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updateLinks="never" codeName="EsteLivro" defaultThemeVersion="166925"/>
  <mc:AlternateContent xmlns:mc="http://schemas.openxmlformats.org/markup-compatibility/2006">
    <mc:Choice Requires="x15">
      <x15ac:absPath xmlns:x15ac="http://schemas.microsoft.com/office/spreadsheetml/2010/11/ac" url="https://conservation-my.sharepoint.com/personal/pponcelet_conservation_org/Documents/AFRICA &amp; MADA/Guinean Forest/1- 2016-2021/0-Grantees/104174 RSeT/Final Deliverables/"/>
    </mc:Choice>
  </mc:AlternateContent>
  <xr:revisionPtr revIDLastSave="0" documentId="8_{CBF903A8-A6B8-4621-BFE5-FB5D596ED592}" xr6:coauthVersionLast="47" xr6:coauthVersionMax="47" xr10:uidLastSave="{00000000-0000-0000-0000-000000000000}"/>
  <bookViews>
    <workbookView xWindow="-108" yWindow="-108" windowWidth="23256" windowHeight="12456" firstSheet="1" activeTab="4" xr2:uid="{00000000-000D-0000-FFFF-FFFF00000000}"/>
  </bookViews>
  <sheets>
    <sheet name="Instruções" sheetId="10" r:id="rId1"/>
    <sheet name="PRINCIPAL" sheetId="7" r:id="rId2"/>
    <sheet name="Sequestro de CO2" sheetId="1" r:id="rId3"/>
    <sheet name="Sumário de Resultados" sheetId="8" r:id="rId4"/>
    <sheet name="Custo-benefício" sheetId="11" r:id="rId5"/>
    <sheet name="Análise Financeira" sheetId="12" r:id="rId6"/>
    <sheet name="Banco de Dados" sheetId="2"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1" i="1" l="1"/>
  <c r="AK65" i="8" l="1"/>
  <c r="AJ65" i="8"/>
  <c r="AI65" i="8"/>
  <c r="AH65" i="8"/>
  <c r="AG65" i="8"/>
  <c r="AF65" i="8"/>
  <c r="AE65" i="8"/>
  <c r="AD65" i="8"/>
  <c r="AC65" i="8"/>
  <c r="AB65" i="8"/>
  <c r="AA65" i="8"/>
  <c r="Z65" i="8"/>
  <c r="Y65" i="8"/>
  <c r="X65" i="8"/>
  <c r="W65" i="8"/>
  <c r="V65" i="8"/>
  <c r="U65" i="8"/>
  <c r="T65" i="8"/>
  <c r="S65" i="8"/>
  <c r="R65" i="8"/>
  <c r="Q65" i="8"/>
  <c r="P65" i="8"/>
  <c r="O65" i="8"/>
  <c r="N65" i="8"/>
  <c r="M65" i="8"/>
  <c r="L65" i="8"/>
  <c r="D65" i="8"/>
  <c r="E65" i="8"/>
  <c r="F65" i="8"/>
  <c r="G65" i="8"/>
  <c r="H65" i="8"/>
  <c r="I65" i="8"/>
  <c r="J65" i="8"/>
  <c r="K65" i="8"/>
  <c r="AI70" i="8"/>
  <c r="AM536" i="11" s="1"/>
  <c r="AA70" i="8"/>
  <c r="AE536" i="11" s="1"/>
  <c r="Y70" i="8"/>
  <c r="AC536" i="11" s="1"/>
  <c r="O70" i="8"/>
  <c r="S536" i="11" s="1"/>
  <c r="G70" i="8"/>
  <c r="K536" i="11" s="1"/>
  <c r="C70" i="8"/>
  <c r="G536" i="11" s="1"/>
  <c r="B70" i="8"/>
  <c r="AH70" i="8" s="1"/>
  <c r="AL536" i="11" s="1"/>
  <c r="B238" i="1"/>
  <c r="B277" i="1" s="1"/>
  <c r="B316" i="1" s="1"/>
  <c r="B355" i="1" s="1"/>
  <c r="B394" i="1" s="1"/>
  <c r="B433" i="1" s="1"/>
  <c r="B472" i="1" s="1"/>
  <c r="B511" i="1" s="1"/>
  <c r="B550" i="1" s="1"/>
  <c r="B589" i="1" s="1"/>
  <c r="B628" i="1" s="1"/>
  <c r="B667" i="1" s="1"/>
  <c r="B706" i="1" s="1"/>
  <c r="B745" i="1" s="1"/>
  <c r="B784" i="1" s="1"/>
  <c r="B230" i="1"/>
  <c r="B269" i="1" s="1"/>
  <c r="B308" i="1" s="1"/>
  <c r="B347" i="1" s="1"/>
  <c r="B386" i="1" s="1"/>
  <c r="B425" i="1" s="1"/>
  <c r="B464" i="1" s="1"/>
  <c r="B503" i="1" s="1"/>
  <c r="B542" i="1" s="1"/>
  <c r="B581" i="1" s="1"/>
  <c r="B620" i="1" s="1"/>
  <c r="B659" i="1" s="1"/>
  <c r="B698" i="1" s="1"/>
  <c r="B737" i="1" s="1"/>
  <c r="B776" i="1" s="1"/>
  <c r="B214" i="1"/>
  <c r="B253" i="1" s="1"/>
  <c r="B292" i="1" s="1"/>
  <c r="B331" i="1" s="1"/>
  <c r="B370" i="1" s="1"/>
  <c r="B409" i="1" s="1"/>
  <c r="B448" i="1" s="1"/>
  <c r="B487" i="1" s="1"/>
  <c r="B526" i="1" s="1"/>
  <c r="B565" i="1" s="1"/>
  <c r="B604" i="1" s="1"/>
  <c r="B643" i="1" s="1"/>
  <c r="B682" i="1" s="1"/>
  <c r="B721" i="1" s="1"/>
  <c r="B760" i="1" s="1"/>
  <c r="B201" i="1"/>
  <c r="B240" i="1" s="1"/>
  <c r="B279" i="1" s="1"/>
  <c r="B318" i="1" s="1"/>
  <c r="B357" i="1" s="1"/>
  <c r="B396" i="1" s="1"/>
  <c r="B435" i="1" s="1"/>
  <c r="B474" i="1" s="1"/>
  <c r="B513" i="1" s="1"/>
  <c r="B552" i="1" s="1"/>
  <c r="B591" i="1" s="1"/>
  <c r="B630" i="1" s="1"/>
  <c r="B669" i="1" s="1"/>
  <c r="B708" i="1" s="1"/>
  <c r="B747" i="1" s="1"/>
  <c r="B786" i="1" s="1"/>
  <c r="B193" i="1"/>
  <c r="B232" i="1" s="1"/>
  <c r="B271" i="1" s="1"/>
  <c r="B310" i="1" s="1"/>
  <c r="B349" i="1" s="1"/>
  <c r="B388" i="1" s="1"/>
  <c r="B427" i="1" s="1"/>
  <c r="B466" i="1" s="1"/>
  <c r="B505" i="1" s="1"/>
  <c r="B544" i="1" s="1"/>
  <c r="B583" i="1" s="1"/>
  <c r="B622" i="1" s="1"/>
  <c r="B661" i="1" s="1"/>
  <c r="B700" i="1" s="1"/>
  <c r="B739" i="1" s="1"/>
  <c r="B778" i="1" s="1"/>
  <c r="B186" i="1"/>
  <c r="B225" i="1" s="1"/>
  <c r="B264" i="1" s="1"/>
  <c r="B303" i="1" s="1"/>
  <c r="B342" i="1" s="1"/>
  <c r="B381" i="1" s="1"/>
  <c r="B420" i="1" s="1"/>
  <c r="B459" i="1" s="1"/>
  <c r="B498" i="1" s="1"/>
  <c r="B537" i="1" s="1"/>
  <c r="B576" i="1" s="1"/>
  <c r="B615" i="1" s="1"/>
  <c r="B654" i="1" s="1"/>
  <c r="B693" i="1" s="1"/>
  <c r="B732" i="1" s="1"/>
  <c r="B771" i="1" s="1"/>
  <c r="B185" i="1"/>
  <c r="B224" i="1" s="1"/>
  <c r="B263" i="1" s="1"/>
  <c r="B302" i="1" s="1"/>
  <c r="B341" i="1" s="1"/>
  <c r="B380" i="1" s="1"/>
  <c r="B419" i="1" s="1"/>
  <c r="B458" i="1" s="1"/>
  <c r="B497" i="1" s="1"/>
  <c r="B536" i="1" s="1"/>
  <c r="B575" i="1" s="1"/>
  <c r="B614" i="1" s="1"/>
  <c r="B653" i="1" s="1"/>
  <c r="B692" i="1" s="1"/>
  <c r="B731" i="1" s="1"/>
  <c r="B770" i="1" s="1"/>
  <c r="B178" i="1"/>
  <c r="B217" i="1" s="1"/>
  <c r="B256" i="1" s="1"/>
  <c r="B295" i="1" s="1"/>
  <c r="B334" i="1" s="1"/>
  <c r="B373" i="1" s="1"/>
  <c r="B412" i="1" s="1"/>
  <c r="B451" i="1" s="1"/>
  <c r="B490" i="1" s="1"/>
  <c r="B529" i="1" s="1"/>
  <c r="B568" i="1" s="1"/>
  <c r="B607" i="1" s="1"/>
  <c r="B646" i="1" s="1"/>
  <c r="B685" i="1" s="1"/>
  <c r="B724" i="1" s="1"/>
  <c r="B763" i="1" s="1"/>
  <c r="B177" i="1"/>
  <c r="B216" i="1" s="1"/>
  <c r="B255" i="1" s="1"/>
  <c r="B294" i="1" s="1"/>
  <c r="B333" i="1" s="1"/>
  <c r="B372" i="1" s="1"/>
  <c r="B411" i="1" s="1"/>
  <c r="B450" i="1" s="1"/>
  <c r="B489" i="1" s="1"/>
  <c r="B528" i="1" s="1"/>
  <c r="B567" i="1" s="1"/>
  <c r="B606" i="1" s="1"/>
  <c r="B645" i="1" s="1"/>
  <c r="B684" i="1" s="1"/>
  <c r="B723" i="1" s="1"/>
  <c r="B762" i="1" s="1"/>
  <c r="B170" i="1"/>
  <c r="B209" i="1" s="1"/>
  <c r="B248" i="1" s="1"/>
  <c r="B287" i="1" s="1"/>
  <c r="B326" i="1" s="1"/>
  <c r="B365" i="1" s="1"/>
  <c r="B404" i="1" s="1"/>
  <c r="B443" i="1" s="1"/>
  <c r="B482" i="1" s="1"/>
  <c r="B521" i="1" s="1"/>
  <c r="B560" i="1" s="1"/>
  <c r="B599" i="1" s="1"/>
  <c r="B638" i="1" s="1"/>
  <c r="B677" i="1" s="1"/>
  <c r="B716" i="1" s="1"/>
  <c r="B755" i="1" s="1"/>
  <c r="B169" i="1"/>
  <c r="B208" i="1" s="1"/>
  <c r="B247" i="1" s="1"/>
  <c r="B286" i="1" s="1"/>
  <c r="B325" i="1" s="1"/>
  <c r="B364" i="1" s="1"/>
  <c r="B403" i="1" s="1"/>
  <c r="B442" i="1" s="1"/>
  <c r="B481" i="1" s="1"/>
  <c r="B520" i="1" s="1"/>
  <c r="B559" i="1" s="1"/>
  <c r="B598" i="1" s="1"/>
  <c r="B637" i="1" s="1"/>
  <c r="B676" i="1" s="1"/>
  <c r="B715" i="1" s="1"/>
  <c r="B754" i="1" s="1"/>
  <c r="B156" i="1"/>
  <c r="B195" i="1" s="1"/>
  <c r="B234" i="1" s="1"/>
  <c r="B273" i="1" s="1"/>
  <c r="B312" i="1" s="1"/>
  <c r="B351" i="1" s="1"/>
  <c r="B390" i="1" s="1"/>
  <c r="B429" i="1" s="1"/>
  <c r="B468" i="1" s="1"/>
  <c r="B507" i="1" s="1"/>
  <c r="B546" i="1" s="1"/>
  <c r="B585" i="1" s="1"/>
  <c r="B624" i="1" s="1"/>
  <c r="B663" i="1" s="1"/>
  <c r="B702" i="1" s="1"/>
  <c r="B741" i="1" s="1"/>
  <c r="B780" i="1" s="1"/>
  <c r="B149" i="1"/>
  <c r="B188" i="1" s="1"/>
  <c r="B227" i="1" s="1"/>
  <c r="B266" i="1" s="1"/>
  <c r="B305" i="1" s="1"/>
  <c r="B344" i="1" s="1"/>
  <c r="B383" i="1" s="1"/>
  <c r="B422" i="1" s="1"/>
  <c r="B461" i="1" s="1"/>
  <c r="B500" i="1" s="1"/>
  <c r="B539" i="1" s="1"/>
  <c r="B578" i="1" s="1"/>
  <c r="B617" i="1" s="1"/>
  <c r="B656" i="1" s="1"/>
  <c r="B695" i="1" s="1"/>
  <c r="B734" i="1" s="1"/>
  <c r="B773" i="1" s="1"/>
  <c r="B148" i="1"/>
  <c r="B187" i="1" s="1"/>
  <c r="B226" i="1" s="1"/>
  <c r="B265" i="1" s="1"/>
  <c r="B304" i="1" s="1"/>
  <c r="B343" i="1" s="1"/>
  <c r="B382" i="1" s="1"/>
  <c r="B421" i="1" s="1"/>
  <c r="B460" i="1" s="1"/>
  <c r="B499" i="1" s="1"/>
  <c r="B538" i="1" s="1"/>
  <c r="B577" i="1" s="1"/>
  <c r="B616" i="1" s="1"/>
  <c r="B655" i="1" s="1"/>
  <c r="B694" i="1" s="1"/>
  <c r="B733" i="1" s="1"/>
  <c r="B772" i="1" s="1"/>
  <c r="B147" i="1"/>
  <c r="B140" i="1"/>
  <c r="B179" i="1" s="1"/>
  <c r="B218" i="1" s="1"/>
  <c r="B257" i="1" s="1"/>
  <c r="B296" i="1" s="1"/>
  <c r="B335" i="1" s="1"/>
  <c r="B374" i="1" s="1"/>
  <c r="B413" i="1" s="1"/>
  <c r="B452" i="1" s="1"/>
  <c r="B491" i="1" s="1"/>
  <c r="B530" i="1" s="1"/>
  <c r="B569" i="1" s="1"/>
  <c r="B608" i="1" s="1"/>
  <c r="B647" i="1" s="1"/>
  <c r="B686" i="1" s="1"/>
  <c r="B725" i="1" s="1"/>
  <c r="B764" i="1" s="1"/>
  <c r="B139" i="1"/>
  <c r="B132" i="1"/>
  <c r="B171" i="1" s="1"/>
  <c r="B210" i="1" s="1"/>
  <c r="B249" i="1" s="1"/>
  <c r="B288" i="1" s="1"/>
  <c r="B327" i="1" s="1"/>
  <c r="B366" i="1" s="1"/>
  <c r="B405" i="1" s="1"/>
  <c r="B444" i="1" s="1"/>
  <c r="B483" i="1" s="1"/>
  <c r="B522" i="1" s="1"/>
  <c r="B561" i="1" s="1"/>
  <c r="B600" i="1" s="1"/>
  <c r="B639" i="1" s="1"/>
  <c r="B678" i="1" s="1"/>
  <c r="B717" i="1" s="1"/>
  <c r="B756" i="1" s="1"/>
  <c r="B131" i="1"/>
  <c r="B90" i="1"/>
  <c r="B129" i="1" s="1"/>
  <c r="B168" i="1" s="1"/>
  <c r="B207" i="1" s="1"/>
  <c r="B246" i="1" s="1"/>
  <c r="B285" i="1" s="1"/>
  <c r="B324" i="1" s="1"/>
  <c r="B363" i="1" s="1"/>
  <c r="B402" i="1" s="1"/>
  <c r="B441" i="1" s="1"/>
  <c r="B480" i="1" s="1"/>
  <c r="B519" i="1" s="1"/>
  <c r="B558" i="1" s="1"/>
  <c r="B597" i="1" s="1"/>
  <c r="B636" i="1" s="1"/>
  <c r="B675" i="1" s="1"/>
  <c r="B714" i="1" s="1"/>
  <c r="B753" i="1" s="1"/>
  <c r="B52" i="1"/>
  <c r="B91" i="1" s="1"/>
  <c r="B130" i="1" s="1"/>
  <c r="B53" i="1"/>
  <c r="B92" i="1" s="1"/>
  <c r="B54" i="1"/>
  <c r="B93" i="1" s="1"/>
  <c r="B55" i="1"/>
  <c r="B94" i="1" s="1"/>
  <c r="B133" i="1" s="1"/>
  <c r="B172" i="1" s="1"/>
  <c r="B211" i="1" s="1"/>
  <c r="B250" i="1" s="1"/>
  <c r="B289" i="1" s="1"/>
  <c r="B328" i="1" s="1"/>
  <c r="B367" i="1" s="1"/>
  <c r="B406" i="1" s="1"/>
  <c r="B445" i="1" s="1"/>
  <c r="B484" i="1" s="1"/>
  <c r="B523" i="1" s="1"/>
  <c r="B562" i="1" s="1"/>
  <c r="B601" i="1" s="1"/>
  <c r="B640" i="1" s="1"/>
  <c r="B679" i="1" s="1"/>
  <c r="B718" i="1" s="1"/>
  <c r="B757" i="1" s="1"/>
  <c r="B56" i="1"/>
  <c r="B95" i="1" s="1"/>
  <c r="B134" i="1" s="1"/>
  <c r="B173" i="1" s="1"/>
  <c r="B212" i="1" s="1"/>
  <c r="B251" i="1" s="1"/>
  <c r="B290" i="1" s="1"/>
  <c r="B329" i="1" s="1"/>
  <c r="B368" i="1" s="1"/>
  <c r="B407" i="1" s="1"/>
  <c r="B446" i="1" s="1"/>
  <c r="B485" i="1" s="1"/>
  <c r="B524" i="1" s="1"/>
  <c r="B563" i="1" s="1"/>
  <c r="B602" i="1" s="1"/>
  <c r="B641" i="1" s="1"/>
  <c r="B680" i="1" s="1"/>
  <c r="B719" i="1" s="1"/>
  <c r="B758" i="1" s="1"/>
  <c r="B57" i="1"/>
  <c r="B96" i="1" s="1"/>
  <c r="B135" i="1" s="1"/>
  <c r="B174" i="1" s="1"/>
  <c r="B213" i="1" s="1"/>
  <c r="B252" i="1" s="1"/>
  <c r="B291" i="1" s="1"/>
  <c r="B330" i="1" s="1"/>
  <c r="B369" i="1" s="1"/>
  <c r="B408" i="1" s="1"/>
  <c r="B447" i="1" s="1"/>
  <c r="B486" i="1" s="1"/>
  <c r="B525" i="1" s="1"/>
  <c r="B564" i="1" s="1"/>
  <c r="B603" i="1" s="1"/>
  <c r="B642" i="1" s="1"/>
  <c r="B681" i="1" s="1"/>
  <c r="B720" i="1" s="1"/>
  <c r="B759" i="1" s="1"/>
  <c r="B58" i="1"/>
  <c r="B59" i="1"/>
  <c r="B60" i="1"/>
  <c r="B99" i="1" s="1"/>
  <c r="B138" i="1" s="1"/>
  <c r="B61" i="1"/>
  <c r="B100" i="1" s="1"/>
  <c r="B62" i="1"/>
  <c r="B101" i="1" s="1"/>
  <c r="B63" i="1"/>
  <c r="B64" i="1"/>
  <c r="B103" i="1" s="1"/>
  <c r="B142" i="1" s="1"/>
  <c r="B181" i="1" s="1"/>
  <c r="B220" i="1" s="1"/>
  <c r="B259" i="1" s="1"/>
  <c r="B298" i="1" s="1"/>
  <c r="B337" i="1" s="1"/>
  <c r="B376" i="1" s="1"/>
  <c r="B415" i="1" s="1"/>
  <c r="B454" i="1" s="1"/>
  <c r="B493" i="1" s="1"/>
  <c r="B532" i="1" s="1"/>
  <c r="B571" i="1" s="1"/>
  <c r="B610" i="1" s="1"/>
  <c r="B649" i="1" s="1"/>
  <c r="B688" i="1" s="1"/>
  <c r="B727" i="1" s="1"/>
  <c r="B766" i="1" s="1"/>
  <c r="B65" i="1"/>
  <c r="B104" i="1" s="1"/>
  <c r="B143" i="1" s="1"/>
  <c r="B182" i="1" s="1"/>
  <c r="B221" i="1" s="1"/>
  <c r="B260" i="1" s="1"/>
  <c r="B299" i="1" s="1"/>
  <c r="B338" i="1" s="1"/>
  <c r="B377" i="1" s="1"/>
  <c r="B416" i="1" s="1"/>
  <c r="B455" i="1" s="1"/>
  <c r="B494" i="1" s="1"/>
  <c r="B533" i="1" s="1"/>
  <c r="B572" i="1" s="1"/>
  <c r="B611" i="1" s="1"/>
  <c r="B650" i="1" s="1"/>
  <c r="B689" i="1" s="1"/>
  <c r="B728" i="1" s="1"/>
  <c r="B767" i="1" s="1"/>
  <c r="B66" i="1"/>
  <c r="B67" i="1"/>
  <c r="B68" i="1"/>
  <c r="B69" i="1"/>
  <c r="B108" i="1" s="1"/>
  <c r="B70" i="1"/>
  <c r="B109" i="1" s="1"/>
  <c r="B71" i="1"/>
  <c r="B110" i="1" s="1"/>
  <c r="B72" i="1"/>
  <c r="B111" i="1" s="1"/>
  <c r="B150" i="1" s="1"/>
  <c r="B189" i="1" s="1"/>
  <c r="B228" i="1" s="1"/>
  <c r="B267" i="1" s="1"/>
  <c r="B306" i="1" s="1"/>
  <c r="B345" i="1" s="1"/>
  <c r="B384" i="1" s="1"/>
  <c r="B423" i="1" s="1"/>
  <c r="B462" i="1" s="1"/>
  <c r="B501" i="1" s="1"/>
  <c r="B540" i="1" s="1"/>
  <c r="B579" i="1" s="1"/>
  <c r="B618" i="1" s="1"/>
  <c r="B657" i="1" s="1"/>
  <c r="B696" i="1" s="1"/>
  <c r="B735" i="1" s="1"/>
  <c r="B774" i="1" s="1"/>
  <c r="B73" i="1"/>
  <c r="B112" i="1" s="1"/>
  <c r="B151" i="1" s="1"/>
  <c r="B190" i="1" s="1"/>
  <c r="B229" i="1" s="1"/>
  <c r="B268" i="1" s="1"/>
  <c r="B307" i="1" s="1"/>
  <c r="B346" i="1" s="1"/>
  <c r="B385" i="1" s="1"/>
  <c r="B424" i="1" s="1"/>
  <c r="B463" i="1" s="1"/>
  <c r="B502" i="1" s="1"/>
  <c r="B541" i="1" s="1"/>
  <c r="B580" i="1" s="1"/>
  <c r="B619" i="1" s="1"/>
  <c r="B658" i="1" s="1"/>
  <c r="B697" i="1" s="1"/>
  <c r="B736" i="1" s="1"/>
  <c r="B775" i="1" s="1"/>
  <c r="B74" i="1"/>
  <c r="B113" i="1" s="1"/>
  <c r="B152" i="1" s="1"/>
  <c r="B191" i="1" s="1"/>
  <c r="B75" i="1"/>
  <c r="B76" i="1"/>
  <c r="B115" i="1" s="1"/>
  <c r="B154" i="1" s="1"/>
  <c r="B77" i="1"/>
  <c r="B78" i="1"/>
  <c r="B117" i="1" s="1"/>
  <c r="B79" i="1"/>
  <c r="B118" i="1" s="1"/>
  <c r="B157" i="1" s="1"/>
  <c r="B196" i="1" s="1"/>
  <c r="B235" i="1" s="1"/>
  <c r="B274" i="1" s="1"/>
  <c r="B313" i="1" s="1"/>
  <c r="B352" i="1" s="1"/>
  <c r="B391" i="1" s="1"/>
  <c r="B430" i="1" s="1"/>
  <c r="B469" i="1" s="1"/>
  <c r="B508" i="1" s="1"/>
  <c r="B547" i="1" s="1"/>
  <c r="B586" i="1" s="1"/>
  <c r="B625" i="1" s="1"/>
  <c r="B664" i="1" s="1"/>
  <c r="B703" i="1" s="1"/>
  <c r="B742" i="1" s="1"/>
  <c r="B781" i="1" s="1"/>
  <c r="B80" i="1"/>
  <c r="B119" i="1" s="1"/>
  <c r="B158" i="1" s="1"/>
  <c r="B197" i="1" s="1"/>
  <c r="B236" i="1" s="1"/>
  <c r="B275" i="1" s="1"/>
  <c r="B314" i="1" s="1"/>
  <c r="B353" i="1" s="1"/>
  <c r="B392" i="1" s="1"/>
  <c r="B431" i="1" s="1"/>
  <c r="B470" i="1" s="1"/>
  <c r="B509" i="1" s="1"/>
  <c r="B548" i="1" s="1"/>
  <c r="B587" i="1" s="1"/>
  <c r="B626" i="1" s="1"/>
  <c r="B665" i="1" s="1"/>
  <c r="B704" i="1" s="1"/>
  <c r="B743" i="1" s="1"/>
  <c r="B782" i="1" s="1"/>
  <c r="B81" i="1"/>
  <c r="B120" i="1" s="1"/>
  <c r="B159" i="1" s="1"/>
  <c r="B198" i="1" s="1"/>
  <c r="B237" i="1" s="1"/>
  <c r="B276" i="1" s="1"/>
  <c r="B315" i="1" s="1"/>
  <c r="B354" i="1" s="1"/>
  <c r="B393" i="1" s="1"/>
  <c r="B432" i="1" s="1"/>
  <c r="B471" i="1" s="1"/>
  <c r="B510" i="1" s="1"/>
  <c r="B549" i="1" s="1"/>
  <c r="B588" i="1" s="1"/>
  <c r="B627" i="1" s="1"/>
  <c r="B666" i="1" s="1"/>
  <c r="B705" i="1" s="1"/>
  <c r="B744" i="1" s="1"/>
  <c r="B783" i="1" s="1"/>
  <c r="B82" i="1"/>
  <c r="B83" i="1"/>
  <c r="B84" i="1"/>
  <c r="B123" i="1" s="1"/>
  <c r="B162" i="1" s="1"/>
  <c r="B85" i="1"/>
  <c r="B98" i="1"/>
  <c r="B137" i="1" s="1"/>
  <c r="B176" i="1" s="1"/>
  <c r="B215" i="1" s="1"/>
  <c r="B254" i="1" s="1"/>
  <c r="B293" i="1" s="1"/>
  <c r="B332" i="1" s="1"/>
  <c r="B371" i="1" s="1"/>
  <c r="B410" i="1" s="1"/>
  <c r="B449" i="1" s="1"/>
  <c r="B488" i="1" s="1"/>
  <c r="B527" i="1" s="1"/>
  <c r="B566" i="1" s="1"/>
  <c r="B605" i="1" s="1"/>
  <c r="B644" i="1" s="1"/>
  <c r="B683" i="1" s="1"/>
  <c r="B722" i="1" s="1"/>
  <c r="B761" i="1" s="1"/>
  <c r="B102" i="1"/>
  <c r="B141" i="1" s="1"/>
  <c r="B180" i="1" s="1"/>
  <c r="B219" i="1" s="1"/>
  <c r="B258" i="1" s="1"/>
  <c r="B297" i="1" s="1"/>
  <c r="B336" i="1" s="1"/>
  <c r="B375" i="1" s="1"/>
  <c r="B414" i="1" s="1"/>
  <c r="B453" i="1" s="1"/>
  <c r="B492" i="1" s="1"/>
  <c r="B531" i="1" s="1"/>
  <c r="B570" i="1" s="1"/>
  <c r="B609" i="1" s="1"/>
  <c r="B648" i="1" s="1"/>
  <c r="B687" i="1" s="1"/>
  <c r="B726" i="1" s="1"/>
  <c r="B765" i="1" s="1"/>
  <c r="B106" i="1"/>
  <c r="B145" i="1" s="1"/>
  <c r="B184" i="1" s="1"/>
  <c r="B223" i="1" s="1"/>
  <c r="B262" i="1" s="1"/>
  <c r="B301" i="1" s="1"/>
  <c r="B340" i="1" s="1"/>
  <c r="B379" i="1" s="1"/>
  <c r="B418" i="1" s="1"/>
  <c r="B457" i="1" s="1"/>
  <c r="B496" i="1" s="1"/>
  <c r="B535" i="1" s="1"/>
  <c r="B574" i="1" s="1"/>
  <c r="B613" i="1" s="1"/>
  <c r="B652" i="1" s="1"/>
  <c r="B691" i="1" s="1"/>
  <c r="B730" i="1" s="1"/>
  <c r="B769" i="1" s="1"/>
  <c r="B114" i="1"/>
  <c r="B153" i="1" s="1"/>
  <c r="B192" i="1" s="1"/>
  <c r="B231" i="1" s="1"/>
  <c r="B270" i="1" s="1"/>
  <c r="B309" i="1" s="1"/>
  <c r="B348" i="1" s="1"/>
  <c r="B387" i="1" s="1"/>
  <c r="B426" i="1" s="1"/>
  <c r="B465" i="1" s="1"/>
  <c r="B504" i="1" s="1"/>
  <c r="B543" i="1" s="1"/>
  <c r="B582" i="1" s="1"/>
  <c r="B621" i="1" s="1"/>
  <c r="B660" i="1" s="1"/>
  <c r="B699" i="1" s="1"/>
  <c r="B738" i="1" s="1"/>
  <c r="B777" i="1" s="1"/>
  <c r="B122" i="1"/>
  <c r="B161" i="1" s="1"/>
  <c r="B200" i="1" s="1"/>
  <c r="B239" i="1" s="1"/>
  <c r="B278" i="1" s="1"/>
  <c r="B317" i="1" s="1"/>
  <c r="B356" i="1" s="1"/>
  <c r="B395" i="1" s="1"/>
  <c r="B434" i="1" s="1"/>
  <c r="B473" i="1" s="1"/>
  <c r="B512" i="1" s="1"/>
  <c r="B551" i="1" s="1"/>
  <c r="B590" i="1" s="1"/>
  <c r="B629" i="1" s="1"/>
  <c r="B668" i="1" s="1"/>
  <c r="B707" i="1" s="1"/>
  <c r="B746" i="1" s="1"/>
  <c r="B785" i="1" s="1"/>
  <c r="B124" i="1"/>
  <c r="B163" i="1" s="1"/>
  <c r="B202" i="1" s="1"/>
  <c r="B241" i="1" s="1"/>
  <c r="B280" i="1" s="1"/>
  <c r="B319" i="1" s="1"/>
  <c r="B358" i="1" s="1"/>
  <c r="B397" i="1" s="1"/>
  <c r="B436" i="1" s="1"/>
  <c r="B475" i="1" s="1"/>
  <c r="B514" i="1" s="1"/>
  <c r="B553" i="1" s="1"/>
  <c r="B592" i="1" s="1"/>
  <c r="B631" i="1" s="1"/>
  <c r="B670" i="1" s="1"/>
  <c r="B709" i="1" s="1"/>
  <c r="B748" i="1" s="1"/>
  <c r="B787" i="1" s="1"/>
  <c r="B121" i="1"/>
  <c r="B160" i="1" s="1"/>
  <c r="B199" i="1" s="1"/>
  <c r="B116" i="1"/>
  <c r="B155" i="1" s="1"/>
  <c r="B194" i="1" s="1"/>
  <c r="B233" i="1" s="1"/>
  <c r="B272" i="1" s="1"/>
  <c r="B311" i="1" s="1"/>
  <c r="B350" i="1" s="1"/>
  <c r="B389" i="1" s="1"/>
  <c r="B428" i="1" s="1"/>
  <c r="B467" i="1" s="1"/>
  <c r="B506" i="1" s="1"/>
  <c r="B545" i="1" s="1"/>
  <c r="B584" i="1" s="1"/>
  <c r="B623" i="1" s="1"/>
  <c r="B662" i="1" s="1"/>
  <c r="B701" i="1" s="1"/>
  <c r="B740" i="1" s="1"/>
  <c r="B779" i="1" s="1"/>
  <c r="B107" i="1"/>
  <c r="B146" i="1" s="1"/>
  <c r="B105" i="1"/>
  <c r="B144" i="1" s="1"/>
  <c r="B183" i="1" s="1"/>
  <c r="B222" i="1" s="1"/>
  <c r="B261" i="1" s="1"/>
  <c r="B300" i="1" s="1"/>
  <c r="B339" i="1" s="1"/>
  <c r="B378" i="1" s="1"/>
  <c r="B417" i="1" s="1"/>
  <c r="B456" i="1" s="1"/>
  <c r="B495" i="1" s="1"/>
  <c r="B534" i="1" s="1"/>
  <c r="B573" i="1" s="1"/>
  <c r="B612" i="1" s="1"/>
  <c r="B651" i="1" s="1"/>
  <c r="B690" i="1" s="1"/>
  <c r="B729" i="1" s="1"/>
  <c r="B768" i="1" s="1"/>
  <c r="B97" i="1"/>
  <c r="B136" i="1" s="1"/>
  <c r="B175" i="1" s="1"/>
  <c r="C65" i="8"/>
  <c r="I70" i="8" l="1"/>
  <c r="M536" i="11" s="1"/>
  <c r="AE70" i="8"/>
  <c r="AI536" i="11" s="1"/>
  <c r="K70" i="8"/>
  <c r="O536" i="11" s="1"/>
  <c r="AG70" i="8"/>
  <c r="AK536" i="11" s="1"/>
  <c r="Q70" i="8"/>
  <c r="U536" i="11" s="1"/>
  <c r="S70" i="8"/>
  <c r="W536" i="11" s="1"/>
  <c r="W70" i="8"/>
  <c r="AA536" i="11" s="1"/>
  <c r="D70" i="8"/>
  <c r="H536" i="11" s="1"/>
  <c r="L70" i="8"/>
  <c r="P536" i="11" s="1"/>
  <c r="T70" i="8"/>
  <c r="X536" i="11" s="1"/>
  <c r="AB70" i="8"/>
  <c r="AF536" i="11" s="1"/>
  <c r="AJ70" i="8"/>
  <c r="AN536" i="11" s="1"/>
  <c r="E70" i="8"/>
  <c r="I536" i="11" s="1"/>
  <c r="M70" i="8"/>
  <c r="Q536" i="11" s="1"/>
  <c r="U70" i="8"/>
  <c r="Y536" i="11" s="1"/>
  <c r="AC70" i="8"/>
  <c r="AG536" i="11" s="1"/>
  <c r="AK70" i="8"/>
  <c r="AO536" i="11" s="1"/>
  <c r="F70" i="8"/>
  <c r="J536" i="11" s="1"/>
  <c r="N70" i="8"/>
  <c r="R536" i="11" s="1"/>
  <c r="V70" i="8"/>
  <c r="Z536" i="11" s="1"/>
  <c r="AD70" i="8"/>
  <c r="AH536" i="11" s="1"/>
  <c r="H70" i="8"/>
  <c r="L536" i="11" s="1"/>
  <c r="P70" i="8"/>
  <c r="T536" i="11" s="1"/>
  <c r="X70" i="8"/>
  <c r="AB536" i="11" s="1"/>
  <c r="AF70" i="8"/>
  <c r="AJ536" i="11" s="1"/>
  <c r="J70" i="8"/>
  <c r="N536" i="11" s="1"/>
  <c r="R70" i="8"/>
  <c r="V536" i="11" s="1"/>
  <c r="Z70" i="8"/>
  <c r="AD536" i="11" s="1"/>
  <c r="F2395" i="11" l="1"/>
  <c r="F2393" i="11"/>
  <c r="F2391" i="11"/>
  <c r="F2389" i="11"/>
  <c r="F2387" i="11"/>
  <c r="F2373" i="11"/>
  <c r="F2371" i="11"/>
  <c r="F2369" i="11"/>
  <c r="F2271" i="11"/>
  <c r="F2269" i="11"/>
  <c r="F2267" i="11"/>
  <c r="F2265" i="11"/>
  <c r="F2263" i="11"/>
  <c r="F2249" i="11"/>
  <c r="F2247" i="11"/>
  <c r="F2245" i="11"/>
  <c r="F2147" i="11"/>
  <c r="F2145" i="11"/>
  <c r="F2143" i="11"/>
  <c r="F2141" i="11"/>
  <c r="F2139" i="11"/>
  <c r="F2125" i="11"/>
  <c r="F2123" i="11"/>
  <c r="F2121" i="11"/>
  <c r="F2023" i="11"/>
  <c r="F2021" i="11"/>
  <c r="F2019" i="11"/>
  <c r="F2017" i="11"/>
  <c r="F2015" i="11"/>
  <c r="F2001" i="11"/>
  <c r="F1999" i="11"/>
  <c r="F1997" i="11"/>
  <c r="F1899" i="11"/>
  <c r="F1897" i="11"/>
  <c r="F1895" i="11"/>
  <c r="F1893" i="11"/>
  <c r="F1891" i="11"/>
  <c r="F1877" i="11"/>
  <c r="F1875" i="11"/>
  <c r="F1873" i="11"/>
  <c r="F1775" i="11"/>
  <c r="F1773" i="11"/>
  <c r="F1771" i="11"/>
  <c r="F1769" i="11"/>
  <c r="F1767" i="11"/>
  <c r="F1753" i="11"/>
  <c r="F1751" i="11"/>
  <c r="F1749" i="11"/>
  <c r="F1651" i="11"/>
  <c r="F1649" i="11"/>
  <c r="F1647" i="11"/>
  <c r="F1645" i="11"/>
  <c r="F1643" i="11"/>
  <c r="F1629" i="11"/>
  <c r="F1627" i="11"/>
  <c r="F1625" i="11"/>
  <c r="F1527" i="11"/>
  <c r="F1525" i="11"/>
  <c r="F1523" i="11"/>
  <c r="F1521" i="11"/>
  <c r="F1519" i="11"/>
  <c r="F1505" i="11"/>
  <c r="F1503" i="11"/>
  <c r="F1501" i="11"/>
  <c r="F1403" i="11"/>
  <c r="F1401" i="11"/>
  <c r="F1399" i="11"/>
  <c r="F1397" i="11"/>
  <c r="F1395" i="11"/>
  <c r="F1381" i="11"/>
  <c r="F1379" i="11"/>
  <c r="F1377" i="11"/>
  <c r="F1279" i="11"/>
  <c r="F1277" i="11"/>
  <c r="F1275" i="11"/>
  <c r="F1273" i="11"/>
  <c r="F1271" i="11"/>
  <c r="F1257" i="11"/>
  <c r="F1255" i="11"/>
  <c r="F1253" i="11"/>
  <c r="F1155" i="11"/>
  <c r="F1153" i="11"/>
  <c r="F1151" i="11"/>
  <c r="F1149" i="11"/>
  <c r="F1147" i="11"/>
  <c r="F1133" i="11"/>
  <c r="F1131" i="11"/>
  <c r="F1129" i="11"/>
  <c r="F1031" i="11"/>
  <c r="F1029" i="11"/>
  <c r="F1027" i="11"/>
  <c r="F1025" i="11"/>
  <c r="F1023" i="11"/>
  <c r="F1009" i="11"/>
  <c r="F1007" i="11"/>
  <c r="F1005" i="11"/>
  <c r="F907" i="11"/>
  <c r="F905" i="11"/>
  <c r="F903" i="11"/>
  <c r="F901" i="11"/>
  <c r="F899" i="11"/>
  <c r="F885" i="11"/>
  <c r="F883" i="11"/>
  <c r="F881" i="11"/>
  <c r="F783" i="11"/>
  <c r="F781" i="11"/>
  <c r="F779" i="11"/>
  <c r="F777" i="11"/>
  <c r="F775" i="11"/>
  <c r="F761" i="11"/>
  <c r="F759" i="11"/>
  <c r="F757" i="11"/>
  <c r="F659" i="11"/>
  <c r="F657" i="11"/>
  <c r="F655" i="11"/>
  <c r="F653" i="11"/>
  <c r="F651" i="11"/>
  <c r="F637" i="11"/>
  <c r="F635" i="11"/>
  <c r="F633" i="11"/>
  <c r="F535" i="11"/>
  <c r="F533" i="11"/>
  <c r="F531" i="11"/>
  <c r="F529" i="11"/>
  <c r="F527" i="11"/>
  <c r="F513" i="11"/>
  <c r="F511" i="11"/>
  <c r="F509" i="11"/>
  <c r="F411" i="11"/>
  <c r="F409" i="11"/>
  <c r="F407" i="11"/>
  <c r="F405" i="11"/>
  <c r="F403" i="11"/>
  <c r="F389" i="11"/>
  <c r="F387" i="11"/>
  <c r="F385" i="11"/>
  <c r="F286" i="11"/>
  <c r="F284" i="11"/>
  <c r="F282" i="11"/>
  <c r="F280" i="11"/>
  <c r="F278" i="11"/>
  <c r="F264" i="11"/>
  <c r="F262" i="11"/>
  <c r="F260" i="11"/>
  <c r="F162" i="11"/>
  <c r="F160" i="11"/>
  <c r="F158" i="11"/>
  <c r="F156" i="11"/>
  <c r="F154" i="11"/>
  <c r="F140" i="11"/>
  <c r="F138" i="11"/>
  <c r="F136" i="11"/>
  <c r="G26" i="11"/>
  <c r="F38" i="11"/>
  <c r="F12" i="11"/>
  <c r="F14" i="11"/>
  <c r="F16" i="11"/>
  <c r="F30" i="11"/>
  <c r="F32" i="11"/>
  <c r="F34" i="11"/>
  <c r="F36" i="11"/>
  <c r="B68" i="8"/>
  <c r="B67" i="8"/>
  <c r="B66" i="8"/>
  <c r="B85" i="8"/>
  <c r="B84" i="8"/>
  <c r="B83" i="8"/>
  <c r="B82" i="8"/>
  <c r="B81" i="8"/>
  <c r="B80" i="8"/>
  <c r="B79" i="8"/>
  <c r="B78" i="8"/>
  <c r="B77" i="8"/>
  <c r="B76" i="8"/>
  <c r="B75" i="8"/>
  <c r="B74" i="8"/>
  <c r="B73" i="8"/>
  <c r="B72" i="8"/>
  <c r="B71" i="8"/>
  <c r="B69" i="8"/>
  <c r="AE80" i="8" l="1"/>
  <c r="AI1776" i="11" s="1"/>
  <c r="W80" i="8"/>
  <c r="AA1776" i="11" s="1"/>
  <c r="O80" i="8"/>
  <c r="S1776" i="11" s="1"/>
  <c r="G80" i="8"/>
  <c r="K1776" i="11" s="1"/>
  <c r="AD80" i="8"/>
  <c r="AH1776" i="11" s="1"/>
  <c r="V80" i="8"/>
  <c r="Z1776" i="11" s="1"/>
  <c r="N80" i="8"/>
  <c r="R1776" i="11" s="1"/>
  <c r="F80" i="8"/>
  <c r="J1776" i="11" s="1"/>
  <c r="AK80" i="8"/>
  <c r="AO1776" i="11" s="1"/>
  <c r="AC80" i="8"/>
  <c r="AG1776" i="11" s="1"/>
  <c r="U80" i="8"/>
  <c r="Y1776" i="11" s="1"/>
  <c r="M80" i="8"/>
  <c r="Q1776" i="11" s="1"/>
  <c r="E80" i="8"/>
  <c r="I1776" i="11" s="1"/>
  <c r="AI80" i="8"/>
  <c r="AM1776" i="11" s="1"/>
  <c r="AA80" i="8"/>
  <c r="AE1776" i="11" s="1"/>
  <c r="S80" i="8"/>
  <c r="W1776" i="11" s="1"/>
  <c r="K80" i="8"/>
  <c r="O1776" i="11" s="1"/>
  <c r="C80" i="8"/>
  <c r="G1776" i="11" s="1"/>
  <c r="AH80" i="8"/>
  <c r="AL1776" i="11" s="1"/>
  <c r="Z80" i="8"/>
  <c r="AD1776" i="11" s="1"/>
  <c r="R80" i="8"/>
  <c r="V1776" i="11" s="1"/>
  <c r="J80" i="8"/>
  <c r="N1776" i="11" s="1"/>
  <c r="Y80" i="8"/>
  <c r="AC1776" i="11" s="1"/>
  <c r="D80" i="8"/>
  <c r="H1776" i="11" s="1"/>
  <c r="X80" i="8"/>
  <c r="AB1776" i="11" s="1"/>
  <c r="T80" i="8"/>
  <c r="X1776" i="11" s="1"/>
  <c r="AJ80" i="8"/>
  <c r="AN1776" i="11" s="1"/>
  <c r="P80" i="8"/>
  <c r="T1776" i="11" s="1"/>
  <c r="AG80" i="8"/>
  <c r="AK1776" i="11" s="1"/>
  <c r="L80" i="8"/>
  <c r="P1776" i="11" s="1"/>
  <c r="Q80" i="8"/>
  <c r="U1776" i="11" s="1"/>
  <c r="I80" i="8"/>
  <c r="M1776" i="11" s="1"/>
  <c r="H80" i="8"/>
  <c r="L1776" i="11" s="1"/>
  <c r="AB80" i="8"/>
  <c r="AF1776" i="11" s="1"/>
  <c r="AF80" i="8"/>
  <c r="AJ1776" i="11" s="1"/>
  <c r="AJ81" i="8"/>
  <c r="AN1900" i="11" s="1"/>
  <c r="AB81" i="8"/>
  <c r="AF1900" i="11" s="1"/>
  <c r="T81" i="8"/>
  <c r="X1900" i="11" s="1"/>
  <c r="L81" i="8"/>
  <c r="P1900" i="11" s="1"/>
  <c r="D81" i="8"/>
  <c r="H1900" i="11" s="1"/>
  <c r="AI81" i="8"/>
  <c r="AM1900" i="11" s="1"/>
  <c r="AA81" i="8"/>
  <c r="AE1900" i="11" s="1"/>
  <c r="S81" i="8"/>
  <c r="W1900" i="11" s="1"/>
  <c r="K81" i="8"/>
  <c r="O1900" i="11" s="1"/>
  <c r="C81" i="8"/>
  <c r="G1900" i="11" s="1"/>
  <c r="AH81" i="8"/>
  <c r="AL1900" i="11" s="1"/>
  <c r="Z81" i="8"/>
  <c r="AD1900" i="11" s="1"/>
  <c r="R81" i="8"/>
  <c r="V1900" i="11" s="1"/>
  <c r="J81" i="8"/>
  <c r="N1900" i="11" s="1"/>
  <c r="AF81" i="8"/>
  <c r="AJ1900" i="11" s="1"/>
  <c r="X81" i="8"/>
  <c r="AB1900" i="11" s="1"/>
  <c r="P81" i="8"/>
  <c r="T1900" i="11" s="1"/>
  <c r="H81" i="8"/>
  <c r="L1900" i="11" s="1"/>
  <c r="AE81" i="8"/>
  <c r="AI1900" i="11" s="1"/>
  <c r="W81" i="8"/>
  <c r="AA1900" i="11" s="1"/>
  <c r="O81" i="8"/>
  <c r="S1900" i="11" s="1"/>
  <c r="G81" i="8"/>
  <c r="K1900" i="11" s="1"/>
  <c r="AG81" i="8"/>
  <c r="AK1900" i="11" s="1"/>
  <c r="M81" i="8"/>
  <c r="Q1900" i="11" s="1"/>
  <c r="AD81" i="8"/>
  <c r="AH1900" i="11" s="1"/>
  <c r="I81" i="8"/>
  <c r="M1900" i="11" s="1"/>
  <c r="AC81" i="8"/>
  <c r="AG1900" i="11" s="1"/>
  <c r="F81" i="8"/>
  <c r="J1900" i="11" s="1"/>
  <c r="V81" i="8"/>
  <c r="Z1900" i="11" s="1"/>
  <c r="U81" i="8"/>
  <c r="Y1900" i="11" s="1"/>
  <c r="AK81" i="8"/>
  <c r="AO1900" i="11" s="1"/>
  <c r="Y81" i="8"/>
  <c r="AC1900" i="11" s="1"/>
  <c r="Q81" i="8"/>
  <c r="U1900" i="11" s="1"/>
  <c r="N81" i="8"/>
  <c r="R1900" i="11" s="1"/>
  <c r="E81" i="8"/>
  <c r="I1900" i="11" s="1"/>
  <c r="AG82" i="8"/>
  <c r="AK2024" i="11" s="1"/>
  <c r="Y82" i="8"/>
  <c r="AC2024" i="11" s="1"/>
  <c r="Q82" i="8"/>
  <c r="U2024" i="11" s="1"/>
  <c r="I82" i="8"/>
  <c r="M2024" i="11" s="1"/>
  <c r="AF82" i="8"/>
  <c r="AJ2024" i="11" s="1"/>
  <c r="X82" i="8"/>
  <c r="AB2024" i="11" s="1"/>
  <c r="P82" i="8"/>
  <c r="T2024" i="11" s="1"/>
  <c r="H82" i="8"/>
  <c r="L2024" i="11" s="1"/>
  <c r="AE82" i="8"/>
  <c r="AI2024" i="11" s="1"/>
  <c r="W82" i="8"/>
  <c r="AA2024" i="11" s="1"/>
  <c r="O82" i="8"/>
  <c r="S2024" i="11" s="1"/>
  <c r="G82" i="8"/>
  <c r="K2024" i="11" s="1"/>
  <c r="AK82" i="8"/>
  <c r="AO2024" i="11" s="1"/>
  <c r="AC82" i="8"/>
  <c r="AG2024" i="11" s="1"/>
  <c r="U82" i="8"/>
  <c r="Y2024" i="11" s="1"/>
  <c r="M82" i="8"/>
  <c r="Q2024" i="11" s="1"/>
  <c r="E82" i="8"/>
  <c r="I2024" i="11" s="1"/>
  <c r="AJ82" i="8"/>
  <c r="AN2024" i="11" s="1"/>
  <c r="AB82" i="8"/>
  <c r="AF2024" i="11" s="1"/>
  <c r="T82" i="8"/>
  <c r="X2024" i="11" s="1"/>
  <c r="L82" i="8"/>
  <c r="P2024" i="11" s="1"/>
  <c r="D82" i="8"/>
  <c r="H2024" i="11" s="1"/>
  <c r="S82" i="8"/>
  <c r="W2024" i="11" s="1"/>
  <c r="R82" i="8"/>
  <c r="V2024" i="11" s="1"/>
  <c r="AI82" i="8"/>
  <c r="AM2024" i="11" s="1"/>
  <c r="N82" i="8"/>
  <c r="R2024" i="11" s="1"/>
  <c r="AD82" i="8"/>
  <c r="AH2024" i="11" s="1"/>
  <c r="J82" i="8"/>
  <c r="N2024" i="11" s="1"/>
  <c r="AA82" i="8"/>
  <c r="AE2024" i="11" s="1"/>
  <c r="F82" i="8"/>
  <c r="J2024" i="11" s="1"/>
  <c r="C82" i="8"/>
  <c r="G2024" i="11" s="1"/>
  <c r="AH82" i="8"/>
  <c r="AL2024" i="11" s="1"/>
  <c r="K82" i="8"/>
  <c r="O2024" i="11" s="1"/>
  <c r="Z82" i="8"/>
  <c r="AD2024" i="11" s="1"/>
  <c r="V82" i="8"/>
  <c r="Z2024" i="11" s="1"/>
  <c r="AD83" i="8"/>
  <c r="AH2148" i="11" s="1"/>
  <c r="V83" i="8"/>
  <c r="Z2148" i="11" s="1"/>
  <c r="N83" i="8"/>
  <c r="R2148" i="11" s="1"/>
  <c r="F83" i="8"/>
  <c r="J2148" i="11" s="1"/>
  <c r="AK83" i="8"/>
  <c r="AO2148" i="11" s="1"/>
  <c r="AC83" i="8"/>
  <c r="AG2148" i="11" s="1"/>
  <c r="U83" i="8"/>
  <c r="Y2148" i="11" s="1"/>
  <c r="M83" i="8"/>
  <c r="Q2148" i="11" s="1"/>
  <c r="E83" i="8"/>
  <c r="I2148" i="11" s="1"/>
  <c r="AJ83" i="8"/>
  <c r="AN2148" i="11" s="1"/>
  <c r="AB83" i="8"/>
  <c r="AF2148" i="11" s="1"/>
  <c r="T83" i="8"/>
  <c r="X2148" i="11" s="1"/>
  <c r="L83" i="8"/>
  <c r="P2148" i="11" s="1"/>
  <c r="D83" i="8"/>
  <c r="H2148" i="11" s="1"/>
  <c r="AH83" i="8"/>
  <c r="AL2148" i="11" s="1"/>
  <c r="Z83" i="8"/>
  <c r="AD2148" i="11" s="1"/>
  <c r="R83" i="8"/>
  <c r="V2148" i="11" s="1"/>
  <c r="J83" i="8"/>
  <c r="N2148" i="11" s="1"/>
  <c r="AG83" i="8"/>
  <c r="AK2148" i="11" s="1"/>
  <c r="Y83" i="8"/>
  <c r="AC2148" i="11" s="1"/>
  <c r="Q83" i="8"/>
  <c r="U2148" i="11" s="1"/>
  <c r="I83" i="8"/>
  <c r="M2148" i="11" s="1"/>
  <c r="AA83" i="8"/>
  <c r="AE2148" i="11" s="1"/>
  <c r="G83" i="8"/>
  <c r="K2148" i="11" s="1"/>
  <c r="X83" i="8"/>
  <c r="AB2148" i="11" s="1"/>
  <c r="C83" i="8"/>
  <c r="G2148" i="11" s="1"/>
  <c r="W83" i="8"/>
  <c r="AA2148" i="11" s="1"/>
  <c r="P83" i="8"/>
  <c r="T2148" i="11" s="1"/>
  <c r="AI83" i="8"/>
  <c r="AM2148" i="11" s="1"/>
  <c r="O83" i="8"/>
  <c r="S2148" i="11" s="1"/>
  <c r="AE83" i="8"/>
  <c r="AI2148" i="11" s="1"/>
  <c r="S83" i="8"/>
  <c r="W2148" i="11" s="1"/>
  <c r="K83" i="8"/>
  <c r="O2148" i="11" s="1"/>
  <c r="H83" i="8"/>
  <c r="L2148" i="11" s="1"/>
  <c r="AF83" i="8"/>
  <c r="AJ2148" i="11" s="1"/>
  <c r="AJ84" i="8"/>
  <c r="AN2272" i="11" s="1"/>
  <c r="AB84" i="8"/>
  <c r="AF2272" i="11" s="1"/>
  <c r="T84" i="8"/>
  <c r="X2272" i="11" s="1"/>
  <c r="L84" i="8"/>
  <c r="P2272" i="11" s="1"/>
  <c r="D84" i="8"/>
  <c r="H2272" i="11" s="1"/>
  <c r="AI84" i="8"/>
  <c r="AM2272" i="11" s="1"/>
  <c r="AA84" i="8"/>
  <c r="AE2272" i="11" s="1"/>
  <c r="S84" i="8"/>
  <c r="W2272" i="11" s="1"/>
  <c r="K84" i="8"/>
  <c r="O2272" i="11" s="1"/>
  <c r="AH84" i="8"/>
  <c r="AL2272" i="11" s="1"/>
  <c r="Z84" i="8"/>
  <c r="AD2272" i="11" s="1"/>
  <c r="R84" i="8"/>
  <c r="V2272" i="11" s="1"/>
  <c r="J84" i="8"/>
  <c r="N2272" i="11" s="1"/>
  <c r="AF84" i="8"/>
  <c r="AJ2272" i="11" s="1"/>
  <c r="X84" i="8"/>
  <c r="AB2272" i="11" s="1"/>
  <c r="P84" i="8"/>
  <c r="T2272" i="11" s="1"/>
  <c r="H84" i="8"/>
  <c r="L2272" i="11" s="1"/>
  <c r="AE84" i="8"/>
  <c r="AI2272" i="11" s="1"/>
  <c r="W84" i="8"/>
  <c r="AA2272" i="11" s="1"/>
  <c r="O84" i="8"/>
  <c r="S2272" i="11" s="1"/>
  <c r="G84" i="8"/>
  <c r="K2272" i="11" s="1"/>
  <c r="AK84" i="8"/>
  <c r="AO2272" i="11" s="1"/>
  <c r="N84" i="8"/>
  <c r="R2272" i="11" s="1"/>
  <c r="AG84" i="8"/>
  <c r="AK2272" i="11" s="1"/>
  <c r="M84" i="8"/>
  <c r="Q2272" i="11" s="1"/>
  <c r="AD84" i="8"/>
  <c r="AH2272" i="11" s="1"/>
  <c r="I84" i="8"/>
  <c r="M2272" i="11" s="1"/>
  <c r="Y84" i="8"/>
  <c r="AC2272" i="11" s="1"/>
  <c r="E84" i="8"/>
  <c r="I2272" i="11" s="1"/>
  <c r="V84" i="8"/>
  <c r="Z2272" i="11" s="1"/>
  <c r="C84" i="8"/>
  <c r="G2272" i="11" s="1"/>
  <c r="AC84" i="8"/>
  <c r="AG2272" i="11" s="1"/>
  <c r="U84" i="8"/>
  <c r="Y2272" i="11" s="1"/>
  <c r="F84" i="8"/>
  <c r="J2272" i="11" s="1"/>
  <c r="Q84" i="8"/>
  <c r="U2272" i="11" s="1"/>
  <c r="AF77" i="8"/>
  <c r="AJ1404" i="11" s="1"/>
  <c r="X77" i="8"/>
  <c r="AB1404" i="11" s="1"/>
  <c r="P77" i="8"/>
  <c r="T1404" i="11" s="1"/>
  <c r="H77" i="8"/>
  <c r="L1404" i="11" s="1"/>
  <c r="AE77" i="8"/>
  <c r="AI1404" i="11" s="1"/>
  <c r="W77" i="8"/>
  <c r="AA1404" i="11" s="1"/>
  <c r="O77" i="8"/>
  <c r="S1404" i="11" s="1"/>
  <c r="G77" i="8"/>
  <c r="K1404" i="11" s="1"/>
  <c r="C77" i="8"/>
  <c r="G1404" i="11" s="1"/>
  <c r="AD77" i="8"/>
  <c r="AH1404" i="11" s="1"/>
  <c r="V77" i="8"/>
  <c r="Z1404" i="11" s="1"/>
  <c r="N77" i="8"/>
  <c r="R1404" i="11" s="1"/>
  <c r="F77" i="8"/>
  <c r="J1404" i="11" s="1"/>
  <c r="AJ77" i="8"/>
  <c r="AN1404" i="11" s="1"/>
  <c r="AB77" i="8"/>
  <c r="AF1404" i="11" s="1"/>
  <c r="T77" i="8"/>
  <c r="X1404" i="11" s="1"/>
  <c r="L77" i="8"/>
  <c r="P1404" i="11" s="1"/>
  <c r="D77" i="8"/>
  <c r="H1404" i="11" s="1"/>
  <c r="AI77" i="8"/>
  <c r="AM1404" i="11" s="1"/>
  <c r="AA77" i="8"/>
  <c r="AE1404" i="11" s="1"/>
  <c r="S77" i="8"/>
  <c r="W1404" i="11" s="1"/>
  <c r="K77" i="8"/>
  <c r="O1404" i="11" s="1"/>
  <c r="AG77" i="8"/>
  <c r="AK1404" i="11" s="1"/>
  <c r="J77" i="8"/>
  <c r="N1404" i="11" s="1"/>
  <c r="AC77" i="8"/>
  <c r="AG1404" i="11" s="1"/>
  <c r="I77" i="8"/>
  <c r="M1404" i="11" s="1"/>
  <c r="Z77" i="8"/>
  <c r="AD1404" i="11" s="1"/>
  <c r="E77" i="8"/>
  <c r="I1404" i="11" s="1"/>
  <c r="U77" i="8"/>
  <c r="Y1404" i="11" s="1"/>
  <c r="R77" i="8"/>
  <c r="V1404" i="11" s="1"/>
  <c r="AH77" i="8"/>
  <c r="AL1404" i="11" s="1"/>
  <c r="Y77" i="8"/>
  <c r="AC1404" i="11" s="1"/>
  <c r="Q77" i="8"/>
  <c r="U1404" i="11" s="1"/>
  <c r="M77" i="8"/>
  <c r="Q1404" i="11" s="1"/>
  <c r="AK77" i="8"/>
  <c r="AO1404" i="11" s="1"/>
  <c r="AF85" i="8"/>
  <c r="AJ2396" i="11" s="1"/>
  <c r="X85" i="8"/>
  <c r="AB2396" i="11" s="1"/>
  <c r="P85" i="8"/>
  <c r="T2396" i="11" s="1"/>
  <c r="H85" i="8"/>
  <c r="L2396" i="11" s="1"/>
  <c r="AE85" i="8"/>
  <c r="AI2396" i="11" s="1"/>
  <c r="W85" i="8"/>
  <c r="AA2396" i="11" s="1"/>
  <c r="O85" i="8"/>
  <c r="S2396" i="11" s="1"/>
  <c r="G85" i="8"/>
  <c r="K2396" i="11" s="1"/>
  <c r="AD85" i="8"/>
  <c r="AH2396" i="11" s="1"/>
  <c r="V85" i="8"/>
  <c r="Z2396" i="11" s="1"/>
  <c r="N85" i="8"/>
  <c r="R2396" i="11" s="1"/>
  <c r="F85" i="8"/>
  <c r="J2396" i="11" s="1"/>
  <c r="AJ85" i="8"/>
  <c r="AN2396" i="11" s="1"/>
  <c r="AB85" i="8"/>
  <c r="AF2396" i="11" s="1"/>
  <c r="T85" i="8"/>
  <c r="X2396" i="11" s="1"/>
  <c r="L85" i="8"/>
  <c r="P2396" i="11" s="1"/>
  <c r="D85" i="8"/>
  <c r="H2396" i="11" s="1"/>
  <c r="AI85" i="8"/>
  <c r="AM2396" i="11" s="1"/>
  <c r="AA85" i="8"/>
  <c r="AE2396" i="11" s="1"/>
  <c r="S85" i="8"/>
  <c r="W2396" i="11" s="1"/>
  <c r="K85" i="8"/>
  <c r="O2396" i="11" s="1"/>
  <c r="C85" i="8"/>
  <c r="G2396" i="11" s="1"/>
  <c r="U85" i="8"/>
  <c r="Y2396" i="11" s="1"/>
  <c r="R85" i="8"/>
  <c r="V2396" i="11" s="1"/>
  <c r="AK85" i="8"/>
  <c r="AO2396" i="11" s="1"/>
  <c r="Q85" i="8"/>
  <c r="U2396" i="11" s="1"/>
  <c r="AG85" i="8"/>
  <c r="AK2396" i="11" s="1"/>
  <c r="J85" i="8"/>
  <c r="N2396" i="11" s="1"/>
  <c r="AC85" i="8"/>
  <c r="AG2396" i="11" s="1"/>
  <c r="I85" i="8"/>
  <c r="M2396" i="11" s="1"/>
  <c r="M85" i="8"/>
  <c r="Q2396" i="11" s="1"/>
  <c r="E85" i="8"/>
  <c r="I2396" i="11" s="1"/>
  <c r="AH85" i="8"/>
  <c r="AL2396" i="11" s="1"/>
  <c r="Z85" i="8"/>
  <c r="AD2396" i="11" s="1"/>
  <c r="Y85" i="8"/>
  <c r="AC2396" i="11" s="1"/>
  <c r="AJ78" i="8"/>
  <c r="AN1528" i="11" s="1"/>
  <c r="AB78" i="8"/>
  <c r="AF1528" i="11" s="1"/>
  <c r="T78" i="8"/>
  <c r="X1528" i="11" s="1"/>
  <c r="L78" i="8"/>
  <c r="P1528" i="11" s="1"/>
  <c r="D78" i="8"/>
  <c r="H1528" i="11" s="1"/>
  <c r="AI78" i="8"/>
  <c r="AM1528" i="11" s="1"/>
  <c r="AA78" i="8"/>
  <c r="AE1528" i="11" s="1"/>
  <c r="S78" i="8"/>
  <c r="W1528" i="11" s="1"/>
  <c r="K78" i="8"/>
  <c r="O1528" i="11" s="1"/>
  <c r="C78" i="8"/>
  <c r="G1528" i="11" s="1"/>
  <c r="AH78" i="8"/>
  <c r="AL1528" i="11" s="1"/>
  <c r="Z78" i="8"/>
  <c r="AD1528" i="11" s="1"/>
  <c r="R78" i="8"/>
  <c r="V1528" i="11" s="1"/>
  <c r="J78" i="8"/>
  <c r="N1528" i="11" s="1"/>
  <c r="AF78" i="8"/>
  <c r="AJ1528" i="11" s="1"/>
  <c r="X78" i="8"/>
  <c r="AB1528" i="11" s="1"/>
  <c r="P78" i="8"/>
  <c r="T1528" i="11" s="1"/>
  <c r="H78" i="8"/>
  <c r="L1528" i="11" s="1"/>
  <c r="AE78" i="8"/>
  <c r="AI1528" i="11" s="1"/>
  <c r="W78" i="8"/>
  <c r="AA1528" i="11" s="1"/>
  <c r="O78" i="8"/>
  <c r="S1528" i="11" s="1"/>
  <c r="G78" i="8"/>
  <c r="K1528" i="11" s="1"/>
  <c r="Q78" i="8"/>
  <c r="U1528" i="11" s="1"/>
  <c r="AK78" i="8"/>
  <c r="AO1528" i="11" s="1"/>
  <c r="N78" i="8"/>
  <c r="R1528" i="11" s="1"/>
  <c r="AG78" i="8"/>
  <c r="AK1528" i="11" s="1"/>
  <c r="M78" i="8"/>
  <c r="Q1528" i="11" s="1"/>
  <c r="AC78" i="8"/>
  <c r="AG1528" i="11" s="1"/>
  <c r="F78" i="8"/>
  <c r="J1528" i="11" s="1"/>
  <c r="Y78" i="8"/>
  <c r="AC1528" i="11" s="1"/>
  <c r="E78" i="8"/>
  <c r="I1528" i="11" s="1"/>
  <c r="AD78" i="8"/>
  <c r="AH1528" i="11" s="1"/>
  <c r="V78" i="8"/>
  <c r="Z1528" i="11" s="1"/>
  <c r="U78" i="8"/>
  <c r="Y1528" i="11" s="1"/>
  <c r="I78" i="8"/>
  <c r="M1528" i="11" s="1"/>
  <c r="AK76" i="8"/>
  <c r="AO1280" i="11" s="1"/>
  <c r="AC76" i="8"/>
  <c r="AG1280" i="11" s="1"/>
  <c r="U76" i="8"/>
  <c r="Y1280" i="11" s="1"/>
  <c r="M76" i="8"/>
  <c r="Q1280" i="11" s="1"/>
  <c r="E76" i="8"/>
  <c r="I1280" i="11" s="1"/>
  <c r="AJ76" i="8"/>
  <c r="AN1280" i="11" s="1"/>
  <c r="AB76" i="8"/>
  <c r="AF1280" i="11" s="1"/>
  <c r="T76" i="8"/>
  <c r="X1280" i="11" s="1"/>
  <c r="L76" i="8"/>
  <c r="P1280" i="11" s="1"/>
  <c r="D76" i="8"/>
  <c r="H1280" i="11" s="1"/>
  <c r="AI76" i="8"/>
  <c r="AM1280" i="11" s="1"/>
  <c r="AA76" i="8"/>
  <c r="AE1280" i="11" s="1"/>
  <c r="S76" i="8"/>
  <c r="W1280" i="11" s="1"/>
  <c r="K76" i="8"/>
  <c r="O1280" i="11" s="1"/>
  <c r="C76" i="8"/>
  <c r="G1280" i="11" s="1"/>
  <c r="AG76" i="8"/>
  <c r="AK1280" i="11" s="1"/>
  <c r="Y76" i="8"/>
  <c r="AC1280" i="11" s="1"/>
  <c r="Q76" i="8"/>
  <c r="U1280" i="11" s="1"/>
  <c r="I76" i="8"/>
  <c r="M1280" i="11" s="1"/>
  <c r="AF76" i="8"/>
  <c r="AJ1280" i="11" s="1"/>
  <c r="X76" i="8"/>
  <c r="AB1280" i="11" s="1"/>
  <c r="P76" i="8"/>
  <c r="T1280" i="11" s="1"/>
  <c r="H76" i="8"/>
  <c r="L1280" i="11" s="1"/>
  <c r="R76" i="8"/>
  <c r="V1280" i="11" s="1"/>
  <c r="G76" i="8"/>
  <c r="K1280" i="11" s="1"/>
  <c r="O76" i="8"/>
  <c r="S1280" i="11" s="1"/>
  <c r="AH76" i="8"/>
  <c r="AL1280" i="11" s="1"/>
  <c r="N76" i="8"/>
  <c r="R1280" i="11" s="1"/>
  <c r="AE76" i="8"/>
  <c r="AI1280" i="11" s="1"/>
  <c r="J76" i="8"/>
  <c r="N1280" i="11" s="1"/>
  <c r="AD76" i="8"/>
  <c r="AH1280" i="11" s="1"/>
  <c r="V76" i="8"/>
  <c r="Z1280" i="11" s="1"/>
  <c r="F76" i="8"/>
  <c r="J1280" i="11" s="1"/>
  <c r="Z76" i="8"/>
  <c r="AD1280" i="11" s="1"/>
  <c r="W76" i="8"/>
  <c r="AA1280" i="11" s="1"/>
  <c r="AJ79" i="8"/>
  <c r="AN1652" i="11" s="1"/>
  <c r="AB79" i="8"/>
  <c r="AF1652" i="11" s="1"/>
  <c r="T79" i="8"/>
  <c r="X1652" i="11" s="1"/>
  <c r="J79" i="8"/>
  <c r="N1652" i="11" s="1"/>
  <c r="AI79" i="8"/>
  <c r="AM1652" i="11" s="1"/>
  <c r="AA79" i="8"/>
  <c r="AE1652" i="11" s="1"/>
  <c r="Q79" i="8"/>
  <c r="U1652" i="11" s="1"/>
  <c r="I79" i="8"/>
  <c r="M1652" i="11" s="1"/>
  <c r="AH79" i="8"/>
  <c r="AL1652" i="11" s="1"/>
  <c r="Z79" i="8"/>
  <c r="AD1652" i="11" s="1"/>
  <c r="P79" i="8"/>
  <c r="T1652" i="11" s="1"/>
  <c r="H79" i="8"/>
  <c r="L1652" i="11" s="1"/>
  <c r="AF79" i="8"/>
  <c r="AJ1652" i="11" s="1"/>
  <c r="X79" i="8"/>
  <c r="AB1652" i="11" s="1"/>
  <c r="N79" i="8"/>
  <c r="R1652" i="11" s="1"/>
  <c r="F79" i="8"/>
  <c r="J1652" i="11" s="1"/>
  <c r="C79" i="8"/>
  <c r="G1652" i="11" s="1"/>
  <c r="AE79" i="8"/>
  <c r="AI1652" i="11" s="1"/>
  <c r="W79" i="8"/>
  <c r="AA1652" i="11" s="1"/>
  <c r="M79" i="8"/>
  <c r="Q1652" i="11" s="1"/>
  <c r="E79" i="8"/>
  <c r="I1652" i="11" s="1"/>
  <c r="AC79" i="8"/>
  <c r="AG1652" i="11" s="1"/>
  <c r="D79" i="8"/>
  <c r="H1652" i="11" s="1"/>
  <c r="Y79" i="8"/>
  <c r="AC1652" i="11" s="1"/>
  <c r="R79" i="8"/>
  <c r="V1652" i="11" s="1"/>
  <c r="V79" i="8"/>
  <c r="Z1652" i="11" s="1"/>
  <c r="O79" i="8"/>
  <c r="S1652" i="11" s="1"/>
  <c r="AK79" i="8"/>
  <c r="AO1652" i="11" s="1"/>
  <c r="L79" i="8"/>
  <c r="P1652" i="11" s="1"/>
  <c r="U79" i="8"/>
  <c r="Y1652" i="11" s="1"/>
  <c r="K79" i="8"/>
  <c r="O1652" i="11" s="1"/>
  <c r="G79" i="8"/>
  <c r="K1652" i="11" s="1"/>
  <c r="S79" i="8"/>
  <c r="W1652" i="11" s="1"/>
  <c r="AG79" i="8"/>
  <c r="AK1652" i="11" s="1"/>
  <c r="AD79" i="8"/>
  <c r="AH1652" i="11" s="1"/>
  <c r="AG73" i="8"/>
  <c r="AK908" i="11" s="1"/>
  <c r="Y73" i="8"/>
  <c r="AC908" i="11" s="1"/>
  <c r="Q73" i="8"/>
  <c r="U908" i="11" s="1"/>
  <c r="I73" i="8"/>
  <c r="M908" i="11" s="1"/>
  <c r="AF73" i="8"/>
  <c r="AJ908" i="11" s="1"/>
  <c r="X73" i="8"/>
  <c r="AB908" i="11" s="1"/>
  <c r="P73" i="8"/>
  <c r="T908" i="11" s="1"/>
  <c r="H73" i="8"/>
  <c r="L908" i="11" s="1"/>
  <c r="AE73" i="8"/>
  <c r="AI908" i="11" s="1"/>
  <c r="W73" i="8"/>
  <c r="AA908" i="11" s="1"/>
  <c r="O73" i="8"/>
  <c r="S908" i="11" s="1"/>
  <c r="G73" i="8"/>
  <c r="K908" i="11" s="1"/>
  <c r="AD73" i="8"/>
  <c r="AH908" i="11" s="1"/>
  <c r="V73" i="8"/>
  <c r="Z908" i="11" s="1"/>
  <c r="N73" i="8"/>
  <c r="R908" i="11" s="1"/>
  <c r="F73" i="8"/>
  <c r="J908" i="11" s="1"/>
  <c r="AK73" i="8"/>
  <c r="AO908" i="11" s="1"/>
  <c r="AC73" i="8"/>
  <c r="AG908" i="11" s="1"/>
  <c r="U73" i="8"/>
  <c r="Y908" i="11" s="1"/>
  <c r="M73" i="8"/>
  <c r="Q908" i="11" s="1"/>
  <c r="E73" i="8"/>
  <c r="I908" i="11" s="1"/>
  <c r="AJ73" i="8"/>
  <c r="AN908" i="11" s="1"/>
  <c r="AB73" i="8"/>
  <c r="AF908" i="11" s="1"/>
  <c r="T73" i="8"/>
  <c r="X908" i="11" s="1"/>
  <c r="L73" i="8"/>
  <c r="P908" i="11" s="1"/>
  <c r="D73" i="8"/>
  <c r="H908" i="11" s="1"/>
  <c r="AI73" i="8"/>
  <c r="AM908" i="11" s="1"/>
  <c r="AA73" i="8"/>
  <c r="AE908" i="11" s="1"/>
  <c r="S73" i="8"/>
  <c r="W908" i="11" s="1"/>
  <c r="K73" i="8"/>
  <c r="O908" i="11" s="1"/>
  <c r="C73" i="8"/>
  <c r="G908" i="11" s="1"/>
  <c r="AH73" i="8"/>
  <c r="AL908" i="11" s="1"/>
  <c r="Z73" i="8"/>
  <c r="AD908" i="11" s="1"/>
  <c r="R73" i="8"/>
  <c r="V908" i="11" s="1"/>
  <c r="J73" i="8"/>
  <c r="N908" i="11" s="1"/>
  <c r="AE71" i="8"/>
  <c r="AI660" i="11" s="1"/>
  <c r="W71" i="8"/>
  <c r="AA660" i="11" s="1"/>
  <c r="O71" i="8"/>
  <c r="S660" i="11" s="1"/>
  <c r="G71" i="8"/>
  <c r="K660" i="11" s="1"/>
  <c r="AD71" i="8"/>
  <c r="AH660" i="11" s="1"/>
  <c r="V71" i="8"/>
  <c r="Z660" i="11" s="1"/>
  <c r="N71" i="8"/>
  <c r="R660" i="11" s="1"/>
  <c r="F71" i="8"/>
  <c r="J660" i="11" s="1"/>
  <c r="AK71" i="8"/>
  <c r="AO660" i="11" s="1"/>
  <c r="AC71" i="8"/>
  <c r="AG660" i="11" s="1"/>
  <c r="U71" i="8"/>
  <c r="Y660" i="11" s="1"/>
  <c r="M71" i="8"/>
  <c r="Q660" i="11" s="1"/>
  <c r="E71" i="8"/>
  <c r="I660" i="11" s="1"/>
  <c r="AJ71" i="8"/>
  <c r="AN660" i="11" s="1"/>
  <c r="AB71" i="8"/>
  <c r="AF660" i="11" s="1"/>
  <c r="T71" i="8"/>
  <c r="X660" i="11" s="1"/>
  <c r="L71" i="8"/>
  <c r="P660" i="11" s="1"/>
  <c r="D71" i="8"/>
  <c r="H660" i="11" s="1"/>
  <c r="AI71" i="8"/>
  <c r="AM660" i="11" s="1"/>
  <c r="AA71" i="8"/>
  <c r="AE660" i="11" s="1"/>
  <c r="S71" i="8"/>
  <c r="W660" i="11" s="1"/>
  <c r="K71" i="8"/>
  <c r="O660" i="11" s="1"/>
  <c r="C71" i="8"/>
  <c r="G660" i="11" s="1"/>
  <c r="AH71" i="8"/>
  <c r="AL660" i="11" s="1"/>
  <c r="Z71" i="8"/>
  <c r="AD660" i="11" s="1"/>
  <c r="R71" i="8"/>
  <c r="V660" i="11" s="1"/>
  <c r="J71" i="8"/>
  <c r="N660" i="11" s="1"/>
  <c r="AG71" i="8"/>
  <c r="AK660" i="11" s="1"/>
  <c r="Y71" i="8"/>
  <c r="AC660" i="11" s="1"/>
  <c r="Q71" i="8"/>
  <c r="U660" i="11" s="1"/>
  <c r="I71" i="8"/>
  <c r="M660" i="11" s="1"/>
  <c r="H71" i="8"/>
  <c r="L660" i="11" s="1"/>
  <c r="AF71" i="8"/>
  <c r="AJ660" i="11" s="1"/>
  <c r="X71" i="8"/>
  <c r="AB660" i="11" s="1"/>
  <c r="P71" i="8"/>
  <c r="T660" i="11" s="1"/>
  <c r="AE74" i="8"/>
  <c r="AI1032" i="11" s="1"/>
  <c r="W74" i="8"/>
  <c r="AA1032" i="11" s="1"/>
  <c r="O74" i="8"/>
  <c r="S1032" i="11" s="1"/>
  <c r="G74" i="8"/>
  <c r="K1032" i="11" s="1"/>
  <c r="C74" i="8"/>
  <c r="G1032" i="11" s="1"/>
  <c r="AD74" i="8"/>
  <c r="AH1032" i="11" s="1"/>
  <c r="V74" i="8"/>
  <c r="Z1032" i="11" s="1"/>
  <c r="N74" i="8"/>
  <c r="R1032" i="11" s="1"/>
  <c r="F74" i="8"/>
  <c r="J1032" i="11" s="1"/>
  <c r="AK74" i="8"/>
  <c r="AO1032" i="11" s="1"/>
  <c r="AC74" i="8"/>
  <c r="AG1032" i="11" s="1"/>
  <c r="U74" i="8"/>
  <c r="Y1032" i="11" s="1"/>
  <c r="M74" i="8"/>
  <c r="Q1032" i="11" s="1"/>
  <c r="E74" i="8"/>
  <c r="I1032" i="11" s="1"/>
  <c r="AJ74" i="8"/>
  <c r="AN1032" i="11" s="1"/>
  <c r="AB74" i="8"/>
  <c r="AF1032" i="11" s="1"/>
  <c r="T74" i="8"/>
  <c r="X1032" i="11" s="1"/>
  <c r="L74" i="8"/>
  <c r="P1032" i="11" s="1"/>
  <c r="D74" i="8"/>
  <c r="H1032" i="11" s="1"/>
  <c r="AI74" i="8"/>
  <c r="AM1032" i="11" s="1"/>
  <c r="AA74" i="8"/>
  <c r="AE1032" i="11" s="1"/>
  <c r="S74" i="8"/>
  <c r="W1032" i="11" s="1"/>
  <c r="K74" i="8"/>
  <c r="O1032" i="11" s="1"/>
  <c r="AH74" i="8"/>
  <c r="AL1032" i="11" s="1"/>
  <c r="Z74" i="8"/>
  <c r="AD1032" i="11" s="1"/>
  <c r="R74" i="8"/>
  <c r="V1032" i="11" s="1"/>
  <c r="J74" i="8"/>
  <c r="N1032" i="11" s="1"/>
  <c r="AG74" i="8"/>
  <c r="AK1032" i="11" s="1"/>
  <c r="Y74" i="8"/>
  <c r="AC1032" i="11" s="1"/>
  <c r="Q74" i="8"/>
  <c r="U1032" i="11" s="1"/>
  <c r="I74" i="8"/>
  <c r="M1032" i="11" s="1"/>
  <c r="AF74" i="8"/>
  <c r="AJ1032" i="11" s="1"/>
  <c r="X74" i="8"/>
  <c r="AB1032" i="11" s="1"/>
  <c r="P74" i="8"/>
  <c r="T1032" i="11" s="1"/>
  <c r="H74" i="8"/>
  <c r="L1032" i="11" s="1"/>
  <c r="AI75" i="8"/>
  <c r="AM1156" i="11" s="1"/>
  <c r="AA75" i="8"/>
  <c r="AE1156" i="11" s="1"/>
  <c r="S75" i="8"/>
  <c r="W1156" i="11" s="1"/>
  <c r="K75" i="8"/>
  <c r="O1156" i="11" s="1"/>
  <c r="C75" i="8"/>
  <c r="G1156" i="11" s="1"/>
  <c r="AH75" i="8"/>
  <c r="AL1156" i="11" s="1"/>
  <c r="Z75" i="8"/>
  <c r="AD1156" i="11" s="1"/>
  <c r="R75" i="8"/>
  <c r="V1156" i="11" s="1"/>
  <c r="J75" i="8"/>
  <c r="N1156" i="11" s="1"/>
  <c r="AG75" i="8"/>
  <c r="AK1156" i="11" s="1"/>
  <c r="Y75" i="8"/>
  <c r="AC1156" i="11" s="1"/>
  <c r="Q75" i="8"/>
  <c r="U1156" i="11" s="1"/>
  <c r="I75" i="8"/>
  <c r="M1156" i="11" s="1"/>
  <c r="AF75" i="8"/>
  <c r="AJ1156" i="11" s="1"/>
  <c r="X75" i="8"/>
  <c r="AB1156" i="11" s="1"/>
  <c r="P75" i="8"/>
  <c r="T1156" i="11" s="1"/>
  <c r="H75" i="8"/>
  <c r="L1156" i="11" s="1"/>
  <c r="AE75" i="8"/>
  <c r="AI1156" i="11" s="1"/>
  <c r="W75" i="8"/>
  <c r="AA1156" i="11" s="1"/>
  <c r="O75" i="8"/>
  <c r="S1156" i="11" s="1"/>
  <c r="G75" i="8"/>
  <c r="K1156" i="11" s="1"/>
  <c r="AD75" i="8"/>
  <c r="AH1156" i="11" s="1"/>
  <c r="V75" i="8"/>
  <c r="Z1156" i="11" s="1"/>
  <c r="N75" i="8"/>
  <c r="R1156" i="11" s="1"/>
  <c r="F75" i="8"/>
  <c r="J1156" i="11" s="1"/>
  <c r="AK75" i="8"/>
  <c r="AO1156" i="11" s="1"/>
  <c r="AC75" i="8"/>
  <c r="AG1156" i="11" s="1"/>
  <c r="U75" i="8"/>
  <c r="Y1156" i="11" s="1"/>
  <c r="M75" i="8"/>
  <c r="Q1156" i="11" s="1"/>
  <c r="E75" i="8"/>
  <c r="I1156" i="11" s="1"/>
  <c r="T75" i="8"/>
  <c r="X1156" i="11" s="1"/>
  <c r="L75" i="8"/>
  <c r="P1156" i="11" s="1"/>
  <c r="D75" i="8"/>
  <c r="H1156" i="11" s="1"/>
  <c r="AJ75" i="8"/>
  <c r="AN1156" i="11" s="1"/>
  <c r="AB75" i="8"/>
  <c r="AF1156" i="11" s="1"/>
  <c r="AJ69" i="8"/>
  <c r="AN412" i="11" s="1"/>
  <c r="AB69" i="8"/>
  <c r="AF412" i="11" s="1"/>
  <c r="U69" i="8"/>
  <c r="Y412" i="11" s="1"/>
  <c r="L69" i="8"/>
  <c r="P412" i="11" s="1"/>
  <c r="D69" i="8"/>
  <c r="H412" i="11" s="1"/>
  <c r="AH69" i="8"/>
  <c r="AL412" i="11" s="1"/>
  <c r="M69" i="8"/>
  <c r="Q412" i="11" s="1"/>
  <c r="S69" i="8"/>
  <c r="W412" i="11" s="1"/>
  <c r="J69" i="8"/>
  <c r="N412" i="11" s="1"/>
  <c r="AG69" i="8"/>
  <c r="AK412" i="11" s="1"/>
  <c r="Z69" i="8"/>
  <c r="AD412" i="11" s="1"/>
  <c r="R69" i="8"/>
  <c r="V412" i="11" s="1"/>
  <c r="I69" i="8"/>
  <c r="M412" i="11" s="1"/>
  <c r="AF69" i="8"/>
  <c r="AJ412" i="11" s="1"/>
  <c r="Y69" i="8"/>
  <c r="AC412" i="11" s="1"/>
  <c r="Q69" i="8"/>
  <c r="U412" i="11" s="1"/>
  <c r="H69" i="8"/>
  <c r="L412" i="11" s="1"/>
  <c r="W69" i="8"/>
  <c r="AA412" i="11" s="1"/>
  <c r="C69" i="8"/>
  <c r="G412" i="11" s="1"/>
  <c r="AK69" i="8"/>
  <c r="AO412" i="11" s="1"/>
  <c r="V69" i="8"/>
  <c r="Z412" i="11" s="1"/>
  <c r="E69" i="8"/>
  <c r="I412" i="11" s="1"/>
  <c r="AI69" i="8"/>
  <c r="AM412" i="11" s="1"/>
  <c r="AE69" i="8"/>
  <c r="AI412" i="11" s="1"/>
  <c r="AD69" i="8"/>
  <c r="AH412" i="11" s="1"/>
  <c r="O69" i="8"/>
  <c r="S412" i="11" s="1"/>
  <c r="AC69" i="8"/>
  <c r="AG412" i="11" s="1"/>
  <c r="N69" i="8"/>
  <c r="R412" i="11" s="1"/>
  <c r="T69" i="8"/>
  <c r="X412" i="11" s="1"/>
  <c r="AA69" i="8"/>
  <c r="AE412" i="11" s="1"/>
  <c r="K69" i="8"/>
  <c r="O412" i="11" s="1"/>
  <c r="F69" i="8"/>
  <c r="J412" i="11" s="1"/>
  <c r="X69" i="8"/>
  <c r="AB412" i="11" s="1"/>
  <c r="G69" i="8"/>
  <c r="K412" i="11" s="1"/>
  <c r="P69" i="8"/>
  <c r="T412" i="11" s="1"/>
  <c r="AJ72" i="8"/>
  <c r="AN784" i="11" s="1"/>
  <c r="AB72" i="8"/>
  <c r="AF784" i="11" s="1"/>
  <c r="T72" i="8"/>
  <c r="X784" i="11" s="1"/>
  <c r="L72" i="8"/>
  <c r="P784" i="11" s="1"/>
  <c r="D72" i="8"/>
  <c r="H784" i="11" s="1"/>
  <c r="AI72" i="8"/>
  <c r="AM784" i="11" s="1"/>
  <c r="AA72" i="8"/>
  <c r="AE784" i="11" s="1"/>
  <c r="S72" i="8"/>
  <c r="W784" i="11" s="1"/>
  <c r="K72" i="8"/>
  <c r="O784" i="11" s="1"/>
  <c r="C72" i="8"/>
  <c r="G784" i="11" s="1"/>
  <c r="AH72" i="8"/>
  <c r="AL784" i="11" s="1"/>
  <c r="Z72" i="8"/>
  <c r="AD784" i="11" s="1"/>
  <c r="R72" i="8"/>
  <c r="V784" i="11" s="1"/>
  <c r="J72" i="8"/>
  <c r="N784" i="11" s="1"/>
  <c r="AG72" i="8"/>
  <c r="AK784" i="11" s="1"/>
  <c r="Y72" i="8"/>
  <c r="AC784" i="11" s="1"/>
  <c r="Q72" i="8"/>
  <c r="U784" i="11" s="1"/>
  <c r="I72" i="8"/>
  <c r="M784" i="11" s="1"/>
  <c r="AF72" i="8"/>
  <c r="AJ784" i="11" s="1"/>
  <c r="X72" i="8"/>
  <c r="AB784" i="11" s="1"/>
  <c r="P72" i="8"/>
  <c r="T784" i="11" s="1"/>
  <c r="H72" i="8"/>
  <c r="L784" i="11" s="1"/>
  <c r="AE72" i="8"/>
  <c r="AI784" i="11" s="1"/>
  <c r="W72" i="8"/>
  <c r="AA784" i="11" s="1"/>
  <c r="O72" i="8"/>
  <c r="S784" i="11" s="1"/>
  <c r="G72" i="8"/>
  <c r="K784" i="11" s="1"/>
  <c r="AD72" i="8"/>
  <c r="AH784" i="11" s="1"/>
  <c r="V72" i="8"/>
  <c r="Z784" i="11" s="1"/>
  <c r="N72" i="8"/>
  <c r="R784" i="11" s="1"/>
  <c r="F72" i="8"/>
  <c r="J784" i="11" s="1"/>
  <c r="AK72" i="8"/>
  <c r="AO784" i="11" s="1"/>
  <c r="AC72" i="8"/>
  <c r="AG784" i="11" s="1"/>
  <c r="M72" i="8"/>
  <c r="Q784" i="11" s="1"/>
  <c r="E72" i="8"/>
  <c r="I784" i="11" s="1"/>
  <c r="U72" i="8"/>
  <c r="Y784" i="11" s="1"/>
  <c r="I89" i="8"/>
  <c r="I90" i="8" s="1"/>
  <c r="C9" i="1"/>
  <c r="G2395" i="11"/>
  <c r="AM52" i="12"/>
  <c r="AH52" i="12"/>
  <c r="AC52" i="12"/>
  <c r="X52" i="12"/>
  <c r="S52" i="12"/>
  <c r="N52" i="12"/>
  <c r="I52" i="12"/>
  <c r="D51" i="12"/>
  <c r="AN51" i="12" s="1"/>
  <c r="D50" i="12"/>
  <c r="AN50" i="12" s="1"/>
  <c r="AN52" i="12" l="1"/>
  <c r="D2364" i="11"/>
  <c r="D2240" i="11"/>
  <c r="AO2486" i="11"/>
  <c r="AN2486" i="11"/>
  <c r="AM2486" i="11"/>
  <c r="AL2486" i="11"/>
  <c r="AK2486" i="11"/>
  <c r="AJ2486" i="11"/>
  <c r="AI2486" i="11"/>
  <c r="AH2486" i="11"/>
  <c r="AG2486" i="11"/>
  <c r="AF2486" i="11"/>
  <c r="AE2486" i="11"/>
  <c r="AD2486" i="11"/>
  <c r="AC2486" i="11"/>
  <c r="AB2486" i="11"/>
  <c r="AA2486" i="11"/>
  <c r="Z2486" i="11"/>
  <c r="Y2486" i="11"/>
  <c r="X2486" i="11"/>
  <c r="W2486" i="11"/>
  <c r="V2486" i="11"/>
  <c r="U2486" i="11"/>
  <c r="T2486" i="11"/>
  <c r="S2486" i="11"/>
  <c r="R2486" i="11"/>
  <c r="Q2486" i="11"/>
  <c r="P2486" i="11"/>
  <c r="O2486" i="11"/>
  <c r="N2486" i="11"/>
  <c r="M2486" i="11"/>
  <c r="L2486" i="11"/>
  <c r="K2486" i="11"/>
  <c r="J2486" i="11"/>
  <c r="I2486" i="11"/>
  <c r="H2486" i="11"/>
  <c r="G2486" i="11"/>
  <c r="AO2484" i="11"/>
  <c r="AN2484" i="11"/>
  <c r="AM2484" i="11"/>
  <c r="AL2484" i="11"/>
  <c r="AK2484" i="11"/>
  <c r="AJ2484" i="11"/>
  <c r="AI2484" i="11"/>
  <c r="AH2484" i="11"/>
  <c r="AG2484" i="11"/>
  <c r="AF2484" i="11"/>
  <c r="AE2484" i="11"/>
  <c r="AD2484" i="11"/>
  <c r="AC2484" i="11"/>
  <c r="AB2484" i="11"/>
  <c r="AA2484" i="11"/>
  <c r="Z2484" i="11"/>
  <c r="Y2484" i="11"/>
  <c r="X2484" i="11"/>
  <c r="W2484" i="11"/>
  <c r="V2484" i="11"/>
  <c r="U2484" i="11"/>
  <c r="T2484" i="11"/>
  <c r="S2484" i="11"/>
  <c r="R2484" i="11"/>
  <c r="Q2484" i="11"/>
  <c r="P2484" i="11"/>
  <c r="O2484" i="11"/>
  <c r="N2484" i="11"/>
  <c r="M2484" i="11"/>
  <c r="L2484" i="11"/>
  <c r="K2484" i="11"/>
  <c r="J2484" i="11"/>
  <c r="I2484" i="11"/>
  <c r="H2484" i="11"/>
  <c r="G2484" i="11"/>
  <c r="AO2482" i="11"/>
  <c r="AN2482" i="11"/>
  <c r="AM2482" i="11"/>
  <c r="AL2482" i="11"/>
  <c r="AK2482" i="11"/>
  <c r="AJ2482" i="11"/>
  <c r="AI2482" i="11"/>
  <c r="AH2482" i="11"/>
  <c r="AG2482" i="11"/>
  <c r="AF2482" i="11"/>
  <c r="AE2482" i="11"/>
  <c r="AD2482" i="11"/>
  <c r="AC2482" i="11"/>
  <c r="AB2482" i="11"/>
  <c r="AA2482" i="11"/>
  <c r="Z2482" i="11"/>
  <c r="Y2482" i="11"/>
  <c r="X2482" i="11"/>
  <c r="W2482" i="11"/>
  <c r="V2482" i="11"/>
  <c r="U2482" i="11"/>
  <c r="T2482" i="11"/>
  <c r="S2482" i="11"/>
  <c r="R2482" i="11"/>
  <c r="Q2482" i="11"/>
  <c r="P2482" i="11"/>
  <c r="O2482" i="11"/>
  <c r="N2482" i="11"/>
  <c r="M2482" i="11"/>
  <c r="L2482" i="11"/>
  <c r="K2482" i="11"/>
  <c r="J2482" i="11"/>
  <c r="I2482" i="11"/>
  <c r="H2482" i="11"/>
  <c r="G2482" i="11"/>
  <c r="AO2480" i="11"/>
  <c r="AN2480" i="11"/>
  <c r="AM2480" i="11"/>
  <c r="AL2480" i="11"/>
  <c r="AK2480" i="11"/>
  <c r="AJ2480" i="11"/>
  <c r="AI2480" i="11"/>
  <c r="AH2480" i="11"/>
  <c r="AG2480" i="11"/>
  <c r="AF2480" i="11"/>
  <c r="AE2480" i="11"/>
  <c r="AD2480" i="11"/>
  <c r="AC2480" i="11"/>
  <c r="AB2480" i="11"/>
  <c r="AA2480" i="11"/>
  <c r="Z2480" i="11"/>
  <c r="Y2480" i="11"/>
  <c r="X2480" i="11"/>
  <c r="W2480" i="11"/>
  <c r="V2480" i="11"/>
  <c r="U2480" i="11"/>
  <c r="T2480" i="11"/>
  <c r="S2480" i="11"/>
  <c r="R2480" i="11"/>
  <c r="Q2480" i="11"/>
  <c r="P2480" i="11"/>
  <c r="O2480" i="11"/>
  <c r="N2480" i="11"/>
  <c r="M2480" i="11"/>
  <c r="L2480" i="11"/>
  <c r="K2480" i="11"/>
  <c r="J2480" i="11"/>
  <c r="I2480" i="11"/>
  <c r="H2480" i="11"/>
  <c r="G2480" i="11"/>
  <c r="AO2478" i="11"/>
  <c r="AN2478" i="11"/>
  <c r="AM2478" i="11"/>
  <c r="AL2478" i="11"/>
  <c r="AK2478" i="11"/>
  <c r="AJ2478" i="11"/>
  <c r="AI2478" i="11"/>
  <c r="AH2478" i="11"/>
  <c r="AG2478" i="11"/>
  <c r="AF2478" i="11"/>
  <c r="AE2478" i="11"/>
  <c r="AD2478" i="11"/>
  <c r="AC2478" i="11"/>
  <c r="AB2478" i="11"/>
  <c r="AA2478" i="11"/>
  <c r="Z2478" i="11"/>
  <c r="Y2478" i="11"/>
  <c r="X2478" i="11"/>
  <c r="W2478" i="11"/>
  <c r="V2478" i="11"/>
  <c r="U2478" i="11"/>
  <c r="T2478" i="11"/>
  <c r="S2478" i="11"/>
  <c r="R2478" i="11"/>
  <c r="Q2478" i="11"/>
  <c r="P2478" i="11"/>
  <c r="O2478" i="11"/>
  <c r="N2478" i="11"/>
  <c r="M2478" i="11"/>
  <c r="L2478" i="11"/>
  <c r="K2478" i="11"/>
  <c r="J2478" i="11"/>
  <c r="I2478" i="11"/>
  <c r="H2478" i="11"/>
  <c r="G2478" i="11"/>
  <c r="AO2395" i="11"/>
  <c r="AN2395" i="11"/>
  <c r="AM2395" i="11"/>
  <c r="AL2395" i="11"/>
  <c r="AK2395" i="11"/>
  <c r="AJ2395" i="11"/>
  <c r="AI2395" i="11"/>
  <c r="AH2395" i="11"/>
  <c r="AG2395" i="11"/>
  <c r="AF2395" i="11"/>
  <c r="AE2395" i="11"/>
  <c r="AD2395" i="11"/>
  <c r="AC2395" i="11"/>
  <c r="AB2395" i="11"/>
  <c r="AA2395" i="11"/>
  <c r="Z2395" i="11"/>
  <c r="Y2395" i="11"/>
  <c r="X2395" i="11"/>
  <c r="W2395" i="11"/>
  <c r="V2395" i="11"/>
  <c r="U2395" i="11"/>
  <c r="T2395" i="11"/>
  <c r="S2395" i="11"/>
  <c r="R2395" i="11"/>
  <c r="Q2395" i="11"/>
  <c r="P2395" i="11"/>
  <c r="O2395" i="11"/>
  <c r="N2395" i="11"/>
  <c r="M2395" i="11"/>
  <c r="L2395" i="11"/>
  <c r="K2395" i="11"/>
  <c r="J2395" i="11"/>
  <c r="I2395" i="11"/>
  <c r="H2395" i="11"/>
  <c r="AO2393" i="11"/>
  <c r="AN2393" i="11"/>
  <c r="AM2393" i="11"/>
  <c r="AL2393" i="11"/>
  <c r="AK2393" i="11"/>
  <c r="AJ2393" i="11"/>
  <c r="AI2393" i="11"/>
  <c r="AH2393" i="11"/>
  <c r="AG2393" i="11"/>
  <c r="AF2393" i="11"/>
  <c r="AE2393" i="11"/>
  <c r="AD2393" i="11"/>
  <c r="AC2393" i="11"/>
  <c r="AB2393" i="11"/>
  <c r="AA2393" i="11"/>
  <c r="Z2393" i="11"/>
  <c r="Y2393" i="11"/>
  <c r="X2393" i="11"/>
  <c r="W2393" i="11"/>
  <c r="V2393" i="11"/>
  <c r="U2393" i="11"/>
  <c r="T2393" i="11"/>
  <c r="S2393" i="11"/>
  <c r="R2393" i="11"/>
  <c r="Q2393" i="11"/>
  <c r="P2393" i="11"/>
  <c r="O2393" i="11"/>
  <c r="N2393" i="11"/>
  <c r="M2393" i="11"/>
  <c r="L2393" i="11"/>
  <c r="K2393" i="11"/>
  <c r="J2393" i="11"/>
  <c r="I2393" i="11"/>
  <c r="H2393" i="11"/>
  <c r="G2393" i="11"/>
  <c r="AO2391" i="11"/>
  <c r="AN2391" i="11"/>
  <c r="AM2391" i="11"/>
  <c r="AL2391" i="11"/>
  <c r="AK2391" i="11"/>
  <c r="AJ2391" i="11"/>
  <c r="AI2391" i="11"/>
  <c r="AH2391" i="11"/>
  <c r="AG2391" i="11"/>
  <c r="AF2391" i="11"/>
  <c r="AE2391" i="11"/>
  <c r="AD2391" i="11"/>
  <c r="AC2391" i="11"/>
  <c r="AB2391" i="11"/>
  <c r="AA2391" i="11"/>
  <c r="Z2391" i="11"/>
  <c r="Y2391" i="11"/>
  <c r="X2391" i="11"/>
  <c r="W2391" i="11"/>
  <c r="V2391" i="11"/>
  <c r="U2391" i="11"/>
  <c r="T2391" i="11"/>
  <c r="S2391" i="11"/>
  <c r="R2391" i="11"/>
  <c r="Q2391" i="11"/>
  <c r="P2391" i="11"/>
  <c r="O2391" i="11"/>
  <c r="N2391" i="11"/>
  <c r="M2391" i="11"/>
  <c r="L2391" i="11"/>
  <c r="K2391" i="11"/>
  <c r="J2391" i="11"/>
  <c r="I2391" i="11"/>
  <c r="H2391" i="11"/>
  <c r="G2391" i="11"/>
  <c r="AO2389" i="11"/>
  <c r="AN2389" i="11"/>
  <c r="AM2389" i="11"/>
  <c r="AL2389" i="11"/>
  <c r="AK2389" i="11"/>
  <c r="AJ2389" i="11"/>
  <c r="AI2389" i="11"/>
  <c r="AH2389" i="11"/>
  <c r="AG2389" i="11"/>
  <c r="AF2389" i="11"/>
  <c r="AE2389" i="11"/>
  <c r="AD2389" i="11"/>
  <c r="AC2389" i="11"/>
  <c r="AB2389" i="11"/>
  <c r="AA2389" i="11"/>
  <c r="Z2389" i="11"/>
  <c r="Y2389" i="11"/>
  <c r="X2389" i="11"/>
  <c r="W2389" i="11"/>
  <c r="V2389" i="11"/>
  <c r="U2389" i="11"/>
  <c r="T2389" i="11"/>
  <c r="S2389" i="11"/>
  <c r="R2389" i="11"/>
  <c r="Q2389" i="11"/>
  <c r="P2389" i="11"/>
  <c r="O2389" i="11"/>
  <c r="N2389" i="11"/>
  <c r="M2389" i="11"/>
  <c r="L2389" i="11"/>
  <c r="K2389" i="11"/>
  <c r="J2389" i="11"/>
  <c r="I2389" i="11"/>
  <c r="H2389" i="11"/>
  <c r="G2389" i="11"/>
  <c r="AO2387" i="11"/>
  <c r="AN2387" i="11"/>
  <c r="AM2387" i="11"/>
  <c r="AL2387" i="11"/>
  <c r="AK2387" i="11"/>
  <c r="AJ2387" i="11"/>
  <c r="AI2387" i="11"/>
  <c r="AH2387" i="11"/>
  <c r="AG2387" i="11"/>
  <c r="AF2387" i="11"/>
  <c r="AE2387" i="11"/>
  <c r="AD2387" i="11"/>
  <c r="AC2387" i="11"/>
  <c r="AB2387" i="11"/>
  <c r="AA2387" i="11"/>
  <c r="Z2387" i="11"/>
  <c r="Y2387" i="11"/>
  <c r="X2387" i="11"/>
  <c r="W2387" i="11"/>
  <c r="V2387" i="11"/>
  <c r="U2387" i="11"/>
  <c r="T2387" i="11"/>
  <c r="S2387" i="11"/>
  <c r="R2387" i="11"/>
  <c r="Q2387" i="11"/>
  <c r="P2387" i="11"/>
  <c r="O2387" i="11"/>
  <c r="N2387" i="11"/>
  <c r="M2387" i="11"/>
  <c r="L2387" i="11"/>
  <c r="K2387" i="11"/>
  <c r="J2387" i="11"/>
  <c r="I2387" i="11"/>
  <c r="H2387" i="11"/>
  <c r="G2387" i="11"/>
  <c r="AO2385" i="11"/>
  <c r="AN2385" i="11"/>
  <c r="AM2385" i="11"/>
  <c r="AL2385" i="11"/>
  <c r="AK2385" i="11"/>
  <c r="AJ2385" i="11"/>
  <c r="AI2385" i="11"/>
  <c r="AH2385" i="11"/>
  <c r="AG2385" i="11"/>
  <c r="AF2385" i="11"/>
  <c r="AE2385" i="11"/>
  <c r="AD2385" i="11"/>
  <c r="AC2385" i="11"/>
  <c r="AB2385" i="11"/>
  <c r="AA2385" i="11"/>
  <c r="Z2385" i="11"/>
  <c r="Y2385" i="11"/>
  <c r="X2385" i="11"/>
  <c r="W2385" i="11"/>
  <c r="V2385" i="11"/>
  <c r="U2385" i="11"/>
  <c r="T2385" i="11"/>
  <c r="S2385" i="11"/>
  <c r="R2385" i="11"/>
  <c r="Q2385" i="11"/>
  <c r="P2385" i="11"/>
  <c r="O2385" i="11"/>
  <c r="N2385" i="11"/>
  <c r="M2385" i="11"/>
  <c r="L2385" i="11"/>
  <c r="K2385" i="11"/>
  <c r="J2385" i="11"/>
  <c r="I2385" i="11"/>
  <c r="H2385" i="11"/>
  <c r="G2385" i="11"/>
  <c r="AO2383" i="11"/>
  <c r="AN2383" i="11"/>
  <c r="AM2383" i="11"/>
  <c r="AL2383" i="11"/>
  <c r="AK2383" i="11"/>
  <c r="AJ2383" i="11"/>
  <c r="AI2383" i="11"/>
  <c r="AH2383" i="11"/>
  <c r="AG2383" i="11"/>
  <c r="AF2383" i="11"/>
  <c r="AE2383" i="11"/>
  <c r="AD2383" i="11"/>
  <c r="AC2383" i="11"/>
  <c r="AB2383" i="11"/>
  <c r="AA2383" i="11"/>
  <c r="Z2383" i="11"/>
  <c r="Y2383" i="11"/>
  <c r="X2383" i="11"/>
  <c r="W2383" i="11"/>
  <c r="V2383" i="11"/>
  <c r="U2383" i="11"/>
  <c r="T2383" i="11"/>
  <c r="S2383" i="11"/>
  <c r="R2383" i="11"/>
  <c r="Q2383" i="11"/>
  <c r="P2383" i="11"/>
  <c r="O2383" i="11"/>
  <c r="N2383" i="11"/>
  <c r="M2383" i="11"/>
  <c r="L2383" i="11"/>
  <c r="K2383" i="11"/>
  <c r="J2383" i="11"/>
  <c r="I2383" i="11"/>
  <c r="H2383" i="11"/>
  <c r="G2383" i="11"/>
  <c r="AO2381" i="11"/>
  <c r="AN2381" i="11"/>
  <c r="AM2381" i="11"/>
  <c r="AL2381" i="11"/>
  <c r="AK2381" i="11"/>
  <c r="AJ2381" i="11"/>
  <c r="AI2381" i="11"/>
  <c r="AH2381" i="11"/>
  <c r="AG2381" i="11"/>
  <c r="AF2381" i="11"/>
  <c r="AE2381" i="11"/>
  <c r="AD2381" i="11"/>
  <c r="AC2381" i="11"/>
  <c r="AB2381" i="11"/>
  <c r="AA2381" i="11"/>
  <c r="Z2381" i="11"/>
  <c r="Y2381" i="11"/>
  <c r="X2381" i="11"/>
  <c r="W2381" i="11"/>
  <c r="V2381" i="11"/>
  <c r="U2381" i="11"/>
  <c r="T2381" i="11"/>
  <c r="S2381" i="11"/>
  <c r="R2381" i="11"/>
  <c r="Q2381" i="11"/>
  <c r="P2381" i="11"/>
  <c r="O2381" i="11"/>
  <c r="N2381" i="11"/>
  <c r="M2381" i="11"/>
  <c r="L2381" i="11"/>
  <c r="K2381" i="11"/>
  <c r="J2381" i="11"/>
  <c r="I2381" i="11"/>
  <c r="H2381" i="11"/>
  <c r="G2381" i="11"/>
  <c r="AO2379" i="11"/>
  <c r="AN2379" i="11"/>
  <c r="AM2379" i="11"/>
  <c r="AL2379" i="11"/>
  <c r="AK2379" i="11"/>
  <c r="AJ2379" i="11"/>
  <c r="AI2379" i="11"/>
  <c r="AH2379" i="11"/>
  <c r="AG2379" i="11"/>
  <c r="AF2379" i="11"/>
  <c r="AE2379" i="11"/>
  <c r="AD2379" i="11"/>
  <c r="AC2379" i="11"/>
  <c r="AB2379" i="11"/>
  <c r="AA2379" i="11"/>
  <c r="Z2379" i="11"/>
  <c r="Y2379" i="11"/>
  <c r="X2379" i="11"/>
  <c r="W2379" i="11"/>
  <c r="V2379" i="11"/>
  <c r="U2379" i="11"/>
  <c r="T2379" i="11"/>
  <c r="S2379" i="11"/>
  <c r="R2379" i="11"/>
  <c r="Q2379" i="11"/>
  <c r="P2379" i="11"/>
  <c r="O2379" i="11"/>
  <c r="N2379" i="11"/>
  <c r="M2379" i="11"/>
  <c r="L2379" i="11"/>
  <c r="K2379" i="11"/>
  <c r="J2379" i="11"/>
  <c r="I2379" i="11"/>
  <c r="H2379" i="11"/>
  <c r="G2379" i="11"/>
  <c r="AO2377" i="11"/>
  <c r="AN2377" i="11"/>
  <c r="AM2377" i="11"/>
  <c r="AL2377" i="11"/>
  <c r="AK2377" i="11"/>
  <c r="AJ2377" i="11"/>
  <c r="AI2377" i="11"/>
  <c r="AH2377" i="11"/>
  <c r="AG2377" i="11"/>
  <c r="AF2377" i="11"/>
  <c r="AE2377" i="11"/>
  <c r="AD2377" i="11"/>
  <c r="AC2377" i="11"/>
  <c r="AB2377" i="11"/>
  <c r="AA2377" i="11"/>
  <c r="Z2377" i="11"/>
  <c r="Y2377" i="11"/>
  <c r="X2377" i="11"/>
  <c r="W2377" i="11"/>
  <c r="V2377" i="11"/>
  <c r="U2377" i="11"/>
  <c r="T2377" i="11"/>
  <c r="S2377" i="11"/>
  <c r="R2377" i="11"/>
  <c r="Q2377" i="11"/>
  <c r="P2377" i="11"/>
  <c r="O2377" i="11"/>
  <c r="N2377" i="11"/>
  <c r="M2377" i="11"/>
  <c r="L2377" i="11"/>
  <c r="K2377" i="11"/>
  <c r="J2377" i="11"/>
  <c r="I2377" i="11"/>
  <c r="H2377" i="11"/>
  <c r="G2377" i="11"/>
  <c r="AO2375" i="11"/>
  <c r="AN2375" i="11"/>
  <c r="AM2375" i="11"/>
  <c r="AL2375" i="11"/>
  <c r="AK2375" i="11"/>
  <c r="AJ2375" i="11"/>
  <c r="AI2375" i="11"/>
  <c r="AH2375" i="11"/>
  <c r="AG2375" i="11"/>
  <c r="AF2375" i="11"/>
  <c r="AE2375" i="11"/>
  <c r="AD2375" i="11"/>
  <c r="AC2375" i="11"/>
  <c r="AB2375" i="11"/>
  <c r="AA2375" i="11"/>
  <c r="Z2375" i="11"/>
  <c r="Y2375" i="11"/>
  <c r="X2375" i="11"/>
  <c r="W2375" i="11"/>
  <c r="V2375" i="11"/>
  <c r="U2375" i="11"/>
  <c r="T2375" i="11"/>
  <c r="S2375" i="11"/>
  <c r="R2375" i="11"/>
  <c r="Q2375" i="11"/>
  <c r="P2375" i="11"/>
  <c r="O2375" i="11"/>
  <c r="N2375" i="11"/>
  <c r="M2375" i="11"/>
  <c r="L2375" i="11"/>
  <c r="K2375" i="11"/>
  <c r="J2375" i="11"/>
  <c r="I2375" i="11"/>
  <c r="H2375" i="11"/>
  <c r="G2375" i="11"/>
  <c r="AO2373" i="11"/>
  <c r="AN2373" i="11"/>
  <c r="AM2373" i="11"/>
  <c r="AL2373" i="11"/>
  <c r="AK2373" i="11"/>
  <c r="AJ2373" i="11"/>
  <c r="AI2373" i="11"/>
  <c r="AH2373" i="11"/>
  <c r="AG2373" i="11"/>
  <c r="AF2373" i="11"/>
  <c r="AE2373" i="11"/>
  <c r="AD2373" i="11"/>
  <c r="AC2373" i="11"/>
  <c r="AB2373" i="11"/>
  <c r="AA2373" i="11"/>
  <c r="Z2373" i="11"/>
  <c r="Y2373" i="11"/>
  <c r="X2373" i="11"/>
  <c r="W2373" i="11"/>
  <c r="V2373" i="11"/>
  <c r="U2373" i="11"/>
  <c r="T2373" i="11"/>
  <c r="S2373" i="11"/>
  <c r="R2373" i="11"/>
  <c r="Q2373" i="11"/>
  <c r="P2373" i="11"/>
  <c r="O2373" i="11"/>
  <c r="N2373" i="11"/>
  <c r="M2373" i="11"/>
  <c r="L2373" i="11"/>
  <c r="K2373" i="11"/>
  <c r="J2373" i="11"/>
  <c r="I2373" i="11"/>
  <c r="H2373" i="11"/>
  <c r="G2373" i="11"/>
  <c r="AO2371" i="11"/>
  <c r="AN2371" i="11"/>
  <c r="AM2371" i="11"/>
  <c r="AL2371" i="11"/>
  <c r="AK2371" i="11"/>
  <c r="AJ2371" i="11"/>
  <c r="AI2371" i="11"/>
  <c r="AH2371" i="11"/>
  <c r="AG2371" i="11"/>
  <c r="AF2371" i="11"/>
  <c r="AE2371" i="11"/>
  <c r="AD2371" i="11"/>
  <c r="AC2371" i="11"/>
  <c r="AB2371" i="11"/>
  <c r="AA2371" i="11"/>
  <c r="Z2371" i="11"/>
  <c r="Y2371" i="11"/>
  <c r="X2371" i="11"/>
  <c r="W2371" i="11"/>
  <c r="V2371" i="11"/>
  <c r="U2371" i="11"/>
  <c r="T2371" i="11"/>
  <c r="S2371" i="11"/>
  <c r="R2371" i="11"/>
  <c r="Q2371" i="11"/>
  <c r="P2371" i="11"/>
  <c r="O2371" i="11"/>
  <c r="N2371" i="11"/>
  <c r="M2371" i="11"/>
  <c r="L2371" i="11"/>
  <c r="K2371" i="11"/>
  <c r="J2371" i="11"/>
  <c r="I2371" i="11"/>
  <c r="H2371" i="11"/>
  <c r="G2371" i="11"/>
  <c r="AO2369" i="11"/>
  <c r="AN2369" i="11"/>
  <c r="AM2369" i="11"/>
  <c r="AL2369" i="11"/>
  <c r="AK2369" i="11"/>
  <c r="AJ2369" i="11"/>
  <c r="AI2369" i="11"/>
  <c r="AH2369" i="11"/>
  <c r="AG2369" i="11"/>
  <c r="AF2369" i="11"/>
  <c r="AE2369" i="11"/>
  <c r="AD2369" i="11"/>
  <c r="AC2369" i="11"/>
  <c r="AB2369" i="11"/>
  <c r="AA2369" i="11"/>
  <c r="Z2369" i="11"/>
  <c r="Y2369" i="11"/>
  <c r="X2369" i="11"/>
  <c r="W2369" i="11"/>
  <c r="V2369" i="11"/>
  <c r="U2369" i="11"/>
  <c r="T2369" i="11"/>
  <c r="S2369" i="11"/>
  <c r="R2369" i="11"/>
  <c r="Q2369" i="11"/>
  <c r="P2369" i="11"/>
  <c r="O2369" i="11"/>
  <c r="N2369" i="11"/>
  <c r="M2369" i="11"/>
  <c r="L2369" i="11"/>
  <c r="K2369" i="11"/>
  <c r="J2369" i="11"/>
  <c r="I2369" i="11"/>
  <c r="H2369" i="11"/>
  <c r="G2369" i="11"/>
  <c r="AO2476" i="11"/>
  <c r="AN2476" i="11"/>
  <c r="AM2476" i="11"/>
  <c r="AL2476" i="11"/>
  <c r="AK2476" i="11"/>
  <c r="AJ2476" i="11"/>
  <c r="AI2476" i="11"/>
  <c r="AH2476" i="11"/>
  <c r="AG2476" i="11"/>
  <c r="AF2476" i="11"/>
  <c r="AE2476" i="11"/>
  <c r="AD2476" i="11"/>
  <c r="AC2476" i="11"/>
  <c r="AB2476" i="11"/>
  <c r="AA2476" i="11"/>
  <c r="Z2476" i="11"/>
  <c r="Y2476" i="11"/>
  <c r="X2476" i="11"/>
  <c r="W2476" i="11"/>
  <c r="V2476" i="11"/>
  <c r="U2476" i="11"/>
  <c r="T2476" i="11"/>
  <c r="S2476" i="11"/>
  <c r="R2476" i="11"/>
  <c r="Q2476" i="11"/>
  <c r="P2476" i="11"/>
  <c r="O2476" i="11"/>
  <c r="N2476" i="11"/>
  <c r="M2476" i="11"/>
  <c r="L2476" i="11"/>
  <c r="K2476" i="11"/>
  <c r="J2476" i="11"/>
  <c r="I2476" i="11"/>
  <c r="H2476" i="11"/>
  <c r="G2476" i="11"/>
  <c r="AO2472" i="11"/>
  <c r="AN2472" i="11"/>
  <c r="AM2472" i="11"/>
  <c r="AL2472" i="11"/>
  <c r="AK2472" i="11"/>
  <c r="AJ2472" i="11"/>
  <c r="AI2472" i="11"/>
  <c r="AH2472" i="11"/>
  <c r="AG2472" i="11"/>
  <c r="AF2472" i="11"/>
  <c r="AE2472" i="11"/>
  <c r="AD2472" i="11"/>
  <c r="AC2472" i="11"/>
  <c r="AB2472" i="11"/>
  <c r="AA2472" i="11"/>
  <c r="Z2472" i="11"/>
  <c r="Y2472" i="11"/>
  <c r="X2472" i="11"/>
  <c r="W2472" i="11"/>
  <c r="V2472" i="11"/>
  <c r="U2472" i="11"/>
  <c r="T2472" i="11"/>
  <c r="S2472" i="11"/>
  <c r="R2472" i="11"/>
  <c r="Q2472" i="11"/>
  <c r="P2472" i="11"/>
  <c r="O2472" i="11"/>
  <c r="N2472" i="11"/>
  <c r="M2472" i="11"/>
  <c r="L2472" i="11"/>
  <c r="K2472" i="11"/>
  <c r="J2472" i="11"/>
  <c r="I2472" i="11"/>
  <c r="H2472" i="11"/>
  <c r="G2472" i="11"/>
  <c r="AO2468" i="11"/>
  <c r="AN2468" i="11"/>
  <c r="AM2468" i="11"/>
  <c r="AL2468" i="11"/>
  <c r="AK2468" i="11"/>
  <c r="AJ2468" i="11"/>
  <c r="AI2468" i="11"/>
  <c r="AH2468" i="11"/>
  <c r="AG2468" i="11"/>
  <c r="AF2468" i="11"/>
  <c r="AE2468" i="11"/>
  <c r="AD2468" i="11"/>
  <c r="AC2468" i="11"/>
  <c r="AB2468" i="11"/>
  <c r="AA2468" i="11"/>
  <c r="Z2468" i="11"/>
  <c r="Y2468" i="11"/>
  <c r="X2468" i="11"/>
  <c r="W2468" i="11"/>
  <c r="V2468" i="11"/>
  <c r="U2468" i="11"/>
  <c r="T2468" i="11"/>
  <c r="S2468" i="11"/>
  <c r="R2468" i="11"/>
  <c r="Q2468" i="11"/>
  <c r="P2468" i="11"/>
  <c r="O2468" i="11"/>
  <c r="N2468" i="11"/>
  <c r="M2468" i="11"/>
  <c r="L2468" i="11"/>
  <c r="K2468" i="11"/>
  <c r="J2468" i="11"/>
  <c r="I2468" i="11"/>
  <c r="H2468" i="11"/>
  <c r="G2468" i="11"/>
  <c r="AO2464" i="11"/>
  <c r="AN2464" i="11"/>
  <c r="AM2464" i="11"/>
  <c r="AL2464" i="11"/>
  <c r="AK2464" i="11"/>
  <c r="AJ2464" i="11"/>
  <c r="AI2464" i="11"/>
  <c r="AH2464" i="11"/>
  <c r="AG2464" i="11"/>
  <c r="AF2464" i="11"/>
  <c r="AE2464" i="11"/>
  <c r="AD2464" i="11"/>
  <c r="AC2464" i="11"/>
  <c r="AB2464" i="11"/>
  <c r="AA2464" i="11"/>
  <c r="Z2464" i="11"/>
  <c r="Y2464" i="11"/>
  <c r="X2464" i="11"/>
  <c r="W2464" i="11"/>
  <c r="V2464" i="11"/>
  <c r="U2464" i="11"/>
  <c r="T2464" i="11"/>
  <c r="S2464" i="11"/>
  <c r="R2464" i="11"/>
  <c r="Q2464" i="11"/>
  <c r="P2464" i="11"/>
  <c r="O2464" i="11"/>
  <c r="N2464" i="11"/>
  <c r="M2464" i="11"/>
  <c r="L2464" i="11"/>
  <c r="K2464" i="11"/>
  <c r="J2464" i="11"/>
  <c r="I2464" i="11"/>
  <c r="H2464" i="11"/>
  <c r="G2464" i="11"/>
  <c r="AO2460" i="11"/>
  <c r="AN2460" i="11"/>
  <c r="AM2460" i="11"/>
  <c r="AL2460" i="11"/>
  <c r="AK2460" i="11"/>
  <c r="AJ2460" i="11"/>
  <c r="AI2460" i="11"/>
  <c r="AH2460" i="11"/>
  <c r="AG2460" i="11"/>
  <c r="AF2460" i="11"/>
  <c r="AE2460" i="11"/>
  <c r="AD2460" i="11"/>
  <c r="AC2460" i="11"/>
  <c r="AB2460" i="11"/>
  <c r="AA2460" i="11"/>
  <c r="Z2460" i="11"/>
  <c r="Y2460" i="11"/>
  <c r="X2460" i="11"/>
  <c r="W2460" i="11"/>
  <c r="V2460" i="11"/>
  <c r="U2460" i="11"/>
  <c r="T2460" i="11"/>
  <c r="S2460" i="11"/>
  <c r="R2460" i="11"/>
  <c r="Q2460" i="11"/>
  <c r="P2460" i="11"/>
  <c r="O2460" i="11"/>
  <c r="N2460" i="11"/>
  <c r="M2460" i="11"/>
  <c r="L2460" i="11"/>
  <c r="K2460" i="11"/>
  <c r="J2460" i="11"/>
  <c r="I2460" i="11"/>
  <c r="H2460" i="11"/>
  <c r="G2460" i="11"/>
  <c r="AO2456" i="11"/>
  <c r="AN2456" i="11"/>
  <c r="AM2456" i="11"/>
  <c r="AL2456" i="11"/>
  <c r="AK2456" i="11"/>
  <c r="AJ2456" i="11"/>
  <c r="AI2456" i="11"/>
  <c r="AH2456" i="11"/>
  <c r="AG2456" i="11"/>
  <c r="AF2456" i="11"/>
  <c r="AE2456" i="11"/>
  <c r="AD2456" i="11"/>
  <c r="AC2456" i="11"/>
  <c r="AB2456" i="11"/>
  <c r="AA2456" i="11"/>
  <c r="Z2456" i="11"/>
  <c r="Y2456" i="11"/>
  <c r="X2456" i="11"/>
  <c r="W2456" i="11"/>
  <c r="V2456" i="11"/>
  <c r="U2456" i="11"/>
  <c r="T2456" i="11"/>
  <c r="S2456" i="11"/>
  <c r="R2456" i="11"/>
  <c r="Q2456" i="11"/>
  <c r="P2456" i="11"/>
  <c r="O2456" i="11"/>
  <c r="N2456" i="11"/>
  <c r="M2456" i="11"/>
  <c r="L2456" i="11"/>
  <c r="K2456" i="11"/>
  <c r="J2456" i="11"/>
  <c r="I2456" i="11"/>
  <c r="H2456" i="11"/>
  <c r="G2456" i="11"/>
  <c r="AO2452" i="11"/>
  <c r="AN2452" i="11"/>
  <c r="AM2452" i="11"/>
  <c r="AL2452" i="11"/>
  <c r="AK2452" i="11"/>
  <c r="AJ2452" i="11"/>
  <c r="AI2452" i="11"/>
  <c r="AH2452" i="11"/>
  <c r="AG2452" i="11"/>
  <c r="AF2452" i="11"/>
  <c r="AE2452" i="11"/>
  <c r="AD2452" i="11"/>
  <c r="AC2452" i="11"/>
  <c r="AB2452" i="11"/>
  <c r="AA2452" i="11"/>
  <c r="Z2452" i="11"/>
  <c r="Y2452" i="11"/>
  <c r="X2452" i="11"/>
  <c r="W2452" i="11"/>
  <c r="V2452" i="11"/>
  <c r="U2452" i="11"/>
  <c r="T2452" i="11"/>
  <c r="S2452" i="11"/>
  <c r="R2452" i="11"/>
  <c r="Q2452" i="11"/>
  <c r="P2452" i="11"/>
  <c r="O2452" i="11"/>
  <c r="N2452" i="11"/>
  <c r="M2452" i="11"/>
  <c r="L2452" i="11"/>
  <c r="K2452" i="11"/>
  <c r="J2452" i="11"/>
  <c r="I2452" i="11"/>
  <c r="H2452" i="11"/>
  <c r="G2452" i="11"/>
  <c r="AO2448" i="11"/>
  <c r="AN2448" i="11"/>
  <c r="AM2448" i="11"/>
  <c r="AL2448" i="11"/>
  <c r="AK2448" i="11"/>
  <c r="AJ2448" i="11"/>
  <c r="AI2448" i="11"/>
  <c r="AH2448" i="11"/>
  <c r="AG2448" i="11"/>
  <c r="AF2448" i="11"/>
  <c r="AE2448" i="11"/>
  <c r="AD2448" i="11"/>
  <c r="AC2448" i="11"/>
  <c r="AB2448" i="11"/>
  <c r="AA2448" i="11"/>
  <c r="Z2448" i="11"/>
  <c r="Y2448" i="11"/>
  <c r="X2448" i="11"/>
  <c r="W2448" i="11"/>
  <c r="V2448" i="11"/>
  <c r="U2448" i="11"/>
  <c r="T2448" i="11"/>
  <c r="S2448" i="11"/>
  <c r="R2448" i="11"/>
  <c r="Q2448" i="11"/>
  <c r="P2448" i="11"/>
  <c r="O2448" i="11"/>
  <c r="N2448" i="11"/>
  <c r="M2448" i="11"/>
  <c r="L2448" i="11"/>
  <c r="K2448" i="11"/>
  <c r="J2448" i="11"/>
  <c r="I2448" i="11"/>
  <c r="H2448" i="11"/>
  <c r="G2448" i="11"/>
  <c r="AO2444" i="11"/>
  <c r="AN2444" i="11"/>
  <c r="AM2444" i="11"/>
  <c r="AL2444" i="11"/>
  <c r="AK2444" i="11"/>
  <c r="AJ2444" i="11"/>
  <c r="AI2444" i="11"/>
  <c r="AH2444" i="11"/>
  <c r="AG2444" i="11"/>
  <c r="AF2444" i="11"/>
  <c r="AE2444" i="11"/>
  <c r="AD2444" i="11"/>
  <c r="AC2444" i="11"/>
  <c r="AB2444" i="11"/>
  <c r="AA2444" i="11"/>
  <c r="Z2444" i="11"/>
  <c r="Y2444" i="11"/>
  <c r="X2444" i="11"/>
  <c r="W2444" i="11"/>
  <c r="V2444" i="11"/>
  <c r="U2444" i="11"/>
  <c r="T2444" i="11"/>
  <c r="S2444" i="11"/>
  <c r="R2444" i="11"/>
  <c r="Q2444" i="11"/>
  <c r="P2444" i="11"/>
  <c r="O2444" i="11"/>
  <c r="N2444" i="11"/>
  <c r="M2444" i="11"/>
  <c r="L2444" i="11"/>
  <c r="K2444" i="11"/>
  <c r="J2444" i="11"/>
  <c r="I2444" i="11"/>
  <c r="H2444" i="11"/>
  <c r="G2444" i="11"/>
  <c r="AO2440" i="11"/>
  <c r="AN2440" i="11"/>
  <c r="AM2440" i="11"/>
  <c r="AL2440" i="11"/>
  <c r="AK2440" i="11"/>
  <c r="AJ2440" i="11"/>
  <c r="AI2440" i="11"/>
  <c r="AH2440" i="11"/>
  <c r="AG2440" i="11"/>
  <c r="AF2440" i="11"/>
  <c r="AE2440" i="11"/>
  <c r="AD2440" i="11"/>
  <c r="AC2440" i="11"/>
  <c r="AB2440" i="11"/>
  <c r="AA2440" i="11"/>
  <c r="Z2440" i="11"/>
  <c r="Y2440" i="11"/>
  <c r="X2440" i="11"/>
  <c r="W2440" i="11"/>
  <c r="V2440" i="11"/>
  <c r="U2440" i="11"/>
  <c r="T2440" i="11"/>
  <c r="S2440" i="11"/>
  <c r="R2440" i="11"/>
  <c r="Q2440" i="11"/>
  <c r="P2440" i="11"/>
  <c r="O2440" i="11"/>
  <c r="N2440" i="11"/>
  <c r="M2440" i="11"/>
  <c r="L2440" i="11"/>
  <c r="K2440" i="11"/>
  <c r="J2440" i="11"/>
  <c r="I2440" i="11"/>
  <c r="H2440" i="11"/>
  <c r="G2440" i="11"/>
  <c r="AO2436" i="11"/>
  <c r="AN2436" i="11"/>
  <c r="AM2436" i="11"/>
  <c r="AL2436" i="11"/>
  <c r="AK2436" i="11"/>
  <c r="AJ2436" i="11"/>
  <c r="AI2436" i="11"/>
  <c r="AH2436" i="11"/>
  <c r="AG2436" i="11"/>
  <c r="AF2436" i="11"/>
  <c r="AE2436" i="11"/>
  <c r="AD2436" i="11"/>
  <c r="AC2436" i="11"/>
  <c r="AB2436" i="11"/>
  <c r="AA2436" i="11"/>
  <c r="Z2436" i="11"/>
  <c r="Y2436" i="11"/>
  <c r="X2436" i="11"/>
  <c r="W2436" i="11"/>
  <c r="V2436" i="11"/>
  <c r="U2436" i="11"/>
  <c r="T2436" i="11"/>
  <c r="S2436" i="11"/>
  <c r="R2436" i="11"/>
  <c r="Q2436" i="11"/>
  <c r="P2436" i="11"/>
  <c r="O2436" i="11"/>
  <c r="N2436" i="11"/>
  <c r="M2436" i="11"/>
  <c r="L2436" i="11"/>
  <c r="K2436" i="11"/>
  <c r="J2436" i="11"/>
  <c r="I2436" i="11"/>
  <c r="H2436" i="11"/>
  <c r="G2436" i="11"/>
  <c r="AO2432" i="11"/>
  <c r="AN2432" i="11"/>
  <c r="AM2432" i="11"/>
  <c r="AL2432" i="11"/>
  <c r="AK2432" i="11"/>
  <c r="AJ2432" i="11"/>
  <c r="AI2432" i="11"/>
  <c r="AH2432" i="11"/>
  <c r="AG2432" i="11"/>
  <c r="AF2432" i="11"/>
  <c r="AE2432" i="11"/>
  <c r="AD2432" i="11"/>
  <c r="AC2432" i="11"/>
  <c r="AB2432" i="11"/>
  <c r="AA2432" i="11"/>
  <c r="Z2432" i="11"/>
  <c r="Y2432" i="11"/>
  <c r="X2432" i="11"/>
  <c r="W2432" i="11"/>
  <c r="V2432" i="11"/>
  <c r="U2432" i="11"/>
  <c r="T2432" i="11"/>
  <c r="S2432" i="11"/>
  <c r="R2432" i="11"/>
  <c r="Q2432" i="11"/>
  <c r="P2432" i="11"/>
  <c r="O2432" i="11"/>
  <c r="N2432" i="11"/>
  <c r="M2432" i="11"/>
  <c r="L2432" i="11"/>
  <c r="K2432" i="11"/>
  <c r="J2432" i="11"/>
  <c r="I2432" i="11"/>
  <c r="H2432" i="11"/>
  <c r="G2432" i="11"/>
  <c r="AO2428" i="11"/>
  <c r="AN2428" i="11"/>
  <c r="AM2428" i="11"/>
  <c r="AL2428" i="11"/>
  <c r="AK2428" i="11"/>
  <c r="AJ2428" i="11"/>
  <c r="AI2428" i="11"/>
  <c r="AH2428" i="11"/>
  <c r="AG2428" i="11"/>
  <c r="AF2428" i="11"/>
  <c r="AE2428" i="11"/>
  <c r="AD2428" i="11"/>
  <c r="AC2428" i="11"/>
  <c r="AB2428" i="11"/>
  <c r="AA2428" i="11"/>
  <c r="Z2428" i="11"/>
  <c r="Y2428" i="11"/>
  <c r="X2428" i="11"/>
  <c r="W2428" i="11"/>
  <c r="V2428" i="11"/>
  <c r="U2428" i="11"/>
  <c r="T2428" i="11"/>
  <c r="S2428" i="11"/>
  <c r="R2428" i="11"/>
  <c r="Q2428" i="11"/>
  <c r="P2428" i="11"/>
  <c r="O2428" i="11"/>
  <c r="N2428" i="11"/>
  <c r="M2428" i="11"/>
  <c r="L2428" i="11"/>
  <c r="K2428" i="11"/>
  <c r="J2428" i="11"/>
  <c r="I2428" i="11"/>
  <c r="H2428" i="11"/>
  <c r="G2428" i="11"/>
  <c r="AO2424" i="11"/>
  <c r="AN2424" i="11"/>
  <c r="AM2424" i="11"/>
  <c r="AL2424" i="11"/>
  <c r="AK2424" i="11"/>
  <c r="AJ2424" i="11"/>
  <c r="AI2424" i="11"/>
  <c r="AH2424" i="11"/>
  <c r="AG2424" i="11"/>
  <c r="AF2424" i="11"/>
  <c r="AE2424" i="11"/>
  <c r="AD2424" i="11"/>
  <c r="AC2424" i="11"/>
  <c r="AB2424" i="11"/>
  <c r="AA2424" i="11"/>
  <c r="Z2424" i="11"/>
  <c r="Y2424" i="11"/>
  <c r="X2424" i="11"/>
  <c r="W2424" i="11"/>
  <c r="V2424" i="11"/>
  <c r="U2424" i="11"/>
  <c r="T2424" i="11"/>
  <c r="S2424" i="11"/>
  <c r="R2424" i="11"/>
  <c r="Q2424" i="11"/>
  <c r="P2424" i="11"/>
  <c r="O2424" i="11"/>
  <c r="N2424" i="11"/>
  <c r="M2424" i="11"/>
  <c r="L2424" i="11"/>
  <c r="K2424" i="11"/>
  <c r="J2424" i="11"/>
  <c r="I2424" i="11"/>
  <c r="H2424" i="11"/>
  <c r="G2424" i="11"/>
  <c r="AO2420" i="11"/>
  <c r="AN2420" i="11"/>
  <c r="AM2420" i="11"/>
  <c r="AL2420" i="11"/>
  <c r="AK2420" i="11"/>
  <c r="AJ2420" i="11"/>
  <c r="AI2420" i="11"/>
  <c r="AH2420" i="11"/>
  <c r="AG2420" i="11"/>
  <c r="AF2420" i="11"/>
  <c r="AE2420" i="11"/>
  <c r="AD2420" i="11"/>
  <c r="AC2420" i="11"/>
  <c r="AB2420" i="11"/>
  <c r="AA2420" i="11"/>
  <c r="Z2420" i="11"/>
  <c r="Y2420" i="11"/>
  <c r="X2420" i="11"/>
  <c r="W2420" i="11"/>
  <c r="V2420" i="11"/>
  <c r="U2420" i="11"/>
  <c r="T2420" i="11"/>
  <c r="S2420" i="11"/>
  <c r="R2420" i="11"/>
  <c r="Q2420" i="11"/>
  <c r="P2420" i="11"/>
  <c r="O2420" i="11"/>
  <c r="N2420" i="11"/>
  <c r="M2420" i="11"/>
  <c r="L2420" i="11"/>
  <c r="K2420" i="11"/>
  <c r="J2420" i="11"/>
  <c r="I2420" i="11"/>
  <c r="H2420" i="11"/>
  <c r="G2420" i="11"/>
  <c r="AO2416" i="11"/>
  <c r="AN2416" i="11"/>
  <c r="AM2416" i="11"/>
  <c r="AL2416" i="11"/>
  <c r="AK2416" i="11"/>
  <c r="AJ2416" i="11"/>
  <c r="AI2416" i="11"/>
  <c r="AH2416" i="11"/>
  <c r="AG2416" i="11"/>
  <c r="AF2416" i="11"/>
  <c r="AE2416" i="11"/>
  <c r="AD2416" i="11"/>
  <c r="AC2416" i="11"/>
  <c r="AB2416" i="11"/>
  <c r="AA2416" i="11"/>
  <c r="Z2416" i="11"/>
  <c r="Y2416" i="11"/>
  <c r="X2416" i="11"/>
  <c r="W2416" i="11"/>
  <c r="V2416" i="11"/>
  <c r="U2416" i="11"/>
  <c r="T2416" i="11"/>
  <c r="S2416" i="11"/>
  <c r="R2416" i="11"/>
  <c r="Q2416" i="11"/>
  <c r="P2416" i="11"/>
  <c r="O2416" i="11"/>
  <c r="N2416" i="11"/>
  <c r="M2416" i="11"/>
  <c r="L2416" i="11"/>
  <c r="K2416" i="11"/>
  <c r="J2416" i="11"/>
  <c r="I2416" i="11"/>
  <c r="H2416" i="11"/>
  <c r="G2416" i="11"/>
  <c r="AO2412" i="11"/>
  <c r="AN2412" i="11"/>
  <c r="AM2412" i="11"/>
  <c r="AL2412" i="11"/>
  <c r="AK2412" i="11"/>
  <c r="AJ2412" i="11"/>
  <c r="AI2412" i="11"/>
  <c r="AH2412" i="11"/>
  <c r="AG2412" i="11"/>
  <c r="AF2412" i="11"/>
  <c r="AE2412" i="11"/>
  <c r="AD2412" i="11"/>
  <c r="AC2412" i="11"/>
  <c r="AB2412" i="11"/>
  <c r="AA2412" i="11"/>
  <c r="Z2412" i="11"/>
  <c r="Y2412" i="11"/>
  <c r="X2412" i="11"/>
  <c r="W2412" i="11"/>
  <c r="V2412" i="11"/>
  <c r="U2412" i="11"/>
  <c r="T2412" i="11"/>
  <c r="S2412" i="11"/>
  <c r="R2412" i="11"/>
  <c r="Q2412" i="11"/>
  <c r="P2412" i="11"/>
  <c r="O2412" i="11"/>
  <c r="N2412" i="11"/>
  <c r="M2412" i="11"/>
  <c r="L2412" i="11"/>
  <c r="K2412" i="11"/>
  <c r="J2412" i="11"/>
  <c r="I2412" i="11"/>
  <c r="H2412" i="11"/>
  <c r="G2412" i="11"/>
  <c r="AO2408" i="11"/>
  <c r="AN2408" i="11"/>
  <c r="AM2408" i="11"/>
  <c r="AL2408" i="11"/>
  <c r="AK2408" i="11"/>
  <c r="AJ2408" i="11"/>
  <c r="AI2408" i="11"/>
  <c r="AH2408" i="11"/>
  <c r="AG2408" i="11"/>
  <c r="AF2408" i="11"/>
  <c r="AE2408" i="11"/>
  <c r="AD2408" i="11"/>
  <c r="AC2408" i="11"/>
  <c r="AB2408" i="11"/>
  <c r="AA2408" i="11"/>
  <c r="Z2408" i="11"/>
  <c r="Y2408" i="11"/>
  <c r="X2408" i="11"/>
  <c r="W2408" i="11"/>
  <c r="V2408" i="11"/>
  <c r="U2408" i="11"/>
  <c r="T2408" i="11"/>
  <c r="S2408" i="11"/>
  <c r="R2408" i="11"/>
  <c r="Q2408" i="11"/>
  <c r="P2408" i="11"/>
  <c r="O2408" i="11"/>
  <c r="N2408" i="11"/>
  <c r="M2408" i="11"/>
  <c r="L2408" i="11"/>
  <c r="K2408" i="11"/>
  <c r="J2408" i="11"/>
  <c r="I2408" i="11"/>
  <c r="H2408" i="11"/>
  <c r="G2408" i="11"/>
  <c r="AO2404" i="11"/>
  <c r="AN2404" i="11"/>
  <c r="AM2404" i="11"/>
  <c r="AL2404" i="11"/>
  <c r="AK2404" i="11"/>
  <c r="AJ2404" i="11"/>
  <c r="AI2404" i="11"/>
  <c r="AH2404" i="11"/>
  <c r="AG2404" i="11"/>
  <c r="AF2404" i="11"/>
  <c r="AE2404" i="11"/>
  <c r="AD2404" i="11"/>
  <c r="AC2404" i="11"/>
  <c r="AB2404" i="11"/>
  <c r="AA2404" i="11"/>
  <c r="Z2404" i="11"/>
  <c r="Y2404" i="11"/>
  <c r="X2404" i="11"/>
  <c r="W2404" i="11"/>
  <c r="V2404" i="11"/>
  <c r="U2404" i="11"/>
  <c r="T2404" i="11"/>
  <c r="S2404" i="11"/>
  <c r="R2404" i="11"/>
  <c r="Q2404" i="11"/>
  <c r="P2404" i="11"/>
  <c r="O2404" i="11"/>
  <c r="N2404" i="11"/>
  <c r="M2404" i="11"/>
  <c r="L2404" i="11"/>
  <c r="K2404" i="11"/>
  <c r="J2404" i="11"/>
  <c r="I2404" i="11"/>
  <c r="H2404" i="11"/>
  <c r="G2404" i="11"/>
  <c r="AO2400" i="11"/>
  <c r="AN2400" i="11"/>
  <c r="AM2400" i="11"/>
  <c r="AL2400" i="11"/>
  <c r="AK2400" i="11"/>
  <c r="AJ2400" i="11"/>
  <c r="AI2400" i="11"/>
  <c r="AH2400" i="11"/>
  <c r="AG2400" i="11"/>
  <c r="AF2400" i="11"/>
  <c r="AE2400" i="11"/>
  <c r="AD2400" i="11"/>
  <c r="AC2400" i="11"/>
  <c r="AB2400" i="11"/>
  <c r="AA2400" i="11"/>
  <c r="Z2400" i="11"/>
  <c r="Y2400" i="11"/>
  <c r="X2400" i="11"/>
  <c r="W2400" i="11"/>
  <c r="V2400" i="11"/>
  <c r="U2400" i="11"/>
  <c r="T2400" i="11"/>
  <c r="S2400" i="11"/>
  <c r="R2400" i="11"/>
  <c r="Q2400" i="11"/>
  <c r="P2400" i="11"/>
  <c r="O2400" i="11"/>
  <c r="N2400" i="11"/>
  <c r="M2400" i="11"/>
  <c r="L2400" i="11"/>
  <c r="K2400" i="11"/>
  <c r="J2400" i="11"/>
  <c r="I2400" i="11"/>
  <c r="H2400" i="11"/>
  <c r="G2400" i="11"/>
  <c r="AO2276" i="11"/>
  <c r="AO2362" i="11"/>
  <c r="AN2362" i="11"/>
  <c r="AM2362" i="11"/>
  <c r="AL2362" i="11"/>
  <c r="AK2362" i="11"/>
  <c r="AJ2362" i="11"/>
  <c r="AI2362" i="11"/>
  <c r="AH2362" i="11"/>
  <c r="AG2362" i="11"/>
  <c r="AF2362" i="11"/>
  <c r="AE2362" i="11"/>
  <c r="AD2362" i="11"/>
  <c r="AC2362" i="11"/>
  <c r="AB2362" i="11"/>
  <c r="AA2362" i="11"/>
  <c r="Z2362" i="11"/>
  <c r="Y2362" i="11"/>
  <c r="X2362" i="11"/>
  <c r="W2362" i="11"/>
  <c r="V2362" i="11"/>
  <c r="U2362" i="11"/>
  <c r="T2362" i="11"/>
  <c r="S2362" i="11"/>
  <c r="R2362" i="11"/>
  <c r="Q2362" i="11"/>
  <c r="P2362" i="11"/>
  <c r="O2362" i="11"/>
  <c r="N2362" i="11"/>
  <c r="M2362" i="11"/>
  <c r="L2362" i="11"/>
  <c r="K2362" i="11"/>
  <c r="J2362" i="11"/>
  <c r="I2362" i="11"/>
  <c r="H2362" i="11"/>
  <c r="G2362" i="11"/>
  <c r="AO2360" i="11"/>
  <c r="AN2360" i="11"/>
  <c r="AM2360" i="11"/>
  <c r="AL2360" i="11"/>
  <c r="AK2360" i="11"/>
  <c r="AJ2360" i="11"/>
  <c r="AI2360" i="11"/>
  <c r="AH2360" i="11"/>
  <c r="AG2360" i="11"/>
  <c r="AF2360" i="11"/>
  <c r="AE2360" i="11"/>
  <c r="AD2360" i="11"/>
  <c r="AC2360" i="11"/>
  <c r="AB2360" i="11"/>
  <c r="AA2360" i="11"/>
  <c r="Z2360" i="11"/>
  <c r="Y2360" i="11"/>
  <c r="X2360" i="11"/>
  <c r="W2360" i="11"/>
  <c r="V2360" i="11"/>
  <c r="U2360" i="11"/>
  <c r="T2360" i="11"/>
  <c r="S2360" i="11"/>
  <c r="R2360" i="11"/>
  <c r="Q2360" i="11"/>
  <c r="P2360" i="11"/>
  <c r="O2360" i="11"/>
  <c r="N2360" i="11"/>
  <c r="M2360" i="11"/>
  <c r="L2360" i="11"/>
  <c r="K2360" i="11"/>
  <c r="J2360" i="11"/>
  <c r="I2360" i="11"/>
  <c r="H2360" i="11"/>
  <c r="G2360" i="11"/>
  <c r="AO2358" i="11"/>
  <c r="AN2358" i="11"/>
  <c r="AM2358" i="11"/>
  <c r="AL2358" i="11"/>
  <c r="AK2358" i="11"/>
  <c r="AJ2358" i="11"/>
  <c r="AI2358" i="11"/>
  <c r="AH2358" i="11"/>
  <c r="AG2358" i="11"/>
  <c r="AF2358" i="11"/>
  <c r="AE2358" i="11"/>
  <c r="AD2358" i="11"/>
  <c r="AC2358" i="11"/>
  <c r="AB2358" i="11"/>
  <c r="AA2358" i="11"/>
  <c r="Z2358" i="11"/>
  <c r="Y2358" i="11"/>
  <c r="X2358" i="11"/>
  <c r="W2358" i="11"/>
  <c r="V2358" i="11"/>
  <c r="U2358" i="11"/>
  <c r="T2358" i="11"/>
  <c r="S2358" i="11"/>
  <c r="R2358" i="11"/>
  <c r="Q2358" i="11"/>
  <c r="P2358" i="11"/>
  <c r="O2358" i="11"/>
  <c r="N2358" i="11"/>
  <c r="M2358" i="11"/>
  <c r="L2358" i="11"/>
  <c r="K2358" i="11"/>
  <c r="J2358" i="11"/>
  <c r="I2358" i="11"/>
  <c r="H2358" i="11"/>
  <c r="G2358" i="11"/>
  <c r="AO2356" i="11"/>
  <c r="AN2356" i="11"/>
  <c r="AM2356" i="11"/>
  <c r="AL2356" i="11"/>
  <c r="AK2356" i="11"/>
  <c r="AJ2356" i="11"/>
  <c r="AI2356" i="11"/>
  <c r="AH2356" i="11"/>
  <c r="AG2356" i="11"/>
  <c r="AF2356" i="11"/>
  <c r="AE2356" i="11"/>
  <c r="AD2356" i="11"/>
  <c r="AC2356" i="11"/>
  <c r="AB2356" i="11"/>
  <c r="AA2356" i="11"/>
  <c r="Z2356" i="11"/>
  <c r="Y2356" i="11"/>
  <c r="X2356" i="11"/>
  <c r="W2356" i="11"/>
  <c r="V2356" i="11"/>
  <c r="U2356" i="11"/>
  <c r="T2356" i="11"/>
  <c r="S2356" i="11"/>
  <c r="R2356" i="11"/>
  <c r="Q2356" i="11"/>
  <c r="P2356" i="11"/>
  <c r="O2356" i="11"/>
  <c r="N2356" i="11"/>
  <c r="M2356" i="11"/>
  <c r="L2356" i="11"/>
  <c r="K2356" i="11"/>
  <c r="J2356" i="11"/>
  <c r="I2356" i="11"/>
  <c r="H2356" i="11"/>
  <c r="G2356" i="11"/>
  <c r="AO2354" i="11"/>
  <c r="AN2354" i="11"/>
  <c r="AM2354" i="11"/>
  <c r="AL2354" i="11"/>
  <c r="AK2354" i="11"/>
  <c r="AJ2354" i="11"/>
  <c r="AI2354" i="11"/>
  <c r="AH2354" i="11"/>
  <c r="AG2354" i="11"/>
  <c r="AF2354" i="11"/>
  <c r="AE2354" i="11"/>
  <c r="AD2354" i="11"/>
  <c r="AC2354" i="11"/>
  <c r="AB2354" i="11"/>
  <c r="AA2354" i="11"/>
  <c r="Z2354" i="11"/>
  <c r="Y2354" i="11"/>
  <c r="X2354" i="11"/>
  <c r="W2354" i="11"/>
  <c r="V2354" i="11"/>
  <c r="U2354" i="11"/>
  <c r="T2354" i="11"/>
  <c r="S2354" i="11"/>
  <c r="R2354" i="11"/>
  <c r="Q2354" i="11"/>
  <c r="P2354" i="11"/>
  <c r="O2354" i="11"/>
  <c r="N2354" i="11"/>
  <c r="M2354" i="11"/>
  <c r="L2354" i="11"/>
  <c r="K2354" i="11"/>
  <c r="J2354" i="11"/>
  <c r="I2354" i="11"/>
  <c r="H2354" i="11"/>
  <c r="G2354" i="11"/>
  <c r="AO2271" i="11"/>
  <c r="AN2271" i="11"/>
  <c r="AM2271" i="11"/>
  <c r="AL2271" i="11"/>
  <c r="AK2271" i="11"/>
  <c r="AJ2271" i="11"/>
  <c r="AI2271" i="11"/>
  <c r="AH2271" i="11"/>
  <c r="AG2271" i="11"/>
  <c r="AF2271" i="11"/>
  <c r="AE2271" i="11"/>
  <c r="AD2271" i="11"/>
  <c r="AC2271" i="11"/>
  <c r="AB2271" i="11"/>
  <c r="AA2271" i="11"/>
  <c r="Z2271" i="11"/>
  <c r="Y2271" i="11"/>
  <c r="X2271" i="11"/>
  <c r="W2271" i="11"/>
  <c r="V2271" i="11"/>
  <c r="U2271" i="11"/>
  <c r="T2271" i="11"/>
  <c r="S2271" i="11"/>
  <c r="R2271" i="11"/>
  <c r="Q2271" i="11"/>
  <c r="P2271" i="11"/>
  <c r="O2271" i="11"/>
  <c r="N2271" i="11"/>
  <c r="M2271" i="11"/>
  <c r="L2271" i="11"/>
  <c r="K2271" i="11"/>
  <c r="J2271" i="11"/>
  <c r="I2271" i="11"/>
  <c r="H2271" i="11"/>
  <c r="G2271" i="11"/>
  <c r="AO2269" i="11"/>
  <c r="AN2269" i="11"/>
  <c r="AM2269" i="11"/>
  <c r="AL2269" i="11"/>
  <c r="AK2269" i="11"/>
  <c r="AJ2269" i="11"/>
  <c r="AI2269" i="11"/>
  <c r="AH2269" i="11"/>
  <c r="AG2269" i="11"/>
  <c r="AF2269" i="11"/>
  <c r="AE2269" i="11"/>
  <c r="AD2269" i="11"/>
  <c r="AC2269" i="11"/>
  <c r="AB2269" i="11"/>
  <c r="AA2269" i="11"/>
  <c r="Z2269" i="11"/>
  <c r="Y2269" i="11"/>
  <c r="X2269" i="11"/>
  <c r="W2269" i="11"/>
  <c r="V2269" i="11"/>
  <c r="U2269" i="11"/>
  <c r="T2269" i="11"/>
  <c r="S2269" i="11"/>
  <c r="R2269" i="11"/>
  <c r="Q2269" i="11"/>
  <c r="P2269" i="11"/>
  <c r="O2269" i="11"/>
  <c r="N2269" i="11"/>
  <c r="M2269" i="11"/>
  <c r="L2269" i="11"/>
  <c r="K2269" i="11"/>
  <c r="J2269" i="11"/>
  <c r="I2269" i="11"/>
  <c r="H2269" i="11"/>
  <c r="G2269" i="11"/>
  <c r="AO2267" i="11"/>
  <c r="AN2267" i="11"/>
  <c r="AM2267" i="11"/>
  <c r="AL2267" i="11"/>
  <c r="AK2267" i="11"/>
  <c r="AJ2267" i="11"/>
  <c r="AI2267" i="11"/>
  <c r="AH2267" i="11"/>
  <c r="AG2267" i="11"/>
  <c r="AF2267" i="11"/>
  <c r="AE2267" i="11"/>
  <c r="AD2267" i="11"/>
  <c r="AC2267" i="11"/>
  <c r="AB2267" i="11"/>
  <c r="AA2267" i="11"/>
  <c r="Z2267" i="11"/>
  <c r="Y2267" i="11"/>
  <c r="X2267" i="11"/>
  <c r="W2267" i="11"/>
  <c r="V2267" i="11"/>
  <c r="U2267" i="11"/>
  <c r="T2267" i="11"/>
  <c r="S2267" i="11"/>
  <c r="R2267" i="11"/>
  <c r="Q2267" i="11"/>
  <c r="P2267" i="11"/>
  <c r="O2267" i="11"/>
  <c r="N2267" i="11"/>
  <c r="M2267" i="11"/>
  <c r="L2267" i="11"/>
  <c r="K2267" i="11"/>
  <c r="J2267" i="11"/>
  <c r="I2267" i="11"/>
  <c r="H2267" i="11"/>
  <c r="G2267" i="11"/>
  <c r="AO2265" i="11"/>
  <c r="AN2265" i="11"/>
  <c r="AM2265" i="11"/>
  <c r="AL2265" i="11"/>
  <c r="AK2265" i="11"/>
  <c r="AJ2265" i="11"/>
  <c r="AI2265" i="11"/>
  <c r="AH2265" i="11"/>
  <c r="AG2265" i="11"/>
  <c r="AF2265" i="11"/>
  <c r="AE2265" i="11"/>
  <c r="AD2265" i="11"/>
  <c r="AC2265" i="11"/>
  <c r="AB2265" i="11"/>
  <c r="AA2265" i="11"/>
  <c r="Z2265" i="11"/>
  <c r="Y2265" i="11"/>
  <c r="X2265" i="11"/>
  <c r="W2265" i="11"/>
  <c r="V2265" i="11"/>
  <c r="U2265" i="11"/>
  <c r="T2265" i="11"/>
  <c r="S2265" i="11"/>
  <c r="R2265" i="11"/>
  <c r="Q2265" i="11"/>
  <c r="P2265" i="11"/>
  <c r="O2265" i="11"/>
  <c r="N2265" i="11"/>
  <c r="M2265" i="11"/>
  <c r="L2265" i="11"/>
  <c r="K2265" i="11"/>
  <c r="J2265" i="11"/>
  <c r="I2265" i="11"/>
  <c r="H2265" i="11"/>
  <c r="G2265" i="11"/>
  <c r="AO2263" i="11"/>
  <c r="AN2263" i="11"/>
  <c r="AM2263" i="11"/>
  <c r="AL2263" i="11"/>
  <c r="AK2263" i="11"/>
  <c r="AJ2263" i="11"/>
  <c r="AI2263" i="11"/>
  <c r="AH2263" i="11"/>
  <c r="AG2263" i="11"/>
  <c r="AF2263" i="11"/>
  <c r="AE2263" i="11"/>
  <c r="AD2263" i="11"/>
  <c r="AC2263" i="11"/>
  <c r="AB2263" i="11"/>
  <c r="AA2263" i="11"/>
  <c r="Z2263" i="11"/>
  <c r="Y2263" i="11"/>
  <c r="X2263" i="11"/>
  <c r="W2263" i="11"/>
  <c r="V2263" i="11"/>
  <c r="U2263" i="11"/>
  <c r="T2263" i="11"/>
  <c r="S2263" i="11"/>
  <c r="R2263" i="11"/>
  <c r="Q2263" i="11"/>
  <c r="P2263" i="11"/>
  <c r="O2263" i="11"/>
  <c r="N2263" i="11"/>
  <c r="M2263" i="11"/>
  <c r="L2263" i="11"/>
  <c r="K2263" i="11"/>
  <c r="J2263" i="11"/>
  <c r="I2263" i="11"/>
  <c r="H2263" i="11"/>
  <c r="G2263" i="11"/>
  <c r="AO2261" i="11"/>
  <c r="AN2261" i="11"/>
  <c r="AM2261" i="11"/>
  <c r="AL2261" i="11"/>
  <c r="AK2261" i="11"/>
  <c r="AJ2261" i="11"/>
  <c r="AI2261" i="11"/>
  <c r="AH2261" i="11"/>
  <c r="AG2261" i="11"/>
  <c r="AF2261" i="11"/>
  <c r="AE2261" i="11"/>
  <c r="AD2261" i="11"/>
  <c r="AC2261" i="11"/>
  <c r="AB2261" i="11"/>
  <c r="AA2261" i="11"/>
  <c r="Z2261" i="11"/>
  <c r="Y2261" i="11"/>
  <c r="X2261" i="11"/>
  <c r="W2261" i="11"/>
  <c r="V2261" i="11"/>
  <c r="U2261" i="11"/>
  <c r="T2261" i="11"/>
  <c r="S2261" i="11"/>
  <c r="R2261" i="11"/>
  <c r="Q2261" i="11"/>
  <c r="P2261" i="11"/>
  <c r="O2261" i="11"/>
  <c r="N2261" i="11"/>
  <c r="M2261" i="11"/>
  <c r="L2261" i="11"/>
  <c r="K2261" i="11"/>
  <c r="J2261" i="11"/>
  <c r="I2261" i="11"/>
  <c r="H2261" i="11"/>
  <c r="G2261" i="11"/>
  <c r="AO2259" i="11"/>
  <c r="AN2259" i="11"/>
  <c r="AM2259" i="11"/>
  <c r="AL2259" i="11"/>
  <c r="AK2259" i="11"/>
  <c r="AJ2259" i="11"/>
  <c r="AI2259" i="11"/>
  <c r="AH2259" i="11"/>
  <c r="AG2259" i="11"/>
  <c r="AF2259" i="11"/>
  <c r="AE2259" i="11"/>
  <c r="AD2259" i="11"/>
  <c r="AC2259" i="11"/>
  <c r="AB2259" i="11"/>
  <c r="AA2259" i="11"/>
  <c r="Z2259" i="11"/>
  <c r="Y2259" i="11"/>
  <c r="X2259" i="11"/>
  <c r="W2259" i="11"/>
  <c r="V2259" i="11"/>
  <c r="U2259" i="11"/>
  <c r="T2259" i="11"/>
  <c r="S2259" i="11"/>
  <c r="R2259" i="11"/>
  <c r="Q2259" i="11"/>
  <c r="P2259" i="11"/>
  <c r="O2259" i="11"/>
  <c r="N2259" i="11"/>
  <c r="M2259" i="11"/>
  <c r="L2259" i="11"/>
  <c r="K2259" i="11"/>
  <c r="J2259" i="11"/>
  <c r="I2259" i="11"/>
  <c r="H2259" i="11"/>
  <c r="G2259" i="11"/>
  <c r="AO2257" i="11"/>
  <c r="AN2257" i="11"/>
  <c r="AM2257" i="11"/>
  <c r="AL2257" i="11"/>
  <c r="AK2257" i="11"/>
  <c r="AJ2257" i="11"/>
  <c r="AI2257" i="11"/>
  <c r="AH2257" i="11"/>
  <c r="AG2257" i="11"/>
  <c r="AF2257" i="11"/>
  <c r="AE2257" i="11"/>
  <c r="AD2257" i="11"/>
  <c r="AC2257" i="11"/>
  <c r="AB2257" i="11"/>
  <c r="AA2257" i="11"/>
  <c r="Z2257" i="11"/>
  <c r="Y2257" i="11"/>
  <c r="X2257" i="11"/>
  <c r="W2257" i="11"/>
  <c r="V2257" i="11"/>
  <c r="U2257" i="11"/>
  <c r="T2257" i="11"/>
  <c r="S2257" i="11"/>
  <c r="R2257" i="11"/>
  <c r="Q2257" i="11"/>
  <c r="P2257" i="11"/>
  <c r="O2257" i="11"/>
  <c r="N2257" i="11"/>
  <c r="M2257" i="11"/>
  <c r="L2257" i="11"/>
  <c r="K2257" i="11"/>
  <c r="J2257" i="11"/>
  <c r="I2257" i="11"/>
  <c r="H2257" i="11"/>
  <c r="G2257" i="11"/>
  <c r="AO2255" i="11"/>
  <c r="AN2255" i="11"/>
  <c r="AM2255" i="11"/>
  <c r="AL2255" i="11"/>
  <c r="AK2255" i="11"/>
  <c r="AJ2255" i="11"/>
  <c r="AI2255" i="11"/>
  <c r="AH2255" i="11"/>
  <c r="AG2255" i="11"/>
  <c r="AF2255" i="11"/>
  <c r="AE2255" i="11"/>
  <c r="AD2255" i="11"/>
  <c r="AC2255" i="11"/>
  <c r="AB2255" i="11"/>
  <c r="AA2255" i="11"/>
  <c r="Z2255" i="11"/>
  <c r="Y2255" i="11"/>
  <c r="X2255" i="11"/>
  <c r="W2255" i="11"/>
  <c r="V2255" i="11"/>
  <c r="U2255" i="11"/>
  <c r="T2255" i="11"/>
  <c r="S2255" i="11"/>
  <c r="R2255" i="11"/>
  <c r="Q2255" i="11"/>
  <c r="P2255" i="11"/>
  <c r="O2255" i="11"/>
  <c r="N2255" i="11"/>
  <c r="M2255" i="11"/>
  <c r="L2255" i="11"/>
  <c r="K2255" i="11"/>
  <c r="J2255" i="11"/>
  <c r="I2255" i="11"/>
  <c r="H2255" i="11"/>
  <c r="G2255" i="11"/>
  <c r="AO2253" i="11"/>
  <c r="AN2253" i="11"/>
  <c r="AM2253" i="11"/>
  <c r="AL2253" i="11"/>
  <c r="AK2253" i="11"/>
  <c r="AJ2253" i="11"/>
  <c r="AI2253" i="11"/>
  <c r="AH2253" i="11"/>
  <c r="AG2253" i="11"/>
  <c r="AF2253" i="11"/>
  <c r="AE2253" i="11"/>
  <c r="AD2253" i="11"/>
  <c r="AC2253" i="11"/>
  <c r="AB2253" i="11"/>
  <c r="AA2253" i="11"/>
  <c r="Z2253" i="11"/>
  <c r="Y2253" i="11"/>
  <c r="X2253" i="11"/>
  <c r="W2253" i="11"/>
  <c r="V2253" i="11"/>
  <c r="U2253" i="11"/>
  <c r="T2253" i="11"/>
  <c r="S2253" i="11"/>
  <c r="R2253" i="11"/>
  <c r="Q2253" i="11"/>
  <c r="P2253" i="11"/>
  <c r="O2253" i="11"/>
  <c r="N2253" i="11"/>
  <c r="M2253" i="11"/>
  <c r="L2253" i="11"/>
  <c r="K2253" i="11"/>
  <c r="J2253" i="11"/>
  <c r="I2253" i="11"/>
  <c r="H2253" i="11"/>
  <c r="G2253" i="11"/>
  <c r="AO2251" i="11"/>
  <c r="AN2251" i="11"/>
  <c r="AM2251" i="11"/>
  <c r="AL2251" i="11"/>
  <c r="AK2251" i="11"/>
  <c r="AJ2251" i="11"/>
  <c r="AI2251" i="11"/>
  <c r="AH2251" i="11"/>
  <c r="AG2251" i="11"/>
  <c r="AF2251" i="11"/>
  <c r="AE2251" i="11"/>
  <c r="AD2251" i="11"/>
  <c r="AC2251" i="11"/>
  <c r="AB2251" i="11"/>
  <c r="AA2251" i="11"/>
  <c r="Z2251" i="11"/>
  <c r="Y2251" i="11"/>
  <c r="X2251" i="11"/>
  <c r="W2251" i="11"/>
  <c r="V2251" i="11"/>
  <c r="U2251" i="11"/>
  <c r="T2251" i="11"/>
  <c r="S2251" i="11"/>
  <c r="R2251" i="11"/>
  <c r="Q2251" i="11"/>
  <c r="P2251" i="11"/>
  <c r="O2251" i="11"/>
  <c r="N2251" i="11"/>
  <c r="M2251" i="11"/>
  <c r="L2251" i="11"/>
  <c r="K2251" i="11"/>
  <c r="J2251" i="11"/>
  <c r="I2251" i="11"/>
  <c r="H2251" i="11"/>
  <c r="G2251" i="11"/>
  <c r="AO2249" i="11"/>
  <c r="AN2249" i="11"/>
  <c r="AM2249" i="11"/>
  <c r="AL2249" i="11"/>
  <c r="AK2249" i="11"/>
  <c r="AJ2249" i="11"/>
  <c r="AI2249" i="11"/>
  <c r="AH2249" i="11"/>
  <c r="AG2249" i="11"/>
  <c r="AF2249" i="11"/>
  <c r="AE2249" i="11"/>
  <c r="AD2249" i="11"/>
  <c r="AC2249" i="11"/>
  <c r="AB2249" i="11"/>
  <c r="AA2249" i="11"/>
  <c r="Z2249" i="11"/>
  <c r="Y2249" i="11"/>
  <c r="X2249" i="11"/>
  <c r="W2249" i="11"/>
  <c r="V2249" i="11"/>
  <c r="U2249" i="11"/>
  <c r="T2249" i="11"/>
  <c r="S2249" i="11"/>
  <c r="R2249" i="11"/>
  <c r="Q2249" i="11"/>
  <c r="P2249" i="11"/>
  <c r="O2249" i="11"/>
  <c r="N2249" i="11"/>
  <c r="M2249" i="11"/>
  <c r="L2249" i="11"/>
  <c r="K2249" i="11"/>
  <c r="J2249" i="11"/>
  <c r="I2249" i="11"/>
  <c r="H2249" i="11"/>
  <c r="G2249" i="11"/>
  <c r="AO2247" i="11"/>
  <c r="AN2247" i="11"/>
  <c r="AM2247" i="11"/>
  <c r="AL2247" i="11"/>
  <c r="AK2247" i="11"/>
  <c r="AJ2247" i="11"/>
  <c r="AI2247" i="11"/>
  <c r="AH2247" i="11"/>
  <c r="AG2247" i="11"/>
  <c r="AF2247" i="11"/>
  <c r="AE2247" i="11"/>
  <c r="AD2247" i="11"/>
  <c r="AC2247" i="11"/>
  <c r="AB2247" i="11"/>
  <c r="AA2247" i="11"/>
  <c r="Z2247" i="11"/>
  <c r="Y2247" i="11"/>
  <c r="X2247" i="11"/>
  <c r="W2247" i="11"/>
  <c r="V2247" i="11"/>
  <c r="U2247" i="11"/>
  <c r="T2247" i="11"/>
  <c r="S2247" i="11"/>
  <c r="R2247" i="11"/>
  <c r="Q2247" i="11"/>
  <c r="P2247" i="11"/>
  <c r="O2247" i="11"/>
  <c r="N2247" i="11"/>
  <c r="M2247" i="11"/>
  <c r="L2247" i="11"/>
  <c r="K2247" i="11"/>
  <c r="J2247" i="11"/>
  <c r="I2247" i="11"/>
  <c r="H2247" i="11"/>
  <c r="G2247" i="11"/>
  <c r="AO2245" i="11"/>
  <c r="AN2245" i="11"/>
  <c r="AM2245" i="11"/>
  <c r="AL2245" i="11"/>
  <c r="AK2245" i="11"/>
  <c r="AJ2245" i="11"/>
  <c r="AI2245" i="11"/>
  <c r="AH2245" i="11"/>
  <c r="AG2245" i="11"/>
  <c r="AF2245" i="11"/>
  <c r="AE2245" i="11"/>
  <c r="AD2245" i="11"/>
  <c r="AC2245" i="11"/>
  <c r="AB2245" i="11"/>
  <c r="AA2245" i="11"/>
  <c r="Z2245" i="11"/>
  <c r="Y2245" i="11"/>
  <c r="X2245" i="11"/>
  <c r="W2245" i="11"/>
  <c r="V2245" i="11"/>
  <c r="U2245" i="11"/>
  <c r="T2245" i="11"/>
  <c r="S2245" i="11"/>
  <c r="R2245" i="11"/>
  <c r="Q2245" i="11"/>
  <c r="P2245" i="11"/>
  <c r="O2245" i="11"/>
  <c r="N2245" i="11"/>
  <c r="M2245" i="11"/>
  <c r="L2245" i="11"/>
  <c r="K2245" i="11"/>
  <c r="J2245" i="11"/>
  <c r="I2245" i="11"/>
  <c r="H2245" i="11"/>
  <c r="G2245" i="11"/>
  <c r="AO2352" i="11"/>
  <c r="AN2352" i="11"/>
  <c r="AM2352" i="11"/>
  <c r="AL2352" i="11"/>
  <c r="AK2352" i="11"/>
  <c r="AJ2352" i="11"/>
  <c r="AI2352" i="11"/>
  <c r="AH2352" i="11"/>
  <c r="AG2352" i="11"/>
  <c r="AF2352" i="11"/>
  <c r="AE2352" i="11"/>
  <c r="AD2352" i="11"/>
  <c r="AC2352" i="11"/>
  <c r="AB2352" i="11"/>
  <c r="AA2352" i="11"/>
  <c r="Z2352" i="11"/>
  <c r="Y2352" i="11"/>
  <c r="X2352" i="11"/>
  <c r="W2352" i="11"/>
  <c r="V2352" i="11"/>
  <c r="U2352" i="11"/>
  <c r="T2352" i="11"/>
  <c r="S2352" i="11"/>
  <c r="R2352" i="11"/>
  <c r="Q2352" i="11"/>
  <c r="P2352" i="11"/>
  <c r="O2352" i="11"/>
  <c r="N2352" i="11"/>
  <c r="M2352" i="11"/>
  <c r="L2352" i="11"/>
  <c r="K2352" i="11"/>
  <c r="J2352" i="11"/>
  <c r="I2352" i="11"/>
  <c r="H2352" i="11"/>
  <c r="G2352" i="11"/>
  <c r="AO2348" i="11"/>
  <c r="AN2348" i="11"/>
  <c r="AM2348" i="11"/>
  <c r="AL2348" i="11"/>
  <c r="AK2348" i="11"/>
  <c r="AJ2348" i="11"/>
  <c r="AI2348" i="11"/>
  <c r="AH2348" i="11"/>
  <c r="AG2348" i="11"/>
  <c r="AF2348" i="11"/>
  <c r="AE2348" i="11"/>
  <c r="AD2348" i="11"/>
  <c r="AC2348" i="11"/>
  <c r="AB2348" i="11"/>
  <c r="AA2348" i="11"/>
  <c r="Z2348" i="11"/>
  <c r="Y2348" i="11"/>
  <c r="X2348" i="11"/>
  <c r="W2348" i="11"/>
  <c r="V2348" i="11"/>
  <c r="U2348" i="11"/>
  <c r="T2348" i="11"/>
  <c r="S2348" i="11"/>
  <c r="R2348" i="11"/>
  <c r="Q2348" i="11"/>
  <c r="P2348" i="11"/>
  <c r="O2348" i="11"/>
  <c r="N2348" i="11"/>
  <c r="M2348" i="11"/>
  <c r="L2348" i="11"/>
  <c r="K2348" i="11"/>
  <c r="J2348" i="11"/>
  <c r="I2348" i="11"/>
  <c r="H2348" i="11"/>
  <c r="G2348" i="11"/>
  <c r="AO2344" i="11"/>
  <c r="AN2344" i="11"/>
  <c r="AM2344" i="11"/>
  <c r="AL2344" i="11"/>
  <c r="AK2344" i="11"/>
  <c r="AJ2344" i="11"/>
  <c r="AI2344" i="11"/>
  <c r="AH2344" i="11"/>
  <c r="AG2344" i="11"/>
  <c r="AF2344" i="11"/>
  <c r="AE2344" i="11"/>
  <c r="AD2344" i="11"/>
  <c r="AC2344" i="11"/>
  <c r="AB2344" i="11"/>
  <c r="AA2344" i="11"/>
  <c r="Z2344" i="11"/>
  <c r="Y2344" i="11"/>
  <c r="X2344" i="11"/>
  <c r="W2344" i="11"/>
  <c r="V2344" i="11"/>
  <c r="U2344" i="11"/>
  <c r="T2344" i="11"/>
  <c r="S2344" i="11"/>
  <c r="R2344" i="11"/>
  <c r="Q2344" i="11"/>
  <c r="P2344" i="11"/>
  <c r="O2344" i="11"/>
  <c r="N2344" i="11"/>
  <c r="M2344" i="11"/>
  <c r="L2344" i="11"/>
  <c r="K2344" i="11"/>
  <c r="J2344" i="11"/>
  <c r="I2344" i="11"/>
  <c r="H2344" i="11"/>
  <c r="G2344" i="11"/>
  <c r="AO2340" i="11"/>
  <c r="AN2340" i="11"/>
  <c r="AM2340" i="11"/>
  <c r="AL2340" i="11"/>
  <c r="AK2340" i="11"/>
  <c r="AJ2340" i="11"/>
  <c r="AI2340" i="11"/>
  <c r="AH2340" i="11"/>
  <c r="AG2340" i="11"/>
  <c r="AF2340" i="11"/>
  <c r="AE2340" i="11"/>
  <c r="AD2340" i="11"/>
  <c r="AC2340" i="11"/>
  <c r="AB2340" i="11"/>
  <c r="AA2340" i="11"/>
  <c r="Z2340" i="11"/>
  <c r="Y2340" i="11"/>
  <c r="X2340" i="11"/>
  <c r="W2340" i="11"/>
  <c r="V2340" i="11"/>
  <c r="U2340" i="11"/>
  <c r="T2340" i="11"/>
  <c r="S2340" i="11"/>
  <c r="R2340" i="11"/>
  <c r="Q2340" i="11"/>
  <c r="P2340" i="11"/>
  <c r="O2340" i="11"/>
  <c r="N2340" i="11"/>
  <c r="M2340" i="11"/>
  <c r="L2340" i="11"/>
  <c r="K2340" i="11"/>
  <c r="J2340" i="11"/>
  <c r="I2340" i="11"/>
  <c r="H2340" i="11"/>
  <c r="G2340" i="11"/>
  <c r="AO2336" i="11"/>
  <c r="AN2336" i="11"/>
  <c r="AM2336" i="11"/>
  <c r="AL2336" i="11"/>
  <c r="AK2336" i="11"/>
  <c r="AJ2336" i="11"/>
  <c r="AI2336" i="11"/>
  <c r="AH2336" i="11"/>
  <c r="AG2336" i="11"/>
  <c r="AF2336" i="11"/>
  <c r="AE2336" i="11"/>
  <c r="AD2336" i="11"/>
  <c r="AC2336" i="11"/>
  <c r="AB2336" i="11"/>
  <c r="AA2336" i="11"/>
  <c r="Z2336" i="11"/>
  <c r="Y2336" i="11"/>
  <c r="X2336" i="11"/>
  <c r="W2336" i="11"/>
  <c r="V2336" i="11"/>
  <c r="U2336" i="11"/>
  <c r="T2336" i="11"/>
  <c r="S2336" i="11"/>
  <c r="R2336" i="11"/>
  <c r="Q2336" i="11"/>
  <c r="P2336" i="11"/>
  <c r="O2336" i="11"/>
  <c r="N2336" i="11"/>
  <c r="M2336" i="11"/>
  <c r="L2336" i="11"/>
  <c r="K2336" i="11"/>
  <c r="J2336" i="11"/>
  <c r="I2336" i="11"/>
  <c r="H2336" i="11"/>
  <c r="G2336" i="11"/>
  <c r="AO2332" i="11"/>
  <c r="AN2332" i="11"/>
  <c r="AM2332" i="11"/>
  <c r="AL2332" i="11"/>
  <c r="AK2332" i="11"/>
  <c r="AJ2332" i="11"/>
  <c r="AI2332" i="11"/>
  <c r="AH2332" i="11"/>
  <c r="AG2332" i="11"/>
  <c r="AF2332" i="11"/>
  <c r="AE2332" i="11"/>
  <c r="AD2332" i="11"/>
  <c r="AC2332" i="11"/>
  <c r="AB2332" i="11"/>
  <c r="AA2332" i="11"/>
  <c r="Z2332" i="11"/>
  <c r="Y2332" i="11"/>
  <c r="X2332" i="11"/>
  <c r="W2332" i="11"/>
  <c r="V2332" i="11"/>
  <c r="U2332" i="11"/>
  <c r="T2332" i="11"/>
  <c r="S2332" i="11"/>
  <c r="R2332" i="11"/>
  <c r="Q2332" i="11"/>
  <c r="P2332" i="11"/>
  <c r="O2332" i="11"/>
  <c r="N2332" i="11"/>
  <c r="M2332" i="11"/>
  <c r="L2332" i="11"/>
  <c r="K2332" i="11"/>
  <c r="J2332" i="11"/>
  <c r="I2332" i="11"/>
  <c r="H2332" i="11"/>
  <c r="G2332" i="11"/>
  <c r="AO2328" i="11"/>
  <c r="AN2328" i="11"/>
  <c r="AM2328" i="11"/>
  <c r="AL2328" i="11"/>
  <c r="AK2328" i="11"/>
  <c r="AJ2328" i="11"/>
  <c r="AI2328" i="11"/>
  <c r="AH2328" i="11"/>
  <c r="AG2328" i="11"/>
  <c r="AF2328" i="11"/>
  <c r="AE2328" i="11"/>
  <c r="AD2328" i="11"/>
  <c r="AC2328" i="11"/>
  <c r="AB2328" i="11"/>
  <c r="AA2328" i="11"/>
  <c r="Z2328" i="11"/>
  <c r="Y2328" i="11"/>
  <c r="X2328" i="11"/>
  <c r="W2328" i="11"/>
  <c r="V2328" i="11"/>
  <c r="U2328" i="11"/>
  <c r="T2328" i="11"/>
  <c r="S2328" i="11"/>
  <c r="R2328" i="11"/>
  <c r="Q2328" i="11"/>
  <c r="P2328" i="11"/>
  <c r="O2328" i="11"/>
  <c r="N2328" i="11"/>
  <c r="M2328" i="11"/>
  <c r="L2328" i="11"/>
  <c r="K2328" i="11"/>
  <c r="J2328" i="11"/>
  <c r="I2328" i="11"/>
  <c r="H2328" i="11"/>
  <c r="G2328" i="11"/>
  <c r="AO2324" i="11"/>
  <c r="AN2324" i="11"/>
  <c r="AM2324" i="11"/>
  <c r="AL2324" i="11"/>
  <c r="AK2324" i="11"/>
  <c r="AJ2324" i="11"/>
  <c r="AI2324" i="11"/>
  <c r="AH2324" i="11"/>
  <c r="AG2324" i="11"/>
  <c r="AF2324" i="11"/>
  <c r="AE2324" i="11"/>
  <c r="AD2324" i="11"/>
  <c r="AC2324" i="11"/>
  <c r="AB2324" i="11"/>
  <c r="AA2324" i="11"/>
  <c r="Z2324" i="11"/>
  <c r="Y2324" i="11"/>
  <c r="X2324" i="11"/>
  <c r="W2324" i="11"/>
  <c r="V2324" i="11"/>
  <c r="U2324" i="11"/>
  <c r="T2324" i="11"/>
  <c r="S2324" i="11"/>
  <c r="R2324" i="11"/>
  <c r="Q2324" i="11"/>
  <c r="P2324" i="11"/>
  <c r="O2324" i="11"/>
  <c r="N2324" i="11"/>
  <c r="M2324" i="11"/>
  <c r="L2324" i="11"/>
  <c r="K2324" i="11"/>
  <c r="J2324" i="11"/>
  <c r="I2324" i="11"/>
  <c r="H2324" i="11"/>
  <c r="G2324" i="11"/>
  <c r="AO2320" i="11"/>
  <c r="AN2320" i="11"/>
  <c r="AM2320" i="11"/>
  <c r="AL2320" i="11"/>
  <c r="AK2320" i="11"/>
  <c r="AJ2320" i="11"/>
  <c r="AI2320" i="11"/>
  <c r="AH2320" i="11"/>
  <c r="AG2320" i="11"/>
  <c r="AF2320" i="11"/>
  <c r="AE2320" i="11"/>
  <c r="AD2320" i="11"/>
  <c r="AC2320" i="11"/>
  <c r="AB2320" i="11"/>
  <c r="AA2320" i="11"/>
  <c r="Z2320" i="11"/>
  <c r="Y2320" i="11"/>
  <c r="X2320" i="11"/>
  <c r="W2320" i="11"/>
  <c r="V2320" i="11"/>
  <c r="U2320" i="11"/>
  <c r="T2320" i="11"/>
  <c r="S2320" i="11"/>
  <c r="R2320" i="11"/>
  <c r="Q2320" i="11"/>
  <c r="P2320" i="11"/>
  <c r="O2320" i="11"/>
  <c r="N2320" i="11"/>
  <c r="M2320" i="11"/>
  <c r="L2320" i="11"/>
  <c r="K2320" i="11"/>
  <c r="J2320" i="11"/>
  <c r="I2320" i="11"/>
  <c r="H2320" i="11"/>
  <c r="G2320" i="11"/>
  <c r="AO2316" i="11"/>
  <c r="AN2316" i="11"/>
  <c r="AM2316" i="11"/>
  <c r="AL2316" i="11"/>
  <c r="AK2316" i="11"/>
  <c r="AJ2316" i="11"/>
  <c r="AI2316" i="11"/>
  <c r="AH2316" i="11"/>
  <c r="AG2316" i="11"/>
  <c r="AF2316" i="11"/>
  <c r="AE2316" i="11"/>
  <c r="AD2316" i="11"/>
  <c r="AC2316" i="11"/>
  <c r="AB2316" i="11"/>
  <c r="AA2316" i="11"/>
  <c r="Z2316" i="11"/>
  <c r="Y2316" i="11"/>
  <c r="X2316" i="11"/>
  <c r="W2316" i="11"/>
  <c r="V2316" i="11"/>
  <c r="U2316" i="11"/>
  <c r="T2316" i="11"/>
  <c r="S2316" i="11"/>
  <c r="R2316" i="11"/>
  <c r="Q2316" i="11"/>
  <c r="P2316" i="11"/>
  <c r="O2316" i="11"/>
  <c r="N2316" i="11"/>
  <c r="M2316" i="11"/>
  <c r="L2316" i="11"/>
  <c r="K2316" i="11"/>
  <c r="J2316" i="11"/>
  <c r="I2316" i="11"/>
  <c r="H2316" i="11"/>
  <c r="G2316" i="11"/>
  <c r="AO2312" i="11"/>
  <c r="AN2312" i="11"/>
  <c r="AM2312" i="11"/>
  <c r="AL2312" i="11"/>
  <c r="AK2312" i="11"/>
  <c r="AJ2312" i="11"/>
  <c r="AI2312" i="11"/>
  <c r="AH2312" i="11"/>
  <c r="AG2312" i="11"/>
  <c r="AF2312" i="11"/>
  <c r="AE2312" i="11"/>
  <c r="AD2312" i="11"/>
  <c r="AC2312" i="11"/>
  <c r="AB2312" i="11"/>
  <c r="AA2312" i="11"/>
  <c r="Z2312" i="11"/>
  <c r="Y2312" i="11"/>
  <c r="X2312" i="11"/>
  <c r="W2312" i="11"/>
  <c r="V2312" i="11"/>
  <c r="U2312" i="11"/>
  <c r="T2312" i="11"/>
  <c r="S2312" i="11"/>
  <c r="R2312" i="11"/>
  <c r="Q2312" i="11"/>
  <c r="P2312" i="11"/>
  <c r="O2312" i="11"/>
  <c r="N2312" i="11"/>
  <c r="M2312" i="11"/>
  <c r="L2312" i="11"/>
  <c r="K2312" i="11"/>
  <c r="J2312" i="11"/>
  <c r="I2312" i="11"/>
  <c r="H2312" i="11"/>
  <c r="G2312" i="11"/>
  <c r="AO2308" i="11"/>
  <c r="AN2308" i="11"/>
  <c r="AM2308" i="11"/>
  <c r="AL2308" i="11"/>
  <c r="AK2308" i="11"/>
  <c r="AJ2308" i="11"/>
  <c r="AI2308" i="11"/>
  <c r="AH2308" i="11"/>
  <c r="AG2308" i="11"/>
  <c r="AF2308" i="11"/>
  <c r="AE2308" i="11"/>
  <c r="AD2308" i="11"/>
  <c r="AC2308" i="11"/>
  <c r="AB2308" i="11"/>
  <c r="AA2308" i="11"/>
  <c r="Z2308" i="11"/>
  <c r="Y2308" i="11"/>
  <c r="X2308" i="11"/>
  <c r="W2308" i="11"/>
  <c r="V2308" i="11"/>
  <c r="U2308" i="11"/>
  <c r="T2308" i="11"/>
  <c r="S2308" i="11"/>
  <c r="R2308" i="11"/>
  <c r="Q2308" i="11"/>
  <c r="P2308" i="11"/>
  <c r="O2308" i="11"/>
  <c r="N2308" i="11"/>
  <c r="M2308" i="11"/>
  <c r="L2308" i="11"/>
  <c r="K2308" i="11"/>
  <c r="J2308" i="11"/>
  <c r="I2308" i="11"/>
  <c r="H2308" i="11"/>
  <c r="G2308" i="11"/>
  <c r="AO2304" i="11"/>
  <c r="AN2304" i="11"/>
  <c r="AM2304" i="11"/>
  <c r="AL2304" i="11"/>
  <c r="AK2304" i="11"/>
  <c r="AJ2304" i="11"/>
  <c r="AI2304" i="11"/>
  <c r="AH2304" i="11"/>
  <c r="AG2304" i="11"/>
  <c r="AF2304" i="11"/>
  <c r="AE2304" i="11"/>
  <c r="AD2304" i="11"/>
  <c r="AC2304" i="11"/>
  <c r="AB2304" i="11"/>
  <c r="AA2304" i="11"/>
  <c r="Z2304" i="11"/>
  <c r="Y2304" i="11"/>
  <c r="X2304" i="11"/>
  <c r="W2304" i="11"/>
  <c r="V2304" i="11"/>
  <c r="U2304" i="11"/>
  <c r="T2304" i="11"/>
  <c r="S2304" i="11"/>
  <c r="R2304" i="11"/>
  <c r="Q2304" i="11"/>
  <c r="P2304" i="11"/>
  <c r="O2304" i="11"/>
  <c r="N2304" i="11"/>
  <c r="M2304" i="11"/>
  <c r="L2304" i="11"/>
  <c r="K2304" i="11"/>
  <c r="J2304" i="11"/>
  <c r="I2304" i="11"/>
  <c r="H2304" i="11"/>
  <c r="G2304" i="11"/>
  <c r="AO2300" i="11"/>
  <c r="AN2300" i="11"/>
  <c r="AM2300" i="11"/>
  <c r="AL2300" i="11"/>
  <c r="AK2300" i="11"/>
  <c r="AJ2300" i="11"/>
  <c r="AI2300" i="11"/>
  <c r="AH2300" i="11"/>
  <c r="AG2300" i="11"/>
  <c r="AF2300" i="11"/>
  <c r="AE2300" i="11"/>
  <c r="AD2300" i="11"/>
  <c r="AC2300" i="11"/>
  <c r="AB2300" i="11"/>
  <c r="AA2300" i="11"/>
  <c r="Z2300" i="11"/>
  <c r="Y2300" i="11"/>
  <c r="X2300" i="11"/>
  <c r="W2300" i="11"/>
  <c r="V2300" i="11"/>
  <c r="U2300" i="11"/>
  <c r="T2300" i="11"/>
  <c r="S2300" i="11"/>
  <c r="R2300" i="11"/>
  <c r="Q2300" i="11"/>
  <c r="P2300" i="11"/>
  <c r="O2300" i="11"/>
  <c r="N2300" i="11"/>
  <c r="M2300" i="11"/>
  <c r="L2300" i="11"/>
  <c r="K2300" i="11"/>
  <c r="J2300" i="11"/>
  <c r="I2300" i="11"/>
  <c r="H2300" i="11"/>
  <c r="G2300" i="11"/>
  <c r="AO2296" i="11"/>
  <c r="AN2296" i="11"/>
  <c r="AM2296" i="11"/>
  <c r="AL2296" i="11"/>
  <c r="AK2296" i="11"/>
  <c r="AJ2296" i="11"/>
  <c r="AI2296" i="11"/>
  <c r="AH2296" i="11"/>
  <c r="AG2296" i="11"/>
  <c r="AF2296" i="11"/>
  <c r="AE2296" i="11"/>
  <c r="AD2296" i="11"/>
  <c r="AC2296" i="11"/>
  <c r="AB2296" i="11"/>
  <c r="AA2296" i="11"/>
  <c r="Z2296" i="11"/>
  <c r="Y2296" i="11"/>
  <c r="X2296" i="11"/>
  <c r="W2296" i="11"/>
  <c r="V2296" i="11"/>
  <c r="U2296" i="11"/>
  <c r="T2296" i="11"/>
  <c r="S2296" i="11"/>
  <c r="R2296" i="11"/>
  <c r="Q2296" i="11"/>
  <c r="P2296" i="11"/>
  <c r="O2296" i="11"/>
  <c r="N2296" i="11"/>
  <c r="M2296" i="11"/>
  <c r="L2296" i="11"/>
  <c r="K2296" i="11"/>
  <c r="J2296" i="11"/>
  <c r="I2296" i="11"/>
  <c r="H2296" i="11"/>
  <c r="G2296" i="11"/>
  <c r="AO2292" i="11"/>
  <c r="AN2292" i="11"/>
  <c r="AM2292" i="11"/>
  <c r="AL2292" i="11"/>
  <c r="AK2292" i="11"/>
  <c r="AJ2292" i="11"/>
  <c r="AI2292" i="11"/>
  <c r="AH2292" i="11"/>
  <c r="AG2292" i="11"/>
  <c r="AF2292" i="11"/>
  <c r="AE2292" i="11"/>
  <c r="AD2292" i="11"/>
  <c r="AC2292" i="11"/>
  <c r="AB2292" i="11"/>
  <c r="AA2292" i="11"/>
  <c r="Z2292" i="11"/>
  <c r="Y2292" i="11"/>
  <c r="X2292" i="11"/>
  <c r="W2292" i="11"/>
  <c r="V2292" i="11"/>
  <c r="U2292" i="11"/>
  <c r="T2292" i="11"/>
  <c r="S2292" i="11"/>
  <c r="R2292" i="11"/>
  <c r="Q2292" i="11"/>
  <c r="P2292" i="11"/>
  <c r="O2292" i="11"/>
  <c r="N2292" i="11"/>
  <c r="M2292" i="11"/>
  <c r="L2292" i="11"/>
  <c r="K2292" i="11"/>
  <c r="J2292" i="11"/>
  <c r="I2292" i="11"/>
  <c r="H2292" i="11"/>
  <c r="G2292" i="11"/>
  <c r="AO2288" i="11"/>
  <c r="AN2288" i="11"/>
  <c r="AM2288" i="11"/>
  <c r="AL2288" i="11"/>
  <c r="AK2288" i="11"/>
  <c r="AJ2288" i="11"/>
  <c r="AI2288" i="11"/>
  <c r="AH2288" i="11"/>
  <c r="AG2288" i="11"/>
  <c r="AF2288" i="11"/>
  <c r="AE2288" i="11"/>
  <c r="AD2288" i="11"/>
  <c r="AC2288" i="11"/>
  <c r="AB2288" i="11"/>
  <c r="AA2288" i="11"/>
  <c r="Z2288" i="11"/>
  <c r="Y2288" i="11"/>
  <c r="X2288" i="11"/>
  <c r="W2288" i="11"/>
  <c r="V2288" i="11"/>
  <c r="U2288" i="11"/>
  <c r="T2288" i="11"/>
  <c r="S2288" i="11"/>
  <c r="R2288" i="11"/>
  <c r="Q2288" i="11"/>
  <c r="P2288" i="11"/>
  <c r="O2288" i="11"/>
  <c r="N2288" i="11"/>
  <c r="M2288" i="11"/>
  <c r="L2288" i="11"/>
  <c r="K2288" i="11"/>
  <c r="J2288" i="11"/>
  <c r="I2288" i="11"/>
  <c r="H2288" i="11"/>
  <c r="G2288" i="11"/>
  <c r="AO2284" i="11"/>
  <c r="AN2284" i="11"/>
  <c r="AM2284" i="11"/>
  <c r="AL2284" i="11"/>
  <c r="AK2284" i="11"/>
  <c r="AJ2284" i="11"/>
  <c r="AI2284" i="11"/>
  <c r="AH2284" i="11"/>
  <c r="AG2284" i="11"/>
  <c r="AF2284" i="11"/>
  <c r="AE2284" i="11"/>
  <c r="AD2284" i="11"/>
  <c r="AC2284" i="11"/>
  <c r="AB2284" i="11"/>
  <c r="AA2284" i="11"/>
  <c r="Z2284" i="11"/>
  <c r="Y2284" i="11"/>
  <c r="X2284" i="11"/>
  <c r="W2284" i="11"/>
  <c r="V2284" i="11"/>
  <c r="U2284" i="11"/>
  <c r="T2284" i="11"/>
  <c r="S2284" i="11"/>
  <c r="R2284" i="11"/>
  <c r="Q2284" i="11"/>
  <c r="P2284" i="11"/>
  <c r="O2284" i="11"/>
  <c r="N2284" i="11"/>
  <c r="M2284" i="11"/>
  <c r="L2284" i="11"/>
  <c r="K2284" i="11"/>
  <c r="J2284" i="11"/>
  <c r="I2284" i="11"/>
  <c r="H2284" i="11"/>
  <c r="G2284" i="11"/>
  <c r="AO2280" i="11"/>
  <c r="AN2280" i="11"/>
  <c r="AM2280" i="11"/>
  <c r="AL2280" i="11"/>
  <c r="AK2280" i="11"/>
  <c r="AJ2280" i="11"/>
  <c r="AI2280" i="11"/>
  <c r="AH2280" i="11"/>
  <c r="AG2280" i="11"/>
  <c r="AF2280" i="11"/>
  <c r="AE2280" i="11"/>
  <c r="AD2280" i="11"/>
  <c r="AC2280" i="11"/>
  <c r="AB2280" i="11"/>
  <c r="AA2280" i="11"/>
  <c r="Z2280" i="11"/>
  <c r="Y2280" i="11"/>
  <c r="X2280" i="11"/>
  <c r="W2280" i="11"/>
  <c r="V2280" i="11"/>
  <c r="U2280" i="11"/>
  <c r="T2280" i="11"/>
  <c r="S2280" i="11"/>
  <c r="R2280" i="11"/>
  <c r="Q2280" i="11"/>
  <c r="P2280" i="11"/>
  <c r="O2280" i="11"/>
  <c r="N2280" i="11"/>
  <c r="M2280" i="11"/>
  <c r="L2280" i="11"/>
  <c r="K2280" i="11"/>
  <c r="J2280" i="11"/>
  <c r="I2280" i="11"/>
  <c r="H2280" i="11"/>
  <c r="G2280" i="11"/>
  <c r="AN2276" i="11"/>
  <c r="AM2276" i="11"/>
  <c r="AL2276" i="11"/>
  <c r="AK2276" i="11"/>
  <c r="AJ2276" i="11"/>
  <c r="AI2276" i="11"/>
  <c r="AH2276" i="11"/>
  <c r="AG2276" i="11"/>
  <c r="AF2276" i="11"/>
  <c r="AE2276" i="11"/>
  <c r="AD2276" i="11"/>
  <c r="AC2276" i="11"/>
  <c r="AB2276" i="11"/>
  <c r="AA2276" i="11"/>
  <c r="Z2276" i="11"/>
  <c r="Y2276" i="11"/>
  <c r="X2276" i="11"/>
  <c r="W2276" i="11"/>
  <c r="V2276" i="11"/>
  <c r="U2276" i="11"/>
  <c r="T2276" i="11"/>
  <c r="S2276" i="11"/>
  <c r="R2276" i="11"/>
  <c r="Q2276" i="11"/>
  <c r="P2276" i="11"/>
  <c r="O2276" i="11"/>
  <c r="N2276" i="11"/>
  <c r="M2276" i="11"/>
  <c r="L2276" i="11"/>
  <c r="K2276" i="11"/>
  <c r="J2276" i="11"/>
  <c r="I2276" i="11"/>
  <c r="H2276" i="11"/>
  <c r="G2276" i="11"/>
  <c r="AO2238" i="11"/>
  <c r="AN2238" i="11"/>
  <c r="AM2238" i="11"/>
  <c r="AL2238" i="11"/>
  <c r="AK2238" i="11"/>
  <c r="AJ2238" i="11"/>
  <c r="AI2238" i="11"/>
  <c r="AH2238" i="11"/>
  <c r="AG2238" i="11"/>
  <c r="AF2238" i="11"/>
  <c r="AE2238" i="11"/>
  <c r="AD2238" i="11"/>
  <c r="AC2238" i="11"/>
  <c r="AB2238" i="11"/>
  <c r="AA2238" i="11"/>
  <c r="Z2238" i="11"/>
  <c r="Y2238" i="11"/>
  <c r="X2238" i="11"/>
  <c r="W2238" i="11"/>
  <c r="V2238" i="11"/>
  <c r="U2238" i="11"/>
  <c r="T2238" i="11"/>
  <c r="S2238" i="11"/>
  <c r="R2238" i="11"/>
  <c r="Q2238" i="11"/>
  <c r="P2238" i="11"/>
  <c r="O2238" i="11"/>
  <c r="N2238" i="11"/>
  <c r="M2238" i="11"/>
  <c r="L2238" i="11"/>
  <c r="K2238" i="11"/>
  <c r="J2238" i="11"/>
  <c r="I2238" i="11"/>
  <c r="H2238" i="11"/>
  <c r="G2238" i="11"/>
  <c r="AO2236" i="11"/>
  <c r="AN2236" i="11"/>
  <c r="AM2236" i="11"/>
  <c r="AL2236" i="11"/>
  <c r="AK2236" i="11"/>
  <c r="AJ2236" i="11"/>
  <c r="AI2236" i="11"/>
  <c r="AH2236" i="11"/>
  <c r="AG2236" i="11"/>
  <c r="AF2236" i="11"/>
  <c r="AE2236" i="11"/>
  <c r="AD2236" i="11"/>
  <c r="AC2236" i="11"/>
  <c r="AB2236" i="11"/>
  <c r="AA2236" i="11"/>
  <c r="Z2236" i="11"/>
  <c r="Y2236" i="11"/>
  <c r="X2236" i="11"/>
  <c r="W2236" i="11"/>
  <c r="V2236" i="11"/>
  <c r="U2236" i="11"/>
  <c r="T2236" i="11"/>
  <c r="S2236" i="11"/>
  <c r="R2236" i="11"/>
  <c r="Q2236" i="11"/>
  <c r="P2236" i="11"/>
  <c r="O2236" i="11"/>
  <c r="N2236" i="11"/>
  <c r="M2236" i="11"/>
  <c r="L2236" i="11"/>
  <c r="K2236" i="11"/>
  <c r="J2236" i="11"/>
  <c r="I2236" i="11"/>
  <c r="H2236" i="11"/>
  <c r="G2236" i="11"/>
  <c r="AO2234" i="11"/>
  <c r="AN2234" i="11"/>
  <c r="AM2234" i="11"/>
  <c r="AL2234" i="11"/>
  <c r="AK2234" i="11"/>
  <c r="AJ2234" i="11"/>
  <c r="AI2234" i="11"/>
  <c r="AH2234" i="11"/>
  <c r="AG2234" i="11"/>
  <c r="AF2234" i="11"/>
  <c r="AE2234" i="11"/>
  <c r="AD2234" i="11"/>
  <c r="AC2234" i="11"/>
  <c r="AB2234" i="11"/>
  <c r="AA2234" i="11"/>
  <c r="Z2234" i="11"/>
  <c r="Y2234" i="11"/>
  <c r="X2234" i="11"/>
  <c r="W2234" i="11"/>
  <c r="V2234" i="11"/>
  <c r="U2234" i="11"/>
  <c r="T2234" i="11"/>
  <c r="S2234" i="11"/>
  <c r="R2234" i="11"/>
  <c r="Q2234" i="11"/>
  <c r="P2234" i="11"/>
  <c r="O2234" i="11"/>
  <c r="N2234" i="11"/>
  <c r="M2234" i="11"/>
  <c r="L2234" i="11"/>
  <c r="K2234" i="11"/>
  <c r="J2234" i="11"/>
  <c r="I2234" i="11"/>
  <c r="H2234" i="11"/>
  <c r="G2234" i="11"/>
  <c r="AO2232" i="11"/>
  <c r="AN2232" i="11"/>
  <c r="AM2232" i="11"/>
  <c r="AL2232" i="11"/>
  <c r="AK2232" i="11"/>
  <c r="AJ2232" i="11"/>
  <c r="AI2232" i="11"/>
  <c r="AH2232" i="11"/>
  <c r="AG2232" i="11"/>
  <c r="AF2232" i="11"/>
  <c r="AE2232" i="11"/>
  <c r="AD2232" i="11"/>
  <c r="AC2232" i="11"/>
  <c r="AB2232" i="11"/>
  <c r="AA2232" i="11"/>
  <c r="Z2232" i="11"/>
  <c r="Y2232" i="11"/>
  <c r="X2232" i="11"/>
  <c r="W2232" i="11"/>
  <c r="V2232" i="11"/>
  <c r="U2232" i="11"/>
  <c r="T2232" i="11"/>
  <c r="S2232" i="11"/>
  <c r="R2232" i="11"/>
  <c r="Q2232" i="11"/>
  <c r="P2232" i="11"/>
  <c r="O2232" i="11"/>
  <c r="N2232" i="11"/>
  <c r="M2232" i="11"/>
  <c r="L2232" i="11"/>
  <c r="K2232" i="11"/>
  <c r="J2232" i="11"/>
  <c r="I2232" i="11"/>
  <c r="H2232" i="11"/>
  <c r="G2232" i="11"/>
  <c r="AO2230" i="11"/>
  <c r="AN2230" i="11"/>
  <c r="AM2230" i="11"/>
  <c r="AL2230" i="11"/>
  <c r="AK2230" i="11"/>
  <c r="AJ2230" i="11"/>
  <c r="AI2230" i="11"/>
  <c r="AH2230" i="11"/>
  <c r="AG2230" i="11"/>
  <c r="AF2230" i="11"/>
  <c r="AE2230" i="11"/>
  <c r="AD2230" i="11"/>
  <c r="AC2230" i="11"/>
  <c r="AB2230" i="11"/>
  <c r="AA2230" i="11"/>
  <c r="Z2230" i="11"/>
  <c r="Y2230" i="11"/>
  <c r="X2230" i="11"/>
  <c r="W2230" i="11"/>
  <c r="V2230" i="11"/>
  <c r="U2230" i="11"/>
  <c r="T2230" i="11"/>
  <c r="S2230" i="11"/>
  <c r="R2230" i="11"/>
  <c r="Q2230" i="11"/>
  <c r="P2230" i="11"/>
  <c r="O2230" i="11"/>
  <c r="N2230" i="11"/>
  <c r="M2230" i="11"/>
  <c r="L2230" i="11"/>
  <c r="K2230" i="11"/>
  <c r="J2230" i="11"/>
  <c r="I2230" i="11"/>
  <c r="H2230" i="11"/>
  <c r="G2230" i="11"/>
  <c r="AO2147" i="11"/>
  <c r="AN2147" i="11"/>
  <c r="AM2147" i="11"/>
  <c r="AL2147" i="11"/>
  <c r="AK2147" i="11"/>
  <c r="AJ2147" i="11"/>
  <c r="AI2147" i="11"/>
  <c r="AH2147" i="11"/>
  <c r="AG2147" i="11"/>
  <c r="AF2147" i="11"/>
  <c r="AE2147" i="11"/>
  <c r="AD2147" i="11"/>
  <c r="AC2147" i="11"/>
  <c r="AB2147" i="11"/>
  <c r="AA2147" i="11"/>
  <c r="Z2147" i="11"/>
  <c r="Y2147" i="11"/>
  <c r="X2147" i="11"/>
  <c r="W2147" i="11"/>
  <c r="V2147" i="11"/>
  <c r="U2147" i="11"/>
  <c r="T2147" i="11"/>
  <c r="S2147" i="11"/>
  <c r="R2147" i="11"/>
  <c r="Q2147" i="11"/>
  <c r="P2147" i="11"/>
  <c r="O2147" i="11"/>
  <c r="N2147" i="11"/>
  <c r="M2147" i="11"/>
  <c r="L2147" i="11"/>
  <c r="K2147" i="11"/>
  <c r="J2147" i="11"/>
  <c r="I2147" i="11"/>
  <c r="H2147" i="11"/>
  <c r="G2147" i="11"/>
  <c r="AO2145" i="11"/>
  <c r="AN2145" i="11"/>
  <c r="AM2145" i="11"/>
  <c r="AL2145" i="11"/>
  <c r="AK2145" i="11"/>
  <c r="AJ2145" i="11"/>
  <c r="AI2145" i="11"/>
  <c r="AH2145" i="11"/>
  <c r="AG2145" i="11"/>
  <c r="AF2145" i="11"/>
  <c r="AE2145" i="11"/>
  <c r="AD2145" i="11"/>
  <c r="AC2145" i="11"/>
  <c r="AB2145" i="11"/>
  <c r="AA2145" i="11"/>
  <c r="Z2145" i="11"/>
  <c r="Y2145" i="11"/>
  <c r="X2145" i="11"/>
  <c r="W2145" i="11"/>
  <c r="V2145" i="11"/>
  <c r="U2145" i="11"/>
  <c r="T2145" i="11"/>
  <c r="S2145" i="11"/>
  <c r="R2145" i="11"/>
  <c r="Q2145" i="11"/>
  <c r="P2145" i="11"/>
  <c r="O2145" i="11"/>
  <c r="N2145" i="11"/>
  <c r="M2145" i="11"/>
  <c r="L2145" i="11"/>
  <c r="K2145" i="11"/>
  <c r="J2145" i="11"/>
  <c r="I2145" i="11"/>
  <c r="H2145" i="11"/>
  <c r="G2145" i="11"/>
  <c r="AO2143" i="11"/>
  <c r="AN2143" i="11"/>
  <c r="AM2143" i="11"/>
  <c r="AL2143" i="11"/>
  <c r="AK2143" i="11"/>
  <c r="AJ2143" i="11"/>
  <c r="AI2143" i="11"/>
  <c r="AH2143" i="11"/>
  <c r="AG2143" i="11"/>
  <c r="AF2143" i="11"/>
  <c r="AE2143" i="11"/>
  <c r="AD2143" i="11"/>
  <c r="AC2143" i="11"/>
  <c r="AB2143" i="11"/>
  <c r="AA2143" i="11"/>
  <c r="Z2143" i="11"/>
  <c r="Y2143" i="11"/>
  <c r="X2143" i="11"/>
  <c r="W2143" i="11"/>
  <c r="V2143" i="11"/>
  <c r="U2143" i="11"/>
  <c r="T2143" i="11"/>
  <c r="S2143" i="11"/>
  <c r="R2143" i="11"/>
  <c r="Q2143" i="11"/>
  <c r="P2143" i="11"/>
  <c r="O2143" i="11"/>
  <c r="N2143" i="11"/>
  <c r="M2143" i="11"/>
  <c r="L2143" i="11"/>
  <c r="K2143" i="11"/>
  <c r="J2143" i="11"/>
  <c r="I2143" i="11"/>
  <c r="H2143" i="11"/>
  <c r="G2143" i="11"/>
  <c r="AO2141" i="11"/>
  <c r="AN2141" i="11"/>
  <c r="AM2141" i="11"/>
  <c r="AL2141" i="11"/>
  <c r="AK2141" i="11"/>
  <c r="AJ2141" i="11"/>
  <c r="AI2141" i="11"/>
  <c r="AH2141" i="11"/>
  <c r="AG2141" i="11"/>
  <c r="AF2141" i="11"/>
  <c r="AE2141" i="11"/>
  <c r="AD2141" i="11"/>
  <c r="AC2141" i="11"/>
  <c r="AB2141" i="11"/>
  <c r="AA2141" i="11"/>
  <c r="Z2141" i="11"/>
  <c r="Y2141" i="11"/>
  <c r="X2141" i="11"/>
  <c r="W2141" i="11"/>
  <c r="V2141" i="11"/>
  <c r="U2141" i="11"/>
  <c r="T2141" i="11"/>
  <c r="S2141" i="11"/>
  <c r="R2141" i="11"/>
  <c r="Q2141" i="11"/>
  <c r="P2141" i="11"/>
  <c r="O2141" i="11"/>
  <c r="N2141" i="11"/>
  <c r="M2141" i="11"/>
  <c r="L2141" i="11"/>
  <c r="K2141" i="11"/>
  <c r="J2141" i="11"/>
  <c r="I2141" i="11"/>
  <c r="H2141" i="11"/>
  <c r="G2141" i="11"/>
  <c r="AO2139" i="11"/>
  <c r="AN2139" i="11"/>
  <c r="AM2139" i="11"/>
  <c r="AL2139" i="11"/>
  <c r="AK2139" i="11"/>
  <c r="AJ2139" i="11"/>
  <c r="AI2139" i="11"/>
  <c r="AH2139" i="11"/>
  <c r="AG2139" i="11"/>
  <c r="AF2139" i="11"/>
  <c r="AE2139" i="11"/>
  <c r="AD2139" i="11"/>
  <c r="AC2139" i="11"/>
  <c r="AB2139" i="11"/>
  <c r="AA2139" i="11"/>
  <c r="Z2139" i="11"/>
  <c r="Y2139" i="11"/>
  <c r="X2139" i="11"/>
  <c r="W2139" i="11"/>
  <c r="V2139" i="11"/>
  <c r="U2139" i="11"/>
  <c r="T2139" i="11"/>
  <c r="S2139" i="11"/>
  <c r="R2139" i="11"/>
  <c r="Q2139" i="11"/>
  <c r="P2139" i="11"/>
  <c r="O2139" i="11"/>
  <c r="N2139" i="11"/>
  <c r="M2139" i="11"/>
  <c r="L2139" i="11"/>
  <c r="K2139" i="11"/>
  <c r="J2139" i="11"/>
  <c r="I2139" i="11"/>
  <c r="H2139" i="11"/>
  <c r="G2139" i="11"/>
  <c r="AO2137" i="11"/>
  <c r="AN2137" i="11"/>
  <c r="AM2137" i="11"/>
  <c r="AL2137" i="11"/>
  <c r="AK2137" i="11"/>
  <c r="AJ2137" i="11"/>
  <c r="AI2137" i="11"/>
  <c r="AH2137" i="11"/>
  <c r="AG2137" i="11"/>
  <c r="AF2137" i="11"/>
  <c r="AE2137" i="11"/>
  <c r="AD2137" i="11"/>
  <c r="AC2137" i="11"/>
  <c r="AB2137" i="11"/>
  <c r="AA2137" i="11"/>
  <c r="Z2137" i="11"/>
  <c r="Y2137" i="11"/>
  <c r="X2137" i="11"/>
  <c r="W2137" i="11"/>
  <c r="V2137" i="11"/>
  <c r="U2137" i="11"/>
  <c r="T2137" i="11"/>
  <c r="S2137" i="11"/>
  <c r="R2137" i="11"/>
  <c r="Q2137" i="11"/>
  <c r="P2137" i="11"/>
  <c r="O2137" i="11"/>
  <c r="N2137" i="11"/>
  <c r="M2137" i="11"/>
  <c r="L2137" i="11"/>
  <c r="K2137" i="11"/>
  <c r="J2137" i="11"/>
  <c r="I2137" i="11"/>
  <c r="H2137" i="11"/>
  <c r="G2137" i="11"/>
  <c r="AO2135" i="11"/>
  <c r="AN2135" i="11"/>
  <c r="AM2135" i="11"/>
  <c r="AL2135" i="11"/>
  <c r="AK2135" i="11"/>
  <c r="AJ2135" i="11"/>
  <c r="AI2135" i="11"/>
  <c r="AH2135" i="11"/>
  <c r="AG2135" i="11"/>
  <c r="AF2135" i="11"/>
  <c r="AE2135" i="11"/>
  <c r="AD2135" i="11"/>
  <c r="AC2135" i="11"/>
  <c r="AB2135" i="11"/>
  <c r="AA2135" i="11"/>
  <c r="Z2135" i="11"/>
  <c r="Y2135" i="11"/>
  <c r="X2135" i="11"/>
  <c r="W2135" i="11"/>
  <c r="V2135" i="11"/>
  <c r="U2135" i="11"/>
  <c r="T2135" i="11"/>
  <c r="S2135" i="11"/>
  <c r="R2135" i="11"/>
  <c r="Q2135" i="11"/>
  <c r="P2135" i="11"/>
  <c r="O2135" i="11"/>
  <c r="N2135" i="11"/>
  <c r="M2135" i="11"/>
  <c r="L2135" i="11"/>
  <c r="K2135" i="11"/>
  <c r="J2135" i="11"/>
  <c r="I2135" i="11"/>
  <c r="H2135" i="11"/>
  <c r="G2135" i="11"/>
  <c r="AO2133" i="11"/>
  <c r="AN2133" i="11"/>
  <c r="AM2133" i="11"/>
  <c r="AL2133" i="11"/>
  <c r="AK2133" i="11"/>
  <c r="AJ2133" i="11"/>
  <c r="AI2133" i="11"/>
  <c r="AH2133" i="11"/>
  <c r="AG2133" i="11"/>
  <c r="AF2133" i="11"/>
  <c r="AE2133" i="11"/>
  <c r="AD2133" i="11"/>
  <c r="AC2133" i="11"/>
  <c r="AB2133" i="11"/>
  <c r="AA2133" i="11"/>
  <c r="Z2133" i="11"/>
  <c r="Y2133" i="11"/>
  <c r="X2133" i="11"/>
  <c r="W2133" i="11"/>
  <c r="V2133" i="11"/>
  <c r="U2133" i="11"/>
  <c r="T2133" i="11"/>
  <c r="S2133" i="11"/>
  <c r="R2133" i="11"/>
  <c r="Q2133" i="11"/>
  <c r="P2133" i="11"/>
  <c r="O2133" i="11"/>
  <c r="N2133" i="11"/>
  <c r="M2133" i="11"/>
  <c r="L2133" i="11"/>
  <c r="K2133" i="11"/>
  <c r="J2133" i="11"/>
  <c r="I2133" i="11"/>
  <c r="H2133" i="11"/>
  <c r="G2133" i="11"/>
  <c r="AO2131" i="11"/>
  <c r="AN2131" i="11"/>
  <c r="AM2131" i="11"/>
  <c r="AL2131" i="11"/>
  <c r="AK2131" i="11"/>
  <c r="AJ2131" i="11"/>
  <c r="AI2131" i="11"/>
  <c r="AH2131" i="11"/>
  <c r="AG2131" i="11"/>
  <c r="AF2131" i="11"/>
  <c r="AE2131" i="11"/>
  <c r="AD2131" i="11"/>
  <c r="AC2131" i="11"/>
  <c r="AB2131" i="11"/>
  <c r="AA2131" i="11"/>
  <c r="Z2131" i="11"/>
  <c r="Y2131" i="11"/>
  <c r="X2131" i="11"/>
  <c r="W2131" i="11"/>
  <c r="V2131" i="11"/>
  <c r="U2131" i="11"/>
  <c r="T2131" i="11"/>
  <c r="S2131" i="11"/>
  <c r="R2131" i="11"/>
  <c r="Q2131" i="11"/>
  <c r="P2131" i="11"/>
  <c r="O2131" i="11"/>
  <c r="N2131" i="11"/>
  <c r="M2131" i="11"/>
  <c r="L2131" i="11"/>
  <c r="K2131" i="11"/>
  <c r="J2131" i="11"/>
  <c r="I2131" i="11"/>
  <c r="H2131" i="11"/>
  <c r="G2131" i="11"/>
  <c r="AO2129" i="11"/>
  <c r="AN2129" i="11"/>
  <c r="AM2129" i="11"/>
  <c r="AL2129" i="11"/>
  <c r="AK2129" i="11"/>
  <c r="AJ2129" i="11"/>
  <c r="AI2129" i="11"/>
  <c r="AH2129" i="11"/>
  <c r="AG2129" i="11"/>
  <c r="AF2129" i="11"/>
  <c r="AE2129" i="11"/>
  <c r="AD2129" i="11"/>
  <c r="AC2129" i="11"/>
  <c r="AB2129" i="11"/>
  <c r="AA2129" i="11"/>
  <c r="Z2129" i="11"/>
  <c r="Y2129" i="11"/>
  <c r="X2129" i="11"/>
  <c r="W2129" i="11"/>
  <c r="V2129" i="11"/>
  <c r="U2129" i="11"/>
  <c r="T2129" i="11"/>
  <c r="S2129" i="11"/>
  <c r="R2129" i="11"/>
  <c r="Q2129" i="11"/>
  <c r="P2129" i="11"/>
  <c r="O2129" i="11"/>
  <c r="N2129" i="11"/>
  <c r="M2129" i="11"/>
  <c r="L2129" i="11"/>
  <c r="K2129" i="11"/>
  <c r="J2129" i="11"/>
  <c r="I2129" i="11"/>
  <c r="H2129" i="11"/>
  <c r="G2129" i="11"/>
  <c r="AO2127" i="11"/>
  <c r="AN2127" i="11"/>
  <c r="AM2127" i="11"/>
  <c r="AL2127" i="11"/>
  <c r="AK2127" i="11"/>
  <c r="AJ2127" i="11"/>
  <c r="AI2127" i="11"/>
  <c r="AH2127" i="11"/>
  <c r="AG2127" i="11"/>
  <c r="AF2127" i="11"/>
  <c r="AE2127" i="11"/>
  <c r="AD2127" i="11"/>
  <c r="AC2127" i="11"/>
  <c r="AB2127" i="11"/>
  <c r="AA2127" i="11"/>
  <c r="Z2127" i="11"/>
  <c r="Y2127" i="11"/>
  <c r="X2127" i="11"/>
  <c r="W2127" i="11"/>
  <c r="V2127" i="11"/>
  <c r="U2127" i="11"/>
  <c r="T2127" i="11"/>
  <c r="S2127" i="11"/>
  <c r="R2127" i="11"/>
  <c r="Q2127" i="11"/>
  <c r="P2127" i="11"/>
  <c r="O2127" i="11"/>
  <c r="N2127" i="11"/>
  <c r="M2127" i="11"/>
  <c r="L2127" i="11"/>
  <c r="K2127" i="11"/>
  <c r="J2127" i="11"/>
  <c r="I2127" i="11"/>
  <c r="H2127" i="11"/>
  <c r="G2127" i="11"/>
  <c r="AO2125" i="11"/>
  <c r="AN2125" i="11"/>
  <c r="AM2125" i="11"/>
  <c r="AL2125" i="11"/>
  <c r="AK2125" i="11"/>
  <c r="AJ2125" i="11"/>
  <c r="AI2125" i="11"/>
  <c r="AH2125" i="11"/>
  <c r="AG2125" i="11"/>
  <c r="AF2125" i="11"/>
  <c r="AE2125" i="11"/>
  <c r="AD2125" i="11"/>
  <c r="AC2125" i="11"/>
  <c r="AB2125" i="11"/>
  <c r="AA2125" i="11"/>
  <c r="Z2125" i="11"/>
  <c r="Y2125" i="11"/>
  <c r="X2125" i="11"/>
  <c r="W2125" i="11"/>
  <c r="V2125" i="11"/>
  <c r="U2125" i="11"/>
  <c r="T2125" i="11"/>
  <c r="S2125" i="11"/>
  <c r="R2125" i="11"/>
  <c r="Q2125" i="11"/>
  <c r="P2125" i="11"/>
  <c r="O2125" i="11"/>
  <c r="N2125" i="11"/>
  <c r="M2125" i="11"/>
  <c r="L2125" i="11"/>
  <c r="K2125" i="11"/>
  <c r="J2125" i="11"/>
  <c r="I2125" i="11"/>
  <c r="H2125" i="11"/>
  <c r="G2125" i="11"/>
  <c r="AO2123" i="11"/>
  <c r="AN2123" i="11"/>
  <c r="AM2123" i="11"/>
  <c r="AL2123" i="11"/>
  <c r="AK2123" i="11"/>
  <c r="AJ2123" i="11"/>
  <c r="AI2123" i="11"/>
  <c r="AH2123" i="11"/>
  <c r="AG2123" i="11"/>
  <c r="AF2123" i="11"/>
  <c r="AE2123" i="11"/>
  <c r="AD2123" i="11"/>
  <c r="AC2123" i="11"/>
  <c r="AB2123" i="11"/>
  <c r="AA2123" i="11"/>
  <c r="Z2123" i="11"/>
  <c r="Y2123" i="11"/>
  <c r="X2123" i="11"/>
  <c r="W2123" i="11"/>
  <c r="V2123" i="11"/>
  <c r="U2123" i="11"/>
  <c r="T2123" i="11"/>
  <c r="S2123" i="11"/>
  <c r="R2123" i="11"/>
  <c r="Q2123" i="11"/>
  <c r="P2123" i="11"/>
  <c r="O2123" i="11"/>
  <c r="N2123" i="11"/>
  <c r="M2123" i="11"/>
  <c r="L2123" i="11"/>
  <c r="K2123" i="11"/>
  <c r="J2123" i="11"/>
  <c r="I2123" i="11"/>
  <c r="H2123" i="11"/>
  <c r="G2123" i="11"/>
  <c r="AO2121" i="11"/>
  <c r="AN2121" i="11"/>
  <c r="AM2121" i="11"/>
  <c r="AL2121" i="11"/>
  <c r="AK2121" i="11"/>
  <c r="AJ2121" i="11"/>
  <c r="AI2121" i="11"/>
  <c r="AH2121" i="11"/>
  <c r="AG2121" i="11"/>
  <c r="AF2121" i="11"/>
  <c r="AE2121" i="11"/>
  <c r="AD2121" i="11"/>
  <c r="AC2121" i="11"/>
  <c r="AB2121" i="11"/>
  <c r="AA2121" i="11"/>
  <c r="Z2121" i="11"/>
  <c r="Y2121" i="11"/>
  <c r="X2121" i="11"/>
  <c r="W2121" i="11"/>
  <c r="V2121" i="11"/>
  <c r="U2121" i="11"/>
  <c r="T2121" i="11"/>
  <c r="S2121" i="11"/>
  <c r="R2121" i="11"/>
  <c r="Q2121" i="11"/>
  <c r="P2121" i="11"/>
  <c r="O2121" i="11"/>
  <c r="N2121" i="11"/>
  <c r="M2121" i="11"/>
  <c r="L2121" i="11"/>
  <c r="K2121" i="11"/>
  <c r="J2121" i="11"/>
  <c r="I2121" i="11"/>
  <c r="H2121" i="11"/>
  <c r="G2121" i="11"/>
  <c r="D2116" i="11"/>
  <c r="AO2228" i="11"/>
  <c r="AN2228" i="11"/>
  <c r="AM2228" i="11"/>
  <c r="AL2228" i="11"/>
  <c r="AK2228" i="11"/>
  <c r="AJ2228" i="11"/>
  <c r="AI2228" i="11"/>
  <c r="AH2228" i="11"/>
  <c r="AG2228" i="11"/>
  <c r="AF2228" i="11"/>
  <c r="AE2228" i="11"/>
  <c r="AD2228" i="11"/>
  <c r="AC2228" i="11"/>
  <c r="AB2228" i="11"/>
  <c r="AA2228" i="11"/>
  <c r="Z2228" i="11"/>
  <c r="Y2228" i="11"/>
  <c r="X2228" i="11"/>
  <c r="W2228" i="11"/>
  <c r="V2228" i="11"/>
  <c r="U2228" i="11"/>
  <c r="T2228" i="11"/>
  <c r="S2228" i="11"/>
  <c r="R2228" i="11"/>
  <c r="Q2228" i="11"/>
  <c r="P2228" i="11"/>
  <c r="O2228" i="11"/>
  <c r="N2228" i="11"/>
  <c r="M2228" i="11"/>
  <c r="L2228" i="11"/>
  <c r="K2228" i="11"/>
  <c r="J2228" i="11"/>
  <c r="I2228" i="11"/>
  <c r="H2228" i="11"/>
  <c r="G2228" i="11"/>
  <c r="AO2224" i="11"/>
  <c r="AN2224" i="11"/>
  <c r="AM2224" i="11"/>
  <c r="AL2224" i="11"/>
  <c r="AK2224" i="11"/>
  <c r="AJ2224" i="11"/>
  <c r="AI2224" i="11"/>
  <c r="AH2224" i="11"/>
  <c r="AG2224" i="11"/>
  <c r="AF2224" i="11"/>
  <c r="AE2224" i="11"/>
  <c r="AD2224" i="11"/>
  <c r="AC2224" i="11"/>
  <c r="AB2224" i="11"/>
  <c r="AA2224" i="11"/>
  <c r="Z2224" i="11"/>
  <c r="Y2224" i="11"/>
  <c r="X2224" i="11"/>
  <c r="W2224" i="11"/>
  <c r="V2224" i="11"/>
  <c r="U2224" i="11"/>
  <c r="T2224" i="11"/>
  <c r="S2224" i="11"/>
  <c r="R2224" i="11"/>
  <c r="Q2224" i="11"/>
  <c r="P2224" i="11"/>
  <c r="O2224" i="11"/>
  <c r="N2224" i="11"/>
  <c r="M2224" i="11"/>
  <c r="L2224" i="11"/>
  <c r="K2224" i="11"/>
  <c r="J2224" i="11"/>
  <c r="I2224" i="11"/>
  <c r="H2224" i="11"/>
  <c r="G2224" i="11"/>
  <c r="AO2220" i="11"/>
  <c r="AN2220" i="11"/>
  <c r="AM2220" i="11"/>
  <c r="AL2220" i="11"/>
  <c r="AK2220" i="11"/>
  <c r="AJ2220" i="11"/>
  <c r="AI2220" i="11"/>
  <c r="AH2220" i="11"/>
  <c r="AG2220" i="11"/>
  <c r="AF2220" i="11"/>
  <c r="AE2220" i="11"/>
  <c r="AD2220" i="11"/>
  <c r="AC2220" i="11"/>
  <c r="AB2220" i="11"/>
  <c r="AA2220" i="11"/>
  <c r="Z2220" i="11"/>
  <c r="Y2220" i="11"/>
  <c r="X2220" i="11"/>
  <c r="W2220" i="11"/>
  <c r="V2220" i="11"/>
  <c r="U2220" i="11"/>
  <c r="T2220" i="11"/>
  <c r="S2220" i="11"/>
  <c r="R2220" i="11"/>
  <c r="Q2220" i="11"/>
  <c r="P2220" i="11"/>
  <c r="O2220" i="11"/>
  <c r="N2220" i="11"/>
  <c r="M2220" i="11"/>
  <c r="L2220" i="11"/>
  <c r="K2220" i="11"/>
  <c r="J2220" i="11"/>
  <c r="I2220" i="11"/>
  <c r="H2220" i="11"/>
  <c r="G2220" i="11"/>
  <c r="AO2216" i="11"/>
  <c r="AN2216" i="11"/>
  <c r="AM2216" i="11"/>
  <c r="AL2216" i="11"/>
  <c r="AK2216" i="11"/>
  <c r="AJ2216" i="11"/>
  <c r="AI2216" i="11"/>
  <c r="AH2216" i="11"/>
  <c r="AG2216" i="11"/>
  <c r="AF2216" i="11"/>
  <c r="AE2216" i="11"/>
  <c r="AD2216" i="11"/>
  <c r="AC2216" i="11"/>
  <c r="AB2216" i="11"/>
  <c r="AA2216" i="11"/>
  <c r="Z2216" i="11"/>
  <c r="Y2216" i="11"/>
  <c r="X2216" i="11"/>
  <c r="W2216" i="11"/>
  <c r="V2216" i="11"/>
  <c r="U2216" i="11"/>
  <c r="T2216" i="11"/>
  <c r="S2216" i="11"/>
  <c r="R2216" i="11"/>
  <c r="Q2216" i="11"/>
  <c r="P2216" i="11"/>
  <c r="O2216" i="11"/>
  <c r="N2216" i="11"/>
  <c r="M2216" i="11"/>
  <c r="L2216" i="11"/>
  <c r="K2216" i="11"/>
  <c r="J2216" i="11"/>
  <c r="I2216" i="11"/>
  <c r="H2216" i="11"/>
  <c r="G2216" i="11"/>
  <c r="AO2212" i="11"/>
  <c r="AN2212" i="11"/>
  <c r="AM2212" i="11"/>
  <c r="AL2212" i="11"/>
  <c r="AK2212" i="11"/>
  <c r="AJ2212" i="11"/>
  <c r="AI2212" i="11"/>
  <c r="AH2212" i="11"/>
  <c r="AG2212" i="11"/>
  <c r="AF2212" i="11"/>
  <c r="AE2212" i="11"/>
  <c r="AD2212" i="11"/>
  <c r="AC2212" i="11"/>
  <c r="AB2212" i="11"/>
  <c r="AA2212" i="11"/>
  <c r="Z2212" i="11"/>
  <c r="Y2212" i="11"/>
  <c r="X2212" i="11"/>
  <c r="W2212" i="11"/>
  <c r="V2212" i="11"/>
  <c r="U2212" i="11"/>
  <c r="T2212" i="11"/>
  <c r="S2212" i="11"/>
  <c r="R2212" i="11"/>
  <c r="Q2212" i="11"/>
  <c r="P2212" i="11"/>
  <c r="O2212" i="11"/>
  <c r="N2212" i="11"/>
  <c r="M2212" i="11"/>
  <c r="L2212" i="11"/>
  <c r="K2212" i="11"/>
  <c r="J2212" i="11"/>
  <c r="I2212" i="11"/>
  <c r="H2212" i="11"/>
  <c r="G2212" i="11"/>
  <c r="AO2208" i="11"/>
  <c r="AN2208" i="11"/>
  <c r="AM2208" i="11"/>
  <c r="AL2208" i="11"/>
  <c r="AK2208" i="11"/>
  <c r="AJ2208" i="11"/>
  <c r="AI2208" i="11"/>
  <c r="AH2208" i="11"/>
  <c r="AG2208" i="11"/>
  <c r="AF2208" i="11"/>
  <c r="AE2208" i="11"/>
  <c r="AD2208" i="11"/>
  <c r="AC2208" i="11"/>
  <c r="AB2208" i="11"/>
  <c r="AA2208" i="11"/>
  <c r="Z2208" i="11"/>
  <c r="Y2208" i="11"/>
  <c r="X2208" i="11"/>
  <c r="W2208" i="11"/>
  <c r="V2208" i="11"/>
  <c r="U2208" i="11"/>
  <c r="T2208" i="11"/>
  <c r="S2208" i="11"/>
  <c r="R2208" i="11"/>
  <c r="Q2208" i="11"/>
  <c r="P2208" i="11"/>
  <c r="O2208" i="11"/>
  <c r="N2208" i="11"/>
  <c r="M2208" i="11"/>
  <c r="L2208" i="11"/>
  <c r="K2208" i="11"/>
  <c r="J2208" i="11"/>
  <c r="I2208" i="11"/>
  <c r="H2208" i="11"/>
  <c r="G2208" i="11"/>
  <c r="AO2204" i="11"/>
  <c r="AN2204" i="11"/>
  <c r="AM2204" i="11"/>
  <c r="AL2204" i="11"/>
  <c r="AK2204" i="11"/>
  <c r="AJ2204" i="11"/>
  <c r="AI2204" i="11"/>
  <c r="AH2204" i="11"/>
  <c r="AG2204" i="11"/>
  <c r="AF2204" i="11"/>
  <c r="AE2204" i="11"/>
  <c r="AD2204" i="11"/>
  <c r="AC2204" i="11"/>
  <c r="AB2204" i="11"/>
  <c r="AA2204" i="11"/>
  <c r="Z2204" i="11"/>
  <c r="Y2204" i="11"/>
  <c r="X2204" i="11"/>
  <c r="W2204" i="11"/>
  <c r="V2204" i="11"/>
  <c r="U2204" i="11"/>
  <c r="T2204" i="11"/>
  <c r="S2204" i="11"/>
  <c r="R2204" i="11"/>
  <c r="Q2204" i="11"/>
  <c r="P2204" i="11"/>
  <c r="O2204" i="11"/>
  <c r="N2204" i="11"/>
  <c r="M2204" i="11"/>
  <c r="L2204" i="11"/>
  <c r="K2204" i="11"/>
  <c r="J2204" i="11"/>
  <c r="I2204" i="11"/>
  <c r="H2204" i="11"/>
  <c r="G2204" i="11"/>
  <c r="AO2200" i="11"/>
  <c r="AN2200" i="11"/>
  <c r="AM2200" i="11"/>
  <c r="AL2200" i="11"/>
  <c r="AK2200" i="11"/>
  <c r="AJ2200" i="11"/>
  <c r="AI2200" i="11"/>
  <c r="AH2200" i="11"/>
  <c r="AG2200" i="11"/>
  <c r="AF2200" i="11"/>
  <c r="AE2200" i="11"/>
  <c r="AD2200" i="11"/>
  <c r="AC2200" i="11"/>
  <c r="AB2200" i="11"/>
  <c r="AA2200" i="11"/>
  <c r="Z2200" i="11"/>
  <c r="Y2200" i="11"/>
  <c r="X2200" i="11"/>
  <c r="W2200" i="11"/>
  <c r="V2200" i="11"/>
  <c r="U2200" i="11"/>
  <c r="T2200" i="11"/>
  <c r="S2200" i="11"/>
  <c r="R2200" i="11"/>
  <c r="Q2200" i="11"/>
  <c r="P2200" i="11"/>
  <c r="O2200" i="11"/>
  <c r="N2200" i="11"/>
  <c r="M2200" i="11"/>
  <c r="L2200" i="11"/>
  <c r="K2200" i="11"/>
  <c r="J2200" i="11"/>
  <c r="I2200" i="11"/>
  <c r="H2200" i="11"/>
  <c r="G2200" i="11"/>
  <c r="AO2196" i="11"/>
  <c r="AN2196" i="11"/>
  <c r="AM2196" i="11"/>
  <c r="AL2196" i="11"/>
  <c r="AK2196" i="11"/>
  <c r="AJ2196" i="11"/>
  <c r="AI2196" i="11"/>
  <c r="AH2196" i="11"/>
  <c r="AG2196" i="11"/>
  <c r="AF2196" i="11"/>
  <c r="AE2196" i="11"/>
  <c r="AD2196" i="11"/>
  <c r="AC2196" i="11"/>
  <c r="AB2196" i="11"/>
  <c r="AA2196" i="11"/>
  <c r="Z2196" i="11"/>
  <c r="Y2196" i="11"/>
  <c r="X2196" i="11"/>
  <c r="W2196" i="11"/>
  <c r="V2196" i="11"/>
  <c r="U2196" i="11"/>
  <c r="T2196" i="11"/>
  <c r="S2196" i="11"/>
  <c r="R2196" i="11"/>
  <c r="Q2196" i="11"/>
  <c r="P2196" i="11"/>
  <c r="O2196" i="11"/>
  <c r="N2196" i="11"/>
  <c r="M2196" i="11"/>
  <c r="L2196" i="11"/>
  <c r="K2196" i="11"/>
  <c r="J2196" i="11"/>
  <c r="I2196" i="11"/>
  <c r="H2196" i="11"/>
  <c r="G2196" i="11"/>
  <c r="AO2192" i="11"/>
  <c r="AN2192" i="11"/>
  <c r="AM2192" i="11"/>
  <c r="AL2192" i="11"/>
  <c r="AK2192" i="11"/>
  <c r="AJ2192" i="11"/>
  <c r="AI2192" i="11"/>
  <c r="AH2192" i="11"/>
  <c r="AG2192" i="11"/>
  <c r="AF2192" i="11"/>
  <c r="AE2192" i="11"/>
  <c r="AD2192" i="11"/>
  <c r="AC2192" i="11"/>
  <c r="AB2192" i="11"/>
  <c r="AA2192" i="11"/>
  <c r="Z2192" i="11"/>
  <c r="Y2192" i="11"/>
  <c r="X2192" i="11"/>
  <c r="W2192" i="11"/>
  <c r="V2192" i="11"/>
  <c r="U2192" i="11"/>
  <c r="T2192" i="11"/>
  <c r="S2192" i="11"/>
  <c r="R2192" i="11"/>
  <c r="Q2192" i="11"/>
  <c r="P2192" i="11"/>
  <c r="O2192" i="11"/>
  <c r="N2192" i="11"/>
  <c r="M2192" i="11"/>
  <c r="L2192" i="11"/>
  <c r="K2192" i="11"/>
  <c r="J2192" i="11"/>
  <c r="I2192" i="11"/>
  <c r="H2192" i="11"/>
  <c r="G2192" i="11"/>
  <c r="AO2188" i="11"/>
  <c r="AN2188" i="11"/>
  <c r="AM2188" i="11"/>
  <c r="AL2188" i="11"/>
  <c r="AK2188" i="11"/>
  <c r="AJ2188" i="11"/>
  <c r="AI2188" i="11"/>
  <c r="AH2188" i="11"/>
  <c r="AG2188" i="11"/>
  <c r="AF2188" i="11"/>
  <c r="AE2188" i="11"/>
  <c r="AD2188" i="11"/>
  <c r="AC2188" i="11"/>
  <c r="AB2188" i="11"/>
  <c r="AA2188" i="11"/>
  <c r="Z2188" i="11"/>
  <c r="Y2188" i="11"/>
  <c r="X2188" i="11"/>
  <c r="W2188" i="11"/>
  <c r="V2188" i="11"/>
  <c r="U2188" i="11"/>
  <c r="T2188" i="11"/>
  <c r="S2188" i="11"/>
  <c r="R2188" i="11"/>
  <c r="Q2188" i="11"/>
  <c r="P2188" i="11"/>
  <c r="O2188" i="11"/>
  <c r="N2188" i="11"/>
  <c r="M2188" i="11"/>
  <c r="L2188" i="11"/>
  <c r="K2188" i="11"/>
  <c r="J2188" i="11"/>
  <c r="I2188" i="11"/>
  <c r="H2188" i="11"/>
  <c r="G2188" i="11"/>
  <c r="AO2184" i="11"/>
  <c r="AN2184" i="11"/>
  <c r="AM2184" i="11"/>
  <c r="AL2184" i="11"/>
  <c r="AK2184" i="11"/>
  <c r="AJ2184" i="11"/>
  <c r="AI2184" i="11"/>
  <c r="AH2184" i="11"/>
  <c r="AG2184" i="11"/>
  <c r="AF2184" i="11"/>
  <c r="AE2184" i="11"/>
  <c r="AD2184" i="11"/>
  <c r="AC2184" i="11"/>
  <c r="AB2184" i="11"/>
  <c r="AA2184" i="11"/>
  <c r="Z2184" i="11"/>
  <c r="Y2184" i="11"/>
  <c r="X2184" i="11"/>
  <c r="W2184" i="11"/>
  <c r="V2184" i="11"/>
  <c r="U2184" i="11"/>
  <c r="T2184" i="11"/>
  <c r="S2184" i="11"/>
  <c r="R2184" i="11"/>
  <c r="Q2184" i="11"/>
  <c r="P2184" i="11"/>
  <c r="O2184" i="11"/>
  <c r="N2184" i="11"/>
  <c r="M2184" i="11"/>
  <c r="L2184" i="11"/>
  <c r="K2184" i="11"/>
  <c r="J2184" i="11"/>
  <c r="I2184" i="11"/>
  <c r="H2184" i="11"/>
  <c r="G2184" i="11"/>
  <c r="AO2180" i="11"/>
  <c r="AN2180" i="11"/>
  <c r="AM2180" i="11"/>
  <c r="AL2180" i="11"/>
  <c r="AK2180" i="11"/>
  <c r="AJ2180" i="11"/>
  <c r="AI2180" i="11"/>
  <c r="AH2180" i="11"/>
  <c r="AG2180" i="11"/>
  <c r="AF2180" i="11"/>
  <c r="AE2180" i="11"/>
  <c r="AD2180" i="11"/>
  <c r="AC2180" i="11"/>
  <c r="AB2180" i="11"/>
  <c r="AA2180" i="11"/>
  <c r="Z2180" i="11"/>
  <c r="Y2180" i="11"/>
  <c r="X2180" i="11"/>
  <c r="W2180" i="11"/>
  <c r="V2180" i="11"/>
  <c r="U2180" i="11"/>
  <c r="T2180" i="11"/>
  <c r="S2180" i="11"/>
  <c r="R2180" i="11"/>
  <c r="Q2180" i="11"/>
  <c r="P2180" i="11"/>
  <c r="O2180" i="11"/>
  <c r="N2180" i="11"/>
  <c r="M2180" i="11"/>
  <c r="L2180" i="11"/>
  <c r="K2180" i="11"/>
  <c r="J2180" i="11"/>
  <c r="I2180" i="11"/>
  <c r="H2180" i="11"/>
  <c r="G2180" i="11"/>
  <c r="AO2176" i="11"/>
  <c r="AN2176" i="11"/>
  <c r="AM2176" i="11"/>
  <c r="AL2176" i="11"/>
  <c r="AK2176" i="11"/>
  <c r="AJ2176" i="11"/>
  <c r="AI2176" i="11"/>
  <c r="AH2176" i="11"/>
  <c r="AG2176" i="11"/>
  <c r="AF2176" i="11"/>
  <c r="AE2176" i="11"/>
  <c r="AD2176" i="11"/>
  <c r="AC2176" i="11"/>
  <c r="AB2176" i="11"/>
  <c r="AA2176" i="11"/>
  <c r="Z2176" i="11"/>
  <c r="Y2176" i="11"/>
  <c r="X2176" i="11"/>
  <c r="W2176" i="11"/>
  <c r="V2176" i="11"/>
  <c r="U2176" i="11"/>
  <c r="T2176" i="11"/>
  <c r="S2176" i="11"/>
  <c r="R2176" i="11"/>
  <c r="Q2176" i="11"/>
  <c r="P2176" i="11"/>
  <c r="O2176" i="11"/>
  <c r="N2176" i="11"/>
  <c r="M2176" i="11"/>
  <c r="L2176" i="11"/>
  <c r="K2176" i="11"/>
  <c r="J2176" i="11"/>
  <c r="I2176" i="11"/>
  <c r="H2176" i="11"/>
  <c r="G2176" i="11"/>
  <c r="AO2172" i="11"/>
  <c r="AN2172" i="11"/>
  <c r="AM2172" i="11"/>
  <c r="AL2172" i="11"/>
  <c r="AK2172" i="11"/>
  <c r="AJ2172" i="11"/>
  <c r="AI2172" i="11"/>
  <c r="AH2172" i="11"/>
  <c r="AG2172" i="11"/>
  <c r="AF2172" i="11"/>
  <c r="AE2172" i="11"/>
  <c r="AD2172" i="11"/>
  <c r="AC2172" i="11"/>
  <c r="AB2172" i="11"/>
  <c r="AA2172" i="11"/>
  <c r="Z2172" i="11"/>
  <c r="Y2172" i="11"/>
  <c r="X2172" i="11"/>
  <c r="W2172" i="11"/>
  <c r="V2172" i="11"/>
  <c r="U2172" i="11"/>
  <c r="T2172" i="11"/>
  <c r="S2172" i="11"/>
  <c r="R2172" i="11"/>
  <c r="Q2172" i="11"/>
  <c r="P2172" i="11"/>
  <c r="O2172" i="11"/>
  <c r="N2172" i="11"/>
  <c r="M2172" i="11"/>
  <c r="L2172" i="11"/>
  <c r="K2172" i="11"/>
  <c r="J2172" i="11"/>
  <c r="I2172" i="11"/>
  <c r="H2172" i="11"/>
  <c r="G2172" i="11"/>
  <c r="AO2168" i="11"/>
  <c r="AN2168" i="11"/>
  <c r="AM2168" i="11"/>
  <c r="AL2168" i="11"/>
  <c r="AK2168" i="11"/>
  <c r="AJ2168" i="11"/>
  <c r="AI2168" i="11"/>
  <c r="AH2168" i="11"/>
  <c r="AG2168" i="11"/>
  <c r="AF2168" i="11"/>
  <c r="AE2168" i="11"/>
  <c r="AD2168" i="11"/>
  <c r="AC2168" i="11"/>
  <c r="AB2168" i="11"/>
  <c r="AA2168" i="11"/>
  <c r="Z2168" i="11"/>
  <c r="Y2168" i="11"/>
  <c r="X2168" i="11"/>
  <c r="W2168" i="11"/>
  <c r="V2168" i="11"/>
  <c r="U2168" i="11"/>
  <c r="T2168" i="11"/>
  <c r="S2168" i="11"/>
  <c r="R2168" i="11"/>
  <c r="Q2168" i="11"/>
  <c r="P2168" i="11"/>
  <c r="O2168" i="11"/>
  <c r="N2168" i="11"/>
  <c r="M2168" i="11"/>
  <c r="L2168" i="11"/>
  <c r="K2168" i="11"/>
  <c r="J2168" i="11"/>
  <c r="I2168" i="11"/>
  <c r="H2168" i="11"/>
  <c r="G2168" i="11"/>
  <c r="AO2164" i="11"/>
  <c r="AN2164" i="11"/>
  <c r="AM2164" i="11"/>
  <c r="AL2164" i="11"/>
  <c r="AK2164" i="11"/>
  <c r="AJ2164" i="11"/>
  <c r="AI2164" i="11"/>
  <c r="AH2164" i="11"/>
  <c r="AG2164" i="11"/>
  <c r="AF2164" i="11"/>
  <c r="AE2164" i="11"/>
  <c r="AD2164" i="11"/>
  <c r="AC2164" i="11"/>
  <c r="AB2164" i="11"/>
  <c r="AA2164" i="11"/>
  <c r="Z2164" i="11"/>
  <c r="Y2164" i="11"/>
  <c r="X2164" i="11"/>
  <c r="W2164" i="11"/>
  <c r="V2164" i="11"/>
  <c r="U2164" i="11"/>
  <c r="T2164" i="11"/>
  <c r="S2164" i="11"/>
  <c r="R2164" i="11"/>
  <c r="Q2164" i="11"/>
  <c r="P2164" i="11"/>
  <c r="O2164" i="11"/>
  <c r="N2164" i="11"/>
  <c r="M2164" i="11"/>
  <c r="L2164" i="11"/>
  <c r="K2164" i="11"/>
  <c r="J2164" i="11"/>
  <c r="I2164" i="11"/>
  <c r="H2164" i="11"/>
  <c r="G2164" i="11"/>
  <c r="AO2160" i="11"/>
  <c r="AN2160" i="11"/>
  <c r="AM2160" i="11"/>
  <c r="AL2160" i="11"/>
  <c r="AK2160" i="11"/>
  <c r="AJ2160" i="11"/>
  <c r="AI2160" i="11"/>
  <c r="AH2160" i="11"/>
  <c r="AG2160" i="11"/>
  <c r="AF2160" i="11"/>
  <c r="AE2160" i="11"/>
  <c r="AD2160" i="11"/>
  <c r="AC2160" i="11"/>
  <c r="AB2160" i="11"/>
  <c r="AA2160" i="11"/>
  <c r="Z2160" i="11"/>
  <c r="Y2160" i="11"/>
  <c r="X2160" i="11"/>
  <c r="W2160" i="11"/>
  <c r="V2160" i="11"/>
  <c r="U2160" i="11"/>
  <c r="T2160" i="11"/>
  <c r="S2160" i="11"/>
  <c r="R2160" i="11"/>
  <c r="Q2160" i="11"/>
  <c r="P2160" i="11"/>
  <c r="O2160" i="11"/>
  <c r="N2160" i="11"/>
  <c r="M2160" i="11"/>
  <c r="L2160" i="11"/>
  <c r="K2160" i="11"/>
  <c r="J2160" i="11"/>
  <c r="I2160" i="11"/>
  <c r="H2160" i="11"/>
  <c r="G2160" i="11"/>
  <c r="AO2156" i="11"/>
  <c r="AN2156" i="11"/>
  <c r="AM2156" i="11"/>
  <c r="AL2156" i="11"/>
  <c r="AK2156" i="11"/>
  <c r="AJ2156" i="11"/>
  <c r="AI2156" i="11"/>
  <c r="AH2156" i="11"/>
  <c r="AG2156" i="11"/>
  <c r="AF2156" i="11"/>
  <c r="AE2156" i="11"/>
  <c r="AD2156" i="11"/>
  <c r="AC2156" i="11"/>
  <c r="AB2156" i="11"/>
  <c r="AA2156" i="11"/>
  <c r="Z2156" i="11"/>
  <c r="Y2156" i="11"/>
  <c r="X2156" i="11"/>
  <c r="W2156" i="11"/>
  <c r="V2156" i="11"/>
  <c r="U2156" i="11"/>
  <c r="T2156" i="11"/>
  <c r="S2156" i="11"/>
  <c r="R2156" i="11"/>
  <c r="Q2156" i="11"/>
  <c r="P2156" i="11"/>
  <c r="O2156" i="11"/>
  <c r="N2156" i="11"/>
  <c r="M2156" i="11"/>
  <c r="L2156" i="11"/>
  <c r="K2156" i="11"/>
  <c r="J2156" i="11"/>
  <c r="I2156" i="11"/>
  <c r="H2156" i="11"/>
  <c r="G2156" i="11"/>
  <c r="AO2152" i="11"/>
  <c r="AN2152" i="11"/>
  <c r="AM2152" i="11"/>
  <c r="AL2152" i="11"/>
  <c r="AK2152" i="11"/>
  <c r="AJ2152" i="11"/>
  <c r="AI2152" i="11"/>
  <c r="AH2152" i="11"/>
  <c r="AG2152" i="11"/>
  <c r="AF2152" i="11"/>
  <c r="AE2152" i="11"/>
  <c r="AD2152" i="11"/>
  <c r="AC2152" i="11"/>
  <c r="AB2152" i="11"/>
  <c r="AA2152" i="11"/>
  <c r="Z2152" i="11"/>
  <c r="Y2152" i="11"/>
  <c r="X2152" i="11"/>
  <c r="W2152" i="11"/>
  <c r="V2152" i="11"/>
  <c r="U2152" i="11"/>
  <c r="T2152" i="11"/>
  <c r="S2152" i="11"/>
  <c r="R2152" i="11"/>
  <c r="Q2152" i="11"/>
  <c r="P2152" i="11"/>
  <c r="O2152" i="11"/>
  <c r="N2152" i="11"/>
  <c r="M2152" i="11"/>
  <c r="L2152" i="11"/>
  <c r="K2152" i="11"/>
  <c r="J2152" i="11"/>
  <c r="I2152" i="11"/>
  <c r="H2152" i="11"/>
  <c r="G2152" i="11"/>
  <c r="D1992" i="11"/>
  <c r="AO2114" i="11"/>
  <c r="AN2114" i="11"/>
  <c r="AM2114" i="11"/>
  <c r="AL2114" i="11"/>
  <c r="AK2114" i="11"/>
  <c r="AJ2114" i="11"/>
  <c r="AI2114" i="11"/>
  <c r="AH2114" i="11"/>
  <c r="AG2114" i="11"/>
  <c r="AF2114" i="11"/>
  <c r="AE2114" i="11"/>
  <c r="AD2114" i="11"/>
  <c r="AC2114" i="11"/>
  <c r="AB2114" i="11"/>
  <c r="AA2114" i="11"/>
  <c r="Z2114" i="11"/>
  <c r="Y2114" i="11"/>
  <c r="X2114" i="11"/>
  <c r="W2114" i="11"/>
  <c r="V2114" i="11"/>
  <c r="U2114" i="11"/>
  <c r="T2114" i="11"/>
  <c r="S2114" i="11"/>
  <c r="R2114" i="11"/>
  <c r="Q2114" i="11"/>
  <c r="P2114" i="11"/>
  <c r="O2114" i="11"/>
  <c r="N2114" i="11"/>
  <c r="M2114" i="11"/>
  <c r="L2114" i="11"/>
  <c r="K2114" i="11"/>
  <c r="J2114" i="11"/>
  <c r="I2114" i="11"/>
  <c r="H2114" i="11"/>
  <c r="G2114" i="11"/>
  <c r="AO2112" i="11"/>
  <c r="AN2112" i="11"/>
  <c r="AM2112" i="11"/>
  <c r="AL2112" i="11"/>
  <c r="AK2112" i="11"/>
  <c r="AJ2112" i="11"/>
  <c r="AI2112" i="11"/>
  <c r="AH2112" i="11"/>
  <c r="AG2112" i="11"/>
  <c r="AF2112" i="11"/>
  <c r="AE2112" i="11"/>
  <c r="AD2112" i="11"/>
  <c r="AC2112" i="11"/>
  <c r="AB2112" i="11"/>
  <c r="AA2112" i="11"/>
  <c r="Z2112" i="11"/>
  <c r="Y2112" i="11"/>
  <c r="X2112" i="11"/>
  <c r="W2112" i="11"/>
  <c r="V2112" i="11"/>
  <c r="U2112" i="11"/>
  <c r="T2112" i="11"/>
  <c r="S2112" i="11"/>
  <c r="R2112" i="11"/>
  <c r="Q2112" i="11"/>
  <c r="P2112" i="11"/>
  <c r="O2112" i="11"/>
  <c r="N2112" i="11"/>
  <c r="M2112" i="11"/>
  <c r="L2112" i="11"/>
  <c r="K2112" i="11"/>
  <c r="J2112" i="11"/>
  <c r="I2112" i="11"/>
  <c r="H2112" i="11"/>
  <c r="G2112" i="11"/>
  <c r="AO2110" i="11"/>
  <c r="AN2110" i="11"/>
  <c r="AM2110" i="11"/>
  <c r="AL2110" i="11"/>
  <c r="AK2110" i="11"/>
  <c r="AJ2110" i="11"/>
  <c r="AI2110" i="11"/>
  <c r="AH2110" i="11"/>
  <c r="AG2110" i="11"/>
  <c r="AF2110" i="11"/>
  <c r="AE2110" i="11"/>
  <c r="AD2110" i="11"/>
  <c r="AC2110" i="11"/>
  <c r="AB2110" i="11"/>
  <c r="AA2110" i="11"/>
  <c r="Z2110" i="11"/>
  <c r="Y2110" i="11"/>
  <c r="X2110" i="11"/>
  <c r="W2110" i="11"/>
  <c r="V2110" i="11"/>
  <c r="U2110" i="11"/>
  <c r="T2110" i="11"/>
  <c r="S2110" i="11"/>
  <c r="R2110" i="11"/>
  <c r="Q2110" i="11"/>
  <c r="P2110" i="11"/>
  <c r="O2110" i="11"/>
  <c r="N2110" i="11"/>
  <c r="M2110" i="11"/>
  <c r="L2110" i="11"/>
  <c r="K2110" i="11"/>
  <c r="J2110" i="11"/>
  <c r="I2110" i="11"/>
  <c r="H2110" i="11"/>
  <c r="G2110" i="11"/>
  <c r="AO2108" i="11"/>
  <c r="AN2108" i="11"/>
  <c r="AM2108" i="11"/>
  <c r="AL2108" i="11"/>
  <c r="AK2108" i="11"/>
  <c r="AJ2108" i="11"/>
  <c r="AI2108" i="11"/>
  <c r="AH2108" i="11"/>
  <c r="AG2108" i="11"/>
  <c r="AF2108" i="11"/>
  <c r="AE2108" i="11"/>
  <c r="AD2108" i="11"/>
  <c r="AC2108" i="11"/>
  <c r="AB2108" i="11"/>
  <c r="AA2108" i="11"/>
  <c r="Z2108" i="11"/>
  <c r="Y2108" i="11"/>
  <c r="X2108" i="11"/>
  <c r="W2108" i="11"/>
  <c r="V2108" i="11"/>
  <c r="U2108" i="11"/>
  <c r="T2108" i="11"/>
  <c r="S2108" i="11"/>
  <c r="R2108" i="11"/>
  <c r="Q2108" i="11"/>
  <c r="P2108" i="11"/>
  <c r="O2108" i="11"/>
  <c r="N2108" i="11"/>
  <c r="M2108" i="11"/>
  <c r="L2108" i="11"/>
  <c r="K2108" i="11"/>
  <c r="J2108" i="11"/>
  <c r="I2108" i="11"/>
  <c r="H2108" i="11"/>
  <c r="G2108" i="11"/>
  <c r="AO2106" i="11"/>
  <c r="AN2106" i="11"/>
  <c r="AM2106" i="11"/>
  <c r="AL2106" i="11"/>
  <c r="AK2106" i="11"/>
  <c r="AJ2106" i="11"/>
  <c r="AI2106" i="11"/>
  <c r="AH2106" i="11"/>
  <c r="AG2106" i="11"/>
  <c r="AF2106" i="11"/>
  <c r="AE2106" i="11"/>
  <c r="AD2106" i="11"/>
  <c r="AC2106" i="11"/>
  <c r="AB2106" i="11"/>
  <c r="AA2106" i="11"/>
  <c r="Z2106" i="11"/>
  <c r="Y2106" i="11"/>
  <c r="X2106" i="11"/>
  <c r="W2106" i="11"/>
  <c r="V2106" i="11"/>
  <c r="U2106" i="11"/>
  <c r="T2106" i="11"/>
  <c r="S2106" i="11"/>
  <c r="R2106" i="11"/>
  <c r="Q2106" i="11"/>
  <c r="P2106" i="11"/>
  <c r="O2106" i="11"/>
  <c r="N2106" i="11"/>
  <c r="M2106" i="11"/>
  <c r="L2106" i="11"/>
  <c r="K2106" i="11"/>
  <c r="J2106" i="11"/>
  <c r="I2106" i="11"/>
  <c r="H2106" i="11"/>
  <c r="G2106" i="11"/>
  <c r="AO2023" i="11"/>
  <c r="AN2023" i="11"/>
  <c r="AM2023" i="11"/>
  <c r="AL2023" i="11"/>
  <c r="AK2023" i="11"/>
  <c r="AJ2023" i="11"/>
  <c r="AI2023" i="11"/>
  <c r="AH2023" i="11"/>
  <c r="AG2023" i="11"/>
  <c r="AF2023" i="11"/>
  <c r="AE2023" i="11"/>
  <c r="AD2023" i="11"/>
  <c r="AC2023" i="11"/>
  <c r="AB2023" i="11"/>
  <c r="AA2023" i="11"/>
  <c r="Z2023" i="11"/>
  <c r="Y2023" i="11"/>
  <c r="X2023" i="11"/>
  <c r="W2023" i="11"/>
  <c r="V2023" i="11"/>
  <c r="U2023" i="11"/>
  <c r="T2023" i="11"/>
  <c r="S2023" i="11"/>
  <c r="R2023" i="11"/>
  <c r="Q2023" i="11"/>
  <c r="P2023" i="11"/>
  <c r="O2023" i="11"/>
  <c r="N2023" i="11"/>
  <c r="M2023" i="11"/>
  <c r="L2023" i="11"/>
  <c r="K2023" i="11"/>
  <c r="J2023" i="11"/>
  <c r="I2023" i="11"/>
  <c r="H2023" i="11"/>
  <c r="G2023" i="11"/>
  <c r="AO2021" i="11"/>
  <c r="AN2021" i="11"/>
  <c r="AM2021" i="11"/>
  <c r="AL2021" i="11"/>
  <c r="AK2021" i="11"/>
  <c r="AJ2021" i="11"/>
  <c r="AI2021" i="11"/>
  <c r="AH2021" i="11"/>
  <c r="AG2021" i="11"/>
  <c r="AF2021" i="11"/>
  <c r="AE2021" i="11"/>
  <c r="AD2021" i="11"/>
  <c r="AC2021" i="11"/>
  <c r="AB2021" i="11"/>
  <c r="AA2021" i="11"/>
  <c r="Z2021" i="11"/>
  <c r="Y2021" i="11"/>
  <c r="X2021" i="11"/>
  <c r="W2021" i="11"/>
  <c r="V2021" i="11"/>
  <c r="U2021" i="11"/>
  <c r="T2021" i="11"/>
  <c r="S2021" i="11"/>
  <c r="R2021" i="11"/>
  <c r="Q2021" i="11"/>
  <c r="P2021" i="11"/>
  <c r="O2021" i="11"/>
  <c r="N2021" i="11"/>
  <c r="M2021" i="11"/>
  <c r="L2021" i="11"/>
  <c r="K2021" i="11"/>
  <c r="J2021" i="11"/>
  <c r="I2021" i="11"/>
  <c r="H2021" i="11"/>
  <c r="G2021" i="11"/>
  <c r="AO2019" i="11"/>
  <c r="AN2019" i="11"/>
  <c r="AM2019" i="11"/>
  <c r="AL2019" i="11"/>
  <c r="AK2019" i="11"/>
  <c r="AJ2019" i="11"/>
  <c r="AI2019" i="11"/>
  <c r="AH2019" i="11"/>
  <c r="AG2019" i="11"/>
  <c r="AF2019" i="11"/>
  <c r="AE2019" i="11"/>
  <c r="AD2019" i="11"/>
  <c r="AC2019" i="11"/>
  <c r="AB2019" i="11"/>
  <c r="AA2019" i="11"/>
  <c r="Z2019" i="11"/>
  <c r="Y2019" i="11"/>
  <c r="X2019" i="11"/>
  <c r="W2019" i="11"/>
  <c r="V2019" i="11"/>
  <c r="U2019" i="11"/>
  <c r="T2019" i="11"/>
  <c r="S2019" i="11"/>
  <c r="R2019" i="11"/>
  <c r="Q2019" i="11"/>
  <c r="P2019" i="11"/>
  <c r="O2019" i="11"/>
  <c r="N2019" i="11"/>
  <c r="M2019" i="11"/>
  <c r="L2019" i="11"/>
  <c r="K2019" i="11"/>
  <c r="J2019" i="11"/>
  <c r="I2019" i="11"/>
  <c r="H2019" i="11"/>
  <c r="G2019" i="11"/>
  <c r="AO2017" i="11"/>
  <c r="AN2017" i="11"/>
  <c r="AM2017" i="11"/>
  <c r="AL2017" i="11"/>
  <c r="AK2017" i="11"/>
  <c r="AJ2017" i="11"/>
  <c r="AI2017" i="11"/>
  <c r="AH2017" i="11"/>
  <c r="AG2017" i="11"/>
  <c r="AF2017" i="11"/>
  <c r="AE2017" i="11"/>
  <c r="AD2017" i="11"/>
  <c r="AC2017" i="11"/>
  <c r="AB2017" i="11"/>
  <c r="AA2017" i="11"/>
  <c r="Z2017" i="11"/>
  <c r="Y2017" i="11"/>
  <c r="X2017" i="11"/>
  <c r="W2017" i="11"/>
  <c r="V2017" i="11"/>
  <c r="U2017" i="11"/>
  <c r="T2017" i="11"/>
  <c r="S2017" i="11"/>
  <c r="R2017" i="11"/>
  <c r="Q2017" i="11"/>
  <c r="P2017" i="11"/>
  <c r="O2017" i="11"/>
  <c r="N2017" i="11"/>
  <c r="M2017" i="11"/>
  <c r="L2017" i="11"/>
  <c r="K2017" i="11"/>
  <c r="J2017" i="11"/>
  <c r="I2017" i="11"/>
  <c r="H2017" i="11"/>
  <c r="G2017" i="11"/>
  <c r="AO2015" i="11"/>
  <c r="AN2015" i="11"/>
  <c r="AM2015" i="11"/>
  <c r="AL2015" i="11"/>
  <c r="AK2015" i="11"/>
  <c r="AJ2015" i="11"/>
  <c r="AI2015" i="11"/>
  <c r="AH2015" i="11"/>
  <c r="AG2015" i="11"/>
  <c r="AF2015" i="11"/>
  <c r="AE2015" i="11"/>
  <c r="AD2015" i="11"/>
  <c r="AC2015" i="11"/>
  <c r="AB2015" i="11"/>
  <c r="AA2015" i="11"/>
  <c r="Z2015" i="11"/>
  <c r="Y2015" i="11"/>
  <c r="X2015" i="11"/>
  <c r="W2015" i="11"/>
  <c r="V2015" i="11"/>
  <c r="U2015" i="11"/>
  <c r="T2015" i="11"/>
  <c r="S2015" i="11"/>
  <c r="R2015" i="11"/>
  <c r="Q2015" i="11"/>
  <c r="P2015" i="11"/>
  <c r="O2015" i="11"/>
  <c r="N2015" i="11"/>
  <c r="M2015" i="11"/>
  <c r="L2015" i="11"/>
  <c r="K2015" i="11"/>
  <c r="J2015" i="11"/>
  <c r="I2015" i="11"/>
  <c r="H2015" i="11"/>
  <c r="G2015" i="11"/>
  <c r="AO2013" i="11"/>
  <c r="AN2013" i="11"/>
  <c r="AM2013" i="11"/>
  <c r="AL2013" i="11"/>
  <c r="AK2013" i="11"/>
  <c r="AJ2013" i="11"/>
  <c r="AI2013" i="11"/>
  <c r="AH2013" i="11"/>
  <c r="AG2013" i="11"/>
  <c r="AF2013" i="11"/>
  <c r="AE2013" i="11"/>
  <c r="AD2013" i="11"/>
  <c r="AC2013" i="11"/>
  <c r="AB2013" i="11"/>
  <c r="AA2013" i="11"/>
  <c r="Z2013" i="11"/>
  <c r="Y2013" i="11"/>
  <c r="X2013" i="11"/>
  <c r="W2013" i="11"/>
  <c r="V2013" i="11"/>
  <c r="U2013" i="11"/>
  <c r="T2013" i="11"/>
  <c r="S2013" i="11"/>
  <c r="R2013" i="11"/>
  <c r="Q2013" i="11"/>
  <c r="P2013" i="11"/>
  <c r="O2013" i="11"/>
  <c r="N2013" i="11"/>
  <c r="M2013" i="11"/>
  <c r="L2013" i="11"/>
  <c r="K2013" i="11"/>
  <c r="J2013" i="11"/>
  <c r="I2013" i="11"/>
  <c r="H2013" i="11"/>
  <c r="G2013" i="11"/>
  <c r="AO2011" i="11"/>
  <c r="AN2011" i="11"/>
  <c r="AM2011" i="11"/>
  <c r="AL2011" i="11"/>
  <c r="AK2011" i="11"/>
  <c r="AJ2011" i="11"/>
  <c r="AI2011" i="11"/>
  <c r="AH2011" i="11"/>
  <c r="AG2011" i="11"/>
  <c r="AF2011" i="11"/>
  <c r="AE2011" i="11"/>
  <c r="AD2011" i="11"/>
  <c r="AC2011" i="11"/>
  <c r="AB2011" i="11"/>
  <c r="AA2011" i="11"/>
  <c r="Z2011" i="11"/>
  <c r="Y2011" i="11"/>
  <c r="X2011" i="11"/>
  <c r="W2011" i="11"/>
  <c r="V2011" i="11"/>
  <c r="U2011" i="11"/>
  <c r="T2011" i="11"/>
  <c r="S2011" i="11"/>
  <c r="R2011" i="11"/>
  <c r="Q2011" i="11"/>
  <c r="P2011" i="11"/>
  <c r="O2011" i="11"/>
  <c r="N2011" i="11"/>
  <c r="M2011" i="11"/>
  <c r="L2011" i="11"/>
  <c r="K2011" i="11"/>
  <c r="J2011" i="11"/>
  <c r="I2011" i="11"/>
  <c r="H2011" i="11"/>
  <c r="G2011" i="11"/>
  <c r="AO2009" i="11"/>
  <c r="AN2009" i="11"/>
  <c r="AM2009" i="11"/>
  <c r="AL2009" i="11"/>
  <c r="AK2009" i="11"/>
  <c r="AJ2009" i="11"/>
  <c r="AI2009" i="11"/>
  <c r="AH2009" i="11"/>
  <c r="AG2009" i="11"/>
  <c r="AF2009" i="11"/>
  <c r="AE2009" i="11"/>
  <c r="AD2009" i="11"/>
  <c r="AC2009" i="11"/>
  <c r="AB2009" i="11"/>
  <c r="AA2009" i="11"/>
  <c r="Z2009" i="11"/>
  <c r="Y2009" i="11"/>
  <c r="X2009" i="11"/>
  <c r="W2009" i="11"/>
  <c r="V2009" i="11"/>
  <c r="U2009" i="11"/>
  <c r="T2009" i="11"/>
  <c r="S2009" i="11"/>
  <c r="R2009" i="11"/>
  <c r="Q2009" i="11"/>
  <c r="P2009" i="11"/>
  <c r="O2009" i="11"/>
  <c r="N2009" i="11"/>
  <c r="M2009" i="11"/>
  <c r="L2009" i="11"/>
  <c r="K2009" i="11"/>
  <c r="J2009" i="11"/>
  <c r="I2009" i="11"/>
  <c r="H2009" i="11"/>
  <c r="G2009" i="11"/>
  <c r="AO2007" i="11"/>
  <c r="AN2007" i="11"/>
  <c r="AM2007" i="11"/>
  <c r="AL2007" i="11"/>
  <c r="AK2007" i="11"/>
  <c r="AJ2007" i="11"/>
  <c r="AI2007" i="11"/>
  <c r="AH2007" i="11"/>
  <c r="AG2007" i="11"/>
  <c r="AF2007" i="11"/>
  <c r="AE2007" i="11"/>
  <c r="AD2007" i="11"/>
  <c r="AC2007" i="11"/>
  <c r="AB2007" i="11"/>
  <c r="AA2007" i="11"/>
  <c r="Z2007" i="11"/>
  <c r="Y2007" i="11"/>
  <c r="X2007" i="11"/>
  <c r="W2007" i="11"/>
  <c r="V2007" i="11"/>
  <c r="U2007" i="11"/>
  <c r="T2007" i="11"/>
  <c r="S2007" i="11"/>
  <c r="R2007" i="11"/>
  <c r="Q2007" i="11"/>
  <c r="P2007" i="11"/>
  <c r="O2007" i="11"/>
  <c r="N2007" i="11"/>
  <c r="M2007" i="11"/>
  <c r="L2007" i="11"/>
  <c r="K2007" i="11"/>
  <c r="J2007" i="11"/>
  <c r="I2007" i="11"/>
  <c r="H2007" i="11"/>
  <c r="G2007" i="11"/>
  <c r="AO2005" i="11"/>
  <c r="AN2005" i="11"/>
  <c r="AM2005" i="11"/>
  <c r="AL2005" i="11"/>
  <c r="AK2005" i="11"/>
  <c r="AJ2005" i="11"/>
  <c r="AI2005" i="11"/>
  <c r="AH2005" i="11"/>
  <c r="AG2005" i="11"/>
  <c r="AF2005" i="11"/>
  <c r="AE2005" i="11"/>
  <c r="AD2005" i="11"/>
  <c r="AC2005" i="11"/>
  <c r="AB2005" i="11"/>
  <c r="AA2005" i="11"/>
  <c r="Z2005" i="11"/>
  <c r="Y2005" i="11"/>
  <c r="X2005" i="11"/>
  <c r="W2005" i="11"/>
  <c r="V2005" i="11"/>
  <c r="U2005" i="11"/>
  <c r="T2005" i="11"/>
  <c r="S2005" i="11"/>
  <c r="R2005" i="11"/>
  <c r="Q2005" i="11"/>
  <c r="P2005" i="11"/>
  <c r="O2005" i="11"/>
  <c r="N2005" i="11"/>
  <c r="M2005" i="11"/>
  <c r="L2005" i="11"/>
  <c r="K2005" i="11"/>
  <c r="J2005" i="11"/>
  <c r="I2005" i="11"/>
  <c r="H2005" i="11"/>
  <c r="G2005" i="11"/>
  <c r="AO2003" i="11"/>
  <c r="AN2003" i="11"/>
  <c r="AM2003" i="11"/>
  <c r="AL2003" i="11"/>
  <c r="AK2003" i="11"/>
  <c r="AJ2003" i="11"/>
  <c r="AI2003" i="11"/>
  <c r="AH2003" i="11"/>
  <c r="AG2003" i="11"/>
  <c r="AF2003" i="11"/>
  <c r="AE2003" i="11"/>
  <c r="AD2003" i="11"/>
  <c r="AC2003" i="11"/>
  <c r="AB2003" i="11"/>
  <c r="AA2003" i="11"/>
  <c r="Z2003" i="11"/>
  <c r="Y2003" i="11"/>
  <c r="X2003" i="11"/>
  <c r="W2003" i="11"/>
  <c r="V2003" i="11"/>
  <c r="U2003" i="11"/>
  <c r="T2003" i="11"/>
  <c r="S2003" i="11"/>
  <c r="R2003" i="11"/>
  <c r="Q2003" i="11"/>
  <c r="P2003" i="11"/>
  <c r="O2003" i="11"/>
  <c r="N2003" i="11"/>
  <c r="M2003" i="11"/>
  <c r="L2003" i="11"/>
  <c r="K2003" i="11"/>
  <c r="J2003" i="11"/>
  <c r="I2003" i="11"/>
  <c r="H2003" i="11"/>
  <c r="G2003" i="11"/>
  <c r="AO2001" i="11"/>
  <c r="AN2001" i="11"/>
  <c r="AM2001" i="11"/>
  <c r="AL2001" i="11"/>
  <c r="AK2001" i="11"/>
  <c r="AJ2001" i="11"/>
  <c r="AI2001" i="11"/>
  <c r="AH2001" i="11"/>
  <c r="AG2001" i="11"/>
  <c r="AF2001" i="11"/>
  <c r="AE2001" i="11"/>
  <c r="AD2001" i="11"/>
  <c r="AC2001" i="11"/>
  <c r="AB2001" i="11"/>
  <c r="AA2001" i="11"/>
  <c r="Z2001" i="11"/>
  <c r="Y2001" i="11"/>
  <c r="X2001" i="11"/>
  <c r="W2001" i="11"/>
  <c r="V2001" i="11"/>
  <c r="U2001" i="11"/>
  <c r="T2001" i="11"/>
  <c r="S2001" i="11"/>
  <c r="R2001" i="11"/>
  <c r="Q2001" i="11"/>
  <c r="P2001" i="11"/>
  <c r="O2001" i="11"/>
  <c r="N2001" i="11"/>
  <c r="M2001" i="11"/>
  <c r="L2001" i="11"/>
  <c r="K2001" i="11"/>
  <c r="J2001" i="11"/>
  <c r="I2001" i="11"/>
  <c r="H2001" i="11"/>
  <c r="G2001" i="11"/>
  <c r="AO1999" i="11"/>
  <c r="AN1999" i="11"/>
  <c r="AM1999" i="11"/>
  <c r="AL1999" i="11"/>
  <c r="AK1999" i="11"/>
  <c r="AJ1999" i="11"/>
  <c r="AI1999" i="11"/>
  <c r="AH1999" i="11"/>
  <c r="AG1999" i="11"/>
  <c r="AF1999" i="11"/>
  <c r="AE1999" i="11"/>
  <c r="AD1999" i="11"/>
  <c r="AC1999" i="11"/>
  <c r="AB1999" i="11"/>
  <c r="AA1999" i="11"/>
  <c r="Z1999" i="11"/>
  <c r="Y1999" i="11"/>
  <c r="X1999" i="11"/>
  <c r="W1999" i="11"/>
  <c r="V1999" i="11"/>
  <c r="U1999" i="11"/>
  <c r="T1999" i="11"/>
  <c r="S1999" i="11"/>
  <c r="R1999" i="11"/>
  <c r="Q1999" i="11"/>
  <c r="P1999" i="11"/>
  <c r="O1999" i="11"/>
  <c r="N1999" i="11"/>
  <c r="M1999" i="11"/>
  <c r="L1999" i="11"/>
  <c r="K1999" i="11"/>
  <c r="J1999" i="11"/>
  <c r="I1999" i="11"/>
  <c r="H1999" i="11"/>
  <c r="G1999" i="11"/>
  <c r="AO1997" i="11"/>
  <c r="AN1997" i="11"/>
  <c r="AM1997" i="11"/>
  <c r="AL1997" i="11"/>
  <c r="AK1997" i="11"/>
  <c r="AJ1997" i="11"/>
  <c r="AI1997" i="11"/>
  <c r="AH1997" i="11"/>
  <c r="AG1997" i="11"/>
  <c r="AF1997" i="11"/>
  <c r="AE1997" i="11"/>
  <c r="AD1997" i="11"/>
  <c r="AC1997" i="11"/>
  <c r="AB1997" i="11"/>
  <c r="AA1997" i="11"/>
  <c r="Z1997" i="11"/>
  <c r="Y1997" i="11"/>
  <c r="X1997" i="11"/>
  <c r="W1997" i="11"/>
  <c r="V1997" i="11"/>
  <c r="U1997" i="11"/>
  <c r="T1997" i="11"/>
  <c r="S1997" i="11"/>
  <c r="R1997" i="11"/>
  <c r="Q1997" i="11"/>
  <c r="P1997" i="11"/>
  <c r="O1997" i="11"/>
  <c r="N1997" i="11"/>
  <c r="M1997" i="11"/>
  <c r="L1997" i="11"/>
  <c r="K1997" i="11"/>
  <c r="J1997" i="11"/>
  <c r="I1997" i="11"/>
  <c r="H1997" i="11"/>
  <c r="G1997" i="11"/>
  <c r="AO2104" i="11"/>
  <c r="AN2104" i="11"/>
  <c r="AM2104" i="11"/>
  <c r="AL2104" i="11"/>
  <c r="AK2104" i="11"/>
  <c r="AJ2104" i="11"/>
  <c r="AI2104" i="11"/>
  <c r="AH2104" i="11"/>
  <c r="AG2104" i="11"/>
  <c r="AF2104" i="11"/>
  <c r="AE2104" i="11"/>
  <c r="AD2104" i="11"/>
  <c r="AC2104" i="11"/>
  <c r="AB2104" i="11"/>
  <c r="AA2104" i="11"/>
  <c r="Z2104" i="11"/>
  <c r="Y2104" i="11"/>
  <c r="X2104" i="11"/>
  <c r="W2104" i="11"/>
  <c r="V2104" i="11"/>
  <c r="U2104" i="11"/>
  <c r="T2104" i="11"/>
  <c r="S2104" i="11"/>
  <c r="R2104" i="11"/>
  <c r="Q2104" i="11"/>
  <c r="P2104" i="11"/>
  <c r="O2104" i="11"/>
  <c r="N2104" i="11"/>
  <c r="M2104" i="11"/>
  <c r="L2104" i="11"/>
  <c r="K2104" i="11"/>
  <c r="J2104" i="11"/>
  <c r="I2104" i="11"/>
  <c r="H2104" i="11"/>
  <c r="G2104" i="11"/>
  <c r="AO2100" i="11"/>
  <c r="AN2100" i="11"/>
  <c r="AM2100" i="11"/>
  <c r="AL2100" i="11"/>
  <c r="AK2100" i="11"/>
  <c r="AJ2100" i="11"/>
  <c r="AI2100" i="11"/>
  <c r="AH2100" i="11"/>
  <c r="AG2100" i="11"/>
  <c r="AF2100" i="11"/>
  <c r="AE2100" i="11"/>
  <c r="AD2100" i="11"/>
  <c r="AC2100" i="11"/>
  <c r="AB2100" i="11"/>
  <c r="AA2100" i="11"/>
  <c r="Z2100" i="11"/>
  <c r="Y2100" i="11"/>
  <c r="X2100" i="11"/>
  <c r="W2100" i="11"/>
  <c r="V2100" i="11"/>
  <c r="U2100" i="11"/>
  <c r="T2100" i="11"/>
  <c r="S2100" i="11"/>
  <c r="R2100" i="11"/>
  <c r="Q2100" i="11"/>
  <c r="P2100" i="11"/>
  <c r="O2100" i="11"/>
  <c r="N2100" i="11"/>
  <c r="M2100" i="11"/>
  <c r="L2100" i="11"/>
  <c r="K2100" i="11"/>
  <c r="J2100" i="11"/>
  <c r="I2100" i="11"/>
  <c r="H2100" i="11"/>
  <c r="G2100" i="11"/>
  <c r="AO2096" i="11"/>
  <c r="AN2096" i="11"/>
  <c r="AM2096" i="11"/>
  <c r="AL2096" i="11"/>
  <c r="AK2096" i="11"/>
  <c r="AJ2096" i="11"/>
  <c r="AI2096" i="11"/>
  <c r="AH2096" i="11"/>
  <c r="AG2096" i="11"/>
  <c r="AF2096" i="11"/>
  <c r="AE2096" i="11"/>
  <c r="AD2096" i="11"/>
  <c r="AC2096" i="11"/>
  <c r="AB2096" i="11"/>
  <c r="AA2096" i="11"/>
  <c r="Z2096" i="11"/>
  <c r="Y2096" i="11"/>
  <c r="X2096" i="11"/>
  <c r="W2096" i="11"/>
  <c r="V2096" i="11"/>
  <c r="U2096" i="11"/>
  <c r="T2096" i="11"/>
  <c r="S2096" i="11"/>
  <c r="R2096" i="11"/>
  <c r="Q2096" i="11"/>
  <c r="P2096" i="11"/>
  <c r="O2096" i="11"/>
  <c r="N2096" i="11"/>
  <c r="M2096" i="11"/>
  <c r="L2096" i="11"/>
  <c r="K2096" i="11"/>
  <c r="J2096" i="11"/>
  <c r="I2096" i="11"/>
  <c r="H2096" i="11"/>
  <c r="G2096" i="11"/>
  <c r="AO2092" i="11"/>
  <c r="AN2092" i="11"/>
  <c r="AM2092" i="11"/>
  <c r="AL2092" i="11"/>
  <c r="AK2092" i="11"/>
  <c r="AJ2092" i="11"/>
  <c r="AI2092" i="11"/>
  <c r="AH2092" i="11"/>
  <c r="AG2092" i="11"/>
  <c r="AF2092" i="11"/>
  <c r="AE2092" i="11"/>
  <c r="AD2092" i="11"/>
  <c r="AC2092" i="11"/>
  <c r="AB2092" i="11"/>
  <c r="AA2092" i="11"/>
  <c r="Z2092" i="11"/>
  <c r="Y2092" i="11"/>
  <c r="X2092" i="11"/>
  <c r="W2092" i="11"/>
  <c r="V2092" i="11"/>
  <c r="U2092" i="11"/>
  <c r="T2092" i="11"/>
  <c r="S2092" i="11"/>
  <c r="R2092" i="11"/>
  <c r="Q2092" i="11"/>
  <c r="P2092" i="11"/>
  <c r="O2092" i="11"/>
  <c r="N2092" i="11"/>
  <c r="M2092" i="11"/>
  <c r="L2092" i="11"/>
  <c r="K2092" i="11"/>
  <c r="J2092" i="11"/>
  <c r="I2092" i="11"/>
  <c r="H2092" i="11"/>
  <c r="G2092" i="11"/>
  <c r="AO2088" i="11"/>
  <c r="AN2088" i="11"/>
  <c r="AM2088" i="11"/>
  <c r="AL2088" i="11"/>
  <c r="AK2088" i="11"/>
  <c r="AJ2088" i="11"/>
  <c r="AI2088" i="11"/>
  <c r="AH2088" i="11"/>
  <c r="AG2088" i="11"/>
  <c r="AF2088" i="11"/>
  <c r="AE2088" i="11"/>
  <c r="AD2088" i="11"/>
  <c r="AC2088" i="11"/>
  <c r="AB2088" i="11"/>
  <c r="AA2088" i="11"/>
  <c r="Z2088" i="11"/>
  <c r="Y2088" i="11"/>
  <c r="X2088" i="11"/>
  <c r="W2088" i="11"/>
  <c r="V2088" i="11"/>
  <c r="U2088" i="11"/>
  <c r="T2088" i="11"/>
  <c r="S2088" i="11"/>
  <c r="R2088" i="11"/>
  <c r="Q2088" i="11"/>
  <c r="P2088" i="11"/>
  <c r="O2088" i="11"/>
  <c r="N2088" i="11"/>
  <c r="M2088" i="11"/>
  <c r="L2088" i="11"/>
  <c r="K2088" i="11"/>
  <c r="J2088" i="11"/>
  <c r="I2088" i="11"/>
  <c r="H2088" i="11"/>
  <c r="G2088" i="11"/>
  <c r="AO2084" i="11"/>
  <c r="AN2084" i="11"/>
  <c r="AM2084" i="11"/>
  <c r="AL2084" i="11"/>
  <c r="AK2084" i="11"/>
  <c r="AJ2084" i="11"/>
  <c r="AI2084" i="11"/>
  <c r="AH2084" i="11"/>
  <c r="AG2084" i="11"/>
  <c r="AF2084" i="11"/>
  <c r="AE2084" i="11"/>
  <c r="AD2084" i="11"/>
  <c r="AC2084" i="11"/>
  <c r="AB2084" i="11"/>
  <c r="AA2084" i="11"/>
  <c r="Z2084" i="11"/>
  <c r="Y2084" i="11"/>
  <c r="X2084" i="11"/>
  <c r="W2084" i="11"/>
  <c r="V2084" i="11"/>
  <c r="U2084" i="11"/>
  <c r="T2084" i="11"/>
  <c r="S2084" i="11"/>
  <c r="R2084" i="11"/>
  <c r="Q2084" i="11"/>
  <c r="P2084" i="11"/>
  <c r="O2084" i="11"/>
  <c r="N2084" i="11"/>
  <c r="M2084" i="11"/>
  <c r="L2084" i="11"/>
  <c r="K2084" i="11"/>
  <c r="J2084" i="11"/>
  <c r="I2084" i="11"/>
  <c r="H2084" i="11"/>
  <c r="G2084" i="11"/>
  <c r="AO2080" i="11"/>
  <c r="AN2080" i="11"/>
  <c r="AM2080" i="11"/>
  <c r="AL2080" i="11"/>
  <c r="AK2080" i="11"/>
  <c r="AJ2080" i="11"/>
  <c r="AI2080" i="11"/>
  <c r="AH2080" i="11"/>
  <c r="AG2080" i="11"/>
  <c r="AF2080" i="11"/>
  <c r="AE2080" i="11"/>
  <c r="AD2080" i="11"/>
  <c r="AC2080" i="11"/>
  <c r="AB2080" i="11"/>
  <c r="AA2080" i="11"/>
  <c r="Z2080" i="11"/>
  <c r="Y2080" i="11"/>
  <c r="X2080" i="11"/>
  <c r="W2080" i="11"/>
  <c r="V2080" i="11"/>
  <c r="U2080" i="11"/>
  <c r="T2080" i="11"/>
  <c r="S2080" i="11"/>
  <c r="R2080" i="11"/>
  <c r="Q2080" i="11"/>
  <c r="P2080" i="11"/>
  <c r="O2080" i="11"/>
  <c r="N2080" i="11"/>
  <c r="M2080" i="11"/>
  <c r="L2080" i="11"/>
  <c r="K2080" i="11"/>
  <c r="J2080" i="11"/>
  <c r="I2080" i="11"/>
  <c r="H2080" i="11"/>
  <c r="G2080" i="11"/>
  <c r="AO2076" i="11"/>
  <c r="AN2076" i="11"/>
  <c r="AM2076" i="11"/>
  <c r="AL2076" i="11"/>
  <c r="AK2076" i="11"/>
  <c r="AJ2076" i="11"/>
  <c r="AI2076" i="11"/>
  <c r="AH2076" i="11"/>
  <c r="AG2076" i="11"/>
  <c r="AF2076" i="11"/>
  <c r="AE2076" i="11"/>
  <c r="AD2076" i="11"/>
  <c r="AC2076" i="11"/>
  <c r="AB2076" i="11"/>
  <c r="AA2076" i="11"/>
  <c r="Z2076" i="11"/>
  <c r="Y2076" i="11"/>
  <c r="X2076" i="11"/>
  <c r="W2076" i="11"/>
  <c r="V2076" i="11"/>
  <c r="U2076" i="11"/>
  <c r="T2076" i="11"/>
  <c r="S2076" i="11"/>
  <c r="R2076" i="11"/>
  <c r="Q2076" i="11"/>
  <c r="P2076" i="11"/>
  <c r="O2076" i="11"/>
  <c r="N2076" i="11"/>
  <c r="M2076" i="11"/>
  <c r="L2076" i="11"/>
  <c r="K2076" i="11"/>
  <c r="J2076" i="11"/>
  <c r="I2076" i="11"/>
  <c r="H2076" i="11"/>
  <c r="G2076" i="11"/>
  <c r="AO2072" i="11"/>
  <c r="AN2072" i="11"/>
  <c r="AM2072" i="11"/>
  <c r="AL2072" i="11"/>
  <c r="AK2072" i="11"/>
  <c r="AJ2072" i="11"/>
  <c r="AI2072" i="11"/>
  <c r="AH2072" i="11"/>
  <c r="AG2072" i="11"/>
  <c r="AF2072" i="11"/>
  <c r="AE2072" i="11"/>
  <c r="AD2072" i="11"/>
  <c r="AC2072" i="11"/>
  <c r="AB2072" i="11"/>
  <c r="AA2072" i="11"/>
  <c r="Z2072" i="11"/>
  <c r="Y2072" i="11"/>
  <c r="X2072" i="11"/>
  <c r="W2072" i="11"/>
  <c r="V2072" i="11"/>
  <c r="U2072" i="11"/>
  <c r="T2072" i="11"/>
  <c r="S2072" i="11"/>
  <c r="R2072" i="11"/>
  <c r="Q2072" i="11"/>
  <c r="P2072" i="11"/>
  <c r="O2072" i="11"/>
  <c r="N2072" i="11"/>
  <c r="M2072" i="11"/>
  <c r="L2072" i="11"/>
  <c r="K2072" i="11"/>
  <c r="J2072" i="11"/>
  <c r="I2072" i="11"/>
  <c r="H2072" i="11"/>
  <c r="G2072" i="11"/>
  <c r="AO2068" i="11"/>
  <c r="AN2068" i="11"/>
  <c r="AM2068" i="11"/>
  <c r="AL2068" i="11"/>
  <c r="AK2068" i="11"/>
  <c r="AJ2068" i="11"/>
  <c r="AI2068" i="11"/>
  <c r="AH2068" i="11"/>
  <c r="AG2068" i="11"/>
  <c r="AF2068" i="11"/>
  <c r="AE2068" i="11"/>
  <c r="AD2068" i="11"/>
  <c r="AC2068" i="11"/>
  <c r="AB2068" i="11"/>
  <c r="AA2068" i="11"/>
  <c r="Z2068" i="11"/>
  <c r="Y2068" i="11"/>
  <c r="X2068" i="11"/>
  <c r="W2068" i="11"/>
  <c r="V2068" i="11"/>
  <c r="U2068" i="11"/>
  <c r="T2068" i="11"/>
  <c r="S2068" i="11"/>
  <c r="R2068" i="11"/>
  <c r="Q2068" i="11"/>
  <c r="P2068" i="11"/>
  <c r="O2068" i="11"/>
  <c r="N2068" i="11"/>
  <c r="M2068" i="11"/>
  <c r="L2068" i="11"/>
  <c r="K2068" i="11"/>
  <c r="J2068" i="11"/>
  <c r="I2068" i="11"/>
  <c r="H2068" i="11"/>
  <c r="G2068" i="11"/>
  <c r="AO2064" i="11"/>
  <c r="AN2064" i="11"/>
  <c r="AM2064" i="11"/>
  <c r="AL2064" i="11"/>
  <c r="AK2064" i="11"/>
  <c r="AJ2064" i="11"/>
  <c r="AI2064" i="11"/>
  <c r="AH2064" i="11"/>
  <c r="AG2064" i="11"/>
  <c r="AF2064" i="11"/>
  <c r="AE2064" i="11"/>
  <c r="AD2064" i="11"/>
  <c r="AC2064" i="11"/>
  <c r="AB2064" i="11"/>
  <c r="AA2064" i="11"/>
  <c r="Z2064" i="11"/>
  <c r="Y2064" i="11"/>
  <c r="X2064" i="11"/>
  <c r="W2064" i="11"/>
  <c r="V2064" i="11"/>
  <c r="U2064" i="11"/>
  <c r="T2064" i="11"/>
  <c r="S2064" i="11"/>
  <c r="R2064" i="11"/>
  <c r="Q2064" i="11"/>
  <c r="P2064" i="11"/>
  <c r="O2064" i="11"/>
  <c r="N2064" i="11"/>
  <c r="M2064" i="11"/>
  <c r="L2064" i="11"/>
  <c r="K2064" i="11"/>
  <c r="J2064" i="11"/>
  <c r="I2064" i="11"/>
  <c r="H2064" i="11"/>
  <c r="G2064" i="11"/>
  <c r="AO2060" i="11"/>
  <c r="AN2060" i="11"/>
  <c r="AM2060" i="11"/>
  <c r="AL2060" i="11"/>
  <c r="AK2060" i="11"/>
  <c r="AJ2060" i="11"/>
  <c r="AI2060" i="11"/>
  <c r="AH2060" i="11"/>
  <c r="AG2060" i="11"/>
  <c r="AF2060" i="11"/>
  <c r="AE2060" i="11"/>
  <c r="AD2060" i="11"/>
  <c r="AC2060" i="11"/>
  <c r="AB2060" i="11"/>
  <c r="AA2060" i="11"/>
  <c r="Z2060" i="11"/>
  <c r="Y2060" i="11"/>
  <c r="X2060" i="11"/>
  <c r="W2060" i="11"/>
  <c r="V2060" i="11"/>
  <c r="U2060" i="11"/>
  <c r="T2060" i="11"/>
  <c r="S2060" i="11"/>
  <c r="R2060" i="11"/>
  <c r="Q2060" i="11"/>
  <c r="P2060" i="11"/>
  <c r="O2060" i="11"/>
  <c r="N2060" i="11"/>
  <c r="M2060" i="11"/>
  <c r="L2060" i="11"/>
  <c r="K2060" i="11"/>
  <c r="J2060" i="11"/>
  <c r="I2060" i="11"/>
  <c r="H2060" i="11"/>
  <c r="G2060" i="11"/>
  <c r="AO2056" i="11"/>
  <c r="AN2056" i="11"/>
  <c r="AM2056" i="11"/>
  <c r="AL2056" i="11"/>
  <c r="AK2056" i="11"/>
  <c r="AJ2056" i="11"/>
  <c r="AI2056" i="11"/>
  <c r="AH2056" i="11"/>
  <c r="AG2056" i="11"/>
  <c r="AF2056" i="11"/>
  <c r="AE2056" i="11"/>
  <c r="AD2056" i="11"/>
  <c r="AC2056" i="11"/>
  <c r="AB2056" i="11"/>
  <c r="AA2056" i="11"/>
  <c r="Z2056" i="11"/>
  <c r="Y2056" i="11"/>
  <c r="X2056" i="11"/>
  <c r="W2056" i="11"/>
  <c r="V2056" i="11"/>
  <c r="U2056" i="11"/>
  <c r="T2056" i="11"/>
  <c r="S2056" i="11"/>
  <c r="R2056" i="11"/>
  <c r="Q2056" i="11"/>
  <c r="P2056" i="11"/>
  <c r="O2056" i="11"/>
  <c r="N2056" i="11"/>
  <c r="M2056" i="11"/>
  <c r="L2056" i="11"/>
  <c r="K2056" i="11"/>
  <c r="J2056" i="11"/>
  <c r="I2056" i="11"/>
  <c r="H2056" i="11"/>
  <c r="G2056" i="11"/>
  <c r="AO2052" i="11"/>
  <c r="AN2052" i="11"/>
  <c r="AM2052" i="11"/>
  <c r="AL2052" i="11"/>
  <c r="AK2052" i="11"/>
  <c r="AJ2052" i="11"/>
  <c r="AI2052" i="11"/>
  <c r="AH2052" i="11"/>
  <c r="AG2052" i="11"/>
  <c r="AF2052" i="11"/>
  <c r="AE2052" i="11"/>
  <c r="AD2052" i="11"/>
  <c r="AC2052" i="11"/>
  <c r="AB2052" i="11"/>
  <c r="AA2052" i="11"/>
  <c r="Z2052" i="11"/>
  <c r="Y2052" i="11"/>
  <c r="X2052" i="11"/>
  <c r="W2052" i="11"/>
  <c r="V2052" i="11"/>
  <c r="U2052" i="11"/>
  <c r="T2052" i="11"/>
  <c r="S2052" i="11"/>
  <c r="R2052" i="11"/>
  <c r="Q2052" i="11"/>
  <c r="P2052" i="11"/>
  <c r="O2052" i="11"/>
  <c r="N2052" i="11"/>
  <c r="M2052" i="11"/>
  <c r="L2052" i="11"/>
  <c r="K2052" i="11"/>
  <c r="J2052" i="11"/>
  <c r="I2052" i="11"/>
  <c r="H2052" i="11"/>
  <c r="G2052" i="11"/>
  <c r="AO2048" i="11"/>
  <c r="AN2048" i="11"/>
  <c r="AM2048" i="11"/>
  <c r="AL2048" i="11"/>
  <c r="AK2048" i="11"/>
  <c r="AJ2048" i="11"/>
  <c r="AI2048" i="11"/>
  <c r="AH2048" i="11"/>
  <c r="AG2048" i="11"/>
  <c r="AF2048" i="11"/>
  <c r="AE2048" i="11"/>
  <c r="AD2048" i="11"/>
  <c r="AC2048" i="11"/>
  <c r="AB2048" i="11"/>
  <c r="AA2048" i="11"/>
  <c r="Z2048" i="11"/>
  <c r="Y2048" i="11"/>
  <c r="X2048" i="11"/>
  <c r="W2048" i="11"/>
  <c r="V2048" i="11"/>
  <c r="U2048" i="11"/>
  <c r="T2048" i="11"/>
  <c r="S2048" i="11"/>
  <c r="R2048" i="11"/>
  <c r="Q2048" i="11"/>
  <c r="P2048" i="11"/>
  <c r="O2048" i="11"/>
  <c r="N2048" i="11"/>
  <c r="M2048" i="11"/>
  <c r="L2048" i="11"/>
  <c r="K2048" i="11"/>
  <c r="J2048" i="11"/>
  <c r="I2048" i="11"/>
  <c r="H2048" i="11"/>
  <c r="G2048" i="11"/>
  <c r="AO2044" i="11"/>
  <c r="AN2044" i="11"/>
  <c r="AM2044" i="11"/>
  <c r="AL2044" i="11"/>
  <c r="AK2044" i="11"/>
  <c r="AJ2044" i="11"/>
  <c r="AI2044" i="11"/>
  <c r="AH2044" i="11"/>
  <c r="AG2044" i="11"/>
  <c r="AF2044" i="11"/>
  <c r="AE2044" i="11"/>
  <c r="AD2044" i="11"/>
  <c r="AC2044" i="11"/>
  <c r="AB2044" i="11"/>
  <c r="AA2044" i="11"/>
  <c r="Z2044" i="11"/>
  <c r="Y2044" i="11"/>
  <c r="X2044" i="11"/>
  <c r="W2044" i="11"/>
  <c r="V2044" i="11"/>
  <c r="U2044" i="11"/>
  <c r="T2044" i="11"/>
  <c r="S2044" i="11"/>
  <c r="R2044" i="11"/>
  <c r="Q2044" i="11"/>
  <c r="P2044" i="11"/>
  <c r="O2044" i="11"/>
  <c r="N2044" i="11"/>
  <c r="M2044" i="11"/>
  <c r="L2044" i="11"/>
  <c r="K2044" i="11"/>
  <c r="J2044" i="11"/>
  <c r="I2044" i="11"/>
  <c r="H2044" i="11"/>
  <c r="G2044" i="11"/>
  <c r="AO2040" i="11"/>
  <c r="AN2040" i="11"/>
  <c r="AM2040" i="11"/>
  <c r="AL2040" i="11"/>
  <c r="AK2040" i="11"/>
  <c r="AJ2040" i="11"/>
  <c r="AI2040" i="11"/>
  <c r="AH2040" i="11"/>
  <c r="AG2040" i="11"/>
  <c r="AF2040" i="11"/>
  <c r="AE2040" i="11"/>
  <c r="AD2040" i="11"/>
  <c r="AC2040" i="11"/>
  <c r="AB2040" i="11"/>
  <c r="AA2040" i="11"/>
  <c r="Z2040" i="11"/>
  <c r="Y2040" i="11"/>
  <c r="X2040" i="11"/>
  <c r="W2040" i="11"/>
  <c r="V2040" i="11"/>
  <c r="U2040" i="11"/>
  <c r="T2040" i="11"/>
  <c r="S2040" i="11"/>
  <c r="R2040" i="11"/>
  <c r="Q2040" i="11"/>
  <c r="P2040" i="11"/>
  <c r="O2040" i="11"/>
  <c r="N2040" i="11"/>
  <c r="M2040" i="11"/>
  <c r="L2040" i="11"/>
  <c r="K2040" i="11"/>
  <c r="J2040" i="11"/>
  <c r="I2040" i="11"/>
  <c r="H2040" i="11"/>
  <c r="G2040" i="11"/>
  <c r="AO2036" i="11"/>
  <c r="AN2036" i="11"/>
  <c r="AM2036" i="11"/>
  <c r="AL2036" i="11"/>
  <c r="AK2036" i="11"/>
  <c r="AJ2036" i="11"/>
  <c r="AI2036" i="11"/>
  <c r="AH2036" i="11"/>
  <c r="AG2036" i="11"/>
  <c r="AF2036" i="11"/>
  <c r="AE2036" i="11"/>
  <c r="AD2036" i="11"/>
  <c r="AC2036" i="11"/>
  <c r="AB2036" i="11"/>
  <c r="AA2036" i="11"/>
  <c r="Z2036" i="11"/>
  <c r="Y2036" i="11"/>
  <c r="X2036" i="11"/>
  <c r="W2036" i="11"/>
  <c r="V2036" i="11"/>
  <c r="U2036" i="11"/>
  <c r="T2036" i="11"/>
  <c r="S2036" i="11"/>
  <c r="R2036" i="11"/>
  <c r="Q2036" i="11"/>
  <c r="P2036" i="11"/>
  <c r="O2036" i="11"/>
  <c r="N2036" i="11"/>
  <c r="M2036" i="11"/>
  <c r="L2036" i="11"/>
  <c r="K2036" i="11"/>
  <c r="J2036" i="11"/>
  <c r="I2036" i="11"/>
  <c r="H2036" i="11"/>
  <c r="G2036" i="11"/>
  <c r="AO2032" i="11"/>
  <c r="AN2032" i="11"/>
  <c r="AM2032" i="11"/>
  <c r="AL2032" i="11"/>
  <c r="AK2032" i="11"/>
  <c r="AJ2032" i="11"/>
  <c r="AI2032" i="11"/>
  <c r="AH2032" i="11"/>
  <c r="AG2032" i="11"/>
  <c r="AF2032" i="11"/>
  <c r="AE2032" i="11"/>
  <c r="AD2032" i="11"/>
  <c r="AC2032" i="11"/>
  <c r="AB2032" i="11"/>
  <c r="AA2032" i="11"/>
  <c r="Z2032" i="11"/>
  <c r="Y2032" i="11"/>
  <c r="X2032" i="11"/>
  <c r="W2032" i="11"/>
  <c r="V2032" i="11"/>
  <c r="U2032" i="11"/>
  <c r="T2032" i="11"/>
  <c r="S2032" i="11"/>
  <c r="R2032" i="11"/>
  <c r="Q2032" i="11"/>
  <c r="P2032" i="11"/>
  <c r="O2032" i="11"/>
  <c r="N2032" i="11"/>
  <c r="M2032" i="11"/>
  <c r="L2032" i="11"/>
  <c r="K2032" i="11"/>
  <c r="J2032" i="11"/>
  <c r="I2032" i="11"/>
  <c r="H2032" i="11"/>
  <c r="G2032" i="11"/>
  <c r="AO2028" i="11"/>
  <c r="AN2028" i="11"/>
  <c r="AM2028" i="11"/>
  <c r="AL2028" i="11"/>
  <c r="AK2028" i="11"/>
  <c r="AJ2028" i="11"/>
  <c r="AI2028" i="11"/>
  <c r="AH2028" i="11"/>
  <c r="AG2028" i="11"/>
  <c r="AF2028" i="11"/>
  <c r="AE2028" i="11"/>
  <c r="AD2028" i="11"/>
  <c r="AC2028" i="11"/>
  <c r="AB2028" i="11"/>
  <c r="AA2028" i="11"/>
  <c r="Z2028" i="11"/>
  <c r="Y2028" i="11"/>
  <c r="X2028" i="11"/>
  <c r="W2028" i="11"/>
  <c r="V2028" i="11"/>
  <c r="U2028" i="11"/>
  <c r="T2028" i="11"/>
  <c r="S2028" i="11"/>
  <c r="R2028" i="11"/>
  <c r="Q2028" i="11"/>
  <c r="P2028" i="11"/>
  <c r="O2028" i="11"/>
  <c r="N2028" i="11"/>
  <c r="M2028" i="11"/>
  <c r="L2028" i="11"/>
  <c r="K2028" i="11"/>
  <c r="J2028" i="11"/>
  <c r="I2028" i="11"/>
  <c r="H2028" i="11"/>
  <c r="G2028" i="11"/>
  <c r="D1868" i="11"/>
  <c r="AO1990" i="11"/>
  <c r="AN1990" i="11"/>
  <c r="AM1990" i="11"/>
  <c r="AL1990" i="11"/>
  <c r="AK1990" i="11"/>
  <c r="AJ1990" i="11"/>
  <c r="AI1990" i="11"/>
  <c r="AH1990" i="11"/>
  <c r="AG1990" i="11"/>
  <c r="AF1990" i="11"/>
  <c r="AE1990" i="11"/>
  <c r="AD1990" i="11"/>
  <c r="AC1990" i="11"/>
  <c r="AB1990" i="11"/>
  <c r="AA1990" i="11"/>
  <c r="Z1990" i="11"/>
  <c r="Y1990" i="11"/>
  <c r="X1990" i="11"/>
  <c r="W1990" i="11"/>
  <c r="V1990" i="11"/>
  <c r="U1990" i="11"/>
  <c r="T1990" i="11"/>
  <c r="S1990" i="11"/>
  <c r="R1990" i="11"/>
  <c r="Q1990" i="11"/>
  <c r="P1990" i="11"/>
  <c r="O1990" i="11"/>
  <c r="N1990" i="11"/>
  <c r="M1990" i="11"/>
  <c r="L1990" i="11"/>
  <c r="K1990" i="11"/>
  <c r="J1990" i="11"/>
  <c r="I1990" i="11"/>
  <c r="H1990" i="11"/>
  <c r="G1990" i="11"/>
  <c r="AO1988" i="11"/>
  <c r="AN1988" i="11"/>
  <c r="AM1988" i="11"/>
  <c r="AL1988" i="11"/>
  <c r="AK1988" i="11"/>
  <c r="AJ1988" i="11"/>
  <c r="AI1988" i="11"/>
  <c r="AH1988" i="11"/>
  <c r="AG1988" i="11"/>
  <c r="AF1988" i="11"/>
  <c r="AE1988" i="11"/>
  <c r="AD1988" i="11"/>
  <c r="AC1988" i="11"/>
  <c r="AB1988" i="11"/>
  <c r="AA1988" i="11"/>
  <c r="Z1988" i="11"/>
  <c r="Y1988" i="11"/>
  <c r="X1988" i="11"/>
  <c r="W1988" i="11"/>
  <c r="V1988" i="11"/>
  <c r="U1988" i="11"/>
  <c r="T1988" i="11"/>
  <c r="S1988" i="11"/>
  <c r="R1988" i="11"/>
  <c r="Q1988" i="11"/>
  <c r="P1988" i="11"/>
  <c r="O1988" i="11"/>
  <c r="N1988" i="11"/>
  <c r="M1988" i="11"/>
  <c r="L1988" i="11"/>
  <c r="K1988" i="11"/>
  <c r="J1988" i="11"/>
  <c r="I1988" i="11"/>
  <c r="H1988" i="11"/>
  <c r="G1988" i="11"/>
  <c r="AO1986" i="11"/>
  <c r="AN1986" i="11"/>
  <c r="AM1986" i="11"/>
  <c r="AL1986" i="11"/>
  <c r="AK1986" i="11"/>
  <c r="AJ1986" i="11"/>
  <c r="AI1986" i="11"/>
  <c r="AH1986" i="11"/>
  <c r="AG1986" i="11"/>
  <c r="AF1986" i="11"/>
  <c r="AE1986" i="11"/>
  <c r="AD1986" i="11"/>
  <c r="AC1986" i="11"/>
  <c r="AB1986" i="11"/>
  <c r="AA1986" i="11"/>
  <c r="Z1986" i="11"/>
  <c r="Y1986" i="11"/>
  <c r="X1986" i="11"/>
  <c r="W1986" i="11"/>
  <c r="V1986" i="11"/>
  <c r="U1986" i="11"/>
  <c r="T1986" i="11"/>
  <c r="S1986" i="11"/>
  <c r="R1986" i="11"/>
  <c r="Q1986" i="11"/>
  <c r="P1986" i="11"/>
  <c r="O1986" i="11"/>
  <c r="N1986" i="11"/>
  <c r="M1986" i="11"/>
  <c r="L1986" i="11"/>
  <c r="K1986" i="11"/>
  <c r="J1986" i="11"/>
  <c r="I1986" i="11"/>
  <c r="H1986" i="11"/>
  <c r="G1986" i="11"/>
  <c r="AO1984" i="11"/>
  <c r="AN1984" i="11"/>
  <c r="AM1984" i="11"/>
  <c r="AL1984" i="11"/>
  <c r="AK1984" i="11"/>
  <c r="AJ1984" i="11"/>
  <c r="AI1984" i="11"/>
  <c r="AH1984" i="11"/>
  <c r="AG1984" i="11"/>
  <c r="AF1984" i="11"/>
  <c r="AE1984" i="11"/>
  <c r="AD1984" i="11"/>
  <c r="AC1984" i="11"/>
  <c r="AB1984" i="11"/>
  <c r="AA1984" i="11"/>
  <c r="Z1984" i="11"/>
  <c r="Y1984" i="11"/>
  <c r="X1984" i="11"/>
  <c r="W1984" i="11"/>
  <c r="V1984" i="11"/>
  <c r="U1984" i="11"/>
  <c r="T1984" i="11"/>
  <c r="S1984" i="11"/>
  <c r="R1984" i="11"/>
  <c r="Q1984" i="11"/>
  <c r="P1984" i="11"/>
  <c r="O1984" i="11"/>
  <c r="N1984" i="11"/>
  <c r="M1984" i="11"/>
  <c r="L1984" i="11"/>
  <c r="K1984" i="11"/>
  <c r="J1984" i="11"/>
  <c r="I1984" i="11"/>
  <c r="H1984" i="11"/>
  <c r="G1984" i="11"/>
  <c r="AO1982" i="11"/>
  <c r="AN1982" i="11"/>
  <c r="AM1982" i="11"/>
  <c r="AL1982" i="11"/>
  <c r="AK1982" i="11"/>
  <c r="AJ1982" i="11"/>
  <c r="AI1982" i="11"/>
  <c r="AH1982" i="11"/>
  <c r="AG1982" i="11"/>
  <c r="AF1982" i="11"/>
  <c r="AE1982" i="11"/>
  <c r="AD1982" i="11"/>
  <c r="AC1982" i="11"/>
  <c r="AB1982" i="11"/>
  <c r="AA1982" i="11"/>
  <c r="Z1982" i="11"/>
  <c r="Y1982" i="11"/>
  <c r="X1982" i="11"/>
  <c r="W1982" i="11"/>
  <c r="V1982" i="11"/>
  <c r="U1982" i="11"/>
  <c r="T1982" i="11"/>
  <c r="S1982" i="11"/>
  <c r="R1982" i="11"/>
  <c r="Q1982" i="11"/>
  <c r="P1982" i="11"/>
  <c r="O1982" i="11"/>
  <c r="N1982" i="11"/>
  <c r="M1982" i="11"/>
  <c r="L1982" i="11"/>
  <c r="K1982" i="11"/>
  <c r="J1982" i="11"/>
  <c r="I1982" i="11"/>
  <c r="H1982" i="11"/>
  <c r="G1982" i="11"/>
  <c r="AO1899" i="11"/>
  <c r="AN1899" i="11"/>
  <c r="AM1899" i="11"/>
  <c r="AL1899" i="11"/>
  <c r="AK1899" i="11"/>
  <c r="AJ1899" i="11"/>
  <c r="AI1899" i="11"/>
  <c r="AH1899" i="11"/>
  <c r="AG1899" i="11"/>
  <c r="AF1899" i="11"/>
  <c r="AE1899" i="11"/>
  <c r="AD1899" i="11"/>
  <c r="AC1899" i="11"/>
  <c r="AB1899" i="11"/>
  <c r="AA1899" i="11"/>
  <c r="Z1899" i="11"/>
  <c r="Y1899" i="11"/>
  <c r="X1899" i="11"/>
  <c r="W1899" i="11"/>
  <c r="V1899" i="11"/>
  <c r="U1899" i="11"/>
  <c r="T1899" i="11"/>
  <c r="S1899" i="11"/>
  <c r="R1899" i="11"/>
  <c r="Q1899" i="11"/>
  <c r="P1899" i="11"/>
  <c r="O1899" i="11"/>
  <c r="N1899" i="11"/>
  <c r="M1899" i="11"/>
  <c r="L1899" i="11"/>
  <c r="K1899" i="11"/>
  <c r="J1899" i="11"/>
  <c r="I1899" i="11"/>
  <c r="H1899" i="11"/>
  <c r="G1899" i="11"/>
  <c r="AO1897" i="11"/>
  <c r="AN1897" i="11"/>
  <c r="AM1897" i="11"/>
  <c r="AL1897" i="11"/>
  <c r="AK1897" i="11"/>
  <c r="AJ1897" i="11"/>
  <c r="AI1897" i="11"/>
  <c r="AH1897" i="11"/>
  <c r="AG1897" i="11"/>
  <c r="AF1897" i="11"/>
  <c r="AE1897" i="11"/>
  <c r="AD1897" i="11"/>
  <c r="AC1897" i="11"/>
  <c r="AB1897" i="11"/>
  <c r="AA1897" i="11"/>
  <c r="Z1897" i="11"/>
  <c r="Y1897" i="11"/>
  <c r="X1897" i="11"/>
  <c r="W1897" i="11"/>
  <c r="V1897" i="11"/>
  <c r="U1897" i="11"/>
  <c r="T1897" i="11"/>
  <c r="S1897" i="11"/>
  <c r="R1897" i="11"/>
  <c r="Q1897" i="11"/>
  <c r="P1897" i="11"/>
  <c r="O1897" i="11"/>
  <c r="N1897" i="11"/>
  <c r="M1897" i="11"/>
  <c r="L1897" i="11"/>
  <c r="K1897" i="11"/>
  <c r="J1897" i="11"/>
  <c r="I1897" i="11"/>
  <c r="H1897" i="11"/>
  <c r="G1897" i="11"/>
  <c r="AO1895" i="11"/>
  <c r="AN1895" i="11"/>
  <c r="AM1895" i="11"/>
  <c r="AL1895" i="11"/>
  <c r="AK1895" i="11"/>
  <c r="AJ1895" i="11"/>
  <c r="AI1895" i="11"/>
  <c r="AH1895" i="11"/>
  <c r="AG1895" i="11"/>
  <c r="AF1895" i="11"/>
  <c r="AE1895" i="11"/>
  <c r="AD1895" i="11"/>
  <c r="AC1895" i="11"/>
  <c r="AB1895" i="11"/>
  <c r="AA1895" i="11"/>
  <c r="Z1895" i="11"/>
  <c r="Y1895" i="11"/>
  <c r="X1895" i="11"/>
  <c r="W1895" i="11"/>
  <c r="V1895" i="11"/>
  <c r="U1895" i="11"/>
  <c r="T1895" i="11"/>
  <c r="S1895" i="11"/>
  <c r="R1895" i="11"/>
  <c r="Q1895" i="11"/>
  <c r="P1895" i="11"/>
  <c r="O1895" i="11"/>
  <c r="N1895" i="11"/>
  <c r="M1895" i="11"/>
  <c r="L1895" i="11"/>
  <c r="K1895" i="11"/>
  <c r="J1895" i="11"/>
  <c r="I1895" i="11"/>
  <c r="H1895" i="11"/>
  <c r="G1895" i="11"/>
  <c r="AO1893" i="11"/>
  <c r="AN1893" i="11"/>
  <c r="AM1893" i="11"/>
  <c r="AL1893" i="11"/>
  <c r="AK1893" i="11"/>
  <c r="AJ1893" i="11"/>
  <c r="AI1893" i="11"/>
  <c r="AH1893" i="11"/>
  <c r="AG1893" i="11"/>
  <c r="AF1893" i="11"/>
  <c r="AE1893" i="11"/>
  <c r="AD1893" i="11"/>
  <c r="AC1893" i="11"/>
  <c r="AB1893" i="11"/>
  <c r="AA1893" i="11"/>
  <c r="Z1893" i="11"/>
  <c r="Y1893" i="11"/>
  <c r="X1893" i="11"/>
  <c r="W1893" i="11"/>
  <c r="V1893" i="11"/>
  <c r="U1893" i="11"/>
  <c r="T1893" i="11"/>
  <c r="S1893" i="11"/>
  <c r="R1893" i="11"/>
  <c r="Q1893" i="11"/>
  <c r="P1893" i="11"/>
  <c r="O1893" i="11"/>
  <c r="N1893" i="11"/>
  <c r="M1893" i="11"/>
  <c r="L1893" i="11"/>
  <c r="K1893" i="11"/>
  <c r="J1893" i="11"/>
  <c r="I1893" i="11"/>
  <c r="H1893" i="11"/>
  <c r="G1893" i="11"/>
  <c r="AO1891" i="11"/>
  <c r="AN1891" i="11"/>
  <c r="AM1891" i="11"/>
  <c r="AL1891" i="11"/>
  <c r="AK1891" i="11"/>
  <c r="AJ1891" i="11"/>
  <c r="AI1891" i="11"/>
  <c r="AH1891" i="11"/>
  <c r="AG1891" i="11"/>
  <c r="AF1891" i="11"/>
  <c r="AE1891" i="11"/>
  <c r="AD1891" i="11"/>
  <c r="AC1891" i="11"/>
  <c r="AB1891" i="11"/>
  <c r="AA1891" i="11"/>
  <c r="Z1891" i="11"/>
  <c r="Y1891" i="11"/>
  <c r="X1891" i="11"/>
  <c r="W1891" i="11"/>
  <c r="V1891" i="11"/>
  <c r="U1891" i="11"/>
  <c r="T1891" i="11"/>
  <c r="S1891" i="11"/>
  <c r="R1891" i="11"/>
  <c r="Q1891" i="11"/>
  <c r="P1891" i="11"/>
  <c r="O1891" i="11"/>
  <c r="N1891" i="11"/>
  <c r="M1891" i="11"/>
  <c r="L1891" i="11"/>
  <c r="K1891" i="11"/>
  <c r="J1891" i="11"/>
  <c r="I1891" i="11"/>
  <c r="H1891" i="11"/>
  <c r="G1891" i="11"/>
  <c r="AO1889" i="11"/>
  <c r="AN1889" i="11"/>
  <c r="AM1889" i="11"/>
  <c r="AL1889" i="11"/>
  <c r="AK1889" i="11"/>
  <c r="AJ1889" i="11"/>
  <c r="AI1889" i="11"/>
  <c r="AH1889" i="11"/>
  <c r="AG1889" i="11"/>
  <c r="AF1889" i="11"/>
  <c r="AE1889" i="11"/>
  <c r="AD1889" i="11"/>
  <c r="AC1889" i="11"/>
  <c r="AB1889" i="11"/>
  <c r="AA1889" i="11"/>
  <c r="Z1889" i="11"/>
  <c r="Y1889" i="11"/>
  <c r="X1889" i="11"/>
  <c r="W1889" i="11"/>
  <c r="V1889" i="11"/>
  <c r="U1889" i="11"/>
  <c r="T1889" i="11"/>
  <c r="S1889" i="11"/>
  <c r="R1889" i="11"/>
  <c r="Q1889" i="11"/>
  <c r="P1889" i="11"/>
  <c r="O1889" i="11"/>
  <c r="N1889" i="11"/>
  <c r="M1889" i="11"/>
  <c r="L1889" i="11"/>
  <c r="K1889" i="11"/>
  <c r="J1889" i="11"/>
  <c r="I1889" i="11"/>
  <c r="H1889" i="11"/>
  <c r="G1889" i="11"/>
  <c r="AO1887" i="11"/>
  <c r="AN1887" i="11"/>
  <c r="AM1887" i="11"/>
  <c r="AL1887" i="11"/>
  <c r="AK1887" i="11"/>
  <c r="AJ1887" i="11"/>
  <c r="AI1887" i="11"/>
  <c r="AH1887" i="11"/>
  <c r="AG1887" i="11"/>
  <c r="AF1887" i="11"/>
  <c r="AE1887" i="11"/>
  <c r="AD1887" i="11"/>
  <c r="AC1887" i="11"/>
  <c r="AB1887" i="11"/>
  <c r="AA1887" i="11"/>
  <c r="Z1887" i="11"/>
  <c r="Y1887" i="11"/>
  <c r="X1887" i="11"/>
  <c r="W1887" i="11"/>
  <c r="V1887" i="11"/>
  <c r="U1887" i="11"/>
  <c r="T1887" i="11"/>
  <c r="S1887" i="11"/>
  <c r="R1887" i="11"/>
  <c r="Q1887" i="11"/>
  <c r="P1887" i="11"/>
  <c r="O1887" i="11"/>
  <c r="N1887" i="11"/>
  <c r="M1887" i="11"/>
  <c r="L1887" i="11"/>
  <c r="K1887" i="11"/>
  <c r="J1887" i="11"/>
  <c r="I1887" i="11"/>
  <c r="H1887" i="11"/>
  <c r="G1887" i="11"/>
  <c r="AO1885" i="11"/>
  <c r="AN1885" i="11"/>
  <c r="AM1885" i="11"/>
  <c r="AL1885" i="11"/>
  <c r="AK1885" i="11"/>
  <c r="AJ1885" i="11"/>
  <c r="AI1885" i="11"/>
  <c r="AH1885" i="11"/>
  <c r="AG1885" i="11"/>
  <c r="AF1885" i="11"/>
  <c r="AE1885" i="11"/>
  <c r="AD1885" i="11"/>
  <c r="AC1885" i="11"/>
  <c r="AB1885" i="11"/>
  <c r="AA1885" i="11"/>
  <c r="Z1885" i="11"/>
  <c r="Y1885" i="11"/>
  <c r="X1885" i="11"/>
  <c r="W1885" i="11"/>
  <c r="V1885" i="11"/>
  <c r="U1885" i="11"/>
  <c r="T1885" i="11"/>
  <c r="S1885" i="11"/>
  <c r="R1885" i="11"/>
  <c r="Q1885" i="11"/>
  <c r="P1885" i="11"/>
  <c r="O1885" i="11"/>
  <c r="N1885" i="11"/>
  <c r="M1885" i="11"/>
  <c r="L1885" i="11"/>
  <c r="K1885" i="11"/>
  <c r="J1885" i="11"/>
  <c r="I1885" i="11"/>
  <c r="H1885" i="11"/>
  <c r="G1885" i="11"/>
  <c r="AO1883" i="11"/>
  <c r="AN1883" i="11"/>
  <c r="AM1883" i="11"/>
  <c r="AL1883" i="11"/>
  <c r="AK1883" i="11"/>
  <c r="AJ1883" i="11"/>
  <c r="AI1883" i="11"/>
  <c r="AH1883" i="11"/>
  <c r="AG1883" i="11"/>
  <c r="AF1883" i="11"/>
  <c r="AE1883" i="11"/>
  <c r="AD1883" i="11"/>
  <c r="AC1883" i="11"/>
  <c r="AB1883" i="11"/>
  <c r="AA1883" i="11"/>
  <c r="Z1883" i="11"/>
  <c r="Y1883" i="11"/>
  <c r="X1883" i="11"/>
  <c r="W1883" i="11"/>
  <c r="V1883" i="11"/>
  <c r="U1883" i="11"/>
  <c r="T1883" i="11"/>
  <c r="S1883" i="11"/>
  <c r="R1883" i="11"/>
  <c r="Q1883" i="11"/>
  <c r="P1883" i="11"/>
  <c r="O1883" i="11"/>
  <c r="N1883" i="11"/>
  <c r="M1883" i="11"/>
  <c r="L1883" i="11"/>
  <c r="K1883" i="11"/>
  <c r="J1883" i="11"/>
  <c r="I1883" i="11"/>
  <c r="H1883" i="11"/>
  <c r="G1883" i="11"/>
  <c r="AO1881" i="11"/>
  <c r="AN1881" i="11"/>
  <c r="AM1881" i="11"/>
  <c r="AL1881" i="11"/>
  <c r="AK1881" i="11"/>
  <c r="AJ1881" i="11"/>
  <c r="AI1881" i="11"/>
  <c r="AH1881" i="11"/>
  <c r="AG1881" i="11"/>
  <c r="AF1881" i="11"/>
  <c r="AE1881" i="11"/>
  <c r="AD1881" i="11"/>
  <c r="AC1881" i="11"/>
  <c r="AB1881" i="11"/>
  <c r="AA1881" i="11"/>
  <c r="Z1881" i="11"/>
  <c r="Y1881" i="11"/>
  <c r="X1881" i="11"/>
  <c r="W1881" i="11"/>
  <c r="V1881" i="11"/>
  <c r="U1881" i="11"/>
  <c r="T1881" i="11"/>
  <c r="S1881" i="11"/>
  <c r="R1881" i="11"/>
  <c r="Q1881" i="11"/>
  <c r="P1881" i="11"/>
  <c r="O1881" i="11"/>
  <c r="N1881" i="11"/>
  <c r="M1881" i="11"/>
  <c r="L1881" i="11"/>
  <c r="K1881" i="11"/>
  <c r="J1881" i="11"/>
  <c r="I1881" i="11"/>
  <c r="H1881" i="11"/>
  <c r="G1881" i="11"/>
  <c r="AO1879" i="11"/>
  <c r="AN1879" i="11"/>
  <c r="AM1879" i="11"/>
  <c r="AL1879" i="11"/>
  <c r="AK1879" i="11"/>
  <c r="AJ1879" i="11"/>
  <c r="AI1879" i="11"/>
  <c r="AH1879" i="11"/>
  <c r="AG1879" i="11"/>
  <c r="AF1879" i="11"/>
  <c r="AE1879" i="11"/>
  <c r="AD1879" i="11"/>
  <c r="AC1879" i="11"/>
  <c r="AB1879" i="11"/>
  <c r="AA1879" i="11"/>
  <c r="Z1879" i="11"/>
  <c r="Y1879" i="11"/>
  <c r="X1879" i="11"/>
  <c r="W1879" i="11"/>
  <c r="V1879" i="11"/>
  <c r="U1879" i="11"/>
  <c r="T1879" i="11"/>
  <c r="S1879" i="11"/>
  <c r="R1879" i="11"/>
  <c r="Q1879" i="11"/>
  <c r="P1879" i="11"/>
  <c r="O1879" i="11"/>
  <c r="N1879" i="11"/>
  <c r="M1879" i="11"/>
  <c r="L1879" i="11"/>
  <c r="K1879" i="11"/>
  <c r="J1879" i="11"/>
  <c r="I1879" i="11"/>
  <c r="H1879" i="11"/>
  <c r="G1879" i="11"/>
  <c r="AO1877" i="11"/>
  <c r="AN1877" i="11"/>
  <c r="AM1877" i="11"/>
  <c r="AL1877" i="11"/>
  <c r="AK1877" i="11"/>
  <c r="AJ1877" i="11"/>
  <c r="AI1877" i="11"/>
  <c r="AH1877" i="11"/>
  <c r="AG1877" i="11"/>
  <c r="AF1877" i="11"/>
  <c r="AE1877" i="11"/>
  <c r="AD1877" i="11"/>
  <c r="AC1877" i="11"/>
  <c r="AB1877" i="11"/>
  <c r="AA1877" i="11"/>
  <c r="Z1877" i="11"/>
  <c r="Y1877" i="11"/>
  <c r="X1877" i="11"/>
  <c r="W1877" i="11"/>
  <c r="V1877" i="11"/>
  <c r="U1877" i="11"/>
  <c r="T1877" i="11"/>
  <c r="S1877" i="11"/>
  <c r="R1877" i="11"/>
  <c r="Q1877" i="11"/>
  <c r="P1877" i="11"/>
  <c r="O1877" i="11"/>
  <c r="N1877" i="11"/>
  <c r="M1877" i="11"/>
  <c r="L1877" i="11"/>
  <c r="K1877" i="11"/>
  <c r="J1877" i="11"/>
  <c r="I1877" i="11"/>
  <c r="H1877" i="11"/>
  <c r="G1877" i="11"/>
  <c r="AO1875" i="11"/>
  <c r="AN1875" i="11"/>
  <c r="AM1875" i="11"/>
  <c r="AL1875" i="11"/>
  <c r="AK1875" i="11"/>
  <c r="AJ1875" i="11"/>
  <c r="AI1875" i="11"/>
  <c r="AH1875" i="11"/>
  <c r="AG1875" i="11"/>
  <c r="AF1875" i="11"/>
  <c r="AE1875" i="11"/>
  <c r="AD1875" i="11"/>
  <c r="AC1875" i="11"/>
  <c r="AB1875" i="11"/>
  <c r="AA1875" i="11"/>
  <c r="Z1875" i="11"/>
  <c r="Y1875" i="11"/>
  <c r="X1875" i="11"/>
  <c r="W1875" i="11"/>
  <c r="V1875" i="11"/>
  <c r="U1875" i="11"/>
  <c r="T1875" i="11"/>
  <c r="S1875" i="11"/>
  <c r="R1875" i="11"/>
  <c r="Q1875" i="11"/>
  <c r="P1875" i="11"/>
  <c r="O1875" i="11"/>
  <c r="N1875" i="11"/>
  <c r="M1875" i="11"/>
  <c r="L1875" i="11"/>
  <c r="K1875" i="11"/>
  <c r="J1875" i="11"/>
  <c r="I1875" i="11"/>
  <c r="H1875" i="11"/>
  <c r="G1875" i="11"/>
  <c r="AO1873" i="11"/>
  <c r="AN1873" i="11"/>
  <c r="AM1873" i="11"/>
  <c r="AL1873" i="11"/>
  <c r="AK1873" i="11"/>
  <c r="AJ1873" i="11"/>
  <c r="AI1873" i="11"/>
  <c r="AH1873" i="11"/>
  <c r="AG1873" i="11"/>
  <c r="AF1873" i="11"/>
  <c r="AE1873" i="11"/>
  <c r="AD1873" i="11"/>
  <c r="AC1873" i="11"/>
  <c r="AB1873" i="11"/>
  <c r="AA1873" i="11"/>
  <c r="Z1873" i="11"/>
  <c r="Y1873" i="11"/>
  <c r="X1873" i="11"/>
  <c r="W1873" i="11"/>
  <c r="V1873" i="11"/>
  <c r="U1873" i="11"/>
  <c r="T1873" i="11"/>
  <c r="S1873" i="11"/>
  <c r="R1873" i="11"/>
  <c r="Q1873" i="11"/>
  <c r="P1873" i="11"/>
  <c r="O1873" i="11"/>
  <c r="N1873" i="11"/>
  <c r="M1873" i="11"/>
  <c r="L1873" i="11"/>
  <c r="K1873" i="11"/>
  <c r="J1873" i="11"/>
  <c r="I1873" i="11"/>
  <c r="H1873" i="11"/>
  <c r="G1873" i="11"/>
  <c r="AO1980" i="11"/>
  <c r="AN1980" i="11"/>
  <c r="AM1980" i="11"/>
  <c r="AL1980" i="11"/>
  <c r="AK1980" i="11"/>
  <c r="AJ1980" i="11"/>
  <c r="AI1980" i="11"/>
  <c r="AH1980" i="11"/>
  <c r="AG1980" i="11"/>
  <c r="AF1980" i="11"/>
  <c r="AE1980" i="11"/>
  <c r="AD1980" i="11"/>
  <c r="AC1980" i="11"/>
  <c r="AB1980" i="11"/>
  <c r="AA1980" i="11"/>
  <c r="Z1980" i="11"/>
  <c r="Y1980" i="11"/>
  <c r="X1980" i="11"/>
  <c r="W1980" i="11"/>
  <c r="V1980" i="11"/>
  <c r="U1980" i="11"/>
  <c r="T1980" i="11"/>
  <c r="S1980" i="11"/>
  <c r="R1980" i="11"/>
  <c r="Q1980" i="11"/>
  <c r="P1980" i="11"/>
  <c r="O1980" i="11"/>
  <c r="N1980" i="11"/>
  <c r="M1980" i="11"/>
  <c r="L1980" i="11"/>
  <c r="K1980" i="11"/>
  <c r="J1980" i="11"/>
  <c r="I1980" i="11"/>
  <c r="H1980" i="11"/>
  <c r="G1980" i="11"/>
  <c r="AO1976" i="11"/>
  <c r="AN1976" i="11"/>
  <c r="AM1976" i="11"/>
  <c r="AL1976" i="11"/>
  <c r="AK1976" i="11"/>
  <c r="AJ1976" i="11"/>
  <c r="AI1976" i="11"/>
  <c r="AH1976" i="11"/>
  <c r="AG1976" i="11"/>
  <c r="AF1976" i="11"/>
  <c r="AE1976" i="11"/>
  <c r="AD1976" i="11"/>
  <c r="AC1976" i="11"/>
  <c r="AB1976" i="11"/>
  <c r="AA1976" i="11"/>
  <c r="Z1976" i="11"/>
  <c r="Y1976" i="11"/>
  <c r="X1976" i="11"/>
  <c r="W1976" i="11"/>
  <c r="V1976" i="11"/>
  <c r="U1976" i="11"/>
  <c r="T1976" i="11"/>
  <c r="S1976" i="11"/>
  <c r="R1976" i="11"/>
  <c r="Q1976" i="11"/>
  <c r="P1976" i="11"/>
  <c r="O1976" i="11"/>
  <c r="N1976" i="11"/>
  <c r="M1976" i="11"/>
  <c r="L1976" i="11"/>
  <c r="K1976" i="11"/>
  <c r="J1976" i="11"/>
  <c r="I1976" i="11"/>
  <c r="H1976" i="11"/>
  <c r="G1976" i="11"/>
  <c r="AO1972" i="11"/>
  <c r="AN1972" i="11"/>
  <c r="AM1972" i="11"/>
  <c r="AL1972" i="11"/>
  <c r="AK1972" i="11"/>
  <c r="AJ1972" i="11"/>
  <c r="AI1972" i="11"/>
  <c r="AH1972" i="11"/>
  <c r="AG1972" i="11"/>
  <c r="AF1972" i="11"/>
  <c r="AE1972" i="11"/>
  <c r="AD1972" i="11"/>
  <c r="AC1972" i="11"/>
  <c r="AB1972" i="11"/>
  <c r="AA1972" i="11"/>
  <c r="Z1972" i="11"/>
  <c r="Y1972" i="11"/>
  <c r="X1972" i="11"/>
  <c r="W1972" i="11"/>
  <c r="V1972" i="11"/>
  <c r="U1972" i="11"/>
  <c r="T1972" i="11"/>
  <c r="S1972" i="11"/>
  <c r="R1972" i="11"/>
  <c r="Q1972" i="11"/>
  <c r="P1972" i="11"/>
  <c r="O1972" i="11"/>
  <c r="N1972" i="11"/>
  <c r="M1972" i="11"/>
  <c r="L1972" i="11"/>
  <c r="K1972" i="11"/>
  <c r="J1972" i="11"/>
  <c r="I1972" i="11"/>
  <c r="H1972" i="11"/>
  <c r="G1972" i="11"/>
  <c r="AO1968" i="11"/>
  <c r="AN1968" i="11"/>
  <c r="AM1968" i="11"/>
  <c r="AL1968" i="11"/>
  <c r="AK1968" i="11"/>
  <c r="AJ1968" i="11"/>
  <c r="AI1968" i="11"/>
  <c r="AH1968" i="11"/>
  <c r="AG1968" i="11"/>
  <c r="AF1968" i="11"/>
  <c r="AE1968" i="11"/>
  <c r="AD1968" i="11"/>
  <c r="AC1968" i="11"/>
  <c r="AB1968" i="11"/>
  <c r="AA1968" i="11"/>
  <c r="Z1968" i="11"/>
  <c r="Y1968" i="11"/>
  <c r="X1968" i="11"/>
  <c r="W1968" i="11"/>
  <c r="V1968" i="11"/>
  <c r="U1968" i="11"/>
  <c r="T1968" i="11"/>
  <c r="S1968" i="11"/>
  <c r="R1968" i="11"/>
  <c r="Q1968" i="11"/>
  <c r="P1968" i="11"/>
  <c r="O1968" i="11"/>
  <c r="N1968" i="11"/>
  <c r="M1968" i="11"/>
  <c r="L1968" i="11"/>
  <c r="K1968" i="11"/>
  <c r="J1968" i="11"/>
  <c r="I1968" i="11"/>
  <c r="H1968" i="11"/>
  <c r="G1968" i="11"/>
  <c r="AO1964" i="11"/>
  <c r="AN1964" i="11"/>
  <c r="AM1964" i="11"/>
  <c r="AL1964" i="11"/>
  <c r="AK1964" i="11"/>
  <c r="AJ1964" i="11"/>
  <c r="AI1964" i="11"/>
  <c r="AH1964" i="11"/>
  <c r="AG1964" i="11"/>
  <c r="AF1964" i="11"/>
  <c r="AE1964" i="11"/>
  <c r="AD1964" i="11"/>
  <c r="AC1964" i="11"/>
  <c r="AB1964" i="11"/>
  <c r="AA1964" i="11"/>
  <c r="Z1964" i="11"/>
  <c r="Y1964" i="11"/>
  <c r="X1964" i="11"/>
  <c r="W1964" i="11"/>
  <c r="V1964" i="11"/>
  <c r="U1964" i="11"/>
  <c r="T1964" i="11"/>
  <c r="S1964" i="11"/>
  <c r="R1964" i="11"/>
  <c r="Q1964" i="11"/>
  <c r="P1964" i="11"/>
  <c r="O1964" i="11"/>
  <c r="N1964" i="11"/>
  <c r="M1964" i="11"/>
  <c r="L1964" i="11"/>
  <c r="K1964" i="11"/>
  <c r="J1964" i="11"/>
  <c r="I1964" i="11"/>
  <c r="H1964" i="11"/>
  <c r="G1964" i="11"/>
  <c r="AO1960" i="11"/>
  <c r="AN1960" i="11"/>
  <c r="AM1960" i="11"/>
  <c r="AL1960" i="11"/>
  <c r="AK1960" i="11"/>
  <c r="AJ1960" i="11"/>
  <c r="AI1960" i="11"/>
  <c r="AH1960" i="11"/>
  <c r="AG1960" i="11"/>
  <c r="AF1960" i="11"/>
  <c r="AE1960" i="11"/>
  <c r="AD1960" i="11"/>
  <c r="AC1960" i="11"/>
  <c r="AB1960" i="11"/>
  <c r="AA1960" i="11"/>
  <c r="Z1960" i="11"/>
  <c r="Y1960" i="11"/>
  <c r="X1960" i="11"/>
  <c r="W1960" i="11"/>
  <c r="V1960" i="11"/>
  <c r="U1960" i="11"/>
  <c r="T1960" i="11"/>
  <c r="S1960" i="11"/>
  <c r="R1960" i="11"/>
  <c r="Q1960" i="11"/>
  <c r="P1960" i="11"/>
  <c r="O1960" i="11"/>
  <c r="N1960" i="11"/>
  <c r="M1960" i="11"/>
  <c r="L1960" i="11"/>
  <c r="K1960" i="11"/>
  <c r="J1960" i="11"/>
  <c r="I1960" i="11"/>
  <c r="H1960" i="11"/>
  <c r="G1960" i="11"/>
  <c r="AO1956" i="11"/>
  <c r="AN1956" i="11"/>
  <c r="AM1956" i="11"/>
  <c r="AL1956" i="11"/>
  <c r="AK1956" i="11"/>
  <c r="AJ1956" i="11"/>
  <c r="AI1956" i="11"/>
  <c r="AH1956" i="11"/>
  <c r="AG1956" i="11"/>
  <c r="AF1956" i="11"/>
  <c r="AE1956" i="11"/>
  <c r="AD1956" i="11"/>
  <c r="AC1956" i="11"/>
  <c r="AB1956" i="11"/>
  <c r="AA1956" i="11"/>
  <c r="Z1956" i="11"/>
  <c r="Y1956" i="11"/>
  <c r="X1956" i="11"/>
  <c r="W1956" i="11"/>
  <c r="V1956" i="11"/>
  <c r="U1956" i="11"/>
  <c r="T1956" i="11"/>
  <c r="S1956" i="11"/>
  <c r="R1956" i="11"/>
  <c r="Q1956" i="11"/>
  <c r="P1956" i="11"/>
  <c r="O1956" i="11"/>
  <c r="N1956" i="11"/>
  <c r="M1956" i="11"/>
  <c r="L1956" i="11"/>
  <c r="K1956" i="11"/>
  <c r="J1956" i="11"/>
  <c r="I1956" i="11"/>
  <c r="H1956" i="11"/>
  <c r="G1956" i="11"/>
  <c r="AO1952" i="11"/>
  <c r="AN1952" i="11"/>
  <c r="AM1952" i="11"/>
  <c r="AL1952" i="11"/>
  <c r="AK1952" i="11"/>
  <c r="AJ1952" i="11"/>
  <c r="AI1952" i="11"/>
  <c r="AH1952" i="11"/>
  <c r="AG1952" i="11"/>
  <c r="AF1952" i="11"/>
  <c r="AE1952" i="11"/>
  <c r="AD1952" i="11"/>
  <c r="AC1952" i="11"/>
  <c r="AB1952" i="11"/>
  <c r="AA1952" i="11"/>
  <c r="Z1952" i="11"/>
  <c r="Y1952" i="11"/>
  <c r="X1952" i="11"/>
  <c r="W1952" i="11"/>
  <c r="V1952" i="11"/>
  <c r="U1952" i="11"/>
  <c r="T1952" i="11"/>
  <c r="S1952" i="11"/>
  <c r="R1952" i="11"/>
  <c r="Q1952" i="11"/>
  <c r="P1952" i="11"/>
  <c r="O1952" i="11"/>
  <c r="N1952" i="11"/>
  <c r="M1952" i="11"/>
  <c r="L1952" i="11"/>
  <c r="K1952" i="11"/>
  <c r="J1952" i="11"/>
  <c r="I1952" i="11"/>
  <c r="H1952" i="11"/>
  <c r="G1952" i="11"/>
  <c r="AO1948" i="11"/>
  <c r="AN1948" i="11"/>
  <c r="AM1948" i="11"/>
  <c r="AL1948" i="11"/>
  <c r="AK1948" i="11"/>
  <c r="AJ1948" i="11"/>
  <c r="AI1948" i="11"/>
  <c r="AH1948" i="11"/>
  <c r="AG1948" i="11"/>
  <c r="AF1948" i="11"/>
  <c r="AE1948" i="11"/>
  <c r="AD1948" i="11"/>
  <c r="AC1948" i="11"/>
  <c r="AB1948" i="11"/>
  <c r="AA1948" i="11"/>
  <c r="Z1948" i="11"/>
  <c r="Y1948" i="11"/>
  <c r="X1948" i="11"/>
  <c r="W1948" i="11"/>
  <c r="V1948" i="11"/>
  <c r="U1948" i="11"/>
  <c r="T1948" i="11"/>
  <c r="S1948" i="11"/>
  <c r="R1948" i="11"/>
  <c r="Q1948" i="11"/>
  <c r="P1948" i="11"/>
  <c r="O1948" i="11"/>
  <c r="N1948" i="11"/>
  <c r="M1948" i="11"/>
  <c r="L1948" i="11"/>
  <c r="K1948" i="11"/>
  <c r="J1948" i="11"/>
  <c r="I1948" i="11"/>
  <c r="H1948" i="11"/>
  <c r="G1948" i="11"/>
  <c r="AO1944" i="11"/>
  <c r="AN1944" i="11"/>
  <c r="AM1944" i="11"/>
  <c r="AL1944" i="11"/>
  <c r="AK1944" i="11"/>
  <c r="AJ1944" i="11"/>
  <c r="AI1944" i="11"/>
  <c r="AH1944" i="11"/>
  <c r="AG1944" i="11"/>
  <c r="AF1944" i="11"/>
  <c r="AE1944" i="11"/>
  <c r="AD1944" i="11"/>
  <c r="AC1944" i="11"/>
  <c r="AB1944" i="11"/>
  <c r="AA1944" i="11"/>
  <c r="Z1944" i="11"/>
  <c r="Y1944" i="11"/>
  <c r="X1944" i="11"/>
  <c r="W1944" i="11"/>
  <c r="V1944" i="11"/>
  <c r="U1944" i="11"/>
  <c r="T1944" i="11"/>
  <c r="S1944" i="11"/>
  <c r="R1944" i="11"/>
  <c r="Q1944" i="11"/>
  <c r="P1944" i="11"/>
  <c r="O1944" i="11"/>
  <c r="N1944" i="11"/>
  <c r="M1944" i="11"/>
  <c r="L1944" i="11"/>
  <c r="K1944" i="11"/>
  <c r="J1944" i="11"/>
  <c r="I1944" i="11"/>
  <c r="H1944" i="11"/>
  <c r="G1944" i="11"/>
  <c r="AO1940" i="11"/>
  <c r="AN1940" i="11"/>
  <c r="AM1940" i="11"/>
  <c r="AL1940" i="11"/>
  <c r="AK1940" i="11"/>
  <c r="AJ1940" i="11"/>
  <c r="AI1940" i="11"/>
  <c r="AH1940" i="11"/>
  <c r="AG1940" i="11"/>
  <c r="AF1940" i="11"/>
  <c r="AE1940" i="11"/>
  <c r="AD1940" i="11"/>
  <c r="AC1940" i="11"/>
  <c r="AB1940" i="11"/>
  <c r="AA1940" i="11"/>
  <c r="Z1940" i="11"/>
  <c r="Y1940" i="11"/>
  <c r="X1940" i="11"/>
  <c r="W1940" i="11"/>
  <c r="V1940" i="11"/>
  <c r="U1940" i="11"/>
  <c r="T1940" i="11"/>
  <c r="S1940" i="11"/>
  <c r="R1940" i="11"/>
  <c r="Q1940" i="11"/>
  <c r="P1940" i="11"/>
  <c r="O1940" i="11"/>
  <c r="N1940" i="11"/>
  <c r="M1940" i="11"/>
  <c r="L1940" i="11"/>
  <c r="K1940" i="11"/>
  <c r="J1940" i="11"/>
  <c r="I1940" i="11"/>
  <c r="H1940" i="11"/>
  <c r="G1940" i="11"/>
  <c r="AO1936" i="11"/>
  <c r="AN1936" i="11"/>
  <c r="AM1936" i="11"/>
  <c r="AL1936" i="11"/>
  <c r="AK1936" i="11"/>
  <c r="AJ1936" i="11"/>
  <c r="AI1936" i="11"/>
  <c r="AH1936" i="11"/>
  <c r="AG1936" i="11"/>
  <c r="AF1936" i="11"/>
  <c r="AE1936" i="11"/>
  <c r="AD1936" i="11"/>
  <c r="AC1936" i="11"/>
  <c r="AB1936" i="11"/>
  <c r="AA1936" i="11"/>
  <c r="Z1936" i="11"/>
  <c r="Y1936" i="11"/>
  <c r="X1936" i="11"/>
  <c r="W1936" i="11"/>
  <c r="V1936" i="11"/>
  <c r="U1936" i="11"/>
  <c r="T1936" i="11"/>
  <c r="S1936" i="11"/>
  <c r="R1936" i="11"/>
  <c r="Q1936" i="11"/>
  <c r="P1936" i="11"/>
  <c r="O1936" i="11"/>
  <c r="N1936" i="11"/>
  <c r="M1936" i="11"/>
  <c r="L1936" i="11"/>
  <c r="K1936" i="11"/>
  <c r="J1936" i="11"/>
  <c r="I1936" i="11"/>
  <c r="H1936" i="11"/>
  <c r="G1936" i="11"/>
  <c r="AO1932" i="11"/>
  <c r="AN1932" i="11"/>
  <c r="AM1932" i="11"/>
  <c r="AL1932" i="11"/>
  <c r="AK1932" i="11"/>
  <c r="AJ1932" i="11"/>
  <c r="AI1932" i="11"/>
  <c r="AH1932" i="11"/>
  <c r="AG1932" i="11"/>
  <c r="AF1932" i="11"/>
  <c r="AE1932" i="11"/>
  <c r="AD1932" i="11"/>
  <c r="AC1932" i="11"/>
  <c r="AB1932" i="11"/>
  <c r="AA1932" i="11"/>
  <c r="Z1932" i="11"/>
  <c r="Y1932" i="11"/>
  <c r="X1932" i="11"/>
  <c r="W1932" i="11"/>
  <c r="V1932" i="11"/>
  <c r="U1932" i="11"/>
  <c r="T1932" i="11"/>
  <c r="S1932" i="11"/>
  <c r="R1932" i="11"/>
  <c r="Q1932" i="11"/>
  <c r="P1932" i="11"/>
  <c r="O1932" i="11"/>
  <c r="N1932" i="11"/>
  <c r="M1932" i="11"/>
  <c r="L1932" i="11"/>
  <c r="K1932" i="11"/>
  <c r="J1932" i="11"/>
  <c r="I1932" i="11"/>
  <c r="H1932" i="11"/>
  <c r="G1932" i="11"/>
  <c r="AO1928" i="11"/>
  <c r="AN1928" i="11"/>
  <c r="AM1928" i="11"/>
  <c r="AL1928" i="11"/>
  <c r="AK1928" i="11"/>
  <c r="AJ1928" i="11"/>
  <c r="AI1928" i="11"/>
  <c r="AH1928" i="11"/>
  <c r="AG1928" i="11"/>
  <c r="AF1928" i="11"/>
  <c r="AE1928" i="11"/>
  <c r="AD1928" i="11"/>
  <c r="AC1928" i="11"/>
  <c r="AB1928" i="11"/>
  <c r="AA1928" i="11"/>
  <c r="Z1928" i="11"/>
  <c r="Y1928" i="11"/>
  <c r="X1928" i="11"/>
  <c r="W1928" i="11"/>
  <c r="V1928" i="11"/>
  <c r="U1928" i="11"/>
  <c r="T1928" i="11"/>
  <c r="S1928" i="11"/>
  <c r="R1928" i="11"/>
  <c r="Q1928" i="11"/>
  <c r="P1928" i="11"/>
  <c r="O1928" i="11"/>
  <c r="N1928" i="11"/>
  <c r="M1928" i="11"/>
  <c r="L1928" i="11"/>
  <c r="K1928" i="11"/>
  <c r="J1928" i="11"/>
  <c r="I1928" i="11"/>
  <c r="H1928" i="11"/>
  <c r="G1928" i="11"/>
  <c r="AO1924" i="11"/>
  <c r="AN1924" i="11"/>
  <c r="AM1924" i="11"/>
  <c r="AL1924" i="11"/>
  <c r="AK1924" i="11"/>
  <c r="AJ1924" i="11"/>
  <c r="AI1924" i="11"/>
  <c r="AH1924" i="11"/>
  <c r="AG1924" i="11"/>
  <c r="AF1924" i="11"/>
  <c r="AE1924" i="11"/>
  <c r="AD1924" i="11"/>
  <c r="AC1924" i="11"/>
  <c r="AB1924" i="11"/>
  <c r="AA1924" i="11"/>
  <c r="Z1924" i="11"/>
  <c r="Y1924" i="11"/>
  <c r="X1924" i="11"/>
  <c r="W1924" i="11"/>
  <c r="V1924" i="11"/>
  <c r="U1924" i="11"/>
  <c r="T1924" i="11"/>
  <c r="S1924" i="11"/>
  <c r="R1924" i="11"/>
  <c r="Q1924" i="11"/>
  <c r="P1924" i="11"/>
  <c r="O1924" i="11"/>
  <c r="N1924" i="11"/>
  <c r="M1924" i="11"/>
  <c r="L1924" i="11"/>
  <c r="K1924" i="11"/>
  <c r="J1924" i="11"/>
  <c r="I1924" i="11"/>
  <c r="H1924" i="11"/>
  <c r="G1924" i="11"/>
  <c r="AO1920" i="11"/>
  <c r="AN1920" i="11"/>
  <c r="AM1920" i="11"/>
  <c r="AL1920" i="11"/>
  <c r="AK1920" i="11"/>
  <c r="AJ1920" i="11"/>
  <c r="AI1920" i="11"/>
  <c r="AH1920" i="11"/>
  <c r="AG1920" i="11"/>
  <c r="AF1920" i="11"/>
  <c r="AE1920" i="11"/>
  <c r="AD1920" i="11"/>
  <c r="AC1920" i="11"/>
  <c r="AB1920" i="11"/>
  <c r="AA1920" i="11"/>
  <c r="Z1920" i="11"/>
  <c r="Y1920" i="11"/>
  <c r="X1920" i="11"/>
  <c r="W1920" i="11"/>
  <c r="V1920" i="11"/>
  <c r="U1920" i="11"/>
  <c r="T1920" i="11"/>
  <c r="S1920" i="11"/>
  <c r="R1920" i="11"/>
  <c r="Q1920" i="11"/>
  <c r="P1920" i="11"/>
  <c r="O1920" i="11"/>
  <c r="N1920" i="11"/>
  <c r="M1920" i="11"/>
  <c r="L1920" i="11"/>
  <c r="K1920" i="11"/>
  <c r="J1920" i="11"/>
  <c r="I1920" i="11"/>
  <c r="H1920" i="11"/>
  <c r="G1920" i="11"/>
  <c r="AO1916" i="11"/>
  <c r="AN1916" i="11"/>
  <c r="AM1916" i="11"/>
  <c r="AL1916" i="11"/>
  <c r="AK1916" i="11"/>
  <c r="AJ1916" i="11"/>
  <c r="AI1916" i="11"/>
  <c r="AH1916" i="11"/>
  <c r="AG1916" i="11"/>
  <c r="AF1916" i="11"/>
  <c r="AE1916" i="11"/>
  <c r="AD1916" i="11"/>
  <c r="AC1916" i="11"/>
  <c r="AB1916" i="11"/>
  <c r="AA1916" i="11"/>
  <c r="Z1916" i="11"/>
  <c r="Y1916" i="11"/>
  <c r="X1916" i="11"/>
  <c r="W1916" i="11"/>
  <c r="V1916" i="11"/>
  <c r="U1916" i="11"/>
  <c r="T1916" i="11"/>
  <c r="S1916" i="11"/>
  <c r="R1916" i="11"/>
  <c r="Q1916" i="11"/>
  <c r="P1916" i="11"/>
  <c r="O1916" i="11"/>
  <c r="N1916" i="11"/>
  <c r="M1916" i="11"/>
  <c r="L1916" i="11"/>
  <c r="K1916" i="11"/>
  <c r="J1916" i="11"/>
  <c r="I1916" i="11"/>
  <c r="H1916" i="11"/>
  <c r="G1916" i="11"/>
  <c r="AO1912" i="11"/>
  <c r="AN1912" i="11"/>
  <c r="AM1912" i="11"/>
  <c r="AL1912" i="11"/>
  <c r="AK1912" i="11"/>
  <c r="AJ1912" i="11"/>
  <c r="AI1912" i="11"/>
  <c r="AH1912" i="11"/>
  <c r="AG1912" i="11"/>
  <c r="AF1912" i="11"/>
  <c r="AE1912" i="11"/>
  <c r="AD1912" i="11"/>
  <c r="AC1912" i="11"/>
  <c r="AB1912" i="11"/>
  <c r="AA1912" i="11"/>
  <c r="Z1912" i="11"/>
  <c r="Y1912" i="11"/>
  <c r="X1912" i="11"/>
  <c r="W1912" i="11"/>
  <c r="V1912" i="11"/>
  <c r="U1912" i="11"/>
  <c r="T1912" i="11"/>
  <c r="S1912" i="11"/>
  <c r="R1912" i="11"/>
  <c r="Q1912" i="11"/>
  <c r="P1912" i="11"/>
  <c r="O1912" i="11"/>
  <c r="N1912" i="11"/>
  <c r="M1912" i="11"/>
  <c r="L1912" i="11"/>
  <c r="K1912" i="11"/>
  <c r="J1912" i="11"/>
  <c r="I1912" i="11"/>
  <c r="H1912" i="11"/>
  <c r="G1912" i="11"/>
  <c r="AO1908" i="11"/>
  <c r="AN1908" i="11"/>
  <c r="AM1908" i="11"/>
  <c r="AL1908" i="11"/>
  <c r="AK1908" i="11"/>
  <c r="AJ1908" i="11"/>
  <c r="AI1908" i="11"/>
  <c r="AH1908" i="11"/>
  <c r="AG1908" i="11"/>
  <c r="AF1908" i="11"/>
  <c r="AE1908" i="11"/>
  <c r="AD1908" i="11"/>
  <c r="AC1908" i="11"/>
  <c r="AB1908" i="11"/>
  <c r="AA1908" i="11"/>
  <c r="Z1908" i="11"/>
  <c r="Y1908" i="11"/>
  <c r="X1908" i="11"/>
  <c r="W1908" i="11"/>
  <c r="V1908" i="11"/>
  <c r="U1908" i="11"/>
  <c r="T1908" i="11"/>
  <c r="S1908" i="11"/>
  <c r="R1908" i="11"/>
  <c r="Q1908" i="11"/>
  <c r="P1908" i="11"/>
  <c r="O1908" i="11"/>
  <c r="N1908" i="11"/>
  <c r="M1908" i="11"/>
  <c r="L1908" i="11"/>
  <c r="K1908" i="11"/>
  <c r="J1908" i="11"/>
  <c r="I1908" i="11"/>
  <c r="H1908" i="11"/>
  <c r="G1908" i="11"/>
  <c r="AO1904" i="11"/>
  <c r="AN1904" i="11"/>
  <c r="AM1904" i="11"/>
  <c r="AL1904" i="11"/>
  <c r="AK1904" i="11"/>
  <c r="AJ1904" i="11"/>
  <c r="AI1904" i="11"/>
  <c r="AH1904" i="11"/>
  <c r="AG1904" i="11"/>
  <c r="AF1904" i="11"/>
  <c r="AE1904" i="11"/>
  <c r="AD1904" i="11"/>
  <c r="AC1904" i="11"/>
  <c r="AB1904" i="11"/>
  <c r="AA1904" i="11"/>
  <c r="Z1904" i="11"/>
  <c r="Y1904" i="11"/>
  <c r="X1904" i="11"/>
  <c r="W1904" i="11"/>
  <c r="V1904" i="11"/>
  <c r="U1904" i="11"/>
  <c r="T1904" i="11"/>
  <c r="S1904" i="11"/>
  <c r="R1904" i="11"/>
  <c r="Q1904" i="11"/>
  <c r="P1904" i="11"/>
  <c r="O1904" i="11"/>
  <c r="N1904" i="11"/>
  <c r="M1904" i="11"/>
  <c r="L1904" i="11"/>
  <c r="K1904" i="11"/>
  <c r="J1904" i="11"/>
  <c r="I1904" i="11"/>
  <c r="H1904" i="11"/>
  <c r="G1904" i="11"/>
  <c r="D1744" i="11"/>
  <c r="AO1866" i="11"/>
  <c r="AN1866" i="11"/>
  <c r="AM1866" i="11"/>
  <c r="AL1866" i="11"/>
  <c r="AK1866" i="11"/>
  <c r="AJ1866" i="11"/>
  <c r="AI1866" i="11"/>
  <c r="AH1866" i="11"/>
  <c r="AG1866" i="11"/>
  <c r="AF1866" i="11"/>
  <c r="AE1866" i="11"/>
  <c r="AD1866" i="11"/>
  <c r="AC1866" i="11"/>
  <c r="AB1866" i="11"/>
  <c r="AA1866" i="11"/>
  <c r="Z1866" i="11"/>
  <c r="Y1866" i="11"/>
  <c r="X1866" i="11"/>
  <c r="W1866" i="11"/>
  <c r="V1866" i="11"/>
  <c r="U1866" i="11"/>
  <c r="T1866" i="11"/>
  <c r="S1866" i="11"/>
  <c r="R1866" i="11"/>
  <c r="Q1866" i="11"/>
  <c r="P1866" i="11"/>
  <c r="O1866" i="11"/>
  <c r="N1866" i="11"/>
  <c r="M1866" i="11"/>
  <c r="L1866" i="11"/>
  <c r="K1866" i="11"/>
  <c r="J1866" i="11"/>
  <c r="I1866" i="11"/>
  <c r="H1866" i="11"/>
  <c r="G1866" i="11"/>
  <c r="AO1864" i="11"/>
  <c r="AN1864" i="11"/>
  <c r="AM1864" i="11"/>
  <c r="AL1864" i="11"/>
  <c r="AK1864" i="11"/>
  <c r="AJ1864" i="11"/>
  <c r="AI1864" i="11"/>
  <c r="AH1864" i="11"/>
  <c r="AG1864" i="11"/>
  <c r="AF1864" i="11"/>
  <c r="AE1864" i="11"/>
  <c r="AD1864" i="11"/>
  <c r="AC1864" i="11"/>
  <c r="AB1864" i="11"/>
  <c r="AA1864" i="11"/>
  <c r="Z1864" i="11"/>
  <c r="Y1864" i="11"/>
  <c r="X1864" i="11"/>
  <c r="W1864" i="11"/>
  <c r="V1864" i="11"/>
  <c r="U1864" i="11"/>
  <c r="T1864" i="11"/>
  <c r="S1864" i="11"/>
  <c r="R1864" i="11"/>
  <c r="Q1864" i="11"/>
  <c r="P1864" i="11"/>
  <c r="O1864" i="11"/>
  <c r="N1864" i="11"/>
  <c r="M1864" i="11"/>
  <c r="L1864" i="11"/>
  <c r="K1864" i="11"/>
  <c r="J1864" i="11"/>
  <c r="I1864" i="11"/>
  <c r="H1864" i="11"/>
  <c r="G1864" i="11"/>
  <c r="AO1862" i="11"/>
  <c r="AN1862" i="11"/>
  <c r="AM1862" i="11"/>
  <c r="AL1862" i="11"/>
  <c r="AK1862" i="11"/>
  <c r="AJ1862" i="11"/>
  <c r="AI1862" i="11"/>
  <c r="AH1862" i="11"/>
  <c r="AG1862" i="11"/>
  <c r="AF1862" i="11"/>
  <c r="AE1862" i="11"/>
  <c r="AD1862" i="11"/>
  <c r="AC1862" i="11"/>
  <c r="AB1862" i="11"/>
  <c r="AA1862" i="11"/>
  <c r="Z1862" i="11"/>
  <c r="Y1862" i="11"/>
  <c r="X1862" i="11"/>
  <c r="W1862" i="11"/>
  <c r="V1862" i="11"/>
  <c r="U1862" i="11"/>
  <c r="T1862" i="11"/>
  <c r="S1862" i="11"/>
  <c r="R1862" i="11"/>
  <c r="Q1862" i="11"/>
  <c r="P1862" i="11"/>
  <c r="O1862" i="11"/>
  <c r="N1862" i="11"/>
  <c r="M1862" i="11"/>
  <c r="L1862" i="11"/>
  <c r="K1862" i="11"/>
  <c r="J1862" i="11"/>
  <c r="I1862" i="11"/>
  <c r="H1862" i="11"/>
  <c r="G1862" i="11"/>
  <c r="AO1860" i="11"/>
  <c r="AN1860" i="11"/>
  <c r="AM1860" i="11"/>
  <c r="AL1860" i="11"/>
  <c r="AK1860" i="11"/>
  <c r="AJ1860" i="11"/>
  <c r="AI1860" i="11"/>
  <c r="AH1860" i="11"/>
  <c r="AG1860" i="11"/>
  <c r="AF1860" i="11"/>
  <c r="AE1860" i="11"/>
  <c r="AD1860" i="11"/>
  <c r="AC1860" i="11"/>
  <c r="AB1860" i="11"/>
  <c r="AA1860" i="11"/>
  <c r="Z1860" i="11"/>
  <c r="Y1860" i="11"/>
  <c r="X1860" i="11"/>
  <c r="W1860" i="11"/>
  <c r="V1860" i="11"/>
  <c r="U1860" i="11"/>
  <c r="T1860" i="11"/>
  <c r="S1860" i="11"/>
  <c r="R1860" i="11"/>
  <c r="Q1860" i="11"/>
  <c r="P1860" i="11"/>
  <c r="O1860" i="11"/>
  <c r="N1860" i="11"/>
  <c r="M1860" i="11"/>
  <c r="L1860" i="11"/>
  <c r="K1860" i="11"/>
  <c r="J1860" i="11"/>
  <c r="I1860" i="11"/>
  <c r="H1860" i="11"/>
  <c r="G1860" i="11"/>
  <c r="AO1858" i="11"/>
  <c r="AN1858" i="11"/>
  <c r="AM1858" i="11"/>
  <c r="AL1858" i="11"/>
  <c r="AK1858" i="11"/>
  <c r="AJ1858" i="11"/>
  <c r="AI1858" i="11"/>
  <c r="AH1858" i="11"/>
  <c r="AG1858" i="11"/>
  <c r="AF1858" i="11"/>
  <c r="AE1858" i="11"/>
  <c r="AD1858" i="11"/>
  <c r="AC1858" i="11"/>
  <c r="AB1858" i="11"/>
  <c r="AA1858" i="11"/>
  <c r="Z1858" i="11"/>
  <c r="Y1858" i="11"/>
  <c r="X1858" i="11"/>
  <c r="W1858" i="11"/>
  <c r="V1858" i="11"/>
  <c r="U1858" i="11"/>
  <c r="T1858" i="11"/>
  <c r="S1858" i="11"/>
  <c r="R1858" i="11"/>
  <c r="Q1858" i="11"/>
  <c r="P1858" i="11"/>
  <c r="O1858" i="11"/>
  <c r="N1858" i="11"/>
  <c r="M1858" i="11"/>
  <c r="L1858" i="11"/>
  <c r="K1858" i="11"/>
  <c r="J1858" i="11"/>
  <c r="I1858" i="11"/>
  <c r="H1858" i="11"/>
  <c r="G1858" i="11"/>
  <c r="AO1775" i="11"/>
  <c r="AN1775" i="11"/>
  <c r="AM1775" i="11"/>
  <c r="AL1775" i="11"/>
  <c r="AK1775" i="11"/>
  <c r="AJ1775" i="11"/>
  <c r="AI1775" i="11"/>
  <c r="AH1775" i="11"/>
  <c r="AG1775" i="11"/>
  <c r="AF1775" i="11"/>
  <c r="AE1775" i="11"/>
  <c r="AD1775" i="11"/>
  <c r="AC1775" i="11"/>
  <c r="AB1775" i="11"/>
  <c r="AA1775" i="11"/>
  <c r="Z1775" i="11"/>
  <c r="Y1775" i="11"/>
  <c r="X1775" i="11"/>
  <c r="W1775" i="11"/>
  <c r="V1775" i="11"/>
  <c r="U1775" i="11"/>
  <c r="T1775" i="11"/>
  <c r="S1775" i="11"/>
  <c r="R1775" i="11"/>
  <c r="Q1775" i="11"/>
  <c r="P1775" i="11"/>
  <c r="O1775" i="11"/>
  <c r="N1775" i="11"/>
  <c r="M1775" i="11"/>
  <c r="L1775" i="11"/>
  <c r="K1775" i="11"/>
  <c r="J1775" i="11"/>
  <c r="I1775" i="11"/>
  <c r="H1775" i="11"/>
  <c r="G1775" i="11"/>
  <c r="AO1773" i="11"/>
  <c r="AN1773" i="11"/>
  <c r="AM1773" i="11"/>
  <c r="AL1773" i="11"/>
  <c r="AK1773" i="11"/>
  <c r="AJ1773" i="11"/>
  <c r="AI1773" i="11"/>
  <c r="AH1773" i="11"/>
  <c r="AG1773" i="11"/>
  <c r="AF1773" i="11"/>
  <c r="AE1773" i="11"/>
  <c r="AD1773" i="11"/>
  <c r="AC1773" i="11"/>
  <c r="AB1773" i="11"/>
  <c r="AA1773" i="11"/>
  <c r="Z1773" i="11"/>
  <c r="Y1773" i="11"/>
  <c r="X1773" i="11"/>
  <c r="W1773" i="11"/>
  <c r="V1773" i="11"/>
  <c r="U1773" i="11"/>
  <c r="T1773" i="11"/>
  <c r="S1773" i="11"/>
  <c r="R1773" i="11"/>
  <c r="Q1773" i="11"/>
  <c r="P1773" i="11"/>
  <c r="O1773" i="11"/>
  <c r="N1773" i="11"/>
  <c r="M1773" i="11"/>
  <c r="L1773" i="11"/>
  <c r="K1773" i="11"/>
  <c r="J1773" i="11"/>
  <c r="I1773" i="11"/>
  <c r="H1773" i="11"/>
  <c r="G1773" i="11"/>
  <c r="AO1771" i="11"/>
  <c r="AN1771" i="11"/>
  <c r="AM1771" i="11"/>
  <c r="AL1771" i="11"/>
  <c r="AK1771" i="11"/>
  <c r="AJ1771" i="11"/>
  <c r="AI1771" i="11"/>
  <c r="AH1771" i="11"/>
  <c r="AG1771" i="11"/>
  <c r="AF1771" i="11"/>
  <c r="AE1771" i="11"/>
  <c r="AD1771" i="11"/>
  <c r="AC1771" i="11"/>
  <c r="AB1771" i="11"/>
  <c r="AA1771" i="11"/>
  <c r="Z1771" i="11"/>
  <c r="Y1771" i="11"/>
  <c r="X1771" i="11"/>
  <c r="W1771" i="11"/>
  <c r="V1771" i="11"/>
  <c r="U1771" i="11"/>
  <c r="T1771" i="11"/>
  <c r="S1771" i="11"/>
  <c r="R1771" i="11"/>
  <c r="Q1771" i="11"/>
  <c r="P1771" i="11"/>
  <c r="O1771" i="11"/>
  <c r="N1771" i="11"/>
  <c r="M1771" i="11"/>
  <c r="L1771" i="11"/>
  <c r="K1771" i="11"/>
  <c r="J1771" i="11"/>
  <c r="I1771" i="11"/>
  <c r="H1771" i="11"/>
  <c r="G1771" i="11"/>
  <c r="AO1769" i="11"/>
  <c r="AN1769" i="11"/>
  <c r="AM1769" i="11"/>
  <c r="AL1769" i="11"/>
  <c r="AK1769" i="11"/>
  <c r="AJ1769" i="11"/>
  <c r="AI1769" i="11"/>
  <c r="AH1769" i="11"/>
  <c r="AG1769" i="11"/>
  <c r="AF1769" i="11"/>
  <c r="AE1769" i="11"/>
  <c r="AD1769" i="11"/>
  <c r="AC1769" i="11"/>
  <c r="AB1769" i="11"/>
  <c r="AA1769" i="11"/>
  <c r="Z1769" i="11"/>
  <c r="Y1769" i="11"/>
  <c r="X1769" i="11"/>
  <c r="W1769" i="11"/>
  <c r="V1769" i="11"/>
  <c r="U1769" i="11"/>
  <c r="T1769" i="11"/>
  <c r="S1769" i="11"/>
  <c r="R1769" i="11"/>
  <c r="Q1769" i="11"/>
  <c r="P1769" i="11"/>
  <c r="O1769" i="11"/>
  <c r="N1769" i="11"/>
  <c r="M1769" i="11"/>
  <c r="L1769" i="11"/>
  <c r="K1769" i="11"/>
  <c r="J1769" i="11"/>
  <c r="I1769" i="11"/>
  <c r="H1769" i="11"/>
  <c r="G1769" i="11"/>
  <c r="AO1767" i="11"/>
  <c r="AN1767" i="11"/>
  <c r="AM1767" i="11"/>
  <c r="AL1767" i="11"/>
  <c r="AK1767" i="11"/>
  <c r="AJ1767" i="11"/>
  <c r="AI1767" i="11"/>
  <c r="AH1767" i="11"/>
  <c r="AG1767" i="11"/>
  <c r="AF1767" i="11"/>
  <c r="AE1767" i="11"/>
  <c r="AD1767" i="11"/>
  <c r="AC1767" i="11"/>
  <c r="AB1767" i="11"/>
  <c r="AA1767" i="11"/>
  <c r="Z1767" i="11"/>
  <c r="Y1767" i="11"/>
  <c r="X1767" i="11"/>
  <c r="W1767" i="11"/>
  <c r="V1767" i="11"/>
  <c r="U1767" i="11"/>
  <c r="T1767" i="11"/>
  <c r="S1767" i="11"/>
  <c r="R1767" i="11"/>
  <c r="Q1767" i="11"/>
  <c r="P1767" i="11"/>
  <c r="O1767" i="11"/>
  <c r="N1767" i="11"/>
  <c r="M1767" i="11"/>
  <c r="L1767" i="11"/>
  <c r="K1767" i="11"/>
  <c r="J1767" i="11"/>
  <c r="I1767" i="11"/>
  <c r="H1767" i="11"/>
  <c r="G1767" i="11"/>
  <c r="AO1765" i="11"/>
  <c r="AN1765" i="11"/>
  <c r="AM1765" i="11"/>
  <c r="AL1765" i="11"/>
  <c r="AK1765" i="11"/>
  <c r="AJ1765" i="11"/>
  <c r="AI1765" i="11"/>
  <c r="AH1765" i="11"/>
  <c r="AG1765" i="11"/>
  <c r="AF1765" i="11"/>
  <c r="AE1765" i="11"/>
  <c r="AD1765" i="11"/>
  <c r="AC1765" i="11"/>
  <c r="AB1765" i="11"/>
  <c r="AA1765" i="11"/>
  <c r="Z1765" i="11"/>
  <c r="Y1765" i="11"/>
  <c r="X1765" i="11"/>
  <c r="W1765" i="11"/>
  <c r="V1765" i="11"/>
  <c r="U1765" i="11"/>
  <c r="T1765" i="11"/>
  <c r="S1765" i="11"/>
  <c r="R1765" i="11"/>
  <c r="Q1765" i="11"/>
  <c r="P1765" i="11"/>
  <c r="O1765" i="11"/>
  <c r="N1765" i="11"/>
  <c r="M1765" i="11"/>
  <c r="L1765" i="11"/>
  <c r="K1765" i="11"/>
  <c r="J1765" i="11"/>
  <c r="I1765" i="11"/>
  <c r="H1765" i="11"/>
  <c r="G1765" i="11"/>
  <c r="AO1763" i="11"/>
  <c r="AN1763" i="11"/>
  <c r="AM1763" i="11"/>
  <c r="AL1763" i="11"/>
  <c r="AK1763" i="11"/>
  <c r="AJ1763" i="11"/>
  <c r="AI1763" i="11"/>
  <c r="AH1763" i="11"/>
  <c r="AG1763" i="11"/>
  <c r="AF1763" i="11"/>
  <c r="AE1763" i="11"/>
  <c r="AD1763" i="11"/>
  <c r="AC1763" i="11"/>
  <c r="AB1763" i="11"/>
  <c r="AA1763" i="11"/>
  <c r="Z1763" i="11"/>
  <c r="Y1763" i="11"/>
  <c r="X1763" i="11"/>
  <c r="W1763" i="11"/>
  <c r="V1763" i="11"/>
  <c r="U1763" i="11"/>
  <c r="T1763" i="11"/>
  <c r="S1763" i="11"/>
  <c r="R1763" i="11"/>
  <c r="Q1763" i="11"/>
  <c r="P1763" i="11"/>
  <c r="O1763" i="11"/>
  <c r="N1763" i="11"/>
  <c r="M1763" i="11"/>
  <c r="L1763" i="11"/>
  <c r="K1763" i="11"/>
  <c r="J1763" i="11"/>
  <c r="I1763" i="11"/>
  <c r="H1763" i="11"/>
  <c r="G1763" i="11"/>
  <c r="AO1761" i="11"/>
  <c r="AN1761" i="11"/>
  <c r="AM1761" i="11"/>
  <c r="AL1761" i="11"/>
  <c r="AK1761" i="11"/>
  <c r="AJ1761" i="11"/>
  <c r="AI1761" i="11"/>
  <c r="AH1761" i="11"/>
  <c r="AG1761" i="11"/>
  <c r="AF1761" i="11"/>
  <c r="AE1761" i="11"/>
  <c r="AD1761" i="11"/>
  <c r="AC1761" i="11"/>
  <c r="AB1761" i="11"/>
  <c r="AA1761" i="11"/>
  <c r="Z1761" i="11"/>
  <c r="Y1761" i="11"/>
  <c r="X1761" i="11"/>
  <c r="W1761" i="11"/>
  <c r="V1761" i="11"/>
  <c r="U1761" i="11"/>
  <c r="T1761" i="11"/>
  <c r="S1761" i="11"/>
  <c r="R1761" i="11"/>
  <c r="Q1761" i="11"/>
  <c r="P1761" i="11"/>
  <c r="O1761" i="11"/>
  <c r="N1761" i="11"/>
  <c r="M1761" i="11"/>
  <c r="L1761" i="11"/>
  <c r="K1761" i="11"/>
  <c r="J1761" i="11"/>
  <c r="I1761" i="11"/>
  <c r="H1761" i="11"/>
  <c r="G1761" i="11"/>
  <c r="AO1759" i="11"/>
  <c r="AN1759" i="11"/>
  <c r="AM1759" i="11"/>
  <c r="AL1759" i="11"/>
  <c r="AK1759" i="11"/>
  <c r="AJ1759" i="11"/>
  <c r="AI1759" i="11"/>
  <c r="AH1759" i="11"/>
  <c r="AG1759" i="11"/>
  <c r="AF1759" i="11"/>
  <c r="AE1759" i="11"/>
  <c r="AD1759" i="11"/>
  <c r="AC1759" i="11"/>
  <c r="AB1759" i="11"/>
  <c r="AA1759" i="11"/>
  <c r="Z1759" i="11"/>
  <c r="Y1759" i="11"/>
  <c r="X1759" i="11"/>
  <c r="W1759" i="11"/>
  <c r="V1759" i="11"/>
  <c r="U1759" i="11"/>
  <c r="T1759" i="11"/>
  <c r="S1759" i="11"/>
  <c r="R1759" i="11"/>
  <c r="Q1759" i="11"/>
  <c r="P1759" i="11"/>
  <c r="O1759" i="11"/>
  <c r="N1759" i="11"/>
  <c r="M1759" i="11"/>
  <c r="L1759" i="11"/>
  <c r="K1759" i="11"/>
  <c r="J1759" i="11"/>
  <c r="I1759" i="11"/>
  <c r="H1759" i="11"/>
  <c r="G1759" i="11"/>
  <c r="AO1757" i="11"/>
  <c r="AN1757" i="11"/>
  <c r="AM1757" i="11"/>
  <c r="AL1757" i="11"/>
  <c r="AK1757" i="11"/>
  <c r="AJ1757" i="11"/>
  <c r="AI1757" i="11"/>
  <c r="AH1757" i="11"/>
  <c r="AG1757" i="11"/>
  <c r="AF1757" i="11"/>
  <c r="AE1757" i="11"/>
  <c r="AD1757" i="11"/>
  <c r="AC1757" i="11"/>
  <c r="AB1757" i="11"/>
  <c r="AA1757" i="11"/>
  <c r="Z1757" i="11"/>
  <c r="Y1757" i="11"/>
  <c r="X1757" i="11"/>
  <c r="W1757" i="11"/>
  <c r="V1757" i="11"/>
  <c r="U1757" i="11"/>
  <c r="T1757" i="11"/>
  <c r="S1757" i="11"/>
  <c r="R1757" i="11"/>
  <c r="Q1757" i="11"/>
  <c r="P1757" i="11"/>
  <c r="O1757" i="11"/>
  <c r="N1757" i="11"/>
  <c r="M1757" i="11"/>
  <c r="L1757" i="11"/>
  <c r="K1757" i="11"/>
  <c r="J1757" i="11"/>
  <c r="I1757" i="11"/>
  <c r="H1757" i="11"/>
  <c r="G1757" i="11"/>
  <c r="AO1755" i="11"/>
  <c r="AN1755" i="11"/>
  <c r="AM1755" i="11"/>
  <c r="AL1755" i="11"/>
  <c r="AK1755" i="11"/>
  <c r="AJ1755" i="11"/>
  <c r="AI1755" i="11"/>
  <c r="AH1755" i="11"/>
  <c r="AG1755" i="11"/>
  <c r="AF1755" i="11"/>
  <c r="AE1755" i="11"/>
  <c r="AD1755" i="11"/>
  <c r="AC1755" i="11"/>
  <c r="AB1755" i="11"/>
  <c r="AA1755" i="11"/>
  <c r="Z1755" i="11"/>
  <c r="Y1755" i="11"/>
  <c r="X1755" i="11"/>
  <c r="W1755" i="11"/>
  <c r="V1755" i="11"/>
  <c r="U1755" i="11"/>
  <c r="T1755" i="11"/>
  <c r="S1755" i="11"/>
  <c r="R1755" i="11"/>
  <c r="Q1755" i="11"/>
  <c r="P1755" i="11"/>
  <c r="O1755" i="11"/>
  <c r="N1755" i="11"/>
  <c r="M1755" i="11"/>
  <c r="L1755" i="11"/>
  <c r="K1755" i="11"/>
  <c r="J1755" i="11"/>
  <c r="I1755" i="11"/>
  <c r="H1755" i="11"/>
  <c r="G1755" i="11"/>
  <c r="AO1753" i="11"/>
  <c r="AN1753" i="11"/>
  <c r="AM1753" i="11"/>
  <c r="AL1753" i="11"/>
  <c r="AK1753" i="11"/>
  <c r="AJ1753" i="11"/>
  <c r="AI1753" i="11"/>
  <c r="AH1753" i="11"/>
  <c r="AG1753" i="11"/>
  <c r="AF1753" i="11"/>
  <c r="AE1753" i="11"/>
  <c r="AD1753" i="11"/>
  <c r="AC1753" i="11"/>
  <c r="AB1753" i="11"/>
  <c r="AA1753" i="11"/>
  <c r="Z1753" i="11"/>
  <c r="Y1753" i="11"/>
  <c r="X1753" i="11"/>
  <c r="W1753" i="11"/>
  <c r="V1753" i="11"/>
  <c r="U1753" i="11"/>
  <c r="T1753" i="11"/>
  <c r="S1753" i="11"/>
  <c r="R1753" i="11"/>
  <c r="Q1753" i="11"/>
  <c r="P1753" i="11"/>
  <c r="O1753" i="11"/>
  <c r="N1753" i="11"/>
  <c r="M1753" i="11"/>
  <c r="L1753" i="11"/>
  <c r="K1753" i="11"/>
  <c r="J1753" i="11"/>
  <c r="I1753" i="11"/>
  <c r="H1753" i="11"/>
  <c r="G1753" i="11"/>
  <c r="AO1751" i="11"/>
  <c r="AN1751" i="11"/>
  <c r="AM1751" i="11"/>
  <c r="AL1751" i="11"/>
  <c r="AK1751" i="11"/>
  <c r="AJ1751" i="11"/>
  <c r="AI1751" i="11"/>
  <c r="AH1751" i="11"/>
  <c r="AG1751" i="11"/>
  <c r="AF1751" i="11"/>
  <c r="AE1751" i="11"/>
  <c r="AD1751" i="11"/>
  <c r="AC1751" i="11"/>
  <c r="AB1751" i="11"/>
  <c r="AA1751" i="11"/>
  <c r="Z1751" i="11"/>
  <c r="Y1751" i="11"/>
  <c r="X1751" i="11"/>
  <c r="W1751" i="11"/>
  <c r="V1751" i="11"/>
  <c r="U1751" i="11"/>
  <c r="T1751" i="11"/>
  <c r="S1751" i="11"/>
  <c r="R1751" i="11"/>
  <c r="Q1751" i="11"/>
  <c r="P1751" i="11"/>
  <c r="O1751" i="11"/>
  <c r="N1751" i="11"/>
  <c r="M1751" i="11"/>
  <c r="L1751" i="11"/>
  <c r="K1751" i="11"/>
  <c r="J1751" i="11"/>
  <c r="I1751" i="11"/>
  <c r="H1751" i="11"/>
  <c r="G1751" i="11"/>
  <c r="AO1749" i="11"/>
  <c r="AN1749" i="11"/>
  <c r="AM1749" i="11"/>
  <c r="AL1749" i="11"/>
  <c r="AK1749" i="11"/>
  <c r="AJ1749" i="11"/>
  <c r="AI1749" i="11"/>
  <c r="AH1749" i="11"/>
  <c r="AG1749" i="11"/>
  <c r="AF1749" i="11"/>
  <c r="AE1749" i="11"/>
  <c r="AD1749" i="11"/>
  <c r="AC1749" i="11"/>
  <c r="AB1749" i="11"/>
  <c r="AA1749" i="11"/>
  <c r="Z1749" i="11"/>
  <c r="Y1749" i="11"/>
  <c r="X1749" i="11"/>
  <c r="W1749" i="11"/>
  <c r="V1749" i="11"/>
  <c r="U1749" i="11"/>
  <c r="T1749" i="11"/>
  <c r="S1749" i="11"/>
  <c r="R1749" i="11"/>
  <c r="Q1749" i="11"/>
  <c r="P1749" i="11"/>
  <c r="O1749" i="11"/>
  <c r="N1749" i="11"/>
  <c r="M1749" i="11"/>
  <c r="L1749" i="11"/>
  <c r="K1749" i="11"/>
  <c r="J1749" i="11"/>
  <c r="I1749" i="11"/>
  <c r="H1749" i="11"/>
  <c r="G1749" i="11"/>
  <c r="AO1856" i="11"/>
  <c r="AN1856" i="11"/>
  <c r="AM1856" i="11"/>
  <c r="AL1856" i="11"/>
  <c r="AK1856" i="11"/>
  <c r="AJ1856" i="11"/>
  <c r="AI1856" i="11"/>
  <c r="AH1856" i="11"/>
  <c r="AG1856" i="11"/>
  <c r="AF1856" i="11"/>
  <c r="AE1856" i="11"/>
  <c r="AD1856" i="11"/>
  <c r="AC1856" i="11"/>
  <c r="AB1856" i="11"/>
  <c r="AA1856" i="11"/>
  <c r="Z1856" i="11"/>
  <c r="Y1856" i="11"/>
  <c r="X1856" i="11"/>
  <c r="W1856" i="11"/>
  <c r="V1856" i="11"/>
  <c r="U1856" i="11"/>
  <c r="T1856" i="11"/>
  <c r="S1856" i="11"/>
  <c r="R1856" i="11"/>
  <c r="Q1856" i="11"/>
  <c r="P1856" i="11"/>
  <c r="O1856" i="11"/>
  <c r="N1856" i="11"/>
  <c r="M1856" i="11"/>
  <c r="L1856" i="11"/>
  <c r="K1856" i="11"/>
  <c r="J1856" i="11"/>
  <c r="I1856" i="11"/>
  <c r="H1856" i="11"/>
  <c r="G1856" i="11"/>
  <c r="AO1852" i="11"/>
  <c r="AN1852" i="11"/>
  <c r="AM1852" i="11"/>
  <c r="AL1852" i="11"/>
  <c r="AK1852" i="11"/>
  <c r="AJ1852" i="11"/>
  <c r="AI1852" i="11"/>
  <c r="AH1852" i="11"/>
  <c r="AG1852" i="11"/>
  <c r="AF1852" i="11"/>
  <c r="AE1852" i="11"/>
  <c r="AD1852" i="11"/>
  <c r="AC1852" i="11"/>
  <c r="AB1852" i="11"/>
  <c r="AA1852" i="11"/>
  <c r="Z1852" i="11"/>
  <c r="Y1852" i="11"/>
  <c r="X1852" i="11"/>
  <c r="W1852" i="11"/>
  <c r="V1852" i="11"/>
  <c r="U1852" i="11"/>
  <c r="T1852" i="11"/>
  <c r="S1852" i="11"/>
  <c r="R1852" i="11"/>
  <c r="Q1852" i="11"/>
  <c r="P1852" i="11"/>
  <c r="O1852" i="11"/>
  <c r="N1852" i="11"/>
  <c r="M1852" i="11"/>
  <c r="L1852" i="11"/>
  <c r="K1852" i="11"/>
  <c r="J1852" i="11"/>
  <c r="I1852" i="11"/>
  <c r="H1852" i="11"/>
  <c r="G1852" i="11"/>
  <c r="AO1848" i="11"/>
  <c r="AN1848" i="11"/>
  <c r="AM1848" i="11"/>
  <c r="AL1848" i="11"/>
  <c r="AK1848" i="11"/>
  <c r="AJ1848" i="11"/>
  <c r="AI1848" i="11"/>
  <c r="AH1848" i="11"/>
  <c r="AG1848" i="11"/>
  <c r="AF1848" i="11"/>
  <c r="AE1848" i="11"/>
  <c r="AD1848" i="11"/>
  <c r="AC1848" i="11"/>
  <c r="AB1848" i="11"/>
  <c r="AA1848" i="11"/>
  <c r="Z1848" i="11"/>
  <c r="Y1848" i="11"/>
  <c r="X1848" i="11"/>
  <c r="W1848" i="11"/>
  <c r="V1848" i="11"/>
  <c r="U1848" i="11"/>
  <c r="T1848" i="11"/>
  <c r="S1848" i="11"/>
  <c r="R1848" i="11"/>
  <c r="Q1848" i="11"/>
  <c r="P1848" i="11"/>
  <c r="O1848" i="11"/>
  <c r="N1848" i="11"/>
  <c r="M1848" i="11"/>
  <c r="L1848" i="11"/>
  <c r="K1848" i="11"/>
  <c r="J1848" i="11"/>
  <c r="I1848" i="11"/>
  <c r="H1848" i="11"/>
  <c r="G1848" i="11"/>
  <c r="AO1844" i="11"/>
  <c r="AN1844" i="11"/>
  <c r="AM1844" i="11"/>
  <c r="AL1844" i="11"/>
  <c r="AK1844" i="11"/>
  <c r="AJ1844" i="11"/>
  <c r="AI1844" i="11"/>
  <c r="AH1844" i="11"/>
  <c r="AG1844" i="11"/>
  <c r="AF1844" i="11"/>
  <c r="AE1844" i="11"/>
  <c r="AD1844" i="11"/>
  <c r="AC1844" i="11"/>
  <c r="AB1844" i="11"/>
  <c r="AA1844" i="11"/>
  <c r="Z1844" i="11"/>
  <c r="Y1844" i="11"/>
  <c r="X1844" i="11"/>
  <c r="W1844" i="11"/>
  <c r="V1844" i="11"/>
  <c r="U1844" i="11"/>
  <c r="T1844" i="11"/>
  <c r="S1844" i="11"/>
  <c r="R1844" i="11"/>
  <c r="Q1844" i="11"/>
  <c r="P1844" i="11"/>
  <c r="O1844" i="11"/>
  <c r="N1844" i="11"/>
  <c r="M1844" i="11"/>
  <c r="L1844" i="11"/>
  <c r="K1844" i="11"/>
  <c r="J1844" i="11"/>
  <c r="I1844" i="11"/>
  <c r="H1844" i="11"/>
  <c r="G1844" i="11"/>
  <c r="AO1840" i="11"/>
  <c r="AN1840" i="11"/>
  <c r="AM1840" i="11"/>
  <c r="AL1840" i="11"/>
  <c r="AK1840" i="11"/>
  <c r="AJ1840" i="11"/>
  <c r="AI1840" i="11"/>
  <c r="AH1840" i="11"/>
  <c r="AG1840" i="11"/>
  <c r="AF1840" i="11"/>
  <c r="AE1840" i="11"/>
  <c r="AD1840" i="11"/>
  <c r="AC1840" i="11"/>
  <c r="AB1840" i="11"/>
  <c r="AA1840" i="11"/>
  <c r="Z1840" i="11"/>
  <c r="Y1840" i="11"/>
  <c r="X1840" i="11"/>
  <c r="W1840" i="11"/>
  <c r="V1840" i="11"/>
  <c r="U1840" i="11"/>
  <c r="T1840" i="11"/>
  <c r="S1840" i="11"/>
  <c r="R1840" i="11"/>
  <c r="Q1840" i="11"/>
  <c r="P1840" i="11"/>
  <c r="O1840" i="11"/>
  <c r="N1840" i="11"/>
  <c r="M1840" i="11"/>
  <c r="L1840" i="11"/>
  <c r="K1840" i="11"/>
  <c r="J1840" i="11"/>
  <c r="I1840" i="11"/>
  <c r="H1840" i="11"/>
  <c r="G1840" i="11"/>
  <c r="AO1836" i="11"/>
  <c r="AN1836" i="11"/>
  <c r="AM1836" i="11"/>
  <c r="AL1836" i="11"/>
  <c r="AK1836" i="11"/>
  <c r="AJ1836" i="11"/>
  <c r="AI1836" i="11"/>
  <c r="AH1836" i="11"/>
  <c r="AG1836" i="11"/>
  <c r="AF1836" i="11"/>
  <c r="AE1836" i="11"/>
  <c r="AD1836" i="11"/>
  <c r="AC1836" i="11"/>
  <c r="AB1836" i="11"/>
  <c r="AA1836" i="11"/>
  <c r="Z1836" i="11"/>
  <c r="Y1836" i="11"/>
  <c r="X1836" i="11"/>
  <c r="W1836" i="11"/>
  <c r="V1836" i="11"/>
  <c r="U1836" i="11"/>
  <c r="T1836" i="11"/>
  <c r="S1836" i="11"/>
  <c r="R1836" i="11"/>
  <c r="Q1836" i="11"/>
  <c r="P1836" i="11"/>
  <c r="O1836" i="11"/>
  <c r="N1836" i="11"/>
  <c r="M1836" i="11"/>
  <c r="L1836" i="11"/>
  <c r="K1836" i="11"/>
  <c r="J1836" i="11"/>
  <c r="I1836" i="11"/>
  <c r="H1836" i="11"/>
  <c r="G1836" i="11"/>
  <c r="AO1832" i="11"/>
  <c r="AN1832" i="11"/>
  <c r="AM1832" i="11"/>
  <c r="AL1832" i="11"/>
  <c r="AK1832" i="11"/>
  <c r="AJ1832" i="11"/>
  <c r="AI1832" i="11"/>
  <c r="AH1832" i="11"/>
  <c r="AG1832" i="11"/>
  <c r="AF1832" i="11"/>
  <c r="AE1832" i="11"/>
  <c r="AD1832" i="11"/>
  <c r="AC1832" i="11"/>
  <c r="AB1832" i="11"/>
  <c r="AA1832" i="11"/>
  <c r="Z1832" i="11"/>
  <c r="Y1832" i="11"/>
  <c r="X1832" i="11"/>
  <c r="W1832" i="11"/>
  <c r="V1832" i="11"/>
  <c r="U1832" i="11"/>
  <c r="T1832" i="11"/>
  <c r="S1832" i="11"/>
  <c r="R1832" i="11"/>
  <c r="Q1832" i="11"/>
  <c r="P1832" i="11"/>
  <c r="O1832" i="11"/>
  <c r="N1832" i="11"/>
  <c r="M1832" i="11"/>
  <c r="L1832" i="11"/>
  <c r="K1832" i="11"/>
  <c r="J1832" i="11"/>
  <c r="I1832" i="11"/>
  <c r="H1832" i="11"/>
  <c r="G1832" i="11"/>
  <c r="AO1828" i="11"/>
  <c r="AN1828" i="11"/>
  <c r="AM1828" i="11"/>
  <c r="AL1828" i="11"/>
  <c r="AK1828" i="11"/>
  <c r="AJ1828" i="11"/>
  <c r="AI1828" i="11"/>
  <c r="AH1828" i="11"/>
  <c r="AG1828" i="11"/>
  <c r="AF1828" i="11"/>
  <c r="AE1828" i="11"/>
  <c r="AD1828" i="11"/>
  <c r="AC1828" i="11"/>
  <c r="AB1828" i="11"/>
  <c r="AA1828" i="11"/>
  <c r="Z1828" i="11"/>
  <c r="Y1828" i="11"/>
  <c r="X1828" i="11"/>
  <c r="W1828" i="11"/>
  <c r="V1828" i="11"/>
  <c r="U1828" i="11"/>
  <c r="T1828" i="11"/>
  <c r="S1828" i="11"/>
  <c r="R1828" i="11"/>
  <c r="Q1828" i="11"/>
  <c r="P1828" i="11"/>
  <c r="O1828" i="11"/>
  <c r="N1828" i="11"/>
  <c r="M1828" i="11"/>
  <c r="L1828" i="11"/>
  <c r="K1828" i="11"/>
  <c r="J1828" i="11"/>
  <c r="I1828" i="11"/>
  <c r="H1828" i="11"/>
  <c r="G1828" i="11"/>
  <c r="AO1824" i="11"/>
  <c r="AN1824" i="11"/>
  <c r="AM1824" i="11"/>
  <c r="AL1824" i="11"/>
  <c r="AK1824" i="11"/>
  <c r="AJ1824" i="11"/>
  <c r="AI1824" i="11"/>
  <c r="AH1824" i="11"/>
  <c r="AG1824" i="11"/>
  <c r="AF1824" i="11"/>
  <c r="AE1824" i="11"/>
  <c r="AD1824" i="11"/>
  <c r="AC1824" i="11"/>
  <c r="AB1824" i="11"/>
  <c r="AA1824" i="11"/>
  <c r="Z1824" i="11"/>
  <c r="Y1824" i="11"/>
  <c r="X1824" i="11"/>
  <c r="W1824" i="11"/>
  <c r="V1824" i="11"/>
  <c r="U1824" i="11"/>
  <c r="T1824" i="11"/>
  <c r="S1824" i="11"/>
  <c r="R1824" i="11"/>
  <c r="Q1824" i="11"/>
  <c r="P1824" i="11"/>
  <c r="O1824" i="11"/>
  <c r="N1824" i="11"/>
  <c r="M1824" i="11"/>
  <c r="L1824" i="11"/>
  <c r="K1824" i="11"/>
  <c r="J1824" i="11"/>
  <c r="I1824" i="11"/>
  <c r="H1824" i="11"/>
  <c r="G1824" i="11"/>
  <c r="AO1820" i="11"/>
  <c r="AN1820" i="11"/>
  <c r="AM1820" i="11"/>
  <c r="AL1820" i="11"/>
  <c r="AK1820" i="11"/>
  <c r="AJ1820" i="11"/>
  <c r="AI1820" i="11"/>
  <c r="AH1820" i="11"/>
  <c r="AG1820" i="11"/>
  <c r="AF1820" i="11"/>
  <c r="AE1820" i="11"/>
  <c r="AD1820" i="11"/>
  <c r="AC1820" i="11"/>
  <c r="AB1820" i="11"/>
  <c r="AA1820" i="11"/>
  <c r="Z1820" i="11"/>
  <c r="Y1820" i="11"/>
  <c r="X1820" i="11"/>
  <c r="W1820" i="11"/>
  <c r="V1820" i="11"/>
  <c r="U1820" i="11"/>
  <c r="T1820" i="11"/>
  <c r="S1820" i="11"/>
  <c r="R1820" i="11"/>
  <c r="Q1820" i="11"/>
  <c r="P1820" i="11"/>
  <c r="O1820" i="11"/>
  <c r="N1820" i="11"/>
  <c r="M1820" i="11"/>
  <c r="L1820" i="11"/>
  <c r="K1820" i="11"/>
  <c r="J1820" i="11"/>
  <c r="I1820" i="11"/>
  <c r="H1820" i="11"/>
  <c r="G1820" i="11"/>
  <c r="AO1816" i="11"/>
  <c r="AN1816" i="11"/>
  <c r="AM1816" i="11"/>
  <c r="AL1816" i="11"/>
  <c r="AK1816" i="11"/>
  <c r="AJ1816" i="11"/>
  <c r="AI1816" i="11"/>
  <c r="AH1816" i="11"/>
  <c r="AG1816" i="11"/>
  <c r="AF1816" i="11"/>
  <c r="AE1816" i="11"/>
  <c r="AD1816" i="11"/>
  <c r="AC1816" i="11"/>
  <c r="AB1816" i="11"/>
  <c r="AA1816" i="11"/>
  <c r="Z1816" i="11"/>
  <c r="Y1816" i="11"/>
  <c r="X1816" i="11"/>
  <c r="W1816" i="11"/>
  <c r="V1816" i="11"/>
  <c r="U1816" i="11"/>
  <c r="T1816" i="11"/>
  <c r="S1816" i="11"/>
  <c r="R1816" i="11"/>
  <c r="Q1816" i="11"/>
  <c r="P1816" i="11"/>
  <c r="O1816" i="11"/>
  <c r="N1816" i="11"/>
  <c r="M1816" i="11"/>
  <c r="L1816" i="11"/>
  <c r="K1816" i="11"/>
  <c r="J1816" i="11"/>
  <c r="I1816" i="11"/>
  <c r="H1816" i="11"/>
  <c r="G1816" i="11"/>
  <c r="AO1812" i="11"/>
  <c r="AN1812" i="11"/>
  <c r="AM1812" i="11"/>
  <c r="AL1812" i="11"/>
  <c r="AK1812" i="11"/>
  <c r="AJ1812" i="11"/>
  <c r="AI1812" i="11"/>
  <c r="AH1812" i="11"/>
  <c r="AG1812" i="11"/>
  <c r="AF1812" i="11"/>
  <c r="AE1812" i="11"/>
  <c r="AD1812" i="11"/>
  <c r="AC1812" i="11"/>
  <c r="AB1812" i="11"/>
  <c r="AA1812" i="11"/>
  <c r="Z1812" i="11"/>
  <c r="Y1812" i="11"/>
  <c r="X1812" i="11"/>
  <c r="W1812" i="11"/>
  <c r="V1812" i="11"/>
  <c r="U1812" i="11"/>
  <c r="T1812" i="11"/>
  <c r="S1812" i="11"/>
  <c r="R1812" i="11"/>
  <c r="Q1812" i="11"/>
  <c r="P1812" i="11"/>
  <c r="O1812" i="11"/>
  <c r="N1812" i="11"/>
  <c r="M1812" i="11"/>
  <c r="L1812" i="11"/>
  <c r="K1812" i="11"/>
  <c r="J1812" i="11"/>
  <c r="I1812" i="11"/>
  <c r="H1812" i="11"/>
  <c r="G1812" i="11"/>
  <c r="AO1808" i="11"/>
  <c r="AN1808" i="11"/>
  <c r="AM1808" i="11"/>
  <c r="AL1808" i="11"/>
  <c r="AK1808" i="11"/>
  <c r="AJ1808" i="11"/>
  <c r="AI1808" i="11"/>
  <c r="AH1808" i="11"/>
  <c r="AG1808" i="11"/>
  <c r="AF1808" i="11"/>
  <c r="AE1808" i="11"/>
  <c r="AD1808" i="11"/>
  <c r="AC1808" i="11"/>
  <c r="AB1808" i="11"/>
  <c r="AA1808" i="11"/>
  <c r="Z1808" i="11"/>
  <c r="Y1808" i="11"/>
  <c r="X1808" i="11"/>
  <c r="W1808" i="11"/>
  <c r="V1808" i="11"/>
  <c r="U1808" i="11"/>
  <c r="T1808" i="11"/>
  <c r="S1808" i="11"/>
  <c r="R1808" i="11"/>
  <c r="Q1808" i="11"/>
  <c r="P1808" i="11"/>
  <c r="O1808" i="11"/>
  <c r="N1808" i="11"/>
  <c r="M1808" i="11"/>
  <c r="L1808" i="11"/>
  <c r="K1808" i="11"/>
  <c r="J1808" i="11"/>
  <c r="I1808" i="11"/>
  <c r="H1808" i="11"/>
  <c r="G1808" i="11"/>
  <c r="AO1804" i="11"/>
  <c r="AN1804" i="11"/>
  <c r="AM1804" i="11"/>
  <c r="AL1804" i="11"/>
  <c r="AK1804" i="11"/>
  <c r="AJ1804" i="11"/>
  <c r="AI1804" i="11"/>
  <c r="AH1804" i="11"/>
  <c r="AG1804" i="11"/>
  <c r="AF1804" i="11"/>
  <c r="AE1804" i="11"/>
  <c r="AD1804" i="11"/>
  <c r="AC1804" i="11"/>
  <c r="AB1804" i="11"/>
  <c r="AA1804" i="11"/>
  <c r="Z1804" i="11"/>
  <c r="Y1804" i="11"/>
  <c r="X1804" i="11"/>
  <c r="W1804" i="11"/>
  <c r="V1804" i="11"/>
  <c r="U1804" i="11"/>
  <c r="T1804" i="11"/>
  <c r="S1804" i="11"/>
  <c r="R1804" i="11"/>
  <c r="Q1804" i="11"/>
  <c r="P1804" i="11"/>
  <c r="O1804" i="11"/>
  <c r="N1804" i="11"/>
  <c r="M1804" i="11"/>
  <c r="L1804" i="11"/>
  <c r="K1804" i="11"/>
  <c r="J1804" i="11"/>
  <c r="I1804" i="11"/>
  <c r="H1804" i="11"/>
  <c r="G1804" i="11"/>
  <c r="AO1800" i="11"/>
  <c r="AN1800" i="11"/>
  <c r="AM1800" i="11"/>
  <c r="AL1800" i="11"/>
  <c r="AK1800" i="11"/>
  <c r="AJ1800" i="11"/>
  <c r="AI1800" i="11"/>
  <c r="AH1800" i="11"/>
  <c r="AG1800" i="11"/>
  <c r="AF1800" i="11"/>
  <c r="AE1800" i="11"/>
  <c r="AD1800" i="11"/>
  <c r="AC1800" i="11"/>
  <c r="AB1800" i="11"/>
  <c r="AA1800" i="11"/>
  <c r="Z1800" i="11"/>
  <c r="Y1800" i="11"/>
  <c r="X1800" i="11"/>
  <c r="W1800" i="11"/>
  <c r="V1800" i="11"/>
  <c r="U1800" i="11"/>
  <c r="T1800" i="11"/>
  <c r="S1800" i="11"/>
  <c r="R1800" i="11"/>
  <c r="Q1800" i="11"/>
  <c r="P1800" i="11"/>
  <c r="O1800" i="11"/>
  <c r="N1800" i="11"/>
  <c r="M1800" i="11"/>
  <c r="L1800" i="11"/>
  <c r="K1800" i="11"/>
  <c r="J1800" i="11"/>
  <c r="I1800" i="11"/>
  <c r="H1800" i="11"/>
  <c r="G1800" i="11"/>
  <c r="AO1796" i="11"/>
  <c r="AN1796" i="11"/>
  <c r="AM1796" i="11"/>
  <c r="AL1796" i="11"/>
  <c r="AK1796" i="11"/>
  <c r="AJ1796" i="11"/>
  <c r="AI1796" i="11"/>
  <c r="AH1796" i="11"/>
  <c r="AG1796" i="11"/>
  <c r="AF1796" i="11"/>
  <c r="AE1796" i="11"/>
  <c r="AD1796" i="11"/>
  <c r="AC1796" i="11"/>
  <c r="AB1796" i="11"/>
  <c r="AA1796" i="11"/>
  <c r="Z1796" i="11"/>
  <c r="Y1796" i="11"/>
  <c r="X1796" i="11"/>
  <c r="W1796" i="11"/>
  <c r="V1796" i="11"/>
  <c r="U1796" i="11"/>
  <c r="T1796" i="11"/>
  <c r="S1796" i="11"/>
  <c r="R1796" i="11"/>
  <c r="Q1796" i="11"/>
  <c r="P1796" i="11"/>
  <c r="O1796" i="11"/>
  <c r="N1796" i="11"/>
  <c r="M1796" i="11"/>
  <c r="L1796" i="11"/>
  <c r="K1796" i="11"/>
  <c r="J1796" i="11"/>
  <c r="I1796" i="11"/>
  <c r="H1796" i="11"/>
  <c r="G1796" i="11"/>
  <c r="AO1792" i="11"/>
  <c r="AN1792" i="11"/>
  <c r="AM1792" i="11"/>
  <c r="AL1792" i="11"/>
  <c r="AK1792" i="11"/>
  <c r="AJ1792" i="11"/>
  <c r="AI1792" i="11"/>
  <c r="AH1792" i="11"/>
  <c r="AG1792" i="11"/>
  <c r="AF1792" i="11"/>
  <c r="AE1792" i="11"/>
  <c r="AD1792" i="11"/>
  <c r="AC1792" i="11"/>
  <c r="AB1792" i="11"/>
  <c r="AA1792" i="11"/>
  <c r="Z1792" i="11"/>
  <c r="Y1792" i="11"/>
  <c r="X1792" i="11"/>
  <c r="W1792" i="11"/>
  <c r="V1792" i="11"/>
  <c r="U1792" i="11"/>
  <c r="T1792" i="11"/>
  <c r="S1792" i="11"/>
  <c r="R1792" i="11"/>
  <c r="Q1792" i="11"/>
  <c r="P1792" i="11"/>
  <c r="O1792" i="11"/>
  <c r="N1792" i="11"/>
  <c r="M1792" i="11"/>
  <c r="L1792" i="11"/>
  <c r="K1792" i="11"/>
  <c r="J1792" i="11"/>
  <c r="I1792" i="11"/>
  <c r="H1792" i="11"/>
  <c r="G1792" i="11"/>
  <c r="AO1788" i="11"/>
  <c r="AN1788" i="11"/>
  <c r="AM1788" i="11"/>
  <c r="AL1788" i="11"/>
  <c r="AK1788" i="11"/>
  <c r="AJ1788" i="11"/>
  <c r="AI1788" i="11"/>
  <c r="AH1788" i="11"/>
  <c r="AG1788" i="11"/>
  <c r="AF1788" i="11"/>
  <c r="AE1788" i="11"/>
  <c r="AD1788" i="11"/>
  <c r="AC1788" i="11"/>
  <c r="AB1788" i="11"/>
  <c r="AA1788" i="11"/>
  <c r="Z1788" i="11"/>
  <c r="Y1788" i="11"/>
  <c r="X1788" i="11"/>
  <c r="W1788" i="11"/>
  <c r="V1788" i="11"/>
  <c r="U1788" i="11"/>
  <c r="T1788" i="11"/>
  <c r="S1788" i="11"/>
  <c r="R1788" i="11"/>
  <c r="Q1788" i="11"/>
  <c r="P1788" i="11"/>
  <c r="O1788" i="11"/>
  <c r="N1788" i="11"/>
  <c r="M1788" i="11"/>
  <c r="L1788" i="11"/>
  <c r="K1788" i="11"/>
  <c r="J1788" i="11"/>
  <c r="I1788" i="11"/>
  <c r="H1788" i="11"/>
  <c r="G1788" i="11"/>
  <c r="AO1784" i="11"/>
  <c r="AN1784" i="11"/>
  <c r="AM1784" i="11"/>
  <c r="AL1784" i="11"/>
  <c r="AK1784" i="11"/>
  <c r="AJ1784" i="11"/>
  <c r="AI1784" i="11"/>
  <c r="AH1784" i="11"/>
  <c r="AG1784" i="11"/>
  <c r="AF1784" i="11"/>
  <c r="AE1784" i="11"/>
  <c r="AD1784" i="11"/>
  <c r="AC1784" i="11"/>
  <c r="AB1784" i="11"/>
  <c r="AA1784" i="11"/>
  <c r="Z1784" i="11"/>
  <c r="Y1784" i="11"/>
  <c r="X1784" i="11"/>
  <c r="W1784" i="11"/>
  <c r="V1784" i="11"/>
  <c r="U1784" i="11"/>
  <c r="T1784" i="11"/>
  <c r="S1784" i="11"/>
  <c r="R1784" i="11"/>
  <c r="Q1784" i="11"/>
  <c r="P1784" i="11"/>
  <c r="O1784" i="11"/>
  <c r="N1784" i="11"/>
  <c r="M1784" i="11"/>
  <c r="L1784" i="11"/>
  <c r="K1784" i="11"/>
  <c r="J1784" i="11"/>
  <c r="I1784" i="11"/>
  <c r="H1784" i="11"/>
  <c r="G1784" i="11"/>
  <c r="AO1780" i="11"/>
  <c r="AN1780" i="11"/>
  <c r="AM1780" i="11"/>
  <c r="AL1780" i="11"/>
  <c r="AK1780" i="11"/>
  <c r="AJ1780" i="11"/>
  <c r="AI1780" i="11"/>
  <c r="AH1780" i="11"/>
  <c r="AG1780" i="11"/>
  <c r="AF1780" i="11"/>
  <c r="AE1780" i="11"/>
  <c r="AD1780" i="11"/>
  <c r="AC1780" i="11"/>
  <c r="AB1780" i="11"/>
  <c r="AA1780" i="11"/>
  <c r="Z1780" i="11"/>
  <c r="Y1780" i="11"/>
  <c r="X1780" i="11"/>
  <c r="W1780" i="11"/>
  <c r="V1780" i="11"/>
  <c r="U1780" i="11"/>
  <c r="T1780" i="11"/>
  <c r="S1780" i="11"/>
  <c r="R1780" i="11"/>
  <c r="Q1780" i="11"/>
  <c r="P1780" i="11"/>
  <c r="O1780" i="11"/>
  <c r="N1780" i="11"/>
  <c r="M1780" i="11"/>
  <c r="L1780" i="11"/>
  <c r="K1780" i="11"/>
  <c r="J1780" i="11"/>
  <c r="I1780" i="11"/>
  <c r="H1780" i="11"/>
  <c r="G1780" i="11"/>
  <c r="AO1742" i="11"/>
  <c r="AN1742" i="11"/>
  <c r="AM1742" i="11"/>
  <c r="AL1742" i="11"/>
  <c r="AK1742" i="11"/>
  <c r="AJ1742" i="11"/>
  <c r="AI1742" i="11"/>
  <c r="AH1742" i="11"/>
  <c r="AG1742" i="11"/>
  <c r="AF1742" i="11"/>
  <c r="AE1742" i="11"/>
  <c r="AD1742" i="11"/>
  <c r="AC1742" i="11"/>
  <c r="AB1742" i="11"/>
  <c r="AA1742" i="11"/>
  <c r="Z1742" i="11"/>
  <c r="Y1742" i="11"/>
  <c r="X1742" i="11"/>
  <c r="W1742" i="11"/>
  <c r="V1742" i="11"/>
  <c r="U1742" i="11"/>
  <c r="T1742" i="11"/>
  <c r="S1742" i="11"/>
  <c r="R1742" i="11"/>
  <c r="Q1742" i="11"/>
  <c r="P1742" i="11"/>
  <c r="O1742" i="11"/>
  <c r="N1742" i="11"/>
  <c r="M1742" i="11"/>
  <c r="L1742" i="11"/>
  <c r="K1742" i="11"/>
  <c r="J1742" i="11"/>
  <c r="I1742" i="11"/>
  <c r="H1742" i="11"/>
  <c r="G1742" i="11"/>
  <c r="AO1740" i="11"/>
  <c r="AN1740" i="11"/>
  <c r="AM1740" i="11"/>
  <c r="AL1740" i="11"/>
  <c r="AK1740" i="11"/>
  <c r="AJ1740" i="11"/>
  <c r="AI1740" i="11"/>
  <c r="AH1740" i="11"/>
  <c r="AG1740" i="11"/>
  <c r="AF1740" i="11"/>
  <c r="AE1740" i="11"/>
  <c r="AD1740" i="11"/>
  <c r="AC1740" i="11"/>
  <c r="AB1740" i="11"/>
  <c r="AA1740" i="11"/>
  <c r="Z1740" i="11"/>
  <c r="Y1740" i="11"/>
  <c r="X1740" i="11"/>
  <c r="W1740" i="11"/>
  <c r="V1740" i="11"/>
  <c r="U1740" i="11"/>
  <c r="T1740" i="11"/>
  <c r="S1740" i="11"/>
  <c r="R1740" i="11"/>
  <c r="Q1740" i="11"/>
  <c r="P1740" i="11"/>
  <c r="O1740" i="11"/>
  <c r="N1740" i="11"/>
  <c r="M1740" i="11"/>
  <c r="L1740" i="11"/>
  <c r="K1740" i="11"/>
  <c r="J1740" i="11"/>
  <c r="I1740" i="11"/>
  <c r="H1740" i="11"/>
  <c r="G1740" i="11"/>
  <c r="AO1738" i="11"/>
  <c r="AN1738" i="11"/>
  <c r="AM1738" i="11"/>
  <c r="AL1738" i="11"/>
  <c r="AK1738" i="11"/>
  <c r="AJ1738" i="11"/>
  <c r="AI1738" i="11"/>
  <c r="AH1738" i="11"/>
  <c r="AG1738" i="11"/>
  <c r="AF1738" i="11"/>
  <c r="AE1738" i="11"/>
  <c r="AD1738" i="11"/>
  <c r="AC1738" i="11"/>
  <c r="AB1738" i="11"/>
  <c r="AA1738" i="11"/>
  <c r="Z1738" i="11"/>
  <c r="Y1738" i="11"/>
  <c r="X1738" i="11"/>
  <c r="W1738" i="11"/>
  <c r="V1738" i="11"/>
  <c r="U1738" i="11"/>
  <c r="T1738" i="11"/>
  <c r="S1738" i="11"/>
  <c r="R1738" i="11"/>
  <c r="Q1738" i="11"/>
  <c r="P1738" i="11"/>
  <c r="O1738" i="11"/>
  <c r="N1738" i="11"/>
  <c r="M1738" i="11"/>
  <c r="L1738" i="11"/>
  <c r="K1738" i="11"/>
  <c r="J1738" i="11"/>
  <c r="I1738" i="11"/>
  <c r="H1738" i="11"/>
  <c r="G1738" i="11"/>
  <c r="AO1736" i="11"/>
  <c r="AN1736" i="11"/>
  <c r="AM1736" i="11"/>
  <c r="AL1736" i="11"/>
  <c r="AK1736" i="11"/>
  <c r="AJ1736" i="11"/>
  <c r="AI1736" i="11"/>
  <c r="AH1736" i="11"/>
  <c r="AG1736" i="11"/>
  <c r="AF1736" i="11"/>
  <c r="AE1736" i="11"/>
  <c r="AD1736" i="11"/>
  <c r="AC1736" i="11"/>
  <c r="AB1736" i="11"/>
  <c r="AA1736" i="11"/>
  <c r="Z1736" i="11"/>
  <c r="Y1736" i="11"/>
  <c r="X1736" i="11"/>
  <c r="W1736" i="11"/>
  <c r="V1736" i="11"/>
  <c r="U1736" i="11"/>
  <c r="T1736" i="11"/>
  <c r="S1736" i="11"/>
  <c r="R1736" i="11"/>
  <c r="Q1736" i="11"/>
  <c r="P1736" i="11"/>
  <c r="O1736" i="11"/>
  <c r="N1736" i="11"/>
  <c r="M1736" i="11"/>
  <c r="L1736" i="11"/>
  <c r="K1736" i="11"/>
  <c r="J1736" i="11"/>
  <c r="I1736" i="11"/>
  <c r="H1736" i="11"/>
  <c r="G1736" i="11"/>
  <c r="AO1734" i="11"/>
  <c r="AN1734" i="11"/>
  <c r="AM1734" i="11"/>
  <c r="AL1734" i="11"/>
  <c r="AK1734" i="11"/>
  <c r="AJ1734" i="11"/>
  <c r="AI1734" i="11"/>
  <c r="AH1734" i="11"/>
  <c r="AG1734" i="11"/>
  <c r="AF1734" i="11"/>
  <c r="AE1734" i="11"/>
  <c r="AD1734" i="11"/>
  <c r="AC1734" i="11"/>
  <c r="AB1734" i="11"/>
  <c r="AA1734" i="11"/>
  <c r="Z1734" i="11"/>
  <c r="Y1734" i="11"/>
  <c r="X1734" i="11"/>
  <c r="W1734" i="11"/>
  <c r="V1734" i="11"/>
  <c r="U1734" i="11"/>
  <c r="T1734" i="11"/>
  <c r="S1734" i="11"/>
  <c r="R1734" i="11"/>
  <c r="Q1734" i="11"/>
  <c r="P1734" i="11"/>
  <c r="O1734" i="11"/>
  <c r="N1734" i="11"/>
  <c r="M1734" i="11"/>
  <c r="L1734" i="11"/>
  <c r="K1734" i="11"/>
  <c r="J1734" i="11"/>
  <c r="I1734" i="11"/>
  <c r="H1734" i="11"/>
  <c r="G1734" i="11"/>
  <c r="AO1651" i="11"/>
  <c r="AN1651" i="11"/>
  <c r="AM1651" i="11"/>
  <c r="AL1651" i="11"/>
  <c r="AK1651" i="11"/>
  <c r="AJ1651" i="11"/>
  <c r="AI1651" i="11"/>
  <c r="AH1651" i="11"/>
  <c r="AG1651" i="11"/>
  <c r="AF1651" i="11"/>
  <c r="AE1651" i="11"/>
  <c r="AD1651" i="11"/>
  <c r="AC1651" i="11"/>
  <c r="AB1651" i="11"/>
  <c r="AA1651" i="11"/>
  <c r="Z1651" i="11"/>
  <c r="Y1651" i="11"/>
  <c r="X1651" i="11"/>
  <c r="W1651" i="11"/>
  <c r="V1651" i="11"/>
  <c r="U1651" i="11"/>
  <c r="T1651" i="11"/>
  <c r="S1651" i="11"/>
  <c r="R1651" i="11"/>
  <c r="Q1651" i="11"/>
  <c r="P1651" i="11"/>
  <c r="O1651" i="11"/>
  <c r="N1651" i="11"/>
  <c r="M1651" i="11"/>
  <c r="L1651" i="11"/>
  <c r="K1651" i="11"/>
  <c r="J1651" i="11"/>
  <c r="I1651" i="11"/>
  <c r="H1651" i="11"/>
  <c r="G1651" i="11"/>
  <c r="AO1649" i="11"/>
  <c r="AN1649" i="11"/>
  <c r="AM1649" i="11"/>
  <c r="AL1649" i="11"/>
  <c r="AK1649" i="11"/>
  <c r="AJ1649" i="11"/>
  <c r="AI1649" i="11"/>
  <c r="AH1649" i="11"/>
  <c r="AG1649" i="11"/>
  <c r="AF1649" i="11"/>
  <c r="AE1649" i="11"/>
  <c r="AD1649" i="11"/>
  <c r="AC1649" i="11"/>
  <c r="AB1649" i="11"/>
  <c r="AA1649" i="11"/>
  <c r="Z1649" i="11"/>
  <c r="Y1649" i="11"/>
  <c r="X1649" i="11"/>
  <c r="W1649" i="11"/>
  <c r="V1649" i="11"/>
  <c r="U1649" i="11"/>
  <c r="T1649" i="11"/>
  <c r="S1649" i="11"/>
  <c r="R1649" i="11"/>
  <c r="Q1649" i="11"/>
  <c r="P1649" i="11"/>
  <c r="O1649" i="11"/>
  <c r="N1649" i="11"/>
  <c r="M1649" i="11"/>
  <c r="L1649" i="11"/>
  <c r="K1649" i="11"/>
  <c r="J1649" i="11"/>
  <c r="I1649" i="11"/>
  <c r="H1649" i="11"/>
  <c r="G1649" i="11"/>
  <c r="AO1647" i="11"/>
  <c r="AN1647" i="11"/>
  <c r="AM1647" i="11"/>
  <c r="AL1647" i="11"/>
  <c r="AK1647" i="11"/>
  <c r="AJ1647" i="11"/>
  <c r="AI1647" i="11"/>
  <c r="AH1647" i="11"/>
  <c r="AG1647" i="11"/>
  <c r="AF1647" i="11"/>
  <c r="AE1647" i="11"/>
  <c r="AD1647" i="11"/>
  <c r="AC1647" i="11"/>
  <c r="AB1647" i="11"/>
  <c r="AA1647" i="11"/>
  <c r="Z1647" i="11"/>
  <c r="Y1647" i="11"/>
  <c r="X1647" i="11"/>
  <c r="W1647" i="11"/>
  <c r="V1647" i="11"/>
  <c r="U1647" i="11"/>
  <c r="T1647" i="11"/>
  <c r="S1647" i="11"/>
  <c r="R1647" i="11"/>
  <c r="Q1647" i="11"/>
  <c r="P1647" i="11"/>
  <c r="O1647" i="11"/>
  <c r="N1647" i="11"/>
  <c r="M1647" i="11"/>
  <c r="L1647" i="11"/>
  <c r="K1647" i="11"/>
  <c r="J1647" i="11"/>
  <c r="I1647" i="11"/>
  <c r="H1647" i="11"/>
  <c r="G1647" i="11"/>
  <c r="AO1645" i="11"/>
  <c r="AN1645" i="11"/>
  <c r="AM1645" i="11"/>
  <c r="AL1645" i="11"/>
  <c r="AK1645" i="11"/>
  <c r="AJ1645" i="11"/>
  <c r="AI1645" i="11"/>
  <c r="AH1645" i="11"/>
  <c r="AG1645" i="11"/>
  <c r="AF1645" i="11"/>
  <c r="AE1645" i="11"/>
  <c r="AD1645" i="11"/>
  <c r="AC1645" i="11"/>
  <c r="AB1645" i="11"/>
  <c r="AA1645" i="11"/>
  <c r="Z1645" i="11"/>
  <c r="Y1645" i="11"/>
  <c r="X1645" i="11"/>
  <c r="W1645" i="11"/>
  <c r="V1645" i="11"/>
  <c r="U1645" i="11"/>
  <c r="T1645" i="11"/>
  <c r="S1645" i="11"/>
  <c r="R1645" i="11"/>
  <c r="Q1645" i="11"/>
  <c r="P1645" i="11"/>
  <c r="O1645" i="11"/>
  <c r="N1645" i="11"/>
  <c r="M1645" i="11"/>
  <c r="L1645" i="11"/>
  <c r="K1645" i="11"/>
  <c r="J1645" i="11"/>
  <c r="I1645" i="11"/>
  <c r="H1645" i="11"/>
  <c r="G1645" i="11"/>
  <c r="AO1643" i="11"/>
  <c r="AN1643" i="11"/>
  <c r="AM1643" i="11"/>
  <c r="AL1643" i="11"/>
  <c r="AK1643" i="11"/>
  <c r="AJ1643" i="11"/>
  <c r="AI1643" i="11"/>
  <c r="AH1643" i="11"/>
  <c r="AG1643" i="11"/>
  <c r="AF1643" i="11"/>
  <c r="AE1643" i="11"/>
  <c r="AD1643" i="11"/>
  <c r="AC1643" i="11"/>
  <c r="AB1643" i="11"/>
  <c r="AA1643" i="11"/>
  <c r="Z1643" i="11"/>
  <c r="Y1643" i="11"/>
  <c r="X1643" i="11"/>
  <c r="W1643" i="11"/>
  <c r="V1643" i="11"/>
  <c r="U1643" i="11"/>
  <c r="T1643" i="11"/>
  <c r="S1643" i="11"/>
  <c r="R1643" i="11"/>
  <c r="Q1643" i="11"/>
  <c r="P1643" i="11"/>
  <c r="O1643" i="11"/>
  <c r="N1643" i="11"/>
  <c r="M1643" i="11"/>
  <c r="L1643" i="11"/>
  <c r="K1643" i="11"/>
  <c r="J1643" i="11"/>
  <c r="I1643" i="11"/>
  <c r="H1643" i="11"/>
  <c r="G1643" i="11"/>
  <c r="AO1641" i="11"/>
  <c r="AN1641" i="11"/>
  <c r="AM1641" i="11"/>
  <c r="AL1641" i="11"/>
  <c r="AK1641" i="11"/>
  <c r="AJ1641" i="11"/>
  <c r="AI1641" i="11"/>
  <c r="AH1641" i="11"/>
  <c r="AG1641" i="11"/>
  <c r="AF1641" i="11"/>
  <c r="AE1641" i="11"/>
  <c r="AD1641" i="11"/>
  <c r="AC1641" i="11"/>
  <c r="AB1641" i="11"/>
  <c r="AA1641" i="11"/>
  <c r="Z1641" i="11"/>
  <c r="Y1641" i="11"/>
  <c r="X1641" i="11"/>
  <c r="W1641" i="11"/>
  <c r="V1641" i="11"/>
  <c r="U1641" i="11"/>
  <c r="T1641" i="11"/>
  <c r="S1641" i="11"/>
  <c r="R1641" i="11"/>
  <c r="Q1641" i="11"/>
  <c r="P1641" i="11"/>
  <c r="O1641" i="11"/>
  <c r="N1641" i="11"/>
  <c r="M1641" i="11"/>
  <c r="L1641" i="11"/>
  <c r="K1641" i="11"/>
  <c r="J1641" i="11"/>
  <c r="I1641" i="11"/>
  <c r="H1641" i="11"/>
  <c r="G1641" i="11"/>
  <c r="AO1639" i="11"/>
  <c r="AN1639" i="11"/>
  <c r="AM1639" i="11"/>
  <c r="AL1639" i="11"/>
  <c r="AK1639" i="11"/>
  <c r="AJ1639" i="11"/>
  <c r="AI1639" i="11"/>
  <c r="AH1639" i="11"/>
  <c r="AG1639" i="11"/>
  <c r="AF1639" i="11"/>
  <c r="AE1639" i="11"/>
  <c r="AD1639" i="11"/>
  <c r="AC1639" i="11"/>
  <c r="AB1639" i="11"/>
  <c r="AA1639" i="11"/>
  <c r="Z1639" i="11"/>
  <c r="Y1639" i="11"/>
  <c r="X1639" i="11"/>
  <c r="W1639" i="11"/>
  <c r="V1639" i="11"/>
  <c r="U1639" i="11"/>
  <c r="T1639" i="11"/>
  <c r="S1639" i="11"/>
  <c r="R1639" i="11"/>
  <c r="Q1639" i="11"/>
  <c r="P1639" i="11"/>
  <c r="O1639" i="11"/>
  <c r="N1639" i="11"/>
  <c r="M1639" i="11"/>
  <c r="L1639" i="11"/>
  <c r="K1639" i="11"/>
  <c r="J1639" i="11"/>
  <c r="I1639" i="11"/>
  <c r="H1639" i="11"/>
  <c r="G1639" i="11"/>
  <c r="AO1637" i="11"/>
  <c r="AN1637" i="11"/>
  <c r="AM1637" i="11"/>
  <c r="AL1637" i="11"/>
  <c r="AK1637" i="11"/>
  <c r="AJ1637" i="11"/>
  <c r="AI1637" i="11"/>
  <c r="AH1637" i="11"/>
  <c r="AG1637" i="11"/>
  <c r="AF1637" i="11"/>
  <c r="AE1637" i="11"/>
  <c r="AD1637" i="11"/>
  <c r="AC1637" i="11"/>
  <c r="AB1637" i="11"/>
  <c r="AA1637" i="11"/>
  <c r="Z1637" i="11"/>
  <c r="Y1637" i="11"/>
  <c r="X1637" i="11"/>
  <c r="W1637" i="11"/>
  <c r="V1637" i="11"/>
  <c r="U1637" i="11"/>
  <c r="T1637" i="11"/>
  <c r="S1637" i="11"/>
  <c r="R1637" i="11"/>
  <c r="Q1637" i="11"/>
  <c r="P1637" i="11"/>
  <c r="O1637" i="11"/>
  <c r="N1637" i="11"/>
  <c r="M1637" i="11"/>
  <c r="L1637" i="11"/>
  <c r="K1637" i="11"/>
  <c r="J1637" i="11"/>
  <c r="I1637" i="11"/>
  <c r="H1637" i="11"/>
  <c r="G1637" i="11"/>
  <c r="AO1635" i="11"/>
  <c r="AN1635" i="11"/>
  <c r="AM1635" i="11"/>
  <c r="AL1635" i="11"/>
  <c r="AK1635" i="11"/>
  <c r="AJ1635" i="11"/>
  <c r="AI1635" i="11"/>
  <c r="AH1635" i="11"/>
  <c r="AG1635" i="11"/>
  <c r="AF1635" i="11"/>
  <c r="AE1635" i="11"/>
  <c r="AD1635" i="11"/>
  <c r="AC1635" i="11"/>
  <c r="AB1635" i="11"/>
  <c r="AA1635" i="11"/>
  <c r="Z1635" i="11"/>
  <c r="Y1635" i="11"/>
  <c r="X1635" i="11"/>
  <c r="W1635" i="11"/>
  <c r="V1635" i="11"/>
  <c r="U1635" i="11"/>
  <c r="T1635" i="11"/>
  <c r="S1635" i="11"/>
  <c r="R1635" i="11"/>
  <c r="Q1635" i="11"/>
  <c r="P1635" i="11"/>
  <c r="O1635" i="11"/>
  <c r="N1635" i="11"/>
  <c r="M1635" i="11"/>
  <c r="L1635" i="11"/>
  <c r="K1635" i="11"/>
  <c r="J1635" i="11"/>
  <c r="I1635" i="11"/>
  <c r="H1635" i="11"/>
  <c r="G1635" i="11"/>
  <c r="AO1633" i="11"/>
  <c r="AN1633" i="11"/>
  <c r="AM1633" i="11"/>
  <c r="AL1633" i="11"/>
  <c r="AK1633" i="11"/>
  <c r="AJ1633" i="11"/>
  <c r="AI1633" i="11"/>
  <c r="AH1633" i="11"/>
  <c r="AG1633" i="11"/>
  <c r="AF1633" i="11"/>
  <c r="AE1633" i="11"/>
  <c r="AD1633" i="11"/>
  <c r="AC1633" i="11"/>
  <c r="AB1633" i="11"/>
  <c r="AA1633" i="11"/>
  <c r="Z1633" i="11"/>
  <c r="Y1633" i="11"/>
  <c r="X1633" i="11"/>
  <c r="W1633" i="11"/>
  <c r="V1633" i="11"/>
  <c r="U1633" i="11"/>
  <c r="T1633" i="11"/>
  <c r="S1633" i="11"/>
  <c r="R1633" i="11"/>
  <c r="Q1633" i="11"/>
  <c r="P1633" i="11"/>
  <c r="O1633" i="11"/>
  <c r="N1633" i="11"/>
  <c r="M1633" i="11"/>
  <c r="L1633" i="11"/>
  <c r="K1633" i="11"/>
  <c r="J1633" i="11"/>
  <c r="I1633" i="11"/>
  <c r="H1633" i="11"/>
  <c r="G1633" i="11"/>
  <c r="AO1631" i="11"/>
  <c r="AN1631" i="11"/>
  <c r="AM1631" i="11"/>
  <c r="AL1631" i="11"/>
  <c r="AK1631" i="11"/>
  <c r="AJ1631" i="11"/>
  <c r="AI1631" i="11"/>
  <c r="AH1631" i="11"/>
  <c r="AG1631" i="11"/>
  <c r="AF1631" i="11"/>
  <c r="AE1631" i="11"/>
  <c r="AD1631" i="11"/>
  <c r="AC1631" i="11"/>
  <c r="AB1631" i="11"/>
  <c r="AA1631" i="11"/>
  <c r="Z1631" i="11"/>
  <c r="Y1631" i="11"/>
  <c r="X1631" i="11"/>
  <c r="W1631" i="11"/>
  <c r="V1631" i="11"/>
  <c r="U1631" i="11"/>
  <c r="T1631" i="11"/>
  <c r="S1631" i="11"/>
  <c r="R1631" i="11"/>
  <c r="Q1631" i="11"/>
  <c r="P1631" i="11"/>
  <c r="O1631" i="11"/>
  <c r="N1631" i="11"/>
  <c r="M1631" i="11"/>
  <c r="L1631" i="11"/>
  <c r="K1631" i="11"/>
  <c r="J1631" i="11"/>
  <c r="I1631" i="11"/>
  <c r="H1631" i="11"/>
  <c r="G1631" i="11"/>
  <c r="AO1629" i="11"/>
  <c r="AN1629" i="11"/>
  <c r="AM1629" i="11"/>
  <c r="AL1629" i="11"/>
  <c r="AK1629" i="11"/>
  <c r="AJ1629" i="11"/>
  <c r="AI1629" i="11"/>
  <c r="AH1629" i="11"/>
  <c r="AG1629" i="11"/>
  <c r="AF1629" i="11"/>
  <c r="AE1629" i="11"/>
  <c r="AD1629" i="11"/>
  <c r="AC1629" i="11"/>
  <c r="AB1629" i="11"/>
  <c r="AA1629" i="11"/>
  <c r="Z1629" i="11"/>
  <c r="Y1629" i="11"/>
  <c r="X1629" i="11"/>
  <c r="W1629" i="11"/>
  <c r="V1629" i="11"/>
  <c r="U1629" i="11"/>
  <c r="T1629" i="11"/>
  <c r="S1629" i="11"/>
  <c r="R1629" i="11"/>
  <c r="Q1629" i="11"/>
  <c r="P1629" i="11"/>
  <c r="O1629" i="11"/>
  <c r="N1629" i="11"/>
  <c r="M1629" i="11"/>
  <c r="L1629" i="11"/>
  <c r="K1629" i="11"/>
  <c r="J1629" i="11"/>
  <c r="I1629" i="11"/>
  <c r="H1629" i="11"/>
  <c r="G1629" i="11"/>
  <c r="AO1627" i="11"/>
  <c r="AN1627" i="11"/>
  <c r="AM1627" i="11"/>
  <c r="AL1627" i="11"/>
  <c r="AK1627" i="11"/>
  <c r="AJ1627" i="11"/>
  <c r="AI1627" i="11"/>
  <c r="AH1627" i="11"/>
  <c r="AG1627" i="11"/>
  <c r="AF1627" i="11"/>
  <c r="AE1627" i="11"/>
  <c r="AD1627" i="11"/>
  <c r="AC1627" i="11"/>
  <c r="AB1627" i="11"/>
  <c r="AA1627" i="11"/>
  <c r="Z1627" i="11"/>
  <c r="Y1627" i="11"/>
  <c r="X1627" i="11"/>
  <c r="W1627" i="11"/>
  <c r="V1627" i="11"/>
  <c r="U1627" i="11"/>
  <c r="T1627" i="11"/>
  <c r="S1627" i="11"/>
  <c r="R1627" i="11"/>
  <c r="Q1627" i="11"/>
  <c r="P1627" i="11"/>
  <c r="O1627" i="11"/>
  <c r="N1627" i="11"/>
  <c r="M1627" i="11"/>
  <c r="L1627" i="11"/>
  <c r="K1627" i="11"/>
  <c r="J1627" i="11"/>
  <c r="I1627" i="11"/>
  <c r="H1627" i="11"/>
  <c r="G1627" i="11"/>
  <c r="AO1625" i="11"/>
  <c r="AN1625" i="11"/>
  <c r="AM1625" i="11"/>
  <c r="AL1625" i="11"/>
  <c r="AK1625" i="11"/>
  <c r="AJ1625" i="11"/>
  <c r="AI1625" i="11"/>
  <c r="AH1625" i="11"/>
  <c r="AG1625" i="11"/>
  <c r="AF1625" i="11"/>
  <c r="AE1625" i="11"/>
  <c r="AD1625" i="11"/>
  <c r="AC1625" i="11"/>
  <c r="AB1625" i="11"/>
  <c r="AA1625" i="11"/>
  <c r="Z1625" i="11"/>
  <c r="Y1625" i="11"/>
  <c r="X1625" i="11"/>
  <c r="W1625" i="11"/>
  <c r="V1625" i="11"/>
  <c r="U1625" i="11"/>
  <c r="T1625" i="11"/>
  <c r="S1625" i="11"/>
  <c r="R1625" i="11"/>
  <c r="Q1625" i="11"/>
  <c r="P1625" i="11"/>
  <c r="O1625" i="11"/>
  <c r="N1625" i="11"/>
  <c r="M1625" i="11"/>
  <c r="L1625" i="11"/>
  <c r="K1625" i="11"/>
  <c r="J1625" i="11"/>
  <c r="I1625" i="11"/>
  <c r="H1625" i="11"/>
  <c r="G1625" i="11"/>
  <c r="D1620" i="11"/>
  <c r="AO1732" i="11"/>
  <c r="AN1732" i="11"/>
  <c r="AM1732" i="11"/>
  <c r="AL1732" i="11"/>
  <c r="AK1732" i="11"/>
  <c r="AJ1732" i="11"/>
  <c r="AI1732" i="11"/>
  <c r="AH1732" i="11"/>
  <c r="AG1732" i="11"/>
  <c r="AF1732" i="11"/>
  <c r="AE1732" i="11"/>
  <c r="AD1732" i="11"/>
  <c r="AC1732" i="11"/>
  <c r="AB1732" i="11"/>
  <c r="AA1732" i="11"/>
  <c r="Z1732" i="11"/>
  <c r="Y1732" i="11"/>
  <c r="X1732" i="11"/>
  <c r="W1732" i="11"/>
  <c r="V1732" i="11"/>
  <c r="U1732" i="11"/>
  <c r="T1732" i="11"/>
  <c r="S1732" i="11"/>
  <c r="R1732" i="11"/>
  <c r="Q1732" i="11"/>
  <c r="P1732" i="11"/>
  <c r="O1732" i="11"/>
  <c r="N1732" i="11"/>
  <c r="M1732" i="11"/>
  <c r="L1732" i="11"/>
  <c r="K1732" i="11"/>
  <c r="J1732" i="11"/>
  <c r="I1732" i="11"/>
  <c r="H1732" i="11"/>
  <c r="G1732" i="11"/>
  <c r="AO1728" i="11"/>
  <c r="AN1728" i="11"/>
  <c r="AM1728" i="11"/>
  <c r="AL1728" i="11"/>
  <c r="AK1728" i="11"/>
  <c r="AJ1728" i="11"/>
  <c r="AI1728" i="11"/>
  <c r="AH1728" i="11"/>
  <c r="AG1728" i="11"/>
  <c r="AF1728" i="11"/>
  <c r="AE1728" i="11"/>
  <c r="AD1728" i="11"/>
  <c r="AC1728" i="11"/>
  <c r="AB1728" i="11"/>
  <c r="AA1728" i="11"/>
  <c r="Z1728" i="11"/>
  <c r="Y1728" i="11"/>
  <c r="X1728" i="11"/>
  <c r="W1728" i="11"/>
  <c r="V1728" i="11"/>
  <c r="U1728" i="11"/>
  <c r="T1728" i="11"/>
  <c r="S1728" i="11"/>
  <c r="R1728" i="11"/>
  <c r="Q1728" i="11"/>
  <c r="P1728" i="11"/>
  <c r="O1728" i="11"/>
  <c r="N1728" i="11"/>
  <c r="M1728" i="11"/>
  <c r="L1728" i="11"/>
  <c r="K1728" i="11"/>
  <c r="J1728" i="11"/>
  <c r="I1728" i="11"/>
  <c r="H1728" i="11"/>
  <c r="G1728" i="11"/>
  <c r="AO1724" i="11"/>
  <c r="AN1724" i="11"/>
  <c r="AM1724" i="11"/>
  <c r="AL1724" i="11"/>
  <c r="AK1724" i="11"/>
  <c r="AJ1724" i="11"/>
  <c r="AI1724" i="11"/>
  <c r="AH1724" i="11"/>
  <c r="AG1724" i="11"/>
  <c r="AF1724" i="11"/>
  <c r="AE1724" i="11"/>
  <c r="AD1724" i="11"/>
  <c r="AC1724" i="11"/>
  <c r="AB1724" i="11"/>
  <c r="AA1724" i="11"/>
  <c r="Z1724" i="11"/>
  <c r="Y1724" i="11"/>
  <c r="X1724" i="11"/>
  <c r="W1724" i="11"/>
  <c r="V1724" i="11"/>
  <c r="U1724" i="11"/>
  <c r="T1724" i="11"/>
  <c r="S1724" i="11"/>
  <c r="R1724" i="11"/>
  <c r="Q1724" i="11"/>
  <c r="P1724" i="11"/>
  <c r="O1724" i="11"/>
  <c r="N1724" i="11"/>
  <c r="M1724" i="11"/>
  <c r="L1724" i="11"/>
  <c r="K1724" i="11"/>
  <c r="J1724" i="11"/>
  <c r="I1724" i="11"/>
  <c r="H1724" i="11"/>
  <c r="G1724" i="11"/>
  <c r="AO1720" i="11"/>
  <c r="AN1720" i="11"/>
  <c r="AM1720" i="11"/>
  <c r="AL1720" i="11"/>
  <c r="AK1720" i="11"/>
  <c r="AJ1720" i="11"/>
  <c r="AI1720" i="11"/>
  <c r="AH1720" i="11"/>
  <c r="AG1720" i="11"/>
  <c r="AF1720" i="11"/>
  <c r="AE1720" i="11"/>
  <c r="AD1720" i="11"/>
  <c r="AC1720" i="11"/>
  <c r="AB1720" i="11"/>
  <c r="AA1720" i="11"/>
  <c r="Z1720" i="11"/>
  <c r="Y1720" i="11"/>
  <c r="X1720" i="11"/>
  <c r="W1720" i="11"/>
  <c r="V1720" i="11"/>
  <c r="U1720" i="11"/>
  <c r="T1720" i="11"/>
  <c r="S1720" i="11"/>
  <c r="R1720" i="11"/>
  <c r="Q1720" i="11"/>
  <c r="P1720" i="11"/>
  <c r="O1720" i="11"/>
  <c r="N1720" i="11"/>
  <c r="M1720" i="11"/>
  <c r="L1720" i="11"/>
  <c r="K1720" i="11"/>
  <c r="J1720" i="11"/>
  <c r="I1720" i="11"/>
  <c r="H1720" i="11"/>
  <c r="G1720" i="11"/>
  <c r="AO1716" i="11"/>
  <c r="AN1716" i="11"/>
  <c r="AM1716" i="11"/>
  <c r="AL1716" i="11"/>
  <c r="AK1716" i="11"/>
  <c r="AJ1716" i="11"/>
  <c r="AI1716" i="11"/>
  <c r="AH1716" i="11"/>
  <c r="AG1716" i="11"/>
  <c r="AF1716" i="11"/>
  <c r="AE1716" i="11"/>
  <c r="AD1716" i="11"/>
  <c r="AC1716" i="11"/>
  <c r="AB1716" i="11"/>
  <c r="AA1716" i="11"/>
  <c r="Z1716" i="11"/>
  <c r="Y1716" i="11"/>
  <c r="X1716" i="11"/>
  <c r="W1716" i="11"/>
  <c r="V1716" i="11"/>
  <c r="U1716" i="11"/>
  <c r="T1716" i="11"/>
  <c r="S1716" i="11"/>
  <c r="R1716" i="11"/>
  <c r="Q1716" i="11"/>
  <c r="P1716" i="11"/>
  <c r="O1716" i="11"/>
  <c r="N1716" i="11"/>
  <c r="M1716" i="11"/>
  <c r="L1716" i="11"/>
  <c r="K1716" i="11"/>
  <c r="J1716" i="11"/>
  <c r="I1716" i="11"/>
  <c r="H1716" i="11"/>
  <c r="G1716" i="11"/>
  <c r="AO1712" i="11"/>
  <c r="AN1712" i="11"/>
  <c r="AM1712" i="11"/>
  <c r="AL1712" i="11"/>
  <c r="AK1712" i="11"/>
  <c r="AJ1712" i="11"/>
  <c r="AI1712" i="11"/>
  <c r="AH1712" i="11"/>
  <c r="AG1712" i="11"/>
  <c r="AF1712" i="11"/>
  <c r="AE1712" i="11"/>
  <c r="AD1712" i="11"/>
  <c r="AC1712" i="11"/>
  <c r="AB1712" i="11"/>
  <c r="AA1712" i="11"/>
  <c r="Z1712" i="11"/>
  <c r="Y1712" i="11"/>
  <c r="X1712" i="11"/>
  <c r="W1712" i="11"/>
  <c r="V1712" i="11"/>
  <c r="U1712" i="11"/>
  <c r="T1712" i="11"/>
  <c r="S1712" i="11"/>
  <c r="R1712" i="11"/>
  <c r="Q1712" i="11"/>
  <c r="P1712" i="11"/>
  <c r="O1712" i="11"/>
  <c r="N1712" i="11"/>
  <c r="M1712" i="11"/>
  <c r="L1712" i="11"/>
  <c r="K1712" i="11"/>
  <c r="J1712" i="11"/>
  <c r="I1712" i="11"/>
  <c r="H1712" i="11"/>
  <c r="G1712" i="11"/>
  <c r="AO1708" i="11"/>
  <c r="AN1708" i="11"/>
  <c r="AM1708" i="11"/>
  <c r="AL1708" i="11"/>
  <c r="AK1708" i="11"/>
  <c r="AJ1708" i="11"/>
  <c r="AI1708" i="11"/>
  <c r="AH1708" i="11"/>
  <c r="AG1708" i="11"/>
  <c r="AF1708" i="11"/>
  <c r="AE1708" i="11"/>
  <c r="AD1708" i="11"/>
  <c r="AC1708" i="11"/>
  <c r="AB1708" i="11"/>
  <c r="AA1708" i="11"/>
  <c r="Z1708" i="11"/>
  <c r="Y1708" i="11"/>
  <c r="X1708" i="11"/>
  <c r="W1708" i="11"/>
  <c r="V1708" i="11"/>
  <c r="U1708" i="11"/>
  <c r="T1708" i="11"/>
  <c r="S1708" i="11"/>
  <c r="R1708" i="11"/>
  <c r="Q1708" i="11"/>
  <c r="P1708" i="11"/>
  <c r="O1708" i="11"/>
  <c r="N1708" i="11"/>
  <c r="M1708" i="11"/>
  <c r="L1708" i="11"/>
  <c r="K1708" i="11"/>
  <c r="J1708" i="11"/>
  <c r="I1708" i="11"/>
  <c r="H1708" i="11"/>
  <c r="G1708" i="11"/>
  <c r="AO1704" i="11"/>
  <c r="AN1704" i="11"/>
  <c r="AM1704" i="11"/>
  <c r="AL1704" i="11"/>
  <c r="AK1704" i="11"/>
  <c r="AJ1704" i="11"/>
  <c r="AI1704" i="11"/>
  <c r="AH1704" i="11"/>
  <c r="AG1704" i="11"/>
  <c r="AF1704" i="11"/>
  <c r="AE1704" i="11"/>
  <c r="AD1704" i="11"/>
  <c r="AC1704" i="11"/>
  <c r="AB1704" i="11"/>
  <c r="AA1704" i="11"/>
  <c r="Z1704" i="11"/>
  <c r="Y1704" i="11"/>
  <c r="X1704" i="11"/>
  <c r="W1704" i="11"/>
  <c r="V1704" i="11"/>
  <c r="U1704" i="11"/>
  <c r="T1704" i="11"/>
  <c r="S1704" i="11"/>
  <c r="R1704" i="11"/>
  <c r="Q1704" i="11"/>
  <c r="P1704" i="11"/>
  <c r="O1704" i="11"/>
  <c r="N1704" i="11"/>
  <c r="M1704" i="11"/>
  <c r="L1704" i="11"/>
  <c r="K1704" i="11"/>
  <c r="J1704" i="11"/>
  <c r="I1704" i="11"/>
  <c r="H1704" i="11"/>
  <c r="G1704" i="11"/>
  <c r="AO1700" i="11"/>
  <c r="AN1700" i="11"/>
  <c r="AM1700" i="11"/>
  <c r="AL1700" i="11"/>
  <c r="AK1700" i="11"/>
  <c r="AJ1700" i="11"/>
  <c r="AI1700" i="11"/>
  <c r="AH1700" i="11"/>
  <c r="AG1700" i="11"/>
  <c r="AF1700" i="11"/>
  <c r="AE1700" i="11"/>
  <c r="AD1700" i="11"/>
  <c r="AC1700" i="11"/>
  <c r="AB1700" i="11"/>
  <c r="AA1700" i="11"/>
  <c r="Z1700" i="11"/>
  <c r="Y1700" i="11"/>
  <c r="X1700" i="11"/>
  <c r="W1700" i="11"/>
  <c r="V1700" i="11"/>
  <c r="U1700" i="11"/>
  <c r="T1700" i="11"/>
  <c r="S1700" i="11"/>
  <c r="R1700" i="11"/>
  <c r="Q1700" i="11"/>
  <c r="P1700" i="11"/>
  <c r="O1700" i="11"/>
  <c r="N1700" i="11"/>
  <c r="M1700" i="11"/>
  <c r="L1700" i="11"/>
  <c r="K1700" i="11"/>
  <c r="J1700" i="11"/>
  <c r="I1700" i="11"/>
  <c r="H1700" i="11"/>
  <c r="G1700" i="11"/>
  <c r="AO1696" i="11"/>
  <c r="AN1696" i="11"/>
  <c r="AM1696" i="11"/>
  <c r="AL1696" i="11"/>
  <c r="AK1696" i="11"/>
  <c r="AJ1696" i="11"/>
  <c r="AI1696" i="11"/>
  <c r="AH1696" i="11"/>
  <c r="AG1696" i="11"/>
  <c r="AF1696" i="11"/>
  <c r="AE1696" i="11"/>
  <c r="AD1696" i="11"/>
  <c r="AC1696" i="11"/>
  <c r="AB1696" i="11"/>
  <c r="AA1696" i="11"/>
  <c r="Z1696" i="11"/>
  <c r="Y1696" i="11"/>
  <c r="X1696" i="11"/>
  <c r="W1696" i="11"/>
  <c r="V1696" i="11"/>
  <c r="U1696" i="11"/>
  <c r="T1696" i="11"/>
  <c r="S1696" i="11"/>
  <c r="R1696" i="11"/>
  <c r="Q1696" i="11"/>
  <c r="P1696" i="11"/>
  <c r="O1696" i="11"/>
  <c r="N1696" i="11"/>
  <c r="M1696" i="11"/>
  <c r="L1696" i="11"/>
  <c r="K1696" i="11"/>
  <c r="J1696" i="11"/>
  <c r="I1696" i="11"/>
  <c r="H1696" i="11"/>
  <c r="G1696" i="11"/>
  <c r="AO1692" i="11"/>
  <c r="AN1692" i="11"/>
  <c r="AM1692" i="11"/>
  <c r="AL1692" i="11"/>
  <c r="AK1692" i="11"/>
  <c r="AJ1692" i="11"/>
  <c r="AI1692" i="11"/>
  <c r="AH1692" i="11"/>
  <c r="AG1692" i="11"/>
  <c r="AF1692" i="11"/>
  <c r="AE1692" i="11"/>
  <c r="AD1692" i="11"/>
  <c r="AC1692" i="11"/>
  <c r="AB1692" i="11"/>
  <c r="AA1692" i="11"/>
  <c r="Z1692" i="11"/>
  <c r="Y1692" i="11"/>
  <c r="X1692" i="11"/>
  <c r="W1692" i="11"/>
  <c r="V1692" i="11"/>
  <c r="U1692" i="11"/>
  <c r="T1692" i="11"/>
  <c r="S1692" i="11"/>
  <c r="R1692" i="11"/>
  <c r="Q1692" i="11"/>
  <c r="P1692" i="11"/>
  <c r="O1692" i="11"/>
  <c r="N1692" i="11"/>
  <c r="M1692" i="11"/>
  <c r="L1692" i="11"/>
  <c r="K1692" i="11"/>
  <c r="J1692" i="11"/>
  <c r="I1692" i="11"/>
  <c r="H1692" i="11"/>
  <c r="G1692" i="11"/>
  <c r="AO1688" i="11"/>
  <c r="AN1688" i="11"/>
  <c r="AM1688" i="11"/>
  <c r="AL1688" i="11"/>
  <c r="AK1688" i="11"/>
  <c r="AJ1688" i="11"/>
  <c r="AI1688" i="11"/>
  <c r="AH1688" i="11"/>
  <c r="AG1688" i="11"/>
  <c r="AF1688" i="11"/>
  <c r="AE1688" i="11"/>
  <c r="AD1688" i="11"/>
  <c r="AC1688" i="11"/>
  <c r="AB1688" i="11"/>
  <c r="AA1688" i="11"/>
  <c r="Z1688" i="11"/>
  <c r="Y1688" i="11"/>
  <c r="X1688" i="11"/>
  <c r="W1688" i="11"/>
  <c r="V1688" i="11"/>
  <c r="U1688" i="11"/>
  <c r="T1688" i="11"/>
  <c r="S1688" i="11"/>
  <c r="R1688" i="11"/>
  <c r="Q1688" i="11"/>
  <c r="P1688" i="11"/>
  <c r="O1688" i="11"/>
  <c r="N1688" i="11"/>
  <c r="M1688" i="11"/>
  <c r="L1688" i="11"/>
  <c r="K1688" i="11"/>
  <c r="J1688" i="11"/>
  <c r="I1688" i="11"/>
  <c r="H1688" i="11"/>
  <c r="G1688" i="11"/>
  <c r="AO1684" i="11"/>
  <c r="AN1684" i="11"/>
  <c r="AM1684" i="11"/>
  <c r="AL1684" i="11"/>
  <c r="AK1684" i="11"/>
  <c r="AJ1684" i="11"/>
  <c r="AI1684" i="11"/>
  <c r="AH1684" i="11"/>
  <c r="AG1684" i="11"/>
  <c r="AF1684" i="11"/>
  <c r="AE1684" i="11"/>
  <c r="AD1684" i="11"/>
  <c r="AC1684" i="11"/>
  <c r="AB1684" i="11"/>
  <c r="AA1684" i="11"/>
  <c r="Z1684" i="11"/>
  <c r="Y1684" i="11"/>
  <c r="X1684" i="11"/>
  <c r="W1684" i="11"/>
  <c r="V1684" i="11"/>
  <c r="U1684" i="11"/>
  <c r="T1684" i="11"/>
  <c r="S1684" i="11"/>
  <c r="R1684" i="11"/>
  <c r="Q1684" i="11"/>
  <c r="P1684" i="11"/>
  <c r="O1684" i="11"/>
  <c r="N1684" i="11"/>
  <c r="M1684" i="11"/>
  <c r="L1684" i="11"/>
  <c r="K1684" i="11"/>
  <c r="J1684" i="11"/>
  <c r="I1684" i="11"/>
  <c r="H1684" i="11"/>
  <c r="G1684" i="11"/>
  <c r="AO1680" i="11"/>
  <c r="AN1680" i="11"/>
  <c r="AM1680" i="11"/>
  <c r="AL1680" i="11"/>
  <c r="AK1680" i="11"/>
  <c r="AJ1680" i="11"/>
  <c r="AI1680" i="11"/>
  <c r="AH1680" i="11"/>
  <c r="AG1680" i="11"/>
  <c r="AF1680" i="11"/>
  <c r="AE1680" i="11"/>
  <c r="AD1680" i="11"/>
  <c r="AC1680" i="11"/>
  <c r="AB1680" i="11"/>
  <c r="AA1680" i="11"/>
  <c r="Z1680" i="11"/>
  <c r="Y1680" i="11"/>
  <c r="X1680" i="11"/>
  <c r="W1680" i="11"/>
  <c r="V1680" i="11"/>
  <c r="U1680" i="11"/>
  <c r="T1680" i="11"/>
  <c r="S1680" i="11"/>
  <c r="R1680" i="11"/>
  <c r="Q1680" i="11"/>
  <c r="P1680" i="11"/>
  <c r="O1680" i="11"/>
  <c r="N1680" i="11"/>
  <c r="M1680" i="11"/>
  <c r="L1680" i="11"/>
  <c r="K1680" i="11"/>
  <c r="J1680" i="11"/>
  <c r="I1680" i="11"/>
  <c r="H1680" i="11"/>
  <c r="G1680" i="11"/>
  <c r="AO1676" i="11"/>
  <c r="AN1676" i="11"/>
  <c r="AM1676" i="11"/>
  <c r="AL1676" i="11"/>
  <c r="AK1676" i="11"/>
  <c r="AJ1676" i="11"/>
  <c r="AI1676" i="11"/>
  <c r="AH1676" i="11"/>
  <c r="AG1676" i="11"/>
  <c r="AF1676" i="11"/>
  <c r="AE1676" i="11"/>
  <c r="AD1676" i="11"/>
  <c r="AC1676" i="11"/>
  <c r="AB1676" i="11"/>
  <c r="AA1676" i="11"/>
  <c r="Z1676" i="11"/>
  <c r="Y1676" i="11"/>
  <c r="X1676" i="11"/>
  <c r="W1676" i="11"/>
  <c r="V1676" i="11"/>
  <c r="U1676" i="11"/>
  <c r="T1676" i="11"/>
  <c r="S1676" i="11"/>
  <c r="R1676" i="11"/>
  <c r="Q1676" i="11"/>
  <c r="P1676" i="11"/>
  <c r="O1676" i="11"/>
  <c r="N1676" i="11"/>
  <c r="M1676" i="11"/>
  <c r="L1676" i="11"/>
  <c r="K1676" i="11"/>
  <c r="J1676" i="11"/>
  <c r="I1676" i="11"/>
  <c r="H1676" i="11"/>
  <c r="G1676" i="11"/>
  <c r="AO1672" i="11"/>
  <c r="AN1672" i="11"/>
  <c r="AM1672" i="11"/>
  <c r="AL1672" i="11"/>
  <c r="AK1672" i="11"/>
  <c r="AJ1672" i="11"/>
  <c r="AI1672" i="11"/>
  <c r="AH1672" i="11"/>
  <c r="AG1672" i="11"/>
  <c r="AF1672" i="11"/>
  <c r="AE1672" i="11"/>
  <c r="AD1672" i="11"/>
  <c r="AC1672" i="11"/>
  <c r="AB1672" i="11"/>
  <c r="AA1672" i="11"/>
  <c r="Z1672" i="11"/>
  <c r="Y1672" i="11"/>
  <c r="X1672" i="11"/>
  <c r="W1672" i="11"/>
  <c r="V1672" i="11"/>
  <c r="U1672" i="11"/>
  <c r="T1672" i="11"/>
  <c r="S1672" i="11"/>
  <c r="R1672" i="11"/>
  <c r="Q1672" i="11"/>
  <c r="P1672" i="11"/>
  <c r="O1672" i="11"/>
  <c r="N1672" i="11"/>
  <c r="M1672" i="11"/>
  <c r="L1672" i="11"/>
  <c r="K1672" i="11"/>
  <c r="J1672" i="11"/>
  <c r="I1672" i="11"/>
  <c r="H1672" i="11"/>
  <c r="G1672" i="11"/>
  <c r="AO1668" i="11"/>
  <c r="AN1668" i="11"/>
  <c r="AM1668" i="11"/>
  <c r="AL1668" i="11"/>
  <c r="AK1668" i="11"/>
  <c r="AJ1668" i="11"/>
  <c r="AI1668" i="11"/>
  <c r="AH1668" i="11"/>
  <c r="AG1668" i="11"/>
  <c r="AF1668" i="11"/>
  <c r="AE1668" i="11"/>
  <c r="AD1668" i="11"/>
  <c r="AC1668" i="11"/>
  <c r="AB1668" i="11"/>
  <c r="AA1668" i="11"/>
  <c r="Z1668" i="11"/>
  <c r="Y1668" i="11"/>
  <c r="X1668" i="11"/>
  <c r="W1668" i="11"/>
  <c r="V1668" i="11"/>
  <c r="U1668" i="11"/>
  <c r="T1668" i="11"/>
  <c r="S1668" i="11"/>
  <c r="R1668" i="11"/>
  <c r="Q1668" i="11"/>
  <c r="P1668" i="11"/>
  <c r="O1668" i="11"/>
  <c r="N1668" i="11"/>
  <c r="M1668" i="11"/>
  <c r="L1668" i="11"/>
  <c r="K1668" i="11"/>
  <c r="J1668" i="11"/>
  <c r="I1668" i="11"/>
  <c r="H1668" i="11"/>
  <c r="G1668" i="11"/>
  <c r="AO1664" i="11"/>
  <c r="AN1664" i="11"/>
  <c r="AM1664" i="11"/>
  <c r="AL1664" i="11"/>
  <c r="AK1664" i="11"/>
  <c r="AJ1664" i="11"/>
  <c r="AI1664" i="11"/>
  <c r="AH1664" i="11"/>
  <c r="AG1664" i="11"/>
  <c r="AF1664" i="11"/>
  <c r="AE1664" i="11"/>
  <c r="AD1664" i="11"/>
  <c r="AC1664" i="11"/>
  <c r="AB1664" i="11"/>
  <c r="AA1664" i="11"/>
  <c r="Z1664" i="11"/>
  <c r="Y1664" i="11"/>
  <c r="X1664" i="11"/>
  <c r="W1664" i="11"/>
  <c r="V1664" i="11"/>
  <c r="U1664" i="11"/>
  <c r="T1664" i="11"/>
  <c r="S1664" i="11"/>
  <c r="R1664" i="11"/>
  <c r="Q1664" i="11"/>
  <c r="P1664" i="11"/>
  <c r="O1664" i="11"/>
  <c r="N1664" i="11"/>
  <c r="M1664" i="11"/>
  <c r="L1664" i="11"/>
  <c r="K1664" i="11"/>
  <c r="J1664" i="11"/>
  <c r="I1664" i="11"/>
  <c r="H1664" i="11"/>
  <c r="G1664" i="11"/>
  <c r="AO1660" i="11"/>
  <c r="AN1660" i="11"/>
  <c r="AM1660" i="11"/>
  <c r="AL1660" i="11"/>
  <c r="AK1660" i="11"/>
  <c r="AJ1660" i="11"/>
  <c r="AI1660" i="11"/>
  <c r="AH1660" i="11"/>
  <c r="AG1660" i="11"/>
  <c r="AF1660" i="11"/>
  <c r="AE1660" i="11"/>
  <c r="AD1660" i="11"/>
  <c r="AC1660" i="11"/>
  <c r="AB1660" i="11"/>
  <c r="AA1660" i="11"/>
  <c r="Z1660" i="11"/>
  <c r="Y1660" i="11"/>
  <c r="X1660" i="11"/>
  <c r="W1660" i="11"/>
  <c r="V1660" i="11"/>
  <c r="U1660" i="11"/>
  <c r="T1660" i="11"/>
  <c r="S1660" i="11"/>
  <c r="R1660" i="11"/>
  <c r="Q1660" i="11"/>
  <c r="P1660" i="11"/>
  <c r="O1660" i="11"/>
  <c r="N1660" i="11"/>
  <c r="M1660" i="11"/>
  <c r="L1660" i="11"/>
  <c r="K1660" i="11"/>
  <c r="J1660" i="11"/>
  <c r="I1660" i="11"/>
  <c r="H1660" i="11"/>
  <c r="G1660" i="11"/>
  <c r="AO1656" i="11"/>
  <c r="AN1656" i="11"/>
  <c r="AM1656" i="11"/>
  <c r="AL1656" i="11"/>
  <c r="AK1656" i="11"/>
  <c r="AJ1656" i="11"/>
  <c r="AI1656" i="11"/>
  <c r="AH1656" i="11"/>
  <c r="AG1656" i="11"/>
  <c r="AF1656" i="11"/>
  <c r="AE1656" i="11"/>
  <c r="AD1656" i="11"/>
  <c r="AC1656" i="11"/>
  <c r="AB1656" i="11"/>
  <c r="AA1656" i="11"/>
  <c r="Z1656" i="11"/>
  <c r="Y1656" i="11"/>
  <c r="X1656" i="11"/>
  <c r="W1656" i="11"/>
  <c r="V1656" i="11"/>
  <c r="U1656" i="11"/>
  <c r="T1656" i="11"/>
  <c r="S1656" i="11"/>
  <c r="R1656" i="11"/>
  <c r="Q1656" i="11"/>
  <c r="P1656" i="11"/>
  <c r="O1656" i="11"/>
  <c r="N1656" i="11"/>
  <c r="M1656" i="11"/>
  <c r="L1656" i="11"/>
  <c r="K1656" i="11"/>
  <c r="J1656" i="11"/>
  <c r="I1656" i="11"/>
  <c r="H1656" i="11"/>
  <c r="G1656" i="11"/>
  <c r="AO1618" i="11"/>
  <c r="AN1618" i="11"/>
  <c r="AM1618" i="11"/>
  <c r="AL1618" i="11"/>
  <c r="AK1618" i="11"/>
  <c r="AJ1618" i="11"/>
  <c r="AI1618" i="11"/>
  <c r="AH1618" i="11"/>
  <c r="AG1618" i="11"/>
  <c r="AF1618" i="11"/>
  <c r="AE1618" i="11"/>
  <c r="AD1618" i="11"/>
  <c r="AC1618" i="11"/>
  <c r="AB1618" i="11"/>
  <c r="AA1618" i="11"/>
  <c r="Z1618" i="11"/>
  <c r="Y1618" i="11"/>
  <c r="X1618" i="11"/>
  <c r="W1618" i="11"/>
  <c r="V1618" i="11"/>
  <c r="U1618" i="11"/>
  <c r="T1618" i="11"/>
  <c r="S1618" i="11"/>
  <c r="R1618" i="11"/>
  <c r="Q1618" i="11"/>
  <c r="P1618" i="11"/>
  <c r="O1618" i="11"/>
  <c r="N1618" i="11"/>
  <c r="M1618" i="11"/>
  <c r="L1618" i="11"/>
  <c r="K1618" i="11"/>
  <c r="J1618" i="11"/>
  <c r="I1618" i="11"/>
  <c r="H1618" i="11"/>
  <c r="G1618" i="11"/>
  <c r="AO1616" i="11"/>
  <c r="AN1616" i="11"/>
  <c r="AM1616" i="11"/>
  <c r="AL1616" i="11"/>
  <c r="AK1616" i="11"/>
  <c r="AJ1616" i="11"/>
  <c r="AI1616" i="11"/>
  <c r="AH1616" i="11"/>
  <c r="AG1616" i="11"/>
  <c r="AF1616" i="11"/>
  <c r="AE1616" i="11"/>
  <c r="AD1616" i="11"/>
  <c r="AC1616" i="11"/>
  <c r="AB1616" i="11"/>
  <c r="AA1616" i="11"/>
  <c r="Z1616" i="11"/>
  <c r="Y1616" i="11"/>
  <c r="X1616" i="11"/>
  <c r="W1616" i="11"/>
  <c r="V1616" i="11"/>
  <c r="U1616" i="11"/>
  <c r="T1616" i="11"/>
  <c r="S1616" i="11"/>
  <c r="R1616" i="11"/>
  <c r="Q1616" i="11"/>
  <c r="P1616" i="11"/>
  <c r="O1616" i="11"/>
  <c r="N1616" i="11"/>
  <c r="M1616" i="11"/>
  <c r="L1616" i="11"/>
  <c r="K1616" i="11"/>
  <c r="J1616" i="11"/>
  <c r="I1616" i="11"/>
  <c r="H1616" i="11"/>
  <c r="G1616" i="11"/>
  <c r="AO1614" i="11"/>
  <c r="AN1614" i="11"/>
  <c r="AM1614" i="11"/>
  <c r="AL1614" i="11"/>
  <c r="AK1614" i="11"/>
  <c r="AJ1614" i="11"/>
  <c r="AI1614" i="11"/>
  <c r="AH1614" i="11"/>
  <c r="AG1614" i="11"/>
  <c r="AF1614" i="11"/>
  <c r="AE1614" i="11"/>
  <c r="AD1614" i="11"/>
  <c r="AC1614" i="11"/>
  <c r="AB1614" i="11"/>
  <c r="AA1614" i="11"/>
  <c r="Z1614" i="11"/>
  <c r="Y1614" i="11"/>
  <c r="X1614" i="11"/>
  <c r="W1614" i="11"/>
  <c r="V1614" i="11"/>
  <c r="U1614" i="11"/>
  <c r="T1614" i="11"/>
  <c r="S1614" i="11"/>
  <c r="R1614" i="11"/>
  <c r="Q1614" i="11"/>
  <c r="P1614" i="11"/>
  <c r="O1614" i="11"/>
  <c r="N1614" i="11"/>
  <c r="M1614" i="11"/>
  <c r="L1614" i="11"/>
  <c r="K1614" i="11"/>
  <c r="J1614" i="11"/>
  <c r="I1614" i="11"/>
  <c r="H1614" i="11"/>
  <c r="G1614" i="11"/>
  <c r="AO1612" i="11"/>
  <c r="AN1612" i="11"/>
  <c r="AM1612" i="11"/>
  <c r="AL1612" i="11"/>
  <c r="AK1612" i="11"/>
  <c r="AJ1612" i="11"/>
  <c r="AI1612" i="11"/>
  <c r="AH1612" i="11"/>
  <c r="AG1612" i="11"/>
  <c r="AF1612" i="11"/>
  <c r="AE1612" i="11"/>
  <c r="AD1612" i="11"/>
  <c r="AC1612" i="11"/>
  <c r="AB1612" i="11"/>
  <c r="AA1612" i="11"/>
  <c r="Z1612" i="11"/>
  <c r="Y1612" i="11"/>
  <c r="X1612" i="11"/>
  <c r="W1612" i="11"/>
  <c r="V1612" i="11"/>
  <c r="U1612" i="11"/>
  <c r="T1612" i="11"/>
  <c r="S1612" i="11"/>
  <c r="R1612" i="11"/>
  <c r="Q1612" i="11"/>
  <c r="P1612" i="11"/>
  <c r="O1612" i="11"/>
  <c r="N1612" i="11"/>
  <c r="M1612" i="11"/>
  <c r="L1612" i="11"/>
  <c r="K1612" i="11"/>
  <c r="J1612" i="11"/>
  <c r="I1612" i="11"/>
  <c r="H1612" i="11"/>
  <c r="G1612" i="11"/>
  <c r="AO1610" i="11"/>
  <c r="AN1610" i="11"/>
  <c r="AM1610" i="11"/>
  <c r="AL1610" i="11"/>
  <c r="AK1610" i="11"/>
  <c r="AJ1610" i="11"/>
  <c r="AI1610" i="11"/>
  <c r="AH1610" i="11"/>
  <c r="AG1610" i="11"/>
  <c r="AF1610" i="11"/>
  <c r="AE1610" i="11"/>
  <c r="AD1610" i="11"/>
  <c r="AC1610" i="11"/>
  <c r="AB1610" i="11"/>
  <c r="AA1610" i="11"/>
  <c r="Z1610" i="11"/>
  <c r="Y1610" i="11"/>
  <c r="X1610" i="11"/>
  <c r="W1610" i="11"/>
  <c r="V1610" i="11"/>
  <c r="U1610" i="11"/>
  <c r="T1610" i="11"/>
  <c r="S1610" i="11"/>
  <c r="R1610" i="11"/>
  <c r="Q1610" i="11"/>
  <c r="P1610" i="11"/>
  <c r="O1610" i="11"/>
  <c r="N1610" i="11"/>
  <c r="M1610" i="11"/>
  <c r="L1610" i="11"/>
  <c r="K1610" i="11"/>
  <c r="J1610" i="11"/>
  <c r="I1610" i="11"/>
  <c r="H1610" i="11"/>
  <c r="G1610" i="11"/>
  <c r="AO1527" i="11"/>
  <c r="AN1527" i="11"/>
  <c r="AM1527" i="11"/>
  <c r="AL1527" i="11"/>
  <c r="AK1527" i="11"/>
  <c r="AJ1527" i="11"/>
  <c r="AI1527" i="11"/>
  <c r="AH1527" i="11"/>
  <c r="AG1527" i="11"/>
  <c r="AF1527" i="11"/>
  <c r="AE1527" i="11"/>
  <c r="AD1527" i="11"/>
  <c r="AC1527" i="11"/>
  <c r="AB1527" i="11"/>
  <c r="AA1527" i="11"/>
  <c r="Z1527" i="11"/>
  <c r="Y1527" i="11"/>
  <c r="X1527" i="11"/>
  <c r="W1527" i="11"/>
  <c r="V1527" i="11"/>
  <c r="U1527" i="11"/>
  <c r="T1527" i="11"/>
  <c r="S1527" i="11"/>
  <c r="R1527" i="11"/>
  <c r="Q1527" i="11"/>
  <c r="P1527" i="11"/>
  <c r="O1527" i="11"/>
  <c r="N1527" i="11"/>
  <c r="M1527" i="11"/>
  <c r="L1527" i="11"/>
  <c r="K1527" i="11"/>
  <c r="J1527" i="11"/>
  <c r="I1527" i="11"/>
  <c r="H1527" i="11"/>
  <c r="G1527" i="11"/>
  <c r="AO1525" i="11"/>
  <c r="AN1525" i="11"/>
  <c r="AM1525" i="11"/>
  <c r="AL1525" i="11"/>
  <c r="AK1525" i="11"/>
  <c r="AJ1525" i="11"/>
  <c r="AI1525" i="11"/>
  <c r="AH1525" i="11"/>
  <c r="AG1525" i="11"/>
  <c r="AF1525" i="11"/>
  <c r="AE1525" i="11"/>
  <c r="AD1525" i="11"/>
  <c r="AC1525" i="11"/>
  <c r="AB1525" i="11"/>
  <c r="AA1525" i="11"/>
  <c r="Z1525" i="11"/>
  <c r="Y1525" i="11"/>
  <c r="X1525" i="11"/>
  <c r="W1525" i="11"/>
  <c r="V1525" i="11"/>
  <c r="U1525" i="11"/>
  <c r="T1525" i="11"/>
  <c r="S1525" i="11"/>
  <c r="R1525" i="11"/>
  <c r="Q1525" i="11"/>
  <c r="P1525" i="11"/>
  <c r="O1525" i="11"/>
  <c r="N1525" i="11"/>
  <c r="M1525" i="11"/>
  <c r="L1525" i="11"/>
  <c r="K1525" i="11"/>
  <c r="J1525" i="11"/>
  <c r="I1525" i="11"/>
  <c r="H1525" i="11"/>
  <c r="G1525" i="11"/>
  <c r="AO1523" i="11"/>
  <c r="AN1523" i="11"/>
  <c r="AM1523" i="11"/>
  <c r="AL1523" i="11"/>
  <c r="AK1523" i="11"/>
  <c r="AJ1523" i="11"/>
  <c r="AI1523" i="11"/>
  <c r="AH1523" i="11"/>
  <c r="AG1523" i="11"/>
  <c r="AF1523" i="11"/>
  <c r="AE1523" i="11"/>
  <c r="AD1523" i="11"/>
  <c r="AC1523" i="11"/>
  <c r="AB1523" i="11"/>
  <c r="AA1523" i="11"/>
  <c r="Z1523" i="11"/>
  <c r="Y1523" i="11"/>
  <c r="X1523" i="11"/>
  <c r="W1523" i="11"/>
  <c r="V1523" i="11"/>
  <c r="U1523" i="11"/>
  <c r="T1523" i="11"/>
  <c r="S1523" i="11"/>
  <c r="R1523" i="11"/>
  <c r="Q1523" i="11"/>
  <c r="P1523" i="11"/>
  <c r="O1523" i="11"/>
  <c r="N1523" i="11"/>
  <c r="M1523" i="11"/>
  <c r="L1523" i="11"/>
  <c r="K1523" i="11"/>
  <c r="J1523" i="11"/>
  <c r="I1523" i="11"/>
  <c r="H1523" i="11"/>
  <c r="G1523" i="11"/>
  <c r="AO1521" i="11"/>
  <c r="AN1521" i="11"/>
  <c r="AM1521" i="11"/>
  <c r="AL1521" i="11"/>
  <c r="AK1521" i="11"/>
  <c r="AJ1521" i="11"/>
  <c r="AI1521" i="11"/>
  <c r="AH1521" i="11"/>
  <c r="AG1521" i="11"/>
  <c r="AF1521" i="11"/>
  <c r="AE1521" i="11"/>
  <c r="AD1521" i="11"/>
  <c r="AC1521" i="11"/>
  <c r="AB1521" i="11"/>
  <c r="AA1521" i="11"/>
  <c r="Z1521" i="11"/>
  <c r="Y1521" i="11"/>
  <c r="X1521" i="11"/>
  <c r="W1521" i="11"/>
  <c r="V1521" i="11"/>
  <c r="U1521" i="11"/>
  <c r="T1521" i="11"/>
  <c r="S1521" i="11"/>
  <c r="R1521" i="11"/>
  <c r="Q1521" i="11"/>
  <c r="P1521" i="11"/>
  <c r="O1521" i="11"/>
  <c r="N1521" i="11"/>
  <c r="M1521" i="11"/>
  <c r="L1521" i="11"/>
  <c r="K1521" i="11"/>
  <c r="J1521" i="11"/>
  <c r="I1521" i="11"/>
  <c r="H1521" i="11"/>
  <c r="G1521" i="11"/>
  <c r="AO1519" i="11"/>
  <c r="AN1519" i="11"/>
  <c r="AM1519" i="11"/>
  <c r="AL1519" i="11"/>
  <c r="AK1519" i="11"/>
  <c r="AJ1519" i="11"/>
  <c r="AI1519" i="11"/>
  <c r="AH1519" i="11"/>
  <c r="AG1519" i="11"/>
  <c r="AF1519" i="11"/>
  <c r="AE1519" i="11"/>
  <c r="AD1519" i="11"/>
  <c r="AC1519" i="11"/>
  <c r="AB1519" i="11"/>
  <c r="AA1519" i="11"/>
  <c r="Z1519" i="11"/>
  <c r="Y1519" i="11"/>
  <c r="X1519" i="11"/>
  <c r="W1519" i="11"/>
  <c r="V1519" i="11"/>
  <c r="U1519" i="11"/>
  <c r="T1519" i="11"/>
  <c r="S1519" i="11"/>
  <c r="R1519" i="11"/>
  <c r="Q1519" i="11"/>
  <c r="P1519" i="11"/>
  <c r="O1519" i="11"/>
  <c r="N1519" i="11"/>
  <c r="M1519" i="11"/>
  <c r="L1519" i="11"/>
  <c r="K1519" i="11"/>
  <c r="J1519" i="11"/>
  <c r="I1519" i="11"/>
  <c r="H1519" i="11"/>
  <c r="G1519" i="11"/>
  <c r="AO1517" i="11"/>
  <c r="AN1517" i="11"/>
  <c r="AM1517" i="11"/>
  <c r="AL1517" i="11"/>
  <c r="AK1517" i="11"/>
  <c r="AJ1517" i="11"/>
  <c r="AI1517" i="11"/>
  <c r="AH1517" i="11"/>
  <c r="AG1517" i="11"/>
  <c r="AF1517" i="11"/>
  <c r="AE1517" i="11"/>
  <c r="AD1517" i="11"/>
  <c r="AC1517" i="11"/>
  <c r="AB1517" i="11"/>
  <c r="AA1517" i="11"/>
  <c r="Z1517" i="11"/>
  <c r="Y1517" i="11"/>
  <c r="X1517" i="11"/>
  <c r="W1517" i="11"/>
  <c r="V1517" i="11"/>
  <c r="U1517" i="11"/>
  <c r="T1517" i="11"/>
  <c r="S1517" i="11"/>
  <c r="R1517" i="11"/>
  <c r="Q1517" i="11"/>
  <c r="P1517" i="11"/>
  <c r="O1517" i="11"/>
  <c r="N1517" i="11"/>
  <c r="M1517" i="11"/>
  <c r="L1517" i="11"/>
  <c r="K1517" i="11"/>
  <c r="J1517" i="11"/>
  <c r="I1517" i="11"/>
  <c r="H1517" i="11"/>
  <c r="G1517" i="11"/>
  <c r="AO1515" i="11"/>
  <c r="AN1515" i="11"/>
  <c r="AM1515" i="11"/>
  <c r="AL1515" i="11"/>
  <c r="AK1515" i="11"/>
  <c r="AJ1515" i="11"/>
  <c r="AI1515" i="11"/>
  <c r="AH1515" i="11"/>
  <c r="AG1515" i="11"/>
  <c r="AF1515" i="11"/>
  <c r="AE1515" i="11"/>
  <c r="AD1515" i="11"/>
  <c r="AC1515" i="11"/>
  <c r="AB1515" i="11"/>
  <c r="AA1515" i="11"/>
  <c r="Z1515" i="11"/>
  <c r="Y1515" i="11"/>
  <c r="X1515" i="11"/>
  <c r="W1515" i="11"/>
  <c r="V1515" i="11"/>
  <c r="U1515" i="11"/>
  <c r="T1515" i="11"/>
  <c r="S1515" i="11"/>
  <c r="R1515" i="11"/>
  <c r="Q1515" i="11"/>
  <c r="P1515" i="11"/>
  <c r="O1515" i="11"/>
  <c r="N1515" i="11"/>
  <c r="M1515" i="11"/>
  <c r="L1515" i="11"/>
  <c r="K1515" i="11"/>
  <c r="J1515" i="11"/>
  <c r="I1515" i="11"/>
  <c r="H1515" i="11"/>
  <c r="G1515" i="11"/>
  <c r="AO1513" i="11"/>
  <c r="AN1513" i="11"/>
  <c r="AM1513" i="11"/>
  <c r="AL1513" i="11"/>
  <c r="AK1513" i="11"/>
  <c r="AJ1513" i="11"/>
  <c r="AI1513" i="11"/>
  <c r="AH1513" i="11"/>
  <c r="AG1513" i="11"/>
  <c r="AF1513" i="11"/>
  <c r="AE1513" i="11"/>
  <c r="AD1513" i="11"/>
  <c r="AC1513" i="11"/>
  <c r="AB1513" i="11"/>
  <c r="AA1513" i="11"/>
  <c r="Z1513" i="11"/>
  <c r="Y1513" i="11"/>
  <c r="X1513" i="11"/>
  <c r="W1513" i="11"/>
  <c r="V1513" i="11"/>
  <c r="U1513" i="11"/>
  <c r="T1513" i="11"/>
  <c r="S1513" i="11"/>
  <c r="R1513" i="11"/>
  <c r="Q1513" i="11"/>
  <c r="P1513" i="11"/>
  <c r="O1513" i="11"/>
  <c r="N1513" i="11"/>
  <c r="M1513" i="11"/>
  <c r="L1513" i="11"/>
  <c r="K1513" i="11"/>
  <c r="J1513" i="11"/>
  <c r="I1513" i="11"/>
  <c r="H1513" i="11"/>
  <c r="G1513" i="11"/>
  <c r="AO1511" i="11"/>
  <c r="AN1511" i="11"/>
  <c r="AM1511" i="11"/>
  <c r="AL1511" i="11"/>
  <c r="AK1511" i="11"/>
  <c r="AJ1511" i="11"/>
  <c r="AI1511" i="11"/>
  <c r="AH1511" i="11"/>
  <c r="AG1511" i="11"/>
  <c r="AF1511" i="11"/>
  <c r="AE1511" i="11"/>
  <c r="AD1511" i="11"/>
  <c r="AC1511" i="11"/>
  <c r="AB1511" i="11"/>
  <c r="AA1511" i="11"/>
  <c r="Z1511" i="11"/>
  <c r="Y1511" i="11"/>
  <c r="X1511" i="11"/>
  <c r="W1511" i="11"/>
  <c r="V1511" i="11"/>
  <c r="U1511" i="11"/>
  <c r="T1511" i="11"/>
  <c r="S1511" i="11"/>
  <c r="R1511" i="11"/>
  <c r="Q1511" i="11"/>
  <c r="P1511" i="11"/>
  <c r="O1511" i="11"/>
  <c r="N1511" i="11"/>
  <c r="M1511" i="11"/>
  <c r="L1511" i="11"/>
  <c r="K1511" i="11"/>
  <c r="J1511" i="11"/>
  <c r="I1511" i="11"/>
  <c r="H1511" i="11"/>
  <c r="G1511" i="11"/>
  <c r="AO1509" i="11"/>
  <c r="AN1509" i="11"/>
  <c r="AM1509" i="11"/>
  <c r="AL1509" i="11"/>
  <c r="AK1509" i="11"/>
  <c r="AJ1509" i="11"/>
  <c r="AI1509" i="11"/>
  <c r="AH1509" i="11"/>
  <c r="AG1509" i="11"/>
  <c r="AF1509" i="11"/>
  <c r="AE1509" i="11"/>
  <c r="AD1509" i="11"/>
  <c r="AC1509" i="11"/>
  <c r="AB1509" i="11"/>
  <c r="AA1509" i="11"/>
  <c r="Z1509" i="11"/>
  <c r="Y1509" i="11"/>
  <c r="X1509" i="11"/>
  <c r="W1509" i="11"/>
  <c r="V1509" i="11"/>
  <c r="U1509" i="11"/>
  <c r="T1509" i="11"/>
  <c r="S1509" i="11"/>
  <c r="R1509" i="11"/>
  <c r="Q1509" i="11"/>
  <c r="P1509" i="11"/>
  <c r="O1509" i="11"/>
  <c r="N1509" i="11"/>
  <c r="M1509" i="11"/>
  <c r="L1509" i="11"/>
  <c r="K1509" i="11"/>
  <c r="J1509" i="11"/>
  <c r="I1509" i="11"/>
  <c r="H1509" i="11"/>
  <c r="G1509" i="11"/>
  <c r="AO1507" i="11"/>
  <c r="AN1507" i="11"/>
  <c r="AM1507" i="11"/>
  <c r="AL1507" i="11"/>
  <c r="AK1507" i="11"/>
  <c r="AJ1507" i="11"/>
  <c r="AI1507" i="11"/>
  <c r="AH1507" i="11"/>
  <c r="AG1507" i="11"/>
  <c r="AF1507" i="11"/>
  <c r="AE1507" i="11"/>
  <c r="AD1507" i="11"/>
  <c r="AC1507" i="11"/>
  <c r="AB1507" i="11"/>
  <c r="AA1507" i="11"/>
  <c r="Z1507" i="11"/>
  <c r="Y1507" i="11"/>
  <c r="X1507" i="11"/>
  <c r="W1507" i="11"/>
  <c r="V1507" i="11"/>
  <c r="U1507" i="11"/>
  <c r="T1507" i="11"/>
  <c r="S1507" i="11"/>
  <c r="R1507" i="11"/>
  <c r="Q1507" i="11"/>
  <c r="P1507" i="11"/>
  <c r="O1507" i="11"/>
  <c r="N1507" i="11"/>
  <c r="M1507" i="11"/>
  <c r="L1507" i="11"/>
  <c r="K1507" i="11"/>
  <c r="J1507" i="11"/>
  <c r="I1507" i="11"/>
  <c r="H1507" i="11"/>
  <c r="G1507" i="11"/>
  <c r="AO1505" i="11"/>
  <c r="AN1505" i="11"/>
  <c r="AM1505" i="11"/>
  <c r="AL1505" i="11"/>
  <c r="AK1505" i="11"/>
  <c r="AJ1505" i="11"/>
  <c r="AI1505" i="11"/>
  <c r="AH1505" i="11"/>
  <c r="AG1505" i="11"/>
  <c r="AF1505" i="11"/>
  <c r="AE1505" i="11"/>
  <c r="AD1505" i="11"/>
  <c r="AC1505" i="11"/>
  <c r="AB1505" i="11"/>
  <c r="AA1505" i="11"/>
  <c r="Z1505" i="11"/>
  <c r="Y1505" i="11"/>
  <c r="X1505" i="11"/>
  <c r="W1505" i="11"/>
  <c r="V1505" i="11"/>
  <c r="U1505" i="11"/>
  <c r="T1505" i="11"/>
  <c r="S1505" i="11"/>
  <c r="R1505" i="11"/>
  <c r="Q1505" i="11"/>
  <c r="P1505" i="11"/>
  <c r="O1505" i="11"/>
  <c r="N1505" i="11"/>
  <c r="M1505" i="11"/>
  <c r="L1505" i="11"/>
  <c r="K1505" i="11"/>
  <c r="J1505" i="11"/>
  <c r="I1505" i="11"/>
  <c r="H1505" i="11"/>
  <c r="G1505" i="11"/>
  <c r="AO1503" i="11"/>
  <c r="AN1503" i="11"/>
  <c r="AM1503" i="11"/>
  <c r="AL1503" i="11"/>
  <c r="AK1503" i="11"/>
  <c r="AJ1503" i="11"/>
  <c r="AI1503" i="11"/>
  <c r="AH1503" i="11"/>
  <c r="AG1503" i="11"/>
  <c r="AF1503" i="11"/>
  <c r="AE1503" i="11"/>
  <c r="AD1503" i="11"/>
  <c r="AC1503" i="11"/>
  <c r="AB1503" i="11"/>
  <c r="AA1503" i="11"/>
  <c r="Z1503" i="11"/>
  <c r="Y1503" i="11"/>
  <c r="X1503" i="11"/>
  <c r="W1503" i="11"/>
  <c r="V1503" i="11"/>
  <c r="U1503" i="11"/>
  <c r="T1503" i="11"/>
  <c r="S1503" i="11"/>
  <c r="R1503" i="11"/>
  <c r="Q1503" i="11"/>
  <c r="P1503" i="11"/>
  <c r="O1503" i="11"/>
  <c r="N1503" i="11"/>
  <c r="M1503" i="11"/>
  <c r="L1503" i="11"/>
  <c r="K1503" i="11"/>
  <c r="J1503" i="11"/>
  <c r="I1503" i="11"/>
  <c r="H1503" i="11"/>
  <c r="G1503" i="11"/>
  <c r="AO1501" i="11"/>
  <c r="AN1501" i="11"/>
  <c r="AM1501" i="11"/>
  <c r="AL1501" i="11"/>
  <c r="AK1501" i="11"/>
  <c r="AJ1501" i="11"/>
  <c r="AI1501" i="11"/>
  <c r="AH1501" i="11"/>
  <c r="AG1501" i="11"/>
  <c r="AF1501" i="11"/>
  <c r="AE1501" i="11"/>
  <c r="AD1501" i="11"/>
  <c r="AC1501" i="11"/>
  <c r="AB1501" i="11"/>
  <c r="AA1501" i="11"/>
  <c r="Z1501" i="11"/>
  <c r="Y1501" i="11"/>
  <c r="X1501" i="11"/>
  <c r="W1501" i="11"/>
  <c r="V1501" i="11"/>
  <c r="U1501" i="11"/>
  <c r="T1501" i="11"/>
  <c r="S1501" i="11"/>
  <c r="R1501" i="11"/>
  <c r="Q1501" i="11"/>
  <c r="P1501" i="11"/>
  <c r="O1501" i="11"/>
  <c r="N1501" i="11"/>
  <c r="M1501" i="11"/>
  <c r="L1501" i="11"/>
  <c r="K1501" i="11"/>
  <c r="J1501" i="11"/>
  <c r="I1501" i="11"/>
  <c r="H1501" i="11"/>
  <c r="G1501" i="11"/>
  <c r="D1496" i="11"/>
  <c r="AO1608" i="11"/>
  <c r="AN1608" i="11"/>
  <c r="AM1608" i="11"/>
  <c r="AL1608" i="11"/>
  <c r="AK1608" i="11"/>
  <c r="AJ1608" i="11"/>
  <c r="AI1608" i="11"/>
  <c r="AH1608" i="11"/>
  <c r="AG1608" i="11"/>
  <c r="AF1608" i="11"/>
  <c r="AE1608" i="11"/>
  <c r="AD1608" i="11"/>
  <c r="AC1608" i="11"/>
  <c r="AB1608" i="11"/>
  <c r="AA1608" i="11"/>
  <c r="Z1608" i="11"/>
  <c r="Y1608" i="11"/>
  <c r="X1608" i="11"/>
  <c r="W1608" i="11"/>
  <c r="V1608" i="11"/>
  <c r="U1608" i="11"/>
  <c r="T1608" i="11"/>
  <c r="S1608" i="11"/>
  <c r="R1608" i="11"/>
  <c r="Q1608" i="11"/>
  <c r="P1608" i="11"/>
  <c r="O1608" i="11"/>
  <c r="N1608" i="11"/>
  <c r="M1608" i="11"/>
  <c r="L1608" i="11"/>
  <c r="K1608" i="11"/>
  <c r="J1608" i="11"/>
  <c r="I1608" i="11"/>
  <c r="H1608" i="11"/>
  <c r="G1608" i="11"/>
  <c r="AO1604" i="11"/>
  <c r="AN1604" i="11"/>
  <c r="AM1604" i="11"/>
  <c r="AL1604" i="11"/>
  <c r="AK1604" i="11"/>
  <c r="AJ1604" i="11"/>
  <c r="AI1604" i="11"/>
  <c r="AH1604" i="11"/>
  <c r="AG1604" i="11"/>
  <c r="AF1604" i="11"/>
  <c r="AE1604" i="11"/>
  <c r="AD1604" i="11"/>
  <c r="AC1604" i="11"/>
  <c r="AB1604" i="11"/>
  <c r="AA1604" i="11"/>
  <c r="Z1604" i="11"/>
  <c r="Y1604" i="11"/>
  <c r="X1604" i="11"/>
  <c r="W1604" i="11"/>
  <c r="V1604" i="11"/>
  <c r="U1604" i="11"/>
  <c r="T1604" i="11"/>
  <c r="S1604" i="11"/>
  <c r="R1604" i="11"/>
  <c r="Q1604" i="11"/>
  <c r="P1604" i="11"/>
  <c r="O1604" i="11"/>
  <c r="N1604" i="11"/>
  <c r="M1604" i="11"/>
  <c r="L1604" i="11"/>
  <c r="K1604" i="11"/>
  <c r="J1604" i="11"/>
  <c r="I1604" i="11"/>
  <c r="H1604" i="11"/>
  <c r="G1604" i="11"/>
  <c r="AO1600" i="11"/>
  <c r="AN1600" i="11"/>
  <c r="AM1600" i="11"/>
  <c r="AL1600" i="11"/>
  <c r="AK1600" i="11"/>
  <c r="AJ1600" i="11"/>
  <c r="AI1600" i="11"/>
  <c r="AH1600" i="11"/>
  <c r="AG1600" i="11"/>
  <c r="AF1600" i="11"/>
  <c r="AE1600" i="11"/>
  <c r="AD1600" i="11"/>
  <c r="AC1600" i="11"/>
  <c r="AB1600" i="11"/>
  <c r="AA1600" i="11"/>
  <c r="Z1600" i="11"/>
  <c r="Y1600" i="11"/>
  <c r="X1600" i="11"/>
  <c r="W1600" i="11"/>
  <c r="V1600" i="11"/>
  <c r="U1600" i="11"/>
  <c r="T1600" i="11"/>
  <c r="S1600" i="11"/>
  <c r="R1600" i="11"/>
  <c r="Q1600" i="11"/>
  <c r="P1600" i="11"/>
  <c r="O1600" i="11"/>
  <c r="N1600" i="11"/>
  <c r="M1600" i="11"/>
  <c r="L1600" i="11"/>
  <c r="K1600" i="11"/>
  <c r="J1600" i="11"/>
  <c r="I1600" i="11"/>
  <c r="H1600" i="11"/>
  <c r="G1600" i="11"/>
  <c r="AO1596" i="11"/>
  <c r="AN1596" i="11"/>
  <c r="AM1596" i="11"/>
  <c r="AL1596" i="11"/>
  <c r="AK1596" i="11"/>
  <c r="AJ1596" i="11"/>
  <c r="AI1596" i="11"/>
  <c r="AH1596" i="11"/>
  <c r="AG1596" i="11"/>
  <c r="AF1596" i="11"/>
  <c r="AE1596" i="11"/>
  <c r="AD1596" i="11"/>
  <c r="AC1596" i="11"/>
  <c r="AB1596" i="11"/>
  <c r="AA1596" i="11"/>
  <c r="Z1596" i="11"/>
  <c r="Y1596" i="11"/>
  <c r="X1596" i="11"/>
  <c r="W1596" i="11"/>
  <c r="V1596" i="11"/>
  <c r="U1596" i="11"/>
  <c r="T1596" i="11"/>
  <c r="S1596" i="11"/>
  <c r="R1596" i="11"/>
  <c r="Q1596" i="11"/>
  <c r="P1596" i="11"/>
  <c r="O1596" i="11"/>
  <c r="N1596" i="11"/>
  <c r="M1596" i="11"/>
  <c r="L1596" i="11"/>
  <c r="K1596" i="11"/>
  <c r="J1596" i="11"/>
  <c r="I1596" i="11"/>
  <c r="H1596" i="11"/>
  <c r="G1596" i="11"/>
  <c r="AO1592" i="11"/>
  <c r="AN1592" i="11"/>
  <c r="AM1592" i="11"/>
  <c r="AL1592" i="11"/>
  <c r="AK1592" i="11"/>
  <c r="AJ1592" i="11"/>
  <c r="AI1592" i="11"/>
  <c r="AH1592" i="11"/>
  <c r="AG1592" i="11"/>
  <c r="AF1592" i="11"/>
  <c r="AE1592" i="11"/>
  <c r="AD1592" i="11"/>
  <c r="AC1592" i="11"/>
  <c r="AB1592" i="11"/>
  <c r="AA1592" i="11"/>
  <c r="Z1592" i="11"/>
  <c r="Y1592" i="11"/>
  <c r="X1592" i="11"/>
  <c r="W1592" i="11"/>
  <c r="V1592" i="11"/>
  <c r="U1592" i="11"/>
  <c r="T1592" i="11"/>
  <c r="S1592" i="11"/>
  <c r="R1592" i="11"/>
  <c r="Q1592" i="11"/>
  <c r="P1592" i="11"/>
  <c r="O1592" i="11"/>
  <c r="N1592" i="11"/>
  <c r="M1592" i="11"/>
  <c r="L1592" i="11"/>
  <c r="K1592" i="11"/>
  <c r="J1592" i="11"/>
  <c r="I1592" i="11"/>
  <c r="H1592" i="11"/>
  <c r="G1592" i="11"/>
  <c r="AO1588" i="11"/>
  <c r="AN1588" i="11"/>
  <c r="AM1588" i="11"/>
  <c r="AL1588" i="11"/>
  <c r="AK1588" i="11"/>
  <c r="AJ1588" i="11"/>
  <c r="AI1588" i="11"/>
  <c r="AH1588" i="11"/>
  <c r="AG1588" i="11"/>
  <c r="AF1588" i="11"/>
  <c r="AE1588" i="11"/>
  <c r="AD1588" i="11"/>
  <c r="AC1588" i="11"/>
  <c r="AB1588" i="11"/>
  <c r="AA1588" i="11"/>
  <c r="Z1588" i="11"/>
  <c r="Y1588" i="11"/>
  <c r="X1588" i="11"/>
  <c r="W1588" i="11"/>
  <c r="V1588" i="11"/>
  <c r="U1588" i="11"/>
  <c r="T1588" i="11"/>
  <c r="S1588" i="11"/>
  <c r="R1588" i="11"/>
  <c r="Q1588" i="11"/>
  <c r="P1588" i="11"/>
  <c r="O1588" i="11"/>
  <c r="N1588" i="11"/>
  <c r="M1588" i="11"/>
  <c r="L1588" i="11"/>
  <c r="K1588" i="11"/>
  <c r="J1588" i="11"/>
  <c r="I1588" i="11"/>
  <c r="H1588" i="11"/>
  <c r="G1588" i="11"/>
  <c r="AO1584" i="11"/>
  <c r="AN1584" i="11"/>
  <c r="AM1584" i="11"/>
  <c r="AL1584" i="11"/>
  <c r="AK1584" i="11"/>
  <c r="AJ1584" i="11"/>
  <c r="AI1584" i="11"/>
  <c r="AH1584" i="11"/>
  <c r="AG1584" i="11"/>
  <c r="AF1584" i="11"/>
  <c r="AE1584" i="11"/>
  <c r="AD1584" i="11"/>
  <c r="AC1584" i="11"/>
  <c r="AB1584" i="11"/>
  <c r="AA1584" i="11"/>
  <c r="Z1584" i="11"/>
  <c r="Y1584" i="11"/>
  <c r="X1584" i="11"/>
  <c r="W1584" i="11"/>
  <c r="V1584" i="11"/>
  <c r="U1584" i="11"/>
  <c r="T1584" i="11"/>
  <c r="S1584" i="11"/>
  <c r="R1584" i="11"/>
  <c r="Q1584" i="11"/>
  <c r="P1584" i="11"/>
  <c r="O1584" i="11"/>
  <c r="N1584" i="11"/>
  <c r="M1584" i="11"/>
  <c r="L1584" i="11"/>
  <c r="K1584" i="11"/>
  <c r="J1584" i="11"/>
  <c r="I1584" i="11"/>
  <c r="H1584" i="11"/>
  <c r="G1584" i="11"/>
  <c r="AO1580" i="11"/>
  <c r="AN1580" i="11"/>
  <c r="AM1580" i="11"/>
  <c r="AL1580" i="11"/>
  <c r="AK1580" i="11"/>
  <c r="AJ1580" i="11"/>
  <c r="AI1580" i="11"/>
  <c r="AH1580" i="11"/>
  <c r="AG1580" i="11"/>
  <c r="AF1580" i="11"/>
  <c r="AE1580" i="11"/>
  <c r="AD1580" i="11"/>
  <c r="AC1580" i="11"/>
  <c r="AB1580" i="11"/>
  <c r="AA1580" i="11"/>
  <c r="Z1580" i="11"/>
  <c r="Y1580" i="11"/>
  <c r="X1580" i="11"/>
  <c r="W1580" i="11"/>
  <c r="V1580" i="11"/>
  <c r="U1580" i="11"/>
  <c r="T1580" i="11"/>
  <c r="S1580" i="11"/>
  <c r="R1580" i="11"/>
  <c r="Q1580" i="11"/>
  <c r="P1580" i="11"/>
  <c r="O1580" i="11"/>
  <c r="N1580" i="11"/>
  <c r="M1580" i="11"/>
  <c r="L1580" i="11"/>
  <c r="K1580" i="11"/>
  <c r="J1580" i="11"/>
  <c r="I1580" i="11"/>
  <c r="H1580" i="11"/>
  <c r="G1580" i="11"/>
  <c r="AO1576" i="11"/>
  <c r="AN1576" i="11"/>
  <c r="AM1576" i="11"/>
  <c r="AL1576" i="11"/>
  <c r="AK1576" i="11"/>
  <c r="AJ1576" i="11"/>
  <c r="AI1576" i="11"/>
  <c r="AH1576" i="11"/>
  <c r="AG1576" i="11"/>
  <c r="AF1576" i="11"/>
  <c r="AE1576" i="11"/>
  <c r="AD1576" i="11"/>
  <c r="AC1576" i="11"/>
  <c r="AB1576" i="11"/>
  <c r="AA1576" i="11"/>
  <c r="Z1576" i="11"/>
  <c r="Y1576" i="11"/>
  <c r="X1576" i="11"/>
  <c r="W1576" i="11"/>
  <c r="V1576" i="11"/>
  <c r="U1576" i="11"/>
  <c r="T1576" i="11"/>
  <c r="S1576" i="11"/>
  <c r="R1576" i="11"/>
  <c r="Q1576" i="11"/>
  <c r="P1576" i="11"/>
  <c r="O1576" i="11"/>
  <c r="N1576" i="11"/>
  <c r="M1576" i="11"/>
  <c r="L1576" i="11"/>
  <c r="K1576" i="11"/>
  <c r="J1576" i="11"/>
  <c r="I1576" i="11"/>
  <c r="H1576" i="11"/>
  <c r="G1576" i="11"/>
  <c r="AO1572" i="11"/>
  <c r="AN1572" i="11"/>
  <c r="AM1572" i="11"/>
  <c r="AL1572" i="11"/>
  <c r="AK1572" i="11"/>
  <c r="AJ1572" i="11"/>
  <c r="AI1572" i="11"/>
  <c r="AH1572" i="11"/>
  <c r="AG1572" i="11"/>
  <c r="AF1572" i="11"/>
  <c r="AE1572" i="11"/>
  <c r="AD1572" i="11"/>
  <c r="AC1572" i="11"/>
  <c r="AB1572" i="11"/>
  <c r="AA1572" i="11"/>
  <c r="Z1572" i="11"/>
  <c r="Y1572" i="11"/>
  <c r="X1572" i="11"/>
  <c r="W1572" i="11"/>
  <c r="V1572" i="11"/>
  <c r="U1572" i="11"/>
  <c r="T1572" i="11"/>
  <c r="S1572" i="11"/>
  <c r="R1572" i="11"/>
  <c r="Q1572" i="11"/>
  <c r="P1572" i="11"/>
  <c r="O1572" i="11"/>
  <c r="N1572" i="11"/>
  <c r="M1572" i="11"/>
  <c r="L1572" i="11"/>
  <c r="K1572" i="11"/>
  <c r="J1572" i="11"/>
  <c r="I1572" i="11"/>
  <c r="H1572" i="11"/>
  <c r="G1572" i="11"/>
  <c r="AO1568" i="11"/>
  <c r="AN1568" i="11"/>
  <c r="AM1568" i="11"/>
  <c r="AL1568" i="11"/>
  <c r="AK1568" i="11"/>
  <c r="AJ1568" i="11"/>
  <c r="AI1568" i="11"/>
  <c r="AH1568" i="11"/>
  <c r="AG1568" i="11"/>
  <c r="AF1568" i="11"/>
  <c r="AE1568" i="11"/>
  <c r="AD1568" i="11"/>
  <c r="AC1568" i="11"/>
  <c r="AB1568" i="11"/>
  <c r="AA1568" i="11"/>
  <c r="Z1568" i="11"/>
  <c r="Y1568" i="11"/>
  <c r="X1568" i="11"/>
  <c r="W1568" i="11"/>
  <c r="V1568" i="11"/>
  <c r="U1568" i="11"/>
  <c r="T1568" i="11"/>
  <c r="S1568" i="11"/>
  <c r="R1568" i="11"/>
  <c r="Q1568" i="11"/>
  <c r="P1568" i="11"/>
  <c r="O1568" i="11"/>
  <c r="N1568" i="11"/>
  <c r="M1568" i="11"/>
  <c r="L1568" i="11"/>
  <c r="K1568" i="11"/>
  <c r="J1568" i="11"/>
  <c r="I1568" i="11"/>
  <c r="H1568" i="11"/>
  <c r="G1568" i="11"/>
  <c r="AO1564" i="11"/>
  <c r="AN1564" i="11"/>
  <c r="AM1564" i="11"/>
  <c r="AL1564" i="11"/>
  <c r="AK1564" i="11"/>
  <c r="AJ1564" i="11"/>
  <c r="AI1564" i="11"/>
  <c r="AH1564" i="11"/>
  <c r="AG1564" i="11"/>
  <c r="AF1564" i="11"/>
  <c r="AE1564" i="11"/>
  <c r="AD1564" i="11"/>
  <c r="AC1564" i="11"/>
  <c r="AB1564" i="11"/>
  <c r="AA1564" i="11"/>
  <c r="Z1564" i="11"/>
  <c r="Y1564" i="11"/>
  <c r="X1564" i="11"/>
  <c r="W1564" i="11"/>
  <c r="V1564" i="11"/>
  <c r="U1564" i="11"/>
  <c r="T1564" i="11"/>
  <c r="S1564" i="11"/>
  <c r="R1564" i="11"/>
  <c r="Q1564" i="11"/>
  <c r="P1564" i="11"/>
  <c r="O1564" i="11"/>
  <c r="N1564" i="11"/>
  <c r="M1564" i="11"/>
  <c r="L1564" i="11"/>
  <c r="K1564" i="11"/>
  <c r="J1564" i="11"/>
  <c r="I1564" i="11"/>
  <c r="H1564" i="11"/>
  <c r="G1564" i="11"/>
  <c r="AO1560" i="11"/>
  <c r="AN1560" i="11"/>
  <c r="AM1560" i="11"/>
  <c r="AL1560" i="11"/>
  <c r="AK1560" i="11"/>
  <c r="AJ1560" i="11"/>
  <c r="AI1560" i="11"/>
  <c r="AH1560" i="11"/>
  <c r="AG1560" i="11"/>
  <c r="AF1560" i="11"/>
  <c r="AE1560" i="11"/>
  <c r="AD1560" i="11"/>
  <c r="AC1560" i="11"/>
  <c r="AB1560" i="11"/>
  <c r="AA1560" i="11"/>
  <c r="Z1560" i="11"/>
  <c r="Y1560" i="11"/>
  <c r="X1560" i="11"/>
  <c r="W1560" i="11"/>
  <c r="V1560" i="11"/>
  <c r="U1560" i="11"/>
  <c r="T1560" i="11"/>
  <c r="S1560" i="11"/>
  <c r="R1560" i="11"/>
  <c r="Q1560" i="11"/>
  <c r="P1560" i="11"/>
  <c r="O1560" i="11"/>
  <c r="N1560" i="11"/>
  <c r="M1560" i="11"/>
  <c r="L1560" i="11"/>
  <c r="K1560" i="11"/>
  <c r="J1560" i="11"/>
  <c r="I1560" i="11"/>
  <c r="H1560" i="11"/>
  <c r="G1560" i="11"/>
  <c r="AO1556" i="11"/>
  <c r="AN1556" i="11"/>
  <c r="AM1556" i="11"/>
  <c r="AL1556" i="11"/>
  <c r="AK1556" i="11"/>
  <c r="AJ1556" i="11"/>
  <c r="AI1556" i="11"/>
  <c r="AH1556" i="11"/>
  <c r="AG1556" i="11"/>
  <c r="AF1556" i="11"/>
  <c r="AE1556" i="11"/>
  <c r="AD1556" i="11"/>
  <c r="AC1556" i="11"/>
  <c r="AB1556" i="11"/>
  <c r="AA1556" i="11"/>
  <c r="Z1556" i="11"/>
  <c r="Y1556" i="11"/>
  <c r="X1556" i="11"/>
  <c r="W1556" i="11"/>
  <c r="V1556" i="11"/>
  <c r="U1556" i="11"/>
  <c r="T1556" i="11"/>
  <c r="S1556" i="11"/>
  <c r="R1556" i="11"/>
  <c r="Q1556" i="11"/>
  <c r="P1556" i="11"/>
  <c r="O1556" i="11"/>
  <c r="N1556" i="11"/>
  <c r="M1556" i="11"/>
  <c r="L1556" i="11"/>
  <c r="K1556" i="11"/>
  <c r="J1556" i="11"/>
  <c r="I1556" i="11"/>
  <c r="H1556" i="11"/>
  <c r="G1556" i="11"/>
  <c r="AO1552" i="11"/>
  <c r="AN1552" i="11"/>
  <c r="AM1552" i="11"/>
  <c r="AL1552" i="11"/>
  <c r="AK1552" i="11"/>
  <c r="AJ1552" i="11"/>
  <c r="AI1552" i="11"/>
  <c r="AH1552" i="11"/>
  <c r="AG1552" i="11"/>
  <c r="AF1552" i="11"/>
  <c r="AE1552" i="11"/>
  <c r="AD1552" i="11"/>
  <c r="AC1552" i="11"/>
  <c r="AB1552" i="11"/>
  <c r="AA1552" i="11"/>
  <c r="Z1552" i="11"/>
  <c r="Y1552" i="11"/>
  <c r="X1552" i="11"/>
  <c r="W1552" i="11"/>
  <c r="V1552" i="11"/>
  <c r="U1552" i="11"/>
  <c r="T1552" i="11"/>
  <c r="S1552" i="11"/>
  <c r="R1552" i="11"/>
  <c r="Q1552" i="11"/>
  <c r="P1552" i="11"/>
  <c r="O1552" i="11"/>
  <c r="N1552" i="11"/>
  <c r="M1552" i="11"/>
  <c r="L1552" i="11"/>
  <c r="K1552" i="11"/>
  <c r="J1552" i="11"/>
  <c r="I1552" i="11"/>
  <c r="H1552" i="11"/>
  <c r="G1552" i="11"/>
  <c r="AO1548" i="11"/>
  <c r="AN1548" i="11"/>
  <c r="AM1548" i="11"/>
  <c r="AL1548" i="11"/>
  <c r="AK1548" i="11"/>
  <c r="AJ1548" i="11"/>
  <c r="AI1548" i="11"/>
  <c r="AH1548" i="11"/>
  <c r="AG1548" i="11"/>
  <c r="AF1548" i="11"/>
  <c r="AE1548" i="11"/>
  <c r="AD1548" i="11"/>
  <c r="AC1548" i="11"/>
  <c r="AB1548" i="11"/>
  <c r="AA1548" i="11"/>
  <c r="Z1548" i="11"/>
  <c r="Y1548" i="11"/>
  <c r="X1548" i="11"/>
  <c r="W1548" i="11"/>
  <c r="V1548" i="11"/>
  <c r="U1548" i="11"/>
  <c r="T1548" i="11"/>
  <c r="S1548" i="11"/>
  <c r="R1548" i="11"/>
  <c r="Q1548" i="11"/>
  <c r="P1548" i="11"/>
  <c r="O1548" i="11"/>
  <c r="N1548" i="11"/>
  <c r="M1548" i="11"/>
  <c r="L1548" i="11"/>
  <c r="K1548" i="11"/>
  <c r="J1548" i="11"/>
  <c r="I1548" i="11"/>
  <c r="H1548" i="11"/>
  <c r="G1548" i="11"/>
  <c r="AO1544" i="11"/>
  <c r="AN1544" i="11"/>
  <c r="AM1544" i="11"/>
  <c r="AL1544" i="11"/>
  <c r="AK1544" i="11"/>
  <c r="AJ1544" i="11"/>
  <c r="AI1544" i="11"/>
  <c r="AH1544" i="11"/>
  <c r="AG1544" i="11"/>
  <c r="AF1544" i="11"/>
  <c r="AE1544" i="11"/>
  <c r="AD1544" i="11"/>
  <c r="AC1544" i="11"/>
  <c r="AB1544" i="11"/>
  <c r="AA1544" i="11"/>
  <c r="Z1544" i="11"/>
  <c r="Y1544" i="11"/>
  <c r="X1544" i="11"/>
  <c r="W1544" i="11"/>
  <c r="V1544" i="11"/>
  <c r="U1544" i="11"/>
  <c r="T1544" i="11"/>
  <c r="S1544" i="11"/>
  <c r="R1544" i="11"/>
  <c r="Q1544" i="11"/>
  <c r="P1544" i="11"/>
  <c r="O1544" i="11"/>
  <c r="N1544" i="11"/>
  <c r="M1544" i="11"/>
  <c r="L1544" i="11"/>
  <c r="K1544" i="11"/>
  <c r="J1544" i="11"/>
  <c r="I1544" i="11"/>
  <c r="H1544" i="11"/>
  <c r="G1544" i="11"/>
  <c r="AO1540" i="11"/>
  <c r="AN1540" i="11"/>
  <c r="AM1540" i="11"/>
  <c r="AL1540" i="11"/>
  <c r="AK1540" i="11"/>
  <c r="AJ1540" i="11"/>
  <c r="AI1540" i="11"/>
  <c r="AH1540" i="11"/>
  <c r="AG1540" i="11"/>
  <c r="AF1540" i="11"/>
  <c r="AE1540" i="11"/>
  <c r="AD1540" i="11"/>
  <c r="AC1540" i="11"/>
  <c r="AB1540" i="11"/>
  <c r="AA1540" i="11"/>
  <c r="Z1540" i="11"/>
  <c r="Y1540" i="11"/>
  <c r="X1540" i="11"/>
  <c r="W1540" i="11"/>
  <c r="V1540" i="11"/>
  <c r="U1540" i="11"/>
  <c r="T1540" i="11"/>
  <c r="S1540" i="11"/>
  <c r="R1540" i="11"/>
  <c r="Q1540" i="11"/>
  <c r="P1540" i="11"/>
  <c r="O1540" i="11"/>
  <c r="N1540" i="11"/>
  <c r="M1540" i="11"/>
  <c r="L1540" i="11"/>
  <c r="K1540" i="11"/>
  <c r="J1540" i="11"/>
  <c r="I1540" i="11"/>
  <c r="H1540" i="11"/>
  <c r="G1540" i="11"/>
  <c r="AO1536" i="11"/>
  <c r="AN1536" i="11"/>
  <c r="AM1536" i="11"/>
  <c r="AL1536" i="11"/>
  <c r="AK1536" i="11"/>
  <c r="AJ1536" i="11"/>
  <c r="AI1536" i="11"/>
  <c r="AH1536" i="11"/>
  <c r="AG1536" i="11"/>
  <c r="AF1536" i="11"/>
  <c r="AE1536" i="11"/>
  <c r="AD1536" i="11"/>
  <c r="AC1536" i="11"/>
  <c r="AB1536" i="11"/>
  <c r="AA1536" i="11"/>
  <c r="Z1536" i="11"/>
  <c r="Y1536" i="11"/>
  <c r="X1536" i="11"/>
  <c r="W1536" i="11"/>
  <c r="V1536" i="11"/>
  <c r="U1536" i="11"/>
  <c r="T1536" i="11"/>
  <c r="S1536" i="11"/>
  <c r="R1536" i="11"/>
  <c r="Q1536" i="11"/>
  <c r="P1536" i="11"/>
  <c r="O1536" i="11"/>
  <c r="N1536" i="11"/>
  <c r="M1536" i="11"/>
  <c r="L1536" i="11"/>
  <c r="K1536" i="11"/>
  <c r="J1536" i="11"/>
  <c r="I1536" i="11"/>
  <c r="H1536" i="11"/>
  <c r="G1536" i="11"/>
  <c r="AO1532" i="11"/>
  <c r="AN1532" i="11"/>
  <c r="AM1532" i="11"/>
  <c r="AL1532" i="11"/>
  <c r="AK1532" i="11"/>
  <c r="AJ1532" i="11"/>
  <c r="AI1532" i="11"/>
  <c r="AH1532" i="11"/>
  <c r="AG1532" i="11"/>
  <c r="AF1532" i="11"/>
  <c r="AE1532" i="11"/>
  <c r="AD1532" i="11"/>
  <c r="AC1532" i="11"/>
  <c r="AB1532" i="11"/>
  <c r="AA1532" i="11"/>
  <c r="Z1532" i="11"/>
  <c r="Y1532" i="11"/>
  <c r="X1532" i="11"/>
  <c r="W1532" i="11"/>
  <c r="V1532" i="11"/>
  <c r="U1532" i="11"/>
  <c r="T1532" i="11"/>
  <c r="S1532" i="11"/>
  <c r="R1532" i="11"/>
  <c r="Q1532" i="11"/>
  <c r="P1532" i="11"/>
  <c r="O1532" i="11"/>
  <c r="N1532" i="11"/>
  <c r="M1532" i="11"/>
  <c r="L1532" i="11"/>
  <c r="K1532" i="11"/>
  <c r="J1532" i="11"/>
  <c r="I1532" i="11"/>
  <c r="H1532" i="11"/>
  <c r="G1532" i="11"/>
  <c r="AO1494" i="11"/>
  <c r="AN1494" i="11"/>
  <c r="AM1494" i="11"/>
  <c r="AL1494" i="11"/>
  <c r="AK1494" i="11"/>
  <c r="AJ1494" i="11"/>
  <c r="AI1494" i="11"/>
  <c r="AH1494" i="11"/>
  <c r="AG1494" i="11"/>
  <c r="AF1494" i="11"/>
  <c r="AE1494" i="11"/>
  <c r="AD1494" i="11"/>
  <c r="AC1494" i="11"/>
  <c r="AB1494" i="11"/>
  <c r="AA1494" i="11"/>
  <c r="Z1494" i="11"/>
  <c r="Y1494" i="11"/>
  <c r="X1494" i="11"/>
  <c r="W1494" i="11"/>
  <c r="V1494" i="11"/>
  <c r="U1494" i="11"/>
  <c r="T1494" i="11"/>
  <c r="S1494" i="11"/>
  <c r="R1494" i="11"/>
  <c r="Q1494" i="11"/>
  <c r="P1494" i="11"/>
  <c r="O1494" i="11"/>
  <c r="N1494" i="11"/>
  <c r="M1494" i="11"/>
  <c r="L1494" i="11"/>
  <c r="K1494" i="11"/>
  <c r="J1494" i="11"/>
  <c r="I1494" i="11"/>
  <c r="H1494" i="11"/>
  <c r="G1494" i="11"/>
  <c r="AO1492" i="11"/>
  <c r="AN1492" i="11"/>
  <c r="AM1492" i="11"/>
  <c r="AL1492" i="11"/>
  <c r="AK1492" i="11"/>
  <c r="AJ1492" i="11"/>
  <c r="AI1492" i="11"/>
  <c r="AH1492" i="11"/>
  <c r="AG1492" i="11"/>
  <c r="AF1492" i="11"/>
  <c r="AE1492" i="11"/>
  <c r="AD1492" i="11"/>
  <c r="AC1492" i="11"/>
  <c r="AB1492" i="11"/>
  <c r="AA1492" i="11"/>
  <c r="Z1492" i="11"/>
  <c r="Y1492" i="11"/>
  <c r="X1492" i="11"/>
  <c r="W1492" i="11"/>
  <c r="V1492" i="11"/>
  <c r="U1492" i="11"/>
  <c r="T1492" i="11"/>
  <c r="S1492" i="11"/>
  <c r="R1492" i="11"/>
  <c r="Q1492" i="11"/>
  <c r="P1492" i="11"/>
  <c r="O1492" i="11"/>
  <c r="N1492" i="11"/>
  <c r="M1492" i="11"/>
  <c r="L1492" i="11"/>
  <c r="K1492" i="11"/>
  <c r="J1492" i="11"/>
  <c r="I1492" i="11"/>
  <c r="H1492" i="11"/>
  <c r="G1492" i="11"/>
  <c r="AO1490" i="11"/>
  <c r="AN1490" i="11"/>
  <c r="AM1490" i="11"/>
  <c r="AL1490" i="11"/>
  <c r="AK1490" i="11"/>
  <c r="AJ1490" i="11"/>
  <c r="AI1490" i="11"/>
  <c r="AH1490" i="11"/>
  <c r="AG1490" i="11"/>
  <c r="AF1490" i="11"/>
  <c r="AE1490" i="11"/>
  <c r="AD1490" i="11"/>
  <c r="AC1490" i="11"/>
  <c r="AB1490" i="11"/>
  <c r="AA1490" i="11"/>
  <c r="Z1490" i="11"/>
  <c r="Y1490" i="11"/>
  <c r="X1490" i="11"/>
  <c r="W1490" i="11"/>
  <c r="V1490" i="11"/>
  <c r="U1490" i="11"/>
  <c r="T1490" i="11"/>
  <c r="S1490" i="11"/>
  <c r="R1490" i="11"/>
  <c r="Q1490" i="11"/>
  <c r="P1490" i="11"/>
  <c r="O1490" i="11"/>
  <c r="N1490" i="11"/>
  <c r="M1490" i="11"/>
  <c r="L1490" i="11"/>
  <c r="K1490" i="11"/>
  <c r="J1490" i="11"/>
  <c r="I1490" i="11"/>
  <c r="H1490" i="11"/>
  <c r="G1490" i="11"/>
  <c r="AO1488" i="11"/>
  <c r="AN1488" i="11"/>
  <c r="AM1488" i="11"/>
  <c r="AL1488" i="11"/>
  <c r="AK1488" i="11"/>
  <c r="AJ1488" i="11"/>
  <c r="AI1488" i="11"/>
  <c r="AH1488" i="11"/>
  <c r="AG1488" i="11"/>
  <c r="AF1488" i="11"/>
  <c r="AE1488" i="11"/>
  <c r="AD1488" i="11"/>
  <c r="AC1488" i="11"/>
  <c r="AB1488" i="11"/>
  <c r="AA1488" i="11"/>
  <c r="Z1488" i="11"/>
  <c r="Y1488" i="11"/>
  <c r="X1488" i="11"/>
  <c r="W1488" i="11"/>
  <c r="V1488" i="11"/>
  <c r="U1488" i="11"/>
  <c r="T1488" i="11"/>
  <c r="S1488" i="11"/>
  <c r="R1488" i="11"/>
  <c r="Q1488" i="11"/>
  <c r="P1488" i="11"/>
  <c r="O1488" i="11"/>
  <c r="N1488" i="11"/>
  <c r="M1488" i="11"/>
  <c r="L1488" i="11"/>
  <c r="K1488" i="11"/>
  <c r="J1488" i="11"/>
  <c r="I1488" i="11"/>
  <c r="H1488" i="11"/>
  <c r="G1488" i="11"/>
  <c r="AO1486" i="11"/>
  <c r="AN1486" i="11"/>
  <c r="AM1486" i="11"/>
  <c r="AL1486" i="11"/>
  <c r="AK1486" i="11"/>
  <c r="AJ1486" i="11"/>
  <c r="AI1486" i="11"/>
  <c r="AH1486" i="11"/>
  <c r="AG1486" i="11"/>
  <c r="AF1486" i="11"/>
  <c r="AE1486" i="11"/>
  <c r="AD1486" i="11"/>
  <c r="AC1486" i="11"/>
  <c r="AB1486" i="11"/>
  <c r="AA1486" i="11"/>
  <c r="Z1486" i="11"/>
  <c r="Y1486" i="11"/>
  <c r="X1486" i="11"/>
  <c r="W1486" i="11"/>
  <c r="V1486" i="11"/>
  <c r="U1486" i="11"/>
  <c r="T1486" i="11"/>
  <c r="S1486" i="11"/>
  <c r="R1486" i="11"/>
  <c r="Q1486" i="11"/>
  <c r="P1486" i="11"/>
  <c r="O1486" i="11"/>
  <c r="N1486" i="11"/>
  <c r="M1486" i="11"/>
  <c r="L1486" i="11"/>
  <c r="K1486" i="11"/>
  <c r="J1486" i="11"/>
  <c r="I1486" i="11"/>
  <c r="H1486" i="11"/>
  <c r="G1486" i="11"/>
  <c r="AO1403" i="11"/>
  <c r="AN1403" i="11"/>
  <c r="AM1403" i="11"/>
  <c r="AL1403" i="11"/>
  <c r="AK1403" i="11"/>
  <c r="AJ1403" i="11"/>
  <c r="AI1403" i="11"/>
  <c r="AH1403" i="11"/>
  <c r="AG1403" i="11"/>
  <c r="AF1403" i="11"/>
  <c r="AE1403" i="11"/>
  <c r="AD1403" i="11"/>
  <c r="AC1403" i="11"/>
  <c r="AB1403" i="11"/>
  <c r="AA1403" i="11"/>
  <c r="Z1403" i="11"/>
  <c r="Y1403" i="11"/>
  <c r="X1403" i="11"/>
  <c r="W1403" i="11"/>
  <c r="V1403" i="11"/>
  <c r="U1403" i="11"/>
  <c r="T1403" i="11"/>
  <c r="S1403" i="11"/>
  <c r="R1403" i="11"/>
  <c r="Q1403" i="11"/>
  <c r="P1403" i="11"/>
  <c r="O1403" i="11"/>
  <c r="N1403" i="11"/>
  <c r="M1403" i="11"/>
  <c r="L1403" i="11"/>
  <c r="K1403" i="11"/>
  <c r="J1403" i="11"/>
  <c r="I1403" i="11"/>
  <c r="H1403" i="11"/>
  <c r="G1403" i="11"/>
  <c r="AO1401" i="11"/>
  <c r="AN1401" i="11"/>
  <c r="AM1401" i="11"/>
  <c r="AL1401" i="11"/>
  <c r="AK1401" i="11"/>
  <c r="AJ1401" i="11"/>
  <c r="AI1401" i="11"/>
  <c r="AH1401" i="11"/>
  <c r="AG1401" i="11"/>
  <c r="AF1401" i="11"/>
  <c r="AE1401" i="11"/>
  <c r="AD1401" i="11"/>
  <c r="AC1401" i="11"/>
  <c r="AB1401" i="11"/>
  <c r="AA1401" i="11"/>
  <c r="Z1401" i="11"/>
  <c r="Y1401" i="11"/>
  <c r="X1401" i="11"/>
  <c r="W1401" i="11"/>
  <c r="V1401" i="11"/>
  <c r="U1401" i="11"/>
  <c r="T1401" i="11"/>
  <c r="S1401" i="11"/>
  <c r="R1401" i="11"/>
  <c r="Q1401" i="11"/>
  <c r="P1401" i="11"/>
  <c r="O1401" i="11"/>
  <c r="N1401" i="11"/>
  <c r="M1401" i="11"/>
  <c r="L1401" i="11"/>
  <c r="K1401" i="11"/>
  <c r="J1401" i="11"/>
  <c r="I1401" i="11"/>
  <c r="H1401" i="11"/>
  <c r="G1401" i="11"/>
  <c r="AO1399" i="11"/>
  <c r="AN1399" i="11"/>
  <c r="AM1399" i="11"/>
  <c r="AL1399" i="11"/>
  <c r="AK1399" i="11"/>
  <c r="AJ1399" i="11"/>
  <c r="AI1399" i="11"/>
  <c r="AH1399" i="11"/>
  <c r="AG1399" i="11"/>
  <c r="AF1399" i="11"/>
  <c r="AE1399" i="11"/>
  <c r="AD1399" i="11"/>
  <c r="AC1399" i="11"/>
  <c r="AB1399" i="11"/>
  <c r="AA1399" i="11"/>
  <c r="Z1399" i="11"/>
  <c r="Y1399" i="11"/>
  <c r="X1399" i="11"/>
  <c r="W1399" i="11"/>
  <c r="V1399" i="11"/>
  <c r="U1399" i="11"/>
  <c r="T1399" i="11"/>
  <c r="S1399" i="11"/>
  <c r="R1399" i="11"/>
  <c r="Q1399" i="11"/>
  <c r="P1399" i="11"/>
  <c r="O1399" i="11"/>
  <c r="N1399" i="11"/>
  <c r="M1399" i="11"/>
  <c r="L1399" i="11"/>
  <c r="K1399" i="11"/>
  <c r="J1399" i="11"/>
  <c r="I1399" i="11"/>
  <c r="H1399" i="11"/>
  <c r="G1399" i="11"/>
  <c r="AO1397" i="11"/>
  <c r="AN1397" i="11"/>
  <c r="AM1397" i="11"/>
  <c r="AL1397" i="11"/>
  <c r="AK1397" i="11"/>
  <c r="AJ1397" i="11"/>
  <c r="AI1397" i="11"/>
  <c r="AH1397" i="11"/>
  <c r="AG1397" i="11"/>
  <c r="AF1397" i="11"/>
  <c r="AE1397" i="11"/>
  <c r="AD1397" i="11"/>
  <c r="AC1397" i="11"/>
  <c r="AB1397" i="11"/>
  <c r="AA1397" i="11"/>
  <c r="Z1397" i="11"/>
  <c r="Y1397" i="11"/>
  <c r="X1397" i="11"/>
  <c r="W1397" i="11"/>
  <c r="V1397" i="11"/>
  <c r="U1397" i="11"/>
  <c r="T1397" i="11"/>
  <c r="S1397" i="11"/>
  <c r="R1397" i="11"/>
  <c r="Q1397" i="11"/>
  <c r="P1397" i="11"/>
  <c r="O1397" i="11"/>
  <c r="N1397" i="11"/>
  <c r="M1397" i="11"/>
  <c r="L1397" i="11"/>
  <c r="K1397" i="11"/>
  <c r="J1397" i="11"/>
  <c r="I1397" i="11"/>
  <c r="H1397" i="11"/>
  <c r="G1397" i="11"/>
  <c r="AO1395" i="11"/>
  <c r="AN1395" i="11"/>
  <c r="AM1395" i="11"/>
  <c r="AL1395" i="11"/>
  <c r="AK1395" i="11"/>
  <c r="AJ1395" i="11"/>
  <c r="AI1395" i="11"/>
  <c r="AH1395" i="11"/>
  <c r="AG1395" i="11"/>
  <c r="AF1395" i="11"/>
  <c r="AE1395" i="11"/>
  <c r="AD1395" i="11"/>
  <c r="AC1395" i="11"/>
  <c r="AB1395" i="11"/>
  <c r="AA1395" i="11"/>
  <c r="Z1395" i="11"/>
  <c r="Y1395" i="11"/>
  <c r="X1395" i="11"/>
  <c r="W1395" i="11"/>
  <c r="V1395" i="11"/>
  <c r="U1395" i="11"/>
  <c r="T1395" i="11"/>
  <c r="S1395" i="11"/>
  <c r="R1395" i="11"/>
  <c r="Q1395" i="11"/>
  <c r="P1395" i="11"/>
  <c r="O1395" i="11"/>
  <c r="N1395" i="11"/>
  <c r="M1395" i="11"/>
  <c r="L1395" i="11"/>
  <c r="K1395" i="11"/>
  <c r="J1395" i="11"/>
  <c r="I1395" i="11"/>
  <c r="H1395" i="11"/>
  <c r="G1395" i="11"/>
  <c r="AO1393" i="11"/>
  <c r="AN1393" i="11"/>
  <c r="AM1393" i="11"/>
  <c r="AL1393" i="11"/>
  <c r="AK1393" i="11"/>
  <c r="AJ1393" i="11"/>
  <c r="AI1393" i="11"/>
  <c r="AH1393" i="11"/>
  <c r="AG1393" i="11"/>
  <c r="AF1393" i="11"/>
  <c r="AE1393" i="11"/>
  <c r="AD1393" i="11"/>
  <c r="AC1393" i="11"/>
  <c r="AB1393" i="11"/>
  <c r="AA1393" i="11"/>
  <c r="Z1393" i="11"/>
  <c r="Y1393" i="11"/>
  <c r="X1393" i="11"/>
  <c r="W1393" i="11"/>
  <c r="V1393" i="11"/>
  <c r="U1393" i="11"/>
  <c r="T1393" i="11"/>
  <c r="S1393" i="11"/>
  <c r="R1393" i="11"/>
  <c r="Q1393" i="11"/>
  <c r="P1393" i="11"/>
  <c r="O1393" i="11"/>
  <c r="N1393" i="11"/>
  <c r="M1393" i="11"/>
  <c r="L1393" i="11"/>
  <c r="K1393" i="11"/>
  <c r="J1393" i="11"/>
  <c r="I1393" i="11"/>
  <c r="H1393" i="11"/>
  <c r="G1393" i="11"/>
  <c r="AO1391" i="11"/>
  <c r="AN1391" i="11"/>
  <c r="AM1391" i="11"/>
  <c r="AL1391" i="11"/>
  <c r="AK1391" i="11"/>
  <c r="AJ1391" i="11"/>
  <c r="AI1391" i="11"/>
  <c r="AH1391" i="11"/>
  <c r="AG1391" i="11"/>
  <c r="AF1391" i="11"/>
  <c r="AE1391" i="11"/>
  <c r="AD1391" i="11"/>
  <c r="AC1391" i="11"/>
  <c r="AB1391" i="11"/>
  <c r="AA1391" i="11"/>
  <c r="Z1391" i="11"/>
  <c r="Y1391" i="11"/>
  <c r="X1391" i="11"/>
  <c r="W1391" i="11"/>
  <c r="V1391" i="11"/>
  <c r="U1391" i="11"/>
  <c r="T1391" i="11"/>
  <c r="S1391" i="11"/>
  <c r="R1391" i="11"/>
  <c r="Q1391" i="11"/>
  <c r="P1391" i="11"/>
  <c r="O1391" i="11"/>
  <c r="N1391" i="11"/>
  <c r="M1391" i="11"/>
  <c r="L1391" i="11"/>
  <c r="K1391" i="11"/>
  <c r="J1391" i="11"/>
  <c r="I1391" i="11"/>
  <c r="H1391" i="11"/>
  <c r="G1391" i="11"/>
  <c r="AO1389" i="11"/>
  <c r="AN1389" i="11"/>
  <c r="AM1389" i="11"/>
  <c r="AL1389" i="11"/>
  <c r="AK1389" i="11"/>
  <c r="AJ1389" i="11"/>
  <c r="AI1389" i="11"/>
  <c r="AH1389" i="11"/>
  <c r="AG1389" i="11"/>
  <c r="AF1389" i="11"/>
  <c r="AE1389" i="11"/>
  <c r="AD1389" i="11"/>
  <c r="AC1389" i="11"/>
  <c r="AB1389" i="11"/>
  <c r="AA1389" i="11"/>
  <c r="Z1389" i="11"/>
  <c r="Y1389" i="11"/>
  <c r="X1389" i="11"/>
  <c r="W1389" i="11"/>
  <c r="V1389" i="11"/>
  <c r="U1389" i="11"/>
  <c r="T1389" i="11"/>
  <c r="S1389" i="11"/>
  <c r="R1389" i="11"/>
  <c r="Q1389" i="11"/>
  <c r="P1389" i="11"/>
  <c r="O1389" i="11"/>
  <c r="N1389" i="11"/>
  <c r="M1389" i="11"/>
  <c r="L1389" i="11"/>
  <c r="K1389" i="11"/>
  <c r="J1389" i="11"/>
  <c r="I1389" i="11"/>
  <c r="H1389" i="11"/>
  <c r="G1389" i="11"/>
  <c r="AO1387" i="11"/>
  <c r="AN1387" i="11"/>
  <c r="AM1387" i="11"/>
  <c r="AL1387" i="11"/>
  <c r="AK1387" i="11"/>
  <c r="AJ1387" i="11"/>
  <c r="AI1387" i="11"/>
  <c r="AH1387" i="11"/>
  <c r="AG1387" i="11"/>
  <c r="AF1387" i="11"/>
  <c r="AE1387" i="11"/>
  <c r="AD1387" i="11"/>
  <c r="AC1387" i="11"/>
  <c r="AB1387" i="11"/>
  <c r="AA1387" i="11"/>
  <c r="Z1387" i="11"/>
  <c r="Y1387" i="11"/>
  <c r="X1387" i="11"/>
  <c r="W1387" i="11"/>
  <c r="V1387" i="11"/>
  <c r="U1387" i="11"/>
  <c r="T1387" i="11"/>
  <c r="S1387" i="11"/>
  <c r="R1387" i="11"/>
  <c r="Q1387" i="11"/>
  <c r="P1387" i="11"/>
  <c r="O1387" i="11"/>
  <c r="N1387" i="11"/>
  <c r="M1387" i="11"/>
  <c r="L1387" i="11"/>
  <c r="K1387" i="11"/>
  <c r="J1387" i="11"/>
  <c r="I1387" i="11"/>
  <c r="H1387" i="11"/>
  <c r="G1387" i="11"/>
  <c r="AO1385" i="11"/>
  <c r="AN1385" i="11"/>
  <c r="AM1385" i="11"/>
  <c r="AL1385" i="11"/>
  <c r="AK1385" i="11"/>
  <c r="AJ1385" i="11"/>
  <c r="AI1385" i="11"/>
  <c r="AH1385" i="11"/>
  <c r="AG1385" i="11"/>
  <c r="AF1385" i="11"/>
  <c r="AE1385" i="11"/>
  <c r="AD1385" i="11"/>
  <c r="AC1385" i="11"/>
  <c r="AB1385" i="11"/>
  <c r="AA1385" i="11"/>
  <c r="Z1385" i="11"/>
  <c r="Y1385" i="11"/>
  <c r="X1385" i="11"/>
  <c r="W1385" i="11"/>
  <c r="V1385" i="11"/>
  <c r="U1385" i="11"/>
  <c r="T1385" i="11"/>
  <c r="S1385" i="11"/>
  <c r="R1385" i="11"/>
  <c r="Q1385" i="11"/>
  <c r="P1385" i="11"/>
  <c r="O1385" i="11"/>
  <c r="N1385" i="11"/>
  <c r="M1385" i="11"/>
  <c r="L1385" i="11"/>
  <c r="K1385" i="11"/>
  <c r="J1385" i="11"/>
  <c r="I1385" i="11"/>
  <c r="H1385" i="11"/>
  <c r="G1385" i="11"/>
  <c r="AO1383" i="11"/>
  <c r="AN1383" i="11"/>
  <c r="AM1383" i="11"/>
  <c r="AL1383" i="11"/>
  <c r="AK1383" i="11"/>
  <c r="AJ1383" i="11"/>
  <c r="AI1383" i="11"/>
  <c r="AH1383" i="11"/>
  <c r="AG1383" i="11"/>
  <c r="AF1383" i="11"/>
  <c r="AE1383" i="11"/>
  <c r="AD1383" i="11"/>
  <c r="AC1383" i="11"/>
  <c r="AB1383" i="11"/>
  <c r="AA1383" i="11"/>
  <c r="Z1383" i="11"/>
  <c r="Y1383" i="11"/>
  <c r="X1383" i="11"/>
  <c r="W1383" i="11"/>
  <c r="V1383" i="11"/>
  <c r="U1383" i="11"/>
  <c r="T1383" i="11"/>
  <c r="S1383" i="11"/>
  <c r="R1383" i="11"/>
  <c r="Q1383" i="11"/>
  <c r="P1383" i="11"/>
  <c r="O1383" i="11"/>
  <c r="N1383" i="11"/>
  <c r="M1383" i="11"/>
  <c r="L1383" i="11"/>
  <c r="K1383" i="11"/>
  <c r="J1383" i="11"/>
  <c r="I1383" i="11"/>
  <c r="H1383" i="11"/>
  <c r="G1383" i="11"/>
  <c r="AO1381" i="11"/>
  <c r="AN1381" i="11"/>
  <c r="AM1381" i="11"/>
  <c r="AL1381" i="11"/>
  <c r="AK1381" i="11"/>
  <c r="AJ1381" i="11"/>
  <c r="AI1381" i="11"/>
  <c r="AH1381" i="11"/>
  <c r="AG1381" i="11"/>
  <c r="AF1381" i="11"/>
  <c r="AE1381" i="11"/>
  <c r="AD1381" i="11"/>
  <c r="AC1381" i="11"/>
  <c r="AB1381" i="11"/>
  <c r="AA1381" i="11"/>
  <c r="Z1381" i="11"/>
  <c r="Y1381" i="11"/>
  <c r="X1381" i="11"/>
  <c r="W1381" i="11"/>
  <c r="V1381" i="11"/>
  <c r="U1381" i="11"/>
  <c r="T1381" i="11"/>
  <c r="S1381" i="11"/>
  <c r="R1381" i="11"/>
  <c r="Q1381" i="11"/>
  <c r="P1381" i="11"/>
  <c r="O1381" i="11"/>
  <c r="N1381" i="11"/>
  <c r="M1381" i="11"/>
  <c r="L1381" i="11"/>
  <c r="K1381" i="11"/>
  <c r="J1381" i="11"/>
  <c r="I1381" i="11"/>
  <c r="H1381" i="11"/>
  <c r="G1381" i="11"/>
  <c r="AO1379" i="11"/>
  <c r="AN1379" i="11"/>
  <c r="AM1379" i="11"/>
  <c r="AL1379" i="11"/>
  <c r="AK1379" i="11"/>
  <c r="AJ1379" i="11"/>
  <c r="AI1379" i="11"/>
  <c r="AH1379" i="11"/>
  <c r="AG1379" i="11"/>
  <c r="AF1379" i="11"/>
  <c r="AE1379" i="11"/>
  <c r="AD1379" i="11"/>
  <c r="AC1379" i="11"/>
  <c r="AB1379" i="11"/>
  <c r="AA1379" i="11"/>
  <c r="Z1379" i="11"/>
  <c r="Y1379" i="11"/>
  <c r="X1379" i="11"/>
  <c r="W1379" i="11"/>
  <c r="V1379" i="11"/>
  <c r="U1379" i="11"/>
  <c r="T1379" i="11"/>
  <c r="S1379" i="11"/>
  <c r="R1379" i="11"/>
  <c r="Q1379" i="11"/>
  <c r="P1379" i="11"/>
  <c r="O1379" i="11"/>
  <c r="N1379" i="11"/>
  <c r="M1379" i="11"/>
  <c r="L1379" i="11"/>
  <c r="K1379" i="11"/>
  <c r="J1379" i="11"/>
  <c r="I1379" i="11"/>
  <c r="H1379" i="11"/>
  <c r="G1379" i="11"/>
  <c r="AO1377" i="11"/>
  <c r="AN1377" i="11"/>
  <c r="AM1377" i="11"/>
  <c r="AL1377" i="11"/>
  <c r="AK1377" i="11"/>
  <c r="AJ1377" i="11"/>
  <c r="AI1377" i="11"/>
  <c r="AH1377" i="11"/>
  <c r="AG1377" i="11"/>
  <c r="AF1377" i="11"/>
  <c r="AE1377" i="11"/>
  <c r="AD1377" i="11"/>
  <c r="AC1377" i="11"/>
  <c r="AB1377" i="11"/>
  <c r="AA1377" i="11"/>
  <c r="Z1377" i="11"/>
  <c r="Y1377" i="11"/>
  <c r="X1377" i="11"/>
  <c r="W1377" i="11"/>
  <c r="V1377" i="11"/>
  <c r="U1377" i="11"/>
  <c r="T1377" i="11"/>
  <c r="S1377" i="11"/>
  <c r="R1377" i="11"/>
  <c r="Q1377" i="11"/>
  <c r="P1377" i="11"/>
  <c r="O1377" i="11"/>
  <c r="N1377" i="11"/>
  <c r="M1377" i="11"/>
  <c r="L1377" i="11"/>
  <c r="K1377" i="11"/>
  <c r="J1377" i="11"/>
  <c r="I1377" i="11"/>
  <c r="H1377" i="11"/>
  <c r="G1377" i="11"/>
  <c r="D1372" i="11"/>
  <c r="AO1484" i="11"/>
  <c r="AN1484" i="11"/>
  <c r="AM1484" i="11"/>
  <c r="AL1484" i="11"/>
  <c r="AK1484" i="11"/>
  <c r="AJ1484" i="11"/>
  <c r="AI1484" i="11"/>
  <c r="AH1484" i="11"/>
  <c r="AG1484" i="11"/>
  <c r="AF1484" i="11"/>
  <c r="AE1484" i="11"/>
  <c r="AD1484" i="11"/>
  <c r="AC1484" i="11"/>
  <c r="AB1484" i="11"/>
  <c r="AA1484" i="11"/>
  <c r="Z1484" i="11"/>
  <c r="Y1484" i="11"/>
  <c r="X1484" i="11"/>
  <c r="W1484" i="11"/>
  <c r="V1484" i="11"/>
  <c r="U1484" i="11"/>
  <c r="T1484" i="11"/>
  <c r="S1484" i="11"/>
  <c r="R1484" i="11"/>
  <c r="Q1484" i="11"/>
  <c r="P1484" i="11"/>
  <c r="O1484" i="11"/>
  <c r="N1484" i="11"/>
  <c r="M1484" i="11"/>
  <c r="L1484" i="11"/>
  <c r="K1484" i="11"/>
  <c r="J1484" i="11"/>
  <c r="I1484" i="11"/>
  <c r="H1484" i="11"/>
  <c r="G1484" i="11"/>
  <c r="AO1480" i="11"/>
  <c r="AN1480" i="11"/>
  <c r="AM1480" i="11"/>
  <c r="AL1480" i="11"/>
  <c r="AK1480" i="11"/>
  <c r="AJ1480" i="11"/>
  <c r="AI1480" i="11"/>
  <c r="AH1480" i="11"/>
  <c r="AG1480" i="11"/>
  <c r="AF1480" i="11"/>
  <c r="AE1480" i="11"/>
  <c r="AD1480" i="11"/>
  <c r="AC1480" i="11"/>
  <c r="AB1480" i="11"/>
  <c r="AA1480" i="11"/>
  <c r="Z1480" i="11"/>
  <c r="Y1480" i="11"/>
  <c r="X1480" i="11"/>
  <c r="W1480" i="11"/>
  <c r="V1480" i="11"/>
  <c r="U1480" i="11"/>
  <c r="T1480" i="11"/>
  <c r="S1480" i="11"/>
  <c r="R1480" i="11"/>
  <c r="Q1480" i="11"/>
  <c r="P1480" i="11"/>
  <c r="O1480" i="11"/>
  <c r="N1480" i="11"/>
  <c r="M1480" i="11"/>
  <c r="L1480" i="11"/>
  <c r="K1480" i="11"/>
  <c r="J1480" i="11"/>
  <c r="I1480" i="11"/>
  <c r="H1480" i="11"/>
  <c r="G1480" i="11"/>
  <c r="AO1476" i="11"/>
  <c r="AN1476" i="11"/>
  <c r="AM1476" i="11"/>
  <c r="AL1476" i="11"/>
  <c r="AK1476" i="11"/>
  <c r="AJ1476" i="11"/>
  <c r="AI1476" i="11"/>
  <c r="AH1476" i="11"/>
  <c r="AG1476" i="11"/>
  <c r="AF1476" i="11"/>
  <c r="AE1476" i="11"/>
  <c r="AD1476" i="11"/>
  <c r="AC1476" i="11"/>
  <c r="AB1476" i="11"/>
  <c r="AA1476" i="11"/>
  <c r="Z1476" i="11"/>
  <c r="Y1476" i="11"/>
  <c r="X1476" i="11"/>
  <c r="W1476" i="11"/>
  <c r="V1476" i="11"/>
  <c r="U1476" i="11"/>
  <c r="T1476" i="11"/>
  <c r="S1476" i="11"/>
  <c r="R1476" i="11"/>
  <c r="Q1476" i="11"/>
  <c r="P1476" i="11"/>
  <c r="O1476" i="11"/>
  <c r="N1476" i="11"/>
  <c r="M1476" i="11"/>
  <c r="L1476" i="11"/>
  <c r="K1476" i="11"/>
  <c r="J1476" i="11"/>
  <c r="I1476" i="11"/>
  <c r="H1476" i="11"/>
  <c r="G1476" i="11"/>
  <c r="AO1472" i="11"/>
  <c r="AN1472" i="11"/>
  <c r="AM1472" i="11"/>
  <c r="AL1472" i="11"/>
  <c r="AK1472" i="11"/>
  <c r="AJ1472" i="11"/>
  <c r="AI1472" i="11"/>
  <c r="AH1472" i="11"/>
  <c r="AG1472" i="11"/>
  <c r="AF1472" i="11"/>
  <c r="AE1472" i="11"/>
  <c r="AD1472" i="11"/>
  <c r="AC1472" i="11"/>
  <c r="AB1472" i="11"/>
  <c r="AA1472" i="11"/>
  <c r="Z1472" i="11"/>
  <c r="Y1472" i="11"/>
  <c r="X1472" i="11"/>
  <c r="W1472" i="11"/>
  <c r="V1472" i="11"/>
  <c r="U1472" i="11"/>
  <c r="T1472" i="11"/>
  <c r="S1472" i="11"/>
  <c r="R1472" i="11"/>
  <c r="Q1472" i="11"/>
  <c r="P1472" i="11"/>
  <c r="O1472" i="11"/>
  <c r="N1472" i="11"/>
  <c r="M1472" i="11"/>
  <c r="L1472" i="11"/>
  <c r="K1472" i="11"/>
  <c r="J1472" i="11"/>
  <c r="I1472" i="11"/>
  <c r="H1472" i="11"/>
  <c r="G1472" i="11"/>
  <c r="AO1468" i="11"/>
  <c r="AN1468" i="11"/>
  <c r="AM1468" i="11"/>
  <c r="AL1468" i="11"/>
  <c r="AK1468" i="11"/>
  <c r="AJ1468" i="11"/>
  <c r="AI1468" i="11"/>
  <c r="AH1468" i="11"/>
  <c r="AG1468" i="11"/>
  <c r="AF1468" i="11"/>
  <c r="AE1468" i="11"/>
  <c r="AD1468" i="11"/>
  <c r="AC1468" i="11"/>
  <c r="AB1468" i="11"/>
  <c r="AA1468" i="11"/>
  <c r="Z1468" i="11"/>
  <c r="Y1468" i="11"/>
  <c r="X1468" i="11"/>
  <c r="W1468" i="11"/>
  <c r="V1468" i="11"/>
  <c r="U1468" i="11"/>
  <c r="T1468" i="11"/>
  <c r="S1468" i="11"/>
  <c r="R1468" i="11"/>
  <c r="Q1468" i="11"/>
  <c r="P1468" i="11"/>
  <c r="O1468" i="11"/>
  <c r="N1468" i="11"/>
  <c r="M1468" i="11"/>
  <c r="L1468" i="11"/>
  <c r="K1468" i="11"/>
  <c r="J1468" i="11"/>
  <c r="I1468" i="11"/>
  <c r="H1468" i="11"/>
  <c r="G1468" i="11"/>
  <c r="AO1464" i="11"/>
  <c r="AN1464" i="11"/>
  <c r="AM1464" i="11"/>
  <c r="AL1464" i="11"/>
  <c r="AK1464" i="11"/>
  <c r="AJ1464" i="11"/>
  <c r="AI1464" i="11"/>
  <c r="AH1464" i="11"/>
  <c r="AG1464" i="11"/>
  <c r="AF1464" i="11"/>
  <c r="AE1464" i="11"/>
  <c r="AD1464" i="11"/>
  <c r="AC1464" i="11"/>
  <c r="AB1464" i="11"/>
  <c r="AA1464" i="11"/>
  <c r="Z1464" i="11"/>
  <c r="Y1464" i="11"/>
  <c r="X1464" i="11"/>
  <c r="W1464" i="11"/>
  <c r="V1464" i="11"/>
  <c r="U1464" i="11"/>
  <c r="T1464" i="11"/>
  <c r="S1464" i="11"/>
  <c r="R1464" i="11"/>
  <c r="Q1464" i="11"/>
  <c r="P1464" i="11"/>
  <c r="O1464" i="11"/>
  <c r="N1464" i="11"/>
  <c r="M1464" i="11"/>
  <c r="L1464" i="11"/>
  <c r="K1464" i="11"/>
  <c r="J1464" i="11"/>
  <c r="I1464" i="11"/>
  <c r="H1464" i="11"/>
  <c r="G1464" i="11"/>
  <c r="AO1460" i="11"/>
  <c r="AN1460" i="11"/>
  <c r="AM1460" i="11"/>
  <c r="AL1460" i="11"/>
  <c r="AK1460" i="11"/>
  <c r="AJ1460" i="11"/>
  <c r="AI1460" i="11"/>
  <c r="AH1460" i="11"/>
  <c r="AG1460" i="11"/>
  <c r="AF1460" i="11"/>
  <c r="AE1460" i="11"/>
  <c r="AD1460" i="11"/>
  <c r="AC1460" i="11"/>
  <c r="AB1460" i="11"/>
  <c r="AA1460" i="11"/>
  <c r="Z1460" i="11"/>
  <c r="Y1460" i="11"/>
  <c r="X1460" i="11"/>
  <c r="W1460" i="11"/>
  <c r="V1460" i="11"/>
  <c r="U1460" i="11"/>
  <c r="T1460" i="11"/>
  <c r="S1460" i="11"/>
  <c r="R1460" i="11"/>
  <c r="Q1460" i="11"/>
  <c r="P1460" i="11"/>
  <c r="O1460" i="11"/>
  <c r="N1460" i="11"/>
  <c r="M1460" i="11"/>
  <c r="L1460" i="11"/>
  <c r="K1460" i="11"/>
  <c r="J1460" i="11"/>
  <c r="I1460" i="11"/>
  <c r="H1460" i="11"/>
  <c r="G1460" i="11"/>
  <c r="AO1456" i="11"/>
  <c r="AN1456" i="11"/>
  <c r="AM1456" i="11"/>
  <c r="AL1456" i="11"/>
  <c r="AK1456" i="11"/>
  <c r="AJ1456" i="11"/>
  <c r="AI1456" i="11"/>
  <c r="AH1456" i="11"/>
  <c r="AG1456" i="11"/>
  <c r="AF1456" i="11"/>
  <c r="AE1456" i="11"/>
  <c r="AD1456" i="11"/>
  <c r="AC1456" i="11"/>
  <c r="AB1456" i="11"/>
  <c r="AA1456" i="11"/>
  <c r="Z1456" i="11"/>
  <c r="Y1456" i="11"/>
  <c r="X1456" i="11"/>
  <c r="W1456" i="11"/>
  <c r="V1456" i="11"/>
  <c r="U1456" i="11"/>
  <c r="T1456" i="11"/>
  <c r="S1456" i="11"/>
  <c r="R1456" i="11"/>
  <c r="Q1456" i="11"/>
  <c r="P1456" i="11"/>
  <c r="O1456" i="11"/>
  <c r="N1456" i="11"/>
  <c r="M1456" i="11"/>
  <c r="L1456" i="11"/>
  <c r="K1456" i="11"/>
  <c r="J1456" i="11"/>
  <c r="I1456" i="11"/>
  <c r="H1456" i="11"/>
  <c r="G1456" i="11"/>
  <c r="AO1452" i="11"/>
  <c r="AN1452" i="11"/>
  <c r="AM1452" i="11"/>
  <c r="AL1452" i="11"/>
  <c r="AK1452" i="11"/>
  <c r="AJ1452" i="11"/>
  <c r="AI1452" i="11"/>
  <c r="AH1452" i="11"/>
  <c r="AG1452" i="11"/>
  <c r="AF1452" i="11"/>
  <c r="AE1452" i="11"/>
  <c r="AD1452" i="11"/>
  <c r="AC1452" i="11"/>
  <c r="AB1452" i="11"/>
  <c r="AA1452" i="11"/>
  <c r="Z1452" i="11"/>
  <c r="Y1452" i="11"/>
  <c r="X1452" i="11"/>
  <c r="W1452" i="11"/>
  <c r="V1452" i="11"/>
  <c r="U1452" i="11"/>
  <c r="T1452" i="11"/>
  <c r="S1452" i="11"/>
  <c r="R1452" i="11"/>
  <c r="Q1452" i="11"/>
  <c r="P1452" i="11"/>
  <c r="O1452" i="11"/>
  <c r="N1452" i="11"/>
  <c r="M1452" i="11"/>
  <c r="L1452" i="11"/>
  <c r="K1452" i="11"/>
  <c r="J1452" i="11"/>
  <c r="I1452" i="11"/>
  <c r="H1452" i="11"/>
  <c r="G1452" i="11"/>
  <c r="AO1448" i="11"/>
  <c r="AN1448" i="11"/>
  <c r="AM1448" i="11"/>
  <c r="AL1448" i="11"/>
  <c r="AK1448" i="11"/>
  <c r="AJ1448" i="11"/>
  <c r="AI1448" i="11"/>
  <c r="AH1448" i="11"/>
  <c r="AG1448" i="11"/>
  <c r="AF1448" i="11"/>
  <c r="AE1448" i="11"/>
  <c r="AD1448" i="11"/>
  <c r="AC1448" i="11"/>
  <c r="AB1448" i="11"/>
  <c r="AA1448" i="11"/>
  <c r="Z1448" i="11"/>
  <c r="Y1448" i="11"/>
  <c r="X1448" i="11"/>
  <c r="W1448" i="11"/>
  <c r="V1448" i="11"/>
  <c r="U1448" i="11"/>
  <c r="T1448" i="11"/>
  <c r="S1448" i="11"/>
  <c r="R1448" i="11"/>
  <c r="Q1448" i="11"/>
  <c r="P1448" i="11"/>
  <c r="O1448" i="11"/>
  <c r="N1448" i="11"/>
  <c r="M1448" i="11"/>
  <c r="L1448" i="11"/>
  <c r="K1448" i="11"/>
  <c r="J1448" i="11"/>
  <c r="I1448" i="11"/>
  <c r="H1448" i="11"/>
  <c r="G1448" i="11"/>
  <c r="AO1444" i="11"/>
  <c r="AN1444" i="11"/>
  <c r="AM1444" i="11"/>
  <c r="AL1444" i="11"/>
  <c r="AK1444" i="11"/>
  <c r="AJ1444" i="11"/>
  <c r="AI1444" i="11"/>
  <c r="AH1444" i="11"/>
  <c r="AG1444" i="11"/>
  <c r="AF1444" i="11"/>
  <c r="AE1444" i="11"/>
  <c r="AD1444" i="11"/>
  <c r="AC1444" i="11"/>
  <c r="AB1444" i="11"/>
  <c r="AA1444" i="11"/>
  <c r="Z1444" i="11"/>
  <c r="Y1444" i="11"/>
  <c r="X1444" i="11"/>
  <c r="W1444" i="11"/>
  <c r="V1444" i="11"/>
  <c r="U1444" i="11"/>
  <c r="T1444" i="11"/>
  <c r="S1444" i="11"/>
  <c r="R1444" i="11"/>
  <c r="Q1444" i="11"/>
  <c r="P1444" i="11"/>
  <c r="O1444" i="11"/>
  <c r="N1444" i="11"/>
  <c r="M1444" i="11"/>
  <c r="L1444" i="11"/>
  <c r="K1444" i="11"/>
  <c r="J1444" i="11"/>
  <c r="I1444" i="11"/>
  <c r="H1444" i="11"/>
  <c r="G1444" i="11"/>
  <c r="AO1440" i="11"/>
  <c r="AN1440" i="11"/>
  <c r="AM1440" i="11"/>
  <c r="AL1440" i="11"/>
  <c r="AK1440" i="11"/>
  <c r="AJ1440" i="11"/>
  <c r="AI1440" i="11"/>
  <c r="AH1440" i="11"/>
  <c r="AG1440" i="11"/>
  <c r="AF1440" i="11"/>
  <c r="AE1440" i="11"/>
  <c r="AD1440" i="11"/>
  <c r="AC1440" i="11"/>
  <c r="AB1440" i="11"/>
  <c r="AA1440" i="11"/>
  <c r="Z1440" i="11"/>
  <c r="Y1440" i="11"/>
  <c r="X1440" i="11"/>
  <c r="W1440" i="11"/>
  <c r="V1440" i="11"/>
  <c r="U1440" i="11"/>
  <c r="T1440" i="11"/>
  <c r="S1440" i="11"/>
  <c r="R1440" i="11"/>
  <c r="Q1440" i="11"/>
  <c r="P1440" i="11"/>
  <c r="O1440" i="11"/>
  <c r="N1440" i="11"/>
  <c r="M1440" i="11"/>
  <c r="L1440" i="11"/>
  <c r="K1440" i="11"/>
  <c r="J1440" i="11"/>
  <c r="I1440" i="11"/>
  <c r="H1440" i="11"/>
  <c r="G1440" i="11"/>
  <c r="AO1436" i="11"/>
  <c r="AN1436" i="11"/>
  <c r="AM1436" i="11"/>
  <c r="AL1436" i="11"/>
  <c r="AK1436" i="11"/>
  <c r="AJ1436" i="11"/>
  <c r="AI1436" i="11"/>
  <c r="AH1436" i="11"/>
  <c r="AG1436" i="11"/>
  <c r="AF1436" i="11"/>
  <c r="AE1436" i="11"/>
  <c r="AD1436" i="11"/>
  <c r="AC1436" i="11"/>
  <c r="AB1436" i="11"/>
  <c r="AA1436" i="11"/>
  <c r="Z1436" i="11"/>
  <c r="Y1436" i="11"/>
  <c r="X1436" i="11"/>
  <c r="W1436" i="11"/>
  <c r="V1436" i="11"/>
  <c r="U1436" i="11"/>
  <c r="T1436" i="11"/>
  <c r="S1436" i="11"/>
  <c r="R1436" i="11"/>
  <c r="Q1436" i="11"/>
  <c r="P1436" i="11"/>
  <c r="O1436" i="11"/>
  <c r="N1436" i="11"/>
  <c r="M1436" i="11"/>
  <c r="L1436" i="11"/>
  <c r="K1436" i="11"/>
  <c r="J1436" i="11"/>
  <c r="I1436" i="11"/>
  <c r="H1436" i="11"/>
  <c r="G1436" i="11"/>
  <c r="AO1432" i="11"/>
  <c r="AN1432" i="11"/>
  <c r="AM1432" i="11"/>
  <c r="AL1432" i="11"/>
  <c r="AK1432" i="11"/>
  <c r="AJ1432" i="11"/>
  <c r="AI1432" i="11"/>
  <c r="AH1432" i="11"/>
  <c r="AG1432" i="11"/>
  <c r="AF1432" i="11"/>
  <c r="AE1432" i="11"/>
  <c r="AD1432" i="11"/>
  <c r="AC1432" i="11"/>
  <c r="AB1432" i="11"/>
  <c r="AA1432" i="11"/>
  <c r="Z1432" i="11"/>
  <c r="Y1432" i="11"/>
  <c r="X1432" i="11"/>
  <c r="W1432" i="11"/>
  <c r="V1432" i="11"/>
  <c r="U1432" i="11"/>
  <c r="T1432" i="11"/>
  <c r="S1432" i="11"/>
  <c r="R1432" i="11"/>
  <c r="Q1432" i="11"/>
  <c r="P1432" i="11"/>
  <c r="O1432" i="11"/>
  <c r="N1432" i="11"/>
  <c r="M1432" i="11"/>
  <c r="L1432" i="11"/>
  <c r="K1432" i="11"/>
  <c r="J1432" i="11"/>
  <c r="I1432" i="11"/>
  <c r="H1432" i="11"/>
  <c r="G1432" i="11"/>
  <c r="AO1428" i="11"/>
  <c r="AN1428" i="11"/>
  <c r="AM1428" i="11"/>
  <c r="AL1428" i="11"/>
  <c r="AK1428" i="11"/>
  <c r="AJ1428" i="11"/>
  <c r="AI1428" i="11"/>
  <c r="AH1428" i="11"/>
  <c r="AG1428" i="11"/>
  <c r="AF1428" i="11"/>
  <c r="AE1428" i="11"/>
  <c r="AD1428" i="11"/>
  <c r="AC1428" i="11"/>
  <c r="AB1428" i="11"/>
  <c r="AA1428" i="11"/>
  <c r="Z1428" i="11"/>
  <c r="Y1428" i="11"/>
  <c r="X1428" i="11"/>
  <c r="W1428" i="11"/>
  <c r="V1428" i="11"/>
  <c r="U1428" i="11"/>
  <c r="T1428" i="11"/>
  <c r="S1428" i="11"/>
  <c r="R1428" i="11"/>
  <c r="Q1428" i="11"/>
  <c r="P1428" i="11"/>
  <c r="O1428" i="11"/>
  <c r="N1428" i="11"/>
  <c r="M1428" i="11"/>
  <c r="L1428" i="11"/>
  <c r="K1428" i="11"/>
  <c r="J1428" i="11"/>
  <c r="I1428" i="11"/>
  <c r="H1428" i="11"/>
  <c r="G1428" i="11"/>
  <c r="AO1424" i="11"/>
  <c r="AN1424" i="11"/>
  <c r="AM1424" i="11"/>
  <c r="AL1424" i="11"/>
  <c r="AK1424" i="11"/>
  <c r="AJ1424" i="11"/>
  <c r="AI1424" i="11"/>
  <c r="AH1424" i="11"/>
  <c r="AG1424" i="11"/>
  <c r="AF1424" i="11"/>
  <c r="AE1424" i="11"/>
  <c r="AD1424" i="11"/>
  <c r="AC1424" i="11"/>
  <c r="AB1424" i="11"/>
  <c r="AA1424" i="11"/>
  <c r="Z1424" i="11"/>
  <c r="Y1424" i="11"/>
  <c r="X1424" i="11"/>
  <c r="W1424" i="11"/>
  <c r="V1424" i="11"/>
  <c r="U1424" i="11"/>
  <c r="T1424" i="11"/>
  <c r="S1424" i="11"/>
  <c r="R1424" i="11"/>
  <c r="Q1424" i="11"/>
  <c r="P1424" i="11"/>
  <c r="O1424" i="11"/>
  <c r="N1424" i="11"/>
  <c r="M1424" i="11"/>
  <c r="L1424" i="11"/>
  <c r="K1424" i="11"/>
  <c r="J1424" i="11"/>
  <c r="I1424" i="11"/>
  <c r="H1424" i="11"/>
  <c r="G1424" i="11"/>
  <c r="AO1420" i="11"/>
  <c r="AN1420" i="11"/>
  <c r="AM1420" i="11"/>
  <c r="AL1420" i="11"/>
  <c r="AK1420" i="11"/>
  <c r="AJ1420" i="11"/>
  <c r="AI1420" i="11"/>
  <c r="AH1420" i="11"/>
  <c r="AG1420" i="11"/>
  <c r="AF1420" i="11"/>
  <c r="AE1420" i="11"/>
  <c r="AD1420" i="11"/>
  <c r="AC1420" i="11"/>
  <c r="AB1420" i="11"/>
  <c r="AA1420" i="11"/>
  <c r="Z1420" i="11"/>
  <c r="Y1420" i="11"/>
  <c r="X1420" i="11"/>
  <c r="W1420" i="11"/>
  <c r="V1420" i="11"/>
  <c r="U1420" i="11"/>
  <c r="T1420" i="11"/>
  <c r="S1420" i="11"/>
  <c r="R1420" i="11"/>
  <c r="Q1420" i="11"/>
  <c r="P1420" i="11"/>
  <c r="O1420" i="11"/>
  <c r="N1420" i="11"/>
  <c r="M1420" i="11"/>
  <c r="L1420" i="11"/>
  <c r="K1420" i="11"/>
  <c r="J1420" i="11"/>
  <c r="I1420" i="11"/>
  <c r="H1420" i="11"/>
  <c r="G1420" i="11"/>
  <c r="AO1416" i="11"/>
  <c r="AN1416" i="11"/>
  <c r="AM1416" i="11"/>
  <c r="AL1416" i="11"/>
  <c r="AK1416" i="11"/>
  <c r="AJ1416" i="11"/>
  <c r="AI1416" i="11"/>
  <c r="AH1416" i="11"/>
  <c r="AG1416" i="11"/>
  <c r="AF1416" i="11"/>
  <c r="AE1416" i="11"/>
  <c r="AD1416" i="11"/>
  <c r="AC1416" i="11"/>
  <c r="AB1416" i="11"/>
  <c r="AA1416" i="11"/>
  <c r="Z1416" i="11"/>
  <c r="Y1416" i="11"/>
  <c r="X1416" i="11"/>
  <c r="W1416" i="11"/>
  <c r="V1416" i="11"/>
  <c r="U1416" i="11"/>
  <c r="T1416" i="11"/>
  <c r="S1416" i="11"/>
  <c r="R1416" i="11"/>
  <c r="Q1416" i="11"/>
  <c r="P1416" i="11"/>
  <c r="O1416" i="11"/>
  <c r="N1416" i="11"/>
  <c r="M1416" i="11"/>
  <c r="L1416" i="11"/>
  <c r="K1416" i="11"/>
  <c r="J1416" i="11"/>
  <c r="I1416" i="11"/>
  <c r="H1416" i="11"/>
  <c r="G1416" i="11"/>
  <c r="AO1412" i="11"/>
  <c r="AN1412" i="11"/>
  <c r="AM1412" i="11"/>
  <c r="AL1412" i="11"/>
  <c r="AK1412" i="11"/>
  <c r="AJ1412" i="11"/>
  <c r="AI1412" i="11"/>
  <c r="AH1412" i="11"/>
  <c r="AG1412" i="11"/>
  <c r="AF1412" i="11"/>
  <c r="AE1412" i="11"/>
  <c r="AD1412" i="11"/>
  <c r="AC1412" i="11"/>
  <c r="AB1412" i="11"/>
  <c r="AA1412" i="11"/>
  <c r="Z1412" i="11"/>
  <c r="Y1412" i="11"/>
  <c r="X1412" i="11"/>
  <c r="W1412" i="11"/>
  <c r="V1412" i="11"/>
  <c r="U1412" i="11"/>
  <c r="T1412" i="11"/>
  <c r="S1412" i="11"/>
  <c r="R1412" i="11"/>
  <c r="Q1412" i="11"/>
  <c r="P1412" i="11"/>
  <c r="O1412" i="11"/>
  <c r="N1412" i="11"/>
  <c r="M1412" i="11"/>
  <c r="L1412" i="11"/>
  <c r="K1412" i="11"/>
  <c r="J1412" i="11"/>
  <c r="I1412" i="11"/>
  <c r="H1412" i="11"/>
  <c r="G1412" i="11"/>
  <c r="AO1408" i="11"/>
  <c r="AN1408" i="11"/>
  <c r="AM1408" i="11"/>
  <c r="AL1408" i="11"/>
  <c r="AK1408" i="11"/>
  <c r="AJ1408" i="11"/>
  <c r="AI1408" i="11"/>
  <c r="AH1408" i="11"/>
  <c r="AG1408" i="11"/>
  <c r="AF1408" i="11"/>
  <c r="AE1408" i="11"/>
  <c r="AD1408" i="11"/>
  <c r="AC1408" i="11"/>
  <c r="AB1408" i="11"/>
  <c r="AA1408" i="11"/>
  <c r="Z1408" i="11"/>
  <c r="Y1408" i="11"/>
  <c r="X1408" i="11"/>
  <c r="W1408" i="11"/>
  <c r="V1408" i="11"/>
  <c r="U1408" i="11"/>
  <c r="T1408" i="11"/>
  <c r="S1408" i="11"/>
  <c r="R1408" i="11"/>
  <c r="Q1408" i="11"/>
  <c r="P1408" i="11"/>
  <c r="O1408" i="11"/>
  <c r="N1408" i="11"/>
  <c r="M1408" i="11"/>
  <c r="L1408" i="11"/>
  <c r="K1408" i="11"/>
  <c r="J1408" i="11"/>
  <c r="I1408" i="11"/>
  <c r="H1408" i="11"/>
  <c r="G1408" i="11"/>
  <c r="AO1370" i="11"/>
  <c r="AN1370" i="11"/>
  <c r="AM1370" i="11"/>
  <c r="AL1370" i="11"/>
  <c r="AK1370" i="11"/>
  <c r="AJ1370" i="11"/>
  <c r="AI1370" i="11"/>
  <c r="AH1370" i="11"/>
  <c r="AG1370" i="11"/>
  <c r="AF1370" i="11"/>
  <c r="AE1370" i="11"/>
  <c r="AD1370" i="11"/>
  <c r="AC1370" i="11"/>
  <c r="AB1370" i="11"/>
  <c r="AA1370" i="11"/>
  <c r="Z1370" i="11"/>
  <c r="Y1370" i="11"/>
  <c r="X1370" i="11"/>
  <c r="W1370" i="11"/>
  <c r="V1370" i="11"/>
  <c r="U1370" i="11"/>
  <c r="T1370" i="11"/>
  <c r="S1370" i="11"/>
  <c r="R1370" i="11"/>
  <c r="Q1370" i="11"/>
  <c r="P1370" i="11"/>
  <c r="O1370" i="11"/>
  <c r="N1370" i="11"/>
  <c r="M1370" i="11"/>
  <c r="L1370" i="11"/>
  <c r="K1370" i="11"/>
  <c r="J1370" i="11"/>
  <c r="I1370" i="11"/>
  <c r="H1370" i="11"/>
  <c r="G1370" i="11"/>
  <c r="AO1368" i="11"/>
  <c r="AN1368" i="11"/>
  <c r="AM1368" i="11"/>
  <c r="AL1368" i="11"/>
  <c r="AK1368" i="11"/>
  <c r="AJ1368" i="11"/>
  <c r="AI1368" i="11"/>
  <c r="AH1368" i="11"/>
  <c r="AG1368" i="11"/>
  <c r="AF1368" i="11"/>
  <c r="AE1368" i="11"/>
  <c r="AD1368" i="11"/>
  <c r="AC1368" i="11"/>
  <c r="AB1368" i="11"/>
  <c r="AA1368" i="11"/>
  <c r="Z1368" i="11"/>
  <c r="Y1368" i="11"/>
  <c r="X1368" i="11"/>
  <c r="W1368" i="11"/>
  <c r="V1368" i="11"/>
  <c r="U1368" i="11"/>
  <c r="T1368" i="11"/>
  <c r="S1368" i="11"/>
  <c r="R1368" i="11"/>
  <c r="Q1368" i="11"/>
  <c r="P1368" i="11"/>
  <c r="O1368" i="11"/>
  <c r="N1368" i="11"/>
  <c r="M1368" i="11"/>
  <c r="L1368" i="11"/>
  <c r="K1368" i="11"/>
  <c r="J1368" i="11"/>
  <c r="I1368" i="11"/>
  <c r="H1368" i="11"/>
  <c r="G1368" i="11"/>
  <c r="AO1366" i="11"/>
  <c r="AN1366" i="11"/>
  <c r="AM1366" i="11"/>
  <c r="AL1366" i="11"/>
  <c r="AK1366" i="11"/>
  <c r="AJ1366" i="11"/>
  <c r="AI1366" i="11"/>
  <c r="AH1366" i="11"/>
  <c r="AG1366" i="11"/>
  <c r="AF1366" i="11"/>
  <c r="AE1366" i="11"/>
  <c r="AD1366" i="11"/>
  <c r="AC1366" i="11"/>
  <c r="AB1366" i="11"/>
  <c r="AA1366" i="11"/>
  <c r="Z1366" i="11"/>
  <c r="Y1366" i="11"/>
  <c r="X1366" i="11"/>
  <c r="W1366" i="11"/>
  <c r="V1366" i="11"/>
  <c r="U1366" i="11"/>
  <c r="T1366" i="11"/>
  <c r="S1366" i="11"/>
  <c r="R1366" i="11"/>
  <c r="Q1366" i="11"/>
  <c r="P1366" i="11"/>
  <c r="O1366" i="11"/>
  <c r="N1366" i="11"/>
  <c r="M1366" i="11"/>
  <c r="L1366" i="11"/>
  <c r="K1366" i="11"/>
  <c r="J1366" i="11"/>
  <c r="I1366" i="11"/>
  <c r="H1366" i="11"/>
  <c r="G1366" i="11"/>
  <c r="AO1364" i="11"/>
  <c r="AN1364" i="11"/>
  <c r="AM1364" i="11"/>
  <c r="AL1364" i="11"/>
  <c r="AK1364" i="11"/>
  <c r="AJ1364" i="11"/>
  <c r="AI1364" i="11"/>
  <c r="AH1364" i="11"/>
  <c r="AG1364" i="11"/>
  <c r="AF1364" i="11"/>
  <c r="AE1364" i="11"/>
  <c r="AD1364" i="11"/>
  <c r="AC1364" i="11"/>
  <c r="AB1364" i="11"/>
  <c r="AA1364" i="11"/>
  <c r="Z1364" i="11"/>
  <c r="Y1364" i="11"/>
  <c r="X1364" i="11"/>
  <c r="W1364" i="11"/>
  <c r="V1364" i="11"/>
  <c r="U1364" i="11"/>
  <c r="T1364" i="11"/>
  <c r="S1364" i="11"/>
  <c r="R1364" i="11"/>
  <c r="Q1364" i="11"/>
  <c r="P1364" i="11"/>
  <c r="O1364" i="11"/>
  <c r="N1364" i="11"/>
  <c r="M1364" i="11"/>
  <c r="L1364" i="11"/>
  <c r="K1364" i="11"/>
  <c r="J1364" i="11"/>
  <c r="I1364" i="11"/>
  <c r="H1364" i="11"/>
  <c r="G1364" i="11"/>
  <c r="AO1362" i="11"/>
  <c r="AN1362" i="11"/>
  <c r="AM1362" i="11"/>
  <c r="AL1362" i="11"/>
  <c r="AK1362" i="11"/>
  <c r="AJ1362" i="11"/>
  <c r="AI1362" i="11"/>
  <c r="AH1362" i="11"/>
  <c r="AG1362" i="11"/>
  <c r="AF1362" i="11"/>
  <c r="AE1362" i="11"/>
  <c r="AD1362" i="11"/>
  <c r="AC1362" i="11"/>
  <c r="AB1362" i="11"/>
  <c r="AA1362" i="11"/>
  <c r="Z1362" i="11"/>
  <c r="Y1362" i="11"/>
  <c r="X1362" i="11"/>
  <c r="W1362" i="11"/>
  <c r="V1362" i="11"/>
  <c r="U1362" i="11"/>
  <c r="T1362" i="11"/>
  <c r="S1362" i="11"/>
  <c r="R1362" i="11"/>
  <c r="Q1362" i="11"/>
  <c r="P1362" i="11"/>
  <c r="O1362" i="11"/>
  <c r="N1362" i="11"/>
  <c r="M1362" i="11"/>
  <c r="L1362" i="11"/>
  <c r="K1362" i="11"/>
  <c r="J1362" i="11"/>
  <c r="I1362" i="11"/>
  <c r="H1362" i="11"/>
  <c r="G1362" i="11"/>
  <c r="AO1279" i="11"/>
  <c r="AN1279" i="11"/>
  <c r="AM1279" i="11"/>
  <c r="AL1279" i="11"/>
  <c r="AK1279" i="11"/>
  <c r="AJ1279" i="11"/>
  <c r="AI1279" i="11"/>
  <c r="AH1279" i="11"/>
  <c r="AG1279" i="11"/>
  <c r="AF1279" i="11"/>
  <c r="AE1279" i="11"/>
  <c r="AD1279" i="11"/>
  <c r="AC1279" i="11"/>
  <c r="AB1279" i="11"/>
  <c r="AA1279" i="11"/>
  <c r="Z1279" i="11"/>
  <c r="Y1279" i="11"/>
  <c r="X1279" i="11"/>
  <c r="W1279" i="11"/>
  <c r="V1279" i="11"/>
  <c r="U1279" i="11"/>
  <c r="T1279" i="11"/>
  <c r="S1279" i="11"/>
  <c r="R1279" i="11"/>
  <c r="Q1279" i="11"/>
  <c r="P1279" i="11"/>
  <c r="O1279" i="11"/>
  <c r="N1279" i="11"/>
  <c r="M1279" i="11"/>
  <c r="L1279" i="11"/>
  <c r="K1279" i="11"/>
  <c r="J1279" i="11"/>
  <c r="I1279" i="11"/>
  <c r="H1279" i="11"/>
  <c r="G1279" i="11"/>
  <c r="AO1277" i="11"/>
  <c r="AN1277" i="11"/>
  <c r="AM1277" i="11"/>
  <c r="AL1277" i="11"/>
  <c r="AK1277" i="11"/>
  <c r="AJ1277" i="11"/>
  <c r="AI1277" i="11"/>
  <c r="AH1277" i="11"/>
  <c r="AG1277" i="11"/>
  <c r="AF1277" i="11"/>
  <c r="AE1277" i="11"/>
  <c r="AD1277" i="11"/>
  <c r="AC1277" i="11"/>
  <c r="AB1277" i="11"/>
  <c r="AA1277" i="11"/>
  <c r="Z1277" i="11"/>
  <c r="Y1277" i="11"/>
  <c r="X1277" i="11"/>
  <c r="W1277" i="11"/>
  <c r="V1277" i="11"/>
  <c r="U1277" i="11"/>
  <c r="T1277" i="11"/>
  <c r="S1277" i="11"/>
  <c r="R1277" i="11"/>
  <c r="Q1277" i="11"/>
  <c r="P1277" i="11"/>
  <c r="O1277" i="11"/>
  <c r="N1277" i="11"/>
  <c r="M1277" i="11"/>
  <c r="L1277" i="11"/>
  <c r="K1277" i="11"/>
  <c r="J1277" i="11"/>
  <c r="I1277" i="11"/>
  <c r="H1277" i="11"/>
  <c r="G1277" i="11"/>
  <c r="AO1275" i="11"/>
  <c r="AN1275" i="11"/>
  <c r="AM1275" i="11"/>
  <c r="AL1275" i="11"/>
  <c r="AK1275" i="11"/>
  <c r="AJ1275" i="11"/>
  <c r="AI1275" i="11"/>
  <c r="AH1275" i="11"/>
  <c r="AG1275" i="11"/>
  <c r="AF1275" i="11"/>
  <c r="AE1275" i="11"/>
  <c r="AD1275" i="11"/>
  <c r="AC1275" i="11"/>
  <c r="AB1275" i="11"/>
  <c r="AA1275" i="11"/>
  <c r="Z1275" i="11"/>
  <c r="Y1275" i="11"/>
  <c r="X1275" i="11"/>
  <c r="W1275" i="11"/>
  <c r="V1275" i="11"/>
  <c r="U1275" i="11"/>
  <c r="T1275" i="11"/>
  <c r="S1275" i="11"/>
  <c r="R1275" i="11"/>
  <c r="Q1275" i="11"/>
  <c r="P1275" i="11"/>
  <c r="O1275" i="11"/>
  <c r="N1275" i="11"/>
  <c r="M1275" i="11"/>
  <c r="L1275" i="11"/>
  <c r="K1275" i="11"/>
  <c r="J1275" i="11"/>
  <c r="I1275" i="11"/>
  <c r="H1275" i="11"/>
  <c r="G1275" i="11"/>
  <c r="AO1273" i="11"/>
  <c r="AN1273" i="11"/>
  <c r="AM1273" i="11"/>
  <c r="AL1273" i="11"/>
  <c r="AK1273" i="11"/>
  <c r="AJ1273" i="11"/>
  <c r="AI1273" i="11"/>
  <c r="AH1273" i="11"/>
  <c r="AG1273" i="11"/>
  <c r="AF1273" i="11"/>
  <c r="AE1273" i="11"/>
  <c r="AD1273" i="11"/>
  <c r="AC1273" i="11"/>
  <c r="AB1273" i="11"/>
  <c r="AA1273" i="11"/>
  <c r="Z1273" i="11"/>
  <c r="Y1273" i="11"/>
  <c r="X1273" i="11"/>
  <c r="W1273" i="11"/>
  <c r="V1273" i="11"/>
  <c r="U1273" i="11"/>
  <c r="T1273" i="11"/>
  <c r="S1273" i="11"/>
  <c r="R1273" i="11"/>
  <c r="Q1273" i="11"/>
  <c r="P1273" i="11"/>
  <c r="O1273" i="11"/>
  <c r="N1273" i="11"/>
  <c r="M1273" i="11"/>
  <c r="L1273" i="11"/>
  <c r="K1273" i="11"/>
  <c r="J1273" i="11"/>
  <c r="I1273" i="11"/>
  <c r="H1273" i="11"/>
  <c r="G1273" i="11"/>
  <c r="AO1271" i="11"/>
  <c r="AN1271" i="11"/>
  <c r="AM1271" i="11"/>
  <c r="AL1271" i="11"/>
  <c r="AK1271" i="11"/>
  <c r="AJ1271" i="11"/>
  <c r="AI1271" i="11"/>
  <c r="AH1271" i="11"/>
  <c r="AG1271" i="11"/>
  <c r="AF1271" i="11"/>
  <c r="AE1271" i="11"/>
  <c r="AD1271" i="11"/>
  <c r="AC1271" i="11"/>
  <c r="AB1271" i="11"/>
  <c r="AA1271" i="11"/>
  <c r="Z1271" i="11"/>
  <c r="Y1271" i="11"/>
  <c r="X1271" i="11"/>
  <c r="W1271" i="11"/>
  <c r="V1271" i="11"/>
  <c r="U1271" i="11"/>
  <c r="T1271" i="11"/>
  <c r="S1271" i="11"/>
  <c r="R1271" i="11"/>
  <c r="Q1271" i="11"/>
  <c r="P1271" i="11"/>
  <c r="O1271" i="11"/>
  <c r="N1271" i="11"/>
  <c r="M1271" i="11"/>
  <c r="L1271" i="11"/>
  <c r="K1271" i="11"/>
  <c r="J1271" i="11"/>
  <c r="I1271" i="11"/>
  <c r="H1271" i="11"/>
  <c r="G1271" i="11"/>
  <c r="AO1269" i="11"/>
  <c r="AN1269" i="11"/>
  <c r="AM1269" i="11"/>
  <c r="AL1269" i="11"/>
  <c r="AK1269" i="11"/>
  <c r="AJ1269" i="11"/>
  <c r="AI1269" i="11"/>
  <c r="AH1269" i="11"/>
  <c r="AG1269" i="11"/>
  <c r="AF1269" i="11"/>
  <c r="AE1269" i="11"/>
  <c r="AD1269" i="11"/>
  <c r="AC1269" i="11"/>
  <c r="AB1269" i="11"/>
  <c r="AA1269" i="11"/>
  <c r="Z1269" i="11"/>
  <c r="Y1269" i="11"/>
  <c r="X1269" i="11"/>
  <c r="W1269" i="11"/>
  <c r="V1269" i="11"/>
  <c r="U1269" i="11"/>
  <c r="T1269" i="11"/>
  <c r="S1269" i="11"/>
  <c r="R1269" i="11"/>
  <c r="Q1269" i="11"/>
  <c r="P1269" i="11"/>
  <c r="O1269" i="11"/>
  <c r="N1269" i="11"/>
  <c r="M1269" i="11"/>
  <c r="L1269" i="11"/>
  <c r="K1269" i="11"/>
  <c r="J1269" i="11"/>
  <c r="I1269" i="11"/>
  <c r="H1269" i="11"/>
  <c r="G1269" i="11"/>
  <c r="AO1267" i="11"/>
  <c r="AN1267" i="11"/>
  <c r="AM1267" i="11"/>
  <c r="AL1267" i="11"/>
  <c r="AK1267" i="11"/>
  <c r="AJ1267" i="11"/>
  <c r="AI1267" i="11"/>
  <c r="AH1267" i="11"/>
  <c r="AG1267" i="11"/>
  <c r="AF1267" i="11"/>
  <c r="AE1267" i="11"/>
  <c r="AD1267" i="11"/>
  <c r="AC1267" i="11"/>
  <c r="AB1267" i="11"/>
  <c r="AA1267" i="11"/>
  <c r="Z1267" i="11"/>
  <c r="Y1267" i="11"/>
  <c r="X1267" i="11"/>
  <c r="W1267" i="11"/>
  <c r="V1267" i="11"/>
  <c r="U1267" i="11"/>
  <c r="T1267" i="11"/>
  <c r="S1267" i="11"/>
  <c r="R1267" i="11"/>
  <c r="Q1267" i="11"/>
  <c r="P1267" i="11"/>
  <c r="O1267" i="11"/>
  <c r="N1267" i="11"/>
  <c r="M1267" i="11"/>
  <c r="L1267" i="11"/>
  <c r="K1267" i="11"/>
  <c r="J1267" i="11"/>
  <c r="I1267" i="11"/>
  <c r="H1267" i="11"/>
  <c r="G1267" i="11"/>
  <c r="AO1265" i="11"/>
  <c r="AN1265" i="11"/>
  <c r="AM1265" i="11"/>
  <c r="AL1265" i="11"/>
  <c r="AK1265" i="11"/>
  <c r="AJ1265" i="11"/>
  <c r="AI1265" i="11"/>
  <c r="AH1265" i="11"/>
  <c r="AG1265" i="11"/>
  <c r="AF1265" i="11"/>
  <c r="AE1265" i="11"/>
  <c r="AD1265" i="11"/>
  <c r="AC1265" i="11"/>
  <c r="AB1265" i="11"/>
  <c r="AA1265" i="11"/>
  <c r="Z1265" i="11"/>
  <c r="Y1265" i="11"/>
  <c r="X1265" i="11"/>
  <c r="W1265" i="11"/>
  <c r="V1265" i="11"/>
  <c r="U1265" i="11"/>
  <c r="T1265" i="11"/>
  <c r="S1265" i="11"/>
  <c r="R1265" i="11"/>
  <c r="Q1265" i="11"/>
  <c r="P1265" i="11"/>
  <c r="O1265" i="11"/>
  <c r="N1265" i="11"/>
  <c r="M1265" i="11"/>
  <c r="L1265" i="11"/>
  <c r="K1265" i="11"/>
  <c r="J1265" i="11"/>
  <c r="I1265" i="11"/>
  <c r="H1265" i="11"/>
  <c r="G1265" i="11"/>
  <c r="AO1263" i="11"/>
  <c r="AN1263" i="11"/>
  <c r="AM1263" i="11"/>
  <c r="AL1263" i="11"/>
  <c r="AK1263" i="11"/>
  <c r="AJ1263" i="11"/>
  <c r="AI1263" i="11"/>
  <c r="AH1263" i="11"/>
  <c r="AG1263" i="11"/>
  <c r="AF1263" i="11"/>
  <c r="AE1263" i="11"/>
  <c r="AD1263" i="11"/>
  <c r="AC1263" i="11"/>
  <c r="AB1263" i="11"/>
  <c r="AA1263" i="11"/>
  <c r="Z1263" i="11"/>
  <c r="Y1263" i="11"/>
  <c r="X1263" i="11"/>
  <c r="W1263" i="11"/>
  <c r="V1263" i="11"/>
  <c r="U1263" i="11"/>
  <c r="T1263" i="11"/>
  <c r="S1263" i="11"/>
  <c r="R1263" i="11"/>
  <c r="Q1263" i="11"/>
  <c r="P1263" i="11"/>
  <c r="O1263" i="11"/>
  <c r="N1263" i="11"/>
  <c r="M1263" i="11"/>
  <c r="L1263" i="11"/>
  <c r="K1263" i="11"/>
  <c r="J1263" i="11"/>
  <c r="I1263" i="11"/>
  <c r="H1263" i="11"/>
  <c r="G1263" i="11"/>
  <c r="AO1261" i="11"/>
  <c r="AN1261" i="11"/>
  <c r="AM1261" i="11"/>
  <c r="AL1261" i="11"/>
  <c r="AK1261" i="11"/>
  <c r="AJ1261" i="11"/>
  <c r="AI1261" i="11"/>
  <c r="AH1261" i="11"/>
  <c r="AG1261" i="11"/>
  <c r="AF1261" i="11"/>
  <c r="AE1261" i="11"/>
  <c r="AD1261" i="11"/>
  <c r="AC1261" i="11"/>
  <c r="AB1261" i="11"/>
  <c r="AA1261" i="11"/>
  <c r="Z1261" i="11"/>
  <c r="Y1261" i="11"/>
  <c r="X1261" i="11"/>
  <c r="W1261" i="11"/>
  <c r="V1261" i="11"/>
  <c r="U1261" i="11"/>
  <c r="T1261" i="11"/>
  <c r="S1261" i="11"/>
  <c r="R1261" i="11"/>
  <c r="Q1261" i="11"/>
  <c r="P1261" i="11"/>
  <c r="O1261" i="11"/>
  <c r="N1261" i="11"/>
  <c r="M1261" i="11"/>
  <c r="L1261" i="11"/>
  <c r="K1261" i="11"/>
  <c r="J1261" i="11"/>
  <c r="I1261" i="11"/>
  <c r="H1261" i="11"/>
  <c r="G1261" i="11"/>
  <c r="AO1259" i="11"/>
  <c r="AN1259" i="11"/>
  <c r="AM1259" i="11"/>
  <c r="AL1259" i="11"/>
  <c r="AK1259" i="11"/>
  <c r="AJ1259" i="11"/>
  <c r="AI1259" i="11"/>
  <c r="AH1259" i="11"/>
  <c r="AG1259" i="11"/>
  <c r="AF1259" i="11"/>
  <c r="AE1259" i="11"/>
  <c r="AD1259" i="11"/>
  <c r="AC1259" i="11"/>
  <c r="AB1259" i="11"/>
  <c r="AA1259" i="11"/>
  <c r="Z1259" i="11"/>
  <c r="Y1259" i="11"/>
  <c r="X1259" i="11"/>
  <c r="W1259" i="11"/>
  <c r="V1259" i="11"/>
  <c r="U1259" i="11"/>
  <c r="T1259" i="11"/>
  <c r="S1259" i="11"/>
  <c r="R1259" i="11"/>
  <c r="Q1259" i="11"/>
  <c r="P1259" i="11"/>
  <c r="O1259" i="11"/>
  <c r="N1259" i="11"/>
  <c r="M1259" i="11"/>
  <c r="L1259" i="11"/>
  <c r="K1259" i="11"/>
  <c r="J1259" i="11"/>
  <c r="I1259" i="11"/>
  <c r="H1259" i="11"/>
  <c r="G1259" i="11"/>
  <c r="AO1257" i="11"/>
  <c r="AN1257" i="11"/>
  <c r="AM1257" i="11"/>
  <c r="AL1257" i="11"/>
  <c r="AK1257" i="11"/>
  <c r="AJ1257" i="11"/>
  <c r="AI1257" i="11"/>
  <c r="AH1257" i="11"/>
  <c r="AG1257" i="11"/>
  <c r="AF1257" i="11"/>
  <c r="AE1257" i="11"/>
  <c r="AD1257" i="11"/>
  <c r="AC1257" i="11"/>
  <c r="AB1257" i="11"/>
  <c r="AA1257" i="11"/>
  <c r="Z1257" i="11"/>
  <c r="Y1257" i="11"/>
  <c r="X1257" i="11"/>
  <c r="W1257" i="11"/>
  <c r="V1257" i="11"/>
  <c r="U1257" i="11"/>
  <c r="T1257" i="11"/>
  <c r="S1257" i="11"/>
  <c r="R1257" i="11"/>
  <c r="Q1257" i="11"/>
  <c r="P1257" i="11"/>
  <c r="O1257" i="11"/>
  <c r="N1257" i="11"/>
  <c r="M1257" i="11"/>
  <c r="L1257" i="11"/>
  <c r="K1257" i="11"/>
  <c r="J1257" i="11"/>
  <c r="I1257" i="11"/>
  <c r="H1257" i="11"/>
  <c r="G1257" i="11"/>
  <c r="AO1255" i="11"/>
  <c r="AN1255" i="11"/>
  <c r="AM1255" i="11"/>
  <c r="AL1255" i="11"/>
  <c r="AK1255" i="11"/>
  <c r="AJ1255" i="11"/>
  <c r="AI1255" i="11"/>
  <c r="AH1255" i="11"/>
  <c r="AG1255" i="11"/>
  <c r="AF1255" i="11"/>
  <c r="AE1255" i="11"/>
  <c r="AD1255" i="11"/>
  <c r="AC1255" i="11"/>
  <c r="AB1255" i="11"/>
  <c r="AA1255" i="11"/>
  <c r="Z1255" i="11"/>
  <c r="Y1255" i="11"/>
  <c r="X1255" i="11"/>
  <c r="W1255" i="11"/>
  <c r="V1255" i="11"/>
  <c r="U1255" i="11"/>
  <c r="T1255" i="11"/>
  <c r="S1255" i="11"/>
  <c r="R1255" i="11"/>
  <c r="Q1255" i="11"/>
  <c r="P1255" i="11"/>
  <c r="O1255" i="11"/>
  <c r="N1255" i="11"/>
  <c r="M1255" i="11"/>
  <c r="L1255" i="11"/>
  <c r="K1255" i="11"/>
  <c r="J1255" i="11"/>
  <c r="I1255" i="11"/>
  <c r="H1255" i="11"/>
  <c r="G1255" i="11"/>
  <c r="AO1253" i="11"/>
  <c r="AN1253" i="11"/>
  <c r="AM1253" i="11"/>
  <c r="AL1253" i="11"/>
  <c r="AK1253" i="11"/>
  <c r="AJ1253" i="11"/>
  <c r="AI1253" i="11"/>
  <c r="AH1253" i="11"/>
  <c r="AG1253" i="11"/>
  <c r="AF1253" i="11"/>
  <c r="AE1253" i="11"/>
  <c r="AD1253" i="11"/>
  <c r="AC1253" i="11"/>
  <c r="AB1253" i="11"/>
  <c r="AA1253" i="11"/>
  <c r="Z1253" i="11"/>
  <c r="Y1253" i="11"/>
  <c r="X1253" i="11"/>
  <c r="W1253" i="11"/>
  <c r="V1253" i="11"/>
  <c r="U1253" i="11"/>
  <c r="T1253" i="11"/>
  <c r="S1253" i="11"/>
  <c r="R1253" i="11"/>
  <c r="Q1253" i="11"/>
  <c r="P1253" i="11"/>
  <c r="O1253" i="11"/>
  <c r="N1253" i="11"/>
  <c r="M1253" i="11"/>
  <c r="L1253" i="11"/>
  <c r="K1253" i="11"/>
  <c r="J1253" i="11"/>
  <c r="I1253" i="11"/>
  <c r="H1253" i="11"/>
  <c r="G1253" i="11"/>
  <c r="D1248" i="11"/>
  <c r="D1124" i="11"/>
  <c r="AO1360" i="11"/>
  <c r="AN1360" i="11"/>
  <c r="AM1360" i="11"/>
  <c r="AL1360" i="11"/>
  <c r="AK1360" i="11"/>
  <c r="AJ1360" i="11"/>
  <c r="AI1360" i="11"/>
  <c r="AH1360" i="11"/>
  <c r="AG1360" i="11"/>
  <c r="AF1360" i="11"/>
  <c r="AE1360" i="11"/>
  <c r="AD1360" i="11"/>
  <c r="AC1360" i="11"/>
  <c r="AB1360" i="11"/>
  <c r="AA1360" i="11"/>
  <c r="Z1360" i="11"/>
  <c r="Y1360" i="11"/>
  <c r="X1360" i="11"/>
  <c r="W1360" i="11"/>
  <c r="V1360" i="11"/>
  <c r="U1360" i="11"/>
  <c r="T1360" i="11"/>
  <c r="S1360" i="11"/>
  <c r="R1360" i="11"/>
  <c r="Q1360" i="11"/>
  <c r="P1360" i="11"/>
  <c r="O1360" i="11"/>
  <c r="N1360" i="11"/>
  <c r="M1360" i="11"/>
  <c r="L1360" i="11"/>
  <c r="K1360" i="11"/>
  <c r="J1360" i="11"/>
  <c r="I1360" i="11"/>
  <c r="H1360" i="11"/>
  <c r="G1360" i="11"/>
  <c r="AO1356" i="11"/>
  <c r="AN1356" i="11"/>
  <c r="AM1356" i="11"/>
  <c r="AL1356" i="11"/>
  <c r="AK1356" i="11"/>
  <c r="AJ1356" i="11"/>
  <c r="AI1356" i="11"/>
  <c r="AH1356" i="11"/>
  <c r="AG1356" i="11"/>
  <c r="AF1356" i="11"/>
  <c r="AE1356" i="11"/>
  <c r="AD1356" i="11"/>
  <c r="AC1356" i="11"/>
  <c r="AB1356" i="11"/>
  <c r="AA1356" i="11"/>
  <c r="Z1356" i="11"/>
  <c r="Y1356" i="11"/>
  <c r="X1356" i="11"/>
  <c r="W1356" i="11"/>
  <c r="V1356" i="11"/>
  <c r="U1356" i="11"/>
  <c r="T1356" i="11"/>
  <c r="S1356" i="11"/>
  <c r="R1356" i="11"/>
  <c r="Q1356" i="11"/>
  <c r="P1356" i="11"/>
  <c r="O1356" i="11"/>
  <c r="N1356" i="11"/>
  <c r="M1356" i="11"/>
  <c r="L1356" i="11"/>
  <c r="K1356" i="11"/>
  <c r="J1356" i="11"/>
  <c r="I1356" i="11"/>
  <c r="H1356" i="11"/>
  <c r="G1356" i="11"/>
  <c r="AO1352" i="11"/>
  <c r="AN1352" i="11"/>
  <c r="AM1352" i="11"/>
  <c r="AL1352" i="11"/>
  <c r="AK1352" i="11"/>
  <c r="AJ1352" i="11"/>
  <c r="AI1352" i="11"/>
  <c r="AH1352" i="11"/>
  <c r="AG1352" i="11"/>
  <c r="AF1352" i="11"/>
  <c r="AE1352" i="11"/>
  <c r="AD1352" i="11"/>
  <c r="AC1352" i="11"/>
  <c r="AB1352" i="11"/>
  <c r="AA1352" i="11"/>
  <c r="Z1352" i="11"/>
  <c r="Y1352" i="11"/>
  <c r="X1352" i="11"/>
  <c r="W1352" i="11"/>
  <c r="V1352" i="11"/>
  <c r="U1352" i="11"/>
  <c r="T1352" i="11"/>
  <c r="S1352" i="11"/>
  <c r="R1352" i="11"/>
  <c r="Q1352" i="11"/>
  <c r="P1352" i="11"/>
  <c r="O1352" i="11"/>
  <c r="N1352" i="11"/>
  <c r="M1352" i="11"/>
  <c r="L1352" i="11"/>
  <c r="K1352" i="11"/>
  <c r="J1352" i="11"/>
  <c r="I1352" i="11"/>
  <c r="H1352" i="11"/>
  <c r="G1352" i="11"/>
  <c r="AO1348" i="11"/>
  <c r="AN1348" i="11"/>
  <c r="AM1348" i="11"/>
  <c r="AL1348" i="11"/>
  <c r="AK1348" i="11"/>
  <c r="AJ1348" i="11"/>
  <c r="AI1348" i="11"/>
  <c r="AH1348" i="11"/>
  <c r="AG1348" i="11"/>
  <c r="AF1348" i="11"/>
  <c r="AE1348" i="11"/>
  <c r="AD1348" i="11"/>
  <c r="AC1348" i="11"/>
  <c r="AB1348" i="11"/>
  <c r="AA1348" i="11"/>
  <c r="Z1348" i="11"/>
  <c r="Y1348" i="11"/>
  <c r="X1348" i="11"/>
  <c r="W1348" i="11"/>
  <c r="V1348" i="11"/>
  <c r="U1348" i="11"/>
  <c r="T1348" i="11"/>
  <c r="S1348" i="11"/>
  <c r="R1348" i="11"/>
  <c r="Q1348" i="11"/>
  <c r="P1348" i="11"/>
  <c r="O1348" i="11"/>
  <c r="N1348" i="11"/>
  <c r="M1348" i="11"/>
  <c r="L1348" i="11"/>
  <c r="K1348" i="11"/>
  <c r="J1348" i="11"/>
  <c r="I1348" i="11"/>
  <c r="H1348" i="11"/>
  <c r="G1348" i="11"/>
  <c r="AO1344" i="11"/>
  <c r="AN1344" i="11"/>
  <c r="AM1344" i="11"/>
  <c r="AL1344" i="11"/>
  <c r="AK1344" i="11"/>
  <c r="AJ1344" i="11"/>
  <c r="AI1344" i="11"/>
  <c r="AH1344" i="11"/>
  <c r="AG1344" i="11"/>
  <c r="AF1344" i="11"/>
  <c r="AE1344" i="11"/>
  <c r="AD1344" i="11"/>
  <c r="AC1344" i="11"/>
  <c r="AB1344" i="11"/>
  <c r="AA1344" i="11"/>
  <c r="Z1344" i="11"/>
  <c r="Y1344" i="11"/>
  <c r="X1344" i="11"/>
  <c r="W1344" i="11"/>
  <c r="V1344" i="11"/>
  <c r="U1344" i="11"/>
  <c r="T1344" i="11"/>
  <c r="S1344" i="11"/>
  <c r="R1344" i="11"/>
  <c r="Q1344" i="11"/>
  <c r="P1344" i="11"/>
  <c r="O1344" i="11"/>
  <c r="N1344" i="11"/>
  <c r="M1344" i="11"/>
  <c r="L1344" i="11"/>
  <c r="K1344" i="11"/>
  <c r="J1344" i="11"/>
  <c r="I1344" i="11"/>
  <c r="H1344" i="11"/>
  <c r="G1344" i="11"/>
  <c r="AO1340" i="11"/>
  <c r="AN1340" i="11"/>
  <c r="AM1340" i="11"/>
  <c r="AL1340" i="11"/>
  <c r="AK1340" i="11"/>
  <c r="AJ1340" i="11"/>
  <c r="AI1340" i="11"/>
  <c r="AH1340" i="11"/>
  <c r="AG1340" i="11"/>
  <c r="AF1340" i="11"/>
  <c r="AE1340" i="11"/>
  <c r="AD1340" i="11"/>
  <c r="AC1340" i="11"/>
  <c r="AB1340" i="11"/>
  <c r="AA1340" i="11"/>
  <c r="Z1340" i="11"/>
  <c r="Y1340" i="11"/>
  <c r="X1340" i="11"/>
  <c r="W1340" i="11"/>
  <c r="V1340" i="11"/>
  <c r="U1340" i="11"/>
  <c r="T1340" i="11"/>
  <c r="S1340" i="11"/>
  <c r="R1340" i="11"/>
  <c r="Q1340" i="11"/>
  <c r="P1340" i="11"/>
  <c r="O1340" i="11"/>
  <c r="N1340" i="11"/>
  <c r="M1340" i="11"/>
  <c r="L1340" i="11"/>
  <c r="K1340" i="11"/>
  <c r="J1340" i="11"/>
  <c r="I1340" i="11"/>
  <c r="H1340" i="11"/>
  <c r="G1340" i="11"/>
  <c r="AO1336" i="11"/>
  <c r="AN1336" i="11"/>
  <c r="AM1336" i="11"/>
  <c r="AL1336" i="11"/>
  <c r="AK1336" i="11"/>
  <c r="AJ1336" i="11"/>
  <c r="AI1336" i="11"/>
  <c r="AH1336" i="11"/>
  <c r="AG1336" i="11"/>
  <c r="AF1336" i="11"/>
  <c r="AE1336" i="11"/>
  <c r="AD1336" i="11"/>
  <c r="AC1336" i="11"/>
  <c r="AB1336" i="11"/>
  <c r="AA1336" i="11"/>
  <c r="Z1336" i="11"/>
  <c r="Y1336" i="11"/>
  <c r="X1336" i="11"/>
  <c r="W1336" i="11"/>
  <c r="V1336" i="11"/>
  <c r="U1336" i="11"/>
  <c r="T1336" i="11"/>
  <c r="S1336" i="11"/>
  <c r="R1336" i="11"/>
  <c r="Q1336" i="11"/>
  <c r="P1336" i="11"/>
  <c r="O1336" i="11"/>
  <c r="N1336" i="11"/>
  <c r="M1336" i="11"/>
  <c r="L1336" i="11"/>
  <c r="K1336" i="11"/>
  <c r="J1336" i="11"/>
  <c r="I1336" i="11"/>
  <c r="H1336" i="11"/>
  <c r="G1336" i="11"/>
  <c r="AO1332" i="11"/>
  <c r="AN1332" i="11"/>
  <c r="AM1332" i="11"/>
  <c r="AL1332" i="11"/>
  <c r="AK1332" i="11"/>
  <c r="AJ1332" i="11"/>
  <c r="AI1332" i="11"/>
  <c r="AH1332" i="11"/>
  <c r="AG1332" i="11"/>
  <c r="AF1332" i="11"/>
  <c r="AE1332" i="11"/>
  <c r="AD1332" i="11"/>
  <c r="AC1332" i="11"/>
  <c r="AB1332" i="11"/>
  <c r="AA1332" i="11"/>
  <c r="Z1332" i="11"/>
  <c r="Y1332" i="11"/>
  <c r="X1332" i="11"/>
  <c r="W1332" i="11"/>
  <c r="V1332" i="11"/>
  <c r="U1332" i="11"/>
  <c r="T1332" i="11"/>
  <c r="S1332" i="11"/>
  <c r="R1332" i="11"/>
  <c r="Q1332" i="11"/>
  <c r="P1332" i="11"/>
  <c r="O1332" i="11"/>
  <c r="N1332" i="11"/>
  <c r="M1332" i="11"/>
  <c r="L1332" i="11"/>
  <c r="K1332" i="11"/>
  <c r="J1332" i="11"/>
  <c r="I1332" i="11"/>
  <c r="H1332" i="11"/>
  <c r="G1332" i="11"/>
  <c r="AO1328" i="11"/>
  <c r="AN1328" i="11"/>
  <c r="AM1328" i="11"/>
  <c r="AL1328" i="11"/>
  <c r="AK1328" i="11"/>
  <c r="AJ1328" i="11"/>
  <c r="AI1328" i="11"/>
  <c r="AH1328" i="11"/>
  <c r="AG1328" i="11"/>
  <c r="AF1328" i="11"/>
  <c r="AE1328" i="11"/>
  <c r="AD1328" i="11"/>
  <c r="AC1328" i="11"/>
  <c r="AB1328" i="11"/>
  <c r="AA1328" i="11"/>
  <c r="Z1328" i="11"/>
  <c r="Y1328" i="11"/>
  <c r="X1328" i="11"/>
  <c r="W1328" i="11"/>
  <c r="V1328" i="11"/>
  <c r="U1328" i="11"/>
  <c r="T1328" i="11"/>
  <c r="S1328" i="11"/>
  <c r="R1328" i="11"/>
  <c r="Q1328" i="11"/>
  <c r="P1328" i="11"/>
  <c r="O1328" i="11"/>
  <c r="N1328" i="11"/>
  <c r="M1328" i="11"/>
  <c r="L1328" i="11"/>
  <c r="K1328" i="11"/>
  <c r="J1328" i="11"/>
  <c r="I1328" i="11"/>
  <c r="H1328" i="11"/>
  <c r="G1328" i="11"/>
  <c r="AO1324" i="11"/>
  <c r="AN1324" i="11"/>
  <c r="AM1324" i="11"/>
  <c r="AL1324" i="11"/>
  <c r="AK1324" i="11"/>
  <c r="AJ1324" i="11"/>
  <c r="AI1324" i="11"/>
  <c r="AH1324" i="11"/>
  <c r="AG1324" i="11"/>
  <c r="AF1324" i="11"/>
  <c r="AE1324" i="11"/>
  <c r="AD1324" i="11"/>
  <c r="AC1324" i="11"/>
  <c r="AB1324" i="11"/>
  <c r="AA1324" i="11"/>
  <c r="Z1324" i="11"/>
  <c r="Y1324" i="11"/>
  <c r="X1324" i="11"/>
  <c r="W1324" i="11"/>
  <c r="V1324" i="11"/>
  <c r="U1324" i="11"/>
  <c r="T1324" i="11"/>
  <c r="S1324" i="11"/>
  <c r="R1324" i="11"/>
  <c r="Q1324" i="11"/>
  <c r="P1324" i="11"/>
  <c r="O1324" i="11"/>
  <c r="N1324" i="11"/>
  <c r="M1324" i="11"/>
  <c r="L1324" i="11"/>
  <c r="K1324" i="11"/>
  <c r="J1324" i="11"/>
  <c r="I1324" i="11"/>
  <c r="H1324" i="11"/>
  <c r="G1324" i="11"/>
  <c r="AO1320" i="11"/>
  <c r="AN1320" i="11"/>
  <c r="AM1320" i="11"/>
  <c r="AL1320" i="11"/>
  <c r="AK1320" i="11"/>
  <c r="AJ1320" i="11"/>
  <c r="AI1320" i="11"/>
  <c r="AH1320" i="11"/>
  <c r="AG1320" i="11"/>
  <c r="AF1320" i="11"/>
  <c r="AE1320" i="11"/>
  <c r="AD1320" i="11"/>
  <c r="AC1320" i="11"/>
  <c r="AB1320" i="11"/>
  <c r="AA1320" i="11"/>
  <c r="Z1320" i="11"/>
  <c r="Y1320" i="11"/>
  <c r="X1320" i="11"/>
  <c r="W1320" i="11"/>
  <c r="V1320" i="11"/>
  <c r="U1320" i="11"/>
  <c r="T1320" i="11"/>
  <c r="S1320" i="11"/>
  <c r="R1320" i="11"/>
  <c r="Q1320" i="11"/>
  <c r="P1320" i="11"/>
  <c r="O1320" i="11"/>
  <c r="N1320" i="11"/>
  <c r="M1320" i="11"/>
  <c r="L1320" i="11"/>
  <c r="K1320" i="11"/>
  <c r="J1320" i="11"/>
  <c r="I1320" i="11"/>
  <c r="H1320" i="11"/>
  <c r="G1320" i="11"/>
  <c r="AO1316" i="11"/>
  <c r="AN1316" i="11"/>
  <c r="AM1316" i="11"/>
  <c r="AL1316" i="11"/>
  <c r="AK1316" i="11"/>
  <c r="AJ1316" i="11"/>
  <c r="AI1316" i="11"/>
  <c r="AH1316" i="11"/>
  <c r="AG1316" i="11"/>
  <c r="AF1316" i="11"/>
  <c r="AE1316" i="11"/>
  <c r="AD1316" i="11"/>
  <c r="AC1316" i="11"/>
  <c r="AB1316" i="11"/>
  <c r="AA1316" i="11"/>
  <c r="Z1316" i="11"/>
  <c r="Y1316" i="11"/>
  <c r="X1316" i="11"/>
  <c r="W1316" i="11"/>
  <c r="V1316" i="11"/>
  <c r="U1316" i="11"/>
  <c r="T1316" i="11"/>
  <c r="S1316" i="11"/>
  <c r="R1316" i="11"/>
  <c r="Q1316" i="11"/>
  <c r="P1316" i="11"/>
  <c r="O1316" i="11"/>
  <c r="N1316" i="11"/>
  <c r="M1316" i="11"/>
  <c r="L1316" i="11"/>
  <c r="K1316" i="11"/>
  <c r="J1316" i="11"/>
  <c r="I1316" i="11"/>
  <c r="H1316" i="11"/>
  <c r="G1316" i="11"/>
  <c r="AO1312" i="11"/>
  <c r="AN1312" i="11"/>
  <c r="AM1312" i="11"/>
  <c r="AL1312" i="11"/>
  <c r="AK1312" i="11"/>
  <c r="AJ1312" i="11"/>
  <c r="AI1312" i="11"/>
  <c r="AH1312" i="11"/>
  <c r="AG1312" i="11"/>
  <c r="AF1312" i="11"/>
  <c r="AE1312" i="11"/>
  <c r="AD1312" i="11"/>
  <c r="AC1312" i="11"/>
  <c r="AB1312" i="11"/>
  <c r="AA1312" i="11"/>
  <c r="Z1312" i="11"/>
  <c r="Y1312" i="11"/>
  <c r="X1312" i="11"/>
  <c r="W1312" i="11"/>
  <c r="V1312" i="11"/>
  <c r="U1312" i="11"/>
  <c r="T1312" i="11"/>
  <c r="S1312" i="11"/>
  <c r="R1312" i="11"/>
  <c r="Q1312" i="11"/>
  <c r="P1312" i="11"/>
  <c r="O1312" i="11"/>
  <c r="N1312" i="11"/>
  <c r="M1312" i="11"/>
  <c r="L1312" i="11"/>
  <c r="K1312" i="11"/>
  <c r="J1312" i="11"/>
  <c r="I1312" i="11"/>
  <c r="H1312" i="11"/>
  <c r="G1312" i="11"/>
  <c r="AO1308" i="11"/>
  <c r="AN1308" i="11"/>
  <c r="AM1308" i="11"/>
  <c r="AL1308" i="11"/>
  <c r="AK1308" i="11"/>
  <c r="AJ1308" i="11"/>
  <c r="AI1308" i="11"/>
  <c r="AH1308" i="11"/>
  <c r="AG1308" i="11"/>
  <c r="AF1308" i="11"/>
  <c r="AE1308" i="11"/>
  <c r="AD1308" i="11"/>
  <c r="AC1308" i="11"/>
  <c r="AB1308" i="11"/>
  <c r="AA1308" i="11"/>
  <c r="Z1308" i="11"/>
  <c r="Y1308" i="11"/>
  <c r="X1308" i="11"/>
  <c r="W1308" i="11"/>
  <c r="V1308" i="11"/>
  <c r="U1308" i="11"/>
  <c r="T1308" i="11"/>
  <c r="S1308" i="11"/>
  <c r="R1308" i="11"/>
  <c r="Q1308" i="11"/>
  <c r="P1308" i="11"/>
  <c r="O1308" i="11"/>
  <c r="N1308" i="11"/>
  <c r="M1308" i="11"/>
  <c r="L1308" i="11"/>
  <c r="K1308" i="11"/>
  <c r="J1308" i="11"/>
  <c r="I1308" i="11"/>
  <c r="H1308" i="11"/>
  <c r="G1308" i="11"/>
  <c r="AO1304" i="11"/>
  <c r="AN1304" i="11"/>
  <c r="AM1304" i="11"/>
  <c r="AL1304" i="11"/>
  <c r="AK1304" i="11"/>
  <c r="AJ1304" i="11"/>
  <c r="AI1304" i="11"/>
  <c r="AH1304" i="11"/>
  <c r="AG1304" i="11"/>
  <c r="AF1304" i="11"/>
  <c r="AE1304" i="11"/>
  <c r="AD1304" i="11"/>
  <c r="AC1304" i="11"/>
  <c r="AB1304" i="11"/>
  <c r="AA1304" i="11"/>
  <c r="Z1304" i="11"/>
  <c r="Y1304" i="11"/>
  <c r="X1304" i="11"/>
  <c r="W1304" i="11"/>
  <c r="V1304" i="11"/>
  <c r="U1304" i="11"/>
  <c r="T1304" i="11"/>
  <c r="S1304" i="11"/>
  <c r="R1304" i="11"/>
  <c r="Q1304" i="11"/>
  <c r="P1304" i="11"/>
  <c r="O1304" i="11"/>
  <c r="N1304" i="11"/>
  <c r="M1304" i="11"/>
  <c r="L1304" i="11"/>
  <c r="K1304" i="11"/>
  <c r="J1304" i="11"/>
  <c r="I1304" i="11"/>
  <c r="H1304" i="11"/>
  <c r="G1304" i="11"/>
  <c r="AO1300" i="11"/>
  <c r="AN1300" i="11"/>
  <c r="AM1300" i="11"/>
  <c r="AL1300" i="11"/>
  <c r="AK1300" i="11"/>
  <c r="AJ1300" i="11"/>
  <c r="AI1300" i="11"/>
  <c r="AH1300" i="11"/>
  <c r="AG1300" i="11"/>
  <c r="AF1300" i="11"/>
  <c r="AE1300" i="11"/>
  <c r="AD1300" i="11"/>
  <c r="AC1300" i="11"/>
  <c r="AB1300" i="11"/>
  <c r="AA1300" i="11"/>
  <c r="Z1300" i="11"/>
  <c r="Y1300" i="11"/>
  <c r="X1300" i="11"/>
  <c r="W1300" i="11"/>
  <c r="V1300" i="11"/>
  <c r="U1300" i="11"/>
  <c r="T1300" i="11"/>
  <c r="S1300" i="11"/>
  <c r="R1300" i="11"/>
  <c r="Q1300" i="11"/>
  <c r="P1300" i="11"/>
  <c r="O1300" i="11"/>
  <c r="N1300" i="11"/>
  <c r="M1300" i="11"/>
  <c r="L1300" i="11"/>
  <c r="K1300" i="11"/>
  <c r="J1300" i="11"/>
  <c r="I1300" i="11"/>
  <c r="H1300" i="11"/>
  <c r="G1300" i="11"/>
  <c r="AO1296" i="11"/>
  <c r="AN1296" i="11"/>
  <c r="AM1296" i="11"/>
  <c r="AL1296" i="11"/>
  <c r="AK1296" i="11"/>
  <c r="AJ1296" i="11"/>
  <c r="AI1296" i="11"/>
  <c r="AH1296" i="11"/>
  <c r="AG1296" i="11"/>
  <c r="AF1296" i="11"/>
  <c r="AE1296" i="11"/>
  <c r="AD1296" i="11"/>
  <c r="AC1296" i="11"/>
  <c r="AB1296" i="11"/>
  <c r="AA1296" i="11"/>
  <c r="Z1296" i="11"/>
  <c r="Y1296" i="11"/>
  <c r="X1296" i="11"/>
  <c r="W1296" i="11"/>
  <c r="V1296" i="11"/>
  <c r="U1296" i="11"/>
  <c r="T1296" i="11"/>
  <c r="S1296" i="11"/>
  <c r="R1296" i="11"/>
  <c r="Q1296" i="11"/>
  <c r="P1296" i="11"/>
  <c r="O1296" i="11"/>
  <c r="N1296" i="11"/>
  <c r="M1296" i="11"/>
  <c r="L1296" i="11"/>
  <c r="K1296" i="11"/>
  <c r="J1296" i="11"/>
  <c r="I1296" i="11"/>
  <c r="H1296" i="11"/>
  <c r="G1296" i="11"/>
  <c r="AO1292" i="11"/>
  <c r="AN1292" i="11"/>
  <c r="AM1292" i="11"/>
  <c r="AL1292" i="11"/>
  <c r="AK1292" i="11"/>
  <c r="AJ1292" i="11"/>
  <c r="AI1292" i="11"/>
  <c r="AH1292" i="11"/>
  <c r="AG1292" i="11"/>
  <c r="AF1292" i="11"/>
  <c r="AE1292" i="11"/>
  <c r="AD1292" i="11"/>
  <c r="AC1292" i="11"/>
  <c r="AB1292" i="11"/>
  <c r="AA1292" i="11"/>
  <c r="Z1292" i="11"/>
  <c r="Y1292" i="11"/>
  <c r="X1292" i="11"/>
  <c r="W1292" i="11"/>
  <c r="V1292" i="11"/>
  <c r="U1292" i="11"/>
  <c r="T1292" i="11"/>
  <c r="S1292" i="11"/>
  <c r="R1292" i="11"/>
  <c r="Q1292" i="11"/>
  <c r="P1292" i="11"/>
  <c r="O1292" i="11"/>
  <c r="N1292" i="11"/>
  <c r="M1292" i="11"/>
  <c r="L1292" i="11"/>
  <c r="K1292" i="11"/>
  <c r="J1292" i="11"/>
  <c r="I1292" i="11"/>
  <c r="H1292" i="11"/>
  <c r="G1292" i="11"/>
  <c r="AO1288" i="11"/>
  <c r="AN1288" i="11"/>
  <c r="AM1288" i="11"/>
  <c r="AL1288" i="11"/>
  <c r="AK1288" i="11"/>
  <c r="AJ1288" i="11"/>
  <c r="AI1288" i="11"/>
  <c r="AH1288" i="11"/>
  <c r="AG1288" i="11"/>
  <c r="AF1288" i="11"/>
  <c r="AE1288" i="11"/>
  <c r="AD1288" i="11"/>
  <c r="AC1288" i="11"/>
  <c r="AB1288" i="11"/>
  <c r="AA1288" i="11"/>
  <c r="Z1288" i="11"/>
  <c r="Y1288" i="11"/>
  <c r="X1288" i="11"/>
  <c r="W1288" i="11"/>
  <c r="V1288" i="11"/>
  <c r="U1288" i="11"/>
  <c r="T1288" i="11"/>
  <c r="S1288" i="11"/>
  <c r="R1288" i="11"/>
  <c r="Q1288" i="11"/>
  <c r="P1288" i="11"/>
  <c r="O1288" i="11"/>
  <c r="N1288" i="11"/>
  <c r="M1288" i="11"/>
  <c r="L1288" i="11"/>
  <c r="K1288" i="11"/>
  <c r="J1288" i="11"/>
  <c r="I1288" i="11"/>
  <c r="H1288" i="11"/>
  <c r="G1288" i="11"/>
  <c r="AO1284" i="11"/>
  <c r="AN1284" i="11"/>
  <c r="AM1284" i="11"/>
  <c r="AL1284" i="11"/>
  <c r="AK1284" i="11"/>
  <c r="AJ1284" i="11"/>
  <c r="AI1284" i="11"/>
  <c r="AH1284" i="11"/>
  <c r="AG1284" i="11"/>
  <c r="AF1284" i="11"/>
  <c r="AE1284" i="11"/>
  <c r="AD1284" i="11"/>
  <c r="AC1284" i="11"/>
  <c r="AB1284" i="11"/>
  <c r="AA1284" i="11"/>
  <c r="Z1284" i="11"/>
  <c r="Y1284" i="11"/>
  <c r="X1284" i="11"/>
  <c r="W1284" i="11"/>
  <c r="V1284" i="11"/>
  <c r="U1284" i="11"/>
  <c r="T1284" i="11"/>
  <c r="S1284" i="11"/>
  <c r="R1284" i="11"/>
  <c r="Q1284" i="11"/>
  <c r="P1284" i="11"/>
  <c r="O1284" i="11"/>
  <c r="N1284" i="11"/>
  <c r="M1284" i="11"/>
  <c r="L1284" i="11"/>
  <c r="K1284" i="11"/>
  <c r="J1284" i="11"/>
  <c r="I1284" i="11"/>
  <c r="H1284" i="11"/>
  <c r="G1284" i="11"/>
  <c r="AO1246" i="11"/>
  <c r="AN1246" i="11"/>
  <c r="AM1246" i="11"/>
  <c r="AL1246" i="11"/>
  <c r="AK1246" i="11"/>
  <c r="AJ1246" i="11"/>
  <c r="AI1246" i="11"/>
  <c r="AH1246" i="11"/>
  <c r="AG1246" i="11"/>
  <c r="AF1246" i="11"/>
  <c r="AE1246" i="11"/>
  <c r="AD1246" i="11"/>
  <c r="AC1246" i="11"/>
  <c r="AB1246" i="11"/>
  <c r="AA1246" i="11"/>
  <c r="Z1246" i="11"/>
  <c r="Y1246" i="11"/>
  <c r="X1246" i="11"/>
  <c r="W1246" i="11"/>
  <c r="V1246" i="11"/>
  <c r="U1246" i="11"/>
  <c r="T1246" i="11"/>
  <c r="S1246" i="11"/>
  <c r="R1246" i="11"/>
  <c r="Q1246" i="11"/>
  <c r="P1246" i="11"/>
  <c r="O1246" i="11"/>
  <c r="N1246" i="11"/>
  <c r="M1246" i="11"/>
  <c r="L1246" i="11"/>
  <c r="K1246" i="11"/>
  <c r="J1246" i="11"/>
  <c r="I1246" i="11"/>
  <c r="H1246" i="11"/>
  <c r="G1246" i="11"/>
  <c r="AO1244" i="11"/>
  <c r="AN1244" i="11"/>
  <c r="AM1244" i="11"/>
  <c r="AL1244" i="11"/>
  <c r="AK1244" i="11"/>
  <c r="AJ1244" i="11"/>
  <c r="AI1244" i="11"/>
  <c r="AH1244" i="11"/>
  <c r="AG1244" i="11"/>
  <c r="AF1244" i="11"/>
  <c r="AE1244" i="11"/>
  <c r="AD1244" i="11"/>
  <c r="AC1244" i="11"/>
  <c r="AB1244" i="11"/>
  <c r="AA1244" i="11"/>
  <c r="Z1244" i="11"/>
  <c r="Y1244" i="11"/>
  <c r="X1244" i="11"/>
  <c r="W1244" i="11"/>
  <c r="V1244" i="11"/>
  <c r="U1244" i="11"/>
  <c r="T1244" i="11"/>
  <c r="S1244" i="11"/>
  <c r="R1244" i="11"/>
  <c r="Q1244" i="11"/>
  <c r="P1244" i="11"/>
  <c r="O1244" i="11"/>
  <c r="N1244" i="11"/>
  <c r="M1244" i="11"/>
  <c r="L1244" i="11"/>
  <c r="K1244" i="11"/>
  <c r="J1244" i="11"/>
  <c r="I1244" i="11"/>
  <c r="H1244" i="11"/>
  <c r="G1244" i="11"/>
  <c r="AO1242" i="11"/>
  <c r="AN1242" i="11"/>
  <c r="AM1242" i="11"/>
  <c r="AL1242" i="11"/>
  <c r="AK1242" i="11"/>
  <c r="AJ1242" i="11"/>
  <c r="AI1242" i="11"/>
  <c r="AH1242" i="11"/>
  <c r="AG1242" i="11"/>
  <c r="AF1242" i="11"/>
  <c r="AE1242" i="11"/>
  <c r="AD1242" i="11"/>
  <c r="AC1242" i="11"/>
  <c r="AB1242" i="11"/>
  <c r="AA1242" i="11"/>
  <c r="Z1242" i="11"/>
  <c r="Y1242" i="11"/>
  <c r="X1242" i="11"/>
  <c r="W1242" i="11"/>
  <c r="V1242" i="11"/>
  <c r="U1242" i="11"/>
  <c r="T1242" i="11"/>
  <c r="S1242" i="11"/>
  <c r="R1242" i="11"/>
  <c r="Q1242" i="11"/>
  <c r="P1242" i="11"/>
  <c r="O1242" i="11"/>
  <c r="N1242" i="11"/>
  <c r="M1242" i="11"/>
  <c r="L1242" i="11"/>
  <c r="K1242" i="11"/>
  <c r="J1242" i="11"/>
  <c r="I1242" i="11"/>
  <c r="H1242" i="11"/>
  <c r="G1242" i="11"/>
  <c r="AO1240" i="11"/>
  <c r="AN1240" i="11"/>
  <c r="AM1240" i="11"/>
  <c r="AL1240" i="11"/>
  <c r="AK1240" i="11"/>
  <c r="AJ1240" i="11"/>
  <c r="AI1240" i="11"/>
  <c r="AH1240" i="11"/>
  <c r="AG1240" i="11"/>
  <c r="AF1240" i="11"/>
  <c r="AE1240" i="11"/>
  <c r="AD1240" i="11"/>
  <c r="AC1240" i="11"/>
  <c r="AB1240" i="11"/>
  <c r="AA1240" i="11"/>
  <c r="Z1240" i="11"/>
  <c r="Y1240" i="11"/>
  <c r="X1240" i="11"/>
  <c r="W1240" i="11"/>
  <c r="V1240" i="11"/>
  <c r="U1240" i="11"/>
  <c r="T1240" i="11"/>
  <c r="S1240" i="11"/>
  <c r="R1240" i="11"/>
  <c r="Q1240" i="11"/>
  <c r="P1240" i="11"/>
  <c r="O1240" i="11"/>
  <c r="N1240" i="11"/>
  <c r="M1240" i="11"/>
  <c r="L1240" i="11"/>
  <c r="K1240" i="11"/>
  <c r="J1240" i="11"/>
  <c r="I1240" i="11"/>
  <c r="H1240" i="11"/>
  <c r="G1240" i="11"/>
  <c r="AO1238" i="11"/>
  <c r="AN1238" i="11"/>
  <c r="AM1238" i="11"/>
  <c r="AL1238" i="11"/>
  <c r="AK1238" i="11"/>
  <c r="AJ1238" i="11"/>
  <c r="AI1238" i="11"/>
  <c r="AH1238" i="11"/>
  <c r="AG1238" i="11"/>
  <c r="AF1238" i="11"/>
  <c r="AE1238" i="11"/>
  <c r="AD1238" i="11"/>
  <c r="AC1238" i="11"/>
  <c r="AB1238" i="11"/>
  <c r="AA1238" i="11"/>
  <c r="Z1238" i="11"/>
  <c r="Y1238" i="11"/>
  <c r="X1238" i="11"/>
  <c r="W1238" i="11"/>
  <c r="V1238" i="11"/>
  <c r="U1238" i="11"/>
  <c r="T1238" i="11"/>
  <c r="S1238" i="11"/>
  <c r="R1238" i="11"/>
  <c r="Q1238" i="11"/>
  <c r="P1238" i="11"/>
  <c r="O1238" i="11"/>
  <c r="N1238" i="11"/>
  <c r="M1238" i="11"/>
  <c r="L1238" i="11"/>
  <c r="K1238" i="11"/>
  <c r="J1238" i="11"/>
  <c r="I1238" i="11"/>
  <c r="H1238" i="11"/>
  <c r="G1238" i="11"/>
  <c r="AO1155" i="11"/>
  <c r="AN1155" i="11"/>
  <c r="AM1155" i="11"/>
  <c r="AL1155" i="11"/>
  <c r="AK1155" i="11"/>
  <c r="AJ1155" i="11"/>
  <c r="AI1155" i="11"/>
  <c r="AH1155" i="11"/>
  <c r="AG1155" i="11"/>
  <c r="AF1155" i="11"/>
  <c r="AE1155" i="11"/>
  <c r="AD1155" i="11"/>
  <c r="AC1155" i="11"/>
  <c r="AB1155" i="11"/>
  <c r="AA1155" i="11"/>
  <c r="Z1155" i="11"/>
  <c r="Y1155" i="11"/>
  <c r="X1155" i="11"/>
  <c r="W1155" i="11"/>
  <c r="V1155" i="11"/>
  <c r="U1155" i="11"/>
  <c r="T1155" i="11"/>
  <c r="S1155" i="11"/>
  <c r="R1155" i="11"/>
  <c r="Q1155" i="11"/>
  <c r="P1155" i="11"/>
  <c r="O1155" i="11"/>
  <c r="N1155" i="11"/>
  <c r="M1155" i="11"/>
  <c r="L1155" i="11"/>
  <c r="K1155" i="11"/>
  <c r="J1155" i="11"/>
  <c r="I1155" i="11"/>
  <c r="H1155" i="11"/>
  <c r="G1155" i="11"/>
  <c r="AO1153" i="11"/>
  <c r="AN1153" i="11"/>
  <c r="AM1153" i="11"/>
  <c r="AL1153" i="11"/>
  <c r="AK1153" i="11"/>
  <c r="AJ1153" i="11"/>
  <c r="AI1153" i="11"/>
  <c r="AH1153" i="11"/>
  <c r="AG1153" i="11"/>
  <c r="AF1153" i="11"/>
  <c r="AE1153" i="11"/>
  <c r="AD1153" i="11"/>
  <c r="AC1153" i="11"/>
  <c r="AB1153" i="11"/>
  <c r="AA1153" i="11"/>
  <c r="Z1153" i="11"/>
  <c r="Y1153" i="11"/>
  <c r="X1153" i="11"/>
  <c r="W1153" i="11"/>
  <c r="V1153" i="11"/>
  <c r="U1153" i="11"/>
  <c r="T1153" i="11"/>
  <c r="S1153" i="11"/>
  <c r="R1153" i="11"/>
  <c r="Q1153" i="11"/>
  <c r="P1153" i="11"/>
  <c r="O1153" i="11"/>
  <c r="N1153" i="11"/>
  <c r="M1153" i="11"/>
  <c r="L1153" i="11"/>
  <c r="K1153" i="11"/>
  <c r="J1153" i="11"/>
  <c r="I1153" i="11"/>
  <c r="H1153" i="11"/>
  <c r="G1153" i="11"/>
  <c r="AO1151" i="11"/>
  <c r="AN1151" i="11"/>
  <c r="AM1151" i="11"/>
  <c r="AL1151" i="11"/>
  <c r="AK1151" i="11"/>
  <c r="AJ1151" i="11"/>
  <c r="AI1151" i="11"/>
  <c r="AH1151" i="11"/>
  <c r="AG1151" i="11"/>
  <c r="AF1151" i="11"/>
  <c r="AE1151" i="11"/>
  <c r="AD1151" i="11"/>
  <c r="AC1151" i="11"/>
  <c r="AB1151" i="11"/>
  <c r="AA1151" i="11"/>
  <c r="Z1151" i="11"/>
  <c r="Y1151" i="11"/>
  <c r="X1151" i="11"/>
  <c r="W1151" i="11"/>
  <c r="V1151" i="11"/>
  <c r="U1151" i="11"/>
  <c r="T1151" i="11"/>
  <c r="S1151" i="11"/>
  <c r="R1151" i="11"/>
  <c r="Q1151" i="11"/>
  <c r="P1151" i="11"/>
  <c r="O1151" i="11"/>
  <c r="N1151" i="11"/>
  <c r="M1151" i="11"/>
  <c r="L1151" i="11"/>
  <c r="K1151" i="11"/>
  <c r="J1151" i="11"/>
  <c r="I1151" i="11"/>
  <c r="H1151" i="11"/>
  <c r="G1151" i="11"/>
  <c r="AO1149" i="11"/>
  <c r="AN1149" i="11"/>
  <c r="AM1149" i="11"/>
  <c r="AL1149" i="11"/>
  <c r="AK1149" i="11"/>
  <c r="AJ1149" i="11"/>
  <c r="AI1149" i="11"/>
  <c r="AH1149" i="11"/>
  <c r="AG1149" i="11"/>
  <c r="AF1149" i="11"/>
  <c r="AE1149" i="11"/>
  <c r="AD1149" i="11"/>
  <c r="AC1149" i="11"/>
  <c r="AB1149" i="11"/>
  <c r="AA1149" i="11"/>
  <c r="Z1149" i="11"/>
  <c r="Y1149" i="11"/>
  <c r="X1149" i="11"/>
  <c r="W1149" i="11"/>
  <c r="V1149" i="11"/>
  <c r="U1149" i="11"/>
  <c r="T1149" i="11"/>
  <c r="S1149" i="11"/>
  <c r="R1149" i="11"/>
  <c r="Q1149" i="11"/>
  <c r="P1149" i="11"/>
  <c r="O1149" i="11"/>
  <c r="N1149" i="11"/>
  <c r="M1149" i="11"/>
  <c r="L1149" i="11"/>
  <c r="K1149" i="11"/>
  <c r="J1149" i="11"/>
  <c r="I1149" i="11"/>
  <c r="H1149" i="11"/>
  <c r="G1149" i="11"/>
  <c r="AO1147" i="11"/>
  <c r="AN1147" i="11"/>
  <c r="AM1147" i="11"/>
  <c r="AL1147" i="11"/>
  <c r="AK1147" i="11"/>
  <c r="AJ1147" i="11"/>
  <c r="AI1147" i="11"/>
  <c r="AH1147" i="11"/>
  <c r="AG1147" i="11"/>
  <c r="AF1147" i="11"/>
  <c r="AE1147" i="11"/>
  <c r="AD1147" i="11"/>
  <c r="AC1147" i="11"/>
  <c r="AB1147" i="11"/>
  <c r="AA1147" i="11"/>
  <c r="Z1147" i="11"/>
  <c r="Y1147" i="11"/>
  <c r="X1147" i="11"/>
  <c r="W1147" i="11"/>
  <c r="V1147" i="11"/>
  <c r="U1147" i="11"/>
  <c r="T1147" i="11"/>
  <c r="S1147" i="11"/>
  <c r="R1147" i="11"/>
  <c r="Q1147" i="11"/>
  <c r="P1147" i="11"/>
  <c r="O1147" i="11"/>
  <c r="N1147" i="11"/>
  <c r="M1147" i="11"/>
  <c r="L1147" i="11"/>
  <c r="K1147" i="11"/>
  <c r="J1147" i="11"/>
  <c r="I1147" i="11"/>
  <c r="H1147" i="11"/>
  <c r="G1147" i="11"/>
  <c r="AO1145" i="11"/>
  <c r="AN1145" i="11"/>
  <c r="AM1145" i="11"/>
  <c r="AL1145" i="11"/>
  <c r="AK1145" i="11"/>
  <c r="AJ1145" i="11"/>
  <c r="AI1145" i="11"/>
  <c r="AH1145" i="11"/>
  <c r="AG1145" i="11"/>
  <c r="AF1145" i="11"/>
  <c r="AE1145" i="11"/>
  <c r="AD1145" i="11"/>
  <c r="AC1145" i="11"/>
  <c r="AB1145" i="11"/>
  <c r="AA1145" i="11"/>
  <c r="Z1145" i="11"/>
  <c r="Y1145" i="11"/>
  <c r="X1145" i="11"/>
  <c r="W1145" i="11"/>
  <c r="V1145" i="11"/>
  <c r="U1145" i="11"/>
  <c r="T1145" i="11"/>
  <c r="S1145" i="11"/>
  <c r="R1145" i="11"/>
  <c r="Q1145" i="11"/>
  <c r="P1145" i="11"/>
  <c r="O1145" i="11"/>
  <c r="N1145" i="11"/>
  <c r="M1145" i="11"/>
  <c r="L1145" i="11"/>
  <c r="K1145" i="11"/>
  <c r="J1145" i="11"/>
  <c r="I1145" i="11"/>
  <c r="H1145" i="11"/>
  <c r="G1145" i="11"/>
  <c r="AO1143" i="11"/>
  <c r="AN1143" i="11"/>
  <c r="AM1143" i="11"/>
  <c r="AL1143" i="11"/>
  <c r="AK1143" i="11"/>
  <c r="AJ1143" i="11"/>
  <c r="AI1143" i="11"/>
  <c r="AH1143" i="11"/>
  <c r="AG1143" i="11"/>
  <c r="AF1143" i="11"/>
  <c r="AE1143" i="11"/>
  <c r="AD1143" i="11"/>
  <c r="AC1143" i="11"/>
  <c r="AB1143" i="11"/>
  <c r="AA1143" i="11"/>
  <c r="Z1143" i="11"/>
  <c r="Y1143" i="11"/>
  <c r="X1143" i="11"/>
  <c r="W1143" i="11"/>
  <c r="V1143" i="11"/>
  <c r="U1143" i="11"/>
  <c r="T1143" i="11"/>
  <c r="S1143" i="11"/>
  <c r="R1143" i="11"/>
  <c r="Q1143" i="11"/>
  <c r="P1143" i="11"/>
  <c r="O1143" i="11"/>
  <c r="N1143" i="11"/>
  <c r="M1143" i="11"/>
  <c r="L1143" i="11"/>
  <c r="K1143" i="11"/>
  <c r="J1143" i="11"/>
  <c r="I1143" i="11"/>
  <c r="H1143" i="11"/>
  <c r="G1143" i="11"/>
  <c r="AO1141" i="11"/>
  <c r="AN1141" i="11"/>
  <c r="AM1141" i="11"/>
  <c r="AL1141" i="11"/>
  <c r="AK1141" i="11"/>
  <c r="AJ1141" i="11"/>
  <c r="AI1141" i="11"/>
  <c r="AH1141" i="11"/>
  <c r="AG1141" i="11"/>
  <c r="AF1141" i="11"/>
  <c r="AE1141" i="11"/>
  <c r="AD1141" i="11"/>
  <c r="AC1141" i="11"/>
  <c r="AB1141" i="11"/>
  <c r="AA1141" i="11"/>
  <c r="Z1141" i="11"/>
  <c r="Y1141" i="11"/>
  <c r="X1141" i="11"/>
  <c r="W1141" i="11"/>
  <c r="V1141" i="11"/>
  <c r="U1141" i="11"/>
  <c r="T1141" i="11"/>
  <c r="S1141" i="11"/>
  <c r="R1141" i="11"/>
  <c r="Q1141" i="11"/>
  <c r="P1141" i="11"/>
  <c r="O1141" i="11"/>
  <c r="N1141" i="11"/>
  <c r="M1141" i="11"/>
  <c r="L1141" i="11"/>
  <c r="K1141" i="11"/>
  <c r="J1141" i="11"/>
  <c r="I1141" i="11"/>
  <c r="H1141" i="11"/>
  <c r="G1141" i="11"/>
  <c r="AO1139" i="11"/>
  <c r="AN1139" i="11"/>
  <c r="AM1139" i="11"/>
  <c r="AL1139" i="11"/>
  <c r="AK1139" i="11"/>
  <c r="AJ1139" i="11"/>
  <c r="AI1139" i="11"/>
  <c r="AH1139" i="11"/>
  <c r="AG1139" i="11"/>
  <c r="AF1139" i="11"/>
  <c r="AE1139" i="11"/>
  <c r="AD1139" i="11"/>
  <c r="AC1139" i="11"/>
  <c r="AB1139" i="11"/>
  <c r="AA1139" i="11"/>
  <c r="Z1139" i="11"/>
  <c r="Y1139" i="11"/>
  <c r="X1139" i="11"/>
  <c r="W1139" i="11"/>
  <c r="V1139" i="11"/>
  <c r="U1139" i="11"/>
  <c r="T1139" i="11"/>
  <c r="S1139" i="11"/>
  <c r="R1139" i="11"/>
  <c r="Q1139" i="11"/>
  <c r="P1139" i="11"/>
  <c r="O1139" i="11"/>
  <c r="N1139" i="11"/>
  <c r="M1139" i="11"/>
  <c r="L1139" i="11"/>
  <c r="K1139" i="11"/>
  <c r="J1139" i="11"/>
  <c r="I1139" i="11"/>
  <c r="H1139" i="11"/>
  <c r="G1139" i="11"/>
  <c r="AO1137" i="11"/>
  <c r="AN1137" i="11"/>
  <c r="AM1137" i="11"/>
  <c r="AL1137" i="11"/>
  <c r="AK1137" i="11"/>
  <c r="AJ1137" i="11"/>
  <c r="AI1137" i="11"/>
  <c r="AH1137" i="11"/>
  <c r="AG1137" i="11"/>
  <c r="AF1137" i="11"/>
  <c r="AE1137" i="11"/>
  <c r="AD1137" i="11"/>
  <c r="AC1137" i="11"/>
  <c r="AB1137" i="11"/>
  <c r="AA1137" i="11"/>
  <c r="Z1137" i="11"/>
  <c r="Y1137" i="11"/>
  <c r="X1137" i="11"/>
  <c r="W1137" i="11"/>
  <c r="V1137" i="11"/>
  <c r="U1137" i="11"/>
  <c r="T1137" i="11"/>
  <c r="S1137" i="11"/>
  <c r="R1137" i="11"/>
  <c r="Q1137" i="11"/>
  <c r="P1137" i="11"/>
  <c r="O1137" i="11"/>
  <c r="N1137" i="11"/>
  <c r="M1137" i="11"/>
  <c r="L1137" i="11"/>
  <c r="K1137" i="11"/>
  <c r="J1137" i="11"/>
  <c r="I1137" i="11"/>
  <c r="H1137" i="11"/>
  <c r="G1137" i="11"/>
  <c r="AO1135" i="11"/>
  <c r="AN1135" i="11"/>
  <c r="AM1135" i="11"/>
  <c r="AL1135" i="11"/>
  <c r="AK1135" i="11"/>
  <c r="AJ1135" i="11"/>
  <c r="AI1135" i="11"/>
  <c r="AH1135" i="11"/>
  <c r="AG1135" i="11"/>
  <c r="AF1135" i="11"/>
  <c r="AE1135" i="11"/>
  <c r="AD1135" i="11"/>
  <c r="AC1135" i="11"/>
  <c r="AB1135" i="11"/>
  <c r="AA1135" i="11"/>
  <c r="Z1135" i="11"/>
  <c r="Y1135" i="11"/>
  <c r="X1135" i="11"/>
  <c r="W1135" i="11"/>
  <c r="V1135" i="11"/>
  <c r="U1135" i="11"/>
  <c r="T1135" i="11"/>
  <c r="S1135" i="11"/>
  <c r="R1135" i="11"/>
  <c r="Q1135" i="11"/>
  <c r="P1135" i="11"/>
  <c r="O1135" i="11"/>
  <c r="N1135" i="11"/>
  <c r="M1135" i="11"/>
  <c r="L1135" i="11"/>
  <c r="K1135" i="11"/>
  <c r="J1135" i="11"/>
  <c r="I1135" i="11"/>
  <c r="H1135" i="11"/>
  <c r="G1135" i="11"/>
  <c r="AO1133" i="11"/>
  <c r="AN1133" i="11"/>
  <c r="AM1133" i="11"/>
  <c r="AL1133" i="11"/>
  <c r="AK1133" i="11"/>
  <c r="AJ1133" i="11"/>
  <c r="AI1133" i="11"/>
  <c r="AH1133" i="11"/>
  <c r="AG1133" i="11"/>
  <c r="AF1133" i="11"/>
  <c r="AE1133" i="11"/>
  <c r="AD1133" i="11"/>
  <c r="AC1133" i="11"/>
  <c r="AB1133" i="11"/>
  <c r="AA1133" i="11"/>
  <c r="Z1133" i="11"/>
  <c r="Y1133" i="11"/>
  <c r="X1133" i="11"/>
  <c r="W1133" i="11"/>
  <c r="V1133" i="11"/>
  <c r="U1133" i="11"/>
  <c r="T1133" i="11"/>
  <c r="S1133" i="11"/>
  <c r="R1133" i="11"/>
  <c r="Q1133" i="11"/>
  <c r="P1133" i="11"/>
  <c r="O1133" i="11"/>
  <c r="N1133" i="11"/>
  <c r="M1133" i="11"/>
  <c r="L1133" i="11"/>
  <c r="K1133" i="11"/>
  <c r="J1133" i="11"/>
  <c r="I1133" i="11"/>
  <c r="H1133" i="11"/>
  <c r="G1133" i="11"/>
  <c r="AO1131" i="11"/>
  <c r="AN1131" i="11"/>
  <c r="AM1131" i="11"/>
  <c r="AL1131" i="11"/>
  <c r="AK1131" i="11"/>
  <c r="AJ1131" i="11"/>
  <c r="AI1131" i="11"/>
  <c r="AH1131" i="11"/>
  <c r="AG1131" i="11"/>
  <c r="AF1131" i="11"/>
  <c r="AE1131" i="11"/>
  <c r="AD1131" i="11"/>
  <c r="AC1131" i="11"/>
  <c r="AB1131" i="11"/>
  <c r="AA1131" i="11"/>
  <c r="Z1131" i="11"/>
  <c r="Y1131" i="11"/>
  <c r="X1131" i="11"/>
  <c r="W1131" i="11"/>
  <c r="V1131" i="11"/>
  <c r="U1131" i="11"/>
  <c r="T1131" i="11"/>
  <c r="S1131" i="11"/>
  <c r="R1131" i="11"/>
  <c r="Q1131" i="11"/>
  <c r="P1131" i="11"/>
  <c r="O1131" i="11"/>
  <c r="N1131" i="11"/>
  <c r="M1131" i="11"/>
  <c r="L1131" i="11"/>
  <c r="K1131" i="11"/>
  <c r="J1131" i="11"/>
  <c r="I1131" i="11"/>
  <c r="H1131" i="11"/>
  <c r="G1131" i="11"/>
  <c r="AO1129" i="11"/>
  <c r="AN1129" i="11"/>
  <c r="AM1129" i="11"/>
  <c r="AL1129" i="11"/>
  <c r="AK1129" i="11"/>
  <c r="AJ1129" i="11"/>
  <c r="AI1129" i="11"/>
  <c r="AH1129" i="11"/>
  <c r="AG1129" i="11"/>
  <c r="AF1129" i="11"/>
  <c r="AE1129" i="11"/>
  <c r="AD1129" i="11"/>
  <c r="AC1129" i="11"/>
  <c r="AB1129" i="11"/>
  <c r="AA1129" i="11"/>
  <c r="Z1129" i="11"/>
  <c r="Y1129" i="11"/>
  <c r="X1129" i="11"/>
  <c r="W1129" i="11"/>
  <c r="V1129" i="11"/>
  <c r="U1129" i="11"/>
  <c r="T1129" i="11"/>
  <c r="S1129" i="11"/>
  <c r="R1129" i="11"/>
  <c r="Q1129" i="11"/>
  <c r="P1129" i="11"/>
  <c r="O1129" i="11"/>
  <c r="N1129" i="11"/>
  <c r="M1129" i="11"/>
  <c r="L1129" i="11"/>
  <c r="K1129" i="11"/>
  <c r="J1129" i="11"/>
  <c r="I1129" i="11"/>
  <c r="H1129" i="11"/>
  <c r="G1129" i="11"/>
  <c r="AO1236" i="11"/>
  <c r="AN1236" i="11"/>
  <c r="AM1236" i="11"/>
  <c r="AL1236" i="11"/>
  <c r="AK1236" i="11"/>
  <c r="AJ1236" i="11"/>
  <c r="AI1236" i="11"/>
  <c r="AH1236" i="11"/>
  <c r="AG1236" i="11"/>
  <c r="AF1236" i="11"/>
  <c r="AE1236" i="11"/>
  <c r="AD1236" i="11"/>
  <c r="AC1236" i="11"/>
  <c r="AB1236" i="11"/>
  <c r="AA1236" i="11"/>
  <c r="Z1236" i="11"/>
  <c r="Y1236" i="11"/>
  <c r="X1236" i="11"/>
  <c r="W1236" i="11"/>
  <c r="V1236" i="11"/>
  <c r="U1236" i="11"/>
  <c r="T1236" i="11"/>
  <c r="S1236" i="11"/>
  <c r="R1236" i="11"/>
  <c r="Q1236" i="11"/>
  <c r="P1236" i="11"/>
  <c r="O1236" i="11"/>
  <c r="N1236" i="11"/>
  <c r="M1236" i="11"/>
  <c r="L1236" i="11"/>
  <c r="K1236" i="11"/>
  <c r="J1236" i="11"/>
  <c r="I1236" i="11"/>
  <c r="H1236" i="11"/>
  <c r="G1236" i="11"/>
  <c r="AO1232" i="11"/>
  <c r="AN1232" i="11"/>
  <c r="AM1232" i="11"/>
  <c r="AL1232" i="11"/>
  <c r="AK1232" i="11"/>
  <c r="AJ1232" i="11"/>
  <c r="AI1232" i="11"/>
  <c r="AH1232" i="11"/>
  <c r="AG1232" i="11"/>
  <c r="AF1232" i="11"/>
  <c r="AE1232" i="11"/>
  <c r="AD1232" i="11"/>
  <c r="AC1232" i="11"/>
  <c r="AB1232" i="11"/>
  <c r="AA1232" i="11"/>
  <c r="Z1232" i="11"/>
  <c r="Y1232" i="11"/>
  <c r="X1232" i="11"/>
  <c r="W1232" i="11"/>
  <c r="V1232" i="11"/>
  <c r="U1232" i="11"/>
  <c r="T1232" i="11"/>
  <c r="S1232" i="11"/>
  <c r="R1232" i="11"/>
  <c r="Q1232" i="11"/>
  <c r="P1232" i="11"/>
  <c r="O1232" i="11"/>
  <c r="N1232" i="11"/>
  <c r="M1232" i="11"/>
  <c r="L1232" i="11"/>
  <c r="K1232" i="11"/>
  <c r="J1232" i="11"/>
  <c r="I1232" i="11"/>
  <c r="H1232" i="11"/>
  <c r="G1232" i="11"/>
  <c r="AO1228" i="11"/>
  <c r="AN1228" i="11"/>
  <c r="AM1228" i="11"/>
  <c r="AL1228" i="11"/>
  <c r="AK1228" i="11"/>
  <c r="AJ1228" i="11"/>
  <c r="AI1228" i="11"/>
  <c r="AH1228" i="11"/>
  <c r="AG1228" i="11"/>
  <c r="AF1228" i="11"/>
  <c r="AE1228" i="11"/>
  <c r="AD1228" i="11"/>
  <c r="AC1228" i="11"/>
  <c r="AB1228" i="11"/>
  <c r="AA1228" i="11"/>
  <c r="Z1228" i="11"/>
  <c r="Y1228" i="11"/>
  <c r="X1228" i="11"/>
  <c r="W1228" i="11"/>
  <c r="V1228" i="11"/>
  <c r="U1228" i="11"/>
  <c r="T1228" i="11"/>
  <c r="S1228" i="11"/>
  <c r="R1228" i="11"/>
  <c r="Q1228" i="11"/>
  <c r="P1228" i="11"/>
  <c r="O1228" i="11"/>
  <c r="N1228" i="11"/>
  <c r="M1228" i="11"/>
  <c r="L1228" i="11"/>
  <c r="K1228" i="11"/>
  <c r="J1228" i="11"/>
  <c r="I1228" i="11"/>
  <c r="H1228" i="11"/>
  <c r="G1228" i="11"/>
  <c r="AO1224" i="11"/>
  <c r="AN1224" i="11"/>
  <c r="AM1224" i="11"/>
  <c r="AL1224" i="11"/>
  <c r="AK1224" i="11"/>
  <c r="AJ1224" i="11"/>
  <c r="AI1224" i="11"/>
  <c r="AH1224" i="11"/>
  <c r="AG1224" i="11"/>
  <c r="AF1224" i="11"/>
  <c r="AE1224" i="11"/>
  <c r="AD1224" i="11"/>
  <c r="AC1224" i="11"/>
  <c r="AB1224" i="11"/>
  <c r="AA1224" i="11"/>
  <c r="Z1224" i="11"/>
  <c r="Y1224" i="11"/>
  <c r="X1224" i="11"/>
  <c r="W1224" i="11"/>
  <c r="V1224" i="11"/>
  <c r="U1224" i="11"/>
  <c r="T1224" i="11"/>
  <c r="S1224" i="11"/>
  <c r="R1224" i="11"/>
  <c r="Q1224" i="11"/>
  <c r="P1224" i="11"/>
  <c r="O1224" i="11"/>
  <c r="N1224" i="11"/>
  <c r="M1224" i="11"/>
  <c r="L1224" i="11"/>
  <c r="K1224" i="11"/>
  <c r="J1224" i="11"/>
  <c r="I1224" i="11"/>
  <c r="H1224" i="11"/>
  <c r="G1224" i="11"/>
  <c r="AO1220" i="11"/>
  <c r="AN1220" i="11"/>
  <c r="AM1220" i="11"/>
  <c r="AL1220" i="11"/>
  <c r="AK1220" i="11"/>
  <c r="AJ1220" i="11"/>
  <c r="AI1220" i="11"/>
  <c r="AH1220" i="11"/>
  <c r="AG1220" i="11"/>
  <c r="AF1220" i="11"/>
  <c r="AE1220" i="11"/>
  <c r="AD1220" i="11"/>
  <c r="AC1220" i="11"/>
  <c r="AB1220" i="11"/>
  <c r="AA1220" i="11"/>
  <c r="Z1220" i="11"/>
  <c r="Y1220" i="11"/>
  <c r="X1220" i="11"/>
  <c r="W1220" i="11"/>
  <c r="V1220" i="11"/>
  <c r="U1220" i="11"/>
  <c r="T1220" i="11"/>
  <c r="S1220" i="11"/>
  <c r="R1220" i="11"/>
  <c r="Q1220" i="11"/>
  <c r="P1220" i="11"/>
  <c r="O1220" i="11"/>
  <c r="N1220" i="11"/>
  <c r="M1220" i="11"/>
  <c r="L1220" i="11"/>
  <c r="K1220" i="11"/>
  <c r="J1220" i="11"/>
  <c r="I1220" i="11"/>
  <c r="H1220" i="11"/>
  <c r="G1220" i="11"/>
  <c r="AO1216" i="11"/>
  <c r="AN1216" i="11"/>
  <c r="AM1216" i="11"/>
  <c r="AL1216" i="11"/>
  <c r="AK1216" i="11"/>
  <c r="AJ1216" i="11"/>
  <c r="AI1216" i="11"/>
  <c r="AH1216" i="11"/>
  <c r="AG1216" i="11"/>
  <c r="AF1216" i="11"/>
  <c r="AE1216" i="11"/>
  <c r="AD1216" i="11"/>
  <c r="AC1216" i="11"/>
  <c r="AB1216" i="11"/>
  <c r="AA1216" i="11"/>
  <c r="Z1216" i="11"/>
  <c r="Y1216" i="11"/>
  <c r="X1216" i="11"/>
  <c r="W1216" i="11"/>
  <c r="V1216" i="11"/>
  <c r="U1216" i="11"/>
  <c r="T1216" i="11"/>
  <c r="S1216" i="11"/>
  <c r="R1216" i="11"/>
  <c r="Q1216" i="11"/>
  <c r="P1216" i="11"/>
  <c r="O1216" i="11"/>
  <c r="N1216" i="11"/>
  <c r="M1216" i="11"/>
  <c r="L1216" i="11"/>
  <c r="K1216" i="11"/>
  <c r="J1216" i="11"/>
  <c r="I1216" i="11"/>
  <c r="H1216" i="11"/>
  <c r="G1216" i="11"/>
  <c r="AO1212" i="11"/>
  <c r="AN1212" i="11"/>
  <c r="AM1212" i="11"/>
  <c r="AL1212" i="11"/>
  <c r="AK1212" i="11"/>
  <c r="AJ1212" i="11"/>
  <c r="AI1212" i="11"/>
  <c r="AH1212" i="11"/>
  <c r="AG1212" i="11"/>
  <c r="AF1212" i="11"/>
  <c r="AE1212" i="11"/>
  <c r="AD1212" i="11"/>
  <c r="AC1212" i="11"/>
  <c r="AB1212" i="11"/>
  <c r="AA1212" i="11"/>
  <c r="Z1212" i="11"/>
  <c r="Y1212" i="11"/>
  <c r="X1212" i="11"/>
  <c r="W1212" i="11"/>
  <c r="V1212" i="11"/>
  <c r="U1212" i="11"/>
  <c r="T1212" i="11"/>
  <c r="S1212" i="11"/>
  <c r="R1212" i="11"/>
  <c r="Q1212" i="11"/>
  <c r="P1212" i="11"/>
  <c r="O1212" i="11"/>
  <c r="N1212" i="11"/>
  <c r="M1212" i="11"/>
  <c r="L1212" i="11"/>
  <c r="K1212" i="11"/>
  <c r="J1212" i="11"/>
  <c r="I1212" i="11"/>
  <c r="H1212" i="11"/>
  <c r="G1212" i="11"/>
  <c r="AO1208" i="11"/>
  <c r="AN1208" i="11"/>
  <c r="AM1208" i="11"/>
  <c r="AL1208" i="11"/>
  <c r="AK1208" i="11"/>
  <c r="AJ1208" i="11"/>
  <c r="AI1208" i="11"/>
  <c r="AH1208" i="11"/>
  <c r="AG1208" i="11"/>
  <c r="AF1208" i="11"/>
  <c r="AE1208" i="11"/>
  <c r="AD1208" i="11"/>
  <c r="AC1208" i="11"/>
  <c r="AB1208" i="11"/>
  <c r="AA1208" i="11"/>
  <c r="Z1208" i="11"/>
  <c r="Y1208" i="11"/>
  <c r="X1208" i="11"/>
  <c r="W1208" i="11"/>
  <c r="V1208" i="11"/>
  <c r="U1208" i="11"/>
  <c r="T1208" i="11"/>
  <c r="S1208" i="11"/>
  <c r="R1208" i="11"/>
  <c r="Q1208" i="11"/>
  <c r="P1208" i="11"/>
  <c r="O1208" i="11"/>
  <c r="N1208" i="11"/>
  <c r="M1208" i="11"/>
  <c r="L1208" i="11"/>
  <c r="K1208" i="11"/>
  <c r="J1208" i="11"/>
  <c r="I1208" i="11"/>
  <c r="H1208" i="11"/>
  <c r="G1208" i="11"/>
  <c r="AO1204" i="11"/>
  <c r="AN1204" i="11"/>
  <c r="AM1204" i="11"/>
  <c r="AL1204" i="11"/>
  <c r="AK1204" i="11"/>
  <c r="AJ1204" i="11"/>
  <c r="AI1204" i="11"/>
  <c r="AH1204" i="11"/>
  <c r="AG1204" i="11"/>
  <c r="AF1204" i="11"/>
  <c r="AE1204" i="11"/>
  <c r="AD1204" i="11"/>
  <c r="AC1204" i="11"/>
  <c r="AB1204" i="11"/>
  <c r="AA1204" i="11"/>
  <c r="Z1204" i="11"/>
  <c r="Y1204" i="11"/>
  <c r="X1204" i="11"/>
  <c r="W1204" i="11"/>
  <c r="V1204" i="11"/>
  <c r="U1204" i="11"/>
  <c r="T1204" i="11"/>
  <c r="S1204" i="11"/>
  <c r="R1204" i="11"/>
  <c r="Q1204" i="11"/>
  <c r="P1204" i="11"/>
  <c r="O1204" i="11"/>
  <c r="N1204" i="11"/>
  <c r="M1204" i="11"/>
  <c r="L1204" i="11"/>
  <c r="K1204" i="11"/>
  <c r="J1204" i="11"/>
  <c r="I1204" i="11"/>
  <c r="H1204" i="11"/>
  <c r="G1204" i="11"/>
  <c r="AO1200" i="11"/>
  <c r="AN1200" i="11"/>
  <c r="AM1200" i="11"/>
  <c r="AL1200" i="11"/>
  <c r="AK1200" i="11"/>
  <c r="AJ1200" i="11"/>
  <c r="AI1200" i="11"/>
  <c r="AH1200" i="11"/>
  <c r="AG1200" i="11"/>
  <c r="AF1200" i="11"/>
  <c r="AE1200" i="11"/>
  <c r="AD1200" i="11"/>
  <c r="AC1200" i="11"/>
  <c r="AB1200" i="11"/>
  <c r="AA1200" i="11"/>
  <c r="Z1200" i="11"/>
  <c r="Y1200" i="11"/>
  <c r="X1200" i="11"/>
  <c r="W1200" i="11"/>
  <c r="V1200" i="11"/>
  <c r="U1200" i="11"/>
  <c r="T1200" i="11"/>
  <c r="S1200" i="11"/>
  <c r="R1200" i="11"/>
  <c r="Q1200" i="11"/>
  <c r="P1200" i="11"/>
  <c r="O1200" i="11"/>
  <c r="N1200" i="11"/>
  <c r="M1200" i="11"/>
  <c r="L1200" i="11"/>
  <c r="K1200" i="11"/>
  <c r="J1200" i="11"/>
  <c r="I1200" i="11"/>
  <c r="H1200" i="11"/>
  <c r="G1200" i="11"/>
  <c r="AO1196" i="11"/>
  <c r="AN1196" i="11"/>
  <c r="AM1196" i="11"/>
  <c r="AL1196" i="11"/>
  <c r="AK1196" i="11"/>
  <c r="AJ1196" i="11"/>
  <c r="AI1196" i="11"/>
  <c r="AH1196" i="11"/>
  <c r="AG1196" i="11"/>
  <c r="AF1196" i="11"/>
  <c r="AE1196" i="11"/>
  <c r="AD1196" i="11"/>
  <c r="AC1196" i="11"/>
  <c r="AB1196" i="11"/>
  <c r="AA1196" i="11"/>
  <c r="Z1196" i="11"/>
  <c r="Y1196" i="11"/>
  <c r="X1196" i="11"/>
  <c r="W1196" i="11"/>
  <c r="V1196" i="11"/>
  <c r="U1196" i="11"/>
  <c r="T1196" i="11"/>
  <c r="S1196" i="11"/>
  <c r="R1196" i="11"/>
  <c r="Q1196" i="11"/>
  <c r="P1196" i="11"/>
  <c r="O1196" i="11"/>
  <c r="N1196" i="11"/>
  <c r="M1196" i="11"/>
  <c r="L1196" i="11"/>
  <c r="K1196" i="11"/>
  <c r="J1196" i="11"/>
  <c r="I1196" i="11"/>
  <c r="H1196" i="11"/>
  <c r="G1196" i="11"/>
  <c r="AO1192" i="11"/>
  <c r="AN1192" i="11"/>
  <c r="AM1192" i="11"/>
  <c r="AL1192" i="11"/>
  <c r="AK1192" i="11"/>
  <c r="AJ1192" i="11"/>
  <c r="AI1192" i="11"/>
  <c r="AH1192" i="11"/>
  <c r="AG1192" i="11"/>
  <c r="AF1192" i="11"/>
  <c r="AE1192" i="11"/>
  <c r="AD1192" i="11"/>
  <c r="AC1192" i="11"/>
  <c r="AB1192" i="11"/>
  <c r="AA1192" i="11"/>
  <c r="Z1192" i="11"/>
  <c r="Y1192" i="11"/>
  <c r="X1192" i="11"/>
  <c r="W1192" i="11"/>
  <c r="V1192" i="11"/>
  <c r="U1192" i="11"/>
  <c r="T1192" i="11"/>
  <c r="S1192" i="11"/>
  <c r="R1192" i="11"/>
  <c r="Q1192" i="11"/>
  <c r="P1192" i="11"/>
  <c r="O1192" i="11"/>
  <c r="N1192" i="11"/>
  <c r="M1192" i="11"/>
  <c r="L1192" i="11"/>
  <c r="K1192" i="11"/>
  <c r="J1192" i="11"/>
  <c r="I1192" i="11"/>
  <c r="H1192" i="11"/>
  <c r="G1192" i="11"/>
  <c r="AO1188" i="11"/>
  <c r="AN1188" i="11"/>
  <c r="AM1188" i="11"/>
  <c r="AL1188" i="11"/>
  <c r="AK1188" i="11"/>
  <c r="AJ1188" i="11"/>
  <c r="AI1188" i="11"/>
  <c r="AH1188" i="11"/>
  <c r="AG1188" i="11"/>
  <c r="AF1188" i="11"/>
  <c r="AE1188" i="11"/>
  <c r="AD1188" i="11"/>
  <c r="AC1188" i="11"/>
  <c r="AB1188" i="11"/>
  <c r="AA1188" i="11"/>
  <c r="Z1188" i="11"/>
  <c r="Y1188" i="11"/>
  <c r="X1188" i="11"/>
  <c r="W1188" i="11"/>
  <c r="V1188" i="11"/>
  <c r="U1188" i="11"/>
  <c r="T1188" i="11"/>
  <c r="S1188" i="11"/>
  <c r="R1188" i="11"/>
  <c r="Q1188" i="11"/>
  <c r="P1188" i="11"/>
  <c r="O1188" i="11"/>
  <c r="N1188" i="11"/>
  <c r="M1188" i="11"/>
  <c r="L1188" i="11"/>
  <c r="K1188" i="11"/>
  <c r="J1188" i="11"/>
  <c r="I1188" i="11"/>
  <c r="H1188" i="11"/>
  <c r="G1188" i="11"/>
  <c r="AO1184" i="11"/>
  <c r="AN1184" i="11"/>
  <c r="AM1184" i="11"/>
  <c r="AL1184" i="11"/>
  <c r="AK1184" i="11"/>
  <c r="AJ1184" i="11"/>
  <c r="AI1184" i="11"/>
  <c r="AH1184" i="11"/>
  <c r="AG1184" i="11"/>
  <c r="AF1184" i="11"/>
  <c r="AE1184" i="11"/>
  <c r="AD1184" i="11"/>
  <c r="AC1184" i="11"/>
  <c r="AB1184" i="11"/>
  <c r="AA1184" i="11"/>
  <c r="Z1184" i="11"/>
  <c r="Y1184" i="11"/>
  <c r="X1184" i="11"/>
  <c r="W1184" i="11"/>
  <c r="V1184" i="11"/>
  <c r="U1184" i="11"/>
  <c r="T1184" i="11"/>
  <c r="S1184" i="11"/>
  <c r="R1184" i="11"/>
  <c r="Q1184" i="11"/>
  <c r="P1184" i="11"/>
  <c r="O1184" i="11"/>
  <c r="N1184" i="11"/>
  <c r="M1184" i="11"/>
  <c r="L1184" i="11"/>
  <c r="K1184" i="11"/>
  <c r="J1184" i="11"/>
  <c r="I1184" i="11"/>
  <c r="H1184" i="11"/>
  <c r="G1184" i="11"/>
  <c r="AO1180" i="11"/>
  <c r="AN1180" i="11"/>
  <c r="AM1180" i="11"/>
  <c r="AL1180" i="11"/>
  <c r="AK1180" i="11"/>
  <c r="AJ1180" i="11"/>
  <c r="AI1180" i="11"/>
  <c r="AH1180" i="11"/>
  <c r="AG1180" i="11"/>
  <c r="AF1180" i="11"/>
  <c r="AE1180" i="11"/>
  <c r="AD1180" i="11"/>
  <c r="AC1180" i="11"/>
  <c r="AB1180" i="11"/>
  <c r="AA1180" i="11"/>
  <c r="Z1180" i="11"/>
  <c r="Y1180" i="11"/>
  <c r="X1180" i="11"/>
  <c r="W1180" i="11"/>
  <c r="V1180" i="11"/>
  <c r="U1180" i="11"/>
  <c r="T1180" i="11"/>
  <c r="S1180" i="11"/>
  <c r="R1180" i="11"/>
  <c r="Q1180" i="11"/>
  <c r="P1180" i="11"/>
  <c r="O1180" i="11"/>
  <c r="N1180" i="11"/>
  <c r="M1180" i="11"/>
  <c r="L1180" i="11"/>
  <c r="K1180" i="11"/>
  <c r="J1180" i="11"/>
  <c r="I1180" i="11"/>
  <c r="H1180" i="11"/>
  <c r="G1180" i="11"/>
  <c r="AO1176" i="11"/>
  <c r="AN1176" i="11"/>
  <c r="AM1176" i="11"/>
  <c r="AL1176" i="11"/>
  <c r="AK1176" i="11"/>
  <c r="AJ1176" i="11"/>
  <c r="AI1176" i="11"/>
  <c r="AH1176" i="11"/>
  <c r="AG1176" i="11"/>
  <c r="AF1176" i="11"/>
  <c r="AE1176" i="11"/>
  <c r="AD1176" i="11"/>
  <c r="AC1176" i="11"/>
  <c r="AB1176" i="11"/>
  <c r="AA1176" i="11"/>
  <c r="Z1176" i="11"/>
  <c r="Y1176" i="11"/>
  <c r="X1176" i="11"/>
  <c r="W1176" i="11"/>
  <c r="V1176" i="11"/>
  <c r="U1176" i="11"/>
  <c r="T1176" i="11"/>
  <c r="S1176" i="11"/>
  <c r="R1176" i="11"/>
  <c r="Q1176" i="11"/>
  <c r="P1176" i="11"/>
  <c r="O1176" i="11"/>
  <c r="N1176" i="11"/>
  <c r="M1176" i="11"/>
  <c r="L1176" i="11"/>
  <c r="K1176" i="11"/>
  <c r="J1176" i="11"/>
  <c r="I1176" i="11"/>
  <c r="H1176" i="11"/>
  <c r="G1176" i="11"/>
  <c r="AO1172" i="11"/>
  <c r="AN1172" i="11"/>
  <c r="AM1172" i="11"/>
  <c r="AL1172" i="11"/>
  <c r="AK1172" i="11"/>
  <c r="AJ1172" i="11"/>
  <c r="AI1172" i="11"/>
  <c r="AH1172" i="11"/>
  <c r="AG1172" i="11"/>
  <c r="AF1172" i="11"/>
  <c r="AE1172" i="11"/>
  <c r="AD1172" i="11"/>
  <c r="AC1172" i="11"/>
  <c r="AB1172" i="11"/>
  <c r="AA1172" i="11"/>
  <c r="Z1172" i="11"/>
  <c r="Y1172" i="11"/>
  <c r="X1172" i="11"/>
  <c r="W1172" i="11"/>
  <c r="V1172" i="11"/>
  <c r="U1172" i="11"/>
  <c r="T1172" i="11"/>
  <c r="S1172" i="11"/>
  <c r="R1172" i="11"/>
  <c r="Q1172" i="11"/>
  <c r="P1172" i="11"/>
  <c r="O1172" i="11"/>
  <c r="N1172" i="11"/>
  <c r="M1172" i="11"/>
  <c r="L1172" i="11"/>
  <c r="K1172" i="11"/>
  <c r="J1172" i="11"/>
  <c r="I1172" i="11"/>
  <c r="H1172" i="11"/>
  <c r="G1172" i="11"/>
  <c r="AO1168" i="11"/>
  <c r="AN1168" i="11"/>
  <c r="AM1168" i="11"/>
  <c r="AL1168" i="11"/>
  <c r="AK1168" i="11"/>
  <c r="AJ1168" i="11"/>
  <c r="AI1168" i="11"/>
  <c r="AH1168" i="11"/>
  <c r="AG1168" i="11"/>
  <c r="AF1168" i="11"/>
  <c r="AE1168" i="11"/>
  <c r="AD1168" i="11"/>
  <c r="AC1168" i="11"/>
  <c r="AB1168" i="11"/>
  <c r="AA1168" i="11"/>
  <c r="Z1168" i="11"/>
  <c r="Y1168" i="11"/>
  <c r="X1168" i="11"/>
  <c r="W1168" i="11"/>
  <c r="V1168" i="11"/>
  <c r="U1168" i="11"/>
  <c r="T1168" i="11"/>
  <c r="S1168" i="11"/>
  <c r="R1168" i="11"/>
  <c r="Q1168" i="11"/>
  <c r="P1168" i="11"/>
  <c r="O1168" i="11"/>
  <c r="N1168" i="11"/>
  <c r="M1168" i="11"/>
  <c r="L1168" i="11"/>
  <c r="K1168" i="11"/>
  <c r="J1168" i="11"/>
  <c r="I1168" i="11"/>
  <c r="H1168" i="11"/>
  <c r="G1168" i="11"/>
  <c r="AO1164" i="11"/>
  <c r="AN1164" i="11"/>
  <c r="AM1164" i="11"/>
  <c r="AL1164" i="11"/>
  <c r="AK1164" i="11"/>
  <c r="AJ1164" i="11"/>
  <c r="AI1164" i="11"/>
  <c r="AH1164" i="11"/>
  <c r="AG1164" i="11"/>
  <c r="AF1164" i="11"/>
  <c r="AE1164" i="11"/>
  <c r="AD1164" i="11"/>
  <c r="AC1164" i="11"/>
  <c r="AB1164" i="11"/>
  <c r="AA1164" i="11"/>
  <c r="Z1164" i="11"/>
  <c r="Y1164" i="11"/>
  <c r="X1164" i="11"/>
  <c r="W1164" i="11"/>
  <c r="V1164" i="11"/>
  <c r="U1164" i="11"/>
  <c r="T1164" i="11"/>
  <c r="S1164" i="11"/>
  <c r="R1164" i="11"/>
  <c r="Q1164" i="11"/>
  <c r="P1164" i="11"/>
  <c r="O1164" i="11"/>
  <c r="N1164" i="11"/>
  <c r="M1164" i="11"/>
  <c r="L1164" i="11"/>
  <c r="K1164" i="11"/>
  <c r="J1164" i="11"/>
  <c r="I1164" i="11"/>
  <c r="H1164" i="11"/>
  <c r="G1164" i="11"/>
  <c r="AO1160" i="11"/>
  <c r="AN1160" i="11"/>
  <c r="AM1160" i="11"/>
  <c r="AL1160" i="11"/>
  <c r="AK1160" i="11"/>
  <c r="AJ1160" i="11"/>
  <c r="AI1160" i="11"/>
  <c r="AH1160" i="11"/>
  <c r="AG1160" i="11"/>
  <c r="AF1160" i="11"/>
  <c r="AE1160" i="11"/>
  <c r="AD1160" i="11"/>
  <c r="AC1160" i="11"/>
  <c r="AB1160" i="11"/>
  <c r="AA1160" i="11"/>
  <c r="Z1160" i="11"/>
  <c r="Y1160" i="11"/>
  <c r="X1160" i="11"/>
  <c r="W1160" i="11"/>
  <c r="V1160" i="11"/>
  <c r="U1160" i="11"/>
  <c r="T1160" i="11"/>
  <c r="S1160" i="11"/>
  <c r="R1160" i="11"/>
  <c r="Q1160" i="11"/>
  <c r="P1160" i="11"/>
  <c r="O1160" i="11"/>
  <c r="N1160" i="11"/>
  <c r="M1160" i="11"/>
  <c r="L1160" i="11"/>
  <c r="K1160" i="11"/>
  <c r="J1160" i="11"/>
  <c r="I1160" i="11"/>
  <c r="H1160" i="11"/>
  <c r="G1160" i="11"/>
  <c r="AO1122" i="11"/>
  <c r="AN1122" i="11"/>
  <c r="AM1122" i="11"/>
  <c r="AL1122" i="11"/>
  <c r="AK1122" i="11"/>
  <c r="AJ1122" i="11"/>
  <c r="AI1122" i="11"/>
  <c r="AH1122" i="11"/>
  <c r="AG1122" i="11"/>
  <c r="AF1122" i="11"/>
  <c r="AE1122" i="11"/>
  <c r="AD1122" i="11"/>
  <c r="AC1122" i="11"/>
  <c r="AB1122" i="11"/>
  <c r="AA1122" i="11"/>
  <c r="Z1122" i="11"/>
  <c r="Y1122" i="11"/>
  <c r="X1122" i="11"/>
  <c r="W1122" i="11"/>
  <c r="V1122" i="11"/>
  <c r="U1122" i="11"/>
  <c r="T1122" i="11"/>
  <c r="S1122" i="11"/>
  <c r="R1122" i="11"/>
  <c r="Q1122" i="11"/>
  <c r="P1122" i="11"/>
  <c r="O1122" i="11"/>
  <c r="N1122" i="11"/>
  <c r="M1122" i="11"/>
  <c r="L1122" i="11"/>
  <c r="K1122" i="11"/>
  <c r="J1122" i="11"/>
  <c r="I1122" i="11"/>
  <c r="H1122" i="11"/>
  <c r="G1122" i="11"/>
  <c r="AO1120" i="11"/>
  <c r="AN1120" i="11"/>
  <c r="AM1120" i="11"/>
  <c r="AL1120" i="11"/>
  <c r="AK1120" i="11"/>
  <c r="AJ1120" i="11"/>
  <c r="AI1120" i="11"/>
  <c r="AH1120" i="11"/>
  <c r="AG1120" i="11"/>
  <c r="AF1120" i="11"/>
  <c r="AE1120" i="11"/>
  <c r="AD1120" i="11"/>
  <c r="AC1120" i="11"/>
  <c r="AB1120" i="11"/>
  <c r="AA1120" i="11"/>
  <c r="Z1120" i="11"/>
  <c r="Y1120" i="11"/>
  <c r="X1120" i="11"/>
  <c r="W1120" i="11"/>
  <c r="V1120" i="11"/>
  <c r="U1120" i="11"/>
  <c r="T1120" i="11"/>
  <c r="S1120" i="11"/>
  <c r="R1120" i="11"/>
  <c r="Q1120" i="11"/>
  <c r="P1120" i="11"/>
  <c r="O1120" i="11"/>
  <c r="N1120" i="11"/>
  <c r="M1120" i="11"/>
  <c r="L1120" i="11"/>
  <c r="K1120" i="11"/>
  <c r="J1120" i="11"/>
  <c r="I1120" i="11"/>
  <c r="H1120" i="11"/>
  <c r="G1120" i="11"/>
  <c r="AO1118" i="11"/>
  <c r="AN1118" i="11"/>
  <c r="AM1118" i="11"/>
  <c r="AL1118" i="11"/>
  <c r="AK1118" i="11"/>
  <c r="AJ1118" i="11"/>
  <c r="AI1118" i="11"/>
  <c r="AH1118" i="11"/>
  <c r="AG1118" i="11"/>
  <c r="AF1118" i="11"/>
  <c r="AE1118" i="11"/>
  <c r="AD1118" i="11"/>
  <c r="AC1118" i="11"/>
  <c r="AB1118" i="11"/>
  <c r="AA1118" i="11"/>
  <c r="Z1118" i="11"/>
  <c r="Y1118" i="11"/>
  <c r="X1118" i="11"/>
  <c r="W1118" i="11"/>
  <c r="V1118" i="11"/>
  <c r="U1118" i="11"/>
  <c r="T1118" i="11"/>
  <c r="S1118" i="11"/>
  <c r="R1118" i="11"/>
  <c r="Q1118" i="11"/>
  <c r="P1118" i="11"/>
  <c r="O1118" i="11"/>
  <c r="N1118" i="11"/>
  <c r="M1118" i="11"/>
  <c r="L1118" i="11"/>
  <c r="K1118" i="11"/>
  <c r="J1118" i="11"/>
  <c r="I1118" i="11"/>
  <c r="H1118" i="11"/>
  <c r="G1118" i="11"/>
  <c r="AO1116" i="11"/>
  <c r="AN1116" i="11"/>
  <c r="AM1116" i="11"/>
  <c r="AL1116" i="11"/>
  <c r="AK1116" i="11"/>
  <c r="AJ1116" i="11"/>
  <c r="AI1116" i="11"/>
  <c r="AH1116" i="11"/>
  <c r="AG1116" i="11"/>
  <c r="AF1116" i="11"/>
  <c r="AE1116" i="11"/>
  <c r="AD1116" i="11"/>
  <c r="AC1116" i="11"/>
  <c r="AB1116" i="11"/>
  <c r="AA1116" i="11"/>
  <c r="Z1116" i="11"/>
  <c r="Y1116" i="11"/>
  <c r="X1116" i="11"/>
  <c r="W1116" i="11"/>
  <c r="V1116" i="11"/>
  <c r="U1116" i="11"/>
  <c r="T1116" i="11"/>
  <c r="S1116" i="11"/>
  <c r="R1116" i="11"/>
  <c r="Q1116" i="11"/>
  <c r="P1116" i="11"/>
  <c r="O1116" i="11"/>
  <c r="N1116" i="11"/>
  <c r="M1116" i="11"/>
  <c r="L1116" i="11"/>
  <c r="K1116" i="11"/>
  <c r="J1116" i="11"/>
  <c r="I1116" i="11"/>
  <c r="H1116" i="11"/>
  <c r="G1116" i="11"/>
  <c r="AO1114" i="11"/>
  <c r="AN1114" i="11"/>
  <c r="AM1114" i="11"/>
  <c r="AL1114" i="11"/>
  <c r="AK1114" i="11"/>
  <c r="AJ1114" i="11"/>
  <c r="AI1114" i="11"/>
  <c r="AH1114" i="11"/>
  <c r="AG1114" i="11"/>
  <c r="AF1114" i="11"/>
  <c r="AE1114" i="11"/>
  <c r="AD1114" i="11"/>
  <c r="AC1114" i="11"/>
  <c r="AB1114" i="11"/>
  <c r="AA1114" i="11"/>
  <c r="Z1114" i="11"/>
  <c r="Y1114" i="11"/>
  <c r="X1114" i="11"/>
  <c r="W1114" i="11"/>
  <c r="V1114" i="11"/>
  <c r="U1114" i="11"/>
  <c r="T1114" i="11"/>
  <c r="S1114" i="11"/>
  <c r="R1114" i="11"/>
  <c r="Q1114" i="11"/>
  <c r="P1114" i="11"/>
  <c r="O1114" i="11"/>
  <c r="N1114" i="11"/>
  <c r="M1114" i="11"/>
  <c r="L1114" i="11"/>
  <c r="K1114" i="11"/>
  <c r="J1114" i="11"/>
  <c r="I1114" i="11"/>
  <c r="H1114" i="11"/>
  <c r="G1114" i="11"/>
  <c r="AO1031" i="11"/>
  <c r="AN1031" i="11"/>
  <c r="AM1031" i="11"/>
  <c r="AL1031" i="11"/>
  <c r="AK1031" i="11"/>
  <c r="AJ1031" i="11"/>
  <c r="AI1031" i="11"/>
  <c r="AH1031" i="11"/>
  <c r="AG1031" i="11"/>
  <c r="AF1031" i="11"/>
  <c r="AE1031" i="11"/>
  <c r="AD1031" i="11"/>
  <c r="AC1031" i="11"/>
  <c r="AB1031" i="11"/>
  <c r="AA1031" i="11"/>
  <c r="Z1031" i="11"/>
  <c r="Y1031" i="11"/>
  <c r="X1031" i="11"/>
  <c r="W1031" i="11"/>
  <c r="V1031" i="11"/>
  <c r="U1031" i="11"/>
  <c r="T1031" i="11"/>
  <c r="S1031" i="11"/>
  <c r="R1031" i="11"/>
  <c r="Q1031" i="11"/>
  <c r="P1031" i="11"/>
  <c r="O1031" i="11"/>
  <c r="N1031" i="11"/>
  <c r="M1031" i="11"/>
  <c r="L1031" i="11"/>
  <c r="K1031" i="11"/>
  <c r="J1031" i="11"/>
  <c r="I1031" i="11"/>
  <c r="H1031" i="11"/>
  <c r="G1031" i="11"/>
  <c r="AO1029" i="11"/>
  <c r="AN1029" i="11"/>
  <c r="AM1029" i="11"/>
  <c r="AL1029" i="11"/>
  <c r="AK1029" i="11"/>
  <c r="AJ1029" i="11"/>
  <c r="AI1029" i="11"/>
  <c r="AH1029" i="11"/>
  <c r="AG1029" i="11"/>
  <c r="AF1029" i="11"/>
  <c r="AE1029" i="11"/>
  <c r="AD1029" i="11"/>
  <c r="AC1029" i="11"/>
  <c r="AB1029" i="11"/>
  <c r="AA1029" i="11"/>
  <c r="Z1029" i="11"/>
  <c r="Y1029" i="11"/>
  <c r="X1029" i="11"/>
  <c r="W1029" i="11"/>
  <c r="V1029" i="11"/>
  <c r="U1029" i="11"/>
  <c r="T1029" i="11"/>
  <c r="S1029" i="11"/>
  <c r="R1029" i="11"/>
  <c r="Q1029" i="11"/>
  <c r="P1029" i="11"/>
  <c r="O1029" i="11"/>
  <c r="N1029" i="11"/>
  <c r="M1029" i="11"/>
  <c r="L1029" i="11"/>
  <c r="K1029" i="11"/>
  <c r="J1029" i="11"/>
  <c r="I1029" i="11"/>
  <c r="H1029" i="11"/>
  <c r="G1029" i="11"/>
  <c r="AO1027" i="11"/>
  <c r="AN1027" i="11"/>
  <c r="AM1027" i="11"/>
  <c r="AL1027" i="11"/>
  <c r="AK1027" i="11"/>
  <c r="AJ1027" i="11"/>
  <c r="AI1027" i="11"/>
  <c r="AH1027" i="11"/>
  <c r="AG1027" i="11"/>
  <c r="AF1027" i="11"/>
  <c r="AE1027" i="11"/>
  <c r="AD1027" i="11"/>
  <c r="AC1027" i="11"/>
  <c r="AB1027" i="11"/>
  <c r="AA1027" i="11"/>
  <c r="Z1027" i="11"/>
  <c r="Y1027" i="11"/>
  <c r="X1027" i="11"/>
  <c r="W1027" i="11"/>
  <c r="V1027" i="11"/>
  <c r="U1027" i="11"/>
  <c r="T1027" i="11"/>
  <c r="S1027" i="11"/>
  <c r="R1027" i="11"/>
  <c r="Q1027" i="11"/>
  <c r="P1027" i="11"/>
  <c r="O1027" i="11"/>
  <c r="N1027" i="11"/>
  <c r="M1027" i="11"/>
  <c r="L1027" i="11"/>
  <c r="K1027" i="11"/>
  <c r="J1027" i="11"/>
  <c r="I1027" i="11"/>
  <c r="H1027" i="11"/>
  <c r="G1027" i="11"/>
  <c r="AO1025" i="11"/>
  <c r="AN1025" i="11"/>
  <c r="AM1025" i="11"/>
  <c r="AL1025" i="11"/>
  <c r="AK1025" i="11"/>
  <c r="AJ1025" i="11"/>
  <c r="AI1025" i="11"/>
  <c r="AH1025" i="11"/>
  <c r="AG1025" i="11"/>
  <c r="AF1025" i="11"/>
  <c r="AE1025" i="11"/>
  <c r="AD1025" i="11"/>
  <c r="AC1025" i="11"/>
  <c r="AB1025" i="11"/>
  <c r="AA1025" i="11"/>
  <c r="Z1025" i="11"/>
  <c r="Y1025" i="11"/>
  <c r="X1025" i="11"/>
  <c r="W1025" i="11"/>
  <c r="V1025" i="11"/>
  <c r="U1025" i="11"/>
  <c r="T1025" i="11"/>
  <c r="S1025" i="11"/>
  <c r="R1025" i="11"/>
  <c r="Q1025" i="11"/>
  <c r="P1025" i="11"/>
  <c r="O1025" i="11"/>
  <c r="N1025" i="11"/>
  <c r="M1025" i="11"/>
  <c r="L1025" i="11"/>
  <c r="K1025" i="11"/>
  <c r="J1025" i="11"/>
  <c r="I1025" i="11"/>
  <c r="H1025" i="11"/>
  <c r="G1025" i="11"/>
  <c r="AO1023" i="11"/>
  <c r="AN1023" i="11"/>
  <c r="AM1023" i="11"/>
  <c r="AL1023" i="11"/>
  <c r="AK1023" i="11"/>
  <c r="AJ1023" i="11"/>
  <c r="AI1023" i="11"/>
  <c r="AH1023" i="11"/>
  <c r="AG1023" i="11"/>
  <c r="AF1023" i="11"/>
  <c r="AE1023" i="11"/>
  <c r="AD1023" i="11"/>
  <c r="AC1023" i="11"/>
  <c r="AB1023" i="11"/>
  <c r="AA1023" i="11"/>
  <c r="Z1023" i="11"/>
  <c r="Y1023" i="11"/>
  <c r="X1023" i="11"/>
  <c r="W1023" i="11"/>
  <c r="V1023" i="11"/>
  <c r="U1023" i="11"/>
  <c r="T1023" i="11"/>
  <c r="S1023" i="11"/>
  <c r="R1023" i="11"/>
  <c r="Q1023" i="11"/>
  <c r="P1023" i="11"/>
  <c r="O1023" i="11"/>
  <c r="N1023" i="11"/>
  <c r="M1023" i="11"/>
  <c r="L1023" i="11"/>
  <c r="K1023" i="11"/>
  <c r="J1023" i="11"/>
  <c r="I1023" i="11"/>
  <c r="H1023" i="11"/>
  <c r="G1023" i="11"/>
  <c r="AO1021" i="11"/>
  <c r="AN1021" i="11"/>
  <c r="AM1021" i="11"/>
  <c r="AL1021" i="11"/>
  <c r="AK1021" i="11"/>
  <c r="AJ1021" i="11"/>
  <c r="AI1021" i="11"/>
  <c r="AH1021" i="11"/>
  <c r="AG1021" i="11"/>
  <c r="AF1021" i="11"/>
  <c r="AE1021" i="11"/>
  <c r="AD1021" i="11"/>
  <c r="AC1021" i="11"/>
  <c r="AB1021" i="11"/>
  <c r="AA1021" i="11"/>
  <c r="Z1021" i="11"/>
  <c r="Y1021" i="11"/>
  <c r="X1021" i="11"/>
  <c r="W1021" i="11"/>
  <c r="V1021" i="11"/>
  <c r="U1021" i="11"/>
  <c r="T1021" i="11"/>
  <c r="S1021" i="11"/>
  <c r="R1021" i="11"/>
  <c r="Q1021" i="11"/>
  <c r="P1021" i="11"/>
  <c r="O1021" i="11"/>
  <c r="N1021" i="11"/>
  <c r="M1021" i="11"/>
  <c r="L1021" i="11"/>
  <c r="K1021" i="11"/>
  <c r="J1021" i="11"/>
  <c r="I1021" i="11"/>
  <c r="H1021" i="11"/>
  <c r="G1021" i="11"/>
  <c r="AO1019" i="11"/>
  <c r="AN1019" i="11"/>
  <c r="AM1019" i="11"/>
  <c r="AL1019" i="11"/>
  <c r="AK1019" i="11"/>
  <c r="AJ1019" i="11"/>
  <c r="AI1019" i="11"/>
  <c r="AH1019" i="11"/>
  <c r="AG1019" i="11"/>
  <c r="AF1019" i="11"/>
  <c r="AE1019" i="11"/>
  <c r="AD1019" i="11"/>
  <c r="AC1019" i="11"/>
  <c r="AB1019" i="11"/>
  <c r="AA1019" i="11"/>
  <c r="Z1019" i="11"/>
  <c r="Y1019" i="11"/>
  <c r="X1019" i="11"/>
  <c r="W1019" i="11"/>
  <c r="V1019" i="11"/>
  <c r="U1019" i="11"/>
  <c r="T1019" i="11"/>
  <c r="S1019" i="11"/>
  <c r="R1019" i="11"/>
  <c r="Q1019" i="11"/>
  <c r="P1019" i="11"/>
  <c r="O1019" i="11"/>
  <c r="N1019" i="11"/>
  <c r="M1019" i="11"/>
  <c r="L1019" i="11"/>
  <c r="K1019" i="11"/>
  <c r="J1019" i="11"/>
  <c r="I1019" i="11"/>
  <c r="H1019" i="11"/>
  <c r="G1019" i="11"/>
  <c r="AO1017" i="11"/>
  <c r="AN1017" i="11"/>
  <c r="AM1017" i="11"/>
  <c r="AL1017" i="11"/>
  <c r="AK1017" i="11"/>
  <c r="AJ1017" i="11"/>
  <c r="AI1017" i="11"/>
  <c r="AH1017" i="11"/>
  <c r="AG1017" i="11"/>
  <c r="AF1017" i="11"/>
  <c r="AE1017" i="11"/>
  <c r="AD1017" i="11"/>
  <c r="AC1017" i="11"/>
  <c r="AB1017" i="11"/>
  <c r="AA1017" i="11"/>
  <c r="Z1017" i="11"/>
  <c r="Y1017" i="11"/>
  <c r="X1017" i="11"/>
  <c r="W1017" i="11"/>
  <c r="V1017" i="11"/>
  <c r="U1017" i="11"/>
  <c r="T1017" i="11"/>
  <c r="S1017" i="11"/>
  <c r="R1017" i="11"/>
  <c r="Q1017" i="11"/>
  <c r="P1017" i="11"/>
  <c r="O1017" i="11"/>
  <c r="N1017" i="11"/>
  <c r="M1017" i="11"/>
  <c r="L1017" i="11"/>
  <c r="K1017" i="11"/>
  <c r="J1017" i="11"/>
  <c r="I1017" i="11"/>
  <c r="H1017" i="11"/>
  <c r="G1017" i="11"/>
  <c r="AO1015" i="11"/>
  <c r="AN1015" i="11"/>
  <c r="AM1015" i="11"/>
  <c r="AL1015" i="11"/>
  <c r="AK1015" i="11"/>
  <c r="AJ1015" i="11"/>
  <c r="AI1015" i="11"/>
  <c r="AH1015" i="11"/>
  <c r="AG1015" i="11"/>
  <c r="AF1015" i="11"/>
  <c r="AE1015" i="11"/>
  <c r="AD1015" i="11"/>
  <c r="AC1015" i="11"/>
  <c r="AB1015" i="11"/>
  <c r="AA1015" i="11"/>
  <c r="Z1015" i="11"/>
  <c r="Y1015" i="11"/>
  <c r="X1015" i="11"/>
  <c r="W1015" i="11"/>
  <c r="V1015" i="11"/>
  <c r="U1015" i="11"/>
  <c r="T1015" i="11"/>
  <c r="S1015" i="11"/>
  <c r="R1015" i="11"/>
  <c r="Q1015" i="11"/>
  <c r="P1015" i="11"/>
  <c r="O1015" i="11"/>
  <c r="N1015" i="11"/>
  <c r="M1015" i="11"/>
  <c r="L1015" i="11"/>
  <c r="K1015" i="11"/>
  <c r="J1015" i="11"/>
  <c r="I1015" i="11"/>
  <c r="H1015" i="11"/>
  <c r="G1015" i="11"/>
  <c r="AO1013" i="11"/>
  <c r="AN1013" i="11"/>
  <c r="AM1013" i="11"/>
  <c r="AL1013" i="11"/>
  <c r="AK1013" i="11"/>
  <c r="AJ1013" i="11"/>
  <c r="AI1013" i="11"/>
  <c r="AH1013" i="11"/>
  <c r="AG1013" i="11"/>
  <c r="AF1013" i="11"/>
  <c r="AE1013" i="11"/>
  <c r="AD1013" i="11"/>
  <c r="AC1013" i="11"/>
  <c r="AB1013" i="11"/>
  <c r="AA1013" i="11"/>
  <c r="Z1013" i="11"/>
  <c r="Y1013" i="11"/>
  <c r="X1013" i="11"/>
  <c r="W1013" i="11"/>
  <c r="V1013" i="11"/>
  <c r="U1013" i="11"/>
  <c r="T1013" i="11"/>
  <c r="S1013" i="11"/>
  <c r="R1013" i="11"/>
  <c r="Q1013" i="11"/>
  <c r="P1013" i="11"/>
  <c r="O1013" i="11"/>
  <c r="N1013" i="11"/>
  <c r="M1013" i="11"/>
  <c r="L1013" i="11"/>
  <c r="K1013" i="11"/>
  <c r="J1013" i="11"/>
  <c r="I1013" i="11"/>
  <c r="H1013" i="11"/>
  <c r="G1013" i="11"/>
  <c r="AO1011" i="11"/>
  <c r="AN1011" i="11"/>
  <c r="AM1011" i="11"/>
  <c r="AL1011" i="11"/>
  <c r="AK1011" i="11"/>
  <c r="AJ1011" i="11"/>
  <c r="AI1011" i="11"/>
  <c r="AH1011" i="11"/>
  <c r="AG1011" i="11"/>
  <c r="AF1011" i="11"/>
  <c r="AE1011" i="11"/>
  <c r="AD1011" i="11"/>
  <c r="AC1011" i="11"/>
  <c r="AB1011" i="11"/>
  <c r="AA1011" i="11"/>
  <c r="Z1011" i="11"/>
  <c r="Y1011" i="11"/>
  <c r="X1011" i="11"/>
  <c r="W1011" i="11"/>
  <c r="V1011" i="11"/>
  <c r="U1011" i="11"/>
  <c r="T1011" i="11"/>
  <c r="S1011" i="11"/>
  <c r="R1011" i="11"/>
  <c r="Q1011" i="11"/>
  <c r="P1011" i="11"/>
  <c r="O1011" i="11"/>
  <c r="N1011" i="11"/>
  <c r="M1011" i="11"/>
  <c r="L1011" i="11"/>
  <c r="K1011" i="11"/>
  <c r="J1011" i="11"/>
  <c r="I1011" i="11"/>
  <c r="H1011" i="11"/>
  <c r="G1011" i="11"/>
  <c r="AO1009" i="11"/>
  <c r="AN1009" i="11"/>
  <c r="AM1009" i="11"/>
  <c r="AL1009" i="11"/>
  <c r="AK1009" i="11"/>
  <c r="AJ1009" i="11"/>
  <c r="AI1009" i="11"/>
  <c r="AH1009" i="11"/>
  <c r="AG1009" i="11"/>
  <c r="AF1009" i="11"/>
  <c r="AE1009" i="11"/>
  <c r="AD1009" i="11"/>
  <c r="AC1009" i="11"/>
  <c r="AB1009" i="11"/>
  <c r="AA1009" i="11"/>
  <c r="Z1009" i="11"/>
  <c r="Y1009" i="11"/>
  <c r="X1009" i="11"/>
  <c r="W1009" i="11"/>
  <c r="V1009" i="11"/>
  <c r="U1009" i="11"/>
  <c r="T1009" i="11"/>
  <c r="S1009" i="11"/>
  <c r="R1009" i="11"/>
  <c r="Q1009" i="11"/>
  <c r="P1009" i="11"/>
  <c r="O1009" i="11"/>
  <c r="N1009" i="11"/>
  <c r="M1009" i="11"/>
  <c r="L1009" i="11"/>
  <c r="K1009" i="11"/>
  <c r="J1009" i="11"/>
  <c r="I1009" i="11"/>
  <c r="H1009" i="11"/>
  <c r="G1009" i="11"/>
  <c r="AO1007" i="11"/>
  <c r="AN1007" i="11"/>
  <c r="AM1007" i="11"/>
  <c r="AL1007" i="11"/>
  <c r="AK1007" i="11"/>
  <c r="AJ1007" i="11"/>
  <c r="AI1007" i="11"/>
  <c r="AH1007" i="11"/>
  <c r="AG1007" i="11"/>
  <c r="AF1007" i="11"/>
  <c r="AE1007" i="11"/>
  <c r="AD1007" i="11"/>
  <c r="AC1007" i="11"/>
  <c r="AB1007" i="11"/>
  <c r="AA1007" i="11"/>
  <c r="Z1007" i="11"/>
  <c r="Y1007" i="11"/>
  <c r="X1007" i="11"/>
  <c r="W1007" i="11"/>
  <c r="V1007" i="11"/>
  <c r="U1007" i="11"/>
  <c r="T1007" i="11"/>
  <c r="S1007" i="11"/>
  <c r="R1007" i="11"/>
  <c r="Q1007" i="11"/>
  <c r="P1007" i="11"/>
  <c r="O1007" i="11"/>
  <c r="N1007" i="11"/>
  <c r="M1007" i="11"/>
  <c r="L1007" i="11"/>
  <c r="K1007" i="11"/>
  <c r="J1007" i="11"/>
  <c r="I1007" i="11"/>
  <c r="H1007" i="11"/>
  <c r="G1007" i="11"/>
  <c r="AO1005" i="11"/>
  <c r="AN1005" i="11"/>
  <c r="AM1005" i="11"/>
  <c r="AL1005" i="11"/>
  <c r="AK1005" i="11"/>
  <c r="AJ1005" i="11"/>
  <c r="AI1005" i="11"/>
  <c r="AH1005" i="11"/>
  <c r="AG1005" i="11"/>
  <c r="AF1005" i="11"/>
  <c r="AE1005" i="11"/>
  <c r="AD1005" i="11"/>
  <c r="AC1005" i="11"/>
  <c r="AB1005" i="11"/>
  <c r="AA1005" i="11"/>
  <c r="Z1005" i="11"/>
  <c r="Y1005" i="11"/>
  <c r="X1005" i="11"/>
  <c r="W1005" i="11"/>
  <c r="V1005" i="11"/>
  <c r="U1005" i="11"/>
  <c r="T1005" i="11"/>
  <c r="S1005" i="11"/>
  <c r="R1005" i="11"/>
  <c r="Q1005" i="11"/>
  <c r="P1005" i="11"/>
  <c r="O1005" i="11"/>
  <c r="N1005" i="11"/>
  <c r="M1005" i="11"/>
  <c r="L1005" i="11"/>
  <c r="K1005" i="11"/>
  <c r="J1005" i="11"/>
  <c r="I1005" i="11"/>
  <c r="H1005" i="11"/>
  <c r="G1005" i="11"/>
  <c r="D1000" i="11"/>
  <c r="AO1112" i="11"/>
  <c r="AN1112" i="11"/>
  <c r="AM1112" i="11"/>
  <c r="AL1112" i="11"/>
  <c r="AK1112" i="11"/>
  <c r="AJ1112" i="11"/>
  <c r="AI1112" i="11"/>
  <c r="AH1112" i="11"/>
  <c r="AG1112" i="11"/>
  <c r="AF1112" i="11"/>
  <c r="AE1112" i="11"/>
  <c r="AD1112" i="11"/>
  <c r="AC1112" i="11"/>
  <c r="AB1112" i="11"/>
  <c r="AA1112" i="11"/>
  <c r="Z1112" i="11"/>
  <c r="Y1112" i="11"/>
  <c r="X1112" i="11"/>
  <c r="W1112" i="11"/>
  <c r="V1112" i="11"/>
  <c r="U1112" i="11"/>
  <c r="T1112" i="11"/>
  <c r="S1112" i="11"/>
  <c r="R1112" i="11"/>
  <c r="Q1112" i="11"/>
  <c r="P1112" i="11"/>
  <c r="O1112" i="11"/>
  <c r="N1112" i="11"/>
  <c r="M1112" i="11"/>
  <c r="L1112" i="11"/>
  <c r="K1112" i="11"/>
  <c r="J1112" i="11"/>
  <c r="I1112" i="11"/>
  <c r="H1112" i="11"/>
  <c r="G1112" i="11"/>
  <c r="AO1108" i="11"/>
  <c r="AN1108" i="11"/>
  <c r="AM1108" i="11"/>
  <c r="AL1108" i="11"/>
  <c r="AK1108" i="11"/>
  <c r="AJ1108" i="11"/>
  <c r="AI1108" i="11"/>
  <c r="AH1108" i="11"/>
  <c r="AG1108" i="11"/>
  <c r="AF1108" i="11"/>
  <c r="AE1108" i="11"/>
  <c r="AD1108" i="11"/>
  <c r="AC1108" i="11"/>
  <c r="AB1108" i="11"/>
  <c r="AA1108" i="11"/>
  <c r="Z1108" i="11"/>
  <c r="Y1108" i="11"/>
  <c r="X1108" i="11"/>
  <c r="W1108" i="11"/>
  <c r="V1108" i="11"/>
  <c r="U1108" i="11"/>
  <c r="T1108" i="11"/>
  <c r="S1108" i="11"/>
  <c r="R1108" i="11"/>
  <c r="Q1108" i="11"/>
  <c r="P1108" i="11"/>
  <c r="O1108" i="11"/>
  <c r="N1108" i="11"/>
  <c r="M1108" i="11"/>
  <c r="L1108" i="11"/>
  <c r="K1108" i="11"/>
  <c r="J1108" i="11"/>
  <c r="I1108" i="11"/>
  <c r="H1108" i="11"/>
  <c r="G1108" i="11"/>
  <c r="AO1104" i="11"/>
  <c r="AN1104" i="11"/>
  <c r="AM1104" i="11"/>
  <c r="AL1104" i="11"/>
  <c r="AK1104" i="11"/>
  <c r="AJ1104" i="11"/>
  <c r="AI1104" i="11"/>
  <c r="AH1104" i="11"/>
  <c r="AG1104" i="11"/>
  <c r="AF1104" i="11"/>
  <c r="AE1104" i="11"/>
  <c r="AD1104" i="11"/>
  <c r="AC1104" i="11"/>
  <c r="AB1104" i="11"/>
  <c r="AA1104" i="11"/>
  <c r="Z1104" i="11"/>
  <c r="Y1104" i="11"/>
  <c r="X1104" i="11"/>
  <c r="W1104" i="11"/>
  <c r="V1104" i="11"/>
  <c r="U1104" i="11"/>
  <c r="T1104" i="11"/>
  <c r="S1104" i="11"/>
  <c r="R1104" i="11"/>
  <c r="Q1104" i="11"/>
  <c r="P1104" i="11"/>
  <c r="O1104" i="11"/>
  <c r="N1104" i="11"/>
  <c r="M1104" i="11"/>
  <c r="L1104" i="11"/>
  <c r="K1104" i="11"/>
  <c r="J1104" i="11"/>
  <c r="I1104" i="11"/>
  <c r="H1104" i="11"/>
  <c r="G1104" i="11"/>
  <c r="AO1100" i="11"/>
  <c r="AN1100" i="11"/>
  <c r="AM1100" i="11"/>
  <c r="AL1100" i="11"/>
  <c r="AK1100" i="11"/>
  <c r="AJ1100" i="11"/>
  <c r="AI1100" i="11"/>
  <c r="AH1100" i="11"/>
  <c r="AG1100" i="11"/>
  <c r="AF1100" i="11"/>
  <c r="AE1100" i="11"/>
  <c r="AD1100" i="11"/>
  <c r="AC1100" i="11"/>
  <c r="AB1100" i="11"/>
  <c r="AA1100" i="11"/>
  <c r="Z1100" i="11"/>
  <c r="Y1100" i="11"/>
  <c r="X1100" i="11"/>
  <c r="W1100" i="11"/>
  <c r="V1100" i="11"/>
  <c r="U1100" i="11"/>
  <c r="T1100" i="11"/>
  <c r="S1100" i="11"/>
  <c r="R1100" i="11"/>
  <c r="Q1100" i="11"/>
  <c r="P1100" i="11"/>
  <c r="O1100" i="11"/>
  <c r="N1100" i="11"/>
  <c r="M1100" i="11"/>
  <c r="L1100" i="11"/>
  <c r="K1100" i="11"/>
  <c r="J1100" i="11"/>
  <c r="I1100" i="11"/>
  <c r="H1100" i="11"/>
  <c r="G1100" i="11"/>
  <c r="AO1096" i="11"/>
  <c r="AN1096" i="11"/>
  <c r="AM1096" i="11"/>
  <c r="AL1096" i="11"/>
  <c r="AK1096" i="11"/>
  <c r="AJ1096" i="11"/>
  <c r="AI1096" i="11"/>
  <c r="AH1096" i="11"/>
  <c r="AG1096" i="11"/>
  <c r="AF1096" i="11"/>
  <c r="AE1096" i="11"/>
  <c r="AD1096" i="11"/>
  <c r="AC1096" i="11"/>
  <c r="AB1096" i="11"/>
  <c r="AA1096" i="11"/>
  <c r="Z1096" i="11"/>
  <c r="Y1096" i="11"/>
  <c r="X1096" i="11"/>
  <c r="W1096" i="11"/>
  <c r="V1096" i="11"/>
  <c r="U1096" i="11"/>
  <c r="T1096" i="11"/>
  <c r="S1096" i="11"/>
  <c r="R1096" i="11"/>
  <c r="Q1096" i="11"/>
  <c r="P1096" i="11"/>
  <c r="O1096" i="11"/>
  <c r="N1096" i="11"/>
  <c r="M1096" i="11"/>
  <c r="L1096" i="11"/>
  <c r="K1096" i="11"/>
  <c r="J1096" i="11"/>
  <c r="I1096" i="11"/>
  <c r="H1096" i="11"/>
  <c r="G1096" i="11"/>
  <c r="AO1092" i="11"/>
  <c r="AN1092" i="11"/>
  <c r="AM1092" i="11"/>
  <c r="AL1092" i="11"/>
  <c r="AK1092" i="11"/>
  <c r="AJ1092" i="11"/>
  <c r="AI1092" i="11"/>
  <c r="AH1092" i="11"/>
  <c r="AG1092" i="11"/>
  <c r="AF1092" i="11"/>
  <c r="AE1092" i="11"/>
  <c r="AD1092" i="11"/>
  <c r="AC1092" i="11"/>
  <c r="AB1092" i="11"/>
  <c r="AA1092" i="11"/>
  <c r="Z1092" i="11"/>
  <c r="Y1092" i="11"/>
  <c r="X1092" i="11"/>
  <c r="W1092" i="11"/>
  <c r="V1092" i="11"/>
  <c r="U1092" i="11"/>
  <c r="T1092" i="11"/>
  <c r="S1092" i="11"/>
  <c r="R1092" i="11"/>
  <c r="Q1092" i="11"/>
  <c r="P1092" i="11"/>
  <c r="O1092" i="11"/>
  <c r="N1092" i="11"/>
  <c r="M1092" i="11"/>
  <c r="L1092" i="11"/>
  <c r="K1092" i="11"/>
  <c r="J1092" i="11"/>
  <c r="I1092" i="11"/>
  <c r="H1092" i="11"/>
  <c r="G1092" i="11"/>
  <c r="AO1088" i="11"/>
  <c r="AN1088" i="11"/>
  <c r="AM1088" i="11"/>
  <c r="AL1088" i="11"/>
  <c r="AK1088" i="11"/>
  <c r="AJ1088" i="11"/>
  <c r="AI1088" i="11"/>
  <c r="AH1088" i="11"/>
  <c r="AG1088" i="11"/>
  <c r="AF1088" i="11"/>
  <c r="AE1088" i="11"/>
  <c r="AD1088" i="11"/>
  <c r="AC1088" i="11"/>
  <c r="AB1088" i="11"/>
  <c r="AA1088" i="11"/>
  <c r="Z1088" i="11"/>
  <c r="Y1088" i="11"/>
  <c r="X1088" i="11"/>
  <c r="W1088" i="11"/>
  <c r="V1088" i="11"/>
  <c r="U1088" i="11"/>
  <c r="T1088" i="11"/>
  <c r="S1088" i="11"/>
  <c r="R1088" i="11"/>
  <c r="Q1088" i="11"/>
  <c r="P1088" i="11"/>
  <c r="O1088" i="11"/>
  <c r="N1088" i="11"/>
  <c r="M1088" i="11"/>
  <c r="L1088" i="11"/>
  <c r="K1088" i="11"/>
  <c r="J1088" i="11"/>
  <c r="I1088" i="11"/>
  <c r="H1088" i="11"/>
  <c r="G1088" i="11"/>
  <c r="AO1084" i="11"/>
  <c r="AN1084" i="11"/>
  <c r="AM1084" i="11"/>
  <c r="AL1084" i="11"/>
  <c r="AK1084" i="11"/>
  <c r="AJ1084" i="11"/>
  <c r="AI1084" i="11"/>
  <c r="AH1084" i="11"/>
  <c r="AG1084" i="11"/>
  <c r="AF1084" i="11"/>
  <c r="AE1084" i="11"/>
  <c r="AD1084" i="11"/>
  <c r="AC1084" i="11"/>
  <c r="AB1084" i="11"/>
  <c r="AA1084" i="11"/>
  <c r="Z1084" i="11"/>
  <c r="Y1084" i="11"/>
  <c r="X1084" i="11"/>
  <c r="W1084" i="11"/>
  <c r="V1084" i="11"/>
  <c r="U1084" i="11"/>
  <c r="T1084" i="11"/>
  <c r="S1084" i="11"/>
  <c r="R1084" i="11"/>
  <c r="Q1084" i="11"/>
  <c r="P1084" i="11"/>
  <c r="O1084" i="11"/>
  <c r="N1084" i="11"/>
  <c r="M1084" i="11"/>
  <c r="L1084" i="11"/>
  <c r="K1084" i="11"/>
  <c r="J1084" i="11"/>
  <c r="I1084" i="11"/>
  <c r="H1084" i="11"/>
  <c r="G1084" i="11"/>
  <c r="AO1080" i="11"/>
  <c r="AN1080" i="11"/>
  <c r="AM1080" i="11"/>
  <c r="AL1080" i="11"/>
  <c r="AK1080" i="11"/>
  <c r="AJ1080" i="11"/>
  <c r="AI1080" i="11"/>
  <c r="AH1080" i="11"/>
  <c r="AG1080" i="11"/>
  <c r="AF1080" i="11"/>
  <c r="AE1080" i="11"/>
  <c r="AD1080" i="11"/>
  <c r="AC1080" i="11"/>
  <c r="AB1080" i="11"/>
  <c r="AA1080" i="11"/>
  <c r="Z1080" i="11"/>
  <c r="Y1080" i="11"/>
  <c r="X1080" i="11"/>
  <c r="W1080" i="11"/>
  <c r="V1080" i="11"/>
  <c r="U1080" i="11"/>
  <c r="T1080" i="11"/>
  <c r="S1080" i="11"/>
  <c r="R1080" i="11"/>
  <c r="Q1080" i="11"/>
  <c r="P1080" i="11"/>
  <c r="O1080" i="11"/>
  <c r="N1080" i="11"/>
  <c r="M1080" i="11"/>
  <c r="L1080" i="11"/>
  <c r="K1080" i="11"/>
  <c r="J1080" i="11"/>
  <c r="I1080" i="11"/>
  <c r="H1080" i="11"/>
  <c r="G1080" i="11"/>
  <c r="AO1076" i="11"/>
  <c r="AN1076" i="11"/>
  <c r="AM1076" i="11"/>
  <c r="AL1076" i="11"/>
  <c r="AK1076" i="11"/>
  <c r="AJ1076" i="11"/>
  <c r="AI1076" i="11"/>
  <c r="AH1076" i="11"/>
  <c r="AG1076" i="11"/>
  <c r="AF1076" i="11"/>
  <c r="AE1076" i="11"/>
  <c r="AD1076" i="11"/>
  <c r="AC1076" i="11"/>
  <c r="AB1076" i="11"/>
  <c r="AA1076" i="11"/>
  <c r="Z1076" i="11"/>
  <c r="Y1076" i="11"/>
  <c r="X1076" i="11"/>
  <c r="W1076" i="11"/>
  <c r="V1076" i="11"/>
  <c r="U1076" i="11"/>
  <c r="T1076" i="11"/>
  <c r="S1076" i="11"/>
  <c r="R1076" i="11"/>
  <c r="Q1076" i="11"/>
  <c r="P1076" i="11"/>
  <c r="O1076" i="11"/>
  <c r="N1076" i="11"/>
  <c r="M1076" i="11"/>
  <c r="L1076" i="11"/>
  <c r="K1076" i="11"/>
  <c r="J1076" i="11"/>
  <c r="I1076" i="11"/>
  <c r="H1076" i="11"/>
  <c r="G1076" i="11"/>
  <c r="AO1072" i="11"/>
  <c r="AN1072" i="11"/>
  <c r="AM1072" i="11"/>
  <c r="AL1072" i="11"/>
  <c r="AK1072" i="11"/>
  <c r="AJ1072" i="11"/>
  <c r="AI1072" i="11"/>
  <c r="AH1072" i="11"/>
  <c r="AG1072" i="11"/>
  <c r="AF1072" i="11"/>
  <c r="AE1072" i="11"/>
  <c r="AD1072" i="11"/>
  <c r="AC1072" i="11"/>
  <c r="AB1072" i="11"/>
  <c r="AA1072" i="11"/>
  <c r="Z1072" i="11"/>
  <c r="Y1072" i="11"/>
  <c r="X1072" i="11"/>
  <c r="W1072" i="11"/>
  <c r="V1072" i="11"/>
  <c r="U1072" i="11"/>
  <c r="T1072" i="11"/>
  <c r="S1072" i="11"/>
  <c r="R1072" i="11"/>
  <c r="Q1072" i="11"/>
  <c r="P1072" i="11"/>
  <c r="O1072" i="11"/>
  <c r="N1072" i="11"/>
  <c r="M1072" i="11"/>
  <c r="L1072" i="11"/>
  <c r="K1072" i="11"/>
  <c r="J1072" i="11"/>
  <c r="I1072" i="11"/>
  <c r="H1072" i="11"/>
  <c r="G1072" i="11"/>
  <c r="AO1068" i="11"/>
  <c r="AN1068" i="11"/>
  <c r="AM1068" i="11"/>
  <c r="AL1068" i="11"/>
  <c r="AK1068" i="11"/>
  <c r="AJ1068" i="11"/>
  <c r="AI1068" i="11"/>
  <c r="AH1068" i="11"/>
  <c r="AG1068" i="11"/>
  <c r="AF1068" i="11"/>
  <c r="AE1068" i="11"/>
  <c r="AD1068" i="11"/>
  <c r="AC1068" i="11"/>
  <c r="AB1068" i="11"/>
  <c r="AA1068" i="11"/>
  <c r="Z1068" i="11"/>
  <c r="Y1068" i="11"/>
  <c r="X1068" i="11"/>
  <c r="W1068" i="11"/>
  <c r="V1068" i="11"/>
  <c r="U1068" i="11"/>
  <c r="T1068" i="11"/>
  <c r="S1068" i="11"/>
  <c r="R1068" i="11"/>
  <c r="Q1068" i="11"/>
  <c r="P1068" i="11"/>
  <c r="O1068" i="11"/>
  <c r="N1068" i="11"/>
  <c r="M1068" i="11"/>
  <c r="L1068" i="11"/>
  <c r="K1068" i="11"/>
  <c r="J1068" i="11"/>
  <c r="I1068" i="11"/>
  <c r="H1068" i="11"/>
  <c r="G1068" i="11"/>
  <c r="AO1064" i="11"/>
  <c r="AN1064" i="11"/>
  <c r="AM1064" i="11"/>
  <c r="AL1064" i="11"/>
  <c r="AK1064" i="11"/>
  <c r="AJ1064" i="11"/>
  <c r="AI1064" i="11"/>
  <c r="AH1064" i="11"/>
  <c r="AG1064" i="11"/>
  <c r="AF1064" i="11"/>
  <c r="AE1064" i="11"/>
  <c r="AD1064" i="11"/>
  <c r="AC1064" i="11"/>
  <c r="AB1064" i="11"/>
  <c r="AA1064" i="11"/>
  <c r="Z1064" i="11"/>
  <c r="Y1064" i="11"/>
  <c r="X1064" i="11"/>
  <c r="W1064" i="11"/>
  <c r="V1064" i="11"/>
  <c r="U1064" i="11"/>
  <c r="T1064" i="11"/>
  <c r="S1064" i="11"/>
  <c r="R1064" i="11"/>
  <c r="Q1064" i="11"/>
  <c r="P1064" i="11"/>
  <c r="O1064" i="11"/>
  <c r="N1064" i="11"/>
  <c r="M1064" i="11"/>
  <c r="L1064" i="11"/>
  <c r="K1064" i="11"/>
  <c r="J1064" i="11"/>
  <c r="I1064" i="11"/>
  <c r="H1064" i="11"/>
  <c r="G1064" i="11"/>
  <c r="AO1060" i="11"/>
  <c r="AN1060" i="11"/>
  <c r="AM1060" i="11"/>
  <c r="AL1060" i="11"/>
  <c r="AK1060" i="11"/>
  <c r="AJ1060" i="11"/>
  <c r="AI1060" i="11"/>
  <c r="AH1060" i="11"/>
  <c r="AG1060" i="11"/>
  <c r="AF1060" i="11"/>
  <c r="AE1060" i="11"/>
  <c r="AD1060" i="11"/>
  <c r="AC1060" i="11"/>
  <c r="AB1060" i="11"/>
  <c r="AA1060" i="11"/>
  <c r="Z1060" i="11"/>
  <c r="Y1060" i="11"/>
  <c r="X1060" i="11"/>
  <c r="W1060" i="11"/>
  <c r="V1060" i="11"/>
  <c r="U1060" i="11"/>
  <c r="T1060" i="11"/>
  <c r="S1060" i="11"/>
  <c r="R1060" i="11"/>
  <c r="Q1060" i="11"/>
  <c r="P1060" i="11"/>
  <c r="O1060" i="11"/>
  <c r="N1060" i="11"/>
  <c r="M1060" i="11"/>
  <c r="L1060" i="11"/>
  <c r="K1060" i="11"/>
  <c r="J1060" i="11"/>
  <c r="I1060" i="11"/>
  <c r="H1060" i="11"/>
  <c r="G1060" i="11"/>
  <c r="AO1056" i="11"/>
  <c r="AN1056" i="11"/>
  <c r="AM1056" i="11"/>
  <c r="AL1056" i="11"/>
  <c r="AK1056" i="11"/>
  <c r="AJ1056" i="11"/>
  <c r="AI1056" i="11"/>
  <c r="AH1056" i="11"/>
  <c r="AG1056" i="11"/>
  <c r="AF1056" i="11"/>
  <c r="AE1056" i="11"/>
  <c r="AD1056" i="11"/>
  <c r="AC1056" i="11"/>
  <c r="AB1056" i="11"/>
  <c r="AA1056" i="11"/>
  <c r="Z1056" i="11"/>
  <c r="Y1056" i="11"/>
  <c r="X1056" i="11"/>
  <c r="W1056" i="11"/>
  <c r="V1056" i="11"/>
  <c r="U1056" i="11"/>
  <c r="T1056" i="11"/>
  <c r="S1056" i="11"/>
  <c r="R1056" i="11"/>
  <c r="Q1056" i="11"/>
  <c r="P1056" i="11"/>
  <c r="O1056" i="11"/>
  <c r="N1056" i="11"/>
  <c r="M1056" i="11"/>
  <c r="L1056" i="11"/>
  <c r="K1056" i="11"/>
  <c r="J1056" i="11"/>
  <c r="I1056" i="11"/>
  <c r="H1056" i="11"/>
  <c r="G1056" i="11"/>
  <c r="AO1052" i="11"/>
  <c r="AN1052" i="11"/>
  <c r="AM1052" i="11"/>
  <c r="AL1052" i="11"/>
  <c r="AK1052" i="11"/>
  <c r="AJ1052" i="11"/>
  <c r="AI1052" i="11"/>
  <c r="AH1052" i="11"/>
  <c r="AG1052" i="11"/>
  <c r="AF1052" i="11"/>
  <c r="AE1052" i="11"/>
  <c r="AD1052" i="11"/>
  <c r="AC1052" i="11"/>
  <c r="AB1052" i="11"/>
  <c r="AA1052" i="11"/>
  <c r="Z1052" i="11"/>
  <c r="Y1052" i="11"/>
  <c r="X1052" i="11"/>
  <c r="W1052" i="11"/>
  <c r="V1052" i="11"/>
  <c r="U1052" i="11"/>
  <c r="T1052" i="11"/>
  <c r="S1052" i="11"/>
  <c r="R1052" i="11"/>
  <c r="Q1052" i="11"/>
  <c r="P1052" i="11"/>
  <c r="O1052" i="11"/>
  <c r="N1052" i="11"/>
  <c r="M1052" i="11"/>
  <c r="L1052" i="11"/>
  <c r="K1052" i="11"/>
  <c r="J1052" i="11"/>
  <c r="I1052" i="11"/>
  <c r="H1052" i="11"/>
  <c r="G1052" i="11"/>
  <c r="AO1048" i="11"/>
  <c r="AN1048" i="11"/>
  <c r="AM1048" i="11"/>
  <c r="AL1048" i="11"/>
  <c r="AK1048" i="11"/>
  <c r="AJ1048" i="11"/>
  <c r="AI1048" i="11"/>
  <c r="AH1048" i="11"/>
  <c r="AG1048" i="11"/>
  <c r="AF1048" i="11"/>
  <c r="AE1048" i="11"/>
  <c r="AD1048" i="11"/>
  <c r="AC1048" i="11"/>
  <c r="AB1048" i="11"/>
  <c r="AA1048" i="11"/>
  <c r="Z1048" i="11"/>
  <c r="Y1048" i="11"/>
  <c r="X1048" i="11"/>
  <c r="W1048" i="11"/>
  <c r="V1048" i="11"/>
  <c r="U1048" i="11"/>
  <c r="T1048" i="11"/>
  <c r="S1048" i="11"/>
  <c r="R1048" i="11"/>
  <c r="Q1048" i="11"/>
  <c r="P1048" i="11"/>
  <c r="O1048" i="11"/>
  <c r="N1048" i="11"/>
  <c r="M1048" i="11"/>
  <c r="L1048" i="11"/>
  <c r="K1048" i="11"/>
  <c r="J1048" i="11"/>
  <c r="I1048" i="11"/>
  <c r="H1048" i="11"/>
  <c r="G1048" i="11"/>
  <c r="AO1044" i="11"/>
  <c r="AN1044" i="11"/>
  <c r="AM1044" i="11"/>
  <c r="AL1044" i="11"/>
  <c r="AK1044" i="11"/>
  <c r="AJ1044" i="11"/>
  <c r="AI1044" i="11"/>
  <c r="AH1044" i="11"/>
  <c r="AG1044" i="11"/>
  <c r="AF1044" i="11"/>
  <c r="AE1044" i="11"/>
  <c r="AD1044" i="11"/>
  <c r="AC1044" i="11"/>
  <c r="AB1044" i="11"/>
  <c r="AA1044" i="11"/>
  <c r="Z1044" i="11"/>
  <c r="Y1044" i="11"/>
  <c r="X1044" i="11"/>
  <c r="W1044" i="11"/>
  <c r="V1044" i="11"/>
  <c r="U1044" i="11"/>
  <c r="T1044" i="11"/>
  <c r="S1044" i="11"/>
  <c r="R1044" i="11"/>
  <c r="Q1044" i="11"/>
  <c r="P1044" i="11"/>
  <c r="O1044" i="11"/>
  <c r="N1044" i="11"/>
  <c r="M1044" i="11"/>
  <c r="L1044" i="11"/>
  <c r="K1044" i="11"/>
  <c r="J1044" i="11"/>
  <c r="I1044" i="11"/>
  <c r="H1044" i="11"/>
  <c r="G1044" i="11"/>
  <c r="AO1040" i="11"/>
  <c r="AN1040" i="11"/>
  <c r="AM1040" i="11"/>
  <c r="AL1040" i="11"/>
  <c r="AK1040" i="11"/>
  <c r="AJ1040" i="11"/>
  <c r="AI1040" i="11"/>
  <c r="AH1040" i="11"/>
  <c r="AG1040" i="11"/>
  <c r="AF1040" i="11"/>
  <c r="AE1040" i="11"/>
  <c r="AD1040" i="11"/>
  <c r="AC1040" i="11"/>
  <c r="AB1040" i="11"/>
  <c r="AA1040" i="11"/>
  <c r="Z1040" i="11"/>
  <c r="Y1040" i="11"/>
  <c r="X1040" i="11"/>
  <c r="W1040" i="11"/>
  <c r="V1040" i="11"/>
  <c r="U1040" i="11"/>
  <c r="T1040" i="11"/>
  <c r="S1040" i="11"/>
  <c r="R1040" i="11"/>
  <c r="Q1040" i="11"/>
  <c r="P1040" i="11"/>
  <c r="O1040" i="11"/>
  <c r="N1040" i="11"/>
  <c r="M1040" i="11"/>
  <c r="L1040" i="11"/>
  <c r="K1040" i="11"/>
  <c r="J1040" i="11"/>
  <c r="I1040" i="11"/>
  <c r="H1040" i="11"/>
  <c r="G1040" i="11"/>
  <c r="AO1036" i="11"/>
  <c r="AN1036" i="11"/>
  <c r="AM1036" i="11"/>
  <c r="AL1036" i="11"/>
  <c r="AK1036" i="11"/>
  <c r="AJ1036" i="11"/>
  <c r="AI1036" i="11"/>
  <c r="AH1036" i="11"/>
  <c r="AG1036" i="11"/>
  <c r="AF1036" i="11"/>
  <c r="AE1036" i="11"/>
  <c r="AD1036" i="11"/>
  <c r="AC1036" i="11"/>
  <c r="AB1036" i="11"/>
  <c r="AA1036" i="11"/>
  <c r="Z1036" i="11"/>
  <c r="Y1036" i="11"/>
  <c r="X1036" i="11"/>
  <c r="W1036" i="11"/>
  <c r="V1036" i="11"/>
  <c r="U1036" i="11"/>
  <c r="T1036" i="11"/>
  <c r="S1036" i="11"/>
  <c r="R1036" i="11"/>
  <c r="Q1036" i="11"/>
  <c r="P1036" i="11"/>
  <c r="O1036" i="11"/>
  <c r="N1036" i="11"/>
  <c r="M1036" i="11"/>
  <c r="L1036" i="11"/>
  <c r="K1036" i="11"/>
  <c r="J1036" i="11"/>
  <c r="I1036" i="11"/>
  <c r="H1036" i="11"/>
  <c r="G1036" i="11"/>
  <c r="AO998" i="11"/>
  <c r="AN998" i="11"/>
  <c r="AM998" i="11"/>
  <c r="AL998" i="11"/>
  <c r="AK998" i="11"/>
  <c r="AJ998" i="11"/>
  <c r="AI998" i="11"/>
  <c r="AH998" i="11"/>
  <c r="AG998" i="11"/>
  <c r="AF998" i="11"/>
  <c r="AE998" i="11"/>
  <c r="AD998" i="11"/>
  <c r="AC998" i="11"/>
  <c r="AB998" i="11"/>
  <c r="AA998" i="11"/>
  <c r="Z998" i="11"/>
  <c r="Y998" i="11"/>
  <c r="X998" i="11"/>
  <c r="W998" i="11"/>
  <c r="V998" i="11"/>
  <c r="U998" i="11"/>
  <c r="T998" i="11"/>
  <c r="S998" i="11"/>
  <c r="R998" i="11"/>
  <c r="Q998" i="11"/>
  <c r="P998" i="11"/>
  <c r="O998" i="11"/>
  <c r="N998" i="11"/>
  <c r="M998" i="11"/>
  <c r="L998" i="11"/>
  <c r="K998" i="11"/>
  <c r="J998" i="11"/>
  <c r="I998" i="11"/>
  <c r="H998" i="11"/>
  <c r="G998" i="11"/>
  <c r="AO996" i="11"/>
  <c r="AN996" i="11"/>
  <c r="AM996" i="11"/>
  <c r="AL996" i="11"/>
  <c r="AK996" i="11"/>
  <c r="AJ996" i="11"/>
  <c r="AI996" i="11"/>
  <c r="AH996" i="11"/>
  <c r="AG996" i="11"/>
  <c r="AF996" i="11"/>
  <c r="AE996" i="11"/>
  <c r="AD996" i="11"/>
  <c r="AC996" i="11"/>
  <c r="AB996" i="11"/>
  <c r="AA996" i="11"/>
  <c r="Z996" i="11"/>
  <c r="Y996" i="11"/>
  <c r="X996" i="11"/>
  <c r="W996" i="11"/>
  <c r="V996" i="11"/>
  <c r="U996" i="11"/>
  <c r="T996" i="11"/>
  <c r="S996" i="11"/>
  <c r="R996" i="11"/>
  <c r="Q996" i="11"/>
  <c r="P996" i="11"/>
  <c r="O996" i="11"/>
  <c r="N996" i="11"/>
  <c r="M996" i="11"/>
  <c r="L996" i="11"/>
  <c r="K996" i="11"/>
  <c r="J996" i="11"/>
  <c r="I996" i="11"/>
  <c r="H996" i="11"/>
  <c r="G996" i="11"/>
  <c r="AO994" i="11"/>
  <c r="AN994" i="11"/>
  <c r="AM994" i="11"/>
  <c r="AL994" i="11"/>
  <c r="AK994" i="11"/>
  <c r="AJ994" i="11"/>
  <c r="AI994" i="11"/>
  <c r="AH994" i="11"/>
  <c r="AG994" i="11"/>
  <c r="AF994" i="11"/>
  <c r="AE994" i="11"/>
  <c r="AD994" i="11"/>
  <c r="AC994" i="11"/>
  <c r="AB994" i="11"/>
  <c r="AA994" i="11"/>
  <c r="Z994" i="11"/>
  <c r="Y994" i="11"/>
  <c r="X994" i="11"/>
  <c r="W994" i="11"/>
  <c r="V994" i="11"/>
  <c r="U994" i="11"/>
  <c r="T994" i="11"/>
  <c r="S994" i="11"/>
  <c r="R994" i="11"/>
  <c r="Q994" i="11"/>
  <c r="P994" i="11"/>
  <c r="O994" i="11"/>
  <c r="N994" i="11"/>
  <c r="M994" i="11"/>
  <c r="L994" i="11"/>
  <c r="K994" i="11"/>
  <c r="J994" i="11"/>
  <c r="I994" i="11"/>
  <c r="H994" i="11"/>
  <c r="G994" i="11"/>
  <c r="AO992" i="11"/>
  <c r="AN992" i="11"/>
  <c r="AM992" i="11"/>
  <c r="AL992" i="11"/>
  <c r="AK992" i="11"/>
  <c r="AJ992" i="11"/>
  <c r="AI992" i="11"/>
  <c r="AH992" i="11"/>
  <c r="AG992" i="11"/>
  <c r="AF992" i="11"/>
  <c r="AE992" i="11"/>
  <c r="AD992" i="11"/>
  <c r="AC992" i="11"/>
  <c r="AB992" i="11"/>
  <c r="AA992" i="11"/>
  <c r="Z992" i="11"/>
  <c r="Y992" i="11"/>
  <c r="X992" i="11"/>
  <c r="W992" i="11"/>
  <c r="V992" i="11"/>
  <c r="U992" i="11"/>
  <c r="T992" i="11"/>
  <c r="S992" i="11"/>
  <c r="R992" i="11"/>
  <c r="Q992" i="11"/>
  <c r="P992" i="11"/>
  <c r="O992" i="11"/>
  <c r="N992" i="11"/>
  <c r="M992" i="11"/>
  <c r="L992" i="11"/>
  <c r="K992" i="11"/>
  <c r="J992" i="11"/>
  <c r="I992" i="11"/>
  <c r="H992" i="11"/>
  <c r="G992" i="11"/>
  <c r="AO990" i="11"/>
  <c r="AN990" i="11"/>
  <c r="AM990" i="11"/>
  <c r="AL990" i="11"/>
  <c r="AK990" i="11"/>
  <c r="AJ990" i="11"/>
  <c r="AI990" i="11"/>
  <c r="AH990" i="11"/>
  <c r="AG990" i="11"/>
  <c r="AF990" i="11"/>
  <c r="AE990" i="11"/>
  <c r="AD990" i="11"/>
  <c r="AC990" i="11"/>
  <c r="AB990" i="11"/>
  <c r="AA990" i="11"/>
  <c r="Z990" i="11"/>
  <c r="Y990" i="11"/>
  <c r="X990" i="11"/>
  <c r="W990" i="11"/>
  <c r="V990" i="11"/>
  <c r="U990" i="11"/>
  <c r="T990" i="11"/>
  <c r="S990" i="11"/>
  <c r="R990" i="11"/>
  <c r="Q990" i="11"/>
  <c r="P990" i="11"/>
  <c r="O990" i="11"/>
  <c r="N990" i="11"/>
  <c r="M990" i="11"/>
  <c r="L990" i="11"/>
  <c r="K990" i="11"/>
  <c r="J990" i="11"/>
  <c r="I990" i="11"/>
  <c r="H990" i="11"/>
  <c r="G990" i="11"/>
  <c r="AO907" i="11"/>
  <c r="AN907" i="11"/>
  <c r="AM907" i="11"/>
  <c r="AL907" i="11"/>
  <c r="AK907" i="11"/>
  <c r="AJ907" i="11"/>
  <c r="AI907" i="11"/>
  <c r="AH907" i="11"/>
  <c r="AG907" i="11"/>
  <c r="AF907" i="11"/>
  <c r="AE907" i="11"/>
  <c r="AD907" i="11"/>
  <c r="AC907" i="11"/>
  <c r="AB907" i="11"/>
  <c r="AA907" i="11"/>
  <c r="Z907" i="11"/>
  <c r="Y907" i="11"/>
  <c r="X907" i="11"/>
  <c r="W907" i="11"/>
  <c r="V907" i="11"/>
  <c r="U907" i="11"/>
  <c r="T907" i="11"/>
  <c r="S907" i="11"/>
  <c r="R907" i="11"/>
  <c r="Q907" i="11"/>
  <c r="P907" i="11"/>
  <c r="O907" i="11"/>
  <c r="N907" i="11"/>
  <c r="M907" i="11"/>
  <c r="L907" i="11"/>
  <c r="K907" i="11"/>
  <c r="J907" i="11"/>
  <c r="I907" i="11"/>
  <c r="H907" i="11"/>
  <c r="G907" i="11"/>
  <c r="AO905" i="11"/>
  <c r="AN905" i="11"/>
  <c r="AM905" i="11"/>
  <c r="AL905" i="11"/>
  <c r="AK905" i="11"/>
  <c r="AJ905" i="11"/>
  <c r="AI905" i="11"/>
  <c r="AH905" i="11"/>
  <c r="AG905" i="11"/>
  <c r="AF905" i="11"/>
  <c r="AE905" i="11"/>
  <c r="AD905" i="11"/>
  <c r="AC905" i="11"/>
  <c r="AB905" i="11"/>
  <c r="AA905" i="11"/>
  <c r="Z905" i="11"/>
  <c r="Y905" i="11"/>
  <c r="X905" i="11"/>
  <c r="W905" i="11"/>
  <c r="V905" i="11"/>
  <c r="U905" i="11"/>
  <c r="T905" i="11"/>
  <c r="S905" i="11"/>
  <c r="R905" i="11"/>
  <c r="Q905" i="11"/>
  <c r="P905" i="11"/>
  <c r="O905" i="11"/>
  <c r="N905" i="11"/>
  <c r="M905" i="11"/>
  <c r="L905" i="11"/>
  <c r="K905" i="11"/>
  <c r="J905" i="11"/>
  <c r="I905" i="11"/>
  <c r="H905" i="11"/>
  <c r="G905" i="11"/>
  <c r="AO903" i="11"/>
  <c r="AN903" i="11"/>
  <c r="AM903" i="11"/>
  <c r="AL903" i="11"/>
  <c r="AK903" i="11"/>
  <c r="AJ903" i="11"/>
  <c r="AI903" i="11"/>
  <c r="AH903" i="11"/>
  <c r="AG903" i="11"/>
  <c r="AF903" i="11"/>
  <c r="AE903" i="11"/>
  <c r="AD903" i="11"/>
  <c r="AC903" i="11"/>
  <c r="AB903" i="11"/>
  <c r="AA903" i="11"/>
  <c r="Z903" i="11"/>
  <c r="Y903" i="11"/>
  <c r="X903" i="11"/>
  <c r="W903" i="11"/>
  <c r="V903" i="11"/>
  <c r="U903" i="11"/>
  <c r="T903" i="11"/>
  <c r="S903" i="11"/>
  <c r="R903" i="11"/>
  <c r="Q903" i="11"/>
  <c r="P903" i="11"/>
  <c r="O903" i="11"/>
  <c r="N903" i="11"/>
  <c r="M903" i="11"/>
  <c r="L903" i="11"/>
  <c r="K903" i="11"/>
  <c r="J903" i="11"/>
  <c r="I903" i="11"/>
  <c r="H903" i="11"/>
  <c r="G903" i="11"/>
  <c r="AO901" i="11"/>
  <c r="AN901" i="11"/>
  <c r="AM901" i="11"/>
  <c r="AL901" i="11"/>
  <c r="AK901" i="11"/>
  <c r="AJ901" i="11"/>
  <c r="AI901" i="11"/>
  <c r="AH901" i="11"/>
  <c r="AG901" i="11"/>
  <c r="AF901" i="11"/>
  <c r="AE901" i="11"/>
  <c r="AD901" i="11"/>
  <c r="AC901" i="11"/>
  <c r="AB901" i="11"/>
  <c r="AA901" i="11"/>
  <c r="Z901" i="11"/>
  <c r="Y901" i="11"/>
  <c r="X901" i="11"/>
  <c r="W901" i="11"/>
  <c r="V901" i="11"/>
  <c r="U901" i="11"/>
  <c r="T901" i="11"/>
  <c r="S901" i="11"/>
  <c r="R901" i="11"/>
  <c r="Q901" i="11"/>
  <c r="P901" i="11"/>
  <c r="O901" i="11"/>
  <c r="N901" i="11"/>
  <c r="M901" i="11"/>
  <c r="L901" i="11"/>
  <c r="K901" i="11"/>
  <c r="J901" i="11"/>
  <c r="I901" i="11"/>
  <c r="H901" i="11"/>
  <c r="G901" i="11"/>
  <c r="AO899" i="11"/>
  <c r="AN899" i="11"/>
  <c r="AM899" i="11"/>
  <c r="AL899" i="11"/>
  <c r="AK899" i="11"/>
  <c r="AJ899" i="11"/>
  <c r="AI899" i="11"/>
  <c r="AH899" i="11"/>
  <c r="AG899" i="11"/>
  <c r="AF899" i="11"/>
  <c r="AE899" i="11"/>
  <c r="AD899" i="11"/>
  <c r="AC899" i="11"/>
  <c r="AB899" i="11"/>
  <c r="AA899" i="11"/>
  <c r="Z899" i="11"/>
  <c r="Y899" i="11"/>
  <c r="X899" i="11"/>
  <c r="W899" i="11"/>
  <c r="V899" i="11"/>
  <c r="U899" i="11"/>
  <c r="T899" i="11"/>
  <c r="S899" i="11"/>
  <c r="R899" i="11"/>
  <c r="Q899" i="11"/>
  <c r="P899" i="11"/>
  <c r="O899" i="11"/>
  <c r="N899" i="11"/>
  <c r="M899" i="11"/>
  <c r="L899" i="11"/>
  <c r="K899" i="11"/>
  <c r="J899" i="11"/>
  <c r="I899" i="11"/>
  <c r="H899" i="11"/>
  <c r="G899" i="11"/>
  <c r="AO897" i="11"/>
  <c r="AN897" i="11"/>
  <c r="AM897" i="11"/>
  <c r="AL897" i="11"/>
  <c r="AK897" i="11"/>
  <c r="AJ897" i="11"/>
  <c r="AI897" i="11"/>
  <c r="AH897" i="11"/>
  <c r="AG897" i="11"/>
  <c r="AF897" i="11"/>
  <c r="AE897" i="11"/>
  <c r="AD897" i="11"/>
  <c r="AC897" i="11"/>
  <c r="AB897" i="11"/>
  <c r="AA897" i="11"/>
  <c r="Z897" i="11"/>
  <c r="Y897" i="11"/>
  <c r="X897" i="11"/>
  <c r="W897" i="11"/>
  <c r="V897" i="11"/>
  <c r="U897" i="11"/>
  <c r="T897" i="11"/>
  <c r="S897" i="11"/>
  <c r="R897" i="11"/>
  <c r="Q897" i="11"/>
  <c r="P897" i="11"/>
  <c r="O897" i="11"/>
  <c r="N897" i="11"/>
  <c r="M897" i="11"/>
  <c r="L897" i="11"/>
  <c r="K897" i="11"/>
  <c r="J897" i="11"/>
  <c r="I897" i="11"/>
  <c r="H897" i="11"/>
  <c r="G897" i="11"/>
  <c r="AO895" i="11"/>
  <c r="AN895" i="11"/>
  <c r="AM895" i="11"/>
  <c r="AL895" i="11"/>
  <c r="AK895" i="11"/>
  <c r="AJ895" i="11"/>
  <c r="AI895" i="11"/>
  <c r="AH895" i="11"/>
  <c r="AG895" i="11"/>
  <c r="AF895" i="11"/>
  <c r="AE895" i="11"/>
  <c r="AD895" i="11"/>
  <c r="AC895" i="11"/>
  <c r="AB895" i="11"/>
  <c r="AA895" i="11"/>
  <c r="Z895" i="11"/>
  <c r="Y895" i="11"/>
  <c r="X895" i="11"/>
  <c r="W895" i="11"/>
  <c r="V895" i="11"/>
  <c r="U895" i="11"/>
  <c r="T895" i="11"/>
  <c r="S895" i="11"/>
  <c r="R895" i="11"/>
  <c r="Q895" i="11"/>
  <c r="P895" i="11"/>
  <c r="O895" i="11"/>
  <c r="N895" i="11"/>
  <c r="M895" i="11"/>
  <c r="L895" i="11"/>
  <c r="K895" i="11"/>
  <c r="J895" i="11"/>
  <c r="I895" i="11"/>
  <c r="H895" i="11"/>
  <c r="G895" i="11"/>
  <c r="AO893" i="11"/>
  <c r="AN893" i="11"/>
  <c r="AM893" i="11"/>
  <c r="AL893" i="11"/>
  <c r="AK893" i="11"/>
  <c r="AJ893" i="11"/>
  <c r="AI893" i="11"/>
  <c r="AH893" i="11"/>
  <c r="AG893" i="11"/>
  <c r="AF893" i="11"/>
  <c r="AE893" i="11"/>
  <c r="AD893" i="11"/>
  <c r="AC893" i="11"/>
  <c r="AB893" i="11"/>
  <c r="AA893" i="11"/>
  <c r="Z893" i="11"/>
  <c r="Y893" i="11"/>
  <c r="X893" i="11"/>
  <c r="W893" i="11"/>
  <c r="V893" i="11"/>
  <c r="U893" i="11"/>
  <c r="T893" i="11"/>
  <c r="S893" i="11"/>
  <c r="R893" i="11"/>
  <c r="Q893" i="11"/>
  <c r="P893" i="11"/>
  <c r="O893" i="11"/>
  <c r="N893" i="11"/>
  <c r="M893" i="11"/>
  <c r="L893" i="11"/>
  <c r="K893" i="11"/>
  <c r="J893" i="11"/>
  <c r="I893" i="11"/>
  <c r="H893" i="11"/>
  <c r="G893" i="11"/>
  <c r="AO891" i="11"/>
  <c r="AN891" i="11"/>
  <c r="AM891" i="11"/>
  <c r="AL891" i="11"/>
  <c r="AK891" i="11"/>
  <c r="AJ891" i="11"/>
  <c r="AI891" i="11"/>
  <c r="AH891" i="11"/>
  <c r="AG891" i="11"/>
  <c r="AF891" i="11"/>
  <c r="AE891" i="11"/>
  <c r="AD891" i="11"/>
  <c r="AC891" i="11"/>
  <c r="AB891" i="11"/>
  <c r="AA891" i="11"/>
  <c r="Z891" i="11"/>
  <c r="Y891" i="11"/>
  <c r="X891" i="11"/>
  <c r="W891" i="11"/>
  <c r="V891" i="11"/>
  <c r="U891" i="11"/>
  <c r="T891" i="11"/>
  <c r="S891" i="11"/>
  <c r="R891" i="11"/>
  <c r="Q891" i="11"/>
  <c r="P891" i="11"/>
  <c r="O891" i="11"/>
  <c r="N891" i="11"/>
  <c r="M891" i="11"/>
  <c r="L891" i="11"/>
  <c r="K891" i="11"/>
  <c r="J891" i="11"/>
  <c r="I891" i="11"/>
  <c r="H891" i="11"/>
  <c r="G891" i="11"/>
  <c r="AO889" i="11"/>
  <c r="AN889" i="11"/>
  <c r="AM889" i="11"/>
  <c r="AL889" i="11"/>
  <c r="AK889" i="11"/>
  <c r="AJ889" i="11"/>
  <c r="AI889" i="11"/>
  <c r="AH889" i="11"/>
  <c r="AG889" i="11"/>
  <c r="AF889" i="11"/>
  <c r="AE889" i="11"/>
  <c r="AD889" i="11"/>
  <c r="AC889" i="11"/>
  <c r="AB889" i="11"/>
  <c r="AA889" i="11"/>
  <c r="Z889" i="11"/>
  <c r="Y889" i="11"/>
  <c r="X889" i="11"/>
  <c r="W889" i="11"/>
  <c r="V889" i="11"/>
  <c r="U889" i="11"/>
  <c r="T889" i="11"/>
  <c r="S889" i="11"/>
  <c r="R889" i="11"/>
  <c r="Q889" i="11"/>
  <c r="P889" i="11"/>
  <c r="O889" i="11"/>
  <c r="N889" i="11"/>
  <c r="M889" i="11"/>
  <c r="L889" i="11"/>
  <c r="K889" i="11"/>
  <c r="J889" i="11"/>
  <c r="I889" i="11"/>
  <c r="H889" i="11"/>
  <c r="G889" i="11"/>
  <c r="AO887" i="11"/>
  <c r="AN887" i="11"/>
  <c r="AM887" i="11"/>
  <c r="AL887" i="11"/>
  <c r="AK887" i="11"/>
  <c r="AJ887" i="11"/>
  <c r="AI887" i="11"/>
  <c r="AH887" i="11"/>
  <c r="AG887" i="11"/>
  <c r="AF887" i="11"/>
  <c r="AE887" i="11"/>
  <c r="AD887" i="11"/>
  <c r="AC887" i="11"/>
  <c r="AB887" i="11"/>
  <c r="AA887" i="11"/>
  <c r="Z887" i="11"/>
  <c r="Y887" i="11"/>
  <c r="X887" i="11"/>
  <c r="W887" i="11"/>
  <c r="V887" i="11"/>
  <c r="U887" i="11"/>
  <c r="T887" i="11"/>
  <c r="S887" i="11"/>
  <c r="R887" i="11"/>
  <c r="Q887" i="11"/>
  <c r="P887" i="11"/>
  <c r="O887" i="11"/>
  <c r="N887" i="11"/>
  <c r="M887" i="11"/>
  <c r="L887" i="11"/>
  <c r="K887" i="11"/>
  <c r="J887" i="11"/>
  <c r="I887" i="11"/>
  <c r="H887" i="11"/>
  <c r="G887" i="11"/>
  <c r="AO885" i="11"/>
  <c r="AN885" i="11"/>
  <c r="AM885" i="11"/>
  <c r="AL885" i="11"/>
  <c r="AK885" i="11"/>
  <c r="AJ885" i="11"/>
  <c r="AI885" i="11"/>
  <c r="AH885" i="11"/>
  <c r="AG885" i="11"/>
  <c r="AF885" i="11"/>
  <c r="AE885" i="11"/>
  <c r="AD885" i="11"/>
  <c r="AC885" i="11"/>
  <c r="AB885" i="11"/>
  <c r="AA885" i="11"/>
  <c r="Z885" i="11"/>
  <c r="Y885" i="11"/>
  <c r="X885" i="11"/>
  <c r="W885" i="11"/>
  <c r="V885" i="11"/>
  <c r="U885" i="11"/>
  <c r="T885" i="11"/>
  <c r="S885" i="11"/>
  <c r="R885" i="11"/>
  <c r="Q885" i="11"/>
  <c r="P885" i="11"/>
  <c r="O885" i="11"/>
  <c r="N885" i="11"/>
  <c r="M885" i="11"/>
  <c r="L885" i="11"/>
  <c r="K885" i="11"/>
  <c r="J885" i="11"/>
  <c r="I885" i="11"/>
  <c r="H885" i="11"/>
  <c r="G885" i="11"/>
  <c r="AO883" i="11"/>
  <c r="AN883" i="11"/>
  <c r="AM883" i="11"/>
  <c r="AL883" i="11"/>
  <c r="AK883" i="11"/>
  <c r="AJ883" i="11"/>
  <c r="AI883" i="11"/>
  <c r="AH883" i="11"/>
  <c r="AG883" i="11"/>
  <c r="AF883" i="11"/>
  <c r="AE883" i="11"/>
  <c r="AD883" i="11"/>
  <c r="AC883" i="11"/>
  <c r="AB883" i="11"/>
  <c r="AA883" i="11"/>
  <c r="Z883" i="11"/>
  <c r="Y883" i="11"/>
  <c r="X883" i="11"/>
  <c r="W883" i="11"/>
  <c r="V883" i="11"/>
  <c r="U883" i="11"/>
  <c r="T883" i="11"/>
  <c r="S883" i="11"/>
  <c r="R883" i="11"/>
  <c r="Q883" i="11"/>
  <c r="P883" i="11"/>
  <c r="O883" i="11"/>
  <c r="N883" i="11"/>
  <c r="M883" i="11"/>
  <c r="L883" i="11"/>
  <c r="K883" i="11"/>
  <c r="J883" i="11"/>
  <c r="I883" i="11"/>
  <c r="H883" i="11"/>
  <c r="G883" i="11"/>
  <c r="AO881" i="11"/>
  <c r="AN881" i="11"/>
  <c r="AM881" i="11"/>
  <c r="AL881" i="11"/>
  <c r="AK881" i="11"/>
  <c r="AJ881" i="11"/>
  <c r="AI881" i="11"/>
  <c r="AH881" i="11"/>
  <c r="AG881" i="11"/>
  <c r="AF881" i="11"/>
  <c r="AE881" i="11"/>
  <c r="AD881" i="11"/>
  <c r="AC881" i="11"/>
  <c r="AB881" i="11"/>
  <c r="AA881" i="11"/>
  <c r="Z881" i="11"/>
  <c r="Y881" i="11"/>
  <c r="X881" i="11"/>
  <c r="W881" i="11"/>
  <c r="V881" i="11"/>
  <c r="U881" i="11"/>
  <c r="T881" i="11"/>
  <c r="S881" i="11"/>
  <c r="R881" i="11"/>
  <c r="Q881" i="11"/>
  <c r="P881" i="11"/>
  <c r="O881" i="11"/>
  <c r="N881" i="11"/>
  <c r="M881" i="11"/>
  <c r="L881" i="11"/>
  <c r="K881" i="11"/>
  <c r="J881" i="11"/>
  <c r="I881" i="11"/>
  <c r="H881" i="11"/>
  <c r="G881" i="11"/>
  <c r="D876" i="11"/>
  <c r="AO988" i="11"/>
  <c r="AN988" i="11"/>
  <c r="AM988" i="11"/>
  <c r="AL988" i="11"/>
  <c r="AK988" i="11"/>
  <c r="AJ988" i="11"/>
  <c r="AI988" i="11"/>
  <c r="AH988" i="11"/>
  <c r="AG988" i="11"/>
  <c r="AF988" i="11"/>
  <c r="AE988" i="11"/>
  <c r="AD988" i="11"/>
  <c r="AC988" i="11"/>
  <c r="AB988" i="11"/>
  <c r="AA988" i="11"/>
  <c r="Z988" i="11"/>
  <c r="Y988" i="11"/>
  <c r="X988" i="11"/>
  <c r="W988" i="11"/>
  <c r="V988" i="11"/>
  <c r="U988" i="11"/>
  <c r="T988" i="11"/>
  <c r="S988" i="11"/>
  <c r="R988" i="11"/>
  <c r="Q988" i="11"/>
  <c r="P988" i="11"/>
  <c r="O988" i="11"/>
  <c r="N988" i="11"/>
  <c r="M988" i="11"/>
  <c r="L988" i="11"/>
  <c r="K988" i="11"/>
  <c r="J988" i="11"/>
  <c r="I988" i="11"/>
  <c r="H988" i="11"/>
  <c r="G988" i="11"/>
  <c r="AO984" i="11"/>
  <c r="AN984" i="11"/>
  <c r="AM984" i="11"/>
  <c r="AL984" i="11"/>
  <c r="AK984" i="11"/>
  <c r="AJ984" i="11"/>
  <c r="AI984" i="11"/>
  <c r="AH984" i="11"/>
  <c r="AG984" i="11"/>
  <c r="AF984" i="11"/>
  <c r="AE984" i="11"/>
  <c r="AD984" i="11"/>
  <c r="AC984" i="11"/>
  <c r="AB984" i="11"/>
  <c r="AA984" i="11"/>
  <c r="Z984" i="11"/>
  <c r="Y984" i="11"/>
  <c r="X984" i="11"/>
  <c r="W984" i="11"/>
  <c r="V984" i="11"/>
  <c r="U984" i="11"/>
  <c r="T984" i="11"/>
  <c r="S984" i="11"/>
  <c r="R984" i="11"/>
  <c r="Q984" i="11"/>
  <c r="P984" i="11"/>
  <c r="O984" i="11"/>
  <c r="N984" i="11"/>
  <c r="M984" i="11"/>
  <c r="L984" i="11"/>
  <c r="K984" i="11"/>
  <c r="J984" i="11"/>
  <c r="I984" i="11"/>
  <c r="H984" i="11"/>
  <c r="G984" i="11"/>
  <c r="AO980" i="11"/>
  <c r="AN980" i="11"/>
  <c r="AM980" i="11"/>
  <c r="AL980" i="11"/>
  <c r="AK980" i="11"/>
  <c r="AJ980" i="11"/>
  <c r="AI980" i="11"/>
  <c r="AH980" i="11"/>
  <c r="AG980" i="11"/>
  <c r="AF980" i="11"/>
  <c r="AE980" i="11"/>
  <c r="AD980" i="11"/>
  <c r="AC980" i="11"/>
  <c r="AB980" i="11"/>
  <c r="AA980" i="11"/>
  <c r="Z980" i="11"/>
  <c r="Y980" i="11"/>
  <c r="X980" i="11"/>
  <c r="W980" i="11"/>
  <c r="V980" i="11"/>
  <c r="U980" i="11"/>
  <c r="T980" i="11"/>
  <c r="S980" i="11"/>
  <c r="R980" i="11"/>
  <c r="Q980" i="11"/>
  <c r="P980" i="11"/>
  <c r="O980" i="11"/>
  <c r="N980" i="11"/>
  <c r="M980" i="11"/>
  <c r="L980" i="11"/>
  <c r="K980" i="11"/>
  <c r="J980" i="11"/>
  <c r="I980" i="11"/>
  <c r="H980" i="11"/>
  <c r="G980" i="11"/>
  <c r="AO976" i="11"/>
  <c r="AN976" i="11"/>
  <c r="AM976" i="11"/>
  <c r="AL976" i="11"/>
  <c r="AK976" i="11"/>
  <c r="AJ976" i="11"/>
  <c r="AI976" i="11"/>
  <c r="AH976" i="11"/>
  <c r="AG976" i="11"/>
  <c r="AF976" i="11"/>
  <c r="AE976" i="11"/>
  <c r="AD976" i="11"/>
  <c r="AC976" i="11"/>
  <c r="AB976" i="11"/>
  <c r="AA976" i="11"/>
  <c r="Z976" i="11"/>
  <c r="Y976" i="11"/>
  <c r="X976" i="11"/>
  <c r="W976" i="11"/>
  <c r="V976" i="11"/>
  <c r="U976" i="11"/>
  <c r="T976" i="11"/>
  <c r="S976" i="11"/>
  <c r="R976" i="11"/>
  <c r="Q976" i="11"/>
  <c r="P976" i="11"/>
  <c r="O976" i="11"/>
  <c r="N976" i="11"/>
  <c r="M976" i="11"/>
  <c r="L976" i="11"/>
  <c r="K976" i="11"/>
  <c r="J976" i="11"/>
  <c r="I976" i="11"/>
  <c r="H976" i="11"/>
  <c r="G976" i="11"/>
  <c r="AO972" i="11"/>
  <c r="AN972" i="11"/>
  <c r="AM972" i="11"/>
  <c r="AL972" i="11"/>
  <c r="AK972" i="11"/>
  <c r="AJ972" i="11"/>
  <c r="AI972" i="11"/>
  <c r="AH972" i="11"/>
  <c r="AG972" i="11"/>
  <c r="AF972" i="11"/>
  <c r="AE972" i="11"/>
  <c r="AD972" i="11"/>
  <c r="AC972" i="11"/>
  <c r="AB972" i="11"/>
  <c r="AA972" i="11"/>
  <c r="Z972" i="11"/>
  <c r="Y972" i="11"/>
  <c r="X972" i="11"/>
  <c r="W972" i="11"/>
  <c r="V972" i="11"/>
  <c r="U972" i="11"/>
  <c r="T972" i="11"/>
  <c r="S972" i="11"/>
  <c r="R972" i="11"/>
  <c r="Q972" i="11"/>
  <c r="P972" i="11"/>
  <c r="O972" i="11"/>
  <c r="N972" i="11"/>
  <c r="M972" i="11"/>
  <c r="L972" i="11"/>
  <c r="K972" i="11"/>
  <c r="J972" i="11"/>
  <c r="I972" i="11"/>
  <c r="H972" i="11"/>
  <c r="G972" i="11"/>
  <c r="AO968" i="11"/>
  <c r="AN968" i="11"/>
  <c r="AM968" i="11"/>
  <c r="AL968" i="11"/>
  <c r="AK968" i="11"/>
  <c r="AJ968" i="11"/>
  <c r="AI968" i="11"/>
  <c r="AH968" i="11"/>
  <c r="AG968" i="11"/>
  <c r="AF968" i="11"/>
  <c r="AE968" i="11"/>
  <c r="AD968" i="11"/>
  <c r="AC968" i="11"/>
  <c r="AB968" i="11"/>
  <c r="AA968" i="11"/>
  <c r="Z968" i="11"/>
  <c r="Y968" i="11"/>
  <c r="X968" i="11"/>
  <c r="W968" i="11"/>
  <c r="V968" i="11"/>
  <c r="U968" i="11"/>
  <c r="T968" i="11"/>
  <c r="S968" i="11"/>
  <c r="R968" i="11"/>
  <c r="Q968" i="11"/>
  <c r="P968" i="11"/>
  <c r="O968" i="11"/>
  <c r="N968" i="11"/>
  <c r="M968" i="11"/>
  <c r="L968" i="11"/>
  <c r="K968" i="11"/>
  <c r="J968" i="11"/>
  <c r="I968" i="11"/>
  <c r="H968" i="11"/>
  <c r="G968" i="11"/>
  <c r="AO964" i="11"/>
  <c r="AN964" i="11"/>
  <c r="AM964" i="11"/>
  <c r="AL964" i="11"/>
  <c r="AK964" i="11"/>
  <c r="AJ964" i="11"/>
  <c r="AI964" i="11"/>
  <c r="AH964" i="11"/>
  <c r="AG964" i="11"/>
  <c r="AF964" i="11"/>
  <c r="AE964" i="11"/>
  <c r="AD964" i="11"/>
  <c r="AC964" i="11"/>
  <c r="AB964" i="11"/>
  <c r="AA964" i="11"/>
  <c r="Z964" i="11"/>
  <c r="Y964" i="11"/>
  <c r="X964" i="11"/>
  <c r="W964" i="11"/>
  <c r="V964" i="11"/>
  <c r="U964" i="11"/>
  <c r="T964" i="11"/>
  <c r="S964" i="11"/>
  <c r="R964" i="11"/>
  <c r="Q964" i="11"/>
  <c r="P964" i="11"/>
  <c r="O964" i="11"/>
  <c r="N964" i="11"/>
  <c r="M964" i="11"/>
  <c r="L964" i="11"/>
  <c r="K964" i="11"/>
  <c r="J964" i="11"/>
  <c r="I964" i="11"/>
  <c r="H964" i="11"/>
  <c r="G964" i="11"/>
  <c r="AO960" i="11"/>
  <c r="AN960" i="11"/>
  <c r="AM960" i="11"/>
  <c r="AL960" i="11"/>
  <c r="AK960" i="11"/>
  <c r="AJ960" i="11"/>
  <c r="AI960" i="11"/>
  <c r="AH960" i="11"/>
  <c r="AG960" i="11"/>
  <c r="AF960" i="11"/>
  <c r="AE960" i="11"/>
  <c r="AD960" i="11"/>
  <c r="AC960" i="11"/>
  <c r="AB960" i="11"/>
  <c r="AA960" i="11"/>
  <c r="Z960" i="11"/>
  <c r="Y960" i="11"/>
  <c r="X960" i="11"/>
  <c r="W960" i="11"/>
  <c r="V960" i="11"/>
  <c r="U960" i="11"/>
  <c r="T960" i="11"/>
  <c r="S960" i="11"/>
  <c r="R960" i="11"/>
  <c r="Q960" i="11"/>
  <c r="P960" i="11"/>
  <c r="O960" i="11"/>
  <c r="N960" i="11"/>
  <c r="M960" i="11"/>
  <c r="L960" i="11"/>
  <c r="K960" i="11"/>
  <c r="J960" i="11"/>
  <c r="I960" i="11"/>
  <c r="H960" i="11"/>
  <c r="G960" i="11"/>
  <c r="AO956" i="11"/>
  <c r="AN956" i="11"/>
  <c r="AM956" i="11"/>
  <c r="AL956" i="11"/>
  <c r="AK956" i="11"/>
  <c r="AJ956" i="11"/>
  <c r="AI956" i="11"/>
  <c r="AH956" i="11"/>
  <c r="AG956" i="11"/>
  <c r="AF956" i="11"/>
  <c r="AE956" i="11"/>
  <c r="AD956" i="11"/>
  <c r="AC956" i="11"/>
  <c r="AB956" i="11"/>
  <c r="AA956" i="11"/>
  <c r="Z956" i="11"/>
  <c r="Y956" i="11"/>
  <c r="X956" i="11"/>
  <c r="W956" i="11"/>
  <c r="V956" i="11"/>
  <c r="U956" i="11"/>
  <c r="T956" i="11"/>
  <c r="S956" i="11"/>
  <c r="R956" i="11"/>
  <c r="Q956" i="11"/>
  <c r="P956" i="11"/>
  <c r="O956" i="11"/>
  <c r="N956" i="11"/>
  <c r="M956" i="11"/>
  <c r="L956" i="11"/>
  <c r="K956" i="11"/>
  <c r="J956" i="11"/>
  <c r="I956" i="11"/>
  <c r="H956" i="11"/>
  <c r="G956" i="11"/>
  <c r="AO952" i="11"/>
  <c r="AN952" i="11"/>
  <c r="AM952" i="11"/>
  <c r="AL952" i="11"/>
  <c r="AK952" i="11"/>
  <c r="AJ952" i="11"/>
  <c r="AI952" i="11"/>
  <c r="AH952" i="11"/>
  <c r="AG952" i="11"/>
  <c r="AF952" i="11"/>
  <c r="AE952" i="11"/>
  <c r="AD952" i="11"/>
  <c r="AC952" i="11"/>
  <c r="AB952" i="11"/>
  <c r="AA952" i="11"/>
  <c r="Z952" i="11"/>
  <c r="Y952" i="11"/>
  <c r="X952" i="11"/>
  <c r="W952" i="11"/>
  <c r="V952" i="11"/>
  <c r="U952" i="11"/>
  <c r="T952" i="11"/>
  <c r="S952" i="11"/>
  <c r="R952" i="11"/>
  <c r="Q952" i="11"/>
  <c r="P952" i="11"/>
  <c r="O952" i="11"/>
  <c r="N952" i="11"/>
  <c r="M952" i="11"/>
  <c r="L952" i="11"/>
  <c r="K952" i="11"/>
  <c r="J952" i="11"/>
  <c r="I952" i="11"/>
  <c r="H952" i="11"/>
  <c r="G952" i="11"/>
  <c r="AO948" i="11"/>
  <c r="AN948" i="11"/>
  <c r="AM948" i="11"/>
  <c r="AL948" i="11"/>
  <c r="AK948" i="11"/>
  <c r="AJ948" i="11"/>
  <c r="AI948" i="11"/>
  <c r="AH948" i="11"/>
  <c r="AG948" i="11"/>
  <c r="AF948" i="11"/>
  <c r="AE948" i="11"/>
  <c r="AD948" i="11"/>
  <c r="AC948" i="11"/>
  <c r="AB948" i="11"/>
  <c r="AA948" i="11"/>
  <c r="Z948" i="11"/>
  <c r="Y948" i="11"/>
  <c r="X948" i="11"/>
  <c r="W948" i="11"/>
  <c r="V948" i="11"/>
  <c r="U948" i="11"/>
  <c r="T948" i="11"/>
  <c r="S948" i="11"/>
  <c r="R948" i="11"/>
  <c r="Q948" i="11"/>
  <c r="P948" i="11"/>
  <c r="O948" i="11"/>
  <c r="N948" i="11"/>
  <c r="M948" i="11"/>
  <c r="L948" i="11"/>
  <c r="K948" i="11"/>
  <c r="J948" i="11"/>
  <c r="I948" i="11"/>
  <c r="H948" i="11"/>
  <c r="G948" i="11"/>
  <c r="AO944" i="11"/>
  <c r="AN944" i="11"/>
  <c r="AM944" i="11"/>
  <c r="AL944" i="11"/>
  <c r="AK944" i="11"/>
  <c r="AJ944" i="11"/>
  <c r="AI944" i="11"/>
  <c r="AH944" i="11"/>
  <c r="AG944" i="11"/>
  <c r="AF944" i="11"/>
  <c r="AE944" i="11"/>
  <c r="AD944" i="11"/>
  <c r="AC944" i="11"/>
  <c r="AB944" i="11"/>
  <c r="AA944" i="11"/>
  <c r="Z944" i="11"/>
  <c r="Y944" i="11"/>
  <c r="X944" i="11"/>
  <c r="W944" i="11"/>
  <c r="V944" i="11"/>
  <c r="U944" i="11"/>
  <c r="T944" i="11"/>
  <c r="S944" i="11"/>
  <c r="R944" i="11"/>
  <c r="Q944" i="11"/>
  <c r="P944" i="11"/>
  <c r="O944" i="11"/>
  <c r="N944" i="11"/>
  <c r="M944" i="11"/>
  <c r="L944" i="11"/>
  <c r="K944" i="11"/>
  <c r="J944" i="11"/>
  <c r="I944" i="11"/>
  <c r="H944" i="11"/>
  <c r="G944" i="11"/>
  <c r="AO940" i="11"/>
  <c r="AN940" i="11"/>
  <c r="AM940" i="11"/>
  <c r="AL940" i="11"/>
  <c r="AK940" i="11"/>
  <c r="AJ940" i="11"/>
  <c r="AI940" i="11"/>
  <c r="AH940" i="11"/>
  <c r="AG940" i="11"/>
  <c r="AF940" i="11"/>
  <c r="AE940" i="11"/>
  <c r="AD940" i="11"/>
  <c r="AC940" i="11"/>
  <c r="AB940" i="11"/>
  <c r="AA940" i="11"/>
  <c r="Z940" i="11"/>
  <c r="Y940" i="11"/>
  <c r="X940" i="11"/>
  <c r="W940" i="11"/>
  <c r="V940" i="11"/>
  <c r="U940" i="11"/>
  <c r="T940" i="11"/>
  <c r="S940" i="11"/>
  <c r="R940" i="11"/>
  <c r="Q940" i="11"/>
  <c r="P940" i="11"/>
  <c r="O940" i="11"/>
  <c r="N940" i="11"/>
  <c r="M940" i="11"/>
  <c r="L940" i="11"/>
  <c r="K940" i="11"/>
  <c r="J940" i="11"/>
  <c r="I940" i="11"/>
  <c r="H940" i="11"/>
  <c r="G940" i="11"/>
  <c r="AO936" i="11"/>
  <c r="AN936" i="11"/>
  <c r="AM936" i="11"/>
  <c r="AL936" i="11"/>
  <c r="AK936" i="11"/>
  <c r="AJ936" i="11"/>
  <c r="AI936" i="11"/>
  <c r="AH936" i="11"/>
  <c r="AG936" i="11"/>
  <c r="AF936" i="11"/>
  <c r="AE936" i="11"/>
  <c r="AD936" i="11"/>
  <c r="AC936" i="11"/>
  <c r="AB936" i="11"/>
  <c r="AA936" i="11"/>
  <c r="Z936" i="11"/>
  <c r="Y936" i="11"/>
  <c r="X936" i="11"/>
  <c r="W936" i="11"/>
  <c r="V936" i="11"/>
  <c r="U936" i="11"/>
  <c r="T936" i="11"/>
  <c r="S936" i="11"/>
  <c r="R936" i="11"/>
  <c r="Q936" i="11"/>
  <c r="P936" i="11"/>
  <c r="O936" i="11"/>
  <c r="N936" i="11"/>
  <c r="M936" i="11"/>
  <c r="L936" i="11"/>
  <c r="K936" i="11"/>
  <c r="J936" i="11"/>
  <c r="I936" i="11"/>
  <c r="H936" i="11"/>
  <c r="G936" i="11"/>
  <c r="AO932" i="11"/>
  <c r="AN932" i="11"/>
  <c r="AM932" i="11"/>
  <c r="AL932" i="11"/>
  <c r="AK932" i="11"/>
  <c r="AJ932" i="11"/>
  <c r="AI932" i="11"/>
  <c r="AH932" i="11"/>
  <c r="AG932" i="11"/>
  <c r="AF932" i="11"/>
  <c r="AE932" i="11"/>
  <c r="AD932" i="11"/>
  <c r="AC932" i="11"/>
  <c r="AB932" i="11"/>
  <c r="AA932" i="11"/>
  <c r="Z932" i="11"/>
  <c r="Y932" i="11"/>
  <c r="X932" i="11"/>
  <c r="W932" i="11"/>
  <c r="V932" i="11"/>
  <c r="U932" i="11"/>
  <c r="T932" i="11"/>
  <c r="S932" i="11"/>
  <c r="R932" i="11"/>
  <c r="Q932" i="11"/>
  <c r="P932" i="11"/>
  <c r="O932" i="11"/>
  <c r="N932" i="11"/>
  <c r="M932" i="11"/>
  <c r="L932" i="11"/>
  <c r="K932" i="11"/>
  <c r="J932" i="11"/>
  <c r="I932" i="11"/>
  <c r="H932" i="11"/>
  <c r="G932" i="11"/>
  <c r="AO928" i="11"/>
  <c r="AN928" i="11"/>
  <c r="AM928" i="11"/>
  <c r="AL928" i="11"/>
  <c r="AK928" i="11"/>
  <c r="AJ928" i="11"/>
  <c r="AI928" i="11"/>
  <c r="AH928" i="11"/>
  <c r="AG928" i="11"/>
  <c r="AF928" i="11"/>
  <c r="AE928" i="11"/>
  <c r="AD928" i="11"/>
  <c r="AC928" i="11"/>
  <c r="AB928" i="11"/>
  <c r="AA928" i="11"/>
  <c r="Z928" i="11"/>
  <c r="Y928" i="11"/>
  <c r="X928" i="11"/>
  <c r="W928" i="11"/>
  <c r="V928" i="11"/>
  <c r="U928" i="11"/>
  <c r="T928" i="11"/>
  <c r="S928" i="11"/>
  <c r="R928" i="11"/>
  <c r="Q928" i="11"/>
  <c r="P928" i="11"/>
  <c r="O928" i="11"/>
  <c r="N928" i="11"/>
  <c r="M928" i="11"/>
  <c r="L928" i="11"/>
  <c r="K928" i="11"/>
  <c r="J928" i="11"/>
  <c r="I928" i="11"/>
  <c r="H928" i="11"/>
  <c r="G928" i="11"/>
  <c r="AO924" i="11"/>
  <c r="AN924" i="11"/>
  <c r="AM924" i="11"/>
  <c r="AL924" i="11"/>
  <c r="AK924" i="11"/>
  <c r="AJ924" i="11"/>
  <c r="AI924" i="11"/>
  <c r="AH924" i="11"/>
  <c r="AG924" i="11"/>
  <c r="AF924" i="11"/>
  <c r="AE924" i="11"/>
  <c r="AD924" i="11"/>
  <c r="AC924" i="11"/>
  <c r="AB924" i="11"/>
  <c r="AA924" i="11"/>
  <c r="Z924" i="11"/>
  <c r="Y924" i="11"/>
  <c r="X924" i="11"/>
  <c r="W924" i="11"/>
  <c r="V924" i="11"/>
  <c r="U924" i="11"/>
  <c r="T924" i="11"/>
  <c r="S924" i="11"/>
  <c r="R924" i="11"/>
  <c r="Q924" i="11"/>
  <c r="P924" i="11"/>
  <c r="O924" i="11"/>
  <c r="N924" i="11"/>
  <c r="M924" i="11"/>
  <c r="L924" i="11"/>
  <c r="K924" i="11"/>
  <c r="J924" i="11"/>
  <c r="I924" i="11"/>
  <c r="H924" i="11"/>
  <c r="G924" i="11"/>
  <c r="AO920" i="11"/>
  <c r="AN920" i="11"/>
  <c r="AM920" i="11"/>
  <c r="AL920" i="11"/>
  <c r="AK920" i="11"/>
  <c r="AJ920" i="11"/>
  <c r="AI920" i="11"/>
  <c r="AH920" i="11"/>
  <c r="AG920" i="11"/>
  <c r="AF920" i="11"/>
  <c r="AE920" i="11"/>
  <c r="AD920" i="11"/>
  <c r="AC920" i="11"/>
  <c r="AB920" i="11"/>
  <c r="AA920" i="11"/>
  <c r="Z920" i="11"/>
  <c r="Y920" i="11"/>
  <c r="X920" i="11"/>
  <c r="W920" i="11"/>
  <c r="V920" i="11"/>
  <c r="U920" i="11"/>
  <c r="T920" i="11"/>
  <c r="S920" i="11"/>
  <c r="R920" i="11"/>
  <c r="Q920" i="11"/>
  <c r="P920" i="11"/>
  <c r="O920" i="11"/>
  <c r="N920" i="11"/>
  <c r="M920" i="11"/>
  <c r="L920" i="11"/>
  <c r="K920" i="11"/>
  <c r="J920" i="11"/>
  <c r="I920" i="11"/>
  <c r="H920" i="11"/>
  <c r="G920" i="11"/>
  <c r="AO916" i="11"/>
  <c r="AN916" i="11"/>
  <c r="AM916" i="11"/>
  <c r="AL916" i="11"/>
  <c r="AK916" i="11"/>
  <c r="AJ916" i="11"/>
  <c r="AI916" i="11"/>
  <c r="AH916" i="11"/>
  <c r="AG916" i="11"/>
  <c r="AF916" i="11"/>
  <c r="AE916" i="11"/>
  <c r="AD916" i="11"/>
  <c r="AC916" i="11"/>
  <c r="AB916" i="11"/>
  <c r="AA916" i="11"/>
  <c r="Z916" i="11"/>
  <c r="Y916" i="11"/>
  <c r="X916" i="11"/>
  <c r="W916" i="11"/>
  <c r="V916" i="11"/>
  <c r="U916" i="11"/>
  <c r="T916" i="11"/>
  <c r="S916" i="11"/>
  <c r="R916" i="11"/>
  <c r="Q916" i="11"/>
  <c r="P916" i="11"/>
  <c r="O916" i="11"/>
  <c r="N916" i="11"/>
  <c r="M916" i="11"/>
  <c r="L916" i="11"/>
  <c r="K916" i="11"/>
  <c r="J916" i="11"/>
  <c r="I916" i="11"/>
  <c r="H916" i="11"/>
  <c r="G916" i="11"/>
  <c r="AO912" i="11"/>
  <c r="AN912" i="11"/>
  <c r="AM912" i="11"/>
  <c r="AL912" i="11"/>
  <c r="AK912" i="11"/>
  <c r="AJ912" i="11"/>
  <c r="AI912" i="11"/>
  <c r="AH912" i="11"/>
  <c r="AG912" i="11"/>
  <c r="AF912" i="11"/>
  <c r="AE912" i="11"/>
  <c r="AD912" i="11"/>
  <c r="AC912" i="11"/>
  <c r="AB912" i="11"/>
  <c r="AA912" i="11"/>
  <c r="Z912" i="11"/>
  <c r="Y912" i="11"/>
  <c r="X912" i="11"/>
  <c r="W912" i="11"/>
  <c r="V912" i="11"/>
  <c r="U912" i="11"/>
  <c r="T912" i="11"/>
  <c r="S912" i="11"/>
  <c r="R912" i="11"/>
  <c r="Q912" i="11"/>
  <c r="P912" i="11"/>
  <c r="O912" i="11"/>
  <c r="N912" i="11"/>
  <c r="M912" i="11"/>
  <c r="L912" i="11"/>
  <c r="K912" i="11"/>
  <c r="J912" i="11"/>
  <c r="I912" i="11"/>
  <c r="H912" i="11"/>
  <c r="G912" i="11"/>
  <c r="AO874" i="11"/>
  <c r="AN874" i="11"/>
  <c r="AM874" i="11"/>
  <c r="AL874" i="11"/>
  <c r="AK874" i="11"/>
  <c r="AJ874" i="11"/>
  <c r="AI874" i="11"/>
  <c r="AH874" i="11"/>
  <c r="AG874" i="11"/>
  <c r="AF874" i="11"/>
  <c r="AE874" i="11"/>
  <c r="AD874" i="11"/>
  <c r="AC874" i="11"/>
  <c r="AB874" i="11"/>
  <c r="AA874" i="11"/>
  <c r="Z874" i="11"/>
  <c r="Y874" i="11"/>
  <c r="X874" i="11"/>
  <c r="W874" i="11"/>
  <c r="V874" i="11"/>
  <c r="U874" i="11"/>
  <c r="T874" i="11"/>
  <c r="S874" i="11"/>
  <c r="R874" i="11"/>
  <c r="Q874" i="11"/>
  <c r="P874" i="11"/>
  <c r="O874" i="11"/>
  <c r="N874" i="11"/>
  <c r="M874" i="11"/>
  <c r="L874" i="11"/>
  <c r="K874" i="11"/>
  <c r="J874" i="11"/>
  <c r="I874" i="11"/>
  <c r="H874" i="11"/>
  <c r="G874" i="11"/>
  <c r="AO872" i="11"/>
  <c r="AN872" i="11"/>
  <c r="AM872" i="11"/>
  <c r="AL872" i="11"/>
  <c r="AK872" i="11"/>
  <c r="AJ872" i="11"/>
  <c r="AI872" i="11"/>
  <c r="AH872" i="11"/>
  <c r="AG872" i="11"/>
  <c r="AF872" i="11"/>
  <c r="AE872" i="11"/>
  <c r="AD872" i="11"/>
  <c r="AC872" i="11"/>
  <c r="AB872" i="11"/>
  <c r="AA872" i="11"/>
  <c r="Z872" i="11"/>
  <c r="Y872" i="11"/>
  <c r="X872" i="11"/>
  <c r="W872" i="11"/>
  <c r="V872" i="11"/>
  <c r="U872" i="11"/>
  <c r="T872" i="11"/>
  <c r="S872" i="11"/>
  <c r="R872" i="11"/>
  <c r="Q872" i="11"/>
  <c r="P872" i="11"/>
  <c r="O872" i="11"/>
  <c r="N872" i="11"/>
  <c r="M872" i="11"/>
  <c r="L872" i="11"/>
  <c r="K872" i="11"/>
  <c r="J872" i="11"/>
  <c r="I872" i="11"/>
  <c r="H872" i="11"/>
  <c r="G872" i="11"/>
  <c r="AO870" i="11"/>
  <c r="AN870" i="11"/>
  <c r="AM870" i="11"/>
  <c r="AL870" i="11"/>
  <c r="AK870" i="11"/>
  <c r="AJ870" i="11"/>
  <c r="AI870" i="11"/>
  <c r="AH870" i="11"/>
  <c r="AG870" i="11"/>
  <c r="AF870" i="11"/>
  <c r="AE870" i="11"/>
  <c r="AD870" i="11"/>
  <c r="AC870" i="11"/>
  <c r="AB870" i="11"/>
  <c r="AA870" i="11"/>
  <c r="Z870" i="11"/>
  <c r="Y870" i="11"/>
  <c r="X870" i="11"/>
  <c r="W870" i="11"/>
  <c r="V870" i="11"/>
  <c r="U870" i="11"/>
  <c r="T870" i="11"/>
  <c r="S870" i="11"/>
  <c r="R870" i="11"/>
  <c r="Q870" i="11"/>
  <c r="P870" i="11"/>
  <c r="O870" i="11"/>
  <c r="N870" i="11"/>
  <c r="M870" i="11"/>
  <c r="L870" i="11"/>
  <c r="K870" i="11"/>
  <c r="J870" i="11"/>
  <c r="I870" i="11"/>
  <c r="H870" i="11"/>
  <c r="G870" i="11"/>
  <c r="AO868" i="11"/>
  <c r="AN868" i="11"/>
  <c r="AM868" i="11"/>
  <c r="AL868" i="11"/>
  <c r="AK868" i="11"/>
  <c r="AJ868" i="11"/>
  <c r="AI868" i="11"/>
  <c r="AH868" i="11"/>
  <c r="AG868" i="11"/>
  <c r="AF868" i="11"/>
  <c r="AE868" i="11"/>
  <c r="AD868" i="11"/>
  <c r="AC868" i="11"/>
  <c r="AB868" i="11"/>
  <c r="AA868" i="11"/>
  <c r="Z868" i="11"/>
  <c r="Y868" i="11"/>
  <c r="X868" i="11"/>
  <c r="W868" i="11"/>
  <c r="V868" i="11"/>
  <c r="U868" i="11"/>
  <c r="T868" i="11"/>
  <c r="S868" i="11"/>
  <c r="R868" i="11"/>
  <c r="Q868" i="11"/>
  <c r="P868" i="11"/>
  <c r="O868" i="11"/>
  <c r="N868" i="11"/>
  <c r="M868" i="11"/>
  <c r="L868" i="11"/>
  <c r="K868" i="11"/>
  <c r="J868" i="11"/>
  <c r="I868" i="11"/>
  <c r="H868" i="11"/>
  <c r="G868" i="11"/>
  <c r="AO866" i="11"/>
  <c r="AN866" i="11"/>
  <c r="AM866" i="11"/>
  <c r="AL866" i="11"/>
  <c r="AK866" i="11"/>
  <c r="AJ866" i="11"/>
  <c r="AI866" i="11"/>
  <c r="AH866" i="11"/>
  <c r="AG866" i="11"/>
  <c r="AF866" i="11"/>
  <c r="AE866" i="11"/>
  <c r="AD866" i="11"/>
  <c r="AC866" i="11"/>
  <c r="AB866" i="11"/>
  <c r="AA866" i="11"/>
  <c r="Z866" i="11"/>
  <c r="Y866" i="11"/>
  <c r="X866" i="11"/>
  <c r="W866" i="11"/>
  <c r="V866" i="11"/>
  <c r="U866" i="11"/>
  <c r="T866" i="11"/>
  <c r="S866" i="11"/>
  <c r="R866" i="11"/>
  <c r="Q866" i="11"/>
  <c r="P866" i="11"/>
  <c r="O866" i="11"/>
  <c r="N866" i="11"/>
  <c r="M866" i="11"/>
  <c r="L866" i="11"/>
  <c r="K866" i="11"/>
  <c r="J866" i="11"/>
  <c r="I866" i="11"/>
  <c r="H866" i="11"/>
  <c r="G866" i="11"/>
  <c r="AO783" i="11"/>
  <c r="AN783" i="11"/>
  <c r="AM783" i="11"/>
  <c r="AL783" i="11"/>
  <c r="AK783" i="11"/>
  <c r="AJ783" i="11"/>
  <c r="AI783" i="11"/>
  <c r="AH783" i="11"/>
  <c r="AG783" i="11"/>
  <c r="AF783" i="11"/>
  <c r="AE783" i="11"/>
  <c r="AD783" i="11"/>
  <c r="AC783" i="11"/>
  <c r="AB783" i="11"/>
  <c r="AA783" i="11"/>
  <c r="Z783" i="11"/>
  <c r="Y783" i="11"/>
  <c r="X783" i="11"/>
  <c r="W783" i="11"/>
  <c r="V783" i="11"/>
  <c r="U783" i="11"/>
  <c r="T783" i="11"/>
  <c r="S783" i="11"/>
  <c r="R783" i="11"/>
  <c r="Q783" i="11"/>
  <c r="P783" i="11"/>
  <c r="O783" i="11"/>
  <c r="N783" i="11"/>
  <c r="M783" i="11"/>
  <c r="L783" i="11"/>
  <c r="K783" i="11"/>
  <c r="J783" i="11"/>
  <c r="I783" i="11"/>
  <c r="H783" i="11"/>
  <c r="G783" i="11"/>
  <c r="AO781" i="11"/>
  <c r="AN781" i="11"/>
  <c r="AM781" i="11"/>
  <c r="AL781" i="11"/>
  <c r="AK781" i="11"/>
  <c r="AJ781" i="11"/>
  <c r="AI781" i="11"/>
  <c r="AH781" i="11"/>
  <c r="AG781" i="11"/>
  <c r="AF781" i="11"/>
  <c r="AE781" i="11"/>
  <c r="AD781" i="11"/>
  <c r="AC781" i="11"/>
  <c r="AB781" i="11"/>
  <c r="AA781" i="11"/>
  <c r="Z781" i="11"/>
  <c r="Y781" i="11"/>
  <c r="X781" i="11"/>
  <c r="W781" i="11"/>
  <c r="V781" i="11"/>
  <c r="U781" i="11"/>
  <c r="T781" i="11"/>
  <c r="S781" i="11"/>
  <c r="R781" i="11"/>
  <c r="Q781" i="11"/>
  <c r="P781" i="11"/>
  <c r="O781" i="11"/>
  <c r="N781" i="11"/>
  <c r="M781" i="11"/>
  <c r="L781" i="11"/>
  <c r="K781" i="11"/>
  <c r="J781" i="11"/>
  <c r="I781" i="11"/>
  <c r="H781" i="11"/>
  <c r="G781" i="11"/>
  <c r="AO779" i="11"/>
  <c r="AN779" i="11"/>
  <c r="AM779" i="11"/>
  <c r="AL779" i="11"/>
  <c r="AK779" i="11"/>
  <c r="AJ779" i="11"/>
  <c r="AI779" i="11"/>
  <c r="AH779" i="11"/>
  <c r="AG779" i="11"/>
  <c r="AF779" i="11"/>
  <c r="AE779" i="11"/>
  <c r="AD779" i="11"/>
  <c r="AC779" i="11"/>
  <c r="AB779" i="11"/>
  <c r="AA779" i="11"/>
  <c r="Z779" i="11"/>
  <c r="Y779" i="11"/>
  <c r="X779" i="11"/>
  <c r="W779" i="11"/>
  <c r="V779" i="11"/>
  <c r="U779" i="11"/>
  <c r="T779" i="11"/>
  <c r="S779" i="11"/>
  <c r="R779" i="11"/>
  <c r="Q779" i="11"/>
  <c r="P779" i="11"/>
  <c r="O779" i="11"/>
  <c r="N779" i="11"/>
  <c r="M779" i="11"/>
  <c r="L779" i="11"/>
  <c r="K779" i="11"/>
  <c r="J779" i="11"/>
  <c r="I779" i="11"/>
  <c r="H779" i="11"/>
  <c r="G779" i="11"/>
  <c r="AO777" i="11"/>
  <c r="AN777" i="11"/>
  <c r="AM777" i="11"/>
  <c r="AL777" i="11"/>
  <c r="AK777" i="11"/>
  <c r="AJ777" i="11"/>
  <c r="AI777" i="11"/>
  <c r="AH777" i="11"/>
  <c r="AG777" i="11"/>
  <c r="AF777" i="11"/>
  <c r="AE777" i="11"/>
  <c r="AD777" i="11"/>
  <c r="AC777" i="11"/>
  <c r="AB777" i="11"/>
  <c r="AA777" i="11"/>
  <c r="Z777" i="11"/>
  <c r="Y777" i="11"/>
  <c r="X777" i="11"/>
  <c r="W777" i="11"/>
  <c r="V777" i="11"/>
  <c r="U777" i="11"/>
  <c r="T777" i="11"/>
  <c r="S777" i="11"/>
  <c r="R777" i="11"/>
  <c r="Q777" i="11"/>
  <c r="P777" i="11"/>
  <c r="O777" i="11"/>
  <c r="N777" i="11"/>
  <c r="M777" i="11"/>
  <c r="L777" i="11"/>
  <c r="K777" i="11"/>
  <c r="J777" i="11"/>
  <c r="I777" i="11"/>
  <c r="H777" i="11"/>
  <c r="G777" i="11"/>
  <c r="AO775" i="11"/>
  <c r="AN775" i="11"/>
  <c r="AM775" i="11"/>
  <c r="AL775" i="11"/>
  <c r="AK775" i="11"/>
  <c r="AJ775" i="11"/>
  <c r="AI775" i="11"/>
  <c r="AH775" i="11"/>
  <c r="AG775" i="11"/>
  <c r="AF775" i="11"/>
  <c r="AE775" i="11"/>
  <c r="AD775" i="11"/>
  <c r="AC775" i="11"/>
  <c r="AB775" i="11"/>
  <c r="AA775" i="11"/>
  <c r="Z775" i="11"/>
  <c r="Y775" i="11"/>
  <c r="X775" i="11"/>
  <c r="W775" i="11"/>
  <c r="V775" i="11"/>
  <c r="U775" i="11"/>
  <c r="T775" i="11"/>
  <c r="S775" i="11"/>
  <c r="R775" i="11"/>
  <c r="Q775" i="11"/>
  <c r="P775" i="11"/>
  <c r="O775" i="11"/>
  <c r="N775" i="11"/>
  <c r="M775" i="11"/>
  <c r="L775" i="11"/>
  <c r="K775" i="11"/>
  <c r="J775" i="11"/>
  <c r="I775" i="11"/>
  <c r="H775" i="11"/>
  <c r="G775" i="11"/>
  <c r="AO773" i="11"/>
  <c r="AN773" i="11"/>
  <c r="AM773" i="11"/>
  <c r="AL773" i="11"/>
  <c r="AK773" i="11"/>
  <c r="AJ773" i="11"/>
  <c r="AI773" i="11"/>
  <c r="AH773" i="11"/>
  <c r="AG773" i="11"/>
  <c r="AF773" i="11"/>
  <c r="AE773" i="11"/>
  <c r="AD773" i="11"/>
  <c r="AC773" i="11"/>
  <c r="AB773" i="11"/>
  <c r="AA773" i="11"/>
  <c r="Z773" i="11"/>
  <c r="Y773" i="11"/>
  <c r="X773" i="11"/>
  <c r="W773" i="11"/>
  <c r="V773" i="11"/>
  <c r="U773" i="11"/>
  <c r="T773" i="11"/>
  <c r="S773" i="11"/>
  <c r="R773" i="11"/>
  <c r="Q773" i="11"/>
  <c r="P773" i="11"/>
  <c r="O773" i="11"/>
  <c r="N773" i="11"/>
  <c r="M773" i="11"/>
  <c r="L773" i="11"/>
  <c r="K773" i="11"/>
  <c r="J773" i="11"/>
  <c r="I773" i="11"/>
  <c r="H773" i="11"/>
  <c r="G773" i="11"/>
  <c r="AO771" i="11"/>
  <c r="AN771" i="11"/>
  <c r="AM771" i="11"/>
  <c r="AL771" i="11"/>
  <c r="AK771" i="11"/>
  <c r="AJ771" i="11"/>
  <c r="AI771" i="11"/>
  <c r="AH771" i="11"/>
  <c r="AG771" i="11"/>
  <c r="AF771" i="11"/>
  <c r="AE771" i="11"/>
  <c r="AD771" i="11"/>
  <c r="AC771" i="11"/>
  <c r="AB771" i="11"/>
  <c r="AA771" i="11"/>
  <c r="Z771" i="11"/>
  <c r="Y771" i="11"/>
  <c r="X771" i="11"/>
  <c r="W771" i="11"/>
  <c r="V771" i="11"/>
  <c r="U771" i="11"/>
  <c r="T771" i="11"/>
  <c r="S771" i="11"/>
  <c r="R771" i="11"/>
  <c r="Q771" i="11"/>
  <c r="P771" i="11"/>
  <c r="O771" i="11"/>
  <c r="N771" i="11"/>
  <c r="M771" i="11"/>
  <c r="L771" i="11"/>
  <c r="K771" i="11"/>
  <c r="J771" i="11"/>
  <c r="I771" i="11"/>
  <c r="H771" i="11"/>
  <c r="G771" i="11"/>
  <c r="AO769" i="11"/>
  <c r="AN769" i="11"/>
  <c r="AM769" i="11"/>
  <c r="AL769" i="11"/>
  <c r="AK769" i="11"/>
  <c r="AJ769" i="11"/>
  <c r="AI769" i="11"/>
  <c r="AH769" i="11"/>
  <c r="AG769" i="11"/>
  <c r="AF769" i="11"/>
  <c r="AE769" i="11"/>
  <c r="AD769" i="11"/>
  <c r="AC769" i="11"/>
  <c r="AB769" i="11"/>
  <c r="AA769" i="11"/>
  <c r="Z769" i="11"/>
  <c r="Y769" i="11"/>
  <c r="X769" i="11"/>
  <c r="W769" i="11"/>
  <c r="V769" i="11"/>
  <c r="U769" i="11"/>
  <c r="T769" i="11"/>
  <c r="S769" i="11"/>
  <c r="R769" i="11"/>
  <c r="Q769" i="11"/>
  <c r="P769" i="11"/>
  <c r="O769" i="11"/>
  <c r="N769" i="11"/>
  <c r="M769" i="11"/>
  <c r="L769" i="11"/>
  <c r="K769" i="11"/>
  <c r="J769" i="11"/>
  <c r="I769" i="11"/>
  <c r="H769" i="11"/>
  <c r="G769" i="11"/>
  <c r="AO767" i="11"/>
  <c r="AN767" i="11"/>
  <c r="AM767" i="11"/>
  <c r="AL767" i="11"/>
  <c r="AK767" i="11"/>
  <c r="AJ767" i="11"/>
  <c r="AI767" i="11"/>
  <c r="AH767" i="11"/>
  <c r="AG767" i="11"/>
  <c r="AF767" i="11"/>
  <c r="AE767" i="11"/>
  <c r="AD767" i="11"/>
  <c r="AC767" i="11"/>
  <c r="AB767" i="11"/>
  <c r="AA767" i="11"/>
  <c r="Z767" i="11"/>
  <c r="Y767" i="11"/>
  <c r="X767" i="11"/>
  <c r="W767" i="11"/>
  <c r="V767" i="11"/>
  <c r="U767" i="11"/>
  <c r="T767" i="11"/>
  <c r="S767" i="11"/>
  <c r="R767" i="11"/>
  <c r="Q767" i="11"/>
  <c r="P767" i="11"/>
  <c r="O767" i="11"/>
  <c r="N767" i="11"/>
  <c r="M767" i="11"/>
  <c r="L767" i="11"/>
  <c r="K767" i="11"/>
  <c r="J767" i="11"/>
  <c r="I767" i="11"/>
  <c r="H767" i="11"/>
  <c r="G767" i="11"/>
  <c r="AO765" i="11"/>
  <c r="AN765" i="11"/>
  <c r="AM765" i="11"/>
  <c r="AL765" i="11"/>
  <c r="AK765" i="11"/>
  <c r="AJ765" i="11"/>
  <c r="AI765" i="11"/>
  <c r="AH765" i="11"/>
  <c r="AG765" i="11"/>
  <c r="AF765" i="11"/>
  <c r="AE765" i="11"/>
  <c r="AD765" i="11"/>
  <c r="AC765" i="11"/>
  <c r="AB765" i="11"/>
  <c r="AA765" i="11"/>
  <c r="Z765" i="11"/>
  <c r="Y765" i="11"/>
  <c r="X765" i="11"/>
  <c r="W765" i="11"/>
  <c r="V765" i="11"/>
  <c r="U765" i="11"/>
  <c r="T765" i="11"/>
  <c r="S765" i="11"/>
  <c r="R765" i="11"/>
  <c r="Q765" i="11"/>
  <c r="P765" i="11"/>
  <c r="O765" i="11"/>
  <c r="N765" i="11"/>
  <c r="M765" i="11"/>
  <c r="L765" i="11"/>
  <c r="K765" i="11"/>
  <c r="J765" i="11"/>
  <c r="I765" i="11"/>
  <c r="H765" i="11"/>
  <c r="G765" i="11"/>
  <c r="AO763" i="11"/>
  <c r="AN763" i="11"/>
  <c r="AM763" i="11"/>
  <c r="AL763" i="11"/>
  <c r="AK763" i="11"/>
  <c r="AJ763" i="11"/>
  <c r="AI763" i="11"/>
  <c r="AH763" i="11"/>
  <c r="AG763" i="11"/>
  <c r="AF763" i="11"/>
  <c r="AE763" i="11"/>
  <c r="AD763" i="11"/>
  <c r="AC763" i="11"/>
  <c r="AB763" i="11"/>
  <c r="AA763" i="11"/>
  <c r="Z763" i="11"/>
  <c r="Y763" i="11"/>
  <c r="X763" i="11"/>
  <c r="W763" i="11"/>
  <c r="V763" i="11"/>
  <c r="U763" i="11"/>
  <c r="T763" i="11"/>
  <c r="S763" i="11"/>
  <c r="R763" i="11"/>
  <c r="Q763" i="11"/>
  <c r="P763" i="11"/>
  <c r="O763" i="11"/>
  <c r="N763" i="11"/>
  <c r="M763" i="11"/>
  <c r="L763" i="11"/>
  <c r="K763" i="11"/>
  <c r="J763" i="11"/>
  <c r="I763" i="11"/>
  <c r="H763" i="11"/>
  <c r="G763" i="11"/>
  <c r="AO761" i="11"/>
  <c r="AN761" i="11"/>
  <c r="AM761" i="11"/>
  <c r="AL761" i="11"/>
  <c r="AK761" i="11"/>
  <c r="AJ761" i="11"/>
  <c r="AI761" i="11"/>
  <c r="AH761" i="11"/>
  <c r="AG761" i="11"/>
  <c r="AF761" i="11"/>
  <c r="AE761" i="11"/>
  <c r="AD761" i="11"/>
  <c r="AC761" i="11"/>
  <c r="AB761" i="11"/>
  <c r="AA761" i="11"/>
  <c r="Z761" i="11"/>
  <c r="Y761" i="11"/>
  <c r="X761" i="11"/>
  <c r="W761" i="11"/>
  <c r="V761" i="11"/>
  <c r="U761" i="11"/>
  <c r="T761" i="11"/>
  <c r="S761" i="11"/>
  <c r="R761" i="11"/>
  <c r="Q761" i="11"/>
  <c r="P761" i="11"/>
  <c r="O761" i="11"/>
  <c r="N761" i="11"/>
  <c r="M761" i="11"/>
  <c r="L761" i="11"/>
  <c r="K761" i="11"/>
  <c r="J761" i="11"/>
  <c r="I761" i="11"/>
  <c r="H761" i="11"/>
  <c r="G761" i="11"/>
  <c r="AO759" i="11"/>
  <c r="AN759" i="11"/>
  <c r="AM759" i="11"/>
  <c r="AL759" i="11"/>
  <c r="AK759" i="11"/>
  <c r="AJ759" i="11"/>
  <c r="AI759" i="11"/>
  <c r="AH759" i="11"/>
  <c r="AG759" i="11"/>
  <c r="AF759" i="11"/>
  <c r="AE759" i="11"/>
  <c r="AD759" i="11"/>
  <c r="AC759" i="11"/>
  <c r="AB759" i="11"/>
  <c r="AA759" i="11"/>
  <c r="Z759" i="11"/>
  <c r="Y759" i="11"/>
  <c r="X759" i="11"/>
  <c r="W759" i="11"/>
  <c r="V759" i="11"/>
  <c r="U759" i="11"/>
  <c r="T759" i="11"/>
  <c r="S759" i="11"/>
  <c r="R759" i="11"/>
  <c r="Q759" i="11"/>
  <c r="P759" i="11"/>
  <c r="O759" i="11"/>
  <c r="N759" i="11"/>
  <c r="M759" i="11"/>
  <c r="L759" i="11"/>
  <c r="K759" i="11"/>
  <c r="J759" i="11"/>
  <c r="I759" i="11"/>
  <c r="H759" i="11"/>
  <c r="G759" i="11"/>
  <c r="AO757" i="11"/>
  <c r="AN757" i="11"/>
  <c r="AM757" i="11"/>
  <c r="AL757" i="11"/>
  <c r="AK757" i="11"/>
  <c r="AJ757" i="11"/>
  <c r="AI757" i="11"/>
  <c r="AH757" i="11"/>
  <c r="AG757" i="11"/>
  <c r="AF757" i="11"/>
  <c r="AE757" i="11"/>
  <c r="AD757" i="11"/>
  <c r="AC757" i="11"/>
  <c r="AB757" i="11"/>
  <c r="AA757" i="11"/>
  <c r="Z757" i="11"/>
  <c r="Y757" i="11"/>
  <c r="X757" i="11"/>
  <c r="W757" i="11"/>
  <c r="V757" i="11"/>
  <c r="U757" i="11"/>
  <c r="T757" i="11"/>
  <c r="S757" i="11"/>
  <c r="R757" i="11"/>
  <c r="Q757" i="11"/>
  <c r="P757" i="11"/>
  <c r="O757" i="11"/>
  <c r="N757" i="11"/>
  <c r="M757" i="11"/>
  <c r="L757" i="11"/>
  <c r="K757" i="11"/>
  <c r="J757" i="11"/>
  <c r="I757" i="11"/>
  <c r="H757" i="11"/>
  <c r="G757" i="11"/>
  <c r="D752" i="11"/>
  <c r="AO864" i="11"/>
  <c r="AN864" i="11"/>
  <c r="AM864" i="11"/>
  <c r="AL864" i="11"/>
  <c r="AK864" i="11"/>
  <c r="AJ864" i="11"/>
  <c r="AI864" i="11"/>
  <c r="AH864" i="11"/>
  <c r="AG864" i="11"/>
  <c r="AF864" i="11"/>
  <c r="AE864" i="11"/>
  <c r="AD864" i="11"/>
  <c r="AC864" i="11"/>
  <c r="AB864" i="11"/>
  <c r="AA864" i="11"/>
  <c r="Z864" i="11"/>
  <c r="Y864" i="11"/>
  <c r="X864" i="11"/>
  <c r="W864" i="11"/>
  <c r="V864" i="11"/>
  <c r="U864" i="11"/>
  <c r="T864" i="11"/>
  <c r="S864" i="11"/>
  <c r="R864" i="11"/>
  <c r="Q864" i="11"/>
  <c r="P864" i="11"/>
  <c r="O864" i="11"/>
  <c r="N864" i="11"/>
  <c r="M864" i="11"/>
  <c r="L864" i="11"/>
  <c r="K864" i="11"/>
  <c r="J864" i="11"/>
  <c r="I864" i="11"/>
  <c r="H864" i="11"/>
  <c r="G864" i="11"/>
  <c r="AO860" i="11"/>
  <c r="AN860" i="11"/>
  <c r="AM860" i="11"/>
  <c r="AL860" i="11"/>
  <c r="AK860" i="11"/>
  <c r="AJ860" i="11"/>
  <c r="AI860" i="11"/>
  <c r="AH860" i="11"/>
  <c r="AG860" i="11"/>
  <c r="AF860" i="11"/>
  <c r="AE860" i="11"/>
  <c r="AD860" i="11"/>
  <c r="AC860" i="11"/>
  <c r="AB860" i="11"/>
  <c r="AA860" i="11"/>
  <c r="Z860" i="11"/>
  <c r="Y860" i="11"/>
  <c r="X860" i="11"/>
  <c r="W860" i="11"/>
  <c r="V860" i="11"/>
  <c r="U860" i="11"/>
  <c r="T860" i="11"/>
  <c r="S860" i="11"/>
  <c r="R860" i="11"/>
  <c r="Q860" i="11"/>
  <c r="P860" i="11"/>
  <c r="O860" i="11"/>
  <c r="N860" i="11"/>
  <c r="M860" i="11"/>
  <c r="L860" i="11"/>
  <c r="K860" i="11"/>
  <c r="J860" i="11"/>
  <c r="I860" i="11"/>
  <c r="H860" i="11"/>
  <c r="G860" i="11"/>
  <c r="AO856" i="11"/>
  <c r="AN856" i="11"/>
  <c r="AM856" i="11"/>
  <c r="AL856" i="11"/>
  <c r="AK856" i="11"/>
  <c r="AJ856" i="11"/>
  <c r="AI856" i="11"/>
  <c r="AH856" i="11"/>
  <c r="AG856" i="11"/>
  <c r="AF856" i="11"/>
  <c r="AE856" i="11"/>
  <c r="AD856" i="11"/>
  <c r="AC856" i="11"/>
  <c r="AB856" i="11"/>
  <c r="AA856" i="11"/>
  <c r="Z856" i="11"/>
  <c r="Y856" i="11"/>
  <c r="X856" i="11"/>
  <c r="W856" i="11"/>
  <c r="V856" i="11"/>
  <c r="U856" i="11"/>
  <c r="T856" i="11"/>
  <c r="S856" i="11"/>
  <c r="R856" i="11"/>
  <c r="Q856" i="11"/>
  <c r="P856" i="11"/>
  <c r="O856" i="11"/>
  <c r="N856" i="11"/>
  <c r="M856" i="11"/>
  <c r="L856" i="11"/>
  <c r="K856" i="11"/>
  <c r="J856" i="11"/>
  <c r="I856" i="11"/>
  <c r="H856" i="11"/>
  <c r="G856" i="11"/>
  <c r="AO852" i="11"/>
  <c r="AN852" i="11"/>
  <c r="AM852" i="11"/>
  <c r="AL852" i="11"/>
  <c r="AK852" i="11"/>
  <c r="AJ852" i="11"/>
  <c r="AI852" i="11"/>
  <c r="AH852" i="11"/>
  <c r="AG852" i="11"/>
  <c r="AF852" i="11"/>
  <c r="AE852" i="11"/>
  <c r="AD852" i="11"/>
  <c r="AC852" i="11"/>
  <c r="AB852" i="11"/>
  <c r="AA852" i="11"/>
  <c r="Z852" i="11"/>
  <c r="Y852" i="11"/>
  <c r="X852" i="11"/>
  <c r="W852" i="11"/>
  <c r="V852" i="11"/>
  <c r="U852" i="11"/>
  <c r="T852" i="11"/>
  <c r="S852" i="11"/>
  <c r="R852" i="11"/>
  <c r="Q852" i="11"/>
  <c r="P852" i="11"/>
  <c r="O852" i="11"/>
  <c r="N852" i="11"/>
  <c r="M852" i="11"/>
  <c r="L852" i="11"/>
  <c r="K852" i="11"/>
  <c r="J852" i="11"/>
  <c r="I852" i="11"/>
  <c r="H852" i="11"/>
  <c r="G852" i="11"/>
  <c r="AO848" i="11"/>
  <c r="AN848" i="11"/>
  <c r="AM848" i="11"/>
  <c r="AL848" i="11"/>
  <c r="AK848" i="11"/>
  <c r="AJ848" i="11"/>
  <c r="AI848" i="11"/>
  <c r="AH848" i="11"/>
  <c r="AG848" i="11"/>
  <c r="AF848" i="11"/>
  <c r="AE848" i="11"/>
  <c r="AD848" i="11"/>
  <c r="AC848" i="11"/>
  <c r="AB848" i="11"/>
  <c r="AA848" i="11"/>
  <c r="Z848" i="11"/>
  <c r="Y848" i="11"/>
  <c r="X848" i="11"/>
  <c r="W848" i="11"/>
  <c r="V848" i="11"/>
  <c r="U848" i="11"/>
  <c r="T848" i="11"/>
  <c r="S848" i="11"/>
  <c r="R848" i="11"/>
  <c r="Q848" i="11"/>
  <c r="P848" i="11"/>
  <c r="O848" i="11"/>
  <c r="N848" i="11"/>
  <c r="M848" i="11"/>
  <c r="L848" i="11"/>
  <c r="K848" i="11"/>
  <c r="J848" i="11"/>
  <c r="I848" i="11"/>
  <c r="H848" i="11"/>
  <c r="G848" i="11"/>
  <c r="AO844" i="11"/>
  <c r="AN844" i="11"/>
  <c r="AM844" i="11"/>
  <c r="AL844" i="11"/>
  <c r="AK844" i="11"/>
  <c r="AJ844" i="11"/>
  <c r="AI844" i="11"/>
  <c r="AH844" i="11"/>
  <c r="AG844" i="11"/>
  <c r="AF844" i="11"/>
  <c r="AE844" i="11"/>
  <c r="AD844" i="11"/>
  <c r="AC844" i="11"/>
  <c r="AB844" i="11"/>
  <c r="AA844" i="11"/>
  <c r="Z844" i="11"/>
  <c r="Y844" i="11"/>
  <c r="X844" i="11"/>
  <c r="W844" i="11"/>
  <c r="V844" i="11"/>
  <c r="U844" i="11"/>
  <c r="T844" i="11"/>
  <c r="S844" i="11"/>
  <c r="R844" i="11"/>
  <c r="Q844" i="11"/>
  <c r="P844" i="11"/>
  <c r="O844" i="11"/>
  <c r="N844" i="11"/>
  <c r="M844" i="11"/>
  <c r="L844" i="11"/>
  <c r="K844" i="11"/>
  <c r="J844" i="11"/>
  <c r="I844" i="11"/>
  <c r="H844" i="11"/>
  <c r="G844" i="11"/>
  <c r="AO840" i="11"/>
  <c r="AN840" i="11"/>
  <c r="AM840" i="11"/>
  <c r="AL840" i="11"/>
  <c r="AK840" i="11"/>
  <c r="AJ840" i="11"/>
  <c r="AI840" i="11"/>
  <c r="AH840" i="11"/>
  <c r="AG840" i="11"/>
  <c r="AF840" i="11"/>
  <c r="AE840" i="11"/>
  <c r="AD840" i="11"/>
  <c r="AC840" i="11"/>
  <c r="AB840" i="11"/>
  <c r="AA840" i="11"/>
  <c r="Z840" i="11"/>
  <c r="Y840" i="11"/>
  <c r="X840" i="11"/>
  <c r="W840" i="11"/>
  <c r="V840" i="11"/>
  <c r="U840" i="11"/>
  <c r="T840" i="11"/>
  <c r="S840" i="11"/>
  <c r="R840" i="11"/>
  <c r="Q840" i="11"/>
  <c r="P840" i="11"/>
  <c r="O840" i="11"/>
  <c r="N840" i="11"/>
  <c r="M840" i="11"/>
  <c r="L840" i="11"/>
  <c r="K840" i="11"/>
  <c r="J840" i="11"/>
  <c r="I840" i="11"/>
  <c r="H840" i="11"/>
  <c r="G840" i="11"/>
  <c r="AO836" i="11"/>
  <c r="AN836" i="11"/>
  <c r="AM836" i="11"/>
  <c r="AL836" i="11"/>
  <c r="AK836" i="11"/>
  <c r="AJ836" i="11"/>
  <c r="AI836" i="11"/>
  <c r="AH836" i="11"/>
  <c r="AG836" i="11"/>
  <c r="AF836" i="11"/>
  <c r="AE836" i="11"/>
  <c r="AD836" i="11"/>
  <c r="AC836" i="11"/>
  <c r="AB836" i="11"/>
  <c r="AA836" i="11"/>
  <c r="Z836" i="11"/>
  <c r="Y836" i="11"/>
  <c r="X836" i="11"/>
  <c r="W836" i="11"/>
  <c r="V836" i="11"/>
  <c r="U836" i="11"/>
  <c r="T836" i="11"/>
  <c r="S836" i="11"/>
  <c r="R836" i="11"/>
  <c r="Q836" i="11"/>
  <c r="P836" i="11"/>
  <c r="O836" i="11"/>
  <c r="N836" i="11"/>
  <c r="M836" i="11"/>
  <c r="L836" i="11"/>
  <c r="K836" i="11"/>
  <c r="J836" i="11"/>
  <c r="I836" i="11"/>
  <c r="H836" i="11"/>
  <c r="G836" i="11"/>
  <c r="AO832" i="11"/>
  <c r="AN832" i="11"/>
  <c r="AM832" i="11"/>
  <c r="AL832" i="11"/>
  <c r="AK832" i="11"/>
  <c r="AJ832" i="11"/>
  <c r="AI832" i="11"/>
  <c r="AH832" i="11"/>
  <c r="AG832" i="11"/>
  <c r="AF832" i="11"/>
  <c r="AE832" i="11"/>
  <c r="AD832" i="11"/>
  <c r="AC832" i="11"/>
  <c r="AB832" i="11"/>
  <c r="AA832" i="11"/>
  <c r="Z832" i="11"/>
  <c r="Y832" i="11"/>
  <c r="X832" i="11"/>
  <c r="W832" i="11"/>
  <c r="V832" i="11"/>
  <c r="U832" i="11"/>
  <c r="T832" i="11"/>
  <c r="S832" i="11"/>
  <c r="R832" i="11"/>
  <c r="Q832" i="11"/>
  <c r="P832" i="11"/>
  <c r="O832" i="11"/>
  <c r="N832" i="11"/>
  <c r="M832" i="11"/>
  <c r="L832" i="11"/>
  <c r="K832" i="11"/>
  <c r="J832" i="11"/>
  <c r="I832" i="11"/>
  <c r="H832" i="11"/>
  <c r="G832" i="11"/>
  <c r="AO828" i="11"/>
  <c r="AN828" i="11"/>
  <c r="AM828" i="11"/>
  <c r="AL828" i="11"/>
  <c r="AK828" i="11"/>
  <c r="AJ828" i="11"/>
  <c r="AI828" i="11"/>
  <c r="AH828" i="11"/>
  <c r="AG828" i="11"/>
  <c r="AF828" i="11"/>
  <c r="AE828" i="11"/>
  <c r="AD828" i="11"/>
  <c r="AC828" i="11"/>
  <c r="AB828" i="11"/>
  <c r="AA828" i="11"/>
  <c r="Z828" i="11"/>
  <c r="Y828" i="11"/>
  <c r="X828" i="11"/>
  <c r="W828" i="11"/>
  <c r="V828" i="11"/>
  <c r="U828" i="11"/>
  <c r="T828" i="11"/>
  <c r="S828" i="11"/>
  <c r="R828" i="11"/>
  <c r="Q828" i="11"/>
  <c r="P828" i="11"/>
  <c r="O828" i="11"/>
  <c r="N828" i="11"/>
  <c r="M828" i="11"/>
  <c r="L828" i="11"/>
  <c r="K828" i="11"/>
  <c r="J828" i="11"/>
  <c r="I828" i="11"/>
  <c r="H828" i="11"/>
  <c r="G828" i="11"/>
  <c r="AO824" i="11"/>
  <c r="AN824" i="11"/>
  <c r="AM824" i="11"/>
  <c r="AL824" i="11"/>
  <c r="AK824" i="11"/>
  <c r="AJ824" i="11"/>
  <c r="AI824" i="11"/>
  <c r="AH824" i="11"/>
  <c r="AG824" i="11"/>
  <c r="AF824" i="11"/>
  <c r="AE824" i="11"/>
  <c r="AD824" i="11"/>
  <c r="AC824" i="11"/>
  <c r="AB824" i="11"/>
  <c r="AA824" i="11"/>
  <c r="Z824" i="11"/>
  <c r="Y824" i="11"/>
  <c r="X824" i="11"/>
  <c r="W824" i="11"/>
  <c r="V824" i="11"/>
  <c r="U824" i="11"/>
  <c r="T824" i="11"/>
  <c r="S824" i="11"/>
  <c r="R824" i="11"/>
  <c r="Q824" i="11"/>
  <c r="P824" i="11"/>
  <c r="O824" i="11"/>
  <c r="N824" i="11"/>
  <c r="M824" i="11"/>
  <c r="L824" i="11"/>
  <c r="K824" i="11"/>
  <c r="J824" i="11"/>
  <c r="I824" i="11"/>
  <c r="H824" i="11"/>
  <c r="G824" i="11"/>
  <c r="AO820" i="11"/>
  <c r="AN820" i="11"/>
  <c r="AM820" i="11"/>
  <c r="AL820" i="11"/>
  <c r="AK820" i="11"/>
  <c r="AJ820" i="11"/>
  <c r="AI820" i="11"/>
  <c r="AH820" i="11"/>
  <c r="AG820" i="11"/>
  <c r="AF820" i="11"/>
  <c r="AE820" i="11"/>
  <c r="AD820" i="11"/>
  <c r="AC820" i="11"/>
  <c r="AB820" i="11"/>
  <c r="AA820" i="11"/>
  <c r="Z820" i="11"/>
  <c r="Y820" i="11"/>
  <c r="X820" i="11"/>
  <c r="W820" i="11"/>
  <c r="V820" i="11"/>
  <c r="U820" i="11"/>
  <c r="T820" i="11"/>
  <c r="S820" i="11"/>
  <c r="R820" i="11"/>
  <c r="Q820" i="11"/>
  <c r="P820" i="11"/>
  <c r="O820" i="11"/>
  <c r="N820" i="11"/>
  <c r="M820" i="11"/>
  <c r="L820" i="11"/>
  <c r="K820" i="11"/>
  <c r="J820" i="11"/>
  <c r="I820" i="11"/>
  <c r="H820" i="11"/>
  <c r="G820" i="11"/>
  <c r="AO816" i="11"/>
  <c r="AN816" i="11"/>
  <c r="AM816" i="11"/>
  <c r="AL816" i="11"/>
  <c r="AK816" i="11"/>
  <c r="AJ816" i="11"/>
  <c r="AI816" i="11"/>
  <c r="AH816" i="11"/>
  <c r="AG816" i="11"/>
  <c r="AF816" i="11"/>
  <c r="AE816" i="11"/>
  <c r="AD816" i="11"/>
  <c r="AC816" i="11"/>
  <c r="AB816" i="11"/>
  <c r="AA816" i="11"/>
  <c r="Z816" i="11"/>
  <c r="Y816" i="11"/>
  <c r="X816" i="11"/>
  <c r="W816" i="11"/>
  <c r="V816" i="11"/>
  <c r="U816" i="11"/>
  <c r="T816" i="11"/>
  <c r="S816" i="11"/>
  <c r="R816" i="11"/>
  <c r="Q816" i="11"/>
  <c r="P816" i="11"/>
  <c r="O816" i="11"/>
  <c r="N816" i="11"/>
  <c r="M816" i="11"/>
  <c r="L816" i="11"/>
  <c r="K816" i="11"/>
  <c r="J816" i="11"/>
  <c r="I816" i="11"/>
  <c r="H816" i="11"/>
  <c r="G816" i="11"/>
  <c r="AO812" i="11"/>
  <c r="AN812" i="11"/>
  <c r="AM812" i="11"/>
  <c r="AL812" i="11"/>
  <c r="AK812" i="11"/>
  <c r="AJ812" i="11"/>
  <c r="AI812" i="11"/>
  <c r="AH812" i="11"/>
  <c r="AG812" i="11"/>
  <c r="AF812" i="11"/>
  <c r="AE812" i="11"/>
  <c r="AD812" i="11"/>
  <c r="AC812" i="11"/>
  <c r="AB812" i="11"/>
  <c r="AA812" i="11"/>
  <c r="Z812" i="11"/>
  <c r="Y812" i="11"/>
  <c r="X812" i="11"/>
  <c r="W812" i="11"/>
  <c r="V812" i="11"/>
  <c r="U812" i="11"/>
  <c r="T812" i="11"/>
  <c r="S812" i="11"/>
  <c r="R812" i="11"/>
  <c r="Q812" i="11"/>
  <c r="P812" i="11"/>
  <c r="O812" i="11"/>
  <c r="N812" i="11"/>
  <c r="M812" i="11"/>
  <c r="L812" i="11"/>
  <c r="K812" i="11"/>
  <c r="J812" i="11"/>
  <c r="I812" i="11"/>
  <c r="H812" i="11"/>
  <c r="G812" i="11"/>
  <c r="AO808" i="11"/>
  <c r="AN808" i="11"/>
  <c r="AM808" i="11"/>
  <c r="AL808" i="11"/>
  <c r="AK808" i="11"/>
  <c r="AJ808" i="11"/>
  <c r="AI808" i="11"/>
  <c r="AH808" i="11"/>
  <c r="AG808" i="11"/>
  <c r="AF808" i="11"/>
  <c r="AE808" i="11"/>
  <c r="AD808" i="11"/>
  <c r="AC808" i="11"/>
  <c r="AB808" i="11"/>
  <c r="AA808" i="11"/>
  <c r="Z808" i="11"/>
  <c r="Y808" i="11"/>
  <c r="X808" i="11"/>
  <c r="W808" i="11"/>
  <c r="V808" i="11"/>
  <c r="U808" i="11"/>
  <c r="T808" i="11"/>
  <c r="S808" i="11"/>
  <c r="R808" i="11"/>
  <c r="Q808" i="11"/>
  <c r="P808" i="11"/>
  <c r="O808" i="11"/>
  <c r="N808" i="11"/>
  <c r="M808" i="11"/>
  <c r="L808" i="11"/>
  <c r="K808" i="11"/>
  <c r="J808" i="11"/>
  <c r="I808" i="11"/>
  <c r="H808" i="11"/>
  <c r="G808" i="11"/>
  <c r="AO804" i="11"/>
  <c r="AN804" i="11"/>
  <c r="AM804" i="11"/>
  <c r="AL804" i="11"/>
  <c r="AK804" i="11"/>
  <c r="AJ804" i="11"/>
  <c r="AI804" i="11"/>
  <c r="AH804" i="11"/>
  <c r="AG804" i="11"/>
  <c r="AF804" i="11"/>
  <c r="AE804" i="11"/>
  <c r="AD804" i="11"/>
  <c r="AC804" i="11"/>
  <c r="AB804" i="11"/>
  <c r="AA804" i="11"/>
  <c r="Z804" i="11"/>
  <c r="Y804" i="11"/>
  <c r="X804" i="11"/>
  <c r="W804" i="11"/>
  <c r="V804" i="11"/>
  <c r="U804" i="11"/>
  <c r="T804" i="11"/>
  <c r="S804" i="11"/>
  <c r="R804" i="11"/>
  <c r="Q804" i="11"/>
  <c r="P804" i="11"/>
  <c r="O804" i="11"/>
  <c r="N804" i="11"/>
  <c r="M804" i="11"/>
  <c r="L804" i="11"/>
  <c r="K804" i="11"/>
  <c r="J804" i="11"/>
  <c r="I804" i="11"/>
  <c r="H804" i="11"/>
  <c r="G804" i="11"/>
  <c r="AO800" i="11"/>
  <c r="AN800" i="11"/>
  <c r="AM800" i="11"/>
  <c r="AL800" i="11"/>
  <c r="AK800" i="11"/>
  <c r="AJ800" i="11"/>
  <c r="AI800" i="11"/>
  <c r="AH800" i="11"/>
  <c r="AG800" i="11"/>
  <c r="AF800" i="11"/>
  <c r="AE800" i="11"/>
  <c r="AD800" i="11"/>
  <c r="AC800" i="11"/>
  <c r="AB800" i="11"/>
  <c r="AA800" i="11"/>
  <c r="Z800" i="11"/>
  <c r="Y800" i="11"/>
  <c r="X800" i="11"/>
  <c r="W800" i="11"/>
  <c r="V800" i="11"/>
  <c r="U800" i="11"/>
  <c r="T800" i="11"/>
  <c r="S800" i="11"/>
  <c r="R800" i="11"/>
  <c r="Q800" i="11"/>
  <c r="P800" i="11"/>
  <c r="O800" i="11"/>
  <c r="N800" i="11"/>
  <c r="M800" i="11"/>
  <c r="L800" i="11"/>
  <c r="K800" i="11"/>
  <c r="J800" i="11"/>
  <c r="I800" i="11"/>
  <c r="H800" i="11"/>
  <c r="G800" i="11"/>
  <c r="AO796" i="11"/>
  <c r="AN796" i="11"/>
  <c r="AM796" i="11"/>
  <c r="AL796" i="11"/>
  <c r="AK796" i="11"/>
  <c r="AJ796" i="11"/>
  <c r="AI796" i="11"/>
  <c r="AH796" i="11"/>
  <c r="AG796" i="11"/>
  <c r="AF796" i="11"/>
  <c r="AE796" i="11"/>
  <c r="AD796" i="11"/>
  <c r="AC796" i="11"/>
  <c r="AB796" i="11"/>
  <c r="AA796" i="11"/>
  <c r="Z796" i="11"/>
  <c r="Y796" i="11"/>
  <c r="X796" i="11"/>
  <c r="W796" i="11"/>
  <c r="V796" i="11"/>
  <c r="U796" i="11"/>
  <c r="T796" i="11"/>
  <c r="S796" i="11"/>
  <c r="R796" i="11"/>
  <c r="Q796" i="11"/>
  <c r="P796" i="11"/>
  <c r="O796" i="11"/>
  <c r="N796" i="11"/>
  <c r="M796" i="11"/>
  <c r="L796" i="11"/>
  <c r="K796" i="11"/>
  <c r="J796" i="11"/>
  <c r="I796" i="11"/>
  <c r="H796" i="11"/>
  <c r="G796" i="11"/>
  <c r="AO792" i="11"/>
  <c r="AN792" i="11"/>
  <c r="AM792" i="11"/>
  <c r="AL792" i="11"/>
  <c r="AK792" i="11"/>
  <c r="AJ792" i="11"/>
  <c r="AI792" i="11"/>
  <c r="AH792" i="11"/>
  <c r="AG792" i="11"/>
  <c r="AF792" i="11"/>
  <c r="AE792" i="11"/>
  <c r="AD792" i="11"/>
  <c r="AC792" i="11"/>
  <c r="AB792" i="11"/>
  <c r="AA792" i="11"/>
  <c r="Z792" i="11"/>
  <c r="Y792" i="11"/>
  <c r="X792" i="11"/>
  <c r="W792" i="11"/>
  <c r="V792" i="11"/>
  <c r="U792" i="11"/>
  <c r="T792" i="11"/>
  <c r="S792" i="11"/>
  <c r="R792" i="11"/>
  <c r="Q792" i="11"/>
  <c r="P792" i="11"/>
  <c r="O792" i="11"/>
  <c r="N792" i="11"/>
  <c r="M792" i="11"/>
  <c r="L792" i="11"/>
  <c r="K792" i="11"/>
  <c r="J792" i="11"/>
  <c r="I792" i="11"/>
  <c r="H792" i="11"/>
  <c r="G792" i="11"/>
  <c r="AO788" i="11"/>
  <c r="AN788" i="11"/>
  <c r="AM788" i="11"/>
  <c r="AL788" i="11"/>
  <c r="AK788" i="11"/>
  <c r="AJ788" i="11"/>
  <c r="AI788" i="11"/>
  <c r="AH788" i="11"/>
  <c r="AG788" i="11"/>
  <c r="AF788" i="11"/>
  <c r="AE788" i="11"/>
  <c r="AD788" i="11"/>
  <c r="AC788" i="11"/>
  <c r="AB788" i="11"/>
  <c r="AA788" i="11"/>
  <c r="Z788" i="11"/>
  <c r="Y788" i="11"/>
  <c r="X788" i="11"/>
  <c r="W788" i="11"/>
  <c r="V788" i="11"/>
  <c r="U788" i="11"/>
  <c r="T788" i="11"/>
  <c r="S788" i="11"/>
  <c r="R788" i="11"/>
  <c r="Q788" i="11"/>
  <c r="P788" i="11"/>
  <c r="O788" i="11"/>
  <c r="N788" i="11"/>
  <c r="M788" i="11"/>
  <c r="L788" i="11"/>
  <c r="K788" i="11"/>
  <c r="J788" i="11"/>
  <c r="I788" i="11"/>
  <c r="H788" i="11"/>
  <c r="G788" i="11"/>
  <c r="D628" i="11"/>
  <c r="AO750" i="11"/>
  <c r="AN750" i="11"/>
  <c r="AM750" i="11"/>
  <c r="AL750" i="11"/>
  <c r="AK750" i="11"/>
  <c r="AJ750" i="11"/>
  <c r="AI750" i="11"/>
  <c r="AH750" i="11"/>
  <c r="AG750" i="11"/>
  <c r="AF750" i="11"/>
  <c r="AE750" i="11"/>
  <c r="AD750" i="11"/>
  <c r="AC750" i="11"/>
  <c r="AB750" i="11"/>
  <c r="AA750" i="11"/>
  <c r="Z750" i="11"/>
  <c r="Y750" i="11"/>
  <c r="X750" i="11"/>
  <c r="W750" i="11"/>
  <c r="V750" i="11"/>
  <c r="U750" i="11"/>
  <c r="T750" i="11"/>
  <c r="S750" i="11"/>
  <c r="R750" i="11"/>
  <c r="Q750" i="11"/>
  <c r="P750" i="11"/>
  <c r="O750" i="11"/>
  <c r="N750" i="11"/>
  <c r="M750" i="11"/>
  <c r="L750" i="11"/>
  <c r="K750" i="11"/>
  <c r="J750" i="11"/>
  <c r="I750" i="11"/>
  <c r="H750" i="11"/>
  <c r="G750" i="11"/>
  <c r="AO748" i="11"/>
  <c r="AN748" i="11"/>
  <c r="AM748" i="11"/>
  <c r="AL748" i="11"/>
  <c r="AK748" i="11"/>
  <c r="AJ748" i="11"/>
  <c r="AI748" i="11"/>
  <c r="AH748" i="11"/>
  <c r="AG748" i="11"/>
  <c r="AF748" i="11"/>
  <c r="AE748" i="11"/>
  <c r="AD748" i="11"/>
  <c r="AC748" i="11"/>
  <c r="AB748" i="11"/>
  <c r="AA748" i="11"/>
  <c r="Z748" i="11"/>
  <c r="Y748" i="11"/>
  <c r="X748" i="11"/>
  <c r="W748" i="11"/>
  <c r="V748" i="11"/>
  <c r="U748" i="11"/>
  <c r="T748" i="11"/>
  <c r="S748" i="11"/>
  <c r="R748" i="11"/>
  <c r="Q748" i="11"/>
  <c r="P748" i="11"/>
  <c r="O748" i="11"/>
  <c r="N748" i="11"/>
  <c r="M748" i="11"/>
  <c r="L748" i="11"/>
  <c r="K748" i="11"/>
  <c r="J748" i="11"/>
  <c r="I748" i="11"/>
  <c r="H748" i="11"/>
  <c r="G748" i="11"/>
  <c r="AO746" i="11"/>
  <c r="AN746" i="11"/>
  <c r="AM746" i="11"/>
  <c r="AL746" i="11"/>
  <c r="AK746" i="11"/>
  <c r="AJ746" i="11"/>
  <c r="AI746" i="11"/>
  <c r="AH746" i="11"/>
  <c r="AG746" i="11"/>
  <c r="AF746" i="11"/>
  <c r="AE746" i="11"/>
  <c r="AD746" i="11"/>
  <c r="AC746" i="11"/>
  <c r="AB746" i="11"/>
  <c r="AA746" i="11"/>
  <c r="Z746" i="11"/>
  <c r="Y746" i="11"/>
  <c r="X746" i="11"/>
  <c r="W746" i="11"/>
  <c r="V746" i="11"/>
  <c r="U746" i="11"/>
  <c r="T746" i="11"/>
  <c r="S746" i="11"/>
  <c r="R746" i="11"/>
  <c r="Q746" i="11"/>
  <c r="P746" i="11"/>
  <c r="O746" i="11"/>
  <c r="N746" i="11"/>
  <c r="M746" i="11"/>
  <c r="L746" i="11"/>
  <c r="K746" i="11"/>
  <c r="J746" i="11"/>
  <c r="I746" i="11"/>
  <c r="H746" i="11"/>
  <c r="G746" i="11"/>
  <c r="AO744" i="11"/>
  <c r="AN744" i="11"/>
  <c r="AM744" i="11"/>
  <c r="AL744" i="11"/>
  <c r="AK744" i="11"/>
  <c r="AJ744" i="11"/>
  <c r="AI744" i="11"/>
  <c r="AH744" i="11"/>
  <c r="AG744" i="11"/>
  <c r="AF744" i="11"/>
  <c r="AE744" i="11"/>
  <c r="AD744" i="11"/>
  <c r="AC744" i="11"/>
  <c r="AB744" i="11"/>
  <c r="AA744" i="11"/>
  <c r="Z744" i="11"/>
  <c r="Y744" i="11"/>
  <c r="X744" i="11"/>
  <c r="W744" i="11"/>
  <c r="V744" i="11"/>
  <c r="U744" i="11"/>
  <c r="T744" i="11"/>
  <c r="S744" i="11"/>
  <c r="R744" i="11"/>
  <c r="Q744" i="11"/>
  <c r="P744" i="11"/>
  <c r="O744" i="11"/>
  <c r="N744" i="11"/>
  <c r="M744" i="11"/>
  <c r="L744" i="11"/>
  <c r="K744" i="11"/>
  <c r="J744" i="11"/>
  <c r="I744" i="11"/>
  <c r="H744" i="11"/>
  <c r="G744" i="11"/>
  <c r="AO742" i="11"/>
  <c r="AN742" i="11"/>
  <c r="AM742" i="11"/>
  <c r="AL742" i="11"/>
  <c r="AK742" i="11"/>
  <c r="AJ742" i="11"/>
  <c r="AI742" i="11"/>
  <c r="AH742" i="11"/>
  <c r="AG742" i="11"/>
  <c r="AF742" i="11"/>
  <c r="AE742" i="11"/>
  <c r="AD742" i="11"/>
  <c r="AC742" i="11"/>
  <c r="AB742" i="11"/>
  <c r="AA742" i="11"/>
  <c r="Z742" i="11"/>
  <c r="Y742" i="11"/>
  <c r="X742" i="11"/>
  <c r="W742" i="11"/>
  <c r="V742" i="11"/>
  <c r="U742" i="11"/>
  <c r="T742" i="11"/>
  <c r="S742" i="11"/>
  <c r="R742" i="11"/>
  <c r="Q742" i="11"/>
  <c r="P742" i="11"/>
  <c r="O742" i="11"/>
  <c r="N742" i="11"/>
  <c r="M742" i="11"/>
  <c r="L742" i="11"/>
  <c r="K742" i="11"/>
  <c r="J742" i="11"/>
  <c r="I742" i="11"/>
  <c r="H742" i="11"/>
  <c r="G742" i="11"/>
  <c r="AO659" i="11"/>
  <c r="AN659" i="11"/>
  <c r="AM659" i="11"/>
  <c r="AL659" i="11"/>
  <c r="AK659" i="11"/>
  <c r="AJ659" i="11"/>
  <c r="AI659" i="11"/>
  <c r="AH659" i="11"/>
  <c r="AG659" i="11"/>
  <c r="AF659" i="11"/>
  <c r="AE659" i="11"/>
  <c r="AD659" i="11"/>
  <c r="AC659" i="11"/>
  <c r="AB659" i="11"/>
  <c r="AA659" i="11"/>
  <c r="Z659" i="11"/>
  <c r="Y659" i="11"/>
  <c r="X659" i="11"/>
  <c r="W659" i="11"/>
  <c r="V659" i="11"/>
  <c r="U659" i="11"/>
  <c r="T659" i="11"/>
  <c r="S659" i="11"/>
  <c r="R659" i="11"/>
  <c r="Q659" i="11"/>
  <c r="P659" i="11"/>
  <c r="O659" i="11"/>
  <c r="N659" i="11"/>
  <c r="M659" i="11"/>
  <c r="L659" i="11"/>
  <c r="K659" i="11"/>
  <c r="J659" i="11"/>
  <c r="I659" i="11"/>
  <c r="H659" i="11"/>
  <c r="G659" i="11"/>
  <c r="AO657" i="11"/>
  <c r="AN657" i="11"/>
  <c r="AM657" i="11"/>
  <c r="AL657" i="11"/>
  <c r="AK657" i="11"/>
  <c r="AJ657" i="11"/>
  <c r="AI657" i="11"/>
  <c r="AH657" i="11"/>
  <c r="AG657" i="11"/>
  <c r="AF657" i="11"/>
  <c r="AE657" i="11"/>
  <c r="AD657" i="11"/>
  <c r="AC657" i="11"/>
  <c r="AB657" i="11"/>
  <c r="AA657" i="11"/>
  <c r="Z657" i="11"/>
  <c r="Y657" i="11"/>
  <c r="X657" i="11"/>
  <c r="W657" i="11"/>
  <c r="V657" i="11"/>
  <c r="U657" i="11"/>
  <c r="T657" i="11"/>
  <c r="S657" i="11"/>
  <c r="R657" i="11"/>
  <c r="Q657" i="11"/>
  <c r="P657" i="11"/>
  <c r="O657" i="11"/>
  <c r="N657" i="11"/>
  <c r="M657" i="11"/>
  <c r="L657" i="11"/>
  <c r="K657" i="11"/>
  <c r="J657" i="11"/>
  <c r="I657" i="11"/>
  <c r="H657" i="11"/>
  <c r="G657" i="11"/>
  <c r="AO655" i="11"/>
  <c r="AN655" i="11"/>
  <c r="AM655" i="11"/>
  <c r="AL655" i="11"/>
  <c r="AK655" i="11"/>
  <c r="AJ655" i="11"/>
  <c r="AI655" i="11"/>
  <c r="AH655" i="11"/>
  <c r="AG655" i="11"/>
  <c r="AF655" i="11"/>
  <c r="AE655" i="11"/>
  <c r="AD655" i="11"/>
  <c r="AC655" i="11"/>
  <c r="AB655" i="11"/>
  <c r="AA655" i="11"/>
  <c r="Z655" i="11"/>
  <c r="Y655" i="11"/>
  <c r="X655" i="11"/>
  <c r="W655" i="11"/>
  <c r="V655" i="11"/>
  <c r="U655" i="11"/>
  <c r="T655" i="11"/>
  <c r="S655" i="11"/>
  <c r="R655" i="11"/>
  <c r="Q655" i="11"/>
  <c r="P655" i="11"/>
  <c r="O655" i="11"/>
  <c r="N655" i="11"/>
  <c r="M655" i="11"/>
  <c r="L655" i="11"/>
  <c r="K655" i="11"/>
  <c r="J655" i="11"/>
  <c r="I655" i="11"/>
  <c r="H655" i="11"/>
  <c r="G655" i="11"/>
  <c r="AO653" i="11"/>
  <c r="AN653" i="11"/>
  <c r="AM653" i="11"/>
  <c r="AL653" i="11"/>
  <c r="AK653" i="11"/>
  <c r="AJ653" i="11"/>
  <c r="AI653" i="11"/>
  <c r="AH653" i="11"/>
  <c r="AG653" i="11"/>
  <c r="AF653" i="11"/>
  <c r="AE653" i="11"/>
  <c r="AD653" i="11"/>
  <c r="AC653" i="11"/>
  <c r="AB653" i="11"/>
  <c r="AA653" i="11"/>
  <c r="Z653" i="11"/>
  <c r="Y653" i="11"/>
  <c r="X653" i="11"/>
  <c r="W653" i="11"/>
  <c r="V653" i="11"/>
  <c r="U653" i="11"/>
  <c r="T653" i="11"/>
  <c r="S653" i="11"/>
  <c r="R653" i="11"/>
  <c r="Q653" i="11"/>
  <c r="P653" i="11"/>
  <c r="O653" i="11"/>
  <c r="N653" i="11"/>
  <c r="M653" i="11"/>
  <c r="L653" i="11"/>
  <c r="K653" i="11"/>
  <c r="J653" i="11"/>
  <c r="I653" i="11"/>
  <c r="H653" i="11"/>
  <c r="G653" i="11"/>
  <c r="AO651" i="11"/>
  <c r="AN651" i="11"/>
  <c r="AM651" i="11"/>
  <c r="AL651" i="11"/>
  <c r="AK651" i="11"/>
  <c r="AJ651" i="11"/>
  <c r="AI651" i="11"/>
  <c r="AH651" i="11"/>
  <c r="AG651" i="11"/>
  <c r="AF651" i="11"/>
  <c r="AE651" i="11"/>
  <c r="AD651" i="11"/>
  <c r="AC651" i="11"/>
  <c r="AB651" i="11"/>
  <c r="AA651" i="11"/>
  <c r="Z651" i="11"/>
  <c r="Y651" i="11"/>
  <c r="X651" i="11"/>
  <c r="W651" i="11"/>
  <c r="V651" i="11"/>
  <c r="U651" i="11"/>
  <c r="T651" i="11"/>
  <c r="S651" i="11"/>
  <c r="R651" i="11"/>
  <c r="Q651" i="11"/>
  <c r="P651" i="11"/>
  <c r="O651" i="11"/>
  <c r="N651" i="11"/>
  <c r="M651" i="11"/>
  <c r="L651" i="11"/>
  <c r="K651" i="11"/>
  <c r="J651" i="11"/>
  <c r="I651" i="11"/>
  <c r="H651" i="11"/>
  <c r="G651" i="11"/>
  <c r="AO649" i="11"/>
  <c r="AN649" i="11"/>
  <c r="AM649" i="11"/>
  <c r="AL649" i="11"/>
  <c r="AK649" i="11"/>
  <c r="AJ649" i="11"/>
  <c r="AI649" i="11"/>
  <c r="AH649" i="11"/>
  <c r="AG649" i="11"/>
  <c r="AF649" i="11"/>
  <c r="AE649" i="11"/>
  <c r="AD649" i="11"/>
  <c r="AC649" i="11"/>
  <c r="AB649" i="11"/>
  <c r="AA649" i="11"/>
  <c r="Z649" i="11"/>
  <c r="Y649" i="11"/>
  <c r="X649" i="11"/>
  <c r="W649" i="11"/>
  <c r="V649" i="11"/>
  <c r="U649" i="11"/>
  <c r="T649" i="11"/>
  <c r="S649" i="11"/>
  <c r="R649" i="11"/>
  <c r="Q649" i="11"/>
  <c r="P649" i="11"/>
  <c r="O649" i="11"/>
  <c r="N649" i="11"/>
  <c r="M649" i="11"/>
  <c r="L649" i="11"/>
  <c r="K649" i="11"/>
  <c r="J649" i="11"/>
  <c r="I649" i="11"/>
  <c r="H649" i="11"/>
  <c r="G649" i="11"/>
  <c r="AO647" i="11"/>
  <c r="AN647" i="11"/>
  <c r="AM647" i="11"/>
  <c r="AL647" i="11"/>
  <c r="AK647" i="11"/>
  <c r="AJ647" i="11"/>
  <c r="AI647" i="11"/>
  <c r="AH647" i="11"/>
  <c r="AG647" i="11"/>
  <c r="AF647" i="11"/>
  <c r="AE647" i="11"/>
  <c r="AD647" i="11"/>
  <c r="AC647" i="11"/>
  <c r="AB647" i="11"/>
  <c r="AA647" i="11"/>
  <c r="Z647" i="11"/>
  <c r="Y647" i="11"/>
  <c r="X647" i="11"/>
  <c r="W647" i="11"/>
  <c r="V647" i="11"/>
  <c r="U647" i="11"/>
  <c r="T647" i="11"/>
  <c r="S647" i="11"/>
  <c r="R647" i="11"/>
  <c r="Q647" i="11"/>
  <c r="P647" i="11"/>
  <c r="O647" i="11"/>
  <c r="N647" i="11"/>
  <c r="M647" i="11"/>
  <c r="L647" i="11"/>
  <c r="K647" i="11"/>
  <c r="J647" i="11"/>
  <c r="I647" i="11"/>
  <c r="H647" i="11"/>
  <c r="G647" i="11"/>
  <c r="AO645" i="11"/>
  <c r="AN645" i="11"/>
  <c r="AM645" i="11"/>
  <c r="AL645" i="11"/>
  <c r="AK645" i="11"/>
  <c r="AJ645" i="11"/>
  <c r="AI645" i="11"/>
  <c r="AH645" i="11"/>
  <c r="AG645" i="11"/>
  <c r="AF645" i="11"/>
  <c r="AE645" i="11"/>
  <c r="AD645" i="11"/>
  <c r="AC645" i="11"/>
  <c r="AB645" i="11"/>
  <c r="AA645" i="11"/>
  <c r="Z645" i="11"/>
  <c r="Y645" i="11"/>
  <c r="X645" i="11"/>
  <c r="W645" i="11"/>
  <c r="V645" i="11"/>
  <c r="U645" i="11"/>
  <c r="T645" i="11"/>
  <c r="S645" i="11"/>
  <c r="R645" i="11"/>
  <c r="Q645" i="11"/>
  <c r="P645" i="11"/>
  <c r="O645" i="11"/>
  <c r="N645" i="11"/>
  <c r="M645" i="11"/>
  <c r="L645" i="11"/>
  <c r="K645" i="11"/>
  <c r="J645" i="11"/>
  <c r="I645" i="11"/>
  <c r="H645" i="11"/>
  <c r="G645" i="11"/>
  <c r="AO643" i="11"/>
  <c r="AN643" i="11"/>
  <c r="AM643" i="11"/>
  <c r="AL643" i="11"/>
  <c r="AK643" i="11"/>
  <c r="AJ643" i="11"/>
  <c r="AI643" i="11"/>
  <c r="AH643" i="11"/>
  <c r="AG643" i="11"/>
  <c r="AF643" i="11"/>
  <c r="AE643" i="11"/>
  <c r="AD643" i="11"/>
  <c r="AC643" i="11"/>
  <c r="AB643" i="11"/>
  <c r="AA643" i="11"/>
  <c r="Z643" i="11"/>
  <c r="Y643" i="11"/>
  <c r="X643" i="11"/>
  <c r="W643" i="11"/>
  <c r="V643" i="11"/>
  <c r="U643" i="11"/>
  <c r="T643" i="11"/>
  <c r="S643" i="11"/>
  <c r="R643" i="11"/>
  <c r="Q643" i="11"/>
  <c r="P643" i="11"/>
  <c r="O643" i="11"/>
  <c r="N643" i="11"/>
  <c r="M643" i="11"/>
  <c r="L643" i="11"/>
  <c r="K643" i="11"/>
  <c r="J643" i="11"/>
  <c r="I643" i="11"/>
  <c r="H643" i="11"/>
  <c r="G643" i="11"/>
  <c r="AO641" i="11"/>
  <c r="AN641" i="11"/>
  <c r="AM641" i="11"/>
  <c r="AL641" i="11"/>
  <c r="AK641" i="11"/>
  <c r="AJ641" i="11"/>
  <c r="AI641" i="11"/>
  <c r="AH641" i="11"/>
  <c r="AG641" i="11"/>
  <c r="AF641" i="11"/>
  <c r="AE641" i="11"/>
  <c r="AD641" i="11"/>
  <c r="AC641" i="11"/>
  <c r="AB641" i="11"/>
  <c r="AA641" i="11"/>
  <c r="Z641" i="11"/>
  <c r="Y641" i="11"/>
  <c r="X641" i="11"/>
  <c r="W641" i="11"/>
  <c r="V641" i="11"/>
  <c r="U641" i="11"/>
  <c r="T641" i="11"/>
  <c r="S641" i="11"/>
  <c r="R641" i="11"/>
  <c r="Q641" i="11"/>
  <c r="P641" i="11"/>
  <c r="O641" i="11"/>
  <c r="N641" i="11"/>
  <c r="M641" i="11"/>
  <c r="L641" i="11"/>
  <c r="K641" i="11"/>
  <c r="J641" i="11"/>
  <c r="I641" i="11"/>
  <c r="H641" i="11"/>
  <c r="G641" i="11"/>
  <c r="AO639" i="11"/>
  <c r="AN639" i="11"/>
  <c r="AM639" i="11"/>
  <c r="AL639" i="11"/>
  <c r="AK639" i="11"/>
  <c r="AJ639" i="11"/>
  <c r="AI639" i="11"/>
  <c r="AH639" i="11"/>
  <c r="AG639" i="11"/>
  <c r="AF639" i="11"/>
  <c r="AE639" i="11"/>
  <c r="AD639" i="11"/>
  <c r="AC639" i="11"/>
  <c r="AB639" i="11"/>
  <c r="AA639" i="11"/>
  <c r="Z639" i="11"/>
  <c r="Y639" i="11"/>
  <c r="X639" i="11"/>
  <c r="W639" i="11"/>
  <c r="V639" i="11"/>
  <c r="U639" i="11"/>
  <c r="T639" i="11"/>
  <c r="S639" i="11"/>
  <c r="R639" i="11"/>
  <c r="Q639" i="11"/>
  <c r="P639" i="11"/>
  <c r="O639" i="11"/>
  <c r="N639" i="11"/>
  <c r="M639" i="11"/>
  <c r="L639" i="11"/>
  <c r="K639" i="11"/>
  <c r="J639" i="11"/>
  <c r="I639" i="11"/>
  <c r="H639" i="11"/>
  <c r="G639" i="11"/>
  <c r="AO637" i="11"/>
  <c r="AN637" i="11"/>
  <c r="AM637" i="11"/>
  <c r="AL637" i="11"/>
  <c r="AK637" i="11"/>
  <c r="AJ637" i="11"/>
  <c r="AI637" i="11"/>
  <c r="AH637" i="11"/>
  <c r="AG637" i="11"/>
  <c r="AF637" i="11"/>
  <c r="AE637" i="11"/>
  <c r="AD637" i="11"/>
  <c r="AC637" i="11"/>
  <c r="AB637" i="11"/>
  <c r="AA637" i="11"/>
  <c r="Z637" i="11"/>
  <c r="Y637" i="11"/>
  <c r="X637" i="11"/>
  <c r="W637" i="11"/>
  <c r="V637" i="11"/>
  <c r="U637" i="11"/>
  <c r="T637" i="11"/>
  <c r="S637" i="11"/>
  <c r="R637" i="11"/>
  <c r="Q637" i="11"/>
  <c r="P637" i="11"/>
  <c r="O637" i="11"/>
  <c r="N637" i="11"/>
  <c r="M637" i="11"/>
  <c r="L637" i="11"/>
  <c r="K637" i="11"/>
  <c r="J637" i="11"/>
  <c r="I637" i="11"/>
  <c r="H637" i="11"/>
  <c r="G637" i="11"/>
  <c r="AO635" i="11"/>
  <c r="AN635" i="11"/>
  <c r="AM635" i="11"/>
  <c r="AL635" i="11"/>
  <c r="AK635" i="11"/>
  <c r="AJ635" i="11"/>
  <c r="AI635" i="11"/>
  <c r="AH635" i="11"/>
  <c r="AG635" i="11"/>
  <c r="AF635" i="11"/>
  <c r="AE635" i="11"/>
  <c r="AD635" i="11"/>
  <c r="AC635" i="11"/>
  <c r="AB635" i="11"/>
  <c r="AA635" i="11"/>
  <c r="Z635" i="11"/>
  <c r="Y635" i="11"/>
  <c r="X635" i="11"/>
  <c r="W635" i="11"/>
  <c r="V635" i="11"/>
  <c r="U635" i="11"/>
  <c r="T635" i="11"/>
  <c r="S635" i="11"/>
  <c r="R635" i="11"/>
  <c r="Q635" i="11"/>
  <c r="P635" i="11"/>
  <c r="O635" i="11"/>
  <c r="N635" i="11"/>
  <c r="M635" i="11"/>
  <c r="L635" i="11"/>
  <c r="K635" i="11"/>
  <c r="J635" i="11"/>
  <c r="I635" i="11"/>
  <c r="H635" i="11"/>
  <c r="G635" i="11"/>
  <c r="AO633" i="11"/>
  <c r="AN633" i="11"/>
  <c r="AM633" i="11"/>
  <c r="AL633" i="11"/>
  <c r="AK633" i="11"/>
  <c r="AJ633" i="11"/>
  <c r="AI633" i="11"/>
  <c r="AH633" i="11"/>
  <c r="AG633" i="11"/>
  <c r="AF633" i="11"/>
  <c r="AE633" i="11"/>
  <c r="AD633" i="11"/>
  <c r="AC633" i="11"/>
  <c r="AB633" i="11"/>
  <c r="AA633" i="11"/>
  <c r="Z633" i="11"/>
  <c r="Y633" i="11"/>
  <c r="X633" i="11"/>
  <c r="W633" i="11"/>
  <c r="V633" i="11"/>
  <c r="U633" i="11"/>
  <c r="T633" i="11"/>
  <c r="S633" i="11"/>
  <c r="R633" i="11"/>
  <c r="Q633" i="11"/>
  <c r="P633" i="11"/>
  <c r="O633" i="11"/>
  <c r="N633" i="11"/>
  <c r="M633" i="11"/>
  <c r="L633" i="11"/>
  <c r="K633" i="11"/>
  <c r="J633" i="11"/>
  <c r="I633" i="11"/>
  <c r="H633" i="11"/>
  <c r="G633" i="11"/>
  <c r="AO740" i="11"/>
  <c r="AN740" i="11"/>
  <c r="AM740" i="11"/>
  <c r="AL740" i="11"/>
  <c r="AK740" i="11"/>
  <c r="AJ740" i="11"/>
  <c r="AI740" i="11"/>
  <c r="AH740" i="11"/>
  <c r="AG740" i="11"/>
  <c r="AF740" i="11"/>
  <c r="AE740" i="11"/>
  <c r="AD740" i="11"/>
  <c r="AC740" i="11"/>
  <c r="AB740" i="11"/>
  <c r="AA740" i="11"/>
  <c r="Z740" i="11"/>
  <c r="Y740" i="11"/>
  <c r="X740" i="11"/>
  <c r="W740" i="11"/>
  <c r="V740" i="11"/>
  <c r="U740" i="11"/>
  <c r="T740" i="11"/>
  <c r="S740" i="11"/>
  <c r="R740" i="11"/>
  <c r="Q740" i="11"/>
  <c r="P740" i="11"/>
  <c r="O740" i="11"/>
  <c r="N740" i="11"/>
  <c r="M740" i="11"/>
  <c r="L740" i="11"/>
  <c r="K740" i="11"/>
  <c r="J740" i="11"/>
  <c r="I740" i="11"/>
  <c r="H740" i="11"/>
  <c r="G740" i="11"/>
  <c r="AO736" i="11"/>
  <c r="AN736" i="11"/>
  <c r="AM736" i="11"/>
  <c r="AL736" i="11"/>
  <c r="AK736" i="11"/>
  <c r="AJ736" i="11"/>
  <c r="AI736" i="11"/>
  <c r="AH736" i="11"/>
  <c r="AG736" i="11"/>
  <c r="AF736" i="11"/>
  <c r="AE736" i="11"/>
  <c r="AD736" i="11"/>
  <c r="AC736" i="11"/>
  <c r="AB736" i="11"/>
  <c r="AA736" i="11"/>
  <c r="Z736" i="11"/>
  <c r="Y736" i="11"/>
  <c r="X736" i="11"/>
  <c r="W736" i="11"/>
  <c r="V736" i="11"/>
  <c r="U736" i="11"/>
  <c r="T736" i="11"/>
  <c r="S736" i="11"/>
  <c r="R736" i="11"/>
  <c r="Q736" i="11"/>
  <c r="P736" i="11"/>
  <c r="O736" i="11"/>
  <c r="N736" i="11"/>
  <c r="M736" i="11"/>
  <c r="L736" i="11"/>
  <c r="K736" i="11"/>
  <c r="J736" i="11"/>
  <c r="I736" i="11"/>
  <c r="H736" i="11"/>
  <c r="G736" i="11"/>
  <c r="AO732" i="11"/>
  <c r="AN732" i="11"/>
  <c r="AM732" i="11"/>
  <c r="AL732" i="11"/>
  <c r="AK732" i="11"/>
  <c r="AJ732" i="11"/>
  <c r="AI732" i="11"/>
  <c r="AH732" i="11"/>
  <c r="AG732" i="11"/>
  <c r="AF732" i="11"/>
  <c r="AE732" i="11"/>
  <c r="AD732" i="11"/>
  <c r="AC732" i="11"/>
  <c r="AB732" i="11"/>
  <c r="AA732" i="11"/>
  <c r="Z732" i="11"/>
  <c r="Y732" i="11"/>
  <c r="X732" i="11"/>
  <c r="W732" i="11"/>
  <c r="V732" i="11"/>
  <c r="U732" i="11"/>
  <c r="T732" i="11"/>
  <c r="S732" i="11"/>
  <c r="R732" i="11"/>
  <c r="Q732" i="11"/>
  <c r="P732" i="11"/>
  <c r="O732" i="11"/>
  <c r="N732" i="11"/>
  <c r="M732" i="11"/>
  <c r="L732" i="11"/>
  <c r="K732" i="11"/>
  <c r="J732" i="11"/>
  <c r="I732" i="11"/>
  <c r="H732" i="11"/>
  <c r="G732" i="11"/>
  <c r="AO728" i="11"/>
  <c r="AN728" i="11"/>
  <c r="AM728" i="11"/>
  <c r="AL728" i="11"/>
  <c r="AK728" i="11"/>
  <c r="AJ728" i="11"/>
  <c r="AI728" i="11"/>
  <c r="AH728" i="11"/>
  <c r="AG728" i="11"/>
  <c r="AF728" i="11"/>
  <c r="AE728" i="11"/>
  <c r="AD728" i="11"/>
  <c r="AC728" i="11"/>
  <c r="AB728" i="11"/>
  <c r="AA728" i="11"/>
  <c r="Z728" i="11"/>
  <c r="Y728" i="11"/>
  <c r="X728" i="11"/>
  <c r="W728" i="11"/>
  <c r="V728" i="11"/>
  <c r="U728" i="11"/>
  <c r="T728" i="11"/>
  <c r="S728" i="11"/>
  <c r="R728" i="11"/>
  <c r="Q728" i="11"/>
  <c r="P728" i="11"/>
  <c r="O728" i="11"/>
  <c r="N728" i="11"/>
  <c r="M728" i="11"/>
  <c r="L728" i="11"/>
  <c r="K728" i="11"/>
  <c r="J728" i="11"/>
  <c r="I728" i="11"/>
  <c r="H728" i="11"/>
  <c r="G728" i="11"/>
  <c r="AO724" i="11"/>
  <c r="AN724" i="11"/>
  <c r="AM724" i="11"/>
  <c r="AL724" i="11"/>
  <c r="AK724" i="11"/>
  <c r="AJ724" i="11"/>
  <c r="AI724" i="11"/>
  <c r="AH724" i="11"/>
  <c r="AG724" i="11"/>
  <c r="AF724" i="11"/>
  <c r="AE724" i="11"/>
  <c r="AD724" i="11"/>
  <c r="AC724" i="11"/>
  <c r="AB724" i="11"/>
  <c r="AA724" i="11"/>
  <c r="Z724" i="11"/>
  <c r="Y724" i="11"/>
  <c r="X724" i="11"/>
  <c r="W724" i="11"/>
  <c r="V724" i="11"/>
  <c r="U724" i="11"/>
  <c r="T724" i="11"/>
  <c r="S724" i="11"/>
  <c r="R724" i="11"/>
  <c r="Q724" i="11"/>
  <c r="P724" i="11"/>
  <c r="O724" i="11"/>
  <c r="N724" i="11"/>
  <c r="M724" i="11"/>
  <c r="L724" i="11"/>
  <c r="K724" i="11"/>
  <c r="J724" i="11"/>
  <c r="I724" i="11"/>
  <c r="H724" i="11"/>
  <c r="G724" i="11"/>
  <c r="AO720" i="11"/>
  <c r="AN720" i="11"/>
  <c r="AM720" i="11"/>
  <c r="AL720" i="11"/>
  <c r="AK720" i="11"/>
  <c r="AJ720" i="11"/>
  <c r="AI720" i="11"/>
  <c r="AH720" i="11"/>
  <c r="AG720" i="11"/>
  <c r="AF720" i="11"/>
  <c r="AE720" i="11"/>
  <c r="AD720" i="11"/>
  <c r="AC720" i="11"/>
  <c r="AB720" i="11"/>
  <c r="AA720" i="11"/>
  <c r="Z720" i="11"/>
  <c r="Y720" i="11"/>
  <c r="X720" i="11"/>
  <c r="W720" i="11"/>
  <c r="V720" i="11"/>
  <c r="U720" i="11"/>
  <c r="T720" i="11"/>
  <c r="S720" i="11"/>
  <c r="R720" i="11"/>
  <c r="Q720" i="11"/>
  <c r="P720" i="11"/>
  <c r="O720" i="11"/>
  <c r="N720" i="11"/>
  <c r="M720" i="11"/>
  <c r="L720" i="11"/>
  <c r="K720" i="11"/>
  <c r="J720" i="11"/>
  <c r="I720" i="11"/>
  <c r="H720" i="11"/>
  <c r="G720" i="11"/>
  <c r="AO716" i="11"/>
  <c r="AN716" i="11"/>
  <c r="AM716" i="11"/>
  <c r="AL716" i="11"/>
  <c r="AK716" i="11"/>
  <c r="AJ716" i="11"/>
  <c r="AI716" i="11"/>
  <c r="AH716" i="11"/>
  <c r="AG716" i="11"/>
  <c r="AF716" i="11"/>
  <c r="AE716" i="11"/>
  <c r="AD716" i="11"/>
  <c r="AC716" i="11"/>
  <c r="AB716" i="11"/>
  <c r="AA716" i="11"/>
  <c r="Z716" i="11"/>
  <c r="Y716" i="11"/>
  <c r="X716" i="11"/>
  <c r="W716" i="11"/>
  <c r="V716" i="11"/>
  <c r="U716" i="11"/>
  <c r="T716" i="11"/>
  <c r="S716" i="11"/>
  <c r="R716" i="11"/>
  <c r="Q716" i="11"/>
  <c r="P716" i="11"/>
  <c r="O716" i="11"/>
  <c r="N716" i="11"/>
  <c r="M716" i="11"/>
  <c r="L716" i="11"/>
  <c r="K716" i="11"/>
  <c r="J716" i="11"/>
  <c r="I716" i="11"/>
  <c r="H716" i="11"/>
  <c r="G716" i="11"/>
  <c r="AO712" i="11"/>
  <c r="AN712" i="11"/>
  <c r="AM712" i="11"/>
  <c r="AL712" i="11"/>
  <c r="AK712" i="11"/>
  <c r="AJ712" i="11"/>
  <c r="AI712" i="11"/>
  <c r="AH712" i="11"/>
  <c r="AG712" i="11"/>
  <c r="AF712" i="11"/>
  <c r="AE712" i="11"/>
  <c r="AD712" i="11"/>
  <c r="AC712" i="11"/>
  <c r="AB712" i="11"/>
  <c r="AA712" i="11"/>
  <c r="Z712" i="11"/>
  <c r="Y712" i="11"/>
  <c r="X712" i="11"/>
  <c r="W712" i="11"/>
  <c r="V712" i="11"/>
  <c r="U712" i="11"/>
  <c r="T712" i="11"/>
  <c r="S712" i="11"/>
  <c r="R712" i="11"/>
  <c r="Q712" i="11"/>
  <c r="P712" i="11"/>
  <c r="O712" i="11"/>
  <c r="N712" i="11"/>
  <c r="M712" i="11"/>
  <c r="L712" i="11"/>
  <c r="K712" i="11"/>
  <c r="J712" i="11"/>
  <c r="I712" i="11"/>
  <c r="H712" i="11"/>
  <c r="G712" i="11"/>
  <c r="AO708" i="11"/>
  <c r="AN708" i="11"/>
  <c r="AM708" i="11"/>
  <c r="AL708" i="11"/>
  <c r="AK708" i="11"/>
  <c r="AJ708" i="11"/>
  <c r="AI708" i="11"/>
  <c r="AH708" i="11"/>
  <c r="AG708" i="11"/>
  <c r="AF708" i="11"/>
  <c r="AE708" i="11"/>
  <c r="AD708" i="11"/>
  <c r="AC708" i="11"/>
  <c r="AB708" i="11"/>
  <c r="AA708" i="11"/>
  <c r="Z708" i="11"/>
  <c r="Y708" i="11"/>
  <c r="X708" i="11"/>
  <c r="W708" i="11"/>
  <c r="V708" i="11"/>
  <c r="U708" i="11"/>
  <c r="T708" i="11"/>
  <c r="S708" i="11"/>
  <c r="R708" i="11"/>
  <c r="Q708" i="11"/>
  <c r="P708" i="11"/>
  <c r="O708" i="11"/>
  <c r="N708" i="11"/>
  <c r="M708" i="11"/>
  <c r="L708" i="11"/>
  <c r="K708" i="11"/>
  <c r="J708" i="11"/>
  <c r="I708" i="11"/>
  <c r="H708" i="11"/>
  <c r="G708" i="11"/>
  <c r="AO704" i="11"/>
  <c r="AN704" i="11"/>
  <c r="AM704" i="11"/>
  <c r="AL704" i="11"/>
  <c r="AK704" i="11"/>
  <c r="AJ704" i="11"/>
  <c r="AI704" i="11"/>
  <c r="AH704" i="11"/>
  <c r="AG704" i="11"/>
  <c r="AF704" i="11"/>
  <c r="AE704" i="11"/>
  <c r="AD704" i="11"/>
  <c r="AC704" i="11"/>
  <c r="AB704" i="11"/>
  <c r="AA704" i="11"/>
  <c r="Z704" i="11"/>
  <c r="Y704" i="11"/>
  <c r="X704" i="11"/>
  <c r="W704" i="11"/>
  <c r="V704" i="11"/>
  <c r="U704" i="11"/>
  <c r="T704" i="11"/>
  <c r="S704" i="11"/>
  <c r="R704" i="11"/>
  <c r="Q704" i="11"/>
  <c r="P704" i="11"/>
  <c r="O704" i="11"/>
  <c r="N704" i="11"/>
  <c r="M704" i="11"/>
  <c r="L704" i="11"/>
  <c r="K704" i="11"/>
  <c r="J704" i="11"/>
  <c r="I704" i="11"/>
  <c r="H704" i="11"/>
  <c r="G704" i="11"/>
  <c r="AO700" i="11"/>
  <c r="AN700" i="11"/>
  <c r="AM700" i="11"/>
  <c r="AL700" i="11"/>
  <c r="AK700" i="11"/>
  <c r="AJ700" i="11"/>
  <c r="AI700" i="11"/>
  <c r="AH700" i="11"/>
  <c r="AG700" i="11"/>
  <c r="AF700" i="11"/>
  <c r="AE700" i="11"/>
  <c r="AD700" i="11"/>
  <c r="AC700" i="11"/>
  <c r="AB700" i="11"/>
  <c r="AA700" i="11"/>
  <c r="Z700" i="11"/>
  <c r="Y700" i="11"/>
  <c r="X700" i="11"/>
  <c r="W700" i="11"/>
  <c r="V700" i="11"/>
  <c r="U700" i="11"/>
  <c r="T700" i="11"/>
  <c r="S700" i="11"/>
  <c r="R700" i="11"/>
  <c r="Q700" i="11"/>
  <c r="P700" i="11"/>
  <c r="O700" i="11"/>
  <c r="N700" i="11"/>
  <c r="M700" i="11"/>
  <c r="L700" i="11"/>
  <c r="K700" i="11"/>
  <c r="J700" i="11"/>
  <c r="I700" i="11"/>
  <c r="H700" i="11"/>
  <c r="G700" i="11"/>
  <c r="AO696" i="11"/>
  <c r="AN696" i="11"/>
  <c r="AM696" i="11"/>
  <c r="AL696" i="11"/>
  <c r="AK696" i="11"/>
  <c r="AJ696" i="11"/>
  <c r="AI696" i="11"/>
  <c r="AH696" i="11"/>
  <c r="AG696" i="11"/>
  <c r="AF696" i="11"/>
  <c r="AE696" i="11"/>
  <c r="AD696" i="11"/>
  <c r="AC696" i="11"/>
  <c r="AB696" i="11"/>
  <c r="AA696" i="11"/>
  <c r="Z696" i="11"/>
  <c r="Y696" i="11"/>
  <c r="X696" i="11"/>
  <c r="W696" i="11"/>
  <c r="V696" i="11"/>
  <c r="U696" i="11"/>
  <c r="T696" i="11"/>
  <c r="S696" i="11"/>
  <c r="R696" i="11"/>
  <c r="Q696" i="11"/>
  <c r="P696" i="11"/>
  <c r="O696" i="11"/>
  <c r="N696" i="11"/>
  <c r="M696" i="11"/>
  <c r="L696" i="11"/>
  <c r="K696" i="11"/>
  <c r="J696" i="11"/>
  <c r="I696" i="11"/>
  <c r="H696" i="11"/>
  <c r="G696" i="11"/>
  <c r="AO692" i="11"/>
  <c r="AN692" i="11"/>
  <c r="AM692" i="11"/>
  <c r="AL692" i="11"/>
  <c r="AK692" i="11"/>
  <c r="AJ692" i="11"/>
  <c r="AI692" i="11"/>
  <c r="AH692" i="11"/>
  <c r="AG692" i="11"/>
  <c r="AF692" i="11"/>
  <c r="AE692" i="11"/>
  <c r="AD692" i="11"/>
  <c r="AC692" i="11"/>
  <c r="AB692" i="11"/>
  <c r="AA692" i="11"/>
  <c r="Z692" i="11"/>
  <c r="Y692" i="11"/>
  <c r="X692" i="11"/>
  <c r="W692" i="11"/>
  <c r="V692" i="11"/>
  <c r="U692" i="11"/>
  <c r="T692" i="11"/>
  <c r="S692" i="11"/>
  <c r="R692" i="11"/>
  <c r="Q692" i="11"/>
  <c r="P692" i="11"/>
  <c r="O692" i="11"/>
  <c r="N692" i="11"/>
  <c r="M692" i="11"/>
  <c r="L692" i="11"/>
  <c r="K692" i="11"/>
  <c r="J692" i="11"/>
  <c r="I692" i="11"/>
  <c r="H692" i="11"/>
  <c r="G692" i="11"/>
  <c r="AO688" i="11"/>
  <c r="AN688" i="11"/>
  <c r="AM688" i="11"/>
  <c r="AL688" i="11"/>
  <c r="AK688" i="11"/>
  <c r="AJ688" i="11"/>
  <c r="AI688" i="11"/>
  <c r="AH688" i="11"/>
  <c r="AG688" i="11"/>
  <c r="AF688" i="11"/>
  <c r="AE688" i="11"/>
  <c r="AD688" i="11"/>
  <c r="AC688" i="11"/>
  <c r="AB688" i="11"/>
  <c r="AA688" i="11"/>
  <c r="Z688" i="11"/>
  <c r="Y688" i="11"/>
  <c r="X688" i="11"/>
  <c r="W688" i="11"/>
  <c r="V688" i="11"/>
  <c r="U688" i="11"/>
  <c r="T688" i="11"/>
  <c r="S688" i="11"/>
  <c r="R688" i="11"/>
  <c r="Q688" i="11"/>
  <c r="P688" i="11"/>
  <c r="O688" i="11"/>
  <c r="N688" i="11"/>
  <c r="M688" i="11"/>
  <c r="L688" i="11"/>
  <c r="K688" i="11"/>
  <c r="J688" i="11"/>
  <c r="I688" i="11"/>
  <c r="H688" i="11"/>
  <c r="G688" i="11"/>
  <c r="AO684" i="11"/>
  <c r="AN684" i="11"/>
  <c r="AM684" i="11"/>
  <c r="AL684" i="11"/>
  <c r="AK684" i="11"/>
  <c r="AJ684" i="11"/>
  <c r="AI684" i="11"/>
  <c r="AH684" i="11"/>
  <c r="AG684" i="11"/>
  <c r="AF684" i="11"/>
  <c r="AE684" i="11"/>
  <c r="AD684" i="11"/>
  <c r="AC684" i="11"/>
  <c r="AB684" i="11"/>
  <c r="AA684" i="11"/>
  <c r="Z684" i="11"/>
  <c r="Y684" i="11"/>
  <c r="X684" i="11"/>
  <c r="W684" i="11"/>
  <c r="V684" i="11"/>
  <c r="U684" i="11"/>
  <c r="T684" i="11"/>
  <c r="S684" i="11"/>
  <c r="R684" i="11"/>
  <c r="Q684" i="11"/>
  <c r="P684" i="11"/>
  <c r="O684" i="11"/>
  <c r="N684" i="11"/>
  <c r="M684" i="11"/>
  <c r="L684" i="11"/>
  <c r="K684" i="11"/>
  <c r="J684" i="11"/>
  <c r="I684" i="11"/>
  <c r="H684" i="11"/>
  <c r="G684" i="11"/>
  <c r="AO680" i="11"/>
  <c r="AN680" i="11"/>
  <c r="AM680" i="11"/>
  <c r="AL680" i="11"/>
  <c r="AK680" i="11"/>
  <c r="AJ680" i="11"/>
  <c r="AI680" i="11"/>
  <c r="AH680" i="11"/>
  <c r="AG680" i="11"/>
  <c r="AF680" i="11"/>
  <c r="AE680" i="11"/>
  <c r="AD680" i="11"/>
  <c r="AC680" i="11"/>
  <c r="AB680" i="11"/>
  <c r="AA680" i="11"/>
  <c r="Z680" i="11"/>
  <c r="Y680" i="11"/>
  <c r="X680" i="11"/>
  <c r="W680" i="11"/>
  <c r="V680" i="11"/>
  <c r="U680" i="11"/>
  <c r="T680" i="11"/>
  <c r="S680" i="11"/>
  <c r="R680" i="11"/>
  <c r="Q680" i="11"/>
  <c r="P680" i="11"/>
  <c r="O680" i="11"/>
  <c r="N680" i="11"/>
  <c r="M680" i="11"/>
  <c r="L680" i="11"/>
  <c r="K680" i="11"/>
  <c r="J680" i="11"/>
  <c r="I680" i="11"/>
  <c r="H680" i="11"/>
  <c r="G680" i="11"/>
  <c r="AO676" i="11"/>
  <c r="AN676" i="11"/>
  <c r="AM676" i="11"/>
  <c r="AL676" i="11"/>
  <c r="AK676" i="11"/>
  <c r="AJ676" i="11"/>
  <c r="AI676" i="11"/>
  <c r="AH676" i="11"/>
  <c r="AG676" i="11"/>
  <c r="AF676" i="11"/>
  <c r="AE676" i="11"/>
  <c r="AD676" i="11"/>
  <c r="AC676" i="11"/>
  <c r="AB676" i="11"/>
  <c r="AA676" i="11"/>
  <c r="Z676" i="11"/>
  <c r="Y676" i="11"/>
  <c r="X676" i="11"/>
  <c r="W676" i="11"/>
  <c r="V676" i="11"/>
  <c r="U676" i="11"/>
  <c r="T676" i="11"/>
  <c r="S676" i="11"/>
  <c r="R676" i="11"/>
  <c r="Q676" i="11"/>
  <c r="P676" i="11"/>
  <c r="O676" i="11"/>
  <c r="N676" i="11"/>
  <c r="M676" i="11"/>
  <c r="L676" i="11"/>
  <c r="K676" i="11"/>
  <c r="J676" i="11"/>
  <c r="I676" i="11"/>
  <c r="H676" i="11"/>
  <c r="G676" i="11"/>
  <c r="AO672" i="11"/>
  <c r="AN672" i="11"/>
  <c r="AM672" i="11"/>
  <c r="AL672" i="11"/>
  <c r="AK672" i="11"/>
  <c r="AJ672" i="11"/>
  <c r="AI672" i="11"/>
  <c r="AH672" i="11"/>
  <c r="AG672" i="11"/>
  <c r="AF672" i="11"/>
  <c r="AE672" i="11"/>
  <c r="AD672" i="11"/>
  <c r="AC672" i="11"/>
  <c r="AB672" i="11"/>
  <c r="AA672" i="11"/>
  <c r="Z672" i="11"/>
  <c r="Y672" i="11"/>
  <c r="X672" i="11"/>
  <c r="W672" i="11"/>
  <c r="V672" i="11"/>
  <c r="U672" i="11"/>
  <c r="T672" i="11"/>
  <c r="S672" i="11"/>
  <c r="R672" i="11"/>
  <c r="Q672" i="11"/>
  <c r="P672" i="11"/>
  <c r="O672" i="11"/>
  <c r="N672" i="11"/>
  <c r="M672" i="11"/>
  <c r="L672" i="11"/>
  <c r="K672" i="11"/>
  <c r="J672" i="11"/>
  <c r="I672" i="11"/>
  <c r="H672" i="11"/>
  <c r="G672" i="11"/>
  <c r="AO668" i="11"/>
  <c r="AN668" i="11"/>
  <c r="AM668" i="11"/>
  <c r="AL668" i="11"/>
  <c r="AK668" i="11"/>
  <c r="AJ668" i="11"/>
  <c r="AI668" i="11"/>
  <c r="AH668" i="11"/>
  <c r="AG668" i="11"/>
  <c r="AF668" i="11"/>
  <c r="AE668" i="11"/>
  <c r="AD668" i="11"/>
  <c r="AC668" i="11"/>
  <c r="AB668" i="11"/>
  <c r="AA668" i="11"/>
  <c r="Z668" i="11"/>
  <c r="Y668" i="11"/>
  <c r="X668" i="11"/>
  <c r="W668" i="11"/>
  <c r="V668" i="11"/>
  <c r="U668" i="11"/>
  <c r="T668" i="11"/>
  <c r="S668" i="11"/>
  <c r="R668" i="11"/>
  <c r="Q668" i="11"/>
  <c r="P668" i="11"/>
  <c r="O668" i="11"/>
  <c r="N668" i="11"/>
  <c r="M668" i="11"/>
  <c r="L668" i="11"/>
  <c r="K668" i="11"/>
  <c r="J668" i="11"/>
  <c r="I668" i="11"/>
  <c r="H668" i="11"/>
  <c r="G668" i="11"/>
  <c r="AO664" i="11"/>
  <c r="AN664" i="11"/>
  <c r="AM664" i="11"/>
  <c r="AL664" i="11"/>
  <c r="AK664" i="11"/>
  <c r="AJ664" i="11"/>
  <c r="AI664" i="11"/>
  <c r="AH664" i="11"/>
  <c r="AG664" i="11"/>
  <c r="AF664" i="11"/>
  <c r="AE664" i="11"/>
  <c r="AD664" i="11"/>
  <c r="AC664" i="11"/>
  <c r="AB664" i="11"/>
  <c r="AA664" i="11"/>
  <c r="Z664" i="11"/>
  <c r="Y664" i="11"/>
  <c r="X664" i="11"/>
  <c r="W664" i="11"/>
  <c r="V664" i="11"/>
  <c r="U664" i="11"/>
  <c r="T664" i="11"/>
  <c r="S664" i="11"/>
  <c r="R664" i="11"/>
  <c r="Q664" i="11"/>
  <c r="P664" i="11"/>
  <c r="O664" i="11"/>
  <c r="N664" i="11"/>
  <c r="M664" i="11"/>
  <c r="L664" i="11"/>
  <c r="K664" i="11"/>
  <c r="J664" i="11"/>
  <c r="I664" i="11"/>
  <c r="H664" i="11"/>
  <c r="G664" i="11"/>
  <c r="D504" i="11"/>
  <c r="AO626" i="11"/>
  <c r="AN626" i="11"/>
  <c r="AM626" i="11"/>
  <c r="AL626" i="11"/>
  <c r="AK626" i="11"/>
  <c r="AJ626" i="11"/>
  <c r="AI626" i="11"/>
  <c r="AH626" i="11"/>
  <c r="AG626" i="11"/>
  <c r="AF626" i="11"/>
  <c r="AE626" i="11"/>
  <c r="AD626" i="11"/>
  <c r="AC626" i="11"/>
  <c r="AB626" i="11"/>
  <c r="AA626" i="11"/>
  <c r="Z626" i="11"/>
  <c r="Y626" i="11"/>
  <c r="X626" i="11"/>
  <c r="W626" i="11"/>
  <c r="V626" i="11"/>
  <c r="U626" i="11"/>
  <c r="T626" i="11"/>
  <c r="S626" i="11"/>
  <c r="R626" i="11"/>
  <c r="Q626" i="11"/>
  <c r="P626" i="11"/>
  <c r="O626" i="11"/>
  <c r="N626" i="11"/>
  <c r="M626" i="11"/>
  <c r="L626" i="11"/>
  <c r="K626" i="11"/>
  <c r="J626" i="11"/>
  <c r="I626" i="11"/>
  <c r="H626" i="11"/>
  <c r="G626" i="11"/>
  <c r="AO624" i="11"/>
  <c r="AN624" i="11"/>
  <c r="AM624" i="11"/>
  <c r="AL624" i="11"/>
  <c r="AK624" i="11"/>
  <c r="AJ624" i="11"/>
  <c r="AI624" i="11"/>
  <c r="AH624" i="11"/>
  <c r="AG624" i="11"/>
  <c r="AF624" i="11"/>
  <c r="AE624" i="11"/>
  <c r="AD624" i="11"/>
  <c r="AC624" i="11"/>
  <c r="AB624" i="11"/>
  <c r="AA624" i="11"/>
  <c r="Z624" i="11"/>
  <c r="Y624" i="11"/>
  <c r="X624" i="11"/>
  <c r="W624" i="11"/>
  <c r="V624" i="11"/>
  <c r="U624" i="11"/>
  <c r="T624" i="11"/>
  <c r="S624" i="11"/>
  <c r="R624" i="11"/>
  <c r="Q624" i="11"/>
  <c r="P624" i="11"/>
  <c r="O624" i="11"/>
  <c r="N624" i="11"/>
  <c r="M624" i="11"/>
  <c r="L624" i="11"/>
  <c r="K624" i="11"/>
  <c r="J624" i="11"/>
  <c r="I624" i="11"/>
  <c r="H624" i="11"/>
  <c r="G624" i="11"/>
  <c r="AO622" i="11"/>
  <c r="AN622" i="11"/>
  <c r="AM622" i="11"/>
  <c r="AL622" i="11"/>
  <c r="AK622" i="11"/>
  <c r="AJ622" i="11"/>
  <c r="AI622" i="11"/>
  <c r="AH622" i="11"/>
  <c r="AG622" i="11"/>
  <c r="AF622" i="11"/>
  <c r="AE622" i="11"/>
  <c r="AD622" i="11"/>
  <c r="AC622" i="11"/>
  <c r="AB622" i="11"/>
  <c r="AA622" i="11"/>
  <c r="Z622" i="11"/>
  <c r="Y622" i="11"/>
  <c r="X622" i="11"/>
  <c r="W622" i="11"/>
  <c r="V622" i="11"/>
  <c r="U622" i="11"/>
  <c r="T622" i="11"/>
  <c r="S622" i="11"/>
  <c r="R622" i="11"/>
  <c r="Q622" i="11"/>
  <c r="P622" i="11"/>
  <c r="O622" i="11"/>
  <c r="N622" i="11"/>
  <c r="M622" i="11"/>
  <c r="L622" i="11"/>
  <c r="K622" i="11"/>
  <c r="J622" i="11"/>
  <c r="I622" i="11"/>
  <c r="H622" i="11"/>
  <c r="G622" i="11"/>
  <c r="AO620" i="11"/>
  <c r="AN620" i="11"/>
  <c r="AM620" i="11"/>
  <c r="AL620" i="11"/>
  <c r="AK620" i="11"/>
  <c r="AJ620" i="11"/>
  <c r="AI620" i="11"/>
  <c r="AH620" i="11"/>
  <c r="AG620" i="11"/>
  <c r="AF620" i="11"/>
  <c r="AE620" i="11"/>
  <c r="AD620" i="11"/>
  <c r="AC620" i="11"/>
  <c r="AB620" i="11"/>
  <c r="AA620" i="11"/>
  <c r="Z620" i="11"/>
  <c r="Y620" i="11"/>
  <c r="X620" i="11"/>
  <c r="W620" i="11"/>
  <c r="V620" i="11"/>
  <c r="U620" i="11"/>
  <c r="T620" i="11"/>
  <c r="S620" i="11"/>
  <c r="R620" i="11"/>
  <c r="Q620" i="11"/>
  <c r="P620" i="11"/>
  <c r="O620" i="11"/>
  <c r="N620" i="11"/>
  <c r="M620" i="11"/>
  <c r="L620" i="11"/>
  <c r="K620" i="11"/>
  <c r="J620" i="11"/>
  <c r="I620" i="11"/>
  <c r="H620" i="11"/>
  <c r="G620" i="11"/>
  <c r="AO618" i="11"/>
  <c r="AN618" i="11"/>
  <c r="AM618" i="11"/>
  <c r="AL618" i="11"/>
  <c r="AK618" i="11"/>
  <c r="AJ618" i="11"/>
  <c r="AI618" i="11"/>
  <c r="AH618" i="11"/>
  <c r="AG618" i="11"/>
  <c r="AF618" i="11"/>
  <c r="AE618" i="11"/>
  <c r="AD618" i="11"/>
  <c r="AC618" i="11"/>
  <c r="AB618" i="11"/>
  <c r="AA618" i="11"/>
  <c r="Z618" i="11"/>
  <c r="Y618" i="11"/>
  <c r="X618" i="11"/>
  <c r="W618" i="11"/>
  <c r="V618" i="11"/>
  <c r="U618" i="11"/>
  <c r="T618" i="11"/>
  <c r="S618" i="11"/>
  <c r="R618" i="11"/>
  <c r="Q618" i="11"/>
  <c r="P618" i="11"/>
  <c r="O618" i="11"/>
  <c r="N618" i="11"/>
  <c r="M618" i="11"/>
  <c r="L618" i="11"/>
  <c r="K618" i="11"/>
  <c r="J618" i="11"/>
  <c r="I618" i="11"/>
  <c r="H618" i="11"/>
  <c r="G618" i="11"/>
  <c r="AO535" i="11"/>
  <c r="AN535" i="11"/>
  <c r="AM535" i="11"/>
  <c r="AL535" i="11"/>
  <c r="AK535" i="11"/>
  <c r="AJ535" i="11"/>
  <c r="AI535" i="11"/>
  <c r="AH535" i="11"/>
  <c r="AG535" i="11"/>
  <c r="AF535" i="11"/>
  <c r="AE535" i="11"/>
  <c r="AD535" i="11"/>
  <c r="AC535" i="11"/>
  <c r="AB535" i="11"/>
  <c r="AA535" i="11"/>
  <c r="Z535" i="11"/>
  <c r="Y535" i="11"/>
  <c r="X535" i="11"/>
  <c r="W535" i="11"/>
  <c r="V535" i="11"/>
  <c r="U535" i="11"/>
  <c r="T535" i="11"/>
  <c r="S535" i="11"/>
  <c r="R535" i="11"/>
  <c r="Q535" i="11"/>
  <c r="P535" i="11"/>
  <c r="O535" i="11"/>
  <c r="N535" i="11"/>
  <c r="M535" i="11"/>
  <c r="L535" i="11"/>
  <c r="K535" i="11"/>
  <c r="J535" i="11"/>
  <c r="I535" i="11"/>
  <c r="H535" i="11"/>
  <c r="G535" i="11"/>
  <c r="AO533" i="11"/>
  <c r="AN533" i="11"/>
  <c r="AM533" i="11"/>
  <c r="AL533" i="11"/>
  <c r="AK533" i="11"/>
  <c r="AJ533" i="11"/>
  <c r="AI533" i="11"/>
  <c r="AH533" i="11"/>
  <c r="AG533" i="11"/>
  <c r="AF533" i="11"/>
  <c r="AE533" i="11"/>
  <c r="AD533" i="11"/>
  <c r="AC533" i="11"/>
  <c r="AB533" i="11"/>
  <c r="AA533" i="11"/>
  <c r="Z533" i="11"/>
  <c r="Y533" i="11"/>
  <c r="X533" i="11"/>
  <c r="W533" i="11"/>
  <c r="V533" i="11"/>
  <c r="U533" i="11"/>
  <c r="T533" i="11"/>
  <c r="S533" i="11"/>
  <c r="R533" i="11"/>
  <c r="Q533" i="11"/>
  <c r="P533" i="11"/>
  <c r="O533" i="11"/>
  <c r="N533" i="11"/>
  <c r="M533" i="11"/>
  <c r="L533" i="11"/>
  <c r="K533" i="11"/>
  <c r="J533" i="11"/>
  <c r="I533" i="11"/>
  <c r="H533" i="11"/>
  <c r="G533" i="11"/>
  <c r="AO531" i="11"/>
  <c r="AN531" i="11"/>
  <c r="AM531" i="11"/>
  <c r="AL531" i="11"/>
  <c r="AK531" i="11"/>
  <c r="AJ531" i="11"/>
  <c r="AI531" i="11"/>
  <c r="AH531" i="11"/>
  <c r="AG531" i="11"/>
  <c r="AF531" i="11"/>
  <c r="AE531" i="11"/>
  <c r="AD531" i="11"/>
  <c r="AC531" i="11"/>
  <c r="AB531" i="11"/>
  <c r="AA531" i="11"/>
  <c r="Z531" i="11"/>
  <c r="Y531" i="11"/>
  <c r="X531" i="11"/>
  <c r="W531" i="11"/>
  <c r="V531" i="11"/>
  <c r="U531" i="11"/>
  <c r="T531" i="11"/>
  <c r="S531" i="11"/>
  <c r="R531" i="11"/>
  <c r="Q531" i="11"/>
  <c r="P531" i="11"/>
  <c r="O531" i="11"/>
  <c r="N531" i="11"/>
  <c r="M531" i="11"/>
  <c r="L531" i="11"/>
  <c r="K531" i="11"/>
  <c r="J531" i="11"/>
  <c r="I531" i="11"/>
  <c r="H531" i="11"/>
  <c r="G531" i="11"/>
  <c r="AO529" i="11"/>
  <c r="AN529" i="11"/>
  <c r="AM529" i="11"/>
  <c r="AL529" i="11"/>
  <c r="AK529" i="11"/>
  <c r="AJ529" i="11"/>
  <c r="AI529" i="11"/>
  <c r="AH529" i="11"/>
  <c r="AG529" i="11"/>
  <c r="AF529" i="11"/>
  <c r="AE529" i="11"/>
  <c r="AD529" i="11"/>
  <c r="AC529" i="11"/>
  <c r="AB529" i="11"/>
  <c r="AA529" i="11"/>
  <c r="Z529" i="11"/>
  <c r="Y529" i="11"/>
  <c r="X529" i="11"/>
  <c r="W529" i="11"/>
  <c r="V529" i="11"/>
  <c r="U529" i="11"/>
  <c r="T529" i="11"/>
  <c r="S529" i="11"/>
  <c r="R529" i="11"/>
  <c r="Q529" i="11"/>
  <c r="P529" i="11"/>
  <c r="O529" i="11"/>
  <c r="N529" i="11"/>
  <c r="M529" i="11"/>
  <c r="L529" i="11"/>
  <c r="K529" i="11"/>
  <c r="J529" i="11"/>
  <c r="I529" i="11"/>
  <c r="H529" i="11"/>
  <c r="G529" i="11"/>
  <c r="AO527" i="11"/>
  <c r="AN527" i="11"/>
  <c r="AM527" i="11"/>
  <c r="AL527" i="11"/>
  <c r="AK527" i="11"/>
  <c r="AJ527" i="11"/>
  <c r="AI527" i="11"/>
  <c r="AH527" i="11"/>
  <c r="AG527" i="11"/>
  <c r="AF527" i="11"/>
  <c r="AE527" i="11"/>
  <c r="AD527" i="11"/>
  <c r="AC527" i="11"/>
  <c r="AB527" i="11"/>
  <c r="AA527" i="11"/>
  <c r="Z527" i="11"/>
  <c r="Y527" i="11"/>
  <c r="X527" i="11"/>
  <c r="W527" i="11"/>
  <c r="V527" i="11"/>
  <c r="U527" i="11"/>
  <c r="T527" i="11"/>
  <c r="S527" i="11"/>
  <c r="R527" i="11"/>
  <c r="Q527" i="11"/>
  <c r="P527" i="11"/>
  <c r="O527" i="11"/>
  <c r="N527" i="11"/>
  <c r="M527" i="11"/>
  <c r="L527" i="11"/>
  <c r="K527" i="11"/>
  <c r="J527" i="11"/>
  <c r="I527" i="11"/>
  <c r="H527" i="11"/>
  <c r="G527" i="11"/>
  <c r="AO525" i="11"/>
  <c r="AN525" i="11"/>
  <c r="AM525" i="11"/>
  <c r="AL525" i="11"/>
  <c r="AK525" i="11"/>
  <c r="AJ525" i="11"/>
  <c r="AI525" i="11"/>
  <c r="AH525" i="11"/>
  <c r="AG525" i="11"/>
  <c r="AF525" i="11"/>
  <c r="AE525" i="11"/>
  <c r="AD525" i="11"/>
  <c r="AC525" i="11"/>
  <c r="AB525" i="11"/>
  <c r="AA525" i="11"/>
  <c r="Z525" i="11"/>
  <c r="Y525" i="11"/>
  <c r="X525" i="11"/>
  <c r="W525" i="11"/>
  <c r="V525" i="11"/>
  <c r="U525" i="11"/>
  <c r="T525" i="11"/>
  <c r="S525" i="11"/>
  <c r="R525" i="11"/>
  <c r="Q525" i="11"/>
  <c r="P525" i="11"/>
  <c r="O525" i="11"/>
  <c r="N525" i="11"/>
  <c r="M525" i="11"/>
  <c r="L525" i="11"/>
  <c r="K525" i="11"/>
  <c r="J525" i="11"/>
  <c r="I525" i="11"/>
  <c r="H525" i="11"/>
  <c r="G525" i="11"/>
  <c r="AO523" i="11"/>
  <c r="AN523" i="11"/>
  <c r="AM523" i="11"/>
  <c r="AL523" i="11"/>
  <c r="AK523" i="11"/>
  <c r="AJ523" i="11"/>
  <c r="AI523" i="11"/>
  <c r="AH523" i="11"/>
  <c r="AG523" i="11"/>
  <c r="AF523" i="11"/>
  <c r="AE523" i="11"/>
  <c r="AD523" i="11"/>
  <c r="AC523" i="11"/>
  <c r="AB523" i="11"/>
  <c r="AA523" i="11"/>
  <c r="Z523" i="11"/>
  <c r="Y523" i="11"/>
  <c r="X523" i="11"/>
  <c r="W523" i="11"/>
  <c r="V523" i="11"/>
  <c r="U523" i="11"/>
  <c r="T523" i="11"/>
  <c r="S523" i="11"/>
  <c r="R523" i="11"/>
  <c r="Q523" i="11"/>
  <c r="P523" i="11"/>
  <c r="O523" i="11"/>
  <c r="N523" i="11"/>
  <c r="M523" i="11"/>
  <c r="L523" i="11"/>
  <c r="K523" i="11"/>
  <c r="J523" i="11"/>
  <c r="I523" i="11"/>
  <c r="H523" i="11"/>
  <c r="G523" i="11"/>
  <c r="AO521" i="11"/>
  <c r="AN521" i="11"/>
  <c r="AM521" i="11"/>
  <c r="AL521" i="11"/>
  <c r="AK521" i="11"/>
  <c r="AJ521" i="11"/>
  <c r="AI521" i="11"/>
  <c r="AH521" i="11"/>
  <c r="AG521" i="11"/>
  <c r="AF521" i="11"/>
  <c r="AE521" i="11"/>
  <c r="AD521" i="11"/>
  <c r="AC521" i="11"/>
  <c r="AB521" i="11"/>
  <c r="AA521" i="11"/>
  <c r="Z521" i="11"/>
  <c r="Y521" i="11"/>
  <c r="X521" i="11"/>
  <c r="W521" i="11"/>
  <c r="V521" i="11"/>
  <c r="U521" i="11"/>
  <c r="T521" i="11"/>
  <c r="S521" i="11"/>
  <c r="R521" i="11"/>
  <c r="Q521" i="11"/>
  <c r="P521" i="11"/>
  <c r="O521" i="11"/>
  <c r="N521" i="11"/>
  <c r="M521" i="11"/>
  <c r="L521" i="11"/>
  <c r="K521" i="11"/>
  <c r="J521" i="11"/>
  <c r="I521" i="11"/>
  <c r="H521" i="11"/>
  <c r="G521" i="11"/>
  <c r="AO519" i="11"/>
  <c r="AN519" i="11"/>
  <c r="AM519" i="11"/>
  <c r="AL519" i="11"/>
  <c r="AK519" i="11"/>
  <c r="AJ519" i="11"/>
  <c r="AI519" i="11"/>
  <c r="AH519" i="11"/>
  <c r="AG519" i="11"/>
  <c r="AF519" i="11"/>
  <c r="AE519" i="11"/>
  <c r="AD519" i="11"/>
  <c r="AC519" i="11"/>
  <c r="AB519" i="11"/>
  <c r="AA519" i="11"/>
  <c r="Z519" i="11"/>
  <c r="Y519" i="11"/>
  <c r="X519" i="11"/>
  <c r="W519" i="11"/>
  <c r="V519" i="11"/>
  <c r="U519" i="11"/>
  <c r="T519" i="11"/>
  <c r="S519" i="11"/>
  <c r="R519" i="11"/>
  <c r="Q519" i="11"/>
  <c r="P519" i="11"/>
  <c r="O519" i="11"/>
  <c r="N519" i="11"/>
  <c r="M519" i="11"/>
  <c r="L519" i="11"/>
  <c r="K519" i="11"/>
  <c r="J519" i="11"/>
  <c r="I519" i="11"/>
  <c r="H519" i="11"/>
  <c r="G519" i="11"/>
  <c r="AO517" i="11"/>
  <c r="AN517" i="11"/>
  <c r="AM517" i="11"/>
  <c r="AL517" i="11"/>
  <c r="AK517" i="11"/>
  <c r="AJ517" i="11"/>
  <c r="AI517" i="11"/>
  <c r="AH517" i="11"/>
  <c r="AG517" i="11"/>
  <c r="AF517" i="11"/>
  <c r="AE517" i="11"/>
  <c r="AD517" i="11"/>
  <c r="AC517" i="11"/>
  <c r="AB517" i="11"/>
  <c r="AA517" i="11"/>
  <c r="Z517" i="11"/>
  <c r="Y517" i="11"/>
  <c r="X517" i="11"/>
  <c r="W517" i="11"/>
  <c r="V517" i="11"/>
  <c r="U517" i="11"/>
  <c r="T517" i="11"/>
  <c r="S517" i="11"/>
  <c r="R517" i="11"/>
  <c r="Q517" i="11"/>
  <c r="P517" i="11"/>
  <c r="O517" i="11"/>
  <c r="N517" i="11"/>
  <c r="M517" i="11"/>
  <c r="L517" i="11"/>
  <c r="K517" i="11"/>
  <c r="J517" i="11"/>
  <c r="I517" i="11"/>
  <c r="H517" i="11"/>
  <c r="G517" i="11"/>
  <c r="AO515" i="11"/>
  <c r="AN515" i="11"/>
  <c r="AM515" i="11"/>
  <c r="AL515" i="11"/>
  <c r="AK515" i="11"/>
  <c r="AJ515" i="11"/>
  <c r="AI515" i="11"/>
  <c r="AH515" i="11"/>
  <c r="AG515" i="11"/>
  <c r="AF515" i="11"/>
  <c r="AE515" i="11"/>
  <c r="AD515" i="11"/>
  <c r="AC515" i="11"/>
  <c r="AB515" i="11"/>
  <c r="AA515" i="11"/>
  <c r="Z515" i="11"/>
  <c r="Y515" i="11"/>
  <c r="X515" i="11"/>
  <c r="W515" i="11"/>
  <c r="V515" i="11"/>
  <c r="U515" i="11"/>
  <c r="T515" i="11"/>
  <c r="S515" i="11"/>
  <c r="R515" i="11"/>
  <c r="Q515" i="11"/>
  <c r="P515" i="11"/>
  <c r="O515" i="11"/>
  <c r="N515" i="11"/>
  <c r="M515" i="11"/>
  <c r="L515" i="11"/>
  <c r="K515" i="11"/>
  <c r="J515" i="11"/>
  <c r="I515" i="11"/>
  <c r="H515" i="11"/>
  <c r="G515" i="11"/>
  <c r="AO513" i="11"/>
  <c r="AN513" i="11"/>
  <c r="AM513" i="11"/>
  <c r="AL513" i="11"/>
  <c r="AK513" i="11"/>
  <c r="AJ513" i="11"/>
  <c r="AI513" i="11"/>
  <c r="AH513" i="11"/>
  <c r="AG513" i="11"/>
  <c r="AF513" i="11"/>
  <c r="AE513" i="11"/>
  <c r="AD513" i="11"/>
  <c r="AC513" i="11"/>
  <c r="AB513" i="11"/>
  <c r="AA513" i="11"/>
  <c r="Z513" i="11"/>
  <c r="Y513" i="11"/>
  <c r="X513" i="11"/>
  <c r="W513" i="11"/>
  <c r="V513" i="11"/>
  <c r="U513" i="11"/>
  <c r="T513" i="11"/>
  <c r="S513" i="11"/>
  <c r="R513" i="11"/>
  <c r="Q513" i="11"/>
  <c r="P513" i="11"/>
  <c r="O513" i="11"/>
  <c r="N513" i="11"/>
  <c r="M513" i="11"/>
  <c r="L513" i="11"/>
  <c r="K513" i="11"/>
  <c r="J513" i="11"/>
  <c r="I513" i="11"/>
  <c r="H513" i="11"/>
  <c r="G513" i="11"/>
  <c r="AO511" i="11"/>
  <c r="AN511" i="11"/>
  <c r="AM511" i="11"/>
  <c r="AL511" i="11"/>
  <c r="AK511" i="11"/>
  <c r="AJ511" i="11"/>
  <c r="AI511" i="11"/>
  <c r="AH511" i="11"/>
  <c r="AG511" i="11"/>
  <c r="AF511" i="11"/>
  <c r="AE511" i="11"/>
  <c r="AD511" i="11"/>
  <c r="AC511" i="11"/>
  <c r="AB511" i="11"/>
  <c r="AA511" i="11"/>
  <c r="Z511" i="11"/>
  <c r="Y511" i="11"/>
  <c r="X511" i="11"/>
  <c r="W511" i="11"/>
  <c r="V511" i="11"/>
  <c r="U511" i="11"/>
  <c r="T511" i="11"/>
  <c r="S511" i="11"/>
  <c r="R511" i="11"/>
  <c r="Q511" i="11"/>
  <c r="P511" i="11"/>
  <c r="O511" i="11"/>
  <c r="N511" i="11"/>
  <c r="M511" i="11"/>
  <c r="L511" i="11"/>
  <c r="K511" i="11"/>
  <c r="J511" i="11"/>
  <c r="I511" i="11"/>
  <c r="H511" i="11"/>
  <c r="G511" i="11"/>
  <c r="AO509" i="11"/>
  <c r="AN509" i="11"/>
  <c r="AM509" i="11"/>
  <c r="AL509" i="11"/>
  <c r="AK509" i="11"/>
  <c r="AJ509" i="11"/>
  <c r="AI509" i="11"/>
  <c r="AH509" i="11"/>
  <c r="AG509" i="11"/>
  <c r="AF509" i="11"/>
  <c r="AE509" i="11"/>
  <c r="AD509" i="11"/>
  <c r="AC509" i="11"/>
  <c r="AB509" i="11"/>
  <c r="AA509" i="11"/>
  <c r="Z509" i="11"/>
  <c r="Y509" i="11"/>
  <c r="X509" i="11"/>
  <c r="W509" i="11"/>
  <c r="V509" i="11"/>
  <c r="U509" i="11"/>
  <c r="T509" i="11"/>
  <c r="S509" i="11"/>
  <c r="R509" i="11"/>
  <c r="Q509" i="11"/>
  <c r="P509" i="11"/>
  <c r="O509" i="11"/>
  <c r="N509" i="11"/>
  <c r="M509" i="11"/>
  <c r="L509" i="11"/>
  <c r="K509" i="11"/>
  <c r="J509" i="11"/>
  <c r="I509" i="11"/>
  <c r="H509" i="11"/>
  <c r="G509" i="11"/>
  <c r="AO616" i="11"/>
  <c r="AN616" i="11"/>
  <c r="AM616" i="11"/>
  <c r="AL616" i="11"/>
  <c r="AK616" i="11"/>
  <c r="AJ616" i="11"/>
  <c r="AI616" i="11"/>
  <c r="AH616" i="11"/>
  <c r="AG616" i="11"/>
  <c r="AF616" i="11"/>
  <c r="AE616" i="11"/>
  <c r="AD616" i="11"/>
  <c r="AC616" i="11"/>
  <c r="AB616" i="11"/>
  <c r="AA616" i="11"/>
  <c r="Z616" i="11"/>
  <c r="Y616" i="11"/>
  <c r="X616" i="11"/>
  <c r="W616" i="11"/>
  <c r="V616" i="11"/>
  <c r="U616" i="11"/>
  <c r="T616" i="11"/>
  <c r="S616" i="11"/>
  <c r="R616" i="11"/>
  <c r="Q616" i="11"/>
  <c r="P616" i="11"/>
  <c r="O616" i="11"/>
  <c r="N616" i="11"/>
  <c r="M616" i="11"/>
  <c r="L616" i="11"/>
  <c r="K616" i="11"/>
  <c r="J616" i="11"/>
  <c r="I616" i="11"/>
  <c r="H616" i="11"/>
  <c r="G616" i="11"/>
  <c r="AO612" i="11"/>
  <c r="AN612" i="11"/>
  <c r="AM612" i="11"/>
  <c r="AL612" i="11"/>
  <c r="AK612" i="11"/>
  <c r="AJ612" i="11"/>
  <c r="AI612" i="11"/>
  <c r="AH612" i="11"/>
  <c r="AG612" i="11"/>
  <c r="AF612" i="11"/>
  <c r="AE612" i="11"/>
  <c r="AD612" i="11"/>
  <c r="AC612" i="11"/>
  <c r="AB612" i="11"/>
  <c r="AA612" i="11"/>
  <c r="Z612" i="11"/>
  <c r="Y612" i="11"/>
  <c r="X612" i="11"/>
  <c r="W612" i="11"/>
  <c r="V612" i="11"/>
  <c r="U612" i="11"/>
  <c r="T612" i="11"/>
  <c r="S612" i="11"/>
  <c r="R612" i="11"/>
  <c r="Q612" i="11"/>
  <c r="P612" i="11"/>
  <c r="O612" i="11"/>
  <c r="N612" i="11"/>
  <c r="M612" i="11"/>
  <c r="L612" i="11"/>
  <c r="K612" i="11"/>
  <c r="J612" i="11"/>
  <c r="I612" i="11"/>
  <c r="H612" i="11"/>
  <c r="G612" i="11"/>
  <c r="AO608" i="11"/>
  <c r="AN608" i="11"/>
  <c r="AM608" i="11"/>
  <c r="AL608" i="11"/>
  <c r="AK608" i="11"/>
  <c r="AJ608" i="11"/>
  <c r="AI608" i="11"/>
  <c r="AH608" i="11"/>
  <c r="AG608" i="11"/>
  <c r="AF608" i="11"/>
  <c r="AE608" i="11"/>
  <c r="AD608" i="11"/>
  <c r="AC608" i="11"/>
  <c r="AB608" i="11"/>
  <c r="AA608" i="11"/>
  <c r="Z608" i="11"/>
  <c r="Y608" i="11"/>
  <c r="X608" i="11"/>
  <c r="W608" i="11"/>
  <c r="V608" i="11"/>
  <c r="U608" i="11"/>
  <c r="T608" i="11"/>
  <c r="S608" i="11"/>
  <c r="R608" i="11"/>
  <c r="Q608" i="11"/>
  <c r="P608" i="11"/>
  <c r="O608" i="11"/>
  <c r="N608" i="11"/>
  <c r="M608" i="11"/>
  <c r="L608" i="11"/>
  <c r="K608" i="11"/>
  <c r="J608" i="11"/>
  <c r="I608" i="11"/>
  <c r="H608" i="11"/>
  <c r="G608" i="11"/>
  <c r="AO604" i="11"/>
  <c r="AN604" i="11"/>
  <c r="AM604" i="11"/>
  <c r="AL604" i="11"/>
  <c r="AK604" i="11"/>
  <c r="AJ604" i="11"/>
  <c r="AI604" i="11"/>
  <c r="AH604" i="11"/>
  <c r="AG604" i="11"/>
  <c r="AF604" i="11"/>
  <c r="AE604" i="11"/>
  <c r="AD604" i="11"/>
  <c r="AC604" i="11"/>
  <c r="AB604" i="11"/>
  <c r="AA604" i="11"/>
  <c r="Z604" i="11"/>
  <c r="Y604" i="11"/>
  <c r="X604" i="11"/>
  <c r="W604" i="11"/>
  <c r="V604" i="11"/>
  <c r="U604" i="11"/>
  <c r="T604" i="11"/>
  <c r="S604" i="11"/>
  <c r="R604" i="11"/>
  <c r="Q604" i="11"/>
  <c r="P604" i="11"/>
  <c r="O604" i="11"/>
  <c r="N604" i="11"/>
  <c r="M604" i="11"/>
  <c r="L604" i="11"/>
  <c r="K604" i="11"/>
  <c r="J604" i="11"/>
  <c r="I604" i="11"/>
  <c r="H604" i="11"/>
  <c r="G604" i="11"/>
  <c r="AO600" i="11"/>
  <c r="AN600" i="11"/>
  <c r="AM600" i="11"/>
  <c r="AL600" i="11"/>
  <c r="AK600" i="11"/>
  <c r="AJ600" i="11"/>
  <c r="AI600" i="11"/>
  <c r="AH600" i="11"/>
  <c r="AG600" i="11"/>
  <c r="AF600" i="11"/>
  <c r="AE600" i="11"/>
  <c r="AD600" i="11"/>
  <c r="AC600" i="11"/>
  <c r="AB600" i="11"/>
  <c r="AA600" i="11"/>
  <c r="Z600" i="11"/>
  <c r="Y600" i="11"/>
  <c r="X600" i="11"/>
  <c r="W600" i="11"/>
  <c r="V600" i="11"/>
  <c r="U600" i="11"/>
  <c r="T600" i="11"/>
  <c r="S600" i="11"/>
  <c r="R600" i="11"/>
  <c r="Q600" i="11"/>
  <c r="P600" i="11"/>
  <c r="O600" i="11"/>
  <c r="N600" i="11"/>
  <c r="M600" i="11"/>
  <c r="L600" i="11"/>
  <c r="K600" i="11"/>
  <c r="J600" i="11"/>
  <c r="I600" i="11"/>
  <c r="H600" i="11"/>
  <c r="G600" i="11"/>
  <c r="AO596" i="11"/>
  <c r="AN596" i="11"/>
  <c r="AM596" i="11"/>
  <c r="AL596" i="11"/>
  <c r="AK596" i="11"/>
  <c r="AJ596" i="11"/>
  <c r="AI596" i="11"/>
  <c r="AH596" i="11"/>
  <c r="AG596" i="11"/>
  <c r="AF596" i="11"/>
  <c r="AE596" i="11"/>
  <c r="AD596" i="11"/>
  <c r="AC596" i="11"/>
  <c r="AB596" i="11"/>
  <c r="AA596" i="11"/>
  <c r="Z596" i="11"/>
  <c r="Y596" i="11"/>
  <c r="X596" i="11"/>
  <c r="W596" i="11"/>
  <c r="V596" i="11"/>
  <c r="U596" i="11"/>
  <c r="T596" i="11"/>
  <c r="S596" i="11"/>
  <c r="R596" i="11"/>
  <c r="Q596" i="11"/>
  <c r="P596" i="11"/>
  <c r="O596" i="11"/>
  <c r="N596" i="11"/>
  <c r="M596" i="11"/>
  <c r="L596" i="11"/>
  <c r="K596" i="11"/>
  <c r="J596" i="11"/>
  <c r="I596" i="11"/>
  <c r="H596" i="11"/>
  <c r="G596" i="11"/>
  <c r="AO592" i="11"/>
  <c r="AN592" i="11"/>
  <c r="AM592" i="11"/>
  <c r="AL592" i="11"/>
  <c r="AK592" i="11"/>
  <c r="AJ592" i="11"/>
  <c r="AI592" i="11"/>
  <c r="AH592" i="11"/>
  <c r="AG592" i="11"/>
  <c r="AF592" i="11"/>
  <c r="AE592" i="11"/>
  <c r="AD592" i="11"/>
  <c r="AC592" i="11"/>
  <c r="AB592" i="11"/>
  <c r="AA592" i="11"/>
  <c r="Z592" i="11"/>
  <c r="Y592" i="11"/>
  <c r="X592" i="11"/>
  <c r="W592" i="11"/>
  <c r="V592" i="11"/>
  <c r="U592" i="11"/>
  <c r="T592" i="11"/>
  <c r="S592" i="11"/>
  <c r="R592" i="11"/>
  <c r="Q592" i="11"/>
  <c r="P592" i="11"/>
  <c r="O592" i="11"/>
  <c r="N592" i="11"/>
  <c r="M592" i="11"/>
  <c r="L592" i="11"/>
  <c r="K592" i="11"/>
  <c r="J592" i="11"/>
  <c r="I592" i="11"/>
  <c r="H592" i="11"/>
  <c r="G592" i="11"/>
  <c r="AO588" i="11"/>
  <c r="AN588" i="11"/>
  <c r="AM588" i="11"/>
  <c r="AL588" i="11"/>
  <c r="AK588" i="11"/>
  <c r="AJ588" i="11"/>
  <c r="AI588" i="11"/>
  <c r="AH588" i="11"/>
  <c r="AG588" i="11"/>
  <c r="AF588" i="11"/>
  <c r="AE588" i="11"/>
  <c r="AD588" i="11"/>
  <c r="AC588" i="11"/>
  <c r="AB588" i="11"/>
  <c r="AA588" i="11"/>
  <c r="Z588" i="11"/>
  <c r="Y588" i="11"/>
  <c r="X588" i="11"/>
  <c r="W588" i="11"/>
  <c r="V588" i="11"/>
  <c r="U588" i="11"/>
  <c r="T588" i="11"/>
  <c r="S588" i="11"/>
  <c r="R588" i="11"/>
  <c r="Q588" i="11"/>
  <c r="P588" i="11"/>
  <c r="O588" i="11"/>
  <c r="N588" i="11"/>
  <c r="M588" i="11"/>
  <c r="L588" i="11"/>
  <c r="K588" i="11"/>
  <c r="J588" i="11"/>
  <c r="I588" i="11"/>
  <c r="H588" i="11"/>
  <c r="G588" i="11"/>
  <c r="AO584" i="11"/>
  <c r="AN584" i="11"/>
  <c r="AM584" i="11"/>
  <c r="AL584" i="11"/>
  <c r="AK584" i="11"/>
  <c r="AJ584" i="11"/>
  <c r="AI584" i="11"/>
  <c r="AH584" i="11"/>
  <c r="AG584" i="11"/>
  <c r="AF584" i="11"/>
  <c r="AE584" i="11"/>
  <c r="AD584" i="11"/>
  <c r="AC584" i="11"/>
  <c r="AB584" i="11"/>
  <c r="AA584" i="11"/>
  <c r="Z584" i="11"/>
  <c r="Y584" i="11"/>
  <c r="X584" i="11"/>
  <c r="W584" i="11"/>
  <c r="V584" i="11"/>
  <c r="U584" i="11"/>
  <c r="T584" i="11"/>
  <c r="S584" i="11"/>
  <c r="R584" i="11"/>
  <c r="Q584" i="11"/>
  <c r="P584" i="11"/>
  <c r="O584" i="11"/>
  <c r="N584" i="11"/>
  <c r="M584" i="11"/>
  <c r="L584" i="11"/>
  <c r="K584" i="11"/>
  <c r="J584" i="11"/>
  <c r="I584" i="11"/>
  <c r="H584" i="11"/>
  <c r="G584" i="11"/>
  <c r="AO580" i="11"/>
  <c r="AN580" i="11"/>
  <c r="AM580" i="11"/>
  <c r="AL580" i="11"/>
  <c r="AK580" i="11"/>
  <c r="AJ580" i="11"/>
  <c r="AI580" i="11"/>
  <c r="AH580" i="11"/>
  <c r="AG580" i="11"/>
  <c r="AF580" i="11"/>
  <c r="AE580" i="11"/>
  <c r="AD580" i="11"/>
  <c r="AC580" i="11"/>
  <c r="AB580" i="11"/>
  <c r="AA580" i="11"/>
  <c r="Z580" i="11"/>
  <c r="Y580" i="11"/>
  <c r="X580" i="11"/>
  <c r="W580" i="11"/>
  <c r="V580" i="11"/>
  <c r="U580" i="11"/>
  <c r="T580" i="11"/>
  <c r="S580" i="11"/>
  <c r="R580" i="11"/>
  <c r="Q580" i="11"/>
  <c r="P580" i="11"/>
  <c r="O580" i="11"/>
  <c r="N580" i="11"/>
  <c r="M580" i="11"/>
  <c r="L580" i="11"/>
  <c r="K580" i="11"/>
  <c r="J580" i="11"/>
  <c r="I580" i="11"/>
  <c r="H580" i="11"/>
  <c r="G580" i="11"/>
  <c r="AO576" i="11"/>
  <c r="AN576" i="11"/>
  <c r="AM576" i="11"/>
  <c r="AL576" i="11"/>
  <c r="AK576" i="11"/>
  <c r="AJ576" i="11"/>
  <c r="AI576" i="11"/>
  <c r="AH576" i="11"/>
  <c r="AG576" i="11"/>
  <c r="AF576" i="11"/>
  <c r="AE576" i="11"/>
  <c r="AD576" i="11"/>
  <c r="AC576" i="11"/>
  <c r="AB576" i="11"/>
  <c r="AA576" i="11"/>
  <c r="Z576" i="11"/>
  <c r="Y576" i="11"/>
  <c r="X576" i="11"/>
  <c r="W576" i="11"/>
  <c r="V576" i="11"/>
  <c r="U576" i="11"/>
  <c r="T576" i="11"/>
  <c r="S576" i="11"/>
  <c r="R576" i="11"/>
  <c r="Q576" i="11"/>
  <c r="P576" i="11"/>
  <c r="O576" i="11"/>
  <c r="N576" i="11"/>
  <c r="M576" i="11"/>
  <c r="L576" i="11"/>
  <c r="K576" i="11"/>
  <c r="J576" i="11"/>
  <c r="I576" i="11"/>
  <c r="H576" i="11"/>
  <c r="G576" i="11"/>
  <c r="AO572" i="11"/>
  <c r="AN572" i="11"/>
  <c r="AM572" i="11"/>
  <c r="AL572" i="11"/>
  <c r="AK572" i="11"/>
  <c r="AJ572" i="11"/>
  <c r="AI572" i="11"/>
  <c r="AH572" i="11"/>
  <c r="AG572" i="11"/>
  <c r="AF572" i="11"/>
  <c r="AE572" i="11"/>
  <c r="AD572" i="11"/>
  <c r="AC572" i="11"/>
  <c r="AB572" i="11"/>
  <c r="AA572" i="11"/>
  <c r="Z572" i="11"/>
  <c r="Y572" i="11"/>
  <c r="X572" i="11"/>
  <c r="W572" i="11"/>
  <c r="V572" i="11"/>
  <c r="U572" i="11"/>
  <c r="T572" i="11"/>
  <c r="S572" i="11"/>
  <c r="R572" i="11"/>
  <c r="Q572" i="11"/>
  <c r="P572" i="11"/>
  <c r="O572" i="11"/>
  <c r="N572" i="11"/>
  <c r="M572" i="11"/>
  <c r="L572" i="11"/>
  <c r="K572" i="11"/>
  <c r="J572" i="11"/>
  <c r="I572" i="11"/>
  <c r="H572" i="11"/>
  <c r="G572" i="11"/>
  <c r="AO568" i="11"/>
  <c r="AN568" i="11"/>
  <c r="AM568" i="11"/>
  <c r="AL568" i="11"/>
  <c r="AK568" i="11"/>
  <c r="AJ568" i="11"/>
  <c r="AI568" i="11"/>
  <c r="AH568" i="11"/>
  <c r="AG568" i="11"/>
  <c r="AF568" i="11"/>
  <c r="AE568" i="11"/>
  <c r="AD568" i="11"/>
  <c r="AC568" i="11"/>
  <c r="AB568" i="11"/>
  <c r="AA568" i="11"/>
  <c r="Z568" i="11"/>
  <c r="Y568" i="11"/>
  <c r="X568" i="11"/>
  <c r="W568" i="11"/>
  <c r="V568" i="11"/>
  <c r="U568" i="11"/>
  <c r="T568" i="11"/>
  <c r="S568" i="11"/>
  <c r="R568" i="11"/>
  <c r="Q568" i="11"/>
  <c r="P568" i="11"/>
  <c r="O568" i="11"/>
  <c r="N568" i="11"/>
  <c r="M568" i="11"/>
  <c r="L568" i="11"/>
  <c r="K568" i="11"/>
  <c r="J568" i="11"/>
  <c r="I568" i="11"/>
  <c r="H568" i="11"/>
  <c r="G568" i="11"/>
  <c r="AO564" i="11"/>
  <c r="AN564" i="11"/>
  <c r="AM564" i="11"/>
  <c r="AL564" i="11"/>
  <c r="AK564" i="11"/>
  <c r="AJ564" i="11"/>
  <c r="AI564" i="11"/>
  <c r="AH564" i="11"/>
  <c r="AG564" i="11"/>
  <c r="AF564" i="11"/>
  <c r="AE564" i="11"/>
  <c r="AD564" i="11"/>
  <c r="AC564" i="11"/>
  <c r="AB564" i="11"/>
  <c r="AA564" i="11"/>
  <c r="Z564" i="11"/>
  <c r="Y564" i="11"/>
  <c r="X564" i="11"/>
  <c r="W564" i="11"/>
  <c r="V564" i="11"/>
  <c r="U564" i="11"/>
  <c r="T564" i="11"/>
  <c r="S564" i="11"/>
  <c r="R564" i="11"/>
  <c r="Q564" i="11"/>
  <c r="P564" i="11"/>
  <c r="O564" i="11"/>
  <c r="N564" i="11"/>
  <c r="M564" i="11"/>
  <c r="L564" i="11"/>
  <c r="K564" i="11"/>
  <c r="J564" i="11"/>
  <c r="I564" i="11"/>
  <c r="H564" i="11"/>
  <c r="G564" i="11"/>
  <c r="AO560" i="11"/>
  <c r="AN560" i="11"/>
  <c r="AM560" i="11"/>
  <c r="AL560" i="11"/>
  <c r="AK560" i="11"/>
  <c r="AJ560" i="11"/>
  <c r="AI560" i="11"/>
  <c r="AH560" i="11"/>
  <c r="AG560" i="11"/>
  <c r="AF560" i="11"/>
  <c r="AE560" i="11"/>
  <c r="AD560" i="11"/>
  <c r="AC560" i="11"/>
  <c r="AB560" i="11"/>
  <c r="AA560" i="11"/>
  <c r="Z560" i="11"/>
  <c r="Y560" i="11"/>
  <c r="X560" i="11"/>
  <c r="W560" i="11"/>
  <c r="V560" i="11"/>
  <c r="U560" i="11"/>
  <c r="T560" i="11"/>
  <c r="S560" i="11"/>
  <c r="R560" i="11"/>
  <c r="Q560" i="11"/>
  <c r="P560" i="11"/>
  <c r="O560" i="11"/>
  <c r="N560" i="11"/>
  <c r="M560" i="11"/>
  <c r="L560" i="11"/>
  <c r="K560" i="11"/>
  <c r="J560" i="11"/>
  <c r="I560" i="11"/>
  <c r="H560" i="11"/>
  <c r="G560" i="11"/>
  <c r="AO556" i="11"/>
  <c r="AN556" i="11"/>
  <c r="AM556" i="11"/>
  <c r="AL556" i="11"/>
  <c r="AK556" i="11"/>
  <c r="AJ556" i="11"/>
  <c r="AI556" i="11"/>
  <c r="AH556" i="11"/>
  <c r="AG556" i="11"/>
  <c r="AF556" i="11"/>
  <c r="AE556" i="11"/>
  <c r="AD556" i="11"/>
  <c r="AC556" i="11"/>
  <c r="AB556" i="11"/>
  <c r="AA556" i="11"/>
  <c r="Z556" i="11"/>
  <c r="Y556" i="11"/>
  <c r="X556" i="11"/>
  <c r="W556" i="11"/>
  <c r="V556" i="11"/>
  <c r="U556" i="11"/>
  <c r="T556" i="11"/>
  <c r="S556" i="11"/>
  <c r="R556" i="11"/>
  <c r="Q556" i="11"/>
  <c r="P556" i="11"/>
  <c r="O556" i="11"/>
  <c r="N556" i="11"/>
  <c r="M556" i="11"/>
  <c r="L556" i="11"/>
  <c r="K556" i="11"/>
  <c r="J556" i="11"/>
  <c r="I556" i="11"/>
  <c r="H556" i="11"/>
  <c r="G556" i="11"/>
  <c r="AO552" i="11"/>
  <c r="AN552" i="11"/>
  <c r="AM552" i="11"/>
  <c r="AL552" i="11"/>
  <c r="AK552" i="11"/>
  <c r="AJ552" i="11"/>
  <c r="AI552" i="11"/>
  <c r="AH552" i="11"/>
  <c r="AG552" i="11"/>
  <c r="AF552" i="11"/>
  <c r="AE552" i="11"/>
  <c r="AD552" i="11"/>
  <c r="AC552" i="11"/>
  <c r="AB552" i="11"/>
  <c r="AA552" i="11"/>
  <c r="Z552" i="11"/>
  <c r="Y552" i="11"/>
  <c r="X552" i="11"/>
  <c r="W552" i="11"/>
  <c r="V552" i="11"/>
  <c r="U552" i="11"/>
  <c r="T552" i="11"/>
  <c r="S552" i="11"/>
  <c r="R552" i="11"/>
  <c r="Q552" i="11"/>
  <c r="P552" i="11"/>
  <c r="O552" i="11"/>
  <c r="N552" i="11"/>
  <c r="M552" i="11"/>
  <c r="L552" i="11"/>
  <c r="K552" i="11"/>
  <c r="J552" i="11"/>
  <c r="I552" i="11"/>
  <c r="H552" i="11"/>
  <c r="G552" i="11"/>
  <c r="AO548" i="11"/>
  <c r="AN548" i="11"/>
  <c r="AM548" i="11"/>
  <c r="AL548" i="11"/>
  <c r="AK548" i="11"/>
  <c r="AJ548" i="11"/>
  <c r="AI548" i="11"/>
  <c r="AH548" i="11"/>
  <c r="AG548" i="11"/>
  <c r="AF548" i="11"/>
  <c r="AE548" i="11"/>
  <c r="AD548" i="11"/>
  <c r="AC548" i="11"/>
  <c r="AB548" i="11"/>
  <c r="AA548" i="11"/>
  <c r="Z548" i="11"/>
  <c r="Y548" i="11"/>
  <c r="X548" i="11"/>
  <c r="W548" i="11"/>
  <c r="V548" i="11"/>
  <c r="U548" i="11"/>
  <c r="T548" i="11"/>
  <c r="S548" i="11"/>
  <c r="R548" i="11"/>
  <c r="Q548" i="11"/>
  <c r="P548" i="11"/>
  <c r="O548" i="11"/>
  <c r="N548" i="11"/>
  <c r="M548" i="11"/>
  <c r="L548" i="11"/>
  <c r="K548" i="11"/>
  <c r="J548" i="11"/>
  <c r="I548" i="11"/>
  <c r="H548" i="11"/>
  <c r="G548" i="11"/>
  <c r="AO544" i="11"/>
  <c r="AN544" i="11"/>
  <c r="AM544" i="11"/>
  <c r="AL544" i="11"/>
  <c r="AK544" i="11"/>
  <c r="AJ544" i="11"/>
  <c r="AI544" i="11"/>
  <c r="AH544" i="11"/>
  <c r="AG544" i="11"/>
  <c r="AF544" i="11"/>
  <c r="AE544" i="11"/>
  <c r="AD544" i="11"/>
  <c r="AC544" i="11"/>
  <c r="AB544" i="11"/>
  <c r="AA544" i="11"/>
  <c r="Z544" i="11"/>
  <c r="Y544" i="11"/>
  <c r="X544" i="11"/>
  <c r="W544" i="11"/>
  <c r="V544" i="11"/>
  <c r="U544" i="11"/>
  <c r="T544" i="11"/>
  <c r="S544" i="11"/>
  <c r="R544" i="11"/>
  <c r="Q544" i="11"/>
  <c r="P544" i="11"/>
  <c r="O544" i="11"/>
  <c r="N544" i="11"/>
  <c r="M544" i="11"/>
  <c r="L544" i="11"/>
  <c r="K544" i="11"/>
  <c r="J544" i="11"/>
  <c r="I544" i="11"/>
  <c r="H544" i="11"/>
  <c r="G544" i="11"/>
  <c r="AO540" i="11"/>
  <c r="AN540" i="11"/>
  <c r="AM540" i="11"/>
  <c r="AL540" i="11"/>
  <c r="AK540" i="11"/>
  <c r="AJ540" i="11"/>
  <c r="AI540" i="11"/>
  <c r="AH540" i="11"/>
  <c r="AG540" i="11"/>
  <c r="AF540" i="11"/>
  <c r="AE540" i="11"/>
  <c r="AD540" i="11"/>
  <c r="AC540" i="11"/>
  <c r="AB540" i="11"/>
  <c r="AA540" i="11"/>
  <c r="Z540" i="11"/>
  <c r="Y540" i="11"/>
  <c r="X540" i="11"/>
  <c r="W540" i="11"/>
  <c r="V540" i="11"/>
  <c r="U540" i="11"/>
  <c r="T540" i="11"/>
  <c r="S540" i="11"/>
  <c r="R540" i="11"/>
  <c r="Q540" i="11"/>
  <c r="P540" i="11"/>
  <c r="O540" i="11"/>
  <c r="N540" i="11"/>
  <c r="M540" i="11"/>
  <c r="L540" i="11"/>
  <c r="K540" i="11"/>
  <c r="J540" i="11"/>
  <c r="I540" i="11"/>
  <c r="H540" i="11"/>
  <c r="G540" i="11"/>
  <c r="G403" i="11"/>
  <c r="G385" i="11"/>
  <c r="AO502" i="11"/>
  <c r="AN502" i="11"/>
  <c r="AM502" i="11"/>
  <c r="AL502" i="11"/>
  <c r="AK502" i="11"/>
  <c r="AJ502" i="11"/>
  <c r="AI502" i="11"/>
  <c r="AH502" i="11"/>
  <c r="AG502" i="11"/>
  <c r="AF502" i="11"/>
  <c r="AE502" i="11"/>
  <c r="AD502" i="11"/>
  <c r="AC502" i="11"/>
  <c r="AB502" i="11"/>
  <c r="AA502" i="11"/>
  <c r="Z502" i="11"/>
  <c r="Y502" i="11"/>
  <c r="X502" i="11"/>
  <c r="W502" i="11"/>
  <c r="V502" i="11"/>
  <c r="U502" i="11"/>
  <c r="T502" i="11"/>
  <c r="S502" i="11"/>
  <c r="R502" i="11"/>
  <c r="Q502" i="11"/>
  <c r="P502" i="11"/>
  <c r="O502" i="11"/>
  <c r="N502" i="11"/>
  <c r="M502" i="11"/>
  <c r="L502" i="11"/>
  <c r="K502" i="11"/>
  <c r="J502" i="11"/>
  <c r="I502" i="11"/>
  <c r="H502" i="11"/>
  <c r="G502" i="11"/>
  <c r="AO500" i="11"/>
  <c r="AN500" i="11"/>
  <c r="AM500" i="11"/>
  <c r="AL500" i="11"/>
  <c r="AK500" i="11"/>
  <c r="AJ500" i="11"/>
  <c r="AI500" i="11"/>
  <c r="AH500" i="11"/>
  <c r="AG500" i="11"/>
  <c r="AF500" i="11"/>
  <c r="AE500" i="11"/>
  <c r="AD500" i="11"/>
  <c r="AC500" i="11"/>
  <c r="AB500" i="11"/>
  <c r="AA500" i="11"/>
  <c r="Z500" i="11"/>
  <c r="Y500" i="11"/>
  <c r="X500" i="11"/>
  <c r="W500" i="11"/>
  <c r="V500" i="11"/>
  <c r="U500" i="11"/>
  <c r="T500" i="11"/>
  <c r="S500" i="11"/>
  <c r="R500" i="11"/>
  <c r="Q500" i="11"/>
  <c r="P500" i="11"/>
  <c r="O500" i="11"/>
  <c r="N500" i="11"/>
  <c r="M500" i="11"/>
  <c r="L500" i="11"/>
  <c r="K500" i="11"/>
  <c r="J500" i="11"/>
  <c r="I500" i="11"/>
  <c r="H500" i="11"/>
  <c r="G500" i="11"/>
  <c r="AO498" i="11"/>
  <c r="AN498" i="11"/>
  <c r="AM498" i="11"/>
  <c r="AL498" i="11"/>
  <c r="AK498" i="11"/>
  <c r="AJ498" i="11"/>
  <c r="AI498" i="11"/>
  <c r="AH498" i="11"/>
  <c r="AG498" i="11"/>
  <c r="AF498" i="11"/>
  <c r="AE498" i="11"/>
  <c r="AD498" i="11"/>
  <c r="AC498" i="11"/>
  <c r="AB498" i="11"/>
  <c r="AA498" i="11"/>
  <c r="Z498" i="11"/>
  <c r="Y498" i="11"/>
  <c r="X498" i="11"/>
  <c r="W498" i="11"/>
  <c r="V498" i="11"/>
  <c r="U498" i="11"/>
  <c r="T498" i="11"/>
  <c r="S498" i="11"/>
  <c r="R498" i="11"/>
  <c r="Q498" i="11"/>
  <c r="P498" i="11"/>
  <c r="O498" i="11"/>
  <c r="N498" i="11"/>
  <c r="M498" i="11"/>
  <c r="L498" i="11"/>
  <c r="K498" i="11"/>
  <c r="J498" i="11"/>
  <c r="I498" i="11"/>
  <c r="H498" i="11"/>
  <c r="G498" i="11"/>
  <c r="AO496" i="11"/>
  <c r="AN496" i="11"/>
  <c r="AM496" i="11"/>
  <c r="AL496" i="11"/>
  <c r="AK496" i="11"/>
  <c r="AJ496" i="11"/>
  <c r="AI496" i="11"/>
  <c r="AH496" i="11"/>
  <c r="AG496" i="11"/>
  <c r="AF496" i="11"/>
  <c r="AE496" i="11"/>
  <c r="AD496" i="11"/>
  <c r="AC496" i="11"/>
  <c r="AB496" i="11"/>
  <c r="AA496" i="11"/>
  <c r="Z496" i="11"/>
  <c r="Y496" i="11"/>
  <c r="X496" i="11"/>
  <c r="W496" i="11"/>
  <c r="V496" i="11"/>
  <c r="U496" i="11"/>
  <c r="T496" i="11"/>
  <c r="S496" i="11"/>
  <c r="R496" i="11"/>
  <c r="Q496" i="11"/>
  <c r="P496" i="11"/>
  <c r="O496" i="11"/>
  <c r="N496" i="11"/>
  <c r="M496" i="11"/>
  <c r="L496" i="11"/>
  <c r="K496" i="11"/>
  <c r="J496" i="11"/>
  <c r="I496" i="11"/>
  <c r="H496" i="11"/>
  <c r="G496" i="11"/>
  <c r="AO494" i="11"/>
  <c r="AN494" i="11"/>
  <c r="AM494" i="11"/>
  <c r="AL494" i="11"/>
  <c r="AK494" i="11"/>
  <c r="AJ494" i="11"/>
  <c r="AI494" i="11"/>
  <c r="AH494" i="11"/>
  <c r="AG494" i="11"/>
  <c r="AF494" i="11"/>
  <c r="AE494" i="11"/>
  <c r="AD494" i="11"/>
  <c r="AC494" i="11"/>
  <c r="AB494" i="11"/>
  <c r="AA494" i="11"/>
  <c r="Z494" i="11"/>
  <c r="Y494" i="11"/>
  <c r="X494" i="11"/>
  <c r="W494" i="11"/>
  <c r="V494" i="11"/>
  <c r="U494" i="11"/>
  <c r="T494" i="11"/>
  <c r="S494" i="11"/>
  <c r="R494" i="11"/>
  <c r="Q494" i="11"/>
  <c r="P494" i="11"/>
  <c r="O494" i="11"/>
  <c r="N494" i="11"/>
  <c r="M494" i="11"/>
  <c r="L494" i="11"/>
  <c r="K494" i="11"/>
  <c r="J494" i="11"/>
  <c r="I494" i="11"/>
  <c r="H494" i="11"/>
  <c r="G494" i="11"/>
  <c r="AO411" i="11"/>
  <c r="AN411" i="11"/>
  <c r="AM411" i="11"/>
  <c r="AL411" i="11"/>
  <c r="AK411" i="11"/>
  <c r="AJ411" i="11"/>
  <c r="AI411" i="11"/>
  <c r="AH411" i="11"/>
  <c r="AG411" i="11"/>
  <c r="AF411" i="11"/>
  <c r="AE411" i="11"/>
  <c r="AD411" i="11"/>
  <c r="AC411" i="11"/>
  <c r="AB411" i="11"/>
  <c r="AA411" i="11"/>
  <c r="Z411" i="11"/>
  <c r="Y411" i="11"/>
  <c r="X411" i="11"/>
  <c r="W411" i="11"/>
  <c r="V411" i="11"/>
  <c r="U411" i="11"/>
  <c r="T411" i="11"/>
  <c r="S411" i="11"/>
  <c r="R411" i="11"/>
  <c r="Q411" i="11"/>
  <c r="P411" i="11"/>
  <c r="O411" i="11"/>
  <c r="N411" i="11"/>
  <c r="M411" i="11"/>
  <c r="L411" i="11"/>
  <c r="K411" i="11"/>
  <c r="J411" i="11"/>
  <c r="I411" i="11"/>
  <c r="H411" i="11"/>
  <c r="G411" i="11"/>
  <c r="AO409" i="11"/>
  <c r="AN409" i="11"/>
  <c r="AM409" i="11"/>
  <c r="AL409" i="11"/>
  <c r="AK409" i="11"/>
  <c r="AJ409" i="11"/>
  <c r="AI409" i="11"/>
  <c r="AH409" i="11"/>
  <c r="AG409" i="11"/>
  <c r="AF409" i="11"/>
  <c r="AE409" i="11"/>
  <c r="AD409" i="11"/>
  <c r="AC409" i="11"/>
  <c r="AB409" i="11"/>
  <c r="AA409" i="11"/>
  <c r="Z409" i="11"/>
  <c r="Y409" i="11"/>
  <c r="X409" i="11"/>
  <c r="W409" i="11"/>
  <c r="V409" i="11"/>
  <c r="U409" i="11"/>
  <c r="T409" i="11"/>
  <c r="S409" i="11"/>
  <c r="R409" i="11"/>
  <c r="Q409" i="11"/>
  <c r="P409" i="11"/>
  <c r="O409" i="11"/>
  <c r="N409" i="11"/>
  <c r="M409" i="11"/>
  <c r="L409" i="11"/>
  <c r="K409" i="11"/>
  <c r="J409" i="11"/>
  <c r="I409" i="11"/>
  <c r="H409" i="11"/>
  <c r="G409" i="11"/>
  <c r="AO407" i="11"/>
  <c r="AN407" i="11"/>
  <c r="AM407" i="11"/>
  <c r="AL407" i="11"/>
  <c r="AK407" i="11"/>
  <c r="AJ407" i="11"/>
  <c r="AI407" i="11"/>
  <c r="AH407" i="11"/>
  <c r="AG407" i="11"/>
  <c r="AF407" i="11"/>
  <c r="AE407" i="11"/>
  <c r="AD407" i="11"/>
  <c r="AC407" i="11"/>
  <c r="AB407" i="11"/>
  <c r="AA407" i="11"/>
  <c r="Z407" i="11"/>
  <c r="Y407" i="11"/>
  <c r="X407" i="11"/>
  <c r="W407" i="11"/>
  <c r="V407" i="11"/>
  <c r="U407" i="11"/>
  <c r="T407" i="11"/>
  <c r="S407" i="11"/>
  <c r="R407" i="11"/>
  <c r="Q407" i="11"/>
  <c r="P407" i="11"/>
  <c r="O407" i="11"/>
  <c r="N407" i="11"/>
  <c r="M407" i="11"/>
  <c r="L407" i="11"/>
  <c r="K407" i="11"/>
  <c r="J407" i="11"/>
  <c r="I407" i="11"/>
  <c r="H407" i="11"/>
  <c r="G407" i="11"/>
  <c r="AO405" i="11"/>
  <c r="AN405" i="11"/>
  <c r="AM405" i="11"/>
  <c r="AL405" i="11"/>
  <c r="AK405" i="11"/>
  <c r="AJ405" i="11"/>
  <c r="AI405" i="11"/>
  <c r="AH405" i="11"/>
  <c r="AG405" i="11"/>
  <c r="AF405" i="11"/>
  <c r="AE405" i="11"/>
  <c r="AD405" i="11"/>
  <c r="AC405" i="11"/>
  <c r="AB405" i="11"/>
  <c r="AA405" i="11"/>
  <c r="Z405" i="11"/>
  <c r="Y405" i="11"/>
  <c r="X405" i="11"/>
  <c r="W405" i="11"/>
  <c r="V405" i="11"/>
  <c r="U405" i="11"/>
  <c r="T405" i="11"/>
  <c r="S405" i="11"/>
  <c r="R405" i="11"/>
  <c r="Q405" i="11"/>
  <c r="P405" i="11"/>
  <c r="O405" i="11"/>
  <c r="N405" i="11"/>
  <c r="M405" i="11"/>
  <c r="L405" i="11"/>
  <c r="K405" i="11"/>
  <c r="J405" i="11"/>
  <c r="I405" i="11"/>
  <c r="H405" i="11"/>
  <c r="G405" i="11"/>
  <c r="AO403" i="11"/>
  <c r="AN403" i="11"/>
  <c r="AM403" i="11"/>
  <c r="AL403" i="11"/>
  <c r="AK403" i="11"/>
  <c r="AJ403" i="11"/>
  <c r="AI403" i="11"/>
  <c r="AH403" i="11"/>
  <c r="AG403" i="11"/>
  <c r="AF403" i="11"/>
  <c r="AE403" i="11"/>
  <c r="AD403" i="11"/>
  <c r="AC403" i="11"/>
  <c r="AB403" i="11"/>
  <c r="AA403" i="11"/>
  <c r="Z403" i="11"/>
  <c r="Y403" i="11"/>
  <c r="X403" i="11"/>
  <c r="W403" i="11"/>
  <c r="V403" i="11"/>
  <c r="U403" i="11"/>
  <c r="T403" i="11"/>
  <c r="S403" i="11"/>
  <c r="R403" i="11"/>
  <c r="Q403" i="11"/>
  <c r="P403" i="11"/>
  <c r="O403" i="11"/>
  <c r="N403" i="11"/>
  <c r="M403" i="11"/>
  <c r="L403" i="11"/>
  <c r="K403" i="11"/>
  <c r="J403" i="11"/>
  <c r="I403" i="11"/>
  <c r="H403" i="11"/>
  <c r="AO401" i="11"/>
  <c r="AN401" i="11"/>
  <c r="AM401" i="11"/>
  <c r="AL401" i="11"/>
  <c r="AK401" i="11"/>
  <c r="AJ401" i="11"/>
  <c r="AI401" i="11"/>
  <c r="AH401" i="11"/>
  <c r="AG401" i="11"/>
  <c r="AF401" i="11"/>
  <c r="AE401" i="11"/>
  <c r="AD401" i="11"/>
  <c r="AC401" i="11"/>
  <c r="AB401" i="11"/>
  <c r="AA401" i="11"/>
  <c r="Z401" i="11"/>
  <c r="Y401" i="11"/>
  <c r="X401" i="11"/>
  <c r="W401" i="11"/>
  <c r="V401" i="11"/>
  <c r="U401" i="11"/>
  <c r="T401" i="11"/>
  <c r="S401" i="11"/>
  <c r="R401" i="11"/>
  <c r="Q401" i="11"/>
  <c r="P401" i="11"/>
  <c r="O401" i="11"/>
  <c r="N401" i="11"/>
  <c r="M401" i="11"/>
  <c r="L401" i="11"/>
  <c r="K401" i="11"/>
  <c r="J401" i="11"/>
  <c r="I401" i="11"/>
  <c r="H401" i="11"/>
  <c r="G401" i="11"/>
  <c r="AO399" i="11"/>
  <c r="AN399" i="11"/>
  <c r="AM399" i="11"/>
  <c r="AL399" i="11"/>
  <c r="AK399" i="11"/>
  <c r="AJ399" i="11"/>
  <c r="AI399" i="11"/>
  <c r="AH399" i="11"/>
  <c r="AG399" i="11"/>
  <c r="AF399" i="11"/>
  <c r="AE399" i="11"/>
  <c r="AD399" i="11"/>
  <c r="AC399" i="11"/>
  <c r="AB399" i="11"/>
  <c r="AA399" i="11"/>
  <c r="Z399" i="11"/>
  <c r="Y399" i="11"/>
  <c r="X399" i="11"/>
  <c r="W399" i="11"/>
  <c r="V399" i="11"/>
  <c r="U399" i="11"/>
  <c r="T399" i="11"/>
  <c r="S399" i="11"/>
  <c r="R399" i="11"/>
  <c r="Q399" i="11"/>
  <c r="P399" i="11"/>
  <c r="O399" i="11"/>
  <c r="N399" i="11"/>
  <c r="M399" i="11"/>
  <c r="L399" i="11"/>
  <c r="K399" i="11"/>
  <c r="J399" i="11"/>
  <c r="I399" i="11"/>
  <c r="H399" i="11"/>
  <c r="G399" i="11"/>
  <c r="AO397" i="11"/>
  <c r="AN397" i="11"/>
  <c r="AM397" i="11"/>
  <c r="AL397" i="11"/>
  <c r="AK397" i="11"/>
  <c r="AJ397" i="11"/>
  <c r="AI397" i="11"/>
  <c r="AH397" i="11"/>
  <c r="AG397" i="11"/>
  <c r="AF397" i="11"/>
  <c r="AE397" i="11"/>
  <c r="AD397" i="11"/>
  <c r="AC397" i="11"/>
  <c r="AB397" i="11"/>
  <c r="AA397" i="11"/>
  <c r="Z397" i="11"/>
  <c r="Y397" i="11"/>
  <c r="X397" i="11"/>
  <c r="W397" i="11"/>
  <c r="V397" i="11"/>
  <c r="U397" i="11"/>
  <c r="T397" i="11"/>
  <c r="S397" i="11"/>
  <c r="R397" i="11"/>
  <c r="Q397" i="11"/>
  <c r="P397" i="11"/>
  <c r="O397" i="11"/>
  <c r="N397" i="11"/>
  <c r="M397" i="11"/>
  <c r="L397" i="11"/>
  <c r="K397" i="11"/>
  <c r="J397" i="11"/>
  <c r="I397" i="11"/>
  <c r="H397" i="11"/>
  <c r="G397" i="11"/>
  <c r="AO395" i="11"/>
  <c r="AN395" i="11"/>
  <c r="AM395" i="11"/>
  <c r="AL395" i="11"/>
  <c r="AK395" i="11"/>
  <c r="AJ395" i="11"/>
  <c r="AI395" i="11"/>
  <c r="AH395" i="11"/>
  <c r="AG395" i="11"/>
  <c r="AF395" i="11"/>
  <c r="AE395" i="11"/>
  <c r="AD395" i="11"/>
  <c r="AC395" i="11"/>
  <c r="AB395" i="11"/>
  <c r="AA395" i="11"/>
  <c r="Z395" i="11"/>
  <c r="Y395" i="11"/>
  <c r="X395" i="11"/>
  <c r="W395" i="11"/>
  <c r="V395" i="11"/>
  <c r="U395" i="11"/>
  <c r="T395" i="11"/>
  <c r="S395" i="11"/>
  <c r="R395" i="11"/>
  <c r="Q395" i="11"/>
  <c r="P395" i="11"/>
  <c r="O395" i="11"/>
  <c r="N395" i="11"/>
  <c r="M395" i="11"/>
  <c r="L395" i="11"/>
  <c r="K395" i="11"/>
  <c r="J395" i="11"/>
  <c r="I395" i="11"/>
  <c r="H395" i="11"/>
  <c r="G395" i="11"/>
  <c r="AO393" i="11"/>
  <c r="AN393" i="11"/>
  <c r="AM393" i="11"/>
  <c r="AL393" i="11"/>
  <c r="AK393" i="11"/>
  <c r="AJ393" i="11"/>
  <c r="AI393" i="11"/>
  <c r="AH393" i="11"/>
  <c r="AG393" i="11"/>
  <c r="AF393" i="11"/>
  <c r="AE393" i="11"/>
  <c r="AD393" i="11"/>
  <c r="AC393" i="11"/>
  <c r="AB393" i="11"/>
  <c r="AA393" i="11"/>
  <c r="Z393" i="11"/>
  <c r="Y393" i="11"/>
  <c r="X393" i="11"/>
  <c r="W393" i="11"/>
  <c r="V393" i="11"/>
  <c r="U393" i="11"/>
  <c r="T393" i="11"/>
  <c r="S393" i="11"/>
  <c r="R393" i="11"/>
  <c r="Q393" i="11"/>
  <c r="P393" i="11"/>
  <c r="O393" i="11"/>
  <c r="N393" i="11"/>
  <c r="M393" i="11"/>
  <c r="L393" i="11"/>
  <c r="K393" i="11"/>
  <c r="J393" i="11"/>
  <c r="I393" i="11"/>
  <c r="H393" i="11"/>
  <c r="G393" i="11"/>
  <c r="AO391" i="11"/>
  <c r="AN391" i="11"/>
  <c r="AM391" i="11"/>
  <c r="AL391" i="11"/>
  <c r="AK391" i="11"/>
  <c r="AJ391" i="11"/>
  <c r="AI391" i="11"/>
  <c r="AH391" i="11"/>
  <c r="AG391" i="11"/>
  <c r="AF391" i="11"/>
  <c r="AE391" i="11"/>
  <c r="AD391" i="11"/>
  <c r="AC391" i="11"/>
  <c r="AB391" i="11"/>
  <c r="AA391" i="11"/>
  <c r="Z391" i="11"/>
  <c r="Y391" i="11"/>
  <c r="X391" i="11"/>
  <c r="W391" i="11"/>
  <c r="V391" i="11"/>
  <c r="U391" i="11"/>
  <c r="T391" i="11"/>
  <c r="S391" i="11"/>
  <c r="R391" i="11"/>
  <c r="Q391" i="11"/>
  <c r="P391" i="11"/>
  <c r="O391" i="11"/>
  <c r="N391" i="11"/>
  <c r="M391" i="11"/>
  <c r="L391" i="11"/>
  <c r="K391" i="11"/>
  <c r="J391" i="11"/>
  <c r="I391" i="11"/>
  <c r="H391" i="11"/>
  <c r="G391" i="11"/>
  <c r="AO389" i="11"/>
  <c r="AN389" i="11"/>
  <c r="AM389" i="11"/>
  <c r="AL389" i="11"/>
  <c r="AK389" i="11"/>
  <c r="AJ389" i="11"/>
  <c r="AI389" i="11"/>
  <c r="AH389" i="11"/>
  <c r="AG389" i="11"/>
  <c r="AF389" i="11"/>
  <c r="AE389" i="11"/>
  <c r="AD389" i="11"/>
  <c r="AC389" i="11"/>
  <c r="AB389" i="11"/>
  <c r="AA389" i="11"/>
  <c r="Z389" i="11"/>
  <c r="Y389" i="11"/>
  <c r="X389" i="11"/>
  <c r="W389" i="11"/>
  <c r="V389" i="11"/>
  <c r="U389" i="11"/>
  <c r="T389" i="11"/>
  <c r="S389" i="11"/>
  <c r="R389" i="11"/>
  <c r="Q389" i="11"/>
  <c r="P389" i="11"/>
  <c r="O389" i="11"/>
  <c r="N389" i="11"/>
  <c r="M389" i="11"/>
  <c r="L389" i="11"/>
  <c r="K389" i="11"/>
  <c r="J389" i="11"/>
  <c r="I389" i="11"/>
  <c r="H389" i="11"/>
  <c r="G389" i="11"/>
  <c r="AO387" i="11"/>
  <c r="AN387" i="11"/>
  <c r="AM387" i="11"/>
  <c r="AL387" i="11"/>
  <c r="AK387" i="11"/>
  <c r="AJ387" i="11"/>
  <c r="AI387" i="11"/>
  <c r="AH387" i="11"/>
  <c r="AG387" i="11"/>
  <c r="AF387" i="11"/>
  <c r="AE387" i="11"/>
  <c r="AD387" i="11"/>
  <c r="AC387" i="11"/>
  <c r="AB387" i="11"/>
  <c r="AA387" i="11"/>
  <c r="Z387" i="11"/>
  <c r="Y387" i="11"/>
  <c r="X387" i="11"/>
  <c r="W387" i="11"/>
  <c r="V387" i="11"/>
  <c r="U387" i="11"/>
  <c r="T387" i="11"/>
  <c r="S387" i="11"/>
  <c r="R387" i="11"/>
  <c r="Q387" i="11"/>
  <c r="P387" i="11"/>
  <c r="O387" i="11"/>
  <c r="N387" i="11"/>
  <c r="M387" i="11"/>
  <c r="L387" i="11"/>
  <c r="K387" i="11"/>
  <c r="J387" i="11"/>
  <c r="I387" i="11"/>
  <c r="H387" i="11"/>
  <c r="G387" i="11"/>
  <c r="AO385" i="11"/>
  <c r="AN385" i="11"/>
  <c r="AM385" i="11"/>
  <c r="AL385" i="11"/>
  <c r="AK385" i="11"/>
  <c r="AJ385" i="11"/>
  <c r="AI385" i="11"/>
  <c r="AH385" i="11"/>
  <c r="AG385" i="11"/>
  <c r="AF385" i="11"/>
  <c r="AE385" i="11"/>
  <c r="AD385" i="11"/>
  <c r="AC385" i="11"/>
  <c r="AB385" i="11"/>
  <c r="AA385" i="11"/>
  <c r="Z385" i="11"/>
  <c r="Y385" i="11"/>
  <c r="X385" i="11"/>
  <c r="W385" i="11"/>
  <c r="V385" i="11"/>
  <c r="U385" i="11"/>
  <c r="T385" i="11"/>
  <c r="S385" i="11"/>
  <c r="R385" i="11"/>
  <c r="Q385" i="11"/>
  <c r="P385" i="11"/>
  <c r="O385" i="11"/>
  <c r="N385" i="11"/>
  <c r="M385" i="11"/>
  <c r="L385" i="11"/>
  <c r="K385" i="11"/>
  <c r="J385" i="11"/>
  <c r="I385" i="11"/>
  <c r="H385" i="11"/>
  <c r="G416" i="11"/>
  <c r="G260" i="11"/>
  <c r="H260" i="11"/>
  <c r="G144" i="11"/>
  <c r="G59" i="11"/>
  <c r="G14" i="11"/>
  <c r="H14" i="11"/>
  <c r="D380" i="11"/>
  <c r="D255" i="11"/>
  <c r="AO492" i="11"/>
  <c r="AN492" i="11"/>
  <c r="AM492" i="11"/>
  <c r="AL492" i="11"/>
  <c r="AK492" i="11"/>
  <c r="AJ492" i="11"/>
  <c r="AI492" i="11"/>
  <c r="AH492" i="11"/>
  <c r="AG492" i="11"/>
  <c r="AF492" i="11"/>
  <c r="AE492" i="11"/>
  <c r="AD492" i="11"/>
  <c r="AC492" i="11"/>
  <c r="AB492" i="11"/>
  <c r="AA492" i="11"/>
  <c r="Z492" i="11"/>
  <c r="Y492" i="11"/>
  <c r="X492" i="11"/>
  <c r="W492" i="11"/>
  <c r="V492" i="11"/>
  <c r="U492" i="11"/>
  <c r="T492" i="11"/>
  <c r="S492" i="11"/>
  <c r="R492" i="11"/>
  <c r="Q492" i="11"/>
  <c r="P492" i="11"/>
  <c r="O492" i="11"/>
  <c r="N492" i="11"/>
  <c r="M492" i="11"/>
  <c r="L492" i="11"/>
  <c r="K492" i="11"/>
  <c r="J492" i="11"/>
  <c r="I492" i="11"/>
  <c r="H492" i="11"/>
  <c r="G492" i="11"/>
  <c r="AO488" i="11"/>
  <c r="AN488" i="11"/>
  <c r="AM488" i="11"/>
  <c r="AL488" i="11"/>
  <c r="AK488" i="11"/>
  <c r="AJ488" i="11"/>
  <c r="AI488" i="11"/>
  <c r="AH488" i="11"/>
  <c r="AG488" i="11"/>
  <c r="AF488" i="11"/>
  <c r="AE488" i="11"/>
  <c r="AD488" i="11"/>
  <c r="AC488" i="11"/>
  <c r="AB488" i="11"/>
  <c r="AA488" i="11"/>
  <c r="Z488" i="11"/>
  <c r="Y488" i="11"/>
  <c r="X488" i="11"/>
  <c r="W488" i="11"/>
  <c r="V488" i="11"/>
  <c r="U488" i="11"/>
  <c r="T488" i="11"/>
  <c r="S488" i="11"/>
  <c r="R488" i="11"/>
  <c r="Q488" i="11"/>
  <c r="P488" i="11"/>
  <c r="O488" i="11"/>
  <c r="N488" i="11"/>
  <c r="M488" i="11"/>
  <c r="L488" i="11"/>
  <c r="K488" i="11"/>
  <c r="J488" i="11"/>
  <c r="I488" i="11"/>
  <c r="H488" i="11"/>
  <c r="G488" i="11"/>
  <c r="AO484" i="11"/>
  <c r="AN484" i="11"/>
  <c r="AM484" i="11"/>
  <c r="AL484" i="11"/>
  <c r="AK484" i="11"/>
  <c r="AJ484" i="11"/>
  <c r="AI484" i="11"/>
  <c r="AH484" i="11"/>
  <c r="AG484" i="11"/>
  <c r="AF484" i="11"/>
  <c r="AE484" i="11"/>
  <c r="AD484" i="11"/>
  <c r="AC484" i="11"/>
  <c r="AB484" i="11"/>
  <c r="AA484" i="11"/>
  <c r="Z484" i="11"/>
  <c r="Y484" i="11"/>
  <c r="X484" i="11"/>
  <c r="W484" i="11"/>
  <c r="V484" i="11"/>
  <c r="U484" i="11"/>
  <c r="T484" i="11"/>
  <c r="S484" i="11"/>
  <c r="R484" i="11"/>
  <c r="Q484" i="11"/>
  <c r="P484" i="11"/>
  <c r="O484" i="11"/>
  <c r="N484" i="11"/>
  <c r="M484" i="11"/>
  <c r="L484" i="11"/>
  <c r="K484" i="11"/>
  <c r="J484" i="11"/>
  <c r="I484" i="11"/>
  <c r="H484" i="11"/>
  <c r="G484" i="11"/>
  <c r="AO480" i="11"/>
  <c r="AN480" i="11"/>
  <c r="AM480" i="11"/>
  <c r="AL480" i="11"/>
  <c r="AK480" i="11"/>
  <c r="AJ480" i="11"/>
  <c r="AI480" i="11"/>
  <c r="AH480" i="11"/>
  <c r="AG480" i="11"/>
  <c r="AF480" i="11"/>
  <c r="AE480" i="11"/>
  <c r="AD480" i="11"/>
  <c r="AC480" i="11"/>
  <c r="AB480" i="11"/>
  <c r="AA480" i="11"/>
  <c r="Z480" i="11"/>
  <c r="Y480" i="11"/>
  <c r="X480" i="11"/>
  <c r="W480" i="11"/>
  <c r="V480" i="11"/>
  <c r="U480" i="11"/>
  <c r="T480" i="11"/>
  <c r="S480" i="11"/>
  <c r="R480" i="11"/>
  <c r="Q480" i="11"/>
  <c r="P480" i="11"/>
  <c r="O480" i="11"/>
  <c r="N480" i="11"/>
  <c r="M480" i="11"/>
  <c r="L480" i="11"/>
  <c r="K480" i="11"/>
  <c r="J480" i="11"/>
  <c r="I480" i="11"/>
  <c r="H480" i="11"/>
  <c r="G480" i="11"/>
  <c r="AO476" i="11"/>
  <c r="AN476" i="11"/>
  <c r="AM476" i="11"/>
  <c r="AL476" i="11"/>
  <c r="AK476" i="11"/>
  <c r="AJ476" i="11"/>
  <c r="AI476" i="11"/>
  <c r="AH476" i="11"/>
  <c r="AG476" i="11"/>
  <c r="AF476" i="11"/>
  <c r="AE476" i="11"/>
  <c r="AD476" i="11"/>
  <c r="AC476" i="11"/>
  <c r="AB476" i="11"/>
  <c r="AA476" i="11"/>
  <c r="Z476" i="11"/>
  <c r="Y476" i="11"/>
  <c r="X476" i="11"/>
  <c r="W476" i="11"/>
  <c r="V476" i="11"/>
  <c r="U476" i="11"/>
  <c r="T476" i="11"/>
  <c r="S476" i="11"/>
  <c r="R476" i="11"/>
  <c r="Q476" i="11"/>
  <c r="P476" i="11"/>
  <c r="O476" i="11"/>
  <c r="N476" i="11"/>
  <c r="M476" i="11"/>
  <c r="L476" i="11"/>
  <c r="K476" i="11"/>
  <c r="J476" i="11"/>
  <c r="I476" i="11"/>
  <c r="H476" i="11"/>
  <c r="G476" i="11"/>
  <c r="AO472" i="11"/>
  <c r="AN472" i="11"/>
  <c r="AM472" i="11"/>
  <c r="AL472" i="11"/>
  <c r="AK472" i="11"/>
  <c r="AJ472" i="11"/>
  <c r="AI472" i="11"/>
  <c r="AH472" i="11"/>
  <c r="AG472" i="11"/>
  <c r="AF472" i="11"/>
  <c r="AE472" i="11"/>
  <c r="AD472" i="11"/>
  <c r="AC472" i="11"/>
  <c r="AB472" i="11"/>
  <c r="AA472" i="11"/>
  <c r="Z472" i="11"/>
  <c r="Y472" i="11"/>
  <c r="X472" i="11"/>
  <c r="W472" i="11"/>
  <c r="V472" i="11"/>
  <c r="U472" i="11"/>
  <c r="T472" i="11"/>
  <c r="S472" i="11"/>
  <c r="R472" i="11"/>
  <c r="Q472" i="11"/>
  <c r="P472" i="11"/>
  <c r="O472" i="11"/>
  <c r="N472" i="11"/>
  <c r="M472" i="11"/>
  <c r="L472" i="11"/>
  <c r="K472" i="11"/>
  <c r="J472" i="11"/>
  <c r="I472" i="11"/>
  <c r="H472" i="11"/>
  <c r="G472" i="11"/>
  <c r="AO468" i="11"/>
  <c r="AN468" i="11"/>
  <c r="AM468" i="11"/>
  <c r="AL468" i="11"/>
  <c r="AK468" i="11"/>
  <c r="AJ468" i="11"/>
  <c r="AI468" i="11"/>
  <c r="AH468" i="11"/>
  <c r="AG468" i="11"/>
  <c r="AF468" i="11"/>
  <c r="AE468" i="11"/>
  <c r="AD468" i="11"/>
  <c r="AC468" i="11"/>
  <c r="AB468" i="11"/>
  <c r="AA468" i="11"/>
  <c r="Z468" i="11"/>
  <c r="Y468" i="11"/>
  <c r="X468" i="11"/>
  <c r="W468" i="11"/>
  <c r="V468" i="11"/>
  <c r="U468" i="11"/>
  <c r="T468" i="11"/>
  <c r="S468" i="11"/>
  <c r="R468" i="11"/>
  <c r="Q468" i="11"/>
  <c r="P468" i="11"/>
  <c r="O468" i="11"/>
  <c r="N468" i="11"/>
  <c r="M468" i="11"/>
  <c r="L468" i="11"/>
  <c r="K468" i="11"/>
  <c r="J468" i="11"/>
  <c r="I468" i="11"/>
  <c r="H468" i="11"/>
  <c r="G468" i="11"/>
  <c r="AO464" i="11"/>
  <c r="AN464" i="11"/>
  <c r="AM464" i="11"/>
  <c r="AL464" i="11"/>
  <c r="AK464" i="11"/>
  <c r="AJ464" i="11"/>
  <c r="AI464" i="11"/>
  <c r="AH464" i="11"/>
  <c r="AG464" i="11"/>
  <c r="AF464" i="11"/>
  <c r="AE464" i="11"/>
  <c r="AD464" i="11"/>
  <c r="AC464" i="11"/>
  <c r="AB464" i="11"/>
  <c r="AA464" i="11"/>
  <c r="Z464" i="11"/>
  <c r="Y464" i="11"/>
  <c r="X464" i="11"/>
  <c r="W464" i="11"/>
  <c r="V464" i="11"/>
  <c r="U464" i="11"/>
  <c r="T464" i="11"/>
  <c r="S464" i="11"/>
  <c r="R464" i="11"/>
  <c r="Q464" i="11"/>
  <c r="P464" i="11"/>
  <c r="O464" i="11"/>
  <c r="N464" i="11"/>
  <c r="M464" i="11"/>
  <c r="L464" i="11"/>
  <c r="K464" i="11"/>
  <c r="J464" i="11"/>
  <c r="I464" i="11"/>
  <c r="H464" i="11"/>
  <c r="G464" i="11"/>
  <c r="AO460" i="11"/>
  <c r="AN460" i="11"/>
  <c r="AM460" i="11"/>
  <c r="AL460" i="11"/>
  <c r="AK460" i="11"/>
  <c r="AJ460" i="11"/>
  <c r="AI460" i="11"/>
  <c r="AH460" i="11"/>
  <c r="AG460" i="11"/>
  <c r="AF460" i="11"/>
  <c r="AE460" i="11"/>
  <c r="AD460" i="11"/>
  <c r="AC460" i="11"/>
  <c r="AB460" i="11"/>
  <c r="AA460" i="11"/>
  <c r="Z460" i="11"/>
  <c r="Y460" i="11"/>
  <c r="X460" i="11"/>
  <c r="W460" i="11"/>
  <c r="V460" i="11"/>
  <c r="U460" i="11"/>
  <c r="T460" i="11"/>
  <c r="S460" i="11"/>
  <c r="R460" i="11"/>
  <c r="Q460" i="11"/>
  <c r="P460" i="11"/>
  <c r="O460" i="11"/>
  <c r="N460" i="11"/>
  <c r="M460" i="11"/>
  <c r="L460" i="11"/>
  <c r="K460" i="11"/>
  <c r="J460" i="11"/>
  <c r="I460" i="11"/>
  <c r="H460" i="11"/>
  <c r="G460" i="11"/>
  <c r="AO456" i="11"/>
  <c r="AN456" i="11"/>
  <c r="AM456" i="11"/>
  <c r="AL456" i="11"/>
  <c r="AK456" i="11"/>
  <c r="AJ456" i="11"/>
  <c r="AI456" i="11"/>
  <c r="AH456" i="11"/>
  <c r="AG456" i="11"/>
  <c r="AF456" i="11"/>
  <c r="AE456" i="11"/>
  <c r="AD456" i="11"/>
  <c r="AC456" i="11"/>
  <c r="AB456" i="11"/>
  <c r="AA456" i="11"/>
  <c r="Z456" i="11"/>
  <c r="Y456" i="11"/>
  <c r="X456" i="11"/>
  <c r="W456" i="11"/>
  <c r="V456" i="11"/>
  <c r="U456" i="11"/>
  <c r="T456" i="11"/>
  <c r="S456" i="11"/>
  <c r="R456" i="11"/>
  <c r="Q456" i="11"/>
  <c r="P456" i="11"/>
  <c r="O456" i="11"/>
  <c r="N456" i="11"/>
  <c r="M456" i="11"/>
  <c r="L456" i="11"/>
  <c r="K456" i="11"/>
  <c r="J456" i="11"/>
  <c r="I456" i="11"/>
  <c r="H456" i="11"/>
  <c r="G456" i="11"/>
  <c r="AO452" i="11"/>
  <c r="AN452" i="11"/>
  <c r="AM452" i="11"/>
  <c r="AL452" i="11"/>
  <c r="AK452" i="11"/>
  <c r="AJ452" i="11"/>
  <c r="AI452" i="11"/>
  <c r="AH452" i="11"/>
  <c r="AG452" i="11"/>
  <c r="AF452" i="11"/>
  <c r="AE452" i="11"/>
  <c r="AD452" i="11"/>
  <c r="AC452" i="11"/>
  <c r="AB452" i="11"/>
  <c r="AA452" i="11"/>
  <c r="Z452" i="11"/>
  <c r="Y452" i="11"/>
  <c r="X452" i="11"/>
  <c r="W452" i="11"/>
  <c r="V452" i="11"/>
  <c r="U452" i="11"/>
  <c r="T452" i="11"/>
  <c r="S452" i="11"/>
  <c r="R452" i="11"/>
  <c r="Q452" i="11"/>
  <c r="P452" i="11"/>
  <c r="O452" i="11"/>
  <c r="N452" i="11"/>
  <c r="M452" i="11"/>
  <c r="L452" i="11"/>
  <c r="K452" i="11"/>
  <c r="J452" i="11"/>
  <c r="I452" i="11"/>
  <c r="H452" i="11"/>
  <c r="G452" i="11"/>
  <c r="AO448" i="11"/>
  <c r="AN448" i="11"/>
  <c r="AM448" i="11"/>
  <c r="AL448" i="11"/>
  <c r="AK448" i="11"/>
  <c r="AJ448" i="11"/>
  <c r="AI448" i="11"/>
  <c r="AH448" i="11"/>
  <c r="AG448" i="11"/>
  <c r="AF448" i="11"/>
  <c r="AE448" i="11"/>
  <c r="AD448" i="11"/>
  <c r="AC448" i="11"/>
  <c r="AB448" i="11"/>
  <c r="AA448" i="11"/>
  <c r="Z448" i="11"/>
  <c r="Y448" i="11"/>
  <c r="X448" i="11"/>
  <c r="W448" i="11"/>
  <c r="V448" i="11"/>
  <c r="U448" i="11"/>
  <c r="T448" i="11"/>
  <c r="S448" i="11"/>
  <c r="R448" i="11"/>
  <c r="Q448" i="11"/>
  <c r="P448" i="11"/>
  <c r="O448" i="11"/>
  <c r="N448" i="11"/>
  <c r="M448" i="11"/>
  <c r="L448" i="11"/>
  <c r="K448" i="11"/>
  <c r="J448" i="11"/>
  <c r="I448" i="11"/>
  <c r="H448" i="11"/>
  <c r="G448" i="11"/>
  <c r="AO444" i="11"/>
  <c r="AN444" i="11"/>
  <c r="AM444" i="11"/>
  <c r="AL444" i="11"/>
  <c r="AK444" i="11"/>
  <c r="AJ444" i="11"/>
  <c r="AI444" i="11"/>
  <c r="AH444" i="11"/>
  <c r="AG444" i="11"/>
  <c r="AF444" i="11"/>
  <c r="AE444" i="11"/>
  <c r="AD444" i="11"/>
  <c r="AC444" i="11"/>
  <c r="AB444" i="11"/>
  <c r="AA444" i="11"/>
  <c r="Z444" i="11"/>
  <c r="Y444" i="11"/>
  <c r="X444" i="11"/>
  <c r="W444" i="11"/>
  <c r="V444" i="11"/>
  <c r="U444" i="11"/>
  <c r="T444" i="11"/>
  <c r="S444" i="11"/>
  <c r="R444" i="11"/>
  <c r="Q444" i="11"/>
  <c r="P444" i="11"/>
  <c r="O444" i="11"/>
  <c r="N444" i="11"/>
  <c r="M444" i="11"/>
  <c r="L444" i="11"/>
  <c r="K444" i="11"/>
  <c r="J444" i="11"/>
  <c r="I444" i="11"/>
  <c r="H444" i="11"/>
  <c r="G444" i="11"/>
  <c r="AO440" i="11"/>
  <c r="AN440" i="11"/>
  <c r="AM440" i="11"/>
  <c r="AL440" i="11"/>
  <c r="AK440" i="11"/>
  <c r="AJ440" i="11"/>
  <c r="AI440" i="11"/>
  <c r="AH440" i="11"/>
  <c r="AG440" i="11"/>
  <c r="AF440" i="11"/>
  <c r="AE440" i="11"/>
  <c r="AD440" i="11"/>
  <c r="AC440" i="11"/>
  <c r="AB440" i="11"/>
  <c r="AA440" i="11"/>
  <c r="Z440" i="11"/>
  <c r="Y440" i="11"/>
  <c r="X440" i="11"/>
  <c r="W440" i="11"/>
  <c r="V440" i="11"/>
  <c r="U440" i="11"/>
  <c r="T440" i="11"/>
  <c r="S440" i="11"/>
  <c r="R440" i="11"/>
  <c r="Q440" i="11"/>
  <c r="P440" i="11"/>
  <c r="O440" i="11"/>
  <c r="N440" i="11"/>
  <c r="M440" i="11"/>
  <c r="L440" i="11"/>
  <c r="K440" i="11"/>
  <c r="J440" i="11"/>
  <c r="I440" i="11"/>
  <c r="H440" i="11"/>
  <c r="G440" i="11"/>
  <c r="AO436" i="11"/>
  <c r="AN436" i="11"/>
  <c r="AM436" i="11"/>
  <c r="AL436" i="11"/>
  <c r="AK436" i="11"/>
  <c r="AJ436" i="11"/>
  <c r="AI436" i="11"/>
  <c r="AH436" i="11"/>
  <c r="AG436" i="11"/>
  <c r="AF436" i="11"/>
  <c r="AE436" i="11"/>
  <c r="AD436" i="11"/>
  <c r="AC436" i="11"/>
  <c r="AB436" i="11"/>
  <c r="AA436" i="11"/>
  <c r="Z436" i="11"/>
  <c r="Y436" i="11"/>
  <c r="X436" i="11"/>
  <c r="W436" i="11"/>
  <c r="V436" i="11"/>
  <c r="U436" i="11"/>
  <c r="T436" i="11"/>
  <c r="S436" i="11"/>
  <c r="R436" i="11"/>
  <c r="Q436" i="11"/>
  <c r="P436" i="11"/>
  <c r="O436" i="11"/>
  <c r="N436" i="11"/>
  <c r="M436" i="11"/>
  <c r="L436" i="11"/>
  <c r="K436" i="11"/>
  <c r="J436" i="11"/>
  <c r="I436" i="11"/>
  <c r="H436" i="11"/>
  <c r="G436" i="11"/>
  <c r="AO432" i="11"/>
  <c r="AN432" i="11"/>
  <c r="AM432" i="11"/>
  <c r="AL432" i="11"/>
  <c r="AK432" i="11"/>
  <c r="AJ432" i="11"/>
  <c r="AI432" i="11"/>
  <c r="AH432" i="11"/>
  <c r="AG432" i="11"/>
  <c r="AF432" i="11"/>
  <c r="AE432" i="11"/>
  <c r="AD432" i="11"/>
  <c r="AC432" i="11"/>
  <c r="AB432" i="11"/>
  <c r="AA432" i="11"/>
  <c r="Z432" i="11"/>
  <c r="Y432" i="11"/>
  <c r="X432" i="11"/>
  <c r="W432" i="11"/>
  <c r="V432" i="11"/>
  <c r="U432" i="11"/>
  <c r="T432" i="11"/>
  <c r="S432" i="11"/>
  <c r="R432" i="11"/>
  <c r="Q432" i="11"/>
  <c r="P432" i="11"/>
  <c r="O432" i="11"/>
  <c r="N432" i="11"/>
  <c r="M432" i="11"/>
  <c r="L432" i="11"/>
  <c r="K432" i="11"/>
  <c r="J432" i="11"/>
  <c r="I432" i="11"/>
  <c r="H432" i="11"/>
  <c r="G432" i="11"/>
  <c r="AO428" i="11"/>
  <c r="AN428" i="11"/>
  <c r="AM428" i="11"/>
  <c r="AL428" i="11"/>
  <c r="AK428" i="11"/>
  <c r="AJ428" i="11"/>
  <c r="AI428" i="11"/>
  <c r="AH428" i="11"/>
  <c r="AG428" i="11"/>
  <c r="AF428" i="11"/>
  <c r="AE428" i="11"/>
  <c r="AD428" i="11"/>
  <c r="AC428" i="11"/>
  <c r="AB428" i="11"/>
  <c r="AA428" i="11"/>
  <c r="Z428" i="11"/>
  <c r="Y428" i="11"/>
  <c r="X428" i="11"/>
  <c r="W428" i="11"/>
  <c r="V428" i="11"/>
  <c r="U428" i="11"/>
  <c r="T428" i="11"/>
  <c r="S428" i="11"/>
  <c r="R428" i="11"/>
  <c r="Q428" i="11"/>
  <c r="P428" i="11"/>
  <c r="O428" i="11"/>
  <c r="N428" i="11"/>
  <c r="M428" i="11"/>
  <c r="L428" i="11"/>
  <c r="K428" i="11"/>
  <c r="J428" i="11"/>
  <c r="I428" i="11"/>
  <c r="H428" i="11"/>
  <c r="G428" i="11"/>
  <c r="AO424" i="11"/>
  <c r="AN424" i="11"/>
  <c r="AM424" i="11"/>
  <c r="AL424" i="11"/>
  <c r="AK424" i="11"/>
  <c r="AJ424" i="11"/>
  <c r="AI424" i="11"/>
  <c r="AH424" i="11"/>
  <c r="AG424" i="11"/>
  <c r="AF424" i="11"/>
  <c r="AE424" i="11"/>
  <c r="AD424" i="11"/>
  <c r="AC424" i="11"/>
  <c r="AB424" i="11"/>
  <c r="AA424" i="11"/>
  <c r="Z424" i="11"/>
  <c r="Y424" i="11"/>
  <c r="X424" i="11"/>
  <c r="W424" i="11"/>
  <c r="V424" i="11"/>
  <c r="U424" i="11"/>
  <c r="T424" i="11"/>
  <c r="S424" i="11"/>
  <c r="R424" i="11"/>
  <c r="Q424" i="11"/>
  <c r="P424" i="11"/>
  <c r="O424" i="11"/>
  <c r="N424" i="11"/>
  <c r="M424" i="11"/>
  <c r="L424" i="11"/>
  <c r="K424" i="11"/>
  <c r="J424" i="11"/>
  <c r="I424" i="11"/>
  <c r="H424" i="11"/>
  <c r="G424" i="11"/>
  <c r="AO420" i="11"/>
  <c r="AN420" i="11"/>
  <c r="AM420" i="11"/>
  <c r="AL420" i="11"/>
  <c r="AK420" i="11"/>
  <c r="AJ420" i="11"/>
  <c r="AI420" i="11"/>
  <c r="AH420" i="11"/>
  <c r="AG420" i="11"/>
  <c r="AF420" i="11"/>
  <c r="AE420" i="11"/>
  <c r="AD420" i="11"/>
  <c r="AC420" i="11"/>
  <c r="AB420" i="11"/>
  <c r="AA420" i="11"/>
  <c r="Z420" i="11"/>
  <c r="Y420" i="11"/>
  <c r="X420" i="11"/>
  <c r="W420" i="11"/>
  <c r="V420" i="11"/>
  <c r="U420" i="11"/>
  <c r="T420" i="11"/>
  <c r="S420" i="11"/>
  <c r="R420" i="11"/>
  <c r="Q420" i="11"/>
  <c r="P420" i="11"/>
  <c r="O420" i="11"/>
  <c r="N420" i="11"/>
  <c r="M420" i="11"/>
  <c r="L420" i="11"/>
  <c r="K420" i="11"/>
  <c r="J420" i="11"/>
  <c r="I420" i="11"/>
  <c r="H420" i="11"/>
  <c r="G420" i="11"/>
  <c r="AO416" i="11"/>
  <c r="AN416" i="11"/>
  <c r="AM416" i="11"/>
  <c r="AL416" i="11"/>
  <c r="AK416" i="11"/>
  <c r="AJ416" i="11"/>
  <c r="AI416" i="11"/>
  <c r="AH416" i="11"/>
  <c r="AG416" i="11"/>
  <c r="AF416" i="11"/>
  <c r="AE416" i="11"/>
  <c r="AD416" i="11"/>
  <c r="AC416" i="11"/>
  <c r="AB416" i="11"/>
  <c r="AA416" i="11"/>
  <c r="Z416" i="11"/>
  <c r="Y416" i="11"/>
  <c r="X416" i="11"/>
  <c r="W416" i="11"/>
  <c r="V416" i="11"/>
  <c r="U416" i="11"/>
  <c r="T416" i="11"/>
  <c r="S416" i="11"/>
  <c r="R416" i="11"/>
  <c r="Q416" i="11"/>
  <c r="P416" i="11"/>
  <c r="O416" i="11"/>
  <c r="N416" i="11"/>
  <c r="M416" i="11"/>
  <c r="L416" i="11"/>
  <c r="K416" i="11"/>
  <c r="J416" i="11"/>
  <c r="I416" i="11"/>
  <c r="H416" i="11"/>
  <c r="G12" i="11"/>
  <c r="D7" i="11"/>
  <c r="A78" i="8"/>
  <c r="BG750" i="1"/>
  <c r="BF771" i="1" s="1"/>
  <c r="BG771" i="1" s="1"/>
  <c r="BH771" i="1" s="1"/>
  <c r="BB750" i="1"/>
  <c r="BA784" i="1" s="1"/>
  <c r="BB784" i="1" s="1"/>
  <c r="BC784" i="1" s="1"/>
  <c r="BD784" i="1" s="1"/>
  <c r="BE784" i="1" s="1"/>
  <c r="AW750" i="1"/>
  <c r="AV759" i="1" s="1"/>
  <c r="AW759" i="1" s="1"/>
  <c r="AX759" i="1" s="1"/>
  <c r="AY759" i="1" s="1"/>
  <c r="AR750" i="1"/>
  <c r="AM750" i="1"/>
  <c r="AL754" i="1" s="1"/>
  <c r="AM754" i="1" s="1"/>
  <c r="AN754" i="1" s="1"/>
  <c r="AO754" i="1" s="1"/>
  <c r="AH750" i="1"/>
  <c r="AG775" i="1" s="1"/>
  <c r="AH775" i="1" s="1"/>
  <c r="AI775" i="1" s="1"/>
  <c r="AJ775" i="1" s="1"/>
  <c r="AC750" i="1"/>
  <c r="AB781" i="1" s="1"/>
  <c r="AC781" i="1" s="1"/>
  <c r="AD781" i="1" s="1"/>
  <c r="AE781" i="1" s="1"/>
  <c r="X750" i="1"/>
  <c r="W776" i="1" s="1"/>
  <c r="X776" i="1" s="1"/>
  <c r="Y776" i="1" s="1"/>
  <c r="Z776" i="1" s="1"/>
  <c r="S750" i="1"/>
  <c r="R783" i="1" s="1"/>
  <c r="N750" i="1"/>
  <c r="M785" i="1" s="1"/>
  <c r="N785" i="1" s="1"/>
  <c r="G750" i="1"/>
  <c r="F787" i="1" s="1"/>
  <c r="C750" i="1"/>
  <c r="BA734" i="1"/>
  <c r="BB734" i="1" s="1"/>
  <c r="BC734" i="1" s="1"/>
  <c r="BD734" i="1" s="1"/>
  <c r="BE734" i="1" s="1"/>
  <c r="BG711" i="1"/>
  <c r="BF716" i="1" s="1"/>
  <c r="BG716" i="1" s="1"/>
  <c r="BH716" i="1" s="1"/>
  <c r="BB711" i="1"/>
  <c r="BA743" i="1" s="1"/>
  <c r="BB743" i="1" s="1"/>
  <c r="BC743" i="1" s="1"/>
  <c r="BD743" i="1" s="1"/>
  <c r="BE743" i="1" s="1"/>
  <c r="AW711" i="1"/>
  <c r="AV741" i="1" s="1"/>
  <c r="AW741" i="1" s="1"/>
  <c r="AX741" i="1" s="1"/>
  <c r="AY741" i="1" s="1"/>
  <c r="AR711" i="1"/>
  <c r="AM711" i="1"/>
  <c r="AH711" i="1"/>
  <c r="AG732" i="1" s="1"/>
  <c r="AH732" i="1" s="1"/>
  <c r="AI732" i="1" s="1"/>
  <c r="AJ732" i="1" s="1"/>
  <c r="AC711" i="1"/>
  <c r="AB745" i="1" s="1"/>
  <c r="AC745" i="1" s="1"/>
  <c r="X711" i="1"/>
  <c r="W743" i="1" s="1"/>
  <c r="X743" i="1" s="1"/>
  <c r="Y743" i="1" s="1"/>
  <c r="Z743" i="1" s="1"/>
  <c r="S711" i="1"/>
  <c r="R746" i="1" s="1"/>
  <c r="S746" i="1" s="1"/>
  <c r="T746" i="1" s="1"/>
  <c r="U746" i="1" s="1"/>
  <c r="N711" i="1"/>
  <c r="M748" i="1" s="1"/>
  <c r="N748" i="1" s="1"/>
  <c r="G711" i="1"/>
  <c r="F719" i="1" s="1"/>
  <c r="G719" i="1" s="1"/>
  <c r="C711" i="1"/>
  <c r="AD745" i="1"/>
  <c r="AE745" i="1" s="1"/>
  <c r="BG672" i="1"/>
  <c r="BF698" i="1" s="1"/>
  <c r="BG698" i="1" s="1"/>
  <c r="BH698" i="1" s="1"/>
  <c r="BB672" i="1"/>
  <c r="BA698" i="1" s="1"/>
  <c r="BB698" i="1" s="1"/>
  <c r="BC698" i="1" s="1"/>
  <c r="BD698" i="1" s="1"/>
  <c r="AW672" i="1"/>
  <c r="AV698" i="1" s="1"/>
  <c r="AW698" i="1" s="1"/>
  <c r="AX698" i="1" s="1"/>
  <c r="AY698" i="1" s="1"/>
  <c r="AR672" i="1"/>
  <c r="AQ698" i="1" s="1"/>
  <c r="AR698" i="1" s="1"/>
  <c r="AS698" i="1" s="1"/>
  <c r="AT698" i="1" s="1"/>
  <c r="AM672" i="1"/>
  <c r="AL676" i="1" s="1"/>
  <c r="AM676" i="1" s="1"/>
  <c r="AN676" i="1" s="1"/>
  <c r="AO676" i="1" s="1"/>
  <c r="AH672" i="1"/>
  <c r="AG698" i="1" s="1"/>
  <c r="AH698" i="1" s="1"/>
  <c r="AI698" i="1" s="1"/>
  <c r="AJ698" i="1" s="1"/>
  <c r="AC672" i="1"/>
  <c r="AB698" i="1" s="1"/>
  <c r="AC698" i="1" s="1"/>
  <c r="AD698" i="1" s="1"/>
  <c r="AE698" i="1" s="1"/>
  <c r="X672" i="1"/>
  <c r="W707" i="1" s="1"/>
  <c r="X707" i="1" s="1"/>
  <c r="Y707" i="1" s="1"/>
  <c r="Z707" i="1" s="1"/>
  <c r="S672" i="1"/>
  <c r="R698" i="1" s="1"/>
  <c r="N672" i="1"/>
  <c r="M707" i="1" s="1"/>
  <c r="N707" i="1" s="1"/>
  <c r="F685" i="1"/>
  <c r="G685" i="1" s="1"/>
  <c r="G672" i="1"/>
  <c r="F680" i="1" s="1"/>
  <c r="G680" i="1" s="1"/>
  <c r="C672" i="1"/>
  <c r="BG633" i="1"/>
  <c r="BB633" i="1"/>
  <c r="AW633" i="1"/>
  <c r="AV667" i="1" s="1"/>
  <c r="AW667" i="1" s="1"/>
  <c r="AX667" i="1" s="1"/>
  <c r="AY667" i="1" s="1"/>
  <c r="AR633" i="1"/>
  <c r="AQ644" i="1" s="1"/>
  <c r="AR644" i="1" s="1"/>
  <c r="AS644" i="1" s="1"/>
  <c r="AT644" i="1" s="1"/>
  <c r="AM633" i="1"/>
  <c r="AL670" i="1" s="1"/>
  <c r="AM670" i="1" s="1"/>
  <c r="AN670" i="1" s="1"/>
  <c r="AO670" i="1" s="1"/>
  <c r="AH633" i="1"/>
  <c r="AG668" i="1" s="1"/>
  <c r="AH668" i="1" s="1"/>
  <c r="AI668" i="1" s="1"/>
  <c r="AJ668" i="1" s="1"/>
  <c r="AC633" i="1"/>
  <c r="AB668" i="1" s="1"/>
  <c r="AC668" i="1" s="1"/>
  <c r="AD668" i="1" s="1"/>
  <c r="AE668" i="1" s="1"/>
  <c r="X633" i="1"/>
  <c r="W668" i="1" s="1"/>
  <c r="X668" i="1" s="1"/>
  <c r="Y668" i="1" s="1"/>
  <c r="Z668" i="1" s="1"/>
  <c r="S633" i="1"/>
  <c r="R665" i="1" s="1"/>
  <c r="S665" i="1" s="1"/>
  <c r="N633" i="1"/>
  <c r="M668" i="1" s="1"/>
  <c r="N668" i="1" s="1"/>
  <c r="F637" i="1"/>
  <c r="G637" i="1" s="1"/>
  <c r="G633" i="1"/>
  <c r="F642" i="1" s="1"/>
  <c r="G642" i="1" s="1"/>
  <c r="C633" i="1"/>
  <c r="BG594" i="1"/>
  <c r="BB594" i="1"/>
  <c r="BA601" i="1" s="1"/>
  <c r="BB601" i="1" s="1"/>
  <c r="BC601" i="1" s="1"/>
  <c r="BD601" i="1" s="1"/>
  <c r="AW594" i="1"/>
  <c r="AV614" i="1" s="1"/>
  <c r="AW614" i="1" s="1"/>
  <c r="AX614" i="1" s="1"/>
  <c r="AY614" i="1" s="1"/>
  <c r="AR594" i="1"/>
  <c r="AQ630" i="1" s="1"/>
  <c r="AR630" i="1" s="1"/>
  <c r="AS630" i="1" s="1"/>
  <c r="AT630" i="1" s="1"/>
  <c r="AM594" i="1"/>
  <c r="AL626" i="1" s="1"/>
  <c r="AM626" i="1" s="1"/>
  <c r="AN626" i="1" s="1"/>
  <c r="AO626" i="1" s="1"/>
  <c r="AH594" i="1"/>
  <c r="AG630" i="1" s="1"/>
  <c r="AH630" i="1" s="1"/>
  <c r="AI630" i="1" s="1"/>
  <c r="AJ630" i="1" s="1"/>
  <c r="AC594" i="1"/>
  <c r="AB629" i="1" s="1"/>
  <c r="AC629" i="1" s="1"/>
  <c r="AD629" i="1" s="1"/>
  <c r="AE629" i="1" s="1"/>
  <c r="X594" i="1"/>
  <c r="W626" i="1" s="1"/>
  <c r="X626" i="1" s="1"/>
  <c r="Y626" i="1" s="1"/>
  <c r="Z626" i="1" s="1"/>
  <c r="S594" i="1"/>
  <c r="R629" i="1" s="1"/>
  <c r="S629" i="1" s="1"/>
  <c r="N594" i="1"/>
  <c r="M626" i="1" s="1"/>
  <c r="N626" i="1" s="1"/>
  <c r="O626" i="1" s="1"/>
  <c r="P626" i="1" s="1"/>
  <c r="G594" i="1"/>
  <c r="F612" i="1" s="1"/>
  <c r="G612" i="1" s="1"/>
  <c r="C594" i="1"/>
  <c r="BG555" i="1"/>
  <c r="BB555" i="1"/>
  <c r="BA576" i="1" s="1"/>
  <c r="BB576" i="1" s="1"/>
  <c r="BC576" i="1" s="1"/>
  <c r="AW555" i="1"/>
  <c r="AV587" i="1" s="1"/>
  <c r="AW587" i="1" s="1"/>
  <c r="AX587" i="1" s="1"/>
  <c r="AY587" i="1" s="1"/>
  <c r="AR555" i="1"/>
  <c r="AM555" i="1"/>
  <c r="AL591" i="1" s="1"/>
  <c r="AM591" i="1" s="1"/>
  <c r="AN591" i="1" s="1"/>
  <c r="AO591" i="1" s="1"/>
  <c r="AH555" i="1"/>
  <c r="AG588" i="1" s="1"/>
  <c r="AH588" i="1" s="1"/>
  <c r="AI588" i="1" s="1"/>
  <c r="AJ588" i="1" s="1"/>
  <c r="AC555" i="1"/>
  <c r="AB585" i="1" s="1"/>
  <c r="AC585" i="1" s="1"/>
  <c r="AD585" i="1" s="1"/>
  <c r="AE585" i="1" s="1"/>
  <c r="X555" i="1"/>
  <c r="W589" i="1" s="1"/>
  <c r="X589" i="1" s="1"/>
  <c r="Y589" i="1" s="1"/>
  <c r="Z589" i="1" s="1"/>
  <c r="S555" i="1"/>
  <c r="R588" i="1" s="1"/>
  <c r="N555" i="1"/>
  <c r="M591" i="1" s="1"/>
  <c r="N591" i="1" s="1"/>
  <c r="O591" i="1" s="1"/>
  <c r="P591" i="1" s="1"/>
  <c r="F568" i="1"/>
  <c r="G568" i="1" s="1"/>
  <c r="G555" i="1"/>
  <c r="F563" i="1" s="1"/>
  <c r="G563" i="1" s="1"/>
  <c r="C555" i="1"/>
  <c r="BG516" i="1"/>
  <c r="BB516" i="1"/>
  <c r="BA526" i="1" s="1"/>
  <c r="BB526" i="1" s="1"/>
  <c r="BC526" i="1" s="1"/>
  <c r="BD526" i="1" s="1"/>
  <c r="AW516" i="1"/>
  <c r="AV534" i="1" s="1"/>
  <c r="AW534" i="1" s="1"/>
  <c r="AX534" i="1" s="1"/>
  <c r="AY534" i="1" s="1"/>
  <c r="AR516" i="1"/>
  <c r="AQ552" i="1" s="1"/>
  <c r="AR552" i="1" s="1"/>
  <c r="AS552" i="1" s="1"/>
  <c r="AT552" i="1" s="1"/>
  <c r="AM516" i="1"/>
  <c r="AL547" i="1" s="1"/>
  <c r="AM547" i="1" s="1"/>
  <c r="AN547" i="1" s="1"/>
  <c r="AO547" i="1" s="1"/>
  <c r="AH516" i="1"/>
  <c r="AG553" i="1" s="1"/>
  <c r="AH553" i="1" s="1"/>
  <c r="AI553" i="1" s="1"/>
  <c r="AJ553" i="1" s="1"/>
  <c r="AC516" i="1"/>
  <c r="AB548" i="1" s="1"/>
  <c r="AC548" i="1" s="1"/>
  <c r="AD548" i="1" s="1"/>
  <c r="AE548" i="1" s="1"/>
  <c r="X516" i="1"/>
  <c r="W551" i="1" s="1"/>
  <c r="X551" i="1" s="1"/>
  <c r="Y551" i="1" s="1"/>
  <c r="Z551" i="1" s="1"/>
  <c r="S516" i="1"/>
  <c r="R547" i="1" s="1"/>
  <c r="S547" i="1" s="1"/>
  <c r="N516" i="1"/>
  <c r="M551" i="1" s="1"/>
  <c r="G516" i="1"/>
  <c r="F522" i="1" s="1"/>
  <c r="C516" i="1"/>
  <c r="BG477" i="1"/>
  <c r="BF510" i="1" s="1"/>
  <c r="BG510" i="1" s="1"/>
  <c r="BH510" i="1" s="1"/>
  <c r="BB477" i="1"/>
  <c r="BA513" i="1" s="1"/>
  <c r="BB513" i="1" s="1"/>
  <c r="BC513" i="1" s="1"/>
  <c r="AW477" i="1"/>
  <c r="AV508" i="1" s="1"/>
  <c r="AW508" i="1" s="1"/>
  <c r="AX508" i="1" s="1"/>
  <c r="AY508" i="1" s="1"/>
  <c r="AR477" i="1"/>
  <c r="AQ505" i="1" s="1"/>
  <c r="AR505" i="1" s="1"/>
  <c r="AS505" i="1" s="1"/>
  <c r="AT505" i="1" s="1"/>
  <c r="AM477" i="1"/>
  <c r="AL511" i="1" s="1"/>
  <c r="AM511" i="1" s="1"/>
  <c r="AN511" i="1" s="1"/>
  <c r="AO511" i="1" s="1"/>
  <c r="AH477" i="1"/>
  <c r="AG514" i="1" s="1"/>
  <c r="AH514" i="1" s="1"/>
  <c r="AI514" i="1" s="1"/>
  <c r="AJ514" i="1" s="1"/>
  <c r="AC477" i="1"/>
  <c r="AB514" i="1" s="1"/>
  <c r="AC514" i="1" s="1"/>
  <c r="AD514" i="1" s="1"/>
  <c r="AE514" i="1" s="1"/>
  <c r="X477" i="1"/>
  <c r="W510" i="1" s="1"/>
  <c r="X510" i="1" s="1"/>
  <c r="Y510" i="1" s="1"/>
  <c r="Z510" i="1" s="1"/>
  <c r="S477" i="1"/>
  <c r="R513" i="1" s="1"/>
  <c r="S513" i="1" s="1"/>
  <c r="N477" i="1"/>
  <c r="M508" i="1" s="1"/>
  <c r="N508" i="1" s="1"/>
  <c r="G477" i="1"/>
  <c r="F489" i="1" s="1"/>
  <c r="C477" i="1"/>
  <c r="BG438" i="1"/>
  <c r="BB438" i="1"/>
  <c r="AW438" i="1"/>
  <c r="AR438" i="1"/>
  <c r="AM438" i="1"/>
  <c r="AL469" i="1" s="1"/>
  <c r="AM469" i="1" s="1"/>
  <c r="AN469" i="1" s="1"/>
  <c r="AO469" i="1" s="1"/>
  <c r="AH438" i="1"/>
  <c r="AG471" i="1" s="1"/>
  <c r="AH471" i="1" s="1"/>
  <c r="AI471" i="1" s="1"/>
  <c r="AJ471" i="1" s="1"/>
  <c r="AC438" i="1"/>
  <c r="AB474" i="1" s="1"/>
  <c r="AC474" i="1" s="1"/>
  <c r="AD474" i="1" s="1"/>
  <c r="AE474" i="1" s="1"/>
  <c r="X438" i="1"/>
  <c r="W469" i="1" s="1"/>
  <c r="X469" i="1" s="1"/>
  <c r="Y469" i="1" s="1"/>
  <c r="Z469" i="1" s="1"/>
  <c r="N438" i="1"/>
  <c r="M474" i="1" s="1"/>
  <c r="N474" i="1" s="1"/>
  <c r="S438" i="1"/>
  <c r="R472" i="1" s="1"/>
  <c r="S472" i="1" s="1"/>
  <c r="G438" i="1"/>
  <c r="F446" i="1" s="1"/>
  <c r="G446" i="1" s="1"/>
  <c r="C438" i="1"/>
  <c r="G399" i="1"/>
  <c r="F421" i="1" s="1"/>
  <c r="C399" i="1"/>
  <c r="BG399" i="1"/>
  <c r="BF436" i="1" s="1"/>
  <c r="BG436" i="1" s="1"/>
  <c r="BH436" i="1" s="1"/>
  <c r="BB399" i="1"/>
  <c r="BA430" i="1" s="1"/>
  <c r="BB430" i="1" s="1"/>
  <c r="BC430" i="1" s="1"/>
  <c r="AW399" i="1"/>
  <c r="AV433" i="1" s="1"/>
  <c r="AW433" i="1" s="1"/>
  <c r="AX433" i="1" s="1"/>
  <c r="AY433" i="1" s="1"/>
  <c r="AR399" i="1"/>
  <c r="AQ436" i="1" s="1"/>
  <c r="AR436" i="1" s="1"/>
  <c r="AS436" i="1" s="1"/>
  <c r="AT436" i="1" s="1"/>
  <c r="AM399" i="1"/>
  <c r="AL431" i="1" s="1"/>
  <c r="AM431" i="1" s="1"/>
  <c r="AN431" i="1" s="1"/>
  <c r="AO431" i="1" s="1"/>
  <c r="AH399" i="1"/>
  <c r="AG434" i="1" s="1"/>
  <c r="AH434" i="1" s="1"/>
  <c r="AI434" i="1" s="1"/>
  <c r="AJ434" i="1" s="1"/>
  <c r="AC399" i="1"/>
  <c r="AB429" i="1" s="1"/>
  <c r="AC429" i="1" s="1"/>
  <c r="AD429" i="1" s="1"/>
  <c r="AE429" i="1" s="1"/>
  <c r="X399" i="1"/>
  <c r="W432" i="1" s="1"/>
  <c r="X432" i="1" s="1"/>
  <c r="Y432" i="1" s="1"/>
  <c r="Z432" i="1" s="1"/>
  <c r="S399" i="1"/>
  <c r="R435" i="1" s="1"/>
  <c r="S435" i="1" s="1"/>
  <c r="T435" i="1" s="1"/>
  <c r="U435" i="1" s="1"/>
  <c r="N399" i="1"/>
  <c r="M432" i="1" s="1"/>
  <c r="N432" i="1" s="1"/>
  <c r="O432" i="1" s="1"/>
  <c r="P432" i="1" s="1"/>
  <c r="F404" i="1"/>
  <c r="F407" i="1"/>
  <c r="G407" i="1" s="1"/>
  <c r="F411" i="1"/>
  <c r="G411" i="1" s="1"/>
  <c r="F412" i="1"/>
  <c r="G412" i="1" s="1"/>
  <c r="F416" i="1"/>
  <c r="G416" i="1" s="1"/>
  <c r="F435" i="1"/>
  <c r="G435" i="1" s="1"/>
  <c r="F436" i="1"/>
  <c r="G436" i="1" s="1"/>
  <c r="F402" i="1"/>
  <c r="G402" i="1" s="1"/>
  <c r="BG360" i="1"/>
  <c r="BF391" i="1" s="1"/>
  <c r="BG391" i="1" s="1"/>
  <c r="BH391" i="1" s="1"/>
  <c r="BB360" i="1"/>
  <c r="BA394" i="1" s="1"/>
  <c r="BB394" i="1" s="1"/>
  <c r="BC394" i="1" s="1"/>
  <c r="AW360" i="1"/>
  <c r="AV397" i="1" s="1"/>
  <c r="AW397" i="1" s="1"/>
  <c r="AX397" i="1" s="1"/>
  <c r="AY397" i="1" s="1"/>
  <c r="AR360" i="1"/>
  <c r="AQ392" i="1" s="1"/>
  <c r="AR392" i="1" s="1"/>
  <c r="AS392" i="1" s="1"/>
  <c r="AT392" i="1" s="1"/>
  <c r="AM360" i="1"/>
  <c r="AL395" i="1" s="1"/>
  <c r="AM395" i="1" s="1"/>
  <c r="AN395" i="1" s="1"/>
  <c r="AO395" i="1" s="1"/>
  <c r="AH360" i="1"/>
  <c r="AG390" i="1" s="1"/>
  <c r="AH390" i="1" s="1"/>
  <c r="AI390" i="1" s="1"/>
  <c r="AJ390" i="1" s="1"/>
  <c r="AC360" i="1"/>
  <c r="AB393" i="1" s="1"/>
  <c r="AC393" i="1" s="1"/>
  <c r="AD393" i="1" s="1"/>
  <c r="AE393" i="1" s="1"/>
  <c r="X360" i="1"/>
  <c r="W396" i="1" s="1"/>
  <c r="X396" i="1" s="1"/>
  <c r="Y396" i="1" s="1"/>
  <c r="Z396" i="1" s="1"/>
  <c r="S360" i="1"/>
  <c r="R391" i="1" s="1"/>
  <c r="S391" i="1" s="1"/>
  <c r="N360" i="1"/>
  <c r="M392" i="1" s="1"/>
  <c r="N392" i="1" s="1"/>
  <c r="G360" i="1"/>
  <c r="F369" i="1" s="1"/>
  <c r="G369" i="1" s="1"/>
  <c r="C360" i="1"/>
  <c r="M341" i="1"/>
  <c r="N341" i="1" s="1"/>
  <c r="O341" i="1" s="1"/>
  <c r="P341" i="1" s="1"/>
  <c r="BG321" i="1"/>
  <c r="BB321" i="1"/>
  <c r="AW321" i="1"/>
  <c r="AR321" i="1"/>
  <c r="AM321" i="1"/>
  <c r="AH321" i="1"/>
  <c r="AC321" i="1"/>
  <c r="AB339" i="1" s="1"/>
  <c r="AC339" i="1" s="1"/>
  <c r="AD339" i="1" s="1"/>
  <c r="AE339" i="1" s="1"/>
  <c r="X321" i="1"/>
  <c r="W342" i="1" s="1"/>
  <c r="X342" i="1" s="1"/>
  <c r="Y342" i="1" s="1"/>
  <c r="Z342" i="1" s="1"/>
  <c r="S321" i="1"/>
  <c r="R355" i="1" s="1"/>
  <c r="S355" i="1" s="1"/>
  <c r="N321" i="1"/>
  <c r="M355" i="1" s="1"/>
  <c r="N355" i="1" s="1"/>
  <c r="G321" i="1"/>
  <c r="F326" i="1" s="1"/>
  <c r="G326" i="1" s="1"/>
  <c r="F325" i="1"/>
  <c r="G325" i="1" s="1"/>
  <c r="H325" i="1" s="1"/>
  <c r="I325" i="1" s="1"/>
  <c r="C321" i="1"/>
  <c r="BG282" i="1"/>
  <c r="BF313" i="1" s="1"/>
  <c r="BG313" i="1" s="1"/>
  <c r="BH313" i="1" s="1"/>
  <c r="BB282" i="1"/>
  <c r="BA316" i="1" s="1"/>
  <c r="BB316" i="1" s="1"/>
  <c r="BC316" i="1" s="1"/>
  <c r="AW282" i="1"/>
  <c r="AV319" i="1" s="1"/>
  <c r="AW319" i="1" s="1"/>
  <c r="AX319" i="1" s="1"/>
  <c r="AY319" i="1" s="1"/>
  <c r="AR282" i="1"/>
  <c r="AQ314" i="1" s="1"/>
  <c r="AR314" i="1" s="1"/>
  <c r="AS314" i="1" s="1"/>
  <c r="AT314" i="1" s="1"/>
  <c r="AM282" i="1"/>
  <c r="AL317" i="1" s="1"/>
  <c r="AM317" i="1" s="1"/>
  <c r="AN317" i="1" s="1"/>
  <c r="AO317" i="1" s="1"/>
  <c r="AH282" i="1"/>
  <c r="AG312" i="1" s="1"/>
  <c r="AH312" i="1" s="1"/>
  <c r="AI312" i="1" s="1"/>
  <c r="AJ312" i="1" s="1"/>
  <c r="AC282" i="1"/>
  <c r="AB315" i="1" s="1"/>
  <c r="AC315" i="1" s="1"/>
  <c r="AD315" i="1" s="1"/>
  <c r="AE315" i="1" s="1"/>
  <c r="X282" i="1"/>
  <c r="W318" i="1" s="1"/>
  <c r="X318" i="1" s="1"/>
  <c r="Y318" i="1" s="1"/>
  <c r="Z318" i="1" s="1"/>
  <c r="S282" i="1"/>
  <c r="R313" i="1" s="1"/>
  <c r="S313" i="1" s="1"/>
  <c r="T313" i="1" s="1"/>
  <c r="U313" i="1" s="1"/>
  <c r="N282" i="1"/>
  <c r="M315" i="1" s="1"/>
  <c r="G282" i="1"/>
  <c r="F296" i="1" s="1"/>
  <c r="C282" i="1"/>
  <c r="BG243" i="1"/>
  <c r="BF277" i="1" s="1"/>
  <c r="BG277" i="1" s="1"/>
  <c r="BH277" i="1" s="1"/>
  <c r="BB243" i="1"/>
  <c r="BA280" i="1" s="1"/>
  <c r="BB280" i="1" s="1"/>
  <c r="BC280" i="1" s="1"/>
  <c r="AW243" i="1"/>
  <c r="AV275" i="1" s="1"/>
  <c r="AW275" i="1" s="1"/>
  <c r="AX275" i="1" s="1"/>
  <c r="AY275" i="1" s="1"/>
  <c r="AR243" i="1"/>
  <c r="AQ278" i="1" s="1"/>
  <c r="AR278" i="1" s="1"/>
  <c r="AS278" i="1" s="1"/>
  <c r="AT278" i="1" s="1"/>
  <c r="AM243" i="1"/>
  <c r="AL273" i="1" s="1"/>
  <c r="AM273" i="1" s="1"/>
  <c r="AN273" i="1" s="1"/>
  <c r="AO273" i="1" s="1"/>
  <c r="AH243" i="1"/>
  <c r="AG276" i="1" s="1"/>
  <c r="AH276" i="1" s="1"/>
  <c r="AI276" i="1" s="1"/>
  <c r="AJ276" i="1" s="1"/>
  <c r="AC243" i="1"/>
  <c r="AB279" i="1" s="1"/>
  <c r="AC279" i="1" s="1"/>
  <c r="AD279" i="1" s="1"/>
  <c r="AE279" i="1" s="1"/>
  <c r="X243" i="1"/>
  <c r="W274" i="1" s="1"/>
  <c r="X274" i="1" s="1"/>
  <c r="Y274" i="1" s="1"/>
  <c r="Z274" i="1" s="1"/>
  <c r="S243" i="1"/>
  <c r="R277" i="1" s="1"/>
  <c r="S277" i="1" s="1"/>
  <c r="N243" i="1"/>
  <c r="M265" i="1" s="1"/>
  <c r="G243" i="1"/>
  <c r="F248" i="1" s="1"/>
  <c r="C243" i="1"/>
  <c r="BG204" i="1"/>
  <c r="BF241" i="1" s="1"/>
  <c r="BG241" i="1" s="1"/>
  <c r="BH241" i="1" s="1"/>
  <c r="BB204" i="1"/>
  <c r="BA237" i="1" s="1"/>
  <c r="BB237" i="1" s="1"/>
  <c r="BC237" i="1" s="1"/>
  <c r="AW204" i="1"/>
  <c r="AV235" i="1" s="1"/>
  <c r="AW235" i="1" s="1"/>
  <c r="AX235" i="1" s="1"/>
  <c r="AY235" i="1" s="1"/>
  <c r="AR204" i="1"/>
  <c r="AQ231" i="1" s="1"/>
  <c r="AR231" i="1" s="1"/>
  <c r="AS231" i="1" s="1"/>
  <c r="AT231" i="1" s="1"/>
  <c r="AM204" i="1"/>
  <c r="AL234" i="1" s="1"/>
  <c r="AM234" i="1" s="1"/>
  <c r="AN234" i="1" s="1"/>
  <c r="AO234" i="1" s="1"/>
  <c r="AH204" i="1"/>
  <c r="AG237" i="1" s="1"/>
  <c r="AH237" i="1" s="1"/>
  <c r="AI237" i="1" s="1"/>
  <c r="AJ237" i="1" s="1"/>
  <c r="AC204" i="1"/>
  <c r="AB239" i="1" s="1"/>
  <c r="AC239" i="1" s="1"/>
  <c r="AD239" i="1" s="1"/>
  <c r="AE239" i="1" s="1"/>
  <c r="X204" i="1"/>
  <c r="W237" i="1" s="1"/>
  <c r="X237" i="1" s="1"/>
  <c r="Y237" i="1" s="1"/>
  <c r="Z237" i="1" s="1"/>
  <c r="S204" i="1"/>
  <c r="R240" i="1" s="1"/>
  <c r="N204" i="1"/>
  <c r="M235" i="1" s="1"/>
  <c r="F215" i="1"/>
  <c r="G215" i="1" s="1"/>
  <c r="G204" i="1"/>
  <c r="F213" i="1" s="1"/>
  <c r="C204" i="1"/>
  <c r="G165" i="1"/>
  <c r="BA753" i="1" l="1"/>
  <c r="BB753" i="1" s="1"/>
  <c r="BC753" i="1" s="1"/>
  <c r="BD753" i="1" s="1"/>
  <c r="BE753" i="1" s="1"/>
  <c r="F714" i="1"/>
  <c r="G714" i="1" s="1"/>
  <c r="F726" i="1"/>
  <c r="G726" i="1" s="1"/>
  <c r="H726" i="1" s="1"/>
  <c r="I726" i="1" s="1"/>
  <c r="F313" i="1"/>
  <c r="G313" i="1" s="1"/>
  <c r="R375" i="1"/>
  <c r="S375" i="1" s="1"/>
  <c r="T375" i="1" s="1"/>
  <c r="U375" i="1" s="1"/>
  <c r="F676" i="1"/>
  <c r="F715" i="1"/>
  <c r="G715" i="1" s="1"/>
  <c r="F717" i="1"/>
  <c r="G717" i="1" s="1"/>
  <c r="H717" i="1" s="1"/>
  <c r="I717" i="1" s="1"/>
  <c r="BA754" i="1"/>
  <c r="BB754" i="1" s="1"/>
  <c r="BC754" i="1" s="1"/>
  <c r="BD754" i="1" s="1"/>
  <c r="BE754" i="1" s="1"/>
  <c r="R367" i="1"/>
  <c r="S367" i="1" s="1"/>
  <c r="F472" i="1"/>
  <c r="G472" i="1" s="1"/>
  <c r="AB228" i="1"/>
  <c r="AC228" i="1" s="1"/>
  <c r="AD228" i="1" s="1"/>
  <c r="AE228" i="1" s="1"/>
  <c r="F306" i="1"/>
  <c r="G306" i="1" s="1"/>
  <c r="F707" i="1"/>
  <c r="G707" i="1" s="1"/>
  <c r="H707" i="1" s="1"/>
  <c r="I707" i="1" s="1"/>
  <c r="AB675" i="1"/>
  <c r="AC675" i="1" s="1"/>
  <c r="AD675" i="1" s="1"/>
  <c r="F747" i="1"/>
  <c r="F780" i="1"/>
  <c r="G780" i="1" s="1"/>
  <c r="H780" i="1" s="1"/>
  <c r="I780" i="1" s="1"/>
  <c r="BA755" i="1"/>
  <c r="BB755" i="1" s="1"/>
  <c r="BC755" i="1" s="1"/>
  <c r="BD755" i="1" s="1"/>
  <c r="BE755" i="1" s="1"/>
  <c r="F598" i="1"/>
  <c r="G598" i="1" s="1"/>
  <c r="F706" i="1"/>
  <c r="G706" i="1" s="1"/>
  <c r="H706" i="1" s="1"/>
  <c r="I706" i="1" s="1"/>
  <c r="AV675" i="1"/>
  <c r="AW675" i="1" s="1"/>
  <c r="AX675" i="1" s="1"/>
  <c r="F740" i="1"/>
  <c r="G740" i="1" s="1"/>
  <c r="F777" i="1"/>
  <c r="G777" i="1" s="1"/>
  <c r="H777" i="1" s="1"/>
  <c r="I777" i="1" s="1"/>
  <c r="BA756" i="1"/>
  <c r="BB756" i="1" s="1"/>
  <c r="BC756" i="1" s="1"/>
  <c r="BD756" i="1" s="1"/>
  <c r="BE756" i="1" s="1"/>
  <c r="F622" i="1"/>
  <c r="G622" i="1" s="1"/>
  <c r="F669" i="1"/>
  <c r="G669" i="1" s="1"/>
  <c r="F701" i="1"/>
  <c r="G701" i="1" s="1"/>
  <c r="F739" i="1"/>
  <c r="G739" i="1" s="1"/>
  <c r="BA717" i="1"/>
  <c r="BB717" i="1" s="1"/>
  <c r="BC717" i="1" s="1"/>
  <c r="BD717" i="1" s="1"/>
  <c r="BE717" i="1" s="1"/>
  <c r="F768" i="1"/>
  <c r="G768" i="1" s="1"/>
  <c r="BA759" i="1"/>
  <c r="BB759" i="1" s="1"/>
  <c r="BC759" i="1" s="1"/>
  <c r="BD759" i="1" s="1"/>
  <c r="BE759" i="1" s="1"/>
  <c r="F231" i="1"/>
  <c r="G231" i="1" s="1"/>
  <c r="F224" i="1"/>
  <c r="G224" i="1" s="1"/>
  <c r="H224" i="1" s="1"/>
  <c r="I224" i="1" s="1"/>
  <c r="R287" i="1"/>
  <c r="S287" i="1" s="1"/>
  <c r="T287" i="1" s="1"/>
  <c r="U287" i="1" s="1"/>
  <c r="F587" i="1"/>
  <c r="G587" i="1" s="1"/>
  <c r="F614" i="1"/>
  <c r="G614" i="1" s="1"/>
  <c r="F698" i="1"/>
  <c r="G698" i="1" s="1"/>
  <c r="H698" i="1" s="1"/>
  <c r="I698" i="1" s="1"/>
  <c r="F736" i="1"/>
  <c r="G736" i="1" s="1"/>
  <c r="H736" i="1" s="1"/>
  <c r="I736" i="1" s="1"/>
  <c r="F756" i="1"/>
  <c r="G756" i="1" s="1"/>
  <c r="H756" i="1" s="1"/>
  <c r="I756" i="1" s="1"/>
  <c r="BA762" i="1"/>
  <c r="BB762" i="1" s="1"/>
  <c r="BC762" i="1" s="1"/>
  <c r="BD762" i="1" s="1"/>
  <c r="BE762" i="1" s="1"/>
  <c r="F729" i="1"/>
  <c r="F223" i="1"/>
  <c r="G223" i="1" s="1"/>
  <c r="F602" i="1"/>
  <c r="G602" i="1" s="1"/>
  <c r="F693" i="1"/>
  <c r="G693" i="1" s="1"/>
  <c r="F730" i="1"/>
  <c r="BA763" i="1"/>
  <c r="BB763" i="1" s="1"/>
  <c r="BC763" i="1" s="1"/>
  <c r="BD763" i="1" s="1"/>
  <c r="BE763" i="1" s="1"/>
  <c r="F287" i="1"/>
  <c r="G287" i="1" s="1"/>
  <c r="F617" i="1"/>
  <c r="G617" i="1" s="1"/>
  <c r="H617" i="1" s="1"/>
  <c r="I617" i="1" s="1"/>
  <c r="F608" i="1"/>
  <c r="G608" i="1" s="1"/>
  <c r="W714" i="1"/>
  <c r="X714" i="1" s="1"/>
  <c r="Y714" i="1" s="1"/>
  <c r="BA761" i="1"/>
  <c r="BB761" i="1" s="1"/>
  <c r="BC761" i="1" s="1"/>
  <c r="BD761" i="1" s="1"/>
  <c r="BE761" i="1" s="1"/>
  <c r="M756" i="1"/>
  <c r="N756" i="1" s="1"/>
  <c r="O756" i="1" s="1"/>
  <c r="P756" i="1" s="1"/>
  <c r="M771" i="1"/>
  <c r="M787" i="1"/>
  <c r="N787" i="1" s="1"/>
  <c r="R769" i="1"/>
  <c r="S769" i="1" s="1"/>
  <c r="T769" i="1" s="1"/>
  <c r="U769" i="1" s="1"/>
  <c r="W766" i="1"/>
  <c r="X766" i="1" s="1"/>
  <c r="Y766" i="1" s="1"/>
  <c r="Z766" i="1" s="1"/>
  <c r="AV783" i="1"/>
  <c r="AW783" i="1" s="1"/>
  <c r="AX783" i="1" s="1"/>
  <c r="AY783" i="1" s="1"/>
  <c r="F624" i="1"/>
  <c r="G624" i="1" s="1"/>
  <c r="F615" i="1"/>
  <c r="F607" i="1"/>
  <c r="G607" i="1" s="1"/>
  <c r="BA767" i="1"/>
  <c r="BB767" i="1" s="1"/>
  <c r="BC767" i="1" s="1"/>
  <c r="BD767" i="1" s="1"/>
  <c r="BE767" i="1" s="1"/>
  <c r="BA781" i="1"/>
  <c r="BB781" i="1" s="1"/>
  <c r="BC781" i="1" s="1"/>
  <c r="BD781" i="1" s="1"/>
  <c r="BE781" i="1" s="1"/>
  <c r="M757" i="1"/>
  <c r="N757" i="1" s="1"/>
  <c r="O757" i="1" s="1"/>
  <c r="P757" i="1" s="1"/>
  <c r="M772" i="1"/>
  <c r="N772" i="1" s="1"/>
  <c r="O772" i="1" s="1"/>
  <c r="P772" i="1" s="1"/>
  <c r="R753" i="1"/>
  <c r="S753" i="1" s="1"/>
  <c r="T753" i="1" s="1"/>
  <c r="U753" i="1" s="1"/>
  <c r="R771" i="1"/>
  <c r="S771" i="1" s="1"/>
  <c r="T771" i="1" s="1"/>
  <c r="U771" i="1" s="1"/>
  <c r="W778" i="1"/>
  <c r="X778" i="1" s="1"/>
  <c r="Y778" i="1" s="1"/>
  <c r="Z778" i="1" s="1"/>
  <c r="BF755" i="1"/>
  <c r="BG755" i="1" s="1"/>
  <c r="BH755" i="1" s="1"/>
  <c r="F270" i="1"/>
  <c r="G270" i="1" s="1"/>
  <c r="H270" i="1" s="1"/>
  <c r="I270" i="1" s="1"/>
  <c r="F309" i="1"/>
  <c r="G309" i="1" s="1"/>
  <c r="F597" i="1"/>
  <c r="F623" i="1"/>
  <c r="G623" i="1" s="1"/>
  <c r="F605" i="1"/>
  <c r="F670" i="1"/>
  <c r="G670" i="1" s="1"/>
  <c r="F748" i="1"/>
  <c r="G748" i="1" s="1"/>
  <c r="F738" i="1"/>
  <c r="F727" i="1"/>
  <c r="G727" i="1" s="1"/>
  <c r="F763" i="1"/>
  <c r="BA770" i="1"/>
  <c r="BB770" i="1" s="1"/>
  <c r="BC770" i="1" s="1"/>
  <c r="BD770" i="1" s="1"/>
  <c r="BE770" i="1" s="1"/>
  <c r="BA782" i="1"/>
  <c r="BB782" i="1" s="1"/>
  <c r="BC782" i="1" s="1"/>
  <c r="BD782" i="1" s="1"/>
  <c r="BE782" i="1" s="1"/>
  <c r="M759" i="1"/>
  <c r="N759" i="1" s="1"/>
  <c r="M774" i="1"/>
  <c r="N774" i="1" s="1"/>
  <c r="R755" i="1"/>
  <c r="S755" i="1" s="1"/>
  <c r="R776" i="1"/>
  <c r="S776" i="1" s="1"/>
  <c r="BF763" i="1"/>
  <c r="BG763" i="1" s="1"/>
  <c r="BH763" i="1" s="1"/>
  <c r="H614" i="1"/>
  <c r="I614" i="1" s="1"/>
  <c r="BA771" i="1"/>
  <c r="BB771" i="1" s="1"/>
  <c r="BC771" i="1" s="1"/>
  <c r="BD771" i="1" s="1"/>
  <c r="BE771" i="1" s="1"/>
  <c r="BA783" i="1"/>
  <c r="BB783" i="1" s="1"/>
  <c r="BC783" i="1" s="1"/>
  <c r="BD783" i="1" s="1"/>
  <c r="BE783" i="1" s="1"/>
  <c r="M762" i="1"/>
  <c r="N762" i="1" s="1"/>
  <c r="M778" i="1"/>
  <c r="R759" i="1"/>
  <c r="S759" i="1" s="1"/>
  <c r="R777" i="1"/>
  <c r="S777" i="1" s="1"/>
  <c r="T777" i="1" s="1"/>
  <c r="U777" i="1" s="1"/>
  <c r="AG767" i="1"/>
  <c r="AH767" i="1" s="1"/>
  <c r="AI767" i="1" s="1"/>
  <c r="AJ767" i="1" s="1"/>
  <c r="BF780" i="1"/>
  <c r="BG780" i="1" s="1"/>
  <c r="BH780" i="1" s="1"/>
  <c r="F240" i="1"/>
  <c r="G240" i="1" s="1"/>
  <c r="H240" i="1" s="1"/>
  <c r="I240" i="1" s="1"/>
  <c r="F301" i="1"/>
  <c r="G301" i="1" s="1"/>
  <c r="F431" i="1"/>
  <c r="G431" i="1" s="1"/>
  <c r="H431" i="1" s="1"/>
  <c r="I431" i="1" s="1"/>
  <c r="F464" i="1"/>
  <c r="G464" i="1" s="1"/>
  <c r="F581" i="1"/>
  <c r="G581" i="1" s="1"/>
  <c r="F629" i="1"/>
  <c r="F621" i="1"/>
  <c r="F613" i="1"/>
  <c r="F601" i="1"/>
  <c r="G601" i="1" s="1"/>
  <c r="H601" i="1" s="1"/>
  <c r="I601" i="1" s="1"/>
  <c r="F664" i="1"/>
  <c r="G664" i="1" s="1"/>
  <c r="H664" i="1" s="1"/>
  <c r="I664" i="1" s="1"/>
  <c r="F690" i="1"/>
  <c r="G690" i="1" s="1"/>
  <c r="H690" i="1" s="1"/>
  <c r="I690" i="1" s="1"/>
  <c r="F745" i="1"/>
  <c r="G745" i="1" s="1"/>
  <c r="F735" i="1"/>
  <c r="G735" i="1" s="1"/>
  <c r="F724" i="1"/>
  <c r="G724" i="1" s="1"/>
  <c r="BA720" i="1"/>
  <c r="BB720" i="1" s="1"/>
  <c r="BC720" i="1" s="1"/>
  <c r="BD720" i="1" s="1"/>
  <c r="BE720" i="1" s="1"/>
  <c r="BA757" i="1"/>
  <c r="BB757" i="1" s="1"/>
  <c r="BC757" i="1" s="1"/>
  <c r="BD757" i="1" s="1"/>
  <c r="BE757" i="1" s="1"/>
  <c r="BA774" i="1"/>
  <c r="BB774" i="1" s="1"/>
  <c r="BC774" i="1" s="1"/>
  <c r="BD774" i="1" s="1"/>
  <c r="BE774" i="1" s="1"/>
  <c r="M763" i="1"/>
  <c r="N763" i="1" s="1"/>
  <c r="M779" i="1"/>
  <c r="N779" i="1" s="1"/>
  <c r="R760" i="1"/>
  <c r="S760" i="1" s="1"/>
  <c r="R779" i="1"/>
  <c r="S779" i="1" s="1"/>
  <c r="AL761" i="1"/>
  <c r="AM761" i="1" s="1"/>
  <c r="AN761" i="1" s="1"/>
  <c r="AO761" i="1" s="1"/>
  <c r="BF787" i="1"/>
  <c r="BG787" i="1" s="1"/>
  <c r="BH787" i="1" s="1"/>
  <c r="F239" i="1"/>
  <c r="G239" i="1" s="1"/>
  <c r="W230" i="1"/>
  <c r="X230" i="1" s="1"/>
  <c r="Y230" i="1" s="1"/>
  <c r="Z230" i="1" s="1"/>
  <c r="F299" i="1"/>
  <c r="F425" i="1"/>
  <c r="G425" i="1" s="1"/>
  <c r="H425" i="1" s="1"/>
  <c r="I425" i="1" s="1"/>
  <c r="F456" i="1"/>
  <c r="G456" i="1" s="1"/>
  <c r="F628" i="1"/>
  <c r="G628" i="1" s="1"/>
  <c r="F620" i="1"/>
  <c r="G620" i="1" s="1"/>
  <c r="F660" i="1"/>
  <c r="F744" i="1"/>
  <c r="G744" i="1" s="1"/>
  <c r="H744" i="1" s="1"/>
  <c r="I744" i="1" s="1"/>
  <c r="F734" i="1"/>
  <c r="G734" i="1" s="1"/>
  <c r="H734" i="1" s="1"/>
  <c r="I734" i="1" s="1"/>
  <c r="F723" i="1"/>
  <c r="G723" i="1" s="1"/>
  <c r="H723" i="1" s="1"/>
  <c r="I723" i="1" s="1"/>
  <c r="BA726" i="1"/>
  <c r="BB726" i="1" s="1"/>
  <c r="BC726" i="1" s="1"/>
  <c r="BD726" i="1" s="1"/>
  <c r="BE726" i="1" s="1"/>
  <c r="BA758" i="1"/>
  <c r="BB758" i="1" s="1"/>
  <c r="BC758" i="1" s="1"/>
  <c r="BD758" i="1" s="1"/>
  <c r="BE758" i="1" s="1"/>
  <c r="BA765" i="1"/>
  <c r="BB765" i="1" s="1"/>
  <c r="BC765" i="1" s="1"/>
  <c r="BD765" i="1" s="1"/>
  <c r="BE765" i="1" s="1"/>
  <c r="BA785" i="1"/>
  <c r="BB785" i="1" s="1"/>
  <c r="BC785" i="1" s="1"/>
  <c r="BD785" i="1" s="1"/>
  <c r="BE785" i="1" s="1"/>
  <c r="M764" i="1"/>
  <c r="N764" i="1" s="1"/>
  <c r="M780" i="1"/>
  <c r="R761" i="1"/>
  <c r="R784" i="1"/>
  <c r="S784" i="1" s="1"/>
  <c r="AL779" i="1"/>
  <c r="AM779" i="1" s="1"/>
  <c r="AN779" i="1" s="1"/>
  <c r="AO779" i="1" s="1"/>
  <c r="F257" i="1"/>
  <c r="G257" i="1" s="1"/>
  <c r="H257" i="1" s="1"/>
  <c r="I257" i="1" s="1"/>
  <c r="F232" i="1"/>
  <c r="G232" i="1" s="1"/>
  <c r="H232" i="1" s="1"/>
  <c r="I232" i="1" s="1"/>
  <c r="AB217" i="1"/>
  <c r="AC217" i="1" s="1"/>
  <c r="AD217" i="1" s="1"/>
  <c r="AE217" i="1" s="1"/>
  <c r="M246" i="1"/>
  <c r="N246" i="1" s="1"/>
  <c r="F298" i="1"/>
  <c r="G298" i="1" s="1"/>
  <c r="M370" i="1"/>
  <c r="N370" i="1" s="1"/>
  <c r="M434" i="1"/>
  <c r="F448" i="1"/>
  <c r="G448" i="1" s="1"/>
  <c r="F627" i="1"/>
  <c r="G627" i="1" s="1"/>
  <c r="F619" i="1"/>
  <c r="G619" i="1" s="1"/>
  <c r="F611" i="1"/>
  <c r="G611" i="1" s="1"/>
  <c r="H611" i="1" s="1"/>
  <c r="I611" i="1" s="1"/>
  <c r="F658" i="1"/>
  <c r="G658" i="1" s="1"/>
  <c r="F709" i="1"/>
  <c r="G709" i="1" s="1"/>
  <c r="F682" i="1"/>
  <c r="G682" i="1" s="1"/>
  <c r="H682" i="1" s="1"/>
  <c r="I682" i="1" s="1"/>
  <c r="F733" i="1"/>
  <c r="G733" i="1" s="1"/>
  <c r="H733" i="1" s="1"/>
  <c r="I733" i="1" s="1"/>
  <c r="F721" i="1"/>
  <c r="G721" i="1" s="1"/>
  <c r="BA729" i="1"/>
  <c r="BB729" i="1" s="1"/>
  <c r="BC729" i="1" s="1"/>
  <c r="BD729" i="1" s="1"/>
  <c r="BE729" i="1" s="1"/>
  <c r="BA775" i="1"/>
  <c r="BB775" i="1" s="1"/>
  <c r="BC775" i="1" s="1"/>
  <c r="BD775" i="1" s="1"/>
  <c r="BE775" i="1" s="1"/>
  <c r="BA787" i="1"/>
  <c r="BB787" i="1" s="1"/>
  <c r="BC787" i="1" s="1"/>
  <c r="BD787" i="1" s="1"/>
  <c r="BE787" i="1" s="1"/>
  <c r="M766" i="1"/>
  <c r="N766" i="1" s="1"/>
  <c r="M782" i="1"/>
  <c r="N782" i="1" s="1"/>
  <c r="R763" i="1"/>
  <c r="S763" i="1" s="1"/>
  <c r="R785" i="1"/>
  <c r="S785" i="1" s="1"/>
  <c r="T785" i="1" s="1"/>
  <c r="U785" i="1" s="1"/>
  <c r="AV758" i="1"/>
  <c r="AW758" i="1" s="1"/>
  <c r="AX758" i="1" s="1"/>
  <c r="AY758" i="1" s="1"/>
  <c r="F294" i="1"/>
  <c r="G294" i="1" s="1"/>
  <c r="F625" i="1"/>
  <c r="G625" i="1" s="1"/>
  <c r="H625" i="1" s="1"/>
  <c r="I625" i="1" s="1"/>
  <c r="F618" i="1"/>
  <c r="G618" i="1" s="1"/>
  <c r="F609" i="1"/>
  <c r="G609" i="1" s="1"/>
  <c r="H609" i="1" s="1"/>
  <c r="I609" i="1" s="1"/>
  <c r="F640" i="1"/>
  <c r="G640" i="1" s="1"/>
  <c r="H640" i="1" s="1"/>
  <c r="I640" i="1" s="1"/>
  <c r="F741" i="1"/>
  <c r="G741" i="1" s="1"/>
  <c r="H741" i="1" s="1"/>
  <c r="I741" i="1" s="1"/>
  <c r="F732" i="1"/>
  <c r="G732" i="1" s="1"/>
  <c r="F718" i="1"/>
  <c r="G718" i="1" s="1"/>
  <c r="H718" i="1" s="1"/>
  <c r="I718" i="1" s="1"/>
  <c r="BA766" i="1"/>
  <c r="BB766" i="1" s="1"/>
  <c r="BC766" i="1" s="1"/>
  <c r="BD766" i="1" s="1"/>
  <c r="BE766" i="1" s="1"/>
  <c r="BA778" i="1"/>
  <c r="BB778" i="1" s="1"/>
  <c r="BC778" i="1" s="1"/>
  <c r="BD778" i="1" s="1"/>
  <c r="BE778" i="1" s="1"/>
  <c r="M755" i="1"/>
  <c r="N755" i="1" s="1"/>
  <c r="M770" i="1"/>
  <c r="N770" i="1" s="1"/>
  <c r="M786" i="1"/>
  <c r="R768" i="1"/>
  <c r="R787" i="1"/>
  <c r="S787" i="1" s="1"/>
  <c r="AV766" i="1"/>
  <c r="AW766" i="1" s="1"/>
  <c r="AX766" i="1" s="1"/>
  <c r="AY766" i="1" s="1"/>
  <c r="F236" i="1"/>
  <c r="G236" i="1" s="1"/>
  <c r="F228" i="1"/>
  <c r="G228" i="1" s="1"/>
  <c r="F220" i="1"/>
  <c r="G220" i="1" s="1"/>
  <c r="F212" i="1"/>
  <c r="G212" i="1" s="1"/>
  <c r="R225" i="1"/>
  <c r="S225" i="1" s="1"/>
  <c r="T225" i="1" s="1"/>
  <c r="U225" i="1" s="1"/>
  <c r="AB210" i="1"/>
  <c r="AC210" i="1" s="1"/>
  <c r="AD210" i="1" s="1"/>
  <c r="AE210" i="1" s="1"/>
  <c r="AB220" i="1"/>
  <c r="AC220" i="1" s="1"/>
  <c r="AD220" i="1" s="1"/>
  <c r="AE220" i="1" s="1"/>
  <c r="AB236" i="1"/>
  <c r="AC236" i="1" s="1"/>
  <c r="AD236" i="1" s="1"/>
  <c r="AE236" i="1" s="1"/>
  <c r="AL228" i="1"/>
  <c r="AM228" i="1" s="1"/>
  <c r="AN228" i="1" s="1"/>
  <c r="AO228" i="1" s="1"/>
  <c r="AV221" i="1"/>
  <c r="AW221" i="1" s="1"/>
  <c r="AX221" i="1" s="1"/>
  <c r="AY221" i="1" s="1"/>
  <c r="BA231" i="1"/>
  <c r="BB231" i="1" s="1"/>
  <c r="BC231" i="1" s="1"/>
  <c r="F246" i="1"/>
  <c r="G246" i="1" s="1"/>
  <c r="F264" i="1"/>
  <c r="G264" i="1" s="1"/>
  <c r="F251" i="1"/>
  <c r="G251" i="1" s="1"/>
  <c r="M249" i="1"/>
  <c r="N249" i="1" s="1"/>
  <c r="M257" i="1"/>
  <c r="N257" i="1" s="1"/>
  <c r="M280" i="1"/>
  <c r="N280" i="1" s="1"/>
  <c r="O280" i="1" s="1"/>
  <c r="P280" i="1" s="1"/>
  <c r="M272" i="1"/>
  <c r="R246" i="1"/>
  <c r="S246" i="1" s="1"/>
  <c r="R254" i="1"/>
  <c r="S254" i="1" s="1"/>
  <c r="T254" i="1" s="1"/>
  <c r="U254" i="1" s="1"/>
  <c r="R262" i="1"/>
  <c r="S262" i="1" s="1"/>
  <c r="T262" i="1" s="1"/>
  <c r="U262" i="1" s="1"/>
  <c r="R270" i="1"/>
  <c r="S270" i="1" s="1"/>
  <c r="T270" i="1" s="1"/>
  <c r="U270" i="1" s="1"/>
  <c r="R278" i="1"/>
  <c r="S278" i="1" s="1"/>
  <c r="T278" i="1" s="1"/>
  <c r="U278" i="1" s="1"/>
  <c r="W251" i="1"/>
  <c r="X251" i="1" s="1"/>
  <c r="Y251" i="1" s="1"/>
  <c r="Z251" i="1" s="1"/>
  <c r="W259" i="1"/>
  <c r="X259" i="1" s="1"/>
  <c r="Y259" i="1" s="1"/>
  <c r="Z259" i="1" s="1"/>
  <c r="W267" i="1"/>
  <c r="X267" i="1" s="1"/>
  <c r="Y267" i="1" s="1"/>
  <c r="Z267" i="1" s="1"/>
  <c r="W275" i="1"/>
  <c r="X275" i="1" s="1"/>
  <c r="Y275" i="1" s="1"/>
  <c r="Z275" i="1" s="1"/>
  <c r="AB248" i="1"/>
  <c r="AC248" i="1" s="1"/>
  <c r="AD248" i="1" s="1"/>
  <c r="AE248" i="1" s="1"/>
  <c r="AB256" i="1"/>
  <c r="AC256" i="1" s="1"/>
  <c r="AD256" i="1" s="1"/>
  <c r="AE256" i="1" s="1"/>
  <c r="AB264" i="1"/>
  <c r="AC264" i="1" s="1"/>
  <c r="AD264" i="1" s="1"/>
  <c r="AB272" i="1"/>
  <c r="AC272" i="1" s="1"/>
  <c r="AD272" i="1" s="1"/>
  <c r="AE272" i="1" s="1"/>
  <c r="AB280" i="1"/>
  <c r="AC280" i="1" s="1"/>
  <c r="AD280" i="1" s="1"/>
  <c r="AE280" i="1" s="1"/>
  <c r="AG253" i="1"/>
  <c r="AH253" i="1" s="1"/>
  <c r="AI253" i="1" s="1"/>
  <c r="AJ253" i="1" s="1"/>
  <c r="AG261" i="1"/>
  <c r="AH261" i="1" s="1"/>
  <c r="AI261" i="1" s="1"/>
  <c r="AJ261" i="1" s="1"/>
  <c r="AG269" i="1"/>
  <c r="AH269" i="1" s="1"/>
  <c r="AI269" i="1" s="1"/>
  <c r="AJ269" i="1" s="1"/>
  <c r="AG277" i="1"/>
  <c r="AH277" i="1" s="1"/>
  <c r="AI277" i="1" s="1"/>
  <c r="AJ277" i="1" s="1"/>
  <c r="AL250" i="1"/>
  <c r="AM250" i="1" s="1"/>
  <c r="AN250" i="1" s="1"/>
  <c r="AO250" i="1" s="1"/>
  <c r="AL258" i="1"/>
  <c r="AM258" i="1" s="1"/>
  <c r="AN258" i="1" s="1"/>
  <c r="AO258" i="1" s="1"/>
  <c r="AL266" i="1"/>
  <c r="AM266" i="1" s="1"/>
  <c r="AN266" i="1" s="1"/>
  <c r="AO266" i="1" s="1"/>
  <c r="AL274" i="1"/>
  <c r="AM274" i="1" s="1"/>
  <c r="AN274" i="1" s="1"/>
  <c r="AO274" i="1" s="1"/>
  <c r="AQ247" i="1"/>
  <c r="AR247" i="1" s="1"/>
  <c r="AS247" i="1" s="1"/>
  <c r="AT247" i="1" s="1"/>
  <c r="AQ255" i="1"/>
  <c r="AR255" i="1" s="1"/>
  <c r="AS255" i="1" s="1"/>
  <c r="AT255" i="1" s="1"/>
  <c r="AQ263" i="1"/>
  <c r="AR263" i="1" s="1"/>
  <c r="AS263" i="1" s="1"/>
  <c r="AT263" i="1" s="1"/>
  <c r="AQ271" i="1"/>
  <c r="AR271" i="1" s="1"/>
  <c r="AS271" i="1" s="1"/>
  <c r="AT271" i="1" s="1"/>
  <c r="AQ279" i="1"/>
  <c r="AR279" i="1" s="1"/>
  <c r="AS279" i="1" s="1"/>
  <c r="AT279" i="1" s="1"/>
  <c r="AV252" i="1"/>
  <c r="AW252" i="1" s="1"/>
  <c r="AX252" i="1" s="1"/>
  <c r="AY252" i="1" s="1"/>
  <c r="AV260" i="1"/>
  <c r="AW260" i="1" s="1"/>
  <c r="AX260" i="1" s="1"/>
  <c r="AY260" i="1" s="1"/>
  <c r="AV268" i="1"/>
  <c r="AW268" i="1" s="1"/>
  <c r="AX268" i="1" s="1"/>
  <c r="AY268" i="1" s="1"/>
  <c r="AV276" i="1"/>
  <c r="AW276" i="1" s="1"/>
  <c r="AX276" i="1" s="1"/>
  <c r="AY276" i="1" s="1"/>
  <c r="BA249" i="1"/>
  <c r="BB249" i="1" s="1"/>
  <c r="BC249" i="1" s="1"/>
  <c r="BA257" i="1"/>
  <c r="BB257" i="1" s="1"/>
  <c r="BC257" i="1" s="1"/>
  <c r="BA265" i="1"/>
  <c r="BB265" i="1" s="1"/>
  <c r="BC265" i="1" s="1"/>
  <c r="BA273" i="1"/>
  <c r="BB273" i="1" s="1"/>
  <c r="BC273" i="1" s="1"/>
  <c r="BF246" i="1"/>
  <c r="BG246" i="1" s="1"/>
  <c r="BH246" i="1" s="1"/>
  <c r="BF254" i="1"/>
  <c r="BG254" i="1" s="1"/>
  <c r="BH254" i="1" s="1"/>
  <c r="BF262" i="1"/>
  <c r="BG262" i="1" s="1"/>
  <c r="BH262" i="1" s="1"/>
  <c r="BF270" i="1"/>
  <c r="BG270" i="1" s="1"/>
  <c r="BH270" i="1" s="1"/>
  <c r="BF278" i="1"/>
  <c r="BG278" i="1" s="1"/>
  <c r="BH278" i="1" s="1"/>
  <c r="M294" i="1"/>
  <c r="N294" i="1" s="1"/>
  <c r="R290" i="1"/>
  <c r="R298" i="1"/>
  <c r="S298" i="1" s="1"/>
  <c r="R306" i="1"/>
  <c r="S306" i="1" s="1"/>
  <c r="R314" i="1"/>
  <c r="S314" i="1" s="1"/>
  <c r="W287" i="1"/>
  <c r="X287" i="1" s="1"/>
  <c r="Y287" i="1" s="1"/>
  <c r="Z287" i="1" s="1"/>
  <c r="W295" i="1"/>
  <c r="X295" i="1" s="1"/>
  <c r="Y295" i="1" s="1"/>
  <c r="Z295" i="1" s="1"/>
  <c r="W303" i="1"/>
  <c r="X303" i="1" s="1"/>
  <c r="Y303" i="1" s="1"/>
  <c r="Z303" i="1" s="1"/>
  <c r="W311" i="1"/>
  <c r="X311" i="1" s="1"/>
  <c r="Y311" i="1" s="1"/>
  <c r="Z311" i="1" s="1"/>
  <c r="W319" i="1"/>
  <c r="X319" i="1" s="1"/>
  <c r="Y319" i="1" s="1"/>
  <c r="Z319" i="1" s="1"/>
  <c r="AB292" i="1"/>
  <c r="AC292" i="1" s="1"/>
  <c r="AD292" i="1" s="1"/>
  <c r="AE292" i="1" s="1"/>
  <c r="AB300" i="1"/>
  <c r="AC300" i="1" s="1"/>
  <c r="AD300" i="1" s="1"/>
  <c r="AE300" i="1" s="1"/>
  <c r="AB308" i="1"/>
  <c r="AC308" i="1" s="1"/>
  <c r="AD308" i="1" s="1"/>
  <c r="AE308" i="1" s="1"/>
  <c r="AB316" i="1"/>
  <c r="AC316" i="1" s="1"/>
  <c r="AD316" i="1" s="1"/>
  <c r="AE316" i="1" s="1"/>
  <c r="AG289" i="1"/>
  <c r="AH289" i="1" s="1"/>
  <c r="AI289" i="1" s="1"/>
  <c r="AJ289" i="1" s="1"/>
  <c r="AG297" i="1"/>
  <c r="AH297" i="1" s="1"/>
  <c r="AI297" i="1" s="1"/>
  <c r="AJ297" i="1" s="1"/>
  <c r="AG305" i="1"/>
  <c r="AH305" i="1" s="1"/>
  <c r="AI305" i="1" s="1"/>
  <c r="AJ305" i="1" s="1"/>
  <c r="AG313" i="1"/>
  <c r="AH313" i="1" s="1"/>
  <c r="AI313" i="1" s="1"/>
  <c r="AJ313" i="1" s="1"/>
  <c r="AL286" i="1"/>
  <c r="AM286" i="1" s="1"/>
  <c r="AN286" i="1" s="1"/>
  <c r="AO286" i="1" s="1"/>
  <c r="AL294" i="1"/>
  <c r="AM294" i="1" s="1"/>
  <c r="AN294" i="1" s="1"/>
  <c r="AO294" i="1" s="1"/>
  <c r="AL302" i="1"/>
  <c r="AM302" i="1" s="1"/>
  <c r="AN302" i="1" s="1"/>
  <c r="AO302" i="1" s="1"/>
  <c r="AL310" i="1"/>
  <c r="AM310" i="1" s="1"/>
  <c r="AN310" i="1" s="1"/>
  <c r="AO310" i="1" s="1"/>
  <c r="AL318" i="1"/>
  <c r="AM318" i="1" s="1"/>
  <c r="AN318" i="1" s="1"/>
  <c r="AO318" i="1" s="1"/>
  <c r="AQ291" i="1"/>
  <c r="AR291" i="1" s="1"/>
  <c r="AS291" i="1" s="1"/>
  <c r="AT291" i="1" s="1"/>
  <c r="AQ299" i="1"/>
  <c r="AR299" i="1" s="1"/>
  <c r="AS299" i="1" s="1"/>
  <c r="AT299" i="1" s="1"/>
  <c r="AQ307" i="1"/>
  <c r="AR307" i="1" s="1"/>
  <c r="AS307" i="1" s="1"/>
  <c r="AT307" i="1" s="1"/>
  <c r="AQ315" i="1"/>
  <c r="AR315" i="1" s="1"/>
  <c r="AS315" i="1" s="1"/>
  <c r="AT315" i="1" s="1"/>
  <c r="AV288" i="1"/>
  <c r="AW288" i="1" s="1"/>
  <c r="AX288" i="1" s="1"/>
  <c r="AY288" i="1" s="1"/>
  <c r="AV296" i="1"/>
  <c r="AW296" i="1" s="1"/>
  <c r="AX296" i="1" s="1"/>
  <c r="AY296" i="1" s="1"/>
  <c r="AV304" i="1"/>
  <c r="AW304" i="1" s="1"/>
  <c r="AX304" i="1" s="1"/>
  <c r="AY304" i="1" s="1"/>
  <c r="AV312" i="1"/>
  <c r="AW312" i="1" s="1"/>
  <c r="AX312" i="1" s="1"/>
  <c r="AY312" i="1" s="1"/>
  <c r="BA285" i="1"/>
  <c r="BB285" i="1" s="1"/>
  <c r="BC285" i="1" s="1"/>
  <c r="BD285" i="1" s="1"/>
  <c r="BA293" i="1"/>
  <c r="BB293" i="1" s="1"/>
  <c r="BC293" i="1" s="1"/>
  <c r="BA301" i="1"/>
  <c r="BB301" i="1" s="1"/>
  <c r="BC301" i="1" s="1"/>
  <c r="BD301" i="1" s="1"/>
  <c r="BE301" i="1" s="1"/>
  <c r="BA309" i="1"/>
  <c r="BB309" i="1" s="1"/>
  <c r="BC309" i="1" s="1"/>
  <c r="BD309" i="1" s="1"/>
  <c r="BE309" i="1" s="1"/>
  <c r="BA317" i="1"/>
  <c r="BB317" i="1" s="1"/>
  <c r="BC317" i="1" s="1"/>
  <c r="BF290" i="1"/>
  <c r="BG290" i="1" s="1"/>
  <c r="BH290" i="1" s="1"/>
  <c r="BI290" i="1" s="1"/>
  <c r="BJ290" i="1" s="1"/>
  <c r="BF298" i="1"/>
  <c r="BG298" i="1" s="1"/>
  <c r="BH298" i="1" s="1"/>
  <c r="BF306" i="1"/>
  <c r="BG306" i="1" s="1"/>
  <c r="BH306" i="1" s="1"/>
  <c r="BF314" i="1"/>
  <c r="BG314" i="1" s="1"/>
  <c r="BH314" i="1" s="1"/>
  <c r="AG352" i="1"/>
  <c r="AH352" i="1" s="1"/>
  <c r="AI352" i="1" s="1"/>
  <c r="AJ352" i="1" s="1"/>
  <c r="AG344" i="1"/>
  <c r="AH344" i="1" s="1"/>
  <c r="AI344" i="1" s="1"/>
  <c r="AJ344" i="1" s="1"/>
  <c r="AG336" i="1"/>
  <c r="AH336" i="1" s="1"/>
  <c r="AI336" i="1" s="1"/>
  <c r="AJ336" i="1" s="1"/>
  <c r="AG328" i="1"/>
  <c r="AH328" i="1" s="1"/>
  <c r="AI328" i="1" s="1"/>
  <c r="AJ328" i="1" s="1"/>
  <c r="AG351" i="1"/>
  <c r="AH351" i="1" s="1"/>
  <c r="AI351" i="1" s="1"/>
  <c r="AJ351" i="1" s="1"/>
  <c r="AG343" i="1"/>
  <c r="AH343" i="1" s="1"/>
  <c r="AI343" i="1" s="1"/>
  <c r="AJ343" i="1" s="1"/>
  <c r="AG335" i="1"/>
  <c r="AH335" i="1" s="1"/>
  <c r="AI335" i="1" s="1"/>
  <c r="AJ335" i="1" s="1"/>
  <c r="AG327" i="1"/>
  <c r="AH327" i="1" s="1"/>
  <c r="AI327" i="1" s="1"/>
  <c r="AJ327" i="1" s="1"/>
  <c r="AG358" i="1"/>
  <c r="AH358" i="1" s="1"/>
  <c r="AI358" i="1" s="1"/>
  <c r="AJ358" i="1" s="1"/>
  <c r="AG350" i="1"/>
  <c r="AH350" i="1" s="1"/>
  <c r="AI350" i="1" s="1"/>
  <c r="AJ350" i="1" s="1"/>
  <c r="AG342" i="1"/>
  <c r="AH342" i="1" s="1"/>
  <c r="AI342" i="1" s="1"/>
  <c r="AJ342" i="1" s="1"/>
  <c r="AG334" i="1"/>
  <c r="AH334" i="1" s="1"/>
  <c r="AI334" i="1" s="1"/>
  <c r="AJ334" i="1" s="1"/>
  <c r="AG326" i="1"/>
  <c r="AH326" i="1" s="1"/>
  <c r="AI326" i="1" s="1"/>
  <c r="AJ326" i="1" s="1"/>
  <c r="AG357" i="1"/>
  <c r="AH357" i="1" s="1"/>
  <c r="AI357" i="1" s="1"/>
  <c r="AJ357" i="1" s="1"/>
  <c r="AG349" i="1"/>
  <c r="AH349" i="1" s="1"/>
  <c r="AI349" i="1" s="1"/>
  <c r="AJ349" i="1" s="1"/>
  <c r="AG341" i="1"/>
  <c r="AH341" i="1" s="1"/>
  <c r="AI341" i="1" s="1"/>
  <c r="AJ341" i="1" s="1"/>
  <c r="AG333" i="1"/>
  <c r="AH333" i="1" s="1"/>
  <c r="AI333" i="1" s="1"/>
  <c r="AJ333" i="1" s="1"/>
  <c r="AG325" i="1"/>
  <c r="AH325" i="1" s="1"/>
  <c r="AI325" i="1" s="1"/>
  <c r="AJ325" i="1" s="1"/>
  <c r="AG356" i="1"/>
  <c r="AH356" i="1" s="1"/>
  <c r="AI356" i="1" s="1"/>
  <c r="AJ356" i="1" s="1"/>
  <c r="AG348" i="1"/>
  <c r="AH348" i="1" s="1"/>
  <c r="AI348" i="1" s="1"/>
  <c r="AJ348" i="1" s="1"/>
  <c r="AG340" i="1"/>
  <c r="AH340" i="1" s="1"/>
  <c r="AI340" i="1" s="1"/>
  <c r="AJ340" i="1" s="1"/>
  <c r="AG332" i="1"/>
  <c r="AH332" i="1" s="1"/>
  <c r="AI332" i="1" s="1"/>
  <c r="AJ332" i="1" s="1"/>
  <c r="AG324" i="1"/>
  <c r="AH324" i="1" s="1"/>
  <c r="AI324" i="1" s="1"/>
  <c r="AG355" i="1"/>
  <c r="AH355" i="1" s="1"/>
  <c r="AI355" i="1" s="1"/>
  <c r="AJ355" i="1" s="1"/>
  <c r="AG347" i="1"/>
  <c r="AH347" i="1" s="1"/>
  <c r="AI347" i="1" s="1"/>
  <c r="AJ347" i="1" s="1"/>
  <c r="AG339" i="1"/>
  <c r="AH339" i="1" s="1"/>
  <c r="AI339" i="1" s="1"/>
  <c r="AJ339" i="1" s="1"/>
  <c r="AG331" i="1"/>
  <c r="AH331" i="1" s="1"/>
  <c r="AI331" i="1" s="1"/>
  <c r="AJ331" i="1" s="1"/>
  <c r="AG354" i="1"/>
  <c r="AH354" i="1" s="1"/>
  <c r="AI354" i="1" s="1"/>
  <c r="AJ354" i="1" s="1"/>
  <c r="AG346" i="1"/>
  <c r="AH346" i="1" s="1"/>
  <c r="AI346" i="1" s="1"/>
  <c r="AJ346" i="1" s="1"/>
  <c r="AG338" i="1"/>
  <c r="AH338" i="1" s="1"/>
  <c r="AI338" i="1" s="1"/>
  <c r="AJ338" i="1" s="1"/>
  <c r="AG330" i="1"/>
  <c r="AH330" i="1" s="1"/>
  <c r="AI330" i="1" s="1"/>
  <c r="AJ330" i="1" s="1"/>
  <c r="AG353" i="1"/>
  <c r="AH353" i="1" s="1"/>
  <c r="AI353" i="1" s="1"/>
  <c r="AJ353" i="1" s="1"/>
  <c r="AG345" i="1"/>
  <c r="AH345" i="1" s="1"/>
  <c r="AI345" i="1" s="1"/>
  <c r="AJ345" i="1" s="1"/>
  <c r="AG337" i="1"/>
  <c r="AH337" i="1" s="1"/>
  <c r="AI337" i="1" s="1"/>
  <c r="AJ337" i="1" s="1"/>
  <c r="AG329" i="1"/>
  <c r="AH329" i="1" s="1"/>
  <c r="AI329" i="1" s="1"/>
  <c r="AJ329" i="1" s="1"/>
  <c r="R324" i="1"/>
  <c r="S324" i="1" s="1"/>
  <c r="R332" i="1"/>
  <c r="S332" i="1" s="1"/>
  <c r="R340" i="1"/>
  <c r="S340" i="1" s="1"/>
  <c r="R348" i="1"/>
  <c r="S348" i="1" s="1"/>
  <c r="R356" i="1"/>
  <c r="S356" i="1" s="1"/>
  <c r="W329" i="1"/>
  <c r="X329" i="1" s="1"/>
  <c r="Y329" i="1" s="1"/>
  <c r="Z329" i="1" s="1"/>
  <c r="W337" i="1"/>
  <c r="X337" i="1" s="1"/>
  <c r="Y337" i="1" s="1"/>
  <c r="Z337" i="1" s="1"/>
  <c r="AB331" i="1"/>
  <c r="AC331" i="1" s="1"/>
  <c r="AD331" i="1" s="1"/>
  <c r="AE331" i="1" s="1"/>
  <c r="F207" i="1"/>
  <c r="G207" i="1" s="1"/>
  <c r="F235" i="1"/>
  <c r="G235" i="1" s="1"/>
  <c r="F227" i="1"/>
  <c r="G227" i="1" s="1"/>
  <c r="F219" i="1"/>
  <c r="G219" i="1" s="1"/>
  <c r="F211" i="1"/>
  <c r="G211" i="1" s="1"/>
  <c r="R233" i="1"/>
  <c r="S233" i="1" s="1"/>
  <c r="AB211" i="1"/>
  <c r="AC211" i="1" s="1"/>
  <c r="AD211" i="1" s="1"/>
  <c r="AE211" i="1" s="1"/>
  <c r="AB223" i="1"/>
  <c r="AC223" i="1" s="1"/>
  <c r="AD223" i="1" s="1"/>
  <c r="AE223" i="1" s="1"/>
  <c r="AB240" i="1"/>
  <c r="AC240" i="1" s="1"/>
  <c r="AD240" i="1" s="1"/>
  <c r="AE240" i="1" s="1"/>
  <c r="AL236" i="1"/>
  <c r="AM236" i="1" s="1"/>
  <c r="AN236" i="1" s="1"/>
  <c r="AO236" i="1" s="1"/>
  <c r="BA210" i="1"/>
  <c r="BB210" i="1" s="1"/>
  <c r="BC210" i="1" s="1"/>
  <c r="BD210" i="1" s="1"/>
  <c r="BA233" i="1"/>
  <c r="BB233" i="1" s="1"/>
  <c r="BC233" i="1" s="1"/>
  <c r="F247" i="1"/>
  <c r="G247" i="1" s="1"/>
  <c r="F263" i="1"/>
  <c r="G263" i="1" s="1"/>
  <c r="F249" i="1"/>
  <c r="G249" i="1" s="1"/>
  <c r="H249" i="1" s="1"/>
  <c r="I249" i="1" s="1"/>
  <c r="M250" i="1"/>
  <c r="N250" i="1" s="1"/>
  <c r="O250" i="1" s="1"/>
  <c r="P250" i="1" s="1"/>
  <c r="M258" i="1"/>
  <c r="N258" i="1" s="1"/>
  <c r="O258" i="1" s="1"/>
  <c r="P258" i="1" s="1"/>
  <c r="M279" i="1"/>
  <c r="N279" i="1" s="1"/>
  <c r="M271" i="1"/>
  <c r="N271" i="1" s="1"/>
  <c r="R247" i="1"/>
  <c r="R255" i="1"/>
  <c r="R263" i="1"/>
  <c r="R271" i="1"/>
  <c r="S271" i="1" s="1"/>
  <c r="R279" i="1"/>
  <c r="S279" i="1" s="1"/>
  <c r="T279" i="1" s="1"/>
  <c r="U279" i="1" s="1"/>
  <c r="W252" i="1"/>
  <c r="X252" i="1" s="1"/>
  <c r="Y252" i="1" s="1"/>
  <c r="Z252" i="1" s="1"/>
  <c r="W260" i="1"/>
  <c r="X260" i="1" s="1"/>
  <c r="Y260" i="1" s="1"/>
  <c r="Z260" i="1" s="1"/>
  <c r="W268" i="1"/>
  <c r="X268" i="1" s="1"/>
  <c r="Y268" i="1" s="1"/>
  <c r="Z268" i="1" s="1"/>
  <c r="W276" i="1"/>
  <c r="X276" i="1" s="1"/>
  <c r="Y276" i="1" s="1"/>
  <c r="Z276" i="1" s="1"/>
  <c r="AB249" i="1"/>
  <c r="AC249" i="1" s="1"/>
  <c r="AD249" i="1" s="1"/>
  <c r="AE249" i="1" s="1"/>
  <c r="AB257" i="1"/>
  <c r="AC257" i="1" s="1"/>
  <c r="AD257" i="1" s="1"/>
  <c r="AE257" i="1" s="1"/>
  <c r="AB265" i="1"/>
  <c r="AC265" i="1" s="1"/>
  <c r="AD265" i="1" s="1"/>
  <c r="AE265" i="1" s="1"/>
  <c r="AB273" i="1"/>
  <c r="AC273" i="1" s="1"/>
  <c r="AD273" i="1" s="1"/>
  <c r="AE273" i="1" s="1"/>
  <c r="AG246" i="1"/>
  <c r="AH246" i="1" s="1"/>
  <c r="AI246" i="1" s="1"/>
  <c r="AG254" i="1"/>
  <c r="AH254" i="1" s="1"/>
  <c r="AI254" i="1" s="1"/>
  <c r="AJ254" i="1" s="1"/>
  <c r="AG262" i="1"/>
  <c r="AH262" i="1" s="1"/>
  <c r="AI262" i="1" s="1"/>
  <c r="AJ262" i="1" s="1"/>
  <c r="AG270" i="1"/>
  <c r="AH270" i="1" s="1"/>
  <c r="AI270" i="1" s="1"/>
  <c r="AJ270" i="1" s="1"/>
  <c r="AG278" i="1"/>
  <c r="AH278" i="1" s="1"/>
  <c r="AI278" i="1" s="1"/>
  <c r="AJ278" i="1" s="1"/>
  <c r="AL251" i="1"/>
  <c r="AM251" i="1" s="1"/>
  <c r="AN251" i="1" s="1"/>
  <c r="AO251" i="1" s="1"/>
  <c r="AL259" i="1"/>
  <c r="AM259" i="1" s="1"/>
  <c r="AN259" i="1" s="1"/>
  <c r="AO259" i="1" s="1"/>
  <c r="AL267" i="1"/>
  <c r="AM267" i="1" s="1"/>
  <c r="AN267" i="1" s="1"/>
  <c r="AO267" i="1" s="1"/>
  <c r="AL275" i="1"/>
  <c r="AM275" i="1" s="1"/>
  <c r="AN275" i="1" s="1"/>
  <c r="AO275" i="1" s="1"/>
  <c r="AQ248" i="1"/>
  <c r="AR248" i="1" s="1"/>
  <c r="AS248" i="1" s="1"/>
  <c r="AT248" i="1" s="1"/>
  <c r="AQ256" i="1"/>
  <c r="AR256" i="1" s="1"/>
  <c r="AS256" i="1" s="1"/>
  <c r="AT256" i="1" s="1"/>
  <c r="AQ264" i="1"/>
  <c r="AR264" i="1" s="1"/>
  <c r="AS264" i="1" s="1"/>
  <c r="AQ272" i="1"/>
  <c r="AR272" i="1" s="1"/>
  <c r="AS272" i="1" s="1"/>
  <c r="AT272" i="1" s="1"/>
  <c r="AQ280" i="1"/>
  <c r="AR280" i="1" s="1"/>
  <c r="AS280" i="1" s="1"/>
  <c r="AT280" i="1" s="1"/>
  <c r="AV253" i="1"/>
  <c r="AW253" i="1" s="1"/>
  <c r="AX253" i="1" s="1"/>
  <c r="AY253" i="1" s="1"/>
  <c r="AV261" i="1"/>
  <c r="AW261" i="1" s="1"/>
  <c r="AX261" i="1" s="1"/>
  <c r="AY261" i="1" s="1"/>
  <c r="AV269" i="1"/>
  <c r="AW269" i="1" s="1"/>
  <c r="AX269" i="1" s="1"/>
  <c r="AY269" i="1" s="1"/>
  <c r="AV277" i="1"/>
  <c r="AW277" i="1" s="1"/>
  <c r="AX277" i="1" s="1"/>
  <c r="AY277" i="1" s="1"/>
  <c r="BA250" i="1"/>
  <c r="BB250" i="1" s="1"/>
  <c r="BC250" i="1" s="1"/>
  <c r="BD250" i="1" s="1"/>
  <c r="BA258" i="1"/>
  <c r="BB258" i="1" s="1"/>
  <c r="BC258" i="1" s="1"/>
  <c r="BD258" i="1" s="1"/>
  <c r="BA266" i="1"/>
  <c r="BB266" i="1" s="1"/>
  <c r="BC266" i="1" s="1"/>
  <c r="BA274" i="1"/>
  <c r="BB274" i="1" s="1"/>
  <c r="BC274" i="1" s="1"/>
  <c r="BF247" i="1"/>
  <c r="BG247" i="1" s="1"/>
  <c r="BH247" i="1" s="1"/>
  <c r="BF255" i="1"/>
  <c r="BG255" i="1" s="1"/>
  <c r="BH255" i="1" s="1"/>
  <c r="BI255" i="1" s="1"/>
  <c r="BF263" i="1"/>
  <c r="BG263" i="1" s="1"/>
  <c r="BH263" i="1" s="1"/>
  <c r="BF271" i="1"/>
  <c r="BG271" i="1" s="1"/>
  <c r="BH271" i="1" s="1"/>
  <c r="BF279" i="1"/>
  <c r="BG279" i="1" s="1"/>
  <c r="BH279" i="1" s="1"/>
  <c r="M301" i="1"/>
  <c r="N301" i="1" s="1"/>
  <c r="R291" i="1"/>
  <c r="S291" i="1" s="1"/>
  <c r="R299" i="1"/>
  <c r="S299" i="1" s="1"/>
  <c r="R307" i="1"/>
  <c r="S307" i="1" s="1"/>
  <c r="R315" i="1"/>
  <c r="S315" i="1" s="1"/>
  <c r="W288" i="1"/>
  <c r="X288" i="1" s="1"/>
  <c r="Y288" i="1" s="1"/>
  <c r="Z288" i="1" s="1"/>
  <c r="W296" i="1"/>
  <c r="X296" i="1" s="1"/>
  <c r="Y296" i="1" s="1"/>
  <c r="Z296" i="1" s="1"/>
  <c r="W304" i="1"/>
  <c r="X304" i="1" s="1"/>
  <c r="Y304" i="1" s="1"/>
  <c r="Z304" i="1" s="1"/>
  <c r="W312" i="1"/>
  <c r="X312" i="1" s="1"/>
  <c r="Y312" i="1" s="1"/>
  <c r="Z312" i="1" s="1"/>
  <c r="AB285" i="1"/>
  <c r="AC285" i="1" s="1"/>
  <c r="AD285" i="1" s="1"/>
  <c r="AB293" i="1"/>
  <c r="AC293" i="1" s="1"/>
  <c r="AD293" i="1" s="1"/>
  <c r="AE293" i="1" s="1"/>
  <c r="AB301" i="1"/>
  <c r="AC301" i="1" s="1"/>
  <c r="AD301" i="1" s="1"/>
  <c r="AE301" i="1" s="1"/>
  <c r="AB309" i="1"/>
  <c r="AC309" i="1" s="1"/>
  <c r="AD309" i="1" s="1"/>
  <c r="AE309" i="1" s="1"/>
  <c r="AB317" i="1"/>
  <c r="AC317" i="1" s="1"/>
  <c r="AD317" i="1" s="1"/>
  <c r="AE317" i="1" s="1"/>
  <c r="AG290" i="1"/>
  <c r="AH290" i="1" s="1"/>
  <c r="AI290" i="1" s="1"/>
  <c r="AJ290" i="1" s="1"/>
  <c r="AG298" i="1"/>
  <c r="AH298" i="1" s="1"/>
  <c r="AI298" i="1" s="1"/>
  <c r="AJ298" i="1" s="1"/>
  <c r="AG306" i="1"/>
  <c r="AH306" i="1" s="1"/>
  <c r="AI306" i="1" s="1"/>
  <c r="AJ306" i="1" s="1"/>
  <c r="AG314" i="1"/>
  <c r="AH314" i="1" s="1"/>
  <c r="AI314" i="1" s="1"/>
  <c r="AJ314" i="1" s="1"/>
  <c r="AL287" i="1"/>
  <c r="AM287" i="1" s="1"/>
  <c r="AN287" i="1" s="1"/>
  <c r="AO287" i="1" s="1"/>
  <c r="AL295" i="1"/>
  <c r="AM295" i="1" s="1"/>
  <c r="AN295" i="1" s="1"/>
  <c r="AO295" i="1" s="1"/>
  <c r="AL303" i="1"/>
  <c r="AM303" i="1" s="1"/>
  <c r="AN303" i="1" s="1"/>
  <c r="AO303" i="1" s="1"/>
  <c r="AL311" i="1"/>
  <c r="AM311" i="1" s="1"/>
  <c r="AN311" i="1" s="1"/>
  <c r="AO311" i="1" s="1"/>
  <c r="AL319" i="1"/>
  <c r="AM319" i="1" s="1"/>
  <c r="AN319" i="1" s="1"/>
  <c r="AO319" i="1" s="1"/>
  <c r="AQ292" i="1"/>
  <c r="AR292" i="1" s="1"/>
  <c r="AS292" i="1" s="1"/>
  <c r="AT292" i="1" s="1"/>
  <c r="AQ300" i="1"/>
  <c r="AR300" i="1" s="1"/>
  <c r="AS300" i="1" s="1"/>
  <c r="AT300" i="1" s="1"/>
  <c r="AQ308" i="1"/>
  <c r="AR308" i="1" s="1"/>
  <c r="AS308" i="1" s="1"/>
  <c r="AT308" i="1" s="1"/>
  <c r="AQ316" i="1"/>
  <c r="AR316" i="1" s="1"/>
  <c r="AS316" i="1" s="1"/>
  <c r="AT316" i="1" s="1"/>
  <c r="AV289" i="1"/>
  <c r="AW289" i="1" s="1"/>
  <c r="AX289" i="1" s="1"/>
  <c r="AY289" i="1" s="1"/>
  <c r="AV297" i="1"/>
  <c r="AW297" i="1" s="1"/>
  <c r="AX297" i="1" s="1"/>
  <c r="AY297" i="1" s="1"/>
  <c r="AV305" i="1"/>
  <c r="AW305" i="1" s="1"/>
  <c r="AX305" i="1" s="1"/>
  <c r="AY305" i="1" s="1"/>
  <c r="AV313" i="1"/>
  <c r="AW313" i="1" s="1"/>
  <c r="AX313" i="1" s="1"/>
  <c r="AY313" i="1" s="1"/>
  <c r="BA286" i="1"/>
  <c r="BB286" i="1" s="1"/>
  <c r="BC286" i="1" s="1"/>
  <c r="BA294" i="1"/>
  <c r="BB294" i="1" s="1"/>
  <c r="BC294" i="1" s="1"/>
  <c r="BD294" i="1" s="1"/>
  <c r="BA302" i="1"/>
  <c r="BB302" i="1" s="1"/>
  <c r="BC302" i="1" s="1"/>
  <c r="BA310" i="1"/>
  <c r="BB310" i="1" s="1"/>
  <c r="BC310" i="1" s="1"/>
  <c r="BA318" i="1"/>
  <c r="BB318" i="1" s="1"/>
  <c r="BC318" i="1" s="1"/>
  <c r="BF291" i="1"/>
  <c r="BG291" i="1" s="1"/>
  <c r="BH291" i="1" s="1"/>
  <c r="BF299" i="1"/>
  <c r="BG299" i="1" s="1"/>
  <c r="BH299" i="1" s="1"/>
  <c r="BI299" i="1" s="1"/>
  <c r="BJ299" i="1" s="1"/>
  <c r="BF307" i="1"/>
  <c r="BG307" i="1" s="1"/>
  <c r="BH307" i="1" s="1"/>
  <c r="BF315" i="1"/>
  <c r="BG315" i="1" s="1"/>
  <c r="BH315" i="1" s="1"/>
  <c r="AL357" i="1"/>
  <c r="AM357" i="1" s="1"/>
  <c r="AN357" i="1" s="1"/>
  <c r="AO357" i="1" s="1"/>
  <c r="AL349" i="1"/>
  <c r="AM349" i="1" s="1"/>
  <c r="AN349" i="1" s="1"/>
  <c r="AO349" i="1" s="1"/>
  <c r="AL341" i="1"/>
  <c r="AM341" i="1" s="1"/>
  <c r="AN341" i="1" s="1"/>
  <c r="AO341" i="1" s="1"/>
  <c r="AL333" i="1"/>
  <c r="AM333" i="1" s="1"/>
  <c r="AN333" i="1" s="1"/>
  <c r="AO333" i="1" s="1"/>
  <c r="AL325" i="1"/>
  <c r="AM325" i="1" s="1"/>
  <c r="AN325" i="1" s="1"/>
  <c r="AO325" i="1" s="1"/>
  <c r="AL356" i="1"/>
  <c r="AM356" i="1" s="1"/>
  <c r="AN356" i="1" s="1"/>
  <c r="AO356" i="1" s="1"/>
  <c r="AL348" i="1"/>
  <c r="AM348" i="1" s="1"/>
  <c r="AN348" i="1" s="1"/>
  <c r="AO348" i="1" s="1"/>
  <c r="AL340" i="1"/>
  <c r="AM340" i="1" s="1"/>
  <c r="AN340" i="1" s="1"/>
  <c r="AO340" i="1" s="1"/>
  <c r="AL332" i="1"/>
  <c r="AM332" i="1" s="1"/>
  <c r="AN332" i="1" s="1"/>
  <c r="AO332" i="1" s="1"/>
  <c r="AL324" i="1"/>
  <c r="AM324" i="1" s="1"/>
  <c r="AN324" i="1" s="1"/>
  <c r="AL355" i="1"/>
  <c r="AM355" i="1" s="1"/>
  <c r="AN355" i="1" s="1"/>
  <c r="AO355" i="1" s="1"/>
  <c r="AL347" i="1"/>
  <c r="AM347" i="1" s="1"/>
  <c r="AN347" i="1" s="1"/>
  <c r="AO347" i="1" s="1"/>
  <c r="AL339" i="1"/>
  <c r="AM339" i="1" s="1"/>
  <c r="AN339" i="1" s="1"/>
  <c r="AO339" i="1" s="1"/>
  <c r="AL331" i="1"/>
  <c r="AM331" i="1" s="1"/>
  <c r="AN331" i="1" s="1"/>
  <c r="AO331" i="1" s="1"/>
  <c r="AL354" i="1"/>
  <c r="AM354" i="1" s="1"/>
  <c r="AN354" i="1" s="1"/>
  <c r="AO354" i="1" s="1"/>
  <c r="AL346" i="1"/>
  <c r="AM346" i="1" s="1"/>
  <c r="AN346" i="1" s="1"/>
  <c r="AO346" i="1" s="1"/>
  <c r="AL338" i="1"/>
  <c r="AM338" i="1" s="1"/>
  <c r="AN338" i="1" s="1"/>
  <c r="AO338" i="1" s="1"/>
  <c r="AL330" i="1"/>
  <c r="AM330" i="1" s="1"/>
  <c r="AN330" i="1" s="1"/>
  <c r="AO330" i="1" s="1"/>
  <c r="AL353" i="1"/>
  <c r="AM353" i="1" s="1"/>
  <c r="AN353" i="1" s="1"/>
  <c r="AO353" i="1" s="1"/>
  <c r="AL345" i="1"/>
  <c r="AM345" i="1" s="1"/>
  <c r="AN345" i="1" s="1"/>
  <c r="AO345" i="1" s="1"/>
  <c r="AL337" i="1"/>
  <c r="AM337" i="1" s="1"/>
  <c r="AN337" i="1" s="1"/>
  <c r="AO337" i="1" s="1"/>
  <c r="AL329" i="1"/>
  <c r="AM329" i="1" s="1"/>
  <c r="AN329" i="1" s="1"/>
  <c r="AO329" i="1" s="1"/>
  <c r="AL352" i="1"/>
  <c r="AM352" i="1" s="1"/>
  <c r="AN352" i="1" s="1"/>
  <c r="AO352" i="1" s="1"/>
  <c r="AL344" i="1"/>
  <c r="AM344" i="1" s="1"/>
  <c r="AN344" i="1" s="1"/>
  <c r="AO344" i="1" s="1"/>
  <c r="AL336" i="1"/>
  <c r="AM336" i="1" s="1"/>
  <c r="AN336" i="1" s="1"/>
  <c r="AO336" i="1" s="1"/>
  <c r="AL328" i="1"/>
  <c r="AM328" i="1" s="1"/>
  <c r="AN328" i="1" s="1"/>
  <c r="AO328" i="1" s="1"/>
  <c r="AL351" i="1"/>
  <c r="AM351" i="1" s="1"/>
  <c r="AN351" i="1" s="1"/>
  <c r="AO351" i="1" s="1"/>
  <c r="AL343" i="1"/>
  <c r="AM343" i="1" s="1"/>
  <c r="AN343" i="1" s="1"/>
  <c r="AO343" i="1" s="1"/>
  <c r="AL335" i="1"/>
  <c r="AM335" i="1" s="1"/>
  <c r="AN335" i="1" s="1"/>
  <c r="AO335" i="1" s="1"/>
  <c r="AL327" i="1"/>
  <c r="AM327" i="1" s="1"/>
  <c r="AN327" i="1" s="1"/>
  <c r="AO327" i="1" s="1"/>
  <c r="AL358" i="1"/>
  <c r="AM358" i="1" s="1"/>
  <c r="AN358" i="1" s="1"/>
  <c r="AO358" i="1" s="1"/>
  <c r="AL350" i="1"/>
  <c r="AM350" i="1" s="1"/>
  <c r="AN350" i="1" s="1"/>
  <c r="AO350" i="1" s="1"/>
  <c r="AL342" i="1"/>
  <c r="AM342" i="1" s="1"/>
  <c r="AN342" i="1" s="1"/>
  <c r="AO342" i="1" s="1"/>
  <c r="AL334" i="1"/>
  <c r="AM334" i="1" s="1"/>
  <c r="AN334" i="1" s="1"/>
  <c r="AO334" i="1" s="1"/>
  <c r="AL326" i="1"/>
  <c r="AM326" i="1" s="1"/>
  <c r="AN326" i="1" s="1"/>
  <c r="AO326" i="1" s="1"/>
  <c r="R325" i="1"/>
  <c r="S325" i="1" s="1"/>
  <c r="R333" i="1"/>
  <c r="S333" i="1" s="1"/>
  <c r="R341" i="1"/>
  <c r="S341" i="1" s="1"/>
  <c r="R349" i="1"/>
  <c r="S349" i="1" s="1"/>
  <c r="R357" i="1"/>
  <c r="S357" i="1" s="1"/>
  <c r="W330" i="1"/>
  <c r="X330" i="1" s="1"/>
  <c r="Y330" i="1" s="1"/>
  <c r="Z330" i="1" s="1"/>
  <c r="W338" i="1"/>
  <c r="X338" i="1" s="1"/>
  <c r="Y338" i="1" s="1"/>
  <c r="Z338" i="1" s="1"/>
  <c r="F208" i="1"/>
  <c r="G208" i="1" s="1"/>
  <c r="F234" i="1"/>
  <c r="G234" i="1" s="1"/>
  <c r="F226" i="1"/>
  <c r="G226" i="1" s="1"/>
  <c r="H226" i="1" s="1"/>
  <c r="I226" i="1" s="1"/>
  <c r="F218" i="1"/>
  <c r="F210" i="1"/>
  <c r="G210" i="1" s="1"/>
  <c r="R241" i="1"/>
  <c r="S241" i="1" s="1"/>
  <c r="AB213" i="1"/>
  <c r="AC213" i="1" s="1"/>
  <c r="AD213" i="1" s="1"/>
  <c r="AE213" i="1" s="1"/>
  <c r="AB224" i="1"/>
  <c r="AC224" i="1" s="1"/>
  <c r="AD224" i="1" s="1"/>
  <c r="AE224" i="1" s="1"/>
  <c r="AL209" i="1"/>
  <c r="AM209" i="1" s="1"/>
  <c r="AN209" i="1" s="1"/>
  <c r="AO209" i="1" s="1"/>
  <c r="AQ209" i="1"/>
  <c r="AR209" i="1" s="1"/>
  <c r="AS209" i="1" s="1"/>
  <c r="AT209" i="1" s="1"/>
  <c r="BA211" i="1"/>
  <c r="BB211" i="1" s="1"/>
  <c r="BC211" i="1" s="1"/>
  <c r="BD211" i="1" s="1"/>
  <c r="BA234" i="1"/>
  <c r="BB234" i="1" s="1"/>
  <c r="BC234" i="1" s="1"/>
  <c r="F278" i="1"/>
  <c r="G278" i="1" s="1"/>
  <c r="H278" i="1" s="1"/>
  <c r="I278" i="1" s="1"/>
  <c r="F261" i="1"/>
  <c r="G261" i="1" s="1"/>
  <c r="M251" i="1"/>
  <c r="M259" i="1"/>
  <c r="N259" i="1" s="1"/>
  <c r="M278" i="1"/>
  <c r="N278" i="1" s="1"/>
  <c r="M270" i="1"/>
  <c r="N270" i="1" s="1"/>
  <c r="R248" i="1"/>
  <c r="S248" i="1" s="1"/>
  <c r="T248" i="1" s="1"/>
  <c r="U248" i="1" s="1"/>
  <c r="R256" i="1"/>
  <c r="S256" i="1" s="1"/>
  <c r="R264" i="1"/>
  <c r="S264" i="1" s="1"/>
  <c r="R272" i="1"/>
  <c r="S272" i="1" s="1"/>
  <c r="R280" i="1"/>
  <c r="S280" i="1" s="1"/>
  <c r="W253" i="1"/>
  <c r="X253" i="1" s="1"/>
  <c r="Y253" i="1" s="1"/>
  <c r="Z253" i="1" s="1"/>
  <c r="W261" i="1"/>
  <c r="X261" i="1" s="1"/>
  <c r="Y261" i="1" s="1"/>
  <c r="Z261" i="1" s="1"/>
  <c r="W269" i="1"/>
  <c r="X269" i="1" s="1"/>
  <c r="Y269" i="1" s="1"/>
  <c r="Z269" i="1" s="1"/>
  <c r="W277" i="1"/>
  <c r="X277" i="1" s="1"/>
  <c r="Y277" i="1" s="1"/>
  <c r="Z277" i="1" s="1"/>
  <c r="AB250" i="1"/>
  <c r="AC250" i="1" s="1"/>
  <c r="AD250" i="1" s="1"/>
  <c r="AE250" i="1" s="1"/>
  <c r="AB258" i="1"/>
  <c r="AC258" i="1" s="1"/>
  <c r="AD258" i="1" s="1"/>
  <c r="AE258" i="1" s="1"/>
  <c r="AB266" i="1"/>
  <c r="AC266" i="1" s="1"/>
  <c r="AD266" i="1" s="1"/>
  <c r="AE266" i="1" s="1"/>
  <c r="AB274" i="1"/>
  <c r="AC274" i="1" s="1"/>
  <c r="AD274" i="1" s="1"/>
  <c r="AE274" i="1" s="1"/>
  <c r="AG247" i="1"/>
  <c r="AH247" i="1" s="1"/>
  <c r="AI247" i="1" s="1"/>
  <c r="AJ247" i="1" s="1"/>
  <c r="AG255" i="1"/>
  <c r="AH255" i="1" s="1"/>
  <c r="AI255" i="1" s="1"/>
  <c r="AJ255" i="1" s="1"/>
  <c r="AG263" i="1"/>
  <c r="AH263" i="1" s="1"/>
  <c r="AI263" i="1" s="1"/>
  <c r="AJ263" i="1" s="1"/>
  <c r="AG271" i="1"/>
  <c r="AH271" i="1" s="1"/>
  <c r="AI271" i="1" s="1"/>
  <c r="AJ271" i="1" s="1"/>
  <c r="AG279" i="1"/>
  <c r="AH279" i="1" s="1"/>
  <c r="AI279" i="1" s="1"/>
  <c r="AJ279" i="1" s="1"/>
  <c r="AL252" i="1"/>
  <c r="AM252" i="1" s="1"/>
  <c r="AN252" i="1" s="1"/>
  <c r="AO252" i="1" s="1"/>
  <c r="AL260" i="1"/>
  <c r="AM260" i="1" s="1"/>
  <c r="AN260" i="1" s="1"/>
  <c r="AO260" i="1" s="1"/>
  <c r="AL268" i="1"/>
  <c r="AM268" i="1" s="1"/>
  <c r="AN268" i="1" s="1"/>
  <c r="AO268" i="1" s="1"/>
  <c r="AL276" i="1"/>
  <c r="AM276" i="1" s="1"/>
  <c r="AN276" i="1" s="1"/>
  <c r="AO276" i="1" s="1"/>
  <c r="AQ249" i="1"/>
  <c r="AR249" i="1" s="1"/>
  <c r="AS249" i="1" s="1"/>
  <c r="AT249" i="1" s="1"/>
  <c r="AQ257" i="1"/>
  <c r="AR257" i="1" s="1"/>
  <c r="AS257" i="1" s="1"/>
  <c r="AT257" i="1" s="1"/>
  <c r="AQ265" i="1"/>
  <c r="AR265" i="1" s="1"/>
  <c r="AS265" i="1" s="1"/>
  <c r="AT265" i="1" s="1"/>
  <c r="AQ273" i="1"/>
  <c r="AR273" i="1" s="1"/>
  <c r="AS273" i="1" s="1"/>
  <c r="AT273" i="1" s="1"/>
  <c r="AV246" i="1"/>
  <c r="AW246" i="1" s="1"/>
  <c r="AX246" i="1" s="1"/>
  <c r="AV254" i="1"/>
  <c r="AW254" i="1" s="1"/>
  <c r="AX254" i="1" s="1"/>
  <c r="AY254" i="1" s="1"/>
  <c r="AV262" i="1"/>
  <c r="AW262" i="1" s="1"/>
  <c r="AX262" i="1" s="1"/>
  <c r="AY262" i="1" s="1"/>
  <c r="AV270" i="1"/>
  <c r="AW270" i="1" s="1"/>
  <c r="AX270" i="1" s="1"/>
  <c r="AY270" i="1" s="1"/>
  <c r="AV278" i="1"/>
  <c r="AW278" i="1" s="1"/>
  <c r="AX278" i="1" s="1"/>
  <c r="AY278" i="1" s="1"/>
  <c r="BA251" i="1"/>
  <c r="BB251" i="1" s="1"/>
  <c r="BC251" i="1" s="1"/>
  <c r="BA259" i="1"/>
  <c r="BB259" i="1" s="1"/>
  <c r="BC259" i="1" s="1"/>
  <c r="BA267" i="1"/>
  <c r="BB267" i="1" s="1"/>
  <c r="BC267" i="1" s="1"/>
  <c r="BD267" i="1" s="1"/>
  <c r="BE267" i="1" s="1"/>
  <c r="BA275" i="1"/>
  <c r="BB275" i="1" s="1"/>
  <c r="BC275" i="1" s="1"/>
  <c r="BF248" i="1"/>
  <c r="BG248" i="1" s="1"/>
  <c r="BH248" i="1" s="1"/>
  <c r="BF256" i="1"/>
  <c r="BG256" i="1" s="1"/>
  <c r="BH256" i="1" s="1"/>
  <c r="BF264" i="1"/>
  <c r="BG264" i="1" s="1"/>
  <c r="BH264" i="1" s="1"/>
  <c r="BF272" i="1"/>
  <c r="BG272" i="1" s="1"/>
  <c r="BH272" i="1" s="1"/>
  <c r="BF280" i="1"/>
  <c r="BG280" i="1" s="1"/>
  <c r="BH280" i="1" s="1"/>
  <c r="M316" i="1"/>
  <c r="N316" i="1" s="1"/>
  <c r="O316" i="1" s="1"/>
  <c r="P316" i="1" s="1"/>
  <c r="R292" i="1"/>
  <c r="S292" i="1" s="1"/>
  <c r="R300" i="1"/>
  <c r="R308" i="1"/>
  <c r="S308" i="1" s="1"/>
  <c r="R316" i="1"/>
  <c r="S316" i="1" s="1"/>
  <c r="T316" i="1" s="1"/>
  <c r="U316" i="1" s="1"/>
  <c r="W289" i="1"/>
  <c r="X289" i="1" s="1"/>
  <c r="Y289" i="1" s="1"/>
  <c r="Z289" i="1" s="1"/>
  <c r="W297" i="1"/>
  <c r="X297" i="1" s="1"/>
  <c r="Y297" i="1" s="1"/>
  <c r="Z297" i="1" s="1"/>
  <c r="W305" i="1"/>
  <c r="X305" i="1" s="1"/>
  <c r="Y305" i="1" s="1"/>
  <c r="Z305" i="1" s="1"/>
  <c r="W313" i="1"/>
  <c r="X313" i="1" s="1"/>
  <c r="Y313" i="1" s="1"/>
  <c r="Z313" i="1" s="1"/>
  <c r="AB286" i="1"/>
  <c r="AC286" i="1" s="1"/>
  <c r="AD286" i="1" s="1"/>
  <c r="AE286" i="1" s="1"/>
  <c r="AB294" i="1"/>
  <c r="AC294" i="1" s="1"/>
  <c r="AD294" i="1" s="1"/>
  <c r="AE294" i="1" s="1"/>
  <c r="AB302" i="1"/>
  <c r="AC302" i="1" s="1"/>
  <c r="AD302" i="1" s="1"/>
  <c r="AE302" i="1" s="1"/>
  <c r="AB310" i="1"/>
  <c r="AC310" i="1" s="1"/>
  <c r="AD310" i="1" s="1"/>
  <c r="AE310" i="1" s="1"/>
  <c r="AB318" i="1"/>
  <c r="AC318" i="1" s="1"/>
  <c r="AD318" i="1" s="1"/>
  <c r="AE318" i="1" s="1"/>
  <c r="AG291" i="1"/>
  <c r="AH291" i="1" s="1"/>
  <c r="AI291" i="1" s="1"/>
  <c r="AJ291" i="1" s="1"/>
  <c r="AG299" i="1"/>
  <c r="AH299" i="1" s="1"/>
  <c r="AI299" i="1" s="1"/>
  <c r="AJ299" i="1" s="1"/>
  <c r="AG307" i="1"/>
  <c r="AH307" i="1" s="1"/>
  <c r="AI307" i="1" s="1"/>
  <c r="AJ307" i="1" s="1"/>
  <c r="AG315" i="1"/>
  <c r="AH315" i="1" s="1"/>
  <c r="AI315" i="1" s="1"/>
  <c r="AJ315" i="1" s="1"/>
  <c r="AL288" i="1"/>
  <c r="AM288" i="1" s="1"/>
  <c r="AN288" i="1" s="1"/>
  <c r="AO288" i="1" s="1"/>
  <c r="AL296" i="1"/>
  <c r="AM296" i="1" s="1"/>
  <c r="AN296" i="1" s="1"/>
  <c r="AO296" i="1" s="1"/>
  <c r="AL304" i="1"/>
  <c r="AM304" i="1" s="1"/>
  <c r="AN304" i="1" s="1"/>
  <c r="AO304" i="1" s="1"/>
  <c r="AL312" i="1"/>
  <c r="AM312" i="1" s="1"/>
  <c r="AN312" i="1" s="1"/>
  <c r="AO312" i="1" s="1"/>
  <c r="AQ285" i="1"/>
  <c r="AR285" i="1" s="1"/>
  <c r="AS285" i="1" s="1"/>
  <c r="AQ293" i="1"/>
  <c r="AR293" i="1" s="1"/>
  <c r="AS293" i="1" s="1"/>
  <c r="AT293" i="1" s="1"/>
  <c r="AQ301" i="1"/>
  <c r="AR301" i="1" s="1"/>
  <c r="AS301" i="1" s="1"/>
  <c r="AT301" i="1" s="1"/>
  <c r="AQ309" i="1"/>
  <c r="AR309" i="1" s="1"/>
  <c r="AS309" i="1" s="1"/>
  <c r="AT309" i="1" s="1"/>
  <c r="AQ317" i="1"/>
  <c r="AR317" i="1" s="1"/>
  <c r="AS317" i="1" s="1"/>
  <c r="AT317" i="1" s="1"/>
  <c r="AV290" i="1"/>
  <c r="AW290" i="1" s="1"/>
  <c r="AX290" i="1" s="1"/>
  <c r="AY290" i="1" s="1"/>
  <c r="AV298" i="1"/>
  <c r="AW298" i="1" s="1"/>
  <c r="AX298" i="1" s="1"/>
  <c r="AY298" i="1" s="1"/>
  <c r="AV306" i="1"/>
  <c r="AW306" i="1" s="1"/>
  <c r="AX306" i="1" s="1"/>
  <c r="AY306" i="1" s="1"/>
  <c r="AV314" i="1"/>
  <c r="AW314" i="1" s="1"/>
  <c r="AX314" i="1" s="1"/>
  <c r="AY314" i="1" s="1"/>
  <c r="BA287" i="1"/>
  <c r="BB287" i="1" s="1"/>
  <c r="BC287" i="1" s="1"/>
  <c r="BA295" i="1"/>
  <c r="BB295" i="1" s="1"/>
  <c r="BC295" i="1" s="1"/>
  <c r="BA303" i="1"/>
  <c r="BB303" i="1" s="1"/>
  <c r="BC303" i="1" s="1"/>
  <c r="BA311" i="1"/>
  <c r="BB311" i="1" s="1"/>
  <c r="BC311" i="1" s="1"/>
  <c r="BA319" i="1"/>
  <c r="BB319" i="1" s="1"/>
  <c r="BC319" i="1" s="1"/>
  <c r="BF292" i="1"/>
  <c r="BG292" i="1" s="1"/>
  <c r="BH292" i="1" s="1"/>
  <c r="BF300" i="1"/>
  <c r="BG300" i="1" s="1"/>
  <c r="BH300" i="1" s="1"/>
  <c r="BF308" i="1"/>
  <c r="BG308" i="1" s="1"/>
  <c r="BH308" i="1" s="1"/>
  <c r="BF316" i="1"/>
  <c r="BG316" i="1" s="1"/>
  <c r="BH316" i="1" s="1"/>
  <c r="F355" i="1"/>
  <c r="AQ354" i="1"/>
  <c r="AR354" i="1" s="1"/>
  <c r="AS354" i="1" s="1"/>
  <c r="AT354" i="1" s="1"/>
  <c r="AQ346" i="1"/>
  <c r="AR346" i="1" s="1"/>
  <c r="AS346" i="1" s="1"/>
  <c r="AT346" i="1" s="1"/>
  <c r="AQ338" i="1"/>
  <c r="AR338" i="1" s="1"/>
  <c r="AS338" i="1" s="1"/>
  <c r="AT338" i="1" s="1"/>
  <c r="AQ330" i="1"/>
  <c r="AR330" i="1" s="1"/>
  <c r="AS330" i="1" s="1"/>
  <c r="AT330" i="1" s="1"/>
  <c r="AQ353" i="1"/>
  <c r="AR353" i="1" s="1"/>
  <c r="AS353" i="1" s="1"/>
  <c r="AT353" i="1" s="1"/>
  <c r="AQ345" i="1"/>
  <c r="AR345" i="1" s="1"/>
  <c r="AS345" i="1" s="1"/>
  <c r="AT345" i="1" s="1"/>
  <c r="AQ337" i="1"/>
  <c r="AR337" i="1" s="1"/>
  <c r="AS337" i="1" s="1"/>
  <c r="AT337" i="1" s="1"/>
  <c r="AQ329" i="1"/>
  <c r="AR329" i="1" s="1"/>
  <c r="AS329" i="1" s="1"/>
  <c r="AT329" i="1" s="1"/>
  <c r="AQ352" i="1"/>
  <c r="AR352" i="1" s="1"/>
  <c r="AS352" i="1" s="1"/>
  <c r="AT352" i="1" s="1"/>
  <c r="AQ344" i="1"/>
  <c r="AR344" i="1" s="1"/>
  <c r="AS344" i="1" s="1"/>
  <c r="AT344" i="1" s="1"/>
  <c r="AQ336" i="1"/>
  <c r="AR336" i="1" s="1"/>
  <c r="AS336" i="1" s="1"/>
  <c r="AT336" i="1" s="1"/>
  <c r="AQ328" i="1"/>
  <c r="AR328" i="1" s="1"/>
  <c r="AS328" i="1" s="1"/>
  <c r="AT328" i="1" s="1"/>
  <c r="AQ351" i="1"/>
  <c r="AR351" i="1" s="1"/>
  <c r="AS351" i="1" s="1"/>
  <c r="AT351" i="1" s="1"/>
  <c r="AQ343" i="1"/>
  <c r="AR343" i="1" s="1"/>
  <c r="AS343" i="1" s="1"/>
  <c r="AT343" i="1" s="1"/>
  <c r="AQ335" i="1"/>
  <c r="AR335" i="1" s="1"/>
  <c r="AS335" i="1" s="1"/>
  <c r="AT335" i="1" s="1"/>
  <c r="AQ327" i="1"/>
  <c r="AR327" i="1" s="1"/>
  <c r="AS327" i="1" s="1"/>
  <c r="AT327" i="1" s="1"/>
  <c r="AQ358" i="1"/>
  <c r="AR358" i="1" s="1"/>
  <c r="AS358" i="1" s="1"/>
  <c r="AT358" i="1" s="1"/>
  <c r="AQ350" i="1"/>
  <c r="AR350" i="1" s="1"/>
  <c r="AS350" i="1" s="1"/>
  <c r="AT350" i="1" s="1"/>
  <c r="AQ342" i="1"/>
  <c r="AR342" i="1" s="1"/>
  <c r="AS342" i="1" s="1"/>
  <c r="AT342" i="1" s="1"/>
  <c r="AQ334" i="1"/>
  <c r="AR334" i="1" s="1"/>
  <c r="AS334" i="1" s="1"/>
  <c r="AT334" i="1" s="1"/>
  <c r="AQ326" i="1"/>
  <c r="AR326" i="1" s="1"/>
  <c r="AS326" i="1" s="1"/>
  <c r="AT326" i="1" s="1"/>
  <c r="AQ357" i="1"/>
  <c r="AR357" i="1" s="1"/>
  <c r="AS357" i="1" s="1"/>
  <c r="AT357" i="1" s="1"/>
  <c r="AQ349" i="1"/>
  <c r="AR349" i="1" s="1"/>
  <c r="AS349" i="1" s="1"/>
  <c r="AT349" i="1" s="1"/>
  <c r="AQ341" i="1"/>
  <c r="AR341" i="1" s="1"/>
  <c r="AS341" i="1" s="1"/>
  <c r="AT341" i="1" s="1"/>
  <c r="AQ333" i="1"/>
  <c r="AR333" i="1" s="1"/>
  <c r="AS333" i="1" s="1"/>
  <c r="AT333" i="1" s="1"/>
  <c r="AQ325" i="1"/>
  <c r="AR325" i="1" s="1"/>
  <c r="AS325" i="1" s="1"/>
  <c r="AT325" i="1" s="1"/>
  <c r="AQ356" i="1"/>
  <c r="AR356" i="1" s="1"/>
  <c r="AS356" i="1" s="1"/>
  <c r="AT356" i="1" s="1"/>
  <c r="AQ348" i="1"/>
  <c r="AR348" i="1" s="1"/>
  <c r="AS348" i="1" s="1"/>
  <c r="AT348" i="1" s="1"/>
  <c r="AQ340" i="1"/>
  <c r="AR340" i="1" s="1"/>
  <c r="AS340" i="1" s="1"/>
  <c r="AT340" i="1" s="1"/>
  <c r="AQ332" i="1"/>
  <c r="AR332" i="1" s="1"/>
  <c r="AS332" i="1" s="1"/>
  <c r="AT332" i="1" s="1"/>
  <c r="AQ324" i="1"/>
  <c r="AR324" i="1" s="1"/>
  <c r="AS324" i="1" s="1"/>
  <c r="AT324" i="1" s="1"/>
  <c r="AU324" i="1" s="1"/>
  <c r="AQ355" i="1"/>
  <c r="AR355" i="1" s="1"/>
  <c r="AS355" i="1" s="1"/>
  <c r="AT355" i="1" s="1"/>
  <c r="AQ347" i="1"/>
  <c r="AR347" i="1" s="1"/>
  <c r="AS347" i="1" s="1"/>
  <c r="AT347" i="1" s="1"/>
  <c r="AQ339" i="1"/>
  <c r="AR339" i="1" s="1"/>
  <c r="AS339" i="1" s="1"/>
  <c r="AT339" i="1" s="1"/>
  <c r="AQ331" i="1"/>
  <c r="AR331" i="1" s="1"/>
  <c r="AS331" i="1" s="1"/>
  <c r="AT331" i="1" s="1"/>
  <c r="R326" i="1"/>
  <c r="S326" i="1" s="1"/>
  <c r="R334" i="1"/>
  <c r="S334" i="1" s="1"/>
  <c r="R342" i="1"/>
  <c r="S342" i="1" s="1"/>
  <c r="T342" i="1" s="1"/>
  <c r="U342" i="1" s="1"/>
  <c r="R350" i="1"/>
  <c r="S350" i="1" s="1"/>
  <c r="R358" i="1"/>
  <c r="S358" i="1" s="1"/>
  <c r="T358" i="1" s="1"/>
  <c r="U358" i="1" s="1"/>
  <c r="W331" i="1"/>
  <c r="X331" i="1" s="1"/>
  <c r="Y331" i="1" s="1"/>
  <c r="Z331" i="1" s="1"/>
  <c r="W339" i="1"/>
  <c r="X339" i="1" s="1"/>
  <c r="Y339" i="1" s="1"/>
  <c r="Z339" i="1" s="1"/>
  <c r="F241" i="1"/>
  <c r="G241" i="1" s="1"/>
  <c r="H241" i="1" s="1"/>
  <c r="I241" i="1" s="1"/>
  <c r="F233" i="1"/>
  <c r="G233" i="1" s="1"/>
  <c r="H233" i="1" s="1"/>
  <c r="I233" i="1" s="1"/>
  <c r="F225" i="1"/>
  <c r="G225" i="1" s="1"/>
  <c r="H225" i="1" s="1"/>
  <c r="I225" i="1" s="1"/>
  <c r="F217" i="1"/>
  <c r="G217" i="1" s="1"/>
  <c r="H217" i="1" s="1"/>
  <c r="I217" i="1" s="1"/>
  <c r="F209" i="1"/>
  <c r="G209" i="1" s="1"/>
  <c r="W214" i="1"/>
  <c r="X214" i="1" s="1"/>
  <c r="Y214" i="1" s="1"/>
  <c r="Z214" i="1" s="1"/>
  <c r="AB214" i="1"/>
  <c r="AC214" i="1" s="1"/>
  <c r="AD214" i="1" s="1"/>
  <c r="AE214" i="1" s="1"/>
  <c r="AB225" i="1"/>
  <c r="AC225" i="1" s="1"/>
  <c r="AD225" i="1" s="1"/>
  <c r="AE225" i="1" s="1"/>
  <c r="AL212" i="1"/>
  <c r="AM212" i="1" s="1"/>
  <c r="AN212" i="1" s="1"/>
  <c r="AO212" i="1" s="1"/>
  <c r="AQ217" i="1"/>
  <c r="AR217" i="1" s="1"/>
  <c r="AS217" i="1" s="1"/>
  <c r="AT217" i="1" s="1"/>
  <c r="BA217" i="1"/>
  <c r="BB217" i="1" s="1"/>
  <c r="BC217" i="1" s="1"/>
  <c r="BA240" i="1"/>
  <c r="BB240" i="1" s="1"/>
  <c r="BC240" i="1" s="1"/>
  <c r="BD240" i="1" s="1"/>
  <c r="BE240" i="1" s="1"/>
  <c r="F275" i="1"/>
  <c r="G275" i="1" s="1"/>
  <c r="H275" i="1" s="1"/>
  <c r="I275" i="1" s="1"/>
  <c r="F260" i="1"/>
  <c r="G260" i="1" s="1"/>
  <c r="M252" i="1"/>
  <c r="N252" i="1" s="1"/>
  <c r="M260" i="1"/>
  <c r="N260" i="1" s="1"/>
  <c r="O260" i="1" s="1"/>
  <c r="P260" i="1" s="1"/>
  <c r="M277" i="1"/>
  <c r="N277" i="1" s="1"/>
  <c r="O277" i="1" s="1"/>
  <c r="P277" i="1" s="1"/>
  <c r="M269" i="1"/>
  <c r="N269" i="1" s="1"/>
  <c r="O269" i="1" s="1"/>
  <c r="P269" i="1" s="1"/>
  <c r="R249" i="1"/>
  <c r="S249" i="1" s="1"/>
  <c r="R257" i="1"/>
  <c r="S257" i="1" s="1"/>
  <c r="R265" i="1"/>
  <c r="S265" i="1" s="1"/>
  <c r="R273" i="1"/>
  <c r="S273" i="1" s="1"/>
  <c r="W246" i="1"/>
  <c r="X246" i="1" s="1"/>
  <c r="Y246" i="1" s="1"/>
  <c r="W254" i="1"/>
  <c r="X254" i="1" s="1"/>
  <c r="Y254" i="1" s="1"/>
  <c r="Z254" i="1" s="1"/>
  <c r="W262" i="1"/>
  <c r="X262" i="1" s="1"/>
  <c r="Y262" i="1" s="1"/>
  <c r="Z262" i="1" s="1"/>
  <c r="W270" i="1"/>
  <c r="X270" i="1" s="1"/>
  <c r="Y270" i="1" s="1"/>
  <c r="Z270" i="1" s="1"/>
  <c r="W278" i="1"/>
  <c r="X278" i="1" s="1"/>
  <c r="Y278" i="1" s="1"/>
  <c r="Z278" i="1" s="1"/>
  <c r="AB251" i="1"/>
  <c r="AC251" i="1" s="1"/>
  <c r="AD251" i="1" s="1"/>
  <c r="AE251" i="1" s="1"/>
  <c r="AB259" i="1"/>
  <c r="AC259" i="1" s="1"/>
  <c r="AD259" i="1" s="1"/>
  <c r="AE259" i="1" s="1"/>
  <c r="AB267" i="1"/>
  <c r="AC267" i="1" s="1"/>
  <c r="AD267" i="1" s="1"/>
  <c r="AE267" i="1" s="1"/>
  <c r="AB275" i="1"/>
  <c r="AC275" i="1" s="1"/>
  <c r="AD275" i="1" s="1"/>
  <c r="AE275" i="1" s="1"/>
  <c r="AG248" i="1"/>
  <c r="AH248" i="1" s="1"/>
  <c r="AI248" i="1" s="1"/>
  <c r="AJ248" i="1" s="1"/>
  <c r="AG256" i="1"/>
  <c r="AH256" i="1" s="1"/>
  <c r="AI256" i="1" s="1"/>
  <c r="AJ256" i="1" s="1"/>
  <c r="AG264" i="1"/>
  <c r="AH264" i="1" s="1"/>
  <c r="AI264" i="1" s="1"/>
  <c r="AG272" i="1"/>
  <c r="AH272" i="1" s="1"/>
  <c r="AI272" i="1" s="1"/>
  <c r="AJ272" i="1" s="1"/>
  <c r="AG280" i="1"/>
  <c r="AH280" i="1" s="1"/>
  <c r="AI280" i="1" s="1"/>
  <c r="AJ280" i="1" s="1"/>
  <c r="AL253" i="1"/>
  <c r="AM253" i="1" s="1"/>
  <c r="AN253" i="1" s="1"/>
  <c r="AO253" i="1" s="1"/>
  <c r="AL261" i="1"/>
  <c r="AM261" i="1" s="1"/>
  <c r="AN261" i="1" s="1"/>
  <c r="AO261" i="1" s="1"/>
  <c r="AL269" i="1"/>
  <c r="AM269" i="1" s="1"/>
  <c r="AN269" i="1" s="1"/>
  <c r="AO269" i="1" s="1"/>
  <c r="AL277" i="1"/>
  <c r="AM277" i="1" s="1"/>
  <c r="AN277" i="1" s="1"/>
  <c r="AO277" i="1" s="1"/>
  <c r="AQ250" i="1"/>
  <c r="AR250" i="1" s="1"/>
  <c r="AS250" i="1" s="1"/>
  <c r="AT250" i="1" s="1"/>
  <c r="AQ258" i="1"/>
  <c r="AR258" i="1" s="1"/>
  <c r="AS258" i="1" s="1"/>
  <c r="AT258" i="1" s="1"/>
  <c r="AQ266" i="1"/>
  <c r="AR266" i="1" s="1"/>
  <c r="AS266" i="1" s="1"/>
  <c r="AT266" i="1" s="1"/>
  <c r="AQ274" i="1"/>
  <c r="AR274" i="1" s="1"/>
  <c r="AS274" i="1" s="1"/>
  <c r="AT274" i="1" s="1"/>
  <c r="AV247" i="1"/>
  <c r="AW247" i="1" s="1"/>
  <c r="AX247" i="1" s="1"/>
  <c r="AY247" i="1" s="1"/>
  <c r="AV255" i="1"/>
  <c r="AW255" i="1" s="1"/>
  <c r="AX255" i="1" s="1"/>
  <c r="AY255" i="1" s="1"/>
  <c r="AV263" i="1"/>
  <c r="AW263" i="1" s="1"/>
  <c r="AX263" i="1" s="1"/>
  <c r="AY263" i="1" s="1"/>
  <c r="AV271" i="1"/>
  <c r="AW271" i="1" s="1"/>
  <c r="AX271" i="1" s="1"/>
  <c r="AY271" i="1" s="1"/>
  <c r="AV279" i="1"/>
  <c r="AW279" i="1" s="1"/>
  <c r="AX279" i="1" s="1"/>
  <c r="AY279" i="1" s="1"/>
  <c r="BA252" i="1"/>
  <c r="BB252" i="1" s="1"/>
  <c r="BC252" i="1" s="1"/>
  <c r="BA260" i="1"/>
  <c r="BB260" i="1" s="1"/>
  <c r="BC260" i="1" s="1"/>
  <c r="BA268" i="1"/>
  <c r="BB268" i="1" s="1"/>
  <c r="BC268" i="1" s="1"/>
  <c r="BD268" i="1" s="1"/>
  <c r="BE268" i="1" s="1"/>
  <c r="BA276" i="1"/>
  <c r="BB276" i="1" s="1"/>
  <c r="BC276" i="1" s="1"/>
  <c r="BF249" i="1"/>
  <c r="BG249" i="1" s="1"/>
  <c r="BH249" i="1" s="1"/>
  <c r="BF257" i="1"/>
  <c r="BG257" i="1" s="1"/>
  <c r="BH257" i="1" s="1"/>
  <c r="BF265" i="1"/>
  <c r="BG265" i="1" s="1"/>
  <c r="BH265" i="1" s="1"/>
  <c r="BI265" i="1" s="1"/>
  <c r="BF273" i="1"/>
  <c r="BG273" i="1" s="1"/>
  <c r="BH273" i="1" s="1"/>
  <c r="R285" i="1"/>
  <c r="R293" i="1"/>
  <c r="S293" i="1" s="1"/>
  <c r="R301" i="1"/>
  <c r="S301" i="1" s="1"/>
  <c r="R309" i="1"/>
  <c r="R317" i="1"/>
  <c r="S317" i="1" s="1"/>
  <c r="T317" i="1" s="1"/>
  <c r="U317" i="1" s="1"/>
  <c r="W290" i="1"/>
  <c r="X290" i="1" s="1"/>
  <c r="Y290" i="1" s="1"/>
  <c r="Z290" i="1" s="1"/>
  <c r="W298" i="1"/>
  <c r="X298" i="1" s="1"/>
  <c r="Y298" i="1" s="1"/>
  <c r="Z298" i="1" s="1"/>
  <c r="W306" i="1"/>
  <c r="X306" i="1" s="1"/>
  <c r="Y306" i="1" s="1"/>
  <c r="Z306" i="1" s="1"/>
  <c r="W314" i="1"/>
  <c r="X314" i="1" s="1"/>
  <c r="Y314" i="1" s="1"/>
  <c r="Z314" i="1" s="1"/>
  <c r="AB287" i="1"/>
  <c r="AC287" i="1" s="1"/>
  <c r="AD287" i="1" s="1"/>
  <c r="AE287" i="1" s="1"/>
  <c r="AB295" i="1"/>
  <c r="AC295" i="1" s="1"/>
  <c r="AD295" i="1" s="1"/>
  <c r="AE295" i="1" s="1"/>
  <c r="AB303" i="1"/>
  <c r="AC303" i="1" s="1"/>
  <c r="AD303" i="1" s="1"/>
  <c r="AE303" i="1" s="1"/>
  <c r="AB311" i="1"/>
  <c r="AC311" i="1" s="1"/>
  <c r="AD311" i="1" s="1"/>
  <c r="AE311" i="1" s="1"/>
  <c r="AB319" i="1"/>
  <c r="AC319" i="1" s="1"/>
  <c r="AD319" i="1" s="1"/>
  <c r="AE319" i="1" s="1"/>
  <c r="AG292" i="1"/>
  <c r="AH292" i="1" s="1"/>
  <c r="AI292" i="1" s="1"/>
  <c r="AJ292" i="1" s="1"/>
  <c r="AG300" i="1"/>
  <c r="AH300" i="1" s="1"/>
  <c r="AI300" i="1" s="1"/>
  <c r="AJ300" i="1" s="1"/>
  <c r="AG308" i="1"/>
  <c r="AH308" i="1" s="1"/>
  <c r="AI308" i="1" s="1"/>
  <c r="AJ308" i="1" s="1"/>
  <c r="AG316" i="1"/>
  <c r="AH316" i="1" s="1"/>
  <c r="AI316" i="1" s="1"/>
  <c r="AJ316" i="1" s="1"/>
  <c r="AL289" i="1"/>
  <c r="AM289" i="1" s="1"/>
  <c r="AN289" i="1" s="1"/>
  <c r="AO289" i="1" s="1"/>
  <c r="AL297" i="1"/>
  <c r="AM297" i="1" s="1"/>
  <c r="AN297" i="1" s="1"/>
  <c r="AO297" i="1" s="1"/>
  <c r="AL305" i="1"/>
  <c r="AM305" i="1" s="1"/>
  <c r="AN305" i="1" s="1"/>
  <c r="AO305" i="1" s="1"/>
  <c r="AL313" i="1"/>
  <c r="AM313" i="1" s="1"/>
  <c r="AN313" i="1" s="1"/>
  <c r="AO313" i="1" s="1"/>
  <c r="AQ286" i="1"/>
  <c r="AR286" i="1" s="1"/>
  <c r="AS286" i="1" s="1"/>
  <c r="AT286" i="1" s="1"/>
  <c r="AQ294" i="1"/>
  <c r="AR294" i="1" s="1"/>
  <c r="AS294" i="1" s="1"/>
  <c r="AT294" i="1" s="1"/>
  <c r="AQ302" i="1"/>
  <c r="AR302" i="1" s="1"/>
  <c r="AS302" i="1" s="1"/>
  <c r="AT302" i="1" s="1"/>
  <c r="AQ310" i="1"/>
  <c r="AR310" i="1" s="1"/>
  <c r="AS310" i="1" s="1"/>
  <c r="AT310" i="1" s="1"/>
  <c r="AQ318" i="1"/>
  <c r="AR318" i="1" s="1"/>
  <c r="AS318" i="1" s="1"/>
  <c r="AT318" i="1" s="1"/>
  <c r="AV291" i="1"/>
  <c r="AW291" i="1" s="1"/>
  <c r="AX291" i="1" s="1"/>
  <c r="AY291" i="1" s="1"/>
  <c r="AV299" i="1"/>
  <c r="AW299" i="1" s="1"/>
  <c r="AX299" i="1" s="1"/>
  <c r="AY299" i="1" s="1"/>
  <c r="AV307" i="1"/>
  <c r="AW307" i="1" s="1"/>
  <c r="AX307" i="1" s="1"/>
  <c r="AY307" i="1" s="1"/>
  <c r="AV315" i="1"/>
  <c r="AW315" i="1" s="1"/>
  <c r="AX315" i="1" s="1"/>
  <c r="AY315" i="1" s="1"/>
  <c r="BA288" i="1"/>
  <c r="BB288" i="1" s="1"/>
  <c r="BC288" i="1" s="1"/>
  <c r="BA296" i="1"/>
  <c r="BB296" i="1" s="1"/>
  <c r="BC296" i="1" s="1"/>
  <c r="BA304" i="1"/>
  <c r="BB304" i="1" s="1"/>
  <c r="BC304" i="1" s="1"/>
  <c r="BA312" i="1"/>
  <c r="BB312" i="1" s="1"/>
  <c r="BC312" i="1" s="1"/>
  <c r="BF285" i="1"/>
  <c r="BG285" i="1" s="1"/>
  <c r="BH285" i="1" s="1"/>
  <c r="BF293" i="1"/>
  <c r="BG293" i="1" s="1"/>
  <c r="BH293" i="1" s="1"/>
  <c r="BF301" i="1"/>
  <c r="BG301" i="1" s="1"/>
  <c r="BH301" i="1" s="1"/>
  <c r="BI301" i="1" s="1"/>
  <c r="BF309" i="1"/>
  <c r="BG309" i="1" s="1"/>
  <c r="BH309" i="1" s="1"/>
  <c r="BI309" i="1" s="1"/>
  <c r="BJ309" i="1" s="1"/>
  <c r="BF317" i="1"/>
  <c r="BG317" i="1" s="1"/>
  <c r="BH317" i="1" s="1"/>
  <c r="AV351" i="1"/>
  <c r="AW351" i="1" s="1"/>
  <c r="AX351" i="1" s="1"/>
  <c r="AY351" i="1" s="1"/>
  <c r="AV343" i="1"/>
  <c r="AW343" i="1" s="1"/>
  <c r="AX343" i="1" s="1"/>
  <c r="AY343" i="1" s="1"/>
  <c r="AV335" i="1"/>
  <c r="AW335" i="1" s="1"/>
  <c r="AX335" i="1" s="1"/>
  <c r="AY335" i="1" s="1"/>
  <c r="AV327" i="1"/>
  <c r="AW327" i="1" s="1"/>
  <c r="AX327" i="1" s="1"/>
  <c r="AY327" i="1" s="1"/>
  <c r="AV358" i="1"/>
  <c r="AW358" i="1" s="1"/>
  <c r="AX358" i="1" s="1"/>
  <c r="AY358" i="1" s="1"/>
  <c r="AV350" i="1"/>
  <c r="AW350" i="1" s="1"/>
  <c r="AX350" i="1" s="1"/>
  <c r="AY350" i="1" s="1"/>
  <c r="AV342" i="1"/>
  <c r="AW342" i="1" s="1"/>
  <c r="AX342" i="1" s="1"/>
  <c r="AY342" i="1" s="1"/>
  <c r="AV334" i="1"/>
  <c r="AW334" i="1" s="1"/>
  <c r="AX334" i="1" s="1"/>
  <c r="AY334" i="1" s="1"/>
  <c r="AV326" i="1"/>
  <c r="AW326" i="1" s="1"/>
  <c r="AX326" i="1" s="1"/>
  <c r="AY326" i="1" s="1"/>
  <c r="AV357" i="1"/>
  <c r="AW357" i="1" s="1"/>
  <c r="AX357" i="1" s="1"/>
  <c r="AY357" i="1" s="1"/>
  <c r="AV349" i="1"/>
  <c r="AW349" i="1" s="1"/>
  <c r="AX349" i="1" s="1"/>
  <c r="AY349" i="1" s="1"/>
  <c r="AV341" i="1"/>
  <c r="AW341" i="1" s="1"/>
  <c r="AX341" i="1" s="1"/>
  <c r="AY341" i="1" s="1"/>
  <c r="AV333" i="1"/>
  <c r="AW333" i="1" s="1"/>
  <c r="AX333" i="1" s="1"/>
  <c r="AY333" i="1" s="1"/>
  <c r="AV325" i="1"/>
  <c r="AW325" i="1" s="1"/>
  <c r="AX325" i="1" s="1"/>
  <c r="AY325" i="1" s="1"/>
  <c r="AV356" i="1"/>
  <c r="AW356" i="1" s="1"/>
  <c r="AX356" i="1" s="1"/>
  <c r="AY356" i="1" s="1"/>
  <c r="AV348" i="1"/>
  <c r="AW348" i="1" s="1"/>
  <c r="AX348" i="1" s="1"/>
  <c r="AY348" i="1" s="1"/>
  <c r="AV340" i="1"/>
  <c r="AW340" i="1" s="1"/>
  <c r="AX340" i="1" s="1"/>
  <c r="AY340" i="1" s="1"/>
  <c r="AV332" i="1"/>
  <c r="AW332" i="1" s="1"/>
  <c r="AX332" i="1" s="1"/>
  <c r="AY332" i="1" s="1"/>
  <c r="AV324" i="1"/>
  <c r="AW324" i="1" s="1"/>
  <c r="AX324" i="1" s="1"/>
  <c r="AY324" i="1" s="1"/>
  <c r="AV355" i="1"/>
  <c r="AW355" i="1" s="1"/>
  <c r="AX355" i="1" s="1"/>
  <c r="AY355" i="1" s="1"/>
  <c r="AV347" i="1"/>
  <c r="AW347" i="1" s="1"/>
  <c r="AX347" i="1" s="1"/>
  <c r="AY347" i="1" s="1"/>
  <c r="AV339" i="1"/>
  <c r="AW339" i="1" s="1"/>
  <c r="AX339" i="1" s="1"/>
  <c r="AY339" i="1" s="1"/>
  <c r="AV331" i="1"/>
  <c r="AW331" i="1" s="1"/>
  <c r="AX331" i="1" s="1"/>
  <c r="AY331" i="1" s="1"/>
  <c r="AV354" i="1"/>
  <c r="AW354" i="1" s="1"/>
  <c r="AX354" i="1" s="1"/>
  <c r="AY354" i="1" s="1"/>
  <c r="AV346" i="1"/>
  <c r="AW346" i="1" s="1"/>
  <c r="AX346" i="1" s="1"/>
  <c r="AY346" i="1" s="1"/>
  <c r="AV338" i="1"/>
  <c r="AW338" i="1" s="1"/>
  <c r="AX338" i="1" s="1"/>
  <c r="AY338" i="1" s="1"/>
  <c r="AV330" i="1"/>
  <c r="AW330" i="1" s="1"/>
  <c r="AX330" i="1" s="1"/>
  <c r="AY330" i="1" s="1"/>
  <c r="AV353" i="1"/>
  <c r="AW353" i="1" s="1"/>
  <c r="AX353" i="1" s="1"/>
  <c r="AY353" i="1" s="1"/>
  <c r="AV345" i="1"/>
  <c r="AW345" i="1" s="1"/>
  <c r="AX345" i="1" s="1"/>
  <c r="AY345" i="1" s="1"/>
  <c r="AV337" i="1"/>
  <c r="AW337" i="1" s="1"/>
  <c r="AX337" i="1" s="1"/>
  <c r="AY337" i="1" s="1"/>
  <c r="AV329" i="1"/>
  <c r="AW329" i="1" s="1"/>
  <c r="AX329" i="1" s="1"/>
  <c r="AY329" i="1" s="1"/>
  <c r="AV352" i="1"/>
  <c r="AW352" i="1" s="1"/>
  <c r="AX352" i="1" s="1"/>
  <c r="AY352" i="1" s="1"/>
  <c r="AV344" i="1"/>
  <c r="AW344" i="1" s="1"/>
  <c r="AX344" i="1" s="1"/>
  <c r="AY344" i="1" s="1"/>
  <c r="AV336" i="1"/>
  <c r="AW336" i="1" s="1"/>
  <c r="AX336" i="1" s="1"/>
  <c r="AY336" i="1" s="1"/>
  <c r="AV328" i="1"/>
  <c r="AW328" i="1" s="1"/>
  <c r="AX328" i="1" s="1"/>
  <c r="AY328" i="1" s="1"/>
  <c r="M325" i="1"/>
  <c r="N325" i="1" s="1"/>
  <c r="O325" i="1" s="1"/>
  <c r="P325" i="1" s="1"/>
  <c r="R327" i="1"/>
  <c r="S327" i="1" s="1"/>
  <c r="R335" i="1"/>
  <c r="S335" i="1" s="1"/>
  <c r="R343" i="1"/>
  <c r="S343" i="1" s="1"/>
  <c r="R351" i="1"/>
  <c r="S351" i="1" s="1"/>
  <c r="W324" i="1"/>
  <c r="X324" i="1" s="1"/>
  <c r="Y324" i="1" s="1"/>
  <c r="W332" i="1"/>
  <c r="X332" i="1" s="1"/>
  <c r="Y332" i="1" s="1"/>
  <c r="Z332" i="1" s="1"/>
  <c r="W340" i="1"/>
  <c r="X340" i="1" s="1"/>
  <c r="Y340" i="1" s="1"/>
  <c r="Z340" i="1" s="1"/>
  <c r="F216" i="1"/>
  <c r="W222" i="1"/>
  <c r="X222" i="1" s="1"/>
  <c r="Y222" i="1" s="1"/>
  <c r="Z222" i="1" s="1"/>
  <c r="AB216" i="1"/>
  <c r="AC216" i="1" s="1"/>
  <c r="AD216" i="1" s="1"/>
  <c r="AE216" i="1" s="1"/>
  <c r="AB227" i="1"/>
  <c r="AC227" i="1" s="1"/>
  <c r="AD227" i="1" s="1"/>
  <c r="AE227" i="1" s="1"/>
  <c r="AL213" i="1"/>
  <c r="AM213" i="1" s="1"/>
  <c r="AN213" i="1" s="1"/>
  <c r="AO213" i="1" s="1"/>
  <c r="AQ225" i="1"/>
  <c r="AR225" i="1" s="1"/>
  <c r="AS225" i="1" s="1"/>
  <c r="AT225" i="1" s="1"/>
  <c r="BA219" i="1"/>
  <c r="BB219" i="1" s="1"/>
  <c r="BC219" i="1" s="1"/>
  <c r="BA241" i="1"/>
  <c r="BB241" i="1" s="1"/>
  <c r="BC241" i="1" s="1"/>
  <c r="F272" i="1"/>
  <c r="G272" i="1" s="1"/>
  <c r="F258" i="1"/>
  <c r="G258" i="1" s="1"/>
  <c r="H258" i="1" s="1"/>
  <c r="I258" i="1" s="1"/>
  <c r="M253" i="1"/>
  <c r="N253" i="1" s="1"/>
  <c r="M261" i="1"/>
  <c r="N261" i="1" s="1"/>
  <c r="M276" i="1"/>
  <c r="M268" i="1"/>
  <c r="N268" i="1" s="1"/>
  <c r="R250" i="1"/>
  <c r="S250" i="1" s="1"/>
  <c r="T250" i="1" s="1"/>
  <c r="U250" i="1" s="1"/>
  <c r="R258" i="1"/>
  <c r="S258" i="1" s="1"/>
  <c r="R266" i="1"/>
  <c r="S266" i="1" s="1"/>
  <c r="R274" i="1"/>
  <c r="S274" i="1" s="1"/>
  <c r="W247" i="1"/>
  <c r="X247" i="1" s="1"/>
  <c r="Y247" i="1" s="1"/>
  <c r="Z247" i="1" s="1"/>
  <c r="W255" i="1"/>
  <c r="X255" i="1" s="1"/>
  <c r="Y255" i="1" s="1"/>
  <c r="Z255" i="1" s="1"/>
  <c r="W263" i="1"/>
  <c r="X263" i="1" s="1"/>
  <c r="Y263" i="1" s="1"/>
  <c r="Z263" i="1" s="1"/>
  <c r="W271" i="1"/>
  <c r="X271" i="1" s="1"/>
  <c r="Y271" i="1" s="1"/>
  <c r="Z271" i="1" s="1"/>
  <c r="W279" i="1"/>
  <c r="X279" i="1" s="1"/>
  <c r="Y279" i="1" s="1"/>
  <c r="Z279" i="1" s="1"/>
  <c r="AB252" i="1"/>
  <c r="AC252" i="1" s="1"/>
  <c r="AD252" i="1" s="1"/>
  <c r="AE252" i="1" s="1"/>
  <c r="AB260" i="1"/>
  <c r="AC260" i="1" s="1"/>
  <c r="AD260" i="1" s="1"/>
  <c r="AE260" i="1" s="1"/>
  <c r="AB268" i="1"/>
  <c r="AC268" i="1" s="1"/>
  <c r="AD268" i="1" s="1"/>
  <c r="AE268" i="1" s="1"/>
  <c r="AB276" i="1"/>
  <c r="AC276" i="1" s="1"/>
  <c r="AD276" i="1" s="1"/>
  <c r="AE276" i="1" s="1"/>
  <c r="AG249" i="1"/>
  <c r="AH249" i="1" s="1"/>
  <c r="AI249" i="1" s="1"/>
  <c r="AJ249" i="1" s="1"/>
  <c r="AG257" i="1"/>
  <c r="AH257" i="1" s="1"/>
  <c r="AI257" i="1" s="1"/>
  <c r="AJ257" i="1" s="1"/>
  <c r="AG265" i="1"/>
  <c r="AH265" i="1" s="1"/>
  <c r="AI265" i="1" s="1"/>
  <c r="AJ265" i="1" s="1"/>
  <c r="AG273" i="1"/>
  <c r="AH273" i="1" s="1"/>
  <c r="AI273" i="1" s="1"/>
  <c r="AJ273" i="1" s="1"/>
  <c r="AL246" i="1"/>
  <c r="AM246" i="1" s="1"/>
  <c r="AN246" i="1" s="1"/>
  <c r="AO246" i="1" s="1"/>
  <c r="AL254" i="1"/>
  <c r="AM254" i="1" s="1"/>
  <c r="AN254" i="1" s="1"/>
  <c r="AO254" i="1" s="1"/>
  <c r="AL262" i="1"/>
  <c r="AM262" i="1" s="1"/>
  <c r="AN262" i="1" s="1"/>
  <c r="AO262" i="1" s="1"/>
  <c r="AL270" i="1"/>
  <c r="AM270" i="1" s="1"/>
  <c r="AN270" i="1" s="1"/>
  <c r="AO270" i="1" s="1"/>
  <c r="AL278" i="1"/>
  <c r="AM278" i="1" s="1"/>
  <c r="AN278" i="1" s="1"/>
  <c r="AO278" i="1" s="1"/>
  <c r="AQ251" i="1"/>
  <c r="AR251" i="1" s="1"/>
  <c r="AS251" i="1" s="1"/>
  <c r="AT251" i="1" s="1"/>
  <c r="AQ259" i="1"/>
  <c r="AR259" i="1" s="1"/>
  <c r="AS259" i="1" s="1"/>
  <c r="AT259" i="1" s="1"/>
  <c r="AQ267" i="1"/>
  <c r="AR267" i="1" s="1"/>
  <c r="AS267" i="1" s="1"/>
  <c r="AT267" i="1" s="1"/>
  <c r="AQ275" i="1"/>
  <c r="AR275" i="1" s="1"/>
  <c r="AS275" i="1" s="1"/>
  <c r="AT275" i="1" s="1"/>
  <c r="AV248" i="1"/>
  <c r="AW248" i="1" s="1"/>
  <c r="AX248" i="1" s="1"/>
  <c r="AY248" i="1" s="1"/>
  <c r="AV256" i="1"/>
  <c r="AW256" i="1" s="1"/>
  <c r="AX256" i="1" s="1"/>
  <c r="AY256" i="1" s="1"/>
  <c r="AV264" i="1"/>
  <c r="AW264" i="1" s="1"/>
  <c r="AX264" i="1" s="1"/>
  <c r="AV272" i="1"/>
  <c r="AW272" i="1" s="1"/>
  <c r="AX272" i="1" s="1"/>
  <c r="AY272" i="1" s="1"/>
  <c r="AV280" i="1"/>
  <c r="AW280" i="1" s="1"/>
  <c r="AX280" i="1" s="1"/>
  <c r="AY280" i="1" s="1"/>
  <c r="BA253" i="1"/>
  <c r="BB253" i="1" s="1"/>
  <c r="BC253" i="1" s="1"/>
  <c r="BA261" i="1"/>
  <c r="BB261" i="1" s="1"/>
  <c r="BC261" i="1" s="1"/>
  <c r="BA269" i="1"/>
  <c r="BB269" i="1" s="1"/>
  <c r="BC269" i="1" s="1"/>
  <c r="BA277" i="1"/>
  <c r="BB277" i="1" s="1"/>
  <c r="BC277" i="1" s="1"/>
  <c r="BF250" i="1"/>
  <c r="BG250" i="1" s="1"/>
  <c r="BH250" i="1" s="1"/>
  <c r="BF258" i="1"/>
  <c r="BG258" i="1" s="1"/>
  <c r="BH258" i="1" s="1"/>
  <c r="BF266" i="1"/>
  <c r="BG266" i="1" s="1"/>
  <c r="BH266" i="1" s="1"/>
  <c r="BI266" i="1" s="1"/>
  <c r="BF274" i="1"/>
  <c r="BG274" i="1" s="1"/>
  <c r="BH274" i="1" s="1"/>
  <c r="R286" i="1"/>
  <c r="S286" i="1" s="1"/>
  <c r="R294" i="1"/>
  <c r="S294" i="1" s="1"/>
  <c r="R302" i="1"/>
  <c r="S302" i="1" s="1"/>
  <c r="R310" i="1"/>
  <c r="S310" i="1" s="1"/>
  <c r="R318" i="1"/>
  <c r="S318" i="1" s="1"/>
  <c r="W291" i="1"/>
  <c r="X291" i="1" s="1"/>
  <c r="Y291" i="1" s="1"/>
  <c r="Z291" i="1" s="1"/>
  <c r="W299" i="1"/>
  <c r="X299" i="1" s="1"/>
  <c r="Y299" i="1" s="1"/>
  <c r="Z299" i="1" s="1"/>
  <c r="W307" i="1"/>
  <c r="X307" i="1" s="1"/>
  <c r="Y307" i="1" s="1"/>
  <c r="Z307" i="1" s="1"/>
  <c r="W315" i="1"/>
  <c r="X315" i="1" s="1"/>
  <c r="Y315" i="1" s="1"/>
  <c r="Z315" i="1" s="1"/>
  <c r="AB288" i="1"/>
  <c r="AC288" i="1" s="1"/>
  <c r="AD288" i="1" s="1"/>
  <c r="AE288" i="1" s="1"/>
  <c r="AB296" i="1"/>
  <c r="AC296" i="1" s="1"/>
  <c r="AD296" i="1" s="1"/>
  <c r="AE296" i="1" s="1"/>
  <c r="AB304" i="1"/>
  <c r="AC304" i="1" s="1"/>
  <c r="AD304" i="1" s="1"/>
  <c r="AE304" i="1" s="1"/>
  <c r="AB312" i="1"/>
  <c r="AC312" i="1" s="1"/>
  <c r="AD312" i="1" s="1"/>
  <c r="AE312" i="1" s="1"/>
  <c r="AG285" i="1"/>
  <c r="AH285" i="1" s="1"/>
  <c r="AI285" i="1" s="1"/>
  <c r="AJ285" i="1" s="1"/>
  <c r="AG293" i="1"/>
  <c r="AH293" i="1" s="1"/>
  <c r="AI293" i="1" s="1"/>
  <c r="AJ293" i="1" s="1"/>
  <c r="AG301" i="1"/>
  <c r="AH301" i="1" s="1"/>
  <c r="AI301" i="1" s="1"/>
  <c r="AJ301" i="1" s="1"/>
  <c r="AG309" i="1"/>
  <c r="AH309" i="1" s="1"/>
  <c r="AI309" i="1" s="1"/>
  <c r="AJ309" i="1" s="1"/>
  <c r="AG317" i="1"/>
  <c r="AH317" i="1" s="1"/>
  <c r="AI317" i="1" s="1"/>
  <c r="AJ317" i="1" s="1"/>
  <c r="AL290" i="1"/>
  <c r="AM290" i="1" s="1"/>
  <c r="AN290" i="1" s="1"/>
  <c r="AO290" i="1" s="1"/>
  <c r="AL298" i="1"/>
  <c r="AM298" i="1" s="1"/>
  <c r="AN298" i="1" s="1"/>
  <c r="AO298" i="1" s="1"/>
  <c r="AL306" i="1"/>
  <c r="AM306" i="1" s="1"/>
  <c r="AN306" i="1" s="1"/>
  <c r="AO306" i="1" s="1"/>
  <c r="AL314" i="1"/>
  <c r="AM314" i="1" s="1"/>
  <c r="AN314" i="1" s="1"/>
  <c r="AO314" i="1" s="1"/>
  <c r="AQ287" i="1"/>
  <c r="AR287" i="1" s="1"/>
  <c r="AS287" i="1" s="1"/>
  <c r="AT287" i="1" s="1"/>
  <c r="AQ295" i="1"/>
  <c r="AR295" i="1" s="1"/>
  <c r="AS295" i="1" s="1"/>
  <c r="AT295" i="1" s="1"/>
  <c r="AQ303" i="1"/>
  <c r="AR303" i="1" s="1"/>
  <c r="AS303" i="1" s="1"/>
  <c r="AT303" i="1" s="1"/>
  <c r="AQ311" i="1"/>
  <c r="AR311" i="1" s="1"/>
  <c r="AS311" i="1" s="1"/>
  <c r="AT311" i="1" s="1"/>
  <c r="AQ319" i="1"/>
  <c r="AR319" i="1" s="1"/>
  <c r="AS319" i="1" s="1"/>
  <c r="AT319" i="1" s="1"/>
  <c r="AV292" i="1"/>
  <c r="AW292" i="1" s="1"/>
  <c r="AX292" i="1" s="1"/>
  <c r="AY292" i="1" s="1"/>
  <c r="AV300" i="1"/>
  <c r="AW300" i="1" s="1"/>
  <c r="AX300" i="1" s="1"/>
  <c r="AY300" i="1" s="1"/>
  <c r="AV308" i="1"/>
  <c r="AW308" i="1" s="1"/>
  <c r="AX308" i="1" s="1"/>
  <c r="AY308" i="1" s="1"/>
  <c r="AV316" i="1"/>
  <c r="AW316" i="1" s="1"/>
  <c r="AX316" i="1" s="1"/>
  <c r="AY316" i="1" s="1"/>
  <c r="BA289" i="1"/>
  <c r="BB289" i="1" s="1"/>
  <c r="BC289" i="1" s="1"/>
  <c r="BA297" i="1"/>
  <c r="BB297" i="1" s="1"/>
  <c r="BC297" i="1" s="1"/>
  <c r="BA305" i="1"/>
  <c r="BB305" i="1" s="1"/>
  <c r="BC305" i="1" s="1"/>
  <c r="BA313" i="1"/>
  <c r="BB313" i="1" s="1"/>
  <c r="BC313" i="1" s="1"/>
  <c r="BD313" i="1" s="1"/>
  <c r="BF286" i="1"/>
  <c r="BG286" i="1" s="1"/>
  <c r="BH286" i="1" s="1"/>
  <c r="BF294" i="1"/>
  <c r="BG294" i="1" s="1"/>
  <c r="BH294" i="1" s="1"/>
  <c r="BF302" i="1"/>
  <c r="BG302" i="1" s="1"/>
  <c r="BH302" i="1" s="1"/>
  <c r="BF310" i="1"/>
  <c r="BG310" i="1" s="1"/>
  <c r="BH310" i="1" s="1"/>
  <c r="BF318" i="1"/>
  <c r="BG318" i="1" s="1"/>
  <c r="BH318" i="1" s="1"/>
  <c r="BA356" i="1"/>
  <c r="BB356" i="1" s="1"/>
  <c r="BC356" i="1" s="1"/>
  <c r="BA348" i="1"/>
  <c r="BB348" i="1" s="1"/>
  <c r="BC348" i="1" s="1"/>
  <c r="BA340" i="1"/>
  <c r="BB340" i="1" s="1"/>
  <c r="BC340" i="1" s="1"/>
  <c r="BA332" i="1"/>
  <c r="BB332" i="1" s="1"/>
  <c r="BC332" i="1" s="1"/>
  <c r="BA324" i="1"/>
  <c r="BB324" i="1" s="1"/>
  <c r="BC324" i="1" s="1"/>
  <c r="BA355" i="1"/>
  <c r="BB355" i="1" s="1"/>
  <c r="BC355" i="1" s="1"/>
  <c r="BD355" i="1" s="1"/>
  <c r="BA347" i="1"/>
  <c r="BB347" i="1" s="1"/>
  <c r="BC347" i="1" s="1"/>
  <c r="BD347" i="1" s="1"/>
  <c r="BA339" i="1"/>
  <c r="BB339" i="1" s="1"/>
  <c r="BC339" i="1" s="1"/>
  <c r="BD339" i="1" s="1"/>
  <c r="BA331" i="1"/>
  <c r="BB331" i="1" s="1"/>
  <c r="BC331" i="1" s="1"/>
  <c r="BA354" i="1"/>
  <c r="BB354" i="1" s="1"/>
  <c r="BC354" i="1" s="1"/>
  <c r="BA346" i="1"/>
  <c r="BB346" i="1" s="1"/>
  <c r="BC346" i="1" s="1"/>
  <c r="BA338" i="1"/>
  <c r="BB338" i="1" s="1"/>
  <c r="BC338" i="1" s="1"/>
  <c r="BA330" i="1"/>
  <c r="BB330" i="1" s="1"/>
  <c r="BC330" i="1" s="1"/>
  <c r="BD330" i="1" s="1"/>
  <c r="BE330" i="1" s="1"/>
  <c r="BA353" i="1"/>
  <c r="BB353" i="1" s="1"/>
  <c r="BC353" i="1" s="1"/>
  <c r="BA345" i="1"/>
  <c r="BB345" i="1" s="1"/>
  <c r="BC345" i="1" s="1"/>
  <c r="BA337" i="1"/>
  <c r="BB337" i="1" s="1"/>
  <c r="BC337" i="1" s="1"/>
  <c r="BA329" i="1"/>
  <c r="BB329" i="1" s="1"/>
  <c r="BC329" i="1" s="1"/>
  <c r="BD329" i="1" s="1"/>
  <c r="BA352" i="1"/>
  <c r="BB352" i="1" s="1"/>
  <c r="BC352" i="1" s="1"/>
  <c r="BD352" i="1" s="1"/>
  <c r="BA344" i="1"/>
  <c r="BB344" i="1" s="1"/>
  <c r="BC344" i="1" s="1"/>
  <c r="BA336" i="1"/>
  <c r="BB336" i="1" s="1"/>
  <c r="BC336" i="1" s="1"/>
  <c r="BA328" i="1"/>
  <c r="BB328" i="1" s="1"/>
  <c r="BC328" i="1" s="1"/>
  <c r="BA351" i="1"/>
  <c r="BB351" i="1" s="1"/>
  <c r="BC351" i="1" s="1"/>
  <c r="BA343" i="1"/>
  <c r="BB343" i="1" s="1"/>
  <c r="BC343" i="1" s="1"/>
  <c r="BA335" i="1"/>
  <c r="BB335" i="1" s="1"/>
  <c r="BC335" i="1" s="1"/>
  <c r="BA327" i="1"/>
  <c r="BB327" i="1" s="1"/>
  <c r="BC327" i="1" s="1"/>
  <c r="BD327" i="1" s="1"/>
  <c r="BA358" i="1"/>
  <c r="BB358" i="1" s="1"/>
  <c r="BC358" i="1" s="1"/>
  <c r="BA350" i="1"/>
  <c r="BB350" i="1" s="1"/>
  <c r="BC350" i="1" s="1"/>
  <c r="BA342" i="1"/>
  <c r="BB342" i="1" s="1"/>
  <c r="BC342" i="1" s="1"/>
  <c r="BA334" i="1"/>
  <c r="BB334" i="1" s="1"/>
  <c r="BC334" i="1" s="1"/>
  <c r="BA326" i="1"/>
  <c r="BB326" i="1" s="1"/>
  <c r="BC326" i="1" s="1"/>
  <c r="BA357" i="1"/>
  <c r="BB357" i="1" s="1"/>
  <c r="BC357" i="1" s="1"/>
  <c r="BA349" i="1"/>
  <c r="BB349" i="1" s="1"/>
  <c r="BC349" i="1" s="1"/>
  <c r="BA341" i="1"/>
  <c r="BB341" i="1" s="1"/>
  <c r="BC341" i="1" s="1"/>
  <c r="BA333" i="1"/>
  <c r="BB333" i="1" s="1"/>
  <c r="BC333" i="1" s="1"/>
  <c r="BA325" i="1"/>
  <c r="BB325" i="1" s="1"/>
  <c r="BC325" i="1" s="1"/>
  <c r="M333" i="1"/>
  <c r="N333" i="1" s="1"/>
  <c r="R328" i="1"/>
  <c r="S328" i="1" s="1"/>
  <c r="R336" i="1"/>
  <c r="S336" i="1" s="1"/>
  <c r="R344" i="1"/>
  <c r="R352" i="1"/>
  <c r="S352" i="1" s="1"/>
  <c r="W325" i="1"/>
  <c r="X325" i="1" s="1"/>
  <c r="Y325" i="1" s="1"/>
  <c r="Z325" i="1" s="1"/>
  <c r="W333" i="1"/>
  <c r="X333" i="1" s="1"/>
  <c r="Y333" i="1" s="1"/>
  <c r="Z333" i="1" s="1"/>
  <c r="W341" i="1"/>
  <c r="X341" i="1" s="1"/>
  <c r="Y341" i="1" s="1"/>
  <c r="Z341" i="1" s="1"/>
  <c r="AL217" i="1"/>
  <c r="AM217" i="1" s="1"/>
  <c r="AN217" i="1" s="1"/>
  <c r="AO217" i="1" s="1"/>
  <c r="AQ233" i="1"/>
  <c r="AR233" i="1" s="1"/>
  <c r="AS233" i="1" s="1"/>
  <c r="AT233" i="1" s="1"/>
  <c r="BA220" i="1"/>
  <c r="BB220" i="1" s="1"/>
  <c r="BC220" i="1" s="1"/>
  <c r="M254" i="1"/>
  <c r="N254" i="1" s="1"/>
  <c r="O254" i="1" s="1"/>
  <c r="P254" i="1" s="1"/>
  <c r="M262" i="1"/>
  <c r="N262" i="1" s="1"/>
  <c r="O262" i="1" s="1"/>
  <c r="P262" i="1" s="1"/>
  <c r="M275" i="1"/>
  <c r="M267" i="1"/>
  <c r="R251" i="1"/>
  <c r="S251" i="1" s="1"/>
  <c r="T251" i="1" s="1"/>
  <c r="U251" i="1" s="1"/>
  <c r="R259" i="1"/>
  <c r="S259" i="1" s="1"/>
  <c r="R267" i="1"/>
  <c r="S267" i="1" s="1"/>
  <c r="T267" i="1" s="1"/>
  <c r="U267" i="1" s="1"/>
  <c r="R275" i="1"/>
  <c r="S275" i="1" s="1"/>
  <c r="T275" i="1" s="1"/>
  <c r="U275" i="1" s="1"/>
  <c r="W248" i="1"/>
  <c r="X248" i="1" s="1"/>
  <c r="Y248" i="1" s="1"/>
  <c r="Z248" i="1" s="1"/>
  <c r="W256" i="1"/>
  <c r="X256" i="1" s="1"/>
  <c r="Y256" i="1" s="1"/>
  <c r="Z256" i="1" s="1"/>
  <c r="W264" i="1"/>
  <c r="X264" i="1" s="1"/>
  <c r="Y264" i="1" s="1"/>
  <c r="W272" i="1"/>
  <c r="X272" i="1" s="1"/>
  <c r="Y272" i="1" s="1"/>
  <c r="Z272" i="1" s="1"/>
  <c r="W280" i="1"/>
  <c r="X280" i="1" s="1"/>
  <c r="Y280" i="1" s="1"/>
  <c r="Z280" i="1" s="1"/>
  <c r="AB253" i="1"/>
  <c r="AC253" i="1" s="1"/>
  <c r="AD253" i="1" s="1"/>
  <c r="AE253" i="1" s="1"/>
  <c r="AB261" i="1"/>
  <c r="AC261" i="1" s="1"/>
  <c r="AD261" i="1" s="1"/>
  <c r="AE261" i="1" s="1"/>
  <c r="AB269" i="1"/>
  <c r="AC269" i="1" s="1"/>
  <c r="AD269" i="1" s="1"/>
  <c r="AE269" i="1" s="1"/>
  <c r="AB277" i="1"/>
  <c r="AC277" i="1" s="1"/>
  <c r="AD277" i="1" s="1"/>
  <c r="AE277" i="1" s="1"/>
  <c r="AG250" i="1"/>
  <c r="AH250" i="1" s="1"/>
  <c r="AI250" i="1" s="1"/>
  <c r="AJ250" i="1" s="1"/>
  <c r="AG258" i="1"/>
  <c r="AH258" i="1" s="1"/>
  <c r="AI258" i="1" s="1"/>
  <c r="AJ258" i="1" s="1"/>
  <c r="AG266" i="1"/>
  <c r="AH266" i="1" s="1"/>
  <c r="AI266" i="1" s="1"/>
  <c r="AJ266" i="1" s="1"/>
  <c r="AG274" i="1"/>
  <c r="AH274" i="1" s="1"/>
  <c r="AI274" i="1" s="1"/>
  <c r="AJ274" i="1" s="1"/>
  <c r="AL247" i="1"/>
  <c r="AM247" i="1" s="1"/>
  <c r="AN247" i="1" s="1"/>
  <c r="AO247" i="1" s="1"/>
  <c r="AL255" i="1"/>
  <c r="AM255" i="1" s="1"/>
  <c r="AN255" i="1" s="1"/>
  <c r="AO255" i="1" s="1"/>
  <c r="AL263" i="1"/>
  <c r="AM263" i="1" s="1"/>
  <c r="AN263" i="1" s="1"/>
  <c r="AO263" i="1" s="1"/>
  <c r="AL271" i="1"/>
  <c r="AM271" i="1" s="1"/>
  <c r="AN271" i="1" s="1"/>
  <c r="AO271" i="1" s="1"/>
  <c r="AL279" i="1"/>
  <c r="AM279" i="1" s="1"/>
  <c r="AN279" i="1" s="1"/>
  <c r="AO279" i="1" s="1"/>
  <c r="AQ252" i="1"/>
  <c r="AR252" i="1" s="1"/>
  <c r="AS252" i="1" s="1"/>
  <c r="AT252" i="1" s="1"/>
  <c r="AQ260" i="1"/>
  <c r="AR260" i="1" s="1"/>
  <c r="AS260" i="1" s="1"/>
  <c r="AT260" i="1" s="1"/>
  <c r="AQ268" i="1"/>
  <c r="AR268" i="1" s="1"/>
  <c r="AS268" i="1" s="1"/>
  <c r="AT268" i="1" s="1"/>
  <c r="AQ276" i="1"/>
  <c r="AR276" i="1" s="1"/>
  <c r="AS276" i="1" s="1"/>
  <c r="AT276" i="1" s="1"/>
  <c r="AV249" i="1"/>
  <c r="AW249" i="1" s="1"/>
  <c r="AX249" i="1" s="1"/>
  <c r="AY249" i="1" s="1"/>
  <c r="AV257" i="1"/>
  <c r="AW257" i="1" s="1"/>
  <c r="AX257" i="1" s="1"/>
  <c r="AY257" i="1" s="1"/>
  <c r="AV265" i="1"/>
  <c r="AW265" i="1" s="1"/>
  <c r="AX265" i="1" s="1"/>
  <c r="AY265" i="1" s="1"/>
  <c r="AV273" i="1"/>
  <c r="AW273" i="1" s="1"/>
  <c r="AX273" i="1" s="1"/>
  <c r="AY273" i="1" s="1"/>
  <c r="BA246" i="1"/>
  <c r="BB246" i="1" s="1"/>
  <c r="BC246" i="1" s="1"/>
  <c r="BA254" i="1"/>
  <c r="BB254" i="1" s="1"/>
  <c r="BC254" i="1" s="1"/>
  <c r="BA262" i="1"/>
  <c r="BB262" i="1" s="1"/>
  <c r="BC262" i="1" s="1"/>
  <c r="BA270" i="1"/>
  <c r="BB270" i="1" s="1"/>
  <c r="BC270" i="1" s="1"/>
  <c r="BA278" i="1"/>
  <c r="BB278" i="1" s="1"/>
  <c r="BC278" i="1" s="1"/>
  <c r="BF251" i="1"/>
  <c r="BG251" i="1" s="1"/>
  <c r="BH251" i="1" s="1"/>
  <c r="BF259" i="1"/>
  <c r="BG259" i="1" s="1"/>
  <c r="BH259" i="1" s="1"/>
  <c r="BI259" i="1" s="1"/>
  <c r="BJ259" i="1" s="1"/>
  <c r="BF267" i="1"/>
  <c r="BG267" i="1" s="1"/>
  <c r="BH267" i="1" s="1"/>
  <c r="BF275" i="1"/>
  <c r="BG275" i="1" s="1"/>
  <c r="BH275" i="1" s="1"/>
  <c r="BI275" i="1" s="1"/>
  <c r="R295" i="1"/>
  <c r="S295" i="1" s="1"/>
  <c r="R303" i="1"/>
  <c r="S303" i="1" s="1"/>
  <c r="R311" i="1"/>
  <c r="S311" i="1" s="1"/>
  <c r="R319" i="1"/>
  <c r="S319" i="1" s="1"/>
  <c r="W292" i="1"/>
  <c r="X292" i="1" s="1"/>
  <c r="Y292" i="1" s="1"/>
  <c r="Z292" i="1" s="1"/>
  <c r="W300" i="1"/>
  <c r="X300" i="1" s="1"/>
  <c r="Y300" i="1" s="1"/>
  <c r="Z300" i="1" s="1"/>
  <c r="W308" i="1"/>
  <c r="X308" i="1" s="1"/>
  <c r="Y308" i="1" s="1"/>
  <c r="Z308" i="1" s="1"/>
  <c r="W316" i="1"/>
  <c r="X316" i="1" s="1"/>
  <c r="Y316" i="1" s="1"/>
  <c r="Z316" i="1" s="1"/>
  <c r="AB289" i="1"/>
  <c r="AC289" i="1" s="1"/>
  <c r="AD289" i="1" s="1"/>
  <c r="AE289" i="1" s="1"/>
  <c r="AB297" i="1"/>
  <c r="AC297" i="1" s="1"/>
  <c r="AD297" i="1" s="1"/>
  <c r="AE297" i="1" s="1"/>
  <c r="AB305" i="1"/>
  <c r="AC305" i="1" s="1"/>
  <c r="AD305" i="1" s="1"/>
  <c r="AE305" i="1" s="1"/>
  <c r="AB313" i="1"/>
  <c r="AC313" i="1" s="1"/>
  <c r="AD313" i="1" s="1"/>
  <c r="AE313" i="1" s="1"/>
  <c r="AG286" i="1"/>
  <c r="AH286" i="1" s="1"/>
  <c r="AI286" i="1" s="1"/>
  <c r="AJ286" i="1" s="1"/>
  <c r="AG294" i="1"/>
  <c r="AH294" i="1" s="1"/>
  <c r="AI294" i="1" s="1"/>
  <c r="AJ294" i="1" s="1"/>
  <c r="AG302" i="1"/>
  <c r="AH302" i="1" s="1"/>
  <c r="AI302" i="1" s="1"/>
  <c r="AJ302" i="1" s="1"/>
  <c r="AG310" i="1"/>
  <c r="AH310" i="1" s="1"/>
  <c r="AI310" i="1" s="1"/>
  <c r="AJ310" i="1" s="1"/>
  <c r="AG318" i="1"/>
  <c r="AH318" i="1" s="1"/>
  <c r="AI318" i="1" s="1"/>
  <c r="AJ318" i="1" s="1"/>
  <c r="AL291" i="1"/>
  <c r="AM291" i="1" s="1"/>
  <c r="AN291" i="1" s="1"/>
  <c r="AO291" i="1" s="1"/>
  <c r="AL299" i="1"/>
  <c r="AM299" i="1" s="1"/>
  <c r="AN299" i="1" s="1"/>
  <c r="AO299" i="1" s="1"/>
  <c r="AL307" i="1"/>
  <c r="AM307" i="1" s="1"/>
  <c r="AN307" i="1" s="1"/>
  <c r="AO307" i="1" s="1"/>
  <c r="AL315" i="1"/>
  <c r="AM315" i="1" s="1"/>
  <c r="AN315" i="1" s="1"/>
  <c r="AO315" i="1" s="1"/>
  <c r="AQ288" i="1"/>
  <c r="AR288" i="1" s="1"/>
  <c r="AS288" i="1" s="1"/>
  <c r="AT288" i="1" s="1"/>
  <c r="AQ296" i="1"/>
  <c r="AR296" i="1" s="1"/>
  <c r="AS296" i="1" s="1"/>
  <c r="AT296" i="1" s="1"/>
  <c r="AQ304" i="1"/>
  <c r="AR304" i="1" s="1"/>
  <c r="AS304" i="1" s="1"/>
  <c r="AT304" i="1" s="1"/>
  <c r="AQ312" i="1"/>
  <c r="AR312" i="1" s="1"/>
  <c r="AS312" i="1" s="1"/>
  <c r="AT312" i="1" s="1"/>
  <c r="AV285" i="1"/>
  <c r="AW285" i="1" s="1"/>
  <c r="AX285" i="1" s="1"/>
  <c r="AY285" i="1" s="1"/>
  <c r="AV293" i="1"/>
  <c r="AW293" i="1" s="1"/>
  <c r="AX293" i="1" s="1"/>
  <c r="AY293" i="1" s="1"/>
  <c r="AV301" i="1"/>
  <c r="AW301" i="1" s="1"/>
  <c r="AX301" i="1" s="1"/>
  <c r="AY301" i="1" s="1"/>
  <c r="AV309" i="1"/>
  <c r="AW309" i="1" s="1"/>
  <c r="AX309" i="1" s="1"/>
  <c r="AY309" i="1" s="1"/>
  <c r="AV317" i="1"/>
  <c r="AW317" i="1" s="1"/>
  <c r="AX317" i="1" s="1"/>
  <c r="AY317" i="1" s="1"/>
  <c r="BA290" i="1"/>
  <c r="BB290" i="1" s="1"/>
  <c r="BC290" i="1" s="1"/>
  <c r="BA298" i="1"/>
  <c r="BB298" i="1" s="1"/>
  <c r="BC298" i="1" s="1"/>
  <c r="BA306" i="1"/>
  <c r="BB306" i="1" s="1"/>
  <c r="BC306" i="1" s="1"/>
  <c r="BA314" i="1"/>
  <c r="BB314" i="1" s="1"/>
  <c r="BC314" i="1" s="1"/>
  <c r="BF287" i="1"/>
  <c r="BG287" i="1" s="1"/>
  <c r="BH287" i="1" s="1"/>
  <c r="BF295" i="1"/>
  <c r="BG295" i="1" s="1"/>
  <c r="BH295" i="1" s="1"/>
  <c r="BF303" i="1"/>
  <c r="BG303" i="1" s="1"/>
  <c r="BH303" i="1" s="1"/>
  <c r="BF311" i="1"/>
  <c r="BG311" i="1" s="1"/>
  <c r="BH311" i="1" s="1"/>
  <c r="BF319" i="1"/>
  <c r="BG319" i="1" s="1"/>
  <c r="BH319" i="1" s="1"/>
  <c r="BF353" i="1"/>
  <c r="BG353" i="1" s="1"/>
  <c r="BH353" i="1" s="1"/>
  <c r="BI353" i="1" s="1"/>
  <c r="BF345" i="1"/>
  <c r="BG345" i="1" s="1"/>
  <c r="BH345" i="1" s="1"/>
  <c r="BI345" i="1" s="1"/>
  <c r="BJ345" i="1" s="1"/>
  <c r="BF337" i="1"/>
  <c r="BG337" i="1" s="1"/>
  <c r="BH337" i="1" s="1"/>
  <c r="BF329" i="1"/>
  <c r="BG329" i="1" s="1"/>
  <c r="BH329" i="1" s="1"/>
  <c r="BF352" i="1"/>
  <c r="BG352" i="1" s="1"/>
  <c r="BH352" i="1" s="1"/>
  <c r="BI352" i="1" s="1"/>
  <c r="BF344" i="1"/>
  <c r="BG344" i="1" s="1"/>
  <c r="BH344" i="1" s="1"/>
  <c r="BF336" i="1"/>
  <c r="BG336" i="1" s="1"/>
  <c r="BH336" i="1" s="1"/>
  <c r="BF328" i="1"/>
  <c r="BG328" i="1" s="1"/>
  <c r="BH328" i="1" s="1"/>
  <c r="BF351" i="1"/>
  <c r="BG351" i="1" s="1"/>
  <c r="BH351" i="1" s="1"/>
  <c r="BF343" i="1"/>
  <c r="BG343" i="1" s="1"/>
  <c r="BH343" i="1" s="1"/>
  <c r="BF335" i="1"/>
  <c r="BG335" i="1" s="1"/>
  <c r="BH335" i="1" s="1"/>
  <c r="BI335" i="1" s="1"/>
  <c r="BJ335" i="1" s="1"/>
  <c r="BF327" i="1"/>
  <c r="BG327" i="1" s="1"/>
  <c r="BH327" i="1" s="1"/>
  <c r="BI327" i="1" s="1"/>
  <c r="BJ327" i="1" s="1"/>
  <c r="BF358" i="1"/>
  <c r="BG358" i="1" s="1"/>
  <c r="BH358" i="1" s="1"/>
  <c r="BF350" i="1"/>
  <c r="BG350" i="1" s="1"/>
  <c r="BH350" i="1" s="1"/>
  <c r="BF342" i="1"/>
  <c r="BG342" i="1" s="1"/>
  <c r="BH342" i="1" s="1"/>
  <c r="BI342" i="1" s="1"/>
  <c r="BJ342" i="1" s="1"/>
  <c r="BF334" i="1"/>
  <c r="BG334" i="1" s="1"/>
  <c r="BH334" i="1" s="1"/>
  <c r="BI334" i="1" s="1"/>
  <c r="BJ334" i="1" s="1"/>
  <c r="BF326" i="1"/>
  <c r="BG326" i="1" s="1"/>
  <c r="BH326" i="1" s="1"/>
  <c r="BF357" i="1"/>
  <c r="BG357" i="1" s="1"/>
  <c r="BH357" i="1" s="1"/>
  <c r="BF349" i="1"/>
  <c r="BG349" i="1" s="1"/>
  <c r="BH349" i="1" s="1"/>
  <c r="BF341" i="1"/>
  <c r="BG341" i="1" s="1"/>
  <c r="BH341" i="1" s="1"/>
  <c r="BF333" i="1"/>
  <c r="BG333" i="1" s="1"/>
  <c r="BH333" i="1" s="1"/>
  <c r="BF325" i="1"/>
  <c r="BG325" i="1" s="1"/>
  <c r="BH325" i="1" s="1"/>
  <c r="BF356" i="1"/>
  <c r="BG356" i="1" s="1"/>
  <c r="BH356" i="1" s="1"/>
  <c r="BF348" i="1"/>
  <c r="BG348" i="1" s="1"/>
  <c r="BH348" i="1" s="1"/>
  <c r="BF340" i="1"/>
  <c r="BG340" i="1" s="1"/>
  <c r="BH340" i="1" s="1"/>
  <c r="BF332" i="1"/>
  <c r="BG332" i="1" s="1"/>
  <c r="BH332" i="1" s="1"/>
  <c r="BF324" i="1"/>
  <c r="BG324" i="1" s="1"/>
  <c r="BH324" i="1" s="1"/>
  <c r="BF355" i="1"/>
  <c r="BG355" i="1" s="1"/>
  <c r="BH355" i="1" s="1"/>
  <c r="BI355" i="1" s="1"/>
  <c r="BJ355" i="1" s="1"/>
  <c r="BF347" i="1"/>
  <c r="BG347" i="1" s="1"/>
  <c r="BH347" i="1" s="1"/>
  <c r="BI347" i="1" s="1"/>
  <c r="BJ347" i="1" s="1"/>
  <c r="BF339" i="1"/>
  <c r="BG339" i="1" s="1"/>
  <c r="BH339" i="1" s="1"/>
  <c r="BI339" i="1" s="1"/>
  <c r="BF331" i="1"/>
  <c r="BG331" i="1" s="1"/>
  <c r="BH331" i="1" s="1"/>
  <c r="BF354" i="1"/>
  <c r="BG354" i="1" s="1"/>
  <c r="BH354" i="1" s="1"/>
  <c r="BF346" i="1"/>
  <c r="BG346" i="1" s="1"/>
  <c r="BH346" i="1" s="1"/>
  <c r="BF338" i="1"/>
  <c r="BG338" i="1" s="1"/>
  <c r="BH338" i="1" s="1"/>
  <c r="BF330" i="1"/>
  <c r="BG330" i="1" s="1"/>
  <c r="BH330" i="1" s="1"/>
  <c r="R329" i="1"/>
  <c r="R337" i="1"/>
  <c r="S337" i="1" s="1"/>
  <c r="R345" i="1"/>
  <c r="S345" i="1" s="1"/>
  <c r="T345" i="1" s="1"/>
  <c r="U345" i="1" s="1"/>
  <c r="R353" i="1"/>
  <c r="S353" i="1" s="1"/>
  <c r="W326" i="1"/>
  <c r="X326" i="1" s="1"/>
  <c r="Y326" i="1" s="1"/>
  <c r="Z326" i="1" s="1"/>
  <c r="W334" i="1"/>
  <c r="X334" i="1" s="1"/>
  <c r="Y334" i="1" s="1"/>
  <c r="Z334" i="1" s="1"/>
  <c r="F238" i="1"/>
  <c r="G238" i="1" s="1"/>
  <c r="F230" i="1"/>
  <c r="F222" i="1"/>
  <c r="G222" i="1" s="1"/>
  <c r="F214" i="1"/>
  <c r="G214" i="1" s="1"/>
  <c r="R209" i="1"/>
  <c r="S209" i="1" s="1"/>
  <c r="W238" i="1"/>
  <c r="X238" i="1" s="1"/>
  <c r="Y238" i="1" s="1"/>
  <c r="Z238" i="1" s="1"/>
  <c r="AB218" i="1"/>
  <c r="AC218" i="1" s="1"/>
  <c r="AD218" i="1" s="1"/>
  <c r="AE218" i="1" s="1"/>
  <c r="AB231" i="1"/>
  <c r="AC231" i="1" s="1"/>
  <c r="AD231" i="1" s="1"/>
  <c r="AE231" i="1" s="1"/>
  <c r="AL220" i="1"/>
  <c r="AM220" i="1" s="1"/>
  <c r="AN220" i="1" s="1"/>
  <c r="AO220" i="1" s="1"/>
  <c r="AQ240" i="1"/>
  <c r="AR240" i="1" s="1"/>
  <c r="AS240" i="1" s="1"/>
  <c r="AT240" i="1" s="1"/>
  <c r="BA224" i="1"/>
  <c r="BB224" i="1" s="1"/>
  <c r="BC224" i="1" s="1"/>
  <c r="F269" i="1"/>
  <c r="G269" i="1" s="1"/>
  <c r="F255" i="1"/>
  <c r="G255" i="1" s="1"/>
  <c r="M247" i="1"/>
  <c r="N247" i="1" s="1"/>
  <c r="O247" i="1" s="1"/>
  <c r="P247" i="1" s="1"/>
  <c r="M255" i="1"/>
  <c r="N255" i="1" s="1"/>
  <c r="O255" i="1" s="1"/>
  <c r="P255" i="1" s="1"/>
  <c r="M263" i="1"/>
  <c r="N263" i="1" s="1"/>
  <c r="M274" i="1"/>
  <c r="N274" i="1" s="1"/>
  <c r="M266" i="1"/>
  <c r="N266" i="1" s="1"/>
  <c r="R252" i="1"/>
  <c r="S252" i="1" s="1"/>
  <c r="T252" i="1" s="1"/>
  <c r="U252" i="1" s="1"/>
  <c r="R260" i="1"/>
  <c r="S260" i="1" s="1"/>
  <c r="R268" i="1"/>
  <c r="S268" i="1" s="1"/>
  <c r="T268" i="1" s="1"/>
  <c r="U268" i="1" s="1"/>
  <c r="R276" i="1"/>
  <c r="S276" i="1" s="1"/>
  <c r="T276" i="1" s="1"/>
  <c r="U276" i="1" s="1"/>
  <c r="W249" i="1"/>
  <c r="X249" i="1" s="1"/>
  <c r="Y249" i="1" s="1"/>
  <c r="Z249" i="1" s="1"/>
  <c r="W257" i="1"/>
  <c r="X257" i="1" s="1"/>
  <c r="Y257" i="1" s="1"/>
  <c r="Z257" i="1" s="1"/>
  <c r="W265" i="1"/>
  <c r="X265" i="1" s="1"/>
  <c r="Y265" i="1" s="1"/>
  <c r="Z265" i="1" s="1"/>
  <c r="W273" i="1"/>
  <c r="X273" i="1" s="1"/>
  <c r="Y273" i="1" s="1"/>
  <c r="Z273" i="1" s="1"/>
  <c r="AB246" i="1"/>
  <c r="AC246" i="1" s="1"/>
  <c r="AD246" i="1" s="1"/>
  <c r="AB254" i="1"/>
  <c r="AC254" i="1" s="1"/>
  <c r="AD254" i="1" s="1"/>
  <c r="AE254" i="1" s="1"/>
  <c r="AB262" i="1"/>
  <c r="AC262" i="1" s="1"/>
  <c r="AD262" i="1" s="1"/>
  <c r="AE262" i="1" s="1"/>
  <c r="AB270" i="1"/>
  <c r="AC270" i="1" s="1"/>
  <c r="AD270" i="1" s="1"/>
  <c r="AE270" i="1" s="1"/>
  <c r="AB278" i="1"/>
  <c r="AC278" i="1" s="1"/>
  <c r="AD278" i="1" s="1"/>
  <c r="AE278" i="1" s="1"/>
  <c r="AG251" i="1"/>
  <c r="AH251" i="1" s="1"/>
  <c r="AI251" i="1" s="1"/>
  <c r="AJ251" i="1" s="1"/>
  <c r="AG259" i="1"/>
  <c r="AH259" i="1" s="1"/>
  <c r="AI259" i="1" s="1"/>
  <c r="AJ259" i="1" s="1"/>
  <c r="AG267" i="1"/>
  <c r="AH267" i="1" s="1"/>
  <c r="AI267" i="1" s="1"/>
  <c r="AJ267" i="1" s="1"/>
  <c r="AG275" i="1"/>
  <c r="AH275" i="1" s="1"/>
  <c r="AI275" i="1" s="1"/>
  <c r="AJ275" i="1" s="1"/>
  <c r="AL248" i="1"/>
  <c r="AM248" i="1" s="1"/>
  <c r="AN248" i="1" s="1"/>
  <c r="AO248" i="1" s="1"/>
  <c r="AL256" i="1"/>
  <c r="AM256" i="1" s="1"/>
  <c r="AN256" i="1" s="1"/>
  <c r="AO256" i="1" s="1"/>
  <c r="AL264" i="1"/>
  <c r="AM264" i="1" s="1"/>
  <c r="AN264" i="1" s="1"/>
  <c r="AL272" i="1"/>
  <c r="AM272" i="1" s="1"/>
  <c r="AN272" i="1" s="1"/>
  <c r="AO272" i="1" s="1"/>
  <c r="AL280" i="1"/>
  <c r="AM280" i="1" s="1"/>
  <c r="AN280" i="1" s="1"/>
  <c r="AO280" i="1" s="1"/>
  <c r="AQ253" i="1"/>
  <c r="AR253" i="1" s="1"/>
  <c r="AS253" i="1" s="1"/>
  <c r="AT253" i="1" s="1"/>
  <c r="AQ261" i="1"/>
  <c r="AR261" i="1" s="1"/>
  <c r="AS261" i="1" s="1"/>
  <c r="AT261" i="1" s="1"/>
  <c r="AQ269" i="1"/>
  <c r="AR269" i="1" s="1"/>
  <c r="AS269" i="1" s="1"/>
  <c r="AT269" i="1" s="1"/>
  <c r="AQ277" i="1"/>
  <c r="AR277" i="1" s="1"/>
  <c r="AS277" i="1" s="1"/>
  <c r="AT277" i="1" s="1"/>
  <c r="AV250" i="1"/>
  <c r="AW250" i="1" s="1"/>
  <c r="AX250" i="1" s="1"/>
  <c r="AY250" i="1" s="1"/>
  <c r="AV258" i="1"/>
  <c r="AW258" i="1" s="1"/>
  <c r="AX258" i="1" s="1"/>
  <c r="AY258" i="1" s="1"/>
  <c r="AV266" i="1"/>
  <c r="AW266" i="1" s="1"/>
  <c r="AX266" i="1" s="1"/>
  <c r="AY266" i="1" s="1"/>
  <c r="AV274" i="1"/>
  <c r="AW274" i="1" s="1"/>
  <c r="AX274" i="1" s="1"/>
  <c r="AY274" i="1" s="1"/>
  <c r="BA247" i="1"/>
  <c r="BB247" i="1" s="1"/>
  <c r="BC247" i="1" s="1"/>
  <c r="BA255" i="1"/>
  <c r="BB255" i="1" s="1"/>
  <c r="BC255" i="1" s="1"/>
  <c r="BA263" i="1"/>
  <c r="BB263" i="1" s="1"/>
  <c r="BC263" i="1" s="1"/>
  <c r="BA271" i="1"/>
  <c r="BB271" i="1" s="1"/>
  <c r="BC271" i="1" s="1"/>
  <c r="BA279" i="1"/>
  <c r="BB279" i="1" s="1"/>
  <c r="BC279" i="1" s="1"/>
  <c r="BD279" i="1" s="1"/>
  <c r="BF252" i="1"/>
  <c r="BG252" i="1" s="1"/>
  <c r="BH252" i="1" s="1"/>
  <c r="BF260" i="1"/>
  <c r="BG260" i="1" s="1"/>
  <c r="BH260" i="1" s="1"/>
  <c r="BF268" i="1"/>
  <c r="BG268" i="1" s="1"/>
  <c r="BH268" i="1" s="1"/>
  <c r="BF276" i="1"/>
  <c r="BG276" i="1" s="1"/>
  <c r="BH276" i="1" s="1"/>
  <c r="F291" i="1"/>
  <c r="R288" i="1"/>
  <c r="R296" i="1"/>
  <c r="S296" i="1" s="1"/>
  <c r="R304" i="1"/>
  <c r="R312" i="1"/>
  <c r="S312" i="1" s="1"/>
  <c r="W285" i="1"/>
  <c r="X285" i="1" s="1"/>
  <c r="Y285" i="1" s="1"/>
  <c r="W293" i="1"/>
  <c r="X293" i="1" s="1"/>
  <c r="Y293" i="1" s="1"/>
  <c r="Z293" i="1" s="1"/>
  <c r="W301" i="1"/>
  <c r="X301" i="1" s="1"/>
  <c r="Y301" i="1" s="1"/>
  <c r="Z301" i="1" s="1"/>
  <c r="W309" i="1"/>
  <c r="X309" i="1" s="1"/>
  <c r="Y309" i="1" s="1"/>
  <c r="Z309" i="1" s="1"/>
  <c r="W317" i="1"/>
  <c r="X317" i="1" s="1"/>
  <c r="Y317" i="1" s="1"/>
  <c r="Z317" i="1" s="1"/>
  <c r="AB290" i="1"/>
  <c r="AC290" i="1" s="1"/>
  <c r="AD290" i="1" s="1"/>
  <c r="AE290" i="1" s="1"/>
  <c r="AB298" i="1"/>
  <c r="AC298" i="1" s="1"/>
  <c r="AD298" i="1" s="1"/>
  <c r="AE298" i="1" s="1"/>
  <c r="AB306" i="1"/>
  <c r="AC306" i="1" s="1"/>
  <c r="AD306" i="1" s="1"/>
  <c r="AE306" i="1" s="1"/>
  <c r="AB314" i="1"/>
  <c r="AC314" i="1" s="1"/>
  <c r="AD314" i="1" s="1"/>
  <c r="AE314" i="1" s="1"/>
  <c r="AG287" i="1"/>
  <c r="AH287" i="1" s="1"/>
  <c r="AI287" i="1" s="1"/>
  <c r="AJ287" i="1" s="1"/>
  <c r="AG295" i="1"/>
  <c r="AH295" i="1" s="1"/>
  <c r="AI295" i="1" s="1"/>
  <c r="AJ295" i="1" s="1"/>
  <c r="AG303" i="1"/>
  <c r="AH303" i="1" s="1"/>
  <c r="AI303" i="1" s="1"/>
  <c r="AJ303" i="1" s="1"/>
  <c r="AG311" i="1"/>
  <c r="AH311" i="1" s="1"/>
  <c r="AI311" i="1" s="1"/>
  <c r="AJ311" i="1" s="1"/>
  <c r="AG319" i="1"/>
  <c r="AH319" i="1" s="1"/>
  <c r="AI319" i="1" s="1"/>
  <c r="AJ319" i="1" s="1"/>
  <c r="AL292" i="1"/>
  <c r="AM292" i="1" s="1"/>
  <c r="AN292" i="1" s="1"/>
  <c r="AO292" i="1" s="1"/>
  <c r="AL300" i="1"/>
  <c r="AM300" i="1" s="1"/>
  <c r="AN300" i="1" s="1"/>
  <c r="AO300" i="1" s="1"/>
  <c r="AL308" i="1"/>
  <c r="AM308" i="1" s="1"/>
  <c r="AN308" i="1" s="1"/>
  <c r="AO308" i="1" s="1"/>
  <c r="AL316" i="1"/>
  <c r="AM316" i="1" s="1"/>
  <c r="AN316" i="1" s="1"/>
  <c r="AO316" i="1" s="1"/>
  <c r="AQ289" i="1"/>
  <c r="AR289" i="1" s="1"/>
  <c r="AS289" i="1" s="1"/>
  <c r="AT289" i="1" s="1"/>
  <c r="AQ297" i="1"/>
  <c r="AR297" i="1" s="1"/>
  <c r="AS297" i="1" s="1"/>
  <c r="AT297" i="1" s="1"/>
  <c r="AQ305" i="1"/>
  <c r="AR305" i="1" s="1"/>
  <c r="AS305" i="1" s="1"/>
  <c r="AT305" i="1" s="1"/>
  <c r="AQ313" i="1"/>
  <c r="AR313" i="1" s="1"/>
  <c r="AS313" i="1" s="1"/>
  <c r="AT313" i="1" s="1"/>
  <c r="AV286" i="1"/>
  <c r="AW286" i="1" s="1"/>
  <c r="AX286" i="1" s="1"/>
  <c r="AY286" i="1" s="1"/>
  <c r="AV294" i="1"/>
  <c r="AW294" i="1" s="1"/>
  <c r="AX294" i="1" s="1"/>
  <c r="AY294" i="1" s="1"/>
  <c r="AV302" i="1"/>
  <c r="AW302" i="1" s="1"/>
  <c r="AX302" i="1" s="1"/>
  <c r="AY302" i="1" s="1"/>
  <c r="AV310" i="1"/>
  <c r="AW310" i="1" s="1"/>
  <c r="AX310" i="1" s="1"/>
  <c r="AY310" i="1" s="1"/>
  <c r="AV318" i="1"/>
  <c r="AW318" i="1" s="1"/>
  <c r="AX318" i="1" s="1"/>
  <c r="AY318" i="1" s="1"/>
  <c r="BA291" i="1"/>
  <c r="BB291" i="1" s="1"/>
  <c r="BC291" i="1" s="1"/>
  <c r="BA299" i="1"/>
  <c r="BB299" i="1" s="1"/>
  <c r="BC299" i="1" s="1"/>
  <c r="BA307" i="1"/>
  <c r="BB307" i="1" s="1"/>
  <c r="BC307" i="1" s="1"/>
  <c r="BA315" i="1"/>
  <c r="BB315" i="1" s="1"/>
  <c r="BC315" i="1" s="1"/>
  <c r="BF288" i="1"/>
  <c r="BG288" i="1" s="1"/>
  <c r="BH288" i="1" s="1"/>
  <c r="BF296" i="1"/>
  <c r="BG296" i="1" s="1"/>
  <c r="BH296" i="1" s="1"/>
  <c r="BF304" i="1"/>
  <c r="BG304" i="1" s="1"/>
  <c r="BH304" i="1" s="1"/>
  <c r="BF312" i="1"/>
  <c r="BG312" i="1" s="1"/>
  <c r="BH312" i="1" s="1"/>
  <c r="W357" i="1"/>
  <c r="X357" i="1" s="1"/>
  <c r="Y357" i="1" s="1"/>
  <c r="Z357" i="1" s="1"/>
  <c r="W349" i="1"/>
  <c r="X349" i="1" s="1"/>
  <c r="Y349" i="1" s="1"/>
  <c r="Z349" i="1" s="1"/>
  <c r="W356" i="1"/>
  <c r="X356" i="1" s="1"/>
  <c r="Y356" i="1" s="1"/>
  <c r="Z356" i="1" s="1"/>
  <c r="W348" i="1"/>
  <c r="X348" i="1" s="1"/>
  <c r="Y348" i="1" s="1"/>
  <c r="Z348" i="1" s="1"/>
  <c r="W355" i="1"/>
  <c r="X355" i="1" s="1"/>
  <c r="Y355" i="1" s="1"/>
  <c r="Z355" i="1" s="1"/>
  <c r="W347" i="1"/>
  <c r="X347" i="1" s="1"/>
  <c r="Y347" i="1" s="1"/>
  <c r="Z347" i="1" s="1"/>
  <c r="W354" i="1"/>
  <c r="X354" i="1" s="1"/>
  <c r="Y354" i="1" s="1"/>
  <c r="Z354" i="1" s="1"/>
  <c r="W346" i="1"/>
  <c r="X346" i="1" s="1"/>
  <c r="Y346" i="1" s="1"/>
  <c r="Z346" i="1" s="1"/>
  <c r="W353" i="1"/>
  <c r="X353" i="1" s="1"/>
  <c r="Y353" i="1" s="1"/>
  <c r="Z353" i="1" s="1"/>
  <c r="W345" i="1"/>
  <c r="X345" i="1" s="1"/>
  <c r="Y345" i="1" s="1"/>
  <c r="Z345" i="1" s="1"/>
  <c r="W352" i="1"/>
  <c r="X352" i="1" s="1"/>
  <c r="Y352" i="1" s="1"/>
  <c r="Z352" i="1" s="1"/>
  <c r="W344" i="1"/>
  <c r="X344" i="1" s="1"/>
  <c r="Y344" i="1" s="1"/>
  <c r="Z344" i="1" s="1"/>
  <c r="W351" i="1"/>
  <c r="X351" i="1" s="1"/>
  <c r="Y351" i="1" s="1"/>
  <c r="Z351" i="1" s="1"/>
  <c r="W343" i="1"/>
  <c r="X343" i="1" s="1"/>
  <c r="Y343" i="1" s="1"/>
  <c r="Z343" i="1" s="1"/>
  <c r="M349" i="1"/>
  <c r="N349" i="1" s="1"/>
  <c r="O349" i="1" s="1"/>
  <c r="P349" i="1" s="1"/>
  <c r="R330" i="1"/>
  <c r="S330" i="1" s="1"/>
  <c r="R338" i="1"/>
  <c r="S338" i="1" s="1"/>
  <c r="R346" i="1"/>
  <c r="S346" i="1" s="1"/>
  <c r="T346" i="1" s="1"/>
  <c r="U346" i="1" s="1"/>
  <c r="R354" i="1"/>
  <c r="S354" i="1" s="1"/>
  <c r="T354" i="1" s="1"/>
  <c r="U354" i="1" s="1"/>
  <c r="W327" i="1"/>
  <c r="X327" i="1" s="1"/>
  <c r="Y327" i="1" s="1"/>
  <c r="Z327" i="1" s="1"/>
  <c r="W335" i="1"/>
  <c r="X335" i="1" s="1"/>
  <c r="Y335" i="1" s="1"/>
  <c r="Z335" i="1" s="1"/>
  <c r="W350" i="1"/>
  <c r="X350" i="1" s="1"/>
  <c r="Y350" i="1" s="1"/>
  <c r="Z350" i="1" s="1"/>
  <c r="F237" i="1"/>
  <c r="G237" i="1" s="1"/>
  <c r="H237" i="1" s="1"/>
  <c r="I237" i="1" s="1"/>
  <c r="F229" i="1"/>
  <c r="G229" i="1" s="1"/>
  <c r="H229" i="1" s="1"/>
  <c r="I229" i="1" s="1"/>
  <c r="F221" i="1"/>
  <c r="G221" i="1" s="1"/>
  <c r="R217" i="1"/>
  <c r="S217" i="1" s="1"/>
  <c r="AB209" i="1"/>
  <c r="AC209" i="1" s="1"/>
  <c r="AD209" i="1" s="1"/>
  <c r="AE209" i="1" s="1"/>
  <c r="AB219" i="1"/>
  <c r="AC219" i="1" s="1"/>
  <c r="AD219" i="1" s="1"/>
  <c r="AE219" i="1" s="1"/>
  <c r="AB232" i="1"/>
  <c r="AC232" i="1" s="1"/>
  <c r="AD232" i="1" s="1"/>
  <c r="AE232" i="1" s="1"/>
  <c r="AL225" i="1"/>
  <c r="AM225" i="1" s="1"/>
  <c r="AN225" i="1" s="1"/>
  <c r="AO225" i="1" s="1"/>
  <c r="AV213" i="1"/>
  <c r="AW213" i="1" s="1"/>
  <c r="AX213" i="1" s="1"/>
  <c r="AY213" i="1" s="1"/>
  <c r="BA226" i="1"/>
  <c r="BB226" i="1" s="1"/>
  <c r="BC226" i="1" s="1"/>
  <c r="BD226" i="1" s="1"/>
  <c r="F266" i="1"/>
  <c r="G266" i="1" s="1"/>
  <c r="H266" i="1" s="1"/>
  <c r="I266" i="1" s="1"/>
  <c r="F252" i="1"/>
  <c r="G252" i="1" s="1"/>
  <c r="M248" i="1"/>
  <c r="N248" i="1" s="1"/>
  <c r="M256" i="1"/>
  <c r="N256" i="1" s="1"/>
  <c r="M264" i="1"/>
  <c r="M273" i="1"/>
  <c r="N273" i="1" s="1"/>
  <c r="O273" i="1" s="1"/>
  <c r="P273" i="1" s="1"/>
  <c r="R253" i="1"/>
  <c r="S253" i="1" s="1"/>
  <c r="R261" i="1"/>
  <c r="R269" i="1"/>
  <c r="S269" i="1" s="1"/>
  <c r="W250" i="1"/>
  <c r="X250" i="1" s="1"/>
  <c r="Y250" i="1" s="1"/>
  <c r="Z250" i="1" s="1"/>
  <c r="W258" i="1"/>
  <c r="X258" i="1" s="1"/>
  <c r="Y258" i="1" s="1"/>
  <c r="Z258" i="1" s="1"/>
  <c r="W266" i="1"/>
  <c r="X266" i="1" s="1"/>
  <c r="Y266" i="1" s="1"/>
  <c r="Z266" i="1" s="1"/>
  <c r="AB247" i="1"/>
  <c r="AC247" i="1" s="1"/>
  <c r="AD247" i="1" s="1"/>
  <c r="AE247" i="1" s="1"/>
  <c r="AB255" i="1"/>
  <c r="AC255" i="1" s="1"/>
  <c r="AD255" i="1" s="1"/>
  <c r="AE255" i="1" s="1"/>
  <c r="AB263" i="1"/>
  <c r="AC263" i="1" s="1"/>
  <c r="AD263" i="1" s="1"/>
  <c r="AE263" i="1" s="1"/>
  <c r="AB271" i="1"/>
  <c r="AC271" i="1" s="1"/>
  <c r="AD271" i="1" s="1"/>
  <c r="AE271" i="1" s="1"/>
  <c r="AG252" i="1"/>
  <c r="AH252" i="1" s="1"/>
  <c r="AI252" i="1" s="1"/>
  <c r="AJ252" i="1" s="1"/>
  <c r="AG260" i="1"/>
  <c r="AH260" i="1" s="1"/>
  <c r="AI260" i="1" s="1"/>
  <c r="AJ260" i="1" s="1"/>
  <c r="AG268" i="1"/>
  <c r="AH268" i="1" s="1"/>
  <c r="AI268" i="1" s="1"/>
  <c r="AJ268" i="1" s="1"/>
  <c r="AL249" i="1"/>
  <c r="AM249" i="1" s="1"/>
  <c r="AN249" i="1" s="1"/>
  <c r="AO249" i="1" s="1"/>
  <c r="AL257" i="1"/>
  <c r="AM257" i="1" s="1"/>
  <c r="AN257" i="1" s="1"/>
  <c r="AO257" i="1" s="1"/>
  <c r="AL265" i="1"/>
  <c r="AM265" i="1" s="1"/>
  <c r="AN265" i="1" s="1"/>
  <c r="AO265" i="1" s="1"/>
  <c r="AQ246" i="1"/>
  <c r="AR246" i="1" s="1"/>
  <c r="AS246" i="1" s="1"/>
  <c r="AQ254" i="1"/>
  <c r="AR254" i="1" s="1"/>
  <c r="AS254" i="1" s="1"/>
  <c r="AT254" i="1" s="1"/>
  <c r="AQ262" i="1"/>
  <c r="AR262" i="1" s="1"/>
  <c r="AS262" i="1" s="1"/>
  <c r="AT262" i="1" s="1"/>
  <c r="AQ270" i="1"/>
  <c r="AR270" i="1" s="1"/>
  <c r="AS270" i="1" s="1"/>
  <c r="AT270" i="1" s="1"/>
  <c r="AV251" i="1"/>
  <c r="AW251" i="1" s="1"/>
  <c r="AX251" i="1" s="1"/>
  <c r="AY251" i="1" s="1"/>
  <c r="AV259" i="1"/>
  <c r="AW259" i="1" s="1"/>
  <c r="AX259" i="1" s="1"/>
  <c r="AY259" i="1" s="1"/>
  <c r="AV267" i="1"/>
  <c r="AW267" i="1" s="1"/>
  <c r="AX267" i="1" s="1"/>
  <c r="AY267" i="1" s="1"/>
  <c r="BA248" i="1"/>
  <c r="BB248" i="1" s="1"/>
  <c r="BC248" i="1" s="1"/>
  <c r="BA256" i="1"/>
  <c r="BB256" i="1" s="1"/>
  <c r="BC256" i="1" s="1"/>
  <c r="BA264" i="1"/>
  <c r="BB264" i="1" s="1"/>
  <c r="BC264" i="1" s="1"/>
  <c r="BA272" i="1"/>
  <c r="BB272" i="1" s="1"/>
  <c r="BC272" i="1" s="1"/>
  <c r="BF253" i="1"/>
  <c r="BG253" i="1" s="1"/>
  <c r="BH253" i="1" s="1"/>
  <c r="BI253" i="1" s="1"/>
  <c r="BF261" i="1"/>
  <c r="BG261" i="1" s="1"/>
  <c r="BH261" i="1" s="1"/>
  <c r="BI261" i="1" s="1"/>
  <c r="BF269" i="1"/>
  <c r="BG269" i="1" s="1"/>
  <c r="BH269" i="1" s="1"/>
  <c r="BI269" i="1" s="1"/>
  <c r="BJ269" i="1" s="1"/>
  <c r="M287" i="1"/>
  <c r="N287" i="1" s="1"/>
  <c r="R289" i="1"/>
  <c r="S289" i="1" s="1"/>
  <c r="R297" i="1"/>
  <c r="S297" i="1" s="1"/>
  <c r="T297" i="1" s="1"/>
  <c r="U297" i="1" s="1"/>
  <c r="R305" i="1"/>
  <c r="W286" i="1"/>
  <c r="X286" i="1" s="1"/>
  <c r="Y286" i="1" s="1"/>
  <c r="Z286" i="1" s="1"/>
  <c r="W294" i="1"/>
  <c r="X294" i="1" s="1"/>
  <c r="Y294" i="1" s="1"/>
  <c r="Z294" i="1" s="1"/>
  <c r="W302" i="1"/>
  <c r="X302" i="1" s="1"/>
  <c r="Y302" i="1" s="1"/>
  <c r="Z302" i="1" s="1"/>
  <c r="W310" i="1"/>
  <c r="X310" i="1" s="1"/>
  <c r="Y310" i="1" s="1"/>
  <c r="Z310" i="1" s="1"/>
  <c r="AB291" i="1"/>
  <c r="AC291" i="1" s="1"/>
  <c r="AD291" i="1" s="1"/>
  <c r="AE291" i="1" s="1"/>
  <c r="AB299" i="1"/>
  <c r="AC299" i="1" s="1"/>
  <c r="AD299" i="1" s="1"/>
  <c r="AE299" i="1" s="1"/>
  <c r="AB307" i="1"/>
  <c r="AC307" i="1" s="1"/>
  <c r="AD307" i="1" s="1"/>
  <c r="AE307" i="1" s="1"/>
  <c r="AG288" i="1"/>
  <c r="AH288" i="1" s="1"/>
  <c r="AI288" i="1" s="1"/>
  <c r="AJ288" i="1" s="1"/>
  <c r="AG296" i="1"/>
  <c r="AH296" i="1" s="1"/>
  <c r="AI296" i="1" s="1"/>
  <c r="AJ296" i="1" s="1"/>
  <c r="AG304" i="1"/>
  <c r="AH304" i="1" s="1"/>
  <c r="AI304" i="1" s="1"/>
  <c r="AJ304" i="1" s="1"/>
  <c r="AL285" i="1"/>
  <c r="AM285" i="1" s="1"/>
  <c r="AN285" i="1" s="1"/>
  <c r="AO285" i="1" s="1"/>
  <c r="AL293" i="1"/>
  <c r="AM293" i="1" s="1"/>
  <c r="AN293" i="1" s="1"/>
  <c r="AO293" i="1" s="1"/>
  <c r="AL301" i="1"/>
  <c r="AM301" i="1" s="1"/>
  <c r="AN301" i="1" s="1"/>
  <c r="AO301" i="1" s="1"/>
  <c r="AL309" i="1"/>
  <c r="AM309" i="1" s="1"/>
  <c r="AN309" i="1" s="1"/>
  <c r="AO309" i="1" s="1"/>
  <c r="AQ290" i="1"/>
  <c r="AR290" i="1" s="1"/>
  <c r="AS290" i="1" s="1"/>
  <c r="AT290" i="1" s="1"/>
  <c r="AQ298" i="1"/>
  <c r="AR298" i="1" s="1"/>
  <c r="AS298" i="1" s="1"/>
  <c r="AT298" i="1" s="1"/>
  <c r="AQ306" i="1"/>
  <c r="AR306" i="1" s="1"/>
  <c r="AS306" i="1" s="1"/>
  <c r="AT306" i="1" s="1"/>
  <c r="AV287" i="1"/>
  <c r="AW287" i="1" s="1"/>
  <c r="AX287" i="1" s="1"/>
  <c r="AY287" i="1" s="1"/>
  <c r="AV295" i="1"/>
  <c r="AW295" i="1" s="1"/>
  <c r="AX295" i="1" s="1"/>
  <c r="AY295" i="1" s="1"/>
  <c r="AV303" i="1"/>
  <c r="AW303" i="1" s="1"/>
  <c r="AX303" i="1" s="1"/>
  <c r="AY303" i="1" s="1"/>
  <c r="AV311" i="1"/>
  <c r="AW311" i="1" s="1"/>
  <c r="AX311" i="1" s="1"/>
  <c r="AY311" i="1" s="1"/>
  <c r="BA292" i="1"/>
  <c r="BB292" i="1" s="1"/>
  <c r="BC292" i="1" s="1"/>
  <c r="BA300" i="1"/>
  <c r="BB300" i="1" s="1"/>
  <c r="BC300" i="1" s="1"/>
  <c r="BA308" i="1"/>
  <c r="BB308" i="1" s="1"/>
  <c r="BC308" i="1" s="1"/>
  <c r="BF289" i="1"/>
  <c r="BG289" i="1" s="1"/>
  <c r="BH289" i="1" s="1"/>
  <c r="BI289" i="1" s="1"/>
  <c r="BF297" i="1"/>
  <c r="BG297" i="1" s="1"/>
  <c r="BH297" i="1" s="1"/>
  <c r="BI297" i="1" s="1"/>
  <c r="BF305" i="1"/>
  <c r="BG305" i="1" s="1"/>
  <c r="BH305" i="1" s="1"/>
  <c r="AB355" i="1"/>
  <c r="AC355" i="1" s="1"/>
  <c r="AD355" i="1" s="1"/>
  <c r="AE355" i="1" s="1"/>
  <c r="AB347" i="1"/>
  <c r="AC347" i="1" s="1"/>
  <c r="AD347" i="1" s="1"/>
  <c r="AE347" i="1" s="1"/>
  <c r="AB354" i="1"/>
  <c r="AC354" i="1" s="1"/>
  <c r="AD354" i="1" s="1"/>
  <c r="AE354" i="1" s="1"/>
  <c r="AB346" i="1"/>
  <c r="AC346" i="1" s="1"/>
  <c r="AD346" i="1" s="1"/>
  <c r="AE346" i="1" s="1"/>
  <c r="AB338" i="1"/>
  <c r="AC338" i="1" s="1"/>
  <c r="AD338" i="1" s="1"/>
  <c r="AE338" i="1" s="1"/>
  <c r="AB330" i="1"/>
  <c r="AC330" i="1" s="1"/>
  <c r="AD330" i="1" s="1"/>
  <c r="AE330" i="1" s="1"/>
  <c r="AB353" i="1"/>
  <c r="AC353" i="1" s="1"/>
  <c r="AD353" i="1" s="1"/>
  <c r="AE353" i="1" s="1"/>
  <c r="AB345" i="1"/>
  <c r="AC345" i="1" s="1"/>
  <c r="AD345" i="1" s="1"/>
  <c r="AE345" i="1" s="1"/>
  <c r="AB337" i="1"/>
  <c r="AC337" i="1" s="1"/>
  <c r="AD337" i="1" s="1"/>
  <c r="AE337" i="1" s="1"/>
  <c r="AB329" i="1"/>
  <c r="AC329" i="1" s="1"/>
  <c r="AD329" i="1" s="1"/>
  <c r="AE329" i="1" s="1"/>
  <c r="AB352" i="1"/>
  <c r="AC352" i="1" s="1"/>
  <c r="AD352" i="1" s="1"/>
  <c r="AE352" i="1" s="1"/>
  <c r="AB344" i="1"/>
  <c r="AC344" i="1" s="1"/>
  <c r="AD344" i="1" s="1"/>
  <c r="AE344" i="1" s="1"/>
  <c r="AB336" i="1"/>
  <c r="AC336" i="1" s="1"/>
  <c r="AD336" i="1" s="1"/>
  <c r="AE336" i="1" s="1"/>
  <c r="AB328" i="1"/>
  <c r="AC328" i="1" s="1"/>
  <c r="AD328" i="1" s="1"/>
  <c r="AE328" i="1" s="1"/>
  <c r="AB351" i="1"/>
  <c r="AC351" i="1" s="1"/>
  <c r="AD351" i="1" s="1"/>
  <c r="AE351" i="1" s="1"/>
  <c r="AB343" i="1"/>
  <c r="AC343" i="1" s="1"/>
  <c r="AD343" i="1" s="1"/>
  <c r="AE343" i="1" s="1"/>
  <c r="AB335" i="1"/>
  <c r="AC335" i="1" s="1"/>
  <c r="AD335" i="1" s="1"/>
  <c r="AE335" i="1" s="1"/>
  <c r="AB327" i="1"/>
  <c r="AC327" i="1" s="1"/>
  <c r="AD327" i="1" s="1"/>
  <c r="AE327" i="1" s="1"/>
  <c r="AB358" i="1"/>
  <c r="AC358" i="1" s="1"/>
  <c r="AD358" i="1" s="1"/>
  <c r="AE358" i="1" s="1"/>
  <c r="AB350" i="1"/>
  <c r="AC350" i="1" s="1"/>
  <c r="AD350" i="1" s="1"/>
  <c r="AE350" i="1" s="1"/>
  <c r="AB342" i="1"/>
  <c r="AC342" i="1" s="1"/>
  <c r="AD342" i="1" s="1"/>
  <c r="AE342" i="1" s="1"/>
  <c r="AB334" i="1"/>
  <c r="AC334" i="1" s="1"/>
  <c r="AD334" i="1" s="1"/>
  <c r="AE334" i="1" s="1"/>
  <c r="AB326" i="1"/>
  <c r="AC326" i="1" s="1"/>
  <c r="AD326" i="1" s="1"/>
  <c r="AE326" i="1" s="1"/>
  <c r="AB357" i="1"/>
  <c r="AC357" i="1" s="1"/>
  <c r="AD357" i="1" s="1"/>
  <c r="AE357" i="1" s="1"/>
  <c r="AB349" i="1"/>
  <c r="AC349" i="1" s="1"/>
  <c r="AD349" i="1" s="1"/>
  <c r="AE349" i="1" s="1"/>
  <c r="AB341" i="1"/>
  <c r="AC341" i="1" s="1"/>
  <c r="AD341" i="1" s="1"/>
  <c r="AE341" i="1" s="1"/>
  <c r="AB333" i="1"/>
  <c r="AC333" i="1" s="1"/>
  <c r="AD333" i="1" s="1"/>
  <c r="AE333" i="1" s="1"/>
  <c r="AB325" i="1"/>
  <c r="AC325" i="1" s="1"/>
  <c r="AD325" i="1" s="1"/>
  <c r="AE325" i="1" s="1"/>
  <c r="AB356" i="1"/>
  <c r="AC356" i="1" s="1"/>
  <c r="AD356" i="1" s="1"/>
  <c r="AE356" i="1" s="1"/>
  <c r="AB348" i="1"/>
  <c r="AC348" i="1" s="1"/>
  <c r="AD348" i="1" s="1"/>
  <c r="AE348" i="1" s="1"/>
  <c r="AB340" i="1"/>
  <c r="AC340" i="1" s="1"/>
  <c r="AD340" i="1" s="1"/>
  <c r="AE340" i="1" s="1"/>
  <c r="AB332" i="1"/>
  <c r="AC332" i="1" s="1"/>
  <c r="AD332" i="1" s="1"/>
  <c r="AE332" i="1" s="1"/>
  <c r="AB324" i="1"/>
  <c r="AC324" i="1" s="1"/>
  <c r="AD324" i="1" s="1"/>
  <c r="M357" i="1"/>
  <c r="N357" i="1" s="1"/>
  <c r="O357" i="1" s="1"/>
  <c r="P357" i="1" s="1"/>
  <c r="R331" i="1"/>
  <c r="S331" i="1" s="1"/>
  <c r="R339" i="1"/>
  <c r="S339" i="1" s="1"/>
  <c r="R347" i="1"/>
  <c r="S347" i="1" s="1"/>
  <c r="W328" i="1"/>
  <c r="X328" i="1" s="1"/>
  <c r="Y328" i="1" s="1"/>
  <c r="Z328" i="1" s="1"/>
  <c r="W336" i="1"/>
  <c r="X336" i="1" s="1"/>
  <c r="Y336" i="1" s="1"/>
  <c r="Z336" i="1" s="1"/>
  <c r="W358" i="1"/>
  <c r="X358" i="1" s="1"/>
  <c r="Y358" i="1" s="1"/>
  <c r="Z358" i="1" s="1"/>
  <c r="F363" i="1"/>
  <c r="G363" i="1" s="1"/>
  <c r="F392" i="1"/>
  <c r="G392" i="1" s="1"/>
  <c r="H392" i="1" s="1"/>
  <c r="I392" i="1" s="1"/>
  <c r="F384" i="1"/>
  <c r="G384" i="1" s="1"/>
  <c r="H384" i="1" s="1"/>
  <c r="I384" i="1" s="1"/>
  <c r="F376" i="1"/>
  <c r="G376" i="1" s="1"/>
  <c r="H376" i="1" s="1"/>
  <c r="I376" i="1" s="1"/>
  <c r="F368" i="1"/>
  <c r="G368" i="1" s="1"/>
  <c r="H368" i="1" s="1"/>
  <c r="I368" i="1" s="1"/>
  <c r="M378" i="1"/>
  <c r="N378" i="1" s="1"/>
  <c r="R368" i="1"/>
  <c r="S368" i="1" s="1"/>
  <c r="T368" i="1" s="1"/>
  <c r="U368" i="1" s="1"/>
  <c r="R376" i="1"/>
  <c r="S376" i="1" s="1"/>
  <c r="R384" i="1"/>
  <c r="S384" i="1" s="1"/>
  <c r="R392" i="1"/>
  <c r="S392" i="1" s="1"/>
  <c r="W365" i="1"/>
  <c r="X365" i="1" s="1"/>
  <c r="Y365" i="1" s="1"/>
  <c r="Z365" i="1" s="1"/>
  <c r="W373" i="1"/>
  <c r="X373" i="1" s="1"/>
  <c r="Y373" i="1" s="1"/>
  <c r="Z373" i="1" s="1"/>
  <c r="W381" i="1"/>
  <c r="X381" i="1" s="1"/>
  <c r="Y381" i="1" s="1"/>
  <c r="Z381" i="1" s="1"/>
  <c r="W389" i="1"/>
  <c r="X389" i="1" s="1"/>
  <c r="Y389" i="1" s="1"/>
  <c r="Z389" i="1" s="1"/>
  <c r="W397" i="1"/>
  <c r="X397" i="1" s="1"/>
  <c r="Y397" i="1" s="1"/>
  <c r="Z397" i="1" s="1"/>
  <c r="AB370" i="1"/>
  <c r="AC370" i="1" s="1"/>
  <c r="AD370" i="1" s="1"/>
  <c r="AE370" i="1" s="1"/>
  <c r="AB378" i="1"/>
  <c r="AC378" i="1" s="1"/>
  <c r="AD378" i="1" s="1"/>
  <c r="AE378" i="1" s="1"/>
  <c r="AB386" i="1"/>
  <c r="AC386" i="1" s="1"/>
  <c r="AD386" i="1" s="1"/>
  <c r="AE386" i="1" s="1"/>
  <c r="AB394" i="1"/>
  <c r="AC394" i="1" s="1"/>
  <c r="AD394" i="1" s="1"/>
  <c r="AE394" i="1" s="1"/>
  <c r="AG367" i="1"/>
  <c r="AH367" i="1" s="1"/>
  <c r="AI367" i="1" s="1"/>
  <c r="AJ367" i="1" s="1"/>
  <c r="AG375" i="1"/>
  <c r="AH375" i="1" s="1"/>
  <c r="AI375" i="1" s="1"/>
  <c r="AJ375" i="1" s="1"/>
  <c r="AG383" i="1"/>
  <c r="AH383" i="1" s="1"/>
  <c r="AI383" i="1" s="1"/>
  <c r="AJ383" i="1" s="1"/>
  <c r="AG391" i="1"/>
  <c r="AH391" i="1" s="1"/>
  <c r="AI391" i="1" s="1"/>
  <c r="AJ391" i="1" s="1"/>
  <c r="AL364" i="1"/>
  <c r="AM364" i="1" s="1"/>
  <c r="AN364" i="1" s="1"/>
  <c r="AO364" i="1" s="1"/>
  <c r="AL372" i="1"/>
  <c r="AM372" i="1" s="1"/>
  <c r="AN372" i="1" s="1"/>
  <c r="AO372" i="1" s="1"/>
  <c r="AL380" i="1"/>
  <c r="AM380" i="1" s="1"/>
  <c r="AN380" i="1" s="1"/>
  <c r="AO380" i="1" s="1"/>
  <c r="AL388" i="1"/>
  <c r="AM388" i="1" s="1"/>
  <c r="AN388" i="1" s="1"/>
  <c r="AO388" i="1" s="1"/>
  <c r="AL396" i="1"/>
  <c r="AM396" i="1" s="1"/>
  <c r="AN396" i="1" s="1"/>
  <c r="AO396" i="1" s="1"/>
  <c r="AQ369" i="1"/>
  <c r="AR369" i="1" s="1"/>
  <c r="AS369" i="1" s="1"/>
  <c r="AT369" i="1" s="1"/>
  <c r="AQ377" i="1"/>
  <c r="AR377" i="1" s="1"/>
  <c r="AS377" i="1" s="1"/>
  <c r="AT377" i="1" s="1"/>
  <c r="AQ385" i="1"/>
  <c r="AR385" i="1" s="1"/>
  <c r="AS385" i="1" s="1"/>
  <c r="AT385" i="1" s="1"/>
  <c r="AQ393" i="1"/>
  <c r="AR393" i="1" s="1"/>
  <c r="AS393" i="1" s="1"/>
  <c r="AT393" i="1" s="1"/>
  <c r="AV366" i="1"/>
  <c r="AW366" i="1" s="1"/>
  <c r="AX366" i="1" s="1"/>
  <c r="AY366" i="1" s="1"/>
  <c r="AV374" i="1"/>
  <c r="AW374" i="1" s="1"/>
  <c r="AX374" i="1" s="1"/>
  <c r="AY374" i="1" s="1"/>
  <c r="AV382" i="1"/>
  <c r="AW382" i="1" s="1"/>
  <c r="AX382" i="1" s="1"/>
  <c r="AY382" i="1" s="1"/>
  <c r="AV390" i="1"/>
  <c r="AW390" i="1" s="1"/>
  <c r="AX390" i="1" s="1"/>
  <c r="AY390" i="1" s="1"/>
  <c r="BA363" i="1"/>
  <c r="BB363" i="1" s="1"/>
  <c r="BC363" i="1" s="1"/>
  <c r="BA371" i="1"/>
  <c r="BB371" i="1" s="1"/>
  <c r="BC371" i="1" s="1"/>
  <c r="BD371" i="1" s="1"/>
  <c r="BE371" i="1" s="1"/>
  <c r="BA379" i="1"/>
  <c r="BB379" i="1" s="1"/>
  <c r="BC379" i="1" s="1"/>
  <c r="BA387" i="1"/>
  <c r="BB387" i="1" s="1"/>
  <c r="BC387" i="1" s="1"/>
  <c r="BA395" i="1"/>
  <c r="BB395" i="1" s="1"/>
  <c r="BC395" i="1" s="1"/>
  <c r="BF368" i="1"/>
  <c r="BG368" i="1" s="1"/>
  <c r="BH368" i="1" s="1"/>
  <c r="BF376" i="1"/>
  <c r="BG376" i="1" s="1"/>
  <c r="BH376" i="1" s="1"/>
  <c r="BF384" i="1"/>
  <c r="BG384" i="1" s="1"/>
  <c r="BH384" i="1" s="1"/>
  <c r="BF392" i="1"/>
  <c r="BG392" i="1" s="1"/>
  <c r="BH392" i="1" s="1"/>
  <c r="M404" i="1"/>
  <c r="N404" i="1" s="1"/>
  <c r="R404" i="1"/>
  <c r="S404" i="1" s="1"/>
  <c r="R412" i="1"/>
  <c r="S412" i="1" s="1"/>
  <c r="R420" i="1"/>
  <c r="S420" i="1" s="1"/>
  <c r="R428" i="1"/>
  <c r="S428" i="1" s="1"/>
  <c r="R436" i="1"/>
  <c r="S436" i="1" s="1"/>
  <c r="W409" i="1"/>
  <c r="X409" i="1" s="1"/>
  <c r="Y409" i="1" s="1"/>
  <c r="Z409" i="1" s="1"/>
  <c r="W417" i="1"/>
  <c r="X417" i="1" s="1"/>
  <c r="Y417" i="1" s="1"/>
  <c r="Z417" i="1" s="1"/>
  <c r="W425" i="1"/>
  <c r="X425" i="1" s="1"/>
  <c r="Y425" i="1" s="1"/>
  <c r="Z425" i="1" s="1"/>
  <c r="W433" i="1"/>
  <c r="X433" i="1" s="1"/>
  <c r="Y433" i="1" s="1"/>
  <c r="Z433" i="1" s="1"/>
  <c r="AB406" i="1"/>
  <c r="AC406" i="1" s="1"/>
  <c r="AD406" i="1" s="1"/>
  <c r="AE406" i="1" s="1"/>
  <c r="AB414" i="1"/>
  <c r="AC414" i="1" s="1"/>
  <c r="AD414" i="1" s="1"/>
  <c r="AE414" i="1" s="1"/>
  <c r="AB422" i="1"/>
  <c r="AC422" i="1" s="1"/>
  <c r="AD422" i="1" s="1"/>
  <c r="AE422" i="1" s="1"/>
  <c r="AB430" i="1"/>
  <c r="AC430" i="1" s="1"/>
  <c r="AD430" i="1" s="1"/>
  <c r="AE430" i="1" s="1"/>
  <c r="AG403" i="1"/>
  <c r="AH403" i="1" s="1"/>
  <c r="AI403" i="1" s="1"/>
  <c r="AJ403" i="1" s="1"/>
  <c r="AG411" i="1"/>
  <c r="AH411" i="1" s="1"/>
  <c r="AI411" i="1" s="1"/>
  <c r="AJ411" i="1" s="1"/>
  <c r="AG419" i="1"/>
  <c r="AH419" i="1" s="1"/>
  <c r="AI419" i="1" s="1"/>
  <c r="AJ419" i="1" s="1"/>
  <c r="AG427" i="1"/>
  <c r="AH427" i="1" s="1"/>
  <c r="AI427" i="1" s="1"/>
  <c r="AJ427" i="1" s="1"/>
  <c r="AG435" i="1"/>
  <c r="AH435" i="1" s="1"/>
  <c r="AI435" i="1" s="1"/>
  <c r="AJ435" i="1" s="1"/>
  <c r="AL408" i="1"/>
  <c r="AM408" i="1" s="1"/>
  <c r="AN408" i="1" s="1"/>
  <c r="AO408" i="1" s="1"/>
  <c r="AL416" i="1"/>
  <c r="AM416" i="1" s="1"/>
  <c r="AN416" i="1" s="1"/>
  <c r="AO416" i="1" s="1"/>
  <c r="AL424" i="1"/>
  <c r="AM424" i="1" s="1"/>
  <c r="AN424" i="1" s="1"/>
  <c r="AO424" i="1" s="1"/>
  <c r="AL432" i="1"/>
  <c r="AM432" i="1" s="1"/>
  <c r="AN432" i="1" s="1"/>
  <c r="AO432" i="1" s="1"/>
  <c r="AQ405" i="1"/>
  <c r="AR405" i="1" s="1"/>
  <c r="AS405" i="1" s="1"/>
  <c r="AT405" i="1" s="1"/>
  <c r="AQ413" i="1"/>
  <c r="AR413" i="1" s="1"/>
  <c r="AS413" i="1" s="1"/>
  <c r="AT413" i="1" s="1"/>
  <c r="AQ421" i="1"/>
  <c r="AR421" i="1" s="1"/>
  <c r="AS421" i="1" s="1"/>
  <c r="AT421" i="1" s="1"/>
  <c r="AQ429" i="1"/>
  <c r="AR429" i="1" s="1"/>
  <c r="AS429" i="1" s="1"/>
  <c r="AT429" i="1" s="1"/>
  <c r="AV402" i="1"/>
  <c r="AW402" i="1" s="1"/>
  <c r="AX402" i="1" s="1"/>
  <c r="AY402" i="1" s="1"/>
  <c r="AV410" i="1"/>
  <c r="AW410" i="1" s="1"/>
  <c r="AX410" i="1" s="1"/>
  <c r="AY410" i="1" s="1"/>
  <c r="AV418" i="1"/>
  <c r="AW418" i="1" s="1"/>
  <c r="AX418" i="1" s="1"/>
  <c r="AY418" i="1" s="1"/>
  <c r="AV426" i="1"/>
  <c r="AW426" i="1" s="1"/>
  <c r="AX426" i="1" s="1"/>
  <c r="AY426" i="1" s="1"/>
  <c r="AV434" i="1"/>
  <c r="AW434" i="1" s="1"/>
  <c r="AX434" i="1" s="1"/>
  <c r="AY434" i="1" s="1"/>
  <c r="BA407" i="1"/>
  <c r="BB407" i="1" s="1"/>
  <c r="BC407" i="1" s="1"/>
  <c r="BA415" i="1"/>
  <c r="BB415" i="1" s="1"/>
  <c r="BC415" i="1" s="1"/>
  <c r="BA423" i="1"/>
  <c r="BB423" i="1" s="1"/>
  <c r="BC423" i="1" s="1"/>
  <c r="BA431" i="1"/>
  <c r="BB431" i="1" s="1"/>
  <c r="BC431" i="1" s="1"/>
  <c r="BF404" i="1"/>
  <c r="BG404" i="1" s="1"/>
  <c r="BH404" i="1" s="1"/>
  <c r="BF412" i="1"/>
  <c r="BG412" i="1" s="1"/>
  <c r="BH412" i="1" s="1"/>
  <c r="BF421" i="1"/>
  <c r="BG421" i="1" s="1"/>
  <c r="BH421" i="1" s="1"/>
  <c r="BI421" i="1" s="1"/>
  <c r="BF429" i="1"/>
  <c r="BG429" i="1" s="1"/>
  <c r="BH429" i="1" s="1"/>
  <c r="BI429" i="1" s="1"/>
  <c r="BF418" i="1"/>
  <c r="BG418" i="1" s="1"/>
  <c r="BH418" i="1" s="1"/>
  <c r="F469" i="1"/>
  <c r="G469" i="1" s="1"/>
  <c r="H469" i="1" s="1"/>
  <c r="I469" i="1" s="1"/>
  <c r="F461" i="1"/>
  <c r="G461" i="1" s="1"/>
  <c r="H461" i="1" s="1"/>
  <c r="I461" i="1" s="1"/>
  <c r="F453" i="1"/>
  <c r="G453" i="1" s="1"/>
  <c r="H453" i="1" s="1"/>
  <c r="I453" i="1" s="1"/>
  <c r="F445" i="1"/>
  <c r="G445" i="1" s="1"/>
  <c r="H445" i="1" s="1"/>
  <c r="I445" i="1" s="1"/>
  <c r="R441" i="1"/>
  <c r="S441" i="1" s="1"/>
  <c r="T441" i="1" s="1"/>
  <c r="U441" i="1" s="1"/>
  <c r="R449" i="1"/>
  <c r="S449" i="1" s="1"/>
  <c r="R457" i="1"/>
  <c r="S457" i="1" s="1"/>
  <c r="T457" i="1" s="1"/>
  <c r="U457" i="1" s="1"/>
  <c r="R465" i="1"/>
  <c r="S465" i="1" s="1"/>
  <c r="R473" i="1"/>
  <c r="S473" i="1" s="1"/>
  <c r="W446" i="1"/>
  <c r="X446" i="1" s="1"/>
  <c r="Y446" i="1" s="1"/>
  <c r="Z446" i="1" s="1"/>
  <c r="W454" i="1"/>
  <c r="X454" i="1" s="1"/>
  <c r="Y454" i="1" s="1"/>
  <c r="Z454" i="1" s="1"/>
  <c r="W462" i="1"/>
  <c r="X462" i="1" s="1"/>
  <c r="Y462" i="1" s="1"/>
  <c r="Z462" i="1" s="1"/>
  <c r="W470" i="1"/>
  <c r="X470" i="1" s="1"/>
  <c r="Y470" i="1" s="1"/>
  <c r="Z470" i="1" s="1"/>
  <c r="AB443" i="1"/>
  <c r="AC443" i="1" s="1"/>
  <c r="AD443" i="1" s="1"/>
  <c r="AE443" i="1" s="1"/>
  <c r="AB451" i="1"/>
  <c r="AC451" i="1" s="1"/>
  <c r="AD451" i="1" s="1"/>
  <c r="AE451" i="1" s="1"/>
  <c r="AB459" i="1"/>
  <c r="AC459" i="1" s="1"/>
  <c r="AD459" i="1" s="1"/>
  <c r="AE459" i="1" s="1"/>
  <c r="AB467" i="1"/>
  <c r="AC467" i="1" s="1"/>
  <c r="AD467" i="1" s="1"/>
  <c r="AE467" i="1" s="1"/>
  <c r="AB475" i="1"/>
  <c r="AC475" i="1" s="1"/>
  <c r="AD475" i="1" s="1"/>
  <c r="AE475" i="1" s="1"/>
  <c r="AG448" i="1"/>
  <c r="AH448" i="1" s="1"/>
  <c r="AI448" i="1" s="1"/>
  <c r="AJ448" i="1" s="1"/>
  <c r="AG456" i="1"/>
  <c r="AH456" i="1" s="1"/>
  <c r="AI456" i="1" s="1"/>
  <c r="AJ456" i="1" s="1"/>
  <c r="AG464" i="1"/>
  <c r="AH464" i="1" s="1"/>
  <c r="AI464" i="1" s="1"/>
  <c r="AJ464" i="1" s="1"/>
  <c r="AG472" i="1"/>
  <c r="AH472" i="1" s="1"/>
  <c r="AI472" i="1" s="1"/>
  <c r="AJ472" i="1" s="1"/>
  <c r="AL445" i="1"/>
  <c r="AM445" i="1" s="1"/>
  <c r="AN445" i="1" s="1"/>
  <c r="AO445" i="1" s="1"/>
  <c r="AL453" i="1"/>
  <c r="AM453" i="1" s="1"/>
  <c r="AN453" i="1" s="1"/>
  <c r="AO453" i="1" s="1"/>
  <c r="AL461" i="1"/>
  <c r="AM461" i="1" s="1"/>
  <c r="AN461" i="1" s="1"/>
  <c r="AO461" i="1" s="1"/>
  <c r="F364" i="1"/>
  <c r="G364" i="1" s="1"/>
  <c r="F391" i="1"/>
  <c r="F383" i="1"/>
  <c r="G383" i="1" s="1"/>
  <c r="F375" i="1"/>
  <c r="F367" i="1"/>
  <c r="G367" i="1" s="1"/>
  <c r="M386" i="1"/>
  <c r="N386" i="1" s="1"/>
  <c r="R369" i="1"/>
  <c r="S369" i="1" s="1"/>
  <c r="R377" i="1"/>
  <c r="S377" i="1" s="1"/>
  <c r="R385" i="1"/>
  <c r="S385" i="1" s="1"/>
  <c r="T385" i="1" s="1"/>
  <c r="U385" i="1" s="1"/>
  <c r="R393" i="1"/>
  <c r="S393" i="1" s="1"/>
  <c r="T393" i="1" s="1"/>
  <c r="U393" i="1" s="1"/>
  <c r="W366" i="1"/>
  <c r="X366" i="1" s="1"/>
  <c r="Y366" i="1" s="1"/>
  <c r="Z366" i="1" s="1"/>
  <c r="W374" i="1"/>
  <c r="X374" i="1" s="1"/>
  <c r="Y374" i="1" s="1"/>
  <c r="Z374" i="1" s="1"/>
  <c r="W382" i="1"/>
  <c r="X382" i="1" s="1"/>
  <c r="Y382" i="1" s="1"/>
  <c r="Z382" i="1" s="1"/>
  <c r="W390" i="1"/>
  <c r="X390" i="1" s="1"/>
  <c r="Y390" i="1" s="1"/>
  <c r="Z390" i="1" s="1"/>
  <c r="AB363" i="1"/>
  <c r="AC363" i="1" s="1"/>
  <c r="AD363" i="1" s="1"/>
  <c r="AB371" i="1"/>
  <c r="AC371" i="1" s="1"/>
  <c r="AD371" i="1" s="1"/>
  <c r="AE371" i="1" s="1"/>
  <c r="AB379" i="1"/>
  <c r="AC379" i="1" s="1"/>
  <c r="AD379" i="1" s="1"/>
  <c r="AE379" i="1" s="1"/>
  <c r="AB387" i="1"/>
  <c r="AC387" i="1" s="1"/>
  <c r="AD387" i="1" s="1"/>
  <c r="AE387" i="1" s="1"/>
  <c r="AB395" i="1"/>
  <c r="AC395" i="1" s="1"/>
  <c r="AD395" i="1" s="1"/>
  <c r="AE395" i="1" s="1"/>
  <c r="AG368" i="1"/>
  <c r="AH368" i="1" s="1"/>
  <c r="AI368" i="1" s="1"/>
  <c r="AJ368" i="1" s="1"/>
  <c r="AG376" i="1"/>
  <c r="AH376" i="1" s="1"/>
  <c r="AI376" i="1" s="1"/>
  <c r="AJ376" i="1" s="1"/>
  <c r="AG384" i="1"/>
  <c r="AH384" i="1" s="1"/>
  <c r="AI384" i="1" s="1"/>
  <c r="AJ384" i="1" s="1"/>
  <c r="AG392" i="1"/>
  <c r="AH392" i="1" s="1"/>
  <c r="AI392" i="1" s="1"/>
  <c r="AJ392" i="1" s="1"/>
  <c r="AL365" i="1"/>
  <c r="AM365" i="1" s="1"/>
  <c r="AN365" i="1" s="1"/>
  <c r="AO365" i="1" s="1"/>
  <c r="AL373" i="1"/>
  <c r="AM373" i="1" s="1"/>
  <c r="AN373" i="1" s="1"/>
  <c r="AO373" i="1" s="1"/>
  <c r="AL381" i="1"/>
  <c r="AM381" i="1" s="1"/>
  <c r="AN381" i="1" s="1"/>
  <c r="AO381" i="1" s="1"/>
  <c r="AL389" i="1"/>
  <c r="AM389" i="1" s="1"/>
  <c r="AN389" i="1" s="1"/>
  <c r="AO389" i="1" s="1"/>
  <c r="AL397" i="1"/>
  <c r="AM397" i="1" s="1"/>
  <c r="AN397" i="1" s="1"/>
  <c r="AO397" i="1" s="1"/>
  <c r="AQ370" i="1"/>
  <c r="AR370" i="1" s="1"/>
  <c r="AS370" i="1" s="1"/>
  <c r="AT370" i="1" s="1"/>
  <c r="AQ378" i="1"/>
  <c r="AR378" i="1" s="1"/>
  <c r="AS378" i="1" s="1"/>
  <c r="AT378" i="1" s="1"/>
  <c r="AQ386" i="1"/>
  <c r="AR386" i="1" s="1"/>
  <c r="AS386" i="1" s="1"/>
  <c r="AT386" i="1" s="1"/>
  <c r="AQ394" i="1"/>
  <c r="AR394" i="1" s="1"/>
  <c r="AS394" i="1" s="1"/>
  <c r="AT394" i="1" s="1"/>
  <c r="AV367" i="1"/>
  <c r="AW367" i="1" s="1"/>
  <c r="AX367" i="1" s="1"/>
  <c r="AY367" i="1" s="1"/>
  <c r="AV375" i="1"/>
  <c r="AW375" i="1" s="1"/>
  <c r="AX375" i="1" s="1"/>
  <c r="AY375" i="1" s="1"/>
  <c r="AV383" i="1"/>
  <c r="AW383" i="1" s="1"/>
  <c r="AX383" i="1" s="1"/>
  <c r="AY383" i="1" s="1"/>
  <c r="AV391" i="1"/>
  <c r="AW391" i="1" s="1"/>
  <c r="AX391" i="1" s="1"/>
  <c r="AY391" i="1" s="1"/>
  <c r="BA364" i="1"/>
  <c r="BB364" i="1" s="1"/>
  <c r="BC364" i="1" s="1"/>
  <c r="BA372" i="1"/>
  <c r="BB372" i="1" s="1"/>
  <c r="BC372" i="1" s="1"/>
  <c r="BA380" i="1"/>
  <c r="BB380" i="1" s="1"/>
  <c r="BC380" i="1" s="1"/>
  <c r="BA388" i="1"/>
  <c r="BB388" i="1" s="1"/>
  <c r="BC388" i="1" s="1"/>
  <c r="BD388" i="1" s="1"/>
  <c r="BE388" i="1" s="1"/>
  <c r="BA396" i="1"/>
  <c r="BB396" i="1" s="1"/>
  <c r="BC396" i="1" s="1"/>
  <c r="BF369" i="1"/>
  <c r="BG369" i="1" s="1"/>
  <c r="BH369" i="1" s="1"/>
  <c r="BF377" i="1"/>
  <c r="BG377" i="1" s="1"/>
  <c r="BH377" i="1" s="1"/>
  <c r="BI377" i="1" s="1"/>
  <c r="BJ377" i="1" s="1"/>
  <c r="BF385" i="1"/>
  <c r="BG385" i="1" s="1"/>
  <c r="BH385" i="1" s="1"/>
  <c r="BI385" i="1" s="1"/>
  <c r="BJ385" i="1" s="1"/>
  <c r="BF393" i="1"/>
  <c r="BG393" i="1" s="1"/>
  <c r="BH393" i="1" s="1"/>
  <c r="M405" i="1"/>
  <c r="N405" i="1" s="1"/>
  <c r="R405" i="1"/>
  <c r="S405" i="1" s="1"/>
  <c r="R413" i="1"/>
  <c r="S413" i="1" s="1"/>
  <c r="R421" i="1"/>
  <c r="S421" i="1" s="1"/>
  <c r="R429" i="1"/>
  <c r="S429" i="1" s="1"/>
  <c r="W402" i="1"/>
  <c r="X402" i="1" s="1"/>
  <c r="Y402" i="1" s="1"/>
  <c r="W410" i="1"/>
  <c r="X410" i="1" s="1"/>
  <c r="Y410" i="1" s="1"/>
  <c r="Z410" i="1" s="1"/>
  <c r="W418" i="1"/>
  <c r="X418" i="1" s="1"/>
  <c r="Y418" i="1" s="1"/>
  <c r="Z418" i="1" s="1"/>
  <c r="W426" i="1"/>
  <c r="X426" i="1" s="1"/>
  <c r="Y426" i="1" s="1"/>
  <c r="Z426" i="1" s="1"/>
  <c r="W434" i="1"/>
  <c r="X434" i="1" s="1"/>
  <c r="Y434" i="1" s="1"/>
  <c r="Z434" i="1" s="1"/>
  <c r="AB407" i="1"/>
  <c r="AC407" i="1" s="1"/>
  <c r="AD407" i="1" s="1"/>
  <c r="AE407" i="1" s="1"/>
  <c r="AB415" i="1"/>
  <c r="AC415" i="1" s="1"/>
  <c r="AD415" i="1" s="1"/>
  <c r="AE415" i="1" s="1"/>
  <c r="AB423" i="1"/>
  <c r="AC423" i="1" s="1"/>
  <c r="AD423" i="1" s="1"/>
  <c r="AE423" i="1" s="1"/>
  <c r="AB431" i="1"/>
  <c r="AC431" i="1" s="1"/>
  <c r="AD431" i="1" s="1"/>
  <c r="AE431" i="1" s="1"/>
  <c r="AG404" i="1"/>
  <c r="AH404" i="1" s="1"/>
  <c r="AI404" i="1" s="1"/>
  <c r="AJ404" i="1" s="1"/>
  <c r="AG412" i="1"/>
  <c r="AH412" i="1" s="1"/>
  <c r="AI412" i="1" s="1"/>
  <c r="AJ412" i="1" s="1"/>
  <c r="AG420" i="1"/>
  <c r="AH420" i="1" s="1"/>
  <c r="AI420" i="1" s="1"/>
  <c r="AJ420" i="1" s="1"/>
  <c r="AG428" i="1"/>
  <c r="AH428" i="1" s="1"/>
  <c r="AI428" i="1" s="1"/>
  <c r="AJ428" i="1" s="1"/>
  <c r="AG436" i="1"/>
  <c r="AH436" i="1" s="1"/>
  <c r="AI436" i="1" s="1"/>
  <c r="AJ436" i="1" s="1"/>
  <c r="AL409" i="1"/>
  <c r="AM409" i="1" s="1"/>
  <c r="AN409" i="1" s="1"/>
  <c r="AO409" i="1" s="1"/>
  <c r="AL417" i="1"/>
  <c r="AM417" i="1" s="1"/>
  <c r="AN417" i="1" s="1"/>
  <c r="AO417" i="1" s="1"/>
  <c r="AL425" i="1"/>
  <c r="AM425" i="1" s="1"/>
  <c r="AN425" i="1" s="1"/>
  <c r="AO425" i="1" s="1"/>
  <c r="AL433" i="1"/>
  <c r="AM433" i="1" s="1"/>
  <c r="AN433" i="1" s="1"/>
  <c r="AO433" i="1" s="1"/>
  <c r="AQ406" i="1"/>
  <c r="AR406" i="1" s="1"/>
  <c r="AS406" i="1" s="1"/>
  <c r="AT406" i="1" s="1"/>
  <c r="AQ414" i="1"/>
  <c r="AR414" i="1" s="1"/>
  <c r="AS414" i="1" s="1"/>
  <c r="AT414" i="1" s="1"/>
  <c r="AQ422" i="1"/>
  <c r="AR422" i="1" s="1"/>
  <c r="AS422" i="1" s="1"/>
  <c r="AT422" i="1" s="1"/>
  <c r="AQ430" i="1"/>
  <c r="AR430" i="1" s="1"/>
  <c r="AS430" i="1" s="1"/>
  <c r="AT430" i="1" s="1"/>
  <c r="AV403" i="1"/>
  <c r="AW403" i="1" s="1"/>
  <c r="AX403" i="1" s="1"/>
  <c r="AY403" i="1" s="1"/>
  <c r="AV411" i="1"/>
  <c r="AW411" i="1" s="1"/>
  <c r="AX411" i="1" s="1"/>
  <c r="AY411" i="1" s="1"/>
  <c r="AV419" i="1"/>
  <c r="AW419" i="1" s="1"/>
  <c r="AX419" i="1" s="1"/>
  <c r="AY419" i="1" s="1"/>
  <c r="AV427" i="1"/>
  <c r="AW427" i="1" s="1"/>
  <c r="AX427" i="1" s="1"/>
  <c r="AY427" i="1" s="1"/>
  <c r="AV435" i="1"/>
  <c r="AW435" i="1" s="1"/>
  <c r="AX435" i="1" s="1"/>
  <c r="AY435" i="1" s="1"/>
  <c r="BA408" i="1"/>
  <c r="BB408" i="1" s="1"/>
  <c r="BC408" i="1" s="1"/>
  <c r="BA416" i="1"/>
  <c r="BB416" i="1" s="1"/>
  <c r="BC416" i="1" s="1"/>
  <c r="BA424" i="1"/>
  <c r="BB424" i="1" s="1"/>
  <c r="BC424" i="1" s="1"/>
  <c r="BA432" i="1"/>
  <c r="BB432" i="1" s="1"/>
  <c r="BC432" i="1" s="1"/>
  <c r="BF405" i="1"/>
  <c r="BG405" i="1" s="1"/>
  <c r="BH405" i="1" s="1"/>
  <c r="BI405" i="1" s="1"/>
  <c r="BF413" i="1"/>
  <c r="BG413" i="1" s="1"/>
  <c r="BH413" i="1" s="1"/>
  <c r="BI413" i="1" s="1"/>
  <c r="BF422" i="1"/>
  <c r="BG422" i="1" s="1"/>
  <c r="BH422" i="1" s="1"/>
  <c r="BF430" i="1"/>
  <c r="BG430" i="1" s="1"/>
  <c r="BH430" i="1" s="1"/>
  <c r="BI430" i="1" s="1"/>
  <c r="F442" i="1"/>
  <c r="G442" i="1" s="1"/>
  <c r="F468" i="1"/>
  <c r="G468" i="1" s="1"/>
  <c r="H468" i="1" s="1"/>
  <c r="I468" i="1" s="1"/>
  <c r="F460" i="1"/>
  <c r="G460" i="1" s="1"/>
  <c r="H460" i="1" s="1"/>
  <c r="I460" i="1" s="1"/>
  <c r="F452" i="1"/>
  <c r="G452" i="1" s="1"/>
  <c r="H452" i="1" s="1"/>
  <c r="I452" i="1" s="1"/>
  <c r="F444" i="1"/>
  <c r="G444" i="1" s="1"/>
  <c r="H444" i="1" s="1"/>
  <c r="I444" i="1" s="1"/>
  <c r="AL475" i="1"/>
  <c r="AM475" i="1" s="1"/>
  <c r="AN475" i="1" s="1"/>
  <c r="AO475" i="1" s="1"/>
  <c r="AL474" i="1"/>
  <c r="AM474" i="1" s="1"/>
  <c r="AN474" i="1" s="1"/>
  <c r="AO474" i="1" s="1"/>
  <c r="AL473" i="1"/>
  <c r="AM473" i="1" s="1"/>
  <c r="AN473" i="1" s="1"/>
  <c r="AO473" i="1" s="1"/>
  <c r="AL472" i="1"/>
  <c r="AM472" i="1" s="1"/>
  <c r="AN472" i="1" s="1"/>
  <c r="AO472" i="1" s="1"/>
  <c r="AL471" i="1"/>
  <c r="AM471" i="1" s="1"/>
  <c r="AN471" i="1" s="1"/>
  <c r="AO471" i="1" s="1"/>
  <c r="AL470" i="1"/>
  <c r="AM470" i="1" s="1"/>
  <c r="AN470" i="1" s="1"/>
  <c r="AO470" i="1" s="1"/>
  <c r="M443" i="1"/>
  <c r="N443" i="1" s="1"/>
  <c r="R442" i="1"/>
  <c r="S442" i="1" s="1"/>
  <c r="R450" i="1"/>
  <c r="S450" i="1" s="1"/>
  <c r="R458" i="1"/>
  <c r="S458" i="1" s="1"/>
  <c r="R466" i="1"/>
  <c r="S466" i="1" s="1"/>
  <c r="R474" i="1"/>
  <c r="S474" i="1" s="1"/>
  <c r="W447" i="1"/>
  <c r="X447" i="1" s="1"/>
  <c r="Y447" i="1" s="1"/>
  <c r="Z447" i="1" s="1"/>
  <c r="W455" i="1"/>
  <c r="X455" i="1" s="1"/>
  <c r="Y455" i="1" s="1"/>
  <c r="Z455" i="1" s="1"/>
  <c r="W463" i="1"/>
  <c r="X463" i="1" s="1"/>
  <c r="Y463" i="1" s="1"/>
  <c r="Z463" i="1" s="1"/>
  <c r="W471" i="1"/>
  <c r="X471" i="1" s="1"/>
  <c r="Y471" i="1" s="1"/>
  <c r="Z471" i="1" s="1"/>
  <c r="AB444" i="1"/>
  <c r="AC444" i="1" s="1"/>
  <c r="AD444" i="1" s="1"/>
  <c r="AE444" i="1" s="1"/>
  <c r="AB452" i="1"/>
  <c r="AC452" i="1" s="1"/>
  <c r="AD452" i="1" s="1"/>
  <c r="AE452" i="1" s="1"/>
  <c r="AB460" i="1"/>
  <c r="AC460" i="1" s="1"/>
  <c r="AD460" i="1" s="1"/>
  <c r="AE460" i="1" s="1"/>
  <c r="AB468" i="1"/>
  <c r="AC468" i="1" s="1"/>
  <c r="AD468" i="1" s="1"/>
  <c r="AE468" i="1" s="1"/>
  <c r="AG441" i="1"/>
  <c r="AH441" i="1" s="1"/>
  <c r="AI441" i="1" s="1"/>
  <c r="AG449" i="1"/>
  <c r="AH449" i="1" s="1"/>
  <c r="AI449" i="1" s="1"/>
  <c r="AJ449" i="1" s="1"/>
  <c r="AG457" i="1"/>
  <c r="AH457" i="1" s="1"/>
  <c r="AI457" i="1" s="1"/>
  <c r="AJ457" i="1" s="1"/>
  <c r="AG465" i="1"/>
  <c r="AH465" i="1" s="1"/>
  <c r="AI465" i="1" s="1"/>
  <c r="AJ465" i="1" s="1"/>
  <c r="AG473" i="1"/>
  <c r="AH473" i="1" s="1"/>
  <c r="AI473" i="1" s="1"/>
  <c r="AJ473" i="1" s="1"/>
  <c r="AL446" i="1"/>
  <c r="AM446" i="1" s="1"/>
  <c r="AN446" i="1" s="1"/>
  <c r="AO446" i="1" s="1"/>
  <c r="AL454" i="1"/>
  <c r="AM454" i="1" s="1"/>
  <c r="AN454" i="1" s="1"/>
  <c r="AO454" i="1" s="1"/>
  <c r="AL462" i="1"/>
  <c r="AM462" i="1" s="1"/>
  <c r="AN462" i="1" s="1"/>
  <c r="AO462" i="1" s="1"/>
  <c r="F390" i="1"/>
  <c r="G390" i="1" s="1"/>
  <c r="H390" i="1" s="1"/>
  <c r="I390" i="1" s="1"/>
  <c r="F382" i="1"/>
  <c r="G382" i="1" s="1"/>
  <c r="H382" i="1" s="1"/>
  <c r="I382" i="1" s="1"/>
  <c r="F374" i="1"/>
  <c r="G374" i="1" s="1"/>
  <c r="H374" i="1" s="1"/>
  <c r="I374" i="1" s="1"/>
  <c r="F366" i="1"/>
  <c r="G366" i="1" s="1"/>
  <c r="H366" i="1" s="1"/>
  <c r="I366" i="1" s="1"/>
  <c r="M394" i="1"/>
  <c r="N394" i="1" s="1"/>
  <c r="R370" i="1"/>
  <c r="S370" i="1" s="1"/>
  <c r="R378" i="1"/>
  <c r="S378" i="1" s="1"/>
  <c r="T378" i="1" s="1"/>
  <c r="U378" i="1" s="1"/>
  <c r="R386" i="1"/>
  <c r="R394" i="1"/>
  <c r="S394" i="1" s="1"/>
  <c r="W367" i="1"/>
  <c r="X367" i="1" s="1"/>
  <c r="Y367" i="1" s="1"/>
  <c r="Z367" i="1" s="1"/>
  <c r="W375" i="1"/>
  <c r="X375" i="1" s="1"/>
  <c r="Y375" i="1" s="1"/>
  <c r="Z375" i="1" s="1"/>
  <c r="W383" i="1"/>
  <c r="X383" i="1" s="1"/>
  <c r="Y383" i="1" s="1"/>
  <c r="Z383" i="1" s="1"/>
  <c r="W391" i="1"/>
  <c r="X391" i="1" s="1"/>
  <c r="Y391" i="1" s="1"/>
  <c r="Z391" i="1" s="1"/>
  <c r="AB364" i="1"/>
  <c r="AC364" i="1" s="1"/>
  <c r="AD364" i="1" s="1"/>
  <c r="AE364" i="1" s="1"/>
  <c r="AB372" i="1"/>
  <c r="AC372" i="1" s="1"/>
  <c r="AD372" i="1" s="1"/>
  <c r="AE372" i="1" s="1"/>
  <c r="AB380" i="1"/>
  <c r="AC380" i="1" s="1"/>
  <c r="AD380" i="1" s="1"/>
  <c r="AE380" i="1" s="1"/>
  <c r="AB388" i="1"/>
  <c r="AC388" i="1" s="1"/>
  <c r="AD388" i="1" s="1"/>
  <c r="AE388" i="1" s="1"/>
  <c r="AB396" i="1"/>
  <c r="AC396" i="1" s="1"/>
  <c r="AD396" i="1" s="1"/>
  <c r="AE396" i="1" s="1"/>
  <c r="AG369" i="1"/>
  <c r="AH369" i="1" s="1"/>
  <c r="AI369" i="1" s="1"/>
  <c r="AJ369" i="1" s="1"/>
  <c r="AG377" i="1"/>
  <c r="AH377" i="1" s="1"/>
  <c r="AI377" i="1" s="1"/>
  <c r="AJ377" i="1" s="1"/>
  <c r="AG385" i="1"/>
  <c r="AH385" i="1" s="1"/>
  <c r="AI385" i="1" s="1"/>
  <c r="AJ385" i="1" s="1"/>
  <c r="AG393" i="1"/>
  <c r="AH393" i="1" s="1"/>
  <c r="AI393" i="1" s="1"/>
  <c r="AJ393" i="1" s="1"/>
  <c r="AL366" i="1"/>
  <c r="AM366" i="1" s="1"/>
  <c r="AN366" i="1" s="1"/>
  <c r="AO366" i="1" s="1"/>
  <c r="AL374" i="1"/>
  <c r="AM374" i="1" s="1"/>
  <c r="AN374" i="1" s="1"/>
  <c r="AO374" i="1" s="1"/>
  <c r="AL382" i="1"/>
  <c r="AM382" i="1" s="1"/>
  <c r="AN382" i="1" s="1"/>
  <c r="AO382" i="1" s="1"/>
  <c r="AL390" i="1"/>
  <c r="AM390" i="1" s="1"/>
  <c r="AN390" i="1" s="1"/>
  <c r="AO390" i="1" s="1"/>
  <c r="AQ363" i="1"/>
  <c r="AR363" i="1" s="1"/>
  <c r="AS363" i="1" s="1"/>
  <c r="AQ371" i="1"/>
  <c r="AR371" i="1" s="1"/>
  <c r="AS371" i="1" s="1"/>
  <c r="AT371" i="1" s="1"/>
  <c r="AQ379" i="1"/>
  <c r="AR379" i="1" s="1"/>
  <c r="AS379" i="1" s="1"/>
  <c r="AT379" i="1" s="1"/>
  <c r="AQ387" i="1"/>
  <c r="AR387" i="1" s="1"/>
  <c r="AS387" i="1" s="1"/>
  <c r="AT387" i="1" s="1"/>
  <c r="AQ395" i="1"/>
  <c r="AR395" i="1" s="1"/>
  <c r="AS395" i="1" s="1"/>
  <c r="AT395" i="1" s="1"/>
  <c r="AV368" i="1"/>
  <c r="AW368" i="1" s="1"/>
  <c r="AX368" i="1" s="1"/>
  <c r="AY368" i="1" s="1"/>
  <c r="AV376" i="1"/>
  <c r="AW376" i="1" s="1"/>
  <c r="AX376" i="1" s="1"/>
  <c r="AY376" i="1" s="1"/>
  <c r="AV384" i="1"/>
  <c r="AW384" i="1" s="1"/>
  <c r="AX384" i="1" s="1"/>
  <c r="AY384" i="1" s="1"/>
  <c r="AV392" i="1"/>
  <c r="AW392" i="1" s="1"/>
  <c r="AX392" i="1" s="1"/>
  <c r="AY392" i="1" s="1"/>
  <c r="BA365" i="1"/>
  <c r="BB365" i="1" s="1"/>
  <c r="BC365" i="1" s="1"/>
  <c r="BA373" i="1"/>
  <c r="BB373" i="1" s="1"/>
  <c r="BC373" i="1" s="1"/>
  <c r="BA381" i="1"/>
  <c r="BB381" i="1" s="1"/>
  <c r="BC381" i="1" s="1"/>
  <c r="BA389" i="1"/>
  <c r="BB389" i="1" s="1"/>
  <c r="BC389" i="1" s="1"/>
  <c r="BA397" i="1"/>
  <c r="BB397" i="1" s="1"/>
  <c r="BC397" i="1" s="1"/>
  <c r="BF370" i="1"/>
  <c r="BG370" i="1" s="1"/>
  <c r="BH370" i="1" s="1"/>
  <c r="BI370" i="1" s="1"/>
  <c r="BJ370" i="1" s="1"/>
  <c r="BF378" i="1"/>
  <c r="BG378" i="1" s="1"/>
  <c r="BH378" i="1" s="1"/>
  <c r="BF386" i="1"/>
  <c r="BG386" i="1" s="1"/>
  <c r="BH386" i="1" s="1"/>
  <c r="BI386" i="1" s="1"/>
  <c r="BJ386" i="1" s="1"/>
  <c r="BF394" i="1"/>
  <c r="BG394" i="1" s="1"/>
  <c r="BH394" i="1" s="1"/>
  <c r="M412" i="1"/>
  <c r="N412" i="1" s="1"/>
  <c r="O412" i="1" s="1"/>
  <c r="P412" i="1" s="1"/>
  <c r="R406" i="1"/>
  <c r="S406" i="1" s="1"/>
  <c r="R414" i="1"/>
  <c r="S414" i="1" s="1"/>
  <c r="R422" i="1"/>
  <c r="S422" i="1" s="1"/>
  <c r="R430" i="1"/>
  <c r="S430" i="1" s="1"/>
  <c r="W403" i="1"/>
  <c r="X403" i="1" s="1"/>
  <c r="Y403" i="1" s="1"/>
  <c r="Z403" i="1" s="1"/>
  <c r="W411" i="1"/>
  <c r="X411" i="1" s="1"/>
  <c r="Y411" i="1" s="1"/>
  <c r="Z411" i="1" s="1"/>
  <c r="W419" i="1"/>
  <c r="X419" i="1" s="1"/>
  <c r="Y419" i="1" s="1"/>
  <c r="Z419" i="1" s="1"/>
  <c r="W427" i="1"/>
  <c r="X427" i="1" s="1"/>
  <c r="Y427" i="1" s="1"/>
  <c r="Z427" i="1" s="1"/>
  <c r="W435" i="1"/>
  <c r="X435" i="1" s="1"/>
  <c r="Y435" i="1" s="1"/>
  <c r="Z435" i="1" s="1"/>
  <c r="AB408" i="1"/>
  <c r="AC408" i="1" s="1"/>
  <c r="AD408" i="1" s="1"/>
  <c r="AE408" i="1" s="1"/>
  <c r="AB416" i="1"/>
  <c r="AC416" i="1" s="1"/>
  <c r="AD416" i="1" s="1"/>
  <c r="AE416" i="1" s="1"/>
  <c r="AB424" i="1"/>
  <c r="AC424" i="1" s="1"/>
  <c r="AD424" i="1" s="1"/>
  <c r="AE424" i="1" s="1"/>
  <c r="AB432" i="1"/>
  <c r="AC432" i="1" s="1"/>
  <c r="AD432" i="1" s="1"/>
  <c r="AE432" i="1" s="1"/>
  <c r="AG405" i="1"/>
  <c r="AH405" i="1" s="1"/>
  <c r="AI405" i="1" s="1"/>
  <c r="AJ405" i="1" s="1"/>
  <c r="AG413" i="1"/>
  <c r="AH413" i="1" s="1"/>
  <c r="AI413" i="1" s="1"/>
  <c r="AJ413" i="1" s="1"/>
  <c r="AG421" i="1"/>
  <c r="AH421" i="1" s="1"/>
  <c r="AI421" i="1" s="1"/>
  <c r="AJ421" i="1" s="1"/>
  <c r="AG429" i="1"/>
  <c r="AH429" i="1" s="1"/>
  <c r="AI429" i="1" s="1"/>
  <c r="AJ429" i="1" s="1"/>
  <c r="AL402" i="1"/>
  <c r="AM402" i="1" s="1"/>
  <c r="AN402" i="1" s="1"/>
  <c r="AO402" i="1" s="1"/>
  <c r="AP402" i="1" s="1"/>
  <c r="AL410" i="1"/>
  <c r="AM410" i="1" s="1"/>
  <c r="AN410" i="1" s="1"/>
  <c r="AO410" i="1" s="1"/>
  <c r="AL418" i="1"/>
  <c r="AM418" i="1" s="1"/>
  <c r="AN418" i="1" s="1"/>
  <c r="AO418" i="1" s="1"/>
  <c r="AL426" i="1"/>
  <c r="AM426" i="1" s="1"/>
  <c r="AN426" i="1" s="1"/>
  <c r="AO426" i="1" s="1"/>
  <c r="AL434" i="1"/>
  <c r="AM434" i="1" s="1"/>
  <c r="AN434" i="1" s="1"/>
  <c r="AO434" i="1" s="1"/>
  <c r="AQ407" i="1"/>
  <c r="AR407" i="1" s="1"/>
  <c r="AS407" i="1" s="1"/>
  <c r="AT407" i="1" s="1"/>
  <c r="AQ415" i="1"/>
  <c r="AR415" i="1" s="1"/>
  <c r="AS415" i="1" s="1"/>
  <c r="AT415" i="1" s="1"/>
  <c r="AQ423" i="1"/>
  <c r="AR423" i="1" s="1"/>
  <c r="AS423" i="1" s="1"/>
  <c r="AT423" i="1" s="1"/>
  <c r="AQ431" i="1"/>
  <c r="AR431" i="1" s="1"/>
  <c r="AS431" i="1" s="1"/>
  <c r="AT431" i="1" s="1"/>
  <c r="AV404" i="1"/>
  <c r="AW404" i="1" s="1"/>
  <c r="AX404" i="1" s="1"/>
  <c r="AY404" i="1" s="1"/>
  <c r="AV412" i="1"/>
  <c r="AW412" i="1" s="1"/>
  <c r="AX412" i="1" s="1"/>
  <c r="AY412" i="1" s="1"/>
  <c r="AV420" i="1"/>
  <c r="AW420" i="1" s="1"/>
  <c r="AX420" i="1" s="1"/>
  <c r="AY420" i="1" s="1"/>
  <c r="AV428" i="1"/>
  <c r="AW428" i="1" s="1"/>
  <c r="AX428" i="1" s="1"/>
  <c r="AY428" i="1" s="1"/>
  <c r="AV436" i="1"/>
  <c r="AW436" i="1" s="1"/>
  <c r="AX436" i="1" s="1"/>
  <c r="AY436" i="1" s="1"/>
  <c r="BA409" i="1"/>
  <c r="BB409" i="1" s="1"/>
  <c r="BC409" i="1" s="1"/>
  <c r="BA417" i="1"/>
  <c r="BB417" i="1" s="1"/>
  <c r="BC417" i="1" s="1"/>
  <c r="BA425" i="1"/>
  <c r="BB425" i="1" s="1"/>
  <c r="BC425" i="1" s="1"/>
  <c r="BA433" i="1"/>
  <c r="BB433" i="1" s="1"/>
  <c r="BC433" i="1" s="1"/>
  <c r="BF406" i="1"/>
  <c r="BG406" i="1" s="1"/>
  <c r="BH406" i="1" s="1"/>
  <c r="BF414" i="1"/>
  <c r="BG414" i="1" s="1"/>
  <c r="BH414" i="1" s="1"/>
  <c r="BF423" i="1"/>
  <c r="BG423" i="1" s="1"/>
  <c r="BH423" i="1" s="1"/>
  <c r="BI423" i="1" s="1"/>
  <c r="BJ423" i="1" s="1"/>
  <c r="BF431" i="1"/>
  <c r="BG431" i="1" s="1"/>
  <c r="BH431" i="1" s="1"/>
  <c r="F475" i="1"/>
  <c r="G475" i="1" s="1"/>
  <c r="F467" i="1"/>
  <c r="G467" i="1" s="1"/>
  <c r="F459" i="1"/>
  <c r="G459" i="1" s="1"/>
  <c r="F451" i="1"/>
  <c r="G451" i="1" s="1"/>
  <c r="F443" i="1"/>
  <c r="G443" i="1" s="1"/>
  <c r="AQ473" i="1"/>
  <c r="AR473" i="1" s="1"/>
  <c r="AS473" i="1" s="1"/>
  <c r="AT473" i="1" s="1"/>
  <c r="AQ465" i="1"/>
  <c r="AR465" i="1" s="1"/>
  <c r="AS465" i="1" s="1"/>
  <c r="AT465" i="1" s="1"/>
  <c r="AQ457" i="1"/>
  <c r="AR457" i="1" s="1"/>
  <c r="AS457" i="1" s="1"/>
  <c r="AT457" i="1" s="1"/>
  <c r="AQ449" i="1"/>
  <c r="AR449" i="1" s="1"/>
  <c r="AS449" i="1" s="1"/>
  <c r="AT449" i="1" s="1"/>
  <c r="AQ441" i="1"/>
  <c r="AR441" i="1" s="1"/>
  <c r="AS441" i="1" s="1"/>
  <c r="AQ472" i="1"/>
  <c r="AR472" i="1" s="1"/>
  <c r="AS472" i="1" s="1"/>
  <c r="AT472" i="1" s="1"/>
  <c r="AQ464" i="1"/>
  <c r="AR464" i="1" s="1"/>
  <c r="AS464" i="1" s="1"/>
  <c r="AT464" i="1" s="1"/>
  <c r="AQ456" i="1"/>
  <c r="AR456" i="1" s="1"/>
  <c r="AS456" i="1" s="1"/>
  <c r="AT456" i="1" s="1"/>
  <c r="AQ448" i="1"/>
  <c r="AR448" i="1" s="1"/>
  <c r="AS448" i="1" s="1"/>
  <c r="AT448" i="1" s="1"/>
  <c r="AQ471" i="1"/>
  <c r="AR471" i="1" s="1"/>
  <c r="AS471" i="1" s="1"/>
  <c r="AT471" i="1" s="1"/>
  <c r="AQ463" i="1"/>
  <c r="AR463" i="1" s="1"/>
  <c r="AS463" i="1" s="1"/>
  <c r="AT463" i="1" s="1"/>
  <c r="AQ455" i="1"/>
  <c r="AR455" i="1" s="1"/>
  <c r="AS455" i="1" s="1"/>
  <c r="AT455" i="1" s="1"/>
  <c r="AQ447" i="1"/>
  <c r="AR447" i="1" s="1"/>
  <c r="AS447" i="1" s="1"/>
  <c r="AT447" i="1" s="1"/>
  <c r="AQ470" i="1"/>
  <c r="AR470" i="1" s="1"/>
  <c r="AS470" i="1" s="1"/>
  <c r="AT470" i="1" s="1"/>
  <c r="AQ462" i="1"/>
  <c r="AR462" i="1" s="1"/>
  <c r="AS462" i="1" s="1"/>
  <c r="AT462" i="1" s="1"/>
  <c r="AQ454" i="1"/>
  <c r="AR454" i="1" s="1"/>
  <c r="AS454" i="1" s="1"/>
  <c r="AT454" i="1" s="1"/>
  <c r="AQ446" i="1"/>
  <c r="AR446" i="1" s="1"/>
  <c r="AS446" i="1" s="1"/>
  <c r="AT446" i="1" s="1"/>
  <c r="AQ469" i="1"/>
  <c r="AR469" i="1" s="1"/>
  <c r="AS469" i="1" s="1"/>
  <c r="AT469" i="1" s="1"/>
  <c r="AQ461" i="1"/>
  <c r="AR461" i="1" s="1"/>
  <c r="AS461" i="1" s="1"/>
  <c r="AT461" i="1" s="1"/>
  <c r="AQ453" i="1"/>
  <c r="AR453" i="1" s="1"/>
  <c r="AS453" i="1" s="1"/>
  <c r="AT453" i="1" s="1"/>
  <c r="AQ445" i="1"/>
  <c r="AR445" i="1" s="1"/>
  <c r="AS445" i="1" s="1"/>
  <c r="AT445" i="1" s="1"/>
  <c r="AQ468" i="1"/>
  <c r="AR468" i="1" s="1"/>
  <c r="AS468" i="1" s="1"/>
  <c r="AT468" i="1" s="1"/>
  <c r="AQ460" i="1"/>
  <c r="AR460" i="1" s="1"/>
  <c r="AS460" i="1" s="1"/>
  <c r="AT460" i="1" s="1"/>
  <c r="AQ452" i="1"/>
  <c r="AR452" i="1" s="1"/>
  <c r="AS452" i="1" s="1"/>
  <c r="AT452" i="1" s="1"/>
  <c r="AQ444" i="1"/>
  <c r="AR444" i="1" s="1"/>
  <c r="AS444" i="1" s="1"/>
  <c r="AT444" i="1" s="1"/>
  <c r="AQ475" i="1"/>
  <c r="AR475" i="1" s="1"/>
  <c r="AS475" i="1" s="1"/>
  <c r="AT475" i="1" s="1"/>
  <c r="AQ467" i="1"/>
  <c r="AR467" i="1" s="1"/>
  <c r="AS467" i="1" s="1"/>
  <c r="AT467" i="1" s="1"/>
  <c r="AQ459" i="1"/>
  <c r="AR459" i="1" s="1"/>
  <c r="AS459" i="1" s="1"/>
  <c r="AT459" i="1" s="1"/>
  <c r="AQ451" i="1"/>
  <c r="AR451" i="1" s="1"/>
  <c r="AS451" i="1" s="1"/>
  <c r="AT451" i="1" s="1"/>
  <c r="AQ443" i="1"/>
  <c r="AR443" i="1" s="1"/>
  <c r="AS443" i="1" s="1"/>
  <c r="AT443" i="1" s="1"/>
  <c r="AQ474" i="1"/>
  <c r="AR474" i="1" s="1"/>
  <c r="AS474" i="1" s="1"/>
  <c r="AT474" i="1" s="1"/>
  <c r="AQ466" i="1"/>
  <c r="AR466" i="1" s="1"/>
  <c r="AS466" i="1" s="1"/>
  <c r="AT466" i="1" s="1"/>
  <c r="AQ458" i="1"/>
  <c r="AR458" i="1" s="1"/>
  <c r="AS458" i="1" s="1"/>
  <c r="AT458" i="1" s="1"/>
  <c r="AQ450" i="1"/>
  <c r="AR450" i="1" s="1"/>
  <c r="AS450" i="1" s="1"/>
  <c r="AT450" i="1" s="1"/>
  <c r="AQ442" i="1"/>
  <c r="AR442" i="1" s="1"/>
  <c r="AS442" i="1" s="1"/>
  <c r="AT442" i="1" s="1"/>
  <c r="M444" i="1"/>
  <c r="N444" i="1" s="1"/>
  <c r="R443" i="1"/>
  <c r="R451" i="1"/>
  <c r="S451" i="1" s="1"/>
  <c r="R459" i="1"/>
  <c r="S459" i="1" s="1"/>
  <c r="R467" i="1"/>
  <c r="S467" i="1" s="1"/>
  <c r="R475" i="1"/>
  <c r="S475" i="1" s="1"/>
  <c r="W448" i="1"/>
  <c r="X448" i="1" s="1"/>
  <c r="Y448" i="1" s="1"/>
  <c r="Z448" i="1" s="1"/>
  <c r="W456" i="1"/>
  <c r="X456" i="1" s="1"/>
  <c r="Y456" i="1" s="1"/>
  <c r="Z456" i="1" s="1"/>
  <c r="W464" i="1"/>
  <c r="X464" i="1" s="1"/>
  <c r="Y464" i="1" s="1"/>
  <c r="Z464" i="1" s="1"/>
  <c r="W472" i="1"/>
  <c r="X472" i="1" s="1"/>
  <c r="Y472" i="1" s="1"/>
  <c r="Z472" i="1" s="1"/>
  <c r="AB445" i="1"/>
  <c r="AC445" i="1" s="1"/>
  <c r="AD445" i="1" s="1"/>
  <c r="AE445" i="1" s="1"/>
  <c r="AB453" i="1"/>
  <c r="AC453" i="1" s="1"/>
  <c r="AD453" i="1" s="1"/>
  <c r="AE453" i="1" s="1"/>
  <c r="AB461" i="1"/>
  <c r="AC461" i="1" s="1"/>
  <c r="AD461" i="1" s="1"/>
  <c r="AE461" i="1" s="1"/>
  <c r="AB469" i="1"/>
  <c r="AC469" i="1" s="1"/>
  <c r="AD469" i="1" s="1"/>
  <c r="AE469" i="1" s="1"/>
  <c r="AG442" i="1"/>
  <c r="AH442" i="1" s="1"/>
  <c r="AI442" i="1" s="1"/>
  <c r="AJ442" i="1" s="1"/>
  <c r="AG450" i="1"/>
  <c r="AH450" i="1" s="1"/>
  <c r="AI450" i="1" s="1"/>
  <c r="AJ450" i="1" s="1"/>
  <c r="AG458" i="1"/>
  <c r="AH458" i="1" s="1"/>
  <c r="AI458" i="1" s="1"/>
  <c r="AJ458" i="1" s="1"/>
  <c r="AG466" i="1"/>
  <c r="AH466" i="1" s="1"/>
  <c r="AI466" i="1" s="1"/>
  <c r="AJ466" i="1" s="1"/>
  <c r="AG474" i="1"/>
  <c r="AH474" i="1" s="1"/>
  <c r="AI474" i="1" s="1"/>
  <c r="AJ474" i="1" s="1"/>
  <c r="AL447" i="1"/>
  <c r="AM447" i="1" s="1"/>
  <c r="AN447" i="1" s="1"/>
  <c r="AO447" i="1" s="1"/>
  <c r="AL455" i="1"/>
  <c r="AM455" i="1" s="1"/>
  <c r="AN455" i="1" s="1"/>
  <c r="AO455" i="1" s="1"/>
  <c r="AL463" i="1"/>
  <c r="AM463" i="1" s="1"/>
  <c r="AN463" i="1" s="1"/>
  <c r="AO463" i="1" s="1"/>
  <c r="G489" i="1"/>
  <c r="H489" i="1" s="1"/>
  <c r="I489" i="1" s="1"/>
  <c r="F397" i="1"/>
  <c r="F389" i="1"/>
  <c r="G389" i="1" s="1"/>
  <c r="F381" i="1"/>
  <c r="F373" i="1"/>
  <c r="G373" i="1" s="1"/>
  <c r="F365" i="1"/>
  <c r="R363" i="1"/>
  <c r="S363" i="1" s="1"/>
  <c r="T363" i="1" s="1"/>
  <c r="R371" i="1"/>
  <c r="S371" i="1" s="1"/>
  <c r="T371" i="1" s="1"/>
  <c r="U371" i="1" s="1"/>
  <c r="R379" i="1"/>
  <c r="S379" i="1" s="1"/>
  <c r="T379" i="1" s="1"/>
  <c r="U379" i="1" s="1"/>
  <c r="R387" i="1"/>
  <c r="S387" i="1" s="1"/>
  <c r="R395" i="1"/>
  <c r="S395" i="1" s="1"/>
  <c r="T395" i="1" s="1"/>
  <c r="U395" i="1" s="1"/>
  <c r="W368" i="1"/>
  <c r="X368" i="1" s="1"/>
  <c r="Y368" i="1" s="1"/>
  <c r="Z368" i="1" s="1"/>
  <c r="W376" i="1"/>
  <c r="X376" i="1" s="1"/>
  <c r="Y376" i="1" s="1"/>
  <c r="Z376" i="1" s="1"/>
  <c r="W384" i="1"/>
  <c r="X384" i="1" s="1"/>
  <c r="Y384" i="1" s="1"/>
  <c r="Z384" i="1" s="1"/>
  <c r="W392" i="1"/>
  <c r="X392" i="1" s="1"/>
  <c r="Y392" i="1" s="1"/>
  <c r="Z392" i="1" s="1"/>
  <c r="AB365" i="1"/>
  <c r="AC365" i="1" s="1"/>
  <c r="AD365" i="1" s="1"/>
  <c r="AE365" i="1" s="1"/>
  <c r="AB373" i="1"/>
  <c r="AC373" i="1" s="1"/>
  <c r="AD373" i="1" s="1"/>
  <c r="AE373" i="1" s="1"/>
  <c r="AB381" i="1"/>
  <c r="AC381" i="1" s="1"/>
  <c r="AD381" i="1" s="1"/>
  <c r="AE381" i="1" s="1"/>
  <c r="AB389" i="1"/>
  <c r="AC389" i="1" s="1"/>
  <c r="AD389" i="1" s="1"/>
  <c r="AE389" i="1" s="1"/>
  <c r="AB397" i="1"/>
  <c r="AC397" i="1" s="1"/>
  <c r="AD397" i="1" s="1"/>
  <c r="AE397" i="1" s="1"/>
  <c r="AG370" i="1"/>
  <c r="AH370" i="1" s="1"/>
  <c r="AI370" i="1" s="1"/>
  <c r="AJ370" i="1" s="1"/>
  <c r="AG378" i="1"/>
  <c r="AH378" i="1" s="1"/>
  <c r="AI378" i="1" s="1"/>
  <c r="AJ378" i="1" s="1"/>
  <c r="AG386" i="1"/>
  <c r="AH386" i="1" s="1"/>
  <c r="AI386" i="1" s="1"/>
  <c r="AJ386" i="1" s="1"/>
  <c r="AG394" i="1"/>
  <c r="AH394" i="1" s="1"/>
  <c r="AI394" i="1" s="1"/>
  <c r="AJ394" i="1" s="1"/>
  <c r="AL367" i="1"/>
  <c r="AM367" i="1" s="1"/>
  <c r="AN367" i="1" s="1"/>
  <c r="AO367" i="1" s="1"/>
  <c r="AL375" i="1"/>
  <c r="AM375" i="1" s="1"/>
  <c r="AN375" i="1" s="1"/>
  <c r="AO375" i="1" s="1"/>
  <c r="AL383" i="1"/>
  <c r="AM383" i="1" s="1"/>
  <c r="AN383" i="1" s="1"/>
  <c r="AO383" i="1" s="1"/>
  <c r="AL391" i="1"/>
  <c r="AM391" i="1" s="1"/>
  <c r="AN391" i="1" s="1"/>
  <c r="AO391" i="1" s="1"/>
  <c r="AQ364" i="1"/>
  <c r="AR364" i="1" s="1"/>
  <c r="AS364" i="1" s="1"/>
  <c r="AT364" i="1" s="1"/>
  <c r="AQ372" i="1"/>
  <c r="AR372" i="1" s="1"/>
  <c r="AS372" i="1" s="1"/>
  <c r="AT372" i="1" s="1"/>
  <c r="AQ380" i="1"/>
  <c r="AR380" i="1" s="1"/>
  <c r="AS380" i="1" s="1"/>
  <c r="AT380" i="1" s="1"/>
  <c r="AQ388" i="1"/>
  <c r="AR388" i="1" s="1"/>
  <c r="AS388" i="1" s="1"/>
  <c r="AT388" i="1" s="1"/>
  <c r="AQ396" i="1"/>
  <c r="AR396" i="1" s="1"/>
  <c r="AS396" i="1" s="1"/>
  <c r="AT396" i="1" s="1"/>
  <c r="AV369" i="1"/>
  <c r="AW369" i="1" s="1"/>
  <c r="AX369" i="1" s="1"/>
  <c r="AY369" i="1" s="1"/>
  <c r="AV377" i="1"/>
  <c r="AW377" i="1" s="1"/>
  <c r="AX377" i="1" s="1"/>
  <c r="AY377" i="1" s="1"/>
  <c r="AV385" i="1"/>
  <c r="AW385" i="1" s="1"/>
  <c r="AX385" i="1" s="1"/>
  <c r="AY385" i="1" s="1"/>
  <c r="AV393" i="1"/>
  <c r="AW393" i="1" s="1"/>
  <c r="AX393" i="1" s="1"/>
  <c r="AY393" i="1" s="1"/>
  <c r="BA366" i="1"/>
  <c r="BB366" i="1" s="1"/>
  <c r="BC366" i="1" s="1"/>
  <c r="BA374" i="1"/>
  <c r="BB374" i="1" s="1"/>
  <c r="BC374" i="1" s="1"/>
  <c r="BA382" i="1"/>
  <c r="BB382" i="1" s="1"/>
  <c r="BC382" i="1" s="1"/>
  <c r="BA390" i="1"/>
  <c r="BB390" i="1" s="1"/>
  <c r="BC390" i="1" s="1"/>
  <c r="BF363" i="1"/>
  <c r="BG363" i="1" s="1"/>
  <c r="BH363" i="1" s="1"/>
  <c r="BI363" i="1" s="1"/>
  <c r="BF371" i="1"/>
  <c r="BG371" i="1" s="1"/>
  <c r="BH371" i="1" s="1"/>
  <c r="BF379" i="1"/>
  <c r="BG379" i="1" s="1"/>
  <c r="BH379" i="1" s="1"/>
  <c r="BI379" i="1" s="1"/>
  <c r="BF387" i="1"/>
  <c r="BG387" i="1" s="1"/>
  <c r="BH387" i="1" s="1"/>
  <c r="BI387" i="1" s="1"/>
  <c r="BJ387" i="1" s="1"/>
  <c r="BF395" i="1"/>
  <c r="BG395" i="1" s="1"/>
  <c r="BH395" i="1" s="1"/>
  <c r="BI395" i="1" s="1"/>
  <c r="BJ395" i="1" s="1"/>
  <c r="M418" i="1"/>
  <c r="N418" i="1" s="1"/>
  <c r="R407" i="1"/>
  <c r="S407" i="1" s="1"/>
  <c r="R415" i="1"/>
  <c r="R423" i="1"/>
  <c r="S423" i="1" s="1"/>
  <c r="R431" i="1"/>
  <c r="S431" i="1" s="1"/>
  <c r="T431" i="1" s="1"/>
  <c r="U431" i="1" s="1"/>
  <c r="W404" i="1"/>
  <c r="X404" i="1" s="1"/>
  <c r="Y404" i="1" s="1"/>
  <c r="Z404" i="1" s="1"/>
  <c r="W412" i="1"/>
  <c r="X412" i="1" s="1"/>
  <c r="Y412" i="1" s="1"/>
  <c r="Z412" i="1" s="1"/>
  <c r="W420" i="1"/>
  <c r="X420" i="1" s="1"/>
  <c r="Y420" i="1" s="1"/>
  <c r="Z420" i="1" s="1"/>
  <c r="W428" i="1"/>
  <c r="X428" i="1" s="1"/>
  <c r="Y428" i="1" s="1"/>
  <c r="Z428" i="1" s="1"/>
  <c r="W436" i="1"/>
  <c r="X436" i="1" s="1"/>
  <c r="Y436" i="1" s="1"/>
  <c r="Z436" i="1" s="1"/>
  <c r="AB409" i="1"/>
  <c r="AC409" i="1" s="1"/>
  <c r="AD409" i="1" s="1"/>
  <c r="AE409" i="1" s="1"/>
  <c r="AB417" i="1"/>
  <c r="AC417" i="1" s="1"/>
  <c r="AD417" i="1" s="1"/>
  <c r="AE417" i="1" s="1"/>
  <c r="AB425" i="1"/>
  <c r="AC425" i="1" s="1"/>
  <c r="AD425" i="1" s="1"/>
  <c r="AE425" i="1" s="1"/>
  <c r="AB433" i="1"/>
  <c r="AC433" i="1" s="1"/>
  <c r="AD433" i="1" s="1"/>
  <c r="AE433" i="1" s="1"/>
  <c r="AG406" i="1"/>
  <c r="AH406" i="1" s="1"/>
  <c r="AI406" i="1" s="1"/>
  <c r="AJ406" i="1" s="1"/>
  <c r="AG414" i="1"/>
  <c r="AH414" i="1" s="1"/>
  <c r="AI414" i="1" s="1"/>
  <c r="AJ414" i="1" s="1"/>
  <c r="AG422" i="1"/>
  <c r="AH422" i="1" s="1"/>
  <c r="AI422" i="1" s="1"/>
  <c r="AJ422" i="1" s="1"/>
  <c r="AG430" i="1"/>
  <c r="AH430" i="1" s="1"/>
  <c r="AI430" i="1" s="1"/>
  <c r="AJ430" i="1" s="1"/>
  <c r="AL403" i="1"/>
  <c r="AM403" i="1" s="1"/>
  <c r="AN403" i="1" s="1"/>
  <c r="AL411" i="1"/>
  <c r="AM411" i="1" s="1"/>
  <c r="AN411" i="1" s="1"/>
  <c r="AO411" i="1" s="1"/>
  <c r="AL419" i="1"/>
  <c r="AM419" i="1" s="1"/>
  <c r="AN419" i="1" s="1"/>
  <c r="AO419" i="1" s="1"/>
  <c r="AL427" i="1"/>
  <c r="AM427" i="1" s="1"/>
  <c r="AN427" i="1" s="1"/>
  <c r="AO427" i="1" s="1"/>
  <c r="AL435" i="1"/>
  <c r="AM435" i="1" s="1"/>
  <c r="AN435" i="1" s="1"/>
  <c r="AO435" i="1" s="1"/>
  <c r="AQ408" i="1"/>
  <c r="AR408" i="1" s="1"/>
  <c r="AS408" i="1" s="1"/>
  <c r="AT408" i="1" s="1"/>
  <c r="AQ416" i="1"/>
  <c r="AR416" i="1" s="1"/>
  <c r="AS416" i="1" s="1"/>
  <c r="AT416" i="1" s="1"/>
  <c r="AQ424" i="1"/>
  <c r="AR424" i="1" s="1"/>
  <c r="AS424" i="1" s="1"/>
  <c r="AT424" i="1" s="1"/>
  <c r="AQ432" i="1"/>
  <c r="AR432" i="1" s="1"/>
  <c r="AS432" i="1" s="1"/>
  <c r="AT432" i="1" s="1"/>
  <c r="AV405" i="1"/>
  <c r="AW405" i="1" s="1"/>
  <c r="AX405" i="1" s="1"/>
  <c r="AY405" i="1" s="1"/>
  <c r="AV413" i="1"/>
  <c r="AW413" i="1" s="1"/>
  <c r="AX413" i="1" s="1"/>
  <c r="AY413" i="1" s="1"/>
  <c r="AV421" i="1"/>
  <c r="AW421" i="1" s="1"/>
  <c r="AX421" i="1" s="1"/>
  <c r="AY421" i="1" s="1"/>
  <c r="AV429" i="1"/>
  <c r="AW429" i="1" s="1"/>
  <c r="AX429" i="1" s="1"/>
  <c r="AY429" i="1" s="1"/>
  <c r="BA402" i="1"/>
  <c r="BB402" i="1" s="1"/>
  <c r="BC402" i="1" s="1"/>
  <c r="BD402" i="1" s="1"/>
  <c r="BA410" i="1"/>
  <c r="BB410" i="1" s="1"/>
  <c r="BC410" i="1" s="1"/>
  <c r="BA418" i="1"/>
  <c r="BB418" i="1" s="1"/>
  <c r="BC418" i="1" s="1"/>
  <c r="BA426" i="1"/>
  <c r="BB426" i="1" s="1"/>
  <c r="BC426" i="1" s="1"/>
  <c r="BA434" i="1"/>
  <c r="BB434" i="1" s="1"/>
  <c r="BC434" i="1" s="1"/>
  <c r="BF407" i="1"/>
  <c r="BG407" i="1" s="1"/>
  <c r="BH407" i="1" s="1"/>
  <c r="BI407" i="1" s="1"/>
  <c r="BF415" i="1"/>
  <c r="BG415" i="1" s="1"/>
  <c r="BH415" i="1" s="1"/>
  <c r="BF424" i="1"/>
  <c r="BG424" i="1" s="1"/>
  <c r="BH424" i="1" s="1"/>
  <c r="BF432" i="1"/>
  <c r="BG432" i="1" s="1"/>
  <c r="BH432" i="1" s="1"/>
  <c r="F474" i="1"/>
  <c r="G474" i="1" s="1"/>
  <c r="H474" i="1" s="1"/>
  <c r="I474" i="1" s="1"/>
  <c r="F466" i="1"/>
  <c r="G466" i="1" s="1"/>
  <c r="F458" i="1"/>
  <c r="G458" i="1" s="1"/>
  <c r="H458" i="1" s="1"/>
  <c r="I458" i="1" s="1"/>
  <c r="F450" i="1"/>
  <c r="G450" i="1" s="1"/>
  <c r="F441" i="1"/>
  <c r="G441" i="1" s="1"/>
  <c r="AV470" i="1"/>
  <c r="AW470" i="1" s="1"/>
  <c r="AX470" i="1" s="1"/>
  <c r="AY470" i="1" s="1"/>
  <c r="AV462" i="1"/>
  <c r="AW462" i="1" s="1"/>
  <c r="AX462" i="1" s="1"/>
  <c r="AY462" i="1" s="1"/>
  <c r="AV454" i="1"/>
  <c r="AW454" i="1" s="1"/>
  <c r="AX454" i="1" s="1"/>
  <c r="AY454" i="1" s="1"/>
  <c r="AV446" i="1"/>
  <c r="AW446" i="1" s="1"/>
  <c r="AX446" i="1" s="1"/>
  <c r="AY446" i="1" s="1"/>
  <c r="AV469" i="1"/>
  <c r="AW469" i="1" s="1"/>
  <c r="AX469" i="1" s="1"/>
  <c r="AY469" i="1" s="1"/>
  <c r="AV461" i="1"/>
  <c r="AW461" i="1" s="1"/>
  <c r="AX461" i="1" s="1"/>
  <c r="AY461" i="1" s="1"/>
  <c r="AV453" i="1"/>
  <c r="AW453" i="1" s="1"/>
  <c r="AX453" i="1" s="1"/>
  <c r="AY453" i="1" s="1"/>
  <c r="AV445" i="1"/>
  <c r="AW445" i="1" s="1"/>
  <c r="AX445" i="1" s="1"/>
  <c r="AY445" i="1" s="1"/>
  <c r="AV468" i="1"/>
  <c r="AW468" i="1" s="1"/>
  <c r="AX468" i="1" s="1"/>
  <c r="AY468" i="1" s="1"/>
  <c r="AV460" i="1"/>
  <c r="AW460" i="1" s="1"/>
  <c r="AX460" i="1" s="1"/>
  <c r="AY460" i="1" s="1"/>
  <c r="AV452" i="1"/>
  <c r="AW452" i="1" s="1"/>
  <c r="AX452" i="1" s="1"/>
  <c r="AY452" i="1" s="1"/>
  <c r="AV444" i="1"/>
  <c r="AW444" i="1" s="1"/>
  <c r="AX444" i="1" s="1"/>
  <c r="AY444" i="1" s="1"/>
  <c r="AV475" i="1"/>
  <c r="AW475" i="1" s="1"/>
  <c r="AX475" i="1" s="1"/>
  <c r="AY475" i="1" s="1"/>
  <c r="AV467" i="1"/>
  <c r="AW467" i="1" s="1"/>
  <c r="AX467" i="1" s="1"/>
  <c r="AY467" i="1" s="1"/>
  <c r="AV459" i="1"/>
  <c r="AW459" i="1" s="1"/>
  <c r="AX459" i="1" s="1"/>
  <c r="AY459" i="1" s="1"/>
  <c r="AV451" i="1"/>
  <c r="AW451" i="1" s="1"/>
  <c r="AX451" i="1" s="1"/>
  <c r="AY451" i="1" s="1"/>
  <c r="AV443" i="1"/>
  <c r="AW443" i="1" s="1"/>
  <c r="AX443" i="1" s="1"/>
  <c r="AY443" i="1" s="1"/>
  <c r="AV474" i="1"/>
  <c r="AW474" i="1" s="1"/>
  <c r="AX474" i="1" s="1"/>
  <c r="AY474" i="1" s="1"/>
  <c r="AV466" i="1"/>
  <c r="AW466" i="1" s="1"/>
  <c r="AX466" i="1" s="1"/>
  <c r="AY466" i="1" s="1"/>
  <c r="AV458" i="1"/>
  <c r="AW458" i="1" s="1"/>
  <c r="AX458" i="1" s="1"/>
  <c r="AY458" i="1" s="1"/>
  <c r="AV450" i="1"/>
  <c r="AW450" i="1" s="1"/>
  <c r="AX450" i="1" s="1"/>
  <c r="AY450" i="1" s="1"/>
  <c r="AV442" i="1"/>
  <c r="AW442" i="1" s="1"/>
  <c r="AX442" i="1" s="1"/>
  <c r="AY442" i="1" s="1"/>
  <c r="AV473" i="1"/>
  <c r="AW473" i="1" s="1"/>
  <c r="AX473" i="1" s="1"/>
  <c r="AY473" i="1" s="1"/>
  <c r="AV465" i="1"/>
  <c r="AW465" i="1" s="1"/>
  <c r="AX465" i="1" s="1"/>
  <c r="AY465" i="1" s="1"/>
  <c r="AV457" i="1"/>
  <c r="AW457" i="1" s="1"/>
  <c r="AX457" i="1" s="1"/>
  <c r="AY457" i="1" s="1"/>
  <c r="AV449" i="1"/>
  <c r="AW449" i="1" s="1"/>
  <c r="AX449" i="1" s="1"/>
  <c r="AY449" i="1" s="1"/>
  <c r="AV441" i="1"/>
  <c r="AW441" i="1" s="1"/>
  <c r="AX441" i="1" s="1"/>
  <c r="AV472" i="1"/>
  <c r="AW472" i="1" s="1"/>
  <c r="AX472" i="1" s="1"/>
  <c r="AY472" i="1" s="1"/>
  <c r="AV464" i="1"/>
  <c r="AW464" i="1" s="1"/>
  <c r="AX464" i="1" s="1"/>
  <c r="AY464" i="1" s="1"/>
  <c r="AV456" i="1"/>
  <c r="AW456" i="1" s="1"/>
  <c r="AX456" i="1" s="1"/>
  <c r="AY456" i="1" s="1"/>
  <c r="AV448" i="1"/>
  <c r="AW448" i="1" s="1"/>
  <c r="AX448" i="1" s="1"/>
  <c r="AY448" i="1" s="1"/>
  <c r="AV471" i="1"/>
  <c r="AW471" i="1" s="1"/>
  <c r="AX471" i="1" s="1"/>
  <c r="AY471" i="1" s="1"/>
  <c r="AV463" i="1"/>
  <c r="AW463" i="1" s="1"/>
  <c r="AX463" i="1" s="1"/>
  <c r="AY463" i="1" s="1"/>
  <c r="AV455" i="1"/>
  <c r="AW455" i="1" s="1"/>
  <c r="AX455" i="1" s="1"/>
  <c r="AY455" i="1" s="1"/>
  <c r="AV447" i="1"/>
  <c r="AW447" i="1" s="1"/>
  <c r="AX447" i="1" s="1"/>
  <c r="AY447" i="1" s="1"/>
  <c r="M451" i="1"/>
  <c r="N451" i="1" s="1"/>
  <c r="R444" i="1"/>
  <c r="S444" i="1" s="1"/>
  <c r="R452" i="1"/>
  <c r="S452" i="1" s="1"/>
  <c r="R460" i="1"/>
  <c r="S460" i="1" s="1"/>
  <c r="R468" i="1"/>
  <c r="S468" i="1" s="1"/>
  <c r="T468" i="1" s="1"/>
  <c r="U468" i="1" s="1"/>
  <c r="W441" i="1"/>
  <c r="X441" i="1" s="1"/>
  <c r="Y441" i="1" s="1"/>
  <c r="W449" i="1"/>
  <c r="X449" i="1" s="1"/>
  <c r="Y449" i="1" s="1"/>
  <c r="Z449" i="1" s="1"/>
  <c r="W457" i="1"/>
  <c r="X457" i="1" s="1"/>
  <c r="Y457" i="1" s="1"/>
  <c r="Z457" i="1" s="1"/>
  <c r="W465" i="1"/>
  <c r="X465" i="1" s="1"/>
  <c r="Y465" i="1" s="1"/>
  <c r="Z465" i="1" s="1"/>
  <c r="W473" i="1"/>
  <c r="X473" i="1" s="1"/>
  <c r="Y473" i="1" s="1"/>
  <c r="Z473" i="1" s="1"/>
  <c r="AB446" i="1"/>
  <c r="AC446" i="1" s="1"/>
  <c r="AD446" i="1" s="1"/>
  <c r="AE446" i="1" s="1"/>
  <c r="AB454" i="1"/>
  <c r="AC454" i="1" s="1"/>
  <c r="AD454" i="1" s="1"/>
  <c r="AE454" i="1" s="1"/>
  <c r="AB462" i="1"/>
  <c r="AC462" i="1" s="1"/>
  <c r="AD462" i="1" s="1"/>
  <c r="AE462" i="1" s="1"/>
  <c r="AB470" i="1"/>
  <c r="AC470" i="1" s="1"/>
  <c r="AD470" i="1" s="1"/>
  <c r="AE470" i="1" s="1"/>
  <c r="AG443" i="1"/>
  <c r="AH443" i="1" s="1"/>
  <c r="AI443" i="1" s="1"/>
  <c r="AJ443" i="1" s="1"/>
  <c r="AG451" i="1"/>
  <c r="AH451" i="1" s="1"/>
  <c r="AI451" i="1" s="1"/>
  <c r="AJ451" i="1" s="1"/>
  <c r="AG459" i="1"/>
  <c r="AH459" i="1" s="1"/>
  <c r="AI459" i="1" s="1"/>
  <c r="AJ459" i="1" s="1"/>
  <c r="AG467" i="1"/>
  <c r="AH467" i="1" s="1"/>
  <c r="AI467" i="1" s="1"/>
  <c r="AJ467" i="1" s="1"/>
  <c r="AG475" i="1"/>
  <c r="AH475" i="1" s="1"/>
  <c r="AI475" i="1" s="1"/>
  <c r="AJ475" i="1" s="1"/>
  <c r="AL448" i="1"/>
  <c r="AM448" i="1" s="1"/>
  <c r="AN448" i="1" s="1"/>
  <c r="AO448" i="1" s="1"/>
  <c r="AL456" i="1"/>
  <c r="AM456" i="1" s="1"/>
  <c r="AN456" i="1" s="1"/>
  <c r="AO456" i="1" s="1"/>
  <c r="AL464" i="1"/>
  <c r="AM464" i="1" s="1"/>
  <c r="AN464" i="1" s="1"/>
  <c r="AO464" i="1" s="1"/>
  <c r="F396" i="1"/>
  <c r="G396" i="1" s="1"/>
  <c r="H396" i="1" s="1"/>
  <c r="I396" i="1" s="1"/>
  <c r="F388" i="1"/>
  <c r="G388" i="1" s="1"/>
  <c r="H388" i="1" s="1"/>
  <c r="I388" i="1" s="1"/>
  <c r="F380" i="1"/>
  <c r="G380" i="1" s="1"/>
  <c r="H380" i="1" s="1"/>
  <c r="I380" i="1" s="1"/>
  <c r="F372" i="1"/>
  <c r="G372" i="1" s="1"/>
  <c r="H372" i="1" s="1"/>
  <c r="I372" i="1" s="1"/>
  <c r="R364" i="1"/>
  <c r="S364" i="1" s="1"/>
  <c r="R372" i="1"/>
  <c r="S372" i="1" s="1"/>
  <c r="T372" i="1" s="1"/>
  <c r="U372" i="1" s="1"/>
  <c r="R380" i="1"/>
  <c r="S380" i="1" s="1"/>
  <c r="T380" i="1" s="1"/>
  <c r="U380" i="1" s="1"/>
  <c r="R388" i="1"/>
  <c r="R396" i="1"/>
  <c r="S396" i="1" s="1"/>
  <c r="T396" i="1" s="1"/>
  <c r="U396" i="1" s="1"/>
  <c r="W369" i="1"/>
  <c r="X369" i="1" s="1"/>
  <c r="Y369" i="1" s="1"/>
  <c r="Z369" i="1" s="1"/>
  <c r="W377" i="1"/>
  <c r="X377" i="1" s="1"/>
  <c r="Y377" i="1" s="1"/>
  <c r="Z377" i="1" s="1"/>
  <c r="W385" i="1"/>
  <c r="X385" i="1" s="1"/>
  <c r="Y385" i="1" s="1"/>
  <c r="Z385" i="1" s="1"/>
  <c r="W393" i="1"/>
  <c r="X393" i="1" s="1"/>
  <c r="Y393" i="1" s="1"/>
  <c r="Z393" i="1" s="1"/>
  <c r="AB366" i="1"/>
  <c r="AC366" i="1" s="1"/>
  <c r="AD366" i="1" s="1"/>
  <c r="AE366" i="1" s="1"/>
  <c r="AB374" i="1"/>
  <c r="AC374" i="1" s="1"/>
  <c r="AD374" i="1" s="1"/>
  <c r="AE374" i="1" s="1"/>
  <c r="AB382" i="1"/>
  <c r="AC382" i="1" s="1"/>
  <c r="AD382" i="1" s="1"/>
  <c r="AE382" i="1" s="1"/>
  <c r="AB390" i="1"/>
  <c r="AC390" i="1" s="1"/>
  <c r="AD390" i="1" s="1"/>
  <c r="AE390" i="1" s="1"/>
  <c r="AG363" i="1"/>
  <c r="AH363" i="1" s="1"/>
  <c r="AI363" i="1" s="1"/>
  <c r="AG371" i="1"/>
  <c r="AH371" i="1" s="1"/>
  <c r="AI371" i="1" s="1"/>
  <c r="AJ371" i="1" s="1"/>
  <c r="AG379" i="1"/>
  <c r="AH379" i="1" s="1"/>
  <c r="AI379" i="1" s="1"/>
  <c r="AJ379" i="1" s="1"/>
  <c r="AG387" i="1"/>
  <c r="AH387" i="1" s="1"/>
  <c r="AI387" i="1" s="1"/>
  <c r="AJ387" i="1" s="1"/>
  <c r="AG395" i="1"/>
  <c r="AH395" i="1" s="1"/>
  <c r="AI395" i="1" s="1"/>
  <c r="AJ395" i="1" s="1"/>
  <c r="AL368" i="1"/>
  <c r="AM368" i="1" s="1"/>
  <c r="AN368" i="1" s="1"/>
  <c r="AO368" i="1" s="1"/>
  <c r="AL376" i="1"/>
  <c r="AM376" i="1" s="1"/>
  <c r="AN376" i="1" s="1"/>
  <c r="AO376" i="1" s="1"/>
  <c r="AL384" i="1"/>
  <c r="AM384" i="1" s="1"/>
  <c r="AN384" i="1" s="1"/>
  <c r="AO384" i="1" s="1"/>
  <c r="AL392" i="1"/>
  <c r="AM392" i="1" s="1"/>
  <c r="AN392" i="1" s="1"/>
  <c r="AO392" i="1" s="1"/>
  <c r="AQ365" i="1"/>
  <c r="AR365" i="1" s="1"/>
  <c r="AS365" i="1" s="1"/>
  <c r="AT365" i="1" s="1"/>
  <c r="AQ373" i="1"/>
  <c r="AR373" i="1" s="1"/>
  <c r="AS373" i="1" s="1"/>
  <c r="AT373" i="1" s="1"/>
  <c r="AQ381" i="1"/>
  <c r="AR381" i="1" s="1"/>
  <c r="AS381" i="1" s="1"/>
  <c r="AT381" i="1" s="1"/>
  <c r="AQ389" i="1"/>
  <c r="AR389" i="1" s="1"/>
  <c r="AS389" i="1" s="1"/>
  <c r="AT389" i="1" s="1"/>
  <c r="AQ397" i="1"/>
  <c r="AR397" i="1" s="1"/>
  <c r="AS397" i="1" s="1"/>
  <c r="AT397" i="1" s="1"/>
  <c r="AV370" i="1"/>
  <c r="AW370" i="1" s="1"/>
  <c r="AX370" i="1" s="1"/>
  <c r="AY370" i="1" s="1"/>
  <c r="AV378" i="1"/>
  <c r="AW378" i="1" s="1"/>
  <c r="AX378" i="1" s="1"/>
  <c r="AY378" i="1" s="1"/>
  <c r="AV386" i="1"/>
  <c r="AW386" i="1" s="1"/>
  <c r="AX386" i="1" s="1"/>
  <c r="AY386" i="1" s="1"/>
  <c r="AV394" i="1"/>
  <c r="AW394" i="1" s="1"/>
  <c r="AX394" i="1" s="1"/>
  <c r="AY394" i="1" s="1"/>
  <c r="BA367" i="1"/>
  <c r="BB367" i="1" s="1"/>
  <c r="BC367" i="1" s="1"/>
  <c r="BA375" i="1"/>
  <c r="BB375" i="1" s="1"/>
  <c r="BC375" i="1" s="1"/>
  <c r="BA383" i="1"/>
  <c r="BB383" i="1" s="1"/>
  <c r="BC383" i="1" s="1"/>
  <c r="BA391" i="1"/>
  <c r="BB391" i="1" s="1"/>
  <c r="BC391" i="1" s="1"/>
  <c r="BD391" i="1" s="1"/>
  <c r="BF364" i="1"/>
  <c r="BG364" i="1" s="1"/>
  <c r="BH364" i="1" s="1"/>
  <c r="BF372" i="1"/>
  <c r="BG372" i="1" s="1"/>
  <c r="BH372" i="1" s="1"/>
  <c r="BF380" i="1"/>
  <c r="BG380" i="1" s="1"/>
  <c r="BH380" i="1" s="1"/>
  <c r="BI380" i="1" s="1"/>
  <c r="BJ380" i="1" s="1"/>
  <c r="BF388" i="1"/>
  <c r="BG388" i="1" s="1"/>
  <c r="BH388" i="1" s="1"/>
  <c r="BF396" i="1"/>
  <c r="BG396" i="1" s="1"/>
  <c r="BH396" i="1" s="1"/>
  <c r="BI396" i="1" s="1"/>
  <c r="M426" i="1"/>
  <c r="N426" i="1" s="1"/>
  <c r="R408" i="1"/>
  <c r="S408" i="1" s="1"/>
  <c r="R416" i="1"/>
  <c r="S416" i="1" s="1"/>
  <c r="R424" i="1"/>
  <c r="R432" i="1"/>
  <c r="S432" i="1" s="1"/>
  <c r="T432" i="1" s="1"/>
  <c r="U432" i="1" s="1"/>
  <c r="W405" i="1"/>
  <c r="X405" i="1" s="1"/>
  <c r="Y405" i="1" s="1"/>
  <c r="Z405" i="1" s="1"/>
  <c r="W413" i="1"/>
  <c r="X413" i="1" s="1"/>
  <c r="Y413" i="1" s="1"/>
  <c r="Z413" i="1" s="1"/>
  <c r="W421" i="1"/>
  <c r="X421" i="1" s="1"/>
  <c r="Y421" i="1" s="1"/>
  <c r="Z421" i="1" s="1"/>
  <c r="W429" i="1"/>
  <c r="X429" i="1" s="1"/>
  <c r="Y429" i="1" s="1"/>
  <c r="Z429" i="1" s="1"/>
  <c r="AB402" i="1"/>
  <c r="AC402" i="1" s="1"/>
  <c r="AD402" i="1" s="1"/>
  <c r="AE402" i="1" s="1"/>
  <c r="AB410" i="1"/>
  <c r="AC410" i="1" s="1"/>
  <c r="AD410" i="1" s="1"/>
  <c r="AE410" i="1" s="1"/>
  <c r="AB418" i="1"/>
  <c r="AC418" i="1" s="1"/>
  <c r="AD418" i="1" s="1"/>
  <c r="AE418" i="1" s="1"/>
  <c r="AB426" i="1"/>
  <c r="AC426" i="1" s="1"/>
  <c r="AD426" i="1" s="1"/>
  <c r="AE426" i="1" s="1"/>
  <c r="AB434" i="1"/>
  <c r="AC434" i="1" s="1"/>
  <c r="AD434" i="1" s="1"/>
  <c r="AE434" i="1" s="1"/>
  <c r="AG407" i="1"/>
  <c r="AH407" i="1" s="1"/>
  <c r="AI407" i="1" s="1"/>
  <c r="AJ407" i="1" s="1"/>
  <c r="AG415" i="1"/>
  <c r="AH415" i="1" s="1"/>
  <c r="AI415" i="1" s="1"/>
  <c r="AJ415" i="1" s="1"/>
  <c r="AG423" i="1"/>
  <c r="AH423" i="1" s="1"/>
  <c r="AI423" i="1" s="1"/>
  <c r="AJ423" i="1" s="1"/>
  <c r="AG431" i="1"/>
  <c r="AH431" i="1" s="1"/>
  <c r="AI431" i="1" s="1"/>
  <c r="AJ431" i="1" s="1"/>
  <c r="AL404" i="1"/>
  <c r="AM404" i="1" s="1"/>
  <c r="AN404" i="1" s="1"/>
  <c r="AO404" i="1" s="1"/>
  <c r="AL412" i="1"/>
  <c r="AM412" i="1" s="1"/>
  <c r="AN412" i="1" s="1"/>
  <c r="AO412" i="1" s="1"/>
  <c r="AL420" i="1"/>
  <c r="AM420" i="1" s="1"/>
  <c r="AN420" i="1" s="1"/>
  <c r="AO420" i="1" s="1"/>
  <c r="AL428" i="1"/>
  <c r="AM428" i="1" s="1"/>
  <c r="AN428" i="1" s="1"/>
  <c r="AO428" i="1" s="1"/>
  <c r="AL436" i="1"/>
  <c r="AM436" i="1" s="1"/>
  <c r="AN436" i="1" s="1"/>
  <c r="AO436" i="1" s="1"/>
  <c r="AQ409" i="1"/>
  <c r="AR409" i="1" s="1"/>
  <c r="AS409" i="1" s="1"/>
  <c r="AT409" i="1" s="1"/>
  <c r="AQ417" i="1"/>
  <c r="AR417" i="1" s="1"/>
  <c r="AS417" i="1" s="1"/>
  <c r="AT417" i="1" s="1"/>
  <c r="AQ425" i="1"/>
  <c r="AR425" i="1" s="1"/>
  <c r="AS425" i="1" s="1"/>
  <c r="AT425" i="1" s="1"/>
  <c r="AQ433" i="1"/>
  <c r="AR433" i="1" s="1"/>
  <c r="AS433" i="1" s="1"/>
  <c r="AT433" i="1" s="1"/>
  <c r="AV406" i="1"/>
  <c r="AW406" i="1" s="1"/>
  <c r="AX406" i="1" s="1"/>
  <c r="AY406" i="1" s="1"/>
  <c r="AV414" i="1"/>
  <c r="AW414" i="1" s="1"/>
  <c r="AX414" i="1" s="1"/>
  <c r="AY414" i="1" s="1"/>
  <c r="AV422" i="1"/>
  <c r="AW422" i="1" s="1"/>
  <c r="AX422" i="1" s="1"/>
  <c r="AY422" i="1" s="1"/>
  <c r="AV430" i="1"/>
  <c r="AW430" i="1" s="1"/>
  <c r="AX430" i="1" s="1"/>
  <c r="AY430" i="1" s="1"/>
  <c r="BA403" i="1"/>
  <c r="BB403" i="1" s="1"/>
  <c r="BC403" i="1" s="1"/>
  <c r="BA411" i="1"/>
  <c r="BB411" i="1" s="1"/>
  <c r="BC411" i="1" s="1"/>
  <c r="BA419" i="1"/>
  <c r="BB419" i="1" s="1"/>
  <c r="BC419" i="1" s="1"/>
  <c r="BA427" i="1"/>
  <c r="BB427" i="1" s="1"/>
  <c r="BC427" i="1" s="1"/>
  <c r="BA435" i="1"/>
  <c r="BB435" i="1" s="1"/>
  <c r="BC435" i="1" s="1"/>
  <c r="BF408" i="1"/>
  <c r="BG408" i="1" s="1"/>
  <c r="BH408" i="1" s="1"/>
  <c r="BF416" i="1"/>
  <c r="BG416" i="1" s="1"/>
  <c r="BH416" i="1" s="1"/>
  <c r="BF425" i="1"/>
  <c r="BG425" i="1" s="1"/>
  <c r="BH425" i="1" s="1"/>
  <c r="BF433" i="1"/>
  <c r="BG433" i="1" s="1"/>
  <c r="BH433" i="1" s="1"/>
  <c r="BI433" i="1" s="1"/>
  <c r="BJ433" i="1" s="1"/>
  <c r="F473" i="1"/>
  <c r="G473" i="1" s="1"/>
  <c r="H473" i="1" s="1"/>
  <c r="I473" i="1" s="1"/>
  <c r="F465" i="1"/>
  <c r="G465" i="1" s="1"/>
  <c r="H465" i="1" s="1"/>
  <c r="I465" i="1" s="1"/>
  <c r="F457" i="1"/>
  <c r="G457" i="1" s="1"/>
  <c r="H457" i="1" s="1"/>
  <c r="I457" i="1" s="1"/>
  <c r="F449" i="1"/>
  <c r="G449" i="1" s="1"/>
  <c r="H449" i="1" s="1"/>
  <c r="I449" i="1" s="1"/>
  <c r="BA475" i="1"/>
  <c r="BB475" i="1" s="1"/>
  <c r="BC475" i="1" s="1"/>
  <c r="BA467" i="1"/>
  <c r="BB467" i="1" s="1"/>
  <c r="BC467" i="1" s="1"/>
  <c r="BA459" i="1"/>
  <c r="BB459" i="1" s="1"/>
  <c r="BC459" i="1" s="1"/>
  <c r="BA451" i="1"/>
  <c r="BB451" i="1" s="1"/>
  <c r="BC451" i="1" s="1"/>
  <c r="BA443" i="1"/>
  <c r="BB443" i="1" s="1"/>
  <c r="BC443" i="1" s="1"/>
  <c r="BD443" i="1" s="1"/>
  <c r="BE443" i="1" s="1"/>
  <c r="BA474" i="1"/>
  <c r="BB474" i="1" s="1"/>
  <c r="BC474" i="1" s="1"/>
  <c r="BD474" i="1" s="1"/>
  <c r="BA466" i="1"/>
  <c r="BB466" i="1" s="1"/>
  <c r="BC466" i="1" s="1"/>
  <c r="BA458" i="1"/>
  <c r="BB458" i="1" s="1"/>
  <c r="BC458" i="1" s="1"/>
  <c r="BA450" i="1"/>
  <c r="BB450" i="1" s="1"/>
  <c r="BC450" i="1" s="1"/>
  <c r="BA442" i="1"/>
  <c r="BB442" i="1" s="1"/>
  <c r="BC442" i="1" s="1"/>
  <c r="BD442" i="1" s="1"/>
  <c r="BA473" i="1"/>
  <c r="BB473" i="1" s="1"/>
  <c r="BC473" i="1" s="1"/>
  <c r="BD473" i="1" s="1"/>
  <c r="BA465" i="1"/>
  <c r="BB465" i="1" s="1"/>
  <c r="BC465" i="1" s="1"/>
  <c r="BD465" i="1" s="1"/>
  <c r="BE465" i="1" s="1"/>
  <c r="BA457" i="1"/>
  <c r="BB457" i="1" s="1"/>
  <c r="BC457" i="1" s="1"/>
  <c r="BA449" i="1"/>
  <c r="BB449" i="1" s="1"/>
  <c r="BC449" i="1" s="1"/>
  <c r="BA441" i="1"/>
  <c r="BB441" i="1" s="1"/>
  <c r="BC441" i="1" s="1"/>
  <c r="BA472" i="1"/>
  <c r="BB472" i="1" s="1"/>
  <c r="BC472" i="1" s="1"/>
  <c r="BA464" i="1"/>
  <c r="BB464" i="1" s="1"/>
  <c r="BC464" i="1" s="1"/>
  <c r="BA456" i="1"/>
  <c r="BB456" i="1" s="1"/>
  <c r="BC456" i="1" s="1"/>
  <c r="BA448" i="1"/>
  <c r="BB448" i="1" s="1"/>
  <c r="BC448" i="1" s="1"/>
  <c r="BA471" i="1"/>
  <c r="BB471" i="1" s="1"/>
  <c r="BC471" i="1" s="1"/>
  <c r="BA463" i="1"/>
  <c r="BB463" i="1" s="1"/>
  <c r="BC463" i="1" s="1"/>
  <c r="BA455" i="1"/>
  <c r="BB455" i="1" s="1"/>
  <c r="BC455" i="1" s="1"/>
  <c r="BA447" i="1"/>
  <c r="BB447" i="1" s="1"/>
  <c r="BC447" i="1" s="1"/>
  <c r="BA470" i="1"/>
  <c r="BB470" i="1" s="1"/>
  <c r="BC470" i="1" s="1"/>
  <c r="BA462" i="1"/>
  <c r="BB462" i="1" s="1"/>
  <c r="BC462" i="1" s="1"/>
  <c r="BA454" i="1"/>
  <c r="BB454" i="1" s="1"/>
  <c r="BC454" i="1" s="1"/>
  <c r="BA446" i="1"/>
  <c r="BB446" i="1" s="1"/>
  <c r="BC446" i="1" s="1"/>
  <c r="BA469" i="1"/>
  <c r="BB469" i="1" s="1"/>
  <c r="BC469" i="1" s="1"/>
  <c r="BD469" i="1" s="1"/>
  <c r="BE469" i="1" s="1"/>
  <c r="BA461" i="1"/>
  <c r="BB461" i="1" s="1"/>
  <c r="BC461" i="1" s="1"/>
  <c r="BD461" i="1" s="1"/>
  <c r="BA453" i="1"/>
  <c r="BB453" i="1" s="1"/>
  <c r="BC453" i="1" s="1"/>
  <c r="BA445" i="1"/>
  <c r="BB445" i="1" s="1"/>
  <c r="BC445" i="1" s="1"/>
  <c r="BA468" i="1"/>
  <c r="BB468" i="1" s="1"/>
  <c r="BC468" i="1" s="1"/>
  <c r="BD468" i="1" s="1"/>
  <c r="BA460" i="1"/>
  <c r="BB460" i="1" s="1"/>
  <c r="BC460" i="1" s="1"/>
  <c r="BA452" i="1"/>
  <c r="BB452" i="1" s="1"/>
  <c r="BC452" i="1" s="1"/>
  <c r="BA444" i="1"/>
  <c r="BB444" i="1" s="1"/>
  <c r="BC444" i="1" s="1"/>
  <c r="M452" i="1"/>
  <c r="N452" i="1" s="1"/>
  <c r="O452" i="1" s="1"/>
  <c r="P452" i="1" s="1"/>
  <c r="R445" i="1"/>
  <c r="S445" i="1" s="1"/>
  <c r="R453" i="1"/>
  <c r="S453" i="1" s="1"/>
  <c r="T453" i="1" s="1"/>
  <c r="U453" i="1" s="1"/>
  <c r="R461" i="1"/>
  <c r="S461" i="1" s="1"/>
  <c r="T461" i="1" s="1"/>
  <c r="U461" i="1" s="1"/>
  <c r="R469" i="1"/>
  <c r="S469" i="1" s="1"/>
  <c r="T469" i="1" s="1"/>
  <c r="U469" i="1" s="1"/>
  <c r="W442" i="1"/>
  <c r="X442" i="1" s="1"/>
  <c r="Y442" i="1" s="1"/>
  <c r="Z442" i="1" s="1"/>
  <c r="W450" i="1"/>
  <c r="X450" i="1" s="1"/>
  <c r="Y450" i="1" s="1"/>
  <c r="Z450" i="1" s="1"/>
  <c r="W458" i="1"/>
  <c r="X458" i="1" s="1"/>
  <c r="Y458" i="1" s="1"/>
  <c r="Z458" i="1" s="1"/>
  <c r="W466" i="1"/>
  <c r="X466" i="1" s="1"/>
  <c r="Y466" i="1" s="1"/>
  <c r="Z466" i="1" s="1"/>
  <c r="W474" i="1"/>
  <c r="X474" i="1" s="1"/>
  <c r="Y474" i="1" s="1"/>
  <c r="Z474" i="1" s="1"/>
  <c r="AB447" i="1"/>
  <c r="AC447" i="1" s="1"/>
  <c r="AD447" i="1" s="1"/>
  <c r="AE447" i="1" s="1"/>
  <c r="AB455" i="1"/>
  <c r="AC455" i="1" s="1"/>
  <c r="AD455" i="1" s="1"/>
  <c r="AE455" i="1" s="1"/>
  <c r="AB463" i="1"/>
  <c r="AC463" i="1" s="1"/>
  <c r="AD463" i="1" s="1"/>
  <c r="AE463" i="1" s="1"/>
  <c r="AB471" i="1"/>
  <c r="AC471" i="1" s="1"/>
  <c r="AD471" i="1" s="1"/>
  <c r="AE471" i="1" s="1"/>
  <c r="AG444" i="1"/>
  <c r="AH444" i="1" s="1"/>
  <c r="AI444" i="1" s="1"/>
  <c r="AJ444" i="1" s="1"/>
  <c r="AG452" i="1"/>
  <c r="AH452" i="1" s="1"/>
  <c r="AI452" i="1" s="1"/>
  <c r="AJ452" i="1" s="1"/>
  <c r="AG460" i="1"/>
  <c r="AH460" i="1" s="1"/>
  <c r="AI460" i="1" s="1"/>
  <c r="AJ460" i="1" s="1"/>
  <c r="AG468" i="1"/>
  <c r="AH468" i="1" s="1"/>
  <c r="AI468" i="1" s="1"/>
  <c r="AJ468" i="1" s="1"/>
  <c r="AL441" i="1"/>
  <c r="AM441" i="1" s="1"/>
  <c r="AN441" i="1" s="1"/>
  <c r="AO441" i="1" s="1"/>
  <c r="AL449" i="1"/>
  <c r="AM449" i="1" s="1"/>
  <c r="AN449" i="1" s="1"/>
  <c r="AO449" i="1" s="1"/>
  <c r="AL457" i="1"/>
  <c r="AM457" i="1" s="1"/>
  <c r="AN457" i="1" s="1"/>
  <c r="AO457" i="1" s="1"/>
  <c r="AL465" i="1"/>
  <c r="AM465" i="1" s="1"/>
  <c r="AN465" i="1" s="1"/>
  <c r="AO465" i="1" s="1"/>
  <c r="F395" i="1"/>
  <c r="G395" i="1" s="1"/>
  <c r="H395" i="1" s="1"/>
  <c r="I395" i="1" s="1"/>
  <c r="F387" i="1"/>
  <c r="G387" i="1" s="1"/>
  <c r="H387" i="1" s="1"/>
  <c r="I387" i="1" s="1"/>
  <c r="F379" i="1"/>
  <c r="G379" i="1" s="1"/>
  <c r="H379" i="1" s="1"/>
  <c r="I379" i="1" s="1"/>
  <c r="F371" i="1"/>
  <c r="G371" i="1" s="1"/>
  <c r="H371" i="1" s="1"/>
  <c r="I371" i="1" s="1"/>
  <c r="R365" i="1"/>
  <c r="S365" i="1" s="1"/>
  <c r="R373" i="1"/>
  <c r="S373" i="1" s="1"/>
  <c r="R381" i="1"/>
  <c r="S381" i="1" s="1"/>
  <c r="T381" i="1" s="1"/>
  <c r="U381" i="1" s="1"/>
  <c r="R389" i="1"/>
  <c r="S389" i="1" s="1"/>
  <c r="R397" i="1"/>
  <c r="S397" i="1" s="1"/>
  <c r="W370" i="1"/>
  <c r="X370" i="1" s="1"/>
  <c r="Y370" i="1" s="1"/>
  <c r="Z370" i="1" s="1"/>
  <c r="W378" i="1"/>
  <c r="X378" i="1" s="1"/>
  <c r="Y378" i="1" s="1"/>
  <c r="Z378" i="1" s="1"/>
  <c r="W386" i="1"/>
  <c r="X386" i="1" s="1"/>
  <c r="Y386" i="1" s="1"/>
  <c r="Z386" i="1" s="1"/>
  <c r="W394" i="1"/>
  <c r="X394" i="1" s="1"/>
  <c r="Y394" i="1" s="1"/>
  <c r="Z394" i="1" s="1"/>
  <c r="AB367" i="1"/>
  <c r="AC367" i="1" s="1"/>
  <c r="AD367" i="1" s="1"/>
  <c r="AE367" i="1" s="1"/>
  <c r="AB375" i="1"/>
  <c r="AC375" i="1" s="1"/>
  <c r="AD375" i="1" s="1"/>
  <c r="AE375" i="1" s="1"/>
  <c r="AB383" i="1"/>
  <c r="AC383" i="1" s="1"/>
  <c r="AD383" i="1" s="1"/>
  <c r="AE383" i="1" s="1"/>
  <c r="AB391" i="1"/>
  <c r="AC391" i="1" s="1"/>
  <c r="AD391" i="1" s="1"/>
  <c r="AE391" i="1" s="1"/>
  <c r="AG364" i="1"/>
  <c r="AH364" i="1" s="1"/>
  <c r="AI364" i="1" s="1"/>
  <c r="AG372" i="1"/>
  <c r="AH372" i="1" s="1"/>
  <c r="AI372" i="1" s="1"/>
  <c r="AJ372" i="1" s="1"/>
  <c r="AG380" i="1"/>
  <c r="AH380" i="1" s="1"/>
  <c r="AI380" i="1" s="1"/>
  <c r="AJ380" i="1" s="1"/>
  <c r="AG388" i="1"/>
  <c r="AH388" i="1" s="1"/>
  <c r="AI388" i="1" s="1"/>
  <c r="AJ388" i="1" s="1"/>
  <c r="AG396" i="1"/>
  <c r="AH396" i="1" s="1"/>
  <c r="AI396" i="1" s="1"/>
  <c r="AJ396" i="1" s="1"/>
  <c r="AL369" i="1"/>
  <c r="AM369" i="1" s="1"/>
  <c r="AN369" i="1" s="1"/>
  <c r="AO369" i="1" s="1"/>
  <c r="AL377" i="1"/>
  <c r="AM377" i="1" s="1"/>
  <c r="AN377" i="1" s="1"/>
  <c r="AO377" i="1" s="1"/>
  <c r="AL385" i="1"/>
  <c r="AM385" i="1" s="1"/>
  <c r="AN385" i="1" s="1"/>
  <c r="AO385" i="1" s="1"/>
  <c r="AL393" i="1"/>
  <c r="AM393" i="1" s="1"/>
  <c r="AN393" i="1" s="1"/>
  <c r="AO393" i="1" s="1"/>
  <c r="AQ366" i="1"/>
  <c r="AR366" i="1" s="1"/>
  <c r="AS366" i="1" s="1"/>
  <c r="AT366" i="1" s="1"/>
  <c r="AQ374" i="1"/>
  <c r="AR374" i="1" s="1"/>
  <c r="AS374" i="1" s="1"/>
  <c r="AT374" i="1" s="1"/>
  <c r="AQ382" i="1"/>
  <c r="AR382" i="1" s="1"/>
  <c r="AS382" i="1" s="1"/>
  <c r="AT382" i="1" s="1"/>
  <c r="AQ390" i="1"/>
  <c r="AR390" i="1" s="1"/>
  <c r="AS390" i="1" s="1"/>
  <c r="AT390" i="1" s="1"/>
  <c r="AV363" i="1"/>
  <c r="AW363" i="1" s="1"/>
  <c r="AX363" i="1" s="1"/>
  <c r="AV371" i="1"/>
  <c r="AW371" i="1" s="1"/>
  <c r="AX371" i="1" s="1"/>
  <c r="AY371" i="1" s="1"/>
  <c r="AV379" i="1"/>
  <c r="AW379" i="1" s="1"/>
  <c r="AX379" i="1" s="1"/>
  <c r="AY379" i="1" s="1"/>
  <c r="AV387" i="1"/>
  <c r="AW387" i="1" s="1"/>
  <c r="AX387" i="1" s="1"/>
  <c r="AY387" i="1" s="1"/>
  <c r="AV395" i="1"/>
  <c r="AW395" i="1" s="1"/>
  <c r="AX395" i="1" s="1"/>
  <c r="AY395" i="1" s="1"/>
  <c r="BA368" i="1"/>
  <c r="BB368" i="1" s="1"/>
  <c r="BC368" i="1" s="1"/>
  <c r="BA376" i="1"/>
  <c r="BB376" i="1" s="1"/>
  <c r="BC376" i="1" s="1"/>
  <c r="BA384" i="1"/>
  <c r="BB384" i="1" s="1"/>
  <c r="BC384" i="1" s="1"/>
  <c r="BA392" i="1"/>
  <c r="BB392" i="1" s="1"/>
  <c r="BC392" i="1" s="1"/>
  <c r="BF365" i="1"/>
  <c r="BG365" i="1" s="1"/>
  <c r="BH365" i="1" s="1"/>
  <c r="BF373" i="1"/>
  <c r="BG373" i="1" s="1"/>
  <c r="BH373" i="1" s="1"/>
  <c r="BF381" i="1"/>
  <c r="BG381" i="1" s="1"/>
  <c r="BH381" i="1" s="1"/>
  <c r="BF389" i="1"/>
  <c r="BG389" i="1" s="1"/>
  <c r="BH389" i="1" s="1"/>
  <c r="BF397" i="1"/>
  <c r="BG397" i="1" s="1"/>
  <c r="BH397" i="1" s="1"/>
  <c r="R409" i="1"/>
  <c r="R417" i="1"/>
  <c r="S417" i="1" s="1"/>
  <c r="R425" i="1"/>
  <c r="S425" i="1" s="1"/>
  <c r="R433" i="1"/>
  <c r="S433" i="1" s="1"/>
  <c r="W406" i="1"/>
  <c r="X406" i="1" s="1"/>
  <c r="Y406" i="1" s="1"/>
  <c r="Z406" i="1" s="1"/>
  <c r="W414" i="1"/>
  <c r="X414" i="1" s="1"/>
  <c r="Y414" i="1" s="1"/>
  <c r="Z414" i="1" s="1"/>
  <c r="W422" i="1"/>
  <c r="X422" i="1" s="1"/>
  <c r="Y422" i="1" s="1"/>
  <c r="Z422" i="1" s="1"/>
  <c r="W430" i="1"/>
  <c r="X430" i="1" s="1"/>
  <c r="Y430" i="1" s="1"/>
  <c r="Z430" i="1" s="1"/>
  <c r="AB403" i="1"/>
  <c r="AC403" i="1" s="1"/>
  <c r="AD403" i="1" s="1"/>
  <c r="AE403" i="1" s="1"/>
  <c r="AB411" i="1"/>
  <c r="AC411" i="1" s="1"/>
  <c r="AD411" i="1" s="1"/>
  <c r="AE411" i="1" s="1"/>
  <c r="AB419" i="1"/>
  <c r="AC419" i="1" s="1"/>
  <c r="AD419" i="1" s="1"/>
  <c r="AE419" i="1" s="1"/>
  <c r="AB427" i="1"/>
  <c r="AC427" i="1" s="1"/>
  <c r="AD427" i="1" s="1"/>
  <c r="AE427" i="1" s="1"/>
  <c r="AB435" i="1"/>
  <c r="AC435" i="1" s="1"/>
  <c r="AD435" i="1" s="1"/>
  <c r="AE435" i="1" s="1"/>
  <c r="AG408" i="1"/>
  <c r="AH408" i="1" s="1"/>
  <c r="AI408" i="1" s="1"/>
  <c r="AJ408" i="1" s="1"/>
  <c r="AG416" i="1"/>
  <c r="AH416" i="1" s="1"/>
  <c r="AI416" i="1" s="1"/>
  <c r="AJ416" i="1" s="1"/>
  <c r="AG424" i="1"/>
  <c r="AH424" i="1" s="1"/>
  <c r="AI424" i="1" s="1"/>
  <c r="AJ424" i="1" s="1"/>
  <c r="AG432" i="1"/>
  <c r="AH432" i="1" s="1"/>
  <c r="AI432" i="1" s="1"/>
  <c r="AJ432" i="1" s="1"/>
  <c r="AL405" i="1"/>
  <c r="AM405" i="1" s="1"/>
  <c r="AN405" i="1" s="1"/>
  <c r="AO405" i="1" s="1"/>
  <c r="AL413" i="1"/>
  <c r="AM413" i="1" s="1"/>
  <c r="AN413" i="1" s="1"/>
  <c r="AO413" i="1" s="1"/>
  <c r="AL421" i="1"/>
  <c r="AM421" i="1" s="1"/>
  <c r="AN421" i="1" s="1"/>
  <c r="AO421" i="1" s="1"/>
  <c r="AL429" i="1"/>
  <c r="AM429" i="1" s="1"/>
  <c r="AN429" i="1" s="1"/>
  <c r="AO429" i="1" s="1"/>
  <c r="AQ402" i="1"/>
  <c r="AR402" i="1" s="1"/>
  <c r="AS402" i="1" s="1"/>
  <c r="AT402" i="1" s="1"/>
  <c r="AQ410" i="1"/>
  <c r="AR410" i="1" s="1"/>
  <c r="AS410" i="1" s="1"/>
  <c r="AT410" i="1" s="1"/>
  <c r="AQ418" i="1"/>
  <c r="AR418" i="1" s="1"/>
  <c r="AS418" i="1" s="1"/>
  <c r="AT418" i="1" s="1"/>
  <c r="AQ426" i="1"/>
  <c r="AR426" i="1" s="1"/>
  <c r="AS426" i="1" s="1"/>
  <c r="AT426" i="1" s="1"/>
  <c r="AQ434" i="1"/>
  <c r="AR434" i="1" s="1"/>
  <c r="AS434" i="1" s="1"/>
  <c r="AT434" i="1" s="1"/>
  <c r="AV407" i="1"/>
  <c r="AW407" i="1" s="1"/>
  <c r="AX407" i="1" s="1"/>
  <c r="AY407" i="1" s="1"/>
  <c r="AV415" i="1"/>
  <c r="AW415" i="1" s="1"/>
  <c r="AX415" i="1" s="1"/>
  <c r="AY415" i="1" s="1"/>
  <c r="AV423" i="1"/>
  <c r="AW423" i="1" s="1"/>
  <c r="AX423" i="1" s="1"/>
  <c r="AY423" i="1" s="1"/>
  <c r="AV431" i="1"/>
  <c r="AW431" i="1" s="1"/>
  <c r="AX431" i="1" s="1"/>
  <c r="AY431" i="1" s="1"/>
  <c r="BA404" i="1"/>
  <c r="BB404" i="1" s="1"/>
  <c r="BC404" i="1" s="1"/>
  <c r="BA412" i="1"/>
  <c r="BB412" i="1" s="1"/>
  <c r="BC412" i="1" s="1"/>
  <c r="BA420" i="1"/>
  <c r="BB420" i="1" s="1"/>
  <c r="BC420" i="1" s="1"/>
  <c r="BA428" i="1"/>
  <c r="BB428" i="1" s="1"/>
  <c r="BC428" i="1" s="1"/>
  <c r="BA436" i="1"/>
  <c r="BB436" i="1" s="1"/>
  <c r="BC436" i="1" s="1"/>
  <c r="BF409" i="1"/>
  <c r="BG409" i="1" s="1"/>
  <c r="BH409" i="1" s="1"/>
  <c r="BF417" i="1"/>
  <c r="BG417" i="1" s="1"/>
  <c r="BH417" i="1" s="1"/>
  <c r="BF426" i="1"/>
  <c r="BG426" i="1" s="1"/>
  <c r="BH426" i="1" s="1"/>
  <c r="BI426" i="1" s="1"/>
  <c r="BJ426" i="1" s="1"/>
  <c r="BF434" i="1"/>
  <c r="BG434" i="1" s="1"/>
  <c r="BH434" i="1" s="1"/>
  <c r="BF472" i="1"/>
  <c r="BG472" i="1" s="1"/>
  <c r="BH472" i="1" s="1"/>
  <c r="BI472" i="1" s="1"/>
  <c r="BF464" i="1"/>
  <c r="BG464" i="1" s="1"/>
  <c r="BH464" i="1" s="1"/>
  <c r="BI464" i="1" s="1"/>
  <c r="BF456" i="1"/>
  <c r="BG456" i="1" s="1"/>
  <c r="BH456" i="1" s="1"/>
  <c r="BI456" i="1" s="1"/>
  <c r="BF448" i="1"/>
  <c r="BG448" i="1" s="1"/>
  <c r="BH448" i="1" s="1"/>
  <c r="BF471" i="1"/>
  <c r="BG471" i="1" s="1"/>
  <c r="BH471" i="1" s="1"/>
  <c r="BF463" i="1"/>
  <c r="BG463" i="1" s="1"/>
  <c r="BH463" i="1" s="1"/>
  <c r="BF455" i="1"/>
  <c r="BG455" i="1" s="1"/>
  <c r="BH455" i="1" s="1"/>
  <c r="BF447" i="1"/>
  <c r="BG447" i="1" s="1"/>
  <c r="BH447" i="1" s="1"/>
  <c r="BF470" i="1"/>
  <c r="BG470" i="1" s="1"/>
  <c r="BH470" i="1" s="1"/>
  <c r="BF462" i="1"/>
  <c r="BG462" i="1" s="1"/>
  <c r="BH462" i="1" s="1"/>
  <c r="BI462" i="1" s="1"/>
  <c r="BJ462" i="1" s="1"/>
  <c r="BF454" i="1"/>
  <c r="BG454" i="1" s="1"/>
  <c r="BH454" i="1" s="1"/>
  <c r="BF446" i="1"/>
  <c r="BG446" i="1" s="1"/>
  <c r="BH446" i="1" s="1"/>
  <c r="BF469" i="1"/>
  <c r="BG469" i="1" s="1"/>
  <c r="BH469" i="1" s="1"/>
  <c r="BF461" i="1"/>
  <c r="BG461" i="1" s="1"/>
  <c r="BH461" i="1" s="1"/>
  <c r="BF453" i="1"/>
  <c r="BG453" i="1" s="1"/>
  <c r="BH453" i="1" s="1"/>
  <c r="BF445" i="1"/>
  <c r="BG445" i="1" s="1"/>
  <c r="BH445" i="1" s="1"/>
  <c r="BF468" i="1"/>
  <c r="BG468" i="1" s="1"/>
  <c r="BH468" i="1" s="1"/>
  <c r="BI468" i="1" s="1"/>
  <c r="BF460" i="1"/>
  <c r="BG460" i="1" s="1"/>
  <c r="BH460" i="1" s="1"/>
  <c r="BI460" i="1" s="1"/>
  <c r="BF452" i="1"/>
  <c r="BG452" i="1" s="1"/>
  <c r="BH452" i="1" s="1"/>
  <c r="BF444" i="1"/>
  <c r="BG444" i="1" s="1"/>
  <c r="BH444" i="1" s="1"/>
  <c r="BF475" i="1"/>
  <c r="BG475" i="1" s="1"/>
  <c r="BH475" i="1" s="1"/>
  <c r="BF467" i="1"/>
  <c r="BG467" i="1" s="1"/>
  <c r="BH467" i="1" s="1"/>
  <c r="BF459" i="1"/>
  <c r="BG459" i="1" s="1"/>
  <c r="BH459" i="1" s="1"/>
  <c r="BF451" i="1"/>
  <c r="BG451" i="1" s="1"/>
  <c r="BH451" i="1" s="1"/>
  <c r="BF443" i="1"/>
  <c r="BG443" i="1" s="1"/>
  <c r="BH443" i="1" s="1"/>
  <c r="BF474" i="1"/>
  <c r="BG474" i="1" s="1"/>
  <c r="BH474" i="1" s="1"/>
  <c r="BI474" i="1" s="1"/>
  <c r="BJ474" i="1" s="1"/>
  <c r="BF466" i="1"/>
  <c r="BG466" i="1" s="1"/>
  <c r="BH466" i="1" s="1"/>
  <c r="BI466" i="1" s="1"/>
  <c r="BJ466" i="1" s="1"/>
  <c r="BF458" i="1"/>
  <c r="BG458" i="1" s="1"/>
  <c r="BH458" i="1" s="1"/>
  <c r="BI458" i="1" s="1"/>
  <c r="BF450" i="1"/>
  <c r="BG450" i="1" s="1"/>
  <c r="BH450" i="1" s="1"/>
  <c r="BF442" i="1"/>
  <c r="BG442" i="1" s="1"/>
  <c r="BH442" i="1" s="1"/>
  <c r="BF473" i="1"/>
  <c r="BG473" i="1" s="1"/>
  <c r="BH473" i="1" s="1"/>
  <c r="BF465" i="1"/>
  <c r="BG465" i="1" s="1"/>
  <c r="BH465" i="1" s="1"/>
  <c r="BF457" i="1"/>
  <c r="BG457" i="1" s="1"/>
  <c r="BH457" i="1" s="1"/>
  <c r="BI457" i="1" s="1"/>
  <c r="BF449" i="1"/>
  <c r="BG449" i="1" s="1"/>
  <c r="BH449" i="1" s="1"/>
  <c r="BF441" i="1"/>
  <c r="BG441" i="1" s="1"/>
  <c r="BH441" i="1" s="1"/>
  <c r="M459" i="1"/>
  <c r="N459" i="1" s="1"/>
  <c r="R446" i="1"/>
  <c r="R454" i="1"/>
  <c r="S454" i="1" s="1"/>
  <c r="R462" i="1"/>
  <c r="S462" i="1" s="1"/>
  <c r="T462" i="1" s="1"/>
  <c r="U462" i="1" s="1"/>
  <c r="R470" i="1"/>
  <c r="S470" i="1" s="1"/>
  <c r="W443" i="1"/>
  <c r="X443" i="1" s="1"/>
  <c r="Y443" i="1" s="1"/>
  <c r="Z443" i="1" s="1"/>
  <c r="W451" i="1"/>
  <c r="X451" i="1" s="1"/>
  <c r="Y451" i="1" s="1"/>
  <c r="Z451" i="1" s="1"/>
  <c r="W459" i="1"/>
  <c r="X459" i="1" s="1"/>
  <c r="Y459" i="1" s="1"/>
  <c r="Z459" i="1" s="1"/>
  <c r="W467" i="1"/>
  <c r="X467" i="1" s="1"/>
  <c r="Y467" i="1" s="1"/>
  <c r="Z467" i="1" s="1"/>
  <c r="W475" i="1"/>
  <c r="X475" i="1" s="1"/>
  <c r="Y475" i="1" s="1"/>
  <c r="Z475" i="1" s="1"/>
  <c r="AB448" i="1"/>
  <c r="AC448" i="1" s="1"/>
  <c r="AD448" i="1" s="1"/>
  <c r="AE448" i="1" s="1"/>
  <c r="AB456" i="1"/>
  <c r="AC456" i="1" s="1"/>
  <c r="AD456" i="1" s="1"/>
  <c r="AE456" i="1" s="1"/>
  <c r="AB464" i="1"/>
  <c r="AC464" i="1" s="1"/>
  <c r="AD464" i="1" s="1"/>
  <c r="AE464" i="1" s="1"/>
  <c r="AB472" i="1"/>
  <c r="AC472" i="1" s="1"/>
  <c r="AD472" i="1" s="1"/>
  <c r="AE472" i="1" s="1"/>
  <c r="AG445" i="1"/>
  <c r="AH445" i="1" s="1"/>
  <c r="AI445" i="1" s="1"/>
  <c r="AJ445" i="1" s="1"/>
  <c r="AG453" i="1"/>
  <c r="AH453" i="1" s="1"/>
  <c r="AI453" i="1" s="1"/>
  <c r="AJ453" i="1" s="1"/>
  <c r="AG461" i="1"/>
  <c r="AH461" i="1" s="1"/>
  <c r="AI461" i="1" s="1"/>
  <c r="AJ461" i="1" s="1"/>
  <c r="AG469" i="1"/>
  <c r="AH469" i="1" s="1"/>
  <c r="AI469" i="1" s="1"/>
  <c r="AJ469" i="1" s="1"/>
  <c r="AL442" i="1"/>
  <c r="AM442" i="1" s="1"/>
  <c r="AN442" i="1" s="1"/>
  <c r="AO442" i="1" s="1"/>
  <c r="AL450" i="1"/>
  <c r="AM450" i="1" s="1"/>
  <c r="AN450" i="1" s="1"/>
  <c r="AO450" i="1" s="1"/>
  <c r="AL458" i="1"/>
  <c r="AM458" i="1" s="1"/>
  <c r="AN458" i="1" s="1"/>
  <c r="AO458" i="1" s="1"/>
  <c r="AL466" i="1"/>
  <c r="AM466" i="1" s="1"/>
  <c r="AN466" i="1" s="1"/>
  <c r="AO466" i="1" s="1"/>
  <c r="F394" i="1"/>
  <c r="G394" i="1" s="1"/>
  <c r="F386" i="1"/>
  <c r="G386" i="1" s="1"/>
  <c r="F378" i="1"/>
  <c r="G378" i="1" s="1"/>
  <c r="F370" i="1"/>
  <c r="G370" i="1" s="1"/>
  <c r="R366" i="1"/>
  <c r="S366" i="1" s="1"/>
  <c r="R374" i="1"/>
  <c r="S374" i="1" s="1"/>
  <c r="R382" i="1"/>
  <c r="S382" i="1" s="1"/>
  <c r="R390" i="1"/>
  <c r="S390" i="1" s="1"/>
  <c r="W363" i="1"/>
  <c r="X363" i="1" s="1"/>
  <c r="Y363" i="1" s="1"/>
  <c r="W371" i="1"/>
  <c r="X371" i="1" s="1"/>
  <c r="Y371" i="1" s="1"/>
  <c r="Z371" i="1" s="1"/>
  <c r="W379" i="1"/>
  <c r="X379" i="1" s="1"/>
  <c r="Y379" i="1" s="1"/>
  <c r="Z379" i="1" s="1"/>
  <c r="W387" i="1"/>
  <c r="X387" i="1" s="1"/>
  <c r="Y387" i="1" s="1"/>
  <c r="Z387" i="1" s="1"/>
  <c r="W395" i="1"/>
  <c r="X395" i="1" s="1"/>
  <c r="Y395" i="1" s="1"/>
  <c r="Z395" i="1" s="1"/>
  <c r="AB368" i="1"/>
  <c r="AC368" i="1" s="1"/>
  <c r="AD368" i="1" s="1"/>
  <c r="AE368" i="1" s="1"/>
  <c r="AB376" i="1"/>
  <c r="AC376" i="1" s="1"/>
  <c r="AD376" i="1" s="1"/>
  <c r="AE376" i="1" s="1"/>
  <c r="AB384" i="1"/>
  <c r="AC384" i="1" s="1"/>
  <c r="AD384" i="1" s="1"/>
  <c r="AE384" i="1" s="1"/>
  <c r="AB392" i="1"/>
  <c r="AC392" i="1" s="1"/>
  <c r="AD392" i="1" s="1"/>
  <c r="AE392" i="1" s="1"/>
  <c r="AG365" i="1"/>
  <c r="AH365" i="1" s="1"/>
  <c r="AI365" i="1" s="1"/>
  <c r="AJ365" i="1" s="1"/>
  <c r="AG373" i="1"/>
  <c r="AH373" i="1" s="1"/>
  <c r="AI373" i="1" s="1"/>
  <c r="AJ373" i="1" s="1"/>
  <c r="AG381" i="1"/>
  <c r="AH381" i="1" s="1"/>
  <c r="AI381" i="1" s="1"/>
  <c r="AJ381" i="1" s="1"/>
  <c r="AG389" i="1"/>
  <c r="AH389" i="1" s="1"/>
  <c r="AI389" i="1" s="1"/>
  <c r="AJ389" i="1" s="1"/>
  <c r="AG397" i="1"/>
  <c r="AH397" i="1" s="1"/>
  <c r="AI397" i="1" s="1"/>
  <c r="AJ397" i="1" s="1"/>
  <c r="AL370" i="1"/>
  <c r="AM370" i="1" s="1"/>
  <c r="AN370" i="1" s="1"/>
  <c r="AO370" i="1" s="1"/>
  <c r="AL378" i="1"/>
  <c r="AM378" i="1" s="1"/>
  <c r="AN378" i="1" s="1"/>
  <c r="AO378" i="1" s="1"/>
  <c r="AL386" i="1"/>
  <c r="AM386" i="1" s="1"/>
  <c r="AN386" i="1" s="1"/>
  <c r="AO386" i="1" s="1"/>
  <c r="AL394" i="1"/>
  <c r="AM394" i="1" s="1"/>
  <c r="AN394" i="1" s="1"/>
  <c r="AO394" i="1" s="1"/>
  <c r="AQ367" i="1"/>
  <c r="AR367" i="1" s="1"/>
  <c r="AS367" i="1" s="1"/>
  <c r="AT367" i="1" s="1"/>
  <c r="AQ375" i="1"/>
  <c r="AR375" i="1" s="1"/>
  <c r="AS375" i="1" s="1"/>
  <c r="AT375" i="1" s="1"/>
  <c r="AQ383" i="1"/>
  <c r="AR383" i="1" s="1"/>
  <c r="AS383" i="1" s="1"/>
  <c r="AT383" i="1" s="1"/>
  <c r="AQ391" i="1"/>
  <c r="AR391" i="1" s="1"/>
  <c r="AS391" i="1" s="1"/>
  <c r="AT391" i="1" s="1"/>
  <c r="AV364" i="1"/>
  <c r="AW364" i="1" s="1"/>
  <c r="AX364" i="1" s="1"/>
  <c r="AY364" i="1" s="1"/>
  <c r="AV372" i="1"/>
  <c r="AW372" i="1" s="1"/>
  <c r="AX372" i="1" s="1"/>
  <c r="AY372" i="1" s="1"/>
  <c r="AV380" i="1"/>
  <c r="AW380" i="1" s="1"/>
  <c r="AX380" i="1" s="1"/>
  <c r="AY380" i="1" s="1"/>
  <c r="AV388" i="1"/>
  <c r="AW388" i="1" s="1"/>
  <c r="AX388" i="1" s="1"/>
  <c r="AY388" i="1" s="1"/>
  <c r="AV396" i="1"/>
  <c r="AW396" i="1" s="1"/>
  <c r="AX396" i="1" s="1"/>
  <c r="AY396" i="1" s="1"/>
  <c r="BA369" i="1"/>
  <c r="BB369" i="1" s="1"/>
  <c r="BC369" i="1" s="1"/>
  <c r="BA377" i="1"/>
  <c r="BB377" i="1" s="1"/>
  <c r="BC377" i="1" s="1"/>
  <c r="BA385" i="1"/>
  <c r="BB385" i="1" s="1"/>
  <c r="BC385" i="1" s="1"/>
  <c r="BA393" i="1"/>
  <c r="BB393" i="1" s="1"/>
  <c r="BC393" i="1" s="1"/>
  <c r="BF366" i="1"/>
  <c r="BG366" i="1" s="1"/>
  <c r="BH366" i="1" s="1"/>
  <c r="BF374" i="1"/>
  <c r="BG374" i="1" s="1"/>
  <c r="BH374" i="1" s="1"/>
  <c r="BF382" i="1"/>
  <c r="BG382" i="1" s="1"/>
  <c r="BH382" i="1" s="1"/>
  <c r="BF390" i="1"/>
  <c r="BG390" i="1" s="1"/>
  <c r="BH390" i="1" s="1"/>
  <c r="R402" i="1"/>
  <c r="S402" i="1" s="1"/>
  <c r="R410" i="1"/>
  <c r="R418" i="1"/>
  <c r="S418" i="1" s="1"/>
  <c r="T418" i="1" s="1"/>
  <c r="U418" i="1" s="1"/>
  <c r="R426" i="1"/>
  <c r="S426" i="1" s="1"/>
  <c r="T426" i="1" s="1"/>
  <c r="U426" i="1" s="1"/>
  <c r="R434" i="1"/>
  <c r="S434" i="1" s="1"/>
  <c r="T434" i="1" s="1"/>
  <c r="U434" i="1" s="1"/>
  <c r="W407" i="1"/>
  <c r="X407" i="1" s="1"/>
  <c r="Y407" i="1" s="1"/>
  <c r="Z407" i="1" s="1"/>
  <c r="W415" i="1"/>
  <c r="X415" i="1" s="1"/>
  <c r="Y415" i="1" s="1"/>
  <c r="Z415" i="1" s="1"/>
  <c r="W423" i="1"/>
  <c r="X423" i="1" s="1"/>
  <c r="Y423" i="1" s="1"/>
  <c r="Z423" i="1" s="1"/>
  <c r="W431" i="1"/>
  <c r="X431" i="1" s="1"/>
  <c r="Y431" i="1" s="1"/>
  <c r="Z431" i="1" s="1"/>
  <c r="AB404" i="1"/>
  <c r="AC404" i="1" s="1"/>
  <c r="AD404" i="1" s="1"/>
  <c r="AE404" i="1" s="1"/>
  <c r="AB412" i="1"/>
  <c r="AC412" i="1" s="1"/>
  <c r="AD412" i="1" s="1"/>
  <c r="AE412" i="1" s="1"/>
  <c r="AB420" i="1"/>
  <c r="AC420" i="1" s="1"/>
  <c r="AD420" i="1" s="1"/>
  <c r="AE420" i="1" s="1"/>
  <c r="AB428" i="1"/>
  <c r="AC428" i="1" s="1"/>
  <c r="AD428" i="1" s="1"/>
  <c r="AE428" i="1" s="1"/>
  <c r="AB436" i="1"/>
  <c r="AC436" i="1" s="1"/>
  <c r="AD436" i="1" s="1"/>
  <c r="AE436" i="1" s="1"/>
  <c r="AG409" i="1"/>
  <c r="AH409" i="1" s="1"/>
  <c r="AI409" i="1" s="1"/>
  <c r="AJ409" i="1" s="1"/>
  <c r="AG417" i="1"/>
  <c r="AH417" i="1" s="1"/>
  <c r="AI417" i="1" s="1"/>
  <c r="AJ417" i="1" s="1"/>
  <c r="AG425" i="1"/>
  <c r="AH425" i="1" s="1"/>
  <c r="AI425" i="1" s="1"/>
  <c r="AJ425" i="1" s="1"/>
  <c r="AG433" i="1"/>
  <c r="AH433" i="1" s="1"/>
  <c r="AI433" i="1" s="1"/>
  <c r="AJ433" i="1" s="1"/>
  <c r="AL406" i="1"/>
  <c r="AM406" i="1" s="1"/>
  <c r="AN406" i="1" s="1"/>
  <c r="AO406" i="1" s="1"/>
  <c r="AL414" i="1"/>
  <c r="AM414" i="1" s="1"/>
  <c r="AN414" i="1" s="1"/>
  <c r="AO414" i="1" s="1"/>
  <c r="AL422" i="1"/>
  <c r="AM422" i="1" s="1"/>
  <c r="AN422" i="1" s="1"/>
  <c r="AO422" i="1" s="1"/>
  <c r="AL430" i="1"/>
  <c r="AM430" i="1" s="1"/>
  <c r="AN430" i="1" s="1"/>
  <c r="AO430" i="1" s="1"/>
  <c r="AQ403" i="1"/>
  <c r="AR403" i="1" s="1"/>
  <c r="AS403" i="1" s="1"/>
  <c r="AT403" i="1" s="1"/>
  <c r="AQ411" i="1"/>
  <c r="AR411" i="1" s="1"/>
  <c r="AS411" i="1" s="1"/>
  <c r="AT411" i="1" s="1"/>
  <c r="AQ419" i="1"/>
  <c r="AR419" i="1" s="1"/>
  <c r="AS419" i="1" s="1"/>
  <c r="AT419" i="1" s="1"/>
  <c r="AQ427" i="1"/>
  <c r="AR427" i="1" s="1"/>
  <c r="AS427" i="1" s="1"/>
  <c r="AT427" i="1" s="1"/>
  <c r="AQ435" i="1"/>
  <c r="AR435" i="1" s="1"/>
  <c r="AS435" i="1" s="1"/>
  <c r="AT435" i="1" s="1"/>
  <c r="AV408" i="1"/>
  <c r="AW408" i="1" s="1"/>
  <c r="AX408" i="1" s="1"/>
  <c r="AY408" i="1" s="1"/>
  <c r="AV416" i="1"/>
  <c r="AW416" i="1" s="1"/>
  <c r="AX416" i="1" s="1"/>
  <c r="AY416" i="1" s="1"/>
  <c r="AV424" i="1"/>
  <c r="AW424" i="1" s="1"/>
  <c r="AX424" i="1" s="1"/>
  <c r="AY424" i="1" s="1"/>
  <c r="AV432" i="1"/>
  <c r="AW432" i="1" s="1"/>
  <c r="AX432" i="1" s="1"/>
  <c r="AY432" i="1" s="1"/>
  <c r="BA405" i="1"/>
  <c r="BB405" i="1" s="1"/>
  <c r="BC405" i="1" s="1"/>
  <c r="BA413" i="1"/>
  <c r="BB413" i="1" s="1"/>
  <c r="BC413" i="1" s="1"/>
  <c r="BA421" i="1"/>
  <c r="BB421" i="1" s="1"/>
  <c r="BC421" i="1" s="1"/>
  <c r="BD421" i="1" s="1"/>
  <c r="BE421" i="1" s="1"/>
  <c r="BA429" i="1"/>
  <c r="BB429" i="1" s="1"/>
  <c r="BC429" i="1" s="1"/>
  <c r="BF402" i="1"/>
  <c r="BG402" i="1" s="1"/>
  <c r="BH402" i="1" s="1"/>
  <c r="BI402" i="1" s="1"/>
  <c r="BJ402" i="1" s="1"/>
  <c r="BF410" i="1"/>
  <c r="BG410" i="1" s="1"/>
  <c r="BH410" i="1" s="1"/>
  <c r="BF419" i="1"/>
  <c r="BG419" i="1" s="1"/>
  <c r="BH419" i="1" s="1"/>
  <c r="BF427" i="1"/>
  <c r="BG427" i="1" s="1"/>
  <c r="BH427" i="1" s="1"/>
  <c r="BF435" i="1"/>
  <c r="BG435" i="1" s="1"/>
  <c r="BH435" i="1" s="1"/>
  <c r="F471" i="1"/>
  <c r="G471" i="1" s="1"/>
  <c r="F463" i="1"/>
  <c r="G463" i="1" s="1"/>
  <c r="F455" i="1"/>
  <c r="G455" i="1" s="1"/>
  <c r="F447" i="1"/>
  <c r="G447" i="1" s="1"/>
  <c r="M460" i="1"/>
  <c r="N460" i="1" s="1"/>
  <c r="O460" i="1" s="1"/>
  <c r="P460" i="1" s="1"/>
  <c r="R447" i="1"/>
  <c r="S447" i="1" s="1"/>
  <c r="R455" i="1"/>
  <c r="S455" i="1" s="1"/>
  <c r="T455" i="1" s="1"/>
  <c r="U455" i="1" s="1"/>
  <c r="R463" i="1"/>
  <c r="S463" i="1" s="1"/>
  <c r="R471" i="1"/>
  <c r="S471" i="1" s="1"/>
  <c r="W444" i="1"/>
  <c r="X444" i="1" s="1"/>
  <c r="Y444" i="1" s="1"/>
  <c r="Z444" i="1" s="1"/>
  <c r="W452" i="1"/>
  <c r="X452" i="1" s="1"/>
  <c r="Y452" i="1" s="1"/>
  <c r="Z452" i="1" s="1"/>
  <c r="W460" i="1"/>
  <c r="X460" i="1" s="1"/>
  <c r="Y460" i="1" s="1"/>
  <c r="Z460" i="1" s="1"/>
  <c r="W468" i="1"/>
  <c r="X468" i="1" s="1"/>
  <c r="Y468" i="1" s="1"/>
  <c r="Z468" i="1" s="1"/>
  <c r="AB441" i="1"/>
  <c r="AC441" i="1" s="1"/>
  <c r="AD441" i="1" s="1"/>
  <c r="AB449" i="1"/>
  <c r="AC449" i="1" s="1"/>
  <c r="AD449" i="1" s="1"/>
  <c r="AE449" i="1" s="1"/>
  <c r="AB457" i="1"/>
  <c r="AC457" i="1" s="1"/>
  <c r="AD457" i="1" s="1"/>
  <c r="AE457" i="1" s="1"/>
  <c r="AB465" i="1"/>
  <c r="AC465" i="1" s="1"/>
  <c r="AD465" i="1" s="1"/>
  <c r="AE465" i="1" s="1"/>
  <c r="AB473" i="1"/>
  <c r="AC473" i="1" s="1"/>
  <c r="AD473" i="1" s="1"/>
  <c r="AE473" i="1" s="1"/>
  <c r="AG446" i="1"/>
  <c r="AH446" i="1" s="1"/>
  <c r="AI446" i="1" s="1"/>
  <c r="AJ446" i="1" s="1"/>
  <c r="AG454" i="1"/>
  <c r="AH454" i="1" s="1"/>
  <c r="AI454" i="1" s="1"/>
  <c r="AJ454" i="1" s="1"/>
  <c r="AG462" i="1"/>
  <c r="AH462" i="1" s="1"/>
  <c r="AI462" i="1" s="1"/>
  <c r="AJ462" i="1" s="1"/>
  <c r="AG470" i="1"/>
  <c r="AH470" i="1" s="1"/>
  <c r="AI470" i="1" s="1"/>
  <c r="AJ470" i="1" s="1"/>
  <c r="AL443" i="1"/>
  <c r="AM443" i="1" s="1"/>
  <c r="AN443" i="1" s="1"/>
  <c r="AO443" i="1" s="1"/>
  <c r="AL451" i="1"/>
  <c r="AM451" i="1" s="1"/>
  <c r="AN451" i="1" s="1"/>
  <c r="AO451" i="1" s="1"/>
  <c r="AL459" i="1"/>
  <c r="AM459" i="1" s="1"/>
  <c r="AN459" i="1" s="1"/>
  <c r="AO459" i="1" s="1"/>
  <c r="AL467" i="1"/>
  <c r="AM467" i="1" s="1"/>
  <c r="AN467" i="1" s="1"/>
  <c r="AO467" i="1" s="1"/>
  <c r="G522" i="1"/>
  <c r="H522" i="1" s="1"/>
  <c r="I522" i="1" s="1"/>
  <c r="F393" i="1"/>
  <c r="G393" i="1" s="1"/>
  <c r="H393" i="1" s="1"/>
  <c r="I393" i="1" s="1"/>
  <c r="F385" i="1"/>
  <c r="G385" i="1" s="1"/>
  <c r="H385" i="1" s="1"/>
  <c r="I385" i="1" s="1"/>
  <c r="F377" i="1"/>
  <c r="G377" i="1" s="1"/>
  <c r="H377" i="1" s="1"/>
  <c r="I377" i="1" s="1"/>
  <c r="R383" i="1"/>
  <c r="S383" i="1" s="1"/>
  <c r="T383" i="1" s="1"/>
  <c r="U383" i="1" s="1"/>
  <c r="W364" i="1"/>
  <c r="X364" i="1" s="1"/>
  <c r="Y364" i="1" s="1"/>
  <c r="Z364" i="1" s="1"/>
  <c r="W372" i="1"/>
  <c r="X372" i="1" s="1"/>
  <c r="Y372" i="1" s="1"/>
  <c r="Z372" i="1" s="1"/>
  <c r="W380" i="1"/>
  <c r="X380" i="1" s="1"/>
  <c r="Y380" i="1" s="1"/>
  <c r="Z380" i="1" s="1"/>
  <c r="W388" i="1"/>
  <c r="X388" i="1" s="1"/>
  <c r="Y388" i="1" s="1"/>
  <c r="Z388" i="1" s="1"/>
  <c r="AB369" i="1"/>
  <c r="AC369" i="1" s="1"/>
  <c r="AD369" i="1" s="1"/>
  <c r="AE369" i="1" s="1"/>
  <c r="AB377" i="1"/>
  <c r="AC377" i="1" s="1"/>
  <c r="AD377" i="1" s="1"/>
  <c r="AE377" i="1" s="1"/>
  <c r="AB385" i="1"/>
  <c r="AC385" i="1" s="1"/>
  <c r="AD385" i="1" s="1"/>
  <c r="AE385" i="1" s="1"/>
  <c r="AG366" i="1"/>
  <c r="AH366" i="1" s="1"/>
  <c r="AI366" i="1" s="1"/>
  <c r="AJ366" i="1" s="1"/>
  <c r="AG374" i="1"/>
  <c r="AH374" i="1" s="1"/>
  <c r="AI374" i="1" s="1"/>
  <c r="AJ374" i="1" s="1"/>
  <c r="AG382" i="1"/>
  <c r="AH382" i="1" s="1"/>
  <c r="AI382" i="1" s="1"/>
  <c r="AJ382" i="1" s="1"/>
  <c r="AL363" i="1"/>
  <c r="AM363" i="1" s="1"/>
  <c r="AN363" i="1" s="1"/>
  <c r="AL371" i="1"/>
  <c r="AM371" i="1" s="1"/>
  <c r="AN371" i="1" s="1"/>
  <c r="AO371" i="1" s="1"/>
  <c r="AL379" i="1"/>
  <c r="AM379" i="1" s="1"/>
  <c r="AN379" i="1" s="1"/>
  <c r="AO379" i="1" s="1"/>
  <c r="AL387" i="1"/>
  <c r="AM387" i="1" s="1"/>
  <c r="AN387" i="1" s="1"/>
  <c r="AO387" i="1" s="1"/>
  <c r="AQ368" i="1"/>
  <c r="AR368" i="1" s="1"/>
  <c r="AS368" i="1" s="1"/>
  <c r="AT368" i="1" s="1"/>
  <c r="AQ376" i="1"/>
  <c r="AR376" i="1" s="1"/>
  <c r="AS376" i="1" s="1"/>
  <c r="AT376" i="1" s="1"/>
  <c r="AQ384" i="1"/>
  <c r="AR384" i="1" s="1"/>
  <c r="AS384" i="1" s="1"/>
  <c r="AT384" i="1" s="1"/>
  <c r="AV365" i="1"/>
  <c r="AW365" i="1" s="1"/>
  <c r="AX365" i="1" s="1"/>
  <c r="AY365" i="1" s="1"/>
  <c r="AV373" i="1"/>
  <c r="AW373" i="1" s="1"/>
  <c r="AX373" i="1" s="1"/>
  <c r="AY373" i="1" s="1"/>
  <c r="AV381" i="1"/>
  <c r="AW381" i="1" s="1"/>
  <c r="AX381" i="1" s="1"/>
  <c r="AY381" i="1" s="1"/>
  <c r="AV389" i="1"/>
  <c r="AW389" i="1" s="1"/>
  <c r="AX389" i="1" s="1"/>
  <c r="AY389" i="1" s="1"/>
  <c r="BA370" i="1"/>
  <c r="BB370" i="1" s="1"/>
  <c r="BC370" i="1" s="1"/>
  <c r="BA378" i="1"/>
  <c r="BB378" i="1" s="1"/>
  <c r="BC378" i="1" s="1"/>
  <c r="BA386" i="1"/>
  <c r="BB386" i="1" s="1"/>
  <c r="BC386" i="1" s="1"/>
  <c r="BF367" i="1"/>
  <c r="BG367" i="1" s="1"/>
  <c r="BH367" i="1" s="1"/>
  <c r="BF375" i="1"/>
  <c r="BG375" i="1" s="1"/>
  <c r="BH375" i="1" s="1"/>
  <c r="BF383" i="1"/>
  <c r="BG383" i="1" s="1"/>
  <c r="BH383" i="1" s="1"/>
  <c r="BI383" i="1" s="1"/>
  <c r="M402" i="1"/>
  <c r="N402" i="1" s="1"/>
  <c r="R403" i="1"/>
  <c r="R411" i="1"/>
  <c r="S411" i="1" s="1"/>
  <c r="R419" i="1"/>
  <c r="S419" i="1" s="1"/>
  <c r="R427" i="1"/>
  <c r="S427" i="1" s="1"/>
  <c r="T427" i="1" s="1"/>
  <c r="U427" i="1" s="1"/>
  <c r="W408" i="1"/>
  <c r="X408" i="1" s="1"/>
  <c r="Y408" i="1" s="1"/>
  <c r="Z408" i="1" s="1"/>
  <c r="W416" i="1"/>
  <c r="X416" i="1" s="1"/>
  <c r="Y416" i="1" s="1"/>
  <c r="Z416" i="1" s="1"/>
  <c r="W424" i="1"/>
  <c r="X424" i="1" s="1"/>
  <c r="Y424" i="1" s="1"/>
  <c r="Z424" i="1" s="1"/>
  <c r="AB405" i="1"/>
  <c r="AC405" i="1" s="1"/>
  <c r="AD405" i="1" s="1"/>
  <c r="AE405" i="1" s="1"/>
  <c r="AB413" i="1"/>
  <c r="AC413" i="1" s="1"/>
  <c r="AD413" i="1" s="1"/>
  <c r="AE413" i="1" s="1"/>
  <c r="AB421" i="1"/>
  <c r="AC421" i="1" s="1"/>
  <c r="AD421" i="1" s="1"/>
  <c r="AE421" i="1" s="1"/>
  <c r="AG402" i="1"/>
  <c r="AH402" i="1" s="1"/>
  <c r="AI402" i="1" s="1"/>
  <c r="AJ402" i="1" s="1"/>
  <c r="AG410" i="1"/>
  <c r="AH410" i="1" s="1"/>
  <c r="AI410" i="1" s="1"/>
  <c r="AJ410" i="1" s="1"/>
  <c r="AG418" i="1"/>
  <c r="AH418" i="1" s="1"/>
  <c r="AI418" i="1" s="1"/>
  <c r="AJ418" i="1" s="1"/>
  <c r="AG426" i="1"/>
  <c r="AH426" i="1" s="1"/>
  <c r="AI426" i="1" s="1"/>
  <c r="AJ426" i="1" s="1"/>
  <c r="AL407" i="1"/>
  <c r="AM407" i="1" s="1"/>
  <c r="AN407" i="1" s="1"/>
  <c r="AO407" i="1" s="1"/>
  <c r="AL415" i="1"/>
  <c r="AM415" i="1" s="1"/>
  <c r="AN415" i="1" s="1"/>
  <c r="AO415" i="1" s="1"/>
  <c r="AL423" i="1"/>
  <c r="AM423" i="1" s="1"/>
  <c r="AN423" i="1" s="1"/>
  <c r="AO423" i="1" s="1"/>
  <c r="AQ404" i="1"/>
  <c r="AR404" i="1" s="1"/>
  <c r="AS404" i="1" s="1"/>
  <c r="AT404" i="1" s="1"/>
  <c r="AQ412" i="1"/>
  <c r="AR412" i="1" s="1"/>
  <c r="AS412" i="1" s="1"/>
  <c r="AT412" i="1" s="1"/>
  <c r="AQ420" i="1"/>
  <c r="AR420" i="1" s="1"/>
  <c r="AS420" i="1" s="1"/>
  <c r="AT420" i="1" s="1"/>
  <c r="AQ428" i="1"/>
  <c r="AR428" i="1" s="1"/>
  <c r="AS428" i="1" s="1"/>
  <c r="AT428" i="1" s="1"/>
  <c r="AV409" i="1"/>
  <c r="AW409" i="1" s="1"/>
  <c r="AX409" i="1" s="1"/>
  <c r="AY409" i="1" s="1"/>
  <c r="AV417" i="1"/>
  <c r="AW417" i="1" s="1"/>
  <c r="AX417" i="1" s="1"/>
  <c r="AY417" i="1" s="1"/>
  <c r="AV425" i="1"/>
  <c r="AW425" i="1" s="1"/>
  <c r="AX425" i="1" s="1"/>
  <c r="AY425" i="1" s="1"/>
  <c r="BA406" i="1"/>
  <c r="BB406" i="1" s="1"/>
  <c r="BC406" i="1" s="1"/>
  <c r="BA414" i="1"/>
  <c r="BB414" i="1" s="1"/>
  <c r="BC414" i="1" s="1"/>
  <c r="BA422" i="1"/>
  <c r="BB422" i="1" s="1"/>
  <c r="BC422" i="1" s="1"/>
  <c r="BF403" i="1"/>
  <c r="BG403" i="1" s="1"/>
  <c r="BH403" i="1" s="1"/>
  <c r="BF411" i="1"/>
  <c r="BG411" i="1" s="1"/>
  <c r="BH411" i="1" s="1"/>
  <c r="BF420" i="1"/>
  <c r="BG420" i="1" s="1"/>
  <c r="BH420" i="1" s="1"/>
  <c r="BI420" i="1" s="1"/>
  <c r="BJ420" i="1" s="1"/>
  <c r="BF428" i="1"/>
  <c r="BG428" i="1" s="1"/>
  <c r="BH428" i="1" s="1"/>
  <c r="F470" i="1"/>
  <c r="G470" i="1" s="1"/>
  <c r="F462" i="1"/>
  <c r="G462" i="1" s="1"/>
  <c r="F454" i="1"/>
  <c r="G454" i="1" s="1"/>
  <c r="M468" i="1"/>
  <c r="N468" i="1" s="1"/>
  <c r="O468" i="1" s="1"/>
  <c r="P468" i="1" s="1"/>
  <c r="R448" i="1"/>
  <c r="S448" i="1" s="1"/>
  <c r="R456" i="1"/>
  <c r="S456" i="1" s="1"/>
  <c r="R464" i="1"/>
  <c r="S464" i="1" s="1"/>
  <c r="W445" i="1"/>
  <c r="X445" i="1" s="1"/>
  <c r="Y445" i="1" s="1"/>
  <c r="Z445" i="1" s="1"/>
  <c r="W453" i="1"/>
  <c r="X453" i="1" s="1"/>
  <c r="Y453" i="1" s="1"/>
  <c r="Z453" i="1" s="1"/>
  <c r="W461" i="1"/>
  <c r="X461" i="1" s="1"/>
  <c r="Y461" i="1" s="1"/>
  <c r="Z461" i="1" s="1"/>
  <c r="AB442" i="1"/>
  <c r="AC442" i="1" s="1"/>
  <c r="AD442" i="1" s="1"/>
  <c r="AB450" i="1"/>
  <c r="AC450" i="1" s="1"/>
  <c r="AD450" i="1" s="1"/>
  <c r="AE450" i="1" s="1"/>
  <c r="AB458" i="1"/>
  <c r="AC458" i="1" s="1"/>
  <c r="AD458" i="1" s="1"/>
  <c r="AE458" i="1" s="1"/>
  <c r="AB466" i="1"/>
  <c r="AC466" i="1" s="1"/>
  <c r="AD466" i="1" s="1"/>
  <c r="AE466" i="1" s="1"/>
  <c r="AG447" i="1"/>
  <c r="AH447" i="1" s="1"/>
  <c r="AI447" i="1" s="1"/>
  <c r="AJ447" i="1" s="1"/>
  <c r="AG455" i="1"/>
  <c r="AH455" i="1" s="1"/>
  <c r="AI455" i="1" s="1"/>
  <c r="AJ455" i="1" s="1"/>
  <c r="AG463" i="1"/>
  <c r="AH463" i="1" s="1"/>
  <c r="AI463" i="1" s="1"/>
  <c r="AJ463" i="1" s="1"/>
  <c r="AL444" i="1"/>
  <c r="AM444" i="1" s="1"/>
  <c r="AN444" i="1" s="1"/>
  <c r="AO444" i="1" s="1"/>
  <c r="AL452" i="1"/>
  <c r="AM452" i="1" s="1"/>
  <c r="AN452" i="1" s="1"/>
  <c r="AO452" i="1" s="1"/>
  <c r="AL460" i="1"/>
  <c r="AM460" i="1" s="1"/>
  <c r="AN460" i="1" s="1"/>
  <c r="AO460" i="1" s="1"/>
  <c r="AL468" i="1"/>
  <c r="AM468" i="1" s="1"/>
  <c r="AN468" i="1" s="1"/>
  <c r="AO468" i="1" s="1"/>
  <c r="N551" i="1"/>
  <c r="O551" i="1" s="1"/>
  <c r="P551" i="1" s="1"/>
  <c r="F502" i="1"/>
  <c r="F492" i="1"/>
  <c r="G492" i="1" s="1"/>
  <c r="F488" i="1"/>
  <c r="F483" i="1"/>
  <c r="M485" i="1"/>
  <c r="M493" i="1"/>
  <c r="M501" i="1"/>
  <c r="M509" i="1"/>
  <c r="R482" i="1"/>
  <c r="S482" i="1" s="1"/>
  <c r="T482" i="1" s="1"/>
  <c r="U482" i="1" s="1"/>
  <c r="R490" i="1"/>
  <c r="R498" i="1"/>
  <c r="R506" i="1"/>
  <c r="R514" i="1"/>
  <c r="W487" i="1"/>
  <c r="X487" i="1" s="1"/>
  <c r="Y487" i="1" s="1"/>
  <c r="Z487" i="1" s="1"/>
  <c r="W495" i="1"/>
  <c r="X495" i="1" s="1"/>
  <c r="Y495" i="1" s="1"/>
  <c r="Z495" i="1" s="1"/>
  <c r="W503" i="1"/>
  <c r="X503" i="1" s="1"/>
  <c r="Y503" i="1" s="1"/>
  <c r="Z503" i="1" s="1"/>
  <c r="W511" i="1"/>
  <c r="X511" i="1" s="1"/>
  <c r="Y511" i="1" s="1"/>
  <c r="Z511" i="1" s="1"/>
  <c r="AB484" i="1"/>
  <c r="AC484" i="1" s="1"/>
  <c r="AD484" i="1" s="1"/>
  <c r="AE484" i="1" s="1"/>
  <c r="AB492" i="1"/>
  <c r="AC492" i="1" s="1"/>
  <c r="AD492" i="1" s="1"/>
  <c r="AE492" i="1" s="1"/>
  <c r="AB500" i="1"/>
  <c r="AC500" i="1" s="1"/>
  <c r="AD500" i="1" s="1"/>
  <c r="AE500" i="1" s="1"/>
  <c r="AB508" i="1"/>
  <c r="AC508" i="1" s="1"/>
  <c r="AD508" i="1" s="1"/>
  <c r="AE508" i="1" s="1"/>
  <c r="AG480" i="1"/>
  <c r="AH480" i="1" s="1"/>
  <c r="AI480" i="1" s="1"/>
  <c r="AG487" i="1"/>
  <c r="AH487" i="1" s="1"/>
  <c r="AI487" i="1" s="1"/>
  <c r="AJ487" i="1" s="1"/>
  <c r="AG493" i="1"/>
  <c r="AH493" i="1" s="1"/>
  <c r="AI493" i="1" s="1"/>
  <c r="AJ493" i="1" s="1"/>
  <c r="AG507" i="1"/>
  <c r="AH507" i="1" s="1"/>
  <c r="AI507" i="1" s="1"/>
  <c r="AJ507" i="1" s="1"/>
  <c r="AL480" i="1"/>
  <c r="AM480" i="1" s="1"/>
  <c r="AN480" i="1" s="1"/>
  <c r="AL488" i="1"/>
  <c r="AM488" i="1" s="1"/>
  <c r="AN488" i="1" s="1"/>
  <c r="AO488" i="1" s="1"/>
  <c r="AL496" i="1"/>
  <c r="AM496" i="1" s="1"/>
  <c r="AN496" i="1" s="1"/>
  <c r="AO496" i="1" s="1"/>
  <c r="AL504" i="1"/>
  <c r="AM504" i="1" s="1"/>
  <c r="AN504" i="1" s="1"/>
  <c r="AO504" i="1" s="1"/>
  <c r="AL512" i="1"/>
  <c r="AM512" i="1" s="1"/>
  <c r="AN512" i="1" s="1"/>
  <c r="AO512" i="1" s="1"/>
  <c r="AQ485" i="1"/>
  <c r="AR485" i="1" s="1"/>
  <c r="AS485" i="1" s="1"/>
  <c r="AT485" i="1" s="1"/>
  <c r="AQ493" i="1"/>
  <c r="AR493" i="1" s="1"/>
  <c r="AS493" i="1" s="1"/>
  <c r="AT493" i="1" s="1"/>
  <c r="AQ506" i="1"/>
  <c r="AR506" i="1" s="1"/>
  <c r="AS506" i="1" s="1"/>
  <c r="AT506" i="1" s="1"/>
  <c r="AQ512" i="1"/>
  <c r="AR512" i="1" s="1"/>
  <c r="AS512" i="1" s="1"/>
  <c r="AT512" i="1" s="1"/>
  <c r="AV485" i="1"/>
  <c r="AW485" i="1" s="1"/>
  <c r="AX485" i="1" s="1"/>
  <c r="AY485" i="1" s="1"/>
  <c r="AV493" i="1"/>
  <c r="AW493" i="1" s="1"/>
  <c r="AX493" i="1" s="1"/>
  <c r="AY493" i="1" s="1"/>
  <c r="AV501" i="1"/>
  <c r="AW501" i="1" s="1"/>
  <c r="AX501" i="1" s="1"/>
  <c r="AY501" i="1" s="1"/>
  <c r="AV509" i="1"/>
  <c r="AW509" i="1" s="1"/>
  <c r="AX509" i="1" s="1"/>
  <c r="AY509" i="1" s="1"/>
  <c r="BA482" i="1"/>
  <c r="BB482" i="1" s="1"/>
  <c r="BC482" i="1" s="1"/>
  <c r="BA490" i="1"/>
  <c r="BB490" i="1" s="1"/>
  <c r="BC490" i="1" s="1"/>
  <c r="BA498" i="1"/>
  <c r="BB498" i="1" s="1"/>
  <c r="BC498" i="1" s="1"/>
  <c r="BA506" i="1"/>
  <c r="BB506" i="1" s="1"/>
  <c r="BC506" i="1" s="1"/>
  <c r="BA514" i="1"/>
  <c r="BB514" i="1" s="1"/>
  <c r="BC514" i="1" s="1"/>
  <c r="BF487" i="1"/>
  <c r="BG487" i="1" s="1"/>
  <c r="BH487" i="1" s="1"/>
  <c r="BF495" i="1"/>
  <c r="BG495" i="1" s="1"/>
  <c r="BH495" i="1" s="1"/>
  <c r="BF503" i="1"/>
  <c r="BG503" i="1" s="1"/>
  <c r="BH503" i="1" s="1"/>
  <c r="BF511" i="1"/>
  <c r="BG511" i="1" s="1"/>
  <c r="BH511" i="1" s="1"/>
  <c r="F551" i="1"/>
  <c r="F547" i="1"/>
  <c r="G547" i="1" s="1"/>
  <c r="F538" i="1"/>
  <c r="F533" i="1"/>
  <c r="F529" i="1"/>
  <c r="G529" i="1" s="1"/>
  <c r="H529" i="1" s="1"/>
  <c r="I529" i="1" s="1"/>
  <c r="M520" i="1"/>
  <c r="N520" i="1" s="1"/>
  <c r="O520" i="1" s="1"/>
  <c r="P520" i="1" s="1"/>
  <c r="M528" i="1"/>
  <c r="N528" i="1" s="1"/>
  <c r="M536" i="1"/>
  <c r="N536" i="1" s="1"/>
  <c r="O536" i="1" s="1"/>
  <c r="P536" i="1" s="1"/>
  <c r="M544" i="1"/>
  <c r="M552" i="1"/>
  <c r="N552" i="1" s="1"/>
  <c r="O552" i="1" s="1"/>
  <c r="P552" i="1" s="1"/>
  <c r="R525" i="1"/>
  <c r="S525" i="1" s="1"/>
  <c r="T525" i="1" s="1"/>
  <c r="U525" i="1" s="1"/>
  <c r="R533" i="1"/>
  <c r="S533" i="1" s="1"/>
  <c r="T533" i="1" s="1"/>
  <c r="U533" i="1" s="1"/>
  <c r="R540" i="1"/>
  <c r="S540" i="1" s="1"/>
  <c r="T540" i="1" s="1"/>
  <c r="U540" i="1" s="1"/>
  <c r="R548" i="1"/>
  <c r="W521" i="1"/>
  <c r="X521" i="1" s="1"/>
  <c r="Y521" i="1" s="1"/>
  <c r="Z521" i="1" s="1"/>
  <c r="W529" i="1"/>
  <c r="X529" i="1" s="1"/>
  <c r="Y529" i="1" s="1"/>
  <c r="Z529" i="1" s="1"/>
  <c r="W536" i="1"/>
  <c r="X536" i="1" s="1"/>
  <c r="Y536" i="1" s="1"/>
  <c r="Z536" i="1" s="1"/>
  <c r="W544" i="1"/>
  <c r="X544" i="1" s="1"/>
  <c r="Y544" i="1" s="1"/>
  <c r="Z544" i="1" s="1"/>
  <c r="W552" i="1"/>
  <c r="X552" i="1" s="1"/>
  <c r="Y552" i="1" s="1"/>
  <c r="Z552" i="1" s="1"/>
  <c r="AB525" i="1"/>
  <c r="AC525" i="1" s="1"/>
  <c r="AD525" i="1" s="1"/>
  <c r="AE525" i="1" s="1"/>
  <c r="AB533" i="1"/>
  <c r="AC533" i="1" s="1"/>
  <c r="AD533" i="1" s="1"/>
  <c r="AE533" i="1" s="1"/>
  <c r="AB541" i="1"/>
  <c r="AC541" i="1" s="1"/>
  <c r="AD541" i="1" s="1"/>
  <c r="AE541" i="1" s="1"/>
  <c r="AB549" i="1"/>
  <c r="AC549" i="1" s="1"/>
  <c r="AD549" i="1" s="1"/>
  <c r="AE549" i="1" s="1"/>
  <c r="AG522" i="1"/>
  <c r="AH522" i="1" s="1"/>
  <c r="AI522" i="1" s="1"/>
  <c r="AJ522" i="1" s="1"/>
  <c r="AG530" i="1"/>
  <c r="AH530" i="1" s="1"/>
  <c r="AI530" i="1" s="1"/>
  <c r="AJ530" i="1" s="1"/>
  <c r="AG538" i="1"/>
  <c r="AH538" i="1" s="1"/>
  <c r="AI538" i="1" s="1"/>
  <c r="AJ538" i="1" s="1"/>
  <c r="AG546" i="1"/>
  <c r="AH546" i="1" s="1"/>
  <c r="AI546" i="1" s="1"/>
  <c r="AJ546" i="1" s="1"/>
  <c r="AL519" i="1"/>
  <c r="AM519" i="1" s="1"/>
  <c r="AN519" i="1" s="1"/>
  <c r="AL526" i="1"/>
  <c r="AM526" i="1" s="1"/>
  <c r="AN526" i="1" s="1"/>
  <c r="AO526" i="1" s="1"/>
  <c r="AL533" i="1"/>
  <c r="AM533" i="1" s="1"/>
  <c r="AN533" i="1" s="1"/>
  <c r="AO533" i="1" s="1"/>
  <c r="AL541" i="1"/>
  <c r="AM541" i="1" s="1"/>
  <c r="AN541" i="1" s="1"/>
  <c r="AO541" i="1" s="1"/>
  <c r="AL548" i="1"/>
  <c r="AM548" i="1" s="1"/>
  <c r="AN548" i="1" s="1"/>
  <c r="AO548" i="1" s="1"/>
  <c r="AQ521" i="1"/>
  <c r="AR521" i="1" s="1"/>
  <c r="AS521" i="1" s="1"/>
  <c r="AT521" i="1" s="1"/>
  <c r="AQ529" i="1"/>
  <c r="AR529" i="1" s="1"/>
  <c r="AS529" i="1" s="1"/>
  <c r="AT529" i="1" s="1"/>
  <c r="AQ537" i="1"/>
  <c r="AR537" i="1" s="1"/>
  <c r="AS537" i="1" s="1"/>
  <c r="AT537" i="1" s="1"/>
  <c r="AQ545" i="1"/>
  <c r="AR545" i="1" s="1"/>
  <c r="AS545" i="1" s="1"/>
  <c r="AT545" i="1" s="1"/>
  <c r="AQ553" i="1"/>
  <c r="AR553" i="1" s="1"/>
  <c r="AS553" i="1" s="1"/>
  <c r="AT553" i="1" s="1"/>
  <c r="AV526" i="1"/>
  <c r="AW526" i="1" s="1"/>
  <c r="AX526" i="1" s="1"/>
  <c r="AY526" i="1" s="1"/>
  <c r="F514" i="1"/>
  <c r="G514" i="1" s="1"/>
  <c r="F501" i="1"/>
  <c r="G501" i="1" s="1"/>
  <c r="F497" i="1"/>
  <c r="F487" i="1"/>
  <c r="G487" i="1" s="1"/>
  <c r="F482" i="1"/>
  <c r="G482" i="1" s="1"/>
  <c r="M486" i="1"/>
  <c r="N486" i="1" s="1"/>
  <c r="M494" i="1"/>
  <c r="N494" i="1" s="1"/>
  <c r="O494" i="1" s="1"/>
  <c r="P494" i="1" s="1"/>
  <c r="M502" i="1"/>
  <c r="N502" i="1" s="1"/>
  <c r="M510" i="1"/>
  <c r="N510" i="1" s="1"/>
  <c r="O510" i="1" s="1"/>
  <c r="P510" i="1" s="1"/>
  <c r="R483" i="1"/>
  <c r="S483" i="1" s="1"/>
  <c r="R491" i="1"/>
  <c r="S491" i="1" s="1"/>
  <c r="R499" i="1"/>
  <c r="S499" i="1" s="1"/>
  <c r="R507" i="1"/>
  <c r="S507" i="1" s="1"/>
  <c r="W480" i="1"/>
  <c r="X480" i="1" s="1"/>
  <c r="Y480" i="1" s="1"/>
  <c r="W488" i="1"/>
  <c r="X488" i="1" s="1"/>
  <c r="Y488" i="1" s="1"/>
  <c r="Z488" i="1" s="1"/>
  <c r="W496" i="1"/>
  <c r="X496" i="1" s="1"/>
  <c r="Y496" i="1" s="1"/>
  <c r="Z496" i="1" s="1"/>
  <c r="W504" i="1"/>
  <c r="X504" i="1" s="1"/>
  <c r="Y504" i="1" s="1"/>
  <c r="Z504" i="1" s="1"/>
  <c r="W512" i="1"/>
  <c r="X512" i="1" s="1"/>
  <c r="Y512" i="1" s="1"/>
  <c r="Z512" i="1" s="1"/>
  <c r="AB485" i="1"/>
  <c r="AC485" i="1" s="1"/>
  <c r="AD485" i="1" s="1"/>
  <c r="AE485" i="1" s="1"/>
  <c r="AB493" i="1"/>
  <c r="AC493" i="1" s="1"/>
  <c r="AD493" i="1" s="1"/>
  <c r="AE493" i="1" s="1"/>
  <c r="AB501" i="1"/>
  <c r="AC501" i="1" s="1"/>
  <c r="AD501" i="1" s="1"/>
  <c r="AE501" i="1" s="1"/>
  <c r="AB509" i="1"/>
  <c r="AC509" i="1" s="1"/>
  <c r="AD509" i="1" s="1"/>
  <c r="AE509" i="1" s="1"/>
  <c r="AG481" i="1"/>
  <c r="AH481" i="1" s="1"/>
  <c r="AI481" i="1" s="1"/>
  <c r="AJ481" i="1" s="1"/>
  <c r="AG494" i="1"/>
  <c r="AH494" i="1" s="1"/>
  <c r="AI494" i="1" s="1"/>
  <c r="AJ494" i="1" s="1"/>
  <c r="AG500" i="1"/>
  <c r="AH500" i="1" s="1"/>
  <c r="AI500" i="1" s="1"/>
  <c r="AJ500" i="1" s="1"/>
  <c r="AG508" i="1"/>
  <c r="AH508" i="1" s="1"/>
  <c r="AI508" i="1" s="1"/>
  <c r="AJ508" i="1" s="1"/>
  <c r="AL481" i="1"/>
  <c r="AM481" i="1" s="1"/>
  <c r="AN481" i="1" s="1"/>
  <c r="AO481" i="1" s="1"/>
  <c r="AL489" i="1"/>
  <c r="AM489" i="1" s="1"/>
  <c r="AN489" i="1" s="1"/>
  <c r="AO489" i="1" s="1"/>
  <c r="AL497" i="1"/>
  <c r="AM497" i="1" s="1"/>
  <c r="AN497" i="1" s="1"/>
  <c r="AO497" i="1" s="1"/>
  <c r="AL505" i="1"/>
  <c r="AM505" i="1" s="1"/>
  <c r="AN505" i="1" s="1"/>
  <c r="AO505" i="1" s="1"/>
  <c r="AL513" i="1"/>
  <c r="AM513" i="1" s="1"/>
  <c r="AN513" i="1" s="1"/>
  <c r="AO513" i="1" s="1"/>
  <c r="AQ486" i="1"/>
  <c r="AR486" i="1" s="1"/>
  <c r="AS486" i="1" s="1"/>
  <c r="AT486" i="1" s="1"/>
  <c r="AQ494" i="1"/>
  <c r="AR494" i="1" s="1"/>
  <c r="AS494" i="1" s="1"/>
  <c r="AT494" i="1" s="1"/>
  <c r="AQ500" i="1"/>
  <c r="AR500" i="1" s="1"/>
  <c r="AS500" i="1" s="1"/>
  <c r="AT500" i="1" s="1"/>
  <c r="AQ507" i="1"/>
  <c r="AR507" i="1" s="1"/>
  <c r="AS507" i="1" s="1"/>
  <c r="AT507" i="1" s="1"/>
  <c r="AQ513" i="1"/>
  <c r="AR513" i="1" s="1"/>
  <c r="AS513" i="1" s="1"/>
  <c r="AT513" i="1" s="1"/>
  <c r="AV486" i="1"/>
  <c r="AW486" i="1" s="1"/>
  <c r="AX486" i="1" s="1"/>
  <c r="AY486" i="1" s="1"/>
  <c r="AV494" i="1"/>
  <c r="AW494" i="1" s="1"/>
  <c r="AX494" i="1" s="1"/>
  <c r="AY494" i="1" s="1"/>
  <c r="AV502" i="1"/>
  <c r="AW502" i="1" s="1"/>
  <c r="AX502" i="1" s="1"/>
  <c r="AY502" i="1" s="1"/>
  <c r="AV510" i="1"/>
  <c r="AW510" i="1" s="1"/>
  <c r="AX510" i="1" s="1"/>
  <c r="AY510" i="1" s="1"/>
  <c r="BA483" i="1"/>
  <c r="BB483" i="1" s="1"/>
  <c r="BC483" i="1" s="1"/>
  <c r="BA491" i="1"/>
  <c r="BB491" i="1" s="1"/>
  <c r="BC491" i="1" s="1"/>
  <c r="BA499" i="1"/>
  <c r="BB499" i="1" s="1"/>
  <c r="BC499" i="1" s="1"/>
  <c r="BA507" i="1"/>
  <c r="BB507" i="1" s="1"/>
  <c r="BC507" i="1" s="1"/>
  <c r="BF480" i="1"/>
  <c r="BG480" i="1" s="1"/>
  <c r="BH480" i="1" s="1"/>
  <c r="BF488" i="1"/>
  <c r="BG488" i="1" s="1"/>
  <c r="BH488" i="1" s="1"/>
  <c r="BF496" i="1"/>
  <c r="BG496" i="1" s="1"/>
  <c r="BH496" i="1" s="1"/>
  <c r="BF504" i="1"/>
  <c r="BG504" i="1" s="1"/>
  <c r="BH504" i="1" s="1"/>
  <c r="BF512" i="1"/>
  <c r="BG512" i="1" s="1"/>
  <c r="BH512" i="1" s="1"/>
  <c r="BI512" i="1" s="1"/>
  <c r="F550" i="1"/>
  <c r="G550" i="1" s="1"/>
  <c r="F525" i="1"/>
  <c r="F521" i="1"/>
  <c r="G521" i="1" s="1"/>
  <c r="H521" i="1" s="1"/>
  <c r="I521" i="1" s="1"/>
  <c r="AV547" i="1"/>
  <c r="AW547" i="1" s="1"/>
  <c r="AX547" i="1" s="1"/>
  <c r="AY547" i="1" s="1"/>
  <c r="AV546" i="1"/>
  <c r="AW546" i="1" s="1"/>
  <c r="AX546" i="1" s="1"/>
  <c r="AY546" i="1" s="1"/>
  <c r="AV538" i="1"/>
  <c r="AW538" i="1" s="1"/>
  <c r="AX538" i="1" s="1"/>
  <c r="AY538" i="1" s="1"/>
  <c r="AV552" i="1"/>
  <c r="AW552" i="1" s="1"/>
  <c r="AX552" i="1" s="1"/>
  <c r="AY552" i="1" s="1"/>
  <c r="AV544" i="1"/>
  <c r="AW544" i="1" s="1"/>
  <c r="AX544" i="1" s="1"/>
  <c r="AY544" i="1" s="1"/>
  <c r="AV551" i="1"/>
  <c r="AW551" i="1" s="1"/>
  <c r="AX551" i="1" s="1"/>
  <c r="AY551" i="1" s="1"/>
  <c r="AV543" i="1"/>
  <c r="AW543" i="1" s="1"/>
  <c r="AX543" i="1" s="1"/>
  <c r="AY543" i="1" s="1"/>
  <c r="AV535" i="1"/>
  <c r="AW535" i="1" s="1"/>
  <c r="AX535" i="1" s="1"/>
  <c r="AY535" i="1" s="1"/>
  <c r="AV550" i="1"/>
  <c r="AW550" i="1" s="1"/>
  <c r="AX550" i="1" s="1"/>
  <c r="AY550" i="1" s="1"/>
  <c r="AV542" i="1"/>
  <c r="AW542" i="1" s="1"/>
  <c r="AX542" i="1" s="1"/>
  <c r="AY542" i="1" s="1"/>
  <c r="AV549" i="1"/>
  <c r="AW549" i="1" s="1"/>
  <c r="AX549" i="1" s="1"/>
  <c r="AY549" i="1" s="1"/>
  <c r="AV548" i="1"/>
  <c r="AW548" i="1" s="1"/>
  <c r="AX548" i="1" s="1"/>
  <c r="AY548" i="1" s="1"/>
  <c r="M521" i="1"/>
  <c r="N521" i="1" s="1"/>
  <c r="O521" i="1" s="1"/>
  <c r="P521" i="1" s="1"/>
  <c r="M529" i="1"/>
  <c r="N529" i="1" s="1"/>
  <c r="M537" i="1"/>
  <c r="N537" i="1" s="1"/>
  <c r="M545" i="1"/>
  <c r="N545" i="1" s="1"/>
  <c r="M553" i="1"/>
  <c r="N553" i="1" s="1"/>
  <c r="R526" i="1"/>
  <c r="R534" i="1"/>
  <c r="S534" i="1" s="1"/>
  <c r="R541" i="1"/>
  <c r="S541" i="1" s="1"/>
  <c r="T541" i="1" s="1"/>
  <c r="U541" i="1" s="1"/>
  <c r="R549" i="1"/>
  <c r="S549" i="1" s="1"/>
  <c r="T549" i="1" s="1"/>
  <c r="U549" i="1" s="1"/>
  <c r="W522" i="1"/>
  <c r="X522" i="1" s="1"/>
  <c r="Y522" i="1" s="1"/>
  <c r="Z522" i="1" s="1"/>
  <c r="W530" i="1"/>
  <c r="X530" i="1" s="1"/>
  <c r="Y530" i="1" s="1"/>
  <c r="Z530" i="1" s="1"/>
  <c r="W537" i="1"/>
  <c r="X537" i="1" s="1"/>
  <c r="Y537" i="1" s="1"/>
  <c r="Z537" i="1" s="1"/>
  <c r="W545" i="1"/>
  <c r="X545" i="1" s="1"/>
  <c r="Y545" i="1" s="1"/>
  <c r="Z545" i="1" s="1"/>
  <c r="W553" i="1"/>
  <c r="X553" i="1" s="1"/>
  <c r="Y553" i="1" s="1"/>
  <c r="Z553" i="1" s="1"/>
  <c r="AB526" i="1"/>
  <c r="AC526" i="1" s="1"/>
  <c r="AD526" i="1" s="1"/>
  <c r="AE526" i="1" s="1"/>
  <c r="AB534" i="1"/>
  <c r="AC534" i="1" s="1"/>
  <c r="AD534" i="1" s="1"/>
  <c r="AE534" i="1" s="1"/>
  <c r="AB542" i="1"/>
  <c r="AC542" i="1" s="1"/>
  <c r="AD542" i="1" s="1"/>
  <c r="AE542" i="1" s="1"/>
  <c r="AB550" i="1"/>
  <c r="AC550" i="1" s="1"/>
  <c r="AD550" i="1" s="1"/>
  <c r="AE550" i="1" s="1"/>
  <c r="AG523" i="1"/>
  <c r="AH523" i="1" s="1"/>
  <c r="AI523" i="1" s="1"/>
  <c r="AJ523" i="1" s="1"/>
  <c r="AG531" i="1"/>
  <c r="AH531" i="1" s="1"/>
  <c r="AI531" i="1" s="1"/>
  <c r="AJ531" i="1" s="1"/>
  <c r="AG539" i="1"/>
  <c r="AH539" i="1" s="1"/>
  <c r="AI539" i="1" s="1"/>
  <c r="AJ539" i="1" s="1"/>
  <c r="AG547" i="1"/>
  <c r="AH547" i="1" s="1"/>
  <c r="AI547" i="1" s="1"/>
  <c r="AJ547" i="1" s="1"/>
  <c r="AL520" i="1"/>
  <c r="AM520" i="1" s="1"/>
  <c r="AN520" i="1" s="1"/>
  <c r="AO520" i="1" s="1"/>
  <c r="AL534" i="1"/>
  <c r="AM534" i="1" s="1"/>
  <c r="AN534" i="1" s="1"/>
  <c r="AO534" i="1" s="1"/>
  <c r="AL542" i="1"/>
  <c r="AM542" i="1" s="1"/>
  <c r="AN542" i="1" s="1"/>
  <c r="AO542" i="1" s="1"/>
  <c r="AL549" i="1"/>
  <c r="AM549" i="1" s="1"/>
  <c r="AN549" i="1" s="1"/>
  <c r="AO549" i="1" s="1"/>
  <c r="AQ522" i="1"/>
  <c r="AR522" i="1" s="1"/>
  <c r="AS522" i="1" s="1"/>
  <c r="AT522" i="1" s="1"/>
  <c r="AQ530" i="1"/>
  <c r="AR530" i="1" s="1"/>
  <c r="AS530" i="1" s="1"/>
  <c r="AT530" i="1" s="1"/>
  <c r="AQ538" i="1"/>
  <c r="AR538" i="1" s="1"/>
  <c r="AS538" i="1" s="1"/>
  <c r="AT538" i="1" s="1"/>
  <c r="AQ546" i="1"/>
  <c r="AR546" i="1" s="1"/>
  <c r="AS546" i="1" s="1"/>
  <c r="AT546" i="1" s="1"/>
  <c r="AV519" i="1"/>
  <c r="AW519" i="1" s="1"/>
  <c r="AX519" i="1" s="1"/>
  <c r="AV527" i="1"/>
  <c r="AW527" i="1" s="1"/>
  <c r="AX527" i="1" s="1"/>
  <c r="AY527" i="1" s="1"/>
  <c r="AV536" i="1"/>
  <c r="AW536" i="1" s="1"/>
  <c r="AX536" i="1" s="1"/>
  <c r="AY536" i="1" s="1"/>
  <c r="F510" i="1"/>
  <c r="F500" i="1"/>
  <c r="G500" i="1" s="1"/>
  <c r="H500" i="1" s="1"/>
  <c r="I500" i="1" s="1"/>
  <c r="F496" i="1"/>
  <c r="F491" i="1"/>
  <c r="M487" i="1"/>
  <c r="N487" i="1" s="1"/>
  <c r="M495" i="1"/>
  <c r="N495" i="1" s="1"/>
  <c r="M503" i="1"/>
  <c r="N503" i="1" s="1"/>
  <c r="M511" i="1"/>
  <c r="N511" i="1" s="1"/>
  <c r="R484" i="1"/>
  <c r="S484" i="1" s="1"/>
  <c r="R492" i="1"/>
  <c r="S492" i="1" s="1"/>
  <c r="T492" i="1" s="1"/>
  <c r="U492" i="1" s="1"/>
  <c r="R500" i="1"/>
  <c r="S500" i="1" s="1"/>
  <c r="T500" i="1" s="1"/>
  <c r="U500" i="1" s="1"/>
  <c r="R508" i="1"/>
  <c r="W481" i="1"/>
  <c r="X481" i="1" s="1"/>
  <c r="Y481" i="1" s="1"/>
  <c r="Z481" i="1" s="1"/>
  <c r="W489" i="1"/>
  <c r="X489" i="1" s="1"/>
  <c r="Y489" i="1" s="1"/>
  <c r="Z489" i="1" s="1"/>
  <c r="W497" i="1"/>
  <c r="X497" i="1" s="1"/>
  <c r="Y497" i="1" s="1"/>
  <c r="Z497" i="1" s="1"/>
  <c r="W505" i="1"/>
  <c r="X505" i="1" s="1"/>
  <c r="Y505" i="1" s="1"/>
  <c r="Z505" i="1" s="1"/>
  <c r="W513" i="1"/>
  <c r="X513" i="1" s="1"/>
  <c r="Y513" i="1" s="1"/>
  <c r="Z513" i="1" s="1"/>
  <c r="AB486" i="1"/>
  <c r="AC486" i="1" s="1"/>
  <c r="AD486" i="1" s="1"/>
  <c r="AE486" i="1" s="1"/>
  <c r="AB494" i="1"/>
  <c r="AC494" i="1" s="1"/>
  <c r="AD494" i="1" s="1"/>
  <c r="AE494" i="1" s="1"/>
  <c r="AB502" i="1"/>
  <c r="AC502" i="1" s="1"/>
  <c r="AD502" i="1" s="1"/>
  <c r="AE502" i="1" s="1"/>
  <c r="AB510" i="1"/>
  <c r="AC510" i="1" s="1"/>
  <c r="AD510" i="1" s="1"/>
  <c r="AE510" i="1" s="1"/>
  <c r="AG482" i="1"/>
  <c r="AH482" i="1" s="1"/>
  <c r="AI482" i="1" s="1"/>
  <c r="AJ482" i="1" s="1"/>
  <c r="AG488" i="1"/>
  <c r="AH488" i="1" s="1"/>
  <c r="AI488" i="1" s="1"/>
  <c r="AJ488" i="1" s="1"/>
  <c r="AG495" i="1"/>
  <c r="AH495" i="1" s="1"/>
  <c r="AI495" i="1" s="1"/>
  <c r="AJ495" i="1" s="1"/>
  <c r="AG501" i="1"/>
  <c r="AH501" i="1" s="1"/>
  <c r="AI501" i="1" s="1"/>
  <c r="AJ501" i="1" s="1"/>
  <c r="AG509" i="1"/>
  <c r="AH509" i="1" s="1"/>
  <c r="AI509" i="1" s="1"/>
  <c r="AJ509" i="1" s="1"/>
  <c r="AL482" i="1"/>
  <c r="AM482" i="1" s="1"/>
  <c r="AN482" i="1" s="1"/>
  <c r="AO482" i="1" s="1"/>
  <c r="AL490" i="1"/>
  <c r="AM490" i="1" s="1"/>
  <c r="AN490" i="1" s="1"/>
  <c r="AO490" i="1" s="1"/>
  <c r="AL498" i="1"/>
  <c r="AM498" i="1" s="1"/>
  <c r="AN498" i="1" s="1"/>
  <c r="AO498" i="1" s="1"/>
  <c r="AL506" i="1"/>
  <c r="AM506" i="1" s="1"/>
  <c r="AN506" i="1" s="1"/>
  <c r="AO506" i="1" s="1"/>
  <c r="AL514" i="1"/>
  <c r="AM514" i="1" s="1"/>
  <c r="AN514" i="1" s="1"/>
  <c r="AO514" i="1" s="1"/>
  <c r="AQ487" i="1"/>
  <c r="AR487" i="1" s="1"/>
  <c r="AS487" i="1" s="1"/>
  <c r="AT487" i="1" s="1"/>
  <c r="AQ495" i="1"/>
  <c r="AR495" i="1" s="1"/>
  <c r="AS495" i="1" s="1"/>
  <c r="AT495" i="1" s="1"/>
  <c r="AQ501" i="1"/>
  <c r="AR501" i="1" s="1"/>
  <c r="AS501" i="1" s="1"/>
  <c r="AT501" i="1" s="1"/>
  <c r="AQ514" i="1"/>
  <c r="AR514" i="1" s="1"/>
  <c r="AS514" i="1" s="1"/>
  <c r="AT514" i="1" s="1"/>
  <c r="AV487" i="1"/>
  <c r="AW487" i="1" s="1"/>
  <c r="AX487" i="1" s="1"/>
  <c r="AY487" i="1" s="1"/>
  <c r="AV495" i="1"/>
  <c r="AW495" i="1" s="1"/>
  <c r="AX495" i="1" s="1"/>
  <c r="AY495" i="1" s="1"/>
  <c r="AV503" i="1"/>
  <c r="AW503" i="1" s="1"/>
  <c r="AX503" i="1" s="1"/>
  <c r="AY503" i="1" s="1"/>
  <c r="AV511" i="1"/>
  <c r="AW511" i="1" s="1"/>
  <c r="AX511" i="1" s="1"/>
  <c r="AY511" i="1" s="1"/>
  <c r="BA484" i="1"/>
  <c r="BB484" i="1" s="1"/>
  <c r="BC484" i="1" s="1"/>
  <c r="BA492" i="1"/>
  <c r="BB492" i="1" s="1"/>
  <c r="BC492" i="1" s="1"/>
  <c r="BD492" i="1" s="1"/>
  <c r="BA500" i="1"/>
  <c r="BB500" i="1" s="1"/>
  <c r="BC500" i="1" s="1"/>
  <c r="BA508" i="1"/>
  <c r="BB508" i="1" s="1"/>
  <c r="BC508" i="1" s="1"/>
  <c r="BD508" i="1" s="1"/>
  <c r="BE508" i="1" s="1"/>
  <c r="BF481" i="1"/>
  <c r="BG481" i="1" s="1"/>
  <c r="BH481" i="1" s="1"/>
  <c r="BF489" i="1"/>
  <c r="BG489" i="1" s="1"/>
  <c r="BH489" i="1" s="1"/>
  <c r="BF497" i="1"/>
  <c r="BG497" i="1" s="1"/>
  <c r="BH497" i="1" s="1"/>
  <c r="BF505" i="1"/>
  <c r="BG505" i="1" s="1"/>
  <c r="BH505" i="1" s="1"/>
  <c r="BF513" i="1"/>
  <c r="BG513" i="1" s="1"/>
  <c r="BH513" i="1" s="1"/>
  <c r="F546" i="1"/>
  <c r="F541" i="1"/>
  <c r="F537" i="1"/>
  <c r="G537" i="1" s="1"/>
  <c r="H537" i="1" s="1"/>
  <c r="I537" i="1" s="1"/>
  <c r="BA547" i="1"/>
  <c r="BB547" i="1" s="1"/>
  <c r="BC547" i="1" s="1"/>
  <c r="BA541" i="1"/>
  <c r="BB541" i="1" s="1"/>
  <c r="BC541" i="1" s="1"/>
  <c r="BA534" i="1"/>
  <c r="BB534" i="1" s="1"/>
  <c r="BC534" i="1" s="1"/>
  <c r="BD534" i="1" s="1"/>
  <c r="BE534" i="1" s="1"/>
  <c r="BA527" i="1"/>
  <c r="BB527" i="1" s="1"/>
  <c r="BC527" i="1" s="1"/>
  <c r="BD527" i="1" s="1"/>
  <c r="BA520" i="1"/>
  <c r="BB520" i="1" s="1"/>
  <c r="BC520" i="1" s="1"/>
  <c r="BA553" i="1"/>
  <c r="BB553" i="1" s="1"/>
  <c r="BC553" i="1" s="1"/>
  <c r="BA540" i="1"/>
  <c r="BB540" i="1" s="1"/>
  <c r="BC540" i="1" s="1"/>
  <c r="BD540" i="1" s="1"/>
  <c r="BA533" i="1"/>
  <c r="BB533" i="1" s="1"/>
  <c r="BC533" i="1" s="1"/>
  <c r="BD533" i="1" s="1"/>
  <c r="BE533" i="1" s="1"/>
  <c r="BA519" i="1"/>
  <c r="BB519" i="1" s="1"/>
  <c r="BC519" i="1" s="1"/>
  <c r="BA552" i="1"/>
  <c r="BB552" i="1" s="1"/>
  <c r="BC552" i="1" s="1"/>
  <c r="BA546" i="1"/>
  <c r="BB546" i="1" s="1"/>
  <c r="BC546" i="1" s="1"/>
  <c r="BD546" i="1" s="1"/>
  <c r="BE546" i="1" s="1"/>
  <c r="BA539" i="1"/>
  <c r="BB539" i="1" s="1"/>
  <c r="BC539" i="1" s="1"/>
  <c r="BA532" i="1"/>
  <c r="BB532" i="1" s="1"/>
  <c r="BC532" i="1" s="1"/>
  <c r="BA551" i="1"/>
  <c r="BB551" i="1" s="1"/>
  <c r="BC551" i="1" s="1"/>
  <c r="BA545" i="1"/>
  <c r="BB545" i="1" s="1"/>
  <c r="BC545" i="1" s="1"/>
  <c r="BA538" i="1"/>
  <c r="BB538" i="1" s="1"/>
  <c r="BC538" i="1" s="1"/>
  <c r="BD538" i="1" s="1"/>
  <c r="BE538" i="1" s="1"/>
  <c r="BA531" i="1"/>
  <c r="BB531" i="1" s="1"/>
  <c r="BC531" i="1" s="1"/>
  <c r="BA525" i="1"/>
  <c r="BB525" i="1" s="1"/>
  <c r="BC525" i="1" s="1"/>
  <c r="BA544" i="1"/>
  <c r="BB544" i="1" s="1"/>
  <c r="BC544" i="1" s="1"/>
  <c r="BA537" i="1"/>
  <c r="BB537" i="1" s="1"/>
  <c r="BC537" i="1" s="1"/>
  <c r="BA524" i="1"/>
  <c r="BB524" i="1" s="1"/>
  <c r="BC524" i="1" s="1"/>
  <c r="BA550" i="1"/>
  <c r="BB550" i="1" s="1"/>
  <c r="BC550" i="1" s="1"/>
  <c r="BD550" i="1" s="1"/>
  <c r="BA543" i="1"/>
  <c r="BB543" i="1" s="1"/>
  <c r="BC543" i="1" s="1"/>
  <c r="BA536" i="1"/>
  <c r="BB536" i="1" s="1"/>
  <c r="BC536" i="1" s="1"/>
  <c r="BD536" i="1" s="1"/>
  <c r="BE536" i="1" s="1"/>
  <c r="BA530" i="1"/>
  <c r="BB530" i="1" s="1"/>
  <c r="BC530" i="1" s="1"/>
  <c r="BD530" i="1" s="1"/>
  <c r="BA523" i="1"/>
  <c r="BB523" i="1" s="1"/>
  <c r="BC523" i="1" s="1"/>
  <c r="BA549" i="1"/>
  <c r="BB549" i="1" s="1"/>
  <c r="BC549" i="1" s="1"/>
  <c r="BA535" i="1"/>
  <c r="BB535" i="1" s="1"/>
  <c r="BC535" i="1" s="1"/>
  <c r="BA529" i="1"/>
  <c r="BB529" i="1" s="1"/>
  <c r="BC529" i="1" s="1"/>
  <c r="BA522" i="1"/>
  <c r="BB522" i="1" s="1"/>
  <c r="BC522" i="1" s="1"/>
  <c r="BA548" i="1"/>
  <c r="BB548" i="1" s="1"/>
  <c r="BC548" i="1" s="1"/>
  <c r="BA542" i="1"/>
  <c r="BB542" i="1" s="1"/>
  <c r="BC542" i="1" s="1"/>
  <c r="BD542" i="1" s="1"/>
  <c r="BE542" i="1" s="1"/>
  <c r="BA528" i="1"/>
  <c r="BB528" i="1" s="1"/>
  <c r="BC528" i="1" s="1"/>
  <c r="BA521" i="1"/>
  <c r="BB521" i="1" s="1"/>
  <c r="BC521" i="1" s="1"/>
  <c r="M522" i="1"/>
  <c r="N522" i="1" s="1"/>
  <c r="M530" i="1"/>
  <c r="N530" i="1" s="1"/>
  <c r="O530" i="1" s="1"/>
  <c r="P530" i="1" s="1"/>
  <c r="M538" i="1"/>
  <c r="N538" i="1" s="1"/>
  <c r="M546" i="1"/>
  <c r="N546" i="1" s="1"/>
  <c r="O546" i="1" s="1"/>
  <c r="P546" i="1" s="1"/>
  <c r="R519" i="1"/>
  <c r="S519" i="1" s="1"/>
  <c r="T519" i="1" s="1"/>
  <c r="R527" i="1"/>
  <c r="S527" i="1" s="1"/>
  <c r="R535" i="1"/>
  <c r="S535" i="1" s="1"/>
  <c r="R542" i="1"/>
  <c r="S542" i="1" s="1"/>
  <c r="R550" i="1"/>
  <c r="S550" i="1" s="1"/>
  <c r="W523" i="1"/>
  <c r="X523" i="1" s="1"/>
  <c r="Y523" i="1" s="1"/>
  <c r="Z523" i="1" s="1"/>
  <c r="W531" i="1"/>
  <c r="X531" i="1" s="1"/>
  <c r="Y531" i="1" s="1"/>
  <c r="Z531" i="1" s="1"/>
  <c r="W538" i="1"/>
  <c r="X538" i="1" s="1"/>
  <c r="Y538" i="1" s="1"/>
  <c r="Z538" i="1" s="1"/>
  <c r="W546" i="1"/>
  <c r="X546" i="1" s="1"/>
  <c r="Y546" i="1" s="1"/>
  <c r="Z546" i="1" s="1"/>
  <c r="AB519" i="1"/>
  <c r="AC519" i="1" s="1"/>
  <c r="AD519" i="1" s="1"/>
  <c r="AE519" i="1" s="1"/>
  <c r="AF519" i="1" s="1"/>
  <c r="AB527" i="1"/>
  <c r="AC527" i="1" s="1"/>
  <c r="AD527" i="1" s="1"/>
  <c r="AE527" i="1" s="1"/>
  <c r="AB535" i="1"/>
  <c r="AC535" i="1" s="1"/>
  <c r="AD535" i="1" s="1"/>
  <c r="AE535" i="1" s="1"/>
  <c r="AB543" i="1"/>
  <c r="AC543" i="1" s="1"/>
  <c r="AD543" i="1" s="1"/>
  <c r="AE543" i="1" s="1"/>
  <c r="AB551" i="1"/>
  <c r="AC551" i="1" s="1"/>
  <c r="AD551" i="1" s="1"/>
  <c r="AE551" i="1" s="1"/>
  <c r="AG524" i="1"/>
  <c r="AH524" i="1" s="1"/>
  <c r="AI524" i="1" s="1"/>
  <c r="AJ524" i="1" s="1"/>
  <c r="AG532" i="1"/>
  <c r="AH532" i="1" s="1"/>
  <c r="AI532" i="1" s="1"/>
  <c r="AJ532" i="1" s="1"/>
  <c r="AG540" i="1"/>
  <c r="AH540" i="1" s="1"/>
  <c r="AI540" i="1" s="1"/>
  <c r="AJ540" i="1" s="1"/>
  <c r="AG548" i="1"/>
  <c r="AH548" i="1" s="1"/>
  <c r="AI548" i="1" s="1"/>
  <c r="AJ548" i="1" s="1"/>
  <c r="AL521" i="1"/>
  <c r="AM521" i="1" s="1"/>
  <c r="AN521" i="1" s="1"/>
  <c r="AO521" i="1" s="1"/>
  <c r="AL527" i="1"/>
  <c r="AM527" i="1" s="1"/>
  <c r="AN527" i="1" s="1"/>
  <c r="AO527" i="1" s="1"/>
  <c r="AL535" i="1"/>
  <c r="AM535" i="1" s="1"/>
  <c r="AN535" i="1" s="1"/>
  <c r="AO535" i="1" s="1"/>
  <c r="AL550" i="1"/>
  <c r="AM550" i="1" s="1"/>
  <c r="AN550" i="1" s="1"/>
  <c r="AO550" i="1" s="1"/>
  <c r="AQ523" i="1"/>
  <c r="AR523" i="1" s="1"/>
  <c r="AS523" i="1" s="1"/>
  <c r="AT523" i="1" s="1"/>
  <c r="AQ531" i="1"/>
  <c r="AR531" i="1" s="1"/>
  <c r="AS531" i="1" s="1"/>
  <c r="AT531" i="1" s="1"/>
  <c r="AQ539" i="1"/>
  <c r="AR539" i="1" s="1"/>
  <c r="AS539" i="1" s="1"/>
  <c r="AT539" i="1" s="1"/>
  <c r="AQ547" i="1"/>
  <c r="AR547" i="1" s="1"/>
  <c r="AS547" i="1" s="1"/>
  <c r="AT547" i="1" s="1"/>
  <c r="AV520" i="1"/>
  <c r="AW520" i="1" s="1"/>
  <c r="AX520" i="1" s="1"/>
  <c r="AY520" i="1" s="1"/>
  <c r="AV528" i="1"/>
  <c r="AW528" i="1" s="1"/>
  <c r="AX528" i="1" s="1"/>
  <c r="AY528" i="1" s="1"/>
  <c r="AV537" i="1"/>
  <c r="AW537" i="1" s="1"/>
  <c r="AX537" i="1" s="1"/>
  <c r="AY537" i="1" s="1"/>
  <c r="F509" i="1"/>
  <c r="G509" i="1" s="1"/>
  <c r="F505" i="1"/>
  <c r="F495" i="1"/>
  <c r="G495" i="1" s="1"/>
  <c r="F490" i="1"/>
  <c r="G490" i="1" s="1"/>
  <c r="M480" i="1"/>
  <c r="N480" i="1" s="1"/>
  <c r="M488" i="1"/>
  <c r="N488" i="1" s="1"/>
  <c r="M496" i="1"/>
  <c r="M504" i="1"/>
  <c r="N504" i="1" s="1"/>
  <c r="M512" i="1"/>
  <c r="N512" i="1" s="1"/>
  <c r="R485" i="1"/>
  <c r="S485" i="1" s="1"/>
  <c r="R493" i="1"/>
  <c r="R501" i="1"/>
  <c r="S501" i="1" s="1"/>
  <c r="R509" i="1"/>
  <c r="S509" i="1" s="1"/>
  <c r="W482" i="1"/>
  <c r="X482" i="1" s="1"/>
  <c r="Y482" i="1" s="1"/>
  <c r="Z482" i="1" s="1"/>
  <c r="W490" i="1"/>
  <c r="X490" i="1" s="1"/>
  <c r="Y490" i="1" s="1"/>
  <c r="Z490" i="1" s="1"/>
  <c r="W498" i="1"/>
  <c r="X498" i="1" s="1"/>
  <c r="Y498" i="1" s="1"/>
  <c r="Z498" i="1" s="1"/>
  <c r="W506" i="1"/>
  <c r="X506" i="1" s="1"/>
  <c r="Y506" i="1" s="1"/>
  <c r="Z506" i="1" s="1"/>
  <c r="W514" i="1"/>
  <c r="X514" i="1" s="1"/>
  <c r="Y514" i="1" s="1"/>
  <c r="Z514" i="1" s="1"/>
  <c r="AB487" i="1"/>
  <c r="AC487" i="1" s="1"/>
  <c r="AD487" i="1" s="1"/>
  <c r="AE487" i="1" s="1"/>
  <c r="AB495" i="1"/>
  <c r="AC495" i="1" s="1"/>
  <c r="AD495" i="1" s="1"/>
  <c r="AE495" i="1" s="1"/>
  <c r="AB503" i="1"/>
  <c r="AC503" i="1" s="1"/>
  <c r="AD503" i="1" s="1"/>
  <c r="AE503" i="1" s="1"/>
  <c r="AB511" i="1"/>
  <c r="AC511" i="1" s="1"/>
  <c r="AD511" i="1" s="1"/>
  <c r="AE511" i="1" s="1"/>
  <c r="AG483" i="1"/>
  <c r="AH483" i="1" s="1"/>
  <c r="AI483" i="1" s="1"/>
  <c r="AJ483" i="1" s="1"/>
  <c r="AG489" i="1"/>
  <c r="AH489" i="1" s="1"/>
  <c r="AI489" i="1" s="1"/>
  <c r="AJ489" i="1" s="1"/>
  <c r="AG502" i="1"/>
  <c r="AH502" i="1" s="1"/>
  <c r="AI502" i="1" s="1"/>
  <c r="AJ502" i="1" s="1"/>
  <c r="AG510" i="1"/>
  <c r="AH510" i="1" s="1"/>
  <c r="AI510" i="1" s="1"/>
  <c r="AJ510" i="1" s="1"/>
  <c r="AL483" i="1"/>
  <c r="AM483" i="1" s="1"/>
  <c r="AN483" i="1" s="1"/>
  <c r="AO483" i="1" s="1"/>
  <c r="AL491" i="1"/>
  <c r="AM491" i="1" s="1"/>
  <c r="AN491" i="1" s="1"/>
  <c r="AO491" i="1" s="1"/>
  <c r="AL499" i="1"/>
  <c r="AM499" i="1" s="1"/>
  <c r="AN499" i="1" s="1"/>
  <c r="AO499" i="1" s="1"/>
  <c r="AL507" i="1"/>
  <c r="AM507" i="1" s="1"/>
  <c r="AN507" i="1" s="1"/>
  <c r="AO507" i="1" s="1"/>
  <c r="AQ480" i="1"/>
  <c r="AR480" i="1" s="1"/>
  <c r="AS480" i="1" s="1"/>
  <c r="AQ488" i="1"/>
  <c r="AR488" i="1" s="1"/>
  <c r="AS488" i="1" s="1"/>
  <c r="AT488" i="1" s="1"/>
  <c r="AQ502" i="1"/>
  <c r="AR502" i="1" s="1"/>
  <c r="AS502" i="1" s="1"/>
  <c r="AT502" i="1" s="1"/>
  <c r="AQ508" i="1"/>
  <c r="AR508" i="1" s="1"/>
  <c r="AS508" i="1" s="1"/>
  <c r="AT508" i="1" s="1"/>
  <c r="AV480" i="1"/>
  <c r="AW480" i="1" s="1"/>
  <c r="AX480" i="1" s="1"/>
  <c r="AY480" i="1" s="1"/>
  <c r="AV488" i="1"/>
  <c r="AW488" i="1" s="1"/>
  <c r="AX488" i="1" s="1"/>
  <c r="AY488" i="1" s="1"/>
  <c r="AV496" i="1"/>
  <c r="AW496" i="1" s="1"/>
  <c r="AX496" i="1" s="1"/>
  <c r="AY496" i="1" s="1"/>
  <c r="AV504" i="1"/>
  <c r="AW504" i="1" s="1"/>
  <c r="AX504" i="1" s="1"/>
  <c r="AY504" i="1" s="1"/>
  <c r="AV512" i="1"/>
  <c r="AW512" i="1" s="1"/>
  <c r="AX512" i="1" s="1"/>
  <c r="AY512" i="1" s="1"/>
  <c r="BA485" i="1"/>
  <c r="BB485" i="1" s="1"/>
  <c r="BC485" i="1" s="1"/>
  <c r="BA493" i="1"/>
  <c r="BB493" i="1" s="1"/>
  <c r="BC493" i="1" s="1"/>
  <c r="BA501" i="1"/>
  <c r="BB501" i="1" s="1"/>
  <c r="BC501" i="1" s="1"/>
  <c r="BA509" i="1"/>
  <c r="BB509" i="1" s="1"/>
  <c r="BC509" i="1" s="1"/>
  <c r="BF482" i="1"/>
  <c r="BG482" i="1" s="1"/>
  <c r="BH482" i="1" s="1"/>
  <c r="BF490" i="1"/>
  <c r="BG490" i="1" s="1"/>
  <c r="BH490" i="1" s="1"/>
  <c r="BI490" i="1" s="1"/>
  <c r="BJ490" i="1" s="1"/>
  <c r="BF498" i="1"/>
  <c r="BG498" i="1" s="1"/>
  <c r="BH498" i="1" s="1"/>
  <c r="BF506" i="1"/>
  <c r="BG506" i="1" s="1"/>
  <c r="BH506" i="1" s="1"/>
  <c r="BF514" i="1"/>
  <c r="BG514" i="1" s="1"/>
  <c r="BH514" i="1" s="1"/>
  <c r="F536" i="1"/>
  <c r="G536" i="1" s="1"/>
  <c r="H536" i="1" s="1"/>
  <c r="I536" i="1" s="1"/>
  <c r="F532" i="1"/>
  <c r="BF551" i="1"/>
  <c r="BG551" i="1" s="1"/>
  <c r="BH551" i="1" s="1"/>
  <c r="BF543" i="1"/>
  <c r="BG543" i="1" s="1"/>
  <c r="BH543" i="1" s="1"/>
  <c r="BF535" i="1"/>
  <c r="BG535" i="1" s="1"/>
  <c r="BH535" i="1" s="1"/>
  <c r="BF527" i="1"/>
  <c r="BG527" i="1" s="1"/>
  <c r="BH527" i="1" s="1"/>
  <c r="BF519" i="1"/>
  <c r="BG519" i="1" s="1"/>
  <c r="BH519" i="1" s="1"/>
  <c r="BF550" i="1"/>
  <c r="BG550" i="1" s="1"/>
  <c r="BH550" i="1" s="1"/>
  <c r="BF542" i="1"/>
  <c r="BG542" i="1" s="1"/>
  <c r="BH542" i="1" s="1"/>
  <c r="BF534" i="1"/>
  <c r="BG534" i="1" s="1"/>
  <c r="BH534" i="1" s="1"/>
  <c r="BF526" i="1"/>
  <c r="BG526" i="1" s="1"/>
  <c r="BH526" i="1" s="1"/>
  <c r="BF549" i="1"/>
  <c r="BG549" i="1" s="1"/>
  <c r="BH549" i="1" s="1"/>
  <c r="BF541" i="1"/>
  <c r="BG541" i="1" s="1"/>
  <c r="BH541" i="1" s="1"/>
  <c r="BF533" i="1"/>
  <c r="BG533" i="1" s="1"/>
  <c r="BH533" i="1" s="1"/>
  <c r="BF525" i="1"/>
  <c r="BG525" i="1" s="1"/>
  <c r="BH525" i="1" s="1"/>
  <c r="BF548" i="1"/>
  <c r="BG548" i="1" s="1"/>
  <c r="BH548" i="1" s="1"/>
  <c r="BF540" i="1"/>
  <c r="BG540" i="1" s="1"/>
  <c r="BH540" i="1" s="1"/>
  <c r="BF532" i="1"/>
  <c r="BG532" i="1" s="1"/>
  <c r="BH532" i="1" s="1"/>
  <c r="BI532" i="1" s="1"/>
  <c r="BF524" i="1"/>
  <c r="BG524" i="1" s="1"/>
  <c r="BH524" i="1" s="1"/>
  <c r="BF547" i="1"/>
  <c r="BG547" i="1" s="1"/>
  <c r="BH547" i="1" s="1"/>
  <c r="BF539" i="1"/>
  <c r="BG539" i="1" s="1"/>
  <c r="BH539" i="1" s="1"/>
  <c r="BF531" i="1"/>
  <c r="BG531" i="1" s="1"/>
  <c r="BH531" i="1" s="1"/>
  <c r="BF523" i="1"/>
  <c r="BG523" i="1" s="1"/>
  <c r="BH523" i="1" s="1"/>
  <c r="BF546" i="1"/>
  <c r="BG546" i="1" s="1"/>
  <c r="BH546" i="1" s="1"/>
  <c r="BF538" i="1"/>
  <c r="BG538" i="1" s="1"/>
  <c r="BH538" i="1" s="1"/>
  <c r="BF530" i="1"/>
  <c r="BG530" i="1" s="1"/>
  <c r="BH530" i="1" s="1"/>
  <c r="BF522" i="1"/>
  <c r="BG522" i="1" s="1"/>
  <c r="BH522" i="1" s="1"/>
  <c r="BF553" i="1"/>
  <c r="BG553" i="1" s="1"/>
  <c r="BH553" i="1" s="1"/>
  <c r="BF545" i="1"/>
  <c r="BG545" i="1" s="1"/>
  <c r="BH545" i="1" s="1"/>
  <c r="BI545" i="1" s="1"/>
  <c r="BJ545" i="1" s="1"/>
  <c r="BF537" i="1"/>
  <c r="BG537" i="1" s="1"/>
  <c r="BH537" i="1" s="1"/>
  <c r="BF529" i="1"/>
  <c r="BG529" i="1" s="1"/>
  <c r="BH529" i="1" s="1"/>
  <c r="BF521" i="1"/>
  <c r="BG521" i="1" s="1"/>
  <c r="BH521" i="1" s="1"/>
  <c r="BF552" i="1"/>
  <c r="BG552" i="1" s="1"/>
  <c r="BH552" i="1" s="1"/>
  <c r="BF544" i="1"/>
  <c r="BG544" i="1" s="1"/>
  <c r="BH544" i="1" s="1"/>
  <c r="BF536" i="1"/>
  <c r="BG536" i="1" s="1"/>
  <c r="BH536" i="1" s="1"/>
  <c r="BF528" i="1"/>
  <c r="BG528" i="1" s="1"/>
  <c r="BH528" i="1" s="1"/>
  <c r="BF520" i="1"/>
  <c r="BG520" i="1" s="1"/>
  <c r="BH520" i="1" s="1"/>
  <c r="BI520" i="1" s="1"/>
  <c r="BJ520" i="1" s="1"/>
  <c r="M523" i="1"/>
  <c r="N523" i="1" s="1"/>
  <c r="M531" i="1"/>
  <c r="N531" i="1" s="1"/>
  <c r="M539" i="1"/>
  <c r="N539" i="1" s="1"/>
  <c r="O539" i="1" s="1"/>
  <c r="P539" i="1" s="1"/>
  <c r="M547" i="1"/>
  <c r="N547" i="1" s="1"/>
  <c r="R520" i="1"/>
  <c r="S520" i="1" s="1"/>
  <c r="R528" i="1"/>
  <c r="S528" i="1" s="1"/>
  <c r="R536" i="1"/>
  <c r="S536" i="1" s="1"/>
  <c r="R543" i="1"/>
  <c r="S543" i="1" s="1"/>
  <c r="R551" i="1"/>
  <c r="S551" i="1" s="1"/>
  <c r="T551" i="1" s="1"/>
  <c r="U551" i="1" s="1"/>
  <c r="W524" i="1"/>
  <c r="X524" i="1" s="1"/>
  <c r="Y524" i="1" s="1"/>
  <c r="Z524" i="1" s="1"/>
  <c r="W532" i="1"/>
  <c r="X532" i="1" s="1"/>
  <c r="Y532" i="1" s="1"/>
  <c r="Z532" i="1" s="1"/>
  <c r="W539" i="1"/>
  <c r="X539" i="1" s="1"/>
  <c r="Y539" i="1" s="1"/>
  <c r="Z539" i="1" s="1"/>
  <c r="W547" i="1"/>
  <c r="X547" i="1" s="1"/>
  <c r="Y547" i="1" s="1"/>
  <c r="Z547" i="1" s="1"/>
  <c r="AB520" i="1"/>
  <c r="AC520" i="1" s="1"/>
  <c r="AD520" i="1" s="1"/>
  <c r="AE520" i="1" s="1"/>
  <c r="AB528" i="1"/>
  <c r="AC528" i="1" s="1"/>
  <c r="AD528" i="1" s="1"/>
  <c r="AE528" i="1" s="1"/>
  <c r="AB536" i="1"/>
  <c r="AC536" i="1" s="1"/>
  <c r="AD536" i="1" s="1"/>
  <c r="AE536" i="1" s="1"/>
  <c r="AB544" i="1"/>
  <c r="AC544" i="1" s="1"/>
  <c r="AD544" i="1" s="1"/>
  <c r="AE544" i="1" s="1"/>
  <c r="AB552" i="1"/>
  <c r="AC552" i="1" s="1"/>
  <c r="AD552" i="1" s="1"/>
  <c r="AE552" i="1" s="1"/>
  <c r="AG525" i="1"/>
  <c r="AH525" i="1" s="1"/>
  <c r="AI525" i="1" s="1"/>
  <c r="AJ525" i="1" s="1"/>
  <c r="AG533" i="1"/>
  <c r="AH533" i="1" s="1"/>
  <c r="AI533" i="1" s="1"/>
  <c r="AJ533" i="1" s="1"/>
  <c r="AG541" i="1"/>
  <c r="AH541" i="1" s="1"/>
  <c r="AI541" i="1" s="1"/>
  <c r="AJ541" i="1" s="1"/>
  <c r="AG549" i="1"/>
  <c r="AH549" i="1" s="1"/>
  <c r="AI549" i="1" s="1"/>
  <c r="AJ549" i="1" s="1"/>
  <c r="AL522" i="1"/>
  <c r="AM522" i="1" s="1"/>
  <c r="AN522" i="1" s="1"/>
  <c r="AO522" i="1" s="1"/>
  <c r="AL528" i="1"/>
  <c r="AM528" i="1" s="1"/>
  <c r="AN528" i="1" s="1"/>
  <c r="AO528" i="1" s="1"/>
  <c r="AL536" i="1"/>
  <c r="AM536" i="1" s="1"/>
  <c r="AN536" i="1" s="1"/>
  <c r="AO536" i="1" s="1"/>
  <c r="AL543" i="1"/>
  <c r="AM543" i="1" s="1"/>
  <c r="AN543" i="1" s="1"/>
  <c r="AO543" i="1" s="1"/>
  <c r="AL551" i="1"/>
  <c r="AM551" i="1" s="1"/>
  <c r="AN551" i="1" s="1"/>
  <c r="AO551" i="1" s="1"/>
  <c r="AQ524" i="1"/>
  <c r="AR524" i="1" s="1"/>
  <c r="AS524" i="1" s="1"/>
  <c r="AT524" i="1" s="1"/>
  <c r="AQ532" i="1"/>
  <c r="AR532" i="1" s="1"/>
  <c r="AS532" i="1" s="1"/>
  <c r="AT532" i="1" s="1"/>
  <c r="AQ540" i="1"/>
  <c r="AR540" i="1" s="1"/>
  <c r="AS540" i="1" s="1"/>
  <c r="AT540" i="1" s="1"/>
  <c r="AQ548" i="1"/>
  <c r="AR548" i="1" s="1"/>
  <c r="AS548" i="1" s="1"/>
  <c r="AT548" i="1" s="1"/>
  <c r="AV521" i="1"/>
  <c r="AW521" i="1" s="1"/>
  <c r="AX521" i="1" s="1"/>
  <c r="AY521" i="1" s="1"/>
  <c r="AV529" i="1"/>
  <c r="AW529" i="1" s="1"/>
  <c r="AX529" i="1" s="1"/>
  <c r="AY529" i="1" s="1"/>
  <c r="AV539" i="1"/>
  <c r="AW539" i="1" s="1"/>
  <c r="AX539" i="1" s="1"/>
  <c r="AY539" i="1" s="1"/>
  <c r="F480" i="1"/>
  <c r="G480" i="1" s="1"/>
  <c r="H480" i="1" s="1"/>
  <c r="I480" i="1" s="1"/>
  <c r="J480" i="1" s="1"/>
  <c r="F508" i="1"/>
  <c r="G508" i="1" s="1"/>
  <c r="H508" i="1" s="1"/>
  <c r="I508" i="1" s="1"/>
  <c r="F504" i="1"/>
  <c r="F499" i="1"/>
  <c r="F486" i="1"/>
  <c r="M481" i="1"/>
  <c r="N481" i="1" s="1"/>
  <c r="M489" i="1"/>
  <c r="N489" i="1" s="1"/>
  <c r="M497" i="1"/>
  <c r="N497" i="1" s="1"/>
  <c r="M505" i="1"/>
  <c r="N505" i="1" s="1"/>
  <c r="M513" i="1"/>
  <c r="R486" i="1"/>
  <c r="S486" i="1" s="1"/>
  <c r="R494" i="1"/>
  <c r="S494" i="1" s="1"/>
  <c r="R502" i="1"/>
  <c r="S502" i="1" s="1"/>
  <c r="R510" i="1"/>
  <c r="S510" i="1" s="1"/>
  <c r="T510" i="1" s="1"/>
  <c r="U510" i="1" s="1"/>
  <c r="W483" i="1"/>
  <c r="X483" i="1" s="1"/>
  <c r="Y483" i="1" s="1"/>
  <c r="Z483" i="1" s="1"/>
  <c r="W491" i="1"/>
  <c r="X491" i="1" s="1"/>
  <c r="Y491" i="1" s="1"/>
  <c r="Z491" i="1" s="1"/>
  <c r="W499" i="1"/>
  <c r="X499" i="1" s="1"/>
  <c r="Y499" i="1" s="1"/>
  <c r="Z499" i="1" s="1"/>
  <c r="W507" i="1"/>
  <c r="X507" i="1" s="1"/>
  <c r="Y507" i="1" s="1"/>
  <c r="Z507" i="1" s="1"/>
  <c r="AB480" i="1"/>
  <c r="AC480" i="1" s="1"/>
  <c r="AD480" i="1" s="1"/>
  <c r="AE480" i="1" s="1"/>
  <c r="AB488" i="1"/>
  <c r="AC488" i="1" s="1"/>
  <c r="AD488" i="1" s="1"/>
  <c r="AE488" i="1" s="1"/>
  <c r="AB496" i="1"/>
  <c r="AC496" i="1" s="1"/>
  <c r="AD496" i="1" s="1"/>
  <c r="AE496" i="1" s="1"/>
  <c r="AB504" i="1"/>
  <c r="AC504" i="1" s="1"/>
  <c r="AD504" i="1" s="1"/>
  <c r="AE504" i="1" s="1"/>
  <c r="AG490" i="1"/>
  <c r="AH490" i="1" s="1"/>
  <c r="AI490" i="1" s="1"/>
  <c r="AJ490" i="1" s="1"/>
  <c r="AG496" i="1"/>
  <c r="AH496" i="1" s="1"/>
  <c r="AI496" i="1" s="1"/>
  <c r="AJ496" i="1" s="1"/>
  <c r="AG503" i="1"/>
  <c r="AH503" i="1" s="1"/>
  <c r="AI503" i="1" s="1"/>
  <c r="AJ503" i="1" s="1"/>
  <c r="AG511" i="1"/>
  <c r="AH511" i="1" s="1"/>
  <c r="AI511" i="1" s="1"/>
  <c r="AJ511" i="1" s="1"/>
  <c r="AL484" i="1"/>
  <c r="AM484" i="1" s="1"/>
  <c r="AN484" i="1" s="1"/>
  <c r="AO484" i="1" s="1"/>
  <c r="AL492" i="1"/>
  <c r="AM492" i="1" s="1"/>
  <c r="AN492" i="1" s="1"/>
  <c r="AO492" i="1" s="1"/>
  <c r="AL500" i="1"/>
  <c r="AM500" i="1" s="1"/>
  <c r="AN500" i="1" s="1"/>
  <c r="AO500" i="1" s="1"/>
  <c r="AL508" i="1"/>
  <c r="AM508" i="1" s="1"/>
  <c r="AN508" i="1" s="1"/>
  <c r="AO508" i="1" s="1"/>
  <c r="AQ481" i="1"/>
  <c r="AR481" i="1" s="1"/>
  <c r="AS481" i="1" s="1"/>
  <c r="AT481" i="1" s="1"/>
  <c r="AQ489" i="1"/>
  <c r="AR489" i="1" s="1"/>
  <c r="AS489" i="1" s="1"/>
  <c r="AT489" i="1" s="1"/>
  <c r="AQ496" i="1"/>
  <c r="AR496" i="1" s="1"/>
  <c r="AS496" i="1" s="1"/>
  <c r="AT496" i="1" s="1"/>
  <c r="AQ503" i="1"/>
  <c r="AR503" i="1" s="1"/>
  <c r="AS503" i="1" s="1"/>
  <c r="AT503" i="1" s="1"/>
  <c r="AQ509" i="1"/>
  <c r="AR509" i="1" s="1"/>
  <c r="AS509" i="1" s="1"/>
  <c r="AT509" i="1" s="1"/>
  <c r="AV481" i="1"/>
  <c r="AW481" i="1" s="1"/>
  <c r="AX481" i="1" s="1"/>
  <c r="AY481" i="1" s="1"/>
  <c r="AV489" i="1"/>
  <c r="AW489" i="1" s="1"/>
  <c r="AX489" i="1" s="1"/>
  <c r="AY489" i="1" s="1"/>
  <c r="AV497" i="1"/>
  <c r="AW497" i="1" s="1"/>
  <c r="AX497" i="1" s="1"/>
  <c r="AY497" i="1" s="1"/>
  <c r="AV505" i="1"/>
  <c r="AW505" i="1" s="1"/>
  <c r="AX505" i="1" s="1"/>
  <c r="AY505" i="1" s="1"/>
  <c r="AV513" i="1"/>
  <c r="AW513" i="1" s="1"/>
  <c r="AX513" i="1" s="1"/>
  <c r="AY513" i="1" s="1"/>
  <c r="BA486" i="1"/>
  <c r="BB486" i="1" s="1"/>
  <c r="BC486" i="1" s="1"/>
  <c r="BA494" i="1"/>
  <c r="BB494" i="1" s="1"/>
  <c r="BC494" i="1" s="1"/>
  <c r="BA502" i="1"/>
  <c r="BB502" i="1" s="1"/>
  <c r="BC502" i="1" s="1"/>
  <c r="BA510" i="1"/>
  <c r="BB510" i="1" s="1"/>
  <c r="BC510" i="1" s="1"/>
  <c r="BF483" i="1"/>
  <c r="BG483" i="1" s="1"/>
  <c r="BH483" i="1" s="1"/>
  <c r="BF491" i="1"/>
  <c r="BG491" i="1" s="1"/>
  <c r="BH491" i="1" s="1"/>
  <c r="BI491" i="1" s="1"/>
  <c r="BJ491" i="1" s="1"/>
  <c r="BF499" i="1"/>
  <c r="BG499" i="1" s="1"/>
  <c r="BH499" i="1" s="1"/>
  <c r="BF507" i="1"/>
  <c r="BG507" i="1" s="1"/>
  <c r="BH507" i="1" s="1"/>
  <c r="F549" i="1"/>
  <c r="F545" i="1"/>
  <c r="G545" i="1" s="1"/>
  <c r="H545" i="1" s="1"/>
  <c r="I545" i="1" s="1"/>
  <c r="F535" i="1"/>
  <c r="F531" i="1"/>
  <c r="G531" i="1" s="1"/>
  <c r="F528" i="1"/>
  <c r="F524" i="1"/>
  <c r="M524" i="1"/>
  <c r="N524" i="1" s="1"/>
  <c r="M532" i="1"/>
  <c r="N532" i="1" s="1"/>
  <c r="M540" i="1"/>
  <c r="N540" i="1" s="1"/>
  <c r="M548" i="1"/>
  <c r="R521" i="1"/>
  <c r="S521" i="1" s="1"/>
  <c r="T521" i="1" s="1"/>
  <c r="U521" i="1" s="1"/>
  <c r="R529" i="1"/>
  <c r="S529" i="1" s="1"/>
  <c r="R537" i="1"/>
  <c r="S537" i="1" s="1"/>
  <c r="T537" i="1" s="1"/>
  <c r="U537" i="1" s="1"/>
  <c r="R544" i="1"/>
  <c r="R552" i="1"/>
  <c r="S552" i="1" s="1"/>
  <c r="W525" i="1"/>
  <c r="X525" i="1" s="1"/>
  <c r="Y525" i="1" s="1"/>
  <c r="Z525" i="1" s="1"/>
  <c r="W533" i="1"/>
  <c r="X533" i="1" s="1"/>
  <c r="Y533" i="1" s="1"/>
  <c r="Z533" i="1" s="1"/>
  <c r="W540" i="1"/>
  <c r="X540" i="1" s="1"/>
  <c r="Y540" i="1" s="1"/>
  <c r="Z540" i="1" s="1"/>
  <c r="W548" i="1"/>
  <c r="X548" i="1" s="1"/>
  <c r="Y548" i="1" s="1"/>
  <c r="Z548" i="1" s="1"/>
  <c r="AB521" i="1"/>
  <c r="AC521" i="1" s="1"/>
  <c r="AD521" i="1" s="1"/>
  <c r="AE521" i="1" s="1"/>
  <c r="AB529" i="1"/>
  <c r="AC529" i="1" s="1"/>
  <c r="AD529" i="1" s="1"/>
  <c r="AE529" i="1" s="1"/>
  <c r="AB537" i="1"/>
  <c r="AC537" i="1" s="1"/>
  <c r="AD537" i="1" s="1"/>
  <c r="AE537" i="1" s="1"/>
  <c r="AB545" i="1"/>
  <c r="AC545" i="1" s="1"/>
  <c r="AD545" i="1" s="1"/>
  <c r="AE545" i="1" s="1"/>
  <c r="AB553" i="1"/>
  <c r="AC553" i="1" s="1"/>
  <c r="AD553" i="1" s="1"/>
  <c r="AE553" i="1" s="1"/>
  <c r="AG526" i="1"/>
  <c r="AH526" i="1" s="1"/>
  <c r="AI526" i="1" s="1"/>
  <c r="AJ526" i="1" s="1"/>
  <c r="AG534" i="1"/>
  <c r="AH534" i="1" s="1"/>
  <c r="AI534" i="1" s="1"/>
  <c r="AJ534" i="1" s="1"/>
  <c r="AG542" i="1"/>
  <c r="AH542" i="1" s="1"/>
  <c r="AI542" i="1" s="1"/>
  <c r="AJ542" i="1" s="1"/>
  <c r="AG550" i="1"/>
  <c r="AH550" i="1" s="1"/>
  <c r="AI550" i="1" s="1"/>
  <c r="AJ550" i="1" s="1"/>
  <c r="AL529" i="1"/>
  <c r="AM529" i="1" s="1"/>
  <c r="AN529" i="1" s="1"/>
  <c r="AO529" i="1" s="1"/>
  <c r="AL537" i="1"/>
  <c r="AM537" i="1" s="1"/>
  <c r="AN537" i="1" s="1"/>
  <c r="AO537" i="1" s="1"/>
  <c r="AL544" i="1"/>
  <c r="AM544" i="1" s="1"/>
  <c r="AN544" i="1" s="1"/>
  <c r="AO544" i="1" s="1"/>
  <c r="AL552" i="1"/>
  <c r="AM552" i="1" s="1"/>
  <c r="AN552" i="1" s="1"/>
  <c r="AO552" i="1" s="1"/>
  <c r="AQ525" i="1"/>
  <c r="AR525" i="1" s="1"/>
  <c r="AS525" i="1" s="1"/>
  <c r="AT525" i="1" s="1"/>
  <c r="AQ533" i="1"/>
  <c r="AR533" i="1" s="1"/>
  <c r="AS533" i="1" s="1"/>
  <c r="AT533" i="1" s="1"/>
  <c r="AQ541" i="1"/>
  <c r="AR541" i="1" s="1"/>
  <c r="AS541" i="1" s="1"/>
  <c r="AT541" i="1" s="1"/>
  <c r="AQ549" i="1"/>
  <c r="AR549" i="1" s="1"/>
  <c r="AS549" i="1" s="1"/>
  <c r="AT549" i="1" s="1"/>
  <c r="AV522" i="1"/>
  <c r="AW522" i="1" s="1"/>
  <c r="AX522" i="1" s="1"/>
  <c r="AY522" i="1" s="1"/>
  <c r="AV530" i="1"/>
  <c r="AW530" i="1" s="1"/>
  <c r="AX530" i="1" s="1"/>
  <c r="AY530" i="1" s="1"/>
  <c r="AV540" i="1"/>
  <c r="AW540" i="1" s="1"/>
  <c r="AX540" i="1" s="1"/>
  <c r="AY540" i="1" s="1"/>
  <c r="F481" i="1"/>
  <c r="G481" i="1" s="1"/>
  <c r="H481" i="1" s="1"/>
  <c r="I481" i="1" s="1"/>
  <c r="F513" i="1"/>
  <c r="F503" i="1"/>
  <c r="G503" i="1" s="1"/>
  <c r="F498" i="1"/>
  <c r="G498" i="1" s="1"/>
  <c r="F485" i="1"/>
  <c r="G485" i="1" s="1"/>
  <c r="M482" i="1"/>
  <c r="M490" i="1"/>
  <c r="N490" i="1" s="1"/>
  <c r="M498" i="1"/>
  <c r="N498" i="1" s="1"/>
  <c r="M506" i="1"/>
  <c r="M514" i="1"/>
  <c r="N514" i="1" s="1"/>
  <c r="O514" i="1" s="1"/>
  <c r="P514" i="1" s="1"/>
  <c r="R487" i="1"/>
  <c r="S487" i="1" s="1"/>
  <c r="R495" i="1"/>
  <c r="S495" i="1" s="1"/>
  <c r="R503" i="1"/>
  <c r="S503" i="1" s="1"/>
  <c r="R511" i="1"/>
  <c r="W484" i="1"/>
  <c r="X484" i="1" s="1"/>
  <c r="Y484" i="1" s="1"/>
  <c r="Z484" i="1" s="1"/>
  <c r="W492" i="1"/>
  <c r="X492" i="1" s="1"/>
  <c r="Y492" i="1" s="1"/>
  <c r="Z492" i="1" s="1"/>
  <c r="W500" i="1"/>
  <c r="X500" i="1" s="1"/>
  <c r="Y500" i="1" s="1"/>
  <c r="Z500" i="1" s="1"/>
  <c r="W508" i="1"/>
  <c r="X508" i="1" s="1"/>
  <c r="Y508" i="1" s="1"/>
  <c r="Z508" i="1" s="1"/>
  <c r="AB481" i="1"/>
  <c r="AC481" i="1" s="1"/>
  <c r="AD481" i="1" s="1"/>
  <c r="AE481" i="1" s="1"/>
  <c r="AB489" i="1"/>
  <c r="AC489" i="1" s="1"/>
  <c r="AD489" i="1" s="1"/>
  <c r="AE489" i="1" s="1"/>
  <c r="AB497" i="1"/>
  <c r="AC497" i="1" s="1"/>
  <c r="AD497" i="1" s="1"/>
  <c r="AE497" i="1" s="1"/>
  <c r="AB505" i="1"/>
  <c r="AC505" i="1" s="1"/>
  <c r="AD505" i="1" s="1"/>
  <c r="AE505" i="1" s="1"/>
  <c r="AB512" i="1"/>
  <c r="AC512" i="1" s="1"/>
  <c r="AD512" i="1" s="1"/>
  <c r="AE512" i="1" s="1"/>
  <c r="AG484" i="1"/>
  <c r="AH484" i="1" s="1"/>
  <c r="AI484" i="1" s="1"/>
  <c r="AJ484" i="1" s="1"/>
  <c r="AG491" i="1"/>
  <c r="AH491" i="1" s="1"/>
  <c r="AI491" i="1" s="1"/>
  <c r="AJ491" i="1" s="1"/>
  <c r="AG497" i="1"/>
  <c r="AH497" i="1" s="1"/>
  <c r="AI497" i="1" s="1"/>
  <c r="AJ497" i="1" s="1"/>
  <c r="AG504" i="1"/>
  <c r="AH504" i="1" s="1"/>
  <c r="AI504" i="1" s="1"/>
  <c r="AJ504" i="1" s="1"/>
  <c r="AG512" i="1"/>
  <c r="AH512" i="1" s="1"/>
  <c r="AI512" i="1" s="1"/>
  <c r="AJ512" i="1" s="1"/>
  <c r="AL485" i="1"/>
  <c r="AM485" i="1" s="1"/>
  <c r="AN485" i="1" s="1"/>
  <c r="AO485" i="1" s="1"/>
  <c r="AL493" i="1"/>
  <c r="AM493" i="1" s="1"/>
  <c r="AN493" i="1" s="1"/>
  <c r="AO493" i="1" s="1"/>
  <c r="AL501" i="1"/>
  <c r="AM501" i="1" s="1"/>
  <c r="AN501" i="1" s="1"/>
  <c r="AO501" i="1" s="1"/>
  <c r="AL509" i="1"/>
  <c r="AM509" i="1" s="1"/>
  <c r="AN509" i="1" s="1"/>
  <c r="AO509" i="1" s="1"/>
  <c r="AQ482" i="1"/>
  <c r="AR482" i="1" s="1"/>
  <c r="AS482" i="1" s="1"/>
  <c r="AT482" i="1" s="1"/>
  <c r="AQ490" i="1"/>
  <c r="AR490" i="1" s="1"/>
  <c r="AS490" i="1" s="1"/>
  <c r="AT490" i="1" s="1"/>
  <c r="AQ497" i="1"/>
  <c r="AR497" i="1" s="1"/>
  <c r="AS497" i="1" s="1"/>
  <c r="AT497" i="1" s="1"/>
  <c r="AQ510" i="1"/>
  <c r="AR510" i="1" s="1"/>
  <c r="AS510" i="1" s="1"/>
  <c r="AT510" i="1" s="1"/>
  <c r="AV482" i="1"/>
  <c r="AW482" i="1" s="1"/>
  <c r="AX482" i="1" s="1"/>
  <c r="AY482" i="1" s="1"/>
  <c r="AV490" i="1"/>
  <c r="AW490" i="1" s="1"/>
  <c r="AX490" i="1" s="1"/>
  <c r="AY490" i="1" s="1"/>
  <c r="AV498" i="1"/>
  <c r="AW498" i="1" s="1"/>
  <c r="AX498" i="1" s="1"/>
  <c r="AY498" i="1" s="1"/>
  <c r="AV506" i="1"/>
  <c r="AW506" i="1" s="1"/>
  <c r="AX506" i="1" s="1"/>
  <c r="AY506" i="1" s="1"/>
  <c r="AV514" i="1"/>
  <c r="AW514" i="1" s="1"/>
  <c r="AX514" i="1" s="1"/>
  <c r="AY514" i="1" s="1"/>
  <c r="BA487" i="1"/>
  <c r="BB487" i="1" s="1"/>
  <c r="BC487" i="1" s="1"/>
  <c r="BA495" i="1"/>
  <c r="BB495" i="1" s="1"/>
  <c r="BC495" i="1" s="1"/>
  <c r="BA503" i="1"/>
  <c r="BB503" i="1" s="1"/>
  <c r="BC503" i="1" s="1"/>
  <c r="BA511" i="1"/>
  <c r="BB511" i="1" s="1"/>
  <c r="BC511" i="1" s="1"/>
  <c r="BF484" i="1"/>
  <c r="BG484" i="1" s="1"/>
  <c r="BH484" i="1" s="1"/>
  <c r="BF492" i="1"/>
  <c r="BG492" i="1" s="1"/>
  <c r="BH492" i="1" s="1"/>
  <c r="BI492" i="1" s="1"/>
  <c r="BJ492" i="1" s="1"/>
  <c r="BF500" i="1"/>
  <c r="BG500" i="1" s="1"/>
  <c r="BH500" i="1" s="1"/>
  <c r="BF508" i="1"/>
  <c r="BG508" i="1" s="1"/>
  <c r="BH508" i="1" s="1"/>
  <c r="F519" i="1"/>
  <c r="F544" i="1"/>
  <c r="G544" i="1" s="1"/>
  <c r="H544" i="1" s="1"/>
  <c r="I544" i="1" s="1"/>
  <c r="F540" i="1"/>
  <c r="F534" i="1"/>
  <c r="G534" i="1" s="1"/>
  <c r="F527" i="1"/>
  <c r="F523" i="1"/>
  <c r="G523" i="1" s="1"/>
  <c r="M525" i="1"/>
  <c r="M533" i="1"/>
  <c r="M541" i="1"/>
  <c r="N541" i="1" s="1"/>
  <c r="M549" i="1"/>
  <c r="N549" i="1" s="1"/>
  <c r="R522" i="1"/>
  <c r="R530" i="1"/>
  <c r="R538" i="1"/>
  <c r="R545" i="1"/>
  <c r="S545" i="1" s="1"/>
  <c r="R553" i="1"/>
  <c r="S553" i="1" s="1"/>
  <c r="W526" i="1"/>
  <c r="X526" i="1" s="1"/>
  <c r="Y526" i="1" s="1"/>
  <c r="Z526" i="1" s="1"/>
  <c r="W534" i="1"/>
  <c r="X534" i="1" s="1"/>
  <c r="Y534" i="1" s="1"/>
  <c r="Z534" i="1" s="1"/>
  <c r="W541" i="1"/>
  <c r="X541" i="1" s="1"/>
  <c r="Y541" i="1" s="1"/>
  <c r="Z541" i="1" s="1"/>
  <c r="W549" i="1"/>
  <c r="X549" i="1" s="1"/>
  <c r="Y549" i="1" s="1"/>
  <c r="Z549" i="1" s="1"/>
  <c r="AB522" i="1"/>
  <c r="AC522" i="1" s="1"/>
  <c r="AD522" i="1" s="1"/>
  <c r="AE522" i="1" s="1"/>
  <c r="AB530" i="1"/>
  <c r="AC530" i="1" s="1"/>
  <c r="AD530" i="1" s="1"/>
  <c r="AE530" i="1" s="1"/>
  <c r="AB538" i="1"/>
  <c r="AC538" i="1" s="1"/>
  <c r="AD538" i="1" s="1"/>
  <c r="AE538" i="1" s="1"/>
  <c r="AB546" i="1"/>
  <c r="AC546" i="1" s="1"/>
  <c r="AD546" i="1" s="1"/>
  <c r="AE546" i="1" s="1"/>
  <c r="AG519" i="1"/>
  <c r="AH519" i="1" s="1"/>
  <c r="AI519" i="1" s="1"/>
  <c r="AG527" i="1"/>
  <c r="AH527" i="1" s="1"/>
  <c r="AI527" i="1" s="1"/>
  <c r="AJ527" i="1" s="1"/>
  <c r="AG535" i="1"/>
  <c r="AH535" i="1" s="1"/>
  <c r="AI535" i="1" s="1"/>
  <c r="AJ535" i="1" s="1"/>
  <c r="AG543" i="1"/>
  <c r="AH543" i="1" s="1"/>
  <c r="AI543" i="1" s="1"/>
  <c r="AJ543" i="1" s="1"/>
  <c r="AG551" i="1"/>
  <c r="AH551" i="1" s="1"/>
  <c r="AI551" i="1" s="1"/>
  <c r="AJ551" i="1" s="1"/>
  <c r="AL523" i="1"/>
  <c r="AM523" i="1" s="1"/>
  <c r="AN523" i="1" s="1"/>
  <c r="AO523" i="1" s="1"/>
  <c r="AL530" i="1"/>
  <c r="AM530" i="1" s="1"/>
  <c r="AN530" i="1" s="1"/>
  <c r="AO530" i="1" s="1"/>
  <c r="AL538" i="1"/>
  <c r="AM538" i="1" s="1"/>
  <c r="AN538" i="1" s="1"/>
  <c r="AO538" i="1" s="1"/>
  <c r="AL545" i="1"/>
  <c r="AM545" i="1" s="1"/>
  <c r="AN545" i="1" s="1"/>
  <c r="AO545" i="1" s="1"/>
  <c r="AL553" i="1"/>
  <c r="AM553" i="1" s="1"/>
  <c r="AN553" i="1" s="1"/>
  <c r="AO553" i="1" s="1"/>
  <c r="AQ526" i="1"/>
  <c r="AR526" i="1" s="1"/>
  <c r="AS526" i="1" s="1"/>
  <c r="AT526" i="1" s="1"/>
  <c r="AQ534" i="1"/>
  <c r="AR534" i="1" s="1"/>
  <c r="AS534" i="1" s="1"/>
  <c r="AT534" i="1" s="1"/>
  <c r="AQ542" i="1"/>
  <c r="AR542" i="1" s="1"/>
  <c r="AS542" i="1" s="1"/>
  <c r="AT542" i="1" s="1"/>
  <c r="AQ550" i="1"/>
  <c r="AR550" i="1" s="1"/>
  <c r="AS550" i="1" s="1"/>
  <c r="AT550" i="1" s="1"/>
  <c r="AV523" i="1"/>
  <c r="AW523" i="1" s="1"/>
  <c r="AX523" i="1" s="1"/>
  <c r="AY523" i="1" s="1"/>
  <c r="AV531" i="1"/>
  <c r="AW531" i="1" s="1"/>
  <c r="AX531" i="1" s="1"/>
  <c r="AY531" i="1" s="1"/>
  <c r="AV541" i="1"/>
  <c r="AW541" i="1" s="1"/>
  <c r="AX541" i="1" s="1"/>
  <c r="AY541" i="1" s="1"/>
  <c r="F512" i="1"/>
  <c r="F507" i="1"/>
  <c r="F494" i="1"/>
  <c r="F484" i="1"/>
  <c r="G484" i="1" s="1"/>
  <c r="M483" i="1"/>
  <c r="M491" i="1"/>
  <c r="N491" i="1" s="1"/>
  <c r="M499" i="1"/>
  <c r="N499" i="1" s="1"/>
  <c r="M507" i="1"/>
  <c r="N507" i="1" s="1"/>
  <c r="R480" i="1"/>
  <c r="R488" i="1"/>
  <c r="R496" i="1"/>
  <c r="S496" i="1" s="1"/>
  <c r="R504" i="1"/>
  <c r="S504" i="1" s="1"/>
  <c r="T504" i="1" s="1"/>
  <c r="U504" i="1" s="1"/>
  <c r="R512" i="1"/>
  <c r="S512" i="1" s="1"/>
  <c r="W485" i="1"/>
  <c r="X485" i="1" s="1"/>
  <c r="Y485" i="1" s="1"/>
  <c r="Z485" i="1" s="1"/>
  <c r="W493" i="1"/>
  <c r="X493" i="1" s="1"/>
  <c r="Y493" i="1" s="1"/>
  <c r="Z493" i="1" s="1"/>
  <c r="W501" i="1"/>
  <c r="X501" i="1" s="1"/>
  <c r="Y501" i="1" s="1"/>
  <c r="Z501" i="1" s="1"/>
  <c r="W509" i="1"/>
  <c r="X509" i="1" s="1"/>
  <c r="Y509" i="1" s="1"/>
  <c r="Z509" i="1" s="1"/>
  <c r="AB482" i="1"/>
  <c r="AC482" i="1" s="1"/>
  <c r="AD482" i="1" s="1"/>
  <c r="AE482" i="1" s="1"/>
  <c r="AB490" i="1"/>
  <c r="AC490" i="1" s="1"/>
  <c r="AD490" i="1" s="1"/>
  <c r="AE490" i="1" s="1"/>
  <c r="AB498" i="1"/>
  <c r="AC498" i="1" s="1"/>
  <c r="AD498" i="1" s="1"/>
  <c r="AE498" i="1" s="1"/>
  <c r="AB506" i="1"/>
  <c r="AC506" i="1" s="1"/>
  <c r="AD506" i="1" s="1"/>
  <c r="AE506" i="1" s="1"/>
  <c r="AB513" i="1"/>
  <c r="AC513" i="1" s="1"/>
  <c r="AD513" i="1" s="1"/>
  <c r="AE513" i="1" s="1"/>
  <c r="AG485" i="1"/>
  <c r="AH485" i="1" s="1"/>
  <c r="AI485" i="1" s="1"/>
  <c r="AJ485" i="1" s="1"/>
  <c r="AG498" i="1"/>
  <c r="AH498" i="1" s="1"/>
  <c r="AI498" i="1" s="1"/>
  <c r="AJ498" i="1" s="1"/>
  <c r="AG505" i="1"/>
  <c r="AH505" i="1" s="1"/>
  <c r="AI505" i="1" s="1"/>
  <c r="AJ505" i="1" s="1"/>
  <c r="AG513" i="1"/>
  <c r="AH513" i="1" s="1"/>
  <c r="AI513" i="1" s="1"/>
  <c r="AJ513" i="1" s="1"/>
  <c r="AL486" i="1"/>
  <c r="AM486" i="1" s="1"/>
  <c r="AN486" i="1" s="1"/>
  <c r="AO486" i="1" s="1"/>
  <c r="AL494" i="1"/>
  <c r="AM494" i="1" s="1"/>
  <c r="AN494" i="1" s="1"/>
  <c r="AO494" i="1" s="1"/>
  <c r="AL502" i="1"/>
  <c r="AM502" i="1" s="1"/>
  <c r="AN502" i="1" s="1"/>
  <c r="AO502" i="1" s="1"/>
  <c r="AL510" i="1"/>
  <c r="AM510" i="1" s="1"/>
  <c r="AN510" i="1" s="1"/>
  <c r="AO510" i="1" s="1"/>
  <c r="AQ483" i="1"/>
  <c r="AR483" i="1" s="1"/>
  <c r="AS483" i="1" s="1"/>
  <c r="AT483" i="1" s="1"/>
  <c r="AQ491" i="1"/>
  <c r="AR491" i="1" s="1"/>
  <c r="AS491" i="1" s="1"/>
  <c r="AT491" i="1" s="1"/>
  <c r="AQ498" i="1"/>
  <c r="AR498" i="1" s="1"/>
  <c r="AS498" i="1" s="1"/>
  <c r="AT498" i="1" s="1"/>
  <c r="AQ504" i="1"/>
  <c r="AR504" i="1" s="1"/>
  <c r="AS504" i="1" s="1"/>
  <c r="AT504" i="1" s="1"/>
  <c r="AQ511" i="1"/>
  <c r="AR511" i="1" s="1"/>
  <c r="AS511" i="1" s="1"/>
  <c r="AT511" i="1" s="1"/>
  <c r="AV483" i="1"/>
  <c r="AW483" i="1" s="1"/>
  <c r="AX483" i="1" s="1"/>
  <c r="AY483" i="1" s="1"/>
  <c r="AV491" i="1"/>
  <c r="AW491" i="1" s="1"/>
  <c r="AX491" i="1" s="1"/>
  <c r="AY491" i="1" s="1"/>
  <c r="AV499" i="1"/>
  <c r="AW499" i="1" s="1"/>
  <c r="AX499" i="1" s="1"/>
  <c r="AY499" i="1" s="1"/>
  <c r="AV507" i="1"/>
  <c r="AW507" i="1" s="1"/>
  <c r="AX507" i="1" s="1"/>
  <c r="AY507" i="1" s="1"/>
  <c r="BA480" i="1"/>
  <c r="BB480" i="1" s="1"/>
  <c r="BC480" i="1" s="1"/>
  <c r="BA488" i="1"/>
  <c r="BB488" i="1" s="1"/>
  <c r="BC488" i="1" s="1"/>
  <c r="BD488" i="1" s="1"/>
  <c r="BE488" i="1" s="1"/>
  <c r="BA496" i="1"/>
  <c r="BB496" i="1" s="1"/>
  <c r="BC496" i="1" s="1"/>
  <c r="BD496" i="1" s="1"/>
  <c r="BA504" i="1"/>
  <c r="BB504" i="1" s="1"/>
  <c r="BC504" i="1" s="1"/>
  <c r="BA512" i="1"/>
  <c r="BB512" i="1" s="1"/>
  <c r="BC512" i="1" s="1"/>
  <c r="BF485" i="1"/>
  <c r="BG485" i="1" s="1"/>
  <c r="BH485" i="1" s="1"/>
  <c r="BF493" i="1"/>
  <c r="BG493" i="1" s="1"/>
  <c r="BH493" i="1" s="1"/>
  <c r="BI493" i="1" s="1"/>
  <c r="BJ493" i="1" s="1"/>
  <c r="BF501" i="1"/>
  <c r="BG501" i="1" s="1"/>
  <c r="BH501" i="1" s="1"/>
  <c r="BF509" i="1"/>
  <c r="BG509" i="1" s="1"/>
  <c r="BH509" i="1" s="1"/>
  <c r="F520" i="1"/>
  <c r="F553" i="1"/>
  <c r="G553" i="1" s="1"/>
  <c r="H553" i="1" s="1"/>
  <c r="I553" i="1" s="1"/>
  <c r="F543" i="1"/>
  <c r="F539" i="1"/>
  <c r="G539" i="1" s="1"/>
  <c r="F530" i="1"/>
  <c r="F526" i="1"/>
  <c r="G526" i="1" s="1"/>
  <c r="M526" i="1"/>
  <c r="N526" i="1" s="1"/>
  <c r="O526" i="1" s="1"/>
  <c r="P526" i="1" s="1"/>
  <c r="M534" i="1"/>
  <c r="N534" i="1" s="1"/>
  <c r="M542" i="1"/>
  <c r="N542" i="1" s="1"/>
  <c r="M550" i="1"/>
  <c r="N550" i="1" s="1"/>
  <c r="R523" i="1"/>
  <c r="S523" i="1" s="1"/>
  <c r="T523" i="1" s="1"/>
  <c r="U523" i="1" s="1"/>
  <c r="R531" i="1"/>
  <c r="S531" i="1" s="1"/>
  <c r="R546" i="1"/>
  <c r="S546" i="1" s="1"/>
  <c r="W519" i="1"/>
  <c r="X519" i="1" s="1"/>
  <c r="Y519" i="1" s="1"/>
  <c r="Z519" i="1" s="1"/>
  <c r="AA519" i="1" s="1"/>
  <c r="W527" i="1"/>
  <c r="X527" i="1" s="1"/>
  <c r="Y527" i="1" s="1"/>
  <c r="Z527" i="1" s="1"/>
  <c r="W542" i="1"/>
  <c r="X542" i="1" s="1"/>
  <c r="Y542" i="1" s="1"/>
  <c r="Z542" i="1" s="1"/>
  <c r="W550" i="1"/>
  <c r="X550" i="1" s="1"/>
  <c r="Y550" i="1" s="1"/>
  <c r="Z550" i="1" s="1"/>
  <c r="AB523" i="1"/>
  <c r="AC523" i="1" s="1"/>
  <c r="AD523" i="1" s="1"/>
  <c r="AE523" i="1" s="1"/>
  <c r="AB531" i="1"/>
  <c r="AC531" i="1" s="1"/>
  <c r="AD531" i="1" s="1"/>
  <c r="AE531" i="1" s="1"/>
  <c r="AB539" i="1"/>
  <c r="AC539" i="1" s="1"/>
  <c r="AD539" i="1" s="1"/>
  <c r="AE539" i="1" s="1"/>
  <c r="AB547" i="1"/>
  <c r="AC547" i="1" s="1"/>
  <c r="AD547" i="1" s="1"/>
  <c r="AE547" i="1" s="1"/>
  <c r="AG520" i="1"/>
  <c r="AH520" i="1" s="1"/>
  <c r="AI520" i="1" s="1"/>
  <c r="AJ520" i="1" s="1"/>
  <c r="AG528" i="1"/>
  <c r="AH528" i="1" s="1"/>
  <c r="AI528" i="1" s="1"/>
  <c r="AJ528" i="1" s="1"/>
  <c r="AG536" i="1"/>
  <c r="AH536" i="1" s="1"/>
  <c r="AI536" i="1" s="1"/>
  <c r="AJ536" i="1" s="1"/>
  <c r="AG544" i="1"/>
  <c r="AH544" i="1" s="1"/>
  <c r="AI544" i="1" s="1"/>
  <c r="AJ544" i="1" s="1"/>
  <c r="AG552" i="1"/>
  <c r="AH552" i="1" s="1"/>
  <c r="AI552" i="1" s="1"/>
  <c r="AJ552" i="1" s="1"/>
  <c r="AL524" i="1"/>
  <c r="AM524" i="1" s="1"/>
  <c r="AN524" i="1" s="1"/>
  <c r="AO524" i="1" s="1"/>
  <c r="AL531" i="1"/>
  <c r="AM531" i="1" s="1"/>
  <c r="AN531" i="1" s="1"/>
  <c r="AO531" i="1" s="1"/>
  <c r="AL539" i="1"/>
  <c r="AM539" i="1" s="1"/>
  <c r="AN539" i="1" s="1"/>
  <c r="AO539" i="1" s="1"/>
  <c r="AL546" i="1"/>
  <c r="AM546" i="1" s="1"/>
  <c r="AN546" i="1" s="1"/>
  <c r="AO546" i="1" s="1"/>
  <c r="AQ519" i="1"/>
  <c r="AR519" i="1" s="1"/>
  <c r="AS519" i="1" s="1"/>
  <c r="AQ527" i="1"/>
  <c r="AR527" i="1" s="1"/>
  <c r="AS527" i="1" s="1"/>
  <c r="AT527" i="1" s="1"/>
  <c r="AQ535" i="1"/>
  <c r="AR535" i="1" s="1"/>
  <c r="AS535" i="1" s="1"/>
  <c r="AT535" i="1" s="1"/>
  <c r="AQ543" i="1"/>
  <c r="AR543" i="1" s="1"/>
  <c r="AS543" i="1" s="1"/>
  <c r="AT543" i="1" s="1"/>
  <c r="AQ551" i="1"/>
  <c r="AR551" i="1" s="1"/>
  <c r="AS551" i="1" s="1"/>
  <c r="AT551" i="1" s="1"/>
  <c r="AV524" i="1"/>
  <c r="AW524" i="1" s="1"/>
  <c r="AX524" i="1" s="1"/>
  <c r="AY524" i="1" s="1"/>
  <c r="AV532" i="1"/>
  <c r="AW532" i="1" s="1"/>
  <c r="AX532" i="1" s="1"/>
  <c r="AY532" i="1" s="1"/>
  <c r="AV545" i="1"/>
  <c r="AW545" i="1" s="1"/>
  <c r="AX545" i="1" s="1"/>
  <c r="AY545" i="1" s="1"/>
  <c r="F511" i="1"/>
  <c r="G511" i="1" s="1"/>
  <c r="F506" i="1"/>
  <c r="G506" i="1" s="1"/>
  <c r="F493" i="1"/>
  <c r="G493" i="1" s="1"/>
  <c r="M484" i="1"/>
  <c r="N484" i="1" s="1"/>
  <c r="M492" i="1"/>
  <c r="N492" i="1" s="1"/>
  <c r="M500" i="1"/>
  <c r="N500" i="1" s="1"/>
  <c r="O500" i="1" s="1"/>
  <c r="P500" i="1" s="1"/>
  <c r="R481" i="1"/>
  <c r="S481" i="1" s="1"/>
  <c r="R489" i="1"/>
  <c r="S489" i="1" s="1"/>
  <c r="T489" i="1" s="1"/>
  <c r="U489" i="1" s="1"/>
  <c r="R497" i="1"/>
  <c r="R505" i="1"/>
  <c r="S505" i="1" s="1"/>
  <c r="W486" i="1"/>
  <c r="X486" i="1" s="1"/>
  <c r="Y486" i="1" s="1"/>
  <c r="Z486" i="1" s="1"/>
  <c r="W494" i="1"/>
  <c r="X494" i="1" s="1"/>
  <c r="Y494" i="1" s="1"/>
  <c r="Z494" i="1" s="1"/>
  <c r="W502" i="1"/>
  <c r="X502" i="1" s="1"/>
  <c r="Y502" i="1" s="1"/>
  <c r="Z502" i="1" s="1"/>
  <c r="AB483" i="1"/>
  <c r="AC483" i="1" s="1"/>
  <c r="AD483" i="1" s="1"/>
  <c r="AE483" i="1" s="1"/>
  <c r="AB491" i="1"/>
  <c r="AC491" i="1" s="1"/>
  <c r="AD491" i="1" s="1"/>
  <c r="AE491" i="1" s="1"/>
  <c r="AB499" i="1"/>
  <c r="AC499" i="1" s="1"/>
  <c r="AD499" i="1" s="1"/>
  <c r="AE499" i="1" s="1"/>
  <c r="AB507" i="1"/>
  <c r="AC507" i="1" s="1"/>
  <c r="AD507" i="1" s="1"/>
  <c r="AE507" i="1" s="1"/>
  <c r="AG486" i="1"/>
  <c r="AH486" i="1" s="1"/>
  <c r="AI486" i="1" s="1"/>
  <c r="AJ486" i="1" s="1"/>
  <c r="AG492" i="1"/>
  <c r="AH492" i="1" s="1"/>
  <c r="AI492" i="1" s="1"/>
  <c r="AJ492" i="1" s="1"/>
  <c r="AG499" i="1"/>
  <c r="AH499" i="1" s="1"/>
  <c r="AI499" i="1" s="1"/>
  <c r="AJ499" i="1" s="1"/>
  <c r="AG506" i="1"/>
  <c r="AH506" i="1" s="1"/>
  <c r="AI506" i="1" s="1"/>
  <c r="AJ506" i="1" s="1"/>
  <c r="AL487" i="1"/>
  <c r="AM487" i="1" s="1"/>
  <c r="AN487" i="1" s="1"/>
  <c r="AO487" i="1" s="1"/>
  <c r="AL495" i="1"/>
  <c r="AM495" i="1" s="1"/>
  <c r="AN495" i="1" s="1"/>
  <c r="AO495" i="1" s="1"/>
  <c r="AL503" i="1"/>
  <c r="AM503" i="1" s="1"/>
  <c r="AN503" i="1" s="1"/>
  <c r="AO503" i="1" s="1"/>
  <c r="AQ484" i="1"/>
  <c r="AR484" i="1" s="1"/>
  <c r="AS484" i="1" s="1"/>
  <c r="AT484" i="1" s="1"/>
  <c r="AQ492" i="1"/>
  <c r="AR492" i="1" s="1"/>
  <c r="AS492" i="1" s="1"/>
  <c r="AT492" i="1" s="1"/>
  <c r="AQ499" i="1"/>
  <c r="AR499" i="1" s="1"/>
  <c r="AS499" i="1" s="1"/>
  <c r="AT499" i="1" s="1"/>
  <c r="AV484" i="1"/>
  <c r="AW484" i="1" s="1"/>
  <c r="AX484" i="1" s="1"/>
  <c r="AY484" i="1" s="1"/>
  <c r="AV492" i="1"/>
  <c r="AW492" i="1" s="1"/>
  <c r="AX492" i="1" s="1"/>
  <c r="AY492" i="1" s="1"/>
  <c r="AV500" i="1"/>
  <c r="AW500" i="1" s="1"/>
  <c r="AX500" i="1" s="1"/>
  <c r="AY500" i="1" s="1"/>
  <c r="BA481" i="1"/>
  <c r="BB481" i="1" s="1"/>
  <c r="BC481" i="1" s="1"/>
  <c r="BA489" i="1"/>
  <c r="BB489" i="1" s="1"/>
  <c r="BC489" i="1" s="1"/>
  <c r="BA497" i="1"/>
  <c r="BB497" i="1" s="1"/>
  <c r="BC497" i="1" s="1"/>
  <c r="BA505" i="1"/>
  <c r="BB505" i="1" s="1"/>
  <c r="BC505" i="1" s="1"/>
  <c r="BF486" i="1"/>
  <c r="BG486" i="1" s="1"/>
  <c r="BH486" i="1" s="1"/>
  <c r="BF494" i="1"/>
  <c r="BG494" i="1" s="1"/>
  <c r="BH494" i="1" s="1"/>
  <c r="BF502" i="1"/>
  <c r="BG502" i="1" s="1"/>
  <c r="BH502" i="1" s="1"/>
  <c r="F552" i="1"/>
  <c r="G552" i="1" s="1"/>
  <c r="H552" i="1" s="1"/>
  <c r="I552" i="1" s="1"/>
  <c r="F548" i="1"/>
  <c r="F542" i="1"/>
  <c r="G542" i="1" s="1"/>
  <c r="M519" i="1"/>
  <c r="N519" i="1" s="1"/>
  <c r="M527" i="1"/>
  <c r="N527" i="1" s="1"/>
  <c r="M535" i="1"/>
  <c r="M543" i="1"/>
  <c r="R524" i="1"/>
  <c r="S524" i="1" s="1"/>
  <c r="R532" i="1"/>
  <c r="R539" i="1"/>
  <c r="S539" i="1" s="1"/>
  <c r="T539" i="1" s="1"/>
  <c r="U539" i="1" s="1"/>
  <c r="W520" i="1"/>
  <c r="X520" i="1" s="1"/>
  <c r="Y520" i="1" s="1"/>
  <c r="Z520" i="1" s="1"/>
  <c r="W528" i="1"/>
  <c r="X528" i="1" s="1"/>
  <c r="Y528" i="1" s="1"/>
  <c r="Z528" i="1" s="1"/>
  <c r="W535" i="1"/>
  <c r="X535" i="1" s="1"/>
  <c r="Y535" i="1" s="1"/>
  <c r="Z535" i="1" s="1"/>
  <c r="W543" i="1"/>
  <c r="X543" i="1" s="1"/>
  <c r="Y543" i="1" s="1"/>
  <c r="Z543" i="1" s="1"/>
  <c r="AB524" i="1"/>
  <c r="AC524" i="1" s="1"/>
  <c r="AD524" i="1" s="1"/>
  <c r="AE524" i="1" s="1"/>
  <c r="AB532" i="1"/>
  <c r="AC532" i="1" s="1"/>
  <c r="AD532" i="1" s="1"/>
  <c r="AE532" i="1" s="1"/>
  <c r="AB540" i="1"/>
  <c r="AC540" i="1" s="1"/>
  <c r="AD540" i="1" s="1"/>
  <c r="AE540" i="1" s="1"/>
  <c r="AG521" i="1"/>
  <c r="AH521" i="1" s="1"/>
  <c r="AI521" i="1" s="1"/>
  <c r="AJ521" i="1" s="1"/>
  <c r="AG529" i="1"/>
  <c r="AH529" i="1" s="1"/>
  <c r="AI529" i="1" s="1"/>
  <c r="AJ529" i="1" s="1"/>
  <c r="AG537" i="1"/>
  <c r="AH537" i="1" s="1"/>
  <c r="AI537" i="1" s="1"/>
  <c r="AJ537" i="1" s="1"/>
  <c r="AG545" i="1"/>
  <c r="AH545" i="1" s="1"/>
  <c r="AI545" i="1" s="1"/>
  <c r="AJ545" i="1" s="1"/>
  <c r="AL525" i="1"/>
  <c r="AM525" i="1" s="1"/>
  <c r="AN525" i="1" s="1"/>
  <c r="AO525" i="1" s="1"/>
  <c r="AL532" i="1"/>
  <c r="AM532" i="1" s="1"/>
  <c r="AN532" i="1" s="1"/>
  <c r="AO532" i="1" s="1"/>
  <c r="AL540" i="1"/>
  <c r="AM540" i="1" s="1"/>
  <c r="AN540" i="1" s="1"/>
  <c r="AO540" i="1" s="1"/>
  <c r="AQ520" i="1"/>
  <c r="AR520" i="1" s="1"/>
  <c r="AS520" i="1" s="1"/>
  <c r="AT520" i="1" s="1"/>
  <c r="AQ528" i="1"/>
  <c r="AR528" i="1" s="1"/>
  <c r="AS528" i="1" s="1"/>
  <c r="AT528" i="1" s="1"/>
  <c r="AQ536" i="1"/>
  <c r="AR536" i="1" s="1"/>
  <c r="AS536" i="1" s="1"/>
  <c r="AT536" i="1" s="1"/>
  <c r="AQ544" i="1"/>
  <c r="AR544" i="1" s="1"/>
  <c r="AS544" i="1" s="1"/>
  <c r="AT544" i="1" s="1"/>
  <c r="AV525" i="1"/>
  <c r="AW525" i="1" s="1"/>
  <c r="AX525" i="1" s="1"/>
  <c r="AY525" i="1" s="1"/>
  <c r="AV533" i="1"/>
  <c r="AW533" i="1" s="1"/>
  <c r="AX533" i="1" s="1"/>
  <c r="AY533" i="1" s="1"/>
  <c r="AV553" i="1"/>
  <c r="AW553" i="1" s="1"/>
  <c r="AX553" i="1" s="1"/>
  <c r="AY553" i="1" s="1"/>
  <c r="T588" i="1"/>
  <c r="U588" i="1" s="1"/>
  <c r="S588" i="1"/>
  <c r="F590" i="1"/>
  <c r="F585" i="1"/>
  <c r="F580" i="1"/>
  <c r="F571" i="1"/>
  <c r="G571" i="1" s="1"/>
  <c r="F562" i="1"/>
  <c r="G562" i="1" s="1"/>
  <c r="M562" i="1"/>
  <c r="N562" i="1" s="1"/>
  <c r="M569" i="1"/>
  <c r="N569" i="1" s="1"/>
  <c r="O569" i="1" s="1"/>
  <c r="P569" i="1" s="1"/>
  <c r="M576" i="1"/>
  <c r="N576" i="1" s="1"/>
  <c r="M584" i="1"/>
  <c r="N584" i="1" s="1"/>
  <c r="M592" i="1"/>
  <c r="N592" i="1" s="1"/>
  <c r="R565" i="1"/>
  <c r="S565" i="1" s="1"/>
  <c r="R573" i="1"/>
  <c r="S573" i="1" s="1"/>
  <c r="R581" i="1"/>
  <c r="S581" i="1" s="1"/>
  <c r="R589" i="1"/>
  <c r="S589" i="1" s="1"/>
  <c r="W569" i="1"/>
  <c r="X569" i="1" s="1"/>
  <c r="Y569" i="1" s="1"/>
  <c r="Z569" i="1" s="1"/>
  <c r="W577" i="1"/>
  <c r="X577" i="1" s="1"/>
  <c r="Y577" i="1" s="1"/>
  <c r="Z577" i="1" s="1"/>
  <c r="W583" i="1"/>
  <c r="X583" i="1" s="1"/>
  <c r="Y583" i="1" s="1"/>
  <c r="Z583" i="1" s="1"/>
  <c r="AB562" i="1"/>
  <c r="AC562" i="1" s="1"/>
  <c r="AD562" i="1" s="1"/>
  <c r="AE562" i="1" s="1"/>
  <c r="AB570" i="1"/>
  <c r="AC570" i="1" s="1"/>
  <c r="AD570" i="1" s="1"/>
  <c r="AE570" i="1" s="1"/>
  <c r="AB578" i="1"/>
  <c r="AC578" i="1" s="1"/>
  <c r="AD578" i="1" s="1"/>
  <c r="AE578" i="1" s="1"/>
  <c r="AB586" i="1"/>
  <c r="AC586" i="1" s="1"/>
  <c r="AD586" i="1" s="1"/>
  <c r="AE586" i="1" s="1"/>
  <c r="AG559" i="1"/>
  <c r="AH559" i="1" s="1"/>
  <c r="AI559" i="1" s="1"/>
  <c r="AJ559" i="1" s="1"/>
  <c r="AG567" i="1"/>
  <c r="AH567" i="1" s="1"/>
  <c r="AI567" i="1" s="1"/>
  <c r="AJ567" i="1" s="1"/>
  <c r="AG574" i="1"/>
  <c r="AH574" i="1" s="1"/>
  <c r="AI574" i="1" s="1"/>
  <c r="AJ574" i="1" s="1"/>
  <c r="AG582" i="1"/>
  <c r="AH582" i="1" s="1"/>
  <c r="AI582" i="1" s="1"/>
  <c r="AJ582" i="1" s="1"/>
  <c r="AG589" i="1"/>
  <c r="AH589" i="1" s="1"/>
  <c r="AI589" i="1" s="1"/>
  <c r="AJ589" i="1" s="1"/>
  <c r="AL562" i="1"/>
  <c r="AM562" i="1" s="1"/>
  <c r="AN562" i="1" s="1"/>
  <c r="AO562" i="1" s="1"/>
  <c r="AL576" i="1"/>
  <c r="AM576" i="1" s="1"/>
  <c r="AN576" i="1" s="1"/>
  <c r="AO576" i="1" s="1"/>
  <c r="AL584" i="1"/>
  <c r="AM584" i="1" s="1"/>
  <c r="AN584" i="1" s="1"/>
  <c r="AO584" i="1" s="1"/>
  <c r="AL592" i="1"/>
  <c r="AM592" i="1" s="1"/>
  <c r="AN592" i="1" s="1"/>
  <c r="AO592" i="1" s="1"/>
  <c r="AV561" i="1"/>
  <c r="AW561" i="1" s="1"/>
  <c r="AX561" i="1" s="1"/>
  <c r="AY561" i="1" s="1"/>
  <c r="AV568" i="1"/>
  <c r="AW568" i="1" s="1"/>
  <c r="AX568" i="1" s="1"/>
  <c r="AY568" i="1" s="1"/>
  <c r="AV575" i="1"/>
  <c r="AW575" i="1" s="1"/>
  <c r="AX575" i="1" s="1"/>
  <c r="AY575" i="1" s="1"/>
  <c r="AV588" i="1"/>
  <c r="AW588" i="1" s="1"/>
  <c r="AX588" i="1" s="1"/>
  <c r="AY588" i="1" s="1"/>
  <c r="BA560" i="1"/>
  <c r="BB560" i="1" s="1"/>
  <c r="BC560" i="1" s="1"/>
  <c r="BA568" i="1"/>
  <c r="BB568" i="1" s="1"/>
  <c r="BC568" i="1" s="1"/>
  <c r="F589" i="1"/>
  <c r="G589" i="1" s="1"/>
  <c r="F579" i="1"/>
  <c r="G579" i="1" s="1"/>
  <c r="F570" i="1"/>
  <c r="G570" i="1" s="1"/>
  <c r="F567" i="1"/>
  <c r="M563" i="1"/>
  <c r="N563" i="1" s="1"/>
  <c r="M577" i="1"/>
  <c r="N577" i="1" s="1"/>
  <c r="O577" i="1" s="1"/>
  <c r="P577" i="1" s="1"/>
  <c r="M585" i="1"/>
  <c r="N585" i="1" s="1"/>
  <c r="O585" i="1" s="1"/>
  <c r="P585" i="1" s="1"/>
  <c r="R558" i="1"/>
  <c r="S558" i="1" s="1"/>
  <c r="T558" i="1" s="1"/>
  <c r="R566" i="1"/>
  <c r="S566" i="1" s="1"/>
  <c r="R574" i="1"/>
  <c r="R582" i="1"/>
  <c r="S582" i="1" s="1"/>
  <c r="T582" i="1" s="1"/>
  <c r="U582" i="1" s="1"/>
  <c r="R590" i="1"/>
  <c r="W562" i="1"/>
  <c r="X562" i="1" s="1"/>
  <c r="Y562" i="1" s="1"/>
  <c r="Z562" i="1" s="1"/>
  <c r="W570" i="1"/>
  <c r="X570" i="1" s="1"/>
  <c r="Y570" i="1" s="1"/>
  <c r="Z570" i="1" s="1"/>
  <c r="W584" i="1"/>
  <c r="X584" i="1" s="1"/>
  <c r="Y584" i="1" s="1"/>
  <c r="Z584" i="1" s="1"/>
  <c r="W590" i="1"/>
  <c r="X590" i="1" s="1"/>
  <c r="Y590" i="1" s="1"/>
  <c r="Z590" i="1" s="1"/>
  <c r="AB563" i="1"/>
  <c r="AC563" i="1" s="1"/>
  <c r="AD563" i="1" s="1"/>
  <c r="AE563" i="1" s="1"/>
  <c r="AB571" i="1"/>
  <c r="AC571" i="1" s="1"/>
  <c r="AD571" i="1" s="1"/>
  <c r="AE571" i="1" s="1"/>
  <c r="AB579" i="1"/>
  <c r="AC579" i="1" s="1"/>
  <c r="AD579" i="1" s="1"/>
  <c r="AE579" i="1" s="1"/>
  <c r="AB587" i="1"/>
  <c r="AC587" i="1" s="1"/>
  <c r="AD587" i="1" s="1"/>
  <c r="AE587" i="1" s="1"/>
  <c r="AG560" i="1"/>
  <c r="AH560" i="1" s="1"/>
  <c r="AI560" i="1" s="1"/>
  <c r="AJ560" i="1" s="1"/>
  <c r="AG568" i="1"/>
  <c r="AH568" i="1" s="1"/>
  <c r="AI568" i="1" s="1"/>
  <c r="AJ568" i="1" s="1"/>
  <c r="AG575" i="1"/>
  <c r="AH575" i="1" s="1"/>
  <c r="AI575" i="1" s="1"/>
  <c r="AJ575" i="1" s="1"/>
  <c r="AG583" i="1"/>
  <c r="AH583" i="1" s="1"/>
  <c r="AI583" i="1" s="1"/>
  <c r="AJ583" i="1" s="1"/>
  <c r="AG590" i="1"/>
  <c r="AH590" i="1" s="1"/>
  <c r="AI590" i="1" s="1"/>
  <c r="AJ590" i="1" s="1"/>
  <c r="AL563" i="1"/>
  <c r="AM563" i="1" s="1"/>
  <c r="AN563" i="1" s="1"/>
  <c r="AO563" i="1" s="1"/>
  <c r="AL570" i="1"/>
  <c r="AM570" i="1" s="1"/>
  <c r="AN570" i="1" s="1"/>
  <c r="AO570" i="1" s="1"/>
  <c r="AL577" i="1"/>
  <c r="AM577" i="1" s="1"/>
  <c r="AN577" i="1" s="1"/>
  <c r="AO577" i="1" s="1"/>
  <c r="AL585" i="1"/>
  <c r="AM585" i="1" s="1"/>
  <c r="AN585" i="1" s="1"/>
  <c r="AO585" i="1" s="1"/>
  <c r="AV562" i="1"/>
  <c r="AW562" i="1" s="1"/>
  <c r="AX562" i="1" s="1"/>
  <c r="AY562" i="1" s="1"/>
  <c r="AV569" i="1"/>
  <c r="AW569" i="1" s="1"/>
  <c r="AX569" i="1" s="1"/>
  <c r="AY569" i="1" s="1"/>
  <c r="AV576" i="1"/>
  <c r="AW576" i="1" s="1"/>
  <c r="AX576" i="1" s="1"/>
  <c r="AY576" i="1" s="1"/>
  <c r="AV582" i="1"/>
  <c r="AW582" i="1" s="1"/>
  <c r="AX582" i="1" s="1"/>
  <c r="AY582" i="1" s="1"/>
  <c r="AV589" i="1"/>
  <c r="AW589" i="1" s="1"/>
  <c r="AX589" i="1" s="1"/>
  <c r="AY589" i="1" s="1"/>
  <c r="BA561" i="1"/>
  <c r="BB561" i="1" s="1"/>
  <c r="BC561" i="1" s="1"/>
  <c r="BD561" i="1" s="1"/>
  <c r="BA569" i="1"/>
  <c r="BB569" i="1" s="1"/>
  <c r="BC569" i="1" s="1"/>
  <c r="F558" i="1"/>
  <c r="G558" i="1" s="1"/>
  <c r="F584" i="1"/>
  <c r="F578" i="1"/>
  <c r="G578" i="1" s="1"/>
  <c r="F575" i="1"/>
  <c r="F566" i="1"/>
  <c r="F561" i="1"/>
  <c r="M564" i="1"/>
  <c r="N564" i="1" s="1"/>
  <c r="M570" i="1"/>
  <c r="N570" i="1" s="1"/>
  <c r="M578" i="1"/>
  <c r="M586" i="1"/>
  <c r="N586" i="1" s="1"/>
  <c r="O586" i="1" s="1"/>
  <c r="P586" i="1" s="1"/>
  <c r="R559" i="1"/>
  <c r="S559" i="1" s="1"/>
  <c r="R567" i="1"/>
  <c r="S567" i="1" s="1"/>
  <c r="T567" i="1" s="1"/>
  <c r="U567" i="1" s="1"/>
  <c r="R575" i="1"/>
  <c r="S575" i="1" s="1"/>
  <c r="R583" i="1"/>
  <c r="R591" i="1"/>
  <c r="S591" i="1" s="1"/>
  <c r="W563" i="1"/>
  <c r="X563" i="1" s="1"/>
  <c r="Y563" i="1" s="1"/>
  <c r="Z563" i="1" s="1"/>
  <c r="W571" i="1"/>
  <c r="X571" i="1" s="1"/>
  <c r="Y571" i="1" s="1"/>
  <c r="Z571" i="1" s="1"/>
  <c r="W578" i="1"/>
  <c r="X578" i="1" s="1"/>
  <c r="Y578" i="1" s="1"/>
  <c r="Z578" i="1" s="1"/>
  <c r="W585" i="1"/>
  <c r="X585" i="1" s="1"/>
  <c r="Y585" i="1" s="1"/>
  <c r="Z585" i="1" s="1"/>
  <c r="W591" i="1"/>
  <c r="X591" i="1" s="1"/>
  <c r="Y591" i="1" s="1"/>
  <c r="Z591" i="1" s="1"/>
  <c r="AB564" i="1"/>
  <c r="AC564" i="1" s="1"/>
  <c r="AD564" i="1" s="1"/>
  <c r="AE564" i="1" s="1"/>
  <c r="AB572" i="1"/>
  <c r="AC572" i="1" s="1"/>
  <c r="AD572" i="1" s="1"/>
  <c r="AE572" i="1" s="1"/>
  <c r="AB580" i="1"/>
  <c r="AC580" i="1" s="1"/>
  <c r="AD580" i="1" s="1"/>
  <c r="AE580" i="1" s="1"/>
  <c r="AB588" i="1"/>
  <c r="AC588" i="1" s="1"/>
  <c r="AD588" i="1" s="1"/>
  <c r="AE588" i="1" s="1"/>
  <c r="AG561" i="1"/>
  <c r="AH561" i="1" s="1"/>
  <c r="AI561" i="1" s="1"/>
  <c r="AJ561" i="1" s="1"/>
  <c r="AG569" i="1"/>
  <c r="AH569" i="1" s="1"/>
  <c r="AI569" i="1" s="1"/>
  <c r="AJ569" i="1" s="1"/>
  <c r="AG576" i="1"/>
  <c r="AH576" i="1" s="1"/>
  <c r="AI576" i="1" s="1"/>
  <c r="AJ576" i="1" s="1"/>
  <c r="AG584" i="1"/>
  <c r="AH584" i="1" s="1"/>
  <c r="AI584" i="1" s="1"/>
  <c r="AJ584" i="1" s="1"/>
  <c r="AG591" i="1"/>
  <c r="AH591" i="1" s="1"/>
  <c r="AI591" i="1" s="1"/>
  <c r="AJ591" i="1" s="1"/>
  <c r="AL564" i="1"/>
  <c r="AM564" i="1" s="1"/>
  <c r="AN564" i="1" s="1"/>
  <c r="AO564" i="1" s="1"/>
  <c r="AL571" i="1"/>
  <c r="AM571" i="1" s="1"/>
  <c r="AN571" i="1" s="1"/>
  <c r="AO571" i="1" s="1"/>
  <c r="AL578" i="1"/>
  <c r="AM578" i="1" s="1"/>
  <c r="AN578" i="1" s="1"/>
  <c r="AO578" i="1" s="1"/>
  <c r="AL586" i="1"/>
  <c r="AM586" i="1" s="1"/>
  <c r="AN586" i="1" s="1"/>
  <c r="AO586" i="1" s="1"/>
  <c r="AV563" i="1"/>
  <c r="AW563" i="1" s="1"/>
  <c r="AX563" i="1" s="1"/>
  <c r="AY563" i="1" s="1"/>
  <c r="AV570" i="1"/>
  <c r="AW570" i="1" s="1"/>
  <c r="AX570" i="1" s="1"/>
  <c r="AY570" i="1" s="1"/>
  <c r="AV577" i="1"/>
  <c r="AW577" i="1" s="1"/>
  <c r="AX577" i="1" s="1"/>
  <c r="AY577" i="1" s="1"/>
  <c r="AV583" i="1"/>
  <c r="AW583" i="1" s="1"/>
  <c r="AX583" i="1" s="1"/>
  <c r="AY583" i="1" s="1"/>
  <c r="BA562" i="1"/>
  <c r="BB562" i="1" s="1"/>
  <c r="BC562" i="1" s="1"/>
  <c r="BA572" i="1"/>
  <c r="BB572" i="1" s="1"/>
  <c r="BC572" i="1" s="1"/>
  <c r="F559" i="1"/>
  <c r="G559" i="1" s="1"/>
  <c r="F583" i="1"/>
  <c r="G583" i="1" s="1"/>
  <c r="H583" i="1" s="1"/>
  <c r="I583" i="1" s="1"/>
  <c r="F574" i="1"/>
  <c r="G574" i="1" s="1"/>
  <c r="H574" i="1" s="1"/>
  <c r="I574" i="1" s="1"/>
  <c r="F569" i="1"/>
  <c r="F565" i="1"/>
  <c r="G565" i="1" s="1"/>
  <c r="F560" i="1"/>
  <c r="G560" i="1" s="1"/>
  <c r="AQ589" i="1"/>
  <c r="AR589" i="1" s="1"/>
  <c r="AS589" i="1" s="1"/>
  <c r="AT589" i="1" s="1"/>
  <c r="AQ581" i="1"/>
  <c r="AR581" i="1" s="1"/>
  <c r="AS581" i="1" s="1"/>
  <c r="AT581" i="1" s="1"/>
  <c r="AQ567" i="1"/>
  <c r="AR567" i="1" s="1"/>
  <c r="AS567" i="1" s="1"/>
  <c r="AT567" i="1" s="1"/>
  <c r="AQ560" i="1"/>
  <c r="AR560" i="1" s="1"/>
  <c r="AS560" i="1" s="1"/>
  <c r="AT560" i="1" s="1"/>
  <c r="AQ588" i="1"/>
  <c r="AR588" i="1" s="1"/>
  <c r="AS588" i="1" s="1"/>
  <c r="AT588" i="1" s="1"/>
  <c r="AQ580" i="1"/>
  <c r="AR580" i="1" s="1"/>
  <c r="AS580" i="1" s="1"/>
  <c r="AT580" i="1" s="1"/>
  <c r="AQ573" i="1"/>
  <c r="AR573" i="1" s="1"/>
  <c r="AS573" i="1" s="1"/>
  <c r="AT573" i="1" s="1"/>
  <c r="AQ566" i="1"/>
  <c r="AR566" i="1" s="1"/>
  <c r="AS566" i="1" s="1"/>
  <c r="AT566" i="1" s="1"/>
  <c r="AQ559" i="1"/>
  <c r="AR559" i="1" s="1"/>
  <c r="AS559" i="1" s="1"/>
  <c r="AT559" i="1" s="1"/>
  <c r="AQ587" i="1"/>
  <c r="AR587" i="1" s="1"/>
  <c r="AS587" i="1" s="1"/>
  <c r="AT587" i="1" s="1"/>
  <c r="AQ579" i="1"/>
  <c r="AR579" i="1" s="1"/>
  <c r="AS579" i="1" s="1"/>
  <c r="AT579" i="1" s="1"/>
  <c r="AQ572" i="1"/>
  <c r="AR572" i="1" s="1"/>
  <c r="AS572" i="1" s="1"/>
  <c r="AT572" i="1" s="1"/>
  <c r="AQ565" i="1"/>
  <c r="AR565" i="1" s="1"/>
  <c r="AS565" i="1" s="1"/>
  <c r="AT565" i="1" s="1"/>
  <c r="AQ558" i="1"/>
  <c r="AR558" i="1" s="1"/>
  <c r="AS558" i="1" s="1"/>
  <c r="AT558" i="1" s="1"/>
  <c r="AQ586" i="1"/>
  <c r="AR586" i="1" s="1"/>
  <c r="AS586" i="1" s="1"/>
  <c r="AT586" i="1" s="1"/>
  <c r="AQ578" i="1"/>
  <c r="AR578" i="1" s="1"/>
  <c r="AS578" i="1" s="1"/>
  <c r="AT578" i="1" s="1"/>
  <c r="AQ571" i="1"/>
  <c r="AR571" i="1" s="1"/>
  <c r="AS571" i="1" s="1"/>
  <c r="AT571" i="1" s="1"/>
  <c r="AQ564" i="1"/>
  <c r="AR564" i="1" s="1"/>
  <c r="AS564" i="1" s="1"/>
  <c r="AT564" i="1" s="1"/>
  <c r="AQ592" i="1"/>
  <c r="AR592" i="1" s="1"/>
  <c r="AS592" i="1" s="1"/>
  <c r="AT592" i="1" s="1"/>
  <c r="AQ585" i="1"/>
  <c r="AR585" i="1" s="1"/>
  <c r="AS585" i="1" s="1"/>
  <c r="AT585" i="1" s="1"/>
  <c r="AQ577" i="1"/>
  <c r="AR577" i="1" s="1"/>
  <c r="AS577" i="1" s="1"/>
  <c r="AT577" i="1" s="1"/>
  <c r="AQ570" i="1"/>
  <c r="AR570" i="1" s="1"/>
  <c r="AS570" i="1" s="1"/>
  <c r="AT570" i="1" s="1"/>
  <c r="AQ563" i="1"/>
  <c r="AR563" i="1" s="1"/>
  <c r="AS563" i="1" s="1"/>
  <c r="AT563" i="1" s="1"/>
  <c r="AQ591" i="1"/>
  <c r="AR591" i="1" s="1"/>
  <c r="AS591" i="1" s="1"/>
  <c r="AT591" i="1" s="1"/>
  <c r="AQ584" i="1"/>
  <c r="AR584" i="1" s="1"/>
  <c r="AS584" i="1" s="1"/>
  <c r="AT584" i="1" s="1"/>
  <c r="AQ576" i="1"/>
  <c r="AR576" i="1" s="1"/>
  <c r="AS576" i="1" s="1"/>
  <c r="AT576" i="1" s="1"/>
  <c r="AQ562" i="1"/>
  <c r="AR562" i="1" s="1"/>
  <c r="AS562" i="1" s="1"/>
  <c r="AT562" i="1" s="1"/>
  <c r="AQ590" i="1"/>
  <c r="AR590" i="1" s="1"/>
  <c r="AS590" i="1" s="1"/>
  <c r="AT590" i="1" s="1"/>
  <c r="AQ583" i="1"/>
  <c r="AR583" i="1" s="1"/>
  <c r="AS583" i="1" s="1"/>
  <c r="AT583" i="1" s="1"/>
  <c r="AQ575" i="1"/>
  <c r="AR575" i="1" s="1"/>
  <c r="AS575" i="1" s="1"/>
  <c r="AT575" i="1" s="1"/>
  <c r="AQ569" i="1"/>
  <c r="AR569" i="1" s="1"/>
  <c r="AS569" i="1" s="1"/>
  <c r="AT569" i="1" s="1"/>
  <c r="AQ582" i="1"/>
  <c r="AR582" i="1" s="1"/>
  <c r="AS582" i="1" s="1"/>
  <c r="AT582" i="1" s="1"/>
  <c r="AQ574" i="1"/>
  <c r="AR574" i="1" s="1"/>
  <c r="AS574" i="1" s="1"/>
  <c r="AT574" i="1" s="1"/>
  <c r="AQ568" i="1"/>
  <c r="AR568" i="1" s="1"/>
  <c r="AS568" i="1" s="1"/>
  <c r="AT568" i="1" s="1"/>
  <c r="AQ561" i="1"/>
  <c r="AR561" i="1" s="1"/>
  <c r="AS561" i="1" s="1"/>
  <c r="AT561" i="1" s="1"/>
  <c r="M558" i="1"/>
  <c r="N558" i="1" s="1"/>
  <c r="O558" i="1" s="1"/>
  <c r="M565" i="1"/>
  <c r="N565" i="1" s="1"/>
  <c r="O565" i="1" s="1"/>
  <c r="P565" i="1" s="1"/>
  <c r="M571" i="1"/>
  <c r="N571" i="1" s="1"/>
  <c r="M579" i="1"/>
  <c r="N579" i="1" s="1"/>
  <c r="M587" i="1"/>
  <c r="N587" i="1" s="1"/>
  <c r="R560" i="1"/>
  <c r="S560" i="1" s="1"/>
  <c r="R568" i="1"/>
  <c r="S568" i="1" s="1"/>
  <c r="R576" i="1"/>
  <c r="S576" i="1" s="1"/>
  <c r="R584" i="1"/>
  <c r="S584" i="1" s="1"/>
  <c r="R592" i="1"/>
  <c r="S592" i="1" s="1"/>
  <c r="W564" i="1"/>
  <c r="X564" i="1" s="1"/>
  <c r="Y564" i="1" s="1"/>
  <c r="Z564" i="1" s="1"/>
  <c r="W572" i="1"/>
  <c r="X572" i="1" s="1"/>
  <c r="Y572" i="1" s="1"/>
  <c r="Z572" i="1" s="1"/>
  <c r="W579" i="1"/>
  <c r="X579" i="1" s="1"/>
  <c r="Y579" i="1" s="1"/>
  <c r="Z579" i="1" s="1"/>
  <c r="W592" i="1"/>
  <c r="X592" i="1" s="1"/>
  <c r="Y592" i="1" s="1"/>
  <c r="Z592" i="1" s="1"/>
  <c r="AB565" i="1"/>
  <c r="AC565" i="1" s="1"/>
  <c r="AD565" i="1" s="1"/>
  <c r="AE565" i="1" s="1"/>
  <c r="AB573" i="1"/>
  <c r="AC573" i="1" s="1"/>
  <c r="AD573" i="1" s="1"/>
  <c r="AE573" i="1" s="1"/>
  <c r="AB581" i="1"/>
  <c r="AC581" i="1" s="1"/>
  <c r="AD581" i="1" s="1"/>
  <c r="AE581" i="1" s="1"/>
  <c r="AB589" i="1"/>
  <c r="AC589" i="1" s="1"/>
  <c r="AD589" i="1" s="1"/>
  <c r="AE589" i="1" s="1"/>
  <c r="AG562" i="1"/>
  <c r="AH562" i="1" s="1"/>
  <c r="AI562" i="1" s="1"/>
  <c r="AJ562" i="1" s="1"/>
  <c r="AG577" i="1"/>
  <c r="AH577" i="1" s="1"/>
  <c r="AI577" i="1" s="1"/>
  <c r="AJ577" i="1" s="1"/>
  <c r="AG585" i="1"/>
  <c r="AH585" i="1" s="1"/>
  <c r="AI585" i="1" s="1"/>
  <c r="AJ585" i="1" s="1"/>
  <c r="AG592" i="1"/>
  <c r="AH592" i="1" s="1"/>
  <c r="AI592" i="1" s="1"/>
  <c r="AJ592" i="1" s="1"/>
  <c r="AL565" i="1"/>
  <c r="AM565" i="1" s="1"/>
  <c r="AN565" i="1" s="1"/>
  <c r="AO565" i="1" s="1"/>
  <c r="AL572" i="1"/>
  <c r="AM572" i="1" s="1"/>
  <c r="AN572" i="1" s="1"/>
  <c r="AO572" i="1" s="1"/>
  <c r="AL579" i="1"/>
  <c r="AM579" i="1" s="1"/>
  <c r="AN579" i="1" s="1"/>
  <c r="AO579" i="1" s="1"/>
  <c r="AL587" i="1"/>
  <c r="AM587" i="1" s="1"/>
  <c r="AN587" i="1" s="1"/>
  <c r="AO587" i="1" s="1"/>
  <c r="AV564" i="1"/>
  <c r="AW564" i="1" s="1"/>
  <c r="AX564" i="1" s="1"/>
  <c r="AY564" i="1" s="1"/>
  <c r="AV571" i="1"/>
  <c r="AW571" i="1" s="1"/>
  <c r="AX571" i="1" s="1"/>
  <c r="AY571" i="1" s="1"/>
  <c r="AV584" i="1"/>
  <c r="AW584" i="1" s="1"/>
  <c r="AX584" i="1" s="1"/>
  <c r="AY584" i="1" s="1"/>
  <c r="AV590" i="1"/>
  <c r="AW590" i="1" s="1"/>
  <c r="AX590" i="1" s="1"/>
  <c r="AY590" i="1" s="1"/>
  <c r="BA563" i="1"/>
  <c r="BB563" i="1" s="1"/>
  <c r="BC563" i="1" s="1"/>
  <c r="BA573" i="1"/>
  <c r="BB573" i="1" s="1"/>
  <c r="BC573" i="1" s="1"/>
  <c r="F588" i="1"/>
  <c r="F582" i="1"/>
  <c r="F577" i="1"/>
  <c r="F573" i="1"/>
  <c r="G573" i="1" s="1"/>
  <c r="M559" i="1"/>
  <c r="N559" i="1" s="1"/>
  <c r="M572" i="1"/>
  <c r="M580" i="1"/>
  <c r="M588" i="1"/>
  <c r="N588" i="1" s="1"/>
  <c r="O588" i="1" s="1"/>
  <c r="P588" i="1" s="1"/>
  <c r="R561" i="1"/>
  <c r="S561" i="1" s="1"/>
  <c r="R569" i="1"/>
  <c r="S569" i="1" s="1"/>
  <c r="R577" i="1"/>
  <c r="R585" i="1"/>
  <c r="S585" i="1" s="1"/>
  <c r="W558" i="1"/>
  <c r="X558" i="1" s="1"/>
  <c r="Y558" i="1" s="1"/>
  <c r="W565" i="1"/>
  <c r="X565" i="1" s="1"/>
  <c r="Y565" i="1" s="1"/>
  <c r="Z565" i="1" s="1"/>
  <c r="W573" i="1"/>
  <c r="X573" i="1" s="1"/>
  <c r="Y573" i="1" s="1"/>
  <c r="Z573" i="1" s="1"/>
  <c r="W580" i="1"/>
  <c r="X580" i="1" s="1"/>
  <c r="Y580" i="1" s="1"/>
  <c r="Z580" i="1" s="1"/>
  <c r="W586" i="1"/>
  <c r="X586" i="1" s="1"/>
  <c r="Y586" i="1" s="1"/>
  <c r="Z586" i="1" s="1"/>
  <c r="AB558" i="1"/>
  <c r="AC558" i="1" s="1"/>
  <c r="AD558" i="1" s="1"/>
  <c r="AE558" i="1" s="1"/>
  <c r="AB566" i="1"/>
  <c r="AC566" i="1" s="1"/>
  <c r="AD566" i="1" s="1"/>
  <c r="AE566" i="1" s="1"/>
  <c r="AB574" i="1"/>
  <c r="AC574" i="1" s="1"/>
  <c r="AD574" i="1" s="1"/>
  <c r="AE574" i="1" s="1"/>
  <c r="AB582" i="1"/>
  <c r="AC582" i="1" s="1"/>
  <c r="AD582" i="1" s="1"/>
  <c r="AE582" i="1" s="1"/>
  <c r="AB590" i="1"/>
  <c r="AC590" i="1" s="1"/>
  <c r="AD590" i="1" s="1"/>
  <c r="AE590" i="1" s="1"/>
  <c r="AG563" i="1"/>
  <c r="AH563" i="1" s="1"/>
  <c r="AI563" i="1" s="1"/>
  <c r="AJ563" i="1" s="1"/>
  <c r="AG570" i="1"/>
  <c r="AH570" i="1" s="1"/>
  <c r="AI570" i="1" s="1"/>
  <c r="AJ570" i="1" s="1"/>
  <c r="AG578" i="1"/>
  <c r="AH578" i="1" s="1"/>
  <c r="AI578" i="1" s="1"/>
  <c r="AJ578" i="1" s="1"/>
  <c r="AL558" i="1"/>
  <c r="AM558" i="1" s="1"/>
  <c r="AN558" i="1" s="1"/>
  <c r="AO558" i="1" s="1"/>
  <c r="AP558" i="1" s="1"/>
  <c r="AL566" i="1"/>
  <c r="AM566" i="1" s="1"/>
  <c r="AN566" i="1" s="1"/>
  <c r="AO566" i="1" s="1"/>
  <c r="AL573" i="1"/>
  <c r="AM573" i="1" s="1"/>
  <c r="AN573" i="1" s="1"/>
  <c r="AO573" i="1" s="1"/>
  <c r="AL580" i="1"/>
  <c r="AM580" i="1" s="1"/>
  <c r="AN580" i="1" s="1"/>
  <c r="AO580" i="1" s="1"/>
  <c r="AL588" i="1"/>
  <c r="AM588" i="1" s="1"/>
  <c r="AN588" i="1" s="1"/>
  <c r="AO588" i="1" s="1"/>
  <c r="AV565" i="1"/>
  <c r="AW565" i="1" s="1"/>
  <c r="AX565" i="1" s="1"/>
  <c r="AY565" i="1" s="1"/>
  <c r="AV572" i="1"/>
  <c r="AW572" i="1" s="1"/>
  <c r="AX572" i="1" s="1"/>
  <c r="AY572" i="1" s="1"/>
  <c r="AV578" i="1"/>
  <c r="AW578" i="1" s="1"/>
  <c r="AX578" i="1" s="1"/>
  <c r="AY578" i="1" s="1"/>
  <c r="AV585" i="1"/>
  <c r="AW585" i="1" s="1"/>
  <c r="AX585" i="1" s="1"/>
  <c r="AY585" i="1" s="1"/>
  <c r="AV591" i="1"/>
  <c r="AW591" i="1" s="1"/>
  <c r="AX591" i="1" s="1"/>
  <c r="AY591" i="1" s="1"/>
  <c r="BA564" i="1"/>
  <c r="BB564" i="1" s="1"/>
  <c r="BC564" i="1" s="1"/>
  <c r="H568" i="1"/>
  <c r="I568" i="1" s="1"/>
  <c r="BA592" i="1"/>
  <c r="BB592" i="1" s="1"/>
  <c r="BC592" i="1" s="1"/>
  <c r="BA584" i="1"/>
  <c r="BB584" i="1" s="1"/>
  <c r="BC584" i="1" s="1"/>
  <c r="BA591" i="1"/>
  <c r="BB591" i="1" s="1"/>
  <c r="BC591" i="1" s="1"/>
  <c r="BA583" i="1"/>
  <c r="BB583" i="1" s="1"/>
  <c r="BC583" i="1" s="1"/>
  <c r="BA575" i="1"/>
  <c r="BB575" i="1" s="1"/>
  <c r="BC575" i="1" s="1"/>
  <c r="BD575" i="1" s="1"/>
  <c r="BE575" i="1" s="1"/>
  <c r="BA590" i="1"/>
  <c r="BB590" i="1" s="1"/>
  <c r="BC590" i="1" s="1"/>
  <c r="BA582" i="1"/>
  <c r="BB582" i="1" s="1"/>
  <c r="BC582" i="1" s="1"/>
  <c r="BA574" i="1"/>
  <c r="BB574" i="1" s="1"/>
  <c r="BC574" i="1" s="1"/>
  <c r="BA589" i="1"/>
  <c r="BB589" i="1" s="1"/>
  <c r="BC589" i="1" s="1"/>
  <c r="BA581" i="1"/>
  <c r="BB581" i="1" s="1"/>
  <c r="BC581" i="1" s="1"/>
  <c r="BA587" i="1"/>
  <c r="BB587" i="1" s="1"/>
  <c r="BC587" i="1" s="1"/>
  <c r="BD587" i="1" s="1"/>
  <c r="BA579" i="1"/>
  <c r="BB579" i="1" s="1"/>
  <c r="BC579" i="1" s="1"/>
  <c r="BA571" i="1"/>
  <c r="BB571" i="1" s="1"/>
  <c r="BC571" i="1" s="1"/>
  <c r="BD571" i="1" s="1"/>
  <c r="BE571" i="1" s="1"/>
  <c r="BA586" i="1"/>
  <c r="BB586" i="1" s="1"/>
  <c r="BC586" i="1" s="1"/>
  <c r="BA578" i="1"/>
  <c r="BB578" i="1" s="1"/>
  <c r="BC578" i="1" s="1"/>
  <c r="BA570" i="1"/>
  <c r="BB570" i="1" s="1"/>
  <c r="BC570" i="1" s="1"/>
  <c r="BA585" i="1"/>
  <c r="BB585" i="1" s="1"/>
  <c r="BC585" i="1" s="1"/>
  <c r="BD585" i="1" s="1"/>
  <c r="BE585" i="1" s="1"/>
  <c r="M560" i="1"/>
  <c r="N560" i="1" s="1"/>
  <c r="M566" i="1"/>
  <c r="M573" i="1"/>
  <c r="N573" i="1" s="1"/>
  <c r="M581" i="1"/>
  <c r="N581" i="1" s="1"/>
  <c r="M589" i="1"/>
  <c r="N589" i="1" s="1"/>
  <c r="R562" i="1"/>
  <c r="S562" i="1" s="1"/>
  <c r="R570" i="1"/>
  <c r="S570" i="1" s="1"/>
  <c r="R578" i="1"/>
  <c r="S578" i="1" s="1"/>
  <c r="R586" i="1"/>
  <c r="S586" i="1" s="1"/>
  <c r="W559" i="1"/>
  <c r="X559" i="1" s="1"/>
  <c r="Y559" i="1" s="1"/>
  <c r="Z559" i="1" s="1"/>
  <c r="W566" i="1"/>
  <c r="X566" i="1" s="1"/>
  <c r="Y566" i="1" s="1"/>
  <c r="Z566" i="1" s="1"/>
  <c r="W574" i="1"/>
  <c r="X574" i="1" s="1"/>
  <c r="Y574" i="1" s="1"/>
  <c r="Z574" i="1" s="1"/>
  <c r="W581" i="1"/>
  <c r="X581" i="1" s="1"/>
  <c r="Y581" i="1" s="1"/>
  <c r="Z581" i="1" s="1"/>
  <c r="W587" i="1"/>
  <c r="X587" i="1" s="1"/>
  <c r="Y587" i="1" s="1"/>
  <c r="Z587" i="1" s="1"/>
  <c r="AB559" i="1"/>
  <c r="AC559" i="1" s="1"/>
  <c r="AD559" i="1" s="1"/>
  <c r="AE559" i="1" s="1"/>
  <c r="AB567" i="1"/>
  <c r="AC567" i="1" s="1"/>
  <c r="AD567" i="1" s="1"/>
  <c r="AE567" i="1" s="1"/>
  <c r="AB575" i="1"/>
  <c r="AC575" i="1" s="1"/>
  <c r="AD575" i="1" s="1"/>
  <c r="AE575" i="1" s="1"/>
  <c r="AB583" i="1"/>
  <c r="AC583" i="1" s="1"/>
  <c r="AD583" i="1" s="1"/>
  <c r="AE583" i="1" s="1"/>
  <c r="AB591" i="1"/>
  <c r="AC591" i="1" s="1"/>
  <c r="AD591" i="1" s="1"/>
  <c r="AE591" i="1" s="1"/>
  <c r="AG564" i="1"/>
  <c r="AH564" i="1" s="1"/>
  <c r="AI564" i="1" s="1"/>
  <c r="AJ564" i="1" s="1"/>
  <c r="AG571" i="1"/>
  <c r="AH571" i="1" s="1"/>
  <c r="AI571" i="1" s="1"/>
  <c r="AJ571" i="1" s="1"/>
  <c r="AG579" i="1"/>
  <c r="AH579" i="1" s="1"/>
  <c r="AI579" i="1" s="1"/>
  <c r="AJ579" i="1" s="1"/>
  <c r="AG586" i="1"/>
  <c r="AH586" i="1" s="1"/>
  <c r="AI586" i="1" s="1"/>
  <c r="AJ586" i="1" s="1"/>
  <c r="AL559" i="1"/>
  <c r="AM559" i="1" s="1"/>
  <c r="AN559" i="1" s="1"/>
  <c r="AO559" i="1" s="1"/>
  <c r="AL567" i="1"/>
  <c r="AM567" i="1" s="1"/>
  <c r="AN567" i="1" s="1"/>
  <c r="AO567" i="1" s="1"/>
  <c r="AL581" i="1"/>
  <c r="AM581" i="1" s="1"/>
  <c r="AN581" i="1" s="1"/>
  <c r="AO581" i="1" s="1"/>
  <c r="AL589" i="1"/>
  <c r="AM589" i="1" s="1"/>
  <c r="AN589" i="1" s="1"/>
  <c r="AO589" i="1" s="1"/>
  <c r="AV558" i="1"/>
  <c r="AW558" i="1" s="1"/>
  <c r="AX558" i="1" s="1"/>
  <c r="AY558" i="1" s="1"/>
  <c r="AZ558" i="1" s="1"/>
  <c r="AV573" i="1"/>
  <c r="AW573" i="1" s="1"/>
  <c r="AX573" i="1" s="1"/>
  <c r="AY573" i="1" s="1"/>
  <c r="AV579" i="1"/>
  <c r="AW579" i="1" s="1"/>
  <c r="AX579" i="1" s="1"/>
  <c r="AY579" i="1" s="1"/>
  <c r="AV592" i="1"/>
  <c r="AW592" i="1" s="1"/>
  <c r="AX592" i="1" s="1"/>
  <c r="AY592" i="1" s="1"/>
  <c r="BA565" i="1"/>
  <c r="BB565" i="1" s="1"/>
  <c r="BC565" i="1" s="1"/>
  <c r="BD565" i="1" s="1"/>
  <c r="BA577" i="1"/>
  <c r="BB577" i="1" s="1"/>
  <c r="BC577" i="1" s="1"/>
  <c r="F592" i="1"/>
  <c r="F586" i="1"/>
  <c r="G586" i="1" s="1"/>
  <c r="F576" i="1"/>
  <c r="F564" i="1"/>
  <c r="BF588" i="1"/>
  <c r="BG588" i="1" s="1"/>
  <c r="BH588" i="1" s="1"/>
  <c r="BF580" i="1"/>
  <c r="BG580" i="1" s="1"/>
  <c r="BH580" i="1" s="1"/>
  <c r="BF572" i="1"/>
  <c r="BG572" i="1" s="1"/>
  <c r="BH572" i="1" s="1"/>
  <c r="BF564" i="1"/>
  <c r="BG564" i="1" s="1"/>
  <c r="BH564" i="1" s="1"/>
  <c r="BF587" i="1"/>
  <c r="BG587" i="1" s="1"/>
  <c r="BH587" i="1" s="1"/>
  <c r="BF579" i="1"/>
  <c r="BG579" i="1" s="1"/>
  <c r="BH579" i="1" s="1"/>
  <c r="BF571" i="1"/>
  <c r="BG571" i="1" s="1"/>
  <c r="BH571" i="1" s="1"/>
  <c r="BI571" i="1" s="1"/>
  <c r="BJ571" i="1" s="1"/>
  <c r="BF563" i="1"/>
  <c r="BG563" i="1" s="1"/>
  <c r="BH563" i="1" s="1"/>
  <c r="BF586" i="1"/>
  <c r="BG586" i="1" s="1"/>
  <c r="BH586" i="1" s="1"/>
  <c r="BF578" i="1"/>
  <c r="BG578" i="1" s="1"/>
  <c r="BH578" i="1" s="1"/>
  <c r="BI578" i="1" s="1"/>
  <c r="BJ578" i="1" s="1"/>
  <c r="BF570" i="1"/>
  <c r="BG570" i="1" s="1"/>
  <c r="BH570" i="1" s="1"/>
  <c r="BF562" i="1"/>
  <c r="BG562" i="1" s="1"/>
  <c r="BH562" i="1" s="1"/>
  <c r="BF592" i="1"/>
  <c r="BG592" i="1" s="1"/>
  <c r="BH592" i="1" s="1"/>
  <c r="BF585" i="1"/>
  <c r="BG585" i="1" s="1"/>
  <c r="BH585" i="1" s="1"/>
  <c r="BF577" i="1"/>
  <c r="BG577" i="1" s="1"/>
  <c r="BH577" i="1" s="1"/>
  <c r="BF569" i="1"/>
  <c r="BG569" i="1" s="1"/>
  <c r="BH569" i="1" s="1"/>
  <c r="BF591" i="1"/>
  <c r="BG591" i="1" s="1"/>
  <c r="BH591" i="1" s="1"/>
  <c r="BF584" i="1"/>
  <c r="BG584" i="1" s="1"/>
  <c r="BH584" i="1" s="1"/>
  <c r="BF576" i="1"/>
  <c r="BG576" i="1" s="1"/>
  <c r="BH576" i="1" s="1"/>
  <c r="BF568" i="1"/>
  <c r="BG568" i="1" s="1"/>
  <c r="BH568" i="1" s="1"/>
  <c r="BF561" i="1"/>
  <c r="BG561" i="1" s="1"/>
  <c r="BH561" i="1" s="1"/>
  <c r="BI561" i="1" s="1"/>
  <c r="BJ561" i="1" s="1"/>
  <c r="BF590" i="1"/>
  <c r="BG590" i="1" s="1"/>
  <c r="BH590" i="1" s="1"/>
  <c r="BF583" i="1"/>
  <c r="BG583" i="1" s="1"/>
  <c r="BH583" i="1" s="1"/>
  <c r="BI583" i="1" s="1"/>
  <c r="BJ583" i="1" s="1"/>
  <c r="BF575" i="1"/>
  <c r="BG575" i="1" s="1"/>
  <c r="BH575" i="1" s="1"/>
  <c r="BF567" i="1"/>
  <c r="BG567" i="1" s="1"/>
  <c r="BH567" i="1" s="1"/>
  <c r="BF560" i="1"/>
  <c r="BG560" i="1" s="1"/>
  <c r="BH560" i="1" s="1"/>
  <c r="BF582" i="1"/>
  <c r="BG582" i="1" s="1"/>
  <c r="BH582" i="1" s="1"/>
  <c r="BF574" i="1"/>
  <c r="BG574" i="1" s="1"/>
  <c r="BH574" i="1" s="1"/>
  <c r="BF566" i="1"/>
  <c r="BG566" i="1" s="1"/>
  <c r="BH566" i="1" s="1"/>
  <c r="BF559" i="1"/>
  <c r="BG559" i="1" s="1"/>
  <c r="BH559" i="1" s="1"/>
  <c r="BI559" i="1" s="1"/>
  <c r="BF589" i="1"/>
  <c r="BG589" i="1" s="1"/>
  <c r="BH589" i="1" s="1"/>
  <c r="BI589" i="1" s="1"/>
  <c r="BJ589" i="1" s="1"/>
  <c r="BF581" i="1"/>
  <c r="BG581" i="1" s="1"/>
  <c r="BH581" i="1" s="1"/>
  <c r="BF573" i="1"/>
  <c r="BG573" i="1" s="1"/>
  <c r="BH573" i="1" s="1"/>
  <c r="BI573" i="1" s="1"/>
  <c r="BJ573" i="1" s="1"/>
  <c r="BF565" i="1"/>
  <c r="BG565" i="1" s="1"/>
  <c r="BH565" i="1" s="1"/>
  <c r="BF558" i="1"/>
  <c r="BG558" i="1" s="1"/>
  <c r="BH558" i="1" s="1"/>
  <c r="BI558" i="1" s="1"/>
  <c r="M561" i="1"/>
  <c r="N561" i="1" s="1"/>
  <c r="O561" i="1" s="1"/>
  <c r="P561" i="1" s="1"/>
  <c r="M567" i="1"/>
  <c r="N567" i="1" s="1"/>
  <c r="M574" i="1"/>
  <c r="M582" i="1"/>
  <c r="N582" i="1" s="1"/>
  <c r="O582" i="1" s="1"/>
  <c r="P582" i="1" s="1"/>
  <c r="M590" i="1"/>
  <c r="N590" i="1" s="1"/>
  <c r="R563" i="1"/>
  <c r="S563" i="1" s="1"/>
  <c r="R571" i="1"/>
  <c r="R579" i="1"/>
  <c r="R587" i="1"/>
  <c r="W560" i="1"/>
  <c r="X560" i="1" s="1"/>
  <c r="Y560" i="1" s="1"/>
  <c r="Z560" i="1" s="1"/>
  <c r="W567" i="1"/>
  <c r="X567" i="1" s="1"/>
  <c r="Y567" i="1" s="1"/>
  <c r="Z567" i="1" s="1"/>
  <c r="W575" i="1"/>
  <c r="X575" i="1" s="1"/>
  <c r="Y575" i="1" s="1"/>
  <c r="Z575" i="1" s="1"/>
  <c r="W588" i="1"/>
  <c r="X588" i="1" s="1"/>
  <c r="Y588" i="1" s="1"/>
  <c r="Z588" i="1" s="1"/>
  <c r="AB560" i="1"/>
  <c r="AC560" i="1" s="1"/>
  <c r="AD560" i="1" s="1"/>
  <c r="AE560" i="1" s="1"/>
  <c r="AB568" i="1"/>
  <c r="AC568" i="1" s="1"/>
  <c r="AD568" i="1" s="1"/>
  <c r="AE568" i="1" s="1"/>
  <c r="AB576" i="1"/>
  <c r="AC576" i="1" s="1"/>
  <c r="AD576" i="1" s="1"/>
  <c r="AE576" i="1" s="1"/>
  <c r="AB584" i="1"/>
  <c r="AC584" i="1" s="1"/>
  <c r="AD584" i="1" s="1"/>
  <c r="AE584" i="1" s="1"/>
  <c r="AB592" i="1"/>
  <c r="AC592" i="1" s="1"/>
  <c r="AD592" i="1" s="1"/>
  <c r="AE592" i="1" s="1"/>
  <c r="AG565" i="1"/>
  <c r="AH565" i="1" s="1"/>
  <c r="AI565" i="1" s="1"/>
  <c r="AJ565" i="1" s="1"/>
  <c r="AG572" i="1"/>
  <c r="AH572" i="1" s="1"/>
  <c r="AI572" i="1" s="1"/>
  <c r="AJ572" i="1" s="1"/>
  <c r="AG580" i="1"/>
  <c r="AH580" i="1" s="1"/>
  <c r="AI580" i="1" s="1"/>
  <c r="AJ580" i="1" s="1"/>
  <c r="AG587" i="1"/>
  <c r="AH587" i="1" s="1"/>
  <c r="AI587" i="1" s="1"/>
  <c r="AJ587" i="1" s="1"/>
  <c r="AL560" i="1"/>
  <c r="AM560" i="1" s="1"/>
  <c r="AN560" i="1" s="1"/>
  <c r="AO560" i="1" s="1"/>
  <c r="AL568" i="1"/>
  <c r="AM568" i="1" s="1"/>
  <c r="AN568" i="1" s="1"/>
  <c r="AO568" i="1" s="1"/>
  <c r="AL574" i="1"/>
  <c r="AM574" i="1" s="1"/>
  <c r="AN574" i="1" s="1"/>
  <c r="AO574" i="1" s="1"/>
  <c r="AL582" i="1"/>
  <c r="AM582" i="1" s="1"/>
  <c r="AN582" i="1" s="1"/>
  <c r="AO582" i="1" s="1"/>
  <c r="AL590" i="1"/>
  <c r="AM590" i="1" s="1"/>
  <c r="AN590" i="1" s="1"/>
  <c r="AO590" i="1" s="1"/>
  <c r="AV559" i="1"/>
  <c r="AW559" i="1" s="1"/>
  <c r="AX559" i="1" s="1"/>
  <c r="AY559" i="1" s="1"/>
  <c r="AV566" i="1"/>
  <c r="AW566" i="1" s="1"/>
  <c r="AX566" i="1" s="1"/>
  <c r="AY566" i="1" s="1"/>
  <c r="AV580" i="1"/>
  <c r="AW580" i="1" s="1"/>
  <c r="AX580" i="1" s="1"/>
  <c r="AY580" i="1" s="1"/>
  <c r="AV586" i="1"/>
  <c r="AW586" i="1" s="1"/>
  <c r="AX586" i="1" s="1"/>
  <c r="AY586" i="1" s="1"/>
  <c r="BA558" i="1"/>
  <c r="BB558" i="1" s="1"/>
  <c r="BC558" i="1" s="1"/>
  <c r="BD558" i="1" s="1"/>
  <c r="BA566" i="1"/>
  <c r="BB566" i="1" s="1"/>
  <c r="BC566" i="1" s="1"/>
  <c r="BA580" i="1"/>
  <c r="BB580" i="1" s="1"/>
  <c r="BC580" i="1" s="1"/>
  <c r="F591" i="1"/>
  <c r="G591" i="1" s="1"/>
  <c r="H591" i="1" s="1"/>
  <c r="I591" i="1" s="1"/>
  <c r="F572" i="1"/>
  <c r="M568" i="1"/>
  <c r="N568" i="1" s="1"/>
  <c r="M575" i="1"/>
  <c r="N575" i="1" s="1"/>
  <c r="O575" i="1" s="1"/>
  <c r="P575" i="1" s="1"/>
  <c r="M583" i="1"/>
  <c r="R564" i="1"/>
  <c r="S564" i="1" s="1"/>
  <c r="T564" i="1" s="1"/>
  <c r="U564" i="1" s="1"/>
  <c r="R572" i="1"/>
  <c r="S572" i="1" s="1"/>
  <c r="T572" i="1" s="1"/>
  <c r="U572" i="1" s="1"/>
  <c r="R580" i="1"/>
  <c r="W561" i="1"/>
  <c r="X561" i="1" s="1"/>
  <c r="Y561" i="1" s="1"/>
  <c r="Z561" i="1" s="1"/>
  <c r="W568" i="1"/>
  <c r="X568" i="1" s="1"/>
  <c r="Y568" i="1" s="1"/>
  <c r="Z568" i="1" s="1"/>
  <c r="W576" i="1"/>
  <c r="X576" i="1" s="1"/>
  <c r="Y576" i="1" s="1"/>
  <c r="Z576" i="1" s="1"/>
  <c r="W582" i="1"/>
  <c r="X582" i="1" s="1"/>
  <c r="Y582" i="1" s="1"/>
  <c r="Z582" i="1" s="1"/>
  <c r="AB561" i="1"/>
  <c r="AC561" i="1" s="1"/>
  <c r="AD561" i="1" s="1"/>
  <c r="AE561" i="1" s="1"/>
  <c r="AB569" i="1"/>
  <c r="AC569" i="1" s="1"/>
  <c r="AD569" i="1" s="1"/>
  <c r="AE569" i="1" s="1"/>
  <c r="AB577" i="1"/>
  <c r="AC577" i="1" s="1"/>
  <c r="AD577" i="1" s="1"/>
  <c r="AE577" i="1" s="1"/>
  <c r="AG558" i="1"/>
  <c r="AH558" i="1" s="1"/>
  <c r="AI558" i="1" s="1"/>
  <c r="AG566" i="1"/>
  <c r="AH566" i="1" s="1"/>
  <c r="AI566" i="1" s="1"/>
  <c r="AJ566" i="1" s="1"/>
  <c r="AG573" i="1"/>
  <c r="AH573" i="1" s="1"/>
  <c r="AI573" i="1" s="1"/>
  <c r="AJ573" i="1" s="1"/>
  <c r="AG581" i="1"/>
  <c r="AH581" i="1" s="1"/>
  <c r="AI581" i="1" s="1"/>
  <c r="AJ581" i="1" s="1"/>
  <c r="AL561" i="1"/>
  <c r="AM561" i="1" s="1"/>
  <c r="AN561" i="1" s="1"/>
  <c r="AO561" i="1" s="1"/>
  <c r="AL569" i="1"/>
  <c r="AM569" i="1" s="1"/>
  <c r="AN569" i="1" s="1"/>
  <c r="AO569" i="1" s="1"/>
  <c r="AL575" i="1"/>
  <c r="AM575" i="1" s="1"/>
  <c r="AN575" i="1" s="1"/>
  <c r="AO575" i="1" s="1"/>
  <c r="AL583" i="1"/>
  <c r="AM583" i="1" s="1"/>
  <c r="AN583" i="1" s="1"/>
  <c r="AO583" i="1" s="1"/>
  <c r="AV560" i="1"/>
  <c r="AW560" i="1" s="1"/>
  <c r="AX560" i="1" s="1"/>
  <c r="AY560" i="1" s="1"/>
  <c r="AV567" i="1"/>
  <c r="AW567" i="1" s="1"/>
  <c r="AX567" i="1" s="1"/>
  <c r="AY567" i="1" s="1"/>
  <c r="AV574" i="1"/>
  <c r="AW574" i="1" s="1"/>
  <c r="AX574" i="1" s="1"/>
  <c r="AY574" i="1" s="1"/>
  <c r="AV581" i="1"/>
  <c r="AW581" i="1" s="1"/>
  <c r="AX581" i="1" s="1"/>
  <c r="AY581" i="1" s="1"/>
  <c r="BA559" i="1"/>
  <c r="BB559" i="1" s="1"/>
  <c r="BC559" i="1" s="1"/>
  <c r="BA567" i="1"/>
  <c r="BB567" i="1" s="1"/>
  <c r="BC567" i="1" s="1"/>
  <c r="BA588" i="1"/>
  <c r="BB588" i="1" s="1"/>
  <c r="BC588" i="1" s="1"/>
  <c r="H598" i="1"/>
  <c r="I598" i="1" s="1"/>
  <c r="BF630" i="1"/>
  <c r="BG630" i="1" s="1"/>
  <c r="BH630" i="1" s="1"/>
  <c r="BF622" i="1"/>
  <c r="BG622" i="1" s="1"/>
  <c r="BH622" i="1" s="1"/>
  <c r="BF614" i="1"/>
  <c r="BG614" i="1" s="1"/>
  <c r="BH614" i="1" s="1"/>
  <c r="BI614" i="1" s="1"/>
  <c r="BJ614" i="1" s="1"/>
  <c r="BF606" i="1"/>
  <c r="BG606" i="1" s="1"/>
  <c r="BH606" i="1" s="1"/>
  <c r="BI606" i="1" s="1"/>
  <c r="BJ606" i="1" s="1"/>
  <c r="BF598" i="1"/>
  <c r="BG598" i="1" s="1"/>
  <c r="BH598" i="1" s="1"/>
  <c r="BF629" i="1"/>
  <c r="BG629" i="1" s="1"/>
  <c r="BH629" i="1" s="1"/>
  <c r="BI629" i="1" s="1"/>
  <c r="BJ629" i="1" s="1"/>
  <c r="BF621" i="1"/>
  <c r="BG621" i="1" s="1"/>
  <c r="BH621" i="1" s="1"/>
  <c r="BF613" i="1"/>
  <c r="BG613" i="1" s="1"/>
  <c r="BH613" i="1" s="1"/>
  <c r="BI613" i="1" s="1"/>
  <c r="BJ613" i="1" s="1"/>
  <c r="BF605" i="1"/>
  <c r="BG605" i="1" s="1"/>
  <c r="BH605" i="1" s="1"/>
  <c r="BF597" i="1"/>
  <c r="BG597" i="1" s="1"/>
  <c r="BH597" i="1" s="1"/>
  <c r="BF628" i="1"/>
  <c r="BG628" i="1" s="1"/>
  <c r="BH628" i="1" s="1"/>
  <c r="BI628" i="1" s="1"/>
  <c r="BJ628" i="1" s="1"/>
  <c r="BF620" i="1"/>
  <c r="BG620" i="1" s="1"/>
  <c r="BH620" i="1" s="1"/>
  <c r="BF612" i="1"/>
  <c r="BG612" i="1" s="1"/>
  <c r="BH612" i="1" s="1"/>
  <c r="BI612" i="1" s="1"/>
  <c r="BJ612" i="1" s="1"/>
  <c r="BF604" i="1"/>
  <c r="BG604" i="1" s="1"/>
  <c r="BH604" i="1" s="1"/>
  <c r="BF627" i="1"/>
  <c r="BG627" i="1" s="1"/>
  <c r="BH627" i="1" s="1"/>
  <c r="BF619" i="1"/>
  <c r="BG619" i="1" s="1"/>
  <c r="BH619" i="1" s="1"/>
  <c r="BF611" i="1"/>
  <c r="BG611" i="1" s="1"/>
  <c r="BH611" i="1" s="1"/>
  <c r="BF603" i="1"/>
  <c r="BG603" i="1" s="1"/>
  <c r="BH603" i="1" s="1"/>
  <c r="BF626" i="1"/>
  <c r="BG626" i="1" s="1"/>
  <c r="BH626" i="1" s="1"/>
  <c r="BI626" i="1" s="1"/>
  <c r="BJ626" i="1" s="1"/>
  <c r="BF618" i="1"/>
  <c r="BG618" i="1" s="1"/>
  <c r="BH618" i="1" s="1"/>
  <c r="BF610" i="1"/>
  <c r="BG610" i="1" s="1"/>
  <c r="BH610" i="1" s="1"/>
  <c r="BF602" i="1"/>
  <c r="BG602" i="1" s="1"/>
  <c r="BH602" i="1" s="1"/>
  <c r="BF625" i="1"/>
  <c r="BG625" i="1" s="1"/>
  <c r="BH625" i="1" s="1"/>
  <c r="BI625" i="1" s="1"/>
  <c r="BF617" i="1"/>
  <c r="BG617" i="1" s="1"/>
  <c r="BH617" i="1" s="1"/>
  <c r="BF609" i="1"/>
  <c r="BG609" i="1" s="1"/>
  <c r="BH609" i="1" s="1"/>
  <c r="BI609" i="1" s="1"/>
  <c r="BJ609" i="1" s="1"/>
  <c r="BF601" i="1"/>
  <c r="BG601" i="1" s="1"/>
  <c r="BH601" i="1" s="1"/>
  <c r="BF624" i="1"/>
  <c r="BG624" i="1" s="1"/>
  <c r="BH624" i="1" s="1"/>
  <c r="BI624" i="1" s="1"/>
  <c r="BJ624" i="1" s="1"/>
  <c r="BF616" i="1"/>
  <c r="BG616" i="1" s="1"/>
  <c r="BH616" i="1" s="1"/>
  <c r="BF608" i="1"/>
  <c r="BG608" i="1" s="1"/>
  <c r="BH608" i="1" s="1"/>
  <c r="BF600" i="1"/>
  <c r="BG600" i="1" s="1"/>
  <c r="BH600" i="1" s="1"/>
  <c r="BF631" i="1"/>
  <c r="BG631" i="1" s="1"/>
  <c r="BH631" i="1" s="1"/>
  <c r="BF623" i="1"/>
  <c r="BG623" i="1" s="1"/>
  <c r="BH623" i="1" s="1"/>
  <c r="BF615" i="1"/>
  <c r="BG615" i="1" s="1"/>
  <c r="BH615" i="1" s="1"/>
  <c r="BF607" i="1"/>
  <c r="BG607" i="1" s="1"/>
  <c r="BH607" i="1" s="1"/>
  <c r="BF599" i="1"/>
  <c r="BG599" i="1" s="1"/>
  <c r="BH599" i="1" s="1"/>
  <c r="M604" i="1"/>
  <c r="M611" i="1"/>
  <c r="M619" i="1"/>
  <c r="N619" i="1" s="1"/>
  <c r="M627" i="1"/>
  <c r="N627" i="1" s="1"/>
  <c r="R599" i="1"/>
  <c r="S599" i="1" s="1"/>
  <c r="T599" i="1" s="1"/>
  <c r="U599" i="1" s="1"/>
  <c r="R607" i="1"/>
  <c r="S607" i="1" s="1"/>
  <c r="R615" i="1"/>
  <c r="S615" i="1" s="1"/>
  <c r="R622" i="1"/>
  <c r="R630" i="1"/>
  <c r="W603" i="1"/>
  <c r="X603" i="1" s="1"/>
  <c r="Y603" i="1" s="1"/>
  <c r="Z603" i="1" s="1"/>
  <c r="W611" i="1"/>
  <c r="X611" i="1" s="1"/>
  <c r="Y611" i="1" s="1"/>
  <c r="Z611" i="1" s="1"/>
  <c r="W619" i="1"/>
  <c r="X619" i="1" s="1"/>
  <c r="Y619" i="1" s="1"/>
  <c r="Z619" i="1" s="1"/>
  <c r="W627" i="1"/>
  <c r="X627" i="1" s="1"/>
  <c r="Y627" i="1" s="1"/>
  <c r="Z627" i="1" s="1"/>
  <c r="AB600" i="1"/>
  <c r="AC600" i="1" s="1"/>
  <c r="AD600" i="1" s="1"/>
  <c r="AE600" i="1" s="1"/>
  <c r="AB607" i="1"/>
  <c r="AC607" i="1" s="1"/>
  <c r="AD607" i="1" s="1"/>
  <c r="AE607" i="1" s="1"/>
  <c r="AB614" i="1"/>
  <c r="AC614" i="1" s="1"/>
  <c r="AD614" i="1" s="1"/>
  <c r="AE614" i="1" s="1"/>
  <c r="AB622" i="1"/>
  <c r="AC622" i="1" s="1"/>
  <c r="AD622" i="1" s="1"/>
  <c r="AE622" i="1" s="1"/>
  <c r="AB630" i="1"/>
  <c r="AC630" i="1" s="1"/>
  <c r="AD630" i="1" s="1"/>
  <c r="AE630" i="1" s="1"/>
  <c r="AG603" i="1"/>
  <c r="AH603" i="1" s="1"/>
  <c r="AI603" i="1" s="1"/>
  <c r="AJ603" i="1" s="1"/>
  <c r="AG611" i="1"/>
  <c r="AH611" i="1" s="1"/>
  <c r="AI611" i="1" s="1"/>
  <c r="AJ611" i="1" s="1"/>
  <c r="AG618" i="1"/>
  <c r="AH618" i="1" s="1"/>
  <c r="AI618" i="1" s="1"/>
  <c r="AJ618" i="1" s="1"/>
  <c r="AG631" i="1"/>
  <c r="AH631" i="1" s="1"/>
  <c r="AI631" i="1" s="1"/>
  <c r="AJ631" i="1" s="1"/>
  <c r="AL604" i="1"/>
  <c r="AM604" i="1" s="1"/>
  <c r="AN604" i="1" s="1"/>
  <c r="AO604" i="1" s="1"/>
  <c r="AL612" i="1"/>
  <c r="AM612" i="1" s="1"/>
  <c r="AN612" i="1" s="1"/>
  <c r="AO612" i="1" s="1"/>
  <c r="AL620" i="1"/>
  <c r="AM620" i="1" s="1"/>
  <c r="AN620" i="1" s="1"/>
  <c r="AO620" i="1" s="1"/>
  <c r="AL627" i="1"/>
  <c r="AM627" i="1" s="1"/>
  <c r="AN627" i="1" s="1"/>
  <c r="AO627" i="1" s="1"/>
  <c r="AQ599" i="1"/>
  <c r="AR599" i="1" s="1"/>
  <c r="AS599" i="1" s="1"/>
  <c r="AT599" i="1" s="1"/>
  <c r="AQ607" i="1"/>
  <c r="AR607" i="1" s="1"/>
  <c r="AS607" i="1" s="1"/>
  <c r="AT607" i="1" s="1"/>
  <c r="AQ615" i="1"/>
  <c r="AR615" i="1" s="1"/>
  <c r="AS615" i="1" s="1"/>
  <c r="AT615" i="1" s="1"/>
  <c r="AQ623" i="1"/>
  <c r="AR623" i="1" s="1"/>
  <c r="AS623" i="1" s="1"/>
  <c r="AT623" i="1" s="1"/>
  <c r="AQ631" i="1"/>
  <c r="AR631" i="1" s="1"/>
  <c r="AS631" i="1" s="1"/>
  <c r="AT631" i="1" s="1"/>
  <c r="AV604" i="1"/>
  <c r="AW604" i="1" s="1"/>
  <c r="AX604" i="1" s="1"/>
  <c r="AY604" i="1" s="1"/>
  <c r="AV610" i="1"/>
  <c r="AW610" i="1" s="1"/>
  <c r="AX610" i="1" s="1"/>
  <c r="AY610" i="1" s="1"/>
  <c r="H622" i="1"/>
  <c r="I622" i="1" s="1"/>
  <c r="H618" i="1"/>
  <c r="I618" i="1" s="1"/>
  <c r="F604" i="1"/>
  <c r="G604" i="1" s="1"/>
  <c r="M597" i="1"/>
  <c r="N597" i="1" s="1"/>
  <c r="O597" i="1" s="1"/>
  <c r="M612" i="1"/>
  <c r="N612" i="1" s="1"/>
  <c r="M620" i="1"/>
  <c r="N620" i="1" s="1"/>
  <c r="O620" i="1" s="1"/>
  <c r="P620" i="1" s="1"/>
  <c r="M628" i="1"/>
  <c r="N628" i="1" s="1"/>
  <c r="O628" i="1" s="1"/>
  <c r="P628" i="1" s="1"/>
  <c r="R600" i="1"/>
  <c r="S600" i="1" s="1"/>
  <c r="R608" i="1"/>
  <c r="S608" i="1" s="1"/>
  <c r="T608" i="1" s="1"/>
  <c r="U608" i="1" s="1"/>
  <c r="R616" i="1"/>
  <c r="R623" i="1"/>
  <c r="S623" i="1" s="1"/>
  <c r="T623" i="1" s="1"/>
  <c r="U623" i="1" s="1"/>
  <c r="R631" i="1"/>
  <c r="S631" i="1" s="1"/>
  <c r="T631" i="1" s="1"/>
  <c r="U631" i="1" s="1"/>
  <c r="W604" i="1"/>
  <c r="X604" i="1" s="1"/>
  <c r="Y604" i="1" s="1"/>
  <c r="Z604" i="1" s="1"/>
  <c r="W612" i="1"/>
  <c r="X612" i="1" s="1"/>
  <c r="Y612" i="1" s="1"/>
  <c r="Z612" i="1" s="1"/>
  <c r="W620" i="1"/>
  <c r="X620" i="1" s="1"/>
  <c r="Y620" i="1" s="1"/>
  <c r="Z620" i="1" s="1"/>
  <c r="W628" i="1"/>
  <c r="X628" i="1" s="1"/>
  <c r="Y628" i="1" s="1"/>
  <c r="Z628" i="1" s="1"/>
  <c r="AB601" i="1"/>
  <c r="AC601" i="1" s="1"/>
  <c r="AD601" i="1" s="1"/>
  <c r="AE601" i="1" s="1"/>
  <c r="AB608" i="1"/>
  <c r="AC608" i="1" s="1"/>
  <c r="AD608" i="1" s="1"/>
  <c r="AE608" i="1" s="1"/>
  <c r="AB615" i="1"/>
  <c r="AC615" i="1" s="1"/>
  <c r="AD615" i="1" s="1"/>
  <c r="AE615" i="1" s="1"/>
  <c r="AB623" i="1"/>
  <c r="AC623" i="1" s="1"/>
  <c r="AD623" i="1" s="1"/>
  <c r="AE623" i="1" s="1"/>
  <c r="AB631" i="1"/>
  <c r="AC631" i="1" s="1"/>
  <c r="AD631" i="1" s="1"/>
  <c r="AE631" i="1" s="1"/>
  <c r="AG604" i="1"/>
  <c r="AH604" i="1" s="1"/>
  <c r="AI604" i="1" s="1"/>
  <c r="AJ604" i="1" s="1"/>
  <c r="AG612" i="1"/>
  <c r="AH612" i="1" s="1"/>
  <c r="AI612" i="1" s="1"/>
  <c r="AJ612" i="1" s="1"/>
  <c r="AG619" i="1"/>
  <c r="AH619" i="1" s="1"/>
  <c r="AI619" i="1" s="1"/>
  <c r="AJ619" i="1" s="1"/>
  <c r="AG625" i="1"/>
  <c r="AH625" i="1" s="1"/>
  <c r="AI625" i="1" s="1"/>
  <c r="AJ625" i="1" s="1"/>
  <c r="AL597" i="1"/>
  <c r="AM597" i="1" s="1"/>
  <c r="AN597" i="1" s="1"/>
  <c r="AL605" i="1"/>
  <c r="AM605" i="1" s="1"/>
  <c r="AN605" i="1" s="1"/>
  <c r="AO605" i="1" s="1"/>
  <c r="AL613" i="1"/>
  <c r="AM613" i="1" s="1"/>
  <c r="AN613" i="1" s="1"/>
  <c r="AO613" i="1" s="1"/>
  <c r="AL628" i="1"/>
  <c r="AM628" i="1" s="1"/>
  <c r="AN628" i="1" s="1"/>
  <c r="AO628" i="1" s="1"/>
  <c r="AQ600" i="1"/>
  <c r="AR600" i="1" s="1"/>
  <c r="AS600" i="1" s="1"/>
  <c r="AT600" i="1" s="1"/>
  <c r="AQ608" i="1"/>
  <c r="AR608" i="1" s="1"/>
  <c r="AS608" i="1" s="1"/>
  <c r="AT608" i="1" s="1"/>
  <c r="AQ616" i="1"/>
  <c r="AR616" i="1" s="1"/>
  <c r="AS616" i="1" s="1"/>
  <c r="AT616" i="1" s="1"/>
  <c r="AQ624" i="1"/>
  <c r="AR624" i="1" s="1"/>
  <c r="AS624" i="1" s="1"/>
  <c r="AT624" i="1" s="1"/>
  <c r="AV597" i="1"/>
  <c r="AW597" i="1" s="1"/>
  <c r="AX597" i="1" s="1"/>
  <c r="AV611" i="1"/>
  <c r="AW611" i="1" s="1"/>
  <c r="AX611" i="1" s="1"/>
  <c r="AY611" i="1" s="1"/>
  <c r="AV619" i="1"/>
  <c r="AW619" i="1" s="1"/>
  <c r="AX619" i="1" s="1"/>
  <c r="AY619" i="1" s="1"/>
  <c r="F630" i="1"/>
  <c r="F626" i="1"/>
  <c r="F610" i="1"/>
  <c r="G610" i="1" s="1"/>
  <c r="H610" i="1" s="1"/>
  <c r="I610" i="1" s="1"/>
  <c r="F600" i="1"/>
  <c r="M598" i="1"/>
  <c r="N598" i="1" s="1"/>
  <c r="O598" i="1" s="1"/>
  <c r="P598" i="1" s="1"/>
  <c r="M605" i="1"/>
  <c r="N605" i="1" s="1"/>
  <c r="O605" i="1" s="1"/>
  <c r="P605" i="1" s="1"/>
  <c r="M613" i="1"/>
  <c r="N613" i="1" s="1"/>
  <c r="O613" i="1" s="1"/>
  <c r="P613" i="1" s="1"/>
  <c r="M621" i="1"/>
  <c r="N621" i="1" s="1"/>
  <c r="R601" i="1"/>
  <c r="S601" i="1" s="1"/>
  <c r="R609" i="1"/>
  <c r="S609" i="1" s="1"/>
  <c r="T609" i="1" s="1"/>
  <c r="U609" i="1" s="1"/>
  <c r="R624" i="1"/>
  <c r="S624" i="1" s="1"/>
  <c r="W597" i="1"/>
  <c r="X597" i="1" s="1"/>
  <c r="Y597" i="1" s="1"/>
  <c r="W605" i="1"/>
  <c r="X605" i="1" s="1"/>
  <c r="Y605" i="1" s="1"/>
  <c r="Z605" i="1" s="1"/>
  <c r="W613" i="1"/>
  <c r="X613" i="1" s="1"/>
  <c r="Y613" i="1" s="1"/>
  <c r="Z613" i="1" s="1"/>
  <c r="W621" i="1"/>
  <c r="X621" i="1" s="1"/>
  <c r="Y621" i="1" s="1"/>
  <c r="Z621" i="1" s="1"/>
  <c r="W629" i="1"/>
  <c r="X629" i="1" s="1"/>
  <c r="Y629" i="1" s="1"/>
  <c r="Z629" i="1" s="1"/>
  <c r="AB602" i="1"/>
  <c r="AC602" i="1" s="1"/>
  <c r="AD602" i="1" s="1"/>
  <c r="AE602" i="1" s="1"/>
  <c r="AB616" i="1"/>
  <c r="AC616" i="1" s="1"/>
  <c r="AD616" i="1" s="1"/>
  <c r="AE616" i="1" s="1"/>
  <c r="AB624" i="1"/>
  <c r="AC624" i="1" s="1"/>
  <c r="AD624" i="1" s="1"/>
  <c r="AE624" i="1" s="1"/>
  <c r="AG597" i="1"/>
  <c r="AH597" i="1" s="1"/>
  <c r="AI597" i="1" s="1"/>
  <c r="AJ597" i="1" s="1"/>
  <c r="AG605" i="1"/>
  <c r="AH605" i="1" s="1"/>
  <c r="AI605" i="1" s="1"/>
  <c r="AJ605" i="1" s="1"/>
  <c r="AG620" i="1"/>
  <c r="AH620" i="1" s="1"/>
  <c r="AI620" i="1" s="1"/>
  <c r="AJ620" i="1" s="1"/>
  <c r="AG626" i="1"/>
  <c r="AH626" i="1" s="1"/>
  <c r="AI626" i="1" s="1"/>
  <c r="AJ626" i="1" s="1"/>
  <c r="AL598" i="1"/>
  <c r="AM598" i="1" s="1"/>
  <c r="AN598" i="1" s="1"/>
  <c r="AO598" i="1" s="1"/>
  <c r="AL606" i="1"/>
  <c r="AM606" i="1" s="1"/>
  <c r="AN606" i="1" s="1"/>
  <c r="AO606" i="1" s="1"/>
  <c r="AL614" i="1"/>
  <c r="AM614" i="1" s="1"/>
  <c r="AN614" i="1" s="1"/>
  <c r="AO614" i="1" s="1"/>
  <c r="AL621" i="1"/>
  <c r="AM621" i="1" s="1"/>
  <c r="AN621" i="1" s="1"/>
  <c r="AO621" i="1" s="1"/>
  <c r="AQ601" i="1"/>
  <c r="AR601" i="1" s="1"/>
  <c r="AS601" i="1" s="1"/>
  <c r="AT601" i="1" s="1"/>
  <c r="AQ609" i="1"/>
  <c r="AR609" i="1" s="1"/>
  <c r="AS609" i="1" s="1"/>
  <c r="AT609" i="1" s="1"/>
  <c r="AQ617" i="1"/>
  <c r="AR617" i="1" s="1"/>
  <c r="AS617" i="1" s="1"/>
  <c r="AT617" i="1" s="1"/>
  <c r="AQ625" i="1"/>
  <c r="AR625" i="1" s="1"/>
  <c r="AS625" i="1" s="1"/>
  <c r="AT625" i="1" s="1"/>
  <c r="AV598" i="1"/>
  <c r="AW598" i="1" s="1"/>
  <c r="AX598" i="1" s="1"/>
  <c r="AY598" i="1" s="1"/>
  <c r="AV605" i="1"/>
  <c r="AW605" i="1" s="1"/>
  <c r="AX605" i="1" s="1"/>
  <c r="AY605" i="1" s="1"/>
  <c r="AV612" i="1"/>
  <c r="AW612" i="1" s="1"/>
  <c r="AX612" i="1" s="1"/>
  <c r="AY612" i="1" s="1"/>
  <c r="M599" i="1"/>
  <c r="N599" i="1" s="1"/>
  <c r="M606" i="1"/>
  <c r="N606" i="1" s="1"/>
  <c r="M614" i="1"/>
  <c r="N614" i="1" s="1"/>
  <c r="O614" i="1" s="1"/>
  <c r="P614" i="1" s="1"/>
  <c r="M622" i="1"/>
  <c r="N622" i="1" s="1"/>
  <c r="O622" i="1" s="1"/>
  <c r="P622" i="1" s="1"/>
  <c r="M629" i="1"/>
  <c r="N629" i="1" s="1"/>
  <c r="R602" i="1"/>
  <c r="R610" i="1"/>
  <c r="S610" i="1" s="1"/>
  <c r="T610" i="1" s="1"/>
  <c r="U610" i="1" s="1"/>
  <c r="R617" i="1"/>
  <c r="S617" i="1" s="1"/>
  <c r="T617" i="1" s="1"/>
  <c r="U617" i="1" s="1"/>
  <c r="R625" i="1"/>
  <c r="W598" i="1"/>
  <c r="X598" i="1" s="1"/>
  <c r="Y598" i="1" s="1"/>
  <c r="Z598" i="1" s="1"/>
  <c r="W606" i="1"/>
  <c r="X606" i="1" s="1"/>
  <c r="Y606" i="1" s="1"/>
  <c r="Z606" i="1" s="1"/>
  <c r="W614" i="1"/>
  <c r="X614" i="1" s="1"/>
  <c r="Y614" i="1" s="1"/>
  <c r="Z614" i="1" s="1"/>
  <c r="W622" i="1"/>
  <c r="X622" i="1" s="1"/>
  <c r="Y622" i="1" s="1"/>
  <c r="Z622" i="1" s="1"/>
  <c r="W630" i="1"/>
  <c r="X630" i="1" s="1"/>
  <c r="Y630" i="1" s="1"/>
  <c r="Z630" i="1" s="1"/>
  <c r="AB603" i="1"/>
  <c r="AC603" i="1" s="1"/>
  <c r="AD603" i="1" s="1"/>
  <c r="AE603" i="1" s="1"/>
  <c r="AB609" i="1"/>
  <c r="AC609" i="1" s="1"/>
  <c r="AD609" i="1" s="1"/>
  <c r="AE609" i="1" s="1"/>
  <c r="AB617" i="1"/>
  <c r="AC617" i="1" s="1"/>
  <c r="AD617" i="1" s="1"/>
  <c r="AE617" i="1" s="1"/>
  <c r="AB625" i="1"/>
  <c r="AC625" i="1" s="1"/>
  <c r="AD625" i="1" s="1"/>
  <c r="AE625" i="1" s="1"/>
  <c r="AG598" i="1"/>
  <c r="AH598" i="1" s="1"/>
  <c r="AI598" i="1" s="1"/>
  <c r="AJ598" i="1" s="1"/>
  <c r="AG606" i="1"/>
  <c r="AH606" i="1" s="1"/>
  <c r="AI606" i="1" s="1"/>
  <c r="AJ606" i="1" s="1"/>
  <c r="AG613" i="1"/>
  <c r="AH613" i="1" s="1"/>
  <c r="AI613" i="1" s="1"/>
  <c r="AJ613" i="1" s="1"/>
  <c r="AG627" i="1"/>
  <c r="AH627" i="1" s="1"/>
  <c r="AI627" i="1" s="1"/>
  <c r="AJ627" i="1" s="1"/>
  <c r="AL599" i="1"/>
  <c r="AM599" i="1" s="1"/>
  <c r="AN599" i="1" s="1"/>
  <c r="AO599" i="1" s="1"/>
  <c r="AL607" i="1"/>
  <c r="AM607" i="1" s="1"/>
  <c r="AN607" i="1" s="1"/>
  <c r="AO607" i="1" s="1"/>
  <c r="AL615" i="1"/>
  <c r="AM615" i="1" s="1"/>
  <c r="AN615" i="1" s="1"/>
  <c r="AO615" i="1" s="1"/>
  <c r="AL622" i="1"/>
  <c r="AM622" i="1" s="1"/>
  <c r="AN622" i="1" s="1"/>
  <c r="AO622" i="1" s="1"/>
  <c r="AL629" i="1"/>
  <c r="AM629" i="1" s="1"/>
  <c r="AN629" i="1" s="1"/>
  <c r="AO629" i="1" s="1"/>
  <c r="AQ602" i="1"/>
  <c r="AR602" i="1" s="1"/>
  <c r="AS602" i="1" s="1"/>
  <c r="AT602" i="1" s="1"/>
  <c r="AQ610" i="1"/>
  <c r="AR610" i="1" s="1"/>
  <c r="AS610" i="1" s="1"/>
  <c r="AT610" i="1" s="1"/>
  <c r="AQ618" i="1"/>
  <c r="AR618" i="1" s="1"/>
  <c r="AS618" i="1" s="1"/>
  <c r="AT618" i="1" s="1"/>
  <c r="AQ626" i="1"/>
  <c r="AR626" i="1" s="1"/>
  <c r="AS626" i="1" s="1"/>
  <c r="AT626" i="1" s="1"/>
  <c r="AV599" i="1"/>
  <c r="AW599" i="1" s="1"/>
  <c r="AX599" i="1" s="1"/>
  <c r="AY599" i="1" s="1"/>
  <c r="AV606" i="1"/>
  <c r="AW606" i="1" s="1"/>
  <c r="AX606" i="1" s="1"/>
  <c r="AY606" i="1" s="1"/>
  <c r="AV622" i="1"/>
  <c r="AW622" i="1" s="1"/>
  <c r="AX622" i="1" s="1"/>
  <c r="AY622" i="1" s="1"/>
  <c r="F603" i="1"/>
  <c r="F599" i="1"/>
  <c r="M600" i="1"/>
  <c r="N600" i="1" s="1"/>
  <c r="M607" i="1"/>
  <c r="N607" i="1" s="1"/>
  <c r="M615" i="1"/>
  <c r="N615" i="1" s="1"/>
  <c r="M623" i="1"/>
  <c r="N623" i="1" s="1"/>
  <c r="M630" i="1"/>
  <c r="N630" i="1" s="1"/>
  <c r="R603" i="1"/>
  <c r="S603" i="1" s="1"/>
  <c r="R611" i="1"/>
  <c r="S611" i="1" s="1"/>
  <c r="R618" i="1"/>
  <c r="S618" i="1" s="1"/>
  <c r="R626" i="1"/>
  <c r="S626" i="1" s="1"/>
  <c r="T626" i="1" s="1"/>
  <c r="U626" i="1" s="1"/>
  <c r="W599" i="1"/>
  <c r="X599" i="1" s="1"/>
  <c r="Y599" i="1" s="1"/>
  <c r="Z599" i="1" s="1"/>
  <c r="W607" i="1"/>
  <c r="X607" i="1" s="1"/>
  <c r="Y607" i="1" s="1"/>
  <c r="Z607" i="1" s="1"/>
  <c r="W615" i="1"/>
  <c r="X615" i="1" s="1"/>
  <c r="Y615" i="1" s="1"/>
  <c r="Z615" i="1" s="1"/>
  <c r="W623" i="1"/>
  <c r="X623" i="1" s="1"/>
  <c r="Y623" i="1" s="1"/>
  <c r="Z623" i="1" s="1"/>
  <c r="W631" i="1"/>
  <c r="X631" i="1" s="1"/>
  <c r="Y631" i="1" s="1"/>
  <c r="Z631" i="1" s="1"/>
  <c r="AB604" i="1"/>
  <c r="AC604" i="1" s="1"/>
  <c r="AD604" i="1" s="1"/>
  <c r="AE604" i="1" s="1"/>
  <c r="AB610" i="1"/>
  <c r="AC610" i="1" s="1"/>
  <c r="AD610" i="1" s="1"/>
  <c r="AE610" i="1" s="1"/>
  <c r="AB618" i="1"/>
  <c r="AC618" i="1" s="1"/>
  <c r="AD618" i="1" s="1"/>
  <c r="AE618" i="1" s="1"/>
  <c r="AB626" i="1"/>
  <c r="AC626" i="1" s="1"/>
  <c r="AD626" i="1" s="1"/>
  <c r="AE626" i="1" s="1"/>
  <c r="AG599" i="1"/>
  <c r="AH599" i="1" s="1"/>
  <c r="AI599" i="1" s="1"/>
  <c r="AJ599" i="1" s="1"/>
  <c r="AG607" i="1"/>
  <c r="AH607" i="1" s="1"/>
  <c r="AI607" i="1" s="1"/>
  <c r="AJ607" i="1" s="1"/>
  <c r="AG614" i="1"/>
  <c r="AH614" i="1" s="1"/>
  <c r="AI614" i="1" s="1"/>
  <c r="AJ614" i="1" s="1"/>
  <c r="AG621" i="1"/>
  <c r="AH621" i="1" s="1"/>
  <c r="AI621" i="1" s="1"/>
  <c r="AJ621" i="1" s="1"/>
  <c r="AG628" i="1"/>
  <c r="AH628" i="1" s="1"/>
  <c r="AI628" i="1" s="1"/>
  <c r="AJ628" i="1" s="1"/>
  <c r="AL600" i="1"/>
  <c r="AM600" i="1" s="1"/>
  <c r="AN600" i="1" s="1"/>
  <c r="AO600" i="1" s="1"/>
  <c r="AL608" i="1"/>
  <c r="AM608" i="1" s="1"/>
  <c r="AN608" i="1" s="1"/>
  <c r="AO608" i="1" s="1"/>
  <c r="AL616" i="1"/>
  <c r="AM616" i="1" s="1"/>
  <c r="AN616" i="1" s="1"/>
  <c r="AO616" i="1" s="1"/>
  <c r="AL623" i="1"/>
  <c r="AM623" i="1" s="1"/>
  <c r="AN623" i="1" s="1"/>
  <c r="AO623" i="1" s="1"/>
  <c r="AL630" i="1"/>
  <c r="AM630" i="1" s="1"/>
  <c r="AN630" i="1" s="1"/>
  <c r="AO630" i="1" s="1"/>
  <c r="AQ603" i="1"/>
  <c r="AR603" i="1" s="1"/>
  <c r="AS603" i="1" s="1"/>
  <c r="AT603" i="1" s="1"/>
  <c r="AQ611" i="1"/>
  <c r="AR611" i="1" s="1"/>
  <c r="AS611" i="1" s="1"/>
  <c r="AT611" i="1" s="1"/>
  <c r="AQ619" i="1"/>
  <c r="AR619" i="1" s="1"/>
  <c r="AS619" i="1" s="1"/>
  <c r="AT619" i="1" s="1"/>
  <c r="AQ627" i="1"/>
  <c r="AR627" i="1" s="1"/>
  <c r="AS627" i="1" s="1"/>
  <c r="AT627" i="1" s="1"/>
  <c r="AV600" i="1"/>
  <c r="AW600" i="1" s="1"/>
  <c r="AX600" i="1" s="1"/>
  <c r="AY600" i="1" s="1"/>
  <c r="AV607" i="1"/>
  <c r="AW607" i="1" s="1"/>
  <c r="AX607" i="1" s="1"/>
  <c r="AY607" i="1" s="1"/>
  <c r="AV613" i="1"/>
  <c r="AW613" i="1" s="1"/>
  <c r="AX613" i="1" s="1"/>
  <c r="AY613" i="1" s="1"/>
  <c r="AV625" i="1"/>
  <c r="AW625" i="1" s="1"/>
  <c r="AX625" i="1" s="1"/>
  <c r="AY625" i="1" s="1"/>
  <c r="G597" i="1"/>
  <c r="H597" i="1" s="1"/>
  <c r="I597" i="1" s="1"/>
  <c r="J597" i="1" s="1"/>
  <c r="H627" i="1"/>
  <c r="I627" i="1" s="1"/>
  <c r="H624" i="1"/>
  <c r="I624" i="1" s="1"/>
  <c r="H608" i="1"/>
  <c r="I608" i="1" s="1"/>
  <c r="H602" i="1"/>
  <c r="I602" i="1" s="1"/>
  <c r="F606" i="1"/>
  <c r="G606" i="1" s="1"/>
  <c r="H606" i="1" s="1"/>
  <c r="I606" i="1" s="1"/>
  <c r="M601" i="1"/>
  <c r="M608" i="1"/>
  <c r="N608" i="1" s="1"/>
  <c r="O608" i="1" s="1"/>
  <c r="P608" i="1" s="1"/>
  <c r="M616" i="1"/>
  <c r="N616" i="1" s="1"/>
  <c r="O616" i="1" s="1"/>
  <c r="P616" i="1" s="1"/>
  <c r="M624" i="1"/>
  <c r="N624" i="1" s="1"/>
  <c r="M631" i="1"/>
  <c r="R604" i="1"/>
  <c r="S604" i="1" s="1"/>
  <c r="R612" i="1"/>
  <c r="S612" i="1" s="1"/>
  <c r="R619" i="1"/>
  <c r="R627" i="1"/>
  <c r="S627" i="1" s="1"/>
  <c r="T627" i="1" s="1"/>
  <c r="U627" i="1" s="1"/>
  <c r="W600" i="1"/>
  <c r="X600" i="1" s="1"/>
  <c r="Y600" i="1" s="1"/>
  <c r="Z600" i="1" s="1"/>
  <c r="W608" i="1"/>
  <c r="X608" i="1" s="1"/>
  <c r="Y608" i="1" s="1"/>
  <c r="Z608" i="1" s="1"/>
  <c r="W616" i="1"/>
  <c r="X616" i="1" s="1"/>
  <c r="Y616" i="1" s="1"/>
  <c r="Z616" i="1" s="1"/>
  <c r="W624" i="1"/>
  <c r="X624" i="1" s="1"/>
  <c r="Y624" i="1" s="1"/>
  <c r="Z624" i="1" s="1"/>
  <c r="AB597" i="1"/>
  <c r="AC597" i="1" s="1"/>
  <c r="AD597" i="1" s="1"/>
  <c r="AB611" i="1"/>
  <c r="AC611" i="1" s="1"/>
  <c r="AD611" i="1" s="1"/>
  <c r="AE611" i="1" s="1"/>
  <c r="AB619" i="1"/>
  <c r="AC619" i="1" s="1"/>
  <c r="AD619" i="1" s="1"/>
  <c r="AE619" i="1" s="1"/>
  <c r="AB627" i="1"/>
  <c r="AC627" i="1" s="1"/>
  <c r="AD627" i="1" s="1"/>
  <c r="AE627" i="1" s="1"/>
  <c r="AG600" i="1"/>
  <c r="AH600" i="1" s="1"/>
  <c r="AI600" i="1" s="1"/>
  <c r="AJ600" i="1" s="1"/>
  <c r="AG608" i="1"/>
  <c r="AH608" i="1" s="1"/>
  <c r="AI608" i="1" s="1"/>
  <c r="AJ608" i="1" s="1"/>
  <c r="AG615" i="1"/>
  <c r="AH615" i="1" s="1"/>
  <c r="AI615" i="1" s="1"/>
  <c r="AJ615" i="1" s="1"/>
  <c r="AG622" i="1"/>
  <c r="AH622" i="1" s="1"/>
  <c r="AI622" i="1" s="1"/>
  <c r="AJ622" i="1" s="1"/>
  <c r="AL601" i="1"/>
  <c r="AM601" i="1" s="1"/>
  <c r="AN601" i="1" s="1"/>
  <c r="AO601" i="1" s="1"/>
  <c r="AL609" i="1"/>
  <c r="AM609" i="1" s="1"/>
  <c r="AN609" i="1" s="1"/>
  <c r="AO609" i="1" s="1"/>
  <c r="AL617" i="1"/>
  <c r="AM617" i="1" s="1"/>
  <c r="AN617" i="1" s="1"/>
  <c r="AO617" i="1" s="1"/>
  <c r="AL624" i="1"/>
  <c r="AM624" i="1" s="1"/>
  <c r="AN624" i="1" s="1"/>
  <c r="AO624" i="1" s="1"/>
  <c r="AL631" i="1"/>
  <c r="AM631" i="1" s="1"/>
  <c r="AN631" i="1" s="1"/>
  <c r="AO631" i="1" s="1"/>
  <c r="AQ604" i="1"/>
  <c r="AR604" i="1" s="1"/>
  <c r="AS604" i="1" s="1"/>
  <c r="AT604" i="1" s="1"/>
  <c r="AQ612" i="1"/>
  <c r="AR612" i="1" s="1"/>
  <c r="AS612" i="1" s="1"/>
  <c r="AT612" i="1" s="1"/>
  <c r="AQ620" i="1"/>
  <c r="AR620" i="1" s="1"/>
  <c r="AS620" i="1" s="1"/>
  <c r="AT620" i="1" s="1"/>
  <c r="AQ628" i="1"/>
  <c r="AR628" i="1" s="1"/>
  <c r="AS628" i="1" s="1"/>
  <c r="AT628" i="1" s="1"/>
  <c r="AV601" i="1"/>
  <c r="AW601" i="1" s="1"/>
  <c r="AX601" i="1" s="1"/>
  <c r="AY601" i="1" s="1"/>
  <c r="AV608" i="1"/>
  <c r="AW608" i="1" s="1"/>
  <c r="AX608" i="1" s="1"/>
  <c r="AY608" i="1" s="1"/>
  <c r="F631" i="1"/>
  <c r="H619" i="1"/>
  <c r="I619" i="1" s="1"/>
  <c r="F616" i="1"/>
  <c r="AV628" i="1"/>
  <c r="AW628" i="1" s="1"/>
  <c r="AX628" i="1" s="1"/>
  <c r="AY628" i="1" s="1"/>
  <c r="AV621" i="1"/>
  <c r="AW621" i="1" s="1"/>
  <c r="AX621" i="1" s="1"/>
  <c r="AY621" i="1" s="1"/>
  <c r="AV627" i="1"/>
  <c r="AW627" i="1" s="1"/>
  <c r="AX627" i="1" s="1"/>
  <c r="AY627" i="1" s="1"/>
  <c r="AV626" i="1"/>
  <c r="AW626" i="1" s="1"/>
  <c r="AX626" i="1" s="1"/>
  <c r="AY626" i="1" s="1"/>
  <c r="AV620" i="1"/>
  <c r="AW620" i="1" s="1"/>
  <c r="AX620" i="1" s="1"/>
  <c r="AY620" i="1" s="1"/>
  <c r="AV631" i="1"/>
  <c r="AW631" i="1" s="1"/>
  <c r="AX631" i="1" s="1"/>
  <c r="AY631" i="1" s="1"/>
  <c r="AV618" i="1"/>
  <c r="AW618" i="1" s="1"/>
  <c r="AX618" i="1" s="1"/>
  <c r="AY618" i="1" s="1"/>
  <c r="AV630" i="1"/>
  <c r="AW630" i="1" s="1"/>
  <c r="AX630" i="1" s="1"/>
  <c r="AY630" i="1" s="1"/>
  <c r="AV624" i="1"/>
  <c r="AW624" i="1" s="1"/>
  <c r="AX624" i="1" s="1"/>
  <c r="AY624" i="1" s="1"/>
  <c r="AV617" i="1"/>
  <c r="AW617" i="1" s="1"/>
  <c r="AX617" i="1" s="1"/>
  <c r="AY617" i="1" s="1"/>
  <c r="AV629" i="1"/>
  <c r="AW629" i="1" s="1"/>
  <c r="AX629" i="1" s="1"/>
  <c r="AY629" i="1" s="1"/>
  <c r="AV623" i="1"/>
  <c r="AW623" i="1" s="1"/>
  <c r="AX623" i="1" s="1"/>
  <c r="AY623" i="1" s="1"/>
  <c r="M602" i="1"/>
  <c r="N602" i="1" s="1"/>
  <c r="M609" i="1"/>
  <c r="N609" i="1" s="1"/>
  <c r="M617" i="1"/>
  <c r="N617" i="1" s="1"/>
  <c r="M625" i="1"/>
  <c r="N625" i="1" s="1"/>
  <c r="O625" i="1" s="1"/>
  <c r="P625" i="1" s="1"/>
  <c r="R597" i="1"/>
  <c r="S597" i="1" s="1"/>
  <c r="R605" i="1"/>
  <c r="R613" i="1"/>
  <c r="R620" i="1"/>
  <c r="R628" i="1"/>
  <c r="S628" i="1" s="1"/>
  <c r="W601" i="1"/>
  <c r="X601" i="1" s="1"/>
  <c r="Y601" i="1" s="1"/>
  <c r="Z601" i="1" s="1"/>
  <c r="W609" i="1"/>
  <c r="X609" i="1" s="1"/>
  <c r="Y609" i="1" s="1"/>
  <c r="Z609" i="1" s="1"/>
  <c r="W617" i="1"/>
  <c r="X617" i="1" s="1"/>
  <c r="Y617" i="1" s="1"/>
  <c r="Z617" i="1" s="1"/>
  <c r="W625" i="1"/>
  <c r="X625" i="1" s="1"/>
  <c r="Y625" i="1" s="1"/>
  <c r="Z625" i="1" s="1"/>
  <c r="AB598" i="1"/>
  <c r="AC598" i="1" s="1"/>
  <c r="AD598" i="1" s="1"/>
  <c r="AB605" i="1"/>
  <c r="AC605" i="1" s="1"/>
  <c r="AD605" i="1" s="1"/>
  <c r="AE605" i="1" s="1"/>
  <c r="AB612" i="1"/>
  <c r="AC612" i="1" s="1"/>
  <c r="AD612" i="1" s="1"/>
  <c r="AE612" i="1" s="1"/>
  <c r="AB620" i="1"/>
  <c r="AC620" i="1" s="1"/>
  <c r="AD620" i="1" s="1"/>
  <c r="AE620" i="1" s="1"/>
  <c r="AB628" i="1"/>
  <c r="AC628" i="1" s="1"/>
  <c r="AD628" i="1" s="1"/>
  <c r="AE628" i="1" s="1"/>
  <c r="AG601" i="1"/>
  <c r="AH601" i="1" s="1"/>
  <c r="AI601" i="1" s="1"/>
  <c r="AJ601" i="1" s="1"/>
  <c r="AG609" i="1"/>
  <c r="AH609" i="1" s="1"/>
  <c r="AI609" i="1" s="1"/>
  <c r="AJ609" i="1" s="1"/>
  <c r="AG616" i="1"/>
  <c r="AH616" i="1" s="1"/>
  <c r="AI616" i="1" s="1"/>
  <c r="AJ616" i="1" s="1"/>
  <c r="AG623" i="1"/>
  <c r="AH623" i="1" s="1"/>
  <c r="AI623" i="1" s="1"/>
  <c r="AJ623" i="1" s="1"/>
  <c r="AG629" i="1"/>
  <c r="AH629" i="1" s="1"/>
  <c r="AI629" i="1" s="1"/>
  <c r="AJ629" i="1" s="1"/>
  <c r="AL602" i="1"/>
  <c r="AM602" i="1" s="1"/>
  <c r="AN602" i="1" s="1"/>
  <c r="AO602" i="1" s="1"/>
  <c r="AL610" i="1"/>
  <c r="AM610" i="1" s="1"/>
  <c r="AN610" i="1" s="1"/>
  <c r="AO610" i="1" s="1"/>
  <c r="AL618" i="1"/>
  <c r="AM618" i="1" s="1"/>
  <c r="AN618" i="1" s="1"/>
  <c r="AO618" i="1" s="1"/>
  <c r="AL625" i="1"/>
  <c r="AM625" i="1" s="1"/>
  <c r="AN625" i="1" s="1"/>
  <c r="AO625" i="1" s="1"/>
  <c r="AQ597" i="1"/>
  <c r="AR597" i="1" s="1"/>
  <c r="AS597" i="1" s="1"/>
  <c r="AT597" i="1" s="1"/>
  <c r="AU597" i="1" s="1"/>
  <c r="AU598" i="1" s="1"/>
  <c r="AU599" i="1" s="1"/>
  <c r="AU600" i="1" s="1"/>
  <c r="AU601" i="1" s="1"/>
  <c r="AU602" i="1" s="1"/>
  <c r="AU603" i="1" s="1"/>
  <c r="AU604" i="1" s="1"/>
  <c r="AU605" i="1" s="1"/>
  <c r="AQ605" i="1"/>
  <c r="AR605" i="1" s="1"/>
  <c r="AS605" i="1" s="1"/>
  <c r="AT605" i="1" s="1"/>
  <c r="AQ613" i="1"/>
  <c r="AR613" i="1" s="1"/>
  <c r="AS613" i="1" s="1"/>
  <c r="AT613" i="1" s="1"/>
  <c r="AQ621" i="1"/>
  <c r="AR621" i="1" s="1"/>
  <c r="AS621" i="1" s="1"/>
  <c r="AT621" i="1" s="1"/>
  <c r="AQ629" i="1"/>
  <c r="AR629" i="1" s="1"/>
  <c r="AS629" i="1" s="1"/>
  <c r="AT629" i="1" s="1"/>
  <c r="AV602" i="1"/>
  <c r="AW602" i="1" s="1"/>
  <c r="AX602" i="1" s="1"/>
  <c r="AY602" i="1" s="1"/>
  <c r="AV615" i="1"/>
  <c r="AW615" i="1" s="1"/>
  <c r="AX615" i="1" s="1"/>
  <c r="AY615" i="1" s="1"/>
  <c r="H623" i="1"/>
  <c r="I623" i="1" s="1"/>
  <c r="G615" i="1"/>
  <c r="H615" i="1" s="1"/>
  <c r="I615" i="1" s="1"/>
  <c r="H607" i="1"/>
  <c r="I607" i="1" s="1"/>
  <c r="BA625" i="1"/>
  <c r="BB625" i="1" s="1"/>
  <c r="BC625" i="1" s="1"/>
  <c r="BD625" i="1" s="1"/>
  <c r="BE625" i="1" s="1"/>
  <c r="BA617" i="1"/>
  <c r="BB617" i="1" s="1"/>
  <c r="BC617" i="1" s="1"/>
  <c r="BA609" i="1"/>
  <c r="BB609" i="1" s="1"/>
  <c r="BC609" i="1" s="1"/>
  <c r="BD609" i="1" s="1"/>
  <c r="BA624" i="1"/>
  <c r="BB624" i="1" s="1"/>
  <c r="BC624" i="1" s="1"/>
  <c r="BA616" i="1"/>
  <c r="BB616" i="1" s="1"/>
  <c r="BC616" i="1" s="1"/>
  <c r="BA608" i="1"/>
  <c r="BB608" i="1" s="1"/>
  <c r="BC608" i="1" s="1"/>
  <c r="BA600" i="1"/>
  <c r="BB600" i="1" s="1"/>
  <c r="BC600" i="1" s="1"/>
  <c r="BD600" i="1" s="1"/>
  <c r="BE600" i="1" s="1"/>
  <c r="BA631" i="1"/>
  <c r="BB631" i="1" s="1"/>
  <c r="BC631" i="1" s="1"/>
  <c r="BA623" i="1"/>
  <c r="BB623" i="1" s="1"/>
  <c r="BC623" i="1" s="1"/>
  <c r="BA615" i="1"/>
  <c r="BB615" i="1" s="1"/>
  <c r="BC615" i="1" s="1"/>
  <c r="BA607" i="1"/>
  <c r="BB607" i="1" s="1"/>
  <c r="BC607" i="1" s="1"/>
  <c r="BA599" i="1"/>
  <c r="BB599" i="1" s="1"/>
  <c r="BC599" i="1" s="1"/>
  <c r="BA630" i="1"/>
  <c r="BB630" i="1" s="1"/>
  <c r="BC630" i="1" s="1"/>
  <c r="BA622" i="1"/>
  <c r="BB622" i="1" s="1"/>
  <c r="BC622" i="1" s="1"/>
  <c r="BA614" i="1"/>
  <c r="BB614" i="1" s="1"/>
  <c r="BC614" i="1" s="1"/>
  <c r="BA606" i="1"/>
  <c r="BB606" i="1" s="1"/>
  <c r="BC606" i="1" s="1"/>
  <c r="BA598" i="1"/>
  <c r="BB598" i="1" s="1"/>
  <c r="BC598" i="1" s="1"/>
  <c r="BA629" i="1"/>
  <c r="BB629" i="1" s="1"/>
  <c r="BC629" i="1" s="1"/>
  <c r="BD629" i="1" s="1"/>
  <c r="BA621" i="1"/>
  <c r="BB621" i="1" s="1"/>
  <c r="BC621" i="1" s="1"/>
  <c r="BA613" i="1"/>
  <c r="BB613" i="1" s="1"/>
  <c r="BC613" i="1" s="1"/>
  <c r="BA605" i="1"/>
  <c r="BB605" i="1" s="1"/>
  <c r="BC605" i="1" s="1"/>
  <c r="BA597" i="1"/>
  <c r="BB597" i="1" s="1"/>
  <c r="BC597" i="1" s="1"/>
  <c r="BA628" i="1"/>
  <c r="BB628" i="1" s="1"/>
  <c r="BC628" i="1" s="1"/>
  <c r="BD628" i="1" s="1"/>
  <c r="BE628" i="1" s="1"/>
  <c r="BA620" i="1"/>
  <c r="BB620" i="1" s="1"/>
  <c r="BC620" i="1" s="1"/>
  <c r="BA612" i="1"/>
  <c r="BB612" i="1" s="1"/>
  <c r="BC612" i="1" s="1"/>
  <c r="BA604" i="1"/>
  <c r="BB604" i="1" s="1"/>
  <c r="BC604" i="1" s="1"/>
  <c r="BA627" i="1"/>
  <c r="BB627" i="1" s="1"/>
  <c r="BC627" i="1" s="1"/>
  <c r="BA619" i="1"/>
  <c r="BB619" i="1" s="1"/>
  <c r="BC619" i="1" s="1"/>
  <c r="BA611" i="1"/>
  <c r="BB611" i="1" s="1"/>
  <c r="BC611" i="1" s="1"/>
  <c r="BA603" i="1"/>
  <c r="BB603" i="1" s="1"/>
  <c r="BC603" i="1" s="1"/>
  <c r="BA626" i="1"/>
  <c r="BB626" i="1" s="1"/>
  <c r="BC626" i="1" s="1"/>
  <c r="BD626" i="1" s="1"/>
  <c r="BE626" i="1" s="1"/>
  <c r="BA618" i="1"/>
  <c r="BB618" i="1" s="1"/>
  <c r="BC618" i="1" s="1"/>
  <c r="BA610" i="1"/>
  <c r="BB610" i="1" s="1"/>
  <c r="BC610" i="1" s="1"/>
  <c r="BA602" i="1"/>
  <c r="BB602" i="1" s="1"/>
  <c r="BC602" i="1" s="1"/>
  <c r="M603" i="1"/>
  <c r="N603" i="1" s="1"/>
  <c r="M610" i="1"/>
  <c r="N610" i="1" s="1"/>
  <c r="M618" i="1"/>
  <c r="R598" i="1"/>
  <c r="S598" i="1" s="1"/>
  <c r="T598" i="1" s="1"/>
  <c r="U598" i="1" s="1"/>
  <c r="R606" i="1"/>
  <c r="S606" i="1" s="1"/>
  <c r="R614" i="1"/>
  <c r="S614" i="1" s="1"/>
  <c r="T614" i="1" s="1"/>
  <c r="U614" i="1" s="1"/>
  <c r="R621" i="1"/>
  <c r="S621" i="1" s="1"/>
  <c r="W602" i="1"/>
  <c r="X602" i="1" s="1"/>
  <c r="Y602" i="1" s="1"/>
  <c r="Z602" i="1" s="1"/>
  <c r="W610" i="1"/>
  <c r="X610" i="1" s="1"/>
  <c r="Y610" i="1" s="1"/>
  <c r="Z610" i="1" s="1"/>
  <c r="W618" i="1"/>
  <c r="X618" i="1" s="1"/>
  <c r="Y618" i="1" s="1"/>
  <c r="Z618" i="1" s="1"/>
  <c r="AB599" i="1"/>
  <c r="AC599" i="1" s="1"/>
  <c r="AD599" i="1" s="1"/>
  <c r="AE599" i="1" s="1"/>
  <c r="AB606" i="1"/>
  <c r="AC606" i="1" s="1"/>
  <c r="AD606" i="1" s="1"/>
  <c r="AE606" i="1" s="1"/>
  <c r="AB613" i="1"/>
  <c r="AC613" i="1" s="1"/>
  <c r="AD613" i="1" s="1"/>
  <c r="AE613" i="1" s="1"/>
  <c r="AB621" i="1"/>
  <c r="AC621" i="1" s="1"/>
  <c r="AD621" i="1" s="1"/>
  <c r="AE621" i="1" s="1"/>
  <c r="AG602" i="1"/>
  <c r="AH602" i="1" s="1"/>
  <c r="AI602" i="1" s="1"/>
  <c r="AJ602" i="1" s="1"/>
  <c r="AG610" i="1"/>
  <c r="AH610" i="1" s="1"/>
  <c r="AI610" i="1" s="1"/>
  <c r="AJ610" i="1" s="1"/>
  <c r="AG617" i="1"/>
  <c r="AH617" i="1" s="1"/>
  <c r="AI617" i="1" s="1"/>
  <c r="AJ617" i="1" s="1"/>
  <c r="AG624" i="1"/>
  <c r="AH624" i="1" s="1"/>
  <c r="AI624" i="1" s="1"/>
  <c r="AJ624" i="1" s="1"/>
  <c r="AL603" i="1"/>
  <c r="AM603" i="1" s="1"/>
  <c r="AN603" i="1" s="1"/>
  <c r="AO603" i="1" s="1"/>
  <c r="AL611" i="1"/>
  <c r="AM611" i="1" s="1"/>
  <c r="AN611" i="1" s="1"/>
  <c r="AO611" i="1" s="1"/>
  <c r="AL619" i="1"/>
  <c r="AM619" i="1" s="1"/>
  <c r="AN619" i="1" s="1"/>
  <c r="AO619" i="1" s="1"/>
  <c r="AQ598" i="1"/>
  <c r="AR598" i="1" s="1"/>
  <c r="AS598" i="1" s="1"/>
  <c r="AT598" i="1" s="1"/>
  <c r="AQ606" i="1"/>
  <c r="AR606" i="1" s="1"/>
  <c r="AS606" i="1" s="1"/>
  <c r="AT606" i="1" s="1"/>
  <c r="AQ614" i="1"/>
  <c r="AR614" i="1" s="1"/>
  <c r="AS614" i="1" s="1"/>
  <c r="AT614" i="1" s="1"/>
  <c r="AQ622" i="1"/>
  <c r="AR622" i="1" s="1"/>
  <c r="AS622" i="1" s="1"/>
  <c r="AT622" i="1" s="1"/>
  <c r="AV603" i="1"/>
  <c r="AW603" i="1" s="1"/>
  <c r="AX603" i="1" s="1"/>
  <c r="AY603" i="1" s="1"/>
  <c r="AV609" i="1"/>
  <c r="AW609" i="1" s="1"/>
  <c r="AX609" i="1" s="1"/>
  <c r="AY609" i="1" s="1"/>
  <c r="AV616" i="1"/>
  <c r="AW616" i="1" s="1"/>
  <c r="AX616" i="1" s="1"/>
  <c r="AY616" i="1" s="1"/>
  <c r="F666" i="1"/>
  <c r="F649" i="1"/>
  <c r="G649" i="1" s="1"/>
  <c r="H649" i="1" s="1"/>
  <c r="I649" i="1" s="1"/>
  <c r="F645" i="1"/>
  <c r="M638" i="1"/>
  <c r="N638" i="1" s="1"/>
  <c r="M645" i="1"/>
  <c r="N645" i="1" s="1"/>
  <c r="O645" i="1" s="1"/>
  <c r="P645" i="1" s="1"/>
  <c r="M653" i="1"/>
  <c r="N653" i="1" s="1"/>
  <c r="O653" i="1" s="1"/>
  <c r="P653" i="1" s="1"/>
  <c r="M661" i="1"/>
  <c r="M669" i="1"/>
  <c r="N669" i="1" s="1"/>
  <c r="O669" i="1" s="1"/>
  <c r="P669" i="1" s="1"/>
  <c r="R642" i="1"/>
  <c r="S642" i="1" s="1"/>
  <c r="T642" i="1" s="1"/>
  <c r="U642" i="1" s="1"/>
  <c r="R650" i="1"/>
  <c r="R658" i="1"/>
  <c r="S658" i="1" s="1"/>
  <c r="T658" i="1" s="1"/>
  <c r="U658" i="1" s="1"/>
  <c r="R666" i="1"/>
  <c r="W639" i="1"/>
  <c r="X639" i="1" s="1"/>
  <c r="Y639" i="1" s="1"/>
  <c r="Z639" i="1" s="1"/>
  <c r="W647" i="1"/>
  <c r="X647" i="1" s="1"/>
  <c r="Y647" i="1" s="1"/>
  <c r="Z647" i="1" s="1"/>
  <c r="W655" i="1"/>
  <c r="X655" i="1" s="1"/>
  <c r="Y655" i="1" s="1"/>
  <c r="Z655" i="1" s="1"/>
  <c r="W662" i="1"/>
  <c r="X662" i="1" s="1"/>
  <c r="Y662" i="1" s="1"/>
  <c r="Z662" i="1" s="1"/>
  <c r="W669" i="1"/>
  <c r="X669" i="1" s="1"/>
  <c r="Y669" i="1" s="1"/>
  <c r="Z669" i="1" s="1"/>
  <c r="AB641" i="1"/>
  <c r="AC641" i="1" s="1"/>
  <c r="AD641" i="1" s="1"/>
  <c r="AE641" i="1" s="1"/>
  <c r="AB648" i="1"/>
  <c r="AC648" i="1" s="1"/>
  <c r="AD648" i="1" s="1"/>
  <c r="AE648" i="1" s="1"/>
  <c r="AB663" i="1"/>
  <c r="AC663" i="1" s="1"/>
  <c r="AD663" i="1" s="1"/>
  <c r="AE663" i="1" s="1"/>
  <c r="AB669" i="1"/>
  <c r="AC669" i="1" s="1"/>
  <c r="AD669" i="1" s="1"/>
  <c r="AE669" i="1" s="1"/>
  <c r="AG642" i="1"/>
  <c r="AH642" i="1" s="1"/>
  <c r="AI642" i="1" s="1"/>
  <c r="AJ642" i="1" s="1"/>
  <c r="AG648" i="1"/>
  <c r="AH648" i="1" s="1"/>
  <c r="AI648" i="1" s="1"/>
  <c r="AJ648" i="1" s="1"/>
  <c r="AG656" i="1"/>
  <c r="AH656" i="1" s="1"/>
  <c r="AI656" i="1" s="1"/>
  <c r="AJ656" i="1" s="1"/>
  <c r="AG663" i="1"/>
  <c r="AH663" i="1" s="1"/>
  <c r="AI663" i="1" s="1"/>
  <c r="AJ663" i="1" s="1"/>
  <c r="AG669" i="1"/>
  <c r="AH669" i="1" s="1"/>
  <c r="AI669" i="1" s="1"/>
  <c r="AJ669" i="1" s="1"/>
  <c r="AL641" i="1"/>
  <c r="AM641" i="1" s="1"/>
  <c r="AN641" i="1" s="1"/>
  <c r="AO641" i="1" s="1"/>
  <c r="AL649" i="1"/>
  <c r="AM649" i="1" s="1"/>
  <c r="AN649" i="1" s="1"/>
  <c r="AO649" i="1" s="1"/>
  <c r="AL656" i="1"/>
  <c r="AM656" i="1" s="1"/>
  <c r="AN656" i="1" s="1"/>
  <c r="AO656" i="1" s="1"/>
  <c r="AQ636" i="1"/>
  <c r="AR636" i="1" s="1"/>
  <c r="AS636" i="1" s="1"/>
  <c r="AV659" i="1"/>
  <c r="AW659" i="1" s="1"/>
  <c r="AX659" i="1" s="1"/>
  <c r="AY659" i="1" s="1"/>
  <c r="S698" i="1"/>
  <c r="T698" i="1"/>
  <c r="U698" i="1" s="1"/>
  <c r="H669" i="1"/>
  <c r="I669" i="1" s="1"/>
  <c r="F657" i="1"/>
  <c r="G657" i="1" s="1"/>
  <c r="H657" i="1" s="1"/>
  <c r="I657" i="1" s="1"/>
  <c r="F653" i="1"/>
  <c r="F648" i="1"/>
  <c r="G648" i="1" s="1"/>
  <c r="H648" i="1" s="1"/>
  <c r="I648" i="1" s="1"/>
  <c r="F644" i="1"/>
  <c r="F639" i="1"/>
  <c r="AQ665" i="1"/>
  <c r="AR665" i="1" s="1"/>
  <c r="AS665" i="1" s="1"/>
  <c r="AT665" i="1" s="1"/>
  <c r="AQ659" i="1"/>
  <c r="AR659" i="1" s="1"/>
  <c r="AS659" i="1" s="1"/>
  <c r="AT659" i="1" s="1"/>
  <c r="AQ664" i="1"/>
  <c r="AR664" i="1" s="1"/>
  <c r="AS664" i="1" s="1"/>
  <c r="AT664" i="1" s="1"/>
  <c r="AQ658" i="1"/>
  <c r="AR658" i="1" s="1"/>
  <c r="AS658" i="1" s="1"/>
  <c r="AT658" i="1" s="1"/>
  <c r="AQ651" i="1"/>
  <c r="AR651" i="1" s="1"/>
  <c r="AS651" i="1" s="1"/>
  <c r="AT651" i="1" s="1"/>
  <c r="AQ657" i="1"/>
  <c r="AR657" i="1" s="1"/>
  <c r="AS657" i="1" s="1"/>
  <c r="AT657" i="1" s="1"/>
  <c r="AQ650" i="1"/>
  <c r="AR650" i="1" s="1"/>
  <c r="AS650" i="1" s="1"/>
  <c r="AT650" i="1" s="1"/>
  <c r="AQ669" i="1"/>
  <c r="AR669" i="1" s="1"/>
  <c r="AS669" i="1" s="1"/>
  <c r="AT669" i="1" s="1"/>
  <c r="AQ662" i="1"/>
  <c r="AR662" i="1" s="1"/>
  <c r="AS662" i="1" s="1"/>
  <c r="AT662" i="1" s="1"/>
  <c r="AQ655" i="1"/>
  <c r="AR655" i="1" s="1"/>
  <c r="AS655" i="1" s="1"/>
  <c r="AT655" i="1" s="1"/>
  <c r="AQ668" i="1"/>
  <c r="AR668" i="1" s="1"/>
  <c r="AS668" i="1" s="1"/>
  <c r="AT668" i="1" s="1"/>
  <c r="AQ661" i="1"/>
  <c r="AR661" i="1" s="1"/>
  <c r="AS661" i="1" s="1"/>
  <c r="AT661" i="1" s="1"/>
  <c r="AQ654" i="1"/>
  <c r="AR654" i="1" s="1"/>
  <c r="AS654" i="1" s="1"/>
  <c r="AT654" i="1" s="1"/>
  <c r="AQ667" i="1"/>
  <c r="AR667" i="1" s="1"/>
  <c r="AS667" i="1" s="1"/>
  <c r="AT667" i="1" s="1"/>
  <c r="AQ660" i="1"/>
  <c r="AR660" i="1" s="1"/>
  <c r="AS660" i="1" s="1"/>
  <c r="AT660" i="1" s="1"/>
  <c r="AQ653" i="1"/>
  <c r="AR653" i="1" s="1"/>
  <c r="AS653" i="1" s="1"/>
  <c r="AT653" i="1" s="1"/>
  <c r="M639" i="1"/>
  <c r="M646" i="1"/>
  <c r="N646" i="1" s="1"/>
  <c r="M654" i="1"/>
  <c r="M662" i="1"/>
  <c r="N662" i="1" s="1"/>
  <c r="M670" i="1"/>
  <c r="N670" i="1" s="1"/>
  <c r="R643" i="1"/>
  <c r="S643" i="1" s="1"/>
  <c r="R651" i="1"/>
  <c r="S651" i="1" s="1"/>
  <c r="R659" i="1"/>
  <c r="S659" i="1" s="1"/>
  <c r="R667" i="1"/>
  <c r="S667" i="1" s="1"/>
  <c r="W640" i="1"/>
  <c r="X640" i="1" s="1"/>
  <c r="Y640" i="1" s="1"/>
  <c r="Z640" i="1" s="1"/>
  <c r="W648" i="1"/>
  <c r="X648" i="1" s="1"/>
  <c r="Y648" i="1" s="1"/>
  <c r="Z648" i="1" s="1"/>
  <c r="W656" i="1"/>
  <c r="X656" i="1" s="1"/>
  <c r="Y656" i="1" s="1"/>
  <c r="Z656" i="1" s="1"/>
  <c r="W663" i="1"/>
  <c r="X663" i="1" s="1"/>
  <c r="Y663" i="1" s="1"/>
  <c r="Z663" i="1" s="1"/>
  <c r="W670" i="1"/>
  <c r="X670" i="1" s="1"/>
  <c r="Y670" i="1" s="1"/>
  <c r="Z670" i="1" s="1"/>
  <c r="AB642" i="1"/>
  <c r="AC642" i="1" s="1"/>
  <c r="AD642" i="1" s="1"/>
  <c r="AE642" i="1" s="1"/>
  <c r="AB649" i="1"/>
  <c r="AC649" i="1" s="1"/>
  <c r="AD649" i="1" s="1"/>
  <c r="AE649" i="1" s="1"/>
  <c r="AB656" i="1"/>
  <c r="AC656" i="1" s="1"/>
  <c r="AD656" i="1" s="1"/>
  <c r="AE656" i="1" s="1"/>
  <c r="AB670" i="1"/>
  <c r="AC670" i="1" s="1"/>
  <c r="AD670" i="1" s="1"/>
  <c r="AE670" i="1" s="1"/>
  <c r="AG643" i="1"/>
  <c r="AH643" i="1" s="1"/>
  <c r="AI643" i="1" s="1"/>
  <c r="AJ643" i="1" s="1"/>
  <c r="AG649" i="1"/>
  <c r="AH649" i="1" s="1"/>
  <c r="AI649" i="1" s="1"/>
  <c r="AJ649" i="1" s="1"/>
  <c r="AG657" i="1"/>
  <c r="AH657" i="1" s="1"/>
  <c r="AI657" i="1" s="1"/>
  <c r="AJ657" i="1" s="1"/>
  <c r="AG670" i="1"/>
  <c r="AH670" i="1" s="1"/>
  <c r="AI670" i="1" s="1"/>
  <c r="AJ670" i="1" s="1"/>
  <c r="AL642" i="1"/>
  <c r="AM642" i="1" s="1"/>
  <c r="AN642" i="1" s="1"/>
  <c r="AO642" i="1" s="1"/>
  <c r="AL650" i="1"/>
  <c r="AM650" i="1" s="1"/>
  <c r="AN650" i="1" s="1"/>
  <c r="AO650" i="1" s="1"/>
  <c r="AL657" i="1"/>
  <c r="AM657" i="1" s="1"/>
  <c r="AN657" i="1" s="1"/>
  <c r="AO657" i="1" s="1"/>
  <c r="AL664" i="1"/>
  <c r="AM664" i="1" s="1"/>
  <c r="AN664" i="1" s="1"/>
  <c r="AO664" i="1" s="1"/>
  <c r="AQ637" i="1"/>
  <c r="AR637" i="1" s="1"/>
  <c r="AS637" i="1" s="1"/>
  <c r="AT637" i="1" s="1"/>
  <c r="AQ645" i="1"/>
  <c r="AR645" i="1" s="1"/>
  <c r="AS645" i="1" s="1"/>
  <c r="AT645" i="1" s="1"/>
  <c r="AQ663" i="1"/>
  <c r="AR663" i="1" s="1"/>
  <c r="AS663" i="1" s="1"/>
  <c r="AT663" i="1" s="1"/>
  <c r="F665" i="1"/>
  <c r="G665" i="1" s="1"/>
  <c r="H665" i="1" s="1"/>
  <c r="I665" i="1" s="1"/>
  <c r="F661" i="1"/>
  <c r="F656" i="1"/>
  <c r="G656" i="1" s="1"/>
  <c r="H656" i="1" s="1"/>
  <c r="I656" i="1" s="1"/>
  <c r="F652" i="1"/>
  <c r="F643" i="1"/>
  <c r="G643" i="1" s="1"/>
  <c r="F638" i="1"/>
  <c r="G638" i="1" s="1"/>
  <c r="AV663" i="1"/>
  <c r="AW663" i="1" s="1"/>
  <c r="AX663" i="1" s="1"/>
  <c r="AY663" i="1" s="1"/>
  <c r="AV655" i="1"/>
  <c r="AW655" i="1" s="1"/>
  <c r="AX655" i="1" s="1"/>
  <c r="AY655" i="1" s="1"/>
  <c r="AV670" i="1"/>
  <c r="AW670" i="1" s="1"/>
  <c r="AX670" i="1" s="1"/>
  <c r="AY670" i="1" s="1"/>
  <c r="AV662" i="1"/>
  <c r="AW662" i="1" s="1"/>
  <c r="AX662" i="1" s="1"/>
  <c r="AY662" i="1" s="1"/>
  <c r="AV654" i="1"/>
  <c r="AW654" i="1" s="1"/>
  <c r="AX654" i="1" s="1"/>
  <c r="AY654" i="1" s="1"/>
  <c r="AV646" i="1"/>
  <c r="AW646" i="1" s="1"/>
  <c r="AX646" i="1" s="1"/>
  <c r="AY646" i="1" s="1"/>
  <c r="AV638" i="1"/>
  <c r="AW638" i="1" s="1"/>
  <c r="AX638" i="1" s="1"/>
  <c r="AY638" i="1" s="1"/>
  <c r="AV669" i="1"/>
  <c r="AW669" i="1" s="1"/>
  <c r="AX669" i="1" s="1"/>
  <c r="AY669" i="1" s="1"/>
  <c r="AV661" i="1"/>
  <c r="AW661" i="1" s="1"/>
  <c r="AX661" i="1" s="1"/>
  <c r="AY661" i="1" s="1"/>
  <c r="AV653" i="1"/>
  <c r="AW653" i="1" s="1"/>
  <c r="AX653" i="1" s="1"/>
  <c r="AY653" i="1" s="1"/>
  <c r="AV645" i="1"/>
  <c r="AW645" i="1" s="1"/>
  <c r="AX645" i="1" s="1"/>
  <c r="AY645" i="1" s="1"/>
  <c r="AV637" i="1"/>
  <c r="AW637" i="1" s="1"/>
  <c r="AX637" i="1" s="1"/>
  <c r="AY637" i="1" s="1"/>
  <c r="AV668" i="1"/>
  <c r="AW668" i="1" s="1"/>
  <c r="AX668" i="1" s="1"/>
  <c r="AY668" i="1" s="1"/>
  <c r="AV660" i="1"/>
  <c r="AW660" i="1" s="1"/>
  <c r="AX660" i="1" s="1"/>
  <c r="AY660" i="1" s="1"/>
  <c r="AV652" i="1"/>
  <c r="AW652" i="1" s="1"/>
  <c r="AX652" i="1" s="1"/>
  <c r="AY652" i="1" s="1"/>
  <c r="AV644" i="1"/>
  <c r="AW644" i="1" s="1"/>
  <c r="AX644" i="1" s="1"/>
  <c r="AY644" i="1" s="1"/>
  <c r="AV636" i="1"/>
  <c r="AW636" i="1" s="1"/>
  <c r="AX636" i="1" s="1"/>
  <c r="AV666" i="1"/>
  <c r="AW666" i="1" s="1"/>
  <c r="AX666" i="1" s="1"/>
  <c r="AY666" i="1" s="1"/>
  <c r="AV658" i="1"/>
  <c r="AW658" i="1" s="1"/>
  <c r="AX658" i="1" s="1"/>
  <c r="AY658" i="1" s="1"/>
  <c r="AV650" i="1"/>
  <c r="AW650" i="1" s="1"/>
  <c r="AX650" i="1" s="1"/>
  <c r="AY650" i="1" s="1"/>
  <c r="AV642" i="1"/>
  <c r="AW642" i="1" s="1"/>
  <c r="AX642" i="1" s="1"/>
  <c r="AY642" i="1" s="1"/>
  <c r="AV665" i="1"/>
  <c r="AW665" i="1" s="1"/>
  <c r="AX665" i="1" s="1"/>
  <c r="AY665" i="1" s="1"/>
  <c r="AV657" i="1"/>
  <c r="AW657" i="1" s="1"/>
  <c r="AX657" i="1" s="1"/>
  <c r="AY657" i="1" s="1"/>
  <c r="AV649" i="1"/>
  <c r="AW649" i="1" s="1"/>
  <c r="AX649" i="1" s="1"/>
  <c r="AY649" i="1" s="1"/>
  <c r="AV641" i="1"/>
  <c r="AW641" i="1" s="1"/>
  <c r="AX641" i="1" s="1"/>
  <c r="AY641" i="1" s="1"/>
  <c r="AV664" i="1"/>
  <c r="AW664" i="1" s="1"/>
  <c r="AX664" i="1" s="1"/>
  <c r="AY664" i="1" s="1"/>
  <c r="AV656" i="1"/>
  <c r="AW656" i="1" s="1"/>
  <c r="AX656" i="1" s="1"/>
  <c r="AY656" i="1" s="1"/>
  <c r="AV648" i="1"/>
  <c r="AW648" i="1" s="1"/>
  <c r="AX648" i="1" s="1"/>
  <c r="AY648" i="1" s="1"/>
  <c r="AV640" i="1"/>
  <c r="AW640" i="1" s="1"/>
  <c r="AX640" i="1" s="1"/>
  <c r="AY640" i="1" s="1"/>
  <c r="M640" i="1"/>
  <c r="M647" i="1"/>
  <c r="N647" i="1" s="1"/>
  <c r="M655" i="1"/>
  <c r="N655" i="1" s="1"/>
  <c r="M663" i="1"/>
  <c r="N663" i="1" s="1"/>
  <c r="O663" i="1" s="1"/>
  <c r="P663" i="1" s="1"/>
  <c r="R636" i="1"/>
  <c r="R644" i="1"/>
  <c r="S644" i="1" s="1"/>
  <c r="R652" i="1"/>
  <c r="S652" i="1" s="1"/>
  <c r="R660" i="1"/>
  <c r="S660" i="1" s="1"/>
  <c r="R668" i="1"/>
  <c r="S668" i="1" s="1"/>
  <c r="T668" i="1" s="1"/>
  <c r="U668" i="1" s="1"/>
  <c r="W641" i="1"/>
  <c r="X641" i="1" s="1"/>
  <c r="Y641" i="1" s="1"/>
  <c r="Z641" i="1" s="1"/>
  <c r="W649" i="1"/>
  <c r="X649" i="1" s="1"/>
  <c r="Y649" i="1" s="1"/>
  <c r="Z649" i="1" s="1"/>
  <c r="W657" i="1"/>
  <c r="X657" i="1" s="1"/>
  <c r="Y657" i="1" s="1"/>
  <c r="Z657" i="1" s="1"/>
  <c r="W664" i="1"/>
  <c r="X664" i="1" s="1"/>
  <c r="Y664" i="1" s="1"/>
  <c r="Z664" i="1" s="1"/>
  <c r="AB636" i="1"/>
  <c r="AC636" i="1" s="1"/>
  <c r="AD636" i="1" s="1"/>
  <c r="AB643" i="1"/>
  <c r="AC643" i="1" s="1"/>
  <c r="AD643" i="1" s="1"/>
  <c r="AE643" i="1" s="1"/>
  <c r="AB650" i="1"/>
  <c r="AC650" i="1" s="1"/>
  <c r="AD650" i="1" s="1"/>
  <c r="AE650" i="1" s="1"/>
  <c r="AB657" i="1"/>
  <c r="AC657" i="1" s="1"/>
  <c r="AD657" i="1" s="1"/>
  <c r="AE657" i="1" s="1"/>
  <c r="AB664" i="1"/>
  <c r="AC664" i="1" s="1"/>
  <c r="AD664" i="1" s="1"/>
  <c r="AE664" i="1" s="1"/>
  <c r="AG636" i="1"/>
  <c r="AH636" i="1" s="1"/>
  <c r="AI636" i="1" s="1"/>
  <c r="AG650" i="1"/>
  <c r="AH650" i="1" s="1"/>
  <c r="AI650" i="1" s="1"/>
  <c r="AJ650" i="1" s="1"/>
  <c r="AG658" i="1"/>
  <c r="AH658" i="1" s="1"/>
  <c r="AI658" i="1" s="1"/>
  <c r="AJ658" i="1" s="1"/>
  <c r="AG664" i="1"/>
  <c r="AH664" i="1" s="1"/>
  <c r="AI664" i="1" s="1"/>
  <c r="AJ664" i="1" s="1"/>
  <c r="AL636" i="1"/>
  <c r="AM636" i="1" s="1"/>
  <c r="AN636" i="1" s="1"/>
  <c r="AO636" i="1" s="1"/>
  <c r="AP636" i="1" s="1"/>
  <c r="AL643" i="1"/>
  <c r="AM643" i="1" s="1"/>
  <c r="AN643" i="1" s="1"/>
  <c r="AO643" i="1" s="1"/>
  <c r="AL651" i="1"/>
  <c r="AM651" i="1" s="1"/>
  <c r="AN651" i="1" s="1"/>
  <c r="AO651" i="1" s="1"/>
  <c r="AL658" i="1"/>
  <c r="AM658" i="1" s="1"/>
  <c r="AN658" i="1" s="1"/>
  <c r="AO658" i="1" s="1"/>
  <c r="AL665" i="1"/>
  <c r="AM665" i="1" s="1"/>
  <c r="AN665" i="1" s="1"/>
  <c r="AO665" i="1" s="1"/>
  <c r="AQ638" i="1"/>
  <c r="AR638" i="1" s="1"/>
  <c r="AS638" i="1" s="1"/>
  <c r="AT638" i="1" s="1"/>
  <c r="AQ646" i="1"/>
  <c r="AR646" i="1" s="1"/>
  <c r="AS646" i="1" s="1"/>
  <c r="AT646" i="1" s="1"/>
  <c r="AQ666" i="1"/>
  <c r="AR666" i="1" s="1"/>
  <c r="AS666" i="1" s="1"/>
  <c r="AT666" i="1" s="1"/>
  <c r="F651" i="1"/>
  <c r="G651" i="1" s="1"/>
  <c r="F647" i="1"/>
  <c r="H642" i="1"/>
  <c r="I642" i="1" s="1"/>
  <c r="BA667" i="1"/>
  <c r="BB667" i="1" s="1"/>
  <c r="BC667" i="1" s="1"/>
  <c r="BD667" i="1" s="1"/>
  <c r="BA652" i="1"/>
  <c r="BB652" i="1" s="1"/>
  <c r="BC652" i="1" s="1"/>
  <c r="BA644" i="1"/>
  <c r="BB644" i="1" s="1"/>
  <c r="BC644" i="1" s="1"/>
  <c r="BA636" i="1"/>
  <c r="BB636" i="1" s="1"/>
  <c r="BC636" i="1" s="1"/>
  <c r="BA666" i="1"/>
  <c r="BB666" i="1" s="1"/>
  <c r="BC666" i="1" s="1"/>
  <c r="BA659" i="1"/>
  <c r="BB659" i="1" s="1"/>
  <c r="BC659" i="1" s="1"/>
  <c r="BD659" i="1" s="1"/>
  <c r="BE659" i="1" s="1"/>
  <c r="BA651" i="1"/>
  <c r="BB651" i="1" s="1"/>
  <c r="BC651" i="1" s="1"/>
  <c r="BA643" i="1"/>
  <c r="BB643" i="1" s="1"/>
  <c r="BC643" i="1" s="1"/>
  <c r="BA665" i="1"/>
  <c r="BB665" i="1" s="1"/>
  <c r="BC665" i="1" s="1"/>
  <c r="BD665" i="1" s="1"/>
  <c r="BE665" i="1" s="1"/>
  <c r="BA658" i="1"/>
  <c r="BB658" i="1" s="1"/>
  <c r="BC658" i="1" s="1"/>
  <c r="BA650" i="1"/>
  <c r="BB650" i="1" s="1"/>
  <c r="BC650" i="1" s="1"/>
  <c r="BD650" i="1" s="1"/>
  <c r="BE650" i="1" s="1"/>
  <c r="BA642" i="1"/>
  <c r="BB642" i="1" s="1"/>
  <c r="BC642" i="1" s="1"/>
  <c r="BA664" i="1"/>
  <c r="BB664" i="1" s="1"/>
  <c r="BC664" i="1" s="1"/>
  <c r="BA657" i="1"/>
  <c r="BB657" i="1" s="1"/>
  <c r="BC657" i="1" s="1"/>
  <c r="BA649" i="1"/>
  <c r="BB649" i="1" s="1"/>
  <c r="BC649" i="1" s="1"/>
  <c r="BA641" i="1"/>
  <c r="BB641" i="1" s="1"/>
  <c r="BC641" i="1" s="1"/>
  <c r="BA670" i="1"/>
  <c r="BB670" i="1" s="1"/>
  <c r="BC670" i="1" s="1"/>
  <c r="BD670" i="1" s="1"/>
  <c r="BE670" i="1" s="1"/>
  <c r="BA663" i="1"/>
  <c r="BB663" i="1" s="1"/>
  <c r="BC663" i="1" s="1"/>
  <c r="BD663" i="1" s="1"/>
  <c r="BE663" i="1" s="1"/>
  <c r="BA656" i="1"/>
  <c r="BB656" i="1" s="1"/>
  <c r="BC656" i="1" s="1"/>
  <c r="BA648" i="1"/>
  <c r="BB648" i="1" s="1"/>
  <c r="BC648" i="1" s="1"/>
  <c r="BA640" i="1"/>
  <c r="BB640" i="1" s="1"/>
  <c r="BC640" i="1" s="1"/>
  <c r="BA669" i="1"/>
  <c r="BB669" i="1" s="1"/>
  <c r="BC669" i="1" s="1"/>
  <c r="BD669" i="1" s="1"/>
  <c r="BE669" i="1" s="1"/>
  <c r="BA662" i="1"/>
  <c r="BB662" i="1" s="1"/>
  <c r="BC662" i="1" s="1"/>
  <c r="BA655" i="1"/>
  <c r="BB655" i="1" s="1"/>
  <c r="BC655" i="1" s="1"/>
  <c r="BA647" i="1"/>
  <c r="BB647" i="1" s="1"/>
  <c r="BC647" i="1" s="1"/>
  <c r="BD647" i="1" s="1"/>
  <c r="BE647" i="1" s="1"/>
  <c r="BA639" i="1"/>
  <c r="BB639" i="1" s="1"/>
  <c r="BC639" i="1" s="1"/>
  <c r="BA668" i="1"/>
  <c r="BB668" i="1" s="1"/>
  <c r="BC668" i="1" s="1"/>
  <c r="BA661" i="1"/>
  <c r="BB661" i="1" s="1"/>
  <c r="BC661" i="1" s="1"/>
  <c r="BA654" i="1"/>
  <c r="BB654" i="1" s="1"/>
  <c r="BC654" i="1" s="1"/>
  <c r="BD654" i="1" s="1"/>
  <c r="BE654" i="1" s="1"/>
  <c r="BA646" i="1"/>
  <c r="BB646" i="1" s="1"/>
  <c r="BC646" i="1" s="1"/>
  <c r="BD646" i="1" s="1"/>
  <c r="BE646" i="1" s="1"/>
  <c r="BA638" i="1"/>
  <c r="BB638" i="1" s="1"/>
  <c r="BC638" i="1" s="1"/>
  <c r="BA660" i="1"/>
  <c r="BB660" i="1" s="1"/>
  <c r="BC660" i="1" s="1"/>
  <c r="BA653" i="1"/>
  <c r="BB653" i="1" s="1"/>
  <c r="BC653" i="1" s="1"/>
  <c r="BD653" i="1" s="1"/>
  <c r="BE653" i="1" s="1"/>
  <c r="BA645" i="1"/>
  <c r="BB645" i="1" s="1"/>
  <c r="BC645" i="1" s="1"/>
  <c r="BA637" i="1"/>
  <c r="BB637" i="1" s="1"/>
  <c r="BC637" i="1" s="1"/>
  <c r="M641" i="1"/>
  <c r="N641" i="1" s="1"/>
  <c r="M648" i="1"/>
  <c r="N648" i="1" s="1"/>
  <c r="M656" i="1"/>
  <c r="M664" i="1"/>
  <c r="R637" i="1"/>
  <c r="S637" i="1" s="1"/>
  <c r="R645" i="1"/>
  <c r="S645" i="1" s="1"/>
  <c r="R653" i="1"/>
  <c r="S653" i="1" s="1"/>
  <c r="R661" i="1"/>
  <c r="R669" i="1"/>
  <c r="W642" i="1"/>
  <c r="X642" i="1" s="1"/>
  <c r="Y642" i="1" s="1"/>
  <c r="Z642" i="1" s="1"/>
  <c r="W650" i="1"/>
  <c r="X650" i="1" s="1"/>
  <c r="Y650" i="1" s="1"/>
  <c r="Z650" i="1" s="1"/>
  <c r="W658" i="1"/>
  <c r="X658" i="1" s="1"/>
  <c r="Y658" i="1" s="1"/>
  <c r="Z658" i="1" s="1"/>
  <c r="W665" i="1"/>
  <c r="X665" i="1" s="1"/>
  <c r="Y665" i="1" s="1"/>
  <c r="Z665" i="1" s="1"/>
  <c r="AB637" i="1"/>
  <c r="AC637" i="1" s="1"/>
  <c r="AD637" i="1" s="1"/>
  <c r="AE637" i="1" s="1"/>
  <c r="AB644" i="1"/>
  <c r="AC644" i="1" s="1"/>
  <c r="AD644" i="1" s="1"/>
  <c r="AE644" i="1" s="1"/>
  <c r="AB651" i="1"/>
  <c r="AC651" i="1" s="1"/>
  <c r="AD651" i="1" s="1"/>
  <c r="AE651" i="1" s="1"/>
  <c r="AB658" i="1"/>
  <c r="AC658" i="1" s="1"/>
  <c r="AD658" i="1" s="1"/>
  <c r="AE658" i="1" s="1"/>
  <c r="AB665" i="1"/>
  <c r="AC665" i="1" s="1"/>
  <c r="AD665" i="1" s="1"/>
  <c r="AE665" i="1" s="1"/>
  <c r="AG637" i="1"/>
  <c r="AH637" i="1" s="1"/>
  <c r="AI637" i="1" s="1"/>
  <c r="AG644" i="1"/>
  <c r="AH644" i="1" s="1"/>
  <c r="AI644" i="1" s="1"/>
  <c r="AJ644" i="1" s="1"/>
  <c r="AG651" i="1"/>
  <c r="AH651" i="1" s="1"/>
  <c r="AI651" i="1" s="1"/>
  <c r="AJ651" i="1" s="1"/>
  <c r="AG659" i="1"/>
  <c r="AH659" i="1" s="1"/>
  <c r="AI659" i="1" s="1"/>
  <c r="AJ659" i="1" s="1"/>
  <c r="AG665" i="1"/>
  <c r="AH665" i="1" s="1"/>
  <c r="AI665" i="1" s="1"/>
  <c r="AJ665" i="1" s="1"/>
  <c r="AL637" i="1"/>
  <c r="AM637" i="1" s="1"/>
  <c r="AN637" i="1" s="1"/>
  <c r="AO637" i="1" s="1"/>
  <c r="AL644" i="1"/>
  <c r="AM644" i="1" s="1"/>
  <c r="AN644" i="1" s="1"/>
  <c r="AO644" i="1" s="1"/>
  <c r="AL659" i="1"/>
  <c r="AM659" i="1" s="1"/>
  <c r="AN659" i="1" s="1"/>
  <c r="AO659" i="1" s="1"/>
  <c r="AL666" i="1"/>
  <c r="AM666" i="1" s="1"/>
  <c r="AN666" i="1" s="1"/>
  <c r="AO666" i="1" s="1"/>
  <c r="AQ639" i="1"/>
  <c r="AR639" i="1" s="1"/>
  <c r="AS639" i="1" s="1"/>
  <c r="AT639" i="1" s="1"/>
  <c r="AQ647" i="1"/>
  <c r="AR647" i="1" s="1"/>
  <c r="AS647" i="1" s="1"/>
  <c r="AT647" i="1" s="1"/>
  <c r="AQ670" i="1"/>
  <c r="AR670" i="1" s="1"/>
  <c r="AS670" i="1" s="1"/>
  <c r="AT670" i="1" s="1"/>
  <c r="F668" i="1"/>
  <c r="F659" i="1"/>
  <c r="G659" i="1" s="1"/>
  <c r="F655" i="1"/>
  <c r="F646" i="1"/>
  <c r="G646" i="1" s="1"/>
  <c r="BF668" i="1"/>
  <c r="BG668" i="1" s="1"/>
  <c r="BH668" i="1" s="1"/>
  <c r="BI668" i="1" s="1"/>
  <c r="BJ668" i="1" s="1"/>
  <c r="BF661" i="1"/>
  <c r="BG661" i="1" s="1"/>
  <c r="BH661" i="1" s="1"/>
  <c r="BF655" i="1"/>
  <c r="BG655" i="1" s="1"/>
  <c r="BH655" i="1" s="1"/>
  <c r="BI655" i="1" s="1"/>
  <c r="BF647" i="1"/>
  <c r="BG647" i="1" s="1"/>
  <c r="BH647" i="1" s="1"/>
  <c r="BI647" i="1" s="1"/>
  <c r="BJ647" i="1" s="1"/>
  <c r="BF639" i="1"/>
  <c r="BG639" i="1" s="1"/>
  <c r="BH639" i="1" s="1"/>
  <c r="BF667" i="1"/>
  <c r="BG667" i="1" s="1"/>
  <c r="BH667" i="1" s="1"/>
  <c r="BI667" i="1" s="1"/>
  <c r="BJ667" i="1" s="1"/>
  <c r="BF660" i="1"/>
  <c r="BG660" i="1" s="1"/>
  <c r="BH660" i="1" s="1"/>
  <c r="BI660" i="1" s="1"/>
  <c r="BJ660" i="1" s="1"/>
  <c r="BF654" i="1"/>
  <c r="BG654" i="1" s="1"/>
  <c r="BH654" i="1" s="1"/>
  <c r="BF646" i="1"/>
  <c r="BG646" i="1" s="1"/>
  <c r="BH646" i="1" s="1"/>
  <c r="BF638" i="1"/>
  <c r="BG638" i="1" s="1"/>
  <c r="BH638" i="1" s="1"/>
  <c r="BF666" i="1"/>
  <c r="BG666" i="1" s="1"/>
  <c r="BH666" i="1" s="1"/>
  <c r="BF653" i="1"/>
  <c r="BG653" i="1" s="1"/>
  <c r="BH653" i="1" s="1"/>
  <c r="BI653" i="1" s="1"/>
  <c r="BJ653" i="1" s="1"/>
  <c r="BF645" i="1"/>
  <c r="BG645" i="1" s="1"/>
  <c r="BH645" i="1" s="1"/>
  <c r="BF637" i="1"/>
  <c r="BG637" i="1" s="1"/>
  <c r="BH637" i="1" s="1"/>
  <c r="BI637" i="1" s="1"/>
  <c r="BF665" i="1"/>
  <c r="BG665" i="1" s="1"/>
  <c r="BH665" i="1" s="1"/>
  <c r="BI665" i="1" s="1"/>
  <c r="BJ665" i="1" s="1"/>
  <c r="BF659" i="1"/>
  <c r="BG659" i="1" s="1"/>
  <c r="BH659" i="1" s="1"/>
  <c r="BI659" i="1" s="1"/>
  <c r="BF652" i="1"/>
  <c r="BG652" i="1" s="1"/>
  <c r="BH652" i="1" s="1"/>
  <c r="BF644" i="1"/>
  <c r="BG644" i="1" s="1"/>
  <c r="BH644" i="1" s="1"/>
  <c r="BI644" i="1" s="1"/>
  <c r="BJ644" i="1" s="1"/>
  <c r="BF636" i="1"/>
  <c r="BG636" i="1" s="1"/>
  <c r="BH636" i="1" s="1"/>
  <c r="BF664" i="1"/>
  <c r="BG664" i="1" s="1"/>
  <c r="BH664" i="1" s="1"/>
  <c r="BI664" i="1" s="1"/>
  <c r="BJ664" i="1" s="1"/>
  <c r="BF658" i="1"/>
  <c r="BG658" i="1" s="1"/>
  <c r="BH658" i="1" s="1"/>
  <c r="BF651" i="1"/>
  <c r="BG651" i="1" s="1"/>
  <c r="BH651" i="1" s="1"/>
  <c r="BF643" i="1"/>
  <c r="BG643" i="1" s="1"/>
  <c r="BH643" i="1" s="1"/>
  <c r="BF657" i="1"/>
  <c r="BG657" i="1" s="1"/>
  <c r="BH657" i="1" s="1"/>
  <c r="BF650" i="1"/>
  <c r="BG650" i="1" s="1"/>
  <c r="BH650" i="1" s="1"/>
  <c r="BF642" i="1"/>
  <c r="BG642" i="1" s="1"/>
  <c r="BH642" i="1" s="1"/>
  <c r="BF670" i="1"/>
  <c r="BG670" i="1" s="1"/>
  <c r="BH670" i="1" s="1"/>
  <c r="BF663" i="1"/>
  <c r="BG663" i="1" s="1"/>
  <c r="BH663" i="1" s="1"/>
  <c r="BI663" i="1" s="1"/>
  <c r="BJ663" i="1" s="1"/>
  <c r="BF656" i="1"/>
  <c r="BG656" i="1" s="1"/>
  <c r="BH656" i="1" s="1"/>
  <c r="BF649" i="1"/>
  <c r="BG649" i="1" s="1"/>
  <c r="BH649" i="1" s="1"/>
  <c r="BF641" i="1"/>
  <c r="BG641" i="1" s="1"/>
  <c r="BH641" i="1" s="1"/>
  <c r="BF669" i="1"/>
  <c r="BG669" i="1" s="1"/>
  <c r="BH669" i="1" s="1"/>
  <c r="BF662" i="1"/>
  <c r="BG662" i="1" s="1"/>
  <c r="BH662" i="1" s="1"/>
  <c r="BF648" i="1"/>
  <c r="BG648" i="1" s="1"/>
  <c r="BH648" i="1" s="1"/>
  <c r="BF640" i="1"/>
  <c r="BG640" i="1" s="1"/>
  <c r="BH640" i="1" s="1"/>
  <c r="BI640" i="1" s="1"/>
  <c r="M642" i="1"/>
  <c r="N642" i="1" s="1"/>
  <c r="O642" i="1" s="1"/>
  <c r="P642" i="1" s="1"/>
  <c r="M649" i="1"/>
  <c r="N649" i="1" s="1"/>
  <c r="O649" i="1" s="1"/>
  <c r="P649" i="1" s="1"/>
  <c r="M657" i="1"/>
  <c r="N657" i="1" s="1"/>
  <c r="M665" i="1"/>
  <c r="N665" i="1" s="1"/>
  <c r="R638" i="1"/>
  <c r="S638" i="1" s="1"/>
  <c r="R646" i="1"/>
  <c r="S646" i="1" s="1"/>
  <c r="R654" i="1"/>
  <c r="S654" i="1" s="1"/>
  <c r="R662" i="1"/>
  <c r="S662" i="1" s="1"/>
  <c r="R670" i="1"/>
  <c r="S670" i="1" s="1"/>
  <c r="W643" i="1"/>
  <c r="X643" i="1" s="1"/>
  <c r="Y643" i="1" s="1"/>
  <c r="Z643" i="1" s="1"/>
  <c r="W651" i="1"/>
  <c r="X651" i="1" s="1"/>
  <c r="Y651" i="1" s="1"/>
  <c r="Z651" i="1" s="1"/>
  <c r="W659" i="1"/>
  <c r="X659" i="1" s="1"/>
  <c r="Y659" i="1" s="1"/>
  <c r="Z659" i="1" s="1"/>
  <c r="W666" i="1"/>
  <c r="X666" i="1" s="1"/>
  <c r="Y666" i="1" s="1"/>
  <c r="Z666" i="1" s="1"/>
  <c r="AB638" i="1"/>
  <c r="AC638" i="1" s="1"/>
  <c r="AD638" i="1" s="1"/>
  <c r="AE638" i="1" s="1"/>
  <c r="AB645" i="1"/>
  <c r="AC645" i="1" s="1"/>
  <c r="AD645" i="1" s="1"/>
  <c r="AE645" i="1" s="1"/>
  <c r="AB652" i="1"/>
  <c r="AC652" i="1" s="1"/>
  <c r="AD652" i="1" s="1"/>
  <c r="AE652" i="1" s="1"/>
  <c r="AB659" i="1"/>
  <c r="AC659" i="1" s="1"/>
  <c r="AD659" i="1" s="1"/>
  <c r="AE659" i="1" s="1"/>
  <c r="AB666" i="1"/>
  <c r="AC666" i="1" s="1"/>
  <c r="AD666" i="1" s="1"/>
  <c r="AE666" i="1" s="1"/>
  <c r="AG638" i="1"/>
  <c r="AH638" i="1" s="1"/>
  <c r="AI638" i="1" s="1"/>
  <c r="AJ638" i="1" s="1"/>
  <c r="AG645" i="1"/>
  <c r="AH645" i="1" s="1"/>
  <c r="AI645" i="1" s="1"/>
  <c r="AJ645" i="1" s="1"/>
  <c r="AG652" i="1"/>
  <c r="AH652" i="1" s="1"/>
  <c r="AI652" i="1" s="1"/>
  <c r="AJ652" i="1" s="1"/>
  <c r="AG666" i="1"/>
  <c r="AH666" i="1" s="1"/>
  <c r="AI666" i="1" s="1"/>
  <c r="AJ666" i="1" s="1"/>
  <c r="AL638" i="1"/>
  <c r="AM638" i="1" s="1"/>
  <c r="AN638" i="1" s="1"/>
  <c r="AO638" i="1" s="1"/>
  <c r="AL645" i="1"/>
  <c r="AM645" i="1" s="1"/>
  <c r="AN645" i="1" s="1"/>
  <c r="AO645" i="1" s="1"/>
  <c r="AL652" i="1"/>
  <c r="AM652" i="1" s="1"/>
  <c r="AN652" i="1" s="1"/>
  <c r="AO652" i="1" s="1"/>
  <c r="AL660" i="1"/>
  <c r="AM660" i="1" s="1"/>
  <c r="AN660" i="1" s="1"/>
  <c r="AO660" i="1" s="1"/>
  <c r="AL667" i="1"/>
  <c r="AM667" i="1" s="1"/>
  <c r="AN667" i="1" s="1"/>
  <c r="AO667" i="1" s="1"/>
  <c r="AQ640" i="1"/>
  <c r="AR640" i="1" s="1"/>
  <c r="AS640" i="1" s="1"/>
  <c r="AT640" i="1" s="1"/>
  <c r="AQ648" i="1"/>
  <c r="AR648" i="1" s="1"/>
  <c r="AS648" i="1" s="1"/>
  <c r="AT648" i="1" s="1"/>
  <c r="AV639" i="1"/>
  <c r="AW639" i="1" s="1"/>
  <c r="AX639" i="1" s="1"/>
  <c r="AY639" i="1" s="1"/>
  <c r="F667" i="1"/>
  <c r="G667" i="1" s="1"/>
  <c r="F663" i="1"/>
  <c r="H658" i="1"/>
  <c r="I658" i="1" s="1"/>
  <c r="F654" i="1"/>
  <c r="G654" i="1" s="1"/>
  <c r="M643" i="1"/>
  <c r="M650" i="1"/>
  <c r="N650" i="1" s="1"/>
  <c r="M658" i="1"/>
  <c r="N658" i="1" s="1"/>
  <c r="O658" i="1" s="1"/>
  <c r="P658" i="1" s="1"/>
  <c r="M666" i="1"/>
  <c r="N666" i="1" s="1"/>
  <c r="R639" i="1"/>
  <c r="S639" i="1" s="1"/>
  <c r="T639" i="1" s="1"/>
  <c r="U639" i="1" s="1"/>
  <c r="R647" i="1"/>
  <c r="S647" i="1" s="1"/>
  <c r="R655" i="1"/>
  <c r="S655" i="1" s="1"/>
  <c r="R663" i="1"/>
  <c r="W636" i="1"/>
  <c r="X636" i="1" s="1"/>
  <c r="Y636" i="1" s="1"/>
  <c r="W644" i="1"/>
  <c r="X644" i="1" s="1"/>
  <c r="Y644" i="1" s="1"/>
  <c r="Z644" i="1" s="1"/>
  <c r="W652" i="1"/>
  <c r="X652" i="1" s="1"/>
  <c r="Y652" i="1" s="1"/>
  <c r="Z652" i="1" s="1"/>
  <c r="W667" i="1"/>
  <c r="X667" i="1" s="1"/>
  <c r="Y667" i="1" s="1"/>
  <c r="Z667" i="1" s="1"/>
  <c r="AB639" i="1"/>
  <c r="AC639" i="1" s="1"/>
  <c r="AD639" i="1" s="1"/>
  <c r="AE639" i="1" s="1"/>
  <c r="AB646" i="1"/>
  <c r="AC646" i="1" s="1"/>
  <c r="AD646" i="1" s="1"/>
  <c r="AE646" i="1" s="1"/>
  <c r="AB653" i="1"/>
  <c r="AC653" i="1" s="1"/>
  <c r="AD653" i="1" s="1"/>
  <c r="AE653" i="1" s="1"/>
  <c r="AB660" i="1"/>
  <c r="AC660" i="1" s="1"/>
  <c r="AD660" i="1" s="1"/>
  <c r="AE660" i="1" s="1"/>
  <c r="AB667" i="1"/>
  <c r="AC667" i="1" s="1"/>
  <c r="AD667" i="1" s="1"/>
  <c r="AE667" i="1" s="1"/>
  <c r="AG639" i="1"/>
  <c r="AH639" i="1" s="1"/>
  <c r="AI639" i="1" s="1"/>
  <c r="AJ639" i="1" s="1"/>
  <c r="AG646" i="1"/>
  <c r="AH646" i="1" s="1"/>
  <c r="AI646" i="1" s="1"/>
  <c r="AJ646" i="1" s="1"/>
  <c r="AG653" i="1"/>
  <c r="AH653" i="1" s="1"/>
  <c r="AI653" i="1" s="1"/>
  <c r="AJ653" i="1" s="1"/>
  <c r="AG660" i="1"/>
  <c r="AH660" i="1" s="1"/>
  <c r="AI660" i="1" s="1"/>
  <c r="AJ660" i="1" s="1"/>
  <c r="AG667" i="1"/>
  <c r="AH667" i="1" s="1"/>
  <c r="AI667" i="1" s="1"/>
  <c r="AJ667" i="1" s="1"/>
  <c r="AL639" i="1"/>
  <c r="AM639" i="1" s="1"/>
  <c r="AN639" i="1" s="1"/>
  <c r="AO639" i="1" s="1"/>
  <c r="AL646" i="1"/>
  <c r="AM646" i="1" s="1"/>
  <c r="AN646" i="1" s="1"/>
  <c r="AO646" i="1" s="1"/>
  <c r="AL653" i="1"/>
  <c r="AM653" i="1" s="1"/>
  <c r="AN653" i="1" s="1"/>
  <c r="AO653" i="1" s="1"/>
  <c r="AL661" i="1"/>
  <c r="AM661" i="1" s="1"/>
  <c r="AN661" i="1" s="1"/>
  <c r="AO661" i="1" s="1"/>
  <c r="AL668" i="1"/>
  <c r="AM668" i="1" s="1"/>
  <c r="AN668" i="1" s="1"/>
  <c r="AO668" i="1" s="1"/>
  <c r="AQ641" i="1"/>
  <c r="AR641" i="1" s="1"/>
  <c r="AS641" i="1" s="1"/>
  <c r="AT641" i="1" s="1"/>
  <c r="AQ649" i="1"/>
  <c r="AR649" i="1" s="1"/>
  <c r="AS649" i="1" s="1"/>
  <c r="AT649" i="1" s="1"/>
  <c r="AV643" i="1"/>
  <c r="AW643" i="1" s="1"/>
  <c r="AX643" i="1" s="1"/>
  <c r="AY643" i="1" s="1"/>
  <c r="F636" i="1"/>
  <c r="F662" i="1"/>
  <c r="G662" i="1" s="1"/>
  <c r="F650" i="1"/>
  <c r="F641" i="1"/>
  <c r="G641" i="1" s="1"/>
  <c r="H641" i="1" s="1"/>
  <c r="I641" i="1" s="1"/>
  <c r="M636" i="1"/>
  <c r="N636" i="1" s="1"/>
  <c r="M651" i="1"/>
  <c r="N651" i="1" s="1"/>
  <c r="M659" i="1"/>
  <c r="N659" i="1" s="1"/>
  <c r="O659" i="1" s="1"/>
  <c r="P659" i="1" s="1"/>
  <c r="M667" i="1"/>
  <c r="N667" i="1" s="1"/>
  <c r="R640" i="1"/>
  <c r="S640" i="1" s="1"/>
  <c r="R648" i="1"/>
  <c r="S648" i="1" s="1"/>
  <c r="R656" i="1"/>
  <c r="S656" i="1" s="1"/>
  <c r="R664" i="1"/>
  <c r="S664" i="1" s="1"/>
  <c r="W637" i="1"/>
  <c r="X637" i="1" s="1"/>
  <c r="Y637" i="1" s="1"/>
  <c r="Z637" i="1" s="1"/>
  <c r="W645" i="1"/>
  <c r="X645" i="1" s="1"/>
  <c r="Y645" i="1" s="1"/>
  <c r="Z645" i="1" s="1"/>
  <c r="W653" i="1"/>
  <c r="X653" i="1" s="1"/>
  <c r="Y653" i="1" s="1"/>
  <c r="Z653" i="1" s="1"/>
  <c r="W660" i="1"/>
  <c r="X660" i="1" s="1"/>
  <c r="Y660" i="1" s="1"/>
  <c r="Z660" i="1" s="1"/>
  <c r="AB647" i="1"/>
  <c r="AC647" i="1" s="1"/>
  <c r="AD647" i="1" s="1"/>
  <c r="AE647" i="1" s="1"/>
  <c r="AB654" i="1"/>
  <c r="AC654" i="1" s="1"/>
  <c r="AD654" i="1" s="1"/>
  <c r="AE654" i="1" s="1"/>
  <c r="AB661" i="1"/>
  <c r="AC661" i="1" s="1"/>
  <c r="AD661" i="1" s="1"/>
  <c r="AE661" i="1" s="1"/>
  <c r="AG640" i="1"/>
  <c r="AH640" i="1" s="1"/>
  <c r="AI640" i="1" s="1"/>
  <c r="AJ640" i="1" s="1"/>
  <c r="AG647" i="1"/>
  <c r="AH647" i="1" s="1"/>
  <c r="AI647" i="1" s="1"/>
  <c r="AJ647" i="1" s="1"/>
  <c r="AG654" i="1"/>
  <c r="AH654" i="1" s="1"/>
  <c r="AI654" i="1" s="1"/>
  <c r="AJ654" i="1" s="1"/>
  <c r="AG661" i="1"/>
  <c r="AH661" i="1" s="1"/>
  <c r="AI661" i="1" s="1"/>
  <c r="AJ661" i="1" s="1"/>
  <c r="AL647" i="1"/>
  <c r="AM647" i="1" s="1"/>
  <c r="AN647" i="1" s="1"/>
  <c r="AO647" i="1" s="1"/>
  <c r="AL654" i="1"/>
  <c r="AM654" i="1" s="1"/>
  <c r="AN654" i="1" s="1"/>
  <c r="AO654" i="1" s="1"/>
  <c r="AL662" i="1"/>
  <c r="AM662" i="1" s="1"/>
  <c r="AN662" i="1" s="1"/>
  <c r="AO662" i="1" s="1"/>
  <c r="AL669" i="1"/>
  <c r="AM669" i="1" s="1"/>
  <c r="AN669" i="1" s="1"/>
  <c r="AO669" i="1" s="1"/>
  <c r="AQ642" i="1"/>
  <c r="AR642" i="1" s="1"/>
  <c r="AS642" i="1" s="1"/>
  <c r="AT642" i="1" s="1"/>
  <c r="AQ652" i="1"/>
  <c r="AR652" i="1" s="1"/>
  <c r="AS652" i="1" s="1"/>
  <c r="AT652" i="1" s="1"/>
  <c r="AV647" i="1"/>
  <c r="AW647" i="1" s="1"/>
  <c r="AX647" i="1" s="1"/>
  <c r="AY647" i="1" s="1"/>
  <c r="M637" i="1"/>
  <c r="N637" i="1" s="1"/>
  <c r="O637" i="1" s="1"/>
  <c r="P637" i="1" s="1"/>
  <c r="M644" i="1"/>
  <c r="N644" i="1" s="1"/>
  <c r="O644" i="1" s="1"/>
  <c r="P644" i="1" s="1"/>
  <c r="M652" i="1"/>
  <c r="N652" i="1" s="1"/>
  <c r="M660" i="1"/>
  <c r="N660" i="1" s="1"/>
  <c r="R641" i="1"/>
  <c r="S641" i="1" s="1"/>
  <c r="R649" i="1"/>
  <c r="S649" i="1" s="1"/>
  <c r="R657" i="1"/>
  <c r="S657" i="1" s="1"/>
  <c r="W638" i="1"/>
  <c r="X638" i="1" s="1"/>
  <c r="Y638" i="1" s="1"/>
  <c r="Z638" i="1" s="1"/>
  <c r="W646" i="1"/>
  <c r="X646" i="1" s="1"/>
  <c r="Y646" i="1" s="1"/>
  <c r="Z646" i="1" s="1"/>
  <c r="W654" i="1"/>
  <c r="X654" i="1" s="1"/>
  <c r="Y654" i="1" s="1"/>
  <c r="Z654" i="1" s="1"/>
  <c r="W661" i="1"/>
  <c r="X661" i="1" s="1"/>
  <c r="Y661" i="1" s="1"/>
  <c r="Z661" i="1" s="1"/>
  <c r="AB640" i="1"/>
  <c r="AC640" i="1" s="1"/>
  <c r="AD640" i="1" s="1"/>
  <c r="AE640" i="1" s="1"/>
  <c r="AB655" i="1"/>
  <c r="AC655" i="1" s="1"/>
  <c r="AD655" i="1" s="1"/>
  <c r="AE655" i="1" s="1"/>
  <c r="AB662" i="1"/>
  <c r="AC662" i="1" s="1"/>
  <c r="AD662" i="1" s="1"/>
  <c r="AE662" i="1" s="1"/>
  <c r="AG641" i="1"/>
  <c r="AH641" i="1" s="1"/>
  <c r="AI641" i="1" s="1"/>
  <c r="AJ641" i="1" s="1"/>
  <c r="AG655" i="1"/>
  <c r="AH655" i="1" s="1"/>
  <c r="AI655" i="1" s="1"/>
  <c r="AJ655" i="1" s="1"/>
  <c r="AG662" i="1"/>
  <c r="AH662" i="1" s="1"/>
  <c r="AI662" i="1" s="1"/>
  <c r="AJ662" i="1" s="1"/>
  <c r="AL640" i="1"/>
  <c r="AM640" i="1" s="1"/>
  <c r="AN640" i="1" s="1"/>
  <c r="AO640" i="1" s="1"/>
  <c r="AL648" i="1"/>
  <c r="AM648" i="1" s="1"/>
  <c r="AN648" i="1" s="1"/>
  <c r="AO648" i="1" s="1"/>
  <c r="AL655" i="1"/>
  <c r="AM655" i="1" s="1"/>
  <c r="AN655" i="1" s="1"/>
  <c r="AO655" i="1" s="1"/>
  <c r="AL663" i="1"/>
  <c r="AM663" i="1" s="1"/>
  <c r="AN663" i="1" s="1"/>
  <c r="AO663" i="1" s="1"/>
  <c r="AQ643" i="1"/>
  <c r="AR643" i="1" s="1"/>
  <c r="AS643" i="1" s="1"/>
  <c r="AT643" i="1" s="1"/>
  <c r="AQ656" i="1"/>
  <c r="AR656" i="1" s="1"/>
  <c r="AS656" i="1" s="1"/>
  <c r="AT656" i="1" s="1"/>
  <c r="AV651" i="1"/>
  <c r="AW651" i="1" s="1"/>
  <c r="AX651" i="1" s="1"/>
  <c r="AY651" i="1" s="1"/>
  <c r="F700" i="1"/>
  <c r="G700" i="1" s="1"/>
  <c r="F695" i="1"/>
  <c r="F684" i="1"/>
  <c r="G684" i="1" s="1"/>
  <c r="F679" i="1"/>
  <c r="AL707" i="1"/>
  <c r="AM707" i="1" s="1"/>
  <c r="AN707" i="1" s="1"/>
  <c r="AO707" i="1" s="1"/>
  <c r="AL704" i="1"/>
  <c r="AM704" i="1" s="1"/>
  <c r="AN704" i="1" s="1"/>
  <c r="AO704" i="1" s="1"/>
  <c r="AL701" i="1"/>
  <c r="AM701" i="1" s="1"/>
  <c r="AN701" i="1" s="1"/>
  <c r="AO701" i="1" s="1"/>
  <c r="AG675" i="1"/>
  <c r="AH675" i="1" s="1"/>
  <c r="AI675" i="1" s="1"/>
  <c r="W676" i="1"/>
  <c r="X676" i="1" s="1"/>
  <c r="Y676" i="1" s="1"/>
  <c r="Z676" i="1" s="1"/>
  <c r="M677" i="1"/>
  <c r="N677" i="1" s="1"/>
  <c r="BA677" i="1"/>
  <c r="BB677" i="1" s="1"/>
  <c r="BC677" i="1" s="1"/>
  <c r="BD677" i="1" s="1"/>
  <c r="BE677" i="1" s="1"/>
  <c r="AQ678" i="1"/>
  <c r="AR678" i="1" s="1"/>
  <c r="AS678" i="1" s="1"/>
  <c r="AT678" i="1" s="1"/>
  <c r="AG679" i="1"/>
  <c r="AH679" i="1" s="1"/>
  <c r="AI679" i="1" s="1"/>
  <c r="AJ679" i="1" s="1"/>
  <c r="W680" i="1"/>
  <c r="X680" i="1" s="1"/>
  <c r="Y680" i="1" s="1"/>
  <c r="Z680" i="1" s="1"/>
  <c r="M681" i="1"/>
  <c r="BA681" i="1"/>
  <c r="BB681" i="1" s="1"/>
  <c r="BC681" i="1" s="1"/>
  <c r="BD681" i="1" s="1"/>
  <c r="BE681" i="1" s="1"/>
  <c r="AQ682" i="1"/>
  <c r="AR682" i="1" s="1"/>
  <c r="AS682" i="1" s="1"/>
  <c r="AT682" i="1" s="1"/>
  <c r="AG683" i="1"/>
  <c r="AH683" i="1" s="1"/>
  <c r="AI683" i="1" s="1"/>
  <c r="AJ683" i="1" s="1"/>
  <c r="W684" i="1"/>
  <c r="X684" i="1" s="1"/>
  <c r="Y684" i="1" s="1"/>
  <c r="Z684" i="1" s="1"/>
  <c r="M685" i="1"/>
  <c r="N685" i="1" s="1"/>
  <c r="BA685" i="1"/>
  <c r="BB685" i="1" s="1"/>
  <c r="BC685" i="1" s="1"/>
  <c r="BD685" i="1" s="1"/>
  <c r="BE685" i="1" s="1"/>
  <c r="AQ686" i="1"/>
  <c r="AR686" i="1" s="1"/>
  <c r="AS686" i="1" s="1"/>
  <c r="AT686" i="1" s="1"/>
  <c r="AG687" i="1"/>
  <c r="AH687" i="1" s="1"/>
  <c r="AI687" i="1" s="1"/>
  <c r="AJ687" i="1" s="1"/>
  <c r="W688" i="1"/>
  <c r="X688" i="1" s="1"/>
  <c r="Y688" i="1" s="1"/>
  <c r="Z688" i="1" s="1"/>
  <c r="M689" i="1"/>
  <c r="BA689" i="1"/>
  <c r="BB689" i="1" s="1"/>
  <c r="BC689" i="1" s="1"/>
  <c r="AQ690" i="1"/>
  <c r="AR690" i="1" s="1"/>
  <c r="AS690" i="1" s="1"/>
  <c r="AT690" i="1" s="1"/>
  <c r="AG691" i="1"/>
  <c r="AH691" i="1" s="1"/>
  <c r="AI691" i="1" s="1"/>
  <c r="AJ691" i="1" s="1"/>
  <c r="W692" i="1"/>
  <c r="X692" i="1" s="1"/>
  <c r="Y692" i="1" s="1"/>
  <c r="Z692" i="1" s="1"/>
  <c r="M693" i="1"/>
  <c r="N693" i="1" s="1"/>
  <c r="BA693" i="1"/>
  <c r="BB693" i="1" s="1"/>
  <c r="BC693" i="1" s="1"/>
  <c r="AQ694" i="1"/>
  <c r="AR694" i="1" s="1"/>
  <c r="AS694" i="1" s="1"/>
  <c r="AT694" i="1" s="1"/>
  <c r="AG695" i="1"/>
  <c r="AH695" i="1" s="1"/>
  <c r="AI695" i="1" s="1"/>
  <c r="AJ695" i="1" s="1"/>
  <c r="W696" i="1"/>
  <c r="X696" i="1" s="1"/>
  <c r="Y696" i="1" s="1"/>
  <c r="Z696" i="1" s="1"/>
  <c r="M697" i="1"/>
  <c r="BA697" i="1"/>
  <c r="BB697" i="1" s="1"/>
  <c r="BC697" i="1" s="1"/>
  <c r="AG699" i="1"/>
  <c r="AH699" i="1" s="1"/>
  <c r="AI699" i="1" s="1"/>
  <c r="AJ699" i="1" s="1"/>
  <c r="W700" i="1"/>
  <c r="X700" i="1" s="1"/>
  <c r="Y700" i="1" s="1"/>
  <c r="Z700" i="1" s="1"/>
  <c r="M701" i="1"/>
  <c r="M702" i="1"/>
  <c r="N702" i="1" s="1"/>
  <c r="O702" i="1" s="1"/>
  <c r="P702" i="1" s="1"/>
  <c r="M703" i="1"/>
  <c r="R704" i="1"/>
  <c r="S704" i="1" s="1"/>
  <c r="R705" i="1"/>
  <c r="S705" i="1" s="1"/>
  <c r="T705" i="1" s="1"/>
  <c r="U705" i="1" s="1"/>
  <c r="AL708" i="1"/>
  <c r="AM708" i="1" s="1"/>
  <c r="AN708" i="1" s="1"/>
  <c r="AO708" i="1" s="1"/>
  <c r="F705" i="1"/>
  <c r="F694" i="1"/>
  <c r="G694" i="1" s="1"/>
  <c r="H694" i="1" s="1"/>
  <c r="I694" i="1" s="1"/>
  <c r="F689" i="1"/>
  <c r="F678" i="1"/>
  <c r="G678" i="1" s="1"/>
  <c r="H678" i="1" s="1"/>
  <c r="I678" i="1" s="1"/>
  <c r="AQ704" i="1"/>
  <c r="AR704" i="1" s="1"/>
  <c r="AS704" i="1" s="1"/>
  <c r="AT704" i="1" s="1"/>
  <c r="AQ701" i="1"/>
  <c r="AR701" i="1" s="1"/>
  <c r="AS701" i="1" s="1"/>
  <c r="AT701" i="1" s="1"/>
  <c r="AQ708" i="1"/>
  <c r="AR708" i="1" s="1"/>
  <c r="AS708" i="1" s="1"/>
  <c r="AT708" i="1" s="1"/>
  <c r="AQ706" i="1"/>
  <c r="AR706" i="1" s="1"/>
  <c r="AS706" i="1" s="1"/>
  <c r="AT706" i="1" s="1"/>
  <c r="AQ709" i="1"/>
  <c r="AR709" i="1" s="1"/>
  <c r="AS709" i="1" s="1"/>
  <c r="AT709" i="1" s="1"/>
  <c r="AL675" i="1"/>
  <c r="AM675" i="1" s="1"/>
  <c r="AN675" i="1" s="1"/>
  <c r="AB676" i="1"/>
  <c r="AC676" i="1" s="1"/>
  <c r="AD676" i="1" s="1"/>
  <c r="AE676" i="1" s="1"/>
  <c r="R677" i="1"/>
  <c r="S677" i="1" s="1"/>
  <c r="T677" i="1" s="1"/>
  <c r="U677" i="1" s="1"/>
  <c r="BF677" i="1"/>
  <c r="BG677" i="1" s="1"/>
  <c r="BH677" i="1" s="1"/>
  <c r="AV678" i="1"/>
  <c r="AW678" i="1" s="1"/>
  <c r="AX678" i="1" s="1"/>
  <c r="AY678" i="1" s="1"/>
  <c r="AL679" i="1"/>
  <c r="AM679" i="1" s="1"/>
  <c r="AN679" i="1" s="1"/>
  <c r="AO679" i="1" s="1"/>
  <c r="AB680" i="1"/>
  <c r="AC680" i="1" s="1"/>
  <c r="AD680" i="1" s="1"/>
  <c r="AE680" i="1" s="1"/>
  <c r="R681" i="1"/>
  <c r="S681" i="1" s="1"/>
  <c r="BF681" i="1"/>
  <c r="BG681" i="1" s="1"/>
  <c r="BH681" i="1" s="1"/>
  <c r="AV682" i="1"/>
  <c r="AW682" i="1" s="1"/>
  <c r="AX682" i="1" s="1"/>
  <c r="AY682" i="1" s="1"/>
  <c r="AL683" i="1"/>
  <c r="AM683" i="1" s="1"/>
  <c r="AN683" i="1" s="1"/>
  <c r="AO683" i="1" s="1"/>
  <c r="AB684" i="1"/>
  <c r="AC684" i="1" s="1"/>
  <c r="AD684" i="1" s="1"/>
  <c r="AE684" i="1" s="1"/>
  <c r="R685" i="1"/>
  <c r="S685" i="1" s="1"/>
  <c r="BF685" i="1"/>
  <c r="BG685" i="1" s="1"/>
  <c r="BH685" i="1" s="1"/>
  <c r="BI685" i="1" s="1"/>
  <c r="BJ685" i="1" s="1"/>
  <c r="AV686" i="1"/>
  <c r="AW686" i="1" s="1"/>
  <c r="AX686" i="1" s="1"/>
  <c r="AY686" i="1" s="1"/>
  <c r="AL687" i="1"/>
  <c r="AM687" i="1" s="1"/>
  <c r="AN687" i="1" s="1"/>
  <c r="AO687" i="1" s="1"/>
  <c r="AB688" i="1"/>
  <c r="AC688" i="1" s="1"/>
  <c r="AD688" i="1" s="1"/>
  <c r="AE688" i="1" s="1"/>
  <c r="R689" i="1"/>
  <c r="BF689" i="1"/>
  <c r="BG689" i="1" s="1"/>
  <c r="BH689" i="1" s="1"/>
  <c r="AV690" i="1"/>
  <c r="AW690" i="1" s="1"/>
  <c r="AX690" i="1" s="1"/>
  <c r="AY690" i="1" s="1"/>
  <c r="AL691" i="1"/>
  <c r="AM691" i="1" s="1"/>
  <c r="AN691" i="1" s="1"/>
  <c r="AO691" i="1" s="1"/>
  <c r="AB692" i="1"/>
  <c r="AC692" i="1" s="1"/>
  <c r="AD692" i="1" s="1"/>
  <c r="AE692" i="1" s="1"/>
  <c r="R693" i="1"/>
  <c r="S693" i="1" s="1"/>
  <c r="BF693" i="1"/>
  <c r="BG693" i="1" s="1"/>
  <c r="BH693" i="1" s="1"/>
  <c r="AV694" i="1"/>
  <c r="AW694" i="1" s="1"/>
  <c r="AX694" i="1" s="1"/>
  <c r="AY694" i="1" s="1"/>
  <c r="AL695" i="1"/>
  <c r="AM695" i="1" s="1"/>
  <c r="AN695" i="1" s="1"/>
  <c r="AO695" i="1" s="1"/>
  <c r="AB696" i="1"/>
  <c r="AC696" i="1" s="1"/>
  <c r="AD696" i="1" s="1"/>
  <c r="AE696" i="1" s="1"/>
  <c r="R697" i="1"/>
  <c r="S697" i="1" s="1"/>
  <c r="T697" i="1" s="1"/>
  <c r="U697" i="1" s="1"/>
  <c r="BF697" i="1"/>
  <c r="BG697" i="1" s="1"/>
  <c r="BH697" i="1" s="1"/>
  <c r="AL699" i="1"/>
  <c r="AM699" i="1" s="1"/>
  <c r="AN699" i="1" s="1"/>
  <c r="AO699" i="1" s="1"/>
  <c r="AB700" i="1"/>
  <c r="AC700" i="1" s="1"/>
  <c r="AD700" i="1" s="1"/>
  <c r="AE700" i="1" s="1"/>
  <c r="R701" i="1"/>
  <c r="S701" i="1" s="1"/>
  <c r="R702" i="1"/>
  <c r="W704" i="1"/>
  <c r="X704" i="1" s="1"/>
  <c r="Y704" i="1" s="1"/>
  <c r="Z704" i="1" s="1"/>
  <c r="AG705" i="1"/>
  <c r="AH705" i="1" s="1"/>
  <c r="AI705" i="1" s="1"/>
  <c r="AJ705" i="1" s="1"/>
  <c r="AL706" i="1"/>
  <c r="AM706" i="1" s="1"/>
  <c r="AN706" i="1" s="1"/>
  <c r="AO706" i="1" s="1"/>
  <c r="BF708" i="1"/>
  <c r="BG708" i="1" s="1"/>
  <c r="BH708" i="1" s="1"/>
  <c r="BI708" i="1" s="1"/>
  <c r="BJ708" i="1" s="1"/>
  <c r="G747" i="1"/>
  <c r="H747" i="1" s="1"/>
  <c r="I747" i="1" s="1"/>
  <c r="F675" i="1"/>
  <c r="F704" i="1"/>
  <c r="G704" i="1" s="1"/>
  <c r="F699" i="1"/>
  <c r="G699" i="1" s="1"/>
  <c r="H699" i="1" s="1"/>
  <c r="I699" i="1" s="1"/>
  <c r="F688" i="1"/>
  <c r="G688" i="1" s="1"/>
  <c r="F683" i="1"/>
  <c r="G683" i="1" s="1"/>
  <c r="H683" i="1" s="1"/>
  <c r="I683" i="1" s="1"/>
  <c r="F677" i="1"/>
  <c r="G677" i="1" s="1"/>
  <c r="AV708" i="1"/>
  <c r="AW708" i="1" s="1"/>
  <c r="AX708" i="1" s="1"/>
  <c r="AY708" i="1" s="1"/>
  <c r="AV706" i="1"/>
  <c r="AW706" i="1" s="1"/>
  <c r="AX706" i="1" s="1"/>
  <c r="AY706" i="1" s="1"/>
  <c r="AV707" i="1"/>
  <c r="AW707" i="1" s="1"/>
  <c r="AX707" i="1" s="1"/>
  <c r="AY707" i="1" s="1"/>
  <c r="AV705" i="1"/>
  <c r="AW705" i="1" s="1"/>
  <c r="AX705" i="1" s="1"/>
  <c r="AY705" i="1" s="1"/>
  <c r="AQ675" i="1"/>
  <c r="AR675" i="1" s="1"/>
  <c r="AS675" i="1" s="1"/>
  <c r="AG676" i="1"/>
  <c r="AH676" i="1" s="1"/>
  <c r="AI676" i="1" s="1"/>
  <c r="AJ676" i="1" s="1"/>
  <c r="W677" i="1"/>
  <c r="X677" i="1" s="1"/>
  <c r="Y677" i="1" s="1"/>
  <c r="Z677" i="1" s="1"/>
  <c r="M678" i="1"/>
  <c r="N678" i="1" s="1"/>
  <c r="BA678" i="1"/>
  <c r="BB678" i="1" s="1"/>
  <c r="BC678" i="1" s="1"/>
  <c r="BD678" i="1" s="1"/>
  <c r="AQ679" i="1"/>
  <c r="AR679" i="1" s="1"/>
  <c r="AS679" i="1" s="1"/>
  <c r="AT679" i="1" s="1"/>
  <c r="AG680" i="1"/>
  <c r="AH680" i="1" s="1"/>
  <c r="AI680" i="1" s="1"/>
  <c r="AJ680" i="1" s="1"/>
  <c r="W681" i="1"/>
  <c r="X681" i="1" s="1"/>
  <c r="Y681" i="1" s="1"/>
  <c r="Z681" i="1" s="1"/>
  <c r="M682" i="1"/>
  <c r="N682" i="1" s="1"/>
  <c r="O682" i="1" s="1"/>
  <c r="P682" i="1" s="1"/>
  <c r="BA682" i="1"/>
  <c r="BB682" i="1" s="1"/>
  <c r="BC682" i="1" s="1"/>
  <c r="BD682" i="1" s="1"/>
  <c r="BE682" i="1" s="1"/>
  <c r="AQ683" i="1"/>
  <c r="AR683" i="1" s="1"/>
  <c r="AS683" i="1" s="1"/>
  <c r="AT683" i="1" s="1"/>
  <c r="AG684" i="1"/>
  <c r="AH684" i="1" s="1"/>
  <c r="AI684" i="1" s="1"/>
  <c r="AJ684" i="1" s="1"/>
  <c r="W685" i="1"/>
  <c r="X685" i="1" s="1"/>
  <c r="Y685" i="1" s="1"/>
  <c r="Z685" i="1" s="1"/>
  <c r="M686" i="1"/>
  <c r="N686" i="1" s="1"/>
  <c r="O686" i="1" s="1"/>
  <c r="P686" i="1" s="1"/>
  <c r="BA686" i="1"/>
  <c r="BB686" i="1" s="1"/>
  <c r="BC686" i="1" s="1"/>
  <c r="AQ687" i="1"/>
  <c r="AR687" i="1" s="1"/>
  <c r="AS687" i="1" s="1"/>
  <c r="AT687" i="1" s="1"/>
  <c r="AG688" i="1"/>
  <c r="AH688" i="1" s="1"/>
  <c r="AI688" i="1" s="1"/>
  <c r="AJ688" i="1" s="1"/>
  <c r="W689" i="1"/>
  <c r="X689" i="1" s="1"/>
  <c r="Y689" i="1" s="1"/>
  <c r="Z689" i="1" s="1"/>
  <c r="M690" i="1"/>
  <c r="N690" i="1" s="1"/>
  <c r="BA690" i="1"/>
  <c r="BB690" i="1" s="1"/>
  <c r="BC690" i="1" s="1"/>
  <c r="AQ691" i="1"/>
  <c r="AR691" i="1" s="1"/>
  <c r="AS691" i="1" s="1"/>
  <c r="AT691" i="1" s="1"/>
  <c r="AG692" i="1"/>
  <c r="AH692" i="1" s="1"/>
  <c r="AI692" i="1" s="1"/>
  <c r="AJ692" i="1" s="1"/>
  <c r="W693" i="1"/>
  <c r="X693" i="1" s="1"/>
  <c r="Y693" i="1" s="1"/>
  <c r="Z693" i="1" s="1"/>
  <c r="M694" i="1"/>
  <c r="N694" i="1" s="1"/>
  <c r="BA694" i="1"/>
  <c r="BB694" i="1" s="1"/>
  <c r="BC694" i="1" s="1"/>
  <c r="BD694" i="1" s="1"/>
  <c r="BE694" i="1" s="1"/>
  <c r="AQ695" i="1"/>
  <c r="AR695" i="1" s="1"/>
  <c r="AS695" i="1" s="1"/>
  <c r="AT695" i="1" s="1"/>
  <c r="AG696" i="1"/>
  <c r="AH696" i="1" s="1"/>
  <c r="AI696" i="1" s="1"/>
  <c r="AJ696" i="1" s="1"/>
  <c r="W697" i="1"/>
  <c r="X697" i="1" s="1"/>
  <c r="Y697" i="1" s="1"/>
  <c r="Z697" i="1" s="1"/>
  <c r="M698" i="1"/>
  <c r="N698" i="1" s="1"/>
  <c r="AQ699" i="1"/>
  <c r="AR699" i="1" s="1"/>
  <c r="AS699" i="1" s="1"/>
  <c r="AT699" i="1" s="1"/>
  <c r="AG700" i="1"/>
  <c r="AH700" i="1" s="1"/>
  <c r="AI700" i="1" s="1"/>
  <c r="AJ700" i="1" s="1"/>
  <c r="W701" i="1"/>
  <c r="X701" i="1" s="1"/>
  <c r="Y701" i="1" s="1"/>
  <c r="Z701" i="1" s="1"/>
  <c r="W702" i="1"/>
  <c r="X702" i="1" s="1"/>
  <c r="Y702" i="1" s="1"/>
  <c r="Z702" i="1" s="1"/>
  <c r="AB703" i="1"/>
  <c r="AC703" i="1" s="1"/>
  <c r="AD703" i="1" s="1"/>
  <c r="AE703" i="1" s="1"/>
  <c r="AL705" i="1"/>
  <c r="AM705" i="1" s="1"/>
  <c r="AN705" i="1" s="1"/>
  <c r="AO705" i="1" s="1"/>
  <c r="H709" i="1"/>
  <c r="I709" i="1" s="1"/>
  <c r="H693" i="1"/>
  <c r="I693" i="1" s="1"/>
  <c r="M708" i="1"/>
  <c r="M706" i="1"/>
  <c r="N706" i="1" s="1"/>
  <c r="M709" i="1"/>
  <c r="BA706" i="1"/>
  <c r="BB706" i="1" s="1"/>
  <c r="BC706" i="1" s="1"/>
  <c r="BD706" i="1" s="1"/>
  <c r="BA709" i="1"/>
  <c r="BB709" i="1" s="1"/>
  <c r="BC709" i="1" s="1"/>
  <c r="BA703" i="1"/>
  <c r="BB703" i="1" s="1"/>
  <c r="BC703" i="1" s="1"/>
  <c r="BD703" i="1" s="1"/>
  <c r="BE703" i="1" s="1"/>
  <c r="BA708" i="1"/>
  <c r="BB708" i="1" s="1"/>
  <c r="BC708" i="1" s="1"/>
  <c r="AB677" i="1"/>
  <c r="AC677" i="1" s="1"/>
  <c r="AD677" i="1" s="1"/>
  <c r="AE677" i="1" s="1"/>
  <c r="R678" i="1"/>
  <c r="S678" i="1" s="1"/>
  <c r="BF678" i="1"/>
  <c r="BG678" i="1" s="1"/>
  <c r="BH678" i="1" s="1"/>
  <c r="AV679" i="1"/>
  <c r="AW679" i="1" s="1"/>
  <c r="AX679" i="1" s="1"/>
  <c r="AY679" i="1" s="1"/>
  <c r="AL680" i="1"/>
  <c r="AM680" i="1" s="1"/>
  <c r="AN680" i="1" s="1"/>
  <c r="AO680" i="1" s="1"/>
  <c r="AB681" i="1"/>
  <c r="AC681" i="1" s="1"/>
  <c r="AD681" i="1" s="1"/>
  <c r="AE681" i="1" s="1"/>
  <c r="R682" i="1"/>
  <c r="S682" i="1" s="1"/>
  <c r="BF682" i="1"/>
  <c r="BG682" i="1" s="1"/>
  <c r="BH682" i="1" s="1"/>
  <c r="BI682" i="1" s="1"/>
  <c r="AV683" i="1"/>
  <c r="AW683" i="1" s="1"/>
  <c r="AX683" i="1" s="1"/>
  <c r="AY683" i="1" s="1"/>
  <c r="AL684" i="1"/>
  <c r="AM684" i="1" s="1"/>
  <c r="AN684" i="1" s="1"/>
  <c r="AO684" i="1" s="1"/>
  <c r="AB685" i="1"/>
  <c r="AC685" i="1" s="1"/>
  <c r="AD685" i="1" s="1"/>
  <c r="AE685" i="1" s="1"/>
  <c r="R686" i="1"/>
  <c r="S686" i="1" s="1"/>
  <c r="BF686" i="1"/>
  <c r="BG686" i="1" s="1"/>
  <c r="BH686" i="1" s="1"/>
  <c r="BI686" i="1" s="1"/>
  <c r="BJ686" i="1" s="1"/>
  <c r="AV687" i="1"/>
  <c r="AW687" i="1" s="1"/>
  <c r="AX687" i="1" s="1"/>
  <c r="AY687" i="1" s="1"/>
  <c r="AL688" i="1"/>
  <c r="AM688" i="1" s="1"/>
  <c r="AN688" i="1" s="1"/>
  <c r="AO688" i="1" s="1"/>
  <c r="AB689" i="1"/>
  <c r="AC689" i="1" s="1"/>
  <c r="AD689" i="1" s="1"/>
  <c r="AE689" i="1" s="1"/>
  <c r="R690" i="1"/>
  <c r="S690" i="1" s="1"/>
  <c r="BF690" i="1"/>
  <c r="BG690" i="1" s="1"/>
  <c r="BH690" i="1" s="1"/>
  <c r="BI690" i="1" s="1"/>
  <c r="BJ690" i="1" s="1"/>
  <c r="AV691" i="1"/>
  <c r="AW691" i="1" s="1"/>
  <c r="AX691" i="1" s="1"/>
  <c r="AY691" i="1" s="1"/>
  <c r="AL692" i="1"/>
  <c r="AM692" i="1" s="1"/>
  <c r="AN692" i="1" s="1"/>
  <c r="AO692" i="1" s="1"/>
  <c r="AB693" i="1"/>
  <c r="AC693" i="1" s="1"/>
  <c r="AD693" i="1" s="1"/>
  <c r="AE693" i="1" s="1"/>
  <c r="R694" i="1"/>
  <c r="BF694" i="1"/>
  <c r="BG694" i="1" s="1"/>
  <c r="BH694" i="1" s="1"/>
  <c r="BI694" i="1" s="1"/>
  <c r="BJ694" i="1" s="1"/>
  <c r="AV695" i="1"/>
  <c r="AW695" i="1" s="1"/>
  <c r="AX695" i="1" s="1"/>
  <c r="AY695" i="1" s="1"/>
  <c r="AL696" i="1"/>
  <c r="AM696" i="1" s="1"/>
  <c r="AN696" i="1" s="1"/>
  <c r="AO696" i="1" s="1"/>
  <c r="AB697" i="1"/>
  <c r="AC697" i="1" s="1"/>
  <c r="AD697" i="1" s="1"/>
  <c r="AE697" i="1" s="1"/>
  <c r="AV699" i="1"/>
  <c r="AW699" i="1" s="1"/>
  <c r="AX699" i="1" s="1"/>
  <c r="AY699" i="1" s="1"/>
  <c r="AL700" i="1"/>
  <c r="AM700" i="1" s="1"/>
  <c r="AN700" i="1" s="1"/>
  <c r="AO700" i="1" s="1"/>
  <c r="AB701" i="1"/>
  <c r="AC701" i="1" s="1"/>
  <c r="AD701" i="1" s="1"/>
  <c r="AE701" i="1" s="1"/>
  <c r="AL702" i="1"/>
  <c r="AM702" i="1" s="1"/>
  <c r="AN702" i="1" s="1"/>
  <c r="AO702" i="1" s="1"/>
  <c r="AG703" i="1"/>
  <c r="AH703" i="1" s="1"/>
  <c r="AI703" i="1" s="1"/>
  <c r="AJ703" i="1" s="1"/>
  <c r="AG704" i="1"/>
  <c r="AH704" i="1" s="1"/>
  <c r="AI704" i="1" s="1"/>
  <c r="AJ704" i="1" s="1"/>
  <c r="AQ705" i="1"/>
  <c r="AR705" i="1" s="1"/>
  <c r="AS705" i="1" s="1"/>
  <c r="AT705" i="1" s="1"/>
  <c r="AL709" i="1"/>
  <c r="AM709" i="1" s="1"/>
  <c r="AN709" i="1" s="1"/>
  <c r="AO709" i="1" s="1"/>
  <c r="F708" i="1"/>
  <c r="G708" i="1" s="1"/>
  <c r="F703" i="1"/>
  <c r="F692" i="1"/>
  <c r="G692" i="1" s="1"/>
  <c r="F687" i="1"/>
  <c r="R703" i="1"/>
  <c r="S703" i="1" s="1"/>
  <c r="R709" i="1"/>
  <c r="S709" i="1" s="1"/>
  <c r="R707" i="1"/>
  <c r="R708" i="1"/>
  <c r="BF709" i="1"/>
  <c r="BG709" i="1" s="1"/>
  <c r="BH709" i="1" s="1"/>
  <c r="BF703" i="1"/>
  <c r="BG703" i="1" s="1"/>
  <c r="BH703" i="1" s="1"/>
  <c r="BF707" i="1"/>
  <c r="BG707" i="1" s="1"/>
  <c r="BH707" i="1" s="1"/>
  <c r="BI707" i="1" s="1"/>
  <c r="BJ707" i="1" s="1"/>
  <c r="BF704" i="1"/>
  <c r="BG704" i="1" s="1"/>
  <c r="BH704" i="1" s="1"/>
  <c r="BI704" i="1" s="1"/>
  <c r="BF706" i="1"/>
  <c r="BG706" i="1" s="1"/>
  <c r="BH706" i="1" s="1"/>
  <c r="BI706" i="1" s="1"/>
  <c r="M675" i="1"/>
  <c r="N675" i="1" s="1"/>
  <c r="O675" i="1" s="1"/>
  <c r="BA675" i="1"/>
  <c r="BB675" i="1" s="1"/>
  <c r="BC675" i="1" s="1"/>
  <c r="AQ676" i="1"/>
  <c r="AR676" i="1" s="1"/>
  <c r="AS676" i="1" s="1"/>
  <c r="AT676" i="1" s="1"/>
  <c r="AG677" i="1"/>
  <c r="AH677" i="1" s="1"/>
  <c r="AI677" i="1" s="1"/>
  <c r="AJ677" i="1" s="1"/>
  <c r="W678" i="1"/>
  <c r="X678" i="1" s="1"/>
  <c r="Y678" i="1" s="1"/>
  <c r="Z678" i="1" s="1"/>
  <c r="M679" i="1"/>
  <c r="N679" i="1" s="1"/>
  <c r="BA679" i="1"/>
  <c r="BB679" i="1" s="1"/>
  <c r="BC679" i="1" s="1"/>
  <c r="AQ680" i="1"/>
  <c r="AR680" i="1" s="1"/>
  <c r="AS680" i="1" s="1"/>
  <c r="AT680" i="1" s="1"/>
  <c r="AG681" i="1"/>
  <c r="AH681" i="1" s="1"/>
  <c r="AI681" i="1" s="1"/>
  <c r="AJ681" i="1" s="1"/>
  <c r="W682" i="1"/>
  <c r="X682" i="1" s="1"/>
  <c r="Y682" i="1" s="1"/>
  <c r="Z682" i="1" s="1"/>
  <c r="M683" i="1"/>
  <c r="BA683" i="1"/>
  <c r="BB683" i="1" s="1"/>
  <c r="BC683" i="1" s="1"/>
  <c r="BD683" i="1" s="1"/>
  <c r="BE683" i="1" s="1"/>
  <c r="AQ684" i="1"/>
  <c r="AR684" i="1" s="1"/>
  <c r="AS684" i="1" s="1"/>
  <c r="AT684" i="1" s="1"/>
  <c r="AG685" i="1"/>
  <c r="AH685" i="1" s="1"/>
  <c r="AI685" i="1" s="1"/>
  <c r="AJ685" i="1" s="1"/>
  <c r="W686" i="1"/>
  <c r="X686" i="1" s="1"/>
  <c r="Y686" i="1" s="1"/>
  <c r="Z686" i="1" s="1"/>
  <c r="M687" i="1"/>
  <c r="N687" i="1" s="1"/>
  <c r="BA687" i="1"/>
  <c r="BB687" i="1" s="1"/>
  <c r="BC687" i="1" s="1"/>
  <c r="BD687" i="1" s="1"/>
  <c r="BE687" i="1" s="1"/>
  <c r="AQ688" i="1"/>
  <c r="AR688" i="1" s="1"/>
  <c r="AS688" i="1" s="1"/>
  <c r="AT688" i="1" s="1"/>
  <c r="AG689" i="1"/>
  <c r="AH689" i="1" s="1"/>
  <c r="AI689" i="1" s="1"/>
  <c r="AJ689" i="1" s="1"/>
  <c r="W690" i="1"/>
  <c r="X690" i="1" s="1"/>
  <c r="Y690" i="1" s="1"/>
  <c r="Z690" i="1" s="1"/>
  <c r="M691" i="1"/>
  <c r="BA691" i="1"/>
  <c r="BB691" i="1" s="1"/>
  <c r="BC691" i="1" s="1"/>
  <c r="AQ692" i="1"/>
  <c r="AR692" i="1" s="1"/>
  <c r="AS692" i="1" s="1"/>
  <c r="AT692" i="1" s="1"/>
  <c r="AG693" i="1"/>
  <c r="AH693" i="1" s="1"/>
  <c r="AI693" i="1" s="1"/>
  <c r="AJ693" i="1" s="1"/>
  <c r="W694" i="1"/>
  <c r="X694" i="1" s="1"/>
  <c r="Y694" i="1" s="1"/>
  <c r="Z694" i="1" s="1"/>
  <c r="M695" i="1"/>
  <c r="BA695" i="1"/>
  <c r="BB695" i="1" s="1"/>
  <c r="BC695" i="1" s="1"/>
  <c r="BD695" i="1" s="1"/>
  <c r="BE695" i="1" s="1"/>
  <c r="AQ696" i="1"/>
  <c r="AR696" i="1" s="1"/>
  <c r="AS696" i="1" s="1"/>
  <c r="AT696" i="1" s="1"/>
  <c r="AG697" i="1"/>
  <c r="AH697" i="1" s="1"/>
  <c r="AI697" i="1" s="1"/>
  <c r="AJ697" i="1" s="1"/>
  <c r="W698" i="1"/>
  <c r="X698" i="1" s="1"/>
  <c r="Y698" i="1" s="1"/>
  <c r="Z698" i="1" s="1"/>
  <c r="M699" i="1"/>
  <c r="N699" i="1" s="1"/>
  <c r="BA699" i="1"/>
  <c r="BB699" i="1" s="1"/>
  <c r="BC699" i="1" s="1"/>
  <c r="BD699" i="1" s="1"/>
  <c r="AQ700" i="1"/>
  <c r="AR700" i="1" s="1"/>
  <c r="AS700" i="1" s="1"/>
  <c r="AT700" i="1" s="1"/>
  <c r="AG701" i="1"/>
  <c r="AH701" i="1" s="1"/>
  <c r="AI701" i="1" s="1"/>
  <c r="AJ701" i="1" s="1"/>
  <c r="AQ702" i="1"/>
  <c r="AR702" i="1" s="1"/>
  <c r="AS702" i="1" s="1"/>
  <c r="AT702" i="1" s="1"/>
  <c r="AL703" i="1"/>
  <c r="AM703" i="1" s="1"/>
  <c r="AN703" i="1" s="1"/>
  <c r="AO703" i="1" s="1"/>
  <c r="AV704" i="1"/>
  <c r="AW704" i="1" s="1"/>
  <c r="AX704" i="1" s="1"/>
  <c r="AY704" i="1" s="1"/>
  <c r="BA705" i="1"/>
  <c r="BB705" i="1" s="1"/>
  <c r="BC705" i="1" s="1"/>
  <c r="AV709" i="1"/>
  <c r="AW709" i="1" s="1"/>
  <c r="AX709" i="1" s="1"/>
  <c r="AY709" i="1" s="1"/>
  <c r="G676" i="1"/>
  <c r="H676" i="1" s="1"/>
  <c r="I676" i="1" s="1"/>
  <c r="F702" i="1"/>
  <c r="G702" i="1" s="1"/>
  <c r="H702" i="1" s="1"/>
  <c r="I702" i="1" s="1"/>
  <c r="F697" i="1"/>
  <c r="F686" i="1"/>
  <c r="G686" i="1" s="1"/>
  <c r="H686" i="1" s="1"/>
  <c r="I686" i="1" s="1"/>
  <c r="F681" i="1"/>
  <c r="W703" i="1"/>
  <c r="X703" i="1" s="1"/>
  <c r="Y703" i="1" s="1"/>
  <c r="Z703" i="1" s="1"/>
  <c r="W709" i="1"/>
  <c r="X709" i="1" s="1"/>
  <c r="Y709" i="1" s="1"/>
  <c r="Z709" i="1" s="1"/>
  <c r="W705" i="1"/>
  <c r="X705" i="1" s="1"/>
  <c r="Y705" i="1" s="1"/>
  <c r="Z705" i="1" s="1"/>
  <c r="W706" i="1"/>
  <c r="X706" i="1" s="1"/>
  <c r="Y706" i="1" s="1"/>
  <c r="Z706" i="1" s="1"/>
  <c r="R675" i="1"/>
  <c r="BF675" i="1"/>
  <c r="BG675" i="1" s="1"/>
  <c r="BH675" i="1" s="1"/>
  <c r="AV676" i="1"/>
  <c r="AW676" i="1" s="1"/>
  <c r="AX676" i="1" s="1"/>
  <c r="AY676" i="1" s="1"/>
  <c r="AL677" i="1"/>
  <c r="AM677" i="1" s="1"/>
  <c r="AN677" i="1" s="1"/>
  <c r="AO677" i="1" s="1"/>
  <c r="AB678" i="1"/>
  <c r="AC678" i="1" s="1"/>
  <c r="AD678" i="1" s="1"/>
  <c r="AE678" i="1" s="1"/>
  <c r="R679" i="1"/>
  <c r="S679" i="1" s="1"/>
  <c r="BF679" i="1"/>
  <c r="BG679" i="1" s="1"/>
  <c r="BH679" i="1" s="1"/>
  <c r="AV680" i="1"/>
  <c r="AW680" i="1" s="1"/>
  <c r="AX680" i="1" s="1"/>
  <c r="AY680" i="1" s="1"/>
  <c r="AL681" i="1"/>
  <c r="AM681" i="1" s="1"/>
  <c r="AN681" i="1" s="1"/>
  <c r="AO681" i="1" s="1"/>
  <c r="AB682" i="1"/>
  <c r="AC682" i="1" s="1"/>
  <c r="AD682" i="1" s="1"/>
  <c r="AE682" i="1" s="1"/>
  <c r="R683" i="1"/>
  <c r="S683" i="1" s="1"/>
  <c r="BF683" i="1"/>
  <c r="BG683" i="1" s="1"/>
  <c r="BH683" i="1" s="1"/>
  <c r="AV684" i="1"/>
  <c r="AW684" i="1" s="1"/>
  <c r="AX684" i="1" s="1"/>
  <c r="AY684" i="1" s="1"/>
  <c r="AL685" i="1"/>
  <c r="AM685" i="1" s="1"/>
  <c r="AN685" i="1" s="1"/>
  <c r="AO685" i="1" s="1"/>
  <c r="AB686" i="1"/>
  <c r="AC686" i="1" s="1"/>
  <c r="AD686" i="1" s="1"/>
  <c r="AE686" i="1" s="1"/>
  <c r="R687" i="1"/>
  <c r="S687" i="1" s="1"/>
  <c r="BF687" i="1"/>
  <c r="BG687" i="1" s="1"/>
  <c r="BH687" i="1" s="1"/>
  <c r="BI687" i="1" s="1"/>
  <c r="AV688" i="1"/>
  <c r="AW688" i="1" s="1"/>
  <c r="AX688" i="1" s="1"/>
  <c r="AY688" i="1" s="1"/>
  <c r="AL689" i="1"/>
  <c r="AM689" i="1" s="1"/>
  <c r="AN689" i="1" s="1"/>
  <c r="AO689" i="1" s="1"/>
  <c r="AB690" i="1"/>
  <c r="AC690" i="1" s="1"/>
  <c r="AD690" i="1" s="1"/>
  <c r="AE690" i="1" s="1"/>
  <c r="R691" i="1"/>
  <c r="S691" i="1" s="1"/>
  <c r="T691" i="1" s="1"/>
  <c r="U691" i="1" s="1"/>
  <c r="BF691" i="1"/>
  <c r="BG691" i="1" s="1"/>
  <c r="BH691" i="1" s="1"/>
  <c r="BI691" i="1" s="1"/>
  <c r="BJ691" i="1" s="1"/>
  <c r="AV692" i="1"/>
  <c r="AW692" i="1" s="1"/>
  <c r="AX692" i="1" s="1"/>
  <c r="AY692" i="1" s="1"/>
  <c r="AL693" i="1"/>
  <c r="AM693" i="1" s="1"/>
  <c r="AN693" i="1" s="1"/>
  <c r="AO693" i="1" s="1"/>
  <c r="AB694" i="1"/>
  <c r="AC694" i="1" s="1"/>
  <c r="AD694" i="1" s="1"/>
  <c r="AE694" i="1" s="1"/>
  <c r="R695" i="1"/>
  <c r="S695" i="1" s="1"/>
  <c r="BF695" i="1"/>
  <c r="BG695" i="1" s="1"/>
  <c r="BH695" i="1" s="1"/>
  <c r="BI695" i="1" s="1"/>
  <c r="BJ695" i="1" s="1"/>
  <c r="AV696" i="1"/>
  <c r="AW696" i="1" s="1"/>
  <c r="AX696" i="1" s="1"/>
  <c r="AY696" i="1" s="1"/>
  <c r="AL697" i="1"/>
  <c r="AM697" i="1" s="1"/>
  <c r="AN697" i="1" s="1"/>
  <c r="AO697" i="1" s="1"/>
  <c r="R699" i="1"/>
  <c r="S699" i="1" s="1"/>
  <c r="T699" i="1" s="1"/>
  <c r="U699" i="1" s="1"/>
  <c r="BF699" i="1"/>
  <c r="BG699" i="1" s="1"/>
  <c r="BH699" i="1" s="1"/>
  <c r="BI699" i="1" s="1"/>
  <c r="BJ699" i="1" s="1"/>
  <c r="AV700" i="1"/>
  <c r="AW700" i="1" s="1"/>
  <c r="AX700" i="1" s="1"/>
  <c r="AY700" i="1" s="1"/>
  <c r="AV701" i="1"/>
  <c r="AW701" i="1" s="1"/>
  <c r="AX701" i="1" s="1"/>
  <c r="AY701" i="1" s="1"/>
  <c r="AV702" i="1"/>
  <c r="AW702" i="1" s="1"/>
  <c r="AX702" i="1" s="1"/>
  <c r="AY702" i="1" s="1"/>
  <c r="AQ703" i="1"/>
  <c r="AR703" i="1" s="1"/>
  <c r="AS703" i="1" s="1"/>
  <c r="AT703" i="1" s="1"/>
  <c r="BA704" i="1"/>
  <c r="BB704" i="1" s="1"/>
  <c r="BC704" i="1" s="1"/>
  <c r="BF705" i="1"/>
  <c r="BG705" i="1" s="1"/>
  <c r="BH705" i="1" s="1"/>
  <c r="BI705" i="1" s="1"/>
  <c r="BJ705" i="1" s="1"/>
  <c r="AQ707" i="1"/>
  <c r="AR707" i="1" s="1"/>
  <c r="AS707" i="1" s="1"/>
  <c r="AT707" i="1" s="1"/>
  <c r="H715" i="1"/>
  <c r="I715" i="1" s="1"/>
  <c r="AQ742" i="1"/>
  <c r="AR742" i="1" s="1"/>
  <c r="AS742" i="1" s="1"/>
  <c r="AT742" i="1" s="1"/>
  <c r="AQ735" i="1"/>
  <c r="AR735" i="1" s="1"/>
  <c r="AS735" i="1" s="1"/>
  <c r="AT735" i="1" s="1"/>
  <c r="AQ728" i="1"/>
  <c r="AR728" i="1" s="1"/>
  <c r="AS728" i="1" s="1"/>
  <c r="AT728" i="1" s="1"/>
  <c r="AQ720" i="1"/>
  <c r="AR720" i="1" s="1"/>
  <c r="AS720" i="1" s="1"/>
  <c r="AT720" i="1" s="1"/>
  <c r="AQ748" i="1"/>
  <c r="AR748" i="1" s="1"/>
  <c r="AS748" i="1" s="1"/>
  <c r="AT748" i="1" s="1"/>
  <c r="AQ740" i="1"/>
  <c r="AR740" i="1" s="1"/>
  <c r="AS740" i="1" s="1"/>
  <c r="AT740" i="1" s="1"/>
  <c r="AQ726" i="1"/>
  <c r="AR726" i="1" s="1"/>
  <c r="AS726" i="1" s="1"/>
  <c r="AT726" i="1" s="1"/>
  <c r="AQ718" i="1"/>
  <c r="AR718" i="1" s="1"/>
  <c r="AS718" i="1" s="1"/>
  <c r="AT718" i="1" s="1"/>
  <c r="AQ747" i="1"/>
  <c r="AR747" i="1" s="1"/>
  <c r="AS747" i="1" s="1"/>
  <c r="AT747" i="1" s="1"/>
  <c r="AQ739" i="1"/>
  <c r="AR739" i="1" s="1"/>
  <c r="AS739" i="1" s="1"/>
  <c r="AT739" i="1" s="1"/>
  <c r="AQ733" i="1"/>
  <c r="AR733" i="1" s="1"/>
  <c r="AS733" i="1" s="1"/>
  <c r="AT733" i="1" s="1"/>
  <c r="AQ725" i="1"/>
  <c r="AR725" i="1" s="1"/>
  <c r="AS725" i="1" s="1"/>
  <c r="AT725" i="1" s="1"/>
  <c r="AQ717" i="1"/>
  <c r="AR717" i="1" s="1"/>
  <c r="AS717" i="1" s="1"/>
  <c r="AT717" i="1" s="1"/>
  <c r="AQ745" i="1"/>
  <c r="AR745" i="1" s="1"/>
  <c r="AS745" i="1" s="1"/>
  <c r="AT745" i="1" s="1"/>
  <c r="AQ731" i="1"/>
  <c r="AR731" i="1" s="1"/>
  <c r="AS731" i="1" s="1"/>
  <c r="AT731" i="1" s="1"/>
  <c r="AQ723" i="1"/>
  <c r="AR723" i="1" s="1"/>
  <c r="AS723" i="1" s="1"/>
  <c r="AT723" i="1" s="1"/>
  <c r="AQ715" i="1"/>
  <c r="AR715" i="1" s="1"/>
  <c r="AS715" i="1" s="1"/>
  <c r="AT715" i="1" s="1"/>
  <c r="AQ744" i="1"/>
  <c r="AR744" i="1" s="1"/>
  <c r="AS744" i="1" s="1"/>
  <c r="AT744" i="1" s="1"/>
  <c r="AQ737" i="1"/>
  <c r="AR737" i="1" s="1"/>
  <c r="AS737" i="1" s="1"/>
  <c r="AT737" i="1" s="1"/>
  <c r="AQ730" i="1"/>
  <c r="AR730" i="1" s="1"/>
  <c r="AS730" i="1" s="1"/>
  <c r="AT730" i="1" s="1"/>
  <c r="AQ722" i="1"/>
  <c r="AR722" i="1" s="1"/>
  <c r="AS722" i="1" s="1"/>
  <c r="AT722" i="1" s="1"/>
  <c r="AQ714" i="1"/>
  <c r="AR714" i="1" s="1"/>
  <c r="AS714" i="1" s="1"/>
  <c r="AQ743" i="1"/>
  <c r="AR743" i="1" s="1"/>
  <c r="AS743" i="1" s="1"/>
  <c r="AT743" i="1" s="1"/>
  <c r="AQ736" i="1"/>
  <c r="AR736" i="1" s="1"/>
  <c r="AS736" i="1" s="1"/>
  <c r="AT736" i="1" s="1"/>
  <c r="AQ729" i="1"/>
  <c r="AR729" i="1" s="1"/>
  <c r="AS729" i="1" s="1"/>
  <c r="AT729" i="1" s="1"/>
  <c r="AQ734" i="1"/>
  <c r="AR734" i="1" s="1"/>
  <c r="AS734" i="1" s="1"/>
  <c r="AT734" i="1" s="1"/>
  <c r="AQ732" i="1"/>
  <c r="AR732" i="1" s="1"/>
  <c r="AS732" i="1" s="1"/>
  <c r="AT732" i="1" s="1"/>
  <c r="AQ727" i="1"/>
  <c r="AR727" i="1" s="1"/>
  <c r="AS727" i="1" s="1"/>
  <c r="AT727" i="1" s="1"/>
  <c r="AQ724" i="1"/>
  <c r="AR724" i="1" s="1"/>
  <c r="AS724" i="1" s="1"/>
  <c r="AT724" i="1" s="1"/>
  <c r="AQ721" i="1"/>
  <c r="AR721" i="1" s="1"/>
  <c r="AS721" i="1" s="1"/>
  <c r="AT721" i="1" s="1"/>
  <c r="AQ746" i="1"/>
  <c r="AR746" i="1" s="1"/>
  <c r="AS746" i="1" s="1"/>
  <c r="AT746" i="1" s="1"/>
  <c r="AQ719" i="1"/>
  <c r="AR719" i="1" s="1"/>
  <c r="AS719" i="1" s="1"/>
  <c r="AT719" i="1" s="1"/>
  <c r="AQ741" i="1"/>
  <c r="AR741" i="1" s="1"/>
  <c r="AS741" i="1" s="1"/>
  <c r="AT741" i="1" s="1"/>
  <c r="AQ716" i="1"/>
  <c r="AR716" i="1" s="1"/>
  <c r="AS716" i="1" s="1"/>
  <c r="AT716" i="1" s="1"/>
  <c r="AQ738" i="1"/>
  <c r="AR738" i="1" s="1"/>
  <c r="AS738" i="1" s="1"/>
  <c r="AT738" i="1" s="1"/>
  <c r="F696" i="1"/>
  <c r="G696" i="1" s="1"/>
  <c r="F691" i="1"/>
  <c r="G691" i="1" s="1"/>
  <c r="H691" i="1" s="1"/>
  <c r="I691" i="1" s="1"/>
  <c r="AB709" i="1"/>
  <c r="AC709" i="1" s="1"/>
  <c r="AD709" i="1" s="1"/>
  <c r="AE709" i="1" s="1"/>
  <c r="AB705" i="1"/>
  <c r="AC705" i="1" s="1"/>
  <c r="AD705" i="1" s="1"/>
  <c r="AE705" i="1" s="1"/>
  <c r="AB707" i="1"/>
  <c r="AC707" i="1" s="1"/>
  <c r="AD707" i="1" s="1"/>
  <c r="AE707" i="1" s="1"/>
  <c r="AB702" i="1"/>
  <c r="AC702" i="1" s="1"/>
  <c r="AD702" i="1" s="1"/>
  <c r="AE702" i="1" s="1"/>
  <c r="AB708" i="1"/>
  <c r="AC708" i="1" s="1"/>
  <c r="AD708" i="1" s="1"/>
  <c r="AE708" i="1" s="1"/>
  <c r="AB704" i="1"/>
  <c r="AC704" i="1" s="1"/>
  <c r="AD704" i="1" s="1"/>
  <c r="AE704" i="1" s="1"/>
  <c r="W675" i="1"/>
  <c r="X675" i="1" s="1"/>
  <c r="Y675" i="1" s="1"/>
  <c r="Z675" i="1" s="1"/>
  <c r="AA675" i="1" s="1"/>
  <c r="AA676" i="1" s="1"/>
  <c r="AA677" i="1" s="1"/>
  <c r="AA678" i="1" s="1"/>
  <c r="AA679" i="1" s="1"/>
  <c r="M676" i="1"/>
  <c r="N676" i="1" s="1"/>
  <c r="BA676" i="1"/>
  <c r="BB676" i="1" s="1"/>
  <c r="BC676" i="1" s="1"/>
  <c r="AQ677" i="1"/>
  <c r="AR677" i="1" s="1"/>
  <c r="AS677" i="1" s="1"/>
  <c r="AT677" i="1" s="1"/>
  <c r="AG678" i="1"/>
  <c r="AH678" i="1" s="1"/>
  <c r="AI678" i="1" s="1"/>
  <c r="AJ678" i="1" s="1"/>
  <c r="W679" i="1"/>
  <c r="X679" i="1" s="1"/>
  <c r="Y679" i="1" s="1"/>
  <c r="Z679" i="1" s="1"/>
  <c r="M680" i="1"/>
  <c r="N680" i="1" s="1"/>
  <c r="O680" i="1" s="1"/>
  <c r="P680" i="1" s="1"/>
  <c r="BA680" i="1"/>
  <c r="BB680" i="1" s="1"/>
  <c r="BC680" i="1" s="1"/>
  <c r="AQ681" i="1"/>
  <c r="AR681" i="1" s="1"/>
  <c r="AS681" i="1" s="1"/>
  <c r="AT681" i="1" s="1"/>
  <c r="AG682" i="1"/>
  <c r="AH682" i="1" s="1"/>
  <c r="AI682" i="1" s="1"/>
  <c r="AJ682" i="1" s="1"/>
  <c r="W683" i="1"/>
  <c r="X683" i="1" s="1"/>
  <c r="Y683" i="1" s="1"/>
  <c r="Z683" i="1" s="1"/>
  <c r="M684" i="1"/>
  <c r="N684" i="1" s="1"/>
  <c r="BA684" i="1"/>
  <c r="BB684" i="1" s="1"/>
  <c r="BC684" i="1" s="1"/>
  <c r="AQ685" i="1"/>
  <c r="AR685" i="1" s="1"/>
  <c r="AS685" i="1" s="1"/>
  <c r="AT685" i="1" s="1"/>
  <c r="AG686" i="1"/>
  <c r="AH686" i="1" s="1"/>
  <c r="AI686" i="1" s="1"/>
  <c r="AJ686" i="1" s="1"/>
  <c r="W687" i="1"/>
  <c r="X687" i="1" s="1"/>
  <c r="Y687" i="1" s="1"/>
  <c r="Z687" i="1" s="1"/>
  <c r="M688" i="1"/>
  <c r="N688" i="1" s="1"/>
  <c r="BA688" i="1"/>
  <c r="BB688" i="1" s="1"/>
  <c r="BC688" i="1" s="1"/>
  <c r="BD688" i="1" s="1"/>
  <c r="BE688" i="1" s="1"/>
  <c r="AQ689" i="1"/>
  <c r="AR689" i="1" s="1"/>
  <c r="AS689" i="1" s="1"/>
  <c r="AT689" i="1" s="1"/>
  <c r="AG690" i="1"/>
  <c r="AH690" i="1" s="1"/>
  <c r="AI690" i="1" s="1"/>
  <c r="AJ690" i="1" s="1"/>
  <c r="W691" i="1"/>
  <c r="X691" i="1" s="1"/>
  <c r="Y691" i="1" s="1"/>
  <c r="Z691" i="1" s="1"/>
  <c r="M692" i="1"/>
  <c r="N692" i="1" s="1"/>
  <c r="O692" i="1" s="1"/>
  <c r="P692" i="1" s="1"/>
  <c r="BA692" i="1"/>
  <c r="BB692" i="1" s="1"/>
  <c r="BC692" i="1" s="1"/>
  <c r="AQ693" i="1"/>
  <c r="AR693" i="1" s="1"/>
  <c r="AS693" i="1" s="1"/>
  <c r="AT693" i="1" s="1"/>
  <c r="AG694" i="1"/>
  <c r="AH694" i="1" s="1"/>
  <c r="AI694" i="1" s="1"/>
  <c r="AJ694" i="1" s="1"/>
  <c r="W695" i="1"/>
  <c r="X695" i="1" s="1"/>
  <c r="Y695" i="1" s="1"/>
  <c r="Z695" i="1" s="1"/>
  <c r="M696" i="1"/>
  <c r="N696" i="1" s="1"/>
  <c r="BA696" i="1"/>
  <c r="BB696" i="1" s="1"/>
  <c r="BC696" i="1" s="1"/>
  <c r="BD696" i="1" s="1"/>
  <c r="BE696" i="1" s="1"/>
  <c r="AQ697" i="1"/>
  <c r="AR697" i="1" s="1"/>
  <c r="AS697" i="1" s="1"/>
  <c r="AT697" i="1" s="1"/>
  <c r="W699" i="1"/>
  <c r="X699" i="1" s="1"/>
  <c r="Y699" i="1" s="1"/>
  <c r="Z699" i="1" s="1"/>
  <c r="M700" i="1"/>
  <c r="N700" i="1" s="1"/>
  <c r="O700" i="1" s="1"/>
  <c r="P700" i="1" s="1"/>
  <c r="BA700" i="1"/>
  <c r="BB700" i="1" s="1"/>
  <c r="BC700" i="1" s="1"/>
  <c r="BA701" i="1"/>
  <c r="BB701" i="1" s="1"/>
  <c r="BC701" i="1" s="1"/>
  <c r="BD701" i="1" s="1"/>
  <c r="BE701" i="1" s="1"/>
  <c r="BA702" i="1"/>
  <c r="BB702" i="1" s="1"/>
  <c r="BC702" i="1" s="1"/>
  <c r="BD702" i="1" s="1"/>
  <c r="BE702" i="1" s="1"/>
  <c r="AV703" i="1"/>
  <c r="AW703" i="1" s="1"/>
  <c r="AX703" i="1" s="1"/>
  <c r="AY703" i="1" s="1"/>
  <c r="R706" i="1"/>
  <c r="S706" i="1" s="1"/>
  <c r="BA707" i="1"/>
  <c r="BB707" i="1" s="1"/>
  <c r="BC707" i="1" s="1"/>
  <c r="BD707" i="1" s="1"/>
  <c r="H701" i="1"/>
  <c r="I701" i="1" s="1"/>
  <c r="H685" i="1"/>
  <c r="I685" i="1" s="1"/>
  <c r="AG707" i="1"/>
  <c r="AH707" i="1" s="1"/>
  <c r="AI707" i="1" s="1"/>
  <c r="AJ707" i="1" s="1"/>
  <c r="AG702" i="1"/>
  <c r="AH702" i="1" s="1"/>
  <c r="AI702" i="1" s="1"/>
  <c r="AJ702" i="1" s="1"/>
  <c r="AG708" i="1"/>
  <c r="AH708" i="1" s="1"/>
  <c r="AI708" i="1" s="1"/>
  <c r="AJ708" i="1" s="1"/>
  <c r="AG706" i="1"/>
  <c r="AH706" i="1" s="1"/>
  <c r="AI706" i="1" s="1"/>
  <c r="AJ706" i="1" s="1"/>
  <c r="AG709" i="1"/>
  <c r="AH709" i="1" s="1"/>
  <c r="AI709" i="1" s="1"/>
  <c r="AJ709" i="1" s="1"/>
  <c r="R676" i="1"/>
  <c r="S676" i="1" s="1"/>
  <c r="BF676" i="1"/>
  <c r="BG676" i="1" s="1"/>
  <c r="BH676" i="1" s="1"/>
  <c r="BI676" i="1" s="1"/>
  <c r="BJ676" i="1" s="1"/>
  <c r="AV677" i="1"/>
  <c r="AW677" i="1" s="1"/>
  <c r="AX677" i="1" s="1"/>
  <c r="AY677" i="1" s="1"/>
  <c r="AL678" i="1"/>
  <c r="AM678" i="1" s="1"/>
  <c r="AN678" i="1" s="1"/>
  <c r="AO678" i="1" s="1"/>
  <c r="AB679" i="1"/>
  <c r="AC679" i="1" s="1"/>
  <c r="AD679" i="1" s="1"/>
  <c r="AE679" i="1" s="1"/>
  <c r="R680" i="1"/>
  <c r="S680" i="1" s="1"/>
  <c r="BF680" i="1"/>
  <c r="BG680" i="1" s="1"/>
  <c r="BH680" i="1" s="1"/>
  <c r="BI680" i="1" s="1"/>
  <c r="BJ680" i="1" s="1"/>
  <c r="AV681" i="1"/>
  <c r="AW681" i="1" s="1"/>
  <c r="AX681" i="1" s="1"/>
  <c r="AY681" i="1" s="1"/>
  <c r="AL682" i="1"/>
  <c r="AM682" i="1" s="1"/>
  <c r="AN682" i="1" s="1"/>
  <c r="AO682" i="1" s="1"/>
  <c r="AB683" i="1"/>
  <c r="AC683" i="1" s="1"/>
  <c r="AD683" i="1" s="1"/>
  <c r="AE683" i="1" s="1"/>
  <c r="R684" i="1"/>
  <c r="S684" i="1" s="1"/>
  <c r="BF684" i="1"/>
  <c r="BG684" i="1" s="1"/>
  <c r="BH684" i="1" s="1"/>
  <c r="AV685" i="1"/>
  <c r="AW685" i="1" s="1"/>
  <c r="AX685" i="1" s="1"/>
  <c r="AY685" i="1" s="1"/>
  <c r="AL686" i="1"/>
  <c r="AM686" i="1" s="1"/>
  <c r="AN686" i="1" s="1"/>
  <c r="AO686" i="1" s="1"/>
  <c r="AB687" i="1"/>
  <c r="AC687" i="1" s="1"/>
  <c r="AD687" i="1" s="1"/>
  <c r="AE687" i="1" s="1"/>
  <c r="R688" i="1"/>
  <c r="BF688" i="1"/>
  <c r="BG688" i="1" s="1"/>
  <c r="BH688" i="1" s="1"/>
  <c r="AV689" i="1"/>
  <c r="AW689" i="1" s="1"/>
  <c r="AX689" i="1" s="1"/>
  <c r="AY689" i="1" s="1"/>
  <c r="AL690" i="1"/>
  <c r="AM690" i="1" s="1"/>
  <c r="AN690" i="1" s="1"/>
  <c r="AO690" i="1" s="1"/>
  <c r="AB691" i="1"/>
  <c r="AC691" i="1" s="1"/>
  <c r="AD691" i="1" s="1"/>
  <c r="AE691" i="1" s="1"/>
  <c r="R692" i="1"/>
  <c r="S692" i="1" s="1"/>
  <c r="BF692" i="1"/>
  <c r="BG692" i="1" s="1"/>
  <c r="BH692" i="1" s="1"/>
  <c r="AV693" i="1"/>
  <c r="AW693" i="1" s="1"/>
  <c r="AX693" i="1" s="1"/>
  <c r="AY693" i="1" s="1"/>
  <c r="AL694" i="1"/>
  <c r="AM694" i="1" s="1"/>
  <c r="AN694" i="1" s="1"/>
  <c r="AO694" i="1" s="1"/>
  <c r="AB695" i="1"/>
  <c r="AC695" i="1" s="1"/>
  <c r="AD695" i="1" s="1"/>
  <c r="AE695" i="1" s="1"/>
  <c r="R696" i="1"/>
  <c r="S696" i="1" s="1"/>
  <c r="BF696" i="1"/>
  <c r="BG696" i="1" s="1"/>
  <c r="BH696" i="1" s="1"/>
  <c r="BI696" i="1" s="1"/>
  <c r="AV697" i="1"/>
  <c r="AW697" i="1" s="1"/>
  <c r="AX697" i="1" s="1"/>
  <c r="AY697" i="1" s="1"/>
  <c r="AL698" i="1"/>
  <c r="AM698" i="1" s="1"/>
  <c r="AN698" i="1" s="1"/>
  <c r="AO698" i="1" s="1"/>
  <c r="AB699" i="1"/>
  <c r="AC699" i="1" s="1"/>
  <c r="AD699" i="1" s="1"/>
  <c r="AE699" i="1" s="1"/>
  <c r="R700" i="1"/>
  <c r="BF700" i="1"/>
  <c r="BG700" i="1" s="1"/>
  <c r="BH700" i="1" s="1"/>
  <c r="BI700" i="1" s="1"/>
  <c r="BJ700" i="1" s="1"/>
  <c r="BF701" i="1"/>
  <c r="BG701" i="1" s="1"/>
  <c r="BH701" i="1" s="1"/>
  <c r="BI701" i="1" s="1"/>
  <c r="BJ701" i="1" s="1"/>
  <c r="BF702" i="1"/>
  <c r="BG702" i="1" s="1"/>
  <c r="BH702" i="1" s="1"/>
  <c r="M704" i="1"/>
  <c r="N704" i="1" s="1"/>
  <c r="M705" i="1"/>
  <c r="AB706" i="1"/>
  <c r="AC706" i="1" s="1"/>
  <c r="AD706" i="1" s="1"/>
  <c r="AE706" i="1" s="1"/>
  <c r="W708" i="1"/>
  <c r="X708" i="1" s="1"/>
  <c r="Y708" i="1" s="1"/>
  <c r="Z708" i="1" s="1"/>
  <c r="G729" i="1"/>
  <c r="H729" i="1" s="1"/>
  <c r="I729" i="1" s="1"/>
  <c r="AL747" i="1"/>
  <c r="AM747" i="1" s="1"/>
  <c r="AN747" i="1" s="1"/>
  <c r="AO747" i="1" s="1"/>
  <c r="AL740" i="1"/>
  <c r="AM740" i="1" s="1"/>
  <c r="AN740" i="1" s="1"/>
  <c r="AO740" i="1" s="1"/>
  <c r="AL726" i="1"/>
  <c r="AM726" i="1" s="1"/>
  <c r="AN726" i="1" s="1"/>
  <c r="AO726" i="1" s="1"/>
  <c r="AL720" i="1"/>
  <c r="AM720" i="1" s="1"/>
  <c r="AN720" i="1" s="1"/>
  <c r="AO720" i="1" s="1"/>
  <c r="AL738" i="1"/>
  <c r="AM738" i="1" s="1"/>
  <c r="AN738" i="1" s="1"/>
  <c r="AO738" i="1" s="1"/>
  <c r="AL732" i="1"/>
  <c r="AM732" i="1" s="1"/>
  <c r="AN732" i="1" s="1"/>
  <c r="AO732" i="1" s="1"/>
  <c r="AL725" i="1"/>
  <c r="AM725" i="1" s="1"/>
  <c r="AN725" i="1" s="1"/>
  <c r="AO725" i="1" s="1"/>
  <c r="AL745" i="1"/>
  <c r="AM745" i="1" s="1"/>
  <c r="AN745" i="1" s="1"/>
  <c r="AO745" i="1" s="1"/>
  <c r="AL731" i="1"/>
  <c r="AM731" i="1" s="1"/>
  <c r="AN731" i="1" s="1"/>
  <c r="AO731" i="1" s="1"/>
  <c r="AL724" i="1"/>
  <c r="AM724" i="1" s="1"/>
  <c r="AN724" i="1" s="1"/>
  <c r="AO724" i="1" s="1"/>
  <c r="AL717" i="1"/>
  <c r="AM717" i="1" s="1"/>
  <c r="AN717" i="1" s="1"/>
  <c r="AO717" i="1" s="1"/>
  <c r="AL743" i="1"/>
  <c r="AM743" i="1" s="1"/>
  <c r="AN743" i="1" s="1"/>
  <c r="AO743" i="1" s="1"/>
  <c r="AL736" i="1"/>
  <c r="AM736" i="1" s="1"/>
  <c r="AN736" i="1" s="1"/>
  <c r="AO736" i="1" s="1"/>
  <c r="AL729" i="1"/>
  <c r="AM729" i="1" s="1"/>
  <c r="AN729" i="1" s="1"/>
  <c r="AO729" i="1" s="1"/>
  <c r="AL722" i="1"/>
  <c r="AM722" i="1" s="1"/>
  <c r="AN722" i="1" s="1"/>
  <c r="AO722" i="1" s="1"/>
  <c r="AL715" i="1"/>
  <c r="AM715" i="1" s="1"/>
  <c r="AN715" i="1" s="1"/>
  <c r="AO715" i="1" s="1"/>
  <c r="AL742" i="1"/>
  <c r="AM742" i="1" s="1"/>
  <c r="AN742" i="1" s="1"/>
  <c r="AO742" i="1" s="1"/>
  <c r="AL735" i="1"/>
  <c r="AM735" i="1" s="1"/>
  <c r="AN735" i="1" s="1"/>
  <c r="AO735" i="1" s="1"/>
  <c r="AL728" i="1"/>
  <c r="AM728" i="1" s="1"/>
  <c r="AN728" i="1" s="1"/>
  <c r="AO728" i="1" s="1"/>
  <c r="AL714" i="1"/>
  <c r="AM714" i="1" s="1"/>
  <c r="AN714" i="1" s="1"/>
  <c r="BA721" i="1"/>
  <c r="BB721" i="1" s="1"/>
  <c r="BC721" i="1" s="1"/>
  <c r="BD721" i="1" s="1"/>
  <c r="BE721" i="1" s="1"/>
  <c r="BA741" i="1"/>
  <c r="BB741" i="1" s="1"/>
  <c r="BC741" i="1" s="1"/>
  <c r="BD741" i="1" s="1"/>
  <c r="BE741" i="1" s="1"/>
  <c r="BA746" i="1"/>
  <c r="BB746" i="1" s="1"/>
  <c r="BC746" i="1" s="1"/>
  <c r="BD746" i="1" s="1"/>
  <c r="BE746" i="1" s="1"/>
  <c r="M716" i="1"/>
  <c r="N716" i="1" s="1"/>
  <c r="O716" i="1" s="1"/>
  <c r="P716" i="1" s="1"/>
  <c r="M725" i="1"/>
  <c r="N725" i="1" s="1"/>
  <c r="M736" i="1"/>
  <c r="N736" i="1" s="1"/>
  <c r="M746" i="1"/>
  <c r="R721" i="1"/>
  <c r="R733" i="1"/>
  <c r="S733" i="1" s="1"/>
  <c r="R743" i="1"/>
  <c r="S743" i="1" s="1"/>
  <c r="T743" i="1" s="1"/>
  <c r="U743" i="1" s="1"/>
  <c r="W718" i="1"/>
  <c r="X718" i="1" s="1"/>
  <c r="Y718" i="1" s="1"/>
  <c r="Z718" i="1" s="1"/>
  <c r="W738" i="1"/>
  <c r="X738" i="1" s="1"/>
  <c r="Y738" i="1" s="1"/>
  <c r="Z738" i="1" s="1"/>
  <c r="W746" i="1"/>
  <c r="X746" i="1" s="1"/>
  <c r="Y746" i="1" s="1"/>
  <c r="Z746" i="1" s="1"/>
  <c r="AB730" i="1"/>
  <c r="AC730" i="1" s="1"/>
  <c r="AD730" i="1" s="1"/>
  <c r="AE730" i="1" s="1"/>
  <c r="AB739" i="1"/>
  <c r="AC739" i="1" s="1"/>
  <c r="AD739" i="1" s="1"/>
  <c r="AE739" i="1" s="1"/>
  <c r="AG714" i="1"/>
  <c r="AH714" i="1" s="1"/>
  <c r="AI714" i="1" s="1"/>
  <c r="AG724" i="1"/>
  <c r="AH724" i="1" s="1"/>
  <c r="AI724" i="1" s="1"/>
  <c r="AJ724" i="1" s="1"/>
  <c r="AG734" i="1"/>
  <c r="AH734" i="1" s="1"/>
  <c r="AI734" i="1" s="1"/>
  <c r="AJ734" i="1" s="1"/>
  <c r="AG748" i="1"/>
  <c r="AH748" i="1" s="1"/>
  <c r="AI748" i="1" s="1"/>
  <c r="AJ748" i="1" s="1"/>
  <c r="AL730" i="1"/>
  <c r="AM730" i="1" s="1"/>
  <c r="AN730" i="1" s="1"/>
  <c r="AO730" i="1" s="1"/>
  <c r="AL748" i="1"/>
  <c r="AM748" i="1" s="1"/>
  <c r="AN748" i="1" s="1"/>
  <c r="AO748" i="1" s="1"/>
  <c r="AV736" i="1"/>
  <c r="AW736" i="1" s="1"/>
  <c r="AX736" i="1" s="1"/>
  <c r="AY736" i="1" s="1"/>
  <c r="S783" i="1"/>
  <c r="T783" i="1" s="1"/>
  <c r="U783" i="1" s="1"/>
  <c r="BA736" i="1"/>
  <c r="BB736" i="1" s="1"/>
  <c r="BC736" i="1" s="1"/>
  <c r="BD736" i="1" s="1"/>
  <c r="BE736" i="1" s="1"/>
  <c r="M717" i="1"/>
  <c r="N717" i="1" s="1"/>
  <c r="O717" i="1" s="1"/>
  <c r="P717" i="1" s="1"/>
  <c r="M726" i="1"/>
  <c r="N726" i="1" s="1"/>
  <c r="M737" i="1"/>
  <c r="N737" i="1" s="1"/>
  <c r="M747" i="1"/>
  <c r="N747" i="1" s="1"/>
  <c r="O747" i="1" s="1"/>
  <c r="P747" i="1" s="1"/>
  <c r="R722" i="1"/>
  <c r="R734" i="1"/>
  <c r="S734" i="1" s="1"/>
  <c r="R744" i="1"/>
  <c r="S744" i="1" s="1"/>
  <c r="T744" i="1" s="1"/>
  <c r="U744" i="1" s="1"/>
  <c r="W719" i="1"/>
  <c r="X719" i="1" s="1"/>
  <c r="Y719" i="1" s="1"/>
  <c r="Z719" i="1" s="1"/>
  <c r="W730" i="1"/>
  <c r="X730" i="1" s="1"/>
  <c r="Y730" i="1" s="1"/>
  <c r="Z730" i="1" s="1"/>
  <c r="W739" i="1"/>
  <c r="X739" i="1" s="1"/>
  <c r="Y739" i="1" s="1"/>
  <c r="Z739" i="1" s="1"/>
  <c r="W747" i="1"/>
  <c r="X747" i="1" s="1"/>
  <c r="Y747" i="1" s="1"/>
  <c r="Z747" i="1" s="1"/>
  <c r="AB722" i="1"/>
  <c r="AC722" i="1" s="1"/>
  <c r="AD722" i="1" s="1"/>
  <c r="AE722" i="1" s="1"/>
  <c r="AB731" i="1"/>
  <c r="AC731" i="1" s="1"/>
  <c r="AD731" i="1" s="1"/>
  <c r="AE731" i="1" s="1"/>
  <c r="AB740" i="1"/>
  <c r="AC740" i="1" s="1"/>
  <c r="AD740" i="1" s="1"/>
  <c r="AE740" i="1" s="1"/>
  <c r="AG715" i="1"/>
  <c r="AH715" i="1" s="1"/>
  <c r="AI715" i="1" s="1"/>
  <c r="AJ715" i="1" s="1"/>
  <c r="AG725" i="1"/>
  <c r="AH725" i="1" s="1"/>
  <c r="AI725" i="1" s="1"/>
  <c r="AJ725" i="1" s="1"/>
  <c r="AG737" i="1"/>
  <c r="AH737" i="1" s="1"/>
  <c r="AI737" i="1" s="1"/>
  <c r="AJ737" i="1" s="1"/>
  <c r="AL716" i="1"/>
  <c r="AM716" i="1" s="1"/>
  <c r="AN716" i="1" s="1"/>
  <c r="AO716" i="1" s="1"/>
  <c r="AL733" i="1"/>
  <c r="AM733" i="1" s="1"/>
  <c r="AN733" i="1" s="1"/>
  <c r="AO733" i="1" s="1"/>
  <c r="F746" i="1"/>
  <c r="F728" i="1"/>
  <c r="G728" i="1" s="1"/>
  <c r="H728" i="1" s="1"/>
  <c r="I728" i="1" s="1"/>
  <c r="F722" i="1"/>
  <c r="F716" i="1"/>
  <c r="G716" i="1" s="1"/>
  <c r="AV748" i="1"/>
  <c r="AW748" i="1" s="1"/>
  <c r="AX748" i="1" s="1"/>
  <c r="AY748" i="1" s="1"/>
  <c r="AV740" i="1"/>
  <c r="AW740" i="1" s="1"/>
  <c r="AX740" i="1" s="1"/>
  <c r="AY740" i="1" s="1"/>
  <c r="AV732" i="1"/>
  <c r="AW732" i="1" s="1"/>
  <c r="AX732" i="1" s="1"/>
  <c r="AY732" i="1" s="1"/>
  <c r="AV746" i="1"/>
  <c r="AW746" i="1" s="1"/>
  <c r="AX746" i="1" s="1"/>
  <c r="AY746" i="1" s="1"/>
  <c r="AV738" i="1"/>
  <c r="AW738" i="1" s="1"/>
  <c r="AX738" i="1" s="1"/>
  <c r="AY738" i="1" s="1"/>
  <c r="AV742" i="1"/>
  <c r="AW742" i="1" s="1"/>
  <c r="AX742" i="1" s="1"/>
  <c r="AY742" i="1" s="1"/>
  <c r="AV731" i="1"/>
  <c r="AW731" i="1" s="1"/>
  <c r="AX731" i="1" s="1"/>
  <c r="AY731" i="1" s="1"/>
  <c r="AV723" i="1"/>
  <c r="AW723" i="1" s="1"/>
  <c r="AX723" i="1" s="1"/>
  <c r="AY723" i="1" s="1"/>
  <c r="AV715" i="1"/>
  <c r="AW715" i="1" s="1"/>
  <c r="AX715" i="1" s="1"/>
  <c r="AY715" i="1" s="1"/>
  <c r="AV739" i="1"/>
  <c r="AW739" i="1" s="1"/>
  <c r="AX739" i="1" s="1"/>
  <c r="AY739" i="1" s="1"/>
  <c r="AV729" i="1"/>
  <c r="AW729" i="1" s="1"/>
  <c r="AX729" i="1" s="1"/>
  <c r="AY729" i="1" s="1"/>
  <c r="AV721" i="1"/>
  <c r="AW721" i="1" s="1"/>
  <c r="AX721" i="1" s="1"/>
  <c r="AY721" i="1" s="1"/>
  <c r="AV737" i="1"/>
  <c r="AW737" i="1" s="1"/>
  <c r="AX737" i="1" s="1"/>
  <c r="AY737" i="1" s="1"/>
  <c r="AV728" i="1"/>
  <c r="AW728" i="1" s="1"/>
  <c r="AX728" i="1" s="1"/>
  <c r="AY728" i="1" s="1"/>
  <c r="AV720" i="1"/>
  <c r="AW720" i="1" s="1"/>
  <c r="AX720" i="1" s="1"/>
  <c r="AY720" i="1" s="1"/>
  <c r="AV745" i="1"/>
  <c r="AW745" i="1" s="1"/>
  <c r="AX745" i="1" s="1"/>
  <c r="AY745" i="1" s="1"/>
  <c r="AV735" i="1"/>
  <c r="AW735" i="1" s="1"/>
  <c r="AX735" i="1" s="1"/>
  <c r="AY735" i="1" s="1"/>
  <c r="AV726" i="1"/>
  <c r="AW726" i="1" s="1"/>
  <c r="AX726" i="1" s="1"/>
  <c r="AY726" i="1" s="1"/>
  <c r="AV718" i="1"/>
  <c r="AW718" i="1" s="1"/>
  <c r="AX718" i="1" s="1"/>
  <c r="AY718" i="1" s="1"/>
  <c r="AV744" i="1"/>
  <c r="AW744" i="1" s="1"/>
  <c r="AX744" i="1" s="1"/>
  <c r="AY744" i="1" s="1"/>
  <c r="AV734" i="1"/>
  <c r="AW734" i="1" s="1"/>
  <c r="AX734" i="1" s="1"/>
  <c r="AY734" i="1" s="1"/>
  <c r="AV725" i="1"/>
  <c r="AW725" i="1" s="1"/>
  <c r="AX725" i="1" s="1"/>
  <c r="AY725" i="1" s="1"/>
  <c r="AV717" i="1"/>
  <c r="AW717" i="1" s="1"/>
  <c r="AX717" i="1" s="1"/>
  <c r="AY717" i="1" s="1"/>
  <c r="AV743" i="1"/>
  <c r="AW743" i="1" s="1"/>
  <c r="AX743" i="1" s="1"/>
  <c r="AY743" i="1" s="1"/>
  <c r="AV733" i="1"/>
  <c r="AW733" i="1" s="1"/>
  <c r="AX733" i="1" s="1"/>
  <c r="AY733" i="1" s="1"/>
  <c r="AV724" i="1"/>
  <c r="AW724" i="1" s="1"/>
  <c r="AX724" i="1" s="1"/>
  <c r="AY724" i="1" s="1"/>
  <c r="AV716" i="1"/>
  <c r="AW716" i="1" s="1"/>
  <c r="AX716" i="1" s="1"/>
  <c r="AY716" i="1" s="1"/>
  <c r="BA714" i="1"/>
  <c r="BB714" i="1" s="1"/>
  <c r="BC714" i="1" s="1"/>
  <c r="BD714" i="1" s="1"/>
  <c r="BE714" i="1" s="1"/>
  <c r="BA716" i="1"/>
  <c r="BB716" i="1" s="1"/>
  <c r="BC716" i="1" s="1"/>
  <c r="BD716" i="1" s="1"/>
  <c r="BE716" i="1" s="1"/>
  <c r="BA719" i="1"/>
  <c r="BB719" i="1" s="1"/>
  <c r="BC719" i="1" s="1"/>
  <c r="BD719" i="1" s="1"/>
  <c r="BE719" i="1" s="1"/>
  <c r="BA725" i="1"/>
  <c r="BB725" i="1" s="1"/>
  <c r="BC725" i="1" s="1"/>
  <c r="BD725" i="1" s="1"/>
  <c r="BE725" i="1" s="1"/>
  <c r="BA735" i="1"/>
  <c r="BB735" i="1" s="1"/>
  <c r="BC735" i="1" s="1"/>
  <c r="BD735" i="1" s="1"/>
  <c r="BE735" i="1" s="1"/>
  <c r="BA739" i="1"/>
  <c r="BB739" i="1" s="1"/>
  <c r="BC739" i="1" s="1"/>
  <c r="BD739" i="1" s="1"/>
  <c r="BE739" i="1" s="1"/>
  <c r="BA740" i="1"/>
  <c r="BB740" i="1" s="1"/>
  <c r="BC740" i="1" s="1"/>
  <c r="BD740" i="1" s="1"/>
  <c r="BE740" i="1" s="1"/>
  <c r="M729" i="1"/>
  <c r="N729" i="1" s="1"/>
  <c r="O729" i="1" s="1"/>
  <c r="P729" i="1" s="1"/>
  <c r="M738" i="1"/>
  <c r="R725" i="1"/>
  <c r="S725" i="1" s="1"/>
  <c r="R735" i="1"/>
  <c r="S735" i="1" s="1"/>
  <c r="T735" i="1" s="1"/>
  <c r="U735" i="1" s="1"/>
  <c r="R745" i="1"/>
  <c r="S745" i="1" s="1"/>
  <c r="W722" i="1"/>
  <c r="X722" i="1" s="1"/>
  <c r="Y722" i="1" s="1"/>
  <c r="Z722" i="1" s="1"/>
  <c r="W731" i="1"/>
  <c r="X731" i="1" s="1"/>
  <c r="Y731" i="1" s="1"/>
  <c r="Z731" i="1" s="1"/>
  <c r="W740" i="1"/>
  <c r="X740" i="1" s="1"/>
  <c r="Y740" i="1" s="1"/>
  <c r="Z740" i="1" s="1"/>
  <c r="AB715" i="1"/>
  <c r="AC715" i="1" s="1"/>
  <c r="AD715" i="1" s="1"/>
  <c r="AE715" i="1" s="1"/>
  <c r="AB723" i="1"/>
  <c r="AC723" i="1" s="1"/>
  <c r="AD723" i="1" s="1"/>
  <c r="AE723" i="1" s="1"/>
  <c r="AB732" i="1"/>
  <c r="AC732" i="1" s="1"/>
  <c r="AD732" i="1" s="1"/>
  <c r="AE732" i="1" s="1"/>
  <c r="AB742" i="1"/>
  <c r="AC742" i="1" s="1"/>
  <c r="AD742" i="1" s="1"/>
  <c r="AE742" i="1" s="1"/>
  <c r="AG716" i="1"/>
  <c r="AH716" i="1" s="1"/>
  <c r="AI716" i="1" s="1"/>
  <c r="AJ716" i="1" s="1"/>
  <c r="AG738" i="1"/>
  <c r="AH738" i="1" s="1"/>
  <c r="AI738" i="1" s="1"/>
  <c r="AJ738" i="1" s="1"/>
  <c r="AL718" i="1"/>
  <c r="AM718" i="1" s="1"/>
  <c r="AN718" i="1" s="1"/>
  <c r="AO718" i="1" s="1"/>
  <c r="AL734" i="1"/>
  <c r="AM734" i="1" s="1"/>
  <c r="AN734" i="1" s="1"/>
  <c r="AO734" i="1" s="1"/>
  <c r="AV747" i="1"/>
  <c r="AW747" i="1" s="1"/>
  <c r="AX747" i="1" s="1"/>
  <c r="AY747" i="1" s="1"/>
  <c r="H739" i="1"/>
  <c r="I739" i="1" s="1"/>
  <c r="M743" i="1"/>
  <c r="M735" i="1"/>
  <c r="M728" i="1"/>
  <c r="N728" i="1" s="1"/>
  <c r="M720" i="1"/>
  <c r="N720" i="1" s="1"/>
  <c r="O720" i="1" s="1"/>
  <c r="P720" i="1" s="1"/>
  <c r="M742" i="1"/>
  <c r="N742" i="1" s="1"/>
  <c r="M734" i="1"/>
  <c r="M727" i="1"/>
  <c r="N727" i="1" s="1"/>
  <c r="M719" i="1"/>
  <c r="N719" i="1" s="1"/>
  <c r="BA748" i="1"/>
  <c r="BB748" i="1" s="1"/>
  <c r="BC748" i="1" s="1"/>
  <c r="BD748" i="1" s="1"/>
  <c r="BE748" i="1" s="1"/>
  <c r="BA745" i="1"/>
  <c r="BB745" i="1" s="1"/>
  <c r="BC745" i="1" s="1"/>
  <c r="BD745" i="1" s="1"/>
  <c r="BE745" i="1" s="1"/>
  <c r="BA737" i="1"/>
  <c r="BB737" i="1" s="1"/>
  <c r="BC737" i="1" s="1"/>
  <c r="BD737" i="1" s="1"/>
  <c r="BE737" i="1" s="1"/>
  <c r="BA724" i="1"/>
  <c r="BB724" i="1" s="1"/>
  <c r="BC724" i="1" s="1"/>
  <c r="BD724" i="1" s="1"/>
  <c r="BE724" i="1" s="1"/>
  <c r="BA730" i="1"/>
  <c r="BB730" i="1" s="1"/>
  <c r="BC730" i="1" s="1"/>
  <c r="BD730" i="1" s="1"/>
  <c r="BE730" i="1" s="1"/>
  <c r="BA733" i="1"/>
  <c r="BB733" i="1" s="1"/>
  <c r="BC733" i="1" s="1"/>
  <c r="BD733" i="1" s="1"/>
  <c r="BE733" i="1" s="1"/>
  <c r="BA738" i="1"/>
  <c r="BB738" i="1" s="1"/>
  <c r="BC738" i="1" s="1"/>
  <c r="BD738" i="1" s="1"/>
  <c r="BE738" i="1" s="1"/>
  <c r="BA742" i="1"/>
  <c r="BB742" i="1" s="1"/>
  <c r="BC742" i="1" s="1"/>
  <c r="BD742" i="1" s="1"/>
  <c r="BE742" i="1" s="1"/>
  <c r="M718" i="1"/>
  <c r="N718" i="1" s="1"/>
  <c r="M739" i="1"/>
  <c r="N739" i="1" s="1"/>
  <c r="O739" i="1" s="1"/>
  <c r="P739" i="1" s="1"/>
  <c r="R714" i="1"/>
  <c r="S714" i="1" s="1"/>
  <c r="T714" i="1" s="1"/>
  <c r="U714" i="1" s="1"/>
  <c r="R726" i="1"/>
  <c r="S726" i="1" s="1"/>
  <c r="R736" i="1"/>
  <c r="S736" i="1" s="1"/>
  <c r="T736" i="1" s="1"/>
  <c r="U736" i="1" s="1"/>
  <c r="W723" i="1"/>
  <c r="X723" i="1" s="1"/>
  <c r="Y723" i="1" s="1"/>
  <c r="Z723" i="1" s="1"/>
  <c r="W732" i="1"/>
  <c r="X732" i="1" s="1"/>
  <c r="Y732" i="1" s="1"/>
  <c r="Z732" i="1" s="1"/>
  <c r="W741" i="1"/>
  <c r="X741" i="1" s="1"/>
  <c r="Y741" i="1" s="1"/>
  <c r="Z741" i="1" s="1"/>
  <c r="AB716" i="1"/>
  <c r="AC716" i="1" s="1"/>
  <c r="AD716" i="1" s="1"/>
  <c r="AE716" i="1" s="1"/>
  <c r="AB724" i="1"/>
  <c r="AC724" i="1" s="1"/>
  <c r="AD724" i="1" s="1"/>
  <c r="AE724" i="1" s="1"/>
  <c r="AB733" i="1"/>
  <c r="AC733" i="1" s="1"/>
  <c r="AD733" i="1" s="1"/>
  <c r="AE733" i="1" s="1"/>
  <c r="AB743" i="1"/>
  <c r="AC743" i="1" s="1"/>
  <c r="AD743" i="1" s="1"/>
  <c r="AE743" i="1" s="1"/>
  <c r="AG717" i="1"/>
  <c r="AH717" i="1" s="1"/>
  <c r="AI717" i="1" s="1"/>
  <c r="AJ717" i="1" s="1"/>
  <c r="AG726" i="1"/>
  <c r="AH726" i="1" s="1"/>
  <c r="AI726" i="1" s="1"/>
  <c r="AJ726" i="1" s="1"/>
  <c r="AG739" i="1"/>
  <c r="AH739" i="1" s="1"/>
  <c r="AI739" i="1" s="1"/>
  <c r="AJ739" i="1" s="1"/>
  <c r="AL719" i="1"/>
  <c r="AM719" i="1" s="1"/>
  <c r="AN719" i="1" s="1"/>
  <c r="AO719" i="1" s="1"/>
  <c r="AL737" i="1"/>
  <c r="AM737" i="1" s="1"/>
  <c r="AN737" i="1" s="1"/>
  <c r="AO737" i="1" s="1"/>
  <c r="AV714" i="1"/>
  <c r="AW714" i="1" s="1"/>
  <c r="AX714" i="1" s="1"/>
  <c r="H721" i="1"/>
  <c r="I721" i="1" s="1"/>
  <c r="R748" i="1"/>
  <c r="R740" i="1"/>
  <c r="S740" i="1" s="1"/>
  <c r="R732" i="1"/>
  <c r="S732" i="1" s="1"/>
  <c r="R724" i="1"/>
  <c r="S724" i="1" s="1"/>
  <c r="R716" i="1"/>
  <c r="S716" i="1" s="1"/>
  <c r="R747" i="1"/>
  <c r="S747" i="1" s="1"/>
  <c r="R739" i="1"/>
  <c r="R731" i="1"/>
  <c r="S731" i="1" s="1"/>
  <c r="R723" i="1"/>
  <c r="S723" i="1" s="1"/>
  <c r="R715" i="1"/>
  <c r="S715" i="1" s="1"/>
  <c r="BF745" i="1"/>
  <c r="BG745" i="1" s="1"/>
  <c r="BH745" i="1" s="1"/>
  <c r="BF737" i="1"/>
  <c r="BG737" i="1" s="1"/>
  <c r="BH737" i="1" s="1"/>
  <c r="BI737" i="1" s="1"/>
  <c r="BJ737" i="1" s="1"/>
  <c r="BF729" i="1"/>
  <c r="BG729" i="1" s="1"/>
  <c r="BH729" i="1" s="1"/>
  <c r="BF721" i="1"/>
  <c r="BG721" i="1" s="1"/>
  <c r="BH721" i="1" s="1"/>
  <c r="BF744" i="1"/>
  <c r="BG744" i="1" s="1"/>
  <c r="BH744" i="1" s="1"/>
  <c r="BI744" i="1" s="1"/>
  <c r="BJ744" i="1" s="1"/>
  <c r="BF736" i="1"/>
  <c r="BG736" i="1" s="1"/>
  <c r="BH736" i="1" s="1"/>
  <c r="BF728" i="1"/>
  <c r="BG728" i="1" s="1"/>
  <c r="BH728" i="1" s="1"/>
  <c r="BI728" i="1" s="1"/>
  <c r="BJ728" i="1" s="1"/>
  <c r="BF720" i="1"/>
  <c r="BG720" i="1" s="1"/>
  <c r="BH720" i="1" s="1"/>
  <c r="BF743" i="1"/>
  <c r="BG743" i="1" s="1"/>
  <c r="BH743" i="1" s="1"/>
  <c r="BF735" i="1"/>
  <c r="BG735" i="1" s="1"/>
  <c r="BH735" i="1" s="1"/>
  <c r="BF727" i="1"/>
  <c r="BG727" i="1" s="1"/>
  <c r="BH727" i="1" s="1"/>
  <c r="BF719" i="1"/>
  <c r="BG719" i="1" s="1"/>
  <c r="BH719" i="1" s="1"/>
  <c r="BI719" i="1" s="1"/>
  <c r="BJ719" i="1" s="1"/>
  <c r="BF742" i="1"/>
  <c r="BG742" i="1" s="1"/>
  <c r="BH742" i="1" s="1"/>
  <c r="BF731" i="1"/>
  <c r="BG731" i="1" s="1"/>
  <c r="BH731" i="1" s="1"/>
  <c r="BF717" i="1"/>
  <c r="BG717" i="1" s="1"/>
  <c r="BH717" i="1" s="1"/>
  <c r="BI717" i="1" s="1"/>
  <c r="BJ717" i="1" s="1"/>
  <c r="BF740" i="1"/>
  <c r="BG740" i="1" s="1"/>
  <c r="BH740" i="1" s="1"/>
  <c r="BF726" i="1"/>
  <c r="BG726" i="1" s="1"/>
  <c r="BH726" i="1" s="1"/>
  <c r="BF715" i="1"/>
  <c r="BG715" i="1" s="1"/>
  <c r="BH715" i="1" s="1"/>
  <c r="BI715" i="1" s="1"/>
  <c r="BJ715" i="1" s="1"/>
  <c r="BF739" i="1"/>
  <c r="BG739" i="1" s="1"/>
  <c r="BH739" i="1" s="1"/>
  <c r="BF725" i="1"/>
  <c r="BG725" i="1" s="1"/>
  <c r="BH725" i="1" s="1"/>
  <c r="BI725" i="1" s="1"/>
  <c r="BJ725" i="1" s="1"/>
  <c r="BF714" i="1"/>
  <c r="BG714" i="1" s="1"/>
  <c r="BH714" i="1" s="1"/>
  <c r="BF748" i="1"/>
  <c r="BG748" i="1" s="1"/>
  <c r="BH748" i="1" s="1"/>
  <c r="BI748" i="1" s="1"/>
  <c r="BJ748" i="1" s="1"/>
  <c r="BF734" i="1"/>
  <c r="BG734" i="1" s="1"/>
  <c r="BH734" i="1" s="1"/>
  <c r="BI734" i="1" s="1"/>
  <c r="BJ734" i="1" s="1"/>
  <c r="BF723" i="1"/>
  <c r="BG723" i="1" s="1"/>
  <c r="BH723" i="1" s="1"/>
  <c r="BF747" i="1"/>
  <c r="BG747" i="1" s="1"/>
  <c r="BH747" i="1" s="1"/>
  <c r="BI747" i="1" s="1"/>
  <c r="BJ747" i="1" s="1"/>
  <c r="BF733" i="1"/>
  <c r="BG733" i="1" s="1"/>
  <c r="BH733" i="1" s="1"/>
  <c r="BI733" i="1" s="1"/>
  <c r="BJ733" i="1" s="1"/>
  <c r="BF722" i="1"/>
  <c r="BG722" i="1" s="1"/>
  <c r="BH722" i="1" s="1"/>
  <c r="BI722" i="1" s="1"/>
  <c r="BJ722" i="1" s="1"/>
  <c r="BF746" i="1"/>
  <c r="BG746" i="1" s="1"/>
  <c r="BH746" i="1" s="1"/>
  <c r="BI746" i="1" s="1"/>
  <c r="BJ746" i="1" s="1"/>
  <c r="BF732" i="1"/>
  <c r="BG732" i="1" s="1"/>
  <c r="BH732" i="1" s="1"/>
  <c r="BF718" i="1"/>
  <c r="BG718" i="1" s="1"/>
  <c r="BH718" i="1" s="1"/>
  <c r="M721" i="1"/>
  <c r="N721" i="1" s="1"/>
  <c r="O721" i="1" s="1"/>
  <c r="P721" i="1" s="1"/>
  <c r="M730" i="1"/>
  <c r="M740" i="1"/>
  <c r="N740" i="1" s="1"/>
  <c r="R717" i="1"/>
  <c r="S717" i="1" s="1"/>
  <c r="R727" i="1"/>
  <c r="S727" i="1" s="1"/>
  <c r="R737" i="1"/>
  <c r="S737" i="1" s="1"/>
  <c r="W724" i="1"/>
  <c r="X724" i="1" s="1"/>
  <c r="Y724" i="1" s="1"/>
  <c r="Z724" i="1" s="1"/>
  <c r="W733" i="1"/>
  <c r="X733" i="1" s="1"/>
  <c r="Y733" i="1" s="1"/>
  <c r="Z733" i="1" s="1"/>
  <c r="AB717" i="1"/>
  <c r="AC717" i="1" s="1"/>
  <c r="AD717" i="1" s="1"/>
  <c r="AE717" i="1" s="1"/>
  <c r="AB725" i="1"/>
  <c r="AC725" i="1" s="1"/>
  <c r="AD725" i="1" s="1"/>
  <c r="AE725" i="1" s="1"/>
  <c r="AB735" i="1"/>
  <c r="AC735" i="1" s="1"/>
  <c r="AD735" i="1" s="1"/>
  <c r="AE735" i="1" s="1"/>
  <c r="AB744" i="1"/>
  <c r="AC744" i="1" s="1"/>
  <c r="AD744" i="1" s="1"/>
  <c r="AE744" i="1" s="1"/>
  <c r="AG718" i="1"/>
  <c r="AH718" i="1" s="1"/>
  <c r="AI718" i="1" s="1"/>
  <c r="AJ718" i="1" s="1"/>
  <c r="AG729" i="1"/>
  <c r="AH729" i="1" s="1"/>
  <c r="AI729" i="1" s="1"/>
  <c r="AJ729" i="1" s="1"/>
  <c r="AG741" i="1"/>
  <c r="AH741" i="1" s="1"/>
  <c r="AI741" i="1" s="1"/>
  <c r="AJ741" i="1" s="1"/>
  <c r="AL721" i="1"/>
  <c r="AM721" i="1" s="1"/>
  <c r="AN721" i="1" s="1"/>
  <c r="AO721" i="1" s="1"/>
  <c r="AL739" i="1"/>
  <c r="AM739" i="1" s="1"/>
  <c r="AN739" i="1" s="1"/>
  <c r="AO739" i="1" s="1"/>
  <c r="AV719" i="1"/>
  <c r="AW719" i="1" s="1"/>
  <c r="AX719" i="1" s="1"/>
  <c r="AY719" i="1" s="1"/>
  <c r="BF724" i="1"/>
  <c r="BG724" i="1" s="1"/>
  <c r="BH724" i="1" s="1"/>
  <c r="G763" i="1"/>
  <c r="H763" i="1" s="1"/>
  <c r="I763" i="1" s="1"/>
  <c r="F743" i="1"/>
  <c r="G743" i="1" s="1"/>
  <c r="F720" i="1"/>
  <c r="G720" i="1" s="1"/>
  <c r="H720" i="1" s="1"/>
  <c r="I720" i="1" s="1"/>
  <c r="W742" i="1"/>
  <c r="X742" i="1" s="1"/>
  <c r="Y742" i="1" s="1"/>
  <c r="Z742" i="1" s="1"/>
  <c r="W735" i="1"/>
  <c r="X735" i="1" s="1"/>
  <c r="Y735" i="1" s="1"/>
  <c r="Z735" i="1" s="1"/>
  <c r="W729" i="1"/>
  <c r="X729" i="1" s="1"/>
  <c r="Y729" i="1" s="1"/>
  <c r="Z729" i="1" s="1"/>
  <c r="W721" i="1"/>
  <c r="X721" i="1" s="1"/>
  <c r="Y721" i="1" s="1"/>
  <c r="Z721" i="1" s="1"/>
  <c r="W748" i="1"/>
  <c r="X748" i="1" s="1"/>
  <c r="Y748" i="1" s="1"/>
  <c r="Z748" i="1" s="1"/>
  <c r="W734" i="1"/>
  <c r="X734" i="1" s="1"/>
  <c r="Y734" i="1" s="1"/>
  <c r="Z734" i="1" s="1"/>
  <c r="W728" i="1"/>
  <c r="X728" i="1" s="1"/>
  <c r="Y728" i="1" s="1"/>
  <c r="Z728" i="1" s="1"/>
  <c r="W720" i="1"/>
  <c r="X720" i="1" s="1"/>
  <c r="Y720" i="1" s="1"/>
  <c r="Z720" i="1" s="1"/>
  <c r="BA718" i="1"/>
  <c r="BB718" i="1" s="1"/>
  <c r="BC718" i="1" s="1"/>
  <c r="BD718" i="1" s="1"/>
  <c r="BE718" i="1" s="1"/>
  <c r="BA723" i="1"/>
  <c r="BB723" i="1" s="1"/>
  <c r="BC723" i="1" s="1"/>
  <c r="BD723" i="1" s="1"/>
  <c r="BE723" i="1" s="1"/>
  <c r="BA727" i="1"/>
  <c r="BB727" i="1" s="1"/>
  <c r="BC727" i="1" s="1"/>
  <c r="BD727" i="1" s="1"/>
  <c r="BE727" i="1" s="1"/>
  <c r="M722" i="1"/>
  <c r="N722" i="1" s="1"/>
  <c r="M731" i="1"/>
  <c r="N731" i="1" s="1"/>
  <c r="O731" i="1" s="1"/>
  <c r="P731" i="1" s="1"/>
  <c r="M741" i="1"/>
  <c r="N741" i="1" s="1"/>
  <c r="O741" i="1" s="1"/>
  <c r="P741" i="1" s="1"/>
  <c r="R718" i="1"/>
  <c r="S718" i="1" s="1"/>
  <c r="T718" i="1" s="1"/>
  <c r="U718" i="1" s="1"/>
  <c r="R728" i="1"/>
  <c r="S728" i="1" s="1"/>
  <c r="T728" i="1" s="1"/>
  <c r="U728" i="1" s="1"/>
  <c r="R738" i="1"/>
  <c r="S738" i="1" s="1"/>
  <c r="W715" i="1"/>
  <c r="X715" i="1" s="1"/>
  <c r="Y715" i="1" s="1"/>
  <c r="Z715" i="1" s="1"/>
  <c r="W725" i="1"/>
  <c r="X725" i="1" s="1"/>
  <c r="Y725" i="1" s="1"/>
  <c r="Z725" i="1" s="1"/>
  <c r="W744" i="1"/>
  <c r="X744" i="1" s="1"/>
  <c r="Y744" i="1" s="1"/>
  <c r="Z744" i="1" s="1"/>
  <c r="AB736" i="1"/>
  <c r="AC736" i="1" s="1"/>
  <c r="AD736" i="1" s="1"/>
  <c r="AE736" i="1" s="1"/>
  <c r="AG719" i="1"/>
  <c r="AH719" i="1" s="1"/>
  <c r="AI719" i="1" s="1"/>
  <c r="AJ719" i="1" s="1"/>
  <c r="AG731" i="1"/>
  <c r="AH731" i="1" s="1"/>
  <c r="AI731" i="1" s="1"/>
  <c r="AJ731" i="1" s="1"/>
  <c r="AG744" i="1"/>
  <c r="AH744" i="1" s="1"/>
  <c r="AI744" i="1" s="1"/>
  <c r="AJ744" i="1" s="1"/>
  <c r="AL723" i="1"/>
  <c r="AM723" i="1" s="1"/>
  <c r="AN723" i="1" s="1"/>
  <c r="AO723" i="1" s="1"/>
  <c r="AL741" i="1"/>
  <c r="AM741" i="1" s="1"/>
  <c r="AN741" i="1" s="1"/>
  <c r="AO741" i="1" s="1"/>
  <c r="AV722" i="1"/>
  <c r="AW722" i="1" s="1"/>
  <c r="AX722" i="1" s="1"/>
  <c r="AY722" i="1" s="1"/>
  <c r="BF730" i="1"/>
  <c r="BG730" i="1" s="1"/>
  <c r="BH730" i="1" s="1"/>
  <c r="BI730" i="1" s="1"/>
  <c r="AQ778" i="1"/>
  <c r="AR778" i="1" s="1"/>
  <c r="AS778" i="1" s="1"/>
  <c r="AT778" i="1" s="1"/>
  <c r="AQ771" i="1"/>
  <c r="AR771" i="1" s="1"/>
  <c r="AS771" i="1" s="1"/>
  <c r="AT771" i="1" s="1"/>
  <c r="AQ763" i="1"/>
  <c r="AR763" i="1" s="1"/>
  <c r="AS763" i="1" s="1"/>
  <c r="AT763" i="1" s="1"/>
  <c r="AQ755" i="1"/>
  <c r="AR755" i="1" s="1"/>
  <c r="AS755" i="1" s="1"/>
  <c r="AT755" i="1" s="1"/>
  <c r="AQ784" i="1"/>
  <c r="AR784" i="1" s="1"/>
  <c r="AS784" i="1" s="1"/>
  <c r="AT784" i="1" s="1"/>
  <c r="AQ777" i="1"/>
  <c r="AR777" i="1" s="1"/>
  <c r="AS777" i="1" s="1"/>
  <c r="AT777" i="1" s="1"/>
  <c r="AQ770" i="1"/>
  <c r="AR770" i="1" s="1"/>
  <c r="AS770" i="1" s="1"/>
  <c r="AT770" i="1" s="1"/>
  <c r="AQ762" i="1"/>
  <c r="AR762" i="1" s="1"/>
  <c r="AS762" i="1" s="1"/>
  <c r="AT762" i="1" s="1"/>
  <c r="AQ754" i="1"/>
  <c r="AR754" i="1" s="1"/>
  <c r="AS754" i="1" s="1"/>
  <c r="AQ783" i="1"/>
  <c r="AR783" i="1" s="1"/>
  <c r="AS783" i="1" s="1"/>
  <c r="AT783" i="1" s="1"/>
  <c r="AQ776" i="1"/>
  <c r="AR776" i="1" s="1"/>
  <c r="AS776" i="1" s="1"/>
  <c r="AT776" i="1" s="1"/>
  <c r="AQ769" i="1"/>
  <c r="AR769" i="1" s="1"/>
  <c r="AS769" i="1" s="1"/>
  <c r="AT769" i="1" s="1"/>
  <c r="AQ761" i="1"/>
  <c r="AR761" i="1" s="1"/>
  <c r="AS761" i="1" s="1"/>
  <c r="AT761" i="1" s="1"/>
  <c r="AQ753" i="1"/>
  <c r="AR753" i="1" s="1"/>
  <c r="AS753" i="1" s="1"/>
  <c r="AQ782" i="1"/>
  <c r="AR782" i="1" s="1"/>
  <c r="AS782" i="1" s="1"/>
  <c r="AT782" i="1" s="1"/>
  <c r="AQ775" i="1"/>
  <c r="AR775" i="1" s="1"/>
  <c r="AS775" i="1" s="1"/>
  <c r="AT775" i="1" s="1"/>
  <c r="AQ768" i="1"/>
  <c r="AR768" i="1" s="1"/>
  <c r="AS768" i="1" s="1"/>
  <c r="AT768" i="1" s="1"/>
  <c r="AQ760" i="1"/>
  <c r="AR760" i="1" s="1"/>
  <c r="AS760" i="1" s="1"/>
  <c r="AT760" i="1" s="1"/>
  <c r="AQ781" i="1"/>
  <c r="AR781" i="1" s="1"/>
  <c r="AS781" i="1" s="1"/>
  <c r="AT781" i="1" s="1"/>
  <c r="AQ774" i="1"/>
  <c r="AR774" i="1" s="1"/>
  <c r="AS774" i="1" s="1"/>
  <c r="AT774" i="1" s="1"/>
  <c r="AQ767" i="1"/>
  <c r="AR767" i="1" s="1"/>
  <c r="AS767" i="1" s="1"/>
  <c r="AT767" i="1" s="1"/>
  <c r="AQ759" i="1"/>
  <c r="AR759" i="1" s="1"/>
  <c r="AS759" i="1" s="1"/>
  <c r="AT759" i="1" s="1"/>
  <c r="AQ787" i="1"/>
  <c r="AR787" i="1" s="1"/>
  <c r="AS787" i="1" s="1"/>
  <c r="AT787" i="1" s="1"/>
  <c r="AQ773" i="1"/>
  <c r="AR773" i="1" s="1"/>
  <c r="AS773" i="1" s="1"/>
  <c r="AT773" i="1" s="1"/>
  <c r="AQ766" i="1"/>
  <c r="AR766" i="1" s="1"/>
  <c r="AS766" i="1" s="1"/>
  <c r="AT766" i="1" s="1"/>
  <c r="AQ758" i="1"/>
  <c r="AR758" i="1" s="1"/>
  <c r="AS758" i="1" s="1"/>
  <c r="AT758" i="1" s="1"/>
  <c r="AQ785" i="1"/>
  <c r="AR785" i="1" s="1"/>
  <c r="AS785" i="1" s="1"/>
  <c r="AT785" i="1" s="1"/>
  <c r="AQ756" i="1"/>
  <c r="AR756" i="1" s="1"/>
  <c r="AS756" i="1" s="1"/>
  <c r="AT756" i="1" s="1"/>
  <c r="AQ780" i="1"/>
  <c r="AR780" i="1" s="1"/>
  <c r="AS780" i="1" s="1"/>
  <c r="AT780" i="1" s="1"/>
  <c r="AQ779" i="1"/>
  <c r="AR779" i="1" s="1"/>
  <c r="AS779" i="1" s="1"/>
  <c r="AT779" i="1" s="1"/>
  <c r="AQ765" i="1"/>
  <c r="AR765" i="1" s="1"/>
  <c r="AS765" i="1" s="1"/>
  <c r="AT765" i="1" s="1"/>
  <c r="AQ757" i="1"/>
  <c r="AR757" i="1" s="1"/>
  <c r="AS757" i="1" s="1"/>
  <c r="AT757" i="1" s="1"/>
  <c r="AQ786" i="1"/>
  <c r="AR786" i="1" s="1"/>
  <c r="AS786" i="1" s="1"/>
  <c r="AT786" i="1" s="1"/>
  <c r="AQ772" i="1"/>
  <c r="AR772" i="1" s="1"/>
  <c r="AS772" i="1" s="1"/>
  <c r="AT772" i="1" s="1"/>
  <c r="AQ764" i="1"/>
  <c r="AR764" i="1" s="1"/>
  <c r="AS764" i="1" s="1"/>
  <c r="AT764" i="1" s="1"/>
  <c r="F742" i="1"/>
  <c r="G742" i="1" s="1"/>
  <c r="H742" i="1" s="1"/>
  <c r="I742" i="1" s="1"/>
  <c r="F737" i="1"/>
  <c r="F731" i="1"/>
  <c r="F725" i="1"/>
  <c r="G725" i="1" s="1"/>
  <c r="H725" i="1" s="1"/>
  <c r="I725" i="1" s="1"/>
  <c r="AB748" i="1"/>
  <c r="AC748" i="1" s="1"/>
  <c r="AD748" i="1" s="1"/>
  <c r="AE748" i="1" s="1"/>
  <c r="AB734" i="1"/>
  <c r="AC734" i="1" s="1"/>
  <c r="AD734" i="1" s="1"/>
  <c r="AE734" i="1" s="1"/>
  <c r="AB727" i="1"/>
  <c r="AC727" i="1" s="1"/>
  <c r="AD727" i="1" s="1"/>
  <c r="AE727" i="1" s="1"/>
  <c r="AB721" i="1"/>
  <c r="AC721" i="1" s="1"/>
  <c r="AD721" i="1" s="1"/>
  <c r="AE721" i="1" s="1"/>
  <c r="AB714" i="1"/>
  <c r="AC714" i="1" s="1"/>
  <c r="AD714" i="1" s="1"/>
  <c r="AB747" i="1"/>
  <c r="AC747" i="1" s="1"/>
  <c r="AD747" i="1" s="1"/>
  <c r="AE747" i="1" s="1"/>
  <c r="AB741" i="1"/>
  <c r="AC741" i="1" s="1"/>
  <c r="AD741" i="1" s="1"/>
  <c r="AE741" i="1" s="1"/>
  <c r="AB726" i="1"/>
  <c r="AC726" i="1" s="1"/>
  <c r="AD726" i="1" s="1"/>
  <c r="AE726" i="1" s="1"/>
  <c r="AB720" i="1"/>
  <c r="AC720" i="1" s="1"/>
  <c r="AD720" i="1" s="1"/>
  <c r="AE720" i="1" s="1"/>
  <c r="BA715" i="1"/>
  <c r="BB715" i="1" s="1"/>
  <c r="BC715" i="1" s="1"/>
  <c r="BD715" i="1" s="1"/>
  <c r="BE715" i="1" s="1"/>
  <c r="BA728" i="1"/>
  <c r="BB728" i="1" s="1"/>
  <c r="BC728" i="1" s="1"/>
  <c r="BD728" i="1" s="1"/>
  <c r="BE728" i="1" s="1"/>
  <c r="BA732" i="1"/>
  <c r="BB732" i="1" s="1"/>
  <c r="BC732" i="1" s="1"/>
  <c r="BD732" i="1" s="1"/>
  <c r="BE732" i="1" s="1"/>
  <c r="M714" i="1"/>
  <c r="N714" i="1" s="1"/>
  <c r="M723" i="1"/>
  <c r="N723" i="1" s="1"/>
  <c r="O723" i="1" s="1"/>
  <c r="P723" i="1" s="1"/>
  <c r="M732" i="1"/>
  <c r="N732" i="1" s="1"/>
  <c r="M744" i="1"/>
  <c r="N744" i="1" s="1"/>
  <c r="R719" i="1"/>
  <c r="S719" i="1" s="1"/>
  <c r="R729" i="1"/>
  <c r="S729" i="1" s="1"/>
  <c r="R741" i="1"/>
  <c r="S741" i="1" s="1"/>
  <c r="W716" i="1"/>
  <c r="X716" i="1" s="1"/>
  <c r="Y716" i="1" s="1"/>
  <c r="Z716" i="1" s="1"/>
  <c r="W726" i="1"/>
  <c r="X726" i="1" s="1"/>
  <c r="Y726" i="1" s="1"/>
  <c r="Z726" i="1" s="1"/>
  <c r="W736" i="1"/>
  <c r="X736" i="1" s="1"/>
  <c r="Y736" i="1" s="1"/>
  <c r="Z736" i="1" s="1"/>
  <c r="W745" i="1"/>
  <c r="X745" i="1" s="1"/>
  <c r="Y745" i="1" s="1"/>
  <c r="Z745" i="1" s="1"/>
  <c r="AB718" i="1"/>
  <c r="AC718" i="1" s="1"/>
  <c r="AD718" i="1" s="1"/>
  <c r="AE718" i="1" s="1"/>
  <c r="AB728" i="1"/>
  <c r="AC728" i="1" s="1"/>
  <c r="AD728" i="1" s="1"/>
  <c r="AE728" i="1" s="1"/>
  <c r="AB737" i="1"/>
  <c r="AC737" i="1" s="1"/>
  <c r="AD737" i="1" s="1"/>
  <c r="AE737" i="1" s="1"/>
  <c r="AG722" i="1"/>
  <c r="AH722" i="1" s="1"/>
  <c r="AI722" i="1" s="1"/>
  <c r="AJ722" i="1" s="1"/>
  <c r="AL744" i="1"/>
  <c r="AM744" i="1" s="1"/>
  <c r="AN744" i="1" s="1"/>
  <c r="AO744" i="1" s="1"/>
  <c r="AV727" i="1"/>
  <c r="AW727" i="1" s="1"/>
  <c r="AX727" i="1" s="1"/>
  <c r="AY727" i="1" s="1"/>
  <c r="BF738" i="1"/>
  <c r="BG738" i="1" s="1"/>
  <c r="BH738" i="1" s="1"/>
  <c r="BI738" i="1" s="1"/>
  <c r="BJ738" i="1" s="1"/>
  <c r="G787" i="1"/>
  <c r="H787" i="1" s="1"/>
  <c r="I787" i="1" s="1"/>
  <c r="AG747" i="1"/>
  <c r="AH747" i="1" s="1"/>
  <c r="AI747" i="1" s="1"/>
  <c r="AJ747" i="1" s="1"/>
  <c r="AG740" i="1"/>
  <c r="AH740" i="1" s="1"/>
  <c r="AI740" i="1" s="1"/>
  <c r="AJ740" i="1" s="1"/>
  <c r="AG745" i="1"/>
  <c r="AH745" i="1" s="1"/>
  <c r="AI745" i="1" s="1"/>
  <c r="AJ745" i="1" s="1"/>
  <c r="AG730" i="1"/>
  <c r="AH730" i="1" s="1"/>
  <c r="AI730" i="1" s="1"/>
  <c r="AJ730" i="1" s="1"/>
  <c r="AG743" i="1"/>
  <c r="AH743" i="1" s="1"/>
  <c r="AI743" i="1" s="1"/>
  <c r="AJ743" i="1" s="1"/>
  <c r="AG736" i="1"/>
  <c r="AH736" i="1" s="1"/>
  <c r="AI736" i="1" s="1"/>
  <c r="AJ736" i="1" s="1"/>
  <c r="AG728" i="1"/>
  <c r="AH728" i="1" s="1"/>
  <c r="AI728" i="1" s="1"/>
  <c r="AJ728" i="1" s="1"/>
  <c r="AG721" i="1"/>
  <c r="AH721" i="1" s="1"/>
  <c r="AI721" i="1" s="1"/>
  <c r="AJ721" i="1" s="1"/>
  <c r="AG742" i="1"/>
  <c r="AH742" i="1" s="1"/>
  <c r="AI742" i="1" s="1"/>
  <c r="AJ742" i="1" s="1"/>
  <c r="AG735" i="1"/>
  <c r="AH735" i="1" s="1"/>
  <c r="AI735" i="1" s="1"/>
  <c r="AJ735" i="1" s="1"/>
  <c r="AG727" i="1"/>
  <c r="AH727" i="1" s="1"/>
  <c r="AI727" i="1" s="1"/>
  <c r="AJ727" i="1" s="1"/>
  <c r="AG720" i="1"/>
  <c r="AH720" i="1" s="1"/>
  <c r="AI720" i="1" s="1"/>
  <c r="AJ720" i="1" s="1"/>
  <c r="BA722" i="1"/>
  <c r="BB722" i="1" s="1"/>
  <c r="BC722" i="1" s="1"/>
  <c r="BD722" i="1" s="1"/>
  <c r="BE722" i="1" s="1"/>
  <c r="BA731" i="1"/>
  <c r="BB731" i="1" s="1"/>
  <c r="BC731" i="1" s="1"/>
  <c r="BD731" i="1" s="1"/>
  <c r="BE731" i="1" s="1"/>
  <c r="BA744" i="1"/>
  <c r="BB744" i="1" s="1"/>
  <c r="BC744" i="1" s="1"/>
  <c r="BD744" i="1" s="1"/>
  <c r="BE744" i="1" s="1"/>
  <c r="BA747" i="1"/>
  <c r="BB747" i="1" s="1"/>
  <c r="BC747" i="1" s="1"/>
  <c r="BD747" i="1" s="1"/>
  <c r="BE747" i="1" s="1"/>
  <c r="M715" i="1"/>
  <c r="N715" i="1" s="1"/>
  <c r="O715" i="1" s="1"/>
  <c r="P715" i="1" s="1"/>
  <c r="M724" i="1"/>
  <c r="N724" i="1" s="1"/>
  <c r="M733" i="1"/>
  <c r="N733" i="1" s="1"/>
  <c r="O733" i="1" s="1"/>
  <c r="P733" i="1" s="1"/>
  <c r="M745" i="1"/>
  <c r="N745" i="1" s="1"/>
  <c r="R720" i="1"/>
  <c r="S720" i="1" s="1"/>
  <c r="T720" i="1" s="1"/>
  <c r="U720" i="1" s="1"/>
  <c r="R730" i="1"/>
  <c r="S730" i="1" s="1"/>
  <c r="T730" i="1" s="1"/>
  <c r="U730" i="1" s="1"/>
  <c r="R742" i="1"/>
  <c r="S742" i="1" s="1"/>
  <c r="W717" i="1"/>
  <c r="X717" i="1" s="1"/>
  <c r="Y717" i="1" s="1"/>
  <c r="Z717" i="1" s="1"/>
  <c r="W727" i="1"/>
  <c r="X727" i="1" s="1"/>
  <c r="Y727" i="1" s="1"/>
  <c r="Z727" i="1" s="1"/>
  <c r="W737" i="1"/>
  <c r="X737" i="1" s="1"/>
  <c r="Y737" i="1" s="1"/>
  <c r="Z737" i="1" s="1"/>
  <c r="AB719" i="1"/>
  <c r="AC719" i="1" s="1"/>
  <c r="AD719" i="1" s="1"/>
  <c r="AE719" i="1" s="1"/>
  <c r="AB729" i="1"/>
  <c r="AC729" i="1" s="1"/>
  <c r="AD729" i="1" s="1"/>
  <c r="AE729" i="1" s="1"/>
  <c r="AB738" i="1"/>
  <c r="AC738" i="1" s="1"/>
  <c r="AD738" i="1" s="1"/>
  <c r="AE738" i="1" s="1"/>
  <c r="AB746" i="1"/>
  <c r="AC746" i="1" s="1"/>
  <c r="AD746" i="1" s="1"/>
  <c r="AE746" i="1" s="1"/>
  <c r="AG723" i="1"/>
  <c r="AH723" i="1" s="1"/>
  <c r="AI723" i="1" s="1"/>
  <c r="AJ723" i="1" s="1"/>
  <c r="AG733" i="1"/>
  <c r="AH733" i="1" s="1"/>
  <c r="AI733" i="1" s="1"/>
  <c r="AJ733" i="1" s="1"/>
  <c r="AG746" i="1"/>
  <c r="AH746" i="1" s="1"/>
  <c r="AI746" i="1" s="1"/>
  <c r="AJ746" i="1" s="1"/>
  <c r="AL727" i="1"/>
  <c r="AM727" i="1" s="1"/>
  <c r="AN727" i="1" s="1"/>
  <c r="AO727" i="1" s="1"/>
  <c r="AL746" i="1"/>
  <c r="AM746" i="1" s="1"/>
  <c r="AN746" i="1" s="1"/>
  <c r="AO746" i="1" s="1"/>
  <c r="AV730" i="1"/>
  <c r="AW730" i="1" s="1"/>
  <c r="AX730" i="1" s="1"/>
  <c r="AY730" i="1" s="1"/>
  <c r="BF741" i="1"/>
  <c r="BG741" i="1" s="1"/>
  <c r="BH741" i="1" s="1"/>
  <c r="N786" i="1"/>
  <c r="O786" i="1" s="1"/>
  <c r="P786" i="1" s="1"/>
  <c r="F758" i="1"/>
  <c r="G758" i="1" s="1"/>
  <c r="F769" i="1"/>
  <c r="G769" i="1" s="1"/>
  <c r="H769" i="1" s="1"/>
  <c r="I769" i="1" s="1"/>
  <c r="F783" i="1"/>
  <c r="G783" i="1" s="1"/>
  <c r="F759" i="1"/>
  <c r="G759" i="1" s="1"/>
  <c r="F764" i="1"/>
  <c r="G764" i="1" s="1"/>
  <c r="H764" i="1" s="1"/>
  <c r="I764" i="1" s="1"/>
  <c r="F779" i="1"/>
  <c r="F784" i="1"/>
  <c r="G784" i="1" s="1"/>
  <c r="F755" i="1"/>
  <c r="F760" i="1"/>
  <c r="G760" i="1" s="1"/>
  <c r="F765" i="1"/>
  <c r="F770" i="1"/>
  <c r="F774" i="1"/>
  <c r="G774" i="1" s="1"/>
  <c r="F785" i="1"/>
  <c r="G785" i="1" s="1"/>
  <c r="H785" i="1" s="1"/>
  <c r="I785" i="1" s="1"/>
  <c r="F754" i="1"/>
  <c r="G754" i="1" s="1"/>
  <c r="F775" i="1"/>
  <c r="G775" i="1" s="1"/>
  <c r="F766" i="1"/>
  <c r="G766" i="1" s="1"/>
  <c r="AB784" i="1"/>
  <c r="AC784" i="1" s="1"/>
  <c r="AD784" i="1" s="1"/>
  <c r="AE784" i="1" s="1"/>
  <c r="AB777" i="1"/>
  <c r="AC777" i="1" s="1"/>
  <c r="AD777" i="1" s="1"/>
  <c r="AE777" i="1" s="1"/>
  <c r="AB769" i="1"/>
  <c r="AC769" i="1" s="1"/>
  <c r="AD769" i="1" s="1"/>
  <c r="AE769" i="1" s="1"/>
  <c r="AB761" i="1"/>
  <c r="AC761" i="1" s="1"/>
  <c r="AD761" i="1" s="1"/>
  <c r="AE761" i="1" s="1"/>
  <c r="AB753" i="1"/>
  <c r="AC753" i="1" s="1"/>
  <c r="AD753" i="1" s="1"/>
  <c r="AB783" i="1"/>
  <c r="AC783" i="1" s="1"/>
  <c r="AD783" i="1" s="1"/>
  <c r="AE783" i="1" s="1"/>
  <c r="AB776" i="1"/>
  <c r="AC776" i="1" s="1"/>
  <c r="AD776" i="1" s="1"/>
  <c r="AE776" i="1" s="1"/>
  <c r="AB768" i="1"/>
  <c r="AC768" i="1" s="1"/>
  <c r="AD768" i="1" s="1"/>
  <c r="AE768" i="1" s="1"/>
  <c r="AB760" i="1"/>
  <c r="AC760" i="1" s="1"/>
  <c r="AD760" i="1" s="1"/>
  <c r="AE760" i="1" s="1"/>
  <c r="AB782" i="1"/>
  <c r="AC782" i="1" s="1"/>
  <c r="AD782" i="1" s="1"/>
  <c r="AE782" i="1" s="1"/>
  <c r="AB775" i="1"/>
  <c r="AC775" i="1" s="1"/>
  <c r="AD775" i="1" s="1"/>
  <c r="AE775" i="1" s="1"/>
  <c r="AB767" i="1"/>
  <c r="AC767" i="1" s="1"/>
  <c r="AD767" i="1" s="1"/>
  <c r="AE767" i="1" s="1"/>
  <c r="AB759" i="1"/>
  <c r="AC759" i="1" s="1"/>
  <c r="AD759" i="1" s="1"/>
  <c r="AE759" i="1" s="1"/>
  <c r="AB773" i="1"/>
  <c r="AC773" i="1" s="1"/>
  <c r="AD773" i="1" s="1"/>
  <c r="AE773" i="1" s="1"/>
  <c r="AB765" i="1"/>
  <c r="AC765" i="1" s="1"/>
  <c r="AD765" i="1" s="1"/>
  <c r="AE765" i="1" s="1"/>
  <c r="AB757" i="1"/>
  <c r="AC757" i="1" s="1"/>
  <c r="AD757" i="1" s="1"/>
  <c r="AE757" i="1" s="1"/>
  <c r="AB787" i="1"/>
  <c r="AC787" i="1" s="1"/>
  <c r="AD787" i="1" s="1"/>
  <c r="AE787" i="1" s="1"/>
  <c r="AB780" i="1"/>
  <c r="AC780" i="1" s="1"/>
  <c r="AD780" i="1" s="1"/>
  <c r="AE780" i="1" s="1"/>
  <c r="AB772" i="1"/>
  <c r="AC772" i="1" s="1"/>
  <c r="AD772" i="1" s="1"/>
  <c r="AE772" i="1" s="1"/>
  <c r="AB764" i="1"/>
  <c r="AC764" i="1" s="1"/>
  <c r="AD764" i="1" s="1"/>
  <c r="AE764" i="1" s="1"/>
  <c r="AB756" i="1"/>
  <c r="AC756" i="1" s="1"/>
  <c r="AD756" i="1" s="1"/>
  <c r="AE756" i="1" s="1"/>
  <c r="AB779" i="1"/>
  <c r="AC779" i="1" s="1"/>
  <c r="AD779" i="1" s="1"/>
  <c r="AE779" i="1" s="1"/>
  <c r="AB758" i="1"/>
  <c r="AC758" i="1" s="1"/>
  <c r="AD758" i="1" s="1"/>
  <c r="AE758" i="1" s="1"/>
  <c r="AB778" i="1"/>
  <c r="AC778" i="1" s="1"/>
  <c r="AD778" i="1" s="1"/>
  <c r="AE778" i="1" s="1"/>
  <c r="AB755" i="1"/>
  <c r="AC755" i="1" s="1"/>
  <c r="AD755" i="1" s="1"/>
  <c r="AE755" i="1" s="1"/>
  <c r="AB774" i="1"/>
  <c r="AC774" i="1" s="1"/>
  <c r="AD774" i="1" s="1"/>
  <c r="AE774" i="1" s="1"/>
  <c r="AB754" i="1"/>
  <c r="AC754" i="1" s="1"/>
  <c r="AD754" i="1" s="1"/>
  <c r="AE754" i="1" s="1"/>
  <c r="AB771" i="1"/>
  <c r="AC771" i="1" s="1"/>
  <c r="AD771" i="1" s="1"/>
  <c r="AE771" i="1" s="1"/>
  <c r="AB786" i="1"/>
  <c r="AC786" i="1" s="1"/>
  <c r="AD786" i="1" s="1"/>
  <c r="AE786" i="1" s="1"/>
  <c r="AB766" i="1"/>
  <c r="AC766" i="1" s="1"/>
  <c r="AD766" i="1" s="1"/>
  <c r="AE766" i="1" s="1"/>
  <c r="W758" i="1"/>
  <c r="X758" i="1" s="1"/>
  <c r="Y758" i="1" s="1"/>
  <c r="Z758" i="1" s="1"/>
  <c r="AB762" i="1"/>
  <c r="AC762" i="1" s="1"/>
  <c r="AD762" i="1" s="1"/>
  <c r="AE762" i="1" s="1"/>
  <c r="F753" i="1"/>
  <c r="F773" i="1"/>
  <c r="AG781" i="1"/>
  <c r="AH781" i="1" s="1"/>
  <c r="AI781" i="1" s="1"/>
  <c r="AJ781" i="1" s="1"/>
  <c r="AG773" i="1"/>
  <c r="AH773" i="1" s="1"/>
  <c r="AI773" i="1" s="1"/>
  <c r="AJ773" i="1" s="1"/>
  <c r="AG765" i="1"/>
  <c r="AH765" i="1" s="1"/>
  <c r="AI765" i="1" s="1"/>
  <c r="AJ765" i="1" s="1"/>
  <c r="AG757" i="1"/>
  <c r="AH757" i="1" s="1"/>
  <c r="AI757" i="1" s="1"/>
  <c r="AJ757" i="1" s="1"/>
  <c r="AG780" i="1"/>
  <c r="AH780" i="1" s="1"/>
  <c r="AI780" i="1" s="1"/>
  <c r="AJ780" i="1" s="1"/>
  <c r="AG772" i="1"/>
  <c r="AH772" i="1" s="1"/>
  <c r="AI772" i="1" s="1"/>
  <c r="AJ772" i="1" s="1"/>
  <c r="AG764" i="1"/>
  <c r="AH764" i="1" s="1"/>
  <c r="AI764" i="1" s="1"/>
  <c r="AJ764" i="1" s="1"/>
  <c r="AG756" i="1"/>
  <c r="AH756" i="1" s="1"/>
  <c r="AI756" i="1" s="1"/>
  <c r="AJ756" i="1" s="1"/>
  <c r="AG787" i="1"/>
  <c r="AH787" i="1" s="1"/>
  <c r="AI787" i="1" s="1"/>
  <c r="AJ787" i="1" s="1"/>
  <c r="AG779" i="1"/>
  <c r="AH779" i="1" s="1"/>
  <c r="AI779" i="1" s="1"/>
  <c r="AJ779" i="1" s="1"/>
  <c r="AG771" i="1"/>
  <c r="AH771" i="1" s="1"/>
  <c r="AI771" i="1" s="1"/>
  <c r="AJ771" i="1" s="1"/>
  <c r="AG763" i="1"/>
  <c r="AH763" i="1" s="1"/>
  <c r="AI763" i="1" s="1"/>
  <c r="AJ763" i="1" s="1"/>
  <c r="AG755" i="1"/>
  <c r="AH755" i="1" s="1"/>
  <c r="AI755" i="1" s="1"/>
  <c r="AJ755" i="1" s="1"/>
  <c r="AG785" i="1"/>
  <c r="AH785" i="1" s="1"/>
  <c r="AI785" i="1" s="1"/>
  <c r="AJ785" i="1" s="1"/>
  <c r="AG777" i="1"/>
  <c r="AH777" i="1" s="1"/>
  <c r="AI777" i="1" s="1"/>
  <c r="AJ777" i="1" s="1"/>
  <c r="AG769" i="1"/>
  <c r="AH769" i="1" s="1"/>
  <c r="AI769" i="1" s="1"/>
  <c r="AJ769" i="1" s="1"/>
  <c r="AG761" i="1"/>
  <c r="AH761" i="1" s="1"/>
  <c r="AI761" i="1" s="1"/>
  <c r="AJ761" i="1" s="1"/>
  <c r="AG753" i="1"/>
  <c r="AH753" i="1" s="1"/>
  <c r="AI753" i="1" s="1"/>
  <c r="AJ753" i="1" s="1"/>
  <c r="AK753" i="1" s="1"/>
  <c r="AG784" i="1"/>
  <c r="AH784" i="1" s="1"/>
  <c r="AI784" i="1" s="1"/>
  <c r="AJ784" i="1" s="1"/>
  <c r="AG776" i="1"/>
  <c r="AH776" i="1" s="1"/>
  <c r="AI776" i="1" s="1"/>
  <c r="AJ776" i="1" s="1"/>
  <c r="AG768" i="1"/>
  <c r="AH768" i="1" s="1"/>
  <c r="AI768" i="1" s="1"/>
  <c r="AJ768" i="1" s="1"/>
  <c r="AG760" i="1"/>
  <c r="AH760" i="1" s="1"/>
  <c r="AI760" i="1" s="1"/>
  <c r="AJ760" i="1" s="1"/>
  <c r="AG786" i="1"/>
  <c r="AH786" i="1" s="1"/>
  <c r="AI786" i="1" s="1"/>
  <c r="AJ786" i="1" s="1"/>
  <c r="AG766" i="1"/>
  <c r="AH766" i="1" s="1"/>
  <c r="AI766" i="1" s="1"/>
  <c r="AJ766" i="1" s="1"/>
  <c r="AG783" i="1"/>
  <c r="AH783" i="1" s="1"/>
  <c r="AI783" i="1" s="1"/>
  <c r="AJ783" i="1" s="1"/>
  <c r="AG762" i="1"/>
  <c r="AH762" i="1" s="1"/>
  <c r="AI762" i="1" s="1"/>
  <c r="AJ762" i="1" s="1"/>
  <c r="AG782" i="1"/>
  <c r="AH782" i="1" s="1"/>
  <c r="AI782" i="1" s="1"/>
  <c r="AJ782" i="1" s="1"/>
  <c r="AG759" i="1"/>
  <c r="AH759" i="1" s="1"/>
  <c r="AI759" i="1" s="1"/>
  <c r="AJ759" i="1" s="1"/>
  <c r="AG778" i="1"/>
  <c r="AH778" i="1" s="1"/>
  <c r="AI778" i="1" s="1"/>
  <c r="AJ778" i="1" s="1"/>
  <c r="AG758" i="1"/>
  <c r="AH758" i="1" s="1"/>
  <c r="AI758" i="1" s="1"/>
  <c r="AJ758" i="1" s="1"/>
  <c r="AG774" i="1"/>
  <c r="AH774" i="1" s="1"/>
  <c r="AI774" i="1" s="1"/>
  <c r="AJ774" i="1" s="1"/>
  <c r="T755" i="1"/>
  <c r="U755" i="1" s="1"/>
  <c r="W760" i="1"/>
  <c r="X760" i="1" s="1"/>
  <c r="Y760" i="1" s="1"/>
  <c r="Z760" i="1" s="1"/>
  <c r="AB763" i="1"/>
  <c r="AC763" i="1" s="1"/>
  <c r="AD763" i="1" s="1"/>
  <c r="AE763" i="1" s="1"/>
  <c r="F781" i="1"/>
  <c r="F772" i="1"/>
  <c r="G772" i="1" s="1"/>
  <c r="H772" i="1" s="1"/>
  <c r="I772" i="1" s="1"/>
  <c r="F757" i="1"/>
  <c r="AL782" i="1"/>
  <c r="AM782" i="1" s="1"/>
  <c r="AN782" i="1" s="1"/>
  <c r="AO782" i="1" s="1"/>
  <c r="AL775" i="1"/>
  <c r="AM775" i="1" s="1"/>
  <c r="AN775" i="1" s="1"/>
  <c r="AO775" i="1" s="1"/>
  <c r="AL767" i="1"/>
  <c r="AM767" i="1" s="1"/>
  <c r="AN767" i="1" s="1"/>
  <c r="AO767" i="1" s="1"/>
  <c r="AL753" i="1"/>
  <c r="AM753" i="1" s="1"/>
  <c r="AN753" i="1" s="1"/>
  <c r="AO753" i="1" s="1"/>
  <c r="AP753" i="1" s="1"/>
  <c r="AP754" i="1" s="1"/>
  <c r="AL781" i="1"/>
  <c r="AM781" i="1" s="1"/>
  <c r="AN781" i="1" s="1"/>
  <c r="AO781" i="1" s="1"/>
  <c r="AL774" i="1"/>
  <c r="AM774" i="1" s="1"/>
  <c r="AN774" i="1" s="1"/>
  <c r="AO774" i="1" s="1"/>
  <c r="AL766" i="1"/>
  <c r="AM766" i="1" s="1"/>
  <c r="AN766" i="1" s="1"/>
  <c r="AO766" i="1" s="1"/>
  <c r="AL760" i="1"/>
  <c r="AM760" i="1" s="1"/>
  <c r="AN760" i="1" s="1"/>
  <c r="AO760" i="1" s="1"/>
  <c r="AL780" i="1"/>
  <c r="AM780" i="1" s="1"/>
  <c r="AN780" i="1" s="1"/>
  <c r="AO780" i="1" s="1"/>
  <c r="AL773" i="1"/>
  <c r="AM773" i="1" s="1"/>
  <c r="AN773" i="1" s="1"/>
  <c r="AO773" i="1" s="1"/>
  <c r="AL765" i="1"/>
  <c r="AM765" i="1" s="1"/>
  <c r="AN765" i="1" s="1"/>
  <c r="AO765" i="1" s="1"/>
  <c r="AL759" i="1"/>
  <c r="AM759" i="1" s="1"/>
  <c r="AN759" i="1" s="1"/>
  <c r="AO759" i="1" s="1"/>
  <c r="AL786" i="1"/>
  <c r="AM786" i="1" s="1"/>
  <c r="AN786" i="1" s="1"/>
  <c r="AO786" i="1" s="1"/>
  <c r="AL778" i="1"/>
  <c r="AM778" i="1" s="1"/>
  <c r="AN778" i="1" s="1"/>
  <c r="AO778" i="1" s="1"/>
  <c r="AL771" i="1"/>
  <c r="AM771" i="1" s="1"/>
  <c r="AN771" i="1" s="1"/>
  <c r="AO771" i="1" s="1"/>
  <c r="AL764" i="1"/>
  <c r="AM764" i="1" s="1"/>
  <c r="AN764" i="1" s="1"/>
  <c r="AO764" i="1" s="1"/>
  <c r="AL757" i="1"/>
  <c r="AM757" i="1" s="1"/>
  <c r="AN757" i="1" s="1"/>
  <c r="AO757" i="1" s="1"/>
  <c r="AL785" i="1"/>
  <c r="AM785" i="1" s="1"/>
  <c r="AN785" i="1" s="1"/>
  <c r="AO785" i="1" s="1"/>
  <c r="AL777" i="1"/>
  <c r="AM777" i="1" s="1"/>
  <c r="AN777" i="1" s="1"/>
  <c r="AO777" i="1" s="1"/>
  <c r="AL770" i="1"/>
  <c r="AM770" i="1" s="1"/>
  <c r="AN770" i="1" s="1"/>
  <c r="AO770" i="1" s="1"/>
  <c r="AL763" i="1"/>
  <c r="AM763" i="1" s="1"/>
  <c r="AN763" i="1" s="1"/>
  <c r="AO763" i="1" s="1"/>
  <c r="AL756" i="1"/>
  <c r="AM756" i="1" s="1"/>
  <c r="AN756" i="1" s="1"/>
  <c r="AO756" i="1" s="1"/>
  <c r="AL769" i="1"/>
  <c r="AM769" i="1" s="1"/>
  <c r="AN769" i="1" s="1"/>
  <c r="AO769" i="1" s="1"/>
  <c r="AL787" i="1"/>
  <c r="AM787" i="1" s="1"/>
  <c r="AN787" i="1" s="1"/>
  <c r="AO787" i="1" s="1"/>
  <c r="AL768" i="1"/>
  <c r="AM768" i="1" s="1"/>
  <c r="AN768" i="1" s="1"/>
  <c r="AO768" i="1" s="1"/>
  <c r="AL784" i="1"/>
  <c r="AM784" i="1" s="1"/>
  <c r="AN784" i="1" s="1"/>
  <c r="AO784" i="1" s="1"/>
  <c r="AL783" i="1"/>
  <c r="AM783" i="1" s="1"/>
  <c r="AN783" i="1" s="1"/>
  <c r="AO783" i="1" s="1"/>
  <c r="AL762" i="1"/>
  <c r="AM762" i="1" s="1"/>
  <c r="AN762" i="1" s="1"/>
  <c r="AO762" i="1" s="1"/>
  <c r="AL758" i="1"/>
  <c r="AM758" i="1" s="1"/>
  <c r="AN758" i="1" s="1"/>
  <c r="AO758" i="1" s="1"/>
  <c r="N778" i="1"/>
  <c r="O778" i="1" s="1"/>
  <c r="P778" i="1" s="1"/>
  <c r="W764" i="1"/>
  <c r="X764" i="1" s="1"/>
  <c r="Y764" i="1" s="1"/>
  <c r="Z764" i="1" s="1"/>
  <c r="AB770" i="1"/>
  <c r="AC770" i="1" s="1"/>
  <c r="AD770" i="1" s="1"/>
  <c r="AE770" i="1" s="1"/>
  <c r="AL755" i="1"/>
  <c r="AM755" i="1" s="1"/>
  <c r="AN755" i="1" s="1"/>
  <c r="AO755" i="1" s="1"/>
  <c r="F778" i="1"/>
  <c r="F771" i="1"/>
  <c r="N780" i="1"/>
  <c r="O780" i="1" s="1"/>
  <c r="P780" i="1" s="1"/>
  <c r="S761" i="1"/>
  <c r="T761" i="1" s="1"/>
  <c r="U761" i="1" s="1"/>
  <c r="W768" i="1"/>
  <c r="X768" i="1" s="1"/>
  <c r="Y768" i="1" s="1"/>
  <c r="Z768" i="1" s="1"/>
  <c r="AB785" i="1"/>
  <c r="AC785" i="1" s="1"/>
  <c r="AD785" i="1" s="1"/>
  <c r="AE785" i="1" s="1"/>
  <c r="AL772" i="1"/>
  <c r="AM772" i="1" s="1"/>
  <c r="AN772" i="1" s="1"/>
  <c r="AO772" i="1" s="1"/>
  <c r="F786" i="1"/>
  <c r="F762" i="1"/>
  <c r="O785" i="1"/>
  <c r="P785" i="1" s="1"/>
  <c r="T763" i="1"/>
  <c r="U763" i="1" s="1"/>
  <c r="AG754" i="1"/>
  <c r="AH754" i="1" s="1"/>
  <c r="AI754" i="1" s="1"/>
  <c r="AJ754" i="1" s="1"/>
  <c r="AL776" i="1"/>
  <c r="AM776" i="1" s="1"/>
  <c r="AN776" i="1" s="1"/>
  <c r="AO776" i="1" s="1"/>
  <c r="F782" i="1"/>
  <c r="G782" i="1" s="1"/>
  <c r="F776" i="1"/>
  <c r="G776" i="1" s="1"/>
  <c r="F767" i="1"/>
  <c r="G767" i="1" s="1"/>
  <c r="F761" i="1"/>
  <c r="G761" i="1" s="1"/>
  <c r="H761" i="1" s="1"/>
  <c r="I761" i="1" s="1"/>
  <c r="W781" i="1"/>
  <c r="X781" i="1" s="1"/>
  <c r="Y781" i="1" s="1"/>
  <c r="Z781" i="1" s="1"/>
  <c r="W773" i="1"/>
  <c r="X773" i="1" s="1"/>
  <c r="Y773" i="1" s="1"/>
  <c r="Z773" i="1" s="1"/>
  <c r="W787" i="1"/>
  <c r="X787" i="1" s="1"/>
  <c r="Y787" i="1" s="1"/>
  <c r="Z787" i="1" s="1"/>
  <c r="W780" i="1"/>
  <c r="X780" i="1" s="1"/>
  <c r="Y780" i="1" s="1"/>
  <c r="Z780" i="1" s="1"/>
  <c r="W772" i="1"/>
  <c r="X772" i="1" s="1"/>
  <c r="Y772" i="1" s="1"/>
  <c r="Z772" i="1" s="1"/>
  <c r="W765" i="1"/>
  <c r="X765" i="1" s="1"/>
  <c r="Y765" i="1" s="1"/>
  <c r="Z765" i="1" s="1"/>
  <c r="W786" i="1"/>
  <c r="X786" i="1" s="1"/>
  <c r="Y786" i="1" s="1"/>
  <c r="Z786" i="1" s="1"/>
  <c r="W779" i="1"/>
  <c r="X779" i="1" s="1"/>
  <c r="Y779" i="1" s="1"/>
  <c r="Z779" i="1" s="1"/>
  <c r="W771" i="1"/>
  <c r="X771" i="1" s="1"/>
  <c r="Y771" i="1" s="1"/>
  <c r="Z771" i="1" s="1"/>
  <c r="W777" i="1"/>
  <c r="X777" i="1" s="1"/>
  <c r="Y777" i="1" s="1"/>
  <c r="Z777" i="1" s="1"/>
  <c r="W769" i="1"/>
  <c r="X769" i="1" s="1"/>
  <c r="Y769" i="1" s="1"/>
  <c r="Z769" i="1" s="1"/>
  <c r="W784" i="1"/>
  <c r="X784" i="1" s="1"/>
  <c r="Y784" i="1" s="1"/>
  <c r="Z784" i="1" s="1"/>
  <c r="W775" i="1"/>
  <c r="X775" i="1" s="1"/>
  <c r="Y775" i="1" s="1"/>
  <c r="Z775" i="1" s="1"/>
  <c r="W763" i="1"/>
  <c r="X763" i="1" s="1"/>
  <c r="Y763" i="1" s="1"/>
  <c r="Z763" i="1" s="1"/>
  <c r="W756" i="1"/>
  <c r="X756" i="1" s="1"/>
  <c r="Y756" i="1" s="1"/>
  <c r="Z756" i="1" s="1"/>
  <c r="W774" i="1"/>
  <c r="X774" i="1" s="1"/>
  <c r="Y774" i="1" s="1"/>
  <c r="Z774" i="1" s="1"/>
  <c r="W762" i="1"/>
  <c r="X762" i="1" s="1"/>
  <c r="Y762" i="1" s="1"/>
  <c r="Z762" i="1" s="1"/>
  <c r="W755" i="1"/>
  <c r="X755" i="1" s="1"/>
  <c r="Y755" i="1" s="1"/>
  <c r="Z755" i="1" s="1"/>
  <c r="W770" i="1"/>
  <c r="X770" i="1" s="1"/>
  <c r="Y770" i="1" s="1"/>
  <c r="Z770" i="1" s="1"/>
  <c r="W761" i="1"/>
  <c r="X761" i="1" s="1"/>
  <c r="Y761" i="1" s="1"/>
  <c r="Z761" i="1" s="1"/>
  <c r="W754" i="1"/>
  <c r="X754" i="1" s="1"/>
  <c r="Y754" i="1" s="1"/>
  <c r="Z754" i="1" s="1"/>
  <c r="W785" i="1"/>
  <c r="X785" i="1" s="1"/>
  <c r="Y785" i="1" s="1"/>
  <c r="Z785" i="1" s="1"/>
  <c r="W753" i="1"/>
  <c r="X753" i="1" s="1"/>
  <c r="Y753" i="1" s="1"/>
  <c r="Z753" i="1" s="1"/>
  <c r="AA753" i="1" s="1"/>
  <c r="W782" i="1"/>
  <c r="X782" i="1" s="1"/>
  <c r="Y782" i="1" s="1"/>
  <c r="Z782" i="1" s="1"/>
  <c r="W767" i="1"/>
  <c r="X767" i="1" s="1"/>
  <c r="Y767" i="1" s="1"/>
  <c r="Z767" i="1" s="1"/>
  <c r="W759" i="1"/>
  <c r="X759" i="1" s="1"/>
  <c r="Y759" i="1" s="1"/>
  <c r="Z759" i="1" s="1"/>
  <c r="W757" i="1"/>
  <c r="X757" i="1" s="1"/>
  <c r="Y757" i="1" s="1"/>
  <c r="Z757" i="1" s="1"/>
  <c r="W783" i="1"/>
  <c r="X783" i="1" s="1"/>
  <c r="Y783" i="1" s="1"/>
  <c r="Z783" i="1" s="1"/>
  <c r="AG770" i="1"/>
  <c r="AH770" i="1" s="1"/>
  <c r="AI770" i="1" s="1"/>
  <c r="AJ770" i="1" s="1"/>
  <c r="BA769" i="1"/>
  <c r="BB769" i="1" s="1"/>
  <c r="BC769" i="1" s="1"/>
  <c r="BD769" i="1" s="1"/>
  <c r="BE769" i="1" s="1"/>
  <c r="BA773" i="1"/>
  <c r="BB773" i="1" s="1"/>
  <c r="BC773" i="1" s="1"/>
  <c r="BD773" i="1" s="1"/>
  <c r="BE773" i="1" s="1"/>
  <c r="BA777" i="1"/>
  <c r="BB777" i="1" s="1"/>
  <c r="BC777" i="1" s="1"/>
  <c r="BD777" i="1" s="1"/>
  <c r="BE777" i="1" s="1"/>
  <c r="BA779" i="1"/>
  <c r="BB779" i="1" s="1"/>
  <c r="BC779" i="1" s="1"/>
  <c r="BD779" i="1" s="1"/>
  <c r="BE779" i="1" s="1"/>
  <c r="BA780" i="1"/>
  <c r="BB780" i="1" s="1"/>
  <c r="BC780" i="1" s="1"/>
  <c r="BD780" i="1" s="1"/>
  <c r="BE780" i="1" s="1"/>
  <c r="BA786" i="1"/>
  <c r="BB786" i="1" s="1"/>
  <c r="BC786" i="1" s="1"/>
  <c r="BD786" i="1" s="1"/>
  <c r="BE786" i="1" s="1"/>
  <c r="M758" i="1"/>
  <c r="N758" i="1" s="1"/>
  <c r="M765" i="1"/>
  <c r="N765" i="1" s="1"/>
  <c r="M773" i="1"/>
  <c r="M781" i="1"/>
  <c r="N781" i="1" s="1"/>
  <c r="R754" i="1"/>
  <c r="S754" i="1" s="1"/>
  <c r="T754" i="1" s="1"/>
  <c r="U754" i="1" s="1"/>
  <c r="R762" i="1"/>
  <c r="R770" i="1"/>
  <c r="S770" i="1" s="1"/>
  <c r="R778" i="1"/>
  <c r="S778" i="1" s="1"/>
  <c r="R786" i="1"/>
  <c r="S786" i="1" s="1"/>
  <c r="BF756" i="1"/>
  <c r="BG756" i="1" s="1"/>
  <c r="BH756" i="1" s="1"/>
  <c r="BI756" i="1" s="1"/>
  <c r="BJ756" i="1" s="1"/>
  <c r="AV781" i="1"/>
  <c r="AW781" i="1" s="1"/>
  <c r="AX781" i="1" s="1"/>
  <c r="AY781" i="1" s="1"/>
  <c r="AV773" i="1"/>
  <c r="AW773" i="1" s="1"/>
  <c r="AX773" i="1" s="1"/>
  <c r="AY773" i="1" s="1"/>
  <c r="AV765" i="1"/>
  <c r="AW765" i="1" s="1"/>
  <c r="AX765" i="1" s="1"/>
  <c r="AY765" i="1" s="1"/>
  <c r="AV757" i="1"/>
  <c r="AW757" i="1" s="1"/>
  <c r="AX757" i="1" s="1"/>
  <c r="AY757" i="1" s="1"/>
  <c r="AV780" i="1"/>
  <c r="AW780" i="1" s="1"/>
  <c r="AX780" i="1" s="1"/>
  <c r="AY780" i="1" s="1"/>
  <c r="AV772" i="1"/>
  <c r="AW772" i="1" s="1"/>
  <c r="AX772" i="1" s="1"/>
  <c r="AY772" i="1" s="1"/>
  <c r="AV764" i="1"/>
  <c r="AW764" i="1" s="1"/>
  <c r="AX764" i="1" s="1"/>
  <c r="AY764" i="1" s="1"/>
  <c r="AV756" i="1"/>
  <c r="AW756" i="1" s="1"/>
  <c r="AX756" i="1" s="1"/>
  <c r="AY756" i="1" s="1"/>
  <c r="AV787" i="1"/>
  <c r="AW787" i="1" s="1"/>
  <c r="AX787" i="1" s="1"/>
  <c r="AY787" i="1" s="1"/>
  <c r="AV779" i="1"/>
  <c r="AW779" i="1" s="1"/>
  <c r="AX779" i="1" s="1"/>
  <c r="AY779" i="1" s="1"/>
  <c r="AV771" i="1"/>
  <c r="AW771" i="1" s="1"/>
  <c r="AX771" i="1" s="1"/>
  <c r="AY771" i="1" s="1"/>
  <c r="AV763" i="1"/>
  <c r="AW763" i="1" s="1"/>
  <c r="AX763" i="1" s="1"/>
  <c r="AY763" i="1" s="1"/>
  <c r="AV755" i="1"/>
  <c r="AW755" i="1" s="1"/>
  <c r="AX755" i="1" s="1"/>
  <c r="AY755" i="1" s="1"/>
  <c r="AV786" i="1"/>
  <c r="AW786" i="1" s="1"/>
  <c r="AX786" i="1" s="1"/>
  <c r="AY786" i="1" s="1"/>
  <c r="AV778" i="1"/>
  <c r="AW778" i="1" s="1"/>
  <c r="AX778" i="1" s="1"/>
  <c r="AY778" i="1" s="1"/>
  <c r="AV770" i="1"/>
  <c r="AW770" i="1" s="1"/>
  <c r="AX770" i="1" s="1"/>
  <c r="AY770" i="1" s="1"/>
  <c r="AV762" i="1"/>
  <c r="AW762" i="1" s="1"/>
  <c r="AX762" i="1" s="1"/>
  <c r="AY762" i="1" s="1"/>
  <c r="AV754" i="1"/>
  <c r="AW754" i="1" s="1"/>
  <c r="AX754" i="1" s="1"/>
  <c r="AY754" i="1" s="1"/>
  <c r="AV785" i="1"/>
  <c r="AW785" i="1" s="1"/>
  <c r="AX785" i="1" s="1"/>
  <c r="AY785" i="1" s="1"/>
  <c r="AV777" i="1"/>
  <c r="AW777" i="1" s="1"/>
  <c r="AX777" i="1" s="1"/>
  <c r="AY777" i="1" s="1"/>
  <c r="AV769" i="1"/>
  <c r="AW769" i="1" s="1"/>
  <c r="AX769" i="1" s="1"/>
  <c r="AY769" i="1" s="1"/>
  <c r="AV761" i="1"/>
  <c r="AW761" i="1" s="1"/>
  <c r="AX761" i="1" s="1"/>
  <c r="AY761" i="1" s="1"/>
  <c r="AV753" i="1"/>
  <c r="AW753" i="1" s="1"/>
  <c r="AX753" i="1" s="1"/>
  <c r="AY753" i="1" s="1"/>
  <c r="AZ753" i="1" s="1"/>
  <c r="AV784" i="1"/>
  <c r="AW784" i="1" s="1"/>
  <c r="AX784" i="1" s="1"/>
  <c r="AY784" i="1" s="1"/>
  <c r="AV776" i="1"/>
  <c r="AW776" i="1" s="1"/>
  <c r="AX776" i="1" s="1"/>
  <c r="AY776" i="1" s="1"/>
  <c r="AV768" i="1"/>
  <c r="AW768" i="1" s="1"/>
  <c r="AX768" i="1" s="1"/>
  <c r="AY768" i="1" s="1"/>
  <c r="AV760" i="1"/>
  <c r="AW760" i="1" s="1"/>
  <c r="AX760" i="1" s="1"/>
  <c r="AY760" i="1" s="1"/>
  <c r="BA768" i="1"/>
  <c r="BB768" i="1" s="1"/>
  <c r="BC768" i="1" s="1"/>
  <c r="BD768" i="1" s="1"/>
  <c r="BE768" i="1" s="1"/>
  <c r="BA776" i="1"/>
  <c r="BB776" i="1" s="1"/>
  <c r="BC776" i="1" s="1"/>
  <c r="BD776" i="1" s="1"/>
  <c r="BE776" i="1" s="1"/>
  <c r="M760" i="1"/>
  <c r="N760" i="1" s="1"/>
  <c r="O760" i="1" s="1"/>
  <c r="P760" i="1" s="1"/>
  <c r="M767" i="1"/>
  <c r="N767" i="1" s="1"/>
  <c r="O767" i="1" s="1"/>
  <c r="P767" i="1" s="1"/>
  <c r="M775" i="1"/>
  <c r="N775" i="1" s="1"/>
  <c r="M783" i="1"/>
  <c r="N783" i="1" s="1"/>
  <c r="R756" i="1"/>
  <c r="S756" i="1" s="1"/>
  <c r="R764" i="1"/>
  <c r="S764" i="1" s="1"/>
  <c r="R772" i="1"/>
  <c r="S772" i="1" s="1"/>
  <c r="R780" i="1"/>
  <c r="S780" i="1" s="1"/>
  <c r="AV767" i="1"/>
  <c r="AW767" i="1" s="1"/>
  <c r="AX767" i="1" s="1"/>
  <c r="AY767" i="1" s="1"/>
  <c r="BF764" i="1"/>
  <c r="BG764" i="1" s="1"/>
  <c r="BH764" i="1" s="1"/>
  <c r="BI764" i="1" s="1"/>
  <c r="BJ764" i="1" s="1"/>
  <c r="BA760" i="1"/>
  <c r="BB760" i="1" s="1"/>
  <c r="BC760" i="1" s="1"/>
  <c r="BD760" i="1" s="1"/>
  <c r="BE760" i="1" s="1"/>
  <c r="BA764" i="1"/>
  <c r="BB764" i="1" s="1"/>
  <c r="BC764" i="1" s="1"/>
  <c r="BD764" i="1" s="1"/>
  <c r="BE764" i="1" s="1"/>
  <c r="BA772" i="1"/>
  <c r="BB772" i="1" s="1"/>
  <c r="BC772" i="1" s="1"/>
  <c r="BD772" i="1" s="1"/>
  <c r="BE772" i="1" s="1"/>
  <c r="M753" i="1"/>
  <c r="N753" i="1" s="1"/>
  <c r="M768" i="1"/>
  <c r="N768" i="1" s="1"/>
  <c r="M776" i="1"/>
  <c r="N776" i="1" s="1"/>
  <c r="M784" i="1"/>
  <c r="N784" i="1" s="1"/>
  <c r="R757" i="1"/>
  <c r="R765" i="1"/>
  <c r="S765" i="1" s="1"/>
  <c r="R773" i="1"/>
  <c r="S773" i="1" s="1"/>
  <c r="R781" i="1"/>
  <c r="S781" i="1" s="1"/>
  <c r="AV774" i="1"/>
  <c r="AW774" i="1" s="1"/>
  <c r="AX774" i="1" s="1"/>
  <c r="AY774" i="1" s="1"/>
  <c r="BF786" i="1"/>
  <c r="BG786" i="1" s="1"/>
  <c r="BH786" i="1" s="1"/>
  <c r="BF778" i="1"/>
  <c r="BG778" i="1" s="1"/>
  <c r="BH778" i="1" s="1"/>
  <c r="BI778" i="1" s="1"/>
  <c r="BJ778" i="1" s="1"/>
  <c r="BF770" i="1"/>
  <c r="BG770" i="1" s="1"/>
  <c r="BH770" i="1" s="1"/>
  <c r="BI770" i="1" s="1"/>
  <c r="BJ770" i="1" s="1"/>
  <c r="BF762" i="1"/>
  <c r="BG762" i="1" s="1"/>
  <c r="BH762" i="1" s="1"/>
  <c r="BI762" i="1" s="1"/>
  <c r="BJ762" i="1" s="1"/>
  <c r="BF754" i="1"/>
  <c r="BG754" i="1" s="1"/>
  <c r="BH754" i="1" s="1"/>
  <c r="BI754" i="1" s="1"/>
  <c r="BJ754" i="1" s="1"/>
  <c r="BF785" i="1"/>
  <c r="BG785" i="1" s="1"/>
  <c r="BH785" i="1" s="1"/>
  <c r="BI785" i="1" s="1"/>
  <c r="BJ785" i="1" s="1"/>
  <c r="BF777" i="1"/>
  <c r="BG777" i="1" s="1"/>
  <c r="BH777" i="1" s="1"/>
  <c r="BI777" i="1" s="1"/>
  <c r="BJ777" i="1" s="1"/>
  <c r="BF769" i="1"/>
  <c r="BG769" i="1" s="1"/>
  <c r="BH769" i="1" s="1"/>
  <c r="BI769" i="1" s="1"/>
  <c r="BJ769" i="1" s="1"/>
  <c r="BF761" i="1"/>
  <c r="BG761" i="1" s="1"/>
  <c r="BH761" i="1" s="1"/>
  <c r="BI761" i="1" s="1"/>
  <c r="BJ761" i="1" s="1"/>
  <c r="BF753" i="1"/>
  <c r="BG753" i="1" s="1"/>
  <c r="BH753" i="1" s="1"/>
  <c r="BF784" i="1"/>
  <c r="BG784" i="1" s="1"/>
  <c r="BH784" i="1" s="1"/>
  <c r="BF776" i="1"/>
  <c r="BG776" i="1" s="1"/>
  <c r="BH776" i="1" s="1"/>
  <c r="BI776" i="1" s="1"/>
  <c r="BJ776" i="1" s="1"/>
  <c r="BF768" i="1"/>
  <c r="BG768" i="1" s="1"/>
  <c r="BH768" i="1" s="1"/>
  <c r="BI768" i="1" s="1"/>
  <c r="BJ768" i="1" s="1"/>
  <c r="BF760" i="1"/>
  <c r="BG760" i="1" s="1"/>
  <c r="BH760" i="1" s="1"/>
  <c r="BI760" i="1" s="1"/>
  <c r="BJ760" i="1" s="1"/>
  <c r="BF783" i="1"/>
  <c r="BG783" i="1" s="1"/>
  <c r="BH783" i="1" s="1"/>
  <c r="BI783" i="1" s="1"/>
  <c r="BJ783" i="1" s="1"/>
  <c r="BF775" i="1"/>
  <c r="BG775" i="1" s="1"/>
  <c r="BH775" i="1" s="1"/>
  <c r="BI775" i="1" s="1"/>
  <c r="BJ775" i="1" s="1"/>
  <c r="BF767" i="1"/>
  <c r="BG767" i="1" s="1"/>
  <c r="BH767" i="1" s="1"/>
  <c r="BF759" i="1"/>
  <c r="BG759" i="1" s="1"/>
  <c r="BH759" i="1" s="1"/>
  <c r="BF782" i="1"/>
  <c r="BG782" i="1" s="1"/>
  <c r="BH782" i="1" s="1"/>
  <c r="BF774" i="1"/>
  <c r="BG774" i="1" s="1"/>
  <c r="BH774" i="1" s="1"/>
  <c r="BI774" i="1" s="1"/>
  <c r="BJ774" i="1" s="1"/>
  <c r="BF766" i="1"/>
  <c r="BG766" i="1" s="1"/>
  <c r="BH766" i="1" s="1"/>
  <c r="BI766" i="1" s="1"/>
  <c r="BJ766" i="1" s="1"/>
  <c r="BF758" i="1"/>
  <c r="BG758" i="1" s="1"/>
  <c r="BH758" i="1" s="1"/>
  <c r="BI758" i="1" s="1"/>
  <c r="BJ758" i="1" s="1"/>
  <c r="BF781" i="1"/>
  <c r="BG781" i="1" s="1"/>
  <c r="BH781" i="1" s="1"/>
  <c r="BI781" i="1" s="1"/>
  <c r="BJ781" i="1" s="1"/>
  <c r="BF773" i="1"/>
  <c r="BG773" i="1" s="1"/>
  <c r="BH773" i="1" s="1"/>
  <c r="BI773" i="1" s="1"/>
  <c r="BJ773" i="1" s="1"/>
  <c r="BF765" i="1"/>
  <c r="BG765" i="1" s="1"/>
  <c r="BH765" i="1" s="1"/>
  <c r="BF757" i="1"/>
  <c r="BG757" i="1" s="1"/>
  <c r="BH757" i="1" s="1"/>
  <c r="BI757" i="1" s="1"/>
  <c r="BJ757" i="1" s="1"/>
  <c r="M754" i="1"/>
  <c r="N754" i="1" s="1"/>
  <c r="M761" i="1"/>
  <c r="N761" i="1" s="1"/>
  <c r="M769" i="1"/>
  <c r="N769" i="1" s="1"/>
  <c r="M777" i="1"/>
  <c r="R758" i="1"/>
  <c r="S758" i="1" s="1"/>
  <c r="T758" i="1" s="1"/>
  <c r="U758" i="1" s="1"/>
  <c r="R766" i="1"/>
  <c r="S766" i="1" s="1"/>
  <c r="R774" i="1"/>
  <c r="R782" i="1"/>
  <c r="AV775" i="1"/>
  <c r="AW775" i="1" s="1"/>
  <c r="AX775" i="1" s="1"/>
  <c r="AY775" i="1" s="1"/>
  <c r="BF772" i="1"/>
  <c r="BG772" i="1" s="1"/>
  <c r="BH772" i="1" s="1"/>
  <c r="BI772" i="1" s="1"/>
  <c r="BJ772" i="1" s="1"/>
  <c r="R767" i="1"/>
  <c r="S767" i="1" s="1"/>
  <c r="R775" i="1"/>
  <c r="AV782" i="1"/>
  <c r="AW782" i="1" s="1"/>
  <c r="AX782" i="1" s="1"/>
  <c r="AY782" i="1" s="1"/>
  <c r="BF779" i="1"/>
  <c r="BG779" i="1" s="1"/>
  <c r="BH779" i="1" s="1"/>
  <c r="BI779" i="1" s="1"/>
  <c r="BJ779" i="1" s="1"/>
  <c r="BI780" i="1"/>
  <c r="BJ780" i="1" s="1"/>
  <c r="BI782" i="1"/>
  <c r="BJ782" i="1" s="1"/>
  <c r="BI767" i="1"/>
  <c r="BJ767" i="1" s="1"/>
  <c r="BI759" i="1"/>
  <c r="BJ759" i="1" s="1"/>
  <c r="BI784" i="1"/>
  <c r="BJ784" i="1" s="1"/>
  <c r="BI765" i="1"/>
  <c r="BJ765" i="1" s="1"/>
  <c r="BI771" i="1"/>
  <c r="BJ771" i="1" s="1"/>
  <c r="BI753" i="1"/>
  <c r="BJ753" i="1" s="1"/>
  <c r="BI786" i="1"/>
  <c r="BJ786" i="1" s="1"/>
  <c r="BI787" i="1"/>
  <c r="BJ787" i="1" s="1"/>
  <c r="BI755" i="1"/>
  <c r="BJ755" i="1" s="1"/>
  <c r="BI763" i="1"/>
  <c r="BJ763" i="1" s="1"/>
  <c r="AT753" i="1"/>
  <c r="AU753" i="1" s="1"/>
  <c r="AT754" i="1"/>
  <c r="AE753" i="1"/>
  <c r="AF753" i="1" s="1"/>
  <c r="S762" i="1"/>
  <c r="T762" i="1" s="1"/>
  <c r="U762" i="1" s="1"/>
  <c r="S768" i="1"/>
  <c r="T768" i="1" s="1"/>
  <c r="U768" i="1" s="1"/>
  <c r="T772" i="1"/>
  <c r="U772" i="1" s="1"/>
  <c r="T778" i="1"/>
  <c r="U778" i="1" s="1"/>
  <c r="V753" i="1"/>
  <c r="N771" i="1"/>
  <c r="O771" i="1" s="1"/>
  <c r="P771" i="1" s="1"/>
  <c r="O753" i="1"/>
  <c r="O764" i="1"/>
  <c r="P764" i="1" s="1"/>
  <c r="H775" i="1"/>
  <c r="I775" i="1" s="1"/>
  <c r="H767" i="1"/>
  <c r="I767" i="1" s="1"/>
  <c r="H759" i="1"/>
  <c r="I759" i="1" s="1"/>
  <c r="H784" i="1"/>
  <c r="I784" i="1" s="1"/>
  <c r="H768" i="1"/>
  <c r="I768" i="1" s="1"/>
  <c r="H774" i="1"/>
  <c r="I774" i="1" s="1"/>
  <c r="T760" i="1"/>
  <c r="U760" i="1" s="1"/>
  <c r="O755" i="1"/>
  <c r="P755" i="1" s="1"/>
  <c r="O759" i="1"/>
  <c r="P759" i="1" s="1"/>
  <c r="O762" i="1"/>
  <c r="P762" i="1" s="1"/>
  <c r="O763" i="1"/>
  <c r="P763" i="1" s="1"/>
  <c r="T759" i="1"/>
  <c r="U759" i="1" s="1"/>
  <c r="O766" i="1"/>
  <c r="P766" i="1" s="1"/>
  <c r="T776" i="1"/>
  <c r="U776" i="1" s="1"/>
  <c r="O770" i="1"/>
  <c r="P770" i="1" s="1"/>
  <c r="O779" i="1"/>
  <c r="P779" i="1" s="1"/>
  <c r="O784" i="1"/>
  <c r="P784" i="1" s="1"/>
  <c r="T780" i="1"/>
  <c r="U780" i="1" s="1"/>
  <c r="T784" i="1"/>
  <c r="U784" i="1" s="1"/>
  <c r="O787" i="1"/>
  <c r="P787" i="1" s="1"/>
  <c r="O774" i="1"/>
  <c r="P774" i="1" s="1"/>
  <c r="T779" i="1"/>
  <c r="U779" i="1" s="1"/>
  <c r="O782" i="1"/>
  <c r="P782" i="1" s="1"/>
  <c r="T787" i="1"/>
  <c r="U787" i="1" s="1"/>
  <c r="BI716" i="1"/>
  <c r="BJ716" i="1" s="1"/>
  <c r="BI726" i="1"/>
  <c r="BJ726" i="1" s="1"/>
  <c r="BI742" i="1"/>
  <c r="BJ742" i="1" s="1"/>
  <c r="BI741" i="1"/>
  <c r="BJ741" i="1" s="1"/>
  <c r="BI743" i="1"/>
  <c r="BJ743" i="1" s="1"/>
  <c r="BI736" i="1"/>
  <c r="BJ736" i="1" s="1"/>
  <c r="BI718" i="1"/>
  <c r="BJ718" i="1" s="1"/>
  <c r="BI721" i="1"/>
  <c r="BJ721" i="1" s="1"/>
  <c r="BI729" i="1"/>
  <c r="BJ729" i="1" s="1"/>
  <c r="BI745" i="1"/>
  <c r="BJ745" i="1" s="1"/>
  <c r="BI740" i="1"/>
  <c r="BJ740" i="1" s="1"/>
  <c r="BI714" i="1"/>
  <c r="BJ714" i="1" s="1"/>
  <c r="BI731" i="1"/>
  <c r="BJ731" i="1" s="1"/>
  <c r="BI723" i="1"/>
  <c r="BJ723" i="1" s="1"/>
  <c r="BI739" i="1"/>
  <c r="BJ739" i="1" s="1"/>
  <c r="BI724" i="1"/>
  <c r="BJ724" i="1" s="1"/>
  <c r="BI732" i="1"/>
  <c r="BJ732" i="1" s="1"/>
  <c r="BI727" i="1"/>
  <c r="BJ727" i="1" s="1"/>
  <c r="BI735" i="1"/>
  <c r="BJ735" i="1" s="1"/>
  <c r="BJ730" i="1"/>
  <c r="BI720" i="1"/>
  <c r="BJ720" i="1" s="1"/>
  <c r="AY714" i="1"/>
  <c r="AZ714" i="1" s="1"/>
  <c r="AZ715" i="1" s="1"/>
  <c r="AT714" i="1"/>
  <c r="AU714" i="1" s="1"/>
  <c r="AU715" i="1" s="1"/>
  <c r="AU716" i="1" s="1"/>
  <c r="AU717" i="1" s="1"/>
  <c r="AU718" i="1" s="1"/>
  <c r="AU719" i="1" s="1"/>
  <c r="AO714" i="1"/>
  <c r="AP714" i="1" s="1"/>
  <c r="AJ714" i="1"/>
  <c r="AK714" i="1" s="1"/>
  <c r="AE714" i="1"/>
  <c r="AF714" i="1" s="1"/>
  <c r="AF715" i="1" s="1"/>
  <c r="Z714" i="1"/>
  <c r="AA714" i="1" s="1"/>
  <c r="V714" i="1"/>
  <c r="O742" i="1"/>
  <c r="P742" i="1" s="1"/>
  <c r="N735" i="1"/>
  <c r="O735" i="1" s="1"/>
  <c r="P735" i="1" s="1"/>
  <c r="T731" i="1"/>
  <c r="U731" i="1" s="1"/>
  <c r="T740" i="1"/>
  <c r="U740" i="1" s="1"/>
  <c r="G746" i="1"/>
  <c r="H746" i="1" s="1"/>
  <c r="I746" i="1" s="1"/>
  <c r="G738" i="1"/>
  <c r="H738" i="1" s="1"/>
  <c r="I738" i="1" s="1"/>
  <c r="G730" i="1"/>
  <c r="H730" i="1" s="1"/>
  <c r="I730" i="1" s="1"/>
  <c r="G722" i="1"/>
  <c r="H722" i="1" s="1"/>
  <c r="I722" i="1" s="1"/>
  <c r="H745" i="1"/>
  <c r="I745" i="1" s="1"/>
  <c r="H748" i="1"/>
  <c r="I748" i="1" s="1"/>
  <c r="H740" i="1"/>
  <c r="I740" i="1" s="1"/>
  <c r="H732" i="1"/>
  <c r="I732" i="1" s="1"/>
  <c r="H724" i="1"/>
  <c r="I724" i="1" s="1"/>
  <c r="H743" i="1"/>
  <c r="I743" i="1" s="1"/>
  <c r="H735" i="1"/>
  <c r="I735" i="1" s="1"/>
  <c r="H727" i="1"/>
  <c r="I727" i="1" s="1"/>
  <c r="H719" i="1"/>
  <c r="I719" i="1" s="1"/>
  <c r="T715" i="1"/>
  <c r="U715" i="1" s="1"/>
  <c r="T716" i="1"/>
  <c r="U716" i="1" s="1"/>
  <c r="O719" i="1"/>
  <c r="P719" i="1" s="1"/>
  <c r="O725" i="1"/>
  <c r="P725" i="1" s="1"/>
  <c r="H714" i="1"/>
  <c r="I714" i="1" s="1"/>
  <c r="J714" i="1" s="1"/>
  <c r="J715" i="1" s="1"/>
  <c r="T726" i="1"/>
  <c r="U726" i="1" s="1"/>
  <c r="T724" i="1"/>
  <c r="U724" i="1" s="1"/>
  <c r="T727" i="1"/>
  <c r="U727" i="1" s="1"/>
  <c r="T734" i="1"/>
  <c r="U734" i="1" s="1"/>
  <c r="T733" i="1"/>
  <c r="U733" i="1" s="1"/>
  <c r="T719" i="1"/>
  <c r="U719" i="1" s="1"/>
  <c r="O722" i="1"/>
  <c r="P722" i="1" s="1"/>
  <c r="O724" i="1"/>
  <c r="P724" i="1" s="1"/>
  <c r="T729" i="1"/>
  <c r="U729" i="1" s="1"/>
  <c r="O728" i="1"/>
  <c r="P728" i="1" s="1"/>
  <c r="T732" i="1"/>
  <c r="U732" i="1" s="1"/>
  <c r="O736" i="1"/>
  <c r="P736" i="1" s="1"/>
  <c r="O737" i="1"/>
  <c r="P737" i="1" s="1"/>
  <c r="T738" i="1"/>
  <c r="U738" i="1" s="1"/>
  <c r="T745" i="1"/>
  <c r="U745" i="1" s="1"/>
  <c r="O748" i="1"/>
  <c r="P748" i="1" s="1"/>
  <c r="T675" i="1"/>
  <c r="U675" i="1" s="1"/>
  <c r="V675" i="1" s="1"/>
  <c r="O694" i="1"/>
  <c r="P694" i="1" s="1"/>
  <c r="S689" i="1"/>
  <c r="T689" i="1" s="1"/>
  <c r="U689" i="1" s="1"/>
  <c r="O678" i="1"/>
  <c r="P678" i="1" s="1"/>
  <c r="S675" i="1"/>
  <c r="T685" i="1"/>
  <c r="U685" i="1" s="1"/>
  <c r="T680" i="1"/>
  <c r="U680" i="1" s="1"/>
  <c r="BI683" i="1"/>
  <c r="BJ683" i="1" s="1"/>
  <c r="BI697" i="1"/>
  <c r="BJ697" i="1" s="1"/>
  <c r="BI698" i="1"/>
  <c r="BJ698" i="1" s="1"/>
  <c r="BI678" i="1"/>
  <c r="BJ678" i="1" s="1"/>
  <c r="BI679" i="1"/>
  <c r="BJ679" i="1" s="1"/>
  <c r="BI681" i="1"/>
  <c r="BJ681" i="1" s="1"/>
  <c r="BI702" i="1"/>
  <c r="BJ702" i="1" s="1"/>
  <c r="BJ682" i="1"/>
  <c r="BI675" i="1"/>
  <c r="BJ675" i="1" s="1"/>
  <c r="BI703" i="1"/>
  <c r="BJ703" i="1" s="1"/>
  <c r="BI684" i="1"/>
  <c r="BJ684" i="1" s="1"/>
  <c r="BI688" i="1"/>
  <c r="BJ688" i="1" s="1"/>
  <c r="BI692" i="1"/>
  <c r="BJ692" i="1" s="1"/>
  <c r="BJ687" i="1"/>
  <c r="BJ696" i="1"/>
  <c r="BJ704" i="1"/>
  <c r="BJ706" i="1"/>
  <c r="BI677" i="1"/>
  <c r="BJ677" i="1" s="1"/>
  <c r="BI689" i="1"/>
  <c r="BJ689" i="1" s="1"/>
  <c r="BI693" i="1"/>
  <c r="BJ693" i="1" s="1"/>
  <c r="BI709" i="1"/>
  <c r="BJ709" i="1" s="1"/>
  <c r="BD675" i="1"/>
  <c r="BE675" i="1" s="1"/>
  <c r="BD690" i="1"/>
  <c r="BE690" i="1" s="1"/>
  <c r="BD692" i="1"/>
  <c r="BE692" i="1" s="1"/>
  <c r="BD708" i="1"/>
  <c r="BE708" i="1" s="1"/>
  <c r="BD686" i="1"/>
  <c r="BE686" i="1" s="1"/>
  <c r="BD684" i="1"/>
  <c r="BE684" i="1" s="1"/>
  <c r="BD689" i="1"/>
  <c r="BE689" i="1" s="1"/>
  <c r="BD709" i="1"/>
  <c r="BE709" i="1" s="1"/>
  <c r="BE678" i="1"/>
  <c r="BE698" i="1"/>
  <c r="BE706" i="1"/>
  <c r="BD679" i="1"/>
  <c r="BE679" i="1" s="1"/>
  <c r="BD691" i="1"/>
  <c r="BE691" i="1" s="1"/>
  <c r="BD676" i="1"/>
  <c r="BE676" i="1" s="1"/>
  <c r="BD680" i="1"/>
  <c r="BE680" i="1" s="1"/>
  <c r="BD700" i="1"/>
  <c r="BE700" i="1" s="1"/>
  <c r="BD704" i="1"/>
  <c r="BE704" i="1" s="1"/>
  <c r="BE699" i="1"/>
  <c r="BE707" i="1"/>
  <c r="BD693" i="1"/>
  <c r="BE693" i="1" s="1"/>
  <c r="BD697" i="1"/>
  <c r="BE697" i="1" s="1"/>
  <c r="BD705" i="1"/>
  <c r="BE705" i="1" s="1"/>
  <c r="AY675" i="1"/>
  <c r="AZ675" i="1" s="1"/>
  <c r="AT675" i="1"/>
  <c r="AU675" i="1" s="1"/>
  <c r="AO675" i="1"/>
  <c r="AP675" i="1" s="1"/>
  <c r="AP676" i="1" s="1"/>
  <c r="AP677" i="1" s="1"/>
  <c r="AP678" i="1" s="1"/>
  <c r="AJ675" i="1"/>
  <c r="AK675" i="1" s="1"/>
  <c r="AK676" i="1" s="1"/>
  <c r="AK677" i="1" s="1"/>
  <c r="AK678" i="1" s="1"/>
  <c r="AK679" i="1" s="1"/>
  <c r="AK680" i="1" s="1"/>
  <c r="AK681" i="1" s="1"/>
  <c r="AK682" i="1" s="1"/>
  <c r="AK683" i="1" s="1"/>
  <c r="AK684" i="1" s="1"/>
  <c r="AE675" i="1"/>
  <c r="AF675" i="1" s="1"/>
  <c r="AF676" i="1" s="1"/>
  <c r="AF677" i="1" s="1"/>
  <c r="T706" i="1"/>
  <c r="U706" i="1" s="1"/>
  <c r="T682" i="1"/>
  <c r="U682" i="1" s="1"/>
  <c r="P675" i="1"/>
  <c r="Q675" i="1" s="1"/>
  <c r="O693" i="1"/>
  <c r="P693" i="1" s="1"/>
  <c r="H708" i="1"/>
  <c r="I708" i="1" s="1"/>
  <c r="H700" i="1"/>
  <c r="I700" i="1" s="1"/>
  <c r="H692" i="1"/>
  <c r="I692" i="1" s="1"/>
  <c r="H677" i="1"/>
  <c r="I677" i="1" s="1"/>
  <c r="H688" i="1"/>
  <c r="I688" i="1" s="1"/>
  <c r="H680" i="1"/>
  <c r="I680" i="1" s="1"/>
  <c r="T676" i="1"/>
  <c r="U676" i="1" s="1"/>
  <c r="T679" i="1"/>
  <c r="U679" i="1" s="1"/>
  <c r="O677" i="1"/>
  <c r="P677" i="1" s="1"/>
  <c r="O690" i="1"/>
  <c r="P690" i="1" s="1"/>
  <c r="O685" i="1"/>
  <c r="P685" i="1" s="1"/>
  <c r="T684" i="1"/>
  <c r="U684" i="1" s="1"/>
  <c r="T693" i="1"/>
  <c r="U693" i="1" s="1"/>
  <c r="O676" i="1"/>
  <c r="O679" i="1"/>
  <c r="P679" i="1" s="1"/>
  <c r="O707" i="1"/>
  <c r="P707" i="1" s="1"/>
  <c r="T704" i="1"/>
  <c r="U704" i="1" s="1"/>
  <c r="T695" i="1"/>
  <c r="U695" i="1" s="1"/>
  <c r="O698" i="1"/>
  <c r="P698" i="1" s="1"/>
  <c r="O687" i="1"/>
  <c r="P687" i="1" s="1"/>
  <c r="T690" i="1"/>
  <c r="U690" i="1" s="1"/>
  <c r="T703" i="1"/>
  <c r="U703" i="1" s="1"/>
  <c r="O706" i="1"/>
  <c r="P706" i="1" s="1"/>
  <c r="O696" i="1"/>
  <c r="P696" i="1" s="1"/>
  <c r="O699" i="1"/>
  <c r="P699" i="1" s="1"/>
  <c r="T701" i="1"/>
  <c r="U701" i="1" s="1"/>
  <c r="O704" i="1"/>
  <c r="P704" i="1" s="1"/>
  <c r="T709" i="1"/>
  <c r="U709" i="1" s="1"/>
  <c r="BI645" i="1"/>
  <c r="BJ645" i="1" s="1"/>
  <c r="BI649" i="1"/>
  <c r="BJ649" i="1" s="1"/>
  <c r="BI651" i="1"/>
  <c r="BJ651" i="1" s="1"/>
  <c r="BI670" i="1"/>
  <c r="BJ670" i="1" s="1"/>
  <c r="BI648" i="1"/>
  <c r="BJ648" i="1" s="1"/>
  <c r="BI636" i="1"/>
  <c r="BJ636" i="1" s="1"/>
  <c r="BI652" i="1"/>
  <c r="BJ652" i="1" s="1"/>
  <c r="BI643" i="1"/>
  <c r="BJ643" i="1" s="1"/>
  <c r="BI669" i="1"/>
  <c r="BJ669" i="1" s="1"/>
  <c r="BI638" i="1"/>
  <c r="BJ638" i="1" s="1"/>
  <c r="BI646" i="1"/>
  <c r="BJ646" i="1" s="1"/>
  <c r="BI654" i="1"/>
  <c r="BJ654" i="1" s="1"/>
  <c r="BI650" i="1"/>
  <c r="BJ650" i="1" s="1"/>
  <c r="BI639" i="1"/>
  <c r="BJ639" i="1" s="1"/>
  <c r="BI661" i="1"/>
  <c r="BJ661" i="1" s="1"/>
  <c r="BI642" i="1"/>
  <c r="BJ642" i="1" s="1"/>
  <c r="BI666" i="1"/>
  <c r="BJ666" i="1" s="1"/>
  <c r="BI641" i="1"/>
  <c r="BJ641" i="1" s="1"/>
  <c r="BI656" i="1"/>
  <c r="BJ656" i="1" s="1"/>
  <c r="BJ640" i="1"/>
  <c r="BI657" i="1"/>
  <c r="BJ657" i="1" s="1"/>
  <c r="BJ637" i="1"/>
  <c r="BJ655" i="1"/>
  <c r="BJ659" i="1"/>
  <c r="BI658" i="1"/>
  <c r="BJ658" i="1" s="1"/>
  <c r="BI662" i="1"/>
  <c r="BJ662" i="1" s="1"/>
  <c r="BD643" i="1"/>
  <c r="BE643" i="1" s="1"/>
  <c r="BD651" i="1"/>
  <c r="BE651" i="1" s="1"/>
  <c r="BD636" i="1"/>
  <c r="BE636" i="1" s="1"/>
  <c r="BD644" i="1"/>
  <c r="BE644" i="1" s="1"/>
  <c r="BD652" i="1"/>
  <c r="BE652" i="1" s="1"/>
  <c r="BD664" i="1"/>
  <c r="BE664" i="1" s="1"/>
  <c r="BD637" i="1"/>
  <c r="BE637" i="1" s="1"/>
  <c r="BD645" i="1"/>
  <c r="BE645" i="1" s="1"/>
  <c r="BD660" i="1"/>
  <c r="BE660" i="1" s="1"/>
  <c r="BD642" i="1"/>
  <c r="BE642" i="1" s="1"/>
  <c r="BD661" i="1"/>
  <c r="BE661" i="1" s="1"/>
  <c r="BD668" i="1"/>
  <c r="BE668" i="1" s="1"/>
  <c r="BD639" i="1"/>
  <c r="BE639" i="1" s="1"/>
  <c r="BD655" i="1"/>
  <c r="BE655" i="1" s="1"/>
  <c r="BD640" i="1"/>
  <c r="BE640" i="1" s="1"/>
  <c r="BD648" i="1"/>
  <c r="BE648" i="1" s="1"/>
  <c r="BD656" i="1"/>
  <c r="BE656" i="1" s="1"/>
  <c r="BE667" i="1"/>
  <c r="BD641" i="1"/>
  <c r="BE641" i="1" s="1"/>
  <c r="BD649" i="1"/>
  <c r="BE649" i="1" s="1"/>
  <c r="BD657" i="1"/>
  <c r="BE657" i="1" s="1"/>
  <c r="BD638" i="1"/>
  <c r="BE638" i="1" s="1"/>
  <c r="BD658" i="1"/>
  <c r="BE658" i="1" s="1"/>
  <c r="BD662" i="1"/>
  <c r="BE662" i="1" s="1"/>
  <c r="BD666" i="1"/>
  <c r="BE666" i="1" s="1"/>
  <c r="AY636" i="1"/>
  <c r="AZ636" i="1" s="1"/>
  <c r="AT636" i="1"/>
  <c r="AU636" i="1" s="1"/>
  <c r="AU637" i="1" s="1"/>
  <c r="AU638" i="1" s="1"/>
  <c r="AU639" i="1" s="1"/>
  <c r="AJ637" i="1"/>
  <c r="AJ636" i="1"/>
  <c r="AK636" i="1" s="1"/>
  <c r="AE636" i="1"/>
  <c r="AF636" i="1" s="1"/>
  <c r="Z636" i="1"/>
  <c r="AA636" i="1" s="1"/>
  <c r="AA637" i="1" s="1"/>
  <c r="AA638" i="1" s="1"/>
  <c r="AA639" i="1" s="1"/>
  <c r="T654" i="1"/>
  <c r="U654" i="1" s="1"/>
  <c r="S663" i="1"/>
  <c r="T663" i="1" s="1"/>
  <c r="U663" i="1" s="1"/>
  <c r="S669" i="1"/>
  <c r="T669" i="1" s="1"/>
  <c r="U669" i="1" s="1"/>
  <c r="N656" i="1"/>
  <c r="O656" i="1" s="1"/>
  <c r="P656" i="1" s="1"/>
  <c r="N639" i="1"/>
  <c r="O639" i="1" s="1"/>
  <c r="P639" i="1" s="1"/>
  <c r="T651" i="1"/>
  <c r="U651" i="1" s="1"/>
  <c r="T660" i="1"/>
  <c r="U660" i="1" s="1"/>
  <c r="T644" i="1"/>
  <c r="U644" i="1" s="1"/>
  <c r="T646" i="1"/>
  <c r="U646" i="1" s="1"/>
  <c r="H644" i="1"/>
  <c r="I644" i="1" s="1"/>
  <c r="G668" i="1"/>
  <c r="H668" i="1" s="1"/>
  <c r="I668" i="1" s="1"/>
  <c r="G660" i="1"/>
  <c r="H660" i="1" s="1"/>
  <c r="I660" i="1" s="1"/>
  <c r="G652" i="1"/>
  <c r="H652" i="1" s="1"/>
  <c r="I652" i="1" s="1"/>
  <c r="G644" i="1"/>
  <c r="H667" i="1"/>
  <c r="I667" i="1" s="1"/>
  <c r="H651" i="1"/>
  <c r="I651" i="1" s="1"/>
  <c r="H670" i="1"/>
  <c r="I670" i="1" s="1"/>
  <c r="H662" i="1"/>
  <c r="I662" i="1" s="1"/>
  <c r="H654" i="1"/>
  <c r="I654" i="1" s="1"/>
  <c r="H646" i="1"/>
  <c r="I646" i="1" s="1"/>
  <c r="H638" i="1"/>
  <c r="I638" i="1" s="1"/>
  <c r="H637" i="1"/>
  <c r="I637" i="1" s="1"/>
  <c r="O638" i="1"/>
  <c r="P638" i="1" s="1"/>
  <c r="O655" i="1"/>
  <c r="P655" i="1" s="1"/>
  <c r="O648" i="1"/>
  <c r="P648" i="1" s="1"/>
  <c r="T637" i="1"/>
  <c r="T643" i="1"/>
  <c r="U643" i="1" s="1"/>
  <c r="T638" i="1"/>
  <c r="U638" i="1" s="1"/>
  <c r="O641" i="1"/>
  <c r="P641" i="1" s="1"/>
  <c r="T649" i="1"/>
  <c r="U649" i="1" s="1"/>
  <c r="O636" i="1"/>
  <c r="T641" i="1"/>
  <c r="U641" i="1" s="1"/>
  <c r="T648" i="1"/>
  <c r="U648" i="1" s="1"/>
  <c r="T647" i="1"/>
  <c r="U647" i="1" s="1"/>
  <c r="O650" i="1"/>
  <c r="P650" i="1" s="1"/>
  <c r="T652" i="1"/>
  <c r="U652" i="1" s="1"/>
  <c r="T653" i="1"/>
  <c r="U653" i="1" s="1"/>
  <c r="T665" i="1"/>
  <c r="U665" i="1" s="1"/>
  <c r="O668" i="1"/>
  <c r="P668" i="1" s="1"/>
  <c r="T659" i="1"/>
  <c r="U659" i="1" s="1"/>
  <c r="O660" i="1"/>
  <c r="P660" i="1" s="1"/>
  <c r="O657" i="1"/>
  <c r="P657" i="1" s="1"/>
  <c r="T664" i="1"/>
  <c r="U664" i="1" s="1"/>
  <c r="O667" i="1"/>
  <c r="P667" i="1" s="1"/>
  <c r="T657" i="1"/>
  <c r="U657" i="1" s="1"/>
  <c r="O662" i="1"/>
  <c r="P662" i="1" s="1"/>
  <c r="O665" i="1"/>
  <c r="P665" i="1" s="1"/>
  <c r="T667" i="1"/>
  <c r="U667" i="1" s="1"/>
  <c r="O670" i="1"/>
  <c r="P670" i="1" s="1"/>
  <c r="T662" i="1"/>
  <c r="U662" i="1" s="1"/>
  <c r="BI600" i="1"/>
  <c r="BJ600" i="1" s="1"/>
  <c r="BI602" i="1"/>
  <c r="BJ602" i="1" s="1"/>
  <c r="BI618" i="1"/>
  <c r="BJ618" i="1" s="1"/>
  <c r="BI617" i="1"/>
  <c r="BJ617" i="1" s="1"/>
  <c r="BI611" i="1"/>
  <c r="BJ611" i="1" s="1"/>
  <c r="BI604" i="1"/>
  <c r="BJ604" i="1" s="1"/>
  <c r="BI608" i="1"/>
  <c r="BJ608" i="1" s="1"/>
  <c r="BI601" i="1"/>
  <c r="BJ601" i="1" s="1"/>
  <c r="BI607" i="1"/>
  <c r="BJ607" i="1" s="1"/>
  <c r="BI597" i="1"/>
  <c r="BJ597" i="1" s="1"/>
  <c r="BI605" i="1"/>
  <c r="BJ605" i="1" s="1"/>
  <c r="BI616" i="1"/>
  <c r="BJ616" i="1" s="1"/>
  <c r="BI598" i="1"/>
  <c r="BJ598" i="1" s="1"/>
  <c r="BI622" i="1"/>
  <c r="BJ622" i="1" s="1"/>
  <c r="BI620" i="1"/>
  <c r="BJ620" i="1" s="1"/>
  <c r="BI621" i="1"/>
  <c r="BJ621" i="1" s="1"/>
  <c r="BI599" i="1"/>
  <c r="BJ599" i="1" s="1"/>
  <c r="BI615" i="1"/>
  <c r="BJ615" i="1" s="1"/>
  <c r="BJ625" i="1"/>
  <c r="BI610" i="1"/>
  <c r="BJ610" i="1" s="1"/>
  <c r="BI630" i="1"/>
  <c r="BJ630" i="1" s="1"/>
  <c r="BI603" i="1"/>
  <c r="BJ603" i="1" s="1"/>
  <c r="BI619" i="1"/>
  <c r="BJ619" i="1" s="1"/>
  <c r="BI623" i="1"/>
  <c r="BJ623" i="1" s="1"/>
  <c r="BI627" i="1"/>
  <c r="BJ627" i="1" s="1"/>
  <c r="BI631" i="1"/>
  <c r="BJ631" i="1" s="1"/>
  <c r="BD624" i="1"/>
  <c r="BE624" i="1" s="1"/>
  <c r="BD631" i="1"/>
  <c r="BE631" i="1" s="1"/>
  <c r="BD627" i="1"/>
  <c r="BE627" i="1" s="1"/>
  <c r="BD608" i="1"/>
  <c r="BE608" i="1" s="1"/>
  <c r="BD616" i="1"/>
  <c r="BE616" i="1" s="1"/>
  <c r="BD602" i="1"/>
  <c r="BE602" i="1" s="1"/>
  <c r="BD610" i="1"/>
  <c r="BE610" i="1" s="1"/>
  <c r="BD617" i="1"/>
  <c r="BE617" i="1" s="1"/>
  <c r="BD604" i="1"/>
  <c r="BE604" i="1" s="1"/>
  <c r="BD612" i="1"/>
  <c r="BE612" i="1" s="1"/>
  <c r="BD620" i="1"/>
  <c r="BE620" i="1" s="1"/>
  <c r="BD603" i="1"/>
  <c r="BE603" i="1" s="1"/>
  <c r="BD605" i="1"/>
  <c r="BE605" i="1" s="1"/>
  <c r="BD613" i="1"/>
  <c r="BE613" i="1" s="1"/>
  <c r="BD619" i="1"/>
  <c r="BE619" i="1" s="1"/>
  <c r="BD607" i="1"/>
  <c r="BE607" i="1" s="1"/>
  <c r="BD621" i="1"/>
  <c r="BE621" i="1" s="1"/>
  <c r="BD598" i="1"/>
  <c r="BE598" i="1" s="1"/>
  <c r="BD606" i="1"/>
  <c r="BE606" i="1" s="1"/>
  <c r="BD614" i="1"/>
  <c r="BE614" i="1" s="1"/>
  <c r="BD622" i="1"/>
  <c r="BE622" i="1" s="1"/>
  <c r="BD611" i="1"/>
  <c r="BE611" i="1" s="1"/>
  <c r="BD599" i="1"/>
  <c r="BE599" i="1" s="1"/>
  <c r="BD615" i="1"/>
  <c r="BE615" i="1" s="1"/>
  <c r="BD597" i="1"/>
  <c r="BE597" i="1" s="1"/>
  <c r="BE609" i="1"/>
  <c r="BE629" i="1"/>
  <c r="BD618" i="1"/>
  <c r="BE618" i="1" s="1"/>
  <c r="BD630" i="1"/>
  <c r="BE630" i="1" s="1"/>
  <c r="BE601" i="1"/>
  <c r="BD623" i="1"/>
  <c r="BE623" i="1" s="1"/>
  <c r="AY597" i="1"/>
  <c r="AZ597" i="1" s="1"/>
  <c r="AO597" i="1"/>
  <c r="AP597" i="1" s="1"/>
  <c r="AK597" i="1"/>
  <c r="AE597" i="1"/>
  <c r="AF597" i="1" s="1"/>
  <c r="AE598" i="1"/>
  <c r="Z597" i="1"/>
  <c r="AA597" i="1" s="1"/>
  <c r="AA598" i="1" s="1"/>
  <c r="P597" i="1"/>
  <c r="Q597" i="1" s="1"/>
  <c r="Q598" i="1" s="1"/>
  <c r="N601" i="1"/>
  <c r="O601" i="1" s="1"/>
  <c r="P601" i="1" s="1"/>
  <c r="T603" i="1"/>
  <c r="U603" i="1" s="1"/>
  <c r="O607" i="1"/>
  <c r="P607" i="1" s="1"/>
  <c r="O623" i="1"/>
  <c r="P623" i="1" s="1"/>
  <c r="G629" i="1"/>
  <c r="H629" i="1" s="1"/>
  <c r="I629" i="1" s="1"/>
  <c r="G621" i="1"/>
  <c r="H621" i="1" s="1"/>
  <c r="I621" i="1" s="1"/>
  <c r="G613" i="1"/>
  <c r="H613" i="1" s="1"/>
  <c r="I613" i="1" s="1"/>
  <c r="G605" i="1"/>
  <c r="H605" i="1" s="1"/>
  <c r="I605" i="1" s="1"/>
  <c r="H628" i="1"/>
  <c r="I628" i="1" s="1"/>
  <c r="H620" i="1"/>
  <c r="I620" i="1" s="1"/>
  <c r="H612" i="1"/>
  <c r="I612" i="1" s="1"/>
  <c r="H604" i="1"/>
  <c r="I604" i="1" s="1"/>
  <c r="O603" i="1"/>
  <c r="P603" i="1" s="1"/>
  <c r="T597" i="1"/>
  <c r="T601" i="1"/>
  <c r="U601" i="1" s="1"/>
  <c r="T607" i="1"/>
  <c r="U607" i="1" s="1"/>
  <c r="O600" i="1"/>
  <c r="P600" i="1" s="1"/>
  <c r="O602" i="1"/>
  <c r="P602" i="1" s="1"/>
  <c r="T600" i="1"/>
  <c r="U600" i="1" s="1"/>
  <c r="T604" i="1"/>
  <c r="U604" i="1" s="1"/>
  <c r="O606" i="1"/>
  <c r="P606" i="1" s="1"/>
  <c r="O610" i="1"/>
  <c r="P610" i="1" s="1"/>
  <c r="O629" i="1"/>
  <c r="P629" i="1" s="1"/>
  <c r="O609" i="1"/>
  <c r="P609" i="1" s="1"/>
  <c r="T611" i="1"/>
  <c r="U611" i="1" s="1"/>
  <c r="O621" i="1"/>
  <c r="P621" i="1" s="1"/>
  <c r="O612" i="1"/>
  <c r="P612" i="1" s="1"/>
  <c r="T612" i="1"/>
  <c r="U612" i="1" s="1"/>
  <c r="O615" i="1"/>
  <c r="P615" i="1" s="1"/>
  <c r="T629" i="1"/>
  <c r="U629" i="1" s="1"/>
  <c r="O619" i="1"/>
  <c r="P619" i="1" s="1"/>
  <c r="T615" i="1"/>
  <c r="U615" i="1" s="1"/>
  <c r="O617" i="1"/>
  <c r="P617" i="1" s="1"/>
  <c r="T618" i="1"/>
  <c r="U618" i="1" s="1"/>
  <c r="O627" i="1"/>
  <c r="P627" i="1" s="1"/>
  <c r="T621" i="1"/>
  <c r="U621" i="1" s="1"/>
  <c r="O624" i="1"/>
  <c r="P624" i="1" s="1"/>
  <c r="BI570" i="1"/>
  <c r="BJ570" i="1" s="1"/>
  <c r="BI592" i="1"/>
  <c r="BJ592" i="1" s="1"/>
  <c r="BI564" i="1"/>
  <c r="BJ564" i="1" s="1"/>
  <c r="BI580" i="1"/>
  <c r="BJ580" i="1" s="1"/>
  <c r="BI574" i="1"/>
  <c r="BJ574" i="1" s="1"/>
  <c r="BI586" i="1"/>
  <c r="BJ586" i="1" s="1"/>
  <c r="BI587" i="1"/>
  <c r="BJ587" i="1" s="1"/>
  <c r="BI588" i="1"/>
  <c r="BJ588" i="1" s="1"/>
  <c r="BI565" i="1"/>
  <c r="BJ565" i="1" s="1"/>
  <c r="BI579" i="1"/>
  <c r="BJ579" i="1" s="1"/>
  <c r="BI581" i="1"/>
  <c r="BJ581" i="1" s="1"/>
  <c r="BI585" i="1"/>
  <c r="BJ585" i="1" s="1"/>
  <c r="BI566" i="1"/>
  <c r="BJ566" i="1" s="1"/>
  <c r="BI591" i="1"/>
  <c r="BJ591" i="1" s="1"/>
  <c r="BI560" i="1"/>
  <c r="BJ560" i="1" s="1"/>
  <c r="BI567" i="1"/>
  <c r="BJ567" i="1" s="1"/>
  <c r="BI590" i="1"/>
  <c r="BJ590" i="1" s="1"/>
  <c r="BI584" i="1"/>
  <c r="BJ584" i="1" s="1"/>
  <c r="BI568" i="1"/>
  <c r="BJ568" i="1" s="1"/>
  <c r="BI563" i="1"/>
  <c r="BJ563" i="1" s="1"/>
  <c r="BI562" i="1"/>
  <c r="BJ562" i="1" s="1"/>
  <c r="BI572" i="1"/>
  <c r="BJ572" i="1" s="1"/>
  <c r="BI575" i="1"/>
  <c r="BJ575" i="1" s="1"/>
  <c r="BI569" i="1"/>
  <c r="BJ569" i="1" s="1"/>
  <c r="BI577" i="1"/>
  <c r="BJ577" i="1" s="1"/>
  <c r="BI582" i="1"/>
  <c r="BJ582" i="1" s="1"/>
  <c r="BJ558" i="1"/>
  <c r="BJ559" i="1"/>
  <c r="BI576" i="1"/>
  <c r="BJ576" i="1" s="1"/>
  <c r="BD564" i="1"/>
  <c r="BE564" i="1" s="1"/>
  <c r="BD584" i="1"/>
  <c r="BE584" i="1" s="1"/>
  <c r="BD570" i="1"/>
  <c r="BE570" i="1" s="1"/>
  <c r="BD577" i="1"/>
  <c r="BE577" i="1" s="1"/>
  <c r="BD568" i="1"/>
  <c r="BE568" i="1" s="1"/>
  <c r="BD563" i="1"/>
  <c r="BE563" i="1" s="1"/>
  <c r="BD579" i="1"/>
  <c r="BE579" i="1" s="1"/>
  <c r="BD569" i="1"/>
  <c r="BE569" i="1" s="1"/>
  <c r="BD574" i="1"/>
  <c r="BE574" i="1" s="1"/>
  <c r="BD588" i="1"/>
  <c r="BE588" i="1" s="1"/>
  <c r="BD573" i="1"/>
  <c r="BE573" i="1" s="1"/>
  <c r="BD581" i="1"/>
  <c r="BE581" i="1" s="1"/>
  <c r="BD589" i="1"/>
  <c r="BE589" i="1" s="1"/>
  <c r="BD566" i="1"/>
  <c r="BE566" i="1" s="1"/>
  <c r="BD582" i="1"/>
  <c r="BE582" i="1" s="1"/>
  <c r="BD590" i="1"/>
  <c r="BE590" i="1" s="1"/>
  <c r="BD586" i="1"/>
  <c r="BE586" i="1" s="1"/>
  <c r="BD559" i="1"/>
  <c r="BE559" i="1" s="1"/>
  <c r="BD567" i="1"/>
  <c r="BE567" i="1" s="1"/>
  <c r="BD583" i="1"/>
  <c r="BE583" i="1" s="1"/>
  <c r="BD591" i="1"/>
  <c r="BE591" i="1" s="1"/>
  <c r="BD562" i="1"/>
  <c r="BE562" i="1" s="1"/>
  <c r="BD560" i="1"/>
  <c r="BE560" i="1" s="1"/>
  <c r="BD576" i="1"/>
  <c r="BE576" i="1" s="1"/>
  <c r="BD592" i="1"/>
  <c r="BE592" i="1" s="1"/>
  <c r="BE561" i="1"/>
  <c r="BD578" i="1"/>
  <c r="BE578" i="1" s="1"/>
  <c r="BE558" i="1"/>
  <c r="BE587" i="1"/>
  <c r="BE565" i="1"/>
  <c r="BD572" i="1"/>
  <c r="BE572" i="1" s="1"/>
  <c r="BD580" i="1"/>
  <c r="BE580" i="1" s="1"/>
  <c r="AU558" i="1"/>
  <c r="AU559" i="1" s="1"/>
  <c r="AU560" i="1" s="1"/>
  <c r="AJ558" i="1"/>
  <c r="AK558" i="1" s="1"/>
  <c r="AK559" i="1" s="1"/>
  <c r="AK560" i="1" s="1"/>
  <c r="AK561" i="1" s="1"/>
  <c r="AK562" i="1" s="1"/>
  <c r="AK563" i="1" s="1"/>
  <c r="AF558" i="1"/>
  <c r="AF559" i="1" s="1"/>
  <c r="AF560" i="1" s="1"/>
  <c r="AF561" i="1" s="1"/>
  <c r="AF562" i="1" s="1"/>
  <c r="AF563" i="1" s="1"/>
  <c r="AF564" i="1" s="1"/>
  <c r="AF565" i="1" s="1"/>
  <c r="AF566" i="1" s="1"/>
  <c r="AF567" i="1" s="1"/>
  <c r="AF568" i="1" s="1"/>
  <c r="AF569" i="1" s="1"/>
  <c r="AF570" i="1" s="1"/>
  <c r="AF571" i="1" s="1"/>
  <c r="AF572" i="1" s="1"/>
  <c r="Z558" i="1"/>
  <c r="AA558" i="1" s="1"/>
  <c r="U558" i="1"/>
  <c r="V558" i="1" s="1"/>
  <c r="T585" i="1"/>
  <c r="U585" i="1" s="1"/>
  <c r="S577" i="1"/>
  <c r="T577" i="1" s="1"/>
  <c r="U577" i="1" s="1"/>
  <c r="P558" i="1"/>
  <c r="Q558" i="1" s="1"/>
  <c r="O564" i="1"/>
  <c r="P564" i="1" s="1"/>
  <c r="O562" i="1"/>
  <c r="P562" i="1" s="1"/>
  <c r="T561" i="1"/>
  <c r="U561" i="1" s="1"/>
  <c r="O579" i="1"/>
  <c r="P579" i="1" s="1"/>
  <c r="T591" i="1"/>
  <c r="U591" i="1" s="1"/>
  <c r="O573" i="1"/>
  <c r="P573" i="1" s="1"/>
  <c r="T559" i="1"/>
  <c r="O570" i="1"/>
  <c r="P570" i="1" s="1"/>
  <c r="G590" i="1"/>
  <c r="H590" i="1" s="1"/>
  <c r="I590" i="1" s="1"/>
  <c r="G582" i="1"/>
  <c r="H582" i="1" s="1"/>
  <c r="I582" i="1" s="1"/>
  <c r="G566" i="1"/>
  <c r="H566" i="1" s="1"/>
  <c r="I566" i="1" s="1"/>
  <c r="H586" i="1"/>
  <c r="I586" i="1" s="1"/>
  <c r="H578" i="1"/>
  <c r="I578" i="1" s="1"/>
  <c r="H570" i="1"/>
  <c r="I570" i="1" s="1"/>
  <c r="H562" i="1"/>
  <c r="I562" i="1" s="1"/>
  <c r="H589" i="1"/>
  <c r="I589" i="1" s="1"/>
  <c r="H581" i="1"/>
  <c r="I581" i="1" s="1"/>
  <c r="H573" i="1"/>
  <c r="I573" i="1" s="1"/>
  <c r="H565" i="1"/>
  <c r="I565" i="1" s="1"/>
  <c r="H560" i="1"/>
  <c r="I560" i="1" s="1"/>
  <c r="H587" i="1"/>
  <c r="I587" i="1" s="1"/>
  <c r="H579" i="1"/>
  <c r="I579" i="1" s="1"/>
  <c r="H571" i="1"/>
  <c r="I571" i="1" s="1"/>
  <c r="H563" i="1"/>
  <c r="I563" i="1" s="1"/>
  <c r="H559" i="1"/>
  <c r="I559" i="1" s="1"/>
  <c r="O560" i="1"/>
  <c r="P560" i="1" s="1"/>
  <c r="T563" i="1"/>
  <c r="U563" i="1" s="1"/>
  <c r="T566" i="1"/>
  <c r="U566" i="1" s="1"/>
  <c r="O568" i="1"/>
  <c r="P568" i="1" s="1"/>
  <c r="O559" i="1"/>
  <c r="T565" i="1"/>
  <c r="U565" i="1" s="1"/>
  <c r="O567" i="1"/>
  <c r="P567" i="1" s="1"/>
  <c r="T568" i="1"/>
  <c r="U568" i="1" s="1"/>
  <c r="O571" i="1"/>
  <c r="P571" i="1" s="1"/>
  <c r="H558" i="1"/>
  <c r="I558" i="1" s="1"/>
  <c r="J558" i="1" s="1"/>
  <c r="T560" i="1"/>
  <c r="U560" i="1" s="1"/>
  <c r="O563" i="1"/>
  <c r="P563" i="1" s="1"/>
  <c r="T562" i="1"/>
  <c r="U562" i="1" s="1"/>
  <c r="T570" i="1"/>
  <c r="U570" i="1" s="1"/>
  <c r="T578" i="1"/>
  <c r="U578" i="1" s="1"/>
  <c r="T573" i="1"/>
  <c r="U573" i="1" s="1"/>
  <c r="O576" i="1"/>
  <c r="P576" i="1" s="1"/>
  <c r="T576" i="1"/>
  <c r="U576" i="1" s="1"/>
  <c r="T581" i="1"/>
  <c r="U581" i="1" s="1"/>
  <c r="T586" i="1"/>
  <c r="U586" i="1" s="1"/>
  <c r="T575" i="1"/>
  <c r="U575" i="1" s="1"/>
  <c r="O590" i="1"/>
  <c r="P590" i="1" s="1"/>
  <c r="O589" i="1"/>
  <c r="P589" i="1" s="1"/>
  <c r="O584" i="1"/>
  <c r="P584" i="1" s="1"/>
  <c r="T589" i="1"/>
  <c r="U589" i="1" s="1"/>
  <c r="T584" i="1"/>
  <c r="U584" i="1" s="1"/>
  <c r="O587" i="1"/>
  <c r="P587" i="1" s="1"/>
  <c r="BI521" i="1"/>
  <c r="BJ521" i="1" s="1"/>
  <c r="BI522" i="1"/>
  <c r="BJ522" i="1" s="1"/>
  <c r="BI546" i="1"/>
  <c r="BJ546" i="1" s="1"/>
  <c r="BI548" i="1"/>
  <c r="BJ548" i="1" s="1"/>
  <c r="BI523" i="1"/>
  <c r="BJ523" i="1" s="1"/>
  <c r="BI539" i="1"/>
  <c r="BJ539" i="1" s="1"/>
  <c r="BI547" i="1"/>
  <c r="BJ547" i="1" s="1"/>
  <c r="BI538" i="1"/>
  <c r="BJ538" i="1" s="1"/>
  <c r="BI542" i="1"/>
  <c r="BJ542" i="1" s="1"/>
  <c r="BI540" i="1"/>
  <c r="BJ540" i="1" s="1"/>
  <c r="BI530" i="1"/>
  <c r="BJ530" i="1" s="1"/>
  <c r="BI525" i="1"/>
  <c r="BJ525" i="1" s="1"/>
  <c r="BI529" i="1"/>
  <c r="BJ529" i="1" s="1"/>
  <c r="BI526" i="1"/>
  <c r="BJ526" i="1" s="1"/>
  <c r="BI534" i="1"/>
  <c r="BJ534" i="1" s="1"/>
  <c r="BI550" i="1"/>
  <c r="BJ550" i="1" s="1"/>
  <c r="BI519" i="1"/>
  <c r="BJ519" i="1" s="1"/>
  <c r="BI527" i="1"/>
  <c r="BJ527" i="1" s="1"/>
  <c r="BI535" i="1"/>
  <c r="BJ535" i="1" s="1"/>
  <c r="BI551" i="1"/>
  <c r="BJ551" i="1" s="1"/>
  <c r="BI543" i="1"/>
  <c r="BJ543" i="1" s="1"/>
  <c r="BI528" i="1"/>
  <c r="BJ528" i="1" s="1"/>
  <c r="BI536" i="1"/>
  <c r="BJ536" i="1" s="1"/>
  <c r="BI544" i="1"/>
  <c r="BJ544" i="1" s="1"/>
  <c r="BI552" i="1"/>
  <c r="BJ552" i="1" s="1"/>
  <c r="BI531" i="1"/>
  <c r="BJ531" i="1" s="1"/>
  <c r="BI549" i="1"/>
  <c r="BJ549" i="1" s="1"/>
  <c r="BI537" i="1"/>
  <c r="BJ537" i="1" s="1"/>
  <c r="BI553" i="1"/>
  <c r="BJ553" i="1" s="1"/>
  <c r="BI524" i="1"/>
  <c r="BJ524" i="1" s="1"/>
  <c r="BJ532" i="1"/>
  <c r="BI533" i="1"/>
  <c r="BJ533" i="1" s="1"/>
  <c r="BI541" i="1"/>
  <c r="BJ541" i="1" s="1"/>
  <c r="BD544" i="1"/>
  <c r="BE544" i="1" s="1"/>
  <c r="BD547" i="1"/>
  <c r="BE547" i="1" s="1"/>
  <c r="BD528" i="1"/>
  <c r="BE528" i="1" s="1"/>
  <c r="BD522" i="1"/>
  <c r="BE522" i="1" s="1"/>
  <c r="BD529" i="1"/>
  <c r="BE529" i="1" s="1"/>
  <c r="BD549" i="1"/>
  <c r="BE549" i="1" s="1"/>
  <c r="BD531" i="1"/>
  <c r="BE531" i="1" s="1"/>
  <c r="BD552" i="1"/>
  <c r="BE552" i="1" s="1"/>
  <c r="BD537" i="1"/>
  <c r="BE537" i="1" s="1"/>
  <c r="BD525" i="1"/>
  <c r="BE525" i="1" s="1"/>
  <c r="BD523" i="1"/>
  <c r="BE523" i="1" s="1"/>
  <c r="BD551" i="1"/>
  <c r="BE551" i="1" s="1"/>
  <c r="BD539" i="1"/>
  <c r="BE539" i="1" s="1"/>
  <c r="BD519" i="1"/>
  <c r="BE519" i="1" s="1"/>
  <c r="BD520" i="1"/>
  <c r="BE520" i="1" s="1"/>
  <c r="BD553" i="1"/>
  <c r="BE553" i="1" s="1"/>
  <c r="BE526" i="1"/>
  <c r="BE530" i="1"/>
  <c r="BE550" i="1"/>
  <c r="BD535" i="1"/>
  <c r="BE535" i="1" s="1"/>
  <c r="BD543" i="1"/>
  <c r="BE543" i="1" s="1"/>
  <c r="BD524" i="1"/>
  <c r="BE524" i="1" s="1"/>
  <c r="BD532" i="1"/>
  <c r="BE532" i="1" s="1"/>
  <c r="BD548" i="1"/>
  <c r="BE548" i="1" s="1"/>
  <c r="BE540" i="1"/>
  <c r="BE527" i="1"/>
  <c r="BD521" i="1"/>
  <c r="BE521" i="1" s="1"/>
  <c r="BD541" i="1"/>
  <c r="BE541" i="1" s="1"/>
  <c r="BD545" i="1"/>
  <c r="BE545" i="1" s="1"/>
  <c r="AY519" i="1"/>
  <c r="AZ519" i="1" s="1"/>
  <c r="AZ520" i="1" s="1"/>
  <c r="AT519" i="1"/>
  <c r="AU519" i="1" s="1"/>
  <c r="AU520" i="1" s="1"/>
  <c r="AU521" i="1" s="1"/>
  <c r="AU522" i="1" s="1"/>
  <c r="AU523" i="1" s="1"/>
  <c r="AU524" i="1" s="1"/>
  <c r="AO519" i="1"/>
  <c r="AP519" i="1" s="1"/>
  <c r="AJ519" i="1"/>
  <c r="AK519" i="1" s="1"/>
  <c r="U519" i="1"/>
  <c r="V519" i="1" s="1"/>
  <c r="O524" i="1"/>
  <c r="P524" i="1" s="1"/>
  <c r="O540" i="1"/>
  <c r="P540" i="1" s="1"/>
  <c r="T536" i="1"/>
  <c r="U536" i="1" s="1"/>
  <c r="O547" i="1"/>
  <c r="P547" i="1" s="1"/>
  <c r="O531" i="1"/>
  <c r="P531" i="1" s="1"/>
  <c r="T552" i="1"/>
  <c r="U552" i="1" s="1"/>
  <c r="H551" i="1"/>
  <c r="I551" i="1" s="1"/>
  <c r="G551" i="1"/>
  <c r="G543" i="1"/>
  <c r="H543" i="1" s="1"/>
  <c r="I543" i="1" s="1"/>
  <c r="G535" i="1"/>
  <c r="H535" i="1" s="1"/>
  <c r="I535" i="1" s="1"/>
  <c r="G527" i="1"/>
  <c r="H527" i="1" s="1"/>
  <c r="I527" i="1" s="1"/>
  <c r="H547" i="1"/>
  <c r="I547" i="1" s="1"/>
  <c r="H539" i="1"/>
  <c r="I539" i="1" s="1"/>
  <c r="H531" i="1"/>
  <c r="I531" i="1" s="1"/>
  <c r="H523" i="1"/>
  <c r="I523" i="1" s="1"/>
  <c r="H550" i="1"/>
  <c r="I550" i="1" s="1"/>
  <c r="H542" i="1"/>
  <c r="I542" i="1" s="1"/>
  <c r="H534" i="1"/>
  <c r="I534" i="1" s="1"/>
  <c r="O522" i="1"/>
  <c r="P522" i="1" s="1"/>
  <c r="T520" i="1"/>
  <c r="T529" i="1"/>
  <c r="U529" i="1" s="1"/>
  <c r="O537" i="1"/>
  <c r="P537" i="1" s="1"/>
  <c r="O523" i="1"/>
  <c r="P523" i="1" s="1"/>
  <c r="O528" i="1"/>
  <c r="P528" i="1" s="1"/>
  <c r="T531" i="1"/>
  <c r="U531" i="1" s="1"/>
  <c r="O529" i="1"/>
  <c r="P529" i="1" s="1"/>
  <c r="O542" i="1"/>
  <c r="P542" i="1" s="1"/>
  <c r="O519" i="1"/>
  <c r="T524" i="1"/>
  <c r="U524" i="1" s="1"/>
  <c r="O527" i="1"/>
  <c r="P527" i="1" s="1"/>
  <c r="T528" i="1"/>
  <c r="U528" i="1" s="1"/>
  <c r="T535" i="1"/>
  <c r="U535" i="1" s="1"/>
  <c r="O538" i="1"/>
  <c r="P538" i="1" s="1"/>
  <c r="O532" i="1"/>
  <c r="P532" i="1" s="1"/>
  <c r="T534" i="1"/>
  <c r="U534" i="1" s="1"/>
  <c r="T553" i="1"/>
  <c r="U553" i="1" s="1"/>
  <c r="T542" i="1"/>
  <c r="U542" i="1" s="1"/>
  <c r="O550" i="1"/>
  <c r="P550" i="1" s="1"/>
  <c r="O534" i="1"/>
  <c r="P534" i="1" s="1"/>
  <c r="O549" i="1"/>
  <c r="P549" i="1" s="1"/>
  <c r="T547" i="1"/>
  <c r="U547" i="1" s="1"/>
  <c r="T550" i="1"/>
  <c r="U550" i="1" s="1"/>
  <c r="O553" i="1"/>
  <c r="P553" i="1" s="1"/>
  <c r="O541" i="1"/>
  <c r="P541" i="1" s="1"/>
  <c r="T546" i="1"/>
  <c r="U546" i="1" s="1"/>
  <c r="BI483" i="1"/>
  <c r="BJ483" i="1" s="1"/>
  <c r="BI507" i="1"/>
  <c r="BJ507" i="1" s="1"/>
  <c r="BI484" i="1"/>
  <c r="BJ484" i="1" s="1"/>
  <c r="BI499" i="1"/>
  <c r="BJ499" i="1" s="1"/>
  <c r="BI502" i="1"/>
  <c r="BJ502" i="1" s="1"/>
  <c r="BI508" i="1"/>
  <c r="BJ508" i="1" s="1"/>
  <c r="BI485" i="1"/>
  <c r="BJ485" i="1" s="1"/>
  <c r="BI486" i="1"/>
  <c r="BJ486" i="1" s="1"/>
  <c r="BI494" i="1"/>
  <c r="BJ494" i="1" s="1"/>
  <c r="BI487" i="1"/>
  <c r="BJ487" i="1" s="1"/>
  <c r="BI495" i="1"/>
  <c r="BJ495" i="1" s="1"/>
  <c r="BI503" i="1"/>
  <c r="BJ503" i="1" s="1"/>
  <c r="BI511" i="1"/>
  <c r="BJ511" i="1" s="1"/>
  <c r="BI510" i="1"/>
  <c r="BJ510" i="1" s="1"/>
  <c r="BI480" i="1"/>
  <c r="BJ480" i="1" s="1"/>
  <c r="BI488" i="1"/>
  <c r="BJ488" i="1" s="1"/>
  <c r="BI496" i="1"/>
  <c r="BJ496" i="1" s="1"/>
  <c r="BI504" i="1"/>
  <c r="BJ504" i="1" s="1"/>
  <c r="BI497" i="1"/>
  <c r="BJ497" i="1" s="1"/>
  <c r="BI498" i="1"/>
  <c r="BJ498" i="1" s="1"/>
  <c r="BI500" i="1"/>
  <c r="BJ500" i="1" s="1"/>
  <c r="BI481" i="1"/>
  <c r="BJ481" i="1" s="1"/>
  <c r="BI505" i="1"/>
  <c r="BJ505" i="1" s="1"/>
  <c r="BI506" i="1"/>
  <c r="BJ506" i="1" s="1"/>
  <c r="BI514" i="1"/>
  <c r="BJ514" i="1" s="1"/>
  <c r="BI489" i="1"/>
  <c r="BJ489" i="1" s="1"/>
  <c r="BI501" i="1"/>
  <c r="BJ501" i="1" s="1"/>
  <c r="BI509" i="1"/>
  <c r="BJ509" i="1" s="1"/>
  <c r="BI513" i="1"/>
  <c r="BJ513" i="1" s="1"/>
  <c r="BJ512" i="1"/>
  <c r="BI482" i="1"/>
  <c r="BJ482" i="1" s="1"/>
  <c r="BD494" i="1"/>
  <c r="BE494" i="1" s="1"/>
  <c r="BD505" i="1"/>
  <c r="BE505" i="1" s="1"/>
  <c r="BD507" i="1"/>
  <c r="BE507" i="1" s="1"/>
  <c r="BD497" i="1"/>
  <c r="BE497" i="1" s="1"/>
  <c r="BD500" i="1"/>
  <c r="BE500" i="1" s="1"/>
  <c r="BD501" i="1"/>
  <c r="BE501" i="1" s="1"/>
  <c r="BD504" i="1"/>
  <c r="BE504" i="1" s="1"/>
  <c r="BD483" i="1"/>
  <c r="BE483" i="1" s="1"/>
  <c r="BD499" i="1"/>
  <c r="BE499" i="1" s="1"/>
  <c r="BD485" i="1"/>
  <c r="BE485" i="1" s="1"/>
  <c r="BD493" i="1"/>
  <c r="BE493" i="1" s="1"/>
  <c r="BD491" i="1"/>
  <c r="BE491" i="1" s="1"/>
  <c r="BD486" i="1"/>
  <c r="BE486" i="1" s="1"/>
  <c r="BD502" i="1"/>
  <c r="BE502" i="1" s="1"/>
  <c r="BD510" i="1"/>
  <c r="BE510" i="1" s="1"/>
  <c r="BD487" i="1"/>
  <c r="BE487" i="1" s="1"/>
  <c r="BD495" i="1"/>
  <c r="BE495" i="1" s="1"/>
  <c r="BD511" i="1"/>
  <c r="BE511" i="1" s="1"/>
  <c r="BD480" i="1"/>
  <c r="BE480" i="1" s="1"/>
  <c r="BD481" i="1"/>
  <c r="BE481" i="1" s="1"/>
  <c r="BD489" i="1"/>
  <c r="BE489" i="1" s="1"/>
  <c r="BD513" i="1"/>
  <c r="BE513" i="1" s="1"/>
  <c r="BD482" i="1"/>
  <c r="BE482" i="1" s="1"/>
  <c r="BD498" i="1"/>
  <c r="BE498" i="1" s="1"/>
  <c r="BD514" i="1"/>
  <c r="BE514" i="1" s="1"/>
  <c r="BD503" i="1"/>
  <c r="BE503" i="1" s="1"/>
  <c r="BD484" i="1"/>
  <c r="BE484" i="1" s="1"/>
  <c r="BD512" i="1"/>
  <c r="BE512" i="1" s="1"/>
  <c r="BE496" i="1"/>
  <c r="BD509" i="1"/>
  <c r="BE509" i="1" s="1"/>
  <c r="BE492" i="1"/>
  <c r="BD490" i="1"/>
  <c r="BE490" i="1" s="1"/>
  <c r="BD506" i="1"/>
  <c r="BE506" i="1" s="1"/>
  <c r="AZ480" i="1"/>
  <c r="AT480" i="1"/>
  <c r="AU480" i="1" s="1"/>
  <c r="AU481" i="1" s="1"/>
  <c r="AU482" i="1" s="1"/>
  <c r="AU483" i="1" s="1"/>
  <c r="AU484" i="1" s="1"/>
  <c r="AU485" i="1" s="1"/>
  <c r="AU486" i="1" s="1"/>
  <c r="AU487" i="1" s="1"/>
  <c r="AO480" i="1"/>
  <c r="AP480" i="1" s="1"/>
  <c r="AP481" i="1" s="1"/>
  <c r="AJ480" i="1"/>
  <c r="AK480" i="1" s="1"/>
  <c r="AF480" i="1"/>
  <c r="AF481" i="1" s="1"/>
  <c r="AF482" i="1" s="1"/>
  <c r="AF483" i="1" s="1"/>
  <c r="AF484" i="1" s="1"/>
  <c r="AF485" i="1" s="1"/>
  <c r="AF486" i="1" s="1"/>
  <c r="AF487" i="1" s="1"/>
  <c r="AF488" i="1" s="1"/>
  <c r="AF489" i="1" s="1"/>
  <c r="AF490" i="1" s="1"/>
  <c r="AF491" i="1" s="1"/>
  <c r="AF492" i="1" s="1"/>
  <c r="AF493" i="1" s="1"/>
  <c r="AF494" i="1" s="1"/>
  <c r="AF495" i="1" s="1"/>
  <c r="AF496" i="1" s="1"/>
  <c r="AF497" i="1" s="1"/>
  <c r="AF498" i="1" s="1"/>
  <c r="Z480" i="1"/>
  <c r="AA480" i="1" s="1"/>
  <c r="AA481" i="1" s="1"/>
  <c r="AA482" i="1" s="1"/>
  <c r="AA483" i="1" s="1"/>
  <c r="S493" i="1"/>
  <c r="T493" i="1" s="1"/>
  <c r="U493" i="1" s="1"/>
  <c r="T487" i="1"/>
  <c r="U487" i="1" s="1"/>
  <c r="T483" i="1"/>
  <c r="U483" i="1" s="1"/>
  <c r="S490" i="1"/>
  <c r="T490" i="1" s="1"/>
  <c r="U490" i="1" s="1"/>
  <c r="O486" i="1"/>
  <c r="P486" i="1" s="1"/>
  <c r="N483" i="1"/>
  <c r="O483" i="1" s="1"/>
  <c r="P483" i="1" s="1"/>
  <c r="S488" i="1"/>
  <c r="T488" i="1" s="1"/>
  <c r="U488" i="1" s="1"/>
  <c r="O511" i="1"/>
  <c r="P511" i="1" s="1"/>
  <c r="O495" i="1"/>
  <c r="P495" i="1" s="1"/>
  <c r="O503" i="1"/>
  <c r="P503" i="1" s="1"/>
  <c r="O507" i="1"/>
  <c r="P507" i="1" s="1"/>
  <c r="G512" i="1"/>
  <c r="H512" i="1" s="1"/>
  <c r="I512" i="1" s="1"/>
  <c r="G504" i="1"/>
  <c r="H504" i="1" s="1"/>
  <c r="I504" i="1" s="1"/>
  <c r="G496" i="1"/>
  <c r="H496" i="1" s="1"/>
  <c r="I496" i="1" s="1"/>
  <c r="G488" i="1"/>
  <c r="H488" i="1" s="1"/>
  <c r="I488" i="1" s="1"/>
  <c r="H492" i="1"/>
  <c r="I492" i="1" s="1"/>
  <c r="H484" i="1"/>
  <c r="I484" i="1" s="1"/>
  <c r="H511" i="1"/>
  <c r="I511" i="1" s="1"/>
  <c r="H503" i="1"/>
  <c r="I503" i="1" s="1"/>
  <c r="H495" i="1"/>
  <c r="I495" i="1" s="1"/>
  <c r="H487" i="1"/>
  <c r="I487" i="1" s="1"/>
  <c r="H514" i="1"/>
  <c r="I514" i="1" s="1"/>
  <c r="H506" i="1"/>
  <c r="I506" i="1" s="1"/>
  <c r="H498" i="1"/>
  <c r="I498" i="1" s="1"/>
  <c r="H490" i="1"/>
  <c r="I490" i="1" s="1"/>
  <c r="H482" i="1"/>
  <c r="I482" i="1" s="1"/>
  <c r="H509" i="1"/>
  <c r="I509" i="1" s="1"/>
  <c r="H501" i="1"/>
  <c r="I501" i="1" s="1"/>
  <c r="H493" i="1"/>
  <c r="I493" i="1" s="1"/>
  <c r="H485" i="1"/>
  <c r="I485" i="1" s="1"/>
  <c r="T485" i="1"/>
  <c r="U485" i="1" s="1"/>
  <c r="T486" i="1"/>
  <c r="U486" i="1" s="1"/>
  <c r="T484" i="1"/>
  <c r="U484" i="1" s="1"/>
  <c r="O491" i="1"/>
  <c r="P491" i="1" s="1"/>
  <c r="AZ481" i="1"/>
  <c r="AZ482" i="1" s="1"/>
  <c r="AZ483" i="1" s="1"/>
  <c r="AZ484" i="1" s="1"/>
  <c r="AZ485" i="1" s="1"/>
  <c r="AZ486" i="1" s="1"/>
  <c r="AZ487" i="1" s="1"/>
  <c r="AZ488" i="1" s="1"/>
  <c r="AZ489" i="1" s="1"/>
  <c r="AZ490" i="1" s="1"/>
  <c r="AZ491" i="1" s="1"/>
  <c r="AZ492" i="1" s="1"/>
  <c r="AZ493" i="1" s="1"/>
  <c r="AZ494" i="1" s="1"/>
  <c r="AZ495" i="1" s="1"/>
  <c r="O488" i="1"/>
  <c r="P488" i="1" s="1"/>
  <c r="T481" i="1"/>
  <c r="O484" i="1"/>
  <c r="P484" i="1" s="1"/>
  <c r="O489" i="1"/>
  <c r="P489" i="1" s="1"/>
  <c r="O490" i="1"/>
  <c r="P490" i="1" s="1"/>
  <c r="O492" i="1"/>
  <c r="P492" i="1" s="1"/>
  <c r="T499" i="1"/>
  <c r="U499" i="1" s="1"/>
  <c r="O499" i="1"/>
  <c r="P499" i="1" s="1"/>
  <c r="O480" i="1"/>
  <c r="O512" i="1"/>
  <c r="P512" i="1" s="1"/>
  <c r="O487" i="1"/>
  <c r="P487" i="1" s="1"/>
  <c r="T494" i="1"/>
  <c r="U494" i="1" s="1"/>
  <c r="T495" i="1"/>
  <c r="U495" i="1" s="1"/>
  <c r="T491" i="1"/>
  <c r="U491" i="1" s="1"/>
  <c r="T496" i="1"/>
  <c r="U496" i="1" s="1"/>
  <c r="O498" i="1"/>
  <c r="P498" i="1" s="1"/>
  <c r="O505" i="1"/>
  <c r="P505" i="1" s="1"/>
  <c r="O508" i="1"/>
  <c r="P508" i="1" s="1"/>
  <c r="O502" i="1"/>
  <c r="P502" i="1" s="1"/>
  <c r="T505" i="1"/>
  <c r="U505" i="1" s="1"/>
  <c r="O497" i="1"/>
  <c r="P497" i="1" s="1"/>
  <c r="O504" i="1"/>
  <c r="P504" i="1" s="1"/>
  <c r="T501" i="1"/>
  <c r="U501" i="1" s="1"/>
  <c r="T502" i="1"/>
  <c r="U502" i="1" s="1"/>
  <c r="T503" i="1"/>
  <c r="U503" i="1" s="1"/>
  <c r="T507" i="1"/>
  <c r="U507" i="1" s="1"/>
  <c r="T513" i="1"/>
  <c r="U513" i="1" s="1"/>
  <c r="T512" i="1"/>
  <c r="U512" i="1" s="1"/>
  <c r="S424" i="1"/>
  <c r="T424" i="1" s="1"/>
  <c r="U424" i="1" s="1"/>
  <c r="G218" i="1"/>
  <c r="H218" i="1" s="1"/>
  <c r="I218" i="1" s="1"/>
  <c r="S388" i="1"/>
  <c r="T388" i="1" s="1"/>
  <c r="U388" i="1" s="1"/>
  <c r="H466" i="1"/>
  <c r="I466" i="1" s="1"/>
  <c r="O278" i="1"/>
  <c r="P278" i="1" s="1"/>
  <c r="N272" i="1"/>
  <c r="O272" i="1" s="1"/>
  <c r="P272" i="1" s="1"/>
  <c r="H450" i="1"/>
  <c r="I450" i="1" s="1"/>
  <c r="H234" i="1"/>
  <c r="I234" i="1" s="1"/>
  <c r="H221" i="1"/>
  <c r="I221" i="1" s="1"/>
  <c r="N265" i="1"/>
  <c r="O265" i="1" s="1"/>
  <c r="P265" i="1" s="1"/>
  <c r="G216" i="1"/>
  <c r="H216" i="1" s="1"/>
  <c r="I216" i="1" s="1"/>
  <c r="G213" i="1"/>
  <c r="H213" i="1" s="1"/>
  <c r="I213" i="1" s="1"/>
  <c r="N264" i="1"/>
  <c r="O264" i="1" s="1"/>
  <c r="P264" i="1" s="1"/>
  <c r="O274" i="1"/>
  <c r="P274" i="1" s="1"/>
  <c r="H238" i="1"/>
  <c r="I238" i="1" s="1"/>
  <c r="O271" i="1"/>
  <c r="P271" i="1" s="1"/>
  <c r="H223" i="1"/>
  <c r="I223" i="1" s="1"/>
  <c r="S247" i="1"/>
  <c r="T247" i="1" s="1"/>
  <c r="U247" i="1" s="1"/>
  <c r="S263" i="1"/>
  <c r="T263" i="1" s="1"/>
  <c r="U263" i="1" s="1"/>
  <c r="O270" i="1"/>
  <c r="P270" i="1" s="1"/>
  <c r="G375" i="1"/>
  <c r="H375" i="1" s="1"/>
  <c r="I375" i="1" s="1"/>
  <c r="H222" i="1"/>
  <c r="I222" i="1" s="1"/>
  <c r="H215" i="1"/>
  <c r="I215" i="1" s="1"/>
  <c r="H231" i="1"/>
  <c r="I231" i="1" s="1"/>
  <c r="H210" i="1"/>
  <c r="I210" i="1" s="1"/>
  <c r="O268" i="1"/>
  <c r="P268" i="1" s="1"/>
  <c r="N276" i="1"/>
  <c r="O276" i="1" s="1"/>
  <c r="P276" i="1" s="1"/>
  <c r="S255" i="1"/>
  <c r="T255" i="1" s="1"/>
  <c r="U255" i="1" s="1"/>
  <c r="O279" i="1"/>
  <c r="P279" i="1" s="1"/>
  <c r="G230" i="1"/>
  <c r="H230" i="1" s="1"/>
  <c r="I230" i="1" s="1"/>
  <c r="H214" i="1"/>
  <c r="I214" i="1" s="1"/>
  <c r="N267" i="1"/>
  <c r="O267" i="1" s="1"/>
  <c r="P267" i="1" s="1"/>
  <c r="N275" i="1"/>
  <c r="O275" i="1" s="1"/>
  <c r="P275" i="1" s="1"/>
  <c r="O266" i="1"/>
  <c r="P266" i="1" s="1"/>
  <c r="T246" i="1"/>
  <c r="H239" i="1"/>
  <c r="I239" i="1" s="1"/>
  <c r="S290" i="1"/>
  <c r="T290" i="1" s="1"/>
  <c r="U290" i="1" s="1"/>
  <c r="G391" i="1"/>
  <c r="H391" i="1" s="1"/>
  <c r="I391" i="1" s="1"/>
  <c r="T312" i="1"/>
  <c r="U312" i="1" s="1"/>
  <c r="T394" i="1"/>
  <c r="U394" i="1" s="1"/>
  <c r="H463" i="1"/>
  <c r="I463" i="1" s="1"/>
  <c r="H447" i="1"/>
  <c r="I447" i="1" s="1"/>
  <c r="T349" i="1"/>
  <c r="U349" i="1" s="1"/>
  <c r="H369" i="1"/>
  <c r="I369" i="1" s="1"/>
  <c r="T264" i="1"/>
  <c r="U264" i="1" s="1"/>
  <c r="T315" i="1"/>
  <c r="U315" i="1" s="1"/>
  <c r="T326" i="1"/>
  <c r="U326" i="1" s="1"/>
  <c r="T444" i="1"/>
  <c r="U444" i="1" s="1"/>
  <c r="T351" i="1"/>
  <c r="U351" i="1" s="1"/>
  <c r="H389" i="1"/>
  <c r="I389" i="1" s="1"/>
  <c r="H373" i="1"/>
  <c r="I373" i="1" s="1"/>
  <c r="T466" i="1"/>
  <c r="U466" i="1" s="1"/>
  <c r="T301" i="1"/>
  <c r="U301" i="1" s="1"/>
  <c r="H383" i="1"/>
  <c r="I383" i="1" s="1"/>
  <c r="H367" i="1"/>
  <c r="I367" i="1" s="1"/>
  <c r="T365" i="1"/>
  <c r="U365" i="1" s="1"/>
  <c r="H471" i="1"/>
  <c r="I471" i="1" s="1"/>
  <c r="H455" i="1"/>
  <c r="I455" i="1" s="1"/>
  <c r="T259" i="1"/>
  <c r="U259" i="1" s="1"/>
  <c r="T310" i="1"/>
  <c r="U310" i="1" s="1"/>
  <c r="T318" i="1"/>
  <c r="U318" i="1" s="1"/>
  <c r="T353" i="1"/>
  <c r="U353" i="1" s="1"/>
  <c r="T390" i="1"/>
  <c r="U390" i="1" s="1"/>
  <c r="S410" i="1"/>
  <c r="T410" i="1" s="1"/>
  <c r="U410" i="1" s="1"/>
  <c r="G291" i="1"/>
  <c r="H291" i="1" s="1"/>
  <c r="I291" i="1" s="1"/>
  <c r="S344" i="1"/>
  <c r="T344" i="1" s="1"/>
  <c r="U344" i="1" s="1"/>
  <c r="T330" i="1"/>
  <c r="U330" i="1" s="1"/>
  <c r="T338" i="1"/>
  <c r="U338" i="1" s="1"/>
  <c r="G397" i="1"/>
  <c r="H397" i="1" s="1"/>
  <c r="I397" i="1" s="1"/>
  <c r="G381" i="1"/>
  <c r="H381" i="1" s="1"/>
  <c r="I381" i="1" s="1"/>
  <c r="G365" i="1"/>
  <c r="H365" i="1" s="1"/>
  <c r="I365" i="1" s="1"/>
  <c r="M467" i="1"/>
  <c r="N467" i="1" s="1"/>
  <c r="O467" i="1" s="1"/>
  <c r="P467" i="1" s="1"/>
  <c r="M475" i="1"/>
  <c r="N475" i="1" s="1"/>
  <c r="M445" i="1"/>
  <c r="N445" i="1" s="1"/>
  <c r="M453" i="1"/>
  <c r="N453" i="1" s="1"/>
  <c r="M461" i="1"/>
  <c r="N461" i="1" s="1"/>
  <c r="M469" i="1"/>
  <c r="N469" i="1" s="1"/>
  <c r="M446" i="1"/>
  <c r="N446" i="1" s="1"/>
  <c r="M454" i="1"/>
  <c r="N454" i="1" s="1"/>
  <c r="M462" i="1"/>
  <c r="N462" i="1" s="1"/>
  <c r="O462" i="1" s="1"/>
  <c r="P462" i="1" s="1"/>
  <c r="M470" i="1"/>
  <c r="N470" i="1" s="1"/>
  <c r="M447" i="1"/>
  <c r="N447" i="1" s="1"/>
  <c r="O447" i="1" s="1"/>
  <c r="P447" i="1" s="1"/>
  <c r="M455" i="1"/>
  <c r="N455" i="1" s="1"/>
  <c r="M463" i="1"/>
  <c r="N463" i="1" s="1"/>
  <c r="O463" i="1" s="1"/>
  <c r="P463" i="1" s="1"/>
  <c r="M471" i="1"/>
  <c r="N471" i="1" s="1"/>
  <c r="M448" i="1"/>
  <c r="N448" i="1" s="1"/>
  <c r="M456" i="1"/>
  <c r="N456" i="1" s="1"/>
  <c r="M464" i="1"/>
  <c r="N464" i="1" s="1"/>
  <c r="O464" i="1" s="1"/>
  <c r="P464" i="1" s="1"/>
  <c r="M472" i="1"/>
  <c r="N472" i="1" s="1"/>
  <c r="O472" i="1" s="1"/>
  <c r="P472" i="1" s="1"/>
  <c r="M441" i="1"/>
  <c r="N441" i="1" s="1"/>
  <c r="O441" i="1" s="1"/>
  <c r="P441" i="1" s="1"/>
  <c r="Q441" i="1" s="1"/>
  <c r="M449" i="1"/>
  <c r="N449" i="1" s="1"/>
  <c r="M457" i="1"/>
  <c r="N457" i="1" s="1"/>
  <c r="M465" i="1"/>
  <c r="N465" i="1" s="1"/>
  <c r="M473" i="1"/>
  <c r="N473" i="1" s="1"/>
  <c r="M442" i="1"/>
  <c r="N442" i="1" s="1"/>
  <c r="M450" i="1"/>
  <c r="N450" i="1" s="1"/>
  <c r="M458" i="1"/>
  <c r="N458" i="1" s="1"/>
  <c r="O458" i="1" s="1"/>
  <c r="P458" i="1" s="1"/>
  <c r="M466" i="1"/>
  <c r="N466" i="1" s="1"/>
  <c r="N434" i="1"/>
  <c r="O434" i="1" s="1"/>
  <c r="P434" i="1" s="1"/>
  <c r="M403" i="1"/>
  <c r="N403" i="1" s="1"/>
  <c r="M411" i="1"/>
  <c r="M425" i="1"/>
  <c r="N425" i="1" s="1"/>
  <c r="M433" i="1"/>
  <c r="N433" i="1" s="1"/>
  <c r="M413" i="1"/>
  <c r="M419" i="1"/>
  <c r="N419" i="1" s="1"/>
  <c r="M427" i="1"/>
  <c r="M435" i="1"/>
  <c r="M406" i="1"/>
  <c r="N406" i="1" s="1"/>
  <c r="O406" i="1" s="1"/>
  <c r="P406" i="1" s="1"/>
  <c r="M420" i="1"/>
  <c r="N420" i="1" s="1"/>
  <c r="O420" i="1" s="1"/>
  <c r="P420" i="1" s="1"/>
  <c r="M428" i="1"/>
  <c r="N428" i="1" s="1"/>
  <c r="M436" i="1"/>
  <c r="N436" i="1" s="1"/>
  <c r="M407" i="1"/>
  <c r="N407" i="1" s="1"/>
  <c r="M414" i="1"/>
  <c r="N414" i="1" s="1"/>
  <c r="M421" i="1"/>
  <c r="N421" i="1" s="1"/>
  <c r="M429" i="1"/>
  <c r="N429" i="1" s="1"/>
  <c r="O429" i="1" s="1"/>
  <c r="P429" i="1" s="1"/>
  <c r="M408" i="1"/>
  <c r="N408" i="1" s="1"/>
  <c r="O408" i="1" s="1"/>
  <c r="P408" i="1" s="1"/>
  <c r="M415" i="1"/>
  <c r="N415" i="1" s="1"/>
  <c r="O415" i="1" s="1"/>
  <c r="P415" i="1" s="1"/>
  <c r="M422" i="1"/>
  <c r="M430" i="1"/>
  <c r="M409" i="1"/>
  <c r="N409" i="1" s="1"/>
  <c r="M416" i="1"/>
  <c r="N416" i="1" s="1"/>
  <c r="M423" i="1"/>
  <c r="N423" i="1" s="1"/>
  <c r="M431" i="1"/>
  <c r="N431" i="1" s="1"/>
  <c r="O426" i="1"/>
  <c r="P426" i="1" s="1"/>
  <c r="M410" i="1"/>
  <c r="N410" i="1" s="1"/>
  <c r="M417" i="1"/>
  <c r="M424" i="1"/>
  <c r="N424" i="1" s="1"/>
  <c r="O424" i="1" s="1"/>
  <c r="P424" i="1" s="1"/>
  <c r="BI451" i="1"/>
  <c r="BJ451" i="1" s="1"/>
  <c r="BI442" i="1"/>
  <c r="BJ442" i="1" s="1"/>
  <c r="BI471" i="1"/>
  <c r="BJ471" i="1" s="1"/>
  <c r="BI441" i="1"/>
  <c r="BJ441" i="1" s="1"/>
  <c r="BI449" i="1"/>
  <c r="BJ449" i="1" s="1"/>
  <c r="BI469" i="1"/>
  <c r="BJ469" i="1" s="1"/>
  <c r="BI452" i="1"/>
  <c r="BJ452" i="1" s="1"/>
  <c r="BI450" i="1"/>
  <c r="BJ450" i="1" s="1"/>
  <c r="BI445" i="1"/>
  <c r="BJ445" i="1" s="1"/>
  <c r="BI453" i="1"/>
  <c r="BJ453" i="1" s="1"/>
  <c r="BI443" i="1"/>
  <c r="BJ443" i="1" s="1"/>
  <c r="BI446" i="1"/>
  <c r="BJ446" i="1" s="1"/>
  <c r="BI473" i="1"/>
  <c r="BJ473" i="1" s="1"/>
  <c r="BI444" i="1"/>
  <c r="BJ444" i="1" s="1"/>
  <c r="BI455" i="1"/>
  <c r="BJ455" i="1" s="1"/>
  <c r="BI461" i="1"/>
  <c r="BJ461" i="1" s="1"/>
  <c r="BI448" i="1"/>
  <c r="BJ448" i="1" s="1"/>
  <c r="BI475" i="1"/>
  <c r="BJ475" i="1" s="1"/>
  <c r="BJ460" i="1"/>
  <c r="BJ464" i="1"/>
  <c r="BJ468" i="1"/>
  <c r="BJ456" i="1"/>
  <c r="BI465" i="1"/>
  <c r="BJ465" i="1" s="1"/>
  <c r="BI454" i="1"/>
  <c r="BJ454" i="1" s="1"/>
  <c r="BI470" i="1"/>
  <c r="BJ470" i="1" s="1"/>
  <c r="BJ457" i="1"/>
  <c r="BJ458" i="1"/>
  <c r="BJ472" i="1"/>
  <c r="BI447" i="1"/>
  <c r="BJ447" i="1" s="1"/>
  <c r="BI459" i="1"/>
  <c r="BJ459" i="1" s="1"/>
  <c r="BI463" i="1"/>
  <c r="BJ463" i="1" s="1"/>
  <c r="BI467" i="1"/>
  <c r="BJ467" i="1" s="1"/>
  <c r="BD445" i="1"/>
  <c r="BE445" i="1" s="1"/>
  <c r="BD459" i="1"/>
  <c r="BE459" i="1" s="1"/>
  <c r="BD446" i="1"/>
  <c r="BE446" i="1" s="1"/>
  <c r="BD462" i="1"/>
  <c r="BE462" i="1" s="1"/>
  <c r="BD460" i="1"/>
  <c r="BE460" i="1" s="1"/>
  <c r="BD447" i="1"/>
  <c r="BE447" i="1" s="1"/>
  <c r="BD455" i="1"/>
  <c r="BE455" i="1" s="1"/>
  <c r="BD475" i="1"/>
  <c r="BE475" i="1" s="1"/>
  <c r="BD448" i="1"/>
  <c r="BE448" i="1" s="1"/>
  <c r="BD456" i="1"/>
  <c r="BE456" i="1" s="1"/>
  <c r="BD464" i="1"/>
  <c r="BE464" i="1" s="1"/>
  <c r="BD472" i="1"/>
  <c r="BE472" i="1" s="1"/>
  <c r="BD452" i="1"/>
  <c r="BE452" i="1" s="1"/>
  <c r="BD471" i="1"/>
  <c r="BE471" i="1" s="1"/>
  <c r="BD441" i="1"/>
  <c r="BE441" i="1" s="1"/>
  <c r="BD449" i="1"/>
  <c r="BE449" i="1" s="1"/>
  <c r="BD457" i="1"/>
  <c r="BE457" i="1" s="1"/>
  <c r="BD451" i="1"/>
  <c r="BE451" i="1" s="1"/>
  <c r="BD458" i="1"/>
  <c r="BE458" i="1" s="1"/>
  <c r="BD444" i="1"/>
  <c r="BE444" i="1" s="1"/>
  <c r="BD467" i="1"/>
  <c r="BE467" i="1" s="1"/>
  <c r="BD453" i="1"/>
  <c r="BE453" i="1" s="1"/>
  <c r="BE468" i="1"/>
  <c r="BD450" i="1"/>
  <c r="BE450" i="1" s="1"/>
  <c r="BD454" i="1"/>
  <c r="BE454" i="1" s="1"/>
  <c r="BD466" i="1"/>
  <c r="BE466" i="1" s="1"/>
  <c r="BD470" i="1"/>
  <c r="BE470" i="1" s="1"/>
  <c r="BE461" i="1"/>
  <c r="BE442" i="1"/>
  <c r="BE474" i="1"/>
  <c r="BE473" i="1"/>
  <c r="BD463" i="1"/>
  <c r="BE463" i="1" s="1"/>
  <c r="AY441" i="1"/>
  <c r="AZ441" i="1" s="1"/>
  <c r="AZ442" i="1" s="1"/>
  <c r="AZ443" i="1" s="1"/>
  <c r="AZ444" i="1" s="1"/>
  <c r="AZ445" i="1" s="1"/>
  <c r="AZ446" i="1" s="1"/>
  <c r="AZ447" i="1" s="1"/>
  <c r="AZ448" i="1" s="1"/>
  <c r="AZ449" i="1" s="1"/>
  <c r="AT441" i="1"/>
  <c r="AU441" i="1" s="1"/>
  <c r="AU442" i="1" s="1"/>
  <c r="AU443" i="1" s="1"/>
  <c r="AU444" i="1" s="1"/>
  <c r="AU445" i="1" s="1"/>
  <c r="AU446" i="1" s="1"/>
  <c r="AU447" i="1" s="1"/>
  <c r="AU448" i="1" s="1"/>
  <c r="AU449" i="1" s="1"/>
  <c r="AU450" i="1" s="1"/>
  <c r="AU451" i="1" s="1"/>
  <c r="AU452" i="1" s="1"/>
  <c r="AU453" i="1" s="1"/>
  <c r="AU454" i="1" s="1"/>
  <c r="AU455" i="1" s="1"/>
  <c r="AU456" i="1" s="1"/>
  <c r="AU457" i="1" s="1"/>
  <c r="AU458" i="1" s="1"/>
  <c r="AU459" i="1" s="1"/>
  <c r="AU460" i="1" s="1"/>
  <c r="AU461" i="1" s="1"/>
  <c r="AU462" i="1" s="1"/>
  <c r="AU463" i="1" s="1"/>
  <c r="AU464" i="1" s="1"/>
  <c r="AU465" i="1" s="1"/>
  <c r="AU466" i="1" s="1"/>
  <c r="AU467" i="1" s="1"/>
  <c r="AU468" i="1" s="1"/>
  <c r="AU469" i="1" s="1"/>
  <c r="AU470" i="1" s="1"/>
  <c r="AU471" i="1" s="1"/>
  <c r="AU472" i="1" s="1"/>
  <c r="AU473" i="1" s="1"/>
  <c r="AU474" i="1" s="1"/>
  <c r="AU475" i="1" s="1"/>
  <c r="AP441" i="1"/>
  <c r="AP442" i="1" s="1"/>
  <c r="AP443" i="1" s="1"/>
  <c r="AJ441" i="1"/>
  <c r="AK441" i="1" s="1"/>
  <c r="AE441" i="1"/>
  <c r="AF441" i="1" s="1"/>
  <c r="AE442" i="1"/>
  <c r="Z441" i="1"/>
  <c r="AA441" i="1" s="1"/>
  <c r="AA442" i="1" s="1"/>
  <c r="AA443" i="1" s="1"/>
  <c r="AA444" i="1" s="1"/>
  <c r="AA445" i="1" s="1"/>
  <c r="S446" i="1"/>
  <c r="T446" i="1" s="1"/>
  <c r="U446" i="1" s="1"/>
  <c r="T472" i="1"/>
  <c r="U472" i="1" s="1"/>
  <c r="V441" i="1"/>
  <c r="T450" i="1"/>
  <c r="U450" i="1" s="1"/>
  <c r="T452" i="1"/>
  <c r="U452" i="1" s="1"/>
  <c r="T460" i="1"/>
  <c r="U460" i="1" s="1"/>
  <c r="T448" i="1"/>
  <c r="U448" i="1" s="1"/>
  <c r="O443" i="1"/>
  <c r="P443" i="1" s="1"/>
  <c r="S443" i="1"/>
  <c r="T443" i="1" s="1"/>
  <c r="U443" i="1" s="1"/>
  <c r="T447" i="1"/>
  <c r="U447" i="1" s="1"/>
  <c r="O446" i="1"/>
  <c r="P446" i="1" s="1"/>
  <c r="H472" i="1"/>
  <c r="I472" i="1" s="1"/>
  <c r="H464" i="1"/>
  <c r="I464" i="1" s="1"/>
  <c r="H456" i="1"/>
  <c r="I456" i="1" s="1"/>
  <c r="H448" i="1"/>
  <c r="I448" i="1" s="1"/>
  <c r="H475" i="1"/>
  <c r="I475" i="1" s="1"/>
  <c r="H467" i="1"/>
  <c r="I467" i="1" s="1"/>
  <c r="H459" i="1"/>
  <c r="I459" i="1" s="1"/>
  <c r="H451" i="1"/>
  <c r="I451" i="1" s="1"/>
  <c r="H443" i="1"/>
  <c r="I443" i="1" s="1"/>
  <c r="H470" i="1"/>
  <c r="I470" i="1" s="1"/>
  <c r="H462" i="1"/>
  <c r="I462" i="1" s="1"/>
  <c r="H454" i="1"/>
  <c r="I454" i="1" s="1"/>
  <c r="H446" i="1"/>
  <c r="I446" i="1" s="1"/>
  <c r="H442" i="1"/>
  <c r="I442" i="1" s="1"/>
  <c r="H441" i="1"/>
  <c r="O459" i="1"/>
  <c r="P459" i="1" s="1"/>
  <c r="T445" i="1"/>
  <c r="U445" i="1" s="1"/>
  <c r="O444" i="1"/>
  <c r="P444" i="1" s="1"/>
  <c r="T442" i="1"/>
  <c r="U442" i="1" s="1"/>
  <c r="O451" i="1"/>
  <c r="P451" i="1" s="1"/>
  <c r="T451" i="1"/>
  <c r="U451" i="1" s="1"/>
  <c r="T459" i="1"/>
  <c r="U459" i="1" s="1"/>
  <c r="T474" i="1"/>
  <c r="U474" i="1" s="1"/>
  <c r="T449" i="1"/>
  <c r="U449" i="1" s="1"/>
  <c r="T456" i="1"/>
  <c r="U456" i="1" s="1"/>
  <c r="T454" i="1"/>
  <c r="U454" i="1" s="1"/>
  <c r="T464" i="1"/>
  <c r="U464" i="1" s="1"/>
  <c r="T470" i="1"/>
  <c r="U470" i="1" s="1"/>
  <c r="T458" i="1"/>
  <c r="U458" i="1" s="1"/>
  <c r="T463" i="1"/>
  <c r="U463" i="1" s="1"/>
  <c r="T471" i="1"/>
  <c r="U471" i="1" s="1"/>
  <c r="O474" i="1"/>
  <c r="P474" i="1" s="1"/>
  <c r="T465" i="1"/>
  <c r="U465" i="1" s="1"/>
  <c r="T467" i="1"/>
  <c r="U467" i="1" s="1"/>
  <c r="T475" i="1"/>
  <c r="U475" i="1" s="1"/>
  <c r="T473" i="1"/>
  <c r="U473" i="1" s="1"/>
  <c r="BI410" i="1"/>
  <c r="BJ410" i="1" s="1"/>
  <c r="BI408" i="1"/>
  <c r="BJ408" i="1" s="1"/>
  <c r="BI416" i="1"/>
  <c r="BJ416" i="1" s="1"/>
  <c r="BI427" i="1"/>
  <c r="BJ427" i="1" s="1"/>
  <c r="BI417" i="1"/>
  <c r="BJ417" i="1" s="1"/>
  <c r="BI432" i="1"/>
  <c r="BJ432" i="1" s="1"/>
  <c r="BI434" i="1"/>
  <c r="BJ434" i="1" s="1"/>
  <c r="BI404" i="1"/>
  <c r="BJ404" i="1" s="1"/>
  <c r="BI431" i="1"/>
  <c r="BJ431" i="1" s="1"/>
  <c r="BI406" i="1"/>
  <c r="BJ406" i="1" s="1"/>
  <c r="BI428" i="1"/>
  <c r="BJ428" i="1" s="1"/>
  <c r="BI403" i="1"/>
  <c r="BJ403" i="1" s="1"/>
  <c r="BI412" i="1"/>
  <c r="BJ412" i="1" s="1"/>
  <c r="BI418" i="1"/>
  <c r="BJ418" i="1" s="1"/>
  <c r="BI419" i="1"/>
  <c r="BJ419" i="1" s="1"/>
  <c r="BI422" i="1"/>
  <c r="BJ422" i="1" s="1"/>
  <c r="BI409" i="1"/>
  <c r="BJ409" i="1" s="1"/>
  <c r="BI415" i="1"/>
  <c r="BJ415" i="1" s="1"/>
  <c r="BI414" i="1"/>
  <c r="BJ414" i="1" s="1"/>
  <c r="BI411" i="1"/>
  <c r="BJ411" i="1" s="1"/>
  <c r="BI435" i="1"/>
  <c r="BJ435" i="1" s="1"/>
  <c r="BJ405" i="1"/>
  <c r="BI425" i="1"/>
  <c r="BJ425" i="1" s="1"/>
  <c r="BJ407" i="1"/>
  <c r="BJ413" i="1"/>
  <c r="BJ421" i="1"/>
  <c r="BJ430" i="1"/>
  <c r="BJ429" i="1"/>
  <c r="BI424" i="1"/>
  <c r="BJ424" i="1" s="1"/>
  <c r="BI436" i="1"/>
  <c r="BJ436" i="1" s="1"/>
  <c r="BD405" i="1"/>
  <c r="BE405" i="1" s="1"/>
  <c r="BD429" i="1"/>
  <c r="BE429" i="1" s="1"/>
  <c r="BD435" i="1"/>
  <c r="BE435" i="1" s="1"/>
  <c r="BD406" i="1"/>
  <c r="BE406" i="1" s="1"/>
  <c r="BD414" i="1"/>
  <c r="BE414" i="1" s="1"/>
  <c r="BD422" i="1"/>
  <c r="BE422" i="1" s="1"/>
  <c r="BD430" i="1"/>
  <c r="BE430" i="1" s="1"/>
  <c r="BD407" i="1"/>
  <c r="BE407" i="1" s="1"/>
  <c r="BD423" i="1"/>
  <c r="BE423" i="1" s="1"/>
  <c r="BD431" i="1"/>
  <c r="BE431" i="1" s="1"/>
  <c r="BD413" i="1"/>
  <c r="BE413" i="1" s="1"/>
  <c r="BD408" i="1"/>
  <c r="BE408" i="1" s="1"/>
  <c r="BD424" i="1"/>
  <c r="BE424" i="1" s="1"/>
  <c r="BD432" i="1"/>
  <c r="BE432" i="1" s="1"/>
  <c r="BD409" i="1"/>
  <c r="BE409" i="1" s="1"/>
  <c r="BD417" i="1"/>
  <c r="BE417" i="1" s="1"/>
  <c r="BD425" i="1"/>
  <c r="BE425" i="1" s="1"/>
  <c r="BD433" i="1"/>
  <c r="BE433" i="1" s="1"/>
  <c r="BD410" i="1"/>
  <c r="BE410" i="1" s="1"/>
  <c r="BD426" i="1"/>
  <c r="BE426" i="1" s="1"/>
  <c r="BD420" i="1"/>
  <c r="BE420" i="1" s="1"/>
  <c r="BD427" i="1"/>
  <c r="BE427" i="1" s="1"/>
  <c r="BD411" i="1"/>
  <c r="BE411" i="1" s="1"/>
  <c r="BD419" i="1"/>
  <c r="BE419" i="1" s="1"/>
  <c r="BD404" i="1"/>
  <c r="BE404" i="1" s="1"/>
  <c r="BD418" i="1"/>
  <c r="BE418" i="1" s="1"/>
  <c r="BD434" i="1"/>
  <c r="BE434" i="1" s="1"/>
  <c r="BE402" i="1"/>
  <c r="BD403" i="1"/>
  <c r="BE403" i="1" s="1"/>
  <c r="BD415" i="1"/>
  <c r="BE415" i="1" s="1"/>
  <c r="BD412" i="1"/>
  <c r="BE412" i="1" s="1"/>
  <c r="BD416" i="1"/>
  <c r="BE416" i="1" s="1"/>
  <c r="BD428" i="1"/>
  <c r="BE428" i="1" s="1"/>
  <c r="BD436" i="1"/>
  <c r="BE436" i="1" s="1"/>
  <c r="AZ402" i="1"/>
  <c r="AZ403" i="1" s="1"/>
  <c r="AZ404" i="1" s="1"/>
  <c r="AZ405" i="1" s="1"/>
  <c r="AZ406" i="1" s="1"/>
  <c r="AZ407" i="1" s="1"/>
  <c r="AU402" i="1"/>
  <c r="AU403" i="1" s="1"/>
  <c r="AU404" i="1" s="1"/>
  <c r="AU405" i="1" s="1"/>
  <c r="AU406" i="1" s="1"/>
  <c r="AU407" i="1" s="1"/>
  <c r="AU408" i="1" s="1"/>
  <c r="AO403" i="1"/>
  <c r="AP403" i="1" s="1"/>
  <c r="AP404" i="1" s="1"/>
  <c r="AP405" i="1" s="1"/>
  <c r="AK402" i="1"/>
  <c r="AK403" i="1" s="1"/>
  <c r="AK404" i="1" s="1"/>
  <c r="AF402" i="1"/>
  <c r="AF403" i="1" s="1"/>
  <c r="AF404" i="1" s="1"/>
  <c r="Z402" i="1"/>
  <c r="AA402" i="1" s="1"/>
  <c r="T412" i="1"/>
  <c r="U412" i="1" s="1"/>
  <c r="T413" i="1"/>
  <c r="U413" i="1" s="1"/>
  <c r="S409" i="1"/>
  <c r="T409" i="1" s="1"/>
  <c r="U409" i="1" s="1"/>
  <c r="T404" i="1"/>
  <c r="U404" i="1" s="1"/>
  <c r="S403" i="1"/>
  <c r="T403" i="1" s="1"/>
  <c r="U403" i="1" s="1"/>
  <c r="S415" i="1"/>
  <c r="T415" i="1" s="1"/>
  <c r="U415" i="1" s="1"/>
  <c r="T408" i="1"/>
  <c r="U408" i="1" s="1"/>
  <c r="O402" i="1"/>
  <c r="T429" i="1"/>
  <c r="U429" i="1" s="1"/>
  <c r="G404" i="1"/>
  <c r="H404" i="1" s="1"/>
  <c r="I404" i="1" s="1"/>
  <c r="F403" i="1"/>
  <c r="G403" i="1" s="1"/>
  <c r="F434" i="1"/>
  <c r="G434" i="1" s="1"/>
  <c r="H434" i="1" s="1"/>
  <c r="I434" i="1" s="1"/>
  <c r="F430" i="1"/>
  <c r="F420" i="1"/>
  <c r="G420" i="1" s="1"/>
  <c r="F415" i="1"/>
  <c r="G415" i="1" s="1"/>
  <c r="H415" i="1" s="1"/>
  <c r="I415" i="1" s="1"/>
  <c r="F410" i="1"/>
  <c r="F433" i="1"/>
  <c r="G433" i="1" s="1"/>
  <c r="H433" i="1" s="1"/>
  <c r="I433" i="1" s="1"/>
  <c r="F424" i="1"/>
  <c r="F419" i="1"/>
  <c r="G419" i="1" s="1"/>
  <c r="F409" i="1"/>
  <c r="G409" i="1" s="1"/>
  <c r="F406" i="1"/>
  <c r="F429" i="1"/>
  <c r="F418" i="1"/>
  <c r="G418" i="1" s="1"/>
  <c r="H418" i="1" s="1"/>
  <c r="I418" i="1" s="1"/>
  <c r="F414" i="1"/>
  <c r="F428" i="1"/>
  <c r="G428" i="1" s="1"/>
  <c r="F423" i="1"/>
  <c r="G423" i="1" s="1"/>
  <c r="H423" i="1" s="1"/>
  <c r="I423" i="1" s="1"/>
  <c r="F417" i="1"/>
  <c r="G417" i="1" s="1"/>
  <c r="F405" i="1"/>
  <c r="F432" i="1"/>
  <c r="F427" i="1"/>
  <c r="G427" i="1" s="1"/>
  <c r="H416" i="1"/>
  <c r="I416" i="1" s="1"/>
  <c r="F413" i="1"/>
  <c r="F408" i="1"/>
  <c r="F426" i="1"/>
  <c r="F422" i="1"/>
  <c r="H407" i="1"/>
  <c r="I407" i="1" s="1"/>
  <c r="H436" i="1"/>
  <c r="I436" i="1" s="1"/>
  <c r="G421" i="1"/>
  <c r="H421" i="1" s="1"/>
  <c r="I421" i="1" s="1"/>
  <c r="H412" i="1"/>
  <c r="I412" i="1" s="1"/>
  <c r="H435" i="1"/>
  <c r="I435" i="1" s="1"/>
  <c r="H411" i="1"/>
  <c r="I411" i="1" s="1"/>
  <c r="H402" i="1"/>
  <c r="O404" i="1"/>
  <c r="P404" i="1" s="1"/>
  <c r="O405" i="1"/>
  <c r="P405" i="1" s="1"/>
  <c r="T402" i="1"/>
  <c r="T405" i="1"/>
  <c r="U405" i="1" s="1"/>
  <c r="T414" i="1"/>
  <c r="U414" i="1" s="1"/>
  <c r="T417" i="1"/>
  <c r="U417" i="1" s="1"/>
  <c r="T406" i="1"/>
  <c r="U406" i="1" s="1"/>
  <c r="O418" i="1"/>
  <c r="P418" i="1" s="1"/>
  <c r="T407" i="1"/>
  <c r="U407" i="1" s="1"/>
  <c r="T411" i="1"/>
  <c r="U411" i="1" s="1"/>
  <c r="T421" i="1"/>
  <c r="U421" i="1" s="1"/>
  <c r="T419" i="1"/>
  <c r="U419" i="1" s="1"/>
  <c r="T420" i="1"/>
  <c r="U420" i="1" s="1"/>
  <c r="T423" i="1"/>
  <c r="U423" i="1" s="1"/>
  <c r="T416" i="1"/>
  <c r="U416" i="1" s="1"/>
  <c r="T433" i="1"/>
  <c r="U433" i="1" s="1"/>
  <c r="T430" i="1"/>
  <c r="U430" i="1" s="1"/>
  <c r="T422" i="1"/>
  <c r="U422" i="1" s="1"/>
  <c r="T425" i="1"/>
  <c r="U425" i="1" s="1"/>
  <c r="O428" i="1"/>
  <c r="P428" i="1" s="1"/>
  <c r="T428" i="1"/>
  <c r="U428" i="1" s="1"/>
  <c r="O433" i="1"/>
  <c r="P433" i="1" s="1"/>
  <c r="T436" i="1"/>
  <c r="U436" i="1" s="1"/>
  <c r="M369" i="1"/>
  <c r="N369" i="1" s="1"/>
  <c r="M377" i="1"/>
  <c r="N377" i="1" s="1"/>
  <c r="M385" i="1"/>
  <c r="M393" i="1"/>
  <c r="M363" i="1"/>
  <c r="N363" i="1" s="1"/>
  <c r="O363" i="1" s="1"/>
  <c r="M371" i="1"/>
  <c r="M379" i="1"/>
  <c r="M387" i="1"/>
  <c r="N387" i="1" s="1"/>
  <c r="M395" i="1"/>
  <c r="N395" i="1" s="1"/>
  <c r="M364" i="1"/>
  <c r="N364" i="1" s="1"/>
  <c r="M372" i="1"/>
  <c r="N372" i="1" s="1"/>
  <c r="M380" i="1"/>
  <c r="N380" i="1" s="1"/>
  <c r="M388" i="1"/>
  <c r="M396" i="1"/>
  <c r="N396" i="1" s="1"/>
  <c r="O396" i="1" s="1"/>
  <c r="P396" i="1" s="1"/>
  <c r="M365" i="1"/>
  <c r="M373" i="1"/>
  <c r="N373" i="1" s="1"/>
  <c r="M381" i="1"/>
  <c r="N381" i="1" s="1"/>
  <c r="M389" i="1"/>
  <c r="N389" i="1" s="1"/>
  <c r="O389" i="1" s="1"/>
  <c r="P389" i="1" s="1"/>
  <c r="M397" i="1"/>
  <c r="N397" i="1" s="1"/>
  <c r="O397" i="1" s="1"/>
  <c r="P397" i="1" s="1"/>
  <c r="M366" i="1"/>
  <c r="N366" i="1" s="1"/>
  <c r="M374" i="1"/>
  <c r="N374" i="1" s="1"/>
  <c r="M382" i="1"/>
  <c r="N382" i="1" s="1"/>
  <c r="M390" i="1"/>
  <c r="N390" i="1" s="1"/>
  <c r="O390" i="1" s="1"/>
  <c r="P390" i="1" s="1"/>
  <c r="M367" i="1"/>
  <c r="M375" i="1"/>
  <c r="M383" i="1"/>
  <c r="M391" i="1"/>
  <c r="M368" i="1"/>
  <c r="N368" i="1" s="1"/>
  <c r="M376" i="1"/>
  <c r="N376" i="1" s="1"/>
  <c r="O376" i="1" s="1"/>
  <c r="P376" i="1" s="1"/>
  <c r="M384" i="1"/>
  <c r="N384" i="1" s="1"/>
  <c r="BI376" i="1"/>
  <c r="BJ376" i="1" s="1"/>
  <c r="BI374" i="1"/>
  <c r="BJ374" i="1" s="1"/>
  <c r="BI375" i="1"/>
  <c r="BJ375" i="1" s="1"/>
  <c r="BI369" i="1"/>
  <c r="BJ369" i="1" s="1"/>
  <c r="BI394" i="1"/>
  <c r="BJ394" i="1" s="1"/>
  <c r="BI365" i="1"/>
  <c r="BJ365" i="1" s="1"/>
  <c r="BI368" i="1"/>
  <c r="BJ368" i="1" s="1"/>
  <c r="BI378" i="1"/>
  <c r="BJ378" i="1" s="1"/>
  <c r="BI389" i="1"/>
  <c r="BJ389" i="1" s="1"/>
  <c r="BI371" i="1"/>
  <c r="BJ371" i="1" s="1"/>
  <c r="BI364" i="1"/>
  <c r="BJ364" i="1" s="1"/>
  <c r="BI384" i="1"/>
  <c r="BJ384" i="1" s="1"/>
  <c r="BI372" i="1"/>
  <c r="BJ372" i="1" s="1"/>
  <c r="BI366" i="1"/>
  <c r="BJ366" i="1" s="1"/>
  <c r="BI381" i="1"/>
  <c r="BJ381" i="1" s="1"/>
  <c r="BI388" i="1"/>
  <c r="BJ388" i="1" s="1"/>
  <c r="BI397" i="1"/>
  <c r="BJ397" i="1" s="1"/>
  <c r="BI391" i="1"/>
  <c r="BJ391" i="1" s="1"/>
  <c r="BI392" i="1"/>
  <c r="BJ392" i="1" s="1"/>
  <c r="BI367" i="1"/>
  <c r="BJ367" i="1" s="1"/>
  <c r="BI382" i="1"/>
  <c r="BJ382" i="1" s="1"/>
  <c r="BJ379" i="1"/>
  <c r="BJ363" i="1"/>
  <c r="BJ383" i="1"/>
  <c r="BJ396" i="1"/>
  <c r="BI390" i="1"/>
  <c r="BJ390" i="1" s="1"/>
  <c r="BI373" i="1"/>
  <c r="BJ373" i="1" s="1"/>
  <c r="BI393" i="1"/>
  <c r="BJ393" i="1" s="1"/>
  <c r="BD374" i="1"/>
  <c r="BE374" i="1" s="1"/>
  <c r="BD368" i="1"/>
  <c r="BE368" i="1" s="1"/>
  <c r="BD376" i="1"/>
  <c r="BE376" i="1" s="1"/>
  <c r="BD373" i="1"/>
  <c r="BE373" i="1" s="1"/>
  <c r="BD392" i="1"/>
  <c r="BE392" i="1" s="1"/>
  <c r="BD369" i="1"/>
  <c r="BE369" i="1" s="1"/>
  <c r="BD377" i="1"/>
  <c r="BE377" i="1" s="1"/>
  <c r="BD385" i="1"/>
  <c r="BE385" i="1" s="1"/>
  <c r="BD393" i="1"/>
  <c r="BE393" i="1" s="1"/>
  <c r="BD375" i="1"/>
  <c r="BE375" i="1" s="1"/>
  <c r="BD370" i="1"/>
  <c r="BE370" i="1" s="1"/>
  <c r="BD378" i="1"/>
  <c r="BE378" i="1" s="1"/>
  <c r="BD386" i="1"/>
  <c r="BE386" i="1" s="1"/>
  <c r="BD394" i="1"/>
  <c r="BE394" i="1" s="1"/>
  <c r="BD366" i="1"/>
  <c r="BE366" i="1" s="1"/>
  <c r="BD383" i="1"/>
  <c r="BE383" i="1" s="1"/>
  <c r="BD397" i="1"/>
  <c r="BE397" i="1" s="1"/>
  <c r="BD387" i="1"/>
  <c r="BE387" i="1" s="1"/>
  <c r="BD382" i="1"/>
  <c r="BE382" i="1" s="1"/>
  <c r="BD367" i="1"/>
  <c r="BE367" i="1" s="1"/>
  <c r="BD384" i="1"/>
  <c r="BE384" i="1" s="1"/>
  <c r="BD364" i="1"/>
  <c r="BE364" i="1" s="1"/>
  <c r="BD372" i="1"/>
  <c r="BE372" i="1" s="1"/>
  <c r="BD380" i="1"/>
  <c r="BE380" i="1" s="1"/>
  <c r="BD381" i="1"/>
  <c r="BE381" i="1" s="1"/>
  <c r="BD390" i="1"/>
  <c r="BE390" i="1" s="1"/>
  <c r="BD395" i="1"/>
  <c r="BE395" i="1" s="1"/>
  <c r="BD396" i="1"/>
  <c r="BE396" i="1" s="1"/>
  <c r="BD365" i="1"/>
  <c r="BE365" i="1" s="1"/>
  <c r="BD389" i="1"/>
  <c r="BE389" i="1" s="1"/>
  <c r="BD363" i="1"/>
  <c r="BE363" i="1" s="1"/>
  <c r="BD379" i="1"/>
  <c r="BE379" i="1" s="1"/>
  <c r="BE391" i="1"/>
  <c r="AY363" i="1"/>
  <c r="AZ363" i="1" s="1"/>
  <c r="AZ364" i="1" s="1"/>
  <c r="AZ365" i="1" s="1"/>
  <c r="AZ366" i="1" s="1"/>
  <c r="AZ367" i="1" s="1"/>
  <c r="AZ368" i="1" s="1"/>
  <c r="AZ369" i="1" s="1"/>
  <c r="AZ370" i="1" s="1"/>
  <c r="AZ371" i="1" s="1"/>
  <c r="AZ372" i="1" s="1"/>
  <c r="AZ373" i="1" s="1"/>
  <c r="AZ374" i="1" s="1"/>
  <c r="AZ375" i="1" s="1"/>
  <c r="AZ376" i="1" s="1"/>
  <c r="AZ377" i="1" s="1"/>
  <c r="AZ378" i="1" s="1"/>
  <c r="AZ379" i="1" s="1"/>
  <c r="AZ380" i="1" s="1"/>
  <c r="AZ381" i="1" s="1"/>
  <c r="AZ382" i="1" s="1"/>
  <c r="AZ383" i="1" s="1"/>
  <c r="AZ384" i="1" s="1"/>
  <c r="AZ385" i="1" s="1"/>
  <c r="AZ386" i="1" s="1"/>
  <c r="AZ387" i="1" s="1"/>
  <c r="AZ388" i="1" s="1"/>
  <c r="AZ389" i="1" s="1"/>
  <c r="AZ390" i="1" s="1"/>
  <c r="AZ391" i="1" s="1"/>
  <c r="AZ392" i="1" s="1"/>
  <c r="AZ393" i="1" s="1"/>
  <c r="AZ394" i="1" s="1"/>
  <c r="AZ395" i="1" s="1"/>
  <c r="AZ396" i="1" s="1"/>
  <c r="AZ397" i="1" s="1"/>
  <c r="AT363" i="1"/>
  <c r="AU363" i="1" s="1"/>
  <c r="AU364" i="1" s="1"/>
  <c r="AU365" i="1" s="1"/>
  <c r="AU366" i="1" s="1"/>
  <c r="AU367" i="1" s="1"/>
  <c r="AU368" i="1" s="1"/>
  <c r="AU369" i="1" s="1"/>
  <c r="AU370" i="1" s="1"/>
  <c r="AU371" i="1" s="1"/>
  <c r="AU372" i="1" s="1"/>
  <c r="AU373" i="1" s="1"/>
  <c r="AU374" i="1" s="1"/>
  <c r="AU375" i="1" s="1"/>
  <c r="AU376" i="1" s="1"/>
  <c r="AU377" i="1" s="1"/>
  <c r="AU378" i="1" s="1"/>
  <c r="AU379" i="1" s="1"/>
  <c r="AU380" i="1" s="1"/>
  <c r="AU381" i="1" s="1"/>
  <c r="AU382" i="1" s="1"/>
  <c r="AU383" i="1" s="1"/>
  <c r="AU384" i="1" s="1"/>
  <c r="AU385" i="1" s="1"/>
  <c r="AU386" i="1" s="1"/>
  <c r="AU387" i="1" s="1"/>
  <c r="AU388" i="1" s="1"/>
  <c r="AU389" i="1" s="1"/>
  <c r="AU390" i="1" s="1"/>
  <c r="AU391" i="1" s="1"/>
  <c r="AU392" i="1" s="1"/>
  <c r="AU393" i="1" s="1"/>
  <c r="AU394" i="1" s="1"/>
  <c r="AU395" i="1" s="1"/>
  <c r="AU396" i="1" s="1"/>
  <c r="AU397" i="1" s="1"/>
  <c r="AO363" i="1"/>
  <c r="AP363" i="1" s="1"/>
  <c r="AP364" i="1" s="1"/>
  <c r="AP365" i="1" s="1"/>
  <c r="AP366" i="1" s="1"/>
  <c r="AP367" i="1" s="1"/>
  <c r="AP368" i="1" s="1"/>
  <c r="AP369" i="1" s="1"/>
  <c r="AP370" i="1" s="1"/>
  <c r="AP371" i="1" s="1"/>
  <c r="AP372" i="1" s="1"/>
  <c r="AP373" i="1" s="1"/>
  <c r="AP374" i="1" s="1"/>
  <c r="AP375" i="1" s="1"/>
  <c r="AP376" i="1" s="1"/>
  <c r="AP377" i="1" s="1"/>
  <c r="AP378" i="1" s="1"/>
  <c r="AP379" i="1" s="1"/>
  <c r="AP380" i="1" s="1"/>
  <c r="AP381" i="1" s="1"/>
  <c r="AP382" i="1" s="1"/>
  <c r="AP383" i="1" s="1"/>
  <c r="AP384" i="1" s="1"/>
  <c r="AP385" i="1" s="1"/>
  <c r="AP386" i="1" s="1"/>
  <c r="AP387" i="1" s="1"/>
  <c r="AP388" i="1" s="1"/>
  <c r="AP389" i="1" s="1"/>
  <c r="AP390" i="1" s="1"/>
  <c r="AP391" i="1" s="1"/>
  <c r="AP392" i="1" s="1"/>
  <c r="AP393" i="1" s="1"/>
  <c r="AP394" i="1" s="1"/>
  <c r="AP395" i="1" s="1"/>
  <c r="AP396" i="1" s="1"/>
  <c r="AP397" i="1" s="1"/>
  <c r="AJ363" i="1"/>
  <c r="AK363" i="1" s="1"/>
  <c r="AJ364" i="1"/>
  <c r="AE363" i="1"/>
  <c r="AF363" i="1" s="1"/>
  <c r="AF364" i="1" s="1"/>
  <c r="AF365" i="1" s="1"/>
  <c r="AF366" i="1" s="1"/>
  <c r="AF367" i="1" s="1"/>
  <c r="AF368" i="1" s="1"/>
  <c r="AF369" i="1" s="1"/>
  <c r="AF370" i="1" s="1"/>
  <c r="AF371" i="1" s="1"/>
  <c r="AF372" i="1" s="1"/>
  <c r="AF373" i="1" s="1"/>
  <c r="AF374" i="1" s="1"/>
  <c r="AF375" i="1" s="1"/>
  <c r="AF376" i="1" s="1"/>
  <c r="AF377" i="1" s="1"/>
  <c r="AF378" i="1" s="1"/>
  <c r="AF379" i="1" s="1"/>
  <c r="AF380" i="1" s="1"/>
  <c r="AF381" i="1" s="1"/>
  <c r="AF382" i="1" s="1"/>
  <c r="AF383" i="1" s="1"/>
  <c r="AF384" i="1" s="1"/>
  <c r="AF385" i="1" s="1"/>
  <c r="AF386" i="1" s="1"/>
  <c r="AF387" i="1" s="1"/>
  <c r="AF388" i="1" s="1"/>
  <c r="AF389" i="1" s="1"/>
  <c r="AF390" i="1" s="1"/>
  <c r="AF391" i="1" s="1"/>
  <c r="AF392" i="1" s="1"/>
  <c r="AF393" i="1" s="1"/>
  <c r="AF394" i="1" s="1"/>
  <c r="AF395" i="1" s="1"/>
  <c r="AF396" i="1" s="1"/>
  <c r="AF397" i="1" s="1"/>
  <c r="Z363" i="1"/>
  <c r="AA363" i="1" s="1"/>
  <c r="AA364" i="1" s="1"/>
  <c r="AA365" i="1" s="1"/>
  <c r="AA366" i="1" s="1"/>
  <c r="AA367" i="1" s="1"/>
  <c r="AA368" i="1" s="1"/>
  <c r="AA369" i="1" s="1"/>
  <c r="AA370" i="1" s="1"/>
  <c r="AA371" i="1" s="1"/>
  <c r="AA372" i="1" s="1"/>
  <c r="AA373" i="1" s="1"/>
  <c r="AA374" i="1" s="1"/>
  <c r="AA375" i="1" s="1"/>
  <c r="AA376" i="1" s="1"/>
  <c r="AA377" i="1" s="1"/>
  <c r="AA378" i="1" s="1"/>
  <c r="AA379" i="1" s="1"/>
  <c r="AA380" i="1" s="1"/>
  <c r="AA381" i="1" s="1"/>
  <c r="AA382" i="1" s="1"/>
  <c r="AA383" i="1" s="1"/>
  <c r="AA384" i="1" s="1"/>
  <c r="AA385" i="1" s="1"/>
  <c r="AA386" i="1" s="1"/>
  <c r="AA387" i="1" s="1"/>
  <c r="AA388" i="1" s="1"/>
  <c r="AA389" i="1" s="1"/>
  <c r="AA390" i="1" s="1"/>
  <c r="AA391" i="1" s="1"/>
  <c r="AA392" i="1" s="1"/>
  <c r="AA393" i="1" s="1"/>
  <c r="AA394" i="1" s="1"/>
  <c r="AA395" i="1" s="1"/>
  <c r="AA396" i="1" s="1"/>
  <c r="AA397" i="1" s="1"/>
  <c r="S386" i="1"/>
  <c r="T386" i="1" s="1"/>
  <c r="U386" i="1" s="1"/>
  <c r="U363" i="1"/>
  <c r="V363" i="1" s="1"/>
  <c r="O378" i="1"/>
  <c r="P378" i="1" s="1"/>
  <c r="O370" i="1"/>
  <c r="P370" i="1" s="1"/>
  <c r="H394" i="1"/>
  <c r="I394" i="1" s="1"/>
  <c r="H386" i="1"/>
  <c r="I386" i="1" s="1"/>
  <c r="H378" i="1"/>
  <c r="I378" i="1" s="1"/>
  <c r="H370" i="1"/>
  <c r="I370" i="1" s="1"/>
  <c r="H363" i="1"/>
  <c r="I363" i="1" s="1"/>
  <c r="J363" i="1" s="1"/>
  <c r="H364" i="1"/>
  <c r="I364" i="1" s="1"/>
  <c r="T366" i="1"/>
  <c r="U366" i="1" s="1"/>
  <c r="T364" i="1"/>
  <c r="T373" i="1"/>
  <c r="U373" i="1" s="1"/>
  <c r="T367" i="1"/>
  <c r="U367" i="1" s="1"/>
  <c r="T369" i="1"/>
  <c r="U369" i="1" s="1"/>
  <c r="T370" i="1"/>
  <c r="U370" i="1" s="1"/>
  <c r="T392" i="1"/>
  <c r="U392" i="1" s="1"/>
  <c r="O395" i="1"/>
  <c r="P395" i="1" s="1"/>
  <c r="T382" i="1"/>
  <c r="U382" i="1" s="1"/>
  <c r="T374" i="1"/>
  <c r="U374" i="1" s="1"/>
  <c r="T376" i="1"/>
  <c r="U376" i="1" s="1"/>
  <c r="T377" i="1"/>
  <c r="U377" i="1" s="1"/>
  <c r="T384" i="1"/>
  <c r="U384" i="1" s="1"/>
  <c r="T389" i="1"/>
  <c r="U389" i="1" s="1"/>
  <c r="O394" i="1"/>
  <c r="P394" i="1" s="1"/>
  <c r="O384" i="1"/>
  <c r="P384" i="1" s="1"/>
  <c r="O386" i="1"/>
  <c r="P386" i="1" s="1"/>
  <c r="T391" i="1"/>
  <c r="U391" i="1" s="1"/>
  <c r="T387" i="1"/>
  <c r="U387" i="1" s="1"/>
  <c r="O392" i="1"/>
  <c r="P392" i="1" s="1"/>
  <c r="T397" i="1"/>
  <c r="U397" i="1" s="1"/>
  <c r="M324" i="1"/>
  <c r="N324" i="1" s="1"/>
  <c r="O324" i="1" s="1"/>
  <c r="P324" i="1" s="1"/>
  <c r="Q324" i="1" s="1"/>
  <c r="M332" i="1"/>
  <c r="N332" i="1" s="1"/>
  <c r="O332" i="1" s="1"/>
  <c r="P332" i="1" s="1"/>
  <c r="M340" i="1"/>
  <c r="N340" i="1" s="1"/>
  <c r="O340" i="1" s="1"/>
  <c r="P340" i="1" s="1"/>
  <c r="M348" i="1"/>
  <c r="N348" i="1" s="1"/>
  <c r="O348" i="1" s="1"/>
  <c r="P348" i="1" s="1"/>
  <c r="M356" i="1"/>
  <c r="N356" i="1" s="1"/>
  <c r="O356" i="1" s="1"/>
  <c r="P356" i="1" s="1"/>
  <c r="M326" i="1"/>
  <c r="N326" i="1" s="1"/>
  <c r="M334" i="1"/>
  <c r="N334" i="1" s="1"/>
  <c r="M342" i="1"/>
  <c r="N342" i="1" s="1"/>
  <c r="M350" i="1"/>
  <c r="N350" i="1" s="1"/>
  <c r="M358" i="1"/>
  <c r="N358" i="1" s="1"/>
  <c r="M327" i="1"/>
  <c r="N327" i="1" s="1"/>
  <c r="M335" i="1"/>
  <c r="N335" i="1" s="1"/>
  <c r="M343" i="1"/>
  <c r="N343" i="1" s="1"/>
  <c r="M351" i="1"/>
  <c r="N351" i="1" s="1"/>
  <c r="M328" i="1"/>
  <c r="M336" i="1"/>
  <c r="N336" i="1" s="1"/>
  <c r="M344" i="1"/>
  <c r="N344" i="1" s="1"/>
  <c r="O344" i="1" s="1"/>
  <c r="P344" i="1" s="1"/>
  <c r="M352" i="1"/>
  <c r="M329" i="1"/>
  <c r="N329" i="1" s="1"/>
  <c r="O329" i="1" s="1"/>
  <c r="P329" i="1" s="1"/>
  <c r="M337" i="1"/>
  <c r="N337" i="1" s="1"/>
  <c r="O337" i="1" s="1"/>
  <c r="P337" i="1" s="1"/>
  <c r="M345" i="1"/>
  <c r="N345" i="1" s="1"/>
  <c r="O345" i="1" s="1"/>
  <c r="P345" i="1" s="1"/>
  <c r="M353" i="1"/>
  <c r="N353" i="1" s="1"/>
  <c r="O353" i="1" s="1"/>
  <c r="P353" i="1" s="1"/>
  <c r="M330" i="1"/>
  <c r="N330" i="1" s="1"/>
  <c r="O330" i="1" s="1"/>
  <c r="P330" i="1" s="1"/>
  <c r="M338" i="1"/>
  <c r="N338" i="1" s="1"/>
  <c r="O338" i="1" s="1"/>
  <c r="P338" i="1" s="1"/>
  <c r="M346" i="1"/>
  <c r="N346" i="1" s="1"/>
  <c r="O346" i="1" s="1"/>
  <c r="P346" i="1" s="1"/>
  <c r="M354" i="1"/>
  <c r="N354" i="1" s="1"/>
  <c r="O354" i="1" s="1"/>
  <c r="P354" i="1" s="1"/>
  <c r="M331" i="1"/>
  <c r="N331" i="1" s="1"/>
  <c r="M339" i="1"/>
  <c r="N339" i="1" s="1"/>
  <c r="M347" i="1"/>
  <c r="N347" i="1" s="1"/>
  <c r="BI330" i="1"/>
  <c r="BJ330" i="1" s="1"/>
  <c r="BI333" i="1"/>
  <c r="BJ333" i="1" s="1"/>
  <c r="BI340" i="1"/>
  <c r="BJ340" i="1" s="1"/>
  <c r="BI341" i="1"/>
  <c r="BJ341" i="1" s="1"/>
  <c r="BI337" i="1"/>
  <c r="BJ337" i="1" s="1"/>
  <c r="BI343" i="1"/>
  <c r="BJ343" i="1" s="1"/>
  <c r="BI329" i="1"/>
  <c r="BJ329" i="1" s="1"/>
  <c r="BI346" i="1"/>
  <c r="BJ346" i="1" s="1"/>
  <c r="BI350" i="1"/>
  <c r="BJ350" i="1" s="1"/>
  <c r="BI351" i="1"/>
  <c r="BJ351" i="1" s="1"/>
  <c r="BI325" i="1"/>
  <c r="BJ325" i="1" s="1"/>
  <c r="BI338" i="1"/>
  <c r="BJ338" i="1" s="1"/>
  <c r="BI344" i="1"/>
  <c r="BJ344" i="1" s="1"/>
  <c r="BI326" i="1"/>
  <c r="BJ326" i="1" s="1"/>
  <c r="BI356" i="1"/>
  <c r="BJ356" i="1" s="1"/>
  <c r="BI331" i="1"/>
  <c r="BJ331" i="1" s="1"/>
  <c r="BI328" i="1"/>
  <c r="BJ328" i="1" s="1"/>
  <c r="BI357" i="1"/>
  <c r="BJ357" i="1" s="1"/>
  <c r="BI358" i="1"/>
  <c r="BJ358" i="1" s="1"/>
  <c r="BI336" i="1"/>
  <c r="BJ336" i="1" s="1"/>
  <c r="BJ339" i="1"/>
  <c r="BI324" i="1"/>
  <c r="BJ324" i="1" s="1"/>
  <c r="BI332" i="1"/>
  <c r="BJ332" i="1" s="1"/>
  <c r="BI348" i="1"/>
  <c r="BJ348" i="1" s="1"/>
  <c r="BJ352" i="1"/>
  <c r="BI349" i="1"/>
  <c r="BJ349" i="1" s="1"/>
  <c r="BJ353" i="1"/>
  <c r="BI354" i="1"/>
  <c r="BJ354" i="1" s="1"/>
  <c r="BD353" i="1"/>
  <c r="BE353" i="1" s="1"/>
  <c r="BD326" i="1"/>
  <c r="BE326" i="1" s="1"/>
  <c r="BD325" i="1"/>
  <c r="BE325" i="1" s="1"/>
  <c r="BD332" i="1"/>
  <c r="BE332" i="1" s="1"/>
  <c r="BD346" i="1"/>
  <c r="BE346" i="1" s="1"/>
  <c r="BD324" i="1"/>
  <c r="BE324" i="1" s="1"/>
  <c r="BD349" i="1"/>
  <c r="BE349" i="1" s="1"/>
  <c r="BD356" i="1"/>
  <c r="BE356" i="1" s="1"/>
  <c r="BD340" i="1"/>
  <c r="BE340" i="1" s="1"/>
  <c r="BD338" i="1"/>
  <c r="BE338" i="1" s="1"/>
  <c r="BD328" i="1"/>
  <c r="BE328" i="1" s="1"/>
  <c r="BD343" i="1"/>
  <c r="BE343" i="1" s="1"/>
  <c r="BD354" i="1"/>
  <c r="BE354" i="1" s="1"/>
  <c r="BD331" i="1"/>
  <c r="BE331" i="1" s="1"/>
  <c r="BD335" i="1"/>
  <c r="BE335" i="1" s="1"/>
  <c r="BD337" i="1"/>
  <c r="BE337" i="1" s="1"/>
  <c r="BD344" i="1"/>
  <c r="BE344" i="1" s="1"/>
  <c r="BD351" i="1"/>
  <c r="BE351" i="1" s="1"/>
  <c r="BE355" i="1"/>
  <c r="BD336" i="1"/>
  <c r="BE336" i="1" s="1"/>
  <c r="BD348" i="1"/>
  <c r="BE348" i="1" s="1"/>
  <c r="BE352" i="1"/>
  <c r="BD333" i="1"/>
  <c r="BE333" i="1" s="1"/>
  <c r="BD341" i="1"/>
  <c r="BE341" i="1" s="1"/>
  <c r="BD345" i="1"/>
  <c r="BE345" i="1" s="1"/>
  <c r="BD357" i="1"/>
  <c r="BE357" i="1" s="1"/>
  <c r="BE347" i="1"/>
  <c r="BE327" i="1"/>
  <c r="BE329" i="1"/>
  <c r="BE339" i="1"/>
  <c r="BD334" i="1"/>
  <c r="BE334" i="1" s="1"/>
  <c r="BD342" i="1"/>
  <c r="BE342" i="1" s="1"/>
  <c r="BD350" i="1"/>
  <c r="BE350" i="1" s="1"/>
  <c r="BD358" i="1"/>
  <c r="BE358" i="1" s="1"/>
  <c r="AZ324" i="1"/>
  <c r="AO324" i="1"/>
  <c r="AP324" i="1" s="1"/>
  <c r="AP325" i="1" s="1"/>
  <c r="AP326" i="1" s="1"/>
  <c r="AP327" i="1" s="1"/>
  <c r="AP328" i="1" s="1"/>
  <c r="AP329" i="1" s="1"/>
  <c r="AP330" i="1" s="1"/>
  <c r="AP331" i="1" s="1"/>
  <c r="AP332" i="1" s="1"/>
  <c r="AJ324" i="1"/>
  <c r="AK324" i="1" s="1"/>
  <c r="AE324" i="1"/>
  <c r="AF324" i="1" s="1"/>
  <c r="AF325" i="1" s="1"/>
  <c r="Z324" i="1"/>
  <c r="AA324" i="1" s="1"/>
  <c r="AA325" i="1" s="1"/>
  <c r="AA326" i="1" s="1"/>
  <c r="AA327" i="1" s="1"/>
  <c r="AA328" i="1" s="1"/>
  <c r="AA329" i="1" s="1"/>
  <c r="AA330" i="1" s="1"/>
  <c r="AA331" i="1" s="1"/>
  <c r="AA332" i="1" s="1"/>
  <c r="AA333" i="1" s="1"/>
  <c r="AA334" i="1" s="1"/>
  <c r="AA335" i="1" s="1"/>
  <c r="T347" i="1"/>
  <c r="U347" i="1" s="1"/>
  <c r="S329" i="1"/>
  <c r="T329" i="1" s="1"/>
  <c r="U329" i="1" s="1"/>
  <c r="T335" i="1"/>
  <c r="U335" i="1" s="1"/>
  <c r="T327" i="1"/>
  <c r="U327" i="1" s="1"/>
  <c r="T334" i="1"/>
  <c r="U334" i="1" s="1"/>
  <c r="T357" i="1"/>
  <c r="U357" i="1" s="1"/>
  <c r="T350" i="1"/>
  <c r="U350" i="1" s="1"/>
  <c r="T325" i="1"/>
  <c r="U325" i="1" s="1"/>
  <c r="T341" i="1"/>
  <c r="U341" i="1" s="1"/>
  <c r="F349" i="1"/>
  <c r="G349" i="1" s="1"/>
  <c r="F343" i="1"/>
  <c r="G343" i="1" s="1"/>
  <c r="H343" i="1" s="1"/>
  <c r="I343" i="1" s="1"/>
  <c r="F342" i="1"/>
  <c r="G342" i="1" s="1"/>
  <c r="H342" i="1" s="1"/>
  <c r="I342" i="1" s="1"/>
  <c r="F338" i="1"/>
  <c r="G338" i="1" s="1"/>
  <c r="F337" i="1"/>
  <c r="G337" i="1" s="1"/>
  <c r="F332" i="1"/>
  <c r="G332" i="1" s="1"/>
  <c r="H332" i="1" s="1"/>
  <c r="I332" i="1" s="1"/>
  <c r="F354" i="1"/>
  <c r="G354" i="1" s="1"/>
  <c r="F348" i="1"/>
  <c r="F336" i="1"/>
  <c r="G336" i="1" s="1"/>
  <c r="H336" i="1" s="1"/>
  <c r="I336" i="1" s="1"/>
  <c r="F331" i="1"/>
  <c r="F358" i="1"/>
  <c r="G358" i="1" s="1"/>
  <c r="H358" i="1" s="1"/>
  <c r="I358" i="1" s="1"/>
  <c r="F353" i="1"/>
  <c r="G353" i="1" s="1"/>
  <c r="F341" i="1"/>
  <c r="G341" i="1" s="1"/>
  <c r="H341" i="1" s="1"/>
  <c r="I341" i="1" s="1"/>
  <c r="F335" i="1"/>
  <c r="G335" i="1" s="1"/>
  <c r="H335" i="1" s="1"/>
  <c r="I335" i="1" s="1"/>
  <c r="F330" i="1"/>
  <c r="G330" i="1" s="1"/>
  <c r="F352" i="1"/>
  <c r="G352" i="1" s="1"/>
  <c r="H352" i="1" s="1"/>
  <c r="I352" i="1" s="1"/>
  <c r="F347" i="1"/>
  <c r="F334" i="1"/>
  <c r="G334" i="1" s="1"/>
  <c r="H334" i="1" s="1"/>
  <c r="I334" i="1" s="1"/>
  <c r="F329" i="1"/>
  <c r="G329" i="1" s="1"/>
  <c r="F357" i="1"/>
  <c r="F351" i="1"/>
  <c r="G351" i="1" s="1"/>
  <c r="H351" i="1" s="1"/>
  <c r="I351" i="1" s="1"/>
  <c r="F346" i="1"/>
  <c r="G346" i="1" s="1"/>
  <c r="F340" i="1"/>
  <c r="G340" i="1" s="1"/>
  <c r="H340" i="1" s="1"/>
  <c r="I340" i="1" s="1"/>
  <c r="F328" i="1"/>
  <c r="G328" i="1" s="1"/>
  <c r="H328" i="1" s="1"/>
  <c r="I328" i="1" s="1"/>
  <c r="F350" i="1"/>
  <c r="G350" i="1" s="1"/>
  <c r="H350" i="1" s="1"/>
  <c r="I350" i="1" s="1"/>
  <c r="F345" i="1"/>
  <c r="G345" i="1" s="1"/>
  <c r="F333" i="1"/>
  <c r="G333" i="1" s="1"/>
  <c r="H333" i="1" s="1"/>
  <c r="I333" i="1" s="1"/>
  <c r="F327" i="1"/>
  <c r="G327" i="1" s="1"/>
  <c r="H327" i="1" s="1"/>
  <c r="I327" i="1" s="1"/>
  <c r="F324" i="1"/>
  <c r="G324" i="1" s="1"/>
  <c r="F356" i="1"/>
  <c r="F344" i="1"/>
  <c r="G344" i="1" s="1"/>
  <c r="H344" i="1" s="1"/>
  <c r="I344" i="1" s="1"/>
  <c r="F339" i="1"/>
  <c r="G355" i="1"/>
  <c r="H355" i="1" s="1"/>
  <c r="I355" i="1" s="1"/>
  <c r="H326" i="1"/>
  <c r="I326" i="1" s="1"/>
  <c r="AZ325" i="1"/>
  <c r="AZ326" i="1" s="1"/>
  <c r="T331" i="1"/>
  <c r="U331" i="1" s="1"/>
  <c r="O355" i="1"/>
  <c r="P355" i="1" s="1"/>
  <c r="T332" i="1"/>
  <c r="U332" i="1" s="1"/>
  <c r="T339" i="1"/>
  <c r="U339" i="1" s="1"/>
  <c r="T333" i="1"/>
  <c r="U333" i="1" s="1"/>
  <c r="T324" i="1"/>
  <c r="T337" i="1"/>
  <c r="U337" i="1" s="1"/>
  <c r="T340" i="1"/>
  <c r="U340" i="1" s="1"/>
  <c r="T336" i="1"/>
  <c r="U336" i="1" s="1"/>
  <c r="T328" i="1"/>
  <c r="U328" i="1" s="1"/>
  <c r="O333" i="1"/>
  <c r="P333" i="1" s="1"/>
  <c r="T352" i="1"/>
  <c r="U352" i="1" s="1"/>
  <c r="T348" i="1"/>
  <c r="U348" i="1" s="1"/>
  <c r="T343" i="1"/>
  <c r="U343" i="1" s="1"/>
  <c r="T355" i="1"/>
  <c r="U355" i="1" s="1"/>
  <c r="T356" i="1"/>
  <c r="U356" i="1" s="1"/>
  <c r="N315" i="1"/>
  <c r="O315" i="1" s="1"/>
  <c r="P315" i="1" s="1"/>
  <c r="M288" i="1"/>
  <c r="N288" i="1" s="1"/>
  <c r="O288" i="1" s="1"/>
  <c r="P288" i="1" s="1"/>
  <c r="M295" i="1"/>
  <c r="N295" i="1" s="1"/>
  <c r="M302" i="1"/>
  <c r="N302" i="1" s="1"/>
  <c r="O302" i="1" s="1"/>
  <c r="P302" i="1" s="1"/>
  <c r="M309" i="1"/>
  <c r="N309" i="1" s="1"/>
  <c r="M296" i="1"/>
  <c r="N296" i="1" s="1"/>
  <c r="M303" i="1"/>
  <c r="N303" i="1" s="1"/>
  <c r="M310" i="1"/>
  <c r="N310" i="1" s="1"/>
  <c r="O310" i="1" s="1"/>
  <c r="P310" i="1" s="1"/>
  <c r="M317" i="1"/>
  <c r="N317" i="1" s="1"/>
  <c r="M289" i="1"/>
  <c r="N289" i="1" s="1"/>
  <c r="M297" i="1"/>
  <c r="N297" i="1" s="1"/>
  <c r="M304" i="1"/>
  <c r="M311" i="1"/>
  <c r="N311" i="1" s="1"/>
  <c r="O311" i="1" s="1"/>
  <c r="P311" i="1" s="1"/>
  <c r="M318" i="1"/>
  <c r="N318" i="1" s="1"/>
  <c r="O318" i="1" s="1"/>
  <c r="P318" i="1" s="1"/>
  <c r="M290" i="1"/>
  <c r="N290" i="1" s="1"/>
  <c r="O290" i="1" s="1"/>
  <c r="P290" i="1" s="1"/>
  <c r="M298" i="1"/>
  <c r="N298" i="1" s="1"/>
  <c r="M305" i="1"/>
  <c r="N305" i="1" s="1"/>
  <c r="M312" i="1"/>
  <c r="N312" i="1" s="1"/>
  <c r="O312" i="1" s="1"/>
  <c r="P312" i="1" s="1"/>
  <c r="M319" i="1"/>
  <c r="N319" i="1" s="1"/>
  <c r="O319" i="1" s="1"/>
  <c r="P319" i="1" s="1"/>
  <c r="M291" i="1"/>
  <c r="N291" i="1" s="1"/>
  <c r="O291" i="1" s="1"/>
  <c r="P291" i="1" s="1"/>
  <c r="M299" i="1"/>
  <c r="M306" i="1"/>
  <c r="N306" i="1" s="1"/>
  <c r="M313" i="1"/>
  <c r="N313" i="1" s="1"/>
  <c r="M285" i="1"/>
  <c r="M292" i="1"/>
  <c r="N292" i="1" s="1"/>
  <c r="M300" i="1"/>
  <c r="N300" i="1" s="1"/>
  <c r="O300" i="1" s="1"/>
  <c r="P300" i="1" s="1"/>
  <c r="M307" i="1"/>
  <c r="M314" i="1"/>
  <c r="N314" i="1" s="1"/>
  <c r="M286" i="1"/>
  <c r="N286" i="1" s="1"/>
  <c r="M293" i="1"/>
  <c r="N293" i="1" s="1"/>
  <c r="M308" i="1"/>
  <c r="G296" i="1"/>
  <c r="H296" i="1" s="1"/>
  <c r="I296" i="1" s="1"/>
  <c r="F317" i="1"/>
  <c r="F314" i="1"/>
  <c r="G314" i="1" s="1"/>
  <c r="H314" i="1" s="1"/>
  <c r="I314" i="1" s="1"/>
  <c r="F307" i="1"/>
  <c r="F302" i="1"/>
  <c r="G302" i="1" s="1"/>
  <c r="G299" i="1"/>
  <c r="H299" i="1" s="1"/>
  <c r="I299" i="1" s="1"/>
  <c r="F295" i="1"/>
  <c r="G295" i="1" s="1"/>
  <c r="F288" i="1"/>
  <c r="H309" i="1"/>
  <c r="I309" i="1" s="1"/>
  <c r="H301" i="1"/>
  <c r="I301" i="1" s="1"/>
  <c r="F316" i="1"/>
  <c r="F305" i="1"/>
  <c r="F293" i="1"/>
  <c r="F290" i="1"/>
  <c r="G290" i="1" s="1"/>
  <c r="F308" i="1"/>
  <c r="F297" i="1"/>
  <c r="F285" i="1"/>
  <c r="F319" i="1"/>
  <c r="G319" i="1" s="1"/>
  <c r="F312" i="1"/>
  <c r="F300" i="1"/>
  <c r="F289" i="1"/>
  <c r="H313" i="1"/>
  <c r="I313" i="1" s="1"/>
  <c r="F286" i="1"/>
  <c r="F318" i="1"/>
  <c r="G318" i="1" s="1"/>
  <c r="F311" i="1"/>
  <c r="G311" i="1" s="1"/>
  <c r="F304" i="1"/>
  <c r="F292" i="1"/>
  <c r="F315" i="1"/>
  <c r="F310" i="1"/>
  <c r="G310" i="1" s="1"/>
  <c r="F303" i="1"/>
  <c r="G303" i="1" s="1"/>
  <c r="BI295" i="1"/>
  <c r="BJ295" i="1" s="1"/>
  <c r="BI310" i="1"/>
  <c r="BJ310" i="1" s="1"/>
  <c r="BI288" i="1"/>
  <c r="BJ288" i="1" s="1"/>
  <c r="BI296" i="1"/>
  <c r="BJ296" i="1" s="1"/>
  <c r="BI304" i="1"/>
  <c r="BJ304" i="1" s="1"/>
  <c r="BI312" i="1"/>
  <c r="BJ312" i="1" s="1"/>
  <c r="BI294" i="1"/>
  <c r="BJ294" i="1" s="1"/>
  <c r="BI287" i="1"/>
  <c r="BJ287" i="1" s="1"/>
  <c r="BI291" i="1"/>
  <c r="BJ291" i="1" s="1"/>
  <c r="BI315" i="1"/>
  <c r="BJ315" i="1" s="1"/>
  <c r="BI313" i="1"/>
  <c r="BJ313" i="1" s="1"/>
  <c r="BI292" i="1"/>
  <c r="BJ292" i="1" s="1"/>
  <c r="BI300" i="1"/>
  <c r="BJ300" i="1" s="1"/>
  <c r="BI308" i="1"/>
  <c r="BJ308" i="1" s="1"/>
  <c r="BI305" i="1"/>
  <c r="BJ305" i="1" s="1"/>
  <c r="BI316" i="1"/>
  <c r="BJ316" i="1" s="1"/>
  <c r="BI293" i="1"/>
  <c r="BJ293" i="1" s="1"/>
  <c r="BI317" i="1"/>
  <c r="BJ317" i="1" s="1"/>
  <c r="BI303" i="1"/>
  <c r="BJ303" i="1" s="1"/>
  <c r="BI302" i="1"/>
  <c r="BJ302" i="1" s="1"/>
  <c r="BI318" i="1"/>
  <c r="BJ318" i="1" s="1"/>
  <c r="BI311" i="1"/>
  <c r="BJ311" i="1" s="1"/>
  <c r="BI285" i="1"/>
  <c r="BJ285" i="1" s="1"/>
  <c r="BJ297" i="1"/>
  <c r="BJ289" i="1"/>
  <c r="BI286" i="1"/>
  <c r="BJ286" i="1" s="1"/>
  <c r="BI298" i="1"/>
  <c r="BJ298" i="1" s="1"/>
  <c r="BI306" i="1"/>
  <c r="BJ306" i="1" s="1"/>
  <c r="BI314" i="1"/>
  <c r="BJ314" i="1" s="1"/>
  <c r="BJ301" i="1"/>
  <c r="BI307" i="1"/>
  <c r="BJ307" i="1" s="1"/>
  <c r="BI319" i="1"/>
  <c r="BJ319" i="1" s="1"/>
  <c r="BD305" i="1"/>
  <c r="BE305" i="1" s="1"/>
  <c r="BD311" i="1"/>
  <c r="BE311" i="1" s="1"/>
  <c r="BD298" i="1"/>
  <c r="BE298" i="1" s="1"/>
  <c r="BD314" i="1"/>
  <c r="BE314" i="1" s="1"/>
  <c r="BD288" i="1"/>
  <c r="BE288" i="1" s="1"/>
  <c r="BD307" i="1"/>
  <c r="BE307" i="1" s="1"/>
  <c r="BD317" i="1"/>
  <c r="BE317" i="1" s="1"/>
  <c r="BD292" i="1"/>
  <c r="BE292" i="1" s="1"/>
  <c r="BD300" i="1"/>
  <c r="BE300" i="1" s="1"/>
  <c r="BD308" i="1"/>
  <c r="BE308" i="1" s="1"/>
  <c r="BD316" i="1"/>
  <c r="BE316" i="1" s="1"/>
  <c r="BD312" i="1"/>
  <c r="BE312" i="1" s="1"/>
  <c r="BD315" i="1"/>
  <c r="BE315" i="1" s="1"/>
  <c r="BD290" i="1"/>
  <c r="BE290" i="1" s="1"/>
  <c r="BD304" i="1"/>
  <c r="BE304" i="1" s="1"/>
  <c r="BD297" i="1"/>
  <c r="BE297" i="1" s="1"/>
  <c r="BD289" i="1"/>
  <c r="BE289" i="1" s="1"/>
  <c r="BD302" i="1"/>
  <c r="BE302" i="1" s="1"/>
  <c r="BD310" i="1"/>
  <c r="BE310" i="1" s="1"/>
  <c r="BD318" i="1"/>
  <c r="BE318" i="1" s="1"/>
  <c r="BD296" i="1"/>
  <c r="BE296" i="1" s="1"/>
  <c r="BD299" i="1"/>
  <c r="BE299" i="1" s="1"/>
  <c r="BD295" i="1"/>
  <c r="BE295" i="1" s="1"/>
  <c r="BD303" i="1"/>
  <c r="BE303" i="1" s="1"/>
  <c r="BD293" i="1"/>
  <c r="BE293" i="1" s="1"/>
  <c r="BE285" i="1"/>
  <c r="BE313" i="1"/>
  <c r="BD286" i="1"/>
  <c r="BE286" i="1" s="1"/>
  <c r="BD306" i="1"/>
  <c r="BE306" i="1" s="1"/>
  <c r="BE294" i="1"/>
  <c r="BD287" i="1"/>
  <c r="BE287" i="1" s="1"/>
  <c r="BD291" i="1"/>
  <c r="BE291" i="1" s="1"/>
  <c r="BD319" i="1"/>
  <c r="BE319" i="1" s="1"/>
  <c r="AZ285" i="1"/>
  <c r="AZ286" i="1" s="1"/>
  <c r="AZ287" i="1" s="1"/>
  <c r="AZ288" i="1" s="1"/>
  <c r="AZ289" i="1" s="1"/>
  <c r="AZ290" i="1" s="1"/>
  <c r="AZ291" i="1" s="1"/>
  <c r="AZ292" i="1" s="1"/>
  <c r="AZ293" i="1" s="1"/>
  <c r="AZ294" i="1" s="1"/>
  <c r="AT285" i="1"/>
  <c r="AU285" i="1" s="1"/>
  <c r="AU286" i="1" s="1"/>
  <c r="AU287" i="1" s="1"/>
  <c r="AU288" i="1" s="1"/>
  <c r="AU289" i="1" s="1"/>
  <c r="AU290" i="1" s="1"/>
  <c r="AU291" i="1" s="1"/>
  <c r="AU292" i="1" s="1"/>
  <c r="AU293" i="1" s="1"/>
  <c r="AU294" i="1" s="1"/>
  <c r="AU295" i="1" s="1"/>
  <c r="AU296" i="1" s="1"/>
  <c r="AU297" i="1" s="1"/>
  <c r="AU298" i="1" s="1"/>
  <c r="AU299" i="1" s="1"/>
  <c r="AU300" i="1" s="1"/>
  <c r="AP285" i="1"/>
  <c r="AP286" i="1" s="1"/>
  <c r="AP287" i="1" s="1"/>
  <c r="AP288" i="1" s="1"/>
  <c r="AP289" i="1" s="1"/>
  <c r="AP290" i="1" s="1"/>
  <c r="AP291" i="1" s="1"/>
  <c r="AP292" i="1" s="1"/>
  <c r="AP293" i="1" s="1"/>
  <c r="AP294" i="1" s="1"/>
  <c r="AP295" i="1" s="1"/>
  <c r="AP296" i="1" s="1"/>
  <c r="AP297" i="1" s="1"/>
  <c r="AP298" i="1" s="1"/>
  <c r="AP299" i="1" s="1"/>
  <c r="AP300" i="1" s="1"/>
  <c r="AP301" i="1" s="1"/>
  <c r="AP302" i="1" s="1"/>
  <c r="AP303" i="1" s="1"/>
  <c r="AP304" i="1" s="1"/>
  <c r="AP305" i="1" s="1"/>
  <c r="AP306" i="1" s="1"/>
  <c r="AP307" i="1" s="1"/>
  <c r="AP308" i="1" s="1"/>
  <c r="AP309" i="1" s="1"/>
  <c r="AP310" i="1" s="1"/>
  <c r="AP311" i="1" s="1"/>
  <c r="AP312" i="1" s="1"/>
  <c r="AP313" i="1" s="1"/>
  <c r="AP314" i="1" s="1"/>
  <c r="AP315" i="1" s="1"/>
  <c r="AP316" i="1" s="1"/>
  <c r="AP317" i="1" s="1"/>
  <c r="AP318" i="1" s="1"/>
  <c r="AP319" i="1" s="1"/>
  <c r="AK285" i="1"/>
  <c r="AK286" i="1" s="1"/>
  <c r="AK287" i="1" s="1"/>
  <c r="AK288" i="1" s="1"/>
  <c r="AK289" i="1" s="1"/>
  <c r="AK290" i="1" s="1"/>
  <c r="AK291" i="1" s="1"/>
  <c r="AK292" i="1" s="1"/>
  <c r="AK293" i="1" s="1"/>
  <c r="AK294" i="1" s="1"/>
  <c r="AK295" i="1" s="1"/>
  <c r="AK296" i="1" s="1"/>
  <c r="AK297" i="1" s="1"/>
  <c r="AK298" i="1" s="1"/>
  <c r="AK299" i="1" s="1"/>
  <c r="AK300" i="1" s="1"/>
  <c r="AK301" i="1" s="1"/>
  <c r="AK302" i="1" s="1"/>
  <c r="AK303" i="1" s="1"/>
  <c r="AK304" i="1" s="1"/>
  <c r="AK305" i="1" s="1"/>
  <c r="AK306" i="1" s="1"/>
  <c r="AE285" i="1"/>
  <c r="AF285" i="1" s="1"/>
  <c r="AF286" i="1" s="1"/>
  <c r="AF287" i="1" s="1"/>
  <c r="AF288" i="1" s="1"/>
  <c r="AF289" i="1" s="1"/>
  <c r="Z285" i="1"/>
  <c r="AA285" i="1" s="1"/>
  <c r="AA286" i="1" s="1"/>
  <c r="AA287" i="1" s="1"/>
  <c r="AA288" i="1" s="1"/>
  <c r="AA289" i="1" s="1"/>
  <c r="AA290" i="1" s="1"/>
  <c r="AA291" i="1" s="1"/>
  <c r="AA292" i="1" s="1"/>
  <c r="AA293" i="1" s="1"/>
  <c r="AA294" i="1" s="1"/>
  <c r="AA295" i="1" s="1"/>
  <c r="AA296" i="1" s="1"/>
  <c r="AA297" i="1" s="1"/>
  <c r="AA298" i="1" s="1"/>
  <c r="AA299" i="1" s="1"/>
  <c r="AA300" i="1" s="1"/>
  <c r="AA301" i="1" s="1"/>
  <c r="S300" i="1"/>
  <c r="T300" i="1" s="1"/>
  <c r="U300" i="1" s="1"/>
  <c r="S309" i="1"/>
  <c r="T309" i="1" s="1"/>
  <c r="U309" i="1" s="1"/>
  <c r="T296" i="1"/>
  <c r="U296" i="1" s="1"/>
  <c r="S288" i="1"/>
  <c r="T288" i="1" s="1"/>
  <c r="U288" i="1" s="1"/>
  <c r="S304" i="1"/>
  <c r="T304" i="1" s="1"/>
  <c r="U304" i="1" s="1"/>
  <c r="T292" i="1"/>
  <c r="U292" i="1" s="1"/>
  <c r="T308" i="1"/>
  <c r="U308" i="1" s="1"/>
  <c r="S305" i="1"/>
  <c r="T305" i="1" s="1"/>
  <c r="U305" i="1" s="1"/>
  <c r="O287" i="1"/>
  <c r="P287" i="1" s="1"/>
  <c r="S285" i="1"/>
  <c r="T285" i="1" s="1"/>
  <c r="T293" i="1"/>
  <c r="U293" i="1" s="1"/>
  <c r="H294" i="1"/>
  <c r="I294" i="1" s="1"/>
  <c r="H287" i="1"/>
  <c r="I287" i="1" s="1"/>
  <c r="H306" i="1"/>
  <c r="I306" i="1" s="1"/>
  <c r="H298" i="1"/>
  <c r="I298" i="1" s="1"/>
  <c r="T294" i="1"/>
  <c r="U294" i="1" s="1"/>
  <c r="T286" i="1"/>
  <c r="U286" i="1" s="1"/>
  <c r="T289" i="1"/>
  <c r="U289" i="1" s="1"/>
  <c r="T298" i="1"/>
  <c r="U298" i="1" s="1"/>
  <c r="T299" i="1"/>
  <c r="U299" i="1" s="1"/>
  <c r="T291" i="1"/>
  <c r="U291" i="1" s="1"/>
  <c r="O294" i="1"/>
  <c r="P294" i="1" s="1"/>
  <c r="T295" i="1"/>
  <c r="U295" i="1" s="1"/>
  <c r="T303" i="1"/>
  <c r="U303" i="1" s="1"/>
  <c r="O301" i="1"/>
  <c r="P301" i="1" s="1"/>
  <c r="T314" i="1"/>
  <c r="U314" i="1" s="1"/>
  <c r="T302" i="1"/>
  <c r="U302" i="1" s="1"/>
  <c r="T306" i="1"/>
  <c r="U306" i="1" s="1"/>
  <c r="T307" i="1"/>
  <c r="U307" i="1" s="1"/>
  <c r="T311" i="1"/>
  <c r="U311" i="1" s="1"/>
  <c r="T319" i="1"/>
  <c r="U319" i="1" s="1"/>
  <c r="BI278" i="1"/>
  <c r="BJ278" i="1" s="1"/>
  <c r="BI267" i="1"/>
  <c r="BJ267" i="1" s="1"/>
  <c r="BI246" i="1"/>
  <c r="BJ246" i="1" s="1"/>
  <c r="BI254" i="1"/>
  <c r="BJ254" i="1" s="1"/>
  <c r="BI248" i="1"/>
  <c r="BJ248" i="1" s="1"/>
  <c r="BI272" i="1"/>
  <c r="BJ272" i="1" s="1"/>
  <c r="BI273" i="1"/>
  <c r="BJ273" i="1" s="1"/>
  <c r="BI274" i="1"/>
  <c r="BJ274" i="1" s="1"/>
  <c r="BI250" i="1"/>
  <c r="BJ250" i="1" s="1"/>
  <c r="BI277" i="1"/>
  <c r="BJ277" i="1" s="1"/>
  <c r="BI252" i="1"/>
  <c r="BJ252" i="1" s="1"/>
  <c r="BI258" i="1"/>
  <c r="BJ258" i="1" s="1"/>
  <c r="BI262" i="1"/>
  <c r="BJ262" i="1" s="1"/>
  <c r="BI270" i="1"/>
  <c r="BJ270" i="1" s="1"/>
  <c r="BJ266" i="1"/>
  <c r="BI249" i="1"/>
  <c r="BJ249" i="1" s="1"/>
  <c r="BJ253" i="1"/>
  <c r="BJ265" i="1"/>
  <c r="BI247" i="1"/>
  <c r="BJ247" i="1" s="1"/>
  <c r="BI251" i="1"/>
  <c r="BJ251" i="1" s="1"/>
  <c r="BI263" i="1"/>
  <c r="BJ263" i="1" s="1"/>
  <c r="BI271" i="1"/>
  <c r="BJ271" i="1" s="1"/>
  <c r="BI279" i="1"/>
  <c r="BJ279" i="1" s="1"/>
  <c r="BJ255" i="1"/>
  <c r="BJ275" i="1"/>
  <c r="BI257" i="1"/>
  <c r="BJ257" i="1" s="1"/>
  <c r="BJ261" i="1"/>
  <c r="BI256" i="1"/>
  <c r="BJ256" i="1" s="1"/>
  <c r="BI260" i="1"/>
  <c r="BJ260" i="1" s="1"/>
  <c r="BI264" i="1"/>
  <c r="BJ264" i="1" s="1"/>
  <c r="BI268" i="1"/>
  <c r="BJ268" i="1" s="1"/>
  <c r="BI276" i="1"/>
  <c r="BJ276" i="1" s="1"/>
  <c r="BI280" i="1"/>
  <c r="BJ280" i="1" s="1"/>
  <c r="BD259" i="1"/>
  <c r="BE259" i="1" s="1"/>
  <c r="BD249" i="1"/>
  <c r="BE249" i="1" s="1"/>
  <c r="BD257" i="1"/>
  <c r="BE257" i="1" s="1"/>
  <c r="BD265" i="1"/>
  <c r="BE265" i="1" s="1"/>
  <c r="BD273" i="1"/>
  <c r="BE273" i="1" s="1"/>
  <c r="BD253" i="1"/>
  <c r="BE253" i="1" s="1"/>
  <c r="BD261" i="1"/>
  <c r="BE261" i="1" s="1"/>
  <c r="BD269" i="1"/>
  <c r="BE269" i="1" s="1"/>
  <c r="BD277" i="1"/>
  <c r="BE277" i="1" s="1"/>
  <c r="BD246" i="1"/>
  <c r="BE246" i="1" s="1"/>
  <c r="BD274" i="1"/>
  <c r="BE274" i="1" s="1"/>
  <c r="BD263" i="1"/>
  <c r="BE263" i="1" s="1"/>
  <c r="BD255" i="1"/>
  <c r="BE255" i="1" s="1"/>
  <c r="BD271" i="1"/>
  <c r="BE271" i="1" s="1"/>
  <c r="BD251" i="1"/>
  <c r="BE251" i="1" s="1"/>
  <c r="BD252" i="1"/>
  <c r="BE252" i="1" s="1"/>
  <c r="BD248" i="1"/>
  <c r="BE248" i="1" s="1"/>
  <c r="BD256" i="1"/>
  <c r="BE256" i="1" s="1"/>
  <c r="BD264" i="1"/>
  <c r="BE264" i="1" s="1"/>
  <c r="BD272" i="1"/>
  <c r="BE272" i="1" s="1"/>
  <c r="BD254" i="1"/>
  <c r="BE254" i="1" s="1"/>
  <c r="BD262" i="1"/>
  <c r="BE262" i="1" s="1"/>
  <c r="BD266" i="1"/>
  <c r="BE266" i="1" s="1"/>
  <c r="BD270" i="1"/>
  <c r="BE270" i="1" s="1"/>
  <c r="BD278" i="1"/>
  <c r="BE278" i="1" s="1"/>
  <c r="BE258" i="1"/>
  <c r="BD247" i="1"/>
  <c r="BE247" i="1" s="1"/>
  <c r="BD275" i="1"/>
  <c r="BE275" i="1" s="1"/>
  <c r="BE279" i="1"/>
  <c r="BE250" i="1"/>
  <c r="BD260" i="1"/>
  <c r="BE260" i="1" s="1"/>
  <c r="BD276" i="1"/>
  <c r="BE276" i="1" s="1"/>
  <c r="BD280" i="1"/>
  <c r="BE280" i="1" s="1"/>
  <c r="AY246" i="1"/>
  <c r="AZ246" i="1" s="1"/>
  <c r="AZ247" i="1" s="1"/>
  <c r="AZ248" i="1" s="1"/>
  <c r="AZ249" i="1" s="1"/>
  <c r="AZ250" i="1" s="1"/>
  <c r="AZ251" i="1" s="1"/>
  <c r="AZ252" i="1" s="1"/>
  <c r="AZ253" i="1" s="1"/>
  <c r="AZ254" i="1" s="1"/>
  <c r="AZ255" i="1" s="1"/>
  <c r="AZ256" i="1" s="1"/>
  <c r="AZ257" i="1" s="1"/>
  <c r="AZ258" i="1" s="1"/>
  <c r="AZ259" i="1" s="1"/>
  <c r="AZ260" i="1" s="1"/>
  <c r="AZ261" i="1" s="1"/>
  <c r="AZ262" i="1" s="1"/>
  <c r="AZ263" i="1" s="1"/>
  <c r="AY264" i="1"/>
  <c r="AT264" i="1"/>
  <c r="AT246" i="1"/>
  <c r="AU246" i="1" s="1"/>
  <c r="AU247" i="1" s="1"/>
  <c r="AU248" i="1" s="1"/>
  <c r="AU249" i="1" s="1"/>
  <c r="AU250" i="1" s="1"/>
  <c r="AU251" i="1" s="1"/>
  <c r="AU252" i="1" s="1"/>
  <c r="AU253" i="1" s="1"/>
  <c r="AU254" i="1" s="1"/>
  <c r="AU255" i="1" s="1"/>
  <c r="AU256" i="1" s="1"/>
  <c r="AU257" i="1" s="1"/>
  <c r="AU258" i="1" s="1"/>
  <c r="AU259" i="1" s="1"/>
  <c r="AU260" i="1" s="1"/>
  <c r="AU261" i="1" s="1"/>
  <c r="AU262" i="1" s="1"/>
  <c r="AU263" i="1" s="1"/>
  <c r="AO264" i="1"/>
  <c r="AP246" i="1"/>
  <c r="AP247" i="1" s="1"/>
  <c r="AP248" i="1" s="1"/>
  <c r="AP249" i="1" s="1"/>
  <c r="AP250" i="1" s="1"/>
  <c r="AP251" i="1" s="1"/>
  <c r="AP252" i="1" s="1"/>
  <c r="AP253" i="1" s="1"/>
  <c r="AP254" i="1" s="1"/>
  <c r="AP255" i="1" s="1"/>
  <c r="AP256" i="1" s="1"/>
  <c r="AP257" i="1" s="1"/>
  <c r="AP258" i="1" s="1"/>
  <c r="AP259" i="1" s="1"/>
  <c r="AP260" i="1" s="1"/>
  <c r="AP261" i="1" s="1"/>
  <c r="AP262" i="1" s="1"/>
  <c r="AP263" i="1" s="1"/>
  <c r="AJ246" i="1"/>
  <c r="AK246" i="1" s="1"/>
  <c r="AK247" i="1" s="1"/>
  <c r="AK248" i="1" s="1"/>
  <c r="AK249" i="1" s="1"/>
  <c r="AK250" i="1" s="1"/>
  <c r="AK251" i="1" s="1"/>
  <c r="AK252" i="1" s="1"/>
  <c r="AK253" i="1" s="1"/>
  <c r="AK254" i="1" s="1"/>
  <c r="AK255" i="1" s="1"/>
  <c r="AK256" i="1" s="1"/>
  <c r="AK257" i="1" s="1"/>
  <c r="AK258" i="1" s="1"/>
  <c r="AK259" i="1" s="1"/>
  <c r="AK260" i="1" s="1"/>
  <c r="AK261" i="1" s="1"/>
  <c r="AK262" i="1" s="1"/>
  <c r="AK263" i="1" s="1"/>
  <c r="AJ264" i="1"/>
  <c r="AE246" i="1"/>
  <c r="AF246" i="1" s="1"/>
  <c r="AF247" i="1" s="1"/>
  <c r="AF248" i="1" s="1"/>
  <c r="AF249" i="1" s="1"/>
  <c r="AF250" i="1" s="1"/>
  <c r="AF251" i="1" s="1"/>
  <c r="AF252" i="1" s="1"/>
  <c r="AF253" i="1" s="1"/>
  <c r="AF254" i="1" s="1"/>
  <c r="AF255" i="1" s="1"/>
  <c r="AF256" i="1" s="1"/>
  <c r="AF257" i="1" s="1"/>
  <c r="AF258" i="1" s="1"/>
  <c r="AF259" i="1" s="1"/>
  <c r="AF260" i="1" s="1"/>
  <c r="AF261" i="1" s="1"/>
  <c r="AF262" i="1" s="1"/>
  <c r="AF263" i="1" s="1"/>
  <c r="AE264" i="1"/>
  <c r="Z246" i="1"/>
  <c r="AA246" i="1" s="1"/>
  <c r="AA247" i="1" s="1"/>
  <c r="AA248" i="1" s="1"/>
  <c r="AA249" i="1" s="1"/>
  <c r="AA250" i="1" s="1"/>
  <c r="AA251" i="1" s="1"/>
  <c r="AA252" i="1" s="1"/>
  <c r="AA253" i="1" s="1"/>
  <c r="AA254" i="1" s="1"/>
  <c r="AA255" i="1" s="1"/>
  <c r="AA256" i="1" s="1"/>
  <c r="AA257" i="1" s="1"/>
  <c r="AA258" i="1" s="1"/>
  <c r="AA259" i="1" s="1"/>
  <c r="AA260" i="1" s="1"/>
  <c r="AA261" i="1" s="1"/>
  <c r="AA262" i="1" s="1"/>
  <c r="AA263" i="1" s="1"/>
  <c r="Z264" i="1"/>
  <c r="U246" i="1"/>
  <c r="V246" i="1" s="1"/>
  <c r="V247" i="1" s="1"/>
  <c r="V248" i="1" s="1"/>
  <c r="S261" i="1"/>
  <c r="T261" i="1" s="1"/>
  <c r="U261" i="1" s="1"/>
  <c r="N251" i="1"/>
  <c r="O251" i="1" s="1"/>
  <c r="P251" i="1" s="1"/>
  <c r="O257" i="1"/>
  <c r="P257" i="1" s="1"/>
  <c r="O261" i="1"/>
  <c r="P261" i="1" s="1"/>
  <c r="T271" i="1"/>
  <c r="U271" i="1" s="1"/>
  <c r="O249" i="1"/>
  <c r="P249" i="1" s="1"/>
  <c r="O246" i="1"/>
  <c r="P246" i="1" s="1"/>
  <c r="O253" i="1"/>
  <c r="P253" i="1" s="1"/>
  <c r="G248" i="1"/>
  <c r="H248" i="1" s="1"/>
  <c r="I248" i="1" s="1"/>
  <c r="H272" i="1"/>
  <c r="I272" i="1" s="1"/>
  <c r="F276" i="1"/>
  <c r="G276" i="1" s="1"/>
  <c r="F253" i="1"/>
  <c r="G253" i="1" s="1"/>
  <c r="F280" i="1"/>
  <c r="F274" i="1"/>
  <c r="G274" i="1" s="1"/>
  <c r="H274" i="1" s="1"/>
  <c r="I274" i="1" s="1"/>
  <c r="F268" i="1"/>
  <c r="G268" i="1" s="1"/>
  <c r="H264" i="1"/>
  <c r="I264" i="1" s="1"/>
  <c r="F279" i="1"/>
  <c r="G279" i="1" s="1"/>
  <c r="F273" i="1"/>
  <c r="G273" i="1" s="1"/>
  <c r="H273" i="1" s="1"/>
  <c r="I273" i="1" s="1"/>
  <c r="F267" i="1"/>
  <c r="G267" i="1" s="1"/>
  <c r="H267" i="1" s="1"/>
  <c r="I267" i="1" s="1"/>
  <c r="F262" i="1"/>
  <c r="G262" i="1" s="1"/>
  <c r="H262" i="1" s="1"/>
  <c r="I262" i="1" s="1"/>
  <c r="F256" i="1"/>
  <c r="F250" i="1"/>
  <c r="G250" i="1" s="1"/>
  <c r="H250" i="1" s="1"/>
  <c r="I250" i="1" s="1"/>
  <c r="F277" i="1"/>
  <c r="G277" i="1" s="1"/>
  <c r="F271" i="1"/>
  <c r="G271" i="1" s="1"/>
  <c r="F265" i="1"/>
  <c r="G265" i="1" s="1"/>
  <c r="H265" i="1" s="1"/>
  <c r="I265" i="1" s="1"/>
  <c r="F259" i="1"/>
  <c r="G259" i="1" s="1"/>
  <c r="F254" i="1"/>
  <c r="G254" i="1" s="1"/>
  <c r="H254" i="1" s="1"/>
  <c r="I254" i="1" s="1"/>
  <c r="H260" i="1"/>
  <c r="I260" i="1" s="1"/>
  <c r="H252" i="1"/>
  <c r="I252" i="1" s="1"/>
  <c r="H263" i="1"/>
  <c r="I263" i="1" s="1"/>
  <c r="H255" i="1"/>
  <c r="I255" i="1" s="1"/>
  <c r="H269" i="1"/>
  <c r="I269" i="1" s="1"/>
  <c r="H261" i="1"/>
  <c r="I261" i="1" s="1"/>
  <c r="H251" i="1"/>
  <c r="I251" i="1" s="1"/>
  <c r="H246" i="1"/>
  <c r="T256" i="1"/>
  <c r="U256" i="1" s="1"/>
  <c r="H247" i="1"/>
  <c r="I247" i="1" s="1"/>
  <c r="T249" i="1"/>
  <c r="O252" i="1"/>
  <c r="P252" i="1" s="1"/>
  <c r="O259" i="1"/>
  <c r="P259" i="1" s="1"/>
  <c r="O248" i="1"/>
  <c r="P248" i="1" s="1"/>
  <c r="T253" i="1"/>
  <c r="U253" i="1" s="1"/>
  <c r="O256" i="1"/>
  <c r="P256" i="1" s="1"/>
  <c r="T258" i="1"/>
  <c r="U258" i="1" s="1"/>
  <c r="T266" i="1"/>
  <c r="U266" i="1" s="1"/>
  <c r="T257" i="1"/>
  <c r="U257" i="1" s="1"/>
  <c r="T265" i="1"/>
  <c r="U265" i="1" s="1"/>
  <c r="T272" i="1"/>
  <c r="U272" i="1" s="1"/>
  <c r="T269" i="1"/>
  <c r="U269" i="1" s="1"/>
  <c r="T260" i="1"/>
  <c r="U260" i="1" s="1"/>
  <c r="O263" i="1"/>
  <c r="P263" i="1" s="1"/>
  <c r="T274" i="1"/>
  <c r="U274" i="1" s="1"/>
  <c r="T277" i="1"/>
  <c r="U277" i="1" s="1"/>
  <c r="T273" i="1"/>
  <c r="U273" i="1" s="1"/>
  <c r="T280" i="1"/>
  <c r="U280" i="1" s="1"/>
  <c r="BF226" i="1"/>
  <c r="BG226" i="1" s="1"/>
  <c r="BH226" i="1" s="1"/>
  <c r="BF211" i="1"/>
  <c r="BG211" i="1" s="1"/>
  <c r="BH211" i="1" s="1"/>
  <c r="BF219" i="1"/>
  <c r="BG219" i="1" s="1"/>
  <c r="BH219" i="1" s="1"/>
  <c r="BI219" i="1" s="1"/>
  <c r="BJ219" i="1" s="1"/>
  <c r="BF227" i="1"/>
  <c r="BG227" i="1" s="1"/>
  <c r="BH227" i="1" s="1"/>
  <c r="BI227" i="1" s="1"/>
  <c r="BJ227" i="1" s="1"/>
  <c r="BF235" i="1"/>
  <c r="BG235" i="1" s="1"/>
  <c r="BH235" i="1" s="1"/>
  <c r="BI235" i="1" s="1"/>
  <c r="BJ235" i="1" s="1"/>
  <c r="BF218" i="1"/>
  <c r="BG218" i="1" s="1"/>
  <c r="BH218" i="1" s="1"/>
  <c r="BI218" i="1" s="1"/>
  <c r="BJ218" i="1" s="1"/>
  <c r="BF212" i="1"/>
  <c r="BG212" i="1" s="1"/>
  <c r="BH212" i="1" s="1"/>
  <c r="BI212" i="1" s="1"/>
  <c r="BJ212" i="1" s="1"/>
  <c r="BF220" i="1"/>
  <c r="BG220" i="1" s="1"/>
  <c r="BH220" i="1" s="1"/>
  <c r="BF228" i="1"/>
  <c r="BG228" i="1" s="1"/>
  <c r="BH228" i="1" s="1"/>
  <c r="BI228" i="1" s="1"/>
  <c r="BJ228" i="1" s="1"/>
  <c r="BF236" i="1"/>
  <c r="BG236" i="1" s="1"/>
  <c r="BH236" i="1" s="1"/>
  <c r="BI236" i="1" s="1"/>
  <c r="BJ236" i="1" s="1"/>
  <c r="BF234" i="1"/>
  <c r="BG234" i="1" s="1"/>
  <c r="BH234" i="1" s="1"/>
  <c r="BI234" i="1" s="1"/>
  <c r="BJ234" i="1" s="1"/>
  <c r="BF213" i="1"/>
  <c r="BG213" i="1" s="1"/>
  <c r="BH213" i="1" s="1"/>
  <c r="BI213" i="1" s="1"/>
  <c r="BJ213" i="1" s="1"/>
  <c r="BF221" i="1"/>
  <c r="BG221" i="1" s="1"/>
  <c r="BH221" i="1" s="1"/>
  <c r="BI221" i="1" s="1"/>
  <c r="BJ221" i="1" s="1"/>
  <c r="BF229" i="1"/>
  <c r="BG229" i="1" s="1"/>
  <c r="BH229" i="1" s="1"/>
  <c r="BI229" i="1" s="1"/>
  <c r="BJ229" i="1" s="1"/>
  <c r="BF237" i="1"/>
  <c r="BG237" i="1" s="1"/>
  <c r="BH237" i="1" s="1"/>
  <c r="BI237" i="1" s="1"/>
  <c r="BJ237" i="1" s="1"/>
  <c r="BF230" i="1"/>
  <c r="BG230" i="1" s="1"/>
  <c r="BH230" i="1" s="1"/>
  <c r="BI230" i="1" s="1"/>
  <c r="BJ230" i="1" s="1"/>
  <c r="BF238" i="1"/>
  <c r="BG238" i="1" s="1"/>
  <c r="BH238" i="1" s="1"/>
  <c r="BF222" i="1"/>
  <c r="BG222" i="1" s="1"/>
  <c r="BH222" i="1" s="1"/>
  <c r="BI222" i="1" s="1"/>
  <c r="BJ222" i="1" s="1"/>
  <c r="BF207" i="1"/>
  <c r="BG207" i="1" s="1"/>
  <c r="BH207" i="1" s="1"/>
  <c r="BI207" i="1" s="1"/>
  <c r="BJ207" i="1" s="1"/>
  <c r="BF215" i="1"/>
  <c r="BG215" i="1" s="1"/>
  <c r="BH215" i="1" s="1"/>
  <c r="BF223" i="1"/>
  <c r="BG223" i="1" s="1"/>
  <c r="BH223" i="1" s="1"/>
  <c r="BF231" i="1"/>
  <c r="BG231" i="1" s="1"/>
  <c r="BH231" i="1" s="1"/>
  <c r="BI231" i="1" s="1"/>
  <c r="BJ231" i="1" s="1"/>
  <c r="BF239" i="1"/>
  <c r="BG239" i="1" s="1"/>
  <c r="BH239" i="1" s="1"/>
  <c r="BI239" i="1" s="1"/>
  <c r="BJ239" i="1" s="1"/>
  <c r="BF214" i="1"/>
  <c r="BG214" i="1" s="1"/>
  <c r="BH214" i="1" s="1"/>
  <c r="BI214" i="1" s="1"/>
  <c r="BJ214" i="1" s="1"/>
  <c r="BF208" i="1"/>
  <c r="BG208" i="1" s="1"/>
  <c r="BH208" i="1" s="1"/>
  <c r="BF216" i="1"/>
  <c r="BG216" i="1" s="1"/>
  <c r="BH216" i="1" s="1"/>
  <c r="BI216" i="1" s="1"/>
  <c r="BJ216" i="1" s="1"/>
  <c r="BF224" i="1"/>
  <c r="BG224" i="1" s="1"/>
  <c r="BH224" i="1" s="1"/>
  <c r="BF232" i="1"/>
  <c r="BG232" i="1" s="1"/>
  <c r="BH232" i="1" s="1"/>
  <c r="BI232" i="1" s="1"/>
  <c r="BJ232" i="1" s="1"/>
  <c r="BF240" i="1"/>
  <c r="BG240" i="1" s="1"/>
  <c r="BH240" i="1" s="1"/>
  <c r="BI240" i="1" s="1"/>
  <c r="BJ240" i="1" s="1"/>
  <c r="BF210" i="1"/>
  <c r="BG210" i="1" s="1"/>
  <c r="BH210" i="1" s="1"/>
  <c r="BI210" i="1" s="1"/>
  <c r="BJ210" i="1" s="1"/>
  <c r="BF209" i="1"/>
  <c r="BG209" i="1" s="1"/>
  <c r="BH209" i="1" s="1"/>
  <c r="BI209" i="1" s="1"/>
  <c r="BJ209" i="1" s="1"/>
  <c r="BF217" i="1"/>
  <c r="BG217" i="1" s="1"/>
  <c r="BH217" i="1" s="1"/>
  <c r="BI217" i="1" s="1"/>
  <c r="BJ217" i="1" s="1"/>
  <c r="BF225" i="1"/>
  <c r="BG225" i="1" s="1"/>
  <c r="BH225" i="1" s="1"/>
  <c r="BI225" i="1" s="1"/>
  <c r="BJ225" i="1" s="1"/>
  <c r="BF233" i="1"/>
  <c r="BG233" i="1" s="1"/>
  <c r="BH233" i="1" s="1"/>
  <c r="BI233" i="1" s="1"/>
  <c r="BJ233" i="1" s="1"/>
  <c r="BA209" i="1"/>
  <c r="BB209" i="1" s="1"/>
  <c r="BC209" i="1" s="1"/>
  <c r="BD209" i="1" s="1"/>
  <c r="BE209" i="1" s="1"/>
  <c r="BA216" i="1"/>
  <c r="BB216" i="1" s="1"/>
  <c r="BC216" i="1" s="1"/>
  <c r="BD216" i="1" s="1"/>
  <c r="BE216" i="1" s="1"/>
  <c r="BA223" i="1"/>
  <c r="BB223" i="1" s="1"/>
  <c r="BC223" i="1" s="1"/>
  <c r="BD223" i="1" s="1"/>
  <c r="BE223" i="1" s="1"/>
  <c r="BA230" i="1"/>
  <c r="BB230" i="1" s="1"/>
  <c r="BC230" i="1" s="1"/>
  <c r="BD230" i="1" s="1"/>
  <c r="BE230" i="1" s="1"/>
  <c r="BA238" i="1"/>
  <c r="BB238" i="1" s="1"/>
  <c r="BC238" i="1" s="1"/>
  <c r="BD238" i="1" s="1"/>
  <c r="BE238" i="1" s="1"/>
  <c r="BA218" i="1"/>
  <c r="BB218" i="1" s="1"/>
  <c r="BC218" i="1" s="1"/>
  <c r="BD218" i="1" s="1"/>
  <c r="BE218" i="1" s="1"/>
  <c r="BA225" i="1"/>
  <c r="BB225" i="1" s="1"/>
  <c r="BC225" i="1" s="1"/>
  <c r="BD225" i="1" s="1"/>
  <c r="BE225" i="1" s="1"/>
  <c r="BA232" i="1"/>
  <c r="BB232" i="1" s="1"/>
  <c r="BC232" i="1" s="1"/>
  <c r="BD232" i="1" s="1"/>
  <c r="BE232" i="1" s="1"/>
  <c r="BA239" i="1"/>
  <c r="BB239" i="1" s="1"/>
  <c r="BC239" i="1" s="1"/>
  <c r="BD239" i="1" s="1"/>
  <c r="BE239" i="1" s="1"/>
  <c r="BA221" i="1"/>
  <c r="BB221" i="1" s="1"/>
  <c r="BC221" i="1" s="1"/>
  <c r="BD221" i="1" s="1"/>
  <c r="BE221" i="1" s="1"/>
  <c r="BA227" i="1"/>
  <c r="BB227" i="1" s="1"/>
  <c r="BC227" i="1" s="1"/>
  <c r="BA235" i="1"/>
  <c r="BB235" i="1" s="1"/>
  <c r="BC235" i="1" s="1"/>
  <c r="BD235" i="1" s="1"/>
  <c r="BE235" i="1" s="1"/>
  <c r="BA207" i="1"/>
  <c r="BB207" i="1" s="1"/>
  <c r="BC207" i="1" s="1"/>
  <c r="BD207" i="1" s="1"/>
  <c r="BE207" i="1" s="1"/>
  <c r="BA214" i="1"/>
  <c r="BB214" i="1" s="1"/>
  <c r="BC214" i="1" s="1"/>
  <c r="BD214" i="1" s="1"/>
  <c r="BE214" i="1" s="1"/>
  <c r="BA222" i="1"/>
  <c r="BB222" i="1" s="1"/>
  <c r="BC222" i="1" s="1"/>
  <c r="BD222" i="1" s="1"/>
  <c r="BE222" i="1" s="1"/>
  <c r="BA228" i="1"/>
  <c r="BB228" i="1" s="1"/>
  <c r="BC228" i="1" s="1"/>
  <c r="BD228" i="1" s="1"/>
  <c r="BE228" i="1" s="1"/>
  <c r="BA236" i="1"/>
  <c r="BB236" i="1" s="1"/>
  <c r="BC236" i="1" s="1"/>
  <c r="BD236" i="1" s="1"/>
  <c r="BE236" i="1" s="1"/>
  <c r="BA212" i="1"/>
  <c r="BB212" i="1" s="1"/>
  <c r="BC212" i="1" s="1"/>
  <c r="BD212" i="1" s="1"/>
  <c r="BE212" i="1" s="1"/>
  <c r="BA213" i="1"/>
  <c r="BB213" i="1" s="1"/>
  <c r="BC213" i="1" s="1"/>
  <c r="BD213" i="1" s="1"/>
  <c r="BE213" i="1" s="1"/>
  <c r="BA208" i="1"/>
  <c r="BB208" i="1" s="1"/>
  <c r="BC208" i="1" s="1"/>
  <c r="BD208" i="1" s="1"/>
  <c r="BE208" i="1" s="1"/>
  <c r="BA215" i="1"/>
  <c r="BB215" i="1" s="1"/>
  <c r="BC215" i="1" s="1"/>
  <c r="BD215" i="1" s="1"/>
  <c r="BE215" i="1" s="1"/>
  <c r="BA229" i="1"/>
  <c r="BB229" i="1" s="1"/>
  <c r="BC229" i="1" s="1"/>
  <c r="BD229" i="1" s="1"/>
  <c r="BE229" i="1" s="1"/>
  <c r="AV218" i="1"/>
  <c r="AW218" i="1" s="1"/>
  <c r="AX218" i="1" s="1"/>
  <c r="AY218" i="1" s="1"/>
  <c r="AV234" i="1"/>
  <c r="AW234" i="1" s="1"/>
  <c r="AX234" i="1" s="1"/>
  <c r="AY234" i="1" s="1"/>
  <c r="AV227" i="1"/>
  <c r="AW227" i="1" s="1"/>
  <c r="AX227" i="1" s="1"/>
  <c r="AY227" i="1" s="1"/>
  <c r="AV212" i="1"/>
  <c r="AW212" i="1" s="1"/>
  <c r="AX212" i="1" s="1"/>
  <c r="AY212" i="1" s="1"/>
  <c r="AV220" i="1"/>
  <c r="AW220" i="1" s="1"/>
  <c r="AX220" i="1" s="1"/>
  <c r="AY220" i="1" s="1"/>
  <c r="AV228" i="1"/>
  <c r="AW228" i="1" s="1"/>
  <c r="AX228" i="1" s="1"/>
  <c r="AY228" i="1" s="1"/>
  <c r="AV236" i="1"/>
  <c r="AW236" i="1" s="1"/>
  <c r="AX236" i="1" s="1"/>
  <c r="AY236" i="1" s="1"/>
  <c r="AV237" i="1"/>
  <c r="AW237" i="1" s="1"/>
  <c r="AX237" i="1" s="1"/>
  <c r="AY237" i="1" s="1"/>
  <c r="AV222" i="1"/>
  <c r="AW222" i="1" s="1"/>
  <c r="AX222" i="1" s="1"/>
  <c r="AY222" i="1" s="1"/>
  <c r="AV207" i="1"/>
  <c r="AW207" i="1" s="1"/>
  <c r="AX207" i="1" s="1"/>
  <c r="AY207" i="1" s="1"/>
  <c r="AV215" i="1"/>
  <c r="AW215" i="1" s="1"/>
  <c r="AX215" i="1" s="1"/>
  <c r="AY215" i="1" s="1"/>
  <c r="AV239" i="1"/>
  <c r="AW239" i="1" s="1"/>
  <c r="AX239" i="1" s="1"/>
  <c r="AY239" i="1" s="1"/>
  <c r="AV230" i="1"/>
  <c r="AW230" i="1" s="1"/>
  <c r="AX230" i="1" s="1"/>
  <c r="AY230" i="1" s="1"/>
  <c r="AV231" i="1"/>
  <c r="AW231" i="1" s="1"/>
  <c r="AX231" i="1" s="1"/>
  <c r="AY231" i="1" s="1"/>
  <c r="AV208" i="1"/>
  <c r="AW208" i="1" s="1"/>
  <c r="AX208" i="1" s="1"/>
  <c r="AY208" i="1" s="1"/>
  <c r="AV216" i="1"/>
  <c r="AW216" i="1" s="1"/>
  <c r="AX216" i="1" s="1"/>
  <c r="AY216" i="1" s="1"/>
  <c r="AV224" i="1"/>
  <c r="AW224" i="1" s="1"/>
  <c r="AX224" i="1" s="1"/>
  <c r="AY224" i="1" s="1"/>
  <c r="AV232" i="1"/>
  <c r="AW232" i="1" s="1"/>
  <c r="AX232" i="1" s="1"/>
  <c r="AY232" i="1" s="1"/>
  <c r="AV240" i="1"/>
  <c r="AW240" i="1" s="1"/>
  <c r="AX240" i="1" s="1"/>
  <c r="AY240" i="1" s="1"/>
  <c r="AV229" i="1"/>
  <c r="AW229" i="1" s="1"/>
  <c r="AX229" i="1" s="1"/>
  <c r="AY229" i="1" s="1"/>
  <c r="AV214" i="1"/>
  <c r="AW214" i="1" s="1"/>
  <c r="AX214" i="1" s="1"/>
  <c r="AY214" i="1" s="1"/>
  <c r="AV238" i="1"/>
  <c r="AW238" i="1" s="1"/>
  <c r="AX238" i="1" s="1"/>
  <c r="AY238" i="1" s="1"/>
  <c r="AV223" i="1"/>
  <c r="AW223" i="1" s="1"/>
  <c r="AX223" i="1" s="1"/>
  <c r="AY223" i="1" s="1"/>
  <c r="AV209" i="1"/>
  <c r="AW209" i="1" s="1"/>
  <c r="AX209" i="1" s="1"/>
  <c r="AY209" i="1" s="1"/>
  <c r="AV217" i="1"/>
  <c r="AW217" i="1" s="1"/>
  <c r="AX217" i="1" s="1"/>
  <c r="AY217" i="1" s="1"/>
  <c r="AV225" i="1"/>
  <c r="AW225" i="1" s="1"/>
  <c r="AX225" i="1" s="1"/>
  <c r="AY225" i="1" s="1"/>
  <c r="AV233" i="1"/>
  <c r="AW233" i="1" s="1"/>
  <c r="AX233" i="1" s="1"/>
  <c r="AY233" i="1" s="1"/>
  <c r="AV241" i="1"/>
  <c r="AW241" i="1" s="1"/>
  <c r="AX241" i="1" s="1"/>
  <c r="AY241" i="1" s="1"/>
  <c r="AV210" i="1"/>
  <c r="AW210" i="1" s="1"/>
  <c r="AX210" i="1" s="1"/>
  <c r="AY210" i="1" s="1"/>
  <c r="AV226" i="1"/>
  <c r="AW226" i="1" s="1"/>
  <c r="AX226" i="1" s="1"/>
  <c r="AY226" i="1" s="1"/>
  <c r="AV211" i="1"/>
  <c r="AW211" i="1" s="1"/>
  <c r="AX211" i="1" s="1"/>
  <c r="AY211" i="1" s="1"/>
  <c r="AV219" i="1"/>
  <c r="AW219" i="1" s="1"/>
  <c r="AX219" i="1" s="1"/>
  <c r="AY219" i="1" s="1"/>
  <c r="AQ215" i="1"/>
  <c r="AR215" i="1" s="1"/>
  <c r="AS215" i="1" s="1"/>
  <c r="AT215" i="1" s="1"/>
  <c r="AQ223" i="1"/>
  <c r="AR223" i="1" s="1"/>
  <c r="AS223" i="1" s="1"/>
  <c r="AT223" i="1" s="1"/>
  <c r="AQ208" i="1"/>
  <c r="AR208" i="1" s="1"/>
  <c r="AS208" i="1" s="1"/>
  <c r="AT208" i="1" s="1"/>
  <c r="AQ216" i="1"/>
  <c r="AR216" i="1" s="1"/>
  <c r="AS216" i="1" s="1"/>
  <c r="AT216" i="1" s="1"/>
  <c r="AQ224" i="1"/>
  <c r="AR224" i="1" s="1"/>
  <c r="AS224" i="1" s="1"/>
  <c r="AT224" i="1" s="1"/>
  <c r="AQ232" i="1"/>
  <c r="AR232" i="1" s="1"/>
  <c r="AS232" i="1" s="1"/>
  <c r="AT232" i="1" s="1"/>
  <c r="AQ239" i="1"/>
  <c r="AR239" i="1" s="1"/>
  <c r="AS239" i="1" s="1"/>
  <c r="AT239" i="1" s="1"/>
  <c r="AQ218" i="1"/>
  <c r="AR218" i="1" s="1"/>
  <c r="AS218" i="1" s="1"/>
  <c r="AT218" i="1" s="1"/>
  <c r="AQ241" i="1"/>
  <c r="AR241" i="1" s="1"/>
  <c r="AS241" i="1" s="1"/>
  <c r="AT241" i="1" s="1"/>
  <c r="AQ210" i="1"/>
  <c r="AR210" i="1" s="1"/>
  <c r="AS210" i="1" s="1"/>
  <c r="AT210" i="1" s="1"/>
  <c r="AQ226" i="1"/>
  <c r="AR226" i="1" s="1"/>
  <c r="AS226" i="1" s="1"/>
  <c r="AT226" i="1" s="1"/>
  <c r="AQ234" i="1"/>
  <c r="AR234" i="1" s="1"/>
  <c r="AS234" i="1" s="1"/>
  <c r="AT234" i="1" s="1"/>
  <c r="AQ211" i="1"/>
  <c r="AR211" i="1" s="1"/>
  <c r="AS211" i="1" s="1"/>
  <c r="AT211" i="1" s="1"/>
  <c r="AQ219" i="1"/>
  <c r="AR219" i="1" s="1"/>
  <c r="AS219" i="1" s="1"/>
  <c r="AT219" i="1" s="1"/>
  <c r="AQ227" i="1"/>
  <c r="AR227" i="1" s="1"/>
  <c r="AS227" i="1" s="1"/>
  <c r="AT227" i="1" s="1"/>
  <c r="AQ235" i="1"/>
  <c r="AR235" i="1" s="1"/>
  <c r="AS235" i="1" s="1"/>
  <c r="AT235" i="1" s="1"/>
  <c r="AQ220" i="1"/>
  <c r="AR220" i="1" s="1"/>
  <c r="AS220" i="1" s="1"/>
  <c r="AT220" i="1" s="1"/>
  <c r="AQ236" i="1"/>
  <c r="AR236" i="1" s="1"/>
  <c r="AS236" i="1" s="1"/>
  <c r="AT236" i="1" s="1"/>
  <c r="AQ212" i="1"/>
  <c r="AR212" i="1" s="1"/>
  <c r="AS212" i="1" s="1"/>
  <c r="AT212" i="1" s="1"/>
  <c r="AQ228" i="1"/>
  <c r="AR228" i="1" s="1"/>
  <c r="AS228" i="1" s="1"/>
  <c r="AT228" i="1" s="1"/>
  <c r="AQ213" i="1"/>
  <c r="AR213" i="1" s="1"/>
  <c r="AS213" i="1" s="1"/>
  <c r="AT213" i="1" s="1"/>
  <c r="AQ221" i="1"/>
  <c r="AR221" i="1" s="1"/>
  <c r="AS221" i="1" s="1"/>
  <c r="AT221" i="1" s="1"/>
  <c r="AQ229" i="1"/>
  <c r="AR229" i="1" s="1"/>
  <c r="AS229" i="1" s="1"/>
  <c r="AT229" i="1" s="1"/>
  <c r="AQ237" i="1"/>
  <c r="AR237" i="1" s="1"/>
  <c r="AS237" i="1" s="1"/>
  <c r="AT237" i="1" s="1"/>
  <c r="AQ214" i="1"/>
  <c r="AR214" i="1" s="1"/>
  <c r="AS214" i="1" s="1"/>
  <c r="AT214" i="1" s="1"/>
  <c r="AQ222" i="1"/>
  <c r="AR222" i="1" s="1"/>
  <c r="AS222" i="1" s="1"/>
  <c r="AT222" i="1" s="1"/>
  <c r="AQ230" i="1"/>
  <c r="AR230" i="1" s="1"/>
  <c r="AS230" i="1" s="1"/>
  <c r="AT230" i="1" s="1"/>
  <c r="AQ238" i="1"/>
  <c r="AR238" i="1" s="1"/>
  <c r="AS238" i="1" s="1"/>
  <c r="AT238" i="1" s="1"/>
  <c r="AQ207" i="1"/>
  <c r="AR207" i="1" s="1"/>
  <c r="AS207" i="1" s="1"/>
  <c r="AT207" i="1" s="1"/>
  <c r="AU207" i="1" s="1"/>
  <c r="AL218" i="1"/>
  <c r="AM218" i="1" s="1"/>
  <c r="AN218" i="1" s="1"/>
  <c r="AO218" i="1" s="1"/>
  <c r="AL211" i="1"/>
  <c r="AM211" i="1" s="1"/>
  <c r="AN211" i="1" s="1"/>
  <c r="AO211" i="1" s="1"/>
  <c r="AL219" i="1"/>
  <c r="AM219" i="1" s="1"/>
  <c r="AN219" i="1" s="1"/>
  <c r="AO219" i="1" s="1"/>
  <c r="AL227" i="1"/>
  <c r="AM227" i="1" s="1"/>
  <c r="AN227" i="1" s="1"/>
  <c r="AO227" i="1" s="1"/>
  <c r="AL235" i="1"/>
  <c r="AM235" i="1" s="1"/>
  <c r="AN235" i="1" s="1"/>
  <c r="AO235" i="1" s="1"/>
  <c r="AL229" i="1"/>
  <c r="AM229" i="1" s="1"/>
  <c r="AN229" i="1" s="1"/>
  <c r="AO229" i="1" s="1"/>
  <c r="AL237" i="1"/>
  <c r="AM237" i="1" s="1"/>
  <c r="AN237" i="1" s="1"/>
  <c r="AO237" i="1" s="1"/>
  <c r="AL230" i="1"/>
  <c r="AM230" i="1" s="1"/>
  <c r="AN230" i="1" s="1"/>
  <c r="AO230" i="1" s="1"/>
  <c r="AL238" i="1"/>
  <c r="AM238" i="1" s="1"/>
  <c r="AN238" i="1" s="1"/>
  <c r="AO238" i="1" s="1"/>
  <c r="AL221" i="1"/>
  <c r="AM221" i="1" s="1"/>
  <c r="AN221" i="1" s="1"/>
  <c r="AO221" i="1" s="1"/>
  <c r="AL222" i="1"/>
  <c r="AM222" i="1" s="1"/>
  <c r="AN222" i="1" s="1"/>
  <c r="AO222" i="1" s="1"/>
  <c r="AL207" i="1"/>
  <c r="AM207" i="1" s="1"/>
  <c r="AN207" i="1" s="1"/>
  <c r="AO207" i="1" s="1"/>
  <c r="AP207" i="1" s="1"/>
  <c r="AL215" i="1"/>
  <c r="AM215" i="1" s="1"/>
  <c r="AN215" i="1" s="1"/>
  <c r="AO215" i="1" s="1"/>
  <c r="AL223" i="1"/>
  <c r="AM223" i="1" s="1"/>
  <c r="AN223" i="1" s="1"/>
  <c r="AO223" i="1" s="1"/>
  <c r="AL231" i="1"/>
  <c r="AM231" i="1" s="1"/>
  <c r="AN231" i="1" s="1"/>
  <c r="AO231" i="1" s="1"/>
  <c r="AL239" i="1"/>
  <c r="AM239" i="1" s="1"/>
  <c r="AN239" i="1" s="1"/>
  <c r="AO239" i="1" s="1"/>
  <c r="AL214" i="1"/>
  <c r="AM214" i="1" s="1"/>
  <c r="AN214" i="1" s="1"/>
  <c r="AO214" i="1" s="1"/>
  <c r="AL208" i="1"/>
  <c r="AM208" i="1" s="1"/>
  <c r="AN208" i="1" s="1"/>
  <c r="AO208" i="1" s="1"/>
  <c r="AL216" i="1"/>
  <c r="AM216" i="1" s="1"/>
  <c r="AN216" i="1" s="1"/>
  <c r="AO216" i="1" s="1"/>
  <c r="AL224" i="1"/>
  <c r="AM224" i="1" s="1"/>
  <c r="AN224" i="1" s="1"/>
  <c r="AO224" i="1" s="1"/>
  <c r="AL232" i="1"/>
  <c r="AM232" i="1" s="1"/>
  <c r="AN232" i="1" s="1"/>
  <c r="AO232" i="1" s="1"/>
  <c r="AL240" i="1"/>
  <c r="AM240" i="1" s="1"/>
  <c r="AN240" i="1" s="1"/>
  <c r="AO240" i="1" s="1"/>
  <c r="AL233" i="1"/>
  <c r="AM233" i="1" s="1"/>
  <c r="AN233" i="1" s="1"/>
  <c r="AO233" i="1" s="1"/>
  <c r="AL241" i="1"/>
  <c r="AM241" i="1" s="1"/>
  <c r="AN241" i="1" s="1"/>
  <c r="AO241" i="1" s="1"/>
  <c r="AL210" i="1"/>
  <c r="AM210" i="1" s="1"/>
  <c r="AN210" i="1" s="1"/>
  <c r="AO210" i="1" s="1"/>
  <c r="AL226" i="1"/>
  <c r="AM226" i="1" s="1"/>
  <c r="AN226" i="1" s="1"/>
  <c r="AO226" i="1" s="1"/>
  <c r="AG238" i="1"/>
  <c r="AH238" i="1" s="1"/>
  <c r="AI238" i="1" s="1"/>
  <c r="AJ238" i="1" s="1"/>
  <c r="AG231" i="1"/>
  <c r="AH231" i="1" s="1"/>
  <c r="AI231" i="1" s="1"/>
  <c r="AJ231" i="1" s="1"/>
  <c r="AG208" i="1"/>
  <c r="AH208" i="1" s="1"/>
  <c r="AI208" i="1" s="1"/>
  <c r="AJ208" i="1" s="1"/>
  <c r="AG216" i="1"/>
  <c r="AH216" i="1" s="1"/>
  <c r="AI216" i="1" s="1"/>
  <c r="AJ216" i="1" s="1"/>
  <c r="AG224" i="1"/>
  <c r="AH224" i="1" s="1"/>
  <c r="AI224" i="1" s="1"/>
  <c r="AJ224" i="1" s="1"/>
  <c r="AG232" i="1"/>
  <c r="AH232" i="1" s="1"/>
  <c r="AI232" i="1" s="1"/>
  <c r="AJ232" i="1" s="1"/>
  <c r="AG240" i="1"/>
  <c r="AH240" i="1" s="1"/>
  <c r="AI240" i="1" s="1"/>
  <c r="AJ240" i="1" s="1"/>
  <c r="AG215" i="1"/>
  <c r="AH215" i="1" s="1"/>
  <c r="AI215" i="1" s="1"/>
  <c r="AJ215" i="1" s="1"/>
  <c r="AG209" i="1"/>
  <c r="AH209" i="1" s="1"/>
  <c r="AI209" i="1" s="1"/>
  <c r="AJ209" i="1" s="1"/>
  <c r="AG217" i="1"/>
  <c r="AH217" i="1" s="1"/>
  <c r="AI217" i="1" s="1"/>
  <c r="AJ217" i="1" s="1"/>
  <c r="AG225" i="1"/>
  <c r="AH225" i="1" s="1"/>
  <c r="AI225" i="1" s="1"/>
  <c r="AJ225" i="1" s="1"/>
  <c r="AG233" i="1"/>
  <c r="AH233" i="1" s="1"/>
  <c r="AI233" i="1" s="1"/>
  <c r="AJ233" i="1" s="1"/>
  <c r="AG241" i="1"/>
  <c r="AH241" i="1" s="1"/>
  <c r="AI241" i="1" s="1"/>
  <c r="AJ241" i="1" s="1"/>
  <c r="AG210" i="1"/>
  <c r="AH210" i="1" s="1"/>
  <c r="AI210" i="1" s="1"/>
  <c r="AJ210" i="1" s="1"/>
  <c r="AG218" i="1"/>
  <c r="AH218" i="1" s="1"/>
  <c r="AI218" i="1" s="1"/>
  <c r="AJ218" i="1" s="1"/>
  <c r="AG226" i="1"/>
  <c r="AH226" i="1" s="1"/>
  <c r="AI226" i="1" s="1"/>
  <c r="AJ226" i="1" s="1"/>
  <c r="AG234" i="1"/>
  <c r="AH234" i="1" s="1"/>
  <c r="AI234" i="1" s="1"/>
  <c r="AJ234" i="1" s="1"/>
  <c r="AG222" i="1"/>
  <c r="AH222" i="1" s="1"/>
  <c r="AI222" i="1" s="1"/>
  <c r="AJ222" i="1" s="1"/>
  <c r="AG239" i="1"/>
  <c r="AH239" i="1" s="1"/>
  <c r="AI239" i="1" s="1"/>
  <c r="AJ239" i="1" s="1"/>
  <c r="AG211" i="1"/>
  <c r="AH211" i="1" s="1"/>
  <c r="AI211" i="1" s="1"/>
  <c r="AJ211" i="1" s="1"/>
  <c r="AG219" i="1"/>
  <c r="AH219" i="1" s="1"/>
  <c r="AI219" i="1" s="1"/>
  <c r="AJ219" i="1" s="1"/>
  <c r="AG227" i="1"/>
  <c r="AH227" i="1" s="1"/>
  <c r="AI227" i="1" s="1"/>
  <c r="AJ227" i="1" s="1"/>
  <c r="AG235" i="1"/>
  <c r="AH235" i="1" s="1"/>
  <c r="AI235" i="1" s="1"/>
  <c r="AJ235" i="1" s="1"/>
  <c r="AG230" i="1"/>
  <c r="AH230" i="1" s="1"/>
  <c r="AI230" i="1" s="1"/>
  <c r="AJ230" i="1" s="1"/>
  <c r="AG223" i="1"/>
  <c r="AH223" i="1" s="1"/>
  <c r="AI223" i="1" s="1"/>
  <c r="AJ223" i="1" s="1"/>
  <c r="AG212" i="1"/>
  <c r="AH212" i="1" s="1"/>
  <c r="AI212" i="1" s="1"/>
  <c r="AJ212" i="1" s="1"/>
  <c r="AG220" i="1"/>
  <c r="AH220" i="1" s="1"/>
  <c r="AI220" i="1" s="1"/>
  <c r="AJ220" i="1" s="1"/>
  <c r="AG228" i="1"/>
  <c r="AH228" i="1" s="1"/>
  <c r="AI228" i="1" s="1"/>
  <c r="AJ228" i="1" s="1"/>
  <c r="AG236" i="1"/>
  <c r="AH236" i="1" s="1"/>
  <c r="AI236" i="1" s="1"/>
  <c r="AJ236" i="1" s="1"/>
  <c r="AG214" i="1"/>
  <c r="AH214" i="1" s="1"/>
  <c r="AI214" i="1" s="1"/>
  <c r="AJ214" i="1" s="1"/>
  <c r="AG207" i="1"/>
  <c r="AH207" i="1" s="1"/>
  <c r="AI207" i="1" s="1"/>
  <c r="AJ207" i="1" s="1"/>
  <c r="AK207" i="1" s="1"/>
  <c r="AG213" i="1"/>
  <c r="AH213" i="1" s="1"/>
  <c r="AI213" i="1" s="1"/>
  <c r="AJ213" i="1" s="1"/>
  <c r="AG221" i="1"/>
  <c r="AH221" i="1" s="1"/>
  <c r="AI221" i="1" s="1"/>
  <c r="AJ221" i="1" s="1"/>
  <c r="AG229" i="1"/>
  <c r="AH229" i="1" s="1"/>
  <c r="AI229" i="1" s="1"/>
  <c r="AJ229" i="1" s="1"/>
  <c r="AB233" i="1"/>
  <c r="AC233" i="1" s="1"/>
  <c r="AD233" i="1" s="1"/>
  <c r="AE233" i="1" s="1"/>
  <c r="AB241" i="1"/>
  <c r="AC241" i="1" s="1"/>
  <c r="AD241" i="1" s="1"/>
  <c r="AE241" i="1" s="1"/>
  <c r="AB212" i="1"/>
  <c r="AC212" i="1" s="1"/>
  <c r="AD212" i="1" s="1"/>
  <c r="AE212" i="1" s="1"/>
  <c r="AB226" i="1"/>
  <c r="AC226" i="1" s="1"/>
  <c r="AD226" i="1" s="1"/>
  <c r="AE226" i="1" s="1"/>
  <c r="AB234" i="1"/>
  <c r="AC234" i="1" s="1"/>
  <c r="AD234" i="1" s="1"/>
  <c r="AE234" i="1" s="1"/>
  <c r="AB235" i="1"/>
  <c r="AC235" i="1" s="1"/>
  <c r="AD235" i="1" s="1"/>
  <c r="AE235" i="1" s="1"/>
  <c r="AB221" i="1"/>
  <c r="AC221" i="1" s="1"/>
  <c r="AD221" i="1" s="1"/>
  <c r="AE221" i="1" s="1"/>
  <c r="AB229" i="1"/>
  <c r="AC229" i="1" s="1"/>
  <c r="AD229" i="1" s="1"/>
  <c r="AE229" i="1" s="1"/>
  <c r="AB237" i="1"/>
  <c r="AC237" i="1" s="1"/>
  <c r="AD237" i="1" s="1"/>
  <c r="AE237" i="1" s="1"/>
  <c r="AB207" i="1"/>
  <c r="AC207" i="1" s="1"/>
  <c r="AD207" i="1" s="1"/>
  <c r="AE207" i="1" s="1"/>
  <c r="AF207" i="1" s="1"/>
  <c r="AB208" i="1"/>
  <c r="AC208" i="1" s="1"/>
  <c r="AD208" i="1" s="1"/>
  <c r="AE208" i="1" s="1"/>
  <c r="AB215" i="1"/>
  <c r="AC215" i="1" s="1"/>
  <c r="AD215" i="1" s="1"/>
  <c r="AE215" i="1" s="1"/>
  <c r="AB222" i="1"/>
  <c r="AC222" i="1" s="1"/>
  <c r="AD222" i="1" s="1"/>
  <c r="AE222" i="1" s="1"/>
  <c r="AB230" i="1"/>
  <c r="AC230" i="1" s="1"/>
  <c r="AD230" i="1" s="1"/>
  <c r="AE230" i="1" s="1"/>
  <c r="AB238" i="1"/>
  <c r="AC238" i="1" s="1"/>
  <c r="AD238" i="1" s="1"/>
  <c r="AE238" i="1" s="1"/>
  <c r="S240" i="1"/>
  <c r="T240" i="1" s="1"/>
  <c r="U240" i="1" s="1"/>
  <c r="R210" i="1"/>
  <c r="S210" i="1" s="1"/>
  <c r="T210" i="1" s="1"/>
  <c r="U210" i="1" s="1"/>
  <c r="R218" i="1"/>
  <c r="S218" i="1" s="1"/>
  <c r="R226" i="1"/>
  <c r="S226" i="1" s="1"/>
  <c r="R234" i="1"/>
  <c r="S234" i="1" s="1"/>
  <c r="T234" i="1" s="1"/>
  <c r="U234" i="1" s="1"/>
  <c r="W207" i="1"/>
  <c r="X207" i="1" s="1"/>
  <c r="Y207" i="1" s="1"/>
  <c r="Z207" i="1" s="1"/>
  <c r="AA207" i="1" s="1"/>
  <c r="W215" i="1"/>
  <c r="X215" i="1" s="1"/>
  <c r="Y215" i="1" s="1"/>
  <c r="Z215" i="1" s="1"/>
  <c r="W223" i="1"/>
  <c r="X223" i="1" s="1"/>
  <c r="Y223" i="1" s="1"/>
  <c r="Z223" i="1" s="1"/>
  <c r="W231" i="1"/>
  <c r="X231" i="1" s="1"/>
  <c r="Y231" i="1" s="1"/>
  <c r="Z231" i="1" s="1"/>
  <c r="W239" i="1"/>
  <c r="X239" i="1" s="1"/>
  <c r="Y239" i="1" s="1"/>
  <c r="Z239" i="1" s="1"/>
  <c r="R211" i="1"/>
  <c r="S211" i="1" s="1"/>
  <c r="T211" i="1" s="1"/>
  <c r="U211" i="1" s="1"/>
  <c r="R219" i="1"/>
  <c r="S219" i="1" s="1"/>
  <c r="T219" i="1" s="1"/>
  <c r="U219" i="1" s="1"/>
  <c r="R227" i="1"/>
  <c r="S227" i="1" s="1"/>
  <c r="R235" i="1"/>
  <c r="S235" i="1" s="1"/>
  <c r="W208" i="1"/>
  <c r="X208" i="1" s="1"/>
  <c r="Y208" i="1" s="1"/>
  <c r="Z208" i="1" s="1"/>
  <c r="W216" i="1"/>
  <c r="X216" i="1" s="1"/>
  <c r="Y216" i="1" s="1"/>
  <c r="Z216" i="1" s="1"/>
  <c r="W224" i="1"/>
  <c r="X224" i="1" s="1"/>
  <c r="Y224" i="1" s="1"/>
  <c r="Z224" i="1" s="1"/>
  <c r="W232" i="1"/>
  <c r="X232" i="1" s="1"/>
  <c r="Y232" i="1" s="1"/>
  <c r="Z232" i="1" s="1"/>
  <c r="W240" i="1"/>
  <c r="X240" i="1" s="1"/>
  <c r="Y240" i="1" s="1"/>
  <c r="Z240" i="1" s="1"/>
  <c r="R212" i="1"/>
  <c r="S212" i="1" s="1"/>
  <c r="T212" i="1" s="1"/>
  <c r="U212" i="1" s="1"/>
  <c r="R220" i="1"/>
  <c r="S220" i="1" s="1"/>
  <c r="R228" i="1"/>
  <c r="S228" i="1" s="1"/>
  <c r="T228" i="1" s="1"/>
  <c r="U228" i="1" s="1"/>
  <c r="R236" i="1"/>
  <c r="W209" i="1"/>
  <c r="X209" i="1" s="1"/>
  <c r="Y209" i="1" s="1"/>
  <c r="Z209" i="1" s="1"/>
  <c r="W217" i="1"/>
  <c r="X217" i="1" s="1"/>
  <c r="Y217" i="1" s="1"/>
  <c r="Z217" i="1" s="1"/>
  <c r="W225" i="1"/>
  <c r="X225" i="1" s="1"/>
  <c r="Y225" i="1" s="1"/>
  <c r="Z225" i="1" s="1"/>
  <c r="W233" i="1"/>
  <c r="X233" i="1" s="1"/>
  <c r="Y233" i="1" s="1"/>
  <c r="Z233" i="1" s="1"/>
  <c r="W241" i="1"/>
  <c r="X241" i="1" s="1"/>
  <c r="Y241" i="1" s="1"/>
  <c r="Z241" i="1" s="1"/>
  <c r="R213" i="1"/>
  <c r="S213" i="1" s="1"/>
  <c r="T213" i="1" s="1"/>
  <c r="U213" i="1" s="1"/>
  <c r="R221" i="1"/>
  <c r="S221" i="1" s="1"/>
  <c r="T221" i="1" s="1"/>
  <c r="U221" i="1" s="1"/>
  <c r="R229" i="1"/>
  <c r="S229" i="1" s="1"/>
  <c r="T229" i="1" s="1"/>
  <c r="U229" i="1" s="1"/>
  <c r="R237" i="1"/>
  <c r="S237" i="1" s="1"/>
  <c r="W210" i="1"/>
  <c r="X210" i="1" s="1"/>
  <c r="Y210" i="1" s="1"/>
  <c r="Z210" i="1" s="1"/>
  <c r="W218" i="1"/>
  <c r="X218" i="1" s="1"/>
  <c r="Y218" i="1" s="1"/>
  <c r="Z218" i="1" s="1"/>
  <c r="W226" i="1"/>
  <c r="X226" i="1" s="1"/>
  <c r="Y226" i="1" s="1"/>
  <c r="Z226" i="1" s="1"/>
  <c r="W234" i="1"/>
  <c r="X234" i="1" s="1"/>
  <c r="Y234" i="1" s="1"/>
  <c r="Z234" i="1" s="1"/>
  <c r="R214" i="1"/>
  <c r="S214" i="1" s="1"/>
  <c r="R222" i="1"/>
  <c r="S222" i="1" s="1"/>
  <c r="R230" i="1"/>
  <c r="S230" i="1" s="1"/>
  <c r="R238" i="1"/>
  <c r="S238" i="1" s="1"/>
  <c r="T238" i="1" s="1"/>
  <c r="U238" i="1" s="1"/>
  <c r="W211" i="1"/>
  <c r="X211" i="1" s="1"/>
  <c r="Y211" i="1" s="1"/>
  <c r="Z211" i="1" s="1"/>
  <c r="W219" i="1"/>
  <c r="X219" i="1" s="1"/>
  <c r="Y219" i="1" s="1"/>
  <c r="Z219" i="1" s="1"/>
  <c r="W227" i="1"/>
  <c r="X227" i="1" s="1"/>
  <c r="Y227" i="1" s="1"/>
  <c r="Z227" i="1" s="1"/>
  <c r="W235" i="1"/>
  <c r="X235" i="1" s="1"/>
  <c r="Y235" i="1" s="1"/>
  <c r="Z235" i="1" s="1"/>
  <c r="R207" i="1"/>
  <c r="S207" i="1" s="1"/>
  <c r="R215" i="1"/>
  <c r="S215" i="1" s="1"/>
  <c r="T215" i="1" s="1"/>
  <c r="U215" i="1" s="1"/>
  <c r="R223" i="1"/>
  <c r="S223" i="1" s="1"/>
  <c r="T223" i="1" s="1"/>
  <c r="U223" i="1" s="1"/>
  <c r="R231" i="1"/>
  <c r="S231" i="1" s="1"/>
  <c r="R239" i="1"/>
  <c r="S239" i="1" s="1"/>
  <c r="W212" i="1"/>
  <c r="X212" i="1" s="1"/>
  <c r="Y212" i="1" s="1"/>
  <c r="Z212" i="1" s="1"/>
  <c r="W220" i="1"/>
  <c r="X220" i="1" s="1"/>
  <c r="Y220" i="1" s="1"/>
  <c r="Z220" i="1" s="1"/>
  <c r="W228" i="1"/>
  <c r="X228" i="1" s="1"/>
  <c r="Y228" i="1" s="1"/>
  <c r="Z228" i="1" s="1"/>
  <c r="W236" i="1"/>
  <c r="X236" i="1" s="1"/>
  <c r="Y236" i="1" s="1"/>
  <c r="Z236" i="1" s="1"/>
  <c r="R208" i="1"/>
  <c r="S208" i="1" s="1"/>
  <c r="R216" i="1"/>
  <c r="S216" i="1" s="1"/>
  <c r="T216" i="1" s="1"/>
  <c r="U216" i="1" s="1"/>
  <c r="R224" i="1"/>
  <c r="S224" i="1" s="1"/>
  <c r="T224" i="1" s="1"/>
  <c r="U224" i="1" s="1"/>
  <c r="R232" i="1"/>
  <c r="S232" i="1" s="1"/>
  <c r="T232" i="1" s="1"/>
  <c r="U232" i="1" s="1"/>
  <c r="W213" i="1"/>
  <c r="X213" i="1" s="1"/>
  <c r="Y213" i="1" s="1"/>
  <c r="Z213" i="1" s="1"/>
  <c r="W221" i="1"/>
  <c r="X221" i="1" s="1"/>
  <c r="Y221" i="1" s="1"/>
  <c r="Z221" i="1" s="1"/>
  <c r="W229" i="1"/>
  <c r="X229" i="1" s="1"/>
  <c r="Y229" i="1" s="1"/>
  <c r="Z229" i="1" s="1"/>
  <c r="N235" i="1"/>
  <c r="O235" i="1" s="1"/>
  <c r="P235" i="1" s="1"/>
  <c r="M219" i="1"/>
  <c r="M227" i="1"/>
  <c r="M212" i="1"/>
  <c r="N212" i="1" s="1"/>
  <c r="M220" i="1"/>
  <c r="N220" i="1" s="1"/>
  <c r="M228" i="1"/>
  <c r="N228" i="1" s="1"/>
  <c r="M236" i="1"/>
  <c r="N236" i="1" s="1"/>
  <c r="M213" i="1"/>
  <c r="N213" i="1" s="1"/>
  <c r="O213" i="1" s="1"/>
  <c r="P213" i="1" s="1"/>
  <c r="M221" i="1"/>
  <c r="N221" i="1" s="1"/>
  <c r="O221" i="1" s="1"/>
  <c r="P221" i="1" s="1"/>
  <c r="M229" i="1"/>
  <c r="M237" i="1"/>
  <c r="M214" i="1"/>
  <c r="N214" i="1" s="1"/>
  <c r="M222" i="1"/>
  <c r="N222" i="1" s="1"/>
  <c r="M230" i="1"/>
  <c r="M238" i="1"/>
  <c r="N238" i="1" s="1"/>
  <c r="O238" i="1" s="1"/>
  <c r="P238" i="1" s="1"/>
  <c r="M207" i="1"/>
  <c r="N207" i="1" s="1"/>
  <c r="O207" i="1" s="1"/>
  <c r="P207" i="1" s="1"/>
  <c r="Q207" i="1" s="1"/>
  <c r="M215" i="1"/>
  <c r="M223" i="1"/>
  <c r="M231" i="1"/>
  <c r="M239" i="1"/>
  <c r="N239" i="1" s="1"/>
  <c r="O239" i="1" s="1"/>
  <c r="P239" i="1" s="1"/>
  <c r="M208" i="1"/>
  <c r="N208" i="1" s="1"/>
  <c r="O208" i="1" s="1"/>
  <c r="P208" i="1" s="1"/>
  <c r="M224" i="1"/>
  <c r="N224" i="1" s="1"/>
  <c r="O224" i="1" s="1"/>
  <c r="P224" i="1" s="1"/>
  <c r="M232" i="1"/>
  <c r="N232" i="1" s="1"/>
  <c r="M240" i="1"/>
  <c r="N240" i="1" s="1"/>
  <c r="M216" i="1"/>
  <c r="N216" i="1" s="1"/>
  <c r="O216" i="1" s="1"/>
  <c r="P216" i="1" s="1"/>
  <c r="M209" i="1"/>
  <c r="N209" i="1" s="1"/>
  <c r="O209" i="1" s="1"/>
  <c r="P209" i="1" s="1"/>
  <c r="M217" i="1"/>
  <c r="M225" i="1"/>
  <c r="M233" i="1"/>
  <c r="M241" i="1"/>
  <c r="N241" i="1" s="1"/>
  <c r="M210" i="1"/>
  <c r="M218" i="1"/>
  <c r="N218" i="1" s="1"/>
  <c r="M226" i="1"/>
  <c r="N226" i="1" s="1"/>
  <c r="M234" i="1"/>
  <c r="N234" i="1" s="1"/>
  <c r="O234" i="1" s="1"/>
  <c r="P234" i="1" s="1"/>
  <c r="M211" i="1"/>
  <c r="N211" i="1" s="1"/>
  <c r="BI220" i="1"/>
  <c r="BJ220" i="1" s="1"/>
  <c r="BI211" i="1"/>
  <c r="BJ211" i="1" s="1"/>
  <c r="BI224" i="1"/>
  <c r="BJ224" i="1" s="1"/>
  <c r="BI226" i="1"/>
  <c r="BJ226" i="1" s="1"/>
  <c r="BI238" i="1"/>
  <c r="BJ238" i="1" s="1"/>
  <c r="BI215" i="1"/>
  <c r="BJ215" i="1" s="1"/>
  <c r="BI223" i="1"/>
  <c r="BJ223" i="1" s="1"/>
  <c r="BI208" i="1"/>
  <c r="BJ208" i="1" s="1"/>
  <c r="BI241" i="1"/>
  <c r="BJ241" i="1" s="1"/>
  <c r="BD227" i="1"/>
  <c r="BE227" i="1" s="1"/>
  <c r="BD234" i="1"/>
  <c r="BE234" i="1" s="1"/>
  <c r="BD231" i="1"/>
  <c r="BE231" i="1" s="1"/>
  <c r="BD224" i="1"/>
  <c r="BE224" i="1" s="1"/>
  <c r="BD219" i="1"/>
  <c r="BE219" i="1" s="1"/>
  <c r="BD233" i="1"/>
  <c r="BE233" i="1" s="1"/>
  <c r="BE210" i="1"/>
  <c r="BE211" i="1"/>
  <c r="BD220" i="1"/>
  <c r="BE220" i="1" s="1"/>
  <c r="BE226" i="1"/>
  <c r="BD217" i="1"/>
  <c r="BE217" i="1" s="1"/>
  <c r="BD237" i="1"/>
  <c r="BE237" i="1" s="1"/>
  <c r="BD241" i="1"/>
  <c r="BE241" i="1" s="1"/>
  <c r="AZ207" i="1"/>
  <c r="S236" i="1"/>
  <c r="T236" i="1" s="1"/>
  <c r="U236" i="1" s="1"/>
  <c r="T217" i="1"/>
  <c r="U217" i="1" s="1"/>
  <c r="H235" i="1"/>
  <c r="I235" i="1" s="1"/>
  <c r="H227" i="1"/>
  <c r="I227" i="1" s="1"/>
  <c r="H219" i="1"/>
  <c r="I219" i="1" s="1"/>
  <c r="H211" i="1"/>
  <c r="I211" i="1" s="1"/>
  <c r="H209" i="1"/>
  <c r="I209" i="1" s="1"/>
  <c r="H236" i="1"/>
  <c r="I236" i="1" s="1"/>
  <c r="H228" i="1"/>
  <c r="I228" i="1" s="1"/>
  <c r="H220" i="1"/>
  <c r="I220" i="1" s="1"/>
  <c r="H212" i="1"/>
  <c r="I212" i="1" s="1"/>
  <c r="H208" i="1"/>
  <c r="I208" i="1" s="1"/>
  <c r="T241" i="1"/>
  <c r="U241" i="1" s="1"/>
  <c r="T233" i="1"/>
  <c r="U233" i="1" s="1"/>
  <c r="T209" i="1"/>
  <c r="U209" i="1" s="1"/>
  <c r="H207" i="1"/>
  <c r="T767" i="1" l="1"/>
  <c r="U767" i="1" s="1"/>
  <c r="T683" i="1"/>
  <c r="U683" i="1" s="1"/>
  <c r="T214" i="1"/>
  <c r="U214" i="1" s="1"/>
  <c r="O445" i="1"/>
  <c r="P445" i="1" s="1"/>
  <c r="T645" i="1"/>
  <c r="U645" i="1" s="1"/>
  <c r="O666" i="1"/>
  <c r="P666" i="1" s="1"/>
  <c r="T681" i="1"/>
  <c r="U681" i="1" s="1"/>
  <c r="AF678" i="1"/>
  <c r="AF679" i="1" s="1"/>
  <c r="AF680" i="1" s="1"/>
  <c r="AF681" i="1" s="1"/>
  <c r="AF682" i="1" s="1"/>
  <c r="AF683" i="1" s="1"/>
  <c r="AF684" i="1" s="1"/>
  <c r="AF685" i="1" s="1"/>
  <c r="AF686" i="1" s="1"/>
  <c r="AF687" i="1" s="1"/>
  <c r="AF688" i="1" s="1"/>
  <c r="AF689" i="1" s="1"/>
  <c r="AF690" i="1" s="1"/>
  <c r="AF691" i="1" s="1"/>
  <c r="AF692" i="1" s="1"/>
  <c r="AF693" i="1" s="1"/>
  <c r="AF694" i="1" s="1"/>
  <c r="AF695" i="1" s="1"/>
  <c r="AF696" i="1" s="1"/>
  <c r="AF697" i="1" s="1"/>
  <c r="AF698" i="1" s="1"/>
  <c r="AF699" i="1" s="1"/>
  <c r="AF700" i="1" s="1"/>
  <c r="AF701" i="1" s="1"/>
  <c r="AF702" i="1" s="1"/>
  <c r="AF703" i="1" s="1"/>
  <c r="AF704" i="1" s="1"/>
  <c r="AF705" i="1" s="1"/>
  <c r="AF706" i="1" s="1"/>
  <c r="AF707" i="1" s="1"/>
  <c r="AF708" i="1" s="1"/>
  <c r="AF709" i="1" s="1"/>
  <c r="T742" i="1"/>
  <c r="U742" i="1" s="1"/>
  <c r="T725" i="1"/>
  <c r="U725" i="1" s="1"/>
  <c r="AZ716" i="1"/>
  <c r="AZ717" i="1" s="1"/>
  <c r="AZ718" i="1" s="1"/>
  <c r="AZ719" i="1" s="1"/>
  <c r="AZ720" i="1" s="1"/>
  <c r="AZ721" i="1" s="1"/>
  <c r="AZ722" i="1" s="1"/>
  <c r="AZ723" i="1" s="1"/>
  <c r="AZ724" i="1" s="1"/>
  <c r="T765" i="1"/>
  <c r="U765" i="1" s="1"/>
  <c r="H758" i="1"/>
  <c r="I758" i="1" s="1"/>
  <c r="O455" i="1"/>
  <c r="P455" i="1" s="1"/>
  <c r="H716" i="1"/>
  <c r="I716" i="1" s="1"/>
  <c r="T770" i="1"/>
  <c r="U770" i="1" s="1"/>
  <c r="AU325" i="1"/>
  <c r="AU326" i="1" s="1"/>
  <c r="AU327" i="1" s="1"/>
  <c r="AU328" i="1" s="1"/>
  <c r="AU329" i="1" s="1"/>
  <c r="AU330" i="1" s="1"/>
  <c r="AU331" i="1" s="1"/>
  <c r="AU332" i="1" s="1"/>
  <c r="AU333" i="1" s="1"/>
  <c r="AU334" i="1" s="1"/>
  <c r="AU335" i="1" s="1"/>
  <c r="AU336" i="1" s="1"/>
  <c r="AU337" i="1" s="1"/>
  <c r="AU338" i="1" s="1"/>
  <c r="AU339" i="1" s="1"/>
  <c r="AU340" i="1" s="1"/>
  <c r="AU341" i="1" s="1"/>
  <c r="AU342" i="1" s="1"/>
  <c r="AU343" i="1" s="1"/>
  <c r="AU344" i="1" s="1"/>
  <c r="AU345" i="1" s="1"/>
  <c r="AU346" i="1" s="1"/>
  <c r="AU347" i="1" s="1"/>
  <c r="AU348" i="1" s="1"/>
  <c r="AU349" i="1" s="1"/>
  <c r="AU350" i="1" s="1"/>
  <c r="AU351" i="1" s="1"/>
  <c r="AU352" i="1" s="1"/>
  <c r="AU353" i="1" s="1"/>
  <c r="AU354" i="1" s="1"/>
  <c r="AU355" i="1" s="1"/>
  <c r="AU356" i="1" s="1"/>
  <c r="AU357" i="1" s="1"/>
  <c r="AU358" i="1" s="1"/>
  <c r="T227" i="1"/>
  <c r="U227" i="1" s="1"/>
  <c r="O326" i="1"/>
  <c r="O453" i="1"/>
  <c r="P453" i="1" s="1"/>
  <c r="T717" i="1"/>
  <c r="U717" i="1" s="1"/>
  <c r="H782" i="1"/>
  <c r="I782" i="1" s="1"/>
  <c r="AA754" i="1"/>
  <c r="T628" i="1"/>
  <c r="U628" i="1" s="1"/>
  <c r="T656" i="1"/>
  <c r="U656" i="1" s="1"/>
  <c r="H659" i="1"/>
  <c r="I659" i="1" s="1"/>
  <c r="T696" i="1"/>
  <c r="U696" i="1" s="1"/>
  <c r="O684" i="1"/>
  <c r="P684" i="1" s="1"/>
  <c r="AU676" i="1"/>
  <c r="AU677" i="1" s="1"/>
  <c r="AU678" i="1" s="1"/>
  <c r="AU679" i="1" s="1"/>
  <c r="AU680" i="1" s="1"/>
  <c r="AU681" i="1" s="1"/>
  <c r="AU682" i="1" s="1"/>
  <c r="AU683" i="1" s="1"/>
  <c r="AU684" i="1" s="1"/>
  <c r="AU685" i="1" s="1"/>
  <c r="AU686" i="1" s="1"/>
  <c r="AU687" i="1" s="1"/>
  <c r="AU688" i="1" s="1"/>
  <c r="AU689" i="1" s="1"/>
  <c r="AU690" i="1" s="1"/>
  <c r="AU691" i="1" s="1"/>
  <c r="AU692" i="1" s="1"/>
  <c r="AU693" i="1" s="1"/>
  <c r="AU694" i="1" s="1"/>
  <c r="AU695" i="1" s="1"/>
  <c r="AU696" i="1" s="1"/>
  <c r="AU697" i="1" s="1"/>
  <c r="AU698" i="1" s="1"/>
  <c r="AU699" i="1" s="1"/>
  <c r="AU700" i="1" s="1"/>
  <c r="AU701" i="1" s="1"/>
  <c r="AU702" i="1" s="1"/>
  <c r="AU703" i="1" s="1"/>
  <c r="AU704" i="1" s="1"/>
  <c r="AU705" i="1" s="1"/>
  <c r="AU706" i="1" s="1"/>
  <c r="AU707" i="1" s="1"/>
  <c r="AU708" i="1" s="1"/>
  <c r="AU709" i="1" s="1"/>
  <c r="O740" i="1"/>
  <c r="P740" i="1" s="1"/>
  <c r="O727" i="1"/>
  <c r="P727" i="1" s="1"/>
  <c r="AA715" i="1"/>
  <c r="AA716" i="1" s="1"/>
  <c r="AA717" i="1" s="1"/>
  <c r="AA718" i="1" s="1"/>
  <c r="AA719" i="1" s="1"/>
  <c r="AA720" i="1" s="1"/>
  <c r="AA721" i="1" s="1"/>
  <c r="AA722" i="1" s="1"/>
  <c r="AA723" i="1" s="1"/>
  <c r="AA724" i="1" s="1"/>
  <c r="AA725" i="1" s="1"/>
  <c r="AA726" i="1" s="1"/>
  <c r="AA727" i="1" s="1"/>
  <c r="AA728" i="1" s="1"/>
  <c r="AA729" i="1" s="1"/>
  <c r="AA730" i="1" s="1"/>
  <c r="AA731" i="1" s="1"/>
  <c r="AA732" i="1" s="1"/>
  <c r="AA733" i="1" s="1"/>
  <c r="AA734" i="1" s="1"/>
  <c r="AA735" i="1" s="1"/>
  <c r="AA736" i="1" s="1"/>
  <c r="AA737" i="1" s="1"/>
  <c r="AA738" i="1" s="1"/>
  <c r="AA739" i="1" s="1"/>
  <c r="AA740" i="1" s="1"/>
  <c r="AA741" i="1" s="1"/>
  <c r="AA742" i="1" s="1"/>
  <c r="AA743" i="1" s="1"/>
  <c r="AA744" i="1" s="1"/>
  <c r="AA745" i="1" s="1"/>
  <c r="AA746" i="1" s="1"/>
  <c r="AA747" i="1" s="1"/>
  <c r="AA748" i="1" s="1"/>
  <c r="O768" i="1"/>
  <c r="P768" i="1" s="1"/>
  <c r="O765" i="1"/>
  <c r="P765" i="1" s="1"/>
  <c r="H760" i="1"/>
  <c r="I760" i="1" s="1"/>
  <c r="O758" i="1"/>
  <c r="P758" i="1" s="1"/>
  <c r="O688" i="1"/>
  <c r="P688" i="1" s="1"/>
  <c r="O726" i="1"/>
  <c r="P726" i="1" s="1"/>
  <c r="T692" i="1"/>
  <c r="U692" i="1" s="1"/>
  <c r="H696" i="1"/>
  <c r="I696" i="1" s="1"/>
  <c r="T723" i="1"/>
  <c r="U723" i="1" s="1"/>
  <c r="AK715" i="1"/>
  <c r="AK716" i="1" s="1"/>
  <c r="AK717" i="1" s="1"/>
  <c r="AK718" i="1" s="1"/>
  <c r="O336" i="1"/>
  <c r="P336" i="1" s="1"/>
  <c r="O425" i="1"/>
  <c r="P425" i="1" s="1"/>
  <c r="O454" i="1"/>
  <c r="P454" i="1" s="1"/>
  <c r="O651" i="1"/>
  <c r="P651" i="1" s="1"/>
  <c r="H704" i="1"/>
  <c r="I704" i="1" s="1"/>
  <c r="T686" i="1"/>
  <c r="U686" i="1" s="1"/>
  <c r="T687" i="1"/>
  <c r="U687" i="1" s="1"/>
  <c r="O732" i="1"/>
  <c r="P732" i="1" s="1"/>
  <c r="O718" i="1"/>
  <c r="P718" i="1" s="1"/>
  <c r="T747" i="1"/>
  <c r="U747" i="1" s="1"/>
  <c r="O776" i="1"/>
  <c r="P776" i="1" s="1"/>
  <c r="AA755" i="1"/>
  <c r="AA756" i="1" s="1"/>
  <c r="AA757" i="1" s="1"/>
  <c r="AA758" i="1" s="1"/>
  <c r="AA759" i="1" s="1"/>
  <c r="AA760" i="1" s="1"/>
  <c r="AA761" i="1" s="1"/>
  <c r="AA762" i="1" s="1"/>
  <c r="AA763" i="1" s="1"/>
  <c r="AA764" i="1" s="1"/>
  <c r="AA765" i="1" s="1"/>
  <c r="AA766" i="1" s="1"/>
  <c r="AA767" i="1" s="1"/>
  <c r="AA768" i="1" s="1"/>
  <c r="AA769" i="1" s="1"/>
  <c r="AA770" i="1" s="1"/>
  <c r="AA771" i="1" s="1"/>
  <c r="AA772" i="1" s="1"/>
  <c r="AA773" i="1" s="1"/>
  <c r="AA774" i="1" s="1"/>
  <c r="AA775" i="1" s="1"/>
  <c r="AA776" i="1" s="1"/>
  <c r="AA777" i="1" s="1"/>
  <c r="AA778" i="1" s="1"/>
  <c r="AA779" i="1" s="1"/>
  <c r="AA780" i="1" s="1"/>
  <c r="AA781" i="1" s="1"/>
  <c r="AA782" i="1" s="1"/>
  <c r="AA783" i="1" s="1"/>
  <c r="AA784" i="1" s="1"/>
  <c r="AA785" i="1" s="1"/>
  <c r="AA786" i="1" s="1"/>
  <c r="AA787" i="1" s="1"/>
  <c r="AF716" i="1"/>
  <c r="AF717" i="1" s="1"/>
  <c r="AF718" i="1" s="1"/>
  <c r="AF719" i="1" s="1"/>
  <c r="AF720" i="1" s="1"/>
  <c r="AF721" i="1" s="1"/>
  <c r="AF722" i="1" s="1"/>
  <c r="AF723" i="1" s="1"/>
  <c r="AF724" i="1" s="1"/>
  <c r="AF725" i="1" s="1"/>
  <c r="AF726" i="1" s="1"/>
  <c r="AF727" i="1" s="1"/>
  <c r="AF728" i="1" s="1"/>
  <c r="AF729" i="1" s="1"/>
  <c r="AF730" i="1" s="1"/>
  <c r="AF731" i="1" s="1"/>
  <c r="AF732" i="1" s="1"/>
  <c r="AF733" i="1" s="1"/>
  <c r="AF734" i="1" s="1"/>
  <c r="AF735" i="1" s="1"/>
  <c r="AF736" i="1" s="1"/>
  <c r="AF737" i="1" s="1"/>
  <c r="AF738" i="1" s="1"/>
  <c r="AF739" i="1" s="1"/>
  <c r="AF740" i="1" s="1"/>
  <c r="AF741" i="1" s="1"/>
  <c r="AF742" i="1" s="1"/>
  <c r="AF743" i="1" s="1"/>
  <c r="AF744" i="1" s="1"/>
  <c r="AF745" i="1" s="1"/>
  <c r="AF746" i="1" s="1"/>
  <c r="AF747" i="1" s="1"/>
  <c r="AF748" i="1" s="1"/>
  <c r="AP715" i="1"/>
  <c r="AP716" i="1" s="1"/>
  <c r="AP717" i="1" s="1"/>
  <c r="AP718" i="1" s="1"/>
  <c r="AP719" i="1" s="1"/>
  <c r="AP720" i="1" s="1"/>
  <c r="AP721" i="1" s="1"/>
  <c r="AP722" i="1" s="1"/>
  <c r="AP723" i="1" s="1"/>
  <c r="AP724" i="1" s="1"/>
  <c r="AP725" i="1" s="1"/>
  <c r="AP726" i="1" s="1"/>
  <c r="AP727" i="1" s="1"/>
  <c r="AP728" i="1" s="1"/>
  <c r="AP729" i="1" s="1"/>
  <c r="AP730" i="1" s="1"/>
  <c r="AP731" i="1" s="1"/>
  <c r="AP732" i="1" s="1"/>
  <c r="AP733" i="1" s="1"/>
  <c r="AP734" i="1" s="1"/>
  <c r="AP735" i="1" s="1"/>
  <c r="AP736" i="1" s="1"/>
  <c r="AP737" i="1" s="1"/>
  <c r="AP738" i="1" s="1"/>
  <c r="AP739" i="1" s="1"/>
  <c r="AP740" i="1" s="1"/>
  <c r="AP741" i="1" s="1"/>
  <c r="AP742" i="1" s="1"/>
  <c r="AP743" i="1" s="1"/>
  <c r="AP744" i="1" s="1"/>
  <c r="AP745" i="1" s="1"/>
  <c r="AP746" i="1" s="1"/>
  <c r="AP747" i="1" s="1"/>
  <c r="AP748" i="1" s="1"/>
  <c r="AZ725" i="1"/>
  <c r="AZ726" i="1" s="1"/>
  <c r="AA680" i="1"/>
  <c r="AA681" i="1" s="1"/>
  <c r="AA682" i="1" s="1"/>
  <c r="AA683" i="1" s="1"/>
  <c r="AA684" i="1" s="1"/>
  <c r="AA685" i="1" s="1"/>
  <c r="AA686" i="1" s="1"/>
  <c r="AA687" i="1" s="1"/>
  <c r="AA688" i="1" s="1"/>
  <c r="AA689" i="1" s="1"/>
  <c r="AA690" i="1" s="1"/>
  <c r="AA691" i="1" s="1"/>
  <c r="AA692" i="1" s="1"/>
  <c r="AA693" i="1" s="1"/>
  <c r="AA694" i="1" s="1"/>
  <c r="AA695" i="1" s="1"/>
  <c r="AA696" i="1" s="1"/>
  <c r="AA697" i="1" s="1"/>
  <c r="AA698" i="1" s="1"/>
  <c r="AA699" i="1" s="1"/>
  <c r="AA700" i="1" s="1"/>
  <c r="AA701" i="1" s="1"/>
  <c r="AA702" i="1" s="1"/>
  <c r="AA703" i="1" s="1"/>
  <c r="AA704" i="1" s="1"/>
  <c r="AA705" i="1" s="1"/>
  <c r="AA706" i="1" s="1"/>
  <c r="AA707" i="1" s="1"/>
  <c r="AA708" i="1" s="1"/>
  <c r="AA709" i="1" s="1"/>
  <c r="AK685" i="1"/>
  <c r="AK686" i="1" s="1"/>
  <c r="AK687" i="1" s="1"/>
  <c r="AK688" i="1" s="1"/>
  <c r="AU640" i="1"/>
  <c r="AP637" i="1"/>
  <c r="AP638" i="1" s="1"/>
  <c r="AP639" i="1" s="1"/>
  <c r="AP640" i="1" s="1"/>
  <c r="AP641" i="1" s="1"/>
  <c r="AP642" i="1" s="1"/>
  <c r="AP643" i="1" s="1"/>
  <c r="AP644" i="1" s="1"/>
  <c r="AP645" i="1" s="1"/>
  <c r="AP646" i="1" s="1"/>
  <c r="AP647" i="1" s="1"/>
  <c r="AP648" i="1" s="1"/>
  <c r="AP649" i="1" s="1"/>
  <c r="AP650" i="1" s="1"/>
  <c r="AP651" i="1" s="1"/>
  <c r="AP652" i="1" s="1"/>
  <c r="AP653" i="1" s="1"/>
  <c r="AP654" i="1" s="1"/>
  <c r="AP655" i="1" s="1"/>
  <c r="AP656" i="1" s="1"/>
  <c r="AP657" i="1" s="1"/>
  <c r="AP658" i="1" s="1"/>
  <c r="AP659" i="1" s="1"/>
  <c r="AP660" i="1" s="1"/>
  <c r="AP661" i="1" s="1"/>
  <c r="AP662" i="1" s="1"/>
  <c r="AP663" i="1" s="1"/>
  <c r="AP664" i="1" s="1"/>
  <c r="AP665" i="1" s="1"/>
  <c r="AP666" i="1" s="1"/>
  <c r="AP667" i="1" s="1"/>
  <c r="AP668" i="1" s="1"/>
  <c r="AP669" i="1" s="1"/>
  <c r="AP670" i="1" s="1"/>
  <c r="AA599" i="1"/>
  <c r="AA600" i="1" s="1"/>
  <c r="AA601" i="1" s="1"/>
  <c r="AA602" i="1" s="1"/>
  <c r="AA603" i="1" s="1"/>
  <c r="AA604" i="1" s="1"/>
  <c r="AA605" i="1" s="1"/>
  <c r="AA606" i="1" s="1"/>
  <c r="AA607" i="1" s="1"/>
  <c r="AA608" i="1" s="1"/>
  <c r="AA609" i="1" s="1"/>
  <c r="AA610" i="1" s="1"/>
  <c r="AA611" i="1" s="1"/>
  <c r="AA612" i="1" s="1"/>
  <c r="AA613" i="1" s="1"/>
  <c r="AA614" i="1" s="1"/>
  <c r="AA615" i="1" s="1"/>
  <c r="AA616" i="1" s="1"/>
  <c r="AA617" i="1" s="1"/>
  <c r="AA618" i="1" s="1"/>
  <c r="AA619" i="1" s="1"/>
  <c r="AA620" i="1" s="1"/>
  <c r="AA621" i="1" s="1"/>
  <c r="AA622" i="1" s="1"/>
  <c r="AA623" i="1" s="1"/>
  <c r="AA624" i="1" s="1"/>
  <c r="AA625" i="1" s="1"/>
  <c r="AA626" i="1" s="1"/>
  <c r="AA627" i="1" s="1"/>
  <c r="AA628" i="1" s="1"/>
  <c r="AA629" i="1" s="1"/>
  <c r="AA630" i="1" s="1"/>
  <c r="AA631" i="1" s="1"/>
  <c r="AP598" i="1"/>
  <c r="AP599" i="1" s="1"/>
  <c r="AP600" i="1" s="1"/>
  <c r="AP601" i="1" s="1"/>
  <c r="AP602" i="1" s="1"/>
  <c r="AP603" i="1" s="1"/>
  <c r="AP604" i="1" s="1"/>
  <c r="AP605" i="1" s="1"/>
  <c r="AP606" i="1" s="1"/>
  <c r="AP607" i="1" s="1"/>
  <c r="AP608" i="1" s="1"/>
  <c r="AP609" i="1" s="1"/>
  <c r="AP610" i="1" s="1"/>
  <c r="AP611" i="1" s="1"/>
  <c r="AP612" i="1" s="1"/>
  <c r="AP613" i="1" s="1"/>
  <c r="AP614" i="1" s="1"/>
  <c r="AP615" i="1" s="1"/>
  <c r="AP616" i="1" s="1"/>
  <c r="AP617" i="1" s="1"/>
  <c r="AP618" i="1" s="1"/>
  <c r="AP619" i="1" s="1"/>
  <c r="AP620" i="1" s="1"/>
  <c r="AP621" i="1" s="1"/>
  <c r="AP622" i="1" s="1"/>
  <c r="AP623" i="1" s="1"/>
  <c r="AP624" i="1" s="1"/>
  <c r="AP625" i="1" s="1"/>
  <c r="AP626" i="1" s="1"/>
  <c r="AP627" i="1" s="1"/>
  <c r="AP628" i="1" s="1"/>
  <c r="AP629" i="1" s="1"/>
  <c r="AP630" i="1" s="1"/>
  <c r="AP631" i="1" s="1"/>
  <c r="AZ598" i="1"/>
  <c r="AZ599" i="1" s="1"/>
  <c r="AZ600" i="1" s="1"/>
  <c r="AZ601" i="1" s="1"/>
  <c r="AZ602" i="1" s="1"/>
  <c r="AZ603" i="1" s="1"/>
  <c r="AZ604" i="1" s="1"/>
  <c r="AZ605" i="1" s="1"/>
  <c r="AZ606" i="1" s="1"/>
  <c r="AZ607" i="1" s="1"/>
  <c r="AZ608" i="1" s="1"/>
  <c r="AZ609" i="1" s="1"/>
  <c r="AZ610" i="1" s="1"/>
  <c r="AZ611" i="1" s="1"/>
  <c r="AZ612" i="1" s="1"/>
  <c r="AZ613" i="1" s="1"/>
  <c r="AZ614" i="1" s="1"/>
  <c r="AZ615" i="1" s="1"/>
  <c r="AZ616" i="1" s="1"/>
  <c r="AZ617" i="1" s="1"/>
  <c r="AZ618" i="1" s="1"/>
  <c r="AZ619" i="1" s="1"/>
  <c r="AZ620" i="1" s="1"/>
  <c r="AZ621" i="1" s="1"/>
  <c r="AZ622" i="1" s="1"/>
  <c r="AZ623" i="1" s="1"/>
  <c r="AZ624" i="1" s="1"/>
  <c r="AZ625" i="1" s="1"/>
  <c r="AZ626" i="1" s="1"/>
  <c r="AZ627" i="1" s="1"/>
  <c r="AZ628" i="1" s="1"/>
  <c r="AZ629" i="1" s="1"/>
  <c r="AZ630" i="1" s="1"/>
  <c r="AZ631" i="1" s="1"/>
  <c r="AU561" i="1"/>
  <c r="AU562" i="1" s="1"/>
  <c r="AU563" i="1" s="1"/>
  <c r="AU564" i="1" s="1"/>
  <c r="AA559" i="1"/>
  <c r="AA560" i="1" s="1"/>
  <c r="AA561" i="1" s="1"/>
  <c r="AA562" i="1" s="1"/>
  <c r="AA563" i="1" s="1"/>
  <c r="AA564" i="1" s="1"/>
  <c r="AA565" i="1" s="1"/>
  <c r="AA566" i="1" s="1"/>
  <c r="AA567" i="1" s="1"/>
  <c r="AF573" i="1"/>
  <c r="AF574" i="1" s="1"/>
  <c r="AF575" i="1" s="1"/>
  <c r="AF576" i="1" s="1"/>
  <c r="AF577" i="1" s="1"/>
  <c r="AF578" i="1" s="1"/>
  <c r="AF579" i="1" s="1"/>
  <c r="AF580" i="1" s="1"/>
  <c r="AF581" i="1" s="1"/>
  <c r="AF582" i="1" s="1"/>
  <c r="AF583" i="1" s="1"/>
  <c r="AF584" i="1" s="1"/>
  <c r="AF585" i="1" s="1"/>
  <c r="AF586" i="1" s="1"/>
  <c r="AF587" i="1" s="1"/>
  <c r="AF588" i="1" s="1"/>
  <c r="AF589" i="1" s="1"/>
  <c r="AF590" i="1" s="1"/>
  <c r="AF591" i="1" s="1"/>
  <c r="AF592" i="1" s="1"/>
  <c r="J481" i="1"/>
  <c r="J482" i="1" s="1"/>
  <c r="AK481" i="1"/>
  <c r="AK482" i="1" s="1"/>
  <c r="AK483" i="1" s="1"/>
  <c r="AK484" i="1" s="1"/>
  <c r="AK485" i="1" s="1"/>
  <c r="AK486" i="1" s="1"/>
  <c r="AK487" i="1" s="1"/>
  <c r="AK488" i="1" s="1"/>
  <c r="AK489" i="1" s="1"/>
  <c r="AK490" i="1" s="1"/>
  <c r="AK491" i="1" s="1"/>
  <c r="AK492" i="1" s="1"/>
  <c r="AK493" i="1" s="1"/>
  <c r="AK494" i="1" s="1"/>
  <c r="AK495" i="1" s="1"/>
  <c r="AK496" i="1" s="1"/>
  <c r="AK497" i="1" s="1"/>
  <c r="AK498" i="1" s="1"/>
  <c r="AK499" i="1" s="1"/>
  <c r="AK500" i="1" s="1"/>
  <c r="AK501" i="1" s="1"/>
  <c r="AK502" i="1" s="1"/>
  <c r="AK503" i="1" s="1"/>
  <c r="AK504" i="1" s="1"/>
  <c r="AK505" i="1" s="1"/>
  <c r="AK506" i="1" s="1"/>
  <c r="AK507" i="1" s="1"/>
  <c r="AK508" i="1" s="1"/>
  <c r="AK509" i="1" s="1"/>
  <c r="AK510" i="1" s="1"/>
  <c r="AK511" i="1" s="1"/>
  <c r="AK512" i="1" s="1"/>
  <c r="AK513" i="1" s="1"/>
  <c r="AK514" i="1" s="1"/>
  <c r="AU488" i="1"/>
  <c r="AU489" i="1" s="1"/>
  <c r="AU490" i="1" s="1"/>
  <c r="AU491" i="1" s="1"/>
  <c r="AU492" i="1" s="1"/>
  <c r="AU493" i="1" s="1"/>
  <c r="AU494" i="1" s="1"/>
  <c r="AU495" i="1" s="1"/>
  <c r="AU496" i="1" s="1"/>
  <c r="AU497" i="1" s="1"/>
  <c r="AU498" i="1" s="1"/>
  <c r="AU499" i="1" s="1"/>
  <c r="AU500" i="1" s="1"/>
  <c r="AU501" i="1" s="1"/>
  <c r="AU502" i="1" s="1"/>
  <c r="AU503" i="1" s="1"/>
  <c r="AU504" i="1" s="1"/>
  <c r="AU505" i="1" s="1"/>
  <c r="AU506" i="1" s="1"/>
  <c r="AU507" i="1" s="1"/>
  <c r="AU508" i="1" s="1"/>
  <c r="AU509" i="1" s="1"/>
  <c r="AU510" i="1" s="1"/>
  <c r="AU511" i="1" s="1"/>
  <c r="AU512" i="1" s="1"/>
  <c r="AU513" i="1" s="1"/>
  <c r="AU514" i="1" s="1"/>
  <c r="AA403" i="1"/>
  <c r="AA404" i="1" s="1"/>
  <c r="AA405" i="1" s="1"/>
  <c r="AA406" i="1" s="1"/>
  <c r="AA407" i="1" s="1"/>
  <c r="AA408" i="1" s="1"/>
  <c r="AA409" i="1" s="1"/>
  <c r="AA410" i="1" s="1"/>
  <c r="AA411" i="1" s="1"/>
  <c r="AA412" i="1" s="1"/>
  <c r="AA413" i="1" s="1"/>
  <c r="AA414" i="1" s="1"/>
  <c r="AA415" i="1" s="1"/>
  <c r="AA416" i="1" s="1"/>
  <c r="AA417" i="1" s="1"/>
  <c r="AA418" i="1" s="1"/>
  <c r="AA419" i="1" s="1"/>
  <c r="AA420" i="1" s="1"/>
  <c r="AA421" i="1" s="1"/>
  <c r="AA422" i="1" s="1"/>
  <c r="AA423" i="1" s="1"/>
  <c r="AA424" i="1" s="1"/>
  <c r="AA425" i="1" s="1"/>
  <c r="AA426" i="1" s="1"/>
  <c r="AA427" i="1" s="1"/>
  <c r="AA428" i="1" s="1"/>
  <c r="AA429" i="1" s="1"/>
  <c r="AA430" i="1" s="1"/>
  <c r="AA431" i="1" s="1"/>
  <c r="AA432" i="1" s="1"/>
  <c r="AA433" i="1" s="1"/>
  <c r="AA434" i="1" s="1"/>
  <c r="AA435" i="1" s="1"/>
  <c r="AA436" i="1" s="1"/>
  <c r="AF405" i="1"/>
  <c r="AF406" i="1" s="1"/>
  <c r="AF407" i="1" s="1"/>
  <c r="AF408" i="1" s="1"/>
  <c r="AF409" i="1" s="1"/>
  <c r="AF410" i="1" s="1"/>
  <c r="AF411" i="1" s="1"/>
  <c r="AF412" i="1" s="1"/>
  <c r="AF413" i="1" s="1"/>
  <c r="AF414" i="1" s="1"/>
  <c r="AF415" i="1" s="1"/>
  <c r="AF416" i="1" s="1"/>
  <c r="AF417" i="1" s="1"/>
  <c r="AF418" i="1" s="1"/>
  <c r="AF419" i="1" s="1"/>
  <c r="AF420" i="1" s="1"/>
  <c r="AF421" i="1" s="1"/>
  <c r="AF422" i="1" s="1"/>
  <c r="AF423" i="1" s="1"/>
  <c r="AF424" i="1" s="1"/>
  <c r="AF425" i="1" s="1"/>
  <c r="AF426" i="1" s="1"/>
  <c r="AF427" i="1" s="1"/>
  <c r="AF428" i="1" s="1"/>
  <c r="AF429" i="1" s="1"/>
  <c r="AF430" i="1" s="1"/>
  <c r="AF431" i="1" s="1"/>
  <c r="AF432" i="1" s="1"/>
  <c r="AF433" i="1" s="1"/>
  <c r="AF434" i="1" s="1"/>
  <c r="AF435" i="1" s="1"/>
  <c r="AF436" i="1" s="1"/>
  <c r="AP406" i="1"/>
  <c r="AP407" i="1" s="1"/>
  <c r="AP408" i="1" s="1"/>
  <c r="AP409" i="1" s="1"/>
  <c r="AP410" i="1" s="1"/>
  <c r="AP411" i="1" s="1"/>
  <c r="AP412" i="1" s="1"/>
  <c r="AP413" i="1" s="1"/>
  <c r="AP414" i="1" s="1"/>
  <c r="AP415" i="1" s="1"/>
  <c r="AP416" i="1" s="1"/>
  <c r="AP417" i="1" s="1"/>
  <c r="AP418" i="1" s="1"/>
  <c r="AP419" i="1" s="1"/>
  <c r="AP420" i="1" s="1"/>
  <c r="AP421" i="1" s="1"/>
  <c r="AP422" i="1" s="1"/>
  <c r="AP423" i="1" s="1"/>
  <c r="AP424" i="1" s="1"/>
  <c r="AP425" i="1" s="1"/>
  <c r="AP426" i="1" s="1"/>
  <c r="AP427" i="1" s="1"/>
  <c r="AP428" i="1" s="1"/>
  <c r="AP429" i="1" s="1"/>
  <c r="AP430" i="1" s="1"/>
  <c r="AP431" i="1" s="1"/>
  <c r="AP432" i="1" s="1"/>
  <c r="AP433" i="1" s="1"/>
  <c r="AP434" i="1" s="1"/>
  <c r="AP435" i="1" s="1"/>
  <c r="AP436" i="1" s="1"/>
  <c r="AU301" i="1"/>
  <c r="AU302" i="1" s="1"/>
  <c r="AU303" i="1" s="1"/>
  <c r="AU304" i="1" s="1"/>
  <c r="AU305" i="1" s="1"/>
  <c r="AU306" i="1" s="1"/>
  <c r="AU307" i="1" s="1"/>
  <c r="AU308" i="1" s="1"/>
  <c r="AU309" i="1" s="1"/>
  <c r="AU310" i="1" s="1"/>
  <c r="AU311" i="1" s="1"/>
  <c r="AU312" i="1" s="1"/>
  <c r="AU313" i="1" s="1"/>
  <c r="AU314" i="1" s="1"/>
  <c r="AU315" i="1" s="1"/>
  <c r="AU316" i="1" s="1"/>
  <c r="AU317" i="1" s="1"/>
  <c r="AU318" i="1" s="1"/>
  <c r="AU319" i="1" s="1"/>
  <c r="AZ295" i="1"/>
  <c r="AZ296" i="1" s="1"/>
  <c r="AZ297" i="1" s="1"/>
  <c r="AZ298" i="1" s="1"/>
  <c r="AZ299" i="1" s="1"/>
  <c r="AZ300" i="1" s="1"/>
  <c r="AZ301" i="1" s="1"/>
  <c r="AZ302" i="1" s="1"/>
  <c r="AZ303" i="1" s="1"/>
  <c r="AZ304" i="1" s="1"/>
  <c r="AZ305" i="1" s="1"/>
  <c r="AZ306" i="1" s="1"/>
  <c r="AZ307" i="1" s="1"/>
  <c r="AZ308" i="1" s="1"/>
  <c r="AZ309" i="1" s="1"/>
  <c r="AZ310" i="1" s="1"/>
  <c r="AZ311" i="1" s="1"/>
  <c r="AZ312" i="1" s="1"/>
  <c r="AZ313" i="1" s="1"/>
  <c r="AZ314" i="1" s="1"/>
  <c r="AZ315" i="1" s="1"/>
  <c r="AZ316" i="1" s="1"/>
  <c r="AZ317" i="1" s="1"/>
  <c r="AZ318" i="1" s="1"/>
  <c r="AZ319" i="1" s="1"/>
  <c r="AA302" i="1"/>
  <c r="AA303" i="1" s="1"/>
  <c r="AA304" i="1" s="1"/>
  <c r="AA305" i="1" s="1"/>
  <c r="AA306" i="1" s="1"/>
  <c r="AA307" i="1" s="1"/>
  <c r="AA308" i="1" s="1"/>
  <c r="AA309" i="1" s="1"/>
  <c r="AA310" i="1" s="1"/>
  <c r="AA311" i="1" s="1"/>
  <c r="AA312" i="1" s="1"/>
  <c r="AA313" i="1" s="1"/>
  <c r="AA314" i="1" s="1"/>
  <c r="AA315" i="1" s="1"/>
  <c r="AA316" i="1" s="1"/>
  <c r="AA317" i="1" s="1"/>
  <c r="AA318" i="1" s="1"/>
  <c r="AA319" i="1" s="1"/>
  <c r="AF290" i="1"/>
  <c r="AF291" i="1" s="1"/>
  <c r="AF292" i="1" s="1"/>
  <c r="AF293" i="1" s="1"/>
  <c r="AF294" i="1" s="1"/>
  <c r="AF295" i="1" s="1"/>
  <c r="AF296" i="1" s="1"/>
  <c r="AF297" i="1" s="1"/>
  <c r="AF298" i="1" s="1"/>
  <c r="AF299" i="1" s="1"/>
  <c r="AF300" i="1" s="1"/>
  <c r="AF301" i="1" s="1"/>
  <c r="AF302" i="1" s="1"/>
  <c r="AF303" i="1" s="1"/>
  <c r="AF304" i="1" s="1"/>
  <c r="AF305" i="1" s="1"/>
  <c r="AF306" i="1" s="1"/>
  <c r="AF307" i="1" s="1"/>
  <c r="AF308" i="1" s="1"/>
  <c r="AF309" i="1" s="1"/>
  <c r="AF310" i="1" s="1"/>
  <c r="AF311" i="1" s="1"/>
  <c r="AF312" i="1" s="1"/>
  <c r="AF313" i="1" s="1"/>
  <c r="AF314" i="1" s="1"/>
  <c r="AF315" i="1" s="1"/>
  <c r="AF316" i="1" s="1"/>
  <c r="AF317" i="1" s="1"/>
  <c r="AF318" i="1" s="1"/>
  <c r="AF319" i="1" s="1"/>
  <c r="AK307" i="1"/>
  <c r="AK308" i="1" s="1"/>
  <c r="AK309" i="1" s="1"/>
  <c r="AK310" i="1" s="1"/>
  <c r="AK311" i="1" s="1"/>
  <c r="AK312" i="1" s="1"/>
  <c r="AK313" i="1" s="1"/>
  <c r="AK314" i="1" s="1"/>
  <c r="AK315" i="1" s="1"/>
  <c r="AK316" i="1" s="1"/>
  <c r="AK317" i="1" s="1"/>
  <c r="AK318" i="1" s="1"/>
  <c r="AK319" i="1" s="1"/>
  <c r="V754" i="1"/>
  <c r="V755" i="1" s="1"/>
  <c r="AP755" i="1"/>
  <c r="AP756" i="1" s="1"/>
  <c r="AP757" i="1" s="1"/>
  <c r="AP758" i="1" s="1"/>
  <c r="AP759" i="1" s="1"/>
  <c r="AP760" i="1" s="1"/>
  <c r="AP761" i="1" s="1"/>
  <c r="AP762" i="1" s="1"/>
  <c r="AP763" i="1" s="1"/>
  <c r="AP764" i="1" s="1"/>
  <c r="AP765" i="1" s="1"/>
  <c r="AP766" i="1" s="1"/>
  <c r="AP767" i="1" s="1"/>
  <c r="AP768" i="1" s="1"/>
  <c r="AP769" i="1" s="1"/>
  <c r="AP770" i="1" s="1"/>
  <c r="AP771" i="1" s="1"/>
  <c r="AP772" i="1" s="1"/>
  <c r="AP773" i="1" s="1"/>
  <c r="AP774" i="1" s="1"/>
  <c r="AP775" i="1" s="1"/>
  <c r="AP776" i="1" s="1"/>
  <c r="AP777" i="1" s="1"/>
  <c r="AP778" i="1" s="1"/>
  <c r="AP779" i="1" s="1"/>
  <c r="AP780" i="1" s="1"/>
  <c r="AP781" i="1" s="1"/>
  <c r="AP782" i="1" s="1"/>
  <c r="AP783" i="1" s="1"/>
  <c r="AP784" i="1" s="1"/>
  <c r="AP785" i="1" s="1"/>
  <c r="AP786" i="1" s="1"/>
  <c r="AP787" i="1" s="1"/>
  <c r="AU754" i="1"/>
  <c r="AZ754" i="1"/>
  <c r="AZ755" i="1" s="1"/>
  <c r="AZ756" i="1" s="1"/>
  <c r="AZ757" i="1" s="1"/>
  <c r="AZ758" i="1" s="1"/>
  <c r="AZ759" i="1" s="1"/>
  <c r="AZ760" i="1" s="1"/>
  <c r="AZ761" i="1" s="1"/>
  <c r="AZ762" i="1" s="1"/>
  <c r="AZ763" i="1" s="1"/>
  <c r="AZ764" i="1" s="1"/>
  <c r="AZ765" i="1" s="1"/>
  <c r="AZ766" i="1" s="1"/>
  <c r="AZ767" i="1" s="1"/>
  <c r="AZ768" i="1" s="1"/>
  <c r="AZ769" i="1" s="1"/>
  <c r="AZ770" i="1" s="1"/>
  <c r="AZ771" i="1" s="1"/>
  <c r="AZ772" i="1" s="1"/>
  <c r="AZ773" i="1" s="1"/>
  <c r="AZ774" i="1" s="1"/>
  <c r="AZ775" i="1" s="1"/>
  <c r="AZ776" i="1" s="1"/>
  <c r="AZ777" i="1" s="1"/>
  <c r="AZ778" i="1" s="1"/>
  <c r="AZ779" i="1" s="1"/>
  <c r="AZ780" i="1" s="1"/>
  <c r="AZ781" i="1" s="1"/>
  <c r="AZ782" i="1" s="1"/>
  <c r="AZ783" i="1" s="1"/>
  <c r="AZ784" i="1" s="1"/>
  <c r="AZ785" i="1" s="1"/>
  <c r="AZ786" i="1" s="1"/>
  <c r="AZ787" i="1" s="1"/>
  <c r="AU641" i="1"/>
  <c r="AU642" i="1" s="1"/>
  <c r="AU643" i="1" s="1"/>
  <c r="AU644" i="1" s="1"/>
  <c r="AU645" i="1" s="1"/>
  <c r="AU646" i="1" s="1"/>
  <c r="AU647" i="1" s="1"/>
  <c r="AU648" i="1" s="1"/>
  <c r="AU649" i="1" s="1"/>
  <c r="AU650" i="1" s="1"/>
  <c r="AU651" i="1" s="1"/>
  <c r="AU652" i="1" s="1"/>
  <c r="AU653" i="1" s="1"/>
  <c r="AU654" i="1" s="1"/>
  <c r="AU655" i="1" s="1"/>
  <c r="AU656" i="1" s="1"/>
  <c r="AU657" i="1" s="1"/>
  <c r="AU658" i="1" s="1"/>
  <c r="AU659" i="1" s="1"/>
  <c r="AU660" i="1" s="1"/>
  <c r="AU661" i="1" s="1"/>
  <c r="AU662" i="1" s="1"/>
  <c r="AU663" i="1" s="1"/>
  <c r="AU664" i="1" s="1"/>
  <c r="AU665" i="1" s="1"/>
  <c r="AU666" i="1" s="1"/>
  <c r="AU667" i="1" s="1"/>
  <c r="AU668" i="1" s="1"/>
  <c r="AU669" i="1" s="1"/>
  <c r="AU670" i="1" s="1"/>
  <c r="AZ637" i="1"/>
  <c r="AZ638" i="1" s="1"/>
  <c r="AZ639" i="1" s="1"/>
  <c r="AZ640" i="1" s="1"/>
  <c r="AZ641" i="1" s="1"/>
  <c r="AZ642" i="1" s="1"/>
  <c r="AZ643" i="1" s="1"/>
  <c r="AZ644" i="1" s="1"/>
  <c r="AZ645" i="1" s="1"/>
  <c r="AZ646" i="1" s="1"/>
  <c r="AZ647" i="1" s="1"/>
  <c r="AZ648" i="1" s="1"/>
  <c r="AZ649" i="1" s="1"/>
  <c r="AZ650" i="1" s="1"/>
  <c r="AZ651" i="1" s="1"/>
  <c r="AZ652" i="1" s="1"/>
  <c r="AZ653" i="1" s="1"/>
  <c r="AZ654" i="1" s="1"/>
  <c r="AZ655" i="1" s="1"/>
  <c r="AZ656" i="1" s="1"/>
  <c r="AZ657" i="1" s="1"/>
  <c r="AZ658" i="1" s="1"/>
  <c r="AZ659" i="1" s="1"/>
  <c r="AZ660" i="1" s="1"/>
  <c r="AZ661" i="1" s="1"/>
  <c r="AZ662" i="1" s="1"/>
  <c r="AZ663" i="1" s="1"/>
  <c r="AZ664" i="1" s="1"/>
  <c r="AZ665" i="1" s="1"/>
  <c r="AZ666" i="1" s="1"/>
  <c r="AZ667" i="1" s="1"/>
  <c r="AZ668" i="1" s="1"/>
  <c r="AZ669" i="1" s="1"/>
  <c r="AZ670" i="1" s="1"/>
  <c r="AK598" i="1"/>
  <c r="AK599" i="1" s="1"/>
  <c r="AK600" i="1" s="1"/>
  <c r="AK601" i="1" s="1"/>
  <c r="AK602" i="1" s="1"/>
  <c r="AK603" i="1" s="1"/>
  <c r="AK604" i="1" s="1"/>
  <c r="AK605" i="1" s="1"/>
  <c r="AK606" i="1" s="1"/>
  <c r="AK607" i="1" s="1"/>
  <c r="AK608" i="1" s="1"/>
  <c r="AK609" i="1" s="1"/>
  <c r="AK610" i="1" s="1"/>
  <c r="AK611" i="1" s="1"/>
  <c r="AK612" i="1" s="1"/>
  <c r="AK613" i="1" s="1"/>
  <c r="AK614" i="1" s="1"/>
  <c r="AK615" i="1" s="1"/>
  <c r="AK616" i="1" s="1"/>
  <c r="AK617" i="1" s="1"/>
  <c r="AK618" i="1" s="1"/>
  <c r="AK619" i="1" s="1"/>
  <c r="AK620" i="1" s="1"/>
  <c r="AK621" i="1" s="1"/>
  <c r="AK622" i="1" s="1"/>
  <c r="AK623" i="1" s="1"/>
  <c r="AK624" i="1" s="1"/>
  <c r="AK625" i="1" s="1"/>
  <c r="AK626" i="1" s="1"/>
  <c r="AK627" i="1" s="1"/>
  <c r="AK628" i="1" s="1"/>
  <c r="AK629" i="1" s="1"/>
  <c r="AK630" i="1" s="1"/>
  <c r="AK631" i="1" s="1"/>
  <c r="AU606" i="1"/>
  <c r="AU607" i="1" s="1"/>
  <c r="AU608" i="1" s="1"/>
  <c r="AU609" i="1" s="1"/>
  <c r="AU610" i="1" s="1"/>
  <c r="AU611" i="1" s="1"/>
  <c r="AU612" i="1" s="1"/>
  <c r="AU613" i="1" s="1"/>
  <c r="AU614" i="1" s="1"/>
  <c r="AU615" i="1" s="1"/>
  <c r="AU616" i="1" s="1"/>
  <c r="AU617" i="1" s="1"/>
  <c r="AU618" i="1" s="1"/>
  <c r="AU619" i="1" s="1"/>
  <c r="AU620" i="1" s="1"/>
  <c r="AU621" i="1" s="1"/>
  <c r="AU622" i="1" s="1"/>
  <c r="AU623" i="1" s="1"/>
  <c r="AU624" i="1" s="1"/>
  <c r="AU625" i="1" s="1"/>
  <c r="AU626" i="1" s="1"/>
  <c r="AU627" i="1" s="1"/>
  <c r="AU628" i="1" s="1"/>
  <c r="AU629" i="1" s="1"/>
  <c r="AU630" i="1" s="1"/>
  <c r="AU631" i="1" s="1"/>
  <c r="AZ559" i="1"/>
  <c r="AZ560" i="1" s="1"/>
  <c r="AZ561" i="1" s="1"/>
  <c r="AZ562" i="1" s="1"/>
  <c r="AZ563" i="1" s="1"/>
  <c r="AZ564" i="1" s="1"/>
  <c r="AZ565" i="1" s="1"/>
  <c r="AZ566" i="1" s="1"/>
  <c r="AZ567" i="1" s="1"/>
  <c r="AZ568" i="1" s="1"/>
  <c r="AZ569" i="1" s="1"/>
  <c r="AZ570" i="1" s="1"/>
  <c r="AZ571" i="1" s="1"/>
  <c r="AZ572" i="1" s="1"/>
  <c r="AZ573" i="1" s="1"/>
  <c r="AZ574" i="1" s="1"/>
  <c r="AZ575" i="1" s="1"/>
  <c r="AZ576" i="1" s="1"/>
  <c r="AZ577" i="1" s="1"/>
  <c r="AZ578" i="1" s="1"/>
  <c r="AZ579" i="1" s="1"/>
  <c r="AZ580" i="1" s="1"/>
  <c r="AZ581" i="1" s="1"/>
  <c r="AZ582" i="1" s="1"/>
  <c r="AZ583" i="1" s="1"/>
  <c r="AZ584" i="1" s="1"/>
  <c r="AZ585" i="1" s="1"/>
  <c r="AZ586" i="1" s="1"/>
  <c r="AZ587" i="1" s="1"/>
  <c r="AZ588" i="1" s="1"/>
  <c r="AZ589" i="1" s="1"/>
  <c r="AZ590" i="1" s="1"/>
  <c r="AZ591" i="1" s="1"/>
  <c r="AZ592" i="1" s="1"/>
  <c r="AP559" i="1"/>
  <c r="AP560" i="1" s="1"/>
  <c r="AP561" i="1" s="1"/>
  <c r="AP562" i="1" s="1"/>
  <c r="AP563" i="1" s="1"/>
  <c r="AP564" i="1" s="1"/>
  <c r="AP565" i="1" s="1"/>
  <c r="AP566" i="1" s="1"/>
  <c r="AP567" i="1" s="1"/>
  <c r="AP568" i="1" s="1"/>
  <c r="AP569" i="1" s="1"/>
  <c r="AP570" i="1" s="1"/>
  <c r="AP571" i="1" s="1"/>
  <c r="AP572" i="1" s="1"/>
  <c r="AP573" i="1" s="1"/>
  <c r="AP574" i="1" s="1"/>
  <c r="AP575" i="1" s="1"/>
  <c r="AP576" i="1" s="1"/>
  <c r="AP577" i="1" s="1"/>
  <c r="AP578" i="1" s="1"/>
  <c r="AP579" i="1" s="1"/>
  <c r="AP580" i="1" s="1"/>
  <c r="AP581" i="1" s="1"/>
  <c r="AP582" i="1" s="1"/>
  <c r="AP583" i="1" s="1"/>
  <c r="AP584" i="1" s="1"/>
  <c r="AP585" i="1" s="1"/>
  <c r="AP586" i="1" s="1"/>
  <c r="AP587" i="1" s="1"/>
  <c r="AP588" i="1" s="1"/>
  <c r="AP589" i="1" s="1"/>
  <c r="AP590" i="1" s="1"/>
  <c r="AP591" i="1" s="1"/>
  <c r="AP592" i="1" s="1"/>
  <c r="AA520" i="1"/>
  <c r="AA521" i="1" s="1"/>
  <c r="AA522" i="1" s="1"/>
  <c r="AA523" i="1" s="1"/>
  <c r="AA524" i="1" s="1"/>
  <c r="AA525" i="1" s="1"/>
  <c r="AA526" i="1" s="1"/>
  <c r="AA527" i="1" s="1"/>
  <c r="AA528" i="1" s="1"/>
  <c r="AA529" i="1" s="1"/>
  <c r="AA530" i="1" s="1"/>
  <c r="AA531" i="1" s="1"/>
  <c r="AA532" i="1" s="1"/>
  <c r="AA533" i="1" s="1"/>
  <c r="AA534" i="1" s="1"/>
  <c r="AA535" i="1" s="1"/>
  <c r="AA536" i="1" s="1"/>
  <c r="AA537" i="1" s="1"/>
  <c r="AA538" i="1" s="1"/>
  <c r="AA539" i="1" s="1"/>
  <c r="AA540" i="1" s="1"/>
  <c r="AA541" i="1" s="1"/>
  <c r="AA542" i="1" s="1"/>
  <c r="AA543" i="1" s="1"/>
  <c r="AA544" i="1" s="1"/>
  <c r="AA545" i="1" s="1"/>
  <c r="AA546" i="1" s="1"/>
  <c r="AA547" i="1" s="1"/>
  <c r="AA548" i="1" s="1"/>
  <c r="AA549" i="1" s="1"/>
  <c r="AA550" i="1" s="1"/>
  <c r="AA551" i="1" s="1"/>
  <c r="AA552" i="1" s="1"/>
  <c r="AA553" i="1" s="1"/>
  <c r="AF520" i="1"/>
  <c r="AF521" i="1" s="1"/>
  <c r="AF522" i="1" s="1"/>
  <c r="AF523" i="1" s="1"/>
  <c r="AF524" i="1" s="1"/>
  <c r="AF525" i="1" s="1"/>
  <c r="AF526" i="1" s="1"/>
  <c r="AF527" i="1" s="1"/>
  <c r="AF528" i="1" s="1"/>
  <c r="AF529" i="1" s="1"/>
  <c r="AF530" i="1" s="1"/>
  <c r="AF531" i="1" s="1"/>
  <c r="AF532" i="1" s="1"/>
  <c r="AF533" i="1" s="1"/>
  <c r="AF534" i="1" s="1"/>
  <c r="AF535" i="1" s="1"/>
  <c r="AF536" i="1" s="1"/>
  <c r="AF537" i="1" s="1"/>
  <c r="AF538" i="1" s="1"/>
  <c r="AF539" i="1" s="1"/>
  <c r="AF540" i="1" s="1"/>
  <c r="AF541" i="1" s="1"/>
  <c r="AF542" i="1" s="1"/>
  <c r="AF543" i="1" s="1"/>
  <c r="AF544" i="1" s="1"/>
  <c r="AF545" i="1" s="1"/>
  <c r="AF546" i="1" s="1"/>
  <c r="AF547" i="1" s="1"/>
  <c r="AF548" i="1" s="1"/>
  <c r="AF549" i="1" s="1"/>
  <c r="AF550" i="1" s="1"/>
  <c r="AF551" i="1" s="1"/>
  <c r="AF552" i="1" s="1"/>
  <c r="AF553" i="1" s="1"/>
  <c r="AP520" i="1"/>
  <c r="AP521" i="1" s="1"/>
  <c r="AP522" i="1" s="1"/>
  <c r="AP523" i="1" s="1"/>
  <c r="AP524" i="1" s="1"/>
  <c r="AP525" i="1" s="1"/>
  <c r="AP526" i="1" s="1"/>
  <c r="AP527" i="1" s="1"/>
  <c r="AP528" i="1" s="1"/>
  <c r="AP529" i="1" s="1"/>
  <c r="AP530" i="1" s="1"/>
  <c r="AP531" i="1" s="1"/>
  <c r="AP532" i="1" s="1"/>
  <c r="AP533" i="1" s="1"/>
  <c r="AP534" i="1" s="1"/>
  <c r="AP535" i="1" s="1"/>
  <c r="AP536" i="1" s="1"/>
  <c r="AP537" i="1" s="1"/>
  <c r="AP538" i="1" s="1"/>
  <c r="AP539" i="1" s="1"/>
  <c r="AP540" i="1" s="1"/>
  <c r="AP541" i="1" s="1"/>
  <c r="AP542" i="1" s="1"/>
  <c r="AP543" i="1" s="1"/>
  <c r="AP544" i="1" s="1"/>
  <c r="AP545" i="1" s="1"/>
  <c r="AP546" i="1" s="1"/>
  <c r="AP547" i="1" s="1"/>
  <c r="AP548" i="1" s="1"/>
  <c r="AP549" i="1" s="1"/>
  <c r="AP550" i="1" s="1"/>
  <c r="AP551" i="1" s="1"/>
  <c r="AP552" i="1" s="1"/>
  <c r="AP553" i="1" s="1"/>
  <c r="AU525" i="1"/>
  <c r="AU526" i="1" s="1"/>
  <c r="AU527" i="1" s="1"/>
  <c r="AU528" i="1" s="1"/>
  <c r="AU529" i="1" s="1"/>
  <c r="AU530" i="1" s="1"/>
  <c r="AU531" i="1" s="1"/>
  <c r="AU532" i="1" s="1"/>
  <c r="AU533" i="1" s="1"/>
  <c r="AU534" i="1" s="1"/>
  <c r="AU535" i="1" s="1"/>
  <c r="AU536" i="1" s="1"/>
  <c r="AU537" i="1" s="1"/>
  <c r="AU538" i="1" s="1"/>
  <c r="AU539" i="1" s="1"/>
  <c r="AU540" i="1" s="1"/>
  <c r="AU541" i="1" s="1"/>
  <c r="AU542" i="1" s="1"/>
  <c r="AU543" i="1" s="1"/>
  <c r="AU544" i="1" s="1"/>
  <c r="AU545" i="1" s="1"/>
  <c r="AU546" i="1" s="1"/>
  <c r="AU547" i="1" s="1"/>
  <c r="AU548" i="1" s="1"/>
  <c r="AU549" i="1" s="1"/>
  <c r="AU550" i="1" s="1"/>
  <c r="AU551" i="1" s="1"/>
  <c r="AU552" i="1" s="1"/>
  <c r="AU553" i="1" s="1"/>
  <c r="AZ450" i="1"/>
  <c r="AZ451" i="1" s="1"/>
  <c r="AZ452" i="1" s="1"/>
  <c r="AZ453" i="1" s="1"/>
  <c r="AZ454" i="1" s="1"/>
  <c r="AZ455" i="1" s="1"/>
  <c r="AZ456" i="1" s="1"/>
  <c r="AZ457" i="1" s="1"/>
  <c r="AZ458" i="1" s="1"/>
  <c r="AZ459" i="1" s="1"/>
  <c r="AZ460" i="1" s="1"/>
  <c r="AZ461" i="1" s="1"/>
  <c r="AZ462" i="1" s="1"/>
  <c r="AZ463" i="1" s="1"/>
  <c r="AZ464" i="1" s="1"/>
  <c r="AZ465" i="1" s="1"/>
  <c r="AZ466" i="1" s="1"/>
  <c r="AZ467" i="1" s="1"/>
  <c r="AZ468" i="1" s="1"/>
  <c r="AZ469" i="1" s="1"/>
  <c r="AZ470" i="1" s="1"/>
  <c r="AZ471" i="1" s="1"/>
  <c r="AZ472" i="1" s="1"/>
  <c r="AZ473" i="1" s="1"/>
  <c r="AZ474" i="1" s="1"/>
  <c r="AZ475" i="1" s="1"/>
  <c r="AA446" i="1"/>
  <c r="AA447" i="1" s="1"/>
  <c r="AA448" i="1" s="1"/>
  <c r="AA449" i="1" s="1"/>
  <c r="AA450" i="1" s="1"/>
  <c r="AA451" i="1" s="1"/>
  <c r="AA452" i="1" s="1"/>
  <c r="AA453" i="1" s="1"/>
  <c r="AA454" i="1" s="1"/>
  <c r="AA455" i="1" s="1"/>
  <c r="AA456" i="1" s="1"/>
  <c r="AA457" i="1" s="1"/>
  <c r="AA458" i="1" s="1"/>
  <c r="AA459" i="1" s="1"/>
  <c r="AA460" i="1" s="1"/>
  <c r="AA461" i="1" s="1"/>
  <c r="AA462" i="1" s="1"/>
  <c r="AA463" i="1" s="1"/>
  <c r="AA464" i="1" s="1"/>
  <c r="AA465" i="1" s="1"/>
  <c r="AA466" i="1" s="1"/>
  <c r="AA467" i="1" s="1"/>
  <c r="AA468" i="1" s="1"/>
  <c r="AA469" i="1" s="1"/>
  <c r="AA470" i="1" s="1"/>
  <c r="AA471" i="1" s="1"/>
  <c r="AA472" i="1" s="1"/>
  <c r="AA473" i="1" s="1"/>
  <c r="AA474" i="1" s="1"/>
  <c r="AA475" i="1" s="1"/>
  <c r="AK442" i="1"/>
  <c r="AK443" i="1" s="1"/>
  <c r="AK444" i="1" s="1"/>
  <c r="AK445" i="1" s="1"/>
  <c r="AK446" i="1" s="1"/>
  <c r="AK447" i="1" s="1"/>
  <c r="AK448" i="1" s="1"/>
  <c r="AK449" i="1" s="1"/>
  <c r="AK450" i="1" s="1"/>
  <c r="AK451" i="1" s="1"/>
  <c r="AK452" i="1" s="1"/>
  <c r="AK453" i="1" s="1"/>
  <c r="AK454" i="1" s="1"/>
  <c r="AK455" i="1" s="1"/>
  <c r="AK456" i="1" s="1"/>
  <c r="AK457" i="1" s="1"/>
  <c r="AK458" i="1" s="1"/>
  <c r="AK459" i="1" s="1"/>
  <c r="AK460" i="1" s="1"/>
  <c r="AK461" i="1" s="1"/>
  <c r="AK462" i="1" s="1"/>
  <c r="AK463" i="1" s="1"/>
  <c r="AK464" i="1" s="1"/>
  <c r="AK465" i="1" s="1"/>
  <c r="AK466" i="1" s="1"/>
  <c r="AK467" i="1" s="1"/>
  <c r="AK468" i="1" s="1"/>
  <c r="AK469" i="1" s="1"/>
  <c r="AK470" i="1" s="1"/>
  <c r="AK471" i="1" s="1"/>
  <c r="AK472" i="1" s="1"/>
  <c r="AK473" i="1" s="1"/>
  <c r="AK474" i="1" s="1"/>
  <c r="AK475" i="1" s="1"/>
  <c r="AP444" i="1"/>
  <c r="AP445" i="1" s="1"/>
  <c r="AP446" i="1" s="1"/>
  <c r="AP447" i="1" s="1"/>
  <c r="AP448" i="1" s="1"/>
  <c r="AP449" i="1" s="1"/>
  <c r="AP450" i="1" s="1"/>
  <c r="AP451" i="1" s="1"/>
  <c r="AP452" i="1" s="1"/>
  <c r="AP453" i="1" s="1"/>
  <c r="AP454" i="1" s="1"/>
  <c r="AP455" i="1" s="1"/>
  <c r="AP456" i="1" s="1"/>
  <c r="AP457" i="1" s="1"/>
  <c r="AP458" i="1" s="1"/>
  <c r="AP459" i="1" s="1"/>
  <c r="AP460" i="1" s="1"/>
  <c r="AP461" i="1" s="1"/>
  <c r="AP462" i="1" s="1"/>
  <c r="AP463" i="1" s="1"/>
  <c r="AP464" i="1" s="1"/>
  <c r="AP465" i="1" s="1"/>
  <c r="AP466" i="1" s="1"/>
  <c r="AP467" i="1" s="1"/>
  <c r="AP468" i="1" s="1"/>
  <c r="AP469" i="1" s="1"/>
  <c r="AP470" i="1" s="1"/>
  <c r="AP471" i="1" s="1"/>
  <c r="AP472" i="1" s="1"/>
  <c r="AP473" i="1" s="1"/>
  <c r="AP474" i="1" s="1"/>
  <c r="AP475" i="1" s="1"/>
  <c r="AK405" i="1"/>
  <c r="AK406" i="1" s="1"/>
  <c r="AK407" i="1" s="1"/>
  <c r="AK408" i="1" s="1"/>
  <c r="AK409" i="1" s="1"/>
  <c r="AK410" i="1" s="1"/>
  <c r="AK411" i="1" s="1"/>
  <c r="AK412" i="1" s="1"/>
  <c r="AK413" i="1" s="1"/>
  <c r="AK414" i="1" s="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K436" i="1" s="1"/>
  <c r="AU409" i="1"/>
  <c r="AU410" i="1" s="1"/>
  <c r="AU411" i="1" s="1"/>
  <c r="AU412" i="1" s="1"/>
  <c r="AU413" i="1" s="1"/>
  <c r="AU414" i="1" s="1"/>
  <c r="AU415" i="1" s="1"/>
  <c r="AU416" i="1" s="1"/>
  <c r="AU417" i="1" s="1"/>
  <c r="AU418" i="1" s="1"/>
  <c r="AU419" i="1" s="1"/>
  <c r="AU420" i="1" s="1"/>
  <c r="AU421" i="1" s="1"/>
  <c r="AU422" i="1" s="1"/>
  <c r="AU423" i="1" s="1"/>
  <c r="AU424" i="1" s="1"/>
  <c r="AU425" i="1" s="1"/>
  <c r="AU426" i="1" s="1"/>
  <c r="AU427" i="1" s="1"/>
  <c r="AU428" i="1" s="1"/>
  <c r="AU429" i="1" s="1"/>
  <c r="AU430" i="1" s="1"/>
  <c r="AU431" i="1" s="1"/>
  <c r="AU432" i="1" s="1"/>
  <c r="AU433" i="1" s="1"/>
  <c r="AU434" i="1" s="1"/>
  <c r="AU435" i="1" s="1"/>
  <c r="AU436" i="1" s="1"/>
  <c r="AZ408" i="1"/>
  <c r="AZ409" i="1" s="1"/>
  <c r="AZ410" i="1" s="1"/>
  <c r="AZ411" i="1" s="1"/>
  <c r="AZ412" i="1" s="1"/>
  <c r="AZ413" i="1" s="1"/>
  <c r="AZ414" i="1" s="1"/>
  <c r="AZ415" i="1" s="1"/>
  <c r="AZ416" i="1" s="1"/>
  <c r="AZ417" i="1" s="1"/>
  <c r="AZ418" i="1" s="1"/>
  <c r="AZ419" i="1" s="1"/>
  <c r="AZ420" i="1" s="1"/>
  <c r="AZ421" i="1" s="1"/>
  <c r="AZ422" i="1" s="1"/>
  <c r="AZ423" i="1" s="1"/>
  <c r="AZ424" i="1" s="1"/>
  <c r="AZ425" i="1" s="1"/>
  <c r="AZ426" i="1" s="1"/>
  <c r="AZ427" i="1" s="1"/>
  <c r="AZ428" i="1" s="1"/>
  <c r="AZ429" i="1" s="1"/>
  <c r="AZ430" i="1" s="1"/>
  <c r="AZ431" i="1" s="1"/>
  <c r="AZ432" i="1" s="1"/>
  <c r="AZ433" i="1" s="1"/>
  <c r="AZ434" i="1" s="1"/>
  <c r="AZ435" i="1" s="1"/>
  <c r="AZ436" i="1" s="1"/>
  <c r="AA336" i="1"/>
  <c r="AA337" i="1" s="1"/>
  <c r="AA338" i="1" s="1"/>
  <c r="AA339" i="1" s="1"/>
  <c r="AA340" i="1" s="1"/>
  <c r="AA341" i="1" s="1"/>
  <c r="AA342" i="1" s="1"/>
  <c r="AA343" i="1" s="1"/>
  <c r="AA344" i="1" s="1"/>
  <c r="AA345" i="1" s="1"/>
  <c r="AA346" i="1" s="1"/>
  <c r="AA347" i="1" s="1"/>
  <c r="AA348" i="1" s="1"/>
  <c r="AA349" i="1" s="1"/>
  <c r="AA350" i="1" s="1"/>
  <c r="AA351" i="1" s="1"/>
  <c r="AA352" i="1" s="1"/>
  <c r="AA353" i="1" s="1"/>
  <c r="AA354" i="1" s="1"/>
  <c r="AA355" i="1" s="1"/>
  <c r="AA356" i="1" s="1"/>
  <c r="AA357" i="1" s="1"/>
  <c r="AA358" i="1" s="1"/>
  <c r="AF326" i="1"/>
  <c r="AF327" i="1" s="1"/>
  <c r="AF328" i="1" s="1"/>
  <c r="AF329" i="1" s="1"/>
  <c r="AF330" i="1" s="1"/>
  <c r="AF331" i="1" s="1"/>
  <c r="AF332" i="1" s="1"/>
  <c r="AF333" i="1" s="1"/>
  <c r="AF334" i="1" s="1"/>
  <c r="AF335" i="1" s="1"/>
  <c r="AF336" i="1" s="1"/>
  <c r="AF337" i="1" s="1"/>
  <c r="AF338" i="1" s="1"/>
  <c r="AF339" i="1" s="1"/>
  <c r="AF340" i="1" s="1"/>
  <c r="AF341" i="1" s="1"/>
  <c r="AF342" i="1" s="1"/>
  <c r="AF343" i="1" s="1"/>
  <c r="AF344" i="1" s="1"/>
  <c r="AF345" i="1" s="1"/>
  <c r="AF346" i="1" s="1"/>
  <c r="AF347" i="1" s="1"/>
  <c r="AF348" i="1" s="1"/>
  <c r="AF349" i="1" s="1"/>
  <c r="AF350" i="1" s="1"/>
  <c r="AF351" i="1" s="1"/>
  <c r="AF352" i="1" s="1"/>
  <c r="AF353" i="1" s="1"/>
  <c r="AF354" i="1" s="1"/>
  <c r="AF355" i="1" s="1"/>
  <c r="AF356" i="1" s="1"/>
  <c r="AF357" i="1" s="1"/>
  <c r="AF358" i="1" s="1"/>
  <c r="AZ327" i="1"/>
  <c r="AZ328" i="1" s="1"/>
  <c r="AZ329" i="1" s="1"/>
  <c r="AZ330" i="1" s="1"/>
  <c r="AZ331" i="1" s="1"/>
  <c r="AZ332" i="1" s="1"/>
  <c r="AZ333" i="1" s="1"/>
  <c r="AZ334" i="1" s="1"/>
  <c r="AZ335" i="1" s="1"/>
  <c r="AZ336" i="1" s="1"/>
  <c r="AZ337" i="1" s="1"/>
  <c r="AZ338" i="1" s="1"/>
  <c r="AZ339" i="1" s="1"/>
  <c r="AZ340" i="1" s="1"/>
  <c r="AZ341" i="1" s="1"/>
  <c r="AZ342" i="1" s="1"/>
  <c r="AZ343" i="1" s="1"/>
  <c r="AZ344" i="1" s="1"/>
  <c r="AZ345" i="1" s="1"/>
  <c r="AZ346" i="1" s="1"/>
  <c r="AZ347" i="1" s="1"/>
  <c r="AZ348" i="1" s="1"/>
  <c r="AZ349" i="1" s="1"/>
  <c r="AZ350" i="1" s="1"/>
  <c r="AZ351" i="1" s="1"/>
  <c r="AZ352" i="1" s="1"/>
  <c r="AZ353" i="1" s="1"/>
  <c r="AZ354" i="1" s="1"/>
  <c r="AZ355" i="1" s="1"/>
  <c r="AZ356" i="1" s="1"/>
  <c r="AZ357" i="1" s="1"/>
  <c r="AZ358" i="1" s="1"/>
  <c r="AK325" i="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Q325" i="1"/>
  <c r="AP333" i="1"/>
  <c r="AP334" i="1" s="1"/>
  <c r="AP335" i="1" s="1"/>
  <c r="AP336" i="1" s="1"/>
  <c r="AP337" i="1" s="1"/>
  <c r="AP338" i="1" s="1"/>
  <c r="AP339" i="1" s="1"/>
  <c r="AP340" i="1" s="1"/>
  <c r="AP341" i="1" s="1"/>
  <c r="AP342" i="1" s="1"/>
  <c r="AP343" i="1" s="1"/>
  <c r="AP344" i="1" s="1"/>
  <c r="AP345" i="1" s="1"/>
  <c r="AP346" i="1" s="1"/>
  <c r="AP347" i="1" s="1"/>
  <c r="AP348" i="1" s="1"/>
  <c r="AP349" i="1" s="1"/>
  <c r="AP350" i="1" s="1"/>
  <c r="AP351" i="1" s="1"/>
  <c r="AP352" i="1" s="1"/>
  <c r="AP353" i="1" s="1"/>
  <c r="AP354" i="1" s="1"/>
  <c r="AP355" i="1" s="1"/>
  <c r="AP356" i="1" s="1"/>
  <c r="AP357" i="1" s="1"/>
  <c r="AP358" i="1" s="1"/>
  <c r="O466" i="1"/>
  <c r="P466" i="1" s="1"/>
  <c r="AZ496" i="1"/>
  <c r="AZ497" i="1" s="1"/>
  <c r="AZ498" i="1" s="1"/>
  <c r="AZ499" i="1" s="1"/>
  <c r="AZ500" i="1" s="1"/>
  <c r="AZ501" i="1" s="1"/>
  <c r="AZ502" i="1" s="1"/>
  <c r="AZ503" i="1" s="1"/>
  <c r="AZ504" i="1" s="1"/>
  <c r="AZ505" i="1" s="1"/>
  <c r="AZ506" i="1" s="1"/>
  <c r="AZ507" i="1" s="1"/>
  <c r="AZ508" i="1" s="1"/>
  <c r="AZ509" i="1" s="1"/>
  <c r="AZ510" i="1" s="1"/>
  <c r="AZ511" i="1" s="1"/>
  <c r="AZ512" i="1" s="1"/>
  <c r="AZ513" i="1" s="1"/>
  <c r="AZ514" i="1" s="1"/>
  <c r="AP482" i="1"/>
  <c r="AP483" i="1" s="1"/>
  <c r="AP484" i="1" s="1"/>
  <c r="AP485" i="1" s="1"/>
  <c r="AP486" i="1" s="1"/>
  <c r="AP487" i="1" s="1"/>
  <c r="AP488" i="1" s="1"/>
  <c r="AP489" i="1" s="1"/>
  <c r="AP490" i="1" s="1"/>
  <c r="AP491" i="1" s="1"/>
  <c r="AP492" i="1" s="1"/>
  <c r="AP493" i="1" s="1"/>
  <c r="AP494" i="1" s="1"/>
  <c r="AP495" i="1" s="1"/>
  <c r="AP496" i="1" s="1"/>
  <c r="AP497" i="1" s="1"/>
  <c r="AP498" i="1" s="1"/>
  <c r="AP499" i="1" s="1"/>
  <c r="AP500" i="1" s="1"/>
  <c r="AP501" i="1" s="1"/>
  <c r="AP502" i="1" s="1"/>
  <c r="AP503" i="1" s="1"/>
  <c r="AP504" i="1" s="1"/>
  <c r="AP505" i="1" s="1"/>
  <c r="AP506" i="1" s="1"/>
  <c r="AP507" i="1" s="1"/>
  <c r="AP508" i="1" s="1"/>
  <c r="AP509" i="1" s="1"/>
  <c r="AP510" i="1" s="1"/>
  <c r="AP511" i="1" s="1"/>
  <c r="AP512" i="1" s="1"/>
  <c r="AP513" i="1" s="1"/>
  <c r="AP514" i="1" s="1"/>
  <c r="T527" i="1"/>
  <c r="U527" i="1" s="1"/>
  <c r="T569" i="1"/>
  <c r="U569" i="1" s="1"/>
  <c r="H643" i="1"/>
  <c r="I643" i="1" s="1"/>
  <c r="AP679" i="1"/>
  <c r="AP680" i="1" s="1"/>
  <c r="AP681" i="1" s="1"/>
  <c r="AP682" i="1" s="1"/>
  <c r="AP683" i="1" s="1"/>
  <c r="AP684" i="1" s="1"/>
  <c r="AP685" i="1" s="1"/>
  <c r="AP686" i="1" s="1"/>
  <c r="AP687" i="1" s="1"/>
  <c r="AP688" i="1" s="1"/>
  <c r="AP689" i="1" s="1"/>
  <c r="AP690" i="1" s="1"/>
  <c r="AP691" i="1" s="1"/>
  <c r="AP692" i="1" s="1"/>
  <c r="AP693" i="1" s="1"/>
  <c r="AP694" i="1" s="1"/>
  <c r="AP695" i="1" s="1"/>
  <c r="AP696" i="1" s="1"/>
  <c r="AP697" i="1" s="1"/>
  <c r="AP698" i="1" s="1"/>
  <c r="AP699" i="1" s="1"/>
  <c r="AP700" i="1" s="1"/>
  <c r="AP701" i="1" s="1"/>
  <c r="AP702" i="1" s="1"/>
  <c r="AP703" i="1" s="1"/>
  <c r="AP704" i="1" s="1"/>
  <c r="AP705" i="1" s="1"/>
  <c r="AP706" i="1" s="1"/>
  <c r="AP707" i="1" s="1"/>
  <c r="AP708" i="1" s="1"/>
  <c r="AP709" i="1" s="1"/>
  <c r="O745" i="1"/>
  <c r="P745" i="1" s="1"/>
  <c r="V715" i="1"/>
  <c r="T786" i="1"/>
  <c r="U786" i="1" s="1"/>
  <c r="AZ521" i="1"/>
  <c r="AZ522" i="1" s="1"/>
  <c r="AZ523" i="1" s="1"/>
  <c r="AZ524" i="1" s="1"/>
  <c r="AZ525" i="1" s="1"/>
  <c r="AZ526" i="1" s="1"/>
  <c r="AZ527" i="1" s="1"/>
  <c r="AZ528" i="1" s="1"/>
  <c r="AZ529" i="1" s="1"/>
  <c r="AZ530" i="1" s="1"/>
  <c r="AZ531" i="1" s="1"/>
  <c r="AZ532" i="1" s="1"/>
  <c r="AZ533" i="1" s="1"/>
  <c r="AZ534" i="1" s="1"/>
  <c r="AZ535" i="1" s="1"/>
  <c r="AZ536" i="1" s="1"/>
  <c r="AZ537" i="1" s="1"/>
  <c r="AZ538" i="1" s="1"/>
  <c r="AZ539" i="1" s="1"/>
  <c r="AZ540" i="1" s="1"/>
  <c r="AZ541" i="1" s="1"/>
  <c r="AZ542" i="1" s="1"/>
  <c r="AZ543" i="1" s="1"/>
  <c r="AZ544" i="1" s="1"/>
  <c r="AZ545" i="1" s="1"/>
  <c r="AZ546" i="1" s="1"/>
  <c r="AZ547" i="1" s="1"/>
  <c r="AZ548" i="1" s="1"/>
  <c r="AZ549" i="1" s="1"/>
  <c r="AZ550" i="1" s="1"/>
  <c r="AZ551" i="1" s="1"/>
  <c r="AZ552" i="1" s="1"/>
  <c r="AZ553" i="1" s="1"/>
  <c r="O581" i="1"/>
  <c r="P581" i="1" s="1"/>
  <c r="AA568" i="1"/>
  <c r="AA569" i="1" s="1"/>
  <c r="AA570" i="1" s="1"/>
  <c r="AA571" i="1" s="1"/>
  <c r="AA572" i="1" s="1"/>
  <c r="AA573" i="1" s="1"/>
  <c r="AA574" i="1" s="1"/>
  <c r="AA575" i="1" s="1"/>
  <c r="AA576" i="1" s="1"/>
  <c r="AA577" i="1" s="1"/>
  <c r="AA578" i="1" s="1"/>
  <c r="AA579" i="1" s="1"/>
  <c r="AA580" i="1" s="1"/>
  <c r="AA581" i="1" s="1"/>
  <c r="AA582" i="1" s="1"/>
  <c r="AA583" i="1" s="1"/>
  <c r="AA584" i="1" s="1"/>
  <c r="AA585" i="1" s="1"/>
  <c r="AA586" i="1" s="1"/>
  <c r="AA587" i="1" s="1"/>
  <c r="AA588" i="1" s="1"/>
  <c r="AA589" i="1" s="1"/>
  <c r="AA590" i="1" s="1"/>
  <c r="AA591" i="1" s="1"/>
  <c r="AA592" i="1" s="1"/>
  <c r="O599" i="1"/>
  <c r="P599" i="1" s="1"/>
  <c r="Q599" i="1" s="1"/>
  <c r="Q600" i="1" s="1"/>
  <c r="Q601" i="1" s="1"/>
  <c r="Q602" i="1" s="1"/>
  <c r="Q603" i="1" s="1"/>
  <c r="O646" i="1"/>
  <c r="P646" i="1" s="1"/>
  <c r="AZ676" i="1"/>
  <c r="AZ677" i="1" s="1"/>
  <c r="AZ678" i="1" s="1"/>
  <c r="AZ679" i="1" s="1"/>
  <c r="AZ680" i="1" s="1"/>
  <c r="AZ681" i="1" s="1"/>
  <c r="AZ682" i="1" s="1"/>
  <c r="AZ683" i="1" s="1"/>
  <c r="AZ684" i="1" s="1"/>
  <c r="AZ685" i="1" s="1"/>
  <c r="AZ686" i="1" s="1"/>
  <c r="AZ687" i="1" s="1"/>
  <c r="AZ688" i="1" s="1"/>
  <c r="AZ689" i="1" s="1"/>
  <c r="AZ690" i="1" s="1"/>
  <c r="AZ691" i="1" s="1"/>
  <c r="AZ692" i="1" s="1"/>
  <c r="AZ693" i="1" s="1"/>
  <c r="AZ694" i="1" s="1"/>
  <c r="AZ695" i="1" s="1"/>
  <c r="AZ696" i="1" s="1"/>
  <c r="AZ697" i="1" s="1"/>
  <c r="AZ698" i="1" s="1"/>
  <c r="AZ699" i="1" s="1"/>
  <c r="AZ700" i="1" s="1"/>
  <c r="AZ701" i="1" s="1"/>
  <c r="AZ702" i="1" s="1"/>
  <c r="AZ703" i="1" s="1"/>
  <c r="AZ704" i="1" s="1"/>
  <c r="AZ705" i="1" s="1"/>
  <c r="AZ706" i="1" s="1"/>
  <c r="AZ707" i="1" s="1"/>
  <c r="AZ708" i="1" s="1"/>
  <c r="AZ709" i="1" s="1"/>
  <c r="T678" i="1"/>
  <c r="U678" i="1" s="1"/>
  <c r="H754" i="1"/>
  <c r="I754" i="1" s="1"/>
  <c r="T773" i="1"/>
  <c r="U773" i="1" s="1"/>
  <c r="H766" i="1"/>
  <c r="I766" i="1" s="1"/>
  <c r="O761" i="1"/>
  <c r="P761" i="1" s="1"/>
  <c r="AF754" i="1"/>
  <c r="AF755" i="1" s="1"/>
  <c r="AF756" i="1" s="1"/>
  <c r="AF757" i="1" s="1"/>
  <c r="AF758" i="1" s="1"/>
  <c r="AF759" i="1" s="1"/>
  <c r="AF760" i="1" s="1"/>
  <c r="AF761" i="1" s="1"/>
  <c r="AF762" i="1" s="1"/>
  <c r="AF763" i="1" s="1"/>
  <c r="AF764" i="1" s="1"/>
  <c r="AF765" i="1" s="1"/>
  <c r="AF766" i="1" s="1"/>
  <c r="AF767" i="1" s="1"/>
  <c r="AF768" i="1" s="1"/>
  <c r="AF769" i="1" s="1"/>
  <c r="AF770" i="1" s="1"/>
  <c r="AF771" i="1" s="1"/>
  <c r="AF772" i="1" s="1"/>
  <c r="AF773" i="1" s="1"/>
  <c r="AF774" i="1" s="1"/>
  <c r="AF775" i="1" s="1"/>
  <c r="AF776" i="1" s="1"/>
  <c r="AF777" i="1" s="1"/>
  <c r="AF778" i="1" s="1"/>
  <c r="AF779" i="1" s="1"/>
  <c r="AF780" i="1" s="1"/>
  <c r="AF781" i="1" s="1"/>
  <c r="AF782" i="1" s="1"/>
  <c r="AF783" i="1" s="1"/>
  <c r="AF784" i="1" s="1"/>
  <c r="AF785" i="1" s="1"/>
  <c r="AF786" i="1" s="1"/>
  <c r="AF787" i="1" s="1"/>
  <c r="O481" i="1"/>
  <c r="P481" i="1" s="1"/>
  <c r="O545" i="1"/>
  <c r="P545" i="1" s="1"/>
  <c r="T592" i="1"/>
  <c r="U592" i="1" s="1"/>
  <c r="AK564" i="1"/>
  <c r="AK565" i="1" s="1"/>
  <c r="AK566" i="1" s="1"/>
  <c r="AK567" i="1" s="1"/>
  <c r="AK568" i="1" s="1"/>
  <c r="AK569" i="1" s="1"/>
  <c r="AK570" i="1" s="1"/>
  <c r="AK571" i="1" s="1"/>
  <c r="AK572" i="1" s="1"/>
  <c r="AK573" i="1" s="1"/>
  <c r="AK574" i="1" s="1"/>
  <c r="AK575" i="1" s="1"/>
  <c r="AK576" i="1" s="1"/>
  <c r="AK577" i="1" s="1"/>
  <c r="AK578" i="1" s="1"/>
  <c r="AK579" i="1" s="1"/>
  <c r="AK580" i="1" s="1"/>
  <c r="AK581" i="1" s="1"/>
  <c r="AK582" i="1" s="1"/>
  <c r="AK583" i="1" s="1"/>
  <c r="AK584" i="1" s="1"/>
  <c r="AK585" i="1" s="1"/>
  <c r="AK586" i="1" s="1"/>
  <c r="AK587" i="1" s="1"/>
  <c r="AK588" i="1" s="1"/>
  <c r="AK589" i="1" s="1"/>
  <c r="AK590" i="1" s="1"/>
  <c r="AK591" i="1" s="1"/>
  <c r="AK592" i="1" s="1"/>
  <c r="T624" i="1"/>
  <c r="U624" i="1" s="1"/>
  <c r="T670" i="1"/>
  <c r="U670" i="1" s="1"/>
  <c r="O647" i="1"/>
  <c r="P647" i="1" s="1"/>
  <c r="T640" i="1"/>
  <c r="U640" i="1" s="1"/>
  <c r="H684" i="1"/>
  <c r="I684" i="1" s="1"/>
  <c r="O744" i="1"/>
  <c r="P744" i="1" s="1"/>
  <c r="AK719" i="1"/>
  <c r="AK720" i="1" s="1"/>
  <c r="AK721" i="1" s="1"/>
  <c r="AK722" i="1" s="1"/>
  <c r="AK723" i="1" s="1"/>
  <c r="AK724" i="1" s="1"/>
  <c r="AK725" i="1" s="1"/>
  <c r="AK726" i="1" s="1"/>
  <c r="AK727" i="1" s="1"/>
  <c r="AK728" i="1" s="1"/>
  <c r="AK729" i="1" s="1"/>
  <c r="AK730" i="1" s="1"/>
  <c r="AK731" i="1" s="1"/>
  <c r="AK732" i="1" s="1"/>
  <c r="AK733" i="1" s="1"/>
  <c r="AK734" i="1" s="1"/>
  <c r="AK735" i="1" s="1"/>
  <c r="AK736" i="1" s="1"/>
  <c r="AK737" i="1" s="1"/>
  <c r="AK738" i="1" s="1"/>
  <c r="AK739" i="1" s="1"/>
  <c r="AK740" i="1" s="1"/>
  <c r="AK741" i="1" s="1"/>
  <c r="AK742" i="1" s="1"/>
  <c r="AK743" i="1" s="1"/>
  <c r="AK744" i="1" s="1"/>
  <c r="AK745" i="1" s="1"/>
  <c r="AK746" i="1" s="1"/>
  <c r="AK747" i="1" s="1"/>
  <c r="AK748" i="1" s="1"/>
  <c r="O775" i="1"/>
  <c r="P775" i="1" s="1"/>
  <c r="H783" i="1"/>
  <c r="I783" i="1" s="1"/>
  <c r="AU755" i="1"/>
  <c r="AU756" i="1" s="1"/>
  <c r="AU757" i="1" s="1"/>
  <c r="AU758" i="1" s="1"/>
  <c r="AU759" i="1" s="1"/>
  <c r="AU760" i="1" s="1"/>
  <c r="AU761" i="1" s="1"/>
  <c r="AU762" i="1" s="1"/>
  <c r="AU763" i="1" s="1"/>
  <c r="AU764" i="1" s="1"/>
  <c r="AU765" i="1" s="1"/>
  <c r="AU766" i="1" s="1"/>
  <c r="AU767" i="1" s="1"/>
  <c r="AU768" i="1" s="1"/>
  <c r="AU769" i="1" s="1"/>
  <c r="AU770" i="1" s="1"/>
  <c r="AU771" i="1" s="1"/>
  <c r="AU772" i="1" s="1"/>
  <c r="AU773" i="1" s="1"/>
  <c r="AU774" i="1" s="1"/>
  <c r="AU775" i="1" s="1"/>
  <c r="AU776" i="1" s="1"/>
  <c r="AU777" i="1" s="1"/>
  <c r="AU778" i="1" s="1"/>
  <c r="AU779" i="1" s="1"/>
  <c r="AU780" i="1" s="1"/>
  <c r="AU781" i="1" s="1"/>
  <c r="AU782" i="1" s="1"/>
  <c r="AU783" i="1" s="1"/>
  <c r="AU784" i="1" s="1"/>
  <c r="AU785" i="1" s="1"/>
  <c r="AU786" i="1" s="1"/>
  <c r="AU787" i="1" s="1"/>
  <c r="O423" i="1"/>
  <c r="P423" i="1" s="1"/>
  <c r="O449" i="1"/>
  <c r="P449" i="1" s="1"/>
  <c r="AA484" i="1"/>
  <c r="AA485" i="1" s="1"/>
  <c r="AA486" i="1" s="1"/>
  <c r="AA487" i="1" s="1"/>
  <c r="AA488" i="1" s="1"/>
  <c r="AA489" i="1" s="1"/>
  <c r="AA490" i="1" s="1"/>
  <c r="AA491" i="1" s="1"/>
  <c r="AA492" i="1" s="1"/>
  <c r="AA493" i="1" s="1"/>
  <c r="AA494" i="1" s="1"/>
  <c r="AA495" i="1" s="1"/>
  <c r="AA496" i="1" s="1"/>
  <c r="AA497" i="1" s="1"/>
  <c r="AA498" i="1" s="1"/>
  <c r="AA499" i="1" s="1"/>
  <c r="AA500" i="1" s="1"/>
  <c r="AA501" i="1" s="1"/>
  <c r="AA502" i="1" s="1"/>
  <c r="AA503" i="1" s="1"/>
  <c r="AA504" i="1" s="1"/>
  <c r="AA505" i="1" s="1"/>
  <c r="AA506" i="1" s="1"/>
  <c r="AA507" i="1" s="1"/>
  <c r="AA508" i="1" s="1"/>
  <c r="AA509" i="1" s="1"/>
  <c r="AA510" i="1" s="1"/>
  <c r="AA511" i="1" s="1"/>
  <c r="AA512" i="1" s="1"/>
  <c r="AA513" i="1" s="1"/>
  <c r="AA514" i="1" s="1"/>
  <c r="T606" i="1"/>
  <c r="U606" i="1" s="1"/>
  <c r="O652" i="1"/>
  <c r="P652" i="1" s="1"/>
  <c r="O769" i="1"/>
  <c r="P769" i="1" s="1"/>
  <c r="O781" i="1"/>
  <c r="P781" i="1" s="1"/>
  <c r="T509" i="1"/>
  <c r="U509" i="1" s="1"/>
  <c r="AF499" i="1"/>
  <c r="AF500" i="1" s="1"/>
  <c r="AF501" i="1" s="1"/>
  <c r="AF502" i="1" s="1"/>
  <c r="AF503" i="1" s="1"/>
  <c r="AF504" i="1" s="1"/>
  <c r="AF505" i="1" s="1"/>
  <c r="AF506" i="1" s="1"/>
  <c r="AF507" i="1" s="1"/>
  <c r="AF508" i="1" s="1"/>
  <c r="AF509" i="1" s="1"/>
  <c r="AF510" i="1" s="1"/>
  <c r="AF511" i="1" s="1"/>
  <c r="AF512" i="1" s="1"/>
  <c r="AF513" i="1" s="1"/>
  <c r="AF514" i="1" s="1"/>
  <c r="O592" i="1"/>
  <c r="P592" i="1" s="1"/>
  <c r="AU565" i="1"/>
  <c r="AU566" i="1" s="1"/>
  <c r="AU567" i="1" s="1"/>
  <c r="AU568" i="1" s="1"/>
  <c r="AU569" i="1" s="1"/>
  <c r="AU570" i="1" s="1"/>
  <c r="AU571" i="1" s="1"/>
  <c r="AU572" i="1" s="1"/>
  <c r="AU573" i="1" s="1"/>
  <c r="AU574" i="1" s="1"/>
  <c r="AU575" i="1" s="1"/>
  <c r="AU576" i="1" s="1"/>
  <c r="AU577" i="1" s="1"/>
  <c r="AU578" i="1" s="1"/>
  <c r="AU579" i="1" s="1"/>
  <c r="AU580" i="1" s="1"/>
  <c r="AU581" i="1" s="1"/>
  <c r="AU582" i="1" s="1"/>
  <c r="AU583" i="1" s="1"/>
  <c r="AU584" i="1" s="1"/>
  <c r="AU585" i="1" s="1"/>
  <c r="AU586" i="1" s="1"/>
  <c r="AU587" i="1" s="1"/>
  <c r="AU588" i="1" s="1"/>
  <c r="AU589" i="1" s="1"/>
  <c r="AU590" i="1" s="1"/>
  <c r="AU591" i="1" s="1"/>
  <c r="AU592" i="1" s="1"/>
  <c r="O630" i="1"/>
  <c r="P630" i="1" s="1"/>
  <c r="AA640" i="1"/>
  <c r="AA641" i="1" s="1"/>
  <c r="AA642" i="1" s="1"/>
  <c r="AA643" i="1" s="1"/>
  <c r="AA644" i="1" s="1"/>
  <c r="AA645" i="1" s="1"/>
  <c r="AA646" i="1" s="1"/>
  <c r="AA647" i="1" s="1"/>
  <c r="AA648" i="1" s="1"/>
  <c r="AA649" i="1" s="1"/>
  <c r="AA650" i="1" s="1"/>
  <c r="AA651" i="1" s="1"/>
  <c r="AA652" i="1" s="1"/>
  <c r="AA653" i="1" s="1"/>
  <c r="AA654" i="1" s="1"/>
  <c r="AA655" i="1" s="1"/>
  <c r="AA656" i="1" s="1"/>
  <c r="AA657" i="1" s="1"/>
  <c r="AA658" i="1" s="1"/>
  <c r="AA659" i="1" s="1"/>
  <c r="AA660" i="1" s="1"/>
  <c r="AA661" i="1" s="1"/>
  <c r="AA662" i="1" s="1"/>
  <c r="AA663" i="1" s="1"/>
  <c r="AA664" i="1" s="1"/>
  <c r="AA665" i="1" s="1"/>
  <c r="AA666" i="1" s="1"/>
  <c r="AA667" i="1" s="1"/>
  <c r="AA668" i="1" s="1"/>
  <c r="AA669" i="1" s="1"/>
  <c r="AA670" i="1" s="1"/>
  <c r="T741" i="1"/>
  <c r="U741" i="1" s="1"/>
  <c r="O714" i="1"/>
  <c r="P714" i="1" s="1"/>
  <c r="Q714" i="1" s="1"/>
  <c r="Q715" i="1" s="1"/>
  <c r="Q716" i="1" s="1"/>
  <c r="Q717" i="1" s="1"/>
  <c r="Q718" i="1" s="1"/>
  <c r="Q719" i="1" s="1"/>
  <c r="Q720" i="1" s="1"/>
  <c r="Q721" i="1" s="1"/>
  <c r="Q722" i="1" s="1"/>
  <c r="Q723" i="1" s="1"/>
  <c r="Q724" i="1" s="1"/>
  <c r="Q725" i="1" s="1"/>
  <c r="Q726" i="1" s="1"/>
  <c r="Q727" i="1" s="1"/>
  <c r="Q728" i="1" s="1"/>
  <c r="Q729" i="1" s="1"/>
  <c r="AU720" i="1"/>
  <c r="AU721" i="1" s="1"/>
  <c r="AU722" i="1" s="1"/>
  <c r="AU723" i="1" s="1"/>
  <c r="AU724" i="1" s="1"/>
  <c r="AU725" i="1" s="1"/>
  <c r="AU726" i="1" s="1"/>
  <c r="AU727" i="1" s="1"/>
  <c r="AU728" i="1" s="1"/>
  <c r="AU729" i="1" s="1"/>
  <c r="AU730" i="1" s="1"/>
  <c r="AU731" i="1" s="1"/>
  <c r="AU732" i="1" s="1"/>
  <c r="AU733" i="1" s="1"/>
  <c r="AU734" i="1" s="1"/>
  <c r="AU735" i="1" s="1"/>
  <c r="AU736" i="1" s="1"/>
  <c r="AU737" i="1" s="1"/>
  <c r="AU738" i="1" s="1"/>
  <c r="AU739" i="1" s="1"/>
  <c r="AU740" i="1" s="1"/>
  <c r="AU741" i="1" s="1"/>
  <c r="AU742" i="1" s="1"/>
  <c r="AU743" i="1" s="1"/>
  <c r="AU744" i="1" s="1"/>
  <c r="AU745" i="1" s="1"/>
  <c r="AU746" i="1" s="1"/>
  <c r="AU747" i="1" s="1"/>
  <c r="AU748" i="1" s="1"/>
  <c r="O289" i="1"/>
  <c r="P289" i="1" s="1"/>
  <c r="O421" i="1"/>
  <c r="P421" i="1" s="1"/>
  <c r="T543" i="1"/>
  <c r="U543" i="1" s="1"/>
  <c r="H526" i="1"/>
  <c r="I526" i="1" s="1"/>
  <c r="T545" i="1"/>
  <c r="U545" i="1" s="1"/>
  <c r="AK520" i="1"/>
  <c r="AK521" i="1" s="1"/>
  <c r="AK522" i="1" s="1"/>
  <c r="AK523" i="1" s="1"/>
  <c r="AK524" i="1" s="1"/>
  <c r="AK525" i="1" s="1"/>
  <c r="AK526" i="1" s="1"/>
  <c r="AK527" i="1" s="1"/>
  <c r="AK528" i="1" s="1"/>
  <c r="AK529" i="1" s="1"/>
  <c r="AK530" i="1" s="1"/>
  <c r="AK531" i="1" s="1"/>
  <c r="AK532" i="1" s="1"/>
  <c r="AK533" i="1" s="1"/>
  <c r="AK534" i="1" s="1"/>
  <c r="AK535" i="1" s="1"/>
  <c r="AK536" i="1" s="1"/>
  <c r="AK537" i="1" s="1"/>
  <c r="AK538" i="1" s="1"/>
  <c r="AK539" i="1" s="1"/>
  <c r="AK540" i="1" s="1"/>
  <c r="AK541" i="1" s="1"/>
  <c r="AK542" i="1" s="1"/>
  <c r="AK543" i="1" s="1"/>
  <c r="AK544" i="1" s="1"/>
  <c r="AK545" i="1" s="1"/>
  <c r="AK546" i="1" s="1"/>
  <c r="AK547" i="1" s="1"/>
  <c r="AK548" i="1" s="1"/>
  <c r="AK549" i="1" s="1"/>
  <c r="AK550" i="1" s="1"/>
  <c r="AK551" i="1" s="1"/>
  <c r="AK552" i="1" s="1"/>
  <c r="AK553" i="1" s="1"/>
  <c r="T655" i="1"/>
  <c r="U655" i="1" s="1"/>
  <c r="AF637" i="1"/>
  <c r="AF638" i="1" s="1"/>
  <c r="AF639" i="1" s="1"/>
  <c r="AF640" i="1" s="1"/>
  <c r="AF641" i="1" s="1"/>
  <c r="AF642" i="1" s="1"/>
  <c r="AF643" i="1" s="1"/>
  <c r="AF644" i="1" s="1"/>
  <c r="AF645" i="1" s="1"/>
  <c r="AF646" i="1" s="1"/>
  <c r="AF647" i="1" s="1"/>
  <c r="AF648" i="1" s="1"/>
  <c r="AF649" i="1" s="1"/>
  <c r="AF650" i="1" s="1"/>
  <c r="AF651" i="1" s="1"/>
  <c r="AF652" i="1" s="1"/>
  <c r="AF653" i="1" s="1"/>
  <c r="AF654" i="1" s="1"/>
  <c r="AF655" i="1" s="1"/>
  <c r="AF656" i="1" s="1"/>
  <c r="AF657" i="1" s="1"/>
  <c r="AF658" i="1" s="1"/>
  <c r="AF659" i="1" s="1"/>
  <c r="AF660" i="1" s="1"/>
  <c r="AF661" i="1" s="1"/>
  <c r="AF662" i="1" s="1"/>
  <c r="AF663" i="1" s="1"/>
  <c r="AF664" i="1" s="1"/>
  <c r="AF665" i="1" s="1"/>
  <c r="AF666" i="1" s="1"/>
  <c r="AF667" i="1" s="1"/>
  <c r="AF668" i="1" s="1"/>
  <c r="AF669" i="1" s="1"/>
  <c r="AF670" i="1" s="1"/>
  <c r="AK689" i="1"/>
  <c r="AK690" i="1" s="1"/>
  <c r="AK691" i="1" s="1"/>
  <c r="AK692" i="1" s="1"/>
  <c r="AK693" i="1" s="1"/>
  <c r="AK694" i="1" s="1"/>
  <c r="AK695" i="1" s="1"/>
  <c r="AK696" i="1" s="1"/>
  <c r="AK697" i="1" s="1"/>
  <c r="AK698" i="1" s="1"/>
  <c r="AK699" i="1" s="1"/>
  <c r="AK700" i="1" s="1"/>
  <c r="AK701" i="1" s="1"/>
  <c r="AK702" i="1" s="1"/>
  <c r="AK703" i="1" s="1"/>
  <c r="AK704" i="1" s="1"/>
  <c r="AK705" i="1" s="1"/>
  <c r="AK706" i="1" s="1"/>
  <c r="AK707" i="1" s="1"/>
  <c r="AK708" i="1" s="1"/>
  <c r="AK709" i="1" s="1"/>
  <c r="T737" i="1"/>
  <c r="U737" i="1" s="1"/>
  <c r="AZ727" i="1"/>
  <c r="AZ728" i="1" s="1"/>
  <c r="AZ729" i="1" s="1"/>
  <c r="AZ730" i="1" s="1"/>
  <c r="AZ731" i="1" s="1"/>
  <c r="AZ732" i="1" s="1"/>
  <c r="AZ733" i="1" s="1"/>
  <c r="AZ734" i="1" s="1"/>
  <c r="AZ735" i="1" s="1"/>
  <c r="AZ736" i="1" s="1"/>
  <c r="AZ737" i="1" s="1"/>
  <c r="AZ738" i="1" s="1"/>
  <c r="AZ739" i="1" s="1"/>
  <c r="AZ740" i="1" s="1"/>
  <c r="AZ741" i="1" s="1"/>
  <c r="AZ742" i="1" s="1"/>
  <c r="AZ743" i="1" s="1"/>
  <c r="AZ744" i="1" s="1"/>
  <c r="AZ745" i="1" s="1"/>
  <c r="AZ746" i="1" s="1"/>
  <c r="AZ747" i="1" s="1"/>
  <c r="AZ748" i="1" s="1"/>
  <c r="O783" i="1"/>
  <c r="P783" i="1" s="1"/>
  <c r="H776" i="1"/>
  <c r="I776" i="1" s="1"/>
  <c r="AK754" i="1"/>
  <c r="AK755" i="1" s="1"/>
  <c r="AK756" i="1" s="1"/>
  <c r="AK757" i="1" s="1"/>
  <c r="AK758" i="1" s="1"/>
  <c r="AK759" i="1" s="1"/>
  <c r="AK760" i="1" s="1"/>
  <c r="AK761" i="1" s="1"/>
  <c r="AK762" i="1" s="1"/>
  <c r="AK763" i="1" s="1"/>
  <c r="AK764" i="1" s="1"/>
  <c r="AK765" i="1" s="1"/>
  <c r="AK766" i="1" s="1"/>
  <c r="AK767" i="1" s="1"/>
  <c r="AK768" i="1" s="1"/>
  <c r="AK769" i="1" s="1"/>
  <c r="AK770" i="1" s="1"/>
  <c r="AK771" i="1" s="1"/>
  <c r="AK772" i="1" s="1"/>
  <c r="AK773" i="1" s="1"/>
  <c r="AK774" i="1" s="1"/>
  <c r="AK775" i="1" s="1"/>
  <c r="AK776" i="1" s="1"/>
  <c r="AK777" i="1" s="1"/>
  <c r="AK778" i="1" s="1"/>
  <c r="AK779" i="1" s="1"/>
  <c r="AK780" i="1" s="1"/>
  <c r="AK781" i="1" s="1"/>
  <c r="AK782" i="1" s="1"/>
  <c r="AK783" i="1" s="1"/>
  <c r="AK784" i="1" s="1"/>
  <c r="AK785" i="1" s="1"/>
  <c r="AK786" i="1" s="1"/>
  <c r="AK787" i="1" s="1"/>
  <c r="O754" i="1"/>
  <c r="P754" i="1" s="1"/>
  <c r="T764" i="1"/>
  <c r="U764" i="1" s="1"/>
  <c r="G753" i="1"/>
  <c r="H753" i="1" s="1"/>
  <c r="I753" i="1" s="1"/>
  <c r="J753" i="1" s="1"/>
  <c r="N730" i="1"/>
  <c r="O730" i="1" s="1"/>
  <c r="P730" i="1" s="1"/>
  <c r="N683" i="1"/>
  <c r="O683" i="1" s="1"/>
  <c r="P683" i="1" s="1"/>
  <c r="S708" i="1"/>
  <c r="T708" i="1" s="1"/>
  <c r="U708" i="1" s="1"/>
  <c r="N708" i="1"/>
  <c r="O708" i="1" s="1"/>
  <c r="P708" i="1" s="1"/>
  <c r="H679" i="1"/>
  <c r="I679" i="1" s="1"/>
  <c r="G679" i="1"/>
  <c r="N643" i="1"/>
  <c r="O643" i="1" s="1"/>
  <c r="P643" i="1" s="1"/>
  <c r="S661" i="1"/>
  <c r="T661" i="1" s="1"/>
  <c r="U661" i="1" s="1"/>
  <c r="G645" i="1"/>
  <c r="H645" i="1"/>
  <c r="I645" i="1" s="1"/>
  <c r="S605" i="1"/>
  <c r="T605" i="1" s="1"/>
  <c r="U605" i="1" s="1"/>
  <c r="N631" i="1"/>
  <c r="O631" i="1" s="1"/>
  <c r="P631" i="1" s="1"/>
  <c r="G603" i="1"/>
  <c r="H603" i="1" s="1"/>
  <c r="I603" i="1" s="1"/>
  <c r="N611" i="1"/>
  <c r="O611" i="1" s="1"/>
  <c r="P611" i="1" s="1"/>
  <c r="N583" i="1"/>
  <c r="O583" i="1" s="1"/>
  <c r="P583" i="1" s="1"/>
  <c r="S571" i="1"/>
  <c r="T571" i="1" s="1"/>
  <c r="U571" i="1" s="1"/>
  <c r="S583" i="1"/>
  <c r="T583" i="1" s="1"/>
  <c r="U583" i="1" s="1"/>
  <c r="G561" i="1"/>
  <c r="H561" i="1" s="1"/>
  <c r="I561" i="1" s="1"/>
  <c r="S574" i="1"/>
  <c r="T574" i="1" s="1"/>
  <c r="U574" i="1" s="1"/>
  <c r="N543" i="1"/>
  <c r="O543" i="1" s="1"/>
  <c r="P543" i="1" s="1"/>
  <c r="G507" i="1"/>
  <c r="H507" i="1" s="1"/>
  <c r="I507" i="1" s="1"/>
  <c r="N548" i="1"/>
  <c r="O548" i="1" s="1"/>
  <c r="P548" i="1" s="1"/>
  <c r="N513" i="1"/>
  <c r="O513" i="1" s="1"/>
  <c r="P513" i="1" s="1"/>
  <c r="S548" i="1"/>
  <c r="T548" i="1" s="1"/>
  <c r="U548" i="1" s="1"/>
  <c r="S514" i="1"/>
  <c r="T514" i="1" s="1"/>
  <c r="U514" i="1" s="1"/>
  <c r="N485" i="1"/>
  <c r="O485" i="1" s="1"/>
  <c r="P485" i="1" s="1"/>
  <c r="V676" i="1"/>
  <c r="V677" i="1" s="1"/>
  <c r="T781" i="1"/>
  <c r="U781" i="1" s="1"/>
  <c r="S757" i="1"/>
  <c r="T757" i="1" s="1"/>
  <c r="U757" i="1" s="1"/>
  <c r="G755" i="1"/>
  <c r="H755" i="1" s="1"/>
  <c r="I755" i="1" s="1"/>
  <c r="G731" i="1"/>
  <c r="H731" i="1" s="1"/>
  <c r="I731" i="1" s="1"/>
  <c r="S748" i="1"/>
  <c r="T748" i="1" s="1"/>
  <c r="U748" i="1" s="1"/>
  <c r="S721" i="1"/>
  <c r="T721" i="1"/>
  <c r="U721" i="1" s="1"/>
  <c r="N705" i="1"/>
  <c r="O705" i="1" s="1"/>
  <c r="P705" i="1" s="1"/>
  <c r="G697" i="1"/>
  <c r="H697" i="1" s="1"/>
  <c r="I697" i="1" s="1"/>
  <c r="N695" i="1"/>
  <c r="O695" i="1" s="1"/>
  <c r="P695" i="1" s="1"/>
  <c r="S707" i="1"/>
  <c r="T707" i="1" s="1"/>
  <c r="U707" i="1" s="1"/>
  <c r="N697" i="1"/>
  <c r="O697" i="1"/>
  <c r="P697" i="1" s="1"/>
  <c r="G636" i="1"/>
  <c r="H636" i="1" s="1"/>
  <c r="I636" i="1" s="1"/>
  <c r="J636" i="1" s="1"/>
  <c r="J637" i="1" s="1"/>
  <c r="J638" i="1" s="1"/>
  <c r="N654" i="1"/>
  <c r="O654" i="1" s="1"/>
  <c r="P654" i="1" s="1"/>
  <c r="S650" i="1"/>
  <c r="T650" i="1" s="1"/>
  <c r="U650" i="1" s="1"/>
  <c r="G600" i="1"/>
  <c r="H600" i="1" s="1"/>
  <c r="I600" i="1" s="1"/>
  <c r="S630" i="1"/>
  <c r="T630" i="1" s="1"/>
  <c r="U630" i="1" s="1"/>
  <c r="N604" i="1"/>
  <c r="O604" i="1" s="1"/>
  <c r="P604" i="1" s="1"/>
  <c r="N535" i="1"/>
  <c r="O535" i="1" s="1"/>
  <c r="P535" i="1" s="1"/>
  <c r="G520" i="1"/>
  <c r="H520" i="1" s="1"/>
  <c r="I520" i="1" s="1"/>
  <c r="S480" i="1"/>
  <c r="T480" i="1" s="1"/>
  <c r="U480" i="1" s="1"/>
  <c r="V480" i="1" s="1"/>
  <c r="G519" i="1"/>
  <c r="H519" i="1" s="1"/>
  <c r="I519" i="1" s="1"/>
  <c r="J519" i="1" s="1"/>
  <c r="G513" i="1"/>
  <c r="H513" i="1" s="1"/>
  <c r="I513" i="1" s="1"/>
  <c r="G549" i="1"/>
  <c r="H549" i="1" s="1"/>
  <c r="I549" i="1" s="1"/>
  <c r="S506" i="1"/>
  <c r="T506" i="1" s="1"/>
  <c r="U506" i="1" s="1"/>
  <c r="G483" i="1"/>
  <c r="H483" i="1" s="1"/>
  <c r="I483" i="1" s="1"/>
  <c r="J559" i="1"/>
  <c r="J560" i="1" s="1"/>
  <c r="G757" i="1"/>
  <c r="H757" i="1" s="1"/>
  <c r="I757" i="1" s="1"/>
  <c r="G737" i="1"/>
  <c r="H737" i="1" s="1"/>
  <c r="I737" i="1" s="1"/>
  <c r="N746" i="1"/>
  <c r="O746" i="1" s="1"/>
  <c r="P746" i="1" s="1"/>
  <c r="G695" i="1"/>
  <c r="H695" i="1" s="1"/>
  <c r="I695" i="1" s="1"/>
  <c r="G666" i="1"/>
  <c r="H666" i="1" s="1"/>
  <c r="I666" i="1" s="1"/>
  <c r="G616" i="1"/>
  <c r="H616" i="1" s="1"/>
  <c r="I616" i="1" s="1"/>
  <c r="S625" i="1"/>
  <c r="T625" i="1" s="1"/>
  <c r="U625" i="1" s="1"/>
  <c r="S622" i="1"/>
  <c r="T622" i="1" s="1"/>
  <c r="U622" i="1" s="1"/>
  <c r="G564" i="1"/>
  <c r="H564" i="1" s="1"/>
  <c r="I564" i="1" s="1"/>
  <c r="G577" i="1"/>
  <c r="H577" i="1" s="1"/>
  <c r="I577" i="1" s="1"/>
  <c r="G569" i="1"/>
  <c r="H569" i="1" s="1"/>
  <c r="I569" i="1" s="1"/>
  <c r="G575" i="1"/>
  <c r="H575" i="1" s="1"/>
  <c r="I575" i="1" s="1"/>
  <c r="N533" i="1"/>
  <c r="O533" i="1" s="1"/>
  <c r="P533" i="1" s="1"/>
  <c r="N506" i="1"/>
  <c r="O506" i="1" s="1"/>
  <c r="P506" i="1" s="1"/>
  <c r="N496" i="1"/>
  <c r="O496" i="1" s="1"/>
  <c r="P496" i="1" s="1"/>
  <c r="S526" i="1"/>
  <c r="T526" i="1" s="1"/>
  <c r="U526" i="1" s="1"/>
  <c r="G533" i="1"/>
  <c r="H533" i="1" s="1"/>
  <c r="I533" i="1" s="1"/>
  <c r="S498" i="1"/>
  <c r="T498" i="1"/>
  <c r="U498" i="1" s="1"/>
  <c r="H318" i="1"/>
  <c r="I318" i="1" s="1"/>
  <c r="O374" i="1"/>
  <c r="P374" i="1" s="1"/>
  <c r="O436" i="1"/>
  <c r="P436" i="1" s="1"/>
  <c r="O419" i="1"/>
  <c r="P419" i="1" s="1"/>
  <c r="O442" i="1"/>
  <c r="T766" i="1"/>
  <c r="U766" i="1" s="1"/>
  <c r="T782" i="1"/>
  <c r="U782" i="1" s="1"/>
  <c r="S782" i="1"/>
  <c r="G779" i="1"/>
  <c r="H779" i="1" s="1"/>
  <c r="I779" i="1" s="1"/>
  <c r="S739" i="1"/>
  <c r="T739" i="1" s="1"/>
  <c r="U739" i="1" s="1"/>
  <c r="S722" i="1"/>
  <c r="T722" i="1" s="1"/>
  <c r="U722" i="1" s="1"/>
  <c r="N703" i="1"/>
  <c r="O703" i="1" s="1"/>
  <c r="P703" i="1" s="1"/>
  <c r="N689" i="1"/>
  <c r="O689" i="1" s="1"/>
  <c r="P689" i="1" s="1"/>
  <c r="G663" i="1"/>
  <c r="H663" i="1" s="1"/>
  <c r="I663" i="1" s="1"/>
  <c r="N640" i="1"/>
  <c r="O640" i="1" s="1"/>
  <c r="P640" i="1" s="1"/>
  <c r="G626" i="1"/>
  <c r="H626" i="1" s="1"/>
  <c r="I626" i="1" s="1"/>
  <c r="G572" i="1"/>
  <c r="H572" i="1" s="1"/>
  <c r="I572" i="1" s="1"/>
  <c r="G576" i="1"/>
  <c r="H576" i="1" s="1"/>
  <c r="I576" i="1" s="1"/>
  <c r="G580" i="1"/>
  <c r="H580" i="1" s="1"/>
  <c r="I580" i="1" s="1"/>
  <c r="S497" i="1"/>
  <c r="T497" i="1" s="1"/>
  <c r="U497" i="1" s="1"/>
  <c r="N525" i="1"/>
  <c r="O525" i="1" s="1"/>
  <c r="P525" i="1" s="1"/>
  <c r="S508" i="1"/>
  <c r="T508" i="1" s="1"/>
  <c r="U508" i="1" s="1"/>
  <c r="G491" i="1"/>
  <c r="H491" i="1" s="1"/>
  <c r="I491" i="1" s="1"/>
  <c r="H538" i="1"/>
  <c r="I538" i="1" s="1"/>
  <c r="G538" i="1"/>
  <c r="S774" i="1"/>
  <c r="T774" i="1" s="1"/>
  <c r="U774" i="1" s="1"/>
  <c r="G781" i="1"/>
  <c r="H781" i="1"/>
  <c r="I781" i="1" s="1"/>
  <c r="N743" i="1"/>
  <c r="O743" i="1"/>
  <c r="P743" i="1" s="1"/>
  <c r="H687" i="1"/>
  <c r="I687" i="1" s="1"/>
  <c r="G687" i="1"/>
  <c r="S694" i="1"/>
  <c r="T694" i="1" s="1"/>
  <c r="U694" i="1" s="1"/>
  <c r="N664" i="1"/>
  <c r="O664" i="1"/>
  <c r="P664" i="1" s="1"/>
  <c r="G647" i="1"/>
  <c r="H647" i="1" s="1"/>
  <c r="I647" i="1" s="1"/>
  <c r="G639" i="1"/>
  <c r="H639" i="1" s="1"/>
  <c r="I639" i="1" s="1"/>
  <c r="N661" i="1"/>
  <c r="O661" i="1" s="1"/>
  <c r="P661" i="1" s="1"/>
  <c r="N618" i="1"/>
  <c r="O618" i="1" s="1"/>
  <c r="P618" i="1" s="1"/>
  <c r="G631" i="1"/>
  <c r="H631" i="1" s="1"/>
  <c r="I631" i="1" s="1"/>
  <c r="G630" i="1"/>
  <c r="H630" i="1" s="1"/>
  <c r="I630" i="1" s="1"/>
  <c r="N574" i="1"/>
  <c r="O574" i="1" s="1"/>
  <c r="P574" i="1" s="1"/>
  <c r="G588" i="1"/>
  <c r="H588" i="1" s="1"/>
  <c r="I588" i="1" s="1"/>
  <c r="G584" i="1"/>
  <c r="H584" i="1" s="1"/>
  <c r="I584" i="1" s="1"/>
  <c r="H585" i="1"/>
  <c r="I585" i="1" s="1"/>
  <c r="G585" i="1"/>
  <c r="S544" i="1"/>
  <c r="T544" i="1" s="1"/>
  <c r="U544" i="1" s="1"/>
  <c r="G524" i="1"/>
  <c r="H524" i="1" s="1"/>
  <c r="I524" i="1" s="1"/>
  <c r="G502" i="1"/>
  <c r="H502" i="1" s="1"/>
  <c r="I502" i="1" s="1"/>
  <c r="O416" i="1"/>
  <c r="P416" i="1" s="1"/>
  <c r="J716" i="1"/>
  <c r="J717" i="1" s="1"/>
  <c r="J718" i="1" s="1"/>
  <c r="J719" i="1" s="1"/>
  <c r="J720" i="1" s="1"/>
  <c r="J721" i="1" s="1"/>
  <c r="J722" i="1" s="1"/>
  <c r="J723" i="1" s="1"/>
  <c r="J724" i="1" s="1"/>
  <c r="J725" i="1" s="1"/>
  <c r="J726" i="1" s="1"/>
  <c r="J727" i="1" s="1"/>
  <c r="J728" i="1" s="1"/>
  <c r="J729" i="1" s="1"/>
  <c r="J730" i="1" s="1"/>
  <c r="J731" i="1" s="1"/>
  <c r="J732" i="1" s="1"/>
  <c r="J733" i="1" s="1"/>
  <c r="J734" i="1" s="1"/>
  <c r="J735" i="1" s="1"/>
  <c r="J736" i="1" s="1"/>
  <c r="G762" i="1"/>
  <c r="H762" i="1" s="1"/>
  <c r="I762" i="1" s="1"/>
  <c r="N738" i="1"/>
  <c r="O738" i="1" s="1"/>
  <c r="P738" i="1" s="1"/>
  <c r="S688" i="1"/>
  <c r="T688" i="1" s="1"/>
  <c r="U688" i="1" s="1"/>
  <c r="G689" i="1"/>
  <c r="H689" i="1" s="1"/>
  <c r="I689" i="1" s="1"/>
  <c r="N701" i="1"/>
  <c r="O701" i="1" s="1"/>
  <c r="P701" i="1" s="1"/>
  <c r="N681" i="1"/>
  <c r="O681" i="1" s="1"/>
  <c r="P681" i="1" s="1"/>
  <c r="G661" i="1"/>
  <c r="H661" i="1" s="1"/>
  <c r="I661" i="1" s="1"/>
  <c r="S619" i="1"/>
  <c r="T619" i="1" s="1"/>
  <c r="U619" i="1" s="1"/>
  <c r="S602" i="1"/>
  <c r="T602" i="1" s="1"/>
  <c r="U602" i="1" s="1"/>
  <c r="S580" i="1"/>
  <c r="T580" i="1" s="1"/>
  <c r="U580" i="1" s="1"/>
  <c r="G592" i="1"/>
  <c r="H592" i="1" s="1"/>
  <c r="I592" i="1" s="1"/>
  <c r="N566" i="1"/>
  <c r="O566" i="1" s="1"/>
  <c r="P566" i="1" s="1"/>
  <c r="N578" i="1"/>
  <c r="O578" i="1" s="1"/>
  <c r="P578" i="1" s="1"/>
  <c r="G548" i="1"/>
  <c r="H548" i="1" s="1"/>
  <c r="I548" i="1" s="1"/>
  <c r="G530" i="1"/>
  <c r="H530" i="1" s="1"/>
  <c r="I530" i="1" s="1"/>
  <c r="S538" i="1"/>
  <c r="T538" i="1" s="1"/>
  <c r="U538" i="1" s="1"/>
  <c r="S511" i="1"/>
  <c r="T511" i="1" s="1"/>
  <c r="U511" i="1" s="1"/>
  <c r="N482" i="1"/>
  <c r="O482" i="1" s="1"/>
  <c r="P482" i="1" s="1"/>
  <c r="G528" i="1"/>
  <c r="H528" i="1" s="1"/>
  <c r="I528" i="1" s="1"/>
  <c r="G486" i="1"/>
  <c r="H486" i="1" s="1"/>
  <c r="I486" i="1" s="1"/>
  <c r="G541" i="1"/>
  <c r="H541" i="1" s="1"/>
  <c r="I541" i="1" s="1"/>
  <c r="G525" i="1"/>
  <c r="H525" i="1" s="1"/>
  <c r="I525" i="1" s="1"/>
  <c r="G497" i="1"/>
  <c r="H497" i="1" s="1"/>
  <c r="I497" i="1" s="1"/>
  <c r="N544" i="1"/>
  <c r="O544" i="1" s="1"/>
  <c r="P544" i="1" s="1"/>
  <c r="N509" i="1"/>
  <c r="O509" i="1" s="1"/>
  <c r="P509" i="1" s="1"/>
  <c r="O358" i="1"/>
  <c r="P358" i="1" s="1"/>
  <c r="O414" i="1"/>
  <c r="P414" i="1" s="1"/>
  <c r="O470" i="1"/>
  <c r="P470" i="1" s="1"/>
  <c r="G786" i="1"/>
  <c r="H786" i="1" s="1"/>
  <c r="I786" i="1" s="1"/>
  <c r="G771" i="1"/>
  <c r="H771" i="1" s="1"/>
  <c r="I771" i="1" s="1"/>
  <c r="G770" i="1"/>
  <c r="H770" i="1" s="1"/>
  <c r="I770" i="1" s="1"/>
  <c r="S700" i="1"/>
  <c r="T700" i="1"/>
  <c r="U700" i="1" s="1"/>
  <c r="N691" i="1"/>
  <c r="O691" i="1" s="1"/>
  <c r="P691" i="1" s="1"/>
  <c r="G703" i="1"/>
  <c r="H703" i="1" s="1"/>
  <c r="I703" i="1" s="1"/>
  <c r="N709" i="1"/>
  <c r="O709" i="1" s="1"/>
  <c r="P709" i="1" s="1"/>
  <c r="S702" i="1"/>
  <c r="T702" i="1" s="1"/>
  <c r="U702" i="1" s="1"/>
  <c r="S620" i="1"/>
  <c r="T620" i="1" s="1"/>
  <c r="U620" i="1" s="1"/>
  <c r="J598" i="1"/>
  <c r="S587" i="1"/>
  <c r="T587" i="1" s="1"/>
  <c r="U587" i="1" s="1"/>
  <c r="N580" i="1"/>
  <c r="O580" i="1" s="1"/>
  <c r="P580" i="1" s="1"/>
  <c r="S590" i="1"/>
  <c r="T590" i="1" s="1"/>
  <c r="U590" i="1" s="1"/>
  <c r="G567" i="1"/>
  <c r="H567" i="1" s="1"/>
  <c r="I567" i="1" s="1"/>
  <c r="S532" i="1"/>
  <c r="T532" i="1" s="1"/>
  <c r="U532" i="1" s="1"/>
  <c r="S530" i="1"/>
  <c r="T530" i="1" s="1"/>
  <c r="U530" i="1" s="1"/>
  <c r="G499" i="1"/>
  <c r="H499" i="1" s="1"/>
  <c r="I499" i="1" s="1"/>
  <c r="G546" i="1"/>
  <c r="H546" i="1" s="1"/>
  <c r="I546" i="1" s="1"/>
  <c r="G510" i="1"/>
  <c r="H510" i="1" s="1"/>
  <c r="I510" i="1" s="1"/>
  <c r="N501" i="1"/>
  <c r="O501" i="1" s="1"/>
  <c r="P501" i="1" s="1"/>
  <c r="T220" i="1"/>
  <c r="U220" i="1" s="1"/>
  <c r="O456" i="1"/>
  <c r="P456" i="1" s="1"/>
  <c r="T756" i="1"/>
  <c r="U756" i="1" s="1"/>
  <c r="V756" i="1" s="1"/>
  <c r="S775" i="1"/>
  <c r="T775" i="1" s="1"/>
  <c r="U775" i="1" s="1"/>
  <c r="N777" i="1"/>
  <c r="O777" i="1" s="1"/>
  <c r="P777" i="1" s="1"/>
  <c r="O773" i="1"/>
  <c r="P773" i="1" s="1"/>
  <c r="N773" i="1"/>
  <c r="G778" i="1"/>
  <c r="H778" i="1" s="1"/>
  <c r="I778" i="1" s="1"/>
  <c r="G773" i="1"/>
  <c r="H773" i="1" s="1"/>
  <c r="I773" i="1" s="1"/>
  <c r="G765" i="1"/>
  <c r="H765" i="1" s="1"/>
  <c r="I765" i="1" s="1"/>
  <c r="N734" i="1"/>
  <c r="O734" i="1" s="1"/>
  <c r="P734" i="1" s="1"/>
  <c r="G681" i="1"/>
  <c r="H681" i="1" s="1"/>
  <c r="I681" i="1" s="1"/>
  <c r="G675" i="1"/>
  <c r="H675" i="1" s="1"/>
  <c r="I675" i="1" s="1"/>
  <c r="J675" i="1" s="1"/>
  <c r="J676" i="1" s="1"/>
  <c r="J677" i="1" s="1"/>
  <c r="J678" i="1" s="1"/>
  <c r="G705" i="1"/>
  <c r="H705" i="1" s="1"/>
  <c r="I705" i="1" s="1"/>
  <c r="G650" i="1"/>
  <c r="H650" i="1" s="1"/>
  <c r="I650" i="1" s="1"/>
  <c r="G655" i="1"/>
  <c r="H655" i="1" s="1"/>
  <c r="I655" i="1" s="1"/>
  <c r="S636" i="1"/>
  <c r="T636" i="1" s="1"/>
  <c r="U636" i="1" s="1"/>
  <c r="V636" i="1" s="1"/>
  <c r="G653" i="1"/>
  <c r="H653" i="1" s="1"/>
  <c r="I653" i="1" s="1"/>
  <c r="S666" i="1"/>
  <c r="T666" i="1" s="1"/>
  <c r="U666" i="1" s="1"/>
  <c r="S613" i="1"/>
  <c r="T613" i="1" s="1"/>
  <c r="U613" i="1" s="1"/>
  <c r="G599" i="1"/>
  <c r="H599" i="1" s="1"/>
  <c r="I599" i="1" s="1"/>
  <c r="S616" i="1"/>
  <c r="T616" i="1" s="1"/>
  <c r="U616" i="1" s="1"/>
  <c r="S579" i="1"/>
  <c r="T579" i="1" s="1"/>
  <c r="U579" i="1" s="1"/>
  <c r="N572" i="1"/>
  <c r="O572" i="1" s="1"/>
  <c r="P572" i="1" s="1"/>
  <c r="G494" i="1"/>
  <c r="H494" i="1" s="1"/>
  <c r="I494" i="1" s="1"/>
  <c r="S522" i="1"/>
  <c r="T522" i="1" s="1"/>
  <c r="U522" i="1" s="1"/>
  <c r="G540" i="1"/>
  <c r="H540" i="1" s="1"/>
  <c r="I540" i="1" s="1"/>
  <c r="G532" i="1"/>
  <c r="H532" i="1"/>
  <c r="I532" i="1" s="1"/>
  <c r="G505" i="1"/>
  <c r="H505" i="1" s="1"/>
  <c r="I505" i="1" s="1"/>
  <c r="N493" i="1"/>
  <c r="O493" i="1" s="1"/>
  <c r="P493" i="1" s="1"/>
  <c r="P753" i="1"/>
  <c r="Q753" i="1" s="1"/>
  <c r="V716" i="1"/>
  <c r="V717" i="1" s="1"/>
  <c r="V718" i="1" s="1"/>
  <c r="V719" i="1" s="1"/>
  <c r="V720" i="1" s="1"/>
  <c r="P676" i="1"/>
  <c r="Q676" i="1" s="1"/>
  <c r="Q677" i="1" s="1"/>
  <c r="Q678" i="1" s="1"/>
  <c r="Q679" i="1" s="1"/>
  <c r="Q680" i="1" s="1"/>
  <c r="AK637" i="1"/>
  <c r="AK638" i="1" s="1"/>
  <c r="AK639" i="1" s="1"/>
  <c r="AK640" i="1" s="1"/>
  <c r="AK641" i="1" s="1"/>
  <c r="AK642" i="1" s="1"/>
  <c r="AK643" i="1" s="1"/>
  <c r="AK644" i="1" s="1"/>
  <c r="AK645" i="1" s="1"/>
  <c r="AK646" i="1" s="1"/>
  <c r="AK647" i="1" s="1"/>
  <c r="AK648" i="1" s="1"/>
  <c r="AK649" i="1" s="1"/>
  <c r="AK650" i="1" s="1"/>
  <c r="AK651" i="1" s="1"/>
  <c r="AK652" i="1" s="1"/>
  <c r="AK653" i="1" s="1"/>
  <c r="AK654" i="1" s="1"/>
  <c r="AK655" i="1" s="1"/>
  <c r="AK656" i="1" s="1"/>
  <c r="AK657" i="1" s="1"/>
  <c r="AK658" i="1" s="1"/>
  <c r="AK659" i="1" s="1"/>
  <c r="AK660" i="1" s="1"/>
  <c r="AK661" i="1" s="1"/>
  <c r="AK662" i="1" s="1"/>
  <c r="AK663" i="1" s="1"/>
  <c r="AK664" i="1" s="1"/>
  <c r="AK665" i="1" s="1"/>
  <c r="AK666" i="1" s="1"/>
  <c r="AK667" i="1" s="1"/>
  <c r="AK668" i="1" s="1"/>
  <c r="AK669" i="1" s="1"/>
  <c r="AK670" i="1" s="1"/>
  <c r="U637" i="1"/>
  <c r="P636" i="1"/>
  <c r="Q636" i="1" s="1"/>
  <c r="Q637" i="1" s="1"/>
  <c r="Q638" i="1" s="1"/>
  <c r="Q639" i="1" s="1"/>
  <c r="AF598" i="1"/>
  <c r="AF599" i="1" s="1"/>
  <c r="AF600" i="1" s="1"/>
  <c r="AF601" i="1" s="1"/>
  <c r="AF602" i="1" s="1"/>
  <c r="AF603" i="1" s="1"/>
  <c r="AF604" i="1" s="1"/>
  <c r="AF605" i="1" s="1"/>
  <c r="AF606" i="1" s="1"/>
  <c r="AF607" i="1" s="1"/>
  <c r="AF608" i="1" s="1"/>
  <c r="AF609" i="1" s="1"/>
  <c r="AF610" i="1" s="1"/>
  <c r="AF611" i="1" s="1"/>
  <c r="AF612" i="1" s="1"/>
  <c r="AF613" i="1" s="1"/>
  <c r="AF614" i="1" s="1"/>
  <c r="AF615" i="1" s="1"/>
  <c r="AF616" i="1" s="1"/>
  <c r="AF617" i="1" s="1"/>
  <c r="AF618" i="1" s="1"/>
  <c r="AF619" i="1" s="1"/>
  <c r="AF620" i="1" s="1"/>
  <c r="AF621" i="1" s="1"/>
  <c r="AF622" i="1" s="1"/>
  <c r="AF623" i="1" s="1"/>
  <c r="AF624" i="1" s="1"/>
  <c r="AF625" i="1" s="1"/>
  <c r="AF626" i="1" s="1"/>
  <c r="AF627" i="1" s="1"/>
  <c r="AF628" i="1" s="1"/>
  <c r="AF629" i="1" s="1"/>
  <c r="AF630" i="1" s="1"/>
  <c r="AF631" i="1" s="1"/>
  <c r="U597" i="1"/>
  <c r="V597" i="1" s="1"/>
  <c r="V598" i="1" s="1"/>
  <c r="V599" i="1" s="1"/>
  <c r="V600" i="1" s="1"/>
  <c r="V601" i="1" s="1"/>
  <c r="U559" i="1"/>
  <c r="V559" i="1" s="1"/>
  <c r="V560" i="1" s="1"/>
  <c r="V561" i="1" s="1"/>
  <c r="V562" i="1" s="1"/>
  <c r="V563" i="1" s="1"/>
  <c r="V564" i="1" s="1"/>
  <c r="V565" i="1" s="1"/>
  <c r="V566" i="1" s="1"/>
  <c r="V567" i="1" s="1"/>
  <c r="V568" i="1" s="1"/>
  <c r="P559" i="1"/>
  <c r="Q559" i="1" s="1"/>
  <c r="Q560" i="1" s="1"/>
  <c r="Q561" i="1" s="1"/>
  <c r="Q562" i="1" s="1"/>
  <c r="Q563" i="1" s="1"/>
  <c r="Q564" i="1" s="1"/>
  <c r="Q565" i="1" s="1"/>
  <c r="U520" i="1"/>
  <c r="V520" i="1" s="1"/>
  <c r="V521" i="1" s="1"/>
  <c r="P519" i="1"/>
  <c r="Q519" i="1" s="1"/>
  <c r="Q520" i="1" s="1"/>
  <c r="Q521" i="1" s="1"/>
  <c r="Q522" i="1" s="1"/>
  <c r="Q523" i="1" s="1"/>
  <c r="Q524" i="1" s="1"/>
  <c r="U481" i="1"/>
  <c r="P480" i="1"/>
  <c r="Q480" i="1" s="1"/>
  <c r="Q481" i="1" s="1"/>
  <c r="T237" i="1"/>
  <c r="U237" i="1" s="1"/>
  <c r="AK208" i="1"/>
  <c r="AK209" i="1" s="1"/>
  <c r="O212" i="1"/>
  <c r="P212" i="1" s="1"/>
  <c r="O241" i="1"/>
  <c r="P241" i="1" s="1"/>
  <c r="T230" i="1"/>
  <c r="U230" i="1" s="1"/>
  <c r="AF264" i="1"/>
  <c r="AF265" i="1" s="1"/>
  <c r="T207" i="1"/>
  <c r="U207" i="1" s="1"/>
  <c r="V207" i="1" s="1"/>
  <c r="O314" i="1"/>
  <c r="P314" i="1" s="1"/>
  <c r="O331" i="1"/>
  <c r="P331" i="1" s="1"/>
  <c r="AK210" i="1"/>
  <c r="AK211" i="1" s="1"/>
  <c r="AK212" i="1" s="1"/>
  <c r="AK213" i="1" s="1"/>
  <c r="AK214" i="1" s="1"/>
  <c r="AK215" i="1" s="1"/>
  <c r="AK216" i="1" s="1"/>
  <c r="AK217" i="1" s="1"/>
  <c r="AK218" i="1" s="1"/>
  <c r="AK219" i="1" s="1"/>
  <c r="AK220" i="1" s="1"/>
  <c r="AK221" i="1" s="1"/>
  <c r="AK222" i="1" s="1"/>
  <c r="AK223" i="1" s="1"/>
  <c r="AK224" i="1" s="1"/>
  <c r="AK225" i="1" s="1"/>
  <c r="AK226" i="1" s="1"/>
  <c r="AK227" i="1" s="1"/>
  <c r="AK228" i="1" s="1"/>
  <c r="AK229" i="1" s="1"/>
  <c r="AK230" i="1" s="1"/>
  <c r="AK231" i="1" s="1"/>
  <c r="AK232" i="1" s="1"/>
  <c r="AK233" i="1" s="1"/>
  <c r="AK234" i="1" s="1"/>
  <c r="AK235" i="1" s="1"/>
  <c r="AK236" i="1" s="1"/>
  <c r="AK237" i="1" s="1"/>
  <c r="AK238" i="1" s="1"/>
  <c r="AK239" i="1" s="1"/>
  <c r="AK240" i="1" s="1"/>
  <c r="AK241" i="1" s="1"/>
  <c r="H271" i="1"/>
  <c r="I271" i="1" s="1"/>
  <c r="O351" i="1"/>
  <c r="P351" i="1" s="1"/>
  <c r="AU208" i="1"/>
  <c r="AU209" i="1" s="1"/>
  <c r="O228" i="1"/>
  <c r="P228" i="1" s="1"/>
  <c r="O403" i="1"/>
  <c r="P403" i="1" s="1"/>
  <c r="O305" i="1"/>
  <c r="P305" i="1" s="1"/>
  <c r="T235" i="1"/>
  <c r="U235" i="1" s="1"/>
  <c r="O211" i="1"/>
  <c r="P211" i="1" s="1"/>
  <c r="O342" i="1"/>
  <c r="P342" i="1" s="1"/>
  <c r="O387" i="1"/>
  <c r="P387" i="1" s="1"/>
  <c r="O372" i="1"/>
  <c r="P372" i="1" s="1"/>
  <c r="O457" i="1"/>
  <c r="P457" i="1" s="1"/>
  <c r="H329" i="1"/>
  <c r="I329" i="1" s="1"/>
  <c r="H337" i="1"/>
  <c r="I337" i="1" s="1"/>
  <c r="Q208" i="1"/>
  <c r="Q209" i="1" s="1"/>
  <c r="AF208" i="1"/>
  <c r="AF209" i="1" s="1"/>
  <c r="AF210" i="1" s="1"/>
  <c r="AF211" i="1" s="1"/>
  <c r="AF212" i="1" s="1"/>
  <c r="AF213" i="1" s="1"/>
  <c r="AF214" i="1" s="1"/>
  <c r="AF215" i="1" s="1"/>
  <c r="AF216" i="1" s="1"/>
  <c r="AF217" i="1" s="1"/>
  <c r="AF218" i="1" s="1"/>
  <c r="AF219" i="1" s="1"/>
  <c r="AF220" i="1" s="1"/>
  <c r="AF221" i="1" s="1"/>
  <c r="AF222" i="1" s="1"/>
  <c r="AF223" i="1" s="1"/>
  <c r="AF224" i="1" s="1"/>
  <c r="AF225" i="1" s="1"/>
  <c r="AF226" i="1" s="1"/>
  <c r="AF227" i="1" s="1"/>
  <c r="AF228" i="1" s="1"/>
  <c r="AF229" i="1" s="1"/>
  <c r="AF230" i="1" s="1"/>
  <c r="AF231" i="1" s="1"/>
  <c r="AF232" i="1" s="1"/>
  <c r="AF233" i="1" s="1"/>
  <c r="AF234" i="1" s="1"/>
  <c r="AF235" i="1" s="1"/>
  <c r="AF236" i="1" s="1"/>
  <c r="AF237" i="1" s="1"/>
  <c r="AF238" i="1" s="1"/>
  <c r="AF239" i="1" s="1"/>
  <c r="AF240" i="1" s="1"/>
  <c r="AF241" i="1" s="1"/>
  <c r="O373" i="1"/>
  <c r="P373" i="1" s="1"/>
  <c r="O220" i="1"/>
  <c r="P220" i="1" s="1"/>
  <c r="O222" i="1"/>
  <c r="P222" i="1" s="1"/>
  <c r="O236" i="1"/>
  <c r="P236" i="1" s="1"/>
  <c r="O368" i="1"/>
  <c r="P368" i="1" s="1"/>
  <c r="O232" i="1"/>
  <c r="P232" i="1" s="1"/>
  <c r="O317" i="1"/>
  <c r="P317" i="1" s="1"/>
  <c r="H253" i="1"/>
  <c r="I253" i="1" s="1"/>
  <c r="O298" i="1"/>
  <c r="P298" i="1" s="1"/>
  <c r="H311" i="1"/>
  <c r="I311" i="1" s="1"/>
  <c r="O343" i="1"/>
  <c r="P343" i="1" s="1"/>
  <c r="T218" i="1"/>
  <c r="U218" i="1" s="1"/>
  <c r="H319" i="1"/>
  <c r="I319" i="1" s="1"/>
  <c r="O347" i="1"/>
  <c r="P347" i="1" s="1"/>
  <c r="H330" i="1"/>
  <c r="I330" i="1" s="1"/>
  <c r="H420" i="1"/>
  <c r="I420" i="1" s="1"/>
  <c r="O309" i="1"/>
  <c r="P309" i="1" s="1"/>
  <c r="O327" i="1"/>
  <c r="P327" i="1" s="1"/>
  <c r="H354" i="1"/>
  <c r="I354" i="1" s="1"/>
  <c r="O369" i="1"/>
  <c r="P369" i="1" s="1"/>
  <c r="AF442" i="1"/>
  <c r="AF443" i="1" s="1"/>
  <c r="AF444" i="1" s="1"/>
  <c r="AF445" i="1" s="1"/>
  <c r="AF446" i="1" s="1"/>
  <c r="AF447" i="1" s="1"/>
  <c r="AF448" i="1" s="1"/>
  <c r="AF449" i="1" s="1"/>
  <c r="AF450" i="1" s="1"/>
  <c r="AF451" i="1" s="1"/>
  <c r="AF452" i="1" s="1"/>
  <c r="AF453" i="1" s="1"/>
  <c r="AF454" i="1" s="1"/>
  <c r="AF455" i="1" s="1"/>
  <c r="AF456" i="1" s="1"/>
  <c r="AF457" i="1" s="1"/>
  <c r="AF458" i="1" s="1"/>
  <c r="AF459" i="1" s="1"/>
  <c r="AF460" i="1" s="1"/>
  <c r="AF461" i="1" s="1"/>
  <c r="AF462" i="1" s="1"/>
  <c r="AF463" i="1" s="1"/>
  <c r="AF464" i="1" s="1"/>
  <c r="AF465" i="1" s="1"/>
  <c r="AF466" i="1" s="1"/>
  <c r="AF467" i="1" s="1"/>
  <c r="AF468" i="1" s="1"/>
  <c r="AF469" i="1" s="1"/>
  <c r="AF470" i="1" s="1"/>
  <c r="AF471" i="1" s="1"/>
  <c r="AF472" i="1" s="1"/>
  <c r="AF473" i="1" s="1"/>
  <c r="AF474" i="1" s="1"/>
  <c r="AF475" i="1" s="1"/>
  <c r="O240" i="1"/>
  <c r="P240" i="1" s="1"/>
  <c r="O296" i="1"/>
  <c r="P296" i="1" s="1"/>
  <c r="O469" i="1"/>
  <c r="P469" i="1" s="1"/>
  <c r="H295" i="1"/>
  <c r="I295" i="1" s="1"/>
  <c r="O214" i="1"/>
  <c r="P214" i="1" s="1"/>
  <c r="T239" i="1"/>
  <c r="U239" i="1" s="1"/>
  <c r="O297" i="1"/>
  <c r="P297" i="1" s="1"/>
  <c r="O306" i="1"/>
  <c r="P306" i="1" s="1"/>
  <c r="O293" i="1"/>
  <c r="P293" i="1" s="1"/>
  <c r="O350" i="1"/>
  <c r="P350" i="1" s="1"/>
  <c r="O335" i="1"/>
  <c r="P335" i="1" s="1"/>
  <c r="AK364" i="1"/>
  <c r="AK365" i="1" s="1"/>
  <c r="AK366" i="1" s="1"/>
  <c r="AK367" i="1" s="1"/>
  <c r="AK368" i="1" s="1"/>
  <c r="AK369" i="1" s="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Z264" i="1"/>
  <c r="AZ265" i="1" s="1"/>
  <c r="O471" i="1"/>
  <c r="P471" i="1" s="1"/>
  <c r="I207" i="1"/>
  <c r="J207" i="1" s="1"/>
  <c r="J208" i="1" s="1"/>
  <c r="J209" i="1" s="1"/>
  <c r="J210" i="1" s="1"/>
  <c r="J211" i="1" s="1"/>
  <c r="J212" i="1" s="1"/>
  <c r="J213" i="1" s="1"/>
  <c r="J214" i="1" s="1"/>
  <c r="J215" i="1" s="1"/>
  <c r="J216" i="1" s="1"/>
  <c r="J217" i="1" s="1"/>
  <c r="J218" i="1" s="1"/>
  <c r="J219" i="1" s="1"/>
  <c r="J220" i="1" s="1"/>
  <c r="J221" i="1" s="1"/>
  <c r="J222" i="1" s="1"/>
  <c r="J223" i="1" s="1"/>
  <c r="J224" i="1" s="1"/>
  <c r="J225" i="1" s="1"/>
  <c r="J226" i="1" s="1"/>
  <c r="J227" i="1" s="1"/>
  <c r="J228" i="1" s="1"/>
  <c r="J229" i="1" s="1"/>
  <c r="J230" i="1" s="1"/>
  <c r="J231" i="1" s="1"/>
  <c r="J232" i="1" s="1"/>
  <c r="J233" i="1" s="1"/>
  <c r="J234" i="1" s="1"/>
  <c r="J235" i="1" s="1"/>
  <c r="J236" i="1" s="1"/>
  <c r="J237" i="1" s="1"/>
  <c r="J238" i="1" s="1"/>
  <c r="J239" i="1" s="1"/>
  <c r="J240" i="1" s="1"/>
  <c r="J241" i="1" s="1"/>
  <c r="O377" i="1"/>
  <c r="P377" i="1" s="1"/>
  <c r="H409" i="1"/>
  <c r="I409" i="1" s="1"/>
  <c r="T226" i="1"/>
  <c r="U226" i="1" s="1"/>
  <c r="H268" i="1"/>
  <c r="I268" i="1" s="1"/>
  <c r="O295" i="1"/>
  <c r="P295" i="1" s="1"/>
  <c r="O410" i="1"/>
  <c r="P410" i="1" s="1"/>
  <c r="AA208" i="1"/>
  <c r="AA209" i="1" s="1"/>
  <c r="AA210" i="1" s="1"/>
  <c r="AA211" i="1" s="1"/>
  <c r="AA212" i="1" s="1"/>
  <c r="AA213" i="1" s="1"/>
  <c r="AA214" i="1" s="1"/>
  <c r="AA215" i="1" s="1"/>
  <c r="AA216" i="1" s="1"/>
  <c r="AA217" i="1" s="1"/>
  <c r="AA218" i="1" s="1"/>
  <c r="AA219" i="1" s="1"/>
  <c r="AA220" i="1" s="1"/>
  <c r="AA221" i="1" s="1"/>
  <c r="AA222" i="1" s="1"/>
  <c r="AA223" i="1" s="1"/>
  <c r="AA224" i="1" s="1"/>
  <c r="AA225" i="1" s="1"/>
  <c r="AA226" i="1" s="1"/>
  <c r="AA227" i="1" s="1"/>
  <c r="AA228" i="1" s="1"/>
  <c r="AA229" i="1" s="1"/>
  <c r="AA230" i="1" s="1"/>
  <c r="AA231" i="1" s="1"/>
  <c r="AA232" i="1" s="1"/>
  <c r="AA233" i="1" s="1"/>
  <c r="AA234" i="1" s="1"/>
  <c r="AA235" i="1" s="1"/>
  <c r="AA236" i="1" s="1"/>
  <c r="AA237" i="1" s="1"/>
  <c r="AA238" i="1" s="1"/>
  <c r="AA239" i="1" s="1"/>
  <c r="AA240" i="1" s="1"/>
  <c r="AA241" i="1" s="1"/>
  <c r="H277" i="1"/>
  <c r="I277" i="1" s="1"/>
  <c r="H276" i="1"/>
  <c r="I276" i="1" s="1"/>
  <c r="H346" i="1"/>
  <c r="I346" i="1" s="1"/>
  <c r="O465" i="1"/>
  <c r="P465" i="1" s="1"/>
  <c r="V442" i="1"/>
  <c r="V443" i="1" s="1"/>
  <c r="V444" i="1" s="1"/>
  <c r="V445" i="1" s="1"/>
  <c r="V446" i="1" s="1"/>
  <c r="V447" i="1" s="1"/>
  <c r="V448" i="1" s="1"/>
  <c r="V449" i="1" s="1"/>
  <c r="V450" i="1" s="1"/>
  <c r="V451" i="1" s="1"/>
  <c r="V452" i="1" s="1"/>
  <c r="V453" i="1" s="1"/>
  <c r="V454" i="1" s="1"/>
  <c r="V455" i="1" s="1"/>
  <c r="V456" i="1" s="1"/>
  <c r="V457" i="1" s="1"/>
  <c r="V458" i="1" s="1"/>
  <c r="V459" i="1" s="1"/>
  <c r="V460" i="1" s="1"/>
  <c r="V461" i="1" s="1"/>
  <c r="V462" i="1" s="1"/>
  <c r="V463" i="1" s="1"/>
  <c r="V464" i="1" s="1"/>
  <c r="V465" i="1" s="1"/>
  <c r="V466" i="1" s="1"/>
  <c r="V467" i="1" s="1"/>
  <c r="V468" i="1" s="1"/>
  <c r="V469" i="1" s="1"/>
  <c r="V470" i="1" s="1"/>
  <c r="V471" i="1" s="1"/>
  <c r="V472" i="1" s="1"/>
  <c r="V473" i="1" s="1"/>
  <c r="V474" i="1" s="1"/>
  <c r="V475" i="1" s="1"/>
  <c r="O450" i="1"/>
  <c r="P450" i="1" s="1"/>
  <c r="O461" i="1"/>
  <c r="P461" i="1" s="1"/>
  <c r="O475" i="1"/>
  <c r="P475" i="1" s="1"/>
  <c r="O473" i="1"/>
  <c r="P473" i="1" s="1"/>
  <c r="O448" i="1"/>
  <c r="P448" i="1" s="1"/>
  <c r="O431" i="1"/>
  <c r="P431" i="1" s="1"/>
  <c r="N413" i="1"/>
  <c r="O413" i="1" s="1"/>
  <c r="P413" i="1" s="1"/>
  <c r="N430" i="1"/>
  <c r="O430" i="1" s="1"/>
  <c r="P430" i="1" s="1"/>
  <c r="O407" i="1"/>
  <c r="P407" i="1" s="1"/>
  <c r="N417" i="1"/>
  <c r="O417" i="1" s="1"/>
  <c r="P417" i="1" s="1"/>
  <c r="N422" i="1"/>
  <c r="O422" i="1" s="1"/>
  <c r="P422" i="1" s="1"/>
  <c r="N411" i="1"/>
  <c r="O411" i="1" s="1"/>
  <c r="P411" i="1" s="1"/>
  <c r="N435" i="1"/>
  <c r="O435" i="1" s="1"/>
  <c r="P435" i="1" s="1"/>
  <c r="O409" i="1"/>
  <c r="P409" i="1" s="1"/>
  <c r="N427" i="1"/>
  <c r="O427" i="1" s="1"/>
  <c r="P427" i="1" s="1"/>
  <c r="P442" i="1"/>
  <c r="Q442" i="1" s="1"/>
  <c r="Q443" i="1" s="1"/>
  <c r="Q444" i="1" s="1"/>
  <c r="Q445" i="1" s="1"/>
  <c r="Q446" i="1" s="1"/>
  <c r="Q447" i="1" s="1"/>
  <c r="I441" i="1"/>
  <c r="J441" i="1" s="1"/>
  <c r="J442" i="1" s="1"/>
  <c r="J443" i="1" s="1"/>
  <c r="J444" i="1" s="1"/>
  <c r="J445" i="1" s="1"/>
  <c r="J446" i="1" s="1"/>
  <c r="J447" i="1" s="1"/>
  <c r="J448" i="1" s="1"/>
  <c r="J449" i="1" s="1"/>
  <c r="J450" i="1" s="1"/>
  <c r="J451" i="1" s="1"/>
  <c r="J452" i="1" s="1"/>
  <c r="J453" i="1" s="1"/>
  <c r="J454" i="1" s="1"/>
  <c r="J455" i="1" s="1"/>
  <c r="J456" i="1" s="1"/>
  <c r="J457" i="1" s="1"/>
  <c r="J458" i="1" s="1"/>
  <c r="J459" i="1" s="1"/>
  <c r="J460" i="1" s="1"/>
  <c r="J461" i="1" s="1"/>
  <c r="J462" i="1" s="1"/>
  <c r="J463" i="1" s="1"/>
  <c r="J464" i="1" s="1"/>
  <c r="J465" i="1" s="1"/>
  <c r="J466" i="1" s="1"/>
  <c r="J467" i="1" s="1"/>
  <c r="J468" i="1" s="1"/>
  <c r="J469" i="1" s="1"/>
  <c r="J470" i="1" s="1"/>
  <c r="J471" i="1" s="1"/>
  <c r="J472" i="1" s="1"/>
  <c r="J473" i="1" s="1"/>
  <c r="J474" i="1" s="1"/>
  <c r="J475" i="1" s="1"/>
  <c r="H428" i="1"/>
  <c r="I428" i="1" s="1"/>
  <c r="H403" i="1"/>
  <c r="I403" i="1" s="1"/>
  <c r="H417" i="1"/>
  <c r="I417" i="1" s="1"/>
  <c r="H419" i="1"/>
  <c r="I419" i="1" s="1"/>
  <c r="U402" i="1"/>
  <c r="V402" i="1" s="1"/>
  <c r="V403" i="1" s="1"/>
  <c r="V404" i="1" s="1"/>
  <c r="V405" i="1" s="1"/>
  <c r="V406" i="1" s="1"/>
  <c r="V407" i="1" s="1"/>
  <c r="V408" i="1" s="1"/>
  <c r="V409" i="1" s="1"/>
  <c r="V410" i="1" s="1"/>
  <c r="V411" i="1" s="1"/>
  <c r="V412" i="1" s="1"/>
  <c r="V413" i="1" s="1"/>
  <c r="V414" i="1" s="1"/>
  <c r="V415" i="1" s="1"/>
  <c r="V416" i="1" s="1"/>
  <c r="V417" i="1" s="1"/>
  <c r="V418" i="1" s="1"/>
  <c r="V419" i="1" s="1"/>
  <c r="V420" i="1" s="1"/>
  <c r="V421" i="1" s="1"/>
  <c r="V422" i="1" s="1"/>
  <c r="V423" i="1" s="1"/>
  <c r="V424" i="1" s="1"/>
  <c r="V425" i="1" s="1"/>
  <c r="V426" i="1" s="1"/>
  <c r="V427" i="1" s="1"/>
  <c r="V428" i="1" s="1"/>
  <c r="V429" i="1" s="1"/>
  <c r="V430" i="1" s="1"/>
  <c r="V431" i="1" s="1"/>
  <c r="V432" i="1" s="1"/>
  <c r="V433" i="1" s="1"/>
  <c r="V434" i="1" s="1"/>
  <c r="V435" i="1" s="1"/>
  <c r="V436" i="1" s="1"/>
  <c r="P402" i="1"/>
  <c r="Q402" i="1" s="1"/>
  <c r="G429" i="1"/>
  <c r="H429" i="1" s="1"/>
  <c r="I429" i="1" s="1"/>
  <c r="G426" i="1"/>
  <c r="H426" i="1" s="1"/>
  <c r="I426" i="1" s="1"/>
  <c r="G432" i="1"/>
  <c r="H432" i="1" s="1"/>
  <c r="I432" i="1" s="1"/>
  <c r="G410" i="1"/>
  <c r="H410" i="1" s="1"/>
  <c r="I410" i="1" s="1"/>
  <c r="G405" i="1"/>
  <c r="H405" i="1" s="1"/>
  <c r="I405" i="1" s="1"/>
  <c r="G406" i="1"/>
  <c r="H406" i="1" s="1"/>
  <c r="I406" i="1" s="1"/>
  <c r="G430" i="1"/>
  <c r="H430" i="1" s="1"/>
  <c r="I430" i="1" s="1"/>
  <c r="G422" i="1"/>
  <c r="H422" i="1" s="1"/>
  <c r="I422" i="1" s="1"/>
  <c r="H427" i="1"/>
  <c r="I427" i="1" s="1"/>
  <c r="G408" i="1"/>
  <c r="H408" i="1" s="1"/>
  <c r="I408" i="1" s="1"/>
  <c r="G424" i="1"/>
  <c r="H424" i="1" s="1"/>
  <c r="I424" i="1" s="1"/>
  <c r="I402" i="1"/>
  <c r="J402" i="1" s="1"/>
  <c r="G413" i="1"/>
  <c r="H413" i="1" s="1"/>
  <c r="I413" i="1" s="1"/>
  <c r="G414" i="1"/>
  <c r="H414" i="1" s="1"/>
  <c r="I414" i="1" s="1"/>
  <c r="N383" i="1"/>
  <c r="O383" i="1" s="1"/>
  <c r="P383" i="1" s="1"/>
  <c r="N367" i="1"/>
  <c r="O367" i="1" s="1"/>
  <c r="P367" i="1" s="1"/>
  <c r="N365" i="1"/>
  <c r="O365" i="1" s="1"/>
  <c r="P365" i="1" s="1"/>
  <c r="N371" i="1"/>
  <c r="O371" i="1" s="1"/>
  <c r="P371" i="1" s="1"/>
  <c r="N379" i="1"/>
  <c r="O379" i="1" s="1"/>
  <c r="P379" i="1" s="1"/>
  <c r="O381" i="1"/>
  <c r="P381" i="1" s="1"/>
  <c r="O364" i="1"/>
  <c r="P364" i="1" s="1"/>
  <c r="O382" i="1"/>
  <c r="P382" i="1" s="1"/>
  <c r="N388" i="1"/>
  <c r="O388" i="1" s="1"/>
  <c r="P388" i="1" s="1"/>
  <c r="N393" i="1"/>
  <c r="O393" i="1" s="1"/>
  <c r="P393" i="1" s="1"/>
  <c r="O380" i="1"/>
  <c r="P380" i="1" s="1"/>
  <c r="N391" i="1"/>
  <c r="O391" i="1" s="1"/>
  <c r="P391" i="1" s="1"/>
  <c r="N385" i="1"/>
  <c r="O385" i="1" s="1"/>
  <c r="P385" i="1" s="1"/>
  <c r="O366" i="1"/>
  <c r="P366" i="1" s="1"/>
  <c r="N375" i="1"/>
  <c r="O375" i="1" s="1"/>
  <c r="P375" i="1" s="1"/>
  <c r="U364" i="1"/>
  <c r="V364" i="1" s="1"/>
  <c r="V365" i="1" s="1"/>
  <c r="V366" i="1" s="1"/>
  <c r="V367" i="1" s="1"/>
  <c r="V368" i="1" s="1"/>
  <c r="V369" i="1" s="1"/>
  <c r="V370" i="1" s="1"/>
  <c r="V371" i="1" s="1"/>
  <c r="V372" i="1" s="1"/>
  <c r="V373" i="1" s="1"/>
  <c r="V374" i="1" s="1"/>
  <c r="V375" i="1" s="1"/>
  <c r="V376" i="1" s="1"/>
  <c r="V377" i="1" s="1"/>
  <c r="V378" i="1" s="1"/>
  <c r="V379" i="1" s="1"/>
  <c r="V380" i="1" s="1"/>
  <c r="V381" i="1" s="1"/>
  <c r="V382" i="1" s="1"/>
  <c r="V383" i="1" s="1"/>
  <c r="V384" i="1" s="1"/>
  <c r="V385" i="1" s="1"/>
  <c r="V386" i="1" s="1"/>
  <c r="V387" i="1" s="1"/>
  <c r="V388" i="1" s="1"/>
  <c r="V389" i="1" s="1"/>
  <c r="V390" i="1" s="1"/>
  <c r="V391" i="1" s="1"/>
  <c r="V392" i="1" s="1"/>
  <c r="V393" i="1" s="1"/>
  <c r="V394" i="1" s="1"/>
  <c r="V395" i="1" s="1"/>
  <c r="V396" i="1" s="1"/>
  <c r="V397" i="1" s="1"/>
  <c r="P363" i="1"/>
  <c r="J364" i="1"/>
  <c r="J365" i="1" s="1"/>
  <c r="J366" i="1" s="1"/>
  <c r="J367" i="1" s="1"/>
  <c r="J368" i="1" s="1"/>
  <c r="J369" i="1" s="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N328" i="1"/>
  <c r="O328" i="1" s="1"/>
  <c r="P328" i="1" s="1"/>
  <c r="O334" i="1"/>
  <c r="P334" i="1" s="1"/>
  <c r="N352" i="1"/>
  <c r="O352" i="1" s="1"/>
  <c r="P352" i="1" s="1"/>
  <c r="O339" i="1"/>
  <c r="P339" i="1" s="1"/>
  <c r="U324" i="1"/>
  <c r="V324" i="1" s="1"/>
  <c r="V325" i="1" s="1"/>
  <c r="V326" i="1" s="1"/>
  <c r="V327" i="1" s="1"/>
  <c r="V328" i="1" s="1"/>
  <c r="V329" i="1" s="1"/>
  <c r="V330" i="1" s="1"/>
  <c r="V331" i="1" s="1"/>
  <c r="V332" i="1" s="1"/>
  <c r="V333" i="1" s="1"/>
  <c r="V334" i="1" s="1"/>
  <c r="V335" i="1" s="1"/>
  <c r="V336" i="1" s="1"/>
  <c r="V337" i="1" s="1"/>
  <c r="V338" i="1" s="1"/>
  <c r="V339" i="1" s="1"/>
  <c r="V340" i="1" s="1"/>
  <c r="V341" i="1" s="1"/>
  <c r="V342" i="1" s="1"/>
  <c r="V343" i="1" s="1"/>
  <c r="V344" i="1" s="1"/>
  <c r="V345" i="1" s="1"/>
  <c r="V346" i="1" s="1"/>
  <c r="V347" i="1" s="1"/>
  <c r="V348" i="1" s="1"/>
  <c r="V349" i="1" s="1"/>
  <c r="V350" i="1" s="1"/>
  <c r="V351" i="1" s="1"/>
  <c r="V352" i="1" s="1"/>
  <c r="V353" i="1" s="1"/>
  <c r="V354" i="1" s="1"/>
  <c r="V355" i="1" s="1"/>
  <c r="V356" i="1" s="1"/>
  <c r="V357" i="1" s="1"/>
  <c r="V358" i="1" s="1"/>
  <c r="P326" i="1"/>
  <c r="H338" i="1"/>
  <c r="I338" i="1" s="1"/>
  <c r="H324" i="1"/>
  <c r="I324" i="1" s="1"/>
  <c r="J324" i="1" s="1"/>
  <c r="J325" i="1" s="1"/>
  <c r="J326" i="1" s="1"/>
  <c r="J327" i="1" s="1"/>
  <c r="J328" i="1" s="1"/>
  <c r="H349" i="1"/>
  <c r="I349" i="1" s="1"/>
  <c r="H345" i="1"/>
  <c r="I345" i="1" s="1"/>
  <c r="G331" i="1"/>
  <c r="H331" i="1" s="1"/>
  <c r="I331" i="1" s="1"/>
  <c r="G357" i="1"/>
  <c r="H357" i="1" s="1"/>
  <c r="I357" i="1" s="1"/>
  <c r="H353" i="1"/>
  <c r="I353" i="1" s="1"/>
  <c r="G339" i="1"/>
  <c r="H339" i="1" s="1"/>
  <c r="I339" i="1" s="1"/>
  <c r="G347" i="1"/>
  <c r="H347" i="1" s="1"/>
  <c r="I347" i="1" s="1"/>
  <c r="G348" i="1"/>
  <c r="H348" i="1" s="1"/>
  <c r="I348" i="1" s="1"/>
  <c r="G356" i="1"/>
  <c r="H356" i="1" s="1"/>
  <c r="I356" i="1" s="1"/>
  <c r="O303" i="1"/>
  <c r="P303" i="1" s="1"/>
  <c r="N299" i="1"/>
  <c r="O299" i="1" s="1"/>
  <c r="P299" i="1" s="1"/>
  <c r="N304" i="1"/>
  <c r="O304" i="1" s="1"/>
  <c r="P304" i="1" s="1"/>
  <c r="O292" i="1"/>
  <c r="P292" i="1" s="1"/>
  <c r="N307" i="1"/>
  <c r="O307" i="1" s="1"/>
  <c r="P307" i="1" s="1"/>
  <c r="N308" i="1"/>
  <c r="O308" i="1" s="1"/>
  <c r="P308" i="1" s="1"/>
  <c r="O286" i="1"/>
  <c r="P286" i="1" s="1"/>
  <c r="O313" i="1"/>
  <c r="P313" i="1" s="1"/>
  <c r="N285" i="1"/>
  <c r="O285" i="1" s="1"/>
  <c r="P285" i="1" s="1"/>
  <c r="Q285" i="1" s="1"/>
  <c r="G293" i="1"/>
  <c r="H293" i="1" s="1"/>
  <c r="I293" i="1" s="1"/>
  <c r="H303" i="1"/>
  <c r="I303" i="1" s="1"/>
  <c r="G315" i="1"/>
  <c r="H315" i="1" s="1"/>
  <c r="I315" i="1" s="1"/>
  <c r="G300" i="1"/>
  <c r="H300" i="1" s="1"/>
  <c r="I300" i="1" s="1"/>
  <c r="G305" i="1"/>
  <c r="H305" i="1" s="1"/>
  <c r="I305" i="1" s="1"/>
  <c r="G307" i="1"/>
  <c r="H307" i="1" s="1"/>
  <c r="I307" i="1" s="1"/>
  <c r="G292" i="1"/>
  <c r="H292" i="1" s="1"/>
  <c r="I292" i="1" s="1"/>
  <c r="G312" i="1"/>
  <c r="H312" i="1" s="1"/>
  <c r="I312" i="1" s="1"/>
  <c r="G316" i="1"/>
  <c r="H316" i="1" s="1"/>
  <c r="I316" i="1" s="1"/>
  <c r="H290" i="1"/>
  <c r="I290" i="1" s="1"/>
  <c r="G304" i="1"/>
  <c r="H304" i="1" s="1"/>
  <c r="I304" i="1" s="1"/>
  <c r="G317" i="1"/>
  <c r="H317" i="1" s="1"/>
  <c r="I317" i="1" s="1"/>
  <c r="G285" i="1"/>
  <c r="H285" i="1" s="1"/>
  <c r="I285" i="1" s="1"/>
  <c r="J285" i="1" s="1"/>
  <c r="H302" i="1"/>
  <c r="I302" i="1" s="1"/>
  <c r="G297" i="1"/>
  <c r="H297" i="1" s="1"/>
  <c r="I297" i="1" s="1"/>
  <c r="G288" i="1"/>
  <c r="H288" i="1" s="1"/>
  <c r="I288" i="1" s="1"/>
  <c r="G289" i="1"/>
  <c r="H289" i="1" s="1"/>
  <c r="I289" i="1" s="1"/>
  <c r="H310" i="1"/>
  <c r="I310" i="1" s="1"/>
  <c r="G286" i="1"/>
  <c r="H286" i="1" s="1"/>
  <c r="I286" i="1" s="1"/>
  <c r="G308" i="1"/>
  <c r="H308" i="1" s="1"/>
  <c r="I308" i="1" s="1"/>
  <c r="U285" i="1"/>
  <c r="V285" i="1" s="1"/>
  <c r="V286" i="1" s="1"/>
  <c r="V287" i="1" s="1"/>
  <c r="V288" i="1" s="1"/>
  <c r="V289" i="1" s="1"/>
  <c r="V290" i="1" s="1"/>
  <c r="V291" i="1" s="1"/>
  <c r="V292" i="1" s="1"/>
  <c r="V293" i="1" s="1"/>
  <c r="V294" i="1" s="1"/>
  <c r="V295" i="1" s="1"/>
  <c r="V296" i="1" s="1"/>
  <c r="V297" i="1" s="1"/>
  <c r="V298" i="1" s="1"/>
  <c r="V299" i="1" s="1"/>
  <c r="V300" i="1" s="1"/>
  <c r="V301" i="1" s="1"/>
  <c r="V302" i="1" s="1"/>
  <c r="V303" i="1" s="1"/>
  <c r="V304" i="1" s="1"/>
  <c r="V305" i="1" s="1"/>
  <c r="V306" i="1" s="1"/>
  <c r="V307" i="1" s="1"/>
  <c r="V308" i="1" s="1"/>
  <c r="V309" i="1" s="1"/>
  <c r="V310" i="1" s="1"/>
  <c r="V311" i="1" s="1"/>
  <c r="V312" i="1" s="1"/>
  <c r="V313" i="1" s="1"/>
  <c r="V314" i="1" s="1"/>
  <c r="V315" i="1" s="1"/>
  <c r="V316" i="1" s="1"/>
  <c r="V317" i="1" s="1"/>
  <c r="V318" i="1" s="1"/>
  <c r="V319" i="1" s="1"/>
  <c r="AU264" i="1"/>
  <c r="AU265" i="1" s="1"/>
  <c r="AP264" i="1"/>
  <c r="AP265" i="1" s="1"/>
  <c r="AK264" i="1"/>
  <c r="AK265" i="1" s="1"/>
  <c r="AA264" i="1"/>
  <c r="AA265" i="1" s="1"/>
  <c r="U249" i="1"/>
  <c r="V249" i="1" s="1"/>
  <c r="V250" i="1" s="1"/>
  <c r="V251" i="1" s="1"/>
  <c r="V252" i="1" s="1"/>
  <c r="V253" i="1" s="1"/>
  <c r="V254" i="1" s="1"/>
  <c r="V255" i="1" s="1"/>
  <c r="V256" i="1" s="1"/>
  <c r="V257" i="1" s="1"/>
  <c r="V258" i="1" s="1"/>
  <c r="V259" i="1" s="1"/>
  <c r="V260" i="1" s="1"/>
  <c r="V261" i="1" s="1"/>
  <c r="V262" i="1" s="1"/>
  <c r="V263" i="1" s="1"/>
  <c r="V264" i="1" s="1"/>
  <c r="V265" i="1" s="1"/>
  <c r="Q246" i="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Q276" i="1" s="1"/>
  <c r="Q277" i="1" s="1"/>
  <c r="Q278" i="1" s="1"/>
  <c r="Q279" i="1" s="1"/>
  <c r="Q280" i="1" s="1"/>
  <c r="G256" i="1"/>
  <c r="H256" i="1" s="1"/>
  <c r="I256" i="1" s="1"/>
  <c r="G280" i="1"/>
  <c r="H280" i="1" s="1"/>
  <c r="I280" i="1" s="1"/>
  <c r="I246" i="1"/>
  <c r="J246" i="1" s="1"/>
  <c r="J247" i="1" s="1"/>
  <c r="J248" i="1" s="1"/>
  <c r="J249" i="1" s="1"/>
  <c r="J250" i="1" s="1"/>
  <c r="J251" i="1" s="1"/>
  <c r="J252" i="1" s="1"/>
  <c r="H259" i="1"/>
  <c r="I259" i="1" s="1"/>
  <c r="H279" i="1"/>
  <c r="I279" i="1" s="1"/>
  <c r="AZ208" i="1"/>
  <c r="AZ209" i="1" s="1"/>
  <c r="AZ210" i="1" s="1"/>
  <c r="AZ211" i="1" s="1"/>
  <c r="AZ212" i="1" s="1"/>
  <c r="AZ213" i="1" s="1"/>
  <c r="AZ214" i="1" s="1"/>
  <c r="AZ215" i="1" s="1"/>
  <c r="AZ216" i="1" s="1"/>
  <c r="AZ217" i="1" s="1"/>
  <c r="AZ218" i="1" s="1"/>
  <c r="AZ219" i="1" s="1"/>
  <c r="AZ220" i="1" s="1"/>
  <c r="AZ221" i="1" s="1"/>
  <c r="AZ222" i="1" s="1"/>
  <c r="AZ223" i="1" s="1"/>
  <c r="AZ224" i="1" s="1"/>
  <c r="AZ225" i="1" s="1"/>
  <c r="AZ226" i="1" s="1"/>
  <c r="AZ227" i="1" s="1"/>
  <c r="AZ228" i="1" s="1"/>
  <c r="AZ229" i="1" s="1"/>
  <c r="AZ230" i="1" s="1"/>
  <c r="AZ231" i="1" s="1"/>
  <c r="AZ232" i="1" s="1"/>
  <c r="AZ233" i="1" s="1"/>
  <c r="AZ234" i="1" s="1"/>
  <c r="AZ235" i="1" s="1"/>
  <c r="AZ236" i="1" s="1"/>
  <c r="AZ237" i="1" s="1"/>
  <c r="AZ238" i="1" s="1"/>
  <c r="AZ239" i="1" s="1"/>
  <c r="AZ240" i="1" s="1"/>
  <c r="AZ241" i="1" s="1"/>
  <c r="AU210" i="1"/>
  <c r="AU211" i="1" s="1"/>
  <c r="AU212" i="1" s="1"/>
  <c r="AU213" i="1" s="1"/>
  <c r="AU214" i="1" s="1"/>
  <c r="AU215" i="1" s="1"/>
  <c r="AU216" i="1" s="1"/>
  <c r="AU217" i="1" s="1"/>
  <c r="AU218" i="1" s="1"/>
  <c r="AU219" i="1" s="1"/>
  <c r="AU220" i="1" s="1"/>
  <c r="AU221" i="1" s="1"/>
  <c r="AU222" i="1" s="1"/>
  <c r="AU223" i="1" s="1"/>
  <c r="AU224" i="1" s="1"/>
  <c r="AU225" i="1" s="1"/>
  <c r="AU226" i="1" s="1"/>
  <c r="AU227" i="1" s="1"/>
  <c r="AU228" i="1" s="1"/>
  <c r="AU229" i="1" s="1"/>
  <c r="AU230" i="1" s="1"/>
  <c r="AU231" i="1" s="1"/>
  <c r="AU232" i="1" s="1"/>
  <c r="AU233" i="1" s="1"/>
  <c r="AU234" i="1" s="1"/>
  <c r="AU235" i="1" s="1"/>
  <c r="AU236" i="1" s="1"/>
  <c r="AU237" i="1" s="1"/>
  <c r="AU238" i="1" s="1"/>
  <c r="AU239" i="1" s="1"/>
  <c r="AU240" i="1" s="1"/>
  <c r="AU241" i="1" s="1"/>
  <c r="AP208" i="1"/>
  <c r="AP209" i="1" s="1"/>
  <c r="AP210" i="1" s="1"/>
  <c r="AP211" i="1" s="1"/>
  <c r="AP212" i="1" s="1"/>
  <c r="AP213" i="1" s="1"/>
  <c r="AP214" i="1" s="1"/>
  <c r="AP215" i="1" s="1"/>
  <c r="AP216" i="1" s="1"/>
  <c r="AP217" i="1" s="1"/>
  <c r="AP218" i="1" s="1"/>
  <c r="AP219" i="1" s="1"/>
  <c r="AP220" i="1" s="1"/>
  <c r="AP221" i="1" s="1"/>
  <c r="AP222" i="1" s="1"/>
  <c r="AP223" i="1" s="1"/>
  <c r="AP224" i="1" s="1"/>
  <c r="AP225" i="1" s="1"/>
  <c r="AP226" i="1" s="1"/>
  <c r="AP227" i="1" s="1"/>
  <c r="AP228" i="1" s="1"/>
  <c r="AP229" i="1" s="1"/>
  <c r="AP230" i="1" s="1"/>
  <c r="AP231" i="1" s="1"/>
  <c r="AP232" i="1" s="1"/>
  <c r="AP233" i="1" s="1"/>
  <c r="AP234" i="1" s="1"/>
  <c r="AP235" i="1" s="1"/>
  <c r="AP236" i="1" s="1"/>
  <c r="AP237" i="1" s="1"/>
  <c r="AP238" i="1" s="1"/>
  <c r="AP239" i="1" s="1"/>
  <c r="AP240" i="1" s="1"/>
  <c r="AP241" i="1" s="1"/>
  <c r="T231" i="1"/>
  <c r="U231" i="1" s="1"/>
  <c r="T222" i="1"/>
  <c r="U222" i="1" s="1"/>
  <c r="T208" i="1"/>
  <c r="U208" i="1" s="1"/>
  <c r="N210" i="1"/>
  <c r="O210" i="1" s="1"/>
  <c r="P210" i="1" s="1"/>
  <c r="N230" i="1"/>
  <c r="O230" i="1" s="1"/>
  <c r="P230" i="1" s="1"/>
  <c r="O218" i="1"/>
  <c r="P218" i="1" s="1"/>
  <c r="N233" i="1"/>
  <c r="O233" i="1" s="1"/>
  <c r="P233" i="1" s="1"/>
  <c r="N225" i="1"/>
  <c r="O225" i="1" s="1"/>
  <c r="P225" i="1" s="1"/>
  <c r="N217" i="1"/>
  <c r="O217" i="1" s="1"/>
  <c r="P217" i="1" s="1"/>
  <c r="O226" i="1"/>
  <c r="P226" i="1" s="1"/>
  <c r="N231" i="1"/>
  <c r="O231" i="1" s="1"/>
  <c r="P231" i="1" s="1"/>
  <c r="N237" i="1"/>
  <c r="O237" i="1" s="1"/>
  <c r="P237" i="1" s="1"/>
  <c r="N227" i="1"/>
  <c r="O227" i="1" s="1"/>
  <c r="P227" i="1" s="1"/>
  <c r="N223" i="1"/>
  <c r="O223" i="1" s="1"/>
  <c r="P223" i="1" s="1"/>
  <c r="N229" i="1"/>
  <c r="O229" i="1" s="1"/>
  <c r="P229" i="1" s="1"/>
  <c r="N219" i="1"/>
  <c r="O219" i="1" s="1"/>
  <c r="P219" i="1" s="1"/>
  <c r="N215" i="1"/>
  <c r="O215" i="1" s="1"/>
  <c r="P215" i="1" s="1"/>
  <c r="F168" i="1"/>
  <c r="G168" i="1" s="1"/>
  <c r="J754" i="1" l="1"/>
  <c r="Q326" i="1"/>
  <c r="Q210" i="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V721" i="1"/>
  <c r="J599" i="1"/>
  <c r="V522" i="1"/>
  <c r="V523" i="1" s="1"/>
  <c r="V524" i="1" s="1"/>
  <c r="V525" i="1" s="1"/>
  <c r="V526" i="1" s="1"/>
  <c r="V527" i="1" s="1"/>
  <c r="V528" i="1" s="1"/>
  <c r="V529" i="1" s="1"/>
  <c r="V530" i="1" s="1"/>
  <c r="V531" i="1" s="1"/>
  <c r="V532" i="1" s="1"/>
  <c r="V533" i="1" s="1"/>
  <c r="V534" i="1" s="1"/>
  <c r="V535" i="1" s="1"/>
  <c r="V536" i="1" s="1"/>
  <c r="V537" i="1" s="1"/>
  <c r="V538" i="1" s="1"/>
  <c r="V539" i="1" s="1"/>
  <c r="V540" i="1" s="1"/>
  <c r="V541" i="1" s="1"/>
  <c r="V542" i="1" s="1"/>
  <c r="V543" i="1" s="1"/>
  <c r="V544" i="1" s="1"/>
  <c r="V545" i="1" s="1"/>
  <c r="V546" i="1" s="1"/>
  <c r="V547" i="1" s="1"/>
  <c r="V548" i="1" s="1"/>
  <c r="V549" i="1" s="1"/>
  <c r="V550" i="1" s="1"/>
  <c r="V551" i="1" s="1"/>
  <c r="V552" i="1" s="1"/>
  <c r="V553" i="1" s="1"/>
  <c r="J483" i="1"/>
  <c r="J484" i="1" s="1"/>
  <c r="J485" i="1" s="1"/>
  <c r="V569" i="1"/>
  <c r="V570" i="1" s="1"/>
  <c r="V571" i="1" s="1"/>
  <c r="V572" i="1" s="1"/>
  <c r="V573" i="1" s="1"/>
  <c r="V574" i="1" s="1"/>
  <c r="V575" i="1" s="1"/>
  <c r="V576" i="1" s="1"/>
  <c r="V577" i="1" s="1"/>
  <c r="V578" i="1" s="1"/>
  <c r="V579" i="1" s="1"/>
  <c r="V580" i="1" s="1"/>
  <c r="V581" i="1" s="1"/>
  <c r="V582" i="1" s="1"/>
  <c r="V583" i="1" s="1"/>
  <c r="V584" i="1" s="1"/>
  <c r="V585" i="1" s="1"/>
  <c r="V586" i="1" s="1"/>
  <c r="V587" i="1" s="1"/>
  <c r="V588" i="1" s="1"/>
  <c r="V589" i="1" s="1"/>
  <c r="V590" i="1" s="1"/>
  <c r="V591" i="1" s="1"/>
  <c r="V592" i="1" s="1"/>
  <c r="Q525" i="1"/>
  <c r="Q526" i="1" s="1"/>
  <c r="Q527" i="1" s="1"/>
  <c r="Q528" i="1" s="1"/>
  <c r="Q529" i="1" s="1"/>
  <c r="Q530" i="1" s="1"/>
  <c r="Q531" i="1" s="1"/>
  <c r="Q532" i="1" s="1"/>
  <c r="Q533" i="1" s="1"/>
  <c r="Q534" i="1" s="1"/>
  <c r="Q535" i="1" s="1"/>
  <c r="Q536" i="1" s="1"/>
  <c r="Q537" i="1" s="1"/>
  <c r="Q538" i="1" s="1"/>
  <c r="Q539" i="1" s="1"/>
  <c r="Q540" i="1" s="1"/>
  <c r="Q541" i="1" s="1"/>
  <c r="Q542" i="1" s="1"/>
  <c r="Q543" i="1" s="1"/>
  <c r="Q544" i="1" s="1"/>
  <c r="Q545" i="1" s="1"/>
  <c r="Q546" i="1" s="1"/>
  <c r="Q547" i="1" s="1"/>
  <c r="Q548" i="1" s="1"/>
  <c r="Q549" i="1" s="1"/>
  <c r="Q550" i="1" s="1"/>
  <c r="Q551" i="1" s="1"/>
  <c r="Q552" i="1" s="1"/>
  <c r="Q553" i="1" s="1"/>
  <c r="Q327" i="1"/>
  <c r="Q604" i="1"/>
  <c r="Q605" i="1" s="1"/>
  <c r="Q606" i="1" s="1"/>
  <c r="Q607" i="1" s="1"/>
  <c r="Q608" i="1" s="1"/>
  <c r="Q609" i="1" s="1"/>
  <c r="Q610" i="1" s="1"/>
  <c r="Q611" i="1" s="1"/>
  <c r="Q612" i="1" s="1"/>
  <c r="Q613" i="1" s="1"/>
  <c r="Q614" i="1" s="1"/>
  <c r="Q615" i="1" s="1"/>
  <c r="Q616" i="1" s="1"/>
  <c r="Q617" i="1" s="1"/>
  <c r="Q618" i="1" s="1"/>
  <c r="Q619" i="1" s="1"/>
  <c r="Q620" i="1" s="1"/>
  <c r="Q621" i="1" s="1"/>
  <c r="Q622" i="1" s="1"/>
  <c r="Q623" i="1" s="1"/>
  <c r="Q624" i="1" s="1"/>
  <c r="Q625" i="1" s="1"/>
  <c r="Q626" i="1" s="1"/>
  <c r="Q627" i="1" s="1"/>
  <c r="Q628" i="1" s="1"/>
  <c r="Q629" i="1" s="1"/>
  <c r="Q630" i="1" s="1"/>
  <c r="Q631" i="1" s="1"/>
  <c r="Q640" i="1"/>
  <c r="Q641" i="1" s="1"/>
  <c r="Q642" i="1" s="1"/>
  <c r="Q643" i="1" s="1"/>
  <c r="Q644" i="1" s="1"/>
  <c r="Q645" i="1" s="1"/>
  <c r="Q646" i="1" s="1"/>
  <c r="Q647" i="1" s="1"/>
  <c r="Q648" i="1" s="1"/>
  <c r="Q649" i="1" s="1"/>
  <c r="Q650" i="1" s="1"/>
  <c r="Q651" i="1" s="1"/>
  <c r="Q652" i="1" s="1"/>
  <c r="Q653" i="1" s="1"/>
  <c r="Q654" i="1" s="1"/>
  <c r="Q655" i="1" s="1"/>
  <c r="Q656" i="1" s="1"/>
  <c r="Q657" i="1" s="1"/>
  <c r="Q658" i="1" s="1"/>
  <c r="Q659" i="1" s="1"/>
  <c r="Q660" i="1" s="1"/>
  <c r="Q661" i="1" s="1"/>
  <c r="Q662" i="1" s="1"/>
  <c r="Q663" i="1" s="1"/>
  <c r="Q664" i="1" s="1"/>
  <c r="Q665" i="1" s="1"/>
  <c r="Q666" i="1" s="1"/>
  <c r="Q667" i="1" s="1"/>
  <c r="Q668" i="1" s="1"/>
  <c r="Q669" i="1" s="1"/>
  <c r="Q670" i="1" s="1"/>
  <c r="Q566" i="1"/>
  <c r="Q567" i="1" s="1"/>
  <c r="Q568" i="1" s="1"/>
  <c r="Q569" i="1" s="1"/>
  <c r="Q570" i="1" s="1"/>
  <c r="Q571" i="1" s="1"/>
  <c r="Q572" i="1" s="1"/>
  <c r="Q573" i="1" s="1"/>
  <c r="Q574" i="1" s="1"/>
  <c r="Q575" i="1" s="1"/>
  <c r="Q576" i="1" s="1"/>
  <c r="Q577" i="1" s="1"/>
  <c r="Q578" i="1" s="1"/>
  <c r="Q579" i="1" s="1"/>
  <c r="Q580" i="1" s="1"/>
  <c r="Q581" i="1" s="1"/>
  <c r="Q582" i="1" s="1"/>
  <c r="Q583" i="1" s="1"/>
  <c r="Q584" i="1" s="1"/>
  <c r="Q585" i="1" s="1"/>
  <c r="Q586" i="1" s="1"/>
  <c r="Q587" i="1" s="1"/>
  <c r="Q588" i="1" s="1"/>
  <c r="Q589" i="1" s="1"/>
  <c r="Q590" i="1" s="1"/>
  <c r="Q591" i="1" s="1"/>
  <c r="Q592" i="1" s="1"/>
  <c r="Q754" i="1"/>
  <c r="Q755" i="1" s="1"/>
  <c r="Q756" i="1" s="1"/>
  <c r="Q757" i="1" s="1"/>
  <c r="Q758" i="1" s="1"/>
  <c r="Q759" i="1" s="1"/>
  <c r="Q760" i="1" s="1"/>
  <c r="Q761" i="1" s="1"/>
  <c r="Q762" i="1" s="1"/>
  <c r="Q763" i="1" s="1"/>
  <c r="Q764" i="1" s="1"/>
  <c r="Q765" i="1" s="1"/>
  <c r="Q766" i="1" s="1"/>
  <c r="Q767" i="1" s="1"/>
  <c r="Q768" i="1" s="1"/>
  <c r="Q769" i="1" s="1"/>
  <c r="Q770" i="1" s="1"/>
  <c r="Q771" i="1" s="1"/>
  <c r="Q772" i="1" s="1"/>
  <c r="Q773" i="1" s="1"/>
  <c r="Q774" i="1" s="1"/>
  <c r="Q775" i="1" s="1"/>
  <c r="Q776" i="1" s="1"/>
  <c r="Q777" i="1" s="1"/>
  <c r="Q778" i="1" s="1"/>
  <c r="Q779" i="1" s="1"/>
  <c r="Q780" i="1" s="1"/>
  <c r="Q781" i="1" s="1"/>
  <c r="Q782" i="1" s="1"/>
  <c r="Q783" i="1" s="1"/>
  <c r="Q784" i="1" s="1"/>
  <c r="Q785" i="1" s="1"/>
  <c r="Q786" i="1" s="1"/>
  <c r="Q787" i="1" s="1"/>
  <c r="J679" i="1"/>
  <c r="J680" i="1" s="1"/>
  <c r="J681" i="1" s="1"/>
  <c r="J682" i="1" s="1"/>
  <c r="J683" i="1" s="1"/>
  <c r="J684" i="1" s="1"/>
  <c r="J685" i="1" s="1"/>
  <c r="J686" i="1" s="1"/>
  <c r="J687" i="1" s="1"/>
  <c r="J688" i="1" s="1"/>
  <c r="J689" i="1" s="1"/>
  <c r="J690" i="1" s="1"/>
  <c r="J691" i="1" s="1"/>
  <c r="J692" i="1" s="1"/>
  <c r="J693" i="1" s="1"/>
  <c r="J694" i="1" s="1"/>
  <c r="J695" i="1" s="1"/>
  <c r="J696" i="1" s="1"/>
  <c r="J697" i="1" s="1"/>
  <c r="J698" i="1" s="1"/>
  <c r="J699" i="1" s="1"/>
  <c r="J700" i="1" s="1"/>
  <c r="J701" i="1" s="1"/>
  <c r="J702" i="1" s="1"/>
  <c r="J703" i="1" s="1"/>
  <c r="J704" i="1" s="1"/>
  <c r="J705" i="1" s="1"/>
  <c r="J706" i="1" s="1"/>
  <c r="J707" i="1" s="1"/>
  <c r="J708" i="1" s="1"/>
  <c r="J709" i="1" s="1"/>
  <c r="J486" i="1"/>
  <c r="J487" i="1" s="1"/>
  <c r="J488" i="1" s="1"/>
  <c r="J489" i="1" s="1"/>
  <c r="J490" i="1" s="1"/>
  <c r="J491" i="1" s="1"/>
  <c r="J492" i="1" s="1"/>
  <c r="J493" i="1" s="1"/>
  <c r="J494" i="1" s="1"/>
  <c r="J495" i="1" s="1"/>
  <c r="J496" i="1" s="1"/>
  <c r="J497" i="1" s="1"/>
  <c r="J498" i="1" s="1"/>
  <c r="J499" i="1" s="1"/>
  <c r="J500" i="1" s="1"/>
  <c r="J501" i="1" s="1"/>
  <c r="J502" i="1" s="1"/>
  <c r="J503" i="1" s="1"/>
  <c r="J504" i="1" s="1"/>
  <c r="J505" i="1" s="1"/>
  <c r="J506" i="1" s="1"/>
  <c r="J507" i="1" s="1"/>
  <c r="J508" i="1" s="1"/>
  <c r="J509" i="1" s="1"/>
  <c r="J510" i="1" s="1"/>
  <c r="J511" i="1" s="1"/>
  <c r="J512" i="1" s="1"/>
  <c r="J513" i="1" s="1"/>
  <c r="J514" i="1" s="1"/>
  <c r="V678" i="1"/>
  <c r="V679" i="1" s="1"/>
  <c r="V680" i="1" s="1"/>
  <c r="V681" i="1" s="1"/>
  <c r="V682" i="1" s="1"/>
  <c r="V683" i="1" s="1"/>
  <c r="V684" i="1" s="1"/>
  <c r="V685" i="1" s="1"/>
  <c r="V686" i="1" s="1"/>
  <c r="V687" i="1" s="1"/>
  <c r="V688" i="1" s="1"/>
  <c r="V689" i="1" s="1"/>
  <c r="V690" i="1" s="1"/>
  <c r="V691" i="1" s="1"/>
  <c r="V692" i="1" s="1"/>
  <c r="V693" i="1" s="1"/>
  <c r="V694" i="1" s="1"/>
  <c r="V695" i="1" s="1"/>
  <c r="V696" i="1" s="1"/>
  <c r="V697" i="1" s="1"/>
  <c r="V698" i="1" s="1"/>
  <c r="V699" i="1" s="1"/>
  <c r="V700" i="1" s="1"/>
  <c r="V701" i="1" s="1"/>
  <c r="V702" i="1" s="1"/>
  <c r="V703" i="1" s="1"/>
  <c r="V704" i="1" s="1"/>
  <c r="V705" i="1" s="1"/>
  <c r="V706" i="1" s="1"/>
  <c r="V707" i="1" s="1"/>
  <c r="V708" i="1" s="1"/>
  <c r="V709" i="1" s="1"/>
  <c r="Q681" i="1"/>
  <c r="Q682" i="1" s="1"/>
  <c r="Q683" i="1" s="1"/>
  <c r="Q684" i="1" s="1"/>
  <c r="Q685" i="1" s="1"/>
  <c r="Q686" i="1" s="1"/>
  <c r="Q687" i="1" s="1"/>
  <c r="Q688" i="1" s="1"/>
  <c r="Q689" i="1" s="1"/>
  <c r="Q690" i="1" s="1"/>
  <c r="Q691" i="1" s="1"/>
  <c r="Q692" i="1" s="1"/>
  <c r="Q693" i="1" s="1"/>
  <c r="Q694" i="1" s="1"/>
  <c r="Q695" i="1" s="1"/>
  <c r="Q696" i="1" s="1"/>
  <c r="Q697" i="1" s="1"/>
  <c r="Q698" i="1" s="1"/>
  <c r="Q699" i="1" s="1"/>
  <c r="Q700" i="1" s="1"/>
  <c r="Q701" i="1" s="1"/>
  <c r="Q702" i="1" s="1"/>
  <c r="Q703" i="1" s="1"/>
  <c r="Q704" i="1" s="1"/>
  <c r="Q705" i="1" s="1"/>
  <c r="Q706" i="1" s="1"/>
  <c r="Q707" i="1" s="1"/>
  <c r="Q708" i="1" s="1"/>
  <c r="Q709" i="1" s="1"/>
  <c r="J520" i="1"/>
  <c r="J521" i="1" s="1"/>
  <c r="J522" i="1" s="1"/>
  <c r="J523" i="1" s="1"/>
  <c r="J524" i="1" s="1"/>
  <c r="J525" i="1" s="1"/>
  <c r="J526" i="1" s="1"/>
  <c r="J527" i="1" s="1"/>
  <c r="J528" i="1" s="1"/>
  <c r="J529" i="1" s="1"/>
  <c r="J530" i="1" s="1"/>
  <c r="J531" i="1" s="1"/>
  <c r="J532" i="1" s="1"/>
  <c r="J533" i="1" s="1"/>
  <c r="J534" i="1" s="1"/>
  <c r="J535" i="1" s="1"/>
  <c r="J536" i="1" s="1"/>
  <c r="J537" i="1" s="1"/>
  <c r="J538" i="1" s="1"/>
  <c r="J539" i="1" s="1"/>
  <c r="J540" i="1" s="1"/>
  <c r="J541" i="1" s="1"/>
  <c r="J542" i="1" s="1"/>
  <c r="J543" i="1" s="1"/>
  <c r="J544" i="1" s="1"/>
  <c r="J545" i="1" s="1"/>
  <c r="J546" i="1" s="1"/>
  <c r="J547" i="1" s="1"/>
  <c r="J548" i="1" s="1"/>
  <c r="J549" i="1" s="1"/>
  <c r="J550" i="1" s="1"/>
  <c r="J551" i="1" s="1"/>
  <c r="J552" i="1" s="1"/>
  <c r="J553" i="1" s="1"/>
  <c r="J755" i="1"/>
  <c r="J756" i="1" s="1"/>
  <c r="J757" i="1" s="1"/>
  <c r="J758" i="1" s="1"/>
  <c r="J759" i="1" s="1"/>
  <c r="J760" i="1" s="1"/>
  <c r="J761" i="1" s="1"/>
  <c r="J762" i="1" s="1"/>
  <c r="J763" i="1" s="1"/>
  <c r="J764" i="1" s="1"/>
  <c r="J765" i="1" s="1"/>
  <c r="J766" i="1" s="1"/>
  <c r="J767" i="1" s="1"/>
  <c r="J768" i="1" s="1"/>
  <c r="J769" i="1" s="1"/>
  <c r="J770" i="1" s="1"/>
  <c r="J771" i="1" s="1"/>
  <c r="J772" i="1" s="1"/>
  <c r="J773" i="1" s="1"/>
  <c r="J774" i="1" s="1"/>
  <c r="J775" i="1" s="1"/>
  <c r="J776" i="1" s="1"/>
  <c r="J777" i="1" s="1"/>
  <c r="J778" i="1" s="1"/>
  <c r="J779" i="1" s="1"/>
  <c r="J780" i="1" s="1"/>
  <c r="J781" i="1" s="1"/>
  <c r="J782" i="1" s="1"/>
  <c r="J783" i="1" s="1"/>
  <c r="J784" i="1" s="1"/>
  <c r="J785" i="1" s="1"/>
  <c r="J786" i="1" s="1"/>
  <c r="J787" i="1" s="1"/>
  <c r="J600" i="1"/>
  <c r="J601" i="1" s="1"/>
  <c r="J602" i="1" s="1"/>
  <c r="J603" i="1" s="1"/>
  <c r="J604" i="1" s="1"/>
  <c r="J605" i="1" s="1"/>
  <c r="J606" i="1" s="1"/>
  <c r="J607" i="1" s="1"/>
  <c r="J608" i="1" s="1"/>
  <c r="J609" i="1" s="1"/>
  <c r="J610" i="1" s="1"/>
  <c r="J611" i="1" s="1"/>
  <c r="J612" i="1" s="1"/>
  <c r="J613" i="1" s="1"/>
  <c r="J614" i="1" s="1"/>
  <c r="J615" i="1" s="1"/>
  <c r="J616" i="1" s="1"/>
  <c r="J617" i="1" s="1"/>
  <c r="J618" i="1" s="1"/>
  <c r="J619" i="1" s="1"/>
  <c r="J620" i="1" s="1"/>
  <c r="J621" i="1" s="1"/>
  <c r="J622" i="1" s="1"/>
  <c r="J623" i="1" s="1"/>
  <c r="J624" i="1" s="1"/>
  <c r="J625" i="1" s="1"/>
  <c r="J626" i="1" s="1"/>
  <c r="J627" i="1" s="1"/>
  <c r="J628" i="1" s="1"/>
  <c r="J629" i="1" s="1"/>
  <c r="J630" i="1" s="1"/>
  <c r="J631" i="1" s="1"/>
  <c r="J253" i="1"/>
  <c r="J254" i="1" s="1"/>
  <c r="J255" i="1" s="1"/>
  <c r="J256" i="1" s="1"/>
  <c r="J257" i="1" s="1"/>
  <c r="J258" i="1" s="1"/>
  <c r="J259" i="1" s="1"/>
  <c r="J260" i="1" s="1"/>
  <c r="J261" i="1" s="1"/>
  <c r="J262" i="1" s="1"/>
  <c r="J263" i="1" s="1"/>
  <c r="J264" i="1" s="1"/>
  <c r="J265" i="1" s="1"/>
  <c r="J266" i="1" s="1"/>
  <c r="J267" i="1" s="1"/>
  <c r="J268" i="1" s="1"/>
  <c r="J269" i="1" s="1"/>
  <c r="J270" i="1" s="1"/>
  <c r="J271" i="1" s="1"/>
  <c r="J272" i="1" s="1"/>
  <c r="J273" i="1" s="1"/>
  <c r="J274" i="1" s="1"/>
  <c r="J275" i="1" s="1"/>
  <c r="J276" i="1" s="1"/>
  <c r="J277" i="1" s="1"/>
  <c r="J278" i="1" s="1"/>
  <c r="J279" i="1" s="1"/>
  <c r="J280" i="1" s="1"/>
  <c r="V602" i="1"/>
  <c r="V603" i="1" s="1"/>
  <c r="V604" i="1" s="1"/>
  <c r="V605" i="1" s="1"/>
  <c r="V606" i="1" s="1"/>
  <c r="V607" i="1" s="1"/>
  <c r="V608" i="1" s="1"/>
  <c r="V609" i="1" s="1"/>
  <c r="V610" i="1" s="1"/>
  <c r="V611" i="1" s="1"/>
  <c r="V612" i="1" s="1"/>
  <c r="V613" i="1" s="1"/>
  <c r="V614" i="1" s="1"/>
  <c r="V615" i="1" s="1"/>
  <c r="V616" i="1" s="1"/>
  <c r="V617" i="1" s="1"/>
  <c r="V618" i="1" s="1"/>
  <c r="V619" i="1" s="1"/>
  <c r="V620" i="1" s="1"/>
  <c r="V621" i="1" s="1"/>
  <c r="V622" i="1" s="1"/>
  <c r="V623" i="1" s="1"/>
  <c r="V624" i="1" s="1"/>
  <c r="V625" i="1" s="1"/>
  <c r="V626" i="1" s="1"/>
  <c r="V627" i="1" s="1"/>
  <c r="V628" i="1" s="1"/>
  <c r="V629" i="1" s="1"/>
  <c r="V630" i="1" s="1"/>
  <c r="V631" i="1" s="1"/>
  <c r="Q730" i="1"/>
  <c r="Q731" i="1" s="1"/>
  <c r="Q732" i="1" s="1"/>
  <c r="Q733" i="1" s="1"/>
  <c r="Q734" i="1" s="1"/>
  <c r="Q735" i="1" s="1"/>
  <c r="Q736" i="1" s="1"/>
  <c r="Q737" i="1" s="1"/>
  <c r="Q738" i="1" s="1"/>
  <c r="Q739" i="1" s="1"/>
  <c r="Q740" i="1" s="1"/>
  <c r="Q741" i="1" s="1"/>
  <c r="Q742" i="1" s="1"/>
  <c r="Q743" i="1" s="1"/>
  <c r="Q744" i="1" s="1"/>
  <c r="Q745" i="1" s="1"/>
  <c r="Q746" i="1" s="1"/>
  <c r="Q747" i="1" s="1"/>
  <c r="Q748" i="1" s="1"/>
  <c r="V757" i="1"/>
  <c r="V758" i="1" s="1"/>
  <c r="V759" i="1" s="1"/>
  <c r="V760" i="1" s="1"/>
  <c r="V761" i="1" s="1"/>
  <c r="V762" i="1" s="1"/>
  <c r="V763" i="1" s="1"/>
  <c r="V764" i="1" s="1"/>
  <c r="V765" i="1" s="1"/>
  <c r="V766" i="1" s="1"/>
  <c r="V767" i="1" s="1"/>
  <c r="V768" i="1" s="1"/>
  <c r="V769" i="1" s="1"/>
  <c r="V770" i="1" s="1"/>
  <c r="V771" i="1" s="1"/>
  <c r="V772" i="1" s="1"/>
  <c r="V773" i="1" s="1"/>
  <c r="V774" i="1" s="1"/>
  <c r="V775" i="1" s="1"/>
  <c r="V776" i="1" s="1"/>
  <c r="V777" i="1" s="1"/>
  <c r="V778" i="1" s="1"/>
  <c r="V779" i="1" s="1"/>
  <c r="V780" i="1" s="1"/>
  <c r="V781" i="1" s="1"/>
  <c r="V782" i="1" s="1"/>
  <c r="V783" i="1" s="1"/>
  <c r="V784" i="1" s="1"/>
  <c r="V785" i="1" s="1"/>
  <c r="V786" i="1" s="1"/>
  <c r="V787" i="1" s="1"/>
  <c r="Q482" i="1"/>
  <c r="Q483" i="1" s="1"/>
  <c r="Q484" i="1" s="1"/>
  <c r="Q485" i="1" s="1"/>
  <c r="Q486" i="1" s="1"/>
  <c r="Q487" i="1" s="1"/>
  <c r="Q488" i="1" s="1"/>
  <c r="Q489" i="1" s="1"/>
  <c r="Q490" i="1" s="1"/>
  <c r="Q491" i="1" s="1"/>
  <c r="Q492" i="1" s="1"/>
  <c r="Q493" i="1" s="1"/>
  <c r="Q494" i="1" s="1"/>
  <c r="Q495" i="1" s="1"/>
  <c r="Q496" i="1" s="1"/>
  <c r="Q497" i="1" s="1"/>
  <c r="Q498" i="1" s="1"/>
  <c r="Q499" i="1" s="1"/>
  <c r="Q500" i="1" s="1"/>
  <c r="Q501" i="1" s="1"/>
  <c r="Q502" i="1" s="1"/>
  <c r="Q503" i="1" s="1"/>
  <c r="Q504" i="1" s="1"/>
  <c r="Q505" i="1" s="1"/>
  <c r="Q506" i="1" s="1"/>
  <c r="Q507" i="1" s="1"/>
  <c r="Q508" i="1" s="1"/>
  <c r="Q509" i="1" s="1"/>
  <c r="Q510" i="1" s="1"/>
  <c r="Q511" i="1" s="1"/>
  <c r="Q512" i="1" s="1"/>
  <c r="Q513" i="1" s="1"/>
  <c r="Q514" i="1" s="1"/>
  <c r="J561" i="1"/>
  <c r="J562" i="1" s="1"/>
  <c r="J563" i="1" s="1"/>
  <c r="J564" i="1" s="1"/>
  <c r="J565" i="1" s="1"/>
  <c r="J566" i="1" s="1"/>
  <c r="J567" i="1" s="1"/>
  <c r="J568" i="1" s="1"/>
  <c r="J569" i="1" s="1"/>
  <c r="J570" i="1" s="1"/>
  <c r="J571" i="1" s="1"/>
  <c r="J572" i="1" s="1"/>
  <c r="J573" i="1" s="1"/>
  <c r="J574" i="1" s="1"/>
  <c r="J575" i="1" s="1"/>
  <c r="J576" i="1" s="1"/>
  <c r="J577" i="1" s="1"/>
  <c r="J578" i="1" s="1"/>
  <c r="J579" i="1" s="1"/>
  <c r="J580" i="1" s="1"/>
  <c r="J581" i="1" s="1"/>
  <c r="J582" i="1" s="1"/>
  <c r="J583" i="1" s="1"/>
  <c r="J584" i="1" s="1"/>
  <c r="J585" i="1" s="1"/>
  <c r="J586" i="1" s="1"/>
  <c r="J587" i="1" s="1"/>
  <c r="J588" i="1" s="1"/>
  <c r="J589" i="1" s="1"/>
  <c r="J590" i="1" s="1"/>
  <c r="J591" i="1" s="1"/>
  <c r="J592" i="1" s="1"/>
  <c r="V481" i="1"/>
  <c r="V482" i="1" s="1"/>
  <c r="V483" i="1" s="1"/>
  <c r="V484" i="1" s="1"/>
  <c r="V485" i="1" s="1"/>
  <c r="V486" i="1" s="1"/>
  <c r="V487" i="1" s="1"/>
  <c r="V488" i="1" s="1"/>
  <c r="V489" i="1" s="1"/>
  <c r="V490" i="1" s="1"/>
  <c r="V491" i="1" s="1"/>
  <c r="V492" i="1" s="1"/>
  <c r="V493" i="1" s="1"/>
  <c r="V494" i="1" s="1"/>
  <c r="V495" i="1" s="1"/>
  <c r="V496" i="1" s="1"/>
  <c r="V497" i="1" s="1"/>
  <c r="V498" i="1" s="1"/>
  <c r="V499" i="1" s="1"/>
  <c r="V500" i="1" s="1"/>
  <c r="V501" i="1" s="1"/>
  <c r="V502" i="1" s="1"/>
  <c r="V503" i="1" s="1"/>
  <c r="V504" i="1" s="1"/>
  <c r="V505" i="1" s="1"/>
  <c r="V506" i="1" s="1"/>
  <c r="V507" i="1" s="1"/>
  <c r="V508" i="1" s="1"/>
  <c r="V509" i="1" s="1"/>
  <c r="V510" i="1" s="1"/>
  <c r="V511" i="1" s="1"/>
  <c r="V512" i="1" s="1"/>
  <c r="V513" i="1" s="1"/>
  <c r="V514" i="1" s="1"/>
  <c r="J639" i="1"/>
  <c r="J640" i="1" s="1"/>
  <c r="J641" i="1" s="1"/>
  <c r="J642" i="1" s="1"/>
  <c r="J643" i="1" s="1"/>
  <c r="J644" i="1" s="1"/>
  <c r="J645" i="1" s="1"/>
  <c r="J646" i="1" s="1"/>
  <c r="J647" i="1" s="1"/>
  <c r="J648" i="1" s="1"/>
  <c r="J649" i="1" s="1"/>
  <c r="J650" i="1" s="1"/>
  <c r="J651" i="1" s="1"/>
  <c r="J652" i="1" s="1"/>
  <c r="J653" i="1" s="1"/>
  <c r="J654" i="1" s="1"/>
  <c r="J655" i="1" s="1"/>
  <c r="J656" i="1" s="1"/>
  <c r="J657" i="1" s="1"/>
  <c r="J658" i="1" s="1"/>
  <c r="J659" i="1" s="1"/>
  <c r="J660" i="1" s="1"/>
  <c r="J661" i="1" s="1"/>
  <c r="J662" i="1" s="1"/>
  <c r="J663" i="1" s="1"/>
  <c r="J664" i="1" s="1"/>
  <c r="J665" i="1" s="1"/>
  <c r="J666" i="1" s="1"/>
  <c r="J667" i="1" s="1"/>
  <c r="J668" i="1" s="1"/>
  <c r="J669" i="1" s="1"/>
  <c r="J670" i="1" s="1"/>
  <c r="J737" i="1"/>
  <c r="J738" i="1" s="1"/>
  <c r="J739" i="1" s="1"/>
  <c r="J740" i="1" s="1"/>
  <c r="J741" i="1" s="1"/>
  <c r="J742" i="1" s="1"/>
  <c r="J743" i="1" s="1"/>
  <c r="J744" i="1" s="1"/>
  <c r="J745" i="1" s="1"/>
  <c r="J746" i="1" s="1"/>
  <c r="J747" i="1" s="1"/>
  <c r="J748" i="1" s="1"/>
  <c r="V637" i="1"/>
  <c r="V638" i="1" s="1"/>
  <c r="V639" i="1" s="1"/>
  <c r="V640" i="1" s="1"/>
  <c r="V641" i="1" s="1"/>
  <c r="V642" i="1" s="1"/>
  <c r="V643" i="1" s="1"/>
  <c r="V644" i="1" s="1"/>
  <c r="V645" i="1" s="1"/>
  <c r="V646" i="1" s="1"/>
  <c r="V647" i="1" s="1"/>
  <c r="V648" i="1" s="1"/>
  <c r="V649" i="1" s="1"/>
  <c r="V650" i="1" s="1"/>
  <c r="V651" i="1" s="1"/>
  <c r="V652" i="1" s="1"/>
  <c r="V653" i="1" s="1"/>
  <c r="V654" i="1" s="1"/>
  <c r="V655" i="1" s="1"/>
  <c r="V656" i="1" s="1"/>
  <c r="V657" i="1" s="1"/>
  <c r="V658" i="1" s="1"/>
  <c r="V659" i="1" s="1"/>
  <c r="V660" i="1" s="1"/>
  <c r="V661" i="1" s="1"/>
  <c r="V662" i="1" s="1"/>
  <c r="V663" i="1" s="1"/>
  <c r="V664" i="1" s="1"/>
  <c r="V665" i="1" s="1"/>
  <c r="V666" i="1" s="1"/>
  <c r="V667" i="1" s="1"/>
  <c r="V668" i="1" s="1"/>
  <c r="V669" i="1" s="1"/>
  <c r="V670" i="1" s="1"/>
  <c r="V722" i="1"/>
  <c r="V723" i="1" s="1"/>
  <c r="V724" i="1" s="1"/>
  <c r="V725" i="1" s="1"/>
  <c r="V726" i="1" s="1"/>
  <c r="V727" i="1" s="1"/>
  <c r="V728" i="1" s="1"/>
  <c r="V729" i="1" s="1"/>
  <c r="V730" i="1" s="1"/>
  <c r="V731" i="1" s="1"/>
  <c r="V732" i="1" s="1"/>
  <c r="V733" i="1" s="1"/>
  <c r="V734" i="1" s="1"/>
  <c r="V735" i="1" s="1"/>
  <c r="V736" i="1" s="1"/>
  <c r="V737" i="1" s="1"/>
  <c r="V738" i="1" s="1"/>
  <c r="V739" i="1" s="1"/>
  <c r="V740" i="1" s="1"/>
  <c r="V741" i="1" s="1"/>
  <c r="V742" i="1" s="1"/>
  <c r="V743" i="1" s="1"/>
  <c r="V744" i="1" s="1"/>
  <c r="V745" i="1" s="1"/>
  <c r="V746" i="1" s="1"/>
  <c r="V747" i="1" s="1"/>
  <c r="V748" i="1" s="1"/>
  <c r="J329" i="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286" i="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J314" i="1" s="1"/>
  <c r="J315" i="1" s="1"/>
  <c r="J316" i="1" s="1"/>
  <c r="J317" i="1" s="1"/>
  <c r="J318" i="1" s="1"/>
  <c r="J319" i="1" s="1"/>
  <c r="V208" i="1"/>
  <c r="V209" i="1" s="1"/>
  <c r="V210" i="1" s="1"/>
  <c r="V211" i="1" s="1"/>
  <c r="V212" i="1" s="1"/>
  <c r="V213" i="1" s="1"/>
  <c r="V214" i="1" s="1"/>
  <c r="V215" i="1" s="1"/>
  <c r="V216" i="1" s="1"/>
  <c r="V217" i="1" s="1"/>
  <c r="V218" i="1" s="1"/>
  <c r="V219" i="1" s="1"/>
  <c r="V220" i="1" s="1"/>
  <c r="V221" i="1" s="1"/>
  <c r="V222" i="1" s="1"/>
  <c r="V223" i="1" s="1"/>
  <c r="V224" i="1" s="1"/>
  <c r="V225" i="1" s="1"/>
  <c r="V226" i="1" s="1"/>
  <c r="V227" i="1" s="1"/>
  <c r="V228" i="1" s="1"/>
  <c r="V229" i="1" s="1"/>
  <c r="V230" i="1" s="1"/>
  <c r="V231" i="1" s="1"/>
  <c r="V232" i="1" s="1"/>
  <c r="V233" i="1" s="1"/>
  <c r="V234" i="1" s="1"/>
  <c r="V235" i="1" s="1"/>
  <c r="V236" i="1" s="1"/>
  <c r="V237" i="1" s="1"/>
  <c r="V238" i="1" s="1"/>
  <c r="V239" i="1" s="1"/>
  <c r="V240" i="1" s="1"/>
  <c r="V241" i="1" s="1"/>
  <c r="Q363" i="1"/>
  <c r="Q364" i="1" s="1"/>
  <c r="Q365" i="1" s="1"/>
  <c r="Q366" i="1" s="1"/>
  <c r="Q367" i="1" s="1"/>
  <c r="Q368" i="1" s="1"/>
  <c r="Q369" i="1" s="1"/>
  <c r="Q370" i="1" s="1"/>
  <c r="Q371" i="1" s="1"/>
  <c r="Q372" i="1" s="1"/>
  <c r="Q373" i="1" s="1"/>
  <c r="Q374" i="1" s="1"/>
  <c r="Q375" i="1" s="1"/>
  <c r="Q376" i="1" s="1"/>
  <c r="Q377" i="1" s="1"/>
  <c r="Q378" i="1" s="1"/>
  <c r="Q379" i="1" s="1"/>
  <c r="Q380" i="1" s="1"/>
  <c r="Q381" i="1" s="1"/>
  <c r="Q382" i="1" s="1"/>
  <c r="Q383" i="1" s="1"/>
  <c r="Q384" i="1" s="1"/>
  <c r="Q385" i="1" s="1"/>
  <c r="Q386" i="1" s="1"/>
  <c r="Q387" i="1" s="1"/>
  <c r="Q388" i="1" s="1"/>
  <c r="Q389" i="1" s="1"/>
  <c r="Q390" i="1" s="1"/>
  <c r="Q391" i="1" s="1"/>
  <c r="Q392" i="1" s="1"/>
  <c r="Q393" i="1" s="1"/>
  <c r="Q394" i="1" s="1"/>
  <c r="Q395" i="1" s="1"/>
  <c r="Q396" i="1" s="1"/>
  <c r="Q397" i="1" s="1"/>
  <c r="Q448" i="1"/>
  <c r="Q449" i="1" s="1"/>
  <c r="Q450" i="1" s="1"/>
  <c r="Q451" i="1" s="1"/>
  <c r="Q452" i="1" s="1"/>
  <c r="Q453" i="1" s="1"/>
  <c r="Q454" i="1" s="1"/>
  <c r="Q455" i="1" s="1"/>
  <c r="Q456" i="1" s="1"/>
  <c r="Q457" i="1" s="1"/>
  <c r="Q458" i="1" s="1"/>
  <c r="Q459" i="1" s="1"/>
  <c r="Q460" i="1" s="1"/>
  <c r="Q461" i="1" s="1"/>
  <c r="Q462" i="1" s="1"/>
  <c r="Q463" i="1" s="1"/>
  <c r="Q464" i="1" s="1"/>
  <c r="Q465" i="1" s="1"/>
  <c r="Q466" i="1" s="1"/>
  <c r="Q467" i="1" s="1"/>
  <c r="Q468" i="1" s="1"/>
  <c r="Q469" i="1" s="1"/>
  <c r="Q470" i="1" s="1"/>
  <c r="Q471" i="1" s="1"/>
  <c r="Q472" i="1" s="1"/>
  <c r="Q473" i="1" s="1"/>
  <c r="Q474" i="1" s="1"/>
  <c r="Q475" i="1" s="1"/>
  <c r="Q403" i="1"/>
  <c r="Q404" i="1" s="1"/>
  <c r="Q405" i="1" s="1"/>
  <c r="Q406" i="1" s="1"/>
  <c r="Q407" i="1" s="1"/>
  <c r="Q408" i="1" s="1"/>
  <c r="Q409" i="1" s="1"/>
  <c r="Q410" i="1" s="1"/>
  <c r="Q411" i="1" s="1"/>
  <c r="Q412" i="1" s="1"/>
  <c r="Q413" i="1" s="1"/>
  <c r="Q414" i="1" s="1"/>
  <c r="Q415" i="1" s="1"/>
  <c r="Q416" i="1" s="1"/>
  <c r="Q417" i="1" s="1"/>
  <c r="Q418" i="1" s="1"/>
  <c r="Q419" i="1" s="1"/>
  <c r="Q420" i="1" s="1"/>
  <c r="Q421" i="1" s="1"/>
  <c r="Q422" i="1" s="1"/>
  <c r="Q423" i="1" s="1"/>
  <c r="Q424" i="1" s="1"/>
  <c r="Q425" i="1" s="1"/>
  <c r="Q426" i="1" s="1"/>
  <c r="Q427" i="1" s="1"/>
  <c r="Q428" i="1" s="1"/>
  <c r="Q429" i="1" s="1"/>
  <c r="Q430" i="1" s="1"/>
  <c r="Q431" i="1" s="1"/>
  <c r="Q432" i="1" s="1"/>
  <c r="Q433" i="1" s="1"/>
  <c r="Q434" i="1" s="1"/>
  <c r="Q435" i="1" s="1"/>
  <c r="Q436" i="1" s="1"/>
  <c r="J403" i="1"/>
  <c r="J404" i="1" s="1"/>
  <c r="J405" i="1" s="1"/>
  <c r="J406" i="1" s="1"/>
  <c r="J407" i="1" s="1"/>
  <c r="J408" i="1" s="1"/>
  <c r="J409" i="1" s="1"/>
  <c r="J410" i="1" s="1"/>
  <c r="J411" i="1" s="1"/>
  <c r="J412" i="1" s="1"/>
  <c r="J413" i="1" s="1"/>
  <c r="J414" i="1" s="1"/>
  <c r="J415" i="1" s="1"/>
  <c r="J416" i="1" s="1"/>
  <c r="J417" i="1" s="1"/>
  <c r="J418" i="1" s="1"/>
  <c r="J419" i="1" s="1"/>
  <c r="J420" i="1" s="1"/>
  <c r="J421" i="1" s="1"/>
  <c r="J422" i="1" s="1"/>
  <c r="J423" i="1" s="1"/>
  <c r="J424" i="1" s="1"/>
  <c r="J425" i="1" s="1"/>
  <c r="J426" i="1" s="1"/>
  <c r="J427" i="1" s="1"/>
  <c r="J428" i="1" s="1"/>
  <c r="J429" i="1" s="1"/>
  <c r="J430" i="1" s="1"/>
  <c r="J431" i="1" s="1"/>
  <c r="J432" i="1" s="1"/>
  <c r="J433" i="1" s="1"/>
  <c r="J434" i="1" s="1"/>
  <c r="J435" i="1" s="1"/>
  <c r="J436" i="1" s="1"/>
  <c r="Q328" i="1"/>
  <c r="Q329" i="1" s="1"/>
  <c r="Q330" i="1" s="1"/>
  <c r="Q331" i="1" s="1"/>
  <c r="Q332" i="1" s="1"/>
  <c r="Q333" i="1" s="1"/>
  <c r="Q334" i="1" s="1"/>
  <c r="Q335" i="1" s="1"/>
  <c r="Q336" i="1" s="1"/>
  <c r="Q337" i="1" s="1"/>
  <c r="Q338" i="1" s="1"/>
  <c r="Q339" i="1" s="1"/>
  <c r="Q340" i="1" s="1"/>
  <c r="Q341" i="1" s="1"/>
  <c r="Q342" i="1" s="1"/>
  <c r="Q343" i="1" s="1"/>
  <c r="Q344" i="1" s="1"/>
  <c r="Q345" i="1" s="1"/>
  <c r="Q346" i="1" s="1"/>
  <c r="Q347" i="1" s="1"/>
  <c r="Q348" i="1" s="1"/>
  <c r="Q349" i="1" s="1"/>
  <c r="Q350" i="1" s="1"/>
  <c r="Q351" i="1" s="1"/>
  <c r="Q352" i="1" s="1"/>
  <c r="Q353" i="1" s="1"/>
  <c r="Q354" i="1" s="1"/>
  <c r="Q355" i="1" s="1"/>
  <c r="Q356" i="1" s="1"/>
  <c r="Q357" i="1" s="1"/>
  <c r="Q358" i="1" s="1"/>
  <c r="Q286" i="1"/>
  <c r="Q287" i="1" s="1"/>
  <c r="Q288" i="1" s="1"/>
  <c r="Q289" i="1" s="1"/>
  <c r="Q290" i="1" s="1"/>
  <c r="Q291" i="1" s="1"/>
  <c r="Q292" i="1" s="1"/>
  <c r="Q293" i="1" s="1"/>
  <c r="Q294" i="1" s="1"/>
  <c r="Q295" i="1" s="1"/>
  <c r="Q296" i="1" s="1"/>
  <c r="Q297" i="1" s="1"/>
  <c r="Q298" i="1" s="1"/>
  <c r="Q299" i="1" s="1"/>
  <c r="Q300" i="1" s="1"/>
  <c r="Q301" i="1" s="1"/>
  <c r="Q302" i="1" s="1"/>
  <c r="Q303" i="1" s="1"/>
  <c r="Q304" i="1" s="1"/>
  <c r="Q305" i="1" s="1"/>
  <c r="Q306" i="1" s="1"/>
  <c r="Q307" i="1" s="1"/>
  <c r="Q308" i="1" s="1"/>
  <c r="Q309" i="1" s="1"/>
  <c r="Q310" i="1" s="1"/>
  <c r="Q311" i="1" s="1"/>
  <c r="Q312" i="1" s="1"/>
  <c r="Q313" i="1" s="1"/>
  <c r="Q314" i="1" s="1"/>
  <c r="Q315" i="1" s="1"/>
  <c r="Q316" i="1" s="1"/>
  <c r="Q317" i="1" s="1"/>
  <c r="Q318" i="1" s="1"/>
  <c r="Q319" i="1" s="1"/>
  <c r="B10" i="12" l="1"/>
  <c r="D10" i="12" s="1"/>
  <c r="BD10" i="12" l="1"/>
  <c r="B48" i="12"/>
  <c r="B46" i="12"/>
  <c r="B44" i="12"/>
  <c r="B42" i="12"/>
  <c r="B40" i="12"/>
  <c r="B38" i="12"/>
  <c r="B36" i="12"/>
  <c r="B34" i="12"/>
  <c r="B32" i="12"/>
  <c r="B30" i="12"/>
  <c r="B28" i="12"/>
  <c r="B26" i="12"/>
  <c r="B24" i="12"/>
  <c r="B22" i="12"/>
  <c r="B20" i="12"/>
  <c r="B18" i="12"/>
  <c r="B16" i="12"/>
  <c r="B14" i="12"/>
  <c r="B12" i="12"/>
  <c r="H369" i="11"/>
  <c r="I369" i="11"/>
  <c r="J369" i="11"/>
  <c r="K369" i="11"/>
  <c r="L369" i="11"/>
  <c r="M369" i="11"/>
  <c r="N369" i="11"/>
  <c r="O369" i="11"/>
  <c r="P369" i="11"/>
  <c r="Q369" i="11"/>
  <c r="R369" i="11"/>
  <c r="S369" i="11"/>
  <c r="T369" i="11"/>
  <c r="U369" i="11"/>
  <c r="V369" i="11"/>
  <c r="W369" i="11"/>
  <c r="X369" i="11"/>
  <c r="Y369" i="11"/>
  <c r="Z369" i="11"/>
  <c r="AA369" i="11"/>
  <c r="AB369" i="11"/>
  <c r="AC369" i="11"/>
  <c r="AD369" i="11"/>
  <c r="AE369" i="11"/>
  <c r="AF369" i="11"/>
  <c r="AG369" i="11"/>
  <c r="AH369" i="11"/>
  <c r="AI369" i="11"/>
  <c r="AJ369" i="11"/>
  <c r="AK369" i="11"/>
  <c r="AL369" i="11"/>
  <c r="AM369" i="11"/>
  <c r="AN369" i="11"/>
  <c r="AO369" i="11"/>
  <c r="H371" i="11"/>
  <c r="I371" i="11"/>
  <c r="J371" i="11"/>
  <c r="K371" i="11"/>
  <c r="L371" i="11"/>
  <c r="M371" i="11"/>
  <c r="N371" i="11"/>
  <c r="O371" i="11"/>
  <c r="P371" i="11"/>
  <c r="Q371" i="11"/>
  <c r="R371" i="11"/>
  <c r="S371" i="11"/>
  <c r="T371" i="11"/>
  <c r="U371" i="11"/>
  <c r="V371" i="11"/>
  <c r="W371" i="11"/>
  <c r="X371" i="11"/>
  <c r="Y371" i="11"/>
  <c r="Z371" i="11"/>
  <c r="AA371" i="11"/>
  <c r="AB371" i="11"/>
  <c r="AC371" i="11"/>
  <c r="AD371" i="11"/>
  <c r="AE371" i="11"/>
  <c r="AF371" i="11"/>
  <c r="AG371" i="11"/>
  <c r="AH371" i="11"/>
  <c r="AI371" i="11"/>
  <c r="AJ371" i="11"/>
  <c r="AK371" i="11"/>
  <c r="AL371" i="11"/>
  <c r="AM371" i="11"/>
  <c r="AN371" i="11"/>
  <c r="AO371" i="11"/>
  <c r="H373" i="11"/>
  <c r="I373" i="11"/>
  <c r="J373" i="11"/>
  <c r="K373" i="11"/>
  <c r="L373" i="11"/>
  <c r="M373" i="11"/>
  <c r="N373" i="11"/>
  <c r="O373" i="11"/>
  <c r="P373" i="11"/>
  <c r="Q373" i="11"/>
  <c r="R373" i="11"/>
  <c r="S373" i="11"/>
  <c r="T373" i="11"/>
  <c r="U373" i="11"/>
  <c r="V373" i="11"/>
  <c r="W373" i="11"/>
  <c r="X373" i="11"/>
  <c r="Y373" i="11"/>
  <c r="Z373" i="11"/>
  <c r="AA373" i="11"/>
  <c r="AB373" i="11"/>
  <c r="AC373" i="11"/>
  <c r="AD373" i="11"/>
  <c r="AE373" i="11"/>
  <c r="AF373" i="11"/>
  <c r="AG373" i="11"/>
  <c r="AH373" i="11"/>
  <c r="AI373" i="11"/>
  <c r="AJ373" i="11"/>
  <c r="AK373" i="11"/>
  <c r="AL373" i="11"/>
  <c r="AM373" i="11"/>
  <c r="AN373" i="11"/>
  <c r="AO373" i="11"/>
  <c r="H375" i="11"/>
  <c r="I375" i="11"/>
  <c r="J375" i="11"/>
  <c r="K375" i="11"/>
  <c r="L375" i="11"/>
  <c r="M375" i="11"/>
  <c r="N375" i="11"/>
  <c r="O375" i="11"/>
  <c r="P375" i="11"/>
  <c r="Q375" i="11"/>
  <c r="R375" i="11"/>
  <c r="S375" i="11"/>
  <c r="T375" i="11"/>
  <c r="U375" i="11"/>
  <c r="V375" i="11"/>
  <c r="W375" i="11"/>
  <c r="X375" i="11"/>
  <c r="Y375" i="11"/>
  <c r="Z375" i="11"/>
  <c r="AA375" i="11"/>
  <c r="AB375" i="11"/>
  <c r="AC375" i="11"/>
  <c r="AD375" i="11"/>
  <c r="AE375" i="11"/>
  <c r="AF375" i="11"/>
  <c r="AG375" i="11"/>
  <c r="AH375" i="11"/>
  <c r="AI375" i="11"/>
  <c r="AJ375" i="11"/>
  <c r="AK375" i="11"/>
  <c r="AL375" i="11"/>
  <c r="AM375" i="11"/>
  <c r="AN375" i="11"/>
  <c r="AO375" i="11"/>
  <c r="H377" i="11"/>
  <c r="I377" i="11"/>
  <c r="J377" i="11"/>
  <c r="K377" i="11"/>
  <c r="L377" i="11"/>
  <c r="M377" i="11"/>
  <c r="N377" i="11"/>
  <c r="O377" i="11"/>
  <c r="P377" i="11"/>
  <c r="Q377" i="11"/>
  <c r="R377" i="11"/>
  <c r="S377" i="11"/>
  <c r="T377" i="11"/>
  <c r="U377" i="11"/>
  <c r="V377" i="11"/>
  <c r="W377" i="11"/>
  <c r="X377" i="11"/>
  <c r="Y377" i="11"/>
  <c r="Z377" i="11"/>
  <c r="AA377" i="11"/>
  <c r="AB377" i="11"/>
  <c r="AC377" i="11"/>
  <c r="AD377" i="11"/>
  <c r="AE377" i="11"/>
  <c r="AF377" i="11"/>
  <c r="AG377" i="11"/>
  <c r="AH377" i="11"/>
  <c r="AI377" i="11"/>
  <c r="AJ377" i="11"/>
  <c r="AK377" i="11"/>
  <c r="AL377" i="11"/>
  <c r="AM377" i="11"/>
  <c r="AN377" i="11"/>
  <c r="AO377" i="11"/>
  <c r="G377" i="11"/>
  <c r="G375" i="11"/>
  <c r="G373" i="11"/>
  <c r="G371" i="11"/>
  <c r="G369" i="11"/>
  <c r="G331" i="11"/>
  <c r="I260" i="11"/>
  <c r="J260" i="11"/>
  <c r="K260" i="11"/>
  <c r="L260" i="11"/>
  <c r="M260" i="11"/>
  <c r="N260" i="11"/>
  <c r="O260" i="11"/>
  <c r="P260" i="11"/>
  <c r="Q260" i="11"/>
  <c r="R260" i="11"/>
  <c r="S260" i="11"/>
  <c r="T260" i="11"/>
  <c r="U260" i="11"/>
  <c r="V260" i="11"/>
  <c r="W260" i="11"/>
  <c r="X260" i="11"/>
  <c r="Y260" i="11"/>
  <c r="Z260" i="11"/>
  <c r="AA260" i="11"/>
  <c r="AB260" i="11"/>
  <c r="AC260" i="11"/>
  <c r="AD260" i="11"/>
  <c r="AE260" i="11"/>
  <c r="AF260" i="11"/>
  <c r="AG260" i="11"/>
  <c r="AH260" i="11"/>
  <c r="AI260" i="11"/>
  <c r="AJ260" i="11"/>
  <c r="AK260" i="11"/>
  <c r="AL260" i="11"/>
  <c r="AM260" i="11"/>
  <c r="AN260" i="11"/>
  <c r="AO260" i="11"/>
  <c r="H262" i="11"/>
  <c r="I262" i="11"/>
  <c r="J262" i="11"/>
  <c r="K262" i="11"/>
  <c r="L262" i="11"/>
  <c r="M262" i="11"/>
  <c r="N262" i="11"/>
  <c r="O262" i="11"/>
  <c r="P262" i="11"/>
  <c r="Q262" i="11"/>
  <c r="R262" i="11"/>
  <c r="S262" i="11"/>
  <c r="T262" i="11"/>
  <c r="U262" i="11"/>
  <c r="V262" i="11"/>
  <c r="W262" i="11"/>
  <c r="X262" i="11"/>
  <c r="Y262" i="11"/>
  <c r="Z262" i="11"/>
  <c r="AA262" i="11"/>
  <c r="AB262" i="11"/>
  <c r="AC262" i="11"/>
  <c r="AD262" i="11"/>
  <c r="AE262" i="11"/>
  <c r="AF262" i="11"/>
  <c r="AG262" i="11"/>
  <c r="AH262" i="11"/>
  <c r="AI262" i="11"/>
  <c r="AJ262" i="11"/>
  <c r="AK262" i="11"/>
  <c r="AL262" i="11"/>
  <c r="AM262" i="11"/>
  <c r="AN262" i="11"/>
  <c r="AO262" i="11"/>
  <c r="H264" i="11"/>
  <c r="I264" i="11"/>
  <c r="J264" i="11"/>
  <c r="K264" i="11"/>
  <c r="L264" i="11"/>
  <c r="M264" i="11"/>
  <c r="N264" i="11"/>
  <c r="O264" i="11"/>
  <c r="P264" i="11"/>
  <c r="Q264" i="11"/>
  <c r="R264" i="11"/>
  <c r="S264" i="11"/>
  <c r="T264" i="11"/>
  <c r="U264" i="11"/>
  <c r="V264" i="11"/>
  <c r="W264" i="11"/>
  <c r="X264" i="11"/>
  <c r="Y264" i="11"/>
  <c r="Z264" i="11"/>
  <c r="AA264" i="11"/>
  <c r="AB264" i="11"/>
  <c r="AC264" i="11"/>
  <c r="AD264" i="11"/>
  <c r="AE264" i="11"/>
  <c r="AF264" i="11"/>
  <c r="AG264" i="11"/>
  <c r="AH264" i="11"/>
  <c r="AI264" i="11"/>
  <c r="AJ264" i="11"/>
  <c r="AK264" i="11"/>
  <c r="AL264" i="11"/>
  <c r="AM264" i="11"/>
  <c r="AN264" i="11"/>
  <c r="AO264" i="11"/>
  <c r="H266" i="11"/>
  <c r="I266" i="11"/>
  <c r="J266" i="11"/>
  <c r="K266" i="11"/>
  <c r="L266" i="11"/>
  <c r="M266" i="11"/>
  <c r="N266" i="11"/>
  <c r="O266" i="11"/>
  <c r="P266" i="11"/>
  <c r="Q266" i="11"/>
  <c r="R266" i="11"/>
  <c r="S266" i="11"/>
  <c r="T266" i="11"/>
  <c r="U266" i="11"/>
  <c r="V266" i="11"/>
  <c r="W266" i="11"/>
  <c r="X266" i="11"/>
  <c r="Y266" i="11"/>
  <c r="Z266" i="11"/>
  <c r="AA266" i="11"/>
  <c r="AB266" i="11"/>
  <c r="AC266" i="11"/>
  <c r="AD266" i="11"/>
  <c r="AE266" i="11"/>
  <c r="AF266" i="11"/>
  <c r="AG266" i="11"/>
  <c r="AH266" i="11"/>
  <c r="AI266" i="11"/>
  <c r="AJ266" i="11"/>
  <c r="AK266" i="11"/>
  <c r="AL266" i="11"/>
  <c r="AM266" i="11"/>
  <c r="AN266" i="11"/>
  <c r="AO266" i="11"/>
  <c r="H268" i="11"/>
  <c r="I268" i="11"/>
  <c r="J268" i="11"/>
  <c r="K268" i="11"/>
  <c r="L268" i="11"/>
  <c r="M268" i="11"/>
  <c r="N268" i="11"/>
  <c r="O268" i="11"/>
  <c r="P268" i="11"/>
  <c r="Q268" i="11"/>
  <c r="R268" i="11"/>
  <c r="S268" i="11"/>
  <c r="T268" i="11"/>
  <c r="U268" i="11"/>
  <c r="V268" i="11"/>
  <c r="W268" i="11"/>
  <c r="X268" i="11"/>
  <c r="Y268" i="11"/>
  <c r="Z268" i="11"/>
  <c r="AA268" i="11"/>
  <c r="AB268" i="11"/>
  <c r="AC268" i="11"/>
  <c r="AD268" i="11"/>
  <c r="AE268" i="11"/>
  <c r="AF268" i="11"/>
  <c r="AG268" i="11"/>
  <c r="AH268" i="11"/>
  <c r="AI268" i="11"/>
  <c r="AJ268" i="11"/>
  <c r="AK268" i="11"/>
  <c r="AL268" i="11"/>
  <c r="AM268" i="11"/>
  <c r="AN268" i="11"/>
  <c r="AO268" i="11"/>
  <c r="H270" i="11"/>
  <c r="I270" i="11"/>
  <c r="J270" i="11"/>
  <c r="K270" i="11"/>
  <c r="L270" i="11"/>
  <c r="M270" i="11"/>
  <c r="N270" i="11"/>
  <c r="O270" i="11"/>
  <c r="P270" i="11"/>
  <c r="Q270" i="11"/>
  <c r="R270" i="11"/>
  <c r="S270" i="11"/>
  <c r="T270" i="11"/>
  <c r="U270" i="11"/>
  <c r="V270" i="11"/>
  <c r="W270" i="11"/>
  <c r="X270" i="11"/>
  <c r="Y270" i="11"/>
  <c r="Z270" i="11"/>
  <c r="AA270" i="11"/>
  <c r="AB270" i="11"/>
  <c r="AC270" i="11"/>
  <c r="AD270" i="11"/>
  <c r="AE270" i="11"/>
  <c r="AF270" i="11"/>
  <c r="AG270" i="11"/>
  <c r="AH270" i="11"/>
  <c r="AI270" i="11"/>
  <c r="AJ270" i="11"/>
  <c r="AK270" i="11"/>
  <c r="AL270" i="11"/>
  <c r="AM270" i="11"/>
  <c r="AN270" i="11"/>
  <c r="AO270" i="11"/>
  <c r="H272" i="11"/>
  <c r="I272" i="11"/>
  <c r="J272" i="11"/>
  <c r="K272" i="11"/>
  <c r="L272" i="11"/>
  <c r="M272" i="11"/>
  <c r="N272" i="11"/>
  <c r="O272" i="11"/>
  <c r="P272" i="11"/>
  <c r="Q272" i="11"/>
  <c r="R272" i="11"/>
  <c r="S272" i="11"/>
  <c r="T272" i="11"/>
  <c r="U272" i="11"/>
  <c r="V272" i="11"/>
  <c r="W272" i="11"/>
  <c r="X272" i="11"/>
  <c r="Y272" i="11"/>
  <c r="Z272" i="11"/>
  <c r="AA272" i="11"/>
  <c r="AB272" i="11"/>
  <c r="AC272" i="11"/>
  <c r="AD272" i="11"/>
  <c r="AE272" i="11"/>
  <c r="AF272" i="11"/>
  <c r="AG272" i="11"/>
  <c r="AH272" i="11"/>
  <c r="AI272" i="11"/>
  <c r="AJ272" i="11"/>
  <c r="AK272" i="11"/>
  <c r="AL272" i="11"/>
  <c r="AM272" i="11"/>
  <c r="AN272" i="11"/>
  <c r="AO272" i="11"/>
  <c r="H274" i="11"/>
  <c r="I274" i="11"/>
  <c r="J274" i="11"/>
  <c r="K274" i="11"/>
  <c r="L274" i="11"/>
  <c r="M274" i="11"/>
  <c r="N274" i="11"/>
  <c r="O274" i="11"/>
  <c r="P274" i="11"/>
  <c r="Q274" i="11"/>
  <c r="R274" i="11"/>
  <c r="S274" i="11"/>
  <c r="T274" i="11"/>
  <c r="U274" i="11"/>
  <c r="V274" i="11"/>
  <c r="W274" i="11"/>
  <c r="X274" i="11"/>
  <c r="Y274" i="11"/>
  <c r="Z274" i="11"/>
  <c r="AA274" i="11"/>
  <c r="AB274" i="11"/>
  <c r="AC274" i="11"/>
  <c r="AD274" i="11"/>
  <c r="AE274" i="11"/>
  <c r="AF274" i="11"/>
  <c r="AG274" i="11"/>
  <c r="AH274" i="11"/>
  <c r="AI274" i="11"/>
  <c r="AJ274" i="11"/>
  <c r="AK274" i="11"/>
  <c r="AL274" i="11"/>
  <c r="AM274" i="11"/>
  <c r="AN274" i="11"/>
  <c r="AO274" i="11"/>
  <c r="H276" i="11"/>
  <c r="I276" i="11"/>
  <c r="J276" i="11"/>
  <c r="K276" i="11"/>
  <c r="L276" i="11"/>
  <c r="M276" i="11"/>
  <c r="N276" i="11"/>
  <c r="O276" i="11"/>
  <c r="P276" i="11"/>
  <c r="Q276" i="11"/>
  <c r="R276" i="11"/>
  <c r="S276" i="11"/>
  <c r="T276" i="11"/>
  <c r="U276" i="11"/>
  <c r="V276" i="11"/>
  <c r="W276" i="11"/>
  <c r="X276" i="11"/>
  <c r="Y276" i="11"/>
  <c r="Z276" i="11"/>
  <c r="AA276" i="11"/>
  <c r="AB276" i="11"/>
  <c r="AC276" i="11"/>
  <c r="AD276" i="11"/>
  <c r="AE276" i="11"/>
  <c r="AF276" i="11"/>
  <c r="AG276" i="11"/>
  <c r="AH276" i="11"/>
  <c r="AI276" i="11"/>
  <c r="AJ276" i="11"/>
  <c r="AK276" i="11"/>
  <c r="AL276" i="11"/>
  <c r="AM276" i="11"/>
  <c r="AN276" i="11"/>
  <c r="AO276" i="11"/>
  <c r="H278" i="11"/>
  <c r="I278" i="11"/>
  <c r="J278" i="11"/>
  <c r="K278" i="11"/>
  <c r="L278" i="11"/>
  <c r="M278" i="11"/>
  <c r="N278" i="11"/>
  <c r="O278" i="11"/>
  <c r="P278" i="11"/>
  <c r="Q278" i="11"/>
  <c r="R278" i="11"/>
  <c r="S278" i="11"/>
  <c r="T278" i="11"/>
  <c r="U278" i="11"/>
  <c r="V278" i="11"/>
  <c r="W278" i="11"/>
  <c r="X278" i="11"/>
  <c r="Y278" i="11"/>
  <c r="Z278" i="11"/>
  <c r="AA278" i="11"/>
  <c r="AB278" i="11"/>
  <c r="AC278" i="11"/>
  <c r="AD278" i="11"/>
  <c r="AE278" i="11"/>
  <c r="AF278" i="11"/>
  <c r="AG278" i="11"/>
  <c r="AH278" i="11"/>
  <c r="AI278" i="11"/>
  <c r="AJ278" i="11"/>
  <c r="AK278" i="11"/>
  <c r="AL278" i="11"/>
  <c r="AM278" i="11"/>
  <c r="AN278" i="11"/>
  <c r="AO278" i="11"/>
  <c r="H280" i="11"/>
  <c r="I280" i="11"/>
  <c r="J280" i="11"/>
  <c r="K280" i="11"/>
  <c r="L280" i="11"/>
  <c r="M280" i="11"/>
  <c r="N280" i="11"/>
  <c r="O280" i="11"/>
  <c r="P280" i="11"/>
  <c r="Q280" i="11"/>
  <c r="R280" i="11"/>
  <c r="S280" i="11"/>
  <c r="T280" i="11"/>
  <c r="U280" i="11"/>
  <c r="V280" i="11"/>
  <c r="W280" i="11"/>
  <c r="X280" i="11"/>
  <c r="Y280" i="11"/>
  <c r="Z280" i="11"/>
  <c r="AA280" i="11"/>
  <c r="AB280" i="11"/>
  <c r="AC280" i="11"/>
  <c r="AD280" i="11"/>
  <c r="AE280" i="11"/>
  <c r="AF280" i="11"/>
  <c r="AG280" i="11"/>
  <c r="AH280" i="11"/>
  <c r="AI280" i="11"/>
  <c r="AJ280" i="11"/>
  <c r="AK280" i="11"/>
  <c r="AL280" i="11"/>
  <c r="AM280" i="11"/>
  <c r="AN280" i="11"/>
  <c r="AO280" i="11"/>
  <c r="H282" i="11"/>
  <c r="I282" i="11"/>
  <c r="J282" i="11"/>
  <c r="K282" i="11"/>
  <c r="L282" i="11"/>
  <c r="M282" i="11"/>
  <c r="N282" i="11"/>
  <c r="O282" i="11"/>
  <c r="P282" i="11"/>
  <c r="Q282" i="11"/>
  <c r="R282" i="11"/>
  <c r="S282" i="11"/>
  <c r="T282" i="11"/>
  <c r="U282" i="11"/>
  <c r="V282" i="11"/>
  <c r="W282" i="11"/>
  <c r="X282" i="11"/>
  <c r="Y282" i="11"/>
  <c r="Z282" i="11"/>
  <c r="AA282" i="11"/>
  <c r="AB282" i="11"/>
  <c r="AC282" i="11"/>
  <c r="AD282" i="11"/>
  <c r="AE282" i="11"/>
  <c r="AF282" i="11"/>
  <c r="AG282" i="11"/>
  <c r="AH282" i="11"/>
  <c r="AI282" i="11"/>
  <c r="AJ282" i="11"/>
  <c r="AK282" i="11"/>
  <c r="AL282" i="11"/>
  <c r="AM282" i="11"/>
  <c r="AN282" i="11"/>
  <c r="AO282" i="11"/>
  <c r="H284" i="11"/>
  <c r="I284" i="11"/>
  <c r="J284" i="11"/>
  <c r="K284" i="11"/>
  <c r="L284" i="11"/>
  <c r="M284" i="11"/>
  <c r="N284" i="11"/>
  <c r="O284" i="11"/>
  <c r="P284" i="11"/>
  <c r="Q284" i="11"/>
  <c r="R284" i="11"/>
  <c r="S284" i="11"/>
  <c r="T284" i="11"/>
  <c r="U284" i="11"/>
  <c r="V284" i="11"/>
  <c r="W284" i="11"/>
  <c r="X284" i="11"/>
  <c r="Y284" i="11"/>
  <c r="Z284" i="11"/>
  <c r="AA284" i="11"/>
  <c r="AB284" i="11"/>
  <c r="AC284" i="11"/>
  <c r="AD284" i="11"/>
  <c r="AE284" i="11"/>
  <c r="AF284" i="11"/>
  <c r="AG284" i="11"/>
  <c r="AH284" i="11"/>
  <c r="AI284" i="11"/>
  <c r="AJ284" i="11"/>
  <c r="AK284" i="11"/>
  <c r="AL284" i="11"/>
  <c r="AM284" i="11"/>
  <c r="AN284" i="11"/>
  <c r="AO284" i="11"/>
  <c r="H286" i="11"/>
  <c r="I286" i="11"/>
  <c r="J286" i="11"/>
  <c r="K286" i="11"/>
  <c r="L286" i="11"/>
  <c r="M286" i="11"/>
  <c r="N286" i="11"/>
  <c r="O286" i="11"/>
  <c r="P286" i="11"/>
  <c r="Q286" i="11"/>
  <c r="R286" i="11"/>
  <c r="S286" i="11"/>
  <c r="T286" i="11"/>
  <c r="U286" i="11"/>
  <c r="V286" i="11"/>
  <c r="W286" i="11"/>
  <c r="X286" i="11"/>
  <c r="Y286" i="11"/>
  <c r="Z286" i="11"/>
  <c r="AA286" i="11"/>
  <c r="AB286" i="11"/>
  <c r="AC286" i="11"/>
  <c r="AD286" i="11"/>
  <c r="AE286" i="11"/>
  <c r="AF286" i="11"/>
  <c r="AG286" i="11"/>
  <c r="AH286" i="11"/>
  <c r="AI286" i="11"/>
  <c r="AJ286" i="11"/>
  <c r="AK286" i="11"/>
  <c r="AL286" i="11"/>
  <c r="AM286" i="11"/>
  <c r="AN286" i="11"/>
  <c r="AO286" i="11"/>
  <c r="G286" i="11"/>
  <c r="G284" i="11"/>
  <c r="G282" i="11"/>
  <c r="G280" i="11"/>
  <c r="G278" i="11"/>
  <c r="G276" i="11"/>
  <c r="G274" i="11"/>
  <c r="G272" i="11"/>
  <c r="G270" i="11"/>
  <c r="G268" i="11"/>
  <c r="G266" i="11"/>
  <c r="G264" i="11"/>
  <c r="G262" i="11"/>
  <c r="AO367" i="11"/>
  <c r="AN367" i="11"/>
  <c r="AM367" i="11"/>
  <c r="AL367" i="11"/>
  <c r="AK367" i="11"/>
  <c r="AJ367" i="11"/>
  <c r="AI367" i="11"/>
  <c r="AH367" i="11"/>
  <c r="AG367" i="11"/>
  <c r="AF367" i="11"/>
  <c r="AE367" i="11"/>
  <c r="AD367" i="11"/>
  <c r="AC367" i="11"/>
  <c r="AB367" i="11"/>
  <c r="AA367" i="11"/>
  <c r="Z367" i="11"/>
  <c r="Y367" i="11"/>
  <c r="X367" i="11"/>
  <c r="W367" i="11"/>
  <c r="V367" i="11"/>
  <c r="U367" i="11"/>
  <c r="T367" i="11"/>
  <c r="S367" i="11"/>
  <c r="R367" i="11"/>
  <c r="Q367" i="11"/>
  <c r="P367" i="11"/>
  <c r="O367" i="11"/>
  <c r="N367" i="11"/>
  <c r="M367" i="11"/>
  <c r="L367" i="11"/>
  <c r="K367" i="11"/>
  <c r="J367" i="11"/>
  <c r="I367" i="11"/>
  <c r="H367" i="11"/>
  <c r="G367" i="11"/>
  <c r="AO363" i="11"/>
  <c r="AN363" i="11"/>
  <c r="AM363" i="11"/>
  <c r="AL363" i="11"/>
  <c r="AK363" i="11"/>
  <c r="AJ363" i="11"/>
  <c r="AI363" i="11"/>
  <c r="AH363" i="11"/>
  <c r="AG363" i="11"/>
  <c r="AF363" i="11"/>
  <c r="AE363" i="11"/>
  <c r="AD363" i="11"/>
  <c r="AC363" i="11"/>
  <c r="AB363" i="11"/>
  <c r="AA363" i="11"/>
  <c r="Z363" i="11"/>
  <c r="Y363" i="11"/>
  <c r="X363" i="11"/>
  <c r="W363" i="11"/>
  <c r="V363" i="11"/>
  <c r="U363" i="11"/>
  <c r="T363" i="11"/>
  <c r="S363" i="11"/>
  <c r="R363" i="11"/>
  <c r="Q363" i="11"/>
  <c r="P363" i="11"/>
  <c r="O363" i="11"/>
  <c r="N363" i="11"/>
  <c r="M363" i="11"/>
  <c r="L363" i="11"/>
  <c r="K363" i="11"/>
  <c r="J363" i="11"/>
  <c r="I363" i="11"/>
  <c r="H363" i="11"/>
  <c r="G363" i="11"/>
  <c r="AO359" i="11"/>
  <c r="AN359" i="11"/>
  <c r="AM359" i="11"/>
  <c r="AL359" i="11"/>
  <c r="AK359" i="11"/>
  <c r="AJ359" i="11"/>
  <c r="AI359" i="11"/>
  <c r="AH359" i="11"/>
  <c r="AG359" i="11"/>
  <c r="AF359" i="11"/>
  <c r="AE359" i="11"/>
  <c r="AD359" i="11"/>
  <c r="AC359" i="11"/>
  <c r="AB359" i="11"/>
  <c r="AA359" i="11"/>
  <c r="Z359" i="11"/>
  <c r="Y359" i="11"/>
  <c r="X359" i="11"/>
  <c r="W359" i="11"/>
  <c r="V359" i="11"/>
  <c r="U359" i="11"/>
  <c r="T359" i="11"/>
  <c r="S359" i="11"/>
  <c r="R359" i="11"/>
  <c r="Q359" i="11"/>
  <c r="P359" i="11"/>
  <c r="O359" i="11"/>
  <c r="N359" i="11"/>
  <c r="M359" i="11"/>
  <c r="L359" i="11"/>
  <c r="K359" i="11"/>
  <c r="J359" i="11"/>
  <c r="I359" i="11"/>
  <c r="H359" i="11"/>
  <c r="G359" i="11"/>
  <c r="AO355" i="11"/>
  <c r="AN355" i="11"/>
  <c r="AM355" i="11"/>
  <c r="AL355" i="11"/>
  <c r="AK355" i="11"/>
  <c r="AJ355" i="11"/>
  <c r="AI355" i="11"/>
  <c r="AH355" i="11"/>
  <c r="AG355" i="11"/>
  <c r="AF355" i="11"/>
  <c r="AE355" i="11"/>
  <c r="AD355" i="11"/>
  <c r="AC355" i="11"/>
  <c r="AB355" i="11"/>
  <c r="AA355" i="11"/>
  <c r="Z355" i="11"/>
  <c r="Y355" i="11"/>
  <c r="X355" i="11"/>
  <c r="W355" i="11"/>
  <c r="V355" i="11"/>
  <c r="U355" i="11"/>
  <c r="T355" i="11"/>
  <c r="S355" i="11"/>
  <c r="R355" i="11"/>
  <c r="Q355" i="11"/>
  <c r="P355" i="11"/>
  <c r="O355" i="11"/>
  <c r="N355" i="11"/>
  <c r="M355" i="11"/>
  <c r="L355" i="11"/>
  <c r="K355" i="11"/>
  <c r="J355" i="11"/>
  <c r="I355" i="11"/>
  <c r="H355" i="11"/>
  <c r="G355" i="11"/>
  <c r="AO351" i="11"/>
  <c r="AN351" i="11"/>
  <c r="AM351" i="11"/>
  <c r="AL351" i="11"/>
  <c r="AK351" i="11"/>
  <c r="AJ351" i="11"/>
  <c r="AI351" i="11"/>
  <c r="AH351" i="11"/>
  <c r="AG351" i="11"/>
  <c r="AF351" i="11"/>
  <c r="AE351" i="11"/>
  <c r="AD351" i="11"/>
  <c r="AC351" i="11"/>
  <c r="AB351" i="11"/>
  <c r="AA351" i="11"/>
  <c r="Z351" i="11"/>
  <c r="Y351" i="11"/>
  <c r="X351" i="11"/>
  <c r="W351" i="11"/>
  <c r="V351" i="11"/>
  <c r="U351" i="11"/>
  <c r="T351" i="11"/>
  <c r="S351" i="11"/>
  <c r="R351" i="11"/>
  <c r="Q351" i="11"/>
  <c r="P351" i="11"/>
  <c r="O351" i="11"/>
  <c r="N351" i="11"/>
  <c r="M351" i="11"/>
  <c r="L351" i="11"/>
  <c r="K351" i="11"/>
  <c r="J351" i="11"/>
  <c r="I351" i="11"/>
  <c r="H351" i="11"/>
  <c r="G351" i="11"/>
  <c r="AO347" i="11"/>
  <c r="AN347" i="11"/>
  <c r="AM347" i="11"/>
  <c r="AL347" i="11"/>
  <c r="AK347" i="11"/>
  <c r="AJ347" i="11"/>
  <c r="AI347" i="11"/>
  <c r="AH347" i="11"/>
  <c r="AG347" i="11"/>
  <c r="AF347" i="11"/>
  <c r="AE347" i="11"/>
  <c r="AD347" i="11"/>
  <c r="AC347" i="11"/>
  <c r="AB347" i="11"/>
  <c r="AA347" i="11"/>
  <c r="Z347" i="11"/>
  <c r="Y347" i="11"/>
  <c r="X347" i="11"/>
  <c r="W347" i="11"/>
  <c r="V347" i="11"/>
  <c r="U347" i="11"/>
  <c r="T347" i="11"/>
  <c r="S347" i="11"/>
  <c r="R347" i="11"/>
  <c r="Q347" i="11"/>
  <c r="P347" i="11"/>
  <c r="O347" i="11"/>
  <c r="N347" i="11"/>
  <c r="M347" i="11"/>
  <c r="L347" i="11"/>
  <c r="K347" i="11"/>
  <c r="J347" i="11"/>
  <c r="I347" i="11"/>
  <c r="H347" i="11"/>
  <c r="G347" i="11"/>
  <c r="AO343" i="11"/>
  <c r="AN343" i="11"/>
  <c r="AM343" i="11"/>
  <c r="AL343" i="11"/>
  <c r="AK343" i="11"/>
  <c r="AJ343" i="11"/>
  <c r="AI343" i="11"/>
  <c r="AH343" i="11"/>
  <c r="AG343" i="11"/>
  <c r="AF343" i="11"/>
  <c r="AE343" i="11"/>
  <c r="AD343" i="11"/>
  <c r="AC343" i="11"/>
  <c r="AB343" i="11"/>
  <c r="AA343" i="11"/>
  <c r="Z343" i="11"/>
  <c r="Y343" i="11"/>
  <c r="X343" i="11"/>
  <c r="W343" i="11"/>
  <c r="V343" i="11"/>
  <c r="U343" i="11"/>
  <c r="T343" i="11"/>
  <c r="S343" i="11"/>
  <c r="R343" i="11"/>
  <c r="Q343" i="11"/>
  <c r="P343" i="11"/>
  <c r="O343" i="11"/>
  <c r="N343" i="11"/>
  <c r="M343" i="11"/>
  <c r="L343" i="11"/>
  <c r="K343" i="11"/>
  <c r="J343" i="11"/>
  <c r="I343" i="11"/>
  <c r="H343" i="11"/>
  <c r="G343" i="11"/>
  <c r="AO339" i="11"/>
  <c r="AN339" i="11"/>
  <c r="AM339" i="11"/>
  <c r="AL339" i="11"/>
  <c r="AK339" i="11"/>
  <c r="AJ339" i="11"/>
  <c r="AI339" i="11"/>
  <c r="AH339" i="11"/>
  <c r="AG339" i="11"/>
  <c r="AF339" i="11"/>
  <c r="AE339" i="11"/>
  <c r="AD339" i="11"/>
  <c r="AC339" i="11"/>
  <c r="AB339" i="11"/>
  <c r="AA339" i="11"/>
  <c r="Z339" i="11"/>
  <c r="Y339" i="11"/>
  <c r="X339" i="11"/>
  <c r="W339" i="11"/>
  <c r="V339" i="11"/>
  <c r="U339" i="11"/>
  <c r="T339" i="11"/>
  <c r="S339" i="11"/>
  <c r="R339" i="11"/>
  <c r="Q339" i="11"/>
  <c r="P339" i="11"/>
  <c r="O339" i="11"/>
  <c r="N339" i="11"/>
  <c r="M339" i="11"/>
  <c r="L339" i="11"/>
  <c r="K339" i="11"/>
  <c r="J339" i="11"/>
  <c r="I339" i="11"/>
  <c r="H339" i="11"/>
  <c r="G339" i="11"/>
  <c r="AO335" i="11"/>
  <c r="AN335" i="11"/>
  <c r="AM335" i="11"/>
  <c r="AL335" i="11"/>
  <c r="AK335" i="11"/>
  <c r="AJ335" i="11"/>
  <c r="AI335" i="11"/>
  <c r="AH335" i="11"/>
  <c r="AG335" i="11"/>
  <c r="AF335" i="11"/>
  <c r="AE335" i="11"/>
  <c r="AD335" i="11"/>
  <c r="AC335" i="11"/>
  <c r="AB335" i="11"/>
  <c r="AA335" i="11"/>
  <c r="Z335" i="11"/>
  <c r="Y335" i="11"/>
  <c r="X335" i="11"/>
  <c r="W335" i="11"/>
  <c r="V335" i="11"/>
  <c r="U335" i="11"/>
  <c r="T335" i="11"/>
  <c r="S335" i="11"/>
  <c r="R335" i="11"/>
  <c r="Q335" i="11"/>
  <c r="P335" i="11"/>
  <c r="O335" i="11"/>
  <c r="N335" i="11"/>
  <c r="M335" i="11"/>
  <c r="L335" i="11"/>
  <c r="K335" i="11"/>
  <c r="J335" i="11"/>
  <c r="I335" i="11"/>
  <c r="H335" i="11"/>
  <c r="G335" i="11"/>
  <c r="AO331" i="11"/>
  <c r="AN331" i="11"/>
  <c r="AM331" i="11"/>
  <c r="AL331" i="11"/>
  <c r="AK331" i="11"/>
  <c r="AJ331" i="11"/>
  <c r="AI331" i="11"/>
  <c r="AH331" i="11"/>
  <c r="AG331" i="11"/>
  <c r="AF331" i="11"/>
  <c r="AE331" i="11"/>
  <c r="AD331" i="11"/>
  <c r="AC331" i="11"/>
  <c r="AB331" i="11"/>
  <c r="AA331" i="11"/>
  <c r="Z331" i="11"/>
  <c r="Y331" i="11"/>
  <c r="X331" i="11"/>
  <c r="W331" i="11"/>
  <c r="V331" i="11"/>
  <c r="U331" i="11"/>
  <c r="T331" i="11"/>
  <c r="S331" i="11"/>
  <c r="R331" i="11"/>
  <c r="Q331" i="11"/>
  <c r="P331" i="11"/>
  <c r="O331" i="11"/>
  <c r="N331" i="11"/>
  <c r="M331" i="11"/>
  <c r="L331" i="11"/>
  <c r="K331" i="11"/>
  <c r="J331" i="11"/>
  <c r="I331" i="11"/>
  <c r="H331" i="11"/>
  <c r="AO327" i="11"/>
  <c r="AN327" i="11"/>
  <c r="AM327" i="11"/>
  <c r="AL327" i="11"/>
  <c r="AK327" i="11"/>
  <c r="AJ327" i="11"/>
  <c r="AI327" i="11"/>
  <c r="AH327" i="11"/>
  <c r="AG327" i="11"/>
  <c r="AF327" i="11"/>
  <c r="AE327" i="11"/>
  <c r="AD327" i="11"/>
  <c r="AC327" i="11"/>
  <c r="AB327" i="11"/>
  <c r="AA327" i="11"/>
  <c r="Z327" i="11"/>
  <c r="Y327" i="11"/>
  <c r="X327" i="11"/>
  <c r="W327" i="11"/>
  <c r="V327" i="11"/>
  <c r="U327" i="11"/>
  <c r="T327" i="11"/>
  <c r="S327" i="11"/>
  <c r="R327" i="11"/>
  <c r="Q327" i="11"/>
  <c r="P327" i="11"/>
  <c r="O327" i="11"/>
  <c r="N327" i="11"/>
  <c r="M327" i="11"/>
  <c r="L327" i="11"/>
  <c r="K327" i="11"/>
  <c r="J327" i="11"/>
  <c r="I327" i="11"/>
  <c r="H327" i="11"/>
  <c r="G327" i="11"/>
  <c r="AO323" i="11"/>
  <c r="AN323" i="11"/>
  <c r="AM323" i="11"/>
  <c r="AL323" i="11"/>
  <c r="AK323" i="11"/>
  <c r="AJ323" i="11"/>
  <c r="AI323" i="11"/>
  <c r="AH323" i="11"/>
  <c r="AG323" i="11"/>
  <c r="AF323" i="11"/>
  <c r="AE323" i="11"/>
  <c r="AD323" i="11"/>
  <c r="AC323" i="11"/>
  <c r="AB323" i="11"/>
  <c r="AA323" i="11"/>
  <c r="Z323" i="11"/>
  <c r="Y323" i="11"/>
  <c r="X323" i="11"/>
  <c r="W323" i="11"/>
  <c r="V323" i="11"/>
  <c r="U323" i="11"/>
  <c r="T323" i="11"/>
  <c r="S323" i="11"/>
  <c r="R323" i="11"/>
  <c r="Q323" i="11"/>
  <c r="P323" i="11"/>
  <c r="O323" i="11"/>
  <c r="N323" i="11"/>
  <c r="M323" i="11"/>
  <c r="L323" i="11"/>
  <c r="K323" i="11"/>
  <c r="J323" i="11"/>
  <c r="I323" i="11"/>
  <c r="H323" i="11"/>
  <c r="G323" i="11"/>
  <c r="AO319" i="11"/>
  <c r="AN319" i="11"/>
  <c r="AM319" i="11"/>
  <c r="AL319" i="11"/>
  <c r="AK319" i="11"/>
  <c r="AJ319" i="11"/>
  <c r="AI319" i="11"/>
  <c r="AH319" i="11"/>
  <c r="AG319" i="11"/>
  <c r="AF319" i="11"/>
  <c r="AE319" i="11"/>
  <c r="AD319" i="11"/>
  <c r="AC319" i="11"/>
  <c r="AB319" i="11"/>
  <c r="AA319" i="11"/>
  <c r="Z319" i="11"/>
  <c r="Y319" i="11"/>
  <c r="X319" i="11"/>
  <c r="W319" i="11"/>
  <c r="V319" i="11"/>
  <c r="U319" i="11"/>
  <c r="T319" i="11"/>
  <c r="S319" i="11"/>
  <c r="R319" i="11"/>
  <c r="Q319" i="11"/>
  <c r="P319" i="11"/>
  <c r="O319" i="11"/>
  <c r="N319" i="11"/>
  <c r="M319" i="11"/>
  <c r="L319" i="11"/>
  <c r="K319" i="11"/>
  <c r="J319" i="11"/>
  <c r="I319" i="11"/>
  <c r="H319" i="11"/>
  <c r="G319" i="11"/>
  <c r="AO315" i="11"/>
  <c r="AN315" i="11"/>
  <c r="AM315" i="11"/>
  <c r="AL315" i="11"/>
  <c r="AK315" i="11"/>
  <c r="AJ315" i="11"/>
  <c r="AI315" i="11"/>
  <c r="AH315" i="11"/>
  <c r="AG315" i="11"/>
  <c r="AF315" i="11"/>
  <c r="AE315" i="11"/>
  <c r="AD315" i="11"/>
  <c r="AC315" i="11"/>
  <c r="AB315" i="11"/>
  <c r="AA315" i="11"/>
  <c r="Z315" i="11"/>
  <c r="Y315" i="11"/>
  <c r="X315" i="11"/>
  <c r="W315" i="11"/>
  <c r="V315" i="11"/>
  <c r="U315" i="11"/>
  <c r="T315" i="11"/>
  <c r="S315" i="11"/>
  <c r="R315" i="11"/>
  <c r="Q315" i="11"/>
  <c r="P315" i="11"/>
  <c r="O315" i="11"/>
  <c r="N315" i="11"/>
  <c r="M315" i="11"/>
  <c r="L315" i="11"/>
  <c r="K315" i="11"/>
  <c r="J315" i="11"/>
  <c r="I315" i="11"/>
  <c r="H315" i="11"/>
  <c r="G315" i="11"/>
  <c r="AO311" i="11"/>
  <c r="AN311" i="11"/>
  <c r="AM311" i="11"/>
  <c r="AL311" i="11"/>
  <c r="AK311" i="11"/>
  <c r="AJ311" i="11"/>
  <c r="AI311" i="11"/>
  <c r="AH311" i="11"/>
  <c r="AG311" i="11"/>
  <c r="AF311" i="11"/>
  <c r="AE311" i="11"/>
  <c r="AD311" i="11"/>
  <c r="AC311" i="11"/>
  <c r="AB311" i="11"/>
  <c r="AA311" i="11"/>
  <c r="Z311" i="11"/>
  <c r="Y311" i="11"/>
  <c r="X311" i="11"/>
  <c r="W311" i="11"/>
  <c r="V311" i="11"/>
  <c r="U311" i="11"/>
  <c r="T311" i="11"/>
  <c r="S311" i="11"/>
  <c r="R311" i="11"/>
  <c r="Q311" i="11"/>
  <c r="P311" i="11"/>
  <c r="O311" i="11"/>
  <c r="N311" i="11"/>
  <c r="M311" i="11"/>
  <c r="L311" i="11"/>
  <c r="K311" i="11"/>
  <c r="J311" i="11"/>
  <c r="I311" i="11"/>
  <c r="H311" i="11"/>
  <c r="G311" i="11"/>
  <c r="AO307" i="11"/>
  <c r="AN307" i="11"/>
  <c r="AM307" i="11"/>
  <c r="AL307" i="11"/>
  <c r="AK307" i="11"/>
  <c r="AJ307" i="11"/>
  <c r="AI307" i="11"/>
  <c r="AH307" i="11"/>
  <c r="AG307" i="11"/>
  <c r="AF307" i="11"/>
  <c r="AE307" i="11"/>
  <c r="AD307" i="11"/>
  <c r="AC307" i="11"/>
  <c r="AB307" i="11"/>
  <c r="AA307" i="11"/>
  <c r="Z307" i="11"/>
  <c r="Y307" i="11"/>
  <c r="X307" i="11"/>
  <c r="W307" i="11"/>
  <c r="V307" i="11"/>
  <c r="U307" i="11"/>
  <c r="T307" i="11"/>
  <c r="S307" i="11"/>
  <c r="R307" i="11"/>
  <c r="Q307" i="11"/>
  <c r="P307" i="11"/>
  <c r="O307" i="11"/>
  <c r="N307" i="11"/>
  <c r="M307" i="11"/>
  <c r="L307" i="11"/>
  <c r="K307" i="11"/>
  <c r="J307" i="11"/>
  <c r="I307" i="11"/>
  <c r="H307" i="11"/>
  <c r="G307" i="11"/>
  <c r="AO303" i="11"/>
  <c r="AN303" i="11"/>
  <c r="AM303" i="11"/>
  <c r="AL303" i="11"/>
  <c r="AK303" i="11"/>
  <c r="AJ303" i="11"/>
  <c r="AI303" i="11"/>
  <c r="AH303" i="11"/>
  <c r="AG303" i="11"/>
  <c r="AF303" i="11"/>
  <c r="AE303" i="11"/>
  <c r="AD303" i="11"/>
  <c r="AC303" i="11"/>
  <c r="AB303" i="11"/>
  <c r="AA303" i="11"/>
  <c r="Z303" i="11"/>
  <c r="Y303" i="11"/>
  <c r="X303" i="11"/>
  <c r="W303" i="11"/>
  <c r="V303" i="11"/>
  <c r="U303" i="11"/>
  <c r="T303" i="11"/>
  <c r="S303" i="11"/>
  <c r="R303" i="11"/>
  <c r="Q303" i="11"/>
  <c r="P303" i="11"/>
  <c r="O303" i="11"/>
  <c r="N303" i="11"/>
  <c r="M303" i="11"/>
  <c r="L303" i="11"/>
  <c r="K303" i="11"/>
  <c r="J303" i="11"/>
  <c r="I303" i="11"/>
  <c r="H303" i="11"/>
  <c r="G303" i="11"/>
  <c r="AO299" i="11"/>
  <c r="AN299" i="11"/>
  <c r="AM299" i="11"/>
  <c r="AL299" i="11"/>
  <c r="AK299" i="11"/>
  <c r="AJ299" i="11"/>
  <c r="AI299" i="11"/>
  <c r="AH299" i="11"/>
  <c r="AG299" i="11"/>
  <c r="AF299" i="11"/>
  <c r="AE299" i="11"/>
  <c r="AD299" i="11"/>
  <c r="AC299" i="11"/>
  <c r="AB299" i="11"/>
  <c r="AA299" i="11"/>
  <c r="Z299" i="11"/>
  <c r="Y299" i="11"/>
  <c r="X299" i="11"/>
  <c r="W299" i="11"/>
  <c r="V299" i="11"/>
  <c r="U299" i="11"/>
  <c r="T299" i="11"/>
  <c r="S299" i="11"/>
  <c r="R299" i="11"/>
  <c r="Q299" i="11"/>
  <c r="P299" i="11"/>
  <c r="O299" i="11"/>
  <c r="N299" i="11"/>
  <c r="M299" i="11"/>
  <c r="L299" i="11"/>
  <c r="K299" i="11"/>
  <c r="J299" i="11"/>
  <c r="I299" i="11"/>
  <c r="H299" i="11"/>
  <c r="G299" i="11"/>
  <c r="AO295" i="11"/>
  <c r="AN295" i="11"/>
  <c r="AM295" i="11"/>
  <c r="AL295" i="11"/>
  <c r="AK295" i="11"/>
  <c r="AJ295" i="11"/>
  <c r="AI295" i="11"/>
  <c r="AH295" i="11"/>
  <c r="AG295" i="11"/>
  <c r="AF295" i="11"/>
  <c r="AE295" i="11"/>
  <c r="AD295" i="11"/>
  <c r="AC295" i="11"/>
  <c r="AB295" i="11"/>
  <c r="AA295" i="11"/>
  <c r="Z295" i="11"/>
  <c r="Y295" i="11"/>
  <c r="X295" i="11"/>
  <c r="W295" i="11"/>
  <c r="V295" i="11"/>
  <c r="U295" i="11"/>
  <c r="T295" i="11"/>
  <c r="S295" i="11"/>
  <c r="R295" i="11"/>
  <c r="Q295" i="11"/>
  <c r="P295" i="11"/>
  <c r="O295" i="11"/>
  <c r="N295" i="11"/>
  <c r="M295" i="11"/>
  <c r="L295" i="11"/>
  <c r="K295" i="11"/>
  <c r="J295" i="11"/>
  <c r="I295" i="11"/>
  <c r="H295" i="11"/>
  <c r="G295" i="11"/>
  <c r="AO291" i="11"/>
  <c r="AN291" i="11"/>
  <c r="AM291" i="11"/>
  <c r="AL291" i="11"/>
  <c r="AK291" i="11"/>
  <c r="AJ291" i="11"/>
  <c r="AI291" i="11"/>
  <c r="AH291" i="11"/>
  <c r="AG291" i="11"/>
  <c r="AF291" i="11"/>
  <c r="AE291" i="11"/>
  <c r="AD291" i="11"/>
  <c r="AC291" i="11"/>
  <c r="AB291" i="11"/>
  <c r="AA291" i="11"/>
  <c r="Z291" i="11"/>
  <c r="Y291" i="11"/>
  <c r="X291" i="11"/>
  <c r="W291" i="11"/>
  <c r="V291" i="11"/>
  <c r="U291" i="11"/>
  <c r="T291" i="11"/>
  <c r="S291" i="11"/>
  <c r="R291" i="11"/>
  <c r="Q291" i="11"/>
  <c r="P291" i="11"/>
  <c r="O291" i="11"/>
  <c r="N291" i="11"/>
  <c r="M291" i="11"/>
  <c r="L291" i="11"/>
  <c r="K291" i="11"/>
  <c r="J291" i="11"/>
  <c r="I291" i="11"/>
  <c r="H291" i="11"/>
  <c r="G291" i="11"/>
  <c r="H245" i="11"/>
  <c r="I245" i="11"/>
  <c r="J245" i="11"/>
  <c r="K245" i="11"/>
  <c r="L245" i="11"/>
  <c r="M245" i="11"/>
  <c r="N245" i="11"/>
  <c r="O245" i="11"/>
  <c r="P245" i="11"/>
  <c r="Q245" i="11"/>
  <c r="R245" i="11"/>
  <c r="S245" i="11"/>
  <c r="T245" i="11"/>
  <c r="U245" i="11"/>
  <c r="V245" i="11"/>
  <c r="W245" i="11"/>
  <c r="X245" i="11"/>
  <c r="Y245" i="11"/>
  <c r="Z245" i="11"/>
  <c r="AA245" i="11"/>
  <c r="AB245" i="11"/>
  <c r="AC245" i="11"/>
  <c r="AD245" i="11"/>
  <c r="AE245" i="11"/>
  <c r="AF245" i="11"/>
  <c r="AG245" i="11"/>
  <c r="AH245" i="11"/>
  <c r="AI245" i="11"/>
  <c r="AJ245" i="11"/>
  <c r="AK245" i="11"/>
  <c r="AL245" i="11"/>
  <c r="AM245" i="11"/>
  <c r="AN245" i="11"/>
  <c r="AO245" i="11"/>
  <c r="H247" i="11"/>
  <c r="I247" i="11"/>
  <c r="J247" i="11"/>
  <c r="K247" i="11"/>
  <c r="L247" i="11"/>
  <c r="M247" i="11"/>
  <c r="N247" i="11"/>
  <c r="O247" i="11"/>
  <c r="P247" i="11"/>
  <c r="Q247" i="11"/>
  <c r="R247" i="11"/>
  <c r="S247" i="11"/>
  <c r="T247" i="11"/>
  <c r="U247" i="11"/>
  <c r="V247" i="11"/>
  <c r="W247" i="11"/>
  <c r="X247" i="11"/>
  <c r="Y247" i="11"/>
  <c r="Z247" i="11"/>
  <c r="AA247" i="11"/>
  <c r="AB247" i="11"/>
  <c r="AC247" i="11"/>
  <c r="AD247" i="11"/>
  <c r="AE247" i="11"/>
  <c r="AF247" i="11"/>
  <c r="AG247" i="11"/>
  <c r="AH247" i="11"/>
  <c r="AI247" i="11"/>
  <c r="AJ247" i="11"/>
  <c r="AK247" i="11"/>
  <c r="AL247" i="11"/>
  <c r="AM247" i="11"/>
  <c r="AN247" i="11"/>
  <c r="AO247" i="11"/>
  <c r="H249" i="11"/>
  <c r="I249" i="11"/>
  <c r="J249" i="11"/>
  <c r="K249" i="11"/>
  <c r="L249" i="11"/>
  <c r="M249" i="11"/>
  <c r="N249" i="11"/>
  <c r="O249" i="11"/>
  <c r="P249" i="11"/>
  <c r="Q249" i="11"/>
  <c r="R249" i="11"/>
  <c r="S249" i="11"/>
  <c r="T249" i="11"/>
  <c r="U249" i="11"/>
  <c r="V249" i="11"/>
  <c r="W249" i="11"/>
  <c r="X249" i="11"/>
  <c r="Y249" i="11"/>
  <c r="Z249" i="11"/>
  <c r="AA249" i="11"/>
  <c r="AB249" i="11"/>
  <c r="AC249" i="11"/>
  <c r="AD249" i="11"/>
  <c r="AE249" i="11"/>
  <c r="AF249" i="11"/>
  <c r="AG249" i="11"/>
  <c r="AH249" i="11"/>
  <c r="AI249" i="11"/>
  <c r="AJ249" i="11"/>
  <c r="AK249" i="11"/>
  <c r="AL249" i="11"/>
  <c r="AM249" i="11"/>
  <c r="AN249" i="11"/>
  <c r="AO249" i="11"/>
  <c r="H251" i="11"/>
  <c r="I251" i="11"/>
  <c r="J251" i="11"/>
  <c r="K251" i="11"/>
  <c r="L251" i="11"/>
  <c r="M251" i="11"/>
  <c r="N251" i="11"/>
  <c r="O251" i="11"/>
  <c r="P251" i="11"/>
  <c r="Q251" i="11"/>
  <c r="R251" i="11"/>
  <c r="S251" i="11"/>
  <c r="T251" i="11"/>
  <c r="U251" i="11"/>
  <c r="V251" i="11"/>
  <c r="W251" i="11"/>
  <c r="X251" i="11"/>
  <c r="Y251" i="11"/>
  <c r="Z251" i="11"/>
  <c r="AA251" i="11"/>
  <c r="AB251" i="11"/>
  <c r="AC251" i="11"/>
  <c r="AD251" i="11"/>
  <c r="AE251" i="11"/>
  <c r="AF251" i="11"/>
  <c r="AG251" i="11"/>
  <c r="AH251" i="11"/>
  <c r="AI251" i="11"/>
  <c r="AJ251" i="11"/>
  <c r="AK251" i="11"/>
  <c r="AL251" i="11"/>
  <c r="AM251" i="11"/>
  <c r="AN251" i="11"/>
  <c r="AO251" i="11"/>
  <c r="H253" i="11"/>
  <c r="I253" i="11"/>
  <c r="J253" i="11"/>
  <c r="K253" i="11"/>
  <c r="L253" i="11"/>
  <c r="M253" i="11"/>
  <c r="N253" i="11"/>
  <c r="O253" i="11"/>
  <c r="P253" i="11"/>
  <c r="Q253" i="11"/>
  <c r="R253" i="11"/>
  <c r="S253" i="11"/>
  <c r="T253" i="11"/>
  <c r="U253" i="11"/>
  <c r="V253" i="11"/>
  <c r="W253" i="11"/>
  <c r="X253" i="11"/>
  <c r="Y253" i="11"/>
  <c r="Z253" i="11"/>
  <c r="AA253" i="11"/>
  <c r="AB253" i="11"/>
  <c r="AC253" i="11"/>
  <c r="AD253" i="11"/>
  <c r="AE253" i="11"/>
  <c r="AF253" i="11"/>
  <c r="AG253" i="11"/>
  <c r="AH253" i="11"/>
  <c r="AI253" i="11"/>
  <c r="AJ253" i="11"/>
  <c r="AK253" i="11"/>
  <c r="AL253" i="11"/>
  <c r="AM253" i="11"/>
  <c r="AN253" i="11"/>
  <c r="AO253" i="11"/>
  <c r="G253" i="11"/>
  <c r="G251" i="11"/>
  <c r="G249" i="11"/>
  <c r="G247" i="11"/>
  <c r="G245" i="11"/>
  <c r="G219" i="11"/>
  <c r="G167" i="11"/>
  <c r="AO160" i="11"/>
  <c r="H136" i="11"/>
  <c r="I136" i="11"/>
  <c r="J136" i="11"/>
  <c r="K136" i="11"/>
  <c r="L136" i="11"/>
  <c r="M136" i="11"/>
  <c r="N136" i="11"/>
  <c r="O136" i="11"/>
  <c r="P136" i="11"/>
  <c r="Q136" i="11"/>
  <c r="R136" i="11"/>
  <c r="S136" i="11"/>
  <c r="T136" i="11"/>
  <c r="U136" i="11"/>
  <c r="V136" i="11"/>
  <c r="W136" i="11"/>
  <c r="X136" i="11"/>
  <c r="Y136" i="11"/>
  <c r="Z136" i="11"/>
  <c r="AA136" i="11"/>
  <c r="AB136" i="11"/>
  <c r="AC136" i="11"/>
  <c r="AD136" i="11"/>
  <c r="AE136" i="11"/>
  <c r="AF136" i="11"/>
  <c r="AG136" i="11"/>
  <c r="AH136" i="11"/>
  <c r="AI136" i="11"/>
  <c r="AJ136" i="11"/>
  <c r="AK136" i="11"/>
  <c r="AL136" i="11"/>
  <c r="AM136" i="11"/>
  <c r="AN136" i="11"/>
  <c r="AO136" i="11"/>
  <c r="H138" i="11"/>
  <c r="I138" i="11"/>
  <c r="J138" i="11"/>
  <c r="K138" i="11"/>
  <c r="L138" i="11"/>
  <c r="M138" i="11"/>
  <c r="N138" i="11"/>
  <c r="O138" i="11"/>
  <c r="P138" i="11"/>
  <c r="Q138" i="11"/>
  <c r="R138" i="11"/>
  <c r="S138" i="11"/>
  <c r="T138" i="11"/>
  <c r="U138" i="11"/>
  <c r="V138" i="11"/>
  <c r="W138" i="11"/>
  <c r="X138" i="11"/>
  <c r="Y138" i="11"/>
  <c r="Z138" i="11"/>
  <c r="AA138" i="11"/>
  <c r="AB138" i="11"/>
  <c r="AC138" i="11"/>
  <c r="AD138" i="11"/>
  <c r="AE138" i="11"/>
  <c r="AF138" i="11"/>
  <c r="AG138" i="11"/>
  <c r="AH138" i="11"/>
  <c r="AI138" i="11"/>
  <c r="AJ138" i="11"/>
  <c r="AK138" i="11"/>
  <c r="AL138" i="11"/>
  <c r="AM138" i="11"/>
  <c r="AN138" i="11"/>
  <c r="AO138" i="11"/>
  <c r="H140" i="11"/>
  <c r="I140" i="11"/>
  <c r="J140" i="11"/>
  <c r="K140" i="11"/>
  <c r="L140" i="11"/>
  <c r="M140" i="11"/>
  <c r="N140" i="11"/>
  <c r="O140" i="11"/>
  <c r="P140" i="11"/>
  <c r="Q140" i="11"/>
  <c r="R140" i="11"/>
  <c r="S140" i="11"/>
  <c r="T140" i="11"/>
  <c r="U140" i="11"/>
  <c r="V140" i="11"/>
  <c r="W140" i="11"/>
  <c r="X140" i="11"/>
  <c r="Y140" i="11"/>
  <c r="Z140" i="11"/>
  <c r="AA140" i="11"/>
  <c r="AB140" i="11"/>
  <c r="AC140" i="11"/>
  <c r="AD140" i="11"/>
  <c r="AE140" i="11"/>
  <c r="AF140" i="11"/>
  <c r="AG140" i="11"/>
  <c r="AH140" i="11"/>
  <c r="AI140" i="11"/>
  <c r="AJ140" i="11"/>
  <c r="AK140" i="11"/>
  <c r="AL140" i="11"/>
  <c r="AM140" i="11"/>
  <c r="AN140" i="11"/>
  <c r="AO140" i="11"/>
  <c r="H142" i="11"/>
  <c r="I142" i="11"/>
  <c r="J142" i="11"/>
  <c r="K142" i="11"/>
  <c r="L142" i="11"/>
  <c r="M142" i="11"/>
  <c r="N142" i="11"/>
  <c r="O142" i="11"/>
  <c r="P142" i="11"/>
  <c r="Q142" i="11"/>
  <c r="R142" i="11"/>
  <c r="S142" i="11"/>
  <c r="T142" i="11"/>
  <c r="U142" i="11"/>
  <c r="V142" i="11"/>
  <c r="W142" i="11"/>
  <c r="X142" i="11"/>
  <c r="Y142" i="11"/>
  <c r="Z142" i="11"/>
  <c r="AA142" i="11"/>
  <c r="AB142" i="11"/>
  <c r="AC142" i="11"/>
  <c r="AD142" i="11"/>
  <c r="AE142" i="11"/>
  <c r="AF142" i="11"/>
  <c r="AG142" i="11"/>
  <c r="AH142" i="11"/>
  <c r="AI142" i="11"/>
  <c r="AJ142" i="11"/>
  <c r="AK142" i="11"/>
  <c r="AL142" i="11"/>
  <c r="AM142" i="11"/>
  <c r="AN142" i="11"/>
  <c r="AO142" i="11"/>
  <c r="H144" i="11"/>
  <c r="I144" i="11"/>
  <c r="J144" i="11"/>
  <c r="K144" i="11"/>
  <c r="L144" i="11"/>
  <c r="M144" i="11"/>
  <c r="N144" i="11"/>
  <c r="O144" i="11"/>
  <c r="P144" i="11"/>
  <c r="Q144" i="11"/>
  <c r="R144" i="11"/>
  <c r="S144" i="11"/>
  <c r="T144" i="11"/>
  <c r="U144" i="11"/>
  <c r="V144" i="11"/>
  <c r="W144" i="11"/>
  <c r="X144" i="11"/>
  <c r="Y144" i="11"/>
  <c r="Z144" i="11"/>
  <c r="AA144" i="11"/>
  <c r="AB144" i="11"/>
  <c r="AC144" i="11"/>
  <c r="AD144" i="11"/>
  <c r="AE144" i="11"/>
  <c r="AF144" i="11"/>
  <c r="AG144" i="11"/>
  <c r="AH144" i="11"/>
  <c r="AI144" i="11"/>
  <c r="AJ144" i="11"/>
  <c r="AK144" i="11"/>
  <c r="AL144" i="11"/>
  <c r="AM144" i="11"/>
  <c r="AN144" i="11"/>
  <c r="AO144" i="11"/>
  <c r="H146" i="11"/>
  <c r="I146" i="11"/>
  <c r="J146" i="11"/>
  <c r="K146" i="11"/>
  <c r="L146" i="11"/>
  <c r="M146" i="11"/>
  <c r="N146" i="11"/>
  <c r="O146" i="11"/>
  <c r="P146" i="11"/>
  <c r="Q146" i="11"/>
  <c r="R146" i="11"/>
  <c r="S146" i="11"/>
  <c r="T146" i="11"/>
  <c r="U146" i="11"/>
  <c r="V146" i="11"/>
  <c r="W146" i="11"/>
  <c r="X146" i="11"/>
  <c r="Y146" i="11"/>
  <c r="Z146" i="11"/>
  <c r="AA146" i="11"/>
  <c r="AB146" i="11"/>
  <c r="AC146" i="11"/>
  <c r="AD146" i="11"/>
  <c r="AE146" i="11"/>
  <c r="AF146" i="11"/>
  <c r="AG146" i="11"/>
  <c r="AH146" i="11"/>
  <c r="AI146" i="11"/>
  <c r="AJ146" i="11"/>
  <c r="AK146" i="11"/>
  <c r="AL146" i="11"/>
  <c r="AM146" i="11"/>
  <c r="AN146" i="11"/>
  <c r="AO146" i="11"/>
  <c r="H148" i="11"/>
  <c r="I148" i="11"/>
  <c r="J148" i="11"/>
  <c r="K148" i="11"/>
  <c r="L148" i="11"/>
  <c r="M148" i="11"/>
  <c r="N148" i="11"/>
  <c r="O148" i="11"/>
  <c r="P148" i="11"/>
  <c r="Q148" i="11"/>
  <c r="R148" i="11"/>
  <c r="S148" i="11"/>
  <c r="T148" i="11"/>
  <c r="U148" i="11"/>
  <c r="V148" i="11"/>
  <c r="W148" i="11"/>
  <c r="X148" i="11"/>
  <c r="Y148" i="11"/>
  <c r="Z148" i="11"/>
  <c r="AA148" i="11"/>
  <c r="AB148" i="11"/>
  <c r="AC148" i="11"/>
  <c r="AD148" i="11"/>
  <c r="AE148" i="11"/>
  <c r="AF148" i="11"/>
  <c r="AG148" i="11"/>
  <c r="AH148" i="11"/>
  <c r="AI148" i="11"/>
  <c r="AJ148" i="11"/>
  <c r="AK148" i="11"/>
  <c r="AL148" i="11"/>
  <c r="AM148" i="11"/>
  <c r="AN148" i="11"/>
  <c r="AO148" i="11"/>
  <c r="H150" i="11"/>
  <c r="I150" i="11"/>
  <c r="J150" i="11"/>
  <c r="K150" i="11"/>
  <c r="L150" i="11"/>
  <c r="M150" i="11"/>
  <c r="N150" i="11"/>
  <c r="O150" i="11"/>
  <c r="P150" i="11"/>
  <c r="Q150" i="11"/>
  <c r="R150" i="11"/>
  <c r="S150" i="11"/>
  <c r="T150" i="11"/>
  <c r="U150" i="11"/>
  <c r="V150" i="11"/>
  <c r="W150" i="11"/>
  <c r="X150" i="11"/>
  <c r="Y150" i="11"/>
  <c r="Z150" i="11"/>
  <c r="AA150" i="11"/>
  <c r="AB150" i="11"/>
  <c r="AC150" i="11"/>
  <c r="AD150" i="11"/>
  <c r="AE150" i="11"/>
  <c r="AF150" i="11"/>
  <c r="AG150" i="11"/>
  <c r="AH150" i="11"/>
  <c r="AI150" i="11"/>
  <c r="AJ150" i="11"/>
  <c r="AK150" i="11"/>
  <c r="AL150" i="11"/>
  <c r="AM150" i="11"/>
  <c r="AN150" i="11"/>
  <c r="AO150" i="11"/>
  <c r="H152" i="11"/>
  <c r="I152" i="11"/>
  <c r="J152" i="11"/>
  <c r="K152" i="11"/>
  <c r="L152" i="11"/>
  <c r="M152" i="11"/>
  <c r="N152" i="11"/>
  <c r="O152" i="11"/>
  <c r="P152" i="11"/>
  <c r="Q152" i="11"/>
  <c r="R152" i="11"/>
  <c r="S152" i="11"/>
  <c r="T152" i="11"/>
  <c r="U152" i="11"/>
  <c r="V152" i="11"/>
  <c r="W152" i="11"/>
  <c r="X152" i="11"/>
  <c r="Y152" i="11"/>
  <c r="Z152" i="11"/>
  <c r="AA152" i="11"/>
  <c r="AB152" i="11"/>
  <c r="AC152" i="11"/>
  <c r="AD152" i="11"/>
  <c r="AE152" i="11"/>
  <c r="AF152" i="11"/>
  <c r="AG152" i="11"/>
  <c r="AH152" i="11"/>
  <c r="AI152" i="11"/>
  <c r="AJ152" i="11"/>
  <c r="AK152" i="11"/>
  <c r="AL152" i="11"/>
  <c r="AM152" i="11"/>
  <c r="AN152" i="11"/>
  <c r="AO152" i="11"/>
  <c r="H154" i="11"/>
  <c r="I154" i="11"/>
  <c r="J154" i="11"/>
  <c r="K154" i="11"/>
  <c r="L154" i="11"/>
  <c r="M154" i="11"/>
  <c r="N154" i="11"/>
  <c r="O154" i="11"/>
  <c r="P154" i="11"/>
  <c r="Q154" i="11"/>
  <c r="R154" i="11"/>
  <c r="S154" i="11"/>
  <c r="T154" i="11"/>
  <c r="U154" i="11"/>
  <c r="V154" i="11"/>
  <c r="W154" i="11"/>
  <c r="X154" i="11"/>
  <c r="Y154" i="11"/>
  <c r="Z154" i="11"/>
  <c r="AA154" i="11"/>
  <c r="AB154" i="11"/>
  <c r="AC154" i="11"/>
  <c r="AD154" i="11"/>
  <c r="AE154" i="11"/>
  <c r="AF154" i="11"/>
  <c r="AG154" i="11"/>
  <c r="AH154" i="11"/>
  <c r="AI154" i="11"/>
  <c r="AJ154" i="11"/>
  <c r="AK154" i="11"/>
  <c r="AL154" i="11"/>
  <c r="AM154" i="11"/>
  <c r="AN154" i="11"/>
  <c r="AO154" i="11"/>
  <c r="H156" i="11"/>
  <c r="I156" i="11"/>
  <c r="J156" i="11"/>
  <c r="K156" i="11"/>
  <c r="L156" i="11"/>
  <c r="M156" i="11"/>
  <c r="N156" i="11"/>
  <c r="O156" i="11"/>
  <c r="P156" i="11"/>
  <c r="Q156" i="11"/>
  <c r="R156" i="11"/>
  <c r="S156" i="11"/>
  <c r="T156" i="11"/>
  <c r="U156" i="11"/>
  <c r="V156" i="11"/>
  <c r="W156" i="11"/>
  <c r="X156" i="11"/>
  <c r="Y156" i="11"/>
  <c r="Z156" i="11"/>
  <c r="AA156" i="11"/>
  <c r="AB156" i="11"/>
  <c r="AC156" i="11"/>
  <c r="AD156" i="11"/>
  <c r="AE156" i="11"/>
  <c r="AF156" i="11"/>
  <c r="AG156" i="11"/>
  <c r="AH156" i="11"/>
  <c r="AI156" i="11"/>
  <c r="AJ156" i="11"/>
  <c r="AK156" i="11"/>
  <c r="AL156" i="11"/>
  <c r="AM156" i="11"/>
  <c r="AN156" i="11"/>
  <c r="AO156" i="11"/>
  <c r="H158" i="11"/>
  <c r="I158" i="11"/>
  <c r="J158" i="11"/>
  <c r="K158" i="11"/>
  <c r="L158" i="11"/>
  <c r="M158" i="11"/>
  <c r="N158" i="11"/>
  <c r="O158" i="11"/>
  <c r="P158" i="11"/>
  <c r="Q158" i="11"/>
  <c r="R158" i="11"/>
  <c r="S158" i="11"/>
  <c r="T158" i="11"/>
  <c r="U158" i="11"/>
  <c r="V158" i="11"/>
  <c r="W158" i="11"/>
  <c r="X158" i="11"/>
  <c r="Y158" i="11"/>
  <c r="Z158" i="11"/>
  <c r="AA158" i="11"/>
  <c r="AB158" i="11"/>
  <c r="AC158" i="11"/>
  <c r="AD158" i="11"/>
  <c r="AE158" i="11"/>
  <c r="AF158" i="11"/>
  <c r="AG158" i="11"/>
  <c r="AH158" i="11"/>
  <c r="AI158" i="11"/>
  <c r="AJ158" i="11"/>
  <c r="AK158" i="11"/>
  <c r="AL158" i="11"/>
  <c r="AM158" i="11"/>
  <c r="AN158" i="11"/>
  <c r="AO158" i="11"/>
  <c r="H160" i="11"/>
  <c r="I160" i="11"/>
  <c r="J160" i="11"/>
  <c r="K160" i="11"/>
  <c r="L160" i="11"/>
  <c r="M160" i="11"/>
  <c r="N160" i="11"/>
  <c r="O160" i="11"/>
  <c r="P160" i="11"/>
  <c r="Q160" i="11"/>
  <c r="R160" i="11"/>
  <c r="S160" i="11"/>
  <c r="T160" i="11"/>
  <c r="U160" i="11"/>
  <c r="V160" i="11"/>
  <c r="W160" i="11"/>
  <c r="X160" i="11"/>
  <c r="Y160" i="11"/>
  <c r="Z160" i="11"/>
  <c r="AA160" i="11"/>
  <c r="AB160" i="11"/>
  <c r="AC160" i="11"/>
  <c r="AD160" i="11"/>
  <c r="AE160" i="11"/>
  <c r="AF160" i="11"/>
  <c r="AG160" i="11"/>
  <c r="AH160" i="11"/>
  <c r="AI160" i="11"/>
  <c r="AJ160" i="11"/>
  <c r="AK160" i="11"/>
  <c r="AL160" i="11"/>
  <c r="AM160" i="11"/>
  <c r="AN160" i="11"/>
  <c r="H162" i="11"/>
  <c r="I162" i="11"/>
  <c r="J162" i="11"/>
  <c r="K162" i="11"/>
  <c r="L162" i="11"/>
  <c r="M162" i="11"/>
  <c r="N162" i="11"/>
  <c r="O162" i="11"/>
  <c r="P162" i="11"/>
  <c r="Q162" i="11"/>
  <c r="R162" i="11"/>
  <c r="S162" i="11"/>
  <c r="T162" i="11"/>
  <c r="U162" i="11"/>
  <c r="V162" i="11"/>
  <c r="W162" i="11"/>
  <c r="X162" i="11"/>
  <c r="Y162" i="11"/>
  <c r="Z162" i="11"/>
  <c r="AA162" i="11"/>
  <c r="AB162" i="11"/>
  <c r="AC162" i="11"/>
  <c r="AD162" i="11"/>
  <c r="AE162" i="11"/>
  <c r="AF162" i="11"/>
  <c r="AG162" i="11"/>
  <c r="AH162" i="11"/>
  <c r="AI162" i="11"/>
  <c r="AJ162" i="11"/>
  <c r="AK162" i="11"/>
  <c r="AL162" i="11"/>
  <c r="AM162" i="11"/>
  <c r="AN162" i="11"/>
  <c r="AO162" i="11"/>
  <c r="G162" i="11"/>
  <c r="G160" i="11"/>
  <c r="G158" i="11"/>
  <c r="G156" i="11"/>
  <c r="G154" i="11"/>
  <c r="G152" i="11"/>
  <c r="G150" i="11"/>
  <c r="G148" i="11"/>
  <c r="G146" i="11"/>
  <c r="G142" i="11"/>
  <c r="G140" i="11"/>
  <c r="G138" i="11"/>
  <c r="G136" i="11"/>
  <c r="D131" i="11"/>
  <c r="AO243" i="11"/>
  <c r="AN243" i="11"/>
  <c r="AM243" i="11"/>
  <c r="AL243" i="11"/>
  <c r="AK243" i="11"/>
  <c r="AJ243" i="11"/>
  <c r="AI243" i="11"/>
  <c r="AH243" i="11"/>
  <c r="AG243" i="11"/>
  <c r="AF243" i="11"/>
  <c r="AE243" i="11"/>
  <c r="AD243" i="11"/>
  <c r="AC243" i="11"/>
  <c r="AB243" i="11"/>
  <c r="AA243" i="11"/>
  <c r="Z243" i="11"/>
  <c r="Y243" i="11"/>
  <c r="X243" i="11"/>
  <c r="W243" i="11"/>
  <c r="V243" i="11"/>
  <c r="U243" i="11"/>
  <c r="T243" i="11"/>
  <c r="S243" i="11"/>
  <c r="R243" i="11"/>
  <c r="Q243" i="11"/>
  <c r="P243" i="11"/>
  <c r="O243" i="11"/>
  <c r="N243" i="11"/>
  <c r="M243" i="11"/>
  <c r="L243" i="11"/>
  <c r="K243" i="11"/>
  <c r="J243" i="11"/>
  <c r="I243" i="11"/>
  <c r="H243" i="11"/>
  <c r="G243" i="11"/>
  <c r="AO239" i="11"/>
  <c r="AN239" i="11"/>
  <c r="AM239" i="11"/>
  <c r="AL239" i="11"/>
  <c r="AK239" i="11"/>
  <c r="AJ239" i="11"/>
  <c r="AI239" i="11"/>
  <c r="AH239" i="11"/>
  <c r="AG239" i="11"/>
  <c r="AF239" i="11"/>
  <c r="AE239" i="11"/>
  <c r="AD239" i="11"/>
  <c r="AC239" i="11"/>
  <c r="AB239" i="11"/>
  <c r="AA239" i="11"/>
  <c r="Z239" i="11"/>
  <c r="Y239" i="11"/>
  <c r="X239" i="11"/>
  <c r="W239" i="11"/>
  <c r="V239" i="11"/>
  <c r="U239" i="11"/>
  <c r="T239" i="11"/>
  <c r="S239" i="11"/>
  <c r="R239" i="11"/>
  <c r="Q239" i="11"/>
  <c r="P239" i="11"/>
  <c r="O239" i="11"/>
  <c r="N239" i="11"/>
  <c r="M239" i="11"/>
  <c r="L239" i="11"/>
  <c r="K239" i="11"/>
  <c r="J239" i="11"/>
  <c r="I239" i="11"/>
  <c r="H239" i="11"/>
  <c r="G239" i="11"/>
  <c r="AO235" i="11"/>
  <c r="AN235" i="11"/>
  <c r="AM235" i="11"/>
  <c r="AL235" i="11"/>
  <c r="AK235" i="11"/>
  <c r="AJ235" i="11"/>
  <c r="AI235" i="11"/>
  <c r="AH235" i="11"/>
  <c r="AG235" i="11"/>
  <c r="AF235" i="11"/>
  <c r="AE235" i="11"/>
  <c r="AD235" i="11"/>
  <c r="AC235" i="11"/>
  <c r="AB235" i="11"/>
  <c r="AA235" i="11"/>
  <c r="Z235" i="11"/>
  <c r="Y235" i="11"/>
  <c r="X235" i="11"/>
  <c r="W235" i="11"/>
  <c r="V235" i="11"/>
  <c r="U235" i="11"/>
  <c r="T235" i="11"/>
  <c r="S235" i="11"/>
  <c r="R235" i="11"/>
  <c r="Q235" i="11"/>
  <c r="P235" i="11"/>
  <c r="O235" i="11"/>
  <c r="N235" i="11"/>
  <c r="M235" i="11"/>
  <c r="L235" i="11"/>
  <c r="K235" i="11"/>
  <c r="J235" i="11"/>
  <c r="I235" i="11"/>
  <c r="H235" i="11"/>
  <c r="G235"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L231" i="11"/>
  <c r="K231" i="11"/>
  <c r="J231" i="11"/>
  <c r="I231" i="11"/>
  <c r="H231" i="11"/>
  <c r="G231"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L227" i="11"/>
  <c r="K227" i="11"/>
  <c r="J227" i="11"/>
  <c r="I227" i="11"/>
  <c r="H227" i="11"/>
  <c r="G227" i="11"/>
  <c r="AO223" i="11"/>
  <c r="AN223" i="11"/>
  <c r="AM223" i="11"/>
  <c r="AL223" i="11"/>
  <c r="AK223" i="11"/>
  <c r="AJ223" i="11"/>
  <c r="AI223" i="11"/>
  <c r="AH223" i="11"/>
  <c r="AG223" i="11"/>
  <c r="AF223" i="11"/>
  <c r="AE223" i="11"/>
  <c r="AD223" i="11"/>
  <c r="AC223" i="11"/>
  <c r="AB223" i="11"/>
  <c r="AA223" i="11"/>
  <c r="Z223" i="11"/>
  <c r="Y223" i="11"/>
  <c r="X223" i="11"/>
  <c r="W223" i="11"/>
  <c r="V223" i="11"/>
  <c r="U223" i="11"/>
  <c r="T223" i="11"/>
  <c r="S223" i="11"/>
  <c r="R223" i="11"/>
  <c r="Q223" i="11"/>
  <c r="P223" i="11"/>
  <c r="O223" i="11"/>
  <c r="N223" i="11"/>
  <c r="M223" i="11"/>
  <c r="L223" i="11"/>
  <c r="K223" i="11"/>
  <c r="J223" i="11"/>
  <c r="I223" i="11"/>
  <c r="H223" i="11"/>
  <c r="G223" i="11"/>
  <c r="AO219" i="11"/>
  <c r="AN219" i="11"/>
  <c r="AM219" i="11"/>
  <c r="AL219" i="11"/>
  <c r="AK219" i="11"/>
  <c r="AJ219" i="11"/>
  <c r="AI219" i="11"/>
  <c r="AH219" i="11"/>
  <c r="AG219" i="11"/>
  <c r="AF219" i="11"/>
  <c r="AE219" i="11"/>
  <c r="AD219" i="11"/>
  <c r="AC219" i="11"/>
  <c r="AB219" i="11"/>
  <c r="AA219" i="11"/>
  <c r="Z219" i="11"/>
  <c r="Y219" i="11"/>
  <c r="X219" i="11"/>
  <c r="W219" i="11"/>
  <c r="V219" i="11"/>
  <c r="U219" i="11"/>
  <c r="T219" i="11"/>
  <c r="S219" i="11"/>
  <c r="R219" i="11"/>
  <c r="Q219" i="11"/>
  <c r="P219" i="11"/>
  <c r="O219" i="11"/>
  <c r="N219" i="11"/>
  <c r="M219" i="11"/>
  <c r="L219" i="11"/>
  <c r="K219" i="11"/>
  <c r="J219" i="11"/>
  <c r="I219" i="11"/>
  <c r="H219" i="11"/>
  <c r="AO215" i="11"/>
  <c r="AN215" i="11"/>
  <c r="AM215" i="11"/>
  <c r="AL215" i="11"/>
  <c r="AK215" i="11"/>
  <c r="AJ215" i="11"/>
  <c r="AI215" i="11"/>
  <c r="AH215" i="11"/>
  <c r="AG215" i="11"/>
  <c r="AF215" i="11"/>
  <c r="AE215" i="11"/>
  <c r="AD215" i="11"/>
  <c r="AC215" i="11"/>
  <c r="AB215" i="11"/>
  <c r="AA215" i="11"/>
  <c r="Z215" i="11"/>
  <c r="Y215" i="11"/>
  <c r="X215" i="11"/>
  <c r="W215" i="11"/>
  <c r="V215" i="11"/>
  <c r="U215" i="11"/>
  <c r="T215" i="11"/>
  <c r="S215" i="11"/>
  <c r="R215" i="11"/>
  <c r="Q215" i="11"/>
  <c r="P215" i="11"/>
  <c r="O215" i="11"/>
  <c r="N215" i="11"/>
  <c r="M215" i="11"/>
  <c r="L215" i="11"/>
  <c r="K215" i="11"/>
  <c r="J215" i="11"/>
  <c r="I215" i="11"/>
  <c r="H215" i="11"/>
  <c r="G215" i="11"/>
  <c r="AO211" i="11"/>
  <c r="AN211" i="11"/>
  <c r="AM211" i="11"/>
  <c r="AL211" i="11"/>
  <c r="AK211" i="11"/>
  <c r="AJ211" i="11"/>
  <c r="AI211" i="11"/>
  <c r="AH211" i="11"/>
  <c r="AG211" i="11"/>
  <c r="AF211" i="11"/>
  <c r="AE211" i="11"/>
  <c r="AD211" i="11"/>
  <c r="AC211" i="11"/>
  <c r="AB211" i="11"/>
  <c r="AA211" i="11"/>
  <c r="Z211" i="11"/>
  <c r="Y211" i="11"/>
  <c r="X211" i="11"/>
  <c r="W211" i="11"/>
  <c r="V211" i="11"/>
  <c r="U211" i="11"/>
  <c r="T211" i="11"/>
  <c r="S211" i="11"/>
  <c r="R211" i="11"/>
  <c r="Q211" i="11"/>
  <c r="P211" i="11"/>
  <c r="O211" i="11"/>
  <c r="N211" i="11"/>
  <c r="M211" i="11"/>
  <c r="L211" i="11"/>
  <c r="K211" i="11"/>
  <c r="J211" i="11"/>
  <c r="I211" i="11"/>
  <c r="H211" i="11"/>
  <c r="G211" i="11"/>
  <c r="AO207" i="11"/>
  <c r="AN207" i="11"/>
  <c r="AM207" i="11"/>
  <c r="AL207" i="11"/>
  <c r="AK207" i="11"/>
  <c r="AJ207" i="11"/>
  <c r="AI207" i="11"/>
  <c r="AH207" i="11"/>
  <c r="AG207" i="11"/>
  <c r="AF207" i="11"/>
  <c r="AE207" i="11"/>
  <c r="AD207" i="11"/>
  <c r="AC207" i="11"/>
  <c r="AB207" i="11"/>
  <c r="AA207" i="11"/>
  <c r="Z207" i="11"/>
  <c r="Y207" i="11"/>
  <c r="X207" i="11"/>
  <c r="W207" i="11"/>
  <c r="V207" i="11"/>
  <c r="U207" i="11"/>
  <c r="T207" i="11"/>
  <c r="S207" i="11"/>
  <c r="R207" i="11"/>
  <c r="Q207" i="11"/>
  <c r="P207" i="11"/>
  <c r="O207" i="11"/>
  <c r="N207" i="11"/>
  <c r="M207" i="11"/>
  <c r="L207" i="11"/>
  <c r="K207" i="11"/>
  <c r="J207" i="11"/>
  <c r="I207" i="11"/>
  <c r="H207" i="11"/>
  <c r="G207" i="11"/>
  <c r="AO203" i="11"/>
  <c r="AN203" i="11"/>
  <c r="AM203" i="11"/>
  <c r="AL203" i="11"/>
  <c r="AK203" i="11"/>
  <c r="AJ203" i="11"/>
  <c r="AI203" i="11"/>
  <c r="AH203" i="11"/>
  <c r="AG203" i="11"/>
  <c r="AF203" i="11"/>
  <c r="AE203" i="11"/>
  <c r="AD203" i="11"/>
  <c r="AC203" i="11"/>
  <c r="AB203" i="11"/>
  <c r="AA203" i="11"/>
  <c r="Z203" i="11"/>
  <c r="Y203" i="11"/>
  <c r="X203" i="11"/>
  <c r="W203" i="11"/>
  <c r="V203" i="11"/>
  <c r="U203" i="11"/>
  <c r="T203" i="11"/>
  <c r="S203" i="11"/>
  <c r="R203" i="11"/>
  <c r="Q203" i="11"/>
  <c r="P203" i="11"/>
  <c r="O203" i="11"/>
  <c r="N203" i="11"/>
  <c r="M203" i="11"/>
  <c r="L203" i="11"/>
  <c r="K203" i="11"/>
  <c r="J203" i="11"/>
  <c r="I203" i="11"/>
  <c r="H203" i="11"/>
  <c r="G203" i="11"/>
  <c r="AO199" i="11"/>
  <c r="AN199" i="11"/>
  <c r="AM199" i="11"/>
  <c r="AL199" i="11"/>
  <c r="AK199" i="11"/>
  <c r="AJ199" i="11"/>
  <c r="AI199" i="11"/>
  <c r="AH199" i="11"/>
  <c r="AG199" i="11"/>
  <c r="AF199" i="11"/>
  <c r="AE199" i="11"/>
  <c r="AD199" i="11"/>
  <c r="AC199" i="11"/>
  <c r="AB199" i="11"/>
  <c r="AA199" i="11"/>
  <c r="Z199" i="11"/>
  <c r="Y199" i="11"/>
  <c r="X199" i="11"/>
  <c r="W199" i="11"/>
  <c r="V199" i="11"/>
  <c r="U199" i="11"/>
  <c r="T199" i="11"/>
  <c r="S199" i="11"/>
  <c r="R199" i="11"/>
  <c r="Q199" i="11"/>
  <c r="P199" i="11"/>
  <c r="O199" i="11"/>
  <c r="N199" i="11"/>
  <c r="M199" i="11"/>
  <c r="L199" i="11"/>
  <c r="K199" i="11"/>
  <c r="J199" i="11"/>
  <c r="I199" i="11"/>
  <c r="H199" i="11"/>
  <c r="G199" i="11"/>
  <c r="AO195" i="11"/>
  <c r="AN195" i="11"/>
  <c r="AM195" i="11"/>
  <c r="AL195" i="11"/>
  <c r="AK195" i="11"/>
  <c r="AJ195" i="11"/>
  <c r="AI195" i="11"/>
  <c r="AH195" i="11"/>
  <c r="AG195" i="11"/>
  <c r="AF195" i="11"/>
  <c r="AE195" i="11"/>
  <c r="AD195" i="11"/>
  <c r="AC195" i="11"/>
  <c r="AB195" i="11"/>
  <c r="AA195" i="11"/>
  <c r="Z195" i="11"/>
  <c r="Y195" i="11"/>
  <c r="X195" i="11"/>
  <c r="W195" i="11"/>
  <c r="V195" i="11"/>
  <c r="U195" i="11"/>
  <c r="T195" i="11"/>
  <c r="S195" i="11"/>
  <c r="R195" i="11"/>
  <c r="Q195" i="11"/>
  <c r="P195" i="11"/>
  <c r="O195" i="11"/>
  <c r="N195" i="11"/>
  <c r="M195" i="11"/>
  <c r="L195" i="11"/>
  <c r="K195" i="11"/>
  <c r="J195" i="11"/>
  <c r="I195" i="11"/>
  <c r="H195" i="11"/>
  <c r="G195" i="11"/>
  <c r="AO191" i="11"/>
  <c r="AN191" i="11"/>
  <c r="AM191" i="11"/>
  <c r="AL191" i="11"/>
  <c r="AK191" i="11"/>
  <c r="AJ191" i="11"/>
  <c r="AI191" i="11"/>
  <c r="AH191" i="11"/>
  <c r="AG191" i="11"/>
  <c r="AF191" i="11"/>
  <c r="AE191" i="11"/>
  <c r="AD191" i="11"/>
  <c r="AC191" i="11"/>
  <c r="AB191" i="11"/>
  <c r="AA191" i="11"/>
  <c r="Z191" i="11"/>
  <c r="Y191" i="11"/>
  <c r="X191" i="11"/>
  <c r="W191" i="11"/>
  <c r="V191" i="11"/>
  <c r="U191" i="11"/>
  <c r="T191" i="11"/>
  <c r="S191" i="11"/>
  <c r="R191" i="11"/>
  <c r="Q191" i="11"/>
  <c r="P191" i="11"/>
  <c r="O191" i="11"/>
  <c r="N191" i="11"/>
  <c r="M191" i="11"/>
  <c r="L191" i="11"/>
  <c r="K191" i="11"/>
  <c r="J191" i="11"/>
  <c r="I191" i="11"/>
  <c r="H191" i="11"/>
  <c r="G191" i="11"/>
  <c r="AO187" i="11"/>
  <c r="AN187" i="11"/>
  <c r="AM187" i="11"/>
  <c r="AL187" i="11"/>
  <c r="AK187" i="11"/>
  <c r="AJ187" i="11"/>
  <c r="AI187" i="11"/>
  <c r="AH187" i="11"/>
  <c r="AG187" i="11"/>
  <c r="AF187" i="11"/>
  <c r="AE187" i="11"/>
  <c r="AD187" i="11"/>
  <c r="AC187" i="11"/>
  <c r="AB187" i="11"/>
  <c r="AA187" i="11"/>
  <c r="Z187" i="11"/>
  <c r="Y187" i="11"/>
  <c r="X187" i="11"/>
  <c r="W187" i="11"/>
  <c r="V187" i="11"/>
  <c r="U187" i="11"/>
  <c r="T187" i="11"/>
  <c r="S187" i="11"/>
  <c r="R187" i="11"/>
  <c r="Q187" i="11"/>
  <c r="P187" i="11"/>
  <c r="O187" i="11"/>
  <c r="N187" i="11"/>
  <c r="M187" i="11"/>
  <c r="L187" i="11"/>
  <c r="K187" i="11"/>
  <c r="J187" i="11"/>
  <c r="I187" i="11"/>
  <c r="H187" i="11"/>
  <c r="G187" i="11"/>
  <c r="AO183" i="11"/>
  <c r="AN183" i="11"/>
  <c r="AM183" i="11"/>
  <c r="AL183" i="11"/>
  <c r="AK183" i="11"/>
  <c r="AJ183" i="11"/>
  <c r="AI183" i="11"/>
  <c r="AH183" i="11"/>
  <c r="AG183" i="11"/>
  <c r="AF183" i="11"/>
  <c r="AE183" i="11"/>
  <c r="AD183" i="11"/>
  <c r="AC183" i="11"/>
  <c r="AB183" i="11"/>
  <c r="AA183" i="11"/>
  <c r="Z183" i="11"/>
  <c r="Y183" i="11"/>
  <c r="X183" i="11"/>
  <c r="W183" i="11"/>
  <c r="V183" i="11"/>
  <c r="U183" i="11"/>
  <c r="T183" i="11"/>
  <c r="S183" i="11"/>
  <c r="R183" i="11"/>
  <c r="Q183" i="11"/>
  <c r="P183" i="11"/>
  <c r="O183" i="11"/>
  <c r="N183" i="11"/>
  <c r="M183" i="11"/>
  <c r="L183" i="11"/>
  <c r="K183" i="11"/>
  <c r="J183" i="11"/>
  <c r="I183" i="11"/>
  <c r="H183" i="11"/>
  <c r="G183" i="11"/>
  <c r="AO179" i="11"/>
  <c r="AN179" i="11"/>
  <c r="AM179" i="11"/>
  <c r="AL179" i="11"/>
  <c r="AK179" i="11"/>
  <c r="AJ179" i="11"/>
  <c r="AI179" i="11"/>
  <c r="AH179" i="11"/>
  <c r="AG179" i="11"/>
  <c r="AF179" i="11"/>
  <c r="AE179" i="11"/>
  <c r="AD179" i="11"/>
  <c r="AC179" i="11"/>
  <c r="AB179" i="11"/>
  <c r="AA179" i="11"/>
  <c r="Z179" i="11"/>
  <c r="Y179" i="11"/>
  <c r="X179" i="11"/>
  <c r="W179" i="11"/>
  <c r="V179" i="11"/>
  <c r="U179" i="11"/>
  <c r="T179" i="11"/>
  <c r="S179" i="11"/>
  <c r="R179" i="11"/>
  <c r="Q179" i="11"/>
  <c r="P179" i="11"/>
  <c r="O179" i="11"/>
  <c r="N179" i="11"/>
  <c r="M179" i="11"/>
  <c r="L179" i="11"/>
  <c r="K179" i="11"/>
  <c r="J179" i="11"/>
  <c r="I179" i="11"/>
  <c r="H179" i="11"/>
  <c r="G179" i="11"/>
  <c r="AO175" i="11"/>
  <c r="AN175" i="11"/>
  <c r="AM175" i="11"/>
  <c r="AL175" i="11"/>
  <c r="AK175" i="11"/>
  <c r="AJ175" i="11"/>
  <c r="AI175" i="11"/>
  <c r="AH175" i="11"/>
  <c r="AG175" i="11"/>
  <c r="AF175" i="11"/>
  <c r="AE175" i="11"/>
  <c r="AD175" i="11"/>
  <c r="AC175" i="11"/>
  <c r="AB175" i="11"/>
  <c r="AA175" i="11"/>
  <c r="Z175" i="11"/>
  <c r="Y175" i="11"/>
  <c r="X175" i="11"/>
  <c r="W175" i="11"/>
  <c r="V175" i="11"/>
  <c r="U175" i="11"/>
  <c r="T175" i="11"/>
  <c r="S175" i="11"/>
  <c r="R175" i="11"/>
  <c r="Q175" i="11"/>
  <c r="P175" i="11"/>
  <c r="O175" i="11"/>
  <c r="N175" i="11"/>
  <c r="M175" i="11"/>
  <c r="L175" i="11"/>
  <c r="K175" i="11"/>
  <c r="J175" i="11"/>
  <c r="I175" i="11"/>
  <c r="H175" i="11"/>
  <c r="G175" i="11"/>
  <c r="AO171" i="11"/>
  <c r="AN171" i="11"/>
  <c r="AM171" i="11"/>
  <c r="AL171" i="11"/>
  <c r="AK171" i="11"/>
  <c r="AJ171" i="11"/>
  <c r="AI171" i="11"/>
  <c r="AH171" i="11"/>
  <c r="AG171" i="11"/>
  <c r="AF171" i="11"/>
  <c r="AE171" i="11"/>
  <c r="AD171" i="11"/>
  <c r="AC171" i="11"/>
  <c r="AB171" i="11"/>
  <c r="AA171" i="11"/>
  <c r="Z171" i="11"/>
  <c r="Y171" i="11"/>
  <c r="X171" i="11"/>
  <c r="W171" i="11"/>
  <c r="V171" i="11"/>
  <c r="U171" i="11"/>
  <c r="T171" i="11"/>
  <c r="S171" i="11"/>
  <c r="R171" i="11"/>
  <c r="Q171" i="11"/>
  <c r="P171" i="11"/>
  <c r="O171" i="11"/>
  <c r="N171" i="11"/>
  <c r="M171" i="11"/>
  <c r="L171" i="11"/>
  <c r="K171" i="11"/>
  <c r="J171" i="11"/>
  <c r="I171" i="11"/>
  <c r="H171" i="11"/>
  <c r="G171" i="11"/>
  <c r="AO167" i="11"/>
  <c r="AN167" i="11"/>
  <c r="AM167" i="11"/>
  <c r="AL167" i="11"/>
  <c r="AK167" i="11"/>
  <c r="AJ167" i="11"/>
  <c r="AI167" i="11"/>
  <c r="AH167" i="11"/>
  <c r="AG167" i="11"/>
  <c r="AF167" i="11"/>
  <c r="AE167" i="11"/>
  <c r="AD167" i="11"/>
  <c r="AC167" i="11"/>
  <c r="AB167" i="11"/>
  <c r="AA167" i="11"/>
  <c r="Z167" i="11"/>
  <c r="Y167" i="11"/>
  <c r="X167" i="11"/>
  <c r="W167" i="11"/>
  <c r="V167" i="11"/>
  <c r="U167" i="11"/>
  <c r="T167" i="11"/>
  <c r="S167" i="11"/>
  <c r="R167" i="11"/>
  <c r="Q167" i="11"/>
  <c r="P167" i="11"/>
  <c r="O167" i="11"/>
  <c r="N167" i="11"/>
  <c r="M167" i="11"/>
  <c r="L167" i="11"/>
  <c r="K167" i="11"/>
  <c r="J167" i="11"/>
  <c r="I167" i="11"/>
  <c r="H167" i="11"/>
  <c r="W127" i="11"/>
  <c r="G127" i="11"/>
  <c r="AO129" i="11"/>
  <c r="AN129" i="11"/>
  <c r="AM129" i="11"/>
  <c r="AL129" i="11"/>
  <c r="AK129" i="11"/>
  <c r="AJ129" i="11"/>
  <c r="AI129" i="11"/>
  <c r="AH129" i="11"/>
  <c r="AG129" i="11"/>
  <c r="AF129" i="11"/>
  <c r="AE129" i="11"/>
  <c r="AD129" i="11"/>
  <c r="AC129" i="11"/>
  <c r="AB129" i="11"/>
  <c r="AA129" i="11"/>
  <c r="Z129" i="11"/>
  <c r="Y129" i="11"/>
  <c r="X129" i="11"/>
  <c r="W129" i="11"/>
  <c r="V129" i="11"/>
  <c r="U129" i="11"/>
  <c r="T129" i="11"/>
  <c r="S129" i="11"/>
  <c r="R129" i="11"/>
  <c r="Q129" i="11"/>
  <c r="P129" i="11"/>
  <c r="O129" i="11"/>
  <c r="N129" i="11"/>
  <c r="M129" i="11"/>
  <c r="L129" i="11"/>
  <c r="J129" i="11"/>
  <c r="I129" i="11"/>
  <c r="H129" i="11"/>
  <c r="G129" i="11"/>
  <c r="AO127" i="11"/>
  <c r="AN127" i="11"/>
  <c r="AM127" i="11"/>
  <c r="AL127" i="11"/>
  <c r="AK127" i="11"/>
  <c r="AJ127" i="11"/>
  <c r="AI127" i="11"/>
  <c r="AH127" i="11"/>
  <c r="AG127" i="11"/>
  <c r="AF127" i="11"/>
  <c r="AE127" i="11"/>
  <c r="AD127" i="11"/>
  <c r="AC127" i="11"/>
  <c r="AB127" i="11"/>
  <c r="AA127" i="11"/>
  <c r="Z127" i="11"/>
  <c r="Y127" i="11"/>
  <c r="X127" i="11"/>
  <c r="V127" i="11"/>
  <c r="U127" i="11"/>
  <c r="T127" i="11"/>
  <c r="S127" i="11"/>
  <c r="R127" i="11"/>
  <c r="Q127" i="11"/>
  <c r="P127" i="11"/>
  <c r="O127" i="11"/>
  <c r="N127" i="11"/>
  <c r="M127" i="11"/>
  <c r="L127" i="11"/>
  <c r="J127" i="11"/>
  <c r="I127" i="11"/>
  <c r="H127" i="11"/>
  <c r="AO125" i="11"/>
  <c r="AN125" i="11"/>
  <c r="AM125" i="11"/>
  <c r="AL125" i="11"/>
  <c r="AK125" i="11"/>
  <c r="AJ125" i="11"/>
  <c r="AI125" i="11"/>
  <c r="AH125" i="11"/>
  <c r="AG125" i="11"/>
  <c r="AF125" i="11"/>
  <c r="AE125" i="11"/>
  <c r="AD125" i="11"/>
  <c r="AC125" i="11"/>
  <c r="AB125" i="11"/>
  <c r="AA125" i="11"/>
  <c r="Z125" i="11"/>
  <c r="Y125" i="11"/>
  <c r="X125" i="11"/>
  <c r="W125" i="11"/>
  <c r="V125" i="11"/>
  <c r="U125" i="11"/>
  <c r="T125" i="11"/>
  <c r="S125" i="11"/>
  <c r="R125" i="11"/>
  <c r="Q125" i="11"/>
  <c r="P125" i="11"/>
  <c r="O125" i="11"/>
  <c r="N125" i="11"/>
  <c r="M125" i="11"/>
  <c r="L125" i="11"/>
  <c r="J125" i="11"/>
  <c r="I125" i="11"/>
  <c r="H125" i="11"/>
  <c r="G125" i="11"/>
  <c r="AO123" i="11"/>
  <c r="AN123" i="11"/>
  <c r="AM123" i="11"/>
  <c r="AL123" i="11"/>
  <c r="AK123" i="11"/>
  <c r="AJ123" i="11"/>
  <c r="AI123" i="11"/>
  <c r="AH123" i="11"/>
  <c r="AG123" i="11"/>
  <c r="AF123" i="11"/>
  <c r="AE123" i="11"/>
  <c r="AD123" i="11"/>
  <c r="AC123" i="11"/>
  <c r="AB123" i="11"/>
  <c r="AA123" i="11"/>
  <c r="Z123" i="11"/>
  <c r="Y123" i="11"/>
  <c r="X123" i="11"/>
  <c r="W123" i="11"/>
  <c r="V123" i="11"/>
  <c r="U123" i="11"/>
  <c r="T123" i="11"/>
  <c r="S123" i="11"/>
  <c r="R123" i="11"/>
  <c r="Q123" i="11"/>
  <c r="P123" i="11"/>
  <c r="O123" i="11"/>
  <c r="N123" i="11"/>
  <c r="M123" i="11"/>
  <c r="L123" i="11"/>
  <c r="J123" i="11"/>
  <c r="I123" i="11"/>
  <c r="H123" i="11"/>
  <c r="G123"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O107" i="11"/>
  <c r="G115" i="11"/>
  <c r="AO119" i="11"/>
  <c r="AN119" i="11"/>
  <c r="AM119" i="11"/>
  <c r="AL119" i="11"/>
  <c r="AK119" i="11"/>
  <c r="AJ119" i="11"/>
  <c r="AI119" i="11"/>
  <c r="AH119" i="11"/>
  <c r="AG119" i="11"/>
  <c r="AF119" i="11"/>
  <c r="AE119" i="11"/>
  <c r="AD119" i="11"/>
  <c r="AC119" i="11"/>
  <c r="AB119" i="11"/>
  <c r="AA119" i="11"/>
  <c r="Z119" i="11"/>
  <c r="Y119" i="11"/>
  <c r="X119" i="11"/>
  <c r="W119" i="11"/>
  <c r="V119" i="11"/>
  <c r="U119" i="11"/>
  <c r="T119" i="11"/>
  <c r="S119" i="11"/>
  <c r="R119" i="11"/>
  <c r="Q119" i="11"/>
  <c r="P119" i="11"/>
  <c r="O119" i="11"/>
  <c r="N119" i="11"/>
  <c r="M119" i="11"/>
  <c r="L119" i="11"/>
  <c r="K119" i="11"/>
  <c r="J119" i="11"/>
  <c r="I119" i="11"/>
  <c r="H119" i="11"/>
  <c r="G119" i="11"/>
  <c r="AO115" i="11"/>
  <c r="AN115" i="11"/>
  <c r="AM115" i="11"/>
  <c r="AL115" i="11"/>
  <c r="AK115" i="11"/>
  <c r="AJ115" i="11"/>
  <c r="AI115" i="11"/>
  <c r="AH115" i="11"/>
  <c r="AG115" i="11"/>
  <c r="AF115" i="11"/>
  <c r="AE115" i="11"/>
  <c r="AD115" i="11"/>
  <c r="AC115" i="11"/>
  <c r="AB115" i="11"/>
  <c r="AA115" i="11"/>
  <c r="Z115" i="11"/>
  <c r="Y115" i="11"/>
  <c r="X115" i="11"/>
  <c r="W115" i="11"/>
  <c r="V115" i="11"/>
  <c r="U115" i="11"/>
  <c r="T115" i="11"/>
  <c r="S115" i="11"/>
  <c r="R115" i="11"/>
  <c r="Q115" i="11"/>
  <c r="P115" i="11"/>
  <c r="O115" i="11"/>
  <c r="N115" i="11"/>
  <c r="M115" i="11"/>
  <c r="L115" i="11"/>
  <c r="K115" i="11"/>
  <c r="J115" i="11"/>
  <c r="I115" i="11"/>
  <c r="H115" i="11"/>
  <c r="AO111" i="11"/>
  <c r="AN111" i="11"/>
  <c r="AM111" i="11"/>
  <c r="AL111" i="11"/>
  <c r="AK111" i="11"/>
  <c r="AJ111" i="11"/>
  <c r="AI111" i="11"/>
  <c r="AH111" i="11"/>
  <c r="AG111" i="11"/>
  <c r="AF111" i="11"/>
  <c r="AE111" i="11"/>
  <c r="AD111" i="11"/>
  <c r="AC111" i="11"/>
  <c r="AB111" i="11"/>
  <c r="AA111" i="11"/>
  <c r="Z111" i="11"/>
  <c r="Y111" i="11"/>
  <c r="X111" i="11"/>
  <c r="W111" i="11"/>
  <c r="V111" i="11"/>
  <c r="U111" i="11"/>
  <c r="T111" i="11"/>
  <c r="S111" i="11"/>
  <c r="R111" i="11"/>
  <c r="Q111" i="11"/>
  <c r="P111" i="11"/>
  <c r="O111" i="11"/>
  <c r="N111" i="11"/>
  <c r="M111" i="11"/>
  <c r="L111" i="11"/>
  <c r="K111" i="11"/>
  <c r="J111" i="11"/>
  <c r="I111" i="11"/>
  <c r="H111" i="11"/>
  <c r="G111" i="11"/>
  <c r="AO107" i="11"/>
  <c r="AN107" i="11"/>
  <c r="AM107" i="11"/>
  <c r="AL107" i="11"/>
  <c r="AK107" i="11"/>
  <c r="AJ107" i="11"/>
  <c r="AI107" i="11"/>
  <c r="AH107" i="11"/>
  <c r="AG107" i="11"/>
  <c r="AF107" i="11"/>
  <c r="AE107" i="11"/>
  <c r="AD107" i="11"/>
  <c r="AC107" i="11"/>
  <c r="AB107" i="11"/>
  <c r="AA107" i="11"/>
  <c r="Z107" i="11"/>
  <c r="Y107" i="11"/>
  <c r="X107" i="11"/>
  <c r="W107" i="11"/>
  <c r="V107" i="11"/>
  <c r="U107" i="11"/>
  <c r="T107" i="11"/>
  <c r="S107" i="11"/>
  <c r="R107" i="11"/>
  <c r="Q107" i="11"/>
  <c r="P107" i="11"/>
  <c r="N107" i="11"/>
  <c r="M107" i="11"/>
  <c r="L107" i="11"/>
  <c r="K107" i="11"/>
  <c r="J107" i="11"/>
  <c r="I107" i="11"/>
  <c r="H107" i="11"/>
  <c r="G107" i="11"/>
  <c r="AO103" i="11"/>
  <c r="AN103" i="11"/>
  <c r="AM103" i="11"/>
  <c r="AL103" i="11"/>
  <c r="AK103" i="11"/>
  <c r="AJ103" i="11"/>
  <c r="AI103" i="11"/>
  <c r="AH103" i="11"/>
  <c r="AG103" i="11"/>
  <c r="AF103" i="11"/>
  <c r="AE103" i="11"/>
  <c r="AD103" i="11"/>
  <c r="AC103" i="11"/>
  <c r="AB103" i="11"/>
  <c r="AA103" i="11"/>
  <c r="Z103" i="11"/>
  <c r="Y103" i="11"/>
  <c r="X103" i="11"/>
  <c r="W103" i="11"/>
  <c r="V103" i="11"/>
  <c r="U103" i="11"/>
  <c r="T103" i="11"/>
  <c r="S103" i="11"/>
  <c r="R103" i="11"/>
  <c r="Q103" i="11"/>
  <c r="P103" i="11"/>
  <c r="O103" i="11"/>
  <c r="N103" i="11"/>
  <c r="M103" i="11"/>
  <c r="L103" i="11"/>
  <c r="K103" i="11"/>
  <c r="J103" i="11"/>
  <c r="I103" i="11"/>
  <c r="H103" i="11"/>
  <c r="G103" i="11"/>
  <c r="AO99" i="11"/>
  <c r="AN99" i="11"/>
  <c r="AM99" i="11"/>
  <c r="AL99" i="11"/>
  <c r="AK99" i="11"/>
  <c r="AJ99" i="11"/>
  <c r="AI99" i="11"/>
  <c r="AH99" i="11"/>
  <c r="AG99" i="11"/>
  <c r="AF99" i="11"/>
  <c r="AE99" i="11"/>
  <c r="AD99" i="11"/>
  <c r="AC99" i="11"/>
  <c r="AB99" i="11"/>
  <c r="AA99" i="11"/>
  <c r="Z99" i="11"/>
  <c r="Y99" i="11"/>
  <c r="X99" i="11"/>
  <c r="W99" i="11"/>
  <c r="V99" i="11"/>
  <c r="U99" i="11"/>
  <c r="T99" i="11"/>
  <c r="S99" i="11"/>
  <c r="R99" i="11"/>
  <c r="Q99" i="11"/>
  <c r="P99" i="11"/>
  <c r="O99" i="11"/>
  <c r="N99" i="11"/>
  <c r="M99" i="11"/>
  <c r="L99" i="11"/>
  <c r="K99" i="11"/>
  <c r="J99" i="11"/>
  <c r="I99" i="11"/>
  <c r="H99" i="11"/>
  <c r="G99"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AO71" i="11"/>
  <c r="AN71" i="11"/>
  <c r="AM71" i="11"/>
  <c r="AL71" i="11"/>
  <c r="AK71" i="11"/>
  <c r="AJ71" i="11"/>
  <c r="AI71" i="11"/>
  <c r="AH71" i="11"/>
  <c r="AG71" i="11"/>
  <c r="AF71"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G63" i="11"/>
  <c r="AO63" i="11"/>
  <c r="AN63" i="11"/>
  <c r="AM63"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G51" i="11"/>
  <c r="G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J38" i="11"/>
  <c r="I38" i="11"/>
  <c r="H38"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J36" i="11"/>
  <c r="I36" i="11"/>
  <c r="H36" i="11"/>
  <c r="G36" i="11"/>
  <c r="G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J34" i="11"/>
  <c r="I34" i="11"/>
  <c r="H34" i="11"/>
  <c r="G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J32" i="11"/>
  <c r="I32" i="11"/>
  <c r="H32" i="11"/>
  <c r="AO30" i="11"/>
  <c r="AN30" i="11"/>
  <c r="AM30" i="11"/>
  <c r="AL30" i="11"/>
  <c r="AK30" i="11"/>
  <c r="AJ30" i="11"/>
  <c r="AI30" i="11"/>
  <c r="AH30" i="11"/>
  <c r="AG30" i="11"/>
  <c r="AF30" i="11"/>
  <c r="AE30" i="11"/>
  <c r="AD30" i="11"/>
  <c r="AC30" i="11"/>
  <c r="AB30" i="11"/>
  <c r="AA30" i="11"/>
  <c r="Z30" i="11"/>
  <c r="Y30" i="11"/>
  <c r="X30" i="11"/>
  <c r="W30" i="11"/>
  <c r="V30" i="11"/>
  <c r="U30" i="11"/>
  <c r="T30" i="11"/>
  <c r="S30" i="11"/>
  <c r="R30" i="11"/>
  <c r="Q30" i="11"/>
  <c r="P30" i="11"/>
  <c r="O30" i="11"/>
  <c r="N30" i="11"/>
  <c r="M30" i="11"/>
  <c r="L30" i="11"/>
  <c r="K30" i="11"/>
  <c r="J30" i="11"/>
  <c r="I30" i="11"/>
  <c r="H30" i="11"/>
  <c r="G30"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J26" i="11"/>
  <c r="I26" i="11"/>
  <c r="H26"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G20" i="11"/>
  <c r="G18"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J20" i="11"/>
  <c r="I20" i="11"/>
  <c r="H20"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D24" i="12" l="1"/>
  <c r="AN24" i="12"/>
  <c r="BD24" i="12"/>
  <c r="AN25" i="12"/>
  <c r="E40" i="12"/>
  <c r="D40" i="12"/>
  <c r="AN40" i="12"/>
  <c r="BD40" i="12"/>
  <c r="AN41" i="12"/>
  <c r="D20" i="12"/>
  <c r="AN21" i="12"/>
  <c r="BD20" i="12"/>
  <c r="AN20" i="12"/>
  <c r="D38" i="12"/>
  <c r="AN38" i="12"/>
  <c r="AN39" i="12"/>
  <c r="BD38" i="12"/>
  <c r="D26" i="12"/>
  <c r="BD26" i="12"/>
  <c r="AN26" i="12"/>
  <c r="AN27" i="12"/>
  <c r="D42" i="12"/>
  <c r="BD42" i="12"/>
  <c r="AN43" i="12"/>
  <c r="AN42" i="12"/>
  <c r="D36" i="12"/>
  <c r="AN37" i="12"/>
  <c r="BD36" i="12"/>
  <c r="AN36" i="12"/>
  <c r="D22" i="12"/>
  <c r="AN22" i="12"/>
  <c r="AN23" i="12"/>
  <c r="BD22" i="12"/>
  <c r="D28" i="12"/>
  <c r="AN29" i="12"/>
  <c r="AN28" i="12"/>
  <c r="BD28" i="12"/>
  <c r="D44" i="12"/>
  <c r="AN45" i="12"/>
  <c r="BD44" i="12"/>
  <c r="AN44" i="12"/>
  <c r="D30" i="12"/>
  <c r="BD30" i="12"/>
  <c r="AN30" i="12"/>
  <c r="AN31" i="12"/>
  <c r="D46" i="12"/>
  <c r="BD46" i="12"/>
  <c r="AN46" i="12"/>
  <c r="AN47" i="12"/>
  <c r="D16" i="12"/>
  <c r="BD16" i="12"/>
  <c r="AN17" i="12"/>
  <c r="AN16" i="12"/>
  <c r="D32" i="12"/>
  <c r="BD32" i="12"/>
  <c r="AN32" i="12"/>
  <c r="AN33" i="12"/>
  <c r="D48" i="12"/>
  <c r="BD48" i="12"/>
  <c r="AN48" i="12"/>
  <c r="AN49" i="12"/>
  <c r="D18" i="12"/>
  <c r="AN19" i="12"/>
  <c r="AN18" i="12"/>
  <c r="BD18" i="12"/>
  <c r="D34" i="12"/>
  <c r="AN34" i="12"/>
  <c r="AN35" i="12"/>
  <c r="BD34" i="12"/>
  <c r="BD14" i="12"/>
  <c r="D14" i="12"/>
  <c r="BD12" i="12"/>
  <c r="D12" i="12"/>
  <c r="E44" i="12"/>
  <c r="AL44" i="12"/>
  <c r="O44" i="12"/>
  <c r="Z44" i="12"/>
  <c r="AF45" i="12"/>
  <c r="N45" i="12"/>
  <c r="AK45" i="12"/>
  <c r="L45" i="12"/>
  <c r="L44" i="12"/>
  <c r="M44" i="12"/>
  <c r="W44" i="12"/>
  <c r="H44" i="12"/>
  <c r="AH44" i="12"/>
  <c r="AH45" i="12"/>
  <c r="X45" i="12"/>
  <c r="F45" i="12"/>
  <c r="AC45" i="12"/>
  <c r="T44" i="12"/>
  <c r="U44" i="12"/>
  <c r="AE44" i="12"/>
  <c r="P44" i="12"/>
  <c r="Z45" i="12"/>
  <c r="P45" i="12"/>
  <c r="AM45" i="12"/>
  <c r="U45" i="12"/>
  <c r="AB44" i="12"/>
  <c r="AC44" i="12"/>
  <c r="AM44" i="12"/>
  <c r="X44" i="12"/>
  <c r="I44" i="12"/>
  <c r="AI45" i="12"/>
  <c r="R45" i="12"/>
  <c r="H45" i="12"/>
  <c r="AE45" i="12"/>
  <c r="M45" i="12"/>
  <c r="K44" i="12"/>
  <c r="AJ44" i="12"/>
  <c r="AK44" i="12"/>
  <c r="F44" i="12"/>
  <c r="AF44" i="12"/>
  <c r="Q44" i="12"/>
  <c r="AA45" i="12"/>
  <c r="J45" i="12"/>
  <c r="AG45" i="12"/>
  <c r="W45" i="12"/>
  <c r="S44" i="12"/>
  <c r="N44" i="12"/>
  <c r="Y44" i="12"/>
  <c r="S45" i="12"/>
  <c r="Y45" i="12"/>
  <c r="O45" i="12"/>
  <c r="AL45" i="12"/>
  <c r="AJ45" i="12"/>
  <c r="AA44" i="12"/>
  <c r="V44" i="12"/>
  <c r="AG44" i="12"/>
  <c r="J44" i="12"/>
  <c r="K45" i="12"/>
  <c r="Q45" i="12"/>
  <c r="G45" i="12"/>
  <c r="AD45" i="12"/>
  <c r="AB45" i="12"/>
  <c r="AI44" i="12"/>
  <c r="AD44" i="12"/>
  <c r="G44" i="12"/>
  <c r="R44" i="12"/>
  <c r="I45" i="12"/>
  <c r="E45" i="12"/>
  <c r="V45" i="12"/>
  <c r="T45" i="12"/>
  <c r="M42" i="12"/>
  <c r="AL42" i="12"/>
  <c r="H42" i="12"/>
  <c r="AH42" i="12"/>
  <c r="S42" i="12"/>
  <c r="Z43" i="12"/>
  <c r="I43" i="12"/>
  <c r="AF43" i="12"/>
  <c r="N43" i="12"/>
  <c r="U42" i="12"/>
  <c r="P42" i="12"/>
  <c r="AA42" i="12"/>
  <c r="R43" i="12"/>
  <c r="X43" i="12"/>
  <c r="F43" i="12"/>
  <c r="AK43" i="12"/>
  <c r="AI43" i="12"/>
  <c r="AC42" i="12"/>
  <c r="X42" i="12"/>
  <c r="AI42" i="12"/>
  <c r="L42" i="12"/>
  <c r="J43" i="12"/>
  <c r="P43" i="12"/>
  <c r="AM43" i="12"/>
  <c r="AC43" i="12"/>
  <c r="AA43" i="12"/>
  <c r="AK42" i="12"/>
  <c r="G42" i="12"/>
  <c r="AF42" i="12"/>
  <c r="I42" i="12"/>
  <c r="T42" i="12"/>
  <c r="H43" i="12"/>
  <c r="AE43" i="12"/>
  <c r="U43" i="12"/>
  <c r="S43" i="12"/>
  <c r="F42" i="12"/>
  <c r="O42" i="12"/>
  <c r="Q42" i="12"/>
  <c r="AB42" i="12"/>
  <c r="W43" i="12"/>
  <c r="M43" i="12"/>
  <c r="AJ43" i="12"/>
  <c r="K43" i="12"/>
  <c r="N42" i="12"/>
  <c r="W42" i="12"/>
  <c r="Y42" i="12"/>
  <c r="J42" i="12"/>
  <c r="AJ42" i="12"/>
  <c r="AG43" i="12"/>
  <c r="O43" i="12"/>
  <c r="AL43" i="12"/>
  <c r="AB43" i="12"/>
  <c r="V42" i="12"/>
  <c r="AE42" i="12"/>
  <c r="AG42" i="12"/>
  <c r="R42" i="12"/>
  <c r="Y43" i="12"/>
  <c r="G43" i="12"/>
  <c r="AD43" i="12"/>
  <c r="T43" i="12"/>
  <c r="E42" i="12"/>
  <c r="AD42" i="12"/>
  <c r="AM42" i="12"/>
  <c r="Z42" i="12"/>
  <c r="K42" i="12"/>
  <c r="AH43" i="12"/>
  <c r="Q43" i="12"/>
  <c r="E43" i="12"/>
  <c r="V43" i="12"/>
  <c r="L43" i="12"/>
  <c r="L46" i="12"/>
  <c r="AC46" i="12"/>
  <c r="AD46" i="12"/>
  <c r="AG46" i="12"/>
  <c r="R46" i="12"/>
  <c r="Z47" i="12"/>
  <c r="I47" i="12"/>
  <c r="E47" i="12"/>
  <c r="G47" i="12"/>
  <c r="AD47" i="12"/>
  <c r="T46" i="12"/>
  <c r="AK46" i="12"/>
  <c r="AL46" i="12"/>
  <c r="G46" i="12"/>
  <c r="Z46" i="12"/>
  <c r="R47" i="12"/>
  <c r="AF47" i="12"/>
  <c r="V47" i="12"/>
  <c r="AI47" i="12"/>
  <c r="AB46" i="12"/>
  <c r="O46" i="12"/>
  <c r="AH46" i="12"/>
  <c r="K46" i="12"/>
  <c r="J47" i="12"/>
  <c r="X47" i="12"/>
  <c r="N47" i="12"/>
  <c r="AK47" i="12"/>
  <c r="AA47" i="12"/>
  <c r="AJ46" i="12"/>
  <c r="W46" i="12"/>
  <c r="S46" i="12"/>
  <c r="P47" i="12"/>
  <c r="F47" i="12"/>
  <c r="AC47" i="12"/>
  <c r="S47" i="12"/>
  <c r="AE46" i="12"/>
  <c r="H46" i="12"/>
  <c r="AA46" i="12"/>
  <c r="H47" i="12"/>
  <c r="AM47" i="12"/>
  <c r="U47" i="12"/>
  <c r="AJ47" i="12"/>
  <c r="K47" i="12"/>
  <c r="E46" i="12"/>
  <c r="F46" i="12"/>
  <c r="AM46" i="12"/>
  <c r="P46" i="12"/>
  <c r="I46" i="12"/>
  <c r="AI46" i="12"/>
  <c r="AG47" i="12"/>
  <c r="AE47" i="12"/>
  <c r="M47" i="12"/>
  <c r="AB47" i="12"/>
  <c r="M46" i="12"/>
  <c r="N46" i="12"/>
  <c r="X46" i="12"/>
  <c r="Q46" i="12"/>
  <c r="Y47" i="12"/>
  <c r="W47" i="12"/>
  <c r="T47" i="12"/>
  <c r="U46" i="12"/>
  <c r="V46" i="12"/>
  <c r="AF46" i="12"/>
  <c r="Y46" i="12"/>
  <c r="J46" i="12"/>
  <c r="AH47" i="12"/>
  <c r="Q47" i="12"/>
  <c r="O47" i="12"/>
  <c r="AL47" i="12"/>
  <c r="L47" i="12"/>
  <c r="M16" i="12"/>
  <c r="AJ16" i="12"/>
  <c r="O16" i="12"/>
  <c r="AG16" i="12"/>
  <c r="AH16" i="12"/>
  <c r="S16" i="12"/>
  <c r="U16" i="12"/>
  <c r="W16" i="12"/>
  <c r="AA16" i="12"/>
  <c r="AC16" i="12"/>
  <c r="F16" i="12"/>
  <c r="AE16" i="12"/>
  <c r="AI16" i="12"/>
  <c r="AK16" i="12"/>
  <c r="N16" i="12"/>
  <c r="AM16" i="12"/>
  <c r="H16" i="12"/>
  <c r="V16" i="12"/>
  <c r="P16" i="12"/>
  <c r="L16" i="12"/>
  <c r="AD16" i="12"/>
  <c r="X16" i="12"/>
  <c r="I16" i="12"/>
  <c r="J16" i="12"/>
  <c r="T16" i="12"/>
  <c r="AL16" i="12"/>
  <c r="AF16" i="12"/>
  <c r="Q16" i="12"/>
  <c r="R16" i="12"/>
  <c r="AB16" i="12"/>
  <c r="G16" i="12"/>
  <c r="Y16" i="12"/>
  <c r="Z16" i="12"/>
  <c r="K16" i="12"/>
  <c r="E16" i="12"/>
  <c r="K48" i="12"/>
  <c r="V48" i="12"/>
  <c r="G48" i="12"/>
  <c r="Z48" i="12"/>
  <c r="AA49" i="12"/>
  <c r="Y49" i="12"/>
  <c r="F49" i="12"/>
  <c r="U49" i="12"/>
  <c r="AD49" i="12"/>
  <c r="L48" i="12"/>
  <c r="S48" i="12"/>
  <c r="AD48" i="12"/>
  <c r="O48" i="12"/>
  <c r="H48" i="12"/>
  <c r="AH48" i="12"/>
  <c r="R49" i="12"/>
  <c r="P49" i="12"/>
  <c r="AF49" i="12"/>
  <c r="M49" i="12"/>
  <c r="T48" i="12"/>
  <c r="AA48" i="12"/>
  <c r="E48" i="12"/>
  <c r="AL48" i="12"/>
  <c r="W48" i="12"/>
  <c r="P48" i="12"/>
  <c r="J49" i="12"/>
  <c r="H49" i="12"/>
  <c r="X49" i="12"/>
  <c r="AM49" i="12"/>
  <c r="AB48" i="12"/>
  <c r="AI48" i="12"/>
  <c r="M48" i="12"/>
  <c r="AE48" i="12"/>
  <c r="X48" i="12"/>
  <c r="I48" i="12"/>
  <c r="S49" i="12"/>
  <c r="AJ49" i="12"/>
  <c r="AH49" i="12"/>
  <c r="AE49" i="12"/>
  <c r="AJ48" i="12"/>
  <c r="U48" i="12"/>
  <c r="AM48" i="12"/>
  <c r="AF48" i="12"/>
  <c r="Q48" i="12"/>
  <c r="K49" i="12"/>
  <c r="AB49" i="12"/>
  <c r="Z49" i="12"/>
  <c r="E49" i="12"/>
  <c r="W49" i="12"/>
  <c r="AC48" i="12"/>
  <c r="Y48" i="12"/>
  <c r="AK49" i="12"/>
  <c r="Q49" i="12"/>
  <c r="O49" i="12"/>
  <c r="T49" i="12"/>
  <c r="AK48" i="12"/>
  <c r="F48" i="12"/>
  <c r="AG48" i="12"/>
  <c r="J48" i="12"/>
  <c r="AC49" i="12"/>
  <c r="I49" i="12"/>
  <c r="G49" i="12"/>
  <c r="V49" i="12"/>
  <c r="L49" i="12"/>
  <c r="N48" i="12"/>
  <c r="R48" i="12"/>
  <c r="AI49" i="12"/>
  <c r="AG49" i="12"/>
  <c r="N49" i="12"/>
  <c r="AL49" i="12"/>
  <c r="AK19" i="12"/>
  <c r="L19" i="12"/>
  <c r="J19" i="12"/>
  <c r="O19" i="12"/>
  <c r="AC19" i="12"/>
  <c r="AI19" i="12"/>
  <c r="AG19" i="12"/>
  <c r="G19" i="12"/>
  <c r="AL19" i="12"/>
  <c r="U19" i="12"/>
  <c r="AA19" i="12"/>
  <c r="Y19" i="12"/>
  <c r="AD19" i="12"/>
  <c r="M19" i="12"/>
  <c r="S19" i="12"/>
  <c r="Q19" i="12"/>
  <c r="E19" i="12"/>
  <c r="V19" i="12"/>
  <c r="K19" i="12"/>
  <c r="I19" i="12"/>
  <c r="AF19" i="12"/>
  <c r="N19" i="12"/>
  <c r="AJ19" i="12"/>
  <c r="AH19" i="12"/>
  <c r="X19" i="12"/>
  <c r="AM19" i="12"/>
  <c r="F19" i="12"/>
  <c r="AB19" i="12"/>
  <c r="Z19" i="12"/>
  <c r="P19" i="12"/>
  <c r="AE19" i="12"/>
  <c r="T19" i="12"/>
  <c r="R19" i="12"/>
  <c r="H19" i="12"/>
  <c r="W19" i="12"/>
  <c r="AE21" i="12"/>
  <c r="F21" i="12"/>
  <c r="L21" i="12"/>
  <c r="J21" i="12"/>
  <c r="AG21" i="12"/>
  <c r="W21" i="12"/>
  <c r="AK21" i="12"/>
  <c r="AI21" i="12"/>
  <c r="Y21" i="12"/>
  <c r="O21" i="12"/>
  <c r="AC21" i="12"/>
  <c r="AA21" i="12"/>
  <c r="Q21" i="12"/>
  <c r="E21" i="12"/>
  <c r="G21" i="12"/>
  <c r="U21" i="12"/>
  <c r="S21" i="12"/>
  <c r="I21" i="12"/>
  <c r="AF21" i="12"/>
  <c r="AL21" i="12"/>
  <c r="M21" i="12"/>
  <c r="K21" i="12"/>
  <c r="X21" i="12"/>
  <c r="AD21" i="12"/>
  <c r="AJ21" i="12"/>
  <c r="AH21" i="12"/>
  <c r="P21" i="12"/>
  <c r="V21" i="12"/>
  <c r="AB21" i="12"/>
  <c r="Z21" i="12"/>
  <c r="H21" i="12"/>
  <c r="AM21" i="12"/>
  <c r="N21" i="12"/>
  <c r="T21" i="12"/>
  <c r="R21" i="12"/>
  <c r="Q36" i="12"/>
  <c r="S36" i="12"/>
  <c r="V37" i="12"/>
  <c r="L37" i="12"/>
  <c r="J37" i="12"/>
  <c r="AG37" i="12"/>
  <c r="G36" i="12"/>
  <c r="Y36" i="12"/>
  <c r="AA36" i="12"/>
  <c r="L36" i="12"/>
  <c r="E36" i="12"/>
  <c r="AM37" i="12"/>
  <c r="N37" i="12"/>
  <c r="AI37" i="12"/>
  <c r="Y37" i="12"/>
  <c r="O36" i="12"/>
  <c r="AG36" i="12"/>
  <c r="AI36" i="12"/>
  <c r="T36" i="12"/>
  <c r="M36" i="12"/>
  <c r="AE37" i="12"/>
  <c r="F37" i="12"/>
  <c r="AK37" i="12"/>
  <c r="AA37" i="12"/>
  <c r="Q37" i="12"/>
  <c r="W36" i="12"/>
  <c r="AB36" i="12"/>
  <c r="U36" i="12"/>
  <c r="F36" i="12"/>
  <c r="W37" i="12"/>
  <c r="AC37" i="12"/>
  <c r="S37" i="12"/>
  <c r="I37" i="12"/>
  <c r="E37" i="12"/>
  <c r="H36" i="12"/>
  <c r="AE36" i="12"/>
  <c r="J36" i="12"/>
  <c r="AJ36" i="12"/>
  <c r="AC36" i="12"/>
  <c r="N36" i="12"/>
  <c r="O37" i="12"/>
  <c r="U37" i="12"/>
  <c r="K37" i="12"/>
  <c r="AF37" i="12"/>
  <c r="P36" i="12"/>
  <c r="AM36" i="12"/>
  <c r="R36" i="12"/>
  <c r="AK36" i="12"/>
  <c r="V36" i="12"/>
  <c r="G37" i="12"/>
  <c r="M37" i="12"/>
  <c r="AJ37" i="12"/>
  <c r="AH37" i="12"/>
  <c r="X37" i="12"/>
  <c r="X36" i="12"/>
  <c r="Z36" i="12"/>
  <c r="AD36" i="12"/>
  <c r="AL37" i="12"/>
  <c r="AB37" i="12"/>
  <c r="Z37" i="12"/>
  <c r="P37" i="12"/>
  <c r="AF36" i="12"/>
  <c r="I36" i="12"/>
  <c r="AH36" i="12"/>
  <c r="K36" i="12"/>
  <c r="AL36" i="12"/>
  <c r="AD37" i="12"/>
  <c r="T37" i="12"/>
  <c r="R37" i="12"/>
  <c r="H37" i="12"/>
  <c r="H23" i="12"/>
  <c r="N23" i="12"/>
  <c r="L23" i="12"/>
  <c r="Y23" i="12"/>
  <c r="AM23" i="12"/>
  <c r="F23" i="12"/>
  <c r="AK23" i="12"/>
  <c r="AI23" i="12"/>
  <c r="Q23" i="12"/>
  <c r="AE23" i="12"/>
  <c r="AC23" i="12"/>
  <c r="AA23" i="12"/>
  <c r="I23" i="12"/>
  <c r="W23" i="12"/>
  <c r="U23" i="12"/>
  <c r="S23" i="12"/>
  <c r="E23" i="12"/>
  <c r="O23" i="12"/>
  <c r="M23" i="12"/>
  <c r="K23" i="12"/>
  <c r="AH23" i="12"/>
  <c r="AF23" i="12"/>
  <c r="G23" i="12"/>
  <c r="AL23" i="12"/>
  <c r="AJ23" i="12"/>
  <c r="Z23" i="12"/>
  <c r="X23" i="12"/>
  <c r="AD23" i="12"/>
  <c r="AB23" i="12"/>
  <c r="R23" i="12"/>
  <c r="P23" i="12"/>
  <c r="V23" i="12"/>
  <c r="T23" i="12"/>
  <c r="J23" i="12"/>
  <c r="AG23" i="12"/>
  <c r="H38" i="12"/>
  <c r="W38" i="12"/>
  <c r="J38" i="12"/>
  <c r="AJ38" i="12"/>
  <c r="U38" i="12"/>
  <c r="F38" i="12"/>
  <c r="W39" i="12"/>
  <c r="U39" i="12"/>
  <c r="K39" i="12"/>
  <c r="E39" i="12"/>
  <c r="P38" i="12"/>
  <c r="AE38" i="12"/>
  <c r="R38" i="12"/>
  <c r="AC38" i="12"/>
  <c r="N38" i="12"/>
  <c r="O39" i="12"/>
  <c r="M39" i="12"/>
  <c r="AJ39" i="12"/>
  <c r="AH39" i="12"/>
  <c r="AF39" i="12"/>
  <c r="X38" i="12"/>
  <c r="AM38" i="12"/>
  <c r="Z38" i="12"/>
  <c r="AK38" i="12"/>
  <c r="V38" i="12"/>
  <c r="G39" i="12"/>
  <c r="AB39" i="12"/>
  <c r="Z39" i="12"/>
  <c r="X39" i="12"/>
  <c r="AF38" i="12"/>
  <c r="I38" i="12"/>
  <c r="AH38" i="12"/>
  <c r="K38" i="12"/>
  <c r="AD38" i="12"/>
  <c r="AL39" i="12"/>
  <c r="T39" i="12"/>
  <c r="R39" i="12"/>
  <c r="P39" i="12"/>
  <c r="Q38" i="12"/>
  <c r="S38" i="12"/>
  <c r="AL38" i="12"/>
  <c r="AD39" i="12"/>
  <c r="L39" i="12"/>
  <c r="J39" i="12"/>
  <c r="AG39" i="12"/>
  <c r="H39" i="12"/>
  <c r="Y38" i="12"/>
  <c r="AA38" i="12"/>
  <c r="L38" i="12"/>
  <c r="V39" i="12"/>
  <c r="AI39" i="12"/>
  <c r="Y39" i="12"/>
  <c r="G38" i="12"/>
  <c r="AG38" i="12"/>
  <c r="AI38" i="12"/>
  <c r="T38" i="12"/>
  <c r="E38" i="12"/>
  <c r="AM39" i="12"/>
  <c r="N39" i="12"/>
  <c r="AK39" i="12"/>
  <c r="AA39" i="12"/>
  <c r="Q39" i="12"/>
  <c r="O38" i="12"/>
  <c r="AB38" i="12"/>
  <c r="M38" i="12"/>
  <c r="AE39" i="12"/>
  <c r="F39" i="12"/>
  <c r="AC39" i="12"/>
  <c r="S39" i="12"/>
  <c r="I39" i="12"/>
  <c r="AM40" i="12"/>
  <c r="P40" i="12"/>
  <c r="R40" i="12"/>
  <c r="AC40" i="12"/>
  <c r="E41" i="12"/>
  <c r="N41" i="12"/>
  <c r="L41" i="12"/>
  <c r="AI41" i="12"/>
  <c r="J41" i="12"/>
  <c r="X40" i="12"/>
  <c r="Z40" i="12"/>
  <c r="K40" i="12"/>
  <c r="AK40" i="12"/>
  <c r="AF41" i="12"/>
  <c r="F41" i="12"/>
  <c r="AK41" i="12"/>
  <c r="AA41" i="12"/>
  <c r="AF40" i="12"/>
  <c r="AH40" i="12"/>
  <c r="S40" i="12"/>
  <c r="X41" i="12"/>
  <c r="AM41" i="12"/>
  <c r="AC41" i="12"/>
  <c r="S41" i="12"/>
  <c r="F40" i="12"/>
  <c r="AA40" i="12"/>
  <c r="L40" i="12"/>
  <c r="AG41" i="12"/>
  <c r="P41" i="12"/>
  <c r="AE41" i="12"/>
  <c r="U41" i="12"/>
  <c r="K41" i="12"/>
  <c r="G40" i="12"/>
  <c r="N40" i="12"/>
  <c r="I40" i="12"/>
  <c r="AI40" i="12"/>
  <c r="T40" i="12"/>
  <c r="Y41" i="12"/>
  <c r="H41" i="12"/>
  <c r="W41" i="12"/>
  <c r="M41" i="12"/>
  <c r="O40" i="12"/>
  <c r="V40" i="12"/>
  <c r="Q40" i="12"/>
  <c r="AB40" i="12"/>
  <c r="Q41" i="12"/>
  <c r="O41" i="12"/>
  <c r="AL41" i="12"/>
  <c r="AJ41" i="12"/>
  <c r="AH41" i="12"/>
  <c r="W40" i="12"/>
  <c r="AD40" i="12"/>
  <c r="Y40" i="12"/>
  <c r="AJ40" i="12"/>
  <c r="M40" i="12"/>
  <c r="I41" i="12"/>
  <c r="G41" i="12"/>
  <c r="AD41" i="12"/>
  <c r="AB41" i="12"/>
  <c r="Z41" i="12"/>
  <c r="AE40" i="12"/>
  <c r="AL40" i="12"/>
  <c r="H40" i="12"/>
  <c r="AG40" i="12"/>
  <c r="J40" i="12"/>
  <c r="U40" i="12"/>
  <c r="V41" i="12"/>
  <c r="T41" i="12"/>
  <c r="R41" i="12"/>
  <c r="N28" i="12"/>
  <c r="E28" i="12"/>
  <c r="N29" i="12"/>
  <c r="M29" i="12"/>
  <c r="O28" i="12"/>
  <c r="AI29" i="12"/>
  <c r="I28" i="12"/>
  <c r="AG29" i="12"/>
  <c r="S28" i="12"/>
  <c r="O29" i="12"/>
  <c r="V28" i="12"/>
  <c r="M28" i="12"/>
  <c r="F29" i="12"/>
  <c r="W28" i="12"/>
  <c r="AA29" i="12"/>
  <c r="Q28" i="12"/>
  <c r="Y29" i="12"/>
  <c r="AA28" i="12"/>
  <c r="L28" i="12"/>
  <c r="G29" i="12"/>
  <c r="AD28" i="12"/>
  <c r="U28" i="12"/>
  <c r="AE28" i="12"/>
  <c r="S29" i="12"/>
  <c r="Y28" i="12"/>
  <c r="Q29" i="12"/>
  <c r="AI28" i="12"/>
  <c r="T28" i="12"/>
  <c r="AL28" i="12"/>
  <c r="AC28" i="12"/>
  <c r="AM28" i="12"/>
  <c r="K29" i="12"/>
  <c r="AG28" i="12"/>
  <c r="I29" i="12"/>
  <c r="E29" i="12"/>
  <c r="AB28" i="12"/>
  <c r="AK28" i="12"/>
  <c r="AJ29" i="12"/>
  <c r="H28" i="12"/>
  <c r="AH29" i="12"/>
  <c r="J28" i="12"/>
  <c r="AF29" i="12"/>
  <c r="AJ28" i="12"/>
  <c r="AL29" i="12"/>
  <c r="AK29" i="12"/>
  <c r="AB29" i="12"/>
  <c r="P28" i="12"/>
  <c r="Z29" i="12"/>
  <c r="R28" i="12"/>
  <c r="X29" i="12"/>
  <c r="AM29" i="12"/>
  <c r="AD29" i="12"/>
  <c r="AC29" i="12"/>
  <c r="T29" i="12"/>
  <c r="X28" i="12"/>
  <c r="R29" i="12"/>
  <c r="Z28" i="12"/>
  <c r="P29" i="12"/>
  <c r="AE29" i="12"/>
  <c r="F28" i="12"/>
  <c r="V29" i="12"/>
  <c r="U29" i="12"/>
  <c r="G28" i="12"/>
  <c r="L29" i="12"/>
  <c r="AF28" i="12"/>
  <c r="J29" i="12"/>
  <c r="AH28" i="12"/>
  <c r="K28" i="12"/>
  <c r="H29" i="12"/>
  <c r="W29" i="12"/>
  <c r="AC26" i="12"/>
  <c r="AE26" i="12"/>
  <c r="AD27" i="12"/>
  <c r="I26" i="12"/>
  <c r="AJ27" i="12"/>
  <c r="S26" i="12"/>
  <c r="J27" i="12"/>
  <c r="AK26" i="12"/>
  <c r="AM26" i="12"/>
  <c r="V27" i="12"/>
  <c r="Q26" i="12"/>
  <c r="AB27" i="12"/>
  <c r="AA26" i="12"/>
  <c r="L26" i="12"/>
  <c r="F26" i="12"/>
  <c r="AM27" i="12"/>
  <c r="X27" i="12"/>
  <c r="N27" i="12"/>
  <c r="Y26" i="12"/>
  <c r="T27" i="12"/>
  <c r="AI26" i="12"/>
  <c r="T26" i="12"/>
  <c r="N26" i="12"/>
  <c r="AE27" i="12"/>
  <c r="H26" i="12"/>
  <c r="F27" i="12"/>
  <c r="AG26" i="12"/>
  <c r="E27" i="12"/>
  <c r="L27" i="12"/>
  <c r="AI27" i="12"/>
  <c r="AB26" i="12"/>
  <c r="V26" i="12"/>
  <c r="AG27" i="12"/>
  <c r="AF27" i="12"/>
  <c r="W27" i="12"/>
  <c r="P26" i="12"/>
  <c r="AK27" i="12"/>
  <c r="J26" i="12"/>
  <c r="AA27" i="12"/>
  <c r="AJ26" i="12"/>
  <c r="E26" i="12"/>
  <c r="AD26" i="12"/>
  <c r="Y27" i="12"/>
  <c r="G26" i="12"/>
  <c r="O27" i="12"/>
  <c r="X26" i="12"/>
  <c r="AC27" i="12"/>
  <c r="R26" i="12"/>
  <c r="S27" i="12"/>
  <c r="AH27" i="12"/>
  <c r="M26" i="12"/>
  <c r="AL26" i="12"/>
  <c r="Q27" i="12"/>
  <c r="O26" i="12"/>
  <c r="G27" i="12"/>
  <c r="AF26" i="12"/>
  <c r="U27" i="12"/>
  <c r="Z26" i="12"/>
  <c r="P27" i="12"/>
  <c r="K27" i="12"/>
  <c r="Z27" i="12"/>
  <c r="U26" i="12"/>
  <c r="I27" i="12"/>
  <c r="W26" i="12"/>
  <c r="AL27" i="12"/>
  <c r="H27" i="12"/>
  <c r="M27" i="12"/>
  <c r="AH26" i="12"/>
  <c r="K26" i="12"/>
  <c r="R27" i="12"/>
  <c r="H30" i="12"/>
  <c r="P30" i="12"/>
  <c r="X30" i="12"/>
  <c r="AF30" i="12"/>
  <c r="G31" i="12"/>
  <c r="O31" i="12"/>
  <c r="W31" i="12"/>
  <c r="AE31" i="12"/>
  <c r="E31" i="12"/>
  <c r="AE30" i="12"/>
  <c r="I30" i="12"/>
  <c r="Q30" i="12"/>
  <c r="Y30" i="12"/>
  <c r="AG30" i="12"/>
  <c r="H31" i="12"/>
  <c r="P31" i="12"/>
  <c r="X31" i="12"/>
  <c r="AF31" i="12"/>
  <c r="E30" i="12"/>
  <c r="F31" i="12"/>
  <c r="J30" i="12"/>
  <c r="R30" i="12"/>
  <c r="Z30" i="12"/>
  <c r="AH30" i="12"/>
  <c r="I31" i="12"/>
  <c r="Q31" i="12"/>
  <c r="Y31" i="12"/>
  <c r="AG31" i="12"/>
  <c r="G30" i="12"/>
  <c r="AD31" i="12"/>
  <c r="K30" i="12"/>
  <c r="S30" i="12"/>
  <c r="AA30" i="12"/>
  <c r="AI30" i="12"/>
  <c r="J31" i="12"/>
  <c r="R31" i="12"/>
  <c r="Z31" i="12"/>
  <c r="AH31" i="12"/>
  <c r="W30" i="12"/>
  <c r="AM30" i="12"/>
  <c r="L30" i="12"/>
  <c r="T30" i="12"/>
  <c r="AB30" i="12"/>
  <c r="AJ30" i="12"/>
  <c r="K31" i="12"/>
  <c r="S31" i="12"/>
  <c r="AA31" i="12"/>
  <c r="AI31" i="12"/>
  <c r="O30" i="12"/>
  <c r="V31" i="12"/>
  <c r="AM31" i="12"/>
  <c r="M30" i="12"/>
  <c r="U30" i="12"/>
  <c r="AC30" i="12"/>
  <c r="AK30" i="12"/>
  <c r="L31" i="12"/>
  <c r="T31" i="12"/>
  <c r="AB31" i="12"/>
  <c r="AJ31" i="12"/>
  <c r="AL31" i="12"/>
  <c r="F30" i="12"/>
  <c r="N30" i="12"/>
  <c r="V30" i="12"/>
  <c r="AD30" i="12"/>
  <c r="AL30" i="12"/>
  <c r="M31" i="12"/>
  <c r="U31" i="12"/>
  <c r="AC31" i="12"/>
  <c r="AK31" i="12"/>
  <c r="N31" i="12"/>
  <c r="H32" i="12"/>
  <c r="P32" i="12"/>
  <c r="X32" i="12"/>
  <c r="AF32" i="12"/>
  <c r="F33" i="12"/>
  <c r="N33" i="12"/>
  <c r="V33" i="12"/>
  <c r="AD33" i="12"/>
  <c r="AL33" i="12"/>
  <c r="G32" i="12"/>
  <c r="M33" i="12"/>
  <c r="I32" i="12"/>
  <c r="Q32" i="12"/>
  <c r="Y32" i="12"/>
  <c r="AG32" i="12"/>
  <c r="G33" i="12"/>
  <c r="O33" i="12"/>
  <c r="W33" i="12"/>
  <c r="AE33" i="12"/>
  <c r="AM33" i="12"/>
  <c r="O32" i="12"/>
  <c r="AC33" i="12"/>
  <c r="J32" i="12"/>
  <c r="R32" i="12"/>
  <c r="Z32" i="12"/>
  <c r="AH32" i="12"/>
  <c r="H33" i="12"/>
  <c r="P33" i="12"/>
  <c r="X33" i="12"/>
  <c r="AF33" i="12"/>
  <c r="E33" i="12"/>
  <c r="W32" i="12"/>
  <c r="K32" i="12"/>
  <c r="S32" i="12"/>
  <c r="AA32" i="12"/>
  <c r="AI32" i="12"/>
  <c r="I33" i="12"/>
  <c r="Q33" i="12"/>
  <c r="Y33" i="12"/>
  <c r="AG33" i="12"/>
  <c r="E32" i="12"/>
  <c r="AM32" i="12"/>
  <c r="L32" i="12"/>
  <c r="T32" i="12"/>
  <c r="AB32" i="12"/>
  <c r="AJ32" i="12"/>
  <c r="J33" i="12"/>
  <c r="R33" i="12"/>
  <c r="Z33" i="12"/>
  <c r="AH33" i="12"/>
  <c r="AE32" i="12"/>
  <c r="M32" i="12"/>
  <c r="U32" i="12"/>
  <c r="AC32" i="12"/>
  <c r="AK32" i="12"/>
  <c r="K33" i="12"/>
  <c r="S33" i="12"/>
  <c r="AA33" i="12"/>
  <c r="AI33" i="12"/>
  <c r="AK33" i="12"/>
  <c r="F32" i="12"/>
  <c r="N32" i="12"/>
  <c r="V32" i="12"/>
  <c r="AD32" i="12"/>
  <c r="AL32" i="12"/>
  <c r="L33" i="12"/>
  <c r="T33" i="12"/>
  <c r="AB33" i="12"/>
  <c r="AJ33" i="12"/>
  <c r="U33" i="12"/>
  <c r="F34" i="12"/>
  <c r="N34" i="12"/>
  <c r="V34" i="12"/>
  <c r="AD34" i="12"/>
  <c r="AL34" i="12"/>
  <c r="L35" i="12"/>
  <c r="T35" i="12"/>
  <c r="AB35" i="12"/>
  <c r="AJ35" i="12"/>
  <c r="M34" i="12"/>
  <c r="G34" i="12"/>
  <c r="O34" i="12"/>
  <c r="W34" i="12"/>
  <c r="AE34" i="12"/>
  <c r="AM34" i="12"/>
  <c r="M35" i="12"/>
  <c r="U35" i="12"/>
  <c r="AC35" i="12"/>
  <c r="AK35" i="12"/>
  <c r="AC34" i="12"/>
  <c r="H34" i="12"/>
  <c r="P34" i="12"/>
  <c r="X34" i="12"/>
  <c r="AF34" i="12"/>
  <c r="F35" i="12"/>
  <c r="N35" i="12"/>
  <c r="V35" i="12"/>
  <c r="AD35" i="12"/>
  <c r="AL35" i="12"/>
  <c r="U34" i="12"/>
  <c r="AI35" i="12"/>
  <c r="I34" i="12"/>
  <c r="Q34" i="12"/>
  <c r="Y34" i="12"/>
  <c r="AG34" i="12"/>
  <c r="G35" i="12"/>
  <c r="O35" i="12"/>
  <c r="W35" i="12"/>
  <c r="AE35" i="12"/>
  <c r="AM35" i="12"/>
  <c r="AK34" i="12"/>
  <c r="J34" i="12"/>
  <c r="R34" i="12"/>
  <c r="Z34" i="12"/>
  <c r="AH34" i="12"/>
  <c r="H35" i="12"/>
  <c r="P35" i="12"/>
  <c r="X35" i="12"/>
  <c r="AF35" i="12"/>
  <c r="E35" i="12"/>
  <c r="S35" i="12"/>
  <c r="K34" i="12"/>
  <c r="S34" i="12"/>
  <c r="AA34" i="12"/>
  <c r="AI34" i="12"/>
  <c r="I35" i="12"/>
  <c r="Q35" i="12"/>
  <c r="Y35" i="12"/>
  <c r="AG35" i="12"/>
  <c r="E34" i="12"/>
  <c r="AA35" i="12"/>
  <c r="L34" i="12"/>
  <c r="T34" i="12"/>
  <c r="AB34" i="12"/>
  <c r="AJ34" i="12"/>
  <c r="J35" i="12"/>
  <c r="R35" i="12"/>
  <c r="Z35" i="12"/>
  <c r="AH35" i="12"/>
  <c r="K35" i="12"/>
  <c r="F24" i="12"/>
  <c r="AL25" i="12"/>
  <c r="P25" i="12"/>
  <c r="AC25" i="12"/>
  <c r="J24" i="12"/>
  <c r="E25" i="12"/>
  <c r="AI25" i="12"/>
  <c r="T24" i="12"/>
  <c r="E24" i="12"/>
  <c r="I25" i="12"/>
  <c r="N24" i="12"/>
  <c r="H25" i="12"/>
  <c r="AD25" i="12"/>
  <c r="W25" i="12"/>
  <c r="U25" i="12"/>
  <c r="R24" i="12"/>
  <c r="W24" i="12"/>
  <c r="AA25" i="12"/>
  <c r="AB24" i="12"/>
  <c r="M24" i="12"/>
  <c r="V24" i="12"/>
  <c r="O24" i="12"/>
  <c r="AM24" i="12"/>
  <c r="V25" i="12"/>
  <c r="M25" i="12"/>
  <c r="Z24" i="12"/>
  <c r="AE25" i="12"/>
  <c r="S25" i="12"/>
  <c r="AJ24" i="12"/>
  <c r="U24" i="12"/>
  <c r="AD24" i="12"/>
  <c r="AM25" i="12"/>
  <c r="O25" i="12"/>
  <c r="N25" i="12"/>
  <c r="I24" i="12"/>
  <c r="AH24" i="12"/>
  <c r="K25" i="12"/>
  <c r="AH25" i="12"/>
  <c r="AC24" i="12"/>
  <c r="AL24" i="12"/>
  <c r="H24" i="12"/>
  <c r="F25" i="12"/>
  <c r="Q24" i="12"/>
  <c r="X25" i="12"/>
  <c r="AJ25" i="12"/>
  <c r="K24" i="12"/>
  <c r="AF25" i="12"/>
  <c r="Z25" i="12"/>
  <c r="AK24" i="12"/>
  <c r="P24" i="12"/>
  <c r="Y24" i="12"/>
  <c r="AE24" i="12"/>
  <c r="AB25" i="12"/>
  <c r="S24" i="12"/>
  <c r="G24" i="12"/>
  <c r="R25" i="12"/>
  <c r="AG25" i="12"/>
  <c r="X24" i="12"/>
  <c r="AG24" i="12"/>
  <c r="G25" i="12"/>
  <c r="T25" i="12"/>
  <c r="AA24" i="12"/>
  <c r="J25" i="12"/>
  <c r="Y25" i="12"/>
  <c r="AF24" i="12"/>
  <c r="AK25" i="12"/>
  <c r="L25" i="12"/>
  <c r="AI24" i="12"/>
  <c r="L24" i="12"/>
  <c r="Q25" i="12"/>
  <c r="K17" i="12"/>
  <c r="S17" i="12"/>
  <c r="AA17" i="12"/>
  <c r="AI17" i="12"/>
  <c r="L17" i="12"/>
  <c r="T17" i="12"/>
  <c r="AB17" i="12"/>
  <c r="AJ17" i="12"/>
  <c r="M17" i="12"/>
  <c r="U17" i="12"/>
  <c r="AC17" i="12"/>
  <c r="AK17" i="12"/>
  <c r="F17" i="12"/>
  <c r="N17" i="12"/>
  <c r="V17" i="12"/>
  <c r="AD17" i="12"/>
  <c r="AL17" i="12"/>
  <c r="G17" i="12"/>
  <c r="O17" i="12"/>
  <c r="W17" i="12"/>
  <c r="AE17" i="12"/>
  <c r="AM17" i="12"/>
  <c r="H17" i="12"/>
  <c r="P17" i="12"/>
  <c r="X17" i="12"/>
  <c r="AF17" i="12"/>
  <c r="E17" i="12"/>
  <c r="I17" i="12"/>
  <c r="Q17" i="12"/>
  <c r="Y17" i="12"/>
  <c r="AG17" i="12"/>
  <c r="J17" i="12"/>
  <c r="R17" i="12"/>
  <c r="Z17" i="12"/>
  <c r="AH17" i="12"/>
  <c r="I18" i="12"/>
  <c r="Q18" i="12"/>
  <c r="Y18" i="12"/>
  <c r="AG18" i="12"/>
  <c r="J18" i="12"/>
  <c r="R18" i="12"/>
  <c r="Z18" i="12"/>
  <c r="AH18" i="12"/>
  <c r="K18" i="12"/>
  <c r="S18" i="12"/>
  <c r="AA18" i="12"/>
  <c r="AI18" i="12"/>
  <c r="E18" i="12"/>
  <c r="L18" i="12"/>
  <c r="T18" i="12"/>
  <c r="AB18" i="12"/>
  <c r="AJ18" i="12"/>
  <c r="M18" i="12"/>
  <c r="U18" i="12"/>
  <c r="AC18" i="12"/>
  <c r="AK18" i="12"/>
  <c r="F18" i="12"/>
  <c r="N18" i="12"/>
  <c r="V18" i="12"/>
  <c r="AD18" i="12"/>
  <c r="AL18" i="12"/>
  <c r="G18" i="12"/>
  <c r="O18" i="12"/>
  <c r="W18" i="12"/>
  <c r="AE18" i="12"/>
  <c r="AM18" i="12"/>
  <c r="H18" i="12"/>
  <c r="P18" i="12"/>
  <c r="X18" i="12"/>
  <c r="AF18" i="12"/>
  <c r="G20" i="12"/>
  <c r="O20" i="12"/>
  <c r="W20" i="12"/>
  <c r="AE20" i="12"/>
  <c r="AM20" i="12"/>
  <c r="H20" i="12"/>
  <c r="P20" i="12"/>
  <c r="X20" i="12"/>
  <c r="AF20" i="12"/>
  <c r="I20" i="12"/>
  <c r="Q20" i="12"/>
  <c r="Y20" i="12"/>
  <c r="AG20" i="12"/>
  <c r="J20" i="12"/>
  <c r="R20" i="12"/>
  <c r="Z20" i="12"/>
  <c r="AH20" i="12"/>
  <c r="K20" i="12"/>
  <c r="S20" i="12"/>
  <c r="AA20" i="12"/>
  <c r="AI20" i="12"/>
  <c r="E20" i="12"/>
  <c r="L20" i="12"/>
  <c r="T20" i="12"/>
  <c r="AB20" i="12"/>
  <c r="AJ20" i="12"/>
  <c r="M20" i="12"/>
  <c r="U20" i="12"/>
  <c r="AC20" i="12"/>
  <c r="AK20" i="12"/>
  <c r="F20" i="12"/>
  <c r="N20" i="12"/>
  <c r="V20" i="12"/>
  <c r="AD20" i="12"/>
  <c r="AL20" i="12"/>
  <c r="M22" i="12"/>
  <c r="U22" i="12"/>
  <c r="AC22" i="12"/>
  <c r="AK22" i="12"/>
  <c r="F22" i="12"/>
  <c r="N22" i="12"/>
  <c r="V22" i="12"/>
  <c r="AD22" i="12"/>
  <c r="AL22" i="12"/>
  <c r="G22" i="12"/>
  <c r="O22" i="12"/>
  <c r="W22" i="12"/>
  <c r="AE22" i="12"/>
  <c r="AM22" i="12"/>
  <c r="H22" i="12"/>
  <c r="P22" i="12"/>
  <c r="X22" i="12"/>
  <c r="AF22" i="12"/>
  <c r="I22" i="12"/>
  <c r="Q22" i="12"/>
  <c r="Y22" i="12"/>
  <c r="AG22" i="12"/>
  <c r="J22" i="12"/>
  <c r="R22" i="12"/>
  <c r="Z22" i="12"/>
  <c r="AH22" i="12"/>
  <c r="K22" i="12"/>
  <c r="S22" i="12"/>
  <c r="AA22" i="12"/>
  <c r="AI22" i="12"/>
  <c r="E22" i="12"/>
  <c r="L22" i="12"/>
  <c r="T22" i="12"/>
  <c r="AB22" i="12"/>
  <c r="AJ22" i="12"/>
  <c r="AF12" i="12"/>
  <c r="AM14" i="12"/>
  <c r="O14" i="12"/>
  <c r="AM12" i="12"/>
  <c r="AE12" i="12"/>
  <c r="W12" i="12"/>
  <c r="O12" i="12"/>
  <c r="G12" i="12"/>
  <c r="E14" i="12"/>
  <c r="AL14" i="12"/>
  <c r="AD14" i="12"/>
  <c r="V14" i="12"/>
  <c r="N14" i="12"/>
  <c r="F14" i="12"/>
  <c r="P12" i="12"/>
  <c r="AE14" i="12"/>
  <c r="G14" i="12"/>
  <c r="AL12" i="12"/>
  <c r="AD12" i="12"/>
  <c r="V12" i="12"/>
  <c r="N12" i="12"/>
  <c r="F12" i="12"/>
  <c r="AK14" i="12"/>
  <c r="AC14" i="12"/>
  <c r="U14" i="12"/>
  <c r="M14" i="12"/>
  <c r="W14" i="12"/>
  <c r="E12" i="12"/>
  <c r="AK12" i="12"/>
  <c r="AC12" i="12"/>
  <c r="U12" i="12"/>
  <c r="M12" i="12"/>
  <c r="AJ14" i="12"/>
  <c r="AB14" i="12"/>
  <c r="T14" i="12"/>
  <c r="L14" i="12"/>
  <c r="AJ12" i="12"/>
  <c r="AB12" i="12"/>
  <c r="T12" i="12"/>
  <c r="L12" i="12"/>
  <c r="AI14" i="12"/>
  <c r="AA14" i="12"/>
  <c r="S14" i="12"/>
  <c r="K14" i="12"/>
  <c r="AI12" i="12"/>
  <c r="AA12" i="12"/>
  <c r="S12" i="12"/>
  <c r="K12" i="12"/>
  <c r="AH14" i="12"/>
  <c r="Z14" i="12"/>
  <c r="R14" i="12"/>
  <c r="J14" i="12"/>
  <c r="X12" i="12"/>
  <c r="AH12" i="12"/>
  <c r="Z12" i="12"/>
  <c r="R12" i="12"/>
  <c r="J12" i="12"/>
  <c r="AG14" i="12"/>
  <c r="Y14" i="12"/>
  <c r="Q14" i="12"/>
  <c r="I14" i="12"/>
  <c r="H12" i="12"/>
  <c r="AG12" i="12"/>
  <c r="Y12" i="12"/>
  <c r="Q12" i="12"/>
  <c r="I12" i="12"/>
  <c r="AF14" i="12"/>
  <c r="X14" i="12"/>
  <c r="P14" i="12"/>
  <c r="H14" i="12"/>
  <c r="BA18" i="12"/>
  <c r="BA34" i="12"/>
  <c r="BA20" i="12"/>
  <c r="BA36" i="12"/>
  <c r="BA22" i="12"/>
  <c r="BA38" i="12"/>
  <c r="BA24" i="12"/>
  <c r="BA40" i="12"/>
  <c r="BA26" i="12"/>
  <c r="BA42" i="12"/>
  <c r="BA28" i="12"/>
  <c r="BA44" i="12"/>
  <c r="BA30" i="12"/>
  <c r="BA46" i="12"/>
  <c r="BA16" i="12"/>
  <c r="BA32" i="12"/>
  <c r="BA48" i="12"/>
  <c r="D53" i="12" l="1"/>
  <c r="AN14" i="12"/>
  <c r="AN12" i="12"/>
  <c r="AM9" i="12"/>
  <c r="AL9" i="12"/>
  <c r="E9" i="12"/>
  <c r="N79" i="11"/>
  <c r="AO79" i="11"/>
  <c r="AN79" i="11"/>
  <c r="AM79" i="11"/>
  <c r="AL79" i="11"/>
  <c r="AK79" i="11"/>
  <c r="AJ79" i="11"/>
  <c r="AI79" i="11"/>
  <c r="AH79" i="11"/>
  <c r="AG79" i="11"/>
  <c r="AF79" i="11"/>
  <c r="AE79" i="11"/>
  <c r="AD79" i="11"/>
  <c r="AC79" i="11"/>
  <c r="AB79" i="11"/>
  <c r="AA79" i="11"/>
  <c r="Z79" i="11"/>
  <c r="Y79" i="11"/>
  <c r="X79" i="11"/>
  <c r="W79" i="11"/>
  <c r="V79" i="11"/>
  <c r="U79" i="11"/>
  <c r="T79" i="11"/>
  <c r="S79" i="11"/>
  <c r="R79" i="11"/>
  <c r="Q79" i="11"/>
  <c r="P79" i="11"/>
  <c r="O79" i="11"/>
  <c r="M79" i="11"/>
  <c r="L79" i="11"/>
  <c r="K79" i="11"/>
  <c r="J79" i="11"/>
  <c r="I79" i="11"/>
  <c r="H79" i="11"/>
  <c r="G79"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G47" i="11"/>
  <c r="AK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L43" i="11"/>
  <c r="AM43" i="11"/>
  <c r="AN43" i="11"/>
  <c r="AO43" i="11"/>
  <c r="H43" i="11"/>
  <c r="G43" i="11"/>
  <c r="H16" i="11" l="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G16" i="11"/>
  <c r="E10" i="12" s="1"/>
  <c r="I14" i="11"/>
  <c r="J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H12" i="11"/>
  <c r="F10" i="12" s="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H10" i="12" l="1"/>
  <c r="Z10" i="12"/>
  <c r="R10" i="12"/>
  <c r="J10" i="12"/>
  <c r="AL10" i="12"/>
  <c r="AD10" i="12"/>
  <c r="V10" i="12"/>
  <c r="N10" i="12"/>
  <c r="AC10" i="12"/>
  <c r="I10" i="12"/>
  <c r="AG10" i="12"/>
  <c r="U10" i="12"/>
  <c r="M10" i="12"/>
  <c r="AJ10" i="12"/>
  <c r="AF10" i="12"/>
  <c r="AB10" i="12"/>
  <c r="X10" i="12"/>
  <c r="T10" i="12"/>
  <c r="P10" i="12"/>
  <c r="L10" i="12"/>
  <c r="H10" i="12"/>
  <c r="AK10" i="12"/>
  <c r="Y10" i="12"/>
  <c r="Q10" i="12"/>
  <c r="AM10" i="12"/>
  <c r="AI10" i="12"/>
  <c r="AE10" i="12"/>
  <c r="AA10" i="12"/>
  <c r="W10" i="12"/>
  <c r="S10" i="12"/>
  <c r="O10" i="12"/>
  <c r="K10" i="12"/>
  <c r="G10"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I9" i="12"/>
  <c r="H9" i="12"/>
  <c r="G9" i="12"/>
  <c r="F9" i="12"/>
  <c r="AN10" i="12" l="1"/>
  <c r="AH59" i="8"/>
  <c r="AI59" i="8"/>
  <c r="AJ59" i="8"/>
  <c r="AK59" i="8"/>
  <c r="V59" i="8"/>
  <c r="W59" i="8"/>
  <c r="X59" i="8"/>
  <c r="Y59" i="8"/>
  <c r="Z59" i="8"/>
  <c r="AA59" i="8"/>
  <c r="AB59" i="8"/>
  <c r="AC59" i="8"/>
  <c r="AD59" i="8"/>
  <c r="AE59" i="8"/>
  <c r="AF59" i="8"/>
  <c r="AG59" i="8"/>
  <c r="D59" i="8"/>
  <c r="E59" i="8"/>
  <c r="F59" i="8"/>
  <c r="G59" i="8"/>
  <c r="H59" i="8"/>
  <c r="I59" i="8"/>
  <c r="J59" i="8"/>
  <c r="K59" i="8"/>
  <c r="L59" i="8"/>
  <c r="M59" i="8"/>
  <c r="N59" i="8"/>
  <c r="O59" i="8"/>
  <c r="P59" i="8"/>
  <c r="Q59" i="8"/>
  <c r="R59" i="8"/>
  <c r="S59" i="8"/>
  <c r="T59" i="8"/>
  <c r="U59" i="8"/>
  <c r="C59" i="8"/>
  <c r="V89" i="8" l="1"/>
  <c r="V90" i="8" s="1"/>
  <c r="U89" i="8"/>
  <c r="U90" i="8" s="1"/>
  <c r="T89" i="8"/>
  <c r="T90" i="8" s="1"/>
  <c r="S89" i="8"/>
  <c r="S90" i="8" s="1"/>
  <c r="R89" i="8"/>
  <c r="R90" i="8" s="1"/>
  <c r="Q89" i="8"/>
  <c r="Q90" i="8" s="1"/>
  <c r="P89" i="8"/>
  <c r="P90" i="8" s="1"/>
  <c r="O89" i="8"/>
  <c r="O90" i="8" s="1"/>
  <c r="N89" i="8"/>
  <c r="N90" i="8" s="1"/>
  <c r="M89" i="8"/>
  <c r="M90" i="8" s="1"/>
  <c r="L89" i="8"/>
  <c r="L90" i="8" s="1"/>
  <c r="K89" i="8"/>
  <c r="K90" i="8" s="1"/>
  <c r="J89" i="8"/>
  <c r="J90" i="8" s="1"/>
  <c r="H89" i="8"/>
  <c r="H90" i="8" s="1"/>
  <c r="G89" i="8"/>
  <c r="G90" i="8" s="1"/>
  <c r="F89" i="8"/>
  <c r="F90" i="8" s="1"/>
  <c r="E89" i="8"/>
  <c r="D89" i="8"/>
  <c r="C89" i="8"/>
  <c r="B30" i="8"/>
  <c r="B31" i="8"/>
  <c r="BG87" i="1" l="1"/>
  <c r="BG48" i="1"/>
  <c r="BB87" i="1"/>
  <c r="AC48" i="1"/>
  <c r="BA124" i="1" l="1"/>
  <c r="BA116" i="1"/>
  <c r="BA108" i="1"/>
  <c r="BA100" i="1"/>
  <c r="BA92" i="1"/>
  <c r="BA119" i="1"/>
  <c r="BB119" i="1" s="1"/>
  <c r="BC119" i="1" s="1"/>
  <c r="BD119" i="1" s="1"/>
  <c r="BA123" i="1"/>
  <c r="BB123" i="1" s="1"/>
  <c r="BC123" i="1" s="1"/>
  <c r="BD123" i="1" s="1"/>
  <c r="BA115" i="1"/>
  <c r="BA107" i="1"/>
  <c r="BA99" i="1"/>
  <c r="BA91" i="1"/>
  <c r="BA111" i="1"/>
  <c r="BA122" i="1"/>
  <c r="BA114" i="1"/>
  <c r="BB114" i="1" s="1"/>
  <c r="BC114" i="1" s="1"/>
  <c r="BD114" i="1" s="1"/>
  <c r="BA106" i="1"/>
  <c r="BB106" i="1" s="1"/>
  <c r="BC106" i="1" s="1"/>
  <c r="BD106" i="1" s="1"/>
  <c r="BA98" i="1"/>
  <c r="BA90" i="1"/>
  <c r="BA121" i="1"/>
  <c r="BA113" i="1"/>
  <c r="BA105" i="1"/>
  <c r="BB105" i="1" s="1"/>
  <c r="BC105" i="1" s="1"/>
  <c r="BD105" i="1" s="1"/>
  <c r="BA97" i="1"/>
  <c r="BA120" i="1"/>
  <c r="BB120" i="1" s="1"/>
  <c r="BC120" i="1" s="1"/>
  <c r="BD120" i="1" s="1"/>
  <c r="BA112" i="1"/>
  <c r="BB112" i="1" s="1"/>
  <c r="BC112" i="1" s="1"/>
  <c r="BD112" i="1" s="1"/>
  <c r="BA104" i="1"/>
  <c r="BA96" i="1"/>
  <c r="BA103" i="1"/>
  <c r="BA95" i="1"/>
  <c r="BB95" i="1" s="1"/>
  <c r="BC95" i="1" s="1"/>
  <c r="BD95" i="1" s="1"/>
  <c r="BA117" i="1"/>
  <c r="BB117" i="1" s="1"/>
  <c r="BC117" i="1" s="1"/>
  <c r="BD117" i="1" s="1"/>
  <c r="BA109" i="1"/>
  <c r="BA101" i="1"/>
  <c r="BB101" i="1" s="1"/>
  <c r="BC101" i="1" s="1"/>
  <c r="BD101" i="1" s="1"/>
  <c r="BA93" i="1"/>
  <c r="BB93" i="1" s="1"/>
  <c r="BC93" i="1" s="1"/>
  <c r="BD93" i="1" s="1"/>
  <c r="BA118" i="1"/>
  <c r="BA110" i="1"/>
  <c r="BA102" i="1"/>
  <c r="BA94" i="1"/>
  <c r="BF123" i="1"/>
  <c r="BF115" i="1"/>
  <c r="BF107" i="1"/>
  <c r="BG107" i="1" s="1"/>
  <c r="BH107" i="1" s="1"/>
  <c r="BI107" i="1" s="1"/>
  <c r="BF99" i="1"/>
  <c r="BF91" i="1"/>
  <c r="BF118" i="1"/>
  <c r="BF122" i="1"/>
  <c r="BF114" i="1"/>
  <c r="BF106" i="1"/>
  <c r="BF98" i="1"/>
  <c r="BF90" i="1"/>
  <c r="BG90" i="1" s="1"/>
  <c r="BH90" i="1" s="1"/>
  <c r="BI90" i="1" s="1"/>
  <c r="BJ90" i="1" s="1"/>
  <c r="BF110" i="1"/>
  <c r="BF121" i="1"/>
  <c r="BF113" i="1"/>
  <c r="BF105" i="1"/>
  <c r="BF97" i="1"/>
  <c r="BG97" i="1" s="1"/>
  <c r="BH97" i="1" s="1"/>
  <c r="BI97" i="1" s="1"/>
  <c r="BF102" i="1"/>
  <c r="BG102" i="1" s="1"/>
  <c r="BH102" i="1" s="1"/>
  <c r="BI102" i="1" s="1"/>
  <c r="BF120" i="1"/>
  <c r="BG120" i="1" s="1"/>
  <c r="BH120" i="1" s="1"/>
  <c r="BI120" i="1" s="1"/>
  <c r="BF112" i="1"/>
  <c r="BG112" i="1" s="1"/>
  <c r="BH112" i="1" s="1"/>
  <c r="BI112" i="1" s="1"/>
  <c r="BF104" i="1"/>
  <c r="BF96" i="1"/>
  <c r="BF119" i="1"/>
  <c r="BF111" i="1"/>
  <c r="BF103" i="1"/>
  <c r="BF95" i="1"/>
  <c r="BG95" i="1" s="1"/>
  <c r="BH95" i="1" s="1"/>
  <c r="BI95" i="1" s="1"/>
  <c r="BF94" i="1"/>
  <c r="BG94" i="1" s="1"/>
  <c r="BH94" i="1" s="1"/>
  <c r="BI94" i="1" s="1"/>
  <c r="BF124" i="1"/>
  <c r="BG124" i="1" s="1"/>
  <c r="BH124" i="1" s="1"/>
  <c r="BF116" i="1"/>
  <c r="BF108" i="1"/>
  <c r="BF100" i="1"/>
  <c r="BF92" i="1"/>
  <c r="BG92" i="1" s="1"/>
  <c r="BH92" i="1" s="1"/>
  <c r="BI92" i="1" s="1"/>
  <c r="BF93" i="1"/>
  <c r="BG93" i="1" s="1"/>
  <c r="BH93" i="1" s="1"/>
  <c r="BI93" i="1" s="1"/>
  <c r="BF117" i="1"/>
  <c r="BF109" i="1"/>
  <c r="BF101" i="1"/>
  <c r="BG101" i="1" s="1"/>
  <c r="BH101" i="1" s="1"/>
  <c r="BI101" i="1" s="1"/>
  <c r="AB84" i="1"/>
  <c r="AB76" i="1"/>
  <c r="AB68" i="1"/>
  <c r="AB60" i="1"/>
  <c r="AB52" i="1"/>
  <c r="AB83" i="1"/>
  <c r="AB75" i="1"/>
  <c r="AB67" i="1"/>
  <c r="AB59" i="1"/>
  <c r="AB51" i="1"/>
  <c r="AB82" i="1"/>
  <c r="AB74" i="1"/>
  <c r="AB66" i="1"/>
  <c r="AB58" i="1"/>
  <c r="AB55" i="1"/>
  <c r="AB81" i="1"/>
  <c r="AB73" i="1"/>
  <c r="AB65" i="1"/>
  <c r="AB57" i="1"/>
  <c r="AB71" i="1"/>
  <c r="AB80" i="1"/>
  <c r="AB72" i="1"/>
  <c r="AB64" i="1"/>
  <c r="AB56" i="1"/>
  <c r="AB79" i="1"/>
  <c r="AB85" i="1"/>
  <c r="AB77" i="1"/>
  <c r="AB69" i="1"/>
  <c r="AB61" i="1"/>
  <c r="AB53" i="1"/>
  <c r="AB63" i="1"/>
  <c r="AB78" i="1"/>
  <c r="AB62" i="1"/>
  <c r="AB70" i="1"/>
  <c r="AB54" i="1"/>
  <c r="BF79" i="1"/>
  <c r="BF71" i="1"/>
  <c r="BF63" i="1"/>
  <c r="BF55" i="1"/>
  <c r="BF58" i="1"/>
  <c r="BF78" i="1"/>
  <c r="BF70" i="1"/>
  <c r="BF62" i="1"/>
  <c r="BF54" i="1"/>
  <c r="BF85" i="1"/>
  <c r="BF77" i="1"/>
  <c r="BF69" i="1"/>
  <c r="BF61" i="1"/>
  <c r="BF53" i="1"/>
  <c r="BF66" i="1"/>
  <c r="BF84" i="1"/>
  <c r="BF76" i="1"/>
  <c r="BF68" i="1"/>
  <c r="BF60" i="1"/>
  <c r="BF52" i="1"/>
  <c r="BF83" i="1"/>
  <c r="BF75" i="1"/>
  <c r="BF67" i="1"/>
  <c r="BF59" i="1"/>
  <c r="BF51" i="1"/>
  <c r="BF82" i="1"/>
  <c r="BF74" i="1"/>
  <c r="BF80" i="1"/>
  <c r="BF72" i="1"/>
  <c r="BF64" i="1"/>
  <c r="BF56" i="1"/>
  <c r="BF81" i="1"/>
  <c r="BF73" i="1"/>
  <c r="BF65" i="1"/>
  <c r="BF57" i="1"/>
  <c r="BB91" i="1"/>
  <c r="BC91" i="1" s="1"/>
  <c r="BD91" i="1" s="1"/>
  <c r="BB90" i="1"/>
  <c r="BC90" i="1" s="1"/>
  <c r="BB124" i="1"/>
  <c r="BB122" i="1"/>
  <c r="BC122" i="1" s="1"/>
  <c r="BD122" i="1" s="1"/>
  <c r="BB118" i="1"/>
  <c r="BC118" i="1" s="1"/>
  <c r="BD118" i="1" s="1"/>
  <c r="BB110" i="1"/>
  <c r="BC110" i="1" s="1"/>
  <c r="BD110" i="1" s="1"/>
  <c r="BB102" i="1"/>
  <c r="BC102" i="1" s="1"/>
  <c r="BD102" i="1" s="1"/>
  <c r="BB94" i="1"/>
  <c r="BC94" i="1" s="1"/>
  <c r="BD94" i="1" s="1"/>
  <c r="BG123" i="1"/>
  <c r="BH123" i="1" s="1"/>
  <c r="BI123" i="1" s="1"/>
  <c r="BG115" i="1"/>
  <c r="BH115" i="1" s="1"/>
  <c r="BI115" i="1" s="1"/>
  <c r="BG99" i="1"/>
  <c r="BH99" i="1" s="1"/>
  <c r="BI99" i="1" s="1"/>
  <c r="BB109" i="1"/>
  <c r="BC109" i="1" s="1"/>
  <c r="BD109" i="1" s="1"/>
  <c r="BG122" i="1"/>
  <c r="BH122" i="1" s="1"/>
  <c r="BI122" i="1" s="1"/>
  <c r="BG114" i="1"/>
  <c r="BH114" i="1" s="1"/>
  <c r="BI114" i="1" s="1"/>
  <c r="BG106" i="1"/>
  <c r="BH106" i="1" s="1"/>
  <c r="BI106" i="1" s="1"/>
  <c r="BG98" i="1"/>
  <c r="BH98" i="1" s="1"/>
  <c r="BI98" i="1" s="1"/>
  <c r="BB116" i="1"/>
  <c r="BC116" i="1" s="1"/>
  <c r="BD116" i="1" s="1"/>
  <c r="BB108" i="1"/>
  <c r="BC108" i="1" s="1"/>
  <c r="BD108" i="1" s="1"/>
  <c r="BB100" i="1"/>
  <c r="BC100" i="1" s="1"/>
  <c r="BD100" i="1" s="1"/>
  <c r="BB92" i="1"/>
  <c r="BC92" i="1" s="1"/>
  <c r="BD92" i="1" s="1"/>
  <c r="BG121" i="1"/>
  <c r="BH121" i="1" s="1"/>
  <c r="BI121" i="1" s="1"/>
  <c r="BG113" i="1"/>
  <c r="BH113" i="1" s="1"/>
  <c r="BI113" i="1" s="1"/>
  <c r="BG105" i="1"/>
  <c r="BH105" i="1" s="1"/>
  <c r="BI105" i="1" s="1"/>
  <c r="BB115" i="1"/>
  <c r="BC115" i="1" s="1"/>
  <c r="BD115" i="1" s="1"/>
  <c r="BB107" i="1"/>
  <c r="BC107" i="1" s="1"/>
  <c r="BD107" i="1" s="1"/>
  <c r="BB99" i="1"/>
  <c r="BC99" i="1" s="1"/>
  <c r="BD99" i="1" s="1"/>
  <c r="BG104" i="1"/>
  <c r="BH104" i="1" s="1"/>
  <c r="BI104" i="1" s="1"/>
  <c r="BG96" i="1"/>
  <c r="BH96" i="1" s="1"/>
  <c r="BI96" i="1" s="1"/>
  <c r="BB98" i="1"/>
  <c r="BC98" i="1" s="1"/>
  <c r="BD98" i="1" s="1"/>
  <c r="BG119" i="1"/>
  <c r="BH119" i="1" s="1"/>
  <c r="BI119" i="1" s="1"/>
  <c r="BG111" i="1"/>
  <c r="BH111" i="1" s="1"/>
  <c r="BI111" i="1" s="1"/>
  <c r="BG103" i="1"/>
  <c r="BH103" i="1" s="1"/>
  <c r="BI103" i="1" s="1"/>
  <c r="BB121" i="1"/>
  <c r="BC121" i="1" s="1"/>
  <c r="BD121" i="1" s="1"/>
  <c r="BB113" i="1"/>
  <c r="BC113" i="1" s="1"/>
  <c r="BD113" i="1" s="1"/>
  <c r="BB97" i="1"/>
  <c r="BC97" i="1" s="1"/>
  <c r="BD97" i="1" s="1"/>
  <c r="BG118" i="1"/>
  <c r="BH118" i="1" s="1"/>
  <c r="BI118" i="1" s="1"/>
  <c r="BG110" i="1"/>
  <c r="BH110" i="1" s="1"/>
  <c r="BI110" i="1" s="1"/>
  <c r="BB104" i="1"/>
  <c r="BC104" i="1" s="1"/>
  <c r="BD104" i="1" s="1"/>
  <c r="BB96" i="1"/>
  <c r="BC96" i="1" s="1"/>
  <c r="BD96" i="1" s="1"/>
  <c r="BG91" i="1"/>
  <c r="BH91" i="1" s="1"/>
  <c r="BI91" i="1" s="1"/>
  <c r="BG117" i="1"/>
  <c r="BH117" i="1" s="1"/>
  <c r="BI117" i="1" s="1"/>
  <c r="BG109" i="1"/>
  <c r="BH109" i="1" s="1"/>
  <c r="BI109" i="1" s="1"/>
  <c r="BB111" i="1"/>
  <c r="BC111" i="1" s="1"/>
  <c r="BD111" i="1" s="1"/>
  <c r="BB103" i="1"/>
  <c r="BC103" i="1" s="1"/>
  <c r="BD103" i="1" s="1"/>
  <c r="BG116" i="1"/>
  <c r="BH116" i="1" s="1"/>
  <c r="BI116" i="1" s="1"/>
  <c r="BG108" i="1"/>
  <c r="BH108" i="1" s="1"/>
  <c r="BI108" i="1" s="1"/>
  <c r="BG100" i="1"/>
  <c r="BH100" i="1" s="1"/>
  <c r="BI100" i="1" s="1"/>
  <c r="BG165" i="1"/>
  <c r="BB165" i="1"/>
  <c r="AW165" i="1"/>
  <c r="AR165" i="1"/>
  <c r="AM165" i="1"/>
  <c r="AH165" i="1"/>
  <c r="AC165" i="1"/>
  <c r="X165" i="1"/>
  <c r="S165" i="1"/>
  <c r="N165" i="1"/>
  <c r="BG126" i="1"/>
  <c r="BB126" i="1"/>
  <c r="AW126" i="1"/>
  <c r="AR126" i="1"/>
  <c r="AM126" i="1"/>
  <c r="AH126" i="1"/>
  <c r="AC126" i="1"/>
  <c r="X126" i="1"/>
  <c r="S126" i="1"/>
  <c r="AW87" i="1"/>
  <c r="AR87" i="1"/>
  <c r="AM87" i="1"/>
  <c r="AH87" i="1"/>
  <c r="AC87" i="1"/>
  <c r="X87" i="1"/>
  <c r="S87" i="1"/>
  <c r="S48" i="1"/>
  <c r="N126" i="1"/>
  <c r="N87" i="1"/>
  <c r="M90" i="1" s="1"/>
  <c r="F176" i="1"/>
  <c r="G176" i="1" s="1"/>
  <c r="G126" i="1"/>
  <c r="F134" i="1" s="1"/>
  <c r="G134" i="1" s="1"/>
  <c r="G87" i="1"/>
  <c r="F92" i="1" s="1"/>
  <c r="G92" i="1" s="1"/>
  <c r="C165" i="1"/>
  <c r="C126" i="1"/>
  <c r="C87" i="1"/>
  <c r="BC124" i="1"/>
  <c r="BD124" i="1" s="1"/>
  <c r="AK53" i="8"/>
  <c r="AI53" i="8"/>
  <c r="AJ53" i="8"/>
  <c r="AG53" i="8"/>
  <c r="AH53" i="8"/>
  <c r="AE53" i="8"/>
  <c r="AF53" i="8"/>
  <c r="AC53" i="8"/>
  <c r="AD53" i="8"/>
  <c r="AA53" i="8"/>
  <c r="AB53" i="8"/>
  <c r="Y53" i="8"/>
  <c r="Z53" i="8"/>
  <c r="X53" i="8"/>
  <c r="W53" i="8"/>
  <c r="V53" i="8"/>
  <c r="U53" i="8"/>
  <c r="T53" i="8"/>
  <c r="S53" i="8"/>
  <c r="R53" i="8"/>
  <c r="Q53" i="8"/>
  <c r="P53" i="8"/>
  <c r="O53" i="8"/>
  <c r="N53" i="8"/>
  <c r="M53" i="8"/>
  <c r="L53" i="8"/>
  <c r="K53" i="8"/>
  <c r="J53" i="8"/>
  <c r="I53" i="8"/>
  <c r="H53" i="8"/>
  <c r="G53" i="8"/>
  <c r="F53" i="8"/>
  <c r="E53" i="8"/>
  <c r="D53" i="8"/>
  <c r="C53" i="8"/>
  <c r="AQ119" i="1" l="1"/>
  <c r="AQ111" i="1"/>
  <c r="AQ103" i="1"/>
  <c r="AQ95" i="1"/>
  <c r="AQ118" i="1"/>
  <c r="AQ110" i="1"/>
  <c r="AQ102" i="1"/>
  <c r="AQ94" i="1"/>
  <c r="AQ122" i="1"/>
  <c r="AQ117" i="1"/>
  <c r="AQ109" i="1"/>
  <c r="AQ101" i="1"/>
  <c r="AQ93" i="1"/>
  <c r="AQ124" i="1"/>
  <c r="AQ116" i="1"/>
  <c r="AQ108" i="1"/>
  <c r="AQ100" i="1"/>
  <c r="AQ92" i="1"/>
  <c r="AQ106" i="1"/>
  <c r="AQ123" i="1"/>
  <c r="AQ115" i="1"/>
  <c r="AQ107" i="1"/>
  <c r="AQ99" i="1"/>
  <c r="AQ91" i="1"/>
  <c r="AQ114" i="1"/>
  <c r="AQ90" i="1"/>
  <c r="AQ120" i="1"/>
  <c r="AQ112" i="1"/>
  <c r="AQ104" i="1"/>
  <c r="AQ96" i="1"/>
  <c r="AR96" i="1" s="1"/>
  <c r="AS96" i="1" s="1"/>
  <c r="AT96" i="1" s="1"/>
  <c r="AQ98" i="1"/>
  <c r="AQ121" i="1"/>
  <c r="AQ113" i="1"/>
  <c r="AQ105" i="1"/>
  <c r="AQ97" i="1"/>
  <c r="AV137" i="1"/>
  <c r="AW137" i="1" s="1"/>
  <c r="AX137" i="1" s="1"/>
  <c r="AY137" i="1" s="1"/>
  <c r="AV145" i="1"/>
  <c r="AW145" i="1" s="1"/>
  <c r="AX145" i="1" s="1"/>
  <c r="AY145" i="1" s="1"/>
  <c r="AV153" i="1"/>
  <c r="AW153" i="1" s="1"/>
  <c r="AX153" i="1" s="1"/>
  <c r="AY153" i="1" s="1"/>
  <c r="AV161" i="1"/>
  <c r="AW161" i="1" s="1"/>
  <c r="AX161" i="1" s="1"/>
  <c r="AY161" i="1" s="1"/>
  <c r="AV138" i="1"/>
  <c r="AW138" i="1" s="1"/>
  <c r="AX138" i="1" s="1"/>
  <c r="AY138" i="1" s="1"/>
  <c r="AV146" i="1"/>
  <c r="AW146" i="1" s="1"/>
  <c r="AX146" i="1" s="1"/>
  <c r="AY146" i="1" s="1"/>
  <c r="AV154" i="1"/>
  <c r="AW154" i="1" s="1"/>
  <c r="AX154" i="1" s="1"/>
  <c r="AY154" i="1" s="1"/>
  <c r="AV162" i="1"/>
  <c r="AW162" i="1" s="1"/>
  <c r="AX162" i="1" s="1"/>
  <c r="AY162" i="1" s="1"/>
  <c r="AV131" i="1"/>
  <c r="AW131" i="1" s="1"/>
  <c r="AX131" i="1" s="1"/>
  <c r="AY131" i="1" s="1"/>
  <c r="AV139" i="1"/>
  <c r="AW139" i="1" s="1"/>
  <c r="AX139" i="1" s="1"/>
  <c r="AY139" i="1" s="1"/>
  <c r="AV147" i="1"/>
  <c r="AW147" i="1" s="1"/>
  <c r="AX147" i="1" s="1"/>
  <c r="AY147" i="1" s="1"/>
  <c r="AV155" i="1"/>
  <c r="AW155" i="1" s="1"/>
  <c r="AX155" i="1" s="1"/>
  <c r="AY155" i="1" s="1"/>
  <c r="AV163" i="1"/>
  <c r="AW163" i="1" s="1"/>
  <c r="AX163" i="1" s="1"/>
  <c r="AY163" i="1" s="1"/>
  <c r="AV151" i="1"/>
  <c r="AW151" i="1" s="1"/>
  <c r="AX151" i="1" s="1"/>
  <c r="AY151" i="1" s="1"/>
  <c r="AV132" i="1"/>
  <c r="AW132" i="1" s="1"/>
  <c r="AX132" i="1" s="1"/>
  <c r="AY132" i="1" s="1"/>
  <c r="AV140" i="1"/>
  <c r="AW140" i="1" s="1"/>
  <c r="AX140" i="1" s="1"/>
  <c r="AY140" i="1" s="1"/>
  <c r="AV148" i="1"/>
  <c r="AW148" i="1" s="1"/>
  <c r="AX148" i="1" s="1"/>
  <c r="AY148" i="1" s="1"/>
  <c r="AV156" i="1"/>
  <c r="AW156" i="1" s="1"/>
  <c r="AX156" i="1" s="1"/>
  <c r="AY156" i="1" s="1"/>
  <c r="AV130" i="1"/>
  <c r="AW130" i="1" s="1"/>
  <c r="AX130" i="1" s="1"/>
  <c r="AY130" i="1" s="1"/>
  <c r="AV135" i="1"/>
  <c r="AW135" i="1" s="1"/>
  <c r="AX135" i="1" s="1"/>
  <c r="AY135" i="1" s="1"/>
  <c r="AV133" i="1"/>
  <c r="AW133" i="1" s="1"/>
  <c r="AX133" i="1" s="1"/>
  <c r="AY133" i="1" s="1"/>
  <c r="AV141" i="1"/>
  <c r="AW141" i="1" s="1"/>
  <c r="AX141" i="1" s="1"/>
  <c r="AY141" i="1" s="1"/>
  <c r="AV149" i="1"/>
  <c r="AW149" i="1" s="1"/>
  <c r="AX149" i="1" s="1"/>
  <c r="AY149" i="1" s="1"/>
  <c r="AV157" i="1"/>
  <c r="AW157" i="1" s="1"/>
  <c r="AX157" i="1" s="1"/>
  <c r="AY157" i="1" s="1"/>
  <c r="AV129" i="1"/>
  <c r="AW129" i="1" s="1"/>
  <c r="AV159" i="1"/>
  <c r="AW159" i="1" s="1"/>
  <c r="AX159" i="1" s="1"/>
  <c r="AY159" i="1" s="1"/>
  <c r="AV134" i="1"/>
  <c r="AW134" i="1" s="1"/>
  <c r="AX134" i="1" s="1"/>
  <c r="AY134" i="1" s="1"/>
  <c r="AV142" i="1"/>
  <c r="AW142" i="1" s="1"/>
  <c r="AX142" i="1" s="1"/>
  <c r="AY142" i="1" s="1"/>
  <c r="AV150" i="1"/>
  <c r="AW150" i="1" s="1"/>
  <c r="AX150" i="1" s="1"/>
  <c r="AY150" i="1" s="1"/>
  <c r="AV158" i="1"/>
  <c r="AW158" i="1" s="1"/>
  <c r="AX158" i="1" s="1"/>
  <c r="AY158" i="1" s="1"/>
  <c r="AV136" i="1"/>
  <c r="AW136" i="1" s="1"/>
  <c r="AX136" i="1" s="1"/>
  <c r="AY136" i="1" s="1"/>
  <c r="AV144" i="1"/>
  <c r="AW144" i="1" s="1"/>
  <c r="AX144" i="1" s="1"/>
  <c r="AY144" i="1" s="1"/>
  <c r="AV152" i="1"/>
  <c r="AW152" i="1" s="1"/>
  <c r="AX152" i="1" s="1"/>
  <c r="AY152" i="1" s="1"/>
  <c r="AV160" i="1"/>
  <c r="AW160" i="1" s="1"/>
  <c r="AX160" i="1" s="1"/>
  <c r="AY160" i="1" s="1"/>
  <c r="AV143" i="1"/>
  <c r="AW143" i="1" s="1"/>
  <c r="AX143" i="1" s="1"/>
  <c r="AY143" i="1" s="1"/>
  <c r="AL200" i="1"/>
  <c r="AM200" i="1" s="1"/>
  <c r="AL192" i="1"/>
  <c r="AM192" i="1" s="1"/>
  <c r="AL184" i="1"/>
  <c r="AM184" i="1" s="1"/>
  <c r="AL176" i="1"/>
  <c r="AM176" i="1" s="1"/>
  <c r="AL168" i="1"/>
  <c r="AM168" i="1" s="1"/>
  <c r="AL199" i="1"/>
  <c r="AM199" i="1" s="1"/>
  <c r="AL191" i="1"/>
  <c r="AM191" i="1" s="1"/>
  <c r="AL183" i="1"/>
  <c r="AM183" i="1" s="1"/>
  <c r="AL175" i="1"/>
  <c r="AM175" i="1" s="1"/>
  <c r="AL186" i="1"/>
  <c r="AM186" i="1" s="1"/>
  <c r="AL198" i="1"/>
  <c r="AM198" i="1" s="1"/>
  <c r="AL190" i="1"/>
  <c r="AM190" i="1" s="1"/>
  <c r="AL182" i="1"/>
  <c r="AM182" i="1" s="1"/>
  <c r="AL174" i="1"/>
  <c r="AM174" i="1" s="1"/>
  <c r="AL178" i="1"/>
  <c r="AM178" i="1" s="1"/>
  <c r="AL197" i="1"/>
  <c r="AM197" i="1" s="1"/>
  <c r="AL189" i="1"/>
  <c r="AM189" i="1" s="1"/>
  <c r="AL181" i="1"/>
  <c r="AM181" i="1" s="1"/>
  <c r="AL173" i="1"/>
  <c r="AM173" i="1" s="1"/>
  <c r="AL194" i="1"/>
  <c r="AM194" i="1" s="1"/>
  <c r="AL196" i="1"/>
  <c r="AM196" i="1" s="1"/>
  <c r="AL188" i="1"/>
  <c r="AM188" i="1" s="1"/>
  <c r="AL180" i="1"/>
  <c r="AM180" i="1" s="1"/>
  <c r="AL172" i="1"/>
  <c r="AM172" i="1" s="1"/>
  <c r="AL195" i="1"/>
  <c r="AM195" i="1" s="1"/>
  <c r="AL187" i="1"/>
  <c r="AM187" i="1" s="1"/>
  <c r="AL179" i="1"/>
  <c r="AM179" i="1" s="1"/>
  <c r="AL171" i="1"/>
  <c r="AM171" i="1" s="1"/>
  <c r="AL202" i="1"/>
  <c r="AM202" i="1" s="1"/>
  <c r="AL201" i="1"/>
  <c r="AM201" i="1" s="1"/>
  <c r="AL193" i="1"/>
  <c r="AM193" i="1" s="1"/>
  <c r="AL185" i="1"/>
  <c r="AM185" i="1" s="1"/>
  <c r="AL177" i="1"/>
  <c r="AM177" i="1" s="1"/>
  <c r="AL169" i="1"/>
  <c r="AM169" i="1" s="1"/>
  <c r="AL170" i="1"/>
  <c r="AM170" i="1" s="1"/>
  <c r="AL123" i="1"/>
  <c r="AL115" i="1"/>
  <c r="AL107" i="1"/>
  <c r="AL99" i="1"/>
  <c r="AL91" i="1"/>
  <c r="AM91" i="1" s="1"/>
  <c r="AN91" i="1" s="1"/>
  <c r="AO91" i="1" s="1"/>
  <c r="AL94" i="1"/>
  <c r="AL122" i="1"/>
  <c r="AL114" i="1"/>
  <c r="AL106" i="1"/>
  <c r="AL98" i="1"/>
  <c r="AL90" i="1"/>
  <c r="AL121" i="1"/>
  <c r="AL113" i="1"/>
  <c r="AM113" i="1" s="1"/>
  <c r="AN113" i="1" s="1"/>
  <c r="AO113" i="1" s="1"/>
  <c r="AL105" i="1"/>
  <c r="AL97" i="1"/>
  <c r="AL102" i="1"/>
  <c r="AL120" i="1"/>
  <c r="AL112" i="1"/>
  <c r="AL104" i="1"/>
  <c r="AL96" i="1"/>
  <c r="AL119" i="1"/>
  <c r="AM119" i="1" s="1"/>
  <c r="AN119" i="1" s="1"/>
  <c r="AO119" i="1" s="1"/>
  <c r="AL111" i="1"/>
  <c r="AL103" i="1"/>
  <c r="AL95" i="1"/>
  <c r="AL110" i="1"/>
  <c r="AL124" i="1"/>
  <c r="AL116" i="1"/>
  <c r="AL108" i="1"/>
  <c r="AL100" i="1"/>
  <c r="AM100" i="1" s="1"/>
  <c r="AN100" i="1" s="1"/>
  <c r="AO100" i="1" s="1"/>
  <c r="AL92" i="1"/>
  <c r="AL118" i="1"/>
  <c r="AL101" i="1"/>
  <c r="AL93" i="1"/>
  <c r="AL117" i="1"/>
  <c r="AL109" i="1"/>
  <c r="AG195" i="1"/>
  <c r="AH195" i="1" s="1"/>
  <c r="AG187" i="1"/>
  <c r="AH187" i="1" s="1"/>
  <c r="AG179" i="1"/>
  <c r="AH179" i="1" s="1"/>
  <c r="AG171" i="1"/>
  <c r="AH171" i="1" s="1"/>
  <c r="AG202" i="1"/>
  <c r="AH202" i="1" s="1"/>
  <c r="AG194" i="1"/>
  <c r="AH194" i="1" s="1"/>
  <c r="AG186" i="1"/>
  <c r="AH186" i="1" s="1"/>
  <c r="AG178" i="1"/>
  <c r="AH178" i="1" s="1"/>
  <c r="AG170" i="1"/>
  <c r="AH170" i="1" s="1"/>
  <c r="AG189" i="1"/>
  <c r="AH189" i="1" s="1"/>
  <c r="AG201" i="1"/>
  <c r="AH201" i="1" s="1"/>
  <c r="AG193" i="1"/>
  <c r="AH193" i="1" s="1"/>
  <c r="AG185" i="1"/>
  <c r="AH185" i="1" s="1"/>
  <c r="AG177" i="1"/>
  <c r="AH177" i="1" s="1"/>
  <c r="AG169" i="1"/>
  <c r="AH169" i="1" s="1"/>
  <c r="AG181" i="1"/>
  <c r="AH181" i="1" s="1"/>
  <c r="AG200" i="1"/>
  <c r="AH200" i="1" s="1"/>
  <c r="AG192" i="1"/>
  <c r="AH192" i="1" s="1"/>
  <c r="AG184" i="1"/>
  <c r="AH184" i="1" s="1"/>
  <c r="AG176" i="1"/>
  <c r="AH176" i="1" s="1"/>
  <c r="AG168" i="1"/>
  <c r="AH168" i="1" s="1"/>
  <c r="AG197" i="1"/>
  <c r="AH197" i="1" s="1"/>
  <c r="AG173" i="1"/>
  <c r="AH173" i="1" s="1"/>
  <c r="AG199" i="1"/>
  <c r="AH199" i="1" s="1"/>
  <c r="AG191" i="1"/>
  <c r="AH191" i="1" s="1"/>
  <c r="AG183" i="1"/>
  <c r="AH183" i="1" s="1"/>
  <c r="AG175" i="1"/>
  <c r="AH175" i="1" s="1"/>
  <c r="AG198" i="1"/>
  <c r="AH198" i="1" s="1"/>
  <c r="AG190" i="1"/>
  <c r="AH190" i="1" s="1"/>
  <c r="AG182" i="1"/>
  <c r="AH182" i="1" s="1"/>
  <c r="AG174" i="1"/>
  <c r="AH174" i="1" s="1"/>
  <c r="AG196" i="1"/>
  <c r="AH196" i="1" s="1"/>
  <c r="AG188" i="1"/>
  <c r="AH188" i="1" s="1"/>
  <c r="AG180" i="1"/>
  <c r="AH180" i="1" s="1"/>
  <c r="AG172" i="1"/>
  <c r="AH172" i="1" s="1"/>
  <c r="AV117" i="1"/>
  <c r="AV109" i="1"/>
  <c r="AV101" i="1"/>
  <c r="AV93" i="1"/>
  <c r="AV124" i="1"/>
  <c r="AV116" i="1"/>
  <c r="AV108" i="1"/>
  <c r="AV100" i="1"/>
  <c r="AV92" i="1"/>
  <c r="AV123" i="1"/>
  <c r="AV115" i="1"/>
  <c r="AV107" i="1"/>
  <c r="AV99" i="1"/>
  <c r="AV91" i="1"/>
  <c r="AV120" i="1"/>
  <c r="AW120" i="1" s="1"/>
  <c r="AX120" i="1" s="1"/>
  <c r="AY120" i="1" s="1"/>
  <c r="AV122" i="1"/>
  <c r="AV114" i="1"/>
  <c r="AV106" i="1"/>
  <c r="AV98" i="1"/>
  <c r="AV90" i="1"/>
  <c r="AV104" i="1"/>
  <c r="AV121" i="1"/>
  <c r="AV113" i="1"/>
  <c r="AW113" i="1" s="1"/>
  <c r="AX113" i="1" s="1"/>
  <c r="AY113" i="1" s="1"/>
  <c r="AV105" i="1"/>
  <c r="AV97" i="1"/>
  <c r="AV112" i="1"/>
  <c r="AV118" i="1"/>
  <c r="AV110" i="1"/>
  <c r="AV102" i="1"/>
  <c r="AV94" i="1"/>
  <c r="AV96" i="1"/>
  <c r="AV111" i="1"/>
  <c r="AV103" i="1"/>
  <c r="AV95" i="1"/>
  <c r="AV119" i="1"/>
  <c r="BA132" i="1"/>
  <c r="BB132" i="1" s="1"/>
  <c r="BC132" i="1" s="1"/>
  <c r="BD132" i="1" s="1"/>
  <c r="BA140" i="1"/>
  <c r="BB140" i="1" s="1"/>
  <c r="BC140" i="1" s="1"/>
  <c r="BD140" i="1" s="1"/>
  <c r="BA148" i="1"/>
  <c r="BB148" i="1" s="1"/>
  <c r="BC148" i="1" s="1"/>
  <c r="BD148" i="1" s="1"/>
  <c r="BA156" i="1"/>
  <c r="BB156" i="1" s="1"/>
  <c r="BC156" i="1" s="1"/>
  <c r="BD156" i="1" s="1"/>
  <c r="BA130" i="1"/>
  <c r="BB130" i="1" s="1"/>
  <c r="BC130" i="1" s="1"/>
  <c r="BD130" i="1" s="1"/>
  <c r="BA162" i="1"/>
  <c r="BB162" i="1" s="1"/>
  <c r="BC162" i="1" s="1"/>
  <c r="BD162" i="1" s="1"/>
  <c r="BA133" i="1"/>
  <c r="BB133" i="1" s="1"/>
  <c r="BC133" i="1" s="1"/>
  <c r="BD133" i="1" s="1"/>
  <c r="BA141" i="1"/>
  <c r="BB141" i="1" s="1"/>
  <c r="BC141" i="1" s="1"/>
  <c r="BD141" i="1" s="1"/>
  <c r="BA149" i="1"/>
  <c r="BB149" i="1" s="1"/>
  <c r="BC149" i="1" s="1"/>
  <c r="BD149" i="1" s="1"/>
  <c r="BA157" i="1"/>
  <c r="BB157" i="1" s="1"/>
  <c r="BC157" i="1" s="1"/>
  <c r="BD157" i="1" s="1"/>
  <c r="BA129" i="1"/>
  <c r="BB129" i="1" s="1"/>
  <c r="BA154" i="1"/>
  <c r="BB154" i="1" s="1"/>
  <c r="BC154" i="1" s="1"/>
  <c r="BD154" i="1" s="1"/>
  <c r="BA134" i="1"/>
  <c r="BB134" i="1" s="1"/>
  <c r="BC134" i="1" s="1"/>
  <c r="BD134" i="1" s="1"/>
  <c r="BA142" i="1"/>
  <c r="BB142" i="1" s="1"/>
  <c r="BC142" i="1" s="1"/>
  <c r="BD142" i="1" s="1"/>
  <c r="BA150" i="1"/>
  <c r="BB150" i="1" s="1"/>
  <c r="BC150" i="1" s="1"/>
  <c r="BD150" i="1" s="1"/>
  <c r="BA158" i="1"/>
  <c r="BB158" i="1" s="1"/>
  <c r="BC158" i="1" s="1"/>
  <c r="BD158" i="1" s="1"/>
  <c r="BA135" i="1"/>
  <c r="BB135" i="1" s="1"/>
  <c r="BC135" i="1" s="1"/>
  <c r="BD135" i="1" s="1"/>
  <c r="BA143" i="1"/>
  <c r="BB143" i="1" s="1"/>
  <c r="BC143" i="1" s="1"/>
  <c r="BD143" i="1" s="1"/>
  <c r="BA151" i="1"/>
  <c r="BB151" i="1" s="1"/>
  <c r="BC151" i="1" s="1"/>
  <c r="BD151" i="1" s="1"/>
  <c r="BA159" i="1"/>
  <c r="BB159" i="1" s="1"/>
  <c r="BC159" i="1" s="1"/>
  <c r="BD159" i="1" s="1"/>
  <c r="BA136" i="1"/>
  <c r="BB136" i="1" s="1"/>
  <c r="BC136" i="1" s="1"/>
  <c r="BD136" i="1" s="1"/>
  <c r="BA144" i="1"/>
  <c r="BB144" i="1" s="1"/>
  <c r="BC144" i="1" s="1"/>
  <c r="BD144" i="1" s="1"/>
  <c r="BA152" i="1"/>
  <c r="BB152" i="1" s="1"/>
  <c r="BC152" i="1" s="1"/>
  <c r="BD152" i="1" s="1"/>
  <c r="BA160" i="1"/>
  <c r="BB160" i="1" s="1"/>
  <c r="BC160" i="1" s="1"/>
  <c r="BD160" i="1" s="1"/>
  <c r="BA137" i="1"/>
  <c r="BB137" i="1" s="1"/>
  <c r="BC137" i="1" s="1"/>
  <c r="BD137" i="1" s="1"/>
  <c r="BA145" i="1"/>
  <c r="BB145" i="1" s="1"/>
  <c r="BC145" i="1" s="1"/>
  <c r="BD145" i="1" s="1"/>
  <c r="BA153" i="1"/>
  <c r="BB153" i="1" s="1"/>
  <c r="BC153" i="1" s="1"/>
  <c r="BD153" i="1" s="1"/>
  <c r="BA161" i="1"/>
  <c r="BB161" i="1" s="1"/>
  <c r="BC161" i="1" s="1"/>
  <c r="BD161" i="1" s="1"/>
  <c r="BA138" i="1"/>
  <c r="BB138" i="1" s="1"/>
  <c r="BC138" i="1" s="1"/>
  <c r="BD138" i="1" s="1"/>
  <c r="BA131" i="1"/>
  <c r="BB131" i="1" s="1"/>
  <c r="BC131" i="1" s="1"/>
  <c r="BD131" i="1" s="1"/>
  <c r="BA139" i="1"/>
  <c r="BB139" i="1" s="1"/>
  <c r="BC139" i="1" s="1"/>
  <c r="BD139" i="1" s="1"/>
  <c r="BA147" i="1"/>
  <c r="BB147" i="1" s="1"/>
  <c r="BC147" i="1" s="1"/>
  <c r="BD147" i="1" s="1"/>
  <c r="BA155" i="1"/>
  <c r="BB155" i="1" s="1"/>
  <c r="BC155" i="1" s="1"/>
  <c r="BD155" i="1" s="1"/>
  <c r="BA163" i="1"/>
  <c r="BB163" i="1" s="1"/>
  <c r="BC163" i="1" s="1"/>
  <c r="BD163" i="1" s="1"/>
  <c r="BA146" i="1"/>
  <c r="BB146" i="1" s="1"/>
  <c r="BC146" i="1" s="1"/>
  <c r="BD146" i="1" s="1"/>
  <c r="AQ196" i="1"/>
  <c r="AR196" i="1" s="1"/>
  <c r="AQ188" i="1"/>
  <c r="AR188" i="1" s="1"/>
  <c r="AQ180" i="1"/>
  <c r="AR180" i="1" s="1"/>
  <c r="AQ172" i="1"/>
  <c r="AR172" i="1" s="1"/>
  <c r="AQ195" i="1"/>
  <c r="AR195" i="1" s="1"/>
  <c r="AQ187" i="1"/>
  <c r="AR187" i="1" s="1"/>
  <c r="AQ179" i="1"/>
  <c r="AR179" i="1" s="1"/>
  <c r="AQ171" i="1"/>
  <c r="AR171" i="1" s="1"/>
  <c r="AQ190" i="1"/>
  <c r="AR190" i="1" s="1"/>
  <c r="AQ202" i="1"/>
  <c r="AR202" i="1" s="1"/>
  <c r="AQ194" i="1"/>
  <c r="AR194" i="1" s="1"/>
  <c r="AQ186" i="1"/>
  <c r="AR186" i="1" s="1"/>
  <c r="AQ178" i="1"/>
  <c r="AR178" i="1" s="1"/>
  <c r="AQ170" i="1"/>
  <c r="AR170" i="1" s="1"/>
  <c r="AQ182" i="1"/>
  <c r="AR182" i="1" s="1"/>
  <c r="AQ201" i="1"/>
  <c r="AR201" i="1" s="1"/>
  <c r="AQ193" i="1"/>
  <c r="AR193" i="1" s="1"/>
  <c r="AQ185" i="1"/>
  <c r="AR185" i="1" s="1"/>
  <c r="AQ177" i="1"/>
  <c r="AR177" i="1" s="1"/>
  <c r="AQ169" i="1"/>
  <c r="AR169" i="1" s="1"/>
  <c r="AQ200" i="1"/>
  <c r="AR200" i="1" s="1"/>
  <c r="AQ192" i="1"/>
  <c r="AR192" i="1" s="1"/>
  <c r="AQ184" i="1"/>
  <c r="AR184" i="1" s="1"/>
  <c r="AQ176" i="1"/>
  <c r="AR176" i="1" s="1"/>
  <c r="AQ168" i="1"/>
  <c r="AR168" i="1" s="1"/>
  <c r="AQ199" i="1"/>
  <c r="AR199" i="1" s="1"/>
  <c r="AQ191" i="1"/>
  <c r="AR191" i="1" s="1"/>
  <c r="AQ183" i="1"/>
  <c r="AR183" i="1" s="1"/>
  <c r="AQ175" i="1"/>
  <c r="AR175" i="1" s="1"/>
  <c r="AQ198" i="1"/>
  <c r="AR198" i="1" s="1"/>
  <c r="AQ197" i="1"/>
  <c r="AR197" i="1" s="1"/>
  <c r="AQ189" i="1"/>
  <c r="AR189" i="1" s="1"/>
  <c r="AQ181" i="1"/>
  <c r="AR181" i="1" s="1"/>
  <c r="AQ173" i="1"/>
  <c r="AR173" i="1" s="1"/>
  <c r="AQ174" i="1"/>
  <c r="AR174" i="1" s="1"/>
  <c r="R81" i="1"/>
  <c r="R73" i="1"/>
  <c r="R65" i="1"/>
  <c r="R57" i="1"/>
  <c r="R76" i="1"/>
  <c r="R80" i="1"/>
  <c r="R72" i="1"/>
  <c r="R64" i="1"/>
  <c r="R56" i="1"/>
  <c r="R79" i="1"/>
  <c r="R71" i="1"/>
  <c r="R63" i="1"/>
  <c r="R55" i="1"/>
  <c r="R60" i="1"/>
  <c r="R78" i="1"/>
  <c r="R70" i="1"/>
  <c r="R62" i="1"/>
  <c r="R54" i="1"/>
  <c r="R85" i="1"/>
  <c r="R77" i="1"/>
  <c r="R69" i="1"/>
  <c r="R61" i="1"/>
  <c r="R53" i="1"/>
  <c r="R84" i="1"/>
  <c r="R52" i="1"/>
  <c r="R82" i="1"/>
  <c r="R74" i="1"/>
  <c r="R66" i="1"/>
  <c r="R58" i="1"/>
  <c r="R68" i="1"/>
  <c r="R67" i="1"/>
  <c r="R59" i="1"/>
  <c r="R51" i="1"/>
  <c r="R83" i="1"/>
  <c r="R75" i="1"/>
  <c r="R161" i="1"/>
  <c r="R153" i="1"/>
  <c r="R145" i="1"/>
  <c r="R137" i="1"/>
  <c r="S137" i="1" s="1"/>
  <c r="T137" i="1" s="1"/>
  <c r="U137" i="1" s="1"/>
  <c r="R129" i="1"/>
  <c r="S129" i="1" s="1"/>
  <c r="R140" i="1"/>
  <c r="R160" i="1"/>
  <c r="R152" i="1"/>
  <c r="R144" i="1"/>
  <c r="R136" i="1"/>
  <c r="R159" i="1"/>
  <c r="S159" i="1" s="1"/>
  <c r="R151" i="1"/>
  <c r="R143" i="1"/>
  <c r="R135" i="1"/>
  <c r="R132" i="1"/>
  <c r="R158" i="1"/>
  <c r="R150" i="1"/>
  <c r="R142" i="1"/>
  <c r="R134" i="1"/>
  <c r="S134" i="1" s="1"/>
  <c r="R148" i="1"/>
  <c r="S148" i="1" s="1"/>
  <c r="R157" i="1"/>
  <c r="S157" i="1" s="1"/>
  <c r="R149" i="1"/>
  <c r="R141" i="1"/>
  <c r="R133" i="1"/>
  <c r="R156" i="1"/>
  <c r="R162" i="1"/>
  <c r="R154" i="1"/>
  <c r="S154" i="1" s="1"/>
  <c r="R146" i="1"/>
  <c r="R138" i="1"/>
  <c r="S138" i="1" s="1"/>
  <c r="R130" i="1"/>
  <c r="R139" i="1"/>
  <c r="R131" i="1"/>
  <c r="R147" i="1"/>
  <c r="R163" i="1"/>
  <c r="R155" i="1"/>
  <c r="S155" i="1" s="1"/>
  <c r="AV198" i="1"/>
  <c r="AW198" i="1" s="1"/>
  <c r="AV190" i="1"/>
  <c r="AW190" i="1" s="1"/>
  <c r="AV182" i="1"/>
  <c r="AW182" i="1" s="1"/>
  <c r="AV174" i="1"/>
  <c r="AW174" i="1" s="1"/>
  <c r="AV197" i="1"/>
  <c r="AW197" i="1" s="1"/>
  <c r="AV189" i="1"/>
  <c r="AW189" i="1" s="1"/>
  <c r="AV181" i="1"/>
  <c r="AW181" i="1" s="1"/>
  <c r="AV173" i="1"/>
  <c r="AW173" i="1" s="1"/>
  <c r="AV176" i="1"/>
  <c r="AW176" i="1" s="1"/>
  <c r="AV196" i="1"/>
  <c r="AW196" i="1" s="1"/>
  <c r="AV188" i="1"/>
  <c r="AW188" i="1" s="1"/>
  <c r="AV180" i="1"/>
  <c r="AW180" i="1" s="1"/>
  <c r="AV172" i="1"/>
  <c r="AW172" i="1" s="1"/>
  <c r="AV200" i="1"/>
  <c r="AW200" i="1" s="1"/>
  <c r="AV195" i="1"/>
  <c r="AW195" i="1" s="1"/>
  <c r="AV187" i="1"/>
  <c r="AW187" i="1" s="1"/>
  <c r="AV179" i="1"/>
  <c r="AW179" i="1" s="1"/>
  <c r="AV171" i="1"/>
  <c r="AW171" i="1" s="1"/>
  <c r="AV168" i="1"/>
  <c r="AW168" i="1" s="1"/>
  <c r="AV202" i="1"/>
  <c r="AW202" i="1" s="1"/>
  <c r="AV194" i="1"/>
  <c r="AW194" i="1" s="1"/>
  <c r="AV186" i="1"/>
  <c r="AW186" i="1" s="1"/>
  <c r="AV178" i="1"/>
  <c r="AW178" i="1" s="1"/>
  <c r="AV170" i="1"/>
  <c r="AW170" i="1" s="1"/>
  <c r="AV201" i="1"/>
  <c r="AW201" i="1" s="1"/>
  <c r="AV193" i="1"/>
  <c r="AW193" i="1" s="1"/>
  <c r="AV185" i="1"/>
  <c r="AW185" i="1" s="1"/>
  <c r="AV177" i="1"/>
  <c r="AW177" i="1" s="1"/>
  <c r="AV169" i="1"/>
  <c r="AW169" i="1" s="1"/>
  <c r="AV192" i="1"/>
  <c r="AW192" i="1" s="1"/>
  <c r="AV199" i="1"/>
  <c r="AW199" i="1" s="1"/>
  <c r="AV191" i="1"/>
  <c r="AW191" i="1" s="1"/>
  <c r="AV183" i="1"/>
  <c r="AW183" i="1" s="1"/>
  <c r="AV175" i="1"/>
  <c r="AW175" i="1" s="1"/>
  <c r="AV184" i="1"/>
  <c r="AW184" i="1" s="1"/>
  <c r="R117" i="1"/>
  <c r="R109" i="1"/>
  <c r="R101" i="1"/>
  <c r="R93" i="1"/>
  <c r="R124" i="1"/>
  <c r="S124" i="1" s="1"/>
  <c r="R116" i="1"/>
  <c r="S116" i="1" s="1"/>
  <c r="R108" i="1"/>
  <c r="R100" i="1"/>
  <c r="R92" i="1"/>
  <c r="R104" i="1"/>
  <c r="R123" i="1"/>
  <c r="R115" i="1"/>
  <c r="R107" i="1"/>
  <c r="R99" i="1"/>
  <c r="R91" i="1"/>
  <c r="S91" i="1" s="1"/>
  <c r="R122" i="1"/>
  <c r="R114" i="1"/>
  <c r="R106" i="1"/>
  <c r="R98" i="1"/>
  <c r="R90" i="1"/>
  <c r="R96" i="1"/>
  <c r="S96" i="1" s="1"/>
  <c r="R121" i="1"/>
  <c r="S121" i="1" s="1"/>
  <c r="R113" i="1"/>
  <c r="S113" i="1" s="1"/>
  <c r="R105" i="1"/>
  <c r="R97" i="1"/>
  <c r="R112" i="1"/>
  <c r="R118" i="1"/>
  <c r="R110" i="1"/>
  <c r="R102" i="1"/>
  <c r="R94" i="1"/>
  <c r="R120" i="1"/>
  <c r="R119" i="1"/>
  <c r="R111" i="1"/>
  <c r="R103" i="1"/>
  <c r="R95" i="1"/>
  <c r="M171" i="1"/>
  <c r="N171" i="1" s="1"/>
  <c r="M179" i="1"/>
  <c r="N179" i="1" s="1"/>
  <c r="M187" i="1"/>
  <c r="N187" i="1" s="1"/>
  <c r="M195" i="1"/>
  <c r="N195" i="1" s="1"/>
  <c r="M169" i="1"/>
  <c r="N169" i="1" s="1"/>
  <c r="O169" i="1" s="1"/>
  <c r="P169" i="1" s="1"/>
  <c r="M173" i="1"/>
  <c r="N173" i="1" s="1"/>
  <c r="M182" i="1"/>
  <c r="N182" i="1" s="1"/>
  <c r="M199" i="1"/>
  <c r="N199" i="1" s="1"/>
  <c r="M172" i="1"/>
  <c r="N172" i="1" s="1"/>
  <c r="M180" i="1"/>
  <c r="N180" i="1" s="1"/>
  <c r="M188" i="1"/>
  <c r="N188" i="1" s="1"/>
  <c r="M196" i="1"/>
  <c r="N196" i="1" s="1"/>
  <c r="M168" i="1"/>
  <c r="N168" i="1" s="1"/>
  <c r="O168" i="1" s="1"/>
  <c r="P168" i="1" s="1"/>
  <c r="M197" i="1"/>
  <c r="N197" i="1" s="1"/>
  <c r="M175" i="1"/>
  <c r="N175" i="1" s="1"/>
  <c r="M189" i="1"/>
  <c r="N189" i="1" s="1"/>
  <c r="M198" i="1"/>
  <c r="N198" i="1" s="1"/>
  <c r="M191" i="1"/>
  <c r="N191" i="1" s="1"/>
  <c r="M185" i="1"/>
  <c r="N185" i="1" s="1"/>
  <c r="M176" i="1"/>
  <c r="N176" i="1" s="1"/>
  <c r="M184" i="1"/>
  <c r="N184" i="1" s="1"/>
  <c r="M192" i="1"/>
  <c r="N192" i="1" s="1"/>
  <c r="M200" i="1"/>
  <c r="N200" i="1" s="1"/>
  <c r="M177" i="1"/>
  <c r="N177" i="1" s="1"/>
  <c r="M201" i="1"/>
  <c r="N201" i="1" s="1"/>
  <c r="M170" i="1"/>
  <c r="N170" i="1" s="1"/>
  <c r="M178" i="1"/>
  <c r="N178" i="1" s="1"/>
  <c r="M186" i="1"/>
  <c r="N186" i="1" s="1"/>
  <c r="M194" i="1"/>
  <c r="N194" i="1" s="1"/>
  <c r="M202" i="1"/>
  <c r="N202" i="1" s="1"/>
  <c r="M181" i="1"/>
  <c r="N181" i="1" s="1"/>
  <c r="M174" i="1"/>
  <c r="N174" i="1" s="1"/>
  <c r="M190" i="1"/>
  <c r="N190" i="1" s="1"/>
  <c r="M183" i="1"/>
  <c r="N183" i="1" s="1"/>
  <c r="M193" i="1"/>
  <c r="N193" i="1" s="1"/>
  <c r="BA199" i="1"/>
  <c r="BB199" i="1" s="1"/>
  <c r="BA191" i="1"/>
  <c r="BB191" i="1" s="1"/>
  <c r="BA183" i="1"/>
  <c r="BB183" i="1" s="1"/>
  <c r="BA175" i="1"/>
  <c r="BB175" i="1" s="1"/>
  <c r="BA198" i="1"/>
  <c r="BB198" i="1" s="1"/>
  <c r="BA182" i="1"/>
  <c r="BB182" i="1" s="1"/>
  <c r="BA173" i="1"/>
  <c r="BB173" i="1" s="1"/>
  <c r="BA188" i="1"/>
  <c r="BB188" i="1" s="1"/>
  <c r="BA190" i="1"/>
  <c r="BB190" i="1" s="1"/>
  <c r="BA174" i="1"/>
  <c r="BB174" i="1" s="1"/>
  <c r="BA196" i="1"/>
  <c r="BB196" i="1" s="1"/>
  <c r="BA189" i="1"/>
  <c r="BB189" i="1" s="1"/>
  <c r="BA180" i="1"/>
  <c r="BB180" i="1" s="1"/>
  <c r="BA195" i="1"/>
  <c r="BB195" i="1" s="1"/>
  <c r="BA187" i="1"/>
  <c r="BB187" i="1" s="1"/>
  <c r="BA179" i="1"/>
  <c r="BB179" i="1" s="1"/>
  <c r="BA171" i="1"/>
  <c r="BB171" i="1" s="1"/>
  <c r="BA194" i="1"/>
  <c r="BB194" i="1" s="1"/>
  <c r="BA178" i="1"/>
  <c r="BB178" i="1" s="1"/>
  <c r="BA202" i="1"/>
  <c r="BB202" i="1" s="1"/>
  <c r="BA186" i="1"/>
  <c r="BB186" i="1" s="1"/>
  <c r="BA170" i="1"/>
  <c r="BB170" i="1" s="1"/>
  <c r="BA197" i="1"/>
  <c r="BB197" i="1" s="1"/>
  <c r="BA172" i="1"/>
  <c r="BB172" i="1" s="1"/>
  <c r="BA201" i="1"/>
  <c r="BB201" i="1" s="1"/>
  <c r="BA193" i="1"/>
  <c r="BB193" i="1" s="1"/>
  <c r="BA185" i="1"/>
  <c r="BB185" i="1" s="1"/>
  <c r="BA177" i="1"/>
  <c r="BB177" i="1" s="1"/>
  <c r="BA169" i="1"/>
  <c r="BB169" i="1" s="1"/>
  <c r="BA200" i="1"/>
  <c r="BB200" i="1" s="1"/>
  <c r="BA192" i="1"/>
  <c r="BB192" i="1" s="1"/>
  <c r="BA184" i="1"/>
  <c r="BB184" i="1" s="1"/>
  <c r="BA176" i="1"/>
  <c r="BB176" i="1" s="1"/>
  <c r="BA168" i="1"/>
  <c r="BB168" i="1" s="1"/>
  <c r="BA181" i="1"/>
  <c r="BB181" i="1" s="1"/>
  <c r="BF133" i="1"/>
  <c r="BG133" i="1" s="1"/>
  <c r="BH133" i="1" s="1"/>
  <c r="BI133" i="1" s="1"/>
  <c r="BF141" i="1"/>
  <c r="BG141" i="1" s="1"/>
  <c r="BH141" i="1" s="1"/>
  <c r="BI141" i="1" s="1"/>
  <c r="BF149" i="1"/>
  <c r="BG149" i="1" s="1"/>
  <c r="BH149" i="1" s="1"/>
  <c r="BI149" i="1" s="1"/>
  <c r="BF157" i="1"/>
  <c r="BG157" i="1" s="1"/>
  <c r="BH157" i="1" s="1"/>
  <c r="BI157" i="1" s="1"/>
  <c r="BF131" i="1"/>
  <c r="BG131" i="1" s="1"/>
  <c r="BH131" i="1" s="1"/>
  <c r="BI131" i="1" s="1"/>
  <c r="BF155" i="1"/>
  <c r="BG155" i="1" s="1"/>
  <c r="BH155" i="1" s="1"/>
  <c r="BI155" i="1" s="1"/>
  <c r="BF134" i="1"/>
  <c r="BG134" i="1" s="1"/>
  <c r="BH134" i="1" s="1"/>
  <c r="BI134" i="1" s="1"/>
  <c r="BF142" i="1"/>
  <c r="BG142" i="1" s="1"/>
  <c r="BH142" i="1" s="1"/>
  <c r="BI142" i="1" s="1"/>
  <c r="BF150" i="1"/>
  <c r="BG150" i="1" s="1"/>
  <c r="BH150" i="1" s="1"/>
  <c r="BI150" i="1" s="1"/>
  <c r="BF158" i="1"/>
  <c r="BG158" i="1" s="1"/>
  <c r="BH158" i="1" s="1"/>
  <c r="BI158" i="1" s="1"/>
  <c r="BF135" i="1"/>
  <c r="BG135" i="1" s="1"/>
  <c r="BH135" i="1" s="1"/>
  <c r="BI135" i="1" s="1"/>
  <c r="BF143" i="1"/>
  <c r="BG143" i="1" s="1"/>
  <c r="BH143" i="1" s="1"/>
  <c r="BI143" i="1" s="1"/>
  <c r="BF151" i="1"/>
  <c r="BG151" i="1" s="1"/>
  <c r="BH151" i="1" s="1"/>
  <c r="BI151" i="1" s="1"/>
  <c r="BF159" i="1"/>
  <c r="BG159" i="1" s="1"/>
  <c r="BH159" i="1" s="1"/>
  <c r="BI159" i="1" s="1"/>
  <c r="BF139" i="1"/>
  <c r="BG139" i="1" s="1"/>
  <c r="BH139" i="1" s="1"/>
  <c r="BI139" i="1" s="1"/>
  <c r="BF129" i="1"/>
  <c r="BG129" i="1" s="1"/>
  <c r="BH129" i="1" s="1"/>
  <c r="BF136" i="1"/>
  <c r="BG136" i="1" s="1"/>
  <c r="BH136" i="1" s="1"/>
  <c r="BI136" i="1" s="1"/>
  <c r="BF144" i="1"/>
  <c r="BG144" i="1" s="1"/>
  <c r="BH144" i="1" s="1"/>
  <c r="BI144" i="1" s="1"/>
  <c r="BF152" i="1"/>
  <c r="BG152" i="1" s="1"/>
  <c r="BH152" i="1" s="1"/>
  <c r="BI152" i="1" s="1"/>
  <c r="BF160" i="1"/>
  <c r="BG160" i="1" s="1"/>
  <c r="BH160" i="1" s="1"/>
  <c r="BI160" i="1" s="1"/>
  <c r="BF163" i="1"/>
  <c r="BG163" i="1" s="1"/>
  <c r="BH163" i="1" s="1"/>
  <c r="BI163" i="1" s="1"/>
  <c r="BF137" i="1"/>
  <c r="BG137" i="1" s="1"/>
  <c r="BH137" i="1" s="1"/>
  <c r="BI137" i="1" s="1"/>
  <c r="BF145" i="1"/>
  <c r="BG145" i="1" s="1"/>
  <c r="BH145" i="1" s="1"/>
  <c r="BI145" i="1" s="1"/>
  <c r="BF153" i="1"/>
  <c r="BG153" i="1" s="1"/>
  <c r="BH153" i="1" s="1"/>
  <c r="BI153" i="1" s="1"/>
  <c r="BF161" i="1"/>
  <c r="BG161" i="1" s="1"/>
  <c r="BH161" i="1" s="1"/>
  <c r="BI161" i="1" s="1"/>
  <c r="BF162" i="1"/>
  <c r="BG162" i="1" s="1"/>
  <c r="BH162" i="1" s="1"/>
  <c r="BI162" i="1" s="1"/>
  <c r="BF138" i="1"/>
  <c r="BG138" i="1" s="1"/>
  <c r="BH138" i="1" s="1"/>
  <c r="BI138" i="1" s="1"/>
  <c r="BF146" i="1"/>
  <c r="BG146" i="1" s="1"/>
  <c r="BH146" i="1" s="1"/>
  <c r="BI146" i="1" s="1"/>
  <c r="BF154" i="1"/>
  <c r="BG154" i="1" s="1"/>
  <c r="BH154" i="1" s="1"/>
  <c r="BI154" i="1" s="1"/>
  <c r="BF130" i="1"/>
  <c r="BG130" i="1" s="1"/>
  <c r="BH130" i="1" s="1"/>
  <c r="BI130" i="1" s="1"/>
  <c r="BF147" i="1"/>
  <c r="BG147" i="1" s="1"/>
  <c r="BH147" i="1" s="1"/>
  <c r="BI147" i="1" s="1"/>
  <c r="BF132" i="1"/>
  <c r="BG132" i="1" s="1"/>
  <c r="BH132" i="1" s="1"/>
  <c r="BI132" i="1" s="1"/>
  <c r="BF140" i="1"/>
  <c r="BG140" i="1" s="1"/>
  <c r="BH140" i="1" s="1"/>
  <c r="BI140" i="1" s="1"/>
  <c r="BF148" i="1"/>
  <c r="BG148" i="1" s="1"/>
  <c r="BH148" i="1" s="1"/>
  <c r="BI148" i="1" s="1"/>
  <c r="BF156" i="1"/>
  <c r="BG156" i="1" s="1"/>
  <c r="BH156" i="1" s="1"/>
  <c r="BI156" i="1" s="1"/>
  <c r="W121" i="1"/>
  <c r="W113" i="1"/>
  <c r="W105" i="1"/>
  <c r="W97" i="1"/>
  <c r="W120" i="1"/>
  <c r="W112" i="1"/>
  <c r="W104" i="1"/>
  <c r="W96" i="1"/>
  <c r="W119" i="1"/>
  <c r="W111" i="1"/>
  <c r="W103" i="1"/>
  <c r="W95" i="1"/>
  <c r="W100" i="1"/>
  <c r="W118" i="1"/>
  <c r="W110" i="1"/>
  <c r="W102" i="1"/>
  <c r="W94" i="1"/>
  <c r="W116" i="1"/>
  <c r="W117" i="1"/>
  <c r="W109" i="1"/>
  <c r="W101" i="1"/>
  <c r="W93" i="1"/>
  <c r="W124" i="1"/>
  <c r="W92" i="1"/>
  <c r="W122" i="1"/>
  <c r="W114" i="1"/>
  <c r="W106" i="1"/>
  <c r="W98" i="1"/>
  <c r="W90" i="1"/>
  <c r="W108" i="1"/>
  <c r="W123" i="1"/>
  <c r="W115" i="1"/>
  <c r="W107" i="1"/>
  <c r="W99" i="1"/>
  <c r="W91" i="1"/>
  <c r="R199" i="1"/>
  <c r="S199" i="1" s="1"/>
  <c r="R191" i="1"/>
  <c r="S191" i="1" s="1"/>
  <c r="R183" i="1"/>
  <c r="S183" i="1" s="1"/>
  <c r="R175" i="1"/>
  <c r="R195" i="1"/>
  <c r="S195" i="1" s="1"/>
  <c r="R179" i="1"/>
  <c r="S179" i="1" s="1"/>
  <c r="R169" i="1"/>
  <c r="S169" i="1" s="1"/>
  <c r="R198" i="1"/>
  <c r="S198" i="1" s="1"/>
  <c r="R190" i="1"/>
  <c r="S190" i="1" s="1"/>
  <c r="R182" i="1"/>
  <c r="S182" i="1" s="1"/>
  <c r="R174" i="1"/>
  <c r="S174" i="1" s="1"/>
  <c r="R197" i="1"/>
  <c r="S197" i="1" s="1"/>
  <c r="R173" i="1"/>
  <c r="S173" i="1" s="1"/>
  <c r="R180" i="1"/>
  <c r="S180" i="1" s="1"/>
  <c r="R168" i="1"/>
  <c r="S168" i="1" s="1"/>
  <c r="R201" i="1"/>
  <c r="S201" i="1" s="1"/>
  <c r="R181" i="1"/>
  <c r="S181" i="1" s="1"/>
  <c r="R172" i="1"/>
  <c r="S172" i="1" s="1"/>
  <c r="R171" i="1"/>
  <c r="S171" i="1" s="1"/>
  <c r="R177" i="1"/>
  <c r="S177" i="1" s="1"/>
  <c r="R196" i="1"/>
  <c r="S196" i="1" s="1"/>
  <c r="R188" i="1"/>
  <c r="S188" i="1" s="1"/>
  <c r="R185" i="1"/>
  <c r="S185" i="1" s="1"/>
  <c r="R202" i="1"/>
  <c r="S202" i="1" s="1"/>
  <c r="R194" i="1"/>
  <c r="S194" i="1" s="1"/>
  <c r="R186" i="1"/>
  <c r="S186" i="1" s="1"/>
  <c r="R178" i="1"/>
  <c r="S178" i="1" s="1"/>
  <c r="R170" i="1"/>
  <c r="S170" i="1" s="1"/>
  <c r="R200" i="1"/>
  <c r="S200" i="1" s="1"/>
  <c r="R192" i="1"/>
  <c r="S192" i="1" s="1"/>
  <c r="R184" i="1"/>
  <c r="S184" i="1" s="1"/>
  <c r="R176" i="1"/>
  <c r="S176" i="1" s="1"/>
  <c r="R189" i="1"/>
  <c r="S189" i="1" s="1"/>
  <c r="R187" i="1"/>
  <c r="S187" i="1" s="1"/>
  <c r="R193" i="1"/>
  <c r="S193" i="1" s="1"/>
  <c r="BF196" i="1"/>
  <c r="BG196" i="1" s="1"/>
  <c r="BH196" i="1" s="1"/>
  <c r="BF188" i="1"/>
  <c r="BG188" i="1" s="1"/>
  <c r="BH188" i="1" s="1"/>
  <c r="BF180" i="1"/>
  <c r="BG180" i="1" s="1"/>
  <c r="BH180" i="1" s="1"/>
  <c r="BI180" i="1" s="1"/>
  <c r="BJ180" i="1" s="1"/>
  <c r="BF172" i="1"/>
  <c r="BG172" i="1" s="1"/>
  <c r="BH172" i="1" s="1"/>
  <c r="BI172" i="1" s="1"/>
  <c r="BJ172" i="1" s="1"/>
  <c r="BF195" i="1"/>
  <c r="BG195" i="1" s="1"/>
  <c r="BH195" i="1" s="1"/>
  <c r="BI195" i="1" s="1"/>
  <c r="BJ195" i="1" s="1"/>
  <c r="BF179" i="1"/>
  <c r="BG179" i="1" s="1"/>
  <c r="BH179" i="1" s="1"/>
  <c r="BF194" i="1"/>
  <c r="BG194" i="1" s="1"/>
  <c r="BH194" i="1" s="1"/>
  <c r="BF187" i="1"/>
  <c r="BG187" i="1" s="1"/>
  <c r="BH187" i="1" s="1"/>
  <c r="BF171" i="1"/>
  <c r="BG171" i="1" s="1"/>
  <c r="BH171" i="1" s="1"/>
  <c r="BF170" i="1"/>
  <c r="BG170" i="1" s="1"/>
  <c r="BH170" i="1" s="1"/>
  <c r="BF202" i="1"/>
  <c r="BG202" i="1" s="1"/>
  <c r="BH202" i="1" s="1"/>
  <c r="BI202" i="1" s="1"/>
  <c r="BJ202" i="1" s="1"/>
  <c r="BF177" i="1"/>
  <c r="BG177" i="1" s="1"/>
  <c r="BH177" i="1" s="1"/>
  <c r="BI177" i="1" s="1"/>
  <c r="BJ177" i="1" s="1"/>
  <c r="BF200" i="1"/>
  <c r="BG200" i="1" s="1"/>
  <c r="BH200" i="1" s="1"/>
  <c r="BF192" i="1"/>
  <c r="BG192" i="1" s="1"/>
  <c r="BH192" i="1" s="1"/>
  <c r="BF184" i="1"/>
  <c r="BG184" i="1" s="1"/>
  <c r="BH184" i="1" s="1"/>
  <c r="BF176" i="1"/>
  <c r="BG176" i="1" s="1"/>
  <c r="BH176" i="1" s="1"/>
  <c r="BF168" i="1"/>
  <c r="BG168" i="1" s="1"/>
  <c r="BH168" i="1" s="1"/>
  <c r="BF191" i="1"/>
  <c r="BG191" i="1" s="1"/>
  <c r="BH191" i="1" s="1"/>
  <c r="BF175" i="1"/>
  <c r="BG175" i="1" s="1"/>
  <c r="BH175" i="1" s="1"/>
  <c r="BI175" i="1" s="1"/>
  <c r="BJ175" i="1" s="1"/>
  <c r="BF186" i="1"/>
  <c r="BG186" i="1" s="1"/>
  <c r="BH186" i="1" s="1"/>
  <c r="BI186" i="1" s="1"/>
  <c r="BJ186" i="1" s="1"/>
  <c r="BF193" i="1"/>
  <c r="BG193" i="1" s="1"/>
  <c r="BH193" i="1" s="1"/>
  <c r="BI193" i="1" s="1"/>
  <c r="BJ193" i="1" s="1"/>
  <c r="BF199" i="1"/>
  <c r="BG199" i="1" s="1"/>
  <c r="BH199" i="1" s="1"/>
  <c r="BF183" i="1"/>
  <c r="BG183" i="1" s="1"/>
  <c r="BH183" i="1" s="1"/>
  <c r="BF201" i="1"/>
  <c r="BG201" i="1" s="1"/>
  <c r="BH201" i="1" s="1"/>
  <c r="BF198" i="1"/>
  <c r="BG198" i="1" s="1"/>
  <c r="BH198" i="1" s="1"/>
  <c r="BF190" i="1"/>
  <c r="BG190" i="1" s="1"/>
  <c r="BH190" i="1" s="1"/>
  <c r="BF182" i="1"/>
  <c r="BG182" i="1" s="1"/>
  <c r="BH182" i="1" s="1"/>
  <c r="BI182" i="1" s="1"/>
  <c r="BJ182" i="1" s="1"/>
  <c r="BF174" i="1"/>
  <c r="BG174" i="1" s="1"/>
  <c r="BH174" i="1" s="1"/>
  <c r="BI174" i="1" s="1"/>
  <c r="BJ174" i="1" s="1"/>
  <c r="BF178" i="1"/>
  <c r="BG178" i="1" s="1"/>
  <c r="BH178" i="1" s="1"/>
  <c r="BI178" i="1" s="1"/>
  <c r="BJ178" i="1" s="1"/>
  <c r="BF185" i="1"/>
  <c r="BG185" i="1" s="1"/>
  <c r="BH185" i="1" s="1"/>
  <c r="BF197" i="1"/>
  <c r="BG197" i="1" s="1"/>
  <c r="BH197" i="1" s="1"/>
  <c r="BF189" i="1"/>
  <c r="BG189" i="1" s="1"/>
  <c r="BH189" i="1" s="1"/>
  <c r="BF181" i="1"/>
  <c r="BG181" i="1" s="1"/>
  <c r="BH181" i="1" s="1"/>
  <c r="BF173" i="1"/>
  <c r="BG173" i="1" s="1"/>
  <c r="BH173" i="1" s="1"/>
  <c r="BF169" i="1"/>
  <c r="BG169" i="1" s="1"/>
  <c r="BH169" i="1" s="1"/>
  <c r="BI169" i="1" s="1"/>
  <c r="BJ169" i="1" s="1"/>
  <c r="AQ134" i="1"/>
  <c r="AR134" i="1" s="1"/>
  <c r="AS134" i="1" s="1"/>
  <c r="AT134" i="1" s="1"/>
  <c r="AQ142" i="1"/>
  <c r="AR142" i="1" s="1"/>
  <c r="AS142" i="1" s="1"/>
  <c r="AT142" i="1" s="1"/>
  <c r="AQ150" i="1"/>
  <c r="AR150" i="1" s="1"/>
  <c r="AS150" i="1" s="1"/>
  <c r="AT150" i="1" s="1"/>
  <c r="AQ158" i="1"/>
  <c r="AR158" i="1" s="1"/>
  <c r="AS158" i="1" s="1"/>
  <c r="AT158" i="1" s="1"/>
  <c r="AQ135" i="1"/>
  <c r="AR135" i="1" s="1"/>
  <c r="AS135" i="1" s="1"/>
  <c r="AT135" i="1" s="1"/>
  <c r="AQ143" i="1"/>
  <c r="AR143" i="1" s="1"/>
  <c r="AS143" i="1" s="1"/>
  <c r="AT143" i="1" s="1"/>
  <c r="AQ151" i="1"/>
  <c r="AR151" i="1" s="1"/>
  <c r="AS151" i="1" s="1"/>
  <c r="AT151" i="1" s="1"/>
  <c r="AQ159" i="1"/>
  <c r="AR159" i="1" s="1"/>
  <c r="AS159" i="1" s="1"/>
  <c r="AT159" i="1" s="1"/>
  <c r="AQ136" i="1"/>
  <c r="AR136" i="1" s="1"/>
  <c r="AS136" i="1" s="1"/>
  <c r="AT136" i="1" s="1"/>
  <c r="AQ144" i="1"/>
  <c r="AR144" i="1" s="1"/>
  <c r="AS144" i="1" s="1"/>
  <c r="AT144" i="1" s="1"/>
  <c r="AQ152" i="1"/>
  <c r="AR152" i="1" s="1"/>
  <c r="AS152" i="1" s="1"/>
  <c r="AT152" i="1" s="1"/>
  <c r="AQ160" i="1"/>
  <c r="AR160" i="1" s="1"/>
  <c r="AS160" i="1" s="1"/>
  <c r="AT160" i="1" s="1"/>
  <c r="AQ129" i="1"/>
  <c r="AR129" i="1" s="1"/>
  <c r="AS129" i="1" s="1"/>
  <c r="AT129" i="1" s="1"/>
  <c r="AU129" i="1" s="1"/>
  <c r="AQ137" i="1"/>
  <c r="AR137" i="1" s="1"/>
  <c r="AS137" i="1" s="1"/>
  <c r="AT137" i="1" s="1"/>
  <c r="AQ145" i="1"/>
  <c r="AR145" i="1" s="1"/>
  <c r="AS145" i="1" s="1"/>
  <c r="AT145" i="1" s="1"/>
  <c r="AQ153" i="1"/>
  <c r="AR153" i="1" s="1"/>
  <c r="AS153" i="1" s="1"/>
  <c r="AT153" i="1" s="1"/>
  <c r="AQ161" i="1"/>
  <c r="AR161" i="1" s="1"/>
  <c r="AS161" i="1" s="1"/>
  <c r="AT161" i="1" s="1"/>
  <c r="AQ163" i="1"/>
  <c r="AR163" i="1" s="1"/>
  <c r="AS163" i="1" s="1"/>
  <c r="AT163" i="1" s="1"/>
  <c r="AQ138" i="1"/>
  <c r="AR138" i="1" s="1"/>
  <c r="AS138" i="1" s="1"/>
  <c r="AT138" i="1" s="1"/>
  <c r="AQ146" i="1"/>
  <c r="AR146" i="1" s="1"/>
  <c r="AS146" i="1" s="1"/>
  <c r="AT146" i="1" s="1"/>
  <c r="AQ154" i="1"/>
  <c r="AR154" i="1" s="1"/>
  <c r="AS154" i="1" s="1"/>
  <c r="AT154" i="1" s="1"/>
  <c r="AQ162" i="1"/>
  <c r="AR162" i="1" s="1"/>
  <c r="AS162" i="1" s="1"/>
  <c r="AT162" i="1" s="1"/>
  <c r="AQ155" i="1"/>
  <c r="AR155" i="1" s="1"/>
  <c r="AS155" i="1" s="1"/>
  <c r="AT155" i="1" s="1"/>
  <c r="AQ131" i="1"/>
  <c r="AR131" i="1" s="1"/>
  <c r="AS131" i="1" s="1"/>
  <c r="AT131" i="1" s="1"/>
  <c r="AQ139" i="1"/>
  <c r="AR139" i="1" s="1"/>
  <c r="AS139" i="1" s="1"/>
  <c r="AT139" i="1" s="1"/>
  <c r="AQ147" i="1"/>
  <c r="AR147" i="1" s="1"/>
  <c r="AS147" i="1" s="1"/>
  <c r="AT147" i="1" s="1"/>
  <c r="AQ132" i="1"/>
  <c r="AR132" i="1" s="1"/>
  <c r="AS132" i="1" s="1"/>
  <c r="AT132" i="1" s="1"/>
  <c r="AQ133" i="1"/>
  <c r="AR133" i="1" s="1"/>
  <c r="AS133" i="1" s="1"/>
  <c r="AT133" i="1" s="1"/>
  <c r="AQ141" i="1"/>
  <c r="AR141" i="1" s="1"/>
  <c r="AS141" i="1" s="1"/>
  <c r="AT141" i="1" s="1"/>
  <c r="AQ149" i="1"/>
  <c r="AR149" i="1" s="1"/>
  <c r="AS149" i="1" s="1"/>
  <c r="AT149" i="1" s="1"/>
  <c r="AQ157" i="1"/>
  <c r="AR157" i="1" s="1"/>
  <c r="AS157" i="1" s="1"/>
  <c r="AT157" i="1" s="1"/>
  <c r="AQ140" i="1"/>
  <c r="AR140" i="1" s="1"/>
  <c r="AS140" i="1" s="1"/>
  <c r="AT140" i="1" s="1"/>
  <c r="AQ148" i="1"/>
  <c r="AR148" i="1" s="1"/>
  <c r="AS148" i="1" s="1"/>
  <c r="AT148" i="1" s="1"/>
  <c r="AQ156" i="1"/>
  <c r="AR156" i="1" s="1"/>
  <c r="AS156" i="1" s="1"/>
  <c r="AT156" i="1" s="1"/>
  <c r="AQ130" i="1"/>
  <c r="AR130" i="1" s="1"/>
  <c r="AB120" i="1"/>
  <c r="AB112" i="1"/>
  <c r="AB104" i="1"/>
  <c r="AB96" i="1"/>
  <c r="AB91" i="1"/>
  <c r="AC91" i="1" s="1"/>
  <c r="AD91" i="1" s="1"/>
  <c r="AE91" i="1" s="1"/>
  <c r="AB119" i="1"/>
  <c r="AC119" i="1" s="1"/>
  <c r="AD119" i="1" s="1"/>
  <c r="AE119" i="1" s="1"/>
  <c r="AB111" i="1"/>
  <c r="AC111" i="1" s="1"/>
  <c r="AD111" i="1" s="1"/>
  <c r="AE111" i="1" s="1"/>
  <c r="AB103" i="1"/>
  <c r="AB95" i="1"/>
  <c r="AB99" i="1"/>
  <c r="AB118" i="1"/>
  <c r="AB110" i="1"/>
  <c r="AB102" i="1"/>
  <c r="AC102" i="1" s="1"/>
  <c r="AD102" i="1" s="1"/>
  <c r="AE102" i="1" s="1"/>
  <c r="AB94" i="1"/>
  <c r="AC94" i="1" s="1"/>
  <c r="AD94" i="1" s="1"/>
  <c r="AE94" i="1" s="1"/>
  <c r="AB115" i="1"/>
  <c r="AC115" i="1" s="1"/>
  <c r="AD115" i="1" s="1"/>
  <c r="AE115" i="1" s="1"/>
  <c r="AB117" i="1"/>
  <c r="AB109" i="1"/>
  <c r="AB101" i="1"/>
  <c r="AB93" i="1"/>
  <c r="AB124" i="1"/>
  <c r="AB116" i="1"/>
  <c r="AC116" i="1" s="1"/>
  <c r="AD116" i="1" s="1"/>
  <c r="AE116" i="1" s="1"/>
  <c r="AB108" i="1"/>
  <c r="AC108" i="1" s="1"/>
  <c r="AD108" i="1" s="1"/>
  <c r="AE108" i="1" s="1"/>
  <c r="AB100" i="1"/>
  <c r="AC100" i="1" s="1"/>
  <c r="AD100" i="1" s="1"/>
  <c r="AE100" i="1" s="1"/>
  <c r="AB92" i="1"/>
  <c r="AB107" i="1"/>
  <c r="AB121" i="1"/>
  <c r="AB113" i="1"/>
  <c r="AB105" i="1"/>
  <c r="AB97" i="1"/>
  <c r="AC97" i="1" s="1"/>
  <c r="AD97" i="1" s="1"/>
  <c r="AE97" i="1" s="1"/>
  <c r="AB123" i="1"/>
  <c r="AC123" i="1" s="1"/>
  <c r="AD123" i="1" s="1"/>
  <c r="AE123" i="1" s="1"/>
  <c r="AB90" i="1"/>
  <c r="AC90" i="1" s="1"/>
  <c r="AD90" i="1" s="1"/>
  <c r="AE90" i="1" s="1"/>
  <c r="AF90" i="1" s="1"/>
  <c r="AB122" i="1"/>
  <c r="AB114" i="1"/>
  <c r="AB98" i="1"/>
  <c r="AB106" i="1"/>
  <c r="AG163" i="1"/>
  <c r="AH163" i="1" s="1"/>
  <c r="AI163" i="1" s="1"/>
  <c r="AJ163" i="1" s="1"/>
  <c r="AG155" i="1"/>
  <c r="AH155" i="1" s="1"/>
  <c r="AI155" i="1" s="1"/>
  <c r="AJ155" i="1" s="1"/>
  <c r="AG147" i="1"/>
  <c r="AH147" i="1" s="1"/>
  <c r="AI147" i="1" s="1"/>
  <c r="AJ147" i="1" s="1"/>
  <c r="AG139" i="1"/>
  <c r="AH139" i="1" s="1"/>
  <c r="AI139" i="1" s="1"/>
  <c r="AJ139" i="1" s="1"/>
  <c r="AG131" i="1"/>
  <c r="AH131" i="1" s="1"/>
  <c r="AI131" i="1" s="1"/>
  <c r="AJ131" i="1" s="1"/>
  <c r="AG162" i="1"/>
  <c r="AH162" i="1" s="1"/>
  <c r="AI162" i="1" s="1"/>
  <c r="AJ162" i="1" s="1"/>
  <c r="AG154" i="1"/>
  <c r="AH154" i="1" s="1"/>
  <c r="AI154" i="1" s="1"/>
  <c r="AJ154" i="1" s="1"/>
  <c r="AG146" i="1"/>
  <c r="AH146" i="1" s="1"/>
  <c r="AI146" i="1" s="1"/>
  <c r="AJ146" i="1" s="1"/>
  <c r="AG138" i="1"/>
  <c r="AH138" i="1" s="1"/>
  <c r="AI138" i="1" s="1"/>
  <c r="AJ138" i="1" s="1"/>
  <c r="AG130" i="1"/>
  <c r="AH130" i="1" s="1"/>
  <c r="AI130" i="1" s="1"/>
  <c r="AJ130" i="1" s="1"/>
  <c r="AG161" i="1"/>
  <c r="AH161" i="1" s="1"/>
  <c r="AI161" i="1" s="1"/>
  <c r="AJ161" i="1" s="1"/>
  <c r="AG153" i="1"/>
  <c r="AH153" i="1" s="1"/>
  <c r="AI153" i="1" s="1"/>
  <c r="AJ153" i="1" s="1"/>
  <c r="AG145" i="1"/>
  <c r="AH145" i="1" s="1"/>
  <c r="AI145" i="1" s="1"/>
  <c r="AJ145" i="1" s="1"/>
  <c r="AG137" i="1"/>
  <c r="AH137" i="1" s="1"/>
  <c r="AI137" i="1" s="1"/>
  <c r="AJ137" i="1" s="1"/>
  <c r="AG129" i="1"/>
  <c r="AH129" i="1" s="1"/>
  <c r="AI129" i="1" s="1"/>
  <c r="AJ129" i="1" s="1"/>
  <c r="AK129" i="1" s="1"/>
  <c r="AG160" i="1"/>
  <c r="AH160" i="1" s="1"/>
  <c r="AI160" i="1" s="1"/>
  <c r="AJ160" i="1" s="1"/>
  <c r="AG152" i="1"/>
  <c r="AH152" i="1" s="1"/>
  <c r="AI152" i="1" s="1"/>
  <c r="AJ152" i="1" s="1"/>
  <c r="AG144" i="1"/>
  <c r="AH144" i="1" s="1"/>
  <c r="AI144" i="1" s="1"/>
  <c r="AJ144" i="1" s="1"/>
  <c r="AG136" i="1"/>
  <c r="AH136" i="1" s="1"/>
  <c r="AI136" i="1" s="1"/>
  <c r="AJ136" i="1" s="1"/>
  <c r="AG150" i="1"/>
  <c r="AH150" i="1" s="1"/>
  <c r="AI150" i="1" s="1"/>
  <c r="AJ150" i="1" s="1"/>
  <c r="AG159" i="1"/>
  <c r="AH159" i="1" s="1"/>
  <c r="AI159" i="1" s="1"/>
  <c r="AJ159" i="1" s="1"/>
  <c r="AG151" i="1"/>
  <c r="AH151" i="1" s="1"/>
  <c r="AI151" i="1" s="1"/>
  <c r="AJ151" i="1" s="1"/>
  <c r="AG143" i="1"/>
  <c r="AH143" i="1" s="1"/>
  <c r="AI143" i="1" s="1"/>
  <c r="AJ143" i="1" s="1"/>
  <c r="AG135" i="1"/>
  <c r="AH135" i="1" s="1"/>
  <c r="AI135" i="1" s="1"/>
  <c r="AJ135" i="1" s="1"/>
  <c r="AG158" i="1"/>
  <c r="AH158" i="1" s="1"/>
  <c r="AI158" i="1" s="1"/>
  <c r="AJ158" i="1" s="1"/>
  <c r="AG134" i="1"/>
  <c r="AH134" i="1" s="1"/>
  <c r="AI134" i="1" s="1"/>
  <c r="AJ134" i="1" s="1"/>
  <c r="AG156" i="1"/>
  <c r="AH156" i="1" s="1"/>
  <c r="AI156" i="1" s="1"/>
  <c r="AJ156" i="1" s="1"/>
  <c r="AG148" i="1"/>
  <c r="AH148" i="1" s="1"/>
  <c r="AI148" i="1" s="1"/>
  <c r="AJ148" i="1" s="1"/>
  <c r="AG140" i="1"/>
  <c r="AH140" i="1" s="1"/>
  <c r="AI140" i="1" s="1"/>
  <c r="AJ140" i="1" s="1"/>
  <c r="AG132" i="1"/>
  <c r="AH132" i="1" s="1"/>
  <c r="AI132" i="1" s="1"/>
  <c r="AJ132" i="1" s="1"/>
  <c r="AG142" i="1"/>
  <c r="AH142" i="1" s="1"/>
  <c r="AI142" i="1" s="1"/>
  <c r="AJ142" i="1" s="1"/>
  <c r="AG157" i="1"/>
  <c r="AH157" i="1" s="1"/>
  <c r="AI157" i="1" s="1"/>
  <c r="AJ157" i="1" s="1"/>
  <c r="AG149" i="1"/>
  <c r="AH149" i="1" s="1"/>
  <c r="AI149" i="1" s="1"/>
  <c r="AJ149" i="1" s="1"/>
  <c r="AG141" i="1"/>
  <c r="AH141" i="1" s="1"/>
  <c r="AI141" i="1" s="1"/>
  <c r="AJ141" i="1" s="1"/>
  <c r="AG133" i="1"/>
  <c r="AH133" i="1" s="1"/>
  <c r="AI133" i="1" s="1"/>
  <c r="AJ133" i="1" s="1"/>
  <c r="W202" i="1"/>
  <c r="X202" i="1" s="1"/>
  <c r="W194" i="1"/>
  <c r="X194" i="1" s="1"/>
  <c r="W186" i="1"/>
  <c r="X186" i="1" s="1"/>
  <c r="W178" i="1"/>
  <c r="X178" i="1" s="1"/>
  <c r="W170" i="1"/>
  <c r="X170" i="1" s="1"/>
  <c r="W176" i="1"/>
  <c r="X176" i="1" s="1"/>
  <c r="W168" i="1"/>
  <c r="X168" i="1" s="1"/>
  <c r="W172" i="1"/>
  <c r="X172" i="1" s="1"/>
  <c r="W201" i="1"/>
  <c r="X201" i="1" s="1"/>
  <c r="W193" i="1"/>
  <c r="X193" i="1" s="1"/>
  <c r="W185" i="1"/>
  <c r="X185" i="1" s="1"/>
  <c r="W177" i="1"/>
  <c r="X177" i="1" s="1"/>
  <c r="W169" i="1"/>
  <c r="X169" i="1" s="1"/>
  <c r="W200" i="1"/>
  <c r="X200" i="1" s="1"/>
  <c r="W192" i="1"/>
  <c r="X192" i="1" s="1"/>
  <c r="W188" i="1"/>
  <c r="X188" i="1" s="1"/>
  <c r="W199" i="1"/>
  <c r="X199" i="1" s="1"/>
  <c r="W191" i="1"/>
  <c r="X191" i="1" s="1"/>
  <c r="W183" i="1"/>
  <c r="X183" i="1" s="1"/>
  <c r="W175" i="1"/>
  <c r="X175" i="1" s="1"/>
  <c r="W196" i="1"/>
  <c r="X196" i="1" s="1"/>
  <c r="W198" i="1"/>
  <c r="X198" i="1" s="1"/>
  <c r="W190" i="1"/>
  <c r="X190" i="1" s="1"/>
  <c r="W182" i="1"/>
  <c r="X182" i="1" s="1"/>
  <c r="W174" i="1"/>
  <c r="X174" i="1" s="1"/>
  <c r="W197" i="1"/>
  <c r="X197" i="1" s="1"/>
  <c r="W189" i="1"/>
  <c r="X189" i="1" s="1"/>
  <c r="W181" i="1"/>
  <c r="X181" i="1" s="1"/>
  <c r="W173" i="1"/>
  <c r="X173" i="1" s="1"/>
  <c r="W195" i="1"/>
  <c r="X195" i="1" s="1"/>
  <c r="W187" i="1"/>
  <c r="X187" i="1" s="1"/>
  <c r="W179" i="1"/>
  <c r="X179" i="1" s="1"/>
  <c r="W171" i="1"/>
  <c r="X171" i="1" s="1"/>
  <c r="W184" i="1"/>
  <c r="X184" i="1" s="1"/>
  <c r="W180" i="1"/>
  <c r="X180" i="1" s="1"/>
  <c r="AG119" i="1"/>
  <c r="AG111" i="1"/>
  <c r="AG103" i="1"/>
  <c r="AG95" i="1"/>
  <c r="AG106" i="1"/>
  <c r="AH106" i="1" s="1"/>
  <c r="AI106" i="1" s="1"/>
  <c r="AJ106" i="1" s="1"/>
  <c r="AG118" i="1"/>
  <c r="AH118" i="1" s="1"/>
  <c r="AI118" i="1" s="1"/>
  <c r="AJ118" i="1" s="1"/>
  <c r="AG110" i="1"/>
  <c r="AH110" i="1" s="1"/>
  <c r="AI110" i="1" s="1"/>
  <c r="AJ110" i="1" s="1"/>
  <c r="AG102" i="1"/>
  <c r="AG94" i="1"/>
  <c r="AG114" i="1"/>
  <c r="AG117" i="1"/>
  <c r="AG109" i="1"/>
  <c r="AH109" i="1" s="1"/>
  <c r="AI109" i="1" s="1"/>
  <c r="AJ109" i="1" s="1"/>
  <c r="AG101" i="1"/>
  <c r="AH101" i="1" s="1"/>
  <c r="AI101" i="1" s="1"/>
  <c r="AJ101" i="1" s="1"/>
  <c r="AG93" i="1"/>
  <c r="AH93" i="1" s="1"/>
  <c r="AI93" i="1" s="1"/>
  <c r="AJ93" i="1" s="1"/>
  <c r="AG122" i="1"/>
  <c r="AH122" i="1" s="1"/>
  <c r="AI122" i="1" s="1"/>
  <c r="AJ122" i="1" s="1"/>
  <c r="AG124" i="1"/>
  <c r="AG116" i="1"/>
  <c r="AG108" i="1"/>
  <c r="AG100" i="1"/>
  <c r="AG92" i="1"/>
  <c r="AH92" i="1" s="1"/>
  <c r="AI92" i="1" s="1"/>
  <c r="AJ92" i="1" s="1"/>
  <c r="AG123" i="1"/>
  <c r="AH123" i="1" s="1"/>
  <c r="AI123" i="1" s="1"/>
  <c r="AJ123" i="1" s="1"/>
  <c r="AG115" i="1"/>
  <c r="AH115" i="1" s="1"/>
  <c r="AI115" i="1" s="1"/>
  <c r="AJ115" i="1" s="1"/>
  <c r="AG107" i="1"/>
  <c r="AH107" i="1" s="1"/>
  <c r="AI107" i="1" s="1"/>
  <c r="AJ107" i="1" s="1"/>
  <c r="AG99" i="1"/>
  <c r="AG91" i="1"/>
  <c r="AG98" i="1"/>
  <c r="AG120" i="1"/>
  <c r="AG112" i="1"/>
  <c r="AH112" i="1" s="1"/>
  <c r="AI112" i="1" s="1"/>
  <c r="AJ112" i="1" s="1"/>
  <c r="AG104" i="1"/>
  <c r="AG96" i="1"/>
  <c r="AG90" i="1"/>
  <c r="AH90" i="1" s="1"/>
  <c r="AI90" i="1" s="1"/>
  <c r="AJ90" i="1" s="1"/>
  <c r="AK90" i="1" s="1"/>
  <c r="AG113" i="1"/>
  <c r="AG105" i="1"/>
  <c r="AG97" i="1"/>
  <c r="AG121" i="1"/>
  <c r="AL159" i="1"/>
  <c r="AM159" i="1" s="1"/>
  <c r="AN159" i="1" s="1"/>
  <c r="AO159" i="1" s="1"/>
  <c r="AL151" i="1"/>
  <c r="AM151" i="1" s="1"/>
  <c r="AN151" i="1" s="1"/>
  <c r="AO151" i="1" s="1"/>
  <c r="AL143" i="1"/>
  <c r="AM143" i="1" s="1"/>
  <c r="AN143" i="1" s="1"/>
  <c r="AO143" i="1" s="1"/>
  <c r="AL135" i="1"/>
  <c r="AM135" i="1" s="1"/>
  <c r="AN135" i="1" s="1"/>
  <c r="AO135" i="1" s="1"/>
  <c r="AL162" i="1"/>
  <c r="AM162" i="1" s="1"/>
  <c r="AN162" i="1" s="1"/>
  <c r="AO162" i="1" s="1"/>
  <c r="AL158" i="1"/>
  <c r="AM158" i="1" s="1"/>
  <c r="AN158" i="1" s="1"/>
  <c r="AO158" i="1" s="1"/>
  <c r="AL150" i="1"/>
  <c r="AM150" i="1" s="1"/>
  <c r="AN150" i="1" s="1"/>
  <c r="AO150" i="1" s="1"/>
  <c r="AL142" i="1"/>
  <c r="AM142" i="1" s="1"/>
  <c r="AN142" i="1" s="1"/>
  <c r="AO142" i="1" s="1"/>
  <c r="AL134" i="1"/>
  <c r="AM134" i="1" s="1"/>
  <c r="AN134" i="1" s="1"/>
  <c r="AO134" i="1" s="1"/>
  <c r="AL146" i="1"/>
  <c r="AM146" i="1" s="1"/>
  <c r="AN146" i="1" s="1"/>
  <c r="AO146" i="1" s="1"/>
  <c r="AL157" i="1"/>
  <c r="AM157" i="1" s="1"/>
  <c r="AN157" i="1" s="1"/>
  <c r="AO157" i="1" s="1"/>
  <c r="AL149" i="1"/>
  <c r="AM149" i="1" s="1"/>
  <c r="AN149" i="1" s="1"/>
  <c r="AO149" i="1" s="1"/>
  <c r="AL141" i="1"/>
  <c r="AM141" i="1" s="1"/>
  <c r="AN141" i="1" s="1"/>
  <c r="AO141" i="1" s="1"/>
  <c r="AL133" i="1"/>
  <c r="AM133" i="1" s="1"/>
  <c r="AN133" i="1" s="1"/>
  <c r="AO133" i="1" s="1"/>
  <c r="AL154" i="1"/>
  <c r="AM154" i="1" s="1"/>
  <c r="AN154" i="1" s="1"/>
  <c r="AO154" i="1" s="1"/>
  <c r="AL156" i="1"/>
  <c r="AM156" i="1" s="1"/>
  <c r="AN156" i="1" s="1"/>
  <c r="AO156" i="1" s="1"/>
  <c r="AL148" i="1"/>
  <c r="AM148" i="1" s="1"/>
  <c r="AN148" i="1" s="1"/>
  <c r="AO148" i="1" s="1"/>
  <c r="AL140" i="1"/>
  <c r="AM140" i="1" s="1"/>
  <c r="AN140" i="1" s="1"/>
  <c r="AO140" i="1" s="1"/>
  <c r="AL132" i="1"/>
  <c r="AM132" i="1" s="1"/>
  <c r="AN132" i="1" s="1"/>
  <c r="AO132" i="1" s="1"/>
  <c r="AL130" i="1"/>
  <c r="AM130" i="1" s="1"/>
  <c r="AN130" i="1" s="1"/>
  <c r="AO130" i="1" s="1"/>
  <c r="AL163" i="1"/>
  <c r="AM163" i="1" s="1"/>
  <c r="AN163" i="1" s="1"/>
  <c r="AO163" i="1" s="1"/>
  <c r="AL155" i="1"/>
  <c r="AM155" i="1" s="1"/>
  <c r="AN155" i="1" s="1"/>
  <c r="AO155" i="1" s="1"/>
  <c r="AL147" i="1"/>
  <c r="AM147" i="1" s="1"/>
  <c r="AN147" i="1" s="1"/>
  <c r="AO147" i="1" s="1"/>
  <c r="AL139" i="1"/>
  <c r="AM139" i="1" s="1"/>
  <c r="AN139" i="1" s="1"/>
  <c r="AO139" i="1" s="1"/>
  <c r="AL131" i="1"/>
  <c r="AM131" i="1" s="1"/>
  <c r="AN131" i="1" s="1"/>
  <c r="AO131" i="1" s="1"/>
  <c r="AL138" i="1"/>
  <c r="AM138" i="1" s="1"/>
  <c r="AN138" i="1" s="1"/>
  <c r="AO138" i="1" s="1"/>
  <c r="AL160" i="1"/>
  <c r="AM160" i="1" s="1"/>
  <c r="AN160" i="1" s="1"/>
  <c r="AO160" i="1" s="1"/>
  <c r="AL152" i="1"/>
  <c r="AM152" i="1" s="1"/>
  <c r="AN152" i="1" s="1"/>
  <c r="AO152" i="1" s="1"/>
  <c r="AL144" i="1"/>
  <c r="AM144" i="1" s="1"/>
  <c r="AN144" i="1" s="1"/>
  <c r="AO144" i="1" s="1"/>
  <c r="AL136" i="1"/>
  <c r="AM136" i="1" s="1"/>
  <c r="AN136" i="1" s="1"/>
  <c r="AO136" i="1" s="1"/>
  <c r="AL161" i="1"/>
  <c r="AM161" i="1" s="1"/>
  <c r="AN161" i="1" s="1"/>
  <c r="AO161" i="1" s="1"/>
  <c r="AL153" i="1"/>
  <c r="AM153" i="1" s="1"/>
  <c r="AN153" i="1" s="1"/>
  <c r="AO153" i="1" s="1"/>
  <c r="AL145" i="1"/>
  <c r="AM145" i="1" s="1"/>
  <c r="AN145" i="1" s="1"/>
  <c r="AO145" i="1" s="1"/>
  <c r="AL137" i="1"/>
  <c r="AM137" i="1" s="1"/>
  <c r="AN137" i="1" s="1"/>
  <c r="AO137" i="1" s="1"/>
  <c r="AL129" i="1"/>
  <c r="AM129" i="1" s="1"/>
  <c r="AN129" i="1" s="1"/>
  <c r="AO129" i="1" s="1"/>
  <c r="AB199" i="1"/>
  <c r="AC199" i="1" s="1"/>
  <c r="AD199" i="1" s="1"/>
  <c r="AE199" i="1" s="1"/>
  <c r="AB191" i="1"/>
  <c r="AC191" i="1" s="1"/>
  <c r="AD191" i="1" s="1"/>
  <c r="AE191" i="1" s="1"/>
  <c r="AB183" i="1"/>
  <c r="AC183" i="1" s="1"/>
  <c r="AD183" i="1" s="1"/>
  <c r="AE183" i="1" s="1"/>
  <c r="AB175" i="1"/>
  <c r="AC175" i="1" s="1"/>
  <c r="AD175" i="1" s="1"/>
  <c r="AE175" i="1" s="1"/>
  <c r="AB185" i="1"/>
  <c r="AC185" i="1" s="1"/>
  <c r="AD185" i="1" s="1"/>
  <c r="AE185" i="1" s="1"/>
  <c r="AB198" i="1"/>
  <c r="AC198" i="1" s="1"/>
  <c r="AD198" i="1" s="1"/>
  <c r="AE198" i="1" s="1"/>
  <c r="AB190" i="1"/>
  <c r="AC190" i="1" s="1"/>
  <c r="AD190" i="1" s="1"/>
  <c r="AE190" i="1" s="1"/>
  <c r="AB182" i="1"/>
  <c r="AC182" i="1" s="1"/>
  <c r="AD182" i="1" s="1"/>
  <c r="AE182" i="1" s="1"/>
  <c r="AB174" i="1"/>
  <c r="AC174" i="1" s="1"/>
  <c r="AD174" i="1" s="1"/>
  <c r="AE174" i="1" s="1"/>
  <c r="AB197" i="1"/>
  <c r="AC197" i="1" s="1"/>
  <c r="AD197" i="1" s="1"/>
  <c r="AE197" i="1" s="1"/>
  <c r="AB189" i="1"/>
  <c r="AC189" i="1" s="1"/>
  <c r="AD189" i="1" s="1"/>
  <c r="AE189" i="1" s="1"/>
  <c r="AB181" i="1"/>
  <c r="AC181" i="1" s="1"/>
  <c r="AD181" i="1" s="1"/>
  <c r="AE181" i="1" s="1"/>
  <c r="AB173" i="1"/>
  <c r="AC173" i="1" s="1"/>
  <c r="AD173" i="1" s="1"/>
  <c r="AE173" i="1" s="1"/>
  <c r="AB193" i="1"/>
  <c r="AC193" i="1" s="1"/>
  <c r="AD193" i="1" s="1"/>
  <c r="AE193" i="1" s="1"/>
  <c r="AB196" i="1"/>
  <c r="AC196" i="1" s="1"/>
  <c r="AD196" i="1" s="1"/>
  <c r="AE196" i="1" s="1"/>
  <c r="AB188" i="1"/>
  <c r="AC188" i="1" s="1"/>
  <c r="AD188" i="1" s="1"/>
  <c r="AE188" i="1" s="1"/>
  <c r="AB180" i="1"/>
  <c r="AC180" i="1" s="1"/>
  <c r="AD180" i="1" s="1"/>
  <c r="AE180" i="1" s="1"/>
  <c r="AB172" i="1"/>
  <c r="AC172" i="1" s="1"/>
  <c r="AD172" i="1" s="1"/>
  <c r="AE172" i="1" s="1"/>
  <c r="AB177" i="1"/>
  <c r="AC177" i="1" s="1"/>
  <c r="AD177" i="1" s="1"/>
  <c r="AE177" i="1" s="1"/>
  <c r="AB195" i="1"/>
  <c r="AC195" i="1" s="1"/>
  <c r="AD195" i="1" s="1"/>
  <c r="AE195" i="1" s="1"/>
  <c r="AB187" i="1"/>
  <c r="AC187" i="1" s="1"/>
  <c r="AD187" i="1" s="1"/>
  <c r="AE187" i="1" s="1"/>
  <c r="AB179" i="1"/>
  <c r="AC179" i="1" s="1"/>
  <c r="AD179" i="1" s="1"/>
  <c r="AE179" i="1" s="1"/>
  <c r="AB171" i="1"/>
  <c r="AC171" i="1" s="1"/>
  <c r="AD171" i="1" s="1"/>
  <c r="AE171" i="1" s="1"/>
  <c r="AB202" i="1"/>
  <c r="AC202" i="1" s="1"/>
  <c r="AD202" i="1" s="1"/>
  <c r="AE202" i="1" s="1"/>
  <c r="AB194" i="1"/>
  <c r="AC194" i="1" s="1"/>
  <c r="AD194" i="1" s="1"/>
  <c r="AE194" i="1" s="1"/>
  <c r="AB186" i="1"/>
  <c r="AC186" i="1" s="1"/>
  <c r="AD186" i="1" s="1"/>
  <c r="AE186" i="1" s="1"/>
  <c r="AB178" i="1"/>
  <c r="AC178" i="1" s="1"/>
  <c r="AD178" i="1" s="1"/>
  <c r="AE178" i="1" s="1"/>
  <c r="AB170" i="1"/>
  <c r="AC170" i="1" s="1"/>
  <c r="AD170" i="1" s="1"/>
  <c r="AE170" i="1" s="1"/>
  <c r="AB200" i="1"/>
  <c r="AC200" i="1" s="1"/>
  <c r="AD200" i="1" s="1"/>
  <c r="AE200" i="1" s="1"/>
  <c r="AB192" i="1"/>
  <c r="AC192" i="1" s="1"/>
  <c r="AD192" i="1" s="1"/>
  <c r="AE192" i="1" s="1"/>
  <c r="AB184" i="1"/>
  <c r="AC184" i="1" s="1"/>
  <c r="AD184" i="1" s="1"/>
  <c r="AE184" i="1" s="1"/>
  <c r="AB176" i="1"/>
  <c r="AC176" i="1" s="1"/>
  <c r="AD176" i="1" s="1"/>
  <c r="AE176" i="1" s="1"/>
  <c r="AB168" i="1"/>
  <c r="AC168" i="1" s="1"/>
  <c r="AD168" i="1" s="1"/>
  <c r="AE168" i="1" s="1"/>
  <c r="AB201" i="1"/>
  <c r="AC201" i="1" s="1"/>
  <c r="AD201" i="1" s="1"/>
  <c r="AE201" i="1" s="1"/>
  <c r="AB169" i="1"/>
  <c r="AC169" i="1" s="1"/>
  <c r="AD169" i="1" s="1"/>
  <c r="AE169" i="1" s="1"/>
  <c r="BI190" i="1"/>
  <c r="BJ190" i="1" s="1"/>
  <c r="BI194" i="1"/>
  <c r="BJ194" i="1" s="1"/>
  <c r="BI198" i="1"/>
  <c r="BJ198" i="1" s="1"/>
  <c r="BI170" i="1"/>
  <c r="BJ170" i="1" s="1"/>
  <c r="BI171" i="1"/>
  <c r="BJ171" i="1" s="1"/>
  <c r="BI179" i="1"/>
  <c r="BJ179" i="1" s="1"/>
  <c r="BI187" i="1"/>
  <c r="BJ187" i="1" s="1"/>
  <c r="BI191" i="1"/>
  <c r="BJ191" i="1" s="1"/>
  <c r="BI199" i="1"/>
  <c r="BJ199" i="1" s="1"/>
  <c r="BI183" i="1"/>
  <c r="BJ183" i="1" s="1"/>
  <c r="BI184" i="1"/>
  <c r="BJ184" i="1" s="1"/>
  <c r="BI188" i="1"/>
  <c r="BJ188" i="1" s="1"/>
  <c r="BI192" i="1"/>
  <c r="BJ192" i="1" s="1"/>
  <c r="BI196" i="1"/>
  <c r="BJ196" i="1" s="1"/>
  <c r="BI200" i="1"/>
  <c r="BJ200" i="1" s="1"/>
  <c r="BI168" i="1"/>
  <c r="BJ168" i="1" s="1"/>
  <c r="BI173" i="1"/>
  <c r="BJ173" i="1" s="1"/>
  <c r="BI181" i="1"/>
  <c r="BJ181" i="1" s="1"/>
  <c r="BI189" i="1"/>
  <c r="BJ189" i="1" s="1"/>
  <c r="BI201" i="1"/>
  <c r="BJ201" i="1" s="1"/>
  <c r="BI176" i="1"/>
  <c r="BJ176" i="1" s="1"/>
  <c r="BI185" i="1"/>
  <c r="BJ185" i="1" s="1"/>
  <c r="BI197" i="1"/>
  <c r="BJ197" i="1" s="1"/>
  <c r="AB157" i="1"/>
  <c r="AC157" i="1" s="1"/>
  <c r="AD157" i="1" s="1"/>
  <c r="AE157" i="1" s="1"/>
  <c r="AB149" i="1"/>
  <c r="AC149" i="1" s="1"/>
  <c r="AD149" i="1" s="1"/>
  <c r="AE149" i="1" s="1"/>
  <c r="AB141" i="1"/>
  <c r="AC141" i="1" s="1"/>
  <c r="AD141" i="1" s="1"/>
  <c r="AE141" i="1" s="1"/>
  <c r="AB133" i="1"/>
  <c r="AC133" i="1" s="1"/>
  <c r="AD133" i="1" s="1"/>
  <c r="AE133" i="1" s="1"/>
  <c r="AB135" i="1"/>
  <c r="AC135" i="1" s="1"/>
  <c r="AD135" i="1" s="1"/>
  <c r="AE135" i="1" s="1"/>
  <c r="AB156" i="1"/>
  <c r="AC156" i="1" s="1"/>
  <c r="AD156" i="1" s="1"/>
  <c r="AE156" i="1" s="1"/>
  <c r="AB148" i="1"/>
  <c r="AC148" i="1" s="1"/>
  <c r="AD148" i="1" s="1"/>
  <c r="AE148" i="1" s="1"/>
  <c r="AB140" i="1"/>
  <c r="AC140" i="1" s="1"/>
  <c r="AD140" i="1" s="1"/>
  <c r="AE140" i="1" s="1"/>
  <c r="AB132" i="1"/>
  <c r="AC132" i="1" s="1"/>
  <c r="AD132" i="1" s="1"/>
  <c r="AE132" i="1" s="1"/>
  <c r="AB151" i="1"/>
  <c r="AC151" i="1" s="1"/>
  <c r="AD151" i="1" s="1"/>
  <c r="AE151" i="1" s="1"/>
  <c r="AB163" i="1"/>
  <c r="AC163" i="1" s="1"/>
  <c r="AD163" i="1" s="1"/>
  <c r="AE163" i="1" s="1"/>
  <c r="AB155" i="1"/>
  <c r="AC155" i="1" s="1"/>
  <c r="AD155" i="1" s="1"/>
  <c r="AE155" i="1" s="1"/>
  <c r="AB147" i="1"/>
  <c r="AC147" i="1" s="1"/>
  <c r="AD147" i="1" s="1"/>
  <c r="AE147" i="1" s="1"/>
  <c r="AB139" i="1"/>
  <c r="AC139" i="1" s="1"/>
  <c r="AD139" i="1" s="1"/>
  <c r="AE139" i="1" s="1"/>
  <c r="AB131" i="1"/>
  <c r="AC131" i="1" s="1"/>
  <c r="AD131" i="1" s="1"/>
  <c r="AE131" i="1" s="1"/>
  <c r="AB162" i="1"/>
  <c r="AC162" i="1" s="1"/>
  <c r="AD162" i="1" s="1"/>
  <c r="AE162" i="1" s="1"/>
  <c r="AB154" i="1"/>
  <c r="AC154" i="1" s="1"/>
  <c r="AD154" i="1" s="1"/>
  <c r="AE154" i="1" s="1"/>
  <c r="AB146" i="1"/>
  <c r="AC146" i="1" s="1"/>
  <c r="AD146" i="1" s="1"/>
  <c r="AE146" i="1" s="1"/>
  <c r="AB138" i="1"/>
  <c r="AC138" i="1" s="1"/>
  <c r="AD138" i="1" s="1"/>
  <c r="AE138" i="1" s="1"/>
  <c r="AB130" i="1"/>
  <c r="AC130" i="1" s="1"/>
  <c r="AD130" i="1" s="1"/>
  <c r="AE130" i="1" s="1"/>
  <c r="AB161" i="1"/>
  <c r="AC161" i="1" s="1"/>
  <c r="AD161" i="1" s="1"/>
  <c r="AE161" i="1" s="1"/>
  <c r="AB153" i="1"/>
  <c r="AC153" i="1" s="1"/>
  <c r="AD153" i="1" s="1"/>
  <c r="AE153" i="1" s="1"/>
  <c r="AB145" i="1"/>
  <c r="AC145" i="1" s="1"/>
  <c r="AD145" i="1" s="1"/>
  <c r="AE145" i="1" s="1"/>
  <c r="AB137" i="1"/>
  <c r="AC137" i="1" s="1"/>
  <c r="AD137" i="1" s="1"/>
  <c r="AE137" i="1" s="1"/>
  <c r="AB129" i="1"/>
  <c r="AC129" i="1" s="1"/>
  <c r="AD129" i="1" s="1"/>
  <c r="AE129" i="1" s="1"/>
  <c r="AF129" i="1" s="1"/>
  <c r="AB159" i="1"/>
  <c r="AC159" i="1" s="1"/>
  <c r="AD159" i="1" s="1"/>
  <c r="AE159" i="1" s="1"/>
  <c r="AB160" i="1"/>
  <c r="AC160" i="1" s="1"/>
  <c r="AD160" i="1" s="1"/>
  <c r="AE160" i="1" s="1"/>
  <c r="AB152" i="1"/>
  <c r="AC152" i="1" s="1"/>
  <c r="AD152" i="1" s="1"/>
  <c r="AE152" i="1" s="1"/>
  <c r="AB144" i="1"/>
  <c r="AC144" i="1" s="1"/>
  <c r="AD144" i="1" s="1"/>
  <c r="AE144" i="1" s="1"/>
  <c r="AB136" i="1"/>
  <c r="AC136" i="1" s="1"/>
  <c r="AD136" i="1" s="1"/>
  <c r="AE136" i="1" s="1"/>
  <c r="AB143" i="1"/>
  <c r="AC143" i="1" s="1"/>
  <c r="AD143" i="1" s="1"/>
  <c r="AE143" i="1" s="1"/>
  <c r="AB158" i="1"/>
  <c r="AC158" i="1" s="1"/>
  <c r="AD158" i="1" s="1"/>
  <c r="AE158" i="1" s="1"/>
  <c r="AB150" i="1"/>
  <c r="AC150" i="1" s="1"/>
  <c r="AD150" i="1" s="1"/>
  <c r="AE150" i="1" s="1"/>
  <c r="AB142" i="1"/>
  <c r="AC142" i="1" s="1"/>
  <c r="AD142" i="1" s="1"/>
  <c r="AE142" i="1" s="1"/>
  <c r="AB134" i="1"/>
  <c r="AC134" i="1" s="1"/>
  <c r="AD134" i="1" s="1"/>
  <c r="AE134" i="1" s="1"/>
  <c r="W156" i="1"/>
  <c r="X156" i="1" s="1"/>
  <c r="W148" i="1"/>
  <c r="X148" i="1" s="1"/>
  <c r="W140" i="1"/>
  <c r="X140" i="1" s="1"/>
  <c r="W132" i="1"/>
  <c r="X132" i="1" s="1"/>
  <c r="W163" i="1"/>
  <c r="X163" i="1" s="1"/>
  <c r="W155" i="1"/>
  <c r="X155" i="1" s="1"/>
  <c r="W147" i="1"/>
  <c r="X147" i="1" s="1"/>
  <c r="W139" i="1"/>
  <c r="X139" i="1" s="1"/>
  <c r="W131" i="1"/>
  <c r="W162" i="1"/>
  <c r="X162" i="1" s="1"/>
  <c r="W154" i="1"/>
  <c r="X154" i="1" s="1"/>
  <c r="W146" i="1"/>
  <c r="X146" i="1" s="1"/>
  <c r="W138" i="1"/>
  <c r="X138" i="1" s="1"/>
  <c r="W130" i="1"/>
  <c r="X130" i="1" s="1"/>
  <c r="W141" i="1"/>
  <c r="X141" i="1" s="1"/>
  <c r="W161" i="1"/>
  <c r="X161" i="1" s="1"/>
  <c r="W153" i="1"/>
  <c r="X153" i="1" s="1"/>
  <c r="W145" i="1"/>
  <c r="X145" i="1" s="1"/>
  <c r="W137" i="1"/>
  <c r="X137" i="1" s="1"/>
  <c r="W129" i="1"/>
  <c r="X129" i="1" s="1"/>
  <c r="W160" i="1"/>
  <c r="X160" i="1" s="1"/>
  <c r="W152" i="1"/>
  <c r="X152" i="1" s="1"/>
  <c r="W144" i="1"/>
  <c r="X144" i="1" s="1"/>
  <c r="W136" i="1"/>
  <c r="X136" i="1" s="1"/>
  <c r="W149" i="1"/>
  <c r="X149" i="1" s="1"/>
  <c r="W159" i="1"/>
  <c r="X159" i="1" s="1"/>
  <c r="W151" i="1"/>
  <c r="X151" i="1" s="1"/>
  <c r="W143" i="1"/>
  <c r="X143" i="1" s="1"/>
  <c r="W135" i="1"/>
  <c r="X135" i="1" s="1"/>
  <c r="W157" i="1"/>
  <c r="X157" i="1" s="1"/>
  <c r="W158" i="1"/>
  <c r="X158" i="1" s="1"/>
  <c r="W150" i="1"/>
  <c r="X150" i="1" s="1"/>
  <c r="W142" i="1"/>
  <c r="X142" i="1" s="1"/>
  <c r="W134" i="1"/>
  <c r="X134" i="1" s="1"/>
  <c r="W133" i="1"/>
  <c r="X133" i="1" s="1"/>
  <c r="BI129" i="1"/>
  <c r="BJ129" i="1" s="1"/>
  <c r="T174" i="1"/>
  <c r="U174" i="1" s="1"/>
  <c r="T171" i="1"/>
  <c r="U171" i="1" s="1"/>
  <c r="T178" i="1"/>
  <c r="U178" i="1" s="1"/>
  <c r="T195" i="1"/>
  <c r="U195" i="1" s="1"/>
  <c r="T202" i="1"/>
  <c r="U202" i="1" s="1"/>
  <c r="T170" i="1"/>
  <c r="U170" i="1" s="1"/>
  <c r="T199" i="1"/>
  <c r="U199" i="1" s="1"/>
  <c r="X131" i="1"/>
  <c r="H92" i="1"/>
  <c r="I92" i="1" s="1"/>
  <c r="AM93" i="1"/>
  <c r="AN93" i="1" s="1"/>
  <c r="AO93" i="1" s="1"/>
  <c r="AM101" i="1"/>
  <c r="AN101" i="1" s="1"/>
  <c r="AO101" i="1" s="1"/>
  <c r="AM109" i="1"/>
  <c r="AN109" i="1" s="1"/>
  <c r="AO109" i="1" s="1"/>
  <c r="AM117" i="1"/>
  <c r="AN117" i="1" s="1"/>
  <c r="AO117" i="1" s="1"/>
  <c r="AM90" i="1"/>
  <c r="AN90" i="1" s="1"/>
  <c r="AO90" i="1" s="1"/>
  <c r="AP90" i="1" s="1"/>
  <c r="AM94" i="1"/>
  <c r="AN94" i="1" s="1"/>
  <c r="AO94" i="1" s="1"/>
  <c r="AM102" i="1"/>
  <c r="AN102" i="1" s="1"/>
  <c r="AO102" i="1" s="1"/>
  <c r="AM110" i="1"/>
  <c r="AN110" i="1" s="1"/>
  <c r="AO110" i="1" s="1"/>
  <c r="AM118" i="1"/>
  <c r="AN118" i="1" s="1"/>
  <c r="AO118" i="1" s="1"/>
  <c r="AM95" i="1"/>
  <c r="AN95" i="1" s="1"/>
  <c r="AO95" i="1" s="1"/>
  <c r="AM103" i="1"/>
  <c r="AN103" i="1" s="1"/>
  <c r="AO103" i="1" s="1"/>
  <c r="AM111" i="1"/>
  <c r="AN111" i="1" s="1"/>
  <c r="AO111" i="1" s="1"/>
  <c r="AM96" i="1"/>
  <c r="AN96" i="1" s="1"/>
  <c r="AO96" i="1" s="1"/>
  <c r="AM104" i="1"/>
  <c r="AN104" i="1" s="1"/>
  <c r="AO104" i="1" s="1"/>
  <c r="AM112" i="1"/>
  <c r="AN112" i="1" s="1"/>
  <c r="AO112" i="1" s="1"/>
  <c r="AM120" i="1"/>
  <c r="AN120" i="1" s="1"/>
  <c r="AO120" i="1" s="1"/>
  <c r="AM97" i="1"/>
  <c r="AN97" i="1" s="1"/>
  <c r="AO97" i="1" s="1"/>
  <c r="AM105" i="1"/>
  <c r="AN105" i="1" s="1"/>
  <c r="AO105" i="1" s="1"/>
  <c r="AM121" i="1"/>
  <c r="AN121" i="1" s="1"/>
  <c r="AO121" i="1" s="1"/>
  <c r="AM98" i="1"/>
  <c r="AN98" i="1" s="1"/>
  <c r="AO98" i="1" s="1"/>
  <c r="AM106" i="1"/>
  <c r="AN106" i="1" s="1"/>
  <c r="AO106" i="1" s="1"/>
  <c r="AM114" i="1"/>
  <c r="AN114" i="1" s="1"/>
  <c r="AO114" i="1" s="1"/>
  <c r="AM122" i="1"/>
  <c r="AN122" i="1" s="1"/>
  <c r="AO122" i="1" s="1"/>
  <c r="AM99" i="1"/>
  <c r="AN99" i="1" s="1"/>
  <c r="AO99" i="1" s="1"/>
  <c r="AM107" i="1"/>
  <c r="AN107" i="1" s="1"/>
  <c r="AO107" i="1" s="1"/>
  <c r="AM115" i="1"/>
  <c r="AN115" i="1" s="1"/>
  <c r="AO115" i="1" s="1"/>
  <c r="AM123" i="1"/>
  <c r="AN123" i="1" s="1"/>
  <c r="AO123" i="1" s="1"/>
  <c r="AM92" i="1"/>
  <c r="AN92" i="1" s="1"/>
  <c r="AO92" i="1" s="1"/>
  <c r="AM108" i="1"/>
  <c r="AN108" i="1" s="1"/>
  <c r="AO108" i="1" s="1"/>
  <c r="AM116" i="1"/>
  <c r="AN116" i="1" s="1"/>
  <c r="AO116" i="1" s="1"/>
  <c r="AM124" i="1"/>
  <c r="AN124" i="1" s="1"/>
  <c r="AO124" i="1" s="1"/>
  <c r="F123" i="1"/>
  <c r="G123" i="1" s="1"/>
  <c r="F115" i="1"/>
  <c r="F107" i="1"/>
  <c r="G107" i="1" s="1"/>
  <c r="F99" i="1"/>
  <c r="G99" i="1" s="1"/>
  <c r="H99" i="1" s="1"/>
  <c r="I99" i="1" s="1"/>
  <c r="F91" i="1"/>
  <c r="G91" i="1" s="1"/>
  <c r="H91" i="1" s="1"/>
  <c r="I91" i="1" s="1"/>
  <c r="F157" i="1"/>
  <c r="G157" i="1" s="1"/>
  <c r="H157" i="1" s="1"/>
  <c r="I157" i="1" s="1"/>
  <c r="F149" i="1"/>
  <c r="F141" i="1"/>
  <c r="G141" i="1" s="1"/>
  <c r="H141" i="1" s="1"/>
  <c r="I141" i="1" s="1"/>
  <c r="F133" i="1"/>
  <c r="G133" i="1" s="1"/>
  <c r="F199" i="1"/>
  <c r="G199" i="1" s="1"/>
  <c r="F191" i="1"/>
  <c r="G191" i="1" s="1"/>
  <c r="F183" i="1"/>
  <c r="G183" i="1" s="1"/>
  <c r="F175" i="1"/>
  <c r="G175" i="1" s="1"/>
  <c r="M92" i="1"/>
  <c r="N92" i="1" s="1"/>
  <c r="M100" i="1"/>
  <c r="N100" i="1" s="1"/>
  <c r="M108" i="1"/>
  <c r="N108" i="1" s="1"/>
  <c r="M116" i="1"/>
  <c r="N116" i="1" s="1"/>
  <c r="M124" i="1"/>
  <c r="N124" i="1" s="1"/>
  <c r="M93" i="1"/>
  <c r="N93" i="1" s="1"/>
  <c r="M101" i="1"/>
  <c r="N101" i="1" s="1"/>
  <c r="M109" i="1"/>
  <c r="N109" i="1" s="1"/>
  <c r="M117" i="1"/>
  <c r="N117" i="1" s="1"/>
  <c r="M94" i="1"/>
  <c r="N94" i="1" s="1"/>
  <c r="M102" i="1"/>
  <c r="N102" i="1" s="1"/>
  <c r="M110" i="1"/>
  <c r="N110" i="1" s="1"/>
  <c r="M118" i="1"/>
  <c r="N118" i="1" s="1"/>
  <c r="M95" i="1"/>
  <c r="N95" i="1" s="1"/>
  <c r="M103" i="1"/>
  <c r="N103" i="1" s="1"/>
  <c r="M111" i="1"/>
  <c r="N111" i="1" s="1"/>
  <c r="M119" i="1"/>
  <c r="N119" i="1" s="1"/>
  <c r="M96" i="1"/>
  <c r="N96" i="1" s="1"/>
  <c r="M104" i="1"/>
  <c r="N104" i="1" s="1"/>
  <c r="M112" i="1"/>
  <c r="N112" i="1" s="1"/>
  <c r="M120" i="1"/>
  <c r="N120" i="1" s="1"/>
  <c r="M97" i="1"/>
  <c r="N97" i="1" s="1"/>
  <c r="M105" i="1"/>
  <c r="N105" i="1" s="1"/>
  <c r="M113" i="1"/>
  <c r="N113" i="1" s="1"/>
  <c r="M121" i="1"/>
  <c r="N121" i="1" s="1"/>
  <c r="M98" i="1"/>
  <c r="N98" i="1" s="1"/>
  <c r="M106" i="1"/>
  <c r="N106" i="1" s="1"/>
  <c r="M114" i="1"/>
  <c r="N114" i="1" s="1"/>
  <c r="M122" i="1"/>
  <c r="N122" i="1" s="1"/>
  <c r="M91" i="1"/>
  <c r="N91" i="1" s="1"/>
  <c r="M99" i="1"/>
  <c r="N99" i="1" s="1"/>
  <c r="M107" i="1"/>
  <c r="M115" i="1"/>
  <c r="N115" i="1" s="1"/>
  <c r="M123" i="1"/>
  <c r="N123" i="1" s="1"/>
  <c r="AR95" i="1"/>
  <c r="AS95" i="1" s="1"/>
  <c r="AT95" i="1" s="1"/>
  <c r="AR103" i="1"/>
  <c r="AS103" i="1" s="1"/>
  <c r="AT103" i="1" s="1"/>
  <c r="AR111" i="1"/>
  <c r="AS111" i="1" s="1"/>
  <c r="AT111" i="1" s="1"/>
  <c r="AR119" i="1"/>
  <c r="AS119" i="1" s="1"/>
  <c r="AT119" i="1" s="1"/>
  <c r="AR104" i="1"/>
  <c r="AS104" i="1" s="1"/>
  <c r="AT104" i="1" s="1"/>
  <c r="AR112" i="1"/>
  <c r="AS112" i="1" s="1"/>
  <c r="AT112" i="1" s="1"/>
  <c r="AR120" i="1"/>
  <c r="AS120" i="1" s="1"/>
  <c r="AT120" i="1" s="1"/>
  <c r="AR97" i="1"/>
  <c r="AS97" i="1" s="1"/>
  <c r="AT97" i="1" s="1"/>
  <c r="AR105" i="1"/>
  <c r="AS105" i="1" s="1"/>
  <c r="AT105" i="1" s="1"/>
  <c r="AR113" i="1"/>
  <c r="AS113" i="1" s="1"/>
  <c r="AT113" i="1" s="1"/>
  <c r="AR121" i="1"/>
  <c r="AS121" i="1" s="1"/>
  <c r="AT121" i="1" s="1"/>
  <c r="AR98" i="1"/>
  <c r="AS98" i="1" s="1"/>
  <c r="AT98" i="1" s="1"/>
  <c r="AR106" i="1"/>
  <c r="AS106" i="1" s="1"/>
  <c r="AT106" i="1" s="1"/>
  <c r="AR114" i="1"/>
  <c r="AS114" i="1" s="1"/>
  <c r="AT114" i="1" s="1"/>
  <c r="AR122" i="1"/>
  <c r="AS122" i="1" s="1"/>
  <c r="AT122" i="1" s="1"/>
  <c r="AR90" i="1"/>
  <c r="AS90" i="1" s="1"/>
  <c r="AT90" i="1" s="1"/>
  <c r="AU90" i="1" s="1"/>
  <c r="AR99" i="1"/>
  <c r="AS99" i="1" s="1"/>
  <c r="AT99" i="1" s="1"/>
  <c r="AR107" i="1"/>
  <c r="AS107" i="1" s="1"/>
  <c r="AT107" i="1" s="1"/>
  <c r="AR115" i="1"/>
  <c r="AS115" i="1" s="1"/>
  <c r="AT115" i="1" s="1"/>
  <c r="AR123" i="1"/>
  <c r="AS123" i="1" s="1"/>
  <c r="AT123" i="1" s="1"/>
  <c r="AR92" i="1"/>
  <c r="AS92" i="1" s="1"/>
  <c r="AT92" i="1" s="1"/>
  <c r="AR100" i="1"/>
  <c r="AS100" i="1" s="1"/>
  <c r="AT100" i="1" s="1"/>
  <c r="AR108" i="1"/>
  <c r="AS108" i="1" s="1"/>
  <c r="AT108" i="1" s="1"/>
  <c r="AR116" i="1"/>
  <c r="AS116" i="1" s="1"/>
  <c r="AT116" i="1" s="1"/>
  <c r="AR124" i="1"/>
  <c r="AS124" i="1" s="1"/>
  <c r="AT124" i="1" s="1"/>
  <c r="AR93" i="1"/>
  <c r="AS93" i="1" s="1"/>
  <c r="AT93" i="1" s="1"/>
  <c r="AR101" i="1"/>
  <c r="AS101" i="1" s="1"/>
  <c r="AT101" i="1" s="1"/>
  <c r="AR109" i="1"/>
  <c r="AS109" i="1" s="1"/>
  <c r="AT109" i="1" s="1"/>
  <c r="AR117" i="1"/>
  <c r="AS117" i="1" s="1"/>
  <c r="AT117" i="1" s="1"/>
  <c r="AR91" i="1"/>
  <c r="AS91" i="1" s="1"/>
  <c r="AT91" i="1" s="1"/>
  <c r="AR94" i="1"/>
  <c r="AS94" i="1" s="1"/>
  <c r="AT94" i="1" s="1"/>
  <c r="AR102" i="1"/>
  <c r="AS102" i="1" s="1"/>
  <c r="AT102" i="1" s="1"/>
  <c r="AR110" i="1"/>
  <c r="AS110" i="1" s="1"/>
  <c r="AT110" i="1" s="1"/>
  <c r="AR118" i="1"/>
  <c r="AS118" i="1" s="1"/>
  <c r="AT118" i="1" s="1"/>
  <c r="F122" i="1"/>
  <c r="G122" i="1" s="1"/>
  <c r="F114" i="1"/>
  <c r="G114" i="1" s="1"/>
  <c r="F106" i="1"/>
  <c r="G106" i="1" s="1"/>
  <c r="F98" i="1"/>
  <c r="G98" i="1" s="1"/>
  <c r="F129" i="1"/>
  <c r="G129" i="1" s="1"/>
  <c r="H129" i="1" s="1"/>
  <c r="I129" i="1" s="1"/>
  <c r="J129" i="1" s="1"/>
  <c r="F156" i="1"/>
  <c r="G156" i="1" s="1"/>
  <c r="H156" i="1" s="1"/>
  <c r="I156" i="1" s="1"/>
  <c r="F148" i="1"/>
  <c r="G148" i="1" s="1"/>
  <c r="F140" i="1"/>
  <c r="G140" i="1" s="1"/>
  <c r="H140" i="1" s="1"/>
  <c r="I140" i="1" s="1"/>
  <c r="F132" i="1"/>
  <c r="G132" i="1" s="1"/>
  <c r="H132" i="1" s="1"/>
  <c r="I132" i="1" s="1"/>
  <c r="F198" i="1"/>
  <c r="G198" i="1" s="1"/>
  <c r="F190" i="1"/>
  <c r="G190" i="1" s="1"/>
  <c r="F182" i="1"/>
  <c r="G182" i="1" s="1"/>
  <c r="F174" i="1"/>
  <c r="G174" i="1" s="1"/>
  <c r="M135" i="1"/>
  <c r="N135" i="1" s="1"/>
  <c r="M143" i="1"/>
  <c r="N143" i="1" s="1"/>
  <c r="M151" i="1"/>
  <c r="N151" i="1" s="1"/>
  <c r="M159" i="1"/>
  <c r="M136" i="1"/>
  <c r="N136" i="1" s="1"/>
  <c r="M144" i="1"/>
  <c r="N144" i="1" s="1"/>
  <c r="M152" i="1"/>
  <c r="N152" i="1" s="1"/>
  <c r="M160" i="1"/>
  <c r="N160" i="1" s="1"/>
  <c r="M137" i="1"/>
  <c r="M145" i="1"/>
  <c r="N145" i="1" s="1"/>
  <c r="M153" i="1"/>
  <c r="N153" i="1" s="1"/>
  <c r="M161" i="1"/>
  <c r="N161" i="1" s="1"/>
  <c r="M130" i="1"/>
  <c r="N130" i="1" s="1"/>
  <c r="M138" i="1"/>
  <c r="N138" i="1" s="1"/>
  <c r="M146" i="1"/>
  <c r="N146" i="1" s="1"/>
  <c r="M154" i="1"/>
  <c r="N154" i="1" s="1"/>
  <c r="M162" i="1"/>
  <c r="N162" i="1" s="1"/>
  <c r="M131" i="1"/>
  <c r="N131" i="1" s="1"/>
  <c r="M139" i="1"/>
  <c r="M147" i="1"/>
  <c r="N147" i="1" s="1"/>
  <c r="M155" i="1"/>
  <c r="N155" i="1" s="1"/>
  <c r="M163" i="1"/>
  <c r="N163" i="1" s="1"/>
  <c r="M132" i="1"/>
  <c r="N132" i="1" s="1"/>
  <c r="M140" i="1"/>
  <c r="N140" i="1" s="1"/>
  <c r="M148" i="1"/>
  <c r="N148" i="1" s="1"/>
  <c r="M156" i="1"/>
  <c r="N156" i="1" s="1"/>
  <c r="M129" i="1"/>
  <c r="N129" i="1" s="1"/>
  <c r="M133" i="1"/>
  <c r="M141" i="1"/>
  <c r="N141" i="1" s="1"/>
  <c r="M149" i="1"/>
  <c r="N149" i="1" s="1"/>
  <c r="M157" i="1"/>
  <c r="M134" i="1"/>
  <c r="N134" i="1" s="1"/>
  <c r="M142" i="1"/>
  <c r="N142" i="1" s="1"/>
  <c r="M150" i="1"/>
  <c r="N150" i="1" s="1"/>
  <c r="M158" i="1"/>
  <c r="N158" i="1" s="1"/>
  <c r="AW99" i="1"/>
  <c r="AX99" i="1" s="1"/>
  <c r="AY99" i="1" s="1"/>
  <c r="AW107" i="1"/>
  <c r="AX107" i="1" s="1"/>
  <c r="AY107" i="1" s="1"/>
  <c r="AW115" i="1"/>
  <c r="AX115" i="1" s="1"/>
  <c r="AY115" i="1" s="1"/>
  <c r="AW123" i="1"/>
  <c r="AX123" i="1" s="1"/>
  <c r="AY123" i="1" s="1"/>
  <c r="AW92" i="1"/>
  <c r="AX92" i="1" s="1"/>
  <c r="AY92" i="1" s="1"/>
  <c r="AW100" i="1"/>
  <c r="AX100" i="1" s="1"/>
  <c r="AY100" i="1" s="1"/>
  <c r="AW108" i="1"/>
  <c r="AX108" i="1" s="1"/>
  <c r="AY108" i="1" s="1"/>
  <c r="AW116" i="1"/>
  <c r="AX116" i="1" s="1"/>
  <c r="AY116" i="1" s="1"/>
  <c r="AW124" i="1"/>
  <c r="AX124" i="1" s="1"/>
  <c r="AY124" i="1" s="1"/>
  <c r="AW93" i="1"/>
  <c r="AX93" i="1" s="1"/>
  <c r="AY93" i="1" s="1"/>
  <c r="AW101" i="1"/>
  <c r="AX101" i="1" s="1"/>
  <c r="AY101" i="1" s="1"/>
  <c r="AW109" i="1"/>
  <c r="AX109" i="1" s="1"/>
  <c r="AY109" i="1" s="1"/>
  <c r="AW117" i="1"/>
  <c r="AX117" i="1" s="1"/>
  <c r="AY117" i="1" s="1"/>
  <c r="AW91" i="1"/>
  <c r="AX91" i="1" s="1"/>
  <c r="AY91" i="1" s="1"/>
  <c r="AW94" i="1"/>
  <c r="AX94" i="1" s="1"/>
  <c r="AY94" i="1" s="1"/>
  <c r="AW102" i="1"/>
  <c r="AX102" i="1" s="1"/>
  <c r="AY102" i="1" s="1"/>
  <c r="AW110" i="1"/>
  <c r="AX110" i="1" s="1"/>
  <c r="AY110" i="1" s="1"/>
  <c r="AW118" i="1"/>
  <c r="AX118" i="1" s="1"/>
  <c r="AY118" i="1" s="1"/>
  <c r="AW90" i="1"/>
  <c r="AX90" i="1" s="1"/>
  <c r="AY90" i="1" s="1"/>
  <c r="AZ90" i="1" s="1"/>
  <c r="AW95" i="1"/>
  <c r="AX95" i="1" s="1"/>
  <c r="AY95" i="1" s="1"/>
  <c r="AW103" i="1"/>
  <c r="AX103" i="1" s="1"/>
  <c r="AY103" i="1" s="1"/>
  <c r="AW111" i="1"/>
  <c r="AX111" i="1" s="1"/>
  <c r="AY111" i="1" s="1"/>
  <c r="AW119" i="1"/>
  <c r="AX119" i="1" s="1"/>
  <c r="AY119" i="1" s="1"/>
  <c r="AW96" i="1"/>
  <c r="AX96" i="1" s="1"/>
  <c r="AY96" i="1" s="1"/>
  <c r="AW104" i="1"/>
  <c r="AX104" i="1" s="1"/>
  <c r="AY104" i="1" s="1"/>
  <c r="AW112" i="1"/>
  <c r="AX112" i="1" s="1"/>
  <c r="AY112" i="1" s="1"/>
  <c r="AW97" i="1"/>
  <c r="AX97" i="1" s="1"/>
  <c r="AY97" i="1" s="1"/>
  <c r="AW105" i="1"/>
  <c r="AX105" i="1" s="1"/>
  <c r="AY105" i="1" s="1"/>
  <c r="AW121" i="1"/>
  <c r="AX121" i="1" s="1"/>
  <c r="AY121" i="1" s="1"/>
  <c r="AW98" i="1"/>
  <c r="AX98" i="1" s="1"/>
  <c r="AY98" i="1" s="1"/>
  <c r="AW106" i="1"/>
  <c r="AX106" i="1" s="1"/>
  <c r="AY106" i="1" s="1"/>
  <c r="AW114" i="1"/>
  <c r="AX114" i="1" s="1"/>
  <c r="AY114" i="1" s="1"/>
  <c r="AW122" i="1"/>
  <c r="AX122" i="1" s="1"/>
  <c r="AY122" i="1" s="1"/>
  <c r="F121" i="1"/>
  <c r="G121" i="1" s="1"/>
  <c r="H121" i="1" s="1"/>
  <c r="I121" i="1" s="1"/>
  <c r="F113" i="1"/>
  <c r="G113" i="1" s="1"/>
  <c r="H113" i="1" s="1"/>
  <c r="I113" i="1" s="1"/>
  <c r="F105" i="1"/>
  <c r="G105" i="1" s="1"/>
  <c r="H105" i="1" s="1"/>
  <c r="I105" i="1" s="1"/>
  <c r="F97" i="1"/>
  <c r="G97" i="1" s="1"/>
  <c r="H97" i="1" s="1"/>
  <c r="I97" i="1" s="1"/>
  <c r="F163" i="1"/>
  <c r="G163" i="1" s="1"/>
  <c r="F155" i="1"/>
  <c r="G155" i="1" s="1"/>
  <c r="F147" i="1"/>
  <c r="G147" i="1" s="1"/>
  <c r="F139" i="1"/>
  <c r="G139" i="1" s="1"/>
  <c r="F131" i="1"/>
  <c r="G131" i="1" s="1"/>
  <c r="F197" i="1"/>
  <c r="G197" i="1" s="1"/>
  <c r="H197" i="1" s="1"/>
  <c r="I197" i="1" s="1"/>
  <c r="F189" i="1"/>
  <c r="G189" i="1" s="1"/>
  <c r="H189" i="1" s="1"/>
  <c r="I189" i="1" s="1"/>
  <c r="F181" i="1"/>
  <c r="G181" i="1" s="1"/>
  <c r="H181" i="1" s="1"/>
  <c r="I181" i="1" s="1"/>
  <c r="F173" i="1"/>
  <c r="G173" i="1" s="1"/>
  <c r="H173" i="1" s="1"/>
  <c r="I173" i="1" s="1"/>
  <c r="S162" i="1"/>
  <c r="S131" i="1"/>
  <c r="S139" i="1"/>
  <c r="S147" i="1"/>
  <c r="S163" i="1"/>
  <c r="S140" i="1"/>
  <c r="S156" i="1"/>
  <c r="S149" i="1"/>
  <c r="S142" i="1"/>
  <c r="S135" i="1"/>
  <c r="S136" i="1"/>
  <c r="S144" i="1"/>
  <c r="S152" i="1"/>
  <c r="S160" i="1"/>
  <c r="S153" i="1"/>
  <c r="S161" i="1"/>
  <c r="F120" i="1"/>
  <c r="G120" i="1" s="1"/>
  <c r="H120" i="1" s="1"/>
  <c r="I120" i="1" s="1"/>
  <c r="F112" i="1"/>
  <c r="G112" i="1" s="1"/>
  <c r="F104" i="1"/>
  <c r="G104" i="1" s="1"/>
  <c r="H104" i="1" s="1"/>
  <c r="I104" i="1" s="1"/>
  <c r="F96" i="1"/>
  <c r="G96" i="1" s="1"/>
  <c r="F162" i="1"/>
  <c r="G162" i="1" s="1"/>
  <c r="F154" i="1"/>
  <c r="G154" i="1" s="1"/>
  <c r="F146" i="1"/>
  <c r="G146" i="1" s="1"/>
  <c r="H146" i="1" s="1"/>
  <c r="I146" i="1" s="1"/>
  <c r="F138" i="1"/>
  <c r="F130" i="1"/>
  <c r="G130" i="1" s="1"/>
  <c r="F196" i="1"/>
  <c r="G196" i="1" s="1"/>
  <c r="H196" i="1" s="1"/>
  <c r="I196" i="1" s="1"/>
  <c r="F188" i="1"/>
  <c r="G188" i="1" s="1"/>
  <c r="H188" i="1" s="1"/>
  <c r="I188" i="1" s="1"/>
  <c r="F180" i="1"/>
  <c r="G180" i="1" s="1"/>
  <c r="F172" i="1"/>
  <c r="G172" i="1" s="1"/>
  <c r="H172" i="1" s="1"/>
  <c r="I172" i="1" s="1"/>
  <c r="S95" i="1"/>
  <c r="S103" i="1"/>
  <c r="S111" i="1"/>
  <c r="S119" i="1"/>
  <c r="S104" i="1"/>
  <c r="S112" i="1"/>
  <c r="S97" i="1"/>
  <c r="S105" i="1"/>
  <c r="S98" i="1"/>
  <c r="S106" i="1"/>
  <c r="S114" i="1"/>
  <c r="S122" i="1"/>
  <c r="S99" i="1"/>
  <c r="S107" i="1"/>
  <c r="S123" i="1"/>
  <c r="S100" i="1"/>
  <c r="S93" i="1"/>
  <c r="S101" i="1"/>
  <c r="T101" i="1" s="1"/>
  <c r="U101" i="1" s="1"/>
  <c r="S109" i="1"/>
  <c r="S90" i="1"/>
  <c r="T90" i="1" s="1"/>
  <c r="S102" i="1"/>
  <c r="S110" i="1"/>
  <c r="T110" i="1" s="1"/>
  <c r="U110" i="1" s="1"/>
  <c r="S118" i="1"/>
  <c r="F119" i="1"/>
  <c r="G119" i="1" s="1"/>
  <c r="F111" i="1"/>
  <c r="G111" i="1" s="1"/>
  <c r="F103" i="1"/>
  <c r="G103" i="1" s="1"/>
  <c r="H103" i="1" s="1"/>
  <c r="I103" i="1" s="1"/>
  <c r="F95" i="1"/>
  <c r="G95" i="1" s="1"/>
  <c r="H95" i="1" s="1"/>
  <c r="I95" i="1" s="1"/>
  <c r="F161" i="1"/>
  <c r="G161" i="1" s="1"/>
  <c r="H161" i="1" s="1"/>
  <c r="I161" i="1" s="1"/>
  <c r="F153" i="1"/>
  <c r="G153" i="1" s="1"/>
  <c r="H153" i="1" s="1"/>
  <c r="I153" i="1" s="1"/>
  <c r="F145" i="1"/>
  <c r="G145" i="1" s="1"/>
  <c r="F137" i="1"/>
  <c r="G137" i="1" s="1"/>
  <c r="H168" i="1"/>
  <c r="I168" i="1" s="1"/>
  <c r="F195" i="1"/>
  <c r="G195" i="1" s="1"/>
  <c r="F187" i="1"/>
  <c r="G187" i="1" s="1"/>
  <c r="H187" i="1" s="1"/>
  <c r="I187" i="1" s="1"/>
  <c r="F179" i="1"/>
  <c r="G179" i="1" s="1"/>
  <c r="H179" i="1" s="1"/>
  <c r="I179" i="1" s="1"/>
  <c r="F171" i="1"/>
  <c r="G171" i="1" s="1"/>
  <c r="H171" i="1" s="1"/>
  <c r="I171" i="1" s="1"/>
  <c r="F118" i="1"/>
  <c r="G118" i="1" s="1"/>
  <c r="F110" i="1"/>
  <c r="G110" i="1" s="1"/>
  <c r="H110" i="1" s="1"/>
  <c r="I110" i="1" s="1"/>
  <c r="F102" i="1"/>
  <c r="G102" i="1" s="1"/>
  <c r="F94" i="1"/>
  <c r="F160" i="1"/>
  <c r="G160" i="1" s="1"/>
  <c r="H160" i="1" s="1"/>
  <c r="I160" i="1" s="1"/>
  <c r="F152" i="1"/>
  <c r="G152" i="1" s="1"/>
  <c r="F144" i="1"/>
  <c r="G144" i="1" s="1"/>
  <c r="H144" i="1" s="1"/>
  <c r="I144" i="1" s="1"/>
  <c r="F136" i="1"/>
  <c r="G136" i="1" s="1"/>
  <c r="F202" i="1"/>
  <c r="G202" i="1" s="1"/>
  <c r="H202" i="1" s="1"/>
  <c r="I202" i="1" s="1"/>
  <c r="F194" i="1"/>
  <c r="G194" i="1" s="1"/>
  <c r="F186" i="1"/>
  <c r="G186" i="1" s="1"/>
  <c r="H186" i="1" s="1"/>
  <c r="I186" i="1" s="1"/>
  <c r="F178" i="1"/>
  <c r="G178" i="1" s="1"/>
  <c r="H178" i="1" s="1"/>
  <c r="I178" i="1" s="1"/>
  <c r="F170" i="1"/>
  <c r="G170" i="1" s="1"/>
  <c r="H170" i="1" s="1"/>
  <c r="I170" i="1" s="1"/>
  <c r="AC93" i="1"/>
  <c r="AD93" i="1" s="1"/>
  <c r="AE93" i="1" s="1"/>
  <c r="AC101" i="1"/>
  <c r="AD101" i="1" s="1"/>
  <c r="AE101" i="1" s="1"/>
  <c r="AC109" i="1"/>
  <c r="AD109" i="1" s="1"/>
  <c r="AE109" i="1" s="1"/>
  <c r="AC117" i="1"/>
  <c r="AD117" i="1" s="1"/>
  <c r="AE117" i="1" s="1"/>
  <c r="AC110" i="1"/>
  <c r="AD110" i="1" s="1"/>
  <c r="AE110" i="1" s="1"/>
  <c r="AC118" i="1"/>
  <c r="AD118" i="1" s="1"/>
  <c r="AE118" i="1" s="1"/>
  <c r="AC95" i="1"/>
  <c r="AD95" i="1" s="1"/>
  <c r="AE95" i="1" s="1"/>
  <c r="AC103" i="1"/>
  <c r="AD103" i="1" s="1"/>
  <c r="AE103" i="1" s="1"/>
  <c r="AC96" i="1"/>
  <c r="AD96" i="1" s="1"/>
  <c r="AE96" i="1" s="1"/>
  <c r="AC104" i="1"/>
  <c r="AD104" i="1" s="1"/>
  <c r="AE104" i="1" s="1"/>
  <c r="AC112" i="1"/>
  <c r="AD112" i="1" s="1"/>
  <c r="AE112" i="1" s="1"/>
  <c r="AC120" i="1"/>
  <c r="AD120" i="1" s="1"/>
  <c r="AE120" i="1" s="1"/>
  <c r="AC105" i="1"/>
  <c r="AD105" i="1" s="1"/>
  <c r="AE105" i="1" s="1"/>
  <c r="AC113" i="1"/>
  <c r="AD113" i="1" s="1"/>
  <c r="AE113" i="1" s="1"/>
  <c r="AC121" i="1"/>
  <c r="AD121" i="1" s="1"/>
  <c r="AE121" i="1" s="1"/>
  <c r="AC98" i="1"/>
  <c r="AD98" i="1" s="1"/>
  <c r="AE98" i="1" s="1"/>
  <c r="AC106" i="1"/>
  <c r="AD106" i="1" s="1"/>
  <c r="AE106" i="1" s="1"/>
  <c r="AC114" i="1"/>
  <c r="AD114" i="1" s="1"/>
  <c r="AE114" i="1" s="1"/>
  <c r="AC122" i="1"/>
  <c r="AD122" i="1" s="1"/>
  <c r="AE122" i="1" s="1"/>
  <c r="AC99" i="1"/>
  <c r="AD99" i="1" s="1"/>
  <c r="AE99" i="1" s="1"/>
  <c r="AC107" i="1"/>
  <c r="AD107" i="1" s="1"/>
  <c r="AE107" i="1" s="1"/>
  <c r="AC92" i="1"/>
  <c r="AD92" i="1" s="1"/>
  <c r="AE92" i="1" s="1"/>
  <c r="AC124" i="1"/>
  <c r="AD124" i="1" s="1"/>
  <c r="AE124" i="1" s="1"/>
  <c r="F90" i="1"/>
  <c r="G90" i="1" s="1"/>
  <c r="H90" i="1" s="1"/>
  <c r="F117" i="1"/>
  <c r="G117" i="1" s="1"/>
  <c r="H117" i="1" s="1"/>
  <c r="I117" i="1" s="1"/>
  <c r="F109" i="1"/>
  <c r="F101" i="1"/>
  <c r="G101" i="1" s="1"/>
  <c r="F93" i="1"/>
  <c r="G93" i="1" s="1"/>
  <c r="F159" i="1"/>
  <c r="G159" i="1" s="1"/>
  <c r="H159" i="1" s="1"/>
  <c r="I159" i="1" s="1"/>
  <c r="F151" i="1"/>
  <c r="G151" i="1" s="1"/>
  <c r="F143" i="1"/>
  <c r="F135" i="1"/>
  <c r="F201" i="1"/>
  <c r="G201" i="1" s="1"/>
  <c r="H201" i="1" s="1"/>
  <c r="I201" i="1" s="1"/>
  <c r="F193" i="1"/>
  <c r="G193" i="1" s="1"/>
  <c r="H193" i="1" s="1"/>
  <c r="I193" i="1" s="1"/>
  <c r="F185" i="1"/>
  <c r="G185" i="1" s="1"/>
  <c r="H185" i="1" s="1"/>
  <c r="I185" i="1" s="1"/>
  <c r="F177" i="1"/>
  <c r="G177" i="1" s="1"/>
  <c r="F169" i="1"/>
  <c r="AH97" i="1"/>
  <c r="AI97" i="1" s="1"/>
  <c r="AJ97" i="1" s="1"/>
  <c r="AH105" i="1"/>
  <c r="AI105" i="1" s="1"/>
  <c r="AJ105" i="1" s="1"/>
  <c r="AH113" i="1"/>
  <c r="AI113" i="1" s="1"/>
  <c r="AJ113" i="1" s="1"/>
  <c r="AH121" i="1"/>
  <c r="AI121" i="1" s="1"/>
  <c r="AJ121" i="1" s="1"/>
  <c r="AH98" i="1"/>
  <c r="AI98" i="1" s="1"/>
  <c r="AJ98" i="1" s="1"/>
  <c r="AH114" i="1"/>
  <c r="AI114" i="1" s="1"/>
  <c r="AJ114" i="1" s="1"/>
  <c r="AH91" i="1"/>
  <c r="AI91" i="1" s="1"/>
  <c r="AJ91" i="1" s="1"/>
  <c r="AH99" i="1"/>
  <c r="AI99" i="1" s="1"/>
  <c r="AJ99" i="1" s="1"/>
  <c r="AH100" i="1"/>
  <c r="AI100" i="1" s="1"/>
  <c r="AJ100" i="1" s="1"/>
  <c r="AH108" i="1"/>
  <c r="AI108" i="1" s="1"/>
  <c r="AJ108" i="1" s="1"/>
  <c r="AH116" i="1"/>
  <c r="AI116" i="1" s="1"/>
  <c r="AJ116" i="1" s="1"/>
  <c r="AH124" i="1"/>
  <c r="AI124" i="1" s="1"/>
  <c r="AJ124" i="1" s="1"/>
  <c r="AH117" i="1"/>
  <c r="AI117" i="1" s="1"/>
  <c r="AJ117" i="1" s="1"/>
  <c r="AH94" i="1"/>
  <c r="AI94" i="1" s="1"/>
  <c r="AJ94" i="1" s="1"/>
  <c r="AH102" i="1"/>
  <c r="AI102" i="1" s="1"/>
  <c r="AJ102" i="1" s="1"/>
  <c r="AH95" i="1"/>
  <c r="AI95" i="1" s="1"/>
  <c r="AJ95" i="1" s="1"/>
  <c r="AH103" i="1"/>
  <c r="AI103" i="1" s="1"/>
  <c r="AJ103" i="1" s="1"/>
  <c r="AH111" i="1"/>
  <c r="AI111" i="1" s="1"/>
  <c r="AJ111" i="1" s="1"/>
  <c r="AH119" i="1"/>
  <c r="AI119" i="1" s="1"/>
  <c r="AJ119" i="1" s="1"/>
  <c r="AH96" i="1"/>
  <c r="AI96" i="1" s="1"/>
  <c r="AJ96" i="1" s="1"/>
  <c r="AH104" i="1"/>
  <c r="AI104" i="1" s="1"/>
  <c r="AJ104" i="1" s="1"/>
  <c r="AH120" i="1"/>
  <c r="AI120" i="1" s="1"/>
  <c r="AJ120" i="1" s="1"/>
  <c r="F124" i="1"/>
  <c r="G124" i="1" s="1"/>
  <c r="H124" i="1" s="1"/>
  <c r="I124" i="1" s="1"/>
  <c r="F116" i="1"/>
  <c r="G116" i="1" s="1"/>
  <c r="F108" i="1"/>
  <c r="G108" i="1" s="1"/>
  <c r="H108" i="1" s="1"/>
  <c r="I108" i="1" s="1"/>
  <c r="F100" i="1"/>
  <c r="G100" i="1" s="1"/>
  <c r="F158" i="1"/>
  <c r="G158" i="1" s="1"/>
  <c r="F150" i="1"/>
  <c r="G150" i="1" s="1"/>
  <c r="F142" i="1"/>
  <c r="G142" i="1" s="1"/>
  <c r="H142" i="1" s="1"/>
  <c r="I142" i="1" s="1"/>
  <c r="F200" i="1"/>
  <c r="G200" i="1" s="1"/>
  <c r="F192" i="1"/>
  <c r="G192" i="1" s="1"/>
  <c r="H192" i="1" s="1"/>
  <c r="I192" i="1" s="1"/>
  <c r="F184" i="1"/>
  <c r="G184" i="1" s="1"/>
  <c r="H184" i="1" s="1"/>
  <c r="I184" i="1" s="1"/>
  <c r="BD90" i="1"/>
  <c r="BE90" i="1" s="1"/>
  <c r="BE91" i="1" s="1"/>
  <c r="BE92" i="1" s="1"/>
  <c r="BE93" i="1" s="1"/>
  <c r="BE94" i="1" s="1"/>
  <c r="BE95" i="1" s="1"/>
  <c r="BE96" i="1" s="1"/>
  <c r="BE97" i="1" s="1"/>
  <c r="BE98" i="1" s="1"/>
  <c r="BE99" i="1" s="1"/>
  <c r="BE100" i="1" s="1"/>
  <c r="BE101" i="1" s="1"/>
  <c r="BE102" i="1" s="1"/>
  <c r="BE103" i="1" s="1"/>
  <c r="BE104" i="1" s="1"/>
  <c r="BE105" i="1" s="1"/>
  <c r="BE106" i="1" s="1"/>
  <c r="BE107" i="1" s="1"/>
  <c r="BE108" i="1" s="1"/>
  <c r="BE109" i="1" s="1"/>
  <c r="BE110" i="1" s="1"/>
  <c r="BE111" i="1" s="1"/>
  <c r="BE112" i="1" s="1"/>
  <c r="BE113" i="1" s="1"/>
  <c r="BE114" i="1" s="1"/>
  <c r="BE115" i="1" s="1"/>
  <c r="BE116" i="1" s="1"/>
  <c r="BE117" i="1" s="1"/>
  <c r="BE118" i="1" s="1"/>
  <c r="BE119" i="1" s="1"/>
  <c r="BE120" i="1" s="1"/>
  <c r="BE121" i="1" s="1"/>
  <c r="BE122" i="1" s="1"/>
  <c r="BE123" i="1" s="1"/>
  <c r="BE124" i="1" s="1"/>
  <c r="BJ91" i="1"/>
  <c r="BJ92" i="1" s="1"/>
  <c r="BJ93" i="1" s="1"/>
  <c r="BJ94" i="1" s="1"/>
  <c r="BJ95" i="1" s="1"/>
  <c r="BJ96" i="1" s="1"/>
  <c r="BJ97" i="1" s="1"/>
  <c r="BJ98" i="1" s="1"/>
  <c r="BJ99" i="1" s="1"/>
  <c r="BJ100" i="1" s="1"/>
  <c r="BJ101" i="1" s="1"/>
  <c r="BJ102" i="1" s="1"/>
  <c r="BJ103" i="1" s="1"/>
  <c r="BJ104" i="1" s="1"/>
  <c r="BJ105" i="1" s="1"/>
  <c r="BJ106" i="1" s="1"/>
  <c r="BJ107" i="1" s="1"/>
  <c r="BJ108" i="1" s="1"/>
  <c r="BJ109" i="1" s="1"/>
  <c r="BJ110" i="1" s="1"/>
  <c r="BJ111" i="1" s="1"/>
  <c r="BJ112" i="1" s="1"/>
  <c r="BJ113" i="1" s="1"/>
  <c r="BJ114" i="1" s="1"/>
  <c r="BJ115" i="1" s="1"/>
  <c r="BJ116" i="1" s="1"/>
  <c r="BJ117" i="1" s="1"/>
  <c r="BJ118" i="1" s="1"/>
  <c r="BJ119" i="1" s="1"/>
  <c r="BJ120" i="1" s="1"/>
  <c r="BJ121" i="1" s="1"/>
  <c r="BJ122" i="1" s="1"/>
  <c r="BJ123" i="1" s="1"/>
  <c r="BI124" i="1"/>
  <c r="H199" i="1"/>
  <c r="I199" i="1" s="1"/>
  <c r="T187" i="1"/>
  <c r="U187" i="1" s="1"/>
  <c r="T194" i="1"/>
  <c r="U194" i="1" s="1"/>
  <c r="T173" i="1"/>
  <c r="U173" i="1" s="1"/>
  <c r="T180" i="1"/>
  <c r="U180" i="1" s="1"/>
  <c r="T182" i="1"/>
  <c r="U182" i="1" s="1"/>
  <c r="T196" i="1"/>
  <c r="U196" i="1" s="1"/>
  <c r="T197" i="1"/>
  <c r="U197" i="1" s="1"/>
  <c r="H176" i="1"/>
  <c r="I176" i="1" s="1"/>
  <c r="T183" i="1"/>
  <c r="U183" i="1" s="1"/>
  <c r="T189" i="1"/>
  <c r="U189" i="1" s="1"/>
  <c r="H134" i="1"/>
  <c r="I134" i="1" s="1"/>
  <c r="O160" i="1"/>
  <c r="P160" i="1" s="1"/>
  <c r="T179" i="1" l="1"/>
  <c r="U179" i="1" s="1"/>
  <c r="T201" i="1"/>
  <c r="U201" i="1" s="1"/>
  <c r="T176" i="1"/>
  <c r="U176" i="1" s="1"/>
  <c r="AK130" i="1"/>
  <c r="AK131" i="1" s="1"/>
  <c r="AK132" i="1" s="1"/>
  <c r="AK133" i="1" s="1"/>
  <c r="AK134" i="1" s="1"/>
  <c r="AK135" i="1" s="1"/>
  <c r="AK136" i="1" s="1"/>
  <c r="AK137" i="1" s="1"/>
  <c r="AK138" i="1" s="1"/>
  <c r="AK139" i="1" s="1"/>
  <c r="AK140" i="1" s="1"/>
  <c r="AK141" i="1" s="1"/>
  <c r="AK142" i="1" s="1"/>
  <c r="AK143" i="1" s="1"/>
  <c r="AK144" i="1" s="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T198" i="1"/>
  <c r="U198" i="1" s="1"/>
  <c r="BJ130" i="1"/>
  <c r="BJ131" i="1" s="1"/>
  <c r="BJ132" i="1" s="1"/>
  <c r="BJ133" i="1" s="1"/>
  <c r="BJ134" i="1" s="1"/>
  <c r="BJ135" i="1" s="1"/>
  <c r="BJ136" i="1" s="1"/>
  <c r="BJ137" i="1" s="1"/>
  <c r="BJ138" i="1" s="1"/>
  <c r="BJ139" i="1" s="1"/>
  <c r="BJ140" i="1" s="1"/>
  <c r="BJ141" i="1" s="1"/>
  <c r="BJ142" i="1" s="1"/>
  <c r="BJ143" i="1" s="1"/>
  <c r="BJ144" i="1" s="1"/>
  <c r="BJ145" i="1" s="1"/>
  <c r="BJ146" i="1" s="1"/>
  <c r="BJ147" i="1" s="1"/>
  <c r="BJ148" i="1" s="1"/>
  <c r="BJ149" i="1" s="1"/>
  <c r="BJ150" i="1" s="1"/>
  <c r="BJ151" i="1" s="1"/>
  <c r="BJ152" i="1" s="1"/>
  <c r="BJ153" i="1" s="1"/>
  <c r="BJ154" i="1" s="1"/>
  <c r="BJ155" i="1" s="1"/>
  <c r="BJ156" i="1" s="1"/>
  <c r="BJ157" i="1" s="1"/>
  <c r="BJ158" i="1" s="1"/>
  <c r="BJ159" i="1" s="1"/>
  <c r="BJ160" i="1" s="1"/>
  <c r="BJ161" i="1" s="1"/>
  <c r="BJ162" i="1" s="1"/>
  <c r="BJ163" i="1" s="1"/>
  <c r="T169" i="1"/>
  <c r="U169" i="1" s="1"/>
  <c r="S175" i="1"/>
  <c r="T175" i="1" s="1"/>
  <c r="U175" i="1" s="1"/>
  <c r="T184" i="1"/>
  <c r="U184" i="1" s="1"/>
  <c r="T168" i="1"/>
  <c r="U168" i="1" s="1"/>
  <c r="V168" i="1" s="1"/>
  <c r="T190" i="1"/>
  <c r="U190" i="1" s="1"/>
  <c r="G169" i="1"/>
  <c r="H169" i="1" s="1"/>
  <c r="I169" i="1" s="1"/>
  <c r="O99" i="1"/>
  <c r="P99" i="1" s="1"/>
  <c r="AF130" i="1"/>
  <c r="AF131" i="1" s="1"/>
  <c r="AF132" i="1" s="1"/>
  <c r="AF133" i="1" s="1"/>
  <c r="AF134" i="1" s="1"/>
  <c r="AF135" i="1" s="1"/>
  <c r="AF136" i="1" s="1"/>
  <c r="AF137" i="1" s="1"/>
  <c r="AF138" i="1" s="1"/>
  <c r="AF139" i="1" s="1"/>
  <c r="AF140" i="1" s="1"/>
  <c r="AF141" i="1" s="1"/>
  <c r="AF142" i="1" s="1"/>
  <c r="AF143" i="1" s="1"/>
  <c r="AF144" i="1" s="1"/>
  <c r="AF145" i="1" s="1"/>
  <c r="AF146" i="1" s="1"/>
  <c r="AF147" i="1" s="1"/>
  <c r="AF148" i="1" s="1"/>
  <c r="AF149" i="1" s="1"/>
  <c r="AF150" i="1" s="1"/>
  <c r="AF151" i="1" s="1"/>
  <c r="AF152" i="1" s="1"/>
  <c r="AF153" i="1" s="1"/>
  <c r="AF154" i="1" s="1"/>
  <c r="AF155" i="1" s="1"/>
  <c r="AF156" i="1" s="1"/>
  <c r="AF157" i="1" s="1"/>
  <c r="AF158" i="1" s="1"/>
  <c r="AF159" i="1" s="1"/>
  <c r="AF160" i="1" s="1"/>
  <c r="AF161" i="1" s="1"/>
  <c r="AF162" i="1" s="1"/>
  <c r="AF163" i="1" s="1"/>
  <c r="U90" i="1"/>
  <c r="V90" i="1" s="1"/>
  <c r="H98" i="1"/>
  <c r="I98" i="1" s="1"/>
  <c r="O152" i="1"/>
  <c r="P152" i="1" s="1"/>
  <c r="O142" i="1"/>
  <c r="P142" i="1" s="1"/>
  <c r="T105" i="1"/>
  <c r="U105" i="1" s="1"/>
  <c r="T153" i="1"/>
  <c r="U153" i="1" s="1"/>
  <c r="O109" i="1"/>
  <c r="P109" i="1" s="1"/>
  <c r="O155" i="1"/>
  <c r="P155" i="1" s="1"/>
  <c r="H198" i="1"/>
  <c r="I198" i="1" s="1"/>
  <c r="H175" i="1"/>
  <c r="I175" i="1" s="1"/>
  <c r="H114" i="1"/>
  <c r="I114" i="1" s="1"/>
  <c r="O130" i="1"/>
  <c r="P130" i="1" s="1"/>
  <c r="O111" i="1"/>
  <c r="P111" i="1" s="1"/>
  <c r="T156" i="1"/>
  <c r="U156" i="1" s="1"/>
  <c r="T185" i="1"/>
  <c r="U185" i="1" s="1"/>
  <c r="T112" i="1"/>
  <c r="U112" i="1" s="1"/>
  <c r="N90" i="1"/>
  <c r="O90" i="1" s="1"/>
  <c r="N107" i="1"/>
  <c r="O107" i="1" s="1"/>
  <c r="P107" i="1" s="1"/>
  <c r="T149" i="1"/>
  <c r="U149" i="1" s="1"/>
  <c r="H147" i="1"/>
  <c r="I147" i="1" s="1"/>
  <c r="T163" i="1"/>
  <c r="U163" i="1" s="1"/>
  <c r="T138" i="1"/>
  <c r="U138" i="1" s="1"/>
  <c r="T103" i="1"/>
  <c r="U103" i="1" s="1"/>
  <c r="T191" i="1"/>
  <c r="U191" i="1" s="1"/>
  <c r="O113" i="1"/>
  <c r="P113" i="1" s="1"/>
  <c r="H194" i="1"/>
  <c r="I194" i="1" s="1"/>
  <c r="AF91" i="1"/>
  <c r="AF92" i="1" s="1"/>
  <c r="AF93" i="1" s="1"/>
  <c r="AF94" i="1" s="1"/>
  <c r="AF95" i="1" s="1"/>
  <c r="AF96" i="1" s="1"/>
  <c r="AF97" i="1" s="1"/>
  <c r="AF98" i="1" s="1"/>
  <c r="AF99" i="1" s="1"/>
  <c r="AF100" i="1" s="1"/>
  <c r="AF101" i="1" s="1"/>
  <c r="AF102" i="1" s="1"/>
  <c r="AF103" i="1" s="1"/>
  <c r="AF104" i="1" s="1"/>
  <c r="AF105" i="1" s="1"/>
  <c r="AF106" i="1" s="1"/>
  <c r="AF107" i="1" s="1"/>
  <c r="AF108" i="1" s="1"/>
  <c r="AF109" i="1" s="1"/>
  <c r="AF110" i="1" s="1"/>
  <c r="AF111" i="1" s="1"/>
  <c r="AF112" i="1" s="1"/>
  <c r="AF113" i="1" s="1"/>
  <c r="AF114" i="1" s="1"/>
  <c r="AF115" i="1" s="1"/>
  <c r="AF116" i="1" s="1"/>
  <c r="AF117" i="1" s="1"/>
  <c r="AF118" i="1" s="1"/>
  <c r="AF119" i="1" s="1"/>
  <c r="AF120" i="1" s="1"/>
  <c r="AF121" i="1" s="1"/>
  <c r="AF122" i="1" s="1"/>
  <c r="AF123" i="1" s="1"/>
  <c r="AF124" i="1" s="1"/>
  <c r="T99" i="1"/>
  <c r="U99" i="1" s="1"/>
  <c r="H145" i="1"/>
  <c r="I145" i="1" s="1"/>
  <c r="T124" i="1"/>
  <c r="U124" i="1" s="1"/>
  <c r="O124" i="1"/>
  <c r="P124" i="1" s="1"/>
  <c r="H96" i="1"/>
  <c r="I96" i="1" s="1"/>
  <c r="O114" i="1"/>
  <c r="P114" i="1" s="1"/>
  <c r="H148" i="1"/>
  <c r="I148" i="1" s="1"/>
  <c r="T139" i="1"/>
  <c r="U139" i="1" s="1"/>
  <c r="T160" i="1"/>
  <c r="U160" i="1" s="1"/>
  <c r="T129" i="1"/>
  <c r="U129" i="1" s="1"/>
  <c r="V129" i="1" s="1"/>
  <c r="O163" i="1"/>
  <c r="P163" i="1" s="1"/>
  <c r="AU91" i="1"/>
  <c r="AU92" i="1" s="1"/>
  <c r="AU93" i="1" s="1"/>
  <c r="AU94" i="1" s="1"/>
  <c r="AU95" i="1" s="1"/>
  <c r="AU96" i="1" s="1"/>
  <c r="AU97" i="1" s="1"/>
  <c r="AU98" i="1" s="1"/>
  <c r="AU99" i="1" s="1"/>
  <c r="AU100" i="1" s="1"/>
  <c r="AU101" i="1" s="1"/>
  <c r="AU102" i="1" s="1"/>
  <c r="AU103" i="1" s="1"/>
  <c r="AU104" i="1" s="1"/>
  <c r="AU105" i="1" s="1"/>
  <c r="AU106" i="1" s="1"/>
  <c r="AU107" i="1" s="1"/>
  <c r="AU108" i="1" s="1"/>
  <c r="AU109" i="1" s="1"/>
  <c r="AU110" i="1" s="1"/>
  <c r="AU111" i="1" s="1"/>
  <c r="AU112" i="1" s="1"/>
  <c r="AU113" i="1" s="1"/>
  <c r="AU114" i="1" s="1"/>
  <c r="AU115" i="1" s="1"/>
  <c r="AU116" i="1" s="1"/>
  <c r="AU117" i="1" s="1"/>
  <c r="AU118" i="1" s="1"/>
  <c r="AU119" i="1" s="1"/>
  <c r="AU120" i="1" s="1"/>
  <c r="AU121" i="1" s="1"/>
  <c r="AU122" i="1" s="1"/>
  <c r="AU123" i="1" s="1"/>
  <c r="AU124" i="1" s="1"/>
  <c r="T114" i="1"/>
  <c r="U114" i="1" s="1"/>
  <c r="T136" i="1"/>
  <c r="U136" i="1" s="1"/>
  <c r="O145" i="1"/>
  <c r="P145" i="1" s="1"/>
  <c r="H180" i="1"/>
  <c r="I180" i="1" s="1"/>
  <c r="T100" i="1"/>
  <c r="U100" i="1" s="1"/>
  <c r="T119" i="1"/>
  <c r="U119" i="1" s="1"/>
  <c r="T121" i="1"/>
  <c r="U121" i="1" s="1"/>
  <c r="T134" i="1"/>
  <c r="U134" i="1" s="1"/>
  <c r="H182" i="1"/>
  <c r="I182" i="1" s="1"/>
  <c r="T154" i="1"/>
  <c r="U154" i="1" s="1"/>
  <c r="T140" i="1"/>
  <c r="U140" i="1" s="1"/>
  <c r="O121" i="1"/>
  <c r="P121" i="1" s="1"/>
  <c r="H130" i="1"/>
  <c r="I130" i="1" s="1"/>
  <c r="J130" i="1" s="1"/>
  <c r="H131" i="1"/>
  <c r="I131" i="1" s="1"/>
  <c r="H191" i="1"/>
  <c r="I191" i="1" s="1"/>
  <c r="O122" i="1"/>
  <c r="P122" i="1" s="1"/>
  <c r="T147" i="1"/>
  <c r="U147" i="1" s="1"/>
  <c r="O93" i="1"/>
  <c r="P93" i="1" s="1"/>
  <c r="H162" i="1"/>
  <c r="I162" i="1" s="1"/>
  <c r="T135" i="1"/>
  <c r="U135" i="1" s="1"/>
  <c r="H163" i="1"/>
  <c r="I163" i="1" s="1"/>
  <c r="T181" i="1"/>
  <c r="U181" i="1" s="1"/>
  <c r="H119" i="1"/>
  <c r="I119" i="1" s="1"/>
  <c r="H151" i="1"/>
  <c r="I151" i="1" s="1"/>
  <c r="H183" i="1"/>
  <c r="I183" i="1" s="1"/>
  <c r="T159" i="1"/>
  <c r="U159" i="1" s="1"/>
  <c r="H106" i="1"/>
  <c r="I106" i="1" s="1"/>
  <c r="H139" i="1"/>
  <c r="I139" i="1" s="1"/>
  <c r="T161" i="1"/>
  <c r="U161" i="1" s="1"/>
  <c r="T157" i="1"/>
  <c r="U157" i="1" s="1"/>
  <c r="H190" i="1"/>
  <c r="I190" i="1" s="1"/>
  <c r="AK91" i="1"/>
  <c r="AK92" i="1" s="1"/>
  <c r="AK93" i="1" s="1"/>
  <c r="AK94" i="1" s="1"/>
  <c r="AK95" i="1" s="1"/>
  <c r="AK96" i="1" s="1"/>
  <c r="AK97" i="1" s="1"/>
  <c r="AK98" i="1" s="1"/>
  <c r="AK99" i="1" s="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O138" i="1"/>
  <c r="P138" i="1" s="1"/>
  <c r="O94" i="1"/>
  <c r="P94" i="1" s="1"/>
  <c r="O134" i="1"/>
  <c r="P134" i="1" s="1"/>
  <c r="O98" i="1"/>
  <c r="P98" i="1" s="1"/>
  <c r="H174" i="1"/>
  <c r="I174" i="1" s="1"/>
  <c r="T142" i="1"/>
  <c r="U142" i="1" s="1"/>
  <c r="T96" i="1"/>
  <c r="U96" i="1" s="1"/>
  <c r="H154" i="1"/>
  <c r="I154" i="1" s="1"/>
  <c r="T155" i="1"/>
  <c r="U155" i="1" s="1"/>
  <c r="T95" i="1"/>
  <c r="U95" i="1" s="1"/>
  <c r="H155" i="1"/>
  <c r="I155" i="1" s="1"/>
  <c r="T91" i="1"/>
  <c r="H122" i="1"/>
  <c r="I122" i="1" s="1"/>
  <c r="T116" i="1"/>
  <c r="U116" i="1" s="1"/>
  <c r="AP91" i="1"/>
  <c r="AP92" i="1" s="1"/>
  <c r="AP93" i="1" s="1"/>
  <c r="AP94" i="1" s="1"/>
  <c r="AP95" i="1" s="1"/>
  <c r="AP96" i="1" s="1"/>
  <c r="AP97" i="1" s="1"/>
  <c r="AP98" i="1" s="1"/>
  <c r="AP99" i="1" s="1"/>
  <c r="AP100" i="1" s="1"/>
  <c r="AP101" i="1" s="1"/>
  <c r="AP102" i="1" s="1"/>
  <c r="AP103" i="1" s="1"/>
  <c r="AP104" i="1" s="1"/>
  <c r="AP105" i="1" s="1"/>
  <c r="AP106" i="1" s="1"/>
  <c r="AP107" i="1" s="1"/>
  <c r="AP108" i="1" s="1"/>
  <c r="AP109" i="1" s="1"/>
  <c r="AP110" i="1" s="1"/>
  <c r="AP111" i="1" s="1"/>
  <c r="AP112" i="1" s="1"/>
  <c r="AP113" i="1" s="1"/>
  <c r="AP114" i="1" s="1"/>
  <c r="AP115" i="1" s="1"/>
  <c r="AP116" i="1" s="1"/>
  <c r="AP117" i="1" s="1"/>
  <c r="AP118" i="1" s="1"/>
  <c r="AP119" i="1" s="1"/>
  <c r="AP120" i="1" s="1"/>
  <c r="AP121" i="1" s="1"/>
  <c r="AP122" i="1" s="1"/>
  <c r="AP123" i="1" s="1"/>
  <c r="AP124" i="1" s="1"/>
  <c r="H136" i="1"/>
  <c r="I136" i="1" s="1"/>
  <c r="T192" i="1"/>
  <c r="U192" i="1" s="1"/>
  <c r="T97" i="1"/>
  <c r="U97" i="1" s="1"/>
  <c r="H118" i="1"/>
  <c r="I118" i="1" s="1"/>
  <c r="T102" i="1"/>
  <c r="U102" i="1" s="1"/>
  <c r="T104" i="1"/>
  <c r="U104" i="1" s="1"/>
  <c r="H200" i="1"/>
  <c r="I200" i="1" s="1"/>
  <c r="T106" i="1"/>
  <c r="U106" i="1" s="1"/>
  <c r="T131" i="1"/>
  <c r="U131" i="1" s="1"/>
  <c r="H133" i="1"/>
  <c r="I133" i="1" s="1"/>
  <c r="AZ91" i="1"/>
  <c r="AZ92" i="1" s="1"/>
  <c r="AZ93" i="1" s="1"/>
  <c r="AZ94" i="1" s="1"/>
  <c r="AZ95" i="1" s="1"/>
  <c r="AZ96" i="1" s="1"/>
  <c r="AZ97" i="1" s="1"/>
  <c r="AZ98" i="1" s="1"/>
  <c r="AZ99" i="1" s="1"/>
  <c r="AZ100" i="1" s="1"/>
  <c r="AZ101" i="1" s="1"/>
  <c r="AZ102" i="1" s="1"/>
  <c r="AZ103" i="1" s="1"/>
  <c r="AZ104" i="1" s="1"/>
  <c r="AZ105" i="1" s="1"/>
  <c r="AZ106" i="1" s="1"/>
  <c r="AZ107" i="1" s="1"/>
  <c r="AZ108" i="1" s="1"/>
  <c r="AZ109" i="1" s="1"/>
  <c r="AZ110" i="1" s="1"/>
  <c r="AZ111" i="1" s="1"/>
  <c r="AZ112" i="1" s="1"/>
  <c r="AZ113" i="1" s="1"/>
  <c r="AZ114" i="1" s="1"/>
  <c r="AZ115" i="1" s="1"/>
  <c r="AZ116" i="1" s="1"/>
  <c r="AZ117" i="1" s="1"/>
  <c r="AZ118" i="1" s="1"/>
  <c r="AZ119" i="1" s="1"/>
  <c r="AZ120" i="1" s="1"/>
  <c r="AZ121" i="1" s="1"/>
  <c r="AZ122" i="1" s="1"/>
  <c r="AZ123" i="1" s="1"/>
  <c r="AZ124" i="1" s="1"/>
  <c r="H102" i="1"/>
  <c r="I102" i="1" s="1"/>
  <c r="H152" i="1"/>
  <c r="I152" i="1" s="1"/>
  <c r="T152" i="1"/>
  <c r="U152" i="1" s="1"/>
  <c r="T111" i="1"/>
  <c r="U111" i="1" s="1"/>
  <c r="H123" i="1"/>
  <c r="I123" i="1" s="1"/>
  <c r="H116" i="1"/>
  <c r="I116" i="1" s="1"/>
  <c r="T107" i="1"/>
  <c r="U107" i="1" s="1"/>
  <c r="T113" i="1"/>
  <c r="U113" i="1" s="1"/>
  <c r="H137" i="1"/>
  <c r="I137" i="1" s="1"/>
  <c r="T162" i="1"/>
  <c r="U162" i="1" s="1"/>
  <c r="T148" i="1"/>
  <c r="U148" i="1" s="1"/>
  <c r="T123" i="1"/>
  <c r="U123" i="1" s="1"/>
  <c r="H158" i="1"/>
  <c r="I158" i="1" s="1"/>
  <c r="H93" i="1"/>
  <c r="I93" i="1" s="1"/>
  <c r="T144" i="1"/>
  <c r="U144" i="1" s="1"/>
  <c r="T98" i="1"/>
  <c r="U98" i="1" s="1"/>
  <c r="T109" i="1"/>
  <c r="U109" i="1" s="1"/>
  <c r="H150" i="1"/>
  <c r="I150" i="1" s="1"/>
  <c r="H195" i="1"/>
  <c r="I195" i="1" s="1"/>
  <c r="N137" i="1"/>
  <c r="O137" i="1" s="1"/>
  <c r="P137" i="1" s="1"/>
  <c r="N157" i="1"/>
  <c r="O157" i="1" s="1"/>
  <c r="P157" i="1" s="1"/>
  <c r="N133" i="1"/>
  <c r="O133" i="1" s="1"/>
  <c r="P133" i="1" s="1"/>
  <c r="N159" i="1"/>
  <c r="O159" i="1" s="1"/>
  <c r="P159" i="1" s="1"/>
  <c r="O129" i="1"/>
  <c r="P129" i="1" s="1"/>
  <c r="N139" i="1"/>
  <c r="O139" i="1" s="1"/>
  <c r="P139" i="1" s="1"/>
  <c r="T118" i="1"/>
  <c r="U118" i="1" s="1"/>
  <c r="T93" i="1"/>
  <c r="U93" i="1" s="1"/>
  <c r="H107" i="1"/>
  <c r="I107" i="1" s="1"/>
  <c r="T122" i="1"/>
  <c r="U122" i="1" s="1"/>
  <c r="O119" i="1"/>
  <c r="P119" i="1" s="1"/>
  <c r="O101" i="1"/>
  <c r="P101" i="1" s="1"/>
  <c r="O116" i="1"/>
  <c r="P116" i="1" s="1"/>
  <c r="O102" i="1"/>
  <c r="P102" i="1" s="1"/>
  <c r="H112" i="1"/>
  <c r="I112" i="1" s="1"/>
  <c r="I90" i="1"/>
  <c r="H111" i="1"/>
  <c r="I111" i="1" s="1"/>
  <c r="H100" i="1"/>
  <c r="I100" i="1" s="1"/>
  <c r="J168" i="1"/>
  <c r="H177" i="1"/>
  <c r="I177" i="1" s="1"/>
  <c r="H101" i="1"/>
  <c r="I101" i="1" s="1"/>
  <c r="BJ124" i="1"/>
  <c r="S133" i="1"/>
  <c r="T133" i="1" s="1"/>
  <c r="U133" i="1" s="1"/>
  <c r="O158" i="1"/>
  <c r="P158" i="1" s="1"/>
  <c r="O153" i="1"/>
  <c r="P153" i="1" s="1"/>
  <c r="O151" i="1"/>
  <c r="P151" i="1" s="1"/>
  <c r="O120" i="1"/>
  <c r="P120" i="1" s="1"/>
  <c r="O118" i="1"/>
  <c r="P118" i="1" s="1"/>
  <c r="S117" i="1"/>
  <c r="T117" i="1" s="1"/>
  <c r="U117" i="1" s="1"/>
  <c r="S92" i="1"/>
  <c r="T92" i="1" s="1"/>
  <c r="U92" i="1" s="1"/>
  <c r="S158" i="1"/>
  <c r="T158" i="1" s="1"/>
  <c r="U158" i="1" s="1"/>
  <c r="O150" i="1"/>
  <c r="P150" i="1" s="1"/>
  <c r="O156" i="1"/>
  <c r="P156" i="1" s="1"/>
  <c r="O131" i="1"/>
  <c r="P131" i="1" s="1"/>
  <c r="O143" i="1"/>
  <c r="P143" i="1" s="1"/>
  <c r="O112" i="1"/>
  <c r="P112" i="1" s="1"/>
  <c r="O110" i="1"/>
  <c r="P110" i="1" s="1"/>
  <c r="G115" i="1"/>
  <c r="H115" i="1" s="1"/>
  <c r="I115" i="1" s="1"/>
  <c r="S150" i="1"/>
  <c r="T150" i="1" s="1"/>
  <c r="U150" i="1" s="1"/>
  <c r="O148" i="1"/>
  <c r="P148" i="1" s="1"/>
  <c r="O162" i="1"/>
  <c r="P162" i="1" s="1"/>
  <c r="O135" i="1"/>
  <c r="P135" i="1" s="1"/>
  <c r="O106" i="1"/>
  <c r="P106" i="1" s="1"/>
  <c r="O104" i="1"/>
  <c r="P104" i="1" s="1"/>
  <c r="G94" i="1"/>
  <c r="H94" i="1" s="1"/>
  <c r="I94" i="1" s="1"/>
  <c r="S115" i="1"/>
  <c r="T115" i="1" s="1"/>
  <c r="U115" i="1" s="1"/>
  <c r="O140" i="1"/>
  <c r="P140" i="1" s="1"/>
  <c r="O154" i="1"/>
  <c r="P154" i="1" s="1"/>
  <c r="O123" i="1"/>
  <c r="P123" i="1" s="1"/>
  <c r="O96" i="1"/>
  <c r="P96" i="1" s="1"/>
  <c r="O108" i="1"/>
  <c r="P108" i="1" s="1"/>
  <c r="G109" i="1"/>
  <c r="H109" i="1" s="1"/>
  <c r="I109" i="1" s="1"/>
  <c r="O132" i="1"/>
  <c r="P132" i="1" s="1"/>
  <c r="O146" i="1"/>
  <c r="P146" i="1" s="1"/>
  <c r="O115" i="1"/>
  <c r="P115" i="1" s="1"/>
  <c r="O100" i="1"/>
  <c r="P100" i="1" s="1"/>
  <c r="G149" i="1"/>
  <c r="H149" i="1" s="1"/>
  <c r="I149" i="1" s="1"/>
  <c r="G138" i="1"/>
  <c r="H138" i="1" s="1"/>
  <c r="I138" i="1" s="1"/>
  <c r="S132" i="1"/>
  <c r="T132" i="1" s="1"/>
  <c r="U132" i="1" s="1"/>
  <c r="S146" i="1"/>
  <c r="T146" i="1" s="1"/>
  <c r="U146" i="1" s="1"/>
  <c r="O149" i="1"/>
  <c r="P149" i="1" s="1"/>
  <c r="O144" i="1"/>
  <c r="P144" i="1" s="1"/>
  <c r="O117" i="1"/>
  <c r="P117" i="1" s="1"/>
  <c r="O92" i="1"/>
  <c r="P92" i="1" s="1"/>
  <c r="G135" i="1"/>
  <c r="H135" i="1" s="1"/>
  <c r="I135" i="1" s="1"/>
  <c r="S151" i="1"/>
  <c r="T151" i="1" s="1"/>
  <c r="U151" i="1" s="1"/>
  <c r="O141" i="1"/>
  <c r="P141" i="1" s="1"/>
  <c r="O136" i="1"/>
  <c r="P136" i="1" s="1"/>
  <c r="O105" i="1"/>
  <c r="P105" i="1" s="1"/>
  <c r="O103" i="1"/>
  <c r="P103" i="1" s="1"/>
  <c r="G143" i="1"/>
  <c r="H143" i="1" s="1"/>
  <c r="I143" i="1" s="1"/>
  <c r="S94" i="1"/>
  <c r="T94" i="1" s="1"/>
  <c r="U94" i="1" s="1"/>
  <c r="S108" i="1"/>
  <c r="T108" i="1" s="1"/>
  <c r="U108" i="1" s="1"/>
  <c r="S120" i="1"/>
  <c r="T120" i="1" s="1"/>
  <c r="U120" i="1" s="1"/>
  <c r="S145" i="1"/>
  <c r="T145" i="1" s="1"/>
  <c r="U145" i="1" s="1"/>
  <c r="S143" i="1"/>
  <c r="T143" i="1" s="1"/>
  <c r="U143" i="1" s="1"/>
  <c r="S141" i="1"/>
  <c r="T141" i="1" s="1"/>
  <c r="U141" i="1" s="1"/>
  <c r="S130" i="1"/>
  <c r="T130" i="1" s="1"/>
  <c r="U130" i="1" s="1"/>
  <c r="O147" i="1"/>
  <c r="P147" i="1" s="1"/>
  <c r="O161" i="1"/>
  <c r="P161" i="1" s="1"/>
  <c r="O91" i="1"/>
  <c r="P91" i="1" s="1"/>
  <c r="O97" i="1"/>
  <c r="P97" i="1" s="1"/>
  <c r="O95" i="1"/>
  <c r="P95" i="1" s="1"/>
  <c r="T188" i="1"/>
  <c r="U188" i="1" s="1"/>
  <c r="T186" i="1"/>
  <c r="U186" i="1" s="1"/>
  <c r="T172" i="1"/>
  <c r="U172" i="1" s="1"/>
  <c r="T200" i="1"/>
  <c r="U200" i="1" s="1"/>
  <c r="T177" i="1"/>
  <c r="U177" i="1" s="1"/>
  <c r="T193" i="1"/>
  <c r="U193" i="1" s="1"/>
  <c r="V169" i="1" l="1"/>
  <c r="V170" i="1" s="1"/>
  <c r="V171" i="1" s="1"/>
  <c r="J169" i="1"/>
  <c r="J170" i="1" s="1"/>
  <c r="J171" i="1" s="1"/>
  <c r="J172" i="1" s="1"/>
  <c r="J173" i="1" s="1"/>
  <c r="J174" i="1" s="1"/>
  <c r="J175" i="1" s="1"/>
  <c r="J176" i="1" s="1"/>
  <c r="J177" i="1" s="1"/>
  <c r="J178" i="1" s="1"/>
  <c r="J179" i="1" s="1"/>
  <c r="J180" i="1" s="1"/>
  <c r="J181" i="1" s="1"/>
  <c r="J182" i="1" s="1"/>
  <c r="J183" i="1" s="1"/>
  <c r="J184" i="1" s="1"/>
  <c r="J185" i="1" s="1"/>
  <c r="J186" i="1" s="1"/>
  <c r="J187" i="1" s="1"/>
  <c r="J188" i="1" s="1"/>
  <c r="J189" i="1" s="1"/>
  <c r="J190" i="1" s="1"/>
  <c r="J191" i="1" s="1"/>
  <c r="J192" i="1" s="1"/>
  <c r="J193" i="1" s="1"/>
  <c r="J194" i="1" s="1"/>
  <c r="J195" i="1" s="1"/>
  <c r="J196" i="1" s="1"/>
  <c r="J197" i="1" s="1"/>
  <c r="J198" i="1" s="1"/>
  <c r="J199" i="1" s="1"/>
  <c r="J200" i="1" s="1"/>
  <c r="U91" i="1"/>
  <c r="V91" i="1" s="1"/>
  <c r="V92" i="1" s="1"/>
  <c r="V93" i="1" s="1"/>
  <c r="V94" i="1" s="1"/>
  <c r="V95" i="1" s="1"/>
  <c r="V96" i="1" s="1"/>
  <c r="V97" i="1" s="1"/>
  <c r="V98" i="1" s="1"/>
  <c r="V99" i="1" s="1"/>
  <c r="V100" i="1" s="1"/>
  <c r="V101" i="1" s="1"/>
  <c r="V102" i="1" s="1"/>
  <c r="V103" i="1" s="1"/>
  <c r="V104" i="1" s="1"/>
  <c r="V105" i="1" s="1"/>
  <c r="V106" i="1" s="1"/>
  <c r="V107" i="1" s="1"/>
  <c r="V108" i="1" s="1"/>
  <c r="V109" i="1" s="1"/>
  <c r="V110" i="1" s="1"/>
  <c r="V111" i="1" s="1"/>
  <c r="V112" i="1" s="1"/>
  <c r="V113" i="1" s="1"/>
  <c r="V114" i="1" s="1"/>
  <c r="V115" i="1" s="1"/>
  <c r="V116" i="1" s="1"/>
  <c r="V117" i="1" s="1"/>
  <c r="V118" i="1" s="1"/>
  <c r="V119" i="1" s="1"/>
  <c r="V120" i="1" s="1"/>
  <c r="V121" i="1" s="1"/>
  <c r="V122" i="1" s="1"/>
  <c r="V123" i="1" s="1"/>
  <c r="V124" i="1" s="1"/>
  <c r="Q129" i="1"/>
  <c r="P90" i="1"/>
  <c r="J131" i="1"/>
  <c r="J132" i="1" s="1"/>
  <c r="J133" i="1" s="1"/>
  <c r="J90" i="1"/>
  <c r="J91" i="1" s="1"/>
  <c r="J92" i="1" s="1"/>
  <c r="J93" i="1" s="1"/>
  <c r="J94" i="1" s="1"/>
  <c r="V130" i="1"/>
  <c r="V131" i="1" s="1"/>
  <c r="V132" i="1" s="1"/>
  <c r="V133" i="1" s="1"/>
  <c r="V134" i="1" s="1"/>
  <c r="V135" i="1" s="1"/>
  <c r="V136" i="1" s="1"/>
  <c r="V137" i="1" s="1"/>
  <c r="V138" i="1" s="1"/>
  <c r="V139" i="1" s="1"/>
  <c r="V140" i="1" s="1"/>
  <c r="V141" i="1" s="1"/>
  <c r="V142" i="1" s="1"/>
  <c r="V143" i="1" s="1"/>
  <c r="V144" i="1" s="1"/>
  <c r="V145" i="1" s="1"/>
  <c r="V146" i="1" s="1"/>
  <c r="V147" i="1" s="1"/>
  <c r="V148" i="1" s="1"/>
  <c r="V149" i="1" s="1"/>
  <c r="V150" i="1" s="1"/>
  <c r="V151" i="1" s="1"/>
  <c r="V152" i="1" s="1"/>
  <c r="V153" i="1" s="1"/>
  <c r="V154" i="1" s="1"/>
  <c r="V155" i="1" s="1"/>
  <c r="V156" i="1" s="1"/>
  <c r="V157" i="1" s="1"/>
  <c r="V158" i="1" s="1"/>
  <c r="V159" i="1" s="1"/>
  <c r="V160" i="1" s="1"/>
  <c r="V161" i="1" s="1"/>
  <c r="V162" i="1" s="1"/>
  <c r="V163" i="1" s="1"/>
  <c r="V172" i="1"/>
  <c r="V173" i="1" s="1"/>
  <c r="V174" i="1" s="1"/>
  <c r="V175" i="1" s="1"/>
  <c r="V176" i="1" s="1"/>
  <c r="V177" i="1" s="1"/>
  <c r="V178" i="1" s="1"/>
  <c r="V179" i="1" s="1"/>
  <c r="V180" i="1" s="1"/>
  <c r="V181" i="1" s="1"/>
  <c r="V182" i="1" s="1"/>
  <c r="V183" i="1" s="1"/>
  <c r="V184" i="1" s="1"/>
  <c r="V185" i="1" s="1"/>
  <c r="V186" i="1" s="1"/>
  <c r="V187" i="1" s="1"/>
  <c r="V188" i="1" s="1"/>
  <c r="V189" i="1" s="1"/>
  <c r="V190" i="1" s="1"/>
  <c r="V191" i="1" s="1"/>
  <c r="V192" i="1" s="1"/>
  <c r="V193" i="1" s="1"/>
  <c r="V194" i="1" s="1"/>
  <c r="V195" i="1" s="1"/>
  <c r="V196" i="1" s="1"/>
  <c r="V197" i="1" s="1"/>
  <c r="V198" i="1" s="1"/>
  <c r="V199" i="1" s="1"/>
  <c r="V200" i="1" s="1"/>
  <c r="V201" i="1" s="1"/>
  <c r="V202" i="1" s="1"/>
  <c r="Q90" i="1" l="1"/>
  <c r="Q91" i="1" s="1"/>
  <c r="Q92" i="1" s="1"/>
  <c r="J134" i="1"/>
  <c r="J135" i="1" s="1"/>
  <c r="J136" i="1" s="1"/>
  <c r="J137" i="1" s="1"/>
  <c r="J138" i="1" s="1"/>
  <c r="J139" i="1" s="1"/>
  <c r="J140" i="1" s="1"/>
  <c r="J141" i="1" s="1"/>
  <c r="J142" i="1" s="1"/>
  <c r="J143" i="1" s="1"/>
  <c r="J144" i="1" s="1"/>
  <c r="J145" i="1" s="1"/>
  <c r="J146" i="1" s="1"/>
  <c r="J147" i="1" s="1"/>
  <c r="J148" i="1" s="1"/>
  <c r="J149" i="1" s="1"/>
  <c r="J150" i="1" s="1"/>
  <c r="J151" i="1" s="1"/>
  <c r="J152" i="1" s="1"/>
  <c r="J153" i="1" s="1"/>
  <c r="J154" i="1" s="1"/>
  <c r="J155" i="1" s="1"/>
  <c r="J156" i="1" s="1"/>
  <c r="J157" i="1" s="1"/>
  <c r="J158" i="1" s="1"/>
  <c r="J159" i="1" s="1"/>
  <c r="J160" i="1" s="1"/>
  <c r="J161" i="1" s="1"/>
  <c r="J162" i="1" s="1"/>
  <c r="J163" i="1" s="1"/>
  <c r="Q130" i="1"/>
  <c r="J201" i="1"/>
  <c r="J202" i="1" s="1"/>
  <c r="J95" i="1"/>
  <c r="Q131" i="1" l="1"/>
  <c r="J96" i="1"/>
  <c r="Q93" i="1"/>
  <c r="AJ29" i="8"/>
  <c r="AK29" i="8"/>
  <c r="AA29" i="8"/>
  <c r="AB29" i="8"/>
  <c r="AC29" i="8"/>
  <c r="AD29" i="8"/>
  <c r="AE29" i="8"/>
  <c r="AF29" i="8"/>
  <c r="AG29" i="8"/>
  <c r="AH29" i="8"/>
  <c r="AI29" i="8"/>
  <c r="L29" i="8"/>
  <c r="M29" i="8"/>
  <c r="N29" i="8"/>
  <c r="O29" i="8"/>
  <c r="P29" i="8"/>
  <c r="Q29" i="8"/>
  <c r="R29" i="8"/>
  <c r="S29" i="8"/>
  <c r="T29" i="8"/>
  <c r="U29" i="8"/>
  <c r="V29" i="8"/>
  <c r="W29" i="8"/>
  <c r="X29" i="8"/>
  <c r="Y29" i="8"/>
  <c r="Z29" i="8"/>
  <c r="E29" i="8"/>
  <c r="F29" i="8"/>
  <c r="G29" i="8"/>
  <c r="H29" i="8"/>
  <c r="I29" i="8"/>
  <c r="J29" i="8"/>
  <c r="K29" i="8"/>
  <c r="D29" i="8"/>
  <c r="C29" i="8"/>
  <c r="AK5" i="8"/>
  <c r="AD5" i="8"/>
  <c r="AE5" i="8"/>
  <c r="AF5" i="8"/>
  <c r="AG5" i="8"/>
  <c r="AH5" i="8"/>
  <c r="AI5" i="8"/>
  <c r="AJ5" i="8"/>
  <c r="Q5" i="8"/>
  <c r="R5" i="8"/>
  <c r="S5" i="8"/>
  <c r="T5" i="8"/>
  <c r="U5" i="8"/>
  <c r="V5" i="8"/>
  <c r="W5" i="8"/>
  <c r="X5" i="8"/>
  <c r="Y5" i="8"/>
  <c r="Z5" i="8"/>
  <c r="AA5" i="8"/>
  <c r="AB5" i="8"/>
  <c r="AC5" i="8"/>
  <c r="D5" i="8"/>
  <c r="E5" i="8"/>
  <c r="F5" i="8"/>
  <c r="G5" i="8"/>
  <c r="H5" i="8"/>
  <c r="I5" i="8"/>
  <c r="J5" i="8"/>
  <c r="K5" i="8"/>
  <c r="L5" i="8"/>
  <c r="M5" i="8"/>
  <c r="N5" i="8"/>
  <c r="O5" i="8"/>
  <c r="P5" i="8"/>
  <c r="C5" i="8"/>
  <c r="B21" i="8"/>
  <c r="B11" i="8"/>
  <c r="B22" i="8"/>
  <c r="B23" i="8"/>
  <c r="B24" i="8"/>
  <c r="B25" i="8"/>
  <c r="B19" i="8"/>
  <c r="B20" i="8"/>
  <c r="B15" i="8"/>
  <c r="B14" i="8"/>
  <c r="B13" i="8"/>
  <c r="B12" i="8"/>
  <c r="B10" i="8"/>
  <c r="B8" i="8"/>
  <c r="O19" i="8" l="1"/>
  <c r="O21" i="8"/>
  <c r="O20" i="8"/>
  <c r="AG24" i="8"/>
  <c r="Y24" i="8"/>
  <c r="AH24" i="8"/>
  <c r="AF24" i="8"/>
  <c r="X24" i="8"/>
  <c r="AE24" i="8"/>
  <c r="R24" i="8"/>
  <c r="AD24" i="8"/>
  <c r="Z24" i="8"/>
  <c r="AK24" i="8"/>
  <c r="AC24" i="8"/>
  <c r="AJ24" i="8"/>
  <c r="AB24" i="8"/>
  <c r="AI24" i="8"/>
  <c r="AA24" i="8"/>
  <c r="AK25" i="8"/>
  <c r="AC25" i="8"/>
  <c r="U25" i="8"/>
  <c r="M25" i="8"/>
  <c r="F25" i="8"/>
  <c r="AD25" i="8"/>
  <c r="N25" i="8"/>
  <c r="AJ25" i="8"/>
  <c r="AB25" i="8"/>
  <c r="T25" i="8"/>
  <c r="L25" i="8"/>
  <c r="E25" i="8"/>
  <c r="AI25" i="8"/>
  <c r="AA25" i="8"/>
  <c r="S25" i="8"/>
  <c r="K25" i="8"/>
  <c r="D25" i="8"/>
  <c r="AH25" i="8"/>
  <c r="Z25" i="8"/>
  <c r="R25" i="8"/>
  <c r="J25" i="8"/>
  <c r="V25" i="8"/>
  <c r="G25" i="8"/>
  <c r="AG25" i="8"/>
  <c r="Y25" i="8"/>
  <c r="Q25" i="8"/>
  <c r="I25" i="8"/>
  <c r="AF25" i="8"/>
  <c r="X25" i="8"/>
  <c r="P25" i="8"/>
  <c r="H25" i="8"/>
  <c r="AE25" i="8"/>
  <c r="W25" i="8"/>
  <c r="O25" i="8"/>
  <c r="C25" i="8"/>
  <c r="AC23" i="8"/>
  <c r="U23" i="8"/>
  <c r="M23" i="8"/>
  <c r="E23" i="8"/>
  <c r="O23" i="8"/>
  <c r="G23" i="8"/>
  <c r="Z23" i="8"/>
  <c r="R23" i="8"/>
  <c r="J23" i="8"/>
  <c r="C23" i="8"/>
  <c r="AH23" i="8"/>
  <c r="AA23" i="8"/>
  <c r="S23" i="8"/>
  <c r="K23" i="8"/>
  <c r="AD23" i="8"/>
  <c r="AG23" i="8"/>
  <c r="X23" i="8"/>
  <c r="P23" i="8"/>
  <c r="H23" i="8"/>
  <c r="AJ23" i="8"/>
  <c r="AF23" i="8"/>
  <c r="Y23" i="8"/>
  <c r="Q23" i="8"/>
  <c r="I23" i="8"/>
  <c r="AK23" i="8"/>
  <c r="AE23" i="8"/>
  <c r="V23" i="8"/>
  <c r="N23" i="8"/>
  <c r="F23" i="8"/>
  <c r="AI23" i="8"/>
  <c r="AB23" i="8"/>
  <c r="T23" i="8"/>
  <c r="L23" i="8"/>
  <c r="D23" i="8"/>
  <c r="W23" i="8"/>
  <c r="W24" i="8"/>
  <c r="O24" i="8"/>
  <c r="G24" i="8"/>
  <c r="V24" i="8"/>
  <c r="N24" i="8"/>
  <c r="F24" i="8"/>
  <c r="U24" i="8"/>
  <c r="M24" i="8"/>
  <c r="E24" i="8"/>
  <c r="T24" i="8"/>
  <c r="L24" i="8"/>
  <c r="D24" i="8"/>
  <c r="S24" i="8"/>
  <c r="K24" i="8"/>
  <c r="C24" i="8"/>
  <c r="I24" i="8"/>
  <c r="J24" i="8"/>
  <c r="Q24" i="8"/>
  <c r="P24" i="8"/>
  <c r="H24" i="8"/>
  <c r="AK22" i="8"/>
  <c r="O22" i="8"/>
  <c r="AJ22" i="8"/>
  <c r="AH22" i="8"/>
  <c r="AI22" i="8"/>
  <c r="AF22" i="8"/>
  <c r="AG22" i="8"/>
  <c r="AC20" i="8"/>
  <c r="Y20" i="8"/>
  <c r="P20" i="8"/>
  <c r="K20" i="8"/>
  <c r="E20" i="8"/>
  <c r="AD20" i="8"/>
  <c r="U20" i="8"/>
  <c r="Q20" i="8"/>
  <c r="F20" i="8"/>
  <c r="C20" i="8"/>
  <c r="AK20" i="8"/>
  <c r="AE20" i="8"/>
  <c r="V20" i="8"/>
  <c r="L20" i="8"/>
  <c r="G20" i="8"/>
  <c r="AF20" i="8"/>
  <c r="W20" i="8"/>
  <c r="M20" i="8"/>
  <c r="AG20" i="8"/>
  <c r="Z20" i="8"/>
  <c r="R20" i="8"/>
  <c r="N20" i="8"/>
  <c r="J20" i="8"/>
  <c r="AH20" i="8"/>
  <c r="AA20" i="8"/>
  <c r="S20" i="8"/>
  <c r="H20" i="8"/>
  <c r="AJ20" i="8"/>
  <c r="AI20" i="8"/>
  <c r="AB20" i="8"/>
  <c r="T20" i="8"/>
  <c r="I20" i="8"/>
  <c r="X20" i="8"/>
  <c r="D20" i="8"/>
  <c r="AF19" i="8"/>
  <c r="W19" i="8"/>
  <c r="P19" i="8"/>
  <c r="C19" i="8"/>
  <c r="V19" i="8"/>
  <c r="AK19" i="8"/>
  <c r="AG19" i="8"/>
  <c r="X19" i="8"/>
  <c r="L19" i="8"/>
  <c r="AH19" i="8"/>
  <c r="Y19" i="8"/>
  <c r="Q19" i="8"/>
  <c r="M19" i="8"/>
  <c r="AI19" i="8"/>
  <c r="Z19" i="8"/>
  <c r="R19" i="8"/>
  <c r="H19" i="8"/>
  <c r="D19" i="8"/>
  <c r="AE19" i="8"/>
  <c r="AJ19" i="8"/>
  <c r="AA19" i="8"/>
  <c r="S19" i="8"/>
  <c r="I19" i="8"/>
  <c r="E19" i="8"/>
  <c r="AC19" i="8"/>
  <c r="AB19" i="8"/>
  <c r="T19" i="8"/>
  <c r="J19" i="8"/>
  <c r="F19" i="8"/>
  <c r="AD19" i="8"/>
  <c r="U19" i="8"/>
  <c r="N19" i="8"/>
  <c r="K19" i="8"/>
  <c r="G19" i="8"/>
  <c r="AD22" i="8"/>
  <c r="V22" i="8"/>
  <c r="N22" i="8"/>
  <c r="G22" i="8"/>
  <c r="AE22" i="8"/>
  <c r="W22" i="8"/>
  <c r="D22" i="8"/>
  <c r="AB22" i="8"/>
  <c r="T22" i="8"/>
  <c r="L22" i="8"/>
  <c r="E22" i="8"/>
  <c r="C22" i="8"/>
  <c r="F22" i="8"/>
  <c r="AC22" i="8"/>
  <c r="U22" i="8"/>
  <c r="M22" i="8"/>
  <c r="J22" i="8"/>
  <c r="Z22" i="8"/>
  <c r="R22" i="8"/>
  <c r="K22" i="8"/>
  <c r="AA22" i="8"/>
  <c r="S22" i="8"/>
  <c r="H22" i="8"/>
  <c r="Q22" i="8"/>
  <c r="X22" i="8"/>
  <c r="P22" i="8"/>
  <c r="I22" i="8"/>
  <c r="Y22" i="8"/>
  <c r="AK15" i="8"/>
  <c r="C15" i="8"/>
  <c r="AK21" i="8"/>
  <c r="AC21" i="8"/>
  <c r="T21" i="8"/>
  <c r="J21" i="8"/>
  <c r="F21" i="8"/>
  <c r="AB21" i="8"/>
  <c r="E21" i="8"/>
  <c r="AG21" i="8"/>
  <c r="Y21" i="8"/>
  <c r="U21" i="8"/>
  <c r="K21" i="8"/>
  <c r="S21" i="8"/>
  <c r="AH21" i="8"/>
  <c r="Z21" i="8"/>
  <c r="P21" i="8"/>
  <c r="L21" i="8"/>
  <c r="AI21" i="8"/>
  <c r="AA21" i="8"/>
  <c r="Q21" i="8"/>
  <c r="G21" i="8"/>
  <c r="C21" i="8"/>
  <c r="AJ21" i="8"/>
  <c r="AD21" i="8"/>
  <c r="V21" i="8"/>
  <c r="R21" i="8"/>
  <c r="H21" i="8"/>
  <c r="AE21" i="8"/>
  <c r="W21" i="8"/>
  <c r="M21" i="8"/>
  <c r="I21" i="8"/>
  <c r="AF21" i="8"/>
  <c r="X21" i="8"/>
  <c r="N21" i="8"/>
  <c r="D21" i="8"/>
  <c r="AF12" i="8"/>
  <c r="AC12" i="8"/>
  <c r="W12" i="8"/>
  <c r="D12" i="8"/>
  <c r="Q12" i="8"/>
  <c r="AG12" i="8"/>
  <c r="X12" i="8"/>
  <c r="L12" i="8"/>
  <c r="E12" i="8"/>
  <c r="C12" i="8"/>
  <c r="U12" i="8"/>
  <c r="AH12" i="8"/>
  <c r="Y12" i="8"/>
  <c r="M12" i="8"/>
  <c r="F12" i="8"/>
  <c r="AI12" i="8"/>
  <c r="Z12" i="8"/>
  <c r="N12" i="8"/>
  <c r="G12" i="8"/>
  <c r="AD12" i="8"/>
  <c r="S12" i="8"/>
  <c r="O12" i="8"/>
  <c r="H12" i="8"/>
  <c r="AE12" i="8"/>
  <c r="T12" i="8"/>
  <c r="P12" i="8"/>
  <c r="I12" i="8"/>
  <c r="AJ12" i="8"/>
  <c r="J12" i="8"/>
  <c r="AK12" i="8"/>
  <c r="AB12" i="8"/>
  <c r="V12" i="8"/>
  <c r="R12" i="8"/>
  <c r="K12" i="8"/>
  <c r="AA12" i="8"/>
  <c r="AJ13" i="8"/>
  <c r="V13" i="8"/>
  <c r="O13" i="8"/>
  <c r="F13" i="8"/>
  <c r="D13" i="8"/>
  <c r="AK13" i="8"/>
  <c r="W13" i="8"/>
  <c r="P13" i="8"/>
  <c r="G13" i="8"/>
  <c r="M13" i="8"/>
  <c r="AA13" i="8"/>
  <c r="X13" i="8"/>
  <c r="Q13" i="8"/>
  <c r="H13" i="8"/>
  <c r="AB13" i="8"/>
  <c r="Y13" i="8"/>
  <c r="R13" i="8"/>
  <c r="I13" i="8"/>
  <c r="AF13" i="8"/>
  <c r="AC13" i="8"/>
  <c r="Z13" i="8"/>
  <c r="S13" i="8"/>
  <c r="J13" i="8"/>
  <c r="AG13" i="8"/>
  <c r="AD13" i="8"/>
  <c r="L13" i="8"/>
  <c r="T13" i="8"/>
  <c r="K13" i="8"/>
  <c r="AH13" i="8"/>
  <c r="AI13" i="8"/>
  <c r="U13" i="8"/>
  <c r="N13" i="8"/>
  <c r="E13" i="8"/>
  <c r="AE13" i="8"/>
  <c r="C13" i="8"/>
  <c r="AE14" i="8"/>
  <c r="Y14" i="8"/>
  <c r="R14" i="8"/>
  <c r="E14" i="8"/>
  <c r="W14" i="8"/>
  <c r="AJ14" i="8"/>
  <c r="AF14" i="8"/>
  <c r="S14" i="8"/>
  <c r="I14" i="8"/>
  <c r="F14" i="8"/>
  <c r="N14" i="8"/>
  <c r="AK14" i="8"/>
  <c r="Z14" i="8"/>
  <c r="T14" i="8"/>
  <c r="J14" i="8"/>
  <c r="G14" i="8"/>
  <c r="AI14" i="8"/>
  <c r="AA14" i="8"/>
  <c r="U14" i="8"/>
  <c r="K14" i="8"/>
  <c r="H14" i="8"/>
  <c r="C14" i="8"/>
  <c r="AC14" i="8"/>
  <c r="AG14" i="8"/>
  <c r="AB14" i="8"/>
  <c r="V14" i="8"/>
  <c r="L14" i="8"/>
  <c r="O14" i="8"/>
  <c r="M14" i="8"/>
  <c r="AD14" i="8"/>
  <c r="X14" i="8"/>
  <c r="Q14" i="8"/>
  <c r="D14" i="8"/>
  <c r="AH14" i="8"/>
  <c r="P14" i="8"/>
  <c r="AF11" i="8"/>
  <c r="AD11" i="8"/>
  <c r="W11" i="8"/>
  <c r="G11" i="8"/>
  <c r="O11" i="8"/>
  <c r="L11" i="8"/>
  <c r="U11" i="8"/>
  <c r="AG11" i="8"/>
  <c r="AE11" i="8"/>
  <c r="X11" i="8"/>
  <c r="H11" i="8"/>
  <c r="P11" i="8"/>
  <c r="E11" i="8"/>
  <c r="AH11" i="8"/>
  <c r="Q11" i="8"/>
  <c r="Y11" i="8"/>
  <c r="I11" i="8"/>
  <c r="AI11" i="8"/>
  <c r="R11" i="8"/>
  <c r="Z11" i="8"/>
  <c r="J11" i="8"/>
  <c r="AJ11" i="8"/>
  <c r="S11" i="8"/>
  <c r="AA11" i="8"/>
  <c r="K11" i="8"/>
  <c r="C11" i="8"/>
  <c r="AK11" i="8"/>
  <c r="T11" i="8"/>
  <c r="D11" i="8"/>
  <c r="M11" i="8"/>
  <c r="AC11" i="8"/>
  <c r="V11" i="8"/>
  <c r="F11" i="8"/>
  <c r="N11" i="8"/>
  <c r="AB11" i="8"/>
  <c r="AH15" i="8"/>
  <c r="Y15" i="8"/>
  <c r="Q15" i="8"/>
  <c r="N15" i="8"/>
  <c r="I15" i="8"/>
  <c r="K15" i="8"/>
  <c r="G15" i="8"/>
  <c r="AI15" i="8"/>
  <c r="Z15" i="8"/>
  <c r="R15" i="8"/>
  <c r="O15" i="8"/>
  <c r="V15" i="8"/>
  <c r="L15" i="8"/>
  <c r="AJ15" i="8"/>
  <c r="AA15" i="8"/>
  <c r="S15" i="8"/>
  <c r="P15" i="8"/>
  <c r="F15" i="8"/>
  <c r="AF15" i="8"/>
  <c r="AB15" i="8"/>
  <c r="T15" i="8"/>
  <c r="D15" i="8"/>
  <c r="AG15" i="8"/>
  <c r="U15" i="8"/>
  <c r="J15" i="8"/>
  <c r="E15" i="8"/>
  <c r="AC15" i="8"/>
  <c r="AD15" i="8"/>
  <c r="AE15" i="8"/>
  <c r="X15" i="8"/>
  <c r="M15" i="8"/>
  <c r="H15" i="8"/>
  <c r="W15" i="8"/>
  <c r="Q132" i="1"/>
  <c r="J97" i="1"/>
  <c r="J98" i="1" s="1"/>
  <c r="J99" i="1" s="1"/>
  <c r="J100" i="1" s="1"/>
  <c r="J101" i="1" s="1"/>
  <c r="J102" i="1" s="1"/>
  <c r="J103" i="1" s="1"/>
  <c r="J104" i="1" s="1"/>
  <c r="J105" i="1" s="1"/>
  <c r="J106" i="1" s="1"/>
  <c r="J107" i="1" s="1"/>
  <c r="J108" i="1" s="1"/>
  <c r="J109" i="1" s="1"/>
  <c r="J110" i="1" s="1"/>
  <c r="J111" i="1" s="1"/>
  <c r="J112" i="1" s="1"/>
  <c r="J113" i="1" s="1"/>
  <c r="J114" i="1" s="1"/>
  <c r="J115" i="1" s="1"/>
  <c r="J116" i="1" s="1"/>
  <c r="J117" i="1" s="1"/>
  <c r="J118" i="1" s="1"/>
  <c r="J119" i="1" s="1"/>
  <c r="J120" i="1" s="1"/>
  <c r="J121" i="1" s="1"/>
  <c r="J122" i="1" s="1"/>
  <c r="J123" i="1" s="1"/>
  <c r="J124" i="1" s="1"/>
  <c r="Q94"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51" i="1"/>
  <c r="BB48" i="1"/>
  <c r="AW48" i="1"/>
  <c r="AR48" i="1"/>
  <c r="AM48" i="1"/>
  <c r="AH48" i="1"/>
  <c r="AV81" i="1" l="1"/>
  <c r="AV73" i="1"/>
  <c r="AV65" i="1"/>
  <c r="AV57" i="1"/>
  <c r="AV76" i="1"/>
  <c r="AV80" i="1"/>
  <c r="AW80" i="1" s="1"/>
  <c r="AV72" i="1"/>
  <c r="AV64" i="1"/>
  <c r="AV56" i="1"/>
  <c r="AW56" i="1" s="1"/>
  <c r="AV60" i="1"/>
  <c r="AV79" i="1"/>
  <c r="AV71" i="1"/>
  <c r="AV63" i="1"/>
  <c r="AW63" i="1" s="1"/>
  <c r="AV55" i="1"/>
  <c r="AW55" i="1" s="1"/>
  <c r="AV68" i="1"/>
  <c r="AV78" i="1"/>
  <c r="AV70" i="1"/>
  <c r="AV62" i="1"/>
  <c r="AV54" i="1"/>
  <c r="AV85" i="1"/>
  <c r="AV77" i="1"/>
  <c r="AW77" i="1" s="1"/>
  <c r="AV69" i="1"/>
  <c r="AW69" i="1" s="1"/>
  <c r="AV61" i="1"/>
  <c r="AV53" i="1"/>
  <c r="AV52" i="1"/>
  <c r="AV84" i="1"/>
  <c r="AV82" i="1"/>
  <c r="AV74" i="1"/>
  <c r="AV66" i="1"/>
  <c r="AW66" i="1" s="1"/>
  <c r="AV58" i="1"/>
  <c r="AW58" i="1" s="1"/>
  <c r="AV83" i="1"/>
  <c r="AV75" i="1"/>
  <c r="AV67" i="1"/>
  <c r="AV59" i="1"/>
  <c r="AV51" i="1"/>
  <c r="AQ83" i="1"/>
  <c r="AQ75" i="1"/>
  <c r="AR75" i="1" s="1"/>
  <c r="AQ67" i="1"/>
  <c r="AR67" i="1" s="1"/>
  <c r="AQ59" i="1"/>
  <c r="AQ51" i="1"/>
  <c r="AQ78" i="1"/>
  <c r="AQ82" i="1"/>
  <c r="AQ74" i="1"/>
  <c r="AQ66" i="1"/>
  <c r="AQ58" i="1"/>
  <c r="AR58" i="1" s="1"/>
  <c r="AQ62" i="1"/>
  <c r="AR62" i="1" s="1"/>
  <c r="AQ81" i="1"/>
  <c r="AQ73" i="1"/>
  <c r="AQ65" i="1"/>
  <c r="AQ57" i="1"/>
  <c r="AQ70" i="1"/>
  <c r="AQ80" i="1"/>
  <c r="AQ72" i="1"/>
  <c r="AQ64" i="1"/>
  <c r="AQ56" i="1"/>
  <c r="AR56" i="1" s="1"/>
  <c r="AQ79" i="1"/>
  <c r="AQ71" i="1"/>
  <c r="AQ63" i="1"/>
  <c r="AQ55" i="1"/>
  <c r="AQ54" i="1"/>
  <c r="AQ84" i="1"/>
  <c r="AR84" i="1" s="1"/>
  <c r="AQ76" i="1"/>
  <c r="AR76" i="1" s="1"/>
  <c r="AQ68" i="1"/>
  <c r="AQ60" i="1"/>
  <c r="AQ52" i="1"/>
  <c r="AQ85" i="1"/>
  <c r="AQ77" i="1"/>
  <c r="AQ69" i="1"/>
  <c r="AQ61" i="1"/>
  <c r="AR61" i="1" s="1"/>
  <c r="AQ53" i="1"/>
  <c r="AR53" i="1" s="1"/>
  <c r="AG83" i="1"/>
  <c r="AG75" i="1"/>
  <c r="AG67" i="1"/>
  <c r="AG59" i="1"/>
  <c r="AG51" i="1"/>
  <c r="AG82" i="1"/>
  <c r="AG74" i="1"/>
  <c r="AH74" i="1" s="1"/>
  <c r="AG66" i="1"/>
  <c r="AH66" i="1" s="1"/>
  <c r="AG58" i="1"/>
  <c r="AG81" i="1"/>
  <c r="AG73" i="1"/>
  <c r="AG65" i="1"/>
  <c r="AG57" i="1"/>
  <c r="AG70" i="1"/>
  <c r="AG80" i="1"/>
  <c r="AH80" i="1" s="1"/>
  <c r="AG72" i="1"/>
  <c r="AH72" i="1" s="1"/>
  <c r="AG64" i="1"/>
  <c r="AG56" i="1"/>
  <c r="AG78" i="1"/>
  <c r="AG79" i="1"/>
  <c r="AG71" i="1"/>
  <c r="AG63" i="1"/>
  <c r="AG55" i="1"/>
  <c r="AH55" i="1" s="1"/>
  <c r="AG62" i="1"/>
  <c r="AH62" i="1" s="1"/>
  <c r="AG84" i="1"/>
  <c r="AG76" i="1"/>
  <c r="AG68" i="1"/>
  <c r="AG60" i="1"/>
  <c r="AG52" i="1"/>
  <c r="AH52" i="1" s="1"/>
  <c r="AG54" i="1"/>
  <c r="AG85" i="1"/>
  <c r="AH85" i="1" s="1"/>
  <c r="AG77" i="1"/>
  <c r="AG69" i="1"/>
  <c r="AG61" i="1"/>
  <c r="AG53" i="1"/>
  <c r="AL79" i="1"/>
  <c r="AL71" i="1"/>
  <c r="AL63" i="1"/>
  <c r="AL55" i="1"/>
  <c r="AM55" i="1" s="1"/>
  <c r="AL78" i="1"/>
  <c r="AM78" i="1" s="1"/>
  <c r="AL70" i="1"/>
  <c r="AL62" i="1"/>
  <c r="AL54" i="1"/>
  <c r="AL82" i="1"/>
  <c r="AL85" i="1"/>
  <c r="AL77" i="1"/>
  <c r="AL69" i="1"/>
  <c r="AM69" i="1" s="1"/>
  <c r="AL61" i="1"/>
  <c r="AM61" i="1" s="1"/>
  <c r="AL53" i="1"/>
  <c r="AM53" i="1" s="1"/>
  <c r="AL84" i="1"/>
  <c r="AL76" i="1"/>
  <c r="AL68" i="1"/>
  <c r="AL60" i="1"/>
  <c r="AL52" i="1"/>
  <c r="AL58" i="1"/>
  <c r="AM58" i="1" s="1"/>
  <c r="AL83" i="1"/>
  <c r="AM83" i="1" s="1"/>
  <c r="AL75" i="1"/>
  <c r="AL67" i="1"/>
  <c r="AL59" i="1"/>
  <c r="AL51" i="1"/>
  <c r="AL74" i="1"/>
  <c r="AL80" i="1"/>
  <c r="AL72" i="1"/>
  <c r="AM72" i="1" s="1"/>
  <c r="AL64" i="1"/>
  <c r="AM64" i="1" s="1"/>
  <c r="AL56" i="1"/>
  <c r="AL66" i="1"/>
  <c r="AL81" i="1"/>
  <c r="AL73" i="1"/>
  <c r="AL65" i="1"/>
  <c r="AL57" i="1"/>
  <c r="BA80" i="1"/>
  <c r="BB80" i="1" s="1"/>
  <c r="BA72" i="1"/>
  <c r="BB72" i="1" s="1"/>
  <c r="BA64" i="1"/>
  <c r="BA56" i="1"/>
  <c r="BB56" i="1" s="1"/>
  <c r="BA67" i="1"/>
  <c r="BA79" i="1"/>
  <c r="BA71" i="1"/>
  <c r="BA63" i="1"/>
  <c r="BA55" i="1"/>
  <c r="BB55" i="1" s="1"/>
  <c r="BA59" i="1"/>
  <c r="BB59" i="1" s="1"/>
  <c r="BA78" i="1"/>
  <c r="BA70" i="1"/>
  <c r="BA62" i="1"/>
  <c r="BA54" i="1"/>
  <c r="BA75" i="1"/>
  <c r="BA85" i="1"/>
  <c r="BA77" i="1"/>
  <c r="BA69" i="1"/>
  <c r="BA61" i="1"/>
  <c r="BA53" i="1"/>
  <c r="BA83" i="1"/>
  <c r="BA84" i="1"/>
  <c r="BA76" i="1"/>
  <c r="BA68" i="1"/>
  <c r="BA60" i="1"/>
  <c r="BB60" i="1" s="1"/>
  <c r="BA52" i="1"/>
  <c r="BB52" i="1" s="1"/>
  <c r="BA51" i="1"/>
  <c r="BB51" i="1" s="1"/>
  <c r="BC51" i="1" s="1"/>
  <c r="BD51" i="1" s="1"/>
  <c r="BA81" i="1"/>
  <c r="BA73" i="1"/>
  <c r="BA65" i="1"/>
  <c r="BA57" i="1"/>
  <c r="BA66" i="1"/>
  <c r="BA58" i="1"/>
  <c r="BA82" i="1"/>
  <c r="BB82" i="1" s="1"/>
  <c r="BA74" i="1"/>
  <c r="Q133" i="1"/>
  <c r="AR65" i="1"/>
  <c r="AW51" i="1"/>
  <c r="AR83" i="1"/>
  <c r="AW78" i="1"/>
  <c r="AR81" i="1"/>
  <c r="AW70" i="1"/>
  <c r="AM71" i="1"/>
  <c r="AR57" i="1"/>
  <c r="AM79" i="1"/>
  <c r="AH79" i="1"/>
  <c r="AH71" i="1"/>
  <c r="AR73" i="1"/>
  <c r="AW72" i="1"/>
  <c r="AH63" i="1"/>
  <c r="AM81" i="1"/>
  <c r="AM73" i="1"/>
  <c r="AM65" i="1"/>
  <c r="AM57" i="1"/>
  <c r="AR59" i="1"/>
  <c r="AW64" i="1"/>
  <c r="BB64" i="1"/>
  <c r="AH51" i="1"/>
  <c r="AI51" i="1" s="1"/>
  <c r="AJ51" i="1" s="1"/>
  <c r="AK51" i="1" s="1"/>
  <c r="AH78" i="1"/>
  <c r="AH70" i="1"/>
  <c r="AH54" i="1"/>
  <c r="AM80" i="1"/>
  <c r="AM56" i="1"/>
  <c r="AR82" i="1"/>
  <c r="AR74" i="1"/>
  <c r="AR66" i="1"/>
  <c r="AX181" i="1"/>
  <c r="AY181" i="1" s="1"/>
  <c r="AX178" i="1"/>
  <c r="AY178" i="1" s="1"/>
  <c r="AX174" i="1"/>
  <c r="AY174" i="1" s="1"/>
  <c r="AX172" i="1"/>
  <c r="AY172" i="1" s="1"/>
  <c r="AX201" i="1"/>
  <c r="AY201" i="1" s="1"/>
  <c r="AX194" i="1"/>
  <c r="AY194" i="1" s="1"/>
  <c r="AX191" i="1"/>
  <c r="AY191" i="1" s="1"/>
  <c r="AX183" i="1"/>
  <c r="AY183" i="1" s="1"/>
  <c r="AX171" i="1"/>
  <c r="AY171" i="1" s="1"/>
  <c r="AX198" i="1"/>
  <c r="AY198" i="1" s="1"/>
  <c r="AX186" i="1"/>
  <c r="AY186" i="1" s="1"/>
  <c r="AX200" i="1"/>
  <c r="AY200" i="1" s="1"/>
  <c r="AX196" i="1"/>
  <c r="AY196" i="1" s="1"/>
  <c r="AX193" i="1"/>
  <c r="AY193" i="1" s="1"/>
  <c r="AX188" i="1"/>
  <c r="AY188" i="1" s="1"/>
  <c r="AX185" i="1"/>
  <c r="AY185" i="1" s="1"/>
  <c r="AX180" i="1"/>
  <c r="AY180" i="1" s="1"/>
  <c r="AX177" i="1"/>
  <c r="AY177" i="1" s="1"/>
  <c r="AX169" i="1"/>
  <c r="AY169" i="1" s="1"/>
  <c r="AX199" i="1"/>
  <c r="AY199" i="1" s="1"/>
  <c r="AX190" i="1"/>
  <c r="AY190" i="1" s="1"/>
  <c r="AX182" i="1"/>
  <c r="AY182" i="1" s="1"/>
  <c r="AX176" i="1"/>
  <c r="AY176" i="1" s="1"/>
  <c r="AX173" i="1"/>
  <c r="AY173" i="1" s="1"/>
  <c r="AX168" i="1"/>
  <c r="AX195" i="1"/>
  <c r="AY195" i="1" s="1"/>
  <c r="AX192" i="1"/>
  <c r="AY192" i="1" s="1"/>
  <c r="AX187" i="1"/>
  <c r="AY187" i="1" s="1"/>
  <c r="AX175" i="1"/>
  <c r="AY175" i="1" s="1"/>
  <c r="AX170" i="1"/>
  <c r="AY170" i="1" s="1"/>
  <c r="AX202" i="1"/>
  <c r="AY202" i="1" s="1"/>
  <c r="AX197" i="1"/>
  <c r="AY197" i="1" s="1"/>
  <c r="AX189" i="1"/>
  <c r="AY189" i="1" s="1"/>
  <c r="AX184" i="1"/>
  <c r="AY184" i="1" s="1"/>
  <c r="AX179" i="1"/>
  <c r="AY179" i="1" s="1"/>
  <c r="AX129" i="1"/>
  <c r="AW79" i="1"/>
  <c r="AW71" i="1"/>
  <c r="BC201" i="1"/>
  <c r="BC194" i="1"/>
  <c r="BC183" i="1"/>
  <c r="BC171" i="1"/>
  <c r="BC198" i="1"/>
  <c r="BC196" i="1"/>
  <c r="BC193" i="1"/>
  <c r="BC188" i="1"/>
  <c r="BC177" i="1"/>
  <c r="BC169" i="1"/>
  <c r="BC200" i="1"/>
  <c r="BC190" i="1"/>
  <c r="BC185" i="1"/>
  <c r="BC180" i="1"/>
  <c r="BC199" i="1"/>
  <c r="BC182" i="1"/>
  <c r="BC176" i="1"/>
  <c r="BC173" i="1"/>
  <c r="BC168" i="1"/>
  <c r="BC195" i="1"/>
  <c r="BC192" i="1"/>
  <c r="BC187" i="1"/>
  <c r="BC179" i="1"/>
  <c r="BC175" i="1"/>
  <c r="BC170" i="1"/>
  <c r="BC202" i="1"/>
  <c r="BC197" i="1"/>
  <c r="BC189" i="1"/>
  <c r="BC184" i="1"/>
  <c r="BC172" i="1"/>
  <c r="BC191" i="1"/>
  <c r="BC186" i="1"/>
  <c r="BC181" i="1"/>
  <c r="BC178" i="1"/>
  <c r="BC174" i="1"/>
  <c r="BC129" i="1"/>
  <c r="BB79" i="1"/>
  <c r="BB71" i="1"/>
  <c r="BB63" i="1"/>
  <c r="AM63" i="1"/>
  <c r="AW62" i="1"/>
  <c r="AW54" i="1"/>
  <c r="BB78" i="1"/>
  <c r="BB70" i="1"/>
  <c r="BB62" i="1"/>
  <c r="BB54" i="1"/>
  <c r="AH61" i="1"/>
  <c r="AH84" i="1"/>
  <c r="AH76" i="1"/>
  <c r="AH68" i="1"/>
  <c r="AH60" i="1"/>
  <c r="AM51" i="1"/>
  <c r="AM70" i="1"/>
  <c r="AM62" i="1"/>
  <c r="AM54" i="1"/>
  <c r="AR80" i="1"/>
  <c r="AR72" i="1"/>
  <c r="AR64" i="1"/>
  <c r="AW85" i="1"/>
  <c r="AW61" i="1"/>
  <c r="AW53" i="1"/>
  <c r="BB85" i="1"/>
  <c r="BB77" i="1"/>
  <c r="BB69" i="1"/>
  <c r="BB61" i="1"/>
  <c r="BB53" i="1"/>
  <c r="AI199" i="1"/>
  <c r="AJ199" i="1" s="1"/>
  <c r="AI195" i="1"/>
  <c r="AJ195" i="1" s="1"/>
  <c r="AI192" i="1"/>
  <c r="AJ192" i="1" s="1"/>
  <c r="AI187" i="1"/>
  <c r="AJ187" i="1" s="1"/>
  <c r="AI182" i="1"/>
  <c r="AJ182" i="1" s="1"/>
  <c r="AI173" i="1"/>
  <c r="AJ173" i="1" s="1"/>
  <c r="AI202" i="1"/>
  <c r="AJ202" i="1" s="1"/>
  <c r="AI197" i="1"/>
  <c r="AJ197" i="1" s="1"/>
  <c r="AI184" i="1"/>
  <c r="AJ184" i="1" s="1"/>
  <c r="AI179" i="1"/>
  <c r="AJ179" i="1" s="1"/>
  <c r="AI175" i="1"/>
  <c r="AJ175" i="1" s="1"/>
  <c r="AI170" i="1"/>
  <c r="AJ170" i="1" s="1"/>
  <c r="AI168" i="1"/>
  <c r="AI189" i="1"/>
  <c r="AJ189" i="1" s="1"/>
  <c r="AI181" i="1"/>
  <c r="AJ181" i="1" s="1"/>
  <c r="AI178" i="1"/>
  <c r="AJ178" i="1" s="1"/>
  <c r="AI174" i="1"/>
  <c r="AJ174" i="1" s="1"/>
  <c r="AI172" i="1"/>
  <c r="AJ172" i="1" s="1"/>
  <c r="AI201" i="1"/>
  <c r="AJ201" i="1" s="1"/>
  <c r="AI194" i="1"/>
  <c r="AJ194" i="1" s="1"/>
  <c r="AI191" i="1"/>
  <c r="AJ191" i="1" s="1"/>
  <c r="AI183" i="1"/>
  <c r="AJ183" i="1" s="1"/>
  <c r="AI198" i="1"/>
  <c r="AJ198" i="1" s="1"/>
  <c r="AI186" i="1"/>
  <c r="AJ186" i="1" s="1"/>
  <c r="AI200" i="1"/>
  <c r="AJ200" i="1" s="1"/>
  <c r="AI196" i="1"/>
  <c r="AJ196" i="1" s="1"/>
  <c r="AI193" i="1"/>
  <c r="AJ193" i="1" s="1"/>
  <c r="AI180" i="1"/>
  <c r="AJ180" i="1" s="1"/>
  <c r="AI177" i="1"/>
  <c r="AJ177" i="1" s="1"/>
  <c r="AI171" i="1"/>
  <c r="AJ171" i="1" s="1"/>
  <c r="AI169" i="1"/>
  <c r="AJ169" i="1" s="1"/>
  <c r="AI190" i="1"/>
  <c r="AJ190" i="1" s="1"/>
  <c r="AI188" i="1"/>
  <c r="AJ188" i="1" s="1"/>
  <c r="AI185" i="1"/>
  <c r="AJ185" i="1" s="1"/>
  <c r="AI176" i="1"/>
  <c r="AJ176" i="1" s="1"/>
  <c r="AH69" i="1"/>
  <c r="AH75" i="1"/>
  <c r="AH67" i="1"/>
  <c r="AH59" i="1"/>
  <c r="AM85" i="1"/>
  <c r="AM77" i="1"/>
  <c r="AS202" i="1"/>
  <c r="AT202" i="1" s="1"/>
  <c r="AS197" i="1"/>
  <c r="AT197" i="1" s="1"/>
  <c r="AS189" i="1"/>
  <c r="AT189" i="1" s="1"/>
  <c r="AS184" i="1"/>
  <c r="AT184" i="1" s="1"/>
  <c r="AS179" i="1"/>
  <c r="AT179" i="1" s="1"/>
  <c r="AS181" i="1"/>
  <c r="AT181" i="1" s="1"/>
  <c r="AS178" i="1"/>
  <c r="AT178" i="1" s="1"/>
  <c r="AS174" i="1"/>
  <c r="AT174" i="1" s="1"/>
  <c r="AS172" i="1"/>
  <c r="AT172" i="1" s="1"/>
  <c r="AS201" i="1"/>
  <c r="AT201" i="1" s="1"/>
  <c r="AS194" i="1"/>
  <c r="AT194" i="1" s="1"/>
  <c r="AS191" i="1"/>
  <c r="AT191" i="1" s="1"/>
  <c r="AS183" i="1"/>
  <c r="AT183" i="1" s="1"/>
  <c r="AS171" i="1"/>
  <c r="AT171" i="1" s="1"/>
  <c r="AS198" i="1"/>
  <c r="AT198" i="1" s="1"/>
  <c r="AS186" i="1"/>
  <c r="AT186" i="1" s="1"/>
  <c r="AS200" i="1"/>
  <c r="AT200" i="1" s="1"/>
  <c r="AS196" i="1"/>
  <c r="AT196" i="1" s="1"/>
  <c r="AS193" i="1"/>
  <c r="AT193" i="1" s="1"/>
  <c r="AS188" i="1"/>
  <c r="AT188" i="1" s="1"/>
  <c r="AS185" i="1"/>
  <c r="AT185" i="1" s="1"/>
  <c r="AS180" i="1"/>
  <c r="AT180" i="1" s="1"/>
  <c r="AS177" i="1"/>
  <c r="AT177" i="1" s="1"/>
  <c r="AS169" i="1"/>
  <c r="AT169" i="1" s="1"/>
  <c r="AS199" i="1"/>
  <c r="AT199" i="1" s="1"/>
  <c r="AS190" i="1"/>
  <c r="AT190" i="1" s="1"/>
  <c r="AS182" i="1"/>
  <c r="AT182" i="1" s="1"/>
  <c r="AS176" i="1"/>
  <c r="AT176" i="1" s="1"/>
  <c r="AS173" i="1"/>
  <c r="AT173" i="1" s="1"/>
  <c r="AS168" i="1"/>
  <c r="AS195" i="1"/>
  <c r="AT195" i="1" s="1"/>
  <c r="AS192" i="1"/>
  <c r="AT192" i="1" s="1"/>
  <c r="AS187" i="1"/>
  <c r="AT187" i="1" s="1"/>
  <c r="AS175" i="1"/>
  <c r="AT175" i="1" s="1"/>
  <c r="AS170" i="1"/>
  <c r="AT170" i="1" s="1"/>
  <c r="AS130" i="1"/>
  <c r="AT130" i="1" s="1"/>
  <c r="AR79" i="1"/>
  <c r="AR71" i="1"/>
  <c r="AR63" i="1"/>
  <c r="AR55" i="1"/>
  <c r="AW84" i="1"/>
  <c r="AW76" i="1"/>
  <c r="AW68" i="1"/>
  <c r="AW60" i="1"/>
  <c r="AW52" i="1"/>
  <c r="BB84" i="1"/>
  <c r="BB76" i="1"/>
  <c r="BB68" i="1"/>
  <c r="AH53" i="1"/>
  <c r="AN195" i="1"/>
  <c r="AO195" i="1" s="1"/>
  <c r="AN192" i="1"/>
  <c r="AO192" i="1" s="1"/>
  <c r="AN187" i="1"/>
  <c r="AO187" i="1" s="1"/>
  <c r="AN168" i="1"/>
  <c r="AN202" i="1"/>
  <c r="AO202" i="1" s="1"/>
  <c r="AN197" i="1"/>
  <c r="AO197" i="1" s="1"/>
  <c r="AN189" i="1"/>
  <c r="AO189" i="1" s="1"/>
  <c r="AN184" i="1"/>
  <c r="AO184" i="1" s="1"/>
  <c r="AN179" i="1"/>
  <c r="AO179" i="1" s="1"/>
  <c r="AN175" i="1"/>
  <c r="AO175" i="1" s="1"/>
  <c r="AN170" i="1"/>
  <c r="AO170" i="1" s="1"/>
  <c r="AN181" i="1"/>
  <c r="AO181" i="1" s="1"/>
  <c r="AN178" i="1"/>
  <c r="AO178" i="1" s="1"/>
  <c r="AN174" i="1"/>
  <c r="AO174" i="1" s="1"/>
  <c r="AN172" i="1"/>
  <c r="AO172" i="1" s="1"/>
  <c r="AN201" i="1"/>
  <c r="AO201" i="1" s="1"/>
  <c r="AN194" i="1"/>
  <c r="AO194" i="1" s="1"/>
  <c r="AN191" i="1"/>
  <c r="AO191" i="1" s="1"/>
  <c r="AN183" i="1"/>
  <c r="AO183" i="1" s="1"/>
  <c r="AN198" i="1"/>
  <c r="AO198" i="1" s="1"/>
  <c r="AN186" i="1"/>
  <c r="AO186" i="1" s="1"/>
  <c r="AN171" i="1"/>
  <c r="AO171" i="1" s="1"/>
  <c r="AN200" i="1"/>
  <c r="AO200" i="1" s="1"/>
  <c r="AN196" i="1"/>
  <c r="AO196" i="1" s="1"/>
  <c r="AN193" i="1"/>
  <c r="AO193" i="1" s="1"/>
  <c r="AN188" i="1"/>
  <c r="AO188" i="1" s="1"/>
  <c r="AN185" i="1"/>
  <c r="AO185" i="1" s="1"/>
  <c r="AN180" i="1"/>
  <c r="AO180" i="1" s="1"/>
  <c r="AN177" i="1"/>
  <c r="AO177" i="1" s="1"/>
  <c r="AN169" i="1"/>
  <c r="AO169" i="1" s="1"/>
  <c r="AN190" i="1"/>
  <c r="AO190" i="1" s="1"/>
  <c r="AN176" i="1"/>
  <c r="AO176" i="1" s="1"/>
  <c r="AN199" i="1"/>
  <c r="AO199" i="1" s="1"/>
  <c r="AN182" i="1"/>
  <c r="AO182" i="1" s="1"/>
  <c r="AN173" i="1"/>
  <c r="AO173" i="1" s="1"/>
  <c r="AP129" i="1"/>
  <c r="AH82" i="1"/>
  <c r="AH58" i="1"/>
  <c r="AM84" i="1"/>
  <c r="AM76" i="1"/>
  <c r="AM68" i="1"/>
  <c r="AM60" i="1"/>
  <c r="AM52" i="1"/>
  <c r="AR51" i="1"/>
  <c r="AS51" i="1" s="1"/>
  <c r="AT51" i="1" s="1"/>
  <c r="AU51" i="1" s="1"/>
  <c r="AR78" i="1"/>
  <c r="AR70" i="1"/>
  <c r="AR54" i="1"/>
  <c r="AW83" i="1"/>
  <c r="AW75" i="1"/>
  <c r="AW67" i="1"/>
  <c r="AW59" i="1"/>
  <c r="BB83" i="1"/>
  <c r="BB75" i="1"/>
  <c r="BB67" i="1"/>
  <c r="AH81" i="1"/>
  <c r="AH73" i="1"/>
  <c r="AH65" i="1"/>
  <c r="AH57" i="1"/>
  <c r="AM75" i="1"/>
  <c r="AM67" i="1"/>
  <c r="AM59" i="1"/>
  <c r="AR85" i="1"/>
  <c r="AR77" i="1"/>
  <c r="AR69" i="1"/>
  <c r="AW82" i="1"/>
  <c r="AW74" i="1"/>
  <c r="BB74" i="1"/>
  <c r="BB66" i="1"/>
  <c r="BB58" i="1"/>
  <c r="AH77" i="1"/>
  <c r="AH83" i="1"/>
  <c r="AH64" i="1"/>
  <c r="AH56" i="1"/>
  <c r="AM82" i="1"/>
  <c r="AM74" i="1"/>
  <c r="AM66" i="1"/>
  <c r="AR68" i="1"/>
  <c r="AR60" i="1"/>
  <c r="AR52" i="1"/>
  <c r="AW81" i="1"/>
  <c r="AW73" i="1"/>
  <c r="AW65" i="1"/>
  <c r="AW57" i="1"/>
  <c r="BB81" i="1"/>
  <c r="BB73" i="1"/>
  <c r="BB65" i="1"/>
  <c r="BB57" i="1"/>
  <c r="Q95" i="1"/>
  <c r="AC52" i="1"/>
  <c r="AC53" i="1"/>
  <c r="AC54" i="1"/>
  <c r="AC55" i="1"/>
  <c r="AC56" i="1"/>
  <c r="AC57" i="1"/>
  <c r="AC58" i="1"/>
  <c r="AD58" i="1" s="1"/>
  <c r="AE58" i="1" s="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51" i="1"/>
  <c r="AD51" i="1" s="1"/>
  <c r="AE51" i="1" s="1"/>
  <c r="AF51" i="1" s="1"/>
  <c r="X48"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51" i="1"/>
  <c r="N48" i="1"/>
  <c r="M58" i="1" s="1"/>
  <c r="N58" i="1" s="1"/>
  <c r="N9" i="1"/>
  <c r="G9" i="1"/>
  <c r="F12" i="1" s="1"/>
  <c r="G48" i="1"/>
  <c r="F54" i="1" s="1"/>
  <c r="G54" i="1" s="1"/>
  <c r="C48" i="1"/>
  <c r="M45" i="1" l="1"/>
  <c r="M14" i="1"/>
  <c r="W85" i="1"/>
  <c r="W77" i="1"/>
  <c r="W69" i="1"/>
  <c r="W61" i="1"/>
  <c r="W53" i="1"/>
  <c r="W72" i="1"/>
  <c r="W84" i="1"/>
  <c r="W76" i="1"/>
  <c r="W68" i="1"/>
  <c r="W60" i="1"/>
  <c r="W52" i="1"/>
  <c r="W80" i="1"/>
  <c r="W83" i="1"/>
  <c r="W75" i="1"/>
  <c r="W67" i="1"/>
  <c r="W59" i="1"/>
  <c r="W51" i="1"/>
  <c r="W82" i="1"/>
  <c r="W74" i="1"/>
  <c r="W66" i="1"/>
  <c r="W58" i="1"/>
  <c r="W56" i="1"/>
  <c r="W81" i="1"/>
  <c r="W73" i="1"/>
  <c r="W65" i="1"/>
  <c r="W57" i="1"/>
  <c r="X57" i="1" s="1"/>
  <c r="W64" i="1"/>
  <c r="W78" i="1"/>
  <c r="W70" i="1"/>
  <c r="W62" i="1"/>
  <c r="W54" i="1"/>
  <c r="W55" i="1"/>
  <c r="W79" i="1"/>
  <c r="W71" i="1"/>
  <c r="W63" i="1"/>
  <c r="AY168" i="1"/>
  <c r="AZ168" i="1" s="1"/>
  <c r="AZ169" i="1" s="1"/>
  <c r="AZ170" i="1" s="1"/>
  <c r="AZ171" i="1" s="1"/>
  <c r="AZ172" i="1" s="1"/>
  <c r="AZ173" i="1" s="1"/>
  <c r="AZ174" i="1" s="1"/>
  <c r="AZ175" i="1" s="1"/>
  <c r="AZ176" i="1" s="1"/>
  <c r="AZ177" i="1" s="1"/>
  <c r="AZ178" i="1" s="1"/>
  <c r="AZ179" i="1" s="1"/>
  <c r="AZ180" i="1" s="1"/>
  <c r="AZ181" i="1" s="1"/>
  <c r="AZ182" i="1" s="1"/>
  <c r="AZ183" i="1" s="1"/>
  <c r="AZ184" i="1" s="1"/>
  <c r="AZ185" i="1" s="1"/>
  <c r="AZ186" i="1" s="1"/>
  <c r="AZ187" i="1" s="1"/>
  <c r="AZ188" i="1" s="1"/>
  <c r="AZ189" i="1" s="1"/>
  <c r="AZ190" i="1" s="1"/>
  <c r="AZ191" i="1" s="1"/>
  <c r="AZ192" i="1" s="1"/>
  <c r="AZ193" i="1" s="1"/>
  <c r="AZ194" i="1" s="1"/>
  <c r="AZ195" i="1" s="1"/>
  <c r="AZ196" i="1" s="1"/>
  <c r="AZ197" i="1" s="1"/>
  <c r="AZ198" i="1" s="1"/>
  <c r="AZ199" i="1" s="1"/>
  <c r="AZ200" i="1" s="1"/>
  <c r="AZ201" i="1" s="1"/>
  <c r="AZ202" i="1" s="1"/>
  <c r="BD199" i="1"/>
  <c r="BE199" i="1" s="1"/>
  <c r="BD184" i="1"/>
  <c r="BE184" i="1" s="1"/>
  <c r="BD185" i="1"/>
  <c r="BE185" i="1" s="1"/>
  <c r="BD189" i="1"/>
  <c r="BE189" i="1" s="1"/>
  <c r="BD195" i="1"/>
  <c r="BE195" i="1" s="1"/>
  <c r="BD190" i="1"/>
  <c r="BE190" i="1" s="1"/>
  <c r="BD171" i="1"/>
  <c r="BE171" i="1" s="1"/>
  <c r="BD179" i="1"/>
  <c r="BE179" i="1" s="1"/>
  <c r="BD192" i="1"/>
  <c r="BE192" i="1" s="1"/>
  <c r="BD198" i="1"/>
  <c r="BE198" i="1" s="1"/>
  <c r="BD174" i="1"/>
  <c r="BE174" i="1" s="1"/>
  <c r="BD197" i="1"/>
  <c r="BE197" i="1" s="1"/>
  <c r="BD168" i="1"/>
  <c r="BE168" i="1" s="1"/>
  <c r="BD200" i="1"/>
  <c r="BE200" i="1" s="1"/>
  <c r="BD183" i="1"/>
  <c r="BE183" i="1" s="1"/>
  <c r="BD178" i="1"/>
  <c r="BE178" i="1" s="1"/>
  <c r="BD202" i="1"/>
  <c r="BE202" i="1" s="1"/>
  <c r="BD173" i="1"/>
  <c r="BE173" i="1" s="1"/>
  <c r="BD169" i="1"/>
  <c r="BE169" i="1" s="1"/>
  <c r="BD194" i="1"/>
  <c r="BE194" i="1" s="1"/>
  <c r="BD191" i="1"/>
  <c r="BE191" i="1" s="1"/>
  <c r="BD181" i="1"/>
  <c r="BE181" i="1" s="1"/>
  <c r="BD170" i="1"/>
  <c r="BE170" i="1" s="1"/>
  <c r="BD176" i="1"/>
  <c r="BE176" i="1" s="1"/>
  <c r="BD177" i="1"/>
  <c r="BE177" i="1" s="1"/>
  <c r="BD201" i="1"/>
  <c r="BE201" i="1" s="1"/>
  <c r="BD186" i="1"/>
  <c r="BE186" i="1" s="1"/>
  <c r="BD175" i="1"/>
  <c r="BE175" i="1" s="1"/>
  <c r="BD182" i="1"/>
  <c r="BE182" i="1" s="1"/>
  <c r="BD188" i="1"/>
  <c r="BE188" i="1" s="1"/>
  <c r="BD193" i="1"/>
  <c r="BE193" i="1" s="1"/>
  <c r="BD172" i="1"/>
  <c r="BE172" i="1" s="1"/>
  <c r="BD187" i="1"/>
  <c r="BE187" i="1" s="1"/>
  <c r="BD180" i="1"/>
  <c r="BE180" i="1" s="1"/>
  <c r="BD196" i="1"/>
  <c r="BE196" i="1" s="1"/>
  <c r="AT168" i="1"/>
  <c r="AU168" i="1" s="1"/>
  <c r="AU169" i="1" s="1"/>
  <c r="AU170" i="1" s="1"/>
  <c r="AU171" i="1" s="1"/>
  <c r="AU172" i="1" s="1"/>
  <c r="AU173" i="1" s="1"/>
  <c r="AU174" i="1" s="1"/>
  <c r="AU175" i="1" s="1"/>
  <c r="AU176" i="1" s="1"/>
  <c r="AU177" i="1" s="1"/>
  <c r="AU178" i="1" s="1"/>
  <c r="AU179" i="1" s="1"/>
  <c r="AU180" i="1" s="1"/>
  <c r="AU181" i="1" s="1"/>
  <c r="AU182" i="1" s="1"/>
  <c r="AU183" i="1" s="1"/>
  <c r="AU184" i="1" s="1"/>
  <c r="AU185" i="1" s="1"/>
  <c r="AU186" i="1" s="1"/>
  <c r="AU187" i="1" s="1"/>
  <c r="AU188" i="1" s="1"/>
  <c r="AU189" i="1" s="1"/>
  <c r="AU190" i="1" s="1"/>
  <c r="AU191" i="1" s="1"/>
  <c r="AU192" i="1" s="1"/>
  <c r="AU193" i="1" s="1"/>
  <c r="AU194" i="1" s="1"/>
  <c r="AU195" i="1" s="1"/>
  <c r="AU196" i="1" s="1"/>
  <c r="AU197" i="1" s="1"/>
  <c r="AU198" i="1" s="1"/>
  <c r="AU199" i="1" s="1"/>
  <c r="AU200" i="1" s="1"/>
  <c r="AU201" i="1" s="1"/>
  <c r="AU202" i="1" s="1"/>
  <c r="AO168" i="1"/>
  <c r="AP168" i="1" s="1"/>
  <c r="AP169" i="1" s="1"/>
  <c r="AP170" i="1" s="1"/>
  <c r="AP171" i="1" s="1"/>
  <c r="AP172" i="1" s="1"/>
  <c r="AP173" i="1" s="1"/>
  <c r="AP174" i="1" s="1"/>
  <c r="AP175" i="1" s="1"/>
  <c r="AP176" i="1" s="1"/>
  <c r="AP177" i="1" s="1"/>
  <c r="AP178" i="1" s="1"/>
  <c r="AP179" i="1" s="1"/>
  <c r="AP180" i="1" s="1"/>
  <c r="AP181" i="1" s="1"/>
  <c r="AP182" i="1" s="1"/>
  <c r="AP183" i="1" s="1"/>
  <c r="AP184" i="1" s="1"/>
  <c r="AP185" i="1" s="1"/>
  <c r="AP186" i="1" s="1"/>
  <c r="AP187" i="1" s="1"/>
  <c r="AP188" i="1" s="1"/>
  <c r="AP189" i="1" s="1"/>
  <c r="AP190" i="1" s="1"/>
  <c r="AP191" i="1" s="1"/>
  <c r="AP192" i="1" s="1"/>
  <c r="AP193" i="1" s="1"/>
  <c r="AP194" i="1" s="1"/>
  <c r="AP195" i="1" s="1"/>
  <c r="AP196" i="1" s="1"/>
  <c r="AP197" i="1" s="1"/>
  <c r="AP198" i="1" s="1"/>
  <c r="AP199" i="1" s="1"/>
  <c r="AP200" i="1" s="1"/>
  <c r="AP201" i="1" s="1"/>
  <c r="AP202" i="1" s="1"/>
  <c r="AJ168" i="1"/>
  <c r="AK168" i="1" s="1"/>
  <c r="AK169" i="1" s="1"/>
  <c r="AK170" i="1" s="1"/>
  <c r="AK171" i="1" s="1"/>
  <c r="AK172" i="1" s="1"/>
  <c r="AK173" i="1" s="1"/>
  <c r="AK174" i="1" s="1"/>
  <c r="AK175" i="1" s="1"/>
  <c r="AK176" i="1" s="1"/>
  <c r="AK177" i="1" s="1"/>
  <c r="AK178" i="1" s="1"/>
  <c r="AK179" i="1" s="1"/>
  <c r="AK180" i="1" s="1"/>
  <c r="AK181" i="1" s="1"/>
  <c r="AK182" i="1" s="1"/>
  <c r="AK183" i="1" s="1"/>
  <c r="AK184" i="1" s="1"/>
  <c r="AK185" i="1" s="1"/>
  <c r="AK186" i="1" s="1"/>
  <c r="AK187" i="1" s="1"/>
  <c r="AK188" i="1" s="1"/>
  <c r="AK189" i="1" s="1"/>
  <c r="AK190" i="1" s="1"/>
  <c r="AK191" i="1" s="1"/>
  <c r="AK192" i="1" s="1"/>
  <c r="AK193" i="1" s="1"/>
  <c r="AK194" i="1" s="1"/>
  <c r="AK195" i="1" s="1"/>
  <c r="AK196" i="1" s="1"/>
  <c r="AK197" i="1" s="1"/>
  <c r="AK198" i="1" s="1"/>
  <c r="AK199" i="1" s="1"/>
  <c r="AK200" i="1" s="1"/>
  <c r="AK201" i="1" s="1"/>
  <c r="AK202" i="1" s="1"/>
  <c r="BD129" i="1"/>
  <c r="BE129" i="1" s="1"/>
  <c r="BE130" i="1" s="1"/>
  <c r="BE131" i="1" s="1"/>
  <c r="BE132" i="1" s="1"/>
  <c r="BE133" i="1" s="1"/>
  <c r="BE134" i="1" s="1"/>
  <c r="BE135" i="1" s="1"/>
  <c r="BE136" i="1" s="1"/>
  <c r="BE137" i="1" s="1"/>
  <c r="BE138" i="1" s="1"/>
  <c r="BE139" i="1" s="1"/>
  <c r="BE140" i="1" s="1"/>
  <c r="BE141" i="1" s="1"/>
  <c r="BE142" i="1" s="1"/>
  <c r="BE143" i="1" s="1"/>
  <c r="BE144" i="1" s="1"/>
  <c r="BE145" i="1" s="1"/>
  <c r="BE146" i="1" s="1"/>
  <c r="BE147" i="1" s="1"/>
  <c r="BE148" i="1" s="1"/>
  <c r="BE149" i="1" s="1"/>
  <c r="BE150" i="1" s="1"/>
  <c r="BE151" i="1" s="1"/>
  <c r="BE152" i="1" s="1"/>
  <c r="BE153" i="1" s="1"/>
  <c r="BE154" i="1" s="1"/>
  <c r="BE155" i="1" s="1"/>
  <c r="BE156" i="1" s="1"/>
  <c r="BE157" i="1" s="1"/>
  <c r="BE158" i="1" s="1"/>
  <c r="BE159" i="1" s="1"/>
  <c r="BE160" i="1" s="1"/>
  <c r="BE161" i="1" s="1"/>
  <c r="BE162" i="1" s="1"/>
  <c r="BE163" i="1" s="1"/>
  <c r="AY129" i="1"/>
  <c r="AZ129" i="1" s="1"/>
  <c r="AZ130" i="1" s="1"/>
  <c r="AZ131" i="1" s="1"/>
  <c r="AZ132" i="1" s="1"/>
  <c r="AZ133" i="1" s="1"/>
  <c r="AZ134" i="1" s="1"/>
  <c r="AZ135" i="1" s="1"/>
  <c r="AZ136" i="1" s="1"/>
  <c r="AZ137" i="1" s="1"/>
  <c r="AZ138" i="1" s="1"/>
  <c r="AZ139" i="1" s="1"/>
  <c r="AZ140" i="1" s="1"/>
  <c r="AZ141" i="1" s="1"/>
  <c r="AZ142" i="1" s="1"/>
  <c r="AZ143" i="1" s="1"/>
  <c r="AZ144" i="1" s="1"/>
  <c r="AZ145" i="1" s="1"/>
  <c r="AZ146" i="1" s="1"/>
  <c r="AZ147" i="1" s="1"/>
  <c r="AZ148" i="1" s="1"/>
  <c r="AZ149" i="1" s="1"/>
  <c r="AZ150" i="1" s="1"/>
  <c r="AZ151" i="1" s="1"/>
  <c r="AZ152" i="1" s="1"/>
  <c r="AZ153" i="1" s="1"/>
  <c r="AZ154" i="1" s="1"/>
  <c r="AZ155" i="1" s="1"/>
  <c r="AZ156" i="1" s="1"/>
  <c r="AZ157" i="1" s="1"/>
  <c r="AZ158" i="1" s="1"/>
  <c r="AZ159" i="1" s="1"/>
  <c r="AZ160" i="1" s="1"/>
  <c r="AZ161" i="1" s="1"/>
  <c r="AZ162" i="1" s="1"/>
  <c r="AZ163" i="1" s="1"/>
  <c r="Q134" i="1"/>
  <c r="M78" i="1"/>
  <c r="N78" i="1" s="1"/>
  <c r="M31" i="1"/>
  <c r="X52" i="1"/>
  <c r="Y52" i="1" s="1"/>
  <c r="Z52" i="1" s="1"/>
  <c r="M85" i="1"/>
  <c r="N85" i="1" s="1"/>
  <c r="M76" i="1"/>
  <c r="N76" i="1" s="1"/>
  <c r="M65" i="1"/>
  <c r="N65" i="1" s="1"/>
  <c r="M54" i="1"/>
  <c r="N54" i="1" s="1"/>
  <c r="X82" i="1"/>
  <c r="M56" i="1"/>
  <c r="N56" i="1" s="1"/>
  <c r="M84" i="1"/>
  <c r="N84" i="1" s="1"/>
  <c r="M74" i="1"/>
  <c r="N74" i="1" s="1"/>
  <c r="M64" i="1"/>
  <c r="N64" i="1" s="1"/>
  <c r="M53" i="1"/>
  <c r="N53" i="1" s="1"/>
  <c r="X78" i="1"/>
  <c r="M77" i="1"/>
  <c r="N77" i="1" s="1"/>
  <c r="M62" i="1"/>
  <c r="N62" i="1" s="1"/>
  <c r="M68" i="1"/>
  <c r="N68" i="1" s="1"/>
  <c r="M73" i="1"/>
  <c r="N73" i="1" s="1"/>
  <c r="M72" i="1"/>
  <c r="N72" i="1" s="1"/>
  <c r="M57" i="1"/>
  <c r="N57" i="1" s="1"/>
  <c r="M66" i="1"/>
  <c r="N66" i="1" s="1"/>
  <c r="M83" i="1"/>
  <c r="N83" i="1" s="1"/>
  <c r="M82" i="1"/>
  <c r="N82" i="1" s="1"/>
  <c r="M81" i="1"/>
  <c r="N81" i="1" s="1"/>
  <c r="M70" i="1"/>
  <c r="N70" i="1" s="1"/>
  <c r="M60" i="1"/>
  <c r="N60" i="1" s="1"/>
  <c r="M51" i="1"/>
  <c r="N51" i="1" s="1"/>
  <c r="O51" i="1" s="1"/>
  <c r="P51" i="1" s="1"/>
  <c r="M52" i="1"/>
  <c r="N52" i="1" s="1"/>
  <c r="X74" i="1"/>
  <c r="M61" i="1"/>
  <c r="N61" i="1" s="1"/>
  <c r="M80" i="1"/>
  <c r="N80" i="1" s="1"/>
  <c r="M69" i="1"/>
  <c r="N69" i="1" s="1"/>
  <c r="O191" i="1"/>
  <c r="P191" i="1" s="1"/>
  <c r="O200" i="1"/>
  <c r="P200" i="1" s="1"/>
  <c r="O183" i="1"/>
  <c r="P183" i="1" s="1"/>
  <c r="O177" i="1"/>
  <c r="P177" i="1" s="1"/>
  <c r="O174" i="1"/>
  <c r="P174" i="1" s="1"/>
  <c r="O193" i="1"/>
  <c r="P193" i="1" s="1"/>
  <c r="O180" i="1"/>
  <c r="P180" i="1" s="1"/>
  <c r="O188" i="1"/>
  <c r="P188" i="1" s="1"/>
  <c r="O185" i="1"/>
  <c r="P185" i="1" s="1"/>
  <c r="O176" i="1"/>
  <c r="P176" i="1" s="1"/>
  <c r="O171" i="1"/>
  <c r="P171" i="1" s="1"/>
  <c r="O173" i="1"/>
  <c r="P173" i="1" s="1"/>
  <c r="O199" i="1"/>
  <c r="P199" i="1" s="1"/>
  <c r="O187" i="1"/>
  <c r="P187" i="1" s="1"/>
  <c r="O179" i="1"/>
  <c r="P179" i="1" s="1"/>
  <c r="O175" i="1"/>
  <c r="P175" i="1" s="1"/>
  <c r="O202" i="1"/>
  <c r="P202" i="1" s="1"/>
  <c r="O184" i="1"/>
  <c r="P184" i="1" s="1"/>
  <c r="O201" i="1"/>
  <c r="P201" i="1" s="1"/>
  <c r="O189" i="1"/>
  <c r="P189" i="1" s="1"/>
  <c r="O178" i="1"/>
  <c r="P178" i="1" s="1"/>
  <c r="M79" i="1"/>
  <c r="N79" i="1" s="1"/>
  <c r="M71" i="1"/>
  <c r="N71" i="1" s="1"/>
  <c r="M63" i="1"/>
  <c r="N63" i="1" s="1"/>
  <c r="M55" i="1"/>
  <c r="N55" i="1" s="1"/>
  <c r="X51" i="1"/>
  <c r="Y51" i="1" s="1"/>
  <c r="Z51" i="1" s="1"/>
  <c r="AA51" i="1" s="1"/>
  <c r="X79" i="1"/>
  <c r="X71" i="1"/>
  <c r="X63" i="1"/>
  <c r="X55" i="1"/>
  <c r="AP130" i="1"/>
  <c r="AP131" i="1" s="1"/>
  <c r="AP132" i="1" s="1"/>
  <c r="AP133" i="1" s="1"/>
  <c r="AP134" i="1" s="1"/>
  <c r="AP135" i="1" s="1"/>
  <c r="AP136" i="1" s="1"/>
  <c r="AP137" i="1" s="1"/>
  <c r="AP138" i="1" s="1"/>
  <c r="AP139" i="1" s="1"/>
  <c r="AP140" i="1" s="1"/>
  <c r="AP141" i="1" s="1"/>
  <c r="AP142" i="1" s="1"/>
  <c r="AP143" i="1" s="1"/>
  <c r="AP144" i="1" s="1"/>
  <c r="AP145" i="1" s="1"/>
  <c r="AP146" i="1" s="1"/>
  <c r="AP147" i="1" s="1"/>
  <c r="AP148" i="1" s="1"/>
  <c r="AP149" i="1" s="1"/>
  <c r="AP150" i="1" s="1"/>
  <c r="AP151" i="1" s="1"/>
  <c r="AP152" i="1" s="1"/>
  <c r="AP153" i="1" s="1"/>
  <c r="AP154" i="1" s="1"/>
  <c r="AP155" i="1" s="1"/>
  <c r="AP156" i="1" s="1"/>
  <c r="AP157" i="1" s="1"/>
  <c r="AP158" i="1" s="1"/>
  <c r="AP159" i="1" s="1"/>
  <c r="AP160" i="1" s="1"/>
  <c r="AP161" i="1" s="1"/>
  <c r="AP162" i="1" s="1"/>
  <c r="AP163" i="1" s="1"/>
  <c r="X70" i="1"/>
  <c r="X62" i="1"/>
  <c r="X54" i="1"/>
  <c r="X85" i="1"/>
  <c r="X77" i="1"/>
  <c r="X69" i="1"/>
  <c r="X61" i="1"/>
  <c r="X53" i="1"/>
  <c r="Y53" i="1" s="1"/>
  <c r="Z53" i="1" s="1"/>
  <c r="Q96" i="1"/>
  <c r="X84" i="1"/>
  <c r="X76" i="1"/>
  <c r="X68" i="1"/>
  <c r="X60" i="1"/>
  <c r="M22" i="1"/>
  <c r="M75" i="1"/>
  <c r="N75" i="1" s="1"/>
  <c r="M67" i="1"/>
  <c r="N67" i="1" s="1"/>
  <c r="M59" i="1"/>
  <c r="N59" i="1" s="1"/>
  <c r="X83" i="1"/>
  <c r="X75" i="1"/>
  <c r="X67" i="1"/>
  <c r="X59" i="1"/>
  <c r="AU130" i="1"/>
  <c r="AU131" i="1" s="1"/>
  <c r="AU132" i="1" s="1"/>
  <c r="AU133" i="1" s="1"/>
  <c r="AU134" i="1" s="1"/>
  <c r="AU135" i="1" s="1"/>
  <c r="AU136" i="1" s="1"/>
  <c r="AU137" i="1" s="1"/>
  <c r="AU138" i="1" s="1"/>
  <c r="AU139" i="1" s="1"/>
  <c r="AU140" i="1" s="1"/>
  <c r="AU141" i="1" s="1"/>
  <c r="AU142" i="1" s="1"/>
  <c r="AU143" i="1" s="1"/>
  <c r="AU144" i="1" s="1"/>
  <c r="AU145" i="1" s="1"/>
  <c r="AU146" i="1" s="1"/>
  <c r="AU147" i="1" s="1"/>
  <c r="AU148" i="1" s="1"/>
  <c r="AU149" i="1" s="1"/>
  <c r="AU150" i="1" s="1"/>
  <c r="AU151" i="1" s="1"/>
  <c r="AU152" i="1" s="1"/>
  <c r="AU153" i="1" s="1"/>
  <c r="AU154" i="1" s="1"/>
  <c r="AU155" i="1" s="1"/>
  <c r="AU156" i="1" s="1"/>
  <c r="AU157" i="1" s="1"/>
  <c r="AU158" i="1" s="1"/>
  <c r="AU159" i="1" s="1"/>
  <c r="AU160" i="1" s="1"/>
  <c r="AU161" i="1" s="1"/>
  <c r="AU162" i="1" s="1"/>
  <c r="AU163" i="1" s="1"/>
  <c r="X66" i="1"/>
  <c r="X58" i="1"/>
  <c r="X81" i="1"/>
  <c r="X73" i="1"/>
  <c r="X65" i="1"/>
  <c r="M24" i="1"/>
  <c r="X98" i="1"/>
  <c r="Y98" i="1" s="1"/>
  <c r="Z98" i="1" s="1"/>
  <c r="K8" i="8" s="1"/>
  <c r="K68" i="8" s="1"/>
  <c r="O287" i="11" s="1"/>
  <c r="X106" i="1"/>
  <c r="Y106" i="1" s="1"/>
  <c r="Z106" i="1" s="1"/>
  <c r="S8" i="8" s="1"/>
  <c r="S68" i="8" s="1"/>
  <c r="W287" i="11" s="1"/>
  <c r="X114" i="1"/>
  <c r="Y114" i="1" s="1"/>
  <c r="Z114" i="1" s="1"/>
  <c r="AA8" i="8" s="1"/>
  <c r="AA68" i="8" s="1"/>
  <c r="AE287" i="11" s="1"/>
  <c r="X122" i="1"/>
  <c r="Y122" i="1" s="1"/>
  <c r="Z122" i="1" s="1"/>
  <c r="AI8" i="8" s="1"/>
  <c r="AI68" i="8" s="1"/>
  <c r="AM287" i="11" s="1"/>
  <c r="X91" i="1"/>
  <c r="Y91" i="1" s="1"/>
  <c r="Z91" i="1" s="1"/>
  <c r="D8" i="8" s="1"/>
  <c r="D68" i="8" s="1"/>
  <c r="H287" i="11" s="1"/>
  <c r="X99" i="1"/>
  <c r="Y99" i="1" s="1"/>
  <c r="Z99" i="1" s="1"/>
  <c r="L8" i="8" s="1"/>
  <c r="L68" i="8" s="1"/>
  <c r="P287" i="11" s="1"/>
  <c r="X107" i="1"/>
  <c r="Y107" i="1" s="1"/>
  <c r="Z107" i="1" s="1"/>
  <c r="T8" i="8" s="1"/>
  <c r="T68" i="8" s="1"/>
  <c r="X287" i="11" s="1"/>
  <c r="X115" i="1"/>
  <c r="Y115" i="1" s="1"/>
  <c r="Z115" i="1" s="1"/>
  <c r="AB8" i="8" s="1"/>
  <c r="AB68" i="8" s="1"/>
  <c r="AF287" i="11" s="1"/>
  <c r="X123" i="1"/>
  <c r="Y123" i="1" s="1"/>
  <c r="Z123" i="1" s="1"/>
  <c r="AJ8" i="8" s="1"/>
  <c r="AJ68" i="8" s="1"/>
  <c r="AN287" i="11" s="1"/>
  <c r="X92" i="1"/>
  <c r="Y92" i="1" s="1"/>
  <c r="Z92" i="1" s="1"/>
  <c r="E8" i="8" s="1"/>
  <c r="E68" i="8" s="1"/>
  <c r="I287" i="11" s="1"/>
  <c r="X100" i="1"/>
  <c r="Y100" i="1" s="1"/>
  <c r="Z100" i="1" s="1"/>
  <c r="M8" i="8" s="1"/>
  <c r="M68" i="8" s="1"/>
  <c r="Q287" i="11" s="1"/>
  <c r="X108" i="1"/>
  <c r="Y108" i="1" s="1"/>
  <c r="Z108" i="1" s="1"/>
  <c r="U8" i="8" s="1"/>
  <c r="U68" i="8" s="1"/>
  <c r="Y287" i="11" s="1"/>
  <c r="X116" i="1"/>
  <c r="Y116" i="1" s="1"/>
  <c r="Z116" i="1" s="1"/>
  <c r="AC8" i="8" s="1"/>
  <c r="AC68" i="8" s="1"/>
  <c r="AG287" i="11" s="1"/>
  <c r="X124" i="1"/>
  <c r="Y124" i="1" s="1"/>
  <c r="Z124" i="1" s="1"/>
  <c r="AK8" i="8" s="1"/>
  <c r="AK68" i="8" s="1"/>
  <c r="AO287" i="11" s="1"/>
  <c r="X93" i="1"/>
  <c r="Y93" i="1" s="1"/>
  <c r="Z93" i="1" s="1"/>
  <c r="F8" i="8" s="1"/>
  <c r="F68" i="8" s="1"/>
  <c r="J287" i="11" s="1"/>
  <c r="X101" i="1"/>
  <c r="Y101" i="1" s="1"/>
  <c r="Z101" i="1" s="1"/>
  <c r="N8" i="8" s="1"/>
  <c r="N68" i="8" s="1"/>
  <c r="R287" i="11" s="1"/>
  <c r="X109" i="1"/>
  <c r="Y109" i="1" s="1"/>
  <c r="Z109" i="1" s="1"/>
  <c r="V8" i="8" s="1"/>
  <c r="V68" i="8" s="1"/>
  <c r="Z287" i="11" s="1"/>
  <c r="X117" i="1"/>
  <c r="Y117" i="1" s="1"/>
  <c r="Z117" i="1" s="1"/>
  <c r="AD8" i="8" s="1"/>
  <c r="AD68" i="8" s="1"/>
  <c r="AH287" i="11" s="1"/>
  <c r="X90" i="1"/>
  <c r="Y90" i="1" s="1"/>
  <c r="Z90" i="1" s="1"/>
  <c r="C8" i="8" s="1"/>
  <c r="C68" i="8" s="1"/>
  <c r="X94" i="1"/>
  <c r="Y94" i="1" s="1"/>
  <c r="Z94" i="1" s="1"/>
  <c r="G8" i="8" s="1"/>
  <c r="G68" i="8" s="1"/>
  <c r="K287" i="11" s="1"/>
  <c r="X102" i="1"/>
  <c r="Y102" i="1" s="1"/>
  <c r="Z102" i="1" s="1"/>
  <c r="O8" i="8" s="1"/>
  <c r="O68" i="8" s="1"/>
  <c r="S287" i="11" s="1"/>
  <c r="X110" i="1"/>
  <c r="Y110" i="1" s="1"/>
  <c r="Z110" i="1" s="1"/>
  <c r="W8" i="8" s="1"/>
  <c r="W68" i="8" s="1"/>
  <c r="AA287" i="11" s="1"/>
  <c r="X118" i="1"/>
  <c r="Y118" i="1" s="1"/>
  <c r="Z118" i="1" s="1"/>
  <c r="AE8" i="8" s="1"/>
  <c r="AE68" i="8" s="1"/>
  <c r="AI287" i="11" s="1"/>
  <c r="X95" i="1"/>
  <c r="Y95" i="1" s="1"/>
  <c r="Z95" i="1" s="1"/>
  <c r="H8" i="8" s="1"/>
  <c r="H68" i="8" s="1"/>
  <c r="L287" i="11" s="1"/>
  <c r="X103" i="1"/>
  <c r="Y103" i="1" s="1"/>
  <c r="Z103" i="1" s="1"/>
  <c r="P8" i="8" s="1"/>
  <c r="P68" i="8" s="1"/>
  <c r="T287" i="11" s="1"/>
  <c r="X111" i="1"/>
  <c r="Y111" i="1" s="1"/>
  <c r="Z111" i="1" s="1"/>
  <c r="X8" i="8" s="1"/>
  <c r="X68" i="8" s="1"/>
  <c r="AB287" i="11" s="1"/>
  <c r="X119" i="1"/>
  <c r="Y119" i="1" s="1"/>
  <c r="Z119" i="1" s="1"/>
  <c r="AF8" i="8" s="1"/>
  <c r="AF68" i="8" s="1"/>
  <c r="AJ287" i="11" s="1"/>
  <c r="X96" i="1"/>
  <c r="Y96" i="1" s="1"/>
  <c r="Z96" i="1" s="1"/>
  <c r="I8" i="8" s="1"/>
  <c r="I68" i="8" s="1"/>
  <c r="M287" i="11" s="1"/>
  <c r="X104" i="1"/>
  <c r="X112" i="1"/>
  <c r="Y112" i="1" s="1"/>
  <c r="Z112" i="1" s="1"/>
  <c r="Y8" i="8" s="1"/>
  <c r="Y68" i="8" s="1"/>
  <c r="AC287" i="11" s="1"/>
  <c r="X120" i="1"/>
  <c r="Y120" i="1" s="1"/>
  <c r="Z120" i="1" s="1"/>
  <c r="AG8" i="8" s="1"/>
  <c r="AG68" i="8" s="1"/>
  <c r="AK287" i="11" s="1"/>
  <c r="X97" i="1"/>
  <c r="Y97" i="1" s="1"/>
  <c r="Z97" i="1" s="1"/>
  <c r="J8" i="8" s="1"/>
  <c r="J68" i="8" s="1"/>
  <c r="N287" i="11" s="1"/>
  <c r="X105" i="1"/>
  <c r="Y105" i="1" s="1"/>
  <c r="Z105" i="1" s="1"/>
  <c r="R8" i="8" s="1"/>
  <c r="R68" i="8" s="1"/>
  <c r="V287" i="11" s="1"/>
  <c r="X113" i="1"/>
  <c r="Y113" i="1" s="1"/>
  <c r="Z113" i="1" s="1"/>
  <c r="Z8" i="8" s="1"/>
  <c r="Z68" i="8" s="1"/>
  <c r="AD287" i="11" s="1"/>
  <c r="X121" i="1"/>
  <c r="Y121" i="1" s="1"/>
  <c r="Z121" i="1" s="1"/>
  <c r="AH8" i="8" s="1"/>
  <c r="AH68" i="8" s="1"/>
  <c r="AL287" i="11" s="1"/>
  <c r="Y200" i="1"/>
  <c r="Z200" i="1" s="1"/>
  <c r="Y196" i="1"/>
  <c r="Z196" i="1" s="1"/>
  <c r="Y193" i="1"/>
  <c r="Z193" i="1" s="1"/>
  <c r="Y180" i="1"/>
  <c r="Z180" i="1" s="1"/>
  <c r="Y177" i="1"/>
  <c r="Z177" i="1" s="1"/>
  <c r="Y169" i="1"/>
  <c r="Z169" i="1" s="1"/>
  <c r="D10" i="8" s="1"/>
  <c r="Y163" i="1"/>
  <c r="Z163" i="1" s="1"/>
  <c r="Y160" i="1"/>
  <c r="Z160" i="1" s="1"/>
  <c r="Y149" i="1"/>
  <c r="Z149" i="1" s="1"/>
  <c r="Y198" i="1"/>
  <c r="Z198" i="1" s="1"/>
  <c r="Y185" i="1"/>
  <c r="Z185" i="1" s="1"/>
  <c r="Y176" i="1"/>
  <c r="Z176" i="1" s="1"/>
  <c r="Y171" i="1"/>
  <c r="Z171" i="1" s="1"/>
  <c r="Y159" i="1"/>
  <c r="Z159" i="1" s="1"/>
  <c r="Y150" i="1"/>
  <c r="Z150" i="1" s="1"/>
  <c r="Y190" i="1"/>
  <c r="Z190" i="1" s="1"/>
  <c r="Y188" i="1"/>
  <c r="Z188" i="1" s="1"/>
  <c r="Y158" i="1"/>
  <c r="Z158" i="1" s="1"/>
  <c r="Y155" i="1"/>
  <c r="Z155" i="1" s="1"/>
  <c r="Y154" i="1"/>
  <c r="Z154" i="1" s="1"/>
  <c r="Y148" i="1"/>
  <c r="Z148" i="1" s="1"/>
  <c r="Y199" i="1"/>
  <c r="Z199" i="1" s="1"/>
  <c r="Y187" i="1"/>
  <c r="Z187" i="1" s="1"/>
  <c r="Y182" i="1"/>
  <c r="Z182" i="1" s="1"/>
  <c r="Y173" i="1"/>
  <c r="Z173" i="1" s="1"/>
  <c r="Y162" i="1"/>
  <c r="Z162" i="1" s="1"/>
  <c r="Y143" i="1"/>
  <c r="Z143" i="1" s="1"/>
  <c r="Y202" i="1"/>
  <c r="Z202" i="1" s="1"/>
  <c r="Y195" i="1"/>
  <c r="Z195" i="1" s="1"/>
  <c r="Y192" i="1"/>
  <c r="Z192" i="1" s="1"/>
  <c r="Y184" i="1"/>
  <c r="Z184" i="1" s="1"/>
  <c r="Y179" i="1"/>
  <c r="Z179" i="1" s="1"/>
  <c r="Y175" i="1"/>
  <c r="Z175" i="1" s="1"/>
  <c r="Y170" i="1"/>
  <c r="Z170" i="1" s="1"/>
  <c r="Y168" i="1"/>
  <c r="Y197" i="1"/>
  <c r="Z197" i="1" s="1"/>
  <c r="Y189" i="1"/>
  <c r="Z189" i="1" s="1"/>
  <c r="Y181" i="1"/>
  <c r="Z181" i="1" s="1"/>
  <c r="Y178" i="1"/>
  <c r="Z178" i="1" s="1"/>
  <c r="Y172" i="1"/>
  <c r="Z172" i="1" s="1"/>
  <c r="Y161" i="1"/>
  <c r="Z161" i="1" s="1"/>
  <c r="Y157" i="1"/>
  <c r="Z157" i="1" s="1"/>
  <c r="Y201" i="1"/>
  <c r="Z201" i="1" s="1"/>
  <c r="Y194" i="1"/>
  <c r="Z194" i="1" s="1"/>
  <c r="Y191" i="1"/>
  <c r="Z191" i="1" s="1"/>
  <c r="Y183" i="1"/>
  <c r="Z183" i="1" s="1"/>
  <c r="Y174" i="1"/>
  <c r="Z174" i="1" s="1"/>
  <c r="Y152" i="1"/>
  <c r="Z152" i="1" s="1"/>
  <c r="Y151" i="1"/>
  <c r="Z151" i="1" s="1"/>
  <c r="Y146" i="1"/>
  <c r="Z146" i="1" s="1"/>
  <c r="Y186" i="1"/>
  <c r="Z186" i="1" s="1"/>
  <c r="Y156" i="1"/>
  <c r="Z156" i="1" s="1"/>
  <c r="Y147" i="1"/>
  <c r="Z147" i="1" s="1"/>
  <c r="Y130" i="1"/>
  <c r="Z130" i="1" s="1"/>
  <c r="Y135" i="1"/>
  <c r="Z135" i="1" s="1"/>
  <c r="Y129" i="1"/>
  <c r="Y153" i="1"/>
  <c r="Z153" i="1" s="1"/>
  <c r="Y132" i="1"/>
  <c r="Z132" i="1" s="1"/>
  <c r="Y144" i="1"/>
  <c r="Z144" i="1" s="1"/>
  <c r="Y140" i="1"/>
  <c r="Z140" i="1" s="1"/>
  <c r="Y139" i="1"/>
  <c r="Z139" i="1" s="1"/>
  <c r="Y138" i="1"/>
  <c r="Z138" i="1" s="1"/>
  <c r="Y137" i="1"/>
  <c r="Z137" i="1" s="1"/>
  <c r="Y145" i="1"/>
  <c r="Z145" i="1" s="1"/>
  <c r="Y142" i="1"/>
  <c r="Z142" i="1" s="1"/>
  <c r="Y141" i="1"/>
  <c r="Z141" i="1" s="1"/>
  <c r="Y134" i="1"/>
  <c r="Z134" i="1" s="1"/>
  <c r="Y136" i="1"/>
  <c r="Z136" i="1" s="1"/>
  <c r="Y131" i="1"/>
  <c r="Z131" i="1" s="1"/>
  <c r="Y133" i="1"/>
  <c r="Z133" i="1" s="1"/>
  <c r="X80" i="1"/>
  <c r="X72" i="1"/>
  <c r="X64" i="1"/>
  <c r="X56" i="1"/>
  <c r="T52" i="1"/>
  <c r="U52" i="1" s="1"/>
  <c r="T51" i="1"/>
  <c r="U51" i="1" s="1"/>
  <c r="M12" i="1"/>
  <c r="M17" i="1"/>
  <c r="N17" i="1" s="1"/>
  <c r="M19" i="1"/>
  <c r="M40" i="1"/>
  <c r="M43" i="1"/>
  <c r="M35" i="1"/>
  <c r="M46" i="1"/>
  <c r="M38" i="1"/>
  <c r="M30" i="1"/>
  <c r="M41" i="1"/>
  <c r="M33" i="1"/>
  <c r="M25" i="1"/>
  <c r="M44" i="1"/>
  <c r="M36" i="1"/>
  <c r="M39" i="1"/>
  <c r="M42" i="1"/>
  <c r="M34" i="1"/>
  <c r="M26" i="1"/>
  <c r="M16" i="1"/>
  <c r="M13" i="1"/>
  <c r="N13" i="1" s="1"/>
  <c r="M21" i="1"/>
  <c r="M18" i="1"/>
  <c r="M27" i="1"/>
  <c r="M28" i="1"/>
  <c r="M15" i="1"/>
  <c r="M23" i="1"/>
  <c r="M20" i="1"/>
  <c r="M29" i="1"/>
  <c r="M32" i="1"/>
  <c r="M37" i="1"/>
  <c r="F85" i="1"/>
  <c r="G85" i="1" s="1"/>
  <c r="F69" i="1"/>
  <c r="G69" i="1" s="1"/>
  <c r="F61" i="1"/>
  <c r="G61" i="1" s="1"/>
  <c r="F76" i="1"/>
  <c r="G76" i="1" s="1"/>
  <c r="F60" i="1"/>
  <c r="G60" i="1" s="1"/>
  <c r="F83" i="1"/>
  <c r="G83" i="1" s="1"/>
  <c r="F67" i="1"/>
  <c r="G67" i="1" s="1"/>
  <c r="F59" i="1"/>
  <c r="G59" i="1" s="1"/>
  <c r="F74" i="1"/>
  <c r="G74" i="1" s="1"/>
  <c r="F58" i="1"/>
  <c r="G58" i="1" s="1"/>
  <c r="F81" i="1"/>
  <c r="G81" i="1" s="1"/>
  <c r="F73" i="1"/>
  <c r="G73" i="1" s="1"/>
  <c r="F65" i="1"/>
  <c r="G65" i="1" s="1"/>
  <c r="F57" i="1"/>
  <c r="G57" i="1" s="1"/>
  <c r="F82" i="1"/>
  <c r="G82" i="1" s="1"/>
  <c r="F66" i="1"/>
  <c r="G66" i="1" s="1"/>
  <c r="F80" i="1"/>
  <c r="G80" i="1" s="1"/>
  <c r="F72" i="1"/>
  <c r="G72" i="1" s="1"/>
  <c r="F64" i="1"/>
  <c r="G64" i="1" s="1"/>
  <c r="F56" i="1"/>
  <c r="G56" i="1" s="1"/>
  <c r="F77" i="1"/>
  <c r="G77" i="1" s="1"/>
  <c r="F53" i="1"/>
  <c r="G53" i="1" s="1"/>
  <c r="F84" i="1"/>
  <c r="G84" i="1" s="1"/>
  <c r="F68" i="1"/>
  <c r="G68" i="1" s="1"/>
  <c r="F52" i="1"/>
  <c r="F75" i="1"/>
  <c r="G75" i="1" s="1"/>
  <c r="F79" i="1"/>
  <c r="G79" i="1" s="1"/>
  <c r="F71" i="1"/>
  <c r="G71" i="1" s="1"/>
  <c r="F63" i="1"/>
  <c r="G63" i="1" s="1"/>
  <c r="F55" i="1"/>
  <c r="G55" i="1" s="1"/>
  <c r="F51" i="1"/>
  <c r="F78" i="1"/>
  <c r="G78" i="1" s="1"/>
  <c r="F70" i="1"/>
  <c r="G70" i="1" s="1"/>
  <c r="F62" i="1"/>
  <c r="G62" i="1" s="1"/>
  <c r="G287" i="11" l="1"/>
  <c r="E15" i="12" s="1"/>
  <c r="AI15" i="12"/>
  <c r="AG15" i="12"/>
  <c r="H15" i="12"/>
  <c r="V15" i="12"/>
  <c r="AA15" i="12"/>
  <c r="Y15" i="12"/>
  <c r="AM15" i="12"/>
  <c r="N15" i="12"/>
  <c r="Q15" i="12"/>
  <c r="AE15" i="12"/>
  <c r="K15" i="12"/>
  <c r="I15" i="12"/>
  <c r="W15" i="12"/>
  <c r="AK15" i="12"/>
  <c r="AJ15" i="12"/>
  <c r="AH15" i="12"/>
  <c r="O15" i="12"/>
  <c r="AC15" i="12"/>
  <c r="AB15" i="12"/>
  <c r="Z15" i="12"/>
  <c r="AF15" i="12"/>
  <c r="G15" i="12"/>
  <c r="U15" i="12"/>
  <c r="T15" i="12"/>
  <c r="R15" i="12"/>
  <c r="X15" i="12"/>
  <c r="AL15" i="12"/>
  <c r="M15" i="12"/>
  <c r="L15" i="12"/>
  <c r="J15" i="12"/>
  <c r="P15" i="12"/>
  <c r="AD15" i="12"/>
  <c r="F15" i="12"/>
  <c r="M10" i="8"/>
  <c r="AH10" i="8"/>
  <c r="I10" i="8"/>
  <c r="X10" i="8"/>
  <c r="H10" i="8"/>
  <c r="L10" i="8"/>
  <c r="AJ10" i="8"/>
  <c r="F10" i="8"/>
  <c r="R10" i="8"/>
  <c r="S10" i="8"/>
  <c r="K10" i="8"/>
  <c r="AI10" i="8"/>
  <c r="AK10" i="8"/>
  <c r="T10" i="8"/>
  <c r="Z10" i="8"/>
  <c r="J10" i="8"/>
  <c r="W10" i="8"/>
  <c r="N10" i="8"/>
  <c r="O10" i="8"/>
  <c r="V10" i="8"/>
  <c r="AB10" i="8"/>
  <c r="Z168" i="1"/>
  <c r="Q135" i="1"/>
  <c r="Q51" i="1"/>
  <c r="Y104" i="1"/>
  <c r="Z104" i="1" s="1"/>
  <c r="Q8" i="8" s="1"/>
  <c r="Q68" i="8" s="1"/>
  <c r="U287" i="11" s="1"/>
  <c r="Z129" i="1"/>
  <c r="O194" i="1"/>
  <c r="P194" i="1" s="1"/>
  <c r="AC10" i="8" s="1"/>
  <c r="O198" i="1"/>
  <c r="P198" i="1" s="1"/>
  <c r="AG10" i="8" s="1"/>
  <c r="O170" i="1"/>
  <c r="P170" i="1" s="1"/>
  <c r="E10" i="8" s="1"/>
  <c r="AA90" i="1"/>
  <c r="O172" i="1"/>
  <c r="P172" i="1" s="1"/>
  <c r="G10" i="8" s="1"/>
  <c r="O192" i="1"/>
  <c r="P192" i="1" s="1"/>
  <c r="AA10" i="8" s="1"/>
  <c r="Q168" i="1"/>
  <c r="Q169" i="1" s="1"/>
  <c r="O195" i="1"/>
  <c r="P195" i="1" s="1"/>
  <c r="AD10" i="8" s="1"/>
  <c r="O196" i="1"/>
  <c r="P196" i="1" s="1"/>
  <c r="AE10" i="8" s="1"/>
  <c r="O181" i="1"/>
  <c r="P181" i="1" s="1"/>
  <c r="P10" i="8" s="1"/>
  <c r="Q97" i="1"/>
  <c r="O197" i="1"/>
  <c r="P197" i="1" s="1"/>
  <c r="AF10" i="8" s="1"/>
  <c r="O182" i="1"/>
  <c r="P182" i="1" s="1"/>
  <c r="Q10" i="8" s="1"/>
  <c r="O186" i="1"/>
  <c r="P186" i="1" s="1"/>
  <c r="U10" i="8" s="1"/>
  <c r="O190" i="1"/>
  <c r="P190" i="1" s="1"/>
  <c r="Y10" i="8" s="1"/>
  <c r="V51" i="1"/>
  <c r="N12" i="1"/>
  <c r="G51" i="1"/>
  <c r="H51" i="1" s="1"/>
  <c r="I51" i="1" s="1"/>
  <c r="G52" i="1"/>
  <c r="H52" i="1" s="1"/>
  <c r="I52" i="1" s="1"/>
  <c r="E90" i="8" l="1"/>
  <c r="S15" i="12"/>
  <c r="AN15" i="12" s="1"/>
  <c r="Q170" i="1"/>
  <c r="Q171" i="1" s="1"/>
  <c r="Q172" i="1" s="1"/>
  <c r="Q173" i="1" s="1"/>
  <c r="Q174" i="1" s="1"/>
  <c r="Q175" i="1" s="1"/>
  <c r="Q176" i="1" s="1"/>
  <c r="Q177" i="1" s="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AA168" i="1"/>
  <c r="AA169" i="1" s="1"/>
  <c r="AA170" i="1" s="1"/>
  <c r="AA171" i="1" s="1"/>
  <c r="AA172" i="1" s="1"/>
  <c r="AA173" i="1" s="1"/>
  <c r="AA174" i="1" s="1"/>
  <c r="AA175" i="1" s="1"/>
  <c r="AA176" i="1" s="1"/>
  <c r="AA177" i="1" s="1"/>
  <c r="AA178" i="1" s="1"/>
  <c r="AA179" i="1" s="1"/>
  <c r="AA180" i="1" s="1"/>
  <c r="AA181" i="1" s="1"/>
  <c r="AA182" i="1" s="1"/>
  <c r="AA183" i="1" s="1"/>
  <c r="AA184" i="1" s="1"/>
  <c r="AA185" i="1" s="1"/>
  <c r="AA186" i="1" s="1"/>
  <c r="AA187" i="1" s="1"/>
  <c r="AA188" i="1" s="1"/>
  <c r="AA189" i="1" s="1"/>
  <c r="AA190" i="1" s="1"/>
  <c r="AA191" i="1" s="1"/>
  <c r="AA192" i="1" s="1"/>
  <c r="AA193" i="1" s="1"/>
  <c r="AA194" i="1" s="1"/>
  <c r="AA195" i="1" s="1"/>
  <c r="AA196" i="1" s="1"/>
  <c r="AA197" i="1" s="1"/>
  <c r="AA198" i="1" s="1"/>
  <c r="AA199" i="1" s="1"/>
  <c r="AA200" i="1" s="1"/>
  <c r="AA201" i="1" s="1"/>
  <c r="AA202" i="1" s="1"/>
  <c r="C10" i="8"/>
  <c r="AA129" i="1"/>
  <c r="Q136" i="1"/>
  <c r="O12" i="1"/>
  <c r="P12" i="1" s="1"/>
  <c r="AA91" i="1"/>
  <c r="AA92" i="1" s="1"/>
  <c r="Q98" i="1"/>
  <c r="J51" i="1"/>
  <c r="V52" i="1"/>
  <c r="B49" i="8"/>
  <c r="B48" i="8"/>
  <c r="B47" i="8"/>
  <c r="B46" i="8"/>
  <c r="B45" i="8"/>
  <c r="B44" i="8"/>
  <c r="B43" i="8"/>
  <c r="B42" i="8"/>
  <c r="B41" i="8"/>
  <c r="B40" i="8"/>
  <c r="B39" i="8"/>
  <c r="B38" i="8"/>
  <c r="B37" i="8"/>
  <c r="B36" i="8"/>
  <c r="B35" i="8"/>
  <c r="B34" i="8"/>
  <c r="B33" i="8"/>
  <c r="B32" i="8"/>
  <c r="C32" i="8" s="1"/>
  <c r="B18" i="8"/>
  <c r="B17" i="8"/>
  <c r="B16" i="8"/>
  <c r="B9" i="8"/>
  <c r="B7" i="8"/>
  <c r="B6" i="8"/>
  <c r="O18" i="8" l="1"/>
  <c r="C45" i="8"/>
  <c r="AG45" i="8"/>
  <c r="Y45" i="8"/>
  <c r="Q45" i="8"/>
  <c r="I45" i="8"/>
  <c r="AH45" i="8"/>
  <c r="Z45" i="8"/>
  <c r="R45" i="8"/>
  <c r="J45" i="8"/>
  <c r="AI45" i="8"/>
  <c r="AA45" i="8"/>
  <c r="S45" i="8"/>
  <c r="K45" i="8"/>
  <c r="AB45" i="8"/>
  <c r="T45" i="8"/>
  <c r="L45" i="8"/>
  <c r="D45" i="8"/>
  <c r="AC45" i="8"/>
  <c r="U45" i="8"/>
  <c r="M45" i="8"/>
  <c r="E45" i="8"/>
  <c r="AJ45" i="8"/>
  <c r="AD45" i="8"/>
  <c r="V45" i="8"/>
  <c r="N45" i="8"/>
  <c r="F45" i="8"/>
  <c r="W45" i="8"/>
  <c r="P45" i="8"/>
  <c r="O45" i="8"/>
  <c r="H45" i="8"/>
  <c r="AF45" i="8"/>
  <c r="AE45" i="8"/>
  <c r="AK45" i="8"/>
  <c r="X45" i="8"/>
  <c r="G45" i="8"/>
  <c r="C46" i="8"/>
  <c r="AF46" i="8"/>
  <c r="V46" i="8"/>
  <c r="R46" i="8"/>
  <c r="H46" i="8"/>
  <c r="AG46" i="8"/>
  <c r="W46" i="8"/>
  <c r="M46" i="8"/>
  <c r="I46" i="8"/>
  <c r="AB46" i="8"/>
  <c r="X46" i="8"/>
  <c r="N46" i="8"/>
  <c r="D46" i="8"/>
  <c r="AK46" i="8"/>
  <c r="AC46" i="8"/>
  <c r="S46" i="8"/>
  <c r="O46" i="8"/>
  <c r="E46" i="8"/>
  <c r="AH46" i="8"/>
  <c r="AD46" i="8"/>
  <c r="T46" i="8"/>
  <c r="J46" i="8"/>
  <c r="F46" i="8"/>
  <c r="AI46" i="8"/>
  <c r="Y46" i="8"/>
  <c r="U46" i="8"/>
  <c r="K46" i="8"/>
  <c r="P46" i="8"/>
  <c r="Q46" i="8"/>
  <c r="L46" i="8"/>
  <c r="G46" i="8"/>
  <c r="AE46" i="8"/>
  <c r="Z46" i="8"/>
  <c r="AJ46" i="8"/>
  <c r="AA46" i="8"/>
  <c r="C47" i="8"/>
  <c r="AK47" i="8"/>
  <c r="AC47" i="8"/>
  <c r="U47" i="8"/>
  <c r="M47" i="8"/>
  <c r="E47" i="8"/>
  <c r="AH47" i="8"/>
  <c r="Z47" i="8"/>
  <c r="R47" i="8"/>
  <c r="J47" i="8"/>
  <c r="AI47" i="8"/>
  <c r="AA47" i="8"/>
  <c r="S47" i="8"/>
  <c r="K47" i="8"/>
  <c r="AF47" i="8"/>
  <c r="X47" i="8"/>
  <c r="P47" i="8"/>
  <c r="H47" i="8"/>
  <c r="AG47" i="8"/>
  <c r="Y47" i="8"/>
  <c r="Q47" i="8"/>
  <c r="I47" i="8"/>
  <c r="AD47" i="8"/>
  <c r="V47" i="8"/>
  <c r="N47" i="8"/>
  <c r="F47" i="8"/>
  <c r="O47" i="8"/>
  <c r="L47" i="8"/>
  <c r="G47" i="8"/>
  <c r="AJ47" i="8"/>
  <c r="D47" i="8"/>
  <c r="AB47" i="8"/>
  <c r="W47" i="8"/>
  <c r="AE47" i="8"/>
  <c r="T47" i="8"/>
  <c r="C40" i="8"/>
  <c r="AI40" i="8"/>
  <c r="AA40" i="8"/>
  <c r="Q40" i="8"/>
  <c r="G40" i="8"/>
  <c r="AJ40" i="8"/>
  <c r="AB40" i="8"/>
  <c r="R40" i="8"/>
  <c r="H40" i="8"/>
  <c r="AK40" i="8"/>
  <c r="AC40" i="8"/>
  <c r="S40" i="8"/>
  <c r="I40" i="8"/>
  <c r="V40" i="8"/>
  <c r="AD40" i="8"/>
  <c r="T40" i="8"/>
  <c r="J40" i="8"/>
  <c r="AE40" i="8"/>
  <c r="W40" i="8"/>
  <c r="M40" i="8"/>
  <c r="U40" i="8"/>
  <c r="K40" i="8"/>
  <c r="AF40" i="8"/>
  <c r="X40" i="8"/>
  <c r="N40" i="8"/>
  <c r="D40" i="8"/>
  <c r="L40" i="8"/>
  <c r="AG40" i="8"/>
  <c r="AH40" i="8"/>
  <c r="Y40" i="8"/>
  <c r="Z40" i="8"/>
  <c r="P40" i="8"/>
  <c r="E40" i="8"/>
  <c r="O40" i="8"/>
  <c r="F40" i="8"/>
  <c r="C48" i="8"/>
  <c r="AH48" i="8"/>
  <c r="Z48" i="8"/>
  <c r="R48" i="8"/>
  <c r="J48" i="8"/>
  <c r="AG48" i="8"/>
  <c r="Y48" i="8"/>
  <c r="Q48" i="8"/>
  <c r="I48" i="8"/>
  <c r="AF48" i="8"/>
  <c r="X48" i="8"/>
  <c r="P48" i="8"/>
  <c r="H48" i="8"/>
  <c r="AE48" i="8"/>
  <c r="W48" i="8"/>
  <c r="O48" i="8"/>
  <c r="G48" i="8"/>
  <c r="AD48" i="8"/>
  <c r="V48" i="8"/>
  <c r="N48" i="8"/>
  <c r="F48" i="8"/>
  <c r="AK48" i="8"/>
  <c r="AC48" i="8"/>
  <c r="U48" i="8"/>
  <c r="M48" i="8"/>
  <c r="E48" i="8"/>
  <c r="L48" i="8"/>
  <c r="K48" i="8"/>
  <c r="AJ48" i="8"/>
  <c r="D48" i="8"/>
  <c r="AI48" i="8"/>
  <c r="AA48" i="8"/>
  <c r="T48" i="8"/>
  <c r="AB48" i="8"/>
  <c r="S48" i="8"/>
  <c r="C41" i="8"/>
  <c r="AG41" i="8"/>
  <c r="Y41" i="8"/>
  <c r="Q41" i="8"/>
  <c r="I41" i="8"/>
  <c r="AJ41" i="8"/>
  <c r="AH41" i="8"/>
  <c r="Z41" i="8"/>
  <c r="R41" i="8"/>
  <c r="J41" i="8"/>
  <c r="AK41" i="8"/>
  <c r="AI41" i="8"/>
  <c r="AA41" i="8"/>
  <c r="S41" i="8"/>
  <c r="K41" i="8"/>
  <c r="AB41" i="8"/>
  <c r="T41" i="8"/>
  <c r="L41" i="8"/>
  <c r="D41" i="8"/>
  <c r="AC41" i="8"/>
  <c r="U41" i="8"/>
  <c r="M41" i="8"/>
  <c r="E41" i="8"/>
  <c r="AD41" i="8"/>
  <c r="V41" i="8"/>
  <c r="N41" i="8"/>
  <c r="F41" i="8"/>
  <c r="AE41" i="8"/>
  <c r="AF41" i="8"/>
  <c r="W41" i="8"/>
  <c r="X41" i="8"/>
  <c r="P41" i="8"/>
  <c r="G41" i="8"/>
  <c r="O41" i="8"/>
  <c r="H41" i="8"/>
  <c r="C49" i="8"/>
  <c r="AK49" i="8"/>
  <c r="AC49" i="8"/>
  <c r="U49" i="8"/>
  <c r="M49" i="8"/>
  <c r="E49" i="8"/>
  <c r="AJ49" i="8"/>
  <c r="AB49" i="8"/>
  <c r="T49" i="8"/>
  <c r="L49" i="8"/>
  <c r="D49" i="8"/>
  <c r="AI49" i="8"/>
  <c r="AA49" i="8"/>
  <c r="S49" i="8"/>
  <c r="K49" i="8"/>
  <c r="AH49" i="8"/>
  <c r="Z49" i="8"/>
  <c r="R49" i="8"/>
  <c r="J49" i="8"/>
  <c r="AG49" i="8"/>
  <c r="Y49" i="8"/>
  <c r="Q49" i="8"/>
  <c r="I49" i="8"/>
  <c r="AF49" i="8"/>
  <c r="X49" i="8"/>
  <c r="P49" i="8"/>
  <c r="H49" i="8"/>
  <c r="G49" i="8"/>
  <c r="F49" i="8"/>
  <c r="AE49" i="8"/>
  <c r="AD49" i="8"/>
  <c r="V49" i="8"/>
  <c r="O49" i="8"/>
  <c r="W49" i="8"/>
  <c r="N49" i="8"/>
  <c r="C42" i="8"/>
  <c r="AI42" i="8"/>
  <c r="AF42" i="8"/>
  <c r="Z42" i="8"/>
  <c r="K42" i="8"/>
  <c r="J42" i="8"/>
  <c r="AJ42" i="8"/>
  <c r="AG42" i="8"/>
  <c r="M42" i="8"/>
  <c r="L42" i="8"/>
  <c r="AK42" i="8"/>
  <c r="T42" i="8"/>
  <c r="N42" i="8"/>
  <c r="D42" i="8"/>
  <c r="AA42" i="8"/>
  <c r="U42" i="8"/>
  <c r="O42" i="8"/>
  <c r="E42" i="8"/>
  <c r="AB42" i="8"/>
  <c r="V42" i="8"/>
  <c r="P42" i="8"/>
  <c r="F42" i="8"/>
  <c r="AC42" i="8"/>
  <c r="W42" i="8"/>
  <c r="Q42" i="8"/>
  <c r="G42" i="8"/>
  <c r="AD42" i="8"/>
  <c r="AE42" i="8"/>
  <c r="X42" i="8"/>
  <c r="Y42" i="8"/>
  <c r="S42" i="8"/>
  <c r="H42" i="8"/>
  <c r="AH42" i="8"/>
  <c r="R42" i="8"/>
  <c r="I42" i="8"/>
  <c r="C43" i="8"/>
  <c r="AH43" i="8"/>
  <c r="AA43" i="8"/>
  <c r="R43" i="8"/>
  <c r="O43" i="8"/>
  <c r="AI43" i="8"/>
  <c r="AB43" i="8"/>
  <c r="S43" i="8"/>
  <c r="D43" i="8"/>
  <c r="AC43" i="8"/>
  <c r="U43" i="8"/>
  <c r="T43" i="8"/>
  <c r="E43" i="8"/>
  <c r="AD43" i="8"/>
  <c r="V43" i="8"/>
  <c r="J43" i="8"/>
  <c r="F43" i="8"/>
  <c r="AE43" i="8"/>
  <c r="W43" i="8"/>
  <c r="K43" i="8"/>
  <c r="G43" i="8"/>
  <c r="AJ43" i="8"/>
  <c r="AF43" i="8"/>
  <c r="X43" i="8"/>
  <c r="L43" i="8"/>
  <c r="H43" i="8"/>
  <c r="Y43" i="8"/>
  <c r="Z43" i="8"/>
  <c r="P43" i="8"/>
  <c r="Q43" i="8"/>
  <c r="N43" i="8"/>
  <c r="AK43" i="8"/>
  <c r="I43" i="8"/>
  <c r="M43" i="8"/>
  <c r="AG43" i="8"/>
  <c r="C44" i="8"/>
  <c r="AD44" i="8"/>
  <c r="AB44" i="8"/>
  <c r="P44" i="8"/>
  <c r="D44" i="8"/>
  <c r="AE44" i="8"/>
  <c r="S44" i="8"/>
  <c r="Q44" i="8"/>
  <c r="E44" i="8"/>
  <c r="AF44" i="8"/>
  <c r="T44" i="8"/>
  <c r="R44" i="8"/>
  <c r="F44" i="8"/>
  <c r="AH44" i="8"/>
  <c r="AG44" i="8"/>
  <c r="U44" i="8"/>
  <c r="L44" i="8"/>
  <c r="G44" i="8"/>
  <c r="AI44" i="8"/>
  <c r="X44" i="8"/>
  <c r="V44" i="8"/>
  <c r="I44" i="8"/>
  <c r="H44" i="8"/>
  <c r="AJ44" i="8"/>
  <c r="Y44" i="8"/>
  <c r="W44" i="8"/>
  <c r="J44" i="8"/>
  <c r="Z44" i="8"/>
  <c r="AA44" i="8"/>
  <c r="N44" i="8"/>
  <c r="O44" i="8"/>
  <c r="M44" i="8"/>
  <c r="AK44" i="8"/>
  <c r="AC44" i="8"/>
  <c r="K44" i="8"/>
  <c r="AG38" i="8"/>
  <c r="AE38" i="8"/>
  <c r="V38" i="8"/>
  <c r="J38" i="8"/>
  <c r="AF38" i="8"/>
  <c r="I38" i="8"/>
  <c r="AH38" i="8"/>
  <c r="O38" i="8"/>
  <c r="W38" i="8"/>
  <c r="K38" i="8"/>
  <c r="C38" i="8"/>
  <c r="AD38" i="8"/>
  <c r="AI38" i="8"/>
  <c r="P38" i="8"/>
  <c r="X38" i="8"/>
  <c r="D38" i="8"/>
  <c r="L38" i="8"/>
  <c r="Z38" i="8"/>
  <c r="Q38" i="8"/>
  <c r="Y38" i="8"/>
  <c r="E38" i="8"/>
  <c r="M38" i="8"/>
  <c r="U38" i="8"/>
  <c r="AA38" i="8"/>
  <c r="R38" i="8"/>
  <c r="F38" i="8"/>
  <c r="N38" i="8"/>
  <c r="AJ38" i="8"/>
  <c r="AB38" i="8"/>
  <c r="S38" i="8"/>
  <c r="G38" i="8"/>
  <c r="AK38" i="8"/>
  <c r="AC38" i="8"/>
  <c r="T38" i="8"/>
  <c r="H38" i="8"/>
  <c r="E36" i="8"/>
  <c r="M36" i="8"/>
  <c r="V36" i="8"/>
  <c r="F36" i="8"/>
  <c r="N36" i="8"/>
  <c r="Q36" i="8"/>
  <c r="G36" i="8"/>
  <c r="O36" i="8"/>
  <c r="C36" i="8"/>
  <c r="R36" i="8"/>
  <c r="H36" i="8"/>
  <c r="P36" i="8"/>
  <c r="L36" i="8"/>
  <c r="S36" i="8"/>
  <c r="I36" i="8"/>
  <c r="D36" i="8"/>
  <c r="T36" i="8"/>
  <c r="J36" i="8"/>
  <c r="U36" i="8"/>
  <c r="K36" i="8"/>
  <c r="AC39" i="8"/>
  <c r="AB39" i="8"/>
  <c r="U39" i="8"/>
  <c r="I39" i="8"/>
  <c r="C39" i="8"/>
  <c r="AD39" i="8"/>
  <c r="N39" i="8"/>
  <c r="V39" i="8"/>
  <c r="J39" i="8"/>
  <c r="AE39" i="8"/>
  <c r="O39" i="8"/>
  <c r="W39" i="8"/>
  <c r="K39" i="8"/>
  <c r="H39" i="8"/>
  <c r="AK39" i="8"/>
  <c r="AF39" i="8"/>
  <c r="P39" i="8"/>
  <c r="D39" i="8"/>
  <c r="L39" i="8"/>
  <c r="T39" i="8"/>
  <c r="AJ39" i="8"/>
  <c r="X39" i="8"/>
  <c r="Q39" i="8"/>
  <c r="E39" i="8"/>
  <c r="M39" i="8"/>
  <c r="AI39" i="8"/>
  <c r="AG39" i="8"/>
  <c r="Y39" i="8"/>
  <c r="R39" i="8"/>
  <c r="F39" i="8"/>
  <c r="AA39" i="8"/>
  <c r="AH39" i="8"/>
  <c r="Z39" i="8"/>
  <c r="S39" i="8"/>
  <c r="G39" i="8"/>
  <c r="AB37" i="8"/>
  <c r="R37" i="8"/>
  <c r="Z37" i="8"/>
  <c r="G37" i="8"/>
  <c r="O37" i="8"/>
  <c r="AK37" i="8"/>
  <c r="F37" i="8"/>
  <c r="AC37" i="8"/>
  <c r="S37" i="8"/>
  <c r="AA37" i="8"/>
  <c r="H37" i="8"/>
  <c r="C37" i="8"/>
  <c r="AD37" i="8"/>
  <c r="T37" i="8"/>
  <c r="I37" i="8"/>
  <c r="AE37" i="8"/>
  <c r="U37" i="8"/>
  <c r="J37" i="8"/>
  <c r="Y37" i="8"/>
  <c r="AH37" i="8"/>
  <c r="AF37" i="8"/>
  <c r="V37" i="8"/>
  <c r="K37" i="8"/>
  <c r="Q37" i="8"/>
  <c r="N37" i="8"/>
  <c r="AI37" i="8"/>
  <c r="AG37" i="8"/>
  <c r="W37" i="8"/>
  <c r="D37" i="8"/>
  <c r="L37" i="8"/>
  <c r="AJ37" i="8"/>
  <c r="P37" i="8"/>
  <c r="X37" i="8"/>
  <c r="E37" i="8"/>
  <c r="M37" i="8"/>
  <c r="AJ35" i="8"/>
  <c r="X35" i="8"/>
  <c r="D35" i="8"/>
  <c r="L35" i="8"/>
  <c r="AI35" i="8"/>
  <c r="AK35" i="8"/>
  <c r="Y35" i="8"/>
  <c r="E35" i="8"/>
  <c r="M35" i="8"/>
  <c r="R35" i="8"/>
  <c r="Z35" i="8"/>
  <c r="F35" i="8"/>
  <c r="N35" i="8"/>
  <c r="S35" i="8"/>
  <c r="AA35" i="8"/>
  <c r="G35" i="8"/>
  <c r="O35" i="8"/>
  <c r="C35" i="8"/>
  <c r="W35" i="8"/>
  <c r="K35" i="8"/>
  <c r="AF35" i="8"/>
  <c r="T35" i="8"/>
  <c r="AB35" i="8"/>
  <c r="H35" i="8"/>
  <c r="P35" i="8"/>
  <c r="AE35" i="8"/>
  <c r="AG35" i="8"/>
  <c r="U35" i="8"/>
  <c r="AC35" i="8"/>
  <c r="I35" i="8"/>
  <c r="Q35" i="8"/>
  <c r="AH35" i="8"/>
  <c r="V35" i="8"/>
  <c r="AD35" i="8"/>
  <c r="J35" i="8"/>
  <c r="O16" i="8"/>
  <c r="C16" i="8"/>
  <c r="C17" i="8"/>
  <c r="O17" i="8"/>
  <c r="AF17" i="8"/>
  <c r="U17" i="8"/>
  <c r="K17" i="8"/>
  <c r="G17" i="8"/>
  <c r="AG16" i="8"/>
  <c r="U16" i="8"/>
  <c r="G16" i="8"/>
  <c r="AF16" i="8"/>
  <c r="AH17" i="8"/>
  <c r="AG17" i="8"/>
  <c r="V17" i="8"/>
  <c r="L17" i="8"/>
  <c r="H17" i="8"/>
  <c r="AH16" i="8"/>
  <c r="V16" i="8"/>
  <c r="P16" i="8"/>
  <c r="H16" i="8"/>
  <c r="T17" i="8"/>
  <c r="F16" i="8"/>
  <c r="AI17" i="8"/>
  <c r="X17" i="8"/>
  <c r="W17" i="8"/>
  <c r="M17" i="8"/>
  <c r="I17" i="8"/>
  <c r="Z16" i="8"/>
  <c r="W16" i="8"/>
  <c r="Q16" i="8"/>
  <c r="I16" i="8"/>
  <c r="AJ17" i="8"/>
  <c r="Y17" i="8"/>
  <c r="P17" i="8"/>
  <c r="N17" i="8"/>
  <c r="AI16" i="8"/>
  <c r="AA16" i="8"/>
  <c r="X16" i="8"/>
  <c r="R16" i="8"/>
  <c r="J16" i="8"/>
  <c r="J17" i="8"/>
  <c r="AK17" i="8"/>
  <c r="Z17" i="8"/>
  <c r="Q17" i="8"/>
  <c r="AJ16" i="8"/>
  <c r="AB16" i="8"/>
  <c r="Y16" i="8"/>
  <c r="S16" i="8"/>
  <c r="K16" i="8"/>
  <c r="F17" i="8"/>
  <c r="AC17" i="8"/>
  <c r="AA17" i="8"/>
  <c r="R17" i="8"/>
  <c r="D17" i="8"/>
  <c r="AK16" i="8"/>
  <c r="AC16" i="8"/>
  <c r="L16" i="8"/>
  <c r="D16" i="8"/>
  <c r="T16" i="8"/>
  <c r="AD17" i="8"/>
  <c r="AB17" i="8"/>
  <c r="S17" i="8"/>
  <c r="E17" i="8"/>
  <c r="AE16" i="8"/>
  <c r="AD16" i="8"/>
  <c r="M16" i="8"/>
  <c r="E16" i="8"/>
  <c r="AE17" i="8"/>
  <c r="N16" i="8"/>
  <c r="AH18" i="8"/>
  <c r="AD18" i="8"/>
  <c r="U18" i="8"/>
  <c r="I18" i="8"/>
  <c r="H18" i="8"/>
  <c r="N18" i="8"/>
  <c r="AI18" i="8"/>
  <c r="Z18" i="8"/>
  <c r="V18" i="8"/>
  <c r="J18" i="8"/>
  <c r="AK18" i="8"/>
  <c r="AJ18" i="8"/>
  <c r="AA18" i="8"/>
  <c r="K18" i="8"/>
  <c r="AE18" i="8"/>
  <c r="W18" i="8"/>
  <c r="P18" i="8"/>
  <c r="L18" i="8"/>
  <c r="AC18" i="8"/>
  <c r="C18" i="8"/>
  <c r="AF18" i="8"/>
  <c r="X18" i="8"/>
  <c r="Q18" i="8"/>
  <c r="D18" i="8"/>
  <c r="T18" i="8"/>
  <c r="AG18" i="8"/>
  <c r="Y18" i="8"/>
  <c r="R18" i="8"/>
  <c r="E18" i="8"/>
  <c r="G18" i="8"/>
  <c r="AB18" i="8"/>
  <c r="S18" i="8"/>
  <c r="M18" i="8"/>
  <c r="F18" i="8"/>
  <c r="D9" i="8"/>
  <c r="AG9" i="8"/>
  <c r="AD9" i="8"/>
  <c r="H9" i="8"/>
  <c r="P9" i="8"/>
  <c r="AH9" i="8"/>
  <c r="E9" i="8"/>
  <c r="AB9" i="8"/>
  <c r="O9" i="8"/>
  <c r="AA9" i="8"/>
  <c r="M9" i="8"/>
  <c r="K9" i="8"/>
  <c r="F9" i="8"/>
  <c r="Y9" i="8"/>
  <c r="AC9" i="8"/>
  <c r="X9" i="8"/>
  <c r="U9" i="8"/>
  <c r="R9" i="8"/>
  <c r="T9" i="8"/>
  <c r="AI9" i="8"/>
  <c r="G9" i="8"/>
  <c r="AJ9" i="8"/>
  <c r="J9" i="8"/>
  <c r="AK9" i="8"/>
  <c r="S9" i="8"/>
  <c r="L9" i="8"/>
  <c r="I9" i="8"/>
  <c r="V9" i="8"/>
  <c r="Q9" i="8"/>
  <c r="AE9" i="8"/>
  <c r="W9" i="8"/>
  <c r="AF9" i="8"/>
  <c r="N9" i="8"/>
  <c r="Z9" i="8"/>
  <c r="C9" i="8"/>
  <c r="C33" i="8"/>
  <c r="Q12" i="1"/>
  <c r="Q137" i="1"/>
  <c r="AA130" i="1"/>
  <c r="D33" i="8" s="1"/>
  <c r="D32" i="8"/>
  <c r="E32" i="8"/>
  <c r="Q99" i="1"/>
  <c r="AA93" i="1"/>
  <c r="F32" i="8" s="1"/>
  <c r="BG9" i="1"/>
  <c r="BB9" i="1"/>
  <c r="AW9" i="1"/>
  <c r="AR9" i="1"/>
  <c r="AM9" i="1"/>
  <c r="AH9" i="1"/>
  <c r="AC9" i="1"/>
  <c r="X9" i="1"/>
  <c r="S9" i="1"/>
  <c r="AL43" i="1" l="1"/>
  <c r="AL35" i="1"/>
  <c r="AL27" i="1"/>
  <c r="AL19" i="1"/>
  <c r="AL22" i="1"/>
  <c r="AL42" i="1"/>
  <c r="AL34" i="1"/>
  <c r="AL26" i="1"/>
  <c r="AL18" i="1"/>
  <c r="AL14" i="1"/>
  <c r="AL41" i="1"/>
  <c r="AL33" i="1"/>
  <c r="AL25" i="1"/>
  <c r="AL17" i="1"/>
  <c r="AL38" i="1"/>
  <c r="AL40" i="1"/>
  <c r="AL32" i="1"/>
  <c r="AL24" i="1"/>
  <c r="AL16" i="1"/>
  <c r="AL39" i="1"/>
  <c r="AL31" i="1"/>
  <c r="AL23" i="1"/>
  <c r="AL15" i="1"/>
  <c r="AL46" i="1"/>
  <c r="AL44" i="1"/>
  <c r="AL36" i="1"/>
  <c r="AL28" i="1"/>
  <c r="AL20" i="1"/>
  <c r="AL12" i="1"/>
  <c r="AL30" i="1"/>
  <c r="AL29" i="1"/>
  <c r="AL21" i="1"/>
  <c r="AL13" i="1"/>
  <c r="AL45" i="1"/>
  <c r="AL37" i="1"/>
  <c r="AQ39" i="1"/>
  <c r="AQ31" i="1"/>
  <c r="AQ23" i="1"/>
  <c r="AQ15" i="1"/>
  <c r="AQ46" i="1"/>
  <c r="AQ38" i="1"/>
  <c r="AQ30" i="1"/>
  <c r="AQ22" i="1"/>
  <c r="AQ14" i="1"/>
  <c r="AQ45" i="1"/>
  <c r="AQ37" i="1"/>
  <c r="AQ29" i="1"/>
  <c r="AQ21" i="1"/>
  <c r="AQ13" i="1"/>
  <c r="AQ44" i="1"/>
  <c r="AQ36" i="1"/>
  <c r="AQ28" i="1"/>
  <c r="AQ20" i="1"/>
  <c r="AQ12" i="1"/>
  <c r="AQ34" i="1"/>
  <c r="AQ43" i="1"/>
  <c r="AQ35" i="1"/>
  <c r="AQ27" i="1"/>
  <c r="AQ19" i="1"/>
  <c r="AQ26" i="1"/>
  <c r="AQ40" i="1"/>
  <c r="AQ32" i="1"/>
  <c r="AQ24" i="1"/>
  <c r="AQ16" i="1"/>
  <c r="AQ42" i="1"/>
  <c r="AQ18" i="1"/>
  <c r="AQ17" i="1"/>
  <c r="AQ41" i="1"/>
  <c r="AQ33" i="1"/>
  <c r="AQ25" i="1"/>
  <c r="AV45" i="1"/>
  <c r="AV37" i="1"/>
  <c r="AV29" i="1"/>
  <c r="AV21" i="1"/>
  <c r="AV13" i="1"/>
  <c r="AV24" i="1"/>
  <c r="AV44" i="1"/>
  <c r="AV36" i="1"/>
  <c r="AV28" i="1"/>
  <c r="AV20" i="1"/>
  <c r="AV12" i="1"/>
  <c r="AV43" i="1"/>
  <c r="AV35" i="1"/>
  <c r="AV27" i="1"/>
  <c r="AV19" i="1"/>
  <c r="AV16" i="1"/>
  <c r="AV42" i="1"/>
  <c r="AV34" i="1"/>
  <c r="AV26" i="1"/>
  <c r="AV18" i="1"/>
  <c r="AV40" i="1"/>
  <c r="AV41" i="1"/>
  <c r="AV33" i="1"/>
  <c r="AV25" i="1"/>
  <c r="AV17" i="1"/>
  <c r="AV32" i="1"/>
  <c r="AV46" i="1"/>
  <c r="AV38" i="1"/>
  <c r="AV30" i="1"/>
  <c r="AV22" i="1"/>
  <c r="AV14" i="1"/>
  <c r="AV39" i="1"/>
  <c r="AV31" i="1"/>
  <c r="AV23" i="1"/>
  <c r="AV15" i="1"/>
  <c r="BA44" i="1"/>
  <c r="BA36" i="1"/>
  <c r="BA28" i="1"/>
  <c r="BA20" i="1"/>
  <c r="BA12" i="1"/>
  <c r="BA23" i="1"/>
  <c r="BA43" i="1"/>
  <c r="BA35" i="1"/>
  <c r="BA27" i="1"/>
  <c r="BA19" i="1"/>
  <c r="BA15" i="1"/>
  <c r="BA42" i="1"/>
  <c r="BA34" i="1"/>
  <c r="BA26" i="1"/>
  <c r="BA18" i="1"/>
  <c r="BA41" i="1"/>
  <c r="BA33" i="1"/>
  <c r="BA25" i="1"/>
  <c r="BA17" i="1"/>
  <c r="BA31" i="1"/>
  <c r="BA40" i="1"/>
  <c r="BA32" i="1"/>
  <c r="BA24" i="1"/>
  <c r="BA16" i="1"/>
  <c r="BA39" i="1"/>
  <c r="BA45" i="1"/>
  <c r="BA37" i="1"/>
  <c r="BA29" i="1"/>
  <c r="BA21" i="1"/>
  <c r="BA13" i="1"/>
  <c r="BA46" i="1"/>
  <c r="BA38" i="1"/>
  <c r="BA30" i="1"/>
  <c r="BA22" i="1"/>
  <c r="BA14" i="1"/>
  <c r="W41" i="1"/>
  <c r="W33" i="1"/>
  <c r="W25" i="1"/>
  <c r="W17" i="1"/>
  <c r="W40" i="1"/>
  <c r="W32" i="1"/>
  <c r="W24" i="1"/>
  <c r="W16" i="1"/>
  <c r="W12" i="1"/>
  <c r="W39" i="1"/>
  <c r="W31" i="1"/>
  <c r="W23" i="1"/>
  <c r="W15" i="1"/>
  <c r="W36" i="1"/>
  <c r="W46" i="1"/>
  <c r="W38" i="1"/>
  <c r="W30" i="1"/>
  <c r="W22" i="1"/>
  <c r="W14" i="1"/>
  <c r="W45" i="1"/>
  <c r="W37" i="1"/>
  <c r="W29" i="1"/>
  <c r="W21" i="1"/>
  <c r="W13" i="1"/>
  <c r="W28" i="1"/>
  <c r="W42" i="1"/>
  <c r="W34" i="1"/>
  <c r="W26" i="1"/>
  <c r="W18" i="1"/>
  <c r="W44" i="1"/>
  <c r="W20" i="1"/>
  <c r="W43" i="1"/>
  <c r="W35" i="1"/>
  <c r="W27" i="1"/>
  <c r="W19" i="1"/>
  <c r="AB40" i="1"/>
  <c r="AB32" i="1"/>
  <c r="AB24" i="1"/>
  <c r="AB16" i="1"/>
  <c r="AB19" i="1"/>
  <c r="AB39" i="1"/>
  <c r="AB31" i="1"/>
  <c r="AB23" i="1"/>
  <c r="AB15" i="1"/>
  <c r="AB27" i="1"/>
  <c r="AB46" i="1"/>
  <c r="AB38" i="1"/>
  <c r="AB30" i="1"/>
  <c r="AB22" i="1"/>
  <c r="AB14" i="1"/>
  <c r="AB45" i="1"/>
  <c r="AB37" i="1"/>
  <c r="AB29" i="1"/>
  <c r="AB21" i="1"/>
  <c r="AB13" i="1"/>
  <c r="AB44" i="1"/>
  <c r="AB36" i="1"/>
  <c r="AB28" i="1"/>
  <c r="AB20" i="1"/>
  <c r="AB12" i="1"/>
  <c r="AB43" i="1"/>
  <c r="AB41" i="1"/>
  <c r="AB33" i="1"/>
  <c r="AB25" i="1"/>
  <c r="AB17" i="1"/>
  <c r="AB35" i="1"/>
  <c r="AB26" i="1"/>
  <c r="AB18" i="1"/>
  <c r="AB42" i="1"/>
  <c r="AB34" i="1"/>
  <c r="BF43" i="1"/>
  <c r="BG43" i="1" s="1"/>
  <c r="BH43" i="1" s="1"/>
  <c r="BI43" i="1" s="1"/>
  <c r="BF35" i="1"/>
  <c r="BF27" i="1"/>
  <c r="BF19" i="1"/>
  <c r="BF42" i="1"/>
  <c r="BG42" i="1" s="1"/>
  <c r="BH42" i="1" s="1"/>
  <c r="BI42" i="1" s="1"/>
  <c r="BF34" i="1"/>
  <c r="BF26" i="1"/>
  <c r="BF18" i="1"/>
  <c r="BF46" i="1"/>
  <c r="BF41" i="1"/>
  <c r="BF33" i="1"/>
  <c r="BF25" i="1"/>
  <c r="BF17" i="1"/>
  <c r="BF14" i="1"/>
  <c r="BF40" i="1"/>
  <c r="BF32" i="1"/>
  <c r="BF24" i="1"/>
  <c r="BF16" i="1"/>
  <c r="BF30" i="1"/>
  <c r="BF39" i="1"/>
  <c r="BF31" i="1"/>
  <c r="BF23" i="1"/>
  <c r="BF15" i="1"/>
  <c r="BF38" i="1"/>
  <c r="BF22" i="1"/>
  <c r="BF44" i="1"/>
  <c r="BF36" i="1"/>
  <c r="BF28" i="1"/>
  <c r="BF20" i="1"/>
  <c r="BF12" i="1"/>
  <c r="BG12" i="1" s="1"/>
  <c r="BH12" i="1" s="1"/>
  <c r="BI12" i="1" s="1"/>
  <c r="BJ12" i="1" s="1"/>
  <c r="BF21" i="1"/>
  <c r="BF13" i="1"/>
  <c r="BG13" i="1" s="1"/>
  <c r="BH13" i="1" s="1"/>
  <c r="BI13" i="1" s="1"/>
  <c r="BF45" i="1"/>
  <c r="BF37" i="1"/>
  <c r="BF29" i="1"/>
  <c r="AG39" i="1"/>
  <c r="AG31" i="1"/>
  <c r="AG23" i="1"/>
  <c r="AG15" i="1"/>
  <c r="AG34" i="1"/>
  <c r="AG46" i="1"/>
  <c r="AG38" i="1"/>
  <c r="AG30" i="1"/>
  <c r="AG22" i="1"/>
  <c r="AG14" i="1"/>
  <c r="AG42" i="1"/>
  <c r="AG45" i="1"/>
  <c r="AG37" i="1"/>
  <c r="AG29" i="1"/>
  <c r="AG21" i="1"/>
  <c r="AG13" i="1"/>
  <c r="AG44" i="1"/>
  <c r="AG36" i="1"/>
  <c r="AG28" i="1"/>
  <c r="AG20" i="1"/>
  <c r="AG12" i="1"/>
  <c r="AH12" i="1" s="1"/>
  <c r="AI12" i="1" s="1"/>
  <c r="AJ12" i="1" s="1"/>
  <c r="AK12" i="1" s="1"/>
  <c r="AG18" i="1"/>
  <c r="AG43" i="1"/>
  <c r="AG35" i="1"/>
  <c r="AG27" i="1"/>
  <c r="AG19" i="1"/>
  <c r="AG26" i="1"/>
  <c r="AG40" i="1"/>
  <c r="AG32" i="1"/>
  <c r="AG24" i="1"/>
  <c r="AG16" i="1"/>
  <c r="AG41" i="1"/>
  <c r="AG33" i="1"/>
  <c r="AG25" i="1"/>
  <c r="AG17" i="1"/>
  <c r="AA131" i="1"/>
  <c r="Q138" i="1"/>
  <c r="R42" i="1"/>
  <c r="R34" i="1"/>
  <c r="R26" i="1"/>
  <c r="R41" i="1"/>
  <c r="R33" i="1"/>
  <c r="R25" i="1"/>
  <c r="R40" i="1"/>
  <c r="R32" i="1"/>
  <c r="R24" i="1"/>
  <c r="R16" i="1"/>
  <c r="R20" i="1"/>
  <c r="R19" i="1"/>
  <c r="R39" i="1"/>
  <c r="R31" i="1"/>
  <c r="R23" i="1"/>
  <c r="R15" i="1"/>
  <c r="R12" i="1"/>
  <c r="R46" i="1"/>
  <c r="R38" i="1"/>
  <c r="R30" i="1"/>
  <c r="R22" i="1"/>
  <c r="R14" i="1"/>
  <c r="R28" i="1"/>
  <c r="R18" i="1"/>
  <c r="R45" i="1"/>
  <c r="R37" i="1"/>
  <c r="R29" i="1"/>
  <c r="R21" i="1"/>
  <c r="R13" i="1"/>
  <c r="S13" i="1" s="1"/>
  <c r="R36" i="1"/>
  <c r="R27" i="1"/>
  <c r="R44" i="1"/>
  <c r="R43" i="1"/>
  <c r="R35" i="1"/>
  <c r="R17" i="1"/>
  <c r="AA94" i="1"/>
  <c r="G32" i="8" s="1"/>
  <c r="X12" i="1"/>
  <c r="Y12" i="1" s="1"/>
  <c r="Z12" i="1" s="1"/>
  <c r="AA12" i="1" s="1"/>
  <c r="AR12" i="1"/>
  <c r="AS12" i="1" s="1"/>
  <c r="AT12" i="1" s="1"/>
  <c r="AU12" i="1" s="1"/>
  <c r="AC12" i="1"/>
  <c r="AD12" i="1" s="1"/>
  <c r="AE12" i="1" s="1"/>
  <c r="AF12" i="1" s="1"/>
  <c r="AW12" i="1"/>
  <c r="AX12" i="1" s="1"/>
  <c r="AY12" i="1" s="1"/>
  <c r="AZ12" i="1" s="1"/>
  <c r="AM12" i="1"/>
  <c r="AN12" i="1" s="1"/>
  <c r="AO12" i="1" s="1"/>
  <c r="AP12" i="1" s="1"/>
  <c r="BB12" i="1"/>
  <c r="BC12" i="1" s="1"/>
  <c r="BD12" i="1" s="1"/>
  <c r="BE12" i="1" s="1"/>
  <c r="Q100" i="1"/>
  <c r="Y78" i="1"/>
  <c r="Z78" i="1" s="1"/>
  <c r="Y73" i="1"/>
  <c r="Z73" i="1" s="1"/>
  <c r="Y85" i="1"/>
  <c r="Z85" i="1" s="1"/>
  <c r="Y69" i="1"/>
  <c r="Z69" i="1" s="1"/>
  <c r="Y59" i="1"/>
  <c r="Z59" i="1" s="1"/>
  <c r="Y57" i="1"/>
  <c r="Z57" i="1" s="1"/>
  <c r="Y54" i="1"/>
  <c r="Z54" i="1" s="1"/>
  <c r="Y82" i="1"/>
  <c r="Z82" i="1" s="1"/>
  <c r="Y74" i="1"/>
  <c r="Z74" i="1" s="1"/>
  <c r="Y80" i="1"/>
  <c r="Z80" i="1" s="1"/>
  <c r="Y79" i="1"/>
  <c r="Z79" i="1" s="1"/>
  <c r="Y63" i="1"/>
  <c r="Z63" i="1" s="1"/>
  <c r="Y62" i="1"/>
  <c r="Z62" i="1" s="1"/>
  <c r="Y56" i="1"/>
  <c r="Z56" i="1" s="1"/>
  <c r="Y76" i="1"/>
  <c r="Z76" i="1" s="1"/>
  <c r="Y83" i="1"/>
  <c r="Z83" i="1" s="1"/>
  <c r="Y75" i="1"/>
  <c r="Z75" i="1" s="1"/>
  <c r="Y68" i="1"/>
  <c r="Z68" i="1" s="1"/>
  <c r="Y66" i="1"/>
  <c r="Z66" i="1" s="1"/>
  <c r="Y60" i="1"/>
  <c r="Z60" i="1" s="1"/>
  <c r="Y84" i="1"/>
  <c r="Z84" i="1" s="1"/>
  <c r="Y81" i="1"/>
  <c r="Z81" i="1" s="1"/>
  <c r="Y77" i="1"/>
  <c r="Z77" i="1" s="1"/>
  <c r="Y72" i="1"/>
  <c r="Z72" i="1" s="1"/>
  <c r="Y67" i="1"/>
  <c r="Z67" i="1" s="1"/>
  <c r="Y65" i="1"/>
  <c r="Z65" i="1" s="1"/>
  <c r="Y61" i="1"/>
  <c r="Z61" i="1" s="1"/>
  <c r="Y55" i="1"/>
  <c r="Z55" i="1" s="1"/>
  <c r="Y71" i="1"/>
  <c r="Z71" i="1" s="1"/>
  <c r="Y58" i="1"/>
  <c r="Z58" i="1" s="1"/>
  <c r="Y64" i="1"/>
  <c r="Z64" i="1" s="1"/>
  <c r="Y70" i="1"/>
  <c r="Z70" i="1" s="1"/>
  <c r="AD85" i="1"/>
  <c r="AE85" i="1" s="1"/>
  <c r="AD63" i="1"/>
  <c r="AE63" i="1" s="1"/>
  <c r="AD53" i="1"/>
  <c r="AE53" i="1" s="1"/>
  <c r="AD82" i="1"/>
  <c r="AE82" i="1" s="1"/>
  <c r="AD74" i="1"/>
  <c r="AE74" i="1" s="1"/>
  <c r="AD56" i="1"/>
  <c r="AE56" i="1" s="1"/>
  <c r="AD83" i="1"/>
  <c r="AE83" i="1" s="1"/>
  <c r="AD79" i="1"/>
  <c r="AE79" i="1" s="1"/>
  <c r="AD75" i="1"/>
  <c r="AE75" i="1" s="1"/>
  <c r="AD66" i="1"/>
  <c r="AE66" i="1" s="1"/>
  <c r="AD62" i="1"/>
  <c r="AE62" i="1" s="1"/>
  <c r="AD60" i="1"/>
  <c r="AE60" i="1" s="1"/>
  <c r="AD52" i="1"/>
  <c r="AE52" i="1" s="1"/>
  <c r="AD68" i="1"/>
  <c r="AE68" i="1" s="1"/>
  <c r="AD80" i="1"/>
  <c r="AE80" i="1" s="1"/>
  <c r="AD71" i="1"/>
  <c r="AE71" i="1" s="1"/>
  <c r="AD64" i="1"/>
  <c r="AE64" i="1" s="1"/>
  <c r="AD84" i="1"/>
  <c r="AE84" i="1" s="1"/>
  <c r="AD76" i="1"/>
  <c r="AE76" i="1" s="1"/>
  <c r="AD72" i="1"/>
  <c r="AE72" i="1" s="1"/>
  <c r="AD65" i="1"/>
  <c r="AE65" i="1" s="1"/>
  <c r="AD61" i="1"/>
  <c r="AE61" i="1" s="1"/>
  <c r="AD55" i="1"/>
  <c r="AE55" i="1" s="1"/>
  <c r="AD81" i="1"/>
  <c r="AE81" i="1" s="1"/>
  <c r="AD77" i="1"/>
  <c r="AE77" i="1" s="1"/>
  <c r="AD78" i="1"/>
  <c r="AE78" i="1" s="1"/>
  <c r="AD73" i="1"/>
  <c r="AE73" i="1" s="1"/>
  <c r="AD70" i="1"/>
  <c r="AE70" i="1" s="1"/>
  <c r="AD69" i="1"/>
  <c r="AE69" i="1" s="1"/>
  <c r="AD54" i="1"/>
  <c r="AE54" i="1" s="1"/>
  <c r="AD57" i="1"/>
  <c r="AE57" i="1" s="1"/>
  <c r="AD59" i="1"/>
  <c r="AE59" i="1" s="1"/>
  <c r="AD67" i="1"/>
  <c r="AE67" i="1" s="1"/>
  <c r="AI82" i="1"/>
  <c r="AJ82" i="1" s="1"/>
  <c r="AI74" i="1"/>
  <c r="AJ74" i="1" s="1"/>
  <c r="AI66" i="1"/>
  <c r="AJ66" i="1" s="1"/>
  <c r="AI60" i="1"/>
  <c r="AJ60" i="1" s="1"/>
  <c r="AI83" i="1"/>
  <c r="AJ83" i="1" s="1"/>
  <c r="AI79" i="1"/>
  <c r="AJ79" i="1" s="1"/>
  <c r="AI75" i="1"/>
  <c r="AJ75" i="1" s="1"/>
  <c r="AI68" i="1"/>
  <c r="AJ68" i="1" s="1"/>
  <c r="AI64" i="1"/>
  <c r="AJ64" i="1" s="1"/>
  <c r="AI62" i="1"/>
  <c r="AJ62" i="1" s="1"/>
  <c r="AI52" i="1"/>
  <c r="AJ52" i="1" s="1"/>
  <c r="AK52" i="1" s="1"/>
  <c r="AI80" i="1"/>
  <c r="AJ80" i="1" s="1"/>
  <c r="AI58" i="1"/>
  <c r="AJ58" i="1" s="1"/>
  <c r="AI72" i="1"/>
  <c r="AJ72" i="1" s="1"/>
  <c r="AI71" i="1"/>
  <c r="AJ71" i="1" s="1"/>
  <c r="AI65" i="1"/>
  <c r="AJ65" i="1" s="1"/>
  <c r="AI55" i="1"/>
  <c r="AJ55" i="1" s="1"/>
  <c r="AI78" i="1"/>
  <c r="AJ78" i="1" s="1"/>
  <c r="AI84" i="1"/>
  <c r="AJ84" i="1" s="1"/>
  <c r="AI77" i="1"/>
  <c r="AJ77" i="1" s="1"/>
  <c r="AI76" i="1"/>
  <c r="AJ76" i="1" s="1"/>
  <c r="AI61" i="1"/>
  <c r="AJ61" i="1" s="1"/>
  <c r="AI81" i="1"/>
  <c r="AJ81" i="1" s="1"/>
  <c r="AI70" i="1"/>
  <c r="AJ70" i="1" s="1"/>
  <c r="AI67" i="1"/>
  <c r="AJ67" i="1" s="1"/>
  <c r="AI63" i="1"/>
  <c r="AJ63" i="1" s="1"/>
  <c r="AI59" i="1"/>
  <c r="AJ59" i="1" s="1"/>
  <c r="AI85" i="1"/>
  <c r="AJ85" i="1" s="1"/>
  <c r="AI57" i="1"/>
  <c r="AJ57" i="1" s="1"/>
  <c r="AI56" i="1"/>
  <c r="AJ56" i="1" s="1"/>
  <c r="AI73" i="1"/>
  <c r="AJ73" i="1" s="1"/>
  <c r="AI69" i="1"/>
  <c r="AJ69" i="1" s="1"/>
  <c r="AI54" i="1"/>
  <c r="AJ54" i="1" s="1"/>
  <c r="AI53" i="1"/>
  <c r="AJ53" i="1" s="1"/>
  <c r="AS80" i="1"/>
  <c r="AT80" i="1" s="1"/>
  <c r="AS71" i="1"/>
  <c r="AT71" i="1" s="1"/>
  <c r="AS61" i="1"/>
  <c r="AT61" i="1" s="1"/>
  <c r="AS77" i="1"/>
  <c r="AT77" i="1" s="1"/>
  <c r="AS72" i="1"/>
  <c r="AT72" i="1" s="1"/>
  <c r="AS67" i="1"/>
  <c r="AT67" i="1" s="1"/>
  <c r="AS52" i="1"/>
  <c r="AT52" i="1" s="1"/>
  <c r="AU52" i="1" s="1"/>
  <c r="AS84" i="1"/>
  <c r="AT84" i="1" s="1"/>
  <c r="AS76" i="1"/>
  <c r="AT76" i="1" s="1"/>
  <c r="AS63" i="1"/>
  <c r="AT63" i="1" s="1"/>
  <c r="AS59" i="1"/>
  <c r="AT59" i="1" s="1"/>
  <c r="AS57" i="1"/>
  <c r="AT57" i="1" s="1"/>
  <c r="AS85" i="1"/>
  <c r="AT85" i="1" s="1"/>
  <c r="AS81" i="1"/>
  <c r="AT81" i="1" s="1"/>
  <c r="AS70" i="1"/>
  <c r="AT70" i="1" s="1"/>
  <c r="AS54" i="1"/>
  <c r="AT54" i="1" s="1"/>
  <c r="AS53" i="1"/>
  <c r="AT53" i="1" s="1"/>
  <c r="AS82" i="1"/>
  <c r="AT82" i="1" s="1"/>
  <c r="AS78" i="1"/>
  <c r="AT78" i="1" s="1"/>
  <c r="AS74" i="1"/>
  <c r="AT74" i="1" s="1"/>
  <c r="AS73" i="1"/>
  <c r="AT73" i="1" s="1"/>
  <c r="AS69" i="1"/>
  <c r="AT69" i="1" s="1"/>
  <c r="AS68" i="1"/>
  <c r="AT68" i="1" s="1"/>
  <c r="AS79" i="1"/>
  <c r="AT79" i="1" s="1"/>
  <c r="AS66" i="1"/>
  <c r="AT66" i="1" s="1"/>
  <c r="AS62" i="1"/>
  <c r="AT62" i="1" s="1"/>
  <c r="AS60" i="1"/>
  <c r="AT60" i="1" s="1"/>
  <c r="AS83" i="1"/>
  <c r="AT83" i="1" s="1"/>
  <c r="AS75" i="1"/>
  <c r="AT75" i="1" s="1"/>
  <c r="AS65" i="1"/>
  <c r="AT65" i="1" s="1"/>
  <c r="AS55" i="1"/>
  <c r="AT55" i="1" s="1"/>
  <c r="AS58" i="1"/>
  <c r="AT58" i="1" s="1"/>
  <c r="AS64" i="1"/>
  <c r="AT64" i="1" s="1"/>
  <c r="AS56" i="1"/>
  <c r="AT56" i="1" s="1"/>
  <c r="H75" i="1"/>
  <c r="I75" i="1" s="1"/>
  <c r="H68" i="1"/>
  <c r="I68" i="1" s="1"/>
  <c r="H84" i="1"/>
  <c r="I84" i="1" s="1"/>
  <c r="H76" i="1"/>
  <c r="I76" i="1" s="1"/>
  <c r="H72" i="1"/>
  <c r="I72" i="1" s="1"/>
  <c r="H58" i="1"/>
  <c r="I58" i="1" s="1"/>
  <c r="H79" i="1"/>
  <c r="I79" i="1" s="1"/>
  <c r="H85" i="1"/>
  <c r="I85" i="1" s="1"/>
  <c r="H81" i="1"/>
  <c r="I81" i="1" s="1"/>
  <c r="H70" i="1"/>
  <c r="I70" i="1" s="1"/>
  <c r="H82" i="1"/>
  <c r="I82" i="1" s="1"/>
  <c r="H78" i="1"/>
  <c r="I78" i="1" s="1"/>
  <c r="H74" i="1"/>
  <c r="I74" i="1" s="1"/>
  <c r="H73" i="1"/>
  <c r="I73" i="1" s="1"/>
  <c r="H59" i="1"/>
  <c r="I59" i="1" s="1"/>
  <c r="H53" i="1"/>
  <c r="I53" i="1" s="1"/>
  <c r="H64" i="1"/>
  <c r="I64" i="1" s="1"/>
  <c r="H54" i="1"/>
  <c r="I54" i="1" s="1"/>
  <c r="AX84" i="1"/>
  <c r="AY84" i="1" s="1"/>
  <c r="AX77" i="1"/>
  <c r="AY77" i="1" s="1"/>
  <c r="AX76" i="1"/>
  <c r="AY76" i="1" s="1"/>
  <c r="AX72" i="1"/>
  <c r="AY72" i="1" s="1"/>
  <c r="AX57" i="1"/>
  <c r="AY57" i="1" s="1"/>
  <c r="AX63" i="1"/>
  <c r="AY63" i="1" s="1"/>
  <c r="AX54" i="1"/>
  <c r="AY54" i="1" s="1"/>
  <c r="AX85" i="1"/>
  <c r="AY85" i="1" s="1"/>
  <c r="AX81" i="1"/>
  <c r="AY81" i="1" s="1"/>
  <c r="AX70" i="1"/>
  <c r="AY70" i="1" s="1"/>
  <c r="AX69" i="1"/>
  <c r="AY69" i="1" s="1"/>
  <c r="AX62" i="1"/>
  <c r="AY62" i="1" s="1"/>
  <c r="AX53" i="1"/>
  <c r="AY53" i="1" s="1"/>
  <c r="AX52" i="1"/>
  <c r="AY52" i="1" s="1"/>
  <c r="AX51" i="1"/>
  <c r="AY51" i="1" s="1"/>
  <c r="AZ51" i="1" s="1"/>
  <c r="AX82" i="1"/>
  <c r="AY82" i="1" s="1"/>
  <c r="AX78" i="1"/>
  <c r="AY78" i="1" s="1"/>
  <c r="AX74" i="1"/>
  <c r="AY74" i="1" s="1"/>
  <c r="AX73" i="1"/>
  <c r="AY73" i="1" s="1"/>
  <c r="AX68" i="1"/>
  <c r="AY68" i="1" s="1"/>
  <c r="AX58" i="1"/>
  <c r="AY58" i="1" s="1"/>
  <c r="AX79" i="1"/>
  <c r="AY79" i="1" s="1"/>
  <c r="AX66" i="1"/>
  <c r="AY66" i="1" s="1"/>
  <c r="AX64" i="1"/>
  <c r="AY64" i="1" s="1"/>
  <c r="AX60" i="1"/>
  <c r="AY60" i="1" s="1"/>
  <c r="AX83" i="1"/>
  <c r="AY83" i="1" s="1"/>
  <c r="AX75" i="1"/>
  <c r="AY75" i="1" s="1"/>
  <c r="AX71" i="1"/>
  <c r="AY71" i="1" s="1"/>
  <c r="AX65" i="1"/>
  <c r="AY65" i="1" s="1"/>
  <c r="AX56" i="1"/>
  <c r="AY56" i="1" s="1"/>
  <c r="AX55" i="1"/>
  <c r="AY55" i="1" s="1"/>
  <c r="AX80" i="1"/>
  <c r="AY80" i="1" s="1"/>
  <c r="AX67" i="1"/>
  <c r="AY67" i="1" s="1"/>
  <c r="AX59" i="1"/>
  <c r="AY59" i="1" s="1"/>
  <c r="AX61" i="1"/>
  <c r="AY61" i="1" s="1"/>
  <c r="AN83" i="1"/>
  <c r="AO83" i="1" s="1"/>
  <c r="AN79" i="1"/>
  <c r="AO79" i="1" s="1"/>
  <c r="AN75" i="1"/>
  <c r="AO75" i="1" s="1"/>
  <c r="AN64" i="1"/>
  <c r="AO64" i="1" s="1"/>
  <c r="AN62" i="1"/>
  <c r="AO62" i="1" s="1"/>
  <c r="AN74" i="1"/>
  <c r="AO74" i="1" s="1"/>
  <c r="AN80" i="1"/>
  <c r="AO80" i="1" s="1"/>
  <c r="AN65" i="1"/>
  <c r="AO65" i="1" s="1"/>
  <c r="AN55" i="1"/>
  <c r="AO55" i="1" s="1"/>
  <c r="AN77" i="1"/>
  <c r="AO77" i="1" s="1"/>
  <c r="AN72" i="1"/>
  <c r="AO72" i="1" s="1"/>
  <c r="AN71" i="1"/>
  <c r="AO71" i="1" s="1"/>
  <c r="AN67" i="1"/>
  <c r="AO67" i="1" s="1"/>
  <c r="AN61" i="1"/>
  <c r="AO61" i="1" s="1"/>
  <c r="AN57" i="1"/>
  <c r="AO57" i="1" s="1"/>
  <c r="AN82" i="1"/>
  <c r="AO82" i="1" s="1"/>
  <c r="AN84" i="1"/>
  <c r="AO84" i="1" s="1"/>
  <c r="AN76" i="1"/>
  <c r="AO76" i="1" s="1"/>
  <c r="AN63" i="1"/>
  <c r="AO63" i="1" s="1"/>
  <c r="AN59" i="1"/>
  <c r="AO59" i="1" s="1"/>
  <c r="AN85" i="1"/>
  <c r="AO85" i="1" s="1"/>
  <c r="AN81" i="1"/>
  <c r="AO81" i="1" s="1"/>
  <c r="AN70" i="1"/>
  <c r="AO70" i="1" s="1"/>
  <c r="AN78" i="1"/>
  <c r="AO78" i="1" s="1"/>
  <c r="AN73" i="1"/>
  <c r="AO73" i="1" s="1"/>
  <c r="AN69" i="1"/>
  <c r="AO69" i="1" s="1"/>
  <c r="AN54" i="1"/>
  <c r="AO54" i="1" s="1"/>
  <c r="AN53" i="1"/>
  <c r="AO53" i="1" s="1"/>
  <c r="AN58" i="1"/>
  <c r="AO58" i="1" s="1"/>
  <c r="AN56" i="1"/>
  <c r="AO56" i="1" s="1"/>
  <c r="AN52" i="1"/>
  <c r="AO52" i="1" s="1"/>
  <c r="AN68" i="1"/>
  <c r="AO68" i="1" s="1"/>
  <c r="AN51" i="1"/>
  <c r="AO51" i="1" s="1"/>
  <c r="AN60" i="1"/>
  <c r="AO60" i="1" s="1"/>
  <c r="AN66" i="1"/>
  <c r="AO66" i="1" s="1"/>
  <c r="O84" i="1"/>
  <c r="P84" i="1" s="1"/>
  <c r="O80" i="1"/>
  <c r="P80" i="1" s="1"/>
  <c r="O76" i="1"/>
  <c r="P76" i="1" s="1"/>
  <c r="O56" i="1"/>
  <c r="P56" i="1" s="1"/>
  <c r="O72" i="1"/>
  <c r="P72" i="1" s="1"/>
  <c r="O55" i="1"/>
  <c r="P55" i="1" s="1"/>
  <c r="O81" i="1"/>
  <c r="P81" i="1" s="1"/>
  <c r="O58" i="1"/>
  <c r="P58" i="1" s="1"/>
  <c r="O73" i="1"/>
  <c r="P73" i="1" s="1"/>
  <c r="O67" i="1"/>
  <c r="P67" i="1" s="1"/>
  <c r="O59" i="1"/>
  <c r="P59" i="1" s="1"/>
  <c r="O57" i="1"/>
  <c r="P57" i="1" s="1"/>
  <c r="O82" i="1"/>
  <c r="P82" i="1" s="1"/>
  <c r="O78" i="1"/>
  <c r="P78" i="1" s="1"/>
  <c r="O74" i="1"/>
  <c r="P74" i="1" s="1"/>
  <c r="O54" i="1"/>
  <c r="P54" i="1" s="1"/>
  <c r="O79" i="1"/>
  <c r="P79" i="1" s="1"/>
  <c r="O63" i="1"/>
  <c r="P63" i="1" s="1"/>
  <c r="O75" i="1"/>
  <c r="P75" i="1" s="1"/>
  <c r="O69" i="1"/>
  <c r="P69" i="1" s="1"/>
  <c r="O70" i="1"/>
  <c r="P70" i="1" s="1"/>
  <c r="BC81" i="1"/>
  <c r="BD81" i="1" s="1"/>
  <c r="BC70" i="1"/>
  <c r="BD70" i="1" s="1"/>
  <c r="BC63" i="1"/>
  <c r="BD63" i="1" s="1"/>
  <c r="BC62" i="1"/>
  <c r="BD62" i="1" s="1"/>
  <c r="BC85" i="1"/>
  <c r="BD85" i="1" s="1"/>
  <c r="BC73" i="1"/>
  <c r="BD73" i="1" s="1"/>
  <c r="BC69" i="1"/>
  <c r="BD69" i="1" s="1"/>
  <c r="BC64" i="1"/>
  <c r="BD64" i="1" s="1"/>
  <c r="BC60" i="1"/>
  <c r="BD60" i="1" s="1"/>
  <c r="BC53" i="1"/>
  <c r="BD53" i="1" s="1"/>
  <c r="BC52" i="1"/>
  <c r="BD52" i="1" s="1"/>
  <c r="BC55" i="1"/>
  <c r="BD55" i="1" s="1"/>
  <c r="BC82" i="1"/>
  <c r="BD82" i="1" s="1"/>
  <c r="BC78" i="1"/>
  <c r="BD78" i="1" s="1"/>
  <c r="BC74" i="1"/>
  <c r="BD74" i="1" s="1"/>
  <c r="BC68" i="1"/>
  <c r="BD68" i="1" s="1"/>
  <c r="BC66" i="1"/>
  <c r="BD66" i="1" s="1"/>
  <c r="BC58" i="1"/>
  <c r="BD58" i="1" s="1"/>
  <c r="BC56" i="1"/>
  <c r="BD56" i="1" s="1"/>
  <c r="BC76" i="1"/>
  <c r="BD76" i="1" s="1"/>
  <c r="BC79" i="1"/>
  <c r="BD79" i="1" s="1"/>
  <c r="BC65" i="1"/>
  <c r="BD65" i="1" s="1"/>
  <c r="BC71" i="1"/>
  <c r="BD71" i="1" s="1"/>
  <c r="BC67" i="1"/>
  <c r="BD67" i="1" s="1"/>
  <c r="BC83" i="1"/>
  <c r="BD83" i="1" s="1"/>
  <c r="BC75" i="1"/>
  <c r="BD75" i="1" s="1"/>
  <c r="BC61" i="1"/>
  <c r="BD61" i="1" s="1"/>
  <c r="BC57" i="1"/>
  <c r="BD57" i="1" s="1"/>
  <c r="BC84" i="1"/>
  <c r="BD84" i="1" s="1"/>
  <c r="BC80" i="1"/>
  <c r="BD80" i="1" s="1"/>
  <c r="BC77" i="1"/>
  <c r="BD77" i="1" s="1"/>
  <c r="BC72" i="1"/>
  <c r="BD72" i="1" s="1"/>
  <c r="BC54" i="1"/>
  <c r="BD54" i="1" s="1"/>
  <c r="BC59" i="1"/>
  <c r="BD59" i="1" s="1"/>
  <c r="T81" i="1"/>
  <c r="U81" i="1" s="1"/>
  <c r="T77" i="1"/>
  <c r="U77" i="1" s="1"/>
  <c r="T72" i="1"/>
  <c r="U72" i="1" s="1"/>
  <c r="T64" i="1"/>
  <c r="U64" i="1" s="1"/>
  <c r="T73" i="1"/>
  <c r="U73" i="1" s="1"/>
  <c r="T83" i="1"/>
  <c r="U83" i="1" s="1"/>
  <c r="T78" i="1"/>
  <c r="U78" i="1" s="1"/>
  <c r="T59" i="1"/>
  <c r="U59" i="1" s="1"/>
  <c r="T57" i="1"/>
  <c r="U57" i="1" s="1"/>
  <c r="T54" i="1"/>
  <c r="U54" i="1" s="1"/>
  <c r="T53" i="1"/>
  <c r="U53" i="1" s="1"/>
  <c r="T74" i="1"/>
  <c r="U74" i="1" s="1"/>
  <c r="T79" i="1"/>
  <c r="U79" i="1" s="1"/>
  <c r="T62" i="1"/>
  <c r="U62" i="1" s="1"/>
  <c r="T75" i="1"/>
  <c r="U75" i="1" s="1"/>
  <c r="T84" i="1"/>
  <c r="U84" i="1" s="1"/>
  <c r="T80" i="1"/>
  <c r="U80" i="1" s="1"/>
  <c r="T76" i="1"/>
  <c r="U76" i="1" s="1"/>
  <c r="T55" i="1"/>
  <c r="U55" i="1" s="1"/>
  <c r="T56" i="1"/>
  <c r="U56" i="1" s="1"/>
  <c r="T66" i="1"/>
  <c r="U66" i="1" s="1"/>
  <c r="T70" i="1"/>
  <c r="U70" i="1" s="1"/>
  <c r="BH85" i="1"/>
  <c r="BI85" i="1" s="1"/>
  <c r="BH78" i="1"/>
  <c r="BI78" i="1" s="1"/>
  <c r="BH66" i="1"/>
  <c r="BI66" i="1" s="1"/>
  <c r="BH60" i="1"/>
  <c r="BI60" i="1" s="1"/>
  <c r="BH56" i="1"/>
  <c r="BI56" i="1" s="1"/>
  <c r="BH82" i="1"/>
  <c r="BI82" i="1" s="1"/>
  <c r="BH74" i="1"/>
  <c r="BI74" i="1" s="1"/>
  <c r="BH68" i="1"/>
  <c r="BI68" i="1" s="1"/>
  <c r="BH57" i="1"/>
  <c r="BI57" i="1" s="1"/>
  <c r="BH77" i="1"/>
  <c r="BI77" i="1" s="1"/>
  <c r="BH72" i="1"/>
  <c r="BI72" i="1" s="1"/>
  <c r="BH79" i="1"/>
  <c r="BI79" i="1" s="1"/>
  <c r="BH67" i="1"/>
  <c r="BI67" i="1" s="1"/>
  <c r="BH65" i="1"/>
  <c r="BI65" i="1" s="1"/>
  <c r="BH61" i="1"/>
  <c r="BI61" i="1" s="1"/>
  <c r="BH71" i="1"/>
  <c r="BI71" i="1" s="1"/>
  <c r="BH55" i="1"/>
  <c r="BI55" i="1" s="1"/>
  <c r="BH54" i="1"/>
  <c r="BI54" i="1" s="1"/>
  <c r="BH59" i="1"/>
  <c r="BI59" i="1" s="1"/>
  <c r="BH81" i="1"/>
  <c r="BI81" i="1" s="1"/>
  <c r="BH83" i="1"/>
  <c r="BI83" i="1" s="1"/>
  <c r="BH75" i="1"/>
  <c r="BI75" i="1" s="1"/>
  <c r="BH70" i="1"/>
  <c r="BI70" i="1" s="1"/>
  <c r="BH84" i="1"/>
  <c r="BI84" i="1" s="1"/>
  <c r="BH80" i="1"/>
  <c r="BI80" i="1" s="1"/>
  <c r="BH76" i="1"/>
  <c r="BI76" i="1" s="1"/>
  <c r="BH73" i="1"/>
  <c r="BI73" i="1" s="1"/>
  <c r="BH69" i="1"/>
  <c r="BI69" i="1" s="1"/>
  <c r="BH64" i="1"/>
  <c r="BI64" i="1" s="1"/>
  <c r="BH63" i="1"/>
  <c r="BI63" i="1" s="1"/>
  <c r="BH62" i="1"/>
  <c r="BI62" i="1" s="1"/>
  <c r="BH58" i="1"/>
  <c r="BI58" i="1" s="1"/>
  <c r="BH52" i="1"/>
  <c r="BI52" i="1" s="1"/>
  <c r="BH53" i="1"/>
  <c r="BI53" i="1" s="1"/>
  <c r="BH51" i="1"/>
  <c r="BI51" i="1" s="1"/>
  <c r="AF168" i="1" l="1"/>
  <c r="C34" i="8" s="1"/>
  <c r="C7" i="8"/>
  <c r="C67" i="8" s="1"/>
  <c r="Q139" i="1"/>
  <c r="AA132" i="1"/>
  <c r="E33" i="8"/>
  <c r="AA7" i="8"/>
  <c r="AA67" i="8" s="1"/>
  <c r="AE163" i="11" s="1"/>
  <c r="K7" i="8"/>
  <c r="K67" i="8" s="1"/>
  <c r="O163" i="11" s="1"/>
  <c r="AB7" i="8"/>
  <c r="AB67" i="8" s="1"/>
  <c r="AF163" i="11" s="1"/>
  <c r="I7" i="8"/>
  <c r="H7" i="8"/>
  <c r="G7" i="8"/>
  <c r="V7" i="8"/>
  <c r="V67" i="8" s="1"/>
  <c r="Z163" i="11" s="1"/>
  <c r="X7" i="8"/>
  <c r="X67" i="8" s="1"/>
  <c r="AB163" i="11" s="1"/>
  <c r="AF7" i="8"/>
  <c r="AE7" i="8"/>
  <c r="AE67" i="8" s="1"/>
  <c r="AI163" i="11" s="1"/>
  <c r="Y7" i="8"/>
  <c r="Y67" i="8" s="1"/>
  <c r="AC163" i="11" s="1"/>
  <c r="AJ7" i="8"/>
  <c r="AJ67" i="8" s="1"/>
  <c r="AN163" i="11" s="1"/>
  <c r="F7" i="8"/>
  <c r="F67" i="8" s="1"/>
  <c r="J163" i="11" s="1"/>
  <c r="Z7" i="8"/>
  <c r="Z67" i="8" s="1"/>
  <c r="AD163" i="11" s="1"/>
  <c r="AG7" i="8"/>
  <c r="AG67" i="8" s="1"/>
  <c r="AK163" i="11" s="1"/>
  <c r="AD7" i="8"/>
  <c r="AD67" i="8" s="1"/>
  <c r="AH163" i="11" s="1"/>
  <c r="BJ13" i="1"/>
  <c r="AK53" i="1"/>
  <c r="AZ52" i="1"/>
  <c r="AZ53" i="1" s="1"/>
  <c r="AZ54" i="1" s="1"/>
  <c r="AZ55" i="1" s="1"/>
  <c r="AZ56" i="1" s="1"/>
  <c r="AZ57" i="1" s="1"/>
  <c r="AZ58" i="1" s="1"/>
  <c r="AZ59" i="1" s="1"/>
  <c r="AZ60" i="1" s="1"/>
  <c r="AZ61" i="1" s="1"/>
  <c r="AZ62" i="1" s="1"/>
  <c r="AZ63" i="1" s="1"/>
  <c r="AZ64" i="1" s="1"/>
  <c r="AZ65" i="1" s="1"/>
  <c r="AZ66" i="1" s="1"/>
  <c r="AZ67" i="1" s="1"/>
  <c r="AZ68" i="1" s="1"/>
  <c r="AZ69" i="1" s="1"/>
  <c r="AZ70" i="1" s="1"/>
  <c r="AZ71" i="1" s="1"/>
  <c r="AZ72" i="1" s="1"/>
  <c r="AZ73" i="1" s="1"/>
  <c r="AZ74" i="1" s="1"/>
  <c r="AZ75" i="1" s="1"/>
  <c r="AZ76" i="1" s="1"/>
  <c r="AZ77" i="1" s="1"/>
  <c r="AZ78" i="1" s="1"/>
  <c r="AZ79" i="1" s="1"/>
  <c r="AZ80" i="1" s="1"/>
  <c r="AZ81" i="1" s="1"/>
  <c r="AZ82" i="1" s="1"/>
  <c r="AZ83" i="1" s="1"/>
  <c r="AZ84" i="1" s="1"/>
  <c r="AZ85" i="1" s="1"/>
  <c r="Q101" i="1"/>
  <c r="AA95" i="1"/>
  <c r="H32" i="8" s="1"/>
  <c r="S12" i="1"/>
  <c r="T12" i="1" s="1"/>
  <c r="U12" i="1" s="1"/>
  <c r="C6" i="8" s="1"/>
  <c r="AF52" i="1"/>
  <c r="AF53" i="1" s="1"/>
  <c r="AF54" i="1" s="1"/>
  <c r="AF55" i="1" s="1"/>
  <c r="AF56" i="1" s="1"/>
  <c r="AF57" i="1" s="1"/>
  <c r="AF58" i="1" s="1"/>
  <c r="AF59" i="1" s="1"/>
  <c r="AF60" i="1" s="1"/>
  <c r="AF61" i="1" s="1"/>
  <c r="AF62" i="1" s="1"/>
  <c r="AF63" i="1" s="1"/>
  <c r="AF64" i="1" s="1"/>
  <c r="AF65" i="1" s="1"/>
  <c r="AF66" i="1" s="1"/>
  <c r="AF67" i="1" s="1"/>
  <c r="AF68" i="1" s="1"/>
  <c r="AF69" i="1" s="1"/>
  <c r="AF70" i="1" s="1"/>
  <c r="AF71" i="1" s="1"/>
  <c r="AF72" i="1" s="1"/>
  <c r="AF73" i="1" s="1"/>
  <c r="AF74" i="1" s="1"/>
  <c r="AF75" i="1" s="1"/>
  <c r="AF76" i="1" s="1"/>
  <c r="AF77" i="1" s="1"/>
  <c r="AF78" i="1" s="1"/>
  <c r="AF79" i="1" s="1"/>
  <c r="AF80" i="1" s="1"/>
  <c r="AF81" i="1" s="1"/>
  <c r="AF82" i="1" s="1"/>
  <c r="AF83" i="1" s="1"/>
  <c r="AF84" i="1" s="1"/>
  <c r="AF85" i="1" s="1"/>
  <c r="BJ83" i="1"/>
  <c r="BJ69" i="1"/>
  <c r="BJ81" i="1"/>
  <c r="BJ79" i="1"/>
  <c r="BJ60" i="1"/>
  <c r="BE57" i="1"/>
  <c r="BE76" i="1"/>
  <c r="BE82" i="1"/>
  <c r="BE85" i="1"/>
  <c r="BE73" i="1"/>
  <c r="BJ51" i="1"/>
  <c r="BJ73" i="1"/>
  <c r="BJ59" i="1"/>
  <c r="BJ72" i="1"/>
  <c r="BJ66" i="1"/>
  <c r="BE61" i="1"/>
  <c r="BE51" i="1"/>
  <c r="BE55" i="1"/>
  <c r="BE62" i="1"/>
  <c r="BJ64" i="1"/>
  <c r="BJ56" i="1"/>
  <c r="BE84" i="1"/>
  <c r="BJ76" i="1"/>
  <c r="BJ54" i="1"/>
  <c r="BJ77" i="1"/>
  <c r="BJ78" i="1"/>
  <c r="BE59" i="1"/>
  <c r="BE75" i="1"/>
  <c r="BE56" i="1"/>
  <c r="BE52" i="1"/>
  <c r="BE63" i="1"/>
  <c r="AU53" i="1"/>
  <c r="AU54" i="1" s="1"/>
  <c r="AU55" i="1" s="1"/>
  <c r="AU56" i="1" s="1"/>
  <c r="AU57" i="1" s="1"/>
  <c r="AU58" i="1" s="1"/>
  <c r="AU59" i="1" s="1"/>
  <c r="AU60" i="1" s="1"/>
  <c r="AU61" i="1" s="1"/>
  <c r="AU62" i="1" s="1"/>
  <c r="AU63" i="1" s="1"/>
  <c r="AU64" i="1" s="1"/>
  <c r="AU65" i="1" s="1"/>
  <c r="AU66" i="1" s="1"/>
  <c r="AU67" i="1" s="1"/>
  <c r="AU68" i="1" s="1"/>
  <c r="AU69" i="1" s="1"/>
  <c r="AU70" i="1" s="1"/>
  <c r="AU71" i="1" s="1"/>
  <c r="AU72" i="1" s="1"/>
  <c r="AU73" i="1" s="1"/>
  <c r="AU74" i="1" s="1"/>
  <c r="AU75" i="1" s="1"/>
  <c r="AU76" i="1" s="1"/>
  <c r="AU77" i="1" s="1"/>
  <c r="AU78" i="1" s="1"/>
  <c r="AU79" i="1" s="1"/>
  <c r="AU80" i="1" s="1"/>
  <c r="AU81" i="1" s="1"/>
  <c r="AU82" i="1" s="1"/>
  <c r="AU83" i="1" s="1"/>
  <c r="AU84" i="1" s="1"/>
  <c r="AU85" i="1" s="1"/>
  <c r="BE78" i="1"/>
  <c r="BJ53" i="1"/>
  <c r="BJ52" i="1"/>
  <c r="BJ80" i="1"/>
  <c r="BJ55" i="1"/>
  <c r="BJ57" i="1"/>
  <c r="BJ85" i="1"/>
  <c r="BE54" i="1"/>
  <c r="BE83" i="1"/>
  <c r="BE58" i="1"/>
  <c r="BE53" i="1"/>
  <c r="BE70" i="1"/>
  <c r="BE72" i="1"/>
  <c r="BE67" i="1"/>
  <c r="BE66" i="1"/>
  <c r="BE60" i="1"/>
  <c r="BE81" i="1"/>
  <c r="AA52" i="1"/>
  <c r="BE79" i="1"/>
  <c r="BJ58" i="1"/>
  <c r="BJ71" i="1"/>
  <c r="BJ62" i="1"/>
  <c r="BJ70" i="1"/>
  <c r="BJ61" i="1"/>
  <c r="BJ74" i="1"/>
  <c r="BE77" i="1"/>
  <c r="BE71" i="1"/>
  <c r="BE68" i="1"/>
  <c r="BE64" i="1"/>
  <c r="AP51" i="1"/>
  <c r="BJ67" i="1"/>
  <c r="BJ84" i="1"/>
  <c r="BJ68" i="1"/>
  <c r="BJ63" i="1"/>
  <c r="BJ75" i="1"/>
  <c r="BJ65" i="1"/>
  <c r="BJ82" i="1"/>
  <c r="BE80" i="1"/>
  <c r="BE65" i="1"/>
  <c r="BE74" i="1"/>
  <c r="BE69" i="1"/>
  <c r="T61" i="1"/>
  <c r="U61" i="1" s="1"/>
  <c r="T65" i="1"/>
  <c r="U65" i="1" s="1"/>
  <c r="O52" i="1"/>
  <c r="P52" i="1" s="1"/>
  <c r="D7" i="8" s="1"/>
  <c r="D67" i="8" s="1"/>
  <c r="H163" i="11" s="1"/>
  <c r="O85" i="1"/>
  <c r="P85" i="1" s="1"/>
  <c r="H56" i="1"/>
  <c r="I56" i="1" s="1"/>
  <c r="H62" i="1"/>
  <c r="I62" i="1" s="1"/>
  <c r="T71" i="1"/>
  <c r="U71" i="1" s="1"/>
  <c r="O53" i="1"/>
  <c r="P53" i="1" s="1"/>
  <c r="E7" i="8" s="1"/>
  <c r="E67" i="8" s="1"/>
  <c r="I163" i="11" s="1"/>
  <c r="H63" i="1"/>
  <c r="I63" i="1" s="1"/>
  <c r="H71" i="1"/>
  <c r="I71" i="1" s="1"/>
  <c r="T85" i="1"/>
  <c r="U85" i="1" s="1"/>
  <c r="O60" i="1"/>
  <c r="P60" i="1" s="1"/>
  <c r="O61" i="1"/>
  <c r="P61" i="1" s="1"/>
  <c r="H57" i="1"/>
  <c r="I57" i="1" s="1"/>
  <c r="H69" i="1"/>
  <c r="I69" i="1" s="1"/>
  <c r="H77" i="1"/>
  <c r="I77" i="1" s="1"/>
  <c r="T60" i="1"/>
  <c r="U60" i="1" s="1"/>
  <c r="T82" i="1"/>
  <c r="U82" i="1" s="1"/>
  <c r="AH7" i="8" s="1"/>
  <c r="AH67" i="8" s="1"/>
  <c r="AL163" i="11" s="1"/>
  <c r="O66" i="1"/>
  <c r="P66" i="1" s="1"/>
  <c r="R7" i="8" s="1"/>
  <c r="O62" i="1"/>
  <c r="P62" i="1" s="1"/>
  <c r="N7" i="8" s="1"/>
  <c r="H83" i="1"/>
  <c r="I83" i="1" s="1"/>
  <c r="T68" i="1"/>
  <c r="U68" i="1" s="1"/>
  <c r="T58" i="1"/>
  <c r="U58" i="1" s="1"/>
  <c r="J7" i="8" s="1"/>
  <c r="J67" i="8" s="1"/>
  <c r="N163" i="11" s="1"/>
  <c r="O68" i="1"/>
  <c r="P68" i="1" s="1"/>
  <c r="O64" i="1"/>
  <c r="P64" i="1" s="1"/>
  <c r="P7" i="8" s="1"/>
  <c r="P67" i="8" s="1"/>
  <c r="T163" i="11" s="1"/>
  <c r="O71" i="1"/>
  <c r="P71" i="1" s="1"/>
  <c r="H65" i="1"/>
  <c r="I65" i="1" s="1"/>
  <c r="T63" i="1"/>
  <c r="U63" i="1" s="1"/>
  <c r="O7" i="8" s="1"/>
  <c r="T67" i="1"/>
  <c r="U67" i="1" s="1"/>
  <c r="S7" i="8" s="1"/>
  <c r="O65" i="1"/>
  <c r="P65" i="1" s="1"/>
  <c r="H67" i="1"/>
  <c r="I67" i="1" s="1"/>
  <c r="H60" i="1"/>
  <c r="I60" i="1" s="1"/>
  <c r="T69" i="1"/>
  <c r="U69" i="1" s="1"/>
  <c r="U7" i="8" s="1"/>
  <c r="O83" i="1"/>
  <c r="P83" i="1" s="1"/>
  <c r="AI7" i="8" s="1"/>
  <c r="AI67" i="8" s="1"/>
  <c r="AM163" i="11" s="1"/>
  <c r="O77" i="1"/>
  <c r="P77" i="1" s="1"/>
  <c r="AC7" i="8" s="1"/>
  <c r="AC67" i="8" s="1"/>
  <c r="AG163" i="11" s="1"/>
  <c r="H66" i="1"/>
  <c r="I66" i="1" s="1"/>
  <c r="H61" i="1"/>
  <c r="I61" i="1" s="1"/>
  <c r="H55" i="1"/>
  <c r="I55" i="1" s="1"/>
  <c r="H80" i="1"/>
  <c r="I80" i="1" s="1"/>
  <c r="BG38" i="1"/>
  <c r="BH38" i="1" s="1"/>
  <c r="BI38" i="1" s="1"/>
  <c r="BG46" i="1"/>
  <c r="BH46" i="1" s="1"/>
  <c r="BI46" i="1" s="1"/>
  <c r="BG45" i="1"/>
  <c r="BH45" i="1" s="1"/>
  <c r="BI45" i="1" s="1"/>
  <c r="BG37" i="1"/>
  <c r="BH37" i="1" s="1"/>
  <c r="BI37" i="1" s="1"/>
  <c r="BG35" i="1"/>
  <c r="BH35" i="1" s="1"/>
  <c r="BI35" i="1" s="1"/>
  <c r="BG30" i="1"/>
  <c r="BH30" i="1" s="1"/>
  <c r="BI30" i="1" s="1"/>
  <c r="BG29" i="1"/>
  <c r="BH29" i="1" s="1"/>
  <c r="BI29" i="1" s="1"/>
  <c r="BG27" i="1"/>
  <c r="BH27" i="1" s="1"/>
  <c r="BI27" i="1" s="1"/>
  <c r="BG22" i="1"/>
  <c r="BG19" i="1"/>
  <c r="BH19" i="1" s="1"/>
  <c r="BI19" i="1" s="1"/>
  <c r="BG34" i="1"/>
  <c r="BH34" i="1" s="1"/>
  <c r="BI34" i="1" s="1"/>
  <c r="BG26" i="1"/>
  <c r="BH26" i="1" s="1"/>
  <c r="BI26" i="1" s="1"/>
  <c r="BG21" i="1"/>
  <c r="BH21" i="1" s="1"/>
  <c r="BI21" i="1" s="1"/>
  <c r="BG44" i="1"/>
  <c r="BH44" i="1" s="1"/>
  <c r="BI44" i="1" s="1"/>
  <c r="BG36" i="1"/>
  <c r="BH36" i="1" s="1"/>
  <c r="BI36" i="1" s="1"/>
  <c r="BG28" i="1"/>
  <c r="BH28" i="1" s="1"/>
  <c r="BI28" i="1" s="1"/>
  <c r="BG20" i="1"/>
  <c r="BH20" i="1" s="1"/>
  <c r="BI20" i="1" s="1"/>
  <c r="BG18" i="1"/>
  <c r="BH18" i="1" s="1"/>
  <c r="BI18" i="1" s="1"/>
  <c r="BG41" i="1"/>
  <c r="BH41" i="1" s="1"/>
  <c r="BI41" i="1" s="1"/>
  <c r="BG33" i="1"/>
  <c r="BH33" i="1" s="1"/>
  <c r="BI33" i="1" s="1"/>
  <c r="BG25" i="1"/>
  <c r="BH25" i="1" s="1"/>
  <c r="BI25" i="1" s="1"/>
  <c r="BG17" i="1"/>
  <c r="BH17" i="1" s="1"/>
  <c r="BI17" i="1" s="1"/>
  <c r="BG40" i="1"/>
  <c r="BH40" i="1" s="1"/>
  <c r="BI40" i="1" s="1"/>
  <c r="BG32" i="1"/>
  <c r="BH32" i="1" s="1"/>
  <c r="BI32" i="1" s="1"/>
  <c r="BG24" i="1"/>
  <c r="BH24" i="1" s="1"/>
  <c r="BI24" i="1" s="1"/>
  <c r="BG16" i="1"/>
  <c r="BH16" i="1" s="1"/>
  <c r="BI16" i="1" s="1"/>
  <c r="BG39" i="1"/>
  <c r="BH39" i="1" s="1"/>
  <c r="BI39" i="1" s="1"/>
  <c r="BG31" i="1"/>
  <c r="BH31" i="1" s="1"/>
  <c r="BI31" i="1" s="1"/>
  <c r="BG23" i="1"/>
  <c r="BH23" i="1" s="1"/>
  <c r="BI23" i="1" s="1"/>
  <c r="BG15" i="1"/>
  <c r="BH15" i="1" s="1"/>
  <c r="BI15" i="1" s="1"/>
  <c r="BG14" i="1"/>
  <c r="BH14" i="1" s="1"/>
  <c r="BI14" i="1" s="1"/>
  <c r="R67" i="8" l="1"/>
  <c r="V163" i="11" s="1"/>
  <c r="U67" i="8"/>
  <c r="Y163" i="11" s="1"/>
  <c r="AF67" i="8"/>
  <c r="AJ163" i="11" s="1"/>
  <c r="G67" i="8"/>
  <c r="K163" i="11" s="1"/>
  <c r="H67" i="8"/>
  <c r="L163" i="11" s="1"/>
  <c r="S67" i="8"/>
  <c r="W163" i="11" s="1"/>
  <c r="O67" i="8"/>
  <c r="S163" i="11" s="1"/>
  <c r="N67" i="8"/>
  <c r="R163" i="11" s="1"/>
  <c r="P13" i="12" s="1"/>
  <c r="I67" i="8"/>
  <c r="M163" i="11" s="1"/>
  <c r="G163" i="11"/>
  <c r="F13" i="12"/>
  <c r="AA13" i="12"/>
  <c r="AD13" i="12"/>
  <c r="AJ13" i="12"/>
  <c r="AG13" i="12"/>
  <c r="M13" i="12"/>
  <c r="AE13" i="12"/>
  <c r="R13" i="12"/>
  <c r="AH13" i="12"/>
  <c r="AC13" i="12"/>
  <c r="T13" i="12"/>
  <c r="G13" i="12"/>
  <c r="AF13" i="12"/>
  <c r="Z13" i="12"/>
  <c r="AK13" i="12"/>
  <c r="L13" i="12"/>
  <c r="AI13" i="12"/>
  <c r="X13" i="12"/>
  <c r="W13" i="12"/>
  <c r="AB13" i="12"/>
  <c r="I13" i="12"/>
  <c r="U13" i="12"/>
  <c r="H13" i="12"/>
  <c r="J13" i="12"/>
  <c r="E13" i="12"/>
  <c r="Q13" i="12"/>
  <c r="AL13" i="12"/>
  <c r="K13" i="12"/>
  <c r="AF169" i="1"/>
  <c r="D34" i="8" s="1"/>
  <c r="AA133" i="1"/>
  <c r="F33" i="8"/>
  <c r="Q140" i="1"/>
  <c r="BJ14" i="1"/>
  <c r="BJ15" i="1" s="1"/>
  <c r="BJ16" i="1" s="1"/>
  <c r="BJ17" i="1" s="1"/>
  <c r="BJ18" i="1" s="1"/>
  <c r="BJ19" i="1" s="1"/>
  <c r="BJ20" i="1" s="1"/>
  <c r="BJ21" i="1" s="1"/>
  <c r="C31" i="8"/>
  <c r="T7" i="8"/>
  <c r="T67" i="8" s="1"/>
  <c r="X163" i="11" s="1"/>
  <c r="Q7" i="8"/>
  <c r="Q67" i="8" s="1"/>
  <c r="U163" i="11" s="1"/>
  <c r="M7" i="8"/>
  <c r="M67" i="8" s="1"/>
  <c r="Q163" i="11" s="1"/>
  <c r="L7" i="8"/>
  <c r="L67" i="8" s="1"/>
  <c r="P163" i="11" s="1"/>
  <c r="AK7" i="8"/>
  <c r="AK67" i="8" s="1"/>
  <c r="AO163" i="11" s="1"/>
  <c r="W7" i="8"/>
  <c r="W67" i="8" s="1"/>
  <c r="AA163" i="11" s="1"/>
  <c r="V12" i="1"/>
  <c r="C30" i="8" s="1"/>
  <c r="AA96" i="1"/>
  <c r="I32" i="8" s="1"/>
  <c r="Q102" i="1"/>
  <c r="AA53" i="1"/>
  <c r="AA54" i="1" s="1"/>
  <c r="AA55" i="1" s="1"/>
  <c r="AA56" i="1" s="1"/>
  <c r="AA57" i="1" s="1"/>
  <c r="AA58" i="1" s="1"/>
  <c r="AA59" i="1" s="1"/>
  <c r="AA60" i="1" s="1"/>
  <c r="AA61" i="1" s="1"/>
  <c r="AA62" i="1" s="1"/>
  <c r="AA63" i="1" s="1"/>
  <c r="AA64" i="1" s="1"/>
  <c r="AA65" i="1" s="1"/>
  <c r="AA66" i="1" s="1"/>
  <c r="AA67" i="1" s="1"/>
  <c r="AA68" i="1" s="1"/>
  <c r="AA69" i="1" s="1"/>
  <c r="AA70" i="1" s="1"/>
  <c r="AA71" i="1" s="1"/>
  <c r="AA72" i="1" s="1"/>
  <c r="AA73" i="1" s="1"/>
  <c r="AA74" i="1" s="1"/>
  <c r="AA75" i="1" s="1"/>
  <c r="AA76" i="1" s="1"/>
  <c r="AA77" i="1" s="1"/>
  <c r="AA78" i="1" s="1"/>
  <c r="AA79" i="1" s="1"/>
  <c r="AA80" i="1" s="1"/>
  <c r="AA81" i="1" s="1"/>
  <c r="AA82" i="1" s="1"/>
  <c r="AA83" i="1" s="1"/>
  <c r="AA84" i="1" s="1"/>
  <c r="AA85" i="1" s="1"/>
  <c r="Q52" i="1"/>
  <c r="AK54" i="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P52" i="1"/>
  <c r="AP53" i="1" s="1"/>
  <c r="AP54" i="1" s="1"/>
  <c r="AP55" i="1" s="1"/>
  <c r="AP56" i="1" s="1"/>
  <c r="AP57" i="1" s="1"/>
  <c r="AP58" i="1" s="1"/>
  <c r="AP59" i="1" s="1"/>
  <c r="AP60" i="1" s="1"/>
  <c r="AP61" i="1" s="1"/>
  <c r="AP62" i="1" s="1"/>
  <c r="AP63" i="1" s="1"/>
  <c r="AP64" i="1" s="1"/>
  <c r="AP65" i="1" s="1"/>
  <c r="AP66" i="1" s="1"/>
  <c r="AP67" i="1" s="1"/>
  <c r="AP68" i="1" s="1"/>
  <c r="AP69" i="1" s="1"/>
  <c r="AP70" i="1" s="1"/>
  <c r="AP71" i="1" s="1"/>
  <c r="AP72" i="1" s="1"/>
  <c r="AP73" i="1" s="1"/>
  <c r="AP74" i="1" s="1"/>
  <c r="AP75" i="1" s="1"/>
  <c r="AP76" i="1" s="1"/>
  <c r="AP77" i="1" s="1"/>
  <c r="AP78" i="1" s="1"/>
  <c r="AP79" i="1" s="1"/>
  <c r="AP80" i="1" s="1"/>
  <c r="AP81" i="1" s="1"/>
  <c r="AP82" i="1" s="1"/>
  <c r="AP83" i="1" s="1"/>
  <c r="AP84" i="1" s="1"/>
  <c r="AP85" i="1" s="1"/>
  <c r="V53" i="1"/>
  <c r="BH22" i="1"/>
  <c r="BI22" i="1" s="1"/>
  <c r="J52" i="1"/>
  <c r="AC24" i="1"/>
  <c r="AD24" i="1" s="1"/>
  <c r="AE24" i="1" s="1"/>
  <c r="AC40" i="1"/>
  <c r="AD40" i="1" s="1"/>
  <c r="AE40" i="1" s="1"/>
  <c r="AC33" i="1"/>
  <c r="AD33" i="1" s="1"/>
  <c r="AE33" i="1" s="1"/>
  <c r="AC17" i="1"/>
  <c r="AD17" i="1" s="1"/>
  <c r="AE17" i="1" s="1"/>
  <c r="AC41" i="1"/>
  <c r="AD41" i="1" s="1"/>
  <c r="AE41" i="1" s="1"/>
  <c r="AC18" i="1"/>
  <c r="AD18" i="1" s="1"/>
  <c r="AE18" i="1" s="1"/>
  <c r="AC26" i="1"/>
  <c r="AD26" i="1" s="1"/>
  <c r="AE26" i="1" s="1"/>
  <c r="AC34" i="1"/>
  <c r="AD34" i="1" s="1"/>
  <c r="AE34" i="1" s="1"/>
  <c r="AC42" i="1"/>
  <c r="AD42" i="1" s="1"/>
  <c r="AE42" i="1" s="1"/>
  <c r="AC27" i="1"/>
  <c r="AD27" i="1" s="1"/>
  <c r="AE27" i="1" s="1"/>
  <c r="AC35" i="1"/>
  <c r="AD35" i="1" s="1"/>
  <c r="AE35" i="1" s="1"/>
  <c r="AC46" i="1"/>
  <c r="AD46" i="1" s="1"/>
  <c r="AE46" i="1" s="1"/>
  <c r="AC19" i="1"/>
  <c r="AD19" i="1" s="1"/>
  <c r="AE19" i="1" s="1"/>
  <c r="AC43" i="1"/>
  <c r="AD43" i="1" s="1"/>
  <c r="AE43" i="1" s="1"/>
  <c r="AC20" i="1"/>
  <c r="AD20" i="1" s="1"/>
  <c r="AE20" i="1" s="1"/>
  <c r="AC28" i="1"/>
  <c r="AD28" i="1" s="1"/>
  <c r="AE28" i="1" s="1"/>
  <c r="AC36" i="1"/>
  <c r="AD36" i="1" s="1"/>
  <c r="AE36" i="1" s="1"/>
  <c r="AC13" i="1"/>
  <c r="AD13" i="1" s="1"/>
  <c r="AE13" i="1" s="1"/>
  <c r="AF13" i="1" s="1"/>
  <c r="AC21" i="1"/>
  <c r="AD21" i="1" s="1"/>
  <c r="AE21" i="1" s="1"/>
  <c r="AC29" i="1"/>
  <c r="AD29" i="1" s="1"/>
  <c r="AE29" i="1" s="1"/>
  <c r="AC37" i="1"/>
  <c r="AD37" i="1" s="1"/>
  <c r="AE37" i="1" s="1"/>
  <c r="AC45" i="1"/>
  <c r="AD45" i="1" s="1"/>
  <c r="AE45" i="1" s="1"/>
  <c r="AC14" i="1"/>
  <c r="AD14" i="1" s="1"/>
  <c r="AE14" i="1" s="1"/>
  <c r="AC22" i="1"/>
  <c r="AC30" i="1"/>
  <c r="AD30" i="1" s="1"/>
  <c r="AE30" i="1" s="1"/>
  <c r="AC38" i="1"/>
  <c r="AD38" i="1" s="1"/>
  <c r="AE38" i="1" s="1"/>
  <c r="AC15" i="1"/>
  <c r="AD15" i="1" s="1"/>
  <c r="AE15" i="1" s="1"/>
  <c r="AC23" i="1"/>
  <c r="AD23" i="1" s="1"/>
  <c r="AE23" i="1" s="1"/>
  <c r="AC31" i="1"/>
  <c r="AD31" i="1" s="1"/>
  <c r="AE31" i="1" s="1"/>
  <c r="AC39" i="1"/>
  <c r="AD39" i="1" s="1"/>
  <c r="AE39" i="1" s="1"/>
  <c r="AC16" i="1"/>
  <c r="AD16" i="1" s="1"/>
  <c r="AE16" i="1" s="1"/>
  <c r="AC32" i="1"/>
  <c r="AD32" i="1" s="1"/>
  <c r="AE32" i="1" s="1"/>
  <c r="AC25" i="1"/>
  <c r="AD25" i="1" s="1"/>
  <c r="AE25" i="1" s="1"/>
  <c r="AC44" i="1"/>
  <c r="AD44" i="1" s="1"/>
  <c r="AE44" i="1" s="1"/>
  <c r="AH32" i="1"/>
  <c r="AI32" i="1" s="1"/>
  <c r="AJ32" i="1" s="1"/>
  <c r="AH33" i="1"/>
  <c r="AI33" i="1" s="1"/>
  <c r="AJ33" i="1" s="1"/>
  <c r="AH17" i="1"/>
  <c r="AI17" i="1" s="1"/>
  <c r="AJ17" i="1" s="1"/>
  <c r="AH38" i="1"/>
  <c r="AI38" i="1" s="1"/>
  <c r="AJ38" i="1" s="1"/>
  <c r="AH18" i="1"/>
  <c r="AI18" i="1" s="1"/>
  <c r="AJ18" i="1" s="1"/>
  <c r="AH26" i="1"/>
  <c r="AI26" i="1" s="1"/>
  <c r="AJ26" i="1" s="1"/>
  <c r="AH34" i="1"/>
  <c r="AI34" i="1" s="1"/>
  <c r="AJ34" i="1" s="1"/>
  <c r="AH42" i="1"/>
  <c r="AI42" i="1" s="1"/>
  <c r="AJ42" i="1" s="1"/>
  <c r="AH29" i="1"/>
  <c r="AI29" i="1" s="1"/>
  <c r="AJ29" i="1" s="1"/>
  <c r="AH22" i="1"/>
  <c r="AH19" i="1"/>
  <c r="AI19" i="1" s="1"/>
  <c r="AJ19" i="1" s="1"/>
  <c r="AH27" i="1"/>
  <c r="AI27" i="1" s="1"/>
  <c r="AJ27" i="1" s="1"/>
  <c r="AH35" i="1"/>
  <c r="AI35" i="1" s="1"/>
  <c r="AJ35" i="1" s="1"/>
  <c r="AH43" i="1"/>
  <c r="AI43" i="1" s="1"/>
  <c r="AJ43" i="1" s="1"/>
  <c r="AH20" i="1"/>
  <c r="AI20" i="1" s="1"/>
  <c r="AJ20" i="1" s="1"/>
  <c r="AH28" i="1"/>
  <c r="AI28" i="1" s="1"/>
  <c r="AJ28" i="1" s="1"/>
  <c r="AH44" i="1"/>
  <c r="AI44" i="1" s="1"/>
  <c r="AJ44" i="1" s="1"/>
  <c r="AH21" i="1"/>
  <c r="AI21" i="1" s="1"/>
  <c r="AJ21" i="1" s="1"/>
  <c r="AH37" i="1"/>
  <c r="AI37" i="1" s="1"/>
  <c r="AJ37" i="1" s="1"/>
  <c r="AH14" i="1"/>
  <c r="AI14" i="1" s="1"/>
  <c r="AJ14" i="1" s="1"/>
  <c r="AH36" i="1"/>
  <c r="AI36" i="1" s="1"/>
  <c r="AJ36" i="1" s="1"/>
  <c r="AH45" i="1"/>
  <c r="AI45" i="1" s="1"/>
  <c r="AJ45" i="1" s="1"/>
  <c r="AH30" i="1"/>
  <c r="AI30" i="1" s="1"/>
  <c r="AJ30" i="1" s="1"/>
  <c r="AH13" i="1"/>
  <c r="AI13" i="1" s="1"/>
  <c r="AJ13" i="1" s="1"/>
  <c r="AK13" i="1" s="1"/>
  <c r="AH46" i="1"/>
  <c r="AI46" i="1" s="1"/>
  <c r="AJ46" i="1" s="1"/>
  <c r="AH15" i="1"/>
  <c r="AI15" i="1" s="1"/>
  <c r="AJ15" i="1" s="1"/>
  <c r="AH23" i="1"/>
  <c r="AI23" i="1" s="1"/>
  <c r="AJ23" i="1" s="1"/>
  <c r="AH31" i="1"/>
  <c r="AI31" i="1" s="1"/>
  <c r="AJ31" i="1" s="1"/>
  <c r="AH39" i="1"/>
  <c r="AI39" i="1" s="1"/>
  <c r="AJ39" i="1" s="1"/>
  <c r="AH16" i="1"/>
  <c r="AI16" i="1" s="1"/>
  <c r="AJ16" i="1" s="1"/>
  <c r="AH24" i="1"/>
  <c r="AI24" i="1" s="1"/>
  <c r="AJ24" i="1" s="1"/>
  <c r="AH40" i="1"/>
  <c r="AI40" i="1" s="1"/>
  <c r="AJ40" i="1" s="1"/>
  <c r="AH25" i="1"/>
  <c r="AI25" i="1" s="1"/>
  <c r="AJ25" i="1" s="1"/>
  <c r="AH41" i="1"/>
  <c r="AI41" i="1" s="1"/>
  <c r="AJ41" i="1" s="1"/>
  <c r="AM17" i="1"/>
  <c r="AN17" i="1" s="1"/>
  <c r="AO17" i="1" s="1"/>
  <c r="AM25" i="1"/>
  <c r="AN25" i="1" s="1"/>
  <c r="AO25" i="1" s="1"/>
  <c r="AM33" i="1"/>
  <c r="AN33" i="1" s="1"/>
  <c r="AO33" i="1" s="1"/>
  <c r="AM18" i="1"/>
  <c r="AN18" i="1" s="1"/>
  <c r="AO18" i="1" s="1"/>
  <c r="AM26" i="1"/>
  <c r="AN26" i="1" s="1"/>
  <c r="AO26" i="1" s="1"/>
  <c r="AM19" i="1"/>
  <c r="AN19" i="1" s="1"/>
  <c r="AO19" i="1" s="1"/>
  <c r="AM27" i="1"/>
  <c r="AN27" i="1" s="1"/>
  <c r="AO27" i="1" s="1"/>
  <c r="AM35" i="1"/>
  <c r="AN35" i="1" s="1"/>
  <c r="AO35" i="1" s="1"/>
  <c r="AM43" i="1"/>
  <c r="AN43" i="1" s="1"/>
  <c r="AO43" i="1" s="1"/>
  <c r="AM20" i="1"/>
  <c r="AN20" i="1" s="1"/>
  <c r="AO20" i="1" s="1"/>
  <c r="AM36" i="1"/>
  <c r="AN36" i="1" s="1"/>
  <c r="AO36" i="1" s="1"/>
  <c r="AM44" i="1"/>
  <c r="AN44" i="1" s="1"/>
  <c r="AO44" i="1" s="1"/>
  <c r="AM28" i="1"/>
  <c r="AN28" i="1" s="1"/>
  <c r="AO28" i="1" s="1"/>
  <c r="AM13" i="1"/>
  <c r="AN13" i="1" s="1"/>
  <c r="AO13" i="1" s="1"/>
  <c r="AP13" i="1" s="1"/>
  <c r="AM21" i="1"/>
  <c r="AN21" i="1" s="1"/>
  <c r="AO21" i="1" s="1"/>
  <c r="AM29" i="1"/>
  <c r="AN29" i="1" s="1"/>
  <c r="AO29" i="1" s="1"/>
  <c r="AM37" i="1"/>
  <c r="AN37" i="1" s="1"/>
  <c r="AO37" i="1" s="1"/>
  <c r="AM45" i="1"/>
  <c r="AN45" i="1" s="1"/>
  <c r="AO45" i="1" s="1"/>
  <c r="AM14" i="1"/>
  <c r="AN14" i="1" s="1"/>
  <c r="AO14" i="1" s="1"/>
  <c r="AM22" i="1"/>
  <c r="AM30" i="1"/>
  <c r="AN30" i="1" s="1"/>
  <c r="AO30" i="1" s="1"/>
  <c r="AM38" i="1"/>
  <c r="AN38" i="1" s="1"/>
  <c r="AO38" i="1" s="1"/>
  <c r="AM46" i="1"/>
  <c r="AN46" i="1" s="1"/>
  <c r="AO46" i="1" s="1"/>
  <c r="AM16" i="1"/>
  <c r="AN16" i="1" s="1"/>
  <c r="AO16" i="1" s="1"/>
  <c r="AM40" i="1"/>
  <c r="AN40" i="1" s="1"/>
  <c r="AO40" i="1" s="1"/>
  <c r="AM41" i="1"/>
  <c r="AN41" i="1" s="1"/>
  <c r="AO41" i="1" s="1"/>
  <c r="AM42" i="1"/>
  <c r="AN42" i="1" s="1"/>
  <c r="AO42" i="1" s="1"/>
  <c r="AM15" i="1"/>
  <c r="AN15" i="1" s="1"/>
  <c r="AO15" i="1" s="1"/>
  <c r="AM23" i="1"/>
  <c r="AN23" i="1" s="1"/>
  <c r="AO23" i="1" s="1"/>
  <c r="AM31" i="1"/>
  <c r="AN31" i="1" s="1"/>
  <c r="AO31" i="1" s="1"/>
  <c r="AM39" i="1"/>
  <c r="AN39" i="1" s="1"/>
  <c r="AO39" i="1" s="1"/>
  <c r="AM24" i="1"/>
  <c r="AN24" i="1" s="1"/>
  <c r="AO24" i="1" s="1"/>
  <c r="AM32" i="1"/>
  <c r="AN32" i="1" s="1"/>
  <c r="AO32" i="1" s="1"/>
  <c r="AM34" i="1"/>
  <c r="AN34" i="1" s="1"/>
  <c r="AO34" i="1" s="1"/>
  <c r="AR16" i="1"/>
  <c r="AS16" i="1" s="1"/>
  <c r="AT16" i="1" s="1"/>
  <c r="AR40" i="1"/>
  <c r="AS40" i="1" s="1"/>
  <c r="AT40" i="1" s="1"/>
  <c r="AR17" i="1"/>
  <c r="AS17" i="1" s="1"/>
  <c r="AT17" i="1" s="1"/>
  <c r="AR25" i="1"/>
  <c r="AS25" i="1" s="1"/>
  <c r="AT25" i="1" s="1"/>
  <c r="AR18" i="1"/>
  <c r="AS18" i="1" s="1"/>
  <c r="AT18" i="1" s="1"/>
  <c r="AR26" i="1"/>
  <c r="AS26" i="1" s="1"/>
  <c r="AT26" i="1" s="1"/>
  <c r="AR34" i="1"/>
  <c r="AS34" i="1" s="1"/>
  <c r="AT34" i="1" s="1"/>
  <c r="AR42" i="1"/>
  <c r="AS42" i="1" s="1"/>
  <c r="AT42" i="1" s="1"/>
  <c r="AR43" i="1"/>
  <c r="AS43" i="1" s="1"/>
  <c r="AT43" i="1" s="1"/>
  <c r="AR20" i="1"/>
  <c r="AS20" i="1" s="1"/>
  <c r="AT20" i="1" s="1"/>
  <c r="AR36" i="1"/>
  <c r="AS36" i="1" s="1"/>
  <c r="AT36" i="1" s="1"/>
  <c r="AR13" i="1"/>
  <c r="AS13" i="1" s="1"/>
  <c r="AT13" i="1" s="1"/>
  <c r="AU13" i="1" s="1"/>
  <c r="AR45" i="1"/>
  <c r="AS45" i="1" s="1"/>
  <c r="AT45" i="1" s="1"/>
  <c r="AR33" i="1"/>
  <c r="AS33" i="1" s="1"/>
  <c r="AT33" i="1" s="1"/>
  <c r="AR19" i="1"/>
  <c r="AS19" i="1" s="1"/>
  <c r="AT19" i="1" s="1"/>
  <c r="AR27" i="1"/>
  <c r="AS27" i="1" s="1"/>
  <c r="AT27" i="1" s="1"/>
  <c r="AR35" i="1"/>
  <c r="AS35" i="1" s="1"/>
  <c r="AT35" i="1" s="1"/>
  <c r="AR28" i="1"/>
  <c r="AS28" i="1" s="1"/>
  <c r="AT28" i="1" s="1"/>
  <c r="AR44" i="1"/>
  <c r="AS44" i="1" s="1"/>
  <c r="AT44" i="1" s="1"/>
  <c r="AR21" i="1"/>
  <c r="AS21" i="1" s="1"/>
  <c r="AT21" i="1" s="1"/>
  <c r="AR24" i="1"/>
  <c r="AS24" i="1" s="1"/>
  <c r="AT24" i="1" s="1"/>
  <c r="AR37" i="1"/>
  <c r="AS37" i="1" s="1"/>
  <c r="AT37" i="1" s="1"/>
  <c r="AR29" i="1"/>
  <c r="AS29" i="1" s="1"/>
  <c r="AT29" i="1" s="1"/>
  <c r="AR41" i="1"/>
  <c r="AS41" i="1" s="1"/>
  <c r="AT41" i="1" s="1"/>
  <c r="AR14" i="1"/>
  <c r="AS14" i="1" s="1"/>
  <c r="AT14" i="1" s="1"/>
  <c r="AR22" i="1"/>
  <c r="AR30" i="1"/>
  <c r="AS30" i="1" s="1"/>
  <c r="AT30" i="1" s="1"/>
  <c r="AR38" i="1"/>
  <c r="AS38" i="1" s="1"/>
  <c r="AT38" i="1" s="1"/>
  <c r="AR46" i="1"/>
  <c r="AS46" i="1" s="1"/>
  <c r="AT46" i="1" s="1"/>
  <c r="AR15" i="1"/>
  <c r="AS15" i="1" s="1"/>
  <c r="AT15" i="1" s="1"/>
  <c r="AR23" i="1"/>
  <c r="AS23" i="1" s="1"/>
  <c r="AT23" i="1" s="1"/>
  <c r="AR31" i="1"/>
  <c r="AS31" i="1" s="1"/>
  <c r="AT31" i="1" s="1"/>
  <c r="AR39" i="1"/>
  <c r="AS39" i="1" s="1"/>
  <c r="AT39" i="1" s="1"/>
  <c r="AR32" i="1"/>
  <c r="AS32" i="1" s="1"/>
  <c r="AT32" i="1" s="1"/>
  <c r="AW16" i="1"/>
  <c r="AX16" i="1" s="1"/>
  <c r="AY16" i="1" s="1"/>
  <c r="AW32" i="1"/>
  <c r="AX32" i="1" s="1"/>
  <c r="AY32" i="1" s="1"/>
  <c r="AW30" i="1"/>
  <c r="AX30" i="1" s="1"/>
  <c r="AY30" i="1" s="1"/>
  <c r="AW17" i="1"/>
  <c r="AX17" i="1" s="1"/>
  <c r="AY17" i="1" s="1"/>
  <c r="AW25" i="1"/>
  <c r="AX25" i="1" s="1"/>
  <c r="AY25" i="1" s="1"/>
  <c r="AW33" i="1"/>
  <c r="AX33" i="1" s="1"/>
  <c r="AY33" i="1" s="1"/>
  <c r="AW41" i="1"/>
  <c r="AX41" i="1" s="1"/>
  <c r="AY41" i="1" s="1"/>
  <c r="AW37" i="1"/>
  <c r="AW14" i="1"/>
  <c r="AX14" i="1" s="1"/>
  <c r="AY14" i="1" s="1"/>
  <c r="AW18" i="1"/>
  <c r="AX18" i="1" s="1"/>
  <c r="AY18" i="1" s="1"/>
  <c r="AW26" i="1"/>
  <c r="AX26" i="1" s="1"/>
  <c r="AY26" i="1" s="1"/>
  <c r="AW34" i="1"/>
  <c r="AX34" i="1" s="1"/>
  <c r="AY34" i="1" s="1"/>
  <c r="AW42" i="1"/>
  <c r="AX42" i="1" s="1"/>
  <c r="AY42" i="1" s="1"/>
  <c r="AW13" i="1"/>
  <c r="AX13" i="1" s="1"/>
  <c r="AW45" i="1"/>
  <c r="AX45" i="1" s="1"/>
  <c r="AY45" i="1" s="1"/>
  <c r="AW19" i="1"/>
  <c r="AW27" i="1"/>
  <c r="AX27" i="1" s="1"/>
  <c r="AY27" i="1" s="1"/>
  <c r="AW35" i="1"/>
  <c r="AX35" i="1" s="1"/>
  <c r="AY35" i="1" s="1"/>
  <c r="AW43" i="1"/>
  <c r="AX43" i="1" s="1"/>
  <c r="AY43" i="1" s="1"/>
  <c r="AW21" i="1"/>
  <c r="AX21" i="1" s="1"/>
  <c r="AY21" i="1" s="1"/>
  <c r="AW46" i="1"/>
  <c r="AW20" i="1"/>
  <c r="AX20" i="1" s="1"/>
  <c r="AY20" i="1" s="1"/>
  <c r="AW28" i="1"/>
  <c r="AX28" i="1" s="1"/>
  <c r="AY28" i="1" s="1"/>
  <c r="AW36" i="1"/>
  <c r="AW44" i="1"/>
  <c r="AX44" i="1" s="1"/>
  <c r="AY44" i="1" s="1"/>
  <c r="AW29" i="1"/>
  <c r="AX29" i="1" s="1"/>
  <c r="AY29" i="1" s="1"/>
  <c r="AW22" i="1"/>
  <c r="AW15" i="1"/>
  <c r="AX15" i="1" s="1"/>
  <c r="AY15" i="1" s="1"/>
  <c r="AW23" i="1"/>
  <c r="AX23" i="1" s="1"/>
  <c r="AY23" i="1" s="1"/>
  <c r="AW31" i="1"/>
  <c r="AX31" i="1" s="1"/>
  <c r="AY31" i="1" s="1"/>
  <c r="AW39" i="1"/>
  <c r="AX39" i="1" s="1"/>
  <c r="AY39" i="1" s="1"/>
  <c r="AW24" i="1"/>
  <c r="AW40" i="1"/>
  <c r="AX40" i="1" s="1"/>
  <c r="AY40" i="1" s="1"/>
  <c r="AW38" i="1"/>
  <c r="AX38" i="1" s="1"/>
  <c r="AY38" i="1" s="1"/>
  <c r="BB14" i="1"/>
  <c r="BC14" i="1" s="1"/>
  <c r="BD14" i="1" s="1"/>
  <c r="BB22" i="1"/>
  <c r="BB30" i="1"/>
  <c r="BC30" i="1" s="1"/>
  <c r="BD30" i="1" s="1"/>
  <c r="BB38" i="1"/>
  <c r="BC38" i="1" s="1"/>
  <c r="BD38" i="1" s="1"/>
  <c r="BB15" i="1"/>
  <c r="BC15" i="1" s="1"/>
  <c r="BD15" i="1" s="1"/>
  <c r="BB23" i="1"/>
  <c r="BC23" i="1" s="1"/>
  <c r="BD23" i="1" s="1"/>
  <c r="BB31" i="1"/>
  <c r="BC31" i="1" s="1"/>
  <c r="BD31" i="1" s="1"/>
  <c r="BB39" i="1"/>
  <c r="BC39" i="1" s="1"/>
  <c r="BD39" i="1" s="1"/>
  <c r="BB32" i="1"/>
  <c r="BC32" i="1" s="1"/>
  <c r="BD32" i="1" s="1"/>
  <c r="BB17" i="1"/>
  <c r="BC17" i="1" s="1"/>
  <c r="BD17" i="1" s="1"/>
  <c r="BB33" i="1"/>
  <c r="BC33" i="1" s="1"/>
  <c r="BD33" i="1" s="1"/>
  <c r="BB34" i="1"/>
  <c r="BC34" i="1" s="1"/>
  <c r="BD34" i="1" s="1"/>
  <c r="BB37" i="1"/>
  <c r="BC37" i="1" s="1"/>
  <c r="BD37" i="1" s="1"/>
  <c r="BB16" i="1"/>
  <c r="BC16" i="1" s="1"/>
  <c r="BD16" i="1" s="1"/>
  <c r="BB24" i="1"/>
  <c r="BC24" i="1" s="1"/>
  <c r="BD24" i="1" s="1"/>
  <c r="BB40" i="1"/>
  <c r="BC40" i="1" s="1"/>
  <c r="BD40" i="1" s="1"/>
  <c r="BB25" i="1"/>
  <c r="BC25" i="1" s="1"/>
  <c r="BD25" i="1" s="1"/>
  <c r="BB41" i="1"/>
  <c r="BC41" i="1" s="1"/>
  <c r="BD41" i="1" s="1"/>
  <c r="BB21" i="1"/>
  <c r="BC21" i="1" s="1"/>
  <c r="BD21" i="1" s="1"/>
  <c r="BB45" i="1"/>
  <c r="BC45" i="1" s="1"/>
  <c r="BD45" i="1" s="1"/>
  <c r="BB18" i="1"/>
  <c r="BC18" i="1" s="1"/>
  <c r="BD18" i="1" s="1"/>
  <c r="BB26" i="1"/>
  <c r="BC26" i="1" s="1"/>
  <c r="BD26" i="1" s="1"/>
  <c r="BB42" i="1"/>
  <c r="BC42" i="1" s="1"/>
  <c r="BD42" i="1" s="1"/>
  <c r="BB46" i="1"/>
  <c r="BC46" i="1" s="1"/>
  <c r="BD46" i="1" s="1"/>
  <c r="BB19" i="1"/>
  <c r="BC19" i="1" s="1"/>
  <c r="BD19" i="1" s="1"/>
  <c r="BB27" i="1"/>
  <c r="BC27" i="1" s="1"/>
  <c r="BD27" i="1" s="1"/>
  <c r="BB35" i="1"/>
  <c r="BC35" i="1" s="1"/>
  <c r="BD35" i="1" s="1"/>
  <c r="BB43" i="1"/>
  <c r="BC43" i="1" s="1"/>
  <c r="BD43" i="1" s="1"/>
  <c r="BB20" i="1"/>
  <c r="BC20" i="1" s="1"/>
  <c r="BD20" i="1" s="1"/>
  <c r="BB28" i="1"/>
  <c r="BC28" i="1" s="1"/>
  <c r="BD28" i="1" s="1"/>
  <c r="BB36" i="1"/>
  <c r="BC36" i="1" s="1"/>
  <c r="BD36" i="1" s="1"/>
  <c r="BB44" i="1"/>
  <c r="BC44" i="1" s="1"/>
  <c r="BD44" i="1" s="1"/>
  <c r="BB13" i="1"/>
  <c r="BC13" i="1" s="1"/>
  <c r="BD13" i="1" s="1"/>
  <c r="BE13" i="1" s="1"/>
  <c r="BB29" i="1"/>
  <c r="BC29" i="1" s="1"/>
  <c r="BD29" i="1" s="1"/>
  <c r="D90" i="8" l="1"/>
  <c r="Y13" i="12"/>
  <c r="AM13" i="12"/>
  <c r="O13" i="12"/>
  <c r="S13" i="12"/>
  <c r="V13" i="12"/>
  <c r="C54" i="8"/>
  <c r="C55" i="8"/>
  <c r="AF170" i="1"/>
  <c r="Q141" i="1"/>
  <c r="AA134" i="1"/>
  <c r="G33" i="8"/>
  <c r="N13" i="12"/>
  <c r="Q53" i="1"/>
  <c r="D31" i="8"/>
  <c r="J53" i="1"/>
  <c r="BJ22" i="1"/>
  <c r="BJ23" i="1" s="1"/>
  <c r="BJ24" i="1" s="1"/>
  <c r="BJ25" i="1" s="1"/>
  <c r="BJ26" i="1" s="1"/>
  <c r="BJ27" i="1" s="1"/>
  <c r="BJ28" i="1" s="1"/>
  <c r="BJ29" i="1" s="1"/>
  <c r="BJ30" i="1" s="1"/>
  <c r="BJ31" i="1" s="1"/>
  <c r="BJ32" i="1" s="1"/>
  <c r="BJ33" i="1" s="1"/>
  <c r="BJ34" i="1" s="1"/>
  <c r="BJ35" i="1" s="1"/>
  <c r="BJ36" i="1" s="1"/>
  <c r="BJ37" i="1" s="1"/>
  <c r="BJ38" i="1" s="1"/>
  <c r="BJ39" i="1" s="1"/>
  <c r="BJ40" i="1" s="1"/>
  <c r="BJ41" i="1" s="1"/>
  <c r="BJ42" i="1" s="1"/>
  <c r="BJ43" i="1" s="1"/>
  <c r="BJ44" i="1" s="1"/>
  <c r="BJ45" i="1" s="1"/>
  <c r="BJ46" i="1" s="1"/>
  <c r="Q103" i="1"/>
  <c r="AA97" i="1"/>
  <c r="J32" i="8" s="1"/>
  <c r="AY13" i="1"/>
  <c r="AZ13" i="1" s="1"/>
  <c r="BE14" i="1"/>
  <c r="BE15" i="1" s="1"/>
  <c r="BE16" i="1" s="1"/>
  <c r="BE17" i="1" s="1"/>
  <c r="BE18" i="1" s="1"/>
  <c r="BE19" i="1" s="1"/>
  <c r="BE20" i="1" s="1"/>
  <c r="BE21" i="1" s="1"/>
  <c r="V54" i="1"/>
  <c r="AS22" i="1"/>
  <c r="AT22" i="1" s="1"/>
  <c r="AN22" i="1"/>
  <c r="AO22" i="1" s="1"/>
  <c r="AD22" i="1"/>
  <c r="AE22" i="1" s="1"/>
  <c r="BC22" i="1"/>
  <c r="BD22" i="1" s="1"/>
  <c r="AI22" i="1"/>
  <c r="AJ22" i="1" s="1"/>
  <c r="AX22" i="1"/>
  <c r="AY22" i="1" s="1"/>
  <c r="X17" i="1"/>
  <c r="Y17" i="1" s="1"/>
  <c r="Z17" i="1" s="1"/>
  <c r="X25" i="1"/>
  <c r="Y25" i="1" s="1"/>
  <c r="Z25" i="1" s="1"/>
  <c r="X33" i="1"/>
  <c r="Y33" i="1" s="1"/>
  <c r="Z33" i="1" s="1"/>
  <c r="X41" i="1"/>
  <c r="Y41" i="1" s="1"/>
  <c r="Z41" i="1" s="1"/>
  <c r="X42" i="1"/>
  <c r="Y42" i="1" s="1"/>
  <c r="Z42" i="1" s="1"/>
  <c r="X19" i="1"/>
  <c r="Y19" i="1" s="1"/>
  <c r="Z19" i="1" s="1"/>
  <c r="X27" i="1"/>
  <c r="Y27" i="1" s="1"/>
  <c r="Z27" i="1" s="1"/>
  <c r="X35" i="1"/>
  <c r="Y35" i="1" s="1"/>
  <c r="Z35" i="1" s="1"/>
  <c r="X43" i="1"/>
  <c r="Y43" i="1" s="1"/>
  <c r="Z43" i="1" s="1"/>
  <c r="X20" i="1"/>
  <c r="Y20" i="1" s="1"/>
  <c r="Z20" i="1" s="1"/>
  <c r="X28" i="1"/>
  <c r="Y28" i="1" s="1"/>
  <c r="Z28" i="1" s="1"/>
  <c r="X36" i="1"/>
  <c r="Y36" i="1" s="1"/>
  <c r="Z36" i="1" s="1"/>
  <c r="X44" i="1"/>
  <c r="Y44" i="1" s="1"/>
  <c r="Z44" i="1" s="1"/>
  <c r="X37" i="1"/>
  <c r="Y37" i="1" s="1"/>
  <c r="Z37" i="1" s="1"/>
  <c r="X18" i="1"/>
  <c r="Y18" i="1" s="1"/>
  <c r="Z18" i="1" s="1"/>
  <c r="X13" i="1"/>
  <c r="Y13" i="1" s="1"/>
  <c r="Z13" i="1" s="1"/>
  <c r="AA13" i="1" s="1"/>
  <c r="X21" i="1"/>
  <c r="Y21" i="1" s="1"/>
  <c r="Z21" i="1" s="1"/>
  <c r="X29" i="1"/>
  <c r="Y29" i="1" s="1"/>
  <c r="Z29" i="1" s="1"/>
  <c r="X45" i="1"/>
  <c r="Y45" i="1" s="1"/>
  <c r="Z45" i="1" s="1"/>
  <c r="X14" i="1"/>
  <c r="Y14" i="1" s="1"/>
  <c r="Z14" i="1" s="1"/>
  <c r="X22" i="1"/>
  <c r="X30" i="1"/>
  <c r="Y30" i="1" s="1"/>
  <c r="Z30" i="1" s="1"/>
  <c r="X38" i="1"/>
  <c r="Y38" i="1" s="1"/>
  <c r="Z38" i="1" s="1"/>
  <c r="X46" i="1"/>
  <c r="Y46" i="1" s="1"/>
  <c r="Z46" i="1" s="1"/>
  <c r="X34" i="1"/>
  <c r="Y34" i="1" s="1"/>
  <c r="Z34" i="1" s="1"/>
  <c r="X15" i="1"/>
  <c r="Y15" i="1" s="1"/>
  <c r="Z15" i="1" s="1"/>
  <c r="X23" i="1"/>
  <c r="Y23" i="1" s="1"/>
  <c r="Z23" i="1" s="1"/>
  <c r="X39" i="1"/>
  <c r="Y39" i="1" s="1"/>
  <c r="Z39" i="1" s="1"/>
  <c r="X16" i="1"/>
  <c r="Y16" i="1" s="1"/>
  <c r="Z16" i="1" s="1"/>
  <c r="X24" i="1"/>
  <c r="Y24" i="1" s="1"/>
  <c r="Z24" i="1" s="1"/>
  <c r="X32" i="1"/>
  <c r="Y32" i="1" s="1"/>
  <c r="Z32" i="1" s="1"/>
  <c r="X40" i="1"/>
  <c r="Y40" i="1" s="1"/>
  <c r="Z40" i="1" s="1"/>
  <c r="X26" i="1"/>
  <c r="Y26" i="1" s="1"/>
  <c r="Z26" i="1" s="1"/>
  <c r="X31" i="1"/>
  <c r="Y31" i="1" s="1"/>
  <c r="Z31" i="1" s="1"/>
  <c r="AX36" i="1"/>
  <c r="AY36" i="1" s="1"/>
  <c r="AX19" i="1"/>
  <c r="AY19" i="1" s="1"/>
  <c r="AX46" i="1"/>
  <c r="AY46" i="1" s="1"/>
  <c r="AX24" i="1"/>
  <c r="AY24" i="1" s="1"/>
  <c r="AX37" i="1"/>
  <c r="AY37" i="1" s="1"/>
  <c r="AN13" i="12" l="1"/>
  <c r="AF171" i="1"/>
  <c r="E34" i="8"/>
  <c r="AA135" i="1"/>
  <c r="H33" i="8"/>
  <c r="Q142" i="1"/>
  <c r="Q54" i="1"/>
  <c r="E31" i="8"/>
  <c r="J54" i="1"/>
  <c r="BE22" i="1"/>
  <c r="BE23" i="1" s="1"/>
  <c r="BE24" i="1" s="1"/>
  <c r="BE25" i="1" s="1"/>
  <c r="BE26" i="1" s="1"/>
  <c r="BE27" i="1" s="1"/>
  <c r="BE28" i="1" s="1"/>
  <c r="BE29" i="1" s="1"/>
  <c r="BE30" i="1" s="1"/>
  <c r="BE31" i="1" s="1"/>
  <c r="BE32" i="1" s="1"/>
  <c r="BE33" i="1" s="1"/>
  <c r="BE34" i="1" s="1"/>
  <c r="BE35" i="1" s="1"/>
  <c r="BE36" i="1" s="1"/>
  <c r="BE37" i="1" s="1"/>
  <c r="BE38" i="1" s="1"/>
  <c r="BE39" i="1" s="1"/>
  <c r="BE40" i="1" s="1"/>
  <c r="BE41" i="1" s="1"/>
  <c r="BE42" i="1" s="1"/>
  <c r="BE43" i="1" s="1"/>
  <c r="BE44" i="1" s="1"/>
  <c r="BE45" i="1" s="1"/>
  <c r="BE46" i="1" s="1"/>
  <c r="AA98" i="1"/>
  <c r="K32" i="8" s="1"/>
  <c r="Q104" i="1"/>
  <c r="V55" i="1"/>
  <c r="Y22" i="1"/>
  <c r="Z22" i="1" s="1"/>
  <c r="AF172" i="1" l="1"/>
  <c r="F34" i="8"/>
  <c r="Q143" i="1"/>
  <c r="AA136" i="1"/>
  <c r="I33" i="8"/>
  <c r="F31" i="8"/>
  <c r="Q55" i="1"/>
  <c r="J55" i="1"/>
  <c r="Q105" i="1"/>
  <c r="AA99" i="1"/>
  <c r="L32" i="8" s="1"/>
  <c r="V56" i="1"/>
  <c r="F19" i="1"/>
  <c r="F27" i="1"/>
  <c r="F35" i="1"/>
  <c r="F43" i="1"/>
  <c r="F21" i="1"/>
  <c r="F37" i="1"/>
  <c r="F14" i="1"/>
  <c r="G14" i="1" s="1"/>
  <c r="F30" i="1"/>
  <c r="F46" i="1"/>
  <c r="F15" i="1"/>
  <c r="F31" i="1"/>
  <c r="F20" i="1"/>
  <c r="F28" i="1"/>
  <c r="F36" i="1"/>
  <c r="F44" i="1"/>
  <c r="F13" i="1"/>
  <c r="F29" i="1"/>
  <c r="F45" i="1"/>
  <c r="F22" i="1"/>
  <c r="F38" i="1"/>
  <c r="F23" i="1"/>
  <c r="F39" i="1"/>
  <c r="F34" i="1"/>
  <c r="F16" i="1"/>
  <c r="F24" i="1"/>
  <c r="F32" i="1"/>
  <c r="F40" i="1"/>
  <c r="F17" i="1"/>
  <c r="F25" i="1"/>
  <c r="F33" i="1"/>
  <c r="F41" i="1"/>
  <c r="F18" i="1"/>
  <c r="F26" i="1"/>
  <c r="F42" i="1"/>
  <c r="AF173" i="1" l="1"/>
  <c r="G34" i="8"/>
  <c r="AA137" i="1"/>
  <c r="J33" i="8"/>
  <c r="Q144" i="1"/>
  <c r="Q56" i="1"/>
  <c r="G31" i="8"/>
  <c r="J56" i="1"/>
  <c r="AA100" i="1"/>
  <c r="M32" i="8" s="1"/>
  <c r="Q106" i="1"/>
  <c r="V57" i="1"/>
  <c r="G12" i="1"/>
  <c r="H12" i="1" s="1"/>
  <c r="G24" i="1"/>
  <c r="H24" i="1" s="1"/>
  <c r="I24" i="1" s="1"/>
  <c r="O60" i="8" s="1"/>
  <c r="G15" i="1"/>
  <c r="H15" i="1" s="1"/>
  <c r="I15" i="1" s="1"/>
  <c r="F60" i="8" s="1"/>
  <c r="G18" i="1"/>
  <c r="H18" i="1" s="1"/>
  <c r="I18" i="1" s="1"/>
  <c r="I60" i="8" s="1"/>
  <c r="G13" i="1"/>
  <c r="H13" i="1" s="1"/>
  <c r="I13" i="1" s="1"/>
  <c r="D60" i="8" s="1"/>
  <c r="G19" i="1"/>
  <c r="H19" i="1" s="1"/>
  <c r="I19" i="1" s="1"/>
  <c r="J60" i="8" s="1"/>
  <c r="G41" i="1"/>
  <c r="H41" i="1" s="1"/>
  <c r="I41" i="1" s="1"/>
  <c r="AF60" i="8" s="1"/>
  <c r="G34" i="1"/>
  <c r="H34" i="1" s="1"/>
  <c r="I34" i="1" s="1"/>
  <c r="Y60" i="8" s="1"/>
  <c r="G44" i="1"/>
  <c r="H44" i="1" s="1"/>
  <c r="I44" i="1" s="1"/>
  <c r="AI60" i="8" s="1"/>
  <c r="G30" i="1"/>
  <c r="H30" i="1" s="1"/>
  <c r="I30" i="1" s="1"/>
  <c r="U60" i="8" s="1"/>
  <c r="G26" i="1"/>
  <c r="H26" i="1" s="1"/>
  <c r="I26" i="1" s="1"/>
  <c r="Q60" i="8" s="1"/>
  <c r="G29" i="1"/>
  <c r="H29" i="1" s="1"/>
  <c r="I29" i="1" s="1"/>
  <c r="T60" i="8" s="1"/>
  <c r="G27" i="1"/>
  <c r="H27" i="1" s="1"/>
  <c r="I27" i="1" s="1"/>
  <c r="R60" i="8" s="1"/>
  <c r="G16" i="1"/>
  <c r="H16" i="1" s="1"/>
  <c r="I16" i="1" s="1"/>
  <c r="G60" i="8" s="1"/>
  <c r="G46" i="1"/>
  <c r="H46" i="1" s="1"/>
  <c r="I46" i="1" s="1"/>
  <c r="AK60" i="8" s="1"/>
  <c r="G33" i="1"/>
  <c r="H33" i="1" s="1"/>
  <c r="I33" i="1" s="1"/>
  <c r="X60" i="8" s="1"/>
  <c r="G39" i="1"/>
  <c r="H39" i="1" s="1"/>
  <c r="I39" i="1" s="1"/>
  <c r="AD60" i="8" s="1"/>
  <c r="G36" i="1"/>
  <c r="H36" i="1" s="1"/>
  <c r="I36" i="1" s="1"/>
  <c r="AA60" i="8" s="1"/>
  <c r="H14" i="1"/>
  <c r="I14" i="1" s="1"/>
  <c r="E60" i="8" s="1"/>
  <c r="G25" i="1"/>
  <c r="H25" i="1" s="1"/>
  <c r="I25" i="1" s="1"/>
  <c r="P60" i="8" s="1"/>
  <c r="G28" i="1"/>
  <c r="H28" i="1" s="1"/>
  <c r="I28" i="1" s="1"/>
  <c r="S60" i="8" s="1"/>
  <c r="G17" i="1"/>
  <c r="H17" i="1" s="1"/>
  <c r="I17" i="1" s="1"/>
  <c r="H60" i="8" s="1"/>
  <c r="G20" i="1"/>
  <c r="H20" i="1" s="1"/>
  <c r="I20" i="1" s="1"/>
  <c r="K60" i="8" s="1"/>
  <c r="G21" i="1"/>
  <c r="H21" i="1" s="1"/>
  <c r="I21" i="1" s="1"/>
  <c r="L60" i="8" s="1"/>
  <c r="G40" i="1"/>
  <c r="H40" i="1" s="1"/>
  <c r="I40" i="1" s="1"/>
  <c r="AE60" i="8" s="1"/>
  <c r="G22" i="1"/>
  <c r="H22" i="1" s="1"/>
  <c r="I22" i="1" s="1"/>
  <c r="M60" i="8" s="1"/>
  <c r="G43" i="1"/>
  <c r="H43" i="1" s="1"/>
  <c r="I43" i="1" s="1"/>
  <c r="AH60" i="8" s="1"/>
  <c r="G23" i="1"/>
  <c r="H23" i="1" s="1"/>
  <c r="I23" i="1" s="1"/>
  <c r="N60" i="8" s="1"/>
  <c r="G37" i="1"/>
  <c r="H37" i="1" s="1"/>
  <c r="I37" i="1" s="1"/>
  <c r="AB60" i="8" s="1"/>
  <c r="G38" i="1"/>
  <c r="H38" i="1" s="1"/>
  <c r="I38" i="1" s="1"/>
  <c r="AC60" i="8" s="1"/>
  <c r="G42" i="1"/>
  <c r="H42" i="1" s="1"/>
  <c r="I42" i="1" s="1"/>
  <c r="AG60" i="8" s="1"/>
  <c r="G32" i="1"/>
  <c r="H32" i="1" s="1"/>
  <c r="I32" i="1" s="1"/>
  <c r="W60" i="8" s="1"/>
  <c r="G45" i="1"/>
  <c r="H45" i="1" s="1"/>
  <c r="I45" i="1" s="1"/>
  <c r="AJ60" i="8" s="1"/>
  <c r="G31" i="1"/>
  <c r="H31" i="1" s="1"/>
  <c r="I31" i="1" s="1"/>
  <c r="V60" i="8" s="1"/>
  <c r="G35" i="1"/>
  <c r="H35" i="1" s="1"/>
  <c r="I35" i="1" s="1"/>
  <c r="Z60" i="8" s="1"/>
  <c r="S31" i="1"/>
  <c r="T31" i="1" s="1"/>
  <c r="U31" i="1" s="1"/>
  <c r="N31" i="1"/>
  <c r="O31" i="1" s="1"/>
  <c r="P31" i="1" s="1"/>
  <c r="AF174" i="1" l="1"/>
  <c r="H34" i="8"/>
  <c r="Q145" i="1"/>
  <c r="AA138" i="1"/>
  <c r="K33" i="8"/>
  <c r="Q57" i="1"/>
  <c r="H31" i="8"/>
  <c r="V6" i="8"/>
  <c r="V66" i="8" s="1"/>
  <c r="Z39" i="11" s="1"/>
  <c r="I12" i="1"/>
  <c r="J57" i="1"/>
  <c r="Q107" i="1"/>
  <c r="AA101" i="1"/>
  <c r="N32" i="8" s="1"/>
  <c r="V58" i="1"/>
  <c r="S21" i="1"/>
  <c r="T21" i="1" s="1"/>
  <c r="U21" i="1" s="1"/>
  <c r="S46" i="1"/>
  <c r="T46" i="1" s="1"/>
  <c r="U46" i="1" s="1"/>
  <c r="S43" i="1"/>
  <c r="T43" i="1" s="1"/>
  <c r="U43" i="1" s="1"/>
  <c r="S35" i="1"/>
  <c r="T35" i="1" s="1"/>
  <c r="U35" i="1" s="1"/>
  <c r="S22" i="1"/>
  <c r="S36" i="1"/>
  <c r="T36" i="1" s="1"/>
  <c r="U36" i="1" s="1"/>
  <c r="S33" i="1"/>
  <c r="T33" i="1" s="1"/>
  <c r="U33" i="1" s="1"/>
  <c r="S34" i="1"/>
  <c r="T34" i="1" s="1"/>
  <c r="U34" i="1" s="1"/>
  <c r="S14" i="1"/>
  <c r="T14" i="1" s="1"/>
  <c r="U14" i="1" s="1"/>
  <c r="S28" i="1"/>
  <c r="T28" i="1" s="1"/>
  <c r="U28" i="1" s="1"/>
  <c r="S16" i="1"/>
  <c r="T16" i="1" s="1"/>
  <c r="U16" i="1" s="1"/>
  <c r="S20" i="1"/>
  <c r="T20" i="1" s="1"/>
  <c r="U20" i="1" s="1"/>
  <c r="S25" i="1"/>
  <c r="T25" i="1" s="1"/>
  <c r="U25" i="1" s="1"/>
  <c r="S38" i="1"/>
  <c r="T38" i="1" s="1"/>
  <c r="U38" i="1" s="1"/>
  <c r="S41" i="1"/>
  <c r="T41" i="1" s="1"/>
  <c r="U41" i="1" s="1"/>
  <c r="S40" i="1"/>
  <c r="T40" i="1" s="1"/>
  <c r="U40" i="1" s="1"/>
  <c r="S30" i="1"/>
  <c r="T30" i="1" s="1"/>
  <c r="U30" i="1" s="1"/>
  <c r="S27" i="1"/>
  <c r="T27" i="1" s="1"/>
  <c r="U27" i="1" s="1"/>
  <c r="S17" i="1"/>
  <c r="T17" i="1" s="1"/>
  <c r="U17" i="1" s="1"/>
  <c r="S45" i="1"/>
  <c r="T45" i="1" s="1"/>
  <c r="U45" i="1" s="1"/>
  <c r="S29" i="1"/>
  <c r="T29" i="1" s="1"/>
  <c r="U29" i="1" s="1"/>
  <c r="S32" i="1"/>
  <c r="T32" i="1" s="1"/>
  <c r="U32" i="1" s="1"/>
  <c r="T13" i="1"/>
  <c r="U13" i="1" s="1"/>
  <c r="V13" i="1" s="1"/>
  <c r="S24" i="1"/>
  <c r="T24" i="1" s="1"/>
  <c r="U24" i="1" s="1"/>
  <c r="S39" i="1"/>
  <c r="T39" i="1" s="1"/>
  <c r="U39" i="1" s="1"/>
  <c r="S37" i="1"/>
  <c r="T37" i="1" s="1"/>
  <c r="U37" i="1" s="1"/>
  <c r="S19" i="1"/>
  <c r="T19" i="1" s="1"/>
  <c r="U19" i="1" s="1"/>
  <c r="S44" i="1"/>
  <c r="T44" i="1" s="1"/>
  <c r="U44" i="1" s="1"/>
  <c r="S23" i="1"/>
  <c r="T23" i="1" s="1"/>
  <c r="U23" i="1" s="1"/>
  <c r="S42" i="1"/>
  <c r="T42" i="1" s="1"/>
  <c r="U42" i="1" s="1"/>
  <c r="S15" i="1"/>
  <c r="T15" i="1" s="1"/>
  <c r="U15" i="1" s="1"/>
  <c r="S26" i="1"/>
  <c r="T26" i="1" s="1"/>
  <c r="U26" i="1" s="1"/>
  <c r="S18" i="1"/>
  <c r="T18" i="1" s="1"/>
  <c r="U18" i="1" s="1"/>
  <c r="N42" i="1"/>
  <c r="O42" i="1" s="1"/>
  <c r="P42" i="1" s="1"/>
  <c r="N24" i="1"/>
  <c r="O24" i="1" s="1"/>
  <c r="P24" i="1" s="1"/>
  <c r="N16" i="1"/>
  <c r="O16" i="1" s="1"/>
  <c r="P16" i="1" s="1"/>
  <c r="N38" i="1"/>
  <c r="O38" i="1" s="1"/>
  <c r="P38" i="1" s="1"/>
  <c r="N43" i="1"/>
  <c r="O43" i="1" s="1"/>
  <c r="P43" i="1" s="1"/>
  <c r="N34" i="1"/>
  <c r="O34" i="1" s="1"/>
  <c r="P34" i="1" s="1"/>
  <c r="N35" i="1"/>
  <c r="O35" i="1" s="1"/>
  <c r="P35" i="1" s="1"/>
  <c r="N26" i="1"/>
  <c r="O26" i="1" s="1"/>
  <c r="P26" i="1" s="1"/>
  <c r="N39" i="1"/>
  <c r="O39" i="1" s="1"/>
  <c r="P39" i="1" s="1"/>
  <c r="N28" i="1"/>
  <c r="O28" i="1" s="1"/>
  <c r="P28" i="1" s="1"/>
  <c r="N27" i="1"/>
  <c r="O27" i="1" s="1"/>
  <c r="P27" i="1" s="1"/>
  <c r="N18" i="1"/>
  <c r="O18" i="1" s="1"/>
  <c r="P18" i="1" s="1"/>
  <c r="N32" i="1"/>
  <c r="O32" i="1" s="1"/>
  <c r="P32" i="1" s="1"/>
  <c r="N23" i="1"/>
  <c r="O23" i="1" s="1"/>
  <c r="P23" i="1" s="1"/>
  <c r="N41" i="1"/>
  <c r="O41" i="1" s="1"/>
  <c r="P41" i="1" s="1"/>
  <c r="N15" i="1"/>
  <c r="O15" i="1" s="1"/>
  <c r="P15" i="1" s="1"/>
  <c r="N37" i="1"/>
  <c r="O37" i="1" s="1"/>
  <c r="P37" i="1" s="1"/>
  <c r="N46" i="1"/>
  <c r="O46" i="1" s="1"/>
  <c r="P46" i="1" s="1"/>
  <c r="O17" i="1"/>
  <c r="P17" i="1" s="1"/>
  <c r="N19" i="1"/>
  <c r="O19" i="1" s="1"/>
  <c r="P19" i="1" s="1"/>
  <c r="N33" i="1"/>
  <c r="O33" i="1" s="1"/>
  <c r="P33" i="1" s="1"/>
  <c r="N22" i="1"/>
  <c r="N44" i="1"/>
  <c r="O44" i="1" s="1"/>
  <c r="P44" i="1" s="1"/>
  <c r="N45" i="1"/>
  <c r="O45" i="1" s="1"/>
  <c r="P45" i="1" s="1"/>
  <c r="N30" i="1"/>
  <c r="O30" i="1" s="1"/>
  <c r="P30" i="1" s="1"/>
  <c r="N29" i="1"/>
  <c r="O29" i="1" s="1"/>
  <c r="P29" i="1" s="1"/>
  <c r="N14" i="1"/>
  <c r="O14" i="1" s="1"/>
  <c r="P14" i="1" s="1"/>
  <c r="N40" i="1"/>
  <c r="O40" i="1" s="1"/>
  <c r="P40" i="1" s="1"/>
  <c r="O13" i="1"/>
  <c r="P13" i="1" s="1"/>
  <c r="N36" i="1"/>
  <c r="O36" i="1" s="1"/>
  <c r="P36" i="1" s="1"/>
  <c r="N21" i="1"/>
  <c r="O21" i="1" s="1"/>
  <c r="P21" i="1" s="1"/>
  <c r="N25" i="1"/>
  <c r="O25" i="1" s="1"/>
  <c r="P25" i="1" s="1"/>
  <c r="N20" i="1"/>
  <c r="O20" i="1" s="1"/>
  <c r="P20" i="1" s="1"/>
  <c r="C60" i="8" l="1"/>
  <c r="C66" i="8"/>
  <c r="G39" i="11" s="1"/>
  <c r="E11" i="12" s="1"/>
  <c r="E53" i="12" s="1"/>
  <c r="AF175" i="1"/>
  <c r="I34" i="8"/>
  <c r="AA139" i="1"/>
  <c r="L33" i="8"/>
  <c r="Q146" i="1"/>
  <c r="V54" i="8"/>
  <c r="X11" i="12"/>
  <c r="Q58" i="1"/>
  <c r="I31" i="8"/>
  <c r="AG6" i="8"/>
  <c r="AG66" i="8" s="1"/>
  <c r="AK39" i="11" s="1"/>
  <c r="AF6" i="8"/>
  <c r="AF66" i="8" s="1"/>
  <c r="AJ39" i="11" s="1"/>
  <c r="D6" i="8"/>
  <c r="D66" i="8" s="1"/>
  <c r="AC6" i="8"/>
  <c r="AC66" i="8" s="1"/>
  <c r="AG39" i="11" s="1"/>
  <c r="I6" i="8"/>
  <c r="I66" i="8" s="1"/>
  <c r="M39" i="11" s="1"/>
  <c r="S6" i="8"/>
  <c r="S66" i="8" s="1"/>
  <c r="W39" i="11" s="1"/>
  <c r="P6" i="8"/>
  <c r="P66" i="8" s="1"/>
  <c r="T39" i="11" s="1"/>
  <c r="AJ6" i="8"/>
  <c r="AJ66" i="8" s="1"/>
  <c r="AN39" i="11" s="1"/>
  <c r="F6" i="8"/>
  <c r="F66" i="8" s="1"/>
  <c r="J39" i="11" s="1"/>
  <c r="Q6" i="8"/>
  <c r="Q66" i="8" s="1"/>
  <c r="U39" i="11" s="1"/>
  <c r="AI6" i="8"/>
  <c r="AI66" i="8" s="1"/>
  <c r="AM39" i="11" s="1"/>
  <c r="Z6" i="8"/>
  <c r="Z66" i="8" s="1"/>
  <c r="AD39" i="11" s="1"/>
  <c r="AA6" i="8"/>
  <c r="AA66" i="8" s="1"/>
  <c r="AE39" i="11" s="1"/>
  <c r="N6" i="8"/>
  <c r="N66" i="8" s="1"/>
  <c r="R39" i="11" s="1"/>
  <c r="Y6" i="8"/>
  <c r="Y66" i="8" s="1"/>
  <c r="AC39" i="11" s="1"/>
  <c r="L6" i="8"/>
  <c r="L66" i="8" s="1"/>
  <c r="P39" i="11" s="1"/>
  <c r="X6" i="8"/>
  <c r="X66" i="8" s="1"/>
  <c r="AB39" i="11" s="1"/>
  <c r="W6" i="8"/>
  <c r="W66" i="8" s="1"/>
  <c r="AA39" i="11" s="1"/>
  <c r="AH6" i="8"/>
  <c r="AH66" i="8" s="1"/>
  <c r="AL39" i="11" s="1"/>
  <c r="AE6" i="8"/>
  <c r="AE66" i="8" s="1"/>
  <c r="AI39" i="11" s="1"/>
  <c r="J6" i="8"/>
  <c r="J66" i="8" s="1"/>
  <c r="N39" i="11" s="1"/>
  <c r="E6" i="8"/>
  <c r="E66" i="8" s="1"/>
  <c r="I39" i="11" s="1"/>
  <c r="R6" i="8"/>
  <c r="R66" i="8" s="1"/>
  <c r="V39" i="11" s="1"/>
  <c r="G6" i="8"/>
  <c r="G66" i="8" s="1"/>
  <c r="K39" i="11" s="1"/>
  <c r="H6" i="8"/>
  <c r="H66" i="8" s="1"/>
  <c r="L39" i="11" s="1"/>
  <c r="T6" i="8"/>
  <c r="T66" i="8" s="1"/>
  <c r="X39" i="11" s="1"/>
  <c r="AK6" i="8"/>
  <c r="AK66" i="8" s="1"/>
  <c r="AO39" i="11" s="1"/>
  <c r="O6" i="8"/>
  <c r="O66" i="8" s="1"/>
  <c r="S39" i="11" s="1"/>
  <c r="K6" i="8"/>
  <c r="K66" i="8" s="1"/>
  <c r="O39" i="11" s="1"/>
  <c r="U6" i="8"/>
  <c r="U66" i="8" s="1"/>
  <c r="Y39" i="11" s="1"/>
  <c r="AB6" i="8"/>
  <c r="AB66" i="8" s="1"/>
  <c r="AF39" i="11" s="1"/>
  <c r="AD6" i="8"/>
  <c r="AD66" i="8" s="1"/>
  <c r="AH39" i="11" s="1"/>
  <c r="J12" i="1"/>
  <c r="C61" i="8" s="1"/>
  <c r="J58" i="1"/>
  <c r="AA102" i="1"/>
  <c r="O32" i="8" s="1"/>
  <c r="Q108" i="1"/>
  <c r="Q13" i="1"/>
  <c r="D30" i="8" s="1"/>
  <c r="V59" i="1"/>
  <c r="O22" i="1"/>
  <c r="P22" i="1" s="1"/>
  <c r="T22" i="1"/>
  <c r="U22" i="1" s="1"/>
  <c r="H39" i="11" l="1"/>
  <c r="F11" i="12" s="1"/>
  <c r="AM11" i="12"/>
  <c r="Y54" i="8"/>
  <c r="D55" i="8"/>
  <c r="AF176" i="1"/>
  <c r="J34" i="8"/>
  <c r="Q147" i="1"/>
  <c r="AA140" i="1"/>
  <c r="M33" i="8"/>
  <c r="O54" i="8"/>
  <c r="Q11" i="12"/>
  <c r="AE54" i="8"/>
  <c r="AG11" i="12"/>
  <c r="Z54" i="8"/>
  <c r="AB11" i="12"/>
  <c r="AC54" i="8"/>
  <c r="AE11" i="12"/>
  <c r="D54" i="8"/>
  <c r="W54" i="8"/>
  <c r="Y11" i="12"/>
  <c r="Q54" i="8"/>
  <c r="S11" i="12"/>
  <c r="AF54" i="8"/>
  <c r="AH11" i="12"/>
  <c r="AK54" i="8"/>
  <c r="T54" i="8"/>
  <c r="V11" i="12"/>
  <c r="H54" i="8"/>
  <c r="J11" i="12"/>
  <c r="X54" i="8"/>
  <c r="Z11" i="12"/>
  <c r="F54" i="8"/>
  <c r="H11" i="12"/>
  <c r="AG54" i="8"/>
  <c r="AI11" i="12"/>
  <c r="AI54" i="8"/>
  <c r="AK11" i="12"/>
  <c r="AD54" i="8"/>
  <c r="AF11" i="12"/>
  <c r="G54" i="8"/>
  <c r="I11" i="12"/>
  <c r="L54" i="8"/>
  <c r="N11" i="12"/>
  <c r="AJ54" i="8"/>
  <c r="AL11" i="12"/>
  <c r="AB54" i="8"/>
  <c r="AD11" i="12"/>
  <c r="R54" i="8"/>
  <c r="T11" i="12"/>
  <c r="AA11" i="12"/>
  <c r="P54" i="8"/>
  <c r="R11" i="12"/>
  <c r="AH54" i="8"/>
  <c r="AJ11" i="12"/>
  <c r="E54" i="8"/>
  <c r="G11" i="12"/>
  <c r="N54" i="8"/>
  <c r="P11" i="12"/>
  <c r="S54" i="8"/>
  <c r="U11" i="12"/>
  <c r="U54" i="8"/>
  <c r="W11" i="12"/>
  <c r="K54" i="8"/>
  <c r="M11" i="12"/>
  <c r="J54" i="8"/>
  <c r="L11" i="12"/>
  <c r="AA54" i="8"/>
  <c r="AC11" i="12"/>
  <c r="I54" i="8"/>
  <c r="K11" i="12"/>
  <c r="Q59" i="1"/>
  <c r="J31" i="8"/>
  <c r="M6" i="8"/>
  <c r="M66" i="8" s="1"/>
  <c r="Q39" i="11" s="1"/>
  <c r="J13" i="1"/>
  <c r="D61" i="8" s="1"/>
  <c r="J59" i="1"/>
  <c r="Q109" i="1"/>
  <c r="AA103" i="1"/>
  <c r="P32" i="8" s="1"/>
  <c r="V60" i="1"/>
  <c r="Q14" i="1"/>
  <c r="AZ14" i="1"/>
  <c r="AZ15" i="1" s="1"/>
  <c r="AZ16" i="1" s="1"/>
  <c r="AZ17" i="1" s="1"/>
  <c r="AZ18" i="1" s="1"/>
  <c r="AZ19" i="1" s="1"/>
  <c r="AZ20" i="1" s="1"/>
  <c r="AZ21" i="1" s="1"/>
  <c r="AZ22" i="1" s="1"/>
  <c r="AZ23" i="1" s="1"/>
  <c r="AZ24" i="1" s="1"/>
  <c r="AZ25" i="1" s="1"/>
  <c r="AZ26" i="1" s="1"/>
  <c r="AZ27" i="1" s="1"/>
  <c r="AZ28" i="1" s="1"/>
  <c r="AZ29" i="1" s="1"/>
  <c r="AZ30" i="1" s="1"/>
  <c r="AZ31" i="1" s="1"/>
  <c r="AZ32" i="1" s="1"/>
  <c r="AZ33" i="1" s="1"/>
  <c r="AZ34" i="1" s="1"/>
  <c r="AZ35" i="1" s="1"/>
  <c r="AZ36" i="1" s="1"/>
  <c r="AZ37" i="1" s="1"/>
  <c r="AZ38" i="1" s="1"/>
  <c r="AZ39" i="1" s="1"/>
  <c r="AZ40" i="1" s="1"/>
  <c r="AZ41" i="1" s="1"/>
  <c r="AZ42" i="1" s="1"/>
  <c r="AZ43" i="1" s="1"/>
  <c r="AZ44" i="1" s="1"/>
  <c r="AZ45" i="1" s="1"/>
  <c r="AZ46" i="1" s="1"/>
  <c r="AP14" i="1"/>
  <c r="AP15" i="1" s="1"/>
  <c r="AP16" i="1" s="1"/>
  <c r="AP17" i="1" s="1"/>
  <c r="AP18" i="1" s="1"/>
  <c r="AP19" i="1" s="1"/>
  <c r="AP20" i="1" s="1"/>
  <c r="AP21" i="1" s="1"/>
  <c r="AP22" i="1" s="1"/>
  <c r="AP23" i="1" s="1"/>
  <c r="AP24" i="1" s="1"/>
  <c r="AP25" i="1" s="1"/>
  <c r="AP26" i="1" s="1"/>
  <c r="AP27" i="1" s="1"/>
  <c r="AP28" i="1" s="1"/>
  <c r="AP29" i="1" s="1"/>
  <c r="AP30" i="1" s="1"/>
  <c r="AP31" i="1" s="1"/>
  <c r="AP32" i="1" s="1"/>
  <c r="AP33" i="1" s="1"/>
  <c r="AP34" i="1" s="1"/>
  <c r="AP35" i="1" s="1"/>
  <c r="AP36" i="1" s="1"/>
  <c r="AP37" i="1" s="1"/>
  <c r="AP38" i="1" s="1"/>
  <c r="AP39" i="1" s="1"/>
  <c r="AP40" i="1" s="1"/>
  <c r="AP41" i="1" s="1"/>
  <c r="AP42" i="1" s="1"/>
  <c r="AP43" i="1" s="1"/>
  <c r="AP44" i="1" s="1"/>
  <c r="AP45" i="1" s="1"/>
  <c r="AP46" i="1" s="1"/>
  <c r="V14" i="1"/>
  <c r="V15" i="1" s="1"/>
  <c r="V16" i="1" s="1"/>
  <c r="V17" i="1" s="1"/>
  <c r="V18" i="1" s="1"/>
  <c r="V19" i="1" s="1"/>
  <c r="V20" i="1" s="1"/>
  <c r="V21" i="1" s="1"/>
  <c r="V22" i="1" s="1"/>
  <c r="V23" i="1" s="1"/>
  <c r="V24" i="1" s="1"/>
  <c r="V25" i="1" s="1"/>
  <c r="V26" i="1" s="1"/>
  <c r="V27" i="1" s="1"/>
  <c r="V28" i="1" s="1"/>
  <c r="V29" i="1" s="1"/>
  <c r="V30" i="1" s="1"/>
  <c r="V31" i="1" s="1"/>
  <c r="V32" i="1" s="1"/>
  <c r="V33" i="1" s="1"/>
  <c r="V34" i="1" s="1"/>
  <c r="V35" i="1" s="1"/>
  <c r="V36" i="1" s="1"/>
  <c r="V37" i="1" s="1"/>
  <c r="V38" i="1" s="1"/>
  <c r="V39" i="1" s="1"/>
  <c r="V40" i="1" s="1"/>
  <c r="V41" i="1" s="1"/>
  <c r="V42" i="1" s="1"/>
  <c r="V43" i="1" s="1"/>
  <c r="V44" i="1" s="1"/>
  <c r="V45" i="1" s="1"/>
  <c r="V46" i="1" s="1"/>
  <c r="AU14" i="1"/>
  <c r="AU15" i="1" s="1"/>
  <c r="AU16" i="1" s="1"/>
  <c r="AU17" i="1" s="1"/>
  <c r="AU18" i="1" s="1"/>
  <c r="AU19" i="1" s="1"/>
  <c r="AU20" i="1" s="1"/>
  <c r="AU21" i="1" s="1"/>
  <c r="AU22" i="1" s="1"/>
  <c r="AU23" i="1" s="1"/>
  <c r="AU24" i="1" s="1"/>
  <c r="AU25" i="1" s="1"/>
  <c r="AU26" i="1" s="1"/>
  <c r="AU27" i="1" s="1"/>
  <c r="AU28" i="1" s="1"/>
  <c r="AU29" i="1" s="1"/>
  <c r="AU30" i="1" s="1"/>
  <c r="AU31" i="1" s="1"/>
  <c r="AU32" i="1" s="1"/>
  <c r="AU33" i="1" s="1"/>
  <c r="AU34" i="1" s="1"/>
  <c r="AU35" i="1" s="1"/>
  <c r="AU36" i="1" s="1"/>
  <c r="AU37" i="1" s="1"/>
  <c r="AU38" i="1" s="1"/>
  <c r="AU39" i="1" s="1"/>
  <c r="AU40" i="1" s="1"/>
  <c r="AU41" i="1" s="1"/>
  <c r="AU42" i="1" s="1"/>
  <c r="AU43" i="1" s="1"/>
  <c r="AU44" i="1" s="1"/>
  <c r="AU45" i="1" s="1"/>
  <c r="AU46" i="1" s="1"/>
  <c r="AF14" i="1"/>
  <c r="AF15" i="1" s="1"/>
  <c r="AF16" i="1" s="1"/>
  <c r="AF17" i="1" s="1"/>
  <c r="AF18" i="1" s="1"/>
  <c r="AF19" i="1" s="1"/>
  <c r="AF20" i="1" s="1"/>
  <c r="AF21" i="1" s="1"/>
  <c r="AF22" i="1" s="1"/>
  <c r="AF23" i="1" s="1"/>
  <c r="AF24" i="1" s="1"/>
  <c r="AF25" i="1" s="1"/>
  <c r="AF26" i="1" s="1"/>
  <c r="AF27" i="1" s="1"/>
  <c r="AF28" i="1" s="1"/>
  <c r="AF29" i="1" s="1"/>
  <c r="AF30" i="1" s="1"/>
  <c r="AF31" i="1" s="1"/>
  <c r="AF32" i="1" s="1"/>
  <c r="AF33" i="1" s="1"/>
  <c r="AF34" i="1" s="1"/>
  <c r="AF35" i="1" s="1"/>
  <c r="AF36" i="1" s="1"/>
  <c r="AF37" i="1" s="1"/>
  <c r="AF38" i="1" s="1"/>
  <c r="AF39" i="1" s="1"/>
  <c r="AF40" i="1" s="1"/>
  <c r="AF41" i="1" s="1"/>
  <c r="AF42" i="1" s="1"/>
  <c r="AF43" i="1" s="1"/>
  <c r="AF44" i="1" s="1"/>
  <c r="AF45" i="1" s="1"/>
  <c r="AF46" i="1" s="1"/>
  <c r="AK14" i="1"/>
  <c r="AK15" i="1" s="1"/>
  <c r="AK16" i="1" s="1"/>
  <c r="AK17" i="1" s="1"/>
  <c r="AK18" i="1" s="1"/>
  <c r="AK19" i="1" s="1"/>
  <c r="AK20" i="1" s="1"/>
  <c r="AK21" i="1" s="1"/>
  <c r="AK22" i="1" s="1"/>
  <c r="AK23" i="1" s="1"/>
  <c r="AK24" i="1" s="1"/>
  <c r="AK25" i="1" s="1"/>
  <c r="AK26" i="1" s="1"/>
  <c r="AK27" i="1" s="1"/>
  <c r="AK28" i="1" s="1"/>
  <c r="AK29" i="1" s="1"/>
  <c r="AK30" i="1" s="1"/>
  <c r="AK31" i="1" s="1"/>
  <c r="AK32" i="1" s="1"/>
  <c r="AK33" i="1" s="1"/>
  <c r="AK34" i="1" s="1"/>
  <c r="AK35" i="1" s="1"/>
  <c r="AK36" i="1" s="1"/>
  <c r="AK37" i="1" s="1"/>
  <c r="AK38" i="1" s="1"/>
  <c r="AK39" i="1" s="1"/>
  <c r="AK40" i="1" s="1"/>
  <c r="AK41" i="1" s="1"/>
  <c r="AK42" i="1" s="1"/>
  <c r="AK43" i="1" s="1"/>
  <c r="AK44" i="1" s="1"/>
  <c r="AK45" i="1" s="1"/>
  <c r="AK46" i="1" s="1"/>
  <c r="AA14" i="1"/>
  <c r="AA15" i="1" s="1"/>
  <c r="AA16" i="1" s="1"/>
  <c r="AA17" i="1" s="1"/>
  <c r="AA18" i="1" s="1"/>
  <c r="AA19" i="1" s="1"/>
  <c r="AA20" i="1" s="1"/>
  <c r="AA21" i="1" s="1"/>
  <c r="AA22" i="1" s="1"/>
  <c r="AA23" i="1" s="1"/>
  <c r="AA24" i="1" s="1"/>
  <c r="AA25" i="1" s="1"/>
  <c r="AA26" i="1" s="1"/>
  <c r="AA27" i="1" s="1"/>
  <c r="AA28" i="1" s="1"/>
  <c r="AA29" i="1" s="1"/>
  <c r="AA30" i="1" s="1"/>
  <c r="AA31" i="1" s="1"/>
  <c r="AA32" i="1" s="1"/>
  <c r="AA33" i="1" s="1"/>
  <c r="AA34" i="1" s="1"/>
  <c r="AA35" i="1" s="1"/>
  <c r="AA36" i="1" s="1"/>
  <c r="AA37" i="1" s="1"/>
  <c r="AA38" i="1" s="1"/>
  <c r="AA39" i="1" s="1"/>
  <c r="AA40" i="1" s="1"/>
  <c r="AA41" i="1" s="1"/>
  <c r="AA42" i="1" s="1"/>
  <c r="AA43" i="1" s="1"/>
  <c r="AA44" i="1" s="1"/>
  <c r="AA45" i="1" s="1"/>
  <c r="AA46" i="1" s="1"/>
  <c r="C90" i="8" l="1"/>
  <c r="F53" i="12"/>
  <c r="AF177" i="1"/>
  <c r="K34" i="8"/>
  <c r="AA141" i="1"/>
  <c r="N33" i="8"/>
  <c r="Q148" i="1"/>
  <c r="AB53" i="12"/>
  <c r="Y53" i="12"/>
  <c r="V53" i="12"/>
  <c r="G53" i="12"/>
  <c r="T53" i="12"/>
  <c r="R53" i="12"/>
  <c r="AE53" i="12"/>
  <c r="AH53" i="12"/>
  <c r="X53" i="12"/>
  <c r="M54" i="8"/>
  <c r="O11" i="12"/>
  <c r="AN11" i="12" s="1"/>
  <c r="Q60" i="1"/>
  <c r="K31" i="8"/>
  <c r="E30" i="8"/>
  <c r="J14" i="1"/>
  <c r="E61" i="8" s="1"/>
  <c r="J60" i="1"/>
  <c r="AA104" i="1"/>
  <c r="Q32" i="8" s="1"/>
  <c r="Q110" i="1"/>
  <c r="Q15" i="1"/>
  <c r="F30" i="8" s="1"/>
  <c r="V61" i="1"/>
  <c r="AF178" i="1" l="1"/>
  <c r="L34" i="8"/>
  <c r="Q149" i="1"/>
  <c r="AA142" i="1"/>
  <c r="O33" i="8"/>
  <c r="Z53" i="12"/>
  <c r="AF53" i="12"/>
  <c r="Q53" i="12"/>
  <c r="U53" i="12"/>
  <c r="M53" i="12"/>
  <c r="AA53" i="12"/>
  <c r="AI53" i="12"/>
  <c r="S53" i="12"/>
  <c r="AD53" i="12"/>
  <c r="AJ53" i="12"/>
  <c r="AM53" i="12"/>
  <c r="AL53" i="12"/>
  <c r="L53" i="12"/>
  <c r="N53" i="12"/>
  <c r="AK53" i="12"/>
  <c r="W53" i="12"/>
  <c r="K53" i="12"/>
  <c r="H53" i="12"/>
  <c r="I53" i="12"/>
  <c r="AG53" i="12"/>
  <c r="J53" i="12"/>
  <c r="P53" i="12"/>
  <c r="AC53" i="12"/>
  <c r="Q61" i="1"/>
  <c r="L31" i="8"/>
  <c r="J15" i="1"/>
  <c r="F61" i="8" s="1"/>
  <c r="J61" i="1"/>
  <c r="Q111" i="1"/>
  <c r="AA105" i="1"/>
  <c r="R32" i="8" s="1"/>
  <c r="F55" i="8"/>
  <c r="Q16" i="1"/>
  <c r="G30" i="8" s="1"/>
  <c r="E55" i="8"/>
  <c r="V62" i="1"/>
  <c r="AF179" i="1" l="1"/>
  <c r="M34" i="8"/>
  <c r="AA143" i="1"/>
  <c r="P33" i="8"/>
  <c r="Q150" i="1"/>
  <c r="O53" i="12"/>
  <c r="AN54" i="12" s="1"/>
  <c r="Q62" i="1"/>
  <c r="M31" i="8"/>
  <c r="J16" i="1"/>
  <c r="G61" i="8" s="1"/>
  <c r="J62" i="1"/>
  <c r="Q17" i="1"/>
  <c r="AA106" i="1"/>
  <c r="S32" i="8" s="1"/>
  <c r="Q112" i="1"/>
  <c r="G55" i="8"/>
  <c r="V63" i="1"/>
  <c r="AN55" i="12" l="1"/>
  <c r="AN53" i="12"/>
  <c r="AF180" i="1"/>
  <c r="N34" i="8"/>
  <c r="Q151" i="1"/>
  <c r="AA144" i="1"/>
  <c r="Q33" i="8"/>
  <c r="Q63" i="1"/>
  <c r="N31" i="8"/>
  <c r="H30" i="8"/>
  <c r="H55" i="8" s="1"/>
  <c r="J17" i="1"/>
  <c r="H61" i="8" s="1"/>
  <c r="Q18" i="1"/>
  <c r="J63" i="1"/>
  <c r="Q113" i="1"/>
  <c r="AA107" i="1"/>
  <c r="T32" i="8" s="1"/>
  <c r="V64" i="1"/>
  <c r="AF181" i="1" l="1"/>
  <c r="O34" i="8"/>
  <c r="AA145" i="1"/>
  <c r="R33" i="8"/>
  <c r="Q152" i="1"/>
  <c r="Q64" i="1"/>
  <c r="O31" i="8"/>
  <c r="Q19" i="1"/>
  <c r="J30" i="8" s="1"/>
  <c r="J55" i="8" s="1"/>
  <c r="I30" i="8"/>
  <c r="I55" i="8" s="1"/>
  <c r="J18" i="1"/>
  <c r="I61" i="8" s="1"/>
  <c r="J64" i="1"/>
  <c r="Q114" i="1"/>
  <c r="AA108" i="1"/>
  <c r="U32" i="8" s="1"/>
  <c r="V65" i="1"/>
  <c r="AF182" i="1" l="1"/>
  <c r="P34" i="8"/>
  <c r="Q153" i="1"/>
  <c r="AA146" i="1"/>
  <c r="S33" i="8"/>
  <c r="Q65" i="1"/>
  <c r="P31" i="8"/>
  <c r="Q20" i="1"/>
  <c r="K30" i="8" s="1"/>
  <c r="K55" i="8" s="1"/>
  <c r="J19" i="1"/>
  <c r="J61" i="8" s="1"/>
  <c r="J65" i="1"/>
  <c r="AA109" i="1"/>
  <c r="V32" i="8" s="1"/>
  <c r="Q115" i="1"/>
  <c r="V66" i="1"/>
  <c r="AF183" i="1" l="1"/>
  <c r="Q34" i="8"/>
  <c r="AA147" i="1"/>
  <c r="T33" i="8"/>
  <c r="Q154" i="1"/>
  <c r="Q66" i="1"/>
  <c r="Q31" i="8"/>
  <c r="Q21" i="1"/>
  <c r="L30" i="8" s="1"/>
  <c r="L55" i="8" s="1"/>
  <c r="J20" i="1"/>
  <c r="K61" i="8" s="1"/>
  <c r="J66" i="1"/>
  <c r="Q116" i="1"/>
  <c r="AA110" i="1"/>
  <c r="W32" i="8" s="1"/>
  <c r="V67" i="1"/>
  <c r="AF184" i="1" l="1"/>
  <c r="R34" i="8"/>
  <c r="Q155" i="1"/>
  <c r="AA148" i="1"/>
  <c r="U33" i="8"/>
  <c r="Q22" i="1"/>
  <c r="M30" i="8" s="1"/>
  <c r="M55" i="8" s="1"/>
  <c r="Q67" i="1"/>
  <c r="R31" i="8"/>
  <c r="J21" i="1"/>
  <c r="L61" i="8" s="1"/>
  <c r="J67" i="1"/>
  <c r="Q117" i="1"/>
  <c r="AA111" i="1"/>
  <c r="X32" i="8" s="1"/>
  <c r="V68" i="1"/>
  <c r="AF185" i="1" l="1"/>
  <c r="S34" i="8"/>
  <c r="AA149" i="1"/>
  <c r="V33" i="8"/>
  <c r="Q156" i="1"/>
  <c r="Q23" i="1"/>
  <c r="N30" i="8" s="1"/>
  <c r="N55" i="8" s="1"/>
  <c r="Q68" i="1"/>
  <c r="S31" i="8"/>
  <c r="J22" i="1"/>
  <c r="M61" i="8" s="1"/>
  <c r="J68" i="1"/>
  <c r="AA112" i="1"/>
  <c r="Y32" i="8" s="1"/>
  <c r="Q118" i="1"/>
  <c r="V69" i="1"/>
  <c r="AF186" i="1" l="1"/>
  <c r="T34" i="8"/>
  <c r="Q157" i="1"/>
  <c r="AA150" i="1"/>
  <c r="W33" i="8"/>
  <c r="Q24" i="1"/>
  <c r="O30" i="8" s="1"/>
  <c r="O55" i="8" s="1"/>
  <c r="Q69" i="1"/>
  <c r="T31" i="8"/>
  <c r="J23" i="1"/>
  <c r="N61" i="8" s="1"/>
  <c r="J69" i="1"/>
  <c r="Q119" i="1"/>
  <c r="AA113" i="1"/>
  <c r="Z32" i="8" s="1"/>
  <c r="V70" i="1"/>
  <c r="AF187" i="1" l="1"/>
  <c r="U34" i="8"/>
  <c r="AA151" i="1"/>
  <c r="X33" i="8"/>
  <c r="Q158" i="1"/>
  <c r="Q25" i="1"/>
  <c r="P30" i="8" s="1"/>
  <c r="P55" i="8" s="1"/>
  <c r="Q70" i="1"/>
  <c r="U31" i="8"/>
  <c r="J24" i="1"/>
  <c r="O61" i="8" s="1"/>
  <c r="J70" i="1"/>
  <c r="AA114" i="1"/>
  <c r="AA32" i="8" s="1"/>
  <c r="Q120" i="1"/>
  <c r="V71" i="1"/>
  <c r="AF188" i="1" l="1"/>
  <c r="V34" i="8"/>
  <c r="Q159" i="1"/>
  <c r="AA152" i="1"/>
  <c r="Y33" i="8"/>
  <c r="Q26" i="1"/>
  <c r="Q30" i="8" s="1"/>
  <c r="Q55" i="8" s="1"/>
  <c r="Q71" i="1"/>
  <c r="V31" i="8"/>
  <c r="J25" i="1"/>
  <c r="P61" i="8" s="1"/>
  <c r="J71" i="1"/>
  <c r="Q121" i="1"/>
  <c r="AA115" i="1"/>
  <c r="AB32" i="8" s="1"/>
  <c r="V72" i="1"/>
  <c r="AF189" i="1" l="1"/>
  <c r="W34" i="8"/>
  <c r="AA153" i="1"/>
  <c r="Z33" i="8"/>
  <c r="Q160" i="1"/>
  <c r="Q27" i="1"/>
  <c r="R30" i="8" s="1"/>
  <c r="R55" i="8" s="1"/>
  <c r="Q72" i="1"/>
  <c r="W31" i="8"/>
  <c r="J26" i="1"/>
  <c r="Q61" i="8" s="1"/>
  <c r="J72" i="1"/>
  <c r="Q122" i="1"/>
  <c r="AA116" i="1"/>
  <c r="AC32" i="8" s="1"/>
  <c r="V73" i="1"/>
  <c r="AF190" i="1" l="1"/>
  <c r="X34" i="8"/>
  <c r="Q161" i="1"/>
  <c r="AA154" i="1"/>
  <c r="AA33" i="8"/>
  <c r="Q28" i="1"/>
  <c r="S30" i="8" s="1"/>
  <c r="S55" i="8" s="1"/>
  <c r="Q73" i="1"/>
  <c r="X31" i="8"/>
  <c r="J27" i="1"/>
  <c r="R61" i="8" s="1"/>
  <c r="J73" i="1"/>
  <c r="AA117" i="1"/>
  <c r="AD32" i="8" s="1"/>
  <c r="Q123" i="1"/>
  <c r="V74" i="1"/>
  <c r="AF191" i="1" l="1"/>
  <c r="Y34" i="8"/>
  <c r="AA155" i="1"/>
  <c r="AB33" i="8"/>
  <c r="Q162" i="1"/>
  <c r="Q29" i="1"/>
  <c r="T30" i="8" s="1"/>
  <c r="T55" i="8" s="1"/>
  <c r="Q74" i="1"/>
  <c r="Y31" i="8"/>
  <c r="J28" i="1"/>
  <c r="S61" i="8" s="1"/>
  <c r="J74" i="1"/>
  <c r="Q124" i="1"/>
  <c r="AA118" i="1"/>
  <c r="AE32" i="8" s="1"/>
  <c r="V75" i="1"/>
  <c r="AF192" i="1" l="1"/>
  <c r="Z34" i="8"/>
  <c r="Q163" i="1"/>
  <c r="AA156" i="1"/>
  <c r="AC33" i="8"/>
  <c r="Q30" i="1"/>
  <c r="U30" i="8" s="1"/>
  <c r="U55" i="8" s="1"/>
  <c r="Q75" i="1"/>
  <c r="Z31" i="8"/>
  <c r="J29" i="1"/>
  <c r="T61" i="8" s="1"/>
  <c r="J75" i="1"/>
  <c r="AA119" i="1"/>
  <c r="AF32" i="8" s="1"/>
  <c r="V76" i="1"/>
  <c r="AF193" i="1" l="1"/>
  <c r="AA34" i="8"/>
  <c r="AA157" i="1"/>
  <c r="AD33" i="8"/>
  <c r="Q31" i="1"/>
  <c r="V30" i="8" s="1"/>
  <c r="V55" i="8" s="1"/>
  <c r="Q76" i="1"/>
  <c r="AA31" i="8"/>
  <c r="J30" i="1"/>
  <c r="U61" i="8" s="1"/>
  <c r="J76" i="1"/>
  <c r="AA120" i="1"/>
  <c r="AG32" i="8" s="1"/>
  <c r="V77" i="1"/>
  <c r="AF194" i="1" l="1"/>
  <c r="AB34" i="8"/>
  <c r="AA158" i="1"/>
  <c r="AE33" i="8"/>
  <c r="Q32" i="1"/>
  <c r="W30" i="8" s="1"/>
  <c r="Q77" i="1"/>
  <c r="AB31" i="8"/>
  <c r="J31" i="1"/>
  <c r="V61" i="8" s="1"/>
  <c r="J77" i="1"/>
  <c r="AA121" i="1"/>
  <c r="AH32" i="8" s="1"/>
  <c r="V78" i="1"/>
  <c r="AF195" i="1" l="1"/>
  <c r="AC34" i="8"/>
  <c r="AA159" i="1"/>
  <c r="AF33" i="8"/>
  <c r="Q33" i="1"/>
  <c r="X30" i="8" s="1"/>
  <c r="Q78" i="1"/>
  <c r="AC31" i="8"/>
  <c r="J32" i="1"/>
  <c r="W61" i="8" s="1"/>
  <c r="J78" i="1"/>
  <c r="AA122" i="1"/>
  <c r="AI32" i="8" s="1"/>
  <c r="V79" i="1"/>
  <c r="AF196" i="1" l="1"/>
  <c r="AD34" i="8"/>
  <c r="AA160" i="1"/>
  <c r="AG33" i="8"/>
  <c r="Q34" i="1"/>
  <c r="Y30" i="8" s="1"/>
  <c r="Q79" i="1"/>
  <c r="AD31" i="8"/>
  <c r="J33" i="1"/>
  <c r="X61" i="8" s="1"/>
  <c r="J79" i="1"/>
  <c r="AA123" i="1"/>
  <c r="AJ32" i="8" s="1"/>
  <c r="V80" i="1"/>
  <c r="AF197" i="1" l="1"/>
  <c r="AE34" i="8"/>
  <c r="AA161" i="1"/>
  <c r="AH33" i="8"/>
  <c r="Q35" i="1"/>
  <c r="Z30" i="8" s="1"/>
  <c r="Q80" i="1"/>
  <c r="AE31" i="8"/>
  <c r="J34" i="1"/>
  <c r="Y61" i="8" s="1"/>
  <c r="J80" i="1"/>
  <c r="AA124" i="1"/>
  <c r="AK32" i="8" s="1"/>
  <c r="V81" i="1"/>
  <c r="AF198" i="1" l="1"/>
  <c r="AF34" i="8"/>
  <c r="AA162" i="1"/>
  <c r="AI33" i="8"/>
  <c r="Q36" i="1"/>
  <c r="AA30" i="8" s="1"/>
  <c r="Q81" i="1"/>
  <c r="AF31" i="8"/>
  <c r="J35" i="1"/>
  <c r="Z61" i="8" s="1"/>
  <c r="J81" i="1"/>
  <c r="V82" i="1"/>
  <c r="AF199" i="1" l="1"/>
  <c r="AG34" i="8"/>
  <c r="AA163" i="1"/>
  <c r="AK33" i="8" s="1"/>
  <c r="AJ33" i="8"/>
  <c r="Q37" i="1"/>
  <c r="AB30" i="8" s="1"/>
  <c r="Q82" i="1"/>
  <c r="AG31" i="8"/>
  <c r="J36" i="1"/>
  <c r="AA61" i="8" s="1"/>
  <c r="J82" i="1"/>
  <c r="V83" i="1"/>
  <c r="AF200" i="1" l="1"/>
  <c r="AH34" i="8"/>
  <c r="Q38" i="1"/>
  <c r="AC30" i="8" s="1"/>
  <c r="Q83" i="1"/>
  <c r="AH31" i="8"/>
  <c r="J37" i="1"/>
  <c r="AB61" i="8" s="1"/>
  <c r="J83" i="1"/>
  <c r="V84" i="1"/>
  <c r="AF201" i="1" l="1"/>
  <c r="AI34" i="8"/>
  <c r="Q39" i="1"/>
  <c r="AD30" i="8" s="1"/>
  <c r="Q84" i="1"/>
  <c r="AI31" i="8"/>
  <c r="J38" i="1"/>
  <c r="AC61" i="8" s="1"/>
  <c r="J84" i="1"/>
  <c r="V85" i="1"/>
  <c r="AF202" i="1" l="1"/>
  <c r="AK34" i="8" s="1"/>
  <c r="AJ34" i="8"/>
  <c r="Q40" i="1"/>
  <c r="AE30" i="8" s="1"/>
  <c r="Q85" i="1"/>
  <c r="AK31" i="8" s="1"/>
  <c r="AJ31" i="8"/>
  <c r="J39" i="1"/>
  <c r="AD61" i="8" s="1"/>
  <c r="J85" i="1"/>
  <c r="Q41" i="1" l="1"/>
  <c r="AF30" i="8" s="1"/>
  <c r="J40" i="1"/>
  <c r="AE61" i="8" s="1"/>
  <c r="Q42" i="1" l="1"/>
  <c r="AG30" i="8" s="1"/>
  <c r="J41" i="1"/>
  <c r="AF61" i="8" s="1"/>
  <c r="Q43" i="1" l="1"/>
  <c r="AH30" i="8" s="1"/>
  <c r="J42" i="1"/>
  <c r="AG61" i="8" s="1"/>
  <c r="Q44" i="1" l="1"/>
  <c r="AI30" i="8" s="1"/>
  <c r="J43" i="1"/>
  <c r="AH61" i="8" s="1"/>
  <c r="Q45" i="1" l="1"/>
  <c r="AJ30" i="8" s="1"/>
  <c r="J44" i="1"/>
  <c r="AI61" i="8" s="1"/>
  <c r="Q46" i="1" l="1"/>
  <c r="AK30" i="8" s="1"/>
  <c r="J45" i="1"/>
  <c r="AJ61" i="8" s="1"/>
  <c r="J46" i="1" l="1"/>
  <c r="AK61" i="8" s="1"/>
  <c r="AF266" i="1" l="1"/>
  <c r="AF267" i="1" s="1"/>
  <c r="AF268" i="1" s="1"/>
  <c r="AF269" i="1" s="1"/>
  <c r="AF270" i="1" s="1"/>
  <c r="AF271" i="1" s="1"/>
  <c r="AF272" i="1" s="1"/>
  <c r="AF273" i="1" s="1"/>
  <c r="AF274" i="1" s="1"/>
  <c r="AF275" i="1" s="1"/>
  <c r="AF276" i="1" s="1"/>
  <c r="AF277" i="1" s="1"/>
  <c r="AF278" i="1" s="1"/>
  <c r="AF279" i="1" s="1"/>
  <c r="AF280" i="1" s="1"/>
  <c r="AZ266" i="1"/>
  <c r="AZ267" i="1" s="1"/>
  <c r="AZ268" i="1" s="1"/>
  <c r="AZ269" i="1" s="1"/>
  <c r="AZ270" i="1" s="1"/>
  <c r="AZ271" i="1" s="1"/>
  <c r="AZ272" i="1" s="1"/>
  <c r="AZ273" i="1" s="1"/>
  <c r="AZ274" i="1" s="1"/>
  <c r="AZ275" i="1" s="1"/>
  <c r="AZ276" i="1" s="1"/>
  <c r="AZ277" i="1" s="1"/>
  <c r="AZ278" i="1" s="1"/>
  <c r="AZ279" i="1" s="1"/>
  <c r="AZ280" i="1" s="1"/>
  <c r="AA266" i="1"/>
  <c r="AA267" i="1" s="1"/>
  <c r="AA268" i="1" s="1"/>
  <c r="AA269" i="1" s="1"/>
  <c r="AA270" i="1" s="1"/>
  <c r="AA271" i="1" s="1"/>
  <c r="AA272" i="1" s="1"/>
  <c r="AA273" i="1" s="1"/>
  <c r="AA274" i="1" s="1"/>
  <c r="AA275" i="1" s="1"/>
  <c r="AA276" i="1" s="1"/>
  <c r="AA277" i="1" s="1"/>
  <c r="AA278" i="1" s="1"/>
  <c r="AA279" i="1" s="1"/>
  <c r="AA280" i="1" s="1"/>
  <c r="AP266" i="1"/>
  <c r="AP267" i="1" s="1"/>
  <c r="AP268" i="1" s="1"/>
  <c r="AP269" i="1" s="1"/>
  <c r="AP270" i="1" s="1"/>
  <c r="AP271" i="1" s="1"/>
  <c r="AP272" i="1" s="1"/>
  <c r="AP273" i="1" s="1"/>
  <c r="AP274" i="1" s="1"/>
  <c r="AP275" i="1" s="1"/>
  <c r="AP276" i="1" s="1"/>
  <c r="AP277" i="1" s="1"/>
  <c r="AP278" i="1" s="1"/>
  <c r="AP279" i="1" s="1"/>
  <c r="AP280" i="1" s="1"/>
  <c r="V266" i="1"/>
  <c r="AK266" i="1"/>
  <c r="AK267" i="1" s="1"/>
  <c r="AK268" i="1" s="1"/>
  <c r="AK269" i="1" s="1"/>
  <c r="AK270" i="1" s="1"/>
  <c r="AK271" i="1" s="1"/>
  <c r="AK272" i="1" s="1"/>
  <c r="AK273" i="1" s="1"/>
  <c r="AK274" i="1" s="1"/>
  <c r="AK275" i="1" s="1"/>
  <c r="AK276" i="1" s="1"/>
  <c r="AK277" i="1" s="1"/>
  <c r="AK278" i="1" s="1"/>
  <c r="AK279" i="1" s="1"/>
  <c r="AK280" i="1" s="1"/>
  <c r="AU266" i="1"/>
  <c r="AU267" i="1" s="1"/>
  <c r="AU268" i="1" s="1"/>
  <c r="AU269" i="1" s="1"/>
  <c r="AU270" i="1" s="1"/>
  <c r="AU271" i="1" s="1"/>
  <c r="AU272" i="1" s="1"/>
  <c r="AU273" i="1" s="1"/>
  <c r="AU274" i="1" s="1"/>
  <c r="AU275" i="1" s="1"/>
  <c r="AU276" i="1" s="1"/>
  <c r="AU277" i="1" s="1"/>
  <c r="AU278" i="1" s="1"/>
  <c r="AU279" i="1" s="1"/>
  <c r="AU280" i="1" s="1"/>
  <c r="V267" i="1" l="1"/>
  <c r="W36" i="8"/>
  <c r="W55" i="8" l="1"/>
  <c r="V268" i="1"/>
  <c r="X36" i="8"/>
  <c r="X55" i="8" s="1"/>
  <c r="V269" i="1" l="1"/>
  <c r="Y36" i="8"/>
  <c r="Y55" i="8" s="1"/>
  <c r="V270" i="1" l="1"/>
  <c r="Z36" i="8"/>
  <c r="Z55" i="8" s="1"/>
  <c r="V271" i="1" l="1"/>
  <c r="AA36" i="8"/>
  <c r="AA55" i="8" s="1"/>
  <c r="V272" i="1" l="1"/>
  <c r="AB36" i="8"/>
  <c r="AB55" i="8" s="1"/>
  <c r="V273" i="1" l="1"/>
  <c r="AC36" i="8"/>
  <c r="AC55" i="8" s="1"/>
  <c r="V274" i="1" l="1"/>
  <c r="AD36" i="8"/>
  <c r="AD55" i="8" s="1"/>
  <c r="V275" i="1" l="1"/>
  <c r="AE36" i="8"/>
  <c r="AE55" i="8" s="1"/>
  <c r="V276" i="1" l="1"/>
  <c r="AF36" i="8"/>
  <c r="AF55" i="8" s="1"/>
  <c r="V277" i="1" l="1"/>
  <c r="AG36" i="8"/>
  <c r="AG55" i="8" s="1"/>
  <c r="V278" i="1" l="1"/>
  <c r="AH36" i="8"/>
  <c r="AH55" i="8" s="1"/>
  <c r="V279" i="1" l="1"/>
  <c r="AI36" i="8"/>
  <c r="AI55" i="8" s="1"/>
  <c r="V280" i="1" l="1"/>
  <c r="AK36" i="8" s="1"/>
  <c r="AJ36" i="8"/>
  <c r="AJ55" i="8" s="1"/>
  <c r="AK55" i="8" l="1"/>
  <c r="W90" i="8"/>
</calcChain>
</file>

<file path=xl/sharedStrings.xml><?xml version="1.0" encoding="utf-8"?>
<sst xmlns="http://schemas.openxmlformats.org/spreadsheetml/2006/main" count="8448" uniqueCount="153">
  <si>
    <t>Período do projeto</t>
  </si>
  <si>
    <t>anos</t>
  </si>
  <si>
    <t>PRÉ-PROJETO</t>
  </si>
  <si>
    <t>AGB Incremento</t>
  </si>
  <si>
    <t>PROJETO</t>
  </si>
  <si>
    <t>Vegetação:</t>
  </si>
  <si>
    <t>Savana</t>
  </si>
  <si>
    <t>% de remoção por ha</t>
  </si>
  <si>
    <t>Desbaste  1</t>
  </si>
  <si>
    <t>Desbaste  2</t>
  </si>
  <si>
    <t>Desbaste  3</t>
  </si>
  <si>
    <t>Sem vegetação</t>
  </si>
  <si>
    <t>Mangal</t>
  </si>
  <si>
    <t>Densidade da plantação por ha (número)</t>
  </si>
  <si>
    <t>Área ID</t>
  </si>
  <si>
    <t>ÁREA ID:</t>
  </si>
  <si>
    <t>DADOS DE ENTRADA</t>
  </si>
  <si>
    <t>Período (anos)</t>
  </si>
  <si>
    <r>
      <t>Vegetação</t>
    </r>
    <r>
      <rPr>
        <vertAlign val="subscript"/>
        <sz val="11"/>
        <color theme="1"/>
        <rFont val="Calibri"/>
        <family val="2"/>
        <scheme val="minor"/>
      </rPr>
      <t>PRÉ-PROJETO</t>
    </r>
  </si>
  <si>
    <r>
      <t xml:space="preserve"> Vegetação</t>
    </r>
    <r>
      <rPr>
        <vertAlign val="subscript"/>
        <sz val="11"/>
        <color theme="1"/>
        <rFont val="Calibri"/>
        <family val="2"/>
        <scheme val="minor"/>
      </rPr>
      <t>PROJETO</t>
    </r>
  </si>
  <si>
    <r>
      <t xml:space="preserve">Rotação </t>
    </r>
    <r>
      <rPr>
        <sz val="10"/>
        <color theme="1"/>
        <rFont val="Calibri"/>
        <family val="2"/>
        <scheme val="minor"/>
      </rPr>
      <t>(anos)</t>
    </r>
  </si>
  <si>
    <t>Pastagem</t>
  </si>
  <si>
    <t>Floresta tropical húmida (secundária)</t>
  </si>
  <si>
    <t>Objetivo de restauração</t>
  </si>
  <si>
    <t>Vegetação</t>
  </si>
  <si>
    <r>
      <t>t ha</t>
    </r>
    <r>
      <rPr>
        <vertAlign val="superscript"/>
        <sz val="8"/>
        <rFont val="Calibri"/>
        <family val="2"/>
        <scheme val="minor"/>
      </rPr>
      <t>-1</t>
    </r>
  </si>
  <si>
    <r>
      <t xml:space="preserve">BGB </t>
    </r>
    <r>
      <rPr>
        <b/>
        <i/>
        <sz val="10"/>
        <color theme="1"/>
        <rFont val="Calibri"/>
        <family val="2"/>
        <scheme val="minor"/>
      </rPr>
      <t>ratio</t>
    </r>
    <r>
      <rPr>
        <sz val="9"/>
        <color theme="1"/>
        <rFont val="Calibri"/>
        <family val="2"/>
        <scheme val="minor"/>
      </rPr>
      <t xml:space="preserve"> (t/ha</t>
    </r>
    <r>
      <rPr>
        <vertAlign val="superscript"/>
        <sz val="9"/>
        <color theme="1"/>
        <rFont val="Calibri"/>
        <family val="2"/>
        <scheme val="minor"/>
      </rPr>
      <t>-1</t>
    </r>
    <r>
      <rPr>
        <sz val="9"/>
        <color theme="1"/>
        <rFont val="Calibri"/>
        <family val="2"/>
        <scheme val="minor"/>
      </rPr>
      <t>)</t>
    </r>
  </si>
  <si>
    <t>Agrofloresta de sombra (cacau/café)</t>
  </si>
  <si>
    <t>Plantação de óleo de palma</t>
  </si>
  <si>
    <r>
      <rPr>
        <sz val="10"/>
        <color theme="1"/>
        <rFont val="Calibri"/>
        <family val="2"/>
        <scheme val="minor"/>
      </rPr>
      <t>Plantação de</t>
    </r>
    <r>
      <rPr>
        <i/>
        <sz val="10"/>
        <color theme="1"/>
        <rFont val="Calibri"/>
        <family val="2"/>
        <scheme val="minor"/>
      </rPr>
      <t xml:space="preserve"> Pinus sp.</t>
    </r>
  </si>
  <si>
    <r>
      <rPr>
        <sz val="10"/>
        <color theme="1"/>
        <rFont val="Calibri"/>
        <family val="2"/>
        <scheme val="minor"/>
      </rPr>
      <t>Plantação de</t>
    </r>
    <r>
      <rPr>
        <i/>
        <sz val="10"/>
        <color theme="1"/>
        <rFont val="Calibri"/>
        <family val="2"/>
        <scheme val="minor"/>
      </rPr>
      <t xml:space="preserve"> Eucalyptus sp.</t>
    </r>
  </si>
  <si>
    <t>Plantação de outras folhosas</t>
  </si>
  <si>
    <t>Plantação de outras coníferas</t>
  </si>
  <si>
    <t>BGB Incremento</t>
  </si>
  <si>
    <t>t C</t>
  </si>
  <si>
    <t>AGB + BGB Incremento</t>
  </si>
  <si>
    <r>
      <rPr>
        <b/>
        <sz val="10"/>
        <color theme="1"/>
        <rFont val="Calibri"/>
        <family val="2"/>
        <scheme val="minor"/>
      </rPr>
      <t>Individual AGB Incremento</t>
    </r>
    <r>
      <rPr>
        <sz val="10"/>
        <color theme="1"/>
        <rFont val="Calibri"/>
        <family val="2"/>
        <scheme val="minor"/>
      </rPr>
      <t xml:space="preserve"> </t>
    </r>
    <r>
      <rPr>
        <sz val="9"/>
        <color theme="1"/>
        <rFont val="Calibri"/>
        <family val="2"/>
        <scheme val="minor"/>
      </rPr>
      <t>(t/ano)</t>
    </r>
  </si>
  <si>
    <t>Proporção da área total (%)</t>
  </si>
  <si>
    <t>−</t>
  </si>
  <si>
    <t>Fonte &amp; Notas</t>
  </si>
  <si>
    <r>
      <t xml:space="preserve">Mancha AGB Incremento </t>
    </r>
    <r>
      <rPr>
        <sz val="9"/>
        <color theme="1"/>
        <rFont val="Calibri"/>
        <family val="2"/>
        <scheme val="minor"/>
      </rPr>
      <t>(t/ha</t>
    </r>
    <r>
      <rPr>
        <vertAlign val="superscript"/>
        <sz val="9"/>
        <color theme="1"/>
        <rFont val="Calibri"/>
        <family val="2"/>
        <scheme val="minor"/>
      </rPr>
      <t>-1</t>
    </r>
    <r>
      <rPr>
        <sz val="9"/>
        <color theme="1"/>
        <rFont val="Calibri"/>
        <family val="2"/>
        <scheme val="minor"/>
      </rPr>
      <t>/ano)</t>
    </r>
  </si>
  <si>
    <r>
      <t>Sequestro CO</t>
    </r>
    <r>
      <rPr>
        <b/>
        <vertAlign val="subscript"/>
        <sz val="9"/>
        <rFont val="Calibri"/>
        <family val="2"/>
        <scheme val="minor"/>
      </rPr>
      <t>2</t>
    </r>
    <r>
      <rPr>
        <b/>
        <sz val="9"/>
        <rFont val="Calibri"/>
        <family val="2"/>
        <scheme val="minor"/>
      </rPr>
      <t>e anual</t>
    </r>
  </si>
  <si>
    <r>
      <t>Sequestro CO</t>
    </r>
    <r>
      <rPr>
        <b/>
        <vertAlign val="subscript"/>
        <sz val="9"/>
        <rFont val="Calibri"/>
        <family val="2"/>
        <scheme val="minor"/>
      </rPr>
      <t>2</t>
    </r>
    <r>
      <rPr>
        <b/>
        <sz val="9"/>
        <rFont val="Calibri"/>
        <family val="2"/>
        <scheme val="minor"/>
      </rPr>
      <t>e acumulado</t>
    </r>
  </si>
  <si>
    <t>Área Total (ha)</t>
  </si>
  <si>
    <t xml:space="preserve">Área de intervenção </t>
  </si>
  <si>
    <r>
      <rPr>
        <b/>
        <i/>
        <sz val="9"/>
        <color theme="1"/>
        <rFont val="Calibri"/>
        <family val="2"/>
        <scheme val="minor"/>
      </rPr>
      <t>t</t>
    </r>
    <r>
      <rPr>
        <b/>
        <vertAlign val="subscript"/>
        <sz val="9"/>
        <color theme="1"/>
        <rFont val="Calibri"/>
        <family val="2"/>
        <scheme val="minor"/>
      </rPr>
      <t>projeto</t>
    </r>
  </si>
  <si>
    <t>ha</t>
  </si>
  <si>
    <t>(inserir opção no Banco de Dados)</t>
  </si>
  <si>
    <t>OBRIGATÓRIO</t>
  </si>
  <si>
    <t>AUTOMÁTICO</t>
  </si>
  <si>
    <t>Preenchimento:</t>
  </si>
  <si>
    <t>OPCIONAL</t>
  </si>
  <si>
    <t>(inserir espécie/grupo no Banco de Dados)</t>
  </si>
  <si>
    <t>DADOS INTERMÉDIOS</t>
  </si>
  <si>
    <t>número de anos</t>
  </si>
  <si>
    <r>
      <t>Sequestro anual de CO2e (t CO</t>
    </r>
    <r>
      <rPr>
        <b/>
        <vertAlign val="subscript"/>
        <sz val="10"/>
        <color theme="1"/>
        <rFont val="Calibri"/>
        <family val="2"/>
        <scheme val="minor"/>
      </rPr>
      <t>2</t>
    </r>
    <r>
      <rPr>
        <b/>
        <sz val="10"/>
        <color theme="1"/>
        <rFont val="Calibri"/>
        <family val="2"/>
        <scheme val="minor"/>
      </rPr>
      <t>e)</t>
    </r>
  </si>
  <si>
    <t xml:space="preserve">PROJETO - TOTAL </t>
  </si>
  <si>
    <t>ÁREAS (total)</t>
  </si>
  <si>
    <t xml:space="preserve">PRÉ-PROJETO - TOTAL </t>
  </si>
  <si>
    <r>
      <t>PROJETO - SEQUESTRO ANUAL DE CO</t>
    </r>
    <r>
      <rPr>
        <b/>
        <vertAlign val="subscript"/>
        <sz val="10"/>
        <color theme="1"/>
        <rFont val="Calibri"/>
        <family val="2"/>
        <scheme val="minor"/>
      </rPr>
      <t>2</t>
    </r>
    <r>
      <rPr>
        <b/>
        <sz val="10"/>
        <color theme="1"/>
        <rFont val="Calibri"/>
        <family val="2"/>
        <scheme val="minor"/>
      </rPr>
      <t>e (t CO</t>
    </r>
    <r>
      <rPr>
        <b/>
        <vertAlign val="subscript"/>
        <sz val="10"/>
        <color theme="1"/>
        <rFont val="Calibri"/>
        <family val="2"/>
        <scheme val="minor"/>
      </rPr>
      <t>2</t>
    </r>
    <r>
      <rPr>
        <b/>
        <sz val="10"/>
        <color theme="1"/>
        <rFont val="Calibri"/>
        <family val="2"/>
        <scheme val="minor"/>
      </rPr>
      <t>e)</t>
    </r>
  </si>
  <si>
    <r>
      <t>PROJETO - SEQUESTRO ACUMULADO DE CO</t>
    </r>
    <r>
      <rPr>
        <b/>
        <vertAlign val="subscript"/>
        <sz val="10"/>
        <color theme="1"/>
        <rFont val="Calibri"/>
        <family val="2"/>
        <scheme val="minor"/>
      </rPr>
      <t>2</t>
    </r>
    <r>
      <rPr>
        <b/>
        <sz val="10"/>
        <color theme="1"/>
        <rFont val="Calibri"/>
        <family val="2"/>
        <scheme val="minor"/>
      </rPr>
      <t>e (t CO</t>
    </r>
    <r>
      <rPr>
        <b/>
        <vertAlign val="subscript"/>
        <sz val="10"/>
        <color theme="1"/>
        <rFont val="Calibri"/>
        <family val="2"/>
        <scheme val="minor"/>
      </rPr>
      <t>2</t>
    </r>
    <r>
      <rPr>
        <b/>
        <sz val="10"/>
        <color theme="1"/>
        <rFont val="Calibri"/>
        <family val="2"/>
        <scheme val="minor"/>
      </rPr>
      <t>e)</t>
    </r>
  </si>
  <si>
    <t>TOTAL</t>
  </si>
  <si>
    <r>
      <rPr>
        <sz val="10"/>
        <color theme="1"/>
        <rFont val="Calibri"/>
        <family val="2"/>
        <scheme val="minor"/>
      </rPr>
      <t xml:space="preserve">Plantação de </t>
    </r>
    <r>
      <rPr>
        <i/>
        <sz val="10"/>
        <color theme="1"/>
        <rFont val="Calibri"/>
        <family val="2"/>
        <scheme val="minor"/>
      </rPr>
      <t>Tectona grandis</t>
    </r>
  </si>
  <si>
    <t>STP CLIMA</t>
  </si>
  <si>
    <t>CALCULADORA DE CARBONO PARA INICIATIVAS DE RESTAURAÇÃO DA PAISAGEM EM SÃO TOMÉ E PRÍNCIPE</t>
  </si>
  <si>
    <t>Inventário Florestal [2019]</t>
  </si>
  <si>
    <r>
      <rPr>
        <sz val="9"/>
        <color theme="1"/>
        <rFont val="Calibri"/>
        <family val="2"/>
        <scheme val="minor"/>
      </rPr>
      <t xml:space="preserve">Winrock International </t>
    </r>
    <r>
      <rPr>
        <i/>
        <sz val="9"/>
        <color theme="1"/>
        <rFont val="Calibri"/>
        <family val="2"/>
        <scheme val="minor"/>
      </rPr>
      <t xml:space="preserve">Global Removals Database; </t>
    </r>
    <r>
      <rPr>
        <sz val="9"/>
        <color theme="1"/>
        <rFont val="Calibri"/>
        <family val="2"/>
        <scheme val="minor"/>
      </rPr>
      <t>Valores do Gabão e da Guiné-Equatorial</t>
    </r>
  </si>
  <si>
    <t>IPCC 2019 V04 CH05 Table 5.3</t>
  </si>
  <si>
    <t>IPCC 2006 V04 CH06 Table 6.1</t>
  </si>
  <si>
    <t>Matagal</t>
  </si>
  <si>
    <t>Floresta tropical húmida (primária)</t>
  </si>
  <si>
    <r>
      <t>Inventário Florestal [2019]</t>
    </r>
    <r>
      <rPr>
        <i/>
        <sz val="9"/>
        <color theme="1"/>
        <rFont val="Calibri"/>
        <family val="2"/>
        <scheme val="minor"/>
      </rPr>
      <t/>
    </r>
  </si>
  <si>
    <t>IPCC 2013 Supplement CH04 Table 4.3</t>
  </si>
  <si>
    <t>IPCC 2013 Supplement CH04 Table 4.5</t>
  </si>
  <si>
    <t>IPCC 2019 V04 CH04 Table 4.9</t>
  </si>
  <si>
    <t>IPCC 2019 V04 CH04 Table 4.4</t>
  </si>
  <si>
    <r>
      <t xml:space="preserve">IPCC 2019 V04 CH04 Table 4.8 (média dos valores para &gt;20 e </t>
    </r>
    <r>
      <rPr>
        <sz val="9"/>
        <color theme="1"/>
        <rFont val="Calibri"/>
        <family val="2"/>
      </rPr>
      <t>≤20 anos</t>
    </r>
    <r>
      <rPr>
        <sz val="9"/>
        <color theme="1"/>
        <rFont val="Calibri"/>
        <family val="2"/>
        <scheme val="minor"/>
      </rPr>
      <t>)</t>
    </r>
  </si>
  <si>
    <t xml:space="preserve">Plantação de borracha </t>
  </si>
  <si>
    <t>Agrofloresta (pousio melhorado)</t>
  </si>
  <si>
    <t>Agrofloresta (quintal)</t>
  </si>
  <si>
    <r>
      <t xml:space="preserve">Estimativa linear com base na divisão do </t>
    </r>
    <r>
      <rPr>
        <i/>
        <sz val="9"/>
        <color theme="1"/>
        <rFont val="Calibri"/>
        <family val="2"/>
        <scheme val="minor"/>
      </rPr>
      <t>stock</t>
    </r>
    <r>
      <rPr>
        <sz val="9"/>
        <color theme="1"/>
        <rFont val="Calibri"/>
        <family val="2"/>
        <scheme val="minor"/>
      </rPr>
      <t xml:space="preserve"> de AGB por 35 anos</t>
    </r>
  </si>
  <si>
    <r>
      <t xml:space="preserve">Feliciano </t>
    </r>
    <r>
      <rPr>
        <i/>
        <sz val="9"/>
        <color theme="1"/>
        <rFont val="Calibri"/>
        <family val="2"/>
        <scheme val="minor"/>
      </rPr>
      <t>et al</t>
    </r>
    <r>
      <rPr>
        <sz val="9"/>
        <color theme="1"/>
        <rFont val="Calibri"/>
        <family val="2"/>
        <scheme val="minor"/>
      </rPr>
      <t>., 2018</t>
    </r>
  </si>
  <si>
    <r>
      <t xml:space="preserve">Cardinael </t>
    </r>
    <r>
      <rPr>
        <i/>
        <sz val="9"/>
        <color theme="1"/>
        <rFont val="Calibri"/>
        <family val="2"/>
        <scheme val="minor"/>
      </rPr>
      <t xml:space="preserve">et al., </t>
    </r>
    <r>
      <rPr>
        <sz val="9"/>
        <color theme="1"/>
        <rFont val="Calibri"/>
        <family val="2"/>
        <scheme val="minor"/>
      </rPr>
      <t>2018 (</t>
    </r>
    <r>
      <rPr>
        <i/>
        <sz val="9"/>
        <color theme="1"/>
        <rFont val="Calibri"/>
        <family val="2"/>
        <scheme val="minor"/>
      </rPr>
      <t xml:space="preserve">default </t>
    </r>
    <r>
      <rPr>
        <sz val="9"/>
        <color theme="1"/>
        <rFont val="Calibri"/>
        <family val="2"/>
        <scheme val="minor"/>
      </rPr>
      <t>tropical)</t>
    </r>
  </si>
  <si>
    <r>
      <t xml:space="preserve">Feliciano </t>
    </r>
    <r>
      <rPr>
        <i/>
        <sz val="9"/>
        <color theme="1"/>
        <rFont val="Calibri"/>
        <family val="2"/>
        <scheme val="minor"/>
      </rPr>
      <t>et al</t>
    </r>
    <r>
      <rPr>
        <sz val="9"/>
        <color theme="1"/>
        <rFont val="Calibri"/>
        <family val="2"/>
        <scheme val="minor"/>
      </rPr>
      <t>., 2018 (média Africa tropical)</t>
    </r>
  </si>
  <si>
    <r>
      <t xml:space="preserve">Feliciano </t>
    </r>
    <r>
      <rPr>
        <i/>
        <sz val="9"/>
        <color theme="1"/>
        <rFont val="Calibri"/>
        <family val="2"/>
        <scheme val="minor"/>
      </rPr>
      <t>et al</t>
    </r>
    <r>
      <rPr>
        <sz val="9"/>
        <color theme="1"/>
        <rFont val="Calibri"/>
        <family val="2"/>
        <scheme val="minor"/>
      </rPr>
      <t>., 2018 (média tropical)</t>
    </r>
  </si>
  <si>
    <r>
      <t xml:space="preserve">AGB </t>
    </r>
    <r>
      <rPr>
        <sz val="10"/>
        <color theme="1"/>
        <rFont val="Calibri"/>
        <family val="2"/>
        <scheme val="minor"/>
      </rPr>
      <t>(t/ha</t>
    </r>
    <r>
      <rPr>
        <vertAlign val="superscript"/>
        <sz val="10"/>
        <color theme="1"/>
        <rFont val="Calibri"/>
        <family val="2"/>
        <scheme val="minor"/>
      </rPr>
      <t>-1</t>
    </r>
    <r>
      <rPr>
        <sz val="10"/>
        <color theme="1"/>
        <rFont val="Calibri"/>
        <family val="2"/>
        <scheme val="minor"/>
      </rPr>
      <t>)</t>
    </r>
  </si>
  <si>
    <t xml:space="preserve">Floresta tropical degradada </t>
  </si>
  <si>
    <t>Agrofloresta abandonada</t>
  </si>
  <si>
    <r>
      <t>IPCC 2019 V04 CH04 Table 4.8 (</t>
    </r>
    <r>
      <rPr>
        <i/>
        <sz val="9"/>
        <color theme="1"/>
        <rFont val="Calibri"/>
        <family val="2"/>
        <scheme val="minor"/>
      </rPr>
      <t>tropical moist deciduous</t>
    </r>
    <r>
      <rPr>
        <sz val="9"/>
        <color theme="1"/>
        <rFont val="Calibri"/>
        <family val="2"/>
        <scheme val="minor"/>
      </rPr>
      <t>)</t>
    </r>
  </si>
  <si>
    <r>
      <t xml:space="preserve">IPCC 2019 V04 CH04 Table 4.8 (média dos valores para &gt;20 e </t>
    </r>
    <r>
      <rPr>
        <sz val="9"/>
        <color theme="1"/>
        <rFont val="Calibri"/>
        <family val="2"/>
      </rPr>
      <t xml:space="preserve">≤20 anos de </t>
    </r>
    <r>
      <rPr>
        <i/>
        <sz val="9"/>
        <color theme="1"/>
        <rFont val="Calibri"/>
        <family val="2"/>
      </rPr>
      <t>Pinus sp</t>
    </r>
    <r>
      <rPr>
        <sz val="9"/>
        <color theme="1"/>
        <rFont val="Calibri"/>
        <family val="2"/>
      </rPr>
      <t>.</t>
    </r>
    <r>
      <rPr>
        <sz val="9"/>
        <color theme="1"/>
        <rFont val="Calibri"/>
        <family val="2"/>
        <scheme val="minor"/>
      </rPr>
      <t>)</t>
    </r>
  </si>
  <si>
    <r>
      <t xml:space="preserve">IPCC 2019 V04 CH04 Table 4.8 (média dos valores para &gt;20 e </t>
    </r>
    <r>
      <rPr>
        <sz val="9"/>
        <color theme="1"/>
        <rFont val="Calibri"/>
        <family val="2"/>
      </rPr>
      <t>≤20 anos de outras folhosas</t>
    </r>
    <r>
      <rPr>
        <sz val="9"/>
        <color theme="1"/>
        <rFont val="Calibri"/>
        <family val="2"/>
        <scheme val="minor"/>
      </rPr>
      <t>)</t>
    </r>
  </si>
  <si>
    <r>
      <t xml:space="preserve">Lewis </t>
    </r>
    <r>
      <rPr>
        <i/>
        <sz val="9"/>
        <color theme="1"/>
        <rFont val="Calibri"/>
        <family val="2"/>
        <scheme val="minor"/>
      </rPr>
      <t>et al.</t>
    </r>
    <r>
      <rPr>
        <sz val="9"/>
        <color theme="1"/>
        <rFont val="Calibri"/>
        <family val="2"/>
        <scheme val="minor"/>
      </rPr>
      <t>, 2020</t>
    </r>
  </si>
  <si>
    <t>Média das plantações identificadas</t>
  </si>
  <si>
    <r>
      <t xml:space="preserve">Chabi </t>
    </r>
    <r>
      <rPr>
        <i/>
        <sz val="9"/>
        <color theme="1"/>
        <rFont val="Calibri"/>
        <family val="2"/>
        <scheme val="minor"/>
      </rPr>
      <t>et al</t>
    </r>
    <r>
      <rPr>
        <sz val="9"/>
        <color theme="1"/>
        <rFont val="Calibri"/>
        <family val="2"/>
        <scheme val="minor"/>
      </rPr>
      <t>., 2016</t>
    </r>
  </si>
  <si>
    <r>
      <t xml:space="preserve">Inventário Florestal [2019] (limite inferior do intervalo de confiança a 95% do </t>
    </r>
    <r>
      <rPr>
        <i/>
        <sz val="9"/>
        <color theme="1"/>
        <rFont val="Calibri"/>
        <family val="2"/>
        <scheme val="minor"/>
      </rPr>
      <t>stock</t>
    </r>
    <r>
      <rPr>
        <sz val="9"/>
        <color theme="1"/>
        <rFont val="Calibri"/>
        <family val="2"/>
        <scheme val="minor"/>
      </rPr>
      <t xml:space="preserve"> em floresta secundária)</t>
    </r>
  </si>
  <si>
    <r>
      <t xml:space="preserve">Cook-Patton </t>
    </r>
    <r>
      <rPr>
        <i/>
        <sz val="9"/>
        <color theme="1"/>
        <rFont val="Calibri"/>
        <family val="2"/>
        <scheme val="minor"/>
      </rPr>
      <t>et al</t>
    </r>
    <r>
      <rPr>
        <sz val="9"/>
        <color theme="1"/>
        <rFont val="Calibri"/>
        <family val="2"/>
        <scheme val="minor"/>
      </rPr>
      <t>., 2020 (média dos países africanos localizados maioritariamente no bioma de savana)</t>
    </r>
  </si>
  <si>
    <r>
      <t xml:space="preserve">IPCC 2019 V04 CH04 Table 4.9 (valor mediano de secundária </t>
    </r>
    <r>
      <rPr>
        <sz val="9"/>
        <color theme="1"/>
        <rFont val="Calibri"/>
        <family val="2"/>
      </rPr>
      <t>≤ 20 anos)</t>
    </r>
  </si>
  <si>
    <r>
      <t xml:space="preserve">A acumulação de biomassa através do crescimento da vegeração herbácea é equilibrado pelas perdas decorrentes da decomposição e fogo (IPCC 2006 </t>
    </r>
    <r>
      <rPr>
        <i/>
        <sz val="9"/>
        <color theme="1"/>
        <rFont val="Calibri"/>
        <family val="2"/>
        <scheme val="minor"/>
      </rPr>
      <t>Guidelinest</t>
    </r>
    <r>
      <rPr>
        <sz val="9"/>
        <color theme="1"/>
        <rFont val="Calibri"/>
        <family val="2"/>
        <scheme val="minor"/>
      </rPr>
      <t>)</t>
    </r>
  </si>
  <si>
    <t>Outras monoculturas (lenhosas perenes)</t>
  </si>
  <si>
    <t>Excluído.</t>
  </si>
  <si>
    <t>A acumulação de biomassa num único ano é considerada igual às perdas associadas à colheita e mortalidade no mesmo ano</t>
  </si>
  <si>
    <t>IPCC 2013 Supplement CH04 Table 4.4</t>
  </si>
  <si>
    <t>Campos agrícolas (culturas anuais)</t>
  </si>
  <si>
    <t>Média do stock em Agrofloresta de sombra e Floresta secundária (Inventário Florestal 2019)</t>
  </si>
  <si>
    <t>IMPLEMENTAÇÃO</t>
  </si>
  <si>
    <t>MANUTENÇÃO</t>
  </si>
  <si>
    <t>EXPLORAÇÃO</t>
  </si>
  <si>
    <t>CUSTOS</t>
  </si>
  <si>
    <t>CARBONO</t>
  </si>
  <si>
    <t>kg/ha</t>
  </si>
  <si>
    <t>definir espécie</t>
  </si>
  <si>
    <t>definir cultura/fruto</t>
  </si>
  <si>
    <t>Recursos humanos</t>
  </si>
  <si>
    <t>OUTROS</t>
  </si>
  <si>
    <t>definir custo</t>
  </si>
  <si>
    <t>definir benefício</t>
  </si>
  <si>
    <t>Outro</t>
  </si>
  <si>
    <t>PRODUÇÃO AGRÍCOLA/FRUTÍFERA</t>
  </si>
  <si>
    <t>Recursos materiais</t>
  </si>
  <si>
    <t>PRODUÇÃO DE MADEIRA</t>
  </si>
  <si>
    <r>
      <t xml:space="preserve">Período do projeto </t>
    </r>
    <r>
      <rPr>
        <sz val="9"/>
        <color theme="1"/>
        <rFont val="Calibri"/>
        <family val="2"/>
        <scheme val="minor"/>
      </rPr>
      <t>(número de anos)</t>
    </r>
  </si>
  <si>
    <t>Todas as Áreas (Custos PD)</t>
  </si>
  <si>
    <t>NPV</t>
  </si>
  <si>
    <t>IRR</t>
  </si>
  <si>
    <t>Taxa de desconto:</t>
  </si>
  <si>
    <t>STD/ha</t>
  </si>
  <si>
    <t>STD</t>
  </si>
  <si>
    <t>STD/kg</t>
  </si>
  <si>
    <t>Custo STD</t>
  </si>
  <si>
    <t>Validação STD</t>
  </si>
  <si>
    <t>Verificação STD</t>
  </si>
  <si>
    <t>Registo STD</t>
  </si>
  <si>
    <t>RESULTADO LÍQUIDO STD</t>
  </si>
  <si>
    <t>Cotação do dólar (US$/STD):</t>
  </si>
  <si>
    <t>Preenchimento obrigatório</t>
  </si>
  <si>
    <t>NÃO PREENCHER</t>
  </si>
  <si>
    <t>Agrofloresta (agrossilvicultural)</t>
  </si>
  <si>
    <t xml:space="preserve">Agrofloresta (silvopastoril) </t>
  </si>
  <si>
    <t>Custo de Validação PD (US$):</t>
  </si>
  <si>
    <t>Custo de Registo PD (US$):</t>
  </si>
  <si>
    <t>Custo de Verificação PD (US$):</t>
  </si>
  <si>
    <r>
      <t>Sequestro acumulado de CO</t>
    </r>
    <r>
      <rPr>
        <b/>
        <vertAlign val="subscript"/>
        <sz val="10"/>
        <color theme="1"/>
        <rFont val="Calibri"/>
        <family val="2"/>
        <scheme val="minor"/>
      </rPr>
      <t>2</t>
    </r>
    <r>
      <rPr>
        <b/>
        <sz val="10"/>
        <color theme="1"/>
        <rFont val="Calibri"/>
        <family val="2"/>
        <scheme val="minor"/>
      </rPr>
      <t>e (t CO</t>
    </r>
    <r>
      <rPr>
        <b/>
        <vertAlign val="subscript"/>
        <sz val="10"/>
        <color theme="1"/>
        <rFont val="Calibri"/>
        <family val="2"/>
        <scheme val="minor"/>
      </rPr>
      <t>2</t>
    </r>
    <r>
      <rPr>
        <b/>
        <sz val="10"/>
        <color theme="1"/>
        <rFont val="Calibri"/>
        <family val="2"/>
        <scheme val="minor"/>
      </rPr>
      <t>e)</t>
    </r>
  </si>
  <si>
    <r>
      <t>Sequestro anual de CO</t>
    </r>
    <r>
      <rPr>
        <b/>
        <vertAlign val="subscript"/>
        <sz val="10"/>
        <color theme="1"/>
        <rFont val="Calibri"/>
        <family val="2"/>
        <scheme val="minor"/>
      </rPr>
      <t>2</t>
    </r>
    <r>
      <rPr>
        <b/>
        <sz val="10"/>
        <color theme="1"/>
        <rFont val="Calibri"/>
        <family val="2"/>
        <scheme val="minor"/>
      </rPr>
      <t>e (t CO</t>
    </r>
    <r>
      <rPr>
        <b/>
        <vertAlign val="subscript"/>
        <sz val="10"/>
        <color theme="1"/>
        <rFont val="Calibri"/>
        <family val="2"/>
        <scheme val="minor"/>
      </rPr>
      <t>2</t>
    </r>
    <r>
      <rPr>
        <b/>
        <sz val="10"/>
        <color theme="1"/>
        <rFont val="Calibri"/>
        <family val="2"/>
        <scheme val="minor"/>
      </rPr>
      <t>e)</t>
    </r>
  </si>
  <si>
    <t>Receita STD</t>
  </si>
  <si>
    <t>INVESTIMENTO INICIAL</t>
  </si>
  <si>
    <t>Investimento Inicial</t>
  </si>
  <si>
    <r>
      <t>SEQUESTRO ANUAL DE CO</t>
    </r>
    <r>
      <rPr>
        <b/>
        <vertAlign val="subscript"/>
        <sz val="10"/>
        <color theme="0"/>
        <rFont val="Calibri"/>
        <family val="2"/>
        <scheme val="minor"/>
      </rPr>
      <t>2</t>
    </r>
    <r>
      <rPr>
        <b/>
        <sz val="10"/>
        <color theme="0"/>
        <rFont val="Calibri"/>
        <family val="2"/>
        <scheme val="minor"/>
      </rPr>
      <t>e (t CO</t>
    </r>
    <r>
      <rPr>
        <b/>
        <vertAlign val="subscript"/>
        <sz val="10"/>
        <color theme="0"/>
        <rFont val="Calibri"/>
        <family val="2"/>
        <scheme val="minor"/>
      </rPr>
      <t>2</t>
    </r>
    <r>
      <rPr>
        <b/>
        <sz val="10"/>
        <color theme="0"/>
        <rFont val="Calibri"/>
        <family val="2"/>
        <scheme val="minor"/>
      </rPr>
      <t>e):</t>
    </r>
    <r>
      <rPr>
        <b/>
        <sz val="11"/>
        <color theme="0"/>
        <rFont val="Calibri"/>
        <family val="2"/>
        <scheme val="minor"/>
      </rPr>
      <t xml:space="preserve"> PROJETO − PRÉ-PROJETO (∆)</t>
    </r>
  </si>
  <si>
    <r>
      <t>SEQUESTRO ACUMULADO DE CO2e (t CO2e): TOTAL PROJETO − TOTAL PRÉ-PROJETO (</t>
    </r>
    <r>
      <rPr>
        <b/>
        <sz val="11"/>
        <color theme="0"/>
        <rFont val="Calibri"/>
        <family val="2"/>
      </rPr>
      <t>∆)</t>
    </r>
    <r>
      <rPr>
        <b/>
        <sz val="11"/>
        <color theme="0"/>
        <rFont val="Calibri"/>
        <family val="2"/>
        <scheme val="minor"/>
      </rPr>
      <t xml:space="preserve"> </t>
    </r>
  </si>
  <si>
    <r>
      <t xml:space="preserve">Preço médio do carbono </t>
    </r>
    <r>
      <rPr>
        <sz val="10"/>
        <color theme="1"/>
        <rFont val="Calibri"/>
        <family val="2"/>
        <scheme val="minor"/>
      </rPr>
      <t>(STD/t CO2e)</t>
    </r>
  </si>
  <si>
    <t>&gt; A cada 5 anos, quando o projeto verifica, o projeto pode emitir os crédios de de carbono.</t>
  </si>
  <si>
    <t>OP2</t>
  </si>
  <si>
    <t>Criação de corredores ecológicos</t>
  </si>
  <si>
    <t>BENEFÍCIOS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</si>
</sst>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
    <numFmt numFmtId="166" formatCode="#,##0.0"/>
  </numFmts>
  <fonts count="48" x14ac:knownFonts="1">
    <font>
      <sz val="11"/>
      <color theme="1"/>
      <name val="Calibri"/>
      <family val="2"/>
      <scheme val="minor"/>
    </font>
    <font>
      <sz val="11"/>
      <color theme="1"/>
      <name val="Calibri"/>
      <family val="2"/>
      <scheme val="minor"/>
    </font>
    <font>
      <b/>
      <sz val="11"/>
      <color theme="1"/>
      <name val="Calibri"/>
      <family val="2"/>
      <scheme val="minor"/>
    </font>
    <font>
      <sz val="8"/>
      <name val="Calibri"/>
      <family val="2"/>
      <scheme val="minor"/>
    </font>
    <font>
      <sz val="10"/>
      <color theme="1"/>
      <name val="Calibri"/>
      <family val="2"/>
      <scheme val="minor"/>
    </font>
    <font>
      <sz val="9"/>
      <color theme="1"/>
      <name val="Calibri"/>
      <family val="2"/>
      <scheme val="minor"/>
    </font>
    <font>
      <b/>
      <sz val="11"/>
      <color theme="0"/>
      <name val="Calibri"/>
      <family val="2"/>
      <scheme val="minor"/>
    </font>
    <font>
      <sz val="11"/>
      <color theme="0"/>
      <name val="Calibri"/>
      <family val="2"/>
      <scheme val="minor"/>
    </font>
    <font>
      <b/>
      <sz val="10"/>
      <color theme="1"/>
      <name val="Calibri"/>
      <family val="2"/>
      <scheme val="minor"/>
    </font>
    <font>
      <vertAlign val="subscript"/>
      <sz val="11"/>
      <color theme="1"/>
      <name val="Calibri"/>
      <family val="2"/>
      <scheme val="minor"/>
    </font>
    <font>
      <b/>
      <sz val="9"/>
      <color theme="1"/>
      <name val="Calibri"/>
      <family val="2"/>
      <scheme val="minor"/>
    </font>
    <font>
      <vertAlign val="superscript"/>
      <sz val="9"/>
      <color theme="1"/>
      <name val="Calibri"/>
      <family val="2"/>
      <scheme val="minor"/>
    </font>
    <font>
      <b/>
      <i/>
      <sz val="10"/>
      <color theme="1"/>
      <name val="Calibri"/>
      <family val="2"/>
      <scheme val="minor"/>
    </font>
    <font>
      <i/>
      <sz val="10"/>
      <color theme="1"/>
      <name val="Calibri"/>
      <family val="2"/>
      <scheme val="minor"/>
    </font>
    <font>
      <sz val="10"/>
      <color theme="1" tint="0.499984740745262"/>
      <name val="Calibri"/>
      <family val="2"/>
      <scheme val="minor"/>
    </font>
    <font>
      <b/>
      <sz val="10"/>
      <name val="Calibri"/>
      <family val="2"/>
      <scheme val="minor"/>
    </font>
    <font>
      <vertAlign val="superscript"/>
      <sz val="8"/>
      <name val="Calibri"/>
      <family val="2"/>
      <scheme val="minor"/>
    </font>
    <font>
      <sz val="10"/>
      <name val="Calibri"/>
      <family val="2"/>
      <scheme val="minor"/>
    </font>
    <font>
      <sz val="10"/>
      <color theme="1"/>
      <name val="Calibri"/>
      <family val="2"/>
    </font>
    <font>
      <sz val="9"/>
      <name val="Calibri"/>
      <family val="2"/>
      <scheme val="minor"/>
    </font>
    <font>
      <b/>
      <sz val="9"/>
      <name val="Calibri"/>
      <family val="2"/>
      <scheme val="minor"/>
    </font>
    <font>
      <b/>
      <vertAlign val="subscript"/>
      <sz val="9"/>
      <name val="Calibri"/>
      <family val="2"/>
      <scheme val="minor"/>
    </font>
    <font>
      <b/>
      <i/>
      <sz val="9"/>
      <color theme="1"/>
      <name val="Calibri"/>
      <family val="2"/>
      <scheme val="minor"/>
    </font>
    <font>
      <b/>
      <vertAlign val="subscript"/>
      <sz val="9"/>
      <color theme="1"/>
      <name val="Calibri"/>
      <family val="2"/>
      <scheme val="minor"/>
    </font>
    <font>
      <sz val="8"/>
      <color theme="1"/>
      <name val="Calibri"/>
      <family val="2"/>
      <scheme val="minor"/>
    </font>
    <font>
      <b/>
      <sz val="8"/>
      <color theme="1"/>
      <name val="Calibri"/>
      <family val="2"/>
      <scheme val="minor"/>
    </font>
    <font>
      <b/>
      <sz val="8"/>
      <color theme="1" tint="0.249977111117893"/>
      <name val="Calibri"/>
      <family val="2"/>
      <scheme val="minor"/>
    </font>
    <font>
      <b/>
      <sz val="9"/>
      <color theme="1" tint="0.249977111117893"/>
      <name val="Calibri"/>
      <family val="2"/>
      <scheme val="minor"/>
    </font>
    <font>
      <sz val="9"/>
      <color rgb="FFFF0000"/>
      <name val="Calibri"/>
      <family val="2"/>
      <scheme val="minor"/>
    </font>
    <font>
      <b/>
      <vertAlign val="subscript"/>
      <sz val="10"/>
      <color theme="1"/>
      <name val="Calibri"/>
      <family val="2"/>
      <scheme val="minor"/>
    </font>
    <font>
      <sz val="10"/>
      <color theme="0"/>
      <name val="Calibri"/>
      <family val="2"/>
      <scheme val="minor"/>
    </font>
    <font>
      <sz val="16"/>
      <color theme="3" tint="-0.249977111117893"/>
      <name val="Calibri"/>
      <family val="2"/>
      <scheme val="minor"/>
    </font>
    <font>
      <b/>
      <sz val="18"/>
      <color rgb="FF2F5597"/>
      <name val="Calibri"/>
      <family val="2"/>
      <scheme val="minor"/>
    </font>
    <font>
      <sz val="12"/>
      <color theme="3" tint="-0.249977111117893"/>
      <name val="Calibri"/>
      <family val="2"/>
      <scheme val="minor"/>
    </font>
    <font>
      <b/>
      <sz val="14"/>
      <color rgb="FF2F5597"/>
      <name val="Calibri"/>
      <family val="2"/>
      <scheme val="minor"/>
    </font>
    <font>
      <i/>
      <sz val="9"/>
      <color theme="1"/>
      <name val="Calibri"/>
      <family val="2"/>
      <scheme val="minor"/>
    </font>
    <font>
      <sz val="10"/>
      <color rgb="FFFF0000"/>
      <name val="Calibri"/>
      <family val="2"/>
      <scheme val="minor"/>
    </font>
    <font>
      <sz val="9"/>
      <color theme="1"/>
      <name val="Calibri"/>
      <family val="2"/>
    </font>
    <font>
      <vertAlign val="superscript"/>
      <sz val="10"/>
      <color theme="1"/>
      <name val="Calibri"/>
      <family val="2"/>
      <scheme val="minor"/>
    </font>
    <font>
      <i/>
      <sz val="9"/>
      <color theme="1"/>
      <name val="Calibri"/>
      <family val="2"/>
    </font>
    <font>
      <b/>
      <sz val="11"/>
      <color theme="0"/>
      <name val="Calibri"/>
      <family val="2"/>
    </font>
    <font>
      <sz val="9"/>
      <color theme="1" tint="0.34998626667073579"/>
      <name val="Calibri"/>
      <family val="2"/>
      <scheme val="minor"/>
    </font>
    <font>
      <b/>
      <sz val="10"/>
      <color theme="0"/>
      <name val="Calibri"/>
      <family val="2"/>
      <scheme val="minor"/>
    </font>
    <font>
      <i/>
      <sz val="8"/>
      <color theme="1"/>
      <name val="Calibri"/>
      <family val="2"/>
      <scheme val="minor"/>
    </font>
    <font>
      <i/>
      <sz val="9"/>
      <color theme="1" tint="0.499984740745262"/>
      <name val="Calibri"/>
      <family val="2"/>
      <scheme val="minor"/>
    </font>
    <font>
      <b/>
      <vertAlign val="subscript"/>
      <sz val="10"/>
      <color theme="0"/>
      <name val="Calibri"/>
      <family val="2"/>
      <scheme val="minor"/>
    </font>
    <font>
      <i/>
      <sz val="9"/>
      <color theme="1" tint="0.34998626667073579"/>
      <name val="Calibri"/>
      <family val="2"/>
      <scheme val="minor"/>
    </font>
    <font>
      <sz val="9"/>
      <color rgb="FF000000"/>
      <name val="Calibri"/>
      <family val="2"/>
      <scheme val="minor"/>
    </font>
  </fonts>
  <fills count="14">
    <fill>
      <patternFill patternType="none"/>
    </fill>
    <fill>
      <patternFill patternType="gray125"/>
    </fill>
    <fill>
      <patternFill patternType="solid">
        <fgColor rgb="FFDAA600"/>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9" tint="0.79998168889431442"/>
        <bgColor indexed="64"/>
      </patternFill>
    </fill>
    <fill>
      <patternFill patternType="solid">
        <fgColor rgb="FFF5F9FD"/>
        <bgColor indexed="64"/>
      </patternFill>
    </fill>
    <fill>
      <patternFill patternType="solid">
        <fgColor theme="8" tint="0.59999389629810485"/>
        <bgColor indexed="64"/>
      </patternFill>
    </fill>
    <fill>
      <patternFill patternType="solid">
        <fgColor theme="5"/>
        <bgColor indexed="64"/>
      </patternFill>
    </fill>
    <fill>
      <patternFill patternType="solid">
        <fgColor theme="0"/>
        <bgColor indexed="64"/>
      </patternFill>
    </fill>
    <fill>
      <patternFill patternType="solid">
        <fgColor theme="8"/>
        <bgColor indexed="64"/>
      </patternFill>
    </fill>
  </fills>
  <borders count="231">
    <border>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indexed="64"/>
      </left>
      <right/>
      <top/>
      <bottom/>
      <diagonal/>
    </border>
    <border>
      <left style="medium">
        <color indexed="64"/>
      </left>
      <right/>
      <top/>
      <bottom style="double">
        <color indexed="64"/>
      </bottom>
      <diagonal/>
    </border>
    <border>
      <left style="thin">
        <color indexed="64"/>
      </left>
      <right/>
      <top/>
      <bottom style="double">
        <color indexed="64"/>
      </bottom>
      <diagonal/>
    </border>
    <border>
      <left/>
      <right/>
      <top/>
      <bottom style="double">
        <color indexed="64"/>
      </bottom>
      <diagonal/>
    </border>
    <border>
      <left/>
      <right/>
      <top style="double">
        <color indexed="64"/>
      </top>
      <bottom/>
      <diagonal/>
    </border>
    <border>
      <left style="medium">
        <color indexed="64"/>
      </left>
      <right/>
      <top/>
      <bottom style="medium">
        <color indexed="64"/>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dotted">
        <color indexed="64"/>
      </left>
      <right style="dotted">
        <color indexed="64"/>
      </right>
      <top style="dotted">
        <color indexed="64"/>
      </top>
      <bottom style="dotted">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right style="thin">
        <color indexed="64"/>
      </right>
      <top style="double">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medium">
        <color indexed="64"/>
      </bottom>
      <diagonal/>
    </border>
    <border>
      <left style="medium">
        <color indexed="64"/>
      </left>
      <right style="thin">
        <color theme="1"/>
      </right>
      <top style="medium">
        <color indexed="64"/>
      </top>
      <bottom/>
      <diagonal/>
    </border>
    <border>
      <left style="medium">
        <color indexed="64"/>
      </left>
      <right style="thin">
        <color theme="1"/>
      </right>
      <top/>
      <bottom style="medium">
        <color indexed="64"/>
      </bottom>
      <diagonal/>
    </border>
    <border>
      <left/>
      <right/>
      <top/>
      <bottom style="medium">
        <color theme="1"/>
      </bottom>
      <diagonal/>
    </border>
    <border>
      <left/>
      <right style="thin">
        <color theme="1"/>
      </right>
      <top/>
      <bottom style="double">
        <color indexed="64"/>
      </bottom>
      <diagonal/>
    </border>
    <border>
      <left/>
      <right style="thin">
        <color theme="1"/>
      </right>
      <top/>
      <bottom/>
      <diagonal/>
    </border>
    <border>
      <left/>
      <right style="thin">
        <color theme="1"/>
      </right>
      <top style="double">
        <color indexed="64"/>
      </top>
      <bottom/>
      <diagonal/>
    </border>
    <border>
      <left style="thin">
        <color theme="1"/>
      </left>
      <right/>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style="medium">
        <color theme="1"/>
      </left>
      <right/>
      <top style="dotted">
        <color theme="1"/>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bottom style="double">
        <color theme="1"/>
      </bottom>
      <diagonal/>
    </border>
    <border>
      <left/>
      <right style="medium">
        <color theme="1"/>
      </right>
      <top/>
      <bottom style="double">
        <color theme="1"/>
      </bottom>
      <diagonal/>
    </border>
    <border>
      <left style="medium">
        <color theme="1"/>
      </left>
      <right style="medium">
        <color indexed="64"/>
      </right>
      <top/>
      <bottom/>
      <diagonal/>
    </border>
    <border>
      <left style="medium">
        <color theme="1"/>
      </left>
      <right/>
      <top style="dotted">
        <color theme="1"/>
      </top>
      <bottom style="dotted">
        <color theme="1"/>
      </bottom>
      <diagonal/>
    </border>
    <border>
      <left style="dotted">
        <color theme="1"/>
      </left>
      <right style="medium">
        <color theme="1"/>
      </right>
      <top style="double">
        <color theme="1"/>
      </top>
      <bottom/>
      <diagonal/>
    </border>
    <border>
      <left style="dotted">
        <color theme="1"/>
      </left>
      <right style="medium">
        <color theme="1"/>
      </right>
      <top style="dotted">
        <color theme="1"/>
      </top>
      <bottom/>
      <diagonal/>
    </border>
    <border>
      <left style="dotted">
        <color theme="1"/>
      </left>
      <right style="medium">
        <color theme="1"/>
      </right>
      <top style="dotted">
        <color theme="1"/>
      </top>
      <bottom style="dotted">
        <color theme="1"/>
      </bottom>
      <diagonal/>
    </border>
    <border>
      <left style="dotted">
        <color theme="1"/>
      </left>
      <right style="medium">
        <color theme="1"/>
      </right>
      <top/>
      <bottom/>
      <diagonal/>
    </border>
    <border>
      <left style="dotted">
        <color theme="1"/>
      </left>
      <right style="medium">
        <color theme="1"/>
      </right>
      <top style="dotted">
        <color theme="1"/>
      </top>
      <bottom style="medium">
        <color theme="1"/>
      </bottom>
      <diagonal/>
    </border>
    <border>
      <left style="medium">
        <color indexed="64"/>
      </left>
      <right style="dotted">
        <color indexed="64"/>
      </right>
      <top style="medium">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thin">
        <color indexed="64"/>
      </left>
      <right/>
      <top style="medium">
        <color theme="1"/>
      </top>
      <bottom/>
      <diagonal/>
    </border>
    <border>
      <left/>
      <right/>
      <top style="medium">
        <color theme="1"/>
      </top>
      <bottom/>
      <diagonal/>
    </border>
    <border>
      <left style="medium">
        <color theme="1"/>
      </left>
      <right/>
      <top/>
      <bottom style="double">
        <color indexed="64"/>
      </bottom>
      <diagonal/>
    </border>
    <border>
      <left/>
      <right style="medium">
        <color theme="1"/>
      </right>
      <top/>
      <bottom style="double">
        <color indexed="64"/>
      </bottom>
      <diagonal/>
    </border>
    <border>
      <left style="dotted">
        <color indexed="64"/>
      </left>
      <right style="dotted">
        <color indexed="64"/>
      </right>
      <top style="dotted">
        <color theme="1"/>
      </top>
      <bottom/>
      <diagonal/>
    </border>
    <border>
      <left style="dotted">
        <color indexed="64"/>
      </left>
      <right style="dotted">
        <color indexed="64"/>
      </right>
      <top style="dotted">
        <color theme="1"/>
      </top>
      <bottom style="dotted">
        <color theme="1"/>
      </bottom>
      <diagonal/>
    </border>
    <border>
      <left style="dotted">
        <color indexed="64"/>
      </left>
      <right style="dotted">
        <color indexed="64"/>
      </right>
      <top style="dotted">
        <color theme="1"/>
      </top>
      <bottom style="medium">
        <color theme="1"/>
      </bottom>
      <diagonal/>
    </border>
    <border>
      <left/>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theme="1"/>
      </right>
      <top/>
      <bottom style="medium">
        <color indexed="64"/>
      </bottom>
      <diagonal/>
    </border>
    <border>
      <left style="thin">
        <color theme="1"/>
      </left>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34998626667073579"/>
      </top>
      <bottom/>
      <diagonal/>
    </border>
    <border>
      <left style="dotted">
        <color indexed="64"/>
      </left>
      <right style="dotted">
        <color indexed="64"/>
      </right>
      <top style="dotted">
        <color indexed="64"/>
      </top>
      <bottom style="dotted">
        <color theme="1"/>
      </bottom>
      <diagonal/>
    </border>
    <border>
      <left style="thin">
        <color theme="0" tint="-0.34998626667073579"/>
      </left>
      <right style="thin">
        <color theme="0" tint="-0.34998626667073579"/>
      </right>
      <top/>
      <bottom style="thin">
        <color theme="0" tint="-0.34998626667073579"/>
      </bottom>
      <diagonal/>
    </border>
    <border>
      <left style="dotted">
        <color indexed="64"/>
      </left>
      <right style="dotted">
        <color indexed="64"/>
      </right>
      <top/>
      <bottom style="dotted">
        <color indexed="64"/>
      </bottom>
      <diagonal/>
    </border>
    <border>
      <left style="thin">
        <color indexed="64"/>
      </left>
      <right style="thin">
        <color indexed="64"/>
      </right>
      <top/>
      <bottom style="medium">
        <color theme="1"/>
      </bottom>
      <diagonal/>
    </border>
    <border>
      <left/>
      <right/>
      <top style="medium">
        <color theme="1"/>
      </top>
      <bottom style="medium">
        <color theme="1"/>
      </bottom>
      <diagonal/>
    </border>
    <border>
      <left style="dotted">
        <color indexed="64"/>
      </left>
      <right style="thin">
        <color theme="1"/>
      </right>
      <top style="dotted">
        <color indexed="64"/>
      </top>
      <bottom style="dotted">
        <color indexed="64"/>
      </bottom>
      <diagonal/>
    </border>
    <border>
      <left style="dotted">
        <color indexed="64"/>
      </left>
      <right style="thin">
        <color theme="1"/>
      </right>
      <top style="dotted">
        <color indexed="64"/>
      </top>
      <bottom style="medium">
        <color indexed="64"/>
      </bottom>
      <diagonal/>
    </border>
    <border>
      <left style="dotted">
        <color indexed="64"/>
      </left>
      <right style="thin">
        <color theme="1"/>
      </right>
      <top style="medium">
        <color indexed="64"/>
      </top>
      <bottom style="dotted">
        <color indexed="64"/>
      </bottom>
      <diagonal/>
    </border>
    <border>
      <left style="medium">
        <color theme="1"/>
      </left>
      <right style="thin">
        <color indexed="64"/>
      </right>
      <top/>
      <bottom/>
      <diagonal/>
    </border>
    <border>
      <left style="thin">
        <color indexed="64"/>
      </left>
      <right/>
      <top style="double">
        <color indexed="64"/>
      </top>
      <bottom/>
      <diagonal/>
    </border>
    <border>
      <left style="medium">
        <color indexed="64"/>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right style="medium">
        <color theme="1"/>
      </right>
      <top/>
      <bottom style="medium">
        <color indexed="64"/>
      </bottom>
      <diagonal/>
    </border>
    <border>
      <left style="medium">
        <color theme="1"/>
      </left>
      <right/>
      <top/>
      <bottom style="medium">
        <color indexed="64"/>
      </bottom>
      <diagonal/>
    </border>
    <border>
      <left/>
      <right style="medium">
        <color indexed="64"/>
      </right>
      <top style="double">
        <color indexed="64"/>
      </top>
      <bottom/>
      <diagonal/>
    </border>
    <border>
      <left style="medium">
        <color indexed="64"/>
      </left>
      <right style="medium">
        <color indexed="64"/>
      </right>
      <top style="medium">
        <color indexed="64"/>
      </top>
      <bottom style="medium">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medium">
        <color theme="1"/>
      </left>
      <right style="thin">
        <color theme="0" tint="-0.499984740745262"/>
      </right>
      <top/>
      <bottom/>
      <diagonal/>
    </border>
    <border>
      <left style="medium">
        <color theme="1"/>
      </left>
      <right style="thin">
        <color theme="0" tint="-0.499984740745262"/>
      </right>
      <top/>
      <bottom style="medium">
        <color theme="1"/>
      </bottom>
      <diagonal/>
    </border>
    <border>
      <left/>
      <right style="thin">
        <color theme="0" tint="-0.499984740745262"/>
      </right>
      <top/>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medium">
        <color indexed="64"/>
      </left>
      <right style="thin">
        <color theme="0" tint="-0.499984740745262"/>
      </right>
      <top style="medium">
        <color indexed="64"/>
      </top>
      <bottom/>
      <diagonal/>
    </border>
    <border>
      <left style="thin">
        <color theme="0" tint="-0.499984740745262"/>
      </left>
      <right style="thin">
        <color theme="0" tint="-0.499984740745262"/>
      </right>
      <top style="medium">
        <color indexed="64"/>
      </top>
      <bottom/>
      <diagonal/>
    </border>
    <border>
      <left style="medium">
        <color indexed="64"/>
      </left>
      <right style="thin">
        <color theme="0" tint="-0.499984740745262"/>
      </right>
      <top/>
      <bottom/>
      <diagonal/>
    </border>
    <border>
      <left style="medium">
        <color theme="1"/>
      </left>
      <right/>
      <top style="medium">
        <color indexed="64"/>
      </top>
      <bottom/>
      <diagonal/>
    </border>
    <border>
      <left style="medium">
        <color theme="1"/>
      </left>
      <right style="thin">
        <color theme="0" tint="-0.499984740745262"/>
      </right>
      <top style="medium">
        <color theme="1"/>
      </top>
      <bottom/>
      <diagonal/>
    </border>
    <border>
      <left style="thin">
        <color theme="0" tint="-0.499984740745262"/>
      </left>
      <right style="thin">
        <color theme="0" tint="-0.499984740745262"/>
      </right>
      <top style="medium">
        <color theme="1"/>
      </top>
      <bottom/>
      <diagonal/>
    </border>
    <border>
      <left style="thin">
        <color theme="0" tint="-0.499984740745262"/>
      </left>
      <right style="thin">
        <color theme="0" tint="-0.499984740745262"/>
      </right>
      <top style="medium">
        <color theme="1"/>
      </top>
      <bottom style="thin">
        <color theme="0"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theme="0" tint="-0.499984740745262"/>
      </left>
      <right/>
      <top style="thin">
        <color theme="0" tint="-0.499984740745262"/>
      </top>
      <bottom/>
      <diagonal/>
    </border>
    <border>
      <left/>
      <right style="thin">
        <color theme="0" tint="-0.499984740745262"/>
      </right>
      <top style="medium">
        <color indexed="64"/>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top style="thin">
        <color theme="0" tint="-0.499984740745262"/>
      </top>
      <bottom style="medium">
        <color indexed="64"/>
      </bottom>
      <diagonal/>
    </border>
    <border>
      <left/>
      <right style="thin">
        <color theme="0" tint="-0.499984740745262"/>
      </right>
      <top style="thin">
        <color theme="0" tint="-0.499984740745262"/>
      </top>
      <bottom style="medium">
        <color indexed="64"/>
      </bottom>
      <diagonal/>
    </border>
    <border>
      <left style="medium">
        <color indexed="64"/>
      </left>
      <right/>
      <top style="medium">
        <color indexed="64"/>
      </top>
      <bottom style="thin">
        <color theme="0" tint="-0.499984740745262"/>
      </bottom>
      <diagonal/>
    </border>
    <border>
      <left style="thin">
        <color theme="0" tint="-0.499984740745262"/>
      </left>
      <right style="medium">
        <color indexed="64"/>
      </right>
      <top/>
      <bottom style="medium">
        <color indexed="64"/>
      </bottom>
      <diagonal/>
    </border>
    <border>
      <left/>
      <right/>
      <top style="dotted">
        <color theme="1"/>
      </top>
      <bottom/>
      <diagonal/>
    </border>
    <border>
      <left style="dotted">
        <color indexed="64"/>
      </left>
      <right style="dotted">
        <color indexed="64"/>
      </right>
      <top style="dotted">
        <color indexed="64"/>
      </top>
      <bottom/>
      <diagonal/>
    </border>
    <border>
      <left style="dotted">
        <color theme="1"/>
      </left>
      <right style="thin">
        <color theme="0" tint="-0.499984740745262"/>
      </right>
      <top style="medium">
        <color indexed="64"/>
      </top>
      <bottom style="dotted">
        <color theme="1"/>
      </bottom>
      <diagonal/>
    </border>
    <border>
      <left style="thin">
        <color theme="0" tint="-0.499984740745262"/>
      </left>
      <right/>
      <top style="medium">
        <color indexed="64"/>
      </top>
      <bottom/>
      <diagonal/>
    </border>
    <border>
      <left style="dotted">
        <color theme="1"/>
      </left>
      <right style="dotted">
        <color theme="1"/>
      </right>
      <top style="medium">
        <color indexed="64"/>
      </top>
      <bottom style="dotted">
        <color theme="1"/>
      </bottom>
      <diagonal/>
    </border>
    <border>
      <left style="thin">
        <color theme="0" tint="-0.499984740745262"/>
      </left>
      <right style="thin">
        <color theme="0" tint="-0.499984740745262"/>
      </right>
      <top style="dotted">
        <color theme="1"/>
      </top>
      <bottom/>
      <diagonal/>
    </border>
    <border>
      <left style="thin">
        <color theme="0" tint="-0.499984740745262"/>
      </left>
      <right style="dotted">
        <color theme="1"/>
      </right>
      <top style="dotted">
        <color theme="1"/>
      </top>
      <bottom/>
      <diagonal/>
    </border>
    <border>
      <left style="dotted">
        <color theme="1"/>
      </left>
      <right style="thin">
        <color theme="0" tint="-0.499984740745262"/>
      </right>
      <top style="dotted">
        <color theme="1"/>
      </top>
      <bottom style="dotted">
        <color theme="1"/>
      </bottom>
      <diagonal/>
    </border>
    <border>
      <left style="thin">
        <color theme="0" tint="-0.499984740745262"/>
      </left>
      <right/>
      <top style="dotted">
        <color theme="1"/>
      </top>
      <bottom/>
      <diagonal/>
    </border>
    <border>
      <left style="dotted">
        <color theme="1"/>
      </left>
      <right style="dotted">
        <color theme="1"/>
      </right>
      <top style="dotted">
        <color theme="1"/>
      </top>
      <bottom style="dotted">
        <color theme="1"/>
      </bottom>
      <diagonal/>
    </border>
    <border>
      <left style="dotted">
        <color theme="1"/>
      </left>
      <right/>
      <top style="dotted">
        <color theme="1"/>
      </top>
      <bottom style="dotted">
        <color theme="1"/>
      </bottom>
      <diagonal/>
    </border>
    <border>
      <left style="thin">
        <color theme="0" tint="-0.499984740745262"/>
      </left>
      <right style="thin">
        <color theme="0" tint="-0.499984740745262"/>
      </right>
      <top/>
      <bottom style="dotted">
        <color theme="1"/>
      </bottom>
      <diagonal/>
    </border>
    <border>
      <left style="thin">
        <color theme="0" tint="-0.499984740745262"/>
      </left>
      <right style="thin">
        <color theme="0" tint="-0.499984740745262"/>
      </right>
      <top style="dotted">
        <color theme="1"/>
      </top>
      <bottom style="dotted">
        <color theme="1"/>
      </bottom>
      <diagonal/>
    </border>
    <border>
      <left style="thin">
        <color theme="0" tint="-0.499984740745262"/>
      </left>
      <right style="medium">
        <color indexed="64"/>
      </right>
      <top/>
      <bottom style="dotted">
        <color theme="1"/>
      </bottom>
      <diagonal/>
    </border>
    <border>
      <left style="thin">
        <color theme="0" tint="-0.499984740745262"/>
      </left>
      <right style="medium">
        <color indexed="64"/>
      </right>
      <top/>
      <bottom/>
      <diagonal/>
    </border>
    <border>
      <left style="thin">
        <color theme="0" tint="-0.499984740745262"/>
      </left>
      <right style="dotted">
        <color theme="1"/>
      </right>
      <top style="dotted">
        <color theme="1"/>
      </top>
      <bottom style="dotted">
        <color theme="1"/>
      </bottom>
      <diagonal/>
    </border>
    <border>
      <left/>
      <right style="thin">
        <color theme="0" tint="-0.499984740745262"/>
      </right>
      <top/>
      <bottom style="dotted">
        <color theme="1"/>
      </bottom>
      <diagonal/>
    </border>
    <border>
      <left style="thin">
        <color theme="0" tint="-0.499984740745262"/>
      </left>
      <right style="medium">
        <color indexed="64"/>
      </right>
      <top style="dotted">
        <color theme="1"/>
      </top>
      <bottom style="dotted">
        <color theme="1"/>
      </bottom>
      <diagonal/>
    </border>
    <border>
      <left style="dotted">
        <color theme="1"/>
      </left>
      <right style="medium">
        <color indexed="64"/>
      </right>
      <top style="dotted">
        <color theme="1"/>
      </top>
      <bottom style="dotted">
        <color theme="1"/>
      </bottom>
      <diagonal/>
    </border>
    <border>
      <left style="thin">
        <color theme="0" tint="-0.499984740745262"/>
      </left>
      <right/>
      <top style="dotted">
        <color theme="1"/>
      </top>
      <bottom style="dotted">
        <color theme="1"/>
      </bottom>
      <diagonal/>
    </border>
    <border>
      <left style="thin">
        <color theme="0" tint="-0.499984740745262"/>
      </left>
      <right/>
      <top/>
      <bottom style="dotted">
        <color theme="1"/>
      </bottom>
      <diagonal/>
    </border>
    <border>
      <left/>
      <right/>
      <top style="medium">
        <color indexed="64"/>
      </top>
      <bottom style="dotted">
        <color theme="1"/>
      </bottom>
      <diagonal/>
    </border>
    <border>
      <left style="dotted">
        <color theme="1"/>
      </left>
      <right style="medium">
        <color indexed="64"/>
      </right>
      <top style="medium">
        <color indexed="64"/>
      </top>
      <bottom style="dotted">
        <color theme="1"/>
      </bottom>
      <diagonal/>
    </border>
    <border>
      <left/>
      <right/>
      <top/>
      <bottom style="dotted">
        <color theme="1"/>
      </bottom>
      <diagonal/>
    </border>
    <border>
      <left style="thin">
        <color theme="0" tint="-0.499984740745262"/>
      </left>
      <right/>
      <top style="medium">
        <color indexed="64"/>
      </top>
      <bottom style="dotted">
        <color theme="1"/>
      </bottom>
      <diagonal/>
    </border>
    <border>
      <left/>
      <right/>
      <top style="dotted">
        <color theme="1"/>
      </top>
      <bottom style="dotted">
        <color theme="1"/>
      </bottom>
      <diagonal/>
    </border>
    <border>
      <left/>
      <right style="dotted">
        <color theme="1"/>
      </right>
      <top style="dotted">
        <color theme="1"/>
      </top>
      <bottom style="dotted">
        <color theme="1"/>
      </bottom>
      <diagonal/>
    </border>
    <border>
      <left style="thin">
        <color theme="0" tint="-0.499984740745262"/>
      </left>
      <right style="thin">
        <color theme="0" tint="-0.499984740745262"/>
      </right>
      <top style="dotted">
        <color theme="1"/>
      </top>
      <bottom style="medium">
        <color theme="1"/>
      </bottom>
      <diagonal/>
    </border>
    <border>
      <left style="thin">
        <color theme="0" tint="-0.499984740745262"/>
      </left>
      <right style="medium">
        <color indexed="64"/>
      </right>
      <top style="dotted">
        <color theme="1"/>
      </top>
      <bottom style="medium">
        <color theme="1"/>
      </bottom>
      <diagonal/>
    </border>
    <border>
      <left style="thin">
        <color theme="0" tint="-0.499984740745262"/>
      </left>
      <right/>
      <top style="medium">
        <color theme="1"/>
      </top>
      <bottom style="thin">
        <color theme="0" tint="-0.499984740745262"/>
      </bottom>
      <diagonal/>
    </border>
    <border>
      <left style="thin">
        <color theme="0" tint="-0.499984740745262"/>
      </left>
      <right/>
      <top style="medium">
        <color theme="1"/>
      </top>
      <bottom/>
      <diagonal/>
    </border>
    <border>
      <left/>
      <right style="thin">
        <color theme="0" tint="-0.499984740745262"/>
      </right>
      <top style="dotted">
        <color theme="1"/>
      </top>
      <bottom style="dotted">
        <color theme="1"/>
      </bottom>
      <diagonal/>
    </border>
    <border>
      <left style="dotted">
        <color theme="1"/>
      </left>
      <right style="dotted">
        <color theme="1"/>
      </right>
      <top style="medium">
        <color theme="1"/>
      </top>
      <bottom style="dotted">
        <color theme="1"/>
      </bottom>
      <diagonal/>
    </border>
    <border>
      <left/>
      <right style="dotted">
        <color theme="1"/>
      </right>
      <top style="medium">
        <color theme="1"/>
      </top>
      <bottom/>
      <diagonal/>
    </border>
    <border>
      <left/>
      <right style="dotted">
        <color theme="1"/>
      </right>
      <top style="dotted">
        <color theme="1"/>
      </top>
      <bottom/>
      <diagonal/>
    </border>
    <border>
      <left style="dotted">
        <color theme="1"/>
      </left>
      <right style="dotted">
        <color theme="1"/>
      </right>
      <top style="dotted">
        <color theme="1"/>
      </top>
      <bottom/>
      <diagonal/>
    </border>
    <border>
      <left/>
      <right style="thin">
        <color theme="0" tint="-0.499984740745262"/>
      </right>
      <top style="medium">
        <color theme="1"/>
      </top>
      <bottom style="thin">
        <color theme="0" tint="-0.499984740745262"/>
      </bottom>
      <diagonal/>
    </border>
    <border>
      <left/>
      <right style="dotted">
        <color theme="1"/>
      </right>
      <top style="medium">
        <color theme="1"/>
      </top>
      <bottom style="dotted">
        <color theme="1"/>
      </bottom>
      <diagonal/>
    </border>
    <border>
      <left/>
      <right style="dotted">
        <color theme="1"/>
      </right>
      <top/>
      <bottom/>
      <diagonal/>
    </border>
    <border>
      <left style="dotted">
        <color theme="1"/>
      </left>
      <right/>
      <top style="medium">
        <color theme="1"/>
      </top>
      <bottom style="dotted">
        <color theme="1"/>
      </bottom>
      <diagonal/>
    </border>
    <border>
      <left/>
      <right style="medium">
        <color indexed="64"/>
      </right>
      <top style="medium">
        <color theme="1"/>
      </top>
      <bottom style="dotted">
        <color theme="1"/>
      </bottom>
      <diagonal/>
    </border>
    <border>
      <left/>
      <right style="medium">
        <color indexed="64"/>
      </right>
      <top style="dotted">
        <color theme="1"/>
      </top>
      <bottom style="dotted">
        <color theme="1"/>
      </bottom>
      <diagonal/>
    </border>
    <border>
      <left style="dotted">
        <color theme="1"/>
      </left>
      <right/>
      <top style="dotted">
        <color theme="1"/>
      </top>
      <bottom/>
      <diagonal/>
    </border>
    <border>
      <left style="dotted">
        <color theme="1"/>
      </left>
      <right style="dotted">
        <color theme="1"/>
      </right>
      <top/>
      <bottom style="dotted">
        <color theme="1"/>
      </bottom>
      <diagonal/>
    </border>
    <border>
      <left/>
      <right style="dotted">
        <color theme="1"/>
      </right>
      <top/>
      <bottom style="dotted">
        <color theme="1"/>
      </bottom>
      <diagonal/>
    </border>
    <border>
      <left style="dotted">
        <color theme="1"/>
      </left>
      <right style="dotted">
        <color theme="1"/>
      </right>
      <top/>
      <bottom/>
      <diagonal/>
    </border>
    <border>
      <left/>
      <right style="medium">
        <color indexed="64"/>
      </right>
      <top/>
      <bottom style="dotted">
        <color theme="1"/>
      </bottom>
      <diagonal/>
    </border>
    <border>
      <left style="dotted">
        <color theme="1"/>
      </left>
      <right/>
      <top/>
      <bottom style="dotted">
        <color theme="1"/>
      </bottom>
      <diagonal/>
    </border>
    <border>
      <left style="dotted">
        <color theme="1"/>
      </left>
      <right/>
      <top/>
      <bottom/>
      <diagonal/>
    </border>
    <border>
      <left style="thin">
        <color theme="0" tint="-0.499984740745262"/>
      </left>
      <right style="dotted">
        <color theme="1"/>
      </right>
      <top/>
      <bottom style="dotted">
        <color theme="1"/>
      </bottom>
      <diagonal/>
    </border>
    <border>
      <left style="medium">
        <color theme="1"/>
      </left>
      <right style="medium">
        <color indexed="64"/>
      </right>
      <top style="medium">
        <color indexed="64"/>
      </top>
      <bottom/>
      <diagonal/>
    </border>
    <border>
      <left style="dotted">
        <color theme="1"/>
      </left>
      <right style="medium">
        <color theme="1"/>
      </right>
      <top style="medium">
        <color indexed="64"/>
      </top>
      <bottom style="dotted">
        <color theme="1"/>
      </bottom>
      <diagonal/>
    </border>
    <border>
      <left style="thin">
        <color theme="0" tint="-0.499984740745262"/>
      </left>
      <right style="medium">
        <color theme="1"/>
      </right>
      <top style="dotted">
        <color theme="1"/>
      </top>
      <bottom/>
      <diagonal/>
    </border>
    <border>
      <left style="thin">
        <color theme="0" tint="-0.499984740745262"/>
      </left>
      <right style="medium">
        <color theme="1"/>
      </right>
      <top style="dotted">
        <color theme="1"/>
      </top>
      <bottom style="dotted">
        <color theme="1"/>
      </bottom>
      <diagonal/>
    </border>
    <border>
      <left style="thin">
        <color theme="0" tint="-0.499984740745262"/>
      </left>
      <right style="medium">
        <color theme="1"/>
      </right>
      <top/>
      <bottom/>
      <diagonal/>
    </border>
    <border>
      <left style="thin">
        <color theme="0" tint="-0.499984740745262"/>
      </left>
      <right style="medium">
        <color theme="1"/>
      </right>
      <top style="dotted">
        <color theme="1"/>
      </top>
      <bottom style="medium">
        <color theme="1"/>
      </bottom>
      <diagonal/>
    </border>
    <border>
      <left/>
      <right style="medium">
        <color theme="1"/>
      </right>
      <top style="medium">
        <color theme="1"/>
      </top>
      <bottom style="dotted">
        <color theme="1"/>
      </bottom>
      <diagonal/>
    </border>
    <border>
      <left/>
      <right style="medium">
        <color theme="1"/>
      </right>
      <top style="dotted">
        <color theme="1"/>
      </top>
      <bottom style="dotted">
        <color theme="1"/>
      </bottom>
      <diagonal/>
    </border>
    <border>
      <left/>
      <right style="medium">
        <color theme="1"/>
      </right>
      <top/>
      <bottom style="dotted">
        <color theme="1"/>
      </bottom>
      <diagonal/>
    </border>
    <border>
      <left style="thin">
        <color theme="0" tint="-0.499984740745262"/>
      </left>
      <right style="medium">
        <color theme="1"/>
      </right>
      <top/>
      <bottom style="medium">
        <color indexed="64"/>
      </bottom>
      <diagonal/>
    </border>
    <border>
      <left style="dotted">
        <color theme="1"/>
      </left>
      <right style="medium">
        <color theme="1"/>
      </right>
      <top style="medium">
        <color theme="1"/>
      </top>
      <bottom style="dotted">
        <color theme="1"/>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bottom style="thin">
        <color theme="0" tint="-0.499984740745262"/>
      </bottom>
      <diagonal/>
    </border>
    <border>
      <left style="thin">
        <color theme="0" tint="-0.499984740745262"/>
      </left>
      <right style="medium">
        <color indexed="64"/>
      </right>
      <top style="dotted">
        <color theme="1"/>
      </top>
      <bottom style="medium">
        <color indexed="64"/>
      </bottom>
      <diagonal/>
    </border>
    <border>
      <left style="thin">
        <color theme="0" tint="-0.499984740745262"/>
      </left>
      <right style="thin">
        <color theme="0" tint="-0.499984740745262"/>
      </right>
      <top style="dotted">
        <color theme="1"/>
      </top>
      <bottom style="medium">
        <color indexed="64"/>
      </bottom>
      <diagonal/>
    </border>
    <border>
      <left style="thin">
        <color theme="0" tint="-0.499984740745262"/>
      </left>
      <right style="medium">
        <color indexed="64"/>
      </right>
      <top style="dotted">
        <color theme="1"/>
      </top>
      <bottom/>
      <diagonal/>
    </border>
    <border>
      <left style="thin">
        <color theme="0" tint="-0.499984740745262"/>
      </left>
      <right style="medium">
        <color theme="1"/>
      </right>
      <top style="dotted">
        <color theme="1"/>
      </top>
      <bottom style="medium">
        <color indexed="64"/>
      </bottom>
      <diagonal/>
    </border>
    <border>
      <left style="thin">
        <color theme="0" tint="-0.34998626667073579"/>
      </left>
      <right/>
      <top/>
      <bottom/>
      <diagonal/>
    </border>
    <border>
      <left style="dotted">
        <color indexed="64"/>
      </left>
      <right/>
      <top/>
      <bottom/>
      <diagonal/>
    </border>
    <border>
      <left/>
      <right style="thin">
        <color theme="0" tint="-0.34998626667073579"/>
      </right>
      <top/>
      <bottom/>
      <diagonal/>
    </border>
    <border>
      <left/>
      <right/>
      <top style="dotted">
        <color indexed="64"/>
      </top>
      <bottom style="thin">
        <color theme="0" tint="-0.34998626667073579"/>
      </bottom>
      <diagonal/>
    </border>
    <border>
      <left style="dotted">
        <color theme="1"/>
      </left>
      <right/>
      <top style="dotted">
        <color theme="1"/>
      </top>
      <bottom style="dotted">
        <color indexed="64"/>
      </bottom>
      <diagonal/>
    </border>
    <border>
      <left/>
      <right style="dotted">
        <color indexed="64"/>
      </right>
      <top style="dotted">
        <color theme="1"/>
      </top>
      <bottom style="dotted">
        <color indexed="64"/>
      </bottom>
      <diagonal/>
    </border>
    <border>
      <left style="thin">
        <color theme="0" tint="-0.499984740745262"/>
      </left>
      <right/>
      <top/>
      <bottom/>
      <diagonal/>
    </border>
    <border>
      <left style="medium">
        <color indexed="64"/>
      </left>
      <right/>
      <top style="thin">
        <color theme="0" tint="-0.499984740745262"/>
      </top>
      <bottom/>
      <diagonal/>
    </border>
    <border>
      <left/>
      <right style="thin">
        <color theme="0" tint="-0.499984740745262"/>
      </right>
      <top style="thin">
        <color theme="0" tint="-0.499984740745262"/>
      </top>
      <bottom/>
      <diagonal/>
    </border>
    <border>
      <left style="dotted">
        <color theme="1"/>
      </left>
      <right style="medium">
        <color theme="1"/>
      </right>
      <top style="dotted">
        <color theme="1"/>
      </top>
      <bottom style="medium">
        <color indexed="64"/>
      </bottom>
      <diagonal/>
    </border>
    <border>
      <left/>
      <right style="thin">
        <color theme="0" tint="-0.499984740745262"/>
      </right>
      <top/>
      <bottom style="medium">
        <color theme="1"/>
      </bottom>
      <diagonal/>
    </border>
    <border>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thin">
        <color theme="0" tint="-0.499984740745262"/>
      </left>
      <right style="medium">
        <color theme="1"/>
      </right>
      <top style="thin">
        <color theme="0" tint="-0.499984740745262"/>
      </top>
      <bottom style="medium">
        <color indexed="64"/>
      </bottom>
      <diagonal/>
    </border>
    <border>
      <left/>
      <right style="thin">
        <color theme="0" tint="-0.499984740745262"/>
      </right>
      <top style="medium">
        <color theme="1"/>
      </top>
      <bottom/>
      <diagonal/>
    </border>
    <border>
      <left style="medium">
        <color indexed="64"/>
      </left>
      <right style="medium">
        <color indexed="64"/>
      </right>
      <top/>
      <bottom style="medium">
        <color indexed="64"/>
      </bottom>
      <diagonal/>
    </border>
    <border>
      <left style="thin">
        <color theme="0" tint="-0.499984740745262"/>
      </left>
      <right/>
      <top style="medium">
        <color indexed="64"/>
      </top>
      <bottom style="medium">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505">
    <xf numFmtId="0" fontId="0" fillId="0" borderId="0" xfId="0"/>
    <xf numFmtId="0" fontId="5" fillId="0" borderId="0" xfId="0" applyFont="1"/>
    <xf numFmtId="0" fontId="0" fillId="0" borderId="0" xfId="0" applyFont="1"/>
    <xf numFmtId="0" fontId="4" fillId="0" borderId="0" xfId="0" applyFont="1"/>
    <xf numFmtId="0" fontId="0" fillId="0" borderId="0" xfId="0" applyFont="1" applyBorder="1"/>
    <xf numFmtId="0" fontId="8" fillId="2" borderId="1" xfId="0" applyFont="1" applyFill="1" applyBorder="1" applyAlignment="1">
      <alignment horizontal="center"/>
    </xf>
    <xf numFmtId="0" fontId="15" fillId="4" borderId="2" xfId="0" applyFont="1" applyFill="1" applyBorder="1" applyAlignment="1">
      <alignment horizontal="right"/>
    </xf>
    <xf numFmtId="0" fontId="3" fillId="2" borderId="7" xfId="0" applyFont="1" applyFill="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15" xfId="0" applyFont="1" applyBorder="1" applyAlignment="1">
      <alignment horizontal="center"/>
    </xf>
    <xf numFmtId="0" fontId="3" fillId="0" borderId="40" xfId="0" applyFont="1" applyBorder="1" applyAlignment="1">
      <alignment horizontal="center"/>
    </xf>
    <xf numFmtId="0" fontId="4" fillId="0" borderId="0" xfId="0" applyNumberFormat="1" applyFont="1"/>
    <xf numFmtId="0" fontId="5" fillId="0" borderId="0" xfId="0" applyNumberFormat="1" applyFont="1"/>
    <xf numFmtId="0" fontId="0" fillId="0" borderId="0" xfId="0" applyNumberFormat="1" applyFont="1"/>
    <xf numFmtId="0" fontId="8" fillId="6" borderId="20" xfId="0" applyNumberFormat="1" applyFont="1" applyFill="1" applyBorder="1" applyAlignment="1">
      <alignment horizontal="center" vertical="center"/>
    </xf>
    <xf numFmtId="0" fontId="8" fillId="6" borderId="21" xfId="0" applyNumberFormat="1" applyFont="1" applyFill="1" applyBorder="1" applyAlignment="1">
      <alignment horizontal="center" vertical="center" wrapText="1"/>
    </xf>
    <xf numFmtId="0" fontId="5" fillId="6" borderId="21" xfId="0" applyNumberFormat="1" applyFont="1" applyFill="1" applyBorder="1" applyAlignment="1">
      <alignment horizontal="center" vertical="center" wrapText="1"/>
    </xf>
    <xf numFmtId="0" fontId="5" fillId="6" borderId="28" xfId="0" applyNumberFormat="1" applyFont="1" applyFill="1" applyBorder="1" applyAlignment="1">
      <alignment horizontal="center" vertical="center" wrapText="1"/>
    </xf>
    <xf numFmtId="0" fontId="4" fillId="6" borderId="28" xfId="0" applyNumberFormat="1" applyFont="1" applyFill="1" applyBorder="1" applyAlignment="1">
      <alignment horizontal="center" vertical="center" wrapText="1"/>
    </xf>
    <xf numFmtId="0" fontId="5" fillId="6" borderId="22" xfId="0" applyNumberFormat="1" applyFont="1" applyFill="1" applyBorder="1" applyAlignment="1">
      <alignment horizontal="center" vertical="center" wrapText="1"/>
    </xf>
    <xf numFmtId="0" fontId="4" fillId="0" borderId="0" xfId="0" applyNumberFormat="1" applyFont="1" applyFill="1" applyBorder="1" applyAlignment="1">
      <alignment vertical="center"/>
    </xf>
    <xf numFmtId="0" fontId="0" fillId="0" borderId="0" xfId="0" applyNumberFormat="1" applyFont="1" applyBorder="1"/>
    <xf numFmtId="0" fontId="19" fillId="2" borderId="5" xfId="0" applyFont="1" applyFill="1" applyBorder="1" applyAlignment="1">
      <alignment horizontal="center"/>
    </xf>
    <xf numFmtId="165" fontId="5" fillId="0" borderId="6" xfId="1" applyNumberFormat="1" applyFont="1" applyFill="1" applyBorder="1" applyAlignment="1" applyProtection="1">
      <alignment horizontal="right"/>
    </xf>
    <xf numFmtId="165" fontId="5" fillId="0" borderId="0" xfId="1" applyNumberFormat="1" applyFont="1" applyFill="1" applyBorder="1" applyAlignment="1" applyProtection="1">
      <alignment horizontal="right"/>
    </xf>
    <xf numFmtId="0" fontId="19" fillId="2" borderId="12" xfId="0" applyFont="1" applyFill="1" applyBorder="1" applyAlignment="1">
      <alignment horizontal="center"/>
    </xf>
    <xf numFmtId="0" fontId="19" fillId="2" borderId="11" xfId="0" applyFont="1" applyFill="1" applyBorder="1" applyAlignment="1">
      <alignment horizontal="center"/>
    </xf>
    <xf numFmtId="2" fontId="5" fillId="0" borderId="10" xfId="1" applyNumberFormat="1" applyFont="1" applyFill="1" applyBorder="1" applyAlignment="1" applyProtection="1">
      <alignment horizontal="right"/>
    </xf>
    <xf numFmtId="2" fontId="5" fillId="0" borderId="0" xfId="1" applyNumberFormat="1" applyFont="1" applyFill="1" applyBorder="1" applyAlignment="1" applyProtection="1">
      <alignment horizontal="right"/>
    </xf>
    <xf numFmtId="2" fontId="5" fillId="0" borderId="6" xfId="1" applyNumberFormat="1" applyFont="1" applyFill="1" applyBorder="1" applyAlignment="1" applyProtection="1">
      <alignment horizontal="right"/>
    </xf>
    <xf numFmtId="0" fontId="5" fillId="0" borderId="0" xfId="0" applyFont="1" applyBorder="1"/>
    <xf numFmtId="0" fontId="20" fillId="2" borderId="5" xfId="0" applyFont="1" applyFill="1" applyBorder="1" applyAlignment="1">
      <alignment horizontal="center" vertical="center" wrapText="1"/>
    </xf>
    <xf numFmtId="0" fontId="20" fillId="0" borderId="6"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37" xfId="0" applyFont="1" applyBorder="1" applyAlignment="1">
      <alignment horizontal="center" vertical="center" wrapText="1"/>
    </xf>
    <xf numFmtId="0" fontId="4" fillId="8" borderId="18" xfId="0" applyFont="1" applyFill="1" applyBorder="1" applyAlignment="1">
      <alignment vertical="center" wrapText="1"/>
    </xf>
    <xf numFmtId="0" fontId="3" fillId="0" borderId="52" xfId="0" applyFont="1" applyBorder="1" applyAlignment="1">
      <alignment horizontal="center"/>
    </xf>
    <xf numFmtId="2" fontId="5" fillId="0" borderId="55" xfId="1" applyNumberFormat="1" applyFont="1" applyFill="1" applyBorder="1" applyAlignment="1" applyProtection="1">
      <alignment horizontal="right"/>
    </xf>
    <xf numFmtId="0" fontId="8" fillId="4" borderId="62" xfId="0" applyFont="1" applyFill="1" applyBorder="1" applyAlignment="1">
      <alignment horizontal="center" vertical="center"/>
    </xf>
    <xf numFmtId="0" fontId="4" fillId="4" borderId="63" xfId="0" applyFont="1" applyFill="1" applyBorder="1" applyAlignment="1">
      <alignment horizontal="center" vertical="center"/>
    </xf>
    <xf numFmtId="0" fontId="24" fillId="0" borderId="65" xfId="0" applyFont="1" applyBorder="1" applyAlignment="1">
      <alignment horizontal="center"/>
    </xf>
    <xf numFmtId="0" fontId="24" fillId="0" borderId="64" xfId="0" applyFont="1" applyBorder="1" applyAlignment="1">
      <alignment horizontal="center"/>
    </xf>
    <xf numFmtId="0" fontId="10" fillId="0" borderId="59" xfId="0" applyFont="1" applyFill="1" applyBorder="1" applyAlignment="1">
      <alignment horizontal="center" vertical="center" wrapText="1"/>
    </xf>
    <xf numFmtId="0" fontId="10" fillId="0" borderId="56" xfId="0" applyFont="1" applyFill="1" applyBorder="1" applyAlignment="1">
      <alignment horizontal="center" vertical="center"/>
    </xf>
    <xf numFmtId="0" fontId="5" fillId="0" borderId="66" xfId="0" applyFont="1" applyBorder="1"/>
    <xf numFmtId="0" fontId="15" fillId="4" borderId="76" xfId="0" applyFont="1" applyFill="1" applyBorder="1" applyAlignment="1">
      <alignment horizontal="right"/>
    </xf>
    <xf numFmtId="0" fontId="20" fillId="0" borderId="59" xfId="0" applyFont="1" applyBorder="1" applyAlignment="1">
      <alignment horizontal="center" vertical="center" wrapText="1"/>
    </xf>
    <xf numFmtId="0" fontId="3" fillId="0" borderId="79" xfId="0" applyFont="1" applyBorder="1" applyAlignment="1">
      <alignment horizontal="center"/>
    </xf>
    <xf numFmtId="0" fontId="13" fillId="5" borderId="23" xfId="0" applyNumberFormat="1" applyFont="1" applyFill="1" applyBorder="1" applyAlignment="1">
      <alignment vertical="center"/>
    </xf>
    <xf numFmtId="0" fontId="4" fillId="5" borderId="24" xfId="0" applyNumberFormat="1" applyFont="1" applyFill="1" applyBorder="1" applyAlignment="1">
      <alignment horizontal="right" vertical="center" wrapText="1"/>
    </xf>
    <xf numFmtId="0" fontId="18" fillId="5" borderId="16" xfId="0" applyNumberFormat="1" applyFont="1" applyFill="1" applyBorder="1" applyAlignment="1">
      <alignment horizontal="right"/>
    </xf>
    <xf numFmtId="0" fontId="4" fillId="5" borderId="23" xfId="0" applyNumberFormat="1" applyFont="1" applyFill="1" applyBorder="1" applyAlignment="1">
      <alignment vertical="center"/>
    </xf>
    <xf numFmtId="0" fontId="4" fillId="5" borderId="16" xfId="0" applyNumberFormat="1" applyFont="1" applyFill="1" applyBorder="1" applyAlignment="1">
      <alignment vertical="center"/>
    </xf>
    <xf numFmtId="0" fontId="5" fillId="5" borderId="16" xfId="0" applyNumberFormat="1" applyFont="1" applyFill="1" applyBorder="1" applyAlignment="1">
      <alignment vertical="center"/>
    </xf>
    <xf numFmtId="0" fontId="5" fillId="5" borderId="35" xfId="0" applyNumberFormat="1" applyFont="1" applyFill="1" applyBorder="1" applyAlignment="1">
      <alignment vertical="center" wrapText="1"/>
    </xf>
    <xf numFmtId="0" fontId="5" fillId="5" borderId="31" xfId="0" applyNumberFormat="1" applyFont="1" applyFill="1" applyBorder="1" applyAlignment="1">
      <alignment vertical="center" wrapText="1"/>
    </xf>
    <xf numFmtId="0" fontId="5" fillId="5" borderId="16" xfId="0" applyNumberFormat="1" applyFont="1" applyFill="1" applyBorder="1" applyAlignment="1">
      <alignment vertical="center" wrapText="1"/>
    </xf>
    <xf numFmtId="0" fontId="4" fillId="5" borderId="16" xfId="0" applyNumberFormat="1" applyFont="1" applyFill="1" applyBorder="1" applyAlignment="1">
      <alignment vertical="center" wrapText="1"/>
    </xf>
    <xf numFmtId="0" fontId="14" fillId="5" borderId="23" xfId="0" applyNumberFormat="1" applyFont="1" applyFill="1" applyBorder="1" applyAlignment="1">
      <alignment vertical="center"/>
    </xf>
    <xf numFmtId="0" fontId="4" fillId="5" borderId="44" xfId="0" applyNumberFormat="1" applyFont="1" applyFill="1" applyBorder="1" applyAlignment="1">
      <alignment vertical="center"/>
    </xf>
    <xf numFmtId="0" fontId="5" fillId="5" borderId="44" xfId="0" applyNumberFormat="1" applyFont="1" applyFill="1" applyBorder="1" applyAlignment="1">
      <alignment vertical="center" wrapText="1"/>
    </xf>
    <xf numFmtId="0" fontId="4" fillId="5" borderId="44" xfId="0" applyNumberFormat="1" applyFont="1" applyFill="1" applyBorder="1" applyAlignment="1">
      <alignment vertical="center" wrapText="1"/>
    </xf>
    <xf numFmtId="0" fontId="5" fillId="5" borderId="44" xfId="0" applyNumberFormat="1" applyFont="1" applyFill="1" applyBorder="1" applyAlignment="1">
      <alignment vertical="center"/>
    </xf>
    <xf numFmtId="0" fontId="5" fillId="5" borderId="0" xfId="0" applyNumberFormat="1" applyFont="1" applyFill="1" applyBorder="1" applyAlignment="1">
      <alignment vertical="center" wrapText="1"/>
    </xf>
    <xf numFmtId="0" fontId="14" fillId="5" borderId="26" xfId="0" applyNumberFormat="1" applyFont="1" applyFill="1" applyBorder="1" applyAlignment="1">
      <alignment vertical="center"/>
    </xf>
    <xf numFmtId="0" fontId="4" fillId="5" borderId="27" xfId="0" applyNumberFormat="1" applyFont="1" applyFill="1" applyBorder="1" applyAlignment="1">
      <alignment vertical="center"/>
    </xf>
    <xf numFmtId="0" fontId="5" fillId="5" borderId="27" xfId="0" applyNumberFormat="1" applyFont="1" applyFill="1" applyBorder="1" applyAlignment="1">
      <alignment vertical="center" wrapText="1"/>
    </xf>
    <xf numFmtId="0" fontId="4" fillId="5" borderId="27" xfId="0" applyNumberFormat="1" applyFont="1" applyFill="1" applyBorder="1" applyAlignment="1">
      <alignment vertical="center" wrapText="1"/>
    </xf>
    <xf numFmtId="0" fontId="5" fillId="5" borderId="27" xfId="0" applyNumberFormat="1" applyFont="1" applyFill="1" applyBorder="1" applyAlignment="1">
      <alignment vertical="center"/>
    </xf>
    <xf numFmtId="0" fontId="5" fillId="5" borderId="83" xfId="0" applyNumberFormat="1" applyFont="1" applyFill="1" applyBorder="1" applyAlignment="1">
      <alignment vertical="center" wrapText="1"/>
    </xf>
    <xf numFmtId="0" fontId="5" fillId="5" borderId="32" xfId="0" applyNumberFormat="1" applyFont="1" applyFill="1" applyBorder="1" applyAlignment="1">
      <alignment vertical="center" wrapText="1"/>
    </xf>
    <xf numFmtId="0" fontId="14" fillId="5" borderId="29" xfId="0" applyNumberFormat="1" applyFont="1" applyFill="1" applyBorder="1" applyAlignment="1">
      <alignment vertical="center"/>
    </xf>
    <xf numFmtId="0" fontId="5" fillId="5" borderId="25" xfId="0" applyNumberFormat="1" applyFont="1" applyFill="1" applyBorder="1" applyAlignment="1">
      <alignment vertical="center" wrapText="1"/>
    </xf>
    <xf numFmtId="0" fontId="5" fillId="5" borderId="16" xfId="0" applyNumberFormat="1" applyFont="1" applyFill="1" applyBorder="1" applyAlignment="1">
      <alignment horizontal="left" vertical="center" wrapText="1"/>
    </xf>
    <xf numFmtId="0" fontId="4" fillId="5" borderId="16" xfId="0" applyNumberFormat="1" applyFont="1" applyFill="1" applyBorder="1" applyAlignment="1">
      <alignment horizontal="left" vertical="center" wrapText="1"/>
    </xf>
    <xf numFmtId="0" fontId="5" fillId="5" borderId="35" xfId="0" applyNumberFormat="1" applyFont="1" applyFill="1" applyBorder="1" applyAlignment="1">
      <alignment horizontal="left" vertical="center" wrapText="1"/>
    </xf>
    <xf numFmtId="0" fontId="4" fillId="5" borderId="35" xfId="0" applyNumberFormat="1" applyFont="1" applyFill="1" applyBorder="1" applyAlignment="1">
      <alignment vertical="center"/>
    </xf>
    <xf numFmtId="0" fontId="5" fillId="5" borderId="31" xfId="0" applyNumberFormat="1" applyFont="1" applyFill="1" applyBorder="1" applyAlignment="1">
      <alignment horizontal="left" vertical="center" wrapText="1"/>
    </xf>
    <xf numFmtId="0" fontId="5" fillId="5" borderId="24" xfId="0" applyNumberFormat="1" applyFont="1" applyFill="1" applyBorder="1" applyAlignment="1">
      <alignment horizontal="left" vertical="center" wrapText="1"/>
    </xf>
    <xf numFmtId="0" fontId="4" fillId="5" borderId="24" xfId="0" applyNumberFormat="1" applyFont="1" applyFill="1" applyBorder="1" applyAlignment="1">
      <alignment horizontal="left" vertical="center" wrapText="1"/>
    </xf>
    <xf numFmtId="0" fontId="4" fillId="5" borderId="38" xfId="0" applyNumberFormat="1" applyFont="1" applyFill="1" applyBorder="1" applyAlignment="1">
      <alignment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2" fontId="5" fillId="0" borderId="84" xfId="1" applyNumberFormat="1" applyFont="1" applyFill="1" applyBorder="1" applyAlignment="1" applyProtection="1">
      <alignment horizontal="right"/>
    </xf>
    <xf numFmtId="2" fontId="5" fillId="0" borderId="85" xfId="1" applyNumberFormat="1" applyFont="1" applyFill="1" applyBorder="1" applyAlignment="1" applyProtection="1">
      <alignment horizontal="right"/>
    </xf>
    <xf numFmtId="0" fontId="8" fillId="3" borderId="1" xfId="0" applyFont="1" applyFill="1" applyBorder="1" applyAlignment="1">
      <alignment horizontal="center"/>
    </xf>
    <xf numFmtId="0" fontId="20" fillId="3" borderId="5" xfId="0" applyFont="1" applyFill="1" applyBorder="1" applyAlignment="1">
      <alignment horizontal="center" vertical="center" wrapText="1"/>
    </xf>
    <xf numFmtId="0" fontId="3" fillId="3" borderId="7" xfId="0" applyFont="1" applyFill="1" applyBorder="1" applyAlignment="1">
      <alignment horizontal="center"/>
    </xf>
    <xf numFmtId="0" fontId="19" fillId="3" borderId="5" xfId="0" applyFont="1" applyFill="1" applyBorder="1" applyAlignment="1">
      <alignment horizontal="center"/>
    </xf>
    <xf numFmtId="0" fontId="19" fillId="3" borderId="11" xfId="0" applyFont="1" applyFill="1" applyBorder="1" applyAlignment="1">
      <alignment horizontal="center"/>
    </xf>
    <xf numFmtId="165" fontId="5" fillId="0" borderId="84" xfId="1" applyNumberFormat="1" applyFont="1" applyFill="1" applyBorder="1" applyAlignment="1" applyProtection="1">
      <alignment horizontal="right"/>
    </xf>
    <xf numFmtId="165" fontId="5" fillId="0" borderId="85" xfId="1" applyNumberFormat="1" applyFont="1" applyFill="1" applyBorder="1" applyAlignment="1" applyProtection="1">
      <alignment horizontal="right"/>
    </xf>
    <xf numFmtId="2" fontId="5" fillId="0" borderId="91" xfId="1" applyNumberFormat="1" applyFont="1" applyFill="1" applyBorder="1" applyAlignment="1" applyProtection="1">
      <alignment horizontal="right"/>
    </xf>
    <xf numFmtId="0" fontId="0" fillId="0" borderId="0" xfId="0" applyFont="1" applyFill="1"/>
    <xf numFmtId="0" fontId="6" fillId="0" borderId="0" xfId="0" applyFont="1" applyFill="1" applyBorder="1" applyAlignment="1">
      <alignment horizontal="left" vertical="center"/>
    </xf>
    <xf numFmtId="0" fontId="6" fillId="0" borderId="93" xfId="0" applyFont="1" applyFill="1" applyBorder="1" applyAlignment="1">
      <alignment horizontal="left" vertical="center"/>
    </xf>
    <xf numFmtId="0" fontId="4" fillId="0" borderId="95" xfId="0" applyNumberFormat="1" applyFont="1" applyFill="1" applyBorder="1" applyAlignment="1">
      <alignment vertical="center" wrapText="1"/>
    </xf>
    <xf numFmtId="0" fontId="4" fillId="8" borderId="94" xfId="0" applyFont="1" applyFill="1" applyBorder="1" applyAlignment="1">
      <alignment vertical="center" wrapText="1"/>
    </xf>
    <xf numFmtId="166" fontId="5" fillId="0" borderId="10" xfId="1" applyNumberFormat="1" applyFont="1" applyFill="1" applyBorder="1" applyAlignment="1" applyProtection="1">
      <alignment horizontal="right"/>
    </xf>
    <xf numFmtId="166" fontId="5" fillId="0" borderId="14" xfId="1" applyNumberFormat="1" applyFont="1" applyFill="1" applyBorder="1" applyAlignment="1" applyProtection="1">
      <alignment horizontal="right"/>
    </xf>
    <xf numFmtId="166" fontId="5" fillId="0" borderId="0" xfId="1" applyNumberFormat="1" applyFont="1" applyFill="1" applyBorder="1" applyAlignment="1" applyProtection="1">
      <alignment horizontal="right"/>
    </xf>
    <xf numFmtId="166" fontId="5" fillId="0" borderId="85" xfId="1" applyNumberFormat="1" applyFont="1" applyFill="1" applyBorder="1" applyAlignment="1" applyProtection="1">
      <alignment horizontal="right"/>
    </xf>
    <xf numFmtId="166" fontId="5" fillId="0" borderId="89" xfId="1" applyNumberFormat="1" applyFont="1" applyFill="1" applyBorder="1" applyAlignment="1" applyProtection="1">
      <alignment horizontal="right"/>
    </xf>
    <xf numFmtId="166" fontId="5" fillId="0" borderId="54" xfId="1" applyNumberFormat="1" applyFont="1" applyFill="1" applyBorder="1" applyAlignment="1" applyProtection="1">
      <alignment horizontal="right"/>
    </xf>
    <xf numFmtId="166" fontId="5" fillId="0" borderId="53" xfId="1" applyNumberFormat="1" applyFont="1" applyFill="1" applyBorder="1" applyAlignment="1" applyProtection="1">
      <alignment horizontal="right"/>
    </xf>
    <xf numFmtId="166" fontId="5" fillId="0" borderId="90" xfId="1" applyNumberFormat="1" applyFont="1" applyFill="1" applyBorder="1" applyAlignment="1" applyProtection="1">
      <alignment horizontal="right"/>
    </xf>
    <xf numFmtId="166" fontId="5" fillId="0" borderId="42" xfId="1" applyNumberFormat="1" applyFont="1" applyFill="1" applyBorder="1" applyAlignment="1" applyProtection="1">
      <alignment horizontal="right"/>
    </xf>
    <xf numFmtId="166" fontId="5" fillId="0" borderId="41" xfId="1" applyNumberFormat="1" applyFont="1" applyFill="1" applyBorder="1" applyAlignment="1" applyProtection="1">
      <alignment horizontal="right"/>
    </xf>
    <xf numFmtId="166" fontId="5" fillId="0" borderId="37" xfId="1" applyNumberFormat="1" applyFont="1" applyFill="1" applyBorder="1" applyAlignment="1" applyProtection="1">
      <alignment horizontal="right"/>
    </xf>
    <xf numFmtId="0" fontId="5" fillId="0" borderId="58" xfId="0" applyFont="1" applyBorder="1"/>
    <xf numFmtId="0" fontId="8" fillId="2" borderId="56" xfId="0" applyFont="1" applyFill="1" applyBorder="1" applyAlignment="1">
      <alignment horizontal="center"/>
    </xf>
    <xf numFmtId="0" fontId="20" fillId="2" borderId="58" xfId="0" applyFont="1" applyFill="1" applyBorder="1" applyAlignment="1">
      <alignment horizontal="center" vertical="center" wrapText="1"/>
    </xf>
    <xf numFmtId="0" fontId="3" fillId="2" borderId="78" xfId="0" applyFont="1" applyFill="1" applyBorder="1" applyAlignment="1">
      <alignment horizontal="center"/>
    </xf>
    <xf numFmtId="0" fontId="19" fillId="2" borderId="58" xfId="0" applyFont="1" applyFill="1" applyBorder="1" applyAlignment="1">
      <alignment horizontal="center"/>
    </xf>
    <xf numFmtId="166" fontId="5" fillId="0" borderId="59" xfId="1" applyNumberFormat="1" applyFont="1" applyFill="1" applyBorder="1" applyAlignment="1" applyProtection="1">
      <alignment horizontal="right"/>
    </xf>
    <xf numFmtId="0" fontId="19" fillId="2" borderId="102" xfId="0" applyFont="1" applyFill="1" applyBorder="1" applyAlignment="1">
      <alignment horizontal="center"/>
    </xf>
    <xf numFmtId="0" fontId="19" fillId="2" borderId="60" xfId="0" applyFont="1" applyFill="1" applyBorder="1" applyAlignment="1">
      <alignment horizontal="center"/>
    </xf>
    <xf numFmtId="2" fontId="28" fillId="0" borderId="6" xfId="1" applyNumberFormat="1" applyFont="1" applyFill="1" applyBorder="1" applyAlignment="1" applyProtection="1">
      <alignment horizontal="right"/>
    </xf>
    <xf numFmtId="2" fontId="28" fillId="0" borderId="10" xfId="1" applyNumberFormat="1" applyFont="1" applyFill="1" applyBorder="1" applyAlignment="1" applyProtection="1">
      <alignment horizontal="right"/>
    </xf>
    <xf numFmtId="2" fontId="28" fillId="0" borderId="0" xfId="1" applyNumberFormat="1" applyFont="1" applyFill="1" applyBorder="1" applyAlignment="1" applyProtection="1">
      <alignment horizontal="right"/>
    </xf>
    <xf numFmtId="166" fontId="28" fillId="0" borderId="0" xfId="1" applyNumberFormat="1" applyFont="1" applyFill="1" applyBorder="1" applyAlignment="1" applyProtection="1">
      <alignment horizontal="right"/>
    </xf>
    <xf numFmtId="166" fontId="28" fillId="0" borderId="37" xfId="1" applyNumberFormat="1" applyFont="1" applyFill="1" applyBorder="1" applyAlignment="1" applyProtection="1">
      <alignment horizontal="right"/>
    </xf>
    <xf numFmtId="166" fontId="28" fillId="0" borderId="14" xfId="1" applyNumberFormat="1" applyFont="1" applyFill="1" applyBorder="1" applyAlignment="1" applyProtection="1">
      <alignment horizontal="right"/>
    </xf>
    <xf numFmtId="2" fontId="28" fillId="0" borderId="84" xfId="1" applyNumberFormat="1" applyFont="1" applyFill="1" applyBorder="1" applyAlignment="1" applyProtection="1">
      <alignment horizontal="right"/>
    </xf>
    <xf numFmtId="2" fontId="28" fillId="0" borderId="85" xfId="1" applyNumberFormat="1" applyFont="1" applyFill="1" applyBorder="1" applyAlignment="1" applyProtection="1">
      <alignment horizontal="right"/>
    </xf>
    <xf numFmtId="166" fontId="28" fillId="0" borderId="85" xfId="1" applyNumberFormat="1" applyFont="1" applyFill="1" applyBorder="1" applyAlignment="1" applyProtection="1">
      <alignment horizontal="right"/>
    </xf>
    <xf numFmtId="166" fontId="28" fillId="0" borderId="42" xfId="1" applyNumberFormat="1" applyFont="1" applyFill="1" applyBorder="1" applyAlignment="1" applyProtection="1">
      <alignment horizontal="right"/>
    </xf>
    <xf numFmtId="166" fontId="28" fillId="0" borderId="89" xfId="1" applyNumberFormat="1" applyFont="1" applyFill="1" applyBorder="1" applyAlignment="1" applyProtection="1">
      <alignment horizontal="right"/>
    </xf>
    <xf numFmtId="166" fontId="28" fillId="0" borderId="10" xfId="1" applyNumberFormat="1" applyFont="1" applyFill="1" applyBorder="1" applyAlignment="1" applyProtection="1">
      <alignment horizontal="right"/>
    </xf>
    <xf numFmtId="2" fontId="5" fillId="0" borderId="103" xfId="1" applyNumberFormat="1" applyFont="1" applyFill="1" applyBorder="1" applyAlignment="1" applyProtection="1">
      <alignment horizontal="right"/>
    </xf>
    <xf numFmtId="2" fontId="28" fillId="0" borderId="103" xfId="1" applyNumberFormat="1" applyFont="1" applyFill="1" applyBorder="1" applyAlignment="1" applyProtection="1">
      <alignment horizontal="right"/>
    </xf>
    <xf numFmtId="166" fontId="28" fillId="0" borderId="41" xfId="1" applyNumberFormat="1" applyFont="1" applyFill="1" applyBorder="1" applyAlignment="1" applyProtection="1">
      <alignment horizontal="right"/>
    </xf>
    <xf numFmtId="0" fontId="8" fillId="4" borderId="104" xfId="0" applyFont="1" applyFill="1" applyBorder="1" applyAlignment="1">
      <alignment horizontal="center" vertical="center"/>
    </xf>
    <xf numFmtId="0" fontId="8" fillId="4" borderId="105" xfId="0" applyFont="1" applyFill="1" applyBorder="1" applyAlignment="1">
      <alignment horizontal="center" vertical="center"/>
    </xf>
    <xf numFmtId="0" fontId="8" fillId="4" borderId="106" xfId="0" applyFont="1" applyFill="1" applyBorder="1" applyAlignment="1">
      <alignment horizontal="center" vertical="center"/>
    </xf>
    <xf numFmtId="0" fontId="8" fillId="4" borderId="107" xfId="0" applyFont="1" applyFill="1" applyBorder="1" applyAlignment="1">
      <alignment horizontal="center" vertical="center" wrapText="1"/>
    </xf>
    <xf numFmtId="0" fontId="8" fillId="4" borderId="109" xfId="0" applyFont="1" applyFill="1" applyBorder="1" applyAlignment="1">
      <alignment horizontal="center" vertical="center" wrapText="1"/>
    </xf>
    <xf numFmtId="166" fontId="5" fillId="0" borderId="112" xfId="1" applyNumberFormat="1" applyFont="1" applyFill="1" applyBorder="1" applyAlignment="1" applyProtection="1">
      <alignment horizontal="right"/>
    </xf>
    <xf numFmtId="0" fontId="19" fillId="2" borderId="113" xfId="0" applyFont="1" applyFill="1" applyBorder="1" applyAlignment="1">
      <alignment horizontal="center"/>
    </xf>
    <xf numFmtId="166" fontId="5" fillId="0" borderId="114" xfId="1" applyNumberFormat="1" applyFont="1" applyFill="1" applyBorder="1" applyAlignment="1" applyProtection="1">
      <alignment horizontal="right"/>
    </xf>
    <xf numFmtId="0" fontId="4" fillId="9" borderId="0" xfId="0" applyFont="1" applyFill="1"/>
    <xf numFmtId="0" fontId="4" fillId="9" borderId="0" xfId="0" applyFont="1" applyFill="1" applyBorder="1"/>
    <xf numFmtId="0" fontId="4" fillId="9" borderId="0" xfId="0" applyFont="1" applyFill="1" applyBorder="1" applyAlignment="1">
      <alignment horizontal="center" vertical="center"/>
    </xf>
    <xf numFmtId="0" fontId="4" fillId="9" borderId="0" xfId="0" applyFont="1" applyFill="1" applyBorder="1" applyAlignment="1">
      <alignment horizontal="center"/>
    </xf>
    <xf numFmtId="0" fontId="30" fillId="9" borderId="0" xfId="0" applyFont="1" applyFill="1" applyBorder="1"/>
    <xf numFmtId="0" fontId="6" fillId="7" borderId="115" xfId="0" applyFont="1" applyFill="1" applyBorder="1" applyAlignment="1">
      <alignment horizontal="center" vertical="center"/>
    </xf>
    <xf numFmtId="0" fontId="8" fillId="4" borderId="29" xfId="0" applyNumberFormat="1" applyFont="1" applyFill="1" applyBorder="1" applyAlignment="1">
      <alignment horizontal="center" vertical="center"/>
    </xf>
    <xf numFmtId="0" fontId="8" fillId="4" borderId="24" xfId="0" applyNumberFormat="1" applyFont="1" applyFill="1" applyBorder="1" applyAlignment="1">
      <alignment horizontal="center" vertical="center" wrapText="1"/>
    </xf>
    <xf numFmtId="0" fontId="5" fillId="4" borderId="24" xfId="0" applyNumberFormat="1" applyFont="1" applyFill="1" applyBorder="1" applyAlignment="1">
      <alignment horizontal="center" vertical="center" wrapText="1"/>
    </xf>
    <xf numFmtId="0" fontId="5" fillId="4" borderId="17" xfId="0" applyNumberFormat="1" applyFont="1" applyFill="1" applyBorder="1" applyAlignment="1">
      <alignment horizontal="center" vertical="center" wrapText="1"/>
    </xf>
    <xf numFmtId="0" fontId="4" fillId="4" borderId="17" xfId="0" applyNumberFormat="1" applyFont="1" applyFill="1" applyBorder="1" applyAlignment="1">
      <alignment horizontal="center" vertical="center" wrapText="1"/>
    </xf>
    <xf numFmtId="0" fontId="5" fillId="4" borderId="25" xfId="0" applyNumberFormat="1" applyFont="1" applyFill="1" applyBorder="1" applyAlignment="1">
      <alignment horizontal="center" vertical="center" wrapText="1"/>
    </xf>
    <xf numFmtId="0" fontId="4" fillId="0" borderId="0" xfId="0" applyNumberFormat="1" applyFont="1" applyFill="1" applyBorder="1" applyAlignment="1">
      <alignment vertical="center" wrapText="1"/>
    </xf>
    <xf numFmtId="0" fontId="0" fillId="9" borderId="0" xfId="0" applyFill="1" applyAlignment="1"/>
    <xf numFmtId="0" fontId="0" fillId="10" borderId="0" xfId="0" applyFill="1" applyAlignment="1"/>
    <xf numFmtId="0" fontId="4" fillId="9" borderId="0" xfId="0" applyFont="1" applyFill="1" applyAlignment="1">
      <alignment horizontal="center"/>
    </xf>
    <xf numFmtId="3" fontId="10" fillId="9" borderId="92" xfId="0" applyNumberFormat="1" applyFont="1" applyFill="1" applyBorder="1" applyAlignment="1">
      <alignment horizontal="right" vertical="center"/>
    </xf>
    <xf numFmtId="3" fontId="10" fillId="9" borderId="108" xfId="0" applyNumberFormat="1" applyFont="1" applyFill="1" applyBorder="1" applyAlignment="1">
      <alignment horizontal="right" vertical="center"/>
    </xf>
    <xf numFmtId="3" fontId="10" fillId="9" borderId="110" xfId="0" applyNumberFormat="1" applyFont="1" applyFill="1" applyBorder="1" applyAlignment="1">
      <alignment horizontal="right" vertical="center"/>
    </xf>
    <xf numFmtId="3" fontId="10" fillId="9" borderId="111" xfId="0" applyNumberFormat="1" applyFont="1" applyFill="1" applyBorder="1" applyAlignment="1">
      <alignment horizontal="right" vertical="center"/>
    </xf>
    <xf numFmtId="0" fontId="8" fillId="4" borderId="107" xfId="0" applyFont="1" applyFill="1" applyBorder="1" applyAlignment="1">
      <alignment horizontal="center" vertical="center"/>
    </xf>
    <xf numFmtId="0" fontId="8" fillId="4" borderId="109" xfId="0" applyFont="1" applyFill="1" applyBorder="1" applyAlignment="1">
      <alignment horizontal="center" vertical="center"/>
    </xf>
    <xf numFmtId="0" fontId="10" fillId="0" borderId="58" xfId="0" applyFont="1" applyFill="1" applyBorder="1" applyAlignment="1">
      <alignment horizontal="center" vertical="center"/>
    </xf>
    <xf numFmtId="0" fontId="8" fillId="4" borderId="86" xfId="0" applyFont="1" applyFill="1" applyBorder="1" applyAlignment="1">
      <alignment horizontal="center" vertical="center"/>
    </xf>
    <xf numFmtId="0" fontId="4" fillId="4" borderId="88" xfId="0" applyFont="1" applyFill="1" applyBorder="1" applyAlignment="1">
      <alignment horizontal="center" vertical="center"/>
    </xf>
    <xf numFmtId="0" fontId="18" fillId="5" borderId="27" xfId="0" applyNumberFormat="1" applyFont="1" applyFill="1" applyBorder="1" applyAlignment="1">
      <alignment horizontal="right"/>
    </xf>
    <xf numFmtId="0" fontId="31" fillId="10" borderId="0" xfId="0" applyFont="1" applyFill="1" applyAlignment="1"/>
    <xf numFmtId="0" fontId="32" fillId="10" borderId="0" xfId="0" applyFont="1" applyFill="1"/>
    <xf numFmtId="0" fontId="0" fillId="10" borderId="116" xfId="0" applyFill="1" applyBorder="1" applyAlignment="1"/>
    <xf numFmtId="0" fontId="33" fillId="10" borderId="0" xfId="0" applyFont="1" applyFill="1" applyAlignment="1">
      <alignment horizontal="left" vertical="center"/>
    </xf>
    <xf numFmtId="0" fontId="5" fillId="5" borderId="24" xfId="0" applyNumberFormat="1" applyFont="1" applyFill="1" applyBorder="1" applyAlignment="1">
      <alignment horizontal="left" vertical="center"/>
    </xf>
    <xf numFmtId="0" fontId="4" fillId="5" borderId="16" xfId="0" applyNumberFormat="1" applyFont="1" applyFill="1" applyBorder="1" applyAlignment="1">
      <alignment horizontal="right" vertical="center"/>
    </xf>
    <xf numFmtId="0" fontId="35" fillId="5" borderId="35" xfId="0" applyNumberFormat="1" applyFont="1" applyFill="1" applyBorder="1" applyAlignment="1">
      <alignment vertical="center" wrapText="1"/>
    </xf>
    <xf numFmtId="0" fontId="35" fillId="5" borderId="16" xfId="0" applyNumberFormat="1" applyFont="1" applyFill="1" applyBorder="1" applyAlignment="1">
      <alignment vertical="center"/>
    </xf>
    <xf numFmtId="0" fontId="28" fillId="5" borderId="16" xfId="0" applyNumberFormat="1" applyFont="1" applyFill="1" applyBorder="1" applyAlignment="1">
      <alignment vertical="center" wrapText="1"/>
    </xf>
    <xf numFmtId="0" fontId="36" fillId="5" borderId="16" xfId="0" applyNumberFormat="1" applyFont="1" applyFill="1" applyBorder="1" applyAlignment="1">
      <alignment vertical="center"/>
    </xf>
    <xf numFmtId="0" fontId="36" fillId="5" borderId="24" xfId="0" applyNumberFormat="1" applyFont="1" applyFill="1" applyBorder="1" applyAlignment="1">
      <alignment vertical="center"/>
    </xf>
    <xf numFmtId="0" fontId="28" fillId="5" borderId="16" xfId="0" applyNumberFormat="1" applyFont="1" applyFill="1" applyBorder="1" applyAlignment="1">
      <alignment vertical="center"/>
    </xf>
    <xf numFmtId="0" fontId="5" fillId="5" borderId="17" xfId="0" applyNumberFormat="1" applyFont="1" applyFill="1" applyBorder="1" applyAlignment="1">
      <alignment horizontal="left" vertical="center" wrapText="1"/>
    </xf>
    <xf numFmtId="0" fontId="4" fillId="5" borderId="24" xfId="0" applyNumberFormat="1" applyFont="1" applyFill="1" applyBorder="1" applyAlignment="1">
      <alignment vertical="center" wrapText="1"/>
    </xf>
    <xf numFmtId="0" fontId="0" fillId="0" borderId="0" xfId="0" applyNumberFormat="1" applyFont="1" applyAlignment="1">
      <alignment wrapText="1"/>
    </xf>
    <xf numFmtId="0" fontId="5" fillId="5" borderId="24" xfId="0" applyNumberFormat="1" applyFont="1" applyFill="1" applyBorder="1" applyAlignment="1">
      <alignment horizontal="right" vertical="center" wrapText="1"/>
    </xf>
    <xf numFmtId="0" fontId="0" fillId="0" borderId="0" xfId="0" applyFill="1"/>
    <xf numFmtId="0" fontId="4" fillId="4" borderId="95" xfId="0" applyNumberFormat="1" applyFont="1" applyFill="1" applyBorder="1" applyAlignment="1">
      <alignment vertical="center" wrapText="1"/>
    </xf>
    <xf numFmtId="0" fontId="0" fillId="0" borderId="0" xfId="0" applyAlignment="1">
      <alignment horizontal="center"/>
    </xf>
    <xf numFmtId="0" fontId="24" fillId="5" borderId="119" xfId="0" applyNumberFormat="1" applyFont="1" applyFill="1" applyBorder="1" applyAlignment="1">
      <alignment horizontal="center" vertical="center"/>
    </xf>
    <xf numFmtId="0" fontId="24" fillId="5" borderId="120" xfId="0" applyNumberFormat="1" applyFont="1" applyFill="1" applyBorder="1" applyAlignment="1">
      <alignment horizontal="center" vertical="center"/>
    </xf>
    <xf numFmtId="3" fontId="10" fillId="9" borderId="117" xfId="0" applyNumberFormat="1" applyFont="1" applyFill="1" applyBorder="1" applyAlignment="1">
      <alignment horizontal="center" vertical="center"/>
    </xf>
    <xf numFmtId="3" fontId="10" fillId="9" borderId="136" xfId="0" applyNumberFormat="1" applyFont="1" applyFill="1" applyBorder="1" applyAlignment="1">
      <alignment horizontal="center" vertical="center"/>
    </xf>
    <xf numFmtId="0" fontId="4" fillId="4" borderId="138" xfId="0" applyFont="1" applyFill="1" applyBorder="1" applyAlignment="1">
      <alignment horizontal="right" vertical="center"/>
    </xf>
    <xf numFmtId="3" fontId="42" fillId="7" borderId="126" xfId="0" applyNumberFormat="1" applyFont="1" applyFill="1" applyBorder="1" applyAlignment="1">
      <alignment horizontal="center" vertical="center"/>
    </xf>
    <xf numFmtId="0" fontId="0" fillId="9" borderId="0" xfId="0" applyFill="1"/>
    <xf numFmtId="0" fontId="4" fillId="5" borderId="144" xfId="0" applyNumberFormat="1" applyFont="1" applyFill="1" applyBorder="1" applyAlignment="1">
      <alignment vertical="center" wrapText="1"/>
    </xf>
    <xf numFmtId="3" fontId="5" fillId="5" borderId="145" xfId="0" applyNumberFormat="1" applyFont="1" applyFill="1" applyBorder="1" applyAlignment="1">
      <alignment horizontal="right" vertical="center"/>
    </xf>
    <xf numFmtId="3" fontId="5" fillId="5" borderId="147" xfId="0" applyNumberFormat="1" applyFont="1" applyFill="1" applyBorder="1" applyAlignment="1">
      <alignment horizontal="right" vertical="center"/>
    </xf>
    <xf numFmtId="3" fontId="10" fillId="0" borderId="148" xfId="0" applyNumberFormat="1" applyFont="1" applyFill="1" applyBorder="1" applyAlignment="1">
      <alignment horizontal="right" vertical="center"/>
    </xf>
    <xf numFmtId="3" fontId="5" fillId="5" borderId="150" xfId="0" applyNumberFormat="1" applyFont="1" applyFill="1" applyBorder="1" applyAlignment="1">
      <alignment horizontal="right" vertical="center"/>
    </xf>
    <xf numFmtId="3" fontId="10" fillId="0" borderId="118" xfId="0" applyNumberFormat="1" applyFont="1" applyFill="1" applyBorder="1" applyAlignment="1">
      <alignment horizontal="right" vertical="center"/>
    </xf>
    <xf numFmtId="3" fontId="5" fillId="5" borderId="151" xfId="0" applyNumberFormat="1" applyFont="1" applyFill="1" applyBorder="1" applyAlignment="1">
      <alignment horizontal="right" vertical="center"/>
    </xf>
    <xf numFmtId="3" fontId="5" fillId="5" borderId="153" xfId="0" applyNumberFormat="1" applyFont="1" applyFill="1" applyBorder="1" applyAlignment="1">
      <alignment horizontal="right" vertical="center"/>
    </xf>
    <xf numFmtId="3" fontId="5" fillId="5" borderId="152" xfId="0" applyNumberFormat="1" applyFont="1" applyFill="1" applyBorder="1" applyAlignment="1">
      <alignment horizontal="right" vertical="center"/>
    </xf>
    <xf numFmtId="3" fontId="10" fillId="0" borderId="155" xfId="0" applyNumberFormat="1" applyFont="1" applyFill="1" applyBorder="1" applyAlignment="1">
      <alignment horizontal="right" vertical="center"/>
    </xf>
    <xf numFmtId="3" fontId="10" fillId="0" borderId="157" xfId="0" applyNumberFormat="1" applyFont="1" applyFill="1" applyBorder="1" applyAlignment="1">
      <alignment horizontal="right" vertical="center"/>
    </xf>
    <xf numFmtId="3" fontId="5" fillId="5" borderId="158" xfId="0" applyNumberFormat="1" applyFont="1" applyFill="1" applyBorder="1" applyAlignment="1">
      <alignment horizontal="right" vertical="center"/>
    </xf>
    <xf numFmtId="3" fontId="5" fillId="5" borderId="159" xfId="0" applyNumberFormat="1" applyFont="1" applyFill="1" applyBorder="1" applyAlignment="1">
      <alignment horizontal="right" vertical="center"/>
    </xf>
    <xf numFmtId="3" fontId="10" fillId="0" borderId="154" xfId="0" applyNumberFormat="1" applyFont="1" applyFill="1" applyBorder="1" applyAlignment="1">
      <alignment horizontal="right" vertical="center"/>
    </xf>
    <xf numFmtId="3" fontId="10" fillId="0" borderId="156" xfId="0" applyNumberFormat="1" applyFont="1" applyFill="1" applyBorder="1" applyAlignment="1">
      <alignment horizontal="right" vertical="center"/>
    </xf>
    <xf numFmtId="3" fontId="10" fillId="0" borderId="160" xfId="0" applyNumberFormat="1" applyFont="1" applyFill="1" applyBorder="1" applyAlignment="1">
      <alignment horizontal="right" vertical="center"/>
    </xf>
    <xf numFmtId="3" fontId="5" fillId="5" borderId="163" xfId="0" applyNumberFormat="1" applyFont="1" applyFill="1" applyBorder="1" applyAlignment="1">
      <alignment horizontal="right" vertical="center"/>
    </xf>
    <xf numFmtId="3" fontId="5" fillId="5" borderId="164" xfId="0" applyNumberFormat="1" applyFont="1" applyFill="1" applyBorder="1" applyAlignment="1">
      <alignment horizontal="right" vertical="center"/>
    </xf>
    <xf numFmtId="3" fontId="5" fillId="5" borderId="165" xfId="0" applyNumberFormat="1" applyFont="1" applyFill="1" applyBorder="1" applyAlignment="1">
      <alignment horizontal="right" vertical="center"/>
    </xf>
    <xf numFmtId="3" fontId="5" fillId="5" borderId="161" xfId="0" applyNumberFormat="1" applyFont="1" applyFill="1" applyBorder="1" applyAlignment="1">
      <alignment horizontal="right" vertical="center"/>
    </xf>
    <xf numFmtId="3" fontId="5" fillId="5" borderId="166" xfId="0" applyNumberFormat="1" applyFont="1" applyFill="1" applyBorder="1" applyAlignment="1">
      <alignment horizontal="right" vertical="center"/>
    </xf>
    <xf numFmtId="3" fontId="5" fillId="5" borderId="167" xfId="0" applyNumberFormat="1" applyFont="1" applyFill="1" applyBorder="1" applyAlignment="1">
      <alignment horizontal="right" vertical="center"/>
    </xf>
    <xf numFmtId="3" fontId="5" fillId="5" borderId="168" xfId="0" applyNumberFormat="1" applyFont="1" applyFill="1" applyBorder="1" applyAlignment="1">
      <alignment horizontal="right" vertical="center"/>
    </xf>
    <xf numFmtId="3" fontId="5" fillId="5" borderId="169" xfId="0" applyNumberFormat="1" applyFont="1" applyFill="1" applyBorder="1" applyAlignment="1">
      <alignment horizontal="right" vertical="center"/>
    </xf>
    <xf numFmtId="0" fontId="24" fillId="5" borderId="146" xfId="0" applyNumberFormat="1" applyFont="1" applyFill="1" applyBorder="1" applyAlignment="1">
      <alignment horizontal="center" vertical="center"/>
    </xf>
    <xf numFmtId="0" fontId="24" fillId="5" borderId="148" xfId="0" applyNumberFormat="1" applyFont="1" applyFill="1" applyBorder="1" applyAlignment="1">
      <alignment horizontal="center" vertical="center"/>
    </xf>
    <xf numFmtId="0" fontId="24" fillId="5" borderId="155" xfId="0" applyNumberFormat="1" applyFont="1" applyFill="1" applyBorder="1" applyAlignment="1">
      <alignment horizontal="center" vertical="center"/>
    </xf>
    <xf numFmtId="0" fontId="24" fillId="5" borderId="162" xfId="0" applyNumberFormat="1" applyFont="1" applyFill="1" applyBorder="1" applyAlignment="1">
      <alignment horizontal="center" vertical="center"/>
    </xf>
    <xf numFmtId="0" fontId="24" fillId="5" borderId="170" xfId="0" applyNumberFormat="1" applyFont="1" applyFill="1" applyBorder="1" applyAlignment="1">
      <alignment horizontal="center" vertical="center"/>
    </xf>
    <xf numFmtId="0" fontId="24" fillId="5" borderId="151" xfId="0" applyNumberFormat="1" applyFont="1" applyFill="1" applyBorder="1" applyAlignment="1">
      <alignment horizontal="center" vertical="center"/>
    </xf>
    <xf numFmtId="3" fontId="10" fillId="0" borderId="170" xfId="0" applyNumberFormat="1" applyFont="1" applyFill="1" applyBorder="1" applyAlignment="1">
      <alignment horizontal="right" vertical="center"/>
    </xf>
    <xf numFmtId="3" fontId="10" fillId="0" borderId="171" xfId="0" applyNumberFormat="1" applyFont="1" applyFill="1" applyBorder="1" applyAlignment="1">
      <alignment horizontal="right" vertical="center"/>
    </xf>
    <xf numFmtId="0" fontId="24" fillId="5" borderId="173" xfId="0" applyNumberFormat="1" applyFont="1" applyFill="1" applyBorder="1" applyAlignment="1">
      <alignment horizontal="center" vertical="center"/>
    </xf>
    <xf numFmtId="3" fontId="5" fillId="5" borderId="176" xfId="0" applyNumberFormat="1" applyFont="1" applyFill="1" applyBorder="1" applyAlignment="1">
      <alignment horizontal="right" vertical="center"/>
    </xf>
    <xf numFmtId="3" fontId="5" fillId="5" borderId="177" xfId="0" applyNumberFormat="1" applyFont="1" applyFill="1" applyBorder="1" applyAlignment="1">
      <alignment horizontal="right" vertical="center"/>
    </xf>
    <xf numFmtId="3" fontId="5" fillId="5" borderId="175" xfId="0" applyNumberFormat="1" applyFont="1" applyFill="1" applyBorder="1" applyAlignment="1">
      <alignment horizontal="right" vertical="center"/>
    </xf>
    <xf numFmtId="3" fontId="5" fillId="5" borderId="178" xfId="0" applyNumberFormat="1" applyFont="1" applyFill="1" applyBorder="1" applyAlignment="1">
      <alignment horizontal="right" vertical="center"/>
    </xf>
    <xf numFmtId="3" fontId="5" fillId="5" borderId="180" xfId="0" applyNumberFormat="1" applyFont="1" applyFill="1" applyBorder="1" applyAlignment="1">
      <alignment horizontal="right" vertical="center"/>
    </xf>
    <xf numFmtId="3" fontId="5" fillId="5" borderId="181" xfId="0" applyNumberFormat="1" applyFont="1" applyFill="1" applyBorder="1" applyAlignment="1">
      <alignment horizontal="right" vertical="center"/>
    </xf>
    <xf numFmtId="3" fontId="5" fillId="5" borderId="182" xfId="0" applyNumberFormat="1" applyFont="1" applyFill="1" applyBorder="1" applyAlignment="1">
      <alignment horizontal="right" vertical="center"/>
    </xf>
    <xf numFmtId="3" fontId="5" fillId="5" borderId="175" xfId="0" applyNumberFormat="1" applyFont="1" applyFill="1" applyBorder="1" applyAlignment="1">
      <alignment horizontal="center" vertical="center"/>
    </xf>
    <xf numFmtId="3" fontId="5" fillId="5" borderId="152" xfId="0" applyNumberFormat="1" applyFont="1" applyFill="1" applyBorder="1" applyAlignment="1">
      <alignment horizontal="center" vertical="center"/>
    </xf>
    <xf numFmtId="3" fontId="5" fillId="5" borderId="174" xfId="0" applyNumberFormat="1" applyFont="1" applyFill="1" applyBorder="1" applyAlignment="1">
      <alignment horizontal="center" vertical="center"/>
    </xf>
    <xf numFmtId="3" fontId="5" fillId="5" borderId="158" xfId="0" applyNumberFormat="1" applyFont="1" applyFill="1" applyBorder="1" applyAlignment="1">
      <alignment horizontal="center" vertical="center"/>
    </xf>
    <xf numFmtId="3" fontId="5" fillId="5" borderId="180" xfId="0" applyNumberFormat="1" applyFont="1" applyFill="1" applyBorder="1" applyAlignment="1">
      <alignment horizontal="center" vertical="center"/>
    </xf>
    <xf numFmtId="3" fontId="5" fillId="5" borderId="169" xfId="0" applyNumberFormat="1" applyFont="1" applyFill="1" applyBorder="1" applyAlignment="1">
      <alignment horizontal="center" vertical="center"/>
    </xf>
    <xf numFmtId="3" fontId="5" fillId="5" borderId="183" xfId="0" applyNumberFormat="1" applyFont="1" applyFill="1" applyBorder="1" applyAlignment="1">
      <alignment horizontal="center" vertical="center"/>
    </xf>
    <xf numFmtId="3" fontId="5" fillId="5" borderId="184" xfId="0" applyNumberFormat="1" applyFont="1" applyFill="1" applyBorder="1" applyAlignment="1">
      <alignment horizontal="center" vertical="center"/>
    </xf>
    <xf numFmtId="0" fontId="24" fillId="5" borderId="158" xfId="0" applyNumberFormat="1" applyFont="1" applyFill="1" applyBorder="1" applyAlignment="1">
      <alignment horizontal="center" vertical="center"/>
    </xf>
    <xf numFmtId="3" fontId="5" fillId="5" borderId="185" xfId="0" applyNumberFormat="1" applyFont="1" applyFill="1" applyBorder="1" applyAlignment="1">
      <alignment horizontal="right" vertical="center"/>
    </xf>
    <xf numFmtId="0" fontId="24" fillId="5" borderId="149" xfId="0" applyNumberFormat="1" applyFont="1" applyFill="1" applyBorder="1" applyAlignment="1">
      <alignment horizontal="center" vertical="center"/>
    </xf>
    <xf numFmtId="3" fontId="5" fillId="5" borderId="143" xfId="0" applyNumberFormat="1" applyFont="1" applyFill="1" applyBorder="1" applyAlignment="1">
      <alignment horizontal="right" vertical="center"/>
    </xf>
    <xf numFmtId="3" fontId="5" fillId="5" borderId="186" xfId="0" applyNumberFormat="1" applyFont="1" applyFill="1" applyBorder="1" applyAlignment="1">
      <alignment horizontal="right" vertical="center"/>
    </xf>
    <xf numFmtId="3" fontId="5" fillId="5" borderId="187" xfId="0" applyNumberFormat="1" applyFont="1" applyFill="1" applyBorder="1" applyAlignment="1">
      <alignment horizontal="right" vertical="center"/>
    </xf>
    <xf numFmtId="3" fontId="5" fillId="5" borderId="186" xfId="0" applyNumberFormat="1" applyFont="1" applyFill="1" applyBorder="1" applyAlignment="1">
      <alignment horizontal="center" vertical="center"/>
    </xf>
    <xf numFmtId="3" fontId="5" fillId="5" borderId="188" xfId="0" applyNumberFormat="1" applyFont="1" applyFill="1" applyBorder="1" applyAlignment="1">
      <alignment horizontal="right" vertical="center"/>
    </xf>
    <xf numFmtId="3" fontId="5" fillId="5" borderId="188" xfId="0" applyNumberFormat="1" applyFont="1" applyFill="1" applyBorder="1" applyAlignment="1">
      <alignment horizontal="center" vertical="center"/>
    </xf>
    <xf numFmtId="3" fontId="5" fillId="5" borderId="159" xfId="0" applyNumberFormat="1" applyFont="1" applyFill="1" applyBorder="1" applyAlignment="1">
      <alignment horizontal="center" vertical="center"/>
    </xf>
    <xf numFmtId="3" fontId="5" fillId="5" borderId="163" xfId="0" applyNumberFormat="1" applyFont="1" applyFill="1" applyBorder="1" applyAlignment="1">
      <alignment horizontal="center" vertical="center"/>
    </xf>
    <xf numFmtId="3" fontId="5" fillId="5" borderId="187" xfId="0" applyNumberFormat="1" applyFont="1" applyFill="1" applyBorder="1" applyAlignment="1">
      <alignment horizontal="center" vertical="center"/>
    </xf>
    <xf numFmtId="3" fontId="5" fillId="5" borderId="189" xfId="0" applyNumberFormat="1" applyFont="1" applyFill="1" applyBorder="1" applyAlignment="1">
      <alignment horizontal="center" vertical="center"/>
    </xf>
    <xf numFmtId="3" fontId="5" fillId="5" borderId="190" xfId="0" applyNumberFormat="1" applyFont="1" applyFill="1" applyBorder="1" applyAlignment="1">
      <alignment horizontal="right" vertical="center"/>
    </xf>
    <xf numFmtId="3" fontId="5" fillId="5" borderId="191" xfId="0" applyNumberFormat="1" applyFont="1" applyFill="1" applyBorder="1" applyAlignment="1">
      <alignment horizontal="right" vertical="center"/>
    </xf>
    <xf numFmtId="3" fontId="5" fillId="5" borderId="192" xfId="0" applyNumberFormat="1" applyFont="1" applyFill="1" applyBorder="1" applyAlignment="1">
      <alignment horizontal="center" vertical="center"/>
    </xf>
    <xf numFmtId="3" fontId="10" fillId="12" borderId="155" xfId="0" applyNumberFormat="1" applyFont="1" applyFill="1" applyBorder="1" applyAlignment="1">
      <alignment horizontal="right" vertical="center"/>
    </xf>
    <xf numFmtId="3" fontId="10" fillId="12" borderId="158" xfId="0" applyNumberFormat="1" applyFont="1" applyFill="1" applyBorder="1" applyAlignment="1">
      <alignment horizontal="right" vertical="center"/>
    </xf>
    <xf numFmtId="3" fontId="10" fillId="12" borderId="174" xfId="0" applyNumberFormat="1" applyFont="1" applyFill="1" applyBorder="1" applyAlignment="1">
      <alignment horizontal="right" vertical="center"/>
    </xf>
    <xf numFmtId="3" fontId="10" fillId="12" borderId="160" xfId="0" applyNumberFormat="1" applyFont="1" applyFill="1" applyBorder="1" applyAlignment="1">
      <alignment horizontal="right" vertical="center"/>
    </xf>
    <xf numFmtId="3" fontId="5" fillId="5" borderId="162" xfId="0" applyNumberFormat="1" applyFont="1" applyFill="1" applyBorder="1" applyAlignment="1">
      <alignment horizontal="center" vertical="center"/>
    </xf>
    <xf numFmtId="0" fontId="24" fillId="5" borderId="192" xfId="0" applyNumberFormat="1" applyFont="1" applyFill="1" applyBorder="1" applyAlignment="1">
      <alignment horizontal="center" vertical="center"/>
    </xf>
    <xf numFmtId="3" fontId="10" fillId="12" borderId="126" xfId="0" applyNumberFormat="1" applyFont="1" applyFill="1" applyBorder="1" applyAlignment="1">
      <alignment horizontal="right" vertical="center"/>
    </xf>
    <xf numFmtId="3" fontId="10" fillId="12" borderId="142" xfId="0" applyNumberFormat="1" applyFont="1" applyFill="1" applyBorder="1" applyAlignment="1">
      <alignment horizontal="right" vertical="center"/>
    </xf>
    <xf numFmtId="3" fontId="5" fillId="5" borderId="194" xfId="0" applyNumberFormat="1" applyFont="1" applyFill="1" applyBorder="1" applyAlignment="1">
      <alignment horizontal="right" vertical="center"/>
    </xf>
    <xf numFmtId="3" fontId="10" fillId="0" borderId="195" xfId="0" applyNumberFormat="1" applyFont="1" applyFill="1" applyBorder="1" applyAlignment="1">
      <alignment horizontal="right" vertical="center"/>
    </xf>
    <xf numFmtId="3" fontId="5" fillId="5" borderId="70" xfId="0" applyNumberFormat="1" applyFont="1" applyFill="1" applyBorder="1" applyAlignment="1">
      <alignment horizontal="right" vertical="center"/>
    </xf>
    <xf numFmtId="3" fontId="10" fillId="0" borderId="196" xfId="0" applyNumberFormat="1" applyFont="1" applyFill="1" applyBorder="1" applyAlignment="1">
      <alignment horizontal="right" vertical="center"/>
    </xf>
    <xf numFmtId="3" fontId="10" fillId="0" borderId="197" xfId="0" applyNumberFormat="1" applyFont="1" applyFill="1" applyBorder="1" applyAlignment="1">
      <alignment horizontal="right" vertical="center"/>
    </xf>
    <xf numFmtId="3" fontId="10" fillId="0" borderId="198" xfId="0" applyNumberFormat="1" applyFont="1" applyFill="1" applyBorder="1" applyAlignment="1">
      <alignment horizontal="right" vertical="center"/>
    </xf>
    <xf numFmtId="3" fontId="5" fillId="5" borderId="199" xfId="0" applyNumberFormat="1" applyFont="1" applyFill="1" applyBorder="1" applyAlignment="1">
      <alignment horizontal="center" vertical="center"/>
    </xf>
    <xf numFmtId="3" fontId="5" fillId="5" borderId="200" xfId="0" applyNumberFormat="1" applyFont="1" applyFill="1" applyBorder="1" applyAlignment="1">
      <alignment horizontal="center" vertical="center"/>
    </xf>
    <xf numFmtId="3" fontId="5" fillId="5" borderId="201" xfId="0" applyNumberFormat="1" applyFont="1" applyFill="1" applyBorder="1" applyAlignment="1">
      <alignment horizontal="center" vertical="center"/>
    </xf>
    <xf numFmtId="3" fontId="10" fillId="12" borderId="196" xfId="0" applyNumberFormat="1" applyFont="1" applyFill="1" applyBorder="1" applyAlignment="1">
      <alignment horizontal="right" vertical="center"/>
    </xf>
    <xf numFmtId="3" fontId="10" fillId="12" borderId="202" xfId="0" applyNumberFormat="1" applyFont="1" applyFill="1" applyBorder="1" applyAlignment="1">
      <alignment horizontal="right" vertical="center"/>
    </xf>
    <xf numFmtId="3" fontId="5" fillId="5" borderId="203" xfId="0" applyNumberFormat="1" applyFont="1" applyFill="1" applyBorder="1" applyAlignment="1">
      <alignment horizontal="right" vertical="center"/>
    </xf>
    <xf numFmtId="0" fontId="8" fillId="4" borderId="204" xfId="0" applyFont="1" applyFill="1" applyBorder="1" applyAlignment="1">
      <alignment horizontal="center" vertical="center"/>
    </xf>
    <xf numFmtId="0" fontId="8" fillId="4" borderId="179" xfId="0" applyFont="1" applyFill="1" applyBorder="1" applyAlignment="1">
      <alignment horizontal="center" vertical="center"/>
    </xf>
    <xf numFmtId="0" fontId="8" fillId="4" borderId="133" xfId="0" applyFont="1" applyFill="1" applyBorder="1" applyAlignment="1">
      <alignment horizontal="center" vertical="center"/>
    </xf>
    <xf numFmtId="0" fontId="8" fillId="4" borderId="172" xfId="0" applyFont="1" applyFill="1" applyBorder="1" applyAlignment="1">
      <alignment horizontal="center" vertical="center"/>
    </xf>
    <xf numFmtId="3" fontId="10" fillId="4" borderId="205" xfId="0" applyNumberFormat="1" applyFont="1" applyFill="1" applyBorder="1" applyAlignment="1">
      <alignment horizontal="center" vertical="center"/>
    </xf>
    <xf numFmtId="3" fontId="10" fillId="9" borderId="121" xfId="0" applyNumberFormat="1" applyFont="1" applyFill="1" applyBorder="1" applyAlignment="1">
      <alignment horizontal="center" vertical="center"/>
    </xf>
    <xf numFmtId="3" fontId="8" fillId="9" borderId="104" xfId="0" applyNumberFormat="1" applyFont="1" applyFill="1" applyBorder="1" applyAlignment="1">
      <alignment horizontal="center" vertical="center"/>
    </xf>
    <xf numFmtId="3" fontId="8" fillId="9" borderId="106" xfId="0" applyNumberFormat="1" applyFont="1" applyFill="1" applyBorder="1" applyAlignment="1">
      <alignment horizontal="center" vertical="center"/>
    </xf>
    <xf numFmtId="3" fontId="8" fillId="9" borderId="109" xfId="0" applyNumberFormat="1" applyFont="1" applyFill="1" applyBorder="1" applyAlignment="1">
      <alignment horizontal="center" vertical="center"/>
    </xf>
    <xf numFmtId="3" fontId="10" fillId="0" borderId="210" xfId="0" applyNumberFormat="1" applyFont="1" applyFill="1" applyBorder="1" applyAlignment="1">
      <alignment horizontal="right" vertical="center"/>
    </xf>
    <xf numFmtId="3" fontId="10" fillId="0" borderId="209" xfId="0" applyNumberFormat="1" applyFont="1" applyFill="1" applyBorder="1" applyAlignment="1">
      <alignment horizontal="right" vertical="center"/>
    </xf>
    <xf numFmtId="3" fontId="10" fillId="0" borderId="211" xfId="0" applyNumberFormat="1" applyFont="1" applyFill="1" applyBorder="1" applyAlignment="1">
      <alignment horizontal="right" vertical="center"/>
    </xf>
    <xf numFmtId="0" fontId="24" fillId="5" borderId="210" xfId="0" applyNumberFormat="1" applyFont="1" applyFill="1" applyBorder="1" applyAlignment="1">
      <alignment horizontal="center" vertical="center"/>
    </xf>
    <xf numFmtId="3" fontId="10" fillId="0" borderId="126" xfId="0" applyNumberFormat="1" applyFont="1" applyFill="1" applyBorder="1" applyAlignment="1">
      <alignment horizontal="right" vertical="center"/>
    </xf>
    <xf numFmtId="3" fontId="10" fillId="0" borderId="142" xfId="0" applyNumberFormat="1" applyFont="1" applyFill="1" applyBorder="1" applyAlignment="1">
      <alignment horizontal="right" vertical="center"/>
    </xf>
    <xf numFmtId="3" fontId="10" fillId="0" borderId="212" xfId="0" applyNumberFormat="1" applyFont="1" applyFill="1" applyBorder="1" applyAlignment="1">
      <alignment horizontal="right" vertical="center"/>
    </xf>
    <xf numFmtId="9" fontId="8" fillId="5" borderId="111" xfId="2" applyFont="1" applyFill="1" applyBorder="1" applyAlignment="1">
      <alignment horizontal="center" vertical="center"/>
    </xf>
    <xf numFmtId="0" fontId="26" fillId="0" borderId="214" xfId="0" applyFont="1" applyBorder="1" applyAlignment="1">
      <alignment vertical="center"/>
    </xf>
    <xf numFmtId="0" fontId="6" fillId="0" borderId="51" xfId="0" applyFont="1" applyFill="1" applyBorder="1" applyAlignment="1">
      <alignment horizontal="left" vertical="center"/>
    </xf>
    <xf numFmtId="0" fontId="0" fillId="0" borderId="215" xfId="0" applyFill="1" applyBorder="1"/>
    <xf numFmtId="0" fontId="26" fillId="0" borderId="213" xfId="0" applyFont="1" applyBorder="1" applyAlignment="1">
      <alignment vertical="center"/>
    </xf>
    <xf numFmtId="0" fontId="43" fillId="9" borderId="0" xfId="0" applyFont="1" applyFill="1"/>
    <xf numFmtId="0" fontId="8" fillId="4" borderId="62" xfId="0" applyFont="1" applyFill="1" applyBorder="1" applyAlignment="1">
      <alignment horizontal="center" vertical="center"/>
    </xf>
    <xf numFmtId="0" fontId="4" fillId="0" borderId="18" xfId="0" applyFont="1" applyFill="1" applyBorder="1" applyAlignment="1">
      <alignment vertical="center" wrapText="1"/>
    </xf>
    <xf numFmtId="0" fontId="6" fillId="7" borderId="87" xfId="0" applyFont="1" applyFill="1" applyBorder="1" applyAlignment="1">
      <alignment horizontal="left" vertical="center"/>
    </xf>
    <xf numFmtId="0" fontId="6" fillId="7" borderId="88" xfId="0" applyFont="1" applyFill="1" applyBorder="1" applyAlignment="1">
      <alignment horizontal="left" vertical="center"/>
    </xf>
    <xf numFmtId="0" fontId="5" fillId="5" borderId="17" xfId="0" applyNumberFormat="1" applyFont="1" applyFill="1" applyBorder="1" applyAlignment="1">
      <alignment vertical="center" wrapText="1"/>
    </xf>
    <xf numFmtId="0" fontId="5" fillId="5" borderId="24" xfId="0" applyNumberFormat="1" applyFont="1" applyFill="1" applyBorder="1" applyAlignment="1">
      <alignment vertical="center" wrapText="1"/>
    </xf>
    <xf numFmtId="0" fontId="5" fillId="5" borderId="24" xfId="0" applyNumberFormat="1" applyFont="1" applyFill="1" applyBorder="1" applyAlignment="1">
      <alignment vertical="center"/>
    </xf>
    <xf numFmtId="0" fontId="5" fillId="5" borderId="0" xfId="0" applyNumberFormat="1" applyFont="1" applyFill="1"/>
    <xf numFmtId="0" fontId="18" fillId="5" borderId="21" xfId="0" applyNumberFormat="1" applyFont="1" applyFill="1" applyBorder="1" applyAlignment="1">
      <alignment horizontal="right"/>
    </xf>
    <xf numFmtId="3" fontId="10" fillId="9" borderId="92" xfId="0" applyNumberFormat="1" applyFont="1" applyFill="1" applyBorder="1" applyAlignment="1">
      <alignment vertical="center"/>
    </xf>
    <xf numFmtId="3" fontId="10" fillId="9" borderId="108" xfId="0" applyNumberFormat="1" applyFont="1" applyFill="1" applyBorder="1" applyAlignment="1">
      <alignment vertical="center"/>
    </xf>
    <xf numFmtId="0" fontId="24" fillId="5" borderId="219" xfId="0" applyNumberFormat="1" applyFont="1" applyFill="1" applyBorder="1" applyAlignment="1">
      <alignment horizontal="center" vertical="center"/>
    </xf>
    <xf numFmtId="3" fontId="10" fillId="4" borderId="207" xfId="0" applyNumberFormat="1" applyFont="1" applyFill="1" applyBorder="1" applyAlignment="1">
      <alignment horizontal="right" vertical="center"/>
    </xf>
    <xf numFmtId="0" fontId="4" fillId="4" borderId="110" xfId="0" applyFont="1" applyFill="1" applyBorder="1" applyAlignment="1">
      <alignment horizontal="right" vertical="center"/>
    </xf>
    <xf numFmtId="3" fontId="10" fillId="9" borderId="117" xfId="0" applyNumberFormat="1" applyFont="1" applyFill="1" applyBorder="1" applyAlignment="1">
      <alignment horizontal="right" vertical="center"/>
    </xf>
    <xf numFmtId="3" fontId="10" fillId="9" borderId="121" xfId="0" applyNumberFormat="1" applyFont="1" applyFill="1" applyBorder="1" applyAlignment="1">
      <alignment horizontal="right" vertical="center"/>
    </xf>
    <xf numFmtId="0" fontId="24" fillId="5" borderId="225" xfId="0" applyNumberFormat="1" applyFont="1" applyFill="1" applyBorder="1" applyAlignment="1">
      <alignment horizontal="center" vertical="center"/>
    </xf>
    <xf numFmtId="3" fontId="10" fillId="0" borderId="225" xfId="0" applyNumberFormat="1" applyFont="1" applyFill="1" applyBorder="1" applyAlignment="1">
      <alignment horizontal="right" vertical="center"/>
    </xf>
    <xf numFmtId="3" fontId="10" fillId="0" borderId="226" xfId="0" applyNumberFormat="1" applyFont="1" applyFill="1" applyBorder="1" applyAlignment="1">
      <alignment horizontal="right" vertical="center"/>
    </xf>
    <xf numFmtId="3" fontId="5" fillId="0" borderId="148" xfId="0" applyNumberFormat="1" applyFont="1" applyFill="1" applyBorder="1" applyAlignment="1">
      <alignment horizontal="right" vertical="center"/>
    </xf>
    <xf numFmtId="3" fontId="5" fillId="12" borderId="155" xfId="0" applyNumberFormat="1" applyFont="1" applyFill="1" applyBorder="1" applyAlignment="1">
      <alignment horizontal="right" vertical="center"/>
    </xf>
    <xf numFmtId="3" fontId="5" fillId="12" borderId="126" xfId="0" applyNumberFormat="1" applyFont="1" applyFill="1" applyBorder="1" applyAlignment="1">
      <alignment horizontal="right" vertical="center"/>
    </xf>
    <xf numFmtId="3" fontId="5" fillId="12" borderId="210" xfId="0" applyNumberFormat="1" applyFont="1" applyFill="1" applyBorder="1" applyAlignment="1">
      <alignment horizontal="right" vertical="center"/>
    </xf>
    <xf numFmtId="0" fontId="0" fillId="0" borderId="0" xfId="0" applyFill="1" applyBorder="1"/>
    <xf numFmtId="0" fontId="25" fillId="4" borderId="179" xfId="0" applyFont="1" applyFill="1" applyBorder="1" applyAlignment="1">
      <alignment horizontal="center" vertical="center" wrapText="1"/>
    </xf>
    <xf numFmtId="0" fontId="10" fillId="0" borderId="58" xfId="0" applyFont="1" applyFill="1" applyBorder="1" applyAlignment="1">
      <alignment horizontal="center"/>
    </xf>
    <xf numFmtId="0" fontId="10" fillId="0" borderId="60" xfId="0" applyFont="1" applyFill="1" applyBorder="1" applyAlignment="1">
      <alignment horizontal="center"/>
    </xf>
    <xf numFmtId="3" fontId="10" fillId="4" borderId="227" xfId="0" applyNumberFormat="1" applyFont="1" applyFill="1" applyBorder="1" applyAlignment="1">
      <alignment horizontal="right" vertical="center"/>
    </xf>
    <xf numFmtId="3" fontId="5" fillId="0" borderId="225" xfId="0" applyNumberFormat="1" applyFont="1" applyFill="1" applyBorder="1" applyAlignment="1">
      <alignment horizontal="right" vertical="center"/>
    </xf>
    <xf numFmtId="3" fontId="5" fillId="0" borderId="230" xfId="0" applyNumberFormat="1" applyFont="1" applyFill="1" applyBorder="1" applyAlignment="1">
      <alignment horizontal="right" vertical="center"/>
    </xf>
    <xf numFmtId="3" fontId="10" fillId="0" borderId="230" xfId="0" applyNumberFormat="1" applyFont="1" applyFill="1" applyBorder="1" applyAlignment="1">
      <alignment horizontal="right" vertical="center"/>
    </xf>
    <xf numFmtId="0" fontId="46" fillId="0" borderId="0" xfId="0" applyFont="1" applyFill="1" applyBorder="1" applyAlignment="1">
      <alignment horizontal="left" vertical="center"/>
    </xf>
    <xf numFmtId="3" fontId="10" fillId="9" borderId="110" xfId="0" applyNumberFormat="1" applyFont="1" applyFill="1" applyBorder="1" applyAlignment="1">
      <alignment vertical="center"/>
    </xf>
    <xf numFmtId="3" fontId="10" fillId="9" borderId="111" xfId="0" applyNumberFormat="1" applyFont="1" applyFill="1" applyBorder="1" applyAlignment="1">
      <alignment vertical="center"/>
    </xf>
    <xf numFmtId="3" fontId="42" fillId="7" borderId="142" xfId="0" applyNumberFormat="1" applyFont="1" applyFill="1" applyBorder="1" applyAlignment="1">
      <alignment horizontal="center" vertical="center"/>
    </xf>
    <xf numFmtId="0" fontId="6" fillId="7" borderId="115" xfId="0" applyFont="1" applyFill="1" applyBorder="1" applyAlignment="1">
      <alignment horizontal="left" vertical="center"/>
    </xf>
    <xf numFmtId="0" fontId="8" fillId="4" borderId="3" xfId="0" applyFont="1" applyFill="1" applyBorder="1" applyAlignment="1">
      <alignment horizontal="center" vertical="center"/>
    </xf>
    <xf numFmtId="0" fontId="8" fillId="4" borderId="13" xfId="0" applyFont="1" applyFill="1" applyBorder="1" applyAlignment="1">
      <alignment horizontal="center" vertical="center"/>
    </xf>
    <xf numFmtId="3" fontId="5" fillId="8" borderId="68" xfId="0" applyNumberFormat="1" applyFont="1" applyFill="1" applyBorder="1" applyProtection="1">
      <protection locked="0"/>
    </xf>
    <xf numFmtId="3" fontId="5" fillId="8" borderId="69" xfId="0" applyNumberFormat="1" applyFont="1" applyFill="1" applyBorder="1" applyProtection="1">
      <protection locked="0"/>
    </xf>
    <xf numFmtId="3" fontId="5" fillId="8" borderId="222" xfId="0" applyNumberFormat="1" applyFont="1" applyFill="1" applyBorder="1" applyProtection="1">
      <protection locked="0"/>
    </xf>
    <xf numFmtId="3" fontId="5" fillId="8" borderId="70" xfId="0" applyNumberFormat="1" applyFont="1" applyFill="1" applyBorder="1" applyProtection="1">
      <protection locked="0"/>
    </xf>
    <xf numFmtId="3" fontId="5" fillId="8" borderId="71" xfId="0" applyNumberFormat="1" applyFont="1" applyFill="1" applyBorder="1" applyProtection="1">
      <protection locked="0"/>
    </xf>
    <xf numFmtId="0" fontId="10" fillId="8" borderId="58" xfId="0" applyFont="1" applyFill="1" applyBorder="1" applyAlignment="1" applyProtection="1">
      <alignment horizontal="center"/>
      <protection locked="0"/>
    </xf>
    <xf numFmtId="0" fontId="10" fillId="8" borderId="61" xfId="0" applyFont="1" applyFill="1" applyBorder="1" applyAlignment="1" applyProtection="1">
      <alignment horizontal="center"/>
      <protection locked="0"/>
    </xf>
    <xf numFmtId="0" fontId="10" fillId="8" borderId="67" xfId="0" applyFont="1" applyFill="1" applyBorder="1" applyAlignment="1" applyProtection="1">
      <alignment horizontal="center"/>
      <protection locked="0"/>
    </xf>
    <xf numFmtId="0" fontId="10" fillId="8" borderId="60" xfId="0" applyFont="1" applyFill="1" applyBorder="1" applyAlignment="1" applyProtection="1">
      <alignment horizontal="center"/>
      <protection locked="0"/>
    </xf>
    <xf numFmtId="3" fontId="5" fillId="8" borderId="72" xfId="0" applyNumberFormat="1" applyFont="1" applyFill="1" applyBorder="1" applyProtection="1">
      <protection locked="0"/>
    </xf>
    <xf numFmtId="0" fontId="4" fillId="8" borderId="96" xfId="0" applyFont="1" applyFill="1" applyBorder="1" applyAlignment="1" applyProtection="1">
      <alignment horizontal="left" vertical="center" wrapText="1"/>
      <protection locked="0"/>
    </xf>
    <xf numFmtId="49" fontId="4" fillId="8" borderId="46" xfId="0" applyNumberFormat="1" applyFont="1" applyFill="1" applyBorder="1" applyAlignment="1" applyProtection="1">
      <alignment horizontal="left" vertical="center" wrapText="1"/>
      <protection locked="0"/>
    </xf>
    <xf numFmtId="0" fontId="4" fillId="8" borderId="46" xfId="0" applyFont="1" applyFill="1" applyBorder="1" applyAlignment="1" applyProtection="1">
      <alignment horizontal="right" vertical="center" wrapText="1"/>
      <protection locked="0"/>
    </xf>
    <xf numFmtId="0" fontId="4" fillId="0" borderId="47" xfId="0" applyNumberFormat="1" applyFont="1" applyFill="1" applyBorder="1" applyAlignment="1" applyProtection="1">
      <alignment vertical="center" wrapText="1"/>
      <protection locked="0"/>
    </xf>
    <xf numFmtId="0" fontId="4" fillId="5" borderId="46" xfId="0" applyFont="1" applyFill="1" applyBorder="1" applyAlignment="1" applyProtection="1">
      <alignment horizontal="right" vertical="center"/>
      <protection locked="0"/>
    </xf>
    <xf numFmtId="0" fontId="4" fillId="5" borderId="101" xfId="0" applyFont="1" applyFill="1" applyBorder="1" applyAlignment="1" applyProtection="1">
      <alignment horizontal="right" vertical="center"/>
      <protection locked="0"/>
    </xf>
    <xf numFmtId="0" fontId="4" fillId="8" borderId="18" xfId="0" applyFont="1" applyFill="1" applyBorder="1" applyAlignment="1" applyProtection="1">
      <alignment horizontal="left" vertical="center" wrapText="1"/>
      <protection locked="0"/>
    </xf>
    <xf numFmtId="49" fontId="4" fillId="8" borderId="18" xfId="0" applyNumberFormat="1" applyFont="1" applyFill="1" applyBorder="1" applyAlignment="1" applyProtection="1">
      <alignment horizontal="left" vertical="center" wrapText="1"/>
      <protection locked="0"/>
    </xf>
    <xf numFmtId="0" fontId="4" fillId="8" borderId="18" xfId="0" applyFont="1" applyFill="1" applyBorder="1" applyAlignment="1" applyProtection="1">
      <alignment horizontal="right" vertical="center" wrapText="1"/>
      <protection locked="0"/>
    </xf>
    <xf numFmtId="0" fontId="4" fillId="0" borderId="80" xfId="0" applyNumberFormat="1" applyFont="1" applyFill="1" applyBorder="1" applyAlignment="1" applyProtection="1">
      <alignment vertical="center" wrapText="1"/>
      <protection locked="0"/>
    </xf>
    <xf numFmtId="0" fontId="4" fillId="5" borderId="18" xfId="0" applyFont="1" applyFill="1" applyBorder="1" applyProtection="1">
      <protection locked="0"/>
    </xf>
    <xf numFmtId="0" fontId="4" fillId="5" borderId="18" xfId="0" applyFont="1" applyFill="1" applyBorder="1" applyAlignment="1" applyProtection="1">
      <alignment horizontal="right" vertical="center"/>
      <protection locked="0"/>
    </xf>
    <xf numFmtId="0" fontId="4" fillId="5" borderId="99" xfId="0" applyFont="1" applyFill="1" applyBorder="1" applyAlignment="1" applyProtection="1">
      <alignment horizontal="right" vertical="center"/>
      <protection locked="0"/>
    </xf>
    <xf numFmtId="0" fontId="4" fillId="8" borderId="18" xfId="0" applyFont="1" applyFill="1" applyBorder="1" applyAlignment="1" applyProtection="1">
      <alignment vertical="center" wrapText="1"/>
      <protection locked="0"/>
    </xf>
    <xf numFmtId="0" fontId="4" fillId="0" borderId="81" xfId="0" applyNumberFormat="1" applyFont="1" applyFill="1" applyBorder="1" applyAlignment="1" applyProtection="1">
      <alignment vertical="center" wrapText="1"/>
      <protection locked="0"/>
    </xf>
    <xf numFmtId="0" fontId="4" fillId="5" borderId="18" xfId="0" applyFont="1" applyFill="1" applyBorder="1" applyAlignment="1" applyProtection="1">
      <alignment vertical="center"/>
      <protection locked="0"/>
    </xf>
    <xf numFmtId="0" fontId="4" fillId="0" borderId="36" xfId="0" applyNumberFormat="1" applyFont="1" applyFill="1" applyBorder="1" applyAlignment="1" applyProtection="1">
      <alignment vertical="center" wrapText="1"/>
      <protection locked="0"/>
    </xf>
    <xf numFmtId="0" fontId="4" fillId="5" borderId="94" xfId="0" applyFont="1" applyFill="1" applyBorder="1" applyProtection="1">
      <protection locked="0"/>
    </xf>
    <xf numFmtId="0" fontId="4" fillId="5" borderId="99" xfId="0" applyFont="1" applyFill="1" applyBorder="1" applyProtection="1">
      <protection locked="0"/>
    </xf>
    <xf numFmtId="0" fontId="4" fillId="5" borderId="96" xfId="0" applyFont="1" applyFill="1" applyBorder="1" applyProtection="1">
      <protection locked="0"/>
    </xf>
    <xf numFmtId="49" fontId="4" fillId="8" borderId="45" xfId="0" applyNumberFormat="1" applyFont="1" applyFill="1" applyBorder="1" applyAlignment="1" applyProtection="1">
      <alignment horizontal="left" vertical="center" wrapText="1"/>
      <protection locked="0"/>
    </xf>
    <xf numFmtId="0" fontId="4" fillId="8" borderId="45" xfId="0" applyFont="1" applyFill="1" applyBorder="1" applyAlignment="1" applyProtection="1">
      <alignment vertical="center" wrapText="1"/>
      <protection locked="0"/>
    </xf>
    <xf numFmtId="0" fontId="4" fillId="0" borderId="82" xfId="0" applyNumberFormat="1" applyFont="1" applyFill="1" applyBorder="1" applyAlignment="1" applyProtection="1">
      <alignment vertical="center" wrapText="1"/>
      <protection locked="0"/>
    </xf>
    <xf numFmtId="0" fontId="4" fillId="5" borderId="45" xfId="0" applyFont="1" applyFill="1" applyBorder="1" applyProtection="1">
      <protection locked="0"/>
    </xf>
    <xf numFmtId="0" fontId="4" fillId="5" borderId="45" xfId="0" applyFont="1" applyFill="1" applyBorder="1" applyAlignment="1" applyProtection="1">
      <alignment horizontal="right" vertical="center"/>
      <protection locked="0"/>
    </xf>
    <xf numFmtId="0" fontId="4" fillId="5" borderId="100" xfId="0" applyFont="1" applyFill="1" applyBorder="1" applyProtection="1">
      <protection locked="0"/>
    </xf>
    <xf numFmtId="9" fontId="5" fillId="8" borderId="106" xfId="2" applyFont="1" applyFill="1" applyBorder="1" applyAlignment="1" applyProtection="1">
      <alignment horizontal="right" vertical="center"/>
      <protection locked="0"/>
    </xf>
    <xf numFmtId="3" fontId="5" fillId="8" borderId="92" xfId="0" applyNumberFormat="1" applyFont="1" applyFill="1" applyBorder="1" applyAlignment="1" applyProtection="1">
      <alignment horizontal="right" vertical="center"/>
      <protection locked="0"/>
    </xf>
    <xf numFmtId="4" fontId="5" fillId="8" borderId="111" xfId="0" applyNumberFormat="1" applyFont="1" applyFill="1" applyBorder="1" applyAlignment="1" applyProtection="1">
      <alignment horizontal="right" vertical="center"/>
      <protection locked="0"/>
    </xf>
    <xf numFmtId="0" fontId="0" fillId="0" borderId="0" xfId="0" applyFont="1" applyProtection="1">
      <protection locked="0"/>
    </xf>
    <xf numFmtId="0" fontId="4" fillId="4" borderId="44" xfId="0" applyFont="1" applyFill="1" applyBorder="1" applyAlignment="1" applyProtection="1">
      <alignment horizontal="center" vertical="center"/>
      <protection locked="0"/>
    </xf>
    <xf numFmtId="0" fontId="4" fillId="0" borderId="0" xfId="0" applyFont="1" applyProtection="1">
      <protection locked="0"/>
    </xf>
    <xf numFmtId="0" fontId="34" fillId="10" borderId="0" xfId="0" applyFont="1" applyFill="1" applyAlignment="1">
      <alignment horizontal="center" vertical="center"/>
    </xf>
    <xf numFmtId="0" fontId="4" fillId="8" borderId="73" xfId="0" applyFont="1" applyFill="1" applyBorder="1" applyAlignment="1" applyProtection="1">
      <alignment horizontal="center" vertical="center"/>
      <protection locked="0"/>
    </xf>
    <xf numFmtId="0" fontId="4" fillId="8" borderId="74" xfId="0" applyFont="1" applyFill="1" applyBorder="1" applyAlignment="1" applyProtection="1">
      <alignment horizontal="center" vertical="center"/>
      <protection locked="0"/>
    </xf>
    <xf numFmtId="0" fontId="4" fillId="8" borderId="75" xfId="0" applyFont="1" applyFill="1" applyBorder="1" applyAlignment="1" applyProtection="1">
      <alignment horizontal="center" vertical="center"/>
      <protection locked="0"/>
    </xf>
    <xf numFmtId="0" fontId="4" fillId="8" borderId="47" xfId="0" applyFont="1" applyFill="1" applyBorder="1" applyAlignment="1" applyProtection="1">
      <alignment horizontal="center" vertical="center"/>
      <protection locked="0"/>
    </xf>
    <xf numFmtId="0" fontId="4" fillId="8" borderId="36" xfId="0" applyFont="1" applyFill="1" applyBorder="1" applyAlignment="1" applyProtection="1">
      <alignment horizontal="center" vertical="center"/>
      <protection locked="0"/>
    </xf>
    <xf numFmtId="0" fontId="4" fillId="8" borderId="48" xfId="0" applyFont="1" applyFill="1" applyBorder="1" applyAlignment="1" applyProtection="1">
      <alignment horizontal="center" vertical="center"/>
      <protection locked="0"/>
    </xf>
    <xf numFmtId="0" fontId="4" fillId="8" borderId="47" xfId="0" applyFont="1" applyFill="1" applyBorder="1" applyAlignment="1" applyProtection="1">
      <alignment horizontal="center" vertical="center" wrapText="1"/>
      <protection locked="0"/>
    </xf>
    <xf numFmtId="0" fontId="4" fillId="8" borderId="36" xfId="0" applyFont="1" applyFill="1" applyBorder="1" applyAlignment="1" applyProtection="1">
      <alignment horizontal="center" vertical="center" wrapText="1"/>
      <protection locked="0"/>
    </xf>
    <xf numFmtId="0" fontId="4" fillId="8" borderId="48" xfId="0" applyFont="1" applyFill="1" applyBorder="1" applyAlignment="1" applyProtection="1">
      <alignment horizontal="center" vertical="center" wrapText="1"/>
      <protection locked="0"/>
    </xf>
    <xf numFmtId="0" fontId="6" fillId="7" borderId="33" xfId="0" applyFont="1" applyFill="1" applyBorder="1" applyAlignment="1">
      <alignment horizontal="left" vertical="center"/>
    </xf>
    <xf numFmtId="0" fontId="6" fillId="7" borderId="39" xfId="0" applyFont="1" applyFill="1" applyBorder="1" applyAlignment="1">
      <alignment horizontal="left" vertical="center"/>
    </xf>
    <xf numFmtId="0" fontId="7" fillId="7" borderId="34" xfId="0" applyFont="1" applyFill="1" applyBorder="1" applyAlignment="1">
      <alignment horizontal="left" vertical="center"/>
    </xf>
    <xf numFmtId="0" fontId="0" fillId="6" borderId="49" xfId="0" applyFont="1" applyFill="1" applyBorder="1" applyAlignment="1" applyProtection="1">
      <alignment horizontal="center" vertical="center"/>
      <protection locked="0"/>
    </xf>
    <xf numFmtId="0" fontId="0" fillId="6" borderId="50" xfId="0" applyFont="1" applyFill="1" applyBorder="1" applyAlignment="1" applyProtection="1">
      <alignment horizontal="center" vertical="center"/>
      <protection locked="0"/>
    </xf>
    <xf numFmtId="0" fontId="0" fillId="6" borderId="30" xfId="0" applyFont="1" applyFill="1" applyBorder="1" applyAlignment="1" applyProtection="1">
      <alignment horizontal="center" vertical="center"/>
      <protection locked="0"/>
    </xf>
    <xf numFmtId="0" fontId="0" fillId="6" borderId="43" xfId="0" applyFont="1" applyFill="1" applyBorder="1" applyAlignment="1" applyProtection="1">
      <alignment horizontal="center" vertical="center"/>
      <protection locked="0"/>
    </xf>
    <xf numFmtId="0" fontId="0" fillId="6" borderId="97" xfId="0" applyFont="1" applyFill="1" applyBorder="1" applyAlignment="1" applyProtection="1">
      <alignment horizontal="center" vertical="center"/>
      <protection locked="0"/>
    </xf>
    <xf numFmtId="0" fontId="0" fillId="6" borderId="4" xfId="0" applyFont="1" applyFill="1" applyBorder="1" applyAlignment="1" applyProtection="1">
      <alignment horizontal="center" vertical="center"/>
      <protection locked="0"/>
    </xf>
    <xf numFmtId="0" fontId="0" fillId="6" borderId="42" xfId="0" applyFont="1" applyFill="1" applyBorder="1" applyAlignment="1" applyProtection="1">
      <alignment horizontal="center" vertical="center"/>
      <protection locked="0"/>
    </xf>
    <xf numFmtId="0" fontId="0" fillId="6" borderId="28" xfId="0" applyFont="1" applyFill="1" applyBorder="1" applyAlignment="1" applyProtection="1">
      <alignment horizontal="center"/>
      <protection locked="0"/>
    </xf>
    <xf numFmtId="0" fontId="0" fillId="6" borderId="19" xfId="0" applyFont="1" applyFill="1" applyBorder="1" applyAlignment="1" applyProtection="1">
      <alignment horizontal="center"/>
      <protection locked="0"/>
    </xf>
    <xf numFmtId="0" fontId="0" fillId="6" borderId="30" xfId="0" applyFont="1" applyFill="1" applyBorder="1" applyAlignment="1" applyProtection="1">
      <alignment horizontal="center" vertical="center" wrapText="1"/>
      <protection locked="0"/>
    </xf>
    <xf numFmtId="0" fontId="0" fillId="6" borderId="43" xfId="0" applyFont="1" applyFill="1" applyBorder="1" applyAlignment="1" applyProtection="1">
      <alignment horizontal="center" vertical="center" wrapText="1"/>
      <protection locked="0"/>
    </xf>
    <xf numFmtId="0" fontId="17" fillId="4" borderId="3" xfId="0" applyFont="1" applyFill="1" applyBorder="1" applyAlignment="1">
      <alignment horizontal="left"/>
    </xf>
    <xf numFmtId="0" fontId="17" fillId="4" borderId="13" xfId="0" applyFont="1" applyFill="1" applyBorder="1" applyAlignment="1">
      <alignment horizontal="left"/>
    </xf>
    <xf numFmtId="0" fontId="17" fillId="4" borderId="4" xfId="0" applyFont="1" applyFill="1" applyBorder="1" applyAlignment="1">
      <alignment horizontal="left"/>
    </xf>
    <xf numFmtId="0" fontId="17" fillId="4" borderId="77" xfId="0" applyFont="1" applyFill="1" applyBorder="1" applyAlignment="1">
      <alignment horizontal="left"/>
    </xf>
    <xf numFmtId="0" fontId="17" fillId="4" borderId="57" xfId="0" applyFont="1" applyFill="1" applyBorder="1" applyAlignment="1">
      <alignment horizontal="left"/>
    </xf>
    <xf numFmtId="0" fontId="4" fillId="4" borderId="3" xfId="0" applyFont="1" applyFill="1" applyBorder="1" applyAlignment="1">
      <alignment horizontal="left"/>
    </xf>
    <xf numFmtId="0" fontId="4" fillId="4" borderId="4" xfId="0" applyFont="1" applyFill="1" applyBorder="1" applyAlignment="1">
      <alignment horizontal="left"/>
    </xf>
    <xf numFmtId="0" fontId="6" fillId="7" borderId="86" xfId="0" applyFont="1" applyFill="1" applyBorder="1" applyAlignment="1">
      <alignment horizontal="left" vertical="center"/>
    </xf>
    <xf numFmtId="0" fontId="6" fillId="7" borderId="87" xfId="0" applyFont="1" applyFill="1" applyBorder="1" applyAlignment="1">
      <alignment horizontal="left" vertical="center"/>
    </xf>
    <xf numFmtId="0" fontId="6" fillId="7" borderId="88" xfId="0" applyFont="1" applyFill="1" applyBorder="1" applyAlignment="1">
      <alignment horizontal="left" vertical="center"/>
    </xf>
    <xf numFmtId="0" fontId="26" fillId="0" borderId="0" xfId="0" applyFont="1" applyBorder="1" applyAlignment="1">
      <alignment horizontal="center" vertical="center"/>
    </xf>
    <xf numFmtId="0" fontId="2" fillId="3" borderId="62" xfId="0" applyFont="1" applyFill="1" applyBorder="1" applyAlignment="1">
      <alignment horizontal="left" vertical="center"/>
    </xf>
    <xf numFmtId="0" fontId="2" fillId="3" borderId="98" xfId="0" applyFont="1" applyFill="1" applyBorder="1" applyAlignment="1">
      <alignment horizontal="left" vertical="center"/>
    </xf>
    <xf numFmtId="0" fontId="2" fillId="3" borderId="63" xfId="0" applyFont="1" applyFill="1" applyBorder="1" applyAlignment="1">
      <alignment horizontal="left" vertical="center"/>
    </xf>
    <xf numFmtId="0" fontId="2" fillId="2" borderId="62" xfId="0" applyFont="1" applyFill="1" applyBorder="1" applyAlignment="1">
      <alignment horizontal="left" vertical="center"/>
    </xf>
    <xf numFmtId="0" fontId="2" fillId="2" borderId="98" xfId="0" applyFont="1" applyFill="1" applyBorder="1" applyAlignment="1">
      <alignment horizontal="left" vertical="center"/>
    </xf>
    <xf numFmtId="0" fontId="2" fillId="2" borderId="63" xfId="0" applyFont="1" applyFill="1" applyBorder="1" applyAlignment="1">
      <alignment horizontal="left" vertical="center"/>
    </xf>
    <xf numFmtId="0" fontId="25" fillId="4" borderId="124" xfId="0" applyFont="1" applyFill="1" applyBorder="1" applyAlignment="1">
      <alignment horizontal="center" vertical="center" textRotation="90"/>
    </xf>
    <xf numFmtId="0" fontId="25" fillId="4" borderId="125" xfId="0" applyFont="1" applyFill="1" applyBorder="1" applyAlignment="1">
      <alignment horizontal="center" vertical="center" textRotation="90"/>
    </xf>
    <xf numFmtId="0" fontId="41" fillId="4" borderId="118" xfId="0" applyFont="1" applyFill="1" applyBorder="1" applyAlignment="1">
      <alignment horizontal="left" vertical="center"/>
    </xf>
    <xf numFmtId="0" fontId="41" fillId="4" borderId="119" xfId="0" applyFont="1" applyFill="1" applyBorder="1" applyAlignment="1">
      <alignment horizontal="left" vertical="center"/>
    </xf>
    <xf numFmtId="0" fontId="41" fillId="4" borderId="117" xfId="0" applyFont="1" applyFill="1" applyBorder="1" applyAlignment="1">
      <alignment horizontal="left" vertical="center"/>
    </xf>
    <xf numFmtId="0" fontId="41" fillId="4" borderId="126" xfId="0" applyFont="1" applyFill="1" applyBorder="1" applyAlignment="1">
      <alignment horizontal="left" vertical="center"/>
    </xf>
    <xf numFmtId="0" fontId="41" fillId="4" borderId="120" xfId="0" applyFont="1" applyFill="1" applyBorder="1" applyAlignment="1">
      <alignment horizontal="left" vertical="center"/>
    </xf>
    <xf numFmtId="0" fontId="10" fillId="4" borderId="228" xfId="0" applyFont="1" applyFill="1" applyBorder="1" applyAlignment="1">
      <alignment horizontal="center" vertical="center" textRotation="90"/>
    </xf>
    <xf numFmtId="0" fontId="10" fillId="4" borderId="124" xfId="0" applyFont="1" applyFill="1" applyBorder="1" applyAlignment="1">
      <alignment horizontal="center" vertical="center" textRotation="90"/>
    </xf>
    <xf numFmtId="0" fontId="10" fillId="4" borderId="223" xfId="0" applyFont="1" applyFill="1" applyBorder="1" applyAlignment="1">
      <alignment horizontal="center" vertical="center" textRotation="90"/>
    </xf>
    <xf numFmtId="0" fontId="41" fillId="4" borderId="132" xfId="0" applyFont="1" applyFill="1" applyBorder="1" applyAlignment="1">
      <alignment horizontal="left" vertical="center"/>
    </xf>
    <xf numFmtId="0" fontId="10" fillId="3" borderId="77"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57" xfId="0" applyFont="1" applyFill="1" applyBorder="1" applyAlignment="1">
      <alignment horizontal="center" vertical="center"/>
    </xf>
    <xf numFmtId="0" fontId="10" fillId="3" borderId="59" xfId="0" applyFont="1" applyFill="1" applyBorder="1" applyAlignment="1">
      <alignment horizontal="center" vertical="center"/>
    </xf>
    <xf numFmtId="0" fontId="42" fillId="11" borderId="130" xfId="0" applyFont="1" applyFill="1" applyBorder="1" applyAlignment="1">
      <alignment horizontal="center" vertical="center" textRotation="255"/>
    </xf>
    <xf numFmtId="0" fontId="42" fillId="11" borderId="58" xfId="0" applyFont="1" applyFill="1" applyBorder="1" applyAlignment="1">
      <alignment horizontal="center" vertical="center" textRotation="255"/>
    </xf>
    <xf numFmtId="0" fontId="10" fillId="4" borderId="131" xfId="0" applyFont="1" applyFill="1" applyBorder="1" applyAlignment="1">
      <alignment horizontal="center" vertical="center" textRotation="90"/>
    </xf>
    <xf numFmtId="0" fontId="10" fillId="4" borderId="122" xfId="0" applyFont="1" applyFill="1" applyBorder="1" applyAlignment="1">
      <alignment horizontal="center" vertical="center" textRotation="90"/>
    </xf>
    <xf numFmtId="0" fontId="5" fillId="4" borderId="132" xfId="0" applyFont="1" applyFill="1" applyBorder="1" applyAlignment="1">
      <alignment horizontal="left" vertical="center"/>
    </xf>
    <xf numFmtId="0" fontId="5" fillId="4" borderId="118" xfId="0" applyFont="1" applyFill="1" applyBorder="1" applyAlignment="1">
      <alignment horizontal="left" vertical="center"/>
    </xf>
    <xf numFmtId="0" fontId="5" fillId="4" borderId="117" xfId="0" applyFont="1" applyFill="1" applyBorder="1" applyAlignment="1">
      <alignment horizontal="left" vertical="center"/>
    </xf>
    <xf numFmtId="0" fontId="5" fillId="4" borderId="119" xfId="0" applyFont="1" applyFill="1" applyBorder="1" applyAlignment="1">
      <alignment horizontal="left" vertical="center"/>
    </xf>
    <xf numFmtId="0" fontId="10" fillId="4" borderId="123" xfId="0" applyFont="1" applyFill="1" applyBorder="1" applyAlignment="1">
      <alignment horizontal="center" vertical="center" textRotation="90"/>
    </xf>
    <xf numFmtId="0" fontId="5" fillId="4" borderId="120" xfId="0" applyFont="1" applyFill="1" applyBorder="1" applyAlignment="1">
      <alignment horizontal="left" vertical="center"/>
    </xf>
    <xf numFmtId="0" fontId="25" fillId="4" borderId="122" xfId="0" applyFont="1" applyFill="1" applyBorder="1" applyAlignment="1">
      <alignment horizontal="center" vertical="center" textRotation="90"/>
    </xf>
    <xf numFmtId="0" fontId="8" fillId="4" borderId="62" xfId="0" applyFont="1" applyFill="1" applyBorder="1" applyAlignment="1">
      <alignment horizontal="center" vertical="center"/>
    </xf>
    <xf numFmtId="0" fontId="8" fillId="4" borderId="98" xfId="0" applyFont="1" applyFill="1" applyBorder="1" applyAlignment="1">
      <alignment horizontal="center" vertical="center"/>
    </xf>
    <xf numFmtId="0" fontId="8" fillId="3" borderId="56" xfId="0" applyFont="1" applyFill="1" applyBorder="1" applyAlignment="1">
      <alignment horizontal="center" vertical="center" wrapText="1"/>
    </xf>
    <xf numFmtId="0" fontId="8" fillId="3" borderId="77" xfId="0" applyFont="1" applyFill="1" applyBorder="1" applyAlignment="1">
      <alignment horizontal="center" vertical="center" wrapText="1"/>
    </xf>
    <xf numFmtId="0" fontId="8" fillId="3" borderId="113" xfId="0" applyFont="1" applyFill="1" applyBorder="1" applyAlignment="1">
      <alignment horizontal="center" vertical="center" wrapText="1"/>
    </xf>
    <xf numFmtId="0" fontId="8" fillId="3" borderId="85" xfId="0" applyFont="1" applyFill="1" applyBorder="1" applyAlignment="1">
      <alignment horizontal="center" vertical="center" wrapText="1"/>
    </xf>
    <xf numFmtId="0" fontId="10" fillId="3" borderId="85" xfId="0" applyFont="1" applyFill="1" applyBorder="1" applyAlignment="1">
      <alignment horizontal="center" vertical="center"/>
    </xf>
    <xf numFmtId="0" fontId="42" fillId="13" borderId="134" xfId="0" applyFont="1" applyFill="1" applyBorder="1" applyAlignment="1">
      <alignment horizontal="center" vertical="center" textRotation="255"/>
    </xf>
    <xf numFmtId="0" fontId="42" fillId="13" borderId="135" xfId="0" applyFont="1" applyFill="1" applyBorder="1" applyAlignment="1">
      <alignment horizontal="center" vertical="center" textRotation="255"/>
    </xf>
    <xf numFmtId="0" fontId="42" fillId="13" borderId="229" xfId="0" applyFont="1" applyFill="1" applyBorder="1" applyAlignment="1">
      <alignment horizontal="center" vertical="center" textRotation="255"/>
    </xf>
    <xf numFmtId="0" fontId="10" fillId="4" borderId="87" xfId="0" applyFont="1" applyFill="1" applyBorder="1" applyAlignment="1">
      <alignment horizontal="center" vertical="center"/>
    </xf>
    <xf numFmtId="0" fontId="10" fillId="4" borderId="224" xfId="0" applyFont="1" applyFill="1" applyBorder="1" applyAlignment="1">
      <alignment horizontal="center" vertical="center"/>
    </xf>
    <xf numFmtId="0" fontId="10" fillId="4" borderId="127" xfId="0" applyFont="1" applyFill="1" applyBorder="1" applyAlignment="1">
      <alignment horizontal="center" vertical="center" textRotation="90"/>
    </xf>
    <xf numFmtId="0" fontId="10" fillId="4" borderId="129" xfId="0" applyFont="1" applyFill="1" applyBorder="1" applyAlignment="1">
      <alignment horizontal="center" vertical="center" textRotation="90"/>
    </xf>
    <xf numFmtId="0" fontId="42" fillId="11" borderId="134" xfId="0" applyFont="1" applyFill="1" applyBorder="1" applyAlignment="1">
      <alignment horizontal="center" vertical="center" textRotation="255"/>
    </xf>
    <xf numFmtId="0" fontId="42" fillId="11" borderId="135" xfId="0" applyFont="1" applyFill="1" applyBorder="1" applyAlignment="1">
      <alignment horizontal="center" vertical="center" textRotation="255"/>
    </xf>
    <xf numFmtId="0" fontId="42" fillId="11" borderId="5" xfId="0" applyFont="1" applyFill="1" applyBorder="1" applyAlignment="1">
      <alignment horizontal="center" vertical="center" textRotation="255"/>
    </xf>
    <xf numFmtId="0" fontId="42" fillId="11" borderId="193" xfId="0" applyFont="1" applyFill="1" applyBorder="1" applyAlignment="1">
      <alignment horizontal="center" vertical="center" textRotation="255"/>
    </xf>
    <xf numFmtId="0" fontId="42" fillId="11" borderId="66" xfId="0" applyFont="1" applyFill="1" applyBorder="1" applyAlignment="1">
      <alignment horizontal="center" vertical="center" textRotation="255"/>
    </xf>
    <xf numFmtId="0" fontId="5" fillId="4" borderId="128" xfId="0" applyFont="1" applyFill="1" applyBorder="1" applyAlignment="1">
      <alignment horizontal="left" vertical="center"/>
    </xf>
    <xf numFmtId="0" fontId="10" fillId="3" borderId="3" xfId="0" applyFont="1" applyFill="1" applyBorder="1" applyAlignment="1">
      <alignment horizontal="center" vertical="center"/>
    </xf>
    <xf numFmtId="0" fontId="8" fillId="3" borderId="0" xfId="0" applyFont="1" applyFill="1" applyBorder="1" applyAlignment="1">
      <alignment horizontal="center" vertical="center" wrapText="1"/>
    </xf>
    <xf numFmtId="0" fontId="4" fillId="0" borderId="216" xfId="0" applyNumberFormat="1" applyFont="1" applyFill="1" applyBorder="1" applyAlignment="1">
      <alignment horizontal="center" vertical="center" wrapText="1"/>
    </xf>
    <xf numFmtId="3" fontId="5" fillId="5" borderId="217" xfId="0" applyNumberFormat="1" applyFont="1" applyFill="1" applyBorder="1" applyAlignment="1">
      <alignment horizontal="center" vertical="center"/>
    </xf>
    <xf numFmtId="3" fontId="5" fillId="5" borderId="218"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10" fillId="3" borderId="112" xfId="0" applyFont="1" applyFill="1" applyBorder="1" applyAlignment="1">
      <alignment horizontal="center" vertical="center"/>
    </xf>
    <xf numFmtId="0" fontId="10" fillId="3" borderId="13" xfId="0" applyFont="1" applyFill="1" applyBorder="1" applyAlignment="1">
      <alignment horizontal="center" vertical="center"/>
    </xf>
    <xf numFmtId="0" fontId="10" fillId="3" borderId="89" xfId="0" applyFont="1" applyFill="1" applyBorder="1" applyAlignment="1">
      <alignment horizontal="center" vertical="center"/>
    </xf>
    <xf numFmtId="0" fontId="10" fillId="4" borderId="86" xfId="0" applyFont="1" applyFill="1" applyBorder="1" applyAlignment="1">
      <alignment horizontal="center" vertical="center"/>
    </xf>
    <xf numFmtId="0" fontId="25" fillId="4" borderId="3" xfId="0" applyFont="1" applyFill="1" applyBorder="1" applyAlignment="1">
      <alignment horizontal="center" vertical="center" wrapText="1"/>
    </xf>
    <xf numFmtId="0" fontId="25" fillId="4" borderId="85" xfId="0" applyFont="1" applyFill="1" applyBorder="1" applyAlignment="1">
      <alignment horizontal="center" vertical="center" wrapText="1"/>
    </xf>
    <xf numFmtId="0" fontId="4" fillId="0" borderId="93" xfId="0" applyNumberFormat="1" applyFont="1" applyFill="1" applyBorder="1" applyAlignment="1">
      <alignment horizontal="right" vertical="center" wrapText="1"/>
    </xf>
    <xf numFmtId="3" fontId="8" fillId="9" borderId="1" xfId="0" applyNumberFormat="1" applyFont="1" applyFill="1" applyBorder="1" applyAlignment="1">
      <alignment horizontal="center" vertical="center" wrapText="1"/>
    </xf>
    <xf numFmtId="3" fontId="8" fillId="9" borderId="3" xfId="0" applyNumberFormat="1" applyFont="1" applyFill="1" applyBorder="1" applyAlignment="1">
      <alignment horizontal="center" vertical="center" wrapText="1"/>
    </xf>
    <xf numFmtId="3" fontId="8" fillId="9" borderId="11" xfId="0" applyNumberFormat="1" applyFont="1" applyFill="1" applyBorder="1" applyAlignment="1">
      <alignment horizontal="center" vertical="center" wrapText="1"/>
    </xf>
    <xf numFmtId="3" fontId="8" fillId="9" borderId="85" xfId="0" applyNumberFormat="1" applyFont="1" applyFill="1" applyBorder="1" applyAlignment="1">
      <alignment horizontal="center" vertical="center" wrapText="1"/>
    </xf>
    <xf numFmtId="1" fontId="5" fillId="8" borderId="13" xfId="2" applyNumberFormat="1" applyFont="1" applyFill="1" applyBorder="1" applyAlignment="1">
      <alignment horizontal="center" vertical="center"/>
    </xf>
    <xf numFmtId="1" fontId="5" fillId="8" borderId="89" xfId="2" applyNumberFormat="1" applyFont="1" applyFill="1" applyBorder="1" applyAlignment="1">
      <alignment horizontal="center" vertical="center"/>
    </xf>
    <xf numFmtId="0" fontId="2" fillId="9" borderId="0" xfId="0" applyFont="1" applyFill="1" applyAlignment="1">
      <alignment horizontal="center" vertical="center"/>
    </xf>
    <xf numFmtId="0" fontId="8" fillId="4" borderId="206" xfId="0" applyFont="1" applyFill="1" applyBorder="1" applyAlignment="1">
      <alignment horizontal="center" vertical="center"/>
    </xf>
    <xf numFmtId="0" fontId="8" fillId="4" borderId="208" xfId="0" applyFont="1" applyFill="1" applyBorder="1" applyAlignment="1">
      <alignment horizontal="center" vertical="center"/>
    </xf>
    <xf numFmtId="3" fontId="8" fillId="9" borderId="220" xfId="0" applyNumberFormat="1" applyFont="1" applyFill="1" applyBorder="1" applyAlignment="1">
      <alignment horizontal="right" vertical="center"/>
    </xf>
    <xf numFmtId="3" fontId="8" fillId="9" borderId="221" xfId="0" applyNumberFormat="1" applyFont="1" applyFill="1" applyBorder="1" applyAlignment="1">
      <alignment horizontal="right" vertical="center"/>
    </xf>
    <xf numFmtId="0" fontId="8" fillId="4" borderId="206" xfId="0" applyFont="1" applyFill="1" applyBorder="1" applyAlignment="1">
      <alignment horizontal="center" vertical="center" wrapText="1"/>
    </xf>
    <xf numFmtId="0" fontId="8" fillId="4" borderId="122" xfId="0" applyFont="1" applyFill="1" applyBorder="1" applyAlignment="1">
      <alignment horizontal="center" vertical="center" wrapText="1"/>
    </xf>
    <xf numFmtId="0" fontId="8" fillId="4" borderId="123" xfId="0" applyFont="1" applyFill="1" applyBorder="1" applyAlignment="1">
      <alignment horizontal="center" vertical="center" wrapText="1"/>
    </xf>
    <xf numFmtId="3" fontId="8" fillId="9" borderId="141" xfId="0" applyNumberFormat="1" applyFont="1" applyFill="1" applyBorder="1" applyAlignment="1">
      <alignment horizontal="right" vertical="center"/>
    </xf>
    <xf numFmtId="3" fontId="8" fillId="9" borderId="137" xfId="0" applyNumberFormat="1" applyFont="1" applyFill="1" applyBorder="1" applyAlignment="1">
      <alignment horizontal="right" vertical="center"/>
    </xf>
    <xf numFmtId="3" fontId="8" fillId="9" borderId="139" xfId="0" applyNumberFormat="1" applyFont="1" applyFill="1" applyBorder="1" applyAlignment="1">
      <alignment horizontal="right" vertical="center"/>
    </xf>
    <xf numFmtId="3" fontId="8" fillId="9" borderId="140" xfId="0" applyNumberFormat="1" applyFont="1" applyFill="1" applyBorder="1" applyAlignment="1">
      <alignment horizontal="right" vertical="center"/>
    </xf>
    <xf numFmtId="0" fontId="44" fillId="9" borderId="5" xfId="0" applyFont="1" applyFill="1" applyBorder="1" applyAlignment="1">
      <alignment horizontal="left" vertical="center" textRotation="90" wrapText="1"/>
    </xf>
    <xf numFmtId="0" fontId="47" fillId="9" borderId="0" xfId="0" applyFont="1" applyFill="1" applyAlignment="1">
      <alignment horizontal="left" vertical="center"/>
    </xf>
    <xf numFmtId="3" fontId="42" fillId="7" borderId="11" xfId="0" applyNumberFormat="1" applyFont="1" applyFill="1" applyBorder="1" applyAlignment="1">
      <alignment horizontal="center" vertical="center"/>
    </xf>
    <xf numFmtId="3" fontId="42" fillId="7" borderId="125" xfId="0" applyNumberFormat="1" applyFont="1" applyFill="1" applyBorder="1" applyAlignment="1">
      <alignment horizontal="center" vertical="center"/>
    </xf>
  </cellXfs>
  <cellStyles count="3">
    <cellStyle name="Comma" xfId="1" builtinId="3"/>
    <cellStyle name="Normal" xfId="0" builtinId="0"/>
    <cellStyle name="Percent" xfId="2" builtinId="5"/>
  </cellStyles>
  <dxfs count="3402">
    <dxf>
      <font>
        <color theme="4" tint="0.79998168889431442"/>
      </font>
    </dxf>
    <dxf>
      <font>
        <color theme="4" tint="0.79998168889431442"/>
      </font>
    </dxf>
    <dxf>
      <font>
        <color rgb="FF9C0006"/>
      </font>
      <fill>
        <patternFill>
          <bgColor rgb="FFFFC7CE"/>
        </patternFill>
      </fill>
    </dxf>
    <dxf>
      <font>
        <color theme="4" tint="0.79998168889431442"/>
      </font>
    </dxf>
    <dxf>
      <font>
        <color rgb="FF9C0006"/>
      </font>
      <fill>
        <patternFill>
          <bgColor rgb="FFFFC7CE"/>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ill>
        <patternFill>
          <bgColor theme="9" tint="0.79998168889431442"/>
        </patternFill>
      </fill>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rgb="FF9C0006"/>
      </font>
      <fill>
        <patternFill>
          <bgColor rgb="FFFFC7CE"/>
        </patternFill>
      </fill>
    </dxf>
    <dxf>
      <font>
        <color theme="4" tint="0.79998168889431442"/>
      </font>
    </dxf>
    <dxf>
      <font>
        <color theme="4" tint="0.79998168889431442"/>
      </font>
    </dxf>
    <dxf>
      <font>
        <color theme="4" tint="0.79998168889431442"/>
      </font>
    </dxf>
    <dxf>
      <font>
        <color theme="4" tint="0.79998168889431442"/>
      </font>
    </dxf>
    <dxf>
      <fill>
        <patternFill>
          <bgColor theme="9" tint="0.79998168889431442"/>
        </patternFill>
      </fill>
    </dxf>
    <dxf>
      <fill>
        <patternFill>
          <bgColor theme="7" tint="-0.49998474074526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5F9FD"/>
      <color rgb="FFEA5234"/>
      <color rgb="FFE86936"/>
      <color rgb="FFDAA600"/>
      <color rgb="FFFFDC6D"/>
      <color rgb="FFF4F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normalizeH="0" baseline="0">
                <a:solidFill>
                  <a:schemeClr val="dk1"/>
                </a:solidFill>
                <a:latin typeface="+mn-lt"/>
                <a:ea typeface="+mn-ea"/>
                <a:cs typeface="+mn-cs"/>
              </a:defRPr>
            </a:pPr>
            <a:r>
              <a:rPr lang="pt-PT" sz="1200" b="1" spc="10" baseline="0">
                <a:solidFill>
                  <a:schemeClr val="accent6">
                    <a:lumMod val="75000"/>
                  </a:schemeClr>
                </a:solidFill>
                <a:latin typeface="+mn-lt"/>
              </a:rPr>
              <a:t>PROJETO - SEQUESTRO ANUAL DE CO</a:t>
            </a:r>
            <a:r>
              <a:rPr lang="pt-PT" sz="1200" b="1" spc="10" baseline="-25000">
                <a:solidFill>
                  <a:schemeClr val="accent6">
                    <a:lumMod val="75000"/>
                  </a:schemeClr>
                </a:solidFill>
                <a:latin typeface="+mn-lt"/>
              </a:rPr>
              <a:t>2</a:t>
            </a:r>
            <a:r>
              <a:rPr lang="pt-PT" sz="1200" b="1" spc="10" baseline="0">
                <a:solidFill>
                  <a:schemeClr val="accent6">
                    <a:lumMod val="75000"/>
                  </a:schemeClr>
                </a:solidFill>
                <a:latin typeface="+mn-lt"/>
              </a:rPr>
              <a:t>e </a:t>
            </a:r>
            <a:r>
              <a:rPr lang="pt-PT" sz="1200" b="0" spc="10" baseline="0">
                <a:solidFill>
                  <a:schemeClr val="accent6">
                    <a:lumMod val="75000"/>
                  </a:schemeClr>
                </a:solidFill>
                <a:latin typeface="+mn-lt"/>
              </a:rPr>
              <a:t>(</a:t>
            </a:r>
            <a:r>
              <a:rPr lang="pt-PT" sz="1200" b="0" i="0" u="none" strike="noStrike" kern="1200" cap="none" spc="10" normalizeH="0" baseline="0">
                <a:solidFill>
                  <a:schemeClr val="accent6">
                    <a:lumMod val="75000"/>
                  </a:schemeClr>
                </a:solidFill>
                <a:latin typeface="+mn-lt"/>
                <a:ea typeface="+mn-ea"/>
                <a:cs typeface="+mn-cs"/>
              </a:rPr>
              <a:t>tCO</a:t>
            </a:r>
            <a:r>
              <a:rPr lang="pt-PT" sz="1200" b="0" i="0" u="none" strike="noStrike" kern="1200" cap="none" spc="10" normalizeH="0" baseline="-25000">
                <a:solidFill>
                  <a:schemeClr val="accent6">
                    <a:lumMod val="75000"/>
                  </a:schemeClr>
                </a:solidFill>
                <a:latin typeface="+mn-lt"/>
                <a:ea typeface="+mn-ea"/>
                <a:cs typeface="+mn-cs"/>
              </a:rPr>
              <a:t>2</a:t>
            </a:r>
            <a:r>
              <a:rPr lang="pt-PT" sz="1200" b="0" i="0" u="none" strike="noStrike" kern="1200" cap="none" spc="10" normalizeH="0" baseline="0">
                <a:solidFill>
                  <a:schemeClr val="accent6">
                    <a:lumMod val="75000"/>
                  </a:schemeClr>
                </a:solidFill>
                <a:latin typeface="+mn-lt"/>
                <a:ea typeface="+mn-ea"/>
                <a:cs typeface="+mn-cs"/>
              </a:rPr>
              <a:t>e)</a:t>
            </a:r>
          </a:p>
        </c:rich>
      </c:tx>
      <c:overlay val="0"/>
      <c:spPr>
        <a:noFill/>
        <a:ln>
          <a:noFill/>
        </a:ln>
        <a:effectLst/>
      </c:spPr>
      <c:txPr>
        <a:bodyPr rot="0" spcFirstLastPara="1" vertOverflow="ellipsis" vert="horz" wrap="square" anchor="ctr" anchorCtr="1"/>
        <a:lstStyle/>
        <a:p>
          <a:pPr>
            <a:defRPr sz="1200" b="0" i="0" u="none" strike="noStrike" kern="1200" cap="none" spc="50" normalizeH="0" baseline="0">
              <a:solidFill>
                <a:schemeClr val="dk1"/>
              </a:solidFill>
              <a:latin typeface="+mn-lt"/>
              <a:ea typeface="+mn-ea"/>
              <a:cs typeface="+mn-cs"/>
            </a:defRPr>
          </a:pPr>
          <a:endParaRPr lang="en-US"/>
        </a:p>
      </c:txPr>
    </c:title>
    <c:autoTitleDeleted val="0"/>
    <c:plotArea>
      <c:layout>
        <c:manualLayout>
          <c:layoutTarget val="inner"/>
          <c:xMode val="edge"/>
          <c:yMode val="edge"/>
          <c:x val="6.6869224755623971E-2"/>
          <c:y val="0.11043821929586366"/>
          <c:w val="0.83037665908692249"/>
          <c:h val="0.71687706700704157"/>
        </c:manualLayout>
      </c:layout>
      <c:scatterChart>
        <c:scatterStyle val="smoothMarker"/>
        <c:varyColors val="0"/>
        <c:ser>
          <c:idx val="1"/>
          <c:order val="0"/>
          <c:tx>
            <c:strRef>
              <c:f>'Sumário de Resultados'!$B$6</c:f>
              <c:strCache>
                <c:ptCount val="1"/>
                <c:pt idx="0">
                  <c:v>OP2</c:v>
                </c:pt>
              </c:strCache>
            </c:strRef>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Resultados'!$C$6:$AK$6</c:f>
              <c:numCache>
                <c:formatCode>#,##0</c:formatCode>
                <c:ptCount val="35"/>
                <c:pt idx="0">
                  <c:v>7948.1615400000001</c:v>
                </c:pt>
                <c:pt idx="1">
                  <c:v>25610.742739999998</c:v>
                </c:pt>
                <c:pt idx="2">
                  <c:v>43273.323940000002</c:v>
                </c:pt>
                <c:pt idx="3">
                  <c:v>60935.905139999995</c:v>
                </c:pt>
                <c:pt idx="4">
                  <c:v>78598.486340000003</c:v>
                </c:pt>
                <c:pt idx="5">
                  <c:v>96261.067540000004</c:v>
                </c:pt>
                <c:pt idx="6">
                  <c:v>113923.64874</c:v>
                </c:pt>
                <c:pt idx="7">
                  <c:v>113923.64874</c:v>
                </c:pt>
                <c:pt idx="8">
                  <c:v>113923.64874</c:v>
                </c:pt>
                <c:pt idx="9">
                  <c:v>113923.64874</c:v>
                </c:pt>
                <c:pt idx="10">
                  <c:v>113923.64874</c:v>
                </c:pt>
                <c:pt idx="11">
                  <c:v>113923.64874</c:v>
                </c:pt>
                <c:pt idx="12">
                  <c:v>113923.64874</c:v>
                </c:pt>
                <c:pt idx="13">
                  <c:v>113923.64874</c:v>
                </c:pt>
                <c:pt idx="14">
                  <c:v>113923.64874</c:v>
                </c:pt>
                <c:pt idx="15">
                  <c:v>113923.64874</c:v>
                </c:pt>
                <c:pt idx="16">
                  <c:v>113923.64874</c:v>
                </c:pt>
                <c:pt idx="17">
                  <c:v>113923.64874</c:v>
                </c:pt>
                <c:pt idx="18">
                  <c:v>113923.64874</c:v>
                </c:pt>
                <c:pt idx="19">
                  <c:v>113923.64874</c:v>
                </c:pt>
                <c:pt idx="20">
                  <c:v>113923.64874</c:v>
                </c:pt>
                <c:pt idx="21">
                  <c:v>113923.64874</c:v>
                </c:pt>
                <c:pt idx="22">
                  <c:v>113923.64874</c:v>
                </c:pt>
                <c:pt idx="23">
                  <c:v>113923.64874</c:v>
                </c:pt>
                <c:pt idx="24">
                  <c:v>113923.64874</c:v>
                </c:pt>
                <c:pt idx="25">
                  <c:v>113923.64874</c:v>
                </c:pt>
                <c:pt idx="26">
                  <c:v>113923.64874</c:v>
                </c:pt>
                <c:pt idx="27">
                  <c:v>113923.64874</c:v>
                </c:pt>
                <c:pt idx="28">
                  <c:v>113923.64874</c:v>
                </c:pt>
                <c:pt idx="29">
                  <c:v>113923.64874</c:v>
                </c:pt>
                <c:pt idx="30">
                  <c:v>113923.64874</c:v>
                </c:pt>
                <c:pt idx="31">
                  <c:v>113923.64874</c:v>
                </c:pt>
                <c:pt idx="32">
                  <c:v>113923.64874</c:v>
                </c:pt>
                <c:pt idx="33">
                  <c:v>113923.64874</c:v>
                </c:pt>
                <c:pt idx="34">
                  <c:v>113923.64874</c:v>
                </c:pt>
              </c:numCache>
            </c:numRef>
          </c:yVal>
          <c:smooth val="1"/>
          <c:extLst>
            <c:ext xmlns:c16="http://schemas.microsoft.com/office/drawing/2014/chart" uri="{C3380CC4-5D6E-409C-BE32-E72D297353CC}">
              <c16:uniqueId val="{00000001-2971-423A-9FFD-07BE1C8B9418}"/>
            </c:ext>
          </c:extLst>
        </c:ser>
        <c:ser>
          <c:idx val="0"/>
          <c:order val="1"/>
          <c:tx>
            <c:strRef>
              <c:f>'Sumário de Resultados'!$B$7</c:f>
              <c:strCache>
                <c:ptCount val="1"/>
              </c:strCache>
            </c:strRef>
          </c:tx>
          <c:spPr>
            <a:ln w="19050" cap="rnd">
              <a:solidFill>
                <a:schemeClr val="accent1">
                  <a:alpha val="60000"/>
                </a:schemeClr>
              </a:solidFill>
              <a:round/>
            </a:ln>
            <a:effectLst/>
          </c:spPr>
          <c:marker>
            <c:symbol val="circle"/>
            <c:size val="6"/>
            <c:spPr>
              <a:solidFill>
                <a:schemeClr val="lt1"/>
              </a:solidFill>
              <a:ln w="38100">
                <a:solidFill>
                  <a:schemeClr val="accent1">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Resultados'!$C$7:$AK$7</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3-2971-423A-9FFD-07BE1C8B9418}"/>
            </c:ext>
          </c:extLst>
        </c:ser>
        <c:ser>
          <c:idx val="2"/>
          <c:order val="2"/>
          <c:tx>
            <c:strRef>
              <c:f>'Sumário de Resultados'!$B$8</c:f>
              <c:strCache>
                <c:ptCount val="1"/>
              </c:strCache>
            </c:strRef>
          </c:tx>
          <c:spPr>
            <a:ln w="19050" cap="rnd">
              <a:solidFill>
                <a:schemeClr val="accent3">
                  <a:alpha val="60000"/>
                </a:schemeClr>
              </a:solidFill>
              <a:round/>
            </a:ln>
            <a:effectLst/>
          </c:spPr>
          <c:marker>
            <c:symbol val="circle"/>
            <c:size val="6"/>
            <c:spPr>
              <a:solidFill>
                <a:schemeClr val="lt1"/>
              </a:solidFill>
              <a:ln w="38100">
                <a:solidFill>
                  <a:schemeClr val="accent3">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Resultados'!$C$8:$AK$8</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0-26B7-4B17-B599-2140C14F32F8}"/>
            </c:ext>
          </c:extLst>
        </c:ser>
        <c:ser>
          <c:idx val="3"/>
          <c:order val="3"/>
          <c:tx>
            <c:strRef>
              <c:f>'Sumário de Resultados'!$B$9</c:f>
              <c:strCache>
                <c:ptCount val="1"/>
              </c:strCache>
            </c:strRef>
          </c:tx>
          <c:spPr>
            <a:ln w="19050" cap="rnd">
              <a:solidFill>
                <a:schemeClr val="accent4">
                  <a:alpha val="60000"/>
                </a:schemeClr>
              </a:solidFill>
              <a:round/>
            </a:ln>
            <a:effectLst/>
          </c:spPr>
          <c:marker>
            <c:symbol val="circle"/>
            <c:size val="6"/>
            <c:spPr>
              <a:solidFill>
                <a:schemeClr val="lt1"/>
              </a:solidFill>
              <a:ln w="38100">
                <a:solidFill>
                  <a:schemeClr val="accent4">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Resultados'!$C$9:$AK$9</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2-26B7-4B17-B599-2140C14F32F8}"/>
            </c:ext>
          </c:extLst>
        </c:ser>
        <c:ser>
          <c:idx val="4"/>
          <c:order val="4"/>
          <c:tx>
            <c:strRef>
              <c:f>'Sumário de Resultados'!$B$10</c:f>
              <c:strCache>
                <c:ptCount val="1"/>
              </c:strCache>
            </c:strRef>
          </c:tx>
          <c:spPr>
            <a:ln w="19050" cap="rnd">
              <a:solidFill>
                <a:schemeClr val="accent5">
                  <a:alpha val="60000"/>
                </a:schemeClr>
              </a:solidFill>
              <a:round/>
            </a:ln>
            <a:effectLst/>
          </c:spPr>
          <c:marker>
            <c:symbol val="circle"/>
            <c:size val="6"/>
            <c:spPr>
              <a:solidFill>
                <a:schemeClr val="lt1"/>
              </a:solidFill>
              <a:ln w="38100">
                <a:solidFill>
                  <a:schemeClr val="accent5">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Resultados'!$C$10:$AK$10</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3-26B7-4B17-B599-2140C14F32F8}"/>
            </c:ext>
          </c:extLst>
        </c:ser>
        <c:ser>
          <c:idx val="5"/>
          <c:order val="5"/>
          <c:tx>
            <c:strRef>
              <c:f>'Sumário de Resultados'!$B$11</c:f>
              <c:strCache>
                <c:ptCount val="1"/>
              </c:strCache>
            </c:strRef>
          </c:tx>
          <c:spPr>
            <a:ln w="19050" cap="rnd">
              <a:solidFill>
                <a:schemeClr val="accent6">
                  <a:alpha val="60000"/>
                </a:schemeClr>
              </a:solidFill>
              <a:round/>
            </a:ln>
            <a:effectLst/>
          </c:spPr>
          <c:marker>
            <c:symbol val="circle"/>
            <c:size val="6"/>
            <c:spPr>
              <a:solidFill>
                <a:schemeClr val="lt1"/>
              </a:solidFill>
              <a:ln w="38100">
                <a:solidFill>
                  <a:schemeClr val="accent6">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Resultados'!$C$11:$AK$11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4-26B7-4B17-B599-2140C14F32F8}"/>
            </c:ext>
          </c:extLst>
        </c:ser>
        <c:ser>
          <c:idx val="6"/>
          <c:order val="6"/>
          <c:tx>
            <c:strRef>
              <c:f>'Sumário de Resultados'!$B$12</c:f>
              <c:strCache>
                <c:ptCount val="1"/>
              </c:strCache>
            </c:strRef>
          </c:tx>
          <c:spPr>
            <a:ln w="19050" cap="rnd">
              <a:solidFill>
                <a:schemeClr val="accent1">
                  <a:lumMod val="60000"/>
                  <a:alpha val="60000"/>
                </a:schemeClr>
              </a:solidFill>
              <a:round/>
            </a:ln>
            <a:effectLst/>
          </c:spPr>
          <c:marker>
            <c:symbol val="circle"/>
            <c:size val="6"/>
            <c:spPr>
              <a:solidFill>
                <a:schemeClr val="lt1"/>
              </a:solidFill>
              <a:ln w="38100">
                <a:solidFill>
                  <a:schemeClr val="accent1">
                    <a:lumMod val="6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Resultados'!$C$12:$AK$12</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5-26B7-4B17-B599-2140C14F32F8}"/>
            </c:ext>
          </c:extLst>
        </c:ser>
        <c:ser>
          <c:idx val="7"/>
          <c:order val="7"/>
          <c:tx>
            <c:strRef>
              <c:f>'Sumário de Resultados'!$B$13</c:f>
              <c:strCache>
                <c:ptCount val="1"/>
              </c:strCache>
            </c:strRef>
          </c:tx>
          <c:spPr>
            <a:ln w="19050" cap="rnd">
              <a:solidFill>
                <a:schemeClr val="accent2">
                  <a:lumMod val="60000"/>
                  <a:alpha val="60000"/>
                </a:schemeClr>
              </a:solidFill>
              <a:round/>
            </a:ln>
            <a:effectLst/>
          </c:spPr>
          <c:marker>
            <c:symbol val="circle"/>
            <c:size val="6"/>
            <c:spPr>
              <a:solidFill>
                <a:schemeClr val="lt1"/>
              </a:solidFill>
              <a:ln w="38100">
                <a:solidFill>
                  <a:schemeClr val="accent2">
                    <a:lumMod val="6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Resultados'!$D$13:$AK$13</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yVal>
          <c:smooth val="1"/>
          <c:extLst>
            <c:ext xmlns:c16="http://schemas.microsoft.com/office/drawing/2014/chart" uri="{C3380CC4-5D6E-409C-BE32-E72D297353CC}">
              <c16:uniqueId val="{00000006-26B7-4B17-B599-2140C14F32F8}"/>
            </c:ext>
          </c:extLst>
        </c:ser>
        <c:ser>
          <c:idx val="8"/>
          <c:order val="8"/>
          <c:tx>
            <c:strRef>
              <c:f>'Sumário de Resultados'!$B$14</c:f>
              <c:strCache>
                <c:ptCount val="1"/>
              </c:strCache>
            </c:strRef>
          </c:tx>
          <c:spPr>
            <a:ln w="19050" cap="rnd">
              <a:solidFill>
                <a:schemeClr val="accent3">
                  <a:lumMod val="60000"/>
                  <a:alpha val="60000"/>
                </a:schemeClr>
              </a:solidFill>
              <a:round/>
            </a:ln>
            <a:effectLst/>
          </c:spPr>
          <c:marker>
            <c:symbol val="circle"/>
            <c:size val="6"/>
            <c:spPr>
              <a:solidFill>
                <a:schemeClr val="lt1"/>
              </a:solidFill>
              <a:ln w="38100">
                <a:solidFill>
                  <a:schemeClr val="accent3">
                    <a:lumMod val="6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Resultados'!$D$14:$AK$14</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yVal>
          <c:smooth val="1"/>
          <c:extLst>
            <c:ext xmlns:c16="http://schemas.microsoft.com/office/drawing/2014/chart" uri="{C3380CC4-5D6E-409C-BE32-E72D297353CC}">
              <c16:uniqueId val="{00000007-26B7-4B17-B599-2140C14F32F8}"/>
            </c:ext>
          </c:extLst>
        </c:ser>
        <c:ser>
          <c:idx val="9"/>
          <c:order val="9"/>
          <c:tx>
            <c:strRef>
              <c:f>'Sumário de Resultados'!$B$15</c:f>
              <c:strCache>
                <c:ptCount val="1"/>
              </c:strCache>
            </c:strRef>
          </c:tx>
          <c:spPr>
            <a:ln w="19050" cap="rnd">
              <a:solidFill>
                <a:schemeClr val="accent4">
                  <a:lumMod val="60000"/>
                  <a:alpha val="60000"/>
                </a:schemeClr>
              </a:solidFill>
              <a:round/>
            </a:ln>
            <a:effectLst/>
          </c:spPr>
          <c:marker>
            <c:symbol val="circle"/>
            <c:size val="6"/>
            <c:spPr>
              <a:solidFill>
                <a:schemeClr val="lt1"/>
              </a:solidFill>
              <a:ln w="38100">
                <a:solidFill>
                  <a:schemeClr val="accent4">
                    <a:lumMod val="6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Resultados'!$D$15:$AK$15</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yVal>
          <c:smooth val="1"/>
          <c:extLst>
            <c:ext xmlns:c16="http://schemas.microsoft.com/office/drawing/2014/chart" uri="{C3380CC4-5D6E-409C-BE32-E72D297353CC}">
              <c16:uniqueId val="{00000008-26B7-4B17-B599-2140C14F32F8}"/>
            </c:ext>
          </c:extLst>
        </c:ser>
        <c:ser>
          <c:idx val="10"/>
          <c:order val="10"/>
          <c:tx>
            <c:strRef>
              <c:f>'Sumário de Resultados'!$B$16</c:f>
              <c:strCache>
                <c:ptCount val="1"/>
              </c:strCache>
            </c:strRef>
          </c:tx>
          <c:spPr>
            <a:ln w="19050" cap="rnd">
              <a:solidFill>
                <a:schemeClr val="accent5">
                  <a:lumMod val="60000"/>
                  <a:alpha val="60000"/>
                </a:schemeClr>
              </a:solidFill>
              <a:round/>
            </a:ln>
            <a:effectLst/>
          </c:spPr>
          <c:marker>
            <c:symbol val="circle"/>
            <c:size val="6"/>
            <c:spPr>
              <a:solidFill>
                <a:schemeClr val="lt1"/>
              </a:solidFill>
              <a:ln w="38100">
                <a:solidFill>
                  <a:schemeClr val="accent5">
                    <a:lumMod val="6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Resultados'!$C$16:$AK$16</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9-26B7-4B17-B599-2140C14F32F8}"/>
            </c:ext>
          </c:extLst>
        </c:ser>
        <c:ser>
          <c:idx val="11"/>
          <c:order val="11"/>
          <c:tx>
            <c:strRef>
              <c:f>'Sumário de Resultados'!$B$17</c:f>
              <c:strCache>
                <c:ptCount val="1"/>
              </c:strCache>
            </c:strRef>
          </c:tx>
          <c:spPr>
            <a:ln w="19050" cap="rnd">
              <a:solidFill>
                <a:schemeClr val="accent6">
                  <a:lumMod val="60000"/>
                  <a:alpha val="60000"/>
                </a:schemeClr>
              </a:solidFill>
              <a:round/>
            </a:ln>
            <a:effectLst/>
          </c:spPr>
          <c:marker>
            <c:symbol val="circle"/>
            <c:size val="6"/>
            <c:spPr>
              <a:solidFill>
                <a:schemeClr val="lt1"/>
              </a:solidFill>
              <a:ln w="38100">
                <a:solidFill>
                  <a:schemeClr val="accent6">
                    <a:lumMod val="6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Resultados'!$C$17:$AK$17</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A-26B7-4B17-B599-2140C14F32F8}"/>
            </c:ext>
          </c:extLst>
        </c:ser>
        <c:ser>
          <c:idx val="12"/>
          <c:order val="12"/>
          <c:tx>
            <c:strRef>
              <c:f>'Sumário de Resultados'!$B$18</c:f>
              <c:strCache>
                <c:ptCount val="1"/>
              </c:strCache>
            </c:strRef>
          </c:tx>
          <c:spPr>
            <a:ln w="19050" cap="rnd">
              <a:solidFill>
                <a:schemeClr val="accent1">
                  <a:lumMod val="80000"/>
                  <a:lumOff val="20000"/>
                  <a:alpha val="60000"/>
                </a:schemeClr>
              </a:solidFill>
              <a:round/>
            </a:ln>
            <a:effectLst/>
          </c:spPr>
          <c:marker>
            <c:symbol val="circle"/>
            <c:size val="6"/>
            <c:spPr>
              <a:solidFill>
                <a:schemeClr val="lt1"/>
              </a:solidFill>
              <a:ln w="38100">
                <a:solidFill>
                  <a:schemeClr val="accent1">
                    <a:lumMod val="80000"/>
                    <a:lumOff val="2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Resultados'!$C$18:$AK$18</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B-26B7-4B17-B599-2140C14F32F8}"/>
            </c:ext>
          </c:extLst>
        </c:ser>
        <c:ser>
          <c:idx val="13"/>
          <c:order val="13"/>
          <c:tx>
            <c:strRef>
              <c:f>'Sumário de Resultados'!$B$19</c:f>
              <c:strCache>
                <c:ptCount val="1"/>
              </c:strCache>
            </c:strRef>
          </c:tx>
          <c:spPr>
            <a:ln w="19050" cap="rnd">
              <a:solidFill>
                <a:schemeClr val="accent2">
                  <a:lumMod val="80000"/>
                  <a:lumOff val="20000"/>
                  <a:alpha val="60000"/>
                </a:schemeClr>
              </a:solidFill>
              <a:round/>
            </a:ln>
            <a:effectLst/>
          </c:spPr>
          <c:marker>
            <c:symbol val="circle"/>
            <c:size val="6"/>
            <c:spPr>
              <a:solidFill>
                <a:schemeClr val="lt1"/>
              </a:solidFill>
              <a:ln w="38100">
                <a:solidFill>
                  <a:schemeClr val="accent2">
                    <a:lumMod val="80000"/>
                    <a:lumOff val="2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Resultados'!$C$19:$AK$19</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C-26B7-4B17-B599-2140C14F32F8}"/>
            </c:ext>
          </c:extLst>
        </c:ser>
        <c:ser>
          <c:idx val="14"/>
          <c:order val="14"/>
          <c:tx>
            <c:strRef>
              <c:f>'Sumário de Resultados'!$B$20</c:f>
              <c:strCache>
                <c:ptCount val="1"/>
              </c:strCache>
            </c:strRef>
          </c:tx>
          <c:spPr>
            <a:ln w="19050" cap="rnd">
              <a:solidFill>
                <a:schemeClr val="accent3">
                  <a:lumMod val="80000"/>
                  <a:lumOff val="20000"/>
                  <a:alpha val="60000"/>
                </a:schemeClr>
              </a:solidFill>
              <a:round/>
            </a:ln>
            <a:effectLst/>
          </c:spPr>
          <c:marker>
            <c:symbol val="circle"/>
            <c:size val="6"/>
            <c:spPr>
              <a:solidFill>
                <a:schemeClr val="lt1"/>
              </a:solidFill>
              <a:ln w="38100">
                <a:solidFill>
                  <a:schemeClr val="accent3">
                    <a:lumMod val="80000"/>
                    <a:lumOff val="2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Resultados'!$C$20:$AK$20</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D-26B7-4B17-B599-2140C14F32F8}"/>
            </c:ext>
          </c:extLst>
        </c:ser>
        <c:ser>
          <c:idx val="15"/>
          <c:order val="15"/>
          <c:tx>
            <c:strRef>
              <c:f>'Sumário de Resultados'!$B$21</c:f>
              <c:strCache>
                <c:ptCount val="1"/>
              </c:strCache>
            </c:strRef>
          </c:tx>
          <c:spPr>
            <a:ln w="19050" cap="rnd">
              <a:solidFill>
                <a:schemeClr val="accent4">
                  <a:lumMod val="80000"/>
                  <a:lumOff val="20000"/>
                  <a:alpha val="60000"/>
                </a:schemeClr>
              </a:solidFill>
              <a:round/>
            </a:ln>
            <a:effectLst/>
          </c:spPr>
          <c:marker>
            <c:symbol val="circle"/>
            <c:size val="6"/>
            <c:spPr>
              <a:solidFill>
                <a:schemeClr val="lt1"/>
              </a:solidFill>
              <a:ln w="38100">
                <a:solidFill>
                  <a:schemeClr val="accent4">
                    <a:lumMod val="80000"/>
                    <a:lumOff val="2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Resultados'!$C$21:$AK$21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E-26B7-4B17-B599-2140C14F32F8}"/>
            </c:ext>
          </c:extLst>
        </c:ser>
        <c:ser>
          <c:idx val="16"/>
          <c:order val="16"/>
          <c:tx>
            <c:strRef>
              <c:f>'Sumário de Resultados'!$B$22</c:f>
              <c:strCache>
                <c:ptCount val="1"/>
              </c:strCache>
            </c:strRef>
          </c:tx>
          <c:spPr>
            <a:ln w="19050" cap="rnd">
              <a:solidFill>
                <a:schemeClr val="accent5">
                  <a:lumMod val="80000"/>
                  <a:lumOff val="20000"/>
                  <a:alpha val="60000"/>
                </a:schemeClr>
              </a:solidFill>
              <a:round/>
            </a:ln>
            <a:effectLst/>
          </c:spPr>
          <c:marker>
            <c:symbol val="circle"/>
            <c:size val="6"/>
            <c:spPr>
              <a:solidFill>
                <a:schemeClr val="lt1"/>
              </a:solidFill>
              <a:ln w="38100">
                <a:solidFill>
                  <a:schemeClr val="accent5">
                    <a:lumMod val="80000"/>
                    <a:lumOff val="2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Resultados'!$C$22:$AK$22</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F-26B7-4B17-B599-2140C14F32F8}"/>
            </c:ext>
          </c:extLst>
        </c:ser>
        <c:ser>
          <c:idx val="17"/>
          <c:order val="17"/>
          <c:tx>
            <c:strRef>
              <c:f>'Sumário de Resultados'!$B$23</c:f>
              <c:strCache>
                <c:ptCount val="1"/>
              </c:strCache>
            </c:strRef>
          </c:tx>
          <c:spPr>
            <a:ln w="19050" cap="rnd">
              <a:solidFill>
                <a:schemeClr val="accent6">
                  <a:lumMod val="80000"/>
                  <a:lumOff val="20000"/>
                  <a:alpha val="60000"/>
                </a:schemeClr>
              </a:solidFill>
              <a:round/>
            </a:ln>
            <a:effectLst/>
          </c:spPr>
          <c:marker>
            <c:symbol val="circle"/>
            <c:size val="6"/>
            <c:spPr>
              <a:solidFill>
                <a:schemeClr val="lt1"/>
              </a:solidFill>
              <a:ln w="38100">
                <a:solidFill>
                  <a:schemeClr val="accent6">
                    <a:lumMod val="80000"/>
                    <a:lumOff val="2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Resultados'!$C$23:$AK$23</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10-26B7-4B17-B599-2140C14F32F8}"/>
            </c:ext>
          </c:extLst>
        </c:ser>
        <c:ser>
          <c:idx val="18"/>
          <c:order val="18"/>
          <c:tx>
            <c:strRef>
              <c:f>'Sumário de Resultados'!$B$24</c:f>
              <c:strCache>
                <c:ptCount val="1"/>
              </c:strCache>
            </c:strRef>
          </c:tx>
          <c:spPr>
            <a:ln w="19050" cap="rnd">
              <a:solidFill>
                <a:schemeClr val="accent1">
                  <a:lumMod val="80000"/>
                  <a:alpha val="60000"/>
                </a:schemeClr>
              </a:solidFill>
              <a:round/>
            </a:ln>
            <a:effectLst/>
          </c:spPr>
          <c:marker>
            <c:symbol val="circle"/>
            <c:size val="6"/>
            <c:spPr>
              <a:solidFill>
                <a:schemeClr val="lt1"/>
              </a:solidFill>
              <a:ln w="38100">
                <a:solidFill>
                  <a:schemeClr val="accent1">
                    <a:lumMod val="8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Resultados'!$C$24:$AK$24</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11-26B7-4B17-B599-2140C14F32F8}"/>
            </c:ext>
          </c:extLst>
        </c:ser>
        <c:ser>
          <c:idx val="19"/>
          <c:order val="19"/>
          <c:tx>
            <c:strRef>
              <c:f>'Sumário de Resultados'!$B$25</c:f>
              <c:strCache>
                <c:ptCount val="1"/>
              </c:strCache>
            </c:strRef>
          </c:tx>
          <c:spPr>
            <a:ln w="19050" cap="rnd">
              <a:solidFill>
                <a:schemeClr val="accent2">
                  <a:lumMod val="80000"/>
                  <a:alpha val="60000"/>
                </a:schemeClr>
              </a:solidFill>
              <a:round/>
            </a:ln>
            <a:effectLst/>
          </c:spPr>
          <c:marker>
            <c:symbol val="circle"/>
            <c:size val="6"/>
            <c:spPr>
              <a:solidFill>
                <a:schemeClr val="lt1"/>
              </a:solidFill>
              <a:ln w="38100">
                <a:solidFill>
                  <a:schemeClr val="accent2">
                    <a:lumMod val="80000"/>
                    <a:alpha val="60000"/>
                  </a:schemeClr>
                </a:solidFill>
              </a:ln>
              <a:effectLst/>
            </c:spPr>
          </c:marker>
          <c:xVal>
            <c:numRef>
              <c:f>'Sumário de Resultados'!$C$5:$AK$5</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Resultados'!$C$25:$AK$25</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12-26B7-4B17-B599-2140C14F32F8}"/>
            </c:ext>
          </c:extLst>
        </c:ser>
        <c:dLbls>
          <c:showLegendKey val="0"/>
          <c:showVal val="0"/>
          <c:showCatName val="0"/>
          <c:showSerName val="0"/>
          <c:showPercent val="0"/>
          <c:showBubbleSize val="0"/>
        </c:dLbls>
        <c:axId val="2115288656"/>
        <c:axId val="2115284496"/>
      </c:scatterChart>
      <c:valAx>
        <c:axId val="2115288656"/>
        <c:scaling>
          <c:orientation val="minMax"/>
          <c:max val="2055"/>
          <c:min val="202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pt-PT"/>
                  <a:t>período do projeto</a:t>
                </a:r>
              </a:p>
            </c:rich>
          </c:tx>
          <c:layout>
            <c:manualLayout>
              <c:xMode val="edge"/>
              <c:yMode val="edge"/>
              <c:x val="0.81092094694862571"/>
              <c:y val="0.9299281789558167"/>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n-US"/>
            </a:p>
          </c:txPr>
        </c:title>
        <c:numFmt formatCode="General" sourceLinked="1"/>
        <c:majorTickMark val="none"/>
        <c:minorTickMark val="none"/>
        <c:tickLblPos val="nextTo"/>
        <c:spPr>
          <a:noFill/>
          <a:ln>
            <a:solidFill>
              <a:schemeClr val="tx1">
                <a:lumMod val="15000"/>
                <a:lumOff val="85000"/>
              </a:schemeClr>
            </a:solidFill>
          </a:ln>
          <a:effectLst/>
        </c:spPr>
        <c:txPr>
          <a:bodyPr rot="-3600000" spcFirstLastPara="1" vertOverflow="ellipsis" wrap="square" anchor="ctr" anchorCtr="1"/>
          <a:lstStyle/>
          <a:p>
            <a:pPr>
              <a:defRPr sz="900" b="0" i="0" u="none" strike="noStrike" kern="1200" cap="none" spc="20" normalizeH="0" baseline="0">
                <a:solidFill>
                  <a:schemeClr val="dk1"/>
                </a:solidFill>
                <a:latin typeface="+mn-lt"/>
                <a:ea typeface="+mn-ea"/>
                <a:cs typeface="+mn-cs"/>
              </a:defRPr>
            </a:pPr>
            <a:endParaRPr lang="en-US"/>
          </a:p>
        </c:txPr>
        <c:crossAx val="2115284496"/>
        <c:crosses val="autoZero"/>
        <c:crossBetween val="midCat"/>
        <c:majorUnit val="1"/>
      </c:valAx>
      <c:valAx>
        <c:axId val="2115284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n-US"/>
          </a:p>
        </c:txPr>
        <c:crossAx val="2115288656"/>
        <c:crosses val="autoZero"/>
        <c:crossBetween val="midCat"/>
        <c:dispUnits>
          <c:builtInUnit val="thousands"/>
          <c:dispUnitsLbl>
            <c:tx>
              <c:rich>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pt-PT" sz="900"/>
                    <a:t>sequestro anual de co</a:t>
                  </a:r>
                  <a:r>
                    <a:rPr lang="pt-PT" sz="900" baseline="-25000"/>
                    <a:t>2</a:t>
                  </a:r>
                  <a:r>
                    <a:rPr lang="pt-PT" sz="900" cap="small" baseline="0"/>
                    <a:t>e</a:t>
                  </a:r>
                  <a:r>
                    <a:rPr lang="pt-PT" sz="900" baseline="0"/>
                    <a:t> (MILHARES</a:t>
                  </a:r>
                  <a:r>
                    <a:rPr lang="pt-PT" sz="900"/>
                    <a:t> tco</a:t>
                  </a:r>
                  <a:r>
                    <a:rPr lang="pt-PT" sz="900" baseline="-25000"/>
                    <a:t>2</a:t>
                  </a:r>
                  <a:r>
                    <a:rPr lang="pt-PT" sz="900" cap="small" baseline="0"/>
                    <a:t>e</a:t>
                  </a:r>
                  <a:r>
                    <a:rPr lang="pt-PT" sz="900"/>
                    <a:t>)</a:t>
                  </a:r>
                </a:p>
              </c:rich>
            </c:tx>
            <c:spPr>
              <a:noFill/>
              <a:ln>
                <a:noFill/>
              </a:ln>
              <a:effectLst/>
            </c:spPr>
            <c:txPr>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92093733217231266"/>
          <c:y val="4.3542355041602298E-4"/>
          <c:w val="7.7731245679711569E-2"/>
          <c:h val="0.999564576449583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rgbClr val="F5F9FD"/>
    </a:solidFill>
    <a:ln w="19050" cap="flat" cmpd="sng" algn="ctr">
      <a:no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normalizeH="0" baseline="0">
                <a:solidFill>
                  <a:schemeClr val="dk1"/>
                </a:solidFill>
                <a:latin typeface="+mn-lt"/>
                <a:ea typeface="+mn-ea"/>
                <a:cs typeface="+mn-cs"/>
              </a:defRPr>
            </a:pPr>
            <a:r>
              <a:rPr lang="pt-PT" sz="1200" b="1" spc="10" baseline="0">
                <a:solidFill>
                  <a:schemeClr val="accent6">
                    <a:lumMod val="75000"/>
                  </a:schemeClr>
                </a:solidFill>
                <a:latin typeface="+mn-lt"/>
              </a:rPr>
              <a:t>PROJETO - SEQUESTRO ACUMULADO DE CO</a:t>
            </a:r>
            <a:r>
              <a:rPr lang="pt-PT" sz="1200" b="1" spc="10" baseline="-25000">
                <a:solidFill>
                  <a:schemeClr val="accent6">
                    <a:lumMod val="75000"/>
                  </a:schemeClr>
                </a:solidFill>
                <a:latin typeface="+mn-lt"/>
              </a:rPr>
              <a:t>2</a:t>
            </a:r>
            <a:r>
              <a:rPr lang="pt-PT" sz="1200" b="1" spc="10" baseline="0">
                <a:solidFill>
                  <a:schemeClr val="accent6">
                    <a:lumMod val="75000"/>
                  </a:schemeClr>
                </a:solidFill>
                <a:latin typeface="+mn-lt"/>
              </a:rPr>
              <a:t>e </a:t>
            </a:r>
            <a:r>
              <a:rPr lang="pt-PT" sz="1200" b="0" spc="10" baseline="0">
                <a:solidFill>
                  <a:schemeClr val="accent6">
                    <a:lumMod val="75000"/>
                  </a:schemeClr>
                </a:solidFill>
                <a:latin typeface="+mn-lt"/>
              </a:rPr>
              <a:t>(</a:t>
            </a:r>
            <a:r>
              <a:rPr lang="pt-PT" sz="1200" b="0" i="0" u="none" strike="noStrike" kern="1200" cap="none" spc="10" normalizeH="0" baseline="0">
                <a:solidFill>
                  <a:schemeClr val="accent6">
                    <a:lumMod val="75000"/>
                  </a:schemeClr>
                </a:solidFill>
                <a:latin typeface="+mn-lt"/>
                <a:ea typeface="+mn-ea"/>
                <a:cs typeface="+mn-cs"/>
              </a:rPr>
              <a:t>tCO</a:t>
            </a:r>
            <a:r>
              <a:rPr lang="pt-PT" sz="1200" b="0" i="0" u="none" strike="noStrike" kern="1200" cap="none" spc="10" normalizeH="0" baseline="-25000">
                <a:solidFill>
                  <a:schemeClr val="accent6">
                    <a:lumMod val="75000"/>
                  </a:schemeClr>
                </a:solidFill>
                <a:latin typeface="+mn-lt"/>
                <a:ea typeface="+mn-ea"/>
                <a:cs typeface="+mn-cs"/>
              </a:rPr>
              <a:t>2</a:t>
            </a:r>
            <a:r>
              <a:rPr lang="pt-PT" sz="1200" b="0" i="0" u="none" strike="noStrike" kern="1200" cap="none" spc="10" normalizeH="0" baseline="0">
                <a:solidFill>
                  <a:schemeClr val="accent6">
                    <a:lumMod val="75000"/>
                  </a:schemeClr>
                </a:solidFill>
                <a:latin typeface="+mn-lt"/>
                <a:ea typeface="+mn-ea"/>
                <a:cs typeface="+mn-cs"/>
              </a:rPr>
              <a:t>e)</a:t>
            </a:r>
          </a:p>
        </c:rich>
      </c:tx>
      <c:overlay val="0"/>
      <c:spPr>
        <a:noFill/>
        <a:ln>
          <a:noFill/>
        </a:ln>
        <a:effectLst/>
      </c:spPr>
      <c:txPr>
        <a:bodyPr rot="0" spcFirstLastPara="1" vertOverflow="ellipsis" vert="horz" wrap="square" anchor="ctr" anchorCtr="1"/>
        <a:lstStyle/>
        <a:p>
          <a:pPr>
            <a:defRPr sz="1200" b="0" i="0" u="none" strike="noStrike" kern="1200" cap="none" spc="50" normalizeH="0" baseline="0">
              <a:solidFill>
                <a:schemeClr val="dk1"/>
              </a:solidFill>
              <a:latin typeface="+mn-lt"/>
              <a:ea typeface="+mn-ea"/>
              <a:cs typeface="+mn-cs"/>
            </a:defRPr>
          </a:pPr>
          <a:endParaRPr lang="en-US"/>
        </a:p>
      </c:txPr>
    </c:title>
    <c:autoTitleDeleted val="0"/>
    <c:plotArea>
      <c:layout>
        <c:manualLayout>
          <c:layoutTarget val="inner"/>
          <c:xMode val="edge"/>
          <c:yMode val="edge"/>
          <c:x val="6.6866666666666671E-2"/>
          <c:y val="0.11043821929586366"/>
          <c:w val="0.83165164458148866"/>
          <c:h val="0.71687706700704157"/>
        </c:manualLayout>
      </c:layout>
      <c:scatterChart>
        <c:scatterStyle val="smoothMarker"/>
        <c:varyColors val="0"/>
        <c:ser>
          <c:idx val="1"/>
          <c:order val="0"/>
          <c:tx>
            <c:strRef>
              <c:f>'Sumário de Resultados'!$B$30</c:f>
              <c:strCache>
                <c:ptCount val="1"/>
                <c:pt idx="0">
                  <c:v>OP2</c:v>
                </c:pt>
              </c:strCache>
            </c:strRef>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Resultados'!$C$30:$AK$30</c:f>
              <c:numCache>
                <c:formatCode>#,##0</c:formatCode>
                <c:ptCount val="35"/>
                <c:pt idx="0">
                  <c:v>7948.1615400000001</c:v>
                </c:pt>
                <c:pt idx="1">
                  <c:v>33558.904279999995</c:v>
                </c:pt>
                <c:pt idx="2">
                  <c:v>76832.22821999999</c:v>
                </c:pt>
                <c:pt idx="3">
                  <c:v>137768.13335999998</c:v>
                </c:pt>
                <c:pt idx="4">
                  <c:v>216366.61969999998</c:v>
                </c:pt>
                <c:pt idx="5">
                  <c:v>312627.68724</c:v>
                </c:pt>
                <c:pt idx="6">
                  <c:v>426551.33597999997</c:v>
                </c:pt>
                <c:pt idx="7">
                  <c:v>540474.98471999995</c:v>
                </c:pt>
                <c:pt idx="8">
                  <c:v>654398.63345999992</c:v>
                </c:pt>
                <c:pt idx="9">
                  <c:v>768322.2821999999</c:v>
                </c:pt>
                <c:pt idx="10">
                  <c:v>882245.93093999987</c:v>
                </c:pt>
                <c:pt idx="11">
                  <c:v>996169.57967999985</c:v>
                </c:pt>
                <c:pt idx="12">
                  <c:v>1110093.2284199998</c:v>
                </c:pt>
                <c:pt idx="13">
                  <c:v>1224016.8771599999</c:v>
                </c:pt>
                <c:pt idx="14">
                  <c:v>1337940.5259</c:v>
                </c:pt>
                <c:pt idx="15">
                  <c:v>1451864.1746400001</c:v>
                </c:pt>
                <c:pt idx="16">
                  <c:v>1565787.8233800002</c:v>
                </c:pt>
                <c:pt idx="17">
                  <c:v>1679711.4721200003</c:v>
                </c:pt>
                <c:pt idx="18">
                  <c:v>1793635.1208600004</c:v>
                </c:pt>
                <c:pt idx="19">
                  <c:v>1907558.7696000005</c:v>
                </c:pt>
                <c:pt idx="20">
                  <c:v>2021482.4183400006</c:v>
                </c:pt>
                <c:pt idx="21">
                  <c:v>2135406.0670800004</c:v>
                </c:pt>
                <c:pt idx="22">
                  <c:v>2249329.7158200005</c:v>
                </c:pt>
                <c:pt idx="23">
                  <c:v>2363253.3645600006</c:v>
                </c:pt>
                <c:pt idx="24">
                  <c:v>2477177.0133000007</c:v>
                </c:pt>
                <c:pt idx="25">
                  <c:v>2591100.6620400008</c:v>
                </c:pt>
                <c:pt idx="26">
                  <c:v>2705024.3107800009</c:v>
                </c:pt>
                <c:pt idx="27">
                  <c:v>2818947.959520001</c:v>
                </c:pt>
                <c:pt idx="28">
                  <c:v>2932871.6082600011</c:v>
                </c:pt>
                <c:pt idx="29">
                  <c:v>3046795.2570000011</c:v>
                </c:pt>
                <c:pt idx="30">
                  <c:v>3160718.9057400012</c:v>
                </c:pt>
                <c:pt idx="31">
                  <c:v>3274642.5544800013</c:v>
                </c:pt>
                <c:pt idx="32">
                  <c:v>3388566.2032200014</c:v>
                </c:pt>
                <c:pt idx="33">
                  <c:v>3502489.8519600015</c:v>
                </c:pt>
                <c:pt idx="34">
                  <c:v>3616413.5007000016</c:v>
                </c:pt>
              </c:numCache>
            </c:numRef>
          </c:yVal>
          <c:smooth val="1"/>
          <c:extLst>
            <c:ext xmlns:c16="http://schemas.microsoft.com/office/drawing/2014/chart" uri="{C3380CC4-5D6E-409C-BE32-E72D297353CC}">
              <c16:uniqueId val="{00000000-25FB-4C1C-A733-8990C242F237}"/>
            </c:ext>
          </c:extLst>
        </c:ser>
        <c:ser>
          <c:idx val="0"/>
          <c:order val="1"/>
          <c:tx>
            <c:strRef>
              <c:f>'Sumário de Resultados'!$B$31</c:f>
              <c:strCache>
                <c:ptCount val="1"/>
              </c:strCache>
            </c:strRef>
          </c:tx>
          <c:spPr>
            <a:ln w="19050" cap="rnd">
              <a:solidFill>
                <a:schemeClr val="accent1">
                  <a:alpha val="60000"/>
                </a:schemeClr>
              </a:solidFill>
              <a:round/>
            </a:ln>
            <a:effectLst/>
          </c:spPr>
          <c:marker>
            <c:symbol val="circle"/>
            <c:size val="6"/>
            <c:spPr>
              <a:solidFill>
                <a:schemeClr val="lt1"/>
              </a:solidFill>
              <a:ln w="38100">
                <a:solidFill>
                  <a:schemeClr val="accent1">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Resultados'!$D$31:$AK$31</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yVal>
          <c:smooth val="1"/>
          <c:extLst>
            <c:ext xmlns:c16="http://schemas.microsoft.com/office/drawing/2014/chart" uri="{C3380CC4-5D6E-409C-BE32-E72D297353CC}">
              <c16:uniqueId val="{00000001-25FB-4C1C-A733-8990C242F237}"/>
            </c:ext>
          </c:extLst>
        </c:ser>
        <c:ser>
          <c:idx val="2"/>
          <c:order val="2"/>
          <c:tx>
            <c:strRef>
              <c:f>'Sumário de Resultados'!$B$32</c:f>
              <c:strCache>
                <c:ptCount val="1"/>
              </c:strCache>
            </c:strRef>
          </c:tx>
          <c:spPr>
            <a:ln w="19050" cap="rnd">
              <a:solidFill>
                <a:schemeClr val="accent3">
                  <a:alpha val="60000"/>
                </a:schemeClr>
              </a:solidFill>
              <a:round/>
            </a:ln>
            <a:effectLst/>
          </c:spPr>
          <c:marker>
            <c:symbol val="circle"/>
            <c:size val="6"/>
            <c:spPr>
              <a:solidFill>
                <a:schemeClr val="lt1"/>
              </a:solidFill>
              <a:ln w="38100">
                <a:solidFill>
                  <a:schemeClr val="accent3">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Resultados'!$C$32:$AK$32</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2-25FB-4C1C-A733-8990C242F237}"/>
            </c:ext>
          </c:extLst>
        </c:ser>
        <c:ser>
          <c:idx val="3"/>
          <c:order val="3"/>
          <c:tx>
            <c:strRef>
              <c:f>'Sumário de Resultados'!$B$33</c:f>
              <c:strCache>
                <c:ptCount val="1"/>
              </c:strCache>
            </c:strRef>
          </c:tx>
          <c:spPr>
            <a:ln w="19050" cap="rnd">
              <a:solidFill>
                <a:schemeClr val="accent4">
                  <a:alpha val="60000"/>
                </a:schemeClr>
              </a:solidFill>
              <a:round/>
            </a:ln>
            <a:effectLst/>
          </c:spPr>
          <c:marker>
            <c:symbol val="circle"/>
            <c:size val="6"/>
            <c:spPr>
              <a:solidFill>
                <a:schemeClr val="lt1"/>
              </a:solidFill>
              <a:ln w="38100">
                <a:solidFill>
                  <a:schemeClr val="accent4">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Resultados'!$C$33:$AK$33</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3-25FB-4C1C-A733-8990C242F237}"/>
            </c:ext>
          </c:extLst>
        </c:ser>
        <c:ser>
          <c:idx val="4"/>
          <c:order val="4"/>
          <c:tx>
            <c:strRef>
              <c:f>'Sumário de Resultados'!$B$34</c:f>
              <c:strCache>
                <c:ptCount val="1"/>
              </c:strCache>
            </c:strRef>
          </c:tx>
          <c:spPr>
            <a:ln w="19050" cap="rnd">
              <a:solidFill>
                <a:schemeClr val="accent5">
                  <a:alpha val="60000"/>
                </a:schemeClr>
              </a:solidFill>
              <a:round/>
            </a:ln>
            <a:effectLst/>
          </c:spPr>
          <c:marker>
            <c:symbol val="circle"/>
            <c:size val="6"/>
            <c:spPr>
              <a:solidFill>
                <a:schemeClr val="lt1"/>
              </a:solidFill>
              <a:ln w="38100">
                <a:solidFill>
                  <a:schemeClr val="accent5">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Resultados'!$C$34:$AK$34</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1-A145-48E5-8FF3-7DF0D264D222}"/>
            </c:ext>
          </c:extLst>
        </c:ser>
        <c:ser>
          <c:idx val="5"/>
          <c:order val="5"/>
          <c:tx>
            <c:strRef>
              <c:f>'Sumário de Resultados'!$B$35</c:f>
              <c:strCache>
                <c:ptCount val="1"/>
              </c:strCache>
            </c:strRef>
          </c:tx>
          <c:spPr>
            <a:ln w="19050" cap="rnd">
              <a:solidFill>
                <a:schemeClr val="accent6">
                  <a:alpha val="60000"/>
                </a:schemeClr>
              </a:solidFill>
              <a:round/>
            </a:ln>
            <a:effectLst/>
          </c:spPr>
          <c:marker>
            <c:symbol val="circle"/>
            <c:size val="6"/>
            <c:spPr>
              <a:solidFill>
                <a:schemeClr val="lt1"/>
              </a:solidFill>
              <a:ln w="38100">
                <a:solidFill>
                  <a:schemeClr val="accent6">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Resultados'!$C$35:$AK$35</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2-A145-48E5-8FF3-7DF0D264D222}"/>
            </c:ext>
          </c:extLst>
        </c:ser>
        <c:ser>
          <c:idx val="6"/>
          <c:order val="6"/>
          <c:tx>
            <c:strRef>
              <c:f>'Sumário de Resultados'!$B$36</c:f>
              <c:strCache>
                <c:ptCount val="1"/>
              </c:strCache>
            </c:strRef>
          </c:tx>
          <c:spPr>
            <a:ln w="19050" cap="rnd">
              <a:solidFill>
                <a:schemeClr val="accent1">
                  <a:lumMod val="60000"/>
                  <a:alpha val="60000"/>
                </a:schemeClr>
              </a:solidFill>
              <a:round/>
            </a:ln>
            <a:effectLst/>
          </c:spPr>
          <c:marker>
            <c:symbol val="circle"/>
            <c:size val="6"/>
            <c:spPr>
              <a:solidFill>
                <a:schemeClr val="lt1"/>
              </a:solidFill>
              <a:ln w="38100">
                <a:solidFill>
                  <a:schemeClr val="accent1">
                    <a:lumMod val="6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Resultados'!$C$36:$AK$36</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3-A145-48E5-8FF3-7DF0D264D222}"/>
            </c:ext>
          </c:extLst>
        </c:ser>
        <c:ser>
          <c:idx val="7"/>
          <c:order val="7"/>
          <c:tx>
            <c:strRef>
              <c:f>'Sumário de Resultados'!$B$37</c:f>
              <c:strCache>
                <c:ptCount val="1"/>
              </c:strCache>
            </c:strRef>
          </c:tx>
          <c:spPr>
            <a:ln w="19050" cap="rnd">
              <a:solidFill>
                <a:schemeClr val="accent2">
                  <a:lumMod val="60000"/>
                  <a:alpha val="60000"/>
                </a:schemeClr>
              </a:solidFill>
              <a:round/>
            </a:ln>
            <a:effectLst/>
          </c:spPr>
          <c:marker>
            <c:symbol val="circle"/>
            <c:size val="6"/>
            <c:spPr>
              <a:solidFill>
                <a:schemeClr val="lt1"/>
              </a:solidFill>
              <a:ln w="38100">
                <a:solidFill>
                  <a:schemeClr val="accent2">
                    <a:lumMod val="6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Resultados'!$C$37:$AK$37</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4-A145-48E5-8FF3-7DF0D264D222}"/>
            </c:ext>
          </c:extLst>
        </c:ser>
        <c:ser>
          <c:idx val="8"/>
          <c:order val="8"/>
          <c:tx>
            <c:strRef>
              <c:f>'Sumário de Resultados'!$B$38</c:f>
              <c:strCache>
                <c:ptCount val="1"/>
              </c:strCache>
            </c:strRef>
          </c:tx>
          <c:spPr>
            <a:ln w="19050" cap="rnd">
              <a:solidFill>
                <a:schemeClr val="accent3">
                  <a:lumMod val="60000"/>
                  <a:alpha val="60000"/>
                </a:schemeClr>
              </a:solidFill>
              <a:round/>
            </a:ln>
            <a:effectLst/>
          </c:spPr>
          <c:marker>
            <c:symbol val="circle"/>
            <c:size val="6"/>
            <c:spPr>
              <a:solidFill>
                <a:schemeClr val="lt1"/>
              </a:solidFill>
              <a:ln w="38100">
                <a:solidFill>
                  <a:schemeClr val="accent3">
                    <a:lumMod val="6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Resultados'!$C$38:$AK$38</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5-A145-48E5-8FF3-7DF0D264D222}"/>
            </c:ext>
          </c:extLst>
        </c:ser>
        <c:ser>
          <c:idx val="9"/>
          <c:order val="9"/>
          <c:tx>
            <c:strRef>
              <c:f>'Sumário de Resultados'!$B$39</c:f>
              <c:strCache>
                <c:ptCount val="1"/>
              </c:strCache>
            </c:strRef>
          </c:tx>
          <c:spPr>
            <a:ln w="19050" cap="rnd">
              <a:solidFill>
                <a:schemeClr val="accent4">
                  <a:lumMod val="60000"/>
                  <a:alpha val="60000"/>
                </a:schemeClr>
              </a:solidFill>
              <a:round/>
            </a:ln>
            <a:effectLst/>
          </c:spPr>
          <c:marker>
            <c:symbol val="circle"/>
            <c:size val="6"/>
            <c:spPr>
              <a:solidFill>
                <a:schemeClr val="lt1"/>
              </a:solidFill>
              <a:ln w="38100">
                <a:solidFill>
                  <a:schemeClr val="accent4">
                    <a:lumMod val="6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Resultados'!$C$39:$AK$39</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6-A145-48E5-8FF3-7DF0D264D222}"/>
            </c:ext>
          </c:extLst>
        </c:ser>
        <c:ser>
          <c:idx val="10"/>
          <c:order val="10"/>
          <c:tx>
            <c:strRef>
              <c:f>'Sumário de Resultados'!$B$40</c:f>
              <c:strCache>
                <c:ptCount val="1"/>
              </c:strCache>
            </c:strRef>
          </c:tx>
          <c:spPr>
            <a:ln w="19050" cap="rnd">
              <a:solidFill>
                <a:schemeClr val="accent5">
                  <a:lumMod val="60000"/>
                  <a:alpha val="60000"/>
                </a:schemeClr>
              </a:solidFill>
              <a:round/>
            </a:ln>
            <a:effectLst/>
          </c:spPr>
          <c:marker>
            <c:symbol val="circle"/>
            <c:size val="6"/>
            <c:spPr>
              <a:solidFill>
                <a:schemeClr val="lt1"/>
              </a:solidFill>
              <a:ln w="38100">
                <a:solidFill>
                  <a:schemeClr val="accent5">
                    <a:lumMod val="6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Resultados'!$C$40:$AK$40</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7-A145-48E5-8FF3-7DF0D264D222}"/>
            </c:ext>
          </c:extLst>
        </c:ser>
        <c:ser>
          <c:idx val="11"/>
          <c:order val="11"/>
          <c:tx>
            <c:strRef>
              <c:f>'Sumário de Resultados'!$B$41</c:f>
              <c:strCache>
                <c:ptCount val="1"/>
              </c:strCache>
            </c:strRef>
          </c:tx>
          <c:spPr>
            <a:ln w="19050" cap="rnd">
              <a:solidFill>
                <a:schemeClr val="accent6">
                  <a:lumMod val="60000"/>
                  <a:alpha val="60000"/>
                </a:schemeClr>
              </a:solidFill>
              <a:round/>
            </a:ln>
            <a:effectLst/>
          </c:spPr>
          <c:marker>
            <c:symbol val="circle"/>
            <c:size val="6"/>
            <c:spPr>
              <a:solidFill>
                <a:schemeClr val="lt1"/>
              </a:solidFill>
              <a:ln w="38100">
                <a:solidFill>
                  <a:schemeClr val="accent6">
                    <a:lumMod val="6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Resultados'!$C$41:$AK$41</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8-A145-48E5-8FF3-7DF0D264D222}"/>
            </c:ext>
          </c:extLst>
        </c:ser>
        <c:ser>
          <c:idx val="12"/>
          <c:order val="12"/>
          <c:tx>
            <c:strRef>
              <c:f>'Sumário de Resultados'!$B$42</c:f>
              <c:strCache>
                <c:ptCount val="1"/>
              </c:strCache>
            </c:strRef>
          </c:tx>
          <c:spPr>
            <a:ln w="19050" cap="rnd">
              <a:solidFill>
                <a:schemeClr val="accent1">
                  <a:lumMod val="80000"/>
                  <a:lumOff val="20000"/>
                  <a:alpha val="60000"/>
                </a:schemeClr>
              </a:solidFill>
              <a:round/>
            </a:ln>
            <a:effectLst/>
          </c:spPr>
          <c:marker>
            <c:symbol val="circle"/>
            <c:size val="6"/>
            <c:spPr>
              <a:solidFill>
                <a:schemeClr val="lt1"/>
              </a:solidFill>
              <a:ln w="38100">
                <a:solidFill>
                  <a:schemeClr val="accent1">
                    <a:lumMod val="80000"/>
                    <a:lumOff val="2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Resultados'!$C$42:$AK$42</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9-A145-48E5-8FF3-7DF0D264D222}"/>
            </c:ext>
          </c:extLst>
        </c:ser>
        <c:ser>
          <c:idx val="13"/>
          <c:order val="13"/>
          <c:tx>
            <c:strRef>
              <c:f>'Sumário de Resultados'!$B$43</c:f>
              <c:strCache>
                <c:ptCount val="1"/>
              </c:strCache>
            </c:strRef>
          </c:tx>
          <c:spPr>
            <a:ln w="19050" cap="rnd">
              <a:solidFill>
                <a:schemeClr val="accent2">
                  <a:lumMod val="80000"/>
                  <a:lumOff val="20000"/>
                  <a:alpha val="60000"/>
                </a:schemeClr>
              </a:solidFill>
              <a:round/>
            </a:ln>
            <a:effectLst/>
          </c:spPr>
          <c:marker>
            <c:symbol val="circle"/>
            <c:size val="6"/>
            <c:spPr>
              <a:solidFill>
                <a:schemeClr val="lt1"/>
              </a:solidFill>
              <a:ln w="38100">
                <a:solidFill>
                  <a:schemeClr val="accent2">
                    <a:lumMod val="80000"/>
                    <a:lumOff val="2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Resultados'!$C$43:$AK$43</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A-A145-48E5-8FF3-7DF0D264D222}"/>
            </c:ext>
          </c:extLst>
        </c:ser>
        <c:ser>
          <c:idx val="14"/>
          <c:order val="14"/>
          <c:tx>
            <c:strRef>
              <c:f>'Sumário de Resultados'!$B$44</c:f>
              <c:strCache>
                <c:ptCount val="1"/>
              </c:strCache>
            </c:strRef>
          </c:tx>
          <c:spPr>
            <a:ln w="19050" cap="rnd">
              <a:solidFill>
                <a:schemeClr val="accent3">
                  <a:lumMod val="80000"/>
                  <a:lumOff val="20000"/>
                  <a:alpha val="60000"/>
                </a:schemeClr>
              </a:solidFill>
              <a:round/>
            </a:ln>
            <a:effectLst/>
          </c:spPr>
          <c:marker>
            <c:symbol val="circle"/>
            <c:size val="6"/>
            <c:spPr>
              <a:solidFill>
                <a:schemeClr val="lt1"/>
              </a:solidFill>
              <a:ln w="38100">
                <a:solidFill>
                  <a:schemeClr val="accent3">
                    <a:lumMod val="80000"/>
                    <a:lumOff val="2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Resultados'!$C$44:$AK$44</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B-A145-48E5-8FF3-7DF0D264D222}"/>
            </c:ext>
          </c:extLst>
        </c:ser>
        <c:ser>
          <c:idx val="15"/>
          <c:order val="15"/>
          <c:tx>
            <c:strRef>
              <c:f>'Sumário de Resultados'!$B$45</c:f>
              <c:strCache>
                <c:ptCount val="1"/>
              </c:strCache>
            </c:strRef>
          </c:tx>
          <c:spPr>
            <a:ln w="19050" cap="rnd">
              <a:solidFill>
                <a:schemeClr val="accent4">
                  <a:lumMod val="80000"/>
                  <a:lumOff val="20000"/>
                  <a:alpha val="60000"/>
                </a:schemeClr>
              </a:solidFill>
              <a:round/>
            </a:ln>
            <a:effectLst/>
          </c:spPr>
          <c:marker>
            <c:symbol val="circle"/>
            <c:size val="6"/>
            <c:spPr>
              <a:solidFill>
                <a:schemeClr val="lt1"/>
              </a:solidFill>
              <a:ln w="38100">
                <a:solidFill>
                  <a:schemeClr val="accent4">
                    <a:lumMod val="80000"/>
                    <a:lumOff val="2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Resultados'!$C$45:$AK$45</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C-A145-48E5-8FF3-7DF0D264D222}"/>
            </c:ext>
          </c:extLst>
        </c:ser>
        <c:ser>
          <c:idx val="16"/>
          <c:order val="16"/>
          <c:tx>
            <c:strRef>
              <c:f>'Sumário de Resultados'!$B$46</c:f>
              <c:strCache>
                <c:ptCount val="1"/>
              </c:strCache>
            </c:strRef>
          </c:tx>
          <c:spPr>
            <a:ln w="19050" cap="rnd">
              <a:solidFill>
                <a:schemeClr val="accent5">
                  <a:lumMod val="80000"/>
                  <a:lumOff val="20000"/>
                  <a:alpha val="60000"/>
                </a:schemeClr>
              </a:solidFill>
              <a:round/>
            </a:ln>
            <a:effectLst/>
          </c:spPr>
          <c:marker>
            <c:symbol val="circle"/>
            <c:size val="6"/>
            <c:spPr>
              <a:solidFill>
                <a:schemeClr val="lt1"/>
              </a:solidFill>
              <a:ln w="38100">
                <a:solidFill>
                  <a:schemeClr val="accent5">
                    <a:lumMod val="80000"/>
                    <a:lumOff val="2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Resultados'!$C$46:$AK$46</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D-A145-48E5-8FF3-7DF0D264D222}"/>
            </c:ext>
          </c:extLst>
        </c:ser>
        <c:ser>
          <c:idx val="17"/>
          <c:order val="17"/>
          <c:tx>
            <c:strRef>
              <c:f>'Sumário de Resultados'!$B$47</c:f>
              <c:strCache>
                <c:ptCount val="1"/>
              </c:strCache>
            </c:strRef>
          </c:tx>
          <c:spPr>
            <a:ln w="19050" cap="rnd">
              <a:solidFill>
                <a:schemeClr val="accent6">
                  <a:lumMod val="80000"/>
                  <a:lumOff val="20000"/>
                  <a:alpha val="60000"/>
                </a:schemeClr>
              </a:solidFill>
              <a:round/>
            </a:ln>
            <a:effectLst/>
          </c:spPr>
          <c:marker>
            <c:symbol val="circle"/>
            <c:size val="6"/>
            <c:spPr>
              <a:solidFill>
                <a:schemeClr val="lt1"/>
              </a:solidFill>
              <a:ln w="38100">
                <a:solidFill>
                  <a:schemeClr val="accent6">
                    <a:lumMod val="80000"/>
                    <a:lumOff val="2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Resultados'!$C$47:$AK$47</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E-A145-48E5-8FF3-7DF0D264D222}"/>
            </c:ext>
          </c:extLst>
        </c:ser>
        <c:ser>
          <c:idx val="18"/>
          <c:order val="18"/>
          <c:tx>
            <c:strRef>
              <c:f>'Sumário de Resultados'!$B$48</c:f>
              <c:strCache>
                <c:ptCount val="1"/>
              </c:strCache>
            </c:strRef>
          </c:tx>
          <c:spPr>
            <a:ln w="19050" cap="rnd">
              <a:solidFill>
                <a:schemeClr val="accent1">
                  <a:lumMod val="80000"/>
                  <a:alpha val="60000"/>
                </a:schemeClr>
              </a:solidFill>
              <a:round/>
            </a:ln>
            <a:effectLst/>
          </c:spPr>
          <c:marker>
            <c:symbol val="circle"/>
            <c:size val="6"/>
            <c:spPr>
              <a:solidFill>
                <a:schemeClr val="lt1"/>
              </a:solidFill>
              <a:ln w="38100">
                <a:solidFill>
                  <a:schemeClr val="accent1">
                    <a:lumMod val="8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Resultados'!$C$48:$AK$48</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0F-A145-48E5-8FF3-7DF0D264D222}"/>
            </c:ext>
          </c:extLst>
        </c:ser>
        <c:ser>
          <c:idx val="19"/>
          <c:order val="19"/>
          <c:tx>
            <c:strRef>
              <c:f>'Sumário de Resultados'!$B$49</c:f>
              <c:strCache>
                <c:ptCount val="1"/>
              </c:strCache>
            </c:strRef>
          </c:tx>
          <c:spPr>
            <a:ln w="19050" cap="rnd">
              <a:solidFill>
                <a:schemeClr val="accent2">
                  <a:lumMod val="80000"/>
                  <a:alpha val="60000"/>
                </a:schemeClr>
              </a:solidFill>
              <a:round/>
            </a:ln>
            <a:effectLst/>
          </c:spPr>
          <c:marker>
            <c:symbol val="circle"/>
            <c:size val="6"/>
            <c:spPr>
              <a:solidFill>
                <a:schemeClr val="lt1"/>
              </a:solidFill>
              <a:ln w="38100">
                <a:solidFill>
                  <a:schemeClr val="accent2">
                    <a:lumMod val="80000"/>
                    <a:alpha val="60000"/>
                  </a:schemeClr>
                </a:solidFill>
              </a:ln>
              <a:effectLst/>
            </c:spPr>
          </c:marker>
          <c:xVal>
            <c:numRef>
              <c:f>'Sumário de Resultados'!$C$29:$AK$29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Resultados'!$C$49:$AK$49</c:f>
              <c:numCache>
                <c:formatCode>#,##0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yVal>
          <c:smooth val="1"/>
          <c:extLst>
            <c:ext xmlns:c16="http://schemas.microsoft.com/office/drawing/2014/chart" uri="{C3380CC4-5D6E-409C-BE32-E72D297353CC}">
              <c16:uniqueId val="{00000010-A145-48E5-8FF3-7DF0D264D222}"/>
            </c:ext>
          </c:extLst>
        </c:ser>
        <c:dLbls>
          <c:showLegendKey val="0"/>
          <c:showVal val="0"/>
          <c:showCatName val="0"/>
          <c:showSerName val="0"/>
          <c:showPercent val="0"/>
          <c:showBubbleSize val="0"/>
        </c:dLbls>
        <c:axId val="2115288656"/>
        <c:axId val="2115284496"/>
      </c:scatterChart>
      <c:valAx>
        <c:axId val="2115288656"/>
        <c:scaling>
          <c:orientation val="minMax"/>
          <c:max val="2055"/>
          <c:min val="202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pt-PT"/>
                  <a:t>período do projeto</a:t>
                </a:r>
              </a:p>
            </c:rich>
          </c:tx>
          <c:layout>
            <c:manualLayout>
              <c:xMode val="edge"/>
              <c:yMode val="edge"/>
              <c:x val="0.81092094694862571"/>
              <c:y val="0.9299281789558167"/>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n-US"/>
            </a:p>
          </c:txPr>
        </c:title>
        <c:numFmt formatCode="General" sourceLinked="1"/>
        <c:majorTickMark val="none"/>
        <c:minorTickMark val="none"/>
        <c:tickLblPos val="nextTo"/>
        <c:spPr>
          <a:noFill/>
          <a:ln>
            <a:solidFill>
              <a:schemeClr val="tx1">
                <a:lumMod val="15000"/>
                <a:lumOff val="85000"/>
              </a:schemeClr>
            </a:solidFill>
          </a:ln>
          <a:effectLst/>
        </c:spPr>
        <c:txPr>
          <a:bodyPr rot="-3600000" spcFirstLastPara="1" vertOverflow="ellipsis" wrap="square" anchor="ctr" anchorCtr="1"/>
          <a:lstStyle/>
          <a:p>
            <a:pPr>
              <a:defRPr sz="900" b="0" i="0" u="none" strike="noStrike" kern="1200" cap="none" spc="20" normalizeH="0" baseline="0">
                <a:solidFill>
                  <a:schemeClr val="dk1"/>
                </a:solidFill>
                <a:latin typeface="+mn-lt"/>
                <a:ea typeface="+mn-ea"/>
                <a:cs typeface="+mn-cs"/>
              </a:defRPr>
            </a:pPr>
            <a:endParaRPr lang="en-US"/>
          </a:p>
        </c:txPr>
        <c:crossAx val="2115284496"/>
        <c:crosses val="autoZero"/>
        <c:crossBetween val="midCat"/>
        <c:majorUnit val="1"/>
      </c:valAx>
      <c:valAx>
        <c:axId val="2115284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n-US"/>
          </a:p>
        </c:txPr>
        <c:crossAx val="2115288656"/>
        <c:crosses val="autoZero"/>
        <c:crossBetween val="midCat"/>
        <c:dispUnits>
          <c:builtInUnit val="thousands"/>
          <c:dispUnitsLbl>
            <c:tx>
              <c:rich>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pt-PT" sz="900"/>
                    <a:t>sequestro acumulado de co</a:t>
                  </a:r>
                  <a:r>
                    <a:rPr lang="pt-PT" sz="900" baseline="-25000"/>
                    <a:t>2</a:t>
                  </a:r>
                  <a:r>
                    <a:rPr lang="pt-PT" sz="900" cap="small" baseline="0"/>
                    <a:t>e</a:t>
                  </a:r>
                  <a:r>
                    <a:rPr lang="pt-PT" sz="900" baseline="0"/>
                    <a:t> (</a:t>
                  </a:r>
                  <a:r>
                    <a:rPr lang="pt-PT" sz="900"/>
                    <a:t>MILHARES tco</a:t>
                  </a:r>
                  <a:r>
                    <a:rPr lang="pt-PT" sz="900" baseline="-25000"/>
                    <a:t>2</a:t>
                  </a:r>
                  <a:r>
                    <a:rPr lang="pt-PT" sz="900" cap="small" baseline="0"/>
                    <a:t>e</a:t>
                  </a:r>
                  <a:r>
                    <a:rPr lang="pt-PT" sz="900"/>
                    <a:t>)</a:t>
                  </a:r>
                </a:p>
              </c:rich>
            </c:tx>
            <c:spPr>
              <a:noFill/>
              <a:ln>
                <a:noFill/>
              </a:ln>
              <a:effectLst/>
            </c:spPr>
            <c:txPr>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92093733217231266"/>
          <c:y val="4.3542355041602298E-4"/>
          <c:w val="7.653828282828283E-2"/>
          <c:h val="0.998013364365940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rgbClr val="F5F9FD"/>
    </a:solidFill>
    <a:ln w="19050" cap="flat" cmpd="sng" algn="ctr">
      <a:no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normalizeH="0" baseline="0">
                <a:solidFill>
                  <a:schemeClr val="dk1"/>
                </a:solidFill>
                <a:latin typeface="+mn-lt"/>
                <a:ea typeface="+mn-ea"/>
                <a:cs typeface="+mn-cs"/>
              </a:defRPr>
            </a:pPr>
            <a:r>
              <a:rPr lang="pt-PT" sz="1200" b="1" i="0" u="none" strike="noStrike" kern="1200" cap="none" spc="10" normalizeH="0" baseline="0">
                <a:solidFill>
                  <a:schemeClr val="accent1">
                    <a:lumMod val="75000"/>
                  </a:schemeClr>
                </a:solidFill>
                <a:latin typeface="+mn-lt"/>
                <a:ea typeface="+mn-ea"/>
                <a:cs typeface="+mn-cs"/>
              </a:rPr>
              <a:t>TOTAL</a:t>
            </a:r>
            <a:r>
              <a:rPr lang="pt-PT" sz="1800" b="1" i="0" baseline="0">
                <a:effectLst/>
              </a:rPr>
              <a:t> </a:t>
            </a:r>
            <a:r>
              <a:rPr lang="pt-PT" sz="1200" b="1" i="0" u="none" strike="noStrike" kern="1200" cap="none" spc="10" normalizeH="0" baseline="0">
                <a:solidFill>
                  <a:schemeClr val="accent1">
                    <a:lumMod val="75000"/>
                  </a:schemeClr>
                </a:solidFill>
                <a:latin typeface="+mn-lt"/>
                <a:ea typeface="+mn-ea"/>
                <a:cs typeface="+mn-cs"/>
              </a:rPr>
              <a:t>- SEQUESTRO ANUAL DE CO</a:t>
            </a:r>
            <a:r>
              <a:rPr lang="pt-PT" sz="1200" b="1" i="0" u="none" strike="noStrike" kern="1200" cap="none" spc="10" normalizeH="0" baseline="-25000">
                <a:solidFill>
                  <a:schemeClr val="accent1">
                    <a:lumMod val="75000"/>
                  </a:schemeClr>
                </a:solidFill>
                <a:latin typeface="+mn-lt"/>
                <a:ea typeface="+mn-ea"/>
                <a:cs typeface="+mn-cs"/>
              </a:rPr>
              <a:t>2</a:t>
            </a:r>
            <a:r>
              <a:rPr lang="pt-PT" sz="1200" b="1" i="0" u="none" strike="noStrike" kern="1200" cap="none" spc="10" normalizeH="0" baseline="0">
                <a:solidFill>
                  <a:schemeClr val="accent1">
                    <a:lumMod val="75000"/>
                  </a:schemeClr>
                </a:solidFill>
                <a:latin typeface="+mn-lt"/>
                <a:ea typeface="+mn-ea"/>
                <a:cs typeface="+mn-cs"/>
              </a:rPr>
              <a:t>e </a:t>
            </a:r>
            <a:r>
              <a:rPr lang="pt-PT" sz="1200" b="0" i="0" u="none" strike="noStrike" kern="1200" cap="none" spc="10" normalizeH="0" baseline="0">
                <a:solidFill>
                  <a:schemeClr val="accent1">
                    <a:lumMod val="75000"/>
                  </a:schemeClr>
                </a:solidFill>
                <a:latin typeface="+mn-lt"/>
                <a:ea typeface="+mn-ea"/>
                <a:cs typeface="+mn-cs"/>
              </a:rPr>
              <a:t>(tCO</a:t>
            </a:r>
            <a:r>
              <a:rPr lang="pt-PT" sz="1200" b="0" i="0" u="none" strike="noStrike" kern="1200" cap="none" spc="10" normalizeH="0" baseline="-25000">
                <a:solidFill>
                  <a:schemeClr val="accent1">
                    <a:lumMod val="75000"/>
                  </a:schemeClr>
                </a:solidFill>
                <a:latin typeface="+mn-lt"/>
                <a:ea typeface="+mn-ea"/>
                <a:cs typeface="+mn-cs"/>
              </a:rPr>
              <a:t>2</a:t>
            </a:r>
            <a:r>
              <a:rPr lang="pt-PT" sz="1200" b="0" i="0" u="none" strike="noStrike" kern="1200" cap="none" spc="10" normalizeH="0" baseline="0">
                <a:solidFill>
                  <a:schemeClr val="accent1">
                    <a:lumMod val="75000"/>
                  </a:schemeClr>
                </a:solidFill>
                <a:latin typeface="+mn-lt"/>
                <a:ea typeface="+mn-ea"/>
                <a:cs typeface="+mn-cs"/>
              </a:rPr>
              <a:t>e)</a:t>
            </a:r>
          </a:p>
        </c:rich>
      </c:tx>
      <c:overlay val="0"/>
      <c:spPr>
        <a:noFill/>
        <a:ln>
          <a:noFill/>
        </a:ln>
        <a:effectLst/>
      </c:spPr>
      <c:txPr>
        <a:bodyPr rot="0" spcFirstLastPara="1" vertOverflow="ellipsis" vert="horz" wrap="square" anchor="ctr" anchorCtr="1"/>
        <a:lstStyle/>
        <a:p>
          <a:pPr>
            <a:defRPr sz="1200" b="0" i="0" u="none" strike="noStrike" kern="1200" cap="none" spc="50" normalizeH="0" baseline="0">
              <a:solidFill>
                <a:schemeClr val="dk1"/>
              </a:solidFill>
              <a:latin typeface="+mn-lt"/>
              <a:ea typeface="+mn-ea"/>
              <a:cs typeface="+mn-cs"/>
            </a:defRPr>
          </a:pPr>
          <a:endParaRPr lang="en-US"/>
        </a:p>
      </c:txPr>
    </c:title>
    <c:autoTitleDeleted val="0"/>
    <c:plotArea>
      <c:layout>
        <c:manualLayout>
          <c:layoutTarget val="inner"/>
          <c:xMode val="edge"/>
          <c:yMode val="edge"/>
          <c:x val="6.6866666666666671E-2"/>
          <c:y val="0.11043821929586366"/>
          <c:w val="0.82783781473355544"/>
          <c:h val="0.71687706700704157"/>
        </c:manualLayout>
      </c:layout>
      <c:scatterChart>
        <c:scatterStyle val="smoothMarker"/>
        <c:varyColors val="0"/>
        <c:ser>
          <c:idx val="19"/>
          <c:order val="0"/>
          <c:tx>
            <c:v>PROJETO</c:v>
          </c:tx>
          <c:spPr>
            <a:ln w="19050" cap="rnd">
              <a:solidFill>
                <a:schemeClr val="accent6"/>
              </a:solidFill>
              <a:round/>
            </a:ln>
            <a:effectLst/>
          </c:spPr>
          <c:marker>
            <c:symbol val="circle"/>
            <c:size val="6"/>
            <c:spPr>
              <a:solidFill>
                <a:schemeClr val="lt1"/>
              </a:solidFill>
              <a:ln w="38100">
                <a:solidFill>
                  <a:schemeClr val="accent6"/>
                </a:solidFill>
              </a:ln>
              <a:effectLst/>
            </c:spPr>
          </c:marker>
          <c:xVal>
            <c:numRef>
              <c:f>'Sumário de Resultados'!$C$53:$AK$53</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Resultados'!$C$54:$AK$54</c:f>
              <c:numCache>
                <c:formatCode>#,##0</c:formatCode>
                <c:ptCount val="35"/>
                <c:pt idx="0">
                  <c:v>7948.1615400000001</c:v>
                </c:pt>
                <c:pt idx="1">
                  <c:v>25610.742739999998</c:v>
                </c:pt>
                <c:pt idx="2">
                  <c:v>43273.323940000002</c:v>
                </c:pt>
                <c:pt idx="3">
                  <c:v>60935.905139999995</c:v>
                </c:pt>
                <c:pt idx="4">
                  <c:v>78598.486340000003</c:v>
                </c:pt>
                <c:pt idx="5">
                  <c:v>96261.067540000004</c:v>
                </c:pt>
                <c:pt idx="6">
                  <c:v>113923.64874</c:v>
                </c:pt>
                <c:pt idx="7">
                  <c:v>113923.64874</c:v>
                </c:pt>
                <c:pt idx="8">
                  <c:v>113923.64874</c:v>
                </c:pt>
                <c:pt idx="9">
                  <c:v>113923.64874</c:v>
                </c:pt>
                <c:pt idx="10">
                  <c:v>113923.64874</c:v>
                </c:pt>
                <c:pt idx="11">
                  <c:v>113923.64874</c:v>
                </c:pt>
                <c:pt idx="12">
                  <c:v>113923.64874</c:v>
                </c:pt>
                <c:pt idx="13">
                  <c:v>113923.64874</c:v>
                </c:pt>
                <c:pt idx="14">
                  <c:v>113923.64874</c:v>
                </c:pt>
                <c:pt idx="15">
                  <c:v>113923.64874</c:v>
                </c:pt>
                <c:pt idx="16">
                  <c:v>113923.64874</c:v>
                </c:pt>
                <c:pt idx="17">
                  <c:v>113923.64874</c:v>
                </c:pt>
                <c:pt idx="18">
                  <c:v>113923.64874</c:v>
                </c:pt>
                <c:pt idx="19">
                  <c:v>113923.64874</c:v>
                </c:pt>
                <c:pt idx="20">
                  <c:v>113923.64874</c:v>
                </c:pt>
                <c:pt idx="21">
                  <c:v>113923.64874</c:v>
                </c:pt>
                <c:pt idx="22">
                  <c:v>113923.64874</c:v>
                </c:pt>
                <c:pt idx="23">
                  <c:v>113923.64874</c:v>
                </c:pt>
                <c:pt idx="24">
                  <c:v>113923.64874</c:v>
                </c:pt>
                <c:pt idx="25">
                  <c:v>113923.64874</c:v>
                </c:pt>
                <c:pt idx="26">
                  <c:v>113923.64874</c:v>
                </c:pt>
                <c:pt idx="27">
                  <c:v>113923.64874</c:v>
                </c:pt>
                <c:pt idx="28">
                  <c:v>113923.64874</c:v>
                </c:pt>
                <c:pt idx="29">
                  <c:v>113923.64874</c:v>
                </c:pt>
                <c:pt idx="30">
                  <c:v>113923.64874</c:v>
                </c:pt>
                <c:pt idx="31">
                  <c:v>113923.64874</c:v>
                </c:pt>
                <c:pt idx="32">
                  <c:v>113923.64874</c:v>
                </c:pt>
                <c:pt idx="33">
                  <c:v>113923.64874</c:v>
                </c:pt>
                <c:pt idx="34">
                  <c:v>113923.64874</c:v>
                </c:pt>
              </c:numCache>
            </c:numRef>
          </c:yVal>
          <c:smooth val="1"/>
          <c:extLst>
            <c:ext xmlns:c16="http://schemas.microsoft.com/office/drawing/2014/chart" uri="{C3380CC4-5D6E-409C-BE32-E72D297353CC}">
              <c16:uniqueId val="{00000013-5EFE-4E87-8178-406BD441C7B4}"/>
            </c:ext>
          </c:extLst>
        </c:ser>
        <c:ser>
          <c:idx val="0"/>
          <c:order val="1"/>
          <c:tx>
            <c:v>PRÉ-PROJETO</c:v>
          </c:tx>
          <c:spPr>
            <a:ln w="19050" cap="rnd">
              <a:solidFill>
                <a:srgbClr val="DAA600"/>
              </a:solidFill>
              <a:round/>
            </a:ln>
            <a:effectLst/>
          </c:spPr>
          <c:marker>
            <c:symbol val="circle"/>
            <c:size val="6"/>
            <c:spPr>
              <a:solidFill>
                <a:schemeClr val="lt1"/>
              </a:solidFill>
              <a:ln w="38100">
                <a:solidFill>
                  <a:srgbClr val="DAA600"/>
                </a:solidFill>
              </a:ln>
              <a:effectLst/>
            </c:spPr>
          </c:marker>
          <c:xVal>
            <c:numRef>
              <c:f>'Sumário de Resultados'!$C$59:$AK$59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Resultados'!$C$60:$AK$60</c:f>
              <c:numCache>
                <c:formatCode>#,##0</c:formatCode>
                <c:ptCount val="35"/>
                <c:pt idx="0">
                  <c:v>4277.0375999999997</c:v>
                </c:pt>
                <c:pt idx="1">
                  <c:v>13781.5656</c:v>
                </c:pt>
                <c:pt idx="2">
                  <c:v>23286.093599999997</c:v>
                </c:pt>
                <c:pt idx="3">
                  <c:v>32790.621599999991</c:v>
                </c:pt>
                <c:pt idx="4">
                  <c:v>42295.149599999997</c:v>
                </c:pt>
                <c:pt idx="5">
                  <c:v>51799.677599999995</c:v>
                </c:pt>
                <c:pt idx="6">
                  <c:v>61304.205599999994</c:v>
                </c:pt>
                <c:pt idx="7">
                  <c:v>61304.205599999994</c:v>
                </c:pt>
                <c:pt idx="8">
                  <c:v>61304.205599999994</c:v>
                </c:pt>
                <c:pt idx="9">
                  <c:v>61304.205599999994</c:v>
                </c:pt>
                <c:pt idx="10">
                  <c:v>61304.205599999994</c:v>
                </c:pt>
                <c:pt idx="11">
                  <c:v>61304.205599999994</c:v>
                </c:pt>
                <c:pt idx="12">
                  <c:v>61304.205599999994</c:v>
                </c:pt>
                <c:pt idx="13">
                  <c:v>61304.205599999994</c:v>
                </c:pt>
                <c:pt idx="14">
                  <c:v>61304.205599999994</c:v>
                </c:pt>
                <c:pt idx="15">
                  <c:v>61304.205599999994</c:v>
                </c:pt>
                <c:pt idx="16">
                  <c:v>61304.205599999994</c:v>
                </c:pt>
                <c:pt idx="17">
                  <c:v>61304.205599999994</c:v>
                </c:pt>
                <c:pt idx="18">
                  <c:v>61304.205599999994</c:v>
                </c:pt>
                <c:pt idx="19">
                  <c:v>61304.205599999994</c:v>
                </c:pt>
                <c:pt idx="20">
                  <c:v>61304.205599999994</c:v>
                </c:pt>
                <c:pt idx="21">
                  <c:v>61304.205599999994</c:v>
                </c:pt>
                <c:pt idx="22">
                  <c:v>61304.205599999994</c:v>
                </c:pt>
                <c:pt idx="23">
                  <c:v>61304.205599999994</c:v>
                </c:pt>
                <c:pt idx="24">
                  <c:v>61304.205599999994</c:v>
                </c:pt>
                <c:pt idx="25">
                  <c:v>61304.205599999994</c:v>
                </c:pt>
                <c:pt idx="26">
                  <c:v>61304.205599999994</c:v>
                </c:pt>
                <c:pt idx="27">
                  <c:v>61304.205599999994</c:v>
                </c:pt>
                <c:pt idx="28">
                  <c:v>61304.205599999994</c:v>
                </c:pt>
                <c:pt idx="29">
                  <c:v>61304.205599999994</c:v>
                </c:pt>
                <c:pt idx="30">
                  <c:v>61304.205599999994</c:v>
                </c:pt>
                <c:pt idx="31">
                  <c:v>61304.205599999994</c:v>
                </c:pt>
                <c:pt idx="32">
                  <c:v>61304.205599999994</c:v>
                </c:pt>
                <c:pt idx="33">
                  <c:v>61304.205599999994</c:v>
                </c:pt>
                <c:pt idx="34">
                  <c:v>61304.205599999994</c:v>
                </c:pt>
              </c:numCache>
            </c:numRef>
          </c:yVal>
          <c:smooth val="1"/>
          <c:extLst>
            <c:ext xmlns:c16="http://schemas.microsoft.com/office/drawing/2014/chart" uri="{C3380CC4-5D6E-409C-BE32-E72D297353CC}">
              <c16:uniqueId val="{00000000-8AA6-44A2-B10A-1E36E5E7E2F1}"/>
            </c:ext>
          </c:extLst>
        </c:ser>
        <c:dLbls>
          <c:showLegendKey val="0"/>
          <c:showVal val="0"/>
          <c:showCatName val="0"/>
          <c:showSerName val="0"/>
          <c:showPercent val="0"/>
          <c:showBubbleSize val="0"/>
        </c:dLbls>
        <c:axId val="2115288656"/>
        <c:axId val="2115284496"/>
      </c:scatterChart>
      <c:valAx>
        <c:axId val="2115288656"/>
        <c:scaling>
          <c:orientation val="minMax"/>
          <c:max val="2055"/>
          <c:min val="202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pt-PT"/>
                  <a:t>período do projeto</a:t>
                </a:r>
              </a:p>
            </c:rich>
          </c:tx>
          <c:layout>
            <c:manualLayout>
              <c:xMode val="edge"/>
              <c:yMode val="edge"/>
              <c:x val="0.78687499483056045"/>
              <c:y val="0.92992813871036928"/>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n-US"/>
            </a:p>
          </c:txPr>
        </c:title>
        <c:numFmt formatCode="General" sourceLinked="1"/>
        <c:majorTickMark val="none"/>
        <c:minorTickMark val="none"/>
        <c:tickLblPos val="nextTo"/>
        <c:spPr>
          <a:noFill/>
          <a:ln>
            <a:solidFill>
              <a:schemeClr val="tx1">
                <a:lumMod val="15000"/>
                <a:lumOff val="85000"/>
              </a:schemeClr>
            </a:solidFill>
          </a:ln>
          <a:effectLst/>
        </c:spPr>
        <c:txPr>
          <a:bodyPr rot="-3600000" spcFirstLastPara="1" vertOverflow="ellipsis" wrap="square" anchor="ctr" anchorCtr="1"/>
          <a:lstStyle/>
          <a:p>
            <a:pPr>
              <a:defRPr sz="900" b="0" i="0" u="none" strike="noStrike" kern="1200" cap="none" spc="20" normalizeH="0" baseline="0">
                <a:solidFill>
                  <a:schemeClr val="dk1"/>
                </a:solidFill>
                <a:latin typeface="+mn-lt"/>
                <a:ea typeface="+mn-ea"/>
                <a:cs typeface="+mn-cs"/>
              </a:defRPr>
            </a:pPr>
            <a:endParaRPr lang="en-US"/>
          </a:p>
        </c:txPr>
        <c:crossAx val="2115284496"/>
        <c:crosses val="autoZero"/>
        <c:crossBetween val="midCat"/>
        <c:majorUnit val="1"/>
      </c:valAx>
      <c:valAx>
        <c:axId val="2115284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n-US"/>
          </a:p>
        </c:txPr>
        <c:crossAx val="2115288656"/>
        <c:crosses val="autoZero"/>
        <c:crossBetween val="midCat"/>
        <c:dispUnits>
          <c:builtInUnit val="thousands"/>
          <c:dispUnitsLbl>
            <c:tx>
              <c:rich>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pt-PT" sz="900"/>
                    <a:t>sequestro aNUAL de co</a:t>
                  </a:r>
                  <a:r>
                    <a:rPr lang="pt-PT" sz="900" baseline="-25000"/>
                    <a:t>2</a:t>
                  </a:r>
                  <a:r>
                    <a:rPr lang="pt-PT" sz="900" cap="small" baseline="0"/>
                    <a:t>e</a:t>
                  </a:r>
                  <a:r>
                    <a:rPr lang="pt-PT" sz="900" baseline="0"/>
                    <a:t> (</a:t>
                  </a:r>
                  <a:r>
                    <a:rPr lang="pt-PT" sz="900"/>
                    <a:t>MILHARES tco</a:t>
                  </a:r>
                  <a:r>
                    <a:rPr lang="pt-PT" sz="900" baseline="-25000"/>
                    <a:t>2</a:t>
                  </a:r>
                  <a:r>
                    <a:rPr lang="pt-PT" sz="900" cap="small" baseline="0"/>
                    <a:t>e</a:t>
                  </a:r>
                  <a:r>
                    <a:rPr lang="pt-PT" sz="900"/>
                    <a:t>)</a:t>
                  </a:r>
                </a:p>
              </c:rich>
            </c:tx>
            <c:spPr>
              <a:noFill/>
              <a:ln>
                <a:noFill/>
              </a:ln>
              <a:effectLst/>
            </c:spPr>
            <c:txPr>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90052325829630875"/>
          <c:y val="0.44867425412219669"/>
          <c:w val="9.9476741703691238E-2"/>
          <c:h val="0.10817380673990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rgbClr val="F5F9FD"/>
    </a:solidFill>
    <a:ln w="19050" cap="flat" cmpd="sng" algn="ctr">
      <a:no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50" normalizeH="0" baseline="0">
                <a:solidFill>
                  <a:schemeClr val="dk1"/>
                </a:solidFill>
                <a:latin typeface="+mn-lt"/>
                <a:ea typeface="+mn-ea"/>
                <a:cs typeface="+mn-cs"/>
              </a:defRPr>
            </a:pPr>
            <a:r>
              <a:rPr lang="pt-PT" sz="1200" b="1" i="0" u="none" strike="noStrike" kern="1200" cap="none" spc="10" normalizeH="0" baseline="0">
                <a:solidFill>
                  <a:schemeClr val="accent1">
                    <a:lumMod val="75000"/>
                  </a:schemeClr>
                </a:solidFill>
                <a:latin typeface="+mn-lt"/>
                <a:ea typeface="+mn-ea"/>
                <a:cs typeface="+mn-cs"/>
              </a:rPr>
              <a:t>TOTAL</a:t>
            </a:r>
            <a:r>
              <a:rPr lang="pt-PT" sz="1800" b="1" i="0" baseline="0">
                <a:effectLst/>
              </a:rPr>
              <a:t> </a:t>
            </a:r>
            <a:r>
              <a:rPr lang="pt-PT" sz="1200" b="1" i="0" u="none" strike="noStrike" kern="1200" cap="none" spc="10" normalizeH="0" baseline="0">
                <a:solidFill>
                  <a:schemeClr val="accent1">
                    <a:lumMod val="75000"/>
                  </a:schemeClr>
                </a:solidFill>
                <a:latin typeface="+mn-lt"/>
                <a:ea typeface="+mn-ea"/>
                <a:cs typeface="+mn-cs"/>
              </a:rPr>
              <a:t>- SEQUESTRO ACUMULADO DE CO</a:t>
            </a:r>
            <a:r>
              <a:rPr lang="pt-PT" sz="1200" b="1" i="0" u="none" strike="noStrike" kern="1200" cap="none" spc="10" normalizeH="0" baseline="-25000">
                <a:solidFill>
                  <a:schemeClr val="accent1">
                    <a:lumMod val="75000"/>
                  </a:schemeClr>
                </a:solidFill>
                <a:latin typeface="+mn-lt"/>
                <a:ea typeface="+mn-ea"/>
                <a:cs typeface="+mn-cs"/>
              </a:rPr>
              <a:t>2</a:t>
            </a:r>
            <a:r>
              <a:rPr lang="pt-PT" sz="1200" b="1" i="0" u="none" strike="noStrike" kern="1200" cap="none" spc="10" normalizeH="0" baseline="0">
                <a:solidFill>
                  <a:schemeClr val="accent1">
                    <a:lumMod val="75000"/>
                  </a:schemeClr>
                </a:solidFill>
                <a:latin typeface="+mn-lt"/>
                <a:ea typeface="+mn-ea"/>
                <a:cs typeface="+mn-cs"/>
              </a:rPr>
              <a:t>e </a:t>
            </a:r>
            <a:r>
              <a:rPr lang="pt-PT" sz="1200" b="0" i="0" u="none" strike="noStrike" kern="1200" cap="none" spc="10" normalizeH="0" baseline="0">
                <a:solidFill>
                  <a:schemeClr val="accent1">
                    <a:lumMod val="75000"/>
                  </a:schemeClr>
                </a:solidFill>
                <a:latin typeface="+mn-lt"/>
                <a:ea typeface="+mn-ea"/>
                <a:cs typeface="+mn-cs"/>
              </a:rPr>
              <a:t>(tCO</a:t>
            </a:r>
            <a:r>
              <a:rPr lang="pt-PT" sz="1200" b="0" i="0" u="none" strike="noStrike" kern="1200" cap="none" spc="10" normalizeH="0" baseline="-25000">
                <a:solidFill>
                  <a:schemeClr val="accent1">
                    <a:lumMod val="75000"/>
                  </a:schemeClr>
                </a:solidFill>
                <a:latin typeface="+mn-lt"/>
                <a:ea typeface="+mn-ea"/>
                <a:cs typeface="+mn-cs"/>
              </a:rPr>
              <a:t>2</a:t>
            </a:r>
            <a:r>
              <a:rPr lang="pt-PT" sz="1200" b="0" i="0" u="none" strike="noStrike" kern="1200" cap="none" spc="10" normalizeH="0" baseline="0">
                <a:solidFill>
                  <a:schemeClr val="accent1">
                    <a:lumMod val="75000"/>
                  </a:schemeClr>
                </a:solidFill>
                <a:latin typeface="+mn-lt"/>
                <a:ea typeface="+mn-ea"/>
                <a:cs typeface="+mn-cs"/>
              </a:rPr>
              <a:t>e)</a:t>
            </a:r>
          </a:p>
        </c:rich>
      </c:tx>
      <c:overlay val="0"/>
      <c:spPr>
        <a:noFill/>
        <a:ln>
          <a:noFill/>
        </a:ln>
        <a:effectLst/>
      </c:spPr>
      <c:txPr>
        <a:bodyPr rot="0" spcFirstLastPara="1" vertOverflow="ellipsis" vert="horz" wrap="square" anchor="ctr" anchorCtr="1"/>
        <a:lstStyle/>
        <a:p>
          <a:pPr>
            <a:defRPr sz="1200" b="0" i="0" u="none" strike="noStrike" kern="1200" cap="none" spc="50" normalizeH="0" baseline="0">
              <a:solidFill>
                <a:schemeClr val="dk1"/>
              </a:solidFill>
              <a:latin typeface="+mn-lt"/>
              <a:ea typeface="+mn-ea"/>
              <a:cs typeface="+mn-cs"/>
            </a:defRPr>
          </a:pPr>
          <a:endParaRPr lang="en-US"/>
        </a:p>
      </c:txPr>
    </c:title>
    <c:autoTitleDeleted val="0"/>
    <c:plotArea>
      <c:layout>
        <c:manualLayout>
          <c:layoutTarget val="inner"/>
          <c:xMode val="edge"/>
          <c:yMode val="edge"/>
          <c:x val="6.6866666666666671E-2"/>
          <c:y val="0.11043821929586366"/>
          <c:w val="0.82529526150159982"/>
          <c:h val="0.71687706700704157"/>
        </c:manualLayout>
      </c:layout>
      <c:scatterChart>
        <c:scatterStyle val="smoothMarker"/>
        <c:varyColors val="0"/>
        <c:ser>
          <c:idx val="19"/>
          <c:order val="0"/>
          <c:tx>
            <c:v>PROJETO</c:v>
          </c:tx>
          <c:spPr>
            <a:ln w="19050" cap="rnd">
              <a:solidFill>
                <a:schemeClr val="accent6"/>
              </a:solidFill>
              <a:round/>
            </a:ln>
            <a:effectLst/>
          </c:spPr>
          <c:marker>
            <c:symbol val="circle"/>
            <c:size val="6"/>
            <c:spPr>
              <a:solidFill>
                <a:schemeClr val="lt1"/>
              </a:solidFill>
              <a:ln w="38100">
                <a:solidFill>
                  <a:schemeClr val="accent6"/>
                </a:solidFill>
              </a:ln>
              <a:effectLst/>
            </c:spPr>
          </c:marker>
          <c:xVal>
            <c:numRef>
              <c:f>'Sumário de Resultados'!$C$53:$AK$53</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Resultados'!$C$55:$AK$55</c:f>
              <c:numCache>
                <c:formatCode>#,##0</c:formatCode>
                <c:ptCount val="35"/>
                <c:pt idx="0">
                  <c:v>7948.1615400000001</c:v>
                </c:pt>
                <c:pt idx="1">
                  <c:v>33558.904279999995</c:v>
                </c:pt>
                <c:pt idx="2">
                  <c:v>76832.22821999999</c:v>
                </c:pt>
                <c:pt idx="3">
                  <c:v>137768.13335999998</c:v>
                </c:pt>
                <c:pt idx="4">
                  <c:v>216366.61969999998</c:v>
                </c:pt>
                <c:pt idx="5">
                  <c:v>312627.68724</c:v>
                </c:pt>
                <c:pt idx="6">
                  <c:v>426551.33597999997</c:v>
                </c:pt>
                <c:pt idx="7">
                  <c:v>540474.98471999995</c:v>
                </c:pt>
                <c:pt idx="8">
                  <c:v>654398.63345999992</c:v>
                </c:pt>
                <c:pt idx="9">
                  <c:v>768322.2821999999</c:v>
                </c:pt>
                <c:pt idx="10">
                  <c:v>882245.93093999987</c:v>
                </c:pt>
                <c:pt idx="11">
                  <c:v>996169.57967999985</c:v>
                </c:pt>
                <c:pt idx="12">
                  <c:v>1110093.2284199998</c:v>
                </c:pt>
                <c:pt idx="13">
                  <c:v>1224016.8771599999</c:v>
                </c:pt>
                <c:pt idx="14">
                  <c:v>1337940.5259</c:v>
                </c:pt>
                <c:pt idx="15">
                  <c:v>1451864.1746400001</c:v>
                </c:pt>
                <c:pt idx="16">
                  <c:v>1565787.8233800002</c:v>
                </c:pt>
                <c:pt idx="17">
                  <c:v>1679711.4721200003</c:v>
                </c:pt>
                <c:pt idx="18">
                  <c:v>1793635.1208600004</c:v>
                </c:pt>
                <c:pt idx="19">
                  <c:v>1907558.7696000005</c:v>
                </c:pt>
                <c:pt idx="20">
                  <c:v>2021482.4183400006</c:v>
                </c:pt>
                <c:pt idx="21">
                  <c:v>2135406.0670800004</c:v>
                </c:pt>
                <c:pt idx="22">
                  <c:v>2249329.7158200005</c:v>
                </c:pt>
                <c:pt idx="23">
                  <c:v>2363253.3645600006</c:v>
                </c:pt>
                <c:pt idx="24">
                  <c:v>2477177.0133000007</c:v>
                </c:pt>
                <c:pt idx="25">
                  <c:v>2591100.6620400008</c:v>
                </c:pt>
                <c:pt idx="26">
                  <c:v>2705024.3107800009</c:v>
                </c:pt>
                <c:pt idx="27">
                  <c:v>2818947.959520001</c:v>
                </c:pt>
                <c:pt idx="28">
                  <c:v>2932871.6082600011</c:v>
                </c:pt>
                <c:pt idx="29">
                  <c:v>3046795.2570000011</c:v>
                </c:pt>
                <c:pt idx="30">
                  <c:v>3160718.9057400012</c:v>
                </c:pt>
                <c:pt idx="31">
                  <c:v>3274642.5544800013</c:v>
                </c:pt>
                <c:pt idx="32">
                  <c:v>3388566.2032200014</c:v>
                </c:pt>
                <c:pt idx="33">
                  <c:v>3502489.8519600015</c:v>
                </c:pt>
                <c:pt idx="34">
                  <c:v>3616413.5007000016</c:v>
                </c:pt>
              </c:numCache>
            </c:numRef>
          </c:yVal>
          <c:smooth val="1"/>
          <c:extLst>
            <c:ext xmlns:c16="http://schemas.microsoft.com/office/drawing/2014/chart" uri="{C3380CC4-5D6E-409C-BE32-E72D297353CC}">
              <c16:uniqueId val="{00000000-E540-4A46-B2FD-A071F384EE75}"/>
            </c:ext>
          </c:extLst>
        </c:ser>
        <c:ser>
          <c:idx val="0"/>
          <c:order val="1"/>
          <c:tx>
            <c:v>PRÉ-PROJETO</c:v>
          </c:tx>
          <c:spPr>
            <a:ln w="19050" cap="rnd">
              <a:solidFill>
                <a:srgbClr val="DAA600"/>
              </a:solidFill>
              <a:round/>
            </a:ln>
            <a:effectLst/>
          </c:spPr>
          <c:marker>
            <c:symbol val="circle"/>
            <c:size val="6"/>
            <c:spPr>
              <a:solidFill>
                <a:schemeClr val="lt1"/>
              </a:solidFill>
              <a:ln w="38100">
                <a:solidFill>
                  <a:srgbClr val="DAA600"/>
                </a:solidFill>
              </a:ln>
              <a:effectLst/>
            </c:spPr>
          </c:marker>
          <c:xVal>
            <c:numRef>
              <c:f>'Sumário de Resultados'!$C$59:$AK$59</c:f>
              <c:numCache>
                <c:formatCode>General</c:formatCode>
                <c:ptCount val="3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pt idx="30">
                  <c:v>2051</c:v>
                </c:pt>
                <c:pt idx="31">
                  <c:v>2052</c:v>
                </c:pt>
                <c:pt idx="32">
                  <c:v>2053</c:v>
                </c:pt>
                <c:pt idx="33">
                  <c:v>2054</c:v>
                </c:pt>
                <c:pt idx="34">
                  <c:v>2055</c:v>
                </c:pt>
              </c:numCache>
            </c:numRef>
          </c:xVal>
          <c:yVal>
            <c:numRef>
              <c:f>'Sumário de Resultados'!$C$61:$AK$61</c:f>
              <c:numCache>
                <c:formatCode>#,##0</c:formatCode>
                <c:ptCount val="35"/>
                <c:pt idx="0">
                  <c:v>4277.0375999999997</c:v>
                </c:pt>
                <c:pt idx="1">
                  <c:v>18058.603199999998</c:v>
                </c:pt>
                <c:pt idx="2">
                  <c:v>41344.696799999991</c:v>
                </c:pt>
                <c:pt idx="3">
                  <c:v>74135.318399999989</c:v>
                </c:pt>
                <c:pt idx="4">
                  <c:v>116430.46799999999</c:v>
                </c:pt>
                <c:pt idx="5">
                  <c:v>168230.14559999999</c:v>
                </c:pt>
                <c:pt idx="6">
                  <c:v>229534.35119999998</c:v>
                </c:pt>
                <c:pt idx="7">
                  <c:v>290838.55679999996</c:v>
                </c:pt>
                <c:pt idx="8">
                  <c:v>352142.76239999995</c:v>
                </c:pt>
                <c:pt idx="9">
                  <c:v>413446.96799999994</c:v>
                </c:pt>
                <c:pt idx="10">
                  <c:v>474751.17359999992</c:v>
                </c:pt>
                <c:pt idx="11">
                  <c:v>536055.37919999997</c:v>
                </c:pt>
                <c:pt idx="12">
                  <c:v>597359.58479999995</c:v>
                </c:pt>
                <c:pt idx="13">
                  <c:v>658663.79039999994</c:v>
                </c:pt>
                <c:pt idx="14">
                  <c:v>719967.99599999993</c:v>
                </c:pt>
                <c:pt idx="15">
                  <c:v>781272.20159999991</c:v>
                </c:pt>
                <c:pt idx="16">
                  <c:v>842576.4071999999</c:v>
                </c:pt>
                <c:pt idx="17">
                  <c:v>903880.61279999989</c:v>
                </c:pt>
                <c:pt idx="18">
                  <c:v>965184.81839999987</c:v>
                </c:pt>
                <c:pt idx="19">
                  <c:v>1026489.0239999999</c:v>
                </c:pt>
                <c:pt idx="20">
                  <c:v>1087793.2296</c:v>
                </c:pt>
                <c:pt idx="21">
                  <c:v>1149097.4351999999</c:v>
                </c:pt>
                <c:pt idx="22">
                  <c:v>1210401.6407999999</c:v>
                </c:pt>
                <c:pt idx="23">
                  <c:v>1271705.8463999999</c:v>
                </c:pt>
                <c:pt idx="24">
                  <c:v>1333010.0519999999</c:v>
                </c:pt>
                <c:pt idx="25">
                  <c:v>1394314.2575999999</c:v>
                </c:pt>
                <c:pt idx="26">
                  <c:v>1455618.4631999999</c:v>
                </c:pt>
                <c:pt idx="27">
                  <c:v>1516922.6687999999</c:v>
                </c:pt>
                <c:pt idx="28">
                  <c:v>1578226.8743999999</c:v>
                </c:pt>
                <c:pt idx="29">
                  <c:v>1639531.0799999998</c:v>
                </c:pt>
                <c:pt idx="30">
                  <c:v>1700835.2855999998</c:v>
                </c:pt>
                <c:pt idx="31">
                  <c:v>1762139.4911999998</c:v>
                </c:pt>
                <c:pt idx="32">
                  <c:v>1823443.6967999998</c:v>
                </c:pt>
                <c:pt idx="33">
                  <c:v>1884747.9023999998</c:v>
                </c:pt>
                <c:pt idx="34">
                  <c:v>1946052.1079999998</c:v>
                </c:pt>
              </c:numCache>
            </c:numRef>
          </c:yVal>
          <c:smooth val="1"/>
          <c:extLst>
            <c:ext xmlns:c16="http://schemas.microsoft.com/office/drawing/2014/chart" uri="{C3380CC4-5D6E-409C-BE32-E72D297353CC}">
              <c16:uniqueId val="{00000000-9861-4C34-9635-CE5FB9992F67}"/>
            </c:ext>
          </c:extLst>
        </c:ser>
        <c:dLbls>
          <c:showLegendKey val="0"/>
          <c:showVal val="0"/>
          <c:showCatName val="0"/>
          <c:showSerName val="0"/>
          <c:showPercent val="0"/>
          <c:showBubbleSize val="0"/>
        </c:dLbls>
        <c:axId val="2115288656"/>
        <c:axId val="2115284496"/>
      </c:scatterChart>
      <c:valAx>
        <c:axId val="2115288656"/>
        <c:scaling>
          <c:orientation val="minMax"/>
          <c:max val="2055"/>
          <c:min val="202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pt-PT"/>
                  <a:t>período do projeto</a:t>
                </a:r>
              </a:p>
            </c:rich>
          </c:tx>
          <c:layout>
            <c:manualLayout>
              <c:xMode val="edge"/>
              <c:yMode val="edge"/>
              <c:x val="0.78687499483056045"/>
              <c:y val="0.92992813871036928"/>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n-US"/>
            </a:p>
          </c:txPr>
        </c:title>
        <c:numFmt formatCode="General" sourceLinked="1"/>
        <c:majorTickMark val="none"/>
        <c:minorTickMark val="none"/>
        <c:tickLblPos val="nextTo"/>
        <c:spPr>
          <a:noFill/>
          <a:ln>
            <a:solidFill>
              <a:schemeClr val="tx1">
                <a:lumMod val="15000"/>
                <a:lumOff val="85000"/>
              </a:schemeClr>
            </a:solidFill>
          </a:ln>
          <a:effectLst/>
        </c:spPr>
        <c:txPr>
          <a:bodyPr rot="-3600000" spcFirstLastPara="1" vertOverflow="ellipsis" wrap="square" anchor="ctr" anchorCtr="1"/>
          <a:lstStyle/>
          <a:p>
            <a:pPr>
              <a:defRPr sz="900" b="0" i="0" u="none" strike="noStrike" kern="1200" cap="none" spc="20" normalizeH="0" baseline="0">
                <a:solidFill>
                  <a:schemeClr val="dk1"/>
                </a:solidFill>
                <a:latin typeface="+mn-lt"/>
                <a:ea typeface="+mn-ea"/>
                <a:cs typeface="+mn-cs"/>
              </a:defRPr>
            </a:pPr>
            <a:endParaRPr lang="en-US"/>
          </a:p>
        </c:txPr>
        <c:crossAx val="2115284496"/>
        <c:crosses val="autoZero"/>
        <c:crossBetween val="midCat"/>
        <c:majorUnit val="1"/>
      </c:valAx>
      <c:valAx>
        <c:axId val="2115284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900" b="0" i="0" u="none" strike="noStrike" kern="1200" spc="20" baseline="0">
                <a:solidFill>
                  <a:schemeClr val="dk1"/>
                </a:solidFill>
                <a:latin typeface="+mn-lt"/>
                <a:ea typeface="+mn-ea"/>
                <a:cs typeface="+mn-cs"/>
              </a:defRPr>
            </a:pPr>
            <a:endParaRPr lang="en-US"/>
          </a:p>
        </c:txPr>
        <c:crossAx val="2115288656"/>
        <c:crosses val="autoZero"/>
        <c:crossBetween val="midCat"/>
        <c:dispUnits>
          <c:builtInUnit val="thousands"/>
          <c:dispUnitsLbl>
            <c:tx>
              <c:rich>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r>
                    <a:rPr lang="pt-PT" sz="900"/>
                    <a:t>sequestro ACUMULADO de co</a:t>
                  </a:r>
                  <a:r>
                    <a:rPr lang="pt-PT" sz="900" baseline="-25000"/>
                    <a:t>2</a:t>
                  </a:r>
                  <a:r>
                    <a:rPr lang="pt-PT" sz="900" cap="small" baseline="0"/>
                    <a:t>e</a:t>
                  </a:r>
                  <a:r>
                    <a:rPr lang="pt-PT" sz="900" baseline="0"/>
                    <a:t> (</a:t>
                  </a:r>
                  <a:r>
                    <a:rPr lang="pt-PT" sz="900"/>
                    <a:t>MILHARES tco</a:t>
                  </a:r>
                  <a:r>
                    <a:rPr lang="pt-PT" sz="900" baseline="-25000"/>
                    <a:t>2</a:t>
                  </a:r>
                  <a:r>
                    <a:rPr lang="pt-PT" sz="900" cap="small" baseline="0"/>
                    <a:t>e</a:t>
                  </a:r>
                  <a:r>
                    <a:rPr lang="pt-PT" sz="900"/>
                    <a:t>)</a:t>
                  </a:r>
                </a:p>
              </c:rich>
            </c:tx>
            <c:spPr>
              <a:noFill/>
              <a:ln>
                <a:noFill/>
              </a:ln>
              <a:effectLst/>
            </c:spPr>
            <c:txPr>
              <a:bodyPr rot="-54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n-US"/>
              </a:p>
            </c:txPr>
          </c:dispUnitsLbl>
        </c:dispUnits>
      </c:valAx>
      <c:spPr>
        <a:noFill/>
        <a:ln>
          <a:noFill/>
        </a:ln>
        <a:effectLst/>
      </c:spPr>
    </c:plotArea>
    <c:legend>
      <c:legendPos val="r"/>
      <c:layout>
        <c:manualLayout>
          <c:xMode val="edge"/>
          <c:yMode val="edge"/>
          <c:x val="0.89669564169088245"/>
          <c:y val="0.45290980994493502"/>
          <c:w val="0.10330435830911772"/>
          <c:h val="0.105851454621561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rgbClr val="F5F9FD"/>
    </a:solidFill>
    <a:ln w="19050" cap="flat" cmpd="sng" algn="ctr">
      <a:no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808155244411692E-2"/>
          <c:y val="5.0925925925925923E-2"/>
          <c:w val="0.98034880864652418"/>
          <c:h val="0.85026975794692328"/>
        </c:manualLayout>
      </c:layout>
      <c:barChart>
        <c:barDir val="col"/>
        <c:grouping val="clustered"/>
        <c:varyColors val="0"/>
        <c:ser>
          <c:idx val="0"/>
          <c:order val="0"/>
          <c:spPr>
            <a:solidFill>
              <a:schemeClr val="accent1">
                <a:lumMod val="75000"/>
              </a:schemeClr>
            </a:solidFill>
            <a:ln>
              <a:noFill/>
            </a:ln>
            <a:effectLst>
              <a:softEdge rad="0"/>
            </a:effectLst>
          </c:spPr>
          <c:invertIfNegative val="0"/>
          <c:dLbls>
            <c:delete val="1"/>
          </c:dLbls>
          <c:cat>
            <c:strRef>
              <c:f>'Sumário de Resultados'!$C$89:$V$89</c:f>
              <c:strCache>
                <c:ptCount val="1"/>
                <c:pt idx="0">
                  <c:v>OP2</c:v>
                </c:pt>
              </c:strCache>
            </c:strRef>
          </c:cat>
          <c:val>
            <c:numRef>
              <c:f>'Sumário de Resultados'!$C$90:$V$90</c:f>
              <c:numCache>
                <c:formatCode>#,##0</c:formatCode>
                <c:ptCount val="20"/>
                <c:pt idx="0">
                  <c:v>1670361.3927000011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ED64-45E1-B12F-E06A40F085EB}"/>
            </c:ext>
          </c:extLst>
        </c:ser>
        <c:dLbls>
          <c:dLblPos val="outEnd"/>
          <c:showLegendKey val="0"/>
          <c:showVal val="1"/>
          <c:showCatName val="0"/>
          <c:showSerName val="0"/>
          <c:showPercent val="0"/>
          <c:showBubbleSize val="0"/>
        </c:dLbls>
        <c:gapWidth val="79"/>
        <c:overlap val="-90"/>
        <c:axId val="615523824"/>
        <c:axId val="615525904"/>
      </c:barChart>
      <c:catAx>
        <c:axId val="615523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chemeClr val="tx1"/>
                </a:solidFill>
                <a:latin typeface="+mn-lt"/>
                <a:ea typeface="+mn-ea"/>
                <a:cs typeface="+mn-cs"/>
              </a:defRPr>
            </a:pPr>
            <a:endParaRPr lang="en-US"/>
          </a:p>
        </c:txPr>
        <c:crossAx val="615525904"/>
        <c:crosses val="autoZero"/>
        <c:auto val="1"/>
        <c:lblAlgn val="ctr"/>
        <c:lblOffset val="100"/>
        <c:noMultiLvlLbl val="0"/>
      </c:catAx>
      <c:valAx>
        <c:axId val="615525904"/>
        <c:scaling>
          <c:orientation val="minMax"/>
        </c:scaling>
        <c:delete val="1"/>
        <c:axPos val="l"/>
        <c:numFmt formatCode="#,##0" sourceLinked="1"/>
        <c:majorTickMark val="none"/>
        <c:minorTickMark val="none"/>
        <c:tickLblPos val="nextTo"/>
        <c:crossAx val="6155238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accent1">
                    <a:lumMod val="75000"/>
                  </a:schemeClr>
                </a:solidFill>
                <a:latin typeface="+mn-lt"/>
                <a:ea typeface="+mn-ea"/>
                <a:cs typeface="+mn-cs"/>
              </a:defRPr>
            </a:pPr>
            <a:r>
              <a:rPr lang="pt-PT" sz="1200" cap="none" baseline="0">
                <a:solidFill>
                  <a:schemeClr val="accent1">
                    <a:lumMod val="75000"/>
                  </a:schemeClr>
                </a:solidFill>
              </a:rPr>
              <a:t>CUSTO-BENEFÍCIO </a:t>
            </a:r>
            <a:r>
              <a:rPr lang="pt-PT" sz="1200" b="0" cap="none" baseline="0">
                <a:solidFill>
                  <a:schemeClr val="accent1">
                    <a:lumMod val="75000"/>
                  </a:schemeClr>
                </a:solidFill>
              </a:rPr>
              <a:t>(STD)</a:t>
            </a:r>
          </a:p>
        </c:rich>
      </c:tx>
      <c:overlay val="0"/>
      <c:spPr>
        <a:noFill/>
        <a:ln>
          <a:noFill/>
        </a:ln>
        <a:effectLst/>
      </c:spPr>
      <c:txPr>
        <a:bodyPr rot="0" spcFirstLastPara="1" vertOverflow="ellipsis" vert="horz" wrap="square" anchor="ctr" anchorCtr="1"/>
        <a:lstStyle/>
        <a:p>
          <a:pPr>
            <a:defRPr sz="1200" b="1" i="0" u="none" strike="noStrike" kern="1200" cap="all" spc="120" normalizeH="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2.7406428885953325E-2"/>
          <c:y val="7.1479733674849763E-2"/>
          <c:w val="0.92229861623968079"/>
          <c:h val="0.91173678405893566"/>
        </c:manualLayout>
      </c:layout>
      <c:barChart>
        <c:barDir val="bar"/>
        <c:grouping val="stacked"/>
        <c:varyColors val="0"/>
        <c:ser>
          <c:idx val="0"/>
          <c:order val="0"/>
          <c:tx>
            <c:v>Receita</c:v>
          </c:tx>
          <c:spPr>
            <a:solidFill>
              <a:schemeClr val="accent5"/>
            </a:solidFill>
            <a:ln>
              <a:noFill/>
            </a:ln>
            <a:effectLst/>
          </c:spPr>
          <c:invertIfNegative val="0"/>
          <c:dLbls>
            <c:delete val="1"/>
          </c:dLbls>
          <c:cat>
            <c:strRef>
              <c:f>'Análise Financeira'!$B$10:$B$49</c:f>
              <c:strCache>
                <c:ptCount val="1"/>
                <c:pt idx="0">
                  <c:v>OP2</c:v>
                </c:pt>
              </c:strCache>
            </c:strRef>
          </c:cat>
          <c:val>
            <c:numRef>
              <c:f>('Análise Financeira'!$AN$11,'Análise Financeira'!$AN$13,'Análise Financeira'!$AN$15,'Análise Financeira'!$AN$17,'Análise Financeira'!$AN$19,'Análise Financeira'!$AN$21,'Análise Financeira'!$AN$23,'Análise Financeira'!$AN$25,'Análise Financeira'!$AN$27,'Análise Financeira'!$AN$29,'Análise Financeira'!$AN$31,'Análise Financeira'!$AN$33,'Análise Financeira'!$AN$35,'Análise Financeira'!$AN$37,'Análise Financeira'!$AN$39,'Análise Financeira'!$AN$41,'Análise Financeira'!$AN$43,'Análise Financeira'!$AN$45,'Análise Financeira'!$AN$47,'Análise Financeira'!$AN$49)</c:f>
              <c:numCache>
                <c:formatCode>#,##0</c:formatCode>
                <c:ptCount val="20"/>
                <c:pt idx="0">
                  <c:v>173717584.84080005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9626-4F97-973A-8777185AA62D}"/>
            </c:ext>
          </c:extLst>
        </c:ser>
        <c:ser>
          <c:idx val="1"/>
          <c:order val="1"/>
          <c:tx>
            <c:v>Custo</c:v>
          </c:tx>
          <c:spPr>
            <a:solidFill>
              <a:schemeClr val="accent2"/>
            </a:solidFill>
            <a:ln>
              <a:noFill/>
            </a:ln>
            <a:effectLst/>
          </c:spPr>
          <c:invertIfNegative val="0"/>
          <c:dLbls>
            <c:delete val="1"/>
          </c:dLbls>
          <c:cat>
            <c:strRef>
              <c:f>'Análise Financeira'!$B$10:$B$49</c:f>
              <c:strCache>
                <c:ptCount val="1"/>
                <c:pt idx="0">
                  <c:v>OP2</c:v>
                </c:pt>
              </c:strCache>
            </c:strRef>
          </c:cat>
          <c:val>
            <c:numRef>
              <c:f>('Análise Financeira'!$AN$10,'Análise Financeira'!$AN$12,'Análise Financeira'!$AN$14,'Análise Financeira'!$AN$16,'Análise Financeira'!$AN$18,'Análise Financeira'!$AN$20,'Análise Financeira'!$AN$22,'Análise Financeira'!$AN$24,'Análise Financeira'!$AN$26,'Análise Financeira'!$AN$28,'Análise Financeira'!$AN$30,'Análise Financeira'!$AN$32,'Análise Financeira'!$AN$34,'Análise Financeira'!$AN$36,'Análise Financeira'!$AN$38,'Análise Financeira'!$AN$40,'Análise Financeira'!$AN$42,'Análise Financeira'!$AN$44,'Análise Financeira'!$AN$46,'Análise Financeira'!$AN$48)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9626-4F97-973A-8777185AA62D}"/>
            </c:ext>
          </c:extLst>
        </c:ser>
        <c:dLbls>
          <c:dLblPos val="ctr"/>
          <c:showLegendKey val="0"/>
          <c:showVal val="1"/>
          <c:showCatName val="0"/>
          <c:showSerName val="0"/>
          <c:showPercent val="0"/>
          <c:showBubbleSize val="0"/>
        </c:dLbls>
        <c:gapWidth val="30"/>
        <c:overlap val="100"/>
        <c:axId val="471822432"/>
        <c:axId val="471813280"/>
      </c:barChart>
      <c:catAx>
        <c:axId val="471822432"/>
        <c:scaling>
          <c:orientation val="maxMin"/>
        </c:scaling>
        <c:delete val="1"/>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71813280"/>
        <c:crosses val="max"/>
        <c:auto val="1"/>
        <c:lblAlgn val="ctr"/>
        <c:lblOffset val="100"/>
        <c:noMultiLvlLbl val="0"/>
      </c:catAx>
      <c:valAx>
        <c:axId val="471813280"/>
        <c:scaling>
          <c:orientation val="minMax"/>
        </c:scaling>
        <c:delete val="0"/>
        <c:axPos val="t"/>
        <c:numFmt formatCode="#,##0\ [$STD]" sourceLinked="0"/>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71822432"/>
        <c:crosses val="autoZero"/>
        <c:crossBetween val="between"/>
      </c:valAx>
      <c:spPr>
        <a:noFill/>
        <a:ln>
          <a:noFill/>
        </a:ln>
        <a:effectLst/>
      </c:spPr>
    </c:plotArea>
    <c:legend>
      <c:legendPos val="t"/>
      <c:layout>
        <c:manualLayout>
          <c:xMode val="edge"/>
          <c:yMode val="edge"/>
          <c:x val="0.83635315998866133"/>
          <c:y val="1.0146377915484294E-2"/>
          <c:w val="0.15499919487347788"/>
          <c:h val="2.5747567776675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a:solidFill>
          <a:schemeClr val="tx1">
            <a:lumMod val="15000"/>
            <a:lumOff val="85000"/>
          </a:schemeClr>
        </a:solidFill>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19050" cap="rnd">
        <a:solidFill>
          <a:schemeClr val="phClr">
            <a:alpha val="60000"/>
          </a:schemeClr>
        </a:solidFill>
        <a:round/>
      </a:ln>
    </cs:spPr>
  </cs:dataPointLine>
  <cs:dataPointMarker>
    <cs:lnRef idx="0">
      <cs:styleClr val="auto"/>
    </cs:lnRef>
    <cs:fillRef idx="0">
      <cs:styleClr val="auto"/>
    </cs:fillRef>
    <cs:effectRef idx="0"/>
    <cs:fontRef idx="minor">
      <a:schemeClr val="dk1"/>
    </cs:fontRef>
    <cs:spPr>
      <a:solidFill>
        <a:schemeClr val="lt1"/>
      </a:solidFill>
      <a:ln w="38100">
        <a:solidFill>
          <a:schemeClr val="phClr">
            <a:alpha val="60000"/>
          </a:schemeClr>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15000"/>
            <a:lumOff val="8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a:solidFill>
          <a:schemeClr val="tx1">
            <a:lumMod val="15000"/>
            <a:lumOff val="85000"/>
          </a:schemeClr>
        </a:solidFill>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a:solidFill>
          <a:schemeClr val="tx1">
            <a:lumMod val="25000"/>
            <a:lumOff val="75000"/>
          </a:schemeClr>
        </a:solidFill>
      </a:ln>
    </cs:spPr>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92339</xdr:colOff>
      <xdr:row>0</xdr:row>
      <xdr:rowOff>95250</xdr:rowOff>
    </xdr:from>
    <xdr:to>
      <xdr:col>1</xdr:col>
      <xdr:colOff>790022</xdr:colOff>
      <xdr:row>3</xdr:row>
      <xdr:rowOff>56633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92339" y="95250"/>
          <a:ext cx="1311516" cy="712800"/>
        </a:xfrm>
        <a:prstGeom prst="rect">
          <a:avLst/>
        </a:prstGeom>
      </xdr:spPr>
    </xdr:pic>
    <xdr:clientData/>
  </xdr:twoCellAnchor>
  <xdr:twoCellAnchor editAs="oneCell">
    <xdr:from>
      <xdr:col>1</xdr:col>
      <xdr:colOff>900116</xdr:colOff>
      <xdr:row>0</xdr:row>
      <xdr:rowOff>95250</xdr:rowOff>
    </xdr:from>
    <xdr:to>
      <xdr:col>1</xdr:col>
      <xdr:colOff>1588028</xdr:colOff>
      <xdr:row>3</xdr:row>
      <xdr:rowOff>55828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clrChange>
            <a:clrFrom>
              <a:srgbClr val="FEFEFE"/>
            </a:clrFrom>
            <a:clrTo>
              <a:srgbClr val="FEFEFE">
                <a:alpha val="0"/>
              </a:srgbClr>
            </a:clrTo>
          </a:clrChange>
        </a:blip>
        <a:stretch>
          <a:fillRect/>
        </a:stretch>
      </xdr:blipFill>
      <xdr:spPr>
        <a:xfrm>
          <a:off x="1513949" y="95250"/>
          <a:ext cx="687912" cy="711995"/>
        </a:xfrm>
        <a:prstGeom prst="rect">
          <a:avLst/>
        </a:prstGeom>
      </xdr:spPr>
    </xdr:pic>
    <xdr:clientData/>
  </xdr:twoCellAnchor>
  <xdr:twoCellAnchor>
    <xdr:from>
      <xdr:col>0</xdr:col>
      <xdr:colOff>90828</xdr:colOff>
      <xdr:row>4</xdr:row>
      <xdr:rowOff>109743</xdr:rowOff>
    </xdr:from>
    <xdr:to>
      <xdr:col>16</xdr:col>
      <xdr:colOff>397744</xdr:colOff>
      <xdr:row>64</xdr:row>
      <xdr:rowOff>130968</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0828" y="1050337"/>
          <a:ext cx="11082072" cy="11451225"/>
        </a:xfrm>
        <a:prstGeom prst="rect">
          <a:avLst/>
        </a:prstGeom>
        <a:noFill/>
        <a:ln>
          <a:noFill/>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t"/>
        <a:lstStyle/>
        <a:p>
          <a:pPr algn="l"/>
          <a:r>
            <a:rPr lang="pt-PT" sz="1400">
              <a:solidFill>
                <a:schemeClr val="dk1"/>
              </a:solidFill>
              <a:effectLst/>
              <a:latin typeface="+mn-lt"/>
              <a:ea typeface="+mn-ea"/>
              <a:cs typeface="+mn-cs"/>
            </a:rPr>
            <a:t>A ferramenta </a:t>
          </a:r>
          <a:r>
            <a:rPr lang="pt-PT" sz="1400" b="1">
              <a:solidFill>
                <a:schemeClr val="accent1">
                  <a:lumMod val="75000"/>
                </a:schemeClr>
              </a:solidFill>
              <a:effectLst/>
              <a:latin typeface="+mn-lt"/>
              <a:ea typeface="+mn-ea"/>
              <a:cs typeface="+mn-cs"/>
            </a:rPr>
            <a:t>STP CLIMA </a:t>
          </a:r>
          <a:r>
            <a:rPr lang="pt-PT" sz="1400">
              <a:solidFill>
                <a:schemeClr val="dk1"/>
              </a:solidFill>
              <a:effectLst/>
              <a:latin typeface="+mn-lt"/>
              <a:ea typeface="+mn-ea"/>
              <a:cs typeface="+mn-cs"/>
            </a:rPr>
            <a:t>foi desenvolvida no âmbito do projeto OBÔ-CARBONO para apoiar a estimativa e visualização do impacto do sequestro de dióxido de carbono (CO</a:t>
          </a:r>
          <a:r>
            <a:rPr lang="pt-PT" sz="1400" baseline="-25000">
              <a:solidFill>
                <a:schemeClr val="dk1"/>
              </a:solidFill>
              <a:effectLst/>
              <a:latin typeface="+mn-lt"/>
              <a:ea typeface="+mn-ea"/>
              <a:cs typeface="+mn-cs"/>
            </a:rPr>
            <a:t>2</a:t>
          </a:r>
          <a:r>
            <a:rPr lang="pt-PT" sz="1400">
              <a:solidFill>
                <a:schemeClr val="dk1"/>
              </a:solidFill>
              <a:effectLst/>
              <a:latin typeface="+mn-lt"/>
              <a:ea typeface="+mn-ea"/>
              <a:cs typeface="+mn-cs"/>
            </a:rPr>
            <a:t>) das atividades de Restauração da Paisagem planeadas para São Tomé e Príncipe . </a:t>
          </a:r>
          <a:r>
            <a:rPr lang="pt-PT" sz="1400">
              <a:solidFill>
                <a:schemeClr val="tx1"/>
              </a:solidFill>
              <a:effectLst/>
              <a:latin typeface="+mn-lt"/>
              <a:ea typeface="+mn-ea"/>
              <a:cs typeface="+mn-cs"/>
            </a:rPr>
            <a:t>Esta ferramenta utiliza dados do Inventário Florestal Nacional (2019), das </a:t>
          </a:r>
          <a:r>
            <a:rPr lang="pt-PT" sz="1400" i="1">
              <a:solidFill>
                <a:schemeClr val="tx1"/>
              </a:solidFill>
              <a:effectLst/>
              <a:latin typeface="+mn-lt"/>
              <a:ea typeface="+mn-ea"/>
              <a:cs typeface="+mn-cs"/>
            </a:rPr>
            <a:t>Guidelines</a:t>
          </a:r>
          <a:r>
            <a:rPr lang="pt-PT" sz="1400">
              <a:solidFill>
                <a:schemeClr val="tx1"/>
              </a:solidFill>
              <a:effectLst/>
              <a:latin typeface="+mn-lt"/>
              <a:ea typeface="+mn-ea"/>
              <a:cs typeface="+mn-cs"/>
            </a:rPr>
            <a:t> do IPCC (2006 e 2019 </a:t>
          </a:r>
          <a:r>
            <a:rPr lang="pt-PT" sz="1400" i="1">
              <a:solidFill>
                <a:schemeClr val="tx1"/>
              </a:solidFill>
              <a:effectLst/>
              <a:latin typeface="+mn-lt"/>
              <a:ea typeface="+mn-ea"/>
              <a:cs typeface="+mn-cs"/>
            </a:rPr>
            <a:t>Refinement</a:t>
          </a:r>
          <a:r>
            <a:rPr lang="pt-PT" sz="1400">
              <a:solidFill>
                <a:schemeClr val="tx1"/>
              </a:solidFill>
              <a:effectLst/>
              <a:latin typeface="+mn-lt"/>
              <a:ea typeface="+mn-ea"/>
              <a:cs typeface="+mn-cs"/>
            </a:rPr>
            <a:t>), da </a:t>
          </a:r>
          <a:r>
            <a:rPr lang="pt-PT" sz="1400" i="1">
              <a:solidFill>
                <a:schemeClr val="tx1"/>
              </a:solidFill>
              <a:effectLst/>
              <a:latin typeface="+mn-lt"/>
              <a:ea typeface="+mn-ea"/>
              <a:cs typeface="+mn-cs"/>
            </a:rPr>
            <a:t>Global Removals Database </a:t>
          </a:r>
          <a:r>
            <a:rPr lang="pt-PT" sz="1400">
              <a:solidFill>
                <a:schemeClr val="tx1"/>
              </a:solidFill>
              <a:effectLst/>
              <a:latin typeface="+mn-lt"/>
              <a:ea typeface="+mn-ea"/>
              <a:cs typeface="+mn-cs"/>
            </a:rPr>
            <a:t>desenvolvido pela </a:t>
          </a:r>
          <a:r>
            <a:rPr lang="pt-PT" sz="1400" i="1">
              <a:solidFill>
                <a:schemeClr val="tx1"/>
              </a:solidFill>
              <a:effectLst/>
              <a:latin typeface="+mn-lt"/>
              <a:ea typeface="+mn-ea"/>
              <a:cs typeface="+mn-cs"/>
            </a:rPr>
            <a:t>Winrock International,</a:t>
          </a:r>
          <a:r>
            <a:rPr lang="pt-PT" sz="1400" i="1" baseline="0">
              <a:solidFill>
                <a:schemeClr val="tx1"/>
              </a:solidFill>
              <a:effectLst/>
              <a:latin typeface="+mn-lt"/>
              <a:ea typeface="+mn-ea"/>
              <a:cs typeface="+mn-cs"/>
            </a:rPr>
            <a:t> </a:t>
          </a:r>
          <a:r>
            <a:rPr lang="pt-PT" sz="1400" i="0" baseline="0">
              <a:solidFill>
                <a:schemeClr val="tx1"/>
              </a:solidFill>
              <a:effectLst/>
              <a:latin typeface="+mn-lt"/>
              <a:ea typeface="+mn-ea"/>
              <a:cs typeface="+mn-cs"/>
            </a:rPr>
            <a:t>entre outros</a:t>
          </a:r>
          <a:r>
            <a:rPr lang="pt-PT" sz="1400" i="1" baseline="0">
              <a:solidFill>
                <a:schemeClr val="tx1"/>
              </a:solidFill>
              <a:effectLst/>
              <a:latin typeface="+mn-lt"/>
              <a:ea typeface="+mn-ea"/>
              <a:cs typeface="+mn-cs"/>
            </a:rPr>
            <a:t>. </a:t>
          </a:r>
          <a:r>
            <a:rPr lang="pt-PT" sz="1400">
              <a:solidFill>
                <a:schemeClr val="tx1"/>
              </a:solidFill>
              <a:effectLst/>
              <a:latin typeface="+mn-lt"/>
              <a:ea typeface="+mn-ea"/>
              <a:cs typeface="+mn-cs"/>
            </a:rPr>
            <a:t>Todas as referências utilizadas podem ser consultadas no </a:t>
          </a:r>
          <a:r>
            <a:rPr lang="pt-PT" sz="1400" b="1">
              <a:solidFill>
                <a:schemeClr val="tx1"/>
              </a:solidFill>
              <a:effectLst/>
              <a:latin typeface="+mn-lt"/>
              <a:ea typeface="+mn-ea"/>
              <a:cs typeface="+mn-cs"/>
            </a:rPr>
            <a:t>Banco de Dados</a:t>
          </a:r>
          <a:r>
            <a:rPr lang="pt-PT" sz="1400">
              <a:solidFill>
                <a:schemeClr val="tx1"/>
              </a:solidFill>
              <a:effectLst/>
              <a:latin typeface="+mn-lt"/>
              <a:ea typeface="+mn-ea"/>
              <a:cs typeface="+mn-cs"/>
            </a:rPr>
            <a:t>.</a:t>
          </a:r>
        </a:p>
        <a:p>
          <a:r>
            <a:rPr lang="pt-PT" sz="1400">
              <a:solidFill>
                <a:schemeClr val="dk1"/>
              </a:solidFill>
              <a:effectLst/>
              <a:latin typeface="+mn-lt"/>
              <a:ea typeface="+mn-ea"/>
              <a:cs typeface="+mn-cs"/>
            </a:rPr>
            <a:t> </a:t>
          </a:r>
        </a:p>
        <a:p>
          <a:r>
            <a:rPr lang="pt-PT" sz="1200">
              <a:solidFill>
                <a:schemeClr val="dk1"/>
              </a:solidFill>
              <a:effectLst/>
              <a:latin typeface="+mn-lt"/>
              <a:ea typeface="+mn-ea"/>
              <a:cs typeface="+mn-cs"/>
            </a:rPr>
            <a:t>A ferramenta STP CLIMA adopta a metodologia AR-ACM0003 "</a:t>
          </a:r>
          <a:r>
            <a:rPr lang="pt-PT" sz="1200" i="1">
              <a:solidFill>
                <a:schemeClr val="dk1"/>
              </a:solidFill>
              <a:effectLst/>
              <a:latin typeface="+mn-lt"/>
              <a:ea typeface="+mn-ea"/>
              <a:cs typeface="+mn-cs"/>
            </a:rPr>
            <a:t>Afforestation and Reforestation of lands except wetlands</a:t>
          </a:r>
          <a:r>
            <a:rPr lang="pt-PT" sz="1200">
              <a:solidFill>
                <a:schemeClr val="dk1"/>
              </a:solidFill>
              <a:effectLst/>
              <a:latin typeface="+mn-lt"/>
              <a:ea typeface="+mn-ea"/>
              <a:cs typeface="+mn-cs"/>
            </a:rPr>
            <a:t>" (Version 2.0) do </a:t>
          </a:r>
          <a:r>
            <a:rPr lang="pt-PT" sz="1200" i="1">
              <a:solidFill>
                <a:schemeClr val="dk1"/>
              </a:solidFill>
              <a:effectLst/>
              <a:latin typeface="+mn-lt"/>
              <a:ea typeface="+mn-ea"/>
              <a:cs typeface="+mn-cs"/>
            </a:rPr>
            <a:t>Clean Development Mechanism </a:t>
          </a:r>
          <a:r>
            <a:rPr lang="pt-PT" sz="1200">
              <a:solidFill>
                <a:schemeClr val="dk1"/>
              </a:solidFill>
              <a:effectLst/>
              <a:latin typeface="+mn-lt"/>
              <a:ea typeface="+mn-ea"/>
              <a:cs typeface="+mn-cs"/>
            </a:rPr>
            <a:t>(os requisitos de aplicabilidade desta metodologia e das ferramentas internas devem ser consultados em </a:t>
          </a:r>
          <a:r>
            <a:rPr lang="pt-PT" sz="1200" i="1">
              <a:solidFill>
                <a:schemeClr val="dk1"/>
              </a:solidFill>
              <a:effectLst/>
              <a:latin typeface="+mn-lt"/>
              <a:ea typeface="+mn-ea"/>
              <a:cs typeface="+mn-cs"/>
            </a:rPr>
            <a:t>https://cdm.unfccc.int/methodologies</a:t>
          </a:r>
          <a:r>
            <a:rPr lang="pt-PT" sz="1200">
              <a:solidFill>
                <a:schemeClr val="dk1"/>
              </a:solidFill>
              <a:effectLst/>
              <a:latin typeface="+mn-lt"/>
              <a:ea typeface="+mn-ea"/>
              <a:cs typeface="+mn-cs"/>
            </a:rPr>
            <a:t>). Os operadores podem inserir informações sobre até 20 áreas diferentes onde as atividades específicas de restauração terão  lugar. Os impactos agregados e cumulativos são exibidos em </a:t>
          </a:r>
          <a:r>
            <a:rPr lang="pt-PT" sz="1200" b="1">
              <a:solidFill>
                <a:schemeClr val="dk1"/>
              </a:solidFill>
              <a:effectLst/>
              <a:latin typeface="+mn-lt"/>
              <a:ea typeface="+mn-ea"/>
              <a:cs typeface="+mn-cs"/>
            </a:rPr>
            <a:t>Sumário de Resultados</a:t>
          </a:r>
          <a:r>
            <a:rPr lang="pt-PT" sz="1200">
              <a:solidFill>
                <a:schemeClr val="dk1"/>
              </a:solidFill>
              <a:effectLst/>
              <a:latin typeface="+mn-lt"/>
              <a:ea typeface="+mn-ea"/>
              <a:cs typeface="+mn-cs"/>
            </a:rPr>
            <a:t>.</a:t>
          </a:r>
        </a:p>
        <a:p>
          <a:r>
            <a:rPr lang="pt-PT" sz="1200">
              <a:solidFill>
                <a:schemeClr val="dk1"/>
              </a:solidFill>
              <a:effectLst/>
              <a:latin typeface="+mn-lt"/>
              <a:ea typeface="+mn-ea"/>
              <a:cs typeface="+mn-cs"/>
            </a:rPr>
            <a:t> </a:t>
          </a:r>
        </a:p>
        <a:p>
          <a:r>
            <a:rPr lang="pt-PT" sz="1200" i="1">
              <a:solidFill>
                <a:schemeClr val="dk1"/>
              </a:solidFill>
              <a:effectLst/>
              <a:latin typeface="+mn-lt"/>
              <a:ea typeface="+mn-ea"/>
              <a:cs typeface="+mn-cs"/>
            </a:rPr>
            <a:t>Nota: Esta ferramenta faz uma estimativa da magnitude do sequestro bruto de CO</a:t>
          </a:r>
          <a:r>
            <a:rPr lang="pt-PT" sz="1200" i="1" baseline="-25000">
              <a:solidFill>
                <a:schemeClr val="dk1"/>
              </a:solidFill>
              <a:effectLst/>
              <a:latin typeface="+mn-lt"/>
              <a:ea typeface="+mn-ea"/>
              <a:cs typeface="+mn-cs"/>
            </a:rPr>
            <a:t>2</a:t>
          </a:r>
          <a:r>
            <a:rPr lang="pt-PT" sz="1200" i="1">
              <a:solidFill>
                <a:schemeClr val="dk1"/>
              </a:solidFill>
              <a:effectLst/>
              <a:latin typeface="+mn-lt"/>
              <a:ea typeface="+mn-ea"/>
              <a:cs typeface="+mn-cs"/>
            </a:rPr>
            <a:t> esperado das atividades de restauração da paisagem. Não leva em conta as emissões potenciais associadas à preparação do local, emissões de outros gases com efeito de estufa decorrentes de atividades silvipastoris e/ou utilização de fertilizantes, entre outros.</a:t>
          </a:r>
        </a:p>
        <a:p>
          <a:endParaRPr lang="pt-PT" sz="1200">
            <a:solidFill>
              <a:schemeClr val="dk1"/>
            </a:solidFill>
            <a:effectLst/>
            <a:latin typeface="+mn-lt"/>
            <a:ea typeface="+mn-ea"/>
            <a:cs typeface="+mn-cs"/>
          </a:endParaRPr>
        </a:p>
        <a:p>
          <a:r>
            <a:rPr lang="pt-PT" sz="1400" b="1">
              <a:solidFill>
                <a:schemeClr val="accent1">
                  <a:lumMod val="75000"/>
                </a:schemeClr>
              </a:solidFill>
              <a:effectLst/>
              <a:latin typeface="+mn-lt"/>
              <a:ea typeface="+mn-ea"/>
              <a:cs typeface="+mn-cs"/>
            </a:rPr>
            <a:t>PARA ESTIMAR SEQUESTRO DE CO</a:t>
          </a:r>
          <a:r>
            <a:rPr lang="pt-PT" sz="1400" b="1" baseline="-25000">
              <a:solidFill>
                <a:schemeClr val="accent1">
                  <a:lumMod val="75000"/>
                </a:schemeClr>
              </a:solidFill>
              <a:effectLst/>
              <a:latin typeface="+mn-lt"/>
              <a:ea typeface="+mn-ea"/>
              <a:cs typeface="+mn-cs"/>
            </a:rPr>
            <a:t>2</a:t>
          </a:r>
          <a:r>
            <a:rPr lang="pt-PT" sz="1400" b="1">
              <a:solidFill>
                <a:schemeClr val="accent1">
                  <a:lumMod val="75000"/>
                </a:schemeClr>
              </a:solidFill>
              <a:effectLst/>
              <a:latin typeface="+mn-lt"/>
              <a:ea typeface="+mn-ea"/>
              <a:cs typeface="+mn-cs"/>
            </a:rPr>
            <a:t>:</a:t>
          </a:r>
        </a:p>
        <a:p>
          <a:r>
            <a:rPr lang="pt-PT" sz="1400" b="1" i="0" u="none">
              <a:solidFill>
                <a:schemeClr val="dk1"/>
              </a:solidFill>
              <a:effectLst/>
              <a:latin typeface="+mn-lt"/>
              <a:ea typeface="+mn-ea"/>
              <a:cs typeface="+mn-cs"/>
            </a:rPr>
            <a:t>Inserir dados em</a:t>
          </a:r>
          <a:r>
            <a:rPr lang="pt-PT" sz="1400" b="1" i="0" u="none">
              <a:solidFill>
                <a:schemeClr val="accent6">
                  <a:lumMod val="75000"/>
                </a:schemeClr>
              </a:solidFill>
              <a:effectLst/>
              <a:latin typeface="+mn-lt"/>
              <a:ea typeface="+mn-ea"/>
              <a:cs typeface="+mn-cs"/>
            </a:rPr>
            <a:t> PRINCIPAL</a:t>
          </a:r>
          <a:r>
            <a:rPr lang="pt-PT" sz="1400" b="1" u="none">
              <a:solidFill>
                <a:schemeClr val="dk1"/>
              </a:solidFill>
              <a:effectLst/>
              <a:latin typeface="+mn-lt"/>
              <a:ea typeface="+mn-ea"/>
              <a:cs typeface="+mn-cs"/>
            </a:rPr>
            <a:t>: </a:t>
          </a:r>
          <a:endParaRPr lang="pt-PT" sz="1400">
            <a:solidFill>
              <a:schemeClr val="dk1"/>
            </a:solidFill>
            <a:effectLst/>
            <a:latin typeface="+mn-lt"/>
            <a:ea typeface="+mn-ea"/>
            <a:cs typeface="+mn-cs"/>
          </a:endParaRPr>
        </a:p>
        <a:p>
          <a:r>
            <a:rPr lang="pt-PT" sz="1200">
              <a:solidFill>
                <a:schemeClr val="dk1"/>
              </a:solidFill>
              <a:effectLst/>
              <a:latin typeface="+mn-lt"/>
              <a:ea typeface="+mn-ea"/>
              <a:cs typeface="+mn-cs"/>
            </a:rPr>
            <a:t>         </a:t>
          </a:r>
          <a:r>
            <a:rPr lang="pt-PT" sz="1200" b="1">
              <a:solidFill>
                <a:schemeClr val="accent1">
                  <a:lumMod val="75000"/>
                </a:schemeClr>
              </a:solidFill>
              <a:effectLst/>
              <a:latin typeface="+mn-lt"/>
              <a:ea typeface="+mn-ea"/>
              <a:cs typeface="+mn-cs"/>
            </a:rPr>
            <a:t>1</a:t>
          </a:r>
          <a:r>
            <a:rPr lang="pt-PT" sz="1200">
              <a:solidFill>
                <a:schemeClr val="accent1">
                  <a:lumMod val="75000"/>
                </a:schemeClr>
              </a:solidFill>
              <a:effectLst/>
              <a:latin typeface="+mn-lt"/>
              <a:ea typeface="+mn-ea"/>
              <a:cs typeface="+mn-cs"/>
            </a:rPr>
            <a:t>. </a:t>
          </a:r>
          <a:r>
            <a:rPr lang="pt-PT" sz="1200">
              <a:solidFill>
                <a:schemeClr val="dk1"/>
              </a:solidFill>
              <a:effectLst/>
              <a:latin typeface="+mn-lt"/>
              <a:ea typeface="+mn-ea"/>
              <a:cs typeface="+mn-cs"/>
            </a:rPr>
            <a:t>Para cada área de intervenção, inserir o ID da área, a área total (em hectares) e o objetivo de restauração (por exemplo, plantação para fornecimento de madeira).</a:t>
          </a:r>
        </a:p>
        <a:p>
          <a:r>
            <a:rPr lang="pt-PT" sz="1200">
              <a:solidFill>
                <a:schemeClr val="dk1"/>
              </a:solidFill>
              <a:effectLst/>
              <a:latin typeface="+mn-lt"/>
              <a:ea typeface="+mn-ea"/>
              <a:cs typeface="+mn-cs"/>
            </a:rPr>
            <a:t>        </a:t>
          </a:r>
          <a:r>
            <a:rPr lang="pt-PT" sz="1200" b="1">
              <a:solidFill>
                <a:schemeClr val="accent1">
                  <a:lumMod val="75000"/>
                </a:schemeClr>
              </a:solidFill>
              <a:effectLst/>
              <a:latin typeface="+mn-lt"/>
              <a:ea typeface="+mn-ea"/>
              <a:cs typeface="+mn-cs"/>
            </a:rPr>
            <a:t> 2</a:t>
          </a:r>
          <a:r>
            <a:rPr lang="pt-PT" sz="1200">
              <a:solidFill>
                <a:schemeClr val="dk1"/>
              </a:solidFill>
              <a:effectLst/>
              <a:latin typeface="+mn-lt"/>
              <a:ea typeface="+mn-ea"/>
              <a:cs typeface="+mn-cs"/>
            </a:rPr>
            <a:t>. Utilizando o menu suspenso, selecionar a vegetação antes da intervenção (cada área deve ser constituída por um único tipo de vegetação no período pré-projeto) e após a intervenção (cada área pode conter até 10 tipos de vegetação no período do projeto). Para alterar/acrescentar as opções pré-definidas utilizar a folha </a:t>
          </a:r>
          <a:r>
            <a:rPr lang="pt-PT" sz="1200" b="1">
              <a:solidFill>
                <a:schemeClr val="dk1"/>
              </a:solidFill>
              <a:effectLst/>
              <a:latin typeface="+mn-lt"/>
              <a:ea typeface="+mn-ea"/>
              <a:cs typeface="+mn-cs"/>
            </a:rPr>
            <a:t>Banco de Dados </a:t>
          </a:r>
          <a:r>
            <a:rPr lang="pt-PT" sz="1200">
              <a:solidFill>
                <a:schemeClr val="dk1"/>
              </a:solidFill>
              <a:effectLst/>
              <a:latin typeface="+mn-lt"/>
              <a:ea typeface="+mn-ea"/>
              <a:cs typeface="+mn-cs"/>
            </a:rPr>
            <a:t>(a inclusão de uma nova opção deverá ser feita através da opção 'Inserir nova linha' e não imediamente após a última linha preenchida que por definição é a linha 50. No caso da nova opção se tratar de um </a:t>
          </a:r>
          <a:r>
            <a:rPr lang="pt-PT" sz="1200" i="1">
              <a:solidFill>
                <a:schemeClr val="dk1"/>
              </a:solidFill>
              <a:effectLst/>
              <a:latin typeface="+mn-lt"/>
              <a:ea typeface="+mn-ea"/>
              <a:cs typeface="+mn-cs"/>
            </a:rPr>
            <a:t>stratum </a:t>
          </a:r>
          <a:r>
            <a:rPr lang="pt-PT" sz="1200">
              <a:solidFill>
                <a:schemeClr val="dk1"/>
              </a:solidFill>
              <a:effectLst/>
              <a:latin typeface="+mn-lt"/>
              <a:ea typeface="+mn-ea"/>
              <a:cs typeface="+mn-cs"/>
            </a:rPr>
            <a:t>este deve ser inserido na primeira metade da tabela e a variável </a:t>
          </a:r>
          <a:r>
            <a:rPr lang="pt-PT" sz="1200" i="1">
              <a:solidFill>
                <a:schemeClr val="dk1"/>
              </a:solidFill>
              <a:effectLst/>
              <a:latin typeface="+mn-lt"/>
              <a:ea typeface="+mn-ea"/>
              <a:cs typeface="+mn-cs"/>
            </a:rPr>
            <a:t>Mancha AGB Incremento </a:t>
          </a:r>
          <a:r>
            <a:rPr lang="pt-PT" sz="1200">
              <a:solidFill>
                <a:schemeClr val="dk1"/>
              </a:solidFill>
              <a:effectLst/>
              <a:latin typeface="+mn-lt"/>
              <a:ea typeface="+mn-ea"/>
              <a:cs typeface="+mn-cs"/>
            </a:rPr>
            <a:t>deve ser preenchida. Caso se trate de uma espécie ou um grupo de espécies, esta deve ser inserida na segunda metade da tabela e a variável </a:t>
          </a:r>
          <a:r>
            <a:rPr lang="pt-PT" sz="1200" i="1">
              <a:solidFill>
                <a:schemeClr val="dk1"/>
              </a:solidFill>
              <a:effectLst/>
              <a:latin typeface="+mn-lt"/>
              <a:ea typeface="+mn-ea"/>
              <a:cs typeface="+mn-cs"/>
            </a:rPr>
            <a:t>Individual AGB Incremento</a:t>
          </a:r>
          <a:r>
            <a:rPr lang="pt-PT" sz="1200">
              <a:solidFill>
                <a:schemeClr val="dk1"/>
              </a:solidFill>
              <a:effectLst/>
              <a:latin typeface="+mn-lt"/>
              <a:ea typeface="+mn-ea"/>
              <a:cs typeface="+mn-cs"/>
            </a:rPr>
            <a:t> deve ser preenchida).</a:t>
          </a:r>
        </a:p>
        <a:p>
          <a:r>
            <a:rPr lang="pt-PT" sz="1200">
              <a:solidFill>
                <a:schemeClr val="dk1"/>
              </a:solidFill>
              <a:effectLst/>
              <a:latin typeface="+mn-lt"/>
              <a:ea typeface="+mn-ea"/>
              <a:cs typeface="+mn-cs"/>
            </a:rPr>
            <a:t>         </a:t>
          </a:r>
          <a:r>
            <a:rPr lang="pt-PT" sz="1200" b="1">
              <a:solidFill>
                <a:schemeClr val="accent1">
                  <a:lumMod val="75000"/>
                </a:schemeClr>
              </a:solidFill>
              <a:effectLst/>
              <a:latin typeface="+mn-lt"/>
              <a:ea typeface="+mn-ea"/>
              <a:cs typeface="+mn-cs"/>
            </a:rPr>
            <a:t>3</a:t>
          </a:r>
          <a:r>
            <a:rPr lang="pt-PT" sz="1200">
              <a:solidFill>
                <a:schemeClr val="dk1"/>
              </a:solidFill>
              <a:effectLst/>
              <a:latin typeface="+mn-lt"/>
              <a:ea typeface="+mn-ea"/>
              <a:cs typeface="+mn-cs"/>
            </a:rPr>
            <a:t>. Preencher</a:t>
          </a:r>
          <a:r>
            <a:rPr lang="pt-PT" sz="1200" baseline="0">
              <a:solidFill>
                <a:schemeClr val="dk1"/>
              </a:solidFill>
              <a:effectLst/>
              <a:latin typeface="+mn-lt"/>
              <a:ea typeface="+mn-ea"/>
              <a:cs typeface="+mn-cs"/>
            </a:rPr>
            <a:t> </a:t>
          </a:r>
          <a:r>
            <a:rPr lang="pt-PT" sz="1200">
              <a:solidFill>
                <a:schemeClr val="dk1"/>
              </a:solidFill>
              <a:effectLst/>
              <a:latin typeface="+mn-lt"/>
              <a:ea typeface="+mn-ea"/>
              <a:cs typeface="+mn-cs"/>
            </a:rPr>
            <a:t>a proporção da área total (em percentagem) para cada tipo de vegetação identificado no período do projeto (o total</a:t>
          </a:r>
          <a:r>
            <a:rPr lang="pt-PT" sz="1200" baseline="0">
              <a:solidFill>
                <a:schemeClr val="dk1"/>
              </a:solidFill>
              <a:effectLst/>
              <a:latin typeface="+mn-lt"/>
              <a:ea typeface="+mn-ea"/>
              <a:cs typeface="+mn-cs"/>
            </a:rPr>
            <a:t> </a:t>
          </a:r>
          <a:r>
            <a:rPr lang="pt-PT" sz="1200">
              <a:solidFill>
                <a:schemeClr val="dk1"/>
              </a:solidFill>
              <a:effectLst/>
              <a:latin typeface="+mn-lt"/>
              <a:ea typeface="+mn-ea"/>
              <a:cs typeface="+mn-cs"/>
            </a:rPr>
            <a:t>poderá ser diferente de 100% uma vez que se pode tratar de povoamentos mistos). Caso só um tipo de vegetação seja identificado, inserir proporção igual a 100.</a:t>
          </a:r>
        </a:p>
        <a:p>
          <a:r>
            <a:rPr lang="pt-PT" sz="1200">
              <a:solidFill>
                <a:schemeClr val="dk1"/>
              </a:solidFill>
              <a:effectLst/>
              <a:latin typeface="+mn-lt"/>
              <a:ea typeface="+mn-ea"/>
              <a:cs typeface="+mn-cs"/>
            </a:rPr>
            <a:t>        </a:t>
          </a:r>
          <a:r>
            <a:rPr lang="pt-PT" sz="1200" b="1">
              <a:solidFill>
                <a:schemeClr val="accent1">
                  <a:lumMod val="75000"/>
                </a:schemeClr>
              </a:solidFill>
              <a:effectLst/>
              <a:latin typeface="+mn-lt"/>
              <a:ea typeface="+mn-ea"/>
              <a:cs typeface="+mn-cs"/>
            </a:rPr>
            <a:t> 4</a:t>
          </a:r>
          <a:r>
            <a:rPr lang="pt-PT" sz="1200">
              <a:solidFill>
                <a:schemeClr val="dk1"/>
              </a:solidFill>
              <a:effectLst/>
              <a:latin typeface="+mn-lt"/>
              <a:ea typeface="+mn-ea"/>
              <a:cs typeface="+mn-cs"/>
            </a:rPr>
            <a:t>. Inserir a densidade de plantação (número de árvores por hectare) caso o tipo de vegetação identificado no período do projeto seja do tipo espécie ou grupo de espécies.  </a:t>
          </a:r>
        </a:p>
        <a:p>
          <a:r>
            <a:rPr lang="pt-PT" sz="1200">
              <a:solidFill>
                <a:schemeClr val="dk1"/>
              </a:solidFill>
              <a:effectLst/>
              <a:latin typeface="+mn-lt"/>
              <a:ea typeface="+mn-ea"/>
              <a:cs typeface="+mn-cs"/>
            </a:rPr>
            <a:t>        </a:t>
          </a:r>
          <a:r>
            <a:rPr lang="pt-PT" sz="1200" b="1">
              <a:solidFill>
                <a:schemeClr val="accent1">
                  <a:lumMod val="75000"/>
                </a:schemeClr>
              </a:solidFill>
              <a:effectLst/>
              <a:latin typeface="+mn-lt"/>
              <a:ea typeface="+mn-ea"/>
              <a:cs typeface="+mn-cs"/>
            </a:rPr>
            <a:t> 5</a:t>
          </a:r>
          <a:r>
            <a:rPr lang="pt-PT" sz="1200">
              <a:solidFill>
                <a:schemeClr val="dk1"/>
              </a:solidFill>
              <a:effectLst/>
              <a:latin typeface="+mn-lt"/>
              <a:ea typeface="+mn-ea"/>
              <a:cs typeface="+mn-cs"/>
            </a:rPr>
            <a:t>. Caso se aplique, inserir período de rotação (até 3 rotações</a:t>
          </a:r>
          <a:r>
            <a:rPr lang="pt-PT" sz="1200" baseline="0">
              <a:solidFill>
                <a:schemeClr val="dk1"/>
              </a:solidFill>
              <a:effectLst/>
              <a:latin typeface="+mn-lt"/>
              <a:ea typeface="+mn-ea"/>
              <a:cs typeface="+mn-cs"/>
            </a:rPr>
            <a:t> em 35 anos. Por exemplo, se a rotação acontecer de 10 em 10 anos, inserir 10 na coluna 'Rotação (anos)')</a:t>
          </a:r>
          <a:r>
            <a:rPr lang="pt-PT" sz="1200">
              <a:solidFill>
                <a:schemeClr val="dk1"/>
              </a:solidFill>
              <a:effectLst/>
              <a:latin typeface="+mn-lt"/>
              <a:ea typeface="+mn-ea"/>
              <a:cs typeface="+mn-cs"/>
            </a:rPr>
            <a:t>, de desbaste (até 3 desbastes) e percentagem de remoção de madeira por hectare em cada desbaste (por exemplo, o primeiro</a:t>
          </a:r>
          <a:r>
            <a:rPr lang="pt-PT" sz="1200" baseline="0">
              <a:solidFill>
                <a:schemeClr val="dk1"/>
              </a:solidFill>
              <a:effectLst/>
              <a:latin typeface="+mn-lt"/>
              <a:ea typeface="+mn-ea"/>
              <a:cs typeface="+mn-cs"/>
            </a:rPr>
            <a:t> desbaste aconte ao 5º ano, de onde 50% da madeira é recolhida, inserir 5 na coluna 'Desbaste 1 - Período (anos) e  50 na coluna 'Desbaste 1 - % de remoção por ha')</a:t>
          </a:r>
          <a:r>
            <a:rPr lang="pt-PT" sz="1200">
              <a:solidFill>
                <a:schemeClr val="dk1"/>
              </a:solidFill>
              <a:effectLst/>
              <a:latin typeface="+mn-lt"/>
              <a:ea typeface="+mn-ea"/>
              <a:cs typeface="+mn-cs"/>
            </a:rPr>
            <a:t>.                                                                                                                                                                                                                                                                                                                                                                                                                                                                                                                                                  </a:t>
          </a:r>
        </a:p>
        <a:p>
          <a:r>
            <a:rPr lang="pt-PT" sz="1400">
              <a:solidFill>
                <a:schemeClr val="dk1"/>
              </a:solidFill>
              <a:effectLst/>
              <a:latin typeface="+mn-lt"/>
              <a:ea typeface="+mn-ea"/>
              <a:cs typeface="+mn-cs"/>
            </a:rPr>
            <a:t> </a:t>
          </a:r>
        </a:p>
        <a:p>
          <a:r>
            <a:rPr lang="pt-PT" sz="1400" b="1" i="0" u="none">
              <a:solidFill>
                <a:schemeClr val="dk1"/>
              </a:solidFill>
              <a:effectLst/>
              <a:latin typeface="+mn-lt"/>
              <a:ea typeface="+mn-ea"/>
              <a:cs typeface="+mn-cs"/>
            </a:rPr>
            <a:t>Inserir dados em </a:t>
          </a:r>
          <a:r>
            <a:rPr lang="pt-PT" sz="1400" b="1" i="0" u="none">
              <a:solidFill>
                <a:schemeClr val="accent6">
                  <a:lumMod val="75000"/>
                </a:schemeClr>
              </a:solidFill>
              <a:effectLst/>
              <a:latin typeface="+mn-lt"/>
              <a:ea typeface="+mn-ea"/>
              <a:cs typeface="+mn-cs"/>
            </a:rPr>
            <a:t>Sequestro CO</a:t>
          </a:r>
          <a:r>
            <a:rPr lang="pt-PT" sz="1400" b="1" i="0" u="none" baseline="-25000">
              <a:solidFill>
                <a:schemeClr val="accent6">
                  <a:lumMod val="75000"/>
                </a:schemeClr>
              </a:solidFill>
              <a:effectLst/>
              <a:latin typeface="+mn-lt"/>
              <a:ea typeface="+mn-ea"/>
              <a:cs typeface="+mn-cs"/>
            </a:rPr>
            <a:t>2</a:t>
          </a:r>
          <a:r>
            <a:rPr lang="pt-PT" sz="1400" b="1" i="0" u="none">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pt-PT" sz="1100">
              <a:solidFill>
                <a:schemeClr val="dk1"/>
              </a:solidFill>
              <a:effectLst/>
              <a:latin typeface="+mn-lt"/>
              <a:ea typeface="+mn-ea"/>
              <a:cs typeface="+mn-cs"/>
            </a:rPr>
            <a:t>        </a:t>
          </a:r>
          <a:r>
            <a:rPr lang="pt-PT" sz="1100" b="1">
              <a:solidFill>
                <a:schemeClr val="dk1"/>
              </a:solidFill>
              <a:effectLst/>
              <a:latin typeface="+mn-lt"/>
              <a:ea typeface="+mn-ea"/>
              <a:cs typeface="+mn-cs"/>
            </a:rPr>
            <a:t> </a:t>
          </a:r>
          <a:r>
            <a:rPr lang="pt-PT" sz="1100" b="1">
              <a:solidFill>
                <a:schemeClr val="accent1">
                  <a:lumMod val="75000"/>
                </a:schemeClr>
              </a:solidFill>
              <a:effectLst/>
              <a:latin typeface="+mn-lt"/>
              <a:ea typeface="+mn-ea"/>
              <a:cs typeface="+mn-cs"/>
            </a:rPr>
            <a:t>1</a:t>
          </a:r>
          <a:r>
            <a:rPr lang="pt-PT" sz="1100">
              <a:solidFill>
                <a:schemeClr val="dk1"/>
              </a:solidFill>
              <a:effectLst/>
              <a:latin typeface="+mn-lt"/>
              <a:ea typeface="+mn-ea"/>
              <a:cs typeface="+mn-cs"/>
            </a:rPr>
            <a:t>. </a:t>
          </a:r>
          <a:r>
            <a:rPr lang="pt-PT" sz="1200">
              <a:solidFill>
                <a:schemeClr val="dk1"/>
              </a:solidFill>
              <a:effectLst/>
              <a:latin typeface="+mn-lt"/>
              <a:ea typeface="+mn-ea"/>
              <a:cs typeface="+mn-cs"/>
            </a:rPr>
            <a:t>Para cada área identificada, inserir os anos do projeto e a área sob intervenção em cada ano (em hectares).</a:t>
          </a:r>
        </a:p>
        <a:p>
          <a:pPr marL="0" marR="0" lvl="0" indent="0" defTabSz="914400" eaLnBrk="1" fontAlgn="auto" latinLnBrk="0" hangingPunct="1">
            <a:lnSpc>
              <a:spcPct val="100000"/>
            </a:lnSpc>
            <a:spcBef>
              <a:spcPts val="0"/>
            </a:spcBef>
            <a:spcAft>
              <a:spcPts val="0"/>
            </a:spcAft>
            <a:buClrTx/>
            <a:buSzTx/>
            <a:buFontTx/>
            <a:buNone/>
            <a:tabLst/>
            <a:defRPr/>
          </a:pPr>
          <a:endParaRPr lang="pt-PT" sz="1400">
            <a:solidFill>
              <a:schemeClr val="dk1"/>
            </a:solidFill>
            <a:effectLst/>
            <a:latin typeface="+mn-lt"/>
            <a:ea typeface="+mn-ea"/>
            <a:cs typeface="+mn-cs"/>
          </a:endParaRPr>
        </a:p>
        <a:p>
          <a:r>
            <a:rPr lang="pt-PT" sz="1400" b="1">
              <a:solidFill>
                <a:schemeClr val="accent1">
                  <a:lumMod val="75000"/>
                </a:schemeClr>
              </a:solidFill>
              <a:effectLst/>
              <a:latin typeface="+mn-lt"/>
              <a:ea typeface="+mn-ea"/>
              <a:cs typeface="+mn-cs"/>
            </a:rPr>
            <a:t>RESULTADOS: SEQUESTRO DE CO2e</a:t>
          </a:r>
        </a:p>
        <a:p>
          <a:r>
            <a:rPr lang="en-GB" sz="1200">
              <a:solidFill>
                <a:schemeClr val="dk1"/>
              </a:solidFill>
              <a:effectLst/>
              <a:latin typeface="+mn-lt"/>
              <a:ea typeface="+mn-ea"/>
              <a:cs typeface="+mn-cs"/>
            </a:rPr>
            <a:t>A folha </a:t>
          </a:r>
          <a:r>
            <a:rPr lang="en-GB" sz="1200" b="1">
              <a:solidFill>
                <a:schemeClr val="dk1"/>
              </a:solidFill>
              <a:effectLst/>
              <a:latin typeface="+mn-lt"/>
              <a:ea typeface="+mn-ea"/>
              <a:cs typeface="+mn-cs"/>
            </a:rPr>
            <a:t>Sumário de Resultados </a:t>
          </a:r>
          <a:r>
            <a:rPr lang="en-GB" sz="1200">
              <a:solidFill>
                <a:schemeClr val="dk1"/>
              </a:solidFill>
              <a:effectLst/>
              <a:latin typeface="+mn-lt"/>
              <a:ea typeface="+mn-ea"/>
              <a:cs typeface="+mn-cs"/>
            </a:rPr>
            <a:t>mostra automaticamente o sequestro anual e acumulado de CO</a:t>
          </a:r>
          <a:r>
            <a:rPr lang="en-GB" sz="1200" baseline="-25000">
              <a:solidFill>
                <a:schemeClr val="dk1"/>
              </a:solidFill>
              <a:effectLst/>
              <a:latin typeface="+mn-lt"/>
              <a:ea typeface="+mn-ea"/>
              <a:cs typeface="+mn-cs"/>
            </a:rPr>
            <a:t>2</a:t>
          </a:r>
          <a:r>
            <a:rPr lang="en-GB" sz="1200">
              <a:solidFill>
                <a:schemeClr val="dk1"/>
              </a:solidFill>
              <a:effectLst/>
              <a:latin typeface="+mn-lt"/>
              <a:ea typeface="+mn-ea"/>
              <a:cs typeface="+mn-cs"/>
            </a:rPr>
            <a:t>e obtido pelas atividades de restauração</a:t>
          </a:r>
          <a:r>
            <a:rPr lang="en-GB" sz="1200" baseline="0">
              <a:solidFill>
                <a:schemeClr val="dk1"/>
              </a:solidFill>
              <a:effectLst/>
              <a:latin typeface="+mn-lt"/>
              <a:ea typeface="+mn-ea"/>
              <a:cs typeface="+mn-cs"/>
            </a:rPr>
            <a:t> </a:t>
          </a:r>
          <a:r>
            <a:rPr lang="en-GB" sz="1200">
              <a:solidFill>
                <a:schemeClr val="dk1"/>
              </a:solidFill>
              <a:effectLst/>
              <a:latin typeface="+mn-lt"/>
              <a:ea typeface="+mn-ea"/>
              <a:cs typeface="+mn-cs"/>
            </a:rPr>
            <a:t>consideradas em cada área e o respetivo total agregado. As taxas de sequestro de CO</a:t>
          </a:r>
          <a:r>
            <a:rPr lang="en-GB" sz="1200" baseline="-25000">
              <a:solidFill>
                <a:schemeClr val="dk1"/>
              </a:solidFill>
              <a:effectLst/>
              <a:latin typeface="+mn-lt"/>
              <a:ea typeface="+mn-ea"/>
              <a:cs typeface="+mn-cs"/>
            </a:rPr>
            <a:t>2</a:t>
          </a:r>
          <a:r>
            <a:rPr lang="en-GB" sz="1200">
              <a:solidFill>
                <a:schemeClr val="dk1"/>
              </a:solidFill>
              <a:effectLst/>
              <a:latin typeface="+mn-lt"/>
              <a:ea typeface="+mn-ea"/>
              <a:cs typeface="+mn-cs"/>
            </a:rPr>
            <a:t>e</a:t>
          </a:r>
          <a:r>
            <a:rPr lang="en-GB" sz="1200" baseline="0">
              <a:solidFill>
                <a:schemeClr val="dk1"/>
              </a:solidFill>
              <a:effectLst/>
              <a:latin typeface="+mn-lt"/>
              <a:ea typeface="+mn-ea"/>
              <a:cs typeface="+mn-cs"/>
            </a:rPr>
            <a:t>  são também </a:t>
          </a:r>
          <a:r>
            <a:rPr lang="en-GB" sz="1200">
              <a:solidFill>
                <a:schemeClr val="dk1"/>
              </a:solidFill>
              <a:effectLst/>
              <a:latin typeface="+mn-lt"/>
              <a:ea typeface="+mn-ea"/>
              <a:cs typeface="+mn-cs"/>
            </a:rPr>
            <a:t>mostradas através</a:t>
          </a:r>
          <a:r>
            <a:rPr lang="en-GB" sz="1200" baseline="0">
              <a:solidFill>
                <a:schemeClr val="dk1"/>
              </a:solidFill>
              <a:effectLst/>
              <a:latin typeface="+mn-lt"/>
              <a:ea typeface="+mn-ea"/>
              <a:cs typeface="+mn-cs"/>
            </a:rPr>
            <a:t> de g</a:t>
          </a:r>
          <a:r>
            <a:rPr lang="en-GB" sz="1200">
              <a:solidFill>
                <a:schemeClr val="dk1"/>
              </a:solidFill>
              <a:effectLst/>
              <a:latin typeface="+mn-lt"/>
              <a:ea typeface="+mn-ea"/>
              <a:cs typeface="+mn-cs"/>
            </a:rPr>
            <a:t>ráficos que resumem e exibem os impactos climáticos das</a:t>
          </a:r>
          <a:r>
            <a:rPr lang="en-GB" sz="1200" baseline="0">
              <a:solidFill>
                <a:schemeClr val="dk1"/>
              </a:solidFill>
              <a:effectLst/>
              <a:latin typeface="+mn-lt"/>
              <a:ea typeface="+mn-ea"/>
              <a:cs typeface="+mn-cs"/>
            </a:rPr>
            <a:t> atividades.</a:t>
          </a:r>
        </a:p>
        <a:p>
          <a:r>
            <a:rPr lang="en-GB" sz="1400" baseline="0">
              <a:solidFill>
                <a:schemeClr val="accent1">
                  <a:lumMod val="75000"/>
                </a:schemeClr>
              </a:solidFill>
              <a:effectLst/>
              <a:latin typeface="+mn-lt"/>
              <a:ea typeface="+mn-ea"/>
              <a:cs typeface="+mn-cs"/>
            </a:rPr>
            <a:t>___________________________________________________________________________________________________________________________</a:t>
          </a:r>
        </a:p>
        <a:p>
          <a:pPr marL="0" marR="0" lvl="0" indent="0" defTabSz="914400" eaLnBrk="1" fontAlgn="auto" latinLnBrk="0" hangingPunct="1">
            <a:lnSpc>
              <a:spcPct val="100000"/>
            </a:lnSpc>
            <a:spcBef>
              <a:spcPts val="0"/>
            </a:spcBef>
            <a:spcAft>
              <a:spcPts val="0"/>
            </a:spcAft>
            <a:buClrTx/>
            <a:buSzTx/>
            <a:buFontTx/>
            <a:buNone/>
            <a:tabLst/>
            <a:defRPr/>
          </a:pPr>
          <a:endParaRPr lang="pt-PT" sz="1400" b="1">
            <a:solidFill>
              <a:schemeClr val="accent1">
                <a:lumMod val="75000"/>
              </a:schemeClr>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PT" sz="1400" b="1">
              <a:solidFill>
                <a:schemeClr val="accent1">
                  <a:lumMod val="75000"/>
                </a:schemeClr>
              </a:solidFill>
              <a:effectLst/>
              <a:latin typeface="+mn-lt"/>
              <a:ea typeface="+mn-ea"/>
              <a:cs typeface="+mn-cs"/>
            </a:rPr>
            <a:t>PARA</a:t>
          </a:r>
          <a:r>
            <a:rPr lang="pt-PT" sz="1400" b="1" baseline="0">
              <a:solidFill>
                <a:schemeClr val="accent1">
                  <a:lumMod val="75000"/>
                </a:schemeClr>
              </a:solidFill>
              <a:effectLst/>
              <a:latin typeface="+mn-lt"/>
              <a:ea typeface="+mn-ea"/>
              <a:cs typeface="+mn-cs"/>
            </a:rPr>
            <a:t> ESTIMAR CUSTO-BENEFÍCIO: </a:t>
          </a:r>
        </a:p>
        <a:p>
          <a:pPr marL="0" marR="0" lvl="0" indent="0" defTabSz="914400" eaLnBrk="1" fontAlgn="auto" latinLnBrk="0" hangingPunct="1">
            <a:lnSpc>
              <a:spcPct val="100000"/>
            </a:lnSpc>
            <a:spcBef>
              <a:spcPts val="0"/>
            </a:spcBef>
            <a:spcAft>
              <a:spcPts val="0"/>
            </a:spcAft>
            <a:buClrTx/>
            <a:buSzTx/>
            <a:buFontTx/>
            <a:buNone/>
            <a:tabLst/>
            <a:defRPr/>
          </a:pPr>
          <a:r>
            <a:rPr lang="pt-PT" sz="1400" b="1" i="0">
              <a:solidFill>
                <a:schemeClr val="dk1"/>
              </a:solidFill>
              <a:effectLst/>
              <a:latin typeface="+mn-lt"/>
              <a:ea typeface="+mn-ea"/>
              <a:cs typeface="+mn-cs"/>
            </a:rPr>
            <a:t>Inserir dados em </a:t>
          </a:r>
          <a:r>
            <a:rPr lang="pt-PT" sz="1400" b="1" i="0">
              <a:solidFill>
                <a:schemeClr val="accent5">
                  <a:lumMod val="75000"/>
                </a:schemeClr>
              </a:solidFill>
              <a:effectLst/>
              <a:latin typeface="+mn-lt"/>
              <a:ea typeface="+mn-ea"/>
              <a:cs typeface="+mn-cs"/>
            </a:rPr>
            <a:t>Custo-benefício</a:t>
          </a:r>
          <a:r>
            <a:rPr lang="pt-PT" sz="1400" b="1">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pt-PT" sz="1200" b="1">
              <a:solidFill>
                <a:schemeClr val="accent1">
                  <a:lumMod val="75000"/>
                </a:schemeClr>
              </a:solidFill>
              <a:effectLst/>
              <a:latin typeface="+mn-lt"/>
              <a:ea typeface="+mn-ea"/>
              <a:cs typeface="+mn-cs"/>
            </a:rPr>
            <a:t>         1. </a:t>
          </a:r>
          <a:r>
            <a:rPr lang="pt-PT" sz="1200">
              <a:solidFill>
                <a:schemeClr val="dk1"/>
              </a:solidFill>
              <a:effectLst/>
              <a:latin typeface="+mn-lt"/>
              <a:ea typeface="+mn-ea"/>
              <a:cs typeface="+mn-cs"/>
            </a:rPr>
            <a:t>Para cada área de intervenção, inserir</a:t>
          </a:r>
          <a:r>
            <a:rPr lang="pt-PT" sz="1200" baseline="0">
              <a:solidFill>
                <a:schemeClr val="dk1"/>
              </a:solidFill>
              <a:effectLst/>
              <a:latin typeface="+mn-lt"/>
              <a:ea typeface="+mn-ea"/>
              <a:cs typeface="+mn-cs"/>
            </a:rPr>
            <a:t> os custos (em dobras) de implementação, manutenção e exploração associados aos recursos humanos, financeiros e outros. As células são opcionais, no entanto a análise de custo será tanto mais completa quanto maior o detalhe da informação inserida.</a:t>
          </a:r>
        </a:p>
        <a:p>
          <a:pPr marL="0" marR="0" lvl="0" indent="0" defTabSz="914400" eaLnBrk="1" fontAlgn="auto" latinLnBrk="0" hangingPunct="1">
            <a:lnSpc>
              <a:spcPct val="100000"/>
            </a:lnSpc>
            <a:spcBef>
              <a:spcPts val="0"/>
            </a:spcBef>
            <a:spcAft>
              <a:spcPts val="0"/>
            </a:spcAft>
            <a:buClrTx/>
            <a:buSzTx/>
            <a:buFontTx/>
            <a:buNone/>
            <a:tabLst/>
            <a:defRPr/>
          </a:pPr>
          <a:r>
            <a:rPr lang="pt-PT" sz="1200" b="1">
              <a:solidFill>
                <a:schemeClr val="accent1">
                  <a:lumMod val="75000"/>
                </a:schemeClr>
              </a:solidFill>
              <a:effectLst/>
              <a:latin typeface="+mn-lt"/>
              <a:ea typeface="+mn-ea"/>
              <a:cs typeface="+mn-cs"/>
            </a:rPr>
            <a:t>         2. </a:t>
          </a:r>
          <a:r>
            <a:rPr lang="pt-PT" sz="1200">
              <a:solidFill>
                <a:schemeClr val="dk1"/>
              </a:solidFill>
              <a:effectLst/>
              <a:latin typeface="+mn-lt"/>
              <a:ea typeface="+mn-ea"/>
              <a:cs typeface="+mn-cs"/>
            </a:rPr>
            <a:t>Para cada área de intervenção, inserir</a:t>
          </a:r>
          <a:r>
            <a:rPr lang="pt-PT" sz="1200" baseline="0">
              <a:solidFill>
                <a:schemeClr val="dk1"/>
              </a:solidFill>
              <a:effectLst/>
              <a:latin typeface="+mn-lt"/>
              <a:ea typeface="+mn-ea"/>
              <a:cs typeface="+mn-cs"/>
            </a:rPr>
            <a:t> os benefícios (em dobras) esperados das atividades de restauração associados ao sequestro de carbono, produção agrícola/frutífera e de madeira. As células são opcionais, no entanto a análise de benefícios será tanto mais completa quanto maior o detalhe da informação inserida. </a:t>
          </a:r>
        </a:p>
        <a:p>
          <a:pPr marL="0" marR="0" lvl="0" indent="0" defTabSz="914400" eaLnBrk="1" fontAlgn="auto" latinLnBrk="0" hangingPunct="1">
            <a:lnSpc>
              <a:spcPct val="100000"/>
            </a:lnSpc>
            <a:spcBef>
              <a:spcPts val="0"/>
            </a:spcBef>
            <a:spcAft>
              <a:spcPts val="0"/>
            </a:spcAft>
            <a:buClrTx/>
            <a:buSzTx/>
            <a:buFontTx/>
            <a:buNone/>
            <a:tabLst/>
            <a:defRPr/>
          </a:pPr>
          <a:endParaRPr lang="pt-PT" sz="1400" baseline="0">
            <a:solidFill>
              <a:schemeClr val="dk1"/>
            </a:solidFill>
            <a:effectLst/>
            <a:latin typeface="+mn-lt"/>
            <a:ea typeface="+mn-ea"/>
            <a:cs typeface="+mn-cs"/>
          </a:endParaRPr>
        </a:p>
        <a:p>
          <a:r>
            <a:rPr lang="pt-PT" sz="1400" b="1" baseline="0">
              <a:solidFill>
                <a:schemeClr val="accent1">
                  <a:lumMod val="75000"/>
                </a:schemeClr>
              </a:solidFill>
              <a:effectLst/>
              <a:latin typeface="+mn-lt"/>
              <a:ea typeface="+mn-ea"/>
              <a:cs typeface="+mn-cs"/>
            </a:rPr>
            <a:t>RESULTADOS: CUSTO-BENEFÍCIO</a:t>
          </a:r>
        </a:p>
        <a:p>
          <a:r>
            <a:rPr lang="en-GB" sz="1200">
              <a:solidFill>
                <a:schemeClr val="dk1"/>
              </a:solidFill>
              <a:effectLst/>
              <a:latin typeface="+mn-lt"/>
              <a:ea typeface="+mn-ea"/>
              <a:cs typeface="+mn-cs"/>
            </a:rPr>
            <a:t>A folha </a:t>
          </a:r>
          <a:r>
            <a:rPr lang="en-GB" sz="1200" b="1">
              <a:solidFill>
                <a:schemeClr val="dk1"/>
              </a:solidFill>
              <a:effectLst/>
              <a:latin typeface="+mn-lt"/>
              <a:ea typeface="+mn-ea"/>
              <a:cs typeface="+mn-cs"/>
            </a:rPr>
            <a:t>Análise Financeira </a:t>
          </a:r>
          <a:r>
            <a:rPr lang="en-GB" sz="1200" baseline="0">
              <a:solidFill>
                <a:schemeClr val="dk1"/>
              </a:solidFill>
              <a:effectLst/>
              <a:latin typeface="+mn-lt"/>
              <a:ea typeface="+mn-ea"/>
              <a:cs typeface="+mn-cs"/>
            </a:rPr>
            <a:t>permite visualizar o custo e benefício total obtido pelas atividades </a:t>
          </a:r>
          <a:r>
            <a:rPr lang="en-GB" sz="1200">
              <a:solidFill>
                <a:schemeClr val="dk1"/>
              </a:solidFill>
              <a:effectLst/>
              <a:latin typeface="+mn-lt"/>
              <a:ea typeface="+mn-ea"/>
              <a:cs typeface="+mn-cs"/>
            </a:rPr>
            <a:t>de restauração</a:t>
          </a:r>
          <a:r>
            <a:rPr lang="en-GB" sz="1200" baseline="0">
              <a:solidFill>
                <a:schemeClr val="dk1"/>
              </a:solidFill>
              <a:effectLst/>
              <a:latin typeface="+mn-lt"/>
              <a:ea typeface="+mn-ea"/>
              <a:cs typeface="+mn-cs"/>
            </a:rPr>
            <a:t> </a:t>
          </a:r>
          <a:r>
            <a:rPr lang="en-GB" sz="1200">
              <a:solidFill>
                <a:schemeClr val="dk1"/>
              </a:solidFill>
              <a:effectLst/>
              <a:latin typeface="+mn-lt"/>
              <a:ea typeface="+mn-ea"/>
              <a:cs typeface="+mn-cs"/>
            </a:rPr>
            <a:t>consideradas em cada área.</a:t>
          </a:r>
          <a:r>
            <a:rPr lang="en-GB" sz="1200" baseline="0">
              <a:solidFill>
                <a:schemeClr val="dk1"/>
              </a:solidFill>
              <a:effectLst/>
              <a:latin typeface="+mn-lt"/>
              <a:ea typeface="+mn-ea"/>
              <a:cs typeface="+mn-cs"/>
            </a:rPr>
            <a:t> Mostra , também, o </a:t>
          </a:r>
          <a:r>
            <a:rPr lang="en-GB" sz="1200">
              <a:solidFill>
                <a:schemeClr val="dk1"/>
              </a:solidFill>
              <a:effectLst/>
              <a:latin typeface="+mn-lt"/>
              <a:ea typeface="+mn-ea"/>
              <a:cs typeface="+mn-cs"/>
            </a:rPr>
            <a:t>resultado líquido total agregado.</a:t>
          </a:r>
        </a:p>
        <a:p>
          <a:r>
            <a:rPr lang="pt-PT" sz="1400">
              <a:solidFill>
                <a:schemeClr val="accent1">
                  <a:lumMod val="75000"/>
                </a:schemeClr>
              </a:solidFill>
              <a:effectLst/>
            </a:rPr>
            <a:t>___________________________________________________________________________________________________________________________</a:t>
          </a:r>
        </a:p>
        <a:p>
          <a:pPr marL="0" marR="0" lvl="0" indent="0" defTabSz="914400" eaLnBrk="1" fontAlgn="auto" latinLnBrk="0" hangingPunct="1">
            <a:lnSpc>
              <a:spcPct val="100000"/>
            </a:lnSpc>
            <a:spcBef>
              <a:spcPts val="0"/>
            </a:spcBef>
            <a:spcAft>
              <a:spcPts val="0"/>
            </a:spcAft>
            <a:buClrTx/>
            <a:buSzTx/>
            <a:buFontTx/>
            <a:buNone/>
            <a:tabLst/>
            <a:defRPr/>
          </a:pPr>
          <a:r>
            <a:rPr lang="pt-PT" sz="1200" baseline="0">
              <a:solidFill>
                <a:schemeClr val="dk1"/>
              </a:solidFill>
              <a:effectLst/>
              <a:latin typeface="+mn-lt"/>
              <a:ea typeface="+mn-ea"/>
              <a:cs typeface="+mn-cs"/>
            </a:rPr>
            <a:t> </a:t>
          </a:r>
          <a:endParaRPr lang="en-GB" sz="1400" b="1" i="1" baseline="0">
            <a:solidFill>
              <a:schemeClr val="accent1">
                <a:lumMod val="75000"/>
              </a:schemeClr>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200" b="1">
              <a:solidFill>
                <a:schemeClr val="accent1">
                  <a:lumMod val="75000"/>
                </a:schemeClr>
              </a:solidFill>
              <a:effectLst/>
              <a:latin typeface="+mn-lt"/>
              <a:ea typeface="+mn-ea"/>
              <a:cs typeface="+mn-cs"/>
            </a:rPr>
            <a:t>Contactos</a:t>
          </a:r>
          <a:endParaRPr lang="en-GB" sz="1200" b="1" baseline="0">
            <a:solidFill>
              <a:schemeClr val="accent1">
                <a:lumMod val="75000"/>
              </a:schemeClr>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200" b="0" baseline="0">
              <a:solidFill>
                <a:schemeClr val="accent1">
                  <a:lumMod val="75000"/>
                </a:schemeClr>
              </a:solidFill>
              <a:effectLst/>
              <a:latin typeface="+mn-lt"/>
              <a:ea typeface="+mn-ea"/>
              <a:cs typeface="+mn-cs"/>
            </a:rPr>
            <a:t>info@rset.eu </a:t>
          </a:r>
          <a:endParaRPr lang="pt-PT" sz="1200" b="0">
            <a:solidFill>
              <a:schemeClr val="accent1">
                <a:lumMod val="75000"/>
              </a:schemeClr>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xdr:colOff>
      <xdr:row>3</xdr:row>
      <xdr:rowOff>85725</xdr:rowOff>
    </xdr:from>
    <xdr:to>
      <xdr:col>15</xdr:col>
      <xdr:colOff>0</xdr:colOff>
      <xdr:row>10</xdr:row>
      <xdr:rowOff>95534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056689" y="781761"/>
          <a:ext cx="15337383" cy="1251755"/>
        </a:xfrm>
        <a:prstGeom prst="rect">
          <a:avLst/>
        </a:prstGeom>
        <a:solidFill>
          <a:schemeClr val="bg1">
            <a:lumMod val="9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PT" sz="1100" b="1"/>
            <a:t>Principais</a:t>
          </a:r>
          <a:r>
            <a:rPr lang="pt-PT" sz="1100" b="1" baseline="0"/>
            <a:t> pressupostos realizados na formulação das taxas de sequestro de CO</a:t>
          </a:r>
          <a:r>
            <a:rPr lang="pt-PT" sz="1100" b="1" baseline="-25000"/>
            <a:t>2</a:t>
          </a:r>
          <a:r>
            <a:rPr lang="pt-PT" sz="1100" b="1" baseline="0"/>
            <a:t>:</a:t>
          </a:r>
        </a:p>
        <a:p>
          <a:r>
            <a:rPr lang="pt-PT" sz="900">
              <a:solidFill>
                <a:schemeClr val="dk1"/>
              </a:solidFill>
              <a:effectLst/>
              <a:latin typeface="+mn-lt"/>
              <a:ea typeface="+mn-ea"/>
              <a:cs typeface="+mn-cs"/>
            </a:rPr>
            <a:t>&gt; O cálculo leva em consideração a biomassa viva acima-do-solo (AGB) e abaixo-do-solo (BGB);</a:t>
          </a:r>
        </a:p>
        <a:p>
          <a:r>
            <a:rPr lang="pt-PT" sz="900">
              <a:solidFill>
                <a:schemeClr val="dk1"/>
              </a:solidFill>
              <a:effectLst/>
              <a:latin typeface="+mn-lt"/>
              <a:ea typeface="+mn-ea"/>
              <a:cs typeface="+mn-cs"/>
            </a:rPr>
            <a:t>&gt; O </a:t>
          </a:r>
          <a:r>
            <a:rPr lang="pt-PT" sz="900" i="1">
              <a:solidFill>
                <a:schemeClr val="dk1"/>
              </a:solidFill>
              <a:effectLst/>
              <a:latin typeface="+mn-lt"/>
              <a:ea typeface="+mn-ea"/>
              <a:cs typeface="+mn-cs"/>
            </a:rPr>
            <a:t>stock</a:t>
          </a:r>
          <a:r>
            <a:rPr lang="pt-PT" sz="900">
              <a:solidFill>
                <a:schemeClr val="dk1"/>
              </a:solidFill>
              <a:effectLst/>
              <a:latin typeface="+mn-lt"/>
              <a:ea typeface="+mn-ea"/>
              <a:cs typeface="+mn-cs"/>
            </a:rPr>
            <a:t> de carbono no solo, madeira morta e produtos é conservadoramente excluído da análise;</a:t>
          </a:r>
        </a:p>
        <a:p>
          <a:r>
            <a:rPr lang="pt-PT" sz="900">
              <a:solidFill>
                <a:schemeClr val="dk1"/>
              </a:solidFill>
              <a:effectLst/>
              <a:latin typeface="+mn-lt"/>
              <a:ea typeface="+mn-ea"/>
              <a:cs typeface="+mn-cs"/>
            </a:rPr>
            <a:t>&gt; A estimativa é linear e considera o sequestro médio anual a partir das informações da área total de intervenção e duração do projeto;</a:t>
          </a:r>
        </a:p>
        <a:p>
          <a:r>
            <a:rPr lang="pt-PT" sz="900">
              <a:solidFill>
                <a:schemeClr val="dk1"/>
              </a:solidFill>
              <a:effectLst/>
              <a:latin typeface="+mn-lt"/>
              <a:ea typeface="+mn-ea"/>
              <a:cs typeface="+mn-cs"/>
            </a:rPr>
            <a:t>&gt; Não são consideradas eventuais emissões por transferência de atividades;	</a:t>
          </a:r>
        </a:p>
        <a:p>
          <a:r>
            <a:rPr lang="pt-PT" sz="900">
              <a:solidFill>
                <a:schemeClr val="dk1"/>
              </a:solidFill>
              <a:effectLst/>
              <a:latin typeface="+mn-lt"/>
              <a:ea typeface="+mn-ea"/>
              <a:cs typeface="+mn-cs"/>
            </a:rPr>
            <a:t>&gt;</a:t>
          </a:r>
          <a:r>
            <a:rPr lang="pt-PT" sz="900" baseline="0">
              <a:solidFill>
                <a:schemeClr val="dk1"/>
              </a:solidFill>
              <a:effectLst/>
              <a:latin typeface="+mn-lt"/>
              <a:ea typeface="+mn-ea"/>
              <a:cs typeface="+mn-cs"/>
            </a:rPr>
            <a:t> O</a:t>
          </a:r>
          <a:r>
            <a:rPr lang="pt-PT" sz="900">
              <a:solidFill>
                <a:schemeClr val="dk1"/>
              </a:solidFill>
              <a:effectLst/>
              <a:latin typeface="+mn-lt"/>
              <a:ea typeface="+mn-ea"/>
              <a:cs typeface="+mn-cs"/>
            </a:rPr>
            <a:t>s resultados refletem sequestro bruto e não levam em consideração quaisquer emissões associadas;</a:t>
          </a:r>
        </a:p>
        <a:p>
          <a:r>
            <a:rPr lang="pt-PT" sz="900">
              <a:solidFill>
                <a:schemeClr val="dk1"/>
              </a:solidFill>
              <a:effectLst/>
              <a:latin typeface="+mn-lt"/>
              <a:ea typeface="+mn-ea"/>
              <a:cs typeface="+mn-cs"/>
            </a:rPr>
            <a:t>&gt; Não são realizadas quantificação de incertezas;</a:t>
          </a:r>
        </a:p>
        <a:p>
          <a:r>
            <a:rPr lang="pt-PT" sz="900">
              <a:solidFill>
                <a:schemeClr val="dk1"/>
              </a:solidFill>
              <a:effectLst/>
              <a:latin typeface="+mn-lt"/>
              <a:ea typeface="+mn-ea"/>
              <a:cs typeface="+mn-cs"/>
            </a:rPr>
            <a:t>&gt;</a:t>
          </a:r>
          <a:r>
            <a:rPr lang="pt-PT" sz="900" baseline="0">
              <a:solidFill>
                <a:schemeClr val="dk1"/>
              </a:solidFill>
              <a:effectLst/>
              <a:latin typeface="+mn-lt"/>
              <a:ea typeface="+mn-ea"/>
              <a:cs typeface="+mn-cs"/>
            </a:rPr>
            <a:t> Considera-se que a vegetação no período do projeto atinge a maturidade 35 anos após a plantação, a partir do qual deixa de haver sequestro de carbono.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129654</xdr:colOff>
      <xdr:row>1</xdr:row>
      <xdr:rowOff>98425</xdr:rowOff>
    </xdr:from>
    <xdr:to>
      <xdr:col>54</xdr:col>
      <xdr:colOff>141293</xdr:colOff>
      <xdr:row>22</xdr:row>
      <xdr:rowOff>34926</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228600</xdr:colOff>
      <xdr:row>23</xdr:row>
      <xdr:rowOff>24959</xdr:rowOff>
    </xdr:from>
    <xdr:to>
      <xdr:col>54</xdr:col>
      <xdr:colOff>143225</xdr:colOff>
      <xdr:row>43</xdr:row>
      <xdr:rowOff>132910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232011</xdr:colOff>
      <xdr:row>44</xdr:row>
      <xdr:rowOff>122943</xdr:rowOff>
    </xdr:from>
    <xdr:to>
      <xdr:col>54</xdr:col>
      <xdr:colOff>184244</xdr:colOff>
      <xdr:row>59</xdr:row>
      <xdr:rowOff>427744</xdr:rowOff>
    </xdr:to>
    <xdr:graphicFrame macro="">
      <xdr:nvGraphicFramePr>
        <xdr:cNvPr id="18" name="Chart 17">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238836</xdr:colOff>
      <xdr:row>60</xdr:row>
      <xdr:rowOff>74877</xdr:rowOff>
    </xdr:from>
    <xdr:to>
      <xdr:col>54</xdr:col>
      <xdr:colOff>143225</xdr:colOff>
      <xdr:row>77</xdr:row>
      <xdr:rowOff>137319</xdr:rowOff>
    </xdr:to>
    <xdr:graphicFrame macro="">
      <xdr:nvGraphicFramePr>
        <xdr:cNvPr id="22" name="Chart 21">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685800</xdr:colOff>
      <xdr:row>91</xdr:row>
      <xdr:rowOff>5197</xdr:rowOff>
    </xdr:from>
    <xdr:to>
      <xdr:col>22</xdr:col>
      <xdr:colOff>133350</xdr:colOff>
      <xdr:row>105</xdr:row>
      <xdr:rowOff>81397</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403746</xdr:colOff>
      <xdr:row>89</xdr:row>
      <xdr:rowOff>448103</xdr:rowOff>
    </xdr:from>
    <xdr:to>
      <xdr:col>1</xdr:col>
      <xdr:colOff>727596</xdr:colOff>
      <xdr:row>104</xdr:row>
      <xdr:rowOff>87859</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rot="16200000">
          <a:off x="-353610" y="20198593"/>
          <a:ext cx="265742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pt-PT" sz="1400" b="1" i="0" u="none" strike="noStrike" kern="1200" cap="none" spc="10" normalizeH="0" baseline="0">
              <a:solidFill>
                <a:schemeClr val="accent1">
                  <a:lumMod val="75000"/>
                </a:schemeClr>
              </a:solidFill>
              <a:latin typeface="Calibri" panose="020F0502020204030204" pitchFamily="34" charset="0"/>
              <a:ea typeface="+mn-ea"/>
              <a:cs typeface="Calibri" panose="020F0502020204030204" pitchFamily="34" charset="0"/>
            </a:rPr>
            <a:t>∆ </a:t>
          </a:r>
          <a:r>
            <a:rPr lang="pt-PT" sz="1600" b="1" i="0" u="none" strike="noStrike" kern="1200" cap="none" spc="10" normalizeH="0" baseline="-25000">
              <a:solidFill>
                <a:schemeClr val="accent1">
                  <a:lumMod val="75000"/>
                </a:schemeClr>
              </a:solidFill>
              <a:latin typeface="Calibri" panose="020F0502020204030204" pitchFamily="34" charset="0"/>
              <a:ea typeface="+mn-ea"/>
              <a:cs typeface="Calibri" panose="020F0502020204030204" pitchFamily="34" charset="0"/>
            </a:rPr>
            <a:t>SEQUESTRO ACUMULADO DE CO2e </a:t>
          </a:r>
          <a:r>
            <a:rPr lang="pt-PT" sz="1600" b="0" i="0" u="none" strike="noStrike" kern="1200" cap="none" spc="10" normalizeH="0" baseline="-25000">
              <a:solidFill>
                <a:schemeClr val="accent1">
                  <a:lumMod val="75000"/>
                </a:schemeClr>
              </a:solidFill>
              <a:latin typeface="Calibri" panose="020F0502020204030204" pitchFamily="34" charset="0"/>
              <a:ea typeface="+mn-ea"/>
              <a:cs typeface="Calibri" panose="020F0502020204030204" pitchFamily="34" charset="0"/>
            </a:rPr>
            <a:t>(tCO2e) </a:t>
          </a:r>
        </a:p>
        <a:p>
          <a:endParaRPr lang="pt-PT" sz="1100" b="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39</xdr:col>
      <xdr:colOff>630238</xdr:colOff>
      <xdr:row>6</xdr:row>
      <xdr:rowOff>87290</xdr:rowOff>
    </xdr:from>
    <xdr:to>
      <xdr:col>55</xdr:col>
      <xdr:colOff>23804</xdr:colOff>
      <xdr:row>49</xdr:row>
      <xdr:rowOff>134892</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anco%20W129de%20Dado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co W129de Dado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C1:C4"/>
  <sheetViews>
    <sheetView showGridLines="0" zoomScale="85" zoomScaleNormal="85" workbookViewId="0">
      <pane ySplit="4" topLeftCell="A20" activePane="bottomLeft" state="frozen"/>
      <selection pane="bottomLeft" activeCell="Q14" sqref="Q14"/>
    </sheetView>
  </sheetViews>
  <sheetFormatPr defaultColWidth="9.109375" defaultRowHeight="14.4" x14ac:dyDescent="0.3"/>
  <cols>
    <col min="1" max="1" width="9.109375" style="156" customWidth="1"/>
    <col min="2" max="2" width="25" style="156" customWidth="1"/>
    <col min="3" max="16384" width="9.109375" style="156"/>
  </cols>
  <sheetData>
    <row r="1" spans="3:3" s="157" customFormat="1" x14ac:dyDescent="0.3"/>
    <row r="2" spans="3:3" s="157" customFormat="1" ht="23.4" x14ac:dyDescent="0.45">
      <c r="C2" s="170" t="s">
        <v>63</v>
      </c>
    </row>
    <row r="3" spans="3:3" s="157" customFormat="1" ht="21" x14ac:dyDescent="0.4">
      <c r="C3" s="169" t="s">
        <v>64</v>
      </c>
    </row>
    <row r="4" spans="3:3" s="171" customFormat="1" x14ac:dyDescent="0.3"/>
  </sheetData>
  <sheetProtection algorithmName="SHA-512" hashValue="1JQtq88ozUpS6va9HEsvH5phwqW0IU01drCORz+YmtSqpoMpAw/PIAkLlgiufBb86HOODoDHEFH/eCIrYRvCBQ==" saltValue="77I0x74o/15ULWKoFyOudQ==" spinCount="100000" sheet="1" objects="1" scenarios="1"/>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tabColor theme="9"/>
  </sheetPr>
  <dimension ref="B1:O213"/>
  <sheetViews>
    <sheetView showGridLines="0" zoomScaleNormal="100" zoomScaleSheetLayoutView="100" workbookViewId="0">
      <pane ySplit="1" topLeftCell="A8" activePane="bottomLeft" state="frozen"/>
      <selection pane="bottomLeft" activeCell="J17" sqref="J17"/>
    </sheetView>
  </sheetViews>
  <sheetFormatPr defaultColWidth="8.88671875" defaultRowHeight="14.4" x14ac:dyDescent="0.3"/>
  <cols>
    <col min="1" max="1" width="8.88671875" style="2" customWidth="1"/>
    <col min="2" max="2" width="7.77734375" style="2" bestFit="1" customWidth="1"/>
    <col min="3" max="3" width="13.44140625" style="2" bestFit="1" customWidth="1"/>
    <col min="4" max="4" width="19.77734375" style="2" bestFit="1" customWidth="1"/>
    <col min="5" max="5" width="22.5546875" style="2" bestFit="1" customWidth="1"/>
    <col min="6" max="6" width="22.5546875" style="2" customWidth="1"/>
    <col min="7" max="7" width="21.21875" style="2" customWidth="1"/>
    <col min="8" max="8" width="22.44140625" style="2" customWidth="1"/>
    <col min="9" max="9" width="14.21875" style="2" bestFit="1" customWidth="1"/>
    <col min="10" max="10" width="13.88671875" style="2" bestFit="1" customWidth="1"/>
    <col min="11" max="11" width="20.109375" style="2" bestFit="1" customWidth="1"/>
    <col min="12" max="12" width="13.88671875" style="2" bestFit="1" customWidth="1"/>
    <col min="13" max="13" width="20.109375" style="2" bestFit="1" customWidth="1"/>
    <col min="14" max="14" width="13.88671875" style="2" bestFit="1" customWidth="1"/>
    <col min="15" max="15" width="20.109375" style="2" bestFit="1" customWidth="1"/>
    <col min="16" max="16" width="28.109375" style="2" customWidth="1"/>
    <col min="17" max="16384" width="8.88671875" style="2"/>
  </cols>
  <sheetData>
    <row r="1" spans="2:15" s="157" customFormat="1" ht="19.95" customHeight="1" x14ac:dyDescent="0.3">
      <c r="B1" s="381" t="s">
        <v>63</v>
      </c>
      <c r="C1" s="381"/>
      <c r="D1" s="172" t="s">
        <v>64</v>
      </c>
    </row>
    <row r="2" spans="2:15" ht="15" thickBot="1" x14ac:dyDescent="0.35"/>
    <row r="3" spans="2:15" ht="20.399999999999999" customHeight="1" thickBot="1" x14ac:dyDescent="0.35">
      <c r="B3" s="391" t="s">
        <v>16</v>
      </c>
      <c r="C3" s="392"/>
      <c r="D3" s="393"/>
      <c r="E3" s="393"/>
      <c r="F3" s="393"/>
      <c r="G3" s="393"/>
      <c r="H3" s="393"/>
      <c r="I3" s="393"/>
      <c r="J3" s="393"/>
      <c r="K3" s="393"/>
      <c r="L3" s="393"/>
      <c r="M3" s="393"/>
      <c r="N3" s="393"/>
      <c r="O3" s="393"/>
    </row>
    <row r="4" spans="2:15" x14ac:dyDescent="0.3">
      <c r="B4" s="85" t="s">
        <v>50</v>
      </c>
      <c r="C4" s="3"/>
    </row>
    <row r="5" spans="2:15" x14ac:dyDescent="0.3">
      <c r="B5" s="37"/>
      <c r="C5" s="84" t="s">
        <v>48</v>
      </c>
      <c r="D5" s="83"/>
    </row>
    <row r="6" spans="2:15" x14ac:dyDescent="0.3">
      <c r="B6" s="195"/>
      <c r="C6" s="84" t="s">
        <v>51</v>
      </c>
      <c r="D6" s="83"/>
    </row>
    <row r="7" spans="2:15" x14ac:dyDescent="0.3">
      <c r="B7" s="302"/>
      <c r="C7" s="84" t="s">
        <v>135</v>
      </c>
      <c r="D7" s="83"/>
    </row>
    <row r="8" spans="2:15" x14ac:dyDescent="0.3">
      <c r="B8" s="155"/>
      <c r="C8" s="84"/>
      <c r="D8" s="83"/>
    </row>
    <row r="9" spans="2:15" x14ac:dyDescent="0.3">
      <c r="B9" s="155"/>
      <c r="C9" s="84"/>
      <c r="D9" s="83"/>
    </row>
    <row r="10" spans="2:15" x14ac:dyDescent="0.3">
      <c r="B10" s="155"/>
      <c r="C10" s="84"/>
      <c r="D10" s="83"/>
    </row>
    <row r="11" spans="2:15" ht="15" thickBot="1" x14ac:dyDescent="0.35"/>
    <row r="12" spans="2:15" s="378" customFormat="1" ht="14.1" customHeight="1" x14ac:dyDescent="0.3">
      <c r="B12" s="394" t="s">
        <v>14</v>
      </c>
      <c r="C12" s="399" t="s">
        <v>43</v>
      </c>
      <c r="D12" s="396" t="s">
        <v>18</v>
      </c>
      <c r="E12" s="396" t="s">
        <v>23</v>
      </c>
      <c r="F12" s="396" t="s">
        <v>19</v>
      </c>
      <c r="G12" s="403" t="s">
        <v>37</v>
      </c>
      <c r="H12" s="403" t="s">
        <v>13</v>
      </c>
      <c r="I12" s="396" t="s">
        <v>20</v>
      </c>
      <c r="J12" s="401" t="s">
        <v>8</v>
      </c>
      <c r="K12" s="402"/>
      <c r="L12" s="401" t="s">
        <v>9</v>
      </c>
      <c r="M12" s="402"/>
      <c r="N12" s="401" t="s">
        <v>10</v>
      </c>
      <c r="O12" s="402"/>
    </row>
    <row r="13" spans="2:15" s="378" customFormat="1" ht="15" thickBot="1" x14ac:dyDescent="0.35">
      <c r="B13" s="395"/>
      <c r="C13" s="400"/>
      <c r="D13" s="397"/>
      <c r="E13" s="398"/>
      <c r="F13" s="397"/>
      <c r="G13" s="404"/>
      <c r="H13" s="404"/>
      <c r="I13" s="397"/>
      <c r="J13" s="379" t="s">
        <v>17</v>
      </c>
      <c r="K13" s="379" t="s">
        <v>7</v>
      </c>
      <c r="L13" s="379" t="s">
        <v>17</v>
      </c>
      <c r="M13" s="379" t="s">
        <v>7</v>
      </c>
      <c r="N13" s="379" t="s">
        <v>17</v>
      </c>
      <c r="O13" s="379" t="s">
        <v>7</v>
      </c>
    </row>
    <row r="14" spans="2:15" s="380" customFormat="1" ht="26.85" customHeight="1" x14ac:dyDescent="0.3">
      <c r="B14" s="382" t="s">
        <v>150</v>
      </c>
      <c r="C14" s="385">
        <v>6450</v>
      </c>
      <c r="D14" s="388" t="s">
        <v>86</v>
      </c>
      <c r="E14" s="349" t="s">
        <v>151</v>
      </c>
      <c r="F14" s="350" t="s">
        <v>22</v>
      </c>
      <c r="G14" s="351">
        <v>100</v>
      </c>
      <c r="H14" s="352"/>
      <c r="I14" s="353"/>
      <c r="J14" s="353"/>
      <c r="K14" s="353"/>
      <c r="L14" s="353"/>
      <c r="M14" s="353"/>
      <c r="N14" s="353"/>
      <c r="O14" s="354"/>
    </row>
    <row r="15" spans="2:15" s="380" customFormat="1" ht="26.85" customHeight="1" x14ac:dyDescent="0.3">
      <c r="B15" s="383"/>
      <c r="C15" s="386"/>
      <c r="D15" s="389"/>
      <c r="E15" s="355"/>
      <c r="F15" s="356"/>
      <c r="G15" s="357"/>
      <c r="H15" s="358"/>
      <c r="I15" s="359"/>
      <c r="J15" s="359"/>
      <c r="K15" s="360"/>
      <c r="L15" s="359"/>
      <c r="M15" s="360"/>
      <c r="N15" s="359"/>
      <c r="O15" s="361"/>
    </row>
    <row r="16" spans="2:15" s="380" customFormat="1" ht="26.85" customHeight="1" x14ac:dyDescent="0.3">
      <c r="B16" s="383"/>
      <c r="C16" s="386"/>
      <c r="D16" s="389"/>
      <c r="E16" s="362"/>
      <c r="F16" s="356"/>
      <c r="G16" s="362"/>
      <c r="H16" s="363"/>
      <c r="I16" s="364"/>
      <c r="J16" s="360"/>
      <c r="K16" s="360"/>
      <c r="L16" s="360"/>
      <c r="M16" s="360"/>
      <c r="N16" s="360"/>
      <c r="O16" s="361"/>
    </row>
    <row r="17" spans="2:15" s="380" customFormat="1" ht="26.85" customHeight="1" x14ac:dyDescent="0.3">
      <c r="B17" s="383"/>
      <c r="C17" s="386"/>
      <c r="D17" s="389"/>
      <c r="E17" s="355"/>
      <c r="F17" s="356"/>
      <c r="G17" s="362"/>
      <c r="H17" s="365"/>
      <c r="I17" s="366"/>
      <c r="J17" s="359"/>
      <c r="K17" s="360"/>
      <c r="L17" s="359"/>
      <c r="M17" s="359"/>
      <c r="N17" s="359"/>
      <c r="O17" s="367"/>
    </row>
    <row r="18" spans="2:15" s="380" customFormat="1" ht="26.85" customHeight="1" x14ac:dyDescent="0.3">
      <c r="B18" s="383"/>
      <c r="C18" s="386"/>
      <c r="D18" s="389"/>
      <c r="E18" s="355"/>
      <c r="F18" s="356"/>
      <c r="G18" s="362"/>
      <c r="H18" s="358"/>
      <c r="I18" s="368"/>
      <c r="J18" s="359"/>
      <c r="K18" s="360"/>
      <c r="L18" s="359"/>
      <c r="M18" s="359"/>
      <c r="N18" s="359"/>
      <c r="O18" s="367"/>
    </row>
    <row r="19" spans="2:15" s="380" customFormat="1" ht="26.85" customHeight="1" x14ac:dyDescent="0.3">
      <c r="B19" s="383"/>
      <c r="C19" s="386"/>
      <c r="D19" s="389"/>
      <c r="E19" s="355"/>
      <c r="F19" s="356"/>
      <c r="G19" s="362"/>
      <c r="H19" s="358"/>
      <c r="I19" s="359"/>
      <c r="J19" s="359"/>
      <c r="K19" s="360"/>
      <c r="L19" s="359"/>
      <c r="M19" s="359"/>
      <c r="N19" s="359"/>
      <c r="O19" s="367"/>
    </row>
    <row r="20" spans="2:15" s="380" customFormat="1" ht="26.85" customHeight="1" x14ac:dyDescent="0.3">
      <c r="B20" s="383"/>
      <c r="C20" s="386"/>
      <c r="D20" s="389"/>
      <c r="E20" s="355"/>
      <c r="F20" s="356"/>
      <c r="G20" s="362"/>
      <c r="H20" s="358"/>
      <c r="I20" s="359"/>
      <c r="J20" s="359"/>
      <c r="K20" s="360"/>
      <c r="L20" s="359"/>
      <c r="M20" s="359"/>
      <c r="N20" s="359"/>
      <c r="O20" s="367"/>
    </row>
    <row r="21" spans="2:15" s="380" customFormat="1" ht="26.85" customHeight="1" x14ac:dyDescent="0.3">
      <c r="B21" s="383"/>
      <c r="C21" s="386"/>
      <c r="D21" s="389"/>
      <c r="E21" s="355"/>
      <c r="F21" s="356"/>
      <c r="G21" s="362"/>
      <c r="H21" s="363"/>
      <c r="I21" s="359"/>
      <c r="J21" s="359"/>
      <c r="K21" s="360"/>
      <c r="L21" s="359"/>
      <c r="M21" s="359"/>
      <c r="N21" s="359"/>
      <c r="O21" s="367"/>
    </row>
    <row r="22" spans="2:15" s="380" customFormat="1" ht="26.85" customHeight="1" x14ac:dyDescent="0.3">
      <c r="B22" s="383"/>
      <c r="C22" s="386"/>
      <c r="D22" s="389"/>
      <c r="E22" s="355"/>
      <c r="F22" s="356"/>
      <c r="G22" s="362"/>
      <c r="H22" s="365"/>
      <c r="I22" s="359"/>
      <c r="J22" s="359"/>
      <c r="K22" s="360"/>
      <c r="L22" s="359"/>
      <c r="M22" s="359"/>
      <c r="N22" s="359"/>
      <c r="O22" s="367"/>
    </row>
    <row r="23" spans="2:15" s="380" customFormat="1" ht="26.85" customHeight="1" thickBot="1" x14ac:dyDescent="0.35">
      <c r="B23" s="384"/>
      <c r="C23" s="387"/>
      <c r="D23" s="390"/>
      <c r="E23" s="369"/>
      <c r="F23" s="369"/>
      <c r="G23" s="370"/>
      <c r="H23" s="371"/>
      <c r="I23" s="372"/>
      <c r="J23" s="372"/>
      <c r="K23" s="373"/>
      <c r="L23" s="372"/>
      <c r="M23" s="372"/>
      <c r="N23" s="372"/>
      <c r="O23" s="374"/>
    </row>
    <row r="24" spans="2:15" s="380" customFormat="1" ht="26.85" customHeight="1" x14ac:dyDescent="0.3">
      <c r="B24" s="382"/>
      <c r="C24" s="385"/>
      <c r="D24" s="388"/>
      <c r="E24" s="349"/>
      <c r="F24" s="350"/>
      <c r="G24" s="351"/>
      <c r="H24" s="352"/>
      <c r="I24" s="353"/>
      <c r="J24" s="353"/>
      <c r="K24" s="353"/>
      <c r="L24" s="353"/>
      <c r="M24" s="353"/>
      <c r="N24" s="353"/>
      <c r="O24" s="354"/>
    </row>
    <row r="25" spans="2:15" s="380" customFormat="1" ht="26.85" customHeight="1" x14ac:dyDescent="0.3">
      <c r="B25" s="383"/>
      <c r="C25" s="386"/>
      <c r="D25" s="389"/>
      <c r="E25" s="349"/>
      <c r="F25" s="356"/>
      <c r="G25" s="357"/>
      <c r="H25" s="358"/>
      <c r="I25" s="359"/>
      <c r="J25" s="359"/>
      <c r="K25" s="360"/>
      <c r="L25" s="359"/>
      <c r="M25" s="360"/>
      <c r="N25" s="359"/>
      <c r="O25" s="361"/>
    </row>
    <row r="26" spans="2:15" s="380" customFormat="1" ht="26.85" customHeight="1" x14ac:dyDescent="0.3">
      <c r="B26" s="383"/>
      <c r="C26" s="386"/>
      <c r="D26" s="389"/>
      <c r="E26" s="362"/>
      <c r="F26" s="356"/>
      <c r="G26" s="362"/>
      <c r="H26" s="363"/>
      <c r="I26" s="364"/>
      <c r="J26" s="360"/>
      <c r="K26" s="360"/>
      <c r="L26" s="360"/>
      <c r="M26" s="360"/>
      <c r="N26" s="360"/>
      <c r="O26" s="361"/>
    </row>
    <row r="27" spans="2:15" s="380" customFormat="1" ht="26.85" customHeight="1" x14ac:dyDescent="0.3">
      <c r="B27" s="383"/>
      <c r="C27" s="386"/>
      <c r="D27" s="389"/>
      <c r="E27" s="355"/>
      <c r="F27" s="356"/>
      <c r="G27" s="362"/>
      <c r="H27" s="365"/>
      <c r="I27" s="359"/>
      <c r="J27" s="359"/>
      <c r="K27" s="360"/>
      <c r="L27" s="359"/>
      <c r="M27" s="359"/>
      <c r="N27" s="359"/>
      <c r="O27" s="367"/>
    </row>
    <row r="28" spans="2:15" s="380" customFormat="1" ht="26.85" customHeight="1" x14ac:dyDescent="0.3">
      <c r="B28" s="383"/>
      <c r="C28" s="386"/>
      <c r="D28" s="389"/>
      <c r="E28" s="355"/>
      <c r="F28" s="356"/>
      <c r="G28" s="362"/>
      <c r="H28" s="358"/>
      <c r="I28" s="359"/>
      <c r="J28" s="359"/>
      <c r="K28" s="360"/>
      <c r="L28" s="359"/>
      <c r="M28" s="359"/>
      <c r="N28" s="359"/>
      <c r="O28" s="367"/>
    </row>
    <row r="29" spans="2:15" s="380" customFormat="1" ht="26.85" customHeight="1" x14ac:dyDescent="0.3">
      <c r="B29" s="383"/>
      <c r="C29" s="386"/>
      <c r="D29" s="389"/>
      <c r="E29" s="355"/>
      <c r="F29" s="356"/>
      <c r="G29" s="362"/>
      <c r="H29" s="358"/>
      <c r="I29" s="359"/>
      <c r="J29" s="359"/>
      <c r="K29" s="360"/>
      <c r="L29" s="359"/>
      <c r="M29" s="359"/>
      <c r="N29" s="359"/>
      <c r="O29" s="367"/>
    </row>
    <row r="30" spans="2:15" s="380" customFormat="1" ht="26.85" customHeight="1" x14ac:dyDescent="0.3">
      <c r="B30" s="383"/>
      <c r="C30" s="386"/>
      <c r="D30" s="389"/>
      <c r="E30" s="355"/>
      <c r="F30" s="356"/>
      <c r="G30" s="362"/>
      <c r="H30" s="358"/>
      <c r="I30" s="359"/>
      <c r="J30" s="359"/>
      <c r="K30" s="360"/>
      <c r="L30" s="359"/>
      <c r="M30" s="359"/>
      <c r="N30" s="359"/>
      <c r="O30" s="367"/>
    </row>
    <row r="31" spans="2:15" s="380" customFormat="1" ht="26.85" customHeight="1" x14ac:dyDescent="0.3">
      <c r="B31" s="383"/>
      <c r="C31" s="386"/>
      <c r="D31" s="389"/>
      <c r="E31" s="355"/>
      <c r="F31" s="356"/>
      <c r="G31" s="362"/>
      <c r="H31" s="363"/>
      <c r="I31" s="359"/>
      <c r="J31" s="359"/>
      <c r="K31" s="360"/>
      <c r="L31" s="359"/>
      <c r="M31" s="359"/>
      <c r="N31" s="359"/>
      <c r="O31" s="367"/>
    </row>
    <row r="32" spans="2:15" s="380" customFormat="1" ht="26.85" customHeight="1" x14ac:dyDescent="0.3">
      <c r="B32" s="383"/>
      <c r="C32" s="386"/>
      <c r="D32" s="389"/>
      <c r="E32" s="355"/>
      <c r="F32" s="356"/>
      <c r="G32" s="362"/>
      <c r="H32" s="365"/>
      <c r="I32" s="359"/>
      <c r="J32" s="359"/>
      <c r="K32" s="360"/>
      <c r="L32" s="359"/>
      <c r="M32" s="359"/>
      <c r="N32" s="359"/>
      <c r="O32" s="367"/>
    </row>
    <row r="33" spans="2:15" s="380" customFormat="1" ht="26.85" customHeight="1" thickBot="1" x14ac:dyDescent="0.35">
      <c r="B33" s="384"/>
      <c r="C33" s="387"/>
      <c r="D33" s="390"/>
      <c r="E33" s="369"/>
      <c r="F33" s="369"/>
      <c r="G33" s="370"/>
      <c r="H33" s="371"/>
      <c r="I33" s="372"/>
      <c r="J33" s="372"/>
      <c r="K33" s="373"/>
      <c r="L33" s="372"/>
      <c r="M33" s="372"/>
      <c r="N33" s="372"/>
      <c r="O33" s="374"/>
    </row>
    <row r="34" spans="2:15" s="380" customFormat="1" ht="26.85" customHeight="1" x14ac:dyDescent="0.3">
      <c r="B34" s="382"/>
      <c r="C34" s="385"/>
      <c r="D34" s="388"/>
      <c r="E34" s="355"/>
      <c r="F34" s="350"/>
      <c r="G34" s="351"/>
      <c r="H34" s="352"/>
      <c r="I34" s="353"/>
      <c r="J34" s="353"/>
      <c r="K34" s="353"/>
      <c r="L34" s="353"/>
      <c r="M34" s="353"/>
      <c r="N34" s="353"/>
      <c r="O34" s="354"/>
    </row>
    <row r="35" spans="2:15" s="380" customFormat="1" ht="26.85" customHeight="1" x14ac:dyDescent="0.3">
      <c r="B35" s="383"/>
      <c r="C35" s="386"/>
      <c r="D35" s="389"/>
      <c r="E35" s="349"/>
      <c r="F35" s="356"/>
      <c r="G35" s="357"/>
      <c r="H35" s="358"/>
      <c r="I35" s="359"/>
      <c r="J35" s="359"/>
      <c r="K35" s="360"/>
      <c r="L35" s="359"/>
      <c r="M35" s="360"/>
      <c r="N35" s="359"/>
      <c r="O35" s="361"/>
    </row>
    <row r="36" spans="2:15" s="380" customFormat="1" ht="26.85" customHeight="1" x14ac:dyDescent="0.3">
      <c r="B36" s="383"/>
      <c r="C36" s="386"/>
      <c r="D36" s="389"/>
      <c r="E36" s="362"/>
      <c r="F36" s="356"/>
      <c r="G36" s="362"/>
      <c r="H36" s="363"/>
      <c r="I36" s="364"/>
      <c r="J36" s="360"/>
      <c r="K36" s="360"/>
      <c r="L36" s="360"/>
      <c r="M36" s="360"/>
      <c r="N36" s="360"/>
      <c r="O36" s="361"/>
    </row>
    <row r="37" spans="2:15" s="380" customFormat="1" ht="26.85" customHeight="1" x14ac:dyDescent="0.3">
      <c r="B37" s="383"/>
      <c r="C37" s="386"/>
      <c r="D37" s="389"/>
      <c r="E37" s="355"/>
      <c r="F37" s="356"/>
      <c r="G37" s="362"/>
      <c r="H37" s="365"/>
      <c r="I37" s="359"/>
      <c r="J37" s="359"/>
      <c r="K37" s="360"/>
      <c r="L37" s="359"/>
      <c r="M37" s="359"/>
      <c r="N37" s="359"/>
      <c r="O37" s="367"/>
    </row>
    <row r="38" spans="2:15" s="380" customFormat="1" ht="26.85" customHeight="1" x14ac:dyDescent="0.3">
      <c r="B38" s="383"/>
      <c r="C38" s="386"/>
      <c r="D38" s="389"/>
      <c r="E38" s="355"/>
      <c r="F38" s="356"/>
      <c r="G38" s="362"/>
      <c r="H38" s="358"/>
      <c r="I38" s="359"/>
      <c r="J38" s="359"/>
      <c r="K38" s="360"/>
      <c r="L38" s="359"/>
      <c r="M38" s="359"/>
      <c r="N38" s="359"/>
      <c r="O38" s="367"/>
    </row>
    <row r="39" spans="2:15" s="380" customFormat="1" ht="26.85" customHeight="1" x14ac:dyDescent="0.3">
      <c r="B39" s="383"/>
      <c r="C39" s="386"/>
      <c r="D39" s="389"/>
      <c r="E39" s="355"/>
      <c r="F39" s="356"/>
      <c r="G39" s="362"/>
      <c r="H39" s="358"/>
      <c r="I39" s="359"/>
      <c r="J39" s="359"/>
      <c r="K39" s="360"/>
      <c r="L39" s="359"/>
      <c r="M39" s="359"/>
      <c r="N39" s="359"/>
      <c r="O39" s="367"/>
    </row>
    <row r="40" spans="2:15" s="380" customFormat="1" ht="26.85" customHeight="1" x14ac:dyDescent="0.3">
      <c r="B40" s="383"/>
      <c r="C40" s="386"/>
      <c r="D40" s="389"/>
      <c r="E40" s="355"/>
      <c r="F40" s="356"/>
      <c r="G40" s="362"/>
      <c r="H40" s="358"/>
      <c r="I40" s="359"/>
      <c r="J40" s="359"/>
      <c r="K40" s="360"/>
      <c r="L40" s="359"/>
      <c r="M40" s="359"/>
      <c r="N40" s="359"/>
      <c r="O40" s="367"/>
    </row>
    <row r="41" spans="2:15" s="380" customFormat="1" ht="26.85" customHeight="1" x14ac:dyDescent="0.3">
      <c r="B41" s="383"/>
      <c r="C41" s="386"/>
      <c r="D41" s="389"/>
      <c r="E41" s="355"/>
      <c r="F41" s="356"/>
      <c r="G41" s="362"/>
      <c r="H41" s="363"/>
      <c r="I41" s="359"/>
      <c r="J41" s="359"/>
      <c r="K41" s="360"/>
      <c r="L41" s="359"/>
      <c r="M41" s="359"/>
      <c r="N41" s="359"/>
      <c r="O41" s="367"/>
    </row>
    <row r="42" spans="2:15" s="380" customFormat="1" ht="26.85" customHeight="1" x14ac:dyDescent="0.3">
      <c r="B42" s="383"/>
      <c r="C42" s="386"/>
      <c r="D42" s="389"/>
      <c r="E42" s="355"/>
      <c r="F42" s="356"/>
      <c r="G42" s="362"/>
      <c r="H42" s="365"/>
      <c r="I42" s="359"/>
      <c r="J42" s="359"/>
      <c r="K42" s="360"/>
      <c r="L42" s="359"/>
      <c r="M42" s="359"/>
      <c r="N42" s="359"/>
      <c r="O42" s="367"/>
    </row>
    <row r="43" spans="2:15" s="380" customFormat="1" ht="26.85" customHeight="1" thickBot="1" x14ac:dyDescent="0.35">
      <c r="B43" s="384"/>
      <c r="C43" s="387"/>
      <c r="D43" s="390"/>
      <c r="E43" s="369"/>
      <c r="F43" s="369"/>
      <c r="G43" s="370"/>
      <c r="H43" s="371"/>
      <c r="I43" s="372"/>
      <c r="J43" s="372"/>
      <c r="K43" s="373"/>
      <c r="L43" s="372"/>
      <c r="M43" s="372"/>
      <c r="N43" s="372"/>
      <c r="O43" s="374"/>
    </row>
    <row r="44" spans="2:15" s="380" customFormat="1" ht="26.25" customHeight="1" x14ac:dyDescent="0.3">
      <c r="B44" s="382"/>
      <c r="C44" s="385"/>
      <c r="D44" s="388"/>
      <c r="E44" s="355"/>
      <c r="F44" s="350"/>
      <c r="G44" s="351"/>
      <c r="H44" s="352"/>
      <c r="I44" s="353"/>
      <c r="J44" s="353"/>
      <c r="K44" s="353"/>
      <c r="L44" s="353"/>
      <c r="M44" s="353"/>
      <c r="N44" s="353"/>
      <c r="O44" s="354"/>
    </row>
    <row r="45" spans="2:15" s="380" customFormat="1" ht="26.25" customHeight="1" x14ac:dyDescent="0.3">
      <c r="B45" s="383"/>
      <c r="C45" s="386"/>
      <c r="D45" s="389"/>
      <c r="E45" s="349"/>
      <c r="F45" s="356"/>
      <c r="G45" s="357"/>
      <c r="H45" s="358"/>
      <c r="I45" s="359"/>
      <c r="J45" s="359"/>
      <c r="K45" s="360"/>
      <c r="L45" s="359"/>
      <c r="M45" s="360"/>
      <c r="N45" s="359"/>
      <c r="O45" s="361"/>
    </row>
    <row r="46" spans="2:15" s="378" customFormat="1" ht="26.25" customHeight="1" x14ac:dyDescent="0.3">
      <c r="B46" s="383"/>
      <c r="C46" s="386"/>
      <c r="D46" s="389"/>
      <c r="E46" s="362"/>
      <c r="F46" s="356"/>
      <c r="G46" s="357"/>
      <c r="H46" s="363"/>
      <c r="I46" s="364"/>
      <c r="J46" s="360"/>
      <c r="K46" s="360"/>
      <c r="L46" s="360"/>
      <c r="M46" s="360"/>
      <c r="N46" s="360"/>
      <c r="O46" s="361"/>
    </row>
    <row r="47" spans="2:15" s="378" customFormat="1" ht="26.25" customHeight="1" x14ac:dyDescent="0.3">
      <c r="B47" s="383"/>
      <c r="C47" s="386"/>
      <c r="D47" s="389"/>
      <c r="E47" s="355"/>
      <c r="F47" s="356"/>
      <c r="G47" s="357"/>
      <c r="H47" s="365"/>
      <c r="I47" s="359"/>
      <c r="J47" s="359"/>
      <c r="K47" s="360"/>
      <c r="L47" s="359"/>
      <c r="M47" s="359"/>
      <c r="N47" s="359"/>
      <c r="O47" s="367"/>
    </row>
    <row r="48" spans="2:15" s="378" customFormat="1" ht="26.25" customHeight="1" x14ac:dyDescent="0.3">
      <c r="B48" s="383"/>
      <c r="C48" s="386"/>
      <c r="D48" s="389"/>
      <c r="E48" s="355"/>
      <c r="F48" s="356"/>
      <c r="G48" s="357"/>
      <c r="H48" s="358"/>
      <c r="I48" s="359"/>
      <c r="J48" s="359"/>
      <c r="K48" s="360"/>
      <c r="L48" s="359"/>
      <c r="M48" s="359"/>
      <c r="N48" s="359"/>
      <c r="O48" s="367"/>
    </row>
    <row r="49" spans="2:15" s="378" customFormat="1" ht="26.25" customHeight="1" x14ac:dyDescent="0.3">
      <c r="B49" s="383"/>
      <c r="C49" s="386"/>
      <c r="D49" s="389"/>
      <c r="E49" s="355"/>
      <c r="F49" s="356"/>
      <c r="G49" s="357"/>
      <c r="H49" s="358"/>
      <c r="I49" s="359"/>
      <c r="J49" s="359"/>
      <c r="K49" s="360"/>
      <c r="L49" s="359"/>
      <c r="M49" s="359"/>
      <c r="N49" s="359"/>
      <c r="O49" s="367"/>
    </row>
    <row r="50" spans="2:15" s="378" customFormat="1" ht="26.25" customHeight="1" x14ac:dyDescent="0.3">
      <c r="B50" s="383"/>
      <c r="C50" s="386"/>
      <c r="D50" s="389"/>
      <c r="E50" s="355"/>
      <c r="F50" s="356"/>
      <c r="G50" s="357"/>
      <c r="H50" s="358"/>
      <c r="I50" s="359"/>
      <c r="J50" s="359"/>
      <c r="K50" s="360"/>
      <c r="L50" s="359"/>
      <c r="M50" s="359"/>
      <c r="N50" s="359"/>
      <c r="O50" s="367"/>
    </row>
    <row r="51" spans="2:15" s="378" customFormat="1" ht="26.25" customHeight="1" x14ac:dyDescent="0.3">
      <c r="B51" s="383"/>
      <c r="C51" s="386"/>
      <c r="D51" s="389"/>
      <c r="E51" s="355"/>
      <c r="F51" s="356"/>
      <c r="G51" s="357"/>
      <c r="H51" s="363"/>
      <c r="I51" s="359"/>
      <c r="J51" s="359"/>
      <c r="K51" s="360"/>
      <c r="L51" s="359"/>
      <c r="M51" s="359"/>
      <c r="N51" s="359"/>
      <c r="O51" s="367"/>
    </row>
    <row r="52" spans="2:15" s="378" customFormat="1" ht="26.25" customHeight="1" x14ac:dyDescent="0.3">
      <c r="B52" s="383"/>
      <c r="C52" s="386"/>
      <c r="D52" s="389"/>
      <c r="E52" s="355"/>
      <c r="F52" s="356"/>
      <c r="G52" s="357"/>
      <c r="H52" s="365"/>
      <c r="I52" s="359"/>
      <c r="J52" s="359"/>
      <c r="K52" s="360"/>
      <c r="L52" s="359"/>
      <c r="M52" s="359"/>
      <c r="N52" s="359"/>
      <c r="O52" s="367"/>
    </row>
    <row r="53" spans="2:15" s="378" customFormat="1" ht="26.25" customHeight="1" thickBot="1" x14ac:dyDescent="0.35">
      <c r="B53" s="384"/>
      <c r="C53" s="387"/>
      <c r="D53" s="390"/>
      <c r="E53" s="369"/>
      <c r="F53" s="369"/>
      <c r="G53" s="370"/>
      <c r="H53" s="371"/>
      <c r="I53" s="372"/>
      <c r="J53" s="372"/>
      <c r="K53" s="373"/>
      <c r="L53" s="372"/>
      <c r="M53" s="372"/>
      <c r="N53" s="372"/>
      <c r="O53" s="374"/>
    </row>
    <row r="54" spans="2:15" s="378" customFormat="1" ht="26.25" customHeight="1" x14ac:dyDescent="0.3">
      <c r="B54" s="382"/>
      <c r="C54" s="385"/>
      <c r="D54" s="388"/>
      <c r="E54" s="349"/>
      <c r="F54" s="350"/>
      <c r="G54" s="351"/>
      <c r="H54" s="352"/>
      <c r="I54" s="353"/>
      <c r="J54" s="353"/>
      <c r="K54" s="353"/>
      <c r="L54" s="353"/>
      <c r="M54" s="353"/>
      <c r="N54" s="353"/>
      <c r="O54" s="354"/>
    </row>
    <row r="55" spans="2:15" s="378" customFormat="1" ht="26.25" customHeight="1" x14ac:dyDescent="0.3">
      <c r="B55" s="383"/>
      <c r="C55" s="386"/>
      <c r="D55" s="389"/>
      <c r="E55" s="355"/>
      <c r="F55" s="356"/>
      <c r="G55" s="357"/>
      <c r="H55" s="358"/>
      <c r="I55" s="359"/>
      <c r="J55" s="359"/>
      <c r="K55" s="360"/>
      <c r="L55" s="359"/>
      <c r="M55" s="360"/>
      <c r="N55" s="359"/>
      <c r="O55" s="361"/>
    </row>
    <row r="56" spans="2:15" s="378" customFormat="1" ht="26.25" customHeight="1" x14ac:dyDescent="0.3">
      <c r="B56" s="383"/>
      <c r="C56" s="386"/>
      <c r="D56" s="389"/>
      <c r="E56" s="362"/>
      <c r="F56" s="356"/>
      <c r="G56" s="362"/>
      <c r="H56" s="363"/>
      <c r="I56" s="364"/>
      <c r="J56" s="360"/>
      <c r="K56" s="360"/>
      <c r="L56" s="360"/>
      <c r="M56" s="360"/>
      <c r="N56" s="360"/>
      <c r="O56" s="361"/>
    </row>
    <row r="57" spans="2:15" s="378" customFormat="1" ht="26.25" customHeight="1" x14ac:dyDescent="0.3">
      <c r="B57" s="383"/>
      <c r="C57" s="386"/>
      <c r="D57" s="389"/>
      <c r="E57" s="355"/>
      <c r="F57" s="356"/>
      <c r="G57" s="362"/>
      <c r="H57" s="365"/>
      <c r="I57" s="359"/>
      <c r="J57" s="359"/>
      <c r="K57" s="360"/>
      <c r="L57" s="359"/>
      <c r="M57" s="359"/>
      <c r="N57" s="359"/>
      <c r="O57" s="367"/>
    </row>
    <row r="58" spans="2:15" s="378" customFormat="1" ht="26.25" customHeight="1" x14ac:dyDescent="0.3">
      <c r="B58" s="383"/>
      <c r="C58" s="386"/>
      <c r="D58" s="389"/>
      <c r="E58" s="355"/>
      <c r="F58" s="356"/>
      <c r="G58" s="362"/>
      <c r="H58" s="358"/>
      <c r="I58" s="359"/>
      <c r="J58" s="359"/>
      <c r="K58" s="360"/>
      <c r="L58" s="359"/>
      <c r="M58" s="359"/>
      <c r="N58" s="359"/>
      <c r="O58" s="367"/>
    </row>
    <row r="59" spans="2:15" s="378" customFormat="1" ht="26.25" customHeight="1" x14ac:dyDescent="0.3">
      <c r="B59" s="383"/>
      <c r="C59" s="386"/>
      <c r="D59" s="389"/>
      <c r="E59" s="355"/>
      <c r="F59" s="356"/>
      <c r="G59" s="362"/>
      <c r="H59" s="358"/>
      <c r="I59" s="359"/>
      <c r="J59" s="359"/>
      <c r="K59" s="360"/>
      <c r="L59" s="359"/>
      <c r="M59" s="359"/>
      <c r="N59" s="359"/>
      <c r="O59" s="367"/>
    </row>
    <row r="60" spans="2:15" s="378" customFormat="1" ht="26.25" customHeight="1" x14ac:dyDescent="0.3">
      <c r="B60" s="383"/>
      <c r="C60" s="386"/>
      <c r="D60" s="389"/>
      <c r="E60" s="355"/>
      <c r="F60" s="356"/>
      <c r="G60" s="362"/>
      <c r="H60" s="358"/>
      <c r="I60" s="359"/>
      <c r="J60" s="359"/>
      <c r="K60" s="360"/>
      <c r="L60" s="359"/>
      <c r="M60" s="359"/>
      <c r="N60" s="359"/>
      <c r="O60" s="367"/>
    </row>
    <row r="61" spans="2:15" s="378" customFormat="1" ht="26.25" customHeight="1" x14ac:dyDescent="0.3">
      <c r="B61" s="383"/>
      <c r="C61" s="386"/>
      <c r="D61" s="389"/>
      <c r="E61" s="355"/>
      <c r="F61" s="356"/>
      <c r="G61" s="362"/>
      <c r="H61" s="363"/>
      <c r="I61" s="359"/>
      <c r="J61" s="359"/>
      <c r="K61" s="360"/>
      <c r="L61" s="359"/>
      <c r="M61" s="359"/>
      <c r="N61" s="359"/>
      <c r="O61" s="367"/>
    </row>
    <row r="62" spans="2:15" s="378" customFormat="1" ht="26.25" customHeight="1" x14ac:dyDescent="0.3">
      <c r="B62" s="383"/>
      <c r="C62" s="386"/>
      <c r="D62" s="389"/>
      <c r="E62" s="355"/>
      <c r="F62" s="356"/>
      <c r="G62" s="362"/>
      <c r="H62" s="365"/>
      <c r="I62" s="359"/>
      <c r="J62" s="359"/>
      <c r="K62" s="360"/>
      <c r="L62" s="359"/>
      <c r="M62" s="359"/>
      <c r="N62" s="359"/>
      <c r="O62" s="367"/>
    </row>
    <row r="63" spans="2:15" s="378" customFormat="1" ht="26.25" customHeight="1" thickBot="1" x14ac:dyDescent="0.35">
      <c r="B63" s="384"/>
      <c r="C63" s="387"/>
      <c r="D63" s="390"/>
      <c r="E63" s="369"/>
      <c r="F63" s="369"/>
      <c r="G63" s="370"/>
      <c r="H63" s="371"/>
      <c r="I63" s="372"/>
      <c r="J63" s="372"/>
      <c r="K63" s="373"/>
      <c r="L63" s="372"/>
      <c r="M63" s="372"/>
      <c r="N63" s="372"/>
      <c r="O63" s="374"/>
    </row>
    <row r="64" spans="2:15" s="378" customFormat="1" ht="26.25" customHeight="1" x14ac:dyDescent="0.3">
      <c r="B64" s="382"/>
      <c r="C64" s="385"/>
      <c r="D64" s="388"/>
      <c r="E64" s="349"/>
      <c r="F64" s="350"/>
      <c r="G64" s="351"/>
      <c r="H64" s="352"/>
      <c r="I64" s="353"/>
      <c r="J64" s="353"/>
      <c r="K64" s="353"/>
      <c r="L64" s="353"/>
      <c r="M64" s="353"/>
      <c r="N64" s="353"/>
      <c r="O64" s="354"/>
    </row>
    <row r="65" spans="2:15" s="378" customFormat="1" ht="26.25" customHeight="1" x14ac:dyDescent="0.3">
      <c r="B65" s="383"/>
      <c r="C65" s="386"/>
      <c r="D65" s="389"/>
      <c r="E65" s="355"/>
      <c r="F65" s="356"/>
      <c r="G65" s="357"/>
      <c r="H65" s="358"/>
      <c r="I65" s="359"/>
      <c r="J65" s="359"/>
      <c r="K65" s="360"/>
      <c r="L65" s="359"/>
      <c r="M65" s="360"/>
      <c r="N65" s="359"/>
      <c r="O65" s="361"/>
    </row>
    <row r="66" spans="2:15" s="378" customFormat="1" ht="26.25" customHeight="1" x14ac:dyDescent="0.3">
      <c r="B66" s="383"/>
      <c r="C66" s="386"/>
      <c r="D66" s="389"/>
      <c r="E66" s="362"/>
      <c r="F66" s="356"/>
      <c r="G66" s="362"/>
      <c r="H66" s="363"/>
      <c r="I66" s="364"/>
      <c r="J66" s="360"/>
      <c r="K66" s="360"/>
      <c r="L66" s="360"/>
      <c r="M66" s="360"/>
      <c r="N66" s="360"/>
      <c r="O66" s="361"/>
    </row>
    <row r="67" spans="2:15" s="378" customFormat="1" ht="26.25" customHeight="1" x14ac:dyDescent="0.3">
      <c r="B67" s="383"/>
      <c r="C67" s="386"/>
      <c r="D67" s="389"/>
      <c r="E67" s="355"/>
      <c r="F67" s="356"/>
      <c r="G67" s="362"/>
      <c r="H67" s="365"/>
      <c r="I67" s="359"/>
      <c r="J67" s="359"/>
      <c r="K67" s="360"/>
      <c r="L67" s="359"/>
      <c r="M67" s="359"/>
      <c r="N67" s="359"/>
      <c r="O67" s="367"/>
    </row>
    <row r="68" spans="2:15" s="378" customFormat="1" ht="26.25" customHeight="1" x14ac:dyDescent="0.3">
      <c r="B68" s="383"/>
      <c r="C68" s="386"/>
      <c r="D68" s="389"/>
      <c r="E68" s="355"/>
      <c r="F68" s="356"/>
      <c r="G68" s="362"/>
      <c r="H68" s="358"/>
      <c r="I68" s="359"/>
      <c r="J68" s="359"/>
      <c r="K68" s="360"/>
      <c r="L68" s="359"/>
      <c r="M68" s="359"/>
      <c r="N68" s="359"/>
      <c r="O68" s="367"/>
    </row>
    <row r="69" spans="2:15" s="378" customFormat="1" ht="26.25" customHeight="1" x14ac:dyDescent="0.3">
      <c r="B69" s="383"/>
      <c r="C69" s="386"/>
      <c r="D69" s="389"/>
      <c r="E69" s="355"/>
      <c r="F69" s="356"/>
      <c r="G69" s="362"/>
      <c r="H69" s="358"/>
      <c r="I69" s="359"/>
      <c r="J69" s="359"/>
      <c r="K69" s="360"/>
      <c r="L69" s="359"/>
      <c r="M69" s="359"/>
      <c r="N69" s="359"/>
      <c r="O69" s="367"/>
    </row>
    <row r="70" spans="2:15" s="378" customFormat="1" ht="26.25" customHeight="1" x14ac:dyDescent="0.3">
      <c r="B70" s="383"/>
      <c r="C70" s="386"/>
      <c r="D70" s="389"/>
      <c r="E70" s="355"/>
      <c r="F70" s="356"/>
      <c r="G70" s="362"/>
      <c r="H70" s="358"/>
      <c r="I70" s="359"/>
      <c r="J70" s="359"/>
      <c r="K70" s="360"/>
      <c r="L70" s="359"/>
      <c r="M70" s="359"/>
      <c r="N70" s="359"/>
      <c r="O70" s="367"/>
    </row>
    <row r="71" spans="2:15" s="378" customFormat="1" ht="26.25" customHeight="1" x14ac:dyDescent="0.3">
      <c r="B71" s="383"/>
      <c r="C71" s="386"/>
      <c r="D71" s="389"/>
      <c r="E71" s="355"/>
      <c r="F71" s="356"/>
      <c r="G71" s="362"/>
      <c r="H71" s="363"/>
      <c r="I71" s="359"/>
      <c r="J71" s="359"/>
      <c r="K71" s="360"/>
      <c r="L71" s="359"/>
      <c r="M71" s="359"/>
      <c r="N71" s="359"/>
      <c r="O71" s="367"/>
    </row>
    <row r="72" spans="2:15" s="378" customFormat="1" ht="26.25" customHeight="1" x14ac:dyDescent="0.3">
      <c r="B72" s="383"/>
      <c r="C72" s="386"/>
      <c r="D72" s="389"/>
      <c r="E72" s="355"/>
      <c r="F72" s="356"/>
      <c r="G72" s="362"/>
      <c r="H72" s="365"/>
      <c r="I72" s="359"/>
      <c r="J72" s="359"/>
      <c r="K72" s="360"/>
      <c r="L72" s="359"/>
      <c r="M72" s="359"/>
      <c r="N72" s="359"/>
      <c r="O72" s="367"/>
    </row>
    <row r="73" spans="2:15" s="378" customFormat="1" ht="26.25" customHeight="1" thickBot="1" x14ac:dyDescent="0.35">
      <c r="B73" s="384"/>
      <c r="C73" s="387"/>
      <c r="D73" s="390"/>
      <c r="E73" s="369"/>
      <c r="F73" s="369"/>
      <c r="G73" s="370"/>
      <c r="H73" s="371"/>
      <c r="I73" s="372"/>
      <c r="J73" s="372"/>
      <c r="K73" s="373"/>
      <c r="L73" s="372"/>
      <c r="M73" s="372"/>
      <c r="N73" s="372"/>
      <c r="O73" s="374"/>
    </row>
    <row r="74" spans="2:15" s="378" customFormat="1" ht="26.25" customHeight="1" x14ac:dyDescent="0.3">
      <c r="B74" s="382"/>
      <c r="C74" s="385"/>
      <c r="D74" s="388"/>
      <c r="E74" s="349"/>
      <c r="F74" s="350"/>
      <c r="G74" s="351"/>
      <c r="H74" s="352"/>
      <c r="I74" s="353"/>
      <c r="J74" s="353"/>
      <c r="K74" s="353"/>
      <c r="L74" s="353"/>
      <c r="M74" s="353"/>
      <c r="N74" s="353"/>
      <c r="O74" s="354"/>
    </row>
    <row r="75" spans="2:15" s="378" customFormat="1" ht="26.25" customHeight="1" x14ac:dyDescent="0.3">
      <c r="B75" s="383"/>
      <c r="C75" s="386"/>
      <c r="D75" s="389"/>
      <c r="E75" s="355"/>
      <c r="F75" s="356"/>
      <c r="G75" s="357"/>
      <c r="H75" s="358"/>
      <c r="I75" s="359"/>
      <c r="J75" s="359"/>
      <c r="K75" s="360"/>
      <c r="L75" s="359"/>
      <c r="M75" s="360"/>
      <c r="N75" s="359"/>
      <c r="O75" s="361"/>
    </row>
    <row r="76" spans="2:15" s="378" customFormat="1" ht="26.25" customHeight="1" x14ac:dyDescent="0.3">
      <c r="B76" s="383"/>
      <c r="C76" s="386"/>
      <c r="D76" s="389"/>
      <c r="E76" s="362"/>
      <c r="F76" s="356"/>
      <c r="G76" s="362"/>
      <c r="H76" s="363"/>
      <c r="I76" s="364"/>
      <c r="J76" s="360"/>
      <c r="K76" s="360"/>
      <c r="L76" s="360"/>
      <c r="M76" s="360"/>
      <c r="N76" s="360"/>
      <c r="O76" s="361"/>
    </row>
    <row r="77" spans="2:15" s="378" customFormat="1" ht="26.25" customHeight="1" x14ac:dyDescent="0.3">
      <c r="B77" s="383"/>
      <c r="C77" s="386"/>
      <c r="D77" s="389"/>
      <c r="E77" s="355"/>
      <c r="F77" s="356"/>
      <c r="G77" s="362"/>
      <c r="H77" s="365"/>
      <c r="I77" s="359"/>
      <c r="J77" s="359"/>
      <c r="K77" s="360"/>
      <c r="L77" s="359"/>
      <c r="M77" s="359"/>
      <c r="N77" s="359"/>
      <c r="O77" s="367"/>
    </row>
    <row r="78" spans="2:15" s="378" customFormat="1" ht="26.25" customHeight="1" x14ac:dyDescent="0.3">
      <c r="B78" s="383"/>
      <c r="C78" s="386"/>
      <c r="D78" s="389"/>
      <c r="E78" s="355"/>
      <c r="F78" s="356"/>
      <c r="G78" s="362"/>
      <c r="H78" s="358"/>
      <c r="I78" s="359"/>
      <c r="J78" s="359"/>
      <c r="K78" s="360"/>
      <c r="L78" s="359"/>
      <c r="M78" s="359"/>
      <c r="N78" s="359"/>
      <c r="O78" s="367"/>
    </row>
    <row r="79" spans="2:15" s="378" customFormat="1" ht="26.25" customHeight="1" x14ac:dyDescent="0.3">
      <c r="B79" s="383"/>
      <c r="C79" s="386"/>
      <c r="D79" s="389"/>
      <c r="E79" s="355"/>
      <c r="F79" s="356"/>
      <c r="G79" s="362"/>
      <c r="H79" s="358"/>
      <c r="I79" s="359"/>
      <c r="J79" s="359"/>
      <c r="K79" s="360"/>
      <c r="L79" s="359"/>
      <c r="M79" s="359"/>
      <c r="N79" s="359"/>
      <c r="O79" s="367"/>
    </row>
    <row r="80" spans="2:15" s="378" customFormat="1" ht="26.25" customHeight="1" x14ac:dyDescent="0.3">
      <c r="B80" s="383"/>
      <c r="C80" s="386"/>
      <c r="D80" s="389"/>
      <c r="E80" s="355"/>
      <c r="F80" s="356"/>
      <c r="G80" s="362"/>
      <c r="H80" s="358"/>
      <c r="I80" s="359"/>
      <c r="J80" s="359"/>
      <c r="K80" s="360"/>
      <c r="L80" s="359"/>
      <c r="M80" s="359"/>
      <c r="N80" s="359"/>
      <c r="O80" s="367"/>
    </row>
    <row r="81" spans="2:15" s="378" customFormat="1" ht="26.25" customHeight="1" x14ac:dyDescent="0.3">
      <c r="B81" s="383"/>
      <c r="C81" s="386"/>
      <c r="D81" s="389"/>
      <c r="E81" s="355"/>
      <c r="F81" s="356"/>
      <c r="G81" s="362"/>
      <c r="H81" s="363"/>
      <c r="I81" s="359"/>
      <c r="J81" s="359"/>
      <c r="K81" s="360"/>
      <c r="L81" s="359"/>
      <c r="M81" s="359"/>
      <c r="N81" s="359"/>
      <c r="O81" s="367"/>
    </row>
    <row r="82" spans="2:15" s="378" customFormat="1" ht="26.25" customHeight="1" x14ac:dyDescent="0.3">
      <c r="B82" s="383"/>
      <c r="C82" s="386"/>
      <c r="D82" s="389"/>
      <c r="E82" s="355"/>
      <c r="F82" s="356"/>
      <c r="G82" s="362"/>
      <c r="H82" s="365"/>
      <c r="I82" s="359"/>
      <c r="J82" s="359"/>
      <c r="K82" s="360"/>
      <c r="L82" s="359"/>
      <c r="M82" s="359"/>
      <c r="N82" s="359"/>
      <c r="O82" s="367"/>
    </row>
    <row r="83" spans="2:15" s="378" customFormat="1" ht="26.25" customHeight="1" thickBot="1" x14ac:dyDescent="0.35">
      <c r="B83" s="384"/>
      <c r="C83" s="387"/>
      <c r="D83" s="390"/>
      <c r="E83" s="369"/>
      <c r="F83" s="369"/>
      <c r="G83" s="370"/>
      <c r="H83" s="371"/>
      <c r="I83" s="372"/>
      <c r="J83" s="372"/>
      <c r="K83" s="373"/>
      <c r="L83" s="372"/>
      <c r="M83" s="372"/>
      <c r="N83" s="372"/>
      <c r="O83" s="374"/>
    </row>
    <row r="84" spans="2:15" s="378" customFormat="1" ht="26.25" customHeight="1" x14ac:dyDescent="0.3">
      <c r="B84" s="382"/>
      <c r="C84" s="385"/>
      <c r="D84" s="388"/>
      <c r="E84" s="349"/>
      <c r="F84" s="350"/>
      <c r="G84" s="351"/>
      <c r="H84" s="352"/>
      <c r="I84" s="353"/>
      <c r="J84" s="353"/>
      <c r="K84" s="353"/>
      <c r="L84" s="353"/>
      <c r="M84" s="353"/>
      <c r="N84" s="353"/>
      <c r="O84" s="354"/>
    </row>
    <row r="85" spans="2:15" s="378" customFormat="1" ht="26.25" customHeight="1" x14ac:dyDescent="0.3">
      <c r="B85" s="383"/>
      <c r="C85" s="386"/>
      <c r="D85" s="389"/>
      <c r="E85" s="355"/>
      <c r="F85" s="356"/>
      <c r="G85" s="357"/>
      <c r="H85" s="358"/>
      <c r="I85" s="359"/>
      <c r="J85" s="359"/>
      <c r="K85" s="360"/>
      <c r="L85" s="359"/>
      <c r="M85" s="360"/>
      <c r="N85" s="359"/>
      <c r="O85" s="361"/>
    </row>
    <row r="86" spans="2:15" s="378" customFormat="1" ht="26.25" customHeight="1" x14ac:dyDescent="0.3">
      <c r="B86" s="383"/>
      <c r="C86" s="386"/>
      <c r="D86" s="389"/>
      <c r="E86" s="362"/>
      <c r="F86" s="356"/>
      <c r="G86" s="362"/>
      <c r="H86" s="363"/>
      <c r="I86" s="364"/>
      <c r="J86" s="360"/>
      <c r="K86" s="360"/>
      <c r="L86" s="360"/>
      <c r="M86" s="360"/>
      <c r="N86" s="360"/>
      <c r="O86" s="361"/>
    </row>
    <row r="87" spans="2:15" s="378" customFormat="1" ht="26.25" customHeight="1" x14ac:dyDescent="0.3">
      <c r="B87" s="383"/>
      <c r="C87" s="386"/>
      <c r="D87" s="389"/>
      <c r="E87" s="355"/>
      <c r="F87" s="356"/>
      <c r="G87" s="362"/>
      <c r="H87" s="365"/>
      <c r="I87" s="359"/>
      <c r="J87" s="359"/>
      <c r="K87" s="360"/>
      <c r="L87" s="359"/>
      <c r="M87" s="359"/>
      <c r="N87" s="359"/>
      <c r="O87" s="367"/>
    </row>
    <row r="88" spans="2:15" s="378" customFormat="1" ht="26.25" customHeight="1" x14ac:dyDescent="0.3">
      <c r="B88" s="383"/>
      <c r="C88" s="386"/>
      <c r="D88" s="389"/>
      <c r="E88" s="355"/>
      <c r="F88" s="356"/>
      <c r="G88" s="362"/>
      <c r="H88" s="358"/>
      <c r="I88" s="359"/>
      <c r="J88" s="359"/>
      <c r="K88" s="360"/>
      <c r="L88" s="359"/>
      <c r="M88" s="359"/>
      <c r="N88" s="359"/>
      <c r="O88" s="367"/>
    </row>
    <row r="89" spans="2:15" s="378" customFormat="1" ht="26.25" customHeight="1" x14ac:dyDescent="0.3">
      <c r="B89" s="383"/>
      <c r="C89" s="386"/>
      <c r="D89" s="389"/>
      <c r="E89" s="355"/>
      <c r="F89" s="356"/>
      <c r="G89" s="362"/>
      <c r="H89" s="358"/>
      <c r="I89" s="359"/>
      <c r="J89" s="359"/>
      <c r="K89" s="360"/>
      <c r="L89" s="359"/>
      <c r="M89" s="359"/>
      <c r="N89" s="359"/>
      <c r="O89" s="367"/>
    </row>
    <row r="90" spans="2:15" s="378" customFormat="1" ht="26.25" customHeight="1" x14ac:dyDescent="0.3">
      <c r="B90" s="383"/>
      <c r="C90" s="386"/>
      <c r="D90" s="389"/>
      <c r="E90" s="355"/>
      <c r="F90" s="356"/>
      <c r="G90" s="362"/>
      <c r="H90" s="358"/>
      <c r="I90" s="359"/>
      <c r="J90" s="359"/>
      <c r="K90" s="360"/>
      <c r="L90" s="359"/>
      <c r="M90" s="359"/>
      <c r="N90" s="359"/>
      <c r="O90" s="367"/>
    </row>
    <row r="91" spans="2:15" s="378" customFormat="1" ht="26.25" customHeight="1" x14ac:dyDescent="0.3">
      <c r="B91" s="383"/>
      <c r="C91" s="386"/>
      <c r="D91" s="389"/>
      <c r="E91" s="355"/>
      <c r="F91" s="356"/>
      <c r="G91" s="362"/>
      <c r="H91" s="363"/>
      <c r="I91" s="359"/>
      <c r="J91" s="359"/>
      <c r="K91" s="360"/>
      <c r="L91" s="359"/>
      <c r="M91" s="359"/>
      <c r="N91" s="359"/>
      <c r="O91" s="367"/>
    </row>
    <row r="92" spans="2:15" s="378" customFormat="1" ht="26.25" customHeight="1" x14ac:dyDescent="0.3">
      <c r="B92" s="383"/>
      <c r="C92" s="386"/>
      <c r="D92" s="389"/>
      <c r="E92" s="355"/>
      <c r="F92" s="356"/>
      <c r="G92" s="362"/>
      <c r="H92" s="365"/>
      <c r="I92" s="359"/>
      <c r="J92" s="359"/>
      <c r="K92" s="360"/>
      <c r="L92" s="359"/>
      <c r="M92" s="359"/>
      <c r="N92" s="359"/>
      <c r="O92" s="367"/>
    </row>
    <row r="93" spans="2:15" s="378" customFormat="1" ht="26.25" customHeight="1" thickBot="1" x14ac:dyDescent="0.35">
      <c r="B93" s="384"/>
      <c r="C93" s="387"/>
      <c r="D93" s="390"/>
      <c r="E93" s="369"/>
      <c r="F93" s="369"/>
      <c r="G93" s="370"/>
      <c r="H93" s="371"/>
      <c r="I93" s="372"/>
      <c r="J93" s="372"/>
      <c r="K93" s="373"/>
      <c r="L93" s="372"/>
      <c r="M93" s="372"/>
      <c r="N93" s="372"/>
      <c r="O93" s="374"/>
    </row>
    <row r="94" spans="2:15" s="378" customFormat="1" ht="26.25" customHeight="1" x14ac:dyDescent="0.3">
      <c r="B94" s="382"/>
      <c r="C94" s="385"/>
      <c r="D94" s="388"/>
      <c r="E94" s="349"/>
      <c r="F94" s="350"/>
      <c r="G94" s="351"/>
      <c r="H94" s="352"/>
      <c r="I94" s="353"/>
      <c r="J94" s="353"/>
      <c r="K94" s="353"/>
      <c r="L94" s="353"/>
      <c r="M94" s="353"/>
      <c r="N94" s="353"/>
      <c r="O94" s="354"/>
    </row>
    <row r="95" spans="2:15" s="378" customFormat="1" ht="26.25" customHeight="1" x14ac:dyDescent="0.3">
      <c r="B95" s="383"/>
      <c r="C95" s="386"/>
      <c r="D95" s="389"/>
      <c r="E95" s="355"/>
      <c r="F95" s="356"/>
      <c r="G95" s="357"/>
      <c r="H95" s="358"/>
      <c r="I95" s="359"/>
      <c r="J95" s="359"/>
      <c r="K95" s="360"/>
      <c r="L95" s="359"/>
      <c r="M95" s="360"/>
      <c r="N95" s="359"/>
      <c r="O95" s="361"/>
    </row>
    <row r="96" spans="2:15" s="378" customFormat="1" ht="26.25" customHeight="1" x14ac:dyDescent="0.3">
      <c r="B96" s="383"/>
      <c r="C96" s="386"/>
      <c r="D96" s="389"/>
      <c r="E96" s="362"/>
      <c r="F96" s="356"/>
      <c r="G96" s="362"/>
      <c r="H96" s="363"/>
      <c r="I96" s="364"/>
      <c r="J96" s="360"/>
      <c r="K96" s="360"/>
      <c r="L96" s="360"/>
      <c r="M96" s="360"/>
      <c r="N96" s="360"/>
      <c r="O96" s="361"/>
    </row>
    <row r="97" spans="2:15" s="378" customFormat="1" ht="26.25" customHeight="1" x14ac:dyDescent="0.3">
      <c r="B97" s="383"/>
      <c r="C97" s="386"/>
      <c r="D97" s="389"/>
      <c r="E97" s="355"/>
      <c r="F97" s="356"/>
      <c r="G97" s="362"/>
      <c r="H97" s="365"/>
      <c r="I97" s="359"/>
      <c r="J97" s="359"/>
      <c r="K97" s="360"/>
      <c r="L97" s="359"/>
      <c r="M97" s="359"/>
      <c r="N97" s="359"/>
      <c r="O97" s="367"/>
    </row>
    <row r="98" spans="2:15" s="378" customFormat="1" ht="26.25" customHeight="1" x14ac:dyDescent="0.3">
      <c r="B98" s="383"/>
      <c r="C98" s="386"/>
      <c r="D98" s="389"/>
      <c r="E98" s="355"/>
      <c r="F98" s="356"/>
      <c r="G98" s="362"/>
      <c r="H98" s="358"/>
      <c r="I98" s="359"/>
      <c r="J98" s="359"/>
      <c r="K98" s="360"/>
      <c r="L98" s="359"/>
      <c r="M98" s="359"/>
      <c r="N98" s="359"/>
      <c r="O98" s="367"/>
    </row>
    <row r="99" spans="2:15" s="378" customFormat="1" ht="26.25" customHeight="1" x14ac:dyDescent="0.3">
      <c r="B99" s="383"/>
      <c r="C99" s="386"/>
      <c r="D99" s="389"/>
      <c r="E99" s="355"/>
      <c r="F99" s="356"/>
      <c r="G99" s="362"/>
      <c r="H99" s="358"/>
      <c r="I99" s="359"/>
      <c r="J99" s="359"/>
      <c r="K99" s="360"/>
      <c r="L99" s="359"/>
      <c r="M99" s="359"/>
      <c r="N99" s="359"/>
      <c r="O99" s="367"/>
    </row>
    <row r="100" spans="2:15" s="378" customFormat="1" ht="26.25" customHeight="1" x14ac:dyDescent="0.3">
      <c r="B100" s="383"/>
      <c r="C100" s="386"/>
      <c r="D100" s="389"/>
      <c r="E100" s="355"/>
      <c r="F100" s="356"/>
      <c r="G100" s="362"/>
      <c r="H100" s="358"/>
      <c r="I100" s="359"/>
      <c r="J100" s="359"/>
      <c r="K100" s="360"/>
      <c r="L100" s="359"/>
      <c r="M100" s="359"/>
      <c r="N100" s="359"/>
      <c r="O100" s="367"/>
    </row>
    <row r="101" spans="2:15" s="378" customFormat="1" ht="26.25" customHeight="1" x14ac:dyDescent="0.3">
      <c r="B101" s="383"/>
      <c r="C101" s="386"/>
      <c r="D101" s="389"/>
      <c r="E101" s="355"/>
      <c r="F101" s="356"/>
      <c r="G101" s="362"/>
      <c r="H101" s="363"/>
      <c r="I101" s="359"/>
      <c r="J101" s="359"/>
      <c r="K101" s="360"/>
      <c r="L101" s="359"/>
      <c r="M101" s="359"/>
      <c r="N101" s="359"/>
      <c r="O101" s="367"/>
    </row>
    <row r="102" spans="2:15" s="378" customFormat="1" ht="26.25" customHeight="1" x14ac:dyDescent="0.3">
      <c r="B102" s="383"/>
      <c r="C102" s="386"/>
      <c r="D102" s="389"/>
      <c r="E102" s="355"/>
      <c r="F102" s="356"/>
      <c r="G102" s="362"/>
      <c r="H102" s="365"/>
      <c r="I102" s="359"/>
      <c r="J102" s="359"/>
      <c r="K102" s="360"/>
      <c r="L102" s="359"/>
      <c r="M102" s="359"/>
      <c r="N102" s="359"/>
      <c r="O102" s="367"/>
    </row>
    <row r="103" spans="2:15" s="378" customFormat="1" ht="26.25" customHeight="1" thickBot="1" x14ac:dyDescent="0.35">
      <c r="B103" s="384"/>
      <c r="C103" s="387"/>
      <c r="D103" s="390"/>
      <c r="E103" s="369"/>
      <c r="F103" s="369"/>
      <c r="G103" s="370"/>
      <c r="H103" s="371"/>
      <c r="I103" s="372"/>
      <c r="J103" s="372"/>
      <c r="K103" s="373"/>
      <c r="L103" s="372"/>
      <c r="M103" s="372"/>
      <c r="N103" s="372"/>
      <c r="O103" s="374"/>
    </row>
    <row r="104" spans="2:15" s="378" customFormat="1" ht="26.25" customHeight="1" x14ac:dyDescent="0.3">
      <c r="B104" s="382"/>
      <c r="C104" s="385"/>
      <c r="D104" s="388"/>
      <c r="E104" s="349"/>
      <c r="F104" s="350"/>
      <c r="G104" s="351"/>
      <c r="H104" s="352"/>
      <c r="I104" s="353"/>
      <c r="J104" s="353"/>
      <c r="K104" s="353"/>
      <c r="L104" s="353"/>
      <c r="M104" s="353"/>
      <c r="N104" s="353"/>
      <c r="O104" s="354"/>
    </row>
    <row r="105" spans="2:15" s="378" customFormat="1" ht="26.25" customHeight="1" x14ac:dyDescent="0.3">
      <c r="B105" s="383"/>
      <c r="C105" s="386"/>
      <c r="D105" s="389"/>
      <c r="E105" s="355"/>
      <c r="F105" s="356"/>
      <c r="G105" s="357"/>
      <c r="H105" s="358"/>
      <c r="I105" s="359"/>
      <c r="J105" s="359"/>
      <c r="K105" s="360"/>
      <c r="L105" s="359"/>
      <c r="M105" s="360"/>
      <c r="N105" s="359"/>
      <c r="O105" s="361"/>
    </row>
    <row r="106" spans="2:15" s="378" customFormat="1" ht="26.25" customHeight="1" x14ac:dyDescent="0.3">
      <c r="B106" s="383"/>
      <c r="C106" s="386"/>
      <c r="D106" s="389"/>
      <c r="E106" s="362"/>
      <c r="F106" s="356"/>
      <c r="G106" s="362"/>
      <c r="H106" s="363"/>
      <c r="I106" s="364"/>
      <c r="J106" s="360"/>
      <c r="K106" s="360"/>
      <c r="L106" s="360"/>
      <c r="M106" s="360"/>
      <c r="N106" s="360"/>
      <c r="O106" s="361"/>
    </row>
    <row r="107" spans="2:15" s="378" customFormat="1" ht="26.25" customHeight="1" x14ac:dyDescent="0.3">
      <c r="B107" s="383"/>
      <c r="C107" s="386"/>
      <c r="D107" s="389"/>
      <c r="E107" s="355"/>
      <c r="F107" s="356"/>
      <c r="G107" s="362"/>
      <c r="H107" s="365"/>
      <c r="I107" s="359"/>
      <c r="J107" s="359"/>
      <c r="K107" s="360"/>
      <c r="L107" s="359"/>
      <c r="M107" s="359"/>
      <c r="N107" s="359"/>
      <c r="O107" s="367"/>
    </row>
    <row r="108" spans="2:15" s="378" customFormat="1" ht="26.25" customHeight="1" x14ac:dyDescent="0.3">
      <c r="B108" s="383"/>
      <c r="C108" s="386"/>
      <c r="D108" s="389"/>
      <c r="E108" s="355"/>
      <c r="F108" s="356"/>
      <c r="G108" s="362"/>
      <c r="H108" s="358"/>
      <c r="I108" s="359"/>
      <c r="J108" s="359"/>
      <c r="K108" s="360"/>
      <c r="L108" s="359"/>
      <c r="M108" s="359"/>
      <c r="N108" s="359"/>
      <c r="O108" s="367"/>
    </row>
    <row r="109" spans="2:15" s="378" customFormat="1" ht="26.25" customHeight="1" x14ac:dyDescent="0.3">
      <c r="B109" s="383"/>
      <c r="C109" s="386"/>
      <c r="D109" s="389"/>
      <c r="E109" s="355"/>
      <c r="F109" s="356"/>
      <c r="G109" s="362"/>
      <c r="H109" s="358"/>
      <c r="I109" s="359"/>
      <c r="J109" s="359"/>
      <c r="K109" s="360"/>
      <c r="L109" s="359"/>
      <c r="M109" s="359"/>
      <c r="N109" s="359"/>
      <c r="O109" s="367"/>
    </row>
    <row r="110" spans="2:15" s="378" customFormat="1" ht="26.25" customHeight="1" x14ac:dyDescent="0.3">
      <c r="B110" s="383"/>
      <c r="C110" s="386"/>
      <c r="D110" s="389"/>
      <c r="E110" s="355"/>
      <c r="F110" s="356"/>
      <c r="G110" s="362"/>
      <c r="H110" s="358"/>
      <c r="I110" s="359"/>
      <c r="J110" s="359"/>
      <c r="K110" s="360"/>
      <c r="L110" s="359"/>
      <c r="M110" s="359"/>
      <c r="N110" s="359"/>
      <c r="O110" s="367"/>
    </row>
    <row r="111" spans="2:15" s="378" customFormat="1" ht="26.25" customHeight="1" x14ac:dyDescent="0.3">
      <c r="B111" s="383"/>
      <c r="C111" s="386"/>
      <c r="D111" s="389"/>
      <c r="E111" s="355"/>
      <c r="F111" s="356"/>
      <c r="G111" s="362"/>
      <c r="H111" s="363"/>
      <c r="I111" s="359"/>
      <c r="J111" s="359"/>
      <c r="K111" s="360"/>
      <c r="L111" s="359"/>
      <c r="M111" s="359"/>
      <c r="N111" s="359"/>
      <c r="O111" s="367"/>
    </row>
    <row r="112" spans="2:15" s="378" customFormat="1" ht="26.25" customHeight="1" x14ac:dyDescent="0.3">
      <c r="B112" s="383"/>
      <c r="C112" s="386"/>
      <c r="D112" s="389"/>
      <c r="E112" s="355"/>
      <c r="F112" s="356"/>
      <c r="G112" s="362"/>
      <c r="H112" s="365"/>
      <c r="I112" s="359"/>
      <c r="J112" s="359"/>
      <c r="K112" s="360"/>
      <c r="L112" s="359"/>
      <c r="M112" s="359"/>
      <c r="N112" s="359"/>
      <c r="O112" s="367"/>
    </row>
    <row r="113" spans="2:15" s="378" customFormat="1" ht="26.25" customHeight="1" thickBot="1" x14ac:dyDescent="0.35">
      <c r="B113" s="384"/>
      <c r="C113" s="387"/>
      <c r="D113" s="390"/>
      <c r="E113" s="369"/>
      <c r="F113" s="369"/>
      <c r="G113" s="370"/>
      <c r="H113" s="371"/>
      <c r="I113" s="372"/>
      <c r="J113" s="372"/>
      <c r="K113" s="373"/>
      <c r="L113" s="372"/>
      <c r="M113" s="372"/>
      <c r="N113" s="372"/>
      <c r="O113" s="374"/>
    </row>
    <row r="114" spans="2:15" s="378" customFormat="1" ht="26.25" customHeight="1" x14ac:dyDescent="0.3">
      <c r="B114" s="382"/>
      <c r="C114" s="385"/>
      <c r="D114" s="388"/>
      <c r="E114" s="349"/>
      <c r="F114" s="350"/>
      <c r="G114" s="351"/>
      <c r="H114" s="352"/>
      <c r="I114" s="353"/>
      <c r="J114" s="353"/>
      <c r="K114" s="353"/>
      <c r="L114" s="353"/>
      <c r="M114" s="353"/>
      <c r="N114" s="353"/>
      <c r="O114" s="354"/>
    </row>
    <row r="115" spans="2:15" s="378" customFormat="1" ht="26.25" customHeight="1" x14ac:dyDescent="0.3">
      <c r="B115" s="383"/>
      <c r="C115" s="386"/>
      <c r="D115" s="389"/>
      <c r="E115" s="355"/>
      <c r="F115" s="356"/>
      <c r="G115" s="357"/>
      <c r="H115" s="358"/>
      <c r="I115" s="359"/>
      <c r="J115" s="359"/>
      <c r="K115" s="360"/>
      <c r="L115" s="359"/>
      <c r="M115" s="360"/>
      <c r="N115" s="359"/>
      <c r="O115" s="361"/>
    </row>
    <row r="116" spans="2:15" s="378" customFormat="1" ht="26.25" customHeight="1" x14ac:dyDescent="0.3">
      <c r="B116" s="383"/>
      <c r="C116" s="386"/>
      <c r="D116" s="389"/>
      <c r="E116" s="362"/>
      <c r="F116" s="356"/>
      <c r="G116" s="362"/>
      <c r="H116" s="363"/>
      <c r="I116" s="364"/>
      <c r="J116" s="360"/>
      <c r="K116" s="360"/>
      <c r="L116" s="360"/>
      <c r="M116" s="360"/>
      <c r="N116" s="360"/>
      <c r="O116" s="361"/>
    </row>
    <row r="117" spans="2:15" s="378" customFormat="1" ht="26.25" customHeight="1" x14ac:dyDescent="0.3">
      <c r="B117" s="383"/>
      <c r="C117" s="386"/>
      <c r="D117" s="389"/>
      <c r="E117" s="355"/>
      <c r="F117" s="356"/>
      <c r="G117" s="362"/>
      <c r="H117" s="365"/>
      <c r="I117" s="359"/>
      <c r="J117" s="359"/>
      <c r="K117" s="360"/>
      <c r="L117" s="359"/>
      <c r="M117" s="359"/>
      <c r="N117" s="359"/>
      <c r="O117" s="367"/>
    </row>
    <row r="118" spans="2:15" s="378" customFormat="1" ht="26.25" customHeight="1" x14ac:dyDescent="0.3">
      <c r="B118" s="383"/>
      <c r="C118" s="386"/>
      <c r="D118" s="389"/>
      <c r="E118" s="355"/>
      <c r="F118" s="356"/>
      <c r="G118" s="362"/>
      <c r="H118" s="358"/>
      <c r="I118" s="359"/>
      <c r="J118" s="359"/>
      <c r="K118" s="360"/>
      <c r="L118" s="359"/>
      <c r="M118" s="359"/>
      <c r="N118" s="359"/>
      <c r="O118" s="367"/>
    </row>
    <row r="119" spans="2:15" s="378" customFormat="1" ht="26.25" customHeight="1" x14ac:dyDescent="0.3">
      <c r="B119" s="383"/>
      <c r="C119" s="386"/>
      <c r="D119" s="389"/>
      <c r="E119" s="355"/>
      <c r="F119" s="356"/>
      <c r="G119" s="362"/>
      <c r="H119" s="358"/>
      <c r="I119" s="359"/>
      <c r="J119" s="359"/>
      <c r="K119" s="360"/>
      <c r="L119" s="359"/>
      <c r="M119" s="359"/>
      <c r="N119" s="359"/>
      <c r="O119" s="367"/>
    </row>
    <row r="120" spans="2:15" s="378" customFormat="1" ht="26.25" customHeight="1" x14ac:dyDescent="0.3">
      <c r="B120" s="383"/>
      <c r="C120" s="386"/>
      <c r="D120" s="389"/>
      <c r="E120" s="355"/>
      <c r="F120" s="356"/>
      <c r="G120" s="362"/>
      <c r="H120" s="358"/>
      <c r="I120" s="359"/>
      <c r="J120" s="359"/>
      <c r="K120" s="360"/>
      <c r="L120" s="359"/>
      <c r="M120" s="359"/>
      <c r="N120" s="359"/>
      <c r="O120" s="367"/>
    </row>
    <row r="121" spans="2:15" s="378" customFormat="1" ht="26.25" customHeight="1" x14ac:dyDescent="0.3">
      <c r="B121" s="383"/>
      <c r="C121" s="386"/>
      <c r="D121" s="389"/>
      <c r="E121" s="355"/>
      <c r="F121" s="356"/>
      <c r="G121" s="362"/>
      <c r="H121" s="363"/>
      <c r="I121" s="359"/>
      <c r="J121" s="359"/>
      <c r="K121" s="360"/>
      <c r="L121" s="359"/>
      <c r="M121" s="359"/>
      <c r="N121" s="359"/>
      <c r="O121" s="367"/>
    </row>
    <row r="122" spans="2:15" s="378" customFormat="1" ht="26.25" customHeight="1" x14ac:dyDescent="0.3">
      <c r="B122" s="383"/>
      <c r="C122" s="386"/>
      <c r="D122" s="389"/>
      <c r="E122" s="355"/>
      <c r="F122" s="356"/>
      <c r="G122" s="362"/>
      <c r="H122" s="365"/>
      <c r="I122" s="359"/>
      <c r="J122" s="359"/>
      <c r="K122" s="360"/>
      <c r="L122" s="359"/>
      <c r="M122" s="359"/>
      <c r="N122" s="359"/>
      <c r="O122" s="367"/>
    </row>
    <row r="123" spans="2:15" s="378" customFormat="1" ht="26.25" customHeight="1" thickBot="1" x14ac:dyDescent="0.35">
      <c r="B123" s="384"/>
      <c r="C123" s="387"/>
      <c r="D123" s="390"/>
      <c r="E123" s="369"/>
      <c r="F123" s="369"/>
      <c r="G123" s="370"/>
      <c r="H123" s="371"/>
      <c r="I123" s="372"/>
      <c r="J123" s="372"/>
      <c r="K123" s="373"/>
      <c r="L123" s="372"/>
      <c r="M123" s="372"/>
      <c r="N123" s="372"/>
      <c r="O123" s="374"/>
    </row>
    <row r="124" spans="2:15" s="378" customFormat="1" ht="26.25" customHeight="1" x14ac:dyDescent="0.3">
      <c r="B124" s="382"/>
      <c r="C124" s="385"/>
      <c r="D124" s="388"/>
      <c r="E124" s="349"/>
      <c r="F124" s="350"/>
      <c r="G124" s="351"/>
      <c r="H124" s="352"/>
      <c r="I124" s="353"/>
      <c r="J124" s="353"/>
      <c r="K124" s="353"/>
      <c r="L124" s="353"/>
      <c r="M124" s="353"/>
      <c r="N124" s="353"/>
      <c r="O124" s="354"/>
    </row>
    <row r="125" spans="2:15" s="378" customFormat="1" ht="26.25" customHeight="1" x14ac:dyDescent="0.3">
      <c r="B125" s="383"/>
      <c r="C125" s="386"/>
      <c r="D125" s="389"/>
      <c r="E125" s="355"/>
      <c r="F125" s="356"/>
      <c r="G125" s="357"/>
      <c r="H125" s="358"/>
      <c r="I125" s="359"/>
      <c r="J125" s="359"/>
      <c r="K125" s="360"/>
      <c r="L125" s="359"/>
      <c r="M125" s="360"/>
      <c r="N125" s="359"/>
      <c r="O125" s="361"/>
    </row>
    <row r="126" spans="2:15" s="378" customFormat="1" ht="26.25" customHeight="1" x14ac:dyDescent="0.3">
      <c r="B126" s="383"/>
      <c r="C126" s="386"/>
      <c r="D126" s="389"/>
      <c r="E126" s="362"/>
      <c r="F126" s="356"/>
      <c r="G126" s="362"/>
      <c r="H126" s="363"/>
      <c r="I126" s="364"/>
      <c r="J126" s="360"/>
      <c r="K126" s="360"/>
      <c r="L126" s="360"/>
      <c r="M126" s="360"/>
      <c r="N126" s="360"/>
      <c r="O126" s="361"/>
    </row>
    <row r="127" spans="2:15" s="378" customFormat="1" ht="26.25" customHeight="1" x14ac:dyDescent="0.3">
      <c r="B127" s="383"/>
      <c r="C127" s="386"/>
      <c r="D127" s="389"/>
      <c r="E127" s="355"/>
      <c r="F127" s="356"/>
      <c r="G127" s="362"/>
      <c r="H127" s="365"/>
      <c r="I127" s="359"/>
      <c r="J127" s="359"/>
      <c r="K127" s="360"/>
      <c r="L127" s="359"/>
      <c r="M127" s="359"/>
      <c r="N127" s="359"/>
      <c r="O127" s="367"/>
    </row>
    <row r="128" spans="2:15" s="378" customFormat="1" ht="26.25" customHeight="1" x14ac:dyDescent="0.3">
      <c r="B128" s="383"/>
      <c r="C128" s="386"/>
      <c r="D128" s="389"/>
      <c r="E128" s="355"/>
      <c r="F128" s="356"/>
      <c r="G128" s="362"/>
      <c r="H128" s="358"/>
      <c r="I128" s="359"/>
      <c r="J128" s="359"/>
      <c r="K128" s="360"/>
      <c r="L128" s="359"/>
      <c r="M128" s="359"/>
      <c r="N128" s="359"/>
      <c r="O128" s="367"/>
    </row>
    <row r="129" spans="2:15" s="378" customFormat="1" ht="26.25" customHeight="1" x14ac:dyDescent="0.3">
      <c r="B129" s="383"/>
      <c r="C129" s="386"/>
      <c r="D129" s="389"/>
      <c r="E129" s="355"/>
      <c r="F129" s="356"/>
      <c r="G129" s="362"/>
      <c r="H129" s="358"/>
      <c r="I129" s="359"/>
      <c r="J129" s="359"/>
      <c r="K129" s="360"/>
      <c r="L129" s="359"/>
      <c r="M129" s="359"/>
      <c r="N129" s="359"/>
      <c r="O129" s="367"/>
    </row>
    <row r="130" spans="2:15" s="378" customFormat="1" ht="26.25" customHeight="1" x14ac:dyDescent="0.3">
      <c r="B130" s="383"/>
      <c r="C130" s="386"/>
      <c r="D130" s="389"/>
      <c r="E130" s="355"/>
      <c r="F130" s="356"/>
      <c r="G130" s="362"/>
      <c r="H130" s="358"/>
      <c r="I130" s="359"/>
      <c r="J130" s="359"/>
      <c r="K130" s="360"/>
      <c r="L130" s="359"/>
      <c r="M130" s="359"/>
      <c r="N130" s="359"/>
      <c r="O130" s="367"/>
    </row>
    <row r="131" spans="2:15" s="378" customFormat="1" ht="26.25" customHeight="1" x14ac:dyDescent="0.3">
      <c r="B131" s="383"/>
      <c r="C131" s="386"/>
      <c r="D131" s="389"/>
      <c r="E131" s="355"/>
      <c r="F131" s="356"/>
      <c r="G131" s="362"/>
      <c r="H131" s="363"/>
      <c r="I131" s="359"/>
      <c r="J131" s="359"/>
      <c r="K131" s="360"/>
      <c r="L131" s="359"/>
      <c r="M131" s="359"/>
      <c r="N131" s="359"/>
      <c r="O131" s="367"/>
    </row>
    <row r="132" spans="2:15" s="378" customFormat="1" ht="26.25" customHeight="1" x14ac:dyDescent="0.3">
      <c r="B132" s="383"/>
      <c r="C132" s="386"/>
      <c r="D132" s="389"/>
      <c r="E132" s="355"/>
      <c r="F132" s="356"/>
      <c r="G132" s="362"/>
      <c r="H132" s="365"/>
      <c r="I132" s="359"/>
      <c r="J132" s="359"/>
      <c r="K132" s="360"/>
      <c r="L132" s="359"/>
      <c r="M132" s="359"/>
      <c r="N132" s="359"/>
      <c r="O132" s="367"/>
    </row>
    <row r="133" spans="2:15" s="378" customFormat="1" ht="26.25" customHeight="1" thickBot="1" x14ac:dyDescent="0.35">
      <c r="B133" s="384"/>
      <c r="C133" s="387"/>
      <c r="D133" s="390"/>
      <c r="E133" s="369"/>
      <c r="F133" s="369"/>
      <c r="G133" s="370"/>
      <c r="H133" s="371"/>
      <c r="I133" s="372"/>
      <c r="J133" s="372"/>
      <c r="K133" s="373"/>
      <c r="L133" s="372"/>
      <c r="M133" s="372"/>
      <c r="N133" s="372"/>
      <c r="O133" s="374"/>
    </row>
    <row r="134" spans="2:15" s="378" customFormat="1" ht="26.25" customHeight="1" x14ac:dyDescent="0.3">
      <c r="B134" s="382"/>
      <c r="C134" s="385"/>
      <c r="D134" s="388"/>
      <c r="E134" s="349"/>
      <c r="F134" s="350"/>
      <c r="G134" s="351"/>
      <c r="H134" s="352"/>
      <c r="I134" s="353"/>
      <c r="J134" s="353"/>
      <c r="K134" s="353"/>
      <c r="L134" s="353"/>
      <c r="M134" s="353"/>
      <c r="N134" s="353"/>
      <c r="O134" s="354"/>
    </row>
    <row r="135" spans="2:15" s="378" customFormat="1" ht="26.25" customHeight="1" x14ac:dyDescent="0.3">
      <c r="B135" s="383"/>
      <c r="C135" s="386"/>
      <c r="D135" s="389"/>
      <c r="E135" s="355"/>
      <c r="F135" s="356"/>
      <c r="G135" s="357"/>
      <c r="H135" s="358"/>
      <c r="I135" s="359"/>
      <c r="J135" s="359"/>
      <c r="K135" s="360"/>
      <c r="L135" s="359"/>
      <c r="M135" s="360"/>
      <c r="N135" s="359"/>
      <c r="O135" s="361"/>
    </row>
    <row r="136" spans="2:15" s="378" customFormat="1" ht="26.25" customHeight="1" x14ac:dyDescent="0.3">
      <c r="B136" s="383"/>
      <c r="C136" s="386"/>
      <c r="D136" s="389"/>
      <c r="E136" s="362"/>
      <c r="F136" s="356"/>
      <c r="G136" s="362"/>
      <c r="H136" s="363"/>
      <c r="I136" s="364"/>
      <c r="J136" s="360"/>
      <c r="K136" s="360"/>
      <c r="L136" s="360"/>
      <c r="M136" s="360"/>
      <c r="N136" s="360"/>
      <c r="O136" s="361"/>
    </row>
    <row r="137" spans="2:15" s="378" customFormat="1" ht="26.25" customHeight="1" x14ac:dyDescent="0.3">
      <c r="B137" s="383"/>
      <c r="C137" s="386"/>
      <c r="D137" s="389"/>
      <c r="E137" s="355"/>
      <c r="F137" s="356"/>
      <c r="G137" s="362"/>
      <c r="H137" s="365"/>
      <c r="I137" s="359"/>
      <c r="J137" s="359"/>
      <c r="K137" s="360"/>
      <c r="L137" s="359"/>
      <c r="M137" s="359"/>
      <c r="N137" s="359"/>
      <c r="O137" s="367"/>
    </row>
    <row r="138" spans="2:15" s="378" customFormat="1" ht="26.25" customHeight="1" x14ac:dyDescent="0.3">
      <c r="B138" s="383"/>
      <c r="C138" s="386"/>
      <c r="D138" s="389"/>
      <c r="E138" s="355"/>
      <c r="F138" s="356"/>
      <c r="G138" s="362"/>
      <c r="H138" s="358"/>
      <c r="I138" s="359"/>
      <c r="J138" s="359"/>
      <c r="K138" s="360"/>
      <c r="L138" s="359"/>
      <c r="M138" s="359"/>
      <c r="N138" s="359"/>
      <c r="O138" s="367"/>
    </row>
    <row r="139" spans="2:15" s="378" customFormat="1" ht="26.25" customHeight="1" x14ac:dyDescent="0.3">
      <c r="B139" s="383"/>
      <c r="C139" s="386"/>
      <c r="D139" s="389"/>
      <c r="E139" s="355"/>
      <c r="F139" s="356"/>
      <c r="G139" s="362"/>
      <c r="H139" s="358"/>
      <c r="I139" s="359"/>
      <c r="J139" s="359"/>
      <c r="K139" s="360"/>
      <c r="L139" s="359"/>
      <c r="M139" s="359"/>
      <c r="N139" s="359"/>
      <c r="O139" s="367"/>
    </row>
    <row r="140" spans="2:15" s="378" customFormat="1" ht="26.25" customHeight="1" x14ac:dyDescent="0.3">
      <c r="B140" s="383"/>
      <c r="C140" s="386"/>
      <c r="D140" s="389"/>
      <c r="E140" s="355"/>
      <c r="F140" s="356"/>
      <c r="G140" s="362"/>
      <c r="H140" s="358"/>
      <c r="I140" s="359"/>
      <c r="J140" s="359"/>
      <c r="K140" s="360"/>
      <c r="L140" s="359"/>
      <c r="M140" s="359"/>
      <c r="N140" s="359"/>
      <c r="O140" s="367"/>
    </row>
    <row r="141" spans="2:15" s="378" customFormat="1" ht="26.25" customHeight="1" x14ac:dyDescent="0.3">
      <c r="B141" s="383"/>
      <c r="C141" s="386"/>
      <c r="D141" s="389"/>
      <c r="E141" s="355"/>
      <c r="F141" s="356"/>
      <c r="G141" s="362"/>
      <c r="H141" s="363"/>
      <c r="I141" s="359"/>
      <c r="J141" s="359"/>
      <c r="K141" s="360"/>
      <c r="L141" s="359"/>
      <c r="M141" s="359"/>
      <c r="N141" s="359"/>
      <c r="O141" s="367"/>
    </row>
    <row r="142" spans="2:15" s="378" customFormat="1" ht="26.25" customHeight="1" x14ac:dyDescent="0.3">
      <c r="B142" s="383"/>
      <c r="C142" s="386"/>
      <c r="D142" s="389"/>
      <c r="E142" s="355"/>
      <c r="F142" s="356"/>
      <c r="G142" s="362"/>
      <c r="H142" s="365"/>
      <c r="I142" s="359"/>
      <c r="J142" s="359"/>
      <c r="K142" s="360"/>
      <c r="L142" s="359"/>
      <c r="M142" s="359"/>
      <c r="N142" s="359"/>
      <c r="O142" s="367"/>
    </row>
    <row r="143" spans="2:15" s="378" customFormat="1" ht="26.25" customHeight="1" thickBot="1" x14ac:dyDescent="0.35">
      <c r="B143" s="384"/>
      <c r="C143" s="387"/>
      <c r="D143" s="390"/>
      <c r="E143" s="369"/>
      <c r="F143" s="369"/>
      <c r="G143" s="370"/>
      <c r="H143" s="371"/>
      <c r="I143" s="372"/>
      <c r="J143" s="372"/>
      <c r="K143" s="373"/>
      <c r="L143" s="372"/>
      <c r="M143" s="372"/>
      <c r="N143" s="372"/>
      <c r="O143" s="374"/>
    </row>
    <row r="144" spans="2:15" s="378" customFormat="1" ht="26.25" customHeight="1" x14ac:dyDescent="0.3">
      <c r="B144" s="382"/>
      <c r="C144" s="385"/>
      <c r="D144" s="388"/>
      <c r="E144" s="349"/>
      <c r="F144" s="350"/>
      <c r="G144" s="351"/>
      <c r="H144" s="352"/>
      <c r="I144" s="353"/>
      <c r="J144" s="353"/>
      <c r="K144" s="353"/>
      <c r="L144" s="353"/>
      <c r="M144" s="353"/>
      <c r="N144" s="353"/>
      <c r="O144" s="354"/>
    </row>
    <row r="145" spans="2:15" s="378" customFormat="1" ht="26.25" customHeight="1" x14ac:dyDescent="0.3">
      <c r="B145" s="383"/>
      <c r="C145" s="386"/>
      <c r="D145" s="389"/>
      <c r="E145" s="355"/>
      <c r="F145" s="356"/>
      <c r="G145" s="357"/>
      <c r="H145" s="358"/>
      <c r="I145" s="359"/>
      <c r="J145" s="359"/>
      <c r="K145" s="360"/>
      <c r="L145" s="359"/>
      <c r="M145" s="360"/>
      <c r="N145" s="359"/>
      <c r="O145" s="361"/>
    </row>
    <row r="146" spans="2:15" s="378" customFormat="1" ht="26.25" customHeight="1" x14ac:dyDescent="0.3">
      <c r="B146" s="383"/>
      <c r="C146" s="386"/>
      <c r="D146" s="389"/>
      <c r="E146" s="362"/>
      <c r="F146" s="356"/>
      <c r="G146" s="362"/>
      <c r="H146" s="363"/>
      <c r="I146" s="364"/>
      <c r="J146" s="360"/>
      <c r="K146" s="360"/>
      <c r="L146" s="360"/>
      <c r="M146" s="360"/>
      <c r="N146" s="360"/>
      <c r="O146" s="361"/>
    </row>
    <row r="147" spans="2:15" s="378" customFormat="1" ht="26.25" customHeight="1" x14ac:dyDescent="0.3">
      <c r="B147" s="383"/>
      <c r="C147" s="386"/>
      <c r="D147" s="389"/>
      <c r="E147" s="355"/>
      <c r="F147" s="356"/>
      <c r="G147" s="362"/>
      <c r="H147" s="365"/>
      <c r="I147" s="359"/>
      <c r="J147" s="359"/>
      <c r="K147" s="360"/>
      <c r="L147" s="359"/>
      <c r="M147" s="359"/>
      <c r="N147" s="359"/>
      <c r="O147" s="367"/>
    </row>
    <row r="148" spans="2:15" s="378" customFormat="1" ht="26.25" customHeight="1" x14ac:dyDescent="0.3">
      <c r="B148" s="383"/>
      <c r="C148" s="386"/>
      <c r="D148" s="389"/>
      <c r="E148" s="355"/>
      <c r="F148" s="356"/>
      <c r="G148" s="362"/>
      <c r="H148" s="358"/>
      <c r="I148" s="359"/>
      <c r="J148" s="359"/>
      <c r="K148" s="360"/>
      <c r="L148" s="359"/>
      <c r="M148" s="359"/>
      <c r="N148" s="359"/>
      <c r="O148" s="367"/>
    </row>
    <row r="149" spans="2:15" s="378" customFormat="1" ht="26.25" customHeight="1" x14ac:dyDescent="0.3">
      <c r="B149" s="383"/>
      <c r="C149" s="386"/>
      <c r="D149" s="389"/>
      <c r="E149" s="355"/>
      <c r="F149" s="356"/>
      <c r="G149" s="362"/>
      <c r="H149" s="358"/>
      <c r="I149" s="359"/>
      <c r="J149" s="359"/>
      <c r="K149" s="360"/>
      <c r="L149" s="359"/>
      <c r="M149" s="359"/>
      <c r="N149" s="359"/>
      <c r="O149" s="367"/>
    </row>
    <row r="150" spans="2:15" s="378" customFormat="1" ht="26.25" customHeight="1" x14ac:dyDescent="0.3">
      <c r="B150" s="383"/>
      <c r="C150" s="386"/>
      <c r="D150" s="389"/>
      <c r="E150" s="355"/>
      <c r="F150" s="356"/>
      <c r="G150" s="362"/>
      <c r="H150" s="358"/>
      <c r="I150" s="359"/>
      <c r="J150" s="359"/>
      <c r="K150" s="360"/>
      <c r="L150" s="359"/>
      <c r="M150" s="359"/>
      <c r="N150" s="359"/>
      <c r="O150" s="367"/>
    </row>
    <row r="151" spans="2:15" s="378" customFormat="1" ht="26.25" customHeight="1" x14ac:dyDescent="0.3">
      <c r="B151" s="383"/>
      <c r="C151" s="386"/>
      <c r="D151" s="389"/>
      <c r="E151" s="355"/>
      <c r="F151" s="356"/>
      <c r="G151" s="362"/>
      <c r="H151" s="363"/>
      <c r="I151" s="359"/>
      <c r="J151" s="359"/>
      <c r="K151" s="360"/>
      <c r="L151" s="359"/>
      <c r="M151" s="359"/>
      <c r="N151" s="359"/>
      <c r="O151" s="367"/>
    </row>
    <row r="152" spans="2:15" s="378" customFormat="1" ht="26.25" customHeight="1" x14ac:dyDescent="0.3">
      <c r="B152" s="383"/>
      <c r="C152" s="386"/>
      <c r="D152" s="389"/>
      <c r="E152" s="355"/>
      <c r="F152" s="356"/>
      <c r="G152" s="362"/>
      <c r="H152" s="365"/>
      <c r="I152" s="359"/>
      <c r="J152" s="359"/>
      <c r="K152" s="360"/>
      <c r="L152" s="359"/>
      <c r="M152" s="359"/>
      <c r="N152" s="359"/>
      <c r="O152" s="367"/>
    </row>
    <row r="153" spans="2:15" s="378" customFormat="1" ht="26.25" customHeight="1" thickBot="1" x14ac:dyDescent="0.35">
      <c r="B153" s="384"/>
      <c r="C153" s="387"/>
      <c r="D153" s="390"/>
      <c r="E153" s="369"/>
      <c r="F153" s="369"/>
      <c r="G153" s="370"/>
      <c r="H153" s="371"/>
      <c r="I153" s="372"/>
      <c r="J153" s="372"/>
      <c r="K153" s="373"/>
      <c r="L153" s="372"/>
      <c r="M153" s="372"/>
      <c r="N153" s="372"/>
      <c r="O153" s="374"/>
    </row>
    <row r="154" spans="2:15" s="378" customFormat="1" ht="26.25" customHeight="1" x14ac:dyDescent="0.3">
      <c r="B154" s="382"/>
      <c r="C154" s="385"/>
      <c r="D154" s="388"/>
      <c r="E154" s="349"/>
      <c r="F154" s="350"/>
      <c r="G154" s="351"/>
      <c r="H154" s="352"/>
      <c r="I154" s="353"/>
      <c r="J154" s="353"/>
      <c r="K154" s="353"/>
      <c r="L154" s="353"/>
      <c r="M154" s="353"/>
      <c r="N154" s="353"/>
      <c r="O154" s="354"/>
    </row>
    <row r="155" spans="2:15" s="378" customFormat="1" ht="26.25" customHeight="1" x14ac:dyDescent="0.3">
      <c r="B155" s="383"/>
      <c r="C155" s="386"/>
      <c r="D155" s="389"/>
      <c r="E155" s="355"/>
      <c r="F155" s="356"/>
      <c r="G155" s="357"/>
      <c r="H155" s="358"/>
      <c r="I155" s="359"/>
      <c r="J155" s="359"/>
      <c r="K155" s="360"/>
      <c r="L155" s="359"/>
      <c r="M155" s="360"/>
      <c r="N155" s="359"/>
      <c r="O155" s="361"/>
    </row>
    <row r="156" spans="2:15" s="378" customFormat="1" ht="26.25" customHeight="1" x14ac:dyDescent="0.3">
      <c r="B156" s="383"/>
      <c r="C156" s="386"/>
      <c r="D156" s="389"/>
      <c r="E156" s="362"/>
      <c r="F156" s="356"/>
      <c r="G156" s="362"/>
      <c r="H156" s="363"/>
      <c r="I156" s="364"/>
      <c r="J156" s="360"/>
      <c r="K156" s="360"/>
      <c r="L156" s="360"/>
      <c r="M156" s="360"/>
      <c r="N156" s="360"/>
      <c r="O156" s="361"/>
    </row>
    <row r="157" spans="2:15" s="378" customFormat="1" ht="26.25" customHeight="1" x14ac:dyDescent="0.3">
      <c r="B157" s="383"/>
      <c r="C157" s="386"/>
      <c r="D157" s="389"/>
      <c r="E157" s="355"/>
      <c r="F157" s="356"/>
      <c r="G157" s="362"/>
      <c r="H157" s="365"/>
      <c r="I157" s="359"/>
      <c r="J157" s="359"/>
      <c r="K157" s="360"/>
      <c r="L157" s="359"/>
      <c r="M157" s="359"/>
      <c r="N157" s="359"/>
      <c r="O157" s="367"/>
    </row>
    <row r="158" spans="2:15" s="378" customFormat="1" ht="26.25" customHeight="1" x14ac:dyDescent="0.3">
      <c r="B158" s="383"/>
      <c r="C158" s="386"/>
      <c r="D158" s="389"/>
      <c r="E158" s="355"/>
      <c r="F158" s="356"/>
      <c r="G158" s="362"/>
      <c r="H158" s="358"/>
      <c r="I158" s="359"/>
      <c r="J158" s="359"/>
      <c r="K158" s="360"/>
      <c r="L158" s="359"/>
      <c r="M158" s="359"/>
      <c r="N158" s="359"/>
      <c r="O158" s="367"/>
    </row>
    <row r="159" spans="2:15" s="378" customFormat="1" ht="26.25" customHeight="1" x14ac:dyDescent="0.3">
      <c r="B159" s="383"/>
      <c r="C159" s="386"/>
      <c r="D159" s="389"/>
      <c r="E159" s="355"/>
      <c r="F159" s="356"/>
      <c r="G159" s="362"/>
      <c r="H159" s="358"/>
      <c r="I159" s="359"/>
      <c r="J159" s="359"/>
      <c r="K159" s="360"/>
      <c r="L159" s="359"/>
      <c r="M159" s="359"/>
      <c r="N159" s="359"/>
      <c r="O159" s="367"/>
    </row>
    <row r="160" spans="2:15" s="378" customFormat="1" ht="26.25" customHeight="1" x14ac:dyDescent="0.3">
      <c r="B160" s="383"/>
      <c r="C160" s="386"/>
      <c r="D160" s="389"/>
      <c r="E160" s="355"/>
      <c r="F160" s="356"/>
      <c r="G160" s="362"/>
      <c r="H160" s="358"/>
      <c r="I160" s="359"/>
      <c r="J160" s="359"/>
      <c r="K160" s="360"/>
      <c r="L160" s="359"/>
      <c r="M160" s="359"/>
      <c r="N160" s="359"/>
      <c r="O160" s="367"/>
    </row>
    <row r="161" spans="2:15" s="378" customFormat="1" ht="26.25" customHeight="1" x14ac:dyDescent="0.3">
      <c r="B161" s="383"/>
      <c r="C161" s="386"/>
      <c r="D161" s="389"/>
      <c r="E161" s="355"/>
      <c r="F161" s="356"/>
      <c r="G161" s="362"/>
      <c r="H161" s="363"/>
      <c r="I161" s="359"/>
      <c r="J161" s="359"/>
      <c r="K161" s="360"/>
      <c r="L161" s="359"/>
      <c r="M161" s="359"/>
      <c r="N161" s="359"/>
      <c r="O161" s="367"/>
    </row>
    <row r="162" spans="2:15" s="378" customFormat="1" ht="26.25" customHeight="1" x14ac:dyDescent="0.3">
      <c r="B162" s="383"/>
      <c r="C162" s="386"/>
      <c r="D162" s="389"/>
      <c r="E162" s="355"/>
      <c r="F162" s="356"/>
      <c r="G162" s="362"/>
      <c r="H162" s="365"/>
      <c r="I162" s="359"/>
      <c r="J162" s="359"/>
      <c r="K162" s="360"/>
      <c r="L162" s="359"/>
      <c r="M162" s="359"/>
      <c r="N162" s="359"/>
      <c r="O162" s="367"/>
    </row>
    <row r="163" spans="2:15" s="378" customFormat="1" ht="26.25" customHeight="1" thickBot="1" x14ac:dyDescent="0.35">
      <c r="B163" s="384"/>
      <c r="C163" s="387"/>
      <c r="D163" s="390"/>
      <c r="E163" s="369"/>
      <c r="F163" s="369"/>
      <c r="G163" s="370"/>
      <c r="H163" s="371"/>
      <c r="I163" s="372"/>
      <c r="J163" s="372"/>
      <c r="K163" s="373"/>
      <c r="L163" s="372"/>
      <c r="M163" s="372"/>
      <c r="N163" s="372"/>
      <c r="O163" s="374"/>
    </row>
    <row r="164" spans="2:15" s="378" customFormat="1" ht="26.25" customHeight="1" x14ac:dyDescent="0.3">
      <c r="B164" s="382"/>
      <c r="C164" s="385"/>
      <c r="D164" s="388"/>
      <c r="E164" s="349"/>
      <c r="F164" s="350"/>
      <c r="G164" s="351"/>
      <c r="H164" s="352"/>
      <c r="I164" s="353"/>
      <c r="J164" s="353"/>
      <c r="K164" s="353"/>
      <c r="L164" s="353"/>
      <c r="M164" s="353"/>
      <c r="N164" s="353"/>
      <c r="O164" s="354"/>
    </row>
    <row r="165" spans="2:15" s="378" customFormat="1" ht="26.25" customHeight="1" x14ac:dyDescent="0.3">
      <c r="B165" s="383"/>
      <c r="C165" s="386"/>
      <c r="D165" s="389"/>
      <c r="E165" s="355"/>
      <c r="F165" s="356"/>
      <c r="G165" s="357"/>
      <c r="H165" s="358"/>
      <c r="I165" s="359"/>
      <c r="J165" s="359"/>
      <c r="K165" s="360"/>
      <c r="L165" s="359"/>
      <c r="M165" s="360"/>
      <c r="N165" s="359"/>
      <c r="O165" s="361"/>
    </row>
    <row r="166" spans="2:15" s="378" customFormat="1" ht="26.25" customHeight="1" x14ac:dyDescent="0.3">
      <c r="B166" s="383"/>
      <c r="C166" s="386"/>
      <c r="D166" s="389"/>
      <c r="E166" s="362"/>
      <c r="F166" s="356"/>
      <c r="G166" s="362"/>
      <c r="H166" s="363"/>
      <c r="I166" s="364"/>
      <c r="J166" s="360"/>
      <c r="K166" s="360"/>
      <c r="L166" s="360"/>
      <c r="M166" s="360"/>
      <c r="N166" s="360"/>
      <c r="O166" s="361"/>
    </row>
    <row r="167" spans="2:15" s="378" customFormat="1" ht="26.25" customHeight="1" x14ac:dyDescent="0.3">
      <c r="B167" s="383"/>
      <c r="C167" s="386"/>
      <c r="D167" s="389"/>
      <c r="E167" s="355"/>
      <c r="F167" s="356"/>
      <c r="G167" s="362"/>
      <c r="H167" s="365"/>
      <c r="I167" s="359"/>
      <c r="J167" s="359"/>
      <c r="K167" s="360"/>
      <c r="L167" s="359"/>
      <c r="M167" s="359"/>
      <c r="N167" s="359"/>
      <c r="O167" s="367"/>
    </row>
    <row r="168" spans="2:15" s="378" customFormat="1" ht="26.25" customHeight="1" x14ac:dyDescent="0.3">
      <c r="B168" s="383"/>
      <c r="C168" s="386"/>
      <c r="D168" s="389"/>
      <c r="E168" s="355"/>
      <c r="F168" s="356"/>
      <c r="G168" s="362"/>
      <c r="H168" s="358"/>
      <c r="I168" s="359"/>
      <c r="J168" s="359"/>
      <c r="K168" s="360"/>
      <c r="L168" s="359"/>
      <c r="M168" s="359"/>
      <c r="N168" s="359"/>
      <c r="O168" s="367"/>
    </row>
    <row r="169" spans="2:15" s="378" customFormat="1" ht="26.25" customHeight="1" x14ac:dyDescent="0.3">
      <c r="B169" s="383"/>
      <c r="C169" s="386"/>
      <c r="D169" s="389"/>
      <c r="E169" s="355"/>
      <c r="F169" s="356"/>
      <c r="G169" s="362"/>
      <c r="H169" s="358"/>
      <c r="I169" s="359"/>
      <c r="J169" s="359"/>
      <c r="K169" s="360"/>
      <c r="L169" s="359"/>
      <c r="M169" s="359"/>
      <c r="N169" s="359"/>
      <c r="O169" s="367"/>
    </row>
    <row r="170" spans="2:15" s="378" customFormat="1" ht="26.25" customHeight="1" x14ac:dyDescent="0.3">
      <c r="B170" s="383"/>
      <c r="C170" s="386"/>
      <c r="D170" s="389"/>
      <c r="E170" s="355"/>
      <c r="F170" s="356"/>
      <c r="G170" s="362"/>
      <c r="H170" s="358"/>
      <c r="I170" s="359"/>
      <c r="J170" s="359"/>
      <c r="K170" s="360"/>
      <c r="L170" s="359"/>
      <c r="M170" s="359"/>
      <c r="N170" s="359"/>
      <c r="O170" s="367"/>
    </row>
    <row r="171" spans="2:15" s="378" customFormat="1" ht="26.25" customHeight="1" x14ac:dyDescent="0.3">
      <c r="B171" s="383"/>
      <c r="C171" s="386"/>
      <c r="D171" s="389"/>
      <c r="E171" s="355"/>
      <c r="F171" s="356"/>
      <c r="G171" s="362"/>
      <c r="H171" s="363"/>
      <c r="I171" s="359"/>
      <c r="J171" s="359"/>
      <c r="K171" s="360"/>
      <c r="L171" s="359"/>
      <c r="M171" s="359"/>
      <c r="N171" s="359"/>
      <c r="O171" s="367"/>
    </row>
    <row r="172" spans="2:15" s="378" customFormat="1" ht="26.25" customHeight="1" x14ac:dyDescent="0.3">
      <c r="B172" s="383"/>
      <c r="C172" s="386"/>
      <c r="D172" s="389"/>
      <c r="E172" s="355"/>
      <c r="F172" s="356"/>
      <c r="G172" s="362"/>
      <c r="H172" s="365"/>
      <c r="I172" s="359"/>
      <c r="J172" s="359"/>
      <c r="K172" s="360"/>
      <c r="L172" s="359"/>
      <c r="M172" s="359"/>
      <c r="N172" s="359"/>
      <c r="O172" s="367"/>
    </row>
    <row r="173" spans="2:15" s="378" customFormat="1" ht="26.25" customHeight="1" thickBot="1" x14ac:dyDescent="0.35">
      <c r="B173" s="384"/>
      <c r="C173" s="387"/>
      <c r="D173" s="390"/>
      <c r="E173" s="369"/>
      <c r="F173" s="369"/>
      <c r="G173" s="370"/>
      <c r="H173" s="371"/>
      <c r="I173" s="372"/>
      <c r="J173" s="372"/>
      <c r="K173" s="373"/>
      <c r="L173" s="372"/>
      <c r="M173" s="372"/>
      <c r="N173" s="372"/>
      <c r="O173" s="374"/>
    </row>
    <row r="174" spans="2:15" s="378" customFormat="1" ht="26.25" customHeight="1" x14ac:dyDescent="0.3">
      <c r="B174" s="382"/>
      <c r="C174" s="385"/>
      <c r="D174" s="388"/>
      <c r="E174" s="349"/>
      <c r="F174" s="350"/>
      <c r="G174" s="351"/>
      <c r="H174" s="352"/>
      <c r="I174" s="353"/>
      <c r="J174" s="353"/>
      <c r="K174" s="353"/>
      <c r="L174" s="353"/>
      <c r="M174" s="353"/>
      <c r="N174" s="353"/>
      <c r="O174" s="354"/>
    </row>
    <row r="175" spans="2:15" s="378" customFormat="1" ht="26.25" customHeight="1" x14ac:dyDescent="0.3">
      <c r="B175" s="383"/>
      <c r="C175" s="386"/>
      <c r="D175" s="389"/>
      <c r="E175" s="355"/>
      <c r="F175" s="356"/>
      <c r="G175" s="357"/>
      <c r="H175" s="358"/>
      <c r="I175" s="359"/>
      <c r="J175" s="359"/>
      <c r="K175" s="360"/>
      <c r="L175" s="359"/>
      <c r="M175" s="360"/>
      <c r="N175" s="359"/>
      <c r="O175" s="361"/>
    </row>
    <row r="176" spans="2:15" s="378" customFormat="1" ht="26.25" customHeight="1" x14ac:dyDescent="0.3">
      <c r="B176" s="383"/>
      <c r="C176" s="386"/>
      <c r="D176" s="389"/>
      <c r="E176" s="362"/>
      <c r="F176" s="356"/>
      <c r="G176" s="362"/>
      <c r="H176" s="363"/>
      <c r="I176" s="364"/>
      <c r="J176" s="360"/>
      <c r="K176" s="360"/>
      <c r="L176" s="360"/>
      <c r="M176" s="360"/>
      <c r="N176" s="360"/>
      <c r="O176" s="361"/>
    </row>
    <row r="177" spans="2:15" s="378" customFormat="1" ht="26.25" customHeight="1" x14ac:dyDescent="0.3">
      <c r="B177" s="383"/>
      <c r="C177" s="386"/>
      <c r="D177" s="389"/>
      <c r="E177" s="355"/>
      <c r="F177" s="356"/>
      <c r="G177" s="362"/>
      <c r="H177" s="365"/>
      <c r="I177" s="359"/>
      <c r="J177" s="359"/>
      <c r="K177" s="360"/>
      <c r="L177" s="359"/>
      <c r="M177" s="359"/>
      <c r="N177" s="359"/>
      <c r="O177" s="367"/>
    </row>
    <row r="178" spans="2:15" s="378" customFormat="1" ht="26.25" customHeight="1" x14ac:dyDescent="0.3">
      <c r="B178" s="383"/>
      <c r="C178" s="386"/>
      <c r="D178" s="389"/>
      <c r="E178" s="355"/>
      <c r="F178" s="356"/>
      <c r="G178" s="362"/>
      <c r="H178" s="358"/>
      <c r="I178" s="359"/>
      <c r="J178" s="359"/>
      <c r="K178" s="360"/>
      <c r="L178" s="359"/>
      <c r="M178" s="359"/>
      <c r="N178" s="359"/>
      <c r="O178" s="367"/>
    </row>
    <row r="179" spans="2:15" s="378" customFormat="1" ht="26.25" customHeight="1" x14ac:dyDescent="0.3">
      <c r="B179" s="383"/>
      <c r="C179" s="386"/>
      <c r="D179" s="389"/>
      <c r="E179" s="355"/>
      <c r="F179" s="356"/>
      <c r="G179" s="362"/>
      <c r="H179" s="358"/>
      <c r="I179" s="359"/>
      <c r="J179" s="359"/>
      <c r="K179" s="360"/>
      <c r="L179" s="359"/>
      <c r="M179" s="359"/>
      <c r="N179" s="359"/>
      <c r="O179" s="367"/>
    </row>
    <row r="180" spans="2:15" s="378" customFormat="1" ht="26.25" customHeight="1" x14ac:dyDescent="0.3">
      <c r="B180" s="383"/>
      <c r="C180" s="386"/>
      <c r="D180" s="389"/>
      <c r="E180" s="355"/>
      <c r="F180" s="356"/>
      <c r="G180" s="362"/>
      <c r="H180" s="358"/>
      <c r="I180" s="359"/>
      <c r="J180" s="359"/>
      <c r="K180" s="360"/>
      <c r="L180" s="359"/>
      <c r="M180" s="359"/>
      <c r="N180" s="359"/>
      <c r="O180" s="367"/>
    </row>
    <row r="181" spans="2:15" s="378" customFormat="1" ht="26.25" customHeight="1" x14ac:dyDescent="0.3">
      <c r="B181" s="383"/>
      <c r="C181" s="386"/>
      <c r="D181" s="389"/>
      <c r="E181" s="355"/>
      <c r="F181" s="356"/>
      <c r="G181" s="362"/>
      <c r="H181" s="363"/>
      <c r="I181" s="359"/>
      <c r="J181" s="359"/>
      <c r="K181" s="360"/>
      <c r="L181" s="359"/>
      <c r="M181" s="359"/>
      <c r="N181" s="359"/>
      <c r="O181" s="367"/>
    </row>
    <row r="182" spans="2:15" s="378" customFormat="1" ht="26.25" customHeight="1" x14ac:dyDescent="0.3">
      <c r="B182" s="383"/>
      <c r="C182" s="386"/>
      <c r="D182" s="389"/>
      <c r="E182" s="355"/>
      <c r="F182" s="356"/>
      <c r="G182" s="362"/>
      <c r="H182" s="365"/>
      <c r="I182" s="359"/>
      <c r="J182" s="359"/>
      <c r="K182" s="360"/>
      <c r="L182" s="359"/>
      <c r="M182" s="359"/>
      <c r="N182" s="359"/>
      <c r="O182" s="367"/>
    </row>
    <row r="183" spans="2:15" s="378" customFormat="1" ht="26.25" customHeight="1" thickBot="1" x14ac:dyDescent="0.35">
      <c r="B183" s="384"/>
      <c r="C183" s="387"/>
      <c r="D183" s="390"/>
      <c r="E183" s="369"/>
      <c r="F183" s="369"/>
      <c r="G183" s="370"/>
      <c r="H183" s="371"/>
      <c r="I183" s="372"/>
      <c r="J183" s="372"/>
      <c r="K183" s="373"/>
      <c r="L183" s="372"/>
      <c r="M183" s="372"/>
      <c r="N183" s="372"/>
      <c r="O183" s="374"/>
    </row>
    <row r="184" spans="2:15" s="378" customFormat="1" ht="26.25" customHeight="1" x14ac:dyDescent="0.3">
      <c r="B184" s="382"/>
      <c r="C184" s="385"/>
      <c r="D184" s="388"/>
      <c r="E184" s="349"/>
      <c r="F184" s="350"/>
      <c r="G184" s="351"/>
      <c r="H184" s="352"/>
      <c r="I184" s="353"/>
      <c r="J184" s="353"/>
      <c r="K184" s="353"/>
      <c r="L184" s="353"/>
      <c r="M184" s="353"/>
      <c r="N184" s="353"/>
      <c r="O184" s="354"/>
    </row>
    <row r="185" spans="2:15" s="378" customFormat="1" ht="26.25" customHeight="1" x14ac:dyDescent="0.3">
      <c r="B185" s="383"/>
      <c r="C185" s="386"/>
      <c r="D185" s="389"/>
      <c r="E185" s="355"/>
      <c r="F185" s="356"/>
      <c r="G185" s="357"/>
      <c r="H185" s="358"/>
      <c r="I185" s="359"/>
      <c r="J185" s="359"/>
      <c r="K185" s="360"/>
      <c r="L185" s="359"/>
      <c r="M185" s="360"/>
      <c r="N185" s="359"/>
      <c r="O185" s="361"/>
    </row>
    <row r="186" spans="2:15" s="378" customFormat="1" ht="26.25" customHeight="1" x14ac:dyDescent="0.3">
      <c r="B186" s="383"/>
      <c r="C186" s="386"/>
      <c r="D186" s="389"/>
      <c r="E186" s="362"/>
      <c r="F186" s="356"/>
      <c r="G186" s="362"/>
      <c r="H186" s="363"/>
      <c r="I186" s="364"/>
      <c r="J186" s="360"/>
      <c r="K186" s="360"/>
      <c r="L186" s="360"/>
      <c r="M186" s="360"/>
      <c r="N186" s="360"/>
      <c r="O186" s="361"/>
    </row>
    <row r="187" spans="2:15" s="378" customFormat="1" ht="26.25" customHeight="1" x14ac:dyDescent="0.3">
      <c r="B187" s="383"/>
      <c r="C187" s="386"/>
      <c r="D187" s="389"/>
      <c r="E187" s="355"/>
      <c r="F187" s="356"/>
      <c r="G187" s="362"/>
      <c r="H187" s="365"/>
      <c r="I187" s="359"/>
      <c r="J187" s="359"/>
      <c r="K187" s="360"/>
      <c r="L187" s="359"/>
      <c r="M187" s="359"/>
      <c r="N187" s="359"/>
      <c r="O187" s="367"/>
    </row>
    <row r="188" spans="2:15" s="378" customFormat="1" ht="26.25" customHeight="1" x14ac:dyDescent="0.3">
      <c r="B188" s="383"/>
      <c r="C188" s="386"/>
      <c r="D188" s="389"/>
      <c r="E188" s="355"/>
      <c r="F188" s="356"/>
      <c r="G188" s="362"/>
      <c r="H188" s="358"/>
      <c r="I188" s="359"/>
      <c r="J188" s="359"/>
      <c r="K188" s="360"/>
      <c r="L188" s="359"/>
      <c r="M188" s="359"/>
      <c r="N188" s="359"/>
      <c r="O188" s="367"/>
    </row>
    <row r="189" spans="2:15" s="378" customFormat="1" ht="26.25" customHeight="1" x14ac:dyDescent="0.3">
      <c r="B189" s="383"/>
      <c r="C189" s="386"/>
      <c r="D189" s="389"/>
      <c r="E189" s="355"/>
      <c r="F189" s="356"/>
      <c r="G189" s="362"/>
      <c r="H189" s="358"/>
      <c r="I189" s="359"/>
      <c r="J189" s="359"/>
      <c r="K189" s="360"/>
      <c r="L189" s="359"/>
      <c r="M189" s="359"/>
      <c r="N189" s="359"/>
      <c r="O189" s="367"/>
    </row>
    <row r="190" spans="2:15" s="378" customFormat="1" ht="26.25" customHeight="1" x14ac:dyDescent="0.3">
      <c r="B190" s="383"/>
      <c r="C190" s="386"/>
      <c r="D190" s="389"/>
      <c r="E190" s="355"/>
      <c r="F190" s="356"/>
      <c r="G190" s="362"/>
      <c r="H190" s="358"/>
      <c r="I190" s="359"/>
      <c r="J190" s="359"/>
      <c r="K190" s="360"/>
      <c r="L190" s="359"/>
      <c r="M190" s="359"/>
      <c r="N190" s="359"/>
      <c r="O190" s="367"/>
    </row>
    <row r="191" spans="2:15" s="378" customFormat="1" ht="26.25" customHeight="1" x14ac:dyDescent="0.3">
      <c r="B191" s="383"/>
      <c r="C191" s="386"/>
      <c r="D191" s="389"/>
      <c r="E191" s="355"/>
      <c r="F191" s="356"/>
      <c r="G191" s="362"/>
      <c r="H191" s="363"/>
      <c r="I191" s="359"/>
      <c r="J191" s="359"/>
      <c r="K191" s="360"/>
      <c r="L191" s="359"/>
      <c r="M191" s="359"/>
      <c r="N191" s="359"/>
      <c r="O191" s="367"/>
    </row>
    <row r="192" spans="2:15" s="378" customFormat="1" ht="26.25" customHeight="1" x14ac:dyDescent="0.3">
      <c r="B192" s="383"/>
      <c r="C192" s="386"/>
      <c r="D192" s="389"/>
      <c r="E192" s="355"/>
      <c r="F192" s="356"/>
      <c r="G192" s="362"/>
      <c r="H192" s="365"/>
      <c r="I192" s="359"/>
      <c r="J192" s="359"/>
      <c r="K192" s="360"/>
      <c r="L192" s="359"/>
      <c r="M192" s="359"/>
      <c r="N192" s="359"/>
      <c r="O192" s="367"/>
    </row>
    <row r="193" spans="2:15" s="378" customFormat="1" ht="26.25" customHeight="1" thickBot="1" x14ac:dyDescent="0.35">
      <c r="B193" s="384"/>
      <c r="C193" s="387"/>
      <c r="D193" s="390"/>
      <c r="E193" s="369"/>
      <c r="F193" s="369"/>
      <c r="G193" s="370"/>
      <c r="H193" s="371"/>
      <c r="I193" s="372"/>
      <c r="J193" s="372"/>
      <c r="K193" s="373"/>
      <c r="L193" s="372"/>
      <c r="M193" s="372"/>
      <c r="N193" s="372"/>
      <c r="O193" s="374"/>
    </row>
    <row r="194" spans="2:15" s="378" customFormat="1" ht="26.25" customHeight="1" x14ac:dyDescent="0.3">
      <c r="B194" s="382"/>
      <c r="C194" s="385"/>
      <c r="D194" s="388"/>
      <c r="E194" s="349"/>
      <c r="F194" s="350"/>
      <c r="G194" s="351"/>
      <c r="H194" s="352"/>
      <c r="I194" s="353"/>
      <c r="J194" s="353"/>
      <c r="K194" s="353"/>
      <c r="L194" s="353"/>
      <c r="M194" s="353"/>
      <c r="N194" s="353"/>
      <c r="O194" s="354"/>
    </row>
    <row r="195" spans="2:15" s="378" customFormat="1" ht="26.25" customHeight="1" x14ac:dyDescent="0.3">
      <c r="B195" s="383"/>
      <c r="C195" s="386"/>
      <c r="D195" s="389"/>
      <c r="E195" s="355"/>
      <c r="F195" s="356"/>
      <c r="G195" s="357"/>
      <c r="H195" s="358"/>
      <c r="I195" s="359"/>
      <c r="J195" s="359"/>
      <c r="K195" s="360"/>
      <c r="L195" s="359"/>
      <c r="M195" s="360"/>
      <c r="N195" s="359"/>
      <c r="O195" s="361"/>
    </row>
    <row r="196" spans="2:15" s="378" customFormat="1" ht="26.25" customHeight="1" x14ac:dyDescent="0.3">
      <c r="B196" s="383"/>
      <c r="C196" s="386"/>
      <c r="D196" s="389"/>
      <c r="E196" s="362"/>
      <c r="F196" s="356"/>
      <c r="G196" s="362"/>
      <c r="H196" s="363"/>
      <c r="I196" s="364"/>
      <c r="J196" s="360"/>
      <c r="K196" s="360"/>
      <c r="L196" s="360"/>
      <c r="M196" s="360"/>
      <c r="N196" s="360"/>
      <c r="O196" s="361"/>
    </row>
    <row r="197" spans="2:15" s="378" customFormat="1" ht="26.25" customHeight="1" x14ac:dyDescent="0.3">
      <c r="B197" s="383"/>
      <c r="C197" s="386"/>
      <c r="D197" s="389"/>
      <c r="E197" s="355"/>
      <c r="F197" s="356"/>
      <c r="G197" s="362"/>
      <c r="H197" s="365"/>
      <c r="I197" s="359"/>
      <c r="J197" s="359"/>
      <c r="K197" s="360"/>
      <c r="L197" s="359"/>
      <c r="M197" s="359"/>
      <c r="N197" s="359"/>
      <c r="O197" s="367"/>
    </row>
    <row r="198" spans="2:15" s="378" customFormat="1" ht="26.25" customHeight="1" x14ac:dyDescent="0.3">
      <c r="B198" s="383"/>
      <c r="C198" s="386"/>
      <c r="D198" s="389"/>
      <c r="E198" s="355"/>
      <c r="F198" s="356"/>
      <c r="G198" s="362"/>
      <c r="H198" s="358"/>
      <c r="I198" s="359"/>
      <c r="J198" s="359"/>
      <c r="K198" s="360"/>
      <c r="L198" s="359"/>
      <c r="M198" s="359"/>
      <c r="N198" s="359"/>
      <c r="O198" s="367"/>
    </row>
    <row r="199" spans="2:15" s="378" customFormat="1" ht="26.25" customHeight="1" x14ac:dyDescent="0.3">
      <c r="B199" s="383"/>
      <c r="C199" s="386"/>
      <c r="D199" s="389"/>
      <c r="E199" s="355"/>
      <c r="F199" s="356"/>
      <c r="G199" s="362"/>
      <c r="H199" s="358"/>
      <c r="I199" s="359"/>
      <c r="J199" s="359"/>
      <c r="K199" s="360"/>
      <c r="L199" s="359"/>
      <c r="M199" s="359"/>
      <c r="N199" s="359"/>
      <c r="O199" s="367"/>
    </row>
    <row r="200" spans="2:15" s="378" customFormat="1" ht="26.25" customHeight="1" x14ac:dyDescent="0.3">
      <c r="B200" s="383"/>
      <c r="C200" s="386"/>
      <c r="D200" s="389"/>
      <c r="E200" s="355"/>
      <c r="F200" s="356"/>
      <c r="G200" s="362"/>
      <c r="H200" s="358"/>
      <c r="I200" s="359"/>
      <c r="J200" s="359"/>
      <c r="K200" s="360"/>
      <c r="L200" s="359"/>
      <c r="M200" s="359"/>
      <c r="N200" s="359"/>
      <c r="O200" s="367"/>
    </row>
    <row r="201" spans="2:15" s="378" customFormat="1" ht="26.25" customHeight="1" x14ac:dyDescent="0.3">
      <c r="B201" s="383"/>
      <c r="C201" s="386"/>
      <c r="D201" s="389"/>
      <c r="E201" s="355"/>
      <c r="F201" s="356"/>
      <c r="G201" s="362"/>
      <c r="H201" s="363"/>
      <c r="I201" s="359"/>
      <c r="J201" s="359"/>
      <c r="K201" s="360"/>
      <c r="L201" s="359"/>
      <c r="M201" s="359"/>
      <c r="N201" s="359"/>
      <c r="O201" s="367"/>
    </row>
    <row r="202" spans="2:15" s="378" customFormat="1" ht="26.25" customHeight="1" x14ac:dyDescent="0.3">
      <c r="B202" s="383"/>
      <c r="C202" s="386"/>
      <c r="D202" s="389"/>
      <c r="E202" s="355"/>
      <c r="F202" s="356"/>
      <c r="G202" s="362"/>
      <c r="H202" s="365"/>
      <c r="I202" s="359"/>
      <c r="J202" s="359"/>
      <c r="K202" s="360"/>
      <c r="L202" s="359"/>
      <c r="M202" s="359"/>
      <c r="N202" s="359"/>
      <c r="O202" s="367"/>
    </row>
    <row r="203" spans="2:15" s="378" customFormat="1" ht="26.25" customHeight="1" thickBot="1" x14ac:dyDescent="0.35">
      <c r="B203" s="384"/>
      <c r="C203" s="387"/>
      <c r="D203" s="390"/>
      <c r="E203" s="369"/>
      <c r="F203" s="369"/>
      <c r="G203" s="370"/>
      <c r="H203" s="371"/>
      <c r="I203" s="372"/>
      <c r="J203" s="372"/>
      <c r="K203" s="373"/>
      <c r="L203" s="372"/>
      <c r="M203" s="372"/>
      <c r="N203" s="372"/>
      <c r="O203" s="374"/>
    </row>
    <row r="204" spans="2:15" s="378" customFormat="1" ht="26.25" customHeight="1" x14ac:dyDescent="0.3">
      <c r="B204" s="382"/>
      <c r="C204" s="385"/>
      <c r="D204" s="388"/>
      <c r="E204" s="349"/>
      <c r="F204" s="350"/>
      <c r="G204" s="351"/>
      <c r="H204" s="352"/>
      <c r="I204" s="353"/>
      <c r="J204" s="353"/>
      <c r="K204" s="353"/>
      <c r="L204" s="353"/>
      <c r="M204" s="353"/>
      <c r="N204" s="353"/>
      <c r="O204" s="354"/>
    </row>
    <row r="205" spans="2:15" s="378" customFormat="1" ht="26.25" customHeight="1" x14ac:dyDescent="0.3">
      <c r="B205" s="383"/>
      <c r="C205" s="386"/>
      <c r="D205" s="389"/>
      <c r="E205" s="355"/>
      <c r="F205" s="356"/>
      <c r="G205" s="357"/>
      <c r="H205" s="358"/>
      <c r="I205" s="359"/>
      <c r="J205" s="359"/>
      <c r="K205" s="360"/>
      <c r="L205" s="359"/>
      <c r="M205" s="360"/>
      <c r="N205" s="359"/>
      <c r="O205" s="361"/>
    </row>
    <row r="206" spans="2:15" s="378" customFormat="1" ht="26.25" customHeight="1" x14ac:dyDescent="0.3">
      <c r="B206" s="383"/>
      <c r="C206" s="386"/>
      <c r="D206" s="389"/>
      <c r="E206" s="362"/>
      <c r="F206" s="356"/>
      <c r="G206" s="362"/>
      <c r="H206" s="363"/>
      <c r="I206" s="364"/>
      <c r="J206" s="360"/>
      <c r="K206" s="360"/>
      <c r="L206" s="360"/>
      <c r="M206" s="360"/>
      <c r="N206" s="360"/>
      <c r="O206" s="361"/>
    </row>
    <row r="207" spans="2:15" s="378" customFormat="1" ht="26.25" customHeight="1" x14ac:dyDescent="0.3">
      <c r="B207" s="383"/>
      <c r="C207" s="386"/>
      <c r="D207" s="389"/>
      <c r="E207" s="355"/>
      <c r="F207" s="356"/>
      <c r="G207" s="362"/>
      <c r="H207" s="365"/>
      <c r="I207" s="359"/>
      <c r="J207" s="359"/>
      <c r="K207" s="360"/>
      <c r="L207" s="359"/>
      <c r="M207" s="359"/>
      <c r="N207" s="359"/>
      <c r="O207" s="367"/>
    </row>
    <row r="208" spans="2:15" s="378" customFormat="1" ht="26.25" customHeight="1" x14ac:dyDescent="0.3">
      <c r="B208" s="383"/>
      <c r="C208" s="386"/>
      <c r="D208" s="389"/>
      <c r="E208" s="355"/>
      <c r="F208" s="356"/>
      <c r="G208" s="362"/>
      <c r="H208" s="358"/>
      <c r="I208" s="359"/>
      <c r="J208" s="359"/>
      <c r="K208" s="360"/>
      <c r="L208" s="359"/>
      <c r="M208" s="359"/>
      <c r="N208" s="359"/>
      <c r="O208" s="367"/>
    </row>
    <row r="209" spans="2:15" s="378" customFormat="1" ht="26.25" customHeight="1" x14ac:dyDescent="0.3">
      <c r="B209" s="383"/>
      <c r="C209" s="386"/>
      <c r="D209" s="389"/>
      <c r="E209" s="355"/>
      <c r="F209" s="356"/>
      <c r="G209" s="362"/>
      <c r="H209" s="358"/>
      <c r="I209" s="359"/>
      <c r="J209" s="359"/>
      <c r="K209" s="360"/>
      <c r="L209" s="359"/>
      <c r="M209" s="359"/>
      <c r="N209" s="359"/>
      <c r="O209" s="367"/>
    </row>
    <row r="210" spans="2:15" s="378" customFormat="1" ht="26.25" customHeight="1" x14ac:dyDescent="0.3">
      <c r="B210" s="383"/>
      <c r="C210" s="386"/>
      <c r="D210" s="389"/>
      <c r="E210" s="355"/>
      <c r="F210" s="356"/>
      <c r="G210" s="362"/>
      <c r="H210" s="358"/>
      <c r="I210" s="359"/>
      <c r="J210" s="359"/>
      <c r="K210" s="360"/>
      <c r="L210" s="359"/>
      <c r="M210" s="359"/>
      <c r="N210" s="359"/>
      <c r="O210" s="367"/>
    </row>
    <row r="211" spans="2:15" s="378" customFormat="1" ht="26.25" customHeight="1" x14ac:dyDescent="0.3">
      <c r="B211" s="383"/>
      <c r="C211" s="386"/>
      <c r="D211" s="389"/>
      <c r="E211" s="355"/>
      <c r="F211" s="356"/>
      <c r="G211" s="362"/>
      <c r="H211" s="363"/>
      <c r="I211" s="359"/>
      <c r="J211" s="359"/>
      <c r="K211" s="360"/>
      <c r="L211" s="359"/>
      <c r="M211" s="359"/>
      <c r="N211" s="359"/>
      <c r="O211" s="367"/>
    </row>
    <row r="212" spans="2:15" s="378" customFormat="1" ht="26.25" customHeight="1" x14ac:dyDescent="0.3">
      <c r="B212" s="383"/>
      <c r="C212" s="386"/>
      <c r="D212" s="389"/>
      <c r="E212" s="355"/>
      <c r="F212" s="356"/>
      <c r="G212" s="362"/>
      <c r="H212" s="365"/>
      <c r="I212" s="359"/>
      <c r="J212" s="359"/>
      <c r="K212" s="360"/>
      <c r="L212" s="359"/>
      <c r="M212" s="359"/>
      <c r="N212" s="359"/>
      <c r="O212" s="367"/>
    </row>
    <row r="213" spans="2:15" s="378" customFormat="1" ht="26.25" customHeight="1" thickBot="1" x14ac:dyDescent="0.35">
      <c r="B213" s="384"/>
      <c r="C213" s="387"/>
      <c r="D213" s="390"/>
      <c r="E213" s="369"/>
      <c r="F213" s="369"/>
      <c r="G213" s="370"/>
      <c r="H213" s="371"/>
      <c r="I213" s="372"/>
      <c r="J213" s="372"/>
      <c r="K213" s="373"/>
      <c r="L213" s="372"/>
      <c r="M213" s="372"/>
      <c r="N213" s="372"/>
      <c r="O213" s="374"/>
    </row>
  </sheetData>
  <mergeCells count="73">
    <mergeCell ref="B3:O3"/>
    <mergeCell ref="B12:B13"/>
    <mergeCell ref="D12:D13"/>
    <mergeCell ref="E12:E13"/>
    <mergeCell ref="F12:F13"/>
    <mergeCell ref="C12:C13"/>
    <mergeCell ref="I12:I13"/>
    <mergeCell ref="J12:K12"/>
    <mergeCell ref="L12:M12"/>
    <mergeCell ref="N12:O12"/>
    <mergeCell ref="G12:G13"/>
    <mergeCell ref="H12:H13"/>
    <mergeCell ref="B24:B33"/>
    <mergeCell ref="C24:C33"/>
    <mergeCell ref="D24:D33"/>
    <mergeCell ref="B14:B23"/>
    <mergeCell ref="C14:C23"/>
    <mergeCell ref="D14:D23"/>
    <mergeCell ref="B34:B43"/>
    <mergeCell ref="C34:C43"/>
    <mergeCell ref="D34:D43"/>
    <mergeCell ref="B44:B53"/>
    <mergeCell ref="C44:C53"/>
    <mergeCell ref="D44:D53"/>
    <mergeCell ref="B54:B63"/>
    <mergeCell ref="C54:C63"/>
    <mergeCell ref="D54:D63"/>
    <mergeCell ref="B64:B73"/>
    <mergeCell ref="C64:C73"/>
    <mergeCell ref="D64:D73"/>
    <mergeCell ref="B74:B83"/>
    <mergeCell ref="C74:C83"/>
    <mergeCell ref="D74:D83"/>
    <mergeCell ref="B84:B93"/>
    <mergeCell ref="C84:C93"/>
    <mergeCell ref="D84:D93"/>
    <mergeCell ref="B94:B103"/>
    <mergeCell ref="C94:C103"/>
    <mergeCell ref="D94:D103"/>
    <mergeCell ref="B104:B113"/>
    <mergeCell ref="C104:C113"/>
    <mergeCell ref="D104:D113"/>
    <mergeCell ref="B114:B123"/>
    <mergeCell ref="C114:C123"/>
    <mergeCell ref="D114:D123"/>
    <mergeCell ref="B124:B133"/>
    <mergeCell ref="C124:C133"/>
    <mergeCell ref="D124:D133"/>
    <mergeCell ref="B164:B173"/>
    <mergeCell ref="C164:C173"/>
    <mergeCell ref="D164:D173"/>
    <mergeCell ref="B134:B143"/>
    <mergeCell ref="C134:C143"/>
    <mergeCell ref="D134:D143"/>
    <mergeCell ref="B144:B153"/>
    <mergeCell ref="C144:C153"/>
    <mergeCell ref="D144:D153"/>
    <mergeCell ref="B1:C1"/>
    <mergeCell ref="B174:B183"/>
    <mergeCell ref="C174:C183"/>
    <mergeCell ref="D174:D183"/>
    <mergeCell ref="B204:B213"/>
    <mergeCell ref="C204:C213"/>
    <mergeCell ref="D204:D213"/>
    <mergeCell ref="B184:B193"/>
    <mergeCell ref="C184:C193"/>
    <mergeCell ref="D184:D193"/>
    <mergeCell ref="B194:B203"/>
    <mergeCell ref="C194:C203"/>
    <mergeCell ref="D194:D203"/>
    <mergeCell ref="B154:B163"/>
    <mergeCell ref="C154:C163"/>
    <mergeCell ref="D154:D163"/>
  </mergeCells>
  <conditionalFormatting sqref="K14:K23">
    <cfRule type="expression" dxfId="3401" priority="87">
      <formula>IF(J14&lt;&gt;"",1,0)</formula>
    </cfRule>
  </conditionalFormatting>
  <conditionalFormatting sqref="M14:M23">
    <cfRule type="expression" dxfId="3400" priority="86">
      <formula>IF(L14&lt;&gt;"",1,0)</formula>
    </cfRule>
  </conditionalFormatting>
  <conditionalFormatting sqref="O14:O23">
    <cfRule type="expression" dxfId="3399" priority="85">
      <formula>IF(N14&lt;&gt;"",1,0)</formula>
    </cfRule>
  </conditionalFormatting>
  <conditionalFormatting sqref="K204:K213">
    <cfRule type="expression" dxfId="3398" priority="3">
      <formula>IF(J204&lt;&gt;"",1,0)</formula>
    </cfRule>
  </conditionalFormatting>
  <conditionalFormatting sqref="M204:M213">
    <cfRule type="expression" dxfId="3397" priority="2">
      <formula>IF(L204&lt;&gt;"",1,0)</formula>
    </cfRule>
  </conditionalFormatting>
  <conditionalFormatting sqref="O204:O213">
    <cfRule type="expression" dxfId="3396" priority="1">
      <formula>IF(N204&lt;&gt;"",1,0)</formula>
    </cfRule>
  </conditionalFormatting>
  <conditionalFormatting sqref="K24:K33">
    <cfRule type="expression" dxfId="3395" priority="75">
      <formula>IF(J24&lt;&gt;"",1,0)</formula>
    </cfRule>
  </conditionalFormatting>
  <conditionalFormatting sqref="M24:M33">
    <cfRule type="expression" dxfId="3394" priority="74">
      <formula>IF(L24&lt;&gt;"",1,0)</formula>
    </cfRule>
  </conditionalFormatting>
  <conditionalFormatting sqref="O24:O33">
    <cfRule type="expression" dxfId="3393" priority="73">
      <formula>IF(N24&lt;&gt;"",1,0)</formula>
    </cfRule>
  </conditionalFormatting>
  <conditionalFormatting sqref="K34:K43">
    <cfRule type="expression" dxfId="3392" priority="71">
      <formula>IF(J34&lt;&gt;"",1,0)</formula>
    </cfRule>
  </conditionalFormatting>
  <conditionalFormatting sqref="M34:M43">
    <cfRule type="expression" dxfId="3391" priority="70">
      <formula>IF(L34&lt;&gt;"",1,0)</formula>
    </cfRule>
  </conditionalFormatting>
  <conditionalFormatting sqref="O34:O43">
    <cfRule type="expression" dxfId="3390" priority="69">
      <formula>IF(N34&lt;&gt;"",1,0)</formula>
    </cfRule>
  </conditionalFormatting>
  <conditionalFormatting sqref="K44:K53">
    <cfRule type="expression" dxfId="3389" priority="67">
      <formula>IF(J44&lt;&gt;"",1,0)</formula>
    </cfRule>
  </conditionalFormatting>
  <conditionalFormatting sqref="M44:M53">
    <cfRule type="expression" dxfId="3388" priority="66">
      <formula>IF(L44&lt;&gt;"",1,0)</formula>
    </cfRule>
  </conditionalFormatting>
  <conditionalFormatting sqref="O44:O53">
    <cfRule type="expression" dxfId="3387" priority="65">
      <formula>IF(N44&lt;&gt;"",1,0)</formula>
    </cfRule>
  </conditionalFormatting>
  <conditionalFormatting sqref="K54:K63">
    <cfRule type="expression" dxfId="3386" priority="63">
      <formula>IF(J54&lt;&gt;"",1,0)</formula>
    </cfRule>
  </conditionalFormatting>
  <conditionalFormatting sqref="M54:M63">
    <cfRule type="expression" dxfId="3385" priority="62">
      <formula>IF(L54&lt;&gt;"",1,0)</formula>
    </cfRule>
  </conditionalFormatting>
  <conditionalFormatting sqref="O54:O63">
    <cfRule type="expression" dxfId="3384" priority="61">
      <formula>IF(N54&lt;&gt;"",1,0)</formula>
    </cfRule>
  </conditionalFormatting>
  <conditionalFormatting sqref="K64:K73">
    <cfRule type="expression" dxfId="3383" priority="59">
      <formula>IF(J64&lt;&gt;"",1,0)</formula>
    </cfRule>
  </conditionalFormatting>
  <conditionalFormatting sqref="M64:M73">
    <cfRule type="expression" dxfId="3382" priority="58">
      <formula>IF(L64&lt;&gt;"",1,0)</formula>
    </cfRule>
  </conditionalFormatting>
  <conditionalFormatting sqref="O64:O73">
    <cfRule type="expression" dxfId="3381" priority="57">
      <formula>IF(N64&lt;&gt;"",1,0)</formula>
    </cfRule>
  </conditionalFormatting>
  <conditionalFormatting sqref="K74:K83">
    <cfRule type="expression" dxfId="3380" priority="55">
      <formula>IF(J74&lt;&gt;"",1,0)</formula>
    </cfRule>
  </conditionalFormatting>
  <conditionalFormatting sqref="M74:M83">
    <cfRule type="expression" dxfId="3379" priority="54">
      <formula>IF(L74&lt;&gt;"",1,0)</formula>
    </cfRule>
  </conditionalFormatting>
  <conditionalFormatting sqref="O74:O83">
    <cfRule type="expression" dxfId="3378" priority="53">
      <formula>IF(N74&lt;&gt;"",1,0)</formula>
    </cfRule>
  </conditionalFormatting>
  <conditionalFormatting sqref="K84:K93">
    <cfRule type="expression" dxfId="3377" priority="51">
      <formula>IF(J84&lt;&gt;"",1,0)</formula>
    </cfRule>
  </conditionalFormatting>
  <conditionalFormatting sqref="M84:M93">
    <cfRule type="expression" dxfId="3376" priority="50">
      <formula>IF(L84&lt;&gt;"",1,0)</formula>
    </cfRule>
  </conditionalFormatting>
  <conditionalFormatting sqref="O84:O93">
    <cfRule type="expression" dxfId="3375" priority="49">
      <formula>IF(N84&lt;&gt;"",1,0)</formula>
    </cfRule>
  </conditionalFormatting>
  <conditionalFormatting sqref="K94:K103">
    <cfRule type="expression" dxfId="3374" priority="47">
      <formula>IF(J94&lt;&gt;"",1,0)</formula>
    </cfRule>
  </conditionalFormatting>
  <conditionalFormatting sqref="M94:M103">
    <cfRule type="expression" dxfId="3373" priority="46">
      <formula>IF(L94&lt;&gt;"",1,0)</formula>
    </cfRule>
  </conditionalFormatting>
  <conditionalFormatting sqref="O94:O103">
    <cfRule type="expression" dxfId="3372" priority="45">
      <formula>IF(N94&lt;&gt;"",1,0)</formula>
    </cfRule>
  </conditionalFormatting>
  <conditionalFormatting sqref="K104:K113">
    <cfRule type="expression" dxfId="3371" priority="43">
      <formula>IF(J104&lt;&gt;"",1,0)</formula>
    </cfRule>
  </conditionalFormatting>
  <conditionalFormatting sqref="M104:M113">
    <cfRule type="expression" dxfId="3370" priority="42">
      <formula>IF(L104&lt;&gt;"",1,0)</formula>
    </cfRule>
  </conditionalFormatting>
  <conditionalFormatting sqref="O104:O113">
    <cfRule type="expression" dxfId="3369" priority="41">
      <formula>IF(N104&lt;&gt;"",1,0)</formula>
    </cfRule>
  </conditionalFormatting>
  <conditionalFormatting sqref="K114:K123">
    <cfRule type="expression" dxfId="3368" priority="39">
      <formula>IF(J114&lt;&gt;"",1,0)</formula>
    </cfRule>
  </conditionalFormatting>
  <conditionalFormatting sqref="M114:M123">
    <cfRule type="expression" dxfId="3367" priority="38">
      <formula>IF(L114&lt;&gt;"",1,0)</formula>
    </cfRule>
  </conditionalFormatting>
  <conditionalFormatting sqref="O114:O123">
    <cfRule type="expression" dxfId="3366" priority="37">
      <formula>IF(N114&lt;&gt;"",1,0)</formula>
    </cfRule>
  </conditionalFormatting>
  <conditionalFormatting sqref="K124:K133">
    <cfRule type="expression" dxfId="3365" priority="35">
      <formula>IF(J124&lt;&gt;"",1,0)</formula>
    </cfRule>
  </conditionalFormatting>
  <conditionalFormatting sqref="M124:M133">
    <cfRule type="expression" dxfId="3364" priority="34">
      <formula>IF(L124&lt;&gt;"",1,0)</formula>
    </cfRule>
  </conditionalFormatting>
  <conditionalFormatting sqref="O124:O133">
    <cfRule type="expression" dxfId="3363" priority="33">
      <formula>IF(N124&lt;&gt;"",1,0)</formula>
    </cfRule>
  </conditionalFormatting>
  <conditionalFormatting sqref="K134:K143">
    <cfRule type="expression" dxfId="3362" priority="31">
      <formula>IF(J134&lt;&gt;"",1,0)</formula>
    </cfRule>
  </conditionalFormatting>
  <conditionalFormatting sqref="M134:M143">
    <cfRule type="expression" dxfId="3361" priority="30">
      <formula>IF(L134&lt;&gt;"",1,0)</formula>
    </cfRule>
  </conditionalFormatting>
  <conditionalFormatting sqref="O134:O143">
    <cfRule type="expression" dxfId="3360" priority="29">
      <formula>IF(N134&lt;&gt;"",1,0)</formula>
    </cfRule>
  </conditionalFormatting>
  <conditionalFormatting sqref="K144:K153">
    <cfRule type="expression" dxfId="3359" priority="27">
      <formula>IF(J144&lt;&gt;"",1,0)</formula>
    </cfRule>
  </conditionalFormatting>
  <conditionalFormatting sqref="M144:M153">
    <cfRule type="expression" dxfId="3358" priority="26">
      <formula>IF(L144&lt;&gt;"",1,0)</formula>
    </cfRule>
  </conditionalFormatting>
  <conditionalFormatting sqref="O144:O153">
    <cfRule type="expression" dxfId="3357" priority="25">
      <formula>IF(N144&lt;&gt;"",1,0)</formula>
    </cfRule>
  </conditionalFormatting>
  <conditionalFormatting sqref="K154:K163">
    <cfRule type="expression" dxfId="3356" priority="23">
      <formula>IF(J154&lt;&gt;"",1,0)</formula>
    </cfRule>
  </conditionalFormatting>
  <conditionalFormatting sqref="M154:M163">
    <cfRule type="expression" dxfId="3355" priority="22">
      <formula>IF(L154&lt;&gt;"",1,0)</formula>
    </cfRule>
  </conditionalFormatting>
  <conditionalFormatting sqref="O154:O163">
    <cfRule type="expression" dxfId="3354" priority="21">
      <formula>IF(N154&lt;&gt;"",1,0)</formula>
    </cfRule>
  </conditionalFormatting>
  <conditionalFormatting sqref="K164:K173">
    <cfRule type="expression" dxfId="3353" priority="19">
      <formula>IF(J164&lt;&gt;"",1,0)</formula>
    </cfRule>
  </conditionalFormatting>
  <conditionalFormatting sqref="M164:M173">
    <cfRule type="expression" dxfId="3352" priority="18">
      <formula>IF(L164&lt;&gt;"",1,0)</formula>
    </cfRule>
  </conditionalFormatting>
  <conditionalFormatting sqref="O164:O173">
    <cfRule type="expression" dxfId="3351" priority="17">
      <formula>IF(N164&lt;&gt;"",1,0)</formula>
    </cfRule>
  </conditionalFormatting>
  <conditionalFormatting sqref="K174:K183">
    <cfRule type="expression" dxfId="3350" priority="15">
      <formula>IF(J174&lt;&gt;"",1,0)</formula>
    </cfRule>
  </conditionalFormatting>
  <conditionalFormatting sqref="M174:M183">
    <cfRule type="expression" dxfId="3349" priority="14">
      <formula>IF(L174&lt;&gt;"",1,0)</formula>
    </cfRule>
  </conditionalFormatting>
  <conditionalFormatting sqref="O174:O183">
    <cfRule type="expression" dxfId="3348" priority="13">
      <formula>IF(N174&lt;&gt;"",1,0)</formula>
    </cfRule>
  </conditionalFormatting>
  <conditionalFormatting sqref="K184:K193">
    <cfRule type="expression" dxfId="3347" priority="11">
      <formula>IF(J184&lt;&gt;"",1,0)</formula>
    </cfRule>
  </conditionalFormatting>
  <conditionalFormatting sqref="M184:M193">
    <cfRule type="expression" dxfId="3346" priority="10">
      <formula>IF(L184&lt;&gt;"",1,0)</formula>
    </cfRule>
  </conditionalFormatting>
  <conditionalFormatting sqref="O184:O193">
    <cfRule type="expression" dxfId="3345" priority="9">
      <formula>IF(N184&lt;&gt;"",1,0)</formula>
    </cfRule>
  </conditionalFormatting>
  <conditionalFormatting sqref="K194:K203">
    <cfRule type="expression" dxfId="3344" priority="7">
      <formula>IF(J194&lt;&gt;"",1,0)</formula>
    </cfRule>
  </conditionalFormatting>
  <conditionalFormatting sqref="M194:M203">
    <cfRule type="expression" dxfId="3343" priority="6">
      <formula>IF(L194&lt;&gt;"",1,0)</formula>
    </cfRule>
  </conditionalFormatting>
  <conditionalFormatting sqref="O194:O203">
    <cfRule type="expression" dxfId="3342" priority="5">
      <formula>IF(N194&lt;&gt;"",1,0)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2" id="{74BB9CB7-6802-45FB-B296-B0C21448AF29}">
            <xm:f>IF(MATCH(#REF!,'Banco de Dados'!$B$31:$B$43,0),1,0)</xm:f>
            <x14:dxf>
              <fill>
                <patternFill>
                  <bgColor theme="9" tint="0.79998168889431442"/>
                </patternFill>
              </fill>
            </x14:dxf>
          </x14:cfRule>
          <xm:sqref>B6</xm:sqref>
        </x14:conditionalFormatting>
        <x14:conditionalFormatting xmlns:xm="http://schemas.microsoft.com/office/excel/2006/main">
          <x14:cfRule type="expression" priority="106" id="{E818D93E-D19A-4340-AE90-AB42600B56B2}">
            <xm:f>IF(MATCH(F14,'Banco de Dados'!$B$31:$B$49,0),1,0)</xm:f>
            <x14:dxf>
              <fill>
                <patternFill>
                  <bgColor theme="9" tint="0.79998168889431442"/>
                </patternFill>
              </fill>
            </x14:dxf>
          </x14:cfRule>
          <xm:sqref>H14:H23</xm:sqref>
        </x14:conditionalFormatting>
        <x14:conditionalFormatting xmlns:xm="http://schemas.microsoft.com/office/excel/2006/main">
          <x14:cfRule type="expression" priority="4" id="{398D8DD5-DC05-4102-9B91-B8D841D11D7C}">
            <xm:f>IF(MATCH(F204,'Banco de Dados'!$B$31:$B$49,0),1,0)</xm:f>
            <x14:dxf>
              <fill>
                <patternFill>
                  <bgColor theme="9" tint="0.79998168889431442"/>
                </patternFill>
              </fill>
            </x14:dxf>
          </x14:cfRule>
          <xm:sqref>H204:H213</xm:sqref>
        </x14:conditionalFormatting>
        <x14:conditionalFormatting xmlns:xm="http://schemas.microsoft.com/office/excel/2006/main">
          <x14:cfRule type="expression" priority="76" id="{2E797AC7-E0CF-4AAA-90D3-EA0D23F230C4}">
            <xm:f>IF(MATCH(F24,'Banco de Dados'!$B$31:$B$49,0),1,0)</xm:f>
            <x14:dxf>
              <fill>
                <patternFill>
                  <bgColor theme="9" tint="0.79998168889431442"/>
                </patternFill>
              </fill>
            </x14:dxf>
          </x14:cfRule>
          <xm:sqref>H24:H33</xm:sqref>
        </x14:conditionalFormatting>
        <x14:conditionalFormatting xmlns:xm="http://schemas.microsoft.com/office/excel/2006/main">
          <x14:cfRule type="expression" priority="72" id="{6BF31E56-03E1-4172-BC78-8D0AAC9E04CB}">
            <xm:f>IF(MATCH(F34,'Banco de Dados'!$B$31:$B$49,0),1,0)</xm:f>
            <x14:dxf>
              <fill>
                <patternFill>
                  <bgColor theme="9" tint="0.79998168889431442"/>
                </patternFill>
              </fill>
            </x14:dxf>
          </x14:cfRule>
          <xm:sqref>H34:H43</xm:sqref>
        </x14:conditionalFormatting>
        <x14:conditionalFormatting xmlns:xm="http://schemas.microsoft.com/office/excel/2006/main">
          <x14:cfRule type="expression" priority="68" id="{ED304389-62E0-43A6-9681-185DE972748C}">
            <xm:f>IF(MATCH(F44,'Banco de Dados'!$B$31:$B$49,0),1,0)</xm:f>
            <x14:dxf>
              <fill>
                <patternFill>
                  <bgColor theme="9" tint="0.79998168889431442"/>
                </patternFill>
              </fill>
            </x14:dxf>
          </x14:cfRule>
          <xm:sqref>H44:H53</xm:sqref>
        </x14:conditionalFormatting>
        <x14:conditionalFormatting xmlns:xm="http://schemas.microsoft.com/office/excel/2006/main">
          <x14:cfRule type="expression" priority="64" id="{E14E1F4F-E465-4724-B27F-2E8D405979EA}">
            <xm:f>IF(MATCH(F54,'Banco de Dados'!$B$31:$B$49,0),1,0)</xm:f>
            <x14:dxf>
              <fill>
                <patternFill>
                  <bgColor theme="9" tint="0.79998168889431442"/>
                </patternFill>
              </fill>
            </x14:dxf>
          </x14:cfRule>
          <xm:sqref>H54:H63</xm:sqref>
        </x14:conditionalFormatting>
        <x14:conditionalFormatting xmlns:xm="http://schemas.microsoft.com/office/excel/2006/main">
          <x14:cfRule type="expression" priority="60" id="{2D6CEC34-6923-439C-88A5-63D5977A22B9}">
            <xm:f>IF(MATCH(F64,'Banco de Dados'!$B$31:$B$49,0),1,0)</xm:f>
            <x14:dxf>
              <fill>
                <patternFill>
                  <bgColor theme="9" tint="0.79998168889431442"/>
                </patternFill>
              </fill>
            </x14:dxf>
          </x14:cfRule>
          <xm:sqref>H64:H73</xm:sqref>
        </x14:conditionalFormatting>
        <x14:conditionalFormatting xmlns:xm="http://schemas.microsoft.com/office/excel/2006/main">
          <x14:cfRule type="expression" priority="56" id="{39BCD26F-44D7-4F19-B9DC-8FAE9B3C81C7}">
            <xm:f>IF(MATCH(F74,'Banco de Dados'!$B$31:$B$49,0),1,0)</xm:f>
            <x14:dxf>
              <fill>
                <patternFill>
                  <bgColor theme="9" tint="0.79998168889431442"/>
                </patternFill>
              </fill>
            </x14:dxf>
          </x14:cfRule>
          <xm:sqref>H74:H83</xm:sqref>
        </x14:conditionalFormatting>
        <x14:conditionalFormatting xmlns:xm="http://schemas.microsoft.com/office/excel/2006/main">
          <x14:cfRule type="expression" priority="52" id="{1C1299FD-3E60-4F1A-83A5-8407712C0C40}">
            <xm:f>IF(MATCH(F84,'Banco de Dados'!$B$31:$B$49,0),1,0)</xm:f>
            <x14:dxf>
              <fill>
                <patternFill>
                  <bgColor theme="9" tint="0.79998168889431442"/>
                </patternFill>
              </fill>
            </x14:dxf>
          </x14:cfRule>
          <xm:sqref>H84:H93</xm:sqref>
        </x14:conditionalFormatting>
        <x14:conditionalFormatting xmlns:xm="http://schemas.microsoft.com/office/excel/2006/main">
          <x14:cfRule type="expression" priority="48" id="{23535924-A5C1-4C3F-AFF4-E8561E56D91E}">
            <xm:f>IF(MATCH(F94,'Banco de Dados'!$B$31:$B$49,0),1,0)</xm:f>
            <x14:dxf>
              <fill>
                <patternFill>
                  <bgColor theme="9" tint="0.79998168889431442"/>
                </patternFill>
              </fill>
            </x14:dxf>
          </x14:cfRule>
          <xm:sqref>H94:H103</xm:sqref>
        </x14:conditionalFormatting>
        <x14:conditionalFormatting xmlns:xm="http://schemas.microsoft.com/office/excel/2006/main">
          <x14:cfRule type="expression" priority="44" id="{6D2B438B-3129-4BFA-A4A9-F1E79804B1BD}">
            <xm:f>IF(MATCH(F104,'Banco de Dados'!$B$31:$B$49,0),1,0)</xm:f>
            <x14:dxf>
              <fill>
                <patternFill>
                  <bgColor theme="9" tint="0.79998168889431442"/>
                </patternFill>
              </fill>
            </x14:dxf>
          </x14:cfRule>
          <xm:sqref>H104:H113</xm:sqref>
        </x14:conditionalFormatting>
        <x14:conditionalFormatting xmlns:xm="http://schemas.microsoft.com/office/excel/2006/main">
          <x14:cfRule type="expression" priority="40" id="{E9179373-0AF7-4ECB-A09B-6549412258E6}">
            <xm:f>IF(MATCH(F114,'Banco de Dados'!$B$31:$B$49,0),1,0)</xm:f>
            <x14:dxf>
              <fill>
                <patternFill>
                  <bgColor theme="9" tint="0.79998168889431442"/>
                </patternFill>
              </fill>
            </x14:dxf>
          </x14:cfRule>
          <xm:sqref>H114:H123</xm:sqref>
        </x14:conditionalFormatting>
        <x14:conditionalFormatting xmlns:xm="http://schemas.microsoft.com/office/excel/2006/main">
          <x14:cfRule type="expression" priority="36" id="{D60389BE-F3C4-4764-8054-4FE4DE938B9E}">
            <xm:f>IF(MATCH(F124,'Banco de Dados'!$B$31:$B$49,0),1,0)</xm:f>
            <x14:dxf>
              <fill>
                <patternFill>
                  <bgColor theme="9" tint="0.79998168889431442"/>
                </patternFill>
              </fill>
            </x14:dxf>
          </x14:cfRule>
          <xm:sqref>H124:H133</xm:sqref>
        </x14:conditionalFormatting>
        <x14:conditionalFormatting xmlns:xm="http://schemas.microsoft.com/office/excel/2006/main">
          <x14:cfRule type="expression" priority="32" id="{CA4014F3-2A33-4A1D-A094-178BB24E4E3F}">
            <xm:f>IF(MATCH(F134,'Banco de Dados'!$B$31:$B$49,0),1,0)</xm:f>
            <x14:dxf>
              <fill>
                <patternFill>
                  <bgColor theme="9" tint="0.79998168889431442"/>
                </patternFill>
              </fill>
            </x14:dxf>
          </x14:cfRule>
          <xm:sqref>H134:H143</xm:sqref>
        </x14:conditionalFormatting>
        <x14:conditionalFormatting xmlns:xm="http://schemas.microsoft.com/office/excel/2006/main">
          <x14:cfRule type="expression" priority="28" id="{6637D45D-BC36-4196-A9A4-E4CA9E7D7A9F}">
            <xm:f>IF(MATCH(F144,'Banco de Dados'!$B$31:$B$49,0),1,0)</xm:f>
            <x14:dxf>
              <fill>
                <patternFill>
                  <bgColor theme="9" tint="0.79998168889431442"/>
                </patternFill>
              </fill>
            </x14:dxf>
          </x14:cfRule>
          <xm:sqref>H144:H153</xm:sqref>
        </x14:conditionalFormatting>
        <x14:conditionalFormatting xmlns:xm="http://schemas.microsoft.com/office/excel/2006/main">
          <x14:cfRule type="expression" priority="24" id="{E8B8A78D-AFAF-4552-997E-6D76AD2CC3D5}">
            <xm:f>IF(MATCH(F154,'Banco de Dados'!$B$31:$B$49,0),1,0)</xm:f>
            <x14:dxf>
              <fill>
                <patternFill>
                  <bgColor theme="9" tint="0.79998168889431442"/>
                </patternFill>
              </fill>
            </x14:dxf>
          </x14:cfRule>
          <xm:sqref>H154:H163</xm:sqref>
        </x14:conditionalFormatting>
        <x14:conditionalFormatting xmlns:xm="http://schemas.microsoft.com/office/excel/2006/main">
          <x14:cfRule type="expression" priority="20" id="{98361C08-DD3B-4C79-A0F0-B91D8B8179A3}">
            <xm:f>IF(MATCH(F164,'Banco de Dados'!$B$31:$B$49,0),1,0)</xm:f>
            <x14:dxf>
              <fill>
                <patternFill>
                  <bgColor theme="9" tint="0.79998168889431442"/>
                </patternFill>
              </fill>
            </x14:dxf>
          </x14:cfRule>
          <xm:sqref>H164:H173</xm:sqref>
        </x14:conditionalFormatting>
        <x14:conditionalFormatting xmlns:xm="http://schemas.microsoft.com/office/excel/2006/main">
          <x14:cfRule type="expression" priority="16" id="{B470CE12-54CC-41AC-A454-DC619BB4E4CB}">
            <xm:f>IF(MATCH(F174,'Banco de Dados'!$B$31:$B$49,0),1,0)</xm:f>
            <x14:dxf>
              <fill>
                <patternFill>
                  <bgColor theme="9" tint="0.79998168889431442"/>
                </patternFill>
              </fill>
            </x14:dxf>
          </x14:cfRule>
          <xm:sqref>H174:H183</xm:sqref>
        </x14:conditionalFormatting>
        <x14:conditionalFormatting xmlns:xm="http://schemas.microsoft.com/office/excel/2006/main">
          <x14:cfRule type="expression" priority="12" id="{B0D73F28-D0EB-4AB7-83BC-321272D86ADF}">
            <xm:f>IF(MATCH(F184,'Banco de Dados'!$B$31:$B$49,0),1,0)</xm:f>
            <x14:dxf>
              <fill>
                <patternFill>
                  <bgColor theme="9" tint="0.79998168889431442"/>
                </patternFill>
              </fill>
            </x14:dxf>
          </x14:cfRule>
          <xm:sqref>H184:H193</xm:sqref>
        </x14:conditionalFormatting>
        <x14:conditionalFormatting xmlns:xm="http://schemas.microsoft.com/office/excel/2006/main">
          <x14:cfRule type="expression" priority="8" id="{ACDFC142-942C-4B35-919E-473141C4F69D}">
            <xm:f>IF(MATCH(F194,'Banco de Dados'!$B$31:$B$49,0),1,0)</xm:f>
            <x14:dxf>
              <fill>
                <patternFill>
                  <bgColor theme="9" tint="0.79998168889431442"/>
                </patternFill>
              </fill>
            </x14:dxf>
          </x14:cfRule>
          <xm:sqref>H194:H203</xm:sqref>
        </x14:conditionalFormatting>
        <x14:conditionalFormatting xmlns:xm="http://schemas.microsoft.com/office/excel/2006/main">
          <x14:cfRule type="expression" priority="145" id="{D58601B4-D973-4008-B24F-F9EDF29AAA8B}">
            <xm:f>IF(MATCH(XFA4,'Banco de Dados'!$B$31:$B$43,0),1,0)</xm:f>
            <x14:dxf>
              <fill>
                <patternFill>
                  <bgColor theme="9" tint="0.79998168889431442"/>
                </patternFill>
              </fill>
            </x14:dxf>
          </x14:cfRule>
          <xm:sqref>B8:B9</xm:sqref>
        </x14:conditionalFormatting>
        <x14:conditionalFormatting xmlns:xm="http://schemas.microsoft.com/office/excel/2006/main">
          <x14:cfRule type="expression" priority="146" id="{D58601B4-D973-4008-B24F-F9EDF29AAA8B}">
            <xm:f>IF(MATCH(XFA4,'Banco de Dados'!$B$31:$B$43,0),1,0)</xm:f>
            <x14:dxf>
              <fill>
                <patternFill>
                  <bgColor theme="9" tint="0.79998168889431442"/>
                </patternFill>
              </fill>
            </x14:dxf>
          </x14:cfRule>
          <xm:sqref>B10</xm:sqref>
        </x14:conditionalFormatting>
      </x14:conditionalFormattings>
    </ext>
    <ext xmlns:x14="http://schemas.microsoft.com/office/spreadsheetml/2009/9/main" uri="{CCE6A557-97BC-4b89-ADB6-D9C93CAAB3DF}">
      <x14:dataValidations xmlns:xm="http://schemas.microsoft.com/office/excel/2006/main" xWindow="268" yWindow="640" count="2">
        <x14:dataValidation type="list" allowBlank="1" showInputMessage="1" showErrorMessage="1" xr:uid="{00000000-0002-0000-0100-000000000000}">
          <x14:formula1>
            <xm:f>'Banco de Dados'!$B$3:$B$50</xm:f>
          </x14:formula1>
          <xm:sqref>F14:F213</xm:sqref>
        </x14:dataValidation>
        <x14:dataValidation type="list" errorStyle="warning" allowBlank="1" showInputMessage="1" showErrorMessage="1" xr:uid="{00000000-0002-0000-0100-000001000000}">
          <x14:formula1>
            <xm:f>'Banco de Dados'!$B$3:$B$50</xm:f>
          </x14:formula1>
          <xm:sqref>D14:D213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2">
    <tabColor theme="9"/>
  </sheetPr>
  <dimension ref="A1:BJ787"/>
  <sheetViews>
    <sheetView zoomScaleNormal="100" workbookViewId="0">
      <pane ySplit="1" topLeftCell="A2" activePane="bottomLeft" state="frozen"/>
      <selection pane="bottomLeft" activeCell="C18" sqref="C18"/>
    </sheetView>
  </sheetViews>
  <sheetFormatPr defaultColWidth="8.88671875" defaultRowHeight="14.4" x14ac:dyDescent="0.3"/>
  <cols>
    <col min="1" max="1" width="8.88671875" style="2"/>
    <col min="2" max="2" width="9.21875" style="2" customWidth="1"/>
    <col min="3" max="3" width="10.109375" style="2" bestFit="1" customWidth="1"/>
    <col min="4" max="4" width="8.88671875" style="2"/>
    <col min="5" max="5" width="14.21875" style="2" bestFit="1" customWidth="1"/>
    <col min="6" max="10" width="17" style="2" customWidth="1"/>
    <col min="11" max="11" width="8.88671875" style="2" customWidth="1"/>
    <col min="12" max="12" width="14.21875" style="2" bestFit="1" customWidth="1"/>
    <col min="13" max="23" width="17" style="2" customWidth="1"/>
    <col min="24" max="57" width="17.44140625" style="2" customWidth="1"/>
    <col min="58" max="62" width="17.5546875" style="2" customWidth="1"/>
    <col min="63" max="16384" width="8.88671875" style="2"/>
  </cols>
  <sheetData>
    <row r="1" spans="1:62" s="157" customFormat="1" ht="19.350000000000001" customHeight="1" x14ac:dyDescent="0.3">
      <c r="B1" s="381" t="s">
        <v>63</v>
      </c>
      <c r="C1" s="381"/>
      <c r="D1" s="172" t="s">
        <v>64</v>
      </c>
    </row>
    <row r="2" spans="1:62" ht="15" customHeight="1" thickBot="1" x14ac:dyDescent="0.35"/>
    <row r="3" spans="1:62" ht="20.25" customHeight="1" thickBot="1" x14ac:dyDescent="0.35">
      <c r="B3" s="412" t="s">
        <v>53</v>
      </c>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3"/>
      <c r="BD3" s="413"/>
      <c r="BE3" s="413"/>
      <c r="BF3" s="413"/>
      <c r="BG3" s="413"/>
      <c r="BH3" s="413"/>
      <c r="BI3" s="413"/>
      <c r="BJ3" s="414"/>
    </row>
    <row r="4" spans="1:62" s="96" customFormat="1" x14ac:dyDescent="0.3">
      <c r="B4" s="85" t="s">
        <v>50</v>
      </c>
      <c r="C4" s="3"/>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row>
    <row r="5" spans="1:62" s="96" customFormat="1" x14ac:dyDescent="0.3">
      <c r="B5" s="100"/>
      <c r="C5" s="84" t="s">
        <v>48</v>
      </c>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row>
    <row r="6" spans="1:62" s="96" customFormat="1" x14ac:dyDescent="0.3">
      <c r="B6" s="99"/>
      <c r="C6" s="415" t="s">
        <v>49</v>
      </c>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row>
    <row r="7" spans="1:62" s="96" customFormat="1" x14ac:dyDescent="0.3">
      <c r="B7" s="186"/>
      <c r="C7" s="415"/>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row>
    <row r="8" spans="1:62" s="96" customFormat="1" ht="15" thickBot="1" x14ac:dyDescent="0.35">
      <c r="B8" s="98"/>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row>
    <row r="9" spans="1:62" ht="15" thickBot="1" x14ac:dyDescent="0.35">
      <c r="A9" s="4"/>
      <c r="B9" s="40" t="s">
        <v>15</v>
      </c>
      <c r="C9" s="41" t="str">
        <f>IF(PRINCIPAL!B14&lt;&gt;"",PRINCIPAL!B14,"")</f>
        <v>OP2</v>
      </c>
      <c r="E9" s="5" t="s">
        <v>2</v>
      </c>
      <c r="F9" s="6" t="s">
        <v>5</v>
      </c>
      <c r="G9" s="405" t="str">
        <f>IF(PRINCIPAL!D14&lt;&gt;"",PRINCIPAL!D14,"")</f>
        <v xml:space="preserve">Floresta tropical degradada </v>
      </c>
      <c r="H9" s="405"/>
      <c r="I9" s="405"/>
      <c r="J9" s="406"/>
      <c r="L9" s="88" t="s">
        <v>4</v>
      </c>
      <c r="M9" s="6" t="s">
        <v>5</v>
      </c>
      <c r="N9" s="410" t="str">
        <f>IF(PRINCIPAL!F14&lt;&gt;"",PRINCIPAL!F14,"")</f>
        <v>Floresta tropical húmida (secundária)</v>
      </c>
      <c r="O9" s="410"/>
      <c r="P9" s="410"/>
      <c r="Q9" s="411"/>
      <c r="R9" s="6" t="s">
        <v>5</v>
      </c>
      <c r="S9" s="405" t="str">
        <f>IF(PRINCIPAL!F15&lt;&gt;"",PRINCIPAL!F15,"")</f>
        <v/>
      </c>
      <c r="T9" s="405"/>
      <c r="U9" s="405"/>
      <c r="V9" s="407"/>
      <c r="W9" s="6" t="s">
        <v>5</v>
      </c>
      <c r="X9" s="405" t="str">
        <f>IF(PRINCIPAL!F16&lt;&gt;"",PRINCIPAL!F16,"")</f>
        <v/>
      </c>
      <c r="Y9" s="405"/>
      <c r="Z9" s="405"/>
      <c r="AA9" s="407"/>
      <c r="AB9" s="6" t="s">
        <v>5</v>
      </c>
      <c r="AC9" s="405" t="str">
        <f>IF(PRINCIPAL!F17&lt;&gt;"",PRINCIPAL!F17,"")</f>
        <v/>
      </c>
      <c r="AD9" s="405"/>
      <c r="AE9" s="405"/>
      <c r="AF9" s="407"/>
      <c r="AG9" s="6" t="s">
        <v>5</v>
      </c>
      <c r="AH9" s="405" t="str">
        <f>IF(PRINCIPAL!F18&lt;&gt;"",PRINCIPAL!F18,"")</f>
        <v/>
      </c>
      <c r="AI9" s="405"/>
      <c r="AJ9" s="405"/>
      <c r="AK9" s="407"/>
      <c r="AL9" s="6" t="s">
        <v>5</v>
      </c>
      <c r="AM9" s="405" t="str">
        <f>IF(PRINCIPAL!F19&lt;&gt;"",PRINCIPAL!F19,"")</f>
        <v/>
      </c>
      <c r="AN9" s="405"/>
      <c r="AO9" s="405"/>
      <c r="AP9" s="407"/>
      <c r="AQ9" s="6" t="s">
        <v>5</v>
      </c>
      <c r="AR9" s="405" t="str">
        <f>IF(PRINCIPAL!F20&lt;&gt;"",PRINCIPAL!F20,"")</f>
        <v/>
      </c>
      <c r="AS9" s="405"/>
      <c r="AT9" s="405"/>
      <c r="AU9" s="407"/>
      <c r="AV9" s="6" t="s">
        <v>5</v>
      </c>
      <c r="AW9" s="405" t="str">
        <f>IF(PRINCIPAL!F21&lt;&gt;"",PRINCIPAL!F21,"")</f>
        <v/>
      </c>
      <c r="AX9" s="405"/>
      <c r="AY9" s="405"/>
      <c r="AZ9" s="407"/>
      <c r="BA9" s="6" t="s">
        <v>5</v>
      </c>
      <c r="BB9" s="405" t="str">
        <f>IF(PRINCIPAL!F22&lt;&gt;"",PRINCIPAL!F22,"")</f>
        <v/>
      </c>
      <c r="BC9" s="405"/>
      <c r="BD9" s="405"/>
      <c r="BE9" s="407"/>
      <c r="BF9" s="6" t="s">
        <v>5</v>
      </c>
      <c r="BG9" s="405" t="str">
        <f>IF(PRINCIPAL!F23&lt;&gt;"",PRINCIPAL!F23,"")</f>
        <v/>
      </c>
      <c r="BH9" s="405"/>
      <c r="BI9" s="405"/>
      <c r="BJ9" s="406"/>
    </row>
    <row r="10" spans="1:62" s="1" customFormat="1" ht="26.4" x14ac:dyDescent="0.25">
      <c r="A10" s="31"/>
      <c r="B10" s="45" t="s">
        <v>45</v>
      </c>
      <c r="C10" s="44" t="s">
        <v>44</v>
      </c>
      <c r="D10" s="46"/>
      <c r="E10" s="32" t="s">
        <v>0</v>
      </c>
      <c r="F10" s="33" t="s">
        <v>3</v>
      </c>
      <c r="G10" s="34" t="s">
        <v>33</v>
      </c>
      <c r="H10" s="34" t="s">
        <v>35</v>
      </c>
      <c r="I10" s="34" t="s">
        <v>41</v>
      </c>
      <c r="J10" s="35" t="s">
        <v>42</v>
      </c>
      <c r="L10" s="89" t="s">
        <v>0</v>
      </c>
      <c r="M10" s="33" t="s">
        <v>3</v>
      </c>
      <c r="N10" s="34" t="s">
        <v>33</v>
      </c>
      <c r="O10" s="34" t="s">
        <v>35</v>
      </c>
      <c r="P10" s="34" t="s">
        <v>41</v>
      </c>
      <c r="Q10" s="34" t="s">
        <v>42</v>
      </c>
      <c r="R10" s="33" t="s">
        <v>3</v>
      </c>
      <c r="S10" s="34" t="s">
        <v>33</v>
      </c>
      <c r="T10" s="34" t="s">
        <v>35</v>
      </c>
      <c r="U10" s="34" t="s">
        <v>41</v>
      </c>
      <c r="V10" s="34" t="s">
        <v>42</v>
      </c>
      <c r="W10" s="33" t="s">
        <v>3</v>
      </c>
      <c r="X10" s="34" t="s">
        <v>33</v>
      </c>
      <c r="Y10" s="34" t="s">
        <v>35</v>
      </c>
      <c r="Z10" s="34" t="s">
        <v>41</v>
      </c>
      <c r="AA10" s="36" t="s">
        <v>42</v>
      </c>
      <c r="AB10" s="33" t="s">
        <v>3</v>
      </c>
      <c r="AC10" s="34" t="s">
        <v>33</v>
      </c>
      <c r="AD10" s="34" t="s">
        <v>35</v>
      </c>
      <c r="AE10" s="34" t="s">
        <v>41</v>
      </c>
      <c r="AF10" s="36" t="s">
        <v>42</v>
      </c>
      <c r="AG10" s="33" t="s">
        <v>3</v>
      </c>
      <c r="AH10" s="34" t="s">
        <v>33</v>
      </c>
      <c r="AI10" s="34" t="s">
        <v>35</v>
      </c>
      <c r="AJ10" s="34" t="s">
        <v>41</v>
      </c>
      <c r="AK10" s="36" t="s">
        <v>42</v>
      </c>
      <c r="AL10" s="33" t="s">
        <v>3</v>
      </c>
      <c r="AM10" s="34" t="s">
        <v>33</v>
      </c>
      <c r="AN10" s="34" t="s">
        <v>35</v>
      </c>
      <c r="AO10" s="34" t="s">
        <v>41</v>
      </c>
      <c r="AP10" s="36" t="s">
        <v>42</v>
      </c>
      <c r="AQ10" s="33" t="s">
        <v>3</v>
      </c>
      <c r="AR10" s="34" t="s">
        <v>33</v>
      </c>
      <c r="AS10" s="34" t="s">
        <v>35</v>
      </c>
      <c r="AT10" s="34" t="s">
        <v>41</v>
      </c>
      <c r="AU10" s="36" t="s">
        <v>42</v>
      </c>
      <c r="AV10" s="33" t="s">
        <v>3</v>
      </c>
      <c r="AW10" s="34" t="s">
        <v>33</v>
      </c>
      <c r="AX10" s="34" t="s">
        <v>35</v>
      </c>
      <c r="AY10" s="34" t="s">
        <v>41</v>
      </c>
      <c r="AZ10" s="36" t="s">
        <v>42</v>
      </c>
      <c r="BA10" s="33" t="s">
        <v>3</v>
      </c>
      <c r="BB10" s="34" t="s">
        <v>33</v>
      </c>
      <c r="BC10" s="34" t="s">
        <v>35</v>
      </c>
      <c r="BD10" s="34" t="s">
        <v>41</v>
      </c>
      <c r="BE10" s="36" t="s">
        <v>42</v>
      </c>
      <c r="BF10" s="33" t="s">
        <v>3</v>
      </c>
      <c r="BG10" s="34" t="s">
        <v>33</v>
      </c>
      <c r="BH10" s="34" t="s">
        <v>35</v>
      </c>
      <c r="BI10" s="34" t="s">
        <v>41</v>
      </c>
      <c r="BJ10" s="35" t="s">
        <v>42</v>
      </c>
    </row>
    <row r="11" spans="1:62" ht="15" thickBot="1" x14ac:dyDescent="0.35">
      <c r="A11" s="4"/>
      <c r="B11" s="43" t="s">
        <v>1</v>
      </c>
      <c r="C11" s="42" t="s">
        <v>46</v>
      </c>
      <c r="E11" s="7" t="s">
        <v>54</v>
      </c>
      <c r="F11" s="8" t="s">
        <v>25</v>
      </c>
      <c r="G11" s="9" t="s">
        <v>25</v>
      </c>
      <c r="H11" s="9" t="s">
        <v>25</v>
      </c>
      <c r="I11" s="9" t="s">
        <v>25</v>
      </c>
      <c r="J11" s="10" t="s">
        <v>25</v>
      </c>
      <c r="L11" s="90" t="s">
        <v>54</v>
      </c>
      <c r="M11" s="8" t="s">
        <v>25</v>
      </c>
      <c r="N11" s="9" t="s">
        <v>25</v>
      </c>
      <c r="O11" s="9" t="s">
        <v>25</v>
      </c>
      <c r="P11" s="9" t="s">
        <v>34</v>
      </c>
      <c r="Q11" s="38" t="s">
        <v>34</v>
      </c>
      <c r="R11" s="9" t="s">
        <v>25</v>
      </c>
      <c r="S11" s="9" t="s">
        <v>25</v>
      </c>
      <c r="T11" s="9" t="s">
        <v>25</v>
      </c>
      <c r="U11" s="9" t="s">
        <v>34</v>
      </c>
      <c r="V11" s="9" t="s">
        <v>34</v>
      </c>
      <c r="W11" s="8" t="s">
        <v>25</v>
      </c>
      <c r="X11" s="9" t="s">
        <v>25</v>
      </c>
      <c r="Y11" s="9" t="s">
        <v>25</v>
      </c>
      <c r="Z11" s="9" t="s">
        <v>34</v>
      </c>
      <c r="AA11" s="11" t="s">
        <v>34</v>
      </c>
      <c r="AB11" s="8" t="s">
        <v>25</v>
      </c>
      <c r="AC11" s="9" t="s">
        <v>25</v>
      </c>
      <c r="AD11" s="9" t="s">
        <v>25</v>
      </c>
      <c r="AE11" s="9" t="s">
        <v>34</v>
      </c>
      <c r="AF11" s="11" t="s">
        <v>34</v>
      </c>
      <c r="AG11" s="8" t="s">
        <v>25</v>
      </c>
      <c r="AH11" s="9" t="s">
        <v>25</v>
      </c>
      <c r="AI11" s="9" t="s">
        <v>25</v>
      </c>
      <c r="AJ11" s="9" t="s">
        <v>34</v>
      </c>
      <c r="AK11" s="38" t="s">
        <v>34</v>
      </c>
      <c r="AL11" s="8" t="s">
        <v>25</v>
      </c>
      <c r="AM11" s="9" t="s">
        <v>25</v>
      </c>
      <c r="AN11" s="9" t="s">
        <v>25</v>
      </c>
      <c r="AO11" s="9" t="s">
        <v>34</v>
      </c>
      <c r="AP11" s="38" t="s">
        <v>34</v>
      </c>
      <c r="AQ11" s="8" t="s">
        <v>25</v>
      </c>
      <c r="AR11" s="9" t="s">
        <v>25</v>
      </c>
      <c r="AS11" s="9" t="s">
        <v>25</v>
      </c>
      <c r="AT11" s="9" t="s">
        <v>34</v>
      </c>
      <c r="AU11" s="38" t="s">
        <v>34</v>
      </c>
      <c r="AV11" s="8" t="s">
        <v>25</v>
      </c>
      <c r="AW11" s="9" t="s">
        <v>25</v>
      </c>
      <c r="AX11" s="9" t="s">
        <v>25</v>
      </c>
      <c r="AY11" s="9" t="s">
        <v>34</v>
      </c>
      <c r="AZ11" s="38" t="s">
        <v>34</v>
      </c>
      <c r="BA11" s="8" t="s">
        <v>25</v>
      </c>
      <c r="BB11" s="9" t="s">
        <v>25</v>
      </c>
      <c r="BC11" s="9" t="s">
        <v>25</v>
      </c>
      <c r="BD11" s="9" t="s">
        <v>34</v>
      </c>
      <c r="BE11" s="38" t="s">
        <v>34</v>
      </c>
      <c r="BF11" s="8" t="s">
        <v>25</v>
      </c>
      <c r="BG11" s="9" t="s">
        <v>25</v>
      </c>
      <c r="BH11" s="9" t="s">
        <v>25</v>
      </c>
      <c r="BI11" s="9" t="s">
        <v>34</v>
      </c>
      <c r="BJ11" s="10" t="s">
        <v>34</v>
      </c>
    </row>
    <row r="12" spans="1:62" s="1" customFormat="1" ht="12.75" customHeight="1" thickTop="1" x14ac:dyDescent="0.25">
      <c r="A12" s="31"/>
      <c r="B12" s="344">
        <v>2021</v>
      </c>
      <c r="C12" s="339">
        <v>450</v>
      </c>
      <c r="E12" s="23">
        <v>1</v>
      </c>
      <c r="F12" s="24">
        <f>IFERROR(VLOOKUP($G$9,'Banco de Dados'!$B$4:$J$50,6,FALSE),"")</f>
        <v>3.6</v>
      </c>
      <c r="G12" s="25">
        <f>IFERROR(F12*(IFERROR(VLOOKUP($G$9,'Banco de Dados'!$B$4:$J$50,4,FALSE),"ERRO")),"")</f>
        <v>1.9152000000000002</v>
      </c>
      <c r="H12" s="25">
        <f>IFERROR(F12+G12,"")</f>
        <v>5.5152000000000001</v>
      </c>
      <c r="I12" s="101">
        <f>IFERROR(H12*C12*0.47*(44/12),"")</f>
        <v>4277.0375999999997</v>
      </c>
      <c r="J12" s="102">
        <f>IFERROR(I12,"")</f>
        <v>4277.0375999999997</v>
      </c>
      <c r="L12" s="91">
        <v>1</v>
      </c>
      <c r="M12" s="24">
        <f>IFERROR(IF(AND(PRINCIPAL!$H$14&lt;&gt;"",OR(L12=PRINCIPAL!$I$14,L12=PRINCIPAL!$I$14+PRINCIPAL!$I$14,L12=PRINCIPAL!$I$14+PRINCIPAL!$I$14+PRINCIPAL!$I$14)),0,IF(AND(PRINCIPAL!$H$14&lt;&gt;"",L12=PRINCIPAL!$J$14),VLOOKUP($N$9,'Banco de Dados'!$B$4:$J$50,8,FALSE)*PRINCIPAL!$H$14*(1-(PRINCIPAL!$K$14/100)),IF(AND(PRINCIPAL!$H$14&lt;&gt;"",L12=PRINCIPAL!$L$14),VLOOKUP($N$9,'Banco de Dados'!$B$4:$J$50,8,FALSE)*PRINCIPAL!$H$14*(1-(PRINCIPAL!$M$14/100)),IF(AND(PRINCIPAL!$H$14&lt;&gt;"",L12=PRINCIPAL!$N$14),VLOOKUP($N$9,'Banco de Dados'!$B$4:$J$50,8,FALSE)*PRINCIPAL!$H$14*(1-(PRINCIPAL!$O$14/100)),IF(PRINCIPAL!$H$14&lt;&gt;"",VLOOKUP($N$9,'Banco de Dados'!$B$4:$J$50,8,FALSE)*PRINCIPAL!$H$14,IF(OR(L12=PRINCIPAL!$I$14,L12=PRINCIPAL!$I$14+PRINCIPAL!$I$14,L12=PRINCIPAL!$I$14+PRINCIPAL!$I$14+PRINCIPAL!$I$14),0,IF(L12=PRINCIPAL!$J$14,VLOOKUP($N$9,'Banco de Dados'!$B$4:$J$50,6,FALSE)*(1-(PRINCIPAL!$K$14/100)),IF(L12=PRINCIPAL!$L$14,VLOOKUP($N$9,'Banco de Dados'!$B$4:$J$50,6,FALSE)*(1-(PRINCIPAL!$M$14/100)),IF(L12=PRINCIPAL!$N$14,VLOOKUP($N$9,'Banco de Dados'!$B$4:$J$50,6,FALSE)*(1-(PRINCIPAL!$O$14/100)),VLOOKUP($N$9,'Banco de Dados'!$B$4:$J$50,6,FALSE)))))))))),"")</f>
        <v>6.69</v>
      </c>
      <c r="N12" s="25">
        <f>IFERROR(M12*(IFERROR(VLOOKUP($N$9,'Banco de Dados'!$B$4:$J$50,4,FALSE),"ERRO")),"")</f>
        <v>3.5590800000000002</v>
      </c>
      <c r="O12" s="25">
        <f>IFERROR(M12+N12,"")</f>
        <v>10.249080000000001</v>
      </c>
      <c r="P12" s="103">
        <f>IFERROR(O12*(C12*(PRINCIPAL!$G$14/100))*0.47*(44/12),"")</f>
        <v>7948.1615400000001</v>
      </c>
      <c r="Q12" s="106">
        <f>IFERROR(P12,"")</f>
        <v>7948.1615400000001</v>
      </c>
      <c r="R12" s="29" t="str">
        <f>IFERROR(IF(AND(PRINCIPAL!$H$15&lt;&gt;"",OR(L12=PRINCIPAL!$I$15,L12=PRINCIPAL!$I$15+PRINCIPAL!$I$15,L12=PRINCIPAL!$I$15+PRINCIPAL!$I$15+PRINCIPAL!$I$15)),0,IF(AND(PRINCIPAL!$H$15&lt;&gt;"",L12=PRINCIPAL!$J$15),VLOOKUP($S$9,'Banco de Dados'!$B$4:$J$50,8,FALSE)*PRINCIPAL!$H$15*(1-(PRINCIPAL!$K$15/100)),IF(AND(PRINCIPAL!$H$15&lt;&gt;"",L12=PRINCIPAL!$L$15),VLOOKUP($S$9,'Banco de Dados'!$B$4:$J$50,8,FALSE)*PRINCIPAL!$H$15*(1-(PRINCIPAL!$M$15/100)),IF(AND(PRINCIPAL!$H$15&lt;&gt;"",L12=PRINCIPAL!$N$15),VLOOKUP($S$9,'Banco de Dados'!$B$4:$J$50,8,FALSE)*PRINCIPAL!$H$15*(1-(PRINCIPAL!$O$15/100)),IF(PRINCIPAL!$H$15&lt;&gt;"",VLOOKUP($S$9,'Banco de Dados'!$B$4:$J$50,8,FALSE)*PRINCIPAL!$H$15,IF(OR(L12=PRINCIPAL!$I$15,L12=PRINCIPAL!$I$15+PRINCIPAL!$I$15,L12=PRINCIPAL!$I$15+PRINCIPAL!$I$15+PRINCIPAL!$I$15),0,IF(L12=PRINCIPAL!$J$15,VLOOKUP($S$9,'Banco de Dados'!$B$4:$J$50,6,FALSE)*(1-(PRINCIPAL!$K$15/100)),IF(L12=PRINCIPAL!$L$15,VLOOKUP($S$9,'Banco de Dados'!$B$4:$J$50,6,FALSE)*(1-(PRINCIPAL!$M$15/100)),IF(L12=PRINCIPAL!$N$15,VLOOKUP($S$9,'Banco de Dados'!$B$4:$J$50,6,FALSE)*(1-(PRINCIPAL!$O$15/100)),VLOOKUP($S$9,'Banco de Dados'!$B$4:$J$50,6,FALSE)))))))))),"")</f>
        <v/>
      </c>
      <c r="S12" s="29" t="str">
        <f>IFERROR(R12*(IFERROR(VLOOKUP($S$9,'Banco de Dados'!$B$4:$J$50,4,FALSE),"ERRO")),"")</f>
        <v/>
      </c>
      <c r="T12" s="28" t="str">
        <f>IFERROR(R12+S12,"")</f>
        <v/>
      </c>
      <c r="U12" s="103" t="str">
        <f>IFERROR(T12*(C12*(PRINCIPAL!$G$15/100))*0.47*(44/12),"")</f>
        <v/>
      </c>
      <c r="V12" s="101" t="str">
        <f>IFERROR(U12,"")</f>
        <v/>
      </c>
      <c r="W12" s="30" t="str">
        <f>IFERROR(IF(AND(PRINCIPAL!$H$16&lt;&gt;"",OR(L12=PRINCIPAL!$I$16,L12=PRINCIPAL!$I$16+PRINCIPAL!$I$16,L12=PRINCIPAL!$I$16+PRINCIPAL!$I$16+PRINCIPAL!$I$16)),0,IF(AND(PRINCIPAL!$H$16&lt;&gt;"",L12=PRINCIPAL!$J$16),VLOOKUP($X$9,'Banco de Dados'!$B$4:$J$50,8,FALSE)*PRINCIPAL!$H$16*(1-(PRINCIPAL!$K$16/100)),IF(AND(PRINCIPAL!$H$16&lt;&gt;"",L12=PRINCIPAL!$L$16),VLOOKUP($X$9,'Banco de Dados'!$B$4:$J$50,8,FALSE)*PRINCIPAL!$H$16*(1-(PRINCIPAL!$M$16/100)),IF(AND(PRINCIPAL!$H$16&lt;&gt;"",L12=PRINCIPAL!$N$16),VLOOKUP($X$9,'Banco de Dados'!$B$4:$J$50,8,FALSE)*PRINCIPAL!$H$16*(1-(PRINCIPAL!$O$16/100)),IF(PRINCIPAL!$H$16&lt;&gt;"",VLOOKUP($X$9,'Banco de Dados'!$B$4:$J$50,8,FALSE)*PRINCIPAL!$H$16,IF(OR(L12=PRINCIPAL!$I$16,L12=PRINCIPAL!$I$16+PRINCIPAL!$I$16,L12=PRINCIPAL!$I$16+PRINCIPAL!$I$16+PRINCIPAL!$I$16),0,IF(L12=PRINCIPAL!$J$16,VLOOKUP($X$9,'Banco de Dados'!$B$4:$J$50,6,FALSE)*(1-(PRINCIPAL!$K$16/100)),IF(L12=PRINCIPAL!$L$16,VLOOKUP($X$9,'Banco de Dados'!$B$4:$J$50,6,FALSE)*(1-(PRINCIPAL!$M$16/100)),IF(L12=PRINCIPAL!$N$16,VLOOKUP($X$9,'Banco de Dados'!$B$4:$J$50,6,FALSE)*(1-(PRINCIPAL!$O$16/100)),VLOOKUP($X$9,'Banco de Dados'!$B$4:$J$50,6,FALSE)))))))))),"")</f>
        <v/>
      </c>
      <c r="X12" s="28" t="str">
        <f>IFERROR(W12*(IFERROR(VLOOKUP($X$9,'Banco de Dados'!$B$4:$J$50,4,FALSE),"ERRO")),"")</f>
        <v/>
      </c>
      <c r="Y12" s="28" t="str">
        <f>IFERROR(X12+W12,"")</f>
        <v/>
      </c>
      <c r="Z12" s="101" t="str">
        <f>IFERROR(Y12*(C12*(PRINCIPAL!$G$16/100))*0.47*(44/12),"")</f>
        <v/>
      </c>
      <c r="AA12" s="110" t="str">
        <f>IFERROR(Z12,"")</f>
        <v/>
      </c>
      <c r="AB12" s="30" t="str">
        <f>IFERROR(IF(AND(PRINCIPAL!$H$17&lt;&gt;"",OR(L12=PRINCIPAL!$I$17,L12=PRINCIPAL!$I$17+PRINCIPAL!$I$17,L12=PRINCIPAL!$I$17+PRINCIPAL!$I$17+PRINCIPAL!$I$17)),0,IF(AND(PRINCIPAL!$H$17&lt;&gt;"",L12=PRINCIPAL!$J$17),VLOOKUP($AC$9,'Banco de Dados'!$B$4:$J$50,8,FALSE)*PRINCIPAL!$H$17*(1-(PRINCIPAL!$K$17/100)),IF(AND(PRINCIPAL!$H$17&lt;&gt;"",L12=PRINCIPAL!$L$17),VLOOKUP($AC$9,'Banco de Dados'!$B$4:$J$50,8,FALSE)*PRINCIPAL!$H$17*(1-(PRINCIPAL!$M$17/100)),IF(AND(PRINCIPAL!$H$17&lt;&gt;"",L12=PRINCIPAL!$N$17),VLOOKUP($AC$9,'Banco de Dados'!$B$4:$J$50,8,FALSE)*PRINCIPAL!$H$17*(1-(PRINCIPAL!$O$17/100)),IF(PRINCIPAL!$H$17&lt;&gt;"",VLOOKUP($AC$9,'Banco de Dados'!$B$4:$J$50,8,FALSE)*PRINCIPAL!$H$17,IF(OR(L12=PRINCIPAL!$I$17,L12=PRINCIPAL!$I$17+PRINCIPAL!$I$17,L12=PRINCIPAL!$I$17+PRINCIPAL!$I$17+PRINCIPAL!$I$17),0,IF(L12=PRINCIPAL!$J$17,VLOOKUP($AC$9,'Banco de Dados'!$B$4:$J$50,6,FALSE)*(1-(PRINCIPAL!$K$17/100)),IF(L12=PRINCIPAL!$L$17,VLOOKUP($AC$9,'Banco de Dados'!$B$4:$J$50,6,FALSE)*(1-(PRINCIPAL!$M$17/100)),IF(L12=PRINCIPAL!$N$17,VLOOKUP($AC$9,'Banco de Dados'!$B$4:$J$50,6,FALSE)*(1-(PRINCIPAL!$O$17/100)),VLOOKUP($AC$9,'Banco de Dados'!$B$4:$J$50,6,FALSE)))))))))),"")</f>
        <v/>
      </c>
      <c r="AC12" s="28" t="str">
        <f>IFERROR(AB12*(IFERROR(VLOOKUP($AC$9,'Banco de Dados'!$B$4:$J$50,4,FALSE),"ERRO")),"")</f>
        <v/>
      </c>
      <c r="AD12" s="28" t="str">
        <f>IFERROR(AC12+AB12,"")</f>
        <v/>
      </c>
      <c r="AE12" s="101" t="str">
        <f>IFERROR(AD12*(C12*(PRINCIPAL!$G$17/100))*0.47*(44/12),"")</f>
        <v/>
      </c>
      <c r="AF12" s="110" t="str">
        <f>IFERROR(AE12,"")</f>
        <v/>
      </c>
      <c r="AG12" s="30" t="str">
        <f>IFERROR(IF(AND(PRINCIPAL!$H$18&lt;&gt;"",OR(L12=PRINCIPAL!$I$18,L12=PRINCIPAL!$I$18+PRINCIPAL!$I$18,L12=PRINCIPAL!$I$18+PRINCIPAL!$I$18+PRINCIPAL!$I$18)),0,IF(AND(PRINCIPAL!$H$18&lt;&gt;"",L12=PRINCIPAL!$J$18),VLOOKUP($AH$9,'Banco de Dados'!$B$4:$J$50,8,FALSE)*PRINCIPAL!$H$18*(1-(PRINCIPAL!$K$18/100)),IF(AND(PRINCIPAL!$H$18&lt;&gt;"",L12=PRINCIPAL!$L$18),VLOOKUP($AH$9,'Banco de Dados'!$B$4:$J$50,8,FALSE)*PRINCIPAL!$H$18*(1-(PRINCIPAL!$M$18/100)),IF(AND(PRINCIPAL!$H$18&lt;&gt;"",L12=PRINCIPAL!$N$18),VLOOKUP($AH$9,'Banco de Dados'!$B$4:$J$50,8,FALSE)*PRINCIPAL!$H$18*(1-(PRINCIPAL!$O$18/100)),IF(PRINCIPAL!$H$18&lt;&gt;"",VLOOKUP($AH$9,'Banco de Dados'!$B$4:$J$50,8,FALSE)*PRINCIPAL!$H$18,IF(OR(L12=PRINCIPAL!$I$18,L12=PRINCIPAL!$I$18+PRINCIPAL!$I$18,L12=PRINCIPAL!$I$18+PRINCIPAL!$I$18+PRINCIPAL!$I$18),0,IF(L12=PRINCIPAL!$J$18,VLOOKUP($AH$9,'Banco de Dados'!$B$4:$J$50,6,FALSE)*(1-(PRINCIPAL!$K$18/100)),IF(L12=PRINCIPAL!$L$18,VLOOKUP($AH$9,'Banco de Dados'!$B$4:$J$50,6,FALSE)*(1-(PRINCIPAL!$M$18/100)),IF(L12=PRINCIPAL!$N$18,VLOOKUP($AH$9,'Banco de Dados'!$B$4:$J$50,6,FALSE)*(1-(PRINCIPAL!$O$18/100)),VLOOKUP($AH$9,'Banco de Dados'!$B$4:$J$50,6,FALSE)))))))))),"")</f>
        <v/>
      </c>
      <c r="AH12" s="29" t="str">
        <f>IFERROR(AG12*(IFERROR(VLOOKUP($AH$9,'Banco de Dados'!$B$4:$J$50,4,FALSE),"ERRO")),"")</f>
        <v/>
      </c>
      <c r="AI12" s="28" t="str">
        <f>IFERROR(AH12+AG12,"")</f>
        <v/>
      </c>
      <c r="AJ12" s="103" t="str">
        <f>IFERROR(AI12*(C12*(PRINCIPAL!$G$18/100))*0.47*(44/12),"")</f>
        <v/>
      </c>
      <c r="AK12" s="111" t="str">
        <f>IFERROR(AJ12,"")</f>
        <v/>
      </c>
      <c r="AL12" s="30" t="str">
        <f>IFERROR(IF(AND(PRINCIPAL!$H$19&lt;&gt;"",OR(L12=PRINCIPAL!$I$19,L12=PRINCIPAL!$I$19+PRINCIPAL!$I$19,L12=PRINCIPAL!$I$19+PRINCIPAL!$I$19+PRINCIPAL!$I$19)),0,IF(AND(PRINCIPAL!$H$19&lt;&gt;"",L12=PRINCIPAL!$J$19),VLOOKUP($AM$9,'Banco de Dados'!$B$4:$J$50,8,FALSE)*PRINCIPAL!$H$19*(1-(PRINCIPAL!$K$19/100)),IF(AND(PRINCIPAL!$H$19&lt;&gt;"",L12=PRINCIPAL!$L$19),VLOOKUP($AM$9,'Banco de Dados'!$B$4:$J$50,8,FALSE)*PRINCIPAL!$H$19*(1-(PRINCIPAL!$M$19/100)),IF(AND(PRINCIPAL!$H$19&lt;&gt;"",L12=PRINCIPAL!$N$19),VLOOKUP($AM$9,'Banco de Dados'!$B$4:$J$50,8,FALSE)*PRINCIPAL!$H$19*(1-(PRINCIPAL!$O$19/100)),IF(PRINCIPAL!$H$19&lt;&gt;"",VLOOKUP($AM$9,'Banco de Dados'!$B$4:$J$50,8,FALSE)*PRINCIPAL!$H$19,IF(OR(L12=PRINCIPAL!$I$19,L12=PRINCIPAL!$I$19+PRINCIPAL!$I$19,L12=PRINCIPAL!$I$19+PRINCIPAL!$I$19+PRINCIPAL!$I$19),0,IF(L12=PRINCIPAL!$J$19,VLOOKUP($AM$9,'Banco de Dados'!$B$4:$J$50,6,FALSE)*(1-(PRINCIPAL!$K$19/100)),IF(L12=PRINCIPAL!$L$19,VLOOKUP($AM$9,'Banco de Dados'!$B$4:$J$50,6,FALSE)*(1-(PRINCIPAL!$M$19/100)),IF(L12=PRINCIPAL!$N$19,VLOOKUP($AM$9,'Banco de Dados'!$B$4:$J$50,6,FALSE)*(1-(PRINCIPAL!$O$19/100)),VLOOKUP($AM$9,'Banco de Dados'!$B$4:$J$50,6,FALSE)))))))))),"")</f>
        <v/>
      </c>
      <c r="AM12" s="28" t="str">
        <f>IFERROR(AL12*(IFERROR(VLOOKUP($AM$9,'Banco de Dados'!$B$4:$J$50,4,FALSE),"ERRO")),"")</f>
        <v/>
      </c>
      <c r="AN12" s="28" t="str">
        <f>IFERROR(AM12+AL12,"")</f>
        <v/>
      </c>
      <c r="AO12" s="103" t="str">
        <f>IFERROR(AN12*(C12*(PRINCIPAL!$G$19/100))*0.47*(44/12),"")</f>
        <v/>
      </c>
      <c r="AP12" s="111" t="str">
        <f>IFERROR(AO12,"")</f>
        <v/>
      </c>
      <c r="AQ12" s="30" t="str">
        <f>IFERROR(IF(AND(PRINCIPAL!$H$20&lt;&gt;"",OR(L12=PRINCIPAL!$I$20,L12=PRINCIPAL!$I$20+PRINCIPAL!$I$20,L12=PRINCIPAL!$I$20+PRINCIPAL!$I$20+PRINCIPAL!$I$20)),0,IF(AND(PRINCIPAL!$H$20&lt;&gt;"",L12=PRINCIPAL!$J$20),VLOOKUP($AR$9,'Banco de Dados'!$B$4:$J$50,8,FALSE)*PRINCIPAL!$H$20*(1-(PRINCIPAL!$K$20/100)),IF(AND(PRINCIPAL!$H$20&lt;&gt;"",L12=PRINCIPAL!$L$20),VLOOKUP($AR$9,'Banco de Dados'!$B$4:$J$50,8,FALSE)*PRINCIPAL!$H$20*(1-(PRINCIPAL!$M$20/100)),IF(AND(PRINCIPAL!$H$20&lt;&gt;"",L12=PRINCIPAL!$N$20),VLOOKUP($AR$9,'Banco de Dados'!$B$4:$J$50,8,FALSE)*PRINCIPAL!$H$20*(1-(PRINCIPAL!$O$20/100)),IF(PRINCIPAL!$H$20&lt;&gt;"",VLOOKUP($AR$9,'Banco de Dados'!$B$4:$J$50,8,FALSE)*PRINCIPAL!$H$20,IF(OR(L12=PRINCIPAL!$I$20,L12=PRINCIPAL!$I$20+PRINCIPAL!$I$20,L12=PRINCIPAL!$I$20+PRINCIPAL!$I$20+PRINCIPAL!$I$20),0,IF(L12=PRINCIPAL!$J$20,VLOOKUP($AR$9,'Banco de Dados'!$B$4:$J$50,6,FALSE)*(1-(PRINCIPAL!$K$20/100)),IF(L12=PRINCIPAL!$L$20,VLOOKUP($AR$9,'Banco de Dados'!$B$4:$J$50,6,FALSE)*(1-(PRINCIPAL!$M$20/100)),IF(L12=PRINCIPAL!$N$20,VLOOKUP($AR$9,'Banco de Dados'!$B$4:$J$50,6,FALSE)*(1-(PRINCIPAL!$O$20/100)),VLOOKUP($AR$9,'Banco de Dados'!$B$4:$J$50,6,FALSE)))))))))),"")</f>
        <v/>
      </c>
      <c r="AR12" s="29" t="str">
        <f>IFERROR(AQ12*(IFERROR(VLOOKUP($AR$9,'Banco de Dados'!$B$4:$J$50,4,FALSE),"ERRO")),"")</f>
        <v/>
      </c>
      <c r="AS12" s="28" t="str">
        <f>IFERROR(AR12+AQ12,"")</f>
        <v/>
      </c>
      <c r="AT12" s="103" t="str">
        <f>IFERROR(AS12*(C12*(PRINCIPAL!$G$20/100))*0.47*(44/12),"")</f>
        <v/>
      </c>
      <c r="AU12" s="111" t="str">
        <f>IFERROR(AT12,"")</f>
        <v/>
      </c>
      <c r="AV12" s="30" t="str">
        <f>IFERROR(IF(AND(PRINCIPAL!$H$21&lt;&gt;"",OR(L12=PRINCIPAL!$I$21,L12=PRINCIPAL!$I$21+PRINCIPAL!$I$21,L12=PRINCIPAL!$I$21+PRINCIPAL!$I$21+PRINCIPAL!$I$21)),0,IF(AND(PRINCIPAL!$H$21&lt;&gt;"",L12=PRINCIPAL!$J$21),VLOOKUP($AW$9,'Banco de Dados'!$B$4:$J$50,8,FALSE)*PRINCIPAL!$H$21*(1-(PRINCIPAL!$K$21/100)),IF(AND(PRINCIPAL!$H$21&lt;&gt;"",L12=PRINCIPAL!$L$21),VLOOKUP($AW$9,'Banco de Dados'!$B$4:$J$50,8,FALSE)*PRINCIPAL!$H$21*(1-(PRINCIPAL!$M$21/100)),IF(AND(PRINCIPAL!$H$21&lt;&gt;"",L12=PRINCIPAL!$N$21),VLOOKUP($AW$9,'Banco de Dados'!$B$4:$J$50,8,FALSE)*PRINCIPAL!$H$21*(1-(PRINCIPAL!$O$21/100)),IF(PRINCIPAL!$H$21&lt;&gt;"",VLOOKUP($AW$9,'Banco de Dados'!$B$4:$J$50,8,FALSE)*PRINCIPAL!$H$21,IF(OR(L12=PRINCIPAL!$I$21,L12=PRINCIPAL!$I$21+PRINCIPAL!$I$21,L12=PRINCIPAL!$I$21+PRINCIPAL!$I$21+PRINCIPAL!$I$21),0,IF(L12=PRINCIPAL!$J$21,VLOOKUP($AW$9,'Banco de Dados'!$B$4:$J$50,6,FALSE)*(1-(PRINCIPAL!$K$21/100)),IF(L12=PRINCIPAL!$L$21,VLOOKUP($AW$9,'Banco de Dados'!$B$4:$J$50,6,FALSE)*(1-(PRINCIPAL!$M$21/100)),IF(L12=PRINCIPAL!$N$21,VLOOKUP($AW$9,'Banco de Dados'!$B$4:$J$50,6,FALSE)*(1-(PRINCIPAL!$O$21/100)),VLOOKUP($AW$9,'Banco de Dados'!$B$4:$J$50,6,FALSE)))))))))),"")</f>
        <v/>
      </c>
      <c r="AW12" s="29" t="str">
        <f>IFERROR(AV12*(IFERROR(VLOOKUP($AW$9,'Banco de Dados'!$B$4:$J$50,4,FALSE),"ERRO")),"")</f>
        <v/>
      </c>
      <c r="AX12" s="28" t="str">
        <f>IFERROR(AW12+AV12,"")</f>
        <v/>
      </c>
      <c r="AY12" s="101" t="str">
        <f>IFERROR(AX12*(C12*(PRINCIPAL!$G$21/100))*0.47*(44/12),"")</f>
        <v/>
      </c>
      <c r="AZ12" s="111" t="str">
        <f>IFERROR(AY12,"")</f>
        <v/>
      </c>
      <c r="BA12" s="30" t="str">
        <f>IFERROR(IF(AND(PRINCIPAL!$H$22&lt;&gt;"",OR(L12=PRINCIPAL!$I$22,L12=PRINCIPAL!$I$22+PRINCIPAL!$I$22,L12=PRINCIPAL!$I$22+PRINCIPAL!$I$22+PRINCIPAL!$I$22)),0,IF(AND(PRINCIPAL!$H$22&lt;&gt;"",L12=PRINCIPAL!$J$22),VLOOKUP($BB$9,'Banco de Dados'!$B$4:$J$50,8,FALSE)*PRINCIPAL!$H$22*(1-(PRINCIPAL!$K$22/100)),IF(AND(PRINCIPAL!$H$22&lt;&gt;"",L12=PRINCIPAL!$L$22),VLOOKUP($BB$9,'Banco de Dados'!$B$4:$J$50,8,FALSE)*PRINCIPAL!$H$22*(1-(PRINCIPAL!$M$22/100)),IF(AND(PRINCIPAL!$H$22&lt;&gt;"",L12=PRINCIPAL!$N$22),VLOOKUP($BB$9,'Banco de Dados'!$B$4:$J$50,8,FALSE)*PRINCIPAL!$H$22*(1-(PRINCIPAL!$O$22/100)),IF(PRINCIPAL!$H$22&lt;&gt;"",VLOOKUP($BB$9,'Banco de Dados'!$B$4:$J$50,8,FALSE)*PRINCIPAL!$H$22,IF(OR(L12=PRINCIPAL!$I$22,L12=PRINCIPAL!$I$22+PRINCIPAL!$I$22,L12=PRINCIPAL!$I$22+PRINCIPAL!$I$22+PRINCIPAL!$I$22),0,IF(L12=PRINCIPAL!$J$22,VLOOKUP($BB$9,'Banco de Dados'!$B$4:$J$50,6,FALSE)*(1-(PRINCIPAL!$K$22/100)),IF(L12=PRINCIPAL!$L$22,VLOOKUP($BB$9,'Banco de Dados'!$B$4:$J$50,6,FALSE)*(1-(PRINCIPAL!$M$22/100)),IF(L12=PRINCIPAL!$N$22,VLOOKUP($BB$9,'Banco de Dados'!$B$4:$J$50,6,FALSE)*(1-(PRINCIPAL!$O$22/100)),VLOOKUP($BB$9,'Banco de Dados'!$B$4:$J$50,6,FALSE)))))))))),"")</f>
        <v/>
      </c>
      <c r="BB12" s="29" t="str">
        <f>IFERROR(BA12*(IFERROR(VLOOKUP($BB$9,'Banco de Dados'!$B$4:$J$50,4,FALSE),"ERRO")),"")</f>
        <v/>
      </c>
      <c r="BC12" s="28" t="str">
        <f>IFERROR(BB12+BA12,"")</f>
        <v/>
      </c>
      <c r="BD12" s="103" t="str">
        <f>IFERROR(BC12*(C12*(PRINCIPAL!$G$22/100))*0.47*(44/12),"")</f>
        <v/>
      </c>
      <c r="BE12" s="111" t="str">
        <f>IFERROR(BD12,"")</f>
        <v/>
      </c>
      <c r="BF12" s="30" t="str">
        <f>IFERROR(IF(AND(PRINCIPAL!$H$23&lt;&gt;"",OR(L12=PRINCIPAL!$I$23,L12=PRINCIPAL!$I$23+PRINCIPAL!$I$23,L12=PRINCIPAL!$I$23+PRINCIPAL!$I$23+PRINCIPAL!$I$23)),0,IF(AND(PRINCIPAL!$H$23&lt;&gt;"",L12=PRINCIPAL!$J$23),VLOOKUP($BG$9,'Banco de Dados'!$B$4:$J$50,8,FALSE)*PRINCIPAL!$H$23*(1-(PRINCIPAL!$K$23/100)),IF(AND(PRINCIPAL!$H$23&lt;&gt;"",L12=PRINCIPAL!$L$23),VLOOKUP($BG$9,'Banco de Dados'!$B$4:$J$50,8,FALSE)*PRINCIPAL!$H$23*(1-(PRINCIPAL!$M$23/100)),IF(AND(PRINCIPAL!$H$23&lt;&gt;"",L12=PRINCIPAL!$N$23),VLOOKUP($BG$9,'Banco de Dados'!$B$4:$J$50,8,FALSE)*PRINCIPAL!$H$23*(1-(PRINCIPAL!$O$23/100)),IF(PRINCIPAL!$H$23&lt;&gt;"",VLOOKUP($BG$9,'Banco de Dados'!$B$4:$J$50,8,FALSE)*PRINCIPAL!$H$23,IF(OR(L12=PRINCIPAL!$I$23,L12=PRINCIPAL!$I$23+PRINCIPAL!$I$23,L12=PRINCIPAL!$I$23+PRINCIPAL!$I$23+PRINCIPAL!$I$23),0,IF(L12=PRINCIPAL!$J$23,VLOOKUP($BG$9,'Banco de Dados'!$B$4:$J$50,6,FALSE)*(1-(PRINCIPAL!$K$23/100)),IF(L12=PRINCIPAL!$L$23,VLOOKUP($BG$9,'Banco de Dados'!$B$4:$J$50,6,FALSE)*(1-(PRINCIPAL!$M$23/100)),IF(L12=PRINCIPAL!$N$23,VLOOKUP($BG$9,'Banco de Dados'!$B$4:$J$50,6,FALSE)*(1-(PRINCIPAL!$O$23/100)),VLOOKUP($BG$9,'Banco de Dados'!$B$4:$J$50,6,FALSE)))))))))),"")</f>
        <v/>
      </c>
      <c r="BG12" s="29" t="str">
        <f>IFERROR(BF12*(IFERROR(VLOOKUP($BG$9,'Banco de Dados'!$B$4:$J$50,4,FALSE),"ERRO")),"")</f>
        <v/>
      </c>
      <c r="BH12" s="28" t="str">
        <f>IFERROR(BG12+BF12,"")</f>
        <v/>
      </c>
      <c r="BI12" s="103" t="str">
        <f>IFERROR(BH12*(C12*(PRINCIPAL!$G$23/100))*0.47*(44/12),"")</f>
        <v/>
      </c>
      <c r="BJ12" s="102" t="str">
        <f>IFERROR(BI12,"")</f>
        <v/>
      </c>
    </row>
    <row r="13" spans="1:62" s="1" customFormat="1" ht="12.75" customHeight="1" x14ac:dyDescent="0.25">
      <c r="A13" s="31"/>
      <c r="B13" s="345">
        <v>2022</v>
      </c>
      <c r="C13" s="340">
        <v>1450</v>
      </c>
      <c r="E13" s="23">
        <v>2</v>
      </c>
      <c r="F13" s="24">
        <f>IFERROR(VLOOKUP($G$9,'Banco de Dados'!$B$4:$J$50,6,FALSE),"")</f>
        <v>3.6</v>
      </c>
      <c r="G13" s="25">
        <f>IFERROR(F13*(IFERROR(VLOOKUP($G$9,'Banco de Dados'!$B$4:$J$50,4,FALSE),"ERRO")),"")</f>
        <v>1.9152000000000002</v>
      </c>
      <c r="H13" s="25">
        <f t="shared" ref="H13:H46" si="0">IFERROR(F13+G13,"")</f>
        <v>5.5152000000000001</v>
      </c>
      <c r="I13" s="103">
        <f>IFERROR(H13*C13*0.47*(44/12),"")</f>
        <v>13781.5656</v>
      </c>
      <c r="J13" s="102">
        <f>IFERROR(I13+J12,"")</f>
        <v>18058.603199999998</v>
      </c>
      <c r="L13" s="91">
        <v>2</v>
      </c>
      <c r="M13" s="24">
        <f>IFERROR(IF(AND(PRINCIPAL!$H$14&lt;&gt;"",OR(L13=PRINCIPAL!$I$14,L13=PRINCIPAL!$I$14+PRINCIPAL!$I$14,L13=PRINCIPAL!$I$14+PRINCIPAL!$I$14+PRINCIPAL!$I$14)),0,IF(AND(PRINCIPAL!$H$14&lt;&gt;"",L13=PRINCIPAL!$J$14),VLOOKUP($N$9,'Banco de Dados'!$B$4:$J$50,8,FALSE)*PRINCIPAL!$H$14*(1-(PRINCIPAL!$K$14/100)),IF(AND(PRINCIPAL!$H$14&lt;&gt;"",L13=PRINCIPAL!$L$14),VLOOKUP($N$9,'Banco de Dados'!$B$4:$J$50,8,FALSE)*PRINCIPAL!$H$14*(1-(PRINCIPAL!$M$14/100)),IF(AND(PRINCIPAL!$H$14&lt;&gt;"",L13=PRINCIPAL!$N$14),VLOOKUP($N$9,'Banco de Dados'!$B$4:$J$50,8,FALSE)*PRINCIPAL!$H$14*(1-(PRINCIPAL!$O$14/100)),IF(PRINCIPAL!$H$14&lt;&gt;"",VLOOKUP($N$9,'Banco de Dados'!$B$4:$J$50,8,FALSE)*PRINCIPAL!$H$14,IF(OR(L13=PRINCIPAL!$I$14,L13=PRINCIPAL!$I$14+PRINCIPAL!$I$14,L13=PRINCIPAL!$I$14+PRINCIPAL!$I$14+PRINCIPAL!$I$14),0,IF(L13=PRINCIPAL!$J$14,VLOOKUP($N$9,'Banco de Dados'!$B$4:$J$50,6,FALSE)*(1-(PRINCIPAL!$K$14/100)),IF(L13=PRINCIPAL!$L$14,VLOOKUP($N$9,'Banco de Dados'!$B$4:$J$50,6,FALSE)*(1-(PRINCIPAL!$M$14/100)),IF(L13=PRINCIPAL!$N$14,VLOOKUP($N$9,'Banco de Dados'!$B$4:$J$50,6,FALSE)*(1-(PRINCIPAL!$O$14/100)),VLOOKUP($N$9,'Banco de Dados'!$B$4:$J$50,6,FALSE)))))))))),"")</f>
        <v>6.69</v>
      </c>
      <c r="N13" s="25">
        <f>IFERROR(M13*(IFERROR(VLOOKUP($N$9,'Banco de Dados'!$B$4:$J$50,4,FALSE),"ERRO")),"")</f>
        <v>3.5590800000000002</v>
      </c>
      <c r="O13" s="25">
        <f t="shared" ref="O13:O46" si="1">IFERROR(M13+N13,"")</f>
        <v>10.249080000000001</v>
      </c>
      <c r="P13" s="103">
        <f>IFERROR(O13*(C13*(PRINCIPAL!$G$14/100))*0.47*(44/12),"")</f>
        <v>25610.742739999998</v>
      </c>
      <c r="Q13" s="107">
        <f>IFERROR(Q12+P13,"")</f>
        <v>33558.904279999995</v>
      </c>
      <c r="R13" s="29" t="str">
        <f>IFERROR(IF(AND(PRINCIPAL!$H$15&lt;&gt;"",OR(L13=PRINCIPAL!$I$15,L13=PRINCIPAL!$I$15+PRINCIPAL!$I$15,L13=PRINCIPAL!$I$15+PRINCIPAL!$I$15+PRINCIPAL!$I$15)),0,IF(AND(PRINCIPAL!$H$15&lt;&gt;"",L13=PRINCIPAL!$J$15),VLOOKUP($S$9,'Banco de Dados'!$B$4:$J$50,8,FALSE)*PRINCIPAL!$H$15*(1-(PRINCIPAL!$K$15/100)),IF(AND(PRINCIPAL!$H$15&lt;&gt;"",L13=PRINCIPAL!$L$15),VLOOKUP($S$9,'Banco de Dados'!$B$4:$J$50,8,FALSE)*PRINCIPAL!$H$15*(1-(PRINCIPAL!$M$15/100)),IF(AND(PRINCIPAL!$H$15&lt;&gt;"",L13=PRINCIPAL!$N$15),VLOOKUP($S$9,'Banco de Dados'!$B$4:$J$50,8,FALSE)*PRINCIPAL!$H$15*(1-(PRINCIPAL!$O$15/100)),IF(PRINCIPAL!$H$15&lt;&gt;"",VLOOKUP($S$9,'Banco de Dados'!$B$4:$J$50,8,FALSE)*PRINCIPAL!$H$15,IF(OR(L13=PRINCIPAL!$I$15,L13=PRINCIPAL!$I$15+PRINCIPAL!$I$15,L13=PRINCIPAL!$I$15+PRINCIPAL!$I$15+PRINCIPAL!$I$15),0,IF(L13=PRINCIPAL!$J$15,VLOOKUP($S$9,'Banco de Dados'!$B$4:$J$50,6,FALSE)*(1-(PRINCIPAL!$K$15/100)),IF(L13=PRINCIPAL!$L$15,VLOOKUP($S$9,'Banco de Dados'!$B$4:$J$50,6,FALSE)*(1-(PRINCIPAL!$M$15/100)),IF(L13=PRINCIPAL!$N$15,VLOOKUP($S$9,'Banco de Dados'!$B$4:$J$50,6,FALSE)*(1-(PRINCIPAL!$O$15/100)),VLOOKUP($S$9,'Banco de Dados'!$B$4:$J$50,6,FALSE)))))))))),"")</f>
        <v/>
      </c>
      <c r="S13" s="29" t="str">
        <f>IFERROR(R13*(IFERROR(VLOOKUP($S$9,'Banco de Dados'!$B$4:$J$50,4,FALSE),"ERRO")),"")</f>
        <v/>
      </c>
      <c r="T13" s="29" t="str">
        <f>IFERROR(R13+S13,"")</f>
        <v/>
      </c>
      <c r="U13" s="103" t="str">
        <f>IFERROR(T13*(C13*(PRINCIPAL!$G$15/100))*0.47*(44/12),"")</f>
        <v/>
      </c>
      <c r="V13" s="103" t="str">
        <f>IFERROR(V12+U13,"")</f>
        <v/>
      </c>
      <c r="W13" s="30" t="str">
        <f>IFERROR(IF(AND(PRINCIPAL!$H$16&lt;&gt;"",OR(L13=PRINCIPAL!$I$16,L13=PRINCIPAL!$I$16+PRINCIPAL!$I$16,L13=PRINCIPAL!$I$16+PRINCIPAL!$I$16+PRINCIPAL!$I$16)),0,IF(AND(PRINCIPAL!$H$16&lt;&gt;"",L13=PRINCIPAL!$J$16),VLOOKUP($X$9,'Banco de Dados'!$B$4:$J$50,8,FALSE)*PRINCIPAL!$H$16*(1-(PRINCIPAL!$K$16/100)),IF(AND(PRINCIPAL!$H$16&lt;&gt;"",L13=PRINCIPAL!$L$16),VLOOKUP($X$9,'Banco de Dados'!$B$4:$J$50,8,FALSE)*PRINCIPAL!$H$16*(1-(PRINCIPAL!$M$16/100)),IF(AND(PRINCIPAL!$H$16&lt;&gt;"",L13=PRINCIPAL!$N$16),VLOOKUP($X$9,'Banco de Dados'!$B$4:$J$50,8,FALSE)*PRINCIPAL!$H$16*(1-(PRINCIPAL!$O$16/100)),IF(PRINCIPAL!$H$16&lt;&gt;"",VLOOKUP($X$9,'Banco de Dados'!$B$4:$J$50,8,FALSE)*PRINCIPAL!$H$16,IF(OR(L13=PRINCIPAL!$I$16,L13=PRINCIPAL!$I$16+PRINCIPAL!$I$16,L13=PRINCIPAL!$I$16+PRINCIPAL!$I$16+PRINCIPAL!$I$16),0,IF(L13=PRINCIPAL!$J$16,VLOOKUP($X$9,'Banco de Dados'!$B$4:$J$50,6,FALSE)*(1-(PRINCIPAL!$K$16/100)),IF(L13=PRINCIPAL!$L$16,VLOOKUP($X$9,'Banco de Dados'!$B$4:$J$50,6,FALSE)*(1-(PRINCIPAL!$M$16/100)),IF(L13=PRINCIPAL!$N$16,VLOOKUP($X$9,'Banco de Dados'!$B$4:$J$50,6,FALSE)*(1-(PRINCIPAL!$O$16/100)),VLOOKUP($X$9,'Banco de Dados'!$B$4:$J$50,6,FALSE)))))))))),"")</f>
        <v/>
      </c>
      <c r="X13" s="29" t="str">
        <f>IFERROR(W13*(IFERROR(VLOOKUP($X$9,'Banco de Dados'!$B$4:$J$50,4,FALSE),"ERRO")),"")</f>
        <v/>
      </c>
      <c r="Y13" s="29" t="str">
        <f>IFERROR(X13+W13,"")</f>
        <v/>
      </c>
      <c r="Z13" s="103" t="str">
        <f>IFERROR(Y13*(C13*(PRINCIPAL!$G$16/100))*0.47*(44/12),"")</f>
        <v/>
      </c>
      <c r="AA13" s="111" t="str">
        <f>IFERROR(Z13+AA12,"")</f>
        <v/>
      </c>
      <c r="AB13" s="30" t="str">
        <f>IFERROR(IF(AND(PRINCIPAL!$H$17&lt;&gt;"",OR(L13=PRINCIPAL!$I$17,L13=PRINCIPAL!$I$17+PRINCIPAL!$I$17,L13=PRINCIPAL!$I$17+PRINCIPAL!$I$17+PRINCIPAL!$I$17)),0,IF(AND(PRINCIPAL!$H$17&lt;&gt;"",L13=PRINCIPAL!$J$17),VLOOKUP($AC$9,'Banco de Dados'!$B$4:$J$50,8,FALSE)*PRINCIPAL!$H$17*(1-(PRINCIPAL!$K$17/100)),IF(AND(PRINCIPAL!$H$17&lt;&gt;"",L13=PRINCIPAL!$L$17),VLOOKUP($AC$9,'Banco de Dados'!$B$4:$J$50,8,FALSE)*PRINCIPAL!$H$17*(1-(PRINCIPAL!$M$17/100)),IF(AND(PRINCIPAL!$H$17&lt;&gt;"",L13=PRINCIPAL!$N$17),VLOOKUP($AC$9,'Banco de Dados'!$B$4:$J$50,8,FALSE)*PRINCIPAL!$H$17*(1-(PRINCIPAL!$O$17/100)),IF(PRINCIPAL!$H$17&lt;&gt;"",VLOOKUP($AC$9,'Banco de Dados'!$B$4:$J$50,8,FALSE)*PRINCIPAL!$H$17,IF(OR(L13=PRINCIPAL!$I$17,L13=PRINCIPAL!$I$17+PRINCIPAL!$I$17,L13=PRINCIPAL!$I$17+PRINCIPAL!$I$17+PRINCIPAL!$I$17),0,IF(L13=PRINCIPAL!$J$17,VLOOKUP($AC$9,'Banco de Dados'!$B$4:$J$50,6,FALSE)*(1-(PRINCIPAL!$K$17/100)),IF(L13=PRINCIPAL!$L$17,VLOOKUP($AC$9,'Banco de Dados'!$B$4:$J$50,6,FALSE)*(1-(PRINCIPAL!$M$17/100)),IF(L13=PRINCIPAL!$N$17,VLOOKUP($AC$9,'Banco de Dados'!$B$4:$J$50,6,FALSE)*(1-(PRINCIPAL!$O$17/100)),VLOOKUP($AC$9,'Banco de Dados'!$B$4:$J$50,6,FALSE)))))))))),"")</f>
        <v/>
      </c>
      <c r="AC13" s="29" t="str">
        <f>IFERROR(AB13*(IFERROR(VLOOKUP($AC$9,'Banco de Dados'!$B$4:$J$50,4,FALSE),"ERRO")),"")</f>
        <v/>
      </c>
      <c r="AD13" s="29" t="str">
        <f>IFERROR(AC13+AB13,"")</f>
        <v/>
      </c>
      <c r="AE13" s="103" t="str">
        <f>IFERROR(AD13*(C13*(PRINCIPAL!$G$17/100))*0.47*(44/12),"")</f>
        <v/>
      </c>
      <c r="AF13" s="111" t="str">
        <f>IFERROR(AE13+AF12,"")</f>
        <v/>
      </c>
      <c r="AG13" s="30" t="str">
        <f>IFERROR(IF(AND(PRINCIPAL!$H$18&lt;&gt;"",OR(L13=PRINCIPAL!$I$18,L13=PRINCIPAL!$I$18+PRINCIPAL!$I$18,L13=PRINCIPAL!$I$18+PRINCIPAL!$I$18+PRINCIPAL!$I$18)),0,IF(AND(PRINCIPAL!$H$18&lt;&gt;"",L13=PRINCIPAL!$J$18),VLOOKUP($AH$9,'Banco de Dados'!$B$4:$J$50,8,FALSE)*PRINCIPAL!$H$18*(1-(PRINCIPAL!$K$18/100)),IF(AND(PRINCIPAL!$H$18&lt;&gt;"",L13=PRINCIPAL!$L$18),VLOOKUP($AH$9,'Banco de Dados'!$B$4:$J$50,8,FALSE)*PRINCIPAL!$H$18*(1-(PRINCIPAL!$M$18/100)),IF(AND(PRINCIPAL!$H$18&lt;&gt;"",L13=PRINCIPAL!$N$18),VLOOKUP($AH$9,'Banco de Dados'!$B$4:$J$50,8,FALSE)*PRINCIPAL!$H$18*(1-(PRINCIPAL!$O$18/100)),IF(PRINCIPAL!$H$18&lt;&gt;"",VLOOKUP($AH$9,'Banco de Dados'!$B$4:$J$50,8,FALSE)*PRINCIPAL!$H$18,IF(OR(L13=PRINCIPAL!$I$18,L13=PRINCIPAL!$I$18+PRINCIPAL!$I$18,L13=PRINCIPAL!$I$18+PRINCIPAL!$I$18+PRINCIPAL!$I$18),0,IF(L13=PRINCIPAL!$J$18,VLOOKUP($AH$9,'Banco de Dados'!$B$4:$J$50,6,FALSE)*(1-(PRINCIPAL!$K$18/100)),IF(L13=PRINCIPAL!$L$18,VLOOKUP($AH$9,'Banco de Dados'!$B$4:$J$50,6,FALSE)*(1-(PRINCIPAL!$M$18/100)),IF(L13=PRINCIPAL!$N$18,VLOOKUP($AH$9,'Banco de Dados'!$B$4:$J$50,6,FALSE)*(1-(PRINCIPAL!$O$18/100)),VLOOKUP($AH$9,'Banco de Dados'!$B$4:$J$50,6,FALSE)))))))))),"")</f>
        <v/>
      </c>
      <c r="AH13" s="29" t="str">
        <f>IFERROR(AG13*(IFERROR(VLOOKUP($AH$9,'Banco de Dados'!$B$4:$J$50,4,FALSE),"ERRO")),"")</f>
        <v/>
      </c>
      <c r="AI13" s="29" t="str">
        <f>IFERROR(AH13+AG13,"")</f>
        <v/>
      </c>
      <c r="AJ13" s="103" t="str">
        <f>IFERROR(AI13*(C13*(PRINCIPAL!$G$18/100))*0.47*(44/12),"")</f>
        <v/>
      </c>
      <c r="AK13" s="111" t="str">
        <f>IFERROR(AJ13+AK12,"")</f>
        <v/>
      </c>
      <c r="AL13" s="30" t="str">
        <f>IFERROR(IF(AND(PRINCIPAL!$H$19&lt;&gt;"",OR(L13=PRINCIPAL!$I$19,L13=PRINCIPAL!$I$19+PRINCIPAL!$I$19,L13=PRINCIPAL!$I$19+PRINCIPAL!$I$19+PRINCIPAL!$I$19)),0,IF(AND(PRINCIPAL!$H$19&lt;&gt;"",L13=PRINCIPAL!$J$19),VLOOKUP($AM$9,'Banco de Dados'!$B$4:$J$50,8,FALSE)*PRINCIPAL!$H$19*(1-(PRINCIPAL!$K$19/100)),IF(AND(PRINCIPAL!$H$19&lt;&gt;"",L13=PRINCIPAL!$L$19),VLOOKUP($AM$9,'Banco de Dados'!$B$4:$J$50,8,FALSE)*PRINCIPAL!$H$19*(1-(PRINCIPAL!$M$19/100)),IF(AND(PRINCIPAL!$H$19&lt;&gt;"",L13=PRINCIPAL!$N$19),VLOOKUP($AM$9,'Banco de Dados'!$B$4:$J$50,8,FALSE)*PRINCIPAL!$H$19*(1-(PRINCIPAL!$O$19/100)),IF(PRINCIPAL!$H$19&lt;&gt;"",VLOOKUP($AM$9,'Banco de Dados'!$B$4:$J$50,8,FALSE)*PRINCIPAL!$H$19,IF(OR(L13=PRINCIPAL!$I$19,L13=PRINCIPAL!$I$19+PRINCIPAL!$I$19,L13=PRINCIPAL!$I$19+PRINCIPAL!$I$19+PRINCIPAL!$I$19),0,IF(L13=PRINCIPAL!$J$19,VLOOKUP($AM$9,'Banco de Dados'!$B$4:$J$50,6,FALSE)*(1-(PRINCIPAL!$K$19/100)),IF(L13=PRINCIPAL!$L$19,VLOOKUP($AM$9,'Banco de Dados'!$B$4:$J$50,6,FALSE)*(1-(PRINCIPAL!$M$19/100)),IF(L13=PRINCIPAL!$N$19,VLOOKUP($AM$9,'Banco de Dados'!$B$4:$J$50,6,FALSE)*(1-(PRINCIPAL!$O$19/100)),VLOOKUP($AM$9,'Banco de Dados'!$B$4:$J$50,6,FALSE)))))))))),"")</f>
        <v/>
      </c>
      <c r="AM13" s="29" t="str">
        <f>IFERROR(AL13*(IFERROR(VLOOKUP($AM$9,'Banco de Dados'!$B$4:$J$50,4,FALSE),"ERRO")),"")</f>
        <v/>
      </c>
      <c r="AN13" s="29" t="str">
        <f>IFERROR(AM13+AL13,"")</f>
        <v/>
      </c>
      <c r="AO13" s="103" t="str">
        <f>IFERROR(AN13*(C13*(PRINCIPAL!$G$19/100))*0.47*(44/12),"")</f>
        <v/>
      </c>
      <c r="AP13" s="111" t="str">
        <f>IFERROR(AO13+AP12,"")</f>
        <v/>
      </c>
      <c r="AQ13" s="30" t="str">
        <f>IFERROR(IF(AND(PRINCIPAL!$H$20&lt;&gt;"",OR(L13=PRINCIPAL!$I$20,L13=PRINCIPAL!$I$20+PRINCIPAL!$I$20,L13=PRINCIPAL!$I$20+PRINCIPAL!$I$20+PRINCIPAL!$I$20)),0,IF(AND(PRINCIPAL!$H$20&lt;&gt;"",L13=PRINCIPAL!$J$20),VLOOKUP($AR$9,'Banco de Dados'!$B$4:$J$50,8,FALSE)*PRINCIPAL!$H$20*(1-(PRINCIPAL!$K$20/100)),IF(AND(PRINCIPAL!$H$20&lt;&gt;"",L13=PRINCIPAL!$L$20),VLOOKUP($AR$9,'Banco de Dados'!$B$4:$J$50,8,FALSE)*PRINCIPAL!$H$20*(1-(PRINCIPAL!$M$20/100)),IF(AND(PRINCIPAL!$H$20&lt;&gt;"",L13=PRINCIPAL!$N$20),VLOOKUP($AR$9,'Banco de Dados'!$B$4:$J$50,8,FALSE)*PRINCIPAL!$H$20*(1-(PRINCIPAL!$O$20/100)),IF(PRINCIPAL!$H$20&lt;&gt;"",VLOOKUP($AR$9,'Banco de Dados'!$B$4:$J$50,8,FALSE)*PRINCIPAL!$H$20,IF(OR(L13=PRINCIPAL!$I$20,L13=PRINCIPAL!$I$20+PRINCIPAL!$I$20,L13=PRINCIPAL!$I$20+PRINCIPAL!$I$20+PRINCIPAL!$I$20),0,IF(L13=PRINCIPAL!$J$20,VLOOKUP($AR$9,'Banco de Dados'!$B$4:$J$50,6,FALSE)*(1-(PRINCIPAL!$K$20/100)),IF(L13=PRINCIPAL!$L$20,VLOOKUP($AR$9,'Banco de Dados'!$B$4:$J$50,6,FALSE)*(1-(PRINCIPAL!$M$20/100)),IF(L13=PRINCIPAL!$N$20,VLOOKUP($AR$9,'Banco de Dados'!$B$4:$J$50,6,FALSE)*(1-(PRINCIPAL!$O$20/100)),VLOOKUP($AR$9,'Banco de Dados'!$B$4:$J$50,6,FALSE)))))))))),"")</f>
        <v/>
      </c>
      <c r="AR13" s="29" t="str">
        <f>IFERROR(AQ13*(IFERROR(VLOOKUP($AR$9,'Banco de Dados'!$B$4:$J$50,4,FALSE),"ERRO")),"")</f>
        <v/>
      </c>
      <c r="AS13" s="29" t="str">
        <f>IFERROR(AR13+AQ13,"")</f>
        <v/>
      </c>
      <c r="AT13" s="103" t="str">
        <f>IFERROR(AS13*(C13*(PRINCIPAL!$G$20/100))*0.47*(44/12),"")</f>
        <v/>
      </c>
      <c r="AU13" s="111" t="str">
        <f>IFERROR(AT13+AU12,"")</f>
        <v/>
      </c>
      <c r="AV13" s="30" t="str">
        <f>IFERROR(IF(AND(PRINCIPAL!$H$21&lt;&gt;"",OR(L13=PRINCIPAL!$I$21,L13=PRINCIPAL!$I$21+PRINCIPAL!$I$21,L13=PRINCIPAL!$I$21+PRINCIPAL!$I$21+PRINCIPAL!$I$21)),0,IF(AND(PRINCIPAL!$H$21&lt;&gt;"",L13=PRINCIPAL!$J$21),VLOOKUP($AW$9,'Banco de Dados'!$B$4:$J$50,8,FALSE)*PRINCIPAL!$H$21*(1-(PRINCIPAL!$K$21/100)),IF(AND(PRINCIPAL!$H$21&lt;&gt;"",L13=PRINCIPAL!$L$21),VLOOKUP($AW$9,'Banco de Dados'!$B$4:$J$50,8,FALSE)*PRINCIPAL!$H$21*(1-(PRINCIPAL!$M$21/100)),IF(AND(PRINCIPAL!$H$21&lt;&gt;"",L13=PRINCIPAL!$N$21),VLOOKUP($AW$9,'Banco de Dados'!$B$4:$J$50,8,FALSE)*PRINCIPAL!$H$21*(1-(PRINCIPAL!$O$21/100)),IF(PRINCIPAL!$H$21&lt;&gt;"",VLOOKUP($AW$9,'Banco de Dados'!$B$4:$J$50,8,FALSE)*PRINCIPAL!$H$21,IF(OR(L13=PRINCIPAL!$I$21,L13=PRINCIPAL!$I$21+PRINCIPAL!$I$21,L13=PRINCIPAL!$I$21+PRINCIPAL!$I$21+PRINCIPAL!$I$21),0,IF(L13=PRINCIPAL!$J$21,VLOOKUP($AW$9,'Banco de Dados'!$B$4:$J$50,6,FALSE)*(1-(PRINCIPAL!$K$21/100)),IF(L13=PRINCIPAL!$L$21,VLOOKUP($AW$9,'Banco de Dados'!$B$4:$J$50,6,FALSE)*(1-(PRINCIPAL!$M$21/100)),IF(L13=PRINCIPAL!$N$21,VLOOKUP($AW$9,'Banco de Dados'!$B$4:$J$50,6,FALSE)*(1-(PRINCIPAL!$O$21/100)),VLOOKUP($AW$9,'Banco de Dados'!$B$4:$J$50,6,FALSE)))))))))),"")</f>
        <v/>
      </c>
      <c r="AW13" s="29" t="str">
        <f>IFERROR(AV13*(IFERROR(VLOOKUP($AW$9,'Banco de Dados'!$B$4:$J$50,4,FALSE),"ERRO")),"")</f>
        <v/>
      </c>
      <c r="AX13" s="29" t="str">
        <f>IFERROR(AW13+AV13,"")</f>
        <v/>
      </c>
      <c r="AY13" s="103" t="str">
        <f>IFERROR(AX13*(C13*(PRINCIPAL!$G$21/100))*0.47*(44/12),"")</f>
        <v/>
      </c>
      <c r="AZ13" s="111" t="str">
        <f>IFERROR(AY13+AZ12,"")</f>
        <v/>
      </c>
      <c r="BA13" s="30" t="str">
        <f>IFERROR(IF(AND(PRINCIPAL!$H$22&lt;&gt;"",OR(L13=PRINCIPAL!$I$22,L13=PRINCIPAL!$I$22+PRINCIPAL!$I$22,L13=PRINCIPAL!$I$22+PRINCIPAL!$I$22+PRINCIPAL!$I$22)),0,IF(AND(PRINCIPAL!$H$22&lt;&gt;"",L13=PRINCIPAL!$J$22),VLOOKUP($BB$9,'Banco de Dados'!$B$4:$J$50,8,FALSE)*PRINCIPAL!$H$22*(1-(PRINCIPAL!$K$22/100)),IF(AND(PRINCIPAL!$H$22&lt;&gt;"",L13=PRINCIPAL!$L$22),VLOOKUP($BB$9,'Banco de Dados'!$B$4:$J$50,8,FALSE)*PRINCIPAL!$H$22*(1-(PRINCIPAL!$M$22/100)),IF(AND(PRINCIPAL!$H$22&lt;&gt;"",L13=PRINCIPAL!$N$22),VLOOKUP($BB$9,'Banco de Dados'!$B$4:$J$50,8,FALSE)*PRINCIPAL!$H$22*(1-(PRINCIPAL!$O$22/100)),IF(PRINCIPAL!$H$22&lt;&gt;"",VLOOKUP($BB$9,'Banco de Dados'!$B$4:$J$50,8,FALSE)*PRINCIPAL!$H$22,IF(OR(L13=PRINCIPAL!$I$22,L13=PRINCIPAL!$I$22+PRINCIPAL!$I$22,L13=PRINCIPAL!$I$22+PRINCIPAL!$I$22+PRINCIPAL!$I$22),0,IF(L13=PRINCIPAL!$J$22,VLOOKUP($BB$9,'Banco de Dados'!$B$4:$J$50,6,FALSE)*(1-(PRINCIPAL!$K$22/100)),IF(L13=PRINCIPAL!$L$22,VLOOKUP($BB$9,'Banco de Dados'!$B$4:$J$50,6,FALSE)*(1-(PRINCIPAL!$M$22/100)),IF(L13=PRINCIPAL!$N$22,VLOOKUP($BB$9,'Banco de Dados'!$B$4:$J$50,6,FALSE)*(1-(PRINCIPAL!$O$22/100)),VLOOKUP($BB$9,'Banco de Dados'!$B$4:$J$50,6,FALSE)))))))))),"")</f>
        <v/>
      </c>
      <c r="BB13" s="29" t="str">
        <f>IFERROR(BA13*(IFERROR(VLOOKUP($BB$9,'Banco de Dados'!$B$4:$J$50,4,FALSE),"ERRO")),"")</f>
        <v/>
      </c>
      <c r="BC13" s="29" t="str">
        <f>IFERROR(BB13+BA13,"")</f>
        <v/>
      </c>
      <c r="BD13" s="103" t="str">
        <f>IFERROR(BC13*(C13*(PRINCIPAL!$G$22/100))*0.47*(44/12),"")</f>
        <v/>
      </c>
      <c r="BE13" s="111" t="str">
        <f>IFERROR(BD13+BE12,"")</f>
        <v/>
      </c>
      <c r="BF13" s="30" t="str">
        <f>IFERROR(IF(AND(PRINCIPAL!$H$23&lt;&gt;"",OR(L13=PRINCIPAL!$I$23,L13=PRINCIPAL!$I$23+PRINCIPAL!$I$23,L13=PRINCIPAL!$I$23+PRINCIPAL!$I$23+PRINCIPAL!$I$23)),0,IF(AND(PRINCIPAL!$H$23&lt;&gt;"",L13=PRINCIPAL!$J$23),VLOOKUP($BG$9,'Banco de Dados'!$B$4:$J$50,8,FALSE)*PRINCIPAL!$H$23*(1-(PRINCIPAL!$K$23/100)),IF(AND(PRINCIPAL!$H$23&lt;&gt;"",L13=PRINCIPAL!$L$23),VLOOKUP($BG$9,'Banco de Dados'!$B$4:$J$50,8,FALSE)*PRINCIPAL!$H$23*(1-(PRINCIPAL!$M$23/100)),IF(AND(PRINCIPAL!$H$23&lt;&gt;"",L13=PRINCIPAL!$N$23),VLOOKUP($BG$9,'Banco de Dados'!$B$4:$J$50,8,FALSE)*PRINCIPAL!$H$23*(1-(PRINCIPAL!$O$23/100)),IF(PRINCIPAL!$H$23&lt;&gt;"",VLOOKUP($BG$9,'Banco de Dados'!$B$4:$J$50,8,FALSE)*PRINCIPAL!$H$23,IF(OR(L13=PRINCIPAL!$I$23,L13=PRINCIPAL!$I$23+PRINCIPAL!$I$23,L13=PRINCIPAL!$I$23+PRINCIPAL!$I$23+PRINCIPAL!$I$23),0,IF(L13=PRINCIPAL!$J$23,VLOOKUP($BG$9,'Banco de Dados'!$B$4:$J$50,6,FALSE)*(1-(PRINCIPAL!$K$23/100)),IF(L13=PRINCIPAL!$L$23,VLOOKUP($BG$9,'Banco de Dados'!$B$4:$J$50,6,FALSE)*(1-(PRINCIPAL!$M$23/100)),IF(L13=PRINCIPAL!$N$23,VLOOKUP($BG$9,'Banco de Dados'!$B$4:$J$50,6,FALSE)*(1-(PRINCIPAL!$O$23/100)),VLOOKUP($BG$9,'Banco de Dados'!$B$4:$J$50,6,FALSE)))))))))),"")</f>
        <v/>
      </c>
      <c r="BG13" s="29" t="str">
        <f>IFERROR(BF13*(IFERROR(VLOOKUP($BG$9,'Banco de Dados'!$B$4:$J$50,4,FALSE),"ERRO")),"")</f>
        <v/>
      </c>
      <c r="BH13" s="29" t="str">
        <f>IFERROR(BG13+BF13,"")</f>
        <v/>
      </c>
      <c r="BI13" s="103" t="str">
        <f>IFERROR(BH13*(C13*(PRINCIPAL!$G$23/100))*0.47*(44/12),"")</f>
        <v/>
      </c>
      <c r="BJ13" s="102" t="str">
        <f>IFERROR(BI13+BJ12,"")</f>
        <v/>
      </c>
    </row>
    <row r="14" spans="1:62" s="1" customFormat="1" ht="12.75" customHeight="1" x14ac:dyDescent="0.25">
      <c r="A14" s="31"/>
      <c r="B14" s="346">
        <v>2023</v>
      </c>
      <c r="C14" s="340">
        <v>2450</v>
      </c>
      <c r="E14" s="23">
        <v>3</v>
      </c>
      <c r="F14" s="24">
        <f>IFERROR(VLOOKUP($G$9,'Banco de Dados'!$B$4:$J$50,6,FALSE),"")</f>
        <v>3.6</v>
      </c>
      <c r="G14" s="25">
        <f>IFERROR(F14*(IFERROR(VLOOKUP($G$9,'Banco de Dados'!$B$4:$J$50,4,FALSE),"ERRO")),"")</f>
        <v>1.9152000000000002</v>
      </c>
      <c r="H14" s="25">
        <f t="shared" si="0"/>
        <v>5.5152000000000001</v>
      </c>
      <c r="I14" s="103">
        <f t="shared" ref="I14:I46" si="2">IFERROR(H14*C14*0.47*(44/12),"")</f>
        <v>23286.093599999997</v>
      </c>
      <c r="J14" s="102">
        <f t="shared" ref="J14:J46" si="3">IFERROR(I14+J13,"")</f>
        <v>41344.696799999991</v>
      </c>
      <c r="L14" s="91">
        <v>3</v>
      </c>
      <c r="M14" s="24">
        <f>IFERROR(IF(AND(PRINCIPAL!$H$14&lt;&gt;"",OR(L14=PRINCIPAL!$I$14,L14=PRINCIPAL!$I$14+PRINCIPAL!$I$14,L14=PRINCIPAL!$I$14+PRINCIPAL!$I$14+PRINCIPAL!$I$14)),0,IF(AND(PRINCIPAL!$H$14&lt;&gt;"",L14=PRINCIPAL!$J$14),VLOOKUP($N$9,'Banco de Dados'!$B$4:$J$50,8,FALSE)*PRINCIPAL!$H$14*(1-(PRINCIPAL!$K$14/100)),IF(AND(PRINCIPAL!$H$14&lt;&gt;"",L14=PRINCIPAL!$L$14),VLOOKUP($N$9,'Banco de Dados'!$B$4:$J$50,8,FALSE)*PRINCIPAL!$H$14*(1-(PRINCIPAL!$M$14/100)),IF(AND(PRINCIPAL!$H$14&lt;&gt;"",L14=PRINCIPAL!$N$14),VLOOKUP($N$9,'Banco de Dados'!$B$4:$J$50,8,FALSE)*PRINCIPAL!$H$14*(1-(PRINCIPAL!$O$14/100)),IF(PRINCIPAL!$H$14&lt;&gt;"",VLOOKUP($N$9,'Banco de Dados'!$B$4:$J$50,8,FALSE)*PRINCIPAL!$H$14,IF(OR(L14=PRINCIPAL!$I$14,L14=PRINCIPAL!$I$14+PRINCIPAL!$I$14,L14=PRINCIPAL!$I$14+PRINCIPAL!$I$14+PRINCIPAL!$I$14),0,IF(L14=PRINCIPAL!$J$14,VLOOKUP($N$9,'Banco de Dados'!$B$4:$J$50,6,FALSE)*(1-(PRINCIPAL!$K$14/100)),IF(L14=PRINCIPAL!$L$14,VLOOKUP($N$9,'Banco de Dados'!$B$4:$J$50,6,FALSE)*(1-(PRINCIPAL!$M$14/100)),IF(L14=PRINCIPAL!$N$14,VLOOKUP($N$9,'Banco de Dados'!$B$4:$J$50,6,FALSE)*(1-(PRINCIPAL!$O$14/100)),VLOOKUP($N$9,'Banco de Dados'!$B$4:$J$50,6,FALSE)))))))))),"")</f>
        <v>6.69</v>
      </c>
      <c r="N14" s="25">
        <f>IFERROR(M14*(IFERROR(VLOOKUP($N$9,'Banco de Dados'!$B$4:$J$50,4,FALSE),"ERRO")),"")</f>
        <v>3.5590800000000002</v>
      </c>
      <c r="O14" s="25">
        <f t="shared" si="1"/>
        <v>10.249080000000001</v>
      </c>
      <c r="P14" s="103">
        <f>IFERROR(O14*(C14*(PRINCIPAL!$G$14/100))*0.47*(44/12),"")</f>
        <v>43273.323940000002</v>
      </c>
      <c r="Q14" s="107">
        <f t="shared" ref="Q14:Q46" si="4">IFERROR(Q13+P14,"")</f>
        <v>76832.22821999999</v>
      </c>
      <c r="R14" s="29" t="str">
        <f>IFERROR(IF(AND(PRINCIPAL!$H$15&lt;&gt;"",OR(L14=PRINCIPAL!$I$15,L14=PRINCIPAL!$I$15+PRINCIPAL!$I$15,L14=PRINCIPAL!$I$15+PRINCIPAL!$I$15+PRINCIPAL!$I$15)),0,IF(AND(PRINCIPAL!$H$15&lt;&gt;"",L14=PRINCIPAL!$J$15),VLOOKUP($S$9,'Banco de Dados'!$B$4:$J$50,8,FALSE)*PRINCIPAL!$H$15*(1-(PRINCIPAL!$K$15/100)),IF(AND(PRINCIPAL!$H$15&lt;&gt;"",L14=PRINCIPAL!$L$15),VLOOKUP($S$9,'Banco de Dados'!$B$4:$J$50,8,FALSE)*PRINCIPAL!$H$15*(1-(PRINCIPAL!$M$15/100)),IF(AND(PRINCIPAL!$H$15&lt;&gt;"",L14=PRINCIPAL!$N$15),VLOOKUP($S$9,'Banco de Dados'!$B$4:$J$50,8,FALSE)*PRINCIPAL!$H$15*(1-(PRINCIPAL!$O$15/100)),IF(PRINCIPAL!$H$15&lt;&gt;"",VLOOKUP($S$9,'Banco de Dados'!$B$4:$J$50,8,FALSE)*PRINCIPAL!$H$15,IF(OR(L14=PRINCIPAL!$I$15,L14=PRINCIPAL!$I$15+PRINCIPAL!$I$15,L14=PRINCIPAL!$I$15+PRINCIPAL!$I$15+PRINCIPAL!$I$15),0,IF(L14=PRINCIPAL!$J$15,VLOOKUP($S$9,'Banco de Dados'!$B$4:$J$50,6,FALSE)*(1-(PRINCIPAL!$K$15/100)),IF(L14=PRINCIPAL!$L$15,VLOOKUP($S$9,'Banco de Dados'!$B$4:$J$50,6,FALSE)*(1-(PRINCIPAL!$M$15/100)),IF(L14=PRINCIPAL!$N$15,VLOOKUP($S$9,'Banco de Dados'!$B$4:$J$50,6,FALSE)*(1-(PRINCIPAL!$O$15/100)),VLOOKUP($S$9,'Banco de Dados'!$B$4:$J$50,6,FALSE)))))))))),"")</f>
        <v/>
      </c>
      <c r="S14" s="29" t="str">
        <f>IFERROR(R14*(IFERROR(VLOOKUP($S$9,'Banco de Dados'!$B$4:$J$50,4,FALSE),"ERRO")),"")</f>
        <v/>
      </c>
      <c r="T14" s="29" t="str">
        <f t="shared" ref="T14:T46" si="5">IFERROR(R14+S14,"")</f>
        <v/>
      </c>
      <c r="U14" s="103" t="str">
        <f>IFERROR(T14*(C14*(PRINCIPAL!$G$15/100))*0.47*(44/12),"")</f>
        <v/>
      </c>
      <c r="V14" s="103" t="str">
        <f t="shared" ref="V14:V46" si="6">IFERROR(V13+U14,"")</f>
        <v/>
      </c>
      <c r="W14" s="30" t="str">
        <f>IFERROR(IF(AND(PRINCIPAL!$H$16&lt;&gt;"",OR(L14=PRINCIPAL!$I$16,L14=PRINCIPAL!$I$16+PRINCIPAL!$I$16,L14=PRINCIPAL!$I$16+PRINCIPAL!$I$16+PRINCIPAL!$I$16)),0,IF(AND(PRINCIPAL!$H$16&lt;&gt;"",L14=PRINCIPAL!$J$16),VLOOKUP($X$9,'Banco de Dados'!$B$4:$J$50,8,FALSE)*PRINCIPAL!$H$16*(1-(PRINCIPAL!$K$16/100)),IF(AND(PRINCIPAL!$H$16&lt;&gt;"",L14=PRINCIPAL!$L$16),VLOOKUP($X$9,'Banco de Dados'!$B$4:$J$50,8,FALSE)*PRINCIPAL!$H$16*(1-(PRINCIPAL!$M$16/100)),IF(AND(PRINCIPAL!$H$16&lt;&gt;"",L14=PRINCIPAL!$N$16),VLOOKUP($X$9,'Banco de Dados'!$B$4:$J$50,8,FALSE)*PRINCIPAL!$H$16*(1-(PRINCIPAL!$O$16/100)),IF(PRINCIPAL!$H$16&lt;&gt;"",VLOOKUP($X$9,'Banco de Dados'!$B$4:$J$50,8,FALSE)*PRINCIPAL!$H$16,IF(OR(L14=PRINCIPAL!$I$16,L14=PRINCIPAL!$I$16+PRINCIPAL!$I$16,L14=PRINCIPAL!$I$16+PRINCIPAL!$I$16+PRINCIPAL!$I$16),0,IF(L14=PRINCIPAL!$J$16,VLOOKUP($X$9,'Banco de Dados'!$B$4:$J$50,6,FALSE)*(1-(PRINCIPAL!$K$16/100)),IF(L14=PRINCIPAL!$L$16,VLOOKUP($X$9,'Banco de Dados'!$B$4:$J$50,6,FALSE)*(1-(PRINCIPAL!$M$16/100)),IF(L14=PRINCIPAL!$N$16,VLOOKUP($X$9,'Banco de Dados'!$B$4:$J$50,6,FALSE)*(1-(PRINCIPAL!$O$16/100)),VLOOKUP($X$9,'Banco de Dados'!$B$4:$J$50,6,FALSE)))))))))),"")</f>
        <v/>
      </c>
      <c r="X14" s="29" t="str">
        <f>IFERROR(W14*(IFERROR(VLOOKUP($X$9,'Banco de Dados'!$B$4:$J$50,4,FALSE),"ERRO")),"")</f>
        <v/>
      </c>
      <c r="Y14" s="29" t="str">
        <f t="shared" ref="Y14:Y46" si="7">IFERROR(X14+W14,"")</f>
        <v/>
      </c>
      <c r="Z14" s="103" t="str">
        <f>IFERROR(Y14*(C14*(PRINCIPAL!$G$16/100))*0.47*(44/12),"")</f>
        <v/>
      </c>
      <c r="AA14" s="111" t="str">
        <f t="shared" ref="AA14:AA46" si="8">IFERROR(Z14+AA13,"")</f>
        <v/>
      </c>
      <c r="AB14" s="30" t="str">
        <f>IFERROR(IF(AND(PRINCIPAL!$H$17&lt;&gt;"",OR(L14=PRINCIPAL!$I$17,L14=PRINCIPAL!$I$17+PRINCIPAL!$I$17,L14=PRINCIPAL!$I$17+PRINCIPAL!$I$17+PRINCIPAL!$I$17)),0,IF(AND(PRINCIPAL!$H$17&lt;&gt;"",L14=PRINCIPAL!$J$17),VLOOKUP($AC$9,'Banco de Dados'!$B$4:$J$50,8,FALSE)*PRINCIPAL!$H$17*(1-(PRINCIPAL!$K$17/100)),IF(AND(PRINCIPAL!$H$17&lt;&gt;"",L14=PRINCIPAL!$L$17),VLOOKUP($AC$9,'Banco de Dados'!$B$4:$J$50,8,FALSE)*PRINCIPAL!$H$17*(1-(PRINCIPAL!$M$17/100)),IF(AND(PRINCIPAL!$H$17&lt;&gt;"",L14=PRINCIPAL!$N$17),VLOOKUP($AC$9,'Banco de Dados'!$B$4:$J$50,8,FALSE)*PRINCIPAL!$H$17*(1-(PRINCIPAL!$O$17/100)),IF(PRINCIPAL!$H$17&lt;&gt;"",VLOOKUP($AC$9,'Banco de Dados'!$B$4:$J$50,8,FALSE)*PRINCIPAL!$H$17,IF(OR(L14=PRINCIPAL!$I$17,L14=PRINCIPAL!$I$17+PRINCIPAL!$I$17,L14=PRINCIPAL!$I$17+PRINCIPAL!$I$17+PRINCIPAL!$I$17),0,IF(L14=PRINCIPAL!$J$17,VLOOKUP($AC$9,'Banco de Dados'!$B$4:$J$50,6,FALSE)*(1-(PRINCIPAL!$K$17/100)),IF(L14=PRINCIPAL!$L$17,VLOOKUP($AC$9,'Banco de Dados'!$B$4:$J$50,6,FALSE)*(1-(PRINCIPAL!$M$17/100)),IF(L14=PRINCIPAL!$N$17,VLOOKUP($AC$9,'Banco de Dados'!$B$4:$J$50,6,FALSE)*(1-(PRINCIPAL!$O$17/100)),VLOOKUP($AC$9,'Banco de Dados'!$B$4:$J$50,6,FALSE)))))))))),"")</f>
        <v/>
      </c>
      <c r="AC14" s="29" t="str">
        <f>IFERROR(AB14*(IFERROR(VLOOKUP($AC$9,'Banco de Dados'!$B$4:$J$50,4,FALSE),"ERRO")),"")</f>
        <v/>
      </c>
      <c r="AD14" s="29" t="str">
        <f t="shared" ref="AD14:AD46" si="9">IFERROR(AC14+AB14,"")</f>
        <v/>
      </c>
      <c r="AE14" s="103" t="str">
        <f>IFERROR(AD14*(C14*(PRINCIPAL!$G$17/100))*0.47*(44/12),"")</f>
        <v/>
      </c>
      <c r="AF14" s="111" t="str">
        <f t="shared" ref="AF14:AF46" si="10">IFERROR(AE14+AF13,"")</f>
        <v/>
      </c>
      <c r="AG14" s="30" t="str">
        <f>IFERROR(IF(AND(PRINCIPAL!$H$18&lt;&gt;"",OR(L14=PRINCIPAL!$I$18,L14=PRINCIPAL!$I$18+PRINCIPAL!$I$18,L14=PRINCIPAL!$I$18+PRINCIPAL!$I$18+PRINCIPAL!$I$18)),0,IF(AND(PRINCIPAL!$H$18&lt;&gt;"",L14=PRINCIPAL!$J$18),VLOOKUP($AH$9,'Banco de Dados'!$B$4:$J$50,8,FALSE)*PRINCIPAL!$H$18*(1-(PRINCIPAL!$K$18/100)),IF(AND(PRINCIPAL!$H$18&lt;&gt;"",L14=PRINCIPAL!$L$18),VLOOKUP($AH$9,'Banco de Dados'!$B$4:$J$50,8,FALSE)*PRINCIPAL!$H$18*(1-(PRINCIPAL!$M$18/100)),IF(AND(PRINCIPAL!$H$18&lt;&gt;"",L14=PRINCIPAL!$N$18),VLOOKUP($AH$9,'Banco de Dados'!$B$4:$J$50,8,FALSE)*PRINCIPAL!$H$18*(1-(PRINCIPAL!$O$18/100)),IF(PRINCIPAL!$H$18&lt;&gt;"",VLOOKUP($AH$9,'Banco de Dados'!$B$4:$J$50,8,FALSE)*PRINCIPAL!$H$18,IF(OR(L14=PRINCIPAL!$I$18,L14=PRINCIPAL!$I$18+PRINCIPAL!$I$18,L14=PRINCIPAL!$I$18+PRINCIPAL!$I$18+PRINCIPAL!$I$18),0,IF(L14=PRINCIPAL!$J$18,VLOOKUP($AH$9,'Banco de Dados'!$B$4:$J$50,6,FALSE)*(1-(PRINCIPAL!$K$18/100)),IF(L14=PRINCIPAL!$L$18,VLOOKUP($AH$9,'Banco de Dados'!$B$4:$J$50,6,FALSE)*(1-(PRINCIPAL!$M$18/100)),IF(L14=PRINCIPAL!$N$18,VLOOKUP($AH$9,'Banco de Dados'!$B$4:$J$50,6,FALSE)*(1-(PRINCIPAL!$O$18/100)),VLOOKUP($AH$9,'Banco de Dados'!$B$4:$J$50,6,FALSE)))))))))),"")</f>
        <v/>
      </c>
      <c r="AH14" s="29" t="str">
        <f>IFERROR(AG14*(IFERROR(VLOOKUP($AH$9,'Banco de Dados'!$B$4:$J$50,4,FALSE),"ERRO")),"")</f>
        <v/>
      </c>
      <c r="AI14" s="29" t="str">
        <f t="shared" ref="AI14:AI46" si="11">IFERROR(AH14+AG14,"")</f>
        <v/>
      </c>
      <c r="AJ14" s="103" t="str">
        <f>IFERROR(AI14*(C14*(PRINCIPAL!$G$18/100))*0.47*(44/12),"")</f>
        <v/>
      </c>
      <c r="AK14" s="111" t="str">
        <f t="shared" ref="AK14:AK46" si="12">IFERROR(AJ14+AK13,"")</f>
        <v/>
      </c>
      <c r="AL14" s="30" t="str">
        <f>IFERROR(IF(AND(PRINCIPAL!$H$19&lt;&gt;"",OR(L14=PRINCIPAL!$I$19,L14=PRINCIPAL!$I$19+PRINCIPAL!$I$19,L14=PRINCIPAL!$I$19+PRINCIPAL!$I$19+PRINCIPAL!$I$19)),0,IF(AND(PRINCIPAL!$H$19&lt;&gt;"",L14=PRINCIPAL!$J$19),VLOOKUP($AM$9,'Banco de Dados'!$B$4:$J$50,8,FALSE)*PRINCIPAL!$H$19*(1-(PRINCIPAL!$K$19/100)),IF(AND(PRINCIPAL!$H$19&lt;&gt;"",L14=PRINCIPAL!$L$19),VLOOKUP($AM$9,'Banco de Dados'!$B$4:$J$50,8,FALSE)*PRINCIPAL!$H$19*(1-(PRINCIPAL!$M$19/100)),IF(AND(PRINCIPAL!$H$19&lt;&gt;"",L14=PRINCIPAL!$N$19),VLOOKUP($AM$9,'Banco de Dados'!$B$4:$J$50,8,FALSE)*PRINCIPAL!$H$19*(1-(PRINCIPAL!$O$19/100)),IF(PRINCIPAL!$H$19&lt;&gt;"",VLOOKUP($AM$9,'Banco de Dados'!$B$4:$J$50,8,FALSE)*PRINCIPAL!$H$19,IF(OR(L14=PRINCIPAL!$I$19,L14=PRINCIPAL!$I$19+PRINCIPAL!$I$19,L14=PRINCIPAL!$I$19+PRINCIPAL!$I$19+PRINCIPAL!$I$19),0,IF(L14=PRINCIPAL!$J$19,VLOOKUP($AM$9,'Banco de Dados'!$B$4:$J$50,6,FALSE)*(1-(PRINCIPAL!$K$19/100)),IF(L14=PRINCIPAL!$L$19,VLOOKUP($AM$9,'Banco de Dados'!$B$4:$J$50,6,FALSE)*(1-(PRINCIPAL!$M$19/100)),IF(L14=PRINCIPAL!$N$19,VLOOKUP($AM$9,'Banco de Dados'!$B$4:$J$50,6,FALSE)*(1-(PRINCIPAL!$O$19/100)),VLOOKUP($AM$9,'Banco de Dados'!$B$4:$J$50,6,FALSE)))))))))),"")</f>
        <v/>
      </c>
      <c r="AM14" s="29" t="str">
        <f>IFERROR(AL14*(IFERROR(VLOOKUP($AM$9,'Banco de Dados'!$B$4:$J$50,4,FALSE),"ERRO")),"")</f>
        <v/>
      </c>
      <c r="AN14" s="29" t="str">
        <f t="shared" ref="AN14:AN46" si="13">IFERROR(AM14+AL14,"")</f>
        <v/>
      </c>
      <c r="AO14" s="103" t="str">
        <f>IFERROR(AN14*(C14*(PRINCIPAL!$G$19/100))*0.47*(44/12),"")</f>
        <v/>
      </c>
      <c r="AP14" s="111" t="str">
        <f t="shared" ref="AP14:AP46" si="14">IFERROR(AO14+AP13,"")</f>
        <v/>
      </c>
      <c r="AQ14" s="30" t="str">
        <f>IFERROR(IF(AND(PRINCIPAL!$H$20&lt;&gt;"",OR(L14=PRINCIPAL!$I$20,L14=PRINCIPAL!$I$20+PRINCIPAL!$I$20,L14=PRINCIPAL!$I$20+PRINCIPAL!$I$20+PRINCIPAL!$I$20)),0,IF(AND(PRINCIPAL!$H$20&lt;&gt;"",L14=PRINCIPAL!$J$20),VLOOKUP($AR$9,'Banco de Dados'!$B$4:$J$50,8,FALSE)*PRINCIPAL!$H$20*(1-(PRINCIPAL!$K$20/100)),IF(AND(PRINCIPAL!$H$20&lt;&gt;"",L14=PRINCIPAL!$L$20),VLOOKUP($AR$9,'Banco de Dados'!$B$4:$J$50,8,FALSE)*PRINCIPAL!$H$20*(1-(PRINCIPAL!$M$20/100)),IF(AND(PRINCIPAL!$H$20&lt;&gt;"",L14=PRINCIPAL!$N$20),VLOOKUP($AR$9,'Banco de Dados'!$B$4:$J$50,8,FALSE)*PRINCIPAL!$H$20*(1-(PRINCIPAL!$O$20/100)),IF(PRINCIPAL!$H$20&lt;&gt;"",VLOOKUP($AR$9,'Banco de Dados'!$B$4:$J$50,8,FALSE)*PRINCIPAL!$H$20,IF(OR(L14=PRINCIPAL!$I$20,L14=PRINCIPAL!$I$20+PRINCIPAL!$I$20,L14=PRINCIPAL!$I$20+PRINCIPAL!$I$20+PRINCIPAL!$I$20),0,IF(L14=PRINCIPAL!$J$20,VLOOKUP($AR$9,'Banco de Dados'!$B$4:$J$50,6,FALSE)*(1-(PRINCIPAL!$K$20/100)),IF(L14=PRINCIPAL!$L$20,VLOOKUP($AR$9,'Banco de Dados'!$B$4:$J$50,6,FALSE)*(1-(PRINCIPAL!$M$20/100)),IF(L14=PRINCIPAL!$N$20,VLOOKUP($AR$9,'Banco de Dados'!$B$4:$J$50,6,FALSE)*(1-(PRINCIPAL!$O$20/100)),VLOOKUP($AR$9,'Banco de Dados'!$B$4:$J$50,6,FALSE)))))))))),"")</f>
        <v/>
      </c>
      <c r="AR14" s="29" t="str">
        <f>IFERROR(AQ14*(IFERROR(VLOOKUP($AR$9,'Banco de Dados'!$B$4:$J$50,4,FALSE),"ERRO")),"")</f>
        <v/>
      </c>
      <c r="AS14" s="29" t="str">
        <f t="shared" ref="AS14:AS46" si="15">IFERROR(AR14+AQ14,"")</f>
        <v/>
      </c>
      <c r="AT14" s="103" t="str">
        <f>IFERROR(AS14*(C14*(PRINCIPAL!$G$20/100))*0.47*(44/12),"")</f>
        <v/>
      </c>
      <c r="AU14" s="111" t="str">
        <f t="shared" ref="AU14:AU46" si="16">IFERROR(AT14+AU13,"")</f>
        <v/>
      </c>
      <c r="AV14" s="30" t="str">
        <f>IFERROR(IF(AND(PRINCIPAL!$H$21&lt;&gt;"",OR(L14=PRINCIPAL!$I$21,L14=PRINCIPAL!$I$21+PRINCIPAL!$I$21,L14=PRINCIPAL!$I$21+PRINCIPAL!$I$21+PRINCIPAL!$I$21)),0,IF(AND(PRINCIPAL!$H$21&lt;&gt;"",L14=PRINCIPAL!$J$21),VLOOKUP($AW$9,'Banco de Dados'!$B$4:$J$50,8,FALSE)*PRINCIPAL!$H$21*(1-(PRINCIPAL!$K$21/100)),IF(AND(PRINCIPAL!$H$21&lt;&gt;"",L14=PRINCIPAL!$L$21),VLOOKUP($AW$9,'Banco de Dados'!$B$4:$J$50,8,FALSE)*PRINCIPAL!$H$21*(1-(PRINCIPAL!$M$21/100)),IF(AND(PRINCIPAL!$H$21&lt;&gt;"",L14=PRINCIPAL!$N$21),VLOOKUP($AW$9,'Banco de Dados'!$B$4:$J$50,8,FALSE)*PRINCIPAL!$H$21*(1-(PRINCIPAL!$O$21/100)),IF(PRINCIPAL!$H$21&lt;&gt;"",VLOOKUP($AW$9,'Banco de Dados'!$B$4:$J$50,8,FALSE)*PRINCIPAL!$H$21,IF(OR(L14=PRINCIPAL!$I$21,L14=PRINCIPAL!$I$21+PRINCIPAL!$I$21,L14=PRINCIPAL!$I$21+PRINCIPAL!$I$21+PRINCIPAL!$I$21),0,IF(L14=PRINCIPAL!$J$21,VLOOKUP($AW$9,'Banco de Dados'!$B$4:$J$50,6,FALSE)*(1-(PRINCIPAL!$K$21/100)),IF(L14=PRINCIPAL!$L$21,VLOOKUP($AW$9,'Banco de Dados'!$B$4:$J$50,6,FALSE)*(1-(PRINCIPAL!$M$21/100)),IF(L14=PRINCIPAL!$N$21,VLOOKUP($AW$9,'Banco de Dados'!$B$4:$J$50,6,FALSE)*(1-(PRINCIPAL!$O$21/100)),VLOOKUP($AW$9,'Banco de Dados'!$B$4:$J$50,6,FALSE)))))))))),"")</f>
        <v/>
      </c>
      <c r="AW14" s="29" t="str">
        <f>IFERROR(AV14*(IFERROR(VLOOKUP($AW$9,'Banco de Dados'!$B$4:$J$50,4,FALSE),"ERRO")),"")</f>
        <v/>
      </c>
      <c r="AX14" s="29" t="str">
        <f t="shared" ref="AX14:AX46" si="17">IFERROR(AW14+AV14,"")</f>
        <v/>
      </c>
      <c r="AY14" s="103" t="str">
        <f>IFERROR(AX14*(C14*(PRINCIPAL!$G$21/100))*0.47*(44/12),"")</f>
        <v/>
      </c>
      <c r="AZ14" s="111" t="str">
        <f t="shared" ref="AZ14:AZ46" si="18">IFERROR(AY14+AZ13,"")</f>
        <v/>
      </c>
      <c r="BA14" s="30" t="str">
        <f>IFERROR(IF(AND(PRINCIPAL!$H$22&lt;&gt;"",OR(L14=PRINCIPAL!$I$22,L14=PRINCIPAL!$I$22+PRINCIPAL!$I$22,L14=PRINCIPAL!$I$22+PRINCIPAL!$I$22+PRINCIPAL!$I$22)),0,IF(AND(PRINCIPAL!$H$22&lt;&gt;"",L14=PRINCIPAL!$J$22),VLOOKUP($BB$9,'Banco de Dados'!$B$4:$J$50,8,FALSE)*PRINCIPAL!$H$22*(1-(PRINCIPAL!$K$22/100)),IF(AND(PRINCIPAL!$H$22&lt;&gt;"",L14=PRINCIPAL!$L$22),VLOOKUP($BB$9,'Banco de Dados'!$B$4:$J$50,8,FALSE)*PRINCIPAL!$H$22*(1-(PRINCIPAL!$M$22/100)),IF(AND(PRINCIPAL!$H$22&lt;&gt;"",L14=PRINCIPAL!$N$22),VLOOKUP($BB$9,'Banco de Dados'!$B$4:$J$50,8,FALSE)*PRINCIPAL!$H$22*(1-(PRINCIPAL!$O$22/100)),IF(PRINCIPAL!$H$22&lt;&gt;"",VLOOKUP($BB$9,'Banco de Dados'!$B$4:$J$50,8,FALSE)*PRINCIPAL!$H$22,IF(OR(L14=PRINCIPAL!$I$22,L14=PRINCIPAL!$I$22+PRINCIPAL!$I$22,L14=PRINCIPAL!$I$22+PRINCIPAL!$I$22+PRINCIPAL!$I$22),0,IF(L14=PRINCIPAL!$J$22,VLOOKUP($BB$9,'Banco de Dados'!$B$4:$J$50,6,FALSE)*(1-(PRINCIPAL!$K$22/100)),IF(L14=PRINCIPAL!$L$22,VLOOKUP($BB$9,'Banco de Dados'!$B$4:$J$50,6,FALSE)*(1-(PRINCIPAL!$M$22/100)),IF(L14=PRINCIPAL!$N$22,VLOOKUP($BB$9,'Banco de Dados'!$B$4:$J$50,6,FALSE)*(1-(PRINCIPAL!$O$22/100)),VLOOKUP($BB$9,'Banco de Dados'!$B$4:$J$50,6,FALSE)))))))))),"")</f>
        <v/>
      </c>
      <c r="BB14" s="29" t="str">
        <f>IFERROR(BA14*(IFERROR(VLOOKUP($BB$9,'Banco de Dados'!$B$4:$J$50,4,FALSE),"ERRO")),"")</f>
        <v/>
      </c>
      <c r="BC14" s="29" t="str">
        <f>IFERROR(BB14+BA14,"")</f>
        <v/>
      </c>
      <c r="BD14" s="103" t="str">
        <f>IFERROR(BC14*(C14*(PRINCIPAL!$G$22/100))*0.47*(44/12),"")</f>
        <v/>
      </c>
      <c r="BE14" s="111" t="str">
        <f t="shared" ref="BE14:BE46" si="19">IFERROR(BD14+BE13,"")</f>
        <v/>
      </c>
      <c r="BF14" s="30" t="str">
        <f>IFERROR(IF(AND(PRINCIPAL!$H$23&lt;&gt;"",OR(L14=PRINCIPAL!$I$23,L14=PRINCIPAL!$I$23+PRINCIPAL!$I$23,L14=PRINCIPAL!$I$23+PRINCIPAL!$I$23+PRINCIPAL!$I$23)),0,IF(AND(PRINCIPAL!$H$23&lt;&gt;"",L14=PRINCIPAL!$J$23),VLOOKUP($BG$9,'Banco de Dados'!$B$4:$J$50,8,FALSE)*PRINCIPAL!$H$23*(1-(PRINCIPAL!$K$23/100)),IF(AND(PRINCIPAL!$H$23&lt;&gt;"",L14=PRINCIPAL!$L$23),VLOOKUP($BG$9,'Banco de Dados'!$B$4:$J$50,8,FALSE)*PRINCIPAL!$H$23*(1-(PRINCIPAL!$M$23/100)),IF(AND(PRINCIPAL!$H$23&lt;&gt;"",L14=PRINCIPAL!$N$23),VLOOKUP($BG$9,'Banco de Dados'!$B$4:$J$50,8,FALSE)*PRINCIPAL!$H$23*(1-(PRINCIPAL!$O$23/100)),IF(PRINCIPAL!$H$23&lt;&gt;"",VLOOKUP($BG$9,'Banco de Dados'!$B$4:$J$50,8,FALSE)*PRINCIPAL!$H$23,IF(OR(L14=PRINCIPAL!$I$23,L14=PRINCIPAL!$I$23+PRINCIPAL!$I$23,L14=PRINCIPAL!$I$23+PRINCIPAL!$I$23+PRINCIPAL!$I$23),0,IF(L14=PRINCIPAL!$J$23,VLOOKUP($BG$9,'Banco de Dados'!$B$4:$J$50,6,FALSE)*(1-(PRINCIPAL!$K$23/100)),IF(L14=PRINCIPAL!$L$23,VLOOKUP($BG$9,'Banco de Dados'!$B$4:$J$50,6,FALSE)*(1-(PRINCIPAL!$M$23/100)),IF(L14=PRINCIPAL!$N$23,VLOOKUP($BG$9,'Banco de Dados'!$B$4:$J$50,6,FALSE)*(1-(PRINCIPAL!$O$23/100)),VLOOKUP($BG$9,'Banco de Dados'!$B$4:$J$50,6,FALSE)))))))))),"")</f>
        <v/>
      </c>
      <c r="BG14" s="29" t="str">
        <f>IFERROR(BF14*(IFERROR(VLOOKUP($BG$9,'Banco de Dados'!$B$4:$J$50,4,FALSE),"ERRO")),"")</f>
        <v/>
      </c>
      <c r="BH14" s="29" t="str">
        <f t="shared" ref="BH14:BH46" si="20">IFERROR(BG14+BF14,"")</f>
        <v/>
      </c>
      <c r="BI14" s="103" t="str">
        <f>IFERROR(BH14*(C14*(PRINCIPAL!$G$23/100))*0.47*(44/12),"")</f>
        <v/>
      </c>
      <c r="BJ14" s="102" t="str">
        <f t="shared" ref="BJ14:BJ46" si="21">IFERROR(BI14+BJ13,"")</f>
        <v/>
      </c>
    </row>
    <row r="15" spans="1:62" s="1" customFormat="1" ht="12.75" customHeight="1" x14ac:dyDescent="0.25">
      <c r="A15" s="31"/>
      <c r="B15" s="344">
        <v>2024</v>
      </c>
      <c r="C15" s="340">
        <v>3450</v>
      </c>
      <c r="E15" s="23">
        <v>4</v>
      </c>
      <c r="F15" s="24">
        <f>IFERROR(VLOOKUP($G$9,'Banco de Dados'!$B$4:$J$50,6,FALSE),"")</f>
        <v>3.6</v>
      </c>
      <c r="G15" s="25">
        <f>IFERROR(F15*(IFERROR(VLOOKUP($G$9,'Banco de Dados'!$B$4:$J$50,4,FALSE),"ERRO")),"")</f>
        <v>1.9152000000000002</v>
      </c>
      <c r="H15" s="25">
        <f t="shared" si="0"/>
        <v>5.5152000000000001</v>
      </c>
      <c r="I15" s="103">
        <f t="shared" si="2"/>
        <v>32790.621599999991</v>
      </c>
      <c r="J15" s="102">
        <f t="shared" si="3"/>
        <v>74135.318399999989</v>
      </c>
      <c r="L15" s="91">
        <v>4</v>
      </c>
      <c r="M15" s="24">
        <f>IFERROR(IF(AND(PRINCIPAL!$H$14&lt;&gt;"",OR(L15=PRINCIPAL!$I$14,L15=PRINCIPAL!$I$14+PRINCIPAL!$I$14,L15=PRINCIPAL!$I$14+PRINCIPAL!$I$14+PRINCIPAL!$I$14)),0,IF(AND(PRINCIPAL!$H$14&lt;&gt;"",L15=PRINCIPAL!$J$14),VLOOKUP($N$9,'Banco de Dados'!$B$4:$J$50,8,FALSE)*PRINCIPAL!$H$14*(1-(PRINCIPAL!$K$14/100)),IF(AND(PRINCIPAL!$H$14&lt;&gt;"",L15=PRINCIPAL!$L$14),VLOOKUP($N$9,'Banco de Dados'!$B$4:$J$50,8,FALSE)*PRINCIPAL!$H$14*(1-(PRINCIPAL!$M$14/100)),IF(AND(PRINCIPAL!$H$14&lt;&gt;"",L15=PRINCIPAL!$N$14),VLOOKUP($N$9,'Banco de Dados'!$B$4:$J$50,8,FALSE)*PRINCIPAL!$H$14*(1-(PRINCIPAL!$O$14/100)),IF(PRINCIPAL!$H$14&lt;&gt;"",VLOOKUP($N$9,'Banco de Dados'!$B$4:$J$50,8,FALSE)*PRINCIPAL!$H$14,IF(OR(L15=PRINCIPAL!$I$14,L15=PRINCIPAL!$I$14+PRINCIPAL!$I$14,L15=PRINCIPAL!$I$14+PRINCIPAL!$I$14+PRINCIPAL!$I$14),0,IF(L15=PRINCIPAL!$J$14,VLOOKUP($N$9,'Banco de Dados'!$B$4:$J$50,6,FALSE)*(1-(PRINCIPAL!$K$14/100)),IF(L15=PRINCIPAL!$L$14,VLOOKUP($N$9,'Banco de Dados'!$B$4:$J$50,6,FALSE)*(1-(PRINCIPAL!$M$14/100)),IF(L15=PRINCIPAL!$N$14,VLOOKUP($N$9,'Banco de Dados'!$B$4:$J$50,6,FALSE)*(1-(PRINCIPAL!$O$14/100)),VLOOKUP($N$9,'Banco de Dados'!$B$4:$J$50,6,FALSE)))))))))),"")</f>
        <v>6.69</v>
      </c>
      <c r="N15" s="25">
        <f>IFERROR(M15*(IFERROR(VLOOKUP($N$9,'Banco de Dados'!$B$4:$J$50,4,FALSE),"ERRO")),"")</f>
        <v>3.5590800000000002</v>
      </c>
      <c r="O15" s="25">
        <f t="shared" si="1"/>
        <v>10.249080000000001</v>
      </c>
      <c r="P15" s="103">
        <f>IFERROR(O15*(C15*(PRINCIPAL!$G$14/100))*0.47*(44/12),"")</f>
        <v>60935.905139999995</v>
      </c>
      <c r="Q15" s="107">
        <f t="shared" si="4"/>
        <v>137768.13335999998</v>
      </c>
      <c r="R15" s="29" t="str">
        <f>IFERROR(IF(AND(PRINCIPAL!$H$15&lt;&gt;"",OR(L15=PRINCIPAL!$I$15,L15=PRINCIPAL!$I$15+PRINCIPAL!$I$15,L15=PRINCIPAL!$I$15+PRINCIPAL!$I$15+PRINCIPAL!$I$15)),0,IF(AND(PRINCIPAL!$H$15&lt;&gt;"",L15=PRINCIPAL!$J$15),VLOOKUP($S$9,'Banco de Dados'!$B$4:$J$50,8,FALSE)*PRINCIPAL!$H$15*(1-(PRINCIPAL!$K$15/100)),IF(AND(PRINCIPAL!$H$15&lt;&gt;"",L15=PRINCIPAL!$L$15),VLOOKUP($S$9,'Banco de Dados'!$B$4:$J$50,8,FALSE)*PRINCIPAL!$H$15*(1-(PRINCIPAL!$M$15/100)),IF(AND(PRINCIPAL!$H$15&lt;&gt;"",L15=PRINCIPAL!$N$15),VLOOKUP($S$9,'Banco de Dados'!$B$4:$J$50,8,FALSE)*PRINCIPAL!$H$15*(1-(PRINCIPAL!$O$15/100)),IF(PRINCIPAL!$H$15&lt;&gt;"",VLOOKUP($S$9,'Banco de Dados'!$B$4:$J$50,8,FALSE)*PRINCIPAL!$H$15,IF(OR(L15=PRINCIPAL!$I$15,L15=PRINCIPAL!$I$15+PRINCIPAL!$I$15,L15=PRINCIPAL!$I$15+PRINCIPAL!$I$15+PRINCIPAL!$I$15),0,IF(L15=PRINCIPAL!$J$15,VLOOKUP($S$9,'Banco de Dados'!$B$4:$J$50,6,FALSE)*(1-(PRINCIPAL!$K$15/100)),IF(L15=PRINCIPAL!$L$15,VLOOKUP($S$9,'Banco de Dados'!$B$4:$J$50,6,FALSE)*(1-(PRINCIPAL!$M$15/100)),IF(L15=PRINCIPAL!$N$15,VLOOKUP($S$9,'Banco de Dados'!$B$4:$J$50,6,FALSE)*(1-(PRINCIPAL!$O$15/100)),VLOOKUP($S$9,'Banco de Dados'!$B$4:$J$50,6,FALSE)))))))))),"")</f>
        <v/>
      </c>
      <c r="S15" s="29" t="str">
        <f>IFERROR(R15*(IFERROR(VLOOKUP($S$9,'Banco de Dados'!$B$4:$J$50,4,FALSE),"ERRO")),"")</f>
        <v/>
      </c>
      <c r="T15" s="29" t="str">
        <f t="shared" si="5"/>
        <v/>
      </c>
      <c r="U15" s="103" t="str">
        <f>IFERROR(T15*(C15*(PRINCIPAL!$G$15/100))*0.47*(44/12),"")</f>
        <v/>
      </c>
      <c r="V15" s="103" t="str">
        <f t="shared" si="6"/>
        <v/>
      </c>
      <c r="W15" s="30" t="str">
        <f>IFERROR(IF(AND(PRINCIPAL!$H$16&lt;&gt;"",OR(L15=PRINCIPAL!$I$16,L15=PRINCIPAL!$I$16+PRINCIPAL!$I$16,L15=PRINCIPAL!$I$16+PRINCIPAL!$I$16+PRINCIPAL!$I$16)),0,IF(AND(PRINCIPAL!$H$16&lt;&gt;"",L15=PRINCIPAL!$J$16),VLOOKUP($X$9,'Banco de Dados'!$B$4:$J$50,8,FALSE)*PRINCIPAL!$H$16*(1-(PRINCIPAL!$K$16/100)),IF(AND(PRINCIPAL!$H$16&lt;&gt;"",L15=PRINCIPAL!$L$16),VLOOKUP($X$9,'Banco de Dados'!$B$4:$J$50,8,FALSE)*PRINCIPAL!$H$16*(1-(PRINCIPAL!$M$16/100)),IF(AND(PRINCIPAL!$H$16&lt;&gt;"",L15=PRINCIPAL!$N$16),VLOOKUP($X$9,'Banco de Dados'!$B$4:$J$50,8,FALSE)*PRINCIPAL!$H$16*(1-(PRINCIPAL!$O$16/100)),IF(PRINCIPAL!$H$16&lt;&gt;"",VLOOKUP($X$9,'Banco de Dados'!$B$4:$J$50,8,FALSE)*PRINCIPAL!$H$16,IF(OR(L15=PRINCIPAL!$I$16,L15=PRINCIPAL!$I$16+PRINCIPAL!$I$16,L15=PRINCIPAL!$I$16+PRINCIPAL!$I$16+PRINCIPAL!$I$16),0,IF(L15=PRINCIPAL!$J$16,VLOOKUP($X$9,'Banco de Dados'!$B$4:$J$50,6,FALSE)*(1-(PRINCIPAL!$K$16/100)),IF(L15=PRINCIPAL!$L$16,VLOOKUP($X$9,'Banco de Dados'!$B$4:$J$50,6,FALSE)*(1-(PRINCIPAL!$M$16/100)),IF(L15=PRINCIPAL!$N$16,VLOOKUP($X$9,'Banco de Dados'!$B$4:$J$50,6,FALSE)*(1-(PRINCIPAL!$O$16/100)),VLOOKUP($X$9,'Banco de Dados'!$B$4:$J$50,6,FALSE)))))))))),"")</f>
        <v/>
      </c>
      <c r="X15" s="29" t="str">
        <f>IFERROR(W15*(IFERROR(VLOOKUP($X$9,'Banco de Dados'!$B$4:$J$50,4,FALSE),"ERRO")),"")</f>
        <v/>
      </c>
      <c r="Y15" s="29" t="str">
        <f t="shared" si="7"/>
        <v/>
      </c>
      <c r="Z15" s="103" t="str">
        <f>IFERROR(Y15*(C15*(PRINCIPAL!$G$16/100))*0.47*(44/12),"")</f>
        <v/>
      </c>
      <c r="AA15" s="111" t="str">
        <f t="shared" si="8"/>
        <v/>
      </c>
      <c r="AB15" s="30" t="str">
        <f>IFERROR(IF(AND(PRINCIPAL!$H$17&lt;&gt;"",OR(L15=PRINCIPAL!$I$17,L15=PRINCIPAL!$I$17+PRINCIPAL!$I$17,L15=PRINCIPAL!$I$17+PRINCIPAL!$I$17+PRINCIPAL!$I$17)),0,IF(AND(PRINCIPAL!$H$17&lt;&gt;"",L15=PRINCIPAL!$J$17),VLOOKUP($AC$9,'Banco de Dados'!$B$4:$J$50,8,FALSE)*PRINCIPAL!$H$17*(1-(PRINCIPAL!$K$17/100)),IF(AND(PRINCIPAL!$H$17&lt;&gt;"",L15=PRINCIPAL!$L$17),VLOOKUP($AC$9,'Banco de Dados'!$B$4:$J$50,8,FALSE)*PRINCIPAL!$H$17*(1-(PRINCIPAL!$M$17/100)),IF(AND(PRINCIPAL!$H$17&lt;&gt;"",L15=PRINCIPAL!$N$17),VLOOKUP($AC$9,'Banco de Dados'!$B$4:$J$50,8,FALSE)*PRINCIPAL!$H$17*(1-(PRINCIPAL!$O$17/100)),IF(PRINCIPAL!$H$17&lt;&gt;"",VLOOKUP($AC$9,'Banco de Dados'!$B$4:$J$50,8,FALSE)*PRINCIPAL!$H$17,IF(OR(L15=PRINCIPAL!$I$17,L15=PRINCIPAL!$I$17+PRINCIPAL!$I$17,L15=PRINCIPAL!$I$17+PRINCIPAL!$I$17+PRINCIPAL!$I$17),0,IF(L15=PRINCIPAL!$J$17,VLOOKUP($AC$9,'Banco de Dados'!$B$4:$J$50,6,FALSE)*(1-(PRINCIPAL!$K$17/100)),IF(L15=PRINCIPAL!$L$17,VLOOKUP($AC$9,'Banco de Dados'!$B$4:$J$50,6,FALSE)*(1-(PRINCIPAL!$M$17/100)),IF(L15=PRINCIPAL!$N$17,VLOOKUP($AC$9,'Banco de Dados'!$B$4:$J$50,6,FALSE)*(1-(PRINCIPAL!$O$17/100)),VLOOKUP($AC$9,'Banco de Dados'!$B$4:$J$50,6,FALSE)))))))))),"")</f>
        <v/>
      </c>
      <c r="AC15" s="29" t="str">
        <f>IFERROR(AB15*(IFERROR(VLOOKUP($AC$9,'Banco de Dados'!$B$4:$J$50,4,FALSE),"ERRO")),"")</f>
        <v/>
      </c>
      <c r="AD15" s="29" t="str">
        <f t="shared" si="9"/>
        <v/>
      </c>
      <c r="AE15" s="103" t="str">
        <f>IFERROR(AD15*(C15*(PRINCIPAL!$G$17/100))*0.47*(44/12),"")</f>
        <v/>
      </c>
      <c r="AF15" s="111" t="str">
        <f t="shared" si="10"/>
        <v/>
      </c>
      <c r="AG15" s="30" t="str">
        <f>IFERROR(IF(AND(PRINCIPAL!$H$18&lt;&gt;"",OR(L15=PRINCIPAL!$I$18,L15=PRINCIPAL!$I$18+PRINCIPAL!$I$18,L15=PRINCIPAL!$I$18+PRINCIPAL!$I$18+PRINCIPAL!$I$18)),0,IF(AND(PRINCIPAL!$H$18&lt;&gt;"",L15=PRINCIPAL!$J$18),VLOOKUP($AH$9,'Banco de Dados'!$B$4:$J$50,8,FALSE)*PRINCIPAL!$H$18*(1-(PRINCIPAL!$K$18/100)),IF(AND(PRINCIPAL!$H$18&lt;&gt;"",L15=PRINCIPAL!$L$18),VLOOKUP($AH$9,'Banco de Dados'!$B$4:$J$50,8,FALSE)*PRINCIPAL!$H$18*(1-(PRINCIPAL!$M$18/100)),IF(AND(PRINCIPAL!$H$18&lt;&gt;"",L15=PRINCIPAL!$N$18),VLOOKUP($AH$9,'Banco de Dados'!$B$4:$J$50,8,FALSE)*PRINCIPAL!$H$18*(1-(PRINCIPAL!$O$18/100)),IF(PRINCIPAL!$H$18&lt;&gt;"",VLOOKUP($AH$9,'Banco de Dados'!$B$4:$J$50,8,FALSE)*PRINCIPAL!$H$18,IF(OR(L15=PRINCIPAL!$I$18,L15=PRINCIPAL!$I$18+PRINCIPAL!$I$18,L15=PRINCIPAL!$I$18+PRINCIPAL!$I$18+PRINCIPAL!$I$18),0,IF(L15=PRINCIPAL!$J$18,VLOOKUP($AH$9,'Banco de Dados'!$B$4:$J$50,6,FALSE)*(1-(PRINCIPAL!$K$18/100)),IF(L15=PRINCIPAL!$L$18,VLOOKUP($AH$9,'Banco de Dados'!$B$4:$J$50,6,FALSE)*(1-(PRINCIPAL!$M$18/100)),IF(L15=PRINCIPAL!$N$18,VLOOKUP($AH$9,'Banco de Dados'!$B$4:$J$50,6,FALSE)*(1-(PRINCIPAL!$O$18/100)),VLOOKUP($AH$9,'Banco de Dados'!$B$4:$J$50,6,FALSE)))))))))),"")</f>
        <v/>
      </c>
      <c r="AH15" s="29" t="str">
        <f>IFERROR(AG15*(IFERROR(VLOOKUP($AH$9,'Banco de Dados'!$B$4:$J$50,4,FALSE),"ERRO")),"")</f>
        <v/>
      </c>
      <c r="AI15" s="29" t="str">
        <f t="shared" si="11"/>
        <v/>
      </c>
      <c r="AJ15" s="103" t="str">
        <f>IFERROR(AI15*(C15*(PRINCIPAL!$G$18/100))*0.47*(44/12),"")</f>
        <v/>
      </c>
      <c r="AK15" s="111" t="str">
        <f t="shared" si="12"/>
        <v/>
      </c>
      <c r="AL15" s="30" t="str">
        <f>IFERROR(IF(AND(PRINCIPAL!$H$19&lt;&gt;"",OR(L15=PRINCIPAL!$I$19,L15=PRINCIPAL!$I$19+PRINCIPAL!$I$19,L15=PRINCIPAL!$I$19+PRINCIPAL!$I$19+PRINCIPAL!$I$19)),0,IF(AND(PRINCIPAL!$H$19&lt;&gt;"",L15=PRINCIPAL!$J$19),VLOOKUP($AM$9,'Banco de Dados'!$B$4:$J$50,8,FALSE)*PRINCIPAL!$H$19*(1-(PRINCIPAL!$K$19/100)),IF(AND(PRINCIPAL!$H$19&lt;&gt;"",L15=PRINCIPAL!$L$19),VLOOKUP($AM$9,'Banco de Dados'!$B$4:$J$50,8,FALSE)*PRINCIPAL!$H$19*(1-(PRINCIPAL!$M$19/100)),IF(AND(PRINCIPAL!$H$19&lt;&gt;"",L15=PRINCIPAL!$N$19),VLOOKUP($AM$9,'Banco de Dados'!$B$4:$J$50,8,FALSE)*PRINCIPAL!$H$19*(1-(PRINCIPAL!$O$19/100)),IF(PRINCIPAL!$H$19&lt;&gt;"",VLOOKUP($AM$9,'Banco de Dados'!$B$4:$J$50,8,FALSE)*PRINCIPAL!$H$19,IF(OR(L15=PRINCIPAL!$I$19,L15=PRINCIPAL!$I$19+PRINCIPAL!$I$19,L15=PRINCIPAL!$I$19+PRINCIPAL!$I$19+PRINCIPAL!$I$19),0,IF(L15=PRINCIPAL!$J$19,VLOOKUP($AM$9,'Banco de Dados'!$B$4:$J$50,6,FALSE)*(1-(PRINCIPAL!$K$19/100)),IF(L15=PRINCIPAL!$L$19,VLOOKUP($AM$9,'Banco de Dados'!$B$4:$J$50,6,FALSE)*(1-(PRINCIPAL!$M$19/100)),IF(L15=PRINCIPAL!$N$19,VLOOKUP($AM$9,'Banco de Dados'!$B$4:$J$50,6,FALSE)*(1-(PRINCIPAL!$O$19/100)),VLOOKUP($AM$9,'Banco de Dados'!$B$4:$J$50,6,FALSE)))))))))),"")</f>
        <v/>
      </c>
      <c r="AM15" s="29" t="str">
        <f>IFERROR(AL15*(IFERROR(VLOOKUP($AM$9,'Banco de Dados'!$B$4:$J$50,4,FALSE),"ERRO")),"")</f>
        <v/>
      </c>
      <c r="AN15" s="29" t="str">
        <f t="shared" si="13"/>
        <v/>
      </c>
      <c r="AO15" s="103" t="str">
        <f>IFERROR(AN15*(C15*(PRINCIPAL!$G$19/100))*0.47*(44/12),"")</f>
        <v/>
      </c>
      <c r="AP15" s="111" t="str">
        <f t="shared" si="14"/>
        <v/>
      </c>
      <c r="AQ15" s="30" t="str">
        <f>IFERROR(IF(AND(PRINCIPAL!$H$20&lt;&gt;"",OR(L15=PRINCIPAL!$I$20,L15=PRINCIPAL!$I$20+PRINCIPAL!$I$20,L15=PRINCIPAL!$I$20+PRINCIPAL!$I$20+PRINCIPAL!$I$20)),0,IF(AND(PRINCIPAL!$H$20&lt;&gt;"",L15=PRINCIPAL!$J$20),VLOOKUP($AR$9,'Banco de Dados'!$B$4:$J$50,8,FALSE)*PRINCIPAL!$H$20*(1-(PRINCIPAL!$K$20/100)),IF(AND(PRINCIPAL!$H$20&lt;&gt;"",L15=PRINCIPAL!$L$20),VLOOKUP($AR$9,'Banco de Dados'!$B$4:$J$50,8,FALSE)*PRINCIPAL!$H$20*(1-(PRINCIPAL!$M$20/100)),IF(AND(PRINCIPAL!$H$20&lt;&gt;"",L15=PRINCIPAL!$N$20),VLOOKUP($AR$9,'Banco de Dados'!$B$4:$J$50,8,FALSE)*PRINCIPAL!$H$20*(1-(PRINCIPAL!$O$20/100)),IF(PRINCIPAL!$H$20&lt;&gt;"",VLOOKUP($AR$9,'Banco de Dados'!$B$4:$J$50,8,FALSE)*PRINCIPAL!$H$20,IF(OR(L15=PRINCIPAL!$I$20,L15=PRINCIPAL!$I$20+PRINCIPAL!$I$20,L15=PRINCIPAL!$I$20+PRINCIPAL!$I$20+PRINCIPAL!$I$20),0,IF(L15=PRINCIPAL!$J$20,VLOOKUP($AR$9,'Banco de Dados'!$B$4:$J$50,6,FALSE)*(1-(PRINCIPAL!$K$20/100)),IF(L15=PRINCIPAL!$L$20,VLOOKUP($AR$9,'Banco de Dados'!$B$4:$J$50,6,FALSE)*(1-(PRINCIPAL!$M$20/100)),IF(L15=PRINCIPAL!$N$20,VLOOKUP($AR$9,'Banco de Dados'!$B$4:$J$50,6,FALSE)*(1-(PRINCIPAL!$O$20/100)),VLOOKUP($AR$9,'Banco de Dados'!$B$4:$J$50,6,FALSE)))))))))),"")</f>
        <v/>
      </c>
      <c r="AR15" s="29" t="str">
        <f>IFERROR(AQ15*(IFERROR(VLOOKUP($AR$9,'Banco de Dados'!$B$4:$J$50,4,FALSE),"ERRO")),"")</f>
        <v/>
      </c>
      <c r="AS15" s="29" t="str">
        <f t="shared" si="15"/>
        <v/>
      </c>
      <c r="AT15" s="103" t="str">
        <f>IFERROR(AS15*(C15*(PRINCIPAL!$G$20/100))*0.47*(44/12),"")</f>
        <v/>
      </c>
      <c r="AU15" s="111" t="str">
        <f t="shared" si="16"/>
        <v/>
      </c>
      <c r="AV15" s="30" t="str">
        <f>IFERROR(IF(AND(PRINCIPAL!$H$21&lt;&gt;"",OR(L15=PRINCIPAL!$I$21,L15=PRINCIPAL!$I$21+PRINCIPAL!$I$21,L15=PRINCIPAL!$I$21+PRINCIPAL!$I$21+PRINCIPAL!$I$21)),0,IF(AND(PRINCIPAL!$H$21&lt;&gt;"",L15=PRINCIPAL!$J$21),VLOOKUP($AW$9,'Banco de Dados'!$B$4:$J$50,8,FALSE)*PRINCIPAL!$H$21*(1-(PRINCIPAL!$K$21/100)),IF(AND(PRINCIPAL!$H$21&lt;&gt;"",L15=PRINCIPAL!$L$21),VLOOKUP($AW$9,'Banco de Dados'!$B$4:$J$50,8,FALSE)*PRINCIPAL!$H$21*(1-(PRINCIPAL!$M$21/100)),IF(AND(PRINCIPAL!$H$21&lt;&gt;"",L15=PRINCIPAL!$N$21),VLOOKUP($AW$9,'Banco de Dados'!$B$4:$J$50,8,FALSE)*PRINCIPAL!$H$21*(1-(PRINCIPAL!$O$21/100)),IF(PRINCIPAL!$H$21&lt;&gt;"",VLOOKUP($AW$9,'Banco de Dados'!$B$4:$J$50,8,FALSE)*PRINCIPAL!$H$21,IF(OR(L15=PRINCIPAL!$I$21,L15=PRINCIPAL!$I$21+PRINCIPAL!$I$21,L15=PRINCIPAL!$I$21+PRINCIPAL!$I$21+PRINCIPAL!$I$21),0,IF(L15=PRINCIPAL!$J$21,VLOOKUP($AW$9,'Banco de Dados'!$B$4:$J$50,6,FALSE)*(1-(PRINCIPAL!$K$21/100)),IF(L15=PRINCIPAL!$L$21,VLOOKUP($AW$9,'Banco de Dados'!$B$4:$J$50,6,FALSE)*(1-(PRINCIPAL!$M$21/100)),IF(L15=PRINCIPAL!$N$21,VLOOKUP($AW$9,'Banco de Dados'!$B$4:$J$50,6,FALSE)*(1-(PRINCIPAL!$O$21/100)),VLOOKUP($AW$9,'Banco de Dados'!$B$4:$J$50,6,FALSE)))))))))),"")</f>
        <v/>
      </c>
      <c r="AW15" s="29" t="str">
        <f>IFERROR(AV15*(IFERROR(VLOOKUP($AW$9,'Banco de Dados'!$B$4:$J$50,4,FALSE),"ERRO")),"")</f>
        <v/>
      </c>
      <c r="AX15" s="29" t="str">
        <f t="shared" si="17"/>
        <v/>
      </c>
      <c r="AY15" s="103" t="str">
        <f>IFERROR(AX15*(C15*(PRINCIPAL!$G$21/100))*0.47*(44/12),"")</f>
        <v/>
      </c>
      <c r="AZ15" s="111" t="str">
        <f t="shared" si="18"/>
        <v/>
      </c>
      <c r="BA15" s="30" t="str">
        <f>IFERROR(IF(AND(PRINCIPAL!$H$22&lt;&gt;"",OR(L15=PRINCIPAL!$I$22,L15=PRINCIPAL!$I$22+PRINCIPAL!$I$22,L15=PRINCIPAL!$I$22+PRINCIPAL!$I$22+PRINCIPAL!$I$22)),0,IF(AND(PRINCIPAL!$H$22&lt;&gt;"",L15=PRINCIPAL!$J$22),VLOOKUP($BB$9,'Banco de Dados'!$B$4:$J$50,8,FALSE)*PRINCIPAL!$H$22*(1-(PRINCIPAL!$K$22/100)),IF(AND(PRINCIPAL!$H$22&lt;&gt;"",L15=PRINCIPAL!$L$22),VLOOKUP($BB$9,'Banco de Dados'!$B$4:$J$50,8,FALSE)*PRINCIPAL!$H$22*(1-(PRINCIPAL!$M$22/100)),IF(AND(PRINCIPAL!$H$22&lt;&gt;"",L15=PRINCIPAL!$N$22),VLOOKUP($BB$9,'Banco de Dados'!$B$4:$J$50,8,FALSE)*PRINCIPAL!$H$22*(1-(PRINCIPAL!$O$22/100)),IF(PRINCIPAL!$H$22&lt;&gt;"",VLOOKUP($BB$9,'Banco de Dados'!$B$4:$J$50,8,FALSE)*PRINCIPAL!$H$22,IF(OR(L15=PRINCIPAL!$I$22,L15=PRINCIPAL!$I$22+PRINCIPAL!$I$22,L15=PRINCIPAL!$I$22+PRINCIPAL!$I$22+PRINCIPAL!$I$22),0,IF(L15=PRINCIPAL!$J$22,VLOOKUP($BB$9,'Banco de Dados'!$B$4:$J$50,6,FALSE)*(1-(PRINCIPAL!$K$22/100)),IF(L15=PRINCIPAL!$L$22,VLOOKUP($BB$9,'Banco de Dados'!$B$4:$J$50,6,FALSE)*(1-(PRINCIPAL!$M$22/100)),IF(L15=PRINCIPAL!$N$22,VLOOKUP($BB$9,'Banco de Dados'!$B$4:$J$50,6,FALSE)*(1-(PRINCIPAL!$O$22/100)),VLOOKUP($BB$9,'Banco de Dados'!$B$4:$J$50,6,FALSE)))))))))),"")</f>
        <v/>
      </c>
      <c r="BB15" s="29" t="str">
        <f>IFERROR(BA15*(IFERROR(VLOOKUP($BB$9,'Banco de Dados'!$B$4:$J$50,4,FALSE),"ERRO")),"")</f>
        <v/>
      </c>
      <c r="BC15" s="29" t="str">
        <f t="shared" ref="BC15:BC46" si="22">IFERROR(BB15+BA15,"")</f>
        <v/>
      </c>
      <c r="BD15" s="103" t="str">
        <f>IFERROR(BC15*(C15*(PRINCIPAL!$G$22/100))*0.47*(44/12),"")</f>
        <v/>
      </c>
      <c r="BE15" s="111" t="str">
        <f t="shared" si="19"/>
        <v/>
      </c>
      <c r="BF15" s="30" t="str">
        <f>IFERROR(IF(AND(PRINCIPAL!$H$23&lt;&gt;"",OR(L15=PRINCIPAL!$I$23,L15=PRINCIPAL!$I$23+PRINCIPAL!$I$23,L15=PRINCIPAL!$I$23+PRINCIPAL!$I$23+PRINCIPAL!$I$23)),0,IF(AND(PRINCIPAL!$H$23&lt;&gt;"",L15=PRINCIPAL!$J$23),VLOOKUP($BG$9,'Banco de Dados'!$B$4:$J$50,8,FALSE)*PRINCIPAL!$H$23*(1-(PRINCIPAL!$K$23/100)),IF(AND(PRINCIPAL!$H$23&lt;&gt;"",L15=PRINCIPAL!$L$23),VLOOKUP($BG$9,'Banco de Dados'!$B$4:$J$50,8,FALSE)*PRINCIPAL!$H$23*(1-(PRINCIPAL!$M$23/100)),IF(AND(PRINCIPAL!$H$23&lt;&gt;"",L15=PRINCIPAL!$N$23),VLOOKUP($BG$9,'Banco de Dados'!$B$4:$J$50,8,FALSE)*PRINCIPAL!$H$23*(1-(PRINCIPAL!$O$23/100)),IF(PRINCIPAL!$H$23&lt;&gt;"",VLOOKUP($BG$9,'Banco de Dados'!$B$4:$J$50,8,FALSE)*PRINCIPAL!$H$23,IF(OR(L15=PRINCIPAL!$I$23,L15=PRINCIPAL!$I$23+PRINCIPAL!$I$23,L15=PRINCIPAL!$I$23+PRINCIPAL!$I$23+PRINCIPAL!$I$23),0,IF(L15=PRINCIPAL!$J$23,VLOOKUP($BG$9,'Banco de Dados'!$B$4:$J$50,6,FALSE)*(1-(PRINCIPAL!$K$23/100)),IF(L15=PRINCIPAL!$L$23,VLOOKUP($BG$9,'Banco de Dados'!$B$4:$J$50,6,FALSE)*(1-(PRINCIPAL!$M$23/100)),IF(L15=PRINCIPAL!$N$23,VLOOKUP($BG$9,'Banco de Dados'!$B$4:$J$50,6,FALSE)*(1-(PRINCIPAL!$O$23/100)),VLOOKUP($BG$9,'Banco de Dados'!$B$4:$J$50,6,FALSE)))))))))),"")</f>
        <v/>
      </c>
      <c r="BG15" s="29" t="str">
        <f>IFERROR(BF15*(IFERROR(VLOOKUP($BG$9,'Banco de Dados'!$B$4:$J$50,4,FALSE),"ERRO")),"")</f>
        <v/>
      </c>
      <c r="BH15" s="29" t="str">
        <f t="shared" si="20"/>
        <v/>
      </c>
      <c r="BI15" s="103" t="str">
        <f>IFERROR(BH15*(C15*(PRINCIPAL!$G$23/100))*0.47*(44/12),"")</f>
        <v/>
      </c>
      <c r="BJ15" s="102" t="str">
        <f t="shared" si="21"/>
        <v/>
      </c>
    </row>
    <row r="16" spans="1:62" s="1" customFormat="1" ht="12.75" customHeight="1" x14ac:dyDescent="0.25">
      <c r="A16" s="31"/>
      <c r="B16" s="346">
        <v>2025</v>
      </c>
      <c r="C16" s="340">
        <v>4450</v>
      </c>
      <c r="E16" s="23">
        <v>5</v>
      </c>
      <c r="F16" s="24">
        <f>IFERROR(VLOOKUP($G$9,'Banco de Dados'!$B$4:$J$50,6,FALSE),"")</f>
        <v>3.6</v>
      </c>
      <c r="G16" s="25">
        <f>IFERROR(F16*(IFERROR(VLOOKUP($G$9,'Banco de Dados'!$B$4:$J$50,4,FALSE),"ERRO")),"")</f>
        <v>1.9152000000000002</v>
      </c>
      <c r="H16" s="25">
        <f t="shared" si="0"/>
        <v>5.5152000000000001</v>
      </c>
      <c r="I16" s="103">
        <f t="shared" si="2"/>
        <v>42295.149599999997</v>
      </c>
      <c r="J16" s="102">
        <f t="shared" si="3"/>
        <v>116430.46799999999</v>
      </c>
      <c r="L16" s="91">
        <v>5</v>
      </c>
      <c r="M16" s="24">
        <f>IFERROR(IF(AND(PRINCIPAL!$H$14&lt;&gt;"",OR(L16=PRINCIPAL!$I$14,L16=PRINCIPAL!$I$14+PRINCIPAL!$I$14,L16=PRINCIPAL!$I$14+PRINCIPAL!$I$14+PRINCIPAL!$I$14)),0,IF(AND(PRINCIPAL!$H$14&lt;&gt;"",L16=PRINCIPAL!$J$14),VLOOKUP($N$9,'Banco de Dados'!$B$4:$J$50,8,FALSE)*PRINCIPAL!$H$14*(1-(PRINCIPAL!$K$14/100)),IF(AND(PRINCIPAL!$H$14&lt;&gt;"",L16=PRINCIPAL!$L$14),VLOOKUP($N$9,'Banco de Dados'!$B$4:$J$50,8,FALSE)*PRINCIPAL!$H$14*(1-(PRINCIPAL!$M$14/100)),IF(AND(PRINCIPAL!$H$14&lt;&gt;"",L16=PRINCIPAL!$N$14),VLOOKUP($N$9,'Banco de Dados'!$B$4:$J$50,8,FALSE)*PRINCIPAL!$H$14*(1-(PRINCIPAL!$O$14/100)),IF(PRINCIPAL!$H$14&lt;&gt;"",VLOOKUP($N$9,'Banco de Dados'!$B$4:$J$50,8,FALSE)*PRINCIPAL!$H$14,IF(OR(L16=PRINCIPAL!$I$14,L16=PRINCIPAL!$I$14+PRINCIPAL!$I$14,L16=PRINCIPAL!$I$14+PRINCIPAL!$I$14+PRINCIPAL!$I$14),0,IF(L16=PRINCIPAL!$J$14,VLOOKUP($N$9,'Banco de Dados'!$B$4:$J$50,6,FALSE)*(1-(PRINCIPAL!$K$14/100)),IF(L16=PRINCIPAL!$L$14,VLOOKUP($N$9,'Banco de Dados'!$B$4:$J$50,6,FALSE)*(1-(PRINCIPAL!$M$14/100)),IF(L16=PRINCIPAL!$N$14,VLOOKUP($N$9,'Banco de Dados'!$B$4:$J$50,6,FALSE)*(1-(PRINCIPAL!$O$14/100)),VLOOKUP($N$9,'Banco de Dados'!$B$4:$J$50,6,FALSE)))))))))),"")</f>
        <v>6.69</v>
      </c>
      <c r="N16" s="25">
        <f>IFERROR(M16*(IFERROR(VLOOKUP($N$9,'Banco de Dados'!$B$4:$J$50,4,FALSE),"ERRO")),"")</f>
        <v>3.5590800000000002</v>
      </c>
      <c r="O16" s="25">
        <f t="shared" si="1"/>
        <v>10.249080000000001</v>
      </c>
      <c r="P16" s="103">
        <f>IFERROR(O16*(C16*(PRINCIPAL!$G$14/100))*0.47*(44/12),"")</f>
        <v>78598.486340000003</v>
      </c>
      <c r="Q16" s="107">
        <f t="shared" si="4"/>
        <v>216366.61969999998</v>
      </c>
      <c r="R16" s="29" t="str">
        <f>IFERROR(IF(AND(PRINCIPAL!$H$15&lt;&gt;"",OR(L16=PRINCIPAL!$I$15,L16=PRINCIPAL!$I$15+PRINCIPAL!$I$15,L16=PRINCIPAL!$I$15+PRINCIPAL!$I$15+PRINCIPAL!$I$15)),0,IF(AND(PRINCIPAL!$H$15&lt;&gt;"",L16=PRINCIPAL!$J$15),VLOOKUP($S$9,'Banco de Dados'!$B$4:$J$50,8,FALSE)*PRINCIPAL!$H$15*(1-(PRINCIPAL!$K$15/100)),IF(AND(PRINCIPAL!$H$15&lt;&gt;"",L16=PRINCIPAL!$L$15),VLOOKUP($S$9,'Banco de Dados'!$B$4:$J$50,8,FALSE)*PRINCIPAL!$H$15*(1-(PRINCIPAL!$M$15/100)),IF(AND(PRINCIPAL!$H$15&lt;&gt;"",L16=PRINCIPAL!$N$15),VLOOKUP($S$9,'Banco de Dados'!$B$4:$J$50,8,FALSE)*PRINCIPAL!$H$15*(1-(PRINCIPAL!$O$15/100)),IF(PRINCIPAL!$H$15&lt;&gt;"",VLOOKUP($S$9,'Banco de Dados'!$B$4:$J$50,8,FALSE)*PRINCIPAL!$H$15,IF(OR(L16=PRINCIPAL!$I$15,L16=PRINCIPAL!$I$15+PRINCIPAL!$I$15,L16=PRINCIPAL!$I$15+PRINCIPAL!$I$15+PRINCIPAL!$I$15),0,IF(L16=PRINCIPAL!$J$15,VLOOKUP($S$9,'Banco de Dados'!$B$4:$J$50,6,FALSE)*(1-(PRINCIPAL!$K$15/100)),IF(L16=PRINCIPAL!$L$15,VLOOKUP($S$9,'Banco de Dados'!$B$4:$J$50,6,FALSE)*(1-(PRINCIPAL!$M$15/100)),IF(L16=PRINCIPAL!$N$15,VLOOKUP($S$9,'Banco de Dados'!$B$4:$J$50,6,FALSE)*(1-(PRINCIPAL!$O$15/100)),VLOOKUP($S$9,'Banco de Dados'!$B$4:$J$50,6,FALSE)))))))))),"")</f>
        <v/>
      </c>
      <c r="S16" s="29" t="str">
        <f>IFERROR(R16*(IFERROR(VLOOKUP($S$9,'Banco de Dados'!$B$4:$J$50,4,FALSE),"ERRO")),"")</f>
        <v/>
      </c>
      <c r="T16" s="29" t="str">
        <f t="shared" si="5"/>
        <v/>
      </c>
      <c r="U16" s="103" t="str">
        <f>IFERROR(T16*(C16*(PRINCIPAL!$G$15/100))*0.47*(44/12),"")</f>
        <v/>
      </c>
      <c r="V16" s="103" t="str">
        <f t="shared" si="6"/>
        <v/>
      </c>
      <c r="W16" s="30" t="str">
        <f>IFERROR(IF(AND(PRINCIPAL!$H$16&lt;&gt;"",OR(L16=PRINCIPAL!$I$16,L16=PRINCIPAL!$I$16+PRINCIPAL!$I$16,L16=PRINCIPAL!$I$16+PRINCIPAL!$I$16+PRINCIPAL!$I$16)),0,IF(AND(PRINCIPAL!$H$16&lt;&gt;"",L16=PRINCIPAL!$J$16),VLOOKUP($X$9,'Banco de Dados'!$B$4:$J$50,8,FALSE)*PRINCIPAL!$H$16*(1-(PRINCIPAL!$K$16/100)),IF(AND(PRINCIPAL!$H$16&lt;&gt;"",L16=PRINCIPAL!$L$16),VLOOKUP($X$9,'Banco de Dados'!$B$4:$J$50,8,FALSE)*PRINCIPAL!$H$16*(1-(PRINCIPAL!$M$16/100)),IF(AND(PRINCIPAL!$H$16&lt;&gt;"",L16=PRINCIPAL!$N$16),VLOOKUP($X$9,'Banco de Dados'!$B$4:$J$50,8,FALSE)*PRINCIPAL!$H$16*(1-(PRINCIPAL!$O$16/100)),IF(PRINCIPAL!$H$16&lt;&gt;"",VLOOKUP($X$9,'Banco de Dados'!$B$4:$J$50,8,FALSE)*PRINCIPAL!$H$16,IF(OR(L16=PRINCIPAL!$I$16,L16=PRINCIPAL!$I$16+PRINCIPAL!$I$16,L16=PRINCIPAL!$I$16+PRINCIPAL!$I$16+PRINCIPAL!$I$16),0,IF(L16=PRINCIPAL!$J$16,VLOOKUP($X$9,'Banco de Dados'!$B$4:$J$50,6,FALSE)*(1-(PRINCIPAL!$K$16/100)),IF(L16=PRINCIPAL!$L$16,VLOOKUP($X$9,'Banco de Dados'!$B$4:$J$50,6,FALSE)*(1-(PRINCIPAL!$M$16/100)),IF(L16=PRINCIPAL!$N$16,VLOOKUP($X$9,'Banco de Dados'!$B$4:$J$50,6,FALSE)*(1-(PRINCIPAL!$O$16/100)),VLOOKUP($X$9,'Banco de Dados'!$B$4:$J$50,6,FALSE)))))))))),"")</f>
        <v/>
      </c>
      <c r="X16" s="29" t="str">
        <f>IFERROR(W16*(IFERROR(VLOOKUP($X$9,'Banco de Dados'!$B$4:$J$50,4,FALSE),"ERRO")),"")</f>
        <v/>
      </c>
      <c r="Y16" s="29" t="str">
        <f t="shared" si="7"/>
        <v/>
      </c>
      <c r="Z16" s="103" t="str">
        <f>IFERROR(Y16*(C16*(PRINCIPAL!$G$16/100))*0.47*(44/12),"")</f>
        <v/>
      </c>
      <c r="AA16" s="111" t="str">
        <f t="shared" si="8"/>
        <v/>
      </c>
      <c r="AB16" s="30" t="str">
        <f>IFERROR(IF(AND(PRINCIPAL!$H$17&lt;&gt;"",OR(L16=PRINCIPAL!$I$17,L16=PRINCIPAL!$I$17+PRINCIPAL!$I$17,L16=PRINCIPAL!$I$17+PRINCIPAL!$I$17+PRINCIPAL!$I$17)),0,IF(AND(PRINCIPAL!$H$17&lt;&gt;"",L16=PRINCIPAL!$J$17),VLOOKUP($AC$9,'Banco de Dados'!$B$4:$J$50,8,FALSE)*PRINCIPAL!$H$17*(1-(PRINCIPAL!$K$17/100)),IF(AND(PRINCIPAL!$H$17&lt;&gt;"",L16=PRINCIPAL!$L$17),VLOOKUP($AC$9,'Banco de Dados'!$B$4:$J$50,8,FALSE)*PRINCIPAL!$H$17*(1-(PRINCIPAL!$M$17/100)),IF(AND(PRINCIPAL!$H$17&lt;&gt;"",L16=PRINCIPAL!$N$17),VLOOKUP($AC$9,'Banco de Dados'!$B$4:$J$50,8,FALSE)*PRINCIPAL!$H$17*(1-(PRINCIPAL!$O$17/100)),IF(PRINCIPAL!$H$17&lt;&gt;"",VLOOKUP($AC$9,'Banco de Dados'!$B$4:$J$50,8,FALSE)*PRINCIPAL!$H$17,IF(OR(L16=PRINCIPAL!$I$17,L16=PRINCIPAL!$I$17+PRINCIPAL!$I$17,L16=PRINCIPAL!$I$17+PRINCIPAL!$I$17+PRINCIPAL!$I$17),0,IF(L16=PRINCIPAL!$J$17,VLOOKUP($AC$9,'Banco de Dados'!$B$4:$J$50,6,FALSE)*(1-(PRINCIPAL!$K$17/100)),IF(L16=PRINCIPAL!$L$17,VLOOKUP($AC$9,'Banco de Dados'!$B$4:$J$50,6,FALSE)*(1-(PRINCIPAL!$M$17/100)),IF(L16=PRINCIPAL!$N$17,VLOOKUP($AC$9,'Banco de Dados'!$B$4:$J$50,6,FALSE)*(1-(PRINCIPAL!$O$17/100)),VLOOKUP($AC$9,'Banco de Dados'!$B$4:$J$50,6,FALSE)))))))))),"")</f>
        <v/>
      </c>
      <c r="AC16" s="29" t="str">
        <f>IFERROR(AB16*(IFERROR(VLOOKUP($AC$9,'Banco de Dados'!$B$4:$J$50,4,FALSE),"ERRO")),"")</f>
        <v/>
      </c>
      <c r="AD16" s="29" t="str">
        <f t="shared" si="9"/>
        <v/>
      </c>
      <c r="AE16" s="103" t="str">
        <f>IFERROR(AD16*(C16*(PRINCIPAL!$G$17/100))*0.47*(44/12),"")</f>
        <v/>
      </c>
      <c r="AF16" s="111" t="str">
        <f t="shared" si="10"/>
        <v/>
      </c>
      <c r="AG16" s="30" t="str">
        <f>IFERROR(IF(AND(PRINCIPAL!$H$18&lt;&gt;"",OR(L16=PRINCIPAL!$I$18,L16=PRINCIPAL!$I$18+PRINCIPAL!$I$18,L16=PRINCIPAL!$I$18+PRINCIPAL!$I$18+PRINCIPAL!$I$18)),0,IF(AND(PRINCIPAL!$H$18&lt;&gt;"",L16=PRINCIPAL!$J$18),VLOOKUP($AH$9,'Banco de Dados'!$B$4:$J$50,8,FALSE)*PRINCIPAL!$H$18*(1-(PRINCIPAL!$K$18/100)),IF(AND(PRINCIPAL!$H$18&lt;&gt;"",L16=PRINCIPAL!$L$18),VLOOKUP($AH$9,'Banco de Dados'!$B$4:$J$50,8,FALSE)*PRINCIPAL!$H$18*(1-(PRINCIPAL!$M$18/100)),IF(AND(PRINCIPAL!$H$18&lt;&gt;"",L16=PRINCIPAL!$N$18),VLOOKUP($AH$9,'Banco de Dados'!$B$4:$J$50,8,FALSE)*PRINCIPAL!$H$18*(1-(PRINCIPAL!$O$18/100)),IF(PRINCIPAL!$H$18&lt;&gt;"",VLOOKUP($AH$9,'Banco de Dados'!$B$4:$J$50,8,FALSE)*PRINCIPAL!$H$18,IF(OR(L16=PRINCIPAL!$I$18,L16=PRINCIPAL!$I$18+PRINCIPAL!$I$18,L16=PRINCIPAL!$I$18+PRINCIPAL!$I$18+PRINCIPAL!$I$18),0,IF(L16=PRINCIPAL!$J$18,VLOOKUP($AH$9,'Banco de Dados'!$B$4:$J$50,6,FALSE)*(1-(PRINCIPAL!$K$18/100)),IF(L16=PRINCIPAL!$L$18,VLOOKUP($AH$9,'Banco de Dados'!$B$4:$J$50,6,FALSE)*(1-(PRINCIPAL!$M$18/100)),IF(L16=PRINCIPAL!$N$18,VLOOKUP($AH$9,'Banco de Dados'!$B$4:$J$50,6,FALSE)*(1-(PRINCIPAL!$O$18/100)),VLOOKUP($AH$9,'Banco de Dados'!$B$4:$J$50,6,FALSE)))))))))),"")</f>
        <v/>
      </c>
      <c r="AH16" s="29" t="str">
        <f>IFERROR(AG16*(IFERROR(VLOOKUP($AH$9,'Banco de Dados'!$B$4:$J$50,4,FALSE),"ERRO")),"")</f>
        <v/>
      </c>
      <c r="AI16" s="29" t="str">
        <f t="shared" si="11"/>
        <v/>
      </c>
      <c r="AJ16" s="103" t="str">
        <f>IFERROR(AI16*(C16*(PRINCIPAL!$G$18/100))*0.47*(44/12),"")</f>
        <v/>
      </c>
      <c r="AK16" s="111" t="str">
        <f t="shared" si="12"/>
        <v/>
      </c>
      <c r="AL16" s="30" t="str">
        <f>IFERROR(IF(AND(PRINCIPAL!$H$19&lt;&gt;"",OR(L16=PRINCIPAL!$I$19,L16=PRINCIPAL!$I$19+PRINCIPAL!$I$19,L16=PRINCIPAL!$I$19+PRINCIPAL!$I$19+PRINCIPAL!$I$19)),0,IF(AND(PRINCIPAL!$H$19&lt;&gt;"",L16=PRINCIPAL!$J$19),VLOOKUP($AM$9,'Banco de Dados'!$B$4:$J$50,8,FALSE)*PRINCIPAL!$H$19*(1-(PRINCIPAL!$K$19/100)),IF(AND(PRINCIPAL!$H$19&lt;&gt;"",L16=PRINCIPAL!$L$19),VLOOKUP($AM$9,'Banco de Dados'!$B$4:$J$50,8,FALSE)*PRINCIPAL!$H$19*(1-(PRINCIPAL!$M$19/100)),IF(AND(PRINCIPAL!$H$19&lt;&gt;"",L16=PRINCIPAL!$N$19),VLOOKUP($AM$9,'Banco de Dados'!$B$4:$J$50,8,FALSE)*PRINCIPAL!$H$19*(1-(PRINCIPAL!$O$19/100)),IF(PRINCIPAL!$H$19&lt;&gt;"",VLOOKUP($AM$9,'Banco de Dados'!$B$4:$J$50,8,FALSE)*PRINCIPAL!$H$19,IF(OR(L16=PRINCIPAL!$I$19,L16=PRINCIPAL!$I$19+PRINCIPAL!$I$19,L16=PRINCIPAL!$I$19+PRINCIPAL!$I$19+PRINCIPAL!$I$19),0,IF(L16=PRINCIPAL!$J$19,VLOOKUP($AM$9,'Banco de Dados'!$B$4:$J$50,6,FALSE)*(1-(PRINCIPAL!$K$19/100)),IF(L16=PRINCIPAL!$L$19,VLOOKUP($AM$9,'Banco de Dados'!$B$4:$J$50,6,FALSE)*(1-(PRINCIPAL!$M$19/100)),IF(L16=PRINCIPAL!$N$19,VLOOKUP($AM$9,'Banco de Dados'!$B$4:$J$50,6,FALSE)*(1-(PRINCIPAL!$O$19/100)),VLOOKUP($AM$9,'Banco de Dados'!$B$4:$J$50,6,FALSE)))))))))),"")</f>
        <v/>
      </c>
      <c r="AM16" s="29" t="str">
        <f>IFERROR(AL16*(IFERROR(VLOOKUP($AM$9,'Banco de Dados'!$B$4:$J$50,4,FALSE),"ERRO")),"")</f>
        <v/>
      </c>
      <c r="AN16" s="29" t="str">
        <f t="shared" si="13"/>
        <v/>
      </c>
      <c r="AO16" s="103" t="str">
        <f>IFERROR(AN16*(C16*(PRINCIPAL!$G$19/100))*0.47*(44/12),"")</f>
        <v/>
      </c>
      <c r="AP16" s="111" t="str">
        <f t="shared" si="14"/>
        <v/>
      </c>
      <c r="AQ16" s="30" t="str">
        <f>IFERROR(IF(AND(PRINCIPAL!$H$20&lt;&gt;"",OR(L16=PRINCIPAL!$I$20,L16=PRINCIPAL!$I$20+PRINCIPAL!$I$20,L16=PRINCIPAL!$I$20+PRINCIPAL!$I$20+PRINCIPAL!$I$20)),0,IF(AND(PRINCIPAL!$H$20&lt;&gt;"",L16=PRINCIPAL!$J$20),VLOOKUP($AR$9,'Banco de Dados'!$B$4:$J$50,8,FALSE)*PRINCIPAL!$H$20*(1-(PRINCIPAL!$K$20/100)),IF(AND(PRINCIPAL!$H$20&lt;&gt;"",L16=PRINCIPAL!$L$20),VLOOKUP($AR$9,'Banco de Dados'!$B$4:$J$50,8,FALSE)*PRINCIPAL!$H$20*(1-(PRINCIPAL!$M$20/100)),IF(AND(PRINCIPAL!$H$20&lt;&gt;"",L16=PRINCIPAL!$N$20),VLOOKUP($AR$9,'Banco de Dados'!$B$4:$J$50,8,FALSE)*PRINCIPAL!$H$20*(1-(PRINCIPAL!$O$20/100)),IF(PRINCIPAL!$H$20&lt;&gt;"",VLOOKUP($AR$9,'Banco de Dados'!$B$4:$J$50,8,FALSE)*PRINCIPAL!$H$20,IF(OR(L16=PRINCIPAL!$I$20,L16=PRINCIPAL!$I$20+PRINCIPAL!$I$20,L16=PRINCIPAL!$I$20+PRINCIPAL!$I$20+PRINCIPAL!$I$20),0,IF(L16=PRINCIPAL!$J$20,VLOOKUP($AR$9,'Banco de Dados'!$B$4:$J$50,6,FALSE)*(1-(PRINCIPAL!$K$20/100)),IF(L16=PRINCIPAL!$L$20,VLOOKUP($AR$9,'Banco de Dados'!$B$4:$J$50,6,FALSE)*(1-(PRINCIPAL!$M$20/100)),IF(L16=PRINCIPAL!$N$20,VLOOKUP($AR$9,'Banco de Dados'!$B$4:$J$50,6,FALSE)*(1-(PRINCIPAL!$O$20/100)),VLOOKUP($AR$9,'Banco de Dados'!$B$4:$J$50,6,FALSE)))))))))),"")</f>
        <v/>
      </c>
      <c r="AR16" s="29" t="str">
        <f>IFERROR(AQ16*(IFERROR(VLOOKUP($AR$9,'Banco de Dados'!$B$4:$J$50,4,FALSE),"ERRO")),"")</f>
        <v/>
      </c>
      <c r="AS16" s="29" t="str">
        <f t="shared" si="15"/>
        <v/>
      </c>
      <c r="AT16" s="103" t="str">
        <f>IFERROR(AS16*(C16*(PRINCIPAL!$G$20/100))*0.47*(44/12),"")</f>
        <v/>
      </c>
      <c r="AU16" s="111" t="str">
        <f t="shared" si="16"/>
        <v/>
      </c>
      <c r="AV16" s="30" t="str">
        <f>IFERROR(IF(AND(PRINCIPAL!$H$21&lt;&gt;"",OR(L16=PRINCIPAL!$I$21,L16=PRINCIPAL!$I$21+PRINCIPAL!$I$21,L16=PRINCIPAL!$I$21+PRINCIPAL!$I$21+PRINCIPAL!$I$21)),0,IF(AND(PRINCIPAL!$H$21&lt;&gt;"",L16=PRINCIPAL!$J$21),VLOOKUP($AW$9,'Banco de Dados'!$B$4:$J$50,8,FALSE)*PRINCIPAL!$H$21*(1-(PRINCIPAL!$K$21/100)),IF(AND(PRINCIPAL!$H$21&lt;&gt;"",L16=PRINCIPAL!$L$21),VLOOKUP($AW$9,'Banco de Dados'!$B$4:$J$50,8,FALSE)*PRINCIPAL!$H$21*(1-(PRINCIPAL!$M$21/100)),IF(AND(PRINCIPAL!$H$21&lt;&gt;"",L16=PRINCIPAL!$N$21),VLOOKUP($AW$9,'Banco de Dados'!$B$4:$J$50,8,FALSE)*PRINCIPAL!$H$21*(1-(PRINCIPAL!$O$21/100)),IF(PRINCIPAL!$H$21&lt;&gt;"",VLOOKUP($AW$9,'Banco de Dados'!$B$4:$J$50,8,FALSE)*PRINCIPAL!$H$21,IF(OR(L16=PRINCIPAL!$I$21,L16=PRINCIPAL!$I$21+PRINCIPAL!$I$21,L16=PRINCIPAL!$I$21+PRINCIPAL!$I$21+PRINCIPAL!$I$21),0,IF(L16=PRINCIPAL!$J$21,VLOOKUP($AW$9,'Banco de Dados'!$B$4:$J$50,6,FALSE)*(1-(PRINCIPAL!$K$21/100)),IF(L16=PRINCIPAL!$L$21,VLOOKUP($AW$9,'Banco de Dados'!$B$4:$J$50,6,FALSE)*(1-(PRINCIPAL!$M$21/100)),IF(L16=PRINCIPAL!$N$21,VLOOKUP($AW$9,'Banco de Dados'!$B$4:$J$50,6,FALSE)*(1-(PRINCIPAL!$O$21/100)),VLOOKUP($AW$9,'Banco de Dados'!$B$4:$J$50,6,FALSE)))))))))),"")</f>
        <v/>
      </c>
      <c r="AW16" s="29" t="str">
        <f>IFERROR(AV16*(IFERROR(VLOOKUP($AW$9,'Banco de Dados'!$B$4:$J$50,4,FALSE),"ERRO")),"")</f>
        <v/>
      </c>
      <c r="AX16" s="29" t="str">
        <f t="shared" si="17"/>
        <v/>
      </c>
      <c r="AY16" s="103" t="str">
        <f>IFERROR(AX16*(C16*(PRINCIPAL!$G$21/100))*0.47*(44/12),"")</f>
        <v/>
      </c>
      <c r="AZ16" s="111" t="str">
        <f t="shared" si="18"/>
        <v/>
      </c>
      <c r="BA16" s="30" t="str">
        <f>IFERROR(IF(AND(PRINCIPAL!$H$22&lt;&gt;"",OR(L16=PRINCIPAL!$I$22,L16=PRINCIPAL!$I$22+PRINCIPAL!$I$22,L16=PRINCIPAL!$I$22+PRINCIPAL!$I$22+PRINCIPAL!$I$22)),0,IF(AND(PRINCIPAL!$H$22&lt;&gt;"",L16=PRINCIPAL!$J$22),VLOOKUP($BB$9,'Banco de Dados'!$B$4:$J$50,8,FALSE)*PRINCIPAL!$H$22*(1-(PRINCIPAL!$K$22/100)),IF(AND(PRINCIPAL!$H$22&lt;&gt;"",L16=PRINCIPAL!$L$22),VLOOKUP($BB$9,'Banco de Dados'!$B$4:$J$50,8,FALSE)*PRINCIPAL!$H$22*(1-(PRINCIPAL!$M$22/100)),IF(AND(PRINCIPAL!$H$22&lt;&gt;"",L16=PRINCIPAL!$N$22),VLOOKUP($BB$9,'Banco de Dados'!$B$4:$J$50,8,FALSE)*PRINCIPAL!$H$22*(1-(PRINCIPAL!$O$22/100)),IF(PRINCIPAL!$H$22&lt;&gt;"",VLOOKUP($BB$9,'Banco de Dados'!$B$4:$J$50,8,FALSE)*PRINCIPAL!$H$22,IF(OR(L16=PRINCIPAL!$I$22,L16=PRINCIPAL!$I$22+PRINCIPAL!$I$22,L16=PRINCIPAL!$I$22+PRINCIPAL!$I$22+PRINCIPAL!$I$22),0,IF(L16=PRINCIPAL!$J$22,VLOOKUP($BB$9,'Banco de Dados'!$B$4:$J$50,6,FALSE)*(1-(PRINCIPAL!$K$22/100)),IF(L16=PRINCIPAL!$L$22,VLOOKUP($BB$9,'Banco de Dados'!$B$4:$J$50,6,FALSE)*(1-(PRINCIPAL!$M$22/100)),IF(L16=PRINCIPAL!$N$22,VLOOKUP($BB$9,'Banco de Dados'!$B$4:$J$50,6,FALSE)*(1-(PRINCIPAL!$O$22/100)),VLOOKUP($BB$9,'Banco de Dados'!$B$4:$J$50,6,FALSE)))))))))),"")</f>
        <v/>
      </c>
      <c r="BB16" s="29" t="str">
        <f>IFERROR(BA16*(IFERROR(VLOOKUP($BB$9,'Banco de Dados'!$B$4:$J$50,4,FALSE),"ERRO")),"")</f>
        <v/>
      </c>
      <c r="BC16" s="29" t="str">
        <f t="shared" si="22"/>
        <v/>
      </c>
      <c r="BD16" s="103" t="str">
        <f>IFERROR(BC16*(C16*(PRINCIPAL!$G$22/100))*0.47*(44/12),"")</f>
        <v/>
      </c>
      <c r="BE16" s="111" t="str">
        <f t="shared" si="19"/>
        <v/>
      </c>
      <c r="BF16" s="30" t="str">
        <f>IFERROR(IF(AND(PRINCIPAL!$H$23&lt;&gt;"",OR(L16=PRINCIPAL!$I$23,L16=PRINCIPAL!$I$23+PRINCIPAL!$I$23,L16=PRINCIPAL!$I$23+PRINCIPAL!$I$23+PRINCIPAL!$I$23)),0,IF(AND(PRINCIPAL!$H$23&lt;&gt;"",L16=PRINCIPAL!$J$23),VLOOKUP($BG$9,'Banco de Dados'!$B$4:$J$50,8,FALSE)*PRINCIPAL!$H$23*(1-(PRINCIPAL!$K$23/100)),IF(AND(PRINCIPAL!$H$23&lt;&gt;"",L16=PRINCIPAL!$L$23),VLOOKUP($BG$9,'Banco de Dados'!$B$4:$J$50,8,FALSE)*PRINCIPAL!$H$23*(1-(PRINCIPAL!$M$23/100)),IF(AND(PRINCIPAL!$H$23&lt;&gt;"",L16=PRINCIPAL!$N$23),VLOOKUP($BG$9,'Banco de Dados'!$B$4:$J$50,8,FALSE)*PRINCIPAL!$H$23*(1-(PRINCIPAL!$O$23/100)),IF(PRINCIPAL!$H$23&lt;&gt;"",VLOOKUP($BG$9,'Banco de Dados'!$B$4:$J$50,8,FALSE)*PRINCIPAL!$H$23,IF(OR(L16=PRINCIPAL!$I$23,L16=PRINCIPAL!$I$23+PRINCIPAL!$I$23,L16=PRINCIPAL!$I$23+PRINCIPAL!$I$23+PRINCIPAL!$I$23),0,IF(L16=PRINCIPAL!$J$23,VLOOKUP($BG$9,'Banco de Dados'!$B$4:$J$50,6,FALSE)*(1-(PRINCIPAL!$K$23/100)),IF(L16=PRINCIPAL!$L$23,VLOOKUP($BG$9,'Banco de Dados'!$B$4:$J$50,6,FALSE)*(1-(PRINCIPAL!$M$23/100)),IF(L16=PRINCIPAL!$N$23,VLOOKUP($BG$9,'Banco de Dados'!$B$4:$J$50,6,FALSE)*(1-(PRINCIPAL!$O$23/100)),VLOOKUP($BG$9,'Banco de Dados'!$B$4:$J$50,6,FALSE)))))))))),"")</f>
        <v/>
      </c>
      <c r="BG16" s="29" t="str">
        <f>IFERROR(BF16*(IFERROR(VLOOKUP($BG$9,'Banco de Dados'!$B$4:$J$50,4,FALSE),"ERRO")),"")</f>
        <v/>
      </c>
      <c r="BH16" s="29" t="str">
        <f t="shared" si="20"/>
        <v/>
      </c>
      <c r="BI16" s="103" t="str">
        <f>IFERROR(BH16*(C16*(PRINCIPAL!$G$23/100))*0.47*(44/12),"")</f>
        <v/>
      </c>
      <c r="BJ16" s="102" t="str">
        <f t="shared" si="21"/>
        <v/>
      </c>
    </row>
    <row r="17" spans="1:62" s="1" customFormat="1" ht="12.75" customHeight="1" x14ac:dyDescent="0.25">
      <c r="A17" s="31"/>
      <c r="B17" s="344">
        <v>2026</v>
      </c>
      <c r="C17" s="340">
        <v>5450</v>
      </c>
      <c r="E17" s="23">
        <v>6</v>
      </c>
      <c r="F17" s="24">
        <f>IFERROR(VLOOKUP($G$9,'Banco de Dados'!$B$4:$J$50,6,FALSE),"")</f>
        <v>3.6</v>
      </c>
      <c r="G17" s="25">
        <f>IFERROR(F17*(IFERROR(VLOOKUP($G$9,'Banco de Dados'!$B$4:$J$50,4,FALSE),"ERRO")),"")</f>
        <v>1.9152000000000002</v>
      </c>
      <c r="H17" s="25">
        <f t="shared" si="0"/>
        <v>5.5152000000000001</v>
      </c>
      <c r="I17" s="103">
        <f t="shared" si="2"/>
        <v>51799.677599999995</v>
      </c>
      <c r="J17" s="102">
        <f t="shared" si="3"/>
        <v>168230.14559999999</v>
      </c>
      <c r="L17" s="91">
        <v>6</v>
      </c>
      <c r="M17" s="24">
        <f>IFERROR(IF(AND(PRINCIPAL!$H$14&lt;&gt;"",OR(L17=PRINCIPAL!$I$14,L17=PRINCIPAL!$I$14+PRINCIPAL!$I$14,L17=PRINCIPAL!$I$14+PRINCIPAL!$I$14+PRINCIPAL!$I$14)),0,IF(AND(PRINCIPAL!$H$14&lt;&gt;"",L17=PRINCIPAL!$J$14),VLOOKUP($N$9,'Banco de Dados'!$B$4:$J$50,8,FALSE)*PRINCIPAL!$H$14*(1-(PRINCIPAL!$K$14/100)),IF(AND(PRINCIPAL!$H$14&lt;&gt;"",L17=PRINCIPAL!$L$14),VLOOKUP($N$9,'Banco de Dados'!$B$4:$J$50,8,FALSE)*PRINCIPAL!$H$14*(1-(PRINCIPAL!$M$14/100)),IF(AND(PRINCIPAL!$H$14&lt;&gt;"",L17=PRINCIPAL!$N$14),VLOOKUP($N$9,'Banco de Dados'!$B$4:$J$50,8,FALSE)*PRINCIPAL!$H$14*(1-(PRINCIPAL!$O$14/100)),IF(PRINCIPAL!$H$14&lt;&gt;"",VLOOKUP($N$9,'Banco de Dados'!$B$4:$J$50,8,FALSE)*PRINCIPAL!$H$14,IF(OR(L17=PRINCIPAL!$I$14,L17=PRINCIPAL!$I$14+PRINCIPAL!$I$14,L17=PRINCIPAL!$I$14+PRINCIPAL!$I$14+PRINCIPAL!$I$14),0,IF(L17=PRINCIPAL!$J$14,VLOOKUP($N$9,'Banco de Dados'!$B$4:$J$50,6,FALSE)*(1-(PRINCIPAL!$K$14/100)),IF(L17=PRINCIPAL!$L$14,VLOOKUP($N$9,'Banco de Dados'!$B$4:$J$50,6,FALSE)*(1-(PRINCIPAL!$M$14/100)),IF(L17=PRINCIPAL!$N$14,VLOOKUP($N$9,'Banco de Dados'!$B$4:$J$50,6,FALSE)*(1-(PRINCIPAL!$O$14/100)),VLOOKUP($N$9,'Banco de Dados'!$B$4:$J$50,6,FALSE)))))))))),"")</f>
        <v>6.69</v>
      </c>
      <c r="N17" s="25">
        <f>IFERROR(M17*(IFERROR(VLOOKUP($N$9,'Banco de Dados'!$B$4:$J$50,4,FALSE),"ERRO")),"")</f>
        <v>3.5590800000000002</v>
      </c>
      <c r="O17" s="25">
        <f t="shared" si="1"/>
        <v>10.249080000000001</v>
      </c>
      <c r="P17" s="103">
        <f>IFERROR(O17*(C17*(PRINCIPAL!$G$14/100))*0.47*(44/12),"")</f>
        <v>96261.067540000004</v>
      </c>
      <c r="Q17" s="107">
        <f t="shared" si="4"/>
        <v>312627.68724</v>
      </c>
      <c r="R17" s="29" t="str">
        <f>IFERROR(IF(AND(PRINCIPAL!$H$15&lt;&gt;"",OR(L17=PRINCIPAL!$I$15,L17=PRINCIPAL!$I$15+PRINCIPAL!$I$15,L17=PRINCIPAL!$I$15+PRINCIPAL!$I$15+PRINCIPAL!$I$15)),0,IF(AND(PRINCIPAL!$H$15&lt;&gt;"",L17=PRINCIPAL!$J$15),VLOOKUP($S$9,'Banco de Dados'!$B$4:$J$50,8,FALSE)*PRINCIPAL!$H$15*(1-(PRINCIPAL!$K$15/100)),IF(AND(PRINCIPAL!$H$15&lt;&gt;"",L17=PRINCIPAL!$L$15),VLOOKUP($S$9,'Banco de Dados'!$B$4:$J$50,8,FALSE)*PRINCIPAL!$H$15*(1-(PRINCIPAL!$M$15/100)),IF(AND(PRINCIPAL!$H$15&lt;&gt;"",L17=PRINCIPAL!$N$15),VLOOKUP($S$9,'Banco de Dados'!$B$4:$J$50,8,FALSE)*PRINCIPAL!$H$15*(1-(PRINCIPAL!$O$15/100)),IF(PRINCIPAL!$H$15&lt;&gt;"",VLOOKUP($S$9,'Banco de Dados'!$B$4:$J$50,8,FALSE)*PRINCIPAL!$H$15,IF(OR(L17=PRINCIPAL!$I$15,L17=PRINCIPAL!$I$15+PRINCIPAL!$I$15,L17=PRINCIPAL!$I$15+PRINCIPAL!$I$15+PRINCIPAL!$I$15),0,IF(L17=PRINCIPAL!$J$15,VLOOKUP($S$9,'Banco de Dados'!$B$4:$J$50,6,FALSE)*(1-(PRINCIPAL!$K$15/100)),IF(L17=PRINCIPAL!$L$15,VLOOKUP($S$9,'Banco de Dados'!$B$4:$J$50,6,FALSE)*(1-(PRINCIPAL!$M$15/100)),IF(L17=PRINCIPAL!$N$15,VLOOKUP($S$9,'Banco de Dados'!$B$4:$J$50,6,FALSE)*(1-(PRINCIPAL!$O$15/100)),VLOOKUP($S$9,'Banco de Dados'!$B$4:$J$50,6,FALSE)))))))))),"")</f>
        <v/>
      </c>
      <c r="S17" s="29" t="str">
        <f>IFERROR(R17*(IFERROR(VLOOKUP($S$9,'Banco de Dados'!$B$4:$J$50,4,FALSE),"ERRO")),"")</f>
        <v/>
      </c>
      <c r="T17" s="29" t="str">
        <f t="shared" si="5"/>
        <v/>
      </c>
      <c r="U17" s="103" t="str">
        <f>IFERROR(T17*(C17*(PRINCIPAL!$G$15/100))*0.47*(44/12),"")</f>
        <v/>
      </c>
      <c r="V17" s="103" t="str">
        <f t="shared" si="6"/>
        <v/>
      </c>
      <c r="W17" s="30" t="str">
        <f>IFERROR(IF(AND(PRINCIPAL!$H$16&lt;&gt;"",OR(L17=PRINCIPAL!$I$16,L17=PRINCIPAL!$I$16+PRINCIPAL!$I$16,L17=PRINCIPAL!$I$16+PRINCIPAL!$I$16+PRINCIPAL!$I$16)),0,IF(AND(PRINCIPAL!$H$16&lt;&gt;"",L17=PRINCIPAL!$J$16),VLOOKUP($X$9,'Banco de Dados'!$B$4:$J$50,8,FALSE)*PRINCIPAL!$H$16*(1-(PRINCIPAL!$K$16/100)),IF(AND(PRINCIPAL!$H$16&lt;&gt;"",L17=PRINCIPAL!$L$16),VLOOKUP($X$9,'Banco de Dados'!$B$4:$J$50,8,FALSE)*PRINCIPAL!$H$16*(1-(PRINCIPAL!$M$16/100)),IF(AND(PRINCIPAL!$H$16&lt;&gt;"",L17=PRINCIPAL!$N$16),VLOOKUP($X$9,'Banco de Dados'!$B$4:$J$50,8,FALSE)*PRINCIPAL!$H$16*(1-(PRINCIPAL!$O$16/100)),IF(PRINCIPAL!$H$16&lt;&gt;"",VLOOKUP($X$9,'Banco de Dados'!$B$4:$J$50,8,FALSE)*PRINCIPAL!$H$16,IF(OR(L17=PRINCIPAL!$I$16,L17=PRINCIPAL!$I$16+PRINCIPAL!$I$16,L17=PRINCIPAL!$I$16+PRINCIPAL!$I$16+PRINCIPAL!$I$16),0,IF(L17=PRINCIPAL!$J$16,VLOOKUP($X$9,'Banco de Dados'!$B$4:$J$50,6,FALSE)*(1-(PRINCIPAL!$K$16/100)),IF(L17=PRINCIPAL!$L$16,VLOOKUP($X$9,'Banco de Dados'!$B$4:$J$50,6,FALSE)*(1-(PRINCIPAL!$M$16/100)),IF(L17=PRINCIPAL!$N$16,VLOOKUP($X$9,'Banco de Dados'!$B$4:$J$50,6,FALSE)*(1-(PRINCIPAL!$O$16/100)),VLOOKUP($X$9,'Banco de Dados'!$B$4:$J$50,6,FALSE)))))))))),"")</f>
        <v/>
      </c>
      <c r="X17" s="29" t="str">
        <f>IFERROR(W17*(IFERROR(VLOOKUP($X$9,'Banco de Dados'!$B$4:$J$50,4,FALSE),"ERRO")),"")</f>
        <v/>
      </c>
      <c r="Y17" s="29" t="str">
        <f t="shared" si="7"/>
        <v/>
      </c>
      <c r="Z17" s="103" t="str">
        <f>IFERROR(Y17*(C17*(PRINCIPAL!$G$16/100))*0.47*(44/12),"")</f>
        <v/>
      </c>
      <c r="AA17" s="111" t="str">
        <f t="shared" si="8"/>
        <v/>
      </c>
      <c r="AB17" s="30" t="str">
        <f>IFERROR(IF(AND(PRINCIPAL!$H$17&lt;&gt;"",OR(L17=PRINCIPAL!$I$17,L17=PRINCIPAL!$I$17+PRINCIPAL!$I$17,L17=PRINCIPAL!$I$17+PRINCIPAL!$I$17+PRINCIPAL!$I$17)),0,IF(AND(PRINCIPAL!$H$17&lt;&gt;"",L17=PRINCIPAL!$J$17),VLOOKUP($AC$9,'Banco de Dados'!$B$4:$J$50,8,FALSE)*PRINCIPAL!$H$17*(1-(PRINCIPAL!$K$17/100)),IF(AND(PRINCIPAL!$H$17&lt;&gt;"",L17=PRINCIPAL!$L$17),VLOOKUP($AC$9,'Banco de Dados'!$B$4:$J$50,8,FALSE)*PRINCIPAL!$H$17*(1-(PRINCIPAL!$M$17/100)),IF(AND(PRINCIPAL!$H$17&lt;&gt;"",L17=PRINCIPAL!$N$17),VLOOKUP($AC$9,'Banco de Dados'!$B$4:$J$50,8,FALSE)*PRINCIPAL!$H$17*(1-(PRINCIPAL!$O$17/100)),IF(PRINCIPAL!$H$17&lt;&gt;"",VLOOKUP($AC$9,'Banco de Dados'!$B$4:$J$50,8,FALSE)*PRINCIPAL!$H$17,IF(OR(L17=PRINCIPAL!$I$17,L17=PRINCIPAL!$I$17+PRINCIPAL!$I$17,L17=PRINCIPAL!$I$17+PRINCIPAL!$I$17+PRINCIPAL!$I$17),0,IF(L17=PRINCIPAL!$J$17,VLOOKUP($AC$9,'Banco de Dados'!$B$4:$J$50,6,FALSE)*(1-(PRINCIPAL!$K$17/100)),IF(L17=PRINCIPAL!$L$17,VLOOKUP($AC$9,'Banco de Dados'!$B$4:$J$50,6,FALSE)*(1-(PRINCIPAL!$M$17/100)),IF(L17=PRINCIPAL!$N$17,VLOOKUP($AC$9,'Banco de Dados'!$B$4:$J$50,6,FALSE)*(1-(PRINCIPAL!$O$17/100)),VLOOKUP($AC$9,'Banco de Dados'!$B$4:$J$50,6,FALSE)))))))))),"")</f>
        <v/>
      </c>
      <c r="AC17" s="29" t="str">
        <f>IFERROR(AB17*(IFERROR(VLOOKUP($AC$9,'Banco de Dados'!$B$4:$J$50,4,FALSE),"ERRO")),"")</f>
        <v/>
      </c>
      <c r="AD17" s="29" t="str">
        <f t="shared" si="9"/>
        <v/>
      </c>
      <c r="AE17" s="103" t="str">
        <f>IFERROR(AD17*(C17*(PRINCIPAL!$G$17/100))*0.47*(44/12),"")</f>
        <v/>
      </c>
      <c r="AF17" s="111" t="str">
        <f t="shared" si="10"/>
        <v/>
      </c>
      <c r="AG17" s="30" t="str">
        <f>IFERROR(IF(AND(PRINCIPAL!$H$18&lt;&gt;"",OR(L17=PRINCIPAL!$I$18,L17=PRINCIPAL!$I$18+PRINCIPAL!$I$18,L17=PRINCIPAL!$I$18+PRINCIPAL!$I$18+PRINCIPAL!$I$18)),0,IF(AND(PRINCIPAL!$H$18&lt;&gt;"",L17=PRINCIPAL!$J$18),VLOOKUP($AH$9,'Banco de Dados'!$B$4:$J$50,8,FALSE)*PRINCIPAL!$H$18*(1-(PRINCIPAL!$K$18/100)),IF(AND(PRINCIPAL!$H$18&lt;&gt;"",L17=PRINCIPAL!$L$18),VLOOKUP($AH$9,'Banco de Dados'!$B$4:$J$50,8,FALSE)*PRINCIPAL!$H$18*(1-(PRINCIPAL!$M$18/100)),IF(AND(PRINCIPAL!$H$18&lt;&gt;"",L17=PRINCIPAL!$N$18),VLOOKUP($AH$9,'Banco de Dados'!$B$4:$J$50,8,FALSE)*PRINCIPAL!$H$18*(1-(PRINCIPAL!$O$18/100)),IF(PRINCIPAL!$H$18&lt;&gt;"",VLOOKUP($AH$9,'Banco de Dados'!$B$4:$J$50,8,FALSE)*PRINCIPAL!$H$18,IF(OR(L17=PRINCIPAL!$I$18,L17=PRINCIPAL!$I$18+PRINCIPAL!$I$18,L17=PRINCIPAL!$I$18+PRINCIPAL!$I$18+PRINCIPAL!$I$18),0,IF(L17=PRINCIPAL!$J$18,VLOOKUP($AH$9,'Banco de Dados'!$B$4:$J$50,6,FALSE)*(1-(PRINCIPAL!$K$18/100)),IF(L17=PRINCIPAL!$L$18,VLOOKUP($AH$9,'Banco de Dados'!$B$4:$J$50,6,FALSE)*(1-(PRINCIPAL!$M$18/100)),IF(L17=PRINCIPAL!$N$18,VLOOKUP($AH$9,'Banco de Dados'!$B$4:$J$50,6,FALSE)*(1-(PRINCIPAL!$O$18/100)),VLOOKUP($AH$9,'Banco de Dados'!$B$4:$J$50,6,FALSE)))))))))),"")</f>
        <v/>
      </c>
      <c r="AH17" s="29" t="str">
        <f>IFERROR(AG17*(IFERROR(VLOOKUP($AH$9,'Banco de Dados'!$B$4:$J$50,4,FALSE),"ERRO")),"")</f>
        <v/>
      </c>
      <c r="AI17" s="29" t="str">
        <f t="shared" si="11"/>
        <v/>
      </c>
      <c r="AJ17" s="103" t="str">
        <f>IFERROR(AI17*(C17*(PRINCIPAL!$G$18/100))*0.47*(44/12),"")</f>
        <v/>
      </c>
      <c r="AK17" s="111" t="str">
        <f t="shared" si="12"/>
        <v/>
      </c>
      <c r="AL17" s="30" t="str">
        <f>IFERROR(IF(AND(PRINCIPAL!$H$19&lt;&gt;"",OR(L17=PRINCIPAL!$I$19,L17=PRINCIPAL!$I$19+PRINCIPAL!$I$19,L17=PRINCIPAL!$I$19+PRINCIPAL!$I$19+PRINCIPAL!$I$19)),0,IF(AND(PRINCIPAL!$H$19&lt;&gt;"",L17=PRINCIPAL!$J$19),VLOOKUP($AM$9,'Banco de Dados'!$B$4:$J$50,8,FALSE)*PRINCIPAL!$H$19*(1-(PRINCIPAL!$K$19/100)),IF(AND(PRINCIPAL!$H$19&lt;&gt;"",L17=PRINCIPAL!$L$19),VLOOKUP($AM$9,'Banco de Dados'!$B$4:$J$50,8,FALSE)*PRINCIPAL!$H$19*(1-(PRINCIPAL!$M$19/100)),IF(AND(PRINCIPAL!$H$19&lt;&gt;"",L17=PRINCIPAL!$N$19),VLOOKUP($AM$9,'Banco de Dados'!$B$4:$J$50,8,FALSE)*PRINCIPAL!$H$19*(1-(PRINCIPAL!$O$19/100)),IF(PRINCIPAL!$H$19&lt;&gt;"",VLOOKUP($AM$9,'Banco de Dados'!$B$4:$J$50,8,FALSE)*PRINCIPAL!$H$19,IF(OR(L17=PRINCIPAL!$I$19,L17=PRINCIPAL!$I$19+PRINCIPAL!$I$19,L17=PRINCIPAL!$I$19+PRINCIPAL!$I$19+PRINCIPAL!$I$19),0,IF(L17=PRINCIPAL!$J$19,VLOOKUP($AM$9,'Banco de Dados'!$B$4:$J$50,6,FALSE)*(1-(PRINCIPAL!$K$19/100)),IF(L17=PRINCIPAL!$L$19,VLOOKUP($AM$9,'Banco de Dados'!$B$4:$J$50,6,FALSE)*(1-(PRINCIPAL!$M$19/100)),IF(L17=PRINCIPAL!$N$19,VLOOKUP($AM$9,'Banco de Dados'!$B$4:$J$50,6,FALSE)*(1-(PRINCIPAL!$O$19/100)),VLOOKUP($AM$9,'Banco de Dados'!$B$4:$J$50,6,FALSE)))))))))),"")</f>
        <v/>
      </c>
      <c r="AM17" s="29" t="str">
        <f>IFERROR(AL17*(IFERROR(VLOOKUP($AM$9,'Banco de Dados'!$B$4:$J$50,4,FALSE),"ERRO")),"")</f>
        <v/>
      </c>
      <c r="AN17" s="29" t="str">
        <f t="shared" si="13"/>
        <v/>
      </c>
      <c r="AO17" s="103" t="str">
        <f>IFERROR(AN17*(C17*(PRINCIPAL!$G$19/100))*0.47*(44/12),"")</f>
        <v/>
      </c>
      <c r="AP17" s="111" t="str">
        <f t="shared" si="14"/>
        <v/>
      </c>
      <c r="AQ17" s="30" t="str">
        <f>IFERROR(IF(AND(PRINCIPAL!$H$20&lt;&gt;"",OR(L17=PRINCIPAL!$I$20,L17=PRINCIPAL!$I$20+PRINCIPAL!$I$20,L17=PRINCIPAL!$I$20+PRINCIPAL!$I$20+PRINCIPAL!$I$20)),0,IF(AND(PRINCIPAL!$H$20&lt;&gt;"",L17=PRINCIPAL!$J$20),VLOOKUP($AR$9,'Banco de Dados'!$B$4:$J$50,8,FALSE)*PRINCIPAL!$H$20*(1-(PRINCIPAL!$K$20/100)),IF(AND(PRINCIPAL!$H$20&lt;&gt;"",L17=PRINCIPAL!$L$20),VLOOKUP($AR$9,'Banco de Dados'!$B$4:$J$50,8,FALSE)*PRINCIPAL!$H$20*(1-(PRINCIPAL!$M$20/100)),IF(AND(PRINCIPAL!$H$20&lt;&gt;"",L17=PRINCIPAL!$N$20),VLOOKUP($AR$9,'Banco de Dados'!$B$4:$J$50,8,FALSE)*PRINCIPAL!$H$20*(1-(PRINCIPAL!$O$20/100)),IF(PRINCIPAL!$H$20&lt;&gt;"",VLOOKUP($AR$9,'Banco de Dados'!$B$4:$J$50,8,FALSE)*PRINCIPAL!$H$20,IF(OR(L17=PRINCIPAL!$I$20,L17=PRINCIPAL!$I$20+PRINCIPAL!$I$20,L17=PRINCIPAL!$I$20+PRINCIPAL!$I$20+PRINCIPAL!$I$20),0,IF(L17=PRINCIPAL!$J$20,VLOOKUP($AR$9,'Banco de Dados'!$B$4:$J$50,6,FALSE)*(1-(PRINCIPAL!$K$20/100)),IF(L17=PRINCIPAL!$L$20,VLOOKUP($AR$9,'Banco de Dados'!$B$4:$J$50,6,FALSE)*(1-(PRINCIPAL!$M$20/100)),IF(L17=PRINCIPAL!$N$20,VLOOKUP($AR$9,'Banco de Dados'!$B$4:$J$50,6,FALSE)*(1-(PRINCIPAL!$O$20/100)),VLOOKUP($AR$9,'Banco de Dados'!$B$4:$J$50,6,FALSE)))))))))),"")</f>
        <v/>
      </c>
      <c r="AR17" s="29" t="str">
        <f>IFERROR(AQ17*(IFERROR(VLOOKUP($AR$9,'Banco de Dados'!$B$4:$J$50,4,FALSE),"ERRO")),"")</f>
        <v/>
      </c>
      <c r="AS17" s="29" t="str">
        <f t="shared" si="15"/>
        <v/>
      </c>
      <c r="AT17" s="103" t="str">
        <f>IFERROR(AS17*(C17*(PRINCIPAL!$G$20/100))*0.47*(44/12),"")</f>
        <v/>
      </c>
      <c r="AU17" s="111" t="str">
        <f t="shared" si="16"/>
        <v/>
      </c>
      <c r="AV17" s="30" t="str">
        <f>IFERROR(IF(AND(PRINCIPAL!$H$21&lt;&gt;"",OR(L17=PRINCIPAL!$I$21,L17=PRINCIPAL!$I$21+PRINCIPAL!$I$21,L17=PRINCIPAL!$I$21+PRINCIPAL!$I$21+PRINCIPAL!$I$21)),0,IF(AND(PRINCIPAL!$H$21&lt;&gt;"",L17=PRINCIPAL!$J$21),VLOOKUP($AW$9,'Banco de Dados'!$B$4:$J$50,8,FALSE)*PRINCIPAL!$H$21*(1-(PRINCIPAL!$K$21/100)),IF(AND(PRINCIPAL!$H$21&lt;&gt;"",L17=PRINCIPAL!$L$21),VLOOKUP($AW$9,'Banco de Dados'!$B$4:$J$50,8,FALSE)*PRINCIPAL!$H$21*(1-(PRINCIPAL!$M$21/100)),IF(AND(PRINCIPAL!$H$21&lt;&gt;"",L17=PRINCIPAL!$N$21),VLOOKUP($AW$9,'Banco de Dados'!$B$4:$J$50,8,FALSE)*PRINCIPAL!$H$21*(1-(PRINCIPAL!$O$21/100)),IF(PRINCIPAL!$H$21&lt;&gt;"",VLOOKUP($AW$9,'Banco de Dados'!$B$4:$J$50,8,FALSE)*PRINCIPAL!$H$21,IF(OR(L17=PRINCIPAL!$I$21,L17=PRINCIPAL!$I$21+PRINCIPAL!$I$21,L17=PRINCIPAL!$I$21+PRINCIPAL!$I$21+PRINCIPAL!$I$21),0,IF(L17=PRINCIPAL!$J$21,VLOOKUP($AW$9,'Banco de Dados'!$B$4:$J$50,6,FALSE)*(1-(PRINCIPAL!$K$21/100)),IF(L17=PRINCIPAL!$L$21,VLOOKUP($AW$9,'Banco de Dados'!$B$4:$J$50,6,FALSE)*(1-(PRINCIPAL!$M$21/100)),IF(L17=PRINCIPAL!$N$21,VLOOKUP($AW$9,'Banco de Dados'!$B$4:$J$50,6,FALSE)*(1-(PRINCIPAL!$O$21/100)),VLOOKUP($AW$9,'Banco de Dados'!$B$4:$J$50,6,FALSE)))))))))),"")</f>
        <v/>
      </c>
      <c r="AW17" s="29" t="str">
        <f>IFERROR(AV17*(IFERROR(VLOOKUP($AW$9,'Banco de Dados'!$B$4:$J$50,4,FALSE),"ERRO")),"")</f>
        <v/>
      </c>
      <c r="AX17" s="29" t="str">
        <f t="shared" si="17"/>
        <v/>
      </c>
      <c r="AY17" s="103" t="str">
        <f>IFERROR(AX17*(C17*(PRINCIPAL!$G$21/100))*0.47*(44/12),"")</f>
        <v/>
      </c>
      <c r="AZ17" s="111" t="str">
        <f t="shared" si="18"/>
        <v/>
      </c>
      <c r="BA17" s="30" t="str">
        <f>IFERROR(IF(AND(PRINCIPAL!$H$22&lt;&gt;"",OR(L17=PRINCIPAL!$I$22,L17=PRINCIPAL!$I$22+PRINCIPAL!$I$22,L17=PRINCIPAL!$I$22+PRINCIPAL!$I$22+PRINCIPAL!$I$22)),0,IF(AND(PRINCIPAL!$H$22&lt;&gt;"",L17=PRINCIPAL!$J$22),VLOOKUP($BB$9,'Banco de Dados'!$B$4:$J$50,8,FALSE)*PRINCIPAL!$H$22*(1-(PRINCIPAL!$K$22/100)),IF(AND(PRINCIPAL!$H$22&lt;&gt;"",L17=PRINCIPAL!$L$22),VLOOKUP($BB$9,'Banco de Dados'!$B$4:$J$50,8,FALSE)*PRINCIPAL!$H$22*(1-(PRINCIPAL!$M$22/100)),IF(AND(PRINCIPAL!$H$22&lt;&gt;"",L17=PRINCIPAL!$N$22),VLOOKUP($BB$9,'Banco de Dados'!$B$4:$J$50,8,FALSE)*PRINCIPAL!$H$22*(1-(PRINCIPAL!$O$22/100)),IF(PRINCIPAL!$H$22&lt;&gt;"",VLOOKUP($BB$9,'Banco de Dados'!$B$4:$J$50,8,FALSE)*PRINCIPAL!$H$22,IF(OR(L17=PRINCIPAL!$I$22,L17=PRINCIPAL!$I$22+PRINCIPAL!$I$22,L17=PRINCIPAL!$I$22+PRINCIPAL!$I$22+PRINCIPAL!$I$22),0,IF(L17=PRINCIPAL!$J$22,VLOOKUP($BB$9,'Banco de Dados'!$B$4:$J$50,6,FALSE)*(1-(PRINCIPAL!$K$22/100)),IF(L17=PRINCIPAL!$L$22,VLOOKUP($BB$9,'Banco de Dados'!$B$4:$J$50,6,FALSE)*(1-(PRINCIPAL!$M$22/100)),IF(L17=PRINCIPAL!$N$22,VLOOKUP($BB$9,'Banco de Dados'!$B$4:$J$50,6,FALSE)*(1-(PRINCIPAL!$O$22/100)),VLOOKUP($BB$9,'Banco de Dados'!$B$4:$J$50,6,FALSE)))))))))),"")</f>
        <v/>
      </c>
      <c r="BB17" s="29" t="str">
        <f>IFERROR(BA17*(IFERROR(VLOOKUP($BB$9,'Banco de Dados'!$B$4:$J$50,4,FALSE),"ERRO")),"")</f>
        <v/>
      </c>
      <c r="BC17" s="29" t="str">
        <f t="shared" si="22"/>
        <v/>
      </c>
      <c r="BD17" s="103" t="str">
        <f>IFERROR(BC17*(C17*(PRINCIPAL!$G$22/100))*0.47*(44/12),"")</f>
        <v/>
      </c>
      <c r="BE17" s="111" t="str">
        <f t="shared" si="19"/>
        <v/>
      </c>
      <c r="BF17" s="30" t="str">
        <f>IFERROR(IF(AND(PRINCIPAL!$H$23&lt;&gt;"",OR(L17=PRINCIPAL!$I$23,L17=PRINCIPAL!$I$23+PRINCIPAL!$I$23,L17=PRINCIPAL!$I$23+PRINCIPAL!$I$23+PRINCIPAL!$I$23)),0,IF(AND(PRINCIPAL!$H$23&lt;&gt;"",L17=PRINCIPAL!$J$23),VLOOKUP($BG$9,'Banco de Dados'!$B$4:$J$50,8,FALSE)*PRINCIPAL!$H$23*(1-(PRINCIPAL!$K$23/100)),IF(AND(PRINCIPAL!$H$23&lt;&gt;"",L17=PRINCIPAL!$L$23),VLOOKUP($BG$9,'Banco de Dados'!$B$4:$J$50,8,FALSE)*PRINCIPAL!$H$23*(1-(PRINCIPAL!$M$23/100)),IF(AND(PRINCIPAL!$H$23&lt;&gt;"",L17=PRINCIPAL!$N$23),VLOOKUP($BG$9,'Banco de Dados'!$B$4:$J$50,8,FALSE)*PRINCIPAL!$H$23*(1-(PRINCIPAL!$O$23/100)),IF(PRINCIPAL!$H$23&lt;&gt;"",VLOOKUP($BG$9,'Banco de Dados'!$B$4:$J$50,8,FALSE)*PRINCIPAL!$H$23,IF(OR(L17=PRINCIPAL!$I$23,L17=PRINCIPAL!$I$23+PRINCIPAL!$I$23,L17=PRINCIPAL!$I$23+PRINCIPAL!$I$23+PRINCIPAL!$I$23),0,IF(L17=PRINCIPAL!$J$23,VLOOKUP($BG$9,'Banco de Dados'!$B$4:$J$50,6,FALSE)*(1-(PRINCIPAL!$K$23/100)),IF(L17=PRINCIPAL!$L$23,VLOOKUP($BG$9,'Banco de Dados'!$B$4:$J$50,6,FALSE)*(1-(PRINCIPAL!$M$23/100)),IF(L17=PRINCIPAL!$N$23,VLOOKUP($BG$9,'Banco de Dados'!$B$4:$J$50,6,FALSE)*(1-(PRINCIPAL!$O$23/100)),VLOOKUP($BG$9,'Banco de Dados'!$B$4:$J$50,6,FALSE)))))))))),"")</f>
        <v/>
      </c>
      <c r="BG17" s="29" t="str">
        <f>IFERROR(BF17*(IFERROR(VLOOKUP($BG$9,'Banco de Dados'!$B$4:$J$50,4,FALSE),"ERRO")),"")</f>
        <v/>
      </c>
      <c r="BH17" s="29" t="str">
        <f t="shared" si="20"/>
        <v/>
      </c>
      <c r="BI17" s="103" t="str">
        <f>IFERROR(BH17*(C17*(PRINCIPAL!$G$23/100))*0.47*(44/12),"")</f>
        <v/>
      </c>
      <c r="BJ17" s="102" t="str">
        <f t="shared" si="21"/>
        <v/>
      </c>
    </row>
    <row r="18" spans="1:62" s="1" customFormat="1" ht="12.75" customHeight="1" x14ac:dyDescent="0.25">
      <c r="A18" s="31"/>
      <c r="B18" s="345">
        <v>2027</v>
      </c>
      <c r="C18" s="340">
        <v>6450</v>
      </c>
      <c r="E18" s="23">
        <v>7</v>
      </c>
      <c r="F18" s="24">
        <f>IFERROR(VLOOKUP($G$9,'Banco de Dados'!$B$4:$J$50,6,FALSE),"")</f>
        <v>3.6</v>
      </c>
      <c r="G18" s="25">
        <f>IFERROR(F18*(IFERROR(VLOOKUP($G$9,'Banco de Dados'!$B$4:$J$50,4,FALSE),"ERRO")),"")</f>
        <v>1.9152000000000002</v>
      </c>
      <c r="H18" s="25">
        <f t="shared" si="0"/>
        <v>5.5152000000000001</v>
      </c>
      <c r="I18" s="103">
        <f t="shared" si="2"/>
        <v>61304.205599999994</v>
      </c>
      <c r="J18" s="102">
        <f t="shared" si="3"/>
        <v>229534.35119999998</v>
      </c>
      <c r="L18" s="91">
        <v>7</v>
      </c>
      <c r="M18" s="24">
        <f>IFERROR(IF(AND(PRINCIPAL!$H$14&lt;&gt;"",OR(L18=PRINCIPAL!$I$14,L18=PRINCIPAL!$I$14+PRINCIPAL!$I$14,L18=PRINCIPAL!$I$14+PRINCIPAL!$I$14+PRINCIPAL!$I$14)),0,IF(AND(PRINCIPAL!$H$14&lt;&gt;"",L18=PRINCIPAL!$J$14),VLOOKUP($N$9,'Banco de Dados'!$B$4:$J$50,8,FALSE)*PRINCIPAL!$H$14*(1-(PRINCIPAL!$K$14/100)),IF(AND(PRINCIPAL!$H$14&lt;&gt;"",L18=PRINCIPAL!$L$14),VLOOKUP($N$9,'Banco de Dados'!$B$4:$J$50,8,FALSE)*PRINCIPAL!$H$14*(1-(PRINCIPAL!$M$14/100)),IF(AND(PRINCIPAL!$H$14&lt;&gt;"",L18=PRINCIPAL!$N$14),VLOOKUP($N$9,'Banco de Dados'!$B$4:$J$50,8,FALSE)*PRINCIPAL!$H$14*(1-(PRINCIPAL!$O$14/100)),IF(PRINCIPAL!$H$14&lt;&gt;"",VLOOKUP($N$9,'Banco de Dados'!$B$4:$J$50,8,FALSE)*PRINCIPAL!$H$14,IF(OR(L18=PRINCIPAL!$I$14,L18=PRINCIPAL!$I$14+PRINCIPAL!$I$14,L18=PRINCIPAL!$I$14+PRINCIPAL!$I$14+PRINCIPAL!$I$14),0,IF(L18=PRINCIPAL!$J$14,VLOOKUP($N$9,'Banco de Dados'!$B$4:$J$50,6,FALSE)*(1-(PRINCIPAL!$K$14/100)),IF(L18=PRINCIPAL!$L$14,VLOOKUP($N$9,'Banco de Dados'!$B$4:$J$50,6,FALSE)*(1-(PRINCIPAL!$M$14/100)),IF(L18=PRINCIPAL!$N$14,VLOOKUP($N$9,'Banco de Dados'!$B$4:$J$50,6,FALSE)*(1-(PRINCIPAL!$O$14/100)),VLOOKUP($N$9,'Banco de Dados'!$B$4:$J$50,6,FALSE)))))))))),"")</f>
        <v>6.69</v>
      </c>
      <c r="N18" s="25">
        <f>IFERROR(M18*(IFERROR(VLOOKUP($N$9,'Banco de Dados'!$B$4:$J$50,4,FALSE),"ERRO")),"")</f>
        <v>3.5590800000000002</v>
      </c>
      <c r="O18" s="25">
        <f t="shared" si="1"/>
        <v>10.249080000000001</v>
      </c>
      <c r="P18" s="103">
        <f>IFERROR(O18*(C18*(PRINCIPAL!$G$14/100))*0.47*(44/12),"")</f>
        <v>113923.64874</v>
      </c>
      <c r="Q18" s="107">
        <f t="shared" si="4"/>
        <v>426551.33597999997</v>
      </c>
      <c r="R18" s="29" t="str">
        <f>IFERROR(IF(AND(PRINCIPAL!$H$15&lt;&gt;"",OR(L18=PRINCIPAL!$I$15,L18=PRINCIPAL!$I$15+PRINCIPAL!$I$15,L18=PRINCIPAL!$I$15+PRINCIPAL!$I$15+PRINCIPAL!$I$15)),0,IF(AND(PRINCIPAL!$H$15&lt;&gt;"",L18=PRINCIPAL!$J$15),VLOOKUP($S$9,'Banco de Dados'!$B$4:$J$50,8,FALSE)*PRINCIPAL!$H$15*(1-(PRINCIPAL!$K$15/100)),IF(AND(PRINCIPAL!$H$15&lt;&gt;"",L18=PRINCIPAL!$L$15),VLOOKUP($S$9,'Banco de Dados'!$B$4:$J$50,8,FALSE)*PRINCIPAL!$H$15*(1-(PRINCIPAL!$M$15/100)),IF(AND(PRINCIPAL!$H$15&lt;&gt;"",L18=PRINCIPAL!$N$15),VLOOKUP($S$9,'Banco de Dados'!$B$4:$J$50,8,FALSE)*PRINCIPAL!$H$15*(1-(PRINCIPAL!$O$15/100)),IF(PRINCIPAL!$H$15&lt;&gt;"",VLOOKUP($S$9,'Banco de Dados'!$B$4:$J$50,8,FALSE)*PRINCIPAL!$H$15,IF(OR(L18=PRINCIPAL!$I$15,L18=PRINCIPAL!$I$15+PRINCIPAL!$I$15,L18=PRINCIPAL!$I$15+PRINCIPAL!$I$15+PRINCIPAL!$I$15),0,IF(L18=PRINCIPAL!$J$15,VLOOKUP($S$9,'Banco de Dados'!$B$4:$J$50,6,FALSE)*(1-(PRINCIPAL!$K$15/100)),IF(L18=PRINCIPAL!$L$15,VLOOKUP($S$9,'Banco de Dados'!$B$4:$J$50,6,FALSE)*(1-(PRINCIPAL!$M$15/100)),IF(L18=PRINCIPAL!$N$15,VLOOKUP($S$9,'Banco de Dados'!$B$4:$J$50,6,FALSE)*(1-(PRINCIPAL!$O$15/100)),VLOOKUP($S$9,'Banco de Dados'!$B$4:$J$50,6,FALSE)))))))))),"")</f>
        <v/>
      </c>
      <c r="S18" s="29" t="str">
        <f>IFERROR(R18*(IFERROR(VLOOKUP($S$9,'Banco de Dados'!$B$4:$J$50,4,FALSE),"ERRO")),"")</f>
        <v/>
      </c>
      <c r="T18" s="29" t="str">
        <f t="shared" si="5"/>
        <v/>
      </c>
      <c r="U18" s="103" t="str">
        <f>IFERROR(T18*(C18*(PRINCIPAL!$G$15/100))*0.47*(44/12),"")</f>
        <v/>
      </c>
      <c r="V18" s="103" t="str">
        <f t="shared" si="6"/>
        <v/>
      </c>
      <c r="W18" s="30" t="str">
        <f>IFERROR(IF(AND(PRINCIPAL!$H$16&lt;&gt;"",OR(L18=PRINCIPAL!$I$16,L18=PRINCIPAL!$I$16+PRINCIPAL!$I$16,L18=PRINCIPAL!$I$16+PRINCIPAL!$I$16+PRINCIPAL!$I$16)),0,IF(AND(PRINCIPAL!$H$16&lt;&gt;"",L18=PRINCIPAL!$J$16),VLOOKUP($X$9,'Banco de Dados'!$B$4:$J$50,8,FALSE)*PRINCIPAL!$H$16*(1-(PRINCIPAL!$K$16/100)),IF(AND(PRINCIPAL!$H$16&lt;&gt;"",L18=PRINCIPAL!$L$16),VLOOKUP($X$9,'Banco de Dados'!$B$4:$J$50,8,FALSE)*PRINCIPAL!$H$16*(1-(PRINCIPAL!$M$16/100)),IF(AND(PRINCIPAL!$H$16&lt;&gt;"",L18=PRINCIPAL!$N$16),VLOOKUP($X$9,'Banco de Dados'!$B$4:$J$50,8,FALSE)*PRINCIPAL!$H$16*(1-(PRINCIPAL!$O$16/100)),IF(PRINCIPAL!$H$16&lt;&gt;"",VLOOKUP($X$9,'Banco de Dados'!$B$4:$J$50,8,FALSE)*PRINCIPAL!$H$16,IF(OR(L18=PRINCIPAL!$I$16,L18=PRINCIPAL!$I$16+PRINCIPAL!$I$16,L18=PRINCIPAL!$I$16+PRINCIPAL!$I$16+PRINCIPAL!$I$16),0,IF(L18=PRINCIPAL!$J$16,VLOOKUP($X$9,'Banco de Dados'!$B$4:$J$50,6,FALSE)*(1-(PRINCIPAL!$K$16/100)),IF(L18=PRINCIPAL!$L$16,VLOOKUP($X$9,'Banco de Dados'!$B$4:$J$50,6,FALSE)*(1-(PRINCIPAL!$M$16/100)),IF(L18=PRINCIPAL!$N$16,VLOOKUP($X$9,'Banco de Dados'!$B$4:$J$50,6,FALSE)*(1-(PRINCIPAL!$O$16/100)),VLOOKUP($X$9,'Banco de Dados'!$B$4:$J$50,6,FALSE)))))))))),"")</f>
        <v/>
      </c>
      <c r="X18" s="29" t="str">
        <f>IFERROR(W18*(IFERROR(VLOOKUP($X$9,'Banco de Dados'!$B$4:$J$50,4,FALSE),"ERRO")),"")</f>
        <v/>
      </c>
      <c r="Y18" s="29" t="str">
        <f t="shared" si="7"/>
        <v/>
      </c>
      <c r="Z18" s="103" t="str">
        <f>IFERROR(Y18*(C18*(PRINCIPAL!$G$16/100))*0.47*(44/12),"")</f>
        <v/>
      </c>
      <c r="AA18" s="111" t="str">
        <f t="shared" si="8"/>
        <v/>
      </c>
      <c r="AB18" s="30" t="str">
        <f>IFERROR(IF(AND(PRINCIPAL!$H$17&lt;&gt;"",OR(L18=PRINCIPAL!$I$17,L18=PRINCIPAL!$I$17+PRINCIPAL!$I$17,L18=PRINCIPAL!$I$17+PRINCIPAL!$I$17+PRINCIPAL!$I$17)),0,IF(AND(PRINCIPAL!$H$17&lt;&gt;"",L18=PRINCIPAL!$J$17),VLOOKUP($AC$9,'Banco de Dados'!$B$4:$J$50,8,FALSE)*PRINCIPAL!$H$17*(1-(PRINCIPAL!$K$17/100)),IF(AND(PRINCIPAL!$H$17&lt;&gt;"",L18=PRINCIPAL!$L$17),VLOOKUP($AC$9,'Banco de Dados'!$B$4:$J$50,8,FALSE)*PRINCIPAL!$H$17*(1-(PRINCIPAL!$M$17/100)),IF(AND(PRINCIPAL!$H$17&lt;&gt;"",L18=PRINCIPAL!$N$17),VLOOKUP($AC$9,'Banco de Dados'!$B$4:$J$50,8,FALSE)*PRINCIPAL!$H$17*(1-(PRINCIPAL!$O$17/100)),IF(PRINCIPAL!$H$17&lt;&gt;"",VLOOKUP($AC$9,'Banco de Dados'!$B$4:$J$50,8,FALSE)*PRINCIPAL!$H$17,IF(OR(L18=PRINCIPAL!$I$17,L18=PRINCIPAL!$I$17+PRINCIPAL!$I$17,L18=PRINCIPAL!$I$17+PRINCIPAL!$I$17+PRINCIPAL!$I$17),0,IF(L18=PRINCIPAL!$J$17,VLOOKUP($AC$9,'Banco de Dados'!$B$4:$J$50,6,FALSE)*(1-(PRINCIPAL!$K$17/100)),IF(L18=PRINCIPAL!$L$17,VLOOKUP($AC$9,'Banco de Dados'!$B$4:$J$50,6,FALSE)*(1-(PRINCIPAL!$M$17/100)),IF(L18=PRINCIPAL!$N$17,VLOOKUP($AC$9,'Banco de Dados'!$B$4:$J$50,6,FALSE)*(1-(PRINCIPAL!$O$17/100)),VLOOKUP($AC$9,'Banco de Dados'!$B$4:$J$50,6,FALSE)))))))))),"")</f>
        <v/>
      </c>
      <c r="AC18" s="29" t="str">
        <f>IFERROR(AB18*(IFERROR(VLOOKUP($AC$9,'Banco de Dados'!$B$4:$J$50,4,FALSE),"ERRO")),"")</f>
        <v/>
      </c>
      <c r="AD18" s="29" t="str">
        <f t="shared" si="9"/>
        <v/>
      </c>
      <c r="AE18" s="103" t="str">
        <f>IFERROR(AD18*(C18*(PRINCIPAL!$G$17/100))*0.47*(44/12),"")</f>
        <v/>
      </c>
      <c r="AF18" s="111" t="str">
        <f t="shared" si="10"/>
        <v/>
      </c>
      <c r="AG18" s="30" t="str">
        <f>IFERROR(IF(AND(PRINCIPAL!$H$18&lt;&gt;"",OR(L18=PRINCIPAL!$I$18,L18=PRINCIPAL!$I$18+PRINCIPAL!$I$18,L18=PRINCIPAL!$I$18+PRINCIPAL!$I$18+PRINCIPAL!$I$18)),0,IF(AND(PRINCIPAL!$H$18&lt;&gt;"",L18=PRINCIPAL!$J$18),VLOOKUP($AH$9,'Banco de Dados'!$B$4:$J$50,8,FALSE)*PRINCIPAL!$H$18*(1-(PRINCIPAL!$K$18/100)),IF(AND(PRINCIPAL!$H$18&lt;&gt;"",L18=PRINCIPAL!$L$18),VLOOKUP($AH$9,'Banco de Dados'!$B$4:$J$50,8,FALSE)*PRINCIPAL!$H$18*(1-(PRINCIPAL!$M$18/100)),IF(AND(PRINCIPAL!$H$18&lt;&gt;"",L18=PRINCIPAL!$N$18),VLOOKUP($AH$9,'Banco de Dados'!$B$4:$J$50,8,FALSE)*PRINCIPAL!$H$18*(1-(PRINCIPAL!$O$18/100)),IF(PRINCIPAL!$H$18&lt;&gt;"",VLOOKUP($AH$9,'Banco de Dados'!$B$4:$J$50,8,FALSE)*PRINCIPAL!$H$18,IF(OR(L18=PRINCIPAL!$I$18,L18=PRINCIPAL!$I$18+PRINCIPAL!$I$18,L18=PRINCIPAL!$I$18+PRINCIPAL!$I$18+PRINCIPAL!$I$18),0,IF(L18=PRINCIPAL!$J$18,VLOOKUP($AH$9,'Banco de Dados'!$B$4:$J$50,6,FALSE)*(1-(PRINCIPAL!$K$18/100)),IF(L18=PRINCIPAL!$L$18,VLOOKUP($AH$9,'Banco de Dados'!$B$4:$J$50,6,FALSE)*(1-(PRINCIPAL!$M$18/100)),IF(L18=PRINCIPAL!$N$18,VLOOKUP($AH$9,'Banco de Dados'!$B$4:$J$50,6,FALSE)*(1-(PRINCIPAL!$O$18/100)),VLOOKUP($AH$9,'Banco de Dados'!$B$4:$J$50,6,FALSE)))))))))),"")</f>
        <v/>
      </c>
      <c r="AH18" s="29" t="str">
        <f>IFERROR(AG18*(IFERROR(VLOOKUP($AH$9,'Banco de Dados'!$B$4:$J$50,4,FALSE),"ERRO")),"")</f>
        <v/>
      </c>
      <c r="AI18" s="29" t="str">
        <f t="shared" si="11"/>
        <v/>
      </c>
      <c r="AJ18" s="103" t="str">
        <f>IFERROR(AI18*(C18*(PRINCIPAL!$G$18/100))*0.47*(44/12),"")</f>
        <v/>
      </c>
      <c r="AK18" s="111" t="str">
        <f t="shared" si="12"/>
        <v/>
      </c>
      <c r="AL18" s="30" t="str">
        <f>IFERROR(IF(AND(PRINCIPAL!$H$19&lt;&gt;"",OR(L18=PRINCIPAL!$I$19,L18=PRINCIPAL!$I$19+PRINCIPAL!$I$19,L18=PRINCIPAL!$I$19+PRINCIPAL!$I$19+PRINCIPAL!$I$19)),0,IF(AND(PRINCIPAL!$H$19&lt;&gt;"",L18=PRINCIPAL!$J$19),VLOOKUP($AM$9,'Banco de Dados'!$B$4:$J$50,8,FALSE)*PRINCIPAL!$H$19*(1-(PRINCIPAL!$K$19/100)),IF(AND(PRINCIPAL!$H$19&lt;&gt;"",L18=PRINCIPAL!$L$19),VLOOKUP($AM$9,'Banco de Dados'!$B$4:$J$50,8,FALSE)*PRINCIPAL!$H$19*(1-(PRINCIPAL!$M$19/100)),IF(AND(PRINCIPAL!$H$19&lt;&gt;"",L18=PRINCIPAL!$N$19),VLOOKUP($AM$9,'Banco de Dados'!$B$4:$J$50,8,FALSE)*PRINCIPAL!$H$19*(1-(PRINCIPAL!$O$19/100)),IF(PRINCIPAL!$H$19&lt;&gt;"",VLOOKUP($AM$9,'Banco de Dados'!$B$4:$J$50,8,FALSE)*PRINCIPAL!$H$19,IF(OR(L18=PRINCIPAL!$I$19,L18=PRINCIPAL!$I$19+PRINCIPAL!$I$19,L18=PRINCIPAL!$I$19+PRINCIPAL!$I$19+PRINCIPAL!$I$19),0,IF(L18=PRINCIPAL!$J$19,VLOOKUP($AM$9,'Banco de Dados'!$B$4:$J$50,6,FALSE)*(1-(PRINCIPAL!$K$19/100)),IF(L18=PRINCIPAL!$L$19,VLOOKUP($AM$9,'Banco de Dados'!$B$4:$J$50,6,FALSE)*(1-(PRINCIPAL!$M$19/100)),IF(L18=PRINCIPAL!$N$19,VLOOKUP($AM$9,'Banco de Dados'!$B$4:$J$50,6,FALSE)*(1-(PRINCIPAL!$O$19/100)),VLOOKUP($AM$9,'Banco de Dados'!$B$4:$J$50,6,FALSE)))))))))),"")</f>
        <v/>
      </c>
      <c r="AM18" s="29" t="str">
        <f>IFERROR(AL18*(IFERROR(VLOOKUP($AM$9,'Banco de Dados'!$B$4:$J$50,4,FALSE),"ERRO")),"")</f>
        <v/>
      </c>
      <c r="AN18" s="29" t="str">
        <f t="shared" si="13"/>
        <v/>
      </c>
      <c r="AO18" s="103" t="str">
        <f>IFERROR(AN18*(C18*(PRINCIPAL!$G$19/100))*0.47*(44/12),"")</f>
        <v/>
      </c>
      <c r="AP18" s="111" t="str">
        <f t="shared" si="14"/>
        <v/>
      </c>
      <c r="AQ18" s="30" t="str">
        <f>IFERROR(IF(AND(PRINCIPAL!$H$20&lt;&gt;"",OR(L18=PRINCIPAL!$I$20,L18=PRINCIPAL!$I$20+PRINCIPAL!$I$20,L18=PRINCIPAL!$I$20+PRINCIPAL!$I$20+PRINCIPAL!$I$20)),0,IF(AND(PRINCIPAL!$H$20&lt;&gt;"",L18=PRINCIPAL!$J$20),VLOOKUP($AR$9,'Banco de Dados'!$B$4:$J$50,8,FALSE)*PRINCIPAL!$H$20*(1-(PRINCIPAL!$K$20/100)),IF(AND(PRINCIPAL!$H$20&lt;&gt;"",L18=PRINCIPAL!$L$20),VLOOKUP($AR$9,'Banco de Dados'!$B$4:$J$50,8,FALSE)*PRINCIPAL!$H$20*(1-(PRINCIPAL!$M$20/100)),IF(AND(PRINCIPAL!$H$20&lt;&gt;"",L18=PRINCIPAL!$N$20),VLOOKUP($AR$9,'Banco de Dados'!$B$4:$J$50,8,FALSE)*PRINCIPAL!$H$20*(1-(PRINCIPAL!$O$20/100)),IF(PRINCIPAL!$H$20&lt;&gt;"",VLOOKUP($AR$9,'Banco de Dados'!$B$4:$J$50,8,FALSE)*PRINCIPAL!$H$20,IF(OR(L18=PRINCIPAL!$I$20,L18=PRINCIPAL!$I$20+PRINCIPAL!$I$20,L18=PRINCIPAL!$I$20+PRINCIPAL!$I$20+PRINCIPAL!$I$20),0,IF(L18=PRINCIPAL!$J$20,VLOOKUP($AR$9,'Banco de Dados'!$B$4:$J$50,6,FALSE)*(1-(PRINCIPAL!$K$20/100)),IF(L18=PRINCIPAL!$L$20,VLOOKUP($AR$9,'Banco de Dados'!$B$4:$J$50,6,FALSE)*(1-(PRINCIPAL!$M$20/100)),IF(L18=PRINCIPAL!$N$20,VLOOKUP($AR$9,'Banco de Dados'!$B$4:$J$50,6,FALSE)*(1-(PRINCIPAL!$O$20/100)),VLOOKUP($AR$9,'Banco de Dados'!$B$4:$J$50,6,FALSE)))))))))),"")</f>
        <v/>
      </c>
      <c r="AR18" s="29" t="str">
        <f>IFERROR(AQ18*(IFERROR(VLOOKUP($AR$9,'Banco de Dados'!$B$4:$J$50,4,FALSE),"ERRO")),"")</f>
        <v/>
      </c>
      <c r="AS18" s="29" t="str">
        <f t="shared" si="15"/>
        <v/>
      </c>
      <c r="AT18" s="103" t="str">
        <f>IFERROR(AS18*(C18*(PRINCIPAL!$G$20/100))*0.47*(44/12),"")</f>
        <v/>
      </c>
      <c r="AU18" s="111" t="str">
        <f t="shared" si="16"/>
        <v/>
      </c>
      <c r="AV18" s="30" t="str">
        <f>IFERROR(IF(AND(PRINCIPAL!$H$21&lt;&gt;"",OR(L18=PRINCIPAL!$I$21,L18=PRINCIPAL!$I$21+PRINCIPAL!$I$21,L18=PRINCIPAL!$I$21+PRINCIPAL!$I$21+PRINCIPAL!$I$21)),0,IF(AND(PRINCIPAL!$H$21&lt;&gt;"",L18=PRINCIPAL!$J$21),VLOOKUP($AW$9,'Banco de Dados'!$B$4:$J$50,8,FALSE)*PRINCIPAL!$H$21*(1-(PRINCIPAL!$K$21/100)),IF(AND(PRINCIPAL!$H$21&lt;&gt;"",L18=PRINCIPAL!$L$21),VLOOKUP($AW$9,'Banco de Dados'!$B$4:$J$50,8,FALSE)*PRINCIPAL!$H$21*(1-(PRINCIPAL!$M$21/100)),IF(AND(PRINCIPAL!$H$21&lt;&gt;"",L18=PRINCIPAL!$N$21),VLOOKUP($AW$9,'Banco de Dados'!$B$4:$J$50,8,FALSE)*PRINCIPAL!$H$21*(1-(PRINCIPAL!$O$21/100)),IF(PRINCIPAL!$H$21&lt;&gt;"",VLOOKUP($AW$9,'Banco de Dados'!$B$4:$J$50,8,FALSE)*PRINCIPAL!$H$21,IF(OR(L18=PRINCIPAL!$I$21,L18=PRINCIPAL!$I$21+PRINCIPAL!$I$21,L18=PRINCIPAL!$I$21+PRINCIPAL!$I$21+PRINCIPAL!$I$21),0,IF(L18=PRINCIPAL!$J$21,VLOOKUP($AW$9,'Banco de Dados'!$B$4:$J$50,6,FALSE)*(1-(PRINCIPAL!$K$21/100)),IF(L18=PRINCIPAL!$L$21,VLOOKUP($AW$9,'Banco de Dados'!$B$4:$J$50,6,FALSE)*(1-(PRINCIPAL!$M$21/100)),IF(L18=PRINCIPAL!$N$21,VLOOKUP($AW$9,'Banco de Dados'!$B$4:$J$50,6,FALSE)*(1-(PRINCIPAL!$O$21/100)),VLOOKUP($AW$9,'Banco de Dados'!$B$4:$J$50,6,FALSE)))))))))),"")</f>
        <v/>
      </c>
      <c r="AW18" s="29" t="str">
        <f>IFERROR(AV18*(IFERROR(VLOOKUP($AW$9,'Banco de Dados'!$B$4:$J$50,4,FALSE),"ERRO")),"")</f>
        <v/>
      </c>
      <c r="AX18" s="29" t="str">
        <f t="shared" si="17"/>
        <v/>
      </c>
      <c r="AY18" s="103" t="str">
        <f>IFERROR(AX18*(C18*(PRINCIPAL!$G$21/100))*0.47*(44/12),"")</f>
        <v/>
      </c>
      <c r="AZ18" s="111" t="str">
        <f t="shared" si="18"/>
        <v/>
      </c>
      <c r="BA18" s="30" t="str">
        <f>IFERROR(IF(AND(PRINCIPAL!$H$22&lt;&gt;"",OR(L18=PRINCIPAL!$I$22,L18=PRINCIPAL!$I$22+PRINCIPAL!$I$22,L18=PRINCIPAL!$I$22+PRINCIPAL!$I$22+PRINCIPAL!$I$22)),0,IF(AND(PRINCIPAL!$H$22&lt;&gt;"",L18=PRINCIPAL!$J$22),VLOOKUP($BB$9,'Banco de Dados'!$B$4:$J$50,8,FALSE)*PRINCIPAL!$H$22*(1-(PRINCIPAL!$K$22/100)),IF(AND(PRINCIPAL!$H$22&lt;&gt;"",L18=PRINCIPAL!$L$22),VLOOKUP($BB$9,'Banco de Dados'!$B$4:$J$50,8,FALSE)*PRINCIPAL!$H$22*(1-(PRINCIPAL!$M$22/100)),IF(AND(PRINCIPAL!$H$22&lt;&gt;"",L18=PRINCIPAL!$N$22),VLOOKUP($BB$9,'Banco de Dados'!$B$4:$J$50,8,FALSE)*PRINCIPAL!$H$22*(1-(PRINCIPAL!$O$22/100)),IF(PRINCIPAL!$H$22&lt;&gt;"",VLOOKUP($BB$9,'Banco de Dados'!$B$4:$J$50,8,FALSE)*PRINCIPAL!$H$22,IF(OR(L18=PRINCIPAL!$I$22,L18=PRINCIPAL!$I$22+PRINCIPAL!$I$22,L18=PRINCIPAL!$I$22+PRINCIPAL!$I$22+PRINCIPAL!$I$22),0,IF(L18=PRINCIPAL!$J$22,VLOOKUP($BB$9,'Banco de Dados'!$B$4:$J$50,6,FALSE)*(1-(PRINCIPAL!$K$22/100)),IF(L18=PRINCIPAL!$L$22,VLOOKUP($BB$9,'Banco de Dados'!$B$4:$J$50,6,FALSE)*(1-(PRINCIPAL!$M$22/100)),IF(L18=PRINCIPAL!$N$22,VLOOKUP($BB$9,'Banco de Dados'!$B$4:$J$50,6,FALSE)*(1-(PRINCIPAL!$O$22/100)),VLOOKUP($BB$9,'Banco de Dados'!$B$4:$J$50,6,FALSE)))))))))),"")</f>
        <v/>
      </c>
      <c r="BB18" s="29" t="str">
        <f>IFERROR(BA18*(IFERROR(VLOOKUP($BB$9,'Banco de Dados'!$B$4:$J$50,4,FALSE),"ERRO")),"")</f>
        <v/>
      </c>
      <c r="BC18" s="29" t="str">
        <f t="shared" si="22"/>
        <v/>
      </c>
      <c r="BD18" s="103" t="str">
        <f>IFERROR(BC18*(C18*(PRINCIPAL!$G$22/100))*0.47*(44/12),"")</f>
        <v/>
      </c>
      <c r="BE18" s="111" t="str">
        <f t="shared" si="19"/>
        <v/>
      </c>
      <c r="BF18" s="30" t="str">
        <f>IFERROR(IF(AND(PRINCIPAL!$H$23&lt;&gt;"",OR(L18=PRINCIPAL!$I$23,L18=PRINCIPAL!$I$23+PRINCIPAL!$I$23,L18=PRINCIPAL!$I$23+PRINCIPAL!$I$23+PRINCIPAL!$I$23)),0,IF(AND(PRINCIPAL!$H$23&lt;&gt;"",L18=PRINCIPAL!$J$23),VLOOKUP($BG$9,'Banco de Dados'!$B$4:$J$50,8,FALSE)*PRINCIPAL!$H$23*(1-(PRINCIPAL!$K$23/100)),IF(AND(PRINCIPAL!$H$23&lt;&gt;"",L18=PRINCIPAL!$L$23),VLOOKUP($BG$9,'Banco de Dados'!$B$4:$J$50,8,FALSE)*PRINCIPAL!$H$23*(1-(PRINCIPAL!$M$23/100)),IF(AND(PRINCIPAL!$H$23&lt;&gt;"",L18=PRINCIPAL!$N$23),VLOOKUP($BG$9,'Banco de Dados'!$B$4:$J$50,8,FALSE)*PRINCIPAL!$H$23*(1-(PRINCIPAL!$O$23/100)),IF(PRINCIPAL!$H$23&lt;&gt;"",VLOOKUP($BG$9,'Banco de Dados'!$B$4:$J$50,8,FALSE)*PRINCIPAL!$H$23,IF(OR(L18=PRINCIPAL!$I$23,L18=PRINCIPAL!$I$23+PRINCIPAL!$I$23,L18=PRINCIPAL!$I$23+PRINCIPAL!$I$23+PRINCIPAL!$I$23),0,IF(L18=PRINCIPAL!$J$23,VLOOKUP($BG$9,'Banco de Dados'!$B$4:$J$50,6,FALSE)*(1-(PRINCIPAL!$K$23/100)),IF(L18=PRINCIPAL!$L$23,VLOOKUP($BG$9,'Banco de Dados'!$B$4:$J$50,6,FALSE)*(1-(PRINCIPAL!$M$23/100)),IF(L18=PRINCIPAL!$N$23,VLOOKUP($BG$9,'Banco de Dados'!$B$4:$J$50,6,FALSE)*(1-(PRINCIPAL!$O$23/100)),VLOOKUP($BG$9,'Banco de Dados'!$B$4:$J$50,6,FALSE)))))))))),"")</f>
        <v/>
      </c>
      <c r="BG18" s="29" t="str">
        <f>IFERROR(BF18*(IFERROR(VLOOKUP($BG$9,'Banco de Dados'!$B$4:$J$50,4,FALSE),"ERRO")),"")</f>
        <v/>
      </c>
      <c r="BH18" s="29" t="str">
        <f t="shared" si="20"/>
        <v/>
      </c>
      <c r="BI18" s="103" t="str">
        <f>IFERROR(BH18*(C18*(PRINCIPAL!$G$23/100))*0.47*(44/12),"")</f>
        <v/>
      </c>
      <c r="BJ18" s="102" t="str">
        <f t="shared" si="21"/>
        <v/>
      </c>
    </row>
    <row r="19" spans="1:62" s="1" customFormat="1" ht="12.75" customHeight="1" x14ac:dyDescent="0.25">
      <c r="A19" s="31"/>
      <c r="B19" s="345">
        <v>2028</v>
      </c>
      <c r="C19" s="340">
        <v>6450</v>
      </c>
      <c r="E19" s="23">
        <v>8</v>
      </c>
      <c r="F19" s="24">
        <f>IFERROR(VLOOKUP($G$9,'Banco de Dados'!$B$4:$J$50,6,FALSE),"")</f>
        <v>3.6</v>
      </c>
      <c r="G19" s="25">
        <f>IFERROR(F19*(IFERROR(VLOOKUP($G$9,'Banco de Dados'!$B$4:$J$50,4,FALSE),"ERRO")),"")</f>
        <v>1.9152000000000002</v>
      </c>
      <c r="H19" s="25">
        <f t="shared" si="0"/>
        <v>5.5152000000000001</v>
      </c>
      <c r="I19" s="103">
        <f t="shared" si="2"/>
        <v>61304.205599999994</v>
      </c>
      <c r="J19" s="102">
        <f t="shared" si="3"/>
        <v>290838.55679999996</v>
      </c>
      <c r="L19" s="91">
        <v>8</v>
      </c>
      <c r="M19" s="24">
        <f>IFERROR(IF(AND(PRINCIPAL!$H$14&lt;&gt;"",OR(L19=PRINCIPAL!$I$14,L19=PRINCIPAL!$I$14+PRINCIPAL!$I$14,L19=PRINCIPAL!$I$14+PRINCIPAL!$I$14+PRINCIPAL!$I$14)),0,IF(AND(PRINCIPAL!$H$14&lt;&gt;"",L19=PRINCIPAL!$J$14),VLOOKUP($N$9,'Banco de Dados'!$B$4:$J$50,8,FALSE)*PRINCIPAL!$H$14*(1-(PRINCIPAL!$K$14/100)),IF(AND(PRINCIPAL!$H$14&lt;&gt;"",L19=PRINCIPAL!$L$14),VLOOKUP($N$9,'Banco de Dados'!$B$4:$J$50,8,FALSE)*PRINCIPAL!$H$14*(1-(PRINCIPAL!$M$14/100)),IF(AND(PRINCIPAL!$H$14&lt;&gt;"",L19=PRINCIPAL!$N$14),VLOOKUP($N$9,'Banco de Dados'!$B$4:$J$50,8,FALSE)*PRINCIPAL!$H$14*(1-(PRINCIPAL!$O$14/100)),IF(PRINCIPAL!$H$14&lt;&gt;"",VLOOKUP($N$9,'Banco de Dados'!$B$4:$J$50,8,FALSE)*PRINCIPAL!$H$14,IF(OR(L19=PRINCIPAL!$I$14,L19=PRINCIPAL!$I$14+PRINCIPAL!$I$14,L19=PRINCIPAL!$I$14+PRINCIPAL!$I$14+PRINCIPAL!$I$14),0,IF(L19=PRINCIPAL!$J$14,VLOOKUP($N$9,'Banco de Dados'!$B$4:$J$50,6,FALSE)*(1-(PRINCIPAL!$K$14/100)),IF(L19=PRINCIPAL!$L$14,VLOOKUP($N$9,'Banco de Dados'!$B$4:$J$50,6,FALSE)*(1-(PRINCIPAL!$M$14/100)),IF(L19=PRINCIPAL!$N$14,VLOOKUP($N$9,'Banco de Dados'!$B$4:$J$50,6,FALSE)*(1-(PRINCIPAL!$O$14/100)),VLOOKUP($N$9,'Banco de Dados'!$B$4:$J$50,6,FALSE)))))))))),"")</f>
        <v>6.69</v>
      </c>
      <c r="N19" s="25">
        <f>IFERROR(M19*(IFERROR(VLOOKUP($N$9,'Banco de Dados'!$B$4:$J$50,4,FALSE),"ERRO")),"")</f>
        <v>3.5590800000000002</v>
      </c>
      <c r="O19" s="25">
        <f t="shared" si="1"/>
        <v>10.249080000000001</v>
      </c>
      <c r="P19" s="103">
        <f>IFERROR(O19*(C19*(PRINCIPAL!$G$14/100))*0.47*(44/12),"")</f>
        <v>113923.64874</v>
      </c>
      <c r="Q19" s="107">
        <f t="shared" si="4"/>
        <v>540474.98471999995</v>
      </c>
      <c r="R19" s="29" t="str">
        <f>IFERROR(IF(AND(PRINCIPAL!$H$15&lt;&gt;"",OR(L19=PRINCIPAL!$I$15,L19=PRINCIPAL!$I$15+PRINCIPAL!$I$15,L19=PRINCIPAL!$I$15+PRINCIPAL!$I$15+PRINCIPAL!$I$15)),0,IF(AND(PRINCIPAL!$H$15&lt;&gt;"",L19=PRINCIPAL!$J$15),VLOOKUP($S$9,'Banco de Dados'!$B$4:$J$50,8,FALSE)*PRINCIPAL!$H$15*(1-(PRINCIPAL!$K$15/100)),IF(AND(PRINCIPAL!$H$15&lt;&gt;"",L19=PRINCIPAL!$L$15),VLOOKUP($S$9,'Banco de Dados'!$B$4:$J$50,8,FALSE)*PRINCIPAL!$H$15*(1-(PRINCIPAL!$M$15/100)),IF(AND(PRINCIPAL!$H$15&lt;&gt;"",L19=PRINCIPAL!$N$15),VLOOKUP($S$9,'Banco de Dados'!$B$4:$J$50,8,FALSE)*PRINCIPAL!$H$15*(1-(PRINCIPAL!$O$15/100)),IF(PRINCIPAL!$H$15&lt;&gt;"",VLOOKUP($S$9,'Banco de Dados'!$B$4:$J$50,8,FALSE)*PRINCIPAL!$H$15,IF(OR(L19=PRINCIPAL!$I$15,L19=PRINCIPAL!$I$15+PRINCIPAL!$I$15,L19=PRINCIPAL!$I$15+PRINCIPAL!$I$15+PRINCIPAL!$I$15),0,IF(L19=PRINCIPAL!$J$15,VLOOKUP($S$9,'Banco de Dados'!$B$4:$J$50,6,FALSE)*(1-(PRINCIPAL!$K$15/100)),IF(L19=PRINCIPAL!$L$15,VLOOKUP($S$9,'Banco de Dados'!$B$4:$J$50,6,FALSE)*(1-(PRINCIPAL!$M$15/100)),IF(L19=PRINCIPAL!$N$15,VLOOKUP($S$9,'Banco de Dados'!$B$4:$J$50,6,FALSE)*(1-(PRINCIPAL!$O$15/100)),VLOOKUP($S$9,'Banco de Dados'!$B$4:$J$50,6,FALSE)))))))))),"")</f>
        <v/>
      </c>
      <c r="S19" s="29" t="str">
        <f>IFERROR(R19*(IFERROR(VLOOKUP($S$9,'Banco de Dados'!$B$4:$J$50,4,FALSE),"ERRO")),"")</f>
        <v/>
      </c>
      <c r="T19" s="29" t="str">
        <f t="shared" si="5"/>
        <v/>
      </c>
      <c r="U19" s="103" t="str">
        <f>IFERROR(T19*(C19*(PRINCIPAL!$G$15/100))*0.47*(44/12),"")</f>
        <v/>
      </c>
      <c r="V19" s="103" t="str">
        <f t="shared" si="6"/>
        <v/>
      </c>
      <c r="W19" s="30" t="str">
        <f>IFERROR(IF(AND(PRINCIPAL!$H$16&lt;&gt;"",OR(L19=PRINCIPAL!$I$16,L19=PRINCIPAL!$I$16+PRINCIPAL!$I$16,L19=PRINCIPAL!$I$16+PRINCIPAL!$I$16+PRINCIPAL!$I$16)),0,IF(AND(PRINCIPAL!$H$16&lt;&gt;"",L19=PRINCIPAL!$J$16),VLOOKUP($X$9,'Banco de Dados'!$B$4:$J$50,8,FALSE)*PRINCIPAL!$H$16*(1-(PRINCIPAL!$K$16/100)),IF(AND(PRINCIPAL!$H$16&lt;&gt;"",L19=PRINCIPAL!$L$16),VLOOKUP($X$9,'Banco de Dados'!$B$4:$J$50,8,FALSE)*PRINCIPAL!$H$16*(1-(PRINCIPAL!$M$16/100)),IF(AND(PRINCIPAL!$H$16&lt;&gt;"",L19=PRINCIPAL!$N$16),VLOOKUP($X$9,'Banco de Dados'!$B$4:$J$50,8,FALSE)*PRINCIPAL!$H$16*(1-(PRINCIPAL!$O$16/100)),IF(PRINCIPAL!$H$16&lt;&gt;"",VLOOKUP($X$9,'Banco de Dados'!$B$4:$J$50,8,FALSE)*PRINCIPAL!$H$16,IF(OR(L19=PRINCIPAL!$I$16,L19=PRINCIPAL!$I$16+PRINCIPAL!$I$16,L19=PRINCIPAL!$I$16+PRINCIPAL!$I$16+PRINCIPAL!$I$16),0,IF(L19=PRINCIPAL!$J$16,VLOOKUP($X$9,'Banco de Dados'!$B$4:$J$50,6,FALSE)*(1-(PRINCIPAL!$K$16/100)),IF(L19=PRINCIPAL!$L$16,VLOOKUP($X$9,'Banco de Dados'!$B$4:$J$50,6,FALSE)*(1-(PRINCIPAL!$M$16/100)),IF(L19=PRINCIPAL!$N$16,VLOOKUP($X$9,'Banco de Dados'!$B$4:$J$50,6,FALSE)*(1-(PRINCIPAL!$O$16/100)),VLOOKUP($X$9,'Banco de Dados'!$B$4:$J$50,6,FALSE)))))))))),"")</f>
        <v/>
      </c>
      <c r="X19" s="29" t="str">
        <f>IFERROR(W19*(IFERROR(VLOOKUP($X$9,'Banco de Dados'!$B$4:$J$50,4,FALSE),"ERRO")),"")</f>
        <v/>
      </c>
      <c r="Y19" s="29" t="str">
        <f t="shared" si="7"/>
        <v/>
      </c>
      <c r="Z19" s="103" t="str">
        <f>IFERROR(Y19*(C19*(PRINCIPAL!$G$16/100))*0.47*(44/12),"")</f>
        <v/>
      </c>
      <c r="AA19" s="111" t="str">
        <f t="shared" si="8"/>
        <v/>
      </c>
      <c r="AB19" s="30" t="str">
        <f>IFERROR(IF(AND(PRINCIPAL!$H$17&lt;&gt;"",OR(L19=PRINCIPAL!$I$17,L19=PRINCIPAL!$I$17+PRINCIPAL!$I$17,L19=PRINCIPAL!$I$17+PRINCIPAL!$I$17+PRINCIPAL!$I$17)),0,IF(AND(PRINCIPAL!$H$17&lt;&gt;"",L19=PRINCIPAL!$J$17),VLOOKUP($AC$9,'Banco de Dados'!$B$4:$J$50,8,FALSE)*PRINCIPAL!$H$17*(1-(PRINCIPAL!$K$17/100)),IF(AND(PRINCIPAL!$H$17&lt;&gt;"",L19=PRINCIPAL!$L$17),VLOOKUP($AC$9,'Banco de Dados'!$B$4:$J$50,8,FALSE)*PRINCIPAL!$H$17*(1-(PRINCIPAL!$M$17/100)),IF(AND(PRINCIPAL!$H$17&lt;&gt;"",L19=PRINCIPAL!$N$17),VLOOKUP($AC$9,'Banco de Dados'!$B$4:$J$50,8,FALSE)*PRINCIPAL!$H$17*(1-(PRINCIPAL!$O$17/100)),IF(PRINCIPAL!$H$17&lt;&gt;"",VLOOKUP($AC$9,'Banco de Dados'!$B$4:$J$50,8,FALSE)*PRINCIPAL!$H$17,IF(OR(L19=PRINCIPAL!$I$17,L19=PRINCIPAL!$I$17+PRINCIPAL!$I$17,L19=PRINCIPAL!$I$17+PRINCIPAL!$I$17+PRINCIPAL!$I$17),0,IF(L19=PRINCIPAL!$J$17,VLOOKUP($AC$9,'Banco de Dados'!$B$4:$J$50,6,FALSE)*(1-(PRINCIPAL!$K$17/100)),IF(L19=PRINCIPAL!$L$17,VLOOKUP($AC$9,'Banco de Dados'!$B$4:$J$50,6,FALSE)*(1-(PRINCIPAL!$M$17/100)),IF(L19=PRINCIPAL!$N$17,VLOOKUP($AC$9,'Banco de Dados'!$B$4:$J$50,6,FALSE)*(1-(PRINCIPAL!$O$17/100)),VLOOKUP($AC$9,'Banco de Dados'!$B$4:$J$50,6,FALSE)))))))))),"")</f>
        <v/>
      </c>
      <c r="AC19" s="29" t="str">
        <f>IFERROR(AB19*(IFERROR(VLOOKUP($AC$9,'Banco de Dados'!$B$4:$J$50,4,FALSE),"ERRO")),"")</f>
        <v/>
      </c>
      <c r="AD19" s="29" t="str">
        <f t="shared" si="9"/>
        <v/>
      </c>
      <c r="AE19" s="103" t="str">
        <f>IFERROR(AD19*(C19*(PRINCIPAL!$G$17/100))*0.47*(44/12),"")</f>
        <v/>
      </c>
      <c r="AF19" s="111" t="str">
        <f t="shared" si="10"/>
        <v/>
      </c>
      <c r="AG19" s="30" t="str">
        <f>IFERROR(IF(AND(PRINCIPAL!$H$18&lt;&gt;"",OR(L19=PRINCIPAL!$I$18,L19=PRINCIPAL!$I$18+PRINCIPAL!$I$18,L19=PRINCIPAL!$I$18+PRINCIPAL!$I$18+PRINCIPAL!$I$18)),0,IF(AND(PRINCIPAL!$H$18&lt;&gt;"",L19=PRINCIPAL!$J$18),VLOOKUP($AH$9,'Banco de Dados'!$B$4:$J$50,8,FALSE)*PRINCIPAL!$H$18*(1-(PRINCIPAL!$K$18/100)),IF(AND(PRINCIPAL!$H$18&lt;&gt;"",L19=PRINCIPAL!$L$18),VLOOKUP($AH$9,'Banco de Dados'!$B$4:$J$50,8,FALSE)*PRINCIPAL!$H$18*(1-(PRINCIPAL!$M$18/100)),IF(AND(PRINCIPAL!$H$18&lt;&gt;"",L19=PRINCIPAL!$N$18),VLOOKUP($AH$9,'Banco de Dados'!$B$4:$J$50,8,FALSE)*PRINCIPAL!$H$18*(1-(PRINCIPAL!$O$18/100)),IF(PRINCIPAL!$H$18&lt;&gt;"",VLOOKUP($AH$9,'Banco de Dados'!$B$4:$J$50,8,FALSE)*PRINCIPAL!$H$18,IF(OR(L19=PRINCIPAL!$I$18,L19=PRINCIPAL!$I$18+PRINCIPAL!$I$18,L19=PRINCIPAL!$I$18+PRINCIPAL!$I$18+PRINCIPAL!$I$18),0,IF(L19=PRINCIPAL!$J$18,VLOOKUP($AH$9,'Banco de Dados'!$B$4:$J$50,6,FALSE)*(1-(PRINCIPAL!$K$18/100)),IF(L19=PRINCIPAL!$L$18,VLOOKUP($AH$9,'Banco de Dados'!$B$4:$J$50,6,FALSE)*(1-(PRINCIPAL!$M$18/100)),IF(L19=PRINCIPAL!$N$18,VLOOKUP($AH$9,'Banco de Dados'!$B$4:$J$50,6,FALSE)*(1-(PRINCIPAL!$O$18/100)),VLOOKUP($AH$9,'Banco de Dados'!$B$4:$J$50,6,FALSE)))))))))),"")</f>
        <v/>
      </c>
      <c r="AH19" s="29" t="str">
        <f>IFERROR(AG19*(IFERROR(VLOOKUP($AH$9,'Banco de Dados'!$B$4:$J$50,4,FALSE),"ERRO")),"")</f>
        <v/>
      </c>
      <c r="AI19" s="29" t="str">
        <f t="shared" si="11"/>
        <v/>
      </c>
      <c r="AJ19" s="103" t="str">
        <f>IFERROR(AI19*(C19*(PRINCIPAL!$G$18/100))*0.47*(44/12),"")</f>
        <v/>
      </c>
      <c r="AK19" s="111" t="str">
        <f t="shared" si="12"/>
        <v/>
      </c>
      <c r="AL19" s="30" t="str">
        <f>IFERROR(IF(AND(PRINCIPAL!$H$19&lt;&gt;"",OR(L19=PRINCIPAL!$I$19,L19=PRINCIPAL!$I$19+PRINCIPAL!$I$19,L19=PRINCIPAL!$I$19+PRINCIPAL!$I$19+PRINCIPAL!$I$19)),0,IF(AND(PRINCIPAL!$H$19&lt;&gt;"",L19=PRINCIPAL!$J$19),VLOOKUP($AM$9,'Banco de Dados'!$B$4:$J$50,8,FALSE)*PRINCIPAL!$H$19*(1-(PRINCIPAL!$K$19/100)),IF(AND(PRINCIPAL!$H$19&lt;&gt;"",L19=PRINCIPAL!$L$19),VLOOKUP($AM$9,'Banco de Dados'!$B$4:$J$50,8,FALSE)*PRINCIPAL!$H$19*(1-(PRINCIPAL!$M$19/100)),IF(AND(PRINCIPAL!$H$19&lt;&gt;"",L19=PRINCIPAL!$N$19),VLOOKUP($AM$9,'Banco de Dados'!$B$4:$J$50,8,FALSE)*PRINCIPAL!$H$19*(1-(PRINCIPAL!$O$19/100)),IF(PRINCIPAL!$H$19&lt;&gt;"",VLOOKUP($AM$9,'Banco de Dados'!$B$4:$J$50,8,FALSE)*PRINCIPAL!$H$19,IF(OR(L19=PRINCIPAL!$I$19,L19=PRINCIPAL!$I$19+PRINCIPAL!$I$19,L19=PRINCIPAL!$I$19+PRINCIPAL!$I$19+PRINCIPAL!$I$19),0,IF(L19=PRINCIPAL!$J$19,VLOOKUP($AM$9,'Banco de Dados'!$B$4:$J$50,6,FALSE)*(1-(PRINCIPAL!$K$19/100)),IF(L19=PRINCIPAL!$L$19,VLOOKUP($AM$9,'Banco de Dados'!$B$4:$J$50,6,FALSE)*(1-(PRINCIPAL!$M$19/100)),IF(L19=PRINCIPAL!$N$19,VLOOKUP($AM$9,'Banco de Dados'!$B$4:$J$50,6,FALSE)*(1-(PRINCIPAL!$O$19/100)),VLOOKUP($AM$9,'Banco de Dados'!$B$4:$J$50,6,FALSE)))))))))),"")</f>
        <v/>
      </c>
      <c r="AM19" s="29" t="str">
        <f>IFERROR(AL19*(IFERROR(VLOOKUP($AM$9,'Banco de Dados'!$B$4:$J$50,4,FALSE),"ERRO")),"")</f>
        <v/>
      </c>
      <c r="AN19" s="29" t="str">
        <f t="shared" si="13"/>
        <v/>
      </c>
      <c r="AO19" s="103" t="str">
        <f>IFERROR(AN19*(C19*(PRINCIPAL!$G$19/100))*0.47*(44/12),"")</f>
        <v/>
      </c>
      <c r="AP19" s="111" t="str">
        <f t="shared" si="14"/>
        <v/>
      </c>
      <c r="AQ19" s="30" t="str">
        <f>IFERROR(IF(AND(PRINCIPAL!$H$20&lt;&gt;"",OR(L19=PRINCIPAL!$I$20,L19=PRINCIPAL!$I$20+PRINCIPAL!$I$20,L19=PRINCIPAL!$I$20+PRINCIPAL!$I$20+PRINCIPAL!$I$20)),0,IF(AND(PRINCIPAL!$H$20&lt;&gt;"",L19=PRINCIPAL!$J$20),VLOOKUP($AR$9,'Banco de Dados'!$B$4:$J$50,8,FALSE)*PRINCIPAL!$H$20*(1-(PRINCIPAL!$K$20/100)),IF(AND(PRINCIPAL!$H$20&lt;&gt;"",L19=PRINCIPAL!$L$20),VLOOKUP($AR$9,'Banco de Dados'!$B$4:$J$50,8,FALSE)*PRINCIPAL!$H$20*(1-(PRINCIPAL!$M$20/100)),IF(AND(PRINCIPAL!$H$20&lt;&gt;"",L19=PRINCIPAL!$N$20),VLOOKUP($AR$9,'Banco de Dados'!$B$4:$J$50,8,FALSE)*PRINCIPAL!$H$20*(1-(PRINCIPAL!$O$20/100)),IF(PRINCIPAL!$H$20&lt;&gt;"",VLOOKUP($AR$9,'Banco de Dados'!$B$4:$J$50,8,FALSE)*PRINCIPAL!$H$20,IF(OR(L19=PRINCIPAL!$I$20,L19=PRINCIPAL!$I$20+PRINCIPAL!$I$20,L19=PRINCIPAL!$I$20+PRINCIPAL!$I$20+PRINCIPAL!$I$20),0,IF(L19=PRINCIPAL!$J$20,VLOOKUP($AR$9,'Banco de Dados'!$B$4:$J$50,6,FALSE)*(1-(PRINCIPAL!$K$20/100)),IF(L19=PRINCIPAL!$L$20,VLOOKUP($AR$9,'Banco de Dados'!$B$4:$J$50,6,FALSE)*(1-(PRINCIPAL!$M$20/100)),IF(L19=PRINCIPAL!$N$20,VLOOKUP($AR$9,'Banco de Dados'!$B$4:$J$50,6,FALSE)*(1-(PRINCIPAL!$O$20/100)),VLOOKUP($AR$9,'Banco de Dados'!$B$4:$J$50,6,FALSE)))))))))),"")</f>
        <v/>
      </c>
      <c r="AR19" s="29" t="str">
        <f>IFERROR(AQ19*(IFERROR(VLOOKUP($AR$9,'Banco de Dados'!$B$4:$J$50,4,FALSE),"ERRO")),"")</f>
        <v/>
      </c>
      <c r="AS19" s="29" t="str">
        <f t="shared" si="15"/>
        <v/>
      </c>
      <c r="AT19" s="103" t="str">
        <f>IFERROR(AS19*(C19*(PRINCIPAL!$G$20/100))*0.47*(44/12),"")</f>
        <v/>
      </c>
      <c r="AU19" s="111" t="str">
        <f t="shared" si="16"/>
        <v/>
      </c>
      <c r="AV19" s="30" t="str">
        <f>IFERROR(IF(AND(PRINCIPAL!$H$21&lt;&gt;"",OR(L19=PRINCIPAL!$I$21,L19=PRINCIPAL!$I$21+PRINCIPAL!$I$21,L19=PRINCIPAL!$I$21+PRINCIPAL!$I$21+PRINCIPAL!$I$21)),0,IF(AND(PRINCIPAL!$H$21&lt;&gt;"",L19=PRINCIPAL!$J$21),VLOOKUP($AW$9,'Banco de Dados'!$B$4:$J$50,8,FALSE)*PRINCIPAL!$H$21*(1-(PRINCIPAL!$K$21/100)),IF(AND(PRINCIPAL!$H$21&lt;&gt;"",L19=PRINCIPAL!$L$21),VLOOKUP($AW$9,'Banco de Dados'!$B$4:$J$50,8,FALSE)*PRINCIPAL!$H$21*(1-(PRINCIPAL!$M$21/100)),IF(AND(PRINCIPAL!$H$21&lt;&gt;"",L19=PRINCIPAL!$N$21),VLOOKUP($AW$9,'Banco de Dados'!$B$4:$J$50,8,FALSE)*PRINCIPAL!$H$21*(1-(PRINCIPAL!$O$21/100)),IF(PRINCIPAL!$H$21&lt;&gt;"",VLOOKUP($AW$9,'Banco de Dados'!$B$4:$J$50,8,FALSE)*PRINCIPAL!$H$21,IF(OR(L19=PRINCIPAL!$I$21,L19=PRINCIPAL!$I$21+PRINCIPAL!$I$21,L19=PRINCIPAL!$I$21+PRINCIPAL!$I$21+PRINCIPAL!$I$21),0,IF(L19=PRINCIPAL!$J$21,VLOOKUP($AW$9,'Banco de Dados'!$B$4:$J$50,6,FALSE)*(1-(PRINCIPAL!$K$21/100)),IF(L19=PRINCIPAL!$L$21,VLOOKUP($AW$9,'Banco de Dados'!$B$4:$J$50,6,FALSE)*(1-(PRINCIPAL!$M$21/100)),IF(L19=PRINCIPAL!$N$21,VLOOKUP($AW$9,'Banco de Dados'!$B$4:$J$50,6,FALSE)*(1-(PRINCIPAL!$O$21/100)),VLOOKUP($AW$9,'Banco de Dados'!$B$4:$J$50,6,FALSE)))))))))),"")</f>
        <v/>
      </c>
      <c r="AW19" s="29" t="str">
        <f>IFERROR(AV19*(IFERROR(VLOOKUP($AW$9,'Banco de Dados'!$B$4:$J$50,4,FALSE),"ERRO")),"")</f>
        <v/>
      </c>
      <c r="AX19" s="29" t="str">
        <f t="shared" si="17"/>
        <v/>
      </c>
      <c r="AY19" s="103" t="str">
        <f>IFERROR(AX19*(C19*(PRINCIPAL!$G$21/100))*0.47*(44/12),"")</f>
        <v/>
      </c>
      <c r="AZ19" s="111" t="str">
        <f t="shared" si="18"/>
        <v/>
      </c>
      <c r="BA19" s="30" t="str">
        <f>IFERROR(IF(AND(PRINCIPAL!$H$22&lt;&gt;"",OR(L19=PRINCIPAL!$I$22,L19=PRINCIPAL!$I$22+PRINCIPAL!$I$22,L19=PRINCIPAL!$I$22+PRINCIPAL!$I$22+PRINCIPAL!$I$22)),0,IF(AND(PRINCIPAL!$H$22&lt;&gt;"",L19=PRINCIPAL!$J$22),VLOOKUP($BB$9,'Banco de Dados'!$B$4:$J$50,8,FALSE)*PRINCIPAL!$H$22*(1-(PRINCIPAL!$K$22/100)),IF(AND(PRINCIPAL!$H$22&lt;&gt;"",L19=PRINCIPAL!$L$22),VLOOKUP($BB$9,'Banco de Dados'!$B$4:$J$50,8,FALSE)*PRINCIPAL!$H$22*(1-(PRINCIPAL!$M$22/100)),IF(AND(PRINCIPAL!$H$22&lt;&gt;"",L19=PRINCIPAL!$N$22),VLOOKUP($BB$9,'Banco de Dados'!$B$4:$J$50,8,FALSE)*PRINCIPAL!$H$22*(1-(PRINCIPAL!$O$22/100)),IF(PRINCIPAL!$H$22&lt;&gt;"",VLOOKUP($BB$9,'Banco de Dados'!$B$4:$J$50,8,FALSE)*PRINCIPAL!$H$22,IF(OR(L19=PRINCIPAL!$I$22,L19=PRINCIPAL!$I$22+PRINCIPAL!$I$22,L19=PRINCIPAL!$I$22+PRINCIPAL!$I$22+PRINCIPAL!$I$22),0,IF(L19=PRINCIPAL!$J$22,VLOOKUP($BB$9,'Banco de Dados'!$B$4:$J$50,6,FALSE)*(1-(PRINCIPAL!$K$22/100)),IF(L19=PRINCIPAL!$L$22,VLOOKUP($BB$9,'Banco de Dados'!$B$4:$J$50,6,FALSE)*(1-(PRINCIPAL!$M$22/100)),IF(L19=PRINCIPAL!$N$22,VLOOKUP($BB$9,'Banco de Dados'!$B$4:$J$50,6,FALSE)*(1-(PRINCIPAL!$O$22/100)),VLOOKUP($BB$9,'Banco de Dados'!$B$4:$J$50,6,FALSE)))))))))),"")</f>
        <v/>
      </c>
      <c r="BB19" s="29" t="str">
        <f>IFERROR(BA19*(IFERROR(VLOOKUP($BB$9,'Banco de Dados'!$B$4:$J$50,4,FALSE),"ERRO")),"")</f>
        <v/>
      </c>
      <c r="BC19" s="29" t="str">
        <f t="shared" si="22"/>
        <v/>
      </c>
      <c r="BD19" s="103" t="str">
        <f>IFERROR(BC19*(C19*(PRINCIPAL!$G$22/100))*0.47*(44/12),"")</f>
        <v/>
      </c>
      <c r="BE19" s="111" t="str">
        <f t="shared" si="19"/>
        <v/>
      </c>
      <c r="BF19" s="30" t="str">
        <f>IFERROR(IF(AND(PRINCIPAL!$H$23&lt;&gt;"",OR(L19=PRINCIPAL!$I$23,L19=PRINCIPAL!$I$23+PRINCIPAL!$I$23,L19=PRINCIPAL!$I$23+PRINCIPAL!$I$23+PRINCIPAL!$I$23)),0,IF(AND(PRINCIPAL!$H$23&lt;&gt;"",L19=PRINCIPAL!$J$23),VLOOKUP($BG$9,'Banco de Dados'!$B$4:$J$50,8,FALSE)*PRINCIPAL!$H$23*(1-(PRINCIPAL!$K$23/100)),IF(AND(PRINCIPAL!$H$23&lt;&gt;"",L19=PRINCIPAL!$L$23),VLOOKUP($BG$9,'Banco de Dados'!$B$4:$J$50,8,FALSE)*PRINCIPAL!$H$23*(1-(PRINCIPAL!$M$23/100)),IF(AND(PRINCIPAL!$H$23&lt;&gt;"",L19=PRINCIPAL!$N$23),VLOOKUP($BG$9,'Banco de Dados'!$B$4:$J$50,8,FALSE)*PRINCIPAL!$H$23*(1-(PRINCIPAL!$O$23/100)),IF(PRINCIPAL!$H$23&lt;&gt;"",VLOOKUP($BG$9,'Banco de Dados'!$B$4:$J$50,8,FALSE)*PRINCIPAL!$H$23,IF(OR(L19=PRINCIPAL!$I$23,L19=PRINCIPAL!$I$23+PRINCIPAL!$I$23,L19=PRINCIPAL!$I$23+PRINCIPAL!$I$23+PRINCIPAL!$I$23),0,IF(L19=PRINCIPAL!$J$23,VLOOKUP($BG$9,'Banco de Dados'!$B$4:$J$50,6,FALSE)*(1-(PRINCIPAL!$K$23/100)),IF(L19=PRINCIPAL!$L$23,VLOOKUP($BG$9,'Banco de Dados'!$B$4:$J$50,6,FALSE)*(1-(PRINCIPAL!$M$23/100)),IF(L19=PRINCIPAL!$N$23,VLOOKUP($BG$9,'Banco de Dados'!$B$4:$J$50,6,FALSE)*(1-(PRINCIPAL!$O$23/100)),VLOOKUP($BG$9,'Banco de Dados'!$B$4:$J$50,6,FALSE)))))))))),"")</f>
        <v/>
      </c>
      <c r="BG19" s="29" t="str">
        <f>IFERROR(BF19*(IFERROR(VLOOKUP($BG$9,'Banco de Dados'!$B$4:$J$50,4,FALSE),"ERRO")),"")</f>
        <v/>
      </c>
      <c r="BH19" s="29" t="str">
        <f t="shared" si="20"/>
        <v/>
      </c>
      <c r="BI19" s="103" t="str">
        <f>IFERROR(BH19*(C19*(PRINCIPAL!$G$23/100))*0.47*(44/12),"")</f>
        <v/>
      </c>
      <c r="BJ19" s="102" t="str">
        <f t="shared" si="21"/>
        <v/>
      </c>
    </row>
    <row r="20" spans="1:62" s="1" customFormat="1" ht="12.75" customHeight="1" x14ac:dyDescent="0.25">
      <c r="A20" s="31"/>
      <c r="B20" s="346">
        <v>2029</v>
      </c>
      <c r="C20" s="340">
        <v>6450</v>
      </c>
      <c r="E20" s="23">
        <v>9</v>
      </c>
      <c r="F20" s="24">
        <f>IFERROR(VLOOKUP($G$9,'Banco de Dados'!$B$4:$J$50,6,FALSE),"")</f>
        <v>3.6</v>
      </c>
      <c r="G20" s="25">
        <f>IFERROR(F20*(IFERROR(VLOOKUP($G$9,'Banco de Dados'!$B$4:$J$50,4,FALSE),"ERRO")),"")</f>
        <v>1.9152000000000002</v>
      </c>
      <c r="H20" s="25">
        <f t="shared" si="0"/>
        <v>5.5152000000000001</v>
      </c>
      <c r="I20" s="103">
        <f t="shared" si="2"/>
        <v>61304.205599999994</v>
      </c>
      <c r="J20" s="102">
        <f t="shared" si="3"/>
        <v>352142.76239999995</v>
      </c>
      <c r="L20" s="91">
        <v>9</v>
      </c>
      <c r="M20" s="24">
        <f>IFERROR(IF(AND(PRINCIPAL!$H$14&lt;&gt;"",OR(L20=PRINCIPAL!$I$14,L20=PRINCIPAL!$I$14+PRINCIPAL!$I$14,L20=PRINCIPAL!$I$14+PRINCIPAL!$I$14+PRINCIPAL!$I$14)),0,IF(AND(PRINCIPAL!$H$14&lt;&gt;"",L20=PRINCIPAL!$J$14),VLOOKUP($N$9,'Banco de Dados'!$B$4:$J$50,8,FALSE)*PRINCIPAL!$H$14*(1-(PRINCIPAL!$K$14/100)),IF(AND(PRINCIPAL!$H$14&lt;&gt;"",L20=PRINCIPAL!$L$14),VLOOKUP($N$9,'Banco de Dados'!$B$4:$J$50,8,FALSE)*PRINCIPAL!$H$14*(1-(PRINCIPAL!$M$14/100)),IF(AND(PRINCIPAL!$H$14&lt;&gt;"",L20=PRINCIPAL!$N$14),VLOOKUP($N$9,'Banco de Dados'!$B$4:$J$50,8,FALSE)*PRINCIPAL!$H$14*(1-(PRINCIPAL!$O$14/100)),IF(PRINCIPAL!$H$14&lt;&gt;"",VLOOKUP($N$9,'Banco de Dados'!$B$4:$J$50,8,FALSE)*PRINCIPAL!$H$14,IF(OR(L20=PRINCIPAL!$I$14,L20=PRINCIPAL!$I$14+PRINCIPAL!$I$14,L20=PRINCIPAL!$I$14+PRINCIPAL!$I$14+PRINCIPAL!$I$14),0,IF(L20=PRINCIPAL!$J$14,VLOOKUP($N$9,'Banco de Dados'!$B$4:$J$50,6,FALSE)*(1-(PRINCIPAL!$K$14/100)),IF(L20=PRINCIPAL!$L$14,VLOOKUP($N$9,'Banco de Dados'!$B$4:$J$50,6,FALSE)*(1-(PRINCIPAL!$M$14/100)),IF(L20=PRINCIPAL!$N$14,VLOOKUP($N$9,'Banco de Dados'!$B$4:$J$50,6,FALSE)*(1-(PRINCIPAL!$O$14/100)),VLOOKUP($N$9,'Banco de Dados'!$B$4:$J$50,6,FALSE)))))))))),"")</f>
        <v>6.69</v>
      </c>
      <c r="N20" s="25">
        <f>IFERROR(M20*(IFERROR(VLOOKUP($N$9,'Banco de Dados'!$B$4:$J$50,4,FALSE),"ERRO")),"")</f>
        <v>3.5590800000000002</v>
      </c>
      <c r="O20" s="25">
        <f t="shared" si="1"/>
        <v>10.249080000000001</v>
      </c>
      <c r="P20" s="103">
        <f>IFERROR(O20*(C20*(PRINCIPAL!$G$14/100))*0.47*(44/12),"")</f>
        <v>113923.64874</v>
      </c>
      <c r="Q20" s="107">
        <f t="shared" si="4"/>
        <v>654398.63345999992</v>
      </c>
      <c r="R20" s="29" t="str">
        <f>IFERROR(IF(AND(PRINCIPAL!$H$15&lt;&gt;"",OR(L20=PRINCIPAL!$I$15,L20=PRINCIPAL!$I$15+PRINCIPAL!$I$15,L20=PRINCIPAL!$I$15+PRINCIPAL!$I$15+PRINCIPAL!$I$15)),0,IF(AND(PRINCIPAL!$H$15&lt;&gt;"",L20=PRINCIPAL!$J$15),VLOOKUP($S$9,'Banco de Dados'!$B$4:$J$50,8,FALSE)*PRINCIPAL!$H$15*(1-(PRINCIPAL!$K$15/100)),IF(AND(PRINCIPAL!$H$15&lt;&gt;"",L20=PRINCIPAL!$L$15),VLOOKUP($S$9,'Banco de Dados'!$B$4:$J$50,8,FALSE)*PRINCIPAL!$H$15*(1-(PRINCIPAL!$M$15/100)),IF(AND(PRINCIPAL!$H$15&lt;&gt;"",L20=PRINCIPAL!$N$15),VLOOKUP($S$9,'Banco de Dados'!$B$4:$J$50,8,FALSE)*PRINCIPAL!$H$15*(1-(PRINCIPAL!$O$15/100)),IF(PRINCIPAL!$H$15&lt;&gt;"",VLOOKUP($S$9,'Banco de Dados'!$B$4:$J$50,8,FALSE)*PRINCIPAL!$H$15,IF(OR(L20=PRINCIPAL!$I$15,L20=PRINCIPAL!$I$15+PRINCIPAL!$I$15,L20=PRINCIPAL!$I$15+PRINCIPAL!$I$15+PRINCIPAL!$I$15),0,IF(L20=PRINCIPAL!$J$15,VLOOKUP($S$9,'Banco de Dados'!$B$4:$J$50,6,FALSE)*(1-(PRINCIPAL!$K$15/100)),IF(L20=PRINCIPAL!$L$15,VLOOKUP($S$9,'Banco de Dados'!$B$4:$J$50,6,FALSE)*(1-(PRINCIPAL!$M$15/100)),IF(L20=PRINCIPAL!$N$15,VLOOKUP($S$9,'Banco de Dados'!$B$4:$J$50,6,FALSE)*(1-(PRINCIPAL!$O$15/100)),VLOOKUP($S$9,'Banco de Dados'!$B$4:$J$50,6,FALSE)))))))))),"")</f>
        <v/>
      </c>
      <c r="S20" s="29" t="str">
        <f>IFERROR(R20*(IFERROR(VLOOKUP($S$9,'Banco de Dados'!$B$4:$J$50,4,FALSE),"ERRO")),"")</f>
        <v/>
      </c>
      <c r="T20" s="29" t="str">
        <f t="shared" si="5"/>
        <v/>
      </c>
      <c r="U20" s="103" t="str">
        <f>IFERROR(T20*(C20*(PRINCIPAL!$G$15/100))*0.47*(44/12),"")</f>
        <v/>
      </c>
      <c r="V20" s="103" t="str">
        <f t="shared" si="6"/>
        <v/>
      </c>
      <c r="W20" s="30" t="str">
        <f>IFERROR(IF(AND(PRINCIPAL!$H$16&lt;&gt;"",OR(L20=PRINCIPAL!$I$16,L20=PRINCIPAL!$I$16+PRINCIPAL!$I$16,L20=PRINCIPAL!$I$16+PRINCIPAL!$I$16+PRINCIPAL!$I$16)),0,IF(AND(PRINCIPAL!$H$16&lt;&gt;"",L20=PRINCIPAL!$J$16),VLOOKUP($X$9,'Banco de Dados'!$B$4:$J$50,8,FALSE)*PRINCIPAL!$H$16*(1-(PRINCIPAL!$K$16/100)),IF(AND(PRINCIPAL!$H$16&lt;&gt;"",L20=PRINCIPAL!$L$16),VLOOKUP($X$9,'Banco de Dados'!$B$4:$J$50,8,FALSE)*PRINCIPAL!$H$16*(1-(PRINCIPAL!$M$16/100)),IF(AND(PRINCIPAL!$H$16&lt;&gt;"",L20=PRINCIPAL!$N$16),VLOOKUP($X$9,'Banco de Dados'!$B$4:$J$50,8,FALSE)*PRINCIPAL!$H$16*(1-(PRINCIPAL!$O$16/100)),IF(PRINCIPAL!$H$16&lt;&gt;"",VLOOKUP($X$9,'Banco de Dados'!$B$4:$J$50,8,FALSE)*PRINCIPAL!$H$16,IF(OR(L20=PRINCIPAL!$I$16,L20=PRINCIPAL!$I$16+PRINCIPAL!$I$16,L20=PRINCIPAL!$I$16+PRINCIPAL!$I$16+PRINCIPAL!$I$16),0,IF(L20=PRINCIPAL!$J$16,VLOOKUP($X$9,'Banco de Dados'!$B$4:$J$50,6,FALSE)*(1-(PRINCIPAL!$K$16/100)),IF(L20=PRINCIPAL!$L$16,VLOOKUP($X$9,'Banco de Dados'!$B$4:$J$50,6,FALSE)*(1-(PRINCIPAL!$M$16/100)),IF(L20=PRINCIPAL!$N$16,VLOOKUP($X$9,'Banco de Dados'!$B$4:$J$50,6,FALSE)*(1-(PRINCIPAL!$O$16/100)),VLOOKUP($X$9,'Banco de Dados'!$B$4:$J$50,6,FALSE)))))))))),"")</f>
        <v/>
      </c>
      <c r="X20" s="29" t="str">
        <f>IFERROR(W20*(IFERROR(VLOOKUP($X$9,'Banco de Dados'!$B$4:$J$50,4,FALSE),"ERRO")),"")</f>
        <v/>
      </c>
      <c r="Y20" s="29" t="str">
        <f t="shared" si="7"/>
        <v/>
      </c>
      <c r="Z20" s="103" t="str">
        <f>IFERROR(Y20*(C20*(PRINCIPAL!$G$16/100))*0.47*(44/12),"")</f>
        <v/>
      </c>
      <c r="AA20" s="111" t="str">
        <f t="shared" si="8"/>
        <v/>
      </c>
      <c r="AB20" s="30" t="str">
        <f>IFERROR(IF(AND(PRINCIPAL!$H$17&lt;&gt;"",OR(L20=PRINCIPAL!$I$17,L20=PRINCIPAL!$I$17+PRINCIPAL!$I$17,L20=PRINCIPAL!$I$17+PRINCIPAL!$I$17+PRINCIPAL!$I$17)),0,IF(AND(PRINCIPAL!$H$17&lt;&gt;"",L20=PRINCIPAL!$J$17),VLOOKUP($AC$9,'Banco de Dados'!$B$4:$J$50,8,FALSE)*PRINCIPAL!$H$17*(1-(PRINCIPAL!$K$17/100)),IF(AND(PRINCIPAL!$H$17&lt;&gt;"",L20=PRINCIPAL!$L$17),VLOOKUP($AC$9,'Banco de Dados'!$B$4:$J$50,8,FALSE)*PRINCIPAL!$H$17*(1-(PRINCIPAL!$M$17/100)),IF(AND(PRINCIPAL!$H$17&lt;&gt;"",L20=PRINCIPAL!$N$17),VLOOKUP($AC$9,'Banco de Dados'!$B$4:$J$50,8,FALSE)*PRINCIPAL!$H$17*(1-(PRINCIPAL!$O$17/100)),IF(PRINCIPAL!$H$17&lt;&gt;"",VLOOKUP($AC$9,'Banco de Dados'!$B$4:$J$50,8,FALSE)*PRINCIPAL!$H$17,IF(OR(L20=PRINCIPAL!$I$17,L20=PRINCIPAL!$I$17+PRINCIPAL!$I$17,L20=PRINCIPAL!$I$17+PRINCIPAL!$I$17+PRINCIPAL!$I$17),0,IF(L20=PRINCIPAL!$J$17,VLOOKUP($AC$9,'Banco de Dados'!$B$4:$J$50,6,FALSE)*(1-(PRINCIPAL!$K$17/100)),IF(L20=PRINCIPAL!$L$17,VLOOKUP($AC$9,'Banco de Dados'!$B$4:$J$50,6,FALSE)*(1-(PRINCIPAL!$M$17/100)),IF(L20=PRINCIPAL!$N$17,VLOOKUP($AC$9,'Banco de Dados'!$B$4:$J$50,6,FALSE)*(1-(PRINCIPAL!$O$17/100)),VLOOKUP($AC$9,'Banco de Dados'!$B$4:$J$50,6,FALSE)))))))))),"")</f>
        <v/>
      </c>
      <c r="AC20" s="29" t="str">
        <f>IFERROR(AB20*(IFERROR(VLOOKUP($AC$9,'Banco de Dados'!$B$4:$J$50,4,FALSE),"ERRO")),"")</f>
        <v/>
      </c>
      <c r="AD20" s="29" t="str">
        <f t="shared" si="9"/>
        <v/>
      </c>
      <c r="AE20" s="103" t="str">
        <f>IFERROR(AD20*(C20*(PRINCIPAL!$G$17/100))*0.47*(44/12),"")</f>
        <v/>
      </c>
      <c r="AF20" s="111" t="str">
        <f t="shared" si="10"/>
        <v/>
      </c>
      <c r="AG20" s="30" t="str">
        <f>IFERROR(IF(AND(PRINCIPAL!$H$18&lt;&gt;"",OR(L20=PRINCIPAL!$I$18,L20=PRINCIPAL!$I$18+PRINCIPAL!$I$18,L20=PRINCIPAL!$I$18+PRINCIPAL!$I$18+PRINCIPAL!$I$18)),0,IF(AND(PRINCIPAL!$H$18&lt;&gt;"",L20=PRINCIPAL!$J$18),VLOOKUP($AH$9,'Banco de Dados'!$B$4:$J$50,8,FALSE)*PRINCIPAL!$H$18*(1-(PRINCIPAL!$K$18/100)),IF(AND(PRINCIPAL!$H$18&lt;&gt;"",L20=PRINCIPAL!$L$18),VLOOKUP($AH$9,'Banco de Dados'!$B$4:$J$50,8,FALSE)*PRINCIPAL!$H$18*(1-(PRINCIPAL!$M$18/100)),IF(AND(PRINCIPAL!$H$18&lt;&gt;"",L20=PRINCIPAL!$N$18),VLOOKUP($AH$9,'Banco de Dados'!$B$4:$J$50,8,FALSE)*PRINCIPAL!$H$18*(1-(PRINCIPAL!$O$18/100)),IF(PRINCIPAL!$H$18&lt;&gt;"",VLOOKUP($AH$9,'Banco de Dados'!$B$4:$J$50,8,FALSE)*PRINCIPAL!$H$18,IF(OR(L20=PRINCIPAL!$I$18,L20=PRINCIPAL!$I$18+PRINCIPAL!$I$18,L20=PRINCIPAL!$I$18+PRINCIPAL!$I$18+PRINCIPAL!$I$18),0,IF(L20=PRINCIPAL!$J$18,VLOOKUP($AH$9,'Banco de Dados'!$B$4:$J$50,6,FALSE)*(1-(PRINCIPAL!$K$18/100)),IF(L20=PRINCIPAL!$L$18,VLOOKUP($AH$9,'Banco de Dados'!$B$4:$J$50,6,FALSE)*(1-(PRINCIPAL!$M$18/100)),IF(L20=PRINCIPAL!$N$18,VLOOKUP($AH$9,'Banco de Dados'!$B$4:$J$50,6,FALSE)*(1-(PRINCIPAL!$O$18/100)),VLOOKUP($AH$9,'Banco de Dados'!$B$4:$J$50,6,FALSE)))))))))),"")</f>
        <v/>
      </c>
      <c r="AH20" s="29" t="str">
        <f>IFERROR(AG20*(IFERROR(VLOOKUP($AH$9,'Banco de Dados'!$B$4:$J$50,4,FALSE),"ERRO")),"")</f>
        <v/>
      </c>
      <c r="AI20" s="29" t="str">
        <f t="shared" si="11"/>
        <v/>
      </c>
      <c r="AJ20" s="103" t="str">
        <f>IFERROR(AI20*(C20*(PRINCIPAL!$G$18/100))*0.47*(44/12),"")</f>
        <v/>
      </c>
      <c r="AK20" s="111" t="str">
        <f t="shared" si="12"/>
        <v/>
      </c>
      <c r="AL20" s="30" t="str">
        <f>IFERROR(IF(AND(PRINCIPAL!$H$19&lt;&gt;"",OR(L20=PRINCIPAL!$I$19,L20=PRINCIPAL!$I$19+PRINCIPAL!$I$19,L20=PRINCIPAL!$I$19+PRINCIPAL!$I$19+PRINCIPAL!$I$19)),0,IF(AND(PRINCIPAL!$H$19&lt;&gt;"",L20=PRINCIPAL!$J$19),VLOOKUP($AM$9,'Banco de Dados'!$B$4:$J$50,8,FALSE)*PRINCIPAL!$H$19*(1-(PRINCIPAL!$K$19/100)),IF(AND(PRINCIPAL!$H$19&lt;&gt;"",L20=PRINCIPAL!$L$19),VLOOKUP($AM$9,'Banco de Dados'!$B$4:$J$50,8,FALSE)*PRINCIPAL!$H$19*(1-(PRINCIPAL!$M$19/100)),IF(AND(PRINCIPAL!$H$19&lt;&gt;"",L20=PRINCIPAL!$N$19),VLOOKUP($AM$9,'Banco de Dados'!$B$4:$J$50,8,FALSE)*PRINCIPAL!$H$19*(1-(PRINCIPAL!$O$19/100)),IF(PRINCIPAL!$H$19&lt;&gt;"",VLOOKUP($AM$9,'Banco de Dados'!$B$4:$J$50,8,FALSE)*PRINCIPAL!$H$19,IF(OR(L20=PRINCIPAL!$I$19,L20=PRINCIPAL!$I$19+PRINCIPAL!$I$19,L20=PRINCIPAL!$I$19+PRINCIPAL!$I$19+PRINCIPAL!$I$19),0,IF(L20=PRINCIPAL!$J$19,VLOOKUP($AM$9,'Banco de Dados'!$B$4:$J$50,6,FALSE)*(1-(PRINCIPAL!$K$19/100)),IF(L20=PRINCIPAL!$L$19,VLOOKUP($AM$9,'Banco de Dados'!$B$4:$J$50,6,FALSE)*(1-(PRINCIPAL!$M$19/100)),IF(L20=PRINCIPAL!$N$19,VLOOKUP($AM$9,'Banco de Dados'!$B$4:$J$50,6,FALSE)*(1-(PRINCIPAL!$O$19/100)),VLOOKUP($AM$9,'Banco de Dados'!$B$4:$J$50,6,FALSE)))))))))),"")</f>
        <v/>
      </c>
      <c r="AM20" s="29" t="str">
        <f>IFERROR(AL20*(IFERROR(VLOOKUP($AM$9,'Banco de Dados'!$B$4:$J$50,4,FALSE),"ERRO")),"")</f>
        <v/>
      </c>
      <c r="AN20" s="29" t="str">
        <f t="shared" si="13"/>
        <v/>
      </c>
      <c r="AO20" s="103" t="str">
        <f>IFERROR(AN20*(C20*(PRINCIPAL!$G$19/100))*0.47*(44/12),"")</f>
        <v/>
      </c>
      <c r="AP20" s="111" t="str">
        <f t="shared" si="14"/>
        <v/>
      </c>
      <c r="AQ20" s="30" t="str">
        <f>IFERROR(IF(AND(PRINCIPAL!$H$20&lt;&gt;"",OR(L20=PRINCIPAL!$I$20,L20=PRINCIPAL!$I$20+PRINCIPAL!$I$20,L20=PRINCIPAL!$I$20+PRINCIPAL!$I$20+PRINCIPAL!$I$20)),0,IF(AND(PRINCIPAL!$H$20&lt;&gt;"",L20=PRINCIPAL!$J$20),VLOOKUP($AR$9,'Banco de Dados'!$B$4:$J$50,8,FALSE)*PRINCIPAL!$H$20*(1-(PRINCIPAL!$K$20/100)),IF(AND(PRINCIPAL!$H$20&lt;&gt;"",L20=PRINCIPAL!$L$20),VLOOKUP($AR$9,'Banco de Dados'!$B$4:$J$50,8,FALSE)*PRINCIPAL!$H$20*(1-(PRINCIPAL!$M$20/100)),IF(AND(PRINCIPAL!$H$20&lt;&gt;"",L20=PRINCIPAL!$N$20),VLOOKUP($AR$9,'Banco de Dados'!$B$4:$J$50,8,FALSE)*PRINCIPAL!$H$20*(1-(PRINCIPAL!$O$20/100)),IF(PRINCIPAL!$H$20&lt;&gt;"",VLOOKUP($AR$9,'Banco de Dados'!$B$4:$J$50,8,FALSE)*PRINCIPAL!$H$20,IF(OR(L20=PRINCIPAL!$I$20,L20=PRINCIPAL!$I$20+PRINCIPAL!$I$20,L20=PRINCIPAL!$I$20+PRINCIPAL!$I$20+PRINCIPAL!$I$20),0,IF(L20=PRINCIPAL!$J$20,VLOOKUP($AR$9,'Banco de Dados'!$B$4:$J$50,6,FALSE)*(1-(PRINCIPAL!$K$20/100)),IF(L20=PRINCIPAL!$L$20,VLOOKUP($AR$9,'Banco de Dados'!$B$4:$J$50,6,FALSE)*(1-(PRINCIPAL!$M$20/100)),IF(L20=PRINCIPAL!$N$20,VLOOKUP($AR$9,'Banco de Dados'!$B$4:$J$50,6,FALSE)*(1-(PRINCIPAL!$O$20/100)),VLOOKUP($AR$9,'Banco de Dados'!$B$4:$J$50,6,FALSE)))))))))),"")</f>
        <v/>
      </c>
      <c r="AR20" s="29" t="str">
        <f>IFERROR(AQ20*(IFERROR(VLOOKUP($AR$9,'Banco de Dados'!$B$4:$J$50,4,FALSE),"ERRO")),"")</f>
        <v/>
      </c>
      <c r="AS20" s="29" t="str">
        <f t="shared" si="15"/>
        <v/>
      </c>
      <c r="AT20" s="103" t="str">
        <f>IFERROR(AS20*(C20*(PRINCIPAL!$G$20/100))*0.47*(44/12),"")</f>
        <v/>
      </c>
      <c r="AU20" s="111" t="str">
        <f t="shared" si="16"/>
        <v/>
      </c>
      <c r="AV20" s="30" t="str">
        <f>IFERROR(IF(AND(PRINCIPAL!$H$21&lt;&gt;"",OR(L20=PRINCIPAL!$I$21,L20=PRINCIPAL!$I$21+PRINCIPAL!$I$21,L20=PRINCIPAL!$I$21+PRINCIPAL!$I$21+PRINCIPAL!$I$21)),0,IF(AND(PRINCIPAL!$H$21&lt;&gt;"",L20=PRINCIPAL!$J$21),VLOOKUP($AW$9,'Banco de Dados'!$B$4:$J$50,8,FALSE)*PRINCIPAL!$H$21*(1-(PRINCIPAL!$K$21/100)),IF(AND(PRINCIPAL!$H$21&lt;&gt;"",L20=PRINCIPAL!$L$21),VLOOKUP($AW$9,'Banco de Dados'!$B$4:$J$50,8,FALSE)*PRINCIPAL!$H$21*(1-(PRINCIPAL!$M$21/100)),IF(AND(PRINCIPAL!$H$21&lt;&gt;"",L20=PRINCIPAL!$N$21),VLOOKUP($AW$9,'Banco de Dados'!$B$4:$J$50,8,FALSE)*PRINCIPAL!$H$21*(1-(PRINCIPAL!$O$21/100)),IF(PRINCIPAL!$H$21&lt;&gt;"",VLOOKUP($AW$9,'Banco de Dados'!$B$4:$J$50,8,FALSE)*PRINCIPAL!$H$21,IF(OR(L20=PRINCIPAL!$I$21,L20=PRINCIPAL!$I$21+PRINCIPAL!$I$21,L20=PRINCIPAL!$I$21+PRINCIPAL!$I$21+PRINCIPAL!$I$21),0,IF(L20=PRINCIPAL!$J$21,VLOOKUP($AW$9,'Banco de Dados'!$B$4:$J$50,6,FALSE)*(1-(PRINCIPAL!$K$21/100)),IF(L20=PRINCIPAL!$L$21,VLOOKUP($AW$9,'Banco de Dados'!$B$4:$J$50,6,FALSE)*(1-(PRINCIPAL!$M$21/100)),IF(L20=PRINCIPAL!$N$21,VLOOKUP($AW$9,'Banco de Dados'!$B$4:$J$50,6,FALSE)*(1-(PRINCIPAL!$O$21/100)),VLOOKUP($AW$9,'Banco de Dados'!$B$4:$J$50,6,FALSE)))))))))),"")</f>
        <v/>
      </c>
      <c r="AW20" s="29" t="str">
        <f>IFERROR(AV20*(IFERROR(VLOOKUP($AW$9,'Banco de Dados'!$B$4:$J$50,4,FALSE),"ERRO")),"")</f>
        <v/>
      </c>
      <c r="AX20" s="29" t="str">
        <f t="shared" si="17"/>
        <v/>
      </c>
      <c r="AY20" s="103" t="str">
        <f>IFERROR(AX20*(C20*(PRINCIPAL!$G$21/100))*0.47*(44/12),"")</f>
        <v/>
      </c>
      <c r="AZ20" s="111" t="str">
        <f t="shared" si="18"/>
        <v/>
      </c>
      <c r="BA20" s="30" t="str">
        <f>IFERROR(IF(AND(PRINCIPAL!$H$22&lt;&gt;"",OR(L20=PRINCIPAL!$I$22,L20=PRINCIPAL!$I$22+PRINCIPAL!$I$22,L20=PRINCIPAL!$I$22+PRINCIPAL!$I$22+PRINCIPAL!$I$22)),0,IF(AND(PRINCIPAL!$H$22&lt;&gt;"",L20=PRINCIPAL!$J$22),VLOOKUP($BB$9,'Banco de Dados'!$B$4:$J$50,8,FALSE)*PRINCIPAL!$H$22*(1-(PRINCIPAL!$K$22/100)),IF(AND(PRINCIPAL!$H$22&lt;&gt;"",L20=PRINCIPAL!$L$22),VLOOKUP($BB$9,'Banco de Dados'!$B$4:$J$50,8,FALSE)*PRINCIPAL!$H$22*(1-(PRINCIPAL!$M$22/100)),IF(AND(PRINCIPAL!$H$22&lt;&gt;"",L20=PRINCIPAL!$N$22),VLOOKUP($BB$9,'Banco de Dados'!$B$4:$J$50,8,FALSE)*PRINCIPAL!$H$22*(1-(PRINCIPAL!$O$22/100)),IF(PRINCIPAL!$H$22&lt;&gt;"",VLOOKUP($BB$9,'Banco de Dados'!$B$4:$J$50,8,FALSE)*PRINCIPAL!$H$22,IF(OR(L20=PRINCIPAL!$I$22,L20=PRINCIPAL!$I$22+PRINCIPAL!$I$22,L20=PRINCIPAL!$I$22+PRINCIPAL!$I$22+PRINCIPAL!$I$22),0,IF(L20=PRINCIPAL!$J$22,VLOOKUP($BB$9,'Banco de Dados'!$B$4:$J$50,6,FALSE)*(1-(PRINCIPAL!$K$22/100)),IF(L20=PRINCIPAL!$L$22,VLOOKUP($BB$9,'Banco de Dados'!$B$4:$J$50,6,FALSE)*(1-(PRINCIPAL!$M$22/100)),IF(L20=PRINCIPAL!$N$22,VLOOKUP($BB$9,'Banco de Dados'!$B$4:$J$50,6,FALSE)*(1-(PRINCIPAL!$O$22/100)),VLOOKUP($BB$9,'Banco de Dados'!$B$4:$J$50,6,FALSE)))))))))),"")</f>
        <v/>
      </c>
      <c r="BB20" s="29" t="str">
        <f>IFERROR(BA20*(IFERROR(VLOOKUP($BB$9,'Banco de Dados'!$B$4:$J$50,4,FALSE),"ERRO")),"")</f>
        <v/>
      </c>
      <c r="BC20" s="29" t="str">
        <f t="shared" si="22"/>
        <v/>
      </c>
      <c r="BD20" s="103" t="str">
        <f>IFERROR(BC20*(C20*(PRINCIPAL!$G$22/100))*0.47*(44/12),"")</f>
        <v/>
      </c>
      <c r="BE20" s="111" t="str">
        <f t="shared" si="19"/>
        <v/>
      </c>
      <c r="BF20" s="30" t="str">
        <f>IFERROR(IF(AND(PRINCIPAL!$H$23&lt;&gt;"",OR(L20=PRINCIPAL!$I$23,L20=PRINCIPAL!$I$23+PRINCIPAL!$I$23,L20=PRINCIPAL!$I$23+PRINCIPAL!$I$23+PRINCIPAL!$I$23)),0,IF(AND(PRINCIPAL!$H$23&lt;&gt;"",L20=PRINCIPAL!$J$23),VLOOKUP($BG$9,'Banco de Dados'!$B$4:$J$50,8,FALSE)*PRINCIPAL!$H$23*(1-(PRINCIPAL!$K$23/100)),IF(AND(PRINCIPAL!$H$23&lt;&gt;"",L20=PRINCIPAL!$L$23),VLOOKUP($BG$9,'Banco de Dados'!$B$4:$J$50,8,FALSE)*PRINCIPAL!$H$23*(1-(PRINCIPAL!$M$23/100)),IF(AND(PRINCIPAL!$H$23&lt;&gt;"",L20=PRINCIPAL!$N$23),VLOOKUP($BG$9,'Banco de Dados'!$B$4:$J$50,8,FALSE)*PRINCIPAL!$H$23*(1-(PRINCIPAL!$O$23/100)),IF(PRINCIPAL!$H$23&lt;&gt;"",VLOOKUP($BG$9,'Banco de Dados'!$B$4:$J$50,8,FALSE)*PRINCIPAL!$H$23,IF(OR(L20=PRINCIPAL!$I$23,L20=PRINCIPAL!$I$23+PRINCIPAL!$I$23,L20=PRINCIPAL!$I$23+PRINCIPAL!$I$23+PRINCIPAL!$I$23),0,IF(L20=PRINCIPAL!$J$23,VLOOKUP($BG$9,'Banco de Dados'!$B$4:$J$50,6,FALSE)*(1-(PRINCIPAL!$K$23/100)),IF(L20=PRINCIPAL!$L$23,VLOOKUP($BG$9,'Banco de Dados'!$B$4:$J$50,6,FALSE)*(1-(PRINCIPAL!$M$23/100)),IF(L20=PRINCIPAL!$N$23,VLOOKUP($BG$9,'Banco de Dados'!$B$4:$J$50,6,FALSE)*(1-(PRINCIPAL!$O$23/100)),VLOOKUP($BG$9,'Banco de Dados'!$B$4:$J$50,6,FALSE)))))))))),"")</f>
        <v/>
      </c>
      <c r="BG20" s="29" t="str">
        <f>IFERROR(BF20*(IFERROR(VLOOKUP($BG$9,'Banco de Dados'!$B$4:$J$50,4,FALSE),"ERRO")),"")</f>
        <v/>
      </c>
      <c r="BH20" s="29" t="str">
        <f t="shared" si="20"/>
        <v/>
      </c>
      <c r="BI20" s="103" t="str">
        <f>IFERROR(BH20*(C20*(PRINCIPAL!$G$23/100))*0.47*(44/12),"")</f>
        <v/>
      </c>
      <c r="BJ20" s="102" t="str">
        <f t="shared" si="21"/>
        <v/>
      </c>
    </row>
    <row r="21" spans="1:62" s="1" customFormat="1" ht="12.75" customHeight="1" x14ac:dyDescent="0.25">
      <c r="A21" s="31"/>
      <c r="B21" s="344">
        <v>2030</v>
      </c>
      <c r="C21" s="340">
        <v>6450</v>
      </c>
      <c r="E21" s="23">
        <v>10</v>
      </c>
      <c r="F21" s="24">
        <f>IFERROR(VLOOKUP($G$9,'Banco de Dados'!$B$4:$J$50,6,FALSE),"")</f>
        <v>3.6</v>
      </c>
      <c r="G21" s="25">
        <f>IFERROR(F21*(IFERROR(VLOOKUP($G$9,'Banco de Dados'!$B$4:$J$50,4,FALSE),"ERRO")),"")</f>
        <v>1.9152000000000002</v>
      </c>
      <c r="H21" s="25">
        <f t="shared" si="0"/>
        <v>5.5152000000000001</v>
      </c>
      <c r="I21" s="103">
        <f t="shared" si="2"/>
        <v>61304.205599999994</v>
      </c>
      <c r="J21" s="102">
        <f t="shared" si="3"/>
        <v>413446.96799999994</v>
      </c>
      <c r="L21" s="91">
        <v>10</v>
      </c>
      <c r="M21" s="24">
        <f>IFERROR(IF(AND(PRINCIPAL!$H$14&lt;&gt;"",OR(L21=PRINCIPAL!$I$14,L21=PRINCIPAL!$I$14+PRINCIPAL!$I$14,L21=PRINCIPAL!$I$14+PRINCIPAL!$I$14+PRINCIPAL!$I$14)),0,IF(AND(PRINCIPAL!$H$14&lt;&gt;"",L21=PRINCIPAL!$J$14),VLOOKUP($N$9,'Banco de Dados'!$B$4:$J$50,8,FALSE)*PRINCIPAL!$H$14*(1-(PRINCIPAL!$K$14/100)),IF(AND(PRINCIPAL!$H$14&lt;&gt;"",L21=PRINCIPAL!$L$14),VLOOKUP($N$9,'Banco de Dados'!$B$4:$J$50,8,FALSE)*PRINCIPAL!$H$14*(1-(PRINCIPAL!$M$14/100)),IF(AND(PRINCIPAL!$H$14&lt;&gt;"",L21=PRINCIPAL!$N$14),VLOOKUP($N$9,'Banco de Dados'!$B$4:$J$50,8,FALSE)*PRINCIPAL!$H$14*(1-(PRINCIPAL!$O$14/100)),IF(PRINCIPAL!$H$14&lt;&gt;"",VLOOKUP($N$9,'Banco de Dados'!$B$4:$J$50,8,FALSE)*PRINCIPAL!$H$14,IF(OR(L21=PRINCIPAL!$I$14,L21=PRINCIPAL!$I$14+PRINCIPAL!$I$14,L21=PRINCIPAL!$I$14+PRINCIPAL!$I$14+PRINCIPAL!$I$14),0,IF(L21=PRINCIPAL!$J$14,VLOOKUP($N$9,'Banco de Dados'!$B$4:$J$50,6,FALSE)*(1-(PRINCIPAL!$K$14/100)),IF(L21=PRINCIPAL!$L$14,VLOOKUP($N$9,'Banco de Dados'!$B$4:$J$50,6,FALSE)*(1-(PRINCIPAL!$M$14/100)),IF(L21=PRINCIPAL!$N$14,VLOOKUP($N$9,'Banco de Dados'!$B$4:$J$50,6,FALSE)*(1-(PRINCIPAL!$O$14/100)),VLOOKUP($N$9,'Banco de Dados'!$B$4:$J$50,6,FALSE)))))))))),"")</f>
        <v>6.69</v>
      </c>
      <c r="N21" s="25">
        <f>IFERROR(M21*(IFERROR(VLOOKUP($N$9,'Banco de Dados'!$B$4:$J$50,4,FALSE),"ERRO")),"")</f>
        <v>3.5590800000000002</v>
      </c>
      <c r="O21" s="25">
        <f t="shared" si="1"/>
        <v>10.249080000000001</v>
      </c>
      <c r="P21" s="103">
        <f>IFERROR(O21*(C21*(PRINCIPAL!$G$14/100))*0.47*(44/12),"")</f>
        <v>113923.64874</v>
      </c>
      <c r="Q21" s="107">
        <f t="shared" si="4"/>
        <v>768322.2821999999</v>
      </c>
      <c r="R21" s="29" t="str">
        <f>IFERROR(IF(AND(PRINCIPAL!$H$15&lt;&gt;"",OR(L21=PRINCIPAL!$I$15,L21=PRINCIPAL!$I$15+PRINCIPAL!$I$15,L21=PRINCIPAL!$I$15+PRINCIPAL!$I$15+PRINCIPAL!$I$15)),0,IF(AND(PRINCIPAL!$H$15&lt;&gt;"",L21=PRINCIPAL!$J$15),VLOOKUP($S$9,'Banco de Dados'!$B$4:$J$50,8,FALSE)*PRINCIPAL!$H$15*(1-(PRINCIPAL!$K$15/100)),IF(AND(PRINCIPAL!$H$15&lt;&gt;"",L21=PRINCIPAL!$L$15),VLOOKUP($S$9,'Banco de Dados'!$B$4:$J$50,8,FALSE)*PRINCIPAL!$H$15*(1-(PRINCIPAL!$M$15/100)),IF(AND(PRINCIPAL!$H$15&lt;&gt;"",L21=PRINCIPAL!$N$15),VLOOKUP($S$9,'Banco de Dados'!$B$4:$J$50,8,FALSE)*PRINCIPAL!$H$15*(1-(PRINCIPAL!$O$15/100)),IF(PRINCIPAL!$H$15&lt;&gt;"",VLOOKUP($S$9,'Banco de Dados'!$B$4:$J$50,8,FALSE)*PRINCIPAL!$H$15,IF(OR(L21=PRINCIPAL!$I$15,L21=PRINCIPAL!$I$15+PRINCIPAL!$I$15,L21=PRINCIPAL!$I$15+PRINCIPAL!$I$15+PRINCIPAL!$I$15),0,IF(L21=PRINCIPAL!$J$15,VLOOKUP($S$9,'Banco de Dados'!$B$4:$J$50,6,FALSE)*(1-(PRINCIPAL!$K$15/100)),IF(L21=PRINCIPAL!$L$15,VLOOKUP($S$9,'Banco de Dados'!$B$4:$J$50,6,FALSE)*(1-(PRINCIPAL!$M$15/100)),IF(L21=PRINCIPAL!$N$15,VLOOKUP($S$9,'Banco de Dados'!$B$4:$J$50,6,FALSE)*(1-(PRINCIPAL!$O$15/100)),VLOOKUP($S$9,'Banco de Dados'!$B$4:$J$50,6,FALSE)))))))))),"")</f>
        <v/>
      </c>
      <c r="S21" s="29" t="str">
        <f>IFERROR(R21*(IFERROR(VLOOKUP($S$9,'Banco de Dados'!$B$4:$J$50,4,FALSE),"ERRO")),"")</f>
        <v/>
      </c>
      <c r="T21" s="29" t="str">
        <f t="shared" si="5"/>
        <v/>
      </c>
      <c r="U21" s="103" t="str">
        <f>IFERROR(T21*(C21*(PRINCIPAL!$G$15/100))*0.47*(44/12),"")</f>
        <v/>
      </c>
      <c r="V21" s="103" t="str">
        <f t="shared" si="6"/>
        <v/>
      </c>
      <c r="W21" s="30" t="str">
        <f>IFERROR(IF(AND(PRINCIPAL!$H$16&lt;&gt;"",OR(L21=PRINCIPAL!$I$16,L21=PRINCIPAL!$I$16+PRINCIPAL!$I$16,L21=PRINCIPAL!$I$16+PRINCIPAL!$I$16+PRINCIPAL!$I$16)),0,IF(AND(PRINCIPAL!$H$16&lt;&gt;"",L21=PRINCIPAL!$J$16),VLOOKUP($X$9,'Banco de Dados'!$B$4:$J$50,8,FALSE)*PRINCIPAL!$H$16*(1-(PRINCIPAL!$K$16/100)),IF(AND(PRINCIPAL!$H$16&lt;&gt;"",L21=PRINCIPAL!$L$16),VLOOKUP($X$9,'Banco de Dados'!$B$4:$J$50,8,FALSE)*PRINCIPAL!$H$16*(1-(PRINCIPAL!$M$16/100)),IF(AND(PRINCIPAL!$H$16&lt;&gt;"",L21=PRINCIPAL!$N$16),VLOOKUP($X$9,'Banco de Dados'!$B$4:$J$50,8,FALSE)*PRINCIPAL!$H$16*(1-(PRINCIPAL!$O$16/100)),IF(PRINCIPAL!$H$16&lt;&gt;"",VLOOKUP($X$9,'Banco de Dados'!$B$4:$J$50,8,FALSE)*PRINCIPAL!$H$16,IF(OR(L21=PRINCIPAL!$I$16,L21=PRINCIPAL!$I$16+PRINCIPAL!$I$16,L21=PRINCIPAL!$I$16+PRINCIPAL!$I$16+PRINCIPAL!$I$16),0,IF(L21=PRINCIPAL!$J$16,VLOOKUP($X$9,'Banco de Dados'!$B$4:$J$50,6,FALSE)*(1-(PRINCIPAL!$K$16/100)),IF(L21=PRINCIPAL!$L$16,VLOOKUP($X$9,'Banco de Dados'!$B$4:$J$50,6,FALSE)*(1-(PRINCIPAL!$M$16/100)),IF(L21=PRINCIPAL!$N$16,VLOOKUP($X$9,'Banco de Dados'!$B$4:$J$50,6,FALSE)*(1-(PRINCIPAL!$O$16/100)),VLOOKUP($X$9,'Banco de Dados'!$B$4:$J$50,6,FALSE)))))))))),"")</f>
        <v/>
      </c>
      <c r="X21" s="29" t="str">
        <f>IFERROR(W21*(IFERROR(VLOOKUP($X$9,'Banco de Dados'!$B$4:$J$50,4,FALSE),"ERRO")),"")</f>
        <v/>
      </c>
      <c r="Y21" s="29" t="str">
        <f t="shared" si="7"/>
        <v/>
      </c>
      <c r="Z21" s="103" t="str">
        <f>IFERROR(Y21*(C21*(PRINCIPAL!$G$16/100))*0.47*(44/12),"")</f>
        <v/>
      </c>
      <c r="AA21" s="111" t="str">
        <f t="shared" si="8"/>
        <v/>
      </c>
      <c r="AB21" s="30" t="str">
        <f>IFERROR(IF(AND(PRINCIPAL!$H$17&lt;&gt;"",OR(L21=PRINCIPAL!$I$17,L21=PRINCIPAL!$I$17+PRINCIPAL!$I$17,L21=PRINCIPAL!$I$17+PRINCIPAL!$I$17+PRINCIPAL!$I$17)),0,IF(AND(PRINCIPAL!$H$17&lt;&gt;"",L21=PRINCIPAL!$J$17),VLOOKUP($AC$9,'Banco de Dados'!$B$4:$J$50,8,FALSE)*PRINCIPAL!$H$17*(1-(PRINCIPAL!$K$17/100)),IF(AND(PRINCIPAL!$H$17&lt;&gt;"",L21=PRINCIPAL!$L$17),VLOOKUP($AC$9,'Banco de Dados'!$B$4:$J$50,8,FALSE)*PRINCIPAL!$H$17*(1-(PRINCIPAL!$M$17/100)),IF(AND(PRINCIPAL!$H$17&lt;&gt;"",L21=PRINCIPAL!$N$17),VLOOKUP($AC$9,'Banco de Dados'!$B$4:$J$50,8,FALSE)*PRINCIPAL!$H$17*(1-(PRINCIPAL!$O$17/100)),IF(PRINCIPAL!$H$17&lt;&gt;"",VLOOKUP($AC$9,'Banco de Dados'!$B$4:$J$50,8,FALSE)*PRINCIPAL!$H$17,IF(OR(L21=PRINCIPAL!$I$17,L21=PRINCIPAL!$I$17+PRINCIPAL!$I$17,L21=PRINCIPAL!$I$17+PRINCIPAL!$I$17+PRINCIPAL!$I$17),0,IF(L21=PRINCIPAL!$J$17,VLOOKUP($AC$9,'Banco de Dados'!$B$4:$J$50,6,FALSE)*(1-(PRINCIPAL!$K$17/100)),IF(L21=PRINCIPAL!$L$17,VLOOKUP($AC$9,'Banco de Dados'!$B$4:$J$50,6,FALSE)*(1-(PRINCIPAL!$M$17/100)),IF(L21=PRINCIPAL!$N$17,VLOOKUP($AC$9,'Banco de Dados'!$B$4:$J$50,6,FALSE)*(1-(PRINCIPAL!$O$17/100)),VLOOKUP($AC$9,'Banco de Dados'!$B$4:$J$50,6,FALSE)))))))))),"")</f>
        <v/>
      </c>
      <c r="AC21" s="29" t="str">
        <f>IFERROR(AB21*(IFERROR(VLOOKUP($AC$9,'Banco de Dados'!$B$4:$J$50,4,FALSE),"ERRO")),"")</f>
        <v/>
      </c>
      <c r="AD21" s="29" t="str">
        <f t="shared" si="9"/>
        <v/>
      </c>
      <c r="AE21" s="103" t="str">
        <f>IFERROR(AD21*(C21*(PRINCIPAL!$G$17/100))*0.47*(44/12),"")</f>
        <v/>
      </c>
      <c r="AF21" s="111" t="str">
        <f t="shared" si="10"/>
        <v/>
      </c>
      <c r="AG21" s="30" t="str">
        <f>IFERROR(IF(AND(PRINCIPAL!$H$18&lt;&gt;"",OR(L21=PRINCIPAL!$I$18,L21=PRINCIPAL!$I$18+PRINCIPAL!$I$18,L21=PRINCIPAL!$I$18+PRINCIPAL!$I$18+PRINCIPAL!$I$18)),0,IF(AND(PRINCIPAL!$H$18&lt;&gt;"",L21=PRINCIPAL!$J$18),VLOOKUP($AH$9,'Banco de Dados'!$B$4:$J$50,8,FALSE)*PRINCIPAL!$H$18*(1-(PRINCIPAL!$K$18/100)),IF(AND(PRINCIPAL!$H$18&lt;&gt;"",L21=PRINCIPAL!$L$18),VLOOKUP($AH$9,'Banco de Dados'!$B$4:$J$50,8,FALSE)*PRINCIPAL!$H$18*(1-(PRINCIPAL!$M$18/100)),IF(AND(PRINCIPAL!$H$18&lt;&gt;"",L21=PRINCIPAL!$N$18),VLOOKUP($AH$9,'Banco de Dados'!$B$4:$J$50,8,FALSE)*PRINCIPAL!$H$18*(1-(PRINCIPAL!$O$18/100)),IF(PRINCIPAL!$H$18&lt;&gt;"",VLOOKUP($AH$9,'Banco de Dados'!$B$4:$J$50,8,FALSE)*PRINCIPAL!$H$18,IF(OR(L21=PRINCIPAL!$I$18,L21=PRINCIPAL!$I$18+PRINCIPAL!$I$18,L21=PRINCIPAL!$I$18+PRINCIPAL!$I$18+PRINCIPAL!$I$18),0,IF(L21=PRINCIPAL!$J$18,VLOOKUP($AH$9,'Banco de Dados'!$B$4:$J$50,6,FALSE)*(1-(PRINCIPAL!$K$18/100)),IF(L21=PRINCIPAL!$L$18,VLOOKUP($AH$9,'Banco de Dados'!$B$4:$J$50,6,FALSE)*(1-(PRINCIPAL!$M$18/100)),IF(L21=PRINCIPAL!$N$18,VLOOKUP($AH$9,'Banco de Dados'!$B$4:$J$50,6,FALSE)*(1-(PRINCIPAL!$O$18/100)),VLOOKUP($AH$9,'Banco de Dados'!$B$4:$J$50,6,FALSE)))))))))),"")</f>
        <v/>
      </c>
      <c r="AH21" s="29" t="str">
        <f>IFERROR(AG21*(IFERROR(VLOOKUP($AH$9,'Banco de Dados'!$B$4:$J$50,4,FALSE),"ERRO")),"")</f>
        <v/>
      </c>
      <c r="AI21" s="29" t="str">
        <f t="shared" si="11"/>
        <v/>
      </c>
      <c r="AJ21" s="103" t="str">
        <f>IFERROR(AI21*(C21*(PRINCIPAL!$G$18/100))*0.47*(44/12),"")</f>
        <v/>
      </c>
      <c r="AK21" s="111" t="str">
        <f t="shared" si="12"/>
        <v/>
      </c>
      <c r="AL21" s="30" t="str">
        <f>IFERROR(IF(AND(PRINCIPAL!$H$19&lt;&gt;"",OR(L21=PRINCIPAL!$I$19,L21=PRINCIPAL!$I$19+PRINCIPAL!$I$19,L21=PRINCIPAL!$I$19+PRINCIPAL!$I$19+PRINCIPAL!$I$19)),0,IF(AND(PRINCIPAL!$H$19&lt;&gt;"",L21=PRINCIPAL!$J$19),VLOOKUP($AM$9,'Banco de Dados'!$B$4:$J$50,8,FALSE)*PRINCIPAL!$H$19*(1-(PRINCIPAL!$K$19/100)),IF(AND(PRINCIPAL!$H$19&lt;&gt;"",L21=PRINCIPAL!$L$19),VLOOKUP($AM$9,'Banco de Dados'!$B$4:$J$50,8,FALSE)*PRINCIPAL!$H$19*(1-(PRINCIPAL!$M$19/100)),IF(AND(PRINCIPAL!$H$19&lt;&gt;"",L21=PRINCIPAL!$N$19),VLOOKUP($AM$9,'Banco de Dados'!$B$4:$J$50,8,FALSE)*PRINCIPAL!$H$19*(1-(PRINCIPAL!$O$19/100)),IF(PRINCIPAL!$H$19&lt;&gt;"",VLOOKUP($AM$9,'Banco de Dados'!$B$4:$J$50,8,FALSE)*PRINCIPAL!$H$19,IF(OR(L21=PRINCIPAL!$I$19,L21=PRINCIPAL!$I$19+PRINCIPAL!$I$19,L21=PRINCIPAL!$I$19+PRINCIPAL!$I$19+PRINCIPAL!$I$19),0,IF(L21=PRINCIPAL!$J$19,VLOOKUP($AM$9,'Banco de Dados'!$B$4:$J$50,6,FALSE)*(1-(PRINCIPAL!$K$19/100)),IF(L21=PRINCIPAL!$L$19,VLOOKUP($AM$9,'Banco de Dados'!$B$4:$J$50,6,FALSE)*(1-(PRINCIPAL!$M$19/100)),IF(L21=PRINCIPAL!$N$19,VLOOKUP($AM$9,'Banco de Dados'!$B$4:$J$50,6,FALSE)*(1-(PRINCIPAL!$O$19/100)),VLOOKUP($AM$9,'Banco de Dados'!$B$4:$J$50,6,FALSE)))))))))),"")</f>
        <v/>
      </c>
      <c r="AM21" s="29" t="str">
        <f>IFERROR(AL21*(IFERROR(VLOOKUP($AM$9,'Banco de Dados'!$B$4:$J$50,4,FALSE),"ERRO")),"")</f>
        <v/>
      </c>
      <c r="AN21" s="29" t="str">
        <f t="shared" si="13"/>
        <v/>
      </c>
      <c r="AO21" s="103" t="str">
        <f>IFERROR(AN21*(C21*(PRINCIPAL!$G$19/100))*0.47*(44/12),"")</f>
        <v/>
      </c>
      <c r="AP21" s="111" t="str">
        <f t="shared" si="14"/>
        <v/>
      </c>
      <c r="AQ21" s="30" t="str">
        <f>IFERROR(IF(AND(PRINCIPAL!$H$20&lt;&gt;"",OR(L21=PRINCIPAL!$I$20,L21=PRINCIPAL!$I$20+PRINCIPAL!$I$20,L21=PRINCIPAL!$I$20+PRINCIPAL!$I$20+PRINCIPAL!$I$20)),0,IF(AND(PRINCIPAL!$H$20&lt;&gt;"",L21=PRINCIPAL!$J$20),VLOOKUP($AR$9,'Banco de Dados'!$B$4:$J$50,8,FALSE)*PRINCIPAL!$H$20*(1-(PRINCIPAL!$K$20/100)),IF(AND(PRINCIPAL!$H$20&lt;&gt;"",L21=PRINCIPAL!$L$20),VLOOKUP($AR$9,'Banco de Dados'!$B$4:$J$50,8,FALSE)*PRINCIPAL!$H$20*(1-(PRINCIPAL!$M$20/100)),IF(AND(PRINCIPAL!$H$20&lt;&gt;"",L21=PRINCIPAL!$N$20),VLOOKUP($AR$9,'Banco de Dados'!$B$4:$J$50,8,FALSE)*PRINCIPAL!$H$20*(1-(PRINCIPAL!$O$20/100)),IF(PRINCIPAL!$H$20&lt;&gt;"",VLOOKUP($AR$9,'Banco de Dados'!$B$4:$J$50,8,FALSE)*PRINCIPAL!$H$20,IF(OR(L21=PRINCIPAL!$I$20,L21=PRINCIPAL!$I$20+PRINCIPAL!$I$20,L21=PRINCIPAL!$I$20+PRINCIPAL!$I$20+PRINCIPAL!$I$20),0,IF(L21=PRINCIPAL!$J$20,VLOOKUP($AR$9,'Banco de Dados'!$B$4:$J$50,6,FALSE)*(1-(PRINCIPAL!$K$20/100)),IF(L21=PRINCIPAL!$L$20,VLOOKUP($AR$9,'Banco de Dados'!$B$4:$J$50,6,FALSE)*(1-(PRINCIPAL!$M$20/100)),IF(L21=PRINCIPAL!$N$20,VLOOKUP($AR$9,'Banco de Dados'!$B$4:$J$50,6,FALSE)*(1-(PRINCIPAL!$O$20/100)),VLOOKUP($AR$9,'Banco de Dados'!$B$4:$J$50,6,FALSE)))))))))),"")</f>
        <v/>
      </c>
      <c r="AR21" s="29" t="str">
        <f>IFERROR(AQ21*(IFERROR(VLOOKUP($AR$9,'Banco de Dados'!$B$4:$J$50,4,FALSE),"ERRO")),"")</f>
        <v/>
      </c>
      <c r="AS21" s="29" t="str">
        <f t="shared" si="15"/>
        <v/>
      </c>
      <c r="AT21" s="103" t="str">
        <f>IFERROR(AS21*(C21*(PRINCIPAL!$G$20/100))*0.47*(44/12),"")</f>
        <v/>
      </c>
      <c r="AU21" s="111" t="str">
        <f t="shared" si="16"/>
        <v/>
      </c>
      <c r="AV21" s="30" t="str">
        <f>IFERROR(IF(AND(PRINCIPAL!$H$21&lt;&gt;"",OR(L21=PRINCIPAL!$I$21,L21=PRINCIPAL!$I$21+PRINCIPAL!$I$21,L21=PRINCIPAL!$I$21+PRINCIPAL!$I$21+PRINCIPAL!$I$21)),0,IF(AND(PRINCIPAL!$H$21&lt;&gt;"",L21=PRINCIPAL!$J$21),VLOOKUP($AW$9,'Banco de Dados'!$B$4:$J$50,8,FALSE)*PRINCIPAL!$H$21*(1-(PRINCIPAL!$K$21/100)),IF(AND(PRINCIPAL!$H$21&lt;&gt;"",L21=PRINCIPAL!$L$21),VLOOKUP($AW$9,'Banco de Dados'!$B$4:$J$50,8,FALSE)*PRINCIPAL!$H$21*(1-(PRINCIPAL!$M$21/100)),IF(AND(PRINCIPAL!$H$21&lt;&gt;"",L21=PRINCIPAL!$N$21),VLOOKUP($AW$9,'Banco de Dados'!$B$4:$J$50,8,FALSE)*PRINCIPAL!$H$21*(1-(PRINCIPAL!$O$21/100)),IF(PRINCIPAL!$H$21&lt;&gt;"",VLOOKUP($AW$9,'Banco de Dados'!$B$4:$J$50,8,FALSE)*PRINCIPAL!$H$21,IF(OR(L21=PRINCIPAL!$I$21,L21=PRINCIPAL!$I$21+PRINCIPAL!$I$21,L21=PRINCIPAL!$I$21+PRINCIPAL!$I$21+PRINCIPAL!$I$21),0,IF(L21=PRINCIPAL!$J$21,VLOOKUP($AW$9,'Banco de Dados'!$B$4:$J$50,6,FALSE)*(1-(PRINCIPAL!$K$21/100)),IF(L21=PRINCIPAL!$L$21,VLOOKUP($AW$9,'Banco de Dados'!$B$4:$J$50,6,FALSE)*(1-(PRINCIPAL!$M$21/100)),IF(L21=PRINCIPAL!$N$21,VLOOKUP($AW$9,'Banco de Dados'!$B$4:$J$50,6,FALSE)*(1-(PRINCIPAL!$O$21/100)),VLOOKUP($AW$9,'Banco de Dados'!$B$4:$J$50,6,FALSE)))))))))),"")</f>
        <v/>
      </c>
      <c r="AW21" s="29" t="str">
        <f>IFERROR(AV21*(IFERROR(VLOOKUP($AW$9,'Banco de Dados'!$B$4:$J$50,4,FALSE),"ERRO")),"")</f>
        <v/>
      </c>
      <c r="AX21" s="29" t="str">
        <f t="shared" si="17"/>
        <v/>
      </c>
      <c r="AY21" s="103" t="str">
        <f>IFERROR(AX21*(C21*(PRINCIPAL!$G$21/100))*0.47*(44/12),"")</f>
        <v/>
      </c>
      <c r="AZ21" s="111" t="str">
        <f t="shared" si="18"/>
        <v/>
      </c>
      <c r="BA21" s="30" t="str">
        <f>IFERROR(IF(AND(PRINCIPAL!$H$22&lt;&gt;"",OR(L21=PRINCIPAL!$I$22,L21=PRINCIPAL!$I$22+PRINCIPAL!$I$22,L21=PRINCIPAL!$I$22+PRINCIPAL!$I$22+PRINCIPAL!$I$22)),0,IF(AND(PRINCIPAL!$H$22&lt;&gt;"",L21=PRINCIPAL!$J$22),VLOOKUP($BB$9,'Banco de Dados'!$B$4:$J$50,8,FALSE)*PRINCIPAL!$H$22*(1-(PRINCIPAL!$K$22/100)),IF(AND(PRINCIPAL!$H$22&lt;&gt;"",L21=PRINCIPAL!$L$22),VLOOKUP($BB$9,'Banco de Dados'!$B$4:$J$50,8,FALSE)*PRINCIPAL!$H$22*(1-(PRINCIPAL!$M$22/100)),IF(AND(PRINCIPAL!$H$22&lt;&gt;"",L21=PRINCIPAL!$N$22),VLOOKUP($BB$9,'Banco de Dados'!$B$4:$J$50,8,FALSE)*PRINCIPAL!$H$22*(1-(PRINCIPAL!$O$22/100)),IF(PRINCIPAL!$H$22&lt;&gt;"",VLOOKUP($BB$9,'Banco de Dados'!$B$4:$J$50,8,FALSE)*PRINCIPAL!$H$22,IF(OR(L21=PRINCIPAL!$I$22,L21=PRINCIPAL!$I$22+PRINCIPAL!$I$22,L21=PRINCIPAL!$I$22+PRINCIPAL!$I$22+PRINCIPAL!$I$22),0,IF(L21=PRINCIPAL!$J$22,VLOOKUP($BB$9,'Banco de Dados'!$B$4:$J$50,6,FALSE)*(1-(PRINCIPAL!$K$22/100)),IF(L21=PRINCIPAL!$L$22,VLOOKUP($BB$9,'Banco de Dados'!$B$4:$J$50,6,FALSE)*(1-(PRINCIPAL!$M$22/100)),IF(L21=PRINCIPAL!$N$22,VLOOKUP($BB$9,'Banco de Dados'!$B$4:$J$50,6,FALSE)*(1-(PRINCIPAL!$O$22/100)),VLOOKUP($BB$9,'Banco de Dados'!$B$4:$J$50,6,FALSE)))))))))),"")</f>
        <v/>
      </c>
      <c r="BB21" s="29" t="str">
        <f>IFERROR(BA21*(IFERROR(VLOOKUP($BB$9,'Banco de Dados'!$B$4:$J$50,4,FALSE),"ERRO")),"")</f>
        <v/>
      </c>
      <c r="BC21" s="29" t="str">
        <f t="shared" si="22"/>
        <v/>
      </c>
      <c r="BD21" s="103" t="str">
        <f>IFERROR(BC21*(C21*(PRINCIPAL!$G$22/100))*0.47*(44/12),"")</f>
        <v/>
      </c>
      <c r="BE21" s="111" t="str">
        <f t="shared" si="19"/>
        <v/>
      </c>
      <c r="BF21" s="30" t="str">
        <f>IFERROR(IF(AND(PRINCIPAL!$H$23&lt;&gt;"",OR(L21=PRINCIPAL!$I$23,L21=PRINCIPAL!$I$23+PRINCIPAL!$I$23,L21=PRINCIPAL!$I$23+PRINCIPAL!$I$23+PRINCIPAL!$I$23)),0,IF(AND(PRINCIPAL!$H$23&lt;&gt;"",L21=PRINCIPAL!$J$23),VLOOKUP($BG$9,'Banco de Dados'!$B$4:$J$50,8,FALSE)*PRINCIPAL!$H$23*(1-(PRINCIPAL!$K$23/100)),IF(AND(PRINCIPAL!$H$23&lt;&gt;"",L21=PRINCIPAL!$L$23),VLOOKUP($BG$9,'Banco de Dados'!$B$4:$J$50,8,FALSE)*PRINCIPAL!$H$23*(1-(PRINCIPAL!$M$23/100)),IF(AND(PRINCIPAL!$H$23&lt;&gt;"",L21=PRINCIPAL!$N$23),VLOOKUP($BG$9,'Banco de Dados'!$B$4:$J$50,8,FALSE)*PRINCIPAL!$H$23*(1-(PRINCIPAL!$O$23/100)),IF(PRINCIPAL!$H$23&lt;&gt;"",VLOOKUP($BG$9,'Banco de Dados'!$B$4:$J$50,8,FALSE)*PRINCIPAL!$H$23,IF(OR(L21=PRINCIPAL!$I$23,L21=PRINCIPAL!$I$23+PRINCIPAL!$I$23,L21=PRINCIPAL!$I$23+PRINCIPAL!$I$23+PRINCIPAL!$I$23),0,IF(L21=PRINCIPAL!$J$23,VLOOKUP($BG$9,'Banco de Dados'!$B$4:$J$50,6,FALSE)*(1-(PRINCIPAL!$K$23/100)),IF(L21=PRINCIPAL!$L$23,VLOOKUP($BG$9,'Banco de Dados'!$B$4:$J$50,6,FALSE)*(1-(PRINCIPAL!$M$23/100)),IF(L21=PRINCIPAL!$N$23,VLOOKUP($BG$9,'Banco de Dados'!$B$4:$J$50,6,FALSE)*(1-(PRINCIPAL!$O$23/100)),VLOOKUP($BG$9,'Banco de Dados'!$B$4:$J$50,6,FALSE)))))))))),"")</f>
        <v/>
      </c>
      <c r="BG21" s="29" t="str">
        <f>IFERROR(BF21*(IFERROR(VLOOKUP($BG$9,'Banco de Dados'!$B$4:$J$50,4,FALSE),"ERRO")),"")</f>
        <v/>
      </c>
      <c r="BH21" s="29" t="str">
        <f t="shared" si="20"/>
        <v/>
      </c>
      <c r="BI21" s="103" t="str">
        <f>IFERROR(BH21*(C21*(PRINCIPAL!$G$23/100))*0.47*(44/12),"")</f>
        <v/>
      </c>
      <c r="BJ21" s="102" t="str">
        <f t="shared" si="21"/>
        <v/>
      </c>
    </row>
    <row r="22" spans="1:62" s="1" customFormat="1" ht="12.75" customHeight="1" x14ac:dyDescent="0.25">
      <c r="A22" s="31"/>
      <c r="B22" s="345">
        <v>2031</v>
      </c>
      <c r="C22" s="340">
        <v>6450</v>
      </c>
      <c r="E22" s="23">
        <v>11</v>
      </c>
      <c r="F22" s="24">
        <f>IFERROR(VLOOKUP($G$9,'Banco de Dados'!$B$4:$J$50,6,FALSE),"")</f>
        <v>3.6</v>
      </c>
      <c r="G22" s="25">
        <f>IFERROR(F22*(IFERROR(VLOOKUP($G$9,'Banco de Dados'!$B$4:$J$50,4,FALSE),"ERRO")),"")</f>
        <v>1.9152000000000002</v>
      </c>
      <c r="H22" s="25">
        <f t="shared" si="0"/>
        <v>5.5152000000000001</v>
      </c>
      <c r="I22" s="103">
        <f t="shared" si="2"/>
        <v>61304.205599999994</v>
      </c>
      <c r="J22" s="102">
        <f t="shared" si="3"/>
        <v>474751.17359999992</v>
      </c>
      <c r="L22" s="91">
        <v>11</v>
      </c>
      <c r="M22" s="24">
        <f>IFERROR(IF(AND(PRINCIPAL!$H$14&lt;&gt;"",OR(L22=PRINCIPAL!$I$14,L22=PRINCIPAL!$I$14+PRINCIPAL!$I$14,L22=PRINCIPAL!$I$14+PRINCIPAL!$I$14+PRINCIPAL!$I$14)),0,IF(AND(PRINCIPAL!$H$14&lt;&gt;"",L22=PRINCIPAL!$J$14),VLOOKUP($N$9,'Banco de Dados'!$B$4:$J$50,8,FALSE)*PRINCIPAL!$H$14*(1-(PRINCIPAL!$K$14/100)),IF(AND(PRINCIPAL!$H$14&lt;&gt;"",L22=PRINCIPAL!$L$14),VLOOKUP($N$9,'Banco de Dados'!$B$4:$J$50,8,FALSE)*PRINCIPAL!$H$14*(1-(PRINCIPAL!$M$14/100)),IF(AND(PRINCIPAL!$H$14&lt;&gt;"",L22=PRINCIPAL!$N$14),VLOOKUP($N$9,'Banco de Dados'!$B$4:$J$50,8,FALSE)*PRINCIPAL!$H$14*(1-(PRINCIPAL!$O$14/100)),IF(PRINCIPAL!$H$14&lt;&gt;"",VLOOKUP($N$9,'Banco de Dados'!$B$4:$J$50,8,FALSE)*PRINCIPAL!$H$14,IF(OR(L22=PRINCIPAL!$I$14,L22=PRINCIPAL!$I$14+PRINCIPAL!$I$14,L22=PRINCIPAL!$I$14+PRINCIPAL!$I$14+PRINCIPAL!$I$14),0,IF(L22=PRINCIPAL!$J$14,VLOOKUP($N$9,'Banco de Dados'!$B$4:$J$50,6,FALSE)*(1-(PRINCIPAL!$K$14/100)),IF(L22=PRINCIPAL!$L$14,VLOOKUP($N$9,'Banco de Dados'!$B$4:$J$50,6,FALSE)*(1-(PRINCIPAL!$M$14/100)),IF(L22=PRINCIPAL!$N$14,VLOOKUP($N$9,'Banco de Dados'!$B$4:$J$50,6,FALSE)*(1-(PRINCIPAL!$O$14/100)),VLOOKUP($N$9,'Banco de Dados'!$B$4:$J$50,6,FALSE)))))))))),"")</f>
        <v>6.69</v>
      </c>
      <c r="N22" s="25">
        <f>IFERROR(M22*(IFERROR(VLOOKUP($N$9,'Banco de Dados'!$B$4:$J$50,4,FALSE),"ERRO")),"")</f>
        <v>3.5590800000000002</v>
      </c>
      <c r="O22" s="25">
        <f t="shared" si="1"/>
        <v>10.249080000000001</v>
      </c>
      <c r="P22" s="103">
        <f>IFERROR(O22*(C22*(PRINCIPAL!$G$14/100))*0.47*(44/12),"")</f>
        <v>113923.64874</v>
      </c>
      <c r="Q22" s="107">
        <f t="shared" si="4"/>
        <v>882245.93093999987</v>
      </c>
      <c r="R22" s="29" t="str">
        <f>IFERROR(IF(AND(PRINCIPAL!$H$15&lt;&gt;"",OR(L22=PRINCIPAL!$I$15,L22=PRINCIPAL!$I$15+PRINCIPAL!$I$15,L22=PRINCIPAL!$I$15+PRINCIPAL!$I$15+PRINCIPAL!$I$15)),0,IF(AND(PRINCIPAL!$H$15&lt;&gt;"",L22=PRINCIPAL!$J$15),VLOOKUP($S$9,'Banco de Dados'!$B$4:$J$50,8,FALSE)*PRINCIPAL!$H$15*(1-(PRINCIPAL!$K$15/100)),IF(AND(PRINCIPAL!$H$15&lt;&gt;"",L22=PRINCIPAL!$L$15),VLOOKUP($S$9,'Banco de Dados'!$B$4:$J$50,8,FALSE)*PRINCIPAL!$H$15*(1-(PRINCIPAL!$M$15/100)),IF(AND(PRINCIPAL!$H$15&lt;&gt;"",L22=PRINCIPAL!$N$15),VLOOKUP($S$9,'Banco de Dados'!$B$4:$J$50,8,FALSE)*PRINCIPAL!$H$15*(1-(PRINCIPAL!$O$15/100)),IF(PRINCIPAL!$H$15&lt;&gt;"",VLOOKUP($S$9,'Banco de Dados'!$B$4:$J$50,8,FALSE)*PRINCIPAL!$H$15,IF(OR(L22=PRINCIPAL!$I$15,L22=PRINCIPAL!$I$15+PRINCIPAL!$I$15,L22=PRINCIPAL!$I$15+PRINCIPAL!$I$15+PRINCIPAL!$I$15),0,IF(L22=PRINCIPAL!$J$15,VLOOKUP($S$9,'Banco de Dados'!$B$4:$J$50,6,FALSE)*(1-(PRINCIPAL!$K$15/100)),IF(L22=PRINCIPAL!$L$15,VLOOKUP($S$9,'Banco de Dados'!$B$4:$J$50,6,FALSE)*(1-(PRINCIPAL!$M$15/100)),IF(L22=PRINCIPAL!$N$15,VLOOKUP($S$9,'Banco de Dados'!$B$4:$J$50,6,FALSE)*(1-(PRINCIPAL!$O$15/100)),VLOOKUP($S$9,'Banco de Dados'!$B$4:$J$50,6,FALSE)))))))))),"")</f>
        <v/>
      </c>
      <c r="S22" s="29" t="str">
        <f>IFERROR(R22*(IFERROR(VLOOKUP($S$9,'Banco de Dados'!$B$4:$J$50,4,FALSE),"ERRO")),"")</f>
        <v/>
      </c>
      <c r="T22" s="29" t="str">
        <f t="shared" si="5"/>
        <v/>
      </c>
      <c r="U22" s="103" t="str">
        <f>IFERROR(T22*(C22*(PRINCIPAL!$G$15/100))*0.47*(44/12),"")</f>
        <v/>
      </c>
      <c r="V22" s="103" t="str">
        <f t="shared" si="6"/>
        <v/>
      </c>
      <c r="W22" s="30" t="str">
        <f>IFERROR(IF(AND(PRINCIPAL!$H$16&lt;&gt;"",OR(L22=PRINCIPAL!$I$16,L22=PRINCIPAL!$I$16+PRINCIPAL!$I$16,L22=PRINCIPAL!$I$16+PRINCIPAL!$I$16+PRINCIPAL!$I$16)),0,IF(AND(PRINCIPAL!$H$16&lt;&gt;"",L22=PRINCIPAL!$J$16),VLOOKUP($X$9,'Banco de Dados'!$B$4:$J$50,8,FALSE)*PRINCIPAL!$H$16*(1-(PRINCIPAL!$K$16/100)),IF(AND(PRINCIPAL!$H$16&lt;&gt;"",L22=PRINCIPAL!$L$16),VLOOKUP($X$9,'Banco de Dados'!$B$4:$J$50,8,FALSE)*PRINCIPAL!$H$16*(1-(PRINCIPAL!$M$16/100)),IF(AND(PRINCIPAL!$H$16&lt;&gt;"",L22=PRINCIPAL!$N$16),VLOOKUP($X$9,'Banco de Dados'!$B$4:$J$50,8,FALSE)*PRINCIPAL!$H$16*(1-(PRINCIPAL!$O$16/100)),IF(PRINCIPAL!$H$16&lt;&gt;"",VLOOKUP($X$9,'Banco de Dados'!$B$4:$J$50,8,FALSE)*PRINCIPAL!$H$16,IF(OR(L22=PRINCIPAL!$I$16,L22=PRINCIPAL!$I$16+PRINCIPAL!$I$16,L22=PRINCIPAL!$I$16+PRINCIPAL!$I$16+PRINCIPAL!$I$16),0,IF(L22=PRINCIPAL!$J$16,VLOOKUP($X$9,'Banco de Dados'!$B$4:$J$50,6,FALSE)*(1-(PRINCIPAL!$K$16/100)),IF(L22=PRINCIPAL!$L$16,VLOOKUP($X$9,'Banco de Dados'!$B$4:$J$50,6,FALSE)*(1-(PRINCIPAL!$M$16/100)),IF(L22=PRINCIPAL!$N$16,VLOOKUP($X$9,'Banco de Dados'!$B$4:$J$50,6,FALSE)*(1-(PRINCIPAL!$O$16/100)),VLOOKUP($X$9,'Banco de Dados'!$B$4:$J$50,6,FALSE)))))))))),"")</f>
        <v/>
      </c>
      <c r="X22" s="29" t="str">
        <f>IFERROR(W22*(IFERROR(VLOOKUP($X$9,'Banco de Dados'!$B$4:$J$50,4,FALSE),"ERRO")),"")</f>
        <v/>
      </c>
      <c r="Y22" s="29" t="str">
        <f t="shared" si="7"/>
        <v/>
      </c>
      <c r="Z22" s="103" t="str">
        <f>IFERROR(Y22*(C22*(PRINCIPAL!$G$16/100))*0.47*(44/12),"")</f>
        <v/>
      </c>
      <c r="AA22" s="111" t="str">
        <f t="shared" si="8"/>
        <v/>
      </c>
      <c r="AB22" s="30" t="str">
        <f>IFERROR(IF(AND(PRINCIPAL!$H$17&lt;&gt;"",OR(L22=PRINCIPAL!$I$17,L22=PRINCIPAL!$I$17+PRINCIPAL!$I$17,L22=PRINCIPAL!$I$17+PRINCIPAL!$I$17+PRINCIPAL!$I$17)),0,IF(AND(PRINCIPAL!$H$17&lt;&gt;"",L22=PRINCIPAL!$J$17),VLOOKUP($AC$9,'Banco de Dados'!$B$4:$J$50,8,FALSE)*PRINCIPAL!$H$17*(1-(PRINCIPAL!$K$17/100)),IF(AND(PRINCIPAL!$H$17&lt;&gt;"",L22=PRINCIPAL!$L$17),VLOOKUP($AC$9,'Banco de Dados'!$B$4:$J$50,8,FALSE)*PRINCIPAL!$H$17*(1-(PRINCIPAL!$M$17/100)),IF(AND(PRINCIPAL!$H$17&lt;&gt;"",L22=PRINCIPAL!$N$17),VLOOKUP($AC$9,'Banco de Dados'!$B$4:$J$50,8,FALSE)*PRINCIPAL!$H$17*(1-(PRINCIPAL!$O$17/100)),IF(PRINCIPAL!$H$17&lt;&gt;"",VLOOKUP($AC$9,'Banco de Dados'!$B$4:$J$50,8,FALSE)*PRINCIPAL!$H$17,IF(OR(L22=PRINCIPAL!$I$17,L22=PRINCIPAL!$I$17+PRINCIPAL!$I$17,L22=PRINCIPAL!$I$17+PRINCIPAL!$I$17+PRINCIPAL!$I$17),0,IF(L22=PRINCIPAL!$J$17,VLOOKUP($AC$9,'Banco de Dados'!$B$4:$J$50,6,FALSE)*(1-(PRINCIPAL!$K$17/100)),IF(L22=PRINCIPAL!$L$17,VLOOKUP($AC$9,'Banco de Dados'!$B$4:$J$50,6,FALSE)*(1-(PRINCIPAL!$M$17/100)),IF(L22=PRINCIPAL!$N$17,VLOOKUP($AC$9,'Banco de Dados'!$B$4:$J$50,6,FALSE)*(1-(PRINCIPAL!$O$17/100)),VLOOKUP($AC$9,'Banco de Dados'!$B$4:$J$50,6,FALSE)))))))))),"")</f>
        <v/>
      </c>
      <c r="AC22" s="29" t="str">
        <f>IFERROR(AB22*(IFERROR(VLOOKUP($AC$9,'Banco de Dados'!$B$4:$J$50,4,FALSE),"ERRO")),"")</f>
        <v/>
      </c>
      <c r="AD22" s="29" t="str">
        <f t="shared" si="9"/>
        <v/>
      </c>
      <c r="AE22" s="103" t="str">
        <f>IFERROR(AD22*(C22*(PRINCIPAL!$G$17/100))*0.47*(44/12),"")</f>
        <v/>
      </c>
      <c r="AF22" s="111" t="str">
        <f t="shared" si="10"/>
        <v/>
      </c>
      <c r="AG22" s="30" t="str">
        <f>IFERROR(IF(AND(PRINCIPAL!$H$18&lt;&gt;"",OR(L22=PRINCIPAL!$I$18,L22=PRINCIPAL!$I$18+PRINCIPAL!$I$18,L22=PRINCIPAL!$I$18+PRINCIPAL!$I$18+PRINCIPAL!$I$18)),0,IF(AND(PRINCIPAL!$H$18&lt;&gt;"",L22=PRINCIPAL!$J$18),VLOOKUP($AH$9,'Banco de Dados'!$B$4:$J$50,8,FALSE)*PRINCIPAL!$H$18*(1-(PRINCIPAL!$K$18/100)),IF(AND(PRINCIPAL!$H$18&lt;&gt;"",L22=PRINCIPAL!$L$18),VLOOKUP($AH$9,'Banco de Dados'!$B$4:$J$50,8,FALSE)*PRINCIPAL!$H$18*(1-(PRINCIPAL!$M$18/100)),IF(AND(PRINCIPAL!$H$18&lt;&gt;"",L22=PRINCIPAL!$N$18),VLOOKUP($AH$9,'Banco de Dados'!$B$4:$J$50,8,FALSE)*PRINCIPAL!$H$18*(1-(PRINCIPAL!$O$18/100)),IF(PRINCIPAL!$H$18&lt;&gt;"",VLOOKUP($AH$9,'Banco de Dados'!$B$4:$J$50,8,FALSE)*PRINCIPAL!$H$18,IF(OR(L22=PRINCIPAL!$I$18,L22=PRINCIPAL!$I$18+PRINCIPAL!$I$18,L22=PRINCIPAL!$I$18+PRINCIPAL!$I$18+PRINCIPAL!$I$18),0,IF(L22=PRINCIPAL!$J$18,VLOOKUP($AH$9,'Banco de Dados'!$B$4:$J$50,6,FALSE)*(1-(PRINCIPAL!$K$18/100)),IF(L22=PRINCIPAL!$L$18,VLOOKUP($AH$9,'Banco de Dados'!$B$4:$J$50,6,FALSE)*(1-(PRINCIPAL!$M$18/100)),IF(L22=PRINCIPAL!$N$18,VLOOKUP($AH$9,'Banco de Dados'!$B$4:$J$50,6,FALSE)*(1-(PRINCIPAL!$O$18/100)),VLOOKUP($AH$9,'Banco de Dados'!$B$4:$J$50,6,FALSE)))))))))),"")</f>
        <v/>
      </c>
      <c r="AH22" s="29" t="str">
        <f>IFERROR(AG22*(IFERROR(VLOOKUP($AH$9,'Banco de Dados'!$B$4:$J$50,4,FALSE),"ERRO")),"")</f>
        <v/>
      </c>
      <c r="AI22" s="29" t="str">
        <f t="shared" si="11"/>
        <v/>
      </c>
      <c r="AJ22" s="103" t="str">
        <f>IFERROR(AI22*(C22*(PRINCIPAL!$G$18/100))*0.47*(44/12),"")</f>
        <v/>
      </c>
      <c r="AK22" s="111" t="str">
        <f t="shared" si="12"/>
        <v/>
      </c>
      <c r="AL22" s="30" t="str">
        <f>IFERROR(IF(AND(PRINCIPAL!$H$19&lt;&gt;"",OR(L22=PRINCIPAL!$I$19,L22=PRINCIPAL!$I$19+PRINCIPAL!$I$19,L22=PRINCIPAL!$I$19+PRINCIPAL!$I$19+PRINCIPAL!$I$19)),0,IF(AND(PRINCIPAL!$H$19&lt;&gt;"",L22=PRINCIPAL!$J$19),VLOOKUP($AM$9,'Banco de Dados'!$B$4:$J$50,8,FALSE)*PRINCIPAL!$H$19*(1-(PRINCIPAL!$K$19/100)),IF(AND(PRINCIPAL!$H$19&lt;&gt;"",L22=PRINCIPAL!$L$19),VLOOKUP($AM$9,'Banco de Dados'!$B$4:$J$50,8,FALSE)*PRINCIPAL!$H$19*(1-(PRINCIPAL!$M$19/100)),IF(AND(PRINCIPAL!$H$19&lt;&gt;"",L22=PRINCIPAL!$N$19),VLOOKUP($AM$9,'Banco de Dados'!$B$4:$J$50,8,FALSE)*PRINCIPAL!$H$19*(1-(PRINCIPAL!$O$19/100)),IF(PRINCIPAL!$H$19&lt;&gt;"",VLOOKUP($AM$9,'Banco de Dados'!$B$4:$J$50,8,FALSE)*PRINCIPAL!$H$19,IF(OR(L22=PRINCIPAL!$I$19,L22=PRINCIPAL!$I$19+PRINCIPAL!$I$19,L22=PRINCIPAL!$I$19+PRINCIPAL!$I$19+PRINCIPAL!$I$19),0,IF(L22=PRINCIPAL!$J$19,VLOOKUP($AM$9,'Banco de Dados'!$B$4:$J$50,6,FALSE)*(1-(PRINCIPAL!$K$19/100)),IF(L22=PRINCIPAL!$L$19,VLOOKUP($AM$9,'Banco de Dados'!$B$4:$J$50,6,FALSE)*(1-(PRINCIPAL!$M$19/100)),IF(L22=PRINCIPAL!$N$19,VLOOKUP($AM$9,'Banco de Dados'!$B$4:$J$50,6,FALSE)*(1-(PRINCIPAL!$O$19/100)),VLOOKUP($AM$9,'Banco de Dados'!$B$4:$J$50,6,FALSE)))))))))),"")</f>
        <v/>
      </c>
      <c r="AM22" s="29" t="str">
        <f>IFERROR(AL22*(IFERROR(VLOOKUP($AM$9,'Banco de Dados'!$B$4:$J$50,4,FALSE),"ERRO")),"")</f>
        <v/>
      </c>
      <c r="AN22" s="29" t="str">
        <f t="shared" si="13"/>
        <v/>
      </c>
      <c r="AO22" s="103" t="str">
        <f>IFERROR(AN22*(C22*(PRINCIPAL!$G$19/100))*0.47*(44/12),"")</f>
        <v/>
      </c>
      <c r="AP22" s="111" t="str">
        <f t="shared" si="14"/>
        <v/>
      </c>
      <c r="AQ22" s="30" t="str">
        <f>IFERROR(IF(AND(PRINCIPAL!$H$20&lt;&gt;"",OR(L22=PRINCIPAL!$I$20,L22=PRINCIPAL!$I$20+PRINCIPAL!$I$20,L22=PRINCIPAL!$I$20+PRINCIPAL!$I$20+PRINCIPAL!$I$20)),0,IF(AND(PRINCIPAL!$H$20&lt;&gt;"",L22=PRINCIPAL!$J$20),VLOOKUP($AR$9,'Banco de Dados'!$B$4:$J$50,8,FALSE)*PRINCIPAL!$H$20*(1-(PRINCIPAL!$K$20/100)),IF(AND(PRINCIPAL!$H$20&lt;&gt;"",L22=PRINCIPAL!$L$20),VLOOKUP($AR$9,'Banco de Dados'!$B$4:$J$50,8,FALSE)*PRINCIPAL!$H$20*(1-(PRINCIPAL!$M$20/100)),IF(AND(PRINCIPAL!$H$20&lt;&gt;"",L22=PRINCIPAL!$N$20),VLOOKUP($AR$9,'Banco de Dados'!$B$4:$J$50,8,FALSE)*PRINCIPAL!$H$20*(1-(PRINCIPAL!$O$20/100)),IF(PRINCIPAL!$H$20&lt;&gt;"",VLOOKUP($AR$9,'Banco de Dados'!$B$4:$J$50,8,FALSE)*PRINCIPAL!$H$20,IF(OR(L22=PRINCIPAL!$I$20,L22=PRINCIPAL!$I$20+PRINCIPAL!$I$20,L22=PRINCIPAL!$I$20+PRINCIPAL!$I$20+PRINCIPAL!$I$20),0,IF(L22=PRINCIPAL!$J$20,VLOOKUP($AR$9,'Banco de Dados'!$B$4:$J$50,6,FALSE)*(1-(PRINCIPAL!$K$20/100)),IF(L22=PRINCIPAL!$L$20,VLOOKUP($AR$9,'Banco de Dados'!$B$4:$J$50,6,FALSE)*(1-(PRINCIPAL!$M$20/100)),IF(L22=PRINCIPAL!$N$20,VLOOKUP($AR$9,'Banco de Dados'!$B$4:$J$50,6,FALSE)*(1-(PRINCIPAL!$O$20/100)),VLOOKUP($AR$9,'Banco de Dados'!$B$4:$J$50,6,FALSE)))))))))),"")</f>
        <v/>
      </c>
      <c r="AR22" s="29" t="str">
        <f>IFERROR(AQ22*(IFERROR(VLOOKUP($AR$9,'Banco de Dados'!$B$4:$J$50,4,FALSE),"ERRO")),"")</f>
        <v/>
      </c>
      <c r="AS22" s="29" t="str">
        <f t="shared" si="15"/>
        <v/>
      </c>
      <c r="AT22" s="103" t="str">
        <f>IFERROR(AS22*(C22*(PRINCIPAL!$G$20/100))*0.47*(44/12),"")</f>
        <v/>
      </c>
      <c r="AU22" s="111" t="str">
        <f t="shared" si="16"/>
        <v/>
      </c>
      <c r="AV22" s="30" t="str">
        <f>IFERROR(IF(AND(PRINCIPAL!$H$21&lt;&gt;"",OR(L22=PRINCIPAL!$I$21,L22=PRINCIPAL!$I$21+PRINCIPAL!$I$21,L22=PRINCIPAL!$I$21+PRINCIPAL!$I$21+PRINCIPAL!$I$21)),0,IF(AND(PRINCIPAL!$H$21&lt;&gt;"",L22=PRINCIPAL!$J$21),VLOOKUP($AW$9,'Banco de Dados'!$B$4:$J$50,8,FALSE)*PRINCIPAL!$H$21*(1-(PRINCIPAL!$K$21/100)),IF(AND(PRINCIPAL!$H$21&lt;&gt;"",L22=PRINCIPAL!$L$21),VLOOKUP($AW$9,'Banco de Dados'!$B$4:$J$50,8,FALSE)*PRINCIPAL!$H$21*(1-(PRINCIPAL!$M$21/100)),IF(AND(PRINCIPAL!$H$21&lt;&gt;"",L22=PRINCIPAL!$N$21),VLOOKUP($AW$9,'Banco de Dados'!$B$4:$J$50,8,FALSE)*PRINCIPAL!$H$21*(1-(PRINCIPAL!$O$21/100)),IF(PRINCIPAL!$H$21&lt;&gt;"",VLOOKUP($AW$9,'Banco de Dados'!$B$4:$J$50,8,FALSE)*PRINCIPAL!$H$21,IF(OR(L22=PRINCIPAL!$I$21,L22=PRINCIPAL!$I$21+PRINCIPAL!$I$21,L22=PRINCIPAL!$I$21+PRINCIPAL!$I$21+PRINCIPAL!$I$21),0,IF(L22=PRINCIPAL!$J$21,VLOOKUP($AW$9,'Banco de Dados'!$B$4:$J$50,6,FALSE)*(1-(PRINCIPAL!$K$21/100)),IF(L22=PRINCIPAL!$L$21,VLOOKUP($AW$9,'Banco de Dados'!$B$4:$J$50,6,FALSE)*(1-(PRINCIPAL!$M$21/100)),IF(L22=PRINCIPAL!$N$21,VLOOKUP($AW$9,'Banco de Dados'!$B$4:$J$50,6,FALSE)*(1-(PRINCIPAL!$O$21/100)),VLOOKUP($AW$9,'Banco de Dados'!$B$4:$J$50,6,FALSE)))))))))),"")</f>
        <v/>
      </c>
      <c r="AW22" s="29" t="str">
        <f>IFERROR(AV22*(IFERROR(VLOOKUP($AW$9,'Banco de Dados'!$B$4:$J$50,4,FALSE),"ERRO")),"")</f>
        <v/>
      </c>
      <c r="AX22" s="29" t="str">
        <f t="shared" si="17"/>
        <v/>
      </c>
      <c r="AY22" s="103" t="str">
        <f>IFERROR(AX22*(C22*(PRINCIPAL!$G$21/100))*0.47*(44/12),"")</f>
        <v/>
      </c>
      <c r="AZ22" s="111" t="str">
        <f t="shared" si="18"/>
        <v/>
      </c>
      <c r="BA22" s="30" t="str">
        <f>IFERROR(IF(AND(PRINCIPAL!$H$22&lt;&gt;"",OR(L22=PRINCIPAL!$I$22,L22=PRINCIPAL!$I$22+PRINCIPAL!$I$22,L22=PRINCIPAL!$I$22+PRINCIPAL!$I$22+PRINCIPAL!$I$22)),0,IF(AND(PRINCIPAL!$H$22&lt;&gt;"",L22=PRINCIPAL!$J$22),VLOOKUP($BB$9,'Banco de Dados'!$B$4:$J$50,8,FALSE)*PRINCIPAL!$H$22*(1-(PRINCIPAL!$K$22/100)),IF(AND(PRINCIPAL!$H$22&lt;&gt;"",L22=PRINCIPAL!$L$22),VLOOKUP($BB$9,'Banco de Dados'!$B$4:$J$50,8,FALSE)*PRINCIPAL!$H$22*(1-(PRINCIPAL!$M$22/100)),IF(AND(PRINCIPAL!$H$22&lt;&gt;"",L22=PRINCIPAL!$N$22),VLOOKUP($BB$9,'Banco de Dados'!$B$4:$J$50,8,FALSE)*PRINCIPAL!$H$22*(1-(PRINCIPAL!$O$22/100)),IF(PRINCIPAL!$H$22&lt;&gt;"",VLOOKUP($BB$9,'Banco de Dados'!$B$4:$J$50,8,FALSE)*PRINCIPAL!$H$22,IF(OR(L22=PRINCIPAL!$I$22,L22=PRINCIPAL!$I$22+PRINCIPAL!$I$22,L22=PRINCIPAL!$I$22+PRINCIPAL!$I$22+PRINCIPAL!$I$22),0,IF(L22=PRINCIPAL!$J$22,VLOOKUP($BB$9,'Banco de Dados'!$B$4:$J$50,6,FALSE)*(1-(PRINCIPAL!$K$22/100)),IF(L22=PRINCIPAL!$L$22,VLOOKUP($BB$9,'Banco de Dados'!$B$4:$J$50,6,FALSE)*(1-(PRINCIPAL!$M$22/100)),IF(L22=PRINCIPAL!$N$22,VLOOKUP($BB$9,'Banco de Dados'!$B$4:$J$50,6,FALSE)*(1-(PRINCIPAL!$O$22/100)),VLOOKUP($BB$9,'Banco de Dados'!$B$4:$J$50,6,FALSE)))))))))),"")</f>
        <v/>
      </c>
      <c r="BB22" s="29" t="str">
        <f>IFERROR(BA22*(IFERROR(VLOOKUP($BB$9,'Banco de Dados'!$B$4:$J$50,4,FALSE),"ERRO")),"")</f>
        <v/>
      </c>
      <c r="BC22" s="29" t="str">
        <f t="shared" si="22"/>
        <v/>
      </c>
      <c r="BD22" s="103" t="str">
        <f>IFERROR(BC22*(C22*(PRINCIPAL!$G$22/100))*0.47*(44/12),"")</f>
        <v/>
      </c>
      <c r="BE22" s="111" t="str">
        <f t="shared" si="19"/>
        <v/>
      </c>
      <c r="BF22" s="30" t="str">
        <f>IFERROR(IF(AND(PRINCIPAL!$H$23&lt;&gt;"",OR(L22=PRINCIPAL!$I$23,L22=PRINCIPAL!$I$23+PRINCIPAL!$I$23,L22=PRINCIPAL!$I$23+PRINCIPAL!$I$23+PRINCIPAL!$I$23)),0,IF(AND(PRINCIPAL!$H$23&lt;&gt;"",L22=PRINCIPAL!$J$23),VLOOKUP($BG$9,'Banco de Dados'!$B$4:$J$50,8,FALSE)*PRINCIPAL!$H$23*(1-(PRINCIPAL!$K$23/100)),IF(AND(PRINCIPAL!$H$23&lt;&gt;"",L22=PRINCIPAL!$L$23),VLOOKUP($BG$9,'Banco de Dados'!$B$4:$J$50,8,FALSE)*PRINCIPAL!$H$23*(1-(PRINCIPAL!$M$23/100)),IF(AND(PRINCIPAL!$H$23&lt;&gt;"",L22=PRINCIPAL!$N$23),VLOOKUP($BG$9,'Banco de Dados'!$B$4:$J$50,8,FALSE)*PRINCIPAL!$H$23*(1-(PRINCIPAL!$O$23/100)),IF(PRINCIPAL!$H$23&lt;&gt;"",VLOOKUP($BG$9,'Banco de Dados'!$B$4:$J$50,8,FALSE)*PRINCIPAL!$H$23,IF(OR(L22=PRINCIPAL!$I$23,L22=PRINCIPAL!$I$23+PRINCIPAL!$I$23,L22=PRINCIPAL!$I$23+PRINCIPAL!$I$23+PRINCIPAL!$I$23),0,IF(L22=PRINCIPAL!$J$23,VLOOKUP($BG$9,'Banco de Dados'!$B$4:$J$50,6,FALSE)*(1-(PRINCIPAL!$K$23/100)),IF(L22=PRINCIPAL!$L$23,VLOOKUP($BG$9,'Banco de Dados'!$B$4:$J$50,6,FALSE)*(1-(PRINCIPAL!$M$23/100)),IF(L22=PRINCIPAL!$N$23,VLOOKUP($BG$9,'Banco de Dados'!$B$4:$J$50,6,FALSE)*(1-(PRINCIPAL!$O$23/100)),VLOOKUP($BG$9,'Banco de Dados'!$B$4:$J$50,6,FALSE)))))))))),"")</f>
        <v/>
      </c>
      <c r="BG22" s="29" t="str">
        <f>IFERROR(BF22*(IFERROR(VLOOKUP($BG$9,'Banco de Dados'!$B$4:$J$50,4,FALSE),"ERRO")),"")</f>
        <v/>
      </c>
      <c r="BH22" s="29" t="str">
        <f t="shared" si="20"/>
        <v/>
      </c>
      <c r="BI22" s="103" t="str">
        <f>IFERROR(BH22*(C22*(PRINCIPAL!$G$23/100))*0.47*(44/12),"")</f>
        <v/>
      </c>
      <c r="BJ22" s="102" t="str">
        <f t="shared" si="21"/>
        <v/>
      </c>
    </row>
    <row r="23" spans="1:62" s="1" customFormat="1" ht="12.75" customHeight="1" x14ac:dyDescent="0.25">
      <c r="A23" s="31"/>
      <c r="B23" s="345">
        <v>2032</v>
      </c>
      <c r="C23" s="340">
        <v>6450</v>
      </c>
      <c r="E23" s="23">
        <v>12</v>
      </c>
      <c r="F23" s="24">
        <f>IFERROR(VLOOKUP($G$9,'Banco de Dados'!$B$4:$J$50,6,FALSE),"")</f>
        <v>3.6</v>
      </c>
      <c r="G23" s="25">
        <f>IFERROR(F23*(IFERROR(VLOOKUP($G$9,'Banco de Dados'!$B$4:$J$50,4,FALSE),"ERRO")),"")</f>
        <v>1.9152000000000002</v>
      </c>
      <c r="H23" s="25">
        <f t="shared" si="0"/>
        <v>5.5152000000000001</v>
      </c>
      <c r="I23" s="103">
        <f t="shared" si="2"/>
        <v>61304.205599999994</v>
      </c>
      <c r="J23" s="102">
        <f t="shared" si="3"/>
        <v>536055.37919999997</v>
      </c>
      <c r="L23" s="91">
        <v>12</v>
      </c>
      <c r="M23" s="24">
        <f>IFERROR(IF(AND(PRINCIPAL!$H$14&lt;&gt;"",OR(L23=PRINCIPAL!$I$14,L23=PRINCIPAL!$I$14+PRINCIPAL!$I$14,L23=PRINCIPAL!$I$14+PRINCIPAL!$I$14+PRINCIPAL!$I$14)),0,IF(AND(PRINCIPAL!$H$14&lt;&gt;"",L23=PRINCIPAL!$J$14),VLOOKUP($N$9,'Banco de Dados'!$B$4:$J$50,8,FALSE)*PRINCIPAL!$H$14*(1-(PRINCIPAL!$K$14/100)),IF(AND(PRINCIPAL!$H$14&lt;&gt;"",L23=PRINCIPAL!$L$14),VLOOKUP($N$9,'Banco de Dados'!$B$4:$J$50,8,FALSE)*PRINCIPAL!$H$14*(1-(PRINCIPAL!$M$14/100)),IF(AND(PRINCIPAL!$H$14&lt;&gt;"",L23=PRINCIPAL!$N$14),VLOOKUP($N$9,'Banco de Dados'!$B$4:$J$50,8,FALSE)*PRINCIPAL!$H$14*(1-(PRINCIPAL!$O$14/100)),IF(PRINCIPAL!$H$14&lt;&gt;"",VLOOKUP($N$9,'Banco de Dados'!$B$4:$J$50,8,FALSE)*PRINCIPAL!$H$14,IF(OR(L23=PRINCIPAL!$I$14,L23=PRINCIPAL!$I$14+PRINCIPAL!$I$14,L23=PRINCIPAL!$I$14+PRINCIPAL!$I$14+PRINCIPAL!$I$14),0,IF(L23=PRINCIPAL!$J$14,VLOOKUP($N$9,'Banco de Dados'!$B$4:$J$50,6,FALSE)*(1-(PRINCIPAL!$K$14/100)),IF(L23=PRINCIPAL!$L$14,VLOOKUP($N$9,'Banco de Dados'!$B$4:$J$50,6,FALSE)*(1-(PRINCIPAL!$M$14/100)),IF(L23=PRINCIPAL!$N$14,VLOOKUP($N$9,'Banco de Dados'!$B$4:$J$50,6,FALSE)*(1-(PRINCIPAL!$O$14/100)),VLOOKUP($N$9,'Banco de Dados'!$B$4:$J$50,6,FALSE)))))))))),"")</f>
        <v>6.69</v>
      </c>
      <c r="N23" s="25">
        <f>IFERROR(M23*(IFERROR(VLOOKUP($N$9,'Banco de Dados'!$B$4:$J$50,4,FALSE),"ERRO")),"")</f>
        <v>3.5590800000000002</v>
      </c>
      <c r="O23" s="25">
        <f t="shared" si="1"/>
        <v>10.249080000000001</v>
      </c>
      <c r="P23" s="103">
        <f>IFERROR(O23*(C23*(PRINCIPAL!$G$14/100))*0.47*(44/12),"")</f>
        <v>113923.64874</v>
      </c>
      <c r="Q23" s="107">
        <f t="shared" si="4"/>
        <v>996169.57967999985</v>
      </c>
      <c r="R23" s="29" t="str">
        <f>IFERROR(IF(AND(PRINCIPAL!$H$15&lt;&gt;"",OR(L23=PRINCIPAL!$I$15,L23=PRINCIPAL!$I$15+PRINCIPAL!$I$15,L23=PRINCIPAL!$I$15+PRINCIPAL!$I$15+PRINCIPAL!$I$15)),0,IF(AND(PRINCIPAL!$H$15&lt;&gt;"",L23=PRINCIPAL!$J$15),VLOOKUP($S$9,'Banco de Dados'!$B$4:$J$50,8,FALSE)*PRINCIPAL!$H$15*(1-(PRINCIPAL!$K$15/100)),IF(AND(PRINCIPAL!$H$15&lt;&gt;"",L23=PRINCIPAL!$L$15),VLOOKUP($S$9,'Banco de Dados'!$B$4:$J$50,8,FALSE)*PRINCIPAL!$H$15*(1-(PRINCIPAL!$M$15/100)),IF(AND(PRINCIPAL!$H$15&lt;&gt;"",L23=PRINCIPAL!$N$15),VLOOKUP($S$9,'Banco de Dados'!$B$4:$J$50,8,FALSE)*PRINCIPAL!$H$15*(1-(PRINCIPAL!$O$15/100)),IF(PRINCIPAL!$H$15&lt;&gt;"",VLOOKUP($S$9,'Banco de Dados'!$B$4:$J$50,8,FALSE)*PRINCIPAL!$H$15,IF(OR(L23=PRINCIPAL!$I$15,L23=PRINCIPAL!$I$15+PRINCIPAL!$I$15,L23=PRINCIPAL!$I$15+PRINCIPAL!$I$15+PRINCIPAL!$I$15),0,IF(L23=PRINCIPAL!$J$15,VLOOKUP($S$9,'Banco de Dados'!$B$4:$J$50,6,FALSE)*(1-(PRINCIPAL!$K$15/100)),IF(L23=PRINCIPAL!$L$15,VLOOKUP($S$9,'Banco de Dados'!$B$4:$J$50,6,FALSE)*(1-(PRINCIPAL!$M$15/100)),IF(L23=PRINCIPAL!$N$15,VLOOKUP($S$9,'Banco de Dados'!$B$4:$J$50,6,FALSE)*(1-(PRINCIPAL!$O$15/100)),VLOOKUP($S$9,'Banco de Dados'!$B$4:$J$50,6,FALSE)))))))))),"")</f>
        <v/>
      </c>
      <c r="S23" s="29" t="str">
        <f>IFERROR(R23*(IFERROR(VLOOKUP($S$9,'Banco de Dados'!$B$4:$J$50,4,FALSE),"ERRO")),"")</f>
        <v/>
      </c>
      <c r="T23" s="29" t="str">
        <f t="shared" si="5"/>
        <v/>
      </c>
      <c r="U23" s="103" t="str">
        <f>IFERROR(T23*(C23*(PRINCIPAL!$G$15/100))*0.47*(44/12),"")</f>
        <v/>
      </c>
      <c r="V23" s="103" t="str">
        <f t="shared" si="6"/>
        <v/>
      </c>
      <c r="W23" s="30" t="str">
        <f>IFERROR(IF(AND(PRINCIPAL!$H$16&lt;&gt;"",OR(L23=PRINCIPAL!$I$16,L23=PRINCIPAL!$I$16+PRINCIPAL!$I$16,L23=PRINCIPAL!$I$16+PRINCIPAL!$I$16+PRINCIPAL!$I$16)),0,IF(AND(PRINCIPAL!$H$16&lt;&gt;"",L23=PRINCIPAL!$J$16),VLOOKUP($X$9,'Banco de Dados'!$B$4:$J$50,8,FALSE)*PRINCIPAL!$H$16*(1-(PRINCIPAL!$K$16/100)),IF(AND(PRINCIPAL!$H$16&lt;&gt;"",L23=PRINCIPAL!$L$16),VLOOKUP($X$9,'Banco de Dados'!$B$4:$J$50,8,FALSE)*PRINCIPAL!$H$16*(1-(PRINCIPAL!$M$16/100)),IF(AND(PRINCIPAL!$H$16&lt;&gt;"",L23=PRINCIPAL!$N$16),VLOOKUP($X$9,'Banco de Dados'!$B$4:$J$50,8,FALSE)*PRINCIPAL!$H$16*(1-(PRINCIPAL!$O$16/100)),IF(PRINCIPAL!$H$16&lt;&gt;"",VLOOKUP($X$9,'Banco de Dados'!$B$4:$J$50,8,FALSE)*PRINCIPAL!$H$16,IF(OR(L23=PRINCIPAL!$I$16,L23=PRINCIPAL!$I$16+PRINCIPAL!$I$16,L23=PRINCIPAL!$I$16+PRINCIPAL!$I$16+PRINCIPAL!$I$16),0,IF(L23=PRINCIPAL!$J$16,VLOOKUP($X$9,'Banco de Dados'!$B$4:$J$50,6,FALSE)*(1-(PRINCIPAL!$K$16/100)),IF(L23=PRINCIPAL!$L$16,VLOOKUP($X$9,'Banco de Dados'!$B$4:$J$50,6,FALSE)*(1-(PRINCIPAL!$M$16/100)),IF(L23=PRINCIPAL!$N$16,VLOOKUP($X$9,'Banco de Dados'!$B$4:$J$50,6,FALSE)*(1-(PRINCIPAL!$O$16/100)),VLOOKUP($X$9,'Banco de Dados'!$B$4:$J$50,6,FALSE)))))))))),"")</f>
        <v/>
      </c>
      <c r="X23" s="29" t="str">
        <f>IFERROR(W23*(IFERROR(VLOOKUP($X$9,'Banco de Dados'!$B$4:$J$50,4,FALSE),"ERRO")),"")</f>
        <v/>
      </c>
      <c r="Y23" s="29" t="str">
        <f t="shared" si="7"/>
        <v/>
      </c>
      <c r="Z23" s="103" t="str">
        <f>IFERROR(Y23*(C23*(PRINCIPAL!$G$16/100))*0.47*(44/12),"")</f>
        <v/>
      </c>
      <c r="AA23" s="111" t="str">
        <f t="shared" si="8"/>
        <v/>
      </c>
      <c r="AB23" s="30" t="str">
        <f>IFERROR(IF(AND(PRINCIPAL!$H$17&lt;&gt;"",OR(L23=PRINCIPAL!$I$17,L23=PRINCIPAL!$I$17+PRINCIPAL!$I$17,L23=PRINCIPAL!$I$17+PRINCIPAL!$I$17+PRINCIPAL!$I$17)),0,IF(AND(PRINCIPAL!$H$17&lt;&gt;"",L23=PRINCIPAL!$J$17),VLOOKUP($AC$9,'Banco de Dados'!$B$4:$J$50,8,FALSE)*PRINCIPAL!$H$17*(1-(PRINCIPAL!$K$17/100)),IF(AND(PRINCIPAL!$H$17&lt;&gt;"",L23=PRINCIPAL!$L$17),VLOOKUP($AC$9,'Banco de Dados'!$B$4:$J$50,8,FALSE)*PRINCIPAL!$H$17*(1-(PRINCIPAL!$M$17/100)),IF(AND(PRINCIPAL!$H$17&lt;&gt;"",L23=PRINCIPAL!$N$17),VLOOKUP($AC$9,'Banco de Dados'!$B$4:$J$50,8,FALSE)*PRINCIPAL!$H$17*(1-(PRINCIPAL!$O$17/100)),IF(PRINCIPAL!$H$17&lt;&gt;"",VLOOKUP($AC$9,'Banco de Dados'!$B$4:$J$50,8,FALSE)*PRINCIPAL!$H$17,IF(OR(L23=PRINCIPAL!$I$17,L23=PRINCIPAL!$I$17+PRINCIPAL!$I$17,L23=PRINCIPAL!$I$17+PRINCIPAL!$I$17+PRINCIPAL!$I$17),0,IF(L23=PRINCIPAL!$J$17,VLOOKUP($AC$9,'Banco de Dados'!$B$4:$J$50,6,FALSE)*(1-(PRINCIPAL!$K$17/100)),IF(L23=PRINCIPAL!$L$17,VLOOKUP($AC$9,'Banco de Dados'!$B$4:$J$50,6,FALSE)*(1-(PRINCIPAL!$M$17/100)),IF(L23=PRINCIPAL!$N$17,VLOOKUP($AC$9,'Banco de Dados'!$B$4:$J$50,6,FALSE)*(1-(PRINCIPAL!$O$17/100)),VLOOKUP($AC$9,'Banco de Dados'!$B$4:$J$50,6,FALSE)))))))))),"")</f>
        <v/>
      </c>
      <c r="AC23" s="29" t="str">
        <f>IFERROR(AB23*(IFERROR(VLOOKUP($AC$9,'Banco de Dados'!$B$4:$J$50,4,FALSE),"ERRO")),"")</f>
        <v/>
      </c>
      <c r="AD23" s="29" t="str">
        <f t="shared" si="9"/>
        <v/>
      </c>
      <c r="AE23" s="103" t="str">
        <f>IFERROR(AD23*(C23*(PRINCIPAL!$G$17/100))*0.47*(44/12),"")</f>
        <v/>
      </c>
      <c r="AF23" s="111" t="str">
        <f t="shared" si="10"/>
        <v/>
      </c>
      <c r="AG23" s="30" t="str">
        <f>IFERROR(IF(AND(PRINCIPAL!$H$18&lt;&gt;"",OR(L23=PRINCIPAL!$I$18,L23=PRINCIPAL!$I$18+PRINCIPAL!$I$18,L23=PRINCIPAL!$I$18+PRINCIPAL!$I$18+PRINCIPAL!$I$18)),0,IF(AND(PRINCIPAL!$H$18&lt;&gt;"",L23=PRINCIPAL!$J$18),VLOOKUP($AH$9,'Banco de Dados'!$B$4:$J$50,8,FALSE)*PRINCIPAL!$H$18*(1-(PRINCIPAL!$K$18/100)),IF(AND(PRINCIPAL!$H$18&lt;&gt;"",L23=PRINCIPAL!$L$18),VLOOKUP($AH$9,'Banco de Dados'!$B$4:$J$50,8,FALSE)*PRINCIPAL!$H$18*(1-(PRINCIPAL!$M$18/100)),IF(AND(PRINCIPAL!$H$18&lt;&gt;"",L23=PRINCIPAL!$N$18),VLOOKUP($AH$9,'Banco de Dados'!$B$4:$J$50,8,FALSE)*PRINCIPAL!$H$18*(1-(PRINCIPAL!$O$18/100)),IF(PRINCIPAL!$H$18&lt;&gt;"",VLOOKUP($AH$9,'Banco de Dados'!$B$4:$J$50,8,FALSE)*PRINCIPAL!$H$18,IF(OR(L23=PRINCIPAL!$I$18,L23=PRINCIPAL!$I$18+PRINCIPAL!$I$18,L23=PRINCIPAL!$I$18+PRINCIPAL!$I$18+PRINCIPAL!$I$18),0,IF(L23=PRINCIPAL!$J$18,VLOOKUP($AH$9,'Banco de Dados'!$B$4:$J$50,6,FALSE)*(1-(PRINCIPAL!$K$18/100)),IF(L23=PRINCIPAL!$L$18,VLOOKUP($AH$9,'Banco de Dados'!$B$4:$J$50,6,FALSE)*(1-(PRINCIPAL!$M$18/100)),IF(L23=PRINCIPAL!$N$18,VLOOKUP($AH$9,'Banco de Dados'!$B$4:$J$50,6,FALSE)*(1-(PRINCIPAL!$O$18/100)),VLOOKUP($AH$9,'Banco de Dados'!$B$4:$J$50,6,FALSE)))))))))),"")</f>
        <v/>
      </c>
      <c r="AH23" s="29" t="str">
        <f>IFERROR(AG23*(IFERROR(VLOOKUP($AH$9,'Banco de Dados'!$B$4:$J$50,4,FALSE),"ERRO")),"")</f>
        <v/>
      </c>
      <c r="AI23" s="29" t="str">
        <f t="shared" si="11"/>
        <v/>
      </c>
      <c r="AJ23" s="103" t="str">
        <f>IFERROR(AI23*(C23*(PRINCIPAL!$G$18/100))*0.47*(44/12),"")</f>
        <v/>
      </c>
      <c r="AK23" s="111" t="str">
        <f t="shared" si="12"/>
        <v/>
      </c>
      <c r="AL23" s="30" t="str">
        <f>IFERROR(IF(AND(PRINCIPAL!$H$19&lt;&gt;"",OR(L23=PRINCIPAL!$I$19,L23=PRINCIPAL!$I$19+PRINCIPAL!$I$19,L23=PRINCIPAL!$I$19+PRINCIPAL!$I$19+PRINCIPAL!$I$19)),0,IF(AND(PRINCIPAL!$H$19&lt;&gt;"",L23=PRINCIPAL!$J$19),VLOOKUP($AM$9,'Banco de Dados'!$B$4:$J$50,8,FALSE)*PRINCIPAL!$H$19*(1-(PRINCIPAL!$K$19/100)),IF(AND(PRINCIPAL!$H$19&lt;&gt;"",L23=PRINCIPAL!$L$19),VLOOKUP($AM$9,'Banco de Dados'!$B$4:$J$50,8,FALSE)*PRINCIPAL!$H$19*(1-(PRINCIPAL!$M$19/100)),IF(AND(PRINCIPAL!$H$19&lt;&gt;"",L23=PRINCIPAL!$N$19),VLOOKUP($AM$9,'Banco de Dados'!$B$4:$J$50,8,FALSE)*PRINCIPAL!$H$19*(1-(PRINCIPAL!$O$19/100)),IF(PRINCIPAL!$H$19&lt;&gt;"",VLOOKUP($AM$9,'Banco de Dados'!$B$4:$J$50,8,FALSE)*PRINCIPAL!$H$19,IF(OR(L23=PRINCIPAL!$I$19,L23=PRINCIPAL!$I$19+PRINCIPAL!$I$19,L23=PRINCIPAL!$I$19+PRINCIPAL!$I$19+PRINCIPAL!$I$19),0,IF(L23=PRINCIPAL!$J$19,VLOOKUP($AM$9,'Banco de Dados'!$B$4:$J$50,6,FALSE)*(1-(PRINCIPAL!$K$19/100)),IF(L23=PRINCIPAL!$L$19,VLOOKUP($AM$9,'Banco de Dados'!$B$4:$J$50,6,FALSE)*(1-(PRINCIPAL!$M$19/100)),IF(L23=PRINCIPAL!$N$19,VLOOKUP($AM$9,'Banco de Dados'!$B$4:$J$50,6,FALSE)*(1-(PRINCIPAL!$O$19/100)),VLOOKUP($AM$9,'Banco de Dados'!$B$4:$J$50,6,FALSE)))))))))),"")</f>
        <v/>
      </c>
      <c r="AM23" s="29" t="str">
        <f>IFERROR(AL23*(IFERROR(VLOOKUP($AM$9,'Banco de Dados'!$B$4:$J$50,4,FALSE),"ERRO")),"")</f>
        <v/>
      </c>
      <c r="AN23" s="29" t="str">
        <f t="shared" si="13"/>
        <v/>
      </c>
      <c r="AO23" s="103" t="str">
        <f>IFERROR(AN23*(C23*(PRINCIPAL!$G$19/100))*0.47*(44/12),"")</f>
        <v/>
      </c>
      <c r="AP23" s="111" t="str">
        <f t="shared" si="14"/>
        <v/>
      </c>
      <c r="AQ23" s="30" t="str">
        <f>IFERROR(IF(AND(PRINCIPAL!$H$20&lt;&gt;"",OR(L23=PRINCIPAL!$I$20,L23=PRINCIPAL!$I$20+PRINCIPAL!$I$20,L23=PRINCIPAL!$I$20+PRINCIPAL!$I$20+PRINCIPAL!$I$20)),0,IF(AND(PRINCIPAL!$H$20&lt;&gt;"",L23=PRINCIPAL!$J$20),VLOOKUP($AR$9,'Banco de Dados'!$B$4:$J$50,8,FALSE)*PRINCIPAL!$H$20*(1-(PRINCIPAL!$K$20/100)),IF(AND(PRINCIPAL!$H$20&lt;&gt;"",L23=PRINCIPAL!$L$20),VLOOKUP($AR$9,'Banco de Dados'!$B$4:$J$50,8,FALSE)*PRINCIPAL!$H$20*(1-(PRINCIPAL!$M$20/100)),IF(AND(PRINCIPAL!$H$20&lt;&gt;"",L23=PRINCIPAL!$N$20),VLOOKUP($AR$9,'Banco de Dados'!$B$4:$J$50,8,FALSE)*PRINCIPAL!$H$20*(1-(PRINCIPAL!$O$20/100)),IF(PRINCIPAL!$H$20&lt;&gt;"",VLOOKUP($AR$9,'Banco de Dados'!$B$4:$J$50,8,FALSE)*PRINCIPAL!$H$20,IF(OR(L23=PRINCIPAL!$I$20,L23=PRINCIPAL!$I$20+PRINCIPAL!$I$20,L23=PRINCIPAL!$I$20+PRINCIPAL!$I$20+PRINCIPAL!$I$20),0,IF(L23=PRINCIPAL!$J$20,VLOOKUP($AR$9,'Banco de Dados'!$B$4:$J$50,6,FALSE)*(1-(PRINCIPAL!$K$20/100)),IF(L23=PRINCIPAL!$L$20,VLOOKUP($AR$9,'Banco de Dados'!$B$4:$J$50,6,FALSE)*(1-(PRINCIPAL!$M$20/100)),IF(L23=PRINCIPAL!$N$20,VLOOKUP($AR$9,'Banco de Dados'!$B$4:$J$50,6,FALSE)*(1-(PRINCIPAL!$O$20/100)),VLOOKUP($AR$9,'Banco de Dados'!$B$4:$J$50,6,FALSE)))))))))),"")</f>
        <v/>
      </c>
      <c r="AR23" s="29" t="str">
        <f>IFERROR(AQ23*(IFERROR(VLOOKUP($AR$9,'Banco de Dados'!$B$4:$J$50,4,FALSE),"ERRO")),"")</f>
        <v/>
      </c>
      <c r="AS23" s="29" t="str">
        <f t="shared" si="15"/>
        <v/>
      </c>
      <c r="AT23" s="103" t="str">
        <f>IFERROR(AS23*(C23*(PRINCIPAL!$G$20/100))*0.47*(44/12),"")</f>
        <v/>
      </c>
      <c r="AU23" s="111" t="str">
        <f t="shared" si="16"/>
        <v/>
      </c>
      <c r="AV23" s="30" t="str">
        <f>IFERROR(IF(AND(PRINCIPAL!$H$21&lt;&gt;"",OR(L23=PRINCIPAL!$I$21,L23=PRINCIPAL!$I$21+PRINCIPAL!$I$21,L23=PRINCIPAL!$I$21+PRINCIPAL!$I$21+PRINCIPAL!$I$21)),0,IF(AND(PRINCIPAL!$H$21&lt;&gt;"",L23=PRINCIPAL!$J$21),VLOOKUP($AW$9,'Banco de Dados'!$B$4:$J$50,8,FALSE)*PRINCIPAL!$H$21*(1-(PRINCIPAL!$K$21/100)),IF(AND(PRINCIPAL!$H$21&lt;&gt;"",L23=PRINCIPAL!$L$21),VLOOKUP($AW$9,'Banco de Dados'!$B$4:$J$50,8,FALSE)*PRINCIPAL!$H$21*(1-(PRINCIPAL!$M$21/100)),IF(AND(PRINCIPAL!$H$21&lt;&gt;"",L23=PRINCIPAL!$N$21),VLOOKUP($AW$9,'Banco de Dados'!$B$4:$J$50,8,FALSE)*PRINCIPAL!$H$21*(1-(PRINCIPAL!$O$21/100)),IF(PRINCIPAL!$H$21&lt;&gt;"",VLOOKUP($AW$9,'Banco de Dados'!$B$4:$J$50,8,FALSE)*PRINCIPAL!$H$21,IF(OR(L23=PRINCIPAL!$I$21,L23=PRINCIPAL!$I$21+PRINCIPAL!$I$21,L23=PRINCIPAL!$I$21+PRINCIPAL!$I$21+PRINCIPAL!$I$21),0,IF(L23=PRINCIPAL!$J$21,VLOOKUP($AW$9,'Banco de Dados'!$B$4:$J$50,6,FALSE)*(1-(PRINCIPAL!$K$21/100)),IF(L23=PRINCIPAL!$L$21,VLOOKUP($AW$9,'Banco de Dados'!$B$4:$J$50,6,FALSE)*(1-(PRINCIPAL!$M$21/100)),IF(L23=PRINCIPAL!$N$21,VLOOKUP($AW$9,'Banco de Dados'!$B$4:$J$50,6,FALSE)*(1-(PRINCIPAL!$O$21/100)),VLOOKUP($AW$9,'Banco de Dados'!$B$4:$J$50,6,FALSE)))))))))),"")</f>
        <v/>
      </c>
      <c r="AW23" s="29" t="str">
        <f>IFERROR(AV23*(IFERROR(VLOOKUP($AW$9,'Banco de Dados'!$B$4:$J$50,4,FALSE),"ERRO")),"")</f>
        <v/>
      </c>
      <c r="AX23" s="29" t="str">
        <f t="shared" si="17"/>
        <v/>
      </c>
      <c r="AY23" s="103" t="str">
        <f>IFERROR(AX23*(C23*(PRINCIPAL!$G$21/100))*0.47*(44/12),"")</f>
        <v/>
      </c>
      <c r="AZ23" s="111" t="str">
        <f t="shared" si="18"/>
        <v/>
      </c>
      <c r="BA23" s="30" t="str">
        <f>IFERROR(IF(AND(PRINCIPAL!$H$22&lt;&gt;"",OR(L23=PRINCIPAL!$I$22,L23=PRINCIPAL!$I$22+PRINCIPAL!$I$22,L23=PRINCIPAL!$I$22+PRINCIPAL!$I$22+PRINCIPAL!$I$22)),0,IF(AND(PRINCIPAL!$H$22&lt;&gt;"",L23=PRINCIPAL!$J$22),VLOOKUP($BB$9,'Banco de Dados'!$B$4:$J$50,8,FALSE)*PRINCIPAL!$H$22*(1-(PRINCIPAL!$K$22/100)),IF(AND(PRINCIPAL!$H$22&lt;&gt;"",L23=PRINCIPAL!$L$22),VLOOKUP($BB$9,'Banco de Dados'!$B$4:$J$50,8,FALSE)*PRINCIPAL!$H$22*(1-(PRINCIPAL!$M$22/100)),IF(AND(PRINCIPAL!$H$22&lt;&gt;"",L23=PRINCIPAL!$N$22),VLOOKUP($BB$9,'Banco de Dados'!$B$4:$J$50,8,FALSE)*PRINCIPAL!$H$22*(1-(PRINCIPAL!$O$22/100)),IF(PRINCIPAL!$H$22&lt;&gt;"",VLOOKUP($BB$9,'Banco de Dados'!$B$4:$J$50,8,FALSE)*PRINCIPAL!$H$22,IF(OR(L23=PRINCIPAL!$I$22,L23=PRINCIPAL!$I$22+PRINCIPAL!$I$22,L23=PRINCIPAL!$I$22+PRINCIPAL!$I$22+PRINCIPAL!$I$22),0,IF(L23=PRINCIPAL!$J$22,VLOOKUP($BB$9,'Banco de Dados'!$B$4:$J$50,6,FALSE)*(1-(PRINCIPAL!$K$22/100)),IF(L23=PRINCIPAL!$L$22,VLOOKUP($BB$9,'Banco de Dados'!$B$4:$J$50,6,FALSE)*(1-(PRINCIPAL!$M$22/100)),IF(L23=PRINCIPAL!$N$22,VLOOKUP($BB$9,'Banco de Dados'!$B$4:$J$50,6,FALSE)*(1-(PRINCIPAL!$O$22/100)),VLOOKUP($BB$9,'Banco de Dados'!$B$4:$J$50,6,FALSE)))))))))),"")</f>
        <v/>
      </c>
      <c r="BB23" s="29" t="str">
        <f>IFERROR(BA23*(IFERROR(VLOOKUP($BB$9,'Banco de Dados'!$B$4:$J$50,4,FALSE),"ERRO")),"")</f>
        <v/>
      </c>
      <c r="BC23" s="29" t="str">
        <f t="shared" si="22"/>
        <v/>
      </c>
      <c r="BD23" s="103" t="str">
        <f>IFERROR(BC23*(C23*(PRINCIPAL!$G$22/100))*0.47*(44/12),"")</f>
        <v/>
      </c>
      <c r="BE23" s="111" t="str">
        <f t="shared" si="19"/>
        <v/>
      </c>
      <c r="BF23" s="30" t="str">
        <f>IFERROR(IF(AND(PRINCIPAL!$H$23&lt;&gt;"",OR(L23=PRINCIPAL!$I$23,L23=PRINCIPAL!$I$23+PRINCIPAL!$I$23,L23=PRINCIPAL!$I$23+PRINCIPAL!$I$23+PRINCIPAL!$I$23)),0,IF(AND(PRINCIPAL!$H$23&lt;&gt;"",L23=PRINCIPAL!$J$23),VLOOKUP($BG$9,'Banco de Dados'!$B$4:$J$50,8,FALSE)*PRINCIPAL!$H$23*(1-(PRINCIPAL!$K$23/100)),IF(AND(PRINCIPAL!$H$23&lt;&gt;"",L23=PRINCIPAL!$L$23),VLOOKUP($BG$9,'Banco de Dados'!$B$4:$J$50,8,FALSE)*PRINCIPAL!$H$23*(1-(PRINCIPAL!$M$23/100)),IF(AND(PRINCIPAL!$H$23&lt;&gt;"",L23=PRINCIPAL!$N$23),VLOOKUP($BG$9,'Banco de Dados'!$B$4:$J$50,8,FALSE)*PRINCIPAL!$H$23*(1-(PRINCIPAL!$O$23/100)),IF(PRINCIPAL!$H$23&lt;&gt;"",VLOOKUP($BG$9,'Banco de Dados'!$B$4:$J$50,8,FALSE)*PRINCIPAL!$H$23,IF(OR(L23=PRINCIPAL!$I$23,L23=PRINCIPAL!$I$23+PRINCIPAL!$I$23,L23=PRINCIPAL!$I$23+PRINCIPAL!$I$23+PRINCIPAL!$I$23),0,IF(L23=PRINCIPAL!$J$23,VLOOKUP($BG$9,'Banco de Dados'!$B$4:$J$50,6,FALSE)*(1-(PRINCIPAL!$K$23/100)),IF(L23=PRINCIPAL!$L$23,VLOOKUP($BG$9,'Banco de Dados'!$B$4:$J$50,6,FALSE)*(1-(PRINCIPAL!$M$23/100)),IF(L23=PRINCIPAL!$N$23,VLOOKUP($BG$9,'Banco de Dados'!$B$4:$J$50,6,FALSE)*(1-(PRINCIPAL!$O$23/100)),VLOOKUP($BG$9,'Banco de Dados'!$B$4:$J$50,6,FALSE)))))))))),"")</f>
        <v/>
      </c>
      <c r="BG23" s="29" t="str">
        <f>IFERROR(BF23*(IFERROR(VLOOKUP($BG$9,'Banco de Dados'!$B$4:$J$50,4,FALSE),"ERRO")),"")</f>
        <v/>
      </c>
      <c r="BH23" s="29" t="str">
        <f t="shared" si="20"/>
        <v/>
      </c>
      <c r="BI23" s="103" t="str">
        <f>IFERROR(BH23*(C23*(PRINCIPAL!$G$23/100))*0.47*(44/12),"")</f>
        <v/>
      </c>
      <c r="BJ23" s="102" t="str">
        <f t="shared" si="21"/>
        <v/>
      </c>
    </row>
    <row r="24" spans="1:62" s="1" customFormat="1" ht="12.75" customHeight="1" x14ac:dyDescent="0.25">
      <c r="A24" s="31"/>
      <c r="B24" s="345">
        <v>2033</v>
      </c>
      <c r="C24" s="340">
        <v>6450</v>
      </c>
      <c r="E24" s="23">
        <v>13</v>
      </c>
      <c r="F24" s="24">
        <f>IFERROR(VLOOKUP($G$9,'Banco de Dados'!$B$4:$J$50,6,FALSE),"")</f>
        <v>3.6</v>
      </c>
      <c r="G24" s="25">
        <f>IFERROR(F24*(IFERROR(VLOOKUP($G$9,'Banco de Dados'!$B$4:$J$50,4,FALSE),"ERRO")),"")</f>
        <v>1.9152000000000002</v>
      </c>
      <c r="H24" s="25">
        <f t="shared" si="0"/>
        <v>5.5152000000000001</v>
      </c>
      <c r="I24" s="103">
        <f t="shared" si="2"/>
        <v>61304.205599999994</v>
      </c>
      <c r="J24" s="102">
        <f t="shared" si="3"/>
        <v>597359.58479999995</v>
      </c>
      <c r="L24" s="91">
        <v>13</v>
      </c>
      <c r="M24" s="24">
        <f>IFERROR(IF(AND(PRINCIPAL!$H$14&lt;&gt;"",OR(L24=PRINCIPAL!$I$14,L24=PRINCIPAL!$I$14+PRINCIPAL!$I$14,L24=PRINCIPAL!$I$14+PRINCIPAL!$I$14+PRINCIPAL!$I$14)),0,IF(AND(PRINCIPAL!$H$14&lt;&gt;"",L24=PRINCIPAL!$J$14),VLOOKUP($N$9,'Banco de Dados'!$B$4:$J$50,8,FALSE)*PRINCIPAL!$H$14*(1-(PRINCIPAL!$K$14/100)),IF(AND(PRINCIPAL!$H$14&lt;&gt;"",L24=PRINCIPAL!$L$14),VLOOKUP($N$9,'Banco de Dados'!$B$4:$J$50,8,FALSE)*PRINCIPAL!$H$14*(1-(PRINCIPAL!$M$14/100)),IF(AND(PRINCIPAL!$H$14&lt;&gt;"",L24=PRINCIPAL!$N$14),VLOOKUP($N$9,'Banco de Dados'!$B$4:$J$50,8,FALSE)*PRINCIPAL!$H$14*(1-(PRINCIPAL!$O$14/100)),IF(PRINCIPAL!$H$14&lt;&gt;"",VLOOKUP($N$9,'Banco de Dados'!$B$4:$J$50,8,FALSE)*PRINCIPAL!$H$14,IF(OR(L24=PRINCIPAL!$I$14,L24=PRINCIPAL!$I$14+PRINCIPAL!$I$14,L24=PRINCIPAL!$I$14+PRINCIPAL!$I$14+PRINCIPAL!$I$14),0,IF(L24=PRINCIPAL!$J$14,VLOOKUP($N$9,'Banco de Dados'!$B$4:$J$50,6,FALSE)*(1-(PRINCIPAL!$K$14/100)),IF(L24=PRINCIPAL!$L$14,VLOOKUP($N$9,'Banco de Dados'!$B$4:$J$50,6,FALSE)*(1-(PRINCIPAL!$M$14/100)),IF(L24=PRINCIPAL!$N$14,VLOOKUP($N$9,'Banco de Dados'!$B$4:$J$50,6,FALSE)*(1-(PRINCIPAL!$O$14/100)),VLOOKUP($N$9,'Banco de Dados'!$B$4:$J$50,6,FALSE)))))))))),"")</f>
        <v>6.69</v>
      </c>
      <c r="N24" s="25">
        <f>IFERROR(M24*(IFERROR(VLOOKUP($N$9,'Banco de Dados'!$B$4:$J$50,4,FALSE),"ERRO")),"")</f>
        <v>3.5590800000000002</v>
      </c>
      <c r="O24" s="25">
        <f t="shared" si="1"/>
        <v>10.249080000000001</v>
      </c>
      <c r="P24" s="103">
        <f>IFERROR(O24*(C24*(PRINCIPAL!$G$14/100))*0.47*(44/12),"")</f>
        <v>113923.64874</v>
      </c>
      <c r="Q24" s="107">
        <f t="shared" si="4"/>
        <v>1110093.2284199998</v>
      </c>
      <c r="R24" s="29" t="str">
        <f>IFERROR(IF(AND(PRINCIPAL!$H$15&lt;&gt;"",OR(L24=PRINCIPAL!$I$15,L24=PRINCIPAL!$I$15+PRINCIPAL!$I$15,L24=PRINCIPAL!$I$15+PRINCIPAL!$I$15+PRINCIPAL!$I$15)),0,IF(AND(PRINCIPAL!$H$15&lt;&gt;"",L24=PRINCIPAL!$J$15),VLOOKUP($S$9,'Banco de Dados'!$B$4:$J$50,8,FALSE)*PRINCIPAL!$H$15*(1-(PRINCIPAL!$K$15/100)),IF(AND(PRINCIPAL!$H$15&lt;&gt;"",L24=PRINCIPAL!$L$15),VLOOKUP($S$9,'Banco de Dados'!$B$4:$J$50,8,FALSE)*PRINCIPAL!$H$15*(1-(PRINCIPAL!$M$15/100)),IF(AND(PRINCIPAL!$H$15&lt;&gt;"",L24=PRINCIPAL!$N$15),VLOOKUP($S$9,'Banco de Dados'!$B$4:$J$50,8,FALSE)*PRINCIPAL!$H$15*(1-(PRINCIPAL!$O$15/100)),IF(PRINCIPAL!$H$15&lt;&gt;"",VLOOKUP($S$9,'Banco de Dados'!$B$4:$J$50,8,FALSE)*PRINCIPAL!$H$15,IF(OR(L24=PRINCIPAL!$I$15,L24=PRINCIPAL!$I$15+PRINCIPAL!$I$15,L24=PRINCIPAL!$I$15+PRINCIPAL!$I$15+PRINCIPAL!$I$15),0,IF(L24=PRINCIPAL!$J$15,VLOOKUP($S$9,'Banco de Dados'!$B$4:$J$50,6,FALSE)*(1-(PRINCIPAL!$K$15/100)),IF(L24=PRINCIPAL!$L$15,VLOOKUP($S$9,'Banco de Dados'!$B$4:$J$50,6,FALSE)*(1-(PRINCIPAL!$M$15/100)),IF(L24=PRINCIPAL!$N$15,VLOOKUP($S$9,'Banco de Dados'!$B$4:$J$50,6,FALSE)*(1-(PRINCIPAL!$O$15/100)),VLOOKUP($S$9,'Banco de Dados'!$B$4:$J$50,6,FALSE)))))))))),"")</f>
        <v/>
      </c>
      <c r="S24" s="29" t="str">
        <f>IFERROR(R24*(IFERROR(VLOOKUP($S$9,'Banco de Dados'!$B$4:$J$50,4,FALSE),"ERRO")),"")</f>
        <v/>
      </c>
      <c r="T24" s="29" t="str">
        <f t="shared" si="5"/>
        <v/>
      </c>
      <c r="U24" s="103" t="str">
        <f>IFERROR(T24*(C24*(PRINCIPAL!$G$15/100))*0.47*(44/12),"")</f>
        <v/>
      </c>
      <c r="V24" s="103" t="str">
        <f t="shared" si="6"/>
        <v/>
      </c>
      <c r="W24" s="30" t="str">
        <f>IFERROR(IF(AND(PRINCIPAL!$H$16&lt;&gt;"",OR(L24=PRINCIPAL!$I$16,L24=PRINCIPAL!$I$16+PRINCIPAL!$I$16,L24=PRINCIPAL!$I$16+PRINCIPAL!$I$16+PRINCIPAL!$I$16)),0,IF(AND(PRINCIPAL!$H$16&lt;&gt;"",L24=PRINCIPAL!$J$16),VLOOKUP($X$9,'Banco de Dados'!$B$4:$J$50,8,FALSE)*PRINCIPAL!$H$16*(1-(PRINCIPAL!$K$16/100)),IF(AND(PRINCIPAL!$H$16&lt;&gt;"",L24=PRINCIPAL!$L$16),VLOOKUP($X$9,'Banco de Dados'!$B$4:$J$50,8,FALSE)*PRINCIPAL!$H$16*(1-(PRINCIPAL!$M$16/100)),IF(AND(PRINCIPAL!$H$16&lt;&gt;"",L24=PRINCIPAL!$N$16),VLOOKUP($X$9,'Banco de Dados'!$B$4:$J$50,8,FALSE)*PRINCIPAL!$H$16*(1-(PRINCIPAL!$O$16/100)),IF(PRINCIPAL!$H$16&lt;&gt;"",VLOOKUP($X$9,'Banco de Dados'!$B$4:$J$50,8,FALSE)*PRINCIPAL!$H$16,IF(OR(L24=PRINCIPAL!$I$16,L24=PRINCIPAL!$I$16+PRINCIPAL!$I$16,L24=PRINCIPAL!$I$16+PRINCIPAL!$I$16+PRINCIPAL!$I$16),0,IF(L24=PRINCIPAL!$J$16,VLOOKUP($X$9,'Banco de Dados'!$B$4:$J$50,6,FALSE)*(1-(PRINCIPAL!$K$16/100)),IF(L24=PRINCIPAL!$L$16,VLOOKUP($X$9,'Banco de Dados'!$B$4:$J$50,6,FALSE)*(1-(PRINCIPAL!$M$16/100)),IF(L24=PRINCIPAL!$N$16,VLOOKUP($X$9,'Banco de Dados'!$B$4:$J$50,6,FALSE)*(1-(PRINCIPAL!$O$16/100)),VLOOKUP($X$9,'Banco de Dados'!$B$4:$J$50,6,FALSE)))))))))),"")</f>
        <v/>
      </c>
      <c r="X24" s="29" t="str">
        <f>IFERROR(W24*(IFERROR(VLOOKUP($X$9,'Banco de Dados'!$B$4:$J$50,4,FALSE),"ERRO")),"")</f>
        <v/>
      </c>
      <c r="Y24" s="29" t="str">
        <f t="shared" si="7"/>
        <v/>
      </c>
      <c r="Z24" s="103" t="str">
        <f>IFERROR(Y24*(C24*(PRINCIPAL!$G$16/100))*0.47*(44/12),"")</f>
        <v/>
      </c>
      <c r="AA24" s="111" t="str">
        <f t="shared" si="8"/>
        <v/>
      </c>
      <c r="AB24" s="30" t="str">
        <f>IFERROR(IF(AND(PRINCIPAL!$H$17&lt;&gt;"",OR(L24=PRINCIPAL!$I$17,L24=PRINCIPAL!$I$17+PRINCIPAL!$I$17,L24=PRINCIPAL!$I$17+PRINCIPAL!$I$17+PRINCIPAL!$I$17)),0,IF(AND(PRINCIPAL!$H$17&lt;&gt;"",L24=PRINCIPAL!$J$17),VLOOKUP($AC$9,'Banco de Dados'!$B$4:$J$50,8,FALSE)*PRINCIPAL!$H$17*(1-(PRINCIPAL!$K$17/100)),IF(AND(PRINCIPAL!$H$17&lt;&gt;"",L24=PRINCIPAL!$L$17),VLOOKUP($AC$9,'Banco de Dados'!$B$4:$J$50,8,FALSE)*PRINCIPAL!$H$17*(1-(PRINCIPAL!$M$17/100)),IF(AND(PRINCIPAL!$H$17&lt;&gt;"",L24=PRINCIPAL!$N$17),VLOOKUP($AC$9,'Banco de Dados'!$B$4:$J$50,8,FALSE)*PRINCIPAL!$H$17*(1-(PRINCIPAL!$O$17/100)),IF(PRINCIPAL!$H$17&lt;&gt;"",VLOOKUP($AC$9,'Banco de Dados'!$B$4:$J$50,8,FALSE)*PRINCIPAL!$H$17,IF(OR(L24=PRINCIPAL!$I$17,L24=PRINCIPAL!$I$17+PRINCIPAL!$I$17,L24=PRINCIPAL!$I$17+PRINCIPAL!$I$17+PRINCIPAL!$I$17),0,IF(L24=PRINCIPAL!$J$17,VLOOKUP($AC$9,'Banco de Dados'!$B$4:$J$50,6,FALSE)*(1-(PRINCIPAL!$K$17/100)),IF(L24=PRINCIPAL!$L$17,VLOOKUP($AC$9,'Banco de Dados'!$B$4:$J$50,6,FALSE)*(1-(PRINCIPAL!$M$17/100)),IF(L24=PRINCIPAL!$N$17,VLOOKUP($AC$9,'Banco de Dados'!$B$4:$J$50,6,FALSE)*(1-(PRINCIPAL!$O$17/100)),VLOOKUP($AC$9,'Banco de Dados'!$B$4:$J$50,6,FALSE)))))))))),"")</f>
        <v/>
      </c>
      <c r="AC24" s="29" t="str">
        <f>IFERROR(AB24*(IFERROR(VLOOKUP($AC$9,'Banco de Dados'!$B$4:$J$50,4,FALSE),"ERRO")),"")</f>
        <v/>
      </c>
      <c r="AD24" s="29" t="str">
        <f t="shared" si="9"/>
        <v/>
      </c>
      <c r="AE24" s="103" t="str">
        <f>IFERROR(AD24*(C24*(PRINCIPAL!$G$17/100))*0.47*(44/12),"")</f>
        <v/>
      </c>
      <c r="AF24" s="111" t="str">
        <f t="shared" si="10"/>
        <v/>
      </c>
      <c r="AG24" s="30" t="str">
        <f>IFERROR(IF(AND(PRINCIPAL!$H$18&lt;&gt;"",OR(L24=PRINCIPAL!$I$18,L24=PRINCIPAL!$I$18+PRINCIPAL!$I$18,L24=PRINCIPAL!$I$18+PRINCIPAL!$I$18+PRINCIPAL!$I$18)),0,IF(AND(PRINCIPAL!$H$18&lt;&gt;"",L24=PRINCIPAL!$J$18),VLOOKUP($AH$9,'Banco de Dados'!$B$4:$J$50,8,FALSE)*PRINCIPAL!$H$18*(1-(PRINCIPAL!$K$18/100)),IF(AND(PRINCIPAL!$H$18&lt;&gt;"",L24=PRINCIPAL!$L$18),VLOOKUP($AH$9,'Banco de Dados'!$B$4:$J$50,8,FALSE)*PRINCIPAL!$H$18*(1-(PRINCIPAL!$M$18/100)),IF(AND(PRINCIPAL!$H$18&lt;&gt;"",L24=PRINCIPAL!$N$18),VLOOKUP($AH$9,'Banco de Dados'!$B$4:$J$50,8,FALSE)*PRINCIPAL!$H$18*(1-(PRINCIPAL!$O$18/100)),IF(PRINCIPAL!$H$18&lt;&gt;"",VLOOKUP($AH$9,'Banco de Dados'!$B$4:$J$50,8,FALSE)*PRINCIPAL!$H$18,IF(OR(L24=PRINCIPAL!$I$18,L24=PRINCIPAL!$I$18+PRINCIPAL!$I$18,L24=PRINCIPAL!$I$18+PRINCIPAL!$I$18+PRINCIPAL!$I$18),0,IF(L24=PRINCIPAL!$J$18,VLOOKUP($AH$9,'Banco de Dados'!$B$4:$J$50,6,FALSE)*(1-(PRINCIPAL!$K$18/100)),IF(L24=PRINCIPAL!$L$18,VLOOKUP($AH$9,'Banco de Dados'!$B$4:$J$50,6,FALSE)*(1-(PRINCIPAL!$M$18/100)),IF(L24=PRINCIPAL!$N$18,VLOOKUP($AH$9,'Banco de Dados'!$B$4:$J$50,6,FALSE)*(1-(PRINCIPAL!$O$18/100)),VLOOKUP($AH$9,'Banco de Dados'!$B$4:$J$50,6,FALSE)))))))))),"")</f>
        <v/>
      </c>
      <c r="AH24" s="29" t="str">
        <f>IFERROR(AG24*(IFERROR(VLOOKUP($AH$9,'Banco de Dados'!$B$4:$J$50,4,FALSE),"ERRO")),"")</f>
        <v/>
      </c>
      <c r="AI24" s="29" t="str">
        <f t="shared" si="11"/>
        <v/>
      </c>
      <c r="AJ24" s="103" t="str">
        <f>IFERROR(AI24*(C24*(PRINCIPAL!$G$18/100))*0.47*(44/12),"")</f>
        <v/>
      </c>
      <c r="AK24" s="111" t="str">
        <f t="shared" si="12"/>
        <v/>
      </c>
      <c r="AL24" s="30" t="str">
        <f>IFERROR(IF(AND(PRINCIPAL!$H$19&lt;&gt;"",OR(L24=PRINCIPAL!$I$19,L24=PRINCIPAL!$I$19+PRINCIPAL!$I$19,L24=PRINCIPAL!$I$19+PRINCIPAL!$I$19+PRINCIPAL!$I$19)),0,IF(AND(PRINCIPAL!$H$19&lt;&gt;"",L24=PRINCIPAL!$J$19),VLOOKUP($AM$9,'Banco de Dados'!$B$4:$J$50,8,FALSE)*PRINCIPAL!$H$19*(1-(PRINCIPAL!$K$19/100)),IF(AND(PRINCIPAL!$H$19&lt;&gt;"",L24=PRINCIPAL!$L$19),VLOOKUP($AM$9,'Banco de Dados'!$B$4:$J$50,8,FALSE)*PRINCIPAL!$H$19*(1-(PRINCIPAL!$M$19/100)),IF(AND(PRINCIPAL!$H$19&lt;&gt;"",L24=PRINCIPAL!$N$19),VLOOKUP($AM$9,'Banco de Dados'!$B$4:$J$50,8,FALSE)*PRINCIPAL!$H$19*(1-(PRINCIPAL!$O$19/100)),IF(PRINCIPAL!$H$19&lt;&gt;"",VLOOKUP($AM$9,'Banco de Dados'!$B$4:$J$50,8,FALSE)*PRINCIPAL!$H$19,IF(OR(L24=PRINCIPAL!$I$19,L24=PRINCIPAL!$I$19+PRINCIPAL!$I$19,L24=PRINCIPAL!$I$19+PRINCIPAL!$I$19+PRINCIPAL!$I$19),0,IF(L24=PRINCIPAL!$J$19,VLOOKUP($AM$9,'Banco de Dados'!$B$4:$J$50,6,FALSE)*(1-(PRINCIPAL!$K$19/100)),IF(L24=PRINCIPAL!$L$19,VLOOKUP($AM$9,'Banco de Dados'!$B$4:$J$50,6,FALSE)*(1-(PRINCIPAL!$M$19/100)),IF(L24=PRINCIPAL!$N$19,VLOOKUP($AM$9,'Banco de Dados'!$B$4:$J$50,6,FALSE)*(1-(PRINCIPAL!$O$19/100)),VLOOKUP($AM$9,'Banco de Dados'!$B$4:$J$50,6,FALSE)))))))))),"")</f>
        <v/>
      </c>
      <c r="AM24" s="29" t="str">
        <f>IFERROR(AL24*(IFERROR(VLOOKUP($AM$9,'Banco de Dados'!$B$4:$J$50,4,FALSE),"ERRO")),"")</f>
        <v/>
      </c>
      <c r="AN24" s="29" t="str">
        <f t="shared" si="13"/>
        <v/>
      </c>
      <c r="AO24" s="103" t="str">
        <f>IFERROR(AN24*(C24*(PRINCIPAL!$G$19/100))*0.47*(44/12),"")</f>
        <v/>
      </c>
      <c r="AP24" s="111" t="str">
        <f t="shared" si="14"/>
        <v/>
      </c>
      <c r="AQ24" s="30" t="str">
        <f>IFERROR(IF(AND(PRINCIPAL!$H$20&lt;&gt;"",OR(L24=PRINCIPAL!$I$20,L24=PRINCIPAL!$I$20+PRINCIPAL!$I$20,L24=PRINCIPAL!$I$20+PRINCIPAL!$I$20+PRINCIPAL!$I$20)),0,IF(AND(PRINCIPAL!$H$20&lt;&gt;"",L24=PRINCIPAL!$J$20),VLOOKUP($AR$9,'Banco de Dados'!$B$4:$J$50,8,FALSE)*PRINCIPAL!$H$20*(1-(PRINCIPAL!$K$20/100)),IF(AND(PRINCIPAL!$H$20&lt;&gt;"",L24=PRINCIPAL!$L$20),VLOOKUP($AR$9,'Banco de Dados'!$B$4:$J$50,8,FALSE)*PRINCIPAL!$H$20*(1-(PRINCIPAL!$M$20/100)),IF(AND(PRINCIPAL!$H$20&lt;&gt;"",L24=PRINCIPAL!$N$20),VLOOKUP($AR$9,'Banco de Dados'!$B$4:$J$50,8,FALSE)*PRINCIPAL!$H$20*(1-(PRINCIPAL!$O$20/100)),IF(PRINCIPAL!$H$20&lt;&gt;"",VLOOKUP($AR$9,'Banco de Dados'!$B$4:$J$50,8,FALSE)*PRINCIPAL!$H$20,IF(OR(L24=PRINCIPAL!$I$20,L24=PRINCIPAL!$I$20+PRINCIPAL!$I$20,L24=PRINCIPAL!$I$20+PRINCIPAL!$I$20+PRINCIPAL!$I$20),0,IF(L24=PRINCIPAL!$J$20,VLOOKUP($AR$9,'Banco de Dados'!$B$4:$J$50,6,FALSE)*(1-(PRINCIPAL!$K$20/100)),IF(L24=PRINCIPAL!$L$20,VLOOKUP($AR$9,'Banco de Dados'!$B$4:$J$50,6,FALSE)*(1-(PRINCIPAL!$M$20/100)),IF(L24=PRINCIPAL!$N$20,VLOOKUP($AR$9,'Banco de Dados'!$B$4:$J$50,6,FALSE)*(1-(PRINCIPAL!$O$20/100)),VLOOKUP($AR$9,'Banco de Dados'!$B$4:$J$50,6,FALSE)))))))))),"")</f>
        <v/>
      </c>
      <c r="AR24" s="29" t="str">
        <f>IFERROR(AQ24*(IFERROR(VLOOKUP($AR$9,'Banco de Dados'!$B$4:$J$50,4,FALSE),"ERRO")),"")</f>
        <v/>
      </c>
      <c r="AS24" s="29" t="str">
        <f t="shared" si="15"/>
        <v/>
      </c>
      <c r="AT24" s="103" t="str">
        <f>IFERROR(AS24*(C24*(PRINCIPAL!$G$20/100))*0.47*(44/12),"")</f>
        <v/>
      </c>
      <c r="AU24" s="111" t="str">
        <f t="shared" si="16"/>
        <v/>
      </c>
      <c r="AV24" s="30" t="str">
        <f>IFERROR(IF(AND(PRINCIPAL!$H$21&lt;&gt;"",OR(L24=PRINCIPAL!$I$21,L24=PRINCIPAL!$I$21+PRINCIPAL!$I$21,L24=PRINCIPAL!$I$21+PRINCIPAL!$I$21+PRINCIPAL!$I$21)),0,IF(AND(PRINCIPAL!$H$21&lt;&gt;"",L24=PRINCIPAL!$J$21),VLOOKUP($AW$9,'Banco de Dados'!$B$4:$J$50,8,FALSE)*PRINCIPAL!$H$21*(1-(PRINCIPAL!$K$21/100)),IF(AND(PRINCIPAL!$H$21&lt;&gt;"",L24=PRINCIPAL!$L$21),VLOOKUP($AW$9,'Banco de Dados'!$B$4:$J$50,8,FALSE)*PRINCIPAL!$H$21*(1-(PRINCIPAL!$M$21/100)),IF(AND(PRINCIPAL!$H$21&lt;&gt;"",L24=PRINCIPAL!$N$21),VLOOKUP($AW$9,'Banco de Dados'!$B$4:$J$50,8,FALSE)*PRINCIPAL!$H$21*(1-(PRINCIPAL!$O$21/100)),IF(PRINCIPAL!$H$21&lt;&gt;"",VLOOKUP($AW$9,'Banco de Dados'!$B$4:$J$50,8,FALSE)*PRINCIPAL!$H$21,IF(OR(L24=PRINCIPAL!$I$21,L24=PRINCIPAL!$I$21+PRINCIPAL!$I$21,L24=PRINCIPAL!$I$21+PRINCIPAL!$I$21+PRINCIPAL!$I$21),0,IF(L24=PRINCIPAL!$J$21,VLOOKUP($AW$9,'Banco de Dados'!$B$4:$J$50,6,FALSE)*(1-(PRINCIPAL!$K$21/100)),IF(L24=PRINCIPAL!$L$21,VLOOKUP($AW$9,'Banco de Dados'!$B$4:$J$50,6,FALSE)*(1-(PRINCIPAL!$M$21/100)),IF(L24=PRINCIPAL!$N$21,VLOOKUP($AW$9,'Banco de Dados'!$B$4:$J$50,6,FALSE)*(1-(PRINCIPAL!$O$21/100)),VLOOKUP($AW$9,'Banco de Dados'!$B$4:$J$50,6,FALSE)))))))))),"")</f>
        <v/>
      </c>
      <c r="AW24" s="29" t="str">
        <f>IFERROR(AV24*(IFERROR(VLOOKUP($AW$9,'Banco de Dados'!$B$4:$J$50,4,FALSE),"ERRO")),"")</f>
        <v/>
      </c>
      <c r="AX24" s="29" t="str">
        <f t="shared" si="17"/>
        <v/>
      </c>
      <c r="AY24" s="103" t="str">
        <f>IFERROR(AX24*(C24*(PRINCIPAL!$G$21/100))*0.47*(44/12),"")</f>
        <v/>
      </c>
      <c r="AZ24" s="111" t="str">
        <f t="shared" si="18"/>
        <v/>
      </c>
      <c r="BA24" s="30" t="str">
        <f>IFERROR(IF(AND(PRINCIPAL!$H$22&lt;&gt;"",OR(L24=PRINCIPAL!$I$22,L24=PRINCIPAL!$I$22+PRINCIPAL!$I$22,L24=PRINCIPAL!$I$22+PRINCIPAL!$I$22+PRINCIPAL!$I$22)),0,IF(AND(PRINCIPAL!$H$22&lt;&gt;"",L24=PRINCIPAL!$J$22),VLOOKUP($BB$9,'Banco de Dados'!$B$4:$J$50,8,FALSE)*PRINCIPAL!$H$22*(1-(PRINCIPAL!$K$22/100)),IF(AND(PRINCIPAL!$H$22&lt;&gt;"",L24=PRINCIPAL!$L$22),VLOOKUP($BB$9,'Banco de Dados'!$B$4:$J$50,8,FALSE)*PRINCIPAL!$H$22*(1-(PRINCIPAL!$M$22/100)),IF(AND(PRINCIPAL!$H$22&lt;&gt;"",L24=PRINCIPAL!$N$22),VLOOKUP($BB$9,'Banco de Dados'!$B$4:$J$50,8,FALSE)*PRINCIPAL!$H$22*(1-(PRINCIPAL!$O$22/100)),IF(PRINCIPAL!$H$22&lt;&gt;"",VLOOKUP($BB$9,'Banco de Dados'!$B$4:$J$50,8,FALSE)*PRINCIPAL!$H$22,IF(OR(L24=PRINCIPAL!$I$22,L24=PRINCIPAL!$I$22+PRINCIPAL!$I$22,L24=PRINCIPAL!$I$22+PRINCIPAL!$I$22+PRINCIPAL!$I$22),0,IF(L24=PRINCIPAL!$J$22,VLOOKUP($BB$9,'Banco de Dados'!$B$4:$J$50,6,FALSE)*(1-(PRINCIPAL!$K$22/100)),IF(L24=PRINCIPAL!$L$22,VLOOKUP($BB$9,'Banco de Dados'!$B$4:$J$50,6,FALSE)*(1-(PRINCIPAL!$M$22/100)),IF(L24=PRINCIPAL!$N$22,VLOOKUP($BB$9,'Banco de Dados'!$B$4:$J$50,6,FALSE)*(1-(PRINCIPAL!$O$22/100)),VLOOKUP($BB$9,'Banco de Dados'!$B$4:$J$50,6,FALSE)))))))))),"")</f>
        <v/>
      </c>
      <c r="BB24" s="29" t="str">
        <f>IFERROR(BA24*(IFERROR(VLOOKUP($BB$9,'Banco de Dados'!$B$4:$J$50,4,FALSE),"ERRO")),"")</f>
        <v/>
      </c>
      <c r="BC24" s="29" t="str">
        <f t="shared" si="22"/>
        <v/>
      </c>
      <c r="BD24" s="103" t="str">
        <f>IFERROR(BC24*(C24*(PRINCIPAL!$G$22/100))*0.47*(44/12),"")</f>
        <v/>
      </c>
      <c r="BE24" s="111" t="str">
        <f t="shared" si="19"/>
        <v/>
      </c>
      <c r="BF24" s="30" t="str">
        <f>IFERROR(IF(AND(PRINCIPAL!$H$23&lt;&gt;"",OR(L24=PRINCIPAL!$I$23,L24=PRINCIPAL!$I$23+PRINCIPAL!$I$23,L24=PRINCIPAL!$I$23+PRINCIPAL!$I$23+PRINCIPAL!$I$23)),0,IF(AND(PRINCIPAL!$H$23&lt;&gt;"",L24=PRINCIPAL!$J$23),VLOOKUP($BG$9,'Banco de Dados'!$B$4:$J$50,8,FALSE)*PRINCIPAL!$H$23*(1-(PRINCIPAL!$K$23/100)),IF(AND(PRINCIPAL!$H$23&lt;&gt;"",L24=PRINCIPAL!$L$23),VLOOKUP($BG$9,'Banco de Dados'!$B$4:$J$50,8,FALSE)*PRINCIPAL!$H$23*(1-(PRINCIPAL!$M$23/100)),IF(AND(PRINCIPAL!$H$23&lt;&gt;"",L24=PRINCIPAL!$N$23),VLOOKUP($BG$9,'Banco de Dados'!$B$4:$J$50,8,FALSE)*PRINCIPAL!$H$23*(1-(PRINCIPAL!$O$23/100)),IF(PRINCIPAL!$H$23&lt;&gt;"",VLOOKUP($BG$9,'Banco de Dados'!$B$4:$J$50,8,FALSE)*PRINCIPAL!$H$23,IF(OR(L24=PRINCIPAL!$I$23,L24=PRINCIPAL!$I$23+PRINCIPAL!$I$23,L24=PRINCIPAL!$I$23+PRINCIPAL!$I$23+PRINCIPAL!$I$23),0,IF(L24=PRINCIPAL!$J$23,VLOOKUP($BG$9,'Banco de Dados'!$B$4:$J$50,6,FALSE)*(1-(PRINCIPAL!$K$23/100)),IF(L24=PRINCIPAL!$L$23,VLOOKUP($BG$9,'Banco de Dados'!$B$4:$J$50,6,FALSE)*(1-(PRINCIPAL!$M$23/100)),IF(L24=PRINCIPAL!$N$23,VLOOKUP($BG$9,'Banco de Dados'!$B$4:$J$50,6,FALSE)*(1-(PRINCIPAL!$O$23/100)),VLOOKUP($BG$9,'Banco de Dados'!$B$4:$J$50,6,FALSE)))))))))),"")</f>
        <v/>
      </c>
      <c r="BG24" s="29" t="str">
        <f>IFERROR(BF24*(IFERROR(VLOOKUP($BG$9,'Banco de Dados'!$B$4:$J$50,4,FALSE),"ERRO")),"")</f>
        <v/>
      </c>
      <c r="BH24" s="29" t="str">
        <f t="shared" si="20"/>
        <v/>
      </c>
      <c r="BI24" s="103" t="str">
        <f>IFERROR(BH24*(C24*(PRINCIPAL!$G$23/100))*0.47*(44/12),"")</f>
        <v/>
      </c>
      <c r="BJ24" s="102" t="str">
        <f t="shared" si="21"/>
        <v/>
      </c>
    </row>
    <row r="25" spans="1:62" s="1" customFormat="1" ht="12.75" customHeight="1" x14ac:dyDescent="0.25">
      <c r="A25" s="31"/>
      <c r="B25" s="345">
        <v>2034</v>
      </c>
      <c r="C25" s="340">
        <v>6450</v>
      </c>
      <c r="E25" s="23">
        <v>14</v>
      </c>
      <c r="F25" s="24">
        <f>IFERROR(VLOOKUP($G$9,'Banco de Dados'!$B$4:$J$50,6,FALSE),"")</f>
        <v>3.6</v>
      </c>
      <c r="G25" s="25">
        <f>IFERROR(F25*(IFERROR(VLOOKUP($G$9,'Banco de Dados'!$B$4:$J$50,4,FALSE),"ERRO")),"")</f>
        <v>1.9152000000000002</v>
      </c>
      <c r="H25" s="25">
        <f t="shared" si="0"/>
        <v>5.5152000000000001</v>
      </c>
      <c r="I25" s="103">
        <f t="shared" si="2"/>
        <v>61304.205599999994</v>
      </c>
      <c r="J25" s="102">
        <f t="shared" si="3"/>
        <v>658663.79039999994</v>
      </c>
      <c r="L25" s="91">
        <v>14</v>
      </c>
      <c r="M25" s="24">
        <f>IFERROR(IF(AND(PRINCIPAL!$H$14&lt;&gt;"",OR(L25=PRINCIPAL!$I$14,L25=PRINCIPAL!$I$14+PRINCIPAL!$I$14,L25=PRINCIPAL!$I$14+PRINCIPAL!$I$14+PRINCIPAL!$I$14)),0,IF(AND(PRINCIPAL!$H$14&lt;&gt;"",L25=PRINCIPAL!$J$14),VLOOKUP($N$9,'Banco de Dados'!$B$4:$J$50,8,FALSE)*PRINCIPAL!$H$14*(1-(PRINCIPAL!$K$14/100)),IF(AND(PRINCIPAL!$H$14&lt;&gt;"",L25=PRINCIPAL!$L$14),VLOOKUP($N$9,'Banco de Dados'!$B$4:$J$50,8,FALSE)*PRINCIPAL!$H$14*(1-(PRINCIPAL!$M$14/100)),IF(AND(PRINCIPAL!$H$14&lt;&gt;"",L25=PRINCIPAL!$N$14),VLOOKUP($N$9,'Banco de Dados'!$B$4:$J$50,8,FALSE)*PRINCIPAL!$H$14*(1-(PRINCIPAL!$O$14/100)),IF(PRINCIPAL!$H$14&lt;&gt;"",VLOOKUP($N$9,'Banco de Dados'!$B$4:$J$50,8,FALSE)*PRINCIPAL!$H$14,IF(OR(L25=PRINCIPAL!$I$14,L25=PRINCIPAL!$I$14+PRINCIPAL!$I$14,L25=PRINCIPAL!$I$14+PRINCIPAL!$I$14+PRINCIPAL!$I$14),0,IF(L25=PRINCIPAL!$J$14,VLOOKUP($N$9,'Banco de Dados'!$B$4:$J$50,6,FALSE)*(1-(PRINCIPAL!$K$14/100)),IF(L25=PRINCIPAL!$L$14,VLOOKUP($N$9,'Banco de Dados'!$B$4:$J$50,6,FALSE)*(1-(PRINCIPAL!$M$14/100)),IF(L25=PRINCIPAL!$N$14,VLOOKUP($N$9,'Banco de Dados'!$B$4:$J$50,6,FALSE)*(1-(PRINCIPAL!$O$14/100)),VLOOKUP($N$9,'Banco de Dados'!$B$4:$J$50,6,FALSE)))))))))),"")</f>
        <v>6.69</v>
      </c>
      <c r="N25" s="25">
        <f>IFERROR(M25*(IFERROR(VLOOKUP($N$9,'Banco de Dados'!$B$4:$J$50,4,FALSE),"ERRO")),"")</f>
        <v>3.5590800000000002</v>
      </c>
      <c r="O25" s="25">
        <f t="shared" si="1"/>
        <v>10.249080000000001</v>
      </c>
      <c r="P25" s="103">
        <f>IFERROR(O25*(C25*(PRINCIPAL!$G$14/100))*0.47*(44/12),"")</f>
        <v>113923.64874</v>
      </c>
      <c r="Q25" s="107">
        <f t="shared" si="4"/>
        <v>1224016.8771599999</v>
      </c>
      <c r="R25" s="29" t="str">
        <f>IFERROR(IF(AND(PRINCIPAL!$H$15&lt;&gt;"",OR(L25=PRINCIPAL!$I$15,L25=PRINCIPAL!$I$15+PRINCIPAL!$I$15,L25=PRINCIPAL!$I$15+PRINCIPAL!$I$15+PRINCIPAL!$I$15)),0,IF(AND(PRINCIPAL!$H$15&lt;&gt;"",L25=PRINCIPAL!$J$15),VLOOKUP($S$9,'Banco de Dados'!$B$4:$J$50,8,FALSE)*PRINCIPAL!$H$15*(1-(PRINCIPAL!$K$15/100)),IF(AND(PRINCIPAL!$H$15&lt;&gt;"",L25=PRINCIPAL!$L$15),VLOOKUP($S$9,'Banco de Dados'!$B$4:$J$50,8,FALSE)*PRINCIPAL!$H$15*(1-(PRINCIPAL!$M$15/100)),IF(AND(PRINCIPAL!$H$15&lt;&gt;"",L25=PRINCIPAL!$N$15),VLOOKUP($S$9,'Banco de Dados'!$B$4:$J$50,8,FALSE)*PRINCIPAL!$H$15*(1-(PRINCIPAL!$O$15/100)),IF(PRINCIPAL!$H$15&lt;&gt;"",VLOOKUP($S$9,'Banco de Dados'!$B$4:$J$50,8,FALSE)*PRINCIPAL!$H$15,IF(OR(L25=PRINCIPAL!$I$15,L25=PRINCIPAL!$I$15+PRINCIPAL!$I$15,L25=PRINCIPAL!$I$15+PRINCIPAL!$I$15+PRINCIPAL!$I$15),0,IF(L25=PRINCIPAL!$J$15,VLOOKUP($S$9,'Banco de Dados'!$B$4:$J$50,6,FALSE)*(1-(PRINCIPAL!$K$15/100)),IF(L25=PRINCIPAL!$L$15,VLOOKUP($S$9,'Banco de Dados'!$B$4:$J$50,6,FALSE)*(1-(PRINCIPAL!$M$15/100)),IF(L25=PRINCIPAL!$N$15,VLOOKUP($S$9,'Banco de Dados'!$B$4:$J$50,6,FALSE)*(1-(PRINCIPAL!$O$15/100)),VLOOKUP($S$9,'Banco de Dados'!$B$4:$J$50,6,FALSE)))))))))),"")</f>
        <v/>
      </c>
      <c r="S25" s="29" t="str">
        <f>IFERROR(R25*(IFERROR(VLOOKUP($S$9,'Banco de Dados'!$B$4:$J$50,4,FALSE),"ERRO")),"")</f>
        <v/>
      </c>
      <c r="T25" s="29" t="str">
        <f t="shared" si="5"/>
        <v/>
      </c>
      <c r="U25" s="103" t="str">
        <f>IFERROR(T25*(C25*(PRINCIPAL!$G$15/100))*0.47*(44/12),"")</f>
        <v/>
      </c>
      <c r="V25" s="103" t="str">
        <f t="shared" si="6"/>
        <v/>
      </c>
      <c r="W25" s="30" t="str">
        <f>IFERROR(IF(AND(PRINCIPAL!$H$16&lt;&gt;"",OR(L25=PRINCIPAL!$I$16,L25=PRINCIPAL!$I$16+PRINCIPAL!$I$16,L25=PRINCIPAL!$I$16+PRINCIPAL!$I$16+PRINCIPAL!$I$16)),0,IF(AND(PRINCIPAL!$H$16&lt;&gt;"",L25=PRINCIPAL!$J$16),VLOOKUP($X$9,'Banco de Dados'!$B$4:$J$50,8,FALSE)*PRINCIPAL!$H$16*(1-(PRINCIPAL!$K$16/100)),IF(AND(PRINCIPAL!$H$16&lt;&gt;"",L25=PRINCIPAL!$L$16),VLOOKUP($X$9,'Banco de Dados'!$B$4:$J$50,8,FALSE)*PRINCIPAL!$H$16*(1-(PRINCIPAL!$M$16/100)),IF(AND(PRINCIPAL!$H$16&lt;&gt;"",L25=PRINCIPAL!$N$16),VLOOKUP($X$9,'Banco de Dados'!$B$4:$J$50,8,FALSE)*PRINCIPAL!$H$16*(1-(PRINCIPAL!$O$16/100)),IF(PRINCIPAL!$H$16&lt;&gt;"",VLOOKUP($X$9,'Banco de Dados'!$B$4:$J$50,8,FALSE)*PRINCIPAL!$H$16,IF(OR(L25=PRINCIPAL!$I$16,L25=PRINCIPAL!$I$16+PRINCIPAL!$I$16,L25=PRINCIPAL!$I$16+PRINCIPAL!$I$16+PRINCIPAL!$I$16),0,IF(L25=PRINCIPAL!$J$16,VLOOKUP($X$9,'Banco de Dados'!$B$4:$J$50,6,FALSE)*(1-(PRINCIPAL!$K$16/100)),IF(L25=PRINCIPAL!$L$16,VLOOKUP($X$9,'Banco de Dados'!$B$4:$J$50,6,FALSE)*(1-(PRINCIPAL!$M$16/100)),IF(L25=PRINCIPAL!$N$16,VLOOKUP($X$9,'Banco de Dados'!$B$4:$J$50,6,FALSE)*(1-(PRINCIPAL!$O$16/100)),VLOOKUP($X$9,'Banco de Dados'!$B$4:$J$50,6,FALSE)))))))))),"")</f>
        <v/>
      </c>
      <c r="X25" s="29" t="str">
        <f>IFERROR(W25*(IFERROR(VLOOKUP($X$9,'Banco de Dados'!$B$4:$J$50,4,FALSE),"ERRO")),"")</f>
        <v/>
      </c>
      <c r="Y25" s="29" t="str">
        <f t="shared" si="7"/>
        <v/>
      </c>
      <c r="Z25" s="103" t="str">
        <f>IFERROR(Y25*(C25*(PRINCIPAL!$G$16/100))*0.47*(44/12),"")</f>
        <v/>
      </c>
      <c r="AA25" s="111" t="str">
        <f t="shared" si="8"/>
        <v/>
      </c>
      <c r="AB25" s="30" t="str">
        <f>IFERROR(IF(AND(PRINCIPAL!$H$17&lt;&gt;"",OR(L25=PRINCIPAL!$I$17,L25=PRINCIPAL!$I$17+PRINCIPAL!$I$17,L25=PRINCIPAL!$I$17+PRINCIPAL!$I$17+PRINCIPAL!$I$17)),0,IF(AND(PRINCIPAL!$H$17&lt;&gt;"",L25=PRINCIPAL!$J$17),VLOOKUP($AC$9,'Banco de Dados'!$B$4:$J$50,8,FALSE)*PRINCIPAL!$H$17*(1-(PRINCIPAL!$K$17/100)),IF(AND(PRINCIPAL!$H$17&lt;&gt;"",L25=PRINCIPAL!$L$17),VLOOKUP($AC$9,'Banco de Dados'!$B$4:$J$50,8,FALSE)*PRINCIPAL!$H$17*(1-(PRINCIPAL!$M$17/100)),IF(AND(PRINCIPAL!$H$17&lt;&gt;"",L25=PRINCIPAL!$N$17),VLOOKUP($AC$9,'Banco de Dados'!$B$4:$J$50,8,FALSE)*PRINCIPAL!$H$17*(1-(PRINCIPAL!$O$17/100)),IF(PRINCIPAL!$H$17&lt;&gt;"",VLOOKUP($AC$9,'Banco de Dados'!$B$4:$J$50,8,FALSE)*PRINCIPAL!$H$17,IF(OR(L25=PRINCIPAL!$I$17,L25=PRINCIPAL!$I$17+PRINCIPAL!$I$17,L25=PRINCIPAL!$I$17+PRINCIPAL!$I$17+PRINCIPAL!$I$17),0,IF(L25=PRINCIPAL!$J$17,VLOOKUP($AC$9,'Banco de Dados'!$B$4:$J$50,6,FALSE)*(1-(PRINCIPAL!$K$17/100)),IF(L25=PRINCIPAL!$L$17,VLOOKUP($AC$9,'Banco de Dados'!$B$4:$J$50,6,FALSE)*(1-(PRINCIPAL!$M$17/100)),IF(L25=PRINCIPAL!$N$17,VLOOKUP($AC$9,'Banco de Dados'!$B$4:$J$50,6,FALSE)*(1-(PRINCIPAL!$O$17/100)),VLOOKUP($AC$9,'Banco de Dados'!$B$4:$J$50,6,FALSE)))))))))),"")</f>
        <v/>
      </c>
      <c r="AC25" s="29" t="str">
        <f>IFERROR(AB25*(IFERROR(VLOOKUP($AC$9,'Banco de Dados'!$B$4:$J$50,4,FALSE),"ERRO")),"")</f>
        <v/>
      </c>
      <c r="AD25" s="29" t="str">
        <f t="shared" si="9"/>
        <v/>
      </c>
      <c r="AE25" s="103" t="str">
        <f>IFERROR(AD25*(C25*(PRINCIPAL!$G$17/100))*0.47*(44/12),"")</f>
        <v/>
      </c>
      <c r="AF25" s="111" t="str">
        <f t="shared" si="10"/>
        <v/>
      </c>
      <c r="AG25" s="30" t="str">
        <f>IFERROR(IF(AND(PRINCIPAL!$H$18&lt;&gt;"",OR(L25=PRINCIPAL!$I$18,L25=PRINCIPAL!$I$18+PRINCIPAL!$I$18,L25=PRINCIPAL!$I$18+PRINCIPAL!$I$18+PRINCIPAL!$I$18)),0,IF(AND(PRINCIPAL!$H$18&lt;&gt;"",L25=PRINCIPAL!$J$18),VLOOKUP($AH$9,'Banco de Dados'!$B$4:$J$50,8,FALSE)*PRINCIPAL!$H$18*(1-(PRINCIPAL!$K$18/100)),IF(AND(PRINCIPAL!$H$18&lt;&gt;"",L25=PRINCIPAL!$L$18),VLOOKUP($AH$9,'Banco de Dados'!$B$4:$J$50,8,FALSE)*PRINCIPAL!$H$18*(1-(PRINCIPAL!$M$18/100)),IF(AND(PRINCIPAL!$H$18&lt;&gt;"",L25=PRINCIPAL!$N$18),VLOOKUP($AH$9,'Banco de Dados'!$B$4:$J$50,8,FALSE)*PRINCIPAL!$H$18*(1-(PRINCIPAL!$O$18/100)),IF(PRINCIPAL!$H$18&lt;&gt;"",VLOOKUP($AH$9,'Banco de Dados'!$B$4:$J$50,8,FALSE)*PRINCIPAL!$H$18,IF(OR(L25=PRINCIPAL!$I$18,L25=PRINCIPAL!$I$18+PRINCIPAL!$I$18,L25=PRINCIPAL!$I$18+PRINCIPAL!$I$18+PRINCIPAL!$I$18),0,IF(L25=PRINCIPAL!$J$18,VLOOKUP($AH$9,'Banco de Dados'!$B$4:$J$50,6,FALSE)*(1-(PRINCIPAL!$K$18/100)),IF(L25=PRINCIPAL!$L$18,VLOOKUP($AH$9,'Banco de Dados'!$B$4:$J$50,6,FALSE)*(1-(PRINCIPAL!$M$18/100)),IF(L25=PRINCIPAL!$N$18,VLOOKUP($AH$9,'Banco de Dados'!$B$4:$J$50,6,FALSE)*(1-(PRINCIPAL!$O$18/100)),VLOOKUP($AH$9,'Banco de Dados'!$B$4:$J$50,6,FALSE)))))))))),"")</f>
        <v/>
      </c>
      <c r="AH25" s="29" t="str">
        <f>IFERROR(AG25*(IFERROR(VLOOKUP($AH$9,'Banco de Dados'!$B$4:$J$50,4,FALSE),"ERRO")),"")</f>
        <v/>
      </c>
      <c r="AI25" s="29" t="str">
        <f t="shared" si="11"/>
        <v/>
      </c>
      <c r="AJ25" s="103" t="str">
        <f>IFERROR(AI25*(C25*(PRINCIPAL!$G$18/100))*0.47*(44/12),"")</f>
        <v/>
      </c>
      <c r="AK25" s="111" t="str">
        <f t="shared" si="12"/>
        <v/>
      </c>
      <c r="AL25" s="30" t="str">
        <f>IFERROR(IF(AND(PRINCIPAL!$H$19&lt;&gt;"",OR(L25=PRINCIPAL!$I$19,L25=PRINCIPAL!$I$19+PRINCIPAL!$I$19,L25=PRINCIPAL!$I$19+PRINCIPAL!$I$19+PRINCIPAL!$I$19)),0,IF(AND(PRINCIPAL!$H$19&lt;&gt;"",L25=PRINCIPAL!$J$19),VLOOKUP($AM$9,'Banco de Dados'!$B$4:$J$50,8,FALSE)*PRINCIPAL!$H$19*(1-(PRINCIPAL!$K$19/100)),IF(AND(PRINCIPAL!$H$19&lt;&gt;"",L25=PRINCIPAL!$L$19),VLOOKUP($AM$9,'Banco de Dados'!$B$4:$J$50,8,FALSE)*PRINCIPAL!$H$19*(1-(PRINCIPAL!$M$19/100)),IF(AND(PRINCIPAL!$H$19&lt;&gt;"",L25=PRINCIPAL!$N$19),VLOOKUP($AM$9,'Banco de Dados'!$B$4:$J$50,8,FALSE)*PRINCIPAL!$H$19*(1-(PRINCIPAL!$O$19/100)),IF(PRINCIPAL!$H$19&lt;&gt;"",VLOOKUP($AM$9,'Banco de Dados'!$B$4:$J$50,8,FALSE)*PRINCIPAL!$H$19,IF(OR(L25=PRINCIPAL!$I$19,L25=PRINCIPAL!$I$19+PRINCIPAL!$I$19,L25=PRINCIPAL!$I$19+PRINCIPAL!$I$19+PRINCIPAL!$I$19),0,IF(L25=PRINCIPAL!$J$19,VLOOKUP($AM$9,'Banco de Dados'!$B$4:$J$50,6,FALSE)*(1-(PRINCIPAL!$K$19/100)),IF(L25=PRINCIPAL!$L$19,VLOOKUP($AM$9,'Banco de Dados'!$B$4:$J$50,6,FALSE)*(1-(PRINCIPAL!$M$19/100)),IF(L25=PRINCIPAL!$N$19,VLOOKUP($AM$9,'Banco de Dados'!$B$4:$J$50,6,FALSE)*(1-(PRINCIPAL!$O$19/100)),VLOOKUP($AM$9,'Banco de Dados'!$B$4:$J$50,6,FALSE)))))))))),"")</f>
        <v/>
      </c>
      <c r="AM25" s="29" t="str">
        <f>IFERROR(AL25*(IFERROR(VLOOKUP($AM$9,'Banco de Dados'!$B$4:$J$50,4,FALSE),"ERRO")),"")</f>
        <v/>
      </c>
      <c r="AN25" s="29" t="str">
        <f t="shared" si="13"/>
        <v/>
      </c>
      <c r="AO25" s="103" t="str">
        <f>IFERROR(AN25*(C25*(PRINCIPAL!$G$19/100))*0.47*(44/12),"")</f>
        <v/>
      </c>
      <c r="AP25" s="111" t="str">
        <f t="shared" si="14"/>
        <v/>
      </c>
      <c r="AQ25" s="30" t="str">
        <f>IFERROR(IF(AND(PRINCIPAL!$H$20&lt;&gt;"",OR(L25=PRINCIPAL!$I$20,L25=PRINCIPAL!$I$20+PRINCIPAL!$I$20,L25=PRINCIPAL!$I$20+PRINCIPAL!$I$20+PRINCIPAL!$I$20)),0,IF(AND(PRINCIPAL!$H$20&lt;&gt;"",L25=PRINCIPAL!$J$20),VLOOKUP($AR$9,'Banco de Dados'!$B$4:$J$50,8,FALSE)*PRINCIPAL!$H$20*(1-(PRINCIPAL!$K$20/100)),IF(AND(PRINCIPAL!$H$20&lt;&gt;"",L25=PRINCIPAL!$L$20),VLOOKUP($AR$9,'Banco de Dados'!$B$4:$J$50,8,FALSE)*PRINCIPAL!$H$20*(1-(PRINCIPAL!$M$20/100)),IF(AND(PRINCIPAL!$H$20&lt;&gt;"",L25=PRINCIPAL!$N$20),VLOOKUP($AR$9,'Banco de Dados'!$B$4:$J$50,8,FALSE)*PRINCIPAL!$H$20*(1-(PRINCIPAL!$O$20/100)),IF(PRINCIPAL!$H$20&lt;&gt;"",VLOOKUP($AR$9,'Banco de Dados'!$B$4:$J$50,8,FALSE)*PRINCIPAL!$H$20,IF(OR(L25=PRINCIPAL!$I$20,L25=PRINCIPAL!$I$20+PRINCIPAL!$I$20,L25=PRINCIPAL!$I$20+PRINCIPAL!$I$20+PRINCIPAL!$I$20),0,IF(L25=PRINCIPAL!$J$20,VLOOKUP($AR$9,'Banco de Dados'!$B$4:$J$50,6,FALSE)*(1-(PRINCIPAL!$K$20/100)),IF(L25=PRINCIPAL!$L$20,VLOOKUP($AR$9,'Banco de Dados'!$B$4:$J$50,6,FALSE)*(1-(PRINCIPAL!$M$20/100)),IF(L25=PRINCIPAL!$N$20,VLOOKUP($AR$9,'Banco de Dados'!$B$4:$J$50,6,FALSE)*(1-(PRINCIPAL!$O$20/100)),VLOOKUP($AR$9,'Banco de Dados'!$B$4:$J$50,6,FALSE)))))))))),"")</f>
        <v/>
      </c>
      <c r="AR25" s="29" t="str">
        <f>IFERROR(AQ25*(IFERROR(VLOOKUP($AR$9,'Banco de Dados'!$B$4:$J$50,4,FALSE),"ERRO")),"")</f>
        <v/>
      </c>
      <c r="AS25" s="29" t="str">
        <f t="shared" si="15"/>
        <v/>
      </c>
      <c r="AT25" s="103" t="str">
        <f>IFERROR(AS25*(C25*(PRINCIPAL!$G$20/100))*0.47*(44/12),"")</f>
        <v/>
      </c>
      <c r="AU25" s="111" t="str">
        <f t="shared" si="16"/>
        <v/>
      </c>
      <c r="AV25" s="30" t="str">
        <f>IFERROR(IF(AND(PRINCIPAL!$H$21&lt;&gt;"",OR(L25=PRINCIPAL!$I$21,L25=PRINCIPAL!$I$21+PRINCIPAL!$I$21,L25=PRINCIPAL!$I$21+PRINCIPAL!$I$21+PRINCIPAL!$I$21)),0,IF(AND(PRINCIPAL!$H$21&lt;&gt;"",L25=PRINCIPAL!$J$21),VLOOKUP($AW$9,'Banco de Dados'!$B$4:$J$50,8,FALSE)*PRINCIPAL!$H$21*(1-(PRINCIPAL!$K$21/100)),IF(AND(PRINCIPAL!$H$21&lt;&gt;"",L25=PRINCIPAL!$L$21),VLOOKUP($AW$9,'Banco de Dados'!$B$4:$J$50,8,FALSE)*PRINCIPAL!$H$21*(1-(PRINCIPAL!$M$21/100)),IF(AND(PRINCIPAL!$H$21&lt;&gt;"",L25=PRINCIPAL!$N$21),VLOOKUP($AW$9,'Banco de Dados'!$B$4:$J$50,8,FALSE)*PRINCIPAL!$H$21*(1-(PRINCIPAL!$O$21/100)),IF(PRINCIPAL!$H$21&lt;&gt;"",VLOOKUP($AW$9,'Banco de Dados'!$B$4:$J$50,8,FALSE)*PRINCIPAL!$H$21,IF(OR(L25=PRINCIPAL!$I$21,L25=PRINCIPAL!$I$21+PRINCIPAL!$I$21,L25=PRINCIPAL!$I$21+PRINCIPAL!$I$21+PRINCIPAL!$I$21),0,IF(L25=PRINCIPAL!$J$21,VLOOKUP($AW$9,'Banco de Dados'!$B$4:$J$50,6,FALSE)*(1-(PRINCIPAL!$K$21/100)),IF(L25=PRINCIPAL!$L$21,VLOOKUP($AW$9,'Banco de Dados'!$B$4:$J$50,6,FALSE)*(1-(PRINCIPAL!$M$21/100)),IF(L25=PRINCIPAL!$N$21,VLOOKUP($AW$9,'Banco de Dados'!$B$4:$J$50,6,FALSE)*(1-(PRINCIPAL!$O$21/100)),VLOOKUP($AW$9,'Banco de Dados'!$B$4:$J$50,6,FALSE)))))))))),"")</f>
        <v/>
      </c>
      <c r="AW25" s="29" t="str">
        <f>IFERROR(AV25*(IFERROR(VLOOKUP($AW$9,'Banco de Dados'!$B$4:$J$50,4,FALSE),"ERRO")),"")</f>
        <v/>
      </c>
      <c r="AX25" s="29" t="str">
        <f t="shared" si="17"/>
        <v/>
      </c>
      <c r="AY25" s="103" t="str">
        <f>IFERROR(AX25*(C25*(PRINCIPAL!$G$21/100))*0.47*(44/12),"")</f>
        <v/>
      </c>
      <c r="AZ25" s="111" t="str">
        <f t="shared" si="18"/>
        <v/>
      </c>
      <c r="BA25" s="30" t="str">
        <f>IFERROR(IF(AND(PRINCIPAL!$H$22&lt;&gt;"",OR(L25=PRINCIPAL!$I$22,L25=PRINCIPAL!$I$22+PRINCIPAL!$I$22,L25=PRINCIPAL!$I$22+PRINCIPAL!$I$22+PRINCIPAL!$I$22)),0,IF(AND(PRINCIPAL!$H$22&lt;&gt;"",L25=PRINCIPAL!$J$22),VLOOKUP($BB$9,'Banco de Dados'!$B$4:$J$50,8,FALSE)*PRINCIPAL!$H$22*(1-(PRINCIPAL!$K$22/100)),IF(AND(PRINCIPAL!$H$22&lt;&gt;"",L25=PRINCIPAL!$L$22),VLOOKUP($BB$9,'Banco de Dados'!$B$4:$J$50,8,FALSE)*PRINCIPAL!$H$22*(1-(PRINCIPAL!$M$22/100)),IF(AND(PRINCIPAL!$H$22&lt;&gt;"",L25=PRINCIPAL!$N$22),VLOOKUP($BB$9,'Banco de Dados'!$B$4:$J$50,8,FALSE)*PRINCIPAL!$H$22*(1-(PRINCIPAL!$O$22/100)),IF(PRINCIPAL!$H$22&lt;&gt;"",VLOOKUP($BB$9,'Banco de Dados'!$B$4:$J$50,8,FALSE)*PRINCIPAL!$H$22,IF(OR(L25=PRINCIPAL!$I$22,L25=PRINCIPAL!$I$22+PRINCIPAL!$I$22,L25=PRINCIPAL!$I$22+PRINCIPAL!$I$22+PRINCIPAL!$I$22),0,IF(L25=PRINCIPAL!$J$22,VLOOKUP($BB$9,'Banco de Dados'!$B$4:$J$50,6,FALSE)*(1-(PRINCIPAL!$K$22/100)),IF(L25=PRINCIPAL!$L$22,VLOOKUP($BB$9,'Banco de Dados'!$B$4:$J$50,6,FALSE)*(1-(PRINCIPAL!$M$22/100)),IF(L25=PRINCIPAL!$N$22,VLOOKUP($BB$9,'Banco de Dados'!$B$4:$J$50,6,FALSE)*(1-(PRINCIPAL!$O$22/100)),VLOOKUP($BB$9,'Banco de Dados'!$B$4:$J$50,6,FALSE)))))))))),"")</f>
        <v/>
      </c>
      <c r="BB25" s="29" t="str">
        <f>IFERROR(BA25*(IFERROR(VLOOKUP($BB$9,'Banco de Dados'!$B$4:$J$50,4,FALSE),"ERRO")),"")</f>
        <v/>
      </c>
      <c r="BC25" s="29" t="str">
        <f t="shared" si="22"/>
        <v/>
      </c>
      <c r="BD25" s="103" t="str">
        <f>IFERROR(BC25*(C25*(PRINCIPAL!$G$22/100))*0.47*(44/12),"")</f>
        <v/>
      </c>
      <c r="BE25" s="111" t="str">
        <f t="shared" si="19"/>
        <v/>
      </c>
      <c r="BF25" s="30" t="str">
        <f>IFERROR(IF(AND(PRINCIPAL!$H$23&lt;&gt;"",OR(L25=PRINCIPAL!$I$23,L25=PRINCIPAL!$I$23+PRINCIPAL!$I$23,L25=PRINCIPAL!$I$23+PRINCIPAL!$I$23+PRINCIPAL!$I$23)),0,IF(AND(PRINCIPAL!$H$23&lt;&gt;"",L25=PRINCIPAL!$J$23),VLOOKUP($BG$9,'Banco de Dados'!$B$4:$J$50,8,FALSE)*PRINCIPAL!$H$23*(1-(PRINCIPAL!$K$23/100)),IF(AND(PRINCIPAL!$H$23&lt;&gt;"",L25=PRINCIPAL!$L$23),VLOOKUP($BG$9,'Banco de Dados'!$B$4:$J$50,8,FALSE)*PRINCIPAL!$H$23*(1-(PRINCIPAL!$M$23/100)),IF(AND(PRINCIPAL!$H$23&lt;&gt;"",L25=PRINCIPAL!$N$23),VLOOKUP($BG$9,'Banco de Dados'!$B$4:$J$50,8,FALSE)*PRINCIPAL!$H$23*(1-(PRINCIPAL!$O$23/100)),IF(PRINCIPAL!$H$23&lt;&gt;"",VLOOKUP($BG$9,'Banco de Dados'!$B$4:$J$50,8,FALSE)*PRINCIPAL!$H$23,IF(OR(L25=PRINCIPAL!$I$23,L25=PRINCIPAL!$I$23+PRINCIPAL!$I$23,L25=PRINCIPAL!$I$23+PRINCIPAL!$I$23+PRINCIPAL!$I$23),0,IF(L25=PRINCIPAL!$J$23,VLOOKUP($BG$9,'Banco de Dados'!$B$4:$J$50,6,FALSE)*(1-(PRINCIPAL!$K$23/100)),IF(L25=PRINCIPAL!$L$23,VLOOKUP($BG$9,'Banco de Dados'!$B$4:$J$50,6,FALSE)*(1-(PRINCIPAL!$M$23/100)),IF(L25=PRINCIPAL!$N$23,VLOOKUP($BG$9,'Banco de Dados'!$B$4:$J$50,6,FALSE)*(1-(PRINCIPAL!$O$23/100)),VLOOKUP($BG$9,'Banco de Dados'!$B$4:$J$50,6,FALSE)))))))))),"")</f>
        <v/>
      </c>
      <c r="BG25" s="29" t="str">
        <f>IFERROR(BF25*(IFERROR(VLOOKUP($BG$9,'Banco de Dados'!$B$4:$J$50,4,FALSE),"ERRO")),"")</f>
        <v/>
      </c>
      <c r="BH25" s="29" t="str">
        <f t="shared" si="20"/>
        <v/>
      </c>
      <c r="BI25" s="103" t="str">
        <f>IFERROR(BH25*(C25*(PRINCIPAL!$G$23/100))*0.47*(44/12),"")</f>
        <v/>
      </c>
      <c r="BJ25" s="102" t="str">
        <f t="shared" si="21"/>
        <v/>
      </c>
    </row>
    <row r="26" spans="1:62" s="1" customFormat="1" ht="12.75" customHeight="1" x14ac:dyDescent="0.25">
      <c r="A26" s="31"/>
      <c r="B26" s="345">
        <v>2035</v>
      </c>
      <c r="C26" s="340">
        <v>6450</v>
      </c>
      <c r="E26" s="23">
        <v>15</v>
      </c>
      <c r="F26" s="24">
        <f>IFERROR(VLOOKUP($G$9,'Banco de Dados'!$B$4:$J$50,6,FALSE),"")</f>
        <v>3.6</v>
      </c>
      <c r="G26" s="25">
        <f>IFERROR(F26*(IFERROR(VLOOKUP($G$9,'Banco de Dados'!$B$4:$J$50,4,FALSE),"ERRO")),"")</f>
        <v>1.9152000000000002</v>
      </c>
      <c r="H26" s="25">
        <f t="shared" si="0"/>
        <v>5.5152000000000001</v>
      </c>
      <c r="I26" s="103">
        <f t="shared" si="2"/>
        <v>61304.205599999994</v>
      </c>
      <c r="J26" s="102">
        <f t="shared" si="3"/>
        <v>719967.99599999993</v>
      </c>
      <c r="L26" s="91">
        <v>15</v>
      </c>
      <c r="M26" s="24">
        <f>IFERROR(IF(AND(PRINCIPAL!$H$14&lt;&gt;"",OR(L26=PRINCIPAL!$I$14,L26=PRINCIPAL!$I$14+PRINCIPAL!$I$14,L26=PRINCIPAL!$I$14+PRINCIPAL!$I$14+PRINCIPAL!$I$14)),0,IF(AND(PRINCIPAL!$H$14&lt;&gt;"",L26=PRINCIPAL!$J$14),VLOOKUP($N$9,'Banco de Dados'!$B$4:$J$50,8,FALSE)*PRINCIPAL!$H$14*(1-(PRINCIPAL!$K$14/100)),IF(AND(PRINCIPAL!$H$14&lt;&gt;"",L26=PRINCIPAL!$L$14),VLOOKUP($N$9,'Banco de Dados'!$B$4:$J$50,8,FALSE)*PRINCIPAL!$H$14*(1-(PRINCIPAL!$M$14/100)),IF(AND(PRINCIPAL!$H$14&lt;&gt;"",L26=PRINCIPAL!$N$14),VLOOKUP($N$9,'Banco de Dados'!$B$4:$J$50,8,FALSE)*PRINCIPAL!$H$14*(1-(PRINCIPAL!$O$14/100)),IF(PRINCIPAL!$H$14&lt;&gt;"",VLOOKUP($N$9,'Banco de Dados'!$B$4:$J$50,8,FALSE)*PRINCIPAL!$H$14,IF(OR(L26=PRINCIPAL!$I$14,L26=PRINCIPAL!$I$14+PRINCIPAL!$I$14,L26=PRINCIPAL!$I$14+PRINCIPAL!$I$14+PRINCIPAL!$I$14),0,IF(L26=PRINCIPAL!$J$14,VLOOKUP($N$9,'Banco de Dados'!$B$4:$J$50,6,FALSE)*(1-(PRINCIPAL!$K$14/100)),IF(L26=PRINCIPAL!$L$14,VLOOKUP($N$9,'Banco de Dados'!$B$4:$J$50,6,FALSE)*(1-(PRINCIPAL!$M$14/100)),IF(L26=PRINCIPAL!$N$14,VLOOKUP($N$9,'Banco de Dados'!$B$4:$J$50,6,FALSE)*(1-(PRINCIPAL!$O$14/100)),VLOOKUP($N$9,'Banco de Dados'!$B$4:$J$50,6,FALSE)))))))))),"")</f>
        <v>6.69</v>
      </c>
      <c r="N26" s="25">
        <f>IFERROR(M26*(IFERROR(VLOOKUP($N$9,'Banco de Dados'!$B$4:$J$50,4,FALSE),"ERRO")),"")</f>
        <v>3.5590800000000002</v>
      </c>
      <c r="O26" s="25">
        <f t="shared" si="1"/>
        <v>10.249080000000001</v>
      </c>
      <c r="P26" s="103">
        <f>IFERROR(O26*(C26*(PRINCIPAL!$G$14/100))*0.47*(44/12),"")</f>
        <v>113923.64874</v>
      </c>
      <c r="Q26" s="107">
        <f t="shared" si="4"/>
        <v>1337940.5259</v>
      </c>
      <c r="R26" s="29" t="str">
        <f>IFERROR(IF(AND(PRINCIPAL!$H$15&lt;&gt;"",OR(L26=PRINCIPAL!$I$15,L26=PRINCIPAL!$I$15+PRINCIPAL!$I$15,L26=PRINCIPAL!$I$15+PRINCIPAL!$I$15+PRINCIPAL!$I$15)),0,IF(AND(PRINCIPAL!$H$15&lt;&gt;"",L26=PRINCIPAL!$J$15),VLOOKUP($S$9,'Banco de Dados'!$B$4:$J$50,8,FALSE)*PRINCIPAL!$H$15*(1-(PRINCIPAL!$K$15/100)),IF(AND(PRINCIPAL!$H$15&lt;&gt;"",L26=PRINCIPAL!$L$15),VLOOKUP($S$9,'Banco de Dados'!$B$4:$J$50,8,FALSE)*PRINCIPAL!$H$15*(1-(PRINCIPAL!$M$15/100)),IF(AND(PRINCIPAL!$H$15&lt;&gt;"",L26=PRINCIPAL!$N$15),VLOOKUP($S$9,'Banco de Dados'!$B$4:$J$50,8,FALSE)*PRINCIPAL!$H$15*(1-(PRINCIPAL!$O$15/100)),IF(PRINCIPAL!$H$15&lt;&gt;"",VLOOKUP($S$9,'Banco de Dados'!$B$4:$J$50,8,FALSE)*PRINCIPAL!$H$15,IF(OR(L26=PRINCIPAL!$I$15,L26=PRINCIPAL!$I$15+PRINCIPAL!$I$15,L26=PRINCIPAL!$I$15+PRINCIPAL!$I$15+PRINCIPAL!$I$15),0,IF(L26=PRINCIPAL!$J$15,VLOOKUP($S$9,'Banco de Dados'!$B$4:$J$50,6,FALSE)*(1-(PRINCIPAL!$K$15/100)),IF(L26=PRINCIPAL!$L$15,VLOOKUP($S$9,'Banco de Dados'!$B$4:$J$50,6,FALSE)*(1-(PRINCIPAL!$M$15/100)),IF(L26=PRINCIPAL!$N$15,VLOOKUP($S$9,'Banco de Dados'!$B$4:$J$50,6,FALSE)*(1-(PRINCIPAL!$O$15/100)),VLOOKUP($S$9,'Banco de Dados'!$B$4:$J$50,6,FALSE)))))))))),"")</f>
        <v/>
      </c>
      <c r="S26" s="29" t="str">
        <f>IFERROR(R26*(IFERROR(VLOOKUP($S$9,'Banco de Dados'!$B$4:$J$50,4,FALSE),"ERRO")),"")</f>
        <v/>
      </c>
      <c r="T26" s="29" t="str">
        <f t="shared" si="5"/>
        <v/>
      </c>
      <c r="U26" s="103" t="str">
        <f>IFERROR(T26*(C26*(PRINCIPAL!$G$15/100))*0.47*(44/12),"")</f>
        <v/>
      </c>
      <c r="V26" s="103" t="str">
        <f t="shared" si="6"/>
        <v/>
      </c>
      <c r="W26" s="30" t="str">
        <f>IFERROR(IF(AND(PRINCIPAL!$H$16&lt;&gt;"",OR(L26=PRINCIPAL!$I$16,L26=PRINCIPAL!$I$16+PRINCIPAL!$I$16,L26=PRINCIPAL!$I$16+PRINCIPAL!$I$16+PRINCIPAL!$I$16)),0,IF(AND(PRINCIPAL!$H$16&lt;&gt;"",L26=PRINCIPAL!$J$16),VLOOKUP($X$9,'Banco de Dados'!$B$4:$J$50,8,FALSE)*PRINCIPAL!$H$16*(1-(PRINCIPAL!$K$16/100)),IF(AND(PRINCIPAL!$H$16&lt;&gt;"",L26=PRINCIPAL!$L$16),VLOOKUP($X$9,'Banco de Dados'!$B$4:$J$50,8,FALSE)*PRINCIPAL!$H$16*(1-(PRINCIPAL!$M$16/100)),IF(AND(PRINCIPAL!$H$16&lt;&gt;"",L26=PRINCIPAL!$N$16),VLOOKUP($X$9,'Banco de Dados'!$B$4:$J$50,8,FALSE)*PRINCIPAL!$H$16*(1-(PRINCIPAL!$O$16/100)),IF(PRINCIPAL!$H$16&lt;&gt;"",VLOOKUP($X$9,'Banco de Dados'!$B$4:$J$50,8,FALSE)*PRINCIPAL!$H$16,IF(OR(L26=PRINCIPAL!$I$16,L26=PRINCIPAL!$I$16+PRINCIPAL!$I$16,L26=PRINCIPAL!$I$16+PRINCIPAL!$I$16+PRINCIPAL!$I$16),0,IF(L26=PRINCIPAL!$J$16,VLOOKUP($X$9,'Banco de Dados'!$B$4:$J$50,6,FALSE)*(1-(PRINCIPAL!$K$16/100)),IF(L26=PRINCIPAL!$L$16,VLOOKUP($X$9,'Banco de Dados'!$B$4:$J$50,6,FALSE)*(1-(PRINCIPAL!$M$16/100)),IF(L26=PRINCIPAL!$N$16,VLOOKUP($X$9,'Banco de Dados'!$B$4:$J$50,6,FALSE)*(1-(PRINCIPAL!$O$16/100)),VLOOKUP($X$9,'Banco de Dados'!$B$4:$J$50,6,FALSE)))))))))),"")</f>
        <v/>
      </c>
      <c r="X26" s="29" t="str">
        <f>IFERROR(W26*(IFERROR(VLOOKUP($X$9,'Banco de Dados'!$B$4:$J$50,4,FALSE),"ERRO")),"")</f>
        <v/>
      </c>
      <c r="Y26" s="29" t="str">
        <f t="shared" si="7"/>
        <v/>
      </c>
      <c r="Z26" s="103" t="str">
        <f>IFERROR(Y26*(C26*(PRINCIPAL!$G$16/100))*0.47*(44/12),"")</f>
        <v/>
      </c>
      <c r="AA26" s="111" t="str">
        <f t="shared" si="8"/>
        <v/>
      </c>
      <c r="AB26" s="30" t="str">
        <f>IFERROR(IF(AND(PRINCIPAL!$H$17&lt;&gt;"",OR(L26=PRINCIPAL!$I$17,L26=PRINCIPAL!$I$17+PRINCIPAL!$I$17,L26=PRINCIPAL!$I$17+PRINCIPAL!$I$17+PRINCIPAL!$I$17)),0,IF(AND(PRINCIPAL!$H$17&lt;&gt;"",L26=PRINCIPAL!$J$17),VLOOKUP($AC$9,'Banco de Dados'!$B$4:$J$50,8,FALSE)*PRINCIPAL!$H$17*(1-(PRINCIPAL!$K$17/100)),IF(AND(PRINCIPAL!$H$17&lt;&gt;"",L26=PRINCIPAL!$L$17),VLOOKUP($AC$9,'Banco de Dados'!$B$4:$J$50,8,FALSE)*PRINCIPAL!$H$17*(1-(PRINCIPAL!$M$17/100)),IF(AND(PRINCIPAL!$H$17&lt;&gt;"",L26=PRINCIPAL!$N$17),VLOOKUP($AC$9,'Banco de Dados'!$B$4:$J$50,8,FALSE)*PRINCIPAL!$H$17*(1-(PRINCIPAL!$O$17/100)),IF(PRINCIPAL!$H$17&lt;&gt;"",VLOOKUP($AC$9,'Banco de Dados'!$B$4:$J$50,8,FALSE)*PRINCIPAL!$H$17,IF(OR(L26=PRINCIPAL!$I$17,L26=PRINCIPAL!$I$17+PRINCIPAL!$I$17,L26=PRINCIPAL!$I$17+PRINCIPAL!$I$17+PRINCIPAL!$I$17),0,IF(L26=PRINCIPAL!$J$17,VLOOKUP($AC$9,'Banco de Dados'!$B$4:$J$50,6,FALSE)*(1-(PRINCIPAL!$K$17/100)),IF(L26=PRINCIPAL!$L$17,VLOOKUP($AC$9,'Banco de Dados'!$B$4:$J$50,6,FALSE)*(1-(PRINCIPAL!$M$17/100)),IF(L26=PRINCIPAL!$N$17,VLOOKUP($AC$9,'Banco de Dados'!$B$4:$J$50,6,FALSE)*(1-(PRINCIPAL!$O$17/100)),VLOOKUP($AC$9,'Banco de Dados'!$B$4:$J$50,6,FALSE)))))))))),"")</f>
        <v/>
      </c>
      <c r="AC26" s="29" t="str">
        <f>IFERROR(AB26*(IFERROR(VLOOKUP($AC$9,'Banco de Dados'!$B$4:$J$50,4,FALSE),"ERRO")),"")</f>
        <v/>
      </c>
      <c r="AD26" s="29" t="str">
        <f t="shared" si="9"/>
        <v/>
      </c>
      <c r="AE26" s="103" t="str">
        <f>IFERROR(AD26*(C26*(PRINCIPAL!$G$17/100))*0.47*(44/12),"")</f>
        <v/>
      </c>
      <c r="AF26" s="111" t="str">
        <f t="shared" si="10"/>
        <v/>
      </c>
      <c r="AG26" s="30" t="str">
        <f>IFERROR(IF(AND(PRINCIPAL!$H$18&lt;&gt;"",OR(L26=PRINCIPAL!$I$18,L26=PRINCIPAL!$I$18+PRINCIPAL!$I$18,L26=PRINCIPAL!$I$18+PRINCIPAL!$I$18+PRINCIPAL!$I$18)),0,IF(AND(PRINCIPAL!$H$18&lt;&gt;"",L26=PRINCIPAL!$J$18),VLOOKUP($AH$9,'Banco de Dados'!$B$4:$J$50,8,FALSE)*PRINCIPAL!$H$18*(1-(PRINCIPAL!$K$18/100)),IF(AND(PRINCIPAL!$H$18&lt;&gt;"",L26=PRINCIPAL!$L$18),VLOOKUP($AH$9,'Banco de Dados'!$B$4:$J$50,8,FALSE)*PRINCIPAL!$H$18*(1-(PRINCIPAL!$M$18/100)),IF(AND(PRINCIPAL!$H$18&lt;&gt;"",L26=PRINCIPAL!$N$18),VLOOKUP($AH$9,'Banco de Dados'!$B$4:$J$50,8,FALSE)*PRINCIPAL!$H$18*(1-(PRINCIPAL!$O$18/100)),IF(PRINCIPAL!$H$18&lt;&gt;"",VLOOKUP($AH$9,'Banco de Dados'!$B$4:$J$50,8,FALSE)*PRINCIPAL!$H$18,IF(OR(L26=PRINCIPAL!$I$18,L26=PRINCIPAL!$I$18+PRINCIPAL!$I$18,L26=PRINCIPAL!$I$18+PRINCIPAL!$I$18+PRINCIPAL!$I$18),0,IF(L26=PRINCIPAL!$J$18,VLOOKUP($AH$9,'Banco de Dados'!$B$4:$J$50,6,FALSE)*(1-(PRINCIPAL!$K$18/100)),IF(L26=PRINCIPAL!$L$18,VLOOKUP($AH$9,'Banco de Dados'!$B$4:$J$50,6,FALSE)*(1-(PRINCIPAL!$M$18/100)),IF(L26=PRINCIPAL!$N$18,VLOOKUP($AH$9,'Banco de Dados'!$B$4:$J$50,6,FALSE)*(1-(PRINCIPAL!$O$18/100)),VLOOKUP($AH$9,'Banco de Dados'!$B$4:$J$50,6,FALSE)))))))))),"")</f>
        <v/>
      </c>
      <c r="AH26" s="29" t="str">
        <f>IFERROR(AG26*(IFERROR(VLOOKUP($AH$9,'Banco de Dados'!$B$4:$J$50,4,FALSE),"ERRO")),"")</f>
        <v/>
      </c>
      <c r="AI26" s="29" t="str">
        <f t="shared" si="11"/>
        <v/>
      </c>
      <c r="AJ26" s="103" t="str">
        <f>IFERROR(AI26*(C26*(PRINCIPAL!$G$18/100))*0.47*(44/12),"")</f>
        <v/>
      </c>
      <c r="AK26" s="111" t="str">
        <f t="shared" si="12"/>
        <v/>
      </c>
      <c r="AL26" s="30" t="str">
        <f>IFERROR(IF(AND(PRINCIPAL!$H$19&lt;&gt;"",OR(L26=PRINCIPAL!$I$19,L26=PRINCIPAL!$I$19+PRINCIPAL!$I$19,L26=PRINCIPAL!$I$19+PRINCIPAL!$I$19+PRINCIPAL!$I$19)),0,IF(AND(PRINCIPAL!$H$19&lt;&gt;"",L26=PRINCIPAL!$J$19),VLOOKUP($AM$9,'Banco de Dados'!$B$4:$J$50,8,FALSE)*PRINCIPAL!$H$19*(1-(PRINCIPAL!$K$19/100)),IF(AND(PRINCIPAL!$H$19&lt;&gt;"",L26=PRINCIPAL!$L$19),VLOOKUP($AM$9,'Banco de Dados'!$B$4:$J$50,8,FALSE)*PRINCIPAL!$H$19*(1-(PRINCIPAL!$M$19/100)),IF(AND(PRINCIPAL!$H$19&lt;&gt;"",L26=PRINCIPAL!$N$19),VLOOKUP($AM$9,'Banco de Dados'!$B$4:$J$50,8,FALSE)*PRINCIPAL!$H$19*(1-(PRINCIPAL!$O$19/100)),IF(PRINCIPAL!$H$19&lt;&gt;"",VLOOKUP($AM$9,'Banco de Dados'!$B$4:$J$50,8,FALSE)*PRINCIPAL!$H$19,IF(OR(L26=PRINCIPAL!$I$19,L26=PRINCIPAL!$I$19+PRINCIPAL!$I$19,L26=PRINCIPAL!$I$19+PRINCIPAL!$I$19+PRINCIPAL!$I$19),0,IF(L26=PRINCIPAL!$J$19,VLOOKUP($AM$9,'Banco de Dados'!$B$4:$J$50,6,FALSE)*(1-(PRINCIPAL!$K$19/100)),IF(L26=PRINCIPAL!$L$19,VLOOKUP($AM$9,'Banco de Dados'!$B$4:$J$50,6,FALSE)*(1-(PRINCIPAL!$M$19/100)),IF(L26=PRINCIPAL!$N$19,VLOOKUP($AM$9,'Banco de Dados'!$B$4:$J$50,6,FALSE)*(1-(PRINCIPAL!$O$19/100)),VLOOKUP($AM$9,'Banco de Dados'!$B$4:$J$50,6,FALSE)))))))))),"")</f>
        <v/>
      </c>
      <c r="AM26" s="29" t="str">
        <f>IFERROR(AL26*(IFERROR(VLOOKUP($AM$9,'Banco de Dados'!$B$4:$J$50,4,FALSE),"ERRO")),"")</f>
        <v/>
      </c>
      <c r="AN26" s="29" t="str">
        <f t="shared" si="13"/>
        <v/>
      </c>
      <c r="AO26" s="103" t="str">
        <f>IFERROR(AN26*(C26*(PRINCIPAL!$G$19/100))*0.47*(44/12),"")</f>
        <v/>
      </c>
      <c r="AP26" s="111" t="str">
        <f t="shared" si="14"/>
        <v/>
      </c>
      <c r="AQ26" s="30" t="str">
        <f>IFERROR(IF(AND(PRINCIPAL!$H$20&lt;&gt;"",OR(L26=PRINCIPAL!$I$20,L26=PRINCIPAL!$I$20+PRINCIPAL!$I$20,L26=PRINCIPAL!$I$20+PRINCIPAL!$I$20+PRINCIPAL!$I$20)),0,IF(AND(PRINCIPAL!$H$20&lt;&gt;"",L26=PRINCIPAL!$J$20),VLOOKUP($AR$9,'Banco de Dados'!$B$4:$J$50,8,FALSE)*PRINCIPAL!$H$20*(1-(PRINCIPAL!$K$20/100)),IF(AND(PRINCIPAL!$H$20&lt;&gt;"",L26=PRINCIPAL!$L$20),VLOOKUP($AR$9,'Banco de Dados'!$B$4:$J$50,8,FALSE)*PRINCIPAL!$H$20*(1-(PRINCIPAL!$M$20/100)),IF(AND(PRINCIPAL!$H$20&lt;&gt;"",L26=PRINCIPAL!$N$20),VLOOKUP($AR$9,'Banco de Dados'!$B$4:$J$50,8,FALSE)*PRINCIPAL!$H$20*(1-(PRINCIPAL!$O$20/100)),IF(PRINCIPAL!$H$20&lt;&gt;"",VLOOKUP($AR$9,'Banco de Dados'!$B$4:$J$50,8,FALSE)*PRINCIPAL!$H$20,IF(OR(L26=PRINCIPAL!$I$20,L26=PRINCIPAL!$I$20+PRINCIPAL!$I$20,L26=PRINCIPAL!$I$20+PRINCIPAL!$I$20+PRINCIPAL!$I$20),0,IF(L26=PRINCIPAL!$J$20,VLOOKUP($AR$9,'Banco de Dados'!$B$4:$J$50,6,FALSE)*(1-(PRINCIPAL!$K$20/100)),IF(L26=PRINCIPAL!$L$20,VLOOKUP($AR$9,'Banco de Dados'!$B$4:$J$50,6,FALSE)*(1-(PRINCIPAL!$M$20/100)),IF(L26=PRINCIPAL!$N$20,VLOOKUP($AR$9,'Banco de Dados'!$B$4:$J$50,6,FALSE)*(1-(PRINCIPAL!$O$20/100)),VLOOKUP($AR$9,'Banco de Dados'!$B$4:$J$50,6,FALSE)))))))))),"")</f>
        <v/>
      </c>
      <c r="AR26" s="29" t="str">
        <f>IFERROR(AQ26*(IFERROR(VLOOKUP($AR$9,'Banco de Dados'!$B$4:$J$50,4,FALSE),"ERRO")),"")</f>
        <v/>
      </c>
      <c r="AS26" s="29" t="str">
        <f t="shared" si="15"/>
        <v/>
      </c>
      <c r="AT26" s="103" t="str">
        <f>IFERROR(AS26*(C26*(PRINCIPAL!$G$20/100))*0.47*(44/12),"")</f>
        <v/>
      </c>
      <c r="AU26" s="111" t="str">
        <f t="shared" si="16"/>
        <v/>
      </c>
      <c r="AV26" s="30" t="str">
        <f>IFERROR(IF(AND(PRINCIPAL!$H$21&lt;&gt;"",OR(L26=PRINCIPAL!$I$21,L26=PRINCIPAL!$I$21+PRINCIPAL!$I$21,L26=PRINCIPAL!$I$21+PRINCIPAL!$I$21+PRINCIPAL!$I$21)),0,IF(AND(PRINCIPAL!$H$21&lt;&gt;"",L26=PRINCIPAL!$J$21),VLOOKUP($AW$9,'Banco de Dados'!$B$4:$J$50,8,FALSE)*PRINCIPAL!$H$21*(1-(PRINCIPAL!$K$21/100)),IF(AND(PRINCIPAL!$H$21&lt;&gt;"",L26=PRINCIPAL!$L$21),VLOOKUP($AW$9,'Banco de Dados'!$B$4:$J$50,8,FALSE)*PRINCIPAL!$H$21*(1-(PRINCIPAL!$M$21/100)),IF(AND(PRINCIPAL!$H$21&lt;&gt;"",L26=PRINCIPAL!$N$21),VLOOKUP($AW$9,'Banco de Dados'!$B$4:$J$50,8,FALSE)*PRINCIPAL!$H$21*(1-(PRINCIPAL!$O$21/100)),IF(PRINCIPAL!$H$21&lt;&gt;"",VLOOKUP($AW$9,'Banco de Dados'!$B$4:$J$50,8,FALSE)*PRINCIPAL!$H$21,IF(OR(L26=PRINCIPAL!$I$21,L26=PRINCIPAL!$I$21+PRINCIPAL!$I$21,L26=PRINCIPAL!$I$21+PRINCIPAL!$I$21+PRINCIPAL!$I$21),0,IF(L26=PRINCIPAL!$J$21,VLOOKUP($AW$9,'Banco de Dados'!$B$4:$J$50,6,FALSE)*(1-(PRINCIPAL!$K$21/100)),IF(L26=PRINCIPAL!$L$21,VLOOKUP($AW$9,'Banco de Dados'!$B$4:$J$50,6,FALSE)*(1-(PRINCIPAL!$M$21/100)),IF(L26=PRINCIPAL!$N$21,VLOOKUP($AW$9,'Banco de Dados'!$B$4:$J$50,6,FALSE)*(1-(PRINCIPAL!$O$21/100)),VLOOKUP($AW$9,'Banco de Dados'!$B$4:$J$50,6,FALSE)))))))))),"")</f>
        <v/>
      </c>
      <c r="AW26" s="29" t="str">
        <f>IFERROR(AV26*(IFERROR(VLOOKUP($AW$9,'Banco de Dados'!$B$4:$J$50,4,FALSE),"ERRO")),"")</f>
        <v/>
      </c>
      <c r="AX26" s="29" t="str">
        <f t="shared" si="17"/>
        <v/>
      </c>
      <c r="AY26" s="103" t="str">
        <f>IFERROR(AX26*(C26*(PRINCIPAL!$G$21/100))*0.47*(44/12),"")</f>
        <v/>
      </c>
      <c r="AZ26" s="111" t="str">
        <f t="shared" si="18"/>
        <v/>
      </c>
      <c r="BA26" s="30" t="str">
        <f>IFERROR(IF(AND(PRINCIPAL!$H$22&lt;&gt;"",OR(L26=PRINCIPAL!$I$22,L26=PRINCIPAL!$I$22+PRINCIPAL!$I$22,L26=PRINCIPAL!$I$22+PRINCIPAL!$I$22+PRINCIPAL!$I$22)),0,IF(AND(PRINCIPAL!$H$22&lt;&gt;"",L26=PRINCIPAL!$J$22),VLOOKUP($BB$9,'Banco de Dados'!$B$4:$J$50,8,FALSE)*PRINCIPAL!$H$22*(1-(PRINCIPAL!$K$22/100)),IF(AND(PRINCIPAL!$H$22&lt;&gt;"",L26=PRINCIPAL!$L$22),VLOOKUP($BB$9,'Banco de Dados'!$B$4:$J$50,8,FALSE)*PRINCIPAL!$H$22*(1-(PRINCIPAL!$M$22/100)),IF(AND(PRINCIPAL!$H$22&lt;&gt;"",L26=PRINCIPAL!$N$22),VLOOKUP($BB$9,'Banco de Dados'!$B$4:$J$50,8,FALSE)*PRINCIPAL!$H$22*(1-(PRINCIPAL!$O$22/100)),IF(PRINCIPAL!$H$22&lt;&gt;"",VLOOKUP($BB$9,'Banco de Dados'!$B$4:$J$50,8,FALSE)*PRINCIPAL!$H$22,IF(OR(L26=PRINCIPAL!$I$22,L26=PRINCIPAL!$I$22+PRINCIPAL!$I$22,L26=PRINCIPAL!$I$22+PRINCIPAL!$I$22+PRINCIPAL!$I$22),0,IF(L26=PRINCIPAL!$J$22,VLOOKUP($BB$9,'Banco de Dados'!$B$4:$J$50,6,FALSE)*(1-(PRINCIPAL!$K$22/100)),IF(L26=PRINCIPAL!$L$22,VLOOKUP($BB$9,'Banco de Dados'!$B$4:$J$50,6,FALSE)*(1-(PRINCIPAL!$M$22/100)),IF(L26=PRINCIPAL!$N$22,VLOOKUP($BB$9,'Banco de Dados'!$B$4:$J$50,6,FALSE)*(1-(PRINCIPAL!$O$22/100)),VLOOKUP($BB$9,'Banco de Dados'!$B$4:$J$50,6,FALSE)))))))))),"")</f>
        <v/>
      </c>
      <c r="BB26" s="29" t="str">
        <f>IFERROR(BA26*(IFERROR(VLOOKUP($BB$9,'Banco de Dados'!$B$4:$J$50,4,FALSE),"ERRO")),"")</f>
        <v/>
      </c>
      <c r="BC26" s="29" t="str">
        <f t="shared" si="22"/>
        <v/>
      </c>
      <c r="BD26" s="103" t="str">
        <f>IFERROR(BC26*(C26*(PRINCIPAL!$G$22/100))*0.47*(44/12),"")</f>
        <v/>
      </c>
      <c r="BE26" s="111" t="str">
        <f t="shared" si="19"/>
        <v/>
      </c>
      <c r="BF26" s="30" t="str">
        <f>IFERROR(IF(AND(PRINCIPAL!$H$23&lt;&gt;"",OR(L26=PRINCIPAL!$I$23,L26=PRINCIPAL!$I$23+PRINCIPAL!$I$23,L26=PRINCIPAL!$I$23+PRINCIPAL!$I$23+PRINCIPAL!$I$23)),0,IF(AND(PRINCIPAL!$H$23&lt;&gt;"",L26=PRINCIPAL!$J$23),VLOOKUP($BG$9,'Banco de Dados'!$B$4:$J$50,8,FALSE)*PRINCIPAL!$H$23*(1-(PRINCIPAL!$K$23/100)),IF(AND(PRINCIPAL!$H$23&lt;&gt;"",L26=PRINCIPAL!$L$23),VLOOKUP($BG$9,'Banco de Dados'!$B$4:$J$50,8,FALSE)*PRINCIPAL!$H$23*(1-(PRINCIPAL!$M$23/100)),IF(AND(PRINCIPAL!$H$23&lt;&gt;"",L26=PRINCIPAL!$N$23),VLOOKUP($BG$9,'Banco de Dados'!$B$4:$J$50,8,FALSE)*PRINCIPAL!$H$23*(1-(PRINCIPAL!$O$23/100)),IF(PRINCIPAL!$H$23&lt;&gt;"",VLOOKUP($BG$9,'Banco de Dados'!$B$4:$J$50,8,FALSE)*PRINCIPAL!$H$23,IF(OR(L26=PRINCIPAL!$I$23,L26=PRINCIPAL!$I$23+PRINCIPAL!$I$23,L26=PRINCIPAL!$I$23+PRINCIPAL!$I$23+PRINCIPAL!$I$23),0,IF(L26=PRINCIPAL!$J$23,VLOOKUP($BG$9,'Banco de Dados'!$B$4:$J$50,6,FALSE)*(1-(PRINCIPAL!$K$23/100)),IF(L26=PRINCIPAL!$L$23,VLOOKUP($BG$9,'Banco de Dados'!$B$4:$J$50,6,FALSE)*(1-(PRINCIPAL!$M$23/100)),IF(L26=PRINCIPAL!$N$23,VLOOKUP($BG$9,'Banco de Dados'!$B$4:$J$50,6,FALSE)*(1-(PRINCIPAL!$O$23/100)),VLOOKUP($BG$9,'Banco de Dados'!$B$4:$J$50,6,FALSE)))))))))),"")</f>
        <v/>
      </c>
      <c r="BG26" s="29" t="str">
        <f>IFERROR(BF26*(IFERROR(VLOOKUP($BG$9,'Banco de Dados'!$B$4:$J$50,4,FALSE),"ERRO")),"")</f>
        <v/>
      </c>
      <c r="BH26" s="29" t="str">
        <f t="shared" si="20"/>
        <v/>
      </c>
      <c r="BI26" s="103" t="str">
        <f>IFERROR(BH26*(C26*(PRINCIPAL!$G$23/100))*0.47*(44/12),"")</f>
        <v/>
      </c>
      <c r="BJ26" s="102" t="str">
        <f t="shared" si="21"/>
        <v/>
      </c>
    </row>
    <row r="27" spans="1:62" s="1" customFormat="1" ht="12.75" customHeight="1" x14ac:dyDescent="0.25">
      <c r="A27" s="31"/>
      <c r="B27" s="345">
        <v>2036</v>
      </c>
      <c r="C27" s="340">
        <v>6450</v>
      </c>
      <c r="E27" s="23">
        <v>16</v>
      </c>
      <c r="F27" s="24">
        <f>IFERROR(VLOOKUP($G$9,'Banco de Dados'!$B$4:$J$50,6,FALSE),"")</f>
        <v>3.6</v>
      </c>
      <c r="G27" s="25">
        <f>IFERROR(F27*(IFERROR(VLOOKUP($G$9,'Banco de Dados'!$B$4:$J$50,4,FALSE),"ERRO")),"")</f>
        <v>1.9152000000000002</v>
      </c>
      <c r="H27" s="25">
        <f t="shared" si="0"/>
        <v>5.5152000000000001</v>
      </c>
      <c r="I27" s="103">
        <f t="shared" si="2"/>
        <v>61304.205599999994</v>
      </c>
      <c r="J27" s="102">
        <f t="shared" si="3"/>
        <v>781272.20159999991</v>
      </c>
      <c r="L27" s="91">
        <v>16</v>
      </c>
      <c r="M27" s="24">
        <f>IFERROR(IF(AND(PRINCIPAL!$H$14&lt;&gt;"",OR(L27=PRINCIPAL!$I$14,L27=PRINCIPAL!$I$14+PRINCIPAL!$I$14,L27=PRINCIPAL!$I$14+PRINCIPAL!$I$14+PRINCIPAL!$I$14)),0,IF(AND(PRINCIPAL!$H$14&lt;&gt;"",L27=PRINCIPAL!$J$14),VLOOKUP($N$9,'Banco de Dados'!$B$4:$J$50,8,FALSE)*PRINCIPAL!$H$14*(1-(PRINCIPAL!$K$14/100)),IF(AND(PRINCIPAL!$H$14&lt;&gt;"",L27=PRINCIPAL!$L$14),VLOOKUP($N$9,'Banco de Dados'!$B$4:$J$50,8,FALSE)*PRINCIPAL!$H$14*(1-(PRINCIPAL!$M$14/100)),IF(AND(PRINCIPAL!$H$14&lt;&gt;"",L27=PRINCIPAL!$N$14),VLOOKUP($N$9,'Banco de Dados'!$B$4:$J$50,8,FALSE)*PRINCIPAL!$H$14*(1-(PRINCIPAL!$O$14/100)),IF(PRINCIPAL!$H$14&lt;&gt;"",VLOOKUP($N$9,'Banco de Dados'!$B$4:$J$50,8,FALSE)*PRINCIPAL!$H$14,IF(OR(L27=PRINCIPAL!$I$14,L27=PRINCIPAL!$I$14+PRINCIPAL!$I$14,L27=PRINCIPAL!$I$14+PRINCIPAL!$I$14+PRINCIPAL!$I$14),0,IF(L27=PRINCIPAL!$J$14,VLOOKUP($N$9,'Banco de Dados'!$B$4:$J$50,6,FALSE)*(1-(PRINCIPAL!$K$14/100)),IF(L27=PRINCIPAL!$L$14,VLOOKUP($N$9,'Banco de Dados'!$B$4:$J$50,6,FALSE)*(1-(PRINCIPAL!$M$14/100)),IF(L27=PRINCIPAL!$N$14,VLOOKUP($N$9,'Banco de Dados'!$B$4:$J$50,6,FALSE)*(1-(PRINCIPAL!$O$14/100)),VLOOKUP($N$9,'Banco de Dados'!$B$4:$J$50,6,FALSE)))))))))),"")</f>
        <v>6.69</v>
      </c>
      <c r="N27" s="25">
        <f>IFERROR(M27*(IFERROR(VLOOKUP($N$9,'Banco de Dados'!$B$4:$J$50,4,FALSE),"ERRO")),"")</f>
        <v>3.5590800000000002</v>
      </c>
      <c r="O27" s="25">
        <f t="shared" si="1"/>
        <v>10.249080000000001</v>
      </c>
      <c r="P27" s="103">
        <f>IFERROR(O27*(C27*(PRINCIPAL!$G$14/100))*0.47*(44/12),"")</f>
        <v>113923.64874</v>
      </c>
      <c r="Q27" s="107">
        <f t="shared" si="4"/>
        <v>1451864.1746400001</v>
      </c>
      <c r="R27" s="29" t="str">
        <f>IFERROR(IF(AND(PRINCIPAL!$H$15&lt;&gt;"",OR(L27=PRINCIPAL!$I$15,L27=PRINCIPAL!$I$15+PRINCIPAL!$I$15,L27=PRINCIPAL!$I$15+PRINCIPAL!$I$15+PRINCIPAL!$I$15)),0,IF(AND(PRINCIPAL!$H$15&lt;&gt;"",L27=PRINCIPAL!$J$15),VLOOKUP($S$9,'Banco de Dados'!$B$4:$J$50,8,FALSE)*PRINCIPAL!$H$15*(1-(PRINCIPAL!$K$15/100)),IF(AND(PRINCIPAL!$H$15&lt;&gt;"",L27=PRINCIPAL!$L$15),VLOOKUP($S$9,'Banco de Dados'!$B$4:$J$50,8,FALSE)*PRINCIPAL!$H$15*(1-(PRINCIPAL!$M$15/100)),IF(AND(PRINCIPAL!$H$15&lt;&gt;"",L27=PRINCIPAL!$N$15),VLOOKUP($S$9,'Banco de Dados'!$B$4:$J$50,8,FALSE)*PRINCIPAL!$H$15*(1-(PRINCIPAL!$O$15/100)),IF(PRINCIPAL!$H$15&lt;&gt;"",VLOOKUP($S$9,'Banco de Dados'!$B$4:$J$50,8,FALSE)*PRINCIPAL!$H$15,IF(OR(L27=PRINCIPAL!$I$15,L27=PRINCIPAL!$I$15+PRINCIPAL!$I$15,L27=PRINCIPAL!$I$15+PRINCIPAL!$I$15+PRINCIPAL!$I$15),0,IF(L27=PRINCIPAL!$J$15,VLOOKUP($S$9,'Banco de Dados'!$B$4:$J$50,6,FALSE)*(1-(PRINCIPAL!$K$15/100)),IF(L27=PRINCIPAL!$L$15,VLOOKUP($S$9,'Banco de Dados'!$B$4:$J$50,6,FALSE)*(1-(PRINCIPAL!$M$15/100)),IF(L27=PRINCIPAL!$N$15,VLOOKUP($S$9,'Banco de Dados'!$B$4:$J$50,6,FALSE)*(1-(PRINCIPAL!$O$15/100)),VLOOKUP($S$9,'Banco de Dados'!$B$4:$J$50,6,FALSE)))))))))),"")</f>
        <v/>
      </c>
      <c r="S27" s="29" t="str">
        <f>IFERROR(R27*(IFERROR(VLOOKUP($S$9,'Banco de Dados'!$B$4:$J$50,4,FALSE),"ERRO")),"")</f>
        <v/>
      </c>
      <c r="T27" s="29" t="str">
        <f t="shared" si="5"/>
        <v/>
      </c>
      <c r="U27" s="103" t="str">
        <f>IFERROR(T27*(C27*(PRINCIPAL!$G$15/100))*0.47*(44/12),"")</f>
        <v/>
      </c>
      <c r="V27" s="103" t="str">
        <f t="shared" si="6"/>
        <v/>
      </c>
      <c r="W27" s="30" t="str">
        <f>IFERROR(IF(AND(PRINCIPAL!$H$16&lt;&gt;"",OR(L27=PRINCIPAL!$I$16,L27=PRINCIPAL!$I$16+PRINCIPAL!$I$16,L27=PRINCIPAL!$I$16+PRINCIPAL!$I$16+PRINCIPAL!$I$16)),0,IF(AND(PRINCIPAL!$H$16&lt;&gt;"",L27=PRINCIPAL!$J$16),VLOOKUP($X$9,'Banco de Dados'!$B$4:$J$50,8,FALSE)*PRINCIPAL!$H$16*(1-(PRINCIPAL!$K$16/100)),IF(AND(PRINCIPAL!$H$16&lt;&gt;"",L27=PRINCIPAL!$L$16),VLOOKUP($X$9,'Banco de Dados'!$B$4:$J$50,8,FALSE)*PRINCIPAL!$H$16*(1-(PRINCIPAL!$M$16/100)),IF(AND(PRINCIPAL!$H$16&lt;&gt;"",L27=PRINCIPAL!$N$16),VLOOKUP($X$9,'Banco de Dados'!$B$4:$J$50,8,FALSE)*PRINCIPAL!$H$16*(1-(PRINCIPAL!$O$16/100)),IF(PRINCIPAL!$H$16&lt;&gt;"",VLOOKUP($X$9,'Banco de Dados'!$B$4:$J$50,8,FALSE)*PRINCIPAL!$H$16,IF(OR(L27=PRINCIPAL!$I$16,L27=PRINCIPAL!$I$16+PRINCIPAL!$I$16,L27=PRINCIPAL!$I$16+PRINCIPAL!$I$16+PRINCIPAL!$I$16),0,IF(L27=PRINCIPAL!$J$16,VLOOKUP($X$9,'Banco de Dados'!$B$4:$J$50,6,FALSE)*(1-(PRINCIPAL!$K$16/100)),IF(L27=PRINCIPAL!$L$16,VLOOKUP($X$9,'Banco de Dados'!$B$4:$J$50,6,FALSE)*(1-(PRINCIPAL!$M$16/100)),IF(L27=PRINCIPAL!$N$16,VLOOKUP($X$9,'Banco de Dados'!$B$4:$J$50,6,FALSE)*(1-(PRINCIPAL!$O$16/100)),VLOOKUP($X$9,'Banco de Dados'!$B$4:$J$50,6,FALSE)))))))))),"")</f>
        <v/>
      </c>
      <c r="X27" s="29" t="str">
        <f>IFERROR(W27*(IFERROR(VLOOKUP($X$9,'Banco de Dados'!$B$4:$J$50,4,FALSE),"ERRO")),"")</f>
        <v/>
      </c>
      <c r="Y27" s="29" t="str">
        <f t="shared" si="7"/>
        <v/>
      </c>
      <c r="Z27" s="103" t="str">
        <f>IFERROR(Y27*(C27*(PRINCIPAL!$G$16/100))*0.47*(44/12),"")</f>
        <v/>
      </c>
      <c r="AA27" s="111" t="str">
        <f t="shared" si="8"/>
        <v/>
      </c>
      <c r="AB27" s="30" t="str">
        <f>IFERROR(IF(AND(PRINCIPAL!$H$17&lt;&gt;"",OR(L27=PRINCIPAL!$I$17,L27=PRINCIPAL!$I$17+PRINCIPAL!$I$17,L27=PRINCIPAL!$I$17+PRINCIPAL!$I$17+PRINCIPAL!$I$17)),0,IF(AND(PRINCIPAL!$H$17&lt;&gt;"",L27=PRINCIPAL!$J$17),VLOOKUP($AC$9,'Banco de Dados'!$B$4:$J$50,8,FALSE)*PRINCIPAL!$H$17*(1-(PRINCIPAL!$K$17/100)),IF(AND(PRINCIPAL!$H$17&lt;&gt;"",L27=PRINCIPAL!$L$17),VLOOKUP($AC$9,'Banco de Dados'!$B$4:$J$50,8,FALSE)*PRINCIPAL!$H$17*(1-(PRINCIPAL!$M$17/100)),IF(AND(PRINCIPAL!$H$17&lt;&gt;"",L27=PRINCIPAL!$N$17),VLOOKUP($AC$9,'Banco de Dados'!$B$4:$J$50,8,FALSE)*PRINCIPAL!$H$17*(1-(PRINCIPAL!$O$17/100)),IF(PRINCIPAL!$H$17&lt;&gt;"",VLOOKUP($AC$9,'Banco de Dados'!$B$4:$J$50,8,FALSE)*PRINCIPAL!$H$17,IF(OR(L27=PRINCIPAL!$I$17,L27=PRINCIPAL!$I$17+PRINCIPAL!$I$17,L27=PRINCIPAL!$I$17+PRINCIPAL!$I$17+PRINCIPAL!$I$17),0,IF(L27=PRINCIPAL!$J$17,VLOOKUP($AC$9,'Banco de Dados'!$B$4:$J$50,6,FALSE)*(1-(PRINCIPAL!$K$17/100)),IF(L27=PRINCIPAL!$L$17,VLOOKUP($AC$9,'Banco de Dados'!$B$4:$J$50,6,FALSE)*(1-(PRINCIPAL!$M$17/100)),IF(L27=PRINCIPAL!$N$17,VLOOKUP($AC$9,'Banco de Dados'!$B$4:$J$50,6,FALSE)*(1-(PRINCIPAL!$O$17/100)),VLOOKUP($AC$9,'Banco de Dados'!$B$4:$J$50,6,FALSE)))))))))),"")</f>
        <v/>
      </c>
      <c r="AC27" s="29" t="str">
        <f>IFERROR(AB27*(IFERROR(VLOOKUP($AC$9,'Banco de Dados'!$B$4:$J$50,4,FALSE),"ERRO")),"")</f>
        <v/>
      </c>
      <c r="AD27" s="29" t="str">
        <f t="shared" si="9"/>
        <v/>
      </c>
      <c r="AE27" s="103" t="str">
        <f>IFERROR(AD27*(C27*(PRINCIPAL!$G$17/100))*0.47*(44/12),"")</f>
        <v/>
      </c>
      <c r="AF27" s="111" t="str">
        <f t="shared" si="10"/>
        <v/>
      </c>
      <c r="AG27" s="30" t="str">
        <f>IFERROR(IF(AND(PRINCIPAL!$H$18&lt;&gt;"",OR(L27=PRINCIPAL!$I$18,L27=PRINCIPAL!$I$18+PRINCIPAL!$I$18,L27=PRINCIPAL!$I$18+PRINCIPAL!$I$18+PRINCIPAL!$I$18)),0,IF(AND(PRINCIPAL!$H$18&lt;&gt;"",L27=PRINCIPAL!$J$18),VLOOKUP($AH$9,'Banco de Dados'!$B$4:$J$50,8,FALSE)*PRINCIPAL!$H$18*(1-(PRINCIPAL!$K$18/100)),IF(AND(PRINCIPAL!$H$18&lt;&gt;"",L27=PRINCIPAL!$L$18),VLOOKUP($AH$9,'Banco de Dados'!$B$4:$J$50,8,FALSE)*PRINCIPAL!$H$18*(1-(PRINCIPAL!$M$18/100)),IF(AND(PRINCIPAL!$H$18&lt;&gt;"",L27=PRINCIPAL!$N$18),VLOOKUP($AH$9,'Banco de Dados'!$B$4:$J$50,8,FALSE)*PRINCIPAL!$H$18*(1-(PRINCIPAL!$O$18/100)),IF(PRINCIPAL!$H$18&lt;&gt;"",VLOOKUP($AH$9,'Banco de Dados'!$B$4:$J$50,8,FALSE)*PRINCIPAL!$H$18,IF(OR(L27=PRINCIPAL!$I$18,L27=PRINCIPAL!$I$18+PRINCIPAL!$I$18,L27=PRINCIPAL!$I$18+PRINCIPAL!$I$18+PRINCIPAL!$I$18),0,IF(L27=PRINCIPAL!$J$18,VLOOKUP($AH$9,'Banco de Dados'!$B$4:$J$50,6,FALSE)*(1-(PRINCIPAL!$K$18/100)),IF(L27=PRINCIPAL!$L$18,VLOOKUP($AH$9,'Banco de Dados'!$B$4:$J$50,6,FALSE)*(1-(PRINCIPAL!$M$18/100)),IF(L27=PRINCIPAL!$N$18,VLOOKUP($AH$9,'Banco de Dados'!$B$4:$J$50,6,FALSE)*(1-(PRINCIPAL!$O$18/100)),VLOOKUP($AH$9,'Banco de Dados'!$B$4:$J$50,6,FALSE)))))))))),"")</f>
        <v/>
      </c>
      <c r="AH27" s="29" t="str">
        <f>IFERROR(AG27*(IFERROR(VLOOKUP($AH$9,'Banco de Dados'!$B$4:$J$50,4,FALSE),"ERRO")),"")</f>
        <v/>
      </c>
      <c r="AI27" s="29" t="str">
        <f t="shared" si="11"/>
        <v/>
      </c>
      <c r="AJ27" s="103" t="str">
        <f>IFERROR(AI27*(C27*(PRINCIPAL!$G$18/100))*0.47*(44/12),"")</f>
        <v/>
      </c>
      <c r="AK27" s="111" t="str">
        <f t="shared" si="12"/>
        <v/>
      </c>
      <c r="AL27" s="30" t="str">
        <f>IFERROR(IF(AND(PRINCIPAL!$H$19&lt;&gt;"",OR(L27=PRINCIPAL!$I$19,L27=PRINCIPAL!$I$19+PRINCIPAL!$I$19,L27=PRINCIPAL!$I$19+PRINCIPAL!$I$19+PRINCIPAL!$I$19)),0,IF(AND(PRINCIPAL!$H$19&lt;&gt;"",L27=PRINCIPAL!$J$19),VLOOKUP($AM$9,'Banco de Dados'!$B$4:$J$50,8,FALSE)*PRINCIPAL!$H$19*(1-(PRINCIPAL!$K$19/100)),IF(AND(PRINCIPAL!$H$19&lt;&gt;"",L27=PRINCIPAL!$L$19),VLOOKUP($AM$9,'Banco de Dados'!$B$4:$J$50,8,FALSE)*PRINCIPAL!$H$19*(1-(PRINCIPAL!$M$19/100)),IF(AND(PRINCIPAL!$H$19&lt;&gt;"",L27=PRINCIPAL!$N$19),VLOOKUP($AM$9,'Banco de Dados'!$B$4:$J$50,8,FALSE)*PRINCIPAL!$H$19*(1-(PRINCIPAL!$O$19/100)),IF(PRINCIPAL!$H$19&lt;&gt;"",VLOOKUP($AM$9,'Banco de Dados'!$B$4:$J$50,8,FALSE)*PRINCIPAL!$H$19,IF(OR(L27=PRINCIPAL!$I$19,L27=PRINCIPAL!$I$19+PRINCIPAL!$I$19,L27=PRINCIPAL!$I$19+PRINCIPAL!$I$19+PRINCIPAL!$I$19),0,IF(L27=PRINCIPAL!$J$19,VLOOKUP($AM$9,'Banco de Dados'!$B$4:$J$50,6,FALSE)*(1-(PRINCIPAL!$K$19/100)),IF(L27=PRINCIPAL!$L$19,VLOOKUP($AM$9,'Banco de Dados'!$B$4:$J$50,6,FALSE)*(1-(PRINCIPAL!$M$19/100)),IF(L27=PRINCIPAL!$N$19,VLOOKUP($AM$9,'Banco de Dados'!$B$4:$J$50,6,FALSE)*(1-(PRINCIPAL!$O$19/100)),VLOOKUP($AM$9,'Banco de Dados'!$B$4:$J$50,6,FALSE)))))))))),"")</f>
        <v/>
      </c>
      <c r="AM27" s="29" t="str">
        <f>IFERROR(AL27*(IFERROR(VLOOKUP($AM$9,'Banco de Dados'!$B$4:$J$50,4,FALSE),"ERRO")),"")</f>
        <v/>
      </c>
      <c r="AN27" s="29" t="str">
        <f t="shared" si="13"/>
        <v/>
      </c>
      <c r="AO27" s="103" t="str">
        <f>IFERROR(AN27*(C27*(PRINCIPAL!$G$19/100))*0.47*(44/12),"")</f>
        <v/>
      </c>
      <c r="AP27" s="111" t="str">
        <f t="shared" si="14"/>
        <v/>
      </c>
      <c r="AQ27" s="30" t="str">
        <f>IFERROR(IF(AND(PRINCIPAL!$H$20&lt;&gt;"",OR(L27=PRINCIPAL!$I$20,L27=PRINCIPAL!$I$20+PRINCIPAL!$I$20,L27=PRINCIPAL!$I$20+PRINCIPAL!$I$20+PRINCIPAL!$I$20)),0,IF(AND(PRINCIPAL!$H$20&lt;&gt;"",L27=PRINCIPAL!$J$20),VLOOKUP($AR$9,'Banco de Dados'!$B$4:$J$50,8,FALSE)*PRINCIPAL!$H$20*(1-(PRINCIPAL!$K$20/100)),IF(AND(PRINCIPAL!$H$20&lt;&gt;"",L27=PRINCIPAL!$L$20),VLOOKUP($AR$9,'Banco de Dados'!$B$4:$J$50,8,FALSE)*PRINCIPAL!$H$20*(1-(PRINCIPAL!$M$20/100)),IF(AND(PRINCIPAL!$H$20&lt;&gt;"",L27=PRINCIPAL!$N$20),VLOOKUP($AR$9,'Banco de Dados'!$B$4:$J$50,8,FALSE)*PRINCIPAL!$H$20*(1-(PRINCIPAL!$O$20/100)),IF(PRINCIPAL!$H$20&lt;&gt;"",VLOOKUP($AR$9,'Banco de Dados'!$B$4:$J$50,8,FALSE)*PRINCIPAL!$H$20,IF(OR(L27=PRINCIPAL!$I$20,L27=PRINCIPAL!$I$20+PRINCIPAL!$I$20,L27=PRINCIPAL!$I$20+PRINCIPAL!$I$20+PRINCIPAL!$I$20),0,IF(L27=PRINCIPAL!$J$20,VLOOKUP($AR$9,'Banco de Dados'!$B$4:$J$50,6,FALSE)*(1-(PRINCIPAL!$K$20/100)),IF(L27=PRINCIPAL!$L$20,VLOOKUP($AR$9,'Banco de Dados'!$B$4:$J$50,6,FALSE)*(1-(PRINCIPAL!$M$20/100)),IF(L27=PRINCIPAL!$N$20,VLOOKUP($AR$9,'Banco de Dados'!$B$4:$J$50,6,FALSE)*(1-(PRINCIPAL!$O$20/100)),VLOOKUP($AR$9,'Banco de Dados'!$B$4:$J$50,6,FALSE)))))))))),"")</f>
        <v/>
      </c>
      <c r="AR27" s="29" t="str">
        <f>IFERROR(AQ27*(IFERROR(VLOOKUP($AR$9,'Banco de Dados'!$B$4:$J$50,4,FALSE),"ERRO")),"")</f>
        <v/>
      </c>
      <c r="AS27" s="29" t="str">
        <f t="shared" si="15"/>
        <v/>
      </c>
      <c r="AT27" s="103" t="str">
        <f>IFERROR(AS27*(C27*(PRINCIPAL!$G$20/100))*0.47*(44/12),"")</f>
        <v/>
      </c>
      <c r="AU27" s="111" t="str">
        <f t="shared" si="16"/>
        <v/>
      </c>
      <c r="AV27" s="30" t="str">
        <f>IFERROR(IF(AND(PRINCIPAL!$H$21&lt;&gt;"",OR(L27=PRINCIPAL!$I$21,L27=PRINCIPAL!$I$21+PRINCIPAL!$I$21,L27=PRINCIPAL!$I$21+PRINCIPAL!$I$21+PRINCIPAL!$I$21)),0,IF(AND(PRINCIPAL!$H$21&lt;&gt;"",L27=PRINCIPAL!$J$21),VLOOKUP($AW$9,'Banco de Dados'!$B$4:$J$50,8,FALSE)*PRINCIPAL!$H$21*(1-(PRINCIPAL!$K$21/100)),IF(AND(PRINCIPAL!$H$21&lt;&gt;"",L27=PRINCIPAL!$L$21),VLOOKUP($AW$9,'Banco de Dados'!$B$4:$J$50,8,FALSE)*PRINCIPAL!$H$21*(1-(PRINCIPAL!$M$21/100)),IF(AND(PRINCIPAL!$H$21&lt;&gt;"",L27=PRINCIPAL!$N$21),VLOOKUP($AW$9,'Banco de Dados'!$B$4:$J$50,8,FALSE)*PRINCIPAL!$H$21*(1-(PRINCIPAL!$O$21/100)),IF(PRINCIPAL!$H$21&lt;&gt;"",VLOOKUP($AW$9,'Banco de Dados'!$B$4:$J$50,8,FALSE)*PRINCIPAL!$H$21,IF(OR(L27=PRINCIPAL!$I$21,L27=PRINCIPAL!$I$21+PRINCIPAL!$I$21,L27=PRINCIPAL!$I$21+PRINCIPAL!$I$21+PRINCIPAL!$I$21),0,IF(L27=PRINCIPAL!$J$21,VLOOKUP($AW$9,'Banco de Dados'!$B$4:$J$50,6,FALSE)*(1-(PRINCIPAL!$K$21/100)),IF(L27=PRINCIPAL!$L$21,VLOOKUP($AW$9,'Banco de Dados'!$B$4:$J$50,6,FALSE)*(1-(PRINCIPAL!$M$21/100)),IF(L27=PRINCIPAL!$N$21,VLOOKUP($AW$9,'Banco de Dados'!$B$4:$J$50,6,FALSE)*(1-(PRINCIPAL!$O$21/100)),VLOOKUP($AW$9,'Banco de Dados'!$B$4:$J$50,6,FALSE)))))))))),"")</f>
        <v/>
      </c>
      <c r="AW27" s="29" t="str">
        <f>IFERROR(AV27*(IFERROR(VLOOKUP($AW$9,'Banco de Dados'!$B$4:$J$50,4,FALSE),"ERRO")),"")</f>
        <v/>
      </c>
      <c r="AX27" s="29" t="str">
        <f t="shared" si="17"/>
        <v/>
      </c>
      <c r="AY27" s="103" t="str">
        <f>IFERROR(AX27*(C27*(PRINCIPAL!$G$21/100))*0.47*(44/12),"")</f>
        <v/>
      </c>
      <c r="AZ27" s="111" t="str">
        <f t="shared" si="18"/>
        <v/>
      </c>
      <c r="BA27" s="30" t="str">
        <f>IFERROR(IF(AND(PRINCIPAL!$H$22&lt;&gt;"",OR(L27=PRINCIPAL!$I$22,L27=PRINCIPAL!$I$22+PRINCIPAL!$I$22,L27=PRINCIPAL!$I$22+PRINCIPAL!$I$22+PRINCIPAL!$I$22)),0,IF(AND(PRINCIPAL!$H$22&lt;&gt;"",L27=PRINCIPAL!$J$22),VLOOKUP($BB$9,'Banco de Dados'!$B$4:$J$50,8,FALSE)*PRINCIPAL!$H$22*(1-(PRINCIPAL!$K$22/100)),IF(AND(PRINCIPAL!$H$22&lt;&gt;"",L27=PRINCIPAL!$L$22),VLOOKUP($BB$9,'Banco de Dados'!$B$4:$J$50,8,FALSE)*PRINCIPAL!$H$22*(1-(PRINCIPAL!$M$22/100)),IF(AND(PRINCIPAL!$H$22&lt;&gt;"",L27=PRINCIPAL!$N$22),VLOOKUP($BB$9,'Banco de Dados'!$B$4:$J$50,8,FALSE)*PRINCIPAL!$H$22*(1-(PRINCIPAL!$O$22/100)),IF(PRINCIPAL!$H$22&lt;&gt;"",VLOOKUP($BB$9,'Banco de Dados'!$B$4:$J$50,8,FALSE)*PRINCIPAL!$H$22,IF(OR(L27=PRINCIPAL!$I$22,L27=PRINCIPAL!$I$22+PRINCIPAL!$I$22,L27=PRINCIPAL!$I$22+PRINCIPAL!$I$22+PRINCIPAL!$I$22),0,IF(L27=PRINCIPAL!$J$22,VLOOKUP($BB$9,'Banco de Dados'!$B$4:$J$50,6,FALSE)*(1-(PRINCIPAL!$K$22/100)),IF(L27=PRINCIPAL!$L$22,VLOOKUP($BB$9,'Banco de Dados'!$B$4:$J$50,6,FALSE)*(1-(PRINCIPAL!$M$22/100)),IF(L27=PRINCIPAL!$N$22,VLOOKUP($BB$9,'Banco de Dados'!$B$4:$J$50,6,FALSE)*(1-(PRINCIPAL!$O$22/100)),VLOOKUP($BB$9,'Banco de Dados'!$B$4:$J$50,6,FALSE)))))))))),"")</f>
        <v/>
      </c>
      <c r="BB27" s="29" t="str">
        <f>IFERROR(BA27*(IFERROR(VLOOKUP($BB$9,'Banco de Dados'!$B$4:$J$50,4,FALSE),"ERRO")),"")</f>
        <v/>
      </c>
      <c r="BC27" s="29" t="str">
        <f t="shared" si="22"/>
        <v/>
      </c>
      <c r="BD27" s="103" t="str">
        <f>IFERROR(BC27*(C27*(PRINCIPAL!$G$22/100))*0.47*(44/12),"")</f>
        <v/>
      </c>
      <c r="BE27" s="111" t="str">
        <f t="shared" si="19"/>
        <v/>
      </c>
      <c r="BF27" s="30" t="str">
        <f>IFERROR(IF(AND(PRINCIPAL!$H$23&lt;&gt;"",OR(L27=PRINCIPAL!$I$23,L27=PRINCIPAL!$I$23+PRINCIPAL!$I$23,L27=PRINCIPAL!$I$23+PRINCIPAL!$I$23+PRINCIPAL!$I$23)),0,IF(AND(PRINCIPAL!$H$23&lt;&gt;"",L27=PRINCIPAL!$J$23),VLOOKUP($BG$9,'Banco de Dados'!$B$4:$J$50,8,FALSE)*PRINCIPAL!$H$23*(1-(PRINCIPAL!$K$23/100)),IF(AND(PRINCIPAL!$H$23&lt;&gt;"",L27=PRINCIPAL!$L$23),VLOOKUP($BG$9,'Banco de Dados'!$B$4:$J$50,8,FALSE)*PRINCIPAL!$H$23*(1-(PRINCIPAL!$M$23/100)),IF(AND(PRINCIPAL!$H$23&lt;&gt;"",L27=PRINCIPAL!$N$23),VLOOKUP($BG$9,'Banco de Dados'!$B$4:$J$50,8,FALSE)*PRINCIPAL!$H$23*(1-(PRINCIPAL!$O$23/100)),IF(PRINCIPAL!$H$23&lt;&gt;"",VLOOKUP($BG$9,'Banco de Dados'!$B$4:$J$50,8,FALSE)*PRINCIPAL!$H$23,IF(OR(L27=PRINCIPAL!$I$23,L27=PRINCIPAL!$I$23+PRINCIPAL!$I$23,L27=PRINCIPAL!$I$23+PRINCIPAL!$I$23+PRINCIPAL!$I$23),0,IF(L27=PRINCIPAL!$J$23,VLOOKUP($BG$9,'Banco de Dados'!$B$4:$J$50,6,FALSE)*(1-(PRINCIPAL!$K$23/100)),IF(L27=PRINCIPAL!$L$23,VLOOKUP($BG$9,'Banco de Dados'!$B$4:$J$50,6,FALSE)*(1-(PRINCIPAL!$M$23/100)),IF(L27=PRINCIPAL!$N$23,VLOOKUP($BG$9,'Banco de Dados'!$B$4:$J$50,6,FALSE)*(1-(PRINCIPAL!$O$23/100)),VLOOKUP($BG$9,'Banco de Dados'!$B$4:$J$50,6,FALSE)))))))))),"")</f>
        <v/>
      </c>
      <c r="BG27" s="29" t="str">
        <f>IFERROR(BF27*(IFERROR(VLOOKUP($BG$9,'Banco de Dados'!$B$4:$J$50,4,FALSE),"ERRO")),"")</f>
        <v/>
      </c>
      <c r="BH27" s="29" t="str">
        <f t="shared" si="20"/>
        <v/>
      </c>
      <c r="BI27" s="103" t="str">
        <f>IFERROR(BH27*(C27*(PRINCIPAL!$G$23/100))*0.47*(44/12),"")</f>
        <v/>
      </c>
      <c r="BJ27" s="102" t="str">
        <f t="shared" si="21"/>
        <v/>
      </c>
    </row>
    <row r="28" spans="1:62" s="1" customFormat="1" ht="12.75" customHeight="1" x14ac:dyDescent="0.25">
      <c r="A28" s="31"/>
      <c r="B28" s="345">
        <v>2037</v>
      </c>
      <c r="C28" s="340">
        <v>6450</v>
      </c>
      <c r="E28" s="23">
        <v>17</v>
      </c>
      <c r="F28" s="24">
        <f>IFERROR(VLOOKUP($G$9,'Banco de Dados'!$B$4:$J$50,6,FALSE),"")</f>
        <v>3.6</v>
      </c>
      <c r="G28" s="25">
        <f>IFERROR(F28*(IFERROR(VLOOKUP($G$9,'Banco de Dados'!$B$4:$J$50,4,FALSE),"ERRO")),"")</f>
        <v>1.9152000000000002</v>
      </c>
      <c r="H28" s="25">
        <f t="shared" si="0"/>
        <v>5.5152000000000001</v>
      </c>
      <c r="I28" s="103">
        <f t="shared" si="2"/>
        <v>61304.205599999994</v>
      </c>
      <c r="J28" s="102">
        <f t="shared" si="3"/>
        <v>842576.4071999999</v>
      </c>
      <c r="L28" s="91">
        <v>17</v>
      </c>
      <c r="M28" s="24">
        <f>IFERROR(IF(AND(PRINCIPAL!$H$14&lt;&gt;"",OR(L28=PRINCIPAL!$I$14,L28=PRINCIPAL!$I$14+PRINCIPAL!$I$14,L28=PRINCIPAL!$I$14+PRINCIPAL!$I$14+PRINCIPAL!$I$14)),0,IF(AND(PRINCIPAL!$H$14&lt;&gt;"",L28=PRINCIPAL!$J$14),VLOOKUP($N$9,'Banco de Dados'!$B$4:$J$50,8,FALSE)*PRINCIPAL!$H$14*(1-(PRINCIPAL!$K$14/100)),IF(AND(PRINCIPAL!$H$14&lt;&gt;"",L28=PRINCIPAL!$L$14),VLOOKUP($N$9,'Banco de Dados'!$B$4:$J$50,8,FALSE)*PRINCIPAL!$H$14*(1-(PRINCIPAL!$M$14/100)),IF(AND(PRINCIPAL!$H$14&lt;&gt;"",L28=PRINCIPAL!$N$14),VLOOKUP($N$9,'Banco de Dados'!$B$4:$J$50,8,FALSE)*PRINCIPAL!$H$14*(1-(PRINCIPAL!$O$14/100)),IF(PRINCIPAL!$H$14&lt;&gt;"",VLOOKUP($N$9,'Banco de Dados'!$B$4:$J$50,8,FALSE)*PRINCIPAL!$H$14,IF(OR(L28=PRINCIPAL!$I$14,L28=PRINCIPAL!$I$14+PRINCIPAL!$I$14,L28=PRINCIPAL!$I$14+PRINCIPAL!$I$14+PRINCIPAL!$I$14),0,IF(L28=PRINCIPAL!$J$14,VLOOKUP($N$9,'Banco de Dados'!$B$4:$J$50,6,FALSE)*(1-(PRINCIPAL!$K$14/100)),IF(L28=PRINCIPAL!$L$14,VLOOKUP($N$9,'Banco de Dados'!$B$4:$J$50,6,FALSE)*(1-(PRINCIPAL!$M$14/100)),IF(L28=PRINCIPAL!$N$14,VLOOKUP($N$9,'Banco de Dados'!$B$4:$J$50,6,FALSE)*(1-(PRINCIPAL!$O$14/100)),VLOOKUP($N$9,'Banco de Dados'!$B$4:$J$50,6,FALSE)))))))))),"")</f>
        <v>6.69</v>
      </c>
      <c r="N28" s="25">
        <f>IFERROR(M28*(IFERROR(VLOOKUP($N$9,'Banco de Dados'!$B$4:$J$50,4,FALSE),"ERRO")),"")</f>
        <v>3.5590800000000002</v>
      </c>
      <c r="O28" s="25">
        <f t="shared" si="1"/>
        <v>10.249080000000001</v>
      </c>
      <c r="P28" s="103">
        <f>IFERROR(O28*(C28*(PRINCIPAL!$G$14/100))*0.47*(44/12),"")</f>
        <v>113923.64874</v>
      </c>
      <c r="Q28" s="107">
        <f t="shared" si="4"/>
        <v>1565787.8233800002</v>
      </c>
      <c r="R28" s="29" t="str">
        <f>IFERROR(IF(AND(PRINCIPAL!$H$15&lt;&gt;"",OR(L28=PRINCIPAL!$I$15,L28=PRINCIPAL!$I$15+PRINCIPAL!$I$15,L28=PRINCIPAL!$I$15+PRINCIPAL!$I$15+PRINCIPAL!$I$15)),0,IF(AND(PRINCIPAL!$H$15&lt;&gt;"",L28=PRINCIPAL!$J$15),VLOOKUP($S$9,'Banco de Dados'!$B$4:$J$50,8,FALSE)*PRINCIPAL!$H$15*(1-(PRINCIPAL!$K$15/100)),IF(AND(PRINCIPAL!$H$15&lt;&gt;"",L28=PRINCIPAL!$L$15),VLOOKUP($S$9,'Banco de Dados'!$B$4:$J$50,8,FALSE)*PRINCIPAL!$H$15*(1-(PRINCIPAL!$M$15/100)),IF(AND(PRINCIPAL!$H$15&lt;&gt;"",L28=PRINCIPAL!$N$15),VLOOKUP($S$9,'Banco de Dados'!$B$4:$J$50,8,FALSE)*PRINCIPAL!$H$15*(1-(PRINCIPAL!$O$15/100)),IF(PRINCIPAL!$H$15&lt;&gt;"",VLOOKUP($S$9,'Banco de Dados'!$B$4:$J$50,8,FALSE)*PRINCIPAL!$H$15,IF(OR(L28=PRINCIPAL!$I$15,L28=PRINCIPAL!$I$15+PRINCIPAL!$I$15,L28=PRINCIPAL!$I$15+PRINCIPAL!$I$15+PRINCIPAL!$I$15),0,IF(L28=PRINCIPAL!$J$15,VLOOKUP($S$9,'Banco de Dados'!$B$4:$J$50,6,FALSE)*(1-(PRINCIPAL!$K$15/100)),IF(L28=PRINCIPAL!$L$15,VLOOKUP($S$9,'Banco de Dados'!$B$4:$J$50,6,FALSE)*(1-(PRINCIPAL!$M$15/100)),IF(L28=PRINCIPAL!$N$15,VLOOKUP($S$9,'Banco de Dados'!$B$4:$J$50,6,FALSE)*(1-(PRINCIPAL!$O$15/100)),VLOOKUP($S$9,'Banco de Dados'!$B$4:$J$50,6,FALSE)))))))))),"")</f>
        <v/>
      </c>
      <c r="S28" s="29" t="str">
        <f>IFERROR(R28*(IFERROR(VLOOKUP($S$9,'Banco de Dados'!$B$4:$J$50,4,FALSE),"ERRO")),"")</f>
        <v/>
      </c>
      <c r="T28" s="29" t="str">
        <f t="shared" si="5"/>
        <v/>
      </c>
      <c r="U28" s="103" t="str">
        <f>IFERROR(T28*(C28*(PRINCIPAL!$G$15/100))*0.47*(44/12),"")</f>
        <v/>
      </c>
      <c r="V28" s="103" t="str">
        <f t="shared" si="6"/>
        <v/>
      </c>
      <c r="W28" s="30" t="str">
        <f>IFERROR(IF(AND(PRINCIPAL!$H$16&lt;&gt;"",OR(L28=PRINCIPAL!$I$16,L28=PRINCIPAL!$I$16+PRINCIPAL!$I$16,L28=PRINCIPAL!$I$16+PRINCIPAL!$I$16+PRINCIPAL!$I$16)),0,IF(AND(PRINCIPAL!$H$16&lt;&gt;"",L28=PRINCIPAL!$J$16),VLOOKUP($X$9,'Banco de Dados'!$B$4:$J$50,8,FALSE)*PRINCIPAL!$H$16*(1-(PRINCIPAL!$K$16/100)),IF(AND(PRINCIPAL!$H$16&lt;&gt;"",L28=PRINCIPAL!$L$16),VLOOKUP($X$9,'Banco de Dados'!$B$4:$J$50,8,FALSE)*PRINCIPAL!$H$16*(1-(PRINCIPAL!$M$16/100)),IF(AND(PRINCIPAL!$H$16&lt;&gt;"",L28=PRINCIPAL!$N$16),VLOOKUP($X$9,'Banco de Dados'!$B$4:$J$50,8,FALSE)*PRINCIPAL!$H$16*(1-(PRINCIPAL!$O$16/100)),IF(PRINCIPAL!$H$16&lt;&gt;"",VLOOKUP($X$9,'Banco de Dados'!$B$4:$J$50,8,FALSE)*PRINCIPAL!$H$16,IF(OR(L28=PRINCIPAL!$I$16,L28=PRINCIPAL!$I$16+PRINCIPAL!$I$16,L28=PRINCIPAL!$I$16+PRINCIPAL!$I$16+PRINCIPAL!$I$16),0,IF(L28=PRINCIPAL!$J$16,VLOOKUP($X$9,'Banco de Dados'!$B$4:$J$50,6,FALSE)*(1-(PRINCIPAL!$K$16/100)),IF(L28=PRINCIPAL!$L$16,VLOOKUP($X$9,'Banco de Dados'!$B$4:$J$50,6,FALSE)*(1-(PRINCIPAL!$M$16/100)),IF(L28=PRINCIPAL!$N$16,VLOOKUP($X$9,'Banco de Dados'!$B$4:$J$50,6,FALSE)*(1-(PRINCIPAL!$O$16/100)),VLOOKUP($X$9,'Banco de Dados'!$B$4:$J$50,6,FALSE)))))))))),"")</f>
        <v/>
      </c>
      <c r="X28" s="29" t="str">
        <f>IFERROR(W28*(IFERROR(VLOOKUP($X$9,'Banco de Dados'!$B$4:$J$50,4,FALSE),"ERRO")),"")</f>
        <v/>
      </c>
      <c r="Y28" s="29" t="str">
        <f t="shared" si="7"/>
        <v/>
      </c>
      <c r="Z28" s="103" t="str">
        <f>IFERROR(Y28*(C28*(PRINCIPAL!$G$16/100))*0.47*(44/12),"")</f>
        <v/>
      </c>
      <c r="AA28" s="111" t="str">
        <f t="shared" si="8"/>
        <v/>
      </c>
      <c r="AB28" s="30" t="str">
        <f>IFERROR(IF(AND(PRINCIPAL!$H$17&lt;&gt;"",OR(L28=PRINCIPAL!$I$17,L28=PRINCIPAL!$I$17+PRINCIPAL!$I$17,L28=PRINCIPAL!$I$17+PRINCIPAL!$I$17+PRINCIPAL!$I$17)),0,IF(AND(PRINCIPAL!$H$17&lt;&gt;"",L28=PRINCIPAL!$J$17),VLOOKUP($AC$9,'Banco de Dados'!$B$4:$J$50,8,FALSE)*PRINCIPAL!$H$17*(1-(PRINCIPAL!$K$17/100)),IF(AND(PRINCIPAL!$H$17&lt;&gt;"",L28=PRINCIPAL!$L$17),VLOOKUP($AC$9,'Banco de Dados'!$B$4:$J$50,8,FALSE)*PRINCIPAL!$H$17*(1-(PRINCIPAL!$M$17/100)),IF(AND(PRINCIPAL!$H$17&lt;&gt;"",L28=PRINCIPAL!$N$17),VLOOKUP($AC$9,'Banco de Dados'!$B$4:$J$50,8,FALSE)*PRINCIPAL!$H$17*(1-(PRINCIPAL!$O$17/100)),IF(PRINCIPAL!$H$17&lt;&gt;"",VLOOKUP($AC$9,'Banco de Dados'!$B$4:$J$50,8,FALSE)*PRINCIPAL!$H$17,IF(OR(L28=PRINCIPAL!$I$17,L28=PRINCIPAL!$I$17+PRINCIPAL!$I$17,L28=PRINCIPAL!$I$17+PRINCIPAL!$I$17+PRINCIPAL!$I$17),0,IF(L28=PRINCIPAL!$J$17,VLOOKUP($AC$9,'Banco de Dados'!$B$4:$J$50,6,FALSE)*(1-(PRINCIPAL!$K$17/100)),IF(L28=PRINCIPAL!$L$17,VLOOKUP($AC$9,'Banco de Dados'!$B$4:$J$50,6,FALSE)*(1-(PRINCIPAL!$M$17/100)),IF(L28=PRINCIPAL!$N$17,VLOOKUP($AC$9,'Banco de Dados'!$B$4:$J$50,6,FALSE)*(1-(PRINCIPAL!$O$17/100)),VLOOKUP($AC$9,'Banco de Dados'!$B$4:$J$50,6,FALSE)))))))))),"")</f>
        <v/>
      </c>
      <c r="AC28" s="29" t="str">
        <f>IFERROR(AB28*(IFERROR(VLOOKUP($AC$9,'Banco de Dados'!$B$4:$J$50,4,FALSE),"ERRO")),"")</f>
        <v/>
      </c>
      <c r="AD28" s="29" t="str">
        <f t="shared" si="9"/>
        <v/>
      </c>
      <c r="AE28" s="103" t="str">
        <f>IFERROR(AD28*(C28*(PRINCIPAL!$G$17/100))*0.47*(44/12),"")</f>
        <v/>
      </c>
      <c r="AF28" s="111" t="str">
        <f t="shared" si="10"/>
        <v/>
      </c>
      <c r="AG28" s="30" t="str">
        <f>IFERROR(IF(AND(PRINCIPAL!$H$18&lt;&gt;"",OR(L28=PRINCIPAL!$I$18,L28=PRINCIPAL!$I$18+PRINCIPAL!$I$18,L28=PRINCIPAL!$I$18+PRINCIPAL!$I$18+PRINCIPAL!$I$18)),0,IF(AND(PRINCIPAL!$H$18&lt;&gt;"",L28=PRINCIPAL!$J$18),VLOOKUP($AH$9,'Banco de Dados'!$B$4:$J$50,8,FALSE)*PRINCIPAL!$H$18*(1-(PRINCIPAL!$K$18/100)),IF(AND(PRINCIPAL!$H$18&lt;&gt;"",L28=PRINCIPAL!$L$18),VLOOKUP($AH$9,'Banco de Dados'!$B$4:$J$50,8,FALSE)*PRINCIPAL!$H$18*(1-(PRINCIPAL!$M$18/100)),IF(AND(PRINCIPAL!$H$18&lt;&gt;"",L28=PRINCIPAL!$N$18),VLOOKUP($AH$9,'Banco de Dados'!$B$4:$J$50,8,FALSE)*PRINCIPAL!$H$18*(1-(PRINCIPAL!$O$18/100)),IF(PRINCIPAL!$H$18&lt;&gt;"",VLOOKUP($AH$9,'Banco de Dados'!$B$4:$J$50,8,FALSE)*PRINCIPAL!$H$18,IF(OR(L28=PRINCIPAL!$I$18,L28=PRINCIPAL!$I$18+PRINCIPAL!$I$18,L28=PRINCIPAL!$I$18+PRINCIPAL!$I$18+PRINCIPAL!$I$18),0,IF(L28=PRINCIPAL!$J$18,VLOOKUP($AH$9,'Banco de Dados'!$B$4:$J$50,6,FALSE)*(1-(PRINCIPAL!$K$18/100)),IF(L28=PRINCIPAL!$L$18,VLOOKUP($AH$9,'Banco de Dados'!$B$4:$J$50,6,FALSE)*(1-(PRINCIPAL!$M$18/100)),IF(L28=PRINCIPAL!$N$18,VLOOKUP($AH$9,'Banco de Dados'!$B$4:$J$50,6,FALSE)*(1-(PRINCIPAL!$O$18/100)),VLOOKUP($AH$9,'Banco de Dados'!$B$4:$J$50,6,FALSE)))))))))),"")</f>
        <v/>
      </c>
      <c r="AH28" s="29" t="str">
        <f>IFERROR(AG28*(IFERROR(VLOOKUP($AH$9,'Banco de Dados'!$B$4:$J$50,4,FALSE),"ERRO")),"")</f>
        <v/>
      </c>
      <c r="AI28" s="29" t="str">
        <f t="shared" si="11"/>
        <v/>
      </c>
      <c r="AJ28" s="103" t="str">
        <f>IFERROR(AI28*(C28*(PRINCIPAL!$G$18/100))*0.47*(44/12),"")</f>
        <v/>
      </c>
      <c r="AK28" s="111" t="str">
        <f t="shared" si="12"/>
        <v/>
      </c>
      <c r="AL28" s="30" t="str">
        <f>IFERROR(IF(AND(PRINCIPAL!$H$19&lt;&gt;"",OR(L28=PRINCIPAL!$I$19,L28=PRINCIPAL!$I$19+PRINCIPAL!$I$19,L28=PRINCIPAL!$I$19+PRINCIPAL!$I$19+PRINCIPAL!$I$19)),0,IF(AND(PRINCIPAL!$H$19&lt;&gt;"",L28=PRINCIPAL!$J$19),VLOOKUP($AM$9,'Banco de Dados'!$B$4:$J$50,8,FALSE)*PRINCIPAL!$H$19*(1-(PRINCIPAL!$K$19/100)),IF(AND(PRINCIPAL!$H$19&lt;&gt;"",L28=PRINCIPAL!$L$19),VLOOKUP($AM$9,'Banco de Dados'!$B$4:$J$50,8,FALSE)*PRINCIPAL!$H$19*(1-(PRINCIPAL!$M$19/100)),IF(AND(PRINCIPAL!$H$19&lt;&gt;"",L28=PRINCIPAL!$N$19),VLOOKUP($AM$9,'Banco de Dados'!$B$4:$J$50,8,FALSE)*PRINCIPAL!$H$19*(1-(PRINCIPAL!$O$19/100)),IF(PRINCIPAL!$H$19&lt;&gt;"",VLOOKUP($AM$9,'Banco de Dados'!$B$4:$J$50,8,FALSE)*PRINCIPAL!$H$19,IF(OR(L28=PRINCIPAL!$I$19,L28=PRINCIPAL!$I$19+PRINCIPAL!$I$19,L28=PRINCIPAL!$I$19+PRINCIPAL!$I$19+PRINCIPAL!$I$19),0,IF(L28=PRINCIPAL!$J$19,VLOOKUP($AM$9,'Banco de Dados'!$B$4:$J$50,6,FALSE)*(1-(PRINCIPAL!$K$19/100)),IF(L28=PRINCIPAL!$L$19,VLOOKUP($AM$9,'Banco de Dados'!$B$4:$J$50,6,FALSE)*(1-(PRINCIPAL!$M$19/100)),IF(L28=PRINCIPAL!$N$19,VLOOKUP($AM$9,'Banco de Dados'!$B$4:$J$50,6,FALSE)*(1-(PRINCIPAL!$O$19/100)),VLOOKUP($AM$9,'Banco de Dados'!$B$4:$J$50,6,FALSE)))))))))),"")</f>
        <v/>
      </c>
      <c r="AM28" s="29" t="str">
        <f>IFERROR(AL28*(IFERROR(VLOOKUP($AM$9,'Banco de Dados'!$B$4:$J$50,4,FALSE),"ERRO")),"")</f>
        <v/>
      </c>
      <c r="AN28" s="29" t="str">
        <f t="shared" si="13"/>
        <v/>
      </c>
      <c r="AO28" s="103" t="str">
        <f>IFERROR(AN28*(C28*(PRINCIPAL!$G$19/100))*0.47*(44/12),"")</f>
        <v/>
      </c>
      <c r="AP28" s="111" t="str">
        <f t="shared" si="14"/>
        <v/>
      </c>
      <c r="AQ28" s="30" t="str">
        <f>IFERROR(IF(AND(PRINCIPAL!$H$20&lt;&gt;"",OR(L28=PRINCIPAL!$I$20,L28=PRINCIPAL!$I$20+PRINCIPAL!$I$20,L28=PRINCIPAL!$I$20+PRINCIPAL!$I$20+PRINCIPAL!$I$20)),0,IF(AND(PRINCIPAL!$H$20&lt;&gt;"",L28=PRINCIPAL!$J$20),VLOOKUP($AR$9,'Banco de Dados'!$B$4:$J$50,8,FALSE)*PRINCIPAL!$H$20*(1-(PRINCIPAL!$K$20/100)),IF(AND(PRINCIPAL!$H$20&lt;&gt;"",L28=PRINCIPAL!$L$20),VLOOKUP($AR$9,'Banco de Dados'!$B$4:$J$50,8,FALSE)*PRINCIPAL!$H$20*(1-(PRINCIPAL!$M$20/100)),IF(AND(PRINCIPAL!$H$20&lt;&gt;"",L28=PRINCIPAL!$N$20),VLOOKUP($AR$9,'Banco de Dados'!$B$4:$J$50,8,FALSE)*PRINCIPAL!$H$20*(1-(PRINCIPAL!$O$20/100)),IF(PRINCIPAL!$H$20&lt;&gt;"",VLOOKUP($AR$9,'Banco de Dados'!$B$4:$J$50,8,FALSE)*PRINCIPAL!$H$20,IF(OR(L28=PRINCIPAL!$I$20,L28=PRINCIPAL!$I$20+PRINCIPAL!$I$20,L28=PRINCIPAL!$I$20+PRINCIPAL!$I$20+PRINCIPAL!$I$20),0,IF(L28=PRINCIPAL!$J$20,VLOOKUP($AR$9,'Banco de Dados'!$B$4:$J$50,6,FALSE)*(1-(PRINCIPAL!$K$20/100)),IF(L28=PRINCIPAL!$L$20,VLOOKUP($AR$9,'Banco de Dados'!$B$4:$J$50,6,FALSE)*(1-(PRINCIPAL!$M$20/100)),IF(L28=PRINCIPAL!$N$20,VLOOKUP($AR$9,'Banco de Dados'!$B$4:$J$50,6,FALSE)*(1-(PRINCIPAL!$O$20/100)),VLOOKUP($AR$9,'Banco de Dados'!$B$4:$J$50,6,FALSE)))))))))),"")</f>
        <v/>
      </c>
      <c r="AR28" s="29" t="str">
        <f>IFERROR(AQ28*(IFERROR(VLOOKUP($AR$9,'Banco de Dados'!$B$4:$J$50,4,FALSE),"ERRO")),"")</f>
        <v/>
      </c>
      <c r="AS28" s="29" t="str">
        <f t="shared" si="15"/>
        <v/>
      </c>
      <c r="AT28" s="103" t="str">
        <f>IFERROR(AS28*(C28*(PRINCIPAL!$G$20/100))*0.47*(44/12),"")</f>
        <v/>
      </c>
      <c r="AU28" s="111" t="str">
        <f t="shared" si="16"/>
        <v/>
      </c>
      <c r="AV28" s="30" t="str">
        <f>IFERROR(IF(AND(PRINCIPAL!$H$21&lt;&gt;"",OR(L28=PRINCIPAL!$I$21,L28=PRINCIPAL!$I$21+PRINCIPAL!$I$21,L28=PRINCIPAL!$I$21+PRINCIPAL!$I$21+PRINCIPAL!$I$21)),0,IF(AND(PRINCIPAL!$H$21&lt;&gt;"",L28=PRINCIPAL!$J$21),VLOOKUP($AW$9,'Banco de Dados'!$B$4:$J$50,8,FALSE)*PRINCIPAL!$H$21*(1-(PRINCIPAL!$K$21/100)),IF(AND(PRINCIPAL!$H$21&lt;&gt;"",L28=PRINCIPAL!$L$21),VLOOKUP($AW$9,'Banco de Dados'!$B$4:$J$50,8,FALSE)*PRINCIPAL!$H$21*(1-(PRINCIPAL!$M$21/100)),IF(AND(PRINCIPAL!$H$21&lt;&gt;"",L28=PRINCIPAL!$N$21),VLOOKUP($AW$9,'Banco de Dados'!$B$4:$J$50,8,FALSE)*PRINCIPAL!$H$21*(1-(PRINCIPAL!$O$21/100)),IF(PRINCIPAL!$H$21&lt;&gt;"",VLOOKUP($AW$9,'Banco de Dados'!$B$4:$J$50,8,FALSE)*PRINCIPAL!$H$21,IF(OR(L28=PRINCIPAL!$I$21,L28=PRINCIPAL!$I$21+PRINCIPAL!$I$21,L28=PRINCIPAL!$I$21+PRINCIPAL!$I$21+PRINCIPAL!$I$21),0,IF(L28=PRINCIPAL!$J$21,VLOOKUP($AW$9,'Banco de Dados'!$B$4:$J$50,6,FALSE)*(1-(PRINCIPAL!$K$21/100)),IF(L28=PRINCIPAL!$L$21,VLOOKUP($AW$9,'Banco de Dados'!$B$4:$J$50,6,FALSE)*(1-(PRINCIPAL!$M$21/100)),IF(L28=PRINCIPAL!$N$21,VLOOKUP($AW$9,'Banco de Dados'!$B$4:$J$50,6,FALSE)*(1-(PRINCIPAL!$O$21/100)),VLOOKUP($AW$9,'Banco de Dados'!$B$4:$J$50,6,FALSE)))))))))),"")</f>
        <v/>
      </c>
      <c r="AW28" s="29" t="str">
        <f>IFERROR(AV28*(IFERROR(VLOOKUP($AW$9,'Banco de Dados'!$B$4:$J$50,4,FALSE),"ERRO")),"")</f>
        <v/>
      </c>
      <c r="AX28" s="29" t="str">
        <f t="shared" si="17"/>
        <v/>
      </c>
      <c r="AY28" s="103" t="str">
        <f>IFERROR(AX28*(C28*(PRINCIPAL!$G$21/100))*0.47*(44/12),"")</f>
        <v/>
      </c>
      <c r="AZ28" s="111" t="str">
        <f t="shared" si="18"/>
        <v/>
      </c>
      <c r="BA28" s="30" t="str">
        <f>IFERROR(IF(AND(PRINCIPAL!$H$22&lt;&gt;"",OR(L28=PRINCIPAL!$I$22,L28=PRINCIPAL!$I$22+PRINCIPAL!$I$22,L28=PRINCIPAL!$I$22+PRINCIPAL!$I$22+PRINCIPAL!$I$22)),0,IF(AND(PRINCIPAL!$H$22&lt;&gt;"",L28=PRINCIPAL!$J$22),VLOOKUP($BB$9,'Banco de Dados'!$B$4:$J$50,8,FALSE)*PRINCIPAL!$H$22*(1-(PRINCIPAL!$K$22/100)),IF(AND(PRINCIPAL!$H$22&lt;&gt;"",L28=PRINCIPAL!$L$22),VLOOKUP($BB$9,'Banco de Dados'!$B$4:$J$50,8,FALSE)*PRINCIPAL!$H$22*(1-(PRINCIPAL!$M$22/100)),IF(AND(PRINCIPAL!$H$22&lt;&gt;"",L28=PRINCIPAL!$N$22),VLOOKUP($BB$9,'Banco de Dados'!$B$4:$J$50,8,FALSE)*PRINCIPAL!$H$22*(1-(PRINCIPAL!$O$22/100)),IF(PRINCIPAL!$H$22&lt;&gt;"",VLOOKUP($BB$9,'Banco de Dados'!$B$4:$J$50,8,FALSE)*PRINCIPAL!$H$22,IF(OR(L28=PRINCIPAL!$I$22,L28=PRINCIPAL!$I$22+PRINCIPAL!$I$22,L28=PRINCIPAL!$I$22+PRINCIPAL!$I$22+PRINCIPAL!$I$22),0,IF(L28=PRINCIPAL!$J$22,VLOOKUP($BB$9,'Banco de Dados'!$B$4:$J$50,6,FALSE)*(1-(PRINCIPAL!$K$22/100)),IF(L28=PRINCIPAL!$L$22,VLOOKUP($BB$9,'Banco de Dados'!$B$4:$J$50,6,FALSE)*(1-(PRINCIPAL!$M$22/100)),IF(L28=PRINCIPAL!$N$22,VLOOKUP($BB$9,'Banco de Dados'!$B$4:$J$50,6,FALSE)*(1-(PRINCIPAL!$O$22/100)),VLOOKUP($BB$9,'Banco de Dados'!$B$4:$J$50,6,FALSE)))))))))),"")</f>
        <v/>
      </c>
      <c r="BB28" s="29" t="str">
        <f>IFERROR(BA28*(IFERROR(VLOOKUP($BB$9,'Banco de Dados'!$B$4:$J$50,4,FALSE),"ERRO")),"")</f>
        <v/>
      </c>
      <c r="BC28" s="29" t="str">
        <f t="shared" si="22"/>
        <v/>
      </c>
      <c r="BD28" s="103" t="str">
        <f>IFERROR(BC28*(C28*(PRINCIPAL!$G$22/100))*0.47*(44/12),"")</f>
        <v/>
      </c>
      <c r="BE28" s="111" t="str">
        <f t="shared" si="19"/>
        <v/>
      </c>
      <c r="BF28" s="30" t="str">
        <f>IFERROR(IF(AND(PRINCIPAL!$H$23&lt;&gt;"",OR(L28=PRINCIPAL!$I$23,L28=PRINCIPAL!$I$23+PRINCIPAL!$I$23,L28=PRINCIPAL!$I$23+PRINCIPAL!$I$23+PRINCIPAL!$I$23)),0,IF(AND(PRINCIPAL!$H$23&lt;&gt;"",L28=PRINCIPAL!$J$23),VLOOKUP($BG$9,'Banco de Dados'!$B$4:$J$50,8,FALSE)*PRINCIPAL!$H$23*(1-(PRINCIPAL!$K$23/100)),IF(AND(PRINCIPAL!$H$23&lt;&gt;"",L28=PRINCIPAL!$L$23),VLOOKUP($BG$9,'Banco de Dados'!$B$4:$J$50,8,FALSE)*PRINCIPAL!$H$23*(1-(PRINCIPAL!$M$23/100)),IF(AND(PRINCIPAL!$H$23&lt;&gt;"",L28=PRINCIPAL!$N$23),VLOOKUP($BG$9,'Banco de Dados'!$B$4:$J$50,8,FALSE)*PRINCIPAL!$H$23*(1-(PRINCIPAL!$O$23/100)),IF(PRINCIPAL!$H$23&lt;&gt;"",VLOOKUP($BG$9,'Banco de Dados'!$B$4:$J$50,8,FALSE)*PRINCIPAL!$H$23,IF(OR(L28=PRINCIPAL!$I$23,L28=PRINCIPAL!$I$23+PRINCIPAL!$I$23,L28=PRINCIPAL!$I$23+PRINCIPAL!$I$23+PRINCIPAL!$I$23),0,IF(L28=PRINCIPAL!$J$23,VLOOKUP($BG$9,'Banco de Dados'!$B$4:$J$50,6,FALSE)*(1-(PRINCIPAL!$K$23/100)),IF(L28=PRINCIPAL!$L$23,VLOOKUP($BG$9,'Banco de Dados'!$B$4:$J$50,6,FALSE)*(1-(PRINCIPAL!$M$23/100)),IF(L28=PRINCIPAL!$N$23,VLOOKUP($BG$9,'Banco de Dados'!$B$4:$J$50,6,FALSE)*(1-(PRINCIPAL!$O$23/100)),VLOOKUP($BG$9,'Banco de Dados'!$B$4:$J$50,6,FALSE)))))))))),"")</f>
        <v/>
      </c>
      <c r="BG28" s="29" t="str">
        <f>IFERROR(BF28*(IFERROR(VLOOKUP($BG$9,'Banco de Dados'!$B$4:$J$50,4,FALSE),"ERRO")),"")</f>
        <v/>
      </c>
      <c r="BH28" s="29" t="str">
        <f t="shared" si="20"/>
        <v/>
      </c>
      <c r="BI28" s="103" t="str">
        <f>IFERROR(BH28*(C28*(PRINCIPAL!$G$23/100))*0.47*(44/12),"")</f>
        <v/>
      </c>
      <c r="BJ28" s="102" t="str">
        <f t="shared" si="21"/>
        <v/>
      </c>
    </row>
    <row r="29" spans="1:62" s="1" customFormat="1" ht="12.75" customHeight="1" x14ac:dyDescent="0.25">
      <c r="A29" s="31"/>
      <c r="B29" s="346">
        <v>2038</v>
      </c>
      <c r="C29" s="340">
        <v>6450</v>
      </c>
      <c r="E29" s="23">
        <v>18</v>
      </c>
      <c r="F29" s="24">
        <f>IFERROR(VLOOKUP($G$9,'Banco de Dados'!$B$4:$J$50,6,FALSE),"")</f>
        <v>3.6</v>
      </c>
      <c r="G29" s="25">
        <f>IFERROR(F29*(IFERROR(VLOOKUP($G$9,'Banco de Dados'!$B$4:$J$50,4,FALSE),"ERRO")),"")</f>
        <v>1.9152000000000002</v>
      </c>
      <c r="H29" s="25">
        <f t="shared" si="0"/>
        <v>5.5152000000000001</v>
      </c>
      <c r="I29" s="103">
        <f t="shared" si="2"/>
        <v>61304.205599999994</v>
      </c>
      <c r="J29" s="102">
        <f t="shared" si="3"/>
        <v>903880.61279999989</v>
      </c>
      <c r="L29" s="91">
        <v>18</v>
      </c>
      <c r="M29" s="24">
        <f>IFERROR(IF(AND(PRINCIPAL!$H$14&lt;&gt;"",OR(L29=PRINCIPAL!$I$14,L29=PRINCIPAL!$I$14+PRINCIPAL!$I$14,L29=PRINCIPAL!$I$14+PRINCIPAL!$I$14+PRINCIPAL!$I$14)),0,IF(AND(PRINCIPAL!$H$14&lt;&gt;"",L29=PRINCIPAL!$J$14),VLOOKUP($N$9,'Banco de Dados'!$B$4:$J$50,8,FALSE)*PRINCIPAL!$H$14*(1-(PRINCIPAL!$K$14/100)),IF(AND(PRINCIPAL!$H$14&lt;&gt;"",L29=PRINCIPAL!$L$14),VLOOKUP($N$9,'Banco de Dados'!$B$4:$J$50,8,FALSE)*PRINCIPAL!$H$14*(1-(PRINCIPAL!$M$14/100)),IF(AND(PRINCIPAL!$H$14&lt;&gt;"",L29=PRINCIPAL!$N$14),VLOOKUP($N$9,'Banco de Dados'!$B$4:$J$50,8,FALSE)*PRINCIPAL!$H$14*(1-(PRINCIPAL!$O$14/100)),IF(PRINCIPAL!$H$14&lt;&gt;"",VLOOKUP($N$9,'Banco de Dados'!$B$4:$J$50,8,FALSE)*PRINCIPAL!$H$14,IF(OR(L29=PRINCIPAL!$I$14,L29=PRINCIPAL!$I$14+PRINCIPAL!$I$14,L29=PRINCIPAL!$I$14+PRINCIPAL!$I$14+PRINCIPAL!$I$14),0,IF(L29=PRINCIPAL!$J$14,VLOOKUP($N$9,'Banco de Dados'!$B$4:$J$50,6,FALSE)*(1-(PRINCIPAL!$K$14/100)),IF(L29=PRINCIPAL!$L$14,VLOOKUP($N$9,'Banco de Dados'!$B$4:$J$50,6,FALSE)*(1-(PRINCIPAL!$M$14/100)),IF(L29=PRINCIPAL!$N$14,VLOOKUP($N$9,'Banco de Dados'!$B$4:$J$50,6,FALSE)*(1-(PRINCIPAL!$O$14/100)),VLOOKUP($N$9,'Banco de Dados'!$B$4:$J$50,6,FALSE)))))))))),"")</f>
        <v>6.69</v>
      </c>
      <c r="N29" s="25">
        <f>IFERROR(M29*(IFERROR(VLOOKUP($N$9,'Banco de Dados'!$B$4:$J$50,4,FALSE),"ERRO")),"")</f>
        <v>3.5590800000000002</v>
      </c>
      <c r="O29" s="25">
        <f t="shared" si="1"/>
        <v>10.249080000000001</v>
      </c>
      <c r="P29" s="103">
        <f>IFERROR(O29*(C29*(PRINCIPAL!$G$14/100))*0.47*(44/12),"")</f>
        <v>113923.64874</v>
      </c>
      <c r="Q29" s="107">
        <f t="shared" si="4"/>
        <v>1679711.4721200003</v>
      </c>
      <c r="R29" s="29" t="str">
        <f>IFERROR(IF(AND(PRINCIPAL!$H$15&lt;&gt;"",OR(L29=PRINCIPAL!$I$15,L29=PRINCIPAL!$I$15+PRINCIPAL!$I$15,L29=PRINCIPAL!$I$15+PRINCIPAL!$I$15+PRINCIPAL!$I$15)),0,IF(AND(PRINCIPAL!$H$15&lt;&gt;"",L29=PRINCIPAL!$J$15),VLOOKUP($S$9,'Banco de Dados'!$B$4:$J$50,8,FALSE)*PRINCIPAL!$H$15*(1-(PRINCIPAL!$K$15/100)),IF(AND(PRINCIPAL!$H$15&lt;&gt;"",L29=PRINCIPAL!$L$15),VLOOKUP($S$9,'Banco de Dados'!$B$4:$J$50,8,FALSE)*PRINCIPAL!$H$15*(1-(PRINCIPAL!$M$15/100)),IF(AND(PRINCIPAL!$H$15&lt;&gt;"",L29=PRINCIPAL!$N$15),VLOOKUP($S$9,'Banco de Dados'!$B$4:$J$50,8,FALSE)*PRINCIPAL!$H$15*(1-(PRINCIPAL!$O$15/100)),IF(PRINCIPAL!$H$15&lt;&gt;"",VLOOKUP($S$9,'Banco de Dados'!$B$4:$J$50,8,FALSE)*PRINCIPAL!$H$15,IF(OR(L29=PRINCIPAL!$I$15,L29=PRINCIPAL!$I$15+PRINCIPAL!$I$15,L29=PRINCIPAL!$I$15+PRINCIPAL!$I$15+PRINCIPAL!$I$15),0,IF(L29=PRINCIPAL!$J$15,VLOOKUP($S$9,'Banco de Dados'!$B$4:$J$50,6,FALSE)*(1-(PRINCIPAL!$K$15/100)),IF(L29=PRINCIPAL!$L$15,VLOOKUP($S$9,'Banco de Dados'!$B$4:$J$50,6,FALSE)*(1-(PRINCIPAL!$M$15/100)),IF(L29=PRINCIPAL!$N$15,VLOOKUP($S$9,'Banco de Dados'!$B$4:$J$50,6,FALSE)*(1-(PRINCIPAL!$O$15/100)),VLOOKUP($S$9,'Banco de Dados'!$B$4:$J$50,6,FALSE)))))))))),"")</f>
        <v/>
      </c>
      <c r="S29" s="29" t="str">
        <f>IFERROR(R29*(IFERROR(VLOOKUP($S$9,'Banco de Dados'!$B$4:$J$50,4,FALSE),"ERRO")),"")</f>
        <v/>
      </c>
      <c r="T29" s="29" t="str">
        <f t="shared" si="5"/>
        <v/>
      </c>
      <c r="U29" s="103" t="str">
        <f>IFERROR(T29*(C29*(PRINCIPAL!$G$15/100))*0.47*(44/12),"")</f>
        <v/>
      </c>
      <c r="V29" s="103" t="str">
        <f t="shared" si="6"/>
        <v/>
      </c>
      <c r="W29" s="30" t="str">
        <f>IFERROR(IF(AND(PRINCIPAL!$H$16&lt;&gt;"",OR(L29=PRINCIPAL!$I$16,L29=PRINCIPAL!$I$16+PRINCIPAL!$I$16,L29=PRINCIPAL!$I$16+PRINCIPAL!$I$16+PRINCIPAL!$I$16)),0,IF(AND(PRINCIPAL!$H$16&lt;&gt;"",L29=PRINCIPAL!$J$16),VLOOKUP($X$9,'Banco de Dados'!$B$4:$J$50,8,FALSE)*PRINCIPAL!$H$16*(1-(PRINCIPAL!$K$16/100)),IF(AND(PRINCIPAL!$H$16&lt;&gt;"",L29=PRINCIPAL!$L$16),VLOOKUP($X$9,'Banco de Dados'!$B$4:$J$50,8,FALSE)*PRINCIPAL!$H$16*(1-(PRINCIPAL!$M$16/100)),IF(AND(PRINCIPAL!$H$16&lt;&gt;"",L29=PRINCIPAL!$N$16),VLOOKUP($X$9,'Banco de Dados'!$B$4:$J$50,8,FALSE)*PRINCIPAL!$H$16*(1-(PRINCIPAL!$O$16/100)),IF(PRINCIPAL!$H$16&lt;&gt;"",VLOOKUP($X$9,'Banco de Dados'!$B$4:$J$50,8,FALSE)*PRINCIPAL!$H$16,IF(OR(L29=PRINCIPAL!$I$16,L29=PRINCIPAL!$I$16+PRINCIPAL!$I$16,L29=PRINCIPAL!$I$16+PRINCIPAL!$I$16+PRINCIPAL!$I$16),0,IF(L29=PRINCIPAL!$J$16,VLOOKUP($X$9,'Banco de Dados'!$B$4:$J$50,6,FALSE)*(1-(PRINCIPAL!$K$16/100)),IF(L29=PRINCIPAL!$L$16,VLOOKUP($X$9,'Banco de Dados'!$B$4:$J$50,6,FALSE)*(1-(PRINCIPAL!$M$16/100)),IF(L29=PRINCIPAL!$N$16,VLOOKUP($X$9,'Banco de Dados'!$B$4:$J$50,6,FALSE)*(1-(PRINCIPAL!$O$16/100)),VLOOKUP($X$9,'Banco de Dados'!$B$4:$J$50,6,FALSE)))))))))),"")</f>
        <v/>
      </c>
      <c r="X29" s="29" t="str">
        <f>IFERROR(W29*(IFERROR(VLOOKUP($X$9,'Banco de Dados'!$B$4:$J$50,4,FALSE),"ERRO")),"")</f>
        <v/>
      </c>
      <c r="Y29" s="29" t="str">
        <f t="shared" si="7"/>
        <v/>
      </c>
      <c r="Z29" s="103" t="str">
        <f>IFERROR(Y29*(C29*(PRINCIPAL!$G$16/100))*0.47*(44/12),"")</f>
        <v/>
      </c>
      <c r="AA29" s="111" t="str">
        <f t="shared" si="8"/>
        <v/>
      </c>
      <c r="AB29" s="30" t="str">
        <f>IFERROR(IF(AND(PRINCIPAL!$H$17&lt;&gt;"",OR(L29=PRINCIPAL!$I$17,L29=PRINCIPAL!$I$17+PRINCIPAL!$I$17,L29=PRINCIPAL!$I$17+PRINCIPAL!$I$17+PRINCIPAL!$I$17)),0,IF(AND(PRINCIPAL!$H$17&lt;&gt;"",L29=PRINCIPAL!$J$17),VLOOKUP($AC$9,'Banco de Dados'!$B$4:$J$50,8,FALSE)*PRINCIPAL!$H$17*(1-(PRINCIPAL!$K$17/100)),IF(AND(PRINCIPAL!$H$17&lt;&gt;"",L29=PRINCIPAL!$L$17),VLOOKUP($AC$9,'Banco de Dados'!$B$4:$J$50,8,FALSE)*PRINCIPAL!$H$17*(1-(PRINCIPAL!$M$17/100)),IF(AND(PRINCIPAL!$H$17&lt;&gt;"",L29=PRINCIPAL!$N$17),VLOOKUP($AC$9,'Banco de Dados'!$B$4:$J$50,8,FALSE)*PRINCIPAL!$H$17*(1-(PRINCIPAL!$O$17/100)),IF(PRINCIPAL!$H$17&lt;&gt;"",VLOOKUP($AC$9,'Banco de Dados'!$B$4:$J$50,8,FALSE)*PRINCIPAL!$H$17,IF(OR(L29=PRINCIPAL!$I$17,L29=PRINCIPAL!$I$17+PRINCIPAL!$I$17,L29=PRINCIPAL!$I$17+PRINCIPAL!$I$17+PRINCIPAL!$I$17),0,IF(L29=PRINCIPAL!$J$17,VLOOKUP($AC$9,'Banco de Dados'!$B$4:$J$50,6,FALSE)*(1-(PRINCIPAL!$K$17/100)),IF(L29=PRINCIPAL!$L$17,VLOOKUP($AC$9,'Banco de Dados'!$B$4:$J$50,6,FALSE)*(1-(PRINCIPAL!$M$17/100)),IF(L29=PRINCIPAL!$N$17,VLOOKUP($AC$9,'Banco de Dados'!$B$4:$J$50,6,FALSE)*(1-(PRINCIPAL!$O$17/100)),VLOOKUP($AC$9,'Banco de Dados'!$B$4:$J$50,6,FALSE)))))))))),"")</f>
        <v/>
      </c>
      <c r="AC29" s="29" t="str">
        <f>IFERROR(AB29*(IFERROR(VLOOKUP($AC$9,'Banco de Dados'!$B$4:$J$50,4,FALSE),"ERRO")),"")</f>
        <v/>
      </c>
      <c r="AD29" s="29" t="str">
        <f t="shared" si="9"/>
        <v/>
      </c>
      <c r="AE29" s="103" t="str">
        <f>IFERROR(AD29*(C29*(PRINCIPAL!$G$17/100))*0.47*(44/12),"")</f>
        <v/>
      </c>
      <c r="AF29" s="111" t="str">
        <f t="shared" si="10"/>
        <v/>
      </c>
      <c r="AG29" s="30" t="str">
        <f>IFERROR(IF(AND(PRINCIPAL!$H$18&lt;&gt;"",OR(L29=PRINCIPAL!$I$18,L29=PRINCIPAL!$I$18+PRINCIPAL!$I$18,L29=PRINCIPAL!$I$18+PRINCIPAL!$I$18+PRINCIPAL!$I$18)),0,IF(AND(PRINCIPAL!$H$18&lt;&gt;"",L29=PRINCIPAL!$J$18),VLOOKUP($AH$9,'Banco de Dados'!$B$4:$J$50,8,FALSE)*PRINCIPAL!$H$18*(1-(PRINCIPAL!$K$18/100)),IF(AND(PRINCIPAL!$H$18&lt;&gt;"",L29=PRINCIPAL!$L$18),VLOOKUP($AH$9,'Banco de Dados'!$B$4:$J$50,8,FALSE)*PRINCIPAL!$H$18*(1-(PRINCIPAL!$M$18/100)),IF(AND(PRINCIPAL!$H$18&lt;&gt;"",L29=PRINCIPAL!$N$18),VLOOKUP($AH$9,'Banco de Dados'!$B$4:$J$50,8,FALSE)*PRINCIPAL!$H$18*(1-(PRINCIPAL!$O$18/100)),IF(PRINCIPAL!$H$18&lt;&gt;"",VLOOKUP($AH$9,'Banco de Dados'!$B$4:$J$50,8,FALSE)*PRINCIPAL!$H$18,IF(OR(L29=PRINCIPAL!$I$18,L29=PRINCIPAL!$I$18+PRINCIPAL!$I$18,L29=PRINCIPAL!$I$18+PRINCIPAL!$I$18+PRINCIPAL!$I$18),0,IF(L29=PRINCIPAL!$J$18,VLOOKUP($AH$9,'Banco de Dados'!$B$4:$J$50,6,FALSE)*(1-(PRINCIPAL!$K$18/100)),IF(L29=PRINCIPAL!$L$18,VLOOKUP($AH$9,'Banco de Dados'!$B$4:$J$50,6,FALSE)*(1-(PRINCIPAL!$M$18/100)),IF(L29=PRINCIPAL!$N$18,VLOOKUP($AH$9,'Banco de Dados'!$B$4:$J$50,6,FALSE)*(1-(PRINCIPAL!$O$18/100)),VLOOKUP($AH$9,'Banco de Dados'!$B$4:$J$50,6,FALSE)))))))))),"")</f>
        <v/>
      </c>
      <c r="AH29" s="29" t="str">
        <f>IFERROR(AG29*(IFERROR(VLOOKUP($AH$9,'Banco de Dados'!$B$4:$J$50,4,FALSE),"ERRO")),"")</f>
        <v/>
      </c>
      <c r="AI29" s="29" t="str">
        <f t="shared" si="11"/>
        <v/>
      </c>
      <c r="AJ29" s="103" t="str">
        <f>IFERROR(AI29*(C29*(PRINCIPAL!$G$18/100))*0.47*(44/12),"")</f>
        <v/>
      </c>
      <c r="AK29" s="111" t="str">
        <f t="shared" si="12"/>
        <v/>
      </c>
      <c r="AL29" s="30" t="str">
        <f>IFERROR(IF(AND(PRINCIPAL!$H$19&lt;&gt;"",OR(L29=PRINCIPAL!$I$19,L29=PRINCIPAL!$I$19+PRINCIPAL!$I$19,L29=PRINCIPAL!$I$19+PRINCIPAL!$I$19+PRINCIPAL!$I$19)),0,IF(AND(PRINCIPAL!$H$19&lt;&gt;"",L29=PRINCIPAL!$J$19),VLOOKUP($AM$9,'Banco de Dados'!$B$4:$J$50,8,FALSE)*PRINCIPAL!$H$19*(1-(PRINCIPAL!$K$19/100)),IF(AND(PRINCIPAL!$H$19&lt;&gt;"",L29=PRINCIPAL!$L$19),VLOOKUP($AM$9,'Banco de Dados'!$B$4:$J$50,8,FALSE)*PRINCIPAL!$H$19*(1-(PRINCIPAL!$M$19/100)),IF(AND(PRINCIPAL!$H$19&lt;&gt;"",L29=PRINCIPAL!$N$19),VLOOKUP($AM$9,'Banco de Dados'!$B$4:$J$50,8,FALSE)*PRINCIPAL!$H$19*(1-(PRINCIPAL!$O$19/100)),IF(PRINCIPAL!$H$19&lt;&gt;"",VLOOKUP($AM$9,'Banco de Dados'!$B$4:$J$50,8,FALSE)*PRINCIPAL!$H$19,IF(OR(L29=PRINCIPAL!$I$19,L29=PRINCIPAL!$I$19+PRINCIPAL!$I$19,L29=PRINCIPAL!$I$19+PRINCIPAL!$I$19+PRINCIPAL!$I$19),0,IF(L29=PRINCIPAL!$J$19,VLOOKUP($AM$9,'Banco de Dados'!$B$4:$J$50,6,FALSE)*(1-(PRINCIPAL!$K$19/100)),IF(L29=PRINCIPAL!$L$19,VLOOKUP($AM$9,'Banco de Dados'!$B$4:$J$50,6,FALSE)*(1-(PRINCIPAL!$M$19/100)),IF(L29=PRINCIPAL!$N$19,VLOOKUP($AM$9,'Banco de Dados'!$B$4:$J$50,6,FALSE)*(1-(PRINCIPAL!$O$19/100)),VLOOKUP($AM$9,'Banco de Dados'!$B$4:$J$50,6,FALSE)))))))))),"")</f>
        <v/>
      </c>
      <c r="AM29" s="29" t="str">
        <f>IFERROR(AL29*(IFERROR(VLOOKUP($AM$9,'Banco de Dados'!$B$4:$J$50,4,FALSE),"ERRO")),"")</f>
        <v/>
      </c>
      <c r="AN29" s="29" t="str">
        <f t="shared" si="13"/>
        <v/>
      </c>
      <c r="AO29" s="103" t="str">
        <f>IFERROR(AN29*(C29*(PRINCIPAL!$G$19/100))*0.47*(44/12),"")</f>
        <v/>
      </c>
      <c r="AP29" s="111" t="str">
        <f t="shared" si="14"/>
        <v/>
      </c>
      <c r="AQ29" s="30" t="str">
        <f>IFERROR(IF(AND(PRINCIPAL!$H$20&lt;&gt;"",OR(L29=PRINCIPAL!$I$20,L29=PRINCIPAL!$I$20+PRINCIPAL!$I$20,L29=PRINCIPAL!$I$20+PRINCIPAL!$I$20+PRINCIPAL!$I$20)),0,IF(AND(PRINCIPAL!$H$20&lt;&gt;"",L29=PRINCIPAL!$J$20),VLOOKUP($AR$9,'Banco de Dados'!$B$4:$J$50,8,FALSE)*PRINCIPAL!$H$20*(1-(PRINCIPAL!$K$20/100)),IF(AND(PRINCIPAL!$H$20&lt;&gt;"",L29=PRINCIPAL!$L$20),VLOOKUP($AR$9,'Banco de Dados'!$B$4:$J$50,8,FALSE)*PRINCIPAL!$H$20*(1-(PRINCIPAL!$M$20/100)),IF(AND(PRINCIPAL!$H$20&lt;&gt;"",L29=PRINCIPAL!$N$20),VLOOKUP($AR$9,'Banco de Dados'!$B$4:$J$50,8,FALSE)*PRINCIPAL!$H$20*(1-(PRINCIPAL!$O$20/100)),IF(PRINCIPAL!$H$20&lt;&gt;"",VLOOKUP($AR$9,'Banco de Dados'!$B$4:$J$50,8,FALSE)*PRINCIPAL!$H$20,IF(OR(L29=PRINCIPAL!$I$20,L29=PRINCIPAL!$I$20+PRINCIPAL!$I$20,L29=PRINCIPAL!$I$20+PRINCIPAL!$I$20+PRINCIPAL!$I$20),0,IF(L29=PRINCIPAL!$J$20,VLOOKUP($AR$9,'Banco de Dados'!$B$4:$J$50,6,FALSE)*(1-(PRINCIPAL!$K$20/100)),IF(L29=PRINCIPAL!$L$20,VLOOKUP($AR$9,'Banco de Dados'!$B$4:$J$50,6,FALSE)*(1-(PRINCIPAL!$M$20/100)),IF(L29=PRINCIPAL!$N$20,VLOOKUP($AR$9,'Banco de Dados'!$B$4:$J$50,6,FALSE)*(1-(PRINCIPAL!$O$20/100)),VLOOKUP($AR$9,'Banco de Dados'!$B$4:$J$50,6,FALSE)))))))))),"")</f>
        <v/>
      </c>
      <c r="AR29" s="29" t="str">
        <f>IFERROR(AQ29*(IFERROR(VLOOKUP($AR$9,'Banco de Dados'!$B$4:$J$50,4,FALSE),"ERRO")),"")</f>
        <v/>
      </c>
      <c r="AS29" s="29" t="str">
        <f t="shared" si="15"/>
        <v/>
      </c>
      <c r="AT29" s="103" t="str">
        <f>IFERROR(AS29*(C29*(PRINCIPAL!$G$20/100))*0.47*(44/12),"")</f>
        <v/>
      </c>
      <c r="AU29" s="111" t="str">
        <f t="shared" si="16"/>
        <v/>
      </c>
      <c r="AV29" s="30" t="str">
        <f>IFERROR(IF(AND(PRINCIPAL!$H$21&lt;&gt;"",OR(L29=PRINCIPAL!$I$21,L29=PRINCIPAL!$I$21+PRINCIPAL!$I$21,L29=PRINCIPAL!$I$21+PRINCIPAL!$I$21+PRINCIPAL!$I$21)),0,IF(AND(PRINCIPAL!$H$21&lt;&gt;"",L29=PRINCIPAL!$J$21),VLOOKUP($AW$9,'Banco de Dados'!$B$4:$J$50,8,FALSE)*PRINCIPAL!$H$21*(1-(PRINCIPAL!$K$21/100)),IF(AND(PRINCIPAL!$H$21&lt;&gt;"",L29=PRINCIPAL!$L$21),VLOOKUP($AW$9,'Banco de Dados'!$B$4:$J$50,8,FALSE)*PRINCIPAL!$H$21*(1-(PRINCIPAL!$M$21/100)),IF(AND(PRINCIPAL!$H$21&lt;&gt;"",L29=PRINCIPAL!$N$21),VLOOKUP($AW$9,'Banco de Dados'!$B$4:$J$50,8,FALSE)*PRINCIPAL!$H$21*(1-(PRINCIPAL!$O$21/100)),IF(PRINCIPAL!$H$21&lt;&gt;"",VLOOKUP($AW$9,'Banco de Dados'!$B$4:$J$50,8,FALSE)*PRINCIPAL!$H$21,IF(OR(L29=PRINCIPAL!$I$21,L29=PRINCIPAL!$I$21+PRINCIPAL!$I$21,L29=PRINCIPAL!$I$21+PRINCIPAL!$I$21+PRINCIPAL!$I$21),0,IF(L29=PRINCIPAL!$J$21,VLOOKUP($AW$9,'Banco de Dados'!$B$4:$J$50,6,FALSE)*(1-(PRINCIPAL!$K$21/100)),IF(L29=PRINCIPAL!$L$21,VLOOKUP($AW$9,'Banco de Dados'!$B$4:$J$50,6,FALSE)*(1-(PRINCIPAL!$M$21/100)),IF(L29=PRINCIPAL!$N$21,VLOOKUP($AW$9,'Banco de Dados'!$B$4:$J$50,6,FALSE)*(1-(PRINCIPAL!$O$21/100)),VLOOKUP($AW$9,'Banco de Dados'!$B$4:$J$50,6,FALSE)))))))))),"")</f>
        <v/>
      </c>
      <c r="AW29" s="29" t="str">
        <f>IFERROR(AV29*(IFERROR(VLOOKUP($AW$9,'Banco de Dados'!$B$4:$J$50,4,FALSE),"ERRO")),"")</f>
        <v/>
      </c>
      <c r="AX29" s="29" t="str">
        <f t="shared" si="17"/>
        <v/>
      </c>
      <c r="AY29" s="103" t="str">
        <f>IFERROR(AX29*(C29*(PRINCIPAL!$G$21/100))*0.47*(44/12),"")</f>
        <v/>
      </c>
      <c r="AZ29" s="111" t="str">
        <f t="shared" si="18"/>
        <v/>
      </c>
      <c r="BA29" s="30" t="str">
        <f>IFERROR(IF(AND(PRINCIPAL!$H$22&lt;&gt;"",OR(L29=PRINCIPAL!$I$22,L29=PRINCIPAL!$I$22+PRINCIPAL!$I$22,L29=PRINCIPAL!$I$22+PRINCIPAL!$I$22+PRINCIPAL!$I$22)),0,IF(AND(PRINCIPAL!$H$22&lt;&gt;"",L29=PRINCIPAL!$J$22),VLOOKUP($BB$9,'Banco de Dados'!$B$4:$J$50,8,FALSE)*PRINCIPAL!$H$22*(1-(PRINCIPAL!$K$22/100)),IF(AND(PRINCIPAL!$H$22&lt;&gt;"",L29=PRINCIPAL!$L$22),VLOOKUP($BB$9,'Banco de Dados'!$B$4:$J$50,8,FALSE)*PRINCIPAL!$H$22*(1-(PRINCIPAL!$M$22/100)),IF(AND(PRINCIPAL!$H$22&lt;&gt;"",L29=PRINCIPAL!$N$22),VLOOKUP($BB$9,'Banco de Dados'!$B$4:$J$50,8,FALSE)*PRINCIPAL!$H$22*(1-(PRINCIPAL!$O$22/100)),IF(PRINCIPAL!$H$22&lt;&gt;"",VLOOKUP($BB$9,'Banco de Dados'!$B$4:$J$50,8,FALSE)*PRINCIPAL!$H$22,IF(OR(L29=PRINCIPAL!$I$22,L29=PRINCIPAL!$I$22+PRINCIPAL!$I$22,L29=PRINCIPAL!$I$22+PRINCIPAL!$I$22+PRINCIPAL!$I$22),0,IF(L29=PRINCIPAL!$J$22,VLOOKUP($BB$9,'Banco de Dados'!$B$4:$J$50,6,FALSE)*(1-(PRINCIPAL!$K$22/100)),IF(L29=PRINCIPAL!$L$22,VLOOKUP($BB$9,'Banco de Dados'!$B$4:$J$50,6,FALSE)*(1-(PRINCIPAL!$M$22/100)),IF(L29=PRINCIPAL!$N$22,VLOOKUP($BB$9,'Banco de Dados'!$B$4:$J$50,6,FALSE)*(1-(PRINCIPAL!$O$22/100)),VLOOKUP($BB$9,'Banco de Dados'!$B$4:$J$50,6,FALSE)))))))))),"")</f>
        <v/>
      </c>
      <c r="BB29" s="29" t="str">
        <f>IFERROR(BA29*(IFERROR(VLOOKUP($BB$9,'Banco de Dados'!$B$4:$J$50,4,FALSE),"ERRO")),"")</f>
        <v/>
      </c>
      <c r="BC29" s="29" t="str">
        <f t="shared" si="22"/>
        <v/>
      </c>
      <c r="BD29" s="103" t="str">
        <f>IFERROR(BC29*(C29*(PRINCIPAL!$G$22/100))*0.47*(44/12),"")</f>
        <v/>
      </c>
      <c r="BE29" s="111" t="str">
        <f t="shared" si="19"/>
        <v/>
      </c>
      <c r="BF29" s="30" t="str">
        <f>IFERROR(IF(AND(PRINCIPAL!$H$23&lt;&gt;"",OR(L29=PRINCIPAL!$I$23,L29=PRINCIPAL!$I$23+PRINCIPAL!$I$23,L29=PRINCIPAL!$I$23+PRINCIPAL!$I$23+PRINCIPAL!$I$23)),0,IF(AND(PRINCIPAL!$H$23&lt;&gt;"",L29=PRINCIPAL!$J$23),VLOOKUP($BG$9,'Banco de Dados'!$B$4:$J$50,8,FALSE)*PRINCIPAL!$H$23*(1-(PRINCIPAL!$K$23/100)),IF(AND(PRINCIPAL!$H$23&lt;&gt;"",L29=PRINCIPAL!$L$23),VLOOKUP($BG$9,'Banco de Dados'!$B$4:$J$50,8,FALSE)*PRINCIPAL!$H$23*(1-(PRINCIPAL!$M$23/100)),IF(AND(PRINCIPAL!$H$23&lt;&gt;"",L29=PRINCIPAL!$N$23),VLOOKUP($BG$9,'Banco de Dados'!$B$4:$J$50,8,FALSE)*PRINCIPAL!$H$23*(1-(PRINCIPAL!$O$23/100)),IF(PRINCIPAL!$H$23&lt;&gt;"",VLOOKUP($BG$9,'Banco de Dados'!$B$4:$J$50,8,FALSE)*PRINCIPAL!$H$23,IF(OR(L29=PRINCIPAL!$I$23,L29=PRINCIPAL!$I$23+PRINCIPAL!$I$23,L29=PRINCIPAL!$I$23+PRINCIPAL!$I$23+PRINCIPAL!$I$23),0,IF(L29=PRINCIPAL!$J$23,VLOOKUP($BG$9,'Banco de Dados'!$B$4:$J$50,6,FALSE)*(1-(PRINCIPAL!$K$23/100)),IF(L29=PRINCIPAL!$L$23,VLOOKUP($BG$9,'Banco de Dados'!$B$4:$J$50,6,FALSE)*(1-(PRINCIPAL!$M$23/100)),IF(L29=PRINCIPAL!$N$23,VLOOKUP($BG$9,'Banco de Dados'!$B$4:$J$50,6,FALSE)*(1-(PRINCIPAL!$O$23/100)),VLOOKUP($BG$9,'Banco de Dados'!$B$4:$J$50,6,FALSE)))))))))),"")</f>
        <v/>
      </c>
      <c r="BG29" s="29" t="str">
        <f>IFERROR(BF29*(IFERROR(VLOOKUP($BG$9,'Banco de Dados'!$B$4:$J$50,4,FALSE),"ERRO")),"")</f>
        <v/>
      </c>
      <c r="BH29" s="29" t="str">
        <f t="shared" si="20"/>
        <v/>
      </c>
      <c r="BI29" s="103" t="str">
        <f>IFERROR(BH29*(C29*(PRINCIPAL!$G$23/100))*0.47*(44/12),"")</f>
        <v/>
      </c>
      <c r="BJ29" s="102" t="str">
        <f t="shared" si="21"/>
        <v/>
      </c>
    </row>
    <row r="30" spans="1:62" s="1" customFormat="1" ht="12.75" customHeight="1" x14ac:dyDescent="0.25">
      <c r="A30" s="31"/>
      <c r="B30" s="346">
        <v>2039</v>
      </c>
      <c r="C30" s="340">
        <v>6450</v>
      </c>
      <c r="E30" s="23">
        <v>19</v>
      </c>
      <c r="F30" s="24">
        <f>IFERROR(VLOOKUP($G$9,'Banco de Dados'!$B$4:$J$50,6,FALSE),"")</f>
        <v>3.6</v>
      </c>
      <c r="G30" s="25">
        <f>IFERROR(F30*(IFERROR(VLOOKUP($G$9,'Banco de Dados'!$B$4:$J$50,4,FALSE),"ERRO")),"")</f>
        <v>1.9152000000000002</v>
      </c>
      <c r="H30" s="25">
        <f t="shared" si="0"/>
        <v>5.5152000000000001</v>
      </c>
      <c r="I30" s="103">
        <f t="shared" si="2"/>
        <v>61304.205599999994</v>
      </c>
      <c r="J30" s="102">
        <f t="shared" si="3"/>
        <v>965184.81839999987</v>
      </c>
      <c r="L30" s="91">
        <v>19</v>
      </c>
      <c r="M30" s="24">
        <f>IFERROR(IF(AND(PRINCIPAL!$H$14&lt;&gt;"",OR(L30=PRINCIPAL!$I$14,L30=PRINCIPAL!$I$14+PRINCIPAL!$I$14,L30=PRINCIPAL!$I$14+PRINCIPAL!$I$14+PRINCIPAL!$I$14)),0,IF(AND(PRINCIPAL!$H$14&lt;&gt;"",L30=PRINCIPAL!$J$14),VLOOKUP($N$9,'Banco de Dados'!$B$4:$J$50,8,FALSE)*PRINCIPAL!$H$14*(1-(PRINCIPAL!$K$14/100)),IF(AND(PRINCIPAL!$H$14&lt;&gt;"",L30=PRINCIPAL!$L$14),VLOOKUP($N$9,'Banco de Dados'!$B$4:$J$50,8,FALSE)*PRINCIPAL!$H$14*(1-(PRINCIPAL!$M$14/100)),IF(AND(PRINCIPAL!$H$14&lt;&gt;"",L30=PRINCIPAL!$N$14),VLOOKUP($N$9,'Banco de Dados'!$B$4:$J$50,8,FALSE)*PRINCIPAL!$H$14*(1-(PRINCIPAL!$O$14/100)),IF(PRINCIPAL!$H$14&lt;&gt;"",VLOOKUP($N$9,'Banco de Dados'!$B$4:$J$50,8,FALSE)*PRINCIPAL!$H$14,IF(OR(L30=PRINCIPAL!$I$14,L30=PRINCIPAL!$I$14+PRINCIPAL!$I$14,L30=PRINCIPAL!$I$14+PRINCIPAL!$I$14+PRINCIPAL!$I$14),0,IF(L30=PRINCIPAL!$J$14,VLOOKUP($N$9,'Banco de Dados'!$B$4:$J$50,6,FALSE)*(1-(PRINCIPAL!$K$14/100)),IF(L30=PRINCIPAL!$L$14,VLOOKUP($N$9,'Banco de Dados'!$B$4:$J$50,6,FALSE)*(1-(PRINCIPAL!$M$14/100)),IF(L30=PRINCIPAL!$N$14,VLOOKUP($N$9,'Banco de Dados'!$B$4:$J$50,6,FALSE)*(1-(PRINCIPAL!$O$14/100)),VLOOKUP($N$9,'Banco de Dados'!$B$4:$J$50,6,FALSE)))))))))),"")</f>
        <v>6.69</v>
      </c>
      <c r="N30" s="25">
        <f>IFERROR(M30*(IFERROR(VLOOKUP($N$9,'Banco de Dados'!$B$4:$J$50,4,FALSE),"ERRO")),"")</f>
        <v>3.5590800000000002</v>
      </c>
      <c r="O30" s="25">
        <f t="shared" si="1"/>
        <v>10.249080000000001</v>
      </c>
      <c r="P30" s="103">
        <f>IFERROR(O30*(C30*(PRINCIPAL!$G$14/100))*0.47*(44/12),"")</f>
        <v>113923.64874</v>
      </c>
      <c r="Q30" s="107">
        <f t="shared" si="4"/>
        <v>1793635.1208600004</v>
      </c>
      <c r="R30" s="29" t="str">
        <f>IFERROR(IF(AND(PRINCIPAL!$H$15&lt;&gt;"",OR(L30=PRINCIPAL!$I$15,L30=PRINCIPAL!$I$15+PRINCIPAL!$I$15,L30=PRINCIPAL!$I$15+PRINCIPAL!$I$15+PRINCIPAL!$I$15)),0,IF(AND(PRINCIPAL!$H$15&lt;&gt;"",L30=PRINCIPAL!$J$15),VLOOKUP($S$9,'Banco de Dados'!$B$4:$J$50,8,FALSE)*PRINCIPAL!$H$15*(1-(PRINCIPAL!$K$15/100)),IF(AND(PRINCIPAL!$H$15&lt;&gt;"",L30=PRINCIPAL!$L$15),VLOOKUP($S$9,'Banco de Dados'!$B$4:$J$50,8,FALSE)*PRINCIPAL!$H$15*(1-(PRINCIPAL!$M$15/100)),IF(AND(PRINCIPAL!$H$15&lt;&gt;"",L30=PRINCIPAL!$N$15),VLOOKUP($S$9,'Banco de Dados'!$B$4:$J$50,8,FALSE)*PRINCIPAL!$H$15*(1-(PRINCIPAL!$O$15/100)),IF(PRINCIPAL!$H$15&lt;&gt;"",VLOOKUP($S$9,'Banco de Dados'!$B$4:$J$50,8,FALSE)*PRINCIPAL!$H$15,IF(OR(L30=PRINCIPAL!$I$15,L30=PRINCIPAL!$I$15+PRINCIPAL!$I$15,L30=PRINCIPAL!$I$15+PRINCIPAL!$I$15+PRINCIPAL!$I$15),0,IF(L30=PRINCIPAL!$J$15,VLOOKUP($S$9,'Banco de Dados'!$B$4:$J$50,6,FALSE)*(1-(PRINCIPAL!$K$15/100)),IF(L30=PRINCIPAL!$L$15,VLOOKUP($S$9,'Banco de Dados'!$B$4:$J$50,6,FALSE)*(1-(PRINCIPAL!$M$15/100)),IF(L30=PRINCIPAL!$N$15,VLOOKUP($S$9,'Banco de Dados'!$B$4:$J$50,6,FALSE)*(1-(PRINCIPAL!$O$15/100)),VLOOKUP($S$9,'Banco de Dados'!$B$4:$J$50,6,FALSE)))))))))),"")</f>
        <v/>
      </c>
      <c r="S30" s="29" t="str">
        <f>IFERROR(R30*(IFERROR(VLOOKUP($S$9,'Banco de Dados'!$B$4:$J$50,4,FALSE),"ERRO")),"")</f>
        <v/>
      </c>
      <c r="T30" s="29" t="str">
        <f t="shared" si="5"/>
        <v/>
      </c>
      <c r="U30" s="103" t="str">
        <f>IFERROR(T30*(C30*(PRINCIPAL!$G$15/100))*0.47*(44/12),"")</f>
        <v/>
      </c>
      <c r="V30" s="103" t="str">
        <f t="shared" si="6"/>
        <v/>
      </c>
      <c r="W30" s="30" t="str">
        <f>IFERROR(IF(AND(PRINCIPAL!$H$16&lt;&gt;"",OR(L30=PRINCIPAL!$I$16,L30=PRINCIPAL!$I$16+PRINCIPAL!$I$16,L30=PRINCIPAL!$I$16+PRINCIPAL!$I$16+PRINCIPAL!$I$16)),0,IF(AND(PRINCIPAL!$H$16&lt;&gt;"",L30=PRINCIPAL!$J$16),VLOOKUP($X$9,'Banco de Dados'!$B$4:$J$50,8,FALSE)*PRINCIPAL!$H$16*(1-(PRINCIPAL!$K$16/100)),IF(AND(PRINCIPAL!$H$16&lt;&gt;"",L30=PRINCIPAL!$L$16),VLOOKUP($X$9,'Banco de Dados'!$B$4:$J$50,8,FALSE)*PRINCIPAL!$H$16*(1-(PRINCIPAL!$M$16/100)),IF(AND(PRINCIPAL!$H$16&lt;&gt;"",L30=PRINCIPAL!$N$16),VLOOKUP($X$9,'Banco de Dados'!$B$4:$J$50,8,FALSE)*PRINCIPAL!$H$16*(1-(PRINCIPAL!$O$16/100)),IF(PRINCIPAL!$H$16&lt;&gt;"",VLOOKUP($X$9,'Banco de Dados'!$B$4:$J$50,8,FALSE)*PRINCIPAL!$H$16,IF(OR(L30=PRINCIPAL!$I$16,L30=PRINCIPAL!$I$16+PRINCIPAL!$I$16,L30=PRINCIPAL!$I$16+PRINCIPAL!$I$16+PRINCIPAL!$I$16),0,IF(L30=PRINCIPAL!$J$16,VLOOKUP($X$9,'Banco de Dados'!$B$4:$J$50,6,FALSE)*(1-(PRINCIPAL!$K$16/100)),IF(L30=PRINCIPAL!$L$16,VLOOKUP($X$9,'Banco de Dados'!$B$4:$J$50,6,FALSE)*(1-(PRINCIPAL!$M$16/100)),IF(L30=PRINCIPAL!$N$16,VLOOKUP($X$9,'Banco de Dados'!$B$4:$J$50,6,FALSE)*(1-(PRINCIPAL!$O$16/100)),VLOOKUP($X$9,'Banco de Dados'!$B$4:$J$50,6,FALSE)))))))))),"")</f>
        <v/>
      </c>
      <c r="X30" s="29" t="str">
        <f>IFERROR(W30*(IFERROR(VLOOKUP($X$9,'Banco de Dados'!$B$4:$J$50,4,FALSE),"ERRO")),"")</f>
        <v/>
      </c>
      <c r="Y30" s="29" t="str">
        <f t="shared" si="7"/>
        <v/>
      </c>
      <c r="Z30" s="103" t="str">
        <f>IFERROR(Y30*(C30*(PRINCIPAL!$G$16/100))*0.47*(44/12),"")</f>
        <v/>
      </c>
      <c r="AA30" s="111" t="str">
        <f t="shared" si="8"/>
        <v/>
      </c>
      <c r="AB30" s="30" t="str">
        <f>IFERROR(IF(AND(PRINCIPAL!$H$17&lt;&gt;"",OR(L30=PRINCIPAL!$I$17,L30=PRINCIPAL!$I$17+PRINCIPAL!$I$17,L30=PRINCIPAL!$I$17+PRINCIPAL!$I$17+PRINCIPAL!$I$17)),0,IF(AND(PRINCIPAL!$H$17&lt;&gt;"",L30=PRINCIPAL!$J$17),VLOOKUP($AC$9,'Banco de Dados'!$B$4:$J$50,8,FALSE)*PRINCIPAL!$H$17*(1-(PRINCIPAL!$K$17/100)),IF(AND(PRINCIPAL!$H$17&lt;&gt;"",L30=PRINCIPAL!$L$17),VLOOKUP($AC$9,'Banco de Dados'!$B$4:$J$50,8,FALSE)*PRINCIPAL!$H$17*(1-(PRINCIPAL!$M$17/100)),IF(AND(PRINCIPAL!$H$17&lt;&gt;"",L30=PRINCIPAL!$N$17),VLOOKUP($AC$9,'Banco de Dados'!$B$4:$J$50,8,FALSE)*PRINCIPAL!$H$17*(1-(PRINCIPAL!$O$17/100)),IF(PRINCIPAL!$H$17&lt;&gt;"",VLOOKUP($AC$9,'Banco de Dados'!$B$4:$J$50,8,FALSE)*PRINCIPAL!$H$17,IF(OR(L30=PRINCIPAL!$I$17,L30=PRINCIPAL!$I$17+PRINCIPAL!$I$17,L30=PRINCIPAL!$I$17+PRINCIPAL!$I$17+PRINCIPAL!$I$17),0,IF(L30=PRINCIPAL!$J$17,VLOOKUP($AC$9,'Banco de Dados'!$B$4:$J$50,6,FALSE)*(1-(PRINCIPAL!$K$17/100)),IF(L30=PRINCIPAL!$L$17,VLOOKUP($AC$9,'Banco de Dados'!$B$4:$J$50,6,FALSE)*(1-(PRINCIPAL!$M$17/100)),IF(L30=PRINCIPAL!$N$17,VLOOKUP($AC$9,'Banco de Dados'!$B$4:$J$50,6,FALSE)*(1-(PRINCIPAL!$O$17/100)),VLOOKUP($AC$9,'Banco de Dados'!$B$4:$J$50,6,FALSE)))))))))),"")</f>
        <v/>
      </c>
      <c r="AC30" s="29" t="str">
        <f>IFERROR(AB30*(IFERROR(VLOOKUP($AC$9,'Banco de Dados'!$B$4:$J$50,4,FALSE),"ERRO")),"")</f>
        <v/>
      </c>
      <c r="AD30" s="29" t="str">
        <f t="shared" si="9"/>
        <v/>
      </c>
      <c r="AE30" s="103" t="str">
        <f>IFERROR(AD30*(C30*(PRINCIPAL!$G$17/100))*0.47*(44/12),"")</f>
        <v/>
      </c>
      <c r="AF30" s="111" t="str">
        <f t="shared" si="10"/>
        <v/>
      </c>
      <c r="AG30" s="30" t="str">
        <f>IFERROR(IF(AND(PRINCIPAL!$H$18&lt;&gt;"",OR(L30=PRINCIPAL!$I$18,L30=PRINCIPAL!$I$18+PRINCIPAL!$I$18,L30=PRINCIPAL!$I$18+PRINCIPAL!$I$18+PRINCIPAL!$I$18)),0,IF(AND(PRINCIPAL!$H$18&lt;&gt;"",L30=PRINCIPAL!$J$18),VLOOKUP($AH$9,'Banco de Dados'!$B$4:$J$50,8,FALSE)*PRINCIPAL!$H$18*(1-(PRINCIPAL!$K$18/100)),IF(AND(PRINCIPAL!$H$18&lt;&gt;"",L30=PRINCIPAL!$L$18),VLOOKUP($AH$9,'Banco de Dados'!$B$4:$J$50,8,FALSE)*PRINCIPAL!$H$18*(1-(PRINCIPAL!$M$18/100)),IF(AND(PRINCIPAL!$H$18&lt;&gt;"",L30=PRINCIPAL!$N$18),VLOOKUP($AH$9,'Banco de Dados'!$B$4:$J$50,8,FALSE)*PRINCIPAL!$H$18*(1-(PRINCIPAL!$O$18/100)),IF(PRINCIPAL!$H$18&lt;&gt;"",VLOOKUP($AH$9,'Banco de Dados'!$B$4:$J$50,8,FALSE)*PRINCIPAL!$H$18,IF(OR(L30=PRINCIPAL!$I$18,L30=PRINCIPAL!$I$18+PRINCIPAL!$I$18,L30=PRINCIPAL!$I$18+PRINCIPAL!$I$18+PRINCIPAL!$I$18),0,IF(L30=PRINCIPAL!$J$18,VLOOKUP($AH$9,'Banco de Dados'!$B$4:$J$50,6,FALSE)*(1-(PRINCIPAL!$K$18/100)),IF(L30=PRINCIPAL!$L$18,VLOOKUP($AH$9,'Banco de Dados'!$B$4:$J$50,6,FALSE)*(1-(PRINCIPAL!$M$18/100)),IF(L30=PRINCIPAL!$N$18,VLOOKUP($AH$9,'Banco de Dados'!$B$4:$J$50,6,FALSE)*(1-(PRINCIPAL!$O$18/100)),VLOOKUP($AH$9,'Banco de Dados'!$B$4:$J$50,6,FALSE)))))))))),"")</f>
        <v/>
      </c>
      <c r="AH30" s="29" t="str">
        <f>IFERROR(AG30*(IFERROR(VLOOKUP($AH$9,'Banco de Dados'!$B$4:$J$50,4,FALSE),"ERRO")),"")</f>
        <v/>
      </c>
      <c r="AI30" s="29" t="str">
        <f t="shared" si="11"/>
        <v/>
      </c>
      <c r="AJ30" s="103" t="str">
        <f>IFERROR(AI30*(C30*(PRINCIPAL!$G$18/100))*0.47*(44/12),"")</f>
        <v/>
      </c>
      <c r="AK30" s="111" t="str">
        <f t="shared" si="12"/>
        <v/>
      </c>
      <c r="AL30" s="30" t="str">
        <f>IFERROR(IF(AND(PRINCIPAL!$H$19&lt;&gt;"",OR(L30=PRINCIPAL!$I$19,L30=PRINCIPAL!$I$19+PRINCIPAL!$I$19,L30=PRINCIPAL!$I$19+PRINCIPAL!$I$19+PRINCIPAL!$I$19)),0,IF(AND(PRINCIPAL!$H$19&lt;&gt;"",L30=PRINCIPAL!$J$19),VLOOKUP($AM$9,'Banco de Dados'!$B$4:$J$50,8,FALSE)*PRINCIPAL!$H$19*(1-(PRINCIPAL!$K$19/100)),IF(AND(PRINCIPAL!$H$19&lt;&gt;"",L30=PRINCIPAL!$L$19),VLOOKUP($AM$9,'Banco de Dados'!$B$4:$J$50,8,FALSE)*PRINCIPAL!$H$19*(1-(PRINCIPAL!$M$19/100)),IF(AND(PRINCIPAL!$H$19&lt;&gt;"",L30=PRINCIPAL!$N$19),VLOOKUP($AM$9,'Banco de Dados'!$B$4:$J$50,8,FALSE)*PRINCIPAL!$H$19*(1-(PRINCIPAL!$O$19/100)),IF(PRINCIPAL!$H$19&lt;&gt;"",VLOOKUP($AM$9,'Banco de Dados'!$B$4:$J$50,8,FALSE)*PRINCIPAL!$H$19,IF(OR(L30=PRINCIPAL!$I$19,L30=PRINCIPAL!$I$19+PRINCIPAL!$I$19,L30=PRINCIPAL!$I$19+PRINCIPAL!$I$19+PRINCIPAL!$I$19),0,IF(L30=PRINCIPAL!$J$19,VLOOKUP($AM$9,'Banco de Dados'!$B$4:$J$50,6,FALSE)*(1-(PRINCIPAL!$K$19/100)),IF(L30=PRINCIPAL!$L$19,VLOOKUP($AM$9,'Banco de Dados'!$B$4:$J$50,6,FALSE)*(1-(PRINCIPAL!$M$19/100)),IF(L30=PRINCIPAL!$N$19,VLOOKUP($AM$9,'Banco de Dados'!$B$4:$J$50,6,FALSE)*(1-(PRINCIPAL!$O$19/100)),VLOOKUP($AM$9,'Banco de Dados'!$B$4:$J$50,6,FALSE)))))))))),"")</f>
        <v/>
      </c>
      <c r="AM30" s="29" t="str">
        <f>IFERROR(AL30*(IFERROR(VLOOKUP($AM$9,'Banco de Dados'!$B$4:$J$50,4,FALSE),"ERRO")),"")</f>
        <v/>
      </c>
      <c r="AN30" s="29" t="str">
        <f t="shared" si="13"/>
        <v/>
      </c>
      <c r="AO30" s="103" t="str">
        <f>IFERROR(AN30*(C30*(PRINCIPAL!$G$19/100))*0.47*(44/12),"")</f>
        <v/>
      </c>
      <c r="AP30" s="111" t="str">
        <f t="shared" si="14"/>
        <v/>
      </c>
      <c r="AQ30" s="30" t="str">
        <f>IFERROR(IF(AND(PRINCIPAL!$H$20&lt;&gt;"",OR(L30=PRINCIPAL!$I$20,L30=PRINCIPAL!$I$20+PRINCIPAL!$I$20,L30=PRINCIPAL!$I$20+PRINCIPAL!$I$20+PRINCIPAL!$I$20)),0,IF(AND(PRINCIPAL!$H$20&lt;&gt;"",L30=PRINCIPAL!$J$20),VLOOKUP($AR$9,'Banco de Dados'!$B$4:$J$50,8,FALSE)*PRINCIPAL!$H$20*(1-(PRINCIPAL!$K$20/100)),IF(AND(PRINCIPAL!$H$20&lt;&gt;"",L30=PRINCIPAL!$L$20),VLOOKUP($AR$9,'Banco de Dados'!$B$4:$J$50,8,FALSE)*PRINCIPAL!$H$20*(1-(PRINCIPAL!$M$20/100)),IF(AND(PRINCIPAL!$H$20&lt;&gt;"",L30=PRINCIPAL!$N$20),VLOOKUP($AR$9,'Banco de Dados'!$B$4:$J$50,8,FALSE)*PRINCIPAL!$H$20*(1-(PRINCIPAL!$O$20/100)),IF(PRINCIPAL!$H$20&lt;&gt;"",VLOOKUP($AR$9,'Banco de Dados'!$B$4:$J$50,8,FALSE)*PRINCIPAL!$H$20,IF(OR(L30=PRINCIPAL!$I$20,L30=PRINCIPAL!$I$20+PRINCIPAL!$I$20,L30=PRINCIPAL!$I$20+PRINCIPAL!$I$20+PRINCIPAL!$I$20),0,IF(L30=PRINCIPAL!$J$20,VLOOKUP($AR$9,'Banco de Dados'!$B$4:$J$50,6,FALSE)*(1-(PRINCIPAL!$K$20/100)),IF(L30=PRINCIPAL!$L$20,VLOOKUP($AR$9,'Banco de Dados'!$B$4:$J$50,6,FALSE)*(1-(PRINCIPAL!$M$20/100)),IF(L30=PRINCIPAL!$N$20,VLOOKUP($AR$9,'Banco de Dados'!$B$4:$J$50,6,FALSE)*(1-(PRINCIPAL!$O$20/100)),VLOOKUP($AR$9,'Banco de Dados'!$B$4:$J$50,6,FALSE)))))))))),"")</f>
        <v/>
      </c>
      <c r="AR30" s="29" t="str">
        <f>IFERROR(AQ30*(IFERROR(VLOOKUP($AR$9,'Banco de Dados'!$B$4:$J$50,4,FALSE),"ERRO")),"")</f>
        <v/>
      </c>
      <c r="AS30" s="29" t="str">
        <f t="shared" si="15"/>
        <v/>
      </c>
      <c r="AT30" s="103" t="str">
        <f>IFERROR(AS30*(C30*(PRINCIPAL!$G$20/100))*0.47*(44/12),"")</f>
        <v/>
      </c>
      <c r="AU30" s="111" t="str">
        <f t="shared" si="16"/>
        <v/>
      </c>
      <c r="AV30" s="30" t="str">
        <f>IFERROR(IF(AND(PRINCIPAL!$H$21&lt;&gt;"",OR(L30=PRINCIPAL!$I$21,L30=PRINCIPAL!$I$21+PRINCIPAL!$I$21,L30=PRINCIPAL!$I$21+PRINCIPAL!$I$21+PRINCIPAL!$I$21)),0,IF(AND(PRINCIPAL!$H$21&lt;&gt;"",L30=PRINCIPAL!$J$21),VLOOKUP($AW$9,'Banco de Dados'!$B$4:$J$50,8,FALSE)*PRINCIPAL!$H$21*(1-(PRINCIPAL!$K$21/100)),IF(AND(PRINCIPAL!$H$21&lt;&gt;"",L30=PRINCIPAL!$L$21),VLOOKUP($AW$9,'Banco de Dados'!$B$4:$J$50,8,FALSE)*PRINCIPAL!$H$21*(1-(PRINCIPAL!$M$21/100)),IF(AND(PRINCIPAL!$H$21&lt;&gt;"",L30=PRINCIPAL!$N$21),VLOOKUP($AW$9,'Banco de Dados'!$B$4:$J$50,8,FALSE)*PRINCIPAL!$H$21*(1-(PRINCIPAL!$O$21/100)),IF(PRINCIPAL!$H$21&lt;&gt;"",VLOOKUP($AW$9,'Banco de Dados'!$B$4:$J$50,8,FALSE)*PRINCIPAL!$H$21,IF(OR(L30=PRINCIPAL!$I$21,L30=PRINCIPAL!$I$21+PRINCIPAL!$I$21,L30=PRINCIPAL!$I$21+PRINCIPAL!$I$21+PRINCIPAL!$I$21),0,IF(L30=PRINCIPAL!$J$21,VLOOKUP($AW$9,'Banco de Dados'!$B$4:$J$50,6,FALSE)*(1-(PRINCIPAL!$K$21/100)),IF(L30=PRINCIPAL!$L$21,VLOOKUP($AW$9,'Banco de Dados'!$B$4:$J$50,6,FALSE)*(1-(PRINCIPAL!$M$21/100)),IF(L30=PRINCIPAL!$N$21,VLOOKUP($AW$9,'Banco de Dados'!$B$4:$J$50,6,FALSE)*(1-(PRINCIPAL!$O$21/100)),VLOOKUP($AW$9,'Banco de Dados'!$B$4:$J$50,6,FALSE)))))))))),"")</f>
        <v/>
      </c>
      <c r="AW30" s="29" t="str">
        <f>IFERROR(AV30*(IFERROR(VLOOKUP($AW$9,'Banco de Dados'!$B$4:$J$50,4,FALSE),"ERRO")),"")</f>
        <v/>
      </c>
      <c r="AX30" s="29" t="str">
        <f t="shared" si="17"/>
        <v/>
      </c>
      <c r="AY30" s="103" t="str">
        <f>IFERROR(AX30*(C30*(PRINCIPAL!$G$21/100))*0.47*(44/12),"")</f>
        <v/>
      </c>
      <c r="AZ30" s="111" t="str">
        <f t="shared" si="18"/>
        <v/>
      </c>
      <c r="BA30" s="30" t="str">
        <f>IFERROR(IF(AND(PRINCIPAL!$H$22&lt;&gt;"",OR(L30=PRINCIPAL!$I$22,L30=PRINCIPAL!$I$22+PRINCIPAL!$I$22,L30=PRINCIPAL!$I$22+PRINCIPAL!$I$22+PRINCIPAL!$I$22)),0,IF(AND(PRINCIPAL!$H$22&lt;&gt;"",L30=PRINCIPAL!$J$22),VLOOKUP($BB$9,'Banco de Dados'!$B$4:$J$50,8,FALSE)*PRINCIPAL!$H$22*(1-(PRINCIPAL!$K$22/100)),IF(AND(PRINCIPAL!$H$22&lt;&gt;"",L30=PRINCIPAL!$L$22),VLOOKUP($BB$9,'Banco de Dados'!$B$4:$J$50,8,FALSE)*PRINCIPAL!$H$22*(1-(PRINCIPAL!$M$22/100)),IF(AND(PRINCIPAL!$H$22&lt;&gt;"",L30=PRINCIPAL!$N$22),VLOOKUP($BB$9,'Banco de Dados'!$B$4:$J$50,8,FALSE)*PRINCIPAL!$H$22*(1-(PRINCIPAL!$O$22/100)),IF(PRINCIPAL!$H$22&lt;&gt;"",VLOOKUP($BB$9,'Banco de Dados'!$B$4:$J$50,8,FALSE)*PRINCIPAL!$H$22,IF(OR(L30=PRINCIPAL!$I$22,L30=PRINCIPAL!$I$22+PRINCIPAL!$I$22,L30=PRINCIPAL!$I$22+PRINCIPAL!$I$22+PRINCIPAL!$I$22),0,IF(L30=PRINCIPAL!$J$22,VLOOKUP($BB$9,'Banco de Dados'!$B$4:$J$50,6,FALSE)*(1-(PRINCIPAL!$K$22/100)),IF(L30=PRINCIPAL!$L$22,VLOOKUP($BB$9,'Banco de Dados'!$B$4:$J$50,6,FALSE)*(1-(PRINCIPAL!$M$22/100)),IF(L30=PRINCIPAL!$N$22,VLOOKUP($BB$9,'Banco de Dados'!$B$4:$J$50,6,FALSE)*(1-(PRINCIPAL!$O$22/100)),VLOOKUP($BB$9,'Banco de Dados'!$B$4:$J$50,6,FALSE)))))))))),"")</f>
        <v/>
      </c>
      <c r="BB30" s="29" t="str">
        <f>IFERROR(BA30*(IFERROR(VLOOKUP($BB$9,'Banco de Dados'!$B$4:$J$50,4,FALSE),"ERRO")),"")</f>
        <v/>
      </c>
      <c r="BC30" s="29" t="str">
        <f t="shared" si="22"/>
        <v/>
      </c>
      <c r="BD30" s="103" t="str">
        <f>IFERROR(BC30*(C30*(PRINCIPAL!$G$22/100))*0.47*(44/12),"")</f>
        <v/>
      </c>
      <c r="BE30" s="111" t="str">
        <f t="shared" si="19"/>
        <v/>
      </c>
      <c r="BF30" s="30" t="str">
        <f>IFERROR(IF(AND(PRINCIPAL!$H$23&lt;&gt;"",OR(L30=PRINCIPAL!$I$23,L30=PRINCIPAL!$I$23+PRINCIPAL!$I$23,L30=PRINCIPAL!$I$23+PRINCIPAL!$I$23+PRINCIPAL!$I$23)),0,IF(AND(PRINCIPAL!$H$23&lt;&gt;"",L30=PRINCIPAL!$J$23),VLOOKUP($BG$9,'Banco de Dados'!$B$4:$J$50,8,FALSE)*PRINCIPAL!$H$23*(1-(PRINCIPAL!$K$23/100)),IF(AND(PRINCIPAL!$H$23&lt;&gt;"",L30=PRINCIPAL!$L$23),VLOOKUP($BG$9,'Banco de Dados'!$B$4:$J$50,8,FALSE)*PRINCIPAL!$H$23*(1-(PRINCIPAL!$M$23/100)),IF(AND(PRINCIPAL!$H$23&lt;&gt;"",L30=PRINCIPAL!$N$23),VLOOKUP($BG$9,'Banco de Dados'!$B$4:$J$50,8,FALSE)*PRINCIPAL!$H$23*(1-(PRINCIPAL!$O$23/100)),IF(PRINCIPAL!$H$23&lt;&gt;"",VLOOKUP($BG$9,'Banco de Dados'!$B$4:$J$50,8,FALSE)*PRINCIPAL!$H$23,IF(OR(L30=PRINCIPAL!$I$23,L30=PRINCIPAL!$I$23+PRINCIPAL!$I$23,L30=PRINCIPAL!$I$23+PRINCIPAL!$I$23+PRINCIPAL!$I$23),0,IF(L30=PRINCIPAL!$J$23,VLOOKUP($BG$9,'Banco de Dados'!$B$4:$J$50,6,FALSE)*(1-(PRINCIPAL!$K$23/100)),IF(L30=PRINCIPAL!$L$23,VLOOKUP($BG$9,'Banco de Dados'!$B$4:$J$50,6,FALSE)*(1-(PRINCIPAL!$M$23/100)),IF(L30=PRINCIPAL!$N$23,VLOOKUP($BG$9,'Banco de Dados'!$B$4:$J$50,6,FALSE)*(1-(PRINCIPAL!$O$23/100)),VLOOKUP($BG$9,'Banco de Dados'!$B$4:$J$50,6,FALSE)))))))))),"")</f>
        <v/>
      </c>
      <c r="BG30" s="29" t="str">
        <f>IFERROR(BF30*(IFERROR(VLOOKUP($BG$9,'Banco de Dados'!$B$4:$J$50,4,FALSE),"ERRO")),"")</f>
        <v/>
      </c>
      <c r="BH30" s="29" t="str">
        <f t="shared" si="20"/>
        <v/>
      </c>
      <c r="BI30" s="103" t="str">
        <f>IFERROR(BH30*(C30*(PRINCIPAL!$G$23/100))*0.47*(44/12),"")</f>
        <v/>
      </c>
      <c r="BJ30" s="102" t="str">
        <f t="shared" si="21"/>
        <v/>
      </c>
    </row>
    <row r="31" spans="1:62" s="1" customFormat="1" ht="12.75" customHeight="1" x14ac:dyDescent="0.25">
      <c r="A31" s="31"/>
      <c r="B31" s="344">
        <v>2040</v>
      </c>
      <c r="C31" s="340">
        <v>6450</v>
      </c>
      <c r="E31" s="23">
        <v>20</v>
      </c>
      <c r="F31" s="24">
        <f>IFERROR(VLOOKUP($G$9,'Banco de Dados'!$B$4:$J$50,6,FALSE),"")</f>
        <v>3.6</v>
      </c>
      <c r="G31" s="25">
        <f>IFERROR(F31*(IFERROR(VLOOKUP($G$9,'Banco de Dados'!$B$4:$J$50,4,FALSE),"ERRO")),"")</f>
        <v>1.9152000000000002</v>
      </c>
      <c r="H31" s="25">
        <f t="shared" si="0"/>
        <v>5.5152000000000001</v>
      </c>
      <c r="I31" s="103">
        <f t="shared" si="2"/>
        <v>61304.205599999994</v>
      </c>
      <c r="J31" s="102">
        <f t="shared" si="3"/>
        <v>1026489.0239999999</v>
      </c>
      <c r="L31" s="91">
        <v>20</v>
      </c>
      <c r="M31" s="24">
        <f>IFERROR(IF(AND(PRINCIPAL!$H$14&lt;&gt;"",OR(L31=PRINCIPAL!$I$14,L31=PRINCIPAL!$I$14+PRINCIPAL!$I$14,L31=PRINCIPAL!$I$14+PRINCIPAL!$I$14+PRINCIPAL!$I$14)),0,IF(AND(PRINCIPAL!$H$14&lt;&gt;"",L31=PRINCIPAL!$J$14),VLOOKUP($N$9,'Banco de Dados'!$B$4:$J$50,8,FALSE)*PRINCIPAL!$H$14*(1-(PRINCIPAL!$K$14/100)),IF(AND(PRINCIPAL!$H$14&lt;&gt;"",L31=PRINCIPAL!$L$14),VLOOKUP($N$9,'Banco de Dados'!$B$4:$J$50,8,FALSE)*PRINCIPAL!$H$14*(1-(PRINCIPAL!$M$14/100)),IF(AND(PRINCIPAL!$H$14&lt;&gt;"",L31=PRINCIPAL!$N$14),VLOOKUP($N$9,'Banco de Dados'!$B$4:$J$50,8,FALSE)*PRINCIPAL!$H$14*(1-(PRINCIPAL!$O$14/100)),IF(PRINCIPAL!$H$14&lt;&gt;"",VLOOKUP($N$9,'Banco de Dados'!$B$4:$J$50,8,FALSE)*PRINCIPAL!$H$14,IF(OR(L31=PRINCIPAL!$I$14,L31=PRINCIPAL!$I$14+PRINCIPAL!$I$14,L31=PRINCIPAL!$I$14+PRINCIPAL!$I$14+PRINCIPAL!$I$14),0,IF(L31=PRINCIPAL!$J$14,VLOOKUP($N$9,'Banco de Dados'!$B$4:$J$50,6,FALSE)*(1-(PRINCIPAL!$K$14/100)),IF(L31=PRINCIPAL!$L$14,VLOOKUP($N$9,'Banco de Dados'!$B$4:$J$50,6,FALSE)*(1-(PRINCIPAL!$M$14/100)),IF(L31=PRINCIPAL!$N$14,VLOOKUP($N$9,'Banco de Dados'!$B$4:$J$50,6,FALSE)*(1-(PRINCIPAL!$O$14/100)),VLOOKUP($N$9,'Banco de Dados'!$B$4:$J$50,6,FALSE)))))))))),"")</f>
        <v>6.69</v>
      </c>
      <c r="N31" s="25">
        <f>IFERROR(M31*(IFERROR(VLOOKUP($N$9,'Banco de Dados'!$B$4:$J$50,4,FALSE),"ERRO")),"")</f>
        <v>3.5590800000000002</v>
      </c>
      <c r="O31" s="25">
        <f t="shared" si="1"/>
        <v>10.249080000000001</v>
      </c>
      <c r="P31" s="103">
        <f>IFERROR(O31*(C31*(PRINCIPAL!$G$14/100))*0.47*(44/12),"")</f>
        <v>113923.64874</v>
      </c>
      <c r="Q31" s="107">
        <f t="shared" si="4"/>
        <v>1907558.7696000005</v>
      </c>
      <c r="R31" s="29" t="str">
        <f>IFERROR(IF(AND(PRINCIPAL!$H$15&lt;&gt;"",OR(L31=PRINCIPAL!$I$15,L31=PRINCIPAL!$I$15+PRINCIPAL!$I$15,L31=PRINCIPAL!$I$15+PRINCIPAL!$I$15+PRINCIPAL!$I$15)),0,IF(AND(PRINCIPAL!$H$15&lt;&gt;"",L31=PRINCIPAL!$J$15),VLOOKUP($S$9,'Banco de Dados'!$B$4:$J$50,8,FALSE)*PRINCIPAL!$H$15*(1-(PRINCIPAL!$K$15/100)),IF(AND(PRINCIPAL!$H$15&lt;&gt;"",L31=PRINCIPAL!$L$15),VLOOKUP($S$9,'Banco de Dados'!$B$4:$J$50,8,FALSE)*PRINCIPAL!$H$15*(1-(PRINCIPAL!$M$15/100)),IF(AND(PRINCIPAL!$H$15&lt;&gt;"",L31=PRINCIPAL!$N$15),VLOOKUP($S$9,'Banco de Dados'!$B$4:$J$50,8,FALSE)*PRINCIPAL!$H$15*(1-(PRINCIPAL!$O$15/100)),IF(PRINCIPAL!$H$15&lt;&gt;"",VLOOKUP($S$9,'Banco de Dados'!$B$4:$J$50,8,FALSE)*PRINCIPAL!$H$15,IF(OR(L31=PRINCIPAL!$I$15,L31=PRINCIPAL!$I$15+PRINCIPAL!$I$15,L31=PRINCIPAL!$I$15+PRINCIPAL!$I$15+PRINCIPAL!$I$15),0,IF(L31=PRINCIPAL!$J$15,VLOOKUP($S$9,'Banco de Dados'!$B$4:$J$50,6,FALSE)*(1-(PRINCIPAL!$K$15/100)),IF(L31=PRINCIPAL!$L$15,VLOOKUP($S$9,'Banco de Dados'!$B$4:$J$50,6,FALSE)*(1-(PRINCIPAL!$M$15/100)),IF(L31=PRINCIPAL!$N$15,VLOOKUP($S$9,'Banco de Dados'!$B$4:$J$50,6,FALSE)*(1-(PRINCIPAL!$O$15/100)),VLOOKUP($S$9,'Banco de Dados'!$B$4:$J$50,6,FALSE)))))))))),"")</f>
        <v/>
      </c>
      <c r="S31" s="29" t="str">
        <f>IFERROR(R31*(IFERROR(VLOOKUP($S$9,'Banco de Dados'!$B$4:$J$50,4,FALSE),"ERRO")),"")</f>
        <v/>
      </c>
      <c r="T31" s="29" t="str">
        <f t="shared" si="5"/>
        <v/>
      </c>
      <c r="U31" s="103" t="str">
        <f>IFERROR(T31*(C31*(PRINCIPAL!$G$15/100))*0.47*(44/12),"")</f>
        <v/>
      </c>
      <c r="V31" s="103" t="str">
        <f t="shared" si="6"/>
        <v/>
      </c>
      <c r="W31" s="30" t="str">
        <f>IFERROR(IF(AND(PRINCIPAL!$H$16&lt;&gt;"",OR(L31=PRINCIPAL!$I$16,L31=PRINCIPAL!$I$16+PRINCIPAL!$I$16,L31=PRINCIPAL!$I$16+PRINCIPAL!$I$16+PRINCIPAL!$I$16)),0,IF(AND(PRINCIPAL!$H$16&lt;&gt;"",L31=PRINCIPAL!$J$16),VLOOKUP($X$9,'Banco de Dados'!$B$4:$J$50,8,FALSE)*PRINCIPAL!$H$16*(1-(PRINCIPAL!$K$16/100)),IF(AND(PRINCIPAL!$H$16&lt;&gt;"",L31=PRINCIPAL!$L$16),VLOOKUP($X$9,'Banco de Dados'!$B$4:$J$50,8,FALSE)*PRINCIPAL!$H$16*(1-(PRINCIPAL!$M$16/100)),IF(AND(PRINCIPAL!$H$16&lt;&gt;"",L31=PRINCIPAL!$N$16),VLOOKUP($X$9,'Banco de Dados'!$B$4:$J$50,8,FALSE)*PRINCIPAL!$H$16*(1-(PRINCIPAL!$O$16/100)),IF(PRINCIPAL!$H$16&lt;&gt;"",VLOOKUP($X$9,'Banco de Dados'!$B$4:$J$50,8,FALSE)*PRINCIPAL!$H$16,IF(OR(L31=PRINCIPAL!$I$16,L31=PRINCIPAL!$I$16+PRINCIPAL!$I$16,L31=PRINCIPAL!$I$16+PRINCIPAL!$I$16+PRINCIPAL!$I$16),0,IF(L31=PRINCIPAL!$J$16,VLOOKUP($X$9,'Banco de Dados'!$B$4:$J$50,6,FALSE)*(1-(PRINCIPAL!$K$16/100)),IF(L31=PRINCIPAL!$L$16,VLOOKUP($X$9,'Banco de Dados'!$B$4:$J$50,6,FALSE)*(1-(PRINCIPAL!$M$16/100)),IF(L31=PRINCIPAL!$N$16,VLOOKUP($X$9,'Banco de Dados'!$B$4:$J$50,6,FALSE)*(1-(PRINCIPAL!$O$16/100)),VLOOKUP($X$9,'Banco de Dados'!$B$4:$J$50,6,FALSE)))))))))),"")</f>
        <v/>
      </c>
      <c r="X31" s="29" t="str">
        <f>IFERROR(W31*(IFERROR(VLOOKUP($X$9,'Banco de Dados'!$B$4:$J$50,4,FALSE),"ERRO")),"")</f>
        <v/>
      </c>
      <c r="Y31" s="29" t="str">
        <f t="shared" si="7"/>
        <v/>
      </c>
      <c r="Z31" s="103" t="str">
        <f>IFERROR(Y31*(C31*(PRINCIPAL!$G$16/100))*0.47*(44/12),"")</f>
        <v/>
      </c>
      <c r="AA31" s="111" t="str">
        <f t="shared" si="8"/>
        <v/>
      </c>
      <c r="AB31" s="30" t="str">
        <f>IFERROR(IF(AND(PRINCIPAL!$H$17&lt;&gt;"",OR(L31=PRINCIPAL!$I$17,L31=PRINCIPAL!$I$17+PRINCIPAL!$I$17,L31=PRINCIPAL!$I$17+PRINCIPAL!$I$17+PRINCIPAL!$I$17)),0,IF(AND(PRINCIPAL!$H$17&lt;&gt;"",L31=PRINCIPAL!$J$17),VLOOKUP($AC$9,'Banco de Dados'!$B$4:$J$50,8,FALSE)*PRINCIPAL!$H$17*(1-(PRINCIPAL!$K$17/100)),IF(AND(PRINCIPAL!$H$17&lt;&gt;"",L31=PRINCIPAL!$L$17),VLOOKUP($AC$9,'Banco de Dados'!$B$4:$J$50,8,FALSE)*PRINCIPAL!$H$17*(1-(PRINCIPAL!$M$17/100)),IF(AND(PRINCIPAL!$H$17&lt;&gt;"",L31=PRINCIPAL!$N$17),VLOOKUP($AC$9,'Banco de Dados'!$B$4:$J$50,8,FALSE)*PRINCIPAL!$H$17*(1-(PRINCIPAL!$O$17/100)),IF(PRINCIPAL!$H$17&lt;&gt;"",VLOOKUP($AC$9,'Banco de Dados'!$B$4:$J$50,8,FALSE)*PRINCIPAL!$H$17,IF(OR(L31=PRINCIPAL!$I$17,L31=PRINCIPAL!$I$17+PRINCIPAL!$I$17,L31=PRINCIPAL!$I$17+PRINCIPAL!$I$17+PRINCIPAL!$I$17),0,IF(L31=PRINCIPAL!$J$17,VLOOKUP($AC$9,'Banco de Dados'!$B$4:$J$50,6,FALSE)*(1-(PRINCIPAL!$K$17/100)),IF(L31=PRINCIPAL!$L$17,VLOOKUP($AC$9,'Banco de Dados'!$B$4:$J$50,6,FALSE)*(1-(PRINCIPAL!$M$17/100)),IF(L31=PRINCIPAL!$N$17,VLOOKUP($AC$9,'Banco de Dados'!$B$4:$J$50,6,FALSE)*(1-(PRINCIPAL!$O$17/100)),VLOOKUP($AC$9,'Banco de Dados'!$B$4:$J$50,6,FALSE)))))))))),"")</f>
        <v/>
      </c>
      <c r="AC31" s="29" t="str">
        <f>IFERROR(AB31*(IFERROR(VLOOKUP($AC$9,'Banco de Dados'!$B$4:$J$50,4,FALSE),"ERRO")),"")</f>
        <v/>
      </c>
      <c r="AD31" s="29" t="str">
        <f t="shared" si="9"/>
        <v/>
      </c>
      <c r="AE31" s="103" t="str">
        <f>IFERROR(AD31*(C31*(PRINCIPAL!$G$17/100))*0.47*(44/12),"")</f>
        <v/>
      </c>
      <c r="AF31" s="111" t="str">
        <f t="shared" si="10"/>
        <v/>
      </c>
      <c r="AG31" s="30" t="str">
        <f>IFERROR(IF(AND(PRINCIPAL!$H$18&lt;&gt;"",OR(L31=PRINCIPAL!$I$18,L31=PRINCIPAL!$I$18+PRINCIPAL!$I$18,L31=PRINCIPAL!$I$18+PRINCIPAL!$I$18+PRINCIPAL!$I$18)),0,IF(AND(PRINCIPAL!$H$18&lt;&gt;"",L31=PRINCIPAL!$J$18),VLOOKUP($AH$9,'Banco de Dados'!$B$4:$J$50,8,FALSE)*PRINCIPAL!$H$18*(1-(PRINCIPAL!$K$18/100)),IF(AND(PRINCIPAL!$H$18&lt;&gt;"",L31=PRINCIPAL!$L$18),VLOOKUP($AH$9,'Banco de Dados'!$B$4:$J$50,8,FALSE)*PRINCIPAL!$H$18*(1-(PRINCIPAL!$M$18/100)),IF(AND(PRINCIPAL!$H$18&lt;&gt;"",L31=PRINCIPAL!$N$18),VLOOKUP($AH$9,'Banco de Dados'!$B$4:$J$50,8,FALSE)*PRINCIPAL!$H$18*(1-(PRINCIPAL!$O$18/100)),IF(PRINCIPAL!$H$18&lt;&gt;"",VLOOKUP($AH$9,'Banco de Dados'!$B$4:$J$50,8,FALSE)*PRINCIPAL!$H$18,IF(OR(L31=PRINCIPAL!$I$18,L31=PRINCIPAL!$I$18+PRINCIPAL!$I$18,L31=PRINCIPAL!$I$18+PRINCIPAL!$I$18+PRINCIPAL!$I$18),0,IF(L31=PRINCIPAL!$J$18,VLOOKUP($AH$9,'Banco de Dados'!$B$4:$J$50,6,FALSE)*(1-(PRINCIPAL!$K$18/100)),IF(L31=PRINCIPAL!$L$18,VLOOKUP($AH$9,'Banco de Dados'!$B$4:$J$50,6,FALSE)*(1-(PRINCIPAL!$M$18/100)),IF(L31=PRINCIPAL!$N$18,VLOOKUP($AH$9,'Banco de Dados'!$B$4:$J$50,6,FALSE)*(1-(PRINCIPAL!$O$18/100)),VLOOKUP($AH$9,'Banco de Dados'!$B$4:$J$50,6,FALSE)))))))))),"")</f>
        <v/>
      </c>
      <c r="AH31" s="29" t="str">
        <f>IFERROR(AG31*(IFERROR(VLOOKUP($AH$9,'Banco de Dados'!$B$4:$J$50,4,FALSE),"ERRO")),"")</f>
        <v/>
      </c>
      <c r="AI31" s="29" t="str">
        <f t="shared" si="11"/>
        <v/>
      </c>
      <c r="AJ31" s="103" t="str">
        <f>IFERROR(AI31*(C31*(PRINCIPAL!$G$18/100))*0.47*(44/12),"")</f>
        <v/>
      </c>
      <c r="AK31" s="111" t="str">
        <f t="shared" si="12"/>
        <v/>
      </c>
      <c r="AL31" s="30" t="str">
        <f>IFERROR(IF(AND(PRINCIPAL!$H$19&lt;&gt;"",OR(L31=PRINCIPAL!$I$19,L31=PRINCIPAL!$I$19+PRINCIPAL!$I$19,L31=PRINCIPAL!$I$19+PRINCIPAL!$I$19+PRINCIPAL!$I$19)),0,IF(AND(PRINCIPAL!$H$19&lt;&gt;"",L31=PRINCIPAL!$J$19),VLOOKUP($AM$9,'Banco de Dados'!$B$4:$J$50,8,FALSE)*PRINCIPAL!$H$19*(1-(PRINCIPAL!$K$19/100)),IF(AND(PRINCIPAL!$H$19&lt;&gt;"",L31=PRINCIPAL!$L$19),VLOOKUP($AM$9,'Banco de Dados'!$B$4:$J$50,8,FALSE)*PRINCIPAL!$H$19*(1-(PRINCIPAL!$M$19/100)),IF(AND(PRINCIPAL!$H$19&lt;&gt;"",L31=PRINCIPAL!$N$19),VLOOKUP($AM$9,'Banco de Dados'!$B$4:$J$50,8,FALSE)*PRINCIPAL!$H$19*(1-(PRINCIPAL!$O$19/100)),IF(PRINCIPAL!$H$19&lt;&gt;"",VLOOKUP($AM$9,'Banco de Dados'!$B$4:$J$50,8,FALSE)*PRINCIPAL!$H$19,IF(OR(L31=PRINCIPAL!$I$19,L31=PRINCIPAL!$I$19+PRINCIPAL!$I$19,L31=PRINCIPAL!$I$19+PRINCIPAL!$I$19+PRINCIPAL!$I$19),0,IF(L31=PRINCIPAL!$J$19,VLOOKUP($AM$9,'Banco de Dados'!$B$4:$J$50,6,FALSE)*(1-(PRINCIPAL!$K$19/100)),IF(L31=PRINCIPAL!$L$19,VLOOKUP($AM$9,'Banco de Dados'!$B$4:$J$50,6,FALSE)*(1-(PRINCIPAL!$M$19/100)),IF(L31=PRINCIPAL!$N$19,VLOOKUP($AM$9,'Banco de Dados'!$B$4:$J$50,6,FALSE)*(1-(PRINCIPAL!$O$19/100)),VLOOKUP($AM$9,'Banco de Dados'!$B$4:$J$50,6,FALSE)))))))))),"")</f>
        <v/>
      </c>
      <c r="AM31" s="29" t="str">
        <f>IFERROR(AL31*(IFERROR(VLOOKUP($AM$9,'Banco de Dados'!$B$4:$J$50,4,FALSE),"ERRO")),"")</f>
        <v/>
      </c>
      <c r="AN31" s="29" t="str">
        <f t="shared" si="13"/>
        <v/>
      </c>
      <c r="AO31" s="103" t="str">
        <f>IFERROR(AN31*(C31*(PRINCIPAL!$G$19/100))*0.47*(44/12),"")</f>
        <v/>
      </c>
      <c r="AP31" s="111" t="str">
        <f t="shared" si="14"/>
        <v/>
      </c>
      <c r="AQ31" s="30" t="str">
        <f>IFERROR(IF(AND(PRINCIPAL!$H$20&lt;&gt;"",OR(L31=PRINCIPAL!$I$20,L31=PRINCIPAL!$I$20+PRINCIPAL!$I$20,L31=PRINCIPAL!$I$20+PRINCIPAL!$I$20+PRINCIPAL!$I$20)),0,IF(AND(PRINCIPAL!$H$20&lt;&gt;"",L31=PRINCIPAL!$J$20),VLOOKUP($AR$9,'Banco de Dados'!$B$4:$J$50,8,FALSE)*PRINCIPAL!$H$20*(1-(PRINCIPAL!$K$20/100)),IF(AND(PRINCIPAL!$H$20&lt;&gt;"",L31=PRINCIPAL!$L$20),VLOOKUP($AR$9,'Banco de Dados'!$B$4:$J$50,8,FALSE)*PRINCIPAL!$H$20*(1-(PRINCIPAL!$M$20/100)),IF(AND(PRINCIPAL!$H$20&lt;&gt;"",L31=PRINCIPAL!$N$20),VLOOKUP($AR$9,'Banco de Dados'!$B$4:$J$50,8,FALSE)*PRINCIPAL!$H$20*(1-(PRINCIPAL!$O$20/100)),IF(PRINCIPAL!$H$20&lt;&gt;"",VLOOKUP($AR$9,'Banco de Dados'!$B$4:$J$50,8,FALSE)*PRINCIPAL!$H$20,IF(OR(L31=PRINCIPAL!$I$20,L31=PRINCIPAL!$I$20+PRINCIPAL!$I$20,L31=PRINCIPAL!$I$20+PRINCIPAL!$I$20+PRINCIPAL!$I$20),0,IF(L31=PRINCIPAL!$J$20,VLOOKUP($AR$9,'Banco de Dados'!$B$4:$J$50,6,FALSE)*(1-(PRINCIPAL!$K$20/100)),IF(L31=PRINCIPAL!$L$20,VLOOKUP($AR$9,'Banco de Dados'!$B$4:$J$50,6,FALSE)*(1-(PRINCIPAL!$M$20/100)),IF(L31=PRINCIPAL!$N$20,VLOOKUP($AR$9,'Banco de Dados'!$B$4:$J$50,6,FALSE)*(1-(PRINCIPAL!$O$20/100)),VLOOKUP($AR$9,'Banco de Dados'!$B$4:$J$50,6,FALSE)))))))))),"")</f>
        <v/>
      </c>
      <c r="AR31" s="29" t="str">
        <f>IFERROR(AQ31*(IFERROR(VLOOKUP($AR$9,'Banco de Dados'!$B$4:$J$50,4,FALSE),"ERRO")),"")</f>
        <v/>
      </c>
      <c r="AS31" s="29" t="str">
        <f t="shared" si="15"/>
        <v/>
      </c>
      <c r="AT31" s="103" t="str">
        <f>IFERROR(AS31*(C31*(PRINCIPAL!$G$20/100))*0.47*(44/12),"")</f>
        <v/>
      </c>
      <c r="AU31" s="111" t="str">
        <f t="shared" si="16"/>
        <v/>
      </c>
      <c r="AV31" s="30" t="str">
        <f>IFERROR(IF(AND(PRINCIPAL!$H$21&lt;&gt;"",OR(L31=PRINCIPAL!$I$21,L31=PRINCIPAL!$I$21+PRINCIPAL!$I$21,L31=PRINCIPAL!$I$21+PRINCIPAL!$I$21+PRINCIPAL!$I$21)),0,IF(AND(PRINCIPAL!$H$21&lt;&gt;"",L31=PRINCIPAL!$J$21),VLOOKUP($AW$9,'Banco de Dados'!$B$4:$J$50,8,FALSE)*PRINCIPAL!$H$21*(1-(PRINCIPAL!$K$21/100)),IF(AND(PRINCIPAL!$H$21&lt;&gt;"",L31=PRINCIPAL!$L$21),VLOOKUP($AW$9,'Banco de Dados'!$B$4:$J$50,8,FALSE)*PRINCIPAL!$H$21*(1-(PRINCIPAL!$M$21/100)),IF(AND(PRINCIPAL!$H$21&lt;&gt;"",L31=PRINCIPAL!$N$21),VLOOKUP($AW$9,'Banco de Dados'!$B$4:$J$50,8,FALSE)*PRINCIPAL!$H$21*(1-(PRINCIPAL!$O$21/100)),IF(PRINCIPAL!$H$21&lt;&gt;"",VLOOKUP($AW$9,'Banco de Dados'!$B$4:$J$50,8,FALSE)*PRINCIPAL!$H$21,IF(OR(L31=PRINCIPAL!$I$21,L31=PRINCIPAL!$I$21+PRINCIPAL!$I$21,L31=PRINCIPAL!$I$21+PRINCIPAL!$I$21+PRINCIPAL!$I$21),0,IF(L31=PRINCIPAL!$J$21,VLOOKUP($AW$9,'Banco de Dados'!$B$4:$J$50,6,FALSE)*(1-(PRINCIPAL!$K$21/100)),IF(L31=PRINCIPAL!$L$21,VLOOKUP($AW$9,'Banco de Dados'!$B$4:$J$50,6,FALSE)*(1-(PRINCIPAL!$M$21/100)),IF(L31=PRINCIPAL!$N$21,VLOOKUP($AW$9,'Banco de Dados'!$B$4:$J$50,6,FALSE)*(1-(PRINCIPAL!$O$21/100)),VLOOKUP($AW$9,'Banco de Dados'!$B$4:$J$50,6,FALSE)))))))))),"")</f>
        <v/>
      </c>
      <c r="AW31" s="29" t="str">
        <f>IFERROR(AV31*(IFERROR(VLOOKUP($AW$9,'Banco de Dados'!$B$4:$J$50,4,FALSE),"ERRO")),"")</f>
        <v/>
      </c>
      <c r="AX31" s="29" t="str">
        <f t="shared" si="17"/>
        <v/>
      </c>
      <c r="AY31" s="103" t="str">
        <f>IFERROR(AX31*(C31*(PRINCIPAL!$G$21/100))*0.47*(44/12),"")</f>
        <v/>
      </c>
      <c r="AZ31" s="111" t="str">
        <f t="shared" si="18"/>
        <v/>
      </c>
      <c r="BA31" s="30" t="str">
        <f>IFERROR(IF(AND(PRINCIPAL!$H$22&lt;&gt;"",OR(L31=PRINCIPAL!$I$22,L31=PRINCIPAL!$I$22+PRINCIPAL!$I$22,L31=PRINCIPAL!$I$22+PRINCIPAL!$I$22+PRINCIPAL!$I$22)),0,IF(AND(PRINCIPAL!$H$22&lt;&gt;"",L31=PRINCIPAL!$J$22),VLOOKUP($BB$9,'Banco de Dados'!$B$4:$J$50,8,FALSE)*PRINCIPAL!$H$22*(1-(PRINCIPAL!$K$22/100)),IF(AND(PRINCIPAL!$H$22&lt;&gt;"",L31=PRINCIPAL!$L$22),VLOOKUP($BB$9,'Banco de Dados'!$B$4:$J$50,8,FALSE)*PRINCIPAL!$H$22*(1-(PRINCIPAL!$M$22/100)),IF(AND(PRINCIPAL!$H$22&lt;&gt;"",L31=PRINCIPAL!$N$22),VLOOKUP($BB$9,'Banco de Dados'!$B$4:$J$50,8,FALSE)*PRINCIPAL!$H$22*(1-(PRINCIPAL!$O$22/100)),IF(PRINCIPAL!$H$22&lt;&gt;"",VLOOKUP($BB$9,'Banco de Dados'!$B$4:$J$50,8,FALSE)*PRINCIPAL!$H$22,IF(OR(L31=PRINCIPAL!$I$22,L31=PRINCIPAL!$I$22+PRINCIPAL!$I$22,L31=PRINCIPAL!$I$22+PRINCIPAL!$I$22+PRINCIPAL!$I$22),0,IF(L31=PRINCIPAL!$J$22,VLOOKUP($BB$9,'Banco de Dados'!$B$4:$J$50,6,FALSE)*(1-(PRINCIPAL!$K$22/100)),IF(L31=PRINCIPAL!$L$22,VLOOKUP($BB$9,'Banco de Dados'!$B$4:$J$50,6,FALSE)*(1-(PRINCIPAL!$M$22/100)),IF(L31=PRINCIPAL!$N$22,VLOOKUP($BB$9,'Banco de Dados'!$B$4:$J$50,6,FALSE)*(1-(PRINCIPAL!$O$22/100)),VLOOKUP($BB$9,'Banco de Dados'!$B$4:$J$50,6,FALSE)))))))))),"")</f>
        <v/>
      </c>
      <c r="BB31" s="29" t="str">
        <f>IFERROR(BA31*(IFERROR(VLOOKUP($BB$9,'Banco de Dados'!$B$4:$J$50,4,FALSE),"ERRO")),"")</f>
        <v/>
      </c>
      <c r="BC31" s="29" t="str">
        <f t="shared" si="22"/>
        <v/>
      </c>
      <c r="BD31" s="103" t="str">
        <f>IFERROR(BC31*(C31*(PRINCIPAL!$G$22/100))*0.47*(44/12),"")</f>
        <v/>
      </c>
      <c r="BE31" s="111" t="str">
        <f t="shared" si="19"/>
        <v/>
      </c>
      <c r="BF31" s="30" t="str">
        <f>IFERROR(IF(AND(PRINCIPAL!$H$23&lt;&gt;"",OR(L31=PRINCIPAL!$I$23,L31=PRINCIPAL!$I$23+PRINCIPAL!$I$23,L31=PRINCIPAL!$I$23+PRINCIPAL!$I$23+PRINCIPAL!$I$23)),0,IF(AND(PRINCIPAL!$H$23&lt;&gt;"",L31=PRINCIPAL!$J$23),VLOOKUP($BG$9,'Banco de Dados'!$B$4:$J$50,8,FALSE)*PRINCIPAL!$H$23*(1-(PRINCIPAL!$K$23/100)),IF(AND(PRINCIPAL!$H$23&lt;&gt;"",L31=PRINCIPAL!$L$23),VLOOKUP($BG$9,'Banco de Dados'!$B$4:$J$50,8,FALSE)*PRINCIPAL!$H$23*(1-(PRINCIPAL!$M$23/100)),IF(AND(PRINCIPAL!$H$23&lt;&gt;"",L31=PRINCIPAL!$N$23),VLOOKUP($BG$9,'Banco de Dados'!$B$4:$J$50,8,FALSE)*PRINCIPAL!$H$23*(1-(PRINCIPAL!$O$23/100)),IF(PRINCIPAL!$H$23&lt;&gt;"",VLOOKUP($BG$9,'Banco de Dados'!$B$4:$J$50,8,FALSE)*PRINCIPAL!$H$23,IF(OR(L31=PRINCIPAL!$I$23,L31=PRINCIPAL!$I$23+PRINCIPAL!$I$23,L31=PRINCIPAL!$I$23+PRINCIPAL!$I$23+PRINCIPAL!$I$23),0,IF(L31=PRINCIPAL!$J$23,VLOOKUP($BG$9,'Banco de Dados'!$B$4:$J$50,6,FALSE)*(1-(PRINCIPAL!$K$23/100)),IF(L31=PRINCIPAL!$L$23,VLOOKUP($BG$9,'Banco de Dados'!$B$4:$J$50,6,FALSE)*(1-(PRINCIPAL!$M$23/100)),IF(L31=PRINCIPAL!$N$23,VLOOKUP($BG$9,'Banco de Dados'!$B$4:$J$50,6,FALSE)*(1-(PRINCIPAL!$O$23/100)),VLOOKUP($BG$9,'Banco de Dados'!$B$4:$J$50,6,FALSE)))))))))),"")</f>
        <v/>
      </c>
      <c r="BG31" s="29" t="str">
        <f>IFERROR(BF31*(IFERROR(VLOOKUP($BG$9,'Banco de Dados'!$B$4:$J$50,4,FALSE),"ERRO")),"")</f>
        <v/>
      </c>
      <c r="BH31" s="29" t="str">
        <f t="shared" si="20"/>
        <v/>
      </c>
      <c r="BI31" s="103" t="str">
        <f>IFERROR(BH31*(C31*(PRINCIPAL!$G$23/100))*0.47*(44/12),"")</f>
        <v/>
      </c>
      <c r="BJ31" s="102" t="str">
        <f t="shared" si="21"/>
        <v/>
      </c>
    </row>
    <row r="32" spans="1:62" s="1" customFormat="1" ht="12.75" customHeight="1" x14ac:dyDescent="0.25">
      <c r="A32" s="31"/>
      <c r="B32" s="345">
        <v>2041</v>
      </c>
      <c r="C32" s="340">
        <v>6450</v>
      </c>
      <c r="E32" s="23">
        <v>21</v>
      </c>
      <c r="F32" s="24">
        <f>IFERROR(VLOOKUP($G$9,'Banco de Dados'!$B$4:$J$50,6,FALSE),"")</f>
        <v>3.6</v>
      </c>
      <c r="G32" s="25">
        <f>IFERROR(F32*(IFERROR(VLOOKUP($G$9,'Banco de Dados'!$B$4:$J$50,4,FALSE),"ERRO")),"")</f>
        <v>1.9152000000000002</v>
      </c>
      <c r="H32" s="25">
        <f t="shared" si="0"/>
        <v>5.5152000000000001</v>
      </c>
      <c r="I32" s="103">
        <f t="shared" si="2"/>
        <v>61304.205599999994</v>
      </c>
      <c r="J32" s="102">
        <f t="shared" si="3"/>
        <v>1087793.2296</v>
      </c>
      <c r="L32" s="91">
        <v>21</v>
      </c>
      <c r="M32" s="24">
        <f>IFERROR(IF(AND(PRINCIPAL!$H$14&lt;&gt;"",OR(L32=PRINCIPAL!$I$14,L32=PRINCIPAL!$I$14+PRINCIPAL!$I$14,L32=PRINCIPAL!$I$14+PRINCIPAL!$I$14+PRINCIPAL!$I$14)),0,IF(AND(PRINCIPAL!$H$14&lt;&gt;"",L32=PRINCIPAL!$J$14),VLOOKUP($N$9,'Banco de Dados'!$B$4:$J$50,8,FALSE)*PRINCIPAL!$H$14*(1-(PRINCIPAL!$K$14/100)),IF(AND(PRINCIPAL!$H$14&lt;&gt;"",L32=PRINCIPAL!$L$14),VLOOKUP($N$9,'Banco de Dados'!$B$4:$J$50,8,FALSE)*PRINCIPAL!$H$14*(1-(PRINCIPAL!$M$14/100)),IF(AND(PRINCIPAL!$H$14&lt;&gt;"",L32=PRINCIPAL!$N$14),VLOOKUP($N$9,'Banco de Dados'!$B$4:$J$50,8,FALSE)*PRINCIPAL!$H$14*(1-(PRINCIPAL!$O$14/100)),IF(PRINCIPAL!$H$14&lt;&gt;"",VLOOKUP($N$9,'Banco de Dados'!$B$4:$J$50,8,FALSE)*PRINCIPAL!$H$14,IF(OR(L32=PRINCIPAL!$I$14,L32=PRINCIPAL!$I$14+PRINCIPAL!$I$14,L32=PRINCIPAL!$I$14+PRINCIPAL!$I$14+PRINCIPAL!$I$14),0,IF(L32=PRINCIPAL!$J$14,VLOOKUP($N$9,'Banco de Dados'!$B$4:$J$50,6,FALSE)*(1-(PRINCIPAL!$K$14/100)),IF(L32=PRINCIPAL!$L$14,VLOOKUP($N$9,'Banco de Dados'!$B$4:$J$50,6,FALSE)*(1-(PRINCIPAL!$M$14/100)),IF(L32=PRINCIPAL!$N$14,VLOOKUP($N$9,'Banco de Dados'!$B$4:$J$50,6,FALSE)*(1-(PRINCIPAL!$O$14/100)),VLOOKUP($N$9,'Banco de Dados'!$B$4:$J$50,6,FALSE)))))))))),"")</f>
        <v>6.69</v>
      </c>
      <c r="N32" s="25">
        <f>IFERROR(M32*(IFERROR(VLOOKUP($N$9,'Banco de Dados'!$B$4:$J$50,4,FALSE),"ERRO")),"")</f>
        <v>3.5590800000000002</v>
      </c>
      <c r="O32" s="25">
        <f t="shared" si="1"/>
        <v>10.249080000000001</v>
      </c>
      <c r="P32" s="103">
        <f>IFERROR(O32*(C32*(PRINCIPAL!$G$14/100))*0.47*(44/12),"")</f>
        <v>113923.64874</v>
      </c>
      <c r="Q32" s="107">
        <f t="shared" si="4"/>
        <v>2021482.4183400006</v>
      </c>
      <c r="R32" s="29" t="str">
        <f>IFERROR(IF(AND(PRINCIPAL!$H$15&lt;&gt;"",OR(L32=PRINCIPAL!$I$15,L32=PRINCIPAL!$I$15+PRINCIPAL!$I$15,L32=PRINCIPAL!$I$15+PRINCIPAL!$I$15+PRINCIPAL!$I$15)),0,IF(AND(PRINCIPAL!$H$15&lt;&gt;"",L32=PRINCIPAL!$J$15),VLOOKUP($S$9,'Banco de Dados'!$B$4:$J$50,8,FALSE)*PRINCIPAL!$H$15*(1-(PRINCIPAL!$K$15/100)),IF(AND(PRINCIPAL!$H$15&lt;&gt;"",L32=PRINCIPAL!$L$15),VLOOKUP($S$9,'Banco de Dados'!$B$4:$J$50,8,FALSE)*PRINCIPAL!$H$15*(1-(PRINCIPAL!$M$15/100)),IF(AND(PRINCIPAL!$H$15&lt;&gt;"",L32=PRINCIPAL!$N$15),VLOOKUP($S$9,'Banco de Dados'!$B$4:$J$50,8,FALSE)*PRINCIPAL!$H$15*(1-(PRINCIPAL!$O$15/100)),IF(PRINCIPAL!$H$15&lt;&gt;"",VLOOKUP($S$9,'Banco de Dados'!$B$4:$J$50,8,FALSE)*PRINCIPAL!$H$15,IF(OR(L32=PRINCIPAL!$I$15,L32=PRINCIPAL!$I$15+PRINCIPAL!$I$15,L32=PRINCIPAL!$I$15+PRINCIPAL!$I$15+PRINCIPAL!$I$15),0,IF(L32=PRINCIPAL!$J$15,VLOOKUP($S$9,'Banco de Dados'!$B$4:$J$50,6,FALSE)*(1-(PRINCIPAL!$K$15/100)),IF(L32=PRINCIPAL!$L$15,VLOOKUP($S$9,'Banco de Dados'!$B$4:$J$50,6,FALSE)*(1-(PRINCIPAL!$M$15/100)),IF(L32=PRINCIPAL!$N$15,VLOOKUP($S$9,'Banco de Dados'!$B$4:$J$50,6,FALSE)*(1-(PRINCIPAL!$O$15/100)),VLOOKUP($S$9,'Banco de Dados'!$B$4:$J$50,6,FALSE)))))))))),"")</f>
        <v/>
      </c>
      <c r="S32" s="29" t="str">
        <f>IFERROR(R32*(IFERROR(VLOOKUP($S$9,'Banco de Dados'!$B$4:$J$50,4,FALSE),"ERRO")),"")</f>
        <v/>
      </c>
      <c r="T32" s="29" t="str">
        <f t="shared" si="5"/>
        <v/>
      </c>
      <c r="U32" s="103" t="str">
        <f>IFERROR(T32*(C32*(PRINCIPAL!$G$15/100))*0.47*(44/12),"")</f>
        <v/>
      </c>
      <c r="V32" s="103" t="str">
        <f t="shared" si="6"/>
        <v/>
      </c>
      <c r="W32" s="30" t="str">
        <f>IFERROR(IF(AND(PRINCIPAL!$H$16&lt;&gt;"",OR(L32=PRINCIPAL!$I$16,L32=PRINCIPAL!$I$16+PRINCIPAL!$I$16,L32=PRINCIPAL!$I$16+PRINCIPAL!$I$16+PRINCIPAL!$I$16)),0,IF(AND(PRINCIPAL!$H$16&lt;&gt;"",L32=PRINCIPAL!$J$16),VLOOKUP($X$9,'Banco de Dados'!$B$4:$J$50,8,FALSE)*PRINCIPAL!$H$16*(1-(PRINCIPAL!$K$16/100)),IF(AND(PRINCIPAL!$H$16&lt;&gt;"",L32=PRINCIPAL!$L$16),VLOOKUP($X$9,'Banco de Dados'!$B$4:$J$50,8,FALSE)*PRINCIPAL!$H$16*(1-(PRINCIPAL!$M$16/100)),IF(AND(PRINCIPAL!$H$16&lt;&gt;"",L32=PRINCIPAL!$N$16),VLOOKUP($X$9,'Banco de Dados'!$B$4:$J$50,8,FALSE)*PRINCIPAL!$H$16*(1-(PRINCIPAL!$O$16/100)),IF(PRINCIPAL!$H$16&lt;&gt;"",VLOOKUP($X$9,'Banco de Dados'!$B$4:$J$50,8,FALSE)*PRINCIPAL!$H$16,IF(OR(L32=PRINCIPAL!$I$16,L32=PRINCIPAL!$I$16+PRINCIPAL!$I$16,L32=PRINCIPAL!$I$16+PRINCIPAL!$I$16+PRINCIPAL!$I$16),0,IF(L32=PRINCIPAL!$J$16,VLOOKUP($X$9,'Banco de Dados'!$B$4:$J$50,6,FALSE)*(1-(PRINCIPAL!$K$16/100)),IF(L32=PRINCIPAL!$L$16,VLOOKUP($X$9,'Banco de Dados'!$B$4:$J$50,6,FALSE)*(1-(PRINCIPAL!$M$16/100)),IF(L32=PRINCIPAL!$N$16,VLOOKUP($X$9,'Banco de Dados'!$B$4:$J$50,6,FALSE)*(1-(PRINCIPAL!$O$16/100)),VLOOKUP($X$9,'Banco de Dados'!$B$4:$J$50,6,FALSE)))))))))),"")</f>
        <v/>
      </c>
      <c r="X32" s="29" t="str">
        <f>IFERROR(W32*(IFERROR(VLOOKUP($X$9,'Banco de Dados'!$B$4:$J$50,4,FALSE),"ERRO")),"")</f>
        <v/>
      </c>
      <c r="Y32" s="29" t="str">
        <f t="shared" si="7"/>
        <v/>
      </c>
      <c r="Z32" s="103" t="str">
        <f>IFERROR(Y32*(C32*(PRINCIPAL!$G$16/100))*0.47*(44/12),"")</f>
        <v/>
      </c>
      <c r="AA32" s="111" t="str">
        <f t="shared" si="8"/>
        <v/>
      </c>
      <c r="AB32" s="30" t="str">
        <f>IFERROR(IF(AND(PRINCIPAL!$H$17&lt;&gt;"",OR(L32=PRINCIPAL!$I$17,L32=PRINCIPAL!$I$17+PRINCIPAL!$I$17,L32=PRINCIPAL!$I$17+PRINCIPAL!$I$17+PRINCIPAL!$I$17)),0,IF(AND(PRINCIPAL!$H$17&lt;&gt;"",L32=PRINCIPAL!$J$17),VLOOKUP($AC$9,'Banco de Dados'!$B$4:$J$50,8,FALSE)*PRINCIPAL!$H$17*(1-(PRINCIPAL!$K$17/100)),IF(AND(PRINCIPAL!$H$17&lt;&gt;"",L32=PRINCIPAL!$L$17),VLOOKUP($AC$9,'Banco de Dados'!$B$4:$J$50,8,FALSE)*PRINCIPAL!$H$17*(1-(PRINCIPAL!$M$17/100)),IF(AND(PRINCIPAL!$H$17&lt;&gt;"",L32=PRINCIPAL!$N$17),VLOOKUP($AC$9,'Banco de Dados'!$B$4:$J$50,8,FALSE)*PRINCIPAL!$H$17*(1-(PRINCIPAL!$O$17/100)),IF(PRINCIPAL!$H$17&lt;&gt;"",VLOOKUP($AC$9,'Banco de Dados'!$B$4:$J$50,8,FALSE)*PRINCIPAL!$H$17,IF(OR(L32=PRINCIPAL!$I$17,L32=PRINCIPAL!$I$17+PRINCIPAL!$I$17,L32=PRINCIPAL!$I$17+PRINCIPAL!$I$17+PRINCIPAL!$I$17),0,IF(L32=PRINCIPAL!$J$17,VLOOKUP($AC$9,'Banco de Dados'!$B$4:$J$50,6,FALSE)*(1-(PRINCIPAL!$K$17/100)),IF(L32=PRINCIPAL!$L$17,VLOOKUP($AC$9,'Banco de Dados'!$B$4:$J$50,6,FALSE)*(1-(PRINCIPAL!$M$17/100)),IF(L32=PRINCIPAL!$N$17,VLOOKUP($AC$9,'Banco de Dados'!$B$4:$J$50,6,FALSE)*(1-(PRINCIPAL!$O$17/100)),VLOOKUP($AC$9,'Banco de Dados'!$B$4:$J$50,6,FALSE)))))))))),"")</f>
        <v/>
      </c>
      <c r="AC32" s="29" t="str">
        <f>IFERROR(AB32*(IFERROR(VLOOKUP($AC$9,'Banco de Dados'!$B$4:$J$50,4,FALSE),"ERRO")),"")</f>
        <v/>
      </c>
      <c r="AD32" s="29" t="str">
        <f t="shared" si="9"/>
        <v/>
      </c>
      <c r="AE32" s="103" t="str">
        <f>IFERROR(AD32*(C32*(PRINCIPAL!$G$17/100))*0.47*(44/12),"")</f>
        <v/>
      </c>
      <c r="AF32" s="111" t="str">
        <f t="shared" si="10"/>
        <v/>
      </c>
      <c r="AG32" s="30" t="str">
        <f>IFERROR(IF(AND(PRINCIPAL!$H$18&lt;&gt;"",OR(L32=PRINCIPAL!$I$18,L32=PRINCIPAL!$I$18+PRINCIPAL!$I$18,L32=PRINCIPAL!$I$18+PRINCIPAL!$I$18+PRINCIPAL!$I$18)),0,IF(AND(PRINCIPAL!$H$18&lt;&gt;"",L32=PRINCIPAL!$J$18),VLOOKUP($AH$9,'Banco de Dados'!$B$4:$J$50,8,FALSE)*PRINCIPAL!$H$18*(1-(PRINCIPAL!$K$18/100)),IF(AND(PRINCIPAL!$H$18&lt;&gt;"",L32=PRINCIPAL!$L$18),VLOOKUP($AH$9,'Banco de Dados'!$B$4:$J$50,8,FALSE)*PRINCIPAL!$H$18*(1-(PRINCIPAL!$M$18/100)),IF(AND(PRINCIPAL!$H$18&lt;&gt;"",L32=PRINCIPAL!$N$18),VLOOKUP($AH$9,'Banco de Dados'!$B$4:$J$50,8,FALSE)*PRINCIPAL!$H$18*(1-(PRINCIPAL!$O$18/100)),IF(PRINCIPAL!$H$18&lt;&gt;"",VLOOKUP($AH$9,'Banco de Dados'!$B$4:$J$50,8,FALSE)*PRINCIPAL!$H$18,IF(OR(L32=PRINCIPAL!$I$18,L32=PRINCIPAL!$I$18+PRINCIPAL!$I$18,L32=PRINCIPAL!$I$18+PRINCIPAL!$I$18+PRINCIPAL!$I$18),0,IF(L32=PRINCIPAL!$J$18,VLOOKUP($AH$9,'Banco de Dados'!$B$4:$J$50,6,FALSE)*(1-(PRINCIPAL!$K$18/100)),IF(L32=PRINCIPAL!$L$18,VLOOKUP($AH$9,'Banco de Dados'!$B$4:$J$50,6,FALSE)*(1-(PRINCIPAL!$M$18/100)),IF(L32=PRINCIPAL!$N$18,VLOOKUP($AH$9,'Banco de Dados'!$B$4:$J$50,6,FALSE)*(1-(PRINCIPAL!$O$18/100)),VLOOKUP($AH$9,'Banco de Dados'!$B$4:$J$50,6,FALSE)))))))))),"")</f>
        <v/>
      </c>
      <c r="AH32" s="29" t="str">
        <f>IFERROR(AG32*(IFERROR(VLOOKUP($AH$9,'Banco de Dados'!$B$4:$J$50,4,FALSE),"ERRO")),"")</f>
        <v/>
      </c>
      <c r="AI32" s="29" t="str">
        <f t="shared" si="11"/>
        <v/>
      </c>
      <c r="AJ32" s="103" t="str">
        <f>IFERROR(AI32*(C32*(PRINCIPAL!$G$18/100))*0.47*(44/12),"")</f>
        <v/>
      </c>
      <c r="AK32" s="111" t="str">
        <f t="shared" si="12"/>
        <v/>
      </c>
      <c r="AL32" s="30" t="str">
        <f>IFERROR(IF(AND(PRINCIPAL!$H$19&lt;&gt;"",OR(L32=PRINCIPAL!$I$19,L32=PRINCIPAL!$I$19+PRINCIPAL!$I$19,L32=PRINCIPAL!$I$19+PRINCIPAL!$I$19+PRINCIPAL!$I$19)),0,IF(AND(PRINCIPAL!$H$19&lt;&gt;"",L32=PRINCIPAL!$J$19),VLOOKUP($AM$9,'Banco de Dados'!$B$4:$J$50,8,FALSE)*PRINCIPAL!$H$19*(1-(PRINCIPAL!$K$19/100)),IF(AND(PRINCIPAL!$H$19&lt;&gt;"",L32=PRINCIPAL!$L$19),VLOOKUP($AM$9,'Banco de Dados'!$B$4:$J$50,8,FALSE)*PRINCIPAL!$H$19*(1-(PRINCIPAL!$M$19/100)),IF(AND(PRINCIPAL!$H$19&lt;&gt;"",L32=PRINCIPAL!$N$19),VLOOKUP($AM$9,'Banco de Dados'!$B$4:$J$50,8,FALSE)*PRINCIPAL!$H$19*(1-(PRINCIPAL!$O$19/100)),IF(PRINCIPAL!$H$19&lt;&gt;"",VLOOKUP($AM$9,'Banco de Dados'!$B$4:$J$50,8,FALSE)*PRINCIPAL!$H$19,IF(OR(L32=PRINCIPAL!$I$19,L32=PRINCIPAL!$I$19+PRINCIPAL!$I$19,L32=PRINCIPAL!$I$19+PRINCIPAL!$I$19+PRINCIPAL!$I$19),0,IF(L32=PRINCIPAL!$J$19,VLOOKUP($AM$9,'Banco de Dados'!$B$4:$J$50,6,FALSE)*(1-(PRINCIPAL!$K$19/100)),IF(L32=PRINCIPAL!$L$19,VLOOKUP($AM$9,'Banco de Dados'!$B$4:$J$50,6,FALSE)*(1-(PRINCIPAL!$M$19/100)),IF(L32=PRINCIPAL!$N$19,VLOOKUP($AM$9,'Banco de Dados'!$B$4:$J$50,6,FALSE)*(1-(PRINCIPAL!$O$19/100)),VLOOKUP($AM$9,'Banco de Dados'!$B$4:$J$50,6,FALSE)))))))))),"")</f>
        <v/>
      </c>
      <c r="AM32" s="29" t="str">
        <f>IFERROR(AL32*(IFERROR(VLOOKUP($AM$9,'Banco de Dados'!$B$4:$J$50,4,FALSE),"ERRO")),"")</f>
        <v/>
      </c>
      <c r="AN32" s="29" t="str">
        <f t="shared" si="13"/>
        <v/>
      </c>
      <c r="AO32" s="103" t="str">
        <f>IFERROR(AN32*(C32*(PRINCIPAL!$G$19/100))*0.47*(44/12),"")</f>
        <v/>
      </c>
      <c r="AP32" s="111" t="str">
        <f t="shared" si="14"/>
        <v/>
      </c>
      <c r="AQ32" s="30" t="str">
        <f>IFERROR(IF(AND(PRINCIPAL!$H$20&lt;&gt;"",OR(L32=PRINCIPAL!$I$20,L32=PRINCIPAL!$I$20+PRINCIPAL!$I$20,L32=PRINCIPAL!$I$20+PRINCIPAL!$I$20+PRINCIPAL!$I$20)),0,IF(AND(PRINCIPAL!$H$20&lt;&gt;"",L32=PRINCIPAL!$J$20),VLOOKUP($AR$9,'Banco de Dados'!$B$4:$J$50,8,FALSE)*PRINCIPAL!$H$20*(1-(PRINCIPAL!$K$20/100)),IF(AND(PRINCIPAL!$H$20&lt;&gt;"",L32=PRINCIPAL!$L$20),VLOOKUP($AR$9,'Banco de Dados'!$B$4:$J$50,8,FALSE)*PRINCIPAL!$H$20*(1-(PRINCIPAL!$M$20/100)),IF(AND(PRINCIPAL!$H$20&lt;&gt;"",L32=PRINCIPAL!$N$20),VLOOKUP($AR$9,'Banco de Dados'!$B$4:$J$50,8,FALSE)*PRINCIPAL!$H$20*(1-(PRINCIPAL!$O$20/100)),IF(PRINCIPAL!$H$20&lt;&gt;"",VLOOKUP($AR$9,'Banco de Dados'!$B$4:$J$50,8,FALSE)*PRINCIPAL!$H$20,IF(OR(L32=PRINCIPAL!$I$20,L32=PRINCIPAL!$I$20+PRINCIPAL!$I$20,L32=PRINCIPAL!$I$20+PRINCIPAL!$I$20+PRINCIPAL!$I$20),0,IF(L32=PRINCIPAL!$J$20,VLOOKUP($AR$9,'Banco de Dados'!$B$4:$J$50,6,FALSE)*(1-(PRINCIPAL!$K$20/100)),IF(L32=PRINCIPAL!$L$20,VLOOKUP($AR$9,'Banco de Dados'!$B$4:$J$50,6,FALSE)*(1-(PRINCIPAL!$M$20/100)),IF(L32=PRINCIPAL!$N$20,VLOOKUP($AR$9,'Banco de Dados'!$B$4:$J$50,6,FALSE)*(1-(PRINCIPAL!$O$20/100)),VLOOKUP($AR$9,'Banco de Dados'!$B$4:$J$50,6,FALSE)))))))))),"")</f>
        <v/>
      </c>
      <c r="AR32" s="29" t="str">
        <f>IFERROR(AQ32*(IFERROR(VLOOKUP($AR$9,'Banco de Dados'!$B$4:$J$50,4,FALSE),"ERRO")),"")</f>
        <v/>
      </c>
      <c r="AS32" s="29" t="str">
        <f t="shared" si="15"/>
        <v/>
      </c>
      <c r="AT32" s="103" t="str">
        <f>IFERROR(AS32*(C32*(PRINCIPAL!$G$20/100))*0.47*(44/12),"")</f>
        <v/>
      </c>
      <c r="AU32" s="111" t="str">
        <f t="shared" si="16"/>
        <v/>
      </c>
      <c r="AV32" s="30" t="str">
        <f>IFERROR(IF(AND(PRINCIPAL!$H$21&lt;&gt;"",OR(L32=PRINCIPAL!$I$21,L32=PRINCIPAL!$I$21+PRINCIPAL!$I$21,L32=PRINCIPAL!$I$21+PRINCIPAL!$I$21+PRINCIPAL!$I$21)),0,IF(AND(PRINCIPAL!$H$21&lt;&gt;"",L32=PRINCIPAL!$J$21),VLOOKUP($AW$9,'Banco de Dados'!$B$4:$J$50,8,FALSE)*PRINCIPAL!$H$21*(1-(PRINCIPAL!$K$21/100)),IF(AND(PRINCIPAL!$H$21&lt;&gt;"",L32=PRINCIPAL!$L$21),VLOOKUP($AW$9,'Banco de Dados'!$B$4:$J$50,8,FALSE)*PRINCIPAL!$H$21*(1-(PRINCIPAL!$M$21/100)),IF(AND(PRINCIPAL!$H$21&lt;&gt;"",L32=PRINCIPAL!$N$21),VLOOKUP($AW$9,'Banco de Dados'!$B$4:$J$50,8,FALSE)*PRINCIPAL!$H$21*(1-(PRINCIPAL!$O$21/100)),IF(PRINCIPAL!$H$21&lt;&gt;"",VLOOKUP($AW$9,'Banco de Dados'!$B$4:$J$50,8,FALSE)*PRINCIPAL!$H$21,IF(OR(L32=PRINCIPAL!$I$21,L32=PRINCIPAL!$I$21+PRINCIPAL!$I$21,L32=PRINCIPAL!$I$21+PRINCIPAL!$I$21+PRINCIPAL!$I$21),0,IF(L32=PRINCIPAL!$J$21,VLOOKUP($AW$9,'Banco de Dados'!$B$4:$J$50,6,FALSE)*(1-(PRINCIPAL!$K$21/100)),IF(L32=PRINCIPAL!$L$21,VLOOKUP($AW$9,'Banco de Dados'!$B$4:$J$50,6,FALSE)*(1-(PRINCIPAL!$M$21/100)),IF(L32=PRINCIPAL!$N$21,VLOOKUP($AW$9,'Banco de Dados'!$B$4:$J$50,6,FALSE)*(1-(PRINCIPAL!$O$21/100)),VLOOKUP($AW$9,'Banco de Dados'!$B$4:$J$50,6,FALSE)))))))))),"")</f>
        <v/>
      </c>
      <c r="AW32" s="29" t="str">
        <f>IFERROR(AV32*(IFERROR(VLOOKUP($AW$9,'Banco de Dados'!$B$4:$J$50,4,FALSE),"ERRO")),"")</f>
        <v/>
      </c>
      <c r="AX32" s="29" t="str">
        <f t="shared" si="17"/>
        <v/>
      </c>
      <c r="AY32" s="103" t="str">
        <f>IFERROR(AX32*(C32*(PRINCIPAL!$G$21/100))*0.47*(44/12),"")</f>
        <v/>
      </c>
      <c r="AZ32" s="111" t="str">
        <f t="shared" si="18"/>
        <v/>
      </c>
      <c r="BA32" s="30" t="str">
        <f>IFERROR(IF(AND(PRINCIPAL!$H$22&lt;&gt;"",OR(L32=PRINCIPAL!$I$22,L32=PRINCIPAL!$I$22+PRINCIPAL!$I$22,L32=PRINCIPAL!$I$22+PRINCIPAL!$I$22+PRINCIPAL!$I$22)),0,IF(AND(PRINCIPAL!$H$22&lt;&gt;"",L32=PRINCIPAL!$J$22),VLOOKUP($BB$9,'Banco de Dados'!$B$4:$J$50,8,FALSE)*PRINCIPAL!$H$22*(1-(PRINCIPAL!$K$22/100)),IF(AND(PRINCIPAL!$H$22&lt;&gt;"",L32=PRINCIPAL!$L$22),VLOOKUP($BB$9,'Banco de Dados'!$B$4:$J$50,8,FALSE)*PRINCIPAL!$H$22*(1-(PRINCIPAL!$M$22/100)),IF(AND(PRINCIPAL!$H$22&lt;&gt;"",L32=PRINCIPAL!$N$22),VLOOKUP($BB$9,'Banco de Dados'!$B$4:$J$50,8,FALSE)*PRINCIPAL!$H$22*(1-(PRINCIPAL!$O$22/100)),IF(PRINCIPAL!$H$22&lt;&gt;"",VLOOKUP($BB$9,'Banco de Dados'!$B$4:$J$50,8,FALSE)*PRINCIPAL!$H$22,IF(OR(L32=PRINCIPAL!$I$22,L32=PRINCIPAL!$I$22+PRINCIPAL!$I$22,L32=PRINCIPAL!$I$22+PRINCIPAL!$I$22+PRINCIPAL!$I$22),0,IF(L32=PRINCIPAL!$J$22,VLOOKUP($BB$9,'Banco de Dados'!$B$4:$J$50,6,FALSE)*(1-(PRINCIPAL!$K$22/100)),IF(L32=PRINCIPAL!$L$22,VLOOKUP($BB$9,'Banco de Dados'!$B$4:$J$50,6,FALSE)*(1-(PRINCIPAL!$M$22/100)),IF(L32=PRINCIPAL!$N$22,VLOOKUP($BB$9,'Banco de Dados'!$B$4:$J$50,6,FALSE)*(1-(PRINCIPAL!$O$22/100)),VLOOKUP($BB$9,'Banco de Dados'!$B$4:$J$50,6,FALSE)))))))))),"")</f>
        <v/>
      </c>
      <c r="BB32" s="29" t="str">
        <f>IFERROR(BA32*(IFERROR(VLOOKUP($BB$9,'Banco de Dados'!$B$4:$J$50,4,FALSE),"ERRO")),"")</f>
        <v/>
      </c>
      <c r="BC32" s="29" t="str">
        <f t="shared" si="22"/>
        <v/>
      </c>
      <c r="BD32" s="103" t="str">
        <f>IFERROR(BC32*(C32*(PRINCIPAL!$G$22/100))*0.47*(44/12),"")</f>
        <v/>
      </c>
      <c r="BE32" s="111" t="str">
        <f t="shared" si="19"/>
        <v/>
      </c>
      <c r="BF32" s="30" t="str">
        <f>IFERROR(IF(AND(PRINCIPAL!$H$23&lt;&gt;"",OR(L32=PRINCIPAL!$I$23,L32=PRINCIPAL!$I$23+PRINCIPAL!$I$23,L32=PRINCIPAL!$I$23+PRINCIPAL!$I$23+PRINCIPAL!$I$23)),0,IF(AND(PRINCIPAL!$H$23&lt;&gt;"",L32=PRINCIPAL!$J$23),VLOOKUP($BG$9,'Banco de Dados'!$B$4:$J$50,8,FALSE)*PRINCIPAL!$H$23*(1-(PRINCIPAL!$K$23/100)),IF(AND(PRINCIPAL!$H$23&lt;&gt;"",L32=PRINCIPAL!$L$23),VLOOKUP($BG$9,'Banco de Dados'!$B$4:$J$50,8,FALSE)*PRINCIPAL!$H$23*(1-(PRINCIPAL!$M$23/100)),IF(AND(PRINCIPAL!$H$23&lt;&gt;"",L32=PRINCIPAL!$N$23),VLOOKUP($BG$9,'Banco de Dados'!$B$4:$J$50,8,FALSE)*PRINCIPAL!$H$23*(1-(PRINCIPAL!$O$23/100)),IF(PRINCIPAL!$H$23&lt;&gt;"",VLOOKUP($BG$9,'Banco de Dados'!$B$4:$J$50,8,FALSE)*PRINCIPAL!$H$23,IF(OR(L32=PRINCIPAL!$I$23,L32=PRINCIPAL!$I$23+PRINCIPAL!$I$23,L32=PRINCIPAL!$I$23+PRINCIPAL!$I$23+PRINCIPAL!$I$23),0,IF(L32=PRINCIPAL!$J$23,VLOOKUP($BG$9,'Banco de Dados'!$B$4:$J$50,6,FALSE)*(1-(PRINCIPAL!$K$23/100)),IF(L32=PRINCIPAL!$L$23,VLOOKUP($BG$9,'Banco de Dados'!$B$4:$J$50,6,FALSE)*(1-(PRINCIPAL!$M$23/100)),IF(L32=PRINCIPAL!$N$23,VLOOKUP($BG$9,'Banco de Dados'!$B$4:$J$50,6,FALSE)*(1-(PRINCIPAL!$O$23/100)),VLOOKUP($BG$9,'Banco de Dados'!$B$4:$J$50,6,FALSE)))))))))),"")</f>
        <v/>
      </c>
      <c r="BG32" s="29" t="str">
        <f>IFERROR(BF32*(IFERROR(VLOOKUP($BG$9,'Banco de Dados'!$B$4:$J$50,4,FALSE),"ERRO")),"")</f>
        <v/>
      </c>
      <c r="BH32" s="29" t="str">
        <f t="shared" si="20"/>
        <v/>
      </c>
      <c r="BI32" s="103" t="str">
        <f>IFERROR(BH32*(C32*(PRINCIPAL!$G$23/100))*0.47*(44/12),"")</f>
        <v/>
      </c>
      <c r="BJ32" s="102" t="str">
        <f t="shared" si="21"/>
        <v/>
      </c>
    </row>
    <row r="33" spans="1:62" s="1" customFormat="1" ht="12.75" customHeight="1" x14ac:dyDescent="0.25">
      <c r="A33" s="31"/>
      <c r="B33" s="345">
        <v>2042</v>
      </c>
      <c r="C33" s="340">
        <v>6450</v>
      </c>
      <c r="E33" s="23">
        <v>22</v>
      </c>
      <c r="F33" s="24">
        <f>IFERROR(VLOOKUP($G$9,'Banco de Dados'!$B$4:$J$50,6,FALSE),"")</f>
        <v>3.6</v>
      </c>
      <c r="G33" s="25">
        <f>IFERROR(F33*(IFERROR(VLOOKUP($G$9,'Banco de Dados'!$B$4:$J$50,4,FALSE),"ERRO")),"")</f>
        <v>1.9152000000000002</v>
      </c>
      <c r="H33" s="25">
        <f t="shared" si="0"/>
        <v>5.5152000000000001</v>
      </c>
      <c r="I33" s="103">
        <f t="shared" si="2"/>
        <v>61304.205599999994</v>
      </c>
      <c r="J33" s="102">
        <f t="shared" si="3"/>
        <v>1149097.4351999999</v>
      </c>
      <c r="L33" s="91">
        <v>22</v>
      </c>
      <c r="M33" s="24">
        <f>IFERROR(IF(AND(PRINCIPAL!$H$14&lt;&gt;"",OR(L33=PRINCIPAL!$I$14,L33=PRINCIPAL!$I$14+PRINCIPAL!$I$14,L33=PRINCIPAL!$I$14+PRINCIPAL!$I$14+PRINCIPAL!$I$14)),0,IF(AND(PRINCIPAL!$H$14&lt;&gt;"",L33=PRINCIPAL!$J$14),VLOOKUP($N$9,'Banco de Dados'!$B$4:$J$50,8,FALSE)*PRINCIPAL!$H$14*(1-(PRINCIPAL!$K$14/100)),IF(AND(PRINCIPAL!$H$14&lt;&gt;"",L33=PRINCIPAL!$L$14),VLOOKUP($N$9,'Banco de Dados'!$B$4:$J$50,8,FALSE)*PRINCIPAL!$H$14*(1-(PRINCIPAL!$M$14/100)),IF(AND(PRINCIPAL!$H$14&lt;&gt;"",L33=PRINCIPAL!$N$14),VLOOKUP($N$9,'Banco de Dados'!$B$4:$J$50,8,FALSE)*PRINCIPAL!$H$14*(1-(PRINCIPAL!$O$14/100)),IF(PRINCIPAL!$H$14&lt;&gt;"",VLOOKUP($N$9,'Banco de Dados'!$B$4:$J$50,8,FALSE)*PRINCIPAL!$H$14,IF(OR(L33=PRINCIPAL!$I$14,L33=PRINCIPAL!$I$14+PRINCIPAL!$I$14,L33=PRINCIPAL!$I$14+PRINCIPAL!$I$14+PRINCIPAL!$I$14),0,IF(L33=PRINCIPAL!$J$14,VLOOKUP($N$9,'Banco de Dados'!$B$4:$J$50,6,FALSE)*(1-(PRINCIPAL!$K$14/100)),IF(L33=PRINCIPAL!$L$14,VLOOKUP($N$9,'Banco de Dados'!$B$4:$J$50,6,FALSE)*(1-(PRINCIPAL!$M$14/100)),IF(L33=PRINCIPAL!$N$14,VLOOKUP($N$9,'Banco de Dados'!$B$4:$J$50,6,FALSE)*(1-(PRINCIPAL!$O$14/100)),VLOOKUP($N$9,'Banco de Dados'!$B$4:$J$50,6,FALSE)))))))))),"")</f>
        <v>6.69</v>
      </c>
      <c r="N33" s="25">
        <f>IFERROR(M33*(IFERROR(VLOOKUP($N$9,'Banco de Dados'!$B$4:$J$50,4,FALSE),"ERRO")),"")</f>
        <v>3.5590800000000002</v>
      </c>
      <c r="O33" s="25">
        <f t="shared" si="1"/>
        <v>10.249080000000001</v>
      </c>
      <c r="P33" s="103">
        <f>IFERROR(O33*(C33*(PRINCIPAL!$G$14/100))*0.47*(44/12),"")</f>
        <v>113923.64874</v>
      </c>
      <c r="Q33" s="107">
        <f t="shared" si="4"/>
        <v>2135406.0670800004</v>
      </c>
      <c r="R33" s="29" t="str">
        <f>IFERROR(IF(AND(PRINCIPAL!$H$15&lt;&gt;"",OR(L33=PRINCIPAL!$I$15,L33=PRINCIPAL!$I$15+PRINCIPAL!$I$15,L33=PRINCIPAL!$I$15+PRINCIPAL!$I$15+PRINCIPAL!$I$15)),0,IF(AND(PRINCIPAL!$H$15&lt;&gt;"",L33=PRINCIPAL!$J$15),VLOOKUP($S$9,'Banco de Dados'!$B$4:$J$50,8,FALSE)*PRINCIPAL!$H$15*(1-(PRINCIPAL!$K$15/100)),IF(AND(PRINCIPAL!$H$15&lt;&gt;"",L33=PRINCIPAL!$L$15),VLOOKUP($S$9,'Banco de Dados'!$B$4:$J$50,8,FALSE)*PRINCIPAL!$H$15*(1-(PRINCIPAL!$M$15/100)),IF(AND(PRINCIPAL!$H$15&lt;&gt;"",L33=PRINCIPAL!$N$15),VLOOKUP($S$9,'Banco de Dados'!$B$4:$J$50,8,FALSE)*PRINCIPAL!$H$15*(1-(PRINCIPAL!$O$15/100)),IF(PRINCIPAL!$H$15&lt;&gt;"",VLOOKUP($S$9,'Banco de Dados'!$B$4:$J$50,8,FALSE)*PRINCIPAL!$H$15,IF(OR(L33=PRINCIPAL!$I$15,L33=PRINCIPAL!$I$15+PRINCIPAL!$I$15,L33=PRINCIPAL!$I$15+PRINCIPAL!$I$15+PRINCIPAL!$I$15),0,IF(L33=PRINCIPAL!$J$15,VLOOKUP($S$9,'Banco de Dados'!$B$4:$J$50,6,FALSE)*(1-(PRINCIPAL!$K$15/100)),IF(L33=PRINCIPAL!$L$15,VLOOKUP($S$9,'Banco de Dados'!$B$4:$J$50,6,FALSE)*(1-(PRINCIPAL!$M$15/100)),IF(L33=PRINCIPAL!$N$15,VLOOKUP($S$9,'Banco de Dados'!$B$4:$J$50,6,FALSE)*(1-(PRINCIPAL!$O$15/100)),VLOOKUP($S$9,'Banco de Dados'!$B$4:$J$50,6,FALSE)))))))))),"")</f>
        <v/>
      </c>
      <c r="S33" s="29" t="str">
        <f>IFERROR(R33*(IFERROR(VLOOKUP($S$9,'Banco de Dados'!$B$4:$J$50,4,FALSE),"ERRO")),"")</f>
        <v/>
      </c>
      <c r="T33" s="29" t="str">
        <f t="shared" si="5"/>
        <v/>
      </c>
      <c r="U33" s="103" t="str">
        <f>IFERROR(T33*(C33*(PRINCIPAL!$G$15/100))*0.47*(44/12),"")</f>
        <v/>
      </c>
      <c r="V33" s="103" t="str">
        <f t="shared" si="6"/>
        <v/>
      </c>
      <c r="W33" s="30" t="str">
        <f>IFERROR(IF(AND(PRINCIPAL!$H$16&lt;&gt;"",OR(L33=PRINCIPAL!$I$16,L33=PRINCIPAL!$I$16+PRINCIPAL!$I$16,L33=PRINCIPAL!$I$16+PRINCIPAL!$I$16+PRINCIPAL!$I$16)),0,IF(AND(PRINCIPAL!$H$16&lt;&gt;"",L33=PRINCIPAL!$J$16),VLOOKUP($X$9,'Banco de Dados'!$B$4:$J$50,8,FALSE)*PRINCIPAL!$H$16*(1-(PRINCIPAL!$K$16/100)),IF(AND(PRINCIPAL!$H$16&lt;&gt;"",L33=PRINCIPAL!$L$16),VLOOKUP($X$9,'Banco de Dados'!$B$4:$J$50,8,FALSE)*PRINCIPAL!$H$16*(1-(PRINCIPAL!$M$16/100)),IF(AND(PRINCIPAL!$H$16&lt;&gt;"",L33=PRINCIPAL!$N$16),VLOOKUP($X$9,'Banco de Dados'!$B$4:$J$50,8,FALSE)*PRINCIPAL!$H$16*(1-(PRINCIPAL!$O$16/100)),IF(PRINCIPAL!$H$16&lt;&gt;"",VLOOKUP($X$9,'Banco de Dados'!$B$4:$J$50,8,FALSE)*PRINCIPAL!$H$16,IF(OR(L33=PRINCIPAL!$I$16,L33=PRINCIPAL!$I$16+PRINCIPAL!$I$16,L33=PRINCIPAL!$I$16+PRINCIPAL!$I$16+PRINCIPAL!$I$16),0,IF(L33=PRINCIPAL!$J$16,VLOOKUP($X$9,'Banco de Dados'!$B$4:$J$50,6,FALSE)*(1-(PRINCIPAL!$K$16/100)),IF(L33=PRINCIPAL!$L$16,VLOOKUP($X$9,'Banco de Dados'!$B$4:$J$50,6,FALSE)*(1-(PRINCIPAL!$M$16/100)),IF(L33=PRINCIPAL!$N$16,VLOOKUP($X$9,'Banco de Dados'!$B$4:$J$50,6,FALSE)*(1-(PRINCIPAL!$O$16/100)),VLOOKUP($X$9,'Banco de Dados'!$B$4:$J$50,6,FALSE)))))))))),"")</f>
        <v/>
      </c>
      <c r="X33" s="29" t="str">
        <f>IFERROR(W33*(IFERROR(VLOOKUP($X$9,'Banco de Dados'!$B$4:$J$50,4,FALSE),"ERRO")),"")</f>
        <v/>
      </c>
      <c r="Y33" s="29" t="str">
        <f t="shared" si="7"/>
        <v/>
      </c>
      <c r="Z33" s="103" t="str">
        <f>IFERROR(Y33*(C33*(PRINCIPAL!$G$16/100))*0.47*(44/12),"")</f>
        <v/>
      </c>
      <c r="AA33" s="111" t="str">
        <f t="shared" si="8"/>
        <v/>
      </c>
      <c r="AB33" s="30" t="str">
        <f>IFERROR(IF(AND(PRINCIPAL!$H$17&lt;&gt;"",OR(L33=PRINCIPAL!$I$17,L33=PRINCIPAL!$I$17+PRINCIPAL!$I$17,L33=PRINCIPAL!$I$17+PRINCIPAL!$I$17+PRINCIPAL!$I$17)),0,IF(AND(PRINCIPAL!$H$17&lt;&gt;"",L33=PRINCIPAL!$J$17),VLOOKUP($AC$9,'Banco de Dados'!$B$4:$J$50,8,FALSE)*PRINCIPAL!$H$17*(1-(PRINCIPAL!$K$17/100)),IF(AND(PRINCIPAL!$H$17&lt;&gt;"",L33=PRINCIPAL!$L$17),VLOOKUP($AC$9,'Banco de Dados'!$B$4:$J$50,8,FALSE)*PRINCIPAL!$H$17*(1-(PRINCIPAL!$M$17/100)),IF(AND(PRINCIPAL!$H$17&lt;&gt;"",L33=PRINCIPAL!$N$17),VLOOKUP($AC$9,'Banco de Dados'!$B$4:$J$50,8,FALSE)*PRINCIPAL!$H$17*(1-(PRINCIPAL!$O$17/100)),IF(PRINCIPAL!$H$17&lt;&gt;"",VLOOKUP($AC$9,'Banco de Dados'!$B$4:$J$50,8,FALSE)*PRINCIPAL!$H$17,IF(OR(L33=PRINCIPAL!$I$17,L33=PRINCIPAL!$I$17+PRINCIPAL!$I$17,L33=PRINCIPAL!$I$17+PRINCIPAL!$I$17+PRINCIPAL!$I$17),0,IF(L33=PRINCIPAL!$J$17,VLOOKUP($AC$9,'Banco de Dados'!$B$4:$J$50,6,FALSE)*(1-(PRINCIPAL!$K$17/100)),IF(L33=PRINCIPAL!$L$17,VLOOKUP($AC$9,'Banco de Dados'!$B$4:$J$50,6,FALSE)*(1-(PRINCIPAL!$M$17/100)),IF(L33=PRINCIPAL!$N$17,VLOOKUP($AC$9,'Banco de Dados'!$B$4:$J$50,6,FALSE)*(1-(PRINCIPAL!$O$17/100)),VLOOKUP($AC$9,'Banco de Dados'!$B$4:$J$50,6,FALSE)))))))))),"")</f>
        <v/>
      </c>
      <c r="AC33" s="29" t="str">
        <f>IFERROR(AB33*(IFERROR(VLOOKUP($AC$9,'Banco de Dados'!$B$4:$J$50,4,FALSE),"ERRO")),"")</f>
        <v/>
      </c>
      <c r="AD33" s="29" t="str">
        <f t="shared" si="9"/>
        <v/>
      </c>
      <c r="AE33" s="103" t="str">
        <f>IFERROR(AD33*(C33*(PRINCIPAL!$G$17/100))*0.47*(44/12),"")</f>
        <v/>
      </c>
      <c r="AF33" s="111" t="str">
        <f t="shared" si="10"/>
        <v/>
      </c>
      <c r="AG33" s="30" t="str">
        <f>IFERROR(IF(AND(PRINCIPAL!$H$18&lt;&gt;"",OR(L33=PRINCIPAL!$I$18,L33=PRINCIPAL!$I$18+PRINCIPAL!$I$18,L33=PRINCIPAL!$I$18+PRINCIPAL!$I$18+PRINCIPAL!$I$18)),0,IF(AND(PRINCIPAL!$H$18&lt;&gt;"",L33=PRINCIPAL!$J$18),VLOOKUP($AH$9,'Banco de Dados'!$B$4:$J$50,8,FALSE)*PRINCIPAL!$H$18*(1-(PRINCIPAL!$K$18/100)),IF(AND(PRINCIPAL!$H$18&lt;&gt;"",L33=PRINCIPAL!$L$18),VLOOKUP($AH$9,'Banco de Dados'!$B$4:$J$50,8,FALSE)*PRINCIPAL!$H$18*(1-(PRINCIPAL!$M$18/100)),IF(AND(PRINCIPAL!$H$18&lt;&gt;"",L33=PRINCIPAL!$N$18),VLOOKUP($AH$9,'Banco de Dados'!$B$4:$J$50,8,FALSE)*PRINCIPAL!$H$18*(1-(PRINCIPAL!$O$18/100)),IF(PRINCIPAL!$H$18&lt;&gt;"",VLOOKUP($AH$9,'Banco de Dados'!$B$4:$J$50,8,FALSE)*PRINCIPAL!$H$18,IF(OR(L33=PRINCIPAL!$I$18,L33=PRINCIPAL!$I$18+PRINCIPAL!$I$18,L33=PRINCIPAL!$I$18+PRINCIPAL!$I$18+PRINCIPAL!$I$18),0,IF(L33=PRINCIPAL!$J$18,VLOOKUP($AH$9,'Banco de Dados'!$B$4:$J$50,6,FALSE)*(1-(PRINCIPAL!$K$18/100)),IF(L33=PRINCIPAL!$L$18,VLOOKUP($AH$9,'Banco de Dados'!$B$4:$J$50,6,FALSE)*(1-(PRINCIPAL!$M$18/100)),IF(L33=PRINCIPAL!$N$18,VLOOKUP($AH$9,'Banco de Dados'!$B$4:$J$50,6,FALSE)*(1-(PRINCIPAL!$O$18/100)),VLOOKUP($AH$9,'Banco de Dados'!$B$4:$J$50,6,FALSE)))))))))),"")</f>
        <v/>
      </c>
      <c r="AH33" s="29" t="str">
        <f>IFERROR(AG33*(IFERROR(VLOOKUP($AH$9,'Banco de Dados'!$B$4:$J$50,4,FALSE),"ERRO")),"")</f>
        <v/>
      </c>
      <c r="AI33" s="29" t="str">
        <f t="shared" si="11"/>
        <v/>
      </c>
      <c r="AJ33" s="103" t="str">
        <f>IFERROR(AI33*(C33*(PRINCIPAL!$G$18/100))*0.47*(44/12),"")</f>
        <v/>
      </c>
      <c r="AK33" s="111" t="str">
        <f t="shared" si="12"/>
        <v/>
      </c>
      <c r="AL33" s="30" t="str">
        <f>IFERROR(IF(AND(PRINCIPAL!$H$19&lt;&gt;"",OR(L33=PRINCIPAL!$I$19,L33=PRINCIPAL!$I$19+PRINCIPAL!$I$19,L33=PRINCIPAL!$I$19+PRINCIPAL!$I$19+PRINCIPAL!$I$19)),0,IF(AND(PRINCIPAL!$H$19&lt;&gt;"",L33=PRINCIPAL!$J$19),VLOOKUP($AM$9,'Banco de Dados'!$B$4:$J$50,8,FALSE)*PRINCIPAL!$H$19*(1-(PRINCIPAL!$K$19/100)),IF(AND(PRINCIPAL!$H$19&lt;&gt;"",L33=PRINCIPAL!$L$19),VLOOKUP($AM$9,'Banco de Dados'!$B$4:$J$50,8,FALSE)*PRINCIPAL!$H$19*(1-(PRINCIPAL!$M$19/100)),IF(AND(PRINCIPAL!$H$19&lt;&gt;"",L33=PRINCIPAL!$N$19),VLOOKUP($AM$9,'Banco de Dados'!$B$4:$J$50,8,FALSE)*PRINCIPAL!$H$19*(1-(PRINCIPAL!$O$19/100)),IF(PRINCIPAL!$H$19&lt;&gt;"",VLOOKUP($AM$9,'Banco de Dados'!$B$4:$J$50,8,FALSE)*PRINCIPAL!$H$19,IF(OR(L33=PRINCIPAL!$I$19,L33=PRINCIPAL!$I$19+PRINCIPAL!$I$19,L33=PRINCIPAL!$I$19+PRINCIPAL!$I$19+PRINCIPAL!$I$19),0,IF(L33=PRINCIPAL!$J$19,VLOOKUP($AM$9,'Banco de Dados'!$B$4:$J$50,6,FALSE)*(1-(PRINCIPAL!$K$19/100)),IF(L33=PRINCIPAL!$L$19,VLOOKUP($AM$9,'Banco de Dados'!$B$4:$J$50,6,FALSE)*(1-(PRINCIPAL!$M$19/100)),IF(L33=PRINCIPAL!$N$19,VLOOKUP($AM$9,'Banco de Dados'!$B$4:$J$50,6,FALSE)*(1-(PRINCIPAL!$O$19/100)),VLOOKUP($AM$9,'Banco de Dados'!$B$4:$J$50,6,FALSE)))))))))),"")</f>
        <v/>
      </c>
      <c r="AM33" s="29" t="str">
        <f>IFERROR(AL33*(IFERROR(VLOOKUP($AM$9,'Banco de Dados'!$B$4:$J$50,4,FALSE),"ERRO")),"")</f>
        <v/>
      </c>
      <c r="AN33" s="29" t="str">
        <f t="shared" si="13"/>
        <v/>
      </c>
      <c r="AO33" s="103" t="str">
        <f>IFERROR(AN33*(C33*(PRINCIPAL!$G$19/100))*0.47*(44/12),"")</f>
        <v/>
      </c>
      <c r="AP33" s="111" t="str">
        <f t="shared" si="14"/>
        <v/>
      </c>
      <c r="AQ33" s="30" t="str">
        <f>IFERROR(IF(AND(PRINCIPAL!$H$20&lt;&gt;"",OR(L33=PRINCIPAL!$I$20,L33=PRINCIPAL!$I$20+PRINCIPAL!$I$20,L33=PRINCIPAL!$I$20+PRINCIPAL!$I$20+PRINCIPAL!$I$20)),0,IF(AND(PRINCIPAL!$H$20&lt;&gt;"",L33=PRINCIPAL!$J$20),VLOOKUP($AR$9,'Banco de Dados'!$B$4:$J$50,8,FALSE)*PRINCIPAL!$H$20*(1-(PRINCIPAL!$K$20/100)),IF(AND(PRINCIPAL!$H$20&lt;&gt;"",L33=PRINCIPAL!$L$20),VLOOKUP($AR$9,'Banco de Dados'!$B$4:$J$50,8,FALSE)*PRINCIPAL!$H$20*(1-(PRINCIPAL!$M$20/100)),IF(AND(PRINCIPAL!$H$20&lt;&gt;"",L33=PRINCIPAL!$N$20),VLOOKUP($AR$9,'Banco de Dados'!$B$4:$J$50,8,FALSE)*PRINCIPAL!$H$20*(1-(PRINCIPAL!$O$20/100)),IF(PRINCIPAL!$H$20&lt;&gt;"",VLOOKUP($AR$9,'Banco de Dados'!$B$4:$J$50,8,FALSE)*PRINCIPAL!$H$20,IF(OR(L33=PRINCIPAL!$I$20,L33=PRINCIPAL!$I$20+PRINCIPAL!$I$20,L33=PRINCIPAL!$I$20+PRINCIPAL!$I$20+PRINCIPAL!$I$20),0,IF(L33=PRINCIPAL!$J$20,VLOOKUP($AR$9,'Banco de Dados'!$B$4:$J$50,6,FALSE)*(1-(PRINCIPAL!$K$20/100)),IF(L33=PRINCIPAL!$L$20,VLOOKUP($AR$9,'Banco de Dados'!$B$4:$J$50,6,FALSE)*(1-(PRINCIPAL!$M$20/100)),IF(L33=PRINCIPAL!$N$20,VLOOKUP($AR$9,'Banco de Dados'!$B$4:$J$50,6,FALSE)*(1-(PRINCIPAL!$O$20/100)),VLOOKUP($AR$9,'Banco de Dados'!$B$4:$J$50,6,FALSE)))))))))),"")</f>
        <v/>
      </c>
      <c r="AR33" s="29" t="str">
        <f>IFERROR(AQ33*(IFERROR(VLOOKUP($AR$9,'Banco de Dados'!$B$4:$J$50,4,FALSE),"ERRO")),"")</f>
        <v/>
      </c>
      <c r="AS33" s="29" t="str">
        <f t="shared" si="15"/>
        <v/>
      </c>
      <c r="AT33" s="103" t="str">
        <f>IFERROR(AS33*(C33*(PRINCIPAL!$G$20/100))*0.47*(44/12),"")</f>
        <v/>
      </c>
      <c r="AU33" s="111" t="str">
        <f t="shared" si="16"/>
        <v/>
      </c>
      <c r="AV33" s="30" t="str">
        <f>IFERROR(IF(AND(PRINCIPAL!$H$21&lt;&gt;"",OR(L33=PRINCIPAL!$I$21,L33=PRINCIPAL!$I$21+PRINCIPAL!$I$21,L33=PRINCIPAL!$I$21+PRINCIPAL!$I$21+PRINCIPAL!$I$21)),0,IF(AND(PRINCIPAL!$H$21&lt;&gt;"",L33=PRINCIPAL!$J$21),VLOOKUP($AW$9,'Banco de Dados'!$B$4:$J$50,8,FALSE)*PRINCIPAL!$H$21*(1-(PRINCIPAL!$K$21/100)),IF(AND(PRINCIPAL!$H$21&lt;&gt;"",L33=PRINCIPAL!$L$21),VLOOKUP($AW$9,'Banco de Dados'!$B$4:$J$50,8,FALSE)*PRINCIPAL!$H$21*(1-(PRINCIPAL!$M$21/100)),IF(AND(PRINCIPAL!$H$21&lt;&gt;"",L33=PRINCIPAL!$N$21),VLOOKUP($AW$9,'Banco de Dados'!$B$4:$J$50,8,FALSE)*PRINCIPAL!$H$21*(1-(PRINCIPAL!$O$21/100)),IF(PRINCIPAL!$H$21&lt;&gt;"",VLOOKUP($AW$9,'Banco de Dados'!$B$4:$J$50,8,FALSE)*PRINCIPAL!$H$21,IF(OR(L33=PRINCIPAL!$I$21,L33=PRINCIPAL!$I$21+PRINCIPAL!$I$21,L33=PRINCIPAL!$I$21+PRINCIPAL!$I$21+PRINCIPAL!$I$21),0,IF(L33=PRINCIPAL!$J$21,VLOOKUP($AW$9,'Banco de Dados'!$B$4:$J$50,6,FALSE)*(1-(PRINCIPAL!$K$21/100)),IF(L33=PRINCIPAL!$L$21,VLOOKUP($AW$9,'Banco de Dados'!$B$4:$J$50,6,FALSE)*(1-(PRINCIPAL!$M$21/100)),IF(L33=PRINCIPAL!$N$21,VLOOKUP($AW$9,'Banco de Dados'!$B$4:$J$50,6,FALSE)*(1-(PRINCIPAL!$O$21/100)),VLOOKUP($AW$9,'Banco de Dados'!$B$4:$J$50,6,FALSE)))))))))),"")</f>
        <v/>
      </c>
      <c r="AW33" s="29" t="str">
        <f>IFERROR(AV33*(IFERROR(VLOOKUP($AW$9,'Banco de Dados'!$B$4:$J$50,4,FALSE),"ERRO")),"")</f>
        <v/>
      </c>
      <c r="AX33" s="29" t="str">
        <f t="shared" si="17"/>
        <v/>
      </c>
      <c r="AY33" s="103" t="str">
        <f>IFERROR(AX33*(C33*(PRINCIPAL!$G$21/100))*0.47*(44/12),"")</f>
        <v/>
      </c>
      <c r="AZ33" s="111" t="str">
        <f t="shared" si="18"/>
        <v/>
      </c>
      <c r="BA33" s="30" t="str">
        <f>IFERROR(IF(AND(PRINCIPAL!$H$22&lt;&gt;"",OR(L33=PRINCIPAL!$I$22,L33=PRINCIPAL!$I$22+PRINCIPAL!$I$22,L33=PRINCIPAL!$I$22+PRINCIPAL!$I$22+PRINCIPAL!$I$22)),0,IF(AND(PRINCIPAL!$H$22&lt;&gt;"",L33=PRINCIPAL!$J$22),VLOOKUP($BB$9,'Banco de Dados'!$B$4:$J$50,8,FALSE)*PRINCIPAL!$H$22*(1-(PRINCIPAL!$K$22/100)),IF(AND(PRINCIPAL!$H$22&lt;&gt;"",L33=PRINCIPAL!$L$22),VLOOKUP($BB$9,'Banco de Dados'!$B$4:$J$50,8,FALSE)*PRINCIPAL!$H$22*(1-(PRINCIPAL!$M$22/100)),IF(AND(PRINCIPAL!$H$22&lt;&gt;"",L33=PRINCIPAL!$N$22),VLOOKUP($BB$9,'Banco de Dados'!$B$4:$J$50,8,FALSE)*PRINCIPAL!$H$22*(1-(PRINCIPAL!$O$22/100)),IF(PRINCIPAL!$H$22&lt;&gt;"",VLOOKUP($BB$9,'Banco de Dados'!$B$4:$J$50,8,FALSE)*PRINCIPAL!$H$22,IF(OR(L33=PRINCIPAL!$I$22,L33=PRINCIPAL!$I$22+PRINCIPAL!$I$22,L33=PRINCIPAL!$I$22+PRINCIPAL!$I$22+PRINCIPAL!$I$22),0,IF(L33=PRINCIPAL!$J$22,VLOOKUP($BB$9,'Banco de Dados'!$B$4:$J$50,6,FALSE)*(1-(PRINCIPAL!$K$22/100)),IF(L33=PRINCIPAL!$L$22,VLOOKUP($BB$9,'Banco de Dados'!$B$4:$J$50,6,FALSE)*(1-(PRINCIPAL!$M$22/100)),IF(L33=PRINCIPAL!$N$22,VLOOKUP($BB$9,'Banco de Dados'!$B$4:$J$50,6,FALSE)*(1-(PRINCIPAL!$O$22/100)),VLOOKUP($BB$9,'Banco de Dados'!$B$4:$J$50,6,FALSE)))))))))),"")</f>
        <v/>
      </c>
      <c r="BB33" s="29" t="str">
        <f>IFERROR(BA33*(IFERROR(VLOOKUP($BB$9,'Banco de Dados'!$B$4:$J$50,4,FALSE),"ERRO")),"")</f>
        <v/>
      </c>
      <c r="BC33" s="29" t="str">
        <f t="shared" si="22"/>
        <v/>
      </c>
      <c r="BD33" s="103" t="str">
        <f>IFERROR(BC33*(C33*(PRINCIPAL!$G$22/100))*0.47*(44/12),"")</f>
        <v/>
      </c>
      <c r="BE33" s="111" t="str">
        <f t="shared" si="19"/>
        <v/>
      </c>
      <c r="BF33" s="30" t="str">
        <f>IFERROR(IF(AND(PRINCIPAL!$H$23&lt;&gt;"",OR(L33=PRINCIPAL!$I$23,L33=PRINCIPAL!$I$23+PRINCIPAL!$I$23,L33=PRINCIPAL!$I$23+PRINCIPAL!$I$23+PRINCIPAL!$I$23)),0,IF(AND(PRINCIPAL!$H$23&lt;&gt;"",L33=PRINCIPAL!$J$23),VLOOKUP($BG$9,'Banco de Dados'!$B$4:$J$50,8,FALSE)*PRINCIPAL!$H$23*(1-(PRINCIPAL!$K$23/100)),IF(AND(PRINCIPAL!$H$23&lt;&gt;"",L33=PRINCIPAL!$L$23),VLOOKUP($BG$9,'Banco de Dados'!$B$4:$J$50,8,FALSE)*PRINCIPAL!$H$23*(1-(PRINCIPAL!$M$23/100)),IF(AND(PRINCIPAL!$H$23&lt;&gt;"",L33=PRINCIPAL!$N$23),VLOOKUP($BG$9,'Banco de Dados'!$B$4:$J$50,8,FALSE)*PRINCIPAL!$H$23*(1-(PRINCIPAL!$O$23/100)),IF(PRINCIPAL!$H$23&lt;&gt;"",VLOOKUP($BG$9,'Banco de Dados'!$B$4:$J$50,8,FALSE)*PRINCIPAL!$H$23,IF(OR(L33=PRINCIPAL!$I$23,L33=PRINCIPAL!$I$23+PRINCIPAL!$I$23,L33=PRINCIPAL!$I$23+PRINCIPAL!$I$23+PRINCIPAL!$I$23),0,IF(L33=PRINCIPAL!$J$23,VLOOKUP($BG$9,'Banco de Dados'!$B$4:$J$50,6,FALSE)*(1-(PRINCIPAL!$K$23/100)),IF(L33=PRINCIPAL!$L$23,VLOOKUP($BG$9,'Banco de Dados'!$B$4:$J$50,6,FALSE)*(1-(PRINCIPAL!$M$23/100)),IF(L33=PRINCIPAL!$N$23,VLOOKUP($BG$9,'Banco de Dados'!$B$4:$J$50,6,FALSE)*(1-(PRINCIPAL!$O$23/100)),VLOOKUP($BG$9,'Banco de Dados'!$B$4:$J$50,6,FALSE)))))))))),"")</f>
        <v/>
      </c>
      <c r="BG33" s="29" t="str">
        <f>IFERROR(BF33*(IFERROR(VLOOKUP($BG$9,'Banco de Dados'!$B$4:$J$50,4,FALSE),"ERRO")),"")</f>
        <v/>
      </c>
      <c r="BH33" s="29" t="str">
        <f t="shared" si="20"/>
        <v/>
      </c>
      <c r="BI33" s="103" t="str">
        <f>IFERROR(BH33*(C33*(PRINCIPAL!$G$23/100))*0.47*(44/12),"")</f>
        <v/>
      </c>
      <c r="BJ33" s="102" t="str">
        <f t="shared" si="21"/>
        <v/>
      </c>
    </row>
    <row r="34" spans="1:62" s="1" customFormat="1" ht="12.75" customHeight="1" x14ac:dyDescent="0.25">
      <c r="A34" s="31"/>
      <c r="B34" s="345">
        <v>2043</v>
      </c>
      <c r="C34" s="340">
        <v>6450</v>
      </c>
      <c r="E34" s="23">
        <v>23</v>
      </c>
      <c r="F34" s="24">
        <f>IFERROR(VLOOKUP($G$9,'Banco de Dados'!$B$4:$J$50,6,FALSE),"")</f>
        <v>3.6</v>
      </c>
      <c r="G34" s="25">
        <f>IFERROR(F34*(IFERROR(VLOOKUP($G$9,'Banco de Dados'!$B$4:$J$50,4,FALSE),"ERRO")),"")</f>
        <v>1.9152000000000002</v>
      </c>
      <c r="H34" s="25">
        <f t="shared" si="0"/>
        <v>5.5152000000000001</v>
      </c>
      <c r="I34" s="103">
        <f t="shared" si="2"/>
        <v>61304.205599999994</v>
      </c>
      <c r="J34" s="102">
        <f t="shared" si="3"/>
        <v>1210401.6407999999</v>
      </c>
      <c r="L34" s="91">
        <v>23</v>
      </c>
      <c r="M34" s="24">
        <f>IFERROR(IF(AND(PRINCIPAL!$H$14&lt;&gt;"",OR(L34=PRINCIPAL!$I$14,L34=PRINCIPAL!$I$14+PRINCIPAL!$I$14,L34=PRINCIPAL!$I$14+PRINCIPAL!$I$14+PRINCIPAL!$I$14)),0,IF(AND(PRINCIPAL!$H$14&lt;&gt;"",L34=PRINCIPAL!$J$14),VLOOKUP($N$9,'Banco de Dados'!$B$4:$J$50,8,FALSE)*PRINCIPAL!$H$14*(1-(PRINCIPAL!$K$14/100)),IF(AND(PRINCIPAL!$H$14&lt;&gt;"",L34=PRINCIPAL!$L$14),VLOOKUP($N$9,'Banco de Dados'!$B$4:$J$50,8,FALSE)*PRINCIPAL!$H$14*(1-(PRINCIPAL!$M$14/100)),IF(AND(PRINCIPAL!$H$14&lt;&gt;"",L34=PRINCIPAL!$N$14),VLOOKUP($N$9,'Banco de Dados'!$B$4:$J$50,8,FALSE)*PRINCIPAL!$H$14*(1-(PRINCIPAL!$O$14/100)),IF(PRINCIPAL!$H$14&lt;&gt;"",VLOOKUP($N$9,'Banco de Dados'!$B$4:$J$50,8,FALSE)*PRINCIPAL!$H$14,IF(OR(L34=PRINCIPAL!$I$14,L34=PRINCIPAL!$I$14+PRINCIPAL!$I$14,L34=PRINCIPAL!$I$14+PRINCIPAL!$I$14+PRINCIPAL!$I$14),0,IF(L34=PRINCIPAL!$J$14,VLOOKUP($N$9,'Banco de Dados'!$B$4:$J$50,6,FALSE)*(1-(PRINCIPAL!$K$14/100)),IF(L34=PRINCIPAL!$L$14,VLOOKUP($N$9,'Banco de Dados'!$B$4:$J$50,6,FALSE)*(1-(PRINCIPAL!$M$14/100)),IF(L34=PRINCIPAL!$N$14,VLOOKUP($N$9,'Banco de Dados'!$B$4:$J$50,6,FALSE)*(1-(PRINCIPAL!$O$14/100)),VLOOKUP($N$9,'Banco de Dados'!$B$4:$J$50,6,FALSE)))))))))),"")</f>
        <v>6.69</v>
      </c>
      <c r="N34" s="25">
        <f>IFERROR(M34*(IFERROR(VLOOKUP($N$9,'Banco de Dados'!$B$4:$J$50,4,FALSE),"ERRO")),"")</f>
        <v>3.5590800000000002</v>
      </c>
      <c r="O34" s="25">
        <f t="shared" si="1"/>
        <v>10.249080000000001</v>
      </c>
      <c r="P34" s="103">
        <f>IFERROR(O34*(C34*(PRINCIPAL!$G$14/100))*0.47*(44/12),"")</f>
        <v>113923.64874</v>
      </c>
      <c r="Q34" s="107">
        <f t="shared" si="4"/>
        <v>2249329.7158200005</v>
      </c>
      <c r="R34" s="29" t="str">
        <f>IFERROR(IF(AND(PRINCIPAL!$H$15&lt;&gt;"",OR(L34=PRINCIPAL!$I$15,L34=PRINCIPAL!$I$15+PRINCIPAL!$I$15,L34=PRINCIPAL!$I$15+PRINCIPAL!$I$15+PRINCIPAL!$I$15)),0,IF(AND(PRINCIPAL!$H$15&lt;&gt;"",L34=PRINCIPAL!$J$15),VLOOKUP($S$9,'Banco de Dados'!$B$4:$J$50,8,FALSE)*PRINCIPAL!$H$15*(1-(PRINCIPAL!$K$15/100)),IF(AND(PRINCIPAL!$H$15&lt;&gt;"",L34=PRINCIPAL!$L$15),VLOOKUP($S$9,'Banco de Dados'!$B$4:$J$50,8,FALSE)*PRINCIPAL!$H$15*(1-(PRINCIPAL!$M$15/100)),IF(AND(PRINCIPAL!$H$15&lt;&gt;"",L34=PRINCIPAL!$N$15),VLOOKUP($S$9,'Banco de Dados'!$B$4:$J$50,8,FALSE)*PRINCIPAL!$H$15*(1-(PRINCIPAL!$O$15/100)),IF(PRINCIPAL!$H$15&lt;&gt;"",VLOOKUP($S$9,'Banco de Dados'!$B$4:$J$50,8,FALSE)*PRINCIPAL!$H$15,IF(OR(L34=PRINCIPAL!$I$15,L34=PRINCIPAL!$I$15+PRINCIPAL!$I$15,L34=PRINCIPAL!$I$15+PRINCIPAL!$I$15+PRINCIPAL!$I$15),0,IF(L34=PRINCIPAL!$J$15,VLOOKUP($S$9,'Banco de Dados'!$B$4:$J$50,6,FALSE)*(1-(PRINCIPAL!$K$15/100)),IF(L34=PRINCIPAL!$L$15,VLOOKUP($S$9,'Banco de Dados'!$B$4:$J$50,6,FALSE)*(1-(PRINCIPAL!$M$15/100)),IF(L34=PRINCIPAL!$N$15,VLOOKUP($S$9,'Banco de Dados'!$B$4:$J$50,6,FALSE)*(1-(PRINCIPAL!$O$15/100)),VLOOKUP($S$9,'Banco de Dados'!$B$4:$J$50,6,FALSE)))))))))),"")</f>
        <v/>
      </c>
      <c r="S34" s="29" t="str">
        <f>IFERROR(R34*(IFERROR(VLOOKUP($S$9,'Banco de Dados'!$B$4:$J$50,4,FALSE),"ERRO")),"")</f>
        <v/>
      </c>
      <c r="T34" s="29" t="str">
        <f t="shared" si="5"/>
        <v/>
      </c>
      <c r="U34" s="103" t="str">
        <f>IFERROR(T34*(C34*(PRINCIPAL!$G$15/100))*0.47*(44/12),"")</f>
        <v/>
      </c>
      <c r="V34" s="103" t="str">
        <f t="shared" si="6"/>
        <v/>
      </c>
      <c r="W34" s="30" t="str">
        <f>IFERROR(IF(AND(PRINCIPAL!$H$16&lt;&gt;"",OR(L34=PRINCIPAL!$I$16,L34=PRINCIPAL!$I$16+PRINCIPAL!$I$16,L34=PRINCIPAL!$I$16+PRINCIPAL!$I$16+PRINCIPAL!$I$16)),0,IF(AND(PRINCIPAL!$H$16&lt;&gt;"",L34=PRINCIPAL!$J$16),VLOOKUP($X$9,'Banco de Dados'!$B$4:$J$50,8,FALSE)*PRINCIPAL!$H$16*(1-(PRINCIPAL!$K$16/100)),IF(AND(PRINCIPAL!$H$16&lt;&gt;"",L34=PRINCIPAL!$L$16),VLOOKUP($X$9,'Banco de Dados'!$B$4:$J$50,8,FALSE)*PRINCIPAL!$H$16*(1-(PRINCIPAL!$M$16/100)),IF(AND(PRINCIPAL!$H$16&lt;&gt;"",L34=PRINCIPAL!$N$16),VLOOKUP($X$9,'Banco de Dados'!$B$4:$J$50,8,FALSE)*PRINCIPAL!$H$16*(1-(PRINCIPAL!$O$16/100)),IF(PRINCIPAL!$H$16&lt;&gt;"",VLOOKUP($X$9,'Banco de Dados'!$B$4:$J$50,8,FALSE)*PRINCIPAL!$H$16,IF(OR(L34=PRINCIPAL!$I$16,L34=PRINCIPAL!$I$16+PRINCIPAL!$I$16,L34=PRINCIPAL!$I$16+PRINCIPAL!$I$16+PRINCIPAL!$I$16),0,IF(L34=PRINCIPAL!$J$16,VLOOKUP($X$9,'Banco de Dados'!$B$4:$J$50,6,FALSE)*(1-(PRINCIPAL!$K$16/100)),IF(L34=PRINCIPAL!$L$16,VLOOKUP($X$9,'Banco de Dados'!$B$4:$J$50,6,FALSE)*(1-(PRINCIPAL!$M$16/100)),IF(L34=PRINCIPAL!$N$16,VLOOKUP($X$9,'Banco de Dados'!$B$4:$J$50,6,FALSE)*(1-(PRINCIPAL!$O$16/100)),VLOOKUP($X$9,'Banco de Dados'!$B$4:$J$50,6,FALSE)))))))))),"")</f>
        <v/>
      </c>
      <c r="X34" s="29" t="str">
        <f>IFERROR(W34*(IFERROR(VLOOKUP($X$9,'Banco de Dados'!$B$4:$J$50,4,FALSE),"ERRO")),"")</f>
        <v/>
      </c>
      <c r="Y34" s="29" t="str">
        <f t="shared" si="7"/>
        <v/>
      </c>
      <c r="Z34" s="103" t="str">
        <f>IFERROR(Y34*(C34*(PRINCIPAL!$G$16/100))*0.47*(44/12),"")</f>
        <v/>
      </c>
      <c r="AA34" s="111" t="str">
        <f t="shared" si="8"/>
        <v/>
      </c>
      <c r="AB34" s="30" t="str">
        <f>IFERROR(IF(AND(PRINCIPAL!$H$17&lt;&gt;"",OR(L34=PRINCIPAL!$I$17,L34=PRINCIPAL!$I$17+PRINCIPAL!$I$17,L34=PRINCIPAL!$I$17+PRINCIPAL!$I$17+PRINCIPAL!$I$17)),0,IF(AND(PRINCIPAL!$H$17&lt;&gt;"",L34=PRINCIPAL!$J$17),VLOOKUP($AC$9,'Banco de Dados'!$B$4:$J$50,8,FALSE)*PRINCIPAL!$H$17*(1-(PRINCIPAL!$K$17/100)),IF(AND(PRINCIPAL!$H$17&lt;&gt;"",L34=PRINCIPAL!$L$17),VLOOKUP($AC$9,'Banco de Dados'!$B$4:$J$50,8,FALSE)*PRINCIPAL!$H$17*(1-(PRINCIPAL!$M$17/100)),IF(AND(PRINCIPAL!$H$17&lt;&gt;"",L34=PRINCIPAL!$N$17),VLOOKUP($AC$9,'Banco de Dados'!$B$4:$J$50,8,FALSE)*PRINCIPAL!$H$17*(1-(PRINCIPAL!$O$17/100)),IF(PRINCIPAL!$H$17&lt;&gt;"",VLOOKUP($AC$9,'Banco de Dados'!$B$4:$J$50,8,FALSE)*PRINCIPAL!$H$17,IF(OR(L34=PRINCIPAL!$I$17,L34=PRINCIPAL!$I$17+PRINCIPAL!$I$17,L34=PRINCIPAL!$I$17+PRINCIPAL!$I$17+PRINCIPAL!$I$17),0,IF(L34=PRINCIPAL!$J$17,VLOOKUP($AC$9,'Banco de Dados'!$B$4:$J$50,6,FALSE)*(1-(PRINCIPAL!$K$17/100)),IF(L34=PRINCIPAL!$L$17,VLOOKUP($AC$9,'Banco de Dados'!$B$4:$J$50,6,FALSE)*(1-(PRINCIPAL!$M$17/100)),IF(L34=PRINCIPAL!$N$17,VLOOKUP($AC$9,'Banco de Dados'!$B$4:$J$50,6,FALSE)*(1-(PRINCIPAL!$O$17/100)),VLOOKUP($AC$9,'Banco de Dados'!$B$4:$J$50,6,FALSE)))))))))),"")</f>
        <v/>
      </c>
      <c r="AC34" s="29" t="str">
        <f>IFERROR(AB34*(IFERROR(VLOOKUP($AC$9,'Banco de Dados'!$B$4:$J$50,4,FALSE),"ERRO")),"")</f>
        <v/>
      </c>
      <c r="AD34" s="29" t="str">
        <f t="shared" si="9"/>
        <v/>
      </c>
      <c r="AE34" s="103" t="str">
        <f>IFERROR(AD34*(C34*(PRINCIPAL!$G$17/100))*0.47*(44/12),"")</f>
        <v/>
      </c>
      <c r="AF34" s="111" t="str">
        <f t="shared" si="10"/>
        <v/>
      </c>
      <c r="AG34" s="30" t="str">
        <f>IFERROR(IF(AND(PRINCIPAL!$H$18&lt;&gt;"",OR(L34=PRINCIPAL!$I$18,L34=PRINCIPAL!$I$18+PRINCIPAL!$I$18,L34=PRINCIPAL!$I$18+PRINCIPAL!$I$18+PRINCIPAL!$I$18)),0,IF(AND(PRINCIPAL!$H$18&lt;&gt;"",L34=PRINCIPAL!$J$18),VLOOKUP($AH$9,'Banco de Dados'!$B$4:$J$50,8,FALSE)*PRINCIPAL!$H$18*(1-(PRINCIPAL!$K$18/100)),IF(AND(PRINCIPAL!$H$18&lt;&gt;"",L34=PRINCIPAL!$L$18),VLOOKUP($AH$9,'Banco de Dados'!$B$4:$J$50,8,FALSE)*PRINCIPAL!$H$18*(1-(PRINCIPAL!$M$18/100)),IF(AND(PRINCIPAL!$H$18&lt;&gt;"",L34=PRINCIPAL!$N$18),VLOOKUP($AH$9,'Banco de Dados'!$B$4:$J$50,8,FALSE)*PRINCIPAL!$H$18*(1-(PRINCIPAL!$O$18/100)),IF(PRINCIPAL!$H$18&lt;&gt;"",VLOOKUP($AH$9,'Banco de Dados'!$B$4:$J$50,8,FALSE)*PRINCIPAL!$H$18,IF(OR(L34=PRINCIPAL!$I$18,L34=PRINCIPAL!$I$18+PRINCIPAL!$I$18,L34=PRINCIPAL!$I$18+PRINCIPAL!$I$18+PRINCIPAL!$I$18),0,IF(L34=PRINCIPAL!$J$18,VLOOKUP($AH$9,'Banco de Dados'!$B$4:$J$50,6,FALSE)*(1-(PRINCIPAL!$K$18/100)),IF(L34=PRINCIPAL!$L$18,VLOOKUP($AH$9,'Banco de Dados'!$B$4:$J$50,6,FALSE)*(1-(PRINCIPAL!$M$18/100)),IF(L34=PRINCIPAL!$N$18,VLOOKUP($AH$9,'Banco de Dados'!$B$4:$J$50,6,FALSE)*(1-(PRINCIPAL!$O$18/100)),VLOOKUP($AH$9,'Banco de Dados'!$B$4:$J$50,6,FALSE)))))))))),"")</f>
        <v/>
      </c>
      <c r="AH34" s="29" t="str">
        <f>IFERROR(AG34*(IFERROR(VLOOKUP($AH$9,'Banco de Dados'!$B$4:$J$50,4,FALSE),"ERRO")),"")</f>
        <v/>
      </c>
      <c r="AI34" s="29" t="str">
        <f t="shared" si="11"/>
        <v/>
      </c>
      <c r="AJ34" s="103" t="str">
        <f>IFERROR(AI34*(C34*(PRINCIPAL!$G$18/100))*0.47*(44/12),"")</f>
        <v/>
      </c>
      <c r="AK34" s="111" t="str">
        <f t="shared" si="12"/>
        <v/>
      </c>
      <c r="AL34" s="30" t="str">
        <f>IFERROR(IF(AND(PRINCIPAL!$H$19&lt;&gt;"",OR(L34=PRINCIPAL!$I$19,L34=PRINCIPAL!$I$19+PRINCIPAL!$I$19,L34=PRINCIPAL!$I$19+PRINCIPAL!$I$19+PRINCIPAL!$I$19)),0,IF(AND(PRINCIPAL!$H$19&lt;&gt;"",L34=PRINCIPAL!$J$19),VLOOKUP($AM$9,'Banco de Dados'!$B$4:$J$50,8,FALSE)*PRINCIPAL!$H$19*(1-(PRINCIPAL!$K$19/100)),IF(AND(PRINCIPAL!$H$19&lt;&gt;"",L34=PRINCIPAL!$L$19),VLOOKUP($AM$9,'Banco de Dados'!$B$4:$J$50,8,FALSE)*PRINCIPAL!$H$19*(1-(PRINCIPAL!$M$19/100)),IF(AND(PRINCIPAL!$H$19&lt;&gt;"",L34=PRINCIPAL!$N$19),VLOOKUP($AM$9,'Banco de Dados'!$B$4:$J$50,8,FALSE)*PRINCIPAL!$H$19*(1-(PRINCIPAL!$O$19/100)),IF(PRINCIPAL!$H$19&lt;&gt;"",VLOOKUP($AM$9,'Banco de Dados'!$B$4:$J$50,8,FALSE)*PRINCIPAL!$H$19,IF(OR(L34=PRINCIPAL!$I$19,L34=PRINCIPAL!$I$19+PRINCIPAL!$I$19,L34=PRINCIPAL!$I$19+PRINCIPAL!$I$19+PRINCIPAL!$I$19),0,IF(L34=PRINCIPAL!$J$19,VLOOKUP($AM$9,'Banco de Dados'!$B$4:$J$50,6,FALSE)*(1-(PRINCIPAL!$K$19/100)),IF(L34=PRINCIPAL!$L$19,VLOOKUP($AM$9,'Banco de Dados'!$B$4:$J$50,6,FALSE)*(1-(PRINCIPAL!$M$19/100)),IF(L34=PRINCIPAL!$N$19,VLOOKUP($AM$9,'Banco de Dados'!$B$4:$J$50,6,FALSE)*(1-(PRINCIPAL!$O$19/100)),VLOOKUP($AM$9,'Banco de Dados'!$B$4:$J$50,6,FALSE)))))))))),"")</f>
        <v/>
      </c>
      <c r="AM34" s="29" t="str">
        <f>IFERROR(AL34*(IFERROR(VLOOKUP($AM$9,'Banco de Dados'!$B$4:$J$50,4,FALSE),"ERRO")),"")</f>
        <v/>
      </c>
      <c r="AN34" s="29" t="str">
        <f t="shared" si="13"/>
        <v/>
      </c>
      <c r="AO34" s="103" t="str">
        <f>IFERROR(AN34*(C34*(PRINCIPAL!$G$19/100))*0.47*(44/12),"")</f>
        <v/>
      </c>
      <c r="AP34" s="111" t="str">
        <f t="shared" si="14"/>
        <v/>
      </c>
      <c r="AQ34" s="30" t="str">
        <f>IFERROR(IF(AND(PRINCIPAL!$H$20&lt;&gt;"",OR(L34=PRINCIPAL!$I$20,L34=PRINCIPAL!$I$20+PRINCIPAL!$I$20,L34=PRINCIPAL!$I$20+PRINCIPAL!$I$20+PRINCIPAL!$I$20)),0,IF(AND(PRINCIPAL!$H$20&lt;&gt;"",L34=PRINCIPAL!$J$20),VLOOKUP($AR$9,'Banco de Dados'!$B$4:$J$50,8,FALSE)*PRINCIPAL!$H$20*(1-(PRINCIPAL!$K$20/100)),IF(AND(PRINCIPAL!$H$20&lt;&gt;"",L34=PRINCIPAL!$L$20),VLOOKUP($AR$9,'Banco de Dados'!$B$4:$J$50,8,FALSE)*PRINCIPAL!$H$20*(1-(PRINCIPAL!$M$20/100)),IF(AND(PRINCIPAL!$H$20&lt;&gt;"",L34=PRINCIPAL!$N$20),VLOOKUP($AR$9,'Banco de Dados'!$B$4:$J$50,8,FALSE)*PRINCIPAL!$H$20*(1-(PRINCIPAL!$O$20/100)),IF(PRINCIPAL!$H$20&lt;&gt;"",VLOOKUP($AR$9,'Banco de Dados'!$B$4:$J$50,8,FALSE)*PRINCIPAL!$H$20,IF(OR(L34=PRINCIPAL!$I$20,L34=PRINCIPAL!$I$20+PRINCIPAL!$I$20,L34=PRINCIPAL!$I$20+PRINCIPAL!$I$20+PRINCIPAL!$I$20),0,IF(L34=PRINCIPAL!$J$20,VLOOKUP($AR$9,'Banco de Dados'!$B$4:$J$50,6,FALSE)*(1-(PRINCIPAL!$K$20/100)),IF(L34=PRINCIPAL!$L$20,VLOOKUP($AR$9,'Banco de Dados'!$B$4:$J$50,6,FALSE)*(1-(PRINCIPAL!$M$20/100)),IF(L34=PRINCIPAL!$N$20,VLOOKUP($AR$9,'Banco de Dados'!$B$4:$J$50,6,FALSE)*(1-(PRINCIPAL!$O$20/100)),VLOOKUP($AR$9,'Banco de Dados'!$B$4:$J$50,6,FALSE)))))))))),"")</f>
        <v/>
      </c>
      <c r="AR34" s="29" t="str">
        <f>IFERROR(AQ34*(IFERROR(VLOOKUP($AR$9,'Banco de Dados'!$B$4:$J$50,4,FALSE),"ERRO")),"")</f>
        <v/>
      </c>
      <c r="AS34" s="29" t="str">
        <f t="shared" si="15"/>
        <v/>
      </c>
      <c r="AT34" s="103" t="str">
        <f>IFERROR(AS34*(C34*(PRINCIPAL!$G$20/100))*0.47*(44/12),"")</f>
        <v/>
      </c>
      <c r="AU34" s="111" t="str">
        <f t="shared" si="16"/>
        <v/>
      </c>
      <c r="AV34" s="30" t="str">
        <f>IFERROR(IF(AND(PRINCIPAL!$H$21&lt;&gt;"",OR(L34=PRINCIPAL!$I$21,L34=PRINCIPAL!$I$21+PRINCIPAL!$I$21,L34=PRINCIPAL!$I$21+PRINCIPAL!$I$21+PRINCIPAL!$I$21)),0,IF(AND(PRINCIPAL!$H$21&lt;&gt;"",L34=PRINCIPAL!$J$21),VLOOKUP($AW$9,'Banco de Dados'!$B$4:$J$50,8,FALSE)*PRINCIPAL!$H$21*(1-(PRINCIPAL!$K$21/100)),IF(AND(PRINCIPAL!$H$21&lt;&gt;"",L34=PRINCIPAL!$L$21),VLOOKUP($AW$9,'Banco de Dados'!$B$4:$J$50,8,FALSE)*PRINCIPAL!$H$21*(1-(PRINCIPAL!$M$21/100)),IF(AND(PRINCIPAL!$H$21&lt;&gt;"",L34=PRINCIPAL!$N$21),VLOOKUP($AW$9,'Banco de Dados'!$B$4:$J$50,8,FALSE)*PRINCIPAL!$H$21*(1-(PRINCIPAL!$O$21/100)),IF(PRINCIPAL!$H$21&lt;&gt;"",VLOOKUP($AW$9,'Banco de Dados'!$B$4:$J$50,8,FALSE)*PRINCIPAL!$H$21,IF(OR(L34=PRINCIPAL!$I$21,L34=PRINCIPAL!$I$21+PRINCIPAL!$I$21,L34=PRINCIPAL!$I$21+PRINCIPAL!$I$21+PRINCIPAL!$I$21),0,IF(L34=PRINCIPAL!$J$21,VLOOKUP($AW$9,'Banco de Dados'!$B$4:$J$50,6,FALSE)*(1-(PRINCIPAL!$K$21/100)),IF(L34=PRINCIPAL!$L$21,VLOOKUP($AW$9,'Banco de Dados'!$B$4:$J$50,6,FALSE)*(1-(PRINCIPAL!$M$21/100)),IF(L34=PRINCIPAL!$N$21,VLOOKUP($AW$9,'Banco de Dados'!$B$4:$J$50,6,FALSE)*(1-(PRINCIPAL!$O$21/100)),VLOOKUP($AW$9,'Banco de Dados'!$B$4:$J$50,6,FALSE)))))))))),"")</f>
        <v/>
      </c>
      <c r="AW34" s="29" t="str">
        <f>IFERROR(AV34*(IFERROR(VLOOKUP($AW$9,'Banco de Dados'!$B$4:$J$50,4,FALSE),"ERRO")),"")</f>
        <v/>
      </c>
      <c r="AX34" s="29" t="str">
        <f t="shared" si="17"/>
        <v/>
      </c>
      <c r="AY34" s="103" t="str">
        <f>IFERROR(AX34*(C34*(PRINCIPAL!$G$21/100))*0.47*(44/12),"")</f>
        <v/>
      </c>
      <c r="AZ34" s="111" t="str">
        <f t="shared" si="18"/>
        <v/>
      </c>
      <c r="BA34" s="30" t="str">
        <f>IFERROR(IF(AND(PRINCIPAL!$H$22&lt;&gt;"",OR(L34=PRINCIPAL!$I$22,L34=PRINCIPAL!$I$22+PRINCIPAL!$I$22,L34=PRINCIPAL!$I$22+PRINCIPAL!$I$22+PRINCIPAL!$I$22)),0,IF(AND(PRINCIPAL!$H$22&lt;&gt;"",L34=PRINCIPAL!$J$22),VLOOKUP($BB$9,'Banco de Dados'!$B$4:$J$50,8,FALSE)*PRINCIPAL!$H$22*(1-(PRINCIPAL!$K$22/100)),IF(AND(PRINCIPAL!$H$22&lt;&gt;"",L34=PRINCIPAL!$L$22),VLOOKUP($BB$9,'Banco de Dados'!$B$4:$J$50,8,FALSE)*PRINCIPAL!$H$22*(1-(PRINCIPAL!$M$22/100)),IF(AND(PRINCIPAL!$H$22&lt;&gt;"",L34=PRINCIPAL!$N$22),VLOOKUP($BB$9,'Banco de Dados'!$B$4:$J$50,8,FALSE)*PRINCIPAL!$H$22*(1-(PRINCIPAL!$O$22/100)),IF(PRINCIPAL!$H$22&lt;&gt;"",VLOOKUP($BB$9,'Banco de Dados'!$B$4:$J$50,8,FALSE)*PRINCIPAL!$H$22,IF(OR(L34=PRINCIPAL!$I$22,L34=PRINCIPAL!$I$22+PRINCIPAL!$I$22,L34=PRINCIPAL!$I$22+PRINCIPAL!$I$22+PRINCIPAL!$I$22),0,IF(L34=PRINCIPAL!$J$22,VLOOKUP($BB$9,'Banco de Dados'!$B$4:$J$50,6,FALSE)*(1-(PRINCIPAL!$K$22/100)),IF(L34=PRINCIPAL!$L$22,VLOOKUP($BB$9,'Banco de Dados'!$B$4:$J$50,6,FALSE)*(1-(PRINCIPAL!$M$22/100)),IF(L34=PRINCIPAL!$N$22,VLOOKUP($BB$9,'Banco de Dados'!$B$4:$J$50,6,FALSE)*(1-(PRINCIPAL!$O$22/100)),VLOOKUP($BB$9,'Banco de Dados'!$B$4:$J$50,6,FALSE)))))))))),"")</f>
        <v/>
      </c>
      <c r="BB34" s="29" t="str">
        <f>IFERROR(BA34*(IFERROR(VLOOKUP($BB$9,'Banco de Dados'!$B$4:$J$50,4,FALSE),"ERRO")),"")</f>
        <v/>
      </c>
      <c r="BC34" s="29" t="str">
        <f t="shared" si="22"/>
        <v/>
      </c>
      <c r="BD34" s="103" t="str">
        <f>IFERROR(BC34*(C34*(PRINCIPAL!$G$22/100))*0.47*(44/12),"")</f>
        <v/>
      </c>
      <c r="BE34" s="111" t="str">
        <f t="shared" si="19"/>
        <v/>
      </c>
      <c r="BF34" s="30" t="str">
        <f>IFERROR(IF(AND(PRINCIPAL!$H$23&lt;&gt;"",OR(L34=PRINCIPAL!$I$23,L34=PRINCIPAL!$I$23+PRINCIPAL!$I$23,L34=PRINCIPAL!$I$23+PRINCIPAL!$I$23+PRINCIPAL!$I$23)),0,IF(AND(PRINCIPAL!$H$23&lt;&gt;"",L34=PRINCIPAL!$J$23),VLOOKUP($BG$9,'Banco de Dados'!$B$4:$J$50,8,FALSE)*PRINCIPAL!$H$23*(1-(PRINCIPAL!$K$23/100)),IF(AND(PRINCIPAL!$H$23&lt;&gt;"",L34=PRINCIPAL!$L$23),VLOOKUP($BG$9,'Banco de Dados'!$B$4:$J$50,8,FALSE)*PRINCIPAL!$H$23*(1-(PRINCIPAL!$M$23/100)),IF(AND(PRINCIPAL!$H$23&lt;&gt;"",L34=PRINCIPAL!$N$23),VLOOKUP($BG$9,'Banco de Dados'!$B$4:$J$50,8,FALSE)*PRINCIPAL!$H$23*(1-(PRINCIPAL!$O$23/100)),IF(PRINCIPAL!$H$23&lt;&gt;"",VLOOKUP($BG$9,'Banco de Dados'!$B$4:$J$50,8,FALSE)*PRINCIPAL!$H$23,IF(OR(L34=PRINCIPAL!$I$23,L34=PRINCIPAL!$I$23+PRINCIPAL!$I$23,L34=PRINCIPAL!$I$23+PRINCIPAL!$I$23+PRINCIPAL!$I$23),0,IF(L34=PRINCIPAL!$J$23,VLOOKUP($BG$9,'Banco de Dados'!$B$4:$J$50,6,FALSE)*(1-(PRINCIPAL!$K$23/100)),IF(L34=PRINCIPAL!$L$23,VLOOKUP($BG$9,'Banco de Dados'!$B$4:$J$50,6,FALSE)*(1-(PRINCIPAL!$M$23/100)),IF(L34=PRINCIPAL!$N$23,VLOOKUP($BG$9,'Banco de Dados'!$B$4:$J$50,6,FALSE)*(1-(PRINCIPAL!$O$23/100)),VLOOKUP($BG$9,'Banco de Dados'!$B$4:$J$50,6,FALSE)))))))))),"")</f>
        <v/>
      </c>
      <c r="BG34" s="29" t="str">
        <f>IFERROR(BF34*(IFERROR(VLOOKUP($BG$9,'Banco de Dados'!$B$4:$J$50,4,FALSE),"ERRO")),"")</f>
        <v/>
      </c>
      <c r="BH34" s="29" t="str">
        <f t="shared" si="20"/>
        <v/>
      </c>
      <c r="BI34" s="103" t="str">
        <f>IFERROR(BH34*(C34*(PRINCIPAL!$G$23/100))*0.47*(44/12),"")</f>
        <v/>
      </c>
      <c r="BJ34" s="102" t="str">
        <f t="shared" si="21"/>
        <v/>
      </c>
    </row>
    <row r="35" spans="1:62" s="1" customFormat="1" ht="12.75" customHeight="1" x14ac:dyDescent="0.25">
      <c r="A35" s="31"/>
      <c r="B35" s="345">
        <v>2044</v>
      </c>
      <c r="C35" s="340">
        <v>6450</v>
      </c>
      <c r="E35" s="23">
        <v>24</v>
      </c>
      <c r="F35" s="24">
        <f>IFERROR(VLOOKUP($G$9,'Banco de Dados'!$B$4:$J$50,6,FALSE),"")</f>
        <v>3.6</v>
      </c>
      <c r="G35" s="25">
        <f>IFERROR(F35*(IFERROR(VLOOKUP($G$9,'Banco de Dados'!$B$4:$J$50,4,FALSE),"ERRO")),"")</f>
        <v>1.9152000000000002</v>
      </c>
      <c r="H35" s="25">
        <f t="shared" si="0"/>
        <v>5.5152000000000001</v>
      </c>
      <c r="I35" s="103">
        <f t="shared" si="2"/>
        <v>61304.205599999994</v>
      </c>
      <c r="J35" s="102">
        <f t="shared" si="3"/>
        <v>1271705.8463999999</v>
      </c>
      <c r="L35" s="91">
        <v>24</v>
      </c>
      <c r="M35" s="24">
        <f>IFERROR(IF(AND(PRINCIPAL!$H$14&lt;&gt;"",OR(L35=PRINCIPAL!$I$14,L35=PRINCIPAL!$I$14+PRINCIPAL!$I$14,L35=PRINCIPAL!$I$14+PRINCIPAL!$I$14+PRINCIPAL!$I$14)),0,IF(AND(PRINCIPAL!$H$14&lt;&gt;"",L35=PRINCIPAL!$J$14),VLOOKUP($N$9,'Banco de Dados'!$B$4:$J$50,8,FALSE)*PRINCIPAL!$H$14*(1-(PRINCIPAL!$K$14/100)),IF(AND(PRINCIPAL!$H$14&lt;&gt;"",L35=PRINCIPAL!$L$14),VLOOKUP($N$9,'Banco de Dados'!$B$4:$J$50,8,FALSE)*PRINCIPAL!$H$14*(1-(PRINCIPAL!$M$14/100)),IF(AND(PRINCIPAL!$H$14&lt;&gt;"",L35=PRINCIPAL!$N$14),VLOOKUP($N$9,'Banco de Dados'!$B$4:$J$50,8,FALSE)*PRINCIPAL!$H$14*(1-(PRINCIPAL!$O$14/100)),IF(PRINCIPAL!$H$14&lt;&gt;"",VLOOKUP($N$9,'Banco de Dados'!$B$4:$J$50,8,FALSE)*PRINCIPAL!$H$14,IF(OR(L35=PRINCIPAL!$I$14,L35=PRINCIPAL!$I$14+PRINCIPAL!$I$14,L35=PRINCIPAL!$I$14+PRINCIPAL!$I$14+PRINCIPAL!$I$14),0,IF(L35=PRINCIPAL!$J$14,VLOOKUP($N$9,'Banco de Dados'!$B$4:$J$50,6,FALSE)*(1-(PRINCIPAL!$K$14/100)),IF(L35=PRINCIPAL!$L$14,VLOOKUP($N$9,'Banco de Dados'!$B$4:$J$50,6,FALSE)*(1-(PRINCIPAL!$M$14/100)),IF(L35=PRINCIPAL!$N$14,VLOOKUP($N$9,'Banco de Dados'!$B$4:$J$50,6,FALSE)*(1-(PRINCIPAL!$O$14/100)),VLOOKUP($N$9,'Banco de Dados'!$B$4:$J$50,6,FALSE)))))))))),"")</f>
        <v>6.69</v>
      </c>
      <c r="N35" s="25">
        <f>IFERROR(M35*(IFERROR(VLOOKUP($N$9,'Banco de Dados'!$B$4:$J$50,4,FALSE),"ERRO")),"")</f>
        <v>3.5590800000000002</v>
      </c>
      <c r="O35" s="25">
        <f t="shared" si="1"/>
        <v>10.249080000000001</v>
      </c>
      <c r="P35" s="103">
        <f>IFERROR(O35*(C35*(PRINCIPAL!$G$14/100))*0.47*(44/12),"")</f>
        <v>113923.64874</v>
      </c>
      <c r="Q35" s="107">
        <f t="shared" si="4"/>
        <v>2363253.3645600006</v>
      </c>
      <c r="R35" s="29" t="str">
        <f>IFERROR(IF(AND(PRINCIPAL!$H$15&lt;&gt;"",OR(L35=PRINCIPAL!$I$15,L35=PRINCIPAL!$I$15+PRINCIPAL!$I$15,L35=PRINCIPAL!$I$15+PRINCIPAL!$I$15+PRINCIPAL!$I$15)),0,IF(AND(PRINCIPAL!$H$15&lt;&gt;"",L35=PRINCIPAL!$J$15),VLOOKUP($S$9,'Banco de Dados'!$B$4:$J$50,8,FALSE)*PRINCIPAL!$H$15*(1-(PRINCIPAL!$K$15/100)),IF(AND(PRINCIPAL!$H$15&lt;&gt;"",L35=PRINCIPAL!$L$15),VLOOKUP($S$9,'Banco de Dados'!$B$4:$J$50,8,FALSE)*PRINCIPAL!$H$15*(1-(PRINCIPAL!$M$15/100)),IF(AND(PRINCIPAL!$H$15&lt;&gt;"",L35=PRINCIPAL!$N$15),VLOOKUP($S$9,'Banco de Dados'!$B$4:$J$50,8,FALSE)*PRINCIPAL!$H$15*(1-(PRINCIPAL!$O$15/100)),IF(PRINCIPAL!$H$15&lt;&gt;"",VLOOKUP($S$9,'Banco de Dados'!$B$4:$J$50,8,FALSE)*PRINCIPAL!$H$15,IF(OR(L35=PRINCIPAL!$I$15,L35=PRINCIPAL!$I$15+PRINCIPAL!$I$15,L35=PRINCIPAL!$I$15+PRINCIPAL!$I$15+PRINCIPAL!$I$15),0,IF(L35=PRINCIPAL!$J$15,VLOOKUP($S$9,'Banco de Dados'!$B$4:$J$50,6,FALSE)*(1-(PRINCIPAL!$K$15/100)),IF(L35=PRINCIPAL!$L$15,VLOOKUP($S$9,'Banco de Dados'!$B$4:$J$50,6,FALSE)*(1-(PRINCIPAL!$M$15/100)),IF(L35=PRINCIPAL!$N$15,VLOOKUP($S$9,'Banco de Dados'!$B$4:$J$50,6,FALSE)*(1-(PRINCIPAL!$O$15/100)),VLOOKUP($S$9,'Banco de Dados'!$B$4:$J$50,6,FALSE)))))))))),"")</f>
        <v/>
      </c>
      <c r="S35" s="29" t="str">
        <f>IFERROR(R35*(IFERROR(VLOOKUP($S$9,'Banco de Dados'!$B$4:$J$50,4,FALSE),"ERRO")),"")</f>
        <v/>
      </c>
      <c r="T35" s="29" t="str">
        <f t="shared" si="5"/>
        <v/>
      </c>
      <c r="U35" s="103" t="str">
        <f>IFERROR(T35*(C35*(PRINCIPAL!$G$15/100))*0.47*(44/12),"")</f>
        <v/>
      </c>
      <c r="V35" s="103" t="str">
        <f t="shared" si="6"/>
        <v/>
      </c>
      <c r="W35" s="30" t="str">
        <f>IFERROR(IF(AND(PRINCIPAL!$H$16&lt;&gt;"",OR(L35=PRINCIPAL!$I$16,L35=PRINCIPAL!$I$16+PRINCIPAL!$I$16,L35=PRINCIPAL!$I$16+PRINCIPAL!$I$16+PRINCIPAL!$I$16)),0,IF(AND(PRINCIPAL!$H$16&lt;&gt;"",L35=PRINCIPAL!$J$16),VLOOKUP($X$9,'Banco de Dados'!$B$4:$J$50,8,FALSE)*PRINCIPAL!$H$16*(1-(PRINCIPAL!$K$16/100)),IF(AND(PRINCIPAL!$H$16&lt;&gt;"",L35=PRINCIPAL!$L$16),VLOOKUP($X$9,'Banco de Dados'!$B$4:$J$50,8,FALSE)*PRINCIPAL!$H$16*(1-(PRINCIPAL!$M$16/100)),IF(AND(PRINCIPAL!$H$16&lt;&gt;"",L35=PRINCIPAL!$N$16),VLOOKUP($X$9,'Banco de Dados'!$B$4:$J$50,8,FALSE)*PRINCIPAL!$H$16*(1-(PRINCIPAL!$O$16/100)),IF(PRINCIPAL!$H$16&lt;&gt;"",VLOOKUP($X$9,'Banco de Dados'!$B$4:$J$50,8,FALSE)*PRINCIPAL!$H$16,IF(OR(L35=PRINCIPAL!$I$16,L35=PRINCIPAL!$I$16+PRINCIPAL!$I$16,L35=PRINCIPAL!$I$16+PRINCIPAL!$I$16+PRINCIPAL!$I$16),0,IF(L35=PRINCIPAL!$J$16,VLOOKUP($X$9,'Banco de Dados'!$B$4:$J$50,6,FALSE)*(1-(PRINCIPAL!$K$16/100)),IF(L35=PRINCIPAL!$L$16,VLOOKUP($X$9,'Banco de Dados'!$B$4:$J$50,6,FALSE)*(1-(PRINCIPAL!$M$16/100)),IF(L35=PRINCIPAL!$N$16,VLOOKUP($X$9,'Banco de Dados'!$B$4:$J$50,6,FALSE)*(1-(PRINCIPAL!$O$16/100)),VLOOKUP($X$9,'Banco de Dados'!$B$4:$J$50,6,FALSE)))))))))),"")</f>
        <v/>
      </c>
      <c r="X35" s="29" t="str">
        <f>IFERROR(W35*(IFERROR(VLOOKUP($X$9,'Banco de Dados'!$B$4:$J$50,4,FALSE),"ERRO")),"")</f>
        <v/>
      </c>
      <c r="Y35" s="29" t="str">
        <f t="shared" si="7"/>
        <v/>
      </c>
      <c r="Z35" s="103" t="str">
        <f>IFERROR(Y35*(C35*(PRINCIPAL!$G$16/100))*0.47*(44/12),"")</f>
        <v/>
      </c>
      <c r="AA35" s="111" t="str">
        <f t="shared" si="8"/>
        <v/>
      </c>
      <c r="AB35" s="30" t="str">
        <f>IFERROR(IF(AND(PRINCIPAL!$H$17&lt;&gt;"",OR(L35=PRINCIPAL!$I$17,L35=PRINCIPAL!$I$17+PRINCIPAL!$I$17,L35=PRINCIPAL!$I$17+PRINCIPAL!$I$17+PRINCIPAL!$I$17)),0,IF(AND(PRINCIPAL!$H$17&lt;&gt;"",L35=PRINCIPAL!$J$17),VLOOKUP($AC$9,'Banco de Dados'!$B$4:$J$50,8,FALSE)*PRINCIPAL!$H$17*(1-(PRINCIPAL!$K$17/100)),IF(AND(PRINCIPAL!$H$17&lt;&gt;"",L35=PRINCIPAL!$L$17),VLOOKUP($AC$9,'Banco de Dados'!$B$4:$J$50,8,FALSE)*PRINCIPAL!$H$17*(1-(PRINCIPAL!$M$17/100)),IF(AND(PRINCIPAL!$H$17&lt;&gt;"",L35=PRINCIPAL!$N$17),VLOOKUP($AC$9,'Banco de Dados'!$B$4:$J$50,8,FALSE)*PRINCIPAL!$H$17*(1-(PRINCIPAL!$O$17/100)),IF(PRINCIPAL!$H$17&lt;&gt;"",VLOOKUP($AC$9,'Banco de Dados'!$B$4:$J$50,8,FALSE)*PRINCIPAL!$H$17,IF(OR(L35=PRINCIPAL!$I$17,L35=PRINCIPAL!$I$17+PRINCIPAL!$I$17,L35=PRINCIPAL!$I$17+PRINCIPAL!$I$17+PRINCIPAL!$I$17),0,IF(L35=PRINCIPAL!$J$17,VLOOKUP($AC$9,'Banco de Dados'!$B$4:$J$50,6,FALSE)*(1-(PRINCIPAL!$K$17/100)),IF(L35=PRINCIPAL!$L$17,VLOOKUP($AC$9,'Banco de Dados'!$B$4:$J$50,6,FALSE)*(1-(PRINCIPAL!$M$17/100)),IF(L35=PRINCIPAL!$N$17,VLOOKUP($AC$9,'Banco de Dados'!$B$4:$J$50,6,FALSE)*(1-(PRINCIPAL!$O$17/100)),VLOOKUP($AC$9,'Banco de Dados'!$B$4:$J$50,6,FALSE)))))))))),"")</f>
        <v/>
      </c>
      <c r="AC35" s="29" t="str">
        <f>IFERROR(AB35*(IFERROR(VLOOKUP($AC$9,'Banco de Dados'!$B$4:$J$50,4,FALSE),"ERRO")),"")</f>
        <v/>
      </c>
      <c r="AD35" s="29" t="str">
        <f t="shared" si="9"/>
        <v/>
      </c>
      <c r="AE35" s="103" t="str">
        <f>IFERROR(AD35*(C35*(PRINCIPAL!$G$17/100))*0.47*(44/12),"")</f>
        <v/>
      </c>
      <c r="AF35" s="111" t="str">
        <f t="shared" si="10"/>
        <v/>
      </c>
      <c r="AG35" s="30" t="str">
        <f>IFERROR(IF(AND(PRINCIPAL!$H$18&lt;&gt;"",OR(L35=PRINCIPAL!$I$18,L35=PRINCIPAL!$I$18+PRINCIPAL!$I$18,L35=PRINCIPAL!$I$18+PRINCIPAL!$I$18+PRINCIPAL!$I$18)),0,IF(AND(PRINCIPAL!$H$18&lt;&gt;"",L35=PRINCIPAL!$J$18),VLOOKUP($AH$9,'Banco de Dados'!$B$4:$J$50,8,FALSE)*PRINCIPAL!$H$18*(1-(PRINCIPAL!$K$18/100)),IF(AND(PRINCIPAL!$H$18&lt;&gt;"",L35=PRINCIPAL!$L$18),VLOOKUP($AH$9,'Banco de Dados'!$B$4:$J$50,8,FALSE)*PRINCIPAL!$H$18*(1-(PRINCIPAL!$M$18/100)),IF(AND(PRINCIPAL!$H$18&lt;&gt;"",L35=PRINCIPAL!$N$18),VLOOKUP($AH$9,'Banco de Dados'!$B$4:$J$50,8,FALSE)*PRINCIPAL!$H$18*(1-(PRINCIPAL!$O$18/100)),IF(PRINCIPAL!$H$18&lt;&gt;"",VLOOKUP($AH$9,'Banco de Dados'!$B$4:$J$50,8,FALSE)*PRINCIPAL!$H$18,IF(OR(L35=PRINCIPAL!$I$18,L35=PRINCIPAL!$I$18+PRINCIPAL!$I$18,L35=PRINCIPAL!$I$18+PRINCIPAL!$I$18+PRINCIPAL!$I$18),0,IF(L35=PRINCIPAL!$J$18,VLOOKUP($AH$9,'Banco de Dados'!$B$4:$J$50,6,FALSE)*(1-(PRINCIPAL!$K$18/100)),IF(L35=PRINCIPAL!$L$18,VLOOKUP($AH$9,'Banco de Dados'!$B$4:$J$50,6,FALSE)*(1-(PRINCIPAL!$M$18/100)),IF(L35=PRINCIPAL!$N$18,VLOOKUP($AH$9,'Banco de Dados'!$B$4:$J$50,6,FALSE)*(1-(PRINCIPAL!$O$18/100)),VLOOKUP($AH$9,'Banco de Dados'!$B$4:$J$50,6,FALSE)))))))))),"")</f>
        <v/>
      </c>
      <c r="AH35" s="29" t="str">
        <f>IFERROR(AG35*(IFERROR(VLOOKUP($AH$9,'Banco de Dados'!$B$4:$J$50,4,FALSE),"ERRO")),"")</f>
        <v/>
      </c>
      <c r="AI35" s="29" t="str">
        <f t="shared" si="11"/>
        <v/>
      </c>
      <c r="AJ35" s="103" t="str">
        <f>IFERROR(AI35*(C35*(PRINCIPAL!$G$18/100))*0.47*(44/12),"")</f>
        <v/>
      </c>
      <c r="AK35" s="111" t="str">
        <f t="shared" si="12"/>
        <v/>
      </c>
      <c r="AL35" s="30" t="str">
        <f>IFERROR(IF(AND(PRINCIPAL!$H$19&lt;&gt;"",OR(L35=PRINCIPAL!$I$19,L35=PRINCIPAL!$I$19+PRINCIPAL!$I$19,L35=PRINCIPAL!$I$19+PRINCIPAL!$I$19+PRINCIPAL!$I$19)),0,IF(AND(PRINCIPAL!$H$19&lt;&gt;"",L35=PRINCIPAL!$J$19),VLOOKUP($AM$9,'Banco de Dados'!$B$4:$J$50,8,FALSE)*PRINCIPAL!$H$19*(1-(PRINCIPAL!$K$19/100)),IF(AND(PRINCIPAL!$H$19&lt;&gt;"",L35=PRINCIPAL!$L$19),VLOOKUP($AM$9,'Banco de Dados'!$B$4:$J$50,8,FALSE)*PRINCIPAL!$H$19*(1-(PRINCIPAL!$M$19/100)),IF(AND(PRINCIPAL!$H$19&lt;&gt;"",L35=PRINCIPAL!$N$19),VLOOKUP($AM$9,'Banco de Dados'!$B$4:$J$50,8,FALSE)*PRINCIPAL!$H$19*(1-(PRINCIPAL!$O$19/100)),IF(PRINCIPAL!$H$19&lt;&gt;"",VLOOKUP($AM$9,'Banco de Dados'!$B$4:$J$50,8,FALSE)*PRINCIPAL!$H$19,IF(OR(L35=PRINCIPAL!$I$19,L35=PRINCIPAL!$I$19+PRINCIPAL!$I$19,L35=PRINCIPAL!$I$19+PRINCIPAL!$I$19+PRINCIPAL!$I$19),0,IF(L35=PRINCIPAL!$J$19,VLOOKUP($AM$9,'Banco de Dados'!$B$4:$J$50,6,FALSE)*(1-(PRINCIPAL!$K$19/100)),IF(L35=PRINCIPAL!$L$19,VLOOKUP($AM$9,'Banco de Dados'!$B$4:$J$50,6,FALSE)*(1-(PRINCIPAL!$M$19/100)),IF(L35=PRINCIPAL!$N$19,VLOOKUP($AM$9,'Banco de Dados'!$B$4:$J$50,6,FALSE)*(1-(PRINCIPAL!$O$19/100)),VLOOKUP($AM$9,'Banco de Dados'!$B$4:$J$50,6,FALSE)))))))))),"")</f>
        <v/>
      </c>
      <c r="AM35" s="29" t="str">
        <f>IFERROR(AL35*(IFERROR(VLOOKUP($AM$9,'Banco de Dados'!$B$4:$J$50,4,FALSE),"ERRO")),"")</f>
        <v/>
      </c>
      <c r="AN35" s="29" t="str">
        <f t="shared" si="13"/>
        <v/>
      </c>
      <c r="AO35" s="103" t="str">
        <f>IFERROR(AN35*(C35*(PRINCIPAL!$G$19/100))*0.47*(44/12),"")</f>
        <v/>
      </c>
      <c r="AP35" s="111" t="str">
        <f t="shared" si="14"/>
        <v/>
      </c>
      <c r="AQ35" s="30" t="str">
        <f>IFERROR(IF(AND(PRINCIPAL!$H$20&lt;&gt;"",OR(L35=PRINCIPAL!$I$20,L35=PRINCIPAL!$I$20+PRINCIPAL!$I$20,L35=PRINCIPAL!$I$20+PRINCIPAL!$I$20+PRINCIPAL!$I$20)),0,IF(AND(PRINCIPAL!$H$20&lt;&gt;"",L35=PRINCIPAL!$J$20),VLOOKUP($AR$9,'Banco de Dados'!$B$4:$J$50,8,FALSE)*PRINCIPAL!$H$20*(1-(PRINCIPAL!$K$20/100)),IF(AND(PRINCIPAL!$H$20&lt;&gt;"",L35=PRINCIPAL!$L$20),VLOOKUP($AR$9,'Banco de Dados'!$B$4:$J$50,8,FALSE)*PRINCIPAL!$H$20*(1-(PRINCIPAL!$M$20/100)),IF(AND(PRINCIPAL!$H$20&lt;&gt;"",L35=PRINCIPAL!$N$20),VLOOKUP($AR$9,'Banco de Dados'!$B$4:$J$50,8,FALSE)*PRINCIPAL!$H$20*(1-(PRINCIPAL!$O$20/100)),IF(PRINCIPAL!$H$20&lt;&gt;"",VLOOKUP($AR$9,'Banco de Dados'!$B$4:$J$50,8,FALSE)*PRINCIPAL!$H$20,IF(OR(L35=PRINCIPAL!$I$20,L35=PRINCIPAL!$I$20+PRINCIPAL!$I$20,L35=PRINCIPAL!$I$20+PRINCIPAL!$I$20+PRINCIPAL!$I$20),0,IF(L35=PRINCIPAL!$J$20,VLOOKUP($AR$9,'Banco de Dados'!$B$4:$J$50,6,FALSE)*(1-(PRINCIPAL!$K$20/100)),IF(L35=PRINCIPAL!$L$20,VLOOKUP($AR$9,'Banco de Dados'!$B$4:$J$50,6,FALSE)*(1-(PRINCIPAL!$M$20/100)),IF(L35=PRINCIPAL!$N$20,VLOOKUP($AR$9,'Banco de Dados'!$B$4:$J$50,6,FALSE)*(1-(PRINCIPAL!$O$20/100)),VLOOKUP($AR$9,'Banco de Dados'!$B$4:$J$50,6,FALSE)))))))))),"")</f>
        <v/>
      </c>
      <c r="AR35" s="29" t="str">
        <f>IFERROR(AQ35*(IFERROR(VLOOKUP($AR$9,'Banco de Dados'!$B$4:$J$50,4,FALSE),"ERRO")),"")</f>
        <v/>
      </c>
      <c r="AS35" s="29" t="str">
        <f t="shared" si="15"/>
        <v/>
      </c>
      <c r="AT35" s="103" t="str">
        <f>IFERROR(AS35*(C35*(PRINCIPAL!$G$20/100))*0.47*(44/12),"")</f>
        <v/>
      </c>
      <c r="AU35" s="111" t="str">
        <f t="shared" si="16"/>
        <v/>
      </c>
      <c r="AV35" s="30" t="str">
        <f>IFERROR(IF(AND(PRINCIPAL!$H$21&lt;&gt;"",OR(L35=PRINCIPAL!$I$21,L35=PRINCIPAL!$I$21+PRINCIPAL!$I$21,L35=PRINCIPAL!$I$21+PRINCIPAL!$I$21+PRINCIPAL!$I$21)),0,IF(AND(PRINCIPAL!$H$21&lt;&gt;"",L35=PRINCIPAL!$J$21),VLOOKUP($AW$9,'Banco de Dados'!$B$4:$J$50,8,FALSE)*PRINCIPAL!$H$21*(1-(PRINCIPAL!$K$21/100)),IF(AND(PRINCIPAL!$H$21&lt;&gt;"",L35=PRINCIPAL!$L$21),VLOOKUP($AW$9,'Banco de Dados'!$B$4:$J$50,8,FALSE)*PRINCIPAL!$H$21*(1-(PRINCIPAL!$M$21/100)),IF(AND(PRINCIPAL!$H$21&lt;&gt;"",L35=PRINCIPAL!$N$21),VLOOKUP($AW$9,'Banco de Dados'!$B$4:$J$50,8,FALSE)*PRINCIPAL!$H$21*(1-(PRINCIPAL!$O$21/100)),IF(PRINCIPAL!$H$21&lt;&gt;"",VLOOKUP($AW$9,'Banco de Dados'!$B$4:$J$50,8,FALSE)*PRINCIPAL!$H$21,IF(OR(L35=PRINCIPAL!$I$21,L35=PRINCIPAL!$I$21+PRINCIPAL!$I$21,L35=PRINCIPAL!$I$21+PRINCIPAL!$I$21+PRINCIPAL!$I$21),0,IF(L35=PRINCIPAL!$J$21,VLOOKUP($AW$9,'Banco de Dados'!$B$4:$J$50,6,FALSE)*(1-(PRINCIPAL!$K$21/100)),IF(L35=PRINCIPAL!$L$21,VLOOKUP($AW$9,'Banco de Dados'!$B$4:$J$50,6,FALSE)*(1-(PRINCIPAL!$M$21/100)),IF(L35=PRINCIPAL!$N$21,VLOOKUP($AW$9,'Banco de Dados'!$B$4:$J$50,6,FALSE)*(1-(PRINCIPAL!$O$21/100)),VLOOKUP($AW$9,'Banco de Dados'!$B$4:$J$50,6,FALSE)))))))))),"")</f>
        <v/>
      </c>
      <c r="AW35" s="29" t="str">
        <f>IFERROR(AV35*(IFERROR(VLOOKUP($AW$9,'Banco de Dados'!$B$4:$J$50,4,FALSE),"ERRO")),"")</f>
        <v/>
      </c>
      <c r="AX35" s="29" t="str">
        <f t="shared" si="17"/>
        <v/>
      </c>
      <c r="AY35" s="103" t="str">
        <f>IFERROR(AX35*(C35*(PRINCIPAL!$G$21/100))*0.47*(44/12),"")</f>
        <v/>
      </c>
      <c r="AZ35" s="111" t="str">
        <f t="shared" si="18"/>
        <v/>
      </c>
      <c r="BA35" s="30" t="str">
        <f>IFERROR(IF(AND(PRINCIPAL!$H$22&lt;&gt;"",OR(L35=PRINCIPAL!$I$22,L35=PRINCIPAL!$I$22+PRINCIPAL!$I$22,L35=PRINCIPAL!$I$22+PRINCIPAL!$I$22+PRINCIPAL!$I$22)),0,IF(AND(PRINCIPAL!$H$22&lt;&gt;"",L35=PRINCIPAL!$J$22),VLOOKUP($BB$9,'Banco de Dados'!$B$4:$J$50,8,FALSE)*PRINCIPAL!$H$22*(1-(PRINCIPAL!$K$22/100)),IF(AND(PRINCIPAL!$H$22&lt;&gt;"",L35=PRINCIPAL!$L$22),VLOOKUP($BB$9,'Banco de Dados'!$B$4:$J$50,8,FALSE)*PRINCIPAL!$H$22*(1-(PRINCIPAL!$M$22/100)),IF(AND(PRINCIPAL!$H$22&lt;&gt;"",L35=PRINCIPAL!$N$22),VLOOKUP($BB$9,'Banco de Dados'!$B$4:$J$50,8,FALSE)*PRINCIPAL!$H$22*(1-(PRINCIPAL!$O$22/100)),IF(PRINCIPAL!$H$22&lt;&gt;"",VLOOKUP($BB$9,'Banco de Dados'!$B$4:$J$50,8,FALSE)*PRINCIPAL!$H$22,IF(OR(L35=PRINCIPAL!$I$22,L35=PRINCIPAL!$I$22+PRINCIPAL!$I$22,L35=PRINCIPAL!$I$22+PRINCIPAL!$I$22+PRINCIPAL!$I$22),0,IF(L35=PRINCIPAL!$J$22,VLOOKUP($BB$9,'Banco de Dados'!$B$4:$J$50,6,FALSE)*(1-(PRINCIPAL!$K$22/100)),IF(L35=PRINCIPAL!$L$22,VLOOKUP($BB$9,'Banco de Dados'!$B$4:$J$50,6,FALSE)*(1-(PRINCIPAL!$M$22/100)),IF(L35=PRINCIPAL!$N$22,VLOOKUP($BB$9,'Banco de Dados'!$B$4:$J$50,6,FALSE)*(1-(PRINCIPAL!$O$22/100)),VLOOKUP($BB$9,'Banco de Dados'!$B$4:$J$50,6,FALSE)))))))))),"")</f>
        <v/>
      </c>
      <c r="BB35" s="29" t="str">
        <f>IFERROR(BA35*(IFERROR(VLOOKUP($BB$9,'Banco de Dados'!$B$4:$J$50,4,FALSE),"ERRO")),"")</f>
        <v/>
      </c>
      <c r="BC35" s="29" t="str">
        <f t="shared" si="22"/>
        <v/>
      </c>
      <c r="BD35" s="103" t="str">
        <f>IFERROR(BC35*(C35*(PRINCIPAL!$G$22/100))*0.47*(44/12),"")</f>
        <v/>
      </c>
      <c r="BE35" s="111" t="str">
        <f t="shared" si="19"/>
        <v/>
      </c>
      <c r="BF35" s="30" t="str">
        <f>IFERROR(IF(AND(PRINCIPAL!$H$23&lt;&gt;"",OR(L35=PRINCIPAL!$I$23,L35=PRINCIPAL!$I$23+PRINCIPAL!$I$23,L35=PRINCIPAL!$I$23+PRINCIPAL!$I$23+PRINCIPAL!$I$23)),0,IF(AND(PRINCIPAL!$H$23&lt;&gt;"",L35=PRINCIPAL!$J$23),VLOOKUP($BG$9,'Banco de Dados'!$B$4:$J$50,8,FALSE)*PRINCIPAL!$H$23*(1-(PRINCIPAL!$K$23/100)),IF(AND(PRINCIPAL!$H$23&lt;&gt;"",L35=PRINCIPAL!$L$23),VLOOKUP($BG$9,'Banco de Dados'!$B$4:$J$50,8,FALSE)*PRINCIPAL!$H$23*(1-(PRINCIPAL!$M$23/100)),IF(AND(PRINCIPAL!$H$23&lt;&gt;"",L35=PRINCIPAL!$N$23),VLOOKUP($BG$9,'Banco de Dados'!$B$4:$J$50,8,FALSE)*PRINCIPAL!$H$23*(1-(PRINCIPAL!$O$23/100)),IF(PRINCIPAL!$H$23&lt;&gt;"",VLOOKUP($BG$9,'Banco de Dados'!$B$4:$J$50,8,FALSE)*PRINCIPAL!$H$23,IF(OR(L35=PRINCIPAL!$I$23,L35=PRINCIPAL!$I$23+PRINCIPAL!$I$23,L35=PRINCIPAL!$I$23+PRINCIPAL!$I$23+PRINCIPAL!$I$23),0,IF(L35=PRINCIPAL!$J$23,VLOOKUP($BG$9,'Banco de Dados'!$B$4:$J$50,6,FALSE)*(1-(PRINCIPAL!$K$23/100)),IF(L35=PRINCIPAL!$L$23,VLOOKUP($BG$9,'Banco de Dados'!$B$4:$J$50,6,FALSE)*(1-(PRINCIPAL!$M$23/100)),IF(L35=PRINCIPAL!$N$23,VLOOKUP($BG$9,'Banco de Dados'!$B$4:$J$50,6,FALSE)*(1-(PRINCIPAL!$O$23/100)),VLOOKUP($BG$9,'Banco de Dados'!$B$4:$J$50,6,FALSE)))))))))),"")</f>
        <v/>
      </c>
      <c r="BG35" s="29" t="str">
        <f>IFERROR(BF35*(IFERROR(VLOOKUP($BG$9,'Banco de Dados'!$B$4:$J$50,4,FALSE),"ERRO")),"")</f>
        <v/>
      </c>
      <c r="BH35" s="29" t="str">
        <f t="shared" si="20"/>
        <v/>
      </c>
      <c r="BI35" s="103" t="str">
        <f>IFERROR(BH35*(C35*(PRINCIPAL!$G$23/100))*0.47*(44/12),"")</f>
        <v/>
      </c>
      <c r="BJ35" s="102" t="str">
        <f t="shared" si="21"/>
        <v/>
      </c>
    </row>
    <row r="36" spans="1:62" s="1" customFormat="1" ht="12.75" customHeight="1" x14ac:dyDescent="0.25">
      <c r="A36" s="31"/>
      <c r="B36" s="346">
        <v>2045</v>
      </c>
      <c r="C36" s="340">
        <v>6450</v>
      </c>
      <c r="E36" s="23">
        <v>25</v>
      </c>
      <c r="F36" s="24">
        <f>IFERROR(VLOOKUP($G$9,'Banco de Dados'!$B$4:$J$50,6,FALSE),"")</f>
        <v>3.6</v>
      </c>
      <c r="G36" s="25">
        <f>IFERROR(F36*(IFERROR(VLOOKUP($G$9,'Banco de Dados'!$B$4:$J$50,4,FALSE),"ERRO")),"")</f>
        <v>1.9152000000000002</v>
      </c>
      <c r="H36" s="25">
        <f t="shared" si="0"/>
        <v>5.5152000000000001</v>
      </c>
      <c r="I36" s="103">
        <f t="shared" si="2"/>
        <v>61304.205599999994</v>
      </c>
      <c r="J36" s="102">
        <f t="shared" si="3"/>
        <v>1333010.0519999999</v>
      </c>
      <c r="L36" s="91">
        <v>25</v>
      </c>
      <c r="M36" s="24">
        <f>IFERROR(IF(AND(PRINCIPAL!$H$14&lt;&gt;"",OR(L36=PRINCIPAL!$I$14,L36=PRINCIPAL!$I$14+PRINCIPAL!$I$14,L36=PRINCIPAL!$I$14+PRINCIPAL!$I$14+PRINCIPAL!$I$14)),0,IF(AND(PRINCIPAL!$H$14&lt;&gt;"",L36=PRINCIPAL!$J$14),VLOOKUP($N$9,'Banco de Dados'!$B$4:$J$50,8,FALSE)*PRINCIPAL!$H$14*(1-(PRINCIPAL!$K$14/100)),IF(AND(PRINCIPAL!$H$14&lt;&gt;"",L36=PRINCIPAL!$L$14),VLOOKUP($N$9,'Banco de Dados'!$B$4:$J$50,8,FALSE)*PRINCIPAL!$H$14*(1-(PRINCIPAL!$M$14/100)),IF(AND(PRINCIPAL!$H$14&lt;&gt;"",L36=PRINCIPAL!$N$14),VLOOKUP($N$9,'Banco de Dados'!$B$4:$J$50,8,FALSE)*PRINCIPAL!$H$14*(1-(PRINCIPAL!$O$14/100)),IF(PRINCIPAL!$H$14&lt;&gt;"",VLOOKUP($N$9,'Banco de Dados'!$B$4:$J$50,8,FALSE)*PRINCIPAL!$H$14,IF(OR(L36=PRINCIPAL!$I$14,L36=PRINCIPAL!$I$14+PRINCIPAL!$I$14,L36=PRINCIPAL!$I$14+PRINCIPAL!$I$14+PRINCIPAL!$I$14),0,IF(L36=PRINCIPAL!$J$14,VLOOKUP($N$9,'Banco de Dados'!$B$4:$J$50,6,FALSE)*(1-(PRINCIPAL!$K$14/100)),IF(L36=PRINCIPAL!$L$14,VLOOKUP($N$9,'Banco de Dados'!$B$4:$J$50,6,FALSE)*(1-(PRINCIPAL!$M$14/100)),IF(L36=PRINCIPAL!$N$14,VLOOKUP($N$9,'Banco de Dados'!$B$4:$J$50,6,FALSE)*(1-(PRINCIPAL!$O$14/100)),VLOOKUP($N$9,'Banco de Dados'!$B$4:$J$50,6,FALSE)))))))))),"")</f>
        <v>6.69</v>
      </c>
      <c r="N36" s="25">
        <f>IFERROR(M36*(IFERROR(VLOOKUP($N$9,'Banco de Dados'!$B$4:$J$50,4,FALSE),"ERRO")),"")</f>
        <v>3.5590800000000002</v>
      </c>
      <c r="O36" s="25">
        <f t="shared" si="1"/>
        <v>10.249080000000001</v>
      </c>
      <c r="P36" s="103">
        <f>IFERROR(O36*(C36*(PRINCIPAL!$G$14/100))*0.47*(44/12),"")</f>
        <v>113923.64874</v>
      </c>
      <c r="Q36" s="107">
        <f t="shared" si="4"/>
        <v>2477177.0133000007</v>
      </c>
      <c r="R36" s="29" t="str">
        <f>IFERROR(IF(AND(PRINCIPAL!$H$15&lt;&gt;"",OR(L36=PRINCIPAL!$I$15,L36=PRINCIPAL!$I$15+PRINCIPAL!$I$15,L36=PRINCIPAL!$I$15+PRINCIPAL!$I$15+PRINCIPAL!$I$15)),0,IF(AND(PRINCIPAL!$H$15&lt;&gt;"",L36=PRINCIPAL!$J$15),VLOOKUP($S$9,'Banco de Dados'!$B$4:$J$50,8,FALSE)*PRINCIPAL!$H$15*(1-(PRINCIPAL!$K$15/100)),IF(AND(PRINCIPAL!$H$15&lt;&gt;"",L36=PRINCIPAL!$L$15),VLOOKUP($S$9,'Banco de Dados'!$B$4:$J$50,8,FALSE)*PRINCIPAL!$H$15*(1-(PRINCIPAL!$M$15/100)),IF(AND(PRINCIPAL!$H$15&lt;&gt;"",L36=PRINCIPAL!$N$15),VLOOKUP($S$9,'Banco de Dados'!$B$4:$J$50,8,FALSE)*PRINCIPAL!$H$15*(1-(PRINCIPAL!$O$15/100)),IF(PRINCIPAL!$H$15&lt;&gt;"",VLOOKUP($S$9,'Banco de Dados'!$B$4:$J$50,8,FALSE)*PRINCIPAL!$H$15,IF(OR(L36=PRINCIPAL!$I$15,L36=PRINCIPAL!$I$15+PRINCIPAL!$I$15,L36=PRINCIPAL!$I$15+PRINCIPAL!$I$15+PRINCIPAL!$I$15),0,IF(L36=PRINCIPAL!$J$15,VLOOKUP($S$9,'Banco de Dados'!$B$4:$J$50,6,FALSE)*(1-(PRINCIPAL!$K$15/100)),IF(L36=PRINCIPAL!$L$15,VLOOKUP($S$9,'Banco de Dados'!$B$4:$J$50,6,FALSE)*(1-(PRINCIPAL!$M$15/100)),IF(L36=PRINCIPAL!$N$15,VLOOKUP($S$9,'Banco de Dados'!$B$4:$J$50,6,FALSE)*(1-(PRINCIPAL!$O$15/100)),VLOOKUP($S$9,'Banco de Dados'!$B$4:$J$50,6,FALSE)))))))))),"")</f>
        <v/>
      </c>
      <c r="S36" s="29" t="str">
        <f>IFERROR(R36*(IFERROR(VLOOKUP($S$9,'Banco de Dados'!$B$4:$J$50,4,FALSE),"ERRO")),"")</f>
        <v/>
      </c>
      <c r="T36" s="29" t="str">
        <f t="shared" si="5"/>
        <v/>
      </c>
      <c r="U36" s="103" t="str">
        <f>IFERROR(T36*(C36*(PRINCIPAL!$G$15/100))*0.47*(44/12),"")</f>
        <v/>
      </c>
      <c r="V36" s="103" t="str">
        <f t="shared" si="6"/>
        <v/>
      </c>
      <c r="W36" s="30" t="str">
        <f>IFERROR(IF(AND(PRINCIPAL!$H$16&lt;&gt;"",OR(L36=PRINCIPAL!$I$16,L36=PRINCIPAL!$I$16+PRINCIPAL!$I$16,L36=PRINCIPAL!$I$16+PRINCIPAL!$I$16+PRINCIPAL!$I$16)),0,IF(AND(PRINCIPAL!$H$16&lt;&gt;"",L36=PRINCIPAL!$J$16),VLOOKUP($X$9,'Banco de Dados'!$B$4:$J$50,8,FALSE)*PRINCIPAL!$H$16*(1-(PRINCIPAL!$K$16/100)),IF(AND(PRINCIPAL!$H$16&lt;&gt;"",L36=PRINCIPAL!$L$16),VLOOKUP($X$9,'Banco de Dados'!$B$4:$J$50,8,FALSE)*PRINCIPAL!$H$16*(1-(PRINCIPAL!$M$16/100)),IF(AND(PRINCIPAL!$H$16&lt;&gt;"",L36=PRINCIPAL!$N$16),VLOOKUP($X$9,'Banco de Dados'!$B$4:$J$50,8,FALSE)*PRINCIPAL!$H$16*(1-(PRINCIPAL!$O$16/100)),IF(PRINCIPAL!$H$16&lt;&gt;"",VLOOKUP($X$9,'Banco de Dados'!$B$4:$J$50,8,FALSE)*PRINCIPAL!$H$16,IF(OR(L36=PRINCIPAL!$I$16,L36=PRINCIPAL!$I$16+PRINCIPAL!$I$16,L36=PRINCIPAL!$I$16+PRINCIPAL!$I$16+PRINCIPAL!$I$16),0,IF(L36=PRINCIPAL!$J$16,VLOOKUP($X$9,'Banco de Dados'!$B$4:$J$50,6,FALSE)*(1-(PRINCIPAL!$K$16/100)),IF(L36=PRINCIPAL!$L$16,VLOOKUP($X$9,'Banco de Dados'!$B$4:$J$50,6,FALSE)*(1-(PRINCIPAL!$M$16/100)),IF(L36=PRINCIPAL!$N$16,VLOOKUP($X$9,'Banco de Dados'!$B$4:$J$50,6,FALSE)*(1-(PRINCIPAL!$O$16/100)),VLOOKUP($X$9,'Banco de Dados'!$B$4:$J$50,6,FALSE)))))))))),"")</f>
        <v/>
      </c>
      <c r="X36" s="29" t="str">
        <f>IFERROR(W36*(IFERROR(VLOOKUP($X$9,'Banco de Dados'!$B$4:$J$50,4,FALSE),"ERRO")),"")</f>
        <v/>
      </c>
      <c r="Y36" s="29" t="str">
        <f t="shared" si="7"/>
        <v/>
      </c>
      <c r="Z36" s="103" t="str">
        <f>IFERROR(Y36*(C36*(PRINCIPAL!$G$16/100))*0.47*(44/12),"")</f>
        <v/>
      </c>
      <c r="AA36" s="111" t="str">
        <f t="shared" si="8"/>
        <v/>
      </c>
      <c r="AB36" s="30" t="str">
        <f>IFERROR(IF(AND(PRINCIPAL!$H$17&lt;&gt;"",OR(L36=PRINCIPAL!$I$17,L36=PRINCIPAL!$I$17+PRINCIPAL!$I$17,L36=PRINCIPAL!$I$17+PRINCIPAL!$I$17+PRINCIPAL!$I$17)),0,IF(AND(PRINCIPAL!$H$17&lt;&gt;"",L36=PRINCIPAL!$J$17),VLOOKUP($AC$9,'Banco de Dados'!$B$4:$J$50,8,FALSE)*PRINCIPAL!$H$17*(1-(PRINCIPAL!$K$17/100)),IF(AND(PRINCIPAL!$H$17&lt;&gt;"",L36=PRINCIPAL!$L$17),VLOOKUP($AC$9,'Banco de Dados'!$B$4:$J$50,8,FALSE)*PRINCIPAL!$H$17*(1-(PRINCIPAL!$M$17/100)),IF(AND(PRINCIPAL!$H$17&lt;&gt;"",L36=PRINCIPAL!$N$17),VLOOKUP($AC$9,'Banco de Dados'!$B$4:$J$50,8,FALSE)*PRINCIPAL!$H$17*(1-(PRINCIPAL!$O$17/100)),IF(PRINCIPAL!$H$17&lt;&gt;"",VLOOKUP($AC$9,'Banco de Dados'!$B$4:$J$50,8,FALSE)*PRINCIPAL!$H$17,IF(OR(L36=PRINCIPAL!$I$17,L36=PRINCIPAL!$I$17+PRINCIPAL!$I$17,L36=PRINCIPAL!$I$17+PRINCIPAL!$I$17+PRINCIPAL!$I$17),0,IF(L36=PRINCIPAL!$J$17,VLOOKUP($AC$9,'Banco de Dados'!$B$4:$J$50,6,FALSE)*(1-(PRINCIPAL!$K$17/100)),IF(L36=PRINCIPAL!$L$17,VLOOKUP($AC$9,'Banco de Dados'!$B$4:$J$50,6,FALSE)*(1-(PRINCIPAL!$M$17/100)),IF(L36=PRINCIPAL!$N$17,VLOOKUP($AC$9,'Banco de Dados'!$B$4:$J$50,6,FALSE)*(1-(PRINCIPAL!$O$17/100)),VLOOKUP($AC$9,'Banco de Dados'!$B$4:$J$50,6,FALSE)))))))))),"")</f>
        <v/>
      </c>
      <c r="AC36" s="29" t="str">
        <f>IFERROR(AB36*(IFERROR(VLOOKUP($AC$9,'Banco de Dados'!$B$4:$J$50,4,FALSE),"ERRO")),"")</f>
        <v/>
      </c>
      <c r="AD36" s="29" t="str">
        <f t="shared" si="9"/>
        <v/>
      </c>
      <c r="AE36" s="103" t="str">
        <f>IFERROR(AD36*(C36*(PRINCIPAL!$G$17/100))*0.47*(44/12),"")</f>
        <v/>
      </c>
      <c r="AF36" s="111" t="str">
        <f t="shared" si="10"/>
        <v/>
      </c>
      <c r="AG36" s="30" t="str">
        <f>IFERROR(IF(AND(PRINCIPAL!$H$18&lt;&gt;"",OR(L36=PRINCIPAL!$I$18,L36=PRINCIPAL!$I$18+PRINCIPAL!$I$18,L36=PRINCIPAL!$I$18+PRINCIPAL!$I$18+PRINCIPAL!$I$18)),0,IF(AND(PRINCIPAL!$H$18&lt;&gt;"",L36=PRINCIPAL!$J$18),VLOOKUP($AH$9,'Banco de Dados'!$B$4:$J$50,8,FALSE)*PRINCIPAL!$H$18*(1-(PRINCIPAL!$K$18/100)),IF(AND(PRINCIPAL!$H$18&lt;&gt;"",L36=PRINCIPAL!$L$18),VLOOKUP($AH$9,'Banco de Dados'!$B$4:$J$50,8,FALSE)*PRINCIPAL!$H$18*(1-(PRINCIPAL!$M$18/100)),IF(AND(PRINCIPAL!$H$18&lt;&gt;"",L36=PRINCIPAL!$N$18),VLOOKUP($AH$9,'Banco de Dados'!$B$4:$J$50,8,FALSE)*PRINCIPAL!$H$18*(1-(PRINCIPAL!$O$18/100)),IF(PRINCIPAL!$H$18&lt;&gt;"",VLOOKUP($AH$9,'Banco de Dados'!$B$4:$J$50,8,FALSE)*PRINCIPAL!$H$18,IF(OR(L36=PRINCIPAL!$I$18,L36=PRINCIPAL!$I$18+PRINCIPAL!$I$18,L36=PRINCIPAL!$I$18+PRINCIPAL!$I$18+PRINCIPAL!$I$18),0,IF(L36=PRINCIPAL!$J$18,VLOOKUP($AH$9,'Banco de Dados'!$B$4:$J$50,6,FALSE)*(1-(PRINCIPAL!$K$18/100)),IF(L36=PRINCIPAL!$L$18,VLOOKUP($AH$9,'Banco de Dados'!$B$4:$J$50,6,FALSE)*(1-(PRINCIPAL!$M$18/100)),IF(L36=PRINCIPAL!$N$18,VLOOKUP($AH$9,'Banco de Dados'!$B$4:$J$50,6,FALSE)*(1-(PRINCIPAL!$O$18/100)),VLOOKUP($AH$9,'Banco de Dados'!$B$4:$J$50,6,FALSE)))))))))),"")</f>
        <v/>
      </c>
      <c r="AH36" s="29" t="str">
        <f>IFERROR(AG36*(IFERROR(VLOOKUP($AH$9,'Banco de Dados'!$B$4:$J$50,4,FALSE),"ERRO")),"")</f>
        <v/>
      </c>
      <c r="AI36" s="29" t="str">
        <f t="shared" si="11"/>
        <v/>
      </c>
      <c r="AJ36" s="103" t="str">
        <f>IFERROR(AI36*(C36*(PRINCIPAL!$G$18/100))*0.47*(44/12),"")</f>
        <v/>
      </c>
      <c r="AK36" s="111" t="str">
        <f t="shared" si="12"/>
        <v/>
      </c>
      <c r="AL36" s="30" t="str">
        <f>IFERROR(IF(AND(PRINCIPAL!$H$19&lt;&gt;"",OR(L36=PRINCIPAL!$I$19,L36=PRINCIPAL!$I$19+PRINCIPAL!$I$19,L36=PRINCIPAL!$I$19+PRINCIPAL!$I$19+PRINCIPAL!$I$19)),0,IF(AND(PRINCIPAL!$H$19&lt;&gt;"",L36=PRINCIPAL!$J$19),VLOOKUP($AM$9,'Banco de Dados'!$B$4:$J$50,8,FALSE)*PRINCIPAL!$H$19*(1-(PRINCIPAL!$K$19/100)),IF(AND(PRINCIPAL!$H$19&lt;&gt;"",L36=PRINCIPAL!$L$19),VLOOKUP($AM$9,'Banco de Dados'!$B$4:$J$50,8,FALSE)*PRINCIPAL!$H$19*(1-(PRINCIPAL!$M$19/100)),IF(AND(PRINCIPAL!$H$19&lt;&gt;"",L36=PRINCIPAL!$N$19),VLOOKUP($AM$9,'Banco de Dados'!$B$4:$J$50,8,FALSE)*PRINCIPAL!$H$19*(1-(PRINCIPAL!$O$19/100)),IF(PRINCIPAL!$H$19&lt;&gt;"",VLOOKUP($AM$9,'Banco de Dados'!$B$4:$J$50,8,FALSE)*PRINCIPAL!$H$19,IF(OR(L36=PRINCIPAL!$I$19,L36=PRINCIPAL!$I$19+PRINCIPAL!$I$19,L36=PRINCIPAL!$I$19+PRINCIPAL!$I$19+PRINCIPAL!$I$19),0,IF(L36=PRINCIPAL!$J$19,VLOOKUP($AM$9,'Banco de Dados'!$B$4:$J$50,6,FALSE)*(1-(PRINCIPAL!$K$19/100)),IF(L36=PRINCIPAL!$L$19,VLOOKUP($AM$9,'Banco de Dados'!$B$4:$J$50,6,FALSE)*(1-(PRINCIPAL!$M$19/100)),IF(L36=PRINCIPAL!$N$19,VLOOKUP($AM$9,'Banco de Dados'!$B$4:$J$50,6,FALSE)*(1-(PRINCIPAL!$O$19/100)),VLOOKUP($AM$9,'Banco de Dados'!$B$4:$J$50,6,FALSE)))))))))),"")</f>
        <v/>
      </c>
      <c r="AM36" s="29" t="str">
        <f>IFERROR(AL36*(IFERROR(VLOOKUP($AM$9,'Banco de Dados'!$B$4:$J$50,4,FALSE),"ERRO")),"")</f>
        <v/>
      </c>
      <c r="AN36" s="29" t="str">
        <f t="shared" si="13"/>
        <v/>
      </c>
      <c r="AO36" s="103" t="str">
        <f>IFERROR(AN36*(C36*(PRINCIPAL!$G$19/100))*0.47*(44/12),"")</f>
        <v/>
      </c>
      <c r="AP36" s="111" t="str">
        <f t="shared" si="14"/>
        <v/>
      </c>
      <c r="AQ36" s="30" t="str">
        <f>IFERROR(IF(AND(PRINCIPAL!$H$20&lt;&gt;"",OR(L36=PRINCIPAL!$I$20,L36=PRINCIPAL!$I$20+PRINCIPAL!$I$20,L36=PRINCIPAL!$I$20+PRINCIPAL!$I$20+PRINCIPAL!$I$20)),0,IF(AND(PRINCIPAL!$H$20&lt;&gt;"",L36=PRINCIPAL!$J$20),VLOOKUP($AR$9,'Banco de Dados'!$B$4:$J$50,8,FALSE)*PRINCIPAL!$H$20*(1-(PRINCIPAL!$K$20/100)),IF(AND(PRINCIPAL!$H$20&lt;&gt;"",L36=PRINCIPAL!$L$20),VLOOKUP($AR$9,'Banco de Dados'!$B$4:$J$50,8,FALSE)*PRINCIPAL!$H$20*(1-(PRINCIPAL!$M$20/100)),IF(AND(PRINCIPAL!$H$20&lt;&gt;"",L36=PRINCIPAL!$N$20),VLOOKUP($AR$9,'Banco de Dados'!$B$4:$J$50,8,FALSE)*PRINCIPAL!$H$20*(1-(PRINCIPAL!$O$20/100)),IF(PRINCIPAL!$H$20&lt;&gt;"",VLOOKUP($AR$9,'Banco de Dados'!$B$4:$J$50,8,FALSE)*PRINCIPAL!$H$20,IF(OR(L36=PRINCIPAL!$I$20,L36=PRINCIPAL!$I$20+PRINCIPAL!$I$20,L36=PRINCIPAL!$I$20+PRINCIPAL!$I$20+PRINCIPAL!$I$20),0,IF(L36=PRINCIPAL!$J$20,VLOOKUP($AR$9,'Banco de Dados'!$B$4:$J$50,6,FALSE)*(1-(PRINCIPAL!$K$20/100)),IF(L36=PRINCIPAL!$L$20,VLOOKUP($AR$9,'Banco de Dados'!$B$4:$J$50,6,FALSE)*(1-(PRINCIPAL!$M$20/100)),IF(L36=PRINCIPAL!$N$20,VLOOKUP($AR$9,'Banco de Dados'!$B$4:$J$50,6,FALSE)*(1-(PRINCIPAL!$O$20/100)),VLOOKUP($AR$9,'Banco de Dados'!$B$4:$J$50,6,FALSE)))))))))),"")</f>
        <v/>
      </c>
      <c r="AR36" s="29" t="str">
        <f>IFERROR(AQ36*(IFERROR(VLOOKUP($AR$9,'Banco de Dados'!$B$4:$J$50,4,FALSE),"ERRO")),"")</f>
        <v/>
      </c>
      <c r="AS36" s="29" t="str">
        <f t="shared" si="15"/>
        <v/>
      </c>
      <c r="AT36" s="103" t="str">
        <f>IFERROR(AS36*(C36*(PRINCIPAL!$G$20/100))*0.47*(44/12),"")</f>
        <v/>
      </c>
      <c r="AU36" s="111" t="str">
        <f t="shared" si="16"/>
        <v/>
      </c>
      <c r="AV36" s="30" t="str">
        <f>IFERROR(IF(AND(PRINCIPAL!$H$21&lt;&gt;"",OR(L36=PRINCIPAL!$I$21,L36=PRINCIPAL!$I$21+PRINCIPAL!$I$21,L36=PRINCIPAL!$I$21+PRINCIPAL!$I$21+PRINCIPAL!$I$21)),0,IF(AND(PRINCIPAL!$H$21&lt;&gt;"",L36=PRINCIPAL!$J$21),VLOOKUP($AW$9,'Banco de Dados'!$B$4:$J$50,8,FALSE)*PRINCIPAL!$H$21*(1-(PRINCIPAL!$K$21/100)),IF(AND(PRINCIPAL!$H$21&lt;&gt;"",L36=PRINCIPAL!$L$21),VLOOKUP($AW$9,'Banco de Dados'!$B$4:$J$50,8,FALSE)*PRINCIPAL!$H$21*(1-(PRINCIPAL!$M$21/100)),IF(AND(PRINCIPAL!$H$21&lt;&gt;"",L36=PRINCIPAL!$N$21),VLOOKUP($AW$9,'Banco de Dados'!$B$4:$J$50,8,FALSE)*PRINCIPAL!$H$21*(1-(PRINCIPAL!$O$21/100)),IF(PRINCIPAL!$H$21&lt;&gt;"",VLOOKUP($AW$9,'Banco de Dados'!$B$4:$J$50,8,FALSE)*PRINCIPAL!$H$21,IF(OR(L36=PRINCIPAL!$I$21,L36=PRINCIPAL!$I$21+PRINCIPAL!$I$21,L36=PRINCIPAL!$I$21+PRINCIPAL!$I$21+PRINCIPAL!$I$21),0,IF(L36=PRINCIPAL!$J$21,VLOOKUP($AW$9,'Banco de Dados'!$B$4:$J$50,6,FALSE)*(1-(PRINCIPAL!$K$21/100)),IF(L36=PRINCIPAL!$L$21,VLOOKUP($AW$9,'Banco de Dados'!$B$4:$J$50,6,FALSE)*(1-(PRINCIPAL!$M$21/100)),IF(L36=PRINCIPAL!$N$21,VLOOKUP($AW$9,'Banco de Dados'!$B$4:$J$50,6,FALSE)*(1-(PRINCIPAL!$O$21/100)),VLOOKUP($AW$9,'Banco de Dados'!$B$4:$J$50,6,FALSE)))))))))),"")</f>
        <v/>
      </c>
      <c r="AW36" s="29" t="str">
        <f>IFERROR(AV36*(IFERROR(VLOOKUP($AW$9,'Banco de Dados'!$B$4:$J$50,4,FALSE),"ERRO")),"")</f>
        <v/>
      </c>
      <c r="AX36" s="29" t="str">
        <f t="shared" si="17"/>
        <v/>
      </c>
      <c r="AY36" s="103" t="str">
        <f>IFERROR(AX36*(C36*(PRINCIPAL!$G$21/100))*0.47*(44/12),"")</f>
        <v/>
      </c>
      <c r="AZ36" s="111" t="str">
        <f t="shared" si="18"/>
        <v/>
      </c>
      <c r="BA36" s="30" t="str">
        <f>IFERROR(IF(AND(PRINCIPAL!$H$22&lt;&gt;"",OR(L36=PRINCIPAL!$I$22,L36=PRINCIPAL!$I$22+PRINCIPAL!$I$22,L36=PRINCIPAL!$I$22+PRINCIPAL!$I$22+PRINCIPAL!$I$22)),0,IF(AND(PRINCIPAL!$H$22&lt;&gt;"",L36=PRINCIPAL!$J$22),VLOOKUP($BB$9,'Banco de Dados'!$B$4:$J$50,8,FALSE)*PRINCIPAL!$H$22*(1-(PRINCIPAL!$K$22/100)),IF(AND(PRINCIPAL!$H$22&lt;&gt;"",L36=PRINCIPAL!$L$22),VLOOKUP($BB$9,'Banco de Dados'!$B$4:$J$50,8,FALSE)*PRINCIPAL!$H$22*(1-(PRINCIPAL!$M$22/100)),IF(AND(PRINCIPAL!$H$22&lt;&gt;"",L36=PRINCIPAL!$N$22),VLOOKUP($BB$9,'Banco de Dados'!$B$4:$J$50,8,FALSE)*PRINCIPAL!$H$22*(1-(PRINCIPAL!$O$22/100)),IF(PRINCIPAL!$H$22&lt;&gt;"",VLOOKUP($BB$9,'Banco de Dados'!$B$4:$J$50,8,FALSE)*PRINCIPAL!$H$22,IF(OR(L36=PRINCIPAL!$I$22,L36=PRINCIPAL!$I$22+PRINCIPAL!$I$22,L36=PRINCIPAL!$I$22+PRINCIPAL!$I$22+PRINCIPAL!$I$22),0,IF(L36=PRINCIPAL!$J$22,VLOOKUP($BB$9,'Banco de Dados'!$B$4:$J$50,6,FALSE)*(1-(PRINCIPAL!$K$22/100)),IF(L36=PRINCIPAL!$L$22,VLOOKUP($BB$9,'Banco de Dados'!$B$4:$J$50,6,FALSE)*(1-(PRINCIPAL!$M$22/100)),IF(L36=PRINCIPAL!$N$22,VLOOKUP($BB$9,'Banco de Dados'!$B$4:$J$50,6,FALSE)*(1-(PRINCIPAL!$O$22/100)),VLOOKUP($BB$9,'Banco de Dados'!$B$4:$J$50,6,FALSE)))))))))),"")</f>
        <v/>
      </c>
      <c r="BB36" s="29" t="str">
        <f>IFERROR(BA36*(IFERROR(VLOOKUP($BB$9,'Banco de Dados'!$B$4:$J$50,4,FALSE),"ERRO")),"")</f>
        <v/>
      </c>
      <c r="BC36" s="29" t="str">
        <f t="shared" si="22"/>
        <v/>
      </c>
      <c r="BD36" s="103" t="str">
        <f>IFERROR(BC36*(C36*(PRINCIPAL!$G$22/100))*0.47*(44/12),"")</f>
        <v/>
      </c>
      <c r="BE36" s="111" t="str">
        <f t="shared" si="19"/>
        <v/>
      </c>
      <c r="BF36" s="30" t="str">
        <f>IFERROR(IF(AND(PRINCIPAL!$H$23&lt;&gt;"",OR(L36=PRINCIPAL!$I$23,L36=PRINCIPAL!$I$23+PRINCIPAL!$I$23,L36=PRINCIPAL!$I$23+PRINCIPAL!$I$23+PRINCIPAL!$I$23)),0,IF(AND(PRINCIPAL!$H$23&lt;&gt;"",L36=PRINCIPAL!$J$23),VLOOKUP($BG$9,'Banco de Dados'!$B$4:$J$50,8,FALSE)*PRINCIPAL!$H$23*(1-(PRINCIPAL!$K$23/100)),IF(AND(PRINCIPAL!$H$23&lt;&gt;"",L36=PRINCIPAL!$L$23),VLOOKUP($BG$9,'Banco de Dados'!$B$4:$J$50,8,FALSE)*PRINCIPAL!$H$23*(1-(PRINCIPAL!$M$23/100)),IF(AND(PRINCIPAL!$H$23&lt;&gt;"",L36=PRINCIPAL!$N$23),VLOOKUP($BG$9,'Banco de Dados'!$B$4:$J$50,8,FALSE)*PRINCIPAL!$H$23*(1-(PRINCIPAL!$O$23/100)),IF(PRINCIPAL!$H$23&lt;&gt;"",VLOOKUP($BG$9,'Banco de Dados'!$B$4:$J$50,8,FALSE)*PRINCIPAL!$H$23,IF(OR(L36=PRINCIPAL!$I$23,L36=PRINCIPAL!$I$23+PRINCIPAL!$I$23,L36=PRINCIPAL!$I$23+PRINCIPAL!$I$23+PRINCIPAL!$I$23),0,IF(L36=PRINCIPAL!$J$23,VLOOKUP($BG$9,'Banco de Dados'!$B$4:$J$50,6,FALSE)*(1-(PRINCIPAL!$K$23/100)),IF(L36=PRINCIPAL!$L$23,VLOOKUP($BG$9,'Banco de Dados'!$B$4:$J$50,6,FALSE)*(1-(PRINCIPAL!$M$23/100)),IF(L36=PRINCIPAL!$N$23,VLOOKUP($BG$9,'Banco de Dados'!$B$4:$J$50,6,FALSE)*(1-(PRINCIPAL!$O$23/100)),VLOOKUP($BG$9,'Banco de Dados'!$B$4:$J$50,6,FALSE)))))))))),"")</f>
        <v/>
      </c>
      <c r="BG36" s="29" t="str">
        <f>IFERROR(BF36*(IFERROR(VLOOKUP($BG$9,'Banco de Dados'!$B$4:$J$50,4,FALSE),"ERRO")),"")</f>
        <v/>
      </c>
      <c r="BH36" s="29" t="str">
        <f t="shared" si="20"/>
        <v/>
      </c>
      <c r="BI36" s="103" t="str">
        <f>IFERROR(BH36*(C36*(PRINCIPAL!$G$23/100))*0.47*(44/12),"")</f>
        <v/>
      </c>
      <c r="BJ36" s="102" t="str">
        <f t="shared" si="21"/>
        <v/>
      </c>
    </row>
    <row r="37" spans="1:62" s="1" customFormat="1" ht="12.75" customHeight="1" x14ac:dyDescent="0.25">
      <c r="A37" s="31"/>
      <c r="B37" s="344">
        <v>2046</v>
      </c>
      <c r="C37" s="340">
        <v>6450</v>
      </c>
      <c r="E37" s="23">
        <v>26</v>
      </c>
      <c r="F37" s="24">
        <f>IFERROR(VLOOKUP($G$9,'Banco de Dados'!$B$4:$J$50,6,FALSE),"")</f>
        <v>3.6</v>
      </c>
      <c r="G37" s="25">
        <f>IFERROR(F37*(IFERROR(VLOOKUP($G$9,'Banco de Dados'!$B$4:$J$50,4,FALSE),"ERRO")),"")</f>
        <v>1.9152000000000002</v>
      </c>
      <c r="H37" s="25">
        <f t="shared" si="0"/>
        <v>5.5152000000000001</v>
      </c>
      <c r="I37" s="103">
        <f t="shared" si="2"/>
        <v>61304.205599999994</v>
      </c>
      <c r="J37" s="102">
        <f t="shared" si="3"/>
        <v>1394314.2575999999</v>
      </c>
      <c r="L37" s="91">
        <v>26</v>
      </c>
      <c r="M37" s="24">
        <f>IFERROR(IF(AND(PRINCIPAL!$H$14&lt;&gt;"",OR(L37=PRINCIPAL!$I$14,L37=PRINCIPAL!$I$14+PRINCIPAL!$I$14,L37=PRINCIPAL!$I$14+PRINCIPAL!$I$14+PRINCIPAL!$I$14)),0,IF(AND(PRINCIPAL!$H$14&lt;&gt;"",L37=PRINCIPAL!$J$14),VLOOKUP($N$9,'Banco de Dados'!$B$4:$J$50,8,FALSE)*PRINCIPAL!$H$14*(1-(PRINCIPAL!$K$14/100)),IF(AND(PRINCIPAL!$H$14&lt;&gt;"",L37=PRINCIPAL!$L$14),VLOOKUP($N$9,'Banco de Dados'!$B$4:$J$50,8,FALSE)*PRINCIPAL!$H$14*(1-(PRINCIPAL!$M$14/100)),IF(AND(PRINCIPAL!$H$14&lt;&gt;"",L37=PRINCIPAL!$N$14),VLOOKUP($N$9,'Banco de Dados'!$B$4:$J$50,8,FALSE)*PRINCIPAL!$H$14*(1-(PRINCIPAL!$O$14/100)),IF(PRINCIPAL!$H$14&lt;&gt;"",VLOOKUP($N$9,'Banco de Dados'!$B$4:$J$50,8,FALSE)*PRINCIPAL!$H$14,IF(OR(L37=PRINCIPAL!$I$14,L37=PRINCIPAL!$I$14+PRINCIPAL!$I$14,L37=PRINCIPAL!$I$14+PRINCIPAL!$I$14+PRINCIPAL!$I$14),0,IF(L37=PRINCIPAL!$J$14,VLOOKUP($N$9,'Banco de Dados'!$B$4:$J$50,6,FALSE)*(1-(PRINCIPAL!$K$14/100)),IF(L37=PRINCIPAL!$L$14,VLOOKUP($N$9,'Banco de Dados'!$B$4:$J$50,6,FALSE)*(1-(PRINCIPAL!$M$14/100)),IF(L37=PRINCIPAL!$N$14,VLOOKUP($N$9,'Banco de Dados'!$B$4:$J$50,6,FALSE)*(1-(PRINCIPAL!$O$14/100)),VLOOKUP($N$9,'Banco de Dados'!$B$4:$J$50,6,FALSE)))))))))),"")</f>
        <v>6.69</v>
      </c>
      <c r="N37" s="25">
        <f>IFERROR(M37*(IFERROR(VLOOKUP($N$9,'Banco de Dados'!$B$4:$J$50,4,FALSE),"ERRO")),"")</f>
        <v>3.5590800000000002</v>
      </c>
      <c r="O37" s="25">
        <f t="shared" si="1"/>
        <v>10.249080000000001</v>
      </c>
      <c r="P37" s="103">
        <f>IFERROR(O37*(C37*(PRINCIPAL!$G$14/100))*0.47*(44/12),"")</f>
        <v>113923.64874</v>
      </c>
      <c r="Q37" s="107">
        <f t="shared" si="4"/>
        <v>2591100.6620400008</v>
      </c>
      <c r="R37" s="29" t="str">
        <f>IFERROR(IF(AND(PRINCIPAL!$H$15&lt;&gt;"",OR(L37=PRINCIPAL!$I$15,L37=PRINCIPAL!$I$15+PRINCIPAL!$I$15,L37=PRINCIPAL!$I$15+PRINCIPAL!$I$15+PRINCIPAL!$I$15)),0,IF(AND(PRINCIPAL!$H$15&lt;&gt;"",L37=PRINCIPAL!$J$15),VLOOKUP($S$9,'Banco de Dados'!$B$4:$J$50,8,FALSE)*PRINCIPAL!$H$15*(1-(PRINCIPAL!$K$15/100)),IF(AND(PRINCIPAL!$H$15&lt;&gt;"",L37=PRINCIPAL!$L$15),VLOOKUP($S$9,'Banco de Dados'!$B$4:$J$50,8,FALSE)*PRINCIPAL!$H$15*(1-(PRINCIPAL!$M$15/100)),IF(AND(PRINCIPAL!$H$15&lt;&gt;"",L37=PRINCIPAL!$N$15),VLOOKUP($S$9,'Banco de Dados'!$B$4:$J$50,8,FALSE)*PRINCIPAL!$H$15*(1-(PRINCIPAL!$O$15/100)),IF(PRINCIPAL!$H$15&lt;&gt;"",VLOOKUP($S$9,'Banco de Dados'!$B$4:$J$50,8,FALSE)*PRINCIPAL!$H$15,IF(OR(L37=PRINCIPAL!$I$15,L37=PRINCIPAL!$I$15+PRINCIPAL!$I$15,L37=PRINCIPAL!$I$15+PRINCIPAL!$I$15+PRINCIPAL!$I$15),0,IF(L37=PRINCIPAL!$J$15,VLOOKUP($S$9,'Banco de Dados'!$B$4:$J$50,6,FALSE)*(1-(PRINCIPAL!$K$15/100)),IF(L37=PRINCIPAL!$L$15,VLOOKUP($S$9,'Banco de Dados'!$B$4:$J$50,6,FALSE)*(1-(PRINCIPAL!$M$15/100)),IF(L37=PRINCIPAL!$N$15,VLOOKUP($S$9,'Banco de Dados'!$B$4:$J$50,6,FALSE)*(1-(PRINCIPAL!$O$15/100)),VLOOKUP($S$9,'Banco de Dados'!$B$4:$J$50,6,FALSE)))))))))),"")</f>
        <v/>
      </c>
      <c r="S37" s="29" t="str">
        <f>IFERROR(R37*(IFERROR(VLOOKUP($S$9,'Banco de Dados'!$B$4:$J$50,4,FALSE),"ERRO")),"")</f>
        <v/>
      </c>
      <c r="T37" s="29" t="str">
        <f t="shared" si="5"/>
        <v/>
      </c>
      <c r="U37" s="103" t="str">
        <f>IFERROR(T37*(C37*(PRINCIPAL!$G$15/100))*0.47*(44/12),"")</f>
        <v/>
      </c>
      <c r="V37" s="103" t="str">
        <f t="shared" si="6"/>
        <v/>
      </c>
      <c r="W37" s="30" t="str">
        <f>IFERROR(IF(AND(PRINCIPAL!$H$16&lt;&gt;"",OR(L37=PRINCIPAL!$I$16,L37=PRINCIPAL!$I$16+PRINCIPAL!$I$16,L37=PRINCIPAL!$I$16+PRINCIPAL!$I$16+PRINCIPAL!$I$16)),0,IF(AND(PRINCIPAL!$H$16&lt;&gt;"",L37=PRINCIPAL!$J$16),VLOOKUP($X$9,'Banco de Dados'!$B$4:$J$50,8,FALSE)*PRINCIPAL!$H$16*(1-(PRINCIPAL!$K$16/100)),IF(AND(PRINCIPAL!$H$16&lt;&gt;"",L37=PRINCIPAL!$L$16),VLOOKUP($X$9,'Banco de Dados'!$B$4:$J$50,8,FALSE)*PRINCIPAL!$H$16*(1-(PRINCIPAL!$M$16/100)),IF(AND(PRINCIPAL!$H$16&lt;&gt;"",L37=PRINCIPAL!$N$16),VLOOKUP($X$9,'Banco de Dados'!$B$4:$J$50,8,FALSE)*PRINCIPAL!$H$16*(1-(PRINCIPAL!$O$16/100)),IF(PRINCIPAL!$H$16&lt;&gt;"",VLOOKUP($X$9,'Banco de Dados'!$B$4:$J$50,8,FALSE)*PRINCIPAL!$H$16,IF(OR(L37=PRINCIPAL!$I$16,L37=PRINCIPAL!$I$16+PRINCIPAL!$I$16,L37=PRINCIPAL!$I$16+PRINCIPAL!$I$16+PRINCIPAL!$I$16),0,IF(L37=PRINCIPAL!$J$16,VLOOKUP($X$9,'Banco de Dados'!$B$4:$J$50,6,FALSE)*(1-(PRINCIPAL!$K$16/100)),IF(L37=PRINCIPAL!$L$16,VLOOKUP($X$9,'Banco de Dados'!$B$4:$J$50,6,FALSE)*(1-(PRINCIPAL!$M$16/100)),IF(L37=PRINCIPAL!$N$16,VLOOKUP($X$9,'Banco de Dados'!$B$4:$J$50,6,FALSE)*(1-(PRINCIPAL!$O$16/100)),VLOOKUP($X$9,'Banco de Dados'!$B$4:$J$50,6,FALSE)))))))))),"")</f>
        <v/>
      </c>
      <c r="X37" s="29" t="str">
        <f>IFERROR(W37*(IFERROR(VLOOKUP($X$9,'Banco de Dados'!$B$4:$J$50,4,FALSE),"ERRO")),"")</f>
        <v/>
      </c>
      <c r="Y37" s="29" t="str">
        <f t="shared" si="7"/>
        <v/>
      </c>
      <c r="Z37" s="103" t="str">
        <f>IFERROR(Y37*(C37*(PRINCIPAL!$G$16/100))*0.47*(44/12),"")</f>
        <v/>
      </c>
      <c r="AA37" s="111" t="str">
        <f t="shared" si="8"/>
        <v/>
      </c>
      <c r="AB37" s="30" t="str">
        <f>IFERROR(IF(AND(PRINCIPAL!$H$17&lt;&gt;"",OR(L37=PRINCIPAL!$I$17,L37=PRINCIPAL!$I$17+PRINCIPAL!$I$17,L37=PRINCIPAL!$I$17+PRINCIPAL!$I$17+PRINCIPAL!$I$17)),0,IF(AND(PRINCIPAL!$H$17&lt;&gt;"",L37=PRINCIPAL!$J$17),VLOOKUP($AC$9,'Banco de Dados'!$B$4:$J$50,8,FALSE)*PRINCIPAL!$H$17*(1-(PRINCIPAL!$K$17/100)),IF(AND(PRINCIPAL!$H$17&lt;&gt;"",L37=PRINCIPAL!$L$17),VLOOKUP($AC$9,'Banco de Dados'!$B$4:$J$50,8,FALSE)*PRINCIPAL!$H$17*(1-(PRINCIPAL!$M$17/100)),IF(AND(PRINCIPAL!$H$17&lt;&gt;"",L37=PRINCIPAL!$N$17),VLOOKUP($AC$9,'Banco de Dados'!$B$4:$J$50,8,FALSE)*PRINCIPAL!$H$17*(1-(PRINCIPAL!$O$17/100)),IF(PRINCIPAL!$H$17&lt;&gt;"",VLOOKUP($AC$9,'Banco de Dados'!$B$4:$J$50,8,FALSE)*PRINCIPAL!$H$17,IF(OR(L37=PRINCIPAL!$I$17,L37=PRINCIPAL!$I$17+PRINCIPAL!$I$17,L37=PRINCIPAL!$I$17+PRINCIPAL!$I$17+PRINCIPAL!$I$17),0,IF(L37=PRINCIPAL!$J$17,VLOOKUP($AC$9,'Banco de Dados'!$B$4:$J$50,6,FALSE)*(1-(PRINCIPAL!$K$17/100)),IF(L37=PRINCIPAL!$L$17,VLOOKUP($AC$9,'Banco de Dados'!$B$4:$J$50,6,FALSE)*(1-(PRINCIPAL!$M$17/100)),IF(L37=PRINCIPAL!$N$17,VLOOKUP($AC$9,'Banco de Dados'!$B$4:$J$50,6,FALSE)*(1-(PRINCIPAL!$O$17/100)),VLOOKUP($AC$9,'Banco de Dados'!$B$4:$J$50,6,FALSE)))))))))),"")</f>
        <v/>
      </c>
      <c r="AC37" s="29" t="str">
        <f>IFERROR(AB37*(IFERROR(VLOOKUP($AC$9,'Banco de Dados'!$B$4:$J$50,4,FALSE),"ERRO")),"")</f>
        <v/>
      </c>
      <c r="AD37" s="29" t="str">
        <f t="shared" si="9"/>
        <v/>
      </c>
      <c r="AE37" s="103" t="str">
        <f>IFERROR(AD37*(C37*(PRINCIPAL!$G$17/100))*0.47*(44/12),"")</f>
        <v/>
      </c>
      <c r="AF37" s="111" t="str">
        <f t="shared" si="10"/>
        <v/>
      </c>
      <c r="AG37" s="30" t="str">
        <f>IFERROR(IF(AND(PRINCIPAL!$H$18&lt;&gt;"",OR(L37=PRINCIPAL!$I$18,L37=PRINCIPAL!$I$18+PRINCIPAL!$I$18,L37=PRINCIPAL!$I$18+PRINCIPAL!$I$18+PRINCIPAL!$I$18)),0,IF(AND(PRINCIPAL!$H$18&lt;&gt;"",L37=PRINCIPAL!$J$18),VLOOKUP($AH$9,'Banco de Dados'!$B$4:$J$50,8,FALSE)*PRINCIPAL!$H$18*(1-(PRINCIPAL!$K$18/100)),IF(AND(PRINCIPAL!$H$18&lt;&gt;"",L37=PRINCIPAL!$L$18),VLOOKUP($AH$9,'Banco de Dados'!$B$4:$J$50,8,FALSE)*PRINCIPAL!$H$18*(1-(PRINCIPAL!$M$18/100)),IF(AND(PRINCIPAL!$H$18&lt;&gt;"",L37=PRINCIPAL!$N$18),VLOOKUP($AH$9,'Banco de Dados'!$B$4:$J$50,8,FALSE)*PRINCIPAL!$H$18*(1-(PRINCIPAL!$O$18/100)),IF(PRINCIPAL!$H$18&lt;&gt;"",VLOOKUP($AH$9,'Banco de Dados'!$B$4:$J$50,8,FALSE)*PRINCIPAL!$H$18,IF(OR(L37=PRINCIPAL!$I$18,L37=PRINCIPAL!$I$18+PRINCIPAL!$I$18,L37=PRINCIPAL!$I$18+PRINCIPAL!$I$18+PRINCIPAL!$I$18),0,IF(L37=PRINCIPAL!$J$18,VLOOKUP($AH$9,'Banco de Dados'!$B$4:$J$50,6,FALSE)*(1-(PRINCIPAL!$K$18/100)),IF(L37=PRINCIPAL!$L$18,VLOOKUP($AH$9,'Banco de Dados'!$B$4:$J$50,6,FALSE)*(1-(PRINCIPAL!$M$18/100)),IF(L37=PRINCIPAL!$N$18,VLOOKUP($AH$9,'Banco de Dados'!$B$4:$J$50,6,FALSE)*(1-(PRINCIPAL!$O$18/100)),VLOOKUP($AH$9,'Banco de Dados'!$B$4:$J$50,6,FALSE)))))))))),"")</f>
        <v/>
      </c>
      <c r="AH37" s="29" t="str">
        <f>IFERROR(AG37*(IFERROR(VLOOKUP($AH$9,'Banco de Dados'!$B$4:$J$50,4,FALSE),"ERRO")),"")</f>
        <v/>
      </c>
      <c r="AI37" s="29" t="str">
        <f t="shared" si="11"/>
        <v/>
      </c>
      <c r="AJ37" s="103" t="str">
        <f>IFERROR(AI37*(C37*(PRINCIPAL!$G$18/100))*0.47*(44/12),"")</f>
        <v/>
      </c>
      <c r="AK37" s="111" t="str">
        <f t="shared" si="12"/>
        <v/>
      </c>
      <c r="AL37" s="30" t="str">
        <f>IFERROR(IF(AND(PRINCIPAL!$H$19&lt;&gt;"",OR(L37=PRINCIPAL!$I$19,L37=PRINCIPAL!$I$19+PRINCIPAL!$I$19,L37=PRINCIPAL!$I$19+PRINCIPAL!$I$19+PRINCIPAL!$I$19)),0,IF(AND(PRINCIPAL!$H$19&lt;&gt;"",L37=PRINCIPAL!$J$19),VLOOKUP($AM$9,'Banco de Dados'!$B$4:$J$50,8,FALSE)*PRINCIPAL!$H$19*(1-(PRINCIPAL!$K$19/100)),IF(AND(PRINCIPAL!$H$19&lt;&gt;"",L37=PRINCIPAL!$L$19),VLOOKUP($AM$9,'Banco de Dados'!$B$4:$J$50,8,FALSE)*PRINCIPAL!$H$19*(1-(PRINCIPAL!$M$19/100)),IF(AND(PRINCIPAL!$H$19&lt;&gt;"",L37=PRINCIPAL!$N$19),VLOOKUP($AM$9,'Banco de Dados'!$B$4:$J$50,8,FALSE)*PRINCIPAL!$H$19*(1-(PRINCIPAL!$O$19/100)),IF(PRINCIPAL!$H$19&lt;&gt;"",VLOOKUP($AM$9,'Banco de Dados'!$B$4:$J$50,8,FALSE)*PRINCIPAL!$H$19,IF(OR(L37=PRINCIPAL!$I$19,L37=PRINCIPAL!$I$19+PRINCIPAL!$I$19,L37=PRINCIPAL!$I$19+PRINCIPAL!$I$19+PRINCIPAL!$I$19),0,IF(L37=PRINCIPAL!$J$19,VLOOKUP($AM$9,'Banco de Dados'!$B$4:$J$50,6,FALSE)*(1-(PRINCIPAL!$K$19/100)),IF(L37=PRINCIPAL!$L$19,VLOOKUP($AM$9,'Banco de Dados'!$B$4:$J$50,6,FALSE)*(1-(PRINCIPAL!$M$19/100)),IF(L37=PRINCIPAL!$N$19,VLOOKUP($AM$9,'Banco de Dados'!$B$4:$J$50,6,FALSE)*(1-(PRINCIPAL!$O$19/100)),VLOOKUP($AM$9,'Banco de Dados'!$B$4:$J$50,6,FALSE)))))))))),"")</f>
        <v/>
      </c>
      <c r="AM37" s="29" t="str">
        <f>IFERROR(AL37*(IFERROR(VLOOKUP($AM$9,'Banco de Dados'!$B$4:$J$50,4,FALSE),"ERRO")),"")</f>
        <v/>
      </c>
      <c r="AN37" s="29" t="str">
        <f t="shared" si="13"/>
        <v/>
      </c>
      <c r="AO37" s="103" t="str">
        <f>IFERROR(AN37*(C37*(PRINCIPAL!$G$19/100))*0.47*(44/12),"")</f>
        <v/>
      </c>
      <c r="AP37" s="111" t="str">
        <f t="shared" si="14"/>
        <v/>
      </c>
      <c r="AQ37" s="30" t="str">
        <f>IFERROR(IF(AND(PRINCIPAL!$H$20&lt;&gt;"",OR(L37=PRINCIPAL!$I$20,L37=PRINCIPAL!$I$20+PRINCIPAL!$I$20,L37=PRINCIPAL!$I$20+PRINCIPAL!$I$20+PRINCIPAL!$I$20)),0,IF(AND(PRINCIPAL!$H$20&lt;&gt;"",L37=PRINCIPAL!$J$20),VLOOKUP($AR$9,'Banco de Dados'!$B$4:$J$50,8,FALSE)*PRINCIPAL!$H$20*(1-(PRINCIPAL!$K$20/100)),IF(AND(PRINCIPAL!$H$20&lt;&gt;"",L37=PRINCIPAL!$L$20),VLOOKUP($AR$9,'Banco de Dados'!$B$4:$J$50,8,FALSE)*PRINCIPAL!$H$20*(1-(PRINCIPAL!$M$20/100)),IF(AND(PRINCIPAL!$H$20&lt;&gt;"",L37=PRINCIPAL!$N$20),VLOOKUP($AR$9,'Banco de Dados'!$B$4:$J$50,8,FALSE)*PRINCIPAL!$H$20*(1-(PRINCIPAL!$O$20/100)),IF(PRINCIPAL!$H$20&lt;&gt;"",VLOOKUP($AR$9,'Banco de Dados'!$B$4:$J$50,8,FALSE)*PRINCIPAL!$H$20,IF(OR(L37=PRINCIPAL!$I$20,L37=PRINCIPAL!$I$20+PRINCIPAL!$I$20,L37=PRINCIPAL!$I$20+PRINCIPAL!$I$20+PRINCIPAL!$I$20),0,IF(L37=PRINCIPAL!$J$20,VLOOKUP($AR$9,'Banco de Dados'!$B$4:$J$50,6,FALSE)*(1-(PRINCIPAL!$K$20/100)),IF(L37=PRINCIPAL!$L$20,VLOOKUP($AR$9,'Banco de Dados'!$B$4:$J$50,6,FALSE)*(1-(PRINCIPAL!$M$20/100)),IF(L37=PRINCIPAL!$N$20,VLOOKUP($AR$9,'Banco de Dados'!$B$4:$J$50,6,FALSE)*(1-(PRINCIPAL!$O$20/100)),VLOOKUP($AR$9,'Banco de Dados'!$B$4:$J$50,6,FALSE)))))))))),"")</f>
        <v/>
      </c>
      <c r="AR37" s="29" t="str">
        <f>IFERROR(AQ37*(IFERROR(VLOOKUP($AR$9,'Banco de Dados'!$B$4:$J$50,4,FALSE),"ERRO")),"")</f>
        <v/>
      </c>
      <c r="AS37" s="29" t="str">
        <f t="shared" si="15"/>
        <v/>
      </c>
      <c r="AT37" s="103" t="str">
        <f>IFERROR(AS37*(C37*(PRINCIPAL!$G$20/100))*0.47*(44/12),"")</f>
        <v/>
      </c>
      <c r="AU37" s="111" t="str">
        <f t="shared" si="16"/>
        <v/>
      </c>
      <c r="AV37" s="30" t="str">
        <f>IFERROR(IF(AND(PRINCIPAL!$H$21&lt;&gt;"",OR(L37=PRINCIPAL!$I$21,L37=PRINCIPAL!$I$21+PRINCIPAL!$I$21,L37=PRINCIPAL!$I$21+PRINCIPAL!$I$21+PRINCIPAL!$I$21)),0,IF(AND(PRINCIPAL!$H$21&lt;&gt;"",L37=PRINCIPAL!$J$21),VLOOKUP($AW$9,'Banco de Dados'!$B$4:$J$50,8,FALSE)*PRINCIPAL!$H$21*(1-(PRINCIPAL!$K$21/100)),IF(AND(PRINCIPAL!$H$21&lt;&gt;"",L37=PRINCIPAL!$L$21),VLOOKUP($AW$9,'Banco de Dados'!$B$4:$J$50,8,FALSE)*PRINCIPAL!$H$21*(1-(PRINCIPAL!$M$21/100)),IF(AND(PRINCIPAL!$H$21&lt;&gt;"",L37=PRINCIPAL!$N$21),VLOOKUP($AW$9,'Banco de Dados'!$B$4:$J$50,8,FALSE)*PRINCIPAL!$H$21*(1-(PRINCIPAL!$O$21/100)),IF(PRINCIPAL!$H$21&lt;&gt;"",VLOOKUP($AW$9,'Banco de Dados'!$B$4:$J$50,8,FALSE)*PRINCIPAL!$H$21,IF(OR(L37=PRINCIPAL!$I$21,L37=PRINCIPAL!$I$21+PRINCIPAL!$I$21,L37=PRINCIPAL!$I$21+PRINCIPAL!$I$21+PRINCIPAL!$I$21),0,IF(L37=PRINCIPAL!$J$21,VLOOKUP($AW$9,'Banco de Dados'!$B$4:$J$50,6,FALSE)*(1-(PRINCIPAL!$K$21/100)),IF(L37=PRINCIPAL!$L$21,VLOOKUP($AW$9,'Banco de Dados'!$B$4:$J$50,6,FALSE)*(1-(PRINCIPAL!$M$21/100)),IF(L37=PRINCIPAL!$N$21,VLOOKUP($AW$9,'Banco de Dados'!$B$4:$J$50,6,FALSE)*(1-(PRINCIPAL!$O$21/100)),VLOOKUP($AW$9,'Banco de Dados'!$B$4:$J$50,6,FALSE)))))))))),"")</f>
        <v/>
      </c>
      <c r="AW37" s="29" t="str">
        <f>IFERROR(AV37*(IFERROR(VLOOKUP($AW$9,'Banco de Dados'!$B$4:$J$50,4,FALSE),"ERRO")),"")</f>
        <v/>
      </c>
      <c r="AX37" s="29" t="str">
        <f t="shared" si="17"/>
        <v/>
      </c>
      <c r="AY37" s="103" t="str">
        <f>IFERROR(AX37*(C37*(PRINCIPAL!$G$21/100))*0.47*(44/12),"")</f>
        <v/>
      </c>
      <c r="AZ37" s="111" t="str">
        <f t="shared" si="18"/>
        <v/>
      </c>
      <c r="BA37" s="30" t="str">
        <f>IFERROR(IF(AND(PRINCIPAL!$H$22&lt;&gt;"",OR(L37=PRINCIPAL!$I$22,L37=PRINCIPAL!$I$22+PRINCIPAL!$I$22,L37=PRINCIPAL!$I$22+PRINCIPAL!$I$22+PRINCIPAL!$I$22)),0,IF(AND(PRINCIPAL!$H$22&lt;&gt;"",L37=PRINCIPAL!$J$22),VLOOKUP($BB$9,'Banco de Dados'!$B$4:$J$50,8,FALSE)*PRINCIPAL!$H$22*(1-(PRINCIPAL!$K$22/100)),IF(AND(PRINCIPAL!$H$22&lt;&gt;"",L37=PRINCIPAL!$L$22),VLOOKUP($BB$9,'Banco de Dados'!$B$4:$J$50,8,FALSE)*PRINCIPAL!$H$22*(1-(PRINCIPAL!$M$22/100)),IF(AND(PRINCIPAL!$H$22&lt;&gt;"",L37=PRINCIPAL!$N$22),VLOOKUP($BB$9,'Banco de Dados'!$B$4:$J$50,8,FALSE)*PRINCIPAL!$H$22*(1-(PRINCIPAL!$O$22/100)),IF(PRINCIPAL!$H$22&lt;&gt;"",VLOOKUP($BB$9,'Banco de Dados'!$B$4:$J$50,8,FALSE)*PRINCIPAL!$H$22,IF(OR(L37=PRINCIPAL!$I$22,L37=PRINCIPAL!$I$22+PRINCIPAL!$I$22,L37=PRINCIPAL!$I$22+PRINCIPAL!$I$22+PRINCIPAL!$I$22),0,IF(L37=PRINCIPAL!$J$22,VLOOKUP($BB$9,'Banco de Dados'!$B$4:$J$50,6,FALSE)*(1-(PRINCIPAL!$K$22/100)),IF(L37=PRINCIPAL!$L$22,VLOOKUP($BB$9,'Banco de Dados'!$B$4:$J$50,6,FALSE)*(1-(PRINCIPAL!$M$22/100)),IF(L37=PRINCIPAL!$N$22,VLOOKUP($BB$9,'Banco de Dados'!$B$4:$J$50,6,FALSE)*(1-(PRINCIPAL!$O$22/100)),VLOOKUP($BB$9,'Banco de Dados'!$B$4:$J$50,6,FALSE)))))))))),"")</f>
        <v/>
      </c>
      <c r="BB37" s="29" t="str">
        <f>IFERROR(BA37*(IFERROR(VLOOKUP($BB$9,'Banco de Dados'!$B$4:$J$50,4,FALSE),"ERRO")),"")</f>
        <v/>
      </c>
      <c r="BC37" s="29" t="str">
        <f t="shared" si="22"/>
        <v/>
      </c>
      <c r="BD37" s="103" t="str">
        <f>IFERROR(BC37*(C37*(PRINCIPAL!$G$22/100))*0.47*(44/12),"")</f>
        <v/>
      </c>
      <c r="BE37" s="111" t="str">
        <f t="shared" si="19"/>
        <v/>
      </c>
      <c r="BF37" s="30" t="str">
        <f>IFERROR(IF(AND(PRINCIPAL!$H$23&lt;&gt;"",OR(L37=PRINCIPAL!$I$23,L37=PRINCIPAL!$I$23+PRINCIPAL!$I$23,L37=PRINCIPAL!$I$23+PRINCIPAL!$I$23+PRINCIPAL!$I$23)),0,IF(AND(PRINCIPAL!$H$23&lt;&gt;"",L37=PRINCIPAL!$J$23),VLOOKUP($BG$9,'Banco de Dados'!$B$4:$J$50,8,FALSE)*PRINCIPAL!$H$23*(1-(PRINCIPAL!$K$23/100)),IF(AND(PRINCIPAL!$H$23&lt;&gt;"",L37=PRINCIPAL!$L$23),VLOOKUP($BG$9,'Banco de Dados'!$B$4:$J$50,8,FALSE)*PRINCIPAL!$H$23*(1-(PRINCIPAL!$M$23/100)),IF(AND(PRINCIPAL!$H$23&lt;&gt;"",L37=PRINCIPAL!$N$23),VLOOKUP($BG$9,'Banco de Dados'!$B$4:$J$50,8,FALSE)*PRINCIPAL!$H$23*(1-(PRINCIPAL!$O$23/100)),IF(PRINCIPAL!$H$23&lt;&gt;"",VLOOKUP($BG$9,'Banco de Dados'!$B$4:$J$50,8,FALSE)*PRINCIPAL!$H$23,IF(OR(L37=PRINCIPAL!$I$23,L37=PRINCIPAL!$I$23+PRINCIPAL!$I$23,L37=PRINCIPAL!$I$23+PRINCIPAL!$I$23+PRINCIPAL!$I$23),0,IF(L37=PRINCIPAL!$J$23,VLOOKUP($BG$9,'Banco de Dados'!$B$4:$J$50,6,FALSE)*(1-(PRINCIPAL!$K$23/100)),IF(L37=PRINCIPAL!$L$23,VLOOKUP($BG$9,'Banco de Dados'!$B$4:$J$50,6,FALSE)*(1-(PRINCIPAL!$M$23/100)),IF(L37=PRINCIPAL!$N$23,VLOOKUP($BG$9,'Banco de Dados'!$B$4:$J$50,6,FALSE)*(1-(PRINCIPAL!$O$23/100)),VLOOKUP($BG$9,'Banco de Dados'!$B$4:$J$50,6,FALSE)))))))))),"")</f>
        <v/>
      </c>
      <c r="BG37" s="29" t="str">
        <f>IFERROR(BF37*(IFERROR(VLOOKUP($BG$9,'Banco de Dados'!$B$4:$J$50,4,FALSE),"ERRO")),"")</f>
        <v/>
      </c>
      <c r="BH37" s="29" t="str">
        <f t="shared" si="20"/>
        <v/>
      </c>
      <c r="BI37" s="103" t="str">
        <f>IFERROR(BH37*(C37*(PRINCIPAL!$G$23/100))*0.47*(44/12),"")</f>
        <v/>
      </c>
      <c r="BJ37" s="102" t="str">
        <f t="shared" si="21"/>
        <v/>
      </c>
    </row>
    <row r="38" spans="1:62" s="1" customFormat="1" ht="12.75" customHeight="1" x14ac:dyDescent="0.25">
      <c r="A38" s="31"/>
      <c r="B38" s="345">
        <v>2047</v>
      </c>
      <c r="C38" s="340">
        <v>6450</v>
      </c>
      <c r="E38" s="23">
        <v>27</v>
      </c>
      <c r="F38" s="24">
        <f>IFERROR(VLOOKUP($G$9,'Banco de Dados'!$B$4:$J$50,6,FALSE),"")</f>
        <v>3.6</v>
      </c>
      <c r="G38" s="25">
        <f>IFERROR(F38*(IFERROR(VLOOKUP($G$9,'Banco de Dados'!$B$4:$J$50,4,FALSE),"ERRO")),"")</f>
        <v>1.9152000000000002</v>
      </c>
      <c r="H38" s="25">
        <f t="shared" si="0"/>
        <v>5.5152000000000001</v>
      </c>
      <c r="I38" s="103">
        <f t="shared" si="2"/>
        <v>61304.205599999994</v>
      </c>
      <c r="J38" s="102">
        <f t="shared" si="3"/>
        <v>1455618.4631999999</v>
      </c>
      <c r="L38" s="91">
        <v>27</v>
      </c>
      <c r="M38" s="24">
        <f>IFERROR(IF(AND(PRINCIPAL!$H$14&lt;&gt;"",OR(L38=PRINCIPAL!$I$14,L38=PRINCIPAL!$I$14+PRINCIPAL!$I$14,L38=PRINCIPAL!$I$14+PRINCIPAL!$I$14+PRINCIPAL!$I$14)),0,IF(AND(PRINCIPAL!$H$14&lt;&gt;"",L38=PRINCIPAL!$J$14),VLOOKUP($N$9,'Banco de Dados'!$B$4:$J$50,8,FALSE)*PRINCIPAL!$H$14*(1-(PRINCIPAL!$K$14/100)),IF(AND(PRINCIPAL!$H$14&lt;&gt;"",L38=PRINCIPAL!$L$14),VLOOKUP($N$9,'Banco de Dados'!$B$4:$J$50,8,FALSE)*PRINCIPAL!$H$14*(1-(PRINCIPAL!$M$14/100)),IF(AND(PRINCIPAL!$H$14&lt;&gt;"",L38=PRINCIPAL!$N$14),VLOOKUP($N$9,'Banco de Dados'!$B$4:$J$50,8,FALSE)*PRINCIPAL!$H$14*(1-(PRINCIPAL!$O$14/100)),IF(PRINCIPAL!$H$14&lt;&gt;"",VLOOKUP($N$9,'Banco de Dados'!$B$4:$J$50,8,FALSE)*PRINCIPAL!$H$14,IF(OR(L38=PRINCIPAL!$I$14,L38=PRINCIPAL!$I$14+PRINCIPAL!$I$14,L38=PRINCIPAL!$I$14+PRINCIPAL!$I$14+PRINCIPAL!$I$14),0,IF(L38=PRINCIPAL!$J$14,VLOOKUP($N$9,'Banco de Dados'!$B$4:$J$50,6,FALSE)*(1-(PRINCIPAL!$K$14/100)),IF(L38=PRINCIPAL!$L$14,VLOOKUP($N$9,'Banco de Dados'!$B$4:$J$50,6,FALSE)*(1-(PRINCIPAL!$M$14/100)),IF(L38=PRINCIPAL!$N$14,VLOOKUP($N$9,'Banco de Dados'!$B$4:$J$50,6,FALSE)*(1-(PRINCIPAL!$O$14/100)),VLOOKUP($N$9,'Banco de Dados'!$B$4:$J$50,6,FALSE)))))))))),"")</f>
        <v>6.69</v>
      </c>
      <c r="N38" s="25">
        <f>IFERROR(M38*(IFERROR(VLOOKUP($N$9,'Banco de Dados'!$B$4:$J$50,4,FALSE),"ERRO")),"")</f>
        <v>3.5590800000000002</v>
      </c>
      <c r="O38" s="25">
        <f t="shared" si="1"/>
        <v>10.249080000000001</v>
      </c>
      <c r="P38" s="103">
        <f>IFERROR(O38*(C38*(PRINCIPAL!$G$14/100))*0.47*(44/12),"")</f>
        <v>113923.64874</v>
      </c>
      <c r="Q38" s="107">
        <f t="shared" si="4"/>
        <v>2705024.3107800009</v>
      </c>
      <c r="R38" s="29" t="str">
        <f>IFERROR(IF(AND(PRINCIPAL!$H$15&lt;&gt;"",OR(L38=PRINCIPAL!$I$15,L38=PRINCIPAL!$I$15+PRINCIPAL!$I$15,L38=PRINCIPAL!$I$15+PRINCIPAL!$I$15+PRINCIPAL!$I$15)),0,IF(AND(PRINCIPAL!$H$15&lt;&gt;"",L38=PRINCIPAL!$J$15),VLOOKUP($S$9,'Banco de Dados'!$B$4:$J$50,8,FALSE)*PRINCIPAL!$H$15*(1-(PRINCIPAL!$K$15/100)),IF(AND(PRINCIPAL!$H$15&lt;&gt;"",L38=PRINCIPAL!$L$15),VLOOKUP($S$9,'Banco de Dados'!$B$4:$J$50,8,FALSE)*PRINCIPAL!$H$15*(1-(PRINCIPAL!$M$15/100)),IF(AND(PRINCIPAL!$H$15&lt;&gt;"",L38=PRINCIPAL!$N$15),VLOOKUP($S$9,'Banco de Dados'!$B$4:$J$50,8,FALSE)*PRINCIPAL!$H$15*(1-(PRINCIPAL!$O$15/100)),IF(PRINCIPAL!$H$15&lt;&gt;"",VLOOKUP($S$9,'Banco de Dados'!$B$4:$J$50,8,FALSE)*PRINCIPAL!$H$15,IF(OR(L38=PRINCIPAL!$I$15,L38=PRINCIPAL!$I$15+PRINCIPAL!$I$15,L38=PRINCIPAL!$I$15+PRINCIPAL!$I$15+PRINCIPAL!$I$15),0,IF(L38=PRINCIPAL!$J$15,VLOOKUP($S$9,'Banco de Dados'!$B$4:$J$50,6,FALSE)*(1-(PRINCIPAL!$K$15/100)),IF(L38=PRINCIPAL!$L$15,VLOOKUP($S$9,'Banco de Dados'!$B$4:$J$50,6,FALSE)*(1-(PRINCIPAL!$M$15/100)),IF(L38=PRINCIPAL!$N$15,VLOOKUP($S$9,'Banco de Dados'!$B$4:$J$50,6,FALSE)*(1-(PRINCIPAL!$O$15/100)),VLOOKUP($S$9,'Banco de Dados'!$B$4:$J$50,6,FALSE)))))))))),"")</f>
        <v/>
      </c>
      <c r="S38" s="29" t="str">
        <f>IFERROR(R38*(IFERROR(VLOOKUP($S$9,'Banco de Dados'!$B$4:$J$50,4,FALSE),"ERRO")),"")</f>
        <v/>
      </c>
      <c r="T38" s="29" t="str">
        <f t="shared" si="5"/>
        <v/>
      </c>
      <c r="U38" s="103" t="str">
        <f>IFERROR(T38*(C38*(PRINCIPAL!$G$15/100))*0.47*(44/12),"")</f>
        <v/>
      </c>
      <c r="V38" s="103" t="str">
        <f t="shared" si="6"/>
        <v/>
      </c>
      <c r="W38" s="30" t="str">
        <f>IFERROR(IF(AND(PRINCIPAL!$H$16&lt;&gt;"",OR(L38=PRINCIPAL!$I$16,L38=PRINCIPAL!$I$16+PRINCIPAL!$I$16,L38=PRINCIPAL!$I$16+PRINCIPAL!$I$16+PRINCIPAL!$I$16)),0,IF(AND(PRINCIPAL!$H$16&lt;&gt;"",L38=PRINCIPAL!$J$16),VLOOKUP($X$9,'Banco de Dados'!$B$4:$J$50,8,FALSE)*PRINCIPAL!$H$16*(1-(PRINCIPAL!$K$16/100)),IF(AND(PRINCIPAL!$H$16&lt;&gt;"",L38=PRINCIPAL!$L$16),VLOOKUP($X$9,'Banco de Dados'!$B$4:$J$50,8,FALSE)*PRINCIPAL!$H$16*(1-(PRINCIPAL!$M$16/100)),IF(AND(PRINCIPAL!$H$16&lt;&gt;"",L38=PRINCIPAL!$N$16),VLOOKUP($X$9,'Banco de Dados'!$B$4:$J$50,8,FALSE)*PRINCIPAL!$H$16*(1-(PRINCIPAL!$O$16/100)),IF(PRINCIPAL!$H$16&lt;&gt;"",VLOOKUP($X$9,'Banco de Dados'!$B$4:$J$50,8,FALSE)*PRINCIPAL!$H$16,IF(OR(L38=PRINCIPAL!$I$16,L38=PRINCIPAL!$I$16+PRINCIPAL!$I$16,L38=PRINCIPAL!$I$16+PRINCIPAL!$I$16+PRINCIPAL!$I$16),0,IF(L38=PRINCIPAL!$J$16,VLOOKUP($X$9,'Banco de Dados'!$B$4:$J$50,6,FALSE)*(1-(PRINCIPAL!$K$16/100)),IF(L38=PRINCIPAL!$L$16,VLOOKUP($X$9,'Banco de Dados'!$B$4:$J$50,6,FALSE)*(1-(PRINCIPAL!$M$16/100)),IF(L38=PRINCIPAL!$N$16,VLOOKUP($X$9,'Banco de Dados'!$B$4:$J$50,6,FALSE)*(1-(PRINCIPAL!$O$16/100)),VLOOKUP($X$9,'Banco de Dados'!$B$4:$J$50,6,FALSE)))))))))),"")</f>
        <v/>
      </c>
      <c r="X38" s="29" t="str">
        <f>IFERROR(W38*(IFERROR(VLOOKUP($X$9,'Banco de Dados'!$B$4:$J$50,4,FALSE),"ERRO")),"")</f>
        <v/>
      </c>
      <c r="Y38" s="29" t="str">
        <f t="shared" si="7"/>
        <v/>
      </c>
      <c r="Z38" s="103" t="str">
        <f>IFERROR(Y38*(C38*(PRINCIPAL!$G$16/100))*0.47*(44/12),"")</f>
        <v/>
      </c>
      <c r="AA38" s="111" t="str">
        <f t="shared" si="8"/>
        <v/>
      </c>
      <c r="AB38" s="30" t="str">
        <f>IFERROR(IF(AND(PRINCIPAL!$H$17&lt;&gt;"",OR(L38=PRINCIPAL!$I$17,L38=PRINCIPAL!$I$17+PRINCIPAL!$I$17,L38=PRINCIPAL!$I$17+PRINCIPAL!$I$17+PRINCIPAL!$I$17)),0,IF(AND(PRINCIPAL!$H$17&lt;&gt;"",L38=PRINCIPAL!$J$17),VLOOKUP($AC$9,'Banco de Dados'!$B$4:$J$50,8,FALSE)*PRINCIPAL!$H$17*(1-(PRINCIPAL!$K$17/100)),IF(AND(PRINCIPAL!$H$17&lt;&gt;"",L38=PRINCIPAL!$L$17),VLOOKUP($AC$9,'Banco de Dados'!$B$4:$J$50,8,FALSE)*PRINCIPAL!$H$17*(1-(PRINCIPAL!$M$17/100)),IF(AND(PRINCIPAL!$H$17&lt;&gt;"",L38=PRINCIPAL!$N$17),VLOOKUP($AC$9,'Banco de Dados'!$B$4:$J$50,8,FALSE)*PRINCIPAL!$H$17*(1-(PRINCIPAL!$O$17/100)),IF(PRINCIPAL!$H$17&lt;&gt;"",VLOOKUP($AC$9,'Banco de Dados'!$B$4:$J$50,8,FALSE)*PRINCIPAL!$H$17,IF(OR(L38=PRINCIPAL!$I$17,L38=PRINCIPAL!$I$17+PRINCIPAL!$I$17,L38=PRINCIPAL!$I$17+PRINCIPAL!$I$17+PRINCIPAL!$I$17),0,IF(L38=PRINCIPAL!$J$17,VLOOKUP($AC$9,'Banco de Dados'!$B$4:$J$50,6,FALSE)*(1-(PRINCIPAL!$K$17/100)),IF(L38=PRINCIPAL!$L$17,VLOOKUP($AC$9,'Banco de Dados'!$B$4:$J$50,6,FALSE)*(1-(PRINCIPAL!$M$17/100)),IF(L38=PRINCIPAL!$N$17,VLOOKUP($AC$9,'Banco de Dados'!$B$4:$J$50,6,FALSE)*(1-(PRINCIPAL!$O$17/100)),VLOOKUP($AC$9,'Banco de Dados'!$B$4:$J$50,6,FALSE)))))))))),"")</f>
        <v/>
      </c>
      <c r="AC38" s="29" t="str">
        <f>IFERROR(AB38*(IFERROR(VLOOKUP($AC$9,'Banco de Dados'!$B$4:$J$50,4,FALSE),"ERRO")),"")</f>
        <v/>
      </c>
      <c r="AD38" s="29" t="str">
        <f t="shared" si="9"/>
        <v/>
      </c>
      <c r="AE38" s="103" t="str">
        <f>IFERROR(AD38*(C38*(PRINCIPAL!$G$17/100))*0.47*(44/12),"")</f>
        <v/>
      </c>
      <c r="AF38" s="111" t="str">
        <f t="shared" si="10"/>
        <v/>
      </c>
      <c r="AG38" s="30" t="str">
        <f>IFERROR(IF(AND(PRINCIPAL!$H$18&lt;&gt;"",OR(L38=PRINCIPAL!$I$18,L38=PRINCIPAL!$I$18+PRINCIPAL!$I$18,L38=PRINCIPAL!$I$18+PRINCIPAL!$I$18+PRINCIPAL!$I$18)),0,IF(AND(PRINCIPAL!$H$18&lt;&gt;"",L38=PRINCIPAL!$J$18),VLOOKUP($AH$9,'Banco de Dados'!$B$4:$J$50,8,FALSE)*PRINCIPAL!$H$18*(1-(PRINCIPAL!$K$18/100)),IF(AND(PRINCIPAL!$H$18&lt;&gt;"",L38=PRINCIPAL!$L$18),VLOOKUP($AH$9,'Banco de Dados'!$B$4:$J$50,8,FALSE)*PRINCIPAL!$H$18*(1-(PRINCIPAL!$M$18/100)),IF(AND(PRINCIPAL!$H$18&lt;&gt;"",L38=PRINCIPAL!$N$18),VLOOKUP($AH$9,'Banco de Dados'!$B$4:$J$50,8,FALSE)*PRINCIPAL!$H$18*(1-(PRINCIPAL!$O$18/100)),IF(PRINCIPAL!$H$18&lt;&gt;"",VLOOKUP($AH$9,'Banco de Dados'!$B$4:$J$50,8,FALSE)*PRINCIPAL!$H$18,IF(OR(L38=PRINCIPAL!$I$18,L38=PRINCIPAL!$I$18+PRINCIPAL!$I$18,L38=PRINCIPAL!$I$18+PRINCIPAL!$I$18+PRINCIPAL!$I$18),0,IF(L38=PRINCIPAL!$J$18,VLOOKUP($AH$9,'Banco de Dados'!$B$4:$J$50,6,FALSE)*(1-(PRINCIPAL!$K$18/100)),IF(L38=PRINCIPAL!$L$18,VLOOKUP($AH$9,'Banco de Dados'!$B$4:$J$50,6,FALSE)*(1-(PRINCIPAL!$M$18/100)),IF(L38=PRINCIPAL!$N$18,VLOOKUP($AH$9,'Banco de Dados'!$B$4:$J$50,6,FALSE)*(1-(PRINCIPAL!$O$18/100)),VLOOKUP($AH$9,'Banco de Dados'!$B$4:$J$50,6,FALSE)))))))))),"")</f>
        <v/>
      </c>
      <c r="AH38" s="29" t="str">
        <f>IFERROR(AG38*(IFERROR(VLOOKUP($AH$9,'Banco de Dados'!$B$4:$J$50,4,FALSE),"ERRO")),"")</f>
        <v/>
      </c>
      <c r="AI38" s="29" t="str">
        <f t="shared" si="11"/>
        <v/>
      </c>
      <c r="AJ38" s="103" t="str">
        <f>IFERROR(AI38*(C38*(PRINCIPAL!$G$18/100))*0.47*(44/12),"")</f>
        <v/>
      </c>
      <c r="AK38" s="111" t="str">
        <f t="shared" si="12"/>
        <v/>
      </c>
      <c r="AL38" s="30" t="str">
        <f>IFERROR(IF(AND(PRINCIPAL!$H$19&lt;&gt;"",OR(L38=PRINCIPAL!$I$19,L38=PRINCIPAL!$I$19+PRINCIPAL!$I$19,L38=PRINCIPAL!$I$19+PRINCIPAL!$I$19+PRINCIPAL!$I$19)),0,IF(AND(PRINCIPAL!$H$19&lt;&gt;"",L38=PRINCIPAL!$J$19),VLOOKUP($AM$9,'Banco de Dados'!$B$4:$J$50,8,FALSE)*PRINCIPAL!$H$19*(1-(PRINCIPAL!$K$19/100)),IF(AND(PRINCIPAL!$H$19&lt;&gt;"",L38=PRINCIPAL!$L$19),VLOOKUP($AM$9,'Banco de Dados'!$B$4:$J$50,8,FALSE)*PRINCIPAL!$H$19*(1-(PRINCIPAL!$M$19/100)),IF(AND(PRINCIPAL!$H$19&lt;&gt;"",L38=PRINCIPAL!$N$19),VLOOKUP($AM$9,'Banco de Dados'!$B$4:$J$50,8,FALSE)*PRINCIPAL!$H$19*(1-(PRINCIPAL!$O$19/100)),IF(PRINCIPAL!$H$19&lt;&gt;"",VLOOKUP($AM$9,'Banco de Dados'!$B$4:$J$50,8,FALSE)*PRINCIPAL!$H$19,IF(OR(L38=PRINCIPAL!$I$19,L38=PRINCIPAL!$I$19+PRINCIPAL!$I$19,L38=PRINCIPAL!$I$19+PRINCIPAL!$I$19+PRINCIPAL!$I$19),0,IF(L38=PRINCIPAL!$J$19,VLOOKUP($AM$9,'Banco de Dados'!$B$4:$J$50,6,FALSE)*(1-(PRINCIPAL!$K$19/100)),IF(L38=PRINCIPAL!$L$19,VLOOKUP($AM$9,'Banco de Dados'!$B$4:$J$50,6,FALSE)*(1-(PRINCIPAL!$M$19/100)),IF(L38=PRINCIPAL!$N$19,VLOOKUP($AM$9,'Banco de Dados'!$B$4:$J$50,6,FALSE)*(1-(PRINCIPAL!$O$19/100)),VLOOKUP($AM$9,'Banco de Dados'!$B$4:$J$50,6,FALSE)))))))))),"")</f>
        <v/>
      </c>
      <c r="AM38" s="29" t="str">
        <f>IFERROR(AL38*(IFERROR(VLOOKUP($AM$9,'Banco de Dados'!$B$4:$J$50,4,FALSE),"ERRO")),"")</f>
        <v/>
      </c>
      <c r="AN38" s="29" t="str">
        <f t="shared" si="13"/>
        <v/>
      </c>
      <c r="AO38" s="103" t="str">
        <f>IFERROR(AN38*(C38*(PRINCIPAL!$G$19/100))*0.47*(44/12),"")</f>
        <v/>
      </c>
      <c r="AP38" s="111" t="str">
        <f t="shared" si="14"/>
        <v/>
      </c>
      <c r="AQ38" s="30" t="str">
        <f>IFERROR(IF(AND(PRINCIPAL!$H$20&lt;&gt;"",OR(L38=PRINCIPAL!$I$20,L38=PRINCIPAL!$I$20+PRINCIPAL!$I$20,L38=PRINCIPAL!$I$20+PRINCIPAL!$I$20+PRINCIPAL!$I$20)),0,IF(AND(PRINCIPAL!$H$20&lt;&gt;"",L38=PRINCIPAL!$J$20),VLOOKUP($AR$9,'Banco de Dados'!$B$4:$J$50,8,FALSE)*PRINCIPAL!$H$20*(1-(PRINCIPAL!$K$20/100)),IF(AND(PRINCIPAL!$H$20&lt;&gt;"",L38=PRINCIPAL!$L$20),VLOOKUP($AR$9,'Banco de Dados'!$B$4:$J$50,8,FALSE)*PRINCIPAL!$H$20*(1-(PRINCIPAL!$M$20/100)),IF(AND(PRINCIPAL!$H$20&lt;&gt;"",L38=PRINCIPAL!$N$20),VLOOKUP($AR$9,'Banco de Dados'!$B$4:$J$50,8,FALSE)*PRINCIPAL!$H$20*(1-(PRINCIPAL!$O$20/100)),IF(PRINCIPAL!$H$20&lt;&gt;"",VLOOKUP($AR$9,'Banco de Dados'!$B$4:$J$50,8,FALSE)*PRINCIPAL!$H$20,IF(OR(L38=PRINCIPAL!$I$20,L38=PRINCIPAL!$I$20+PRINCIPAL!$I$20,L38=PRINCIPAL!$I$20+PRINCIPAL!$I$20+PRINCIPAL!$I$20),0,IF(L38=PRINCIPAL!$J$20,VLOOKUP($AR$9,'Banco de Dados'!$B$4:$J$50,6,FALSE)*(1-(PRINCIPAL!$K$20/100)),IF(L38=PRINCIPAL!$L$20,VLOOKUP($AR$9,'Banco de Dados'!$B$4:$J$50,6,FALSE)*(1-(PRINCIPAL!$M$20/100)),IF(L38=PRINCIPAL!$N$20,VLOOKUP($AR$9,'Banco de Dados'!$B$4:$J$50,6,FALSE)*(1-(PRINCIPAL!$O$20/100)),VLOOKUP($AR$9,'Banco de Dados'!$B$4:$J$50,6,FALSE)))))))))),"")</f>
        <v/>
      </c>
      <c r="AR38" s="29" t="str">
        <f>IFERROR(AQ38*(IFERROR(VLOOKUP($AR$9,'Banco de Dados'!$B$4:$J$50,4,FALSE),"ERRO")),"")</f>
        <v/>
      </c>
      <c r="AS38" s="29" t="str">
        <f t="shared" si="15"/>
        <v/>
      </c>
      <c r="AT38" s="103" t="str">
        <f>IFERROR(AS38*(C38*(PRINCIPAL!$G$20/100))*0.47*(44/12),"")</f>
        <v/>
      </c>
      <c r="AU38" s="111" t="str">
        <f t="shared" si="16"/>
        <v/>
      </c>
      <c r="AV38" s="30" t="str">
        <f>IFERROR(IF(AND(PRINCIPAL!$H$21&lt;&gt;"",OR(L38=PRINCIPAL!$I$21,L38=PRINCIPAL!$I$21+PRINCIPAL!$I$21,L38=PRINCIPAL!$I$21+PRINCIPAL!$I$21+PRINCIPAL!$I$21)),0,IF(AND(PRINCIPAL!$H$21&lt;&gt;"",L38=PRINCIPAL!$J$21),VLOOKUP($AW$9,'Banco de Dados'!$B$4:$J$50,8,FALSE)*PRINCIPAL!$H$21*(1-(PRINCIPAL!$K$21/100)),IF(AND(PRINCIPAL!$H$21&lt;&gt;"",L38=PRINCIPAL!$L$21),VLOOKUP($AW$9,'Banco de Dados'!$B$4:$J$50,8,FALSE)*PRINCIPAL!$H$21*(1-(PRINCIPAL!$M$21/100)),IF(AND(PRINCIPAL!$H$21&lt;&gt;"",L38=PRINCIPAL!$N$21),VLOOKUP($AW$9,'Banco de Dados'!$B$4:$J$50,8,FALSE)*PRINCIPAL!$H$21*(1-(PRINCIPAL!$O$21/100)),IF(PRINCIPAL!$H$21&lt;&gt;"",VLOOKUP($AW$9,'Banco de Dados'!$B$4:$J$50,8,FALSE)*PRINCIPAL!$H$21,IF(OR(L38=PRINCIPAL!$I$21,L38=PRINCIPAL!$I$21+PRINCIPAL!$I$21,L38=PRINCIPAL!$I$21+PRINCIPAL!$I$21+PRINCIPAL!$I$21),0,IF(L38=PRINCIPAL!$J$21,VLOOKUP($AW$9,'Banco de Dados'!$B$4:$J$50,6,FALSE)*(1-(PRINCIPAL!$K$21/100)),IF(L38=PRINCIPAL!$L$21,VLOOKUP($AW$9,'Banco de Dados'!$B$4:$J$50,6,FALSE)*(1-(PRINCIPAL!$M$21/100)),IF(L38=PRINCIPAL!$N$21,VLOOKUP($AW$9,'Banco de Dados'!$B$4:$J$50,6,FALSE)*(1-(PRINCIPAL!$O$21/100)),VLOOKUP($AW$9,'Banco de Dados'!$B$4:$J$50,6,FALSE)))))))))),"")</f>
        <v/>
      </c>
      <c r="AW38" s="29" t="str">
        <f>IFERROR(AV38*(IFERROR(VLOOKUP($AW$9,'Banco de Dados'!$B$4:$J$50,4,FALSE),"ERRO")),"")</f>
        <v/>
      </c>
      <c r="AX38" s="29" t="str">
        <f t="shared" si="17"/>
        <v/>
      </c>
      <c r="AY38" s="103" t="str">
        <f>IFERROR(AX38*(C38*(PRINCIPAL!$G$21/100))*0.47*(44/12),"")</f>
        <v/>
      </c>
      <c r="AZ38" s="111" t="str">
        <f t="shared" si="18"/>
        <v/>
      </c>
      <c r="BA38" s="30" t="str">
        <f>IFERROR(IF(AND(PRINCIPAL!$H$22&lt;&gt;"",OR(L38=PRINCIPAL!$I$22,L38=PRINCIPAL!$I$22+PRINCIPAL!$I$22,L38=PRINCIPAL!$I$22+PRINCIPAL!$I$22+PRINCIPAL!$I$22)),0,IF(AND(PRINCIPAL!$H$22&lt;&gt;"",L38=PRINCIPAL!$J$22),VLOOKUP($BB$9,'Banco de Dados'!$B$4:$J$50,8,FALSE)*PRINCIPAL!$H$22*(1-(PRINCIPAL!$K$22/100)),IF(AND(PRINCIPAL!$H$22&lt;&gt;"",L38=PRINCIPAL!$L$22),VLOOKUP($BB$9,'Banco de Dados'!$B$4:$J$50,8,FALSE)*PRINCIPAL!$H$22*(1-(PRINCIPAL!$M$22/100)),IF(AND(PRINCIPAL!$H$22&lt;&gt;"",L38=PRINCIPAL!$N$22),VLOOKUP($BB$9,'Banco de Dados'!$B$4:$J$50,8,FALSE)*PRINCIPAL!$H$22*(1-(PRINCIPAL!$O$22/100)),IF(PRINCIPAL!$H$22&lt;&gt;"",VLOOKUP($BB$9,'Banco de Dados'!$B$4:$J$50,8,FALSE)*PRINCIPAL!$H$22,IF(OR(L38=PRINCIPAL!$I$22,L38=PRINCIPAL!$I$22+PRINCIPAL!$I$22,L38=PRINCIPAL!$I$22+PRINCIPAL!$I$22+PRINCIPAL!$I$22),0,IF(L38=PRINCIPAL!$J$22,VLOOKUP($BB$9,'Banco de Dados'!$B$4:$J$50,6,FALSE)*(1-(PRINCIPAL!$K$22/100)),IF(L38=PRINCIPAL!$L$22,VLOOKUP($BB$9,'Banco de Dados'!$B$4:$J$50,6,FALSE)*(1-(PRINCIPAL!$M$22/100)),IF(L38=PRINCIPAL!$N$22,VLOOKUP($BB$9,'Banco de Dados'!$B$4:$J$50,6,FALSE)*(1-(PRINCIPAL!$O$22/100)),VLOOKUP($BB$9,'Banco de Dados'!$B$4:$J$50,6,FALSE)))))))))),"")</f>
        <v/>
      </c>
      <c r="BB38" s="29" t="str">
        <f>IFERROR(BA38*(IFERROR(VLOOKUP($BB$9,'Banco de Dados'!$B$4:$J$50,4,FALSE),"ERRO")),"")</f>
        <v/>
      </c>
      <c r="BC38" s="29" t="str">
        <f t="shared" si="22"/>
        <v/>
      </c>
      <c r="BD38" s="103" t="str">
        <f>IFERROR(BC38*(C38*(PRINCIPAL!$G$22/100))*0.47*(44/12),"")</f>
        <v/>
      </c>
      <c r="BE38" s="111" t="str">
        <f t="shared" si="19"/>
        <v/>
      </c>
      <c r="BF38" s="30" t="str">
        <f>IFERROR(IF(AND(PRINCIPAL!$H$23&lt;&gt;"",OR(L38=PRINCIPAL!$I$23,L38=PRINCIPAL!$I$23+PRINCIPAL!$I$23,L38=PRINCIPAL!$I$23+PRINCIPAL!$I$23+PRINCIPAL!$I$23)),0,IF(AND(PRINCIPAL!$H$23&lt;&gt;"",L38=PRINCIPAL!$J$23),VLOOKUP($BG$9,'Banco de Dados'!$B$4:$J$50,8,FALSE)*PRINCIPAL!$H$23*(1-(PRINCIPAL!$K$23/100)),IF(AND(PRINCIPAL!$H$23&lt;&gt;"",L38=PRINCIPAL!$L$23),VLOOKUP($BG$9,'Banco de Dados'!$B$4:$J$50,8,FALSE)*PRINCIPAL!$H$23*(1-(PRINCIPAL!$M$23/100)),IF(AND(PRINCIPAL!$H$23&lt;&gt;"",L38=PRINCIPAL!$N$23),VLOOKUP($BG$9,'Banco de Dados'!$B$4:$J$50,8,FALSE)*PRINCIPAL!$H$23*(1-(PRINCIPAL!$O$23/100)),IF(PRINCIPAL!$H$23&lt;&gt;"",VLOOKUP($BG$9,'Banco de Dados'!$B$4:$J$50,8,FALSE)*PRINCIPAL!$H$23,IF(OR(L38=PRINCIPAL!$I$23,L38=PRINCIPAL!$I$23+PRINCIPAL!$I$23,L38=PRINCIPAL!$I$23+PRINCIPAL!$I$23+PRINCIPAL!$I$23),0,IF(L38=PRINCIPAL!$J$23,VLOOKUP($BG$9,'Banco de Dados'!$B$4:$J$50,6,FALSE)*(1-(PRINCIPAL!$K$23/100)),IF(L38=PRINCIPAL!$L$23,VLOOKUP($BG$9,'Banco de Dados'!$B$4:$J$50,6,FALSE)*(1-(PRINCIPAL!$M$23/100)),IF(L38=PRINCIPAL!$N$23,VLOOKUP($BG$9,'Banco de Dados'!$B$4:$J$50,6,FALSE)*(1-(PRINCIPAL!$O$23/100)),VLOOKUP($BG$9,'Banco de Dados'!$B$4:$J$50,6,FALSE)))))))))),"")</f>
        <v/>
      </c>
      <c r="BG38" s="29" t="str">
        <f>IFERROR(BF38*(IFERROR(VLOOKUP($BG$9,'Banco de Dados'!$B$4:$J$50,4,FALSE),"ERRO")),"")</f>
        <v/>
      </c>
      <c r="BH38" s="29" t="str">
        <f t="shared" si="20"/>
        <v/>
      </c>
      <c r="BI38" s="103" t="str">
        <f>IFERROR(BH38*(C38*(PRINCIPAL!$G$23/100))*0.47*(44/12),"")</f>
        <v/>
      </c>
      <c r="BJ38" s="102" t="str">
        <f t="shared" si="21"/>
        <v/>
      </c>
    </row>
    <row r="39" spans="1:62" s="1" customFormat="1" ht="12.75" customHeight="1" x14ac:dyDescent="0.25">
      <c r="A39" s="31"/>
      <c r="B39" s="346">
        <v>2048</v>
      </c>
      <c r="C39" s="340">
        <v>6450</v>
      </c>
      <c r="E39" s="23">
        <v>28</v>
      </c>
      <c r="F39" s="24">
        <f>IFERROR(VLOOKUP($G$9,'Banco de Dados'!$B$4:$J$50,6,FALSE),"")</f>
        <v>3.6</v>
      </c>
      <c r="G39" s="25">
        <f>IFERROR(F39*(IFERROR(VLOOKUP($G$9,'Banco de Dados'!$B$4:$J$50,4,FALSE),"ERRO")),"")</f>
        <v>1.9152000000000002</v>
      </c>
      <c r="H39" s="25">
        <f t="shared" si="0"/>
        <v>5.5152000000000001</v>
      </c>
      <c r="I39" s="103">
        <f t="shared" si="2"/>
        <v>61304.205599999994</v>
      </c>
      <c r="J39" s="102">
        <f t="shared" si="3"/>
        <v>1516922.6687999999</v>
      </c>
      <c r="L39" s="91">
        <v>28</v>
      </c>
      <c r="M39" s="24">
        <f>IFERROR(IF(AND(PRINCIPAL!$H$14&lt;&gt;"",OR(L39=PRINCIPAL!$I$14,L39=PRINCIPAL!$I$14+PRINCIPAL!$I$14,L39=PRINCIPAL!$I$14+PRINCIPAL!$I$14+PRINCIPAL!$I$14)),0,IF(AND(PRINCIPAL!$H$14&lt;&gt;"",L39=PRINCIPAL!$J$14),VLOOKUP($N$9,'Banco de Dados'!$B$4:$J$50,8,FALSE)*PRINCIPAL!$H$14*(1-(PRINCIPAL!$K$14/100)),IF(AND(PRINCIPAL!$H$14&lt;&gt;"",L39=PRINCIPAL!$L$14),VLOOKUP($N$9,'Banco de Dados'!$B$4:$J$50,8,FALSE)*PRINCIPAL!$H$14*(1-(PRINCIPAL!$M$14/100)),IF(AND(PRINCIPAL!$H$14&lt;&gt;"",L39=PRINCIPAL!$N$14),VLOOKUP($N$9,'Banco de Dados'!$B$4:$J$50,8,FALSE)*PRINCIPAL!$H$14*(1-(PRINCIPAL!$O$14/100)),IF(PRINCIPAL!$H$14&lt;&gt;"",VLOOKUP($N$9,'Banco de Dados'!$B$4:$J$50,8,FALSE)*PRINCIPAL!$H$14,IF(OR(L39=PRINCIPAL!$I$14,L39=PRINCIPAL!$I$14+PRINCIPAL!$I$14,L39=PRINCIPAL!$I$14+PRINCIPAL!$I$14+PRINCIPAL!$I$14),0,IF(L39=PRINCIPAL!$J$14,VLOOKUP($N$9,'Banco de Dados'!$B$4:$J$50,6,FALSE)*(1-(PRINCIPAL!$K$14/100)),IF(L39=PRINCIPAL!$L$14,VLOOKUP($N$9,'Banco de Dados'!$B$4:$J$50,6,FALSE)*(1-(PRINCIPAL!$M$14/100)),IF(L39=PRINCIPAL!$N$14,VLOOKUP($N$9,'Banco de Dados'!$B$4:$J$50,6,FALSE)*(1-(PRINCIPAL!$O$14/100)),VLOOKUP($N$9,'Banco de Dados'!$B$4:$J$50,6,FALSE)))))))))),"")</f>
        <v>6.69</v>
      </c>
      <c r="N39" s="25">
        <f>IFERROR(M39*(IFERROR(VLOOKUP($N$9,'Banco de Dados'!$B$4:$J$50,4,FALSE),"ERRO")),"")</f>
        <v>3.5590800000000002</v>
      </c>
      <c r="O39" s="25">
        <f t="shared" si="1"/>
        <v>10.249080000000001</v>
      </c>
      <c r="P39" s="103">
        <f>IFERROR(O39*(C39*(PRINCIPAL!$G$14/100))*0.47*(44/12),"")</f>
        <v>113923.64874</v>
      </c>
      <c r="Q39" s="107">
        <f t="shared" si="4"/>
        <v>2818947.959520001</v>
      </c>
      <c r="R39" s="29" t="str">
        <f>IFERROR(IF(AND(PRINCIPAL!$H$15&lt;&gt;"",OR(L39=PRINCIPAL!$I$15,L39=PRINCIPAL!$I$15+PRINCIPAL!$I$15,L39=PRINCIPAL!$I$15+PRINCIPAL!$I$15+PRINCIPAL!$I$15)),0,IF(AND(PRINCIPAL!$H$15&lt;&gt;"",L39=PRINCIPAL!$J$15),VLOOKUP($S$9,'Banco de Dados'!$B$4:$J$50,8,FALSE)*PRINCIPAL!$H$15*(1-(PRINCIPAL!$K$15/100)),IF(AND(PRINCIPAL!$H$15&lt;&gt;"",L39=PRINCIPAL!$L$15),VLOOKUP($S$9,'Banco de Dados'!$B$4:$J$50,8,FALSE)*PRINCIPAL!$H$15*(1-(PRINCIPAL!$M$15/100)),IF(AND(PRINCIPAL!$H$15&lt;&gt;"",L39=PRINCIPAL!$N$15),VLOOKUP($S$9,'Banco de Dados'!$B$4:$J$50,8,FALSE)*PRINCIPAL!$H$15*(1-(PRINCIPAL!$O$15/100)),IF(PRINCIPAL!$H$15&lt;&gt;"",VLOOKUP($S$9,'Banco de Dados'!$B$4:$J$50,8,FALSE)*PRINCIPAL!$H$15,IF(OR(L39=PRINCIPAL!$I$15,L39=PRINCIPAL!$I$15+PRINCIPAL!$I$15,L39=PRINCIPAL!$I$15+PRINCIPAL!$I$15+PRINCIPAL!$I$15),0,IF(L39=PRINCIPAL!$J$15,VLOOKUP($S$9,'Banco de Dados'!$B$4:$J$50,6,FALSE)*(1-(PRINCIPAL!$K$15/100)),IF(L39=PRINCIPAL!$L$15,VLOOKUP($S$9,'Banco de Dados'!$B$4:$J$50,6,FALSE)*(1-(PRINCIPAL!$M$15/100)),IF(L39=PRINCIPAL!$N$15,VLOOKUP($S$9,'Banco de Dados'!$B$4:$J$50,6,FALSE)*(1-(PRINCIPAL!$O$15/100)),VLOOKUP($S$9,'Banco de Dados'!$B$4:$J$50,6,FALSE)))))))))),"")</f>
        <v/>
      </c>
      <c r="S39" s="29" t="str">
        <f>IFERROR(R39*(IFERROR(VLOOKUP($S$9,'Banco de Dados'!$B$4:$J$50,4,FALSE),"ERRO")),"")</f>
        <v/>
      </c>
      <c r="T39" s="29" t="str">
        <f t="shared" si="5"/>
        <v/>
      </c>
      <c r="U39" s="103" t="str">
        <f>IFERROR(T39*(C39*(PRINCIPAL!$G$15/100))*0.47*(44/12),"")</f>
        <v/>
      </c>
      <c r="V39" s="103" t="str">
        <f t="shared" si="6"/>
        <v/>
      </c>
      <c r="W39" s="30" t="str">
        <f>IFERROR(IF(AND(PRINCIPAL!$H$16&lt;&gt;"",OR(L39=PRINCIPAL!$I$16,L39=PRINCIPAL!$I$16+PRINCIPAL!$I$16,L39=PRINCIPAL!$I$16+PRINCIPAL!$I$16+PRINCIPAL!$I$16)),0,IF(AND(PRINCIPAL!$H$16&lt;&gt;"",L39=PRINCIPAL!$J$16),VLOOKUP($X$9,'Banco de Dados'!$B$4:$J$50,8,FALSE)*PRINCIPAL!$H$16*(1-(PRINCIPAL!$K$16/100)),IF(AND(PRINCIPAL!$H$16&lt;&gt;"",L39=PRINCIPAL!$L$16),VLOOKUP($X$9,'Banco de Dados'!$B$4:$J$50,8,FALSE)*PRINCIPAL!$H$16*(1-(PRINCIPAL!$M$16/100)),IF(AND(PRINCIPAL!$H$16&lt;&gt;"",L39=PRINCIPAL!$N$16),VLOOKUP($X$9,'Banco de Dados'!$B$4:$J$50,8,FALSE)*PRINCIPAL!$H$16*(1-(PRINCIPAL!$O$16/100)),IF(PRINCIPAL!$H$16&lt;&gt;"",VLOOKUP($X$9,'Banco de Dados'!$B$4:$J$50,8,FALSE)*PRINCIPAL!$H$16,IF(OR(L39=PRINCIPAL!$I$16,L39=PRINCIPAL!$I$16+PRINCIPAL!$I$16,L39=PRINCIPAL!$I$16+PRINCIPAL!$I$16+PRINCIPAL!$I$16),0,IF(L39=PRINCIPAL!$J$16,VLOOKUP($X$9,'Banco de Dados'!$B$4:$J$50,6,FALSE)*(1-(PRINCIPAL!$K$16/100)),IF(L39=PRINCIPAL!$L$16,VLOOKUP($X$9,'Banco de Dados'!$B$4:$J$50,6,FALSE)*(1-(PRINCIPAL!$M$16/100)),IF(L39=PRINCIPAL!$N$16,VLOOKUP($X$9,'Banco de Dados'!$B$4:$J$50,6,FALSE)*(1-(PRINCIPAL!$O$16/100)),VLOOKUP($X$9,'Banco de Dados'!$B$4:$J$50,6,FALSE)))))))))),"")</f>
        <v/>
      </c>
      <c r="X39" s="29" t="str">
        <f>IFERROR(W39*(IFERROR(VLOOKUP($X$9,'Banco de Dados'!$B$4:$J$50,4,FALSE),"ERRO")),"")</f>
        <v/>
      </c>
      <c r="Y39" s="29" t="str">
        <f t="shared" si="7"/>
        <v/>
      </c>
      <c r="Z39" s="103" t="str">
        <f>IFERROR(Y39*(C39*(PRINCIPAL!$G$16/100))*0.47*(44/12),"")</f>
        <v/>
      </c>
      <c r="AA39" s="111" t="str">
        <f t="shared" si="8"/>
        <v/>
      </c>
      <c r="AB39" s="30" t="str">
        <f>IFERROR(IF(AND(PRINCIPAL!$H$17&lt;&gt;"",OR(L39=PRINCIPAL!$I$17,L39=PRINCIPAL!$I$17+PRINCIPAL!$I$17,L39=PRINCIPAL!$I$17+PRINCIPAL!$I$17+PRINCIPAL!$I$17)),0,IF(AND(PRINCIPAL!$H$17&lt;&gt;"",L39=PRINCIPAL!$J$17),VLOOKUP($AC$9,'Banco de Dados'!$B$4:$J$50,8,FALSE)*PRINCIPAL!$H$17*(1-(PRINCIPAL!$K$17/100)),IF(AND(PRINCIPAL!$H$17&lt;&gt;"",L39=PRINCIPAL!$L$17),VLOOKUP($AC$9,'Banco de Dados'!$B$4:$J$50,8,FALSE)*PRINCIPAL!$H$17*(1-(PRINCIPAL!$M$17/100)),IF(AND(PRINCIPAL!$H$17&lt;&gt;"",L39=PRINCIPAL!$N$17),VLOOKUP($AC$9,'Banco de Dados'!$B$4:$J$50,8,FALSE)*PRINCIPAL!$H$17*(1-(PRINCIPAL!$O$17/100)),IF(PRINCIPAL!$H$17&lt;&gt;"",VLOOKUP($AC$9,'Banco de Dados'!$B$4:$J$50,8,FALSE)*PRINCIPAL!$H$17,IF(OR(L39=PRINCIPAL!$I$17,L39=PRINCIPAL!$I$17+PRINCIPAL!$I$17,L39=PRINCIPAL!$I$17+PRINCIPAL!$I$17+PRINCIPAL!$I$17),0,IF(L39=PRINCIPAL!$J$17,VLOOKUP($AC$9,'Banco de Dados'!$B$4:$J$50,6,FALSE)*(1-(PRINCIPAL!$K$17/100)),IF(L39=PRINCIPAL!$L$17,VLOOKUP($AC$9,'Banco de Dados'!$B$4:$J$50,6,FALSE)*(1-(PRINCIPAL!$M$17/100)),IF(L39=PRINCIPAL!$N$17,VLOOKUP($AC$9,'Banco de Dados'!$B$4:$J$50,6,FALSE)*(1-(PRINCIPAL!$O$17/100)),VLOOKUP($AC$9,'Banco de Dados'!$B$4:$J$50,6,FALSE)))))))))),"")</f>
        <v/>
      </c>
      <c r="AC39" s="29" t="str">
        <f>IFERROR(AB39*(IFERROR(VLOOKUP($AC$9,'Banco de Dados'!$B$4:$J$50,4,FALSE),"ERRO")),"")</f>
        <v/>
      </c>
      <c r="AD39" s="29" t="str">
        <f t="shared" si="9"/>
        <v/>
      </c>
      <c r="AE39" s="103" t="str">
        <f>IFERROR(AD39*(C39*(PRINCIPAL!$G$17/100))*0.47*(44/12),"")</f>
        <v/>
      </c>
      <c r="AF39" s="111" t="str">
        <f t="shared" si="10"/>
        <v/>
      </c>
      <c r="AG39" s="30" t="str">
        <f>IFERROR(IF(AND(PRINCIPAL!$H$18&lt;&gt;"",OR(L39=PRINCIPAL!$I$18,L39=PRINCIPAL!$I$18+PRINCIPAL!$I$18,L39=PRINCIPAL!$I$18+PRINCIPAL!$I$18+PRINCIPAL!$I$18)),0,IF(AND(PRINCIPAL!$H$18&lt;&gt;"",L39=PRINCIPAL!$J$18),VLOOKUP($AH$9,'Banco de Dados'!$B$4:$J$50,8,FALSE)*PRINCIPAL!$H$18*(1-(PRINCIPAL!$K$18/100)),IF(AND(PRINCIPAL!$H$18&lt;&gt;"",L39=PRINCIPAL!$L$18),VLOOKUP($AH$9,'Banco de Dados'!$B$4:$J$50,8,FALSE)*PRINCIPAL!$H$18*(1-(PRINCIPAL!$M$18/100)),IF(AND(PRINCIPAL!$H$18&lt;&gt;"",L39=PRINCIPAL!$N$18),VLOOKUP($AH$9,'Banco de Dados'!$B$4:$J$50,8,FALSE)*PRINCIPAL!$H$18*(1-(PRINCIPAL!$O$18/100)),IF(PRINCIPAL!$H$18&lt;&gt;"",VLOOKUP($AH$9,'Banco de Dados'!$B$4:$J$50,8,FALSE)*PRINCIPAL!$H$18,IF(OR(L39=PRINCIPAL!$I$18,L39=PRINCIPAL!$I$18+PRINCIPAL!$I$18,L39=PRINCIPAL!$I$18+PRINCIPAL!$I$18+PRINCIPAL!$I$18),0,IF(L39=PRINCIPAL!$J$18,VLOOKUP($AH$9,'Banco de Dados'!$B$4:$J$50,6,FALSE)*(1-(PRINCIPAL!$K$18/100)),IF(L39=PRINCIPAL!$L$18,VLOOKUP($AH$9,'Banco de Dados'!$B$4:$J$50,6,FALSE)*(1-(PRINCIPAL!$M$18/100)),IF(L39=PRINCIPAL!$N$18,VLOOKUP($AH$9,'Banco de Dados'!$B$4:$J$50,6,FALSE)*(1-(PRINCIPAL!$O$18/100)),VLOOKUP($AH$9,'Banco de Dados'!$B$4:$J$50,6,FALSE)))))))))),"")</f>
        <v/>
      </c>
      <c r="AH39" s="29" t="str">
        <f>IFERROR(AG39*(IFERROR(VLOOKUP($AH$9,'Banco de Dados'!$B$4:$J$50,4,FALSE),"ERRO")),"")</f>
        <v/>
      </c>
      <c r="AI39" s="29" t="str">
        <f t="shared" si="11"/>
        <v/>
      </c>
      <c r="AJ39" s="103" t="str">
        <f>IFERROR(AI39*(C39*(PRINCIPAL!$G$18/100))*0.47*(44/12),"")</f>
        <v/>
      </c>
      <c r="AK39" s="111" t="str">
        <f t="shared" si="12"/>
        <v/>
      </c>
      <c r="AL39" s="30" t="str">
        <f>IFERROR(IF(AND(PRINCIPAL!$H$19&lt;&gt;"",OR(L39=PRINCIPAL!$I$19,L39=PRINCIPAL!$I$19+PRINCIPAL!$I$19,L39=PRINCIPAL!$I$19+PRINCIPAL!$I$19+PRINCIPAL!$I$19)),0,IF(AND(PRINCIPAL!$H$19&lt;&gt;"",L39=PRINCIPAL!$J$19),VLOOKUP($AM$9,'Banco de Dados'!$B$4:$J$50,8,FALSE)*PRINCIPAL!$H$19*(1-(PRINCIPAL!$K$19/100)),IF(AND(PRINCIPAL!$H$19&lt;&gt;"",L39=PRINCIPAL!$L$19),VLOOKUP($AM$9,'Banco de Dados'!$B$4:$J$50,8,FALSE)*PRINCIPAL!$H$19*(1-(PRINCIPAL!$M$19/100)),IF(AND(PRINCIPAL!$H$19&lt;&gt;"",L39=PRINCIPAL!$N$19),VLOOKUP($AM$9,'Banco de Dados'!$B$4:$J$50,8,FALSE)*PRINCIPAL!$H$19*(1-(PRINCIPAL!$O$19/100)),IF(PRINCIPAL!$H$19&lt;&gt;"",VLOOKUP($AM$9,'Banco de Dados'!$B$4:$J$50,8,FALSE)*PRINCIPAL!$H$19,IF(OR(L39=PRINCIPAL!$I$19,L39=PRINCIPAL!$I$19+PRINCIPAL!$I$19,L39=PRINCIPAL!$I$19+PRINCIPAL!$I$19+PRINCIPAL!$I$19),0,IF(L39=PRINCIPAL!$J$19,VLOOKUP($AM$9,'Banco de Dados'!$B$4:$J$50,6,FALSE)*(1-(PRINCIPAL!$K$19/100)),IF(L39=PRINCIPAL!$L$19,VLOOKUP($AM$9,'Banco de Dados'!$B$4:$J$50,6,FALSE)*(1-(PRINCIPAL!$M$19/100)),IF(L39=PRINCIPAL!$N$19,VLOOKUP($AM$9,'Banco de Dados'!$B$4:$J$50,6,FALSE)*(1-(PRINCIPAL!$O$19/100)),VLOOKUP($AM$9,'Banco de Dados'!$B$4:$J$50,6,FALSE)))))))))),"")</f>
        <v/>
      </c>
      <c r="AM39" s="29" t="str">
        <f>IFERROR(AL39*(IFERROR(VLOOKUP($AM$9,'Banco de Dados'!$B$4:$J$50,4,FALSE),"ERRO")),"")</f>
        <v/>
      </c>
      <c r="AN39" s="29" t="str">
        <f t="shared" si="13"/>
        <v/>
      </c>
      <c r="AO39" s="103" t="str">
        <f>IFERROR(AN39*(C39*(PRINCIPAL!$G$19/100))*0.47*(44/12),"")</f>
        <v/>
      </c>
      <c r="AP39" s="111" t="str">
        <f t="shared" si="14"/>
        <v/>
      </c>
      <c r="AQ39" s="30" t="str">
        <f>IFERROR(IF(AND(PRINCIPAL!$H$20&lt;&gt;"",OR(L39=PRINCIPAL!$I$20,L39=PRINCIPAL!$I$20+PRINCIPAL!$I$20,L39=PRINCIPAL!$I$20+PRINCIPAL!$I$20+PRINCIPAL!$I$20)),0,IF(AND(PRINCIPAL!$H$20&lt;&gt;"",L39=PRINCIPAL!$J$20),VLOOKUP($AR$9,'Banco de Dados'!$B$4:$J$50,8,FALSE)*PRINCIPAL!$H$20*(1-(PRINCIPAL!$K$20/100)),IF(AND(PRINCIPAL!$H$20&lt;&gt;"",L39=PRINCIPAL!$L$20),VLOOKUP($AR$9,'Banco de Dados'!$B$4:$J$50,8,FALSE)*PRINCIPAL!$H$20*(1-(PRINCIPAL!$M$20/100)),IF(AND(PRINCIPAL!$H$20&lt;&gt;"",L39=PRINCIPAL!$N$20),VLOOKUP($AR$9,'Banco de Dados'!$B$4:$J$50,8,FALSE)*PRINCIPAL!$H$20*(1-(PRINCIPAL!$O$20/100)),IF(PRINCIPAL!$H$20&lt;&gt;"",VLOOKUP($AR$9,'Banco de Dados'!$B$4:$J$50,8,FALSE)*PRINCIPAL!$H$20,IF(OR(L39=PRINCIPAL!$I$20,L39=PRINCIPAL!$I$20+PRINCIPAL!$I$20,L39=PRINCIPAL!$I$20+PRINCIPAL!$I$20+PRINCIPAL!$I$20),0,IF(L39=PRINCIPAL!$J$20,VLOOKUP($AR$9,'Banco de Dados'!$B$4:$J$50,6,FALSE)*(1-(PRINCIPAL!$K$20/100)),IF(L39=PRINCIPAL!$L$20,VLOOKUP($AR$9,'Banco de Dados'!$B$4:$J$50,6,FALSE)*(1-(PRINCIPAL!$M$20/100)),IF(L39=PRINCIPAL!$N$20,VLOOKUP($AR$9,'Banco de Dados'!$B$4:$J$50,6,FALSE)*(1-(PRINCIPAL!$O$20/100)),VLOOKUP($AR$9,'Banco de Dados'!$B$4:$J$50,6,FALSE)))))))))),"")</f>
        <v/>
      </c>
      <c r="AR39" s="29" t="str">
        <f>IFERROR(AQ39*(IFERROR(VLOOKUP($AR$9,'Banco de Dados'!$B$4:$J$50,4,FALSE),"ERRO")),"")</f>
        <v/>
      </c>
      <c r="AS39" s="29" t="str">
        <f t="shared" si="15"/>
        <v/>
      </c>
      <c r="AT39" s="103" t="str">
        <f>IFERROR(AS39*(C39*(PRINCIPAL!$G$20/100))*0.47*(44/12),"")</f>
        <v/>
      </c>
      <c r="AU39" s="111" t="str">
        <f t="shared" si="16"/>
        <v/>
      </c>
      <c r="AV39" s="30" t="str">
        <f>IFERROR(IF(AND(PRINCIPAL!$H$21&lt;&gt;"",OR(L39=PRINCIPAL!$I$21,L39=PRINCIPAL!$I$21+PRINCIPAL!$I$21,L39=PRINCIPAL!$I$21+PRINCIPAL!$I$21+PRINCIPAL!$I$21)),0,IF(AND(PRINCIPAL!$H$21&lt;&gt;"",L39=PRINCIPAL!$J$21),VLOOKUP($AW$9,'Banco de Dados'!$B$4:$J$50,8,FALSE)*PRINCIPAL!$H$21*(1-(PRINCIPAL!$K$21/100)),IF(AND(PRINCIPAL!$H$21&lt;&gt;"",L39=PRINCIPAL!$L$21),VLOOKUP($AW$9,'Banco de Dados'!$B$4:$J$50,8,FALSE)*PRINCIPAL!$H$21*(1-(PRINCIPAL!$M$21/100)),IF(AND(PRINCIPAL!$H$21&lt;&gt;"",L39=PRINCIPAL!$N$21),VLOOKUP($AW$9,'Banco de Dados'!$B$4:$J$50,8,FALSE)*PRINCIPAL!$H$21*(1-(PRINCIPAL!$O$21/100)),IF(PRINCIPAL!$H$21&lt;&gt;"",VLOOKUP($AW$9,'Banco de Dados'!$B$4:$J$50,8,FALSE)*PRINCIPAL!$H$21,IF(OR(L39=PRINCIPAL!$I$21,L39=PRINCIPAL!$I$21+PRINCIPAL!$I$21,L39=PRINCIPAL!$I$21+PRINCIPAL!$I$21+PRINCIPAL!$I$21),0,IF(L39=PRINCIPAL!$J$21,VLOOKUP($AW$9,'Banco de Dados'!$B$4:$J$50,6,FALSE)*(1-(PRINCIPAL!$K$21/100)),IF(L39=PRINCIPAL!$L$21,VLOOKUP($AW$9,'Banco de Dados'!$B$4:$J$50,6,FALSE)*(1-(PRINCIPAL!$M$21/100)),IF(L39=PRINCIPAL!$N$21,VLOOKUP($AW$9,'Banco de Dados'!$B$4:$J$50,6,FALSE)*(1-(PRINCIPAL!$O$21/100)),VLOOKUP($AW$9,'Banco de Dados'!$B$4:$J$50,6,FALSE)))))))))),"")</f>
        <v/>
      </c>
      <c r="AW39" s="29" t="str">
        <f>IFERROR(AV39*(IFERROR(VLOOKUP($AW$9,'Banco de Dados'!$B$4:$J$50,4,FALSE),"ERRO")),"")</f>
        <v/>
      </c>
      <c r="AX39" s="29" t="str">
        <f t="shared" si="17"/>
        <v/>
      </c>
      <c r="AY39" s="103" t="str">
        <f>IFERROR(AX39*(C39*(PRINCIPAL!$G$21/100))*0.47*(44/12),"")</f>
        <v/>
      </c>
      <c r="AZ39" s="111" t="str">
        <f t="shared" si="18"/>
        <v/>
      </c>
      <c r="BA39" s="30" t="str">
        <f>IFERROR(IF(AND(PRINCIPAL!$H$22&lt;&gt;"",OR(L39=PRINCIPAL!$I$22,L39=PRINCIPAL!$I$22+PRINCIPAL!$I$22,L39=PRINCIPAL!$I$22+PRINCIPAL!$I$22+PRINCIPAL!$I$22)),0,IF(AND(PRINCIPAL!$H$22&lt;&gt;"",L39=PRINCIPAL!$J$22),VLOOKUP($BB$9,'Banco de Dados'!$B$4:$J$50,8,FALSE)*PRINCIPAL!$H$22*(1-(PRINCIPAL!$K$22/100)),IF(AND(PRINCIPAL!$H$22&lt;&gt;"",L39=PRINCIPAL!$L$22),VLOOKUP($BB$9,'Banco de Dados'!$B$4:$J$50,8,FALSE)*PRINCIPAL!$H$22*(1-(PRINCIPAL!$M$22/100)),IF(AND(PRINCIPAL!$H$22&lt;&gt;"",L39=PRINCIPAL!$N$22),VLOOKUP($BB$9,'Banco de Dados'!$B$4:$J$50,8,FALSE)*PRINCIPAL!$H$22*(1-(PRINCIPAL!$O$22/100)),IF(PRINCIPAL!$H$22&lt;&gt;"",VLOOKUP($BB$9,'Banco de Dados'!$B$4:$J$50,8,FALSE)*PRINCIPAL!$H$22,IF(OR(L39=PRINCIPAL!$I$22,L39=PRINCIPAL!$I$22+PRINCIPAL!$I$22,L39=PRINCIPAL!$I$22+PRINCIPAL!$I$22+PRINCIPAL!$I$22),0,IF(L39=PRINCIPAL!$J$22,VLOOKUP($BB$9,'Banco de Dados'!$B$4:$J$50,6,FALSE)*(1-(PRINCIPAL!$K$22/100)),IF(L39=PRINCIPAL!$L$22,VLOOKUP($BB$9,'Banco de Dados'!$B$4:$J$50,6,FALSE)*(1-(PRINCIPAL!$M$22/100)),IF(L39=PRINCIPAL!$N$22,VLOOKUP($BB$9,'Banco de Dados'!$B$4:$J$50,6,FALSE)*(1-(PRINCIPAL!$O$22/100)),VLOOKUP($BB$9,'Banco de Dados'!$B$4:$J$50,6,FALSE)))))))))),"")</f>
        <v/>
      </c>
      <c r="BB39" s="29" t="str">
        <f>IFERROR(BA39*(IFERROR(VLOOKUP($BB$9,'Banco de Dados'!$B$4:$J$50,4,FALSE),"ERRO")),"")</f>
        <v/>
      </c>
      <c r="BC39" s="29" t="str">
        <f t="shared" si="22"/>
        <v/>
      </c>
      <c r="BD39" s="103" t="str">
        <f>IFERROR(BC39*(C39*(PRINCIPAL!$G$22/100))*0.47*(44/12),"")</f>
        <v/>
      </c>
      <c r="BE39" s="111" t="str">
        <f t="shared" si="19"/>
        <v/>
      </c>
      <c r="BF39" s="30" t="str">
        <f>IFERROR(IF(AND(PRINCIPAL!$H$23&lt;&gt;"",OR(L39=PRINCIPAL!$I$23,L39=PRINCIPAL!$I$23+PRINCIPAL!$I$23,L39=PRINCIPAL!$I$23+PRINCIPAL!$I$23+PRINCIPAL!$I$23)),0,IF(AND(PRINCIPAL!$H$23&lt;&gt;"",L39=PRINCIPAL!$J$23),VLOOKUP($BG$9,'Banco de Dados'!$B$4:$J$50,8,FALSE)*PRINCIPAL!$H$23*(1-(PRINCIPAL!$K$23/100)),IF(AND(PRINCIPAL!$H$23&lt;&gt;"",L39=PRINCIPAL!$L$23),VLOOKUP($BG$9,'Banco de Dados'!$B$4:$J$50,8,FALSE)*PRINCIPAL!$H$23*(1-(PRINCIPAL!$M$23/100)),IF(AND(PRINCIPAL!$H$23&lt;&gt;"",L39=PRINCIPAL!$N$23),VLOOKUP($BG$9,'Banco de Dados'!$B$4:$J$50,8,FALSE)*PRINCIPAL!$H$23*(1-(PRINCIPAL!$O$23/100)),IF(PRINCIPAL!$H$23&lt;&gt;"",VLOOKUP($BG$9,'Banco de Dados'!$B$4:$J$50,8,FALSE)*PRINCIPAL!$H$23,IF(OR(L39=PRINCIPAL!$I$23,L39=PRINCIPAL!$I$23+PRINCIPAL!$I$23,L39=PRINCIPAL!$I$23+PRINCIPAL!$I$23+PRINCIPAL!$I$23),0,IF(L39=PRINCIPAL!$J$23,VLOOKUP($BG$9,'Banco de Dados'!$B$4:$J$50,6,FALSE)*(1-(PRINCIPAL!$K$23/100)),IF(L39=PRINCIPAL!$L$23,VLOOKUP($BG$9,'Banco de Dados'!$B$4:$J$50,6,FALSE)*(1-(PRINCIPAL!$M$23/100)),IF(L39=PRINCIPAL!$N$23,VLOOKUP($BG$9,'Banco de Dados'!$B$4:$J$50,6,FALSE)*(1-(PRINCIPAL!$O$23/100)),VLOOKUP($BG$9,'Banco de Dados'!$B$4:$J$50,6,FALSE)))))))))),"")</f>
        <v/>
      </c>
      <c r="BG39" s="29" t="str">
        <f>IFERROR(BF39*(IFERROR(VLOOKUP($BG$9,'Banco de Dados'!$B$4:$J$50,4,FALSE),"ERRO")),"")</f>
        <v/>
      </c>
      <c r="BH39" s="29" t="str">
        <f t="shared" si="20"/>
        <v/>
      </c>
      <c r="BI39" s="103" t="str">
        <f>IFERROR(BH39*(C39*(PRINCIPAL!$G$23/100))*0.47*(44/12),"")</f>
        <v/>
      </c>
      <c r="BJ39" s="102" t="str">
        <f t="shared" si="21"/>
        <v/>
      </c>
    </row>
    <row r="40" spans="1:62" s="1" customFormat="1" ht="12.75" customHeight="1" x14ac:dyDescent="0.25">
      <c r="A40" s="31"/>
      <c r="B40" s="344">
        <v>2049</v>
      </c>
      <c r="C40" s="340">
        <v>6450</v>
      </c>
      <c r="E40" s="23">
        <v>29</v>
      </c>
      <c r="F40" s="24">
        <f>IFERROR(VLOOKUP($G$9,'Banco de Dados'!$B$4:$J$50,6,FALSE),"")</f>
        <v>3.6</v>
      </c>
      <c r="G40" s="25">
        <f>IFERROR(F40*(IFERROR(VLOOKUP($G$9,'Banco de Dados'!$B$4:$J$50,4,FALSE),"ERRO")),"")</f>
        <v>1.9152000000000002</v>
      </c>
      <c r="H40" s="25">
        <f t="shared" si="0"/>
        <v>5.5152000000000001</v>
      </c>
      <c r="I40" s="103">
        <f t="shared" si="2"/>
        <v>61304.205599999994</v>
      </c>
      <c r="J40" s="102">
        <f t="shared" si="3"/>
        <v>1578226.8743999999</v>
      </c>
      <c r="L40" s="91">
        <v>29</v>
      </c>
      <c r="M40" s="24">
        <f>IFERROR(IF(AND(PRINCIPAL!$H$14&lt;&gt;"",OR(L40=PRINCIPAL!$I$14,L40=PRINCIPAL!$I$14+PRINCIPAL!$I$14,L40=PRINCIPAL!$I$14+PRINCIPAL!$I$14+PRINCIPAL!$I$14)),0,IF(AND(PRINCIPAL!$H$14&lt;&gt;"",L40=PRINCIPAL!$J$14),VLOOKUP($N$9,'Banco de Dados'!$B$4:$J$50,8,FALSE)*PRINCIPAL!$H$14*(1-(PRINCIPAL!$K$14/100)),IF(AND(PRINCIPAL!$H$14&lt;&gt;"",L40=PRINCIPAL!$L$14),VLOOKUP($N$9,'Banco de Dados'!$B$4:$J$50,8,FALSE)*PRINCIPAL!$H$14*(1-(PRINCIPAL!$M$14/100)),IF(AND(PRINCIPAL!$H$14&lt;&gt;"",L40=PRINCIPAL!$N$14),VLOOKUP($N$9,'Banco de Dados'!$B$4:$J$50,8,FALSE)*PRINCIPAL!$H$14*(1-(PRINCIPAL!$O$14/100)),IF(PRINCIPAL!$H$14&lt;&gt;"",VLOOKUP($N$9,'Banco de Dados'!$B$4:$J$50,8,FALSE)*PRINCIPAL!$H$14,IF(OR(L40=PRINCIPAL!$I$14,L40=PRINCIPAL!$I$14+PRINCIPAL!$I$14,L40=PRINCIPAL!$I$14+PRINCIPAL!$I$14+PRINCIPAL!$I$14),0,IF(L40=PRINCIPAL!$J$14,VLOOKUP($N$9,'Banco de Dados'!$B$4:$J$50,6,FALSE)*(1-(PRINCIPAL!$K$14/100)),IF(L40=PRINCIPAL!$L$14,VLOOKUP($N$9,'Banco de Dados'!$B$4:$J$50,6,FALSE)*(1-(PRINCIPAL!$M$14/100)),IF(L40=PRINCIPAL!$N$14,VLOOKUP($N$9,'Banco de Dados'!$B$4:$J$50,6,FALSE)*(1-(PRINCIPAL!$O$14/100)),VLOOKUP($N$9,'Banco de Dados'!$B$4:$J$50,6,FALSE)))))))))),"")</f>
        <v>6.69</v>
      </c>
      <c r="N40" s="25">
        <f>IFERROR(M40*(IFERROR(VLOOKUP($N$9,'Banco de Dados'!$B$4:$J$50,4,FALSE),"ERRO")),"")</f>
        <v>3.5590800000000002</v>
      </c>
      <c r="O40" s="25">
        <f t="shared" si="1"/>
        <v>10.249080000000001</v>
      </c>
      <c r="P40" s="103">
        <f>IFERROR(O40*(C40*(PRINCIPAL!$G$14/100))*0.47*(44/12),"")</f>
        <v>113923.64874</v>
      </c>
      <c r="Q40" s="107">
        <f t="shared" si="4"/>
        <v>2932871.6082600011</v>
      </c>
      <c r="R40" s="29" t="str">
        <f>IFERROR(IF(AND(PRINCIPAL!$H$15&lt;&gt;"",OR(L40=PRINCIPAL!$I$15,L40=PRINCIPAL!$I$15+PRINCIPAL!$I$15,L40=PRINCIPAL!$I$15+PRINCIPAL!$I$15+PRINCIPAL!$I$15)),0,IF(AND(PRINCIPAL!$H$15&lt;&gt;"",L40=PRINCIPAL!$J$15),VLOOKUP($S$9,'Banco de Dados'!$B$4:$J$50,8,FALSE)*PRINCIPAL!$H$15*(1-(PRINCIPAL!$K$15/100)),IF(AND(PRINCIPAL!$H$15&lt;&gt;"",L40=PRINCIPAL!$L$15),VLOOKUP($S$9,'Banco de Dados'!$B$4:$J$50,8,FALSE)*PRINCIPAL!$H$15*(1-(PRINCIPAL!$M$15/100)),IF(AND(PRINCIPAL!$H$15&lt;&gt;"",L40=PRINCIPAL!$N$15),VLOOKUP($S$9,'Banco de Dados'!$B$4:$J$50,8,FALSE)*PRINCIPAL!$H$15*(1-(PRINCIPAL!$O$15/100)),IF(PRINCIPAL!$H$15&lt;&gt;"",VLOOKUP($S$9,'Banco de Dados'!$B$4:$J$50,8,FALSE)*PRINCIPAL!$H$15,IF(OR(L40=PRINCIPAL!$I$15,L40=PRINCIPAL!$I$15+PRINCIPAL!$I$15,L40=PRINCIPAL!$I$15+PRINCIPAL!$I$15+PRINCIPAL!$I$15),0,IF(L40=PRINCIPAL!$J$15,VLOOKUP($S$9,'Banco de Dados'!$B$4:$J$50,6,FALSE)*(1-(PRINCIPAL!$K$15/100)),IF(L40=PRINCIPAL!$L$15,VLOOKUP($S$9,'Banco de Dados'!$B$4:$J$50,6,FALSE)*(1-(PRINCIPAL!$M$15/100)),IF(L40=PRINCIPAL!$N$15,VLOOKUP($S$9,'Banco de Dados'!$B$4:$J$50,6,FALSE)*(1-(PRINCIPAL!$O$15/100)),VLOOKUP($S$9,'Banco de Dados'!$B$4:$J$50,6,FALSE)))))))))),"")</f>
        <v/>
      </c>
      <c r="S40" s="29" t="str">
        <f>IFERROR(R40*(IFERROR(VLOOKUP($S$9,'Banco de Dados'!$B$4:$J$50,4,FALSE),"ERRO")),"")</f>
        <v/>
      </c>
      <c r="T40" s="29" t="str">
        <f t="shared" si="5"/>
        <v/>
      </c>
      <c r="U40" s="103" t="str">
        <f>IFERROR(T40*(C40*(PRINCIPAL!$G$15/100))*0.47*(44/12),"")</f>
        <v/>
      </c>
      <c r="V40" s="103" t="str">
        <f t="shared" si="6"/>
        <v/>
      </c>
      <c r="W40" s="30" t="str">
        <f>IFERROR(IF(AND(PRINCIPAL!$H$16&lt;&gt;"",OR(L40=PRINCIPAL!$I$16,L40=PRINCIPAL!$I$16+PRINCIPAL!$I$16,L40=PRINCIPAL!$I$16+PRINCIPAL!$I$16+PRINCIPAL!$I$16)),0,IF(AND(PRINCIPAL!$H$16&lt;&gt;"",L40=PRINCIPAL!$J$16),VLOOKUP($X$9,'Banco de Dados'!$B$4:$J$50,8,FALSE)*PRINCIPAL!$H$16*(1-(PRINCIPAL!$K$16/100)),IF(AND(PRINCIPAL!$H$16&lt;&gt;"",L40=PRINCIPAL!$L$16),VLOOKUP($X$9,'Banco de Dados'!$B$4:$J$50,8,FALSE)*PRINCIPAL!$H$16*(1-(PRINCIPAL!$M$16/100)),IF(AND(PRINCIPAL!$H$16&lt;&gt;"",L40=PRINCIPAL!$N$16),VLOOKUP($X$9,'Banco de Dados'!$B$4:$J$50,8,FALSE)*PRINCIPAL!$H$16*(1-(PRINCIPAL!$O$16/100)),IF(PRINCIPAL!$H$16&lt;&gt;"",VLOOKUP($X$9,'Banco de Dados'!$B$4:$J$50,8,FALSE)*PRINCIPAL!$H$16,IF(OR(L40=PRINCIPAL!$I$16,L40=PRINCIPAL!$I$16+PRINCIPAL!$I$16,L40=PRINCIPAL!$I$16+PRINCIPAL!$I$16+PRINCIPAL!$I$16),0,IF(L40=PRINCIPAL!$J$16,VLOOKUP($X$9,'Banco de Dados'!$B$4:$J$50,6,FALSE)*(1-(PRINCIPAL!$K$16/100)),IF(L40=PRINCIPAL!$L$16,VLOOKUP($X$9,'Banco de Dados'!$B$4:$J$50,6,FALSE)*(1-(PRINCIPAL!$M$16/100)),IF(L40=PRINCIPAL!$N$16,VLOOKUP($X$9,'Banco de Dados'!$B$4:$J$50,6,FALSE)*(1-(PRINCIPAL!$O$16/100)),VLOOKUP($X$9,'Banco de Dados'!$B$4:$J$50,6,FALSE)))))))))),"")</f>
        <v/>
      </c>
      <c r="X40" s="29" t="str">
        <f>IFERROR(W40*(IFERROR(VLOOKUP($X$9,'Banco de Dados'!$B$4:$J$50,4,FALSE),"ERRO")),"")</f>
        <v/>
      </c>
      <c r="Y40" s="29" t="str">
        <f t="shared" si="7"/>
        <v/>
      </c>
      <c r="Z40" s="103" t="str">
        <f>IFERROR(Y40*(C40*(PRINCIPAL!$G$16/100))*0.47*(44/12),"")</f>
        <v/>
      </c>
      <c r="AA40" s="111" t="str">
        <f t="shared" si="8"/>
        <v/>
      </c>
      <c r="AB40" s="30" t="str">
        <f>IFERROR(IF(AND(PRINCIPAL!$H$17&lt;&gt;"",OR(L40=PRINCIPAL!$I$17,L40=PRINCIPAL!$I$17+PRINCIPAL!$I$17,L40=PRINCIPAL!$I$17+PRINCIPAL!$I$17+PRINCIPAL!$I$17)),0,IF(AND(PRINCIPAL!$H$17&lt;&gt;"",L40=PRINCIPAL!$J$17),VLOOKUP($AC$9,'Banco de Dados'!$B$4:$J$50,8,FALSE)*PRINCIPAL!$H$17*(1-(PRINCIPAL!$K$17/100)),IF(AND(PRINCIPAL!$H$17&lt;&gt;"",L40=PRINCIPAL!$L$17),VLOOKUP($AC$9,'Banco de Dados'!$B$4:$J$50,8,FALSE)*PRINCIPAL!$H$17*(1-(PRINCIPAL!$M$17/100)),IF(AND(PRINCIPAL!$H$17&lt;&gt;"",L40=PRINCIPAL!$N$17),VLOOKUP($AC$9,'Banco de Dados'!$B$4:$J$50,8,FALSE)*PRINCIPAL!$H$17*(1-(PRINCIPAL!$O$17/100)),IF(PRINCIPAL!$H$17&lt;&gt;"",VLOOKUP($AC$9,'Banco de Dados'!$B$4:$J$50,8,FALSE)*PRINCIPAL!$H$17,IF(OR(L40=PRINCIPAL!$I$17,L40=PRINCIPAL!$I$17+PRINCIPAL!$I$17,L40=PRINCIPAL!$I$17+PRINCIPAL!$I$17+PRINCIPAL!$I$17),0,IF(L40=PRINCIPAL!$J$17,VLOOKUP($AC$9,'Banco de Dados'!$B$4:$J$50,6,FALSE)*(1-(PRINCIPAL!$K$17/100)),IF(L40=PRINCIPAL!$L$17,VLOOKUP($AC$9,'Banco de Dados'!$B$4:$J$50,6,FALSE)*(1-(PRINCIPAL!$M$17/100)),IF(L40=PRINCIPAL!$N$17,VLOOKUP($AC$9,'Banco de Dados'!$B$4:$J$50,6,FALSE)*(1-(PRINCIPAL!$O$17/100)),VLOOKUP($AC$9,'Banco de Dados'!$B$4:$J$50,6,FALSE)))))))))),"")</f>
        <v/>
      </c>
      <c r="AC40" s="29" t="str">
        <f>IFERROR(AB40*(IFERROR(VLOOKUP($AC$9,'Banco de Dados'!$B$4:$J$50,4,FALSE),"ERRO")),"")</f>
        <v/>
      </c>
      <c r="AD40" s="29" t="str">
        <f t="shared" si="9"/>
        <v/>
      </c>
      <c r="AE40" s="103" t="str">
        <f>IFERROR(AD40*(C40*(PRINCIPAL!$G$17/100))*0.47*(44/12),"")</f>
        <v/>
      </c>
      <c r="AF40" s="111" t="str">
        <f t="shared" si="10"/>
        <v/>
      </c>
      <c r="AG40" s="30" t="str">
        <f>IFERROR(IF(AND(PRINCIPAL!$H$18&lt;&gt;"",OR(L40=PRINCIPAL!$I$18,L40=PRINCIPAL!$I$18+PRINCIPAL!$I$18,L40=PRINCIPAL!$I$18+PRINCIPAL!$I$18+PRINCIPAL!$I$18)),0,IF(AND(PRINCIPAL!$H$18&lt;&gt;"",L40=PRINCIPAL!$J$18),VLOOKUP($AH$9,'Banco de Dados'!$B$4:$J$50,8,FALSE)*PRINCIPAL!$H$18*(1-(PRINCIPAL!$K$18/100)),IF(AND(PRINCIPAL!$H$18&lt;&gt;"",L40=PRINCIPAL!$L$18),VLOOKUP($AH$9,'Banco de Dados'!$B$4:$J$50,8,FALSE)*PRINCIPAL!$H$18*(1-(PRINCIPAL!$M$18/100)),IF(AND(PRINCIPAL!$H$18&lt;&gt;"",L40=PRINCIPAL!$N$18),VLOOKUP($AH$9,'Banco de Dados'!$B$4:$J$50,8,FALSE)*PRINCIPAL!$H$18*(1-(PRINCIPAL!$O$18/100)),IF(PRINCIPAL!$H$18&lt;&gt;"",VLOOKUP($AH$9,'Banco de Dados'!$B$4:$J$50,8,FALSE)*PRINCIPAL!$H$18,IF(OR(L40=PRINCIPAL!$I$18,L40=PRINCIPAL!$I$18+PRINCIPAL!$I$18,L40=PRINCIPAL!$I$18+PRINCIPAL!$I$18+PRINCIPAL!$I$18),0,IF(L40=PRINCIPAL!$J$18,VLOOKUP($AH$9,'Banco de Dados'!$B$4:$J$50,6,FALSE)*(1-(PRINCIPAL!$K$18/100)),IF(L40=PRINCIPAL!$L$18,VLOOKUP($AH$9,'Banco de Dados'!$B$4:$J$50,6,FALSE)*(1-(PRINCIPAL!$M$18/100)),IF(L40=PRINCIPAL!$N$18,VLOOKUP($AH$9,'Banco de Dados'!$B$4:$J$50,6,FALSE)*(1-(PRINCIPAL!$O$18/100)),VLOOKUP($AH$9,'Banco de Dados'!$B$4:$J$50,6,FALSE)))))))))),"")</f>
        <v/>
      </c>
      <c r="AH40" s="29" t="str">
        <f>IFERROR(AG40*(IFERROR(VLOOKUP($AH$9,'Banco de Dados'!$B$4:$J$50,4,FALSE),"ERRO")),"")</f>
        <v/>
      </c>
      <c r="AI40" s="29" t="str">
        <f t="shared" si="11"/>
        <v/>
      </c>
      <c r="AJ40" s="103" t="str">
        <f>IFERROR(AI40*(C40*(PRINCIPAL!$G$18/100))*0.47*(44/12),"")</f>
        <v/>
      </c>
      <c r="AK40" s="111" t="str">
        <f t="shared" si="12"/>
        <v/>
      </c>
      <c r="AL40" s="30" t="str">
        <f>IFERROR(IF(AND(PRINCIPAL!$H$19&lt;&gt;"",OR(L40=PRINCIPAL!$I$19,L40=PRINCIPAL!$I$19+PRINCIPAL!$I$19,L40=PRINCIPAL!$I$19+PRINCIPAL!$I$19+PRINCIPAL!$I$19)),0,IF(AND(PRINCIPAL!$H$19&lt;&gt;"",L40=PRINCIPAL!$J$19),VLOOKUP($AM$9,'Banco de Dados'!$B$4:$J$50,8,FALSE)*PRINCIPAL!$H$19*(1-(PRINCIPAL!$K$19/100)),IF(AND(PRINCIPAL!$H$19&lt;&gt;"",L40=PRINCIPAL!$L$19),VLOOKUP($AM$9,'Banco de Dados'!$B$4:$J$50,8,FALSE)*PRINCIPAL!$H$19*(1-(PRINCIPAL!$M$19/100)),IF(AND(PRINCIPAL!$H$19&lt;&gt;"",L40=PRINCIPAL!$N$19),VLOOKUP($AM$9,'Banco de Dados'!$B$4:$J$50,8,FALSE)*PRINCIPAL!$H$19*(1-(PRINCIPAL!$O$19/100)),IF(PRINCIPAL!$H$19&lt;&gt;"",VLOOKUP($AM$9,'Banco de Dados'!$B$4:$J$50,8,FALSE)*PRINCIPAL!$H$19,IF(OR(L40=PRINCIPAL!$I$19,L40=PRINCIPAL!$I$19+PRINCIPAL!$I$19,L40=PRINCIPAL!$I$19+PRINCIPAL!$I$19+PRINCIPAL!$I$19),0,IF(L40=PRINCIPAL!$J$19,VLOOKUP($AM$9,'Banco de Dados'!$B$4:$J$50,6,FALSE)*(1-(PRINCIPAL!$K$19/100)),IF(L40=PRINCIPAL!$L$19,VLOOKUP($AM$9,'Banco de Dados'!$B$4:$J$50,6,FALSE)*(1-(PRINCIPAL!$M$19/100)),IF(L40=PRINCIPAL!$N$19,VLOOKUP($AM$9,'Banco de Dados'!$B$4:$J$50,6,FALSE)*(1-(PRINCIPAL!$O$19/100)),VLOOKUP($AM$9,'Banco de Dados'!$B$4:$J$50,6,FALSE)))))))))),"")</f>
        <v/>
      </c>
      <c r="AM40" s="29" t="str">
        <f>IFERROR(AL40*(IFERROR(VLOOKUP($AM$9,'Banco de Dados'!$B$4:$J$50,4,FALSE),"ERRO")),"")</f>
        <v/>
      </c>
      <c r="AN40" s="29" t="str">
        <f t="shared" si="13"/>
        <v/>
      </c>
      <c r="AO40" s="103" t="str">
        <f>IFERROR(AN40*(C40*(PRINCIPAL!$G$19/100))*0.47*(44/12),"")</f>
        <v/>
      </c>
      <c r="AP40" s="111" t="str">
        <f t="shared" si="14"/>
        <v/>
      </c>
      <c r="AQ40" s="30" t="str">
        <f>IFERROR(IF(AND(PRINCIPAL!$H$20&lt;&gt;"",OR(L40=PRINCIPAL!$I$20,L40=PRINCIPAL!$I$20+PRINCIPAL!$I$20,L40=PRINCIPAL!$I$20+PRINCIPAL!$I$20+PRINCIPAL!$I$20)),0,IF(AND(PRINCIPAL!$H$20&lt;&gt;"",L40=PRINCIPAL!$J$20),VLOOKUP($AR$9,'Banco de Dados'!$B$4:$J$50,8,FALSE)*PRINCIPAL!$H$20*(1-(PRINCIPAL!$K$20/100)),IF(AND(PRINCIPAL!$H$20&lt;&gt;"",L40=PRINCIPAL!$L$20),VLOOKUP($AR$9,'Banco de Dados'!$B$4:$J$50,8,FALSE)*PRINCIPAL!$H$20*(1-(PRINCIPAL!$M$20/100)),IF(AND(PRINCIPAL!$H$20&lt;&gt;"",L40=PRINCIPAL!$N$20),VLOOKUP($AR$9,'Banco de Dados'!$B$4:$J$50,8,FALSE)*PRINCIPAL!$H$20*(1-(PRINCIPAL!$O$20/100)),IF(PRINCIPAL!$H$20&lt;&gt;"",VLOOKUP($AR$9,'Banco de Dados'!$B$4:$J$50,8,FALSE)*PRINCIPAL!$H$20,IF(OR(L40=PRINCIPAL!$I$20,L40=PRINCIPAL!$I$20+PRINCIPAL!$I$20,L40=PRINCIPAL!$I$20+PRINCIPAL!$I$20+PRINCIPAL!$I$20),0,IF(L40=PRINCIPAL!$J$20,VLOOKUP($AR$9,'Banco de Dados'!$B$4:$J$50,6,FALSE)*(1-(PRINCIPAL!$K$20/100)),IF(L40=PRINCIPAL!$L$20,VLOOKUP($AR$9,'Banco de Dados'!$B$4:$J$50,6,FALSE)*(1-(PRINCIPAL!$M$20/100)),IF(L40=PRINCIPAL!$N$20,VLOOKUP($AR$9,'Banco de Dados'!$B$4:$J$50,6,FALSE)*(1-(PRINCIPAL!$O$20/100)),VLOOKUP($AR$9,'Banco de Dados'!$B$4:$J$50,6,FALSE)))))))))),"")</f>
        <v/>
      </c>
      <c r="AR40" s="29" t="str">
        <f>IFERROR(AQ40*(IFERROR(VLOOKUP($AR$9,'Banco de Dados'!$B$4:$J$50,4,FALSE),"ERRO")),"")</f>
        <v/>
      </c>
      <c r="AS40" s="29" t="str">
        <f t="shared" si="15"/>
        <v/>
      </c>
      <c r="AT40" s="103" t="str">
        <f>IFERROR(AS40*(C40*(PRINCIPAL!$G$20/100))*0.47*(44/12),"")</f>
        <v/>
      </c>
      <c r="AU40" s="111" t="str">
        <f t="shared" si="16"/>
        <v/>
      </c>
      <c r="AV40" s="30" t="str">
        <f>IFERROR(IF(AND(PRINCIPAL!$H$21&lt;&gt;"",OR(L40=PRINCIPAL!$I$21,L40=PRINCIPAL!$I$21+PRINCIPAL!$I$21,L40=PRINCIPAL!$I$21+PRINCIPAL!$I$21+PRINCIPAL!$I$21)),0,IF(AND(PRINCIPAL!$H$21&lt;&gt;"",L40=PRINCIPAL!$J$21),VLOOKUP($AW$9,'Banco de Dados'!$B$4:$J$50,8,FALSE)*PRINCIPAL!$H$21*(1-(PRINCIPAL!$K$21/100)),IF(AND(PRINCIPAL!$H$21&lt;&gt;"",L40=PRINCIPAL!$L$21),VLOOKUP($AW$9,'Banco de Dados'!$B$4:$J$50,8,FALSE)*PRINCIPAL!$H$21*(1-(PRINCIPAL!$M$21/100)),IF(AND(PRINCIPAL!$H$21&lt;&gt;"",L40=PRINCIPAL!$N$21),VLOOKUP($AW$9,'Banco de Dados'!$B$4:$J$50,8,FALSE)*PRINCIPAL!$H$21*(1-(PRINCIPAL!$O$21/100)),IF(PRINCIPAL!$H$21&lt;&gt;"",VLOOKUP($AW$9,'Banco de Dados'!$B$4:$J$50,8,FALSE)*PRINCIPAL!$H$21,IF(OR(L40=PRINCIPAL!$I$21,L40=PRINCIPAL!$I$21+PRINCIPAL!$I$21,L40=PRINCIPAL!$I$21+PRINCIPAL!$I$21+PRINCIPAL!$I$21),0,IF(L40=PRINCIPAL!$J$21,VLOOKUP($AW$9,'Banco de Dados'!$B$4:$J$50,6,FALSE)*(1-(PRINCIPAL!$K$21/100)),IF(L40=PRINCIPAL!$L$21,VLOOKUP($AW$9,'Banco de Dados'!$B$4:$J$50,6,FALSE)*(1-(PRINCIPAL!$M$21/100)),IF(L40=PRINCIPAL!$N$21,VLOOKUP($AW$9,'Banco de Dados'!$B$4:$J$50,6,FALSE)*(1-(PRINCIPAL!$O$21/100)),VLOOKUP($AW$9,'Banco de Dados'!$B$4:$J$50,6,FALSE)))))))))),"")</f>
        <v/>
      </c>
      <c r="AW40" s="29" t="str">
        <f>IFERROR(AV40*(IFERROR(VLOOKUP($AW$9,'Banco de Dados'!$B$4:$J$50,4,FALSE),"ERRO")),"")</f>
        <v/>
      </c>
      <c r="AX40" s="29" t="str">
        <f t="shared" si="17"/>
        <v/>
      </c>
      <c r="AY40" s="103" t="str">
        <f>IFERROR(AX40*(C40*(PRINCIPAL!$G$21/100))*0.47*(44/12),"")</f>
        <v/>
      </c>
      <c r="AZ40" s="111" t="str">
        <f t="shared" si="18"/>
        <v/>
      </c>
      <c r="BA40" s="30" t="str">
        <f>IFERROR(IF(AND(PRINCIPAL!$H$22&lt;&gt;"",OR(L40=PRINCIPAL!$I$22,L40=PRINCIPAL!$I$22+PRINCIPAL!$I$22,L40=PRINCIPAL!$I$22+PRINCIPAL!$I$22+PRINCIPAL!$I$22)),0,IF(AND(PRINCIPAL!$H$22&lt;&gt;"",L40=PRINCIPAL!$J$22),VLOOKUP($BB$9,'Banco de Dados'!$B$4:$J$50,8,FALSE)*PRINCIPAL!$H$22*(1-(PRINCIPAL!$K$22/100)),IF(AND(PRINCIPAL!$H$22&lt;&gt;"",L40=PRINCIPAL!$L$22),VLOOKUP($BB$9,'Banco de Dados'!$B$4:$J$50,8,FALSE)*PRINCIPAL!$H$22*(1-(PRINCIPAL!$M$22/100)),IF(AND(PRINCIPAL!$H$22&lt;&gt;"",L40=PRINCIPAL!$N$22),VLOOKUP($BB$9,'Banco de Dados'!$B$4:$J$50,8,FALSE)*PRINCIPAL!$H$22*(1-(PRINCIPAL!$O$22/100)),IF(PRINCIPAL!$H$22&lt;&gt;"",VLOOKUP($BB$9,'Banco de Dados'!$B$4:$J$50,8,FALSE)*PRINCIPAL!$H$22,IF(OR(L40=PRINCIPAL!$I$22,L40=PRINCIPAL!$I$22+PRINCIPAL!$I$22,L40=PRINCIPAL!$I$22+PRINCIPAL!$I$22+PRINCIPAL!$I$22),0,IF(L40=PRINCIPAL!$J$22,VLOOKUP($BB$9,'Banco de Dados'!$B$4:$J$50,6,FALSE)*(1-(PRINCIPAL!$K$22/100)),IF(L40=PRINCIPAL!$L$22,VLOOKUP($BB$9,'Banco de Dados'!$B$4:$J$50,6,FALSE)*(1-(PRINCIPAL!$M$22/100)),IF(L40=PRINCIPAL!$N$22,VLOOKUP($BB$9,'Banco de Dados'!$B$4:$J$50,6,FALSE)*(1-(PRINCIPAL!$O$22/100)),VLOOKUP($BB$9,'Banco de Dados'!$B$4:$J$50,6,FALSE)))))))))),"")</f>
        <v/>
      </c>
      <c r="BB40" s="29" t="str">
        <f>IFERROR(BA40*(IFERROR(VLOOKUP($BB$9,'Banco de Dados'!$B$4:$J$50,4,FALSE),"ERRO")),"")</f>
        <v/>
      </c>
      <c r="BC40" s="29" t="str">
        <f t="shared" si="22"/>
        <v/>
      </c>
      <c r="BD40" s="103" t="str">
        <f>IFERROR(BC40*(C40*(PRINCIPAL!$G$22/100))*0.47*(44/12),"")</f>
        <v/>
      </c>
      <c r="BE40" s="111" t="str">
        <f t="shared" si="19"/>
        <v/>
      </c>
      <c r="BF40" s="30" t="str">
        <f>IFERROR(IF(AND(PRINCIPAL!$H$23&lt;&gt;"",OR(L40=PRINCIPAL!$I$23,L40=PRINCIPAL!$I$23+PRINCIPAL!$I$23,L40=PRINCIPAL!$I$23+PRINCIPAL!$I$23+PRINCIPAL!$I$23)),0,IF(AND(PRINCIPAL!$H$23&lt;&gt;"",L40=PRINCIPAL!$J$23),VLOOKUP($BG$9,'Banco de Dados'!$B$4:$J$50,8,FALSE)*PRINCIPAL!$H$23*(1-(PRINCIPAL!$K$23/100)),IF(AND(PRINCIPAL!$H$23&lt;&gt;"",L40=PRINCIPAL!$L$23),VLOOKUP($BG$9,'Banco de Dados'!$B$4:$J$50,8,FALSE)*PRINCIPAL!$H$23*(1-(PRINCIPAL!$M$23/100)),IF(AND(PRINCIPAL!$H$23&lt;&gt;"",L40=PRINCIPAL!$N$23),VLOOKUP($BG$9,'Banco de Dados'!$B$4:$J$50,8,FALSE)*PRINCIPAL!$H$23*(1-(PRINCIPAL!$O$23/100)),IF(PRINCIPAL!$H$23&lt;&gt;"",VLOOKUP($BG$9,'Banco de Dados'!$B$4:$J$50,8,FALSE)*PRINCIPAL!$H$23,IF(OR(L40=PRINCIPAL!$I$23,L40=PRINCIPAL!$I$23+PRINCIPAL!$I$23,L40=PRINCIPAL!$I$23+PRINCIPAL!$I$23+PRINCIPAL!$I$23),0,IF(L40=PRINCIPAL!$J$23,VLOOKUP($BG$9,'Banco de Dados'!$B$4:$J$50,6,FALSE)*(1-(PRINCIPAL!$K$23/100)),IF(L40=PRINCIPAL!$L$23,VLOOKUP($BG$9,'Banco de Dados'!$B$4:$J$50,6,FALSE)*(1-(PRINCIPAL!$M$23/100)),IF(L40=PRINCIPAL!$N$23,VLOOKUP($BG$9,'Banco de Dados'!$B$4:$J$50,6,FALSE)*(1-(PRINCIPAL!$O$23/100)),VLOOKUP($BG$9,'Banco de Dados'!$B$4:$J$50,6,FALSE)))))))))),"")</f>
        <v/>
      </c>
      <c r="BG40" s="29" t="str">
        <f>IFERROR(BF40*(IFERROR(VLOOKUP($BG$9,'Banco de Dados'!$B$4:$J$50,4,FALSE),"ERRO")),"")</f>
        <v/>
      </c>
      <c r="BH40" s="29" t="str">
        <f t="shared" si="20"/>
        <v/>
      </c>
      <c r="BI40" s="103" t="str">
        <f>IFERROR(BH40*(C40*(PRINCIPAL!$G$23/100))*0.47*(44/12),"")</f>
        <v/>
      </c>
      <c r="BJ40" s="102" t="str">
        <f t="shared" si="21"/>
        <v/>
      </c>
    </row>
    <row r="41" spans="1:62" s="1" customFormat="1" ht="12.75" customHeight="1" x14ac:dyDescent="0.25">
      <c r="A41" s="31"/>
      <c r="B41" s="345">
        <v>2050</v>
      </c>
      <c r="C41" s="340">
        <v>6450</v>
      </c>
      <c r="E41" s="23">
        <v>30</v>
      </c>
      <c r="F41" s="24">
        <f>IFERROR(VLOOKUP($G$9,'Banco de Dados'!$B$4:$J$50,6,FALSE),"")</f>
        <v>3.6</v>
      </c>
      <c r="G41" s="25">
        <f>IFERROR(F41*(IFERROR(VLOOKUP($G$9,'Banco de Dados'!$B$4:$J$50,4,FALSE),"ERRO")),"")</f>
        <v>1.9152000000000002</v>
      </c>
      <c r="H41" s="25">
        <f t="shared" si="0"/>
        <v>5.5152000000000001</v>
      </c>
      <c r="I41" s="103">
        <f t="shared" si="2"/>
        <v>61304.205599999994</v>
      </c>
      <c r="J41" s="102">
        <f t="shared" si="3"/>
        <v>1639531.0799999998</v>
      </c>
      <c r="L41" s="91">
        <v>30</v>
      </c>
      <c r="M41" s="24">
        <f>IFERROR(IF(AND(PRINCIPAL!$H$14&lt;&gt;"",OR(L41=PRINCIPAL!$I$14,L41=PRINCIPAL!$I$14+PRINCIPAL!$I$14,L41=PRINCIPAL!$I$14+PRINCIPAL!$I$14+PRINCIPAL!$I$14)),0,IF(AND(PRINCIPAL!$H$14&lt;&gt;"",L41=PRINCIPAL!$J$14),VLOOKUP($N$9,'Banco de Dados'!$B$4:$J$50,8,FALSE)*PRINCIPAL!$H$14*(1-(PRINCIPAL!$K$14/100)),IF(AND(PRINCIPAL!$H$14&lt;&gt;"",L41=PRINCIPAL!$L$14),VLOOKUP($N$9,'Banco de Dados'!$B$4:$J$50,8,FALSE)*PRINCIPAL!$H$14*(1-(PRINCIPAL!$M$14/100)),IF(AND(PRINCIPAL!$H$14&lt;&gt;"",L41=PRINCIPAL!$N$14),VLOOKUP($N$9,'Banco de Dados'!$B$4:$J$50,8,FALSE)*PRINCIPAL!$H$14*(1-(PRINCIPAL!$O$14/100)),IF(PRINCIPAL!$H$14&lt;&gt;"",VLOOKUP($N$9,'Banco de Dados'!$B$4:$J$50,8,FALSE)*PRINCIPAL!$H$14,IF(OR(L41=PRINCIPAL!$I$14,L41=PRINCIPAL!$I$14+PRINCIPAL!$I$14,L41=PRINCIPAL!$I$14+PRINCIPAL!$I$14+PRINCIPAL!$I$14),0,IF(L41=PRINCIPAL!$J$14,VLOOKUP($N$9,'Banco de Dados'!$B$4:$J$50,6,FALSE)*(1-(PRINCIPAL!$K$14/100)),IF(L41=PRINCIPAL!$L$14,VLOOKUP($N$9,'Banco de Dados'!$B$4:$J$50,6,FALSE)*(1-(PRINCIPAL!$M$14/100)),IF(L41=PRINCIPAL!$N$14,VLOOKUP($N$9,'Banco de Dados'!$B$4:$J$50,6,FALSE)*(1-(PRINCIPAL!$O$14/100)),VLOOKUP($N$9,'Banco de Dados'!$B$4:$J$50,6,FALSE)))))))))),"")</f>
        <v>6.69</v>
      </c>
      <c r="N41" s="25">
        <f>IFERROR(M41*(IFERROR(VLOOKUP($N$9,'Banco de Dados'!$B$4:$J$50,4,FALSE),"ERRO")),"")</f>
        <v>3.5590800000000002</v>
      </c>
      <c r="O41" s="25">
        <f t="shared" si="1"/>
        <v>10.249080000000001</v>
      </c>
      <c r="P41" s="103">
        <f>IFERROR(O41*(C41*(PRINCIPAL!$G$14/100))*0.47*(44/12),"")</f>
        <v>113923.64874</v>
      </c>
      <c r="Q41" s="107">
        <f t="shared" si="4"/>
        <v>3046795.2570000011</v>
      </c>
      <c r="R41" s="29" t="str">
        <f>IFERROR(IF(AND(PRINCIPAL!$H$15&lt;&gt;"",OR(L41=PRINCIPAL!$I$15,L41=PRINCIPAL!$I$15+PRINCIPAL!$I$15,L41=PRINCIPAL!$I$15+PRINCIPAL!$I$15+PRINCIPAL!$I$15)),0,IF(AND(PRINCIPAL!$H$15&lt;&gt;"",L41=PRINCIPAL!$J$15),VLOOKUP($S$9,'Banco de Dados'!$B$4:$J$50,8,FALSE)*PRINCIPAL!$H$15*(1-(PRINCIPAL!$K$15/100)),IF(AND(PRINCIPAL!$H$15&lt;&gt;"",L41=PRINCIPAL!$L$15),VLOOKUP($S$9,'Banco de Dados'!$B$4:$J$50,8,FALSE)*PRINCIPAL!$H$15*(1-(PRINCIPAL!$M$15/100)),IF(AND(PRINCIPAL!$H$15&lt;&gt;"",L41=PRINCIPAL!$N$15),VLOOKUP($S$9,'Banco de Dados'!$B$4:$J$50,8,FALSE)*PRINCIPAL!$H$15*(1-(PRINCIPAL!$O$15/100)),IF(PRINCIPAL!$H$15&lt;&gt;"",VLOOKUP($S$9,'Banco de Dados'!$B$4:$J$50,8,FALSE)*PRINCIPAL!$H$15,IF(OR(L41=PRINCIPAL!$I$15,L41=PRINCIPAL!$I$15+PRINCIPAL!$I$15,L41=PRINCIPAL!$I$15+PRINCIPAL!$I$15+PRINCIPAL!$I$15),0,IF(L41=PRINCIPAL!$J$15,VLOOKUP($S$9,'Banco de Dados'!$B$4:$J$50,6,FALSE)*(1-(PRINCIPAL!$K$15/100)),IF(L41=PRINCIPAL!$L$15,VLOOKUP($S$9,'Banco de Dados'!$B$4:$J$50,6,FALSE)*(1-(PRINCIPAL!$M$15/100)),IF(L41=PRINCIPAL!$N$15,VLOOKUP($S$9,'Banco de Dados'!$B$4:$J$50,6,FALSE)*(1-(PRINCIPAL!$O$15/100)),VLOOKUP($S$9,'Banco de Dados'!$B$4:$J$50,6,FALSE)))))))))),"")</f>
        <v/>
      </c>
      <c r="S41" s="29" t="str">
        <f>IFERROR(R41*(IFERROR(VLOOKUP($S$9,'Banco de Dados'!$B$4:$J$50,4,FALSE),"ERRO")),"")</f>
        <v/>
      </c>
      <c r="T41" s="29" t="str">
        <f t="shared" si="5"/>
        <v/>
      </c>
      <c r="U41" s="103" t="str">
        <f>IFERROR(T41*(C41*(PRINCIPAL!$G$15/100))*0.47*(44/12),"")</f>
        <v/>
      </c>
      <c r="V41" s="103" t="str">
        <f t="shared" si="6"/>
        <v/>
      </c>
      <c r="W41" s="30" t="str">
        <f>IFERROR(IF(AND(PRINCIPAL!$H$16&lt;&gt;"",OR(L41=PRINCIPAL!$I$16,L41=PRINCIPAL!$I$16+PRINCIPAL!$I$16,L41=PRINCIPAL!$I$16+PRINCIPAL!$I$16+PRINCIPAL!$I$16)),0,IF(AND(PRINCIPAL!$H$16&lt;&gt;"",L41=PRINCIPAL!$J$16),VLOOKUP($X$9,'Banco de Dados'!$B$4:$J$50,8,FALSE)*PRINCIPAL!$H$16*(1-(PRINCIPAL!$K$16/100)),IF(AND(PRINCIPAL!$H$16&lt;&gt;"",L41=PRINCIPAL!$L$16),VLOOKUP($X$9,'Banco de Dados'!$B$4:$J$50,8,FALSE)*PRINCIPAL!$H$16*(1-(PRINCIPAL!$M$16/100)),IF(AND(PRINCIPAL!$H$16&lt;&gt;"",L41=PRINCIPAL!$N$16),VLOOKUP($X$9,'Banco de Dados'!$B$4:$J$50,8,FALSE)*PRINCIPAL!$H$16*(1-(PRINCIPAL!$O$16/100)),IF(PRINCIPAL!$H$16&lt;&gt;"",VLOOKUP($X$9,'Banco de Dados'!$B$4:$J$50,8,FALSE)*PRINCIPAL!$H$16,IF(OR(L41=PRINCIPAL!$I$16,L41=PRINCIPAL!$I$16+PRINCIPAL!$I$16,L41=PRINCIPAL!$I$16+PRINCIPAL!$I$16+PRINCIPAL!$I$16),0,IF(L41=PRINCIPAL!$J$16,VLOOKUP($X$9,'Banco de Dados'!$B$4:$J$50,6,FALSE)*(1-(PRINCIPAL!$K$16/100)),IF(L41=PRINCIPAL!$L$16,VLOOKUP($X$9,'Banco de Dados'!$B$4:$J$50,6,FALSE)*(1-(PRINCIPAL!$M$16/100)),IF(L41=PRINCIPAL!$N$16,VLOOKUP($X$9,'Banco de Dados'!$B$4:$J$50,6,FALSE)*(1-(PRINCIPAL!$O$16/100)),VLOOKUP($X$9,'Banco de Dados'!$B$4:$J$50,6,FALSE)))))))))),"")</f>
        <v/>
      </c>
      <c r="X41" s="29" t="str">
        <f>IFERROR(W41*(IFERROR(VLOOKUP($X$9,'Banco de Dados'!$B$4:$J$50,4,FALSE),"ERRO")),"")</f>
        <v/>
      </c>
      <c r="Y41" s="29" t="str">
        <f t="shared" si="7"/>
        <v/>
      </c>
      <c r="Z41" s="103" t="str">
        <f>IFERROR(Y41*(C41*(PRINCIPAL!$G$16/100))*0.47*(44/12),"")</f>
        <v/>
      </c>
      <c r="AA41" s="111" t="str">
        <f t="shared" si="8"/>
        <v/>
      </c>
      <c r="AB41" s="30" t="str">
        <f>IFERROR(IF(AND(PRINCIPAL!$H$17&lt;&gt;"",OR(L41=PRINCIPAL!$I$17,L41=PRINCIPAL!$I$17+PRINCIPAL!$I$17,L41=PRINCIPAL!$I$17+PRINCIPAL!$I$17+PRINCIPAL!$I$17)),0,IF(AND(PRINCIPAL!$H$17&lt;&gt;"",L41=PRINCIPAL!$J$17),VLOOKUP($AC$9,'Banco de Dados'!$B$4:$J$50,8,FALSE)*PRINCIPAL!$H$17*(1-(PRINCIPAL!$K$17/100)),IF(AND(PRINCIPAL!$H$17&lt;&gt;"",L41=PRINCIPAL!$L$17),VLOOKUP($AC$9,'Banco de Dados'!$B$4:$J$50,8,FALSE)*PRINCIPAL!$H$17*(1-(PRINCIPAL!$M$17/100)),IF(AND(PRINCIPAL!$H$17&lt;&gt;"",L41=PRINCIPAL!$N$17),VLOOKUP($AC$9,'Banco de Dados'!$B$4:$J$50,8,FALSE)*PRINCIPAL!$H$17*(1-(PRINCIPAL!$O$17/100)),IF(PRINCIPAL!$H$17&lt;&gt;"",VLOOKUP($AC$9,'Banco de Dados'!$B$4:$J$50,8,FALSE)*PRINCIPAL!$H$17,IF(OR(L41=PRINCIPAL!$I$17,L41=PRINCIPAL!$I$17+PRINCIPAL!$I$17,L41=PRINCIPAL!$I$17+PRINCIPAL!$I$17+PRINCIPAL!$I$17),0,IF(L41=PRINCIPAL!$J$17,VLOOKUP($AC$9,'Banco de Dados'!$B$4:$J$50,6,FALSE)*(1-(PRINCIPAL!$K$17/100)),IF(L41=PRINCIPAL!$L$17,VLOOKUP($AC$9,'Banco de Dados'!$B$4:$J$50,6,FALSE)*(1-(PRINCIPAL!$M$17/100)),IF(L41=PRINCIPAL!$N$17,VLOOKUP($AC$9,'Banco de Dados'!$B$4:$J$50,6,FALSE)*(1-(PRINCIPAL!$O$17/100)),VLOOKUP($AC$9,'Banco de Dados'!$B$4:$J$50,6,FALSE)))))))))),"")</f>
        <v/>
      </c>
      <c r="AC41" s="29" t="str">
        <f>IFERROR(AB41*(IFERROR(VLOOKUP($AC$9,'Banco de Dados'!$B$4:$J$50,4,FALSE),"ERRO")),"")</f>
        <v/>
      </c>
      <c r="AD41" s="29" t="str">
        <f t="shared" si="9"/>
        <v/>
      </c>
      <c r="AE41" s="103" t="str">
        <f>IFERROR(AD41*(C41*(PRINCIPAL!$G$17/100))*0.47*(44/12),"")</f>
        <v/>
      </c>
      <c r="AF41" s="111" t="str">
        <f t="shared" si="10"/>
        <v/>
      </c>
      <c r="AG41" s="30" t="str">
        <f>IFERROR(IF(AND(PRINCIPAL!$H$18&lt;&gt;"",OR(L41=PRINCIPAL!$I$18,L41=PRINCIPAL!$I$18+PRINCIPAL!$I$18,L41=PRINCIPAL!$I$18+PRINCIPAL!$I$18+PRINCIPAL!$I$18)),0,IF(AND(PRINCIPAL!$H$18&lt;&gt;"",L41=PRINCIPAL!$J$18),VLOOKUP($AH$9,'Banco de Dados'!$B$4:$J$50,8,FALSE)*PRINCIPAL!$H$18*(1-(PRINCIPAL!$K$18/100)),IF(AND(PRINCIPAL!$H$18&lt;&gt;"",L41=PRINCIPAL!$L$18),VLOOKUP($AH$9,'Banco de Dados'!$B$4:$J$50,8,FALSE)*PRINCIPAL!$H$18*(1-(PRINCIPAL!$M$18/100)),IF(AND(PRINCIPAL!$H$18&lt;&gt;"",L41=PRINCIPAL!$N$18),VLOOKUP($AH$9,'Banco de Dados'!$B$4:$J$50,8,FALSE)*PRINCIPAL!$H$18*(1-(PRINCIPAL!$O$18/100)),IF(PRINCIPAL!$H$18&lt;&gt;"",VLOOKUP($AH$9,'Banco de Dados'!$B$4:$J$50,8,FALSE)*PRINCIPAL!$H$18,IF(OR(L41=PRINCIPAL!$I$18,L41=PRINCIPAL!$I$18+PRINCIPAL!$I$18,L41=PRINCIPAL!$I$18+PRINCIPAL!$I$18+PRINCIPAL!$I$18),0,IF(L41=PRINCIPAL!$J$18,VLOOKUP($AH$9,'Banco de Dados'!$B$4:$J$50,6,FALSE)*(1-(PRINCIPAL!$K$18/100)),IF(L41=PRINCIPAL!$L$18,VLOOKUP($AH$9,'Banco de Dados'!$B$4:$J$50,6,FALSE)*(1-(PRINCIPAL!$M$18/100)),IF(L41=PRINCIPAL!$N$18,VLOOKUP($AH$9,'Banco de Dados'!$B$4:$J$50,6,FALSE)*(1-(PRINCIPAL!$O$18/100)),VLOOKUP($AH$9,'Banco de Dados'!$B$4:$J$50,6,FALSE)))))))))),"")</f>
        <v/>
      </c>
      <c r="AH41" s="29" t="str">
        <f>IFERROR(AG41*(IFERROR(VLOOKUP($AH$9,'Banco de Dados'!$B$4:$J$50,4,FALSE),"ERRO")),"")</f>
        <v/>
      </c>
      <c r="AI41" s="29" t="str">
        <f t="shared" si="11"/>
        <v/>
      </c>
      <c r="AJ41" s="103" t="str">
        <f>IFERROR(AI41*(C41*(PRINCIPAL!$G$18/100))*0.47*(44/12),"")</f>
        <v/>
      </c>
      <c r="AK41" s="111" t="str">
        <f t="shared" si="12"/>
        <v/>
      </c>
      <c r="AL41" s="30" t="str">
        <f>IFERROR(IF(AND(PRINCIPAL!$H$19&lt;&gt;"",OR(L41=PRINCIPAL!$I$19,L41=PRINCIPAL!$I$19+PRINCIPAL!$I$19,L41=PRINCIPAL!$I$19+PRINCIPAL!$I$19+PRINCIPAL!$I$19)),0,IF(AND(PRINCIPAL!$H$19&lt;&gt;"",L41=PRINCIPAL!$J$19),VLOOKUP($AM$9,'Banco de Dados'!$B$4:$J$50,8,FALSE)*PRINCIPAL!$H$19*(1-(PRINCIPAL!$K$19/100)),IF(AND(PRINCIPAL!$H$19&lt;&gt;"",L41=PRINCIPAL!$L$19),VLOOKUP($AM$9,'Banco de Dados'!$B$4:$J$50,8,FALSE)*PRINCIPAL!$H$19*(1-(PRINCIPAL!$M$19/100)),IF(AND(PRINCIPAL!$H$19&lt;&gt;"",L41=PRINCIPAL!$N$19),VLOOKUP($AM$9,'Banco de Dados'!$B$4:$J$50,8,FALSE)*PRINCIPAL!$H$19*(1-(PRINCIPAL!$O$19/100)),IF(PRINCIPAL!$H$19&lt;&gt;"",VLOOKUP($AM$9,'Banco de Dados'!$B$4:$J$50,8,FALSE)*PRINCIPAL!$H$19,IF(OR(L41=PRINCIPAL!$I$19,L41=PRINCIPAL!$I$19+PRINCIPAL!$I$19,L41=PRINCIPAL!$I$19+PRINCIPAL!$I$19+PRINCIPAL!$I$19),0,IF(L41=PRINCIPAL!$J$19,VLOOKUP($AM$9,'Banco de Dados'!$B$4:$J$50,6,FALSE)*(1-(PRINCIPAL!$K$19/100)),IF(L41=PRINCIPAL!$L$19,VLOOKUP($AM$9,'Banco de Dados'!$B$4:$J$50,6,FALSE)*(1-(PRINCIPAL!$M$19/100)),IF(L41=PRINCIPAL!$N$19,VLOOKUP($AM$9,'Banco de Dados'!$B$4:$J$50,6,FALSE)*(1-(PRINCIPAL!$O$19/100)),VLOOKUP($AM$9,'Banco de Dados'!$B$4:$J$50,6,FALSE)))))))))),"")</f>
        <v/>
      </c>
      <c r="AM41" s="29" t="str">
        <f>IFERROR(AL41*(IFERROR(VLOOKUP($AM$9,'Banco de Dados'!$B$4:$J$50,4,FALSE),"ERRO")),"")</f>
        <v/>
      </c>
      <c r="AN41" s="29" t="str">
        <f t="shared" si="13"/>
        <v/>
      </c>
      <c r="AO41" s="103" t="str">
        <f>IFERROR(AN41*(C41*(PRINCIPAL!$G$19/100))*0.47*(44/12),"")</f>
        <v/>
      </c>
      <c r="AP41" s="111" t="str">
        <f t="shared" si="14"/>
        <v/>
      </c>
      <c r="AQ41" s="30" t="str">
        <f>IFERROR(IF(AND(PRINCIPAL!$H$20&lt;&gt;"",OR(L41=PRINCIPAL!$I$20,L41=PRINCIPAL!$I$20+PRINCIPAL!$I$20,L41=PRINCIPAL!$I$20+PRINCIPAL!$I$20+PRINCIPAL!$I$20)),0,IF(AND(PRINCIPAL!$H$20&lt;&gt;"",L41=PRINCIPAL!$J$20),VLOOKUP($AR$9,'Banco de Dados'!$B$4:$J$50,8,FALSE)*PRINCIPAL!$H$20*(1-(PRINCIPAL!$K$20/100)),IF(AND(PRINCIPAL!$H$20&lt;&gt;"",L41=PRINCIPAL!$L$20),VLOOKUP($AR$9,'Banco de Dados'!$B$4:$J$50,8,FALSE)*PRINCIPAL!$H$20*(1-(PRINCIPAL!$M$20/100)),IF(AND(PRINCIPAL!$H$20&lt;&gt;"",L41=PRINCIPAL!$N$20),VLOOKUP($AR$9,'Banco de Dados'!$B$4:$J$50,8,FALSE)*PRINCIPAL!$H$20*(1-(PRINCIPAL!$O$20/100)),IF(PRINCIPAL!$H$20&lt;&gt;"",VLOOKUP($AR$9,'Banco de Dados'!$B$4:$J$50,8,FALSE)*PRINCIPAL!$H$20,IF(OR(L41=PRINCIPAL!$I$20,L41=PRINCIPAL!$I$20+PRINCIPAL!$I$20,L41=PRINCIPAL!$I$20+PRINCIPAL!$I$20+PRINCIPAL!$I$20),0,IF(L41=PRINCIPAL!$J$20,VLOOKUP($AR$9,'Banco de Dados'!$B$4:$J$50,6,FALSE)*(1-(PRINCIPAL!$K$20/100)),IF(L41=PRINCIPAL!$L$20,VLOOKUP($AR$9,'Banco de Dados'!$B$4:$J$50,6,FALSE)*(1-(PRINCIPAL!$M$20/100)),IF(L41=PRINCIPAL!$N$20,VLOOKUP($AR$9,'Banco de Dados'!$B$4:$J$50,6,FALSE)*(1-(PRINCIPAL!$O$20/100)),VLOOKUP($AR$9,'Banco de Dados'!$B$4:$J$50,6,FALSE)))))))))),"")</f>
        <v/>
      </c>
      <c r="AR41" s="29" t="str">
        <f>IFERROR(AQ41*(IFERROR(VLOOKUP($AR$9,'Banco de Dados'!$B$4:$J$50,4,FALSE),"ERRO")),"")</f>
        <v/>
      </c>
      <c r="AS41" s="29" t="str">
        <f t="shared" si="15"/>
        <v/>
      </c>
      <c r="AT41" s="103" t="str">
        <f>IFERROR(AS41*(C41*(PRINCIPAL!$G$20/100))*0.47*(44/12),"")</f>
        <v/>
      </c>
      <c r="AU41" s="111" t="str">
        <f t="shared" si="16"/>
        <v/>
      </c>
      <c r="AV41" s="30" t="str">
        <f>IFERROR(IF(AND(PRINCIPAL!$H$21&lt;&gt;"",OR(L41=PRINCIPAL!$I$21,L41=PRINCIPAL!$I$21+PRINCIPAL!$I$21,L41=PRINCIPAL!$I$21+PRINCIPAL!$I$21+PRINCIPAL!$I$21)),0,IF(AND(PRINCIPAL!$H$21&lt;&gt;"",L41=PRINCIPAL!$J$21),VLOOKUP($AW$9,'Banco de Dados'!$B$4:$J$50,8,FALSE)*PRINCIPAL!$H$21*(1-(PRINCIPAL!$K$21/100)),IF(AND(PRINCIPAL!$H$21&lt;&gt;"",L41=PRINCIPAL!$L$21),VLOOKUP($AW$9,'Banco de Dados'!$B$4:$J$50,8,FALSE)*PRINCIPAL!$H$21*(1-(PRINCIPAL!$M$21/100)),IF(AND(PRINCIPAL!$H$21&lt;&gt;"",L41=PRINCIPAL!$N$21),VLOOKUP($AW$9,'Banco de Dados'!$B$4:$J$50,8,FALSE)*PRINCIPAL!$H$21*(1-(PRINCIPAL!$O$21/100)),IF(PRINCIPAL!$H$21&lt;&gt;"",VLOOKUP($AW$9,'Banco de Dados'!$B$4:$J$50,8,FALSE)*PRINCIPAL!$H$21,IF(OR(L41=PRINCIPAL!$I$21,L41=PRINCIPAL!$I$21+PRINCIPAL!$I$21,L41=PRINCIPAL!$I$21+PRINCIPAL!$I$21+PRINCIPAL!$I$21),0,IF(L41=PRINCIPAL!$J$21,VLOOKUP($AW$9,'Banco de Dados'!$B$4:$J$50,6,FALSE)*(1-(PRINCIPAL!$K$21/100)),IF(L41=PRINCIPAL!$L$21,VLOOKUP($AW$9,'Banco de Dados'!$B$4:$J$50,6,FALSE)*(1-(PRINCIPAL!$M$21/100)),IF(L41=PRINCIPAL!$N$21,VLOOKUP($AW$9,'Banco de Dados'!$B$4:$J$50,6,FALSE)*(1-(PRINCIPAL!$O$21/100)),VLOOKUP($AW$9,'Banco de Dados'!$B$4:$J$50,6,FALSE)))))))))),"")</f>
        <v/>
      </c>
      <c r="AW41" s="29" t="str">
        <f>IFERROR(AV41*(IFERROR(VLOOKUP($AW$9,'Banco de Dados'!$B$4:$J$50,4,FALSE),"ERRO")),"")</f>
        <v/>
      </c>
      <c r="AX41" s="29" t="str">
        <f t="shared" si="17"/>
        <v/>
      </c>
      <c r="AY41" s="103" t="str">
        <f>IFERROR(AX41*(C41*(PRINCIPAL!$G$21/100))*0.47*(44/12),"")</f>
        <v/>
      </c>
      <c r="AZ41" s="111" t="str">
        <f t="shared" si="18"/>
        <v/>
      </c>
      <c r="BA41" s="30" t="str">
        <f>IFERROR(IF(AND(PRINCIPAL!$H$22&lt;&gt;"",OR(L41=PRINCIPAL!$I$22,L41=PRINCIPAL!$I$22+PRINCIPAL!$I$22,L41=PRINCIPAL!$I$22+PRINCIPAL!$I$22+PRINCIPAL!$I$22)),0,IF(AND(PRINCIPAL!$H$22&lt;&gt;"",L41=PRINCIPAL!$J$22),VLOOKUP($BB$9,'Banco de Dados'!$B$4:$J$50,8,FALSE)*PRINCIPAL!$H$22*(1-(PRINCIPAL!$K$22/100)),IF(AND(PRINCIPAL!$H$22&lt;&gt;"",L41=PRINCIPAL!$L$22),VLOOKUP($BB$9,'Banco de Dados'!$B$4:$J$50,8,FALSE)*PRINCIPAL!$H$22*(1-(PRINCIPAL!$M$22/100)),IF(AND(PRINCIPAL!$H$22&lt;&gt;"",L41=PRINCIPAL!$N$22),VLOOKUP($BB$9,'Banco de Dados'!$B$4:$J$50,8,FALSE)*PRINCIPAL!$H$22*(1-(PRINCIPAL!$O$22/100)),IF(PRINCIPAL!$H$22&lt;&gt;"",VLOOKUP($BB$9,'Banco de Dados'!$B$4:$J$50,8,FALSE)*PRINCIPAL!$H$22,IF(OR(L41=PRINCIPAL!$I$22,L41=PRINCIPAL!$I$22+PRINCIPAL!$I$22,L41=PRINCIPAL!$I$22+PRINCIPAL!$I$22+PRINCIPAL!$I$22),0,IF(L41=PRINCIPAL!$J$22,VLOOKUP($BB$9,'Banco de Dados'!$B$4:$J$50,6,FALSE)*(1-(PRINCIPAL!$K$22/100)),IF(L41=PRINCIPAL!$L$22,VLOOKUP($BB$9,'Banco de Dados'!$B$4:$J$50,6,FALSE)*(1-(PRINCIPAL!$M$22/100)),IF(L41=PRINCIPAL!$N$22,VLOOKUP($BB$9,'Banco de Dados'!$B$4:$J$50,6,FALSE)*(1-(PRINCIPAL!$O$22/100)),VLOOKUP($BB$9,'Banco de Dados'!$B$4:$J$50,6,FALSE)))))))))),"")</f>
        <v/>
      </c>
      <c r="BB41" s="29" t="str">
        <f>IFERROR(BA41*(IFERROR(VLOOKUP($BB$9,'Banco de Dados'!$B$4:$J$50,4,FALSE),"ERRO")),"")</f>
        <v/>
      </c>
      <c r="BC41" s="29" t="str">
        <f t="shared" si="22"/>
        <v/>
      </c>
      <c r="BD41" s="103" t="str">
        <f>IFERROR(BC41*(C41*(PRINCIPAL!$G$22/100))*0.47*(44/12),"")</f>
        <v/>
      </c>
      <c r="BE41" s="111" t="str">
        <f t="shared" si="19"/>
        <v/>
      </c>
      <c r="BF41" s="30" t="str">
        <f>IFERROR(IF(AND(PRINCIPAL!$H$23&lt;&gt;"",OR(L41=PRINCIPAL!$I$23,L41=PRINCIPAL!$I$23+PRINCIPAL!$I$23,L41=PRINCIPAL!$I$23+PRINCIPAL!$I$23+PRINCIPAL!$I$23)),0,IF(AND(PRINCIPAL!$H$23&lt;&gt;"",L41=PRINCIPAL!$J$23),VLOOKUP($BG$9,'Banco de Dados'!$B$4:$J$50,8,FALSE)*PRINCIPAL!$H$23*(1-(PRINCIPAL!$K$23/100)),IF(AND(PRINCIPAL!$H$23&lt;&gt;"",L41=PRINCIPAL!$L$23),VLOOKUP($BG$9,'Banco de Dados'!$B$4:$J$50,8,FALSE)*PRINCIPAL!$H$23*(1-(PRINCIPAL!$M$23/100)),IF(AND(PRINCIPAL!$H$23&lt;&gt;"",L41=PRINCIPAL!$N$23),VLOOKUP($BG$9,'Banco de Dados'!$B$4:$J$50,8,FALSE)*PRINCIPAL!$H$23*(1-(PRINCIPAL!$O$23/100)),IF(PRINCIPAL!$H$23&lt;&gt;"",VLOOKUP($BG$9,'Banco de Dados'!$B$4:$J$50,8,FALSE)*PRINCIPAL!$H$23,IF(OR(L41=PRINCIPAL!$I$23,L41=PRINCIPAL!$I$23+PRINCIPAL!$I$23,L41=PRINCIPAL!$I$23+PRINCIPAL!$I$23+PRINCIPAL!$I$23),0,IF(L41=PRINCIPAL!$J$23,VLOOKUP($BG$9,'Banco de Dados'!$B$4:$J$50,6,FALSE)*(1-(PRINCIPAL!$K$23/100)),IF(L41=PRINCIPAL!$L$23,VLOOKUP($BG$9,'Banco de Dados'!$B$4:$J$50,6,FALSE)*(1-(PRINCIPAL!$M$23/100)),IF(L41=PRINCIPAL!$N$23,VLOOKUP($BG$9,'Banco de Dados'!$B$4:$J$50,6,FALSE)*(1-(PRINCIPAL!$O$23/100)),VLOOKUP($BG$9,'Banco de Dados'!$B$4:$J$50,6,FALSE)))))))))),"")</f>
        <v/>
      </c>
      <c r="BG41" s="29" t="str">
        <f>IFERROR(BF41*(IFERROR(VLOOKUP($BG$9,'Banco de Dados'!$B$4:$J$50,4,FALSE),"ERRO")),"")</f>
        <v/>
      </c>
      <c r="BH41" s="29" t="str">
        <f t="shared" si="20"/>
        <v/>
      </c>
      <c r="BI41" s="103" t="str">
        <f>IFERROR(BH41*(C41*(PRINCIPAL!$G$23/100))*0.47*(44/12),"")</f>
        <v/>
      </c>
      <c r="BJ41" s="102" t="str">
        <f t="shared" si="21"/>
        <v/>
      </c>
    </row>
    <row r="42" spans="1:62" s="1" customFormat="1" ht="12.75" customHeight="1" x14ac:dyDescent="0.25">
      <c r="A42" s="31"/>
      <c r="B42" s="345">
        <v>2051</v>
      </c>
      <c r="C42" s="340">
        <v>6450</v>
      </c>
      <c r="E42" s="23">
        <v>31</v>
      </c>
      <c r="F42" s="24">
        <f>IFERROR(VLOOKUP($G$9,'Banco de Dados'!$B$4:$J$50,6,FALSE),"")</f>
        <v>3.6</v>
      </c>
      <c r="G42" s="25">
        <f>IFERROR(F42*(IFERROR(VLOOKUP($G$9,'Banco de Dados'!$B$4:$J$50,4,FALSE),"ERRO")),"")</f>
        <v>1.9152000000000002</v>
      </c>
      <c r="H42" s="25">
        <f t="shared" si="0"/>
        <v>5.5152000000000001</v>
      </c>
      <c r="I42" s="103">
        <f t="shared" si="2"/>
        <v>61304.205599999994</v>
      </c>
      <c r="J42" s="102">
        <f t="shared" si="3"/>
        <v>1700835.2855999998</v>
      </c>
      <c r="L42" s="91">
        <v>31</v>
      </c>
      <c r="M42" s="24">
        <f>IFERROR(IF(AND(PRINCIPAL!$H$14&lt;&gt;"",OR(L42=PRINCIPAL!$I$14,L42=PRINCIPAL!$I$14+PRINCIPAL!$I$14,L42=PRINCIPAL!$I$14+PRINCIPAL!$I$14+PRINCIPAL!$I$14)),0,IF(AND(PRINCIPAL!$H$14&lt;&gt;"",L42=PRINCIPAL!$J$14),VLOOKUP($N$9,'Banco de Dados'!$B$4:$J$50,8,FALSE)*PRINCIPAL!$H$14*(1-(PRINCIPAL!$K$14/100)),IF(AND(PRINCIPAL!$H$14&lt;&gt;"",L42=PRINCIPAL!$L$14),VLOOKUP($N$9,'Banco de Dados'!$B$4:$J$50,8,FALSE)*PRINCIPAL!$H$14*(1-(PRINCIPAL!$M$14/100)),IF(AND(PRINCIPAL!$H$14&lt;&gt;"",L42=PRINCIPAL!$N$14),VLOOKUP($N$9,'Banco de Dados'!$B$4:$J$50,8,FALSE)*PRINCIPAL!$H$14*(1-(PRINCIPAL!$O$14/100)),IF(PRINCIPAL!$H$14&lt;&gt;"",VLOOKUP($N$9,'Banco de Dados'!$B$4:$J$50,8,FALSE)*PRINCIPAL!$H$14,IF(OR(L42=PRINCIPAL!$I$14,L42=PRINCIPAL!$I$14+PRINCIPAL!$I$14,L42=PRINCIPAL!$I$14+PRINCIPAL!$I$14+PRINCIPAL!$I$14),0,IF(L42=PRINCIPAL!$J$14,VLOOKUP($N$9,'Banco de Dados'!$B$4:$J$50,6,FALSE)*(1-(PRINCIPAL!$K$14/100)),IF(L42=PRINCIPAL!$L$14,VLOOKUP($N$9,'Banco de Dados'!$B$4:$J$50,6,FALSE)*(1-(PRINCIPAL!$M$14/100)),IF(L42=PRINCIPAL!$N$14,VLOOKUP($N$9,'Banco de Dados'!$B$4:$J$50,6,FALSE)*(1-(PRINCIPAL!$O$14/100)),VLOOKUP($N$9,'Banco de Dados'!$B$4:$J$50,6,FALSE)))))))))),"")</f>
        <v>6.69</v>
      </c>
      <c r="N42" s="25">
        <f>IFERROR(M42*(IFERROR(VLOOKUP($N$9,'Banco de Dados'!$B$4:$J$50,4,FALSE),"ERRO")),"")</f>
        <v>3.5590800000000002</v>
      </c>
      <c r="O42" s="25">
        <f t="shared" si="1"/>
        <v>10.249080000000001</v>
      </c>
      <c r="P42" s="103">
        <f>IFERROR(O42*(C42*(PRINCIPAL!$G$14/100))*0.47*(44/12),"")</f>
        <v>113923.64874</v>
      </c>
      <c r="Q42" s="107">
        <f t="shared" si="4"/>
        <v>3160718.9057400012</v>
      </c>
      <c r="R42" s="29" t="str">
        <f>IFERROR(IF(AND(PRINCIPAL!$H$15&lt;&gt;"",OR(L42=PRINCIPAL!$I$15,L42=PRINCIPAL!$I$15+PRINCIPAL!$I$15,L42=PRINCIPAL!$I$15+PRINCIPAL!$I$15+PRINCIPAL!$I$15)),0,IF(AND(PRINCIPAL!$H$15&lt;&gt;"",L42=PRINCIPAL!$J$15),VLOOKUP($S$9,'Banco de Dados'!$B$4:$J$50,8,FALSE)*PRINCIPAL!$H$15*(1-(PRINCIPAL!$K$15/100)),IF(AND(PRINCIPAL!$H$15&lt;&gt;"",L42=PRINCIPAL!$L$15),VLOOKUP($S$9,'Banco de Dados'!$B$4:$J$50,8,FALSE)*PRINCIPAL!$H$15*(1-(PRINCIPAL!$M$15/100)),IF(AND(PRINCIPAL!$H$15&lt;&gt;"",L42=PRINCIPAL!$N$15),VLOOKUP($S$9,'Banco de Dados'!$B$4:$J$50,8,FALSE)*PRINCIPAL!$H$15*(1-(PRINCIPAL!$O$15/100)),IF(PRINCIPAL!$H$15&lt;&gt;"",VLOOKUP($S$9,'Banco de Dados'!$B$4:$J$50,8,FALSE)*PRINCIPAL!$H$15,IF(OR(L42=PRINCIPAL!$I$15,L42=PRINCIPAL!$I$15+PRINCIPAL!$I$15,L42=PRINCIPAL!$I$15+PRINCIPAL!$I$15+PRINCIPAL!$I$15),0,IF(L42=PRINCIPAL!$J$15,VLOOKUP($S$9,'Banco de Dados'!$B$4:$J$50,6,FALSE)*(1-(PRINCIPAL!$K$15/100)),IF(L42=PRINCIPAL!$L$15,VLOOKUP($S$9,'Banco de Dados'!$B$4:$J$50,6,FALSE)*(1-(PRINCIPAL!$M$15/100)),IF(L42=PRINCIPAL!$N$15,VLOOKUP($S$9,'Banco de Dados'!$B$4:$J$50,6,FALSE)*(1-(PRINCIPAL!$O$15/100)),VLOOKUP($S$9,'Banco de Dados'!$B$4:$J$50,6,FALSE)))))))))),"")</f>
        <v/>
      </c>
      <c r="S42" s="29" t="str">
        <f>IFERROR(R42*(IFERROR(VLOOKUP($S$9,'Banco de Dados'!$B$4:$J$50,4,FALSE),"ERRO")),"")</f>
        <v/>
      </c>
      <c r="T42" s="29" t="str">
        <f t="shared" si="5"/>
        <v/>
      </c>
      <c r="U42" s="103" t="str">
        <f>IFERROR(T42*(C42*(PRINCIPAL!$G$15/100))*0.47*(44/12),"")</f>
        <v/>
      </c>
      <c r="V42" s="103" t="str">
        <f t="shared" si="6"/>
        <v/>
      </c>
      <c r="W42" s="30" t="str">
        <f>IFERROR(IF(AND(PRINCIPAL!$H$16&lt;&gt;"",OR(L42=PRINCIPAL!$I$16,L42=PRINCIPAL!$I$16+PRINCIPAL!$I$16,L42=PRINCIPAL!$I$16+PRINCIPAL!$I$16+PRINCIPAL!$I$16)),0,IF(AND(PRINCIPAL!$H$16&lt;&gt;"",L42=PRINCIPAL!$J$16),VLOOKUP($X$9,'Banco de Dados'!$B$4:$J$50,8,FALSE)*PRINCIPAL!$H$16*(1-(PRINCIPAL!$K$16/100)),IF(AND(PRINCIPAL!$H$16&lt;&gt;"",L42=PRINCIPAL!$L$16),VLOOKUP($X$9,'Banco de Dados'!$B$4:$J$50,8,FALSE)*PRINCIPAL!$H$16*(1-(PRINCIPAL!$M$16/100)),IF(AND(PRINCIPAL!$H$16&lt;&gt;"",L42=PRINCIPAL!$N$16),VLOOKUP($X$9,'Banco de Dados'!$B$4:$J$50,8,FALSE)*PRINCIPAL!$H$16*(1-(PRINCIPAL!$O$16/100)),IF(PRINCIPAL!$H$16&lt;&gt;"",VLOOKUP($X$9,'Banco de Dados'!$B$4:$J$50,8,FALSE)*PRINCIPAL!$H$16,IF(OR(L42=PRINCIPAL!$I$16,L42=PRINCIPAL!$I$16+PRINCIPAL!$I$16,L42=PRINCIPAL!$I$16+PRINCIPAL!$I$16+PRINCIPAL!$I$16),0,IF(L42=PRINCIPAL!$J$16,VLOOKUP($X$9,'Banco de Dados'!$B$4:$J$50,6,FALSE)*(1-(PRINCIPAL!$K$16/100)),IF(L42=PRINCIPAL!$L$16,VLOOKUP($X$9,'Banco de Dados'!$B$4:$J$50,6,FALSE)*(1-(PRINCIPAL!$M$16/100)),IF(L42=PRINCIPAL!$N$16,VLOOKUP($X$9,'Banco de Dados'!$B$4:$J$50,6,FALSE)*(1-(PRINCIPAL!$O$16/100)),VLOOKUP($X$9,'Banco de Dados'!$B$4:$J$50,6,FALSE)))))))))),"")</f>
        <v/>
      </c>
      <c r="X42" s="29" t="str">
        <f>IFERROR(W42*(IFERROR(VLOOKUP($X$9,'Banco de Dados'!$B$4:$J$50,4,FALSE),"ERRO")),"")</f>
        <v/>
      </c>
      <c r="Y42" s="29" t="str">
        <f t="shared" si="7"/>
        <v/>
      </c>
      <c r="Z42" s="103" t="str">
        <f>IFERROR(Y42*(C42*(PRINCIPAL!$G$16/100))*0.47*(44/12),"")</f>
        <v/>
      </c>
      <c r="AA42" s="111" t="str">
        <f t="shared" si="8"/>
        <v/>
      </c>
      <c r="AB42" s="30" t="str">
        <f>IFERROR(IF(AND(PRINCIPAL!$H$17&lt;&gt;"",OR(L42=PRINCIPAL!$I$17,L42=PRINCIPAL!$I$17+PRINCIPAL!$I$17,L42=PRINCIPAL!$I$17+PRINCIPAL!$I$17+PRINCIPAL!$I$17)),0,IF(AND(PRINCIPAL!$H$17&lt;&gt;"",L42=PRINCIPAL!$J$17),VLOOKUP($AC$9,'Banco de Dados'!$B$4:$J$50,8,FALSE)*PRINCIPAL!$H$17*(1-(PRINCIPAL!$K$17/100)),IF(AND(PRINCIPAL!$H$17&lt;&gt;"",L42=PRINCIPAL!$L$17),VLOOKUP($AC$9,'Banco de Dados'!$B$4:$J$50,8,FALSE)*PRINCIPAL!$H$17*(1-(PRINCIPAL!$M$17/100)),IF(AND(PRINCIPAL!$H$17&lt;&gt;"",L42=PRINCIPAL!$N$17),VLOOKUP($AC$9,'Banco de Dados'!$B$4:$J$50,8,FALSE)*PRINCIPAL!$H$17*(1-(PRINCIPAL!$O$17/100)),IF(PRINCIPAL!$H$17&lt;&gt;"",VLOOKUP($AC$9,'Banco de Dados'!$B$4:$J$50,8,FALSE)*PRINCIPAL!$H$17,IF(OR(L42=PRINCIPAL!$I$17,L42=PRINCIPAL!$I$17+PRINCIPAL!$I$17,L42=PRINCIPAL!$I$17+PRINCIPAL!$I$17+PRINCIPAL!$I$17),0,IF(L42=PRINCIPAL!$J$17,VLOOKUP($AC$9,'Banco de Dados'!$B$4:$J$50,6,FALSE)*(1-(PRINCIPAL!$K$17/100)),IF(L42=PRINCIPAL!$L$17,VLOOKUP($AC$9,'Banco de Dados'!$B$4:$J$50,6,FALSE)*(1-(PRINCIPAL!$M$17/100)),IF(L42=PRINCIPAL!$N$17,VLOOKUP($AC$9,'Banco de Dados'!$B$4:$J$50,6,FALSE)*(1-(PRINCIPAL!$O$17/100)),VLOOKUP($AC$9,'Banco de Dados'!$B$4:$J$50,6,FALSE)))))))))),"")</f>
        <v/>
      </c>
      <c r="AC42" s="29" t="str">
        <f>IFERROR(AB42*(IFERROR(VLOOKUP($AC$9,'Banco de Dados'!$B$4:$J$50,4,FALSE),"ERRO")),"")</f>
        <v/>
      </c>
      <c r="AD42" s="29" t="str">
        <f t="shared" si="9"/>
        <v/>
      </c>
      <c r="AE42" s="103" t="str">
        <f>IFERROR(AD42*(C42*(PRINCIPAL!$G$17/100))*0.47*(44/12),"")</f>
        <v/>
      </c>
      <c r="AF42" s="111" t="str">
        <f t="shared" si="10"/>
        <v/>
      </c>
      <c r="AG42" s="30" t="str">
        <f>IFERROR(IF(AND(PRINCIPAL!$H$18&lt;&gt;"",OR(L42=PRINCIPAL!$I$18,L42=PRINCIPAL!$I$18+PRINCIPAL!$I$18,L42=PRINCIPAL!$I$18+PRINCIPAL!$I$18+PRINCIPAL!$I$18)),0,IF(AND(PRINCIPAL!$H$18&lt;&gt;"",L42=PRINCIPAL!$J$18),VLOOKUP($AH$9,'Banco de Dados'!$B$4:$J$50,8,FALSE)*PRINCIPAL!$H$18*(1-(PRINCIPAL!$K$18/100)),IF(AND(PRINCIPAL!$H$18&lt;&gt;"",L42=PRINCIPAL!$L$18),VLOOKUP($AH$9,'Banco de Dados'!$B$4:$J$50,8,FALSE)*PRINCIPAL!$H$18*(1-(PRINCIPAL!$M$18/100)),IF(AND(PRINCIPAL!$H$18&lt;&gt;"",L42=PRINCIPAL!$N$18),VLOOKUP($AH$9,'Banco de Dados'!$B$4:$J$50,8,FALSE)*PRINCIPAL!$H$18*(1-(PRINCIPAL!$O$18/100)),IF(PRINCIPAL!$H$18&lt;&gt;"",VLOOKUP($AH$9,'Banco de Dados'!$B$4:$J$50,8,FALSE)*PRINCIPAL!$H$18,IF(OR(L42=PRINCIPAL!$I$18,L42=PRINCIPAL!$I$18+PRINCIPAL!$I$18,L42=PRINCIPAL!$I$18+PRINCIPAL!$I$18+PRINCIPAL!$I$18),0,IF(L42=PRINCIPAL!$J$18,VLOOKUP($AH$9,'Banco de Dados'!$B$4:$J$50,6,FALSE)*(1-(PRINCIPAL!$K$18/100)),IF(L42=PRINCIPAL!$L$18,VLOOKUP($AH$9,'Banco de Dados'!$B$4:$J$50,6,FALSE)*(1-(PRINCIPAL!$M$18/100)),IF(L42=PRINCIPAL!$N$18,VLOOKUP($AH$9,'Banco de Dados'!$B$4:$J$50,6,FALSE)*(1-(PRINCIPAL!$O$18/100)),VLOOKUP($AH$9,'Banco de Dados'!$B$4:$J$50,6,FALSE)))))))))),"")</f>
        <v/>
      </c>
      <c r="AH42" s="29" t="str">
        <f>IFERROR(AG42*(IFERROR(VLOOKUP($AH$9,'Banco de Dados'!$B$4:$J$50,4,FALSE),"ERRO")),"")</f>
        <v/>
      </c>
      <c r="AI42" s="29" t="str">
        <f t="shared" si="11"/>
        <v/>
      </c>
      <c r="AJ42" s="103" t="str">
        <f>IFERROR(AI42*(C42*(PRINCIPAL!$G$18/100))*0.47*(44/12),"")</f>
        <v/>
      </c>
      <c r="AK42" s="111" t="str">
        <f t="shared" si="12"/>
        <v/>
      </c>
      <c r="AL42" s="30" t="str">
        <f>IFERROR(IF(AND(PRINCIPAL!$H$19&lt;&gt;"",OR(L42=PRINCIPAL!$I$19,L42=PRINCIPAL!$I$19+PRINCIPAL!$I$19,L42=PRINCIPAL!$I$19+PRINCIPAL!$I$19+PRINCIPAL!$I$19)),0,IF(AND(PRINCIPAL!$H$19&lt;&gt;"",L42=PRINCIPAL!$J$19),VLOOKUP($AM$9,'Banco de Dados'!$B$4:$J$50,8,FALSE)*PRINCIPAL!$H$19*(1-(PRINCIPAL!$K$19/100)),IF(AND(PRINCIPAL!$H$19&lt;&gt;"",L42=PRINCIPAL!$L$19),VLOOKUP($AM$9,'Banco de Dados'!$B$4:$J$50,8,FALSE)*PRINCIPAL!$H$19*(1-(PRINCIPAL!$M$19/100)),IF(AND(PRINCIPAL!$H$19&lt;&gt;"",L42=PRINCIPAL!$N$19),VLOOKUP($AM$9,'Banco de Dados'!$B$4:$J$50,8,FALSE)*PRINCIPAL!$H$19*(1-(PRINCIPAL!$O$19/100)),IF(PRINCIPAL!$H$19&lt;&gt;"",VLOOKUP($AM$9,'Banco de Dados'!$B$4:$J$50,8,FALSE)*PRINCIPAL!$H$19,IF(OR(L42=PRINCIPAL!$I$19,L42=PRINCIPAL!$I$19+PRINCIPAL!$I$19,L42=PRINCIPAL!$I$19+PRINCIPAL!$I$19+PRINCIPAL!$I$19),0,IF(L42=PRINCIPAL!$J$19,VLOOKUP($AM$9,'Banco de Dados'!$B$4:$J$50,6,FALSE)*(1-(PRINCIPAL!$K$19/100)),IF(L42=PRINCIPAL!$L$19,VLOOKUP($AM$9,'Banco de Dados'!$B$4:$J$50,6,FALSE)*(1-(PRINCIPAL!$M$19/100)),IF(L42=PRINCIPAL!$N$19,VLOOKUP($AM$9,'Banco de Dados'!$B$4:$J$50,6,FALSE)*(1-(PRINCIPAL!$O$19/100)),VLOOKUP($AM$9,'Banco de Dados'!$B$4:$J$50,6,FALSE)))))))))),"")</f>
        <v/>
      </c>
      <c r="AM42" s="29" t="str">
        <f>IFERROR(AL42*(IFERROR(VLOOKUP($AM$9,'Banco de Dados'!$B$4:$J$50,4,FALSE),"ERRO")),"")</f>
        <v/>
      </c>
      <c r="AN42" s="29" t="str">
        <f t="shared" si="13"/>
        <v/>
      </c>
      <c r="AO42" s="103" t="str">
        <f>IFERROR(AN42*(C42*(PRINCIPAL!$G$19/100))*0.47*(44/12),"")</f>
        <v/>
      </c>
      <c r="AP42" s="111" t="str">
        <f t="shared" si="14"/>
        <v/>
      </c>
      <c r="AQ42" s="30" t="str">
        <f>IFERROR(IF(AND(PRINCIPAL!$H$20&lt;&gt;"",OR(L42=PRINCIPAL!$I$20,L42=PRINCIPAL!$I$20+PRINCIPAL!$I$20,L42=PRINCIPAL!$I$20+PRINCIPAL!$I$20+PRINCIPAL!$I$20)),0,IF(AND(PRINCIPAL!$H$20&lt;&gt;"",L42=PRINCIPAL!$J$20),VLOOKUP($AR$9,'Banco de Dados'!$B$4:$J$50,8,FALSE)*PRINCIPAL!$H$20*(1-(PRINCIPAL!$K$20/100)),IF(AND(PRINCIPAL!$H$20&lt;&gt;"",L42=PRINCIPAL!$L$20),VLOOKUP($AR$9,'Banco de Dados'!$B$4:$J$50,8,FALSE)*PRINCIPAL!$H$20*(1-(PRINCIPAL!$M$20/100)),IF(AND(PRINCIPAL!$H$20&lt;&gt;"",L42=PRINCIPAL!$N$20),VLOOKUP($AR$9,'Banco de Dados'!$B$4:$J$50,8,FALSE)*PRINCIPAL!$H$20*(1-(PRINCIPAL!$O$20/100)),IF(PRINCIPAL!$H$20&lt;&gt;"",VLOOKUP($AR$9,'Banco de Dados'!$B$4:$J$50,8,FALSE)*PRINCIPAL!$H$20,IF(OR(L42=PRINCIPAL!$I$20,L42=PRINCIPAL!$I$20+PRINCIPAL!$I$20,L42=PRINCIPAL!$I$20+PRINCIPAL!$I$20+PRINCIPAL!$I$20),0,IF(L42=PRINCIPAL!$J$20,VLOOKUP($AR$9,'Banco de Dados'!$B$4:$J$50,6,FALSE)*(1-(PRINCIPAL!$K$20/100)),IF(L42=PRINCIPAL!$L$20,VLOOKUP($AR$9,'Banco de Dados'!$B$4:$J$50,6,FALSE)*(1-(PRINCIPAL!$M$20/100)),IF(L42=PRINCIPAL!$N$20,VLOOKUP($AR$9,'Banco de Dados'!$B$4:$J$50,6,FALSE)*(1-(PRINCIPAL!$O$20/100)),VLOOKUP($AR$9,'Banco de Dados'!$B$4:$J$50,6,FALSE)))))))))),"")</f>
        <v/>
      </c>
      <c r="AR42" s="29" t="str">
        <f>IFERROR(AQ42*(IFERROR(VLOOKUP($AR$9,'Banco de Dados'!$B$4:$J$50,4,FALSE),"ERRO")),"")</f>
        <v/>
      </c>
      <c r="AS42" s="29" t="str">
        <f t="shared" si="15"/>
        <v/>
      </c>
      <c r="AT42" s="103" t="str">
        <f>IFERROR(AS42*(C42*(PRINCIPAL!$G$20/100))*0.47*(44/12),"")</f>
        <v/>
      </c>
      <c r="AU42" s="111" t="str">
        <f t="shared" si="16"/>
        <v/>
      </c>
      <c r="AV42" s="30" t="str">
        <f>IFERROR(IF(AND(PRINCIPAL!$H$21&lt;&gt;"",OR(L42=PRINCIPAL!$I$21,L42=PRINCIPAL!$I$21+PRINCIPAL!$I$21,L42=PRINCIPAL!$I$21+PRINCIPAL!$I$21+PRINCIPAL!$I$21)),0,IF(AND(PRINCIPAL!$H$21&lt;&gt;"",L42=PRINCIPAL!$J$21),VLOOKUP($AW$9,'Banco de Dados'!$B$4:$J$50,8,FALSE)*PRINCIPAL!$H$21*(1-(PRINCIPAL!$K$21/100)),IF(AND(PRINCIPAL!$H$21&lt;&gt;"",L42=PRINCIPAL!$L$21),VLOOKUP($AW$9,'Banco de Dados'!$B$4:$J$50,8,FALSE)*PRINCIPAL!$H$21*(1-(PRINCIPAL!$M$21/100)),IF(AND(PRINCIPAL!$H$21&lt;&gt;"",L42=PRINCIPAL!$N$21),VLOOKUP($AW$9,'Banco de Dados'!$B$4:$J$50,8,FALSE)*PRINCIPAL!$H$21*(1-(PRINCIPAL!$O$21/100)),IF(PRINCIPAL!$H$21&lt;&gt;"",VLOOKUP($AW$9,'Banco de Dados'!$B$4:$J$50,8,FALSE)*PRINCIPAL!$H$21,IF(OR(L42=PRINCIPAL!$I$21,L42=PRINCIPAL!$I$21+PRINCIPAL!$I$21,L42=PRINCIPAL!$I$21+PRINCIPAL!$I$21+PRINCIPAL!$I$21),0,IF(L42=PRINCIPAL!$J$21,VLOOKUP($AW$9,'Banco de Dados'!$B$4:$J$50,6,FALSE)*(1-(PRINCIPAL!$K$21/100)),IF(L42=PRINCIPAL!$L$21,VLOOKUP($AW$9,'Banco de Dados'!$B$4:$J$50,6,FALSE)*(1-(PRINCIPAL!$M$21/100)),IF(L42=PRINCIPAL!$N$21,VLOOKUP($AW$9,'Banco de Dados'!$B$4:$J$50,6,FALSE)*(1-(PRINCIPAL!$O$21/100)),VLOOKUP($AW$9,'Banco de Dados'!$B$4:$J$50,6,FALSE)))))))))),"")</f>
        <v/>
      </c>
      <c r="AW42" s="29" t="str">
        <f>IFERROR(AV42*(IFERROR(VLOOKUP($AW$9,'Banco de Dados'!$B$4:$J$50,4,FALSE),"ERRO")),"")</f>
        <v/>
      </c>
      <c r="AX42" s="29" t="str">
        <f t="shared" si="17"/>
        <v/>
      </c>
      <c r="AY42" s="103" t="str">
        <f>IFERROR(AX42*(C42*(PRINCIPAL!$G$21/100))*0.47*(44/12),"")</f>
        <v/>
      </c>
      <c r="AZ42" s="111" t="str">
        <f t="shared" si="18"/>
        <v/>
      </c>
      <c r="BA42" s="30" t="str">
        <f>IFERROR(IF(AND(PRINCIPAL!$H$22&lt;&gt;"",OR(L42=PRINCIPAL!$I$22,L42=PRINCIPAL!$I$22+PRINCIPAL!$I$22,L42=PRINCIPAL!$I$22+PRINCIPAL!$I$22+PRINCIPAL!$I$22)),0,IF(AND(PRINCIPAL!$H$22&lt;&gt;"",L42=PRINCIPAL!$J$22),VLOOKUP($BB$9,'Banco de Dados'!$B$4:$J$50,8,FALSE)*PRINCIPAL!$H$22*(1-(PRINCIPAL!$K$22/100)),IF(AND(PRINCIPAL!$H$22&lt;&gt;"",L42=PRINCIPAL!$L$22),VLOOKUP($BB$9,'Banco de Dados'!$B$4:$J$50,8,FALSE)*PRINCIPAL!$H$22*(1-(PRINCIPAL!$M$22/100)),IF(AND(PRINCIPAL!$H$22&lt;&gt;"",L42=PRINCIPAL!$N$22),VLOOKUP($BB$9,'Banco de Dados'!$B$4:$J$50,8,FALSE)*PRINCIPAL!$H$22*(1-(PRINCIPAL!$O$22/100)),IF(PRINCIPAL!$H$22&lt;&gt;"",VLOOKUP($BB$9,'Banco de Dados'!$B$4:$J$50,8,FALSE)*PRINCIPAL!$H$22,IF(OR(L42=PRINCIPAL!$I$22,L42=PRINCIPAL!$I$22+PRINCIPAL!$I$22,L42=PRINCIPAL!$I$22+PRINCIPAL!$I$22+PRINCIPAL!$I$22),0,IF(L42=PRINCIPAL!$J$22,VLOOKUP($BB$9,'Banco de Dados'!$B$4:$J$50,6,FALSE)*(1-(PRINCIPAL!$K$22/100)),IF(L42=PRINCIPAL!$L$22,VLOOKUP($BB$9,'Banco de Dados'!$B$4:$J$50,6,FALSE)*(1-(PRINCIPAL!$M$22/100)),IF(L42=PRINCIPAL!$N$22,VLOOKUP($BB$9,'Banco de Dados'!$B$4:$J$50,6,FALSE)*(1-(PRINCIPAL!$O$22/100)),VLOOKUP($BB$9,'Banco de Dados'!$B$4:$J$50,6,FALSE)))))))))),"")</f>
        <v/>
      </c>
      <c r="BB42" s="29" t="str">
        <f>IFERROR(BA42*(IFERROR(VLOOKUP($BB$9,'Banco de Dados'!$B$4:$J$50,4,FALSE),"ERRO")),"")</f>
        <v/>
      </c>
      <c r="BC42" s="29" t="str">
        <f t="shared" si="22"/>
        <v/>
      </c>
      <c r="BD42" s="103" t="str">
        <f>IFERROR(BC42*(C42*(PRINCIPAL!$G$22/100))*0.47*(44/12),"")</f>
        <v/>
      </c>
      <c r="BE42" s="111" t="str">
        <f t="shared" si="19"/>
        <v/>
      </c>
      <c r="BF42" s="30" t="str">
        <f>IFERROR(IF(AND(PRINCIPAL!$H$23&lt;&gt;"",OR(L42=PRINCIPAL!$I$23,L42=PRINCIPAL!$I$23+PRINCIPAL!$I$23,L42=PRINCIPAL!$I$23+PRINCIPAL!$I$23+PRINCIPAL!$I$23)),0,IF(AND(PRINCIPAL!$H$23&lt;&gt;"",L42=PRINCIPAL!$J$23),VLOOKUP($BG$9,'Banco de Dados'!$B$4:$J$50,8,FALSE)*PRINCIPAL!$H$23*(1-(PRINCIPAL!$K$23/100)),IF(AND(PRINCIPAL!$H$23&lt;&gt;"",L42=PRINCIPAL!$L$23),VLOOKUP($BG$9,'Banco de Dados'!$B$4:$J$50,8,FALSE)*PRINCIPAL!$H$23*(1-(PRINCIPAL!$M$23/100)),IF(AND(PRINCIPAL!$H$23&lt;&gt;"",L42=PRINCIPAL!$N$23),VLOOKUP($BG$9,'Banco de Dados'!$B$4:$J$50,8,FALSE)*PRINCIPAL!$H$23*(1-(PRINCIPAL!$O$23/100)),IF(PRINCIPAL!$H$23&lt;&gt;"",VLOOKUP($BG$9,'Banco de Dados'!$B$4:$J$50,8,FALSE)*PRINCIPAL!$H$23,IF(OR(L42=PRINCIPAL!$I$23,L42=PRINCIPAL!$I$23+PRINCIPAL!$I$23,L42=PRINCIPAL!$I$23+PRINCIPAL!$I$23+PRINCIPAL!$I$23),0,IF(L42=PRINCIPAL!$J$23,VLOOKUP($BG$9,'Banco de Dados'!$B$4:$J$50,6,FALSE)*(1-(PRINCIPAL!$K$23/100)),IF(L42=PRINCIPAL!$L$23,VLOOKUP($BG$9,'Banco de Dados'!$B$4:$J$50,6,FALSE)*(1-(PRINCIPAL!$M$23/100)),IF(L42=PRINCIPAL!$N$23,VLOOKUP($BG$9,'Banco de Dados'!$B$4:$J$50,6,FALSE)*(1-(PRINCIPAL!$O$23/100)),VLOOKUP($BG$9,'Banco de Dados'!$B$4:$J$50,6,FALSE)))))))))),"")</f>
        <v/>
      </c>
      <c r="BG42" s="29" t="str">
        <f>IFERROR(BF42*(IFERROR(VLOOKUP($BG$9,'Banco de Dados'!$B$4:$J$50,4,FALSE),"ERRO")),"")</f>
        <v/>
      </c>
      <c r="BH42" s="29" t="str">
        <f t="shared" si="20"/>
        <v/>
      </c>
      <c r="BI42" s="103" t="str">
        <f>IFERROR(BH42*(C42*(PRINCIPAL!$G$23/100))*0.47*(44/12),"")</f>
        <v/>
      </c>
      <c r="BJ42" s="102" t="str">
        <f t="shared" si="21"/>
        <v/>
      </c>
    </row>
    <row r="43" spans="1:62" s="1" customFormat="1" ht="12.75" customHeight="1" x14ac:dyDescent="0.25">
      <c r="A43" s="31"/>
      <c r="B43" s="346">
        <v>2052</v>
      </c>
      <c r="C43" s="340">
        <v>6450</v>
      </c>
      <c r="E43" s="23">
        <v>32</v>
      </c>
      <c r="F43" s="24">
        <f>IFERROR(VLOOKUP($G$9,'Banco de Dados'!$B$4:$J$50,6,FALSE),"")</f>
        <v>3.6</v>
      </c>
      <c r="G43" s="25">
        <f>IFERROR(F43*(IFERROR(VLOOKUP($G$9,'Banco de Dados'!$B$4:$J$50,4,FALSE),"ERRO")),"")</f>
        <v>1.9152000000000002</v>
      </c>
      <c r="H43" s="25">
        <f t="shared" si="0"/>
        <v>5.5152000000000001</v>
      </c>
      <c r="I43" s="103">
        <f t="shared" si="2"/>
        <v>61304.205599999994</v>
      </c>
      <c r="J43" s="102">
        <f t="shared" si="3"/>
        <v>1762139.4911999998</v>
      </c>
      <c r="L43" s="91">
        <v>32</v>
      </c>
      <c r="M43" s="24">
        <f>IFERROR(IF(AND(PRINCIPAL!$H$14&lt;&gt;"",OR(L43=PRINCIPAL!$I$14,L43=PRINCIPAL!$I$14+PRINCIPAL!$I$14,L43=PRINCIPAL!$I$14+PRINCIPAL!$I$14+PRINCIPAL!$I$14)),0,IF(AND(PRINCIPAL!$H$14&lt;&gt;"",L43=PRINCIPAL!$J$14),VLOOKUP($N$9,'Banco de Dados'!$B$4:$J$50,8,FALSE)*PRINCIPAL!$H$14*(1-(PRINCIPAL!$K$14/100)),IF(AND(PRINCIPAL!$H$14&lt;&gt;"",L43=PRINCIPAL!$L$14),VLOOKUP($N$9,'Banco de Dados'!$B$4:$J$50,8,FALSE)*PRINCIPAL!$H$14*(1-(PRINCIPAL!$M$14/100)),IF(AND(PRINCIPAL!$H$14&lt;&gt;"",L43=PRINCIPAL!$N$14),VLOOKUP($N$9,'Banco de Dados'!$B$4:$J$50,8,FALSE)*PRINCIPAL!$H$14*(1-(PRINCIPAL!$O$14/100)),IF(PRINCIPAL!$H$14&lt;&gt;"",VLOOKUP($N$9,'Banco de Dados'!$B$4:$J$50,8,FALSE)*PRINCIPAL!$H$14,IF(OR(L43=PRINCIPAL!$I$14,L43=PRINCIPAL!$I$14+PRINCIPAL!$I$14,L43=PRINCIPAL!$I$14+PRINCIPAL!$I$14+PRINCIPAL!$I$14),0,IF(L43=PRINCIPAL!$J$14,VLOOKUP($N$9,'Banco de Dados'!$B$4:$J$50,6,FALSE)*(1-(PRINCIPAL!$K$14/100)),IF(L43=PRINCIPAL!$L$14,VLOOKUP($N$9,'Banco de Dados'!$B$4:$J$50,6,FALSE)*(1-(PRINCIPAL!$M$14/100)),IF(L43=PRINCIPAL!$N$14,VLOOKUP($N$9,'Banco de Dados'!$B$4:$J$50,6,FALSE)*(1-(PRINCIPAL!$O$14/100)),VLOOKUP($N$9,'Banco de Dados'!$B$4:$J$50,6,FALSE)))))))))),"")</f>
        <v>6.69</v>
      </c>
      <c r="N43" s="25">
        <f>IFERROR(M43*(IFERROR(VLOOKUP($N$9,'Banco de Dados'!$B$4:$J$50,4,FALSE),"ERRO")),"")</f>
        <v>3.5590800000000002</v>
      </c>
      <c r="O43" s="25">
        <f t="shared" si="1"/>
        <v>10.249080000000001</v>
      </c>
      <c r="P43" s="103">
        <f>IFERROR(O43*(C43*(PRINCIPAL!$G$14/100))*0.47*(44/12),"")</f>
        <v>113923.64874</v>
      </c>
      <c r="Q43" s="107">
        <f t="shared" si="4"/>
        <v>3274642.5544800013</v>
      </c>
      <c r="R43" s="29" t="str">
        <f>IFERROR(IF(AND(PRINCIPAL!$H$15&lt;&gt;"",OR(L43=PRINCIPAL!$I$15,L43=PRINCIPAL!$I$15+PRINCIPAL!$I$15,L43=PRINCIPAL!$I$15+PRINCIPAL!$I$15+PRINCIPAL!$I$15)),0,IF(AND(PRINCIPAL!$H$15&lt;&gt;"",L43=PRINCIPAL!$J$15),VLOOKUP($S$9,'Banco de Dados'!$B$4:$J$50,8,FALSE)*PRINCIPAL!$H$15*(1-(PRINCIPAL!$K$15/100)),IF(AND(PRINCIPAL!$H$15&lt;&gt;"",L43=PRINCIPAL!$L$15),VLOOKUP($S$9,'Banco de Dados'!$B$4:$J$50,8,FALSE)*PRINCIPAL!$H$15*(1-(PRINCIPAL!$M$15/100)),IF(AND(PRINCIPAL!$H$15&lt;&gt;"",L43=PRINCIPAL!$N$15),VLOOKUP($S$9,'Banco de Dados'!$B$4:$J$50,8,FALSE)*PRINCIPAL!$H$15*(1-(PRINCIPAL!$O$15/100)),IF(PRINCIPAL!$H$15&lt;&gt;"",VLOOKUP($S$9,'Banco de Dados'!$B$4:$J$50,8,FALSE)*PRINCIPAL!$H$15,IF(OR(L43=PRINCIPAL!$I$15,L43=PRINCIPAL!$I$15+PRINCIPAL!$I$15,L43=PRINCIPAL!$I$15+PRINCIPAL!$I$15+PRINCIPAL!$I$15),0,IF(L43=PRINCIPAL!$J$15,VLOOKUP($S$9,'Banco de Dados'!$B$4:$J$50,6,FALSE)*(1-(PRINCIPAL!$K$15/100)),IF(L43=PRINCIPAL!$L$15,VLOOKUP($S$9,'Banco de Dados'!$B$4:$J$50,6,FALSE)*(1-(PRINCIPAL!$M$15/100)),IF(L43=PRINCIPAL!$N$15,VLOOKUP($S$9,'Banco de Dados'!$B$4:$J$50,6,FALSE)*(1-(PRINCIPAL!$O$15/100)),VLOOKUP($S$9,'Banco de Dados'!$B$4:$J$50,6,FALSE)))))))))),"")</f>
        <v/>
      </c>
      <c r="S43" s="29" t="str">
        <f>IFERROR(R43*(IFERROR(VLOOKUP($S$9,'Banco de Dados'!$B$4:$J$50,4,FALSE),"ERRO")),"")</f>
        <v/>
      </c>
      <c r="T43" s="29" t="str">
        <f t="shared" si="5"/>
        <v/>
      </c>
      <c r="U43" s="103" t="str">
        <f>IFERROR(T43*(C43*(PRINCIPAL!$G$15/100))*0.47*(44/12),"")</f>
        <v/>
      </c>
      <c r="V43" s="103" t="str">
        <f t="shared" si="6"/>
        <v/>
      </c>
      <c r="W43" s="30" t="str">
        <f>IFERROR(IF(AND(PRINCIPAL!$H$16&lt;&gt;"",OR(L43=PRINCIPAL!$I$16,L43=PRINCIPAL!$I$16+PRINCIPAL!$I$16,L43=PRINCIPAL!$I$16+PRINCIPAL!$I$16+PRINCIPAL!$I$16)),0,IF(AND(PRINCIPAL!$H$16&lt;&gt;"",L43=PRINCIPAL!$J$16),VLOOKUP($X$9,'Banco de Dados'!$B$4:$J$50,8,FALSE)*PRINCIPAL!$H$16*(1-(PRINCIPAL!$K$16/100)),IF(AND(PRINCIPAL!$H$16&lt;&gt;"",L43=PRINCIPAL!$L$16),VLOOKUP($X$9,'Banco de Dados'!$B$4:$J$50,8,FALSE)*PRINCIPAL!$H$16*(1-(PRINCIPAL!$M$16/100)),IF(AND(PRINCIPAL!$H$16&lt;&gt;"",L43=PRINCIPAL!$N$16),VLOOKUP($X$9,'Banco de Dados'!$B$4:$J$50,8,FALSE)*PRINCIPAL!$H$16*(1-(PRINCIPAL!$O$16/100)),IF(PRINCIPAL!$H$16&lt;&gt;"",VLOOKUP($X$9,'Banco de Dados'!$B$4:$J$50,8,FALSE)*PRINCIPAL!$H$16,IF(OR(L43=PRINCIPAL!$I$16,L43=PRINCIPAL!$I$16+PRINCIPAL!$I$16,L43=PRINCIPAL!$I$16+PRINCIPAL!$I$16+PRINCIPAL!$I$16),0,IF(L43=PRINCIPAL!$J$16,VLOOKUP($X$9,'Banco de Dados'!$B$4:$J$50,6,FALSE)*(1-(PRINCIPAL!$K$16/100)),IF(L43=PRINCIPAL!$L$16,VLOOKUP($X$9,'Banco de Dados'!$B$4:$J$50,6,FALSE)*(1-(PRINCIPAL!$M$16/100)),IF(L43=PRINCIPAL!$N$16,VLOOKUP($X$9,'Banco de Dados'!$B$4:$J$50,6,FALSE)*(1-(PRINCIPAL!$O$16/100)),VLOOKUP($X$9,'Banco de Dados'!$B$4:$J$50,6,FALSE)))))))))),"")</f>
        <v/>
      </c>
      <c r="X43" s="29" t="str">
        <f>IFERROR(W43*(IFERROR(VLOOKUP($X$9,'Banco de Dados'!$B$4:$J$50,4,FALSE),"ERRO")),"")</f>
        <v/>
      </c>
      <c r="Y43" s="29" t="str">
        <f t="shared" si="7"/>
        <v/>
      </c>
      <c r="Z43" s="103" t="str">
        <f>IFERROR(Y43*(C43*(PRINCIPAL!$G$16/100))*0.47*(44/12),"")</f>
        <v/>
      </c>
      <c r="AA43" s="111" t="str">
        <f t="shared" si="8"/>
        <v/>
      </c>
      <c r="AB43" s="30" t="str">
        <f>IFERROR(IF(AND(PRINCIPAL!$H$17&lt;&gt;"",OR(L43=PRINCIPAL!$I$17,L43=PRINCIPAL!$I$17+PRINCIPAL!$I$17,L43=PRINCIPAL!$I$17+PRINCIPAL!$I$17+PRINCIPAL!$I$17)),0,IF(AND(PRINCIPAL!$H$17&lt;&gt;"",L43=PRINCIPAL!$J$17),VLOOKUP($AC$9,'Banco de Dados'!$B$4:$J$50,8,FALSE)*PRINCIPAL!$H$17*(1-(PRINCIPAL!$K$17/100)),IF(AND(PRINCIPAL!$H$17&lt;&gt;"",L43=PRINCIPAL!$L$17),VLOOKUP($AC$9,'Banco de Dados'!$B$4:$J$50,8,FALSE)*PRINCIPAL!$H$17*(1-(PRINCIPAL!$M$17/100)),IF(AND(PRINCIPAL!$H$17&lt;&gt;"",L43=PRINCIPAL!$N$17),VLOOKUP($AC$9,'Banco de Dados'!$B$4:$J$50,8,FALSE)*PRINCIPAL!$H$17*(1-(PRINCIPAL!$O$17/100)),IF(PRINCIPAL!$H$17&lt;&gt;"",VLOOKUP($AC$9,'Banco de Dados'!$B$4:$J$50,8,FALSE)*PRINCIPAL!$H$17,IF(OR(L43=PRINCIPAL!$I$17,L43=PRINCIPAL!$I$17+PRINCIPAL!$I$17,L43=PRINCIPAL!$I$17+PRINCIPAL!$I$17+PRINCIPAL!$I$17),0,IF(L43=PRINCIPAL!$J$17,VLOOKUP($AC$9,'Banco de Dados'!$B$4:$J$50,6,FALSE)*(1-(PRINCIPAL!$K$17/100)),IF(L43=PRINCIPAL!$L$17,VLOOKUP($AC$9,'Banco de Dados'!$B$4:$J$50,6,FALSE)*(1-(PRINCIPAL!$M$17/100)),IF(L43=PRINCIPAL!$N$17,VLOOKUP($AC$9,'Banco de Dados'!$B$4:$J$50,6,FALSE)*(1-(PRINCIPAL!$O$17/100)),VLOOKUP($AC$9,'Banco de Dados'!$B$4:$J$50,6,FALSE)))))))))),"")</f>
        <v/>
      </c>
      <c r="AC43" s="29" t="str">
        <f>IFERROR(AB43*(IFERROR(VLOOKUP($AC$9,'Banco de Dados'!$B$4:$J$50,4,FALSE),"ERRO")),"")</f>
        <v/>
      </c>
      <c r="AD43" s="29" t="str">
        <f t="shared" si="9"/>
        <v/>
      </c>
      <c r="AE43" s="103" t="str">
        <f>IFERROR(AD43*(C43*(PRINCIPAL!$G$17/100))*0.47*(44/12),"")</f>
        <v/>
      </c>
      <c r="AF43" s="111" t="str">
        <f t="shared" si="10"/>
        <v/>
      </c>
      <c r="AG43" s="30" t="str">
        <f>IFERROR(IF(AND(PRINCIPAL!$H$18&lt;&gt;"",OR(L43=PRINCIPAL!$I$18,L43=PRINCIPAL!$I$18+PRINCIPAL!$I$18,L43=PRINCIPAL!$I$18+PRINCIPAL!$I$18+PRINCIPAL!$I$18)),0,IF(AND(PRINCIPAL!$H$18&lt;&gt;"",L43=PRINCIPAL!$J$18),VLOOKUP($AH$9,'Banco de Dados'!$B$4:$J$50,8,FALSE)*PRINCIPAL!$H$18*(1-(PRINCIPAL!$K$18/100)),IF(AND(PRINCIPAL!$H$18&lt;&gt;"",L43=PRINCIPAL!$L$18),VLOOKUP($AH$9,'Banco de Dados'!$B$4:$J$50,8,FALSE)*PRINCIPAL!$H$18*(1-(PRINCIPAL!$M$18/100)),IF(AND(PRINCIPAL!$H$18&lt;&gt;"",L43=PRINCIPAL!$N$18),VLOOKUP($AH$9,'Banco de Dados'!$B$4:$J$50,8,FALSE)*PRINCIPAL!$H$18*(1-(PRINCIPAL!$O$18/100)),IF(PRINCIPAL!$H$18&lt;&gt;"",VLOOKUP($AH$9,'Banco de Dados'!$B$4:$J$50,8,FALSE)*PRINCIPAL!$H$18,IF(OR(L43=PRINCIPAL!$I$18,L43=PRINCIPAL!$I$18+PRINCIPAL!$I$18,L43=PRINCIPAL!$I$18+PRINCIPAL!$I$18+PRINCIPAL!$I$18),0,IF(L43=PRINCIPAL!$J$18,VLOOKUP($AH$9,'Banco de Dados'!$B$4:$J$50,6,FALSE)*(1-(PRINCIPAL!$K$18/100)),IF(L43=PRINCIPAL!$L$18,VLOOKUP($AH$9,'Banco de Dados'!$B$4:$J$50,6,FALSE)*(1-(PRINCIPAL!$M$18/100)),IF(L43=PRINCIPAL!$N$18,VLOOKUP($AH$9,'Banco de Dados'!$B$4:$J$50,6,FALSE)*(1-(PRINCIPAL!$O$18/100)),VLOOKUP($AH$9,'Banco de Dados'!$B$4:$J$50,6,FALSE)))))))))),"")</f>
        <v/>
      </c>
      <c r="AH43" s="29" t="str">
        <f>IFERROR(AG43*(IFERROR(VLOOKUP($AH$9,'Banco de Dados'!$B$4:$J$50,4,FALSE),"ERRO")),"")</f>
        <v/>
      </c>
      <c r="AI43" s="29" t="str">
        <f t="shared" si="11"/>
        <v/>
      </c>
      <c r="AJ43" s="103" t="str">
        <f>IFERROR(AI43*(C43*(PRINCIPAL!$G$18/100))*0.47*(44/12),"")</f>
        <v/>
      </c>
      <c r="AK43" s="111" t="str">
        <f t="shared" si="12"/>
        <v/>
      </c>
      <c r="AL43" s="30" t="str">
        <f>IFERROR(IF(AND(PRINCIPAL!$H$19&lt;&gt;"",OR(L43=PRINCIPAL!$I$19,L43=PRINCIPAL!$I$19+PRINCIPAL!$I$19,L43=PRINCIPAL!$I$19+PRINCIPAL!$I$19+PRINCIPAL!$I$19)),0,IF(AND(PRINCIPAL!$H$19&lt;&gt;"",L43=PRINCIPAL!$J$19),VLOOKUP($AM$9,'Banco de Dados'!$B$4:$J$50,8,FALSE)*PRINCIPAL!$H$19*(1-(PRINCIPAL!$K$19/100)),IF(AND(PRINCIPAL!$H$19&lt;&gt;"",L43=PRINCIPAL!$L$19),VLOOKUP($AM$9,'Banco de Dados'!$B$4:$J$50,8,FALSE)*PRINCIPAL!$H$19*(1-(PRINCIPAL!$M$19/100)),IF(AND(PRINCIPAL!$H$19&lt;&gt;"",L43=PRINCIPAL!$N$19),VLOOKUP($AM$9,'Banco de Dados'!$B$4:$J$50,8,FALSE)*PRINCIPAL!$H$19*(1-(PRINCIPAL!$O$19/100)),IF(PRINCIPAL!$H$19&lt;&gt;"",VLOOKUP($AM$9,'Banco de Dados'!$B$4:$J$50,8,FALSE)*PRINCIPAL!$H$19,IF(OR(L43=PRINCIPAL!$I$19,L43=PRINCIPAL!$I$19+PRINCIPAL!$I$19,L43=PRINCIPAL!$I$19+PRINCIPAL!$I$19+PRINCIPAL!$I$19),0,IF(L43=PRINCIPAL!$J$19,VLOOKUP($AM$9,'Banco de Dados'!$B$4:$J$50,6,FALSE)*(1-(PRINCIPAL!$K$19/100)),IF(L43=PRINCIPAL!$L$19,VLOOKUP($AM$9,'Banco de Dados'!$B$4:$J$50,6,FALSE)*(1-(PRINCIPAL!$M$19/100)),IF(L43=PRINCIPAL!$N$19,VLOOKUP($AM$9,'Banco de Dados'!$B$4:$J$50,6,FALSE)*(1-(PRINCIPAL!$O$19/100)),VLOOKUP($AM$9,'Banco de Dados'!$B$4:$J$50,6,FALSE)))))))))),"")</f>
        <v/>
      </c>
      <c r="AM43" s="29" t="str">
        <f>IFERROR(AL43*(IFERROR(VLOOKUP($AM$9,'Banco de Dados'!$B$4:$J$50,4,FALSE),"ERRO")),"")</f>
        <v/>
      </c>
      <c r="AN43" s="29" t="str">
        <f t="shared" si="13"/>
        <v/>
      </c>
      <c r="AO43" s="103" t="str">
        <f>IFERROR(AN43*(C43*(PRINCIPAL!$G$19/100))*0.47*(44/12),"")</f>
        <v/>
      </c>
      <c r="AP43" s="111" t="str">
        <f t="shared" si="14"/>
        <v/>
      </c>
      <c r="AQ43" s="30" t="str">
        <f>IFERROR(IF(AND(PRINCIPAL!$H$20&lt;&gt;"",OR(L43=PRINCIPAL!$I$20,L43=PRINCIPAL!$I$20+PRINCIPAL!$I$20,L43=PRINCIPAL!$I$20+PRINCIPAL!$I$20+PRINCIPAL!$I$20)),0,IF(AND(PRINCIPAL!$H$20&lt;&gt;"",L43=PRINCIPAL!$J$20),VLOOKUP($AR$9,'Banco de Dados'!$B$4:$J$50,8,FALSE)*PRINCIPAL!$H$20*(1-(PRINCIPAL!$K$20/100)),IF(AND(PRINCIPAL!$H$20&lt;&gt;"",L43=PRINCIPAL!$L$20),VLOOKUP($AR$9,'Banco de Dados'!$B$4:$J$50,8,FALSE)*PRINCIPAL!$H$20*(1-(PRINCIPAL!$M$20/100)),IF(AND(PRINCIPAL!$H$20&lt;&gt;"",L43=PRINCIPAL!$N$20),VLOOKUP($AR$9,'Banco de Dados'!$B$4:$J$50,8,FALSE)*PRINCIPAL!$H$20*(1-(PRINCIPAL!$O$20/100)),IF(PRINCIPAL!$H$20&lt;&gt;"",VLOOKUP($AR$9,'Banco de Dados'!$B$4:$J$50,8,FALSE)*PRINCIPAL!$H$20,IF(OR(L43=PRINCIPAL!$I$20,L43=PRINCIPAL!$I$20+PRINCIPAL!$I$20,L43=PRINCIPAL!$I$20+PRINCIPAL!$I$20+PRINCIPAL!$I$20),0,IF(L43=PRINCIPAL!$J$20,VLOOKUP($AR$9,'Banco de Dados'!$B$4:$J$50,6,FALSE)*(1-(PRINCIPAL!$K$20/100)),IF(L43=PRINCIPAL!$L$20,VLOOKUP($AR$9,'Banco de Dados'!$B$4:$J$50,6,FALSE)*(1-(PRINCIPAL!$M$20/100)),IF(L43=PRINCIPAL!$N$20,VLOOKUP($AR$9,'Banco de Dados'!$B$4:$J$50,6,FALSE)*(1-(PRINCIPAL!$O$20/100)),VLOOKUP($AR$9,'Banco de Dados'!$B$4:$J$50,6,FALSE)))))))))),"")</f>
        <v/>
      </c>
      <c r="AR43" s="29" t="str">
        <f>IFERROR(AQ43*(IFERROR(VLOOKUP($AR$9,'Banco de Dados'!$B$4:$J$50,4,FALSE),"ERRO")),"")</f>
        <v/>
      </c>
      <c r="AS43" s="29" t="str">
        <f t="shared" si="15"/>
        <v/>
      </c>
      <c r="AT43" s="103" t="str">
        <f>IFERROR(AS43*(C43*(PRINCIPAL!$G$20/100))*0.47*(44/12),"")</f>
        <v/>
      </c>
      <c r="AU43" s="111" t="str">
        <f t="shared" si="16"/>
        <v/>
      </c>
      <c r="AV43" s="30" t="str">
        <f>IFERROR(IF(AND(PRINCIPAL!$H$21&lt;&gt;"",OR(L43=PRINCIPAL!$I$21,L43=PRINCIPAL!$I$21+PRINCIPAL!$I$21,L43=PRINCIPAL!$I$21+PRINCIPAL!$I$21+PRINCIPAL!$I$21)),0,IF(AND(PRINCIPAL!$H$21&lt;&gt;"",L43=PRINCIPAL!$J$21),VLOOKUP($AW$9,'Banco de Dados'!$B$4:$J$50,8,FALSE)*PRINCIPAL!$H$21*(1-(PRINCIPAL!$K$21/100)),IF(AND(PRINCIPAL!$H$21&lt;&gt;"",L43=PRINCIPAL!$L$21),VLOOKUP($AW$9,'Banco de Dados'!$B$4:$J$50,8,FALSE)*PRINCIPAL!$H$21*(1-(PRINCIPAL!$M$21/100)),IF(AND(PRINCIPAL!$H$21&lt;&gt;"",L43=PRINCIPAL!$N$21),VLOOKUP($AW$9,'Banco de Dados'!$B$4:$J$50,8,FALSE)*PRINCIPAL!$H$21*(1-(PRINCIPAL!$O$21/100)),IF(PRINCIPAL!$H$21&lt;&gt;"",VLOOKUP($AW$9,'Banco de Dados'!$B$4:$J$50,8,FALSE)*PRINCIPAL!$H$21,IF(OR(L43=PRINCIPAL!$I$21,L43=PRINCIPAL!$I$21+PRINCIPAL!$I$21,L43=PRINCIPAL!$I$21+PRINCIPAL!$I$21+PRINCIPAL!$I$21),0,IF(L43=PRINCIPAL!$J$21,VLOOKUP($AW$9,'Banco de Dados'!$B$4:$J$50,6,FALSE)*(1-(PRINCIPAL!$K$21/100)),IF(L43=PRINCIPAL!$L$21,VLOOKUP($AW$9,'Banco de Dados'!$B$4:$J$50,6,FALSE)*(1-(PRINCIPAL!$M$21/100)),IF(L43=PRINCIPAL!$N$21,VLOOKUP($AW$9,'Banco de Dados'!$B$4:$J$50,6,FALSE)*(1-(PRINCIPAL!$O$21/100)),VLOOKUP($AW$9,'Banco de Dados'!$B$4:$J$50,6,FALSE)))))))))),"")</f>
        <v/>
      </c>
      <c r="AW43" s="29" t="str">
        <f>IFERROR(AV43*(IFERROR(VLOOKUP($AW$9,'Banco de Dados'!$B$4:$J$50,4,FALSE),"ERRO")),"")</f>
        <v/>
      </c>
      <c r="AX43" s="29" t="str">
        <f t="shared" si="17"/>
        <v/>
      </c>
      <c r="AY43" s="103" t="str">
        <f>IFERROR(AX43*(C43*(PRINCIPAL!$G$21/100))*0.47*(44/12),"")</f>
        <v/>
      </c>
      <c r="AZ43" s="111" t="str">
        <f t="shared" si="18"/>
        <v/>
      </c>
      <c r="BA43" s="30" t="str">
        <f>IFERROR(IF(AND(PRINCIPAL!$H$22&lt;&gt;"",OR(L43=PRINCIPAL!$I$22,L43=PRINCIPAL!$I$22+PRINCIPAL!$I$22,L43=PRINCIPAL!$I$22+PRINCIPAL!$I$22+PRINCIPAL!$I$22)),0,IF(AND(PRINCIPAL!$H$22&lt;&gt;"",L43=PRINCIPAL!$J$22),VLOOKUP($BB$9,'Banco de Dados'!$B$4:$J$50,8,FALSE)*PRINCIPAL!$H$22*(1-(PRINCIPAL!$K$22/100)),IF(AND(PRINCIPAL!$H$22&lt;&gt;"",L43=PRINCIPAL!$L$22),VLOOKUP($BB$9,'Banco de Dados'!$B$4:$J$50,8,FALSE)*PRINCIPAL!$H$22*(1-(PRINCIPAL!$M$22/100)),IF(AND(PRINCIPAL!$H$22&lt;&gt;"",L43=PRINCIPAL!$N$22),VLOOKUP($BB$9,'Banco de Dados'!$B$4:$J$50,8,FALSE)*PRINCIPAL!$H$22*(1-(PRINCIPAL!$O$22/100)),IF(PRINCIPAL!$H$22&lt;&gt;"",VLOOKUP($BB$9,'Banco de Dados'!$B$4:$J$50,8,FALSE)*PRINCIPAL!$H$22,IF(OR(L43=PRINCIPAL!$I$22,L43=PRINCIPAL!$I$22+PRINCIPAL!$I$22,L43=PRINCIPAL!$I$22+PRINCIPAL!$I$22+PRINCIPAL!$I$22),0,IF(L43=PRINCIPAL!$J$22,VLOOKUP($BB$9,'Banco de Dados'!$B$4:$J$50,6,FALSE)*(1-(PRINCIPAL!$K$22/100)),IF(L43=PRINCIPAL!$L$22,VLOOKUP($BB$9,'Banco de Dados'!$B$4:$J$50,6,FALSE)*(1-(PRINCIPAL!$M$22/100)),IF(L43=PRINCIPAL!$N$22,VLOOKUP($BB$9,'Banco de Dados'!$B$4:$J$50,6,FALSE)*(1-(PRINCIPAL!$O$22/100)),VLOOKUP($BB$9,'Banco de Dados'!$B$4:$J$50,6,FALSE)))))))))),"")</f>
        <v/>
      </c>
      <c r="BB43" s="29" t="str">
        <f>IFERROR(BA43*(IFERROR(VLOOKUP($BB$9,'Banco de Dados'!$B$4:$J$50,4,FALSE),"ERRO")),"")</f>
        <v/>
      </c>
      <c r="BC43" s="29" t="str">
        <f t="shared" si="22"/>
        <v/>
      </c>
      <c r="BD43" s="103" t="str">
        <f>IFERROR(BC43*(C43*(PRINCIPAL!$G$22/100))*0.47*(44/12),"")</f>
        <v/>
      </c>
      <c r="BE43" s="111" t="str">
        <f t="shared" si="19"/>
        <v/>
      </c>
      <c r="BF43" s="30" t="str">
        <f>IFERROR(IF(AND(PRINCIPAL!$H$23&lt;&gt;"",OR(L43=PRINCIPAL!$I$23,L43=PRINCIPAL!$I$23+PRINCIPAL!$I$23,L43=PRINCIPAL!$I$23+PRINCIPAL!$I$23+PRINCIPAL!$I$23)),0,IF(AND(PRINCIPAL!$H$23&lt;&gt;"",L43=PRINCIPAL!$J$23),VLOOKUP($BG$9,'Banco de Dados'!$B$4:$J$50,8,FALSE)*PRINCIPAL!$H$23*(1-(PRINCIPAL!$K$23/100)),IF(AND(PRINCIPAL!$H$23&lt;&gt;"",L43=PRINCIPAL!$L$23),VLOOKUP($BG$9,'Banco de Dados'!$B$4:$J$50,8,FALSE)*PRINCIPAL!$H$23*(1-(PRINCIPAL!$M$23/100)),IF(AND(PRINCIPAL!$H$23&lt;&gt;"",L43=PRINCIPAL!$N$23),VLOOKUP($BG$9,'Banco de Dados'!$B$4:$J$50,8,FALSE)*PRINCIPAL!$H$23*(1-(PRINCIPAL!$O$23/100)),IF(PRINCIPAL!$H$23&lt;&gt;"",VLOOKUP($BG$9,'Banco de Dados'!$B$4:$J$50,8,FALSE)*PRINCIPAL!$H$23,IF(OR(L43=PRINCIPAL!$I$23,L43=PRINCIPAL!$I$23+PRINCIPAL!$I$23,L43=PRINCIPAL!$I$23+PRINCIPAL!$I$23+PRINCIPAL!$I$23),0,IF(L43=PRINCIPAL!$J$23,VLOOKUP($BG$9,'Banco de Dados'!$B$4:$J$50,6,FALSE)*(1-(PRINCIPAL!$K$23/100)),IF(L43=PRINCIPAL!$L$23,VLOOKUP($BG$9,'Banco de Dados'!$B$4:$J$50,6,FALSE)*(1-(PRINCIPAL!$M$23/100)),IF(L43=PRINCIPAL!$N$23,VLOOKUP($BG$9,'Banco de Dados'!$B$4:$J$50,6,FALSE)*(1-(PRINCIPAL!$O$23/100)),VLOOKUP($BG$9,'Banco de Dados'!$B$4:$J$50,6,FALSE)))))))))),"")</f>
        <v/>
      </c>
      <c r="BG43" s="29" t="str">
        <f>IFERROR(BF43*(IFERROR(VLOOKUP($BG$9,'Banco de Dados'!$B$4:$J$50,4,FALSE),"ERRO")),"")</f>
        <v/>
      </c>
      <c r="BH43" s="29" t="str">
        <f t="shared" si="20"/>
        <v/>
      </c>
      <c r="BI43" s="103" t="str">
        <f>IFERROR(BH43*(C43*(PRINCIPAL!$G$23/100))*0.47*(44/12),"")</f>
        <v/>
      </c>
      <c r="BJ43" s="102" t="str">
        <f t="shared" si="21"/>
        <v/>
      </c>
    </row>
    <row r="44" spans="1:62" s="1" customFormat="1" ht="12.75" customHeight="1" x14ac:dyDescent="0.25">
      <c r="A44" s="31"/>
      <c r="B44" s="344">
        <v>2053</v>
      </c>
      <c r="C44" s="340">
        <v>6450</v>
      </c>
      <c r="E44" s="23">
        <v>33</v>
      </c>
      <c r="F44" s="24">
        <f>IFERROR(VLOOKUP($G$9,'Banco de Dados'!$B$4:$J$50,6,FALSE),"")</f>
        <v>3.6</v>
      </c>
      <c r="G44" s="25">
        <f>IFERROR(F44*(IFERROR(VLOOKUP($G$9,'Banco de Dados'!$B$4:$J$50,4,FALSE),"ERRO")),"")</f>
        <v>1.9152000000000002</v>
      </c>
      <c r="H44" s="25">
        <f t="shared" si="0"/>
        <v>5.5152000000000001</v>
      </c>
      <c r="I44" s="103">
        <f t="shared" si="2"/>
        <v>61304.205599999994</v>
      </c>
      <c r="J44" s="102">
        <f t="shared" si="3"/>
        <v>1823443.6967999998</v>
      </c>
      <c r="L44" s="91">
        <v>33</v>
      </c>
      <c r="M44" s="24">
        <f>IFERROR(IF(AND(PRINCIPAL!$H$14&lt;&gt;"",OR(L44=PRINCIPAL!$I$14,L44=PRINCIPAL!$I$14+PRINCIPAL!$I$14,L44=PRINCIPAL!$I$14+PRINCIPAL!$I$14+PRINCIPAL!$I$14)),0,IF(AND(PRINCIPAL!$H$14&lt;&gt;"",L44=PRINCIPAL!$J$14),VLOOKUP($N$9,'Banco de Dados'!$B$4:$J$50,8,FALSE)*PRINCIPAL!$H$14*(1-(PRINCIPAL!$K$14/100)),IF(AND(PRINCIPAL!$H$14&lt;&gt;"",L44=PRINCIPAL!$L$14),VLOOKUP($N$9,'Banco de Dados'!$B$4:$J$50,8,FALSE)*PRINCIPAL!$H$14*(1-(PRINCIPAL!$M$14/100)),IF(AND(PRINCIPAL!$H$14&lt;&gt;"",L44=PRINCIPAL!$N$14),VLOOKUP($N$9,'Banco de Dados'!$B$4:$J$50,8,FALSE)*PRINCIPAL!$H$14*(1-(PRINCIPAL!$O$14/100)),IF(PRINCIPAL!$H$14&lt;&gt;"",VLOOKUP($N$9,'Banco de Dados'!$B$4:$J$50,8,FALSE)*PRINCIPAL!$H$14,IF(OR(L44=PRINCIPAL!$I$14,L44=PRINCIPAL!$I$14+PRINCIPAL!$I$14,L44=PRINCIPAL!$I$14+PRINCIPAL!$I$14+PRINCIPAL!$I$14),0,IF(L44=PRINCIPAL!$J$14,VLOOKUP($N$9,'Banco de Dados'!$B$4:$J$50,6,FALSE)*(1-(PRINCIPAL!$K$14/100)),IF(L44=PRINCIPAL!$L$14,VLOOKUP($N$9,'Banco de Dados'!$B$4:$J$50,6,FALSE)*(1-(PRINCIPAL!$M$14/100)),IF(L44=PRINCIPAL!$N$14,VLOOKUP($N$9,'Banco de Dados'!$B$4:$J$50,6,FALSE)*(1-(PRINCIPAL!$O$14/100)),VLOOKUP($N$9,'Banco de Dados'!$B$4:$J$50,6,FALSE)))))))))),"")</f>
        <v>6.69</v>
      </c>
      <c r="N44" s="25">
        <f>IFERROR(M44*(IFERROR(VLOOKUP($N$9,'Banco de Dados'!$B$4:$J$50,4,FALSE),"ERRO")),"")</f>
        <v>3.5590800000000002</v>
      </c>
      <c r="O44" s="25">
        <f t="shared" si="1"/>
        <v>10.249080000000001</v>
      </c>
      <c r="P44" s="103">
        <f>IFERROR(O44*(C44*(PRINCIPAL!$G$14/100))*0.47*(44/12),"")</f>
        <v>113923.64874</v>
      </c>
      <c r="Q44" s="107">
        <f t="shared" si="4"/>
        <v>3388566.2032200014</v>
      </c>
      <c r="R44" s="29" t="str">
        <f>IFERROR(IF(AND(PRINCIPAL!$H$15&lt;&gt;"",OR(L44=PRINCIPAL!$I$15,L44=PRINCIPAL!$I$15+PRINCIPAL!$I$15,L44=PRINCIPAL!$I$15+PRINCIPAL!$I$15+PRINCIPAL!$I$15)),0,IF(AND(PRINCIPAL!$H$15&lt;&gt;"",L44=PRINCIPAL!$J$15),VLOOKUP($S$9,'Banco de Dados'!$B$4:$J$50,8,FALSE)*PRINCIPAL!$H$15*(1-(PRINCIPAL!$K$15/100)),IF(AND(PRINCIPAL!$H$15&lt;&gt;"",L44=PRINCIPAL!$L$15),VLOOKUP($S$9,'Banco de Dados'!$B$4:$J$50,8,FALSE)*PRINCIPAL!$H$15*(1-(PRINCIPAL!$M$15/100)),IF(AND(PRINCIPAL!$H$15&lt;&gt;"",L44=PRINCIPAL!$N$15),VLOOKUP($S$9,'Banco de Dados'!$B$4:$J$50,8,FALSE)*PRINCIPAL!$H$15*(1-(PRINCIPAL!$O$15/100)),IF(PRINCIPAL!$H$15&lt;&gt;"",VLOOKUP($S$9,'Banco de Dados'!$B$4:$J$50,8,FALSE)*PRINCIPAL!$H$15,IF(OR(L44=PRINCIPAL!$I$15,L44=PRINCIPAL!$I$15+PRINCIPAL!$I$15,L44=PRINCIPAL!$I$15+PRINCIPAL!$I$15+PRINCIPAL!$I$15),0,IF(L44=PRINCIPAL!$J$15,VLOOKUP($S$9,'Banco de Dados'!$B$4:$J$50,6,FALSE)*(1-(PRINCIPAL!$K$15/100)),IF(L44=PRINCIPAL!$L$15,VLOOKUP($S$9,'Banco de Dados'!$B$4:$J$50,6,FALSE)*(1-(PRINCIPAL!$M$15/100)),IF(L44=PRINCIPAL!$N$15,VLOOKUP($S$9,'Banco de Dados'!$B$4:$J$50,6,FALSE)*(1-(PRINCIPAL!$O$15/100)),VLOOKUP($S$9,'Banco de Dados'!$B$4:$J$50,6,FALSE)))))))))),"")</f>
        <v/>
      </c>
      <c r="S44" s="29" t="str">
        <f>IFERROR(R44*(IFERROR(VLOOKUP($S$9,'Banco de Dados'!$B$4:$J$50,4,FALSE),"ERRO")),"")</f>
        <v/>
      </c>
      <c r="T44" s="29" t="str">
        <f t="shared" si="5"/>
        <v/>
      </c>
      <c r="U44" s="103" t="str">
        <f>IFERROR(T44*(C44*(PRINCIPAL!$G$15/100))*0.47*(44/12),"")</f>
        <v/>
      </c>
      <c r="V44" s="103" t="str">
        <f t="shared" si="6"/>
        <v/>
      </c>
      <c r="W44" s="30" t="str">
        <f>IFERROR(IF(AND(PRINCIPAL!$H$16&lt;&gt;"",OR(L44=PRINCIPAL!$I$16,L44=PRINCIPAL!$I$16+PRINCIPAL!$I$16,L44=PRINCIPAL!$I$16+PRINCIPAL!$I$16+PRINCIPAL!$I$16)),0,IF(AND(PRINCIPAL!$H$16&lt;&gt;"",L44=PRINCIPAL!$J$16),VLOOKUP($X$9,'Banco de Dados'!$B$4:$J$50,8,FALSE)*PRINCIPAL!$H$16*(1-(PRINCIPAL!$K$16/100)),IF(AND(PRINCIPAL!$H$16&lt;&gt;"",L44=PRINCIPAL!$L$16),VLOOKUP($X$9,'Banco de Dados'!$B$4:$J$50,8,FALSE)*PRINCIPAL!$H$16*(1-(PRINCIPAL!$M$16/100)),IF(AND(PRINCIPAL!$H$16&lt;&gt;"",L44=PRINCIPAL!$N$16),VLOOKUP($X$9,'Banco de Dados'!$B$4:$J$50,8,FALSE)*PRINCIPAL!$H$16*(1-(PRINCIPAL!$O$16/100)),IF(PRINCIPAL!$H$16&lt;&gt;"",VLOOKUP($X$9,'Banco de Dados'!$B$4:$J$50,8,FALSE)*PRINCIPAL!$H$16,IF(OR(L44=PRINCIPAL!$I$16,L44=PRINCIPAL!$I$16+PRINCIPAL!$I$16,L44=PRINCIPAL!$I$16+PRINCIPAL!$I$16+PRINCIPAL!$I$16),0,IF(L44=PRINCIPAL!$J$16,VLOOKUP($X$9,'Banco de Dados'!$B$4:$J$50,6,FALSE)*(1-(PRINCIPAL!$K$16/100)),IF(L44=PRINCIPAL!$L$16,VLOOKUP($X$9,'Banco de Dados'!$B$4:$J$50,6,FALSE)*(1-(PRINCIPAL!$M$16/100)),IF(L44=PRINCIPAL!$N$16,VLOOKUP($X$9,'Banco de Dados'!$B$4:$J$50,6,FALSE)*(1-(PRINCIPAL!$O$16/100)),VLOOKUP($X$9,'Banco de Dados'!$B$4:$J$50,6,FALSE)))))))))),"")</f>
        <v/>
      </c>
      <c r="X44" s="29" t="str">
        <f>IFERROR(W44*(IFERROR(VLOOKUP($X$9,'Banco de Dados'!$B$4:$J$50,4,FALSE),"ERRO")),"")</f>
        <v/>
      </c>
      <c r="Y44" s="29" t="str">
        <f t="shared" si="7"/>
        <v/>
      </c>
      <c r="Z44" s="103" t="str">
        <f>IFERROR(Y44*(C44*(PRINCIPAL!$G$16/100))*0.47*(44/12),"")</f>
        <v/>
      </c>
      <c r="AA44" s="111" t="str">
        <f t="shared" si="8"/>
        <v/>
      </c>
      <c r="AB44" s="30" t="str">
        <f>IFERROR(IF(AND(PRINCIPAL!$H$17&lt;&gt;"",OR(L44=PRINCIPAL!$I$17,L44=PRINCIPAL!$I$17+PRINCIPAL!$I$17,L44=PRINCIPAL!$I$17+PRINCIPAL!$I$17+PRINCIPAL!$I$17)),0,IF(AND(PRINCIPAL!$H$17&lt;&gt;"",L44=PRINCIPAL!$J$17),VLOOKUP($AC$9,'Banco de Dados'!$B$4:$J$50,8,FALSE)*PRINCIPAL!$H$17*(1-(PRINCIPAL!$K$17/100)),IF(AND(PRINCIPAL!$H$17&lt;&gt;"",L44=PRINCIPAL!$L$17),VLOOKUP($AC$9,'Banco de Dados'!$B$4:$J$50,8,FALSE)*PRINCIPAL!$H$17*(1-(PRINCIPAL!$M$17/100)),IF(AND(PRINCIPAL!$H$17&lt;&gt;"",L44=PRINCIPAL!$N$17),VLOOKUP($AC$9,'Banco de Dados'!$B$4:$J$50,8,FALSE)*PRINCIPAL!$H$17*(1-(PRINCIPAL!$O$17/100)),IF(PRINCIPAL!$H$17&lt;&gt;"",VLOOKUP($AC$9,'Banco de Dados'!$B$4:$J$50,8,FALSE)*PRINCIPAL!$H$17,IF(OR(L44=PRINCIPAL!$I$17,L44=PRINCIPAL!$I$17+PRINCIPAL!$I$17,L44=PRINCIPAL!$I$17+PRINCIPAL!$I$17+PRINCIPAL!$I$17),0,IF(L44=PRINCIPAL!$J$17,VLOOKUP($AC$9,'Banco de Dados'!$B$4:$J$50,6,FALSE)*(1-(PRINCIPAL!$K$17/100)),IF(L44=PRINCIPAL!$L$17,VLOOKUP($AC$9,'Banco de Dados'!$B$4:$J$50,6,FALSE)*(1-(PRINCIPAL!$M$17/100)),IF(L44=PRINCIPAL!$N$17,VLOOKUP($AC$9,'Banco de Dados'!$B$4:$J$50,6,FALSE)*(1-(PRINCIPAL!$O$17/100)),VLOOKUP($AC$9,'Banco de Dados'!$B$4:$J$50,6,FALSE)))))))))),"")</f>
        <v/>
      </c>
      <c r="AC44" s="29" t="str">
        <f>IFERROR(AB44*(IFERROR(VLOOKUP($AC$9,'Banco de Dados'!$B$4:$J$50,4,FALSE),"ERRO")),"")</f>
        <v/>
      </c>
      <c r="AD44" s="29" t="str">
        <f t="shared" si="9"/>
        <v/>
      </c>
      <c r="AE44" s="103" t="str">
        <f>IFERROR(AD44*(C44*(PRINCIPAL!$G$17/100))*0.47*(44/12),"")</f>
        <v/>
      </c>
      <c r="AF44" s="111" t="str">
        <f t="shared" si="10"/>
        <v/>
      </c>
      <c r="AG44" s="30" t="str">
        <f>IFERROR(IF(AND(PRINCIPAL!$H$18&lt;&gt;"",OR(L44=PRINCIPAL!$I$18,L44=PRINCIPAL!$I$18+PRINCIPAL!$I$18,L44=PRINCIPAL!$I$18+PRINCIPAL!$I$18+PRINCIPAL!$I$18)),0,IF(AND(PRINCIPAL!$H$18&lt;&gt;"",L44=PRINCIPAL!$J$18),VLOOKUP($AH$9,'Banco de Dados'!$B$4:$J$50,8,FALSE)*PRINCIPAL!$H$18*(1-(PRINCIPAL!$K$18/100)),IF(AND(PRINCIPAL!$H$18&lt;&gt;"",L44=PRINCIPAL!$L$18),VLOOKUP($AH$9,'Banco de Dados'!$B$4:$J$50,8,FALSE)*PRINCIPAL!$H$18*(1-(PRINCIPAL!$M$18/100)),IF(AND(PRINCIPAL!$H$18&lt;&gt;"",L44=PRINCIPAL!$N$18),VLOOKUP($AH$9,'Banco de Dados'!$B$4:$J$50,8,FALSE)*PRINCIPAL!$H$18*(1-(PRINCIPAL!$O$18/100)),IF(PRINCIPAL!$H$18&lt;&gt;"",VLOOKUP($AH$9,'Banco de Dados'!$B$4:$J$50,8,FALSE)*PRINCIPAL!$H$18,IF(OR(L44=PRINCIPAL!$I$18,L44=PRINCIPAL!$I$18+PRINCIPAL!$I$18,L44=PRINCIPAL!$I$18+PRINCIPAL!$I$18+PRINCIPAL!$I$18),0,IF(L44=PRINCIPAL!$J$18,VLOOKUP($AH$9,'Banco de Dados'!$B$4:$J$50,6,FALSE)*(1-(PRINCIPAL!$K$18/100)),IF(L44=PRINCIPAL!$L$18,VLOOKUP($AH$9,'Banco de Dados'!$B$4:$J$50,6,FALSE)*(1-(PRINCIPAL!$M$18/100)),IF(L44=PRINCIPAL!$N$18,VLOOKUP($AH$9,'Banco de Dados'!$B$4:$J$50,6,FALSE)*(1-(PRINCIPAL!$O$18/100)),VLOOKUP($AH$9,'Banco de Dados'!$B$4:$J$50,6,FALSE)))))))))),"")</f>
        <v/>
      </c>
      <c r="AH44" s="29" t="str">
        <f>IFERROR(AG44*(IFERROR(VLOOKUP($AH$9,'Banco de Dados'!$B$4:$J$50,4,FALSE),"ERRO")),"")</f>
        <v/>
      </c>
      <c r="AI44" s="29" t="str">
        <f t="shared" si="11"/>
        <v/>
      </c>
      <c r="AJ44" s="103" t="str">
        <f>IFERROR(AI44*(C44*(PRINCIPAL!$G$18/100))*0.47*(44/12),"")</f>
        <v/>
      </c>
      <c r="AK44" s="111" t="str">
        <f t="shared" si="12"/>
        <v/>
      </c>
      <c r="AL44" s="30" t="str">
        <f>IFERROR(IF(AND(PRINCIPAL!$H$19&lt;&gt;"",OR(L44=PRINCIPAL!$I$19,L44=PRINCIPAL!$I$19+PRINCIPAL!$I$19,L44=PRINCIPAL!$I$19+PRINCIPAL!$I$19+PRINCIPAL!$I$19)),0,IF(AND(PRINCIPAL!$H$19&lt;&gt;"",L44=PRINCIPAL!$J$19),VLOOKUP($AM$9,'Banco de Dados'!$B$4:$J$50,8,FALSE)*PRINCIPAL!$H$19*(1-(PRINCIPAL!$K$19/100)),IF(AND(PRINCIPAL!$H$19&lt;&gt;"",L44=PRINCIPAL!$L$19),VLOOKUP($AM$9,'Banco de Dados'!$B$4:$J$50,8,FALSE)*PRINCIPAL!$H$19*(1-(PRINCIPAL!$M$19/100)),IF(AND(PRINCIPAL!$H$19&lt;&gt;"",L44=PRINCIPAL!$N$19),VLOOKUP($AM$9,'Banco de Dados'!$B$4:$J$50,8,FALSE)*PRINCIPAL!$H$19*(1-(PRINCIPAL!$O$19/100)),IF(PRINCIPAL!$H$19&lt;&gt;"",VLOOKUP($AM$9,'Banco de Dados'!$B$4:$J$50,8,FALSE)*PRINCIPAL!$H$19,IF(OR(L44=PRINCIPAL!$I$19,L44=PRINCIPAL!$I$19+PRINCIPAL!$I$19,L44=PRINCIPAL!$I$19+PRINCIPAL!$I$19+PRINCIPAL!$I$19),0,IF(L44=PRINCIPAL!$J$19,VLOOKUP($AM$9,'Banco de Dados'!$B$4:$J$50,6,FALSE)*(1-(PRINCIPAL!$K$19/100)),IF(L44=PRINCIPAL!$L$19,VLOOKUP($AM$9,'Banco de Dados'!$B$4:$J$50,6,FALSE)*(1-(PRINCIPAL!$M$19/100)),IF(L44=PRINCIPAL!$N$19,VLOOKUP($AM$9,'Banco de Dados'!$B$4:$J$50,6,FALSE)*(1-(PRINCIPAL!$O$19/100)),VLOOKUP($AM$9,'Banco de Dados'!$B$4:$J$50,6,FALSE)))))))))),"")</f>
        <v/>
      </c>
      <c r="AM44" s="29" t="str">
        <f>IFERROR(AL44*(IFERROR(VLOOKUP($AM$9,'Banco de Dados'!$B$4:$J$50,4,FALSE),"ERRO")),"")</f>
        <v/>
      </c>
      <c r="AN44" s="29" t="str">
        <f t="shared" si="13"/>
        <v/>
      </c>
      <c r="AO44" s="103" t="str">
        <f>IFERROR(AN44*(C44*(PRINCIPAL!$G$19/100))*0.47*(44/12),"")</f>
        <v/>
      </c>
      <c r="AP44" s="111" t="str">
        <f t="shared" si="14"/>
        <v/>
      </c>
      <c r="AQ44" s="30" t="str">
        <f>IFERROR(IF(AND(PRINCIPAL!$H$20&lt;&gt;"",OR(L44=PRINCIPAL!$I$20,L44=PRINCIPAL!$I$20+PRINCIPAL!$I$20,L44=PRINCIPAL!$I$20+PRINCIPAL!$I$20+PRINCIPAL!$I$20)),0,IF(AND(PRINCIPAL!$H$20&lt;&gt;"",L44=PRINCIPAL!$J$20),VLOOKUP($AR$9,'Banco de Dados'!$B$4:$J$50,8,FALSE)*PRINCIPAL!$H$20*(1-(PRINCIPAL!$K$20/100)),IF(AND(PRINCIPAL!$H$20&lt;&gt;"",L44=PRINCIPAL!$L$20),VLOOKUP($AR$9,'Banco de Dados'!$B$4:$J$50,8,FALSE)*PRINCIPAL!$H$20*(1-(PRINCIPAL!$M$20/100)),IF(AND(PRINCIPAL!$H$20&lt;&gt;"",L44=PRINCIPAL!$N$20),VLOOKUP($AR$9,'Banco de Dados'!$B$4:$J$50,8,FALSE)*PRINCIPAL!$H$20*(1-(PRINCIPAL!$O$20/100)),IF(PRINCIPAL!$H$20&lt;&gt;"",VLOOKUP($AR$9,'Banco de Dados'!$B$4:$J$50,8,FALSE)*PRINCIPAL!$H$20,IF(OR(L44=PRINCIPAL!$I$20,L44=PRINCIPAL!$I$20+PRINCIPAL!$I$20,L44=PRINCIPAL!$I$20+PRINCIPAL!$I$20+PRINCIPAL!$I$20),0,IF(L44=PRINCIPAL!$J$20,VLOOKUP($AR$9,'Banco de Dados'!$B$4:$J$50,6,FALSE)*(1-(PRINCIPAL!$K$20/100)),IF(L44=PRINCIPAL!$L$20,VLOOKUP($AR$9,'Banco de Dados'!$B$4:$J$50,6,FALSE)*(1-(PRINCIPAL!$M$20/100)),IF(L44=PRINCIPAL!$N$20,VLOOKUP($AR$9,'Banco de Dados'!$B$4:$J$50,6,FALSE)*(1-(PRINCIPAL!$O$20/100)),VLOOKUP($AR$9,'Banco de Dados'!$B$4:$J$50,6,FALSE)))))))))),"")</f>
        <v/>
      </c>
      <c r="AR44" s="29" t="str">
        <f>IFERROR(AQ44*(IFERROR(VLOOKUP($AR$9,'Banco de Dados'!$B$4:$J$50,4,FALSE),"ERRO")),"")</f>
        <v/>
      </c>
      <c r="AS44" s="29" t="str">
        <f t="shared" si="15"/>
        <v/>
      </c>
      <c r="AT44" s="103" t="str">
        <f>IFERROR(AS44*(C44*(PRINCIPAL!$G$20/100))*0.47*(44/12),"")</f>
        <v/>
      </c>
      <c r="AU44" s="111" t="str">
        <f t="shared" si="16"/>
        <v/>
      </c>
      <c r="AV44" s="30" t="str">
        <f>IFERROR(IF(AND(PRINCIPAL!$H$21&lt;&gt;"",OR(L44=PRINCIPAL!$I$21,L44=PRINCIPAL!$I$21+PRINCIPAL!$I$21,L44=PRINCIPAL!$I$21+PRINCIPAL!$I$21+PRINCIPAL!$I$21)),0,IF(AND(PRINCIPAL!$H$21&lt;&gt;"",L44=PRINCIPAL!$J$21),VLOOKUP($AW$9,'Banco de Dados'!$B$4:$J$50,8,FALSE)*PRINCIPAL!$H$21*(1-(PRINCIPAL!$K$21/100)),IF(AND(PRINCIPAL!$H$21&lt;&gt;"",L44=PRINCIPAL!$L$21),VLOOKUP($AW$9,'Banco de Dados'!$B$4:$J$50,8,FALSE)*PRINCIPAL!$H$21*(1-(PRINCIPAL!$M$21/100)),IF(AND(PRINCIPAL!$H$21&lt;&gt;"",L44=PRINCIPAL!$N$21),VLOOKUP($AW$9,'Banco de Dados'!$B$4:$J$50,8,FALSE)*PRINCIPAL!$H$21*(1-(PRINCIPAL!$O$21/100)),IF(PRINCIPAL!$H$21&lt;&gt;"",VLOOKUP($AW$9,'Banco de Dados'!$B$4:$J$50,8,FALSE)*PRINCIPAL!$H$21,IF(OR(L44=PRINCIPAL!$I$21,L44=PRINCIPAL!$I$21+PRINCIPAL!$I$21,L44=PRINCIPAL!$I$21+PRINCIPAL!$I$21+PRINCIPAL!$I$21),0,IF(L44=PRINCIPAL!$J$21,VLOOKUP($AW$9,'Banco de Dados'!$B$4:$J$50,6,FALSE)*(1-(PRINCIPAL!$K$21/100)),IF(L44=PRINCIPAL!$L$21,VLOOKUP($AW$9,'Banco de Dados'!$B$4:$J$50,6,FALSE)*(1-(PRINCIPAL!$M$21/100)),IF(L44=PRINCIPAL!$N$21,VLOOKUP($AW$9,'Banco de Dados'!$B$4:$J$50,6,FALSE)*(1-(PRINCIPAL!$O$21/100)),VLOOKUP($AW$9,'Banco de Dados'!$B$4:$J$50,6,FALSE)))))))))),"")</f>
        <v/>
      </c>
      <c r="AW44" s="29" t="str">
        <f>IFERROR(AV44*(IFERROR(VLOOKUP($AW$9,'Banco de Dados'!$B$4:$J$50,4,FALSE),"ERRO")),"")</f>
        <v/>
      </c>
      <c r="AX44" s="29" t="str">
        <f t="shared" si="17"/>
        <v/>
      </c>
      <c r="AY44" s="103" t="str">
        <f>IFERROR(AX44*(C44*(PRINCIPAL!$G$21/100))*0.47*(44/12),"")</f>
        <v/>
      </c>
      <c r="AZ44" s="111" t="str">
        <f t="shared" si="18"/>
        <v/>
      </c>
      <c r="BA44" s="30" t="str">
        <f>IFERROR(IF(AND(PRINCIPAL!$H$22&lt;&gt;"",OR(L44=PRINCIPAL!$I$22,L44=PRINCIPAL!$I$22+PRINCIPAL!$I$22,L44=PRINCIPAL!$I$22+PRINCIPAL!$I$22+PRINCIPAL!$I$22)),0,IF(AND(PRINCIPAL!$H$22&lt;&gt;"",L44=PRINCIPAL!$J$22),VLOOKUP($BB$9,'Banco de Dados'!$B$4:$J$50,8,FALSE)*PRINCIPAL!$H$22*(1-(PRINCIPAL!$K$22/100)),IF(AND(PRINCIPAL!$H$22&lt;&gt;"",L44=PRINCIPAL!$L$22),VLOOKUP($BB$9,'Banco de Dados'!$B$4:$J$50,8,FALSE)*PRINCIPAL!$H$22*(1-(PRINCIPAL!$M$22/100)),IF(AND(PRINCIPAL!$H$22&lt;&gt;"",L44=PRINCIPAL!$N$22),VLOOKUP($BB$9,'Banco de Dados'!$B$4:$J$50,8,FALSE)*PRINCIPAL!$H$22*(1-(PRINCIPAL!$O$22/100)),IF(PRINCIPAL!$H$22&lt;&gt;"",VLOOKUP($BB$9,'Banco de Dados'!$B$4:$J$50,8,FALSE)*PRINCIPAL!$H$22,IF(OR(L44=PRINCIPAL!$I$22,L44=PRINCIPAL!$I$22+PRINCIPAL!$I$22,L44=PRINCIPAL!$I$22+PRINCIPAL!$I$22+PRINCIPAL!$I$22),0,IF(L44=PRINCIPAL!$J$22,VLOOKUP($BB$9,'Banco de Dados'!$B$4:$J$50,6,FALSE)*(1-(PRINCIPAL!$K$22/100)),IF(L44=PRINCIPAL!$L$22,VLOOKUP($BB$9,'Banco de Dados'!$B$4:$J$50,6,FALSE)*(1-(PRINCIPAL!$M$22/100)),IF(L44=PRINCIPAL!$N$22,VLOOKUP($BB$9,'Banco de Dados'!$B$4:$J$50,6,FALSE)*(1-(PRINCIPAL!$O$22/100)),VLOOKUP($BB$9,'Banco de Dados'!$B$4:$J$50,6,FALSE)))))))))),"")</f>
        <v/>
      </c>
      <c r="BB44" s="29" t="str">
        <f>IFERROR(BA44*(IFERROR(VLOOKUP($BB$9,'Banco de Dados'!$B$4:$J$50,4,FALSE),"ERRO")),"")</f>
        <v/>
      </c>
      <c r="BC44" s="29" t="str">
        <f t="shared" si="22"/>
        <v/>
      </c>
      <c r="BD44" s="103" t="str">
        <f>IFERROR(BC44*(C44*(PRINCIPAL!$G$22/100))*0.47*(44/12),"")</f>
        <v/>
      </c>
      <c r="BE44" s="111" t="str">
        <f t="shared" si="19"/>
        <v/>
      </c>
      <c r="BF44" s="30" t="str">
        <f>IFERROR(IF(AND(PRINCIPAL!$H$23&lt;&gt;"",OR(L44=PRINCIPAL!$I$23,L44=PRINCIPAL!$I$23+PRINCIPAL!$I$23,L44=PRINCIPAL!$I$23+PRINCIPAL!$I$23+PRINCIPAL!$I$23)),0,IF(AND(PRINCIPAL!$H$23&lt;&gt;"",L44=PRINCIPAL!$J$23),VLOOKUP($BG$9,'Banco de Dados'!$B$4:$J$50,8,FALSE)*PRINCIPAL!$H$23*(1-(PRINCIPAL!$K$23/100)),IF(AND(PRINCIPAL!$H$23&lt;&gt;"",L44=PRINCIPAL!$L$23),VLOOKUP($BG$9,'Banco de Dados'!$B$4:$J$50,8,FALSE)*PRINCIPAL!$H$23*(1-(PRINCIPAL!$M$23/100)),IF(AND(PRINCIPAL!$H$23&lt;&gt;"",L44=PRINCIPAL!$N$23),VLOOKUP($BG$9,'Banco de Dados'!$B$4:$J$50,8,FALSE)*PRINCIPAL!$H$23*(1-(PRINCIPAL!$O$23/100)),IF(PRINCIPAL!$H$23&lt;&gt;"",VLOOKUP($BG$9,'Banco de Dados'!$B$4:$J$50,8,FALSE)*PRINCIPAL!$H$23,IF(OR(L44=PRINCIPAL!$I$23,L44=PRINCIPAL!$I$23+PRINCIPAL!$I$23,L44=PRINCIPAL!$I$23+PRINCIPAL!$I$23+PRINCIPAL!$I$23),0,IF(L44=PRINCIPAL!$J$23,VLOOKUP($BG$9,'Banco de Dados'!$B$4:$J$50,6,FALSE)*(1-(PRINCIPAL!$K$23/100)),IF(L44=PRINCIPAL!$L$23,VLOOKUP($BG$9,'Banco de Dados'!$B$4:$J$50,6,FALSE)*(1-(PRINCIPAL!$M$23/100)),IF(L44=PRINCIPAL!$N$23,VLOOKUP($BG$9,'Banco de Dados'!$B$4:$J$50,6,FALSE)*(1-(PRINCIPAL!$O$23/100)),VLOOKUP($BG$9,'Banco de Dados'!$B$4:$J$50,6,FALSE)))))))))),"")</f>
        <v/>
      </c>
      <c r="BG44" s="29" t="str">
        <f>IFERROR(BF44*(IFERROR(VLOOKUP($BG$9,'Banco de Dados'!$B$4:$J$50,4,FALSE),"ERRO")),"")</f>
        <v/>
      </c>
      <c r="BH44" s="29" t="str">
        <f t="shared" si="20"/>
        <v/>
      </c>
      <c r="BI44" s="103" t="str">
        <f>IFERROR(BH44*(C44*(PRINCIPAL!$G$23/100))*0.47*(44/12),"")</f>
        <v/>
      </c>
      <c r="BJ44" s="102" t="str">
        <f t="shared" si="21"/>
        <v/>
      </c>
    </row>
    <row r="45" spans="1:62" s="1" customFormat="1" ht="12.75" customHeight="1" x14ac:dyDescent="0.25">
      <c r="A45" s="31"/>
      <c r="B45" s="346">
        <v>2054</v>
      </c>
      <c r="C45" s="340">
        <v>6450</v>
      </c>
      <c r="E45" s="26">
        <v>34</v>
      </c>
      <c r="F45" s="24">
        <f>IFERROR(VLOOKUP($G$9,'Banco de Dados'!$B$4:$J$50,6,FALSE),"")</f>
        <v>3.6</v>
      </c>
      <c r="G45" s="25">
        <f>IFERROR(F45*(IFERROR(VLOOKUP($G$9,'Banco de Dados'!$B$4:$J$50,4,FALSE),"ERRO")),"")</f>
        <v>1.9152000000000002</v>
      </c>
      <c r="H45" s="25">
        <f t="shared" si="0"/>
        <v>5.5152000000000001</v>
      </c>
      <c r="I45" s="103">
        <f t="shared" si="2"/>
        <v>61304.205599999994</v>
      </c>
      <c r="J45" s="102">
        <f t="shared" si="3"/>
        <v>1884747.9023999998</v>
      </c>
      <c r="L45" s="91">
        <v>34</v>
      </c>
      <c r="M45" s="24">
        <f>IFERROR(IF(AND(PRINCIPAL!$H$14&lt;&gt;"",OR(L45=PRINCIPAL!$I$14,L45=PRINCIPAL!$I$14+PRINCIPAL!$I$14,L45=PRINCIPAL!$I$14+PRINCIPAL!$I$14+PRINCIPAL!$I$14)),0,IF(AND(PRINCIPAL!$H$14&lt;&gt;"",L45=PRINCIPAL!$J$14),VLOOKUP($N$9,'Banco de Dados'!$B$4:$J$50,8,FALSE)*PRINCIPAL!$H$14*(1-(PRINCIPAL!$K$14/100)),IF(AND(PRINCIPAL!$H$14&lt;&gt;"",L45=PRINCIPAL!$L$14),VLOOKUP($N$9,'Banco de Dados'!$B$4:$J$50,8,FALSE)*PRINCIPAL!$H$14*(1-(PRINCIPAL!$M$14/100)),IF(AND(PRINCIPAL!$H$14&lt;&gt;"",L45=PRINCIPAL!$N$14),VLOOKUP($N$9,'Banco de Dados'!$B$4:$J$50,8,FALSE)*PRINCIPAL!$H$14*(1-(PRINCIPAL!$O$14/100)),IF(PRINCIPAL!$H$14&lt;&gt;"",VLOOKUP($N$9,'Banco de Dados'!$B$4:$J$50,8,FALSE)*PRINCIPAL!$H$14,IF(OR(L45=PRINCIPAL!$I$14,L45=PRINCIPAL!$I$14+PRINCIPAL!$I$14,L45=PRINCIPAL!$I$14+PRINCIPAL!$I$14+PRINCIPAL!$I$14),0,IF(L45=PRINCIPAL!$J$14,VLOOKUP($N$9,'Banco de Dados'!$B$4:$J$50,6,FALSE)*(1-(PRINCIPAL!$K$14/100)),IF(L45=PRINCIPAL!$L$14,VLOOKUP($N$9,'Banco de Dados'!$B$4:$J$50,6,FALSE)*(1-(PRINCIPAL!$M$14/100)),IF(L45=PRINCIPAL!$N$14,VLOOKUP($N$9,'Banco de Dados'!$B$4:$J$50,6,FALSE)*(1-(PRINCIPAL!$O$14/100)),VLOOKUP($N$9,'Banco de Dados'!$B$4:$J$50,6,FALSE)))))))))),"")</f>
        <v>6.69</v>
      </c>
      <c r="N45" s="25">
        <f>IFERROR(M45*(IFERROR(VLOOKUP($N$9,'Banco de Dados'!$B$4:$J$50,4,FALSE),"ERRO")),"")</f>
        <v>3.5590800000000002</v>
      </c>
      <c r="O45" s="25">
        <f t="shared" si="1"/>
        <v>10.249080000000001</v>
      </c>
      <c r="P45" s="103">
        <f>IFERROR(O45*(C45*(PRINCIPAL!$G$14/100))*0.47*(44/12),"")</f>
        <v>113923.64874</v>
      </c>
      <c r="Q45" s="107">
        <f t="shared" si="4"/>
        <v>3502489.8519600015</v>
      </c>
      <c r="R45" s="29" t="str">
        <f>IFERROR(IF(AND(PRINCIPAL!$H$15&lt;&gt;"",OR(L45=PRINCIPAL!$I$15,L45=PRINCIPAL!$I$15+PRINCIPAL!$I$15,L45=PRINCIPAL!$I$15+PRINCIPAL!$I$15+PRINCIPAL!$I$15)),0,IF(AND(PRINCIPAL!$H$15&lt;&gt;"",L45=PRINCIPAL!$J$15),VLOOKUP($S$9,'Banco de Dados'!$B$4:$J$50,8,FALSE)*PRINCIPAL!$H$15*(1-(PRINCIPAL!$K$15/100)),IF(AND(PRINCIPAL!$H$15&lt;&gt;"",L45=PRINCIPAL!$L$15),VLOOKUP($S$9,'Banco de Dados'!$B$4:$J$50,8,FALSE)*PRINCIPAL!$H$15*(1-(PRINCIPAL!$M$15/100)),IF(AND(PRINCIPAL!$H$15&lt;&gt;"",L45=PRINCIPAL!$N$15),VLOOKUP($S$9,'Banco de Dados'!$B$4:$J$50,8,FALSE)*PRINCIPAL!$H$15*(1-(PRINCIPAL!$O$15/100)),IF(PRINCIPAL!$H$15&lt;&gt;"",VLOOKUP($S$9,'Banco de Dados'!$B$4:$J$50,8,FALSE)*PRINCIPAL!$H$15,IF(OR(L45=PRINCIPAL!$I$15,L45=PRINCIPAL!$I$15+PRINCIPAL!$I$15,L45=PRINCIPAL!$I$15+PRINCIPAL!$I$15+PRINCIPAL!$I$15),0,IF(L45=PRINCIPAL!$J$15,VLOOKUP($S$9,'Banco de Dados'!$B$4:$J$50,6,FALSE)*(1-(PRINCIPAL!$K$15/100)),IF(L45=PRINCIPAL!$L$15,VLOOKUP($S$9,'Banco de Dados'!$B$4:$J$50,6,FALSE)*(1-(PRINCIPAL!$M$15/100)),IF(L45=PRINCIPAL!$N$15,VLOOKUP($S$9,'Banco de Dados'!$B$4:$J$50,6,FALSE)*(1-(PRINCIPAL!$O$15/100)),VLOOKUP($S$9,'Banco de Dados'!$B$4:$J$50,6,FALSE)))))))))),"")</f>
        <v/>
      </c>
      <c r="S45" s="29" t="str">
        <f>IFERROR(R45*(IFERROR(VLOOKUP($S$9,'Banco de Dados'!$B$4:$J$50,4,FALSE),"ERRO")),"")</f>
        <v/>
      </c>
      <c r="T45" s="29" t="str">
        <f t="shared" si="5"/>
        <v/>
      </c>
      <c r="U45" s="103" t="str">
        <f>IFERROR(T45*(C45*(PRINCIPAL!$G$15/100))*0.47*(44/12),"")</f>
        <v/>
      </c>
      <c r="V45" s="103" t="str">
        <f t="shared" si="6"/>
        <v/>
      </c>
      <c r="W45" s="30" t="str">
        <f>IFERROR(IF(AND(PRINCIPAL!$H$16&lt;&gt;"",OR(L45=PRINCIPAL!$I$16,L45=PRINCIPAL!$I$16+PRINCIPAL!$I$16,L45=PRINCIPAL!$I$16+PRINCIPAL!$I$16+PRINCIPAL!$I$16)),0,IF(AND(PRINCIPAL!$H$16&lt;&gt;"",L45=PRINCIPAL!$J$16),VLOOKUP($X$9,'Banco de Dados'!$B$4:$J$50,8,FALSE)*PRINCIPAL!$H$16*(1-(PRINCIPAL!$K$16/100)),IF(AND(PRINCIPAL!$H$16&lt;&gt;"",L45=PRINCIPAL!$L$16),VLOOKUP($X$9,'Banco de Dados'!$B$4:$J$50,8,FALSE)*PRINCIPAL!$H$16*(1-(PRINCIPAL!$M$16/100)),IF(AND(PRINCIPAL!$H$16&lt;&gt;"",L45=PRINCIPAL!$N$16),VLOOKUP($X$9,'Banco de Dados'!$B$4:$J$50,8,FALSE)*PRINCIPAL!$H$16*(1-(PRINCIPAL!$O$16/100)),IF(PRINCIPAL!$H$16&lt;&gt;"",VLOOKUP($X$9,'Banco de Dados'!$B$4:$J$50,8,FALSE)*PRINCIPAL!$H$16,IF(OR(L45=PRINCIPAL!$I$16,L45=PRINCIPAL!$I$16+PRINCIPAL!$I$16,L45=PRINCIPAL!$I$16+PRINCIPAL!$I$16+PRINCIPAL!$I$16),0,IF(L45=PRINCIPAL!$J$16,VLOOKUP($X$9,'Banco de Dados'!$B$4:$J$50,6,FALSE)*(1-(PRINCIPAL!$K$16/100)),IF(L45=PRINCIPAL!$L$16,VLOOKUP($X$9,'Banco de Dados'!$B$4:$J$50,6,FALSE)*(1-(PRINCIPAL!$M$16/100)),IF(L45=PRINCIPAL!$N$16,VLOOKUP($X$9,'Banco de Dados'!$B$4:$J$50,6,FALSE)*(1-(PRINCIPAL!$O$16/100)),VLOOKUP($X$9,'Banco de Dados'!$B$4:$J$50,6,FALSE)))))))))),"")</f>
        <v/>
      </c>
      <c r="X45" s="29" t="str">
        <f>IFERROR(W45*(IFERROR(VLOOKUP($X$9,'Banco de Dados'!$B$4:$J$50,4,FALSE),"ERRO")),"")</f>
        <v/>
      </c>
      <c r="Y45" s="29" t="str">
        <f t="shared" si="7"/>
        <v/>
      </c>
      <c r="Z45" s="103" t="str">
        <f>IFERROR(Y45*(C45*(PRINCIPAL!$G$16/100))*0.47*(44/12),"")</f>
        <v/>
      </c>
      <c r="AA45" s="111" t="str">
        <f t="shared" si="8"/>
        <v/>
      </c>
      <c r="AB45" s="30" t="str">
        <f>IFERROR(IF(AND(PRINCIPAL!$H$17&lt;&gt;"",OR(L45=PRINCIPAL!$I$17,L45=PRINCIPAL!$I$17+PRINCIPAL!$I$17,L45=PRINCIPAL!$I$17+PRINCIPAL!$I$17+PRINCIPAL!$I$17)),0,IF(AND(PRINCIPAL!$H$17&lt;&gt;"",L45=PRINCIPAL!$J$17),VLOOKUP($AC$9,'Banco de Dados'!$B$4:$J$50,8,FALSE)*PRINCIPAL!$H$17*(1-(PRINCIPAL!$K$17/100)),IF(AND(PRINCIPAL!$H$17&lt;&gt;"",L45=PRINCIPAL!$L$17),VLOOKUP($AC$9,'Banco de Dados'!$B$4:$J$50,8,FALSE)*PRINCIPAL!$H$17*(1-(PRINCIPAL!$M$17/100)),IF(AND(PRINCIPAL!$H$17&lt;&gt;"",L45=PRINCIPAL!$N$17),VLOOKUP($AC$9,'Banco de Dados'!$B$4:$J$50,8,FALSE)*PRINCIPAL!$H$17*(1-(PRINCIPAL!$O$17/100)),IF(PRINCIPAL!$H$17&lt;&gt;"",VLOOKUP($AC$9,'Banco de Dados'!$B$4:$J$50,8,FALSE)*PRINCIPAL!$H$17,IF(OR(L45=PRINCIPAL!$I$17,L45=PRINCIPAL!$I$17+PRINCIPAL!$I$17,L45=PRINCIPAL!$I$17+PRINCIPAL!$I$17+PRINCIPAL!$I$17),0,IF(L45=PRINCIPAL!$J$17,VLOOKUP($AC$9,'Banco de Dados'!$B$4:$J$50,6,FALSE)*(1-(PRINCIPAL!$K$17/100)),IF(L45=PRINCIPAL!$L$17,VLOOKUP($AC$9,'Banco de Dados'!$B$4:$J$50,6,FALSE)*(1-(PRINCIPAL!$M$17/100)),IF(L45=PRINCIPAL!$N$17,VLOOKUP($AC$9,'Banco de Dados'!$B$4:$J$50,6,FALSE)*(1-(PRINCIPAL!$O$17/100)),VLOOKUP($AC$9,'Banco de Dados'!$B$4:$J$50,6,FALSE)))))))))),"")</f>
        <v/>
      </c>
      <c r="AC45" s="29" t="str">
        <f>IFERROR(AB45*(IFERROR(VLOOKUP($AC$9,'Banco de Dados'!$B$4:$J$50,4,FALSE),"ERRO")),"")</f>
        <v/>
      </c>
      <c r="AD45" s="29" t="str">
        <f t="shared" si="9"/>
        <v/>
      </c>
      <c r="AE45" s="103" t="str">
        <f>IFERROR(AD45*(C45*(PRINCIPAL!$G$17/100))*0.47*(44/12),"")</f>
        <v/>
      </c>
      <c r="AF45" s="111" t="str">
        <f t="shared" si="10"/>
        <v/>
      </c>
      <c r="AG45" s="30" t="str">
        <f>IFERROR(IF(AND(PRINCIPAL!$H$18&lt;&gt;"",OR(L45=PRINCIPAL!$I$18,L45=PRINCIPAL!$I$18+PRINCIPAL!$I$18,L45=PRINCIPAL!$I$18+PRINCIPAL!$I$18+PRINCIPAL!$I$18)),0,IF(AND(PRINCIPAL!$H$18&lt;&gt;"",L45=PRINCIPAL!$J$18),VLOOKUP($AH$9,'Banco de Dados'!$B$4:$J$50,8,FALSE)*PRINCIPAL!$H$18*(1-(PRINCIPAL!$K$18/100)),IF(AND(PRINCIPAL!$H$18&lt;&gt;"",L45=PRINCIPAL!$L$18),VLOOKUP($AH$9,'Banco de Dados'!$B$4:$J$50,8,FALSE)*PRINCIPAL!$H$18*(1-(PRINCIPAL!$M$18/100)),IF(AND(PRINCIPAL!$H$18&lt;&gt;"",L45=PRINCIPAL!$N$18),VLOOKUP($AH$9,'Banco de Dados'!$B$4:$J$50,8,FALSE)*PRINCIPAL!$H$18*(1-(PRINCIPAL!$O$18/100)),IF(PRINCIPAL!$H$18&lt;&gt;"",VLOOKUP($AH$9,'Banco de Dados'!$B$4:$J$50,8,FALSE)*PRINCIPAL!$H$18,IF(OR(L45=PRINCIPAL!$I$18,L45=PRINCIPAL!$I$18+PRINCIPAL!$I$18,L45=PRINCIPAL!$I$18+PRINCIPAL!$I$18+PRINCIPAL!$I$18),0,IF(L45=PRINCIPAL!$J$18,VLOOKUP($AH$9,'Banco de Dados'!$B$4:$J$50,6,FALSE)*(1-(PRINCIPAL!$K$18/100)),IF(L45=PRINCIPAL!$L$18,VLOOKUP($AH$9,'Banco de Dados'!$B$4:$J$50,6,FALSE)*(1-(PRINCIPAL!$M$18/100)),IF(L45=PRINCIPAL!$N$18,VLOOKUP($AH$9,'Banco de Dados'!$B$4:$J$50,6,FALSE)*(1-(PRINCIPAL!$O$18/100)),VLOOKUP($AH$9,'Banco de Dados'!$B$4:$J$50,6,FALSE)))))))))),"")</f>
        <v/>
      </c>
      <c r="AH45" s="29" t="str">
        <f>IFERROR(AG45*(IFERROR(VLOOKUP($AH$9,'Banco de Dados'!$B$4:$J$50,4,FALSE),"ERRO")),"")</f>
        <v/>
      </c>
      <c r="AI45" s="29" t="str">
        <f t="shared" si="11"/>
        <v/>
      </c>
      <c r="AJ45" s="103" t="str">
        <f>IFERROR(AI45*(C45*(PRINCIPAL!$G$18/100))*0.47*(44/12),"")</f>
        <v/>
      </c>
      <c r="AK45" s="111" t="str">
        <f t="shared" si="12"/>
        <v/>
      </c>
      <c r="AL45" s="30" t="str">
        <f>IFERROR(IF(AND(PRINCIPAL!$H$19&lt;&gt;"",OR(L45=PRINCIPAL!$I$19,L45=PRINCIPAL!$I$19+PRINCIPAL!$I$19,L45=PRINCIPAL!$I$19+PRINCIPAL!$I$19+PRINCIPAL!$I$19)),0,IF(AND(PRINCIPAL!$H$19&lt;&gt;"",L45=PRINCIPAL!$J$19),VLOOKUP($AM$9,'Banco de Dados'!$B$4:$J$50,8,FALSE)*PRINCIPAL!$H$19*(1-(PRINCIPAL!$K$19/100)),IF(AND(PRINCIPAL!$H$19&lt;&gt;"",L45=PRINCIPAL!$L$19),VLOOKUP($AM$9,'Banco de Dados'!$B$4:$J$50,8,FALSE)*PRINCIPAL!$H$19*(1-(PRINCIPAL!$M$19/100)),IF(AND(PRINCIPAL!$H$19&lt;&gt;"",L45=PRINCIPAL!$N$19),VLOOKUP($AM$9,'Banco de Dados'!$B$4:$J$50,8,FALSE)*PRINCIPAL!$H$19*(1-(PRINCIPAL!$O$19/100)),IF(PRINCIPAL!$H$19&lt;&gt;"",VLOOKUP($AM$9,'Banco de Dados'!$B$4:$J$50,8,FALSE)*PRINCIPAL!$H$19,IF(OR(L45=PRINCIPAL!$I$19,L45=PRINCIPAL!$I$19+PRINCIPAL!$I$19,L45=PRINCIPAL!$I$19+PRINCIPAL!$I$19+PRINCIPAL!$I$19),0,IF(L45=PRINCIPAL!$J$19,VLOOKUP($AM$9,'Banco de Dados'!$B$4:$J$50,6,FALSE)*(1-(PRINCIPAL!$K$19/100)),IF(L45=PRINCIPAL!$L$19,VLOOKUP($AM$9,'Banco de Dados'!$B$4:$J$50,6,FALSE)*(1-(PRINCIPAL!$M$19/100)),IF(L45=PRINCIPAL!$N$19,VLOOKUP($AM$9,'Banco de Dados'!$B$4:$J$50,6,FALSE)*(1-(PRINCIPAL!$O$19/100)),VLOOKUP($AM$9,'Banco de Dados'!$B$4:$J$50,6,FALSE)))))))))),"")</f>
        <v/>
      </c>
      <c r="AM45" s="29" t="str">
        <f>IFERROR(AL45*(IFERROR(VLOOKUP($AM$9,'Banco de Dados'!$B$4:$J$50,4,FALSE),"ERRO")),"")</f>
        <v/>
      </c>
      <c r="AN45" s="29" t="str">
        <f t="shared" si="13"/>
        <v/>
      </c>
      <c r="AO45" s="103" t="str">
        <f>IFERROR(AN45*(C45*(PRINCIPAL!$G$19/100))*0.47*(44/12),"")</f>
        <v/>
      </c>
      <c r="AP45" s="111" t="str">
        <f t="shared" si="14"/>
        <v/>
      </c>
      <c r="AQ45" s="30" t="str">
        <f>IFERROR(IF(AND(PRINCIPAL!$H$20&lt;&gt;"",OR(L45=PRINCIPAL!$I$20,L45=PRINCIPAL!$I$20+PRINCIPAL!$I$20,L45=PRINCIPAL!$I$20+PRINCIPAL!$I$20+PRINCIPAL!$I$20)),0,IF(AND(PRINCIPAL!$H$20&lt;&gt;"",L45=PRINCIPAL!$J$20),VLOOKUP($AR$9,'Banco de Dados'!$B$4:$J$50,8,FALSE)*PRINCIPAL!$H$20*(1-(PRINCIPAL!$K$20/100)),IF(AND(PRINCIPAL!$H$20&lt;&gt;"",L45=PRINCIPAL!$L$20),VLOOKUP($AR$9,'Banco de Dados'!$B$4:$J$50,8,FALSE)*PRINCIPAL!$H$20*(1-(PRINCIPAL!$M$20/100)),IF(AND(PRINCIPAL!$H$20&lt;&gt;"",L45=PRINCIPAL!$N$20),VLOOKUP($AR$9,'Banco de Dados'!$B$4:$J$50,8,FALSE)*PRINCIPAL!$H$20*(1-(PRINCIPAL!$O$20/100)),IF(PRINCIPAL!$H$20&lt;&gt;"",VLOOKUP($AR$9,'Banco de Dados'!$B$4:$J$50,8,FALSE)*PRINCIPAL!$H$20,IF(OR(L45=PRINCIPAL!$I$20,L45=PRINCIPAL!$I$20+PRINCIPAL!$I$20,L45=PRINCIPAL!$I$20+PRINCIPAL!$I$20+PRINCIPAL!$I$20),0,IF(L45=PRINCIPAL!$J$20,VLOOKUP($AR$9,'Banco de Dados'!$B$4:$J$50,6,FALSE)*(1-(PRINCIPAL!$K$20/100)),IF(L45=PRINCIPAL!$L$20,VLOOKUP($AR$9,'Banco de Dados'!$B$4:$J$50,6,FALSE)*(1-(PRINCIPAL!$M$20/100)),IF(L45=PRINCIPAL!$N$20,VLOOKUP($AR$9,'Banco de Dados'!$B$4:$J$50,6,FALSE)*(1-(PRINCIPAL!$O$20/100)),VLOOKUP($AR$9,'Banco de Dados'!$B$4:$J$50,6,FALSE)))))))))),"")</f>
        <v/>
      </c>
      <c r="AR45" s="29" t="str">
        <f>IFERROR(AQ45*(IFERROR(VLOOKUP($AR$9,'Banco de Dados'!$B$4:$J$50,4,FALSE),"ERRO")),"")</f>
        <v/>
      </c>
      <c r="AS45" s="29" t="str">
        <f t="shared" si="15"/>
        <v/>
      </c>
      <c r="AT45" s="103" t="str">
        <f>IFERROR(AS45*(C45*(PRINCIPAL!$G$20/100))*0.47*(44/12),"")</f>
        <v/>
      </c>
      <c r="AU45" s="111" t="str">
        <f t="shared" si="16"/>
        <v/>
      </c>
      <c r="AV45" s="30" t="str">
        <f>IFERROR(IF(AND(PRINCIPAL!$H$21&lt;&gt;"",OR(L45=PRINCIPAL!$I$21,L45=PRINCIPAL!$I$21+PRINCIPAL!$I$21,L45=PRINCIPAL!$I$21+PRINCIPAL!$I$21+PRINCIPAL!$I$21)),0,IF(AND(PRINCIPAL!$H$21&lt;&gt;"",L45=PRINCIPAL!$J$21),VLOOKUP($AW$9,'Banco de Dados'!$B$4:$J$50,8,FALSE)*PRINCIPAL!$H$21*(1-(PRINCIPAL!$K$21/100)),IF(AND(PRINCIPAL!$H$21&lt;&gt;"",L45=PRINCIPAL!$L$21),VLOOKUP($AW$9,'Banco de Dados'!$B$4:$J$50,8,FALSE)*PRINCIPAL!$H$21*(1-(PRINCIPAL!$M$21/100)),IF(AND(PRINCIPAL!$H$21&lt;&gt;"",L45=PRINCIPAL!$N$21),VLOOKUP($AW$9,'Banco de Dados'!$B$4:$J$50,8,FALSE)*PRINCIPAL!$H$21*(1-(PRINCIPAL!$O$21/100)),IF(PRINCIPAL!$H$21&lt;&gt;"",VLOOKUP($AW$9,'Banco de Dados'!$B$4:$J$50,8,FALSE)*PRINCIPAL!$H$21,IF(OR(L45=PRINCIPAL!$I$21,L45=PRINCIPAL!$I$21+PRINCIPAL!$I$21,L45=PRINCIPAL!$I$21+PRINCIPAL!$I$21+PRINCIPAL!$I$21),0,IF(L45=PRINCIPAL!$J$21,VLOOKUP($AW$9,'Banco de Dados'!$B$4:$J$50,6,FALSE)*(1-(PRINCIPAL!$K$21/100)),IF(L45=PRINCIPAL!$L$21,VLOOKUP($AW$9,'Banco de Dados'!$B$4:$J$50,6,FALSE)*(1-(PRINCIPAL!$M$21/100)),IF(L45=PRINCIPAL!$N$21,VLOOKUP($AW$9,'Banco de Dados'!$B$4:$J$50,6,FALSE)*(1-(PRINCIPAL!$O$21/100)),VLOOKUP($AW$9,'Banco de Dados'!$B$4:$J$50,6,FALSE)))))))))),"")</f>
        <v/>
      </c>
      <c r="AW45" s="29" t="str">
        <f>IFERROR(AV45*(IFERROR(VLOOKUP($AW$9,'Banco de Dados'!$B$4:$J$50,4,FALSE),"ERRO")),"")</f>
        <v/>
      </c>
      <c r="AX45" s="29" t="str">
        <f t="shared" si="17"/>
        <v/>
      </c>
      <c r="AY45" s="103" t="str">
        <f>IFERROR(AX45*(C45*(PRINCIPAL!$G$21/100))*0.47*(44/12),"")</f>
        <v/>
      </c>
      <c r="AZ45" s="111" t="str">
        <f t="shared" si="18"/>
        <v/>
      </c>
      <c r="BA45" s="30" t="str">
        <f>IFERROR(IF(AND(PRINCIPAL!$H$22&lt;&gt;"",OR(L45=PRINCIPAL!$I$22,L45=PRINCIPAL!$I$22+PRINCIPAL!$I$22,L45=PRINCIPAL!$I$22+PRINCIPAL!$I$22+PRINCIPAL!$I$22)),0,IF(AND(PRINCIPAL!$H$22&lt;&gt;"",L45=PRINCIPAL!$J$22),VLOOKUP($BB$9,'Banco de Dados'!$B$4:$J$50,8,FALSE)*PRINCIPAL!$H$22*(1-(PRINCIPAL!$K$22/100)),IF(AND(PRINCIPAL!$H$22&lt;&gt;"",L45=PRINCIPAL!$L$22),VLOOKUP($BB$9,'Banco de Dados'!$B$4:$J$50,8,FALSE)*PRINCIPAL!$H$22*(1-(PRINCIPAL!$M$22/100)),IF(AND(PRINCIPAL!$H$22&lt;&gt;"",L45=PRINCIPAL!$N$22),VLOOKUP($BB$9,'Banco de Dados'!$B$4:$J$50,8,FALSE)*PRINCIPAL!$H$22*(1-(PRINCIPAL!$O$22/100)),IF(PRINCIPAL!$H$22&lt;&gt;"",VLOOKUP($BB$9,'Banco de Dados'!$B$4:$J$50,8,FALSE)*PRINCIPAL!$H$22,IF(OR(L45=PRINCIPAL!$I$22,L45=PRINCIPAL!$I$22+PRINCIPAL!$I$22,L45=PRINCIPAL!$I$22+PRINCIPAL!$I$22+PRINCIPAL!$I$22),0,IF(L45=PRINCIPAL!$J$22,VLOOKUP($BB$9,'Banco de Dados'!$B$4:$J$50,6,FALSE)*(1-(PRINCIPAL!$K$22/100)),IF(L45=PRINCIPAL!$L$22,VLOOKUP($BB$9,'Banco de Dados'!$B$4:$J$50,6,FALSE)*(1-(PRINCIPAL!$M$22/100)),IF(L45=PRINCIPAL!$N$22,VLOOKUP($BB$9,'Banco de Dados'!$B$4:$J$50,6,FALSE)*(1-(PRINCIPAL!$O$22/100)),VLOOKUP($BB$9,'Banco de Dados'!$B$4:$J$50,6,FALSE)))))))))),"")</f>
        <v/>
      </c>
      <c r="BB45" s="29" t="str">
        <f>IFERROR(BA45*(IFERROR(VLOOKUP($BB$9,'Banco de Dados'!$B$4:$J$50,4,FALSE),"ERRO")),"")</f>
        <v/>
      </c>
      <c r="BC45" s="29" t="str">
        <f t="shared" si="22"/>
        <v/>
      </c>
      <c r="BD45" s="103" t="str">
        <f>IFERROR(BC45*(C45*(PRINCIPAL!$G$22/100))*0.47*(44/12),"")</f>
        <v/>
      </c>
      <c r="BE45" s="111" t="str">
        <f t="shared" si="19"/>
        <v/>
      </c>
      <c r="BF45" s="30" t="str">
        <f>IFERROR(IF(AND(PRINCIPAL!$H$23&lt;&gt;"",OR(L45=PRINCIPAL!$I$23,L45=PRINCIPAL!$I$23+PRINCIPAL!$I$23,L45=PRINCIPAL!$I$23+PRINCIPAL!$I$23+PRINCIPAL!$I$23)),0,IF(AND(PRINCIPAL!$H$23&lt;&gt;"",L45=PRINCIPAL!$J$23),VLOOKUP($BG$9,'Banco de Dados'!$B$4:$J$50,8,FALSE)*PRINCIPAL!$H$23*(1-(PRINCIPAL!$K$23/100)),IF(AND(PRINCIPAL!$H$23&lt;&gt;"",L45=PRINCIPAL!$L$23),VLOOKUP($BG$9,'Banco de Dados'!$B$4:$J$50,8,FALSE)*PRINCIPAL!$H$23*(1-(PRINCIPAL!$M$23/100)),IF(AND(PRINCIPAL!$H$23&lt;&gt;"",L45=PRINCIPAL!$N$23),VLOOKUP($BG$9,'Banco de Dados'!$B$4:$J$50,8,FALSE)*PRINCIPAL!$H$23*(1-(PRINCIPAL!$O$23/100)),IF(PRINCIPAL!$H$23&lt;&gt;"",VLOOKUP($BG$9,'Banco de Dados'!$B$4:$J$50,8,FALSE)*PRINCIPAL!$H$23,IF(OR(L45=PRINCIPAL!$I$23,L45=PRINCIPAL!$I$23+PRINCIPAL!$I$23,L45=PRINCIPAL!$I$23+PRINCIPAL!$I$23+PRINCIPAL!$I$23),0,IF(L45=PRINCIPAL!$J$23,VLOOKUP($BG$9,'Banco de Dados'!$B$4:$J$50,6,FALSE)*(1-(PRINCIPAL!$K$23/100)),IF(L45=PRINCIPAL!$L$23,VLOOKUP($BG$9,'Banco de Dados'!$B$4:$J$50,6,FALSE)*(1-(PRINCIPAL!$M$23/100)),IF(L45=PRINCIPAL!$N$23,VLOOKUP($BG$9,'Banco de Dados'!$B$4:$J$50,6,FALSE)*(1-(PRINCIPAL!$O$23/100)),VLOOKUP($BG$9,'Banco de Dados'!$B$4:$J$50,6,FALSE)))))))))),"")</f>
        <v/>
      </c>
      <c r="BG45" s="29" t="str">
        <f>IFERROR(BF45*(IFERROR(VLOOKUP($BG$9,'Banco de Dados'!$B$4:$J$50,4,FALSE),"ERRO")),"")</f>
        <v/>
      </c>
      <c r="BH45" s="29" t="str">
        <f t="shared" si="20"/>
        <v/>
      </c>
      <c r="BI45" s="103" t="str">
        <f>IFERROR(BH45*(C45*(PRINCIPAL!$G$23/100))*0.47*(44/12),"")</f>
        <v/>
      </c>
      <c r="BJ45" s="102" t="str">
        <f t="shared" si="21"/>
        <v/>
      </c>
    </row>
    <row r="46" spans="1:62" s="1" customFormat="1" ht="12.75" customHeight="1" thickBot="1" x14ac:dyDescent="0.3">
      <c r="A46" s="31"/>
      <c r="B46" s="347">
        <v>2055</v>
      </c>
      <c r="C46" s="341">
        <v>6450</v>
      </c>
      <c r="E46" s="27">
        <v>35</v>
      </c>
      <c r="F46" s="93">
        <f>IFERROR(VLOOKUP($G$9,'Banco de Dados'!$B$4:$J$50,6,FALSE),"")</f>
        <v>3.6</v>
      </c>
      <c r="G46" s="94">
        <f>IFERROR(F46*(IFERROR(VLOOKUP($G$9,'Banco de Dados'!$B$4:$J$50,4,FALSE),"ERRO")),"")</f>
        <v>1.9152000000000002</v>
      </c>
      <c r="H46" s="94">
        <f t="shared" si="0"/>
        <v>5.5152000000000001</v>
      </c>
      <c r="I46" s="104">
        <f t="shared" si="2"/>
        <v>61304.205599999994</v>
      </c>
      <c r="J46" s="105">
        <f t="shared" si="3"/>
        <v>1946052.1079999998</v>
      </c>
      <c r="L46" s="92">
        <v>35</v>
      </c>
      <c r="M46" s="93">
        <f>IFERROR(IF(AND(PRINCIPAL!$H$14&lt;&gt;"",OR(L46=PRINCIPAL!$I$14,L46=PRINCIPAL!$I$14+PRINCIPAL!$I$14,L46=PRINCIPAL!$I$14+PRINCIPAL!$I$14+PRINCIPAL!$I$14)),0,IF(AND(PRINCIPAL!$H$14&lt;&gt;"",L46=PRINCIPAL!$J$14),VLOOKUP($N$9,'Banco de Dados'!$B$4:$J$50,8,FALSE)*PRINCIPAL!$H$14*(1-(PRINCIPAL!$K$14/100)),IF(AND(PRINCIPAL!$H$14&lt;&gt;"",L46=PRINCIPAL!$L$14),VLOOKUP($N$9,'Banco de Dados'!$B$4:$J$50,8,FALSE)*PRINCIPAL!$H$14*(1-(PRINCIPAL!$M$14/100)),IF(AND(PRINCIPAL!$H$14&lt;&gt;"",L46=PRINCIPAL!$N$14),VLOOKUP($N$9,'Banco de Dados'!$B$4:$J$50,8,FALSE)*PRINCIPAL!$H$14*(1-(PRINCIPAL!$O$14/100)),IF(PRINCIPAL!$H$14&lt;&gt;"",VLOOKUP($N$9,'Banco de Dados'!$B$4:$J$50,8,FALSE)*PRINCIPAL!$H$14,IF(OR(L46=PRINCIPAL!$I$14,L46=PRINCIPAL!$I$14+PRINCIPAL!$I$14,L46=PRINCIPAL!$I$14+PRINCIPAL!$I$14+PRINCIPAL!$I$14),0,IF(L46=PRINCIPAL!$J$14,VLOOKUP($N$9,'Banco de Dados'!$B$4:$J$50,6,FALSE)*(1-(PRINCIPAL!$K$14/100)),IF(L46=PRINCIPAL!$L$14,VLOOKUP($N$9,'Banco de Dados'!$B$4:$J$50,6,FALSE)*(1-(PRINCIPAL!$M$14/100)),IF(L46=PRINCIPAL!$N$14,VLOOKUP($N$9,'Banco de Dados'!$B$4:$J$50,6,FALSE)*(1-(PRINCIPAL!$O$14/100)),VLOOKUP($N$9,'Banco de Dados'!$B$4:$J$50,6,FALSE)))))))))),"")</f>
        <v>6.69</v>
      </c>
      <c r="N46" s="94">
        <f>IFERROR(M46*(IFERROR(VLOOKUP($N$9,'Banco de Dados'!$B$4:$J$50,4,FALSE),"ERRO")),"")</f>
        <v>3.5590800000000002</v>
      </c>
      <c r="O46" s="94">
        <f t="shared" si="1"/>
        <v>10.249080000000001</v>
      </c>
      <c r="P46" s="104">
        <f>IFERROR(O46*(C46*(PRINCIPAL!$G$14/100))*0.47*(44/12),"")</f>
        <v>113923.64874</v>
      </c>
      <c r="Q46" s="108">
        <f t="shared" si="4"/>
        <v>3616413.5007000016</v>
      </c>
      <c r="R46" s="95" t="str">
        <f>IFERROR(IF(AND(PRINCIPAL!$H$15&lt;&gt;"",OR(L46=PRINCIPAL!$I$15,L46=PRINCIPAL!$I$15+PRINCIPAL!$I$15,L46=PRINCIPAL!$I$15+PRINCIPAL!$I$15+PRINCIPAL!$I$15)),0,IF(AND(PRINCIPAL!$H$15&lt;&gt;"",L46=PRINCIPAL!$J$15),VLOOKUP($S$9,'Banco de Dados'!$B$4:$J$50,8,FALSE)*PRINCIPAL!$H$15*(1-(PRINCIPAL!$K$15/100)),IF(AND(PRINCIPAL!$H$15&lt;&gt;"",L46=PRINCIPAL!$L$15),VLOOKUP($S$9,'Banco de Dados'!$B$4:$J$50,8,FALSE)*PRINCIPAL!$H$15*(1-(PRINCIPAL!$M$15/100)),IF(AND(PRINCIPAL!$H$15&lt;&gt;"",L46=PRINCIPAL!$N$15),VLOOKUP($S$9,'Banco de Dados'!$B$4:$J$50,8,FALSE)*PRINCIPAL!$H$15*(1-(PRINCIPAL!$O$15/100)),IF(PRINCIPAL!$H$15&lt;&gt;"",VLOOKUP($S$9,'Banco de Dados'!$B$4:$J$50,8,FALSE)*PRINCIPAL!$H$15,IF(OR(L46=PRINCIPAL!$I$15,L46=PRINCIPAL!$I$15+PRINCIPAL!$I$15,L46=PRINCIPAL!$I$15+PRINCIPAL!$I$15+PRINCIPAL!$I$15),0,IF(L46=PRINCIPAL!$J$15,VLOOKUP($S$9,'Banco de Dados'!$B$4:$J$50,6,FALSE)*(1-(PRINCIPAL!$K$15/100)),IF(L46=PRINCIPAL!$L$15,VLOOKUP($S$9,'Banco de Dados'!$B$4:$J$50,6,FALSE)*(1-(PRINCIPAL!$M$15/100)),IF(L46=PRINCIPAL!$N$15,VLOOKUP($S$9,'Banco de Dados'!$B$4:$J$50,6,FALSE)*(1-(PRINCIPAL!$O$15/100)),VLOOKUP($S$9,'Banco de Dados'!$B$4:$J$50,6,FALSE)))))))))),"")</f>
        <v/>
      </c>
      <c r="S46" s="87" t="str">
        <f>IFERROR(R46*(IFERROR(VLOOKUP($S$9,'Banco de Dados'!$B$4:$J$50,4,FALSE),"ERRO")),"")</f>
        <v/>
      </c>
      <c r="T46" s="87" t="str">
        <f t="shared" si="5"/>
        <v/>
      </c>
      <c r="U46" s="104" t="str">
        <f>IFERROR(T46*(C46*(PRINCIPAL!$G$15/100))*0.47*(44/12),"")</f>
        <v/>
      </c>
      <c r="V46" s="109" t="str">
        <f t="shared" si="6"/>
        <v/>
      </c>
      <c r="W46" s="86" t="str">
        <f>IFERROR(IF(AND(PRINCIPAL!$H$16&lt;&gt;"",OR(L46=PRINCIPAL!$I$16,L46=PRINCIPAL!$I$16+PRINCIPAL!$I$16,L46=PRINCIPAL!$I$16+PRINCIPAL!$I$16+PRINCIPAL!$I$16)),0,IF(AND(PRINCIPAL!$H$16&lt;&gt;"",L46=PRINCIPAL!$J$16),VLOOKUP($X$9,'Banco de Dados'!$B$4:$J$50,8,FALSE)*PRINCIPAL!$H$16*(1-(PRINCIPAL!$K$16/100)),IF(AND(PRINCIPAL!$H$16&lt;&gt;"",L46=PRINCIPAL!$L$16),VLOOKUP($X$9,'Banco de Dados'!$B$4:$J$50,8,FALSE)*PRINCIPAL!$H$16*(1-(PRINCIPAL!$M$16/100)),IF(AND(PRINCIPAL!$H$16&lt;&gt;"",L46=PRINCIPAL!$N$16),VLOOKUP($X$9,'Banco de Dados'!$B$4:$J$50,8,FALSE)*PRINCIPAL!$H$16*(1-(PRINCIPAL!$O$16/100)),IF(PRINCIPAL!$H$16&lt;&gt;"",VLOOKUP($X$9,'Banco de Dados'!$B$4:$J$50,8,FALSE)*PRINCIPAL!$H$16,IF(OR(L46=PRINCIPAL!$I$16,L46=PRINCIPAL!$I$16+PRINCIPAL!$I$16,L46=PRINCIPAL!$I$16+PRINCIPAL!$I$16+PRINCIPAL!$I$16),0,IF(L46=PRINCIPAL!$J$16,VLOOKUP($X$9,'Banco de Dados'!$B$4:$J$50,6,FALSE)*(1-(PRINCIPAL!$K$16/100)),IF(L46=PRINCIPAL!$L$16,VLOOKUP($X$9,'Banco de Dados'!$B$4:$J$50,6,FALSE)*(1-(PRINCIPAL!$M$16/100)),IF(L46=PRINCIPAL!$N$16,VLOOKUP($X$9,'Banco de Dados'!$B$4:$J$50,6,FALSE)*(1-(PRINCIPAL!$O$16/100)),VLOOKUP($X$9,'Banco de Dados'!$B$4:$J$50,6,FALSE)))))))))),"")</f>
        <v/>
      </c>
      <c r="X46" s="87" t="str">
        <f>IFERROR(W46*(IFERROR(VLOOKUP($X$9,'Banco de Dados'!$B$4:$J$50,4,FALSE),"ERRO")),"")</f>
        <v/>
      </c>
      <c r="Y46" s="87" t="str">
        <f t="shared" si="7"/>
        <v/>
      </c>
      <c r="Z46" s="104" t="str">
        <f>IFERROR(Y46*(C46*(PRINCIPAL!$G$16/100))*0.47*(44/12),"")</f>
        <v/>
      </c>
      <c r="AA46" s="109" t="str">
        <f t="shared" si="8"/>
        <v/>
      </c>
      <c r="AB46" s="86" t="str">
        <f>IFERROR(IF(AND(PRINCIPAL!$H$17&lt;&gt;"",OR(L46=PRINCIPAL!$I$17,L46=PRINCIPAL!$I$17+PRINCIPAL!$I$17,L46=PRINCIPAL!$I$17+PRINCIPAL!$I$17+PRINCIPAL!$I$17)),0,IF(AND(PRINCIPAL!$H$17&lt;&gt;"",L46=PRINCIPAL!$J$17),VLOOKUP($AC$9,'Banco de Dados'!$B$4:$J$50,8,FALSE)*PRINCIPAL!$H$17*(1-(PRINCIPAL!$K$17/100)),IF(AND(PRINCIPAL!$H$17&lt;&gt;"",L46=PRINCIPAL!$L$17),VLOOKUP($AC$9,'Banco de Dados'!$B$4:$J$50,8,FALSE)*PRINCIPAL!$H$17*(1-(PRINCIPAL!$M$17/100)),IF(AND(PRINCIPAL!$H$17&lt;&gt;"",L46=PRINCIPAL!$N$17),VLOOKUP($AC$9,'Banco de Dados'!$B$4:$J$50,8,FALSE)*PRINCIPAL!$H$17*(1-(PRINCIPAL!$O$17/100)),IF(PRINCIPAL!$H$17&lt;&gt;"",VLOOKUP($AC$9,'Banco de Dados'!$B$4:$J$50,8,FALSE)*PRINCIPAL!$H$17,IF(OR(L46=PRINCIPAL!$I$17,L46=PRINCIPAL!$I$17+PRINCIPAL!$I$17,L46=PRINCIPAL!$I$17+PRINCIPAL!$I$17+PRINCIPAL!$I$17),0,IF(L46=PRINCIPAL!$J$17,VLOOKUP($AC$9,'Banco de Dados'!$B$4:$J$50,6,FALSE)*(1-(PRINCIPAL!$K$17/100)),IF(L46=PRINCIPAL!$L$17,VLOOKUP($AC$9,'Banco de Dados'!$B$4:$J$50,6,FALSE)*(1-(PRINCIPAL!$M$17/100)),IF(L46=PRINCIPAL!$N$17,VLOOKUP($AC$9,'Banco de Dados'!$B$4:$J$50,6,FALSE)*(1-(PRINCIPAL!$O$17/100)),VLOOKUP($AC$9,'Banco de Dados'!$B$4:$J$50,6,FALSE)))))))))),"")</f>
        <v/>
      </c>
      <c r="AC46" s="87" t="str">
        <f>IFERROR(AB46*(IFERROR(VLOOKUP($AC$9,'Banco de Dados'!$B$4:$J$50,4,FALSE),"ERRO")),"")</f>
        <v/>
      </c>
      <c r="AD46" s="87" t="str">
        <f t="shared" si="9"/>
        <v/>
      </c>
      <c r="AE46" s="104" t="str">
        <f>IFERROR(AD46*(C46*(PRINCIPAL!$G$17/100))*0.47*(44/12),"")</f>
        <v/>
      </c>
      <c r="AF46" s="109" t="str">
        <f t="shared" si="10"/>
        <v/>
      </c>
      <c r="AG46" s="86" t="str">
        <f>IFERROR(IF(AND(PRINCIPAL!$H$18&lt;&gt;"",OR(L46=PRINCIPAL!$I$18,L46=PRINCIPAL!$I$18+PRINCIPAL!$I$18,L46=PRINCIPAL!$I$18+PRINCIPAL!$I$18+PRINCIPAL!$I$18)),0,IF(AND(PRINCIPAL!$H$18&lt;&gt;"",L46=PRINCIPAL!$J$18),VLOOKUP($AH$9,'Banco de Dados'!$B$4:$J$50,8,FALSE)*PRINCIPAL!$H$18*(1-(PRINCIPAL!$K$18/100)),IF(AND(PRINCIPAL!$H$18&lt;&gt;"",L46=PRINCIPAL!$L$18),VLOOKUP($AH$9,'Banco de Dados'!$B$4:$J$50,8,FALSE)*PRINCIPAL!$H$18*(1-(PRINCIPAL!$M$18/100)),IF(AND(PRINCIPAL!$H$18&lt;&gt;"",L46=PRINCIPAL!$N$18),VLOOKUP($AH$9,'Banco de Dados'!$B$4:$J$50,8,FALSE)*PRINCIPAL!$H$18*(1-(PRINCIPAL!$O$18/100)),IF(PRINCIPAL!$H$18&lt;&gt;"",VLOOKUP($AH$9,'Banco de Dados'!$B$4:$J$50,8,FALSE)*PRINCIPAL!$H$18,IF(OR(L46=PRINCIPAL!$I$18,L46=PRINCIPAL!$I$18+PRINCIPAL!$I$18,L46=PRINCIPAL!$I$18+PRINCIPAL!$I$18+PRINCIPAL!$I$18),0,IF(L46=PRINCIPAL!$J$18,VLOOKUP($AH$9,'Banco de Dados'!$B$4:$J$50,6,FALSE)*(1-(PRINCIPAL!$K$18/100)),IF(L46=PRINCIPAL!$L$18,VLOOKUP($AH$9,'Banco de Dados'!$B$4:$J$50,6,FALSE)*(1-(PRINCIPAL!$M$18/100)),IF(L46=PRINCIPAL!$N$18,VLOOKUP($AH$9,'Banco de Dados'!$B$4:$J$50,6,FALSE)*(1-(PRINCIPAL!$O$18/100)),VLOOKUP($AH$9,'Banco de Dados'!$B$4:$J$50,6,FALSE)))))))))),"")</f>
        <v/>
      </c>
      <c r="AH46" s="87" t="str">
        <f>IFERROR(AG46*(IFERROR(VLOOKUP($AH$9,'Banco de Dados'!$B$4:$J$50,4,FALSE),"ERRO")),"")</f>
        <v/>
      </c>
      <c r="AI46" s="87" t="str">
        <f t="shared" si="11"/>
        <v/>
      </c>
      <c r="AJ46" s="104" t="str">
        <f>IFERROR(AI46*(C46*(PRINCIPAL!$G$18/100))*0.47*(44/12),"")</f>
        <v/>
      </c>
      <c r="AK46" s="109" t="str">
        <f t="shared" si="12"/>
        <v/>
      </c>
      <c r="AL46" s="86" t="str">
        <f>IFERROR(IF(AND(PRINCIPAL!$H$19&lt;&gt;"",OR(L46=PRINCIPAL!$I$19,L46=PRINCIPAL!$I$19+PRINCIPAL!$I$19,L46=PRINCIPAL!$I$19+PRINCIPAL!$I$19+PRINCIPAL!$I$19)),0,IF(AND(PRINCIPAL!$H$19&lt;&gt;"",L46=PRINCIPAL!$J$19),VLOOKUP($AM$9,'Banco de Dados'!$B$4:$J$50,8,FALSE)*PRINCIPAL!$H$19*(1-(PRINCIPAL!$K$19/100)),IF(AND(PRINCIPAL!$H$19&lt;&gt;"",L46=PRINCIPAL!$L$19),VLOOKUP($AM$9,'Banco de Dados'!$B$4:$J$50,8,FALSE)*PRINCIPAL!$H$19*(1-(PRINCIPAL!$M$19/100)),IF(AND(PRINCIPAL!$H$19&lt;&gt;"",L46=PRINCIPAL!$N$19),VLOOKUP($AM$9,'Banco de Dados'!$B$4:$J$50,8,FALSE)*PRINCIPAL!$H$19*(1-(PRINCIPAL!$O$19/100)),IF(PRINCIPAL!$H$19&lt;&gt;"",VLOOKUP($AM$9,'Banco de Dados'!$B$4:$J$50,8,FALSE)*PRINCIPAL!$H$19,IF(OR(L46=PRINCIPAL!$I$19,L46=PRINCIPAL!$I$19+PRINCIPAL!$I$19,L46=PRINCIPAL!$I$19+PRINCIPAL!$I$19+PRINCIPAL!$I$19),0,IF(L46=PRINCIPAL!$J$19,VLOOKUP($AM$9,'Banco de Dados'!$B$4:$J$50,6,FALSE)*(1-(PRINCIPAL!$K$19/100)),IF(L46=PRINCIPAL!$L$19,VLOOKUP($AM$9,'Banco de Dados'!$B$4:$J$50,6,FALSE)*(1-(PRINCIPAL!$M$19/100)),IF(L46=PRINCIPAL!$N$19,VLOOKUP($AM$9,'Banco de Dados'!$B$4:$J$50,6,FALSE)*(1-(PRINCIPAL!$O$19/100)),VLOOKUP($AM$9,'Banco de Dados'!$B$4:$J$50,6,FALSE)))))))))),"")</f>
        <v/>
      </c>
      <c r="AM46" s="87" t="str">
        <f>IFERROR(AL46*(IFERROR(VLOOKUP($AM$9,'Banco de Dados'!$B$4:$J$50,4,FALSE),"ERRO")),"")</f>
        <v/>
      </c>
      <c r="AN46" s="87" t="str">
        <f t="shared" si="13"/>
        <v/>
      </c>
      <c r="AO46" s="104" t="str">
        <f>IFERROR(AN46*(C46*(PRINCIPAL!$G$19/100))*0.47*(44/12),"")</f>
        <v/>
      </c>
      <c r="AP46" s="109" t="str">
        <f t="shared" si="14"/>
        <v/>
      </c>
      <c r="AQ46" s="86" t="str">
        <f>IFERROR(IF(AND(PRINCIPAL!$H$20&lt;&gt;"",OR(L46=PRINCIPAL!$I$20,L46=PRINCIPAL!$I$20+PRINCIPAL!$I$20,L46=PRINCIPAL!$I$20+PRINCIPAL!$I$20+PRINCIPAL!$I$20)),0,IF(AND(PRINCIPAL!$H$20&lt;&gt;"",L46=PRINCIPAL!$J$20),VLOOKUP($AR$9,'Banco de Dados'!$B$4:$J$50,8,FALSE)*PRINCIPAL!$H$20*(1-(PRINCIPAL!$K$20/100)),IF(AND(PRINCIPAL!$H$20&lt;&gt;"",L46=PRINCIPAL!$L$20),VLOOKUP($AR$9,'Banco de Dados'!$B$4:$J$50,8,FALSE)*PRINCIPAL!$H$20*(1-(PRINCIPAL!$M$20/100)),IF(AND(PRINCIPAL!$H$20&lt;&gt;"",L46=PRINCIPAL!$N$20),VLOOKUP($AR$9,'Banco de Dados'!$B$4:$J$50,8,FALSE)*PRINCIPAL!$H$20*(1-(PRINCIPAL!$O$20/100)),IF(PRINCIPAL!$H$20&lt;&gt;"",VLOOKUP($AR$9,'Banco de Dados'!$B$4:$J$50,8,FALSE)*PRINCIPAL!$H$20,IF(OR(L46=PRINCIPAL!$I$20,L46=PRINCIPAL!$I$20+PRINCIPAL!$I$20,L46=PRINCIPAL!$I$20+PRINCIPAL!$I$20+PRINCIPAL!$I$20),0,IF(L46=PRINCIPAL!$J$20,VLOOKUP($AR$9,'Banco de Dados'!$B$4:$J$50,6,FALSE)*(1-(PRINCIPAL!$K$20/100)),IF(L46=PRINCIPAL!$L$20,VLOOKUP($AR$9,'Banco de Dados'!$B$4:$J$50,6,FALSE)*(1-(PRINCIPAL!$M$20/100)),IF(L46=PRINCIPAL!$N$20,VLOOKUP($AR$9,'Banco de Dados'!$B$4:$J$50,6,FALSE)*(1-(PRINCIPAL!$O$20/100)),VLOOKUP($AR$9,'Banco de Dados'!$B$4:$J$50,6,FALSE)))))))))),"")</f>
        <v/>
      </c>
      <c r="AR46" s="87" t="str">
        <f>IFERROR(AQ46*(IFERROR(VLOOKUP($AR$9,'Banco de Dados'!$B$4:$J$50,4,FALSE),"ERRO")),"")</f>
        <v/>
      </c>
      <c r="AS46" s="87" t="str">
        <f t="shared" si="15"/>
        <v/>
      </c>
      <c r="AT46" s="104" t="str">
        <f>IFERROR(AS46*(C46*(PRINCIPAL!$G$20/100))*0.47*(44/12),"")</f>
        <v/>
      </c>
      <c r="AU46" s="109" t="str">
        <f t="shared" si="16"/>
        <v/>
      </c>
      <c r="AV46" s="86" t="str">
        <f>IFERROR(IF(AND(PRINCIPAL!$H$21&lt;&gt;"",OR(L46=PRINCIPAL!$I$21,L46=PRINCIPAL!$I$21+PRINCIPAL!$I$21,L46=PRINCIPAL!$I$21+PRINCIPAL!$I$21+PRINCIPAL!$I$21)),0,IF(AND(PRINCIPAL!$H$21&lt;&gt;"",L46=PRINCIPAL!$J$21),VLOOKUP($AW$9,'Banco de Dados'!$B$4:$J$50,8,FALSE)*PRINCIPAL!$H$21*(1-(PRINCIPAL!$K$21/100)),IF(AND(PRINCIPAL!$H$21&lt;&gt;"",L46=PRINCIPAL!$L$21),VLOOKUP($AW$9,'Banco de Dados'!$B$4:$J$50,8,FALSE)*PRINCIPAL!$H$21*(1-(PRINCIPAL!$M$21/100)),IF(AND(PRINCIPAL!$H$21&lt;&gt;"",L46=PRINCIPAL!$N$21),VLOOKUP($AW$9,'Banco de Dados'!$B$4:$J$50,8,FALSE)*PRINCIPAL!$H$21*(1-(PRINCIPAL!$O$21/100)),IF(PRINCIPAL!$H$21&lt;&gt;"",VLOOKUP($AW$9,'Banco de Dados'!$B$4:$J$50,8,FALSE)*PRINCIPAL!$H$21,IF(OR(L46=PRINCIPAL!$I$21,L46=PRINCIPAL!$I$21+PRINCIPAL!$I$21,L46=PRINCIPAL!$I$21+PRINCIPAL!$I$21+PRINCIPAL!$I$21),0,IF(L46=PRINCIPAL!$J$21,VLOOKUP($AW$9,'Banco de Dados'!$B$4:$J$50,6,FALSE)*(1-(PRINCIPAL!$K$21/100)),IF(L46=PRINCIPAL!$L$21,VLOOKUP($AW$9,'Banco de Dados'!$B$4:$J$50,6,FALSE)*(1-(PRINCIPAL!$M$21/100)),IF(L46=PRINCIPAL!$N$21,VLOOKUP($AW$9,'Banco de Dados'!$B$4:$J$50,6,FALSE)*(1-(PRINCIPAL!$O$21/100)),VLOOKUP($AW$9,'Banco de Dados'!$B$4:$J$50,6,FALSE)))))))))),"")</f>
        <v/>
      </c>
      <c r="AW46" s="87" t="str">
        <f>IFERROR(AV46*(IFERROR(VLOOKUP($AW$9,'Banco de Dados'!$B$4:$J$50,4,FALSE),"ERRO")),"")</f>
        <v/>
      </c>
      <c r="AX46" s="87" t="str">
        <f t="shared" si="17"/>
        <v/>
      </c>
      <c r="AY46" s="104" t="str">
        <f>IFERROR(AX46*(C46*(PRINCIPAL!$G$21/100))*0.47*(44/12),"")</f>
        <v/>
      </c>
      <c r="AZ46" s="109" t="str">
        <f t="shared" si="18"/>
        <v/>
      </c>
      <c r="BA46" s="86" t="str">
        <f>IFERROR(IF(AND(PRINCIPAL!$H$22&lt;&gt;"",OR(L46=PRINCIPAL!$I$22,L46=PRINCIPAL!$I$22+PRINCIPAL!$I$22,L46=PRINCIPAL!$I$22+PRINCIPAL!$I$22+PRINCIPAL!$I$22)),0,IF(AND(PRINCIPAL!$H$22&lt;&gt;"",L46=PRINCIPAL!$J$22),VLOOKUP($BB$9,'Banco de Dados'!$B$4:$J$50,8,FALSE)*PRINCIPAL!$H$22*(1-(PRINCIPAL!$K$22/100)),IF(AND(PRINCIPAL!$H$22&lt;&gt;"",L46=PRINCIPAL!$L$22),VLOOKUP($BB$9,'Banco de Dados'!$B$4:$J$50,8,FALSE)*PRINCIPAL!$H$22*(1-(PRINCIPAL!$M$22/100)),IF(AND(PRINCIPAL!$H$22&lt;&gt;"",L46=PRINCIPAL!$N$22),VLOOKUP($BB$9,'Banco de Dados'!$B$4:$J$50,8,FALSE)*PRINCIPAL!$H$22*(1-(PRINCIPAL!$O$22/100)),IF(PRINCIPAL!$H$22&lt;&gt;"",VLOOKUP($BB$9,'Banco de Dados'!$B$4:$J$50,8,FALSE)*PRINCIPAL!$H$22,IF(OR(L46=PRINCIPAL!$I$22,L46=PRINCIPAL!$I$22+PRINCIPAL!$I$22,L46=PRINCIPAL!$I$22+PRINCIPAL!$I$22+PRINCIPAL!$I$22),0,IF(L46=PRINCIPAL!$J$22,VLOOKUP($BB$9,'Banco de Dados'!$B$4:$J$50,6,FALSE)*(1-(PRINCIPAL!$K$22/100)),IF(L46=PRINCIPAL!$L$22,VLOOKUP($BB$9,'Banco de Dados'!$B$4:$J$50,6,FALSE)*(1-(PRINCIPAL!$M$22/100)),IF(L46=PRINCIPAL!$N$22,VLOOKUP($BB$9,'Banco de Dados'!$B$4:$J$50,6,FALSE)*(1-(PRINCIPAL!$O$22/100)),VLOOKUP($BB$9,'Banco de Dados'!$B$4:$J$50,6,FALSE)))))))))),"")</f>
        <v/>
      </c>
      <c r="BB46" s="87" t="str">
        <f>IFERROR(BA46*(IFERROR(VLOOKUP($BB$9,'Banco de Dados'!$B$4:$J$50,4,FALSE),"ERRO")),"")</f>
        <v/>
      </c>
      <c r="BC46" s="87" t="str">
        <f t="shared" si="22"/>
        <v/>
      </c>
      <c r="BD46" s="104" t="str">
        <f>IFERROR(BC46*(C46*(PRINCIPAL!$G$22/100))*0.47*(44/12),"")</f>
        <v/>
      </c>
      <c r="BE46" s="109" t="str">
        <f t="shared" si="19"/>
        <v/>
      </c>
      <c r="BF46" s="86" t="str">
        <f>IFERROR(IF(AND(PRINCIPAL!$H$23&lt;&gt;"",OR(L46=PRINCIPAL!$I$23,L46=PRINCIPAL!$I$23+PRINCIPAL!$I$23,L46=PRINCIPAL!$I$23+PRINCIPAL!$I$23+PRINCIPAL!$I$23)),0,IF(AND(PRINCIPAL!$H$23&lt;&gt;"",L46=PRINCIPAL!$J$23),VLOOKUP($BG$9,'Banco de Dados'!$B$4:$J$50,8,FALSE)*PRINCIPAL!$H$23*(1-(PRINCIPAL!$K$23/100)),IF(AND(PRINCIPAL!$H$23&lt;&gt;"",L46=PRINCIPAL!$L$23),VLOOKUP($BG$9,'Banco de Dados'!$B$4:$J$50,8,FALSE)*PRINCIPAL!$H$23*(1-(PRINCIPAL!$M$23/100)),IF(AND(PRINCIPAL!$H$23&lt;&gt;"",L46=PRINCIPAL!$N$23),VLOOKUP($BG$9,'Banco de Dados'!$B$4:$J$50,8,FALSE)*PRINCIPAL!$H$23*(1-(PRINCIPAL!$O$23/100)),IF(PRINCIPAL!$H$23&lt;&gt;"",VLOOKUP($BG$9,'Banco de Dados'!$B$4:$J$50,8,FALSE)*PRINCIPAL!$H$23,IF(OR(L46=PRINCIPAL!$I$23,L46=PRINCIPAL!$I$23+PRINCIPAL!$I$23,L46=PRINCIPAL!$I$23+PRINCIPAL!$I$23+PRINCIPAL!$I$23),0,IF(L46=PRINCIPAL!$J$23,VLOOKUP($BG$9,'Banco de Dados'!$B$4:$J$50,6,FALSE)*(1-(PRINCIPAL!$K$23/100)),IF(L46=PRINCIPAL!$L$23,VLOOKUP($BG$9,'Banco de Dados'!$B$4:$J$50,6,FALSE)*(1-(PRINCIPAL!$M$23/100)),IF(L46=PRINCIPAL!$N$23,VLOOKUP($BG$9,'Banco de Dados'!$B$4:$J$50,6,FALSE)*(1-(PRINCIPAL!$O$23/100)),VLOOKUP($BG$9,'Banco de Dados'!$B$4:$J$50,6,FALSE)))))))))),"")</f>
        <v/>
      </c>
      <c r="BG46" s="87" t="str">
        <f>IFERROR(BF46*(IFERROR(VLOOKUP($BG$9,'Banco de Dados'!$B$4:$J$50,4,FALSE),"ERRO")),"")</f>
        <v/>
      </c>
      <c r="BH46" s="87" t="str">
        <f t="shared" si="20"/>
        <v/>
      </c>
      <c r="BI46" s="104" t="str">
        <f>IFERROR(BH46*(C46*(PRINCIPAL!$G$23/100))*0.47*(44/12),"")</f>
        <v/>
      </c>
      <c r="BJ46" s="105" t="str">
        <f t="shared" si="21"/>
        <v/>
      </c>
    </row>
    <row r="47" spans="1:62" ht="15" thickBot="1" x14ac:dyDescent="0.35"/>
    <row r="48" spans="1:62" ht="15" thickBot="1" x14ac:dyDescent="0.35">
      <c r="B48" s="166" t="s">
        <v>15</v>
      </c>
      <c r="C48" s="167" t="str">
        <f>IF(PRINCIPAL!B24&lt;&gt;"",PRINCIPAL!B24,"")</f>
        <v/>
      </c>
      <c r="E48" s="113" t="s">
        <v>2</v>
      </c>
      <c r="F48" s="47" t="s">
        <v>5</v>
      </c>
      <c r="G48" s="408" t="str">
        <f>IF(PRINCIPAL!D24&lt;&gt;"",PRINCIPAL!D24,"")</f>
        <v/>
      </c>
      <c r="H48" s="408"/>
      <c r="I48" s="408"/>
      <c r="J48" s="409"/>
      <c r="L48" s="88" t="s">
        <v>4</v>
      </c>
      <c r="M48" s="6" t="s">
        <v>5</v>
      </c>
      <c r="N48" s="410" t="str">
        <f>IF(PRINCIPAL!F24&lt;&gt;"",PRINCIPAL!F24,"")</f>
        <v/>
      </c>
      <c r="O48" s="410"/>
      <c r="P48" s="410"/>
      <c r="Q48" s="411"/>
      <c r="R48" s="6" t="s">
        <v>5</v>
      </c>
      <c r="S48" s="405" t="str">
        <f>IF(PRINCIPAL!F25&lt;&gt;"",PRINCIPAL!F25,"")</f>
        <v/>
      </c>
      <c r="T48" s="405"/>
      <c r="U48" s="405"/>
      <c r="V48" s="407"/>
      <c r="W48" s="6" t="s">
        <v>5</v>
      </c>
      <c r="X48" s="405" t="str">
        <f>IF(PRINCIPAL!F26&lt;&gt;"",PRINCIPAL!F26,"")</f>
        <v/>
      </c>
      <c r="Y48" s="405"/>
      <c r="Z48" s="405"/>
      <c r="AA48" s="407"/>
      <c r="AB48" s="6" t="s">
        <v>5</v>
      </c>
      <c r="AC48" s="405" t="str">
        <f>IF(PRINCIPAL!F27&lt;&gt;"",PRINCIPAL!F27,"")</f>
        <v/>
      </c>
      <c r="AD48" s="405"/>
      <c r="AE48" s="405"/>
      <c r="AF48" s="407"/>
      <c r="AG48" s="6" t="s">
        <v>5</v>
      </c>
      <c r="AH48" s="405" t="str">
        <f>IF(PRINCIPAL!F28&lt;&gt;"",PRINCIPAL!F28,"")</f>
        <v/>
      </c>
      <c r="AI48" s="405"/>
      <c r="AJ48" s="405"/>
      <c r="AK48" s="407"/>
      <c r="AL48" s="6" t="s">
        <v>5</v>
      </c>
      <c r="AM48" s="405" t="str">
        <f>IF(PRINCIPAL!F29&lt;&gt;"",PRINCIPAL!F29,"")</f>
        <v/>
      </c>
      <c r="AN48" s="405"/>
      <c r="AO48" s="405"/>
      <c r="AP48" s="407"/>
      <c r="AQ48" s="6" t="s">
        <v>5</v>
      </c>
      <c r="AR48" s="405" t="str">
        <f>IF(PRINCIPAL!F30&lt;&gt;"",PRINCIPAL!F30,"")</f>
        <v/>
      </c>
      <c r="AS48" s="405"/>
      <c r="AT48" s="405"/>
      <c r="AU48" s="407"/>
      <c r="AV48" s="6" t="s">
        <v>5</v>
      </c>
      <c r="AW48" s="405" t="str">
        <f>IF(PRINCIPAL!F31&lt;&gt;"",PRINCIPAL!F31,"")</f>
        <v/>
      </c>
      <c r="AX48" s="405"/>
      <c r="AY48" s="405"/>
      <c r="AZ48" s="407"/>
      <c r="BA48" s="6" t="s">
        <v>5</v>
      </c>
      <c r="BB48" s="405" t="str">
        <f>IF(PRINCIPAL!F32&lt;&gt;"",PRINCIPAL!F32,"")</f>
        <v/>
      </c>
      <c r="BC48" s="405"/>
      <c r="BD48" s="405"/>
      <c r="BE48" s="407"/>
      <c r="BF48" s="6" t="s">
        <v>5</v>
      </c>
      <c r="BG48" s="405" t="str">
        <f>IF(PRINCIPAL!F33&lt;&gt;"",PRINCIPAL!F33,"")</f>
        <v/>
      </c>
      <c r="BH48" s="405"/>
      <c r="BI48" s="405"/>
      <c r="BJ48" s="406"/>
    </row>
    <row r="49" spans="2:62" ht="26.4" x14ac:dyDescent="0.3">
      <c r="B49" s="165" t="s">
        <v>45</v>
      </c>
      <c r="C49" s="44" t="s">
        <v>44</v>
      </c>
      <c r="D49" s="112"/>
      <c r="E49" s="114" t="s">
        <v>0</v>
      </c>
      <c r="F49" s="33" t="s">
        <v>3</v>
      </c>
      <c r="G49" s="34" t="s">
        <v>33</v>
      </c>
      <c r="H49" s="34" t="s">
        <v>35</v>
      </c>
      <c r="I49" s="34" t="s">
        <v>41</v>
      </c>
      <c r="J49" s="48" t="s">
        <v>42</v>
      </c>
      <c r="K49" s="1"/>
      <c r="L49" s="89" t="s">
        <v>0</v>
      </c>
      <c r="M49" s="33" t="s">
        <v>3</v>
      </c>
      <c r="N49" s="34" t="s">
        <v>33</v>
      </c>
      <c r="O49" s="34" t="s">
        <v>35</v>
      </c>
      <c r="P49" s="34" t="s">
        <v>41</v>
      </c>
      <c r="Q49" s="34" t="s">
        <v>42</v>
      </c>
      <c r="R49" s="33" t="s">
        <v>3</v>
      </c>
      <c r="S49" s="34" t="s">
        <v>33</v>
      </c>
      <c r="T49" s="34" t="s">
        <v>35</v>
      </c>
      <c r="U49" s="34" t="s">
        <v>41</v>
      </c>
      <c r="V49" s="34" t="s">
        <v>42</v>
      </c>
      <c r="W49" s="33" t="s">
        <v>3</v>
      </c>
      <c r="X49" s="34" t="s">
        <v>33</v>
      </c>
      <c r="Y49" s="34" t="s">
        <v>35</v>
      </c>
      <c r="Z49" s="34" t="s">
        <v>41</v>
      </c>
      <c r="AA49" s="36" t="s">
        <v>42</v>
      </c>
      <c r="AB49" s="33" t="s">
        <v>3</v>
      </c>
      <c r="AC49" s="34" t="s">
        <v>33</v>
      </c>
      <c r="AD49" s="34" t="s">
        <v>35</v>
      </c>
      <c r="AE49" s="34" t="s">
        <v>41</v>
      </c>
      <c r="AF49" s="36" t="s">
        <v>42</v>
      </c>
      <c r="AG49" s="33" t="s">
        <v>3</v>
      </c>
      <c r="AH49" s="34" t="s">
        <v>33</v>
      </c>
      <c r="AI49" s="34" t="s">
        <v>35</v>
      </c>
      <c r="AJ49" s="34" t="s">
        <v>41</v>
      </c>
      <c r="AK49" s="36" t="s">
        <v>42</v>
      </c>
      <c r="AL49" s="33" t="s">
        <v>3</v>
      </c>
      <c r="AM49" s="34" t="s">
        <v>33</v>
      </c>
      <c r="AN49" s="34" t="s">
        <v>35</v>
      </c>
      <c r="AO49" s="34" t="s">
        <v>41</v>
      </c>
      <c r="AP49" s="36" t="s">
        <v>42</v>
      </c>
      <c r="AQ49" s="33" t="s">
        <v>3</v>
      </c>
      <c r="AR49" s="34" t="s">
        <v>33</v>
      </c>
      <c r="AS49" s="34" t="s">
        <v>35</v>
      </c>
      <c r="AT49" s="34" t="s">
        <v>41</v>
      </c>
      <c r="AU49" s="36" t="s">
        <v>42</v>
      </c>
      <c r="AV49" s="33" t="s">
        <v>3</v>
      </c>
      <c r="AW49" s="34" t="s">
        <v>33</v>
      </c>
      <c r="AX49" s="34" t="s">
        <v>35</v>
      </c>
      <c r="AY49" s="34" t="s">
        <v>41</v>
      </c>
      <c r="AZ49" s="36" t="s">
        <v>42</v>
      </c>
      <c r="BA49" s="33" t="s">
        <v>3</v>
      </c>
      <c r="BB49" s="34" t="s">
        <v>33</v>
      </c>
      <c r="BC49" s="34" t="s">
        <v>35</v>
      </c>
      <c r="BD49" s="34" t="s">
        <v>41</v>
      </c>
      <c r="BE49" s="36" t="s">
        <v>42</v>
      </c>
      <c r="BF49" s="33" t="s">
        <v>3</v>
      </c>
      <c r="BG49" s="34" t="s">
        <v>33</v>
      </c>
      <c r="BH49" s="34" t="s">
        <v>35</v>
      </c>
      <c r="BI49" s="34" t="s">
        <v>41</v>
      </c>
      <c r="BJ49" s="35" t="s">
        <v>42</v>
      </c>
    </row>
    <row r="50" spans="2:62" ht="15" thickBot="1" x14ac:dyDescent="0.35">
      <c r="B50" s="43" t="s">
        <v>1</v>
      </c>
      <c r="C50" s="42" t="s">
        <v>46</v>
      </c>
      <c r="E50" s="115" t="s">
        <v>54</v>
      </c>
      <c r="F50" s="8" t="s">
        <v>25</v>
      </c>
      <c r="G50" s="9" t="s">
        <v>25</v>
      </c>
      <c r="H50" s="9" t="s">
        <v>25</v>
      </c>
      <c r="I50" s="9" t="s">
        <v>25</v>
      </c>
      <c r="J50" s="49" t="s">
        <v>25</v>
      </c>
      <c r="L50" s="90" t="s">
        <v>54</v>
      </c>
      <c r="M50" s="8" t="s">
        <v>25</v>
      </c>
      <c r="N50" s="9" t="s">
        <v>25</v>
      </c>
      <c r="O50" s="9" t="s">
        <v>25</v>
      </c>
      <c r="P50" s="9" t="s">
        <v>34</v>
      </c>
      <c r="Q50" s="38" t="s">
        <v>34</v>
      </c>
      <c r="R50" s="9" t="s">
        <v>25</v>
      </c>
      <c r="S50" s="9" t="s">
        <v>25</v>
      </c>
      <c r="T50" s="9" t="s">
        <v>25</v>
      </c>
      <c r="U50" s="9" t="s">
        <v>34</v>
      </c>
      <c r="V50" s="9" t="s">
        <v>34</v>
      </c>
      <c r="W50" s="8" t="s">
        <v>25</v>
      </c>
      <c r="X50" s="9" t="s">
        <v>25</v>
      </c>
      <c r="Y50" s="9" t="s">
        <v>25</v>
      </c>
      <c r="Z50" s="9" t="s">
        <v>34</v>
      </c>
      <c r="AA50" s="11" t="s">
        <v>34</v>
      </c>
      <c r="AB50" s="8" t="s">
        <v>25</v>
      </c>
      <c r="AC50" s="9" t="s">
        <v>25</v>
      </c>
      <c r="AD50" s="9" t="s">
        <v>25</v>
      </c>
      <c r="AE50" s="9" t="s">
        <v>34</v>
      </c>
      <c r="AF50" s="11" t="s">
        <v>34</v>
      </c>
      <c r="AG50" s="8" t="s">
        <v>25</v>
      </c>
      <c r="AH50" s="9" t="s">
        <v>25</v>
      </c>
      <c r="AI50" s="9" t="s">
        <v>25</v>
      </c>
      <c r="AJ50" s="9" t="s">
        <v>34</v>
      </c>
      <c r="AK50" s="38" t="s">
        <v>34</v>
      </c>
      <c r="AL50" s="8" t="s">
        <v>25</v>
      </c>
      <c r="AM50" s="9" t="s">
        <v>25</v>
      </c>
      <c r="AN50" s="9" t="s">
        <v>25</v>
      </c>
      <c r="AO50" s="9" t="s">
        <v>34</v>
      </c>
      <c r="AP50" s="38" t="s">
        <v>34</v>
      </c>
      <c r="AQ50" s="8" t="s">
        <v>25</v>
      </c>
      <c r="AR50" s="9" t="s">
        <v>25</v>
      </c>
      <c r="AS50" s="9" t="s">
        <v>25</v>
      </c>
      <c r="AT50" s="9" t="s">
        <v>34</v>
      </c>
      <c r="AU50" s="38" t="s">
        <v>34</v>
      </c>
      <c r="AV50" s="8" t="s">
        <v>25</v>
      </c>
      <c r="AW50" s="9" t="s">
        <v>25</v>
      </c>
      <c r="AX50" s="9" t="s">
        <v>25</v>
      </c>
      <c r="AY50" s="9" t="s">
        <v>34</v>
      </c>
      <c r="AZ50" s="38" t="s">
        <v>34</v>
      </c>
      <c r="BA50" s="8" t="s">
        <v>25</v>
      </c>
      <c r="BB50" s="9" t="s">
        <v>25</v>
      </c>
      <c r="BC50" s="9" t="s">
        <v>25</v>
      </c>
      <c r="BD50" s="9" t="s">
        <v>34</v>
      </c>
      <c r="BE50" s="38" t="s">
        <v>34</v>
      </c>
      <c r="BF50" s="8" t="s">
        <v>25</v>
      </c>
      <c r="BG50" s="9" t="s">
        <v>25</v>
      </c>
      <c r="BH50" s="9" t="s">
        <v>25</v>
      </c>
      <c r="BI50" s="9" t="s">
        <v>34</v>
      </c>
      <c r="BJ50" s="10" t="s">
        <v>34</v>
      </c>
    </row>
    <row r="51" spans="2:62" ht="12.75" customHeight="1" thickTop="1" x14ac:dyDescent="0.3">
      <c r="B51" s="326">
        <f>IF(B12&lt;&gt;"",B12,"")</f>
        <v>2021</v>
      </c>
      <c r="C51" s="339"/>
      <c r="D51" s="1"/>
      <c r="E51" s="116">
        <v>1</v>
      </c>
      <c r="F51" s="24" t="str">
        <f>IFERROR(VLOOKUP($G$48,'Banco de Dados'!$B$4:$J$50,6,FALSE),"")</f>
        <v/>
      </c>
      <c r="G51" s="25" t="str">
        <f>IFERROR(F51*(IFERROR(VLOOKUP($G$48,'Banco de Dados'!$B$4:$J$50,4,FALSE),"ERRO")),"")</f>
        <v/>
      </c>
      <c r="H51" s="25" t="str">
        <f>IFERROR(F51+G51,"")</f>
        <v/>
      </c>
      <c r="I51" s="101" t="str">
        <f>IFERROR(H51*C51*0.47*(44/12),"")</f>
        <v/>
      </c>
      <c r="J51" s="117" t="str">
        <f>IFERROR(I51,"")</f>
        <v/>
      </c>
      <c r="K51" s="1"/>
      <c r="L51" s="91">
        <v>1</v>
      </c>
      <c r="M51" s="24" t="str">
        <f>IFERROR(IF(AND(PRINCIPAL!$H$24&lt;&gt;"",OR(L51=PRINCIPAL!$I$24,L51=PRINCIPAL!$I$24+PRINCIPAL!$I$24,L51=PRINCIPAL!$I$24+PRINCIPAL!$I$24+PRINCIPAL!$I$24)),0,IF(AND(PRINCIPAL!$H$24&lt;&gt;"",L51=PRINCIPAL!$J$24),VLOOKUP($N$48,'Banco de Dados'!$B$4:$J$50,8,FALSE)*PRINCIPAL!$H$24*(1-(PRINCIPAL!$K$24/100)),IF(AND(PRINCIPAL!$H$24&lt;&gt;"",L51=PRINCIPAL!$L$24),VLOOKUP($N$48,'Banco de Dados'!$B$4:$J$50,8,FALSE)*PRINCIPAL!$H$24*(1-(PRINCIPAL!$M$24/100)),IF(AND(PRINCIPAL!$H$24&lt;&gt;"",L51=PRINCIPAL!$N$24),VLOOKUP($N$48,'Banco de Dados'!$B$4:$J$50,8,FALSE)*PRINCIPAL!$H$24*(1-(PRINCIPAL!$O$24/100)),IF(PRINCIPAL!$H$24&lt;&gt;"",VLOOKUP($N$48,'Banco de Dados'!$B$4:$J$50,8,FALSE)*PRINCIPAL!$H$24,IF(OR(L51=PRINCIPAL!$I$24,L51=PRINCIPAL!$I$24+PRINCIPAL!$I$24,L51=PRINCIPAL!$I$24+PRINCIPAL!$I$24+PRINCIPAL!$I$24),0,IF(L51=PRINCIPAL!$J$24,VLOOKUP($N$48,'Banco de Dados'!$B$4:$J$50,6,FALSE)*(1-(PRINCIPAL!$K$24/100)),IF(L51=PRINCIPAL!$L$24,VLOOKUP($N$48,'Banco de Dados'!$B$4:$J$50,6,FALSE)*(1-(PRINCIPAL!$M$24/100)),IF(L51=PRINCIPAL!$N$24,VLOOKUP($N$48,'Banco de Dados'!$B$4:$J$50,6,FALSE)*(1-(PRINCIPAL!$O$24/100)),VLOOKUP($N$48,'Banco de Dados'!$B$4:$J$50,6,FALSE)))))))))),"")</f>
        <v/>
      </c>
      <c r="N51" s="25" t="str">
        <f>IFERROR(M51*(IFERROR(VLOOKUP($N$48,'Banco de Dados'!$B$4:$J$50,4,FALSE),"ERRO")),"")</f>
        <v/>
      </c>
      <c r="O51" s="25" t="str">
        <f>IFERROR(M51+N51,"")</f>
        <v/>
      </c>
      <c r="P51" s="103" t="str">
        <f>IFERROR(O51*(C51*(PRINCIPAL!$G$24/100))*0.47*(44/12),"")</f>
        <v/>
      </c>
      <c r="Q51" s="106" t="str">
        <f>IFERROR(P51,"")</f>
        <v/>
      </c>
      <c r="R51" s="29" t="str">
        <f>IFERROR(IF(AND(PRINCIPAL!$H$25&lt;&gt;"",OR(L51=PRINCIPAL!$I$25,L51=PRINCIPAL!$I$25+PRINCIPAL!$I$25,L51=PRINCIPAL!$I$25+PRINCIPAL!$I$25+PRINCIPAL!$I$25)),0,IF(AND(PRINCIPAL!$H$25&lt;&gt;"",L51=PRINCIPAL!$J$25),VLOOKUP($S$48,'Banco de Dados'!$B$4:$J$50,8,FALSE)*PRINCIPAL!$H$25*(1-(PRINCIPAL!$K$25/100)),IF(AND(PRINCIPAL!$H$25&lt;&gt;"",L51=PRINCIPAL!$L$25),VLOOKUP($S$48,'Banco de Dados'!$B$4:$J$50,8,FALSE)*PRINCIPAL!$H$25*(1-(PRINCIPAL!$M$25/100)),IF(AND(PRINCIPAL!$H$25&lt;&gt;"",L51=PRINCIPAL!$N$25),VLOOKUP($S$48,'Banco de Dados'!$B$4:$J$50,8,FALSE)*PRINCIPAL!$H$25*(1-(PRINCIPAL!$O$25/100)),IF(PRINCIPAL!$H$25&lt;&gt;"",VLOOKUP($S$48,'Banco de Dados'!$B$4:$J$50,8,FALSE)*PRINCIPAL!$H$25,IF(OR(L51=PRINCIPAL!$I$25,L51=PRINCIPAL!$I$25+PRINCIPAL!$I$25,L51=PRINCIPAL!$I$25+PRINCIPAL!$I$25+PRINCIPAL!$I$25),0,IF(L51=PRINCIPAL!$J$25,VLOOKUP($S$48,'Banco de Dados'!$B$4:$J$50,6,FALSE)*(1-(PRINCIPAL!$K$25/100)),IF(L51=PRINCIPAL!$L$25,VLOOKUP($S$48,'Banco de Dados'!$B$4:$J$50,6,FALSE)*(1-(PRINCIPAL!$M$25/100)),IF(L51=PRINCIPAL!$N$25,VLOOKUP($S$48,'Banco de Dados'!$B$4:$J$50,6,FALSE)*(1-(PRINCIPAL!$O$25/100)),VLOOKUP($S$48,'Banco de Dados'!$B$4:$J$50,6,FALSE)))))))))),"")</f>
        <v/>
      </c>
      <c r="S51" s="29" t="str">
        <f>IFERROR(R51*(IFERROR(VLOOKUP($S$48,'Banco de Dados'!$B$4:$J$50,4,FALSE),"ERRO")),"")</f>
        <v/>
      </c>
      <c r="T51" s="28" t="str">
        <f>IFERROR(R51+S51,"")</f>
        <v/>
      </c>
      <c r="U51" s="103" t="str">
        <f>IFERROR(T51*(C51*(PRINCIPAL!$G$25/100))*0.47*(44/12),"")</f>
        <v/>
      </c>
      <c r="V51" s="101" t="str">
        <f>IFERROR(U51,"")</f>
        <v/>
      </c>
      <c r="W51" s="30" t="str">
        <f>IFERROR(IF(AND(PRINCIPAL!$H$26&lt;&gt;"",OR(L51=PRINCIPAL!$I$26,L51=PRINCIPAL!$I$26+PRINCIPAL!$I$26,L51=PRINCIPAL!$I$26+PRINCIPAL!$I$26+PRINCIPAL!$I$26)),0,IF(AND(PRINCIPAL!$H$26&lt;&gt;"",L51=PRINCIPAL!$J$26),VLOOKUP($X$48,'Banco de Dados'!$B$4:$J$50,8,FALSE)*PRINCIPAL!$H$26*(1-(PRINCIPAL!$K$26/100)),IF(AND(PRINCIPAL!$H$26&lt;&gt;"",L51=PRINCIPAL!$L$26),VLOOKUP($X$48,'Banco de Dados'!$B$4:$J$50,8,FALSE)*PRINCIPAL!$H$26*(1-(PRINCIPAL!$M$26/100)),IF(AND(PRINCIPAL!$H$26&lt;&gt;"",L51=PRINCIPAL!$N$26),VLOOKUP($X$48,'Banco de Dados'!$B$4:$J$50,8,FALSE)*PRINCIPAL!$H$26*(1-(PRINCIPAL!$O$26/100)),IF(PRINCIPAL!$H$26&lt;&gt;"",VLOOKUP($X$48,'Banco de Dados'!$B$4:$J$50,8,FALSE)*PRINCIPAL!$H$26,IF(OR(L51=PRINCIPAL!$I$26,L51=PRINCIPAL!$I$26+PRINCIPAL!$I$26,L51=PRINCIPAL!$I$26+PRINCIPAL!$I$26+PRINCIPAL!$I$26),0,IF(L51=PRINCIPAL!$J$26,VLOOKUP($X$48,'Banco de Dados'!$B$4:$J$50,6,FALSE)*(1-(PRINCIPAL!$K$26/100)),IF(L51=PRINCIPAL!$L$26,VLOOKUP($X$48,'Banco de Dados'!$B$4:$J$50,6,FALSE)*(1-(PRINCIPAL!$M$26/100)),IF(L51=PRINCIPAL!$N$26,VLOOKUP($X$48,'Banco de Dados'!$B$4:$J$50,6,FALSE)*(1-(PRINCIPAL!$O$26/100)),VLOOKUP($X$48,'Banco de Dados'!$B$4:$J$50,6,FALSE)))))))))),"")</f>
        <v/>
      </c>
      <c r="X51" s="28" t="str">
        <f>IFERROR(W51*(IFERROR(VLOOKUP($X$48,'Banco de Dados'!$B$4:$J$50,4,FALSE),"ERRO")),"")</f>
        <v/>
      </c>
      <c r="Y51" s="28" t="str">
        <f>IFERROR(X51+W51,"")</f>
        <v/>
      </c>
      <c r="Z51" s="101" t="str">
        <f>IFERROR(Y51*(C51*(PRINCIPAL!$G$26/100))*0.47*(44/12),"")</f>
        <v/>
      </c>
      <c r="AA51" s="110" t="str">
        <f>IFERROR(Z51,"")</f>
        <v/>
      </c>
      <c r="AB51" s="30" t="str">
        <f>IFERROR(IF(AND(PRINCIPAL!$H$27&lt;&gt;"",OR(L51=PRINCIPAL!$I$27,L51=PRINCIPAL!$I$27+PRINCIPAL!$I$27,L51=PRINCIPAL!$I$27+PRINCIPAL!$I$27+PRINCIPAL!$I$27)),0,IF(AND(PRINCIPAL!$H$27&lt;&gt;"",L51=PRINCIPAL!$J$27),VLOOKUP($AC$48,'Banco de Dados'!$B$4:$J$50,8,FALSE)*PRINCIPAL!$H$27*(1-(PRINCIPAL!$K$27/100)),IF(AND(PRINCIPAL!$H$27&lt;&gt;"",L51=PRINCIPAL!$L$27),VLOOKUP($AC$48,'Banco de Dados'!$B$4:$J$50,8,FALSE)*PRINCIPAL!$H$27*(1-(PRINCIPAL!$M$27/100)),IF(AND(PRINCIPAL!$H$27&lt;&gt;"",L51=PRINCIPAL!$N$27),VLOOKUP($AC$48,'Banco de Dados'!$B$4:$J$50,8,FALSE)*PRINCIPAL!$H$27*(1-(PRINCIPAL!$O$27/100)),IF(PRINCIPAL!$H$27&lt;&gt;"",VLOOKUP($AC$48,'Banco de Dados'!$B$4:$J$50,8,FALSE)*PRINCIPAL!$H$27,IF(OR(L51=PRINCIPAL!$I$27,L51=PRINCIPAL!$I$27+PRINCIPAL!$I$27,L51=PRINCIPAL!$I$27+PRINCIPAL!$I$27+PRINCIPAL!$I$27),0,IF(L51=PRINCIPAL!$J$27,VLOOKUP($AC$48,'Banco de Dados'!$B$4:$J$50,6,FALSE)*(1-(PRINCIPAL!$K$27/100)),IF(L51=PRINCIPAL!$L$27,VLOOKUP($AC$48,'Banco de Dados'!$B$4:$J$50,6,FALSE)*(1-(PRINCIPAL!$M$27/100)),IF(L51=PRINCIPAL!$N$27,VLOOKUP($AC$48,'Banco de Dados'!$B$4:$J$50,6,FALSE)*(1-(PRINCIPAL!$O$27/100)),VLOOKUP($AC$48,'Banco de Dados'!$B$4:$J$50,6,FALSE)))))))))),"")</f>
        <v/>
      </c>
      <c r="AC51" s="28" t="str">
        <f>IFERROR(AB51*(IFERROR(VLOOKUP($AC$48,'Banco de Dados'!$B$4:$J$50,4,FALSE),"ERRO")),"")</f>
        <v/>
      </c>
      <c r="AD51" s="28" t="str">
        <f>IFERROR(AC51+AB51,"")</f>
        <v/>
      </c>
      <c r="AE51" s="101" t="str">
        <f>IFERROR(AD51*(C51*(PRINCIPAL!$G$27/100))*0.47*(44/12),"")</f>
        <v/>
      </c>
      <c r="AF51" s="110" t="str">
        <f>IFERROR(AE51,"")</f>
        <v/>
      </c>
      <c r="AG51" s="30" t="str">
        <f>IFERROR(IF(AND(PRINCIPAL!$H$28&lt;&gt;"",OR(L51=PRINCIPAL!$I$28,L51=PRINCIPAL!$I$28+PRINCIPAL!$I$28,L51=PRINCIPAL!$I$28+PRINCIPAL!$I$28+PRINCIPAL!$I$28)),0,IF(AND(PRINCIPAL!$H$28&lt;&gt;"",L51=PRINCIPAL!$J$28),VLOOKUP($AH$48,'Banco de Dados'!$B$4:$J$50,8,FALSE)*PRINCIPAL!$H$28*(1-(PRINCIPAL!$K$28/100)),IF(AND(PRINCIPAL!$H$28&lt;&gt;"",L51=PRINCIPAL!$L$28),VLOOKUP($AH$48,'Banco de Dados'!$B$4:$J$50,8,FALSE)*PRINCIPAL!$H$28*(1-(PRINCIPAL!$M$28/100)),IF(AND(PRINCIPAL!$H$28&lt;&gt;"",L51=PRINCIPAL!$N$28),VLOOKUP($AH$48,'Banco de Dados'!$B$4:$J$50,8,FALSE)*PRINCIPAL!$H$28*(1-(PRINCIPAL!$O$28/100)),IF(PRINCIPAL!$H$28&lt;&gt;"",VLOOKUP($AH$48,'Banco de Dados'!$B$4:$J$50,8,FALSE)*PRINCIPAL!$H$28,IF(OR(L51=PRINCIPAL!$I$28,L51=PRINCIPAL!$I$28+PRINCIPAL!$I$28,L51=PRINCIPAL!$I$28+PRINCIPAL!$I$28+PRINCIPAL!$I$28),0,IF(L51=PRINCIPAL!$J$28,VLOOKUP($AH$48,'Banco de Dados'!$B$4:$J$50,6,FALSE)*(1-(PRINCIPAL!$K$28/100)),IF(L51=PRINCIPAL!$L$28,VLOOKUP($AH$48,'Banco de Dados'!$B$4:$J$50,6,FALSE)*(1-(PRINCIPAL!$M$28/100)),IF(L51=PRINCIPAL!$N$28,VLOOKUP($AH$48,'Banco de Dados'!$B$4:$J$50,6,FALSE)*(1-(PRINCIPAL!$O$28/100)),VLOOKUP($AH$48,'Banco de Dados'!$B$4:$J$50,6,FALSE)))))))))),"")</f>
        <v/>
      </c>
      <c r="AH51" s="29" t="str">
        <f>IFERROR(AG51*(IFERROR(VLOOKUP($AH$48,'Banco de Dados'!$B$4:$J$50,4,FALSE),"ERRO")),"")</f>
        <v/>
      </c>
      <c r="AI51" s="28" t="str">
        <f>IFERROR(AH51+AG51,"")</f>
        <v/>
      </c>
      <c r="AJ51" s="101" t="str">
        <f>IFERROR(AI51*(C51*(PRINCIPAL!$G$28/100))*0.47*(44/12),"")</f>
        <v/>
      </c>
      <c r="AK51" s="111" t="str">
        <f>IFERROR(AJ51,"")</f>
        <v/>
      </c>
      <c r="AL51" s="30" t="str">
        <f>IFERROR(IF(AND(PRINCIPAL!$H$29&lt;&gt;"",OR(L51=PRINCIPAL!$I$29,L51=PRINCIPAL!$I$29+PRINCIPAL!$I$29,L51=PRINCIPAL!$I$29+PRINCIPAL!$I$29+PRINCIPAL!$I$29)),0,IF(AND(PRINCIPAL!$H$29&lt;&gt;"",L51=PRINCIPAL!$J$29),VLOOKUP($AM$48,'Banco de Dados'!$B$4:$J$50,8,FALSE)*PRINCIPAL!$H$29*(1-(PRINCIPAL!$K$29/100)),IF(AND(PRINCIPAL!$H$29&lt;&gt;"",L51=PRINCIPAL!$L$29),VLOOKUP($AM$48,'Banco de Dados'!$B$4:$J$50,8,FALSE)*PRINCIPAL!$H$29*(1-(PRINCIPAL!$M$29/100)),IF(AND(PRINCIPAL!$H$29&lt;&gt;"",L51=PRINCIPAL!$N$29),VLOOKUP($AM$48,'Banco de Dados'!$B$4:$J$50,8,FALSE)*PRINCIPAL!$H$29*(1-(PRINCIPAL!$O$29/100)),IF(PRINCIPAL!$H$29&lt;&gt;"",VLOOKUP($AM$48,'Banco de Dados'!$B$4:$J$50,8,FALSE)*PRINCIPAL!$H$29,IF(OR(L51=PRINCIPAL!$I$29,L51=PRINCIPAL!$I$29+PRINCIPAL!$I$29,L51=PRINCIPAL!$I$29+PRINCIPAL!$I$29+PRINCIPAL!$I$29),0,IF(L51=PRINCIPAL!$J$29,VLOOKUP($AM$48,'Banco de Dados'!$B$4:$J$50,6,FALSE)*(1-(PRINCIPAL!$K$29/100)),IF(L51=PRINCIPAL!$L$29,VLOOKUP($AM$48,'Banco de Dados'!$B$4:$J$50,6,FALSE)*(1-(PRINCIPAL!$M$29/100)),IF(L51=PRINCIPAL!$N$29,VLOOKUP($AM$48,'Banco de Dados'!$B$4:$J$50,6,FALSE)*(1-(PRINCIPAL!$O$29/100)),VLOOKUP($AM$48,'Banco de Dados'!$B$4:$J$50,6,FALSE)))))))))),"")</f>
        <v/>
      </c>
      <c r="AM51" s="29" t="str">
        <f>IFERROR(AL51*(IFERROR(VLOOKUP($AM$48,'Banco de Dados'!$B$4:$J$50,4,FALSE),"ERRO")),"")</f>
        <v/>
      </c>
      <c r="AN51" s="28" t="str">
        <f>IFERROR(AM51+AL51,"")</f>
        <v/>
      </c>
      <c r="AO51" s="103" t="str">
        <f>IFERROR(AN51*(C51*(PRINCIPAL!$G$29/100))*0.47*(44/12),"")</f>
        <v/>
      </c>
      <c r="AP51" s="111" t="str">
        <f>IFERROR(AO51,"")</f>
        <v/>
      </c>
      <c r="AQ51" s="132" t="str">
        <f>IFERROR(IF(AND(PRINCIPAL!$H$30&lt;&gt;"",OR(L51=PRINCIPAL!$I$30,L51=PRINCIPAL!$I$30+PRINCIPAL!$I$30,L51=PRINCIPAL!$I$30+PRINCIPAL!$I$30+PRINCIPAL!$I$30)),0,IF(AND(PRINCIPAL!$H$30&lt;&gt;"",L51=PRINCIPAL!$J$30),VLOOKUP($AR$48,'Banco de Dados'!$B$4:$J$50,8,FALSE)*PRINCIPAL!$H$30*(1-(PRINCIPAL!$K$30/100)),IF(AND(PRINCIPAL!$H$30&lt;&gt;"",L51=PRINCIPAL!$L$30),VLOOKUP($AR$48,'Banco de Dados'!$B$4:$J$50,8,FALSE)*PRINCIPAL!$H$30*(1-(PRINCIPAL!$M$30/100)),IF(AND(PRINCIPAL!$H$30&lt;&gt;"",L51=PRINCIPAL!$N$30),VLOOKUP($AR$48,'Banco de Dados'!$B$4:$J$50,8,FALSE)*PRINCIPAL!$H$30*(1-(PRINCIPAL!$O$30/100)),IF(PRINCIPAL!$H$30&lt;&gt;"",VLOOKUP($AR$48,'Banco de Dados'!$B$4:$J$50,8,FALSE)*PRINCIPAL!$H$30,IF(OR(L51=PRINCIPAL!$I$30,L51=PRINCIPAL!$I$30+PRINCIPAL!$I$30,L51=PRINCIPAL!$I$30+PRINCIPAL!$I$30+PRINCIPAL!$I$30),0,IF(L51=PRINCIPAL!$J$30,VLOOKUP($AR$48,'Banco de Dados'!$B$4:$J$50,6,FALSE)*(1-(PRINCIPAL!$K$30/100)),IF(L51=PRINCIPAL!$L$30,VLOOKUP($AR$48,'Banco de Dados'!$B$4:$J$50,6,FALSE)*(1-(PRINCIPAL!$M$30/100)),IF(L51=PRINCIPAL!$N$30,VLOOKUP($AR$48,'Banco de Dados'!$B$4:$J$50,6,FALSE)*(1-(PRINCIPAL!$O$30/100)),VLOOKUP($AR$48,'Banco de Dados'!$B$4:$J$50,6,FALSE)))))))))),"")</f>
        <v/>
      </c>
      <c r="AR51" s="28" t="str">
        <f>IFERROR(AQ51*(IFERROR(VLOOKUP($AR$48,'Banco de Dados'!$B$4:$J$50,4,FALSE),"ERRO")),"")</f>
        <v/>
      </c>
      <c r="AS51" s="28" t="str">
        <f>IFERROR(AR51+AQ51,"")</f>
        <v/>
      </c>
      <c r="AT51" s="101" t="str">
        <f>IFERROR(AS51*(C51*(PRINCIPAL!$G$30/100))*0.47*(44/12),"")</f>
        <v/>
      </c>
      <c r="AU51" s="110" t="str">
        <f>IFERROR(AT51,"")</f>
        <v/>
      </c>
      <c r="AV51" s="30" t="str">
        <f>IFERROR(IF(AND(PRINCIPAL!$H$31&lt;&gt;"",OR(L51=PRINCIPAL!$I$31,L51=PRINCIPAL!$I$31+PRINCIPAL!$I$31,L51=PRINCIPAL!$I$31+PRINCIPAL!$I$31+PRINCIPAL!$I$31)),0,IF(AND(PRINCIPAL!$H$31&lt;&gt;"",L51=PRINCIPAL!$J$31),VLOOKUP($AW$48,'Banco de Dados'!$B$4:$J$50,8,FALSE)*PRINCIPAL!$H$31*(1-(PRINCIPAL!$K$31/100)),IF(AND(PRINCIPAL!$H$31&lt;&gt;"",L51=PRINCIPAL!$L$31),VLOOKUP($AW$48,'Banco de Dados'!$B$4:$J$50,8,FALSE)*PRINCIPAL!$H$31*(1-(PRINCIPAL!$M$31/100)),IF(AND(PRINCIPAL!$H$31&lt;&gt;"",L51=PRINCIPAL!$N$31),VLOOKUP($AW$48,'Banco de Dados'!$B$4:$J$50,8,FALSE)*PRINCIPAL!$H$31*(1-(PRINCIPAL!$O$31/100)),IF(PRINCIPAL!$H$31&lt;&gt;"",VLOOKUP($AW$48,'Banco de Dados'!$B$4:$J$50,8,FALSE)*PRINCIPAL!$H$31,IF(OR(L51=PRINCIPAL!$I$31,L51=PRINCIPAL!$I$31+PRINCIPAL!$I$31,L51=PRINCIPAL!$I$31+PRINCIPAL!$I$31+PRINCIPAL!$I$31),0,IF(L51=PRINCIPAL!$J$31,VLOOKUP($AW$48,'Banco de Dados'!$B$4:$J$50,6,FALSE)*(1-(PRINCIPAL!$K$31/100)),IF(L51=PRINCIPAL!$L$31,VLOOKUP($AW$48,'Banco de Dados'!$B$4:$J$50,6,FALSE)*(1-(PRINCIPAL!$M$31/100)),IF(L51=PRINCIPAL!$N$31,VLOOKUP($AW$48,'Banco de Dados'!$B$4:$J$50,6,FALSE)*(1-(PRINCIPAL!$O$31/100)),VLOOKUP($AW$48,'Banco de Dados'!$B$4:$J$50,6,FALSE)))))))))),"")</f>
        <v/>
      </c>
      <c r="AW51" s="29" t="str">
        <f>IFERROR(AV51*(IFERROR(VLOOKUP($AW$48,'Banco de Dados'!$B$4:$J$50,4,FALSE),"ERRO")),"")</f>
        <v/>
      </c>
      <c r="AX51" s="28" t="str">
        <f>IFERROR(AW51+AV51,"")</f>
        <v/>
      </c>
      <c r="AY51" s="101" t="str">
        <f>IFERROR(AX51*(C51*(PRINCIPAL!$G$31/100))*0.47*(44/12),"")</f>
        <v/>
      </c>
      <c r="AZ51" s="111" t="str">
        <f>IFERROR(AY51,"")</f>
        <v/>
      </c>
      <c r="BA51" s="133" t="str">
        <f>IFERROR(IF(AND(PRINCIPAL!$H$32&lt;&gt;"",OR(L51=PRINCIPAL!$I$32,L51=PRINCIPAL!$I$32+PRINCIPAL!$I$32,L51=PRINCIPAL!$I$32+PRINCIPAL!$I$32+PRINCIPAL!$I$32)),0,IF(AND(PRINCIPAL!$H$32&lt;&gt;"",L51=PRINCIPAL!$J$32),VLOOKUP($BB$48,'Banco de Dados'!$B$4:$J$50,8,FALSE)*PRINCIPAL!$H$32*(1-(PRINCIPAL!$K$32/100)),IF(AND(PRINCIPAL!$H$32&lt;&gt;"",L51=PRINCIPAL!$L$32),VLOOKUP($BB$48,'Banco de Dados'!$B$4:$J$50,8,FALSE)*PRINCIPAL!$H$32*(1-(PRINCIPAL!$M$32/100)),IF(AND(PRINCIPAL!$H$32&lt;&gt;"",L51=PRINCIPAL!$N$32),VLOOKUP($BB$48,'Banco de Dados'!$B$4:$J$50,8,FALSE)*PRINCIPAL!$H$32*(1-(PRINCIPAL!$O$32/100)),IF(PRINCIPAL!$H$32&lt;&gt;"",VLOOKUP($BB$48,'Banco de Dados'!$B$4:$J$50,8,FALSE)*PRINCIPAL!$H$32,IF(OR(L51=PRINCIPAL!$I$32,L51=PRINCIPAL!$I$32+PRINCIPAL!$I$32,L51=PRINCIPAL!$I$32+PRINCIPAL!$I$32+PRINCIPAL!$I$32),0,IF(L51=PRINCIPAL!$J$32,VLOOKUP($BB$48,'Banco de Dados'!$B$4:$J$50,6,FALSE)*(1-(PRINCIPAL!$K$32/100)),IF(L51=PRINCIPAL!$L$32,VLOOKUP($BB$48,'Banco de Dados'!$B$4:$J$50,6,FALSE)*(1-(PRINCIPAL!$M$32/100)),IF(L51=PRINCIPAL!$N$32,VLOOKUP($BB$48,'Banco de Dados'!$B$4:$J$50,6,FALSE)*(1-(PRINCIPAL!$O$32/100)),VLOOKUP($BB$48,'Banco de Dados'!$B$4:$J$50,6,FALSE)))))))))),"")</f>
        <v/>
      </c>
      <c r="BB51" s="121" t="str">
        <f>IFERROR(BA51*(IFERROR(VLOOKUP($BB$48,'Banco de Dados'!$B$4:$J$50,4,FALSE),"ERRO")),"")</f>
        <v/>
      </c>
      <c r="BC51" s="121" t="str">
        <f>IFERROR(BB51+BA51,"")</f>
        <v/>
      </c>
      <c r="BD51" s="131" t="str">
        <f>IFERROR(BC51*(C51*(PRINCIPAL!$G$32/100))*0.47*(44/12),"")</f>
        <v/>
      </c>
      <c r="BE51" s="134" t="str">
        <f>IFERROR(BD51,"")</f>
        <v/>
      </c>
      <c r="BF51" s="120" t="str">
        <f>IFERROR(IF(AND(PRINCIPAL!$H$33&lt;&gt;"",OR(L51=PRINCIPAL!$I$33,L51=PRINCIPAL!$I$33+PRINCIPAL!$I$33,L51=PRINCIPAL!$I$33+PRINCIPAL!$I$33+PRINCIPAL!$I$33)),0,IF(AND(PRINCIPAL!$H$33&lt;&gt;"",L51=PRINCIPAL!$J$33),VLOOKUP($BG$48,'Banco de Dados'!$B$4:$J$50,8,FALSE)*PRINCIPAL!$H$33*(1-(PRINCIPAL!$K$33/100)),IF(AND(PRINCIPAL!$H$33&lt;&gt;"",L51=PRINCIPAL!$L$33),VLOOKUP($BG$48,'Banco de Dados'!$B$4:$J$50,8,FALSE)*PRINCIPAL!$H$33*(1-(PRINCIPAL!$M$33/100)),IF(AND(PRINCIPAL!$H$33&lt;&gt;"",L51=PRINCIPAL!$N$33),VLOOKUP($BG$48,'Banco de Dados'!$B$4:$J$50,8,FALSE)*PRINCIPAL!$H$33*(1-(PRINCIPAL!$O$33/100)),IF(PRINCIPAL!$H$33&lt;&gt;"",VLOOKUP($BG$48,'Banco de Dados'!$B$4:$J$50,8,FALSE)*PRINCIPAL!$H$33,IF(OR(L51=PRINCIPAL!$I$33,L51=PRINCIPAL!$I$33+PRINCIPAL!$I$33,L51=PRINCIPAL!$I$33+PRINCIPAL!$I$33+PRINCIPAL!$I$33),0,IF(L51=PRINCIPAL!$J$33,VLOOKUP($BG$48,'Banco de Dados'!$B$4:$J$50,6,FALSE)*(1-(PRINCIPAL!$K$33/100)),IF(L51=PRINCIPAL!$L$33,VLOOKUP($BG$48,'Banco de Dados'!$B$4:$J$50,6,FALSE)*(1-(PRINCIPAL!$M$33/100)),IF(L51=PRINCIPAL!$N$33,VLOOKUP($BG$48,'Banco de Dados'!$B$4:$J$50,6,FALSE)*(1-(PRINCIPAL!$O$33/100)),VLOOKUP($BG$48,'Banco de Dados'!$B$4:$J$50,6,FALSE)))))))))),"")</f>
        <v/>
      </c>
      <c r="BG51" s="122" t="str">
        <f>IFERROR(BF51*(IFERROR(VLOOKUP($BG$48,'Banco de Dados'!$B$4:$J$50,4,FALSE),"ERRO")),"")</f>
        <v/>
      </c>
      <c r="BH51" s="121" t="str">
        <f>IFERROR(BG51+BF51,"")</f>
        <v/>
      </c>
      <c r="BI51" s="123" t="str">
        <f>IFERROR(BH51*(C51*(PRINCIPAL!$G$33/100))*0.47*(44/12),"")</f>
        <v/>
      </c>
      <c r="BJ51" s="125" t="str">
        <f>IFERROR(BI51,"")</f>
        <v/>
      </c>
    </row>
    <row r="52" spans="2:62" ht="12.75" customHeight="1" x14ac:dyDescent="0.3">
      <c r="B52" s="326">
        <f t="shared" ref="B52:B85" si="23">IF(B13&lt;&gt;"",B13,"")</f>
        <v>2022</v>
      </c>
      <c r="C52" s="340"/>
      <c r="D52" s="1"/>
      <c r="E52" s="116">
        <v>2</v>
      </c>
      <c r="F52" s="24" t="str">
        <f>IFERROR(VLOOKUP($G$48,'Banco de Dados'!$B$4:$J$50,6,FALSE),"")</f>
        <v/>
      </c>
      <c r="G52" s="25" t="str">
        <f>IFERROR(F52*(IFERROR(VLOOKUP($G$48,'Banco de Dados'!$B$4:$J$50,4,FALSE),"ERRO")),"")</f>
        <v/>
      </c>
      <c r="H52" s="25" t="str">
        <f>IFERROR(F52+G52,"")</f>
        <v/>
      </c>
      <c r="I52" s="103" t="str">
        <f>IFERROR(H52*C52*0.47*(44/12),"")</f>
        <v/>
      </c>
      <c r="J52" s="117" t="str">
        <f>IFERROR(I52+J51,"")</f>
        <v/>
      </c>
      <c r="K52" s="1"/>
      <c r="L52" s="91">
        <v>2</v>
      </c>
      <c r="M52" s="24" t="str">
        <f>IFERROR(IF(AND(PRINCIPAL!$H$24&lt;&gt;"",OR(L52=PRINCIPAL!$I$24,L52=PRINCIPAL!$I$24+PRINCIPAL!$I$24,L52=PRINCIPAL!$I$24+PRINCIPAL!$I$24+PRINCIPAL!$I$24)),0,IF(AND(PRINCIPAL!$H$24&lt;&gt;"",L52=PRINCIPAL!$J$24),VLOOKUP($N$48,'Banco de Dados'!$B$4:$J$50,8,FALSE)*PRINCIPAL!$H$24*(1-(PRINCIPAL!$K$24/100)),IF(AND(PRINCIPAL!$H$24&lt;&gt;"",L52=PRINCIPAL!$L$24),VLOOKUP($N$48,'Banco de Dados'!$B$4:$J$50,8,FALSE)*PRINCIPAL!$H$24*(1-(PRINCIPAL!$M$24/100)),IF(AND(PRINCIPAL!$H$24&lt;&gt;"",L52=PRINCIPAL!$N$24),VLOOKUP($N$48,'Banco de Dados'!$B$4:$J$50,8,FALSE)*PRINCIPAL!$H$24*(1-(PRINCIPAL!$O$24/100)),IF(PRINCIPAL!$H$24&lt;&gt;"",VLOOKUP($N$48,'Banco de Dados'!$B$4:$J$50,8,FALSE)*PRINCIPAL!$H$24,IF(OR(L52=PRINCIPAL!$I$24,L52=PRINCIPAL!$I$24+PRINCIPAL!$I$24,L52=PRINCIPAL!$I$24+PRINCIPAL!$I$24+PRINCIPAL!$I$24),0,IF(L52=PRINCIPAL!$J$24,VLOOKUP($N$48,'Banco de Dados'!$B$4:$J$50,6,FALSE)*(1-(PRINCIPAL!$K$24/100)),IF(L52=PRINCIPAL!$L$24,VLOOKUP($N$48,'Banco de Dados'!$B$4:$J$50,6,FALSE)*(1-(PRINCIPAL!$M$24/100)),IF(L52=PRINCIPAL!$N$24,VLOOKUP($N$48,'Banco de Dados'!$B$4:$J$50,6,FALSE)*(1-(PRINCIPAL!$O$24/100)),VLOOKUP($N$48,'Banco de Dados'!$B$4:$J$50,6,FALSE)))))))))),"")</f>
        <v/>
      </c>
      <c r="N52" s="25" t="str">
        <f>IFERROR(M52*(IFERROR(VLOOKUP($N$48,'Banco de Dados'!$B$4:$J$50,4,FALSE),"ERRO")),"")</f>
        <v/>
      </c>
      <c r="O52" s="25" t="str">
        <f t="shared" ref="O52:O85" si="24">IFERROR(M52+N52,"")</f>
        <v/>
      </c>
      <c r="P52" s="103" t="str">
        <f>IFERROR(O52*(C52*(PRINCIPAL!$G$24/100))*0.47*(44/12),"")</f>
        <v/>
      </c>
      <c r="Q52" s="107" t="str">
        <f>IFERROR(Q51+P52,"")</f>
        <v/>
      </c>
      <c r="R52" s="29" t="str">
        <f>IFERROR(IF(AND(PRINCIPAL!$H$25&lt;&gt;"",OR(L52=PRINCIPAL!$I$25,L52=PRINCIPAL!$I$25+PRINCIPAL!$I$25,L52=PRINCIPAL!$I$25+PRINCIPAL!$I$25+PRINCIPAL!$I$25)),0,IF(AND(PRINCIPAL!$H$25&lt;&gt;"",L52=PRINCIPAL!$J$25),VLOOKUP($S$48,'Banco de Dados'!$B$4:$J$50,8,FALSE)*PRINCIPAL!$H$25*(1-(PRINCIPAL!$K$25/100)),IF(AND(PRINCIPAL!$H$25&lt;&gt;"",L52=PRINCIPAL!$L$25),VLOOKUP($S$48,'Banco de Dados'!$B$4:$J$50,8,FALSE)*PRINCIPAL!$H$25*(1-(PRINCIPAL!$M$25/100)),IF(AND(PRINCIPAL!$H$25&lt;&gt;"",L52=PRINCIPAL!$N$25),VLOOKUP($S$48,'Banco de Dados'!$B$4:$J$50,8,FALSE)*PRINCIPAL!$H$25*(1-(PRINCIPAL!$O$25/100)),IF(PRINCIPAL!$H$25&lt;&gt;"",VLOOKUP($S$48,'Banco de Dados'!$B$4:$J$50,8,FALSE)*PRINCIPAL!$H$25,IF(OR(L52=PRINCIPAL!$I$25,L52=PRINCIPAL!$I$25+PRINCIPAL!$I$25,L52=PRINCIPAL!$I$25+PRINCIPAL!$I$25+PRINCIPAL!$I$25),0,IF(L52=PRINCIPAL!$J$25,VLOOKUP($S$48,'Banco de Dados'!$B$4:$J$50,6,FALSE)*(1-(PRINCIPAL!$K$25/100)),IF(L52=PRINCIPAL!$L$25,VLOOKUP($S$48,'Banco de Dados'!$B$4:$J$50,6,FALSE)*(1-(PRINCIPAL!$M$25/100)),IF(L52=PRINCIPAL!$N$25,VLOOKUP($S$48,'Banco de Dados'!$B$4:$J$50,6,FALSE)*(1-(PRINCIPAL!$O$25/100)),VLOOKUP($S$48,'Banco de Dados'!$B$4:$J$50,6,FALSE)))))))))),"")</f>
        <v/>
      </c>
      <c r="S52" s="29" t="str">
        <f>IFERROR(R52*(IFERROR(VLOOKUP($S$48,'Banco de Dados'!$B$4:$J$50,4,FALSE),"ERRO")),"")</f>
        <v/>
      </c>
      <c r="T52" s="29" t="str">
        <f>IFERROR(R52+S52,"")</f>
        <v/>
      </c>
      <c r="U52" s="103" t="str">
        <f>IFERROR(T52*(C52*(PRINCIPAL!$G$25/100))*0.47*(44/12),"")</f>
        <v/>
      </c>
      <c r="V52" s="103" t="str">
        <f>IFERROR(V51+U52,"")</f>
        <v/>
      </c>
      <c r="W52" s="30" t="str">
        <f>IFERROR(IF(AND(PRINCIPAL!$H$26&lt;&gt;"",OR(L52=PRINCIPAL!$I$26,L52=PRINCIPAL!$I$26+PRINCIPAL!$I$26,L52=PRINCIPAL!$I$26+PRINCIPAL!$I$26+PRINCIPAL!$I$26)),0,IF(AND(PRINCIPAL!$H$26&lt;&gt;"",L52=PRINCIPAL!$J$26),VLOOKUP($X$48,'Banco de Dados'!$B$4:$J$50,8,FALSE)*PRINCIPAL!$H$26*(1-(PRINCIPAL!$K$26/100)),IF(AND(PRINCIPAL!$H$26&lt;&gt;"",L52=PRINCIPAL!$L$26),VLOOKUP($X$48,'Banco de Dados'!$B$4:$J$50,8,FALSE)*PRINCIPAL!$H$26*(1-(PRINCIPAL!$M$26/100)),IF(AND(PRINCIPAL!$H$26&lt;&gt;"",L52=PRINCIPAL!$N$26),VLOOKUP($X$48,'Banco de Dados'!$B$4:$J$50,8,FALSE)*PRINCIPAL!$H$26*(1-(PRINCIPAL!$O$26/100)),IF(PRINCIPAL!$H$26&lt;&gt;"",VLOOKUP($X$48,'Banco de Dados'!$B$4:$J$50,8,FALSE)*PRINCIPAL!$H$26,IF(OR(L52=PRINCIPAL!$I$26,L52=PRINCIPAL!$I$26+PRINCIPAL!$I$26,L52=PRINCIPAL!$I$26+PRINCIPAL!$I$26+PRINCIPAL!$I$26),0,IF(L52=PRINCIPAL!$J$26,VLOOKUP($X$48,'Banco de Dados'!$B$4:$J$50,6,FALSE)*(1-(PRINCIPAL!$K$26/100)),IF(L52=PRINCIPAL!$L$26,VLOOKUP($X$48,'Banco de Dados'!$B$4:$J$50,6,FALSE)*(1-(PRINCIPAL!$M$26/100)),IF(L52=PRINCIPAL!$N$26,VLOOKUP($X$48,'Banco de Dados'!$B$4:$J$50,6,FALSE)*(1-(PRINCIPAL!$O$26/100)),VLOOKUP($X$48,'Banco de Dados'!$B$4:$J$50,6,FALSE)))))))))),"")</f>
        <v/>
      </c>
      <c r="X52" s="29" t="str">
        <f>IFERROR(W52*(IFERROR(VLOOKUP($X$48,'Banco de Dados'!$B$4:$J$50,4,FALSE),"ERRO")),"")</f>
        <v/>
      </c>
      <c r="Y52" s="29" t="str">
        <f>IFERROR(X52+W52,"")</f>
        <v/>
      </c>
      <c r="Z52" s="103" t="str">
        <f>IFERROR(Y52*(C52*(PRINCIPAL!$G$26/100))*0.47*(44/12),"")</f>
        <v/>
      </c>
      <c r="AA52" s="111" t="str">
        <f>IFERROR(Z52+AA51,"")</f>
        <v/>
      </c>
      <c r="AB52" s="30" t="str">
        <f>IFERROR(IF(AND(PRINCIPAL!$H$27&lt;&gt;"",OR(L52=PRINCIPAL!$I$27,L52=PRINCIPAL!$I$27+PRINCIPAL!$I$27,L52=PRINCIPAL!$I$27+PRINCIPAL!$I$27+PRINCIPAL!$I$27)),0,IF(AND(PRINCIPAL!$H$27&lt;&gt;"",L52=PRINCIPAL!$J$27),VLOOKUP($AC$48,'Banco de Dados'!$B$4:$J$50,8,FALSE)*PRINCIPAL!$H$27*(1-(PRINCIPAL!$K$27/100)),IF(AND(PRINCIPAL!$H$27&lt;&gt;"",L52=PRINCIPAL!$L$27),VLOOKUP($AC$48,'Banco de Dados'!$B$4:$J$50,8,FALSE)*PRINCIPAL!$H$27*(1-(PRINCIPAL!$M$27/100)),IF(AND(PRINCIPAL!$H$27&lt;&gt;"",L52=PRINCIPAL!$N$27),VLOOKUP($AC$48,'Banco de Dados'!$B$4:$J$50,8,FALSE)*PRINCIPAL!$H$27*(1-(PRINCIPAL!$O$27/100)),IF(PRINCIPAL!$H$27&lt;&gt;"",VLOOKUP($AC$48,'Banco de Dados'!$B$4:$J$50,8,FALSE)*PRINCIPAL!$H$27,IF(OR(L52=PRINCIPAL!$I$27,L52=PRINCIPAL!$I$27+PRINCIPAL!$I$27,L52=PRINCIPAL!$I$27+PRINCIPAL!$I$27+PRINCIPAL!$I$27),0,IF(L52=PRINCIPAL!$J$27,VLOOKUP($AC$48,'Banco de Dados'!$B$4:$J$50,6,FALSE)*(1-(PRINCIPAL!$K$27/100)),IF(L52=PRINCIPAL!$L$27,VLOOKUP($AC$48,'Banco de Dados'!$B$4:$J$50,6,FALSE)*(1-(PRINCIPAL!$M$27/100)),IF(L52=PRINCIPAL!$N$27,VLOOKUP($AC$48,'Banco de Dados'!$B$4:$J$50,6,FALSE)*(1-(PRINCIPAL!$O$27/100)),VLOOKUP($AC$48,'Banco de Dados'!$B$4:$J$50,6,FALSE)))))))))),"")</f>
        <v/>
      </c>
      <c r="AC52" s="29" t="str">
        <f>IFERROR(AB52*(IFERROR(VLOOKUP($AC$48,'Banco de Dados'!$B$4:$J$50,4,FALSE),"ERRO")),"")</f>
        <v/>
      </c>
      <c r="AD52" s="29" t="str">
        <f>IFERROR(AC52+AB52,"")</f>
        <v/>
      </c>
      <c r="AE52" s="103" t="str">
        <f>IFERROR(AD52*(C52*(PRINCIPAL!$G$27/100))*0.47*(44/12),"")</f>
        <v/>
      </c>
      <c r="AF52" s="111" t="str">
        <f>IFERROR(AE52+AF51,"")</f>
        <v/>
      </c>
      <c r="AG52" s="30" t="str">
        <f>IFERROR(IF(AND(PRINCIPAL!$H$28&lt;&gt;"",OR(L52=PRINCIPAL!$I$28,L52=PRINCIPAL!$I$28+PRINCIPAL!$I$28,L52=PRINCIPAL!$I$28+PRINCIPAL!$I$28+PRINCIPAL!$I$28)),0,IF(AND(PRINCIPAL!$H$28&lt;&gt;"",L52=PRINCIPAL!$J$28),VLOOKUP($AH$48,'Banco de Dados'!$B$4:$J$50,8,FALSE)*PRINCIPAL!$H$28*(1-(PRINCIPAL!$K$28/100)),IF(AND(PRINCIPAL!$H$28&lt;&gt;"",L52=PRINCIPAL!$L$28),VLOOKUP($AH$48,'Banco de Dados'!$B$4:$J$50,8,FALSE)*PRINCIPAL!$H$28*(1-(PRINCIPAL!$M$28/100)),IF(AND(PRINCIPAL!$H$28&lt;&gt;"",L52=PRINCIPAL!$N$28),VLOOKUP($AH$48,'Banco de Dados'!$B$4:$J$50,8,FALSE)*PRINCIPAL!$H$28*(1-(PRINCIPAL!$O$28/100)),IF(PRINCIPAL!$H$28&lt;&gt;"",VLOOKUP($AH$48,'Banco de Dados'!$B$4:$J$50,8,FALSE)*PRINCIPAL!$H$28,IF(OR(L52=PRINCIPAL!$I$28,L52=PRINCIPAL!$I$28+PRINCIPAL!$I$28,L52=PRINCIPAL!$I$28+PRINCIPAL!$I$28+PRINCIPAL!$I$28),0,IF(L52=PRINCIPAL!$J$28,VLOOKUP($AH$48,'Banco de Dados'!$B$4:$J$50,6,FALSE)*(1-(PRINCIPAL!$K$28/100)),IF(L52=PRINCIPAL!$L$28,VLOOKUP($AH$48,'Banco de Dados'!$B$4:$J$50,6,FALSE)*(1-(PRINCIPAL!$M$28/100)),IF(L52=PRINCIPAL!$N$28,VLOOKUP($AH$48,'Banco de Dados'!$B$4:$J$50,6,FALSE)*(1-(PRINCIPAL!$O$28/100)),VLOOKUP($AH$48,'Banco de Dados'!$B$4:$J$50,6,FALSE)))))))))),"")</f>
        <v/>
      </c>
      <c r="AH52" s="29" t="str">
        <f>IFERROR(AG52*(IFERROR(VLOOKUP($AH$48,'Banco de Dados'!$B$4:$J$50,4,FALSE),"ERRO")),"")</f>
        <v/>
      </c>
      <c r="AI52" s="29" t="str">
        <f>IFERROR(AH52+AG52,"")</f>
        <v/>
      </c>
      <c r="AJ52" s="103" t="str">
        <f>IFERROR(AI52*(C52*(PRINCIPAL!$G$28/100))*0.47*(44/12),"")</f>
        <v/>
      </c>
      <c r="AK52" s="111" t="str">
        <f>IFERROR(AJ52+AK51,"")</f>
        <v/>
      </c>
      <c r="AL52" s="30" t="str">
        <f>IFERROR(IF(AND(PRINCIPAL!$H$29&lt;&gt;"",OR(L52=PRINCIPAL!$I$29,L52=PRINCIPAL!$I$29+PRINCIPAL!$I$29,L52=PRINCIPAL!$I$29+PRINCIPAL!$I$29+PRINCIPAL!$I$29)),0,IF(AND(PRINCIPAL!$H$29&lt;&gt;"",L52=PRINCIPAL!$J$29),VLOOKUP($AM$48,'Banco de Dados'!$B$4:$J$50,8,FALSE)*PRINCIPAL!$H$29*(1-(PRINCIPAL!$K$29/100)),IF(AND(PRINCIPAL!$H$29&lt;&gt;"",L52=PRINCIPAL!$L$29),VLOOKUP($AM$48,'Banco de Dados'!$B$4:$J$50,8,FALSE)*PRINCIPAL!$H$29*(1-(PRINCIPAL!$M$29/100)),IF(AND(PRINCIPAL!$H$29&lt;&gt;"",L52=PRINCIPAL!$N$29),VLOOKUP($AM$48,'Banco de Dados'!$B$4:$J$50,8,FALSE)*PRINCIPAL!$H$29*(1-(PRINCIPAL!$O$29/100)),IF(PRINCIPAL!$H$29&lt;&gt;"",VLOOKUP($AM$48,'Banco de Dados'!$B$4:$J$50,8,FALSE)*PRINCIPAL!$H$29,IF(OR(L52=PRINCIPAL!$I$29,L52=PRINCIPAL!$I$29+PRINCIPAL!$I$29,L52=PRINCIPAL!$I$29+PRINCIPAL!$I$29+PRINCIPAL!$I$29),0,IF(L52=PRINCIPAL!$J$29,VLOOKUP($AM$48,'Banco de Dados'!$B$4:$J$50,6,FALSE)*(1-(PRINCIPAL!$K$29/100)),IF(L52=PRINCIPAL!$L$29,VLOOKUP($AM$48,'Banco de Dados'!$B$4:$J$50,6,FALSE)*(1-(PRINCIPAL!$M$29/100)),IF(L52=PRINCIPAL!$N$29,VLOOKUP($AM$48,'Banco de Dados'!$B$4:$J$50,6,FALSE)*(1-(PRINCIPAL!$O$29/100)),VLOOKUP($AM$48,'Banco de Dados'!$B$4:$J$50,6,FALSE)))))))))),"")</f>
        <v/>
      </c>
      <c r="AM52" s="29" t="str">
        <f>IFERROR(AL52*(IFERROR(VLOOKUP($AM$48,'Banco de Dados'!$B$4:$J$50,4,FALSE),"ERRO")),"")</f>
        <v/>
      </c>
      <c r="AN52" s="29" t="str">
        <f>IFERROR(AM52+AL52,"")</f>
        <v/>
      </c>
      <c r="AO52" s="103" t="str">
        <f>IFERROR(AN52*(C52*(PRINCIPAL!$G$29/100))*0.47*(44/12),"")</f>
        <v/>
      </c>
      <c r="AP52" s="111" t="str">
        <f>IFERROR(AO52+AP51,"")</f>
        <v/>
      </c>
      <c r="AQ52" s="30" t="str">
        <f>IFERROR(IF(AND(PRINCIPAL!$H$30&lt;&gt;"",OR(L52=PRINCIPAL!$I$30,L52=PRINCIPAL!$I$30+PRINCIPAL!$I$30,L52=PRINCIPAL!$I$30+PRINCIPAL!$I$30+PRINCIPAL!$I$30)),0,IF(AND(PRINCIPAL!$H$30&lt;&gt;"",L52=PRINCIPAL!$J$30),VLOOKUP($AR$48,'Banco de Dados'!$B$4:$J$50,8,FALSE)*PRINCIPAL!$H$30*(1-(PRINCIPAL!$K$30/100)),IF(AND(PRINCIPAL!$H$30&lt;&gt;"",L52=PRINCIPAL!$L$30),VLOOKUP($AR$48,'Banco de Dados'!$B$4:$J$50,8,FALSE)*PRINCIPAL!$H$30*(1-(PRINCIPAL!$M$30/100)),IF(AND(PRINCIPAL!$H$30&lt;&gt;"",L52=PRINCIPAL!$N$30),VLOOKUP($AR$48,'Banco de Dados'!$B$4:$J$50,8,FALSE)*PRINCIPAL!$H$30*(1-(PRINCIPAL!$O$30/100)),IF(PRINCIPAL!$H$30&lt;&gt;"",VLOOKUP($AR$48,'Banco de Dados'!$B$4:$J$50,8,FALSE)*PRINCIPAL!$H$30,IF(OR(L52=PRINCIPAL!$I$30,L52=PRINCIPAL!$I$30+PRINCIPAL!$I$30,L52=PRINCIPAL!$I$30+PRINCIPAL!$I$30+PRINCIPAL!$I$30),0,IF(L52=PRINCIPAL!$J$30,VLOOKUP($AR$48,'Banco de Dados'!$B$4:$J$50,6,FALSE)*(1-(PRINCIPAL!$K$30/100)),IF(L52=PRINCIPAL!$L$30,VLOOKUP($AR$48,'Banco de Dados'!$B$4:$J$50,6,FALSE)*(1-(PRINCIPAL!$M$30/100)),IF(L52=PRINCIPAL!$N$30,VLOOKUP($AR$48,'Banco de Dados'!$B$4:$J$50,6,FALSE)*(1-(PRINCIPAL!$O$30/100)),VLOOKUP($AR$48,'Banco de Dados'!$B$4:$J$50,6,FALSE)))))))))),"")</f>
        <v/>
      </c>
      <c r="AR52" s="29" t="str">
        <f>IFERROR(AQ52*(IFERROR(VLOOKUP($AR$48,'Banco de Dados'!$B$4:$J$50,4,FALSE),"ERRO")),"")</f>
        <v/>
      </c>
      <c r="AS52" s="29" t="str">
        <f>IFERROR(AR52+AQ52,"")</f>
        <v/>
      </c>
      <c r="AT52" s="103" t="str">
        <f>IFERROR(AS52*(C52*(PRINCIPAL!$G$30/100))*0.47*(44/12),"")</f>
        <v/>
      </c>
      <c r="AU52" s="111" t="str">
        <f>IFERROR(AT52+AU51,"")</f>
        <v/>
      </c>
      <c r="AV52" s="30" t="str">
        <f>IFERROR(IF(AND(PRINCIPAL!$H$31&lt;&gt;"",OR(L52=PRINCIPAL!$I$31,L52=PRINCIPAL!$I$31+PRINCIPAL!$I$31,L52=PRINCIPAL!$I$31+PRINCIPAL!$I$31+PRINCIPAL!$I$31)),0,IF(AND(PRINCIPAL!$H$31&lt;&gt;"",L52=PRINCIPAL!$J$31),VLOOKUP($AW$48,'Banco de Dados'!$B$4:$J$50,8,FALSE)*PRINCIPAL!$H$31*(1-(PRINCIPAL!$K$31/100)),IF(AND(PRINCIPAL!$H$31&lt;&gt;"",L52=PRINCIPAL!$L$31),VLOOKUP($AW$48,'Banco de Dados'!$B$4:$J$50,8,FALSE)*PRINCIPAL!$H$31*(1-(PRINCIPAL!$M$31/100)),IF(AND(PRINCIPAL!$H$31&lt;&gt;"",L52=PRINCIPAL!$N$31),VLOOKUP($AW$48,'Banco de Dados'!$B$4:$J$50,8,FALSE)*PRINCIPAL!$H$31*(1-(PRINCIPAL!$O$31/100)),IF(PRINCIPAL!$H$31&lt;&gt;"",VLOOKUP($AW$48,'Banco de Dados'!$B$4:$J$50,8,FALSE)*PRINCIPAL!$H$31,IF(OR(L52=PRINCIPAL!$I$31,L52=PRINCIPAL!$I$31+PRINCIPAL!$I$31,L52=PRINCIPAL!$I$31+PRINCIPAL!$I$31+PRINCIPAL!$I$31),0,IF(L52=PRINCIPAL!$J$31,VLOOKUP($AW$48,'Banco de Dados'!$B$4:$J$50,6,FALSE)*(1-(PRINCIPAL!$K$31/100)),IF(L52=PRINCIPAL!$L$31,VLOOKUP($AW$48,'Banco de Dados'!$B$4:$J$50,6,FALSE)*(1-(PRINCIPAL!$M$31/100)),IF(L52=PRINCIPAL!$N$31,VLOOKUP($AW$48,'Banco de Dados'!$B$4:$J$50,6,FALSE)*(1-(PRINCIPAL!$O$31/100)),VLOOKUP($AW$48,'Banco de Dados'!$B$4:$J$50,6,FALSE)))))))))),"")</f>
        <v/>
      </c>
      <c r="AW52" s="29" t="str">
        <f>IFERROR(AV52*(IFERROR(VLOOKUP($AW$48,'Banco de Dados'!$B$4:$J$50,4,FALSE),"ERRO")),"")</f>
        <v/>
      </c>
      <c r="AX52" s="29" t="str">
        <f>IFERROR(AW52+AV52,"")</f>
        <v/>
      </c>
      <c r="AY52" s="103" t="str">
        <f>IFERROR(AX52*(C52*(PRINCIPAL!$G$31/100))*0.47*(44/12),"")</f>
        <v/>
      </c>
      <c r="AZ52" s="111" t="str">
        <f>IFERROR(AY52+AZ51,"")</f>
        <v/>
      </c>
      <c r="BA52" s="120" t="str">
        <f>IFERROR(IF(AND(PRINCIPAL!$H$32&lt;&gt;"",OR(L52=PRINCIPAL!$I$32,L52=PRINCIPAL!$I$32+PRINCIPAL!$I$32,L52=PRINCIPAL!$I$32+PRINCIPAL!$I$32+PRINCIPAL!$I$32)),0,IF(AND(PRINCIPAL!$H$32&lt;&gt;"",L52=PRINCIPAL!$J$32),VLOOKUP($BB$48,'Banco de Dados'!$B$4:$J$50,8,FALSE)*PRINCIPAL!$H$32*(1-(PRINCIPAL!$K$32/100)),IF(AND(PRINCIPAL!$H$32&lt;&gt;"",L52=PRINCIPAL!$L$32),VLOOKUP($BB$48,'Banco de Dados'!$B$4:$J$50,8,FALSE)*PRINCIPAL!$H$32*(1-(PRINCIPAL!$M$32/100)),IF(AND(PRINCIPAL!$H$32&lt;&gt;"",L52=PRINCIPAL!$N$32),VLOOKUP($BB$48,'Banco de Dados'!$B$4:$J$50,8,FALSE)*PRINCIPAL!$H$32*(1-(PRINCIPAL!$O$32/100)),IF(PRINCIPAL!$H$32&lt;&gt;"",VLOOKUP($BB$48,'Banco de Dados'!$B$4:$J$50,8,FALSE)*PRINCIPAL!$H$32,IF(OR(L52=PRINCIPAL!$I$32,L52=PRINCIPAL!$I$32+PRINCIPAL!$I$32,L52=PRINCIPAL!$I$32+PRINCIPAL!$I$32+PRINCIPAL!$I$32),0,IF(L52=PRINCIPAL!$J$32,VLOOKUP($BB$48,'Banco de Dados'!$B$4:$J$50,6,FALSE)*(1-(PRINCIPAL!$K$32/100)),IF(L52=PRINCIPAL!$L$32,VLOOKUP($BB$48,'Banco de Dados'!$B$4:$J$50,6,FALSE)*(1-(PRINCIPAL!$M$32/100)),IF(L52=PRINCIPAL!$N$32,VLOOKUP($BB$48,'Banco de Dados'!$B$4:$J$50,6,FALSE)*(1-(PRINCIPAL!$O$32/100)),VLOOKUP($BB$48,'Banco de Dados'!$B$4:$J$50,6,FALSE)))))))))),"")</f>
        <v/>
      </c>
      <c r="BB52" s="122" t="str">
        <f>IFERROR(BA52*(IFERROR(VLOOKUP($BB$48,'Banco de Dados'!$B$4:$J$50,4,FALSE),"ERRO")),"")</f>
        <v/>
      </c>
      <c r="BC52" s="122" t="str">
        <f>IFERROR(BB52+BA52,"")</f>
        <v/>
      </c>
      <c r="BD52" s="123" t="str">
        <f>IFERROR(BC52*(C52*(PRINCIPAL!$G$32/100))*0.47*(44/12),"")</f>
        <v/>
      </c>
      <c r="BE52" s="124" t="str">
        <f t="shared" ref="BE52:BE85" si="25">IFERROR(BD52,"")</f>
        <v/>
      </c>
      <c r="BF52" s="120" t="str">
        <f>IFERROR(IF(AND(PRINCIPAL!$H$33&lt;&gt;"",OR(L52=PRINCIPAL!$I$33,L52=PRINCIPAL!$I$33+PRINCIPAL!$I$33,L52=PRINCIPAL!$I$33+PRINCIPAL!$I$33+PRINCIPAL!$I$33)),0,IF(AND(PRINCIPAL!$H$33&lt;&gt;"",L52=PRINCIPAL!$J$33),VLOOKUP($BG$48,'Banco de Dados'!$B$4:$J$50,8,FALSE)*PRINCIPAL!$H$33*(1-(PRINCIPAL!$K$33/100)),IF(AND(PRINCIPAL!$H$33&lt;&gt;"",L52=PRINCIPAL!$L$33),VLOOKUP($BG$48,'Banco de Dados'!$B$4:$J$50,8,FALSE)*PRINCIPAL!$H$33*(1-(PRINCIPAL!$M$33/100)),IF(AND(PRINCIPAL!$H$33&lt;&gt;"",L52=PRINCIPAL!$N$33),VLOOKUP($BG$48,'Banco de Dados'!$B$4:$J$50,8,FALSE)*PRINCIPAL!$H$33*(1-(PRINCIPAL!$O$33/100)),IF(PRINCIPAL!$H$33&lt;&gt;"",VLOOKUP($BG$48,'Banco de Dados'!$B$4:$J$50,8,FALSE)*PRINCIPAL!$H$33,IF(OR(L52=PRINCIPAL!$I$33,L52=PRINCIPAL!$I$33+PRINCIPAL!$I$33,L52=PRINCIPAL!$I$33+PRINCIPAL!$I$33+PRINCIPAL!$I$33),0,IF(L52=PRINCIPAL!$J$33,VLOOKUP($BG$48,'Banco de Dados'!$B$4:$J$50,6,FALSE)*(1-(PRINCIPAL!$K$33/100)),IF(L52=PRINCIPAL!$L$33,VLOOKUP($BG$48,'Banco de Dados'!$B$4:$J$50,6,FALSE)*(1-(PRINCIPAL!$M$33/100)),IF(L52=PRINCIPAL!$N$33,VLOOKUP($BG$48,'Banco de Dados'!$B$4:$J$50,6,FALSE)*(1-(PRINCIPAL!$O$33/100)),VLOOKUP($BG$48,'Banco de Dados'!$B$4:$J$50,6,FALSE)))))))))),"")</f>
        <v/>
      </c>
      <c r="BG52" s="122" t="str">
        <f>IFERROR(BF52*(IFERROR(VLOOKUP($BG$48,'Banco de Dados'!$B$4:$J$50,4,FALSE),"ERRO")),"")</f>
        <v/>
      </c>
      <c r="BH52" s="122" t="str">
        <f>IFERROR(BG52+BF52,"")</f>
        <v/>
      </c>
      <c r="BI52" s="123" t="str">
        <f>IFERROR(BH52*(C52*(PRINCIPAL!$G$33/100))*0.47*(44/12),"")</f>
        <v/>
      </c>
      <c r="BJ52" s="125" t="str">
        <f t="shared" ref="BJ52:BJ85" si="26">IFERROR(BI52,"")</f>
        <v/>
      </c>
    </row>
    <row r="53" spans="2:62" ht="12.75" customHeight="1" x14ac:dyDescent="0.3">
      <c r="B53" s="326">
        <f t="shared" si="23"/>
        <v>2023</v>
      </c>
      <c r="C53" s="342"/>
      <c r="D53" s="1"/>
      <c r="E53" s="116">
        <v>3</v>
      </c>
      <c r="F53" s="24" t="str">
        <f>IFERROR(VLOOKUP($G$48,'Banco de Dados'!$B$4:$J$50,6,FALSE),"")</f>
        <v/>
      </c>
      <c r="G53" s="25" t="str">
        <f>IFERROR(F53*(IFERROR(VLOOKUP($G$48,'Banco de Dados'!$B$4:$J$50,4,FALSE),"ERRO")),"")</f>
        <v/>
      </c>
      <c r="H53" s="25" t="str">
        <f t="shared" ref="H53:H85" si="27">IFERROR(F53+G53,"")</f>
        <v/>
      </c>
      <c r="I53" s="103" t="str">
        <f t="shared" ref="I53:I85" si="28">IFERROR(H53*C53*0.47*(44/12),"")</f>
        <v/>
      </c>
      <c r="J53" s="117" t="str">
        <f t="shared" ref="J53:J85" si="29">IFERROR(I53+J52,"")</f>
        <v/>
      </c>
      <c r="K53" s="1"/>
      <c r="L53" s="91">
        <v>3</v>
      </c>
      <c r="M53" s="24" t="str">
        <f>IFERROR(IF(AND(PRINCIPAL!$H$24&lt;&gt;"",OR(L53=PRINCIPAL!$I$24,L53=PRINCIPAL!$I$24+PRINCIPAL!$I$24,L53=PRINCIPAL!$I$24+PRINCIPAL!$I$24+PRINCIPAL!$I$24)),0,IF(AND(PRINCIPAL!$H$24&lt;&gt;"",L53=PRINCIPAL!$J$24),VLOOKUP($N$48,'Banco de Dados'!$B$4:$J$50,8,FALSE)*PRINCIPAL!$H$24*(1-(PRINCIPAL!$K$24/100)),IF(AND(PRINCIPAL!$H$24&lt;&gt;"",L53=PRINCIPAL!$L$24),VLOOKUP($N$48,'Banco de Dados'!$B$4:$J$50,8,FALSE)*PRINCIPAL!$H$24*(1-(PRINCIPAL!$M$24/100)),IF(AND(PRINCIPAL!$H$24&lt;&gt;"",L53=PRINCIPAL!$N$24),VLOOKUP($N$48,'Banco de Dados'!$B$4:$J$50,8,FALSE)*PRINCIPAL!$H$24*(1-(PRINCIPAL!$O$24/100)),IF(PRINCIPAL!$H$24&lt;&gt;"",VLOOKUP($N$48,'Banco de Dados'!$B$4:$J$50,8,FALSE)*PRINCIPAL!$H$24,IF(OR(L53=PRINCIPAL!$I$24,L53=PRINCIPAL!$I$24+PRINCIPAL!$I$24,L53=PRINCIPAL!$I$24+PRINCIPAL!$I$24+PRINCIPAL!$I$24),0,IF(L53=PRINCIPAL!$J$24,VLOOKUP($N$48,'Banco de Dados'!$B$4:$J$50,6,FALSE)*(1-(PRINCIPAL!$K$24/100)),IF(L53=PRINCIPAL!$L$24,VLOOKUP($N$48,'Banco de Dados'!$B$4:$J$50,6,FALSE)*(1-(PRINCIPAL!$M$24/100)),IF(L53=PRINCIPAL!$N$24,VLOOKUP($N$48,'Banco de Dados'!$B$4:$J$50,6,FALSE)*(1-(PRINCIPAL!$O$24/100)),VLOOKUP($N$48,'Banco de Dados'!$B$4:$J$50,6,FALSE)))))))))),"")</f>
        <v/>
      </c>
      <c r="N53" s="25" t="str">
        <f>IFERROR(M53*(IFERROR(VLOOKUP($N$48,'Banco de Dados'!$B$4:$J$50,4,FALSE),"ERRO")),"")</f>
        <v/>
      </c>
      <c r="O53" s="25" t="str">
        <f t="shared" si="24"/>
        <v/>
      </c>
      <c r="P53" s="103" t="str">
        <f>IFERROR(O53*(C53*(PRINCIPAL!$G$24/100))*0.47*(44/12),"")</f>
        <v/>
      </c>
      <c r="Q53" s="107" t="str">
        <f t="shared" ref="Q53:Q85" si="30">IFERROR(Q52+P53,"")</f>
        <v/>
      </c>
      <c r="R53" s="29" t="str">
        <f>IFERROR(IF(AND(PRINCIPAL!$H$25&lt;&gt;"",OR(L53=PRINCIPAL!$I$25,L53=PRINCIPAL!$I$25+PRINCIPAL!$I$25,L53=PRINCIPAL!$I$25+PRINCIPAL!$I$25+PRINCIPAL!$I$25)),0,IF(AND(PRINCIPAL!$H$25&lt;&gt;"",L53=PRINCIPAL!$J$25),VLOOKUP($S$48,'Banco de Dados'!$B$4:$J$50,8,FALSE)*PRINCIPAL!$H$25*(1-(PRINCIPAL!$K$25/100)),IF(AND(PRINCIPAL!$H$25&lt;&gt;"",L53=PRINCIPAL!$L$25),VLOOKUP($S$48,'Banco de Dados'!$B$4:$J$50,8,FALSE)*PRINCIPAL!$H$25*(1-(PRINCIPAL!$M$25/100)),IF(AND(PRINCIPAL!$H$25&lt;&gt;"",L53=PRINCIPAL!$N$25),VLOOKUP($S$48,'Banco de Dados'!$B$4:$J$50,8,FALSE)*PRINCIPAL!$H$25*(1-(PRINCIPAL!$O$25/100)),IF(PRINCIPAL!$H$25&lt;&gt;"",VLOOKUP($S$48,'Banco de Dados'!$B$4:$J$50,8,FALSE)*PRINCIPAL!$H$25,IF(OR(L53=PRINCIPAL!$I$25,L53=PRINCIPAL!$I$25+PRINCIPAL!$I$25,L53=PRINCIPAL!$I$25+PRINCIPAL!$I$25+PRINCIPAL!$I$25),0,IF(L53=PRINCIPAL!$J$25,VLOOKUP($S$48,'Banco de Dados'!$B$4:$J$50,6,FALSE)*(1-(PRINCIPAL!$K$25/100)),IF(L53=PRINCIPAL!$L$25,VLOOKUP($S$48,'Banco de Dados'!$B$4:$J$50,6,FALSE)*(1-(PRINCIPAL!$M$25/100)),IF(L53=PRINCIPAL!$N$25,VLOOKUP($S$48,'Banco de Dados'!$B$4:$J$50,6,FALSE)*(1-(PRINCIPAL!$O$25/100)),VLOOKUP($S$48,'Banco de Dados'!$B$4:$J$50,6,FALSE)))))))))),"")</f>
        <v/>
      </c>
      <c r="S53" s="29" t="str">
        <f>IFERROR(R53*(IFERROR(VLOOKUP($S$48,'Banco de Dados'!$B$4:$J$50,4,FALSE),"ERRO")),"")</f>
        <v/>
      </c>
      <c r="T53" s="29" t="str">
        <f t="shared" ref="T53:T85" si="31">IFERROR(R53+S53,"")</f>
        <v/>
      </c>
      <c r="U53" s="103" t="str">
        <f>IFERROR(T53*(C53*(PRINCIPAL!$G$25/100))*0.47*(44/12),"")</f>
        <v/>
      </c>
      <c r="V53" s="103" t="str">
        <f t="shared" ref="V53:V85" si="32">IFERROR(V52+U53,"")</f>
        <v/>
      </c>
      <c r="W53" s="30" t="str">
        <f>IFERROR(IF(AND(PRINCIPAL!$H$26&lt;&gt;"",OR(L53=PRINCIPAL!$I$26,L53=PRINCIPAL!$I$26+PRINCIPAL!$I$26,L53=PRINCIPAL!$I$26+PRINCIPAL!$I$26+PRINCIPAL!$I$26)),0,IF(AND(PRINCIPAL!$H$26&lt;&gt;"",L53=PRINCIPAL!$J$26),VLOOKUP($X$48,'Banco de Dados'!$B$4:$J$50,8,FALSE)*PRINCIPAL!$H$26*(1-(PRINCIPAL!$K$26/100)),IF(AND(PRINCIPAL!$H$26&lt;&gt;"",L53=PRINCIPAL!$L$26),VLOOKUP($X$48,'Banco de Dados'!$B$4:$J$50,8,FALSE)*PRINCIPAL!$H$26*(1-(PRINCIPAL!$M$26/100)),IF(AND(PRINCIPAL!$H$26&lt;&gt;"",L53=PRINCIPAL!$N$26),VLOOKUP($X$48,'Banco de Dados'!$B$4:$J$50,8,FALSE)*PRINCIPAL!$H$26*(1-(PRINCIPAL!$O$26/100)),IF(PRINCIPAL!$H$26&lt;&gt;"",VLOOKUP($X$48,'Banco de Dados'!$B$4:$J$50,8,FALSE)*PRINCIPAL!$H$26,IF(OR(L53=PRINCIPAL!$I$26,L53=PRINCIPAL!$I$26+PRINCIPAL!$I$26,L53=PRINCIPAL!$I$26+PRINCIPAL!$I$26+PRINCIPAL!$I$26),0,IF(L53=PRINCIPAL!$J$26,VLOOKUP($X$48,'Banco de Dados'!$B$4:$J$50,6,FALSE)*(1-(PRINCIPAL!$K$26/100)),IF(L53=PRINCIPAL!$L$26,VLOOKUP($X$48,'Banco de Dados'!$B$4:$J$50,6,FALSE)*(1-(PRINCIPAL!$M$26/100)),IF(L53=PRINCIPAL!$N$26,VLOOKUP($X$48,'Banco de Dados'!$B$4:$J$50,6,FALSE)*(1-(PRINCIPAL!$O$26/100)),VLOOKUP($X$48,'Banco de Dados'!$B$4:$J$50,6,FALSE)))))))))),"")</f>
        <v/>
      </c>
      <c r="X53" s="29" t="str">
        <f>IFERROR(W53*(IFERROR(VLOOKUP($X$48,'Banco de Dados'!$B$4:$J$50,4,FALSE),"ERRO")),"")</f>
        <v/>
      </c>
      <c r="Y53" s="29" t="str">
        <f>IFERROR(X53+W53,"")</f>
        <v/>
      </c>
      <c r="Z53" s="103" t="str">
        <f>IFERROR(Y53*(C53*(PRINCIPAL!$G$26/100))*0.47*(44/12),"")</f>
        <v/>
      </c>
      <c r="AA53" s="111" t="str">
        <f>IFERROR(Z53+AA52,"")</f>
        <v/>
      </c>
      <c r="AB53" s="30" t="str">
        <f>IFERROR(IF(AND(PRINCIPAL!$H$27&lt;&gt;"",OR(L53=PRINCIPAL!$I$27,L53=PRINCIPAL!$I$27+PRINCIPAL!$I$27,L53=PRINCIPAL!$I$27+PRINCIPAL!$I$27+PRINCIPAL!$I$27)),0,IF(AND(PRINCIPAL!$H$27&lt;&gt;"",L53=PRINCIPAL!$J$27),VLOOKUP($AC$48,'Banco de Dados'!$B$4:$J$50,8,FALSE)*PRINCIPAL!$H$27*(1-(PRINCIPAL!$K$27/100)),IF(AND(PRINCIPAL!$H$27&lt;&gt;"",L53=PRINCIPAL!$L$27),VLOOKUP($AC$48,'Banco de Dados'!$B$4:$J$50,8,FALSE)*PRINCIPAL!$H$27*(1-(PRINCIPAL!$M$27/100)),IF(AND(PRINCIPAL!$H$27&lt;&gt;"",L53=PRINCIPAL!$N$27),VLOOKUP($AC$48,'Banco de Dados'!$B$4:$J$50,8,FALSE)*PRINCIPAL!$H$27*(1-(PRINCIPAL!$O$27/100)),IF(PRINCIPAL!$H$27&lt;&gt;"",VLOOKUP($AC$48,'Banco de Dados'!$B$4:$J$50,8,FALSE)*PRINCIPAL!$H$27,IF(OR(L53=PRINCIPAL!$I$27,L53=PRINCIPAL!$I$27+PRINCIPAL!$I$27,L53=PRINCIPAL!$I$27+PRINCIPAL!$I$27+PRINCIPAL!$I$27),0,IF(L53=PRINCIPAL!$J$27,VLOOKUP($AC$48,'Banco de Dados'!$B$4:$J$50,6,FALSE)*(1-(PRINCIPAL!$K$27/100)),IF(L53=PRINCIPAL!$L$27,VLOOKUP($AC$48,'Banco de Dados'!$B$4:$J$50,6,FALSE)*(1-(PRINCIPAL!$M$27/100)),IF(L53=PRINCIPAL!$N$27,VLOOKUP($AC$48,'Banco de Dados'!$B$4:$J$50,6,FALSE)*(1-(PRINCIPAL!$O$27/100)),VLOOKUP($AC$48,'Banco de Dados'!$B$4:$J$50,6,FALSE)))))))))),"")</f>
        <v/>
      </c>
      <c r="AC53" s="29" t="str">
        <f>IFERROR(AB53*(IFERROR(VLOOKUP($AC$48,'Banco de Dados'!$B$4:$J$50,4,FALSE),"ERRO")),"")</f>
        <v/>
      </c>
      <c r="AD53" s="29" t="str">
        <f t="shared" ref="AD53:AD85" si="33">IFERROR(AC53+AB53,"")</f>
        <v/>
      </c>
      <c r="AE53" s="103" t="str">
        <f>IFERROR(AD53*(C53*(PRINCIPAL!$G$27/100))*0.47*(44/12),"")</f>
        <v/>
      </c>
      <c r="AF53" s="111" t="str">
        <f t="shared" ref="AF53:AF85" si="34">IFERROR(AE53+AF52,"")</f>
        <v/>
      </c>
      <c r="AG53" s="30" t="str">
        <f>IFERROR(IF(AND(PRINCIPAL!$H$28&lt;&gt;"",OR(L53=PRINCIPAL!$I$28,L53=PRINCIPAL!$I$28+PRINCIPAL!$I$28,L53=PRINCIPAL!$I$28+PRINCIPAL!$I$28+PRINCIPAL!$I$28)),0,IF(AND(PRINCIPAL!$H$28&lt;&gt;"",L53=PRINCIPAL!$J$28),VLOOKUP($AH$48,'Banco de Dados'!$B$4:$J$50,8,FALSE)*PRINCIPAL!$H$28*(1-(PRINCIPAL!$K$28/100)),IF(AND(PRINCIPAL!$H$28&lt;&gt;"",L53=PRINCIPAL!$L$28),VLOOKUP($AH$48,'Banco de Dados'!$B$4:$J$50,8,FALSE)*PRINCIPAL!$H$28*(1-(PRINCIPAL!$M$28/100)),IF(AND(PRINCIPAL!$H$28&lt;&gt;"",L53=PRINCIPAL!$N$28),VLOOKUP($AH$48,'Banco de Dados'!$B$4:$J$50,8,FALSE)*PRINCIPAL!$H$28*(1-(PRINCIPAL!$O$28/100)),IF(PRINCIPAL!$H$28&lt;&gt;"",VLOOKUP($AH$48,'Banco de Dados'!$B$4:$J$50,8,FALSE)*PRINCIPAL!$H$28,IF(OR(L53=PRINCIPAL!$I$28,L53=PRINCIPAL!$I$28+PRINCIPAL!$I$28,L53=PRINCIPAL!$I$28+PRINCIPAL!$I$28+PRINCIPAL!$I$28),0,IF(L53=PRINCIPAL!$J$28,VLOOKUP($AH$48,'Banco de Dados'!$B$4:$J$50,6,FALSE)*(1-(PRINCIPAL!$K$28/100)),IF(L53=PRINCIPAL!$L$28,VLOOKUP($AH$48,'Banco de Dados'!$B$4:$J$50,6,FALSE)*(1-(PRINCIPAL!$M$28/100)),IF(L53=PRINCIPAL!$N$28,VLOOKUP($AH$48,'Banco de Dados'!$B$4:$J$50,6,FALSE)*(1-(PRINCIPAL!$O$28/100)),VLOOKUP($AH$48,'Banco de Dados'!$B$4:$J$50,6,FALSE)))))))))),"")</f>
        <v/>
      </c>
      <c r="AH53" s="29" t="str">
        <f>IFERROR(AG53*(IFERROR(VLOOKUP($AH$48,'Banco de Dados'!$B$4:$J$50,4,FALSE),"ERRO")),"")</f>
        <v/>
      </c>
      <c r="AI53" s="29" t="str">
        <f t="shared" ref="AI53:AI85" si="35">IFERROR(AH53+AG53,"")</f>
        <v/>
      </c>
      <c r="AJ53" s="103" t="str">
        <f>IFERROR(AI53*(C53*(PRINCIPAL!$G$28/100))*0.47*(44/12),"")</f>
        <v/>
      </c>
      <c r="AK53" s="111" t="str">
        <f>IFERROR(AJ53+AK52,"")</f>
        <v/>
      </c>
      <c r="AL53" s="30" t="str">
        <f>IFERROR(IF(AND(PRINCIPAL!$H$29&lt;&gt;"",OR(L53=PRINCIPAL!$I$29,L53=PRINCIPAL!$I$29+PRINCIPAL!$I$29,L53=PRINCIPAL!$I$29+PRINCIPAL!$I$29+PRINCIPAL!$I$29)),0,IF(AND(PRINCIPAL!$H$29&lt;&gt;"",L53=PRINCIPAL!$J$29),VLOOKUP($AM$48,'Banco de Dados'!$B$4:$J$50,8,FALSE)*PRINCIPAL!$H$29*(1-(PRINCIPAL!$K$29/100)),IF(AND(PRINCIPAL!$H$29&lt;&gt;"",L53=PRINCIPAL!$L$29),VLOOKUP($AM$48,'Banco de Dados'!$B$4:$J$50,8,FALSE)*PRINCIPAL!$H$29*(1-(PRINCIPAL!$M$29/100)),IF(AND(PRINCIPAL!$H$29&lt;&gt;"",L53=PRINCIPAL!$N$29),VLOOKUP($AM$48,'Banco de Dados'!$B$4:$J$50,8,FALSE)*PRINCIPAL!$H$29*(1-(PRINCIPAL!$O$29/100)),IF(PRINCIPAL!$H$29&lt;&gt;"",VLOOKUP($AM$48,'Banco de Dados'!$B$4:$J$50,8,FALSE)*PRINCIPAL!$H$29,IF(OR(L53=PRINCIPAL!$I$29,L53=PRINCIPAL!$I$29+PRINCIPAL!$I$29,L53=PRINCIPAL!$I$29+PRINCIPAL!$I$29+PRINCIPAL!$I$29),0,IF(L53=PRINCIPAL!$J$29,VLOOKUP($AM$48,'Banco de Dados'!$B$4:$J$50,6,FALSE)*(1-(PRINCIPAL!$K$29/100)),IF(L53=PRINCIPAL!$L$29,VLOOKUP($AM$48,'Banco de Dados'!$B$4:$J$50,6,FALSE)*(1-(PRINCIPAL!$M$29/100)),IF(L53=PRINCIPAL!$N$29,VLOOKUP($AM$48,'Banco de Dados'!$B$4:$J$50,6,FALSE)*(1-(PRINCIPAL!$O$29/100)),VLOOKUP($AM$48,'Banco de Dados'!$B$4:$J$50,6,FALSE)))))))))),"")</f>
        <v/>
      </c>
      <c r="AM53" s="29" t="str">
        <f>IFERROR(AL53*(IFERROR(VLOOKUP($AM$48,'Banco de Dados'!$B$4:$J$50,4,FALSE),"ERRO")),"")</f>
        <v/>
      </c>
      <c r="AN53" s="29" t="str">
        <f t="shared" ref="AN53:AN85" si="36">IFERROR(AM53+AL53,"")</f>
        <v/>
      </c>
      <c r="AO53" s="103" t="str">
        <f>IFERROR(AN53*(C53*(PRINCIPAL!$G$29/100))*0.47*(44/12),"")</f>
        <v/>
      </c>
      <c r="AP53" s="111" t="str">
        <f t="shared" ref="AP53:AP85" si="37">IFERROR(AO53+AP52,"")</f>
        <v/>
      </c>
      <c r="AQ53" s="30" t="str">
        <f>IFERROR(IF(AND(PRINCIPAL!$H$30&lt;&gt;"",OR(L53=PRINCIPAL!$I$30,L53=PRINCIPAL!$I$30+PRINCIPAL!$I$30,L53=PRINCIPAL!$I$30+PRINCIPAL!$I$30+PRINCIPAL!$I$30)),0,IF(AND(PRINCIPAL!$H$30&lt;&gt;"",L53=PRINCIPAL!$J$30),VLOOKUP($AR$48,'Banco de Dados'!$B$4:$J$50,8,FALSE)*PRINCIPAL!$H$30*(1-(PRINCIPAL!$K$30/100)),IF(AND(PRINCIPAL!$H$30&lt;&gt;"",L53=PRINCIPAL!$L$30),VLOOKUP($AR$48,'Banco de Dados'!$B$4:$J$50,8,FALSE)*PRINCIPAL!$H$30*(1-(PRINCIPAL!$M$30/100)),IF(AND(PRINCIPAL!$H$30&lt;&gt;"",L53=PRINCIPAL!$N$30),VLOOKUP($AR$48,'Banco de Dados'!$B$4:$J$50,8,FALSE)*PRINCIPAL!$H$30*(1-(PRINCIPAL!$O$30/100)),IF(PRINCIPAL!$H$30&lt;&gt;"",VLOOKUP($AR$48,'Banco de Dados'!$B$4:$J$50,8,FALSE)*PRINCIPAL!$H$30,IF(OR(L53=PRINCIPAL!$I$30,L53=PRINCIPAL!$I$30+PRINCIPAL!$I$30,L53=PRINCIPAL!$I$30+PRINCIPAL!$I$30+PRINCIPAL!$I$30),0,IF(L53=PRINCIPAL!$J$30,VLOOKUP($AR$48,'Banco de Dados'!$B$4:$J$50,6,FALSE)*(1-(PRINCIPAL!$K$30/100)),IF(L53=PRINCIPAL!$L$30,VLOOKUP($AR$48,'Banco de Dados'!$B$4:$J$50,6,FALSE)*(1-(PRINCIPAL!$M$30/100)),IF(L53=PRINCIPAL!$N$30,VLOOKUP($AR$48,'Banco de Dados'!$B$4:$J$50,6,FALSE)*(1-(PRINCIPAL!$O$30/100)),VLOOKUP($AR$48,'Banco de Dados'!$B$4:$J$50,6,FALSE)))))))))),"")</f>
        <v/>
      </c>
      <c r="AR53" s="29" t="str">
        <f>IFERROR(AQ53*(IFERROR(VLOOKUP($AR$48,'Banco de Dados'!$B$4:$J$50,4,FALSE),"ERRO")),"")</f>
        <v/>
      </c>
      <c r="AS53" s="29" t="str">
        <f t="shared" ref="AS53:AS85" si="38">IFERROR(AR53+AQ53,"")</f>
        <v/>
      </c>
      <c r="AT53" s="103" t="str">
        <f>IFERROR(AS53*(C53*(PRINCIPAL!$G$30/100))*0.47*(44/12),"")</f>
        <v/>
      </c>
      <c r="AU53" s="111" t="str">
        <f t="shared" ref="AU53:AU85" si="39">IFERROR(AT53+AU52,"")</f>
        <v/>
      </c>
      <c r="AV53" s="30" t="str">
        <f>IFERROR(IF(AND(PRINCIPAL!$H$31&lt;&gt;"",OR(L53=PRINCIPAL!$I$31,L53=PRINCIPAL!$I$31+PRINCIPAL!$I$31,L53=PRINCIPAL!$I$31+PRINCIPAL!$I$31+PRINCIPAL!$I$31)),0,IF(AND(PRINCIPAL!$H$31&lt;&gt;"",L53=PRINCIPAL!$J$31),VLOOKUP($AW$48,'Banco de Dados'!$B$4:$J$50,8,FALSE)*PRINCIPAL!$H$31*(1-(PRINCIPAL!$K$31/100)),IF(AND(PRINCIPAL!$H$31&lt;&gt;"",L53=PRINCIPAL!$L$31),VLOOKUP($AW$48,'Banco de Dados'!$B$4:$J$50,8,FALSE)*PRINCIPAL!$H$31*(1-(PRINCIPAL!$M$31/100)),IF(AND(PRINCIPAL!$H$31&lt;&gt;"",L53=PRINCIPAL!$N$31),VLOOKUP($AW$48,'Banco de Dados'!$B$4:$J$50,8,FALSE)*PRINCIPAL!$H$31*(1-(PRINCIPAL!$O$31/100)),IF(PRINCIPAL!$H$31&lt;&gt;"",VLOOKUP($AW$48,'Banco de Dados'!$B$4:$J$50,8,FALSE)*PRINCIPAL!$H$31,IF(OR(L53=PRINCIPAL!$I$31,L53=PRINCIPAL!$I$31+PRINCIPAL!$I$31,L53=PRINCIPAL!$I$31+PRINCIPAL!$I$31+PRINCIPAL!$I$31),0,IF(L53=PRINCIPAL!$J$31,VLOOKUP($AW$48,'Banco de Dados'!$B$4:$J$50,6,FALSE)*(1-(PRINCIPAL!$K$31/100)),IF(L53=PRINCIPAL!$L$31,VLOOKUP($AW$48,'Banco de Dados'!$B$4:$J$50,6,FALSE)*(1-(PRINCIPAL!$M$31/100)),IF(L53=PRINCIPAL!$N$31,VLOOKUP($AW$48,'Banco de Dados'!$B$4:$J$50,6,FALSE)*(1-(PRINCIPAL!$O$31/100)),VLOOKUP($AW$48,'Banco de Dados'!$B$4:$J$50,6,FALSE)))))))))),"")</f>
        <v/>
      </c>
      <c r="AW53" s="29" t="str">
        <f>IFERROR(AV53*(IFERROR(VLOOKUP($AW$48,'Banco de Dados'!$B$4:$J$50,4,FALSE),"ERRO")),"")</f>
        <v/>
      </c>
      <c r="AX53" s="29" t="str">
        <f t="shared" ref="AX53:AX85" si="40">IFERROR(AW53+AV53,"")</f>
        <v/>
      </c>
      <c r="AY53" s="103" t="str">
        <f>IFERROR(AX53*(C53*(PRINCIPAL!$G$31/100))*0.47*(44/12),"")</f>
        <v/>
      </c>
      <c r="AZ53" s="111" t="str">
        <f>IFERROR(AY53+AZ52,"")</f>
        <v/>
      </c>
      <c r="BA53" s="120" t="str">
        <f>IFERROR(IF(AND(PRINCIPAL!$H$32&lt;&gt;"",OR(L53=PRINCIPAL!$I$32,L53=PRINCIPAL!$I$32+PRINCIPAL!$I$32,L53=PRINCIPAL!$I$32+PRINCIPAL!$I$32+PRINCIPAL!$I$32)),0,IF(AND(PRINCIPAL!$H$32&lt;&gt;"",L53=PRINCIPAL!$J$32),VLOOKUP($BB$48,'Banco de Dados'!$B$4:$J$50,8,FALSE)*PRINCIPAL!$H$32*(1-(PRINCIPAL!$K$32/100)),IF(AND(PRINCIPAL!$H$32&lt;&gt;"",L53=PRINCIPAL!$L$32),VLOOKUP($BB$48,'Banco de Dados'!$B$4:$J$50,8,FALSE)*PRINCIPAL!$H$32*(1-(PRINCIPAL!$M$32/100)),IF(AND(PRINCIPAL!$H$32&lt;&gt;"",L53=PRINCIPAL!$N$32),VLOOKUP($BB$48,'Banco de Dados'!$B$4:$J$50,8,FALSE)*PRINCIPAL!$H$32*(1-(PRINCIPAL!$O$32/100)),IF(PRINCIPAL!$H$32&lt;&gt;"",VLOOKUP($BB$48,'Banco de Dados'!$B$4:$J$50,8,FALSE)*PRINCIPAL!$H$32,IF(OR(L53=PRINCIPAL!$I$32,L53=PRINCIPAL!$I$32+PRINCIPAL!$I$32,L53=PRINCIPAL!$I$32+PRINCIPAL!$I$32+PRINCIPAL!$I$32),0,IF(L53=PRINCIPAL!$J$32,VLOOKUP($BB$48,'Banco de Dados'!$B$4:$J$50,6,FALSE)*(1-(PRINCIPAL!$K$32/100)),IF(L53=PRINCIPAL!$L$32,VLOOKUP($BB$48,'Banco de Dados'!$B$4:$J$50,6,FALSE)*(1-(PRINCIPAL!$M$32/100)),IF(L53=PRINCIPAL!$N$32,VLOOKUP($BB$48,'Banco de Dados'!$B$4:$J$50,6,FALSE)*(1-(PRINCIPAL!$O$32/100)),VLOOKUP($BB$48,'Banco de Dados'!$B$4:$J$50,6,FALSE)))))))))),"")</f>
        <v/>
      </c>
      <c r="BB53" s="122" t="str">
        <f>IFERROR(BA53*(IFERROR(VLOOKUP($BB$48,'Banco de Dados'!$B$4:$J$50,4,FALSE),"ERRO")),"")</f>
        <v/>
      </c>
      <c r="BC53" s="122" t="str">
        <f>IFERROR(BB53+BA53,"")</f>
        <v/>
      </c>
      <c r="BD53" s="123" t="str">
        <f>IFERROR(BC53*(C53*(PRINCIPAL!$G$32/100))*0.47*(44/12),"")</f>
        <v/>
      </c>
      <c r="BE53" s="124" t="str">
        <f t="shared" si="25"/>
        <v/>
      </c>
      <c r="BF53" s="120" t="str">
        <f>IFERROR(IF(AND(PRINCIPAL!$H$33&lt;&gt;"",OR(L53=PRINCIPAL!$I$33,L53=PRINCIPAL!$I$33+PRINCIPAL!$I$33,L53=PRINCIPAL!$I$33+PRINCIPAL!$I$33+PRINCIPAL!$I$33)),0,IF(AND(PRINCIPAL!$H$33&lt;&gt;"",L53=PRINCIPAL!$J$33),VLOOKUP($BG$48,'Banco de Dados'!$B$4:$J$50,8,FALSE)*PRINCIPAL!$H$33*(1-(PRINCIPAL!$K$33/100)),IF(AND(PRINCIPAL!$H$33&lt;&gt;"",L53=PRINCIPAL!$L$33),VLOOKUP($BG$48,'Banco de Dados'!$B$4:$J$50,8,FALSE)*PRINCIPAL!$H$33*(1-(PRINCIPAL!$M$33/100)),IF(AND(PRINCIPAL!$H$33&lt;&gt;"",L53=PRINCIPAL!$N$33),VLOOKUP($BG$48,'Banco de Dados'!$B$4:$J$50,8,FALSE)*PRINCIPAL!$H$33*(1-(PRINCIPAL!$O$33/100)),IF(PRINCIPAL!$H$33&lt;&gt;"",VLOOKUP($BG$48,'Banco de Dados'!$B$4:$J$50,8,FALSE)*PRINCIPAL!$H$33,IF(OR(L53=PRINCIPAL!$I$33,L53=PRINCIPAL!$I$33+PRINCIPAL!$I$33,L53=PRINCIPAL!$I$33+PRINCIPAL!$I$33+PRINCIPAL!$I$33),0,IF(L53=PRINCIPAL!$J$33,VLOOKUP($BG$48,'Banco de Dados'!$B$4:$J$50,6,FALSE)*(1-(PRINCIPAL!$K$33/100)),IF(L53=PRINCIPAL!$L$33,VLOOKUP($BG$48,'Banco de Dados'!$B$4:$J$50,6,FALSE)*(1-(PRINCIPAL!$M$33/100)),IF(L53=PRINCIPAL!$N$33,VLOOKUP($BG$48,'Banco de Dados'!$B$4:$J$50,6,FALSE)*(1-(PRINCIPAL!$O$33/100)),VLOOKUP($BG$48,'Banco de Dados'!$B$4:$J$50,6,FALSE)))))))))),"")</f>
        <v/>
      </c>
      <c r="BG53" s="122" t="str">
        <f>IFERROR(BF53*(IFERROR(VLOOKUP($BG$48,'Banco de Dados'!$B$4:$J$50,4,FALSE),"ERRO")),"")</f>
        <v/>
      </c>
      <c r="BH53" s="122" t="str">
        <f t="shared" ref="BH53:BH85" si="41">IFERROR(BG53+BF53,"")</f>
        <v/>
      </c>
      <c r="BI53" s="123" t="str">
        <f>IFERROR(BH53*(C53*(PRINCIPAL!$G$33/100))*0.47*(44/12),"")</f>
        <v/>
      </c>
      <c r="BJ53" s="125" t="str">
        <f t="shared" si="26"/>
        <v/>
      </c>
    </row>
    <row r="54" spans="2:62" ht="12.75" customHeight="1" x14ac:dyDescent="0.3">
      <c r="B54" s="326">
        <f t="shared" si="23"/>
        <v>2024</v>
      </c>
      <c r="C54" s="343"/>
      <c r="D54" s="1"/>
      <c r="E54" s="116">
        <v>4</v>
      </c>
      <c r="F54" s="24" t="str">
        <f>IFERROR(VLOOKUP($G$48,'Banco de Dados'!$B$4:$J$50,6,FALSE),"")</f>
        <v/>
      </c>
      <c r="G54" s="25" t="str">
        <f>IFERROR(F54*(IFERROR(VLOOKUP($G$48,'Banco de Dados'!$B$4:$J$50,4,FALSE),"ERRO")),"")</f>
        <v/>
      </c>
      <c r="H54" s="25" t="str">
        <f t="shared" si="27"/>
        <v/>
      </c>
      <c r="I54" s="103" t="str">
        <f t="shared" si="28"/>
        <v/>
      </c>
      <c r="J54" s="117" t="str">
        <f t="shared" si="29"/>
        <v/>
      </c>
      <c r="K54" s="1"/>
      <c r="L54" s="91">
        <v>4</v>
      </c>
      <c r="M54" s="24" t="str">
        <f>IFERROR(IF(AND(PRINCIPAL!$H$24&lt;&gt;"",OR(L54=PRINCIPAL!$I$24,L54=PRINCIPAL!$I$24+PRINCIPAL!$I$24,L54=PRINCIPAL!$I$24+PRINCIPAL!$I$24+PRINCIPAL!$I$24)),0,IF(AND(PRINCIPAL!$H$24&lt;&gt;"",L54=PRINCIPAL!$J$24),VLOOKUP($N$48,'Banco de Dados'!$B$4:$J$50,8,FALSE)*PRINCIPAL!$H$24*(1-(PRINCIPAL!$K$24/100)),IF(AND(PRINCIPAL!$H$24&lt;&gt;"",L54=PRINCIPAL!$L$24),VLOOKUP($N$48,'Banco de Dados'!$B$4:$J$50,8,FALSE)*PRINCIPAL!$H$24*(1-(PRINCIPAL!$M$24/100)),IF(AND(PRINCIPAL!$H$24&lt;&gt;"",L54=PRINCIPAL!$N$24),VLOOKUP($N$48,'Banco de Dados'!$B$4:$J$50,8,FALSE)*PRINCIPAL!$H$24*(1-(PRINCIPAL!$O$24/100)),IF(PRINCIPAL!$H$24&lt;&gt;"",VLOOKUP($N$48,'Banco de Dados'!$B$4:$J$50,8,FALSE)*PRINCIPAL!$H$24,IF(OR(L54=PRINCIPAL!$I$24,L54=PRINCIPAL!$I$24+PRINCIPAL!$I$24,L54=PRINCIPAL!$I$24+PRINCIPAL!$I$24+PRINCIPAL!$I$24),0,IF(L54=PRINCIPAL!$J$24,VLOOKUP($N$48,'Banco de Dados'!$B$4:$J$50,6,FALSE)*(1-(PRINCIPAL!$K$24/100)),IF(L54=PRINCIPAL!$L$24,VLOOKUP($N$48,'Banco de Dados'!$B$4:$J$50,6,FALSE)*(1-(PRINCIPAL!$M$24/100)),IF(L54=PRINCIPAL!$N$24,VLOOKUP($N$48,'Banco de Dados'!$B$4:$J$50,6,FALSE)*(1-(PRINCIPAL!$O$24/100)),VLOOKUP($N$48,'Banco de Dados'!$B$4:$J$50,6,FALSE)))))))))),"")</f>
        <v/>
      </c>
      <c r="N54" s="25" t="str">
        <f>IFERROR(M54*(IFERROR(VLOOKUP($N$48,'Banco de Dados'!$B$4:$J$50,4,FALSE),"ERRO")),"")</f>
        <v/>
      </c>
      <c r="O54" s="25" t="str">
        <f t="shared" si="24"/>
        <v/>
      </c>
      <c r="P54" s="103" t="str">
        <f>IFERROR(O54*(C54*(PRINCIPAL!$G$24/100))*0.47*(44/12),"")</f>
        <v/>
      </c>
      <c r="Q54" s="107" t="str">
        <f t="shared" si="30"/>
        <v/>
      </c>
      <c r="R54" s="29" t="str">
        <f>IFERROR(IF(AND(PRINCIPAL!$H$25&lt;&gt;"",OR(L54=PRINCIPAL!$I$25,L54=PRINCIPAL!$I$25+PRINCIPAL!$I$25,L54=PRINCIPAL!$I$25+PRINCIPAL!$I$25+PRINCIPAL!$I$25)),0,IF(AND(PRINCIPAL!$H$25&lt;&gt;"",L54=PRINCIPAL!$J$25),VLOOKUP($S$48,'Banco de Dados'!$B$4:$J$50,8,FALSE)*PRINCIPAL!$H$25*(1-(PRINCIPAL!$K$25/100)),IF(AND(PRINCIPAL!$H$25&lt;&gt;"",L54=PRINCIPAL!$L$25),VLOOKUP($S$48,'Banco de Dados'!$B$4:$J$50,8,FALSE)*PRINCIPAL!$H$25*(1-(PRINCIPAL!$M$25/100)),IF(AND(PRINCIPAL!$H$25&lt;&gt;"",L54=PRINCIPAL!$N$25),VLOOKUP($S$48,'Banco de Dados'!$B$4:$J$50,8,FALSE)*PRINCIPAL!$H$25*(1-(PRINCIPAL!$O$25/100)),IF(PRINCIPAL!$H$25&lt;&gt;"",VLOOKUP($S$48,'Banco de Dados'!$B$4:$J$50,8,FALSE)*PRINCIPAL!$H$25,IF(OR(L54=PRINCIPAL!$I$25,L54=PRINCIPAL!$I$25+PRINCIPAL!$I$25,L54=PRINCIPAL!$I$25+PRINCIPAL!$I$25+PRINCIPAL!$I$25),0,IF(L54=PRINCIPAL!$J$25,VLOOKUP($S$48,'Banco de Dados'!$B$4:$J$50,6,FALSE)*(1-(PRINCIPAL!$K$25/100)),IF(L54=PRINCIPAL!$L$25,VLOOKUP($S$48,'Banco de Dados'!$B$4:$J$50,6,FALSE)*(1-(PRINCIPAL!$M$25/100)),IF(L54=PRINCIPAL!$N$25,VLOOKUP($S$48,'Banco de Dados'!$B$4:$J$50,6,FALSE)*(1-(PRINCIPAL!$O$25/100)),VLOOKUP($S$48,'Banco de Dados'!$B$4:$J$50,6,FALSE)))))))))),"")</f>
        <v/>
      </c>
      <c r="S54" s="29" t="str">
        <f>IFERROR(R54*(IFERROR(VLOOKUP($S$48,'Banco de Dados'!$B$4:$J$50,4,FALSE),"ERRO")),"")</f>
        <v/>
      </c>
      <c r="T54" s="29" t="str">
        <f t="shared" si="31"/>
        <v/>
      </c>
      <c r="U54" s="103" t="str">
        <f>IFERROR(T54*(C54*(PRINCIPAL!$G$25/100))*0.47*(44/12),"")</f>
        <v/>
      </c>
      <c r="V54" s="103" t="str">
        <f t="shared" si="32"/>
        <v/>
      </c>
      <c r="W54" s="30" t="str">
        <f>IFERROR(IF(AND(PRINCIPAL!$H$26&lt;&gt;"",OR(L54=PRINCIPAL!$I$26,L54=PRINCIPAL!$I$26+PRINCIPAL!$I$26,L54=PRINCIPAL!$I$26+PRINCIPAL!$I$26+PRINCIPAL!$I$26)),0,IF(AND(PRINCIPAL!$H$26&lt;&gt;"",L54=PRINCIPAL!$J$26),VLOOKUP($X$48,'Banco de Dados'!$B$4:$J$50,8,FALSE)*PRINCIPAL!$H$26*(1-(PRINCIPAL!$K$26/100)),IF(AND(PRINCIPAL!$H$26&lt;&gt;"",L54=PRINCIPAL!$L$26),VLOOKUP($X$48,'Banco de Dados'!$B$4:$J$50,8,FALSE)*PRINCIPAL!$H$26*(1-(PRINCIPAL!$M$26/100)),IF(AND(PRINCIPAL!$H$26&lt;&gt;"",L54=PRINCIPAL!$N$26),VLOOKUP($X$48,'Banco de Dados'!$B$4:$J$50,8,FALSE)*PRINCIPAL!$H$26*(1-(PRINCIPAL!$O$26/100)),IF(PRINCIPAL!$H$26&lt;&gt;"",VLOOKUP($X$48,'Banco de Dados'!$B$4:$J$50,8,FALSE)*PRINCIPAL!$H$26,IF(OR(L54=PRINCIPAL!$I$26,L54=PRINCIPAL!$I$26+PRINCIPAL!$I$26,L54=PRINCIPAL!$I$26+PRINCIPAL!$I$26+PRINCIPAL!$I$26),0,IF(L54=PRINCIPAL!$J$26,VLOOKUP($X$48,'Banco de Dados'!$B$4:$J$50,6,FALSE)*(1-(PRINCIPAL!$K$26/100)),IF(L54=PRINCIPAL!$L$26,VLOOKUP($X$48,'Banco de Dados'!$B$4:$J$50,6,FALSE)*(1-(PRINCIPAL!$M$26/100)),IF(L54=PRINCIPAL!$N$26,VLOOKUP($X$48,'Banco de Dados'!$B$4:$J$50,6,FALSE)*(1-(PRINCIPAL!$O$26/100)),VLOOKUP($X$48,'Banco de Dados'!$B$4:$J$50,6,FALSE)))))))))),"")</f>
        <v/>
      </c>
      <c r="X54" s="29" t="str">
        <f>IFERROR(W54*(IFERROR(VLOOKUP($X$48,'Banco de Dados'!$B$4:$J$50,4,FALSE),"ERRO")),"")</f>
        <v/>
      </c>
      <c r="Y54" s="29" t="str">
        <f t="shared" ref="Y54:Y85" si="42">IFERROR(X54+W54,"")</f>
        <v/>
      </c>
      <c r="Z54" s="103" t="str">
        <f>IFERROR(Y54*(C54*(PRINCIPAL!$G$26/100))*0.47*(44/12),"")</f>
        <v/>
      </c>
      <c r="AA54" s="111" t="str">
        <f t="shared" ref="AA54:AA85" si="43">IFERROR(Z54+AA53,"")</f>
        <v/>
      </c>
      <c r="AB54" s="30" t="str">
        <f>IFERROR(IF(AND(PRINCIPAL!$H$27&lt;&gt;"",OR(L54=PRINCIPAL!$I$27,L54=PRINCIPAL!$I$27+PRINCIPAL!$I$27,L54=PRINCIPAL!$I$27+PRINCIPAL!$I$27+PRINCIPAL!$I$27)),0,IF(AND(PRINCIPAL!$H$27&lt;&gt;"",L54=PRINCIPAL!$J$27),VLOOKUP($AC$48,'Banco de Dados'!$B$4:$J$50,8,FALSE)*PRINCIPAL!$H$27*(1-(PRINCIPAL!$K$27/100)),IF(AND(PRINCIPAL!$H$27&lt;&gt;"",L54=PRINCIPAL!$L$27),VLOOKUP($AC$48,'Banco de Dados'!$B$4:$J$50,8,FALSE)*PRINCIPAL!$H$27*(1-(PRINCIPAL!$M$27/100)),IF(AND(PRINCIPAL!$H$27&lt;&gt;"",L54=PRINCIPAL!$N$27),VLOOKUP($AC$48,'Banco de Dados'!$B$4:$J$50,8,FALSE)*PRINCIPAL!$H$27*(1-(PRINCIPAL!$O$27/100)),IF(PRINCIPAL!$H$27&lt;&gt;"",VLOOKUP($AC$48,'Banco de Dados'!$B$4:$J$50,8,FALSE)*PRINCIPAL!$H$27,IF(OR(L54=PRINCIPAL!$I$27,L54=PRINCIPAL!$I$27+PRINCIPAL!$I$27,L54=PRINCIPAL!$I$27+PRINCIPAL!$I$27+PRINCIPAL!$I$27),0,IF(L54=PRINCIPAL!$J$27,VLOOKUP($AC$48,'Banco de Dados'!$B$4:$J$50,6,FALSE)*(1-(PRINCIPAL!$K$27/100)),IF(L54=PRINCIPAL!$L$27,VLOOKUP($AC$48,'Banco de Dados'!$B$4:$J$50,6,FALSE)*(1-(PRINCIPAL!$M$27/100)),IF(L54=PRINCIPAL!$N$27,VLOOKUP($AC$48,'Banco de Dados'!$B$4:$J$50,6,FALSE)*(1-(PRINCIPAL!$O$27/100)),VLOOKUP($AC$48,'Banco de Dados'!$B$4:$J$50,6,FALSE)))))))))),"")</f>
        <v/>
      </c>
      <c r="AC54" s="29" t="str">
        <f>IFERROR(AB54*(IFERROR(VLOOKUP($AC$48,'Banco de Dados'!$B$4:$J$50,4,FALSE),"ERRO")),"")</f>
        <v/>
      </c>
      <c r="AD54" s="29" t="str">
        <f t="shared" si="33"/>
        <v/>
      </c>
      <c r="AE54" s="103" t="str">
        <f>IFERROR(AD54*(C54*(PRINCIPAL!$G$27/100))*0.47*(44/12),"")</f>
        <v/>
      </c>
      <c r="AF54" s="111" t="str">
        <f t="shared" si="34"/>
        <v/>
      </c>
      <c r="AG54" s="30" t="str">
        <f>IFERROR(IF(AND(PRINCIPAL!$H$28&lt;&gt;"",OR(L54=PRINCIPAL!$I$28,L54=PRINCIPAL!$I$28+PRINCIPAL!$I$28,L54=PRINCIPAL!$I$28+PRINCIPAL!$I$28+PRINCIPAL!$I$28)),0,IF(AND(PRINCIPAL!$H$28&lt;&gt;"",L54=PRINCIPAL!$J$28),VLOOKUP($AH$48,'Banco de Dados'!$B$4:$J$50,8,FALSE)*PRINCIPAL!$H$28*(1-(PRINCIPAL!$K$28/100)),IF(AND(PRINCIPAL!$H$28&lt;&gt;"",L54=PRINCIPAL!$L$28),VLOOKUP($AH$48,'Banco de Dados'!$B$4:$J$50,8,FALSE)*PRINCIPAL!$H$28*(1-(PRINCIPAL!$M$28/100)),IF(AND(PRINCIPAL!$H$28&lt;&gt;"",L54=PRINCIPAL!$N$28),VLOOKUP($AH$48,'Banco de Dados'!$B$4:$J$50,8,FALSE)*PRINCIPAL!$H$28*(1-(PRINCIPAL!$O$28/100)),IF(PRINCIPAL!$H$28&lt;&gt;"",VLOOKUP($AH$48,'Banco de Dados'!$B$4:$J$50,8,FALSE)*PRINCIPAL!$H$28,IF(OR(L54=PRINCIPAL!$I$28,L54=PRINCIPAL!$I$28+PRINCIPAL!$I$28,L54=PRINCIPAL!$I$28+PRINCIPAL!$I$28+PRINCIPAL!$I$28),0,IF(L54=PRINCIPAL!$J$28,VLOOKUP($AH$48,'Banco de Dados'!$B$4:$J$50,6,FALSE)*(1-(PRINCIPAL!$K$28/100)),IF(L54=PRINCIPAL!$L$28,VLOOKUP($AH$48,'Banco de Dados'!$B$4:$J$50,6,FALSE)*(1-(PRINCIPAL!$M$28/100)),IF(L54=PRINCIPAL!$N$28,VLOOKUP($AH$48,'Banco de Dados'!$B$4:$J$50,6,FALSE)*(1-(PRINCIPAL!$O$28/100)),VLOOKUP($AH$48,'Banco de Dados'!$B$4:$J$50,6,FALSE)))))))))),"")</f>
        <v/>
      </c>
      <c r="AH54" s="29" t="str">
        <f>IFERROR(AG54*(IFERROR(VLOOKUP($AH$48,'Banco de Dados'!$B$4:$J$50,4,FALSE),"ERRO")),"")</f>
        <v/>
      </c>
      <c r="AI54" s="29" t="str">
        <f t="shared" si="35"/>
        <v/>
      </c>
      <c r="AJ54" s="103" t="str">
        <f>IFERROR(AI54*(C54*(PRINCIPAL!$G$28/100))*0.47*(44/12),"")</f>
        <v/>
      </c>
      <c r="AK54" s="111" t="str">
        <f t="shared" ref="AK54:AK85" si="44">IFERROR(AJ54+AK53,"")</f>
        <v/>
      </c>
      <c r="AL54" s="30" t="str">
        <f>IFERROR(IF(AND(PRINCIPAL!$H$29&lt;&gt;"",OR(L54=PRINCIPAL!$I$29,L54=PRINCIPAL!$I$29+PRINCIPAL!$I$29,L54=PRINCIPAL!$I$29+PRINCIPAL!$I$29+PRINCIPAL!$I$29)),0,IF(AND(PRINCIPAL!$H$29&lt;&gt;"",L54=PRINCIPAL!$J$29),VLOOKUP($AM$48,'Banco de Dados'!$B$4:$J$50,8,FALSE)*PRINCIPAL!$H$29*(1-(PRINCIPAL!$K$29/100)),IF(AND(PRINCIPAL!$H$29&lt;&gt;"",L54=PRINCIPAL!$L$29),VLOOKUP($AM$48,'Banco de Dados'!$B$4:$J$50,8,FALSE)*PRINCIPAL!$H$29*(1-(PRINCIPAL!$M$29/100)),IF(AND(PRINCIPAL!$H$29&lt;&gt;"",L54=PRINCIPAL!$N$29),VLOOKUP($AM$48,'Banco de Dados'!$B$4:$J$50,8,FALSE)*PRINCIPAL!$H$29*(1-(PRINCIPAL!$O$29/100)),IF(PRINCIPAL!$H$29&lt;&gt;"",VLOOKUP($AM$48,'Banco de Dados'!$B$4:$J$50,8,FALSE)*PRINCIPAL!$H$29,IF(OR(L54=PRINCIPAL!$I$29,L54=PRINCIPAL!$I$29+PRINCIPAL!$I$29,L54=PRINCIPAL!$I$29+PRINCIPAL!$I$29+PRINCIPAL!$I$29),0,IF(L54=PRINCIPAL!$J$29,VLOOKUP($AM$48,'Banco de Dados'!$B$4:$J$50,6,FALSE)*(1-(PRINCIPAL!$K$29/100)),IF(L54=PRINCIPAL!$L$29,VLOOKUP($AM$48,'Banco de Dados'!$B$4:$J$50,6,FALSE)*(1-(PRINCIPAL!$M$29/100)),IF(L54=PRINCIPAL!$N$29,VLOOKUP($AM$48,'Banco de Dados'!$B$4:$J$50,6,FALSE)*(1-(PRINCIPAL!$O$29/100)),VLOOKUP($AM$48,'Banco de Dados'!$B$4:$J$50,6,FALSE)))))))))),"")</f>
        <v/>
      </c>
      <c r="AM54" s="29" t="str">
        <f>IFERROR(AL54*(IFERROR(VLOOKUP($AM$48,'Banco de Dados'!$B$4:$J$50,4,FALSE),"ERRO")),"")</f>
        <v/>
      </c>
      <c r="AN54" s="29" t="str">
        <f t="shared" si="36"/>
        <v/>
      </c>
      <c r="AO54" s="103" t="str">
        <f>IFERROR(AN54*(C54*(PRINCIPAL!$G$29/100))*0.47*(44/12),"")</f>
        <v/>
      </c>
      <c r="AP54" s="111" t="str">
        <f t="shared" si="37"/>
        <v/>
      </c>
      <c r="AQ54" s="30" t="str">
        <f>IFERROR(IF(AND(PRINCIPAL!$H$30&lt;&gt;"",OR(L54=PRINCIPAL!$I$30,L54=PRINCIPAL!$I$30+PRINCIPAL!$I$30,L54=PRINCIPAL!$I$30+PRINCIPAL!$I$30+PRINCIPAL!$I$30)),0,IF(AND(PRINCIPAL!$H$30&lt;&gt;"",L54=PRINCIPAL!$J$30),VLOOKUP($AR$48,'Banco de Dados'!$B$4:$J$50,8,FALSE)*PRINCIPAL!$H$30*(1-(PRINCIPAL!$K$30/100)),IF(AND(PRINCIPAL!$H$30&lt;&gt;"",L54=PRINCIPAL!$L$30),VLOOKUP($AR$48,'Banco de Dados'!$B$4:$J$50,8,FALSE)*PRINCIPAL!$H$30*(1-(PRINCIPAL!$M$30/100)),IF(AND(PRINCIPAL!$H$30&lt;&gt;"",L54=PRINCIPAL!$N$30),VLOOKUP($AR$48,'Banco de Dados'!$B$4:$J$50,8,FALSE)*PRINCIPAL!$H$30*(1-(PRINCIPAL!$O$30/100)),IF(PRINCIPAL!$H$30&lt;&gt;"",VLOOKUP($AR$48,'Banco de Dados'!$B$4:$J$50,8,FALSE)*PRINCIPAL!$H$30,IF(OR(L54=PRINCIPAL!$I$30,L54=PRINCIPAL!$I$30+PRINCIPAL!$I$30,L54=PRINCIPAL!$I$30+PRINCIPAL!$I$30+PRINCIPAL!$I$30),0,IF(L54=PRINCIPAL!$J$30,VLOOKUP($AR$48,'Banco de Dados'!$B$4:$J$50,6,FALSE)*(1-(PRINCIPAL!$K$30/100)),IF(L54=PRINCIPAL!$L$30,VLOOKUP($AR$48,'Banco de Dados'!$B$4:$J$50,6,FALSE)*(1-(PRINCIPAL!$M$30/100)),IF(L54=PRINCIPAL!$N$30,VLOOKUP($AR$48,'Banco de Dados'!$B$4:$J$50,6,FALSE)*(1-(PRINCIPAL!$O$30/100)),VLOOKUP($AR$48,'Banco de Dados'!$B$4:$J$50,6,FALSE)))))))))),"")</f>
        <v/>
      </c>
      <c r="AR54" s="29" t="str">
        <f>IFERROR(AQ54*(IFERROR(VLOOKUP($AR$48,'Banco de Dados'!$B$4:$J$50,4,FALSE),"ERRO")),"")</f>
        <v/>
      </c>
      <c r="AS54" s="29" t="str">
        <f t="shared" si="38"/>
        <v/>
      </c>
      <c r="AT54" s="103" t="str">
        <f>IFERROR(AS54*(C54*(PRINCIPAL!$G$30/100))*0.47*(44/12),"")</f>
        <v/>
      </c>
      <c r="AU54" s="111" t="str">
        <f t="shared" si="39"/>
        <v/>
      </c>
      <c r="AV54" s="30" t="str">
        <f>IFERROR(IF(AND(PRINCIPAL!$H$31&lt;&gt;"",OR(L54=PRINCIPAL!$I$31,L54=PRINCIPAL!$I$31+PRINCIPAL!$I$31,L54=PRINCIPAL!$I$31+PRINCIPAL!$I$31+PRINCIPAL!$I$31)),0,IF(AND(PRINCIPAL!$H$31&lt;&gt;"",L54=PRINCIPAL!$J$31),VLOOKUP($AW$48,'Banco de Dados'!$B$4:$J$50,8,FALSE)*PRINCIPAL!$H$31*(1-(PRINCIPAL!$K$31/100)),IF(AND(PRINCIPAL!$H$31&lt;&gt;"",L54=PRINCIPAL!$L$31),VLOOKUP($AW$48,'Banco de Dados'!$B$4:$J$50,8,FALSE)*PRINCIPAL!$H$31*(1-(PRINCIPAL!$M$31/100)),IF(AND(PRINCIPAL!$H$31&lt;&gt;"",L54=PRINCIPAL!$N$31),VLOOKUP($AW$48,'Banco de Dados'!$B$4:$J$50,8,FALSE)*PRINCIPAL!$H$31*(1-(PRINCIPAL!$O$31/100)),IF(PRINCIPAL!$H$31&lt;&gt;"",VLOOKUP($AW$48,'Banco de Dados'!$B$4:$J$50,8,FALSE)*PRINCIPAL!$H$31,IF(OR(L54=PRINCIPAL!$I$31,L54=PRINCIPAL!$I$31+PRINCIPAL!$I$31,L54=PRINCIPAL!$I$31+PRINCIPAL!$I$31+PRINCIPAL!$I$31),0,IF(L54=PRINCIPAL!$J$31,VLOOKUP($AW$48,'Banco de Dados'!$B$4:$J$50,6,FALSE)*(1-(PRINCIPAL!$K$31/100)),IF(L54=PRINCIPAL!$L$31,VLOOKUP($AW$48,'Banco de Dados'!$B$4:$J$50,6,FALSE)*(1-(PRINCIPAL!$M$31/100)),IF(L54=PRINCIPAL!$N$31,VLOOKUP($AW$48,'Banco de Dados'!$B$4:$J$50,6,FALSE)*(1-(PRINCIPAL!$O$31/100)),VLOOKUP($AW$48,'Banco de Dados'!$B$4:$J$50,6,FALSE)))))))))),"")</f>
        <v/>
      </c>
      <c r="AW54" s="29" t="str">
        <f>IFERROR(AV54*(IFERROR(VLOOKUP($AW$48,'Banco de Dados'!$B$4:$J$50,4,FALSE),"ERRO")),"")</f>
        <v/>
      </c>
      <c r="AX54" s="29" t="str">
        <f t="shared" si="40"/>
        <v/>
      </c>
      <c r="AY54" s="103" t="str">
        <f>IFERROR(AX54*(C54*(PRINCIPAL!$G$31/100))*0.47*(44/12),"")</f>
        <v/>
      </c>
      <c r="AZ54" s="111" t="str">
        <f t="shared" ref="AZ54:AZ85" si="45">IFERROR(AY54+AZ53,"")</f>
        <v/>
      </c>
      <c r="BA54" s="120" t="str">
        <f>IFERROR(IF(AND(PRINCIPAL!$H$32&lt;&gt;"",OR(L54=PRINCIPAL!$I$32,L54=PRINCIPAL!$I$32+PRINCIPAL!$I$32,L54=PRINCIPAL!$I$32+PRINCIPAL!$I$32+PRINCIPAL!$I$32)),0,IF(AND(PRINCIPAL!$H$32&lt;&gt;"",L54=PRINCIPAL!$J$32),VLOOKUP($BB$48,'Banco de Dados'!$B$4:$J$50,8,FALSE)*PRINCIPAL!$H$32*(1-(PRINCIPAL!$K$32/100)),IF(AND(PRINCIPAL!$H$32&lt;&gt;"",L54=PRINCIPAL!$L$32),VLOOKUP($BB$48,'Banco de Dados'!$B$4:$J$50,8,FALSE)*PRINCIPAL!$H$32*(1-(PRINCIPAL!$M$32/100)),IF(AND(PRINCIPAL!$H$32&lt;&gt;"",L54=PRINCIPAL!$N$32),VLOOKUP($BB$48,'Banco de Dados'!$B$4:$J$50,8,FALSE)*PRINCIPAL!$H$32*(1-(PRINCIPAL!$O$32/100)),IF(PRINCIPAL!$H$32&lt;&gt;"",VLOOKUP($BB$48,'Banco de Dados'!$B$4:$J$50,8,FALSE)*PRINCIPAL!$H$32,IF(OR(L54=PRINCIPAL!$I$32,L54=PRINCIPAL!$I$32+PRINCIPAL!$I$32,L54=PRINCIPAL!$I$32+PRINCIPAL!$I$32+PRINCIPAL!$I$32),0,IF(L54=PRINCIPAL!$J$32,VLOOKUP($BB$48,'Banco de Dados'!$B$4:$J$50,6,FALSE)*(1-(PRINCIPAL!$K$32/100)),IF(L54=PRINCIPAL!$L$32,VLOOKUP($BB$48,'Banco de Dados'!$B$4:$J$50,6,FALSE)*(1-(PRINCIPAL!$M$32/100)),IF(L54=PRINCIPAL!$N$32,VLOOKUP($BB$48,'Banco de Dados'!$B$4:$J$50,6,FALSE)*(1-(PRINCIPAL!$O$32/100)),VLOOKUP($BB$48,'Banco de Dados'!$B$4:$J$50,6,FALSE)))))))))),"")</f>
        <v/>
      </c>
      <c r="BB54" s="122" t="str">
        <f>IFERROR(BA54*(IFERROR(VLOOKUP($BB$48,'Banco de Dados'!$B$4:$J$50,4,FALSE),"ERRO")),"")</f>
        <v/>
      </c>
      <c r="BC54" s="122" t="str">
        <f t="shared" ref="BC54:BC85" si="46">IFERROR(BB54+BA54,"")</f>
        <v/>
      </c>
      <c r="BD54" s="123" t="str">
        <f>IFERROR(BC54*(C54*(PRINCIPAL!$G$32/100))*0.47*(44/12),"")</f>
        <v/>
      </c>
      <c r="BE54" s="124" t="str">
        <f t="shared" si="25"/>
        <v/>
      </c>
      <c r="BF54" s="120" t="str">
        <f>IFERROR(IF(AND(PRINCIPAL!$H$33&lt;&gt;"",OR(L54=PRINCIPAL!$I$33,L54=PRINCIPAL!$I$33+PRINCIPAL!$I$33,L54=PRINCIPAL!$I$33+PRINCIPAL!$I$33+PRINCIPAL!$I$33)),0,IF(AND(PRINCIPAL!$H$33&lt;&gt;"",L54=PRINCIPAL!$J$33),VLOOKUP($BG$48,'Banco de Dados'!$B$4:$J$50,8,FALSE)*PRINCIPAL!$H$33*(1-(PRINCIPAL!$K$33/100)),IF(AND(PRINCIPAL!$H$33&lt;&gt;"",L54=PRINCIPAL!$L$33),VLOOKUP($BG$48,'Banco de Dados'!$B$4:$J$50,8,FALSE)*PRINCIPAL!$H$33*(1-(PRINCIPAL!$M$33/100)),IF(AND(PRINCIPAL!$H$33&lt;&gt;"",L54=PRINCIPAL!$N$33),VLOOKUP($BG$48,'Banco de Dados'!$B$4:$J$50,8,FALSE)*PRINCIPAL!$H$33*(1-(PRINCIPAL!$O$33/100)),IF(PRINCIPAL!$H$33&lt;&gt;"",VLOOKUP($BG$48,'Banco de Dados'!$B$4:$J$50,8,FALSE)*PRINCIPAL!$H$33,IF(OR(L54=PRINCIPAL!$I$33,L54=PRINCIPAL!$I$33+PRINCIPAL!$I$33,L54=PRINCIPAL!$I$33+PRINCIPAL!$I$33+PRINCIPAL!$I$33),0,IF(L54=PRINCIPAL!$J$33,VLOOKUP($BG$48,'Banco de Dados'!$B$4:$J$50,6,FALSE)*(1-(PRINCIPAL!$K$33/100)),IF(L54=PRINCIPAL!$L$33,VLOOKUP($BG$48,'Banco de Dados'!$B$4:$J$50,6,FALSE)*(1-(PRINCIPAL!$M$33/100)),IF(L54=PRINCIPAL!$N$33,VLOOKUP($BG$48,'Banco de Dados'!$B$4:$J$50,6,FALSE)*(1-(PRINCIPAL!$O$33/100)),VLOOKUP($BG$48,'Banco de Dados'!$B$4:$J$50,6,FALSE)))))))))),"")</f>
        <v/>
      </c>
      <c r="BG54" s="122" t="str">
        <f>IFERROR(BF54*(IFERROR(VLOOKUP($BG$48,'Banco de Dados'!$B$4:$J$50,4,FALSE),"ERRO")),"")</f>
        <v/>
      </c>
      <c r="BH54" s="122" t="str">
        <f t="shared" si="41"/>
        <v/>
      </c>
      <c r="BI54" s="123" t="str">
        <f>IFERROR(BH54*(C54*(PRINCIPAL!$G$33/100))*0.47*(44/12),"")</f>
        <v/>
      </c>
      <c r="BJ54" s="125" t="str">
        <f t="shared" si="26"/>
        <v/>
      </c>
    </row>
    <row r="55" spans="2:62" ht="12.75" customHeight="1" x14ac:dyDescent="0.3">
      <c r="B55" s="326">
        <f t="shared" si="23"/>
        <v>2025</v>
      </c>
      <c r="C55" s="340"/>
      <c r="D55" s="1"/>
      <c r="E55" s="116">
        <v>5</v>
      </c>
      <c r="F55" s="24" t="str">
        <f>IFERROR(VLOOKUP($G$48,'Banco de Dados'!$B$4:$J$50,6,FALSE),"")</f>
        <v/>
      </c>
      <c r="G55" s="25" t="str">
        <f>IFERROR(F55*(IFERROR(VLOOKUP($G$48,'Banco de Dados'!$B$4:$J$50,4,FALSE),"ERRO")),"")</f>
        <v/>
      </c>
      <c r="H55" s="25" t="str">
        <f t="shared" si="27"/>
        <v/>
      </c>
      <c r="I55" s="103" t="str">
        <f t="shared" si="28"/>
        <v/>
      </c>
      <c r="J55" s="117" t="str">
        <f t="shared" si="29"/>
        <v/>
      </c>
      <c r="K55" s="1"/>
      <c r="L55" s="91">
        <v>5</v>
      </c>
      <c r="M55" s="24" t="str">
        <f>IFERROR(IF(AND(PRINCIPAL!$H$24&lt;&gt;"",OR(L55=PRINCIPAL!$I$24,L55=PRINCIPAL!$I$24+PRINCIPAL!$I$24,L55=PRINCIPAL!$I$24+PRINCIPAL!$I$24+PRINCIPAL!$I$24)),0,IF(AND(PRINCIPAL!$H$24&lt;&gt;"",L55=PRINCIPAL!$J$24),VLOOKUP($N$48,'Banco de Dados'!$B$4:$J$50,8,FALSE)*PRINCIPAL!$H$24*(1-(PRINCIPAL!$K$24/100)),IF(AND(PRINCIPAL!$H$24&lt;&gt;"",L55=PRINCIPAL!$L$24),VLOOKUP($N$48,'Banco de Dados'!$B$4:$J$50,8,FALSE)*PRINCIPAL!$H$24*(1-(PRINCIPAL!$M$24/100)),IF(AND(PRINCIPAL!$H$24&lt;&gt;"",L55=PRINCIPAL!$N$24),VLOOKUP($N$48,'Banco de Dados'!$B$4:$J$50,8,FALSE)*PRINCIPAL!$H$24*(1-(PRINCIPAL!$O$24/100)),IF(PRINCIPAL!$H$24&lt;&gt;"",VLOOKUP($N$48,'Banco de Dados'!$B$4:$J$50,8,FALSE)*PRINCIPAL!$H$24,IF(OR(L55=PRINCIPAL!$I$24,L55=PRINCIPAL!$I$24+PRINCIPAL!$I$24,L55=PRINCIPAL!$I$24+PRINCIPAL!$I$24+PRINCIPAL!$I$24),0,IF(L55=PRINCIPAL!$J$24,VLOOKUP($N$48,'Banco de Dados'!$B$4:$J$50,6,FALSE)*(1-(PRINCIPAL!$K$24/100)),IF(L55=PRINCIPAL!$L$24,VLOOKUP($N$48,'Banco de Dados'!$B$4:$J$50,6,FALSE)*(1-(PRINCIPAL!$M$24/100)),IF(L55=PRINCIPAL!$N$24,VLOOKUP($N$48,'Banco de Dados'!$B$4:$J$50,6,FALSE)*(1-(PRINCIPAL!$O$24/100)),VLOOKUP($N$48,'Banco de Dados'!$B$4:$J$50,6,FALSE)))))))))),"")</f>
        <v/>
      </c>
      <c r="N55" s="25" t="str">
        <f>IFERROR(M55*(IFERROR(VLOOKUP($N$48,'Banco de Dados'!$B$4:$J$50,4,FALSE),"ERRO")),"")</f>
        <v/>
      </c>
      <c r="O55" s="25" t="str">
        <f t="shared" si="24"/>
        <v/>
      </c>
      <c r="P55" s="103" t="str">
        <f>IFERROR(O55*(C55*(PRINCIPAL!$G$24/100))*0.47*(44/12),"")</f>
        <v/>
      </c>
      <c r="Q55" s="107" t="str">
        <f>IFERROR(Q54+P55,"")</f>
        <v/>
      </c>
      <c r="R55" s="29" t="str">
        <f>IFERROR(IF(AND(PRINCIPAL!$H$25&lt;&gt;"",OR(L55=PRINCIPAL!$I$25,L55=PRINCIPAL!$I$25+PRINCIPAL!$I$25,L55=PRINCIPAL!$I$25+PRINCIPAL!$I$25+PRINCIPAL!$I$25)),0,IF(AND(PRINCIPAL!$H$25&lt;&gt;"",L55=PRINCIPAL!$J$25),VLOOKUP($S$48,'Banco de Dados'!$B$4:$J$50,8,FALSE)*PRINCIPAL!$H$25*(1-(PRINCIPAL!$K$25/100)),IF(AND(PRINCIPAL!$H$25&lt;&gt;"",L55=PRINCIPAL!$L$25),VLOOKUP($S$48,'Banco de Dados'!$B$4:$J$50,8,FALSE)*PRINCIPAL!$H$25*(1-(PRINCIPAL!$M$25/100)),IF(AND(PRINCIPAL!$H$25&lt;&gt;"",L55=PRINCIPAL!$N$25),VLOOKUP($S$48,'Banco de Dados'!$B$4:$J$50,8,FALSE)*PRINCIPAL!$H$25*(1-(PRINCIPAL!$O$25/100)),IF(PRINCIPAL!$H$25&lt;&gt;"",VLOOKUP($S$48,'Banco de Dados'!$B$4:$J$50,8,FALSE)*PRINCIPAL!$H$25,IF(OR(L55=PRINCIPAL!$I$25,L55=PRINCIPAL!$I$25+PRINCIPAL!$I$25,L55=PRINCIPAL!$I$25+PRINCIPAL!$I$25+PRINCIPAL!$I$25),0,IF(L55=PRINCIPAL!$J$25,VLOOKUP($S$48,'Banco de Dados'!$B$4:$J$50,6,FALSE)*(1-(PRINCIPAL!$K$25/100)),IF(L55=PRINCIPAL!$L$25,VLOOKUP($S$48,'Banco de Dados'!$B$4:$J$50,6,FALSE)*(1-(PRINCIPAL!$M$25/100)),IF(L55=PRINCIPAL!$N$25,VLOOKUP($S$48,'Banco de Dados'!$B$4:$J$50,6,FALSE)*(1-(PRINCIPAL!$O$25/100)),VLOOKUP($S$48,'Banco de Dados'!$B$4:$J$50,6,FALSE)))))))))),"")</f>
        <v/>
      </c>
      <c r="S55" s="29" t="str">
        <f>IFERROR(R55*(IFERROR(VLOOKUP($S$48,'Banco de Dados'!$B$4:$J$50,4,FALSE),"ERRO")),"")</f>
        <v/>
      </c>
      <c r="T55" s="29" t="str">
        <f t="shared" si="31"/>
        <v/>
      </c>
      <c r="U55" s="103" t="str">
        <f>IFERROR(T55*(C55*(PRINCIPAL!$G$25/100))*0.47*(44/12),"")</f>
        <v/>
      </c>
      <c r="V55" s="103" t="str">
        <f t="shared" si="32"/>
        <v/>
      </c>
      <c r="W55" s="30" t="str">
        <f>IFERROR(IF(AND(PRINCIPAL!$H$26&lt;&gt;"",OR(L55=PRINCIPAL!$I$26,L55=PRINCIPAL!$I$26+PRINCIPAL!$I$26,L55=PRINCIPAL!$I$26+PRINCIPAL!$I$26+PRINCIPAL!$I$26)),0,IF(AND(PRINCIPAL!$H$26&lt;&gt;"",L55=PRINCIPAL!$J$26),VLOOKUP($X$48,'Banco de Dados'!$B$4:$J$50,8,FALSE)*PRINCIPAL!$H$26*(1-(PRINCIPAL!$K$26/100)),IF(AND(PRINCIPAL!$H$26&lt;&gt;"",L55=PRINCIPAL!$L$26),VLOOKUP($X$48,'Banco de Dados'!$B$4:$J$50,8,FALSE)*PRINCIPAL!$H$26*(1-(PRINCIPAL!$M$26/100)),IF(AND(PRINCIPAL!$H$26&lt;&gt;"",L55=PRINCIPAL!$N$26),VLOOKUP($X$48,'Banco de Dados'!$B$4:$J$50,8,FALSE)*PRINCIPAL!$H$26*(1-(PRINCIPAL!$O$26/100)),IF(PRINCIPAL!$H$26&lt;&gt;"",VLOOKUP($X$48,'Banco de Dados'!$B$4:$J$50,8,FALSE)*PRINCIPAL!$H$26,IF(OR(L55=PRINCIPAL!$I$26,L55=PRINCIPAL!$I$26+PRINCIPAL!$I$26,L55=PRINCIPAL!$I$26+PRINCIPAL!$I$26+PRINCIPAL!$I$26),0,IF(L55=PRINCIPAL!$J$26,VLOOKUP($X$48,'Banco de Dados'!$B$4:$J$50,6,FALSE)*(1-(PRINCIPAL!$K$26/100)),IF(L55=PRINCIPAL!$L$26,VLOOKUP($X$48,'Banco de Dados'!$B$4:$J$50,6,FALSE)*(1-(PRINCIPAL!$M$26/100)),IF(L55=PRINCIPAL!$N$26,VLOOKUP($X$48,'Banco de Dados'!$B$4:$J$50,6,FALSE)*(1-(PRINCIPAL!$O$26/100)),VLOOKUP($X$48,'Banco de Dados'!$B$4:$J$50,6,FALSE)))))))))),"")</f>
        <v/>
      </c>
      <c r="X55" s="29" t="str">
        <f>IFERROR(W55*(IFERROR(VLOOKUP($X$48,'Banco de Dados'!$B$4:$J$50,4,FALSE),"ERRO")),"")</f>
        <v/>
      </c>
      <c r="Y55" s="29" t="str">
        <f t="shared" si="42"/>
        <v/>
      </c>
      <c r="Z55" s="103" t="str">
        <f>IFERROR(Y55*(C55*(PRINCIPAL!$G$26/100))*0.47*(44/12),"")</f>
        <v/>
      </c>
      <c r="AA55" s="111" t="str">
        <f t="shared" si="43"/>
        <v/>
      </c>
      <c r="AB55" s="30" t="str">
        <f>IFERROR(IF(AND(PRINCIPAL!$H$27&lt;&gt;"",OR(L55=PRINCIPAL!$I$27,L55=PRINCIPAL!$I$27+PRINCIPAL!$I$27,L55=PRINCIPAL!$I$27+PRINCIPAL!$I$27+PRINCIPAL!$I$27)),0,IF(AND(PRINCIPAL!$H$27&lt;&gt;"",L55=PRINCIPAL!$J$27),VLOOKUP($AC$48,'Banco de Dados'!$B$4:$J$50,8,FALSE)*PRINCIPAL!$H$27*(1-(PRINCIPAL!$K$27/100)),IF(AND(PRINCIPAL!$H$27&lt;&gt;"",L55=PRINCIPAL!$L$27),VLOOKUP($AC$48,'Banco de Dados'!$B$4:$J$50,8,FALSE)*PRINCIPAL!$H$27*(1-(PRINCIPAL!$M$27/100)),IF(AND(PRINCIPAL!$H$27&lt;&gt;"",L55=PRINCIPAL!$N$27),VLOOKUP($AC$48,'Banco de Dados'!$B$4:$J$50,8,FALSE)*PRINCIPAL!$H$27*(1-(PRINCIPAL!$O$27/100)),IF(PRINCIPAL!$H$27&lt;&gt;"",VLOOKUP($AC$48,'Banco de Dados'!$B$4:$J$50,8,FALSE)*PRINCIPAL!$H$27,IF(OR(L55=PRINCIPAL!$I$27,L55=PRINCIPAL!$I$27+PRINCIPAL!$I$27,L55=PRINCIPAL!$I$27+PRINCIPAL!$I$27+PRINCIPAL!$I$27),0,IF(L55=PRINCIPAL!$J$27,VLOOKUP($AC$48,'Banco de Dados'!$B$4:$J$50,6,FALSE)*(1-(PRINCIPAL!$K$27/100)),IF(L55=PRINCIPAL!$L$27,VLOOKUP($AC$48,'Banco de Dados'!$B$4:$J$50,6,FALSE)*(1-(PRINCIPAL!$M$27/100)),IF(L55=PRINCIPAL!$N$27,VLOOKUP($AC$48,'Banco de Dados'!$B$4:$J$50,6,FALSE)*(1-(PRINCIPAL!$O$27/100)),VLOOKUP($AC$48,'Banco de Dados'!$B$4:$J$50,6,FALSE)))))))))),"")</f>
        <v/>
      </c>
      <c r="AC55" s="29" t="str">
        <f>IFERROR(AB55*(IFERROR(VLOOKUP($AC$48,'Banco de Dados'!$B$4:$J$50,4,FALSE),"ERRO")),"")</f>
        <v/>
      </c>
      <c r="AD55" s="29" t="str">
        <f t="shared" si="33"/>
        <v/>
      </c>
      <c r="AE55" s="103" t="str">
        <f>IFERROR(AD55*(C55*(PRINCIPAL!$G$27/100))*0.47*(44/12),"")</f>
        <v/>
      </c>
      <c r="AF55" s="111" t="str">
        <f t="shared" si="34"/>
        <v/>
      </c>
      <c r="AG55" s="30" t="str">
        <f>IFERROR(IF(AND(PRINCIPAL!$H$28&lt;&gt;"",OR(L55=PRINCIPAL!$I$28,L55=PRINCIPAL!$I$28+PRINCIPAL!$I$28,L55=PRINCIPAL!$I$28+PRINCIPAL!$I$28+PRINCIPAL!$I$28)),0,IF(AND(PRINCIPAL!$H$28&lt;&gt;"",L55=PRINCIPAL!$J$28),VLOOKUP($AH$48,'Banco de Dados'!$B$4:$J$50,8,FALSE)*PRINCIPAL!$H$28*(1-(PRINCIPAL!$K$28/100)),IF(AND(PRINCIPAL!$H$28&lt;&gt;"",L55=PRINCIPAL!$L$28),VLOOKUP($AH$48,'Banco de Dados'!$B$4:$J$50,8,FALSE)*PRINCIPAL!$H$28*(1-(PRINCIPAL!$M$28/100)),IF(AND(PRINCIPAL!$H$28&lt;&gt;"",L55=PRINCIPAL!$N$28),VLOOKUP($AH$48,'Banco de Dados'!$B$4:$J$50,8,FALSE)*PRINCIPAL!$H$28*(1-(PRINCIPAL!$O$28/100)),IF(PRINCIPAL!$H$28&lt;&gt;"",VLOOKUP($AH$48,'Banco de Dados'!$B$4:$J$50,8,FALSE)*PRINCIPAL!$H$28,IF(OR(L55=PRINCIPAL!$I$28,L55=PRINCIPAL!$I$28+PRINCIPAL!$I$28,L55=PRINCIPAL!$I$28+PRINCIPAL!$I$28+PRINCIPAL!$I$28),0,IF(L55=PRINCIPAL!$J$28,VLOOKUP($AH$48,'Banco de Dados'!$B$4:$J$50,6,FALSE)*(1-(PRINCIPAL!$K$28/100)),IF(L55=PRINCIPAL!$L$28,VLOOKUP($AH$48,'Banco de Dados'!$B$4:$J$50,6,FALSE)*(1-(PRINCIPAL!$M$28/100)),IF(L55=PRINCIPAL!$N$28,VLOOKUP($AH$48,'Banco de Dados'!$B$4:$J$50,6,FALSE)*(1-(PRINCIPAL!$O$28/100)),VLOOKUP($AH$48,'Banco de Dados'!$B$4:$J$50,6,FALSE)))))))))),"")</f>
        <v/>
      </c>
      <c r="AH55" s="29" t="str">
        <f>IFERROR(AG55*(IFERROR(VLOOKUP($AH$48,'Banco de Dados'!$B$4:$J$50,4,FALSE),"ERRO")),"")</f>
        <v/>
      </c>
      <c r="AI55" s="29" t="str">
        <f t="shared" si="35"/>
        <v/>
      </c>
      <c r="AJ55" s="103" t="str">
        <f>IFERROR(AI55*(C55*(PRINCIPAL!$G$28/100))*0.47*(44/12),"")</f>
        <v/>
      </c>
      <c r="AK55" s="111" t="str">
        <f t="shared" si="44"/>
        <v/>
      </c>
      <c r="AL55" s="30" t="str">
        <f>IFERROR(IF(AND(PRINCIPAL!$H$29&lt;&gt;"",OR(L55=PRINCIPAL!$I$29,L55=PRINCIPAL!$I$29+PRINCIPAL!$I$29,L55=PRINCIPAL!$I$29+PRINCIPAL!$I$29+PRINCIPAL!$I$29)),0,IF(AND(PRINCIPAL!$H$29&lt;&gt;"",L55=PRINCIPAL!$J$29),VLOOKUP($AM$48,'Banco de Dados'!$B$4:$J$50,8,FALSE)*PRINCIPAL!$H$29*(1-(PRINCIPAL!$K$29/100)),IF(AND(PRINCIPAL!$H$29&lt;&gt;"",L55=PRINCIPAL!$L$29),VLOOKUP($AM$48,'Banco de Dados'!$B$4:$J$50,8,FALSE)*PRINCIPAL!$H$29*(1-(PRINCIPAL!$M$29/100)),IF(AND(PRINCIPAL!$H$29&lt;&gt;"",L55=PRINCIPAL!$N$29),VLOOKUP($AM$48,'Banco de Dados'!$B$4:$J$50,8,FALSE)*PRINCIPAL!$H$29*(1-(PRINCIPAL!$O$29/100)),IF(PRINCIPAL!$H$29&lt;&gt;"",VLOOKUP($AM$48,'Banco de Dados'!$B$4:$J$50,8,FALSE)*PRINCIPAL!$H$29,IF(OR(L55=PRINCIPAL!$I$29,L55=PRINCIPAL!$I$29+PRINCIPAL!$I$29,L55=PRINCIPAL!$I$29+PRINCIPAL!$I$29+PRINCIPAL!$I$29),0,IF(L55=PRINCIPAL!$J$29,VLOOKUP($AM$48,'Banco de Dados'!$B$4:$J$50,6,FALSE)*(1-(PRINCIPAL!$K$29/100)),IF(L55=PRINCIPAL!$L$29,VLOOKUP($AM$48,'Banco de Dados'!$B$4:$J$50,6,FALSE)*(1-(PRINCIPAL!$M$29/100)),IF(L55=PRINCIPAL!$N$29,VLOOKUP($AM$48,'Banco de Dados'!$B$4:$J$50,6,FALSE)*(1-(PRINCIPAL!$O$29/100)),VLOOKUP($AM$48,'Banco de Dados'!$B$4:$J$50,6,FALSE)))))))))),"")</f>
        <v/>
      </c>
      <c r="AM55" s="29" t="str">
        <f>IFERROR(AL55*(IFERROR(VLOOKUP($AM$48,'Banco de Dados'!$B$4:$J$50,4,FALSE),"ERRO")),"")</f>
        <v/>
      </c>
      <c r="AN55" s="29" t="str">
        <f t="shared" si="36"/>
        <v/>
      </c>
      <c r="AO55" s="103" t="str">
        <f>IFERROR(AN55*(C55*(PRINCIPAL!$G$29/100))*0.47*(44/12),"")</f>
        <v/>
      </c>
      <c r="AP55" s="111" t="str">
        <f t="shared" si="37"/>
        <v/>
      </c>
      <c r="AQ55" s="30" t="str">
        <f>IFERROR(IF(AND(PRINCIPAL!$H$30&lt;&gt;"",OR(L55=PRINCIPAL!$I$30,L55=PRINCIPAL!$I$30+PRINCIPAL!$I$30,L55=PRINCIPAL!$I$30+PRINCIPAL!$I$30+PRINCIPAL!$I$30)),0,IF(AND(PRINCIPAL!$H$30&lt;&gt;"",L55=PRINCIPAL!$J$30),VLOOKUP($AR$48,'Banco de Dados'!$B$4:$J$50,8,FALSE)*PRINCIPAL!$H$30*(1-(PRINCIPAL!$K$30/100)),IF(AND(PRINCIPAL!$H$30&lt;&gt;"",L55=PRINCIPAL!$L$30),VLOOKUP($AR$48,'Banco de Dados'!$B$4:$J$50,8,FALSE)*PRINCIPAL!$H$30*(1-(PRINCIPAL!$M$30/100)),IF(AND(PRINCIPAL!$H$30&lt;&gt;"",L55=PRINCIPAL!$N$30),VLOOKUP($AR$48,'Banco de Dados'!$B$4:$J$50,8,FALSE)*PRINCIPAL!$H$30*(1-(PRINCIPAL!$O$30/100)),IF(PRINCIPAL!$H$30&lt;&gt;"",VLOOKUP($AR$48,'Banco de Dados'!$B$4:$J$50,8,FALSE)*PRINCIPAL!$H$30,IF(OR(L55=PRINCIPAL!$I$30,L55=PRINCIPAL!$I$30+PRINCIPAL!$I$30,L55=PRINCIPAL!$I$30+PRINCIPAL!$I$30+PRINCIPAL!$I$30),0,IF(L55=PRINCIPAL!$J$30,VLOOKUP($AR$48,'Banco de Dados'!$B$4:$J$50,6,FALSE)*(1-(PRINCIPAL!$K$30/100)),IF(L55=PRINCIPAL!$L$30,VLOOKUP($AR$48,'Banco de Dados'!$B$4:$J$50,6,FALSE)*(1-(PRINCIPAL!$M$30/100)),IF(L55=PRINCIPAL!$N$30,VLOOKUP($AR$48,'Banco de Dados'!$B$4:$J$50,6,FALSE)*(1-(PRINCIPAL!$O$30/100)),VLOOKUP($AR$48,'Banco de Dados'!$B$4:$J$50,6,FALSE)))))))))),"")</f>
        <v/>
      </c>
      <c r="AR55" s="29" t="str">
        <f>IFERROR(AQ55*(IFERROR(VLOOKUP($AR$48,'Banco de Dados'!$B$4:$J$50,4,FALSE),"ERRO")),"")</f>
        <v/>
      </c>
      <c r="AS55" s="29" t="str">
        <f t="shared" si="38"/>
        <v/>
      </c>
      <c r="AT55" s="103" t="str">
        <f>IFERROR(AS55*(C55*(PRINCIPAL!$G$30/100))*0.47*(44/12),"")</f>
        <v/>
      </c>
      <c r="AU55" s="111" t="str">
        <f t="shared" si="39"/>
        <v/>
      </c>
      <c r="AV55" s="30" t="str">
        <f>IFERROR(IF(AND(PRINCIPAL!$H$31&lt;&gt;"",OR(L55=PRINCIPAL!$I$31,L55=PRINCIPAL!$I$31+PRINCIPAL!$I$31,L55=PRINCIPAL!$I$31+PRINCIPAL!$I$31+PRINCIPAL!$I$31)),0,IF(AND(PRINCIPAL!$H$31&lt;&gt;"",L55=PRINCIPAL!$J$31),VLOOKUP($AW$48,'Banco de Dados'!$B$4:$J$50,8,FALSE)*PRINCIPAL!$H$31*(1-(PRINCIPAL!$K$31/100)),IF(AND(PRINCIPAL!$H$31&lt;&gt;"",L55=PRINCIPAL!$L$31),VLOOKUP($AW$48,'Banco de Dados'!$B$4:$J$50,8,FALSE)*PRINCIPAL!$H$31*(1-(PRINCIPAL!$M$31/100)),IF(AND(PRINCIPAL!$H$31&lt;&gt;"",L55=PRINCIPAL!$N$31),VLOOKUP($AW$48,'Banco de Dados'!$B$4:$J$50,8,FALSE)*PRINCIPAL!$H$31*(1-(PRINCIPAL!$O$31/100)),IF(PRINCIPAL!$H$31&lt;&gt;"",VLOOKUP($AW$48,'Banco de Dados'!$B$4:$J$50,8,FALSE)*PRINCIPAL!$H$31,IF(OR(L55=PRINCIPAL!$I$31,L55=PRINCIPAL!$I$31+PRINCIPAL!$I$31,L55=PRINCIPAL!$I$31+PRINCIPAL!$I$31+PRINCIPAL!$I$31),0,IF(L55=PRINCIPAL!$J$31,VLOOKUP($AW$48,'Banco de Dados'!$B$4:$J$50,6,FALSE)*(1-(PRINCIPAL!$K$31/100)),IF(L55=PRINCIPAL!$L$31,VLOOKUP($AW$48,'Banco de Dados'!$B$4:$J$50,6,FALSE)*(1-(PRINCIPAL!$M$31/100)),IF(L55=PRINCIPAL!$N$31,VLOOKUP($AW$48,'Banco de Dados'!$B$4:$J$50,6,FALSE)*(1-(PRINCIPAL!$O$31/100)),VLOOKUP($AW$48,'Banco de Dados'!$B$4:$J$50,6,FALSE)))))))))),"")</f>
        <v/>
      </c>
      <c r="AW55" s="29" t="str">
        <f>IFERROR(AV55*(IFERROR(VLOOKUP($AW$48,'Banco de Dados'!$B$4:$J$50,4,FALSE),"ERRO")),"")</f>
        <v/>
      </c>
      <c r="AX55" s="29" t="str">
        <f t="shared" si="40"/>
        <v/>
      </c>
      <c r="AY55" s="103" t="str">
        <f>IFERROR(AX55*(C55*(PRINCIPAL!$G$31/100))*0.47*(44/12),"")</f>
        <v/>
      </c>
      <c r="AZ55" s="111" t="str">
        <f t="shared" si="45"/>
        <v/>
      </c>
      <c r="BA55" s="120" t="str">
        <f>IFERROR(IF(AND(PRINCIPAL!$H$32&lt;&gt;"",OR(L55=PRINCIPAL!$I$32,L55=PRINCIPAL!$I$32+PRINCIPAL!$I$32,L55=PRINCIPAL!$I$32+PRINCIPAL!$I$32+PRINCIPAL!$I$32)),0,IF(AND(PRINCIPAL!$H$32&lt;&gt;"",L55=PRINCIPAL!$J$32),VLOOKUP($BB$48,'Banco de Dados'!$B$4:$J$50,8,FALSE)*PRINCIPAL!$H$32*(1-(PRINCIPAL!$K$32/100)),IF(AND(PRINCIPAL!$H$32&lt;&gt;"",L55=PRINCIPAL!$L$32),VLOOKUP($BB$48,'Banco de Dados'!$B$4:$J$50,8,FALSE)*PRINCIPAL!$H$32*(1-(PRINCIPAL!$M$32/100)),IF(AND(PRINCIPAL!$H$32&lt;&gt;"",L55=PRINCIPAL!$N$32),VLOOKUP($BB$48,'Banco de Dados'!$B$4:$J$50,8,FALSE)*PRINCIPAL!$H$32*(1-(PRINCIPAL!$O$32/100)),IF(PRINCIPAL!$H$32&lt;&gt;"",VLOOKUP($BB$48,'Banco de Dados'!$B$4:$J$50,8,FALSE)*PRINCIPAL!$H$32,IF(OR(L55=PRINCIPAL!$I$32,L55=PRINCIPAL!$I$32+PRINCIPAL!$I$32,L55=PRINCIPAL!$I$32+PRINCIPAL!$I$32+PRINCIPAL!$I$32),0,IF(L55=PRINCIPAL!$J$32,VLOOKUP($BB$48,'Banco de Dados'!$B$4:$J$50,6,FALSE)*(1-(PRINCIPAL!$K$32/100)),IF(L55=PRINCIPAL!$L$32,VLOOKUP($BB$48,'Banco de Dados'!$B$4:$J$50,6,FALSE)*(1-(PRINCIPAL!$M$32/100)),IF(L55=PRINCIPAL!$N$32,VLOOKUP($BB$48,'Banco de Dados'!$B$4:$J$50,6,FALSE)*(1-(PRINCIPAL!$O$32/100)),VLOOKUP($BB$48,'Banco de Dados'!$B$4:$J$50,6,FALSE)))))))))),"")</f>
        <v/>
      </c>
      <c r="BB55" s="122" t="str">
        <f>IFERROR(BA55*(IFERROR(VLOOKUP($BB$48,'Banco de Dados'!$B$4:$J$50,4,FALSE),"ERRO")),"")</f>
        <v/>
      </c>
      <c r="BC55" s="122" t="str">
        <f t="shared" si="46"/>
        <v/>
      </c>
      <c r="BD55" s="123" t="str">
        <f>IFERROR(BC55*(C55*(PRINCIPAL!$G$32/100))*0.47*(44/12),"")</f>
        <v/>
      </c>
      <c r="BE55" s="124" t="str">
        <f t="shared" si="25"/>
        <v/>
      </c>
      <c r="BF55" s="120" t="str">
        <f>IFERROR(IF(AND(PRINCIPAL!$H$33&lt;&gt;"",OR(L55=PRINCIPAL!$I$33,L55=PRINCIPAL!$I$33+PRINCIPAL!$I$33,L55=PRINCIPAL!$I$33+PRINCIPAL!$I$33+PRINCIPAL!$I$33)),0,IF(AND(PRINCIPAL!$H$33&lt;&gt;"",L55=PRINCIPAL!$J$33),VLOOKUP($BG$48,'Banco de Dados'!$B$4:$J$50,8,FALSE)*PRINCIPAL!$H$33*(1-(PRINCIPAL!$K$33/100)),IF(AND(PRINCIPAL!$H$33&lt;&gt;"",L55=PRINCIPAL!$L$33),VLOOKUP($BG$48,'Banco de Dados'!$B$4:$J$50,8,FALSE)*PRINCIPAL!$H$33*(1-(PRINCIPAL!$M$33/100)),IF(AND(PRINCIPAL!$H$33&lt;&gt;"",L55=PRINCIPAL!$N$33),VLOOKUP($BG$48,'Banco de Dados'!$B$4:$J$50,8,FALSE)*PRINCIPAL!$H$33*(1-(PRINCIPAL!$O$33/100)),IF(PRINCIPAL!$H$33&lt;&gt;"",VLOOKUP($BG$48,'Banco de Dados'!$B$4:$J$50,8,FALSE)*PRINCIPAL!$H$33,IF(OR(L55=PRINCIPAL!$I$33,L55=PRINCIPAL!$I$33+PRINCIPAL!$I$33,L55=PRINCIPAL!$I$33+PRINCIPAL!$I$33+PRINCIPAL!$I$33),0,IF(L55=PRINCIPAL!$J$33,VLOOKUP($BG$48,'Banco de Dados'!$B$4:$J$50,6,FALSE)*(1-(PRINCIPAL!$K$33/100)),IF(L55=PRINCIPAL!$L$33,VLOOKUP($BG$48,'Banco de Dados'!$B$4:$J$50,6,FALSE)*(1-(PRINCIPAL!$M$33/100)),IF(L55=PRINCIPAL!$N$33,VLOOKUP($BG$48,'Banco de Dados'!$B$4:$J$50,6,FALSE)*(1-(PRINCIPAL!$O$33/100)),VLOOKUP($BG$48,'Banco de Dados'!$B$4:$J$50,6,FALSE)))))))))),"")</f>
        <v/>
      </c>
      <c r="BG55" s="122" t="str">
        <f>IFERROR(BF55*(IFERROR(VLOOKUP($BG$48,'Banco de Dados'!$B$4:$J$50,4,FALSE),"ERRO")),"")</f>
        <v/>
      </c>
      <c r="BH55" s="122" t="str">
        <f t="shared" si="41"/>
        <v/>
      </c>
      <c r="BI55" s="123" t="str">
        <f>IFERROR(BH55*(C55*(PRINCIPAL!$G$33/100))*0.47*(44/12),"")</f>
        <v/>
      </c>
      <c r="BJ55" s="125" t="str">
        <f t="shared" si="26"/>
        <v/>
      </c>
    </row>
    <row r="56" spans="2:62" ht="12.75" customHeight="1" x14ac:dyDescent="0.3">
      <c r="B56" s="326">
        <f t="shared" si="23"/>
        <v>2026</v>
      </c>
      <c r="C56" s="340"/>
      <c r="D56" s="1"/>
      <c r="E56" s="116">
        <v>6</v>
      </c>
      <c r="F56" s="24" t="str">
        <f>IFERROR(VLOOKUP($G$48,'Banco de Dados'!$B$4:$J$50,6,FALSE),"")</f>
        <v/>
      </c>
      <c r="G56" s="25" t="str">
        <f>IFERROR(F56*(IFERROR(VLOOKUP($G$48,'Banco de Dados'!$B$4:$J$50,4,FALSE),"ERRO")),"")</f>
        <v/>
      </c>
      <c r="H56" s="25" t="str">
        <f t="shared" si="27"/>
        <v/>
      </c>
      <c r="I56" s="103" t="str">
        <f t="shared" si="28"/>
        <v/>
      </c>
      <c r="J56" s="117" t="str">
        <f t="shared" si="29"/>
        <v/>
      </c>
      <c r="K56" s="1"/>
      <c r="L56" s="91">
        <v>6</v>
      </c>
      <c r="M56" s="24" t="str">
        <f>IFERROR(IF(AND(PRINCIPAL!$H$24&lt;&gt;"",OR(L56=PRINCIPAL!$I$24,L56=PRINCIPAL!$I$24+PRINCIPAL!$I$24,L56=PRINCIPAL!$I$24+PRINCIPAL!$I$24+PRINCIPAL!$I$24)),0,IF(AND(PRINCIPAL!$H$24&lt;&gt;"",L56=PRINCIPAL!$J$24),VLOOKUP($N$48,'Banco de Dados'!$B$4:$J$50,8,FALSE)*PRINCIPAL!$H$24*(1-(PRINCIPAL!$K$24/100)),IF(AND(PRINCIPAL!$H$24&lt;&gt;"",L56=PRINCIPAL!$L$24),VLOOKUP($N$48,'Banco de Dados'!$B$4:$J$50,8,FALSE)*PRINCIPAL!$H$24*(1-(PRINCIPAL!$M$24/100)),IF(AND(PRINCIPAL!$H$24&lt;&gt;"",L56=PRINCIPAL!$N$24),VLOOKUP($N$48,'Banco de Dados'!$B$4:$J$50,8,FALSE)*PRINCIPAL!$H$24*(1-(PRINCIPAL!$O$24/100)),IF(PRINCIPAL!$H$24&lt;&gt;"",VLOOKUP($N$48,'Banco de Dados'!$B$4:$J$50,8,FALSE)*PRINCIPAL!$H$24,IF(OR(L56=PRINCIPAL!$I$24,L56=PRINCIPAL!$I$24+PRINCIPAL!$I$24,L56=PRINCIPAL!$I$24+PRINCIPAL!$I$24+PRINCIPAL!$I$24),0,IF(L56=PRINCIPAL!$J$24,VLOOKUP($N$48,'Banco de Dados'!$B$4:$J$50,6,FALSE)*(1-(PRINCIPAL!$K$24/100)),IF(L56=PRINCIPAL!$L$24,VLOOKUP($N$48,'Banco de Dados'!$B$4:$J$50,6,FALSE)*(1-(PRINCIPAL!$M$24/100)),IF(L56=PRINCIPAL!$N$24,VLOOKUP($N$48,'Banco de Dados'!$B$4:$J$50,6,FALSE)*(1-(PRINCIPAL!$O$24/100)),VLOOKUP($N$48,'Banco de Dados'!$B$4:$J$50,6,FALSE)))))))))),"")</f>
        <v/>
      </c>
      <c r="N56" s="25" t="str">
        <f>IFERROR(M56*(IFERROR(VLOOKUP($N$48,'Banco de Dados'!$B$4:$J$50,4,FALSE),"ERRO")),"")</f>
        <v/>
      </c>
      <c r="O56" s="25" t="str">
        <f t="shared" si="24"/>
        <v/>
      </c>
      <c r="P56" s="103" t="str">
        <f>IFERROR(O56*(C56*(PRINCIPAL!$G$24/100))*0.47*(44/12),"")</f>
        <v/>
      </c>
      <c r="Q56" s="107" t="str">
        <f t="shared" si="30"/>
        <v/>
      </c>
      <c r="R56" s="29" t="str">
        <f>IFERROR(IF(AND(PRINCIPAL!$H$25&lt;&gt;"",OR(L56=PRINCIPAL!$I$25,L56=PRINCIPAL!$I$25+PRINCIPAL!$I$25,L56=PRINCIPAL!$I$25+PRINCIPAL!$I$25+PRINCIPAL!$I$25)),0,IF(AND(PRINCIPAL!$H$25&lt;&gt;"",L56=PRINCIPAL!$J$25),VLOOKUP($S$48,'Banco de Dados'!$B$4:$J$50,8,FALSE)*PRINCIPAL!$H$25*(1-(PRINCIPAL!$K$25/100)),IF(AND(PRINCIPAL!$H$25&lt;&gt;"",L56=PRINCIPAL!$L$25),VLOOKUP($S$48,'Banco de Dados'!$B$4:$J$50,8,FALSE)*PRINCIPAL!$H$25*(1-(PRINCIPAL!$M$25/100)),IF(AND(PRINCIPAL!$H$25&lt;&gt;"",L56=PRINCIPAL!$N$25),VLOOKUP($S$48,'Banco de Dados'!$B$4:$J$50,8,FALSE)*PRINCIPAL!$H$25*(1-(PRINCIPAL!$O$25/100)),IF(PRINCIPAL!$H$25&lt;&gt;"",VLOOKUP($S$48,'Banco de Dados'!$B$4:$J$50,8,FALSE)*PRINCIPAL!$H$25,IF(OR(L56=PRINCIPAL!$I$25,L56=PRINCIPAL!$I$25+PRINCIPAL!$I$25,L56=PRINCIPAL!$I$25+PRINCIPAL!$I$25+PRINCIPAL!$I$25),0,IF(L56=PRINCIPAL!$J$25,VLOOKUP($S$48,'Banco de Dados'!$B$4:$J$50,6,FALSE)*(1-(PRINCIPAL!$K$25/100)),IF(L56=PRINCIPAL!$L$25,VLOOKUP($S$48,'Banco de Dados'!$B$4:$J$50,6,FALSE)*(1-(PRINCIPAL!$M$25/100)),IF(L56=PRINCIPAL!$N$25,VLOOKUP($S$48,'Banco de Dados'!$B$4:$J$50,6,FALSE)*(1-(PRINCIPAL!$O$25/100)),VLOOKUP($S$48,'Banco de Dados'!$B$4:$J$50,6,FALSE)))))))))),"")</f>
        <v/>
      </c>
      <c r="S56" s="29" t="str">
        <f>IFERROR(R56*(IFERROR(VLOOKUP($S$48,'Banco de Dados'!$B$4:$J$50,4,FALSE),"ERRO")),"")</f>
        <v/>
      </c>
      <c r="T56" s="29" t="str">
        <f t="shared" si="31"/>
        <v/>
      </c>
      <c r="U56" s="103" t="str">
        <f>IFERROR(T56*(C56*(PRINCIPAL!$G$25/100))*0.47*(44/12),"")</f>
        <v/>
      </c>
      <c r="V56" s="103" t="str">
        <f t="shared" si="32"/>
        <v/>
      </c>
      <c r="W56" s="30" t="str">
        <f>IFERROR(IF(AND(PRINCIPAL!$H$26&lt;&gt;"",OR(L56=PRINCIPAL!$I$26,L56=PRINCIPAL!$I$26+PRINCIPAL!$I$26,L56=PRINCIPAL!$I$26+PRINCIPAL!$I$26+PRINCIPAL!$I$26)),0,IF(AND(PRINCIPAL!$H$26&lt;&gt;"",L56=PRINCIPAL!$J$26),VLOOKUP($X$48,'Banco de Dados'!$B$4:$J$50,8,FALSE)*PRINCIPAL!$H$26*(1-(PRINCIPAL!$K$26/100)),IF(AND(PRINCIPAL!$H$26&lt;&gt;"",L56=PRINCIPAL!$L$26),VLOOKUP($X$48,'Banco de Dados'!$B$4:$J$50,8,FALSE)*PRINCIPAL!$H$26*(1-(PRINCIPAL!$M$26/100)),IF(AND(PRINCIPAL!$H$26&lt;&gt;"",L56=PRINCIPAL!$N$26),VLOOKUP($X$48,'Banco de Dados'!$B$4:$J$50,8,FALSE)*PRINCIPAL!$H$26*(1-(PRINCIPAL!$O$26/100)),IF(PRINCIPAL!$H$26&lt;&gt;"",VLOOKUP($X$48,'Banco de Dados'!$B$4:$J$50,8,FALSE)*PRINCIPAL!$H$26,IF(OR(L56=PRINCIPAL!$I$26,L56=PRINCIPAL!$I$26+PRINCIPAL!$I$26,L56=PRINCIPAL!$I$26+PRINCIPAL!$I$26+PRINCIPAL!$I$26),0,IF(L56=PRINCIPAL!$J$26,VLOOKUP($X$48,'Banco de Dados'!$B$4:$J$50,6,FALSE)*(1-(PRINCIPAL!$K$26/100)),IF(L56=PRINCIPAL!$L$26,VLOOKUP($X$48,'Banco de Dados'!$B$4:$J$50,6,FALSE)*(1-(PRINCIPAL!$M$26/100)),IF(L56=PRINCIPAL!$N$26,VLOOKUP($X$48,'Banco de Dados'!$B$4:$J$50,6,FALSE)*(1-(PRINCIPAL!$O$26/100)),VLOOKUP($X$48,'Banco de Dados'!$B$4:$J$50,6,FALSE)))))))))),"")</f>
        <v/>
      </c>
      <c r="X56" s="29" t="str">
        <f>IFERROR(W56*(IFERROR(VLOOKUP($X$48,'Banco de Dados'!$B$4:$J$50,4,FALSE),"ERRO")),"")</f>
        <v/>
      </c>
      <c r="Y56" s="29" t="str">
        <f t="shared" si="42"/>
        <v/>
      </c>
      <c r="Z56" s="103" t="str">
        <f>IFERROR(Y56*(C56*(PRINCIPAL!$G$26/100))*0.47*(44/12),"")</f>
        <v/>
      </c>
      <c r="AA56" s="111" t="str">
        <f t="shared" si="43"/>
        <v/>
      </c>
      <c r="AB56" s="30" t="str">
        <f>IFERROR(IF(AND(PRINCIPAL!$H$27&lt;&gt;"",OR(L56=PRINCIPAL!$I$27,L56=PRINCIPAL!$I$27+PRINCIPAL!$I$27,L56=PRINCIPAL!$I$27+PRINCIPAL!$I$27+PRINCIPAL!$I$27)),0,IF(AND(PRINCIPAL!$H$27&lt;&gt;"",L56=PRINCIPAL!$J$27),VLOOKUP($AC$48,'Banco de Dados'!$B$4:$J$50,8,FALSE)*PRINCIPAL!$H$27*(1-(PRINCIPAL!$K$27/100)),IF(AND(PRINCIPAL!$H$27&lt;&gt;"",L56=PRINCIPAL!$L$27),VLOOKUP($AC$48,'Banco de Dados'!$B$4:$J$50,8,FALSE)*PRINCIPAL!$H$27*(1-(PRINCIPAL!$M$27/100)),IF(AND(PRINCIPAL!$H$27&lt;&gt;"",L56=PRINCIPAL!$N$27),VLOOKUP($AC$48,'Banco de Dados'!$B$4:$J$50,8,FALSE)*PRINCIPAL!$H$27*(1-(PRINCIPAL!$O$27/100)),IF(PRINCIPAL!$H$27&lt;&gt;"",VLOOKUP($AC$48,'Banco de Dados'!$B$4:$J$50,8,FALSE)*PRINCIPAL!$H$27,IF(OR(L56=PRINCIPAL!$I$27,L56=PRINCIPAL!$I$27+PRINCIPAL!$I$27,L56=PRINCIPAL!$I$27+PRINCIPAL!$I$27+PRINCIPAL!$I$27),0,IF(L56=PRINCIPAL!$J$27,VLOOKUP($AC$48,'Banco de Dados'!$B$4:$J$50,6,FALSE)*(1-(PRINCIPAL!$K$27/100)),IF(L56=PRINCIPAL!$L$27,VLOOKUP($AC$48,'Banco de Dados'!$B$4:$J$50,6,FALSE)*(1-(PRINCIPAL!$M$27/100)),IF(L56=PRINCIPAL!$N$27,VLOOKUP($AC$48,'Banco de Dados'!$B$4:$J$50,6,FALSE)*(1-(PRINCIPAL!$O$27/100)),VLOOKUP($AC$48,'Banco de Dados'!$B$4:$J$50,6,FALSE)))))))))),"")</f>
        <v/>
      </c>
      <c r="AC56" s="29" t="str">
        <f>IFERROR(AB56*(IFERROR(VLOOKUP($AC$48,'Banco de Dados'!$B$4:$J$50,4,FALSE),"ERRO")),"")</f>
        <v/>
      </c>
      <c r="AD56" s="29" t="str">
        <f t="shared" si="33"/>
        <v/>
      </c>
      <c r="AE56" s="103" t="str">
        <f>IFERROR(AD56*(C56*(PRINCIPAL!$G$27/100))*0.47*(44/12),"")</f>
        <v/>
      </c>
      <c r="AF56" s="111" t="str">
        <f t="shared" si="34"/>
        <v/>
      </c>
      <c r="AG56" s="30" t="str">
        <f>IFERROR(IF(AND(PRINCIPAL!$H$28&lt;&gt;"",OR(L56=PRINCIPAL!$I$28,L56=PRINCIPAL!$I$28+PRINCIPAL!$I$28,L56=PRINCIPAL!$I$28+PRINCIPAL!$I$28+PRINCIPAL!$I$28)),0,IF(AND(PRINCIPAL!$H$28&lt;&gt;"",L56=PRINCIPAL!$J$28),VLOOKUP($AH$48,'Banco de Dados'!$B$4:$J$50,8,FALSE)*PRINCIPAL!$H$28*(1-(PRINCIPAL!$K$28/100)),IF(AND(PRINCIPAL!$H$28&lt;&gt;"",L56=PRINCIPAL!$L$28),VLOOKUP($AH$48,'Banco de Dados'!$B$4:$J$50,8,FALSE)*PRINCIPAL!$H$28*(1-(PRINCIPAL!$M$28/100)),IF(AND(PRINCIPAL!$H$28&lt;&gt;"",L56=PRINCIPAL!$N$28),VLOOKUP($AH$48,'Banco de Dados'!$B$4:$J$50,8,FALSE)*PRINCIPAL!$H$28*(1-(PRINCIPAL!$O$28/100)),IF(PRINCIPAL!$H$28&lt;&gt;"",VLOOKUP($AH$48,'Banco de Dados'!$B$4:$J$50,8,FALSE)*PRINCIPAL!$H$28,IF(OR(L56=PRINCIPAL!$I$28,L56=PRINCIPAL!$I$28+PRINCIPAL!$I$28,L56=PRINCIPAL!$I$28+PRINCIPAL!$I$28+PRINCIPAL!$I$28),0,IF(L56=PRINCIPAL!$J$28,VLOOKUP($AH$48,'Banco de Dados'!$B$4:$J$50,6,FALSE)*(1-(PRINCIPAL!$K$28/100)),IF(L56=PRINCIPAL!$L$28,VLOOKUP($AH$48,'Banco de Dados'!$B$4:$J$50,6,FALSE)*(1-(PRINCIPAL!$M$28/100)),IF(L56=PRINCIPAL!$N$28,VLOOKUP($AH$48,'Banco de Dados'!$B$4:$J$50,6,FALSE)*(1-(PRINCIPAL!$O$28/100)),VLOOKUP($AH$48,'Banco de Dados'!$B$4:$J$50,6,FALSE)))))))))),"")</f>
        <v/>
      </c>
      <c r="AH56" s="29" t="str">
        <f>IFERROR(AG56*(IFERROR(VLOOKUP($AH$48,'Banco de Dados'!$B$4:$J$50,4,FALSE),"ERRO")),"")</f>
        <v/>
      </c>
      <c r="AI56" s="29" t="str">
        <f t="shared" si="35"/>
        <v/>
      </c>
      <c r="AJ56" s="103" t="str">
        <f>IFERROR(AI56*(C56*(PRINCIPAL!$G$28/100))*0.47*(44/12),"")</f>
        <v/>
      </c>
      <c r="AK56" s="111" t="str">
        <f t="shared" si="44"/>
        <v/>
      </c>
      <c r="AL56" s="30" t="str">
        <f>IFERROR(IF(AND(PRINCIPAL!$H$29&lt;&gt;"",OR(L56=PRINCIPAL!$I$29,L56=PRINCIPAL!$I$29+PRINCIPAL!$I$29,L56=PRINCIPAL!$I$29+PRINCIPAL!$I$29+PRINCIPAL!$I$29)),0,IF(AND(PRINCIPAL!$H$29&lt;&gt;"",L56=PRINCIPAL!$J$29),VLOOKUP($AM$48,'Banco de Dados'!$B$4:$J$50,8,FALSE)*PRINCIPAL!$H$29*(1-(PRINCIPAL!$K$29/100)),IF(AND(PRINCIPAL!$H$29&lt;&gt;"",L56=PRINCIPAL!$L$29),VLOOKUP($AM$48,'Banco de Dados'!$B$4:$J$50,8,FALSE)*PRINCIPAL!$H$29*(1-(PRINCIPAL!$M$29/100)),IF(AND(PRINCIPAL!$H$29&lt;&gt;"",L56=PRINCIPAL!$N$29),VLOOKUP($AM$48,'Banco de Dados'!$B$4:$J$50,8,FALSE)*PRINCIPAL!$H$29*(1-(PRINCIPAL!$O$29/100)),IF(PRINCIPAL!$H$29&lt;&gt;"",VLOOKUP($AM$48,'Banco de Dados'!$B$4:$J$50,8,FALSE)*PRINCIPAL!$H$29,IF(OR(L56=PRINCIPAL!$I$29,L56=PRINCIPAL!$I$29+PRINCIPAL!$I$29,L56=PRINCIPAL!$I$29+PRINCIPAL!$I$29+PRINCIPAL!$I$29),0,IF(L56=PRINCIPAL!$J$29,VLOOKUP($AM$48,'Banco de Dados'!$B$4:$J$50,6,FALSE)*(1-(PRINCIPAL!$K$29/100)),IF(L56=PRINCIPAL!$L$29,VLOOKUP($AM$48,'Banco de Dados'!$B$4:$J$50,6,FALSE)*(1-(PRINCIPAL!$M$29/100)),IF(L56=PRINCIPAL!$N$29,VLOOKUP($AM$48,'Banco de Dados'!$B$4:$J$50,6,FALSE)*(1-(PRINCIPAL!$O$29/100)),VLOOKUP($AM$48,'Banco de Dados'!$B$4:$J$50,6,FALSE)))))))))),"")</f>
        <v/>
      </c>
      <c r="AM56" s="29" t="str">
        <f>IFERROR(AL56*(IFERROR(VLOOKUP($AM$48,'Banco de Dados'!$B$4:$J$50,4,FALSE),"ERRO")),"")</f>
        <v/>
      </c>
      <c r="AN56" s="29" t="str">
        <f t="shared" si="36"/>
        <v/>
      </c>
      <c r="AO56" s="103" t="str">
        <f>IFERROR(AN56*(C56*(PRINCIPAL!$G$29/100))*0.47*(44/12),"")</f>
        <v/>
      </c>
      <c r="AP56" s="111" t="str">
        <f t="shared" si="37"/>
        <v/>
      </c>
      <c r="AQ56" s="30" t="str">
        <f>IFERROR(IF(AND(PRINCIPAL!$H$30&lt;&gt;"",OR(L56=PRINCIPAL!$I$30,L56=PRINCIPAL!$I$30+PRINCIPAL!$I$30,L56=PRINCIPAL!$I$30+PRINCIPAL!$I$30+PRINCIPAL!$I$30)),0,IF(AND(PRINCIPAL!$H$30&lt;&gt;"",L56=PRINCIPAL!$J$30),VLOOKUP($AR$48,'Banco de Dados'!$B$4:$J$50,8,FALSE)*PRINCIPAL!$H$30*(1-(PRINCIPAL!$K$30/100)),IF(AND(PRINCIPAL!$H$30&lt;&gt;"",L56=PRINCIPAL!$L$30),VLOOKUP($AR$48,'Banco de Dados'!$B$4:$J$50,8,FALSE)*PRINCIPAL!$H$30*(1-(PRINCIPAL!$M$30/100)),IF(AND(PRINCIPAL!$H$30&lt;&gt;"",L56=PRINCIPAL!$N$30),VLOOKUP($AR$48,'Banco de Dados'!$B$4:$J$50,8,FALSE)*PRINCIPAL!$H$30*(1-(PRINCIPAL!$O$30/100)),IF(PRINCIPAL!$H$30&lt;&gt;"",VLOOKUP($AR$48,'Banco de Dados'!$B$4:$J$50,8,FALSE)*PRINCIPAL!$H$30,IF(OR(L56=PRINCIPAL!$I$30,L56=PRINCIPAL!$I$30+PRINCIPAL!$I$30,L56=PRINCIPAL!$I$30+PRINCIPAL!$I$30+PRINCIPAL!$I$30),0,IF(L56=PRINCIPAL!$J$30,VLOOKUP($AR$48,'Banco de Dados'!$B$4:$J$50,6,FALSE)*(1-(PRINCIPAL!$K$30/100)),IF(L56=PRINCIPAL!$L$30,VLOOKUP($AR$48,'Banco de Dados'!$B$4:$J$50,6,FALSE)*(1-(PRINCIPAL!$M$30/100)),IF(L56=PRINCIPAL!$N$30,VLOOKUP($AR$48,'Banco de Dados'!$B$4:$J$50,6,FALSE)*(1-(PRINCIPAL!$O$30/100)),VLOOKUP($AR$48,'Banco de Dados'!$B$4:$J$50,6,FALSE)))))))))),"")</f>
        <v/>
      </c>
      <c r="AR56" s="29" t="str">
        <f>IFERROR(AQ56*(IFERROR(VLOOKUP($AR$48,'Banco de Dados'!$B$4:$J$50,4,FALSE),"ERRO")),"")</f>
        <v/>
      </c>
      <c r="AS56" s="29" t="str">
        <f t="shared" si="38"/>
        <v/>
      </c>
      <c r="AT56" s="103" t="str">
        <f>IFERROR(AS56*(C56*(PRINCIPAL!$G$30/100))*0.47*(44/12),"")</f>
        <v/>
      </c>
      <c r="AU56" s="111" t="str">
        <f t="shared" si="39"/>
        <v/>
      </c>
      <c r="AV56" s="30" t="str">
        <f>IFERROR(IF(AND(PRINCIPAL!$H$31&lt;&gt;"",OR(L56=PRINCIPAL!$I$31,L56=PRINCIPAL!$I$31+PRINCIPAL!$I$31,L56=PRINCIPAL!$I$31+PRINCIPAL!$I$31+PRINCIPAL!$I$31)),0,IF(AND(PRINCIPAL!$H$31&lt;&gt;"",L56=PRINCIPAL!$J$31),VLOOKUP($AW$48,'Banco de Dados'!$B$4:$J$50,8,FALSE)*PRINCIPAL!$H$31*(1-(PRINCIPAL!$K$31/100)),IF(AND(PRINCIPAL!$H$31&lt;&gt;"",L56=PRINCIPAL!$L$31),VLOOKUP($AW$48,'Banco de Dados'!$B$4:$J$50,8,FALSE)*PRINCIPAL!$H$31*(1-(PRINCIPAL!$M$31/100)),IF(AND(PRINCIPAL!$H$31&lt;&gt;"",L56=PRINCIPAL!$N$31),VLOOKUP($AW$48,'Banco de Dados'!$B$4:$J$50,8,FALSE)*PRINCIPAL!$H$31*(1-(PRINCIPAL!$O$31/100)),IF(PRINCIPAL!$H$31&lt;&gt;"",VLOOKUP($AW$48,'Banco de Dados'!$B$4:$J$50,8,FALSE)*PRINCIPAL!$H$31,IF(OR(L56=PRINCIPAL!$I$31,L56=PRINCIPAL!$I$31+PRINCIPAL!$I$31,L56=PRINCIPAL!$I$31+PRINCIPAL!$I$31+PRINCIPAL!$I$31),0,IF(L56=PRINCIPAL!$J$31,VLOOKUP($AW$48,'Banco de Dados'!$B$4:$J$50,6,FALSE)*(1-(PRINCIPAL!$K$31/100)),IF(L56=PRINCIPAL!$L$31,VLOOKUP($AW$48,'Banco de Dados'!$B$4:$J$50,6,FALSE)*(1-(PRINCIPAL!$M$31/100)),IF(L56=PRINCIPAL!$N$31,VLOOKUP($AW$48,'Banco de Dados'!$B$4:$J$50,6,FALSE)*(1-(PRINCIPAL!$O$31/100)),VLOOKUP($AW$48,'Banco de Dados'!$B$4:$J$50,6,FALSE)))))))))),"")</f>
        <v/>
      </c>
      <c r="AW56" s="29" t="str">
        <f>IFERROR(AV56*(IFERROR(VLOOKUP($AW$48,'Banco de Dados'!$B$4:$J$50,4,FALSE),"ERRO")),"")</f>
        <v/>
      </c>
      <c r="AX56" s="29" t="str">
        <f t="shared" si="40"/>
        <v/>
      </c>
      <c r="AY56" s="103" t="str">
        <f>IFERROR(AX56*(C56*(PRINCIPAL!$G$31/100))*0.47*(44/12),"")</f>
        <v/>
      </c>
      <c r="AZ56" s="111" t="str">
        <f t="shared" si="45"/>
        <v/>
      </c>
      <c r="BA56" s="120" t="str">
        <f>IFERROR(IF(AND(PRINCIPAL!$H$32&lt;&gt;"",OR(L56=PRINCIPAL!$I$32,L56=PRINCIPAL!$I$32+PRINCIPAL!$I$32,L56=PRINCIPAL!$I$32+PRINCIPAL!$I$32+PRINCIPAL!$I$32)),0,IF(AND(PRINCIPAL!$H$32&lt;&gt;"",L56=PRINCIPAL!$J$32),VLOOKUP($BB$48,'Banco de Dados'!$B$4:$J$50,8,FALSE)*PRINCIPAL!$H$32*(1-(PRINCIPAL!$K$32/100)),IF(AND(PRINCIPAL!$H$32&lt;&gt;"",L56=PRINCIPAL!$L$32),VLOOKUP($BB$48,'Banco de Dados'!$B$4:$J$50,8,FALSE)*PRINCIPAL!$H$32*(1-(PRINCIPAL!$M$32/100)),IF(AND(PRINCIPAL!$H$32&lt;&gt;"",L56=PRINCIPAL!$N$32),VLOOKUP($BB$48,'Banco de Dados'!$B$4:$J$50,8,FALSE)*PRINCIPAL!$H$32*(1-(PRINCIPAL!$O$32/100)),IF(PRINCIPAL!$H$32&lt;&gt;"",VLOOKUP($BB$48,'Banco de Dados'!$B$4:$J$50,8,FALSE)*PRINCIPAL!$H$32,IF(OR(L56=PRINCIPAL!$I$32,L56=PRINCIPAL!$I$32+PRINCIPAL!$I$32,L56=PRINCIPAL!$I$32+PRINCIPAL!$I$32+PRINCIPAL!$I$32),0,IF(L56=PRINCIPAL!$J$32,VLOOKUP($BB$48,'Banco de Dados'!$B$4:$J$50,6,FALSE)*(1-(PRINCIPAL!$K$32/100)),IF(L56=PRINCIPAL!$L$32,VLOOKUP($BB$48,'Banco de Dados'!$B$4:$J$50,6,FALSE)*(1-(PRINCIPAL!$M$32/100)),IF(L56=PRINCIPAL!$N$32,VLOOKUP($BB$48,'Banco de Dados'!$B$4:$J$50,6,FALSE)*(1-(PRINCIPAL!$O$32/100)),VLOOKUP($BB$48,'Banco de Dados'!$B$4:$J$50,6,FALSE)))))))))),"")</f>
        <v/>
      </c>
      <c r="BB56" s="122" t="str">
        <f>IFERROR(BA56*(IFERROR(VLOOKUP($BB$48,'Banco de Dados'!$B$4:$J$50,4,FALSE),"ERRO")),"")</f>
        <v/>
      </c>
      <c r="BC56" s="122" t="str">
        <f t="shared" si="46"/>
        <v/>
      </c>
      <c r="BD56" s="123" t="str">
        <f>IFERROR(BC56*(C56*(PRINCIPAL!$G$32/100))*0.47*(44/12),"")</f>
        <v/>
      </c>
      <c r="BE56" s="124" t="str">
        <f t="shared" si="25"/>
        <v/>
      </c>
      <c r="BF56" s="120" t="str">
        <f>IFERROR(IF(AND(PRINCIPAL!$H$33&lt;&gt;"",OR(L56=PRINCIPAL!$I$33,L56=PRINCIPAL!$I$33+PRINCIPAL!$I$33,L56=PRINCIPAL!$I$33+PRINCIPAL!$I$33+PRINCIPAL!$I$33)),0,IF(AND(PRINCIPAL!$H$33&lt;&gt;"",L56=PRINCIPAL!$J$33),VLOOKUP($BG$48,'Banco de Dados'!$B$4:$J$50,8,FALSE)*PRINCIPAL!$H$33*(1-(PRINCIPAL!$K$33/100)),IF(AND(PRINCIPAL!$H$33&lt;&gt;"",L56=PRINCIPAL!$L$33),VLOOKUP($BG$48,'Banco de Dados'!$B$4:$J$50,8,FALSE)*PRINCIPAL!$H$33*(1-(PRINCIPAL!$M$33/100)),IF(AND(PRINCIPAL!$H$33&lt;&gt;"",L56=PRINCIPAL!$N$33),VLOOKUP($BG$48,'Banco de Dados'!$B$4:$J$50,8,FALSE)*PRINCIPAL!$H$33*(1-(PRINCIPAL!$O$33/100)),IF(PRINCIPAL!$H$33&lt;&gt;"",VLOOKUP($BG$48,'Banco de Dados'!$B$4:$J$50,8,FALSE)*PRINCIPAL!$H$33,IF(OR(L56=PRINCIPAL!$I$33,L56=PRINCIPAL!$I$33+PRINCIPAL!$I$33,L56=PRINCIPAL!$I$33+PRINCIPAL!$I$33+PRINCIPAL!$I$33),0,IF(L56=PRINCIPAL!$J$33,VLOOKUP($BG$48,'Banco de Dados'!$B$4:$J$50,6,FALSE)*(1-(PRINCIPAL!$K$33/100)),IF(L56=PRINCIPAL!$L$33,VLOOKUP($BG$48,'Banco de Dados'!$B$4:$J$50,6,FALSE)*(1-(PRINCIPAL!$M$33/100)),IF(L56=PRINCIPAL!$N$33,VLOOKUP($BG$48,'Banco de Dados'!$B$4:$J$50,6,FALSE)*(1-(PRINCIPAL!$O$33/100)),VLOOKUP($BG$48,'Banco de Dados'!$B$4:$J$50,6,FALSE)))))))))),"")</f>
        <v/>
      </c>
      <c r="BG56" s="122" t="str">
        <f>IFERROR(BF56*(IFERROR(VLOOKUP($BG$48,'Banco de Dados'!$B$4:$J$50,4,FALSE),"ERRO")),"")</f>
        <v/>
      </c>
      <c r="BH56" s="122" t="str">
        <f t="shared" si="41"/>
        <v/>
      </c>
      <c r="BI56" s="123" t="str">
        <f>IFERROR(BH56*(C56*(PRINCIPAL!$G$33/100))*0.47*(44/12),"")</f>
        <v/>
      </c>
      <c r="BJ56" s="125" t="str">
        <f t="shared" si="26"/>
        <v/>
      </c>
    </row>
    <row r="57" spans="2:62" ht="12.75" customHeight="1" x14ac:dyDescent="0.3">
      <c r="B57" s="326">
        <f t="shared" si="23"/>
        <v>2027</v>
      </c>
      <c r="C57" s="340"/>
      <c r="D57" s="1"/>
      <c r="E57" s="116">
        <v>7</v>
      </c>
      <c r="F57" s="24" t="str">
        <f>IFERROR(VLOOKUP($G$48,'Banco de Dados'!$B$4:$J$50,6,FALSE),"")</f>
        <v/>
      </c>
      <c r="G57" s="25" t="str">
        <f>IFERROR(F57*(IFERROR(VLOOKUP($G$48,'Banco de Dados'!$B$4:$J$50,4,FALSE),"ERRO")),"")</f>
        <v/>
      </c>
      <c r="H57" s="25" t="str">
        <f t="shared" si="27"/>
        <v/>
      </c>
      <c r="I57" s="103" t="str">
        <f t="shared" si="28"/>
        <v/>
      </c>
      <c r="J57" s="117" t="str">
        <f t="shared" si="29"/>
        <v/>
      </c>
      <c r="K57" s="1"/>
      <c r="L57" s="91">
        <v>7</v>
      </c>
      <c r="M57" s="24" t="str">
        <f>IFERROR(IF(AND(PRINCIPAL!$H$24&lt;&gt;"",OR(L57=PRINCIPAL!$I$24,L57=PRINCIPAL!$I$24+PRINCIPAL!$I$24,L57=PRINCIPAL!$I$24+PRINCIPAL!$I$24+PRINCIPAL!$I$24)),0,IF(AND(PRINCIPAL!$H$24&lt;&gt;"",L57=PRINCIPAL!$J$24),VLOOKUP($N$48,'Banco de Dados'!$B$4:$J$50,8,FALSE)*PRINCIPAL!$H$24*(1-(PRINCIPAL!$K$24/100)),IF(AND(PRINCIPAL!$H$24&lt;&gt;"",L57=PRINCIPAL!$L$24),VLOOKUP($N$48,'Banco de Dados'!$B$4:$J$50,8,FALSE)*PRINCIPAL!$H$24*(1-(PRINCIPAL!$M$24/100)),IF(AND(PRINCIPAL!$H$24&lt;&gt;"",L57=PRINCIPAL!$N$24),VLOOKUP($N$48,'Banco de Dados'!$B$4:$J$50,8,FALSE)*PRINCIPAL!$H$24*(1-(PRINCIPAL!$O$24/100)),IF(PRINCIPAL!$H$24&lt;&gt;"",VLOOKUP($N$48,'Banco de Dados'!$B$4:$J$50,8,FALSE)*PRINCIPAL!$H$24,IF(OR(L57=PRINCIPAL!$I$24,L57=PRINCIPAL!$I$24+PRINCIPAL!$I$24,L57=PRINCIPAL!$I$24+PRINCIPAL!$I$24+PRINCIPAL!$I$24),0,IF(L57=PRINCIPAL!$J$24,VLOOKUP($N$48,'Banco de Dados'!$B$4:$J$50,6,FALSE)*(1-(PRINCIPAL!$K$24/100)),IF(L57=PRINCIPAL!$L$24,VLOOKUP($N$48,'Banco de Dados'!$B$4:$J$50,6,FALSE)*(1-(PRINCIPAL!$M$24/100)),IF(L57=PRINCIPAL!$N$24,VLOOKUP($N$48,'Banco de Dados'!$B$4:$J$50,6,FALSE)*(1-(PRINCIPAL!$O$24/100)),VLOOKUP($N$48,'Banco de Dados'!$B$4:$J$50,6,FALSE)))))))))),"")</f>
        <v/>
      </c>
      <c r="N57" s="25" t="str">
        <f>IFERROR(M57*(IFERROR(VLOOKUP($N$48,'Banco de Dados'!$B$4:$J$50,4,FALSE),"ERRO")),"")</f>
        <v/>
      </c>
      <c r="O57" s="25" t="str">
        <f t="shared" si="24"/>
        <v/>
      </c>
      <c r="P57" s="103" t="str">
        <f>IFERROR(O57*(C57*(PRINCIPAL!$G$24/100))*0.47*(44/12),"")</f>
        <v/>
      </c>
      <c r="Q57" s="107" t="str">
        <f t="shared" si="30"/>
        <v/>
      </c>
      <c r="R57" s="29" t="str">
        <f>IFERROR(IF(AND(PRINCIPAL!$H$25&lt;&gt;"",OR(L57=PRINCIPAL!$I$25,L57=PRINCIPAL!$I$25+PRINCIPAL!$I$25,L57=PRINCIPAL!$I$25+PRINCIPAL!$I$25+PRINCIPAL!$I$25)),0,IF(AND(PRINCIPAL!$H$25&lt;&gt;"",L57=PRINCIPAL!$J$25),VLOOKUP($S$48,'Banco de Dados'!$B$4:$J$50,8,FALSE)*PRINCIPAL!$H$25*(1-(PRINCIPAL!$K$25/100)),IF(AND(PRINCIPAL!$H$25&lt;&gt;"",L57=PRINCIPAL!$L$25),VLOOKUP($S$48,'Banco de Dados'!$B$4:$J$50,8,FALSE)*PRINCIPAL!$H$25*(1-(PRINCIPAL!$M$25/100)),IF(AND(PRINCIPAL!$H$25&lt;&gt;"",L57=PRINCIPAL!$N$25),VLOOKUP($S$48,'Banco de Dados'!$B$4:$J$50,8,FALSE)*PRINCIPAL!$H$25*(1-(PRINCIPAL!$O$25/100)),IF(PRINCIPAL!$H$25&lt;&gt;"",VLOOKUP($S$48,'Banco de Dados'!$B$4:$J$50,8,FALSE)*PRINCIPAL!$H$25,IF(OR(L57=PRINCIPAL!$I$25,L57=PRINCIPAL!$I$25+PRINCIPAL!$I$25,L57=PRINCIPAL!$I$25+PRINCIPAL!$I$25+PRINCIPAL!$I$25),0,IF(L57=PRINCIPAL!$J$25,VLOOKUP($S$48,'Banco de Dados'!$B$4:$J$50,6,FALSE)*(1-(PRINCIPAL!$K$25/100)),IF(L57=PRINCIPAL!$L$25,VLOOKUP($S$48,'Banco de Dados'!$B$4:$J$50,6,FALSE)*(1-(PRINCIPAL!$M$25/100)),IF(L57=PRINCIPAL!$N$25,VLOOKUP($S$48,'Banco de Dados'!$B$4:$J$50,6,FALSE)*(1-(PRINCIPAL!$O$25/100)),VLOOKUP($S$48,'Banco de Dados'!$B$4:$J$50,6,FALSE)))))))))),"")</f>
        <v/>
      </c>
      <c r="S57" s="29" t="str">
        <f>IFERROR(R57*(IFERROR(VLOOKUP($S$48,'Banco de Dados'!$B$4:$J$50,4,FALSE),"ERRO")),"")</f>
        <v/>
      </c>
      <c r="T57" s="29" t="str">
        <f t="shared" si="31"/>
        <v/>
      </c>
      <c r="U57" s="103" t="str">
        <f>IFERROR(T57*(C57*(PRINCIPAL!$G$25/100))*0.47*(44/12),"")</f>
        <v/>
      </c>
      <c r="V57" s="103" t="str">
        <f>IFERROR(V56+U57,"")</f>
        <v/>
      </c>
      <c r="W57" s="30" t="str">
        <f>IFERROR(IF(AND(PRINCIPAL!$H$26&lt;&gt;"",OR(L57=PRINCIPAL!$I$26,L57=PRINCIPAL!$I$26+PRINCIPAL!$I$26,L57=PRINCIPAL!$I$26+PRINCIPAL!$I$26+PRINCIPAL!$I$26)),0,IF(AND(PRINCIPAL!$H$26&lt;&gt;"",L57=PRINCIPAL!$J$26),VLOOKUP($X$48,'Banco de Dados'!$B$4:$J$50,8,FALSE)*PRINCIPAL!$H$26*(1-(PRINCIPAL!$K$26/100)),IF(AND(PRINCIPAL!$H$26&lt;&gt;"",L57=PRINCIPAL!$L$26),VLOOKUP($X$48,'Banco de Dados'!$B$4:$J$50,8,FALSE)*PRINCIPAL!$H$26*(1-(PRINCIPAL!$M$26/100)),IF(AND(PRINCIPAL!$H$26&lt;&gt;"",L57=PRINCIPAL!$N$26),VLOOKUP($X$48,'Banco de Dados'!$B$4:$J$50,8,FALSE)*PRINCIPAL!$H$26*(1-(PRINCIPAL!$O$26/100)),IF(PRINCIPAL!$H$26&lt;&gt;"",VLOOKUP($X$48,'Banco de Dados'!$B$4:$J$50,8,FALSE)*PRINCIPAL!$H$26,IF(OR(L57=PRINCIPAL!$I$26,L57=PRINCIPAL!$I$26+PRINCIPAL!$I$26,L57=PRINCIPAL!$I$26+PRINCIPAL!$I$26+PRINCIPAL!$I$26),0,IF(L57=PRINCIPAL!$J$26,VLOOKUP($X$48,'Banco de Dados'!$B$4:$J$50,6,FALSE)*(1-(PRINCIPAL!$K$26/100)),IF(L57=PRINCIPAL!$L$26,VLOOKUP($X$48,'Banco de Dados'!$B$4:$J$50,6,FALSE)*(1-(PRINCIPAL!$M$26/100)),IF(L57=PRINCIPAL!$N$26,VLOOKUP($X$48,'Banco de Dados'!$B$4:$J$50,6,FALSE)*(1-(PRINCIPAL!$O$26/100)),VLOOKUP($X$48,'Banco de Dados'!$B$4:$J$50,6,FALSE)))))))))),"")</f>
        <v/>
      </c>
      <c r="X57" s="29" t="str">
        <f>IFERROR(W57*(IFERROR(VLOOKUP($X$48,'Banco de Dados'!$B$4:$J$50,4,FALSE),"ERRO")),"")</f>
        <v/>
      </c>
      <c r="Y57" s="29" t="str">
        <f t="shared" si="42"/>
        <v/>
      </c>
      <c r="Z57" s="103" t="str">
        <f>IFERROR(Y57*(C57*(PRINCIPAL!$G$26/100))*0.47*(44/12),"")</f>
        <v/>
      </c>
      <c r="AA57" s="111" t="str">
        <f t="shared" si="43"/>
        <v/>
      </c>
      <c r="AB57" s="30" t="str">
        <f>IFERROR(IF(AND(PRINCIPAL!$H$27&lt;&gt;"",OR(L57=PRINCIPAL!$I$27,L57=PRINCIPAL!$I$27+PRINCIPAL!$I$27,L57=PRINCIPAL!$I$27+PRINCIPAL!$I$27+PRINCIPAL!$I$27)),0,IF(AND(PRINCIPAL!$H$27&lt;&gt;"",L57=PRINCIPAL!$J$27),VLOOKUP($AC$48,'Banco de Dados'!$B$4:$J$50,8,FALSE)*PRINCIPAL!$H$27*(1-(PRINCIPAL!$K$27/100)),IF(AND(PRINCIPAL!$H$27&lt;&gt;"",L57=PRINCIPAL!$L$27),VLOOKUP($AC$48,'Banco de Dados'!$B$4:$J$50,8,FALSE)*PRINCIPAL!$H$27*(1-(PRINCIPAL!$M$27/100)),IF(AND(PRINCIPAL!$H$27&lt;&gt;"",L57=PRINCIPAL!$N$27),VLOOKUP($AC$48,'Banco de Dados'!$B$4:$J$50,8,FALSE)*PRINCIPAL!$H$27*(1-(PRINCIPAL!$O$27/100)),IF(PRINCIPAL!$H$27&lt;&gt;"",VLOOKUP($AC$48,'Banco de Dados'!$B$4:$J$50,8,FALSE)*PRINCIPAL!$H$27,IF(OR(L57=PRINCIPAL!$I$27,L57=PRINCIPAL!$I$27+PRINCIPAL!$I$27,L57=PRINCIPAL!$I$27+PRINCIPAL!$I$27+PRINCIPAL!$I$27),0,IF(L57=PRINCIPAL!$J$27,VLOOKUP($AC$48,'Banco de Dados'!$B$4:$J$50,6,FALSE)*(1-(PRINCIPAL!$K$27/100)),IF(L57=PRINCIPAL!$L$27,VLOOKUP($AC$48,'Banco de Dados'!$B$4:$J$50,6,FALSE)*(1-(PRINCIPAL!$M$27/100)),IF(L57=PRINCIPAL!$N$27,VLOOKUP($AC$48,'Banco de Dados'!$B$4:$J$50,6,FALSE)*(1-(PRINCIPAL!$O$27/100)),VLOOKUP($AC$48,'Banco de Dados'!$B$4:$J$50,6,FALSE)))))))))),"")</f>
        <v/>
      </c>
      <c r="AC57" s="29" t="str">
        <f>IFERROR(AB57*(IFERROR(VLOOKUP($AC$48,'Banco de Dados'!$B$4:$J$50,4,FALSE),"ERRO")),"")</f>
        <v/>
      </c>
      <c r="AD57" s="29" t="str">
        <f t="shared" si="33"/>
        <v/>
      </c>
      <c r="AE57" s="103" t="str">
        <f>IFERROR(AD57*(C57*(PRINCIPAL!$G$27/100))*0.47*(44/12),"")</f>
        <v/>
      </c>
      <c r="AF57" s="111" t="str">
        <f t="shared" si="34"/>
        <v/>
      </c>
      <c r="AG57" s="30" t="str">
        <f>IFERROR(IF(AND(PRINCIPAL!$H$28&lt;&gt;"",OR(L57=PRINCIPAL!$I$28,L57=PRINCIPAL!$I$28+PRINCIPAL!$I$28,L57=PRINCIPAL!$I$28+PRINCIPAL!$I$28+PRINCIPAL!$I$28)),0,IF(AND(PRINCIPAL!$H$28&lt;&gt;"",L57=PRINCIPAL!$J$28),VLOOKUP($AH$48,'Banco de Dados'!$B$4:$J$50,8,FALSE)*PRINCIPAL!$H$28*(1-(PRINCIPAL!$K$28/100)),IF(AND(PRINCIPAL!$H$28&lt;&gt;"",L57=PRINCIPAL!$L$28),VLOOKUP($AH$48,'Banco de Dados'!$B$4:$J$50,8,FALSE)*PRINCIPAL!$H$28*(1-(PRINCIPAL!$M$28/100)),IF(AND(PRINCIPAL!$H$28&lt;&gt;"",L57=PRINCIPAL!$N$28),VLOOKUP($AH$48,'Banco de Dados'!$B$4:$J$50,8,FALSE)*PRINCIPAL!$H$28*(1-(PRINCIPAL!$O$28/100)),IF(PRINCIPAL!$H$28&lt;&gt;"",VLOOKUP($AH$48,'Banco de Dados'!$B$4:$J$50,8,FALSE)*PRINCIPAL!$H$28,IF(OR(L57=PRINCIPAL!$I$28,L57=PRINCIPAL!$I$28+PRINCIPAL!$I$28,L57=PRINCIPAL!$I$28+PRINCIPAL!$I$28+PRINCIPAL!$I$28),0,IF(L57=PRINCIPAL!$J$28,VLOOKUP($AH$48,'Banco de Dados'!$B$4:$J$50,6,FALSE)*(1-(PRINCIPAL!$K$28/100)),IF(L57=PRINCIPAL!$L$28,VLOOKUP($AH$48,'Banco de Dados'!$B$4:$J$50,6,FALSE)*(1-(PRINCIPAL!$M$28/100)),IF(L57=PRINCIPAL!$N$28,VLOOKUP($AH$48,'Banco de Dados'!$B$4:$J$50,6,FALSE)*(1-(PRINCIPAL!$O$28/100)),VLOOKUP($AH$48,'Banco de Dados'!$B$4:$J$50,6,FALSE)))))))))),"")</f>
        <v/>
      </c>
      <c r="AH57" s="29" t="str">
        <f>IFERROR(AG57*(IFERROR(VLOOKUP($AH$48,'Banco de Dados'!$B$4:$J$50,4,FALSE),"ERRO")),"")</f>
        <v/>
      </c>
      <c r="AI57" s="29" t="str">
        <f t="shared" si="35"/>
        <v/>
      </c>
      <c r="AJ57" s="103" t="str">
        <f>IFERROR(AI57*(C57*(PRINCIPAL!$G$28/100))*0.47*(44/12),"")</f>
        <v/>
      </c>
      <c r="AK57" s="111" t="str">
        <f t="shared" si="44"/>
        <v/>
      </c>
      <c r="AL57" s="30" t="str">
        <f>IFERROR(IF(AND(PRINCIPAL!$H$29&lt;&gt;"",OR(L57=PRINCIPAL!$I$29,L57=PRINCIPAL!$I$29+PRINCIPAL!$I$29,L57=PRINCIPAL!$I$29+PRINCIPAL!$I$29+PRINCIPAL!$I$29)),0,IF(AND(PRINCIPAL!$H$29&lt;&gt;"",L57=PRINCIPAL!$J$29),VLOOKUP($AM$48,'Banco de Dados'!$B$4:$J$50,8,FALSE)*PRINCIPAL!$H$29*(1-(PRINCIPAL!$K$29/100)),IF(AND(PRINCIPAL!$H$29&lt;&gt;"",L57=PRINCIPAL!$L$29),VLOOKUP($AM$48,'Banco de Dados'!$B$4:$J$50,8,FALSE)*PRINCIPAL!$H$29*(1-(PRINCIPAL!$M$29/100)),IF(AND(PRINCIPAL!$H$29&lt;&gt;"",L57=PRINCIPAL!$N$29),VLOOKUP($AM$48,'Banco de Dados'!$B$4:$J$50,8,FALSE)*PRINCIPAL!$H$29*(1-(PRINCIPAL!$O$29/100)),IF(PRINCIPAL!$H$29&lt;&gt;"",VLOOKUP($AM$48,'Banco de Dados'!$B$4:$J$50,8,FALSE)*PRINCIPAL!$H$29,IF(OR(L57=PRINCIPAL!$I$29,L57=PRINCIPAL!$I$29+PRINCIPAL!$I$29,L57=PRINCIPAL!$I$29+PRINCIPAL!$I$29+PRINCIPAL!$I$29),0,IF(L57=PRINCIPAL!$J$29,VLOOKUP($AM$48,'Banco de Dados'!$B$4:$J$50,6,FALSE)*(1-(PRINCIPAL!$K$29/100)),IF(L57=PRINCIPAL!$L$29,VLOOKUP($AM$48,'Banco de Dados'!$B$4:$J$50,6,FALSE)*(1-(PRINCIPAL!$M$29/100)),IF(L57=PRINCIPAL!$N$29,VLOOKUP($AM$48,'Banco de Dados'!$B$4:$J$50,6,FALSE)*(1-(PRINCIPAL!$O$29/100)),VLOOKUP($AM$48,'Banco de Dados'!$B$4:$J$50,6,FALSE)))))))))),"")</f>
        <v/>
      </c>
      <c r="AM57" s="29" t="str">
        <f>IFERROR(AL57*(IFERROR(VLOOKUP($AM$48,'Banco de Dados'!$B$4:$J$50,4,FALSE),"ERRO")),"")</f>
        <v/>
      </c>
      <c r="AN57" s="29" t="str">
        <f t="shared" si="36"/>
        <v/>
      </c>
      <c r="AO57" s="103" t="str">
        <f>IFERROR(AN57*(C57*(PRINCIPAL!$G$29/100))*0.47*(44/12),"")</f>
        <v/>
      </c>
      <c r="AP57" s="111" t="str">
        <f t="shared" si="37"/>
        <v/>
      </c>
      <c r="AQ57" s="30" t="str">
        <f>IFERROR(IF(AND(PRINCIPAL!$H$30&lt;&gt;"",OR(L57=PRINCIPAL!$I$30,L57=PRINCIPAL!$I$30+PRINCIPAL!$I$30,L57=PRINCIPAL!$I$30+PRINCIPAL!$I$30+PRINCIPAL!$I$30)),0,IF(AND(PRINCIPAL!$H$30&lt;&gt;"",L57=PRINCIPAL!$J$30),VLOOKUP($AR$48,'Banco de Dados'!$B$4:$J$50,8,FALSE)*PRINCIPAL!$H$30*(1-(PRINCIPAL!$K$30/100)),IF(AND(PRINCIPAL!$H$30&lt;&gt;"",L57=PRINCIPAL!$L$30),VLOOKUP($AR$48,'Banco de Dados'!$B$4:$J$50,8,FALSE)*PRINCIPAL!$H$30*(1-(PRINCIPAL!$M$30/100)),IF(AND(PRINCIPAL!$H$30&lt;&gt;"",L57=PRINCIPAL!$N$30),VLOOKUP($AR$48,'Banco de Dados'!$B$4:$J$50,8,FALSE)*PRINCIPAL!$H$30*(1-(PRINCIPAL!$O$30/100)),IF(PRINCIPAL!$H$30&lt;&gt;"",VLOOKUP($AR$48,'Banco de Dados'!$B$4:$J$50,8,FALSE)*PRINCIPAL!$H$30,IF(OR(L57=PRINCIPAL!$I$30,L57=PRINCIPAL!$I$30+PRINCIPAL!$I$30,L57=PRINCIPAL!$I$30+PRINCIPAL!$I$30+PRINCIPAL!$I$30),0,IF(L57=PRINCIPAL!$J$30,VLOOKUP($AR$48,'Banco de Dados'!$B$4:$J$50,6,FALSE)*(1-(PRINCIPAL!$K$30/100)),IF(L57=PRINCIPAL!$L$30,VLOOKUP($AR$48,'Banco de Dados'!$B$4:$J$50,6,FALSE)*(1-(PRINCIPAL!$M$30/100)),IF(L57=PRINCIPAL!$N$30,VLOOKUP($AR$48,'Banco de Dados'!$B$4:$J$50,6,FALSE)*(1-(PRINCIPAL!$O$30/100)),VLOOKUP($AR$48,'Banco de Dados'!$B$4:$J$50,6,FALSE)))))))))),"")</f>
        <v/>
      </c>
      <c r="AR57" s="29" t="str">
        <f>IFERROR(AQ57*(IFERROR(VLOOKUP($AR$48,'Banco de Dados'!$B$4:$J$50,4,FALSE),"ERRO")),"")</f>
        <v/>
      </c>
      <c r="AS57" s="29" t="str">
        <f t="shared" si="38"/>
        <v/>
      </c>
      <c r="AT57" s="103" t="str">
        <f>IFERROR(AS57*(C57*(PRINCIPAL!$G$30/100))*0.47*(44/12),"")</f>
        <v/>
      </c>
      <c r="AU57" s="111" t="str">
        <f t="shared" si="39"/>
        <v/>
      </c>
      <c r="AV57" s="30" t="str">
        <f>IFERROR(IF(AND(PRINCIPAL!$H$31&lt;&gt;"",OR(L57=PRINCIPAL!$I$31,L57=PRINCIPAL!$I$31+PRINCIPAL!$I$31,L57=PRINCIPAL!$I$31+PRINCIPAL!$I$31+PRINCIPAL!$I$31)),0,IF(AND(PRINCIPAL!$H$31&lt;&gt;"",L57=PRINCIPAL!$J$31),VLOOKUP($AW$48,'Banco de Dados'!$B$4:$J$50,8,FALSE)*PRINCIPAL!$H$31*(1-(PRINCIPAL!$K$31/100)),IF(AND(PRINCIPAL!$H$31&lt;&gt;"",L57=PRINCIPAL!$L$31),VLOOKUP($AW$48,'Banco de Dados'!$B$4:$J$50,8,FALSE)*PRINCIPAL!$H$31*(1-(PRINCIPAL!$M$31/100)),IF(AND(PRINCIPAL!$H$31&lt;&gt;"",L57=PRINCIPAL!$N$31),VLOOKUP($AW$48,'Banco de Dados'!$B$4:$J$50,8,FALSE)*PRINCIPAL!$H$31*(1-(PRINCIPAL!$O$31/100)),IF(PRINCIPAL!$H$31&lt;&gt;"",VLOOKUP($AW$48,'Banco de Dados'!$B$4:$J$50,8,FALSE)*PRINCIPAL!$H$31,IF(OR(L57=PRINCIPAL!$I$31,L57=PRINCIPAL!$I$31+PRINCIPAL!$I$31,L57=PRINCIPAL!$I$31+PRINCIPAL!$I$31+PRINCIPAL!$I$31),0,IF(L57=PRINCIPAL!$J$31,VLOOKUP($AW$48,'Banco de Dados'!$B$4:$J$50,6,FALSE)*(1-(PRINCIPAL!$K$31/100)),IF(L57=PRINCIPAL!$L$31,VLOOKUP($AW$48,'Banco de Dados'!$B$4:$J$50,6,FALSE)*(1-(PRINCIPAL!$M$31/100)),IF(L57=PRINCIPAL!$N$31,VLOOKUP($AW$48,'Banco de Dados'!$B$4:$J$50,6,FALSE)*(1-(PRINCIPAL!$O$31/100)),VLOOKUP($AW$48,'Banco de Dados'!$B$4:$J$50,6,FALSE)))))))))),"")</f>
        <v/>
      </c>
      <c r="AW57" s="29" t="str">
        <f>IFERROR(AV57*(IFERROR(VLOOKUP($AW$48,'Banco de Dados'!$B$4:$J$50,4,FALSE),"ERRO")),"")</f>
        <v/>
      </c>
      <c r="AX57" s="29" t="str">
        <f t="shared" si="40"/>
        <v/>
      </c>
      <c r="AY57" s="103" t="str">
        <f>IFERROR(AX57*(C57*(PRINCIPAL!$G$31/100))*0.47*(44/12),"")</f>
        <v/>
      </c>
      <c r="AZ57" s="111" t="str">
        <f t="shared" si="45"/>
        <v/>
      </c>
      <c r="BA57" s="120" t="str">
        <f>IFERROR(IF(AND(PRINCIPAL!$H$32&lt;&gt;"",OR(L57=PRINCIPAL!$I$32,L57=PRINCIPAL!$I$32+PRINCIPAL!$I$32,L57=PRINCIPAL!$I$32+PRINCIPAL!$I$32+PRINCIPAL!$I$32)),0,IF(AND(PRINCIPAL!$H$32&lt;&gt;"",L57=PRINCIPAL!$J$32),VLOOKUP($BB$48,'Banco de Dados'!$B$4:$J$50,8,FALSE)*PRINCIPAL!$H$32*(1-(PRINCIPAL!$K$32/100)),IF(AND(PRINCIPAL!$H$32&lt;&gt;"",L57=PRINCIPAL!$L$32),VLOOKUP($BB$48,'Banco de Dados'!$B$4:$J$50,8,FALSE)*PRINCIPAL!$H$32*(1-(PRINCIPAL!$M$32/100)),IF(AND(PRINCIPAL!$H$32&lt;&gt;"",L57=PRINCIPAL!$N$32),VLOOKUP($BB$48,'Banco de Dados'!$B$4:$J$50,8,FALSE)*PRINCIPAL!$H$32*(1-(PRINCIPAL!$O$32/100)),IF(PRINCIPAL!$H$32&lt;&gt;"",VLOOKUP($BB$48,'Banco de Dados'!$B$4:$J$50,8,FALSE)*PRINCIPAL!$H$32,IF(OR(L57=PRINCIPAL!$I$32,L57=PRINCIPAL!$I$32+PRINCIPAL!$I$32,L57=PRINCIPAL!$I$32+PRINCIPAL!$I$32+PRINCIPAL!$I$32),0,IF(L57=PRINCIPAL!$J$32,VLOOKUP($BB$48,'Banco de Dados'!$B$4:$J$50,6,FALSE)*(1-(PRINCIPAL!$K$32/100)),IF(L57=PRINCIPAL!$L$32,VLOOKUP($BB$48,'Banco de Dados'!$B$4:$J$50,6,FALSE)*(1-(PRINCIPAL!$M$32/100)),IF(L57=PRINCIPAL!$N$32,VLOOKUP($BB$48,'Banco de Dados'!$B$4:$J$50,6,FALSE)*(1-(PRINCIPAL!$O$32/100)),VLOOKUP($BB$48,'Banco de Dados'!$B$4:$J$50,6,FALSE)))))))))),"")</f>
        <v/>
      </c>
      <c r="BB57" s="122" t="str">
        <f>IFERROR(BA57*(IFERROR(VLOOKUP($BB$48,'Banco de Dados'!$B$4:$J$50,4,FALSE),"ERRO")),"")</f>
        <v/>
      </c>
      <c r="BC57" s="122" t="str">
        <f t="shared" si="46"/>
        <v/>
      </c>
      <c r="BD57" s="123" t="str">
        <f>IFERROR(BC57*(C57*(PRINCIPAL!$G$32/100))*0.47*(44/12),"")</f>
        <v/>
      </c>
      <c r="BE57" s="124" t="str">
        <f t="shared" si="25"/>
        <v/>
      </c>
      <c r="BF57" s="120" t="str">
        <f>IFERROR(IF(AND(PRINCIPAL!$H$33&lt;&gt;"",OR(L57=PRINCIPAL!$I$33,L57=PRINCIPAL!$I$33+PRINCIPAL!$I$33,L57=PRINCIPAL!$I$33+PRINCIPAL!$I$33+PRINCIPAL!$I$33)),0,IF(AND(PRINCIPAL!$H$33&lt;&gt;"",L57=PRINCIPAL!$J$33),VLOOKUP($BG$48,'Banco de Dados'!$B$4:$J$50,8,FALSE)*PRINCIPAL!$H$33*(1-(PRINCIPAL!$K$33/100)),IF(AND(PRINCIPAL!$H$33&lt;&gt;"",L57=PRINCIPAL!$L$33),VLOOKUP($BG$48,'Banco de Dados'!$B$4:$J$50,8,FALSE)*PRINCIPAL!$H$33*(1-(PRINCIPAL!$M$33/100)),IF(AND(PRINCIPAL!$H$33&lt;&gt;"",L57=PRINCIPAL!$N$33),VLOOKUP($BG$48,'Banco de Dados'!$B$4:$J$50,8,FALSE)*PRINCIPAL!$H$33*(1-(PRINCIPAL!$O$33/100)),IF(PRINCIPAL!$H$33&lt;&gt;"",VLOOKUP($BG$48,'Banco de Dados'!$B$4:$J$50,8,FALSE)*PRINCIPAL!$H$33,IF(OR(L57=PRINCIPAL!$I$33,L57=PRINCIPAL!$I$33+PRINCIPAL!$I$33,L57=PRINCIPAL!$I$33+PRINCIPAL!$I$33+PRINCIPAL!$I$33),0,IF(L57=PRINCIPAL!$J$33,VLOOKUP($BG$48,'Banco de Dados'!$B$4:$J$50,6,FALSE)*(1-(PRINCIPAL!$K$33/100)),IF(L57=PRINCIPAL!$L$33,VLOOKUP($BG$48,'Banco de Dados'!$B$4:$J$50,6,FALSE)*(1-(PRINCIPAL!$M$33/100)),IF(L57=PRINCIPAL!$N$33,VLOOKUP($BG$48,'Banco de Dados'!$B$4:$J$50,6,FALSE)*(1-(PRINCIPAL!$O$33/100)),VLOOKUP($BG$48,'Banco de Dados'!$B$4:$J$50,6,FALSE)))))))))),"")</f>
        <v/>
      </c>
      <c r="BG57" s="122" t="str">
        <f>IFERROR(BF57*(IFERROR(VLOOKUP($BG$48,'Banco de Dados'!$B$4:$J$50,4,FALSE),"ERRO")),"")</f>
        <v/>
      </c>
      <c r="BH57" s="122" t="str">
        <f t="shared" si="41"/>
        <v/>
      </c>
      <c r="BI57" s="123" t="str">
        <f>IFERROR(BH57*(C57*(PRINCIPAL!$G$33/100))*0.47*(44/12),"")</f>
        <v/>
      </c>
      <c r="BJ57" s="125" t="str">
        <f t="shared" si="26"/>
        <v/>
      </c>
    </row>
    <row r="58" spans="2:62" ht="12.75" customHeight="1" x14ac:dyDescent="0.3">
      <c r="B58" s="326">
        <f t="shared" si="23"/>
        <v>2028</v>
      </c>
      <c r="C58" s="340"/>
      <c r="D58" s="1"/>
      <c r="E58" s="116">
        <v>8</v>
      </c>
      <c r="F58" s="24" t="str">
        <f>IFERROR(VLOOKUP($G$48,'Banco de Dados'!$B$4:$J$50,6,FALSE),"")</f>
        <v/>
      </c>
      <c r="G58" s="25" t="str">
        <f>IFERROR(F58*(IFERROR(VLOOKUP($G$48,'Banco de Dados'!$B$4:$J$50,4,FALSE),"ERRO")),"")</f>
        <v/>
      </c>
      <c r="H58" s="25" t="str">
        <f t="shared" si="27"/>
        <v/>
      </c>
      <c r="I58" s="103" t="str">
        <f t="shared" si="28"/>
        <v/>
      </c>
      <c r="J58" s="117" t="str">
        <f t="shared" si="29"/>
        <v/>
      </c>
      <c r="K58" s="1"/>
      <c r="L58" s="91">
        <v>8</v>
      </c>
      <c r="M58" s="24" t="str">
        <f>IFERROR(IF(AND(PRINCIPAL!$H$24&lt;&gt;"",OR(L58=PRINCIPAL!$I$24,L58=PRINCIPAL!$I$24+PRINCIPAL!$I$24,L58=PRINCIPAL!$I$24+PRINCIPAL!$I$24+PRINCIPAL!$I$24)),0,IF(AND(PRINCIPAL!$H$24&lt;&gt;"",L58=PRINCIPAL!$J$24),VLOOKUP($N$48,'Banco de Dados'!$B$4:$J$50,8,FALSE)*PRINCIPAL!$H$24*(1-(PRINCIPAL!$K$24/100)),IF(AND(PRINCIPAL!$H$24&lt;&gt;"",L58=PRINCIPAL!$L$24),VLOOKUP($N$48,'Banco de Dados'!$B$4:$J$50,8,FALSE)*PRINCIPAL!$H$24*(1-(PRINCIPAL!$M$24/100)),IF(AND(PRINCIPAL!$H$24&lt;&gt;"",L58=PRINCIPAL!$N$24),VLOOKUP($N$48,'Banco de Dados'!$B$4:$J$50,8,FALSE)*PRINCIPAL!$H$24*(1-(PRINCIPAL!$O$24/100)),IF(PRINCIPAL!$H$24&lt;&gt;"",VLOOKUP($N$48,'Banco de Dados'!$B$4:$J$50,8,FALSE)*PRINCIPAL!$H$24,IF(OR(L58=PRINCIPAL!$I$24,L58=PRINCIPAL!$I$24+PRINCIPAL!$I$24,L58=PRINCIPAL!$I$24+PRINCIPAL!$I$24+PRINCIPAL!$I$24),0,IF(L58=PRINCIPAL!$J$24,VLOOKUP($N$48,'Banco de Dados'!$B$4:$J$50,6,FALSE)*(1-(PRINCIPAL!$K$24/100)),IF(L58=PRINCIPAL!$L$24,VLOOKUP($N$48,'Banco de Dados'!$B$4:$J$50,6,FALSE)*(1-(PRINCIPAL!$M$24/100)),IF(L58=PRINCIPAL!$N$24,VLOOKUP($N$48,'Banco de Dados'!$B$4:$J$50,6,FALSE)*(1-(PRINCIPAL!$O$24/100)),VLOOKUP($N$48,'Banco de Dados'!$B$4:$J$50,6,FALSE)))))))))),"")</f>
        <v/>
      </c>
      <c r="N58" s="25" t="str">
        <f>IFERROR(M58*(IFERROR(VLOOKUP($N$48,'Banco de Dados'!$B$4:$J$50,4,FALSE),"ERRO")),"")</f>
        <v/>
      </c>
      <c r="O58" s="25" t="str">
        <f t="shared" si="24"/>
        <v/>
      </c>
      <c r="P58" s="103" t="str">
        <f>IFERROR(O58*(C58*(PRINCIPAL!$G$24/100))*0.47*(44/12),"")</f>
        <v/>
      </c>
      <c r="Q58" s="107" t="str">
        <f t="shared" si="30"/>
        <v/>
      </c>
      <c r="R58" s="29" t="str">
        <f>IFERROR(IF(AND(PRINCIPAL!$H$25&lt;&gt;"",OR(L58=PRINCIPAL!$I$25,L58=PRINCIPAL!$I$25+PRINCIPAL!$I$25,L58=PRINCIPAL!$I$25+PRINCIPAL!$I$25+PRINCIPAL!$I$25)),0,IF(AND(PRINCIPAL!$H$25&lt;&gt;"",L58=PRINCIPAL!$J$25),VLOOKUP($S$48,'Banco de Dados'!$B$4:$J$50,8,FALSE)*PRINCIPAL!$H$25*(1-(PRINCIPAL!$K$25/100)),IF(AND(PRINCIPAL!$H$25&lt;&gt;"",L58=PRINCIPAL!$L$25),VLOOKUP($S$48,'Banco de Dados'!$B$4:$J$50,8,FALSE)*PRINCIPAL!$H$25*(1-(PRINCIPAL!$M$25/100)),IF(AND(PRINCIPAL!$H$25&lt;&gt;"",L58=PRINCIPAL!$N$25),VLOOKUP($S$48,'Banco de Dados'!$B$4:$J$50,8,FALSE)*PRINCIPAL!$H$25*(1-(PRINCIPAL!$O$25/100)),IF(PRINCIPAL!$H$25&lt;&gt;"",VLOOKUP($S$48,'Banco de Dados'!$B$4:$J$50,8,FALSE)*PRINCIPAL!$H$25,IF(OR(L58=PRINCIPAL!$I$25,L58=PRINCIPAL!$I$25+PRINCIPAL!$I$25,L58=PRINCIPAL!$I$25+PRINCIPAL!$I$25+PRINCIPAL!$I$25),0,IF(L58=PRINCIPAL!$J$25,VLOOKUP($S$48,'Banco de Dados'!$B$4:$J$50,6,FALSE)*(1-(PRINCIPAL!$K$25/100)),IF(L58=PRINCIPAL!$L$25,VLOOKUP($S$48,'Banco de Dados'!$B$4:$J$50,6,FALSE)*(1-(PRINCIPAL!$M$25/100)),IF(L58=PRINCIPAL!$N$25,VLOOKUP($S$48,'Banco de Dados'!$B$4:$J$50,6,FALSE)*(1-(PRINCIPAL!$O$25/100)),VLOOKUP($S$48,'Banco de Dados'!$B$4:$J$50,6,FALSE)))))))))),"")</f>
        <v/>
      </c>
      <c r="S58" s="29" t="str">
        <f>IFERROR(R58*(IFERROR(VLOOKUP($S$48,'Banco de Dados'!$B$4:$J$50,4,FALSE),"ERRO")),"")</f>
        <v/>
      </c>
      <c r="T58" s="29" t="str">
        <f t="shared" si="31"/>
        <v/>
      </c>
      <c r="U58" s="103" t="str">
        <f>IFERROR(T58*(C58*(PRINCIPAL!$G$25/100))*0.47*(44/12),"")</f>
        <v/>
      </c>
      <c r="V58" s="103" t="str">
        <f t="shared" si="32"/>
        <v/>
      </c>
      <c r="W58" s="30" t="str">
        <f>IFERROR(IF(AND(PRINCIPAL!$H$26&lt;&gt;"",OR(L58=PRINCIPAL!$I$26,L58=PRINCIPAL!$I$26+PRINCIPAL!$I$26,L58=PRINCIPAL!$I$26+PRINCIPAL!$I$26+PRINCIPAL!$I$26)),0,IF(AND(PRINCIPAL!$H$26&lt;&gt;"",L58=PRINCIPAL!$J$26),VLOOKUP($X$48,'Banco de Dados'!$B$4:$J$50,8,FALSE)*PRINCIPAL!$H$26*(1-(PRINCIPAL!$K$26/100)),IF(AND(PRINCIPAL!$H$26&lt;&gt;"",L58=PRINCIPAL!$L$26),VLOOKUP($X$48,'Banco de Dados'!$B$4:$J$50,8,FALSE)*PRINCIPAL!$H$26*(1-(PRINCIPAL!$M$26/100)),IF(AND(PRINCIPAL!$H$26&lt;&gt;"",L58=PRINCIPAL!$N$26),VLOOKUP($X$48,'Banco de Dados'!$B$4:$J$50,8,FALSE)*PRINCIPAL!$H$26*(1-(PRINCIPAL!$O$26/100)),IF(PRINCIPAL!$H$26&lt;&gt;"",VLOOKUP($X$48,'Banco de Dados'!$B$4:$J$50,8,FALSE)*PRINCIPAL!$H$26,IF(OR(L58=PRINCIPAL!$I$26,L58=PRINCIPAL!$I$26+PRINCIPAL!$I$26,L58=PRINCIPAL!$I$26+PRINCIPAL!$I$26+PRINCIPAL!$I$26),0,IF(L58=PRINCIPAL!$J$26,VLOOKUP($X$48,'Banco de Dados'!$B$4:$J$50,6,FALSE)*(1-(PRINCIPAL!$K$26/100)),IF(L58=PRINCIPAL!$L$26,VLOOKUP($X$48,'Banco de Dados'!$B$4:$J$50,6,FALSE)*(1-(PRINCIPAL!$M$26/100)),IF(L58=PRINCIPAL!$N$26,VLOOKUP($X$48,'Banco de Dados'!$B$4:$J$50,6,FALSE)*(1-(PRINCIPAL!$O$26/100)),VLOOKUP($X$48,'Banco de Dados'!$B$4:$J$50,6,FALSE)))))))))),"")</f>
        <v/>
      </c>
      <c r="X58" s="29" t="str">
        <f>IFERROR(W58*(IFERROR(VLOOKUP($X$48,'Banco de Dados'!$B$4:$J$50,4,FALSE),"ERRO")),"")</f>
        <v/>
      </c>
      <c r="Y58" s="29" t="str">
        <f t="shared" si="42"/>
        <v/>
      </c>
      <c r="Z58" s="103" t="str">
        <f>IFERROR(Y58*(C58*(PRINCIPAL!$G$26/100))*0.47*(44/12),"")</f>
        <v/>
      </c>
      <c r="AA58" s="111" t="str">
        <f t="shared" si="43"/>
        <v/>
      </c>
      <c r="AB58" s="30" t="str">
        <f>IFERROR(IF(AND(PRINCIPAL!$H$27&lt;&gt;"",OR(L58=PRINCIPAL!$I$27,L58=PRINCIPAL!$I$27+PRINCIPAL!$I$27,L58=PRINCIPAL!$I$27+PRINCIPAL!$I$27+PRINCIPAL!$I$27)),0,IF(AND(PRINCIPAL!$H$27&lt;&gt;"",L58=PRINCIPAL!$J$27),VLOOKUP($AC$48,'Banco de Dados'!$B$4:$J$50,8,FALSE)*PRINCIPAL!$H$27*(1-(PRINCIPAL!$K$27/100)),IF(AND(PRINCIPAL!$H$27&lt;&gt;"",L58=PRINCIPAL!$L$27),VLOOKUP($AC$48,'Banco de Dados'!$B$4:$J$50,8,FALSE)*PRINCIPAL!$H$27*(1-(PRINCIPAL!$M$27/100)),IF(AND(PRINCIPAL!$H$27&lt;&gt;"",L58=PRINCIPAL!$N$27),VLOOKUP($AC$48,'Banco de Dados'!$B$4:$J$50,8,FALSE)*PRINCIPAL!$H$27*(1-(PRINCIPAL!$O$27/100)),IF(PRINCIPAL!$H$27&lt;&gt;"",VLOOKUP($AC$48,'Banco de Dados'!$B$4:$J$50,8,FALSE)*PRINCIPAL!$H$27,IF(OR(L58=PRINCIPAL!$I$27,L58=PRINCIPAL!$I$27+PRINCIPAL!$I$27,L58=PRINCIPAL!$I$27+PRINCIPAL!$I$27+PRINCIPAL!$I$27),0,IF(L58=PRINCIPAL!$J$27,VLOOKUP($AC$48,'Banco de Dados'!$B$4:$J$50,6,FALSE)*(1-(PRINCIPAL!$K$27/100)),IF(L58=PRINCIPAL!$L$27,VLOOKUP($AC$48,'Banco de Dados'!$B$4:$J$50,6,FALSE)*(1-(PRINCIPAL!$M$27/100)),IF(L58=PRINCIPAL!$N$27,VLOOKUP($AC$48,'Banco de Dados'!$B$4:$J$50,6,FALSE)*(1-(PRINCIPAL!$O$27/100)),VLOOKUP($AC$48,'Banco de Dados'!$B$4:$J$50,6,FALSE)))))))))),"")</f>
        <v/>
      </c>
      <c r="AC58" s="29" t="str">
        <f>IFERROR(AB58*(IFERROR(VLOOKUP($AC$48,'Banco de Dados'!$B$4:$J$50,4,FALSE),"ERRO")),"")</f>
        <v/>
      </c>
      <c r="AD58" s="29" t="str">
        <f t="shared" si="33"/>
        <v/>
      </c>
      <c r="AE58" s="103" t="str">
        <f>IFERROR(AD58*(C58*(PRINCIPAL!$G$27/100))*0.47*(44/12),"")</f>
        <v/>
      </c>
      <c r="AF58" s="111" t="str">
        <f t="shared" si="34"/>
        <v/>
      </c>
      <c r="AG58" s="30" t="str">
        <f>IFERROR(IF(AND(PRINCIPAL!$H$28&lt;&gt;"",OR(L58=PRINCIPAL!$I$28,L58=PRINCIPAL!$I$28+PRINCIPAL!$I$28,L58=PRINCIPAL!$I$28+PRINCIPAL!$I$28+PRINCIPAL!$I$28)),0,IF(AND(PRINCIPAL!$H$28&lt;&gt;"",L58=PRINCIPAL!$J$28),VLOOKUP($AH$48,'Banco de Dados'!$B$4:$J$50,8,FALSE)*PRINCIPAL!$H$28*(1-(PRINCIPAL!$K$28/100)),IF(AND(PRINCIPAL!$H$28&lt;&gt;"",L58=PRINCIPAL!$L$28),VLOOKUP($AH$48,'Banco de Dados'!$B$4:$J$50,8,FALSE)*PRINCIPAL!$H$28*(1-(PRINCIPAL!$M$28/100)),IF(AND(PRINCIPAL!$H$28&lt;&gt;"",L58=PRINCIPAL!$N$28),VLOOKUP($AH$48,'Banco de Dados'!$B$4:$J$50,8,FALSE)*PRINCIPAL!$H$28*(1-(PRINCIPAL!$O$28/100)),IF(PRINCIPAL!$H$28&lt;&gt;"",VLOOKUP($AH$48,'Banco de Dados'!$B$4:$J$50,8,FALSE)*PRINCIPAL!$H$28,IF(OR(L58=PRINCIPAL!$I$28,L58=PRINCIPAL!$I$28+PRINCIPAL!$I$28,L58=PRINCIPAL!$I$28+PRINCIPAL!$I$28+PRINCIPAL!$I$28),0,IF(L58=PRINCIPAL!$J$28,VLOOKUP($AH$48,'Banco de Dados'!$B$4:$J$50,6,FALSE)*(1-(PRINCIPAL!$K$28/100)),IF(L58=PRINCIPAL!$L$28,VLOOKUP($AH$48,'Banco de Dados'!$B$4:$J$50,6,FALSE)*(1-(PRINCIPAL!$M$28/100)),IF(L58=PRINCIPAL!$N$28,VLOOKUP($AH$48,'Banco de Dados'!$B$4:$J$50,6,FALSE)*(1-(PRINCIPAL!$O$28/100)),VLOOKUP($AH$48,'Banco de Dados'!$B$4:$J$50,6,FALSE)))))))))),"")</f>
        <v/>
      </c>
      <c r="AH58" s="29" t="str">
        <f>IFERROR(AG58*(IFERROR(VLOOKUP($AH$48,'Banco de Dados'!$B$4:$J$50,4,FALSE),"ERRO")),"")</f>
        <v/>
      </c>
      <c r="AI58" s="29" t="str">
        <f t="shared" si="35"/>
        <v/>
      </c>
      <c r="AJ58" s="103" t="str">
        <f>IFERROR(AI58*(C58*(PRINCIPAL!$G$28/100))*0.47*(44/12),"")</f>
        <v/>
      </c>
      <c r="AK58" s="111" t="str">
        <f t="shared" si="44"/>
        <v/>
      </c>
      <c r="AL58" s="30" t="str">
        <f>IFERROR(IF(AND(PRINCIPAL!$H$29&lt;&gt;"",OR(L58=PRINCIPAL!$I$29,L58=PRINCIPAL!$I$29+PRINCIPAL!$I$29,L58=PRINCIPAL!$I$29+PRINCIPAL!$I$29+PRINCIPAL!$I$29)),0,IF(AND(PRINCIPAL!$H$29&lt;&gt;"",L58=PRINCIPAL!$J$29),VLOOKUP($AM$48,'Banco de Dados'!$B$4:$J$50,8,FALSE)*PRINCIPAL!$H$29*(1-(PRINCIPAL!$K$29/100)),IF(AND(PRINCIPAL!$H$29&lt;&gt;"",L58=PRINCIPAL!$L$29),VLOOKUP($AM$48,'Banco de Dados'!$B$4:$J$50,8,FALSE)*PRINCIPAL!$H$29*(1-(PRINCIPAL!$M$29/100)),IF(AND(PRINCIPAL!$H$29&lt;&gt;"",L58=PRINCIPAL!$N$29),VLOOKUP($AM$48,'Banco de Dados'!$B$4:$J$50,8,FALSE)*PRINCIPAL!$H$29*(1-(PRINCIPAL!$O$29/100)),IF(PRINCIPAL!$H$29&lt;&gt;"",VLOOKUP($AM$48,'Banco de Dados'!$B$4:$J$50,8,FALSE)*PRINCIPAL!$H$29,IF(OR(L58=PRINCIPAL!$I$29,L58=PRINCIPAL!$I$29+PRINCIPAL!$I$29,L58=PRINCIPAL!$I$29+PRINCIPAL!$I$29+PRINCIPAL!$I$29),0,IF(L58=PRINCIPAL!$J$29,VLOOKUP($AM$48,'Banco de Dados'!$B$4:$J$50,6,FALSE)*(1-(PRINCIPAL!$K$29/100)),IF(L58=PRINCIPAL!$L$29,VLOOKUP($AM$48,'Banco de Dados'!$B$4:$J$50,6,FALSE)*(1-(PRINCIPAL!$M$29/100)),IF(L58=PRINCIPAL!$N$29,VLOOKUP($AM$48,'Banco de Dados'!$B$4:$J$50,6,FALSE)*(1-(PRINCIPAL!$O$29/100)),VLOOKUP($AM$48,'Banco de Dados'!$B$4:$J$50,6,FALSE)))))))))),"")</f>
        <v/>
      </c>
      <c r="AM58" s="29" t="str">
        <f>IFERROR(AL58*(IFERROR(VLOOKUP($AM$48,'Banco de Dados'!$B$4:$J$50,4,FALSE),"ERRO")),"")</f>
        <v/>
      </c>
      <c r="AN58" s="29" t="str">
        <f t="shared" si="36"/>
        <v/>
      </c>
      <c r="AO58" s="103" t="str">
        <f>IFERROR(AN58*(C58*(PRINCIPAL!$G$29/100))*0.47*(44/12),"")</f>
        <v/>
      </c>
      <c r="AP58" s="111" t="str">
        <f t="shared" si="37"/>
        <v/>
      </c>
      <c r="AQ58" s="30" t="str">
        <f>IFERROR(IF(AND(PRINCIPAL!$H$30&lt;&gt;"",OR(L58=PRINCIPAL!$I$30,L58=PRINCIPAL!$I$30+PRINCIPAL!$I$30,L58=PRINCIPAL!$I$30+PRINCIPAL!$I$30+PRINCIPAL!$I$30)),0,IF(AND(PRINCIPAL!$H$30&lt;&gt;"",L58=PRINCIPAL!$J$30),VLOOKUP($AR$48,'Banco de Dados'!$B$4:$J$50,8,FALSE)*PRINCIPAL!$H$30*(1-(PRINCIPAL!$K$30/100)),IF(AND(PRINCIPAL!$H$30&lt;&gt;"",L58=PRINCIPAL!$L$30),VLOOKUP($AR$48,'Banco de Dados'!$B$4:$J$50,8,FALSE)*PRINCIPAL!$H$30*(1-(PRINCIPAL!$M$30/100)),IF(AND(PRINCIPAL!$H$30&lt;&gt;"",L58=PRINCIPAL!$N$30),VLOOKUP($AR$48,'Banco de Dados'!$B$4:$J$50,8,FALSE)*PRINCIPAL!$H$30*(1-(PRINCIPAL!$O$30/100)),IF(PRINCIPAL!$H$30&lt;&gt;"",VLOOKUP($AR$48,'Banco de Dados'!$B$4:$J$50,8,FALSE)*PRINCIPAL!$H$30,IF(OR(L58=PRINCIPAL!$I$30,L58=PRINCIPAL!$I$30+PRINCIPAL!$I$30,L58=PRINCIPAL!$I$30+PRINCIPAL!$I$30+PRINCIPAL!$I$30),0,IF(L58=PRINCIPAL!$J$30,VLOOKUP($AR$48,'Banco de Dados'!$B$4:$J$50,6,FALSE)*(1-(PRINCIPAL!$K$30/100)),IF(L58=PRINCIPAL!$L$30,VLOOKUP($AR$48,'Banco de Dados'!$B$4:$J$50,6,FALSE)*(1-(PRINCIPAL!$M$30/100)),IF(L58=PRINCIPAL!$N$30,VLOOKUP($AR$48,'Banco de Dados'!$B$4:$J$50,6,FALSE)*(1-(PRINCIPAL!$O$30/100)),VLOOKUP($AR$48,'Banco de Dados'!$B$4:$J$50,6,FALSE)))))))))),"")</f>
        <v/>
      </c>
      <c r="AR58" s="29" t="str">
        <f>IFERROR(AQ58*(IFERROR(VLOOKUP($AR$48,'Banco de Dados'!$B$4:$J$50,4,FALSE),"ERRO")),"")</f>
        <v/>
      </c>
      <c r="AS58" s="29" t="str">
        <f t="shared" si="38"/>
        <v/>
      </c>
      <c r="AT58" s="103" t="str">
        <f>IFERROR(AS58*(C58*(PRINCIPAL!$G$30/100))*0.47*(44/12),"")</f>
        <v/>
      </c>
      <c r="AU58" s="111" t="str">
        <f t="shared" si="39"/>
        <v/>
      </c>
      <c r="AV58" s="30" t="str">
        <f>IFERROR(IF(AND(PRINCIPAL!$H$31&lt;&gt;"",OR(L58=PRINCIPAL!$I$31,L58=PRINCIPAL!$I$31+PRINCIPAL!$I$31,L58=PRINCIPAL!$I$31+PRINCIPAL!$I$31+PRINCIPAL!$I$31)),0,IF(AND(PRINCIPAL!$H$31&lt;&gt;"",L58=PRINCIPAL!$J$31),VLOOKUP($AW$48,'Banco de Dados'!$B$4:$J$50,8,FALSE)*PRINCIPAL!$H$31*(1-(PRINCIPAL!$K$31/100)),IF(AND(PRINCIPAL!$H$31&lt;&gt;"",L58=PRINCIPAL!$L$31),VLOOKUP($AW$48,'Banco de Dados'!$B$4:$J$50,8,FALSE)*PRINCIPAL!$H$31*(1-(PRINCIPAL!$M$31/100)),IF(AND(PRINCIPAL!$H$31&lt;&gt;"",L58=PRINCIPAL!$N$31),VLOOKUP($AW$48,'Banco de Dados'!$B$4:$J$50,8,FALSE)*PRINCIPAL!$H$31*(1-(PRINCIPAL!$O$31/100)),IF(PRINCIPAL!$H$31&lt;&gt;"",VLOOKUP($AW$48,'Banco de Dados'!$B$4:$J$50,8,FALSE)*PRINCIPAL!$H$31,IF(OR(L58=PRINCIPAL!$I$31,L58=PRINCIPAL!$I$31+PRINCIPAL!$I$31,L58=PRINCIPAL!$I$31+PRINCIPAL!$I$31+PRINCIPAL!$I$31),0,IF(L58=PRINCIPAL!$J$31,VLOOKUP($AW$48,'Banco de Dados'!$B$4:$J$50,6,FALSE)*(1-(PRINCIPAL!$K$31/100)),IF(L58=PRINCIPAL!$L$31,VLOOKUP($AW$48,'Banco de Dados'!$B$4:$J$50,6,FALSE)*(1-(PRINCIPAL!$M$31/100)),IF(L58=PRINCIPAL!$N$31,VLOOKUP($AW$48,'Banco de Dados'!$B$4:$J$50,6,FALSE)*(1-(PRINCIPAL!$O$31/100)),VLOOKUP($AW$48,'Banco de Dados'!$B$4:$J$50,6,FALSE)))))))))),"")</f>
        <v/>
      </c>
      <c r="AW58" s="29" t="str">
        <f>IFERROR(AV58*(IFERROR(VLOOKUP($AW$48,'Banco de Dados'!$B$4:$J$50,4,FALSE),"ERRO")),"")</f>
        <v/>
      </c>
      <c r="AX58" s="29" t="str">
        <f t="shared" si="40"/>
        <v/>
      </c>
      <c r="AY58" s="103" t="str">
        <f>IFERROR(AX58*(C58*(PRINCIPAL!$G$31/100))*0.47*(44/12),"")</f>
        <v/>
      </c>
      <c r="AZ58" s="111" t="str">
        <f t="shared" si="45"/>
        <v/>
      </c>
      <c r="BA58" s="120" t="str">
        <f>IFERROR(IF(AND(PRINCIPAL!$H$32&lt;&gt;"",OR(L58=PRINCIPAL!$I$32,L58=PRINCIPAL!$I$32+PRINCIPAL!$I$32,L58=PRINCIPAL!$I$32+PRINCIPAL!$I$32+PRINCIPAL!$I$32)),0,IF(AND(PRINCIPAL!$H$32&lt;&gt;"",L58=PRINCIPAL!$J$32),VLOOKUP($BB$48,'Banco de Dados'!$B$4:$J$50,8,FALSE)*PRINCIPAL!$H$32*(1-(PRINCIPAL!$K$32/100)),IF(AND(PRINCIPAL!$H$32&lt;&gt;"",L58=PRINCIPAL!$L$32),VLOOKUP($BB$48,'Banco de Dados'!$B$4:$J$50,8,FALSE)*PRINCIPAL!$H$32*(1-(PRINCIPAL!$M$32/100)),IF(AND(PRINCIPAL!$H$32&lt;&gt;"",L58=PRINCIPAL!$N$32),VLOOKUP($BB$48,'Banco de Dados'!$B$4:$J$50,8,FALSE)*PRINCIPAL!$H$32*(1-(PRINCIPAL!$O$32/100)),IF(PRINCIPAL!$H$32&lt;&gt;"",VLOOKUP($BB$48,'Banco de Dados'!$B$4:$J$50,8,FALSE)*PRINCIPAL!$H$32,IF(OR(L58=PRINCIPAL!$I$32,L58=PRINCIPAL!$I$32+PRINCIPAL!$I$32,L58=PRINCIPAL!$I$32+PRINCIPAL!$I$32+PRINCIPAL!$I$32),0,IF(L58=PRINCIPAL!$J$32,VLOOKUP($BB$48,'Banco de Dados'!$B$4:$J$50,6,FALSE)*(1-(PRINCIPAL!$K$32/100)),IF(L58=PRINCIPAL!$L$32,VLOOKUP($BB$48,'Banco de Dados'!$B$4:$J$50,6,FALSE)*(1-(PRINCIPAL!$M$32/100)),IF(L58=PRINCIPAL!$N$32,VLOOKUP($BB$48,'Banco de Dados'!$B$4:$J$50,6,FALSE)*(1-(PRINCIPAL!$O$32/100)),VLOOKUP($BB$48,'Banco de Dados'!$B$4:$J$50,6,FALSE)))))))))),"")</f>
        <v/>
      </c>
      <c r="BB58" s="122" t="str">
        <f>IFERROR(BA58*(IFERROR(VLOOKUP($BB$48,'Banco de Dados'!$B$4:$J$50,4,FALSE),"ERRO")),"")</f>
        <v/>
      </c>
      <c r="BC58" s="122" t="str">
        <f t="shared" si="46"/>
        <v/>
      </c>
      <c r="BD58" s="123" t="str">
        <f>IFERROR(BC58*(C58*(PRINCIPAL!$G$32/100))*0.47*(44/12),"")</f>
        <v/>
      </c>
      <c r="BE58" s="124" t="str">
        <f t="shared" si="25"/>
        <v/>
      </c>
      <c r="BF58" s="120" t="str">
        <f>IFERROR(IF(AND(PRINCIPAL!$H$33&lt;&gt;"",OR(L58=PRINCIPAL!$I$33,L58=PRINCIPAL!$I$33+PRINCIPAL!$I$33,L58=PRINCIPAL!$I$33+PRINCIPAL!$I$33+PRINCIPAL!$I$33)),0,IF(AND(PRINCIPAL!$H$33&lt;&gt;"",L58=PRINCIPAL!$J$33),VLOOKUP($BG$48,'Banco de Dados'!$B$4:$J$50,8,FALSE)*PRINCIPAL!$H$33*(1-(PRINCIPAL!$K$33/100)),IF(AND(PRINCIPAL!$H$33&lt;&gt;"",L58=PRINCIPAL!$L$33),VLOOKUP($BG$48,'Banco de Dados'!$B$4:$J$50,8,FALSE)*PRINCIPAL!$H$33*(1-(PRINCIPAL!$M$33/100)),IF(AND(PRINCIPAL!$H$33&lt;&gt;"",L58=PRINCIPAL!$N$33),VLOOKUP($BG$48,'Banco de Dados'!$B$4:$J$50,8,FALSE)*PRINCIPAL!$H$33*(1-(PRINCIPAL!$O$33/100)),IF(PRINCIPAL!$H$33&lt;&gt;"",VLOOKUP($BG$48,'Banco de Dados'!$B$4:$J$50,8,FALSE)*PRINCIPAL!$H$33,IF(OR(L58=PRINCIPAL!$I$33,L58=PRINCIPAL!$I$33+PRINCIPAL!$I$33,L58=PRINCIPAL!$I$33+PRINCIPAL!$I$33+PRINCIPAL!$I$33),0,IF(L58=PRINCIPAL!$J$33,VLOOKUP($BG$48,'Banco de Dados'!$B$4:$J$50,6,FALSE)*(1-(PRINCIPAL!$K$33/100)),IF(L58=PRINCIPAL!$L$33,VLOOKUP($BG$48,'Banco de Dados'!$B$4:$J$50,6,FALSE)*(1-(PRINCIPAL!$M$33/100)),IF(L58=PRINCIPAL!$N$33,VLOOKUP($BG$48,'Banco de Dados'!$B$4:$J$50,6,FALSE)*(1-(PRINCIPAL!$O$33/100)),VLOOKUP($BG$48,'Banco de Dados'!$B$4:$J$50,6,FALSE)))))))))),"")</f>
        <v/>
      </c>
      <c r="BG58" s="122" t="str">
        <f>IFERROR(BF58*(IFERROR(VLOOKUP($BG$48,'Banco de Dados'!$B$4:$J$50,4,FALSE),"ERRO")),"")</f>
        <v/>
      </c>
      <c r="BH58" s="122" t="str">
        <f t="shared" si="41"/>
        <v/>
      </c>
      <c r="BI58" s="123" t="str">
        <f>IFERROR(BH58*(C58*(PRINCIPAL!$G$33/100))*0.47*(44/12),"")</f>
        <v/>
      </c>
      <c r="BJ58" s="125" t="str">
        <f t="shared" si="26"/>
        <v/>
      </c>
    </row>
    <row r="59" spans="2:62" ht="12.75" customHeight="1" x14ac:dyDescent="0.3">
      <c r="B59" s="326">
        <f t="shared" si="23"/>
        <v>2029</v>
      </c>
      <c r="C59" s="340"/>
      <c r="D59" s="1"/>
      <c r="E59" s="116">
        <v>9</v>
      </c>
      <c r="F59" s="24" t="str">
        <f>IFERROR(VLOOKUP($G$48,'Banco de Dados'!$B$4:$J$50,6,FALSE),"")</f>
        <v/>
      </c>
      <c r="G59" s="25" t="str">
        <f>IFERROR(F59*(IFERROR(VLOOKUP($G$48,'Banco de Dados'!$B$4:$J$50,4,FALSE),"ERRO")),"")</f>
        <v/>
      </c>
      <c r="H59" s="25" t="str">
        <f t="shared" si="27"/>
        <v/>
      </c>
      <c r="I59" s="103" t="str">
        <f t="shared" si="28"/>
        <v/>
      </c>
      <c r="J59" s="117" t="str">
        <f t="shared" si="29"/>
        <v/>
      </c>
      <c r="K59" s="1"/>
      <c r="L59" s="91">
        <v>9</v>
      </c>
      <c r="M59" s="24" t="str">
        <f>IFERROR(IF(AND(PRINCIPAL!$H$24&lt;&gt;"",OR(L59=PRINCIPAL!$I$24,L59=PRINCIPAL!$I$24+PRINCIPAL!$I$24,L59=PRINCIPAL!$I$24+PRINCIPAL!$I$24+PRINCIPAL!$I$24)),0,IF(AND(PRINCIPAL!$H$24&lt;&gt;"",L59=PRINCIPAL!$J$24),VLOOKUP($N$48,'Banco de Dados'!$B$4:$J$50,8,FALSE)*PRINCIPAL!$H$24*(1-(PRINCIPAL!$K$24/100)),IF(AND(PRINCIPAL!$H$24&lt;&gt;"",L59=PRINCIPAL!$L$24),VLOOKUP($N$48,'Banco de Dados'!$B$4:$J$50,8,FALSE)*PRINCIPAL!$H$24*(1-(PRINCIPAL!$M$24/100)),IF(AND(PRINCIPAL!$H$24&lt;&gt;"",L59=PRINCIPAL!$N$24),VLOOKUP($N$48,'Banco de Dados'!$B$4:$J$50,8,FALSE)*PRINCIPAL!$H$24*(1-(PRINCIPAL!$O$24/100)),IF(PRINCIPAL!$H$24&lt;&gt;"",VLOOKUP($N$48,'Banco de Dados'!$B$4:$J$50,8,FALSE)*PRINCIPAL!$H$24,IF(OR(L59=PRINCIPAL!$I$24,L59=PRINCIPAL!$I$24+PRINCIPAL!$I$24,L59=PRINCIPAL!$I$24+PRINCIPAL!$I$24+PRINCIPAL!$I$24),0,IF(L59=PRINCIPAL!$J$24,VLOOKUP($N$48,'Banco de Dados'!$B$4:$J$50,6,FALSE)*(1-(PRINCIPAL!$K$24/100)),IF(L59=PRINCIPAL!$L$24,VLOOKUP($N$48,'Banco de Dados'!$B$4:$J$50,6,FALSE)*(1-(PRINCIPAL!$M$24/100)),IF(L59=PRINCIPAL!$N$24,VLOOKUP($N$48,'Banco de Dados'!$B$4:$J$50,6,FALSE)*(1-(PRINCIPAL!$O$24/100)),VLOOKUP($N$48,'Banco de Dados'!$B$4:$J$50,6,FALSE)))))))))),"")</f>
        <v/>
      </c>
      <c r="N59" s="25" t="str">
        <f>IFERROR(M59*(IFERROR(VLOOKUP($N$48,'Banco de Dados'!$B$4:$J$50,4,FALSE),"ERRO")),"")</f>
        <v/>
      </c>
      <c r="O59" s="25" t="str">
        <f t="shared" si="24"/>
        <v/>
      </c>
      <c r="P59" s="103" t="str">
        <f>IFERROR(O59*(C59*(PRINCIPAL!$G$24/100))*0.47*(44/12),"")</f>
        <v/>
      </c>
      <c r="Q59" s="107" t="str">
        <f t="shared" si="30"/>
        <v/>
      </c>
      <c r="R59" s="29" t="str">
        <f>IFERROR(IF(AND(PRINCIPAL!$H$25&lt;&gt;"",OR(L59=PRINCIPAL!$I$25,L59=PRINCIPAL!$I$25+PRINCIPAL!$I$25,L59=PRINCIPAL!$I$25+PRINCIPAL!$I$25+PRINCIPAL!$I$25)),0,IF(AND(PRINCIPAL!$H$25&lt;&gt;"",L59=PRINCIPAL!$J$25),VLOOKUP($S$48,'Banco de Dados'!$B$4:$J$50,8,FALSE)*PRINCIPAL!$H$25*(1-(PRINCIPAL!$K$25/100)),IF(AND(PRINCIPAL!$H$25&lt;&gt;"",L59=PRINCIPAL!$L$25),VLOOKUP($S$48,'Banco de Dados'!$B$4:$J$50,8,FALSE)*PRINCIPAL!$H$25*(1-(PRINCIPAL!$M$25/100)),IF(AND(PRINCIPAL!$H$25&lt;&gt;"",L59=PRINCIPAL!$N$25),VLOOKUP($S$48,'Banco de Dados'!$B$4:$J$50,8,FALSE)*PRINCIPAL!$H$25*(1-(PRINCIPAL!$O$25/100)),IF(PRINCIPAL!$H$25&lt;&gt;"",VLOOKUP($S$48,'Banco de Dados'!$B$4:$J$50,8,FALSE)*PRINCIPAL!$H$25,IF(OR(L59=PRINCIPAL!$I$25,L59=PRINCIPAL!$I$25+PRINCIPAL!$I$25,L59=PRINCIPAL!$I$25+PRINCIPAL!$I$25+PRINCIPAL!$I$25),0,IF(L59=PRINCIPAL!$J$25,VLOOKUP($S$48,'Banco de Dados'!$B$4:$J$50,6,FALSE)*(1-(PRINCIPAL!$K$25/100)),IF(L59=PRINCIPAL!$L$25,VLOOKUP($S$48,'Banco de Dados'!$B$4:$J$50,6,FALSE)*(1-(PRINCIPAL!$M$25/100)),IF(L59=PRINCIPAL!$N$25,VLOOKUP($S$48,'Banco de Dados'!$B$4:$J$50,6,FALSE)*(1-(PRINCIPAL!$O$25/100)),VLOOKUP($S$48,'Banco de Dados'!$B$4:$J$50,6,FALSE)))))))))),"")</f>
        <v/>
      </c>
      <c r="S59" s="29" t="str">
        <f>IFERROR(R59*(IFERROR(VLOOKUP($S$48,'Banco de Dados'!$B$4:$J$50,4,FALSE),"ERRO")),"")</f>
        <v/>
      </c>
      <c r="T59" s="29" t="str">
        <f t="shared" si="31"/>
        <v/>
      </c>
      <c r="U59" s="103" t="str">
        <f>IFERROR(T59*(C59*(PRINCIPAL!$G$25/100))*0.47*(44/12),"")</f>
        <v/>
      </c>
      <c r="V59" s="103" t="str">
        <f t="shared" si="32"/>
        <v/>
      </c>
      <c r="W59" s="30" t="str">
        <f>IFERROR(IF(AND(PRINCIPAL!$H$26&lt;&gt;"",OR(L59=PRINCIPAL!$I$26,L59=PRINCIPAL!$I$26+PRINCIPAL!$I$26,L59=PRINCIPAL!$I$26+PRINCIPAL!$I$26+PRINCIPAL!$I$26)),0,IF(AND(PRINCIPAL!$H$26&lt;&gt;"",L59=PRINCIPAL!$J$26),VLOOKUP($X$48,'Banco de Dados'!$B$4:$J$50,8,FALSE)*PRINCIPAL!$H$26*(1-(PRINCIPAL!$K$26/100)),IF(AND(PRINCIPAL!$H$26&lt;&gt;"",L59=PRINCIPAL!$L$26),VLOOKUP($X$48,'Banco de Dados'!$B$4:$J$50,8,FALSE)*PRINCIPAL!$H$26*(1-(PRINCIPAL!$M$26/100)),IF(AND(PRINCIPAL!$H$26&lt;&gt;"",L59=PRINCIPAL!$N$26),VLOOKUP($X$48,'Banco de Dados'!$B$4:$J$50,8,FALSE)*PRINCIPAL!$H$26*(1-(PRINCIPAL!$O$26/100)),IF(PRINCIPAL!$H$26&lt;&gt;"",VLOOKUP($X$48,'Banco de Dados'!$B$4:$J$50,8,FALSE)*PRINCIPAL!$H$26,IF(OR(L59=PRINCIPAL!$I$26,L59=PRINCIPAL!$I$26+PRINCIPAL!$I$26,L59=PRINCIPAL!$I$26+PRINCIPAL!$I$26+PRINCIPAL!$I$26),0,IF(L59=PRINCIPAL!$J$26,VLOOKUP($X$48,'Banco de Dados'!$B$4:$J$50,6,FALSE)*(1-(PRINCIPAL!$K$26/100)),IF(L59=PRINCIPAL!$L$26,VLOOKUP($X$48,'Banco de Dados'!$B$4:$J$50,6,FALSE)*(1-(PRINCIPAL!$M$26/100)),IF(L59=PRINCIPAL!$N$26,VLOOKUP($X$48,'Banco de Dados'!$B$4:$J$50,6,FALSE)*(1-(PRINCIPAL!$O$26/100)),VLOOKUP($X$48,'Banco de Dados'!$B$4:$J$50,6,FALSE)))))))))),"")</f>
        <v/>
      </c>
      <c r="X59" s="29" t="str">
        <f>IFERROR(W59*(IFERROR(VLOOKUP($X$48,'Banco de Dados'!$B$4:$J$50,4,FALSE),"ERRO")),"")</f>
        <v/>
      </c>
      <c r="Y59" s="29" t="str">
        <f t="shared" si="42"/>
        <v/>
      </c>
      <c r="Z59" s="103" t="str">
        <f>IFERROR(Y59*(C59*(PRINCIPAL!$G$26/100))*0.47*(44/12),"")</f>
        <v/>
      </c>
      <c r="AA59" s="111" t="str">
        <f t="shared" si="43"/>
        <v/>
      </c>
      <c r="AB59" s="30" t="str">
        <f>IFERROR(IF(AND(PRINCIPAL!$H$27&lt;&gt;"",OR(L59=PRINCIPAL!$I$27,L59=PRINCIPAL!$I$27+PRINCIPAL!$I$27,L59=PRINCIPAL!$I$27+PRINCIPAL!$I$27+PRINCIPAL!$I$27)),0,IF(AND(PRINCIPAL!$H$27&lt;&gt;"",L59=PRINCIPAL!$J$27),VLOOKUP($AC$48,'Banco de Dados'!$B$4:$J$50,8,FALSE)*PRINCIPAL!$H$27*(1-(PRINCIPAL!$K$27/100)),IF(AND(PRINCIPAL!$H$27&lt;&gt;"",L59=PRINCIPAL!$L$27),VLOOKUP($AC$48,'Banco de Dados'!$B$4:$J$50,8,FALSE)*PRINCIPAL!$H$27*(1-(PRINCIPAL!$M$27/100)),IF(AND(PRINCIPAL!$H$27&lt;&gt;"",L59=PRINCIPAL!$N$27),VLOOKUP($AC$48,'Banco de Dados'!$B$4:$J$50,8,FALSE)*PRINCIPAL!$H$27*(1-(PRINCIPAL!$O$27/100)),IF(PRINCIPAL!$H$27&lt;&gt;"",VLOOKUP($AC$48,'Banco de Dados'!$B$4:$J$50,8,FALSE)*PRINCIPAL!$H$27,IF(OR(L59=PRINCIPAL!$I$27,L59=PRINCIPAL!$I$27+PRINCIPAL!$I$27,L59=PRINCIPAL!$I$27+PRINCIPAL!$I$27+PRINCIPAL!$I$27),0,IF(L59=PRINCIPAL!$J$27,VLOOKUP($AC$48,'Banco de Dados'!$B$4:$J$50,6,FALSE)*(1-(PRINCIPAL!$K$27/100)),IF(L59=PRINCIPAL!$L$27,VLOOKUP($AC$48,'Banco de Dados'!$B$4:$J$50,6,FALSE)*(1-(PRINCIPAL!$M$27/100)),IF(L59=PRINCIPAL!$N$27,VLOOKUP($AC$48,'Banco de Dados'!$B$4:$J$50,6,FALSE)*(1-(PRINCIPAL!$O$27/100)),VLOOKUP($AC$48,'Banco de Dados'!$B$4:$J$50,6,FALSE)))))))))),"")</f>
        <v/>
      </c>
      <c r="AC59" s="29" t="str">
        <f>IFERROR(AB59*(IFERROR(VLOOKUP($AC$48,'Banco de Dados'!$B$4:$J$50,4,FALSE),"ERRO")),"")</f>
        <v/>
      </c>
      <c r="AD59" s="29" t="str">
        <f t="shared" si="33"/>
        <v/>
      </c>
      <c r="AE59" s="103" t="str">
        <f>IFERROR(AD59*(C59*(PRINCIPAL!$G$27/100))*0.47*(44/12),"")</f>
        <v/>
      </c>
      <c r="AF59" s="111" t="str">
        <f t="shared" si="34"/>
        <v/>
      </c>
      <c r="AG59" s="30" t="str">
        <f>IFERROR(IF(AND(PRINCIPAL!$H$28&lt;&gt;"",OR(L59=PRINCIPAL!$I$28,L59=PRINCIPAL!$I$28+PRINCIPAL!$I$28,L59=PRINCIPAL!$I$28+PRINCIPAL!$I$28+PRINCIPAL!$I$28)),0,IF(AND(PRINCIPAL!$H$28&lt;&gt;"",L59=PRINCIPAL!$J$28),VLOOKUP($AH$48,'Banco de Dados'!$B$4:$J$50,8,FALSE)*PRINCIPAL!$H$28*(1-(PRINCIPAL!$K$28/100)),IF(AND(PRINCIPAL!$H$28&lt;&gt;"",L59=PRINCIPAL!$L$28),VLOOKUP($AH$48,'Banco de Dados'!$B$4:$J$50,8,FALSE)*PRINCIPAL!$H$28*(1-(PRINCIPAL!$M$28/100)),IF(AND(PRINCIPAL!$H$28&lt;&gt;"",L59=PRINCIPAL!$N$28),VLOOKUP($AH$48,'Banco de Dados'!$B$4:$J$50,8,FALSE)*PRINCIPAL!$H$28*(1-(PRINCIPAL!$O$28/100)),IF(PRINCIPAL!$H$28&lt;&gt;"",VLOOKUP($AH$48,'Banco de Dados'!$B$4:$J$50,8,FALSE)*PRINCIPAL!$H$28,IF(OR(L59=PRINCIPAL!$I$28,L59=PRINCIPAL!$I$28+PRINCIPAL!$I$28,L59=PRINCIPAL!$I$28+PRINCIPAL!$I$28+PRINCIPAL!$I$28),0,IF(L59=PRINCIPAL!$J$28,VLOOKUP($AH$48,'Banco de Dados'!$B$4:$J$50,6,FALSE)*(1-(PRINCIPAL!$K$28/100)),IF(L59=PRINCIPAL!$L$28,VLOOKUP($AH$48,'Banco de Dados'!$B$4:$J$50,6,FALSE)*(1-(PRINCIPAL!$M$28/100)),IF(L59=PRINCIPAL!$N$28,VLOOKUP($AH$48,'Banco de Dados'!$B$4:$J$50,6,FALSE)*(1-(PRINCIPAL!$O$28/100)),VLOOKUP($AH$48,'Banco de Dados'!$B$4:$J$50,6,FALSE)))))))))),"")</f>
        <v/>
      </c>
      <c r="AH59" s="29" t="str">
        <f>IFERROR(AG59*(IFERROR(VLOOKUP($AH$48,'Banco de Dados'!$B$4:$J$50,4,FALSE),"ERRO")),"")</f>
        <v/>
      </c>
      <c r="AI59" s="29" t="str">
        <f t="shared" si="35"/>
        <v/>
      </c>
      <c r="AJ59" s="103" t="str">
        <f>IFERROR(AI59*(C59*(PRINCIPAL!$G$28/100))*0.47*(44/12),"")</f>
        <v/>
      </c>
      <c r="AK59" s="111" t="str">
        <f t="shared" si="44"/>
        <v/>
      </c>
      <c r="AL59" s="30" t="str">
        <f>IFERROR(IF(AND(PRINCIPAL!$H$29&lt;&gt;"",OR(L59=PRINCIPAL!$I$29,L59=PRINCIPAL!$I$29+PRINCIPAL!$I$29,L59=PRINCIPAL!$I$29+PRINCIPAL!$I$29+PRINCIPAL!$I$29)),0,IF(AND(PRINCIPAL!$H$29&lt;&gt;"",L59=PRINCIPAL!$J$29),VLOOKUP($AM$48,'Banco de Dados'!$B$4:$J$50,8,FALSE)*PRINCIPAL!$H$29*(1-(PRINCIPAL!$K$29/100)),IF(AND(PRINCIPAL!$H$29&lt;&gt;"",L59=PRINCIPAL!$L$29),VLOOKUP($AM$48,'Banco de Dados'!$B$4:$J$50,8,FALSE)*PRINCIPAL!$H$29*(1-(PRINCIPAL!$M$29/100)),IF(AND(PRINCIPAL!$H$29&lt;&gt;"",L59=PRINCIPAL!$N$29),VLOOKUP($AM$48,'Banco de Dados'!$B$4:$J$50,8,FALSE)*PRINCIPAL!$H$29*(1-(PRINCIPAL!$O$29/100)),IF(PRINCIPAL!$H$29&lt;&gt;"",VLOOKUP($AM$48,'Banco de Dados'!$B$4:$J$50,8,FALSE)*PRINCIPAL!$H$29,IF(OR(L59=PRINCIPAL!$I$29,L59=PRINCIPAL!$I$29+PRINCIPAL!$I$29,L59=PRINCIPAL!$I$29+PRINCIPAL!$I$29+PRINCIPAL!$I$29),0,IF(L59=PRINCIPAL!$J$29,VLOOKUP($AM$48,'Banco de Dados'!$B$4:$J$50,6,FALSE)*(1-(PRINCIPAL!$K$29/100)),IF(L59=PRINCIPAL!$L$29,VLOOKUP($AM$48,'Banco de Dados'!$B$4:$J$50,6,FALSE)*(1-(PRINCIPAL!$M$29/100)),IF(L59=PRINCIPAL!$N$29,VLOOKUP($AM$48,'Banco de Dados'!$B$4:$J$50,6,FALSE)*(1-(PRINCIPAL!$O$29/100)),VLOOKUP($AM$48,'Banco de Dados'!$B$4:$J$50,6,FALSE)))))))))),"")</f>
        <v/>
      </c>
      <c r="AM59" s="29" t="str">
        <f>IFERROR(AL59*(IFERROR(VLOOKUP($AM$48,'Banco de Dados'!$B$4:$J$50,4,FALSE),"ERRO")),"")</f>
        <v/>
      </c>
      <c r="AN59" s="29" t="str">
        <f t="shared" si="36"/>
        <v/>
      </c>
      <c r="AO59" s="103" t="str">
        <f>IFERROR(AN59*(C59*(PRINCIPAL!$G$29/100))*0.47*(44/12),"")</f>
        <v/>
      </c>
      <c r="AP59" s="111" t="str">
        <f t="shared" si="37"/>
        <v/>
      </c>
      <c r="AQ59" s="30" t="str">
        <f>IFERROR(IF(AND(PRINCIPAL!$H$30&lt;&gt;"",OR(L59=PRINCIPAL!$I$30,L59=PRINCIPAL!$I$30+PRINCIPAL!$I$30,L59=PRINCIPAL!$I$30+PRINCIPAL!$I$30+PRINCIPAL!$I$30)),0,IF(AND(PRINCIPAL!$H$30&lt;&gt;"",L59=PRINCIPAL!$J$30),VLOOKUP($AR$48,'Banco de Dados'!$B$4:$J$50,8,FALSE)*PRINCIPAL!$H$30*(1-(PRINCIPAL!$K$30/100)),IF(AND(PRINCIPAL!$H$30&lt;&gt;"",L59=PRINCIPAL!$L$30),VLOOKUP($AR$48,'Banco de Dados'!$B$4:$J$50,8,FALSE)*PRINCIPAL!$H$30*(1-(PRINCIPAL!$M$30/100)),IF(AND(PRINCIPAL!$H$30&lt;&gt;"",L59=PRINCIPAL!$N$30),VLOOKUP($AR$48,'Banco de Dados'!$B$4:$J$50,8,FALSE)*PRINCIPAL!$H$30*(1-(PRINCIPAL!$O$30/100)),IF(PRINCIPAL!$H$30&lt;&gt;"",VLOOKUP($AR$48,'Banco de Dados'!$B$4:$J$50,8,FALSE)*PRINCIPAL!$H$30,IF(OR(L59=PRINCIPAL!$I$30,L59=PRINCIPAL!$I$30+PRINCIPAL!$I$30,L59=PRINCIPAL!$I$30+PRINCIPAL!$I$30+PRINCIPAL!$I$30),0,IF(L59=PRINCIPAL!$J$30,VLOOKUP($AR$48,'Banco de Dados'!$B$4:$J$50,6,FALSE)*(1-(PRINCIPAL!$K$30/100)),IF(L59=PRINCIPAL!$L$30,VLOOKUP($AR$48,'Banco de Dados'!$B$4:$J$50,6,FALSE)*(1-(PRINCIPAL!$M$30/100)),IF(L59=PRINCIPAL!$N$30,VLOOKUP($AR$48,'Banco de Dados'!$B$4:$J$50,6,FALSE)*(1-(PRINCIPAL!$O$30/100)),VLOOKUP($AR$48,'Banco de Dados'!$B$4:$J$50,6,FALSE)))))))))),"")</f>
        <v/>
      </c>
      <c r="AR59" s="29" t="str">
        <f>IFERROR(AQ59*(IFERROR(VLOOKUP($AR$48,'Banco de Dados'!$B$4:$J$50,4,FALSE),"ERRO")),"")</f>
        <v/>
      </c>
      <c r="AS59" s="29" t="str">
        <f t="shared" si="38"/>
        <v/>
      </c>
      <c r="AT59" s="103" t="str">
        <f>IFERROR(AS59*(C59*(PRINCIPAL!$G$30/100))*0.47*(44/12),"")</f>
        <v/>
      </c>
      <c r="AU59" s="111" t="str">
        <f t="shared" si="39"/>
        <v/>
      </c>
      <c r="AV59" s="30" t="str">
        <f>IFERROR(IF(AND(PRINCIPAL!$H$31&lt;&gt;"",OR(L59=PRINCIPAL!$I$31,L59=PRINCIPAL!$I$31+PRINCIPAL!$I$31,L59=PRINCIPAL!$I$31+PRINCIPAL!$I$31+PRINCIPAL!$I$31)),0,IF(AND(PRINCIPAL!$H$31&lt;&gt;"",L59=PRINCIPAL!$J$31),VLOOKUP($AW$48,'Banco de Dados'!$B$4:$J$50,8,FALSE)*PRINCIPAL!$H$31*(1-(PRINCIPAL!$K$31/100)),IF(AND(PRINCIPAL!$H$31&lt;&gt;"",L59=PRINCIPAL!$L$31),VLOOKUP($AW$48,'Banco de Dados'!$B$4:$J$50,8,FALSE)*PRINCIPAL!$H$31*(1-(PRINCIPAL!$M$31/100)),IF(AND(PRINCIPAL!$H$31&lt;&gt;"",L59=PRINCIPAL!$N$31),VLOOKUP($AW$48,'Banco de Dados'!$B$4:$J$50,8,FALSE)*PRINCIPAL!$H$31*(1-(PRINCIPAL!$O$31/100)),IF(PRINCIPAL!$H$31&lt;&gt;"",VLOOKUP($AW$48,'Banco de Dados'!$B$4:$J$50,8,FALSE)*PRINCIPAL!$H$31,IF(OR(L59=PRINCIPAL!$I$31,L59=PRINCIPAL!$I$31+PRINCIPAL!$I$31,L59=PRINCIPAL!$I$31+PRINCIPAL!$I$31+PRINCIPAL!$I$31),0,IF(L59=PRINCIPAL!$J$31,VLOOKUP($AW$48,'Banco de Dados'!$B$4:$J$50,6,FALSE)*(1-(PRINCIPAL!$K$31/100)),IF(L59=PRINCIPAL!$L$31,VLOOKUP($AW$48,'Banco de Dados'!$B$4:$J$50,6,FALSE)*(1-(PRINCIPAL!$M$31/100)),IF(L59=PRINCIPAL!$N$31,VLOOKUP($AW$48,'Banco de Dados'!$B$4:$J$50,6,FALSE)*(1-(PRINCIPAL!$O$31/100)),VLOOKUP($AW$48,'Banco de Dados'!$B$4:$J$50,6,FALSE)))))))))),"")</f>
        <v/>
      </c>
      <c r="AW59" s="29" t="str">
        <f>IFERROR(AV59*(IFERROR(VLOOKUP($AW$48,'Banco de Dados'!$B$4:$J$50,4,FALSE),"ERRO")),"")</f>
        <v/>
      </c>
      <c r="AX59" s="29" t="str">
        <f t="shared" si="40"/>
        <v/>
      </c>
      <c r="AY59" s="103" t="str">
        <f>IFERROR(AX59*(C59*(PRINCIPAL!$G$31/100))*0.47*(44/12),"")</f>
        <v/>
      </c>
      <c r="AZ59" s="111" t="str">
        <f t="shared" si="45"/>
        <v/>
      </c>
      <c r="BA59" s="120" t="str">
        <f>IFERROR(IF(AND(PRINCIPAL!$H$32&lt;&gt;"",OR(L59=PRINCIPAL!$I$32,L59=PRINCIPAL!$I$32+PRINCIPAL!$I$32,L59=PRINCIPAL!$I$32+PRINCIPAL!$I$32+PRINCIPAL!$I$32)),0,IF(AND(PRINCIPAL!$H$32&lt;&gt;"",L59=PRINCIPAL!$J$32),VLOOKUP($BB$48,'Banco de Dados'!$B$4:$J$50,8,FALSE)*PRINCIPAL!$H$32*(1-(PRINCIPAL!$K$32/100)),IF(AND(PRINCIPAL!$H$32&lt;&gt;"",L59=PRINCIPAL!$L$32),VLOOKUP($BB$48,'Banco de Dados'!$B$4:$J$50,8,FALSE)*PRINCIPAL!$H$32*(1-(PRINCIPAL!$M$32/100)),IF(AND(PRINCIPAL!$H$32&lt;&gt;"",L59=PRINCIPAL!$N$32),VLOOKUP($BB$48,'Banco de Dados'!$B$4:$J$50,8,FALSE)*PRINCIPAL!$H$32*(1-(PRINCIPAL!$O$32/100)),IF(PRINCIPAL!$H$32&lt;&gt;"",VLOOKUP($BB$48,'Banco de Dados'!$B$4:$J$50,8,FALSE)*PRINCIPAL!$H$32,IF(OR(L59=PRINCIPAL!$I$32,L59=PRINCIPAL!$I$32+PRINCIPAL!$I$32,L59=PRINCIPAL!$I$32+PRINCIPAL!$I$32+PRINCIPAL!$I$32),0,IF(L59=PRINCIPAL!$J$32,VLOOKUP($BB$48,'Banco de Dados'!$B$4:$J$50,6,FALSE)*(1-(PRINCIPAL!$K$32/100)),IF(L59=PRINCIPAL!$L$32,VLOOKUP($BB$48,'Banco de Dados'!$B$4:$J$50,6,FALSE)*(1-(PRINCIPAL!$M$32/100)),IF(L59=PRINCIPAL!$N$32,VLOOKUP($BB$48,'Banco de Dados'!$B$4:$J$50,6,FALSE)*(1-(PRINCIPAL!$O$32/100)),VLOOKUP($BB$48,'Banco de Dados'!$B$4:$J$50,6,FALSE)))))))))),"")</f>
        <v/>
      </c>
      <c r="BB59" s="122" t="str">
        <f>IFERROR(BA59*(IFERROR(VLOOKUP($BB$48,'Banco de Dados'!$B$4:$J$50,4,FALSE),"ERRO")),"")</f>
        <v/>
      </c>
      <c r="BC59" s="122" t="str">
        <f t="shared" si="46"/>
        <v/>
      </c>
      <c r="BD59" s="123" t="str">
        <f>IFERROR(BC59*(C59*(PRINCIPAL!$G$32/100))*0.47*(44/12),"")</f>
        <v/>
      </c>
      <c r="BE59" s="124" t="str">
        <f t="shared" si="25"/>
        <v/>
      </c>
      <c r="BF59" s="120" t="str">
        <f>IFERROR(IF(AND(PRINCIPAL!$H$33&lt;&gt;"",OR(L59=PRINCIPAL!$I$33,L59=PRINCIPAL!$I$33+PRINCIPAL!$I$33,L59=PRINCIPAL!$I$33+PRINCIPAL!$I$33+PRINCIPAL!$I$33)),0,IF(AND(PRINCIPAL!$H$33&lt;&gt;"",L59=PRINCIPAL!$J$33),VLOOKUP($BG$48,'Banco de Dados'!$B$4:$J$50,8,FALSE)*PRINCIPAL!$H$33*(1-(PRINCIPAL!$K$33/100)),IF(AND(PRINCIPAL!$H$33&lt;&gt;"",L59=PRINCIPAL!$L$33),VLOOKUP($BG$48,'Banco de Dados'!$B$4:$J$50,8,FALSE)*PRINCIPAL!$H$33*(1-(PRINCIPAL!$M$33/100)),IF(AND(PRINCIPAL!$H$33&lt;&gt;"",L59=PRINCIPAL!$N$33),VLOOKUP($BG$48,'Banco de Dados'!$B$4:$J$50,8,FALSE)*PRINCIPAL!$H$33*(1-(PRINCIPAL!$O$33/100)),IF(PRINCIPAL!$H$33&lt;&gt;"",VLOOKUP($BG$48,'Banco de Dados'!$B$4:$J$50,8,FALSE)*PRINCIPAL!$H$33,IF(OR(L59=PRINCIPAL!$I$33,L59=PRINCIPAL!$I$33+PRINCIPAL!$I$33,L59=PRINCIPAL!$I$33+PRINCIPAL!$I$33+PRINCIPAL!$I$33),0,IF(L59=PRINCIPAL!$J$33,VLOOKUP($BG$48,'Banco de Dados'!$B$4:$J$50,6,FALSE)*(1-(PRINCIPAL!$K$33/100)),IF(L59=PRINCIPAL!$L$33,VLOOKUP($BG$48,'Banco de Dados'!$B$4:$J$50,6,FALSE)*(1-(PRINCIPAL!$M$33/100)),IF(L59=PRINCIPAL!$N$33,VLOOKUP($BG$48,'Banco de Dados'!$B$4:$J$50,6,FALSE)*(1-(PRINCIPAL!$O$33/100)),VLOOKUP($BG$48,'Banco de Dados'!$B$4:$J$50,6,FALSE)))))))))),"")</f>
        <v/>
      </c>
      <c r="BG59" s="122" t="str">
        <f>IFERROR(BF59*(IFERROR(VLOOKUP($BG$48,'Banco de Dados'!$B$4:$J$50,4,FALSE),"ERRO")),"")</f>
        <v/>
      </c>
      <c r="BH59" s="122" t="str">
        <f t="shared" si="41"/>
        <v/>
      </c>
      <c r="BI59" s="123" t="str">
        <f>IFERROR(BH59*(C59*(PRINCIPAL!$G$33/100))*0.47*(44/12),"")</f>
        <v/>
      </c>
      <c r="BJ59" s="125" t="str">
        <f t="shared" si="26"/>
        <v/>
      </c>
    </row>
    <row r="60" spans="2:62" ht="12.75" customHeight="1" x14ac:dyDescent="0.3">
      <c r="B60" s="326">
        <f t="shared" si="23"/>
        <v>2030</v>
      </c>
      <c r="C60" s="340"/>
      <c r="D60" s="1"/>
      <c r="E60" s="116">
        <v>10</v>
      </c>
      <c r="F60" s="24" t="str">
        <f>IFERROR(VLOOKUP($G$48,'Banco de Dados'!$B$4:$J$50,6,FALSE),"")</f>
        <v/>
      </c>
      <c r="G60" s="25" t="str">
        <f>IFERROR(F60*(IFERROR(VLOOKUP($G$48,'Banco de Dados'!$B$4:$J$50,4,FALSE),"ERRO")),"")</f>
        <v/>
      </c>
      <c r="H60" s="25" t="str">
        <f t="shared" si="27"/>
        <v/>
      </c>
      <c r="I60" s="103" t="str">
        <f t="shared" si="28"/>
        <v/>
      </c>
      <c r="J60" s="117" t="str">
        <f t="shared" si="29"/>
        <v/>
      </c>
      <c r="K60" s="1"/>
      <c r="L60" s="91">
        <v>10</v>
      </c>
      <c r="M60" s="24" t="str">
        <f>IFERROR(IF(AND(PRINCIPAL!$H$24&lt;&gt;"",OR(L60=PRINCIPAL!$I$24,L60=PRINCIPAL!$I$24+PRINCIPAL!$I$24,L60=PRINCIPAL!$I$24+PRINCIPAL!$I$24+PRINCIPAL!$I$24)),0,IF(AND(PRINCIPAL!$H$24&lt;&gt;"",L60=PRINCIPAL!$J$24),VLOOKUP($N$48,'Banco de Dados'!$B$4:$J$50,8,FALSE)*PRINCIPAL!$H$24*(1-(PRINCIPAL!$K$24/100)),IF(AND(PRINCIPAL!$H$24&lt;&gt;"",L60=PRINCIPAL!$L$24),VLOOKUP($N$48,'Banco de Dados'!$B$4:$J$50,8,FALSE)*PRINCIPAL!$H$24*(1-(PRINCIPAL!$M$24/100)),IF(AND(PRINCIPAL!$H$24&lt;&gt;"",L60=PRINCIPAL!$N$24),VLOOKUP($N$48,'Banco de Dados'!$B$4:$J$50,8,FALSE)*PRINCIPAL!$H$24*(1-(PRINCIPAL!$O$24/100)),IF(PRINCIPAL!$H$24&lt;&gt;"",VLOOKUP($N$48,'Banco de Dados'!$B$4:$J$50,8,FALSE)*PRINCIPAL!$H$24,IF(OR(L60=PRINCIPAL!$I$24,L60=PRINCIPAL!$I$24+PRINCIPAL!$I$24,L60=PRINCIPAL!$I$24+PRINCIPAL!$I$24+PRINCIPAL!$I$24),0,IF(L60=PRINCIPAL!$J$24,VLOOKUP($N$48,'Banco de Dados'!$B$4:$J$50,6,FALSE)*(1-(PRINCIPAL!$K$24/100)),IF(L60=PRINCIPAL!$L$24,VLOOKUP($N$48,'Banco de Dados'!$B$4:$J$50,6,FALSE)*(1-(PRINCIPAL!$M$24/100)),IF(L60=PRINCIPAL!$N$24,VLOOKUP($N$48,'Banco de Dados'!$B$4:$J$50,6,FALSE)*(1-(PRINCIPAL!$O$24/100)),VLOOKUP($N$48,'Banco de Dados'!$B$4:$J$50,6,FALSE)))))))))),"")</f>
        <v/>
      </c>
      <c r="N60" s="25" t="str">
        <f>IFERROR(M60*(IFERROR(VLOOKUP($N$48,'Banco de Dados'!$B$4:$J$50,4,FALSE),"ERRO")),"")</f>
        <v/>
      </c>
      <c r="O60" s="25" t="str">
        <f t="shared" si="24"/>
        <v/>
      </c>
      <c r="P60" s="103" t="str">
        <f>IFERROR(O60*(C60*(PRINCIPAL!$G$24/100))*0.47*(44/12),"")</f>
        <v/>
      </c>
      <c r="Q60" s="107" t="str">
        <f t="shared" si="30"/>
        <v/>
      </c>
      <c r="R60" s="29" t="str">
        <f>IFERROR(IF(AND(PRINCIPAL!$H$25&lt;&gt;"",OR(L60=PRINCIPAL!$I$25,L60=PRINCIPAL!$I$25+PRINCIPAL!$I$25,L60=PRINCIPAL!$I$25+PRINCIPAL!$I$25+PRINCIPAL!$I$25)),0,IF(AND(PRINCIPAL!$H$25&lt;&gt;"",L60=PRINCIPAL!$J$25),VLOOKUP($S$48,'Banco de Dados'!$B$4:$J$50,8,FALSE)*PRINCIPAL!$H$25*(1-(PRINCIPAL!$K$25/100)),IF(AND(PRINCIPAL!$H$25&lt;&gt;"",L60=PRINCIPAL!$L$25),VLOOKUP($S$48,'Banco de Dados'!$B$4:$J$50,8,FALSE)*PRINCIPAL!$H$25*(1-(PRINCIPAL!$M$25/100)),IF(AND(PRINCIPAL!$H$25&lt;&gt;"",L60=PRINCIPAL!$N$25),VLOOKUP($S$48,'Banco de Dados'!$B$4:$J$50,8,FALSE)*PRINCIPAL!$H$25*(1-(PRINCIPAL!$O$25/100)),IF(PRINCIPAL!$H$25&lt;&gt;"",VLOOKUP($S$48,'Banco de Dados'!$B$4:$J$50,8,FALSE)*PRINCIPAL!$H$25,IF(OR(L60=PRINCIPAL!$I$25,L60=PRINCIPAL!$I$25+PRINCIPAL!$I$25,L60=PRINCIPAL!$I$25+PRINCIPAL!$I$25+PRINCIPAL!$I$25),0,IF(L60=PRINCIPAL!$J$25,VLOOKUP($S$48,'Banco de Dados'!$B$4:$J$50,6,FALSE)*(1-(PRINCIPAL!$K$25/100)),IF(L60=PRINCIPAL!$L$25,VLOOKUP($S$48,'Banco de Dados'!$B$4:$J$50,6,FALSE)*(1-(PRINCIPAL!$M$25/100)),IF(L60=PRINCIPAL!$N$25,VLOOKUP($S$48,'Banco de Dados'!$B$4:$J$50,6,FALSE)*(1-(PRINCIPAL!$O$25/100)),VLOOKUP($S$48,'Banco de Dados'!$B$4:$J$50,6,FALSE)))))))))),"")</f>
        <v/>
      </c>
      <c r="S60" s="29" t="str">
        <f>IFERROR(R60*(IFERROR(VLOOKUP($S$48,'Banco de Dados'!$B$4:$J$50,4,FALSE),"ERRO")),"")</f>
        <v/>
      </c>
      <c r="T60" s="29" t="str">
        <f t="shared" si="31"/>
        <v/>
      </c>
      <c r="U60" s="103" t="str">
        <f>IFERROR(T60*(C60*(PRINCIPAL!$G$25/100))*0.47*(44/12),"")</f>
        <v/>
      </c>
      <c r="V60" s="103" t="str">
        <f t="shared" si="32"/>
        <v/>
      </c>
      <c r="W60" s="30" t="str">
        <f>IFERROR(IF(AND(PRINCIPAL!$H$26&lt;&gt;"",OR(L60=PRINCIPAL!$I$26,L60=PRINCIPAL!$I$26+PRINCIPAL!$I$26,L60=PRINCIPAL!$I$26+PRINCIPAL!$I$26+PRINCIPAL!$I$26)),0,IF(AND(PRINCIPAL!$H$26&lt;&gt;"",L60=PRINCIPAL!$J$26),VLOOKUP($X$48,'Banco de Dados'!$B$4:$J$50,8,FALSE)*PRINCIPAL!$H$26*(1-(PRINCIPAL!$K$26/100)),IF(AND(PRINCIPAL!$H$26&lt;&gt;"",L60=PRINCIPAL!$L$26),VLOOKUP($X$48,'Banco de Dados'!$B$4:$J$50,8,FALSE)*PRINCIPAL!$H$26*(1-(PRINCIPAL!$M$26/100)),IF(AND(PRINCIPAL!$H$26&lt;&gt;"",L60=PRINCIPAL!$N$26),VLOOKUP($X$48,'Banco de Dados'!$B$4:$J$50,8,FALSE)*PRINCIPAL!$H$26*(1-(PRINCIPAL!$O$26/100)),IF(PRINCIPAL!$H$26&lt;&gt;"",VLOOKUP($X$48,'Banco de Dados'!$B$4:$J$50,8,FALSE)*PRINCIPAL!$H$26,IF(OR(L60=PRINCIPAL!$I$26,L60=PRINCIPAL!$I$26+PRINCIPAL!$I$26,L60=PRINCIPAL!$I$26+PRINCIPAL!$I$26+PRINCIPAL!$I$26),0,IF(L60=PRINCIPAL!$J$26,VLOOKUP($X$48,'Banco de Dados'!$B$4:$J$50,6,FALSE)*(1-(PRINCIPAL!$K$26/100)),IF(L60=PRINCIPAL!$L$26,VLOOKUP($X$48,'Banco de Dados'!$B$4:$J$50,6,FALSE)*(1-(PRINCIPAL!$M$26/100)),IF(L60=PRINCIPAL!$N$26,VLOOKUP($X$48,'Banco de Dados'!$B$4:$J$50,6,FALSE)*(1-(PRINCIPAL!$O$26/100)),VLOOKUP($X$48,'Banco de Dados'!$B$4:$J$50,6,FALSE)))))))))),"")</f>
        <v/>
      </c>
      <c r="X60" s="29" t="str">
        <f>IFERROR(W60*(IFERROR(VLOOKUP($X$48,'Banco de Dados'!$B$4:$J$50,4,FALSE),"ERRO")),"")</f>
        <v/>
      </c>
      <c r="Y60" s="29" t="str">
        <f t="shared" si="42"/>
        <v/>
      </c>
      <c r="Z60" s="103" t="str">
        <f>IFERROR(Y60*(C60*(PRINCIPAL!$G$26/100))*0.47*(44/12),"")</f>
        <v/>
      </c>
      <c r="AA60" s="111" t="str">
        <f t="shared" si="43"/>
        <v/>
      </c>
      <c r="AB60" s="30" t="str">
        <f>IFERROR(IF(AND(PRINCIPAL!$H$27&lt;&gt;"",OR(L60=PRINCIPAL!$I$27,L60=PRINCIPAL!$I$27+PRINCIPAL!$I$27,L60=PRINCIPAL!$I$27+PRINCIPAL!$I$27+PRINCIPAL!$I$27)),0,IF(AND(PRINCIPAL!$H$27&lt;&gt;"",L60=PRINCIPAL!$J$27),VLOOKUP($AC$48,'Banco de Dados'!$B$4:$J$50,8,FALSE)*PRINCIPAL!$H$27*(1-(PRINCIPAL!$K$27/100)),IF(AND(PRINCIPAL!$H$27&lt;&gt;"",L60=PRINCIPAL!$L$27),VLOOKUP($AC$48,'Banco de Dados'!$B$4:$J$50,8,FALSE)*PRINCIPAL!$H$27*(1-(PRINCIPAL!$M$27/100)),IF(AND(PRINCIPAL!$H$27&lt;&gt;"",L60=PRINCIPAL!$N$27),VLOOKUP($AC$48,'Banco de Dados'!$B$4:$J$50,8,FALSE)*PRINCIPAL!$H$27*(1-(PRINCIPAL!$O$27/100)),IF(PRINCIPAL!$H$27&lt;&gt;"",VLOOKUP($AC$48,'Banco de Dados'!$B$4:$J$50,8,FALSE)*PRINCIPAL!$H$27,IF(OR(L60=PRINCIPAL!$I$27,L60=PRINCIPAL!$I$27+PRINCIPAL!$I$27,L60=PRINCIPAL!$I$27+PRINCIPAL!$I$27+PRINCIPAL!$I$27),0,IF(L60=PRINCIPAL!$J$27,VLOOKUP($AC$48,'Banco de Dados'!$B$4:$J$50,6,FALSE)*(1-(PRINCIPAL!$K$27/100)),IF(L60=PRINCIPAL!$L$27,VLOOKUP($AC$48,'Banco de Dados'!$B$4:$J$50,6,FALSE)*(1-(PRINCIPAL!$M$27/100)),IF(L60=PRINCIPAL!$N$27,VLOOKUP($AC$48,'Banco de Dados'!$B$4:$J$50,6,FALSE)*(1-(PRINCIPAL!$O$27/100)),VLOOKUP($AC$48,'Banco de Dados'!$B$4:$J$50,6,FALSE)))))))))),"")</f>
        <v/>
      </c>
      <c r="AC60" s="29" t="str">
        <f>IFERROR(AB60*(IFERROR(VLOOKUP($AC$48,'Banco de Dados'!$B$4:$J$50,4,FALSE),"ERRO")),"")</f>
        <v/>
      </c>
      <c r="AD60" s="29" t="str">
        <f t="shared" si="33"/>
        <v/>
      </c>
      <c r="AE60" s="103" t="str">
        <f>IFERROR(AD60*(C60*(PRINCIPAL!$G$27/100))*0.47*(44/12),"")</f>
        <v/>
      </c>
      <c r="AF60" s="111" t="str">
        <f t="shared" si="34"/>
        <v/>
      </c>
      <c r="AG60" s="30" t="str">
        <f>IFERROR(IF(AND(PRINCIPAL!$H$28&lt;&gt;"",OR(L60=PRINCIPAL!$I$28,L60=PRINCIPAL!$I$28+PRINCIPAL!$I$28,L60=PRINCIPAL!$I$28+PRINCIPAL!$I$28+PRINCIPAL!$I$28)),0,IF(AND(PRINCIPAL!$H$28&lt;&gt;"",L60=PRINCIPAL!$J$28),VLOOKUP($AH$48,'Banco de Dados'!$B$4:$J$50,8,FALSE)*PRINCIPAL!$H$28*(1-(PRINCIPAL!$K$28/100)),IF(AND(PRINCIPAL!$H$28&lt;&gt;"",L60=PRINCIPAL!$L$28),VLOOKUP($AH$48,'Banco de Dados'!$B$4:$J$50,8,FALSE)*PRINCIPAL!$H$28*(1-(PRINCIPAL!$M$28/100)),IF(AND(PRINCIPAL!$H$28&lt;&gt;"",L60=PRINCIPAL!$N$28),VLOOKUP($AH$48,'Banco de Dados'!$B$4:$J$50,8,FALSE)*PRINCIPAL!$H$28*(1-(PRINCIPAL!$O$28/100)),IF(PRINCIPAL!$H$28&lt;&gt;"",VLOOKUP($AH$48,'Banco de Dados'!$B$4:$J$50,8,FALSE)*PRINCIPAL!$H$28,IF(OR(L60=PRINCIPAL!$I$28,L60=PRINCIPAL!$I$28+PRINCIPAL!$I$28,L60=PRINCIPAL!$I$28+PRINCIPAL!$I$28+PRINCIPAL!$I$28),0,IF(L60=PRINCIPAL!$J$28,VLOOKUP($AH$48,'Banco de Dados'!$B$4:$J$50,6,FALSE)*(1-(PRINCIPAL!$K$28/100)),IF(L60=PRINCIPAL!$L$28,VLOOKUP($AH$48,'Banco de Dados'!$B$4:$J$50,6,FALSE)*(1-(PRINCIPAL!$M$28/100)),IF(L60=PRINCIPAL!$N$28,VLOOKUP($AH$48,'Banco de Dados'!$B$4:$J$50,6,FALSE)*(1-(PRINCIPAL!$O$28/100)),VLOOKUP($AH$48,'Banco de Dados'!$B$4:$J$50,6,FALSE)))))))))),"")</f>
        <v/>
      </c>
      <c r="AH60" s="29" t="str">
        <f>IFERROR(AG60*(IFERROR(VLOOKUP($AH$48,'Banco de Dados'!$B$4:$J$50,4,FALSE),"ERRO")),"")</f>
        <v/>
      </c>
      <c r="AI60" s="29" t="str">
        <f t="shared" si="35"/>
        <v/>
      </c>
      <c r="AJ60" s="103" t="str">
        <f>IFERROR(AI60*(C60*(PRINCIPAL!$G$28/100))*0.47*(44/12),"")</f>
        <v/>
      </c>
      <c r="AK60" s="111" t="str">
        <f t="shared" si="44"/>
        <v/>
      </c>
      <c r="AL60" s="30" t="str">
        <f>IFERROR(IF(AND(PRINCIPAL!$H$29&lt;&gt;"",OR(L60=PRINCIPAL!$I$29,L60=PRINCIPAL!$I$29+PRINCIPAL!$I$29,L60=PRINCIPAL!$I$29+PRINCIPAL!$I$29+PRINCIPAL!$I$29)),0,IF(AND(PRINCIPAL!$H$29&lt;&gt;"",L60=PRINCIPAL!$J$29),VLOOKUP($AM$48,'Banco de Dados'!$B$4:$J$50,8,FALSE)*PRINCIPAL!$H$29*(1-(PRINCIPAL!$K$29/100)),IF(AND(PRINCIPAL!$H$29&lt;&gt;"",L60=PRINCIPAL!$L$29),VLOOKUP($AM$48,'Banco de Dados'!$B$4:$J$50,8,FALSE)*PRINCIPAL!$H$29*(1-(PRINCIPAL!$M$29/100)),IF(AND(PRINCIPAL!$H$29&lt;&gt;"",L60=PRINCIPAL!$N$29),VLOOKUP($AM$48,'Banco de Dados'!$B$4:$J$50,8,FALSE)*PRINCIPAL!$H$29*(1-(PRINCIPAL!$O$29/100)),IF(PRINCIPAL!$H$29&lt;&gt;"",VLOOKUP($AM$48,'Banco de Dados'!$B$4:$J$50,8,FALSE)*PRINCIPAL!$H$29,IF(OR(L60=PRINCIPAL!$I$29,L60=PRINCIPAL!$I$29+PRINCIPAL!$I$29,L60=PRINCIPAL!$I$29+PRINCIPAL!$I$29+PRINCIPAL!$I$29),0,IF(L60=PRINCIPAL!$J$29,VLOOKUP($AM$48,'Banco de Dados'!$B$4:$J$50,6,FALSE)*(1-(PRINCIPAL!$K$29/100)),IF(L60=PRINCIPAL!$L$29,VLOOKUP($AM$48,'Banco de Dados'!$B$4:$J$50,6,FALSE)*(1-(PRINCIPAL!$M$29/100)),IF(L60=PRINCIPAL!$N$29,VLOOKUP($AM$48,'Banco de Dados'!$B$4:$J$50,6,FALSE)*(1-(PRINCIPAL!$O$29/100)),VLOOKUP($AM$48,'Banco de Dados'!$B$4:$J$50,6,FALSE)))))))))),"")</f>
        <v/>
      </c>
      <c r="AM60" s="29" t="str">
        <f>IFERROR(AL60*(IFERROR(VLOOKUP($AM$48,'Banco de Dados'!$B$4:$J$50,4,FALSE),"ERRO")),"")</f>
        <v/>
      </c>
      <c r="AN60" s="29" t="str">
        <f t="shared" si="36"/>
        <v/>
      </c>
      <c r="AO60" s="103" t="str">
        <f>IFERROR(AN60*(C60*(PRINCIPAL!$G$29/100))*0.47*(44/12),"")</f>
        <v/>
      </c>
      <c r="AP60" s="111" t="str">
        <f t="shared" si="37"/>
        <v/>
      </c>
      <c r="AQ60" s="30" t="str">
        <f>IFERROR(IF(AND(PRINCIPAL!$H$30&lt;&gt;"",OR(L60=PRINCIPAL!$I$30,L60=PRINCIPAL!$I$30+PRINCIPAL!$I$30,L60=PRINCIPAL!$I$30+PRINCIPAL!$I$30+PRINCIPAL!$I$30)),0,IF(AND(PRINCIPAL!$H$30&lt;&gt;"",L60=PRINCIPAL!$J$30),VLOOKUP($AR$48,'Banco de Dados'!$B$4:$J$50,8,FALSE)*PRINCIPAL!$H$30*(1-(PRINCIPAL!$K$30/100)),IF(AND(PRINCIPAL!$H$30&lt;&gt;"",L60=PRINCIPAL!$L$30),VLOOKUP($AR$48,'Banco de Dados'!$B$4:$J$50,8,FALSE)*PRINCIPAL!$H$30*(1-(PRINCIPAL!$M$30/100)),IF(AND(PRINCIPAL!$H$30&lt;&gt;"",L60=PRINCIPAL!$N$30),VLOOKUP($AR$48,'Banco de Dados'!$B$4:$J$50,8,FALSE)*PRINCIPAL!$H$30*(1-(PRINCIPAL!$O$30/100)),IF(PRINCIPAL!$H$30&lt;&gt;"",VLOOKUP($AR$48,'Banco de Dados'!$B$4:$J$50,8,FALSE)*PRINCIPAL!$H$30,IF(OR(L60=PRINCIPAL!$I$30,L60=PRINCIPAL!$I$30+PRINCIPAL!$I$30,L60=PRINCIPAL!$I$30+PRINCIPAL!$I$30+PRINCIPAL!$I$30),0,IF(L60=PRINCIPAL!$J$30,VLOOKUP($AR$48,'Banco de Dados'!$B$4:$J$50,6,FALSE)*(1-(PRINCIPAL!$K$30/100)),IF(L60=PRINCIPAL!$L$30,VLOOKUP($AR$48,'Banco de Dados'!$B$4:$J$50,6,FALSE)*(1-(PRINCIPAL!$M$30/100)),IF(L60=PRINCIPAL!$N$30,VLOOKUP($AR$48,'Banco de Dados'!$B$4:$J$50,6,FALSE)*(1-(PRINCIPAL!$O$30/100)),VLOOKUP($AR$48,'Banco de Dados'!$B$4:$J$50,6,FALSE)))))))))),"")</f>
        <v/>
      </c>
      <c r="AR60" s="29" t="str">
        <f>IFERROR(AQ60*(IFERROR(VLOOKUP($AR$48,'Banco de Dados'!$B$4:$J$50,4,FALSE),"ERRO")),"")</f>
        <v/>
      </c>
      <c r="AS60" s="29" t="str">
        <f t="shared" si="38"/>
        <v/>
      </c>
      <c r="AT60" s="103" t="str">
        <f>IFERROR(AS60*(C60*(PRINCIPAL!$G$30/100))*0.47*(44/12),"")</f>
        <v/>
      </c>
      <c r="AU60" s="111" t="str">
        <f t="shared" si="39"/>
        <v/>
      </c>
      <c r="AV60" s="30" t="str">
        <f>IFERROR(IF(AND(PRINCIPAL!$H$31&lt;&gt;"",OR(L60=PRINCIPAL!$I$31,L60=PRINCIPAL!$I$31+PRINCIPAL!$I$31,L60=PRINCIPAL!$I$31+PRINCIPAL!$I$31+PRINCIPAL!$I$31)),0,IF(AND(PRINCIPAL!$H$31&lt;&gt;"",L60=PRINCIPAL!$J$31),VLOOKUP($AW$48,'Banco de Dados'!$B$4:$J$50,8,FALSE)*PRINCIPAL!$H$31*(1-(PRINCIPAL!$K$31/100)),IF(AND(PRINCIPAL!$H$31&lt;&gt;"",L60=PRINCIPAL!$L$31),VLOOKUP($AW$48,'Banco de Dados'!$B$4:$J$50,8,FALSE)*PRINCIPAL!$H$31*(1-(PRINCIPAL!$M$31/100)),IF(AND(PRINCIPAL!$H$31&lt;&gt;"",L60=PRINCIPAL!$N$31),VLOOKUP($AW$48,'Banco de Dados'!$B$4:$J$50,8,FALSE)*PRINCIPAL!$H$31*(1-(PRINCIPAL!$O$31/100)),IF(PRINCIPAL!$H$31&lt;&gt;"",VLOOKUP($AW$48,'Banco de Dados'!$B$4:$J$50,8,FALSE)*PRINCIPAL!$H$31,IF(OR(L60=PRINCIPAL!$I$31,L60=PRINCIPAL!$I$31+PRINCIPAL!$I$31,L60=PRINCIPAL!$I$31+PRINCIPAL!$I$31+PRINCIPAL!$I$31),0,IF(L60=PRINCIPAL!$J$31,VLOOKUP($AW$48,'Banco de Dados'!$B$4:$J$50,6,FALSE)*(1-(PRINCIPAL!$K$31/100)),IF(L60=PRINCIPAL!$L$31,VLOOKUP($AW$48,'Banco de Dados'!$B$4:$J$50,6,FALSE)*(1-(PRINCIPAL!$M$31/100)),IF(L60=PRINCIPAL!$N$31,VLOOKUP($AW$48,'Banco de Dados'!$B$4:$J$50,6,FALSE)*(1-(PRINCIPAL!$O$31/100)),VLOOKUP($AW$48,'Banco de Dados'!$B$4:$J$50,6,FALSE)))))))))),"")</f>
        <v/>
      </c>
      <c r="AW60" s="29" t="str">
        <f>IFERROR(AV60*(IFERROR(VLOOKUP($AW$48,'Banco de Dados'!$B$4:$J$50,4,FALSE),"ERRO")),"")</f>
        <v/>
      </c>
      <c r="AX60" s="29" t="str">
        <f t="shared" si="40"/>
        <v/>
      </c>
      <c r="AY60" s="103" t="str">
        <f>IFERROR(AX60*(C60*(PRINCIPAL!$G$31/100))*0.47*(44/12),"")</f>
        <v/>
      </c>
      <c r="AZ60" s="111" t="str">
        <f t="shared" si="45"/>
        <v/>
      </c>
      <c r="BA60" s="120" t="str">
        <f>IFERROR(IF(AND(PRINCIPAL!$H$32&lt;&gt;"",OR(L60=PRINCIPAL!$I$32,L60=PRINCIPAL!$I$32+PRINCIPAL!$I$32,L60=PRINCIPAL!$I$32+PRINCIPAL!$I$32+PRINCIPAL!$I$32)),0,IF(AND(PRINCIPAL!$H$32&lt;&gt;"",L60=PRINCIPAL!$J$32),VLOOKUP($BB$48,'Banco de Dados'!$B$4:$J$50,8,FALSE)*PRINCIPAL!$H$32*(1-(PRINCIPAL!$K$32/100)),IF(AND(PRINCIPAL!$H$32&lt;&gt;"",L60=PRINCIPAL!$L$32),VLOOKUP($BB$48,'Banco de Dados'!$B$4:$J$50,8,FALSE)*PRINCIPAL!$H$32*(1-(PRINCIPAL!$M$32/100)),IF(AND(PRINCIPAL!$H$32&lt;&gt;"",L60=PRINCIPAL!$N$32),VLOOKUP($BB$48,'Banco de Dados'!$B$4:$J$50,8,FALSE)*PRINCIPAL!$H$32*(1-(PRINCIPAL!$O$32/100)),IF(PRINCIPAL!$H$32&lt;&gt;"",VLOOKUP($BB$48,'Banco de Dados'!$B$4:$J$50,8,FALSE)*PRINCIPAL!$H$32,IF(OR(L60=PRINCIPAL!$I$32,L60=PRINCIPAL!$I$32+PRINCIPAL!$I$32,L60=PRINCIPAL!$I$32+PRINCIPAL!$I$32+PRINCIPAL!$I$32),0,IF(L60=PRINCIPAL!$J$32,VLOOKUP($BB$48,'Banco de Dados'!$B$4:$J$50,6,FALSE)*(1-(PRINCIPAL!$K$32/100)),IF(L60=PRINCIPAL!$L$32,VLOOKUP($BB$48,'Banco de Dados'!$B$4:$J$50,6,FALSE)*(1-(PRINCIPAL!$M$32/100)),IF(L60=PRINCIPAL!$N$32,VLOOKUP($BB$48,'Banco de Dados'!$B$4:$J$50,6,FALSE)*(1-(PRINCIPAL!$O$32/100)),VLOOKUP($BB$48,'Banco de Dados'!$B$4:$J$50,6,FALSE)))))))))),"")</f>
        <v/>
      </c>
      <c r="BB60" s="122" t="str">
        <f>IFERROR(BA60*(IFERROR(VLOOKUP($BB$48,'Banco de Dados'!$B$4:$J$50,4,FALSE),"ERRO")),"")</f>
        <v/>
      </c>
      <c r="BC60" s="122" t="str">
        <f t="shared" si="46"/>
        <v/>
      </c>
      <c r="BD60" s="123" t="str">
        <f>IFERROR(BC60*(C60*(PRINCIPAL!$G$32/100))*0.47*(44/12),"")</f>
        <v/>
      </c>
      <c r="BE60" s="124" t="str">
        <f t="shared" si="25"/>
        <v/>
      </c>
      <c r="BF60" s="120" t="str">
        <f>IFERROR(IF(AND(PRINCIPAL!$H$33&lt;&gt;"",OR(L60=PRINCIPAL!$I$33,L60=PRINCIPAL!$I$33+PRINCIPAL!$I$33,L60=PRINCIPAL!$I$33+PRINCIPAL!$I$33+PRINCIPAL!$I$33)),0,IF(AND(PRINCIPAL!$H$33&lt;&gt;"",L60=PRINCIPAL!$J$33),VLOOKUP($BG$48,'Banco de Dados'!$B$4:$J$50,8,FALSE)*PRINCIPAL!$H$33*(1-(PRINCIPAL!$K$33/100)),IF(AND(PRINCIPAL!$H$33&lt;&gt;"",L60=PRINCIPAL!$L$33),VLOOKUP($BG$48,'Banco de Dados'!$B$4:$J$50,8,FALSE)*PRINCIPAL!$H$33*(1-(PRINCIPAL!$M$33/100)),IF(AND(PRINCIPAL!$H$33&lt;&gt;"",L60=PRINCIPAL!$N$33),VLOOKUP($BG$48,'Banco de Dados'!$B$4:$J$50,8,FALSE)*PRINCIPAL!$H$33*(1-(PRINCIPAL!$O$33/100)),IF(PRINCIPAL!$H$33&lt;&gt;"",VLOOKUP($BG$48,'Banco de Dados'!$B$4:$J$50,8,FALSE)*PRINCIPAL!$H$33,IF(OR(L60=PRINCIPAL!$I$33,L60=PRINCIPAL!$I$33+PRINCIPAL!$I$33,L60=PRINCIPAL!$I$33+PRINCIPAL!$I$33+PRINCIPAL!$I$33),0,IF(L60=PRINCIPAL!$J$33,VLOOKUP($BG$48,'Banco de Dados'!$B$4:$J$50,6,FALSE)*(1-(PRINCIPAL!$K$33/100)),IF(L60=PRINCIPAL!$L$33,VLOOKUP($BG$48,'Banco de Dados'!$B$4:$J$50,6,FALSE)*(1-(PRINCIPAL!$M$33/100)),IF(L60=PRINCIPAL!$N$33,VLOOKUP($BG$48,'Banco de Dados'!$B$4:$J$50,6,FALSE)*(1-(PRINCIPAL!$O$33/100)),VLOOKUP($BG$48,'Banco de Dados'!$B$4:$J$50,6,FALSE)))))))))),"")</f>
        <v/>
      </c>
      <c r="BG60" s="122" t="str">
        <f>IFERROR(BF60*(IFERROR(VLOOKUP($BG$48,'Banco de Dados'!$B$4:$J$50,4,FALSE),"ERRO")),"")</f>
        <v/>
      </c>
      <c r="BH60" s="122" t="str">
        <f t="shared" si="41"/>
        <v/>
      </c>
      <c r="BI60" s="123" t="str">
        <f>IFERROR(BH60*(C60*(PRINCIPAL!$G$33/100))*0.47*(44/12),"")</f>
        <v/>
      </c>
      <c r="BJ60" s="125" t="str">
        <f t="shared" si="26"/>
        <v/>
      </c>
    </row>
    <row r="61" spans="2:62" ht="12.75" customHeight="1" x14ac:dyDescent="0.3">
      <c r="B61" s="326">
        <f t="shared" si="23"/>
        <v>2031</v>
      </c>
      <c r="C61" s="340"/>
      <c r="D61" s="1"/>
      <c r="E61" s="116">
        <v>11</v>
      </c>
      <c r="F61" s="24" t="str">
        <f>IFERROR(VLOOKUP($G$48,'Banco de Dados'!$B$4:$J$50,6,FALSE),"")</f>
        <v/>
      </c>
      <c r="G61" s="25" t="str">
        <f>IFERROR(F61*(IFERROR(VLOOKUP($G$48,'Banco de Dados'!$B$4:$J$50,4,FALSE),"ERRO")),"")</f>
        <v/>
      </c>
      <c r="H61" s="25" t="str">
        <f t="shared" si="27"/>
        <v/>
      </c>
      <c r="I61" s="103" t="str">
        <f t="shared" si="28"/>
        <v/>
      </c>
      <c r="J61" s="117" t="str">
        <f t="shared" si="29"/>
        <v/>
      </c>
      <c r="K61" s="1"/>
      <c r="L61" s="91">
        <v>11</v>
      </c>
      <c r="M61" s="24" t="str">
        <f>IFERROR(IF(AND(PRINCIPAL!$H$24&lt;&gt;"",OR(L61=PRINCIPAL!$I$24,L61=PRINCIPAL!$I$24+PRINCIPAL!$I$24,L61=PRINCIPAL!$I$24+PRINCIPAL!$I$24+PRINCIPAL!$I$24)),0,IF(AND(PRINCIPAL!$H$24&lt;&gt;"",L61=PRINCIPAL!$J$24),VLOOKUP($N$48,'Banco de Dados'!$B$4:$J$50,8,FALSE)*PRINCIPAL!$H$24*(1-(PRINCIPAL!$K$24/100)),IF(AND(PRINCIPAL!$H$24&lt;&gt;"",L61=PRINCIPAL!$L$24),VLOOKUP($N$48,'Banco de Dados'!$B$4:$J$50,8,FALSE)*PRINCIPAL!$H$24*(1-(PRINCIPAL!$M$24/100)),IF(AND(PRINCIPAL!$H$24&lt;&gt;"",L61=PRINCIPAL!$N$24),VLOOKUP($N$48,'Banco de Dados'!$B$4:$J$50,8,FALSE)*PRINCIPAL!$H$24*(1-(PRINCIPAL!$O$24/100)),IF(PRINCIPAL!$H$24&lt;&gt;"",VLOOKUP($N$48,'Banco de Dados'!$B$4:$J$50,8,FALSE)*PRINCIPAL!$H$24,IF(OR(L61=PRINCIPAL!$I$24,L61=PRINCIPAL!$I$24+PRINCIPAL!$I$24,L61=PRINCIPAL!$I$24+PRINCIPAL!$I$24+PRINCIPAL!$I$24),0,IF(L61=PRINCIPAL!$J$24,VLOOKUP($N$48,'Banco de Dados'!$B$4:$J$50,6,FALSE)*(1-(PRINCIPAL!$K$24/100)),IF(L61=PRINCIPAL!$L$24,VLOOKUP($N$48,'Banco de Dados'!$B$4:$J$50,6,FALSE)*(1-(PRINCIPAL!$M$24/100)),IF(L61=PRINCIPAL!$N$24,VLOOKUP($N$48,'Banco de Dados'!$B$4:$J$50,6,FALSE)*(1-(PRINCIPAL!$O$24/100)),VLOOKUP($N$48,'Banco de Dados'!$B$4:$J$50,6,FALSE)))))))))),"")</f>
        <v/>
      </c>
      <c r="N61" s="25" t="str">
        <f>IFERROR(M61*(IFERROR(VLOOKUP($N$48,'Banco de Dados'!$B$4:$J$50,4,FALSE),"ERRO")),"")</f>
        <v/>
      </c>
      <c r="O61" s="25" t="str">
        <f t="shared" si="24"/>
        <v/>
      </c>
      <c r="P61" s="103" t="str">
        <f>IFERROR(O61*(C61*(PRINCIPAL!$G$24/100))*0.47*(44/12),"")</f>
        <v/>
      </c>
      <c r="Q61" s="107" t="str">
        <f t="shared" si="30"/>
        <v/>
      </c>
      <c r="R61" s="29" t="str">
        <f>IFERROR(IF(AND(PRINCIPAL!$H$25&lt;&gt;"",OR(L61=PRINCIPAL!$I$25,L61=PRINCIPAL!$I$25+PRINCIPAL!$I$25,L61=PRINCIPAL!$I$25+PRINCIPAL!$I$25+PRINCIPAL!$I$25)),0,IF(AND(PRINCIPAL!$H$25&lt;&gt;"",L61=PRINCIPAL!$J$25),VLOOKUP($S$48,'Banco de Dados'!$B$4:$J$50,8,FALSE)*PRINCIPAL!$H$25*(1-(PRINCIPAL!$K$25/100)),IF(AND(PRINCIPAL!$H$25&lt;&gt;"",L61=PRINCIPAL!$L$25),VLOOKUP($S$48,'Banco de Dados'!$B$4:$J$50,8,FALSE)*PRINCIPAL!$H$25*(1-(PRINCIPAL!$M$25/100)),IF(AND(PRINCIPAL!$H$25&lt;&gt;"",L61=PRINCIPAL!$N$25),VLOOKUP($S$48,'Banco de Dados'!$B$4:$J$50,8,FALSE)*PRINCIPAL!$H$25*(1-(PRINCIPAL!$O$25/100)),IF(PRINCIPAL!$H$25&lt;&gt;"",VLOOKUP($S$48,'Banco de Dados'!$B$4:$J$50,8,FALSE)*PRINCIPAL!$H$25,IF(OR(L61=PRINCIPAL!$I$25,L61=PRINCIPAL!$I$25+PRINCIPAL!$I$25,L61=PRINCIPAL!$I$25+PRINCIPAL!$I$25+PRINCIPAL!$I$25),0,IF(L61=PRINCIPAL!$J$25,VLOOKUP($S$48,'Banco de Dados'!$B$4:$J$50,6,FALSE)*(1-(PRINCIPAL!$K$25/100)),IF(L61=PRINCIPAL!$L$25,VLOOKUP($S$48,'Banco de Dados'!$B$4:$J$50,6,FALSE)*(1-(PRINCIPAL!$M$25/100)),IF(L61=PRINCIPAL!$N$25,VLOOKUP($S$48,'Banco de Dados'!$B$4:$J$50,6,FALSE)*(1-(PRINCIPAL!$O$25/100)),VLOOKUP($S$48,'Banco de Dados'!$B$4:$J$50,6,FALSE)))))))))),"")</f>
        <v/>
      </c>
      <c r="S61" s="29" t="str">
        <f>IFERROR(R61*(IFERROR(VLOOKUP($S$48,'Banco de Dados'!$B$4:$J$50,4,FALSE),"ERRO")),"")</f>
        <v/>
      </c>
      <c r="T61" s="29" t="str">
        <f t="shared" si="31"/>
        <v/>
      </c>
      <c r="U61" s="103" t="str">
        <f>IFERROR(T61*(C61*(PRINCIPAL!$G$25/100))*0.47*(44/12),"")</f>
        <v/>
      </c>
      <c r="V61" s="103" t="str">
        <f t="shared" si="32"/>
        <v/>
      </c>
      <c r="W61" s="30" t="str">
        <f>IFERROR(IF(AND(PRINCIPAL!$H$26&lt;&gt;"",OR(L61=PRINCIPAL!$I$26,L61=PRINCIPAL!$I$26+PRINCIPAL!$I$26,L61=PRINCIPAL!$I$26+PRINCIPAL!$I$26+PRINCIPAL!$I$26)),0,IF(AND(PRINCIPAL!$H$26&lt;&gt;"",L61=PRINCIPAL!$J$26),VLOOKUP($X$48,'Banco de Dados'!$B$4:$J$50,8,FALSE)*PRINCIPAL!$H$26*(1-(PRINCIPAL!$K$26/100)),IF(AND(PRINCIPAL!$H$26&lt;&gt;"",L61=PRINCIPAL!$L$26),VLOOKUP($X$48,'Banco de Dados'!$B$4:$J$50,8,FALSE)*PRINCIPAL!$H$26*(1-(PRINCIPAL!$M$26/100)),IF(AND(PRINCIPAL!$H$26&lt;&gt;"",L61=PRINCIPAL!$N$26),VLOOKUP($X$48,'Banco de Dados'!$B$4:$J$50,8,FALSE)*PRINCIPAL!$H$26*(1-(PRINCIPAL!$O$26/100)),IF(PRINCIPAL!$H$26&lt;&gt;"",VLOOKUP($X$48,'Banco de Dados'!$B$4:$J$50,8,FALSE)*PRINCIPAL!$H$26,IF(OR(L61=PRINCIPAL!$I$26,L61=PRINCIPAL!$I$26+PRINCIPAL!$I$26,L61=PRINCIPAL!$I$26+PRINCIPAL!$I$26+PRINCIPAL!$I$26),0,IF(L61=PRINCIPAL!$J$26,VLOOKUP($X$48,'Banco de Dados'!$B$4:$J$50,6,FALSE)*(1-(PRINCIPAL!$K$26/100)),IF(L61=PRINCIPAL!$L$26,VLOOKUP($X$48,'Banco de Dados'!$B$4:$J$50,6,FALSE)*(1-(PRINCIPAL!$M$26/100)),IF(L61=PRINCIPAL!$N$26,VLOOKUP($X$48,'Banco de Dados'!$B$4:$J$50,6,FALSE)*(1-(PRINCIPAL!$O$26/100)),VLOOKUP($X$48,'Banco de Dados'!$B$4:$J$50,6,FALSE)))))))))),"")</f>
        <v/>
      </c>
      <c r="X61" s="29" t="str">
        <f>IFERROR(W61*(IFERROR(VLOOKUP($X$48,'Banco de Dados'!$B$4:$J$50,4,FALSE),"ERRO")),"")</f>
        <v/>
      </c>
      <c r="Y61" s="29" t="str">
        <f t="shared" si="42"/>
        <v/>
      </c>
      <c r="Z61" s="103" t="str">
        <f>IFERROR(Y61*(C61*(PRINCIPAL!$G$26/100))*0.47*(44/12),"")</f>
        <v/>
      </c>
      <c r="AA61" s="111" t="str">
        <f t="shared" si="43"/>
        <v/>
      </c>
      <c r="AB61" s="30" t="str">
        <f>IFERROR(IF(AND(PRINCIPAL!$H$27&lt;&gt;"",OR(L61=PRINCIPAL!$I$27,L61=PRINCIPAL!$I$27+PRINCIPAL!$I$27,L61=PRINCIPAL!$I$27+PRINCIPAL!$I$27+PRINCIPAL!$I$27)),0,IF(AND(PRINCIPAL!$H$27&lt;&gt;"",L61=PRINCIPAL!$J$27),VLOOKUP($AC$48,'Banco de Dados'!$B$4:$J$50,8,FALSE)*PRINCIPAL!$H$27*(1-(PRINCIPAL!$K$27/100)),IF(AND(PRINCIPAL!$H$27&lt;&gt;"",L61=PRINCIPAL!$L$27),VLOOKUP($AC$48,'Banco de Dados'!$B$4:$J$50,8,FALSE)*PRINCIPAL!$H$27*(1-(PRINCIPAL!$M$27/100)),IF(AND(PRINCIPAL!$H$27&lt;&gt;"",L61=PRINCIPAL!$N$27),VLOOKUP($AC$48,'Banco de Dados'!$B$4:$J$50,8,FALSE)*PRINCIPAL!$H$27*(1-(PRINCIPAL!$O$27/100)),IF(PRINCIPAL!$H$27&lt;&gt;"",VLOOKUP($AC$48,'Banco de Dados'!$B$4:$J$50,8,FALSE)*PRINCIPAL!$H$27,IF(OR(L61=PRINCIPAL!$I$27,L61=PRINCIPAL!$I$27+PRINCIPAL!$I$27,L61=PRINCIPAL!$I$27+PRINCIPAL!$I$27+PRINCIPAL!$I$27),0,IF(L61=PRINCIPAL!$J$27,VLOOKUP($AC$48,'Banco de Dados'!$B$4:$J$50,6,FALSE)*(1-(PRINCIPAL!$K$27/100)),IF(L61=PRINCIPAL!$L$27,VLOOKUP($AC$48,'Banco de Dados'!$B$4:$J$50,6,FALSE)*(1-(PRINCIPAL!$M$27/100)),IF(L61=PRINCIPAL!$N$27,VLOOKUP($AC$48,'Banco de Dados'!$B$4:$J$50,6,FALSE)*(1-(PRINCIPAL!$O$27/100)),VLOOKUP($AC$48,'Banco de Dados'!$B$4:$J$50,6,FALSE)))))))))),"")</f>
        <v/>
      </c>
      <c r="AC61" s="29" t="str">
        <f>IFERROR(AB61*(IFERROR(VLOOKUP($AC$48,'Banco de Dados'!$B$4:$J$50,4,FALSE),"ERRO")),"")</f>
        <v/>
      </c>
      <c r="AD61" s="29" t="str">
        <f t="shared" si="33"/>
        <v/>
      </c>
      <c r="AE61" s="103" t="str">
        <f>IFERROR(AD61*(C61*(PRINCIPAL!$G$27/100))*0.47*(44/12),"")</f>
        <v/>
      </c>
      <c r="AF61" s="111" t="str">
        <f t="shared" si="34"/>
        <v/>
      </c>
      <c r="AG61" s="30" t="str">
        <f>IFERROR(IF(AND(PRINCIPAL!$H$28&lt;&gt;"",OR(L61=PRINCIPAL!$I$28,L61=PRINCIPAL!$I$28+PRINCIPAL!$I$28,L61=PRINCIPAL!$I$28+PRINCIPAL!$I$28+PRINCIPAL!$I$28)),0,IF(AND(PRINCIPAL!$H$28&lt;&gt;"",L61=PRINCIPAL!$J$28),VLOOKUP($AH$48,'Banco de Dados'!$B$4:$J$50,8,FALSE)*PRINCIPAL!$H$28*(1-(PRINCIPAL!$K$28/100)),IF(AND(PRINCIPAL!$H$28&lt;&gt;"",L61=PRINCIPAL!$L$28),VLOOKUP($AH$48,'Banco de Dados'!$B$4:$J$50,8,FALSE)*PRINCIPAL!$H$28*(1-(PRINCIPAL!$M$28/100)),IF(AND(PRINCIPAL!$H$28&lt;&gt;"",L61=PRINCIPAL!$N$28),VLOOKUP($AH$48,'Banco de Dados'!$B$4:$J$50,8,FALSE)*PRINCIPAL!$H$28*(1-(PRINCIPAL!$O$28/100)),IF(PRINCIPAL!$H$28&lt;&gt;"",VLOOKUP($AH$48,'Banco de Dados'!$B$4:$J$50,8,FALSE)*PRINCIPAL!$H$28,IF(OR(L61=PRINCIPAL!$I$28,L61=PRINCIPAL!$I$28+PRINCIPAL!$I$28,L61=PRINCIPAL!$I$28+PRINCIPAL!$I$28+PRINCIPAL!$I$28),0,IF(L61=PRINCIPAL!$J$28,VLOOKUP($AH$48,'Banco de Dados'!$B$4:$J$50,6,FALSE)*(1-(PRINCIPAL!$K$28/100)),IF(L61=PRINCIPAL!$L$28,VLOOKUP($AH$48,'Banco de Dados'!$B$4:$J$50,6,FALSE)*(1-(PRINCIPAL!$M$28/100)),IF(L61=PRINCIPAL!$N$28,VLOOKUP($AH$48,'Banco de Dados'!$B$4:$J$50,6,FALSE)*(1-(PRINCIPAL!$O$28/100)),VLOOKUP($AH$48,'Banco de Dados'!$B$4:$J$50,6,FALSE)))))))))),"")</f>
        <v/>
      </c>
      <c r="AH61" s="29" t="str">
        <f>IFERROR(AG61*(IFERROR(VLOOKUP($AH$48,'Banco de Dados'!$B$4:$J$50,4,FALSE),"ERRO")),"")</f>
        <v/>
      </c>
      <c r="AI61" s="29" t="str">
        <f t="shared" si="35"/>
        <v/>
      </c>
      <c r="AJ61" s="103" t="str">
        <f>IFERROR(AI61*(C61*(PRINCIPAL!$G$28/100))*0.47*(44/12),"")</f>
        <v/>
      </c>
      <c r="AK61" s="111" t="str">
        <f t="shared" si="44"/>
        <v/>
      </c>
      <c r="AL61" s="30" t="str">
        <f>IFERROR(IF(AND(PRINCIPAL!$H$29&lt;&gt;"",OR(L61=PRINCIPAL!$I$29,L61=PRINCIPAL!$I$29+PRINCIPAL!$I$29,L61=PRINCIPAL!$I$29+PRINCIPAL!$I$29+PRINCIPAL!$I$29)),0,IF(AND(PRINCIPAL!$H$29&lt;&gt;"",L61=PRINCIPAL!$J$29),VLOOKUP($AM$48,'Banco de Dados'!$B$4:$J$50,8,FALSE)*PRINCIPAL!$H$29*(1-(PRINCIPAL!$K$29/100)),IF(AND(PRINCIPAL!$H$29&lt;&gt;"",L61=PRINCIPAL!$L$29),VLOOKUP($AM$48,'Banco de Dados'!$B$4:$J$50,8,FALSE)*PRINCIPAL!$H$29*(1-(PRINCIPAL!$M$29/100)),IF(AND(PRINCIPAL!$H$29&lt;&gt;"",L61=PRINCIPAL!$N$29),VLOOKUP($AM$48,'Banco de Dados'!$B$4:$J$50,8,FALSE)*PRINCIPAL!$H$29*(1-(PRINCIPAL!$O$29/100)),IF(PRINCIPAL!$H$29&lt;&gt;"",VLOOKUP($AM$48,'Banco de Dados'!$B$4:$J$50,8,FALSE)*PRINCIPAL!$H$29,IF(OR(L61=PRINCIPAL!$I$29,L61=PRINCIPAL!$I$29+PRINCIPAL!$I$29,L61=PRINCIPAL!$I$29+PRINCIPAL!$I$29+PRINCIPAL!$I$29),0,IF(L61=PRINCIPAL!$J$29,VLOOKUP($AM$48,'Banco de Dados'!$B$4:$J$50,6,FALSE)*(1-(PRINCIPAL!$K$29/100)),IF(L61=PRINCIPAL!$L$29,VLOOKUP($AM$48,'Banco de Dados'!$B$4:$J$50,6,FALSE)*(1-(PRINCIPAL!$M$29/100)),IF(L61=PRINCIPAL!$N$29,VLOOKUP($AM$48,'Banco de Dados'!$B$4:$J$50,6,FALSE)*(1-(PRINCIPAL!$O$29/100)),VLOOKUP($AM$48,'Banco de Dados'!$B$4:$J$50,6,FALSE)))))))))),"")</f>
        <v/>
      </c>
      <c r="AM61" s="29" t="str">
        <f>IFERROR(AL61*(IFERROR(VLOOKUP($AM$48,'Banco de Dados'!$B$4:$J$50,4,FALSE),"ERRO")),"")</f>
        <v/>
      </c>
      <c r="AN61" s="29" t="str">
        <f t="shared" si="36"/>
        <v/>
      </c>
      <c r="AO61" s="103" t="str">
        <f>IFERROR(AN61*(C61*(PRINCIPAL!$G$29/100))*0.47*(44/12),"")</f>
        <v/>
      </c>
      <c r="AP61" s="111" t="str">
        <f t="shared" si="37"/>
        <v/>
      </c>
      <c r="AQ61" s="30" t="str">
        <f>IFERROR(IF(AND(PRINCIPAL!$H$30&lt;&gt;"",OR(L61=PRINCIPAL!$I$30,L61=PRINCIPAL!$I$30+PRINCIPAL!$I$30,L61=PRINCIPAL!$I$30+PRINCIPAL!$I$30+PRINCIPAL!$I$30)),0,IF(AND(PRINCIPAL!$H$30&lt;&gt;"",L61=PRINCIPAL!$J$30),VLOOKUP($AR$48,'Banco de Dados'!$B$4:$J$50,8,FALSE)*PRINCIPAL!$H$30*(1-(PRINCIPAL!$K$30/100)),IF(AND(PRINCIPAL!$H$30&lt;&gt;"",L61=PRINCIPAL!$L$30),VLOOKUP($AR$48,'Banco de Dados'!$B$4:$J$50,8,FALSE)*PRINCIPAL!$H$30*(1-(PRINCIPAL!$M$30/100)),IF(AND(PRINCIPAL!$H$30&lt;&gt;"",L61=PRINCIPAL!$N$30),VLOOKUP($AR$48,'Banco de Dados'!$B$4:$J$50,8,FALSE)*PRINCIPAL!$H$30*(1-(PRINCIPAL!$O$30/100)),IF(PRINCIPAL!$H$30&lt;&gt;"",VLOOKUP($AR$48,'Banco de Dados'!$B$4:$J$50,8,FALSE)*PRINCIPAL!$H$30,IF(OR(L61=PRINCIPAL!$I$30,L61=PRINCIPAL!$I$30+PRINCIPAL!$I$30,L61=PRINCIPAL!$I$30+PRINCIPAL!$I$30+PRINCIPAL!$I$30),0,IF(L61=PRINCIPAL!$J$30,VLOOKUP($AR$48,'Banco de Dados'!$B$4:$J$50,6,FALSE)*(1-(PRINCIPAL!$K$30/100)),IF(L61=PRINCIPAL!$L$30,VLOOKUP($AR$48,'Banco de Dados'!$B$4:$J$50,6,FALSE)*(1-(PRINCIPAL!$M$30/100)),IF(L61=PRINCIPAL!$N$30,VLOOKUP($AR$48,'Banco de Dados'!$B$4:$J$50,6,FALSE)*(1-(PRINCIPAL!$O$30/100)),VLOOKUP($AR$48,'Banco de Dados'!$B$4:$J$50,6,FALSE)))))))))),"")</f>
        <v/>
      </c>
      <c r="AR61" s="29" t="str">
        <f>IFERROR(AQ61*(IFERROR(VLOOKUP($AR$48,'Banco de Dados'!$B$4:$J$50,4,FALSE),"ERRO")),"")</f>
        <v/>
      </c>
      <c r="AS61" s="29" t="str">
        <f t="shared" si="38"/>
        <v/>
      </c>
      <c r="AT61" s="103" t="str">
        <f>IFERROR(AS61*(C61*(PRINCIPAL!$G$30/100))*0.47*(44/12),"")</f>
        <v/>
      </c>
      <c r="AU61" s="111" t="str">
        <f t="shared" si="39"/>
        <v/>
      </c>
      <c r="AV61" s="30" t="str">
        <f>IFERROR(IF(AND(PRINCIPAL!$H$31&lt;&gt;"",OR(L61=PRINCIPAL!$I$31,L61=PRINCIPAL!$I$31+PRINCIPAL!$I$31,L61=PRINCIPAL!$I$31+PRINCIPAL!$I$31+PRINCIPAL!$I$31)),0,IF(AND(PRINCIPAL!$H$31&lt;&gt;"",L61=PRINCIPAL!$J$31),VLOOKUP($AW$48,'Banco de Dados'!$B$4:$J$50,8,FALSE)*PRINCIPAL!$H$31*(1-(PRINCIPAL!$K$31/100)),IF(AND(PRINCIPAL!$H$31&lt;&gt;"",L61=PRINCIPAL!$L$31),VLOOKUP($AW$48,'Banco de Dados'!$B$4:$J$50,8,FALSE)*PRINCIPAL!$H$31*(1-(PRINCIPAL!$M$31/100)),IF(AND(PRINCIPAL!$H$31&lt;&gt;"",L61=PRINCIPAL!$N$31),VLOOKUP($AW$48,'Banco de Dados'!$B$4:$J$50,8,FALSE)*PRINCIPAL!$H$31*(1-(PRINCIPAL!$O$31/100)),IF(PRINCIPAL!$H$31&lt;&gt;"",VLOOKUP($AW$48,'Banco de Dados'!$B$4:$J$50,8,FALSE)*PRINCIPAL!$H$31,IF(OR(L61=PRINCIPAL!$I$31,L61=PRINCIPAL!$I$31+PRINCIPAL!$I$31,L61=PRINCIPAL!$I$31+PRINCIPAL!$I$31+PRINCIPAL!$I$31),0,IF(L61=PRINCIPAL!$J$31,VLOOKUP($AW$48,'Banco de Dados'!$B$4:$J$50,6,FALSE)*(1-(PRINCIPAL!$K$31/100)),IF(L61=PRINCIPAL!$L$31,VLOOKUP($AW$48,'Banco de Dados'!$B$4:$J$50,6,FALSE)*(1-(PRINCIPAL!$M$31/100)),IF(L61=PRINCIPAL!$N$31,VLOOKUP($AW$48,'Banco de Dados'!$B$4:$J$50,6,FALSE)*(1-(PRINCIPAL!$O$31/100)),VLOOKUP($AW$48,'Banco de Dados'!$B$4:$J$50,6,FALSE)))))))))),"")</f>
        <v/>
      </c>
      <c r="AW61" s="29" t="str">
        <f>IFERROR(AV61*(IFERROR(VLOOKUP($AW$48,'Banco de Dados'!$B$4:$J$50,4,FALSE),"ERRO")),"")</f>
        <v/>
      </c>
      <c r="AX61" s="29" t="str">
        <f t="shared" si="40"/>
        <v/>
      </c>
      <c r="AY61" s="103" t="str">
        <f>IFERROR(AX61*(C61*(PRINCIPAL!$G$31/100))*0.47*(44/12),"")</f>
        <v/>
      </c>
      <c r="AZ61" s="111" t="str">
        <f t="shared" si="45"/>
        <v/>
      </c>
      <c r="BA61" s="120" t="str">
        <f>IFERROR(IF(AND(PRINCIPAL!$H$32&lt;&gt;"",OR(L61=PRINCIPAL!$I$32,L61=PRINCIPAL!$I$32+PRINCIPAL!$I$32,L61=PRINCIPAL!$I$32+PRINCIPAL!$I$32+PRINCIPAL!$I$32)),0,IF(AND(PRINCIPAL!$H$32&lt;&gt;"",L61=PRINCIPAL!$J$32),VLOOKUP($BB$48,'Banco de Dados'!$B$4:$J$50,8,FALSE)*PRINCIPAL!$H$32*(1-(PRINCIPAL!$K$32/100)),IF(AND(PRINCIPAL!$H$32&lt;&gt;"",L61=PRINCIPAL!$L$32),VLOOKUP($BB$48,'Banco de Dados'!$B$4:$J$50,8,FALSE)*PRINCIPAL!$H$32*(1-(PRINCIPAL!$M$32/100)),IF(AND(PRINCIPAL!$H$32&lt;&gt;"",L61=PRINCIPAL!$N$32),VLOOKUP($BB$48,'Banco de Dados'!$B$4:$J$50,8,FALSE)*PRINCIPAL!$H$32*(1-(PRINCIPAL!$O$32/100)),IF(PRINCIPAL!$H$32&lt;&gt;"",VLOOKUP($BB$48,'Banco de Dados'!$B$4:$J$50,8,FALSE)*PRINCIPAL!$H$32,IF(OR(L61=PRINCIPAL!$I$32,L61=PRINCIPAL!$I$32+PRINCIPAL!$I$32,L61=PRINCIPAL!$I$32+PRINCIPAL!$I$32+PRINCIPAL!$I$32),0,IF(L61=PRINCIPAL!$J$32,VLOOKUP($BB$48,'Banco de Dados'!$B$4:$J$50,6,FALSE)*(1-(PRINCIPAL!$K$32/100)),IF(L61=PRINCIPAL!$L$32,VLOOKUP($BB$48,'Banco de Dados'!$B$4:$J$50,6,FALSE)*(1-(PRINCIPAL!$M$32/100)),IF(L61=PRINCIPAL!$N$32,VLOOKUP($BB$48,'Banco de Dados'!$B$4:$J$50,6,FALSE)*(1-(PRINCIPAL!$O$32/100)),VLOOKUP($BB$48,'Banco de Dados'!$B$4:$J$50,6,FALSE)))))))))),"")</f>
        <v/>
      </c>
      <c r="BB61" s="122" t="str">
        <f>IFERROR(BA61*(IFERROR(VLOOKUP($BB$48,'Banco de Dados'!$B$4:$J$50,4,FALSE),"ERRO")),"")</f>
        <v/>
      </c>
      <c r="BC61" s="122" t="str">
        <f t="shared" si="46"/>
        <v/>
      </c>
      <c r="BD61" s="123" t="str">
        <f>IFERROR(BC61*(C61*(PRINCIPAL!$G$32/100))*0.47*(44/12),"")</f>
        <v/>
      </c>
      <c r="BE61" s="124" t="str">
        <f t="shared" si="25"/>
        <v/>
      </c>
      <c r="BF61" s="120" t="str">
        <f>IFERROR(IF(AND(PRINCIPAL!$H$33&lt;&gt;"",OR(L61=PRINCIPAL!$I$33,L61=PRINCIPAL!$I$33+PRINCIPAL!$I$33,L61=PRINCIPAL!$I$33+PRINCIPAL!$I$33+PRINCIPAL!$I$33)),0,IF(AND(PRINCIPAL!$H$33&lt;&gt;"",L61=PRINCIPAL!$J$33),VLOOKUP($BG$48,'Banco de Dados'!$B$4:$J$50,8,FALSE)*PRINCIPAL!$H$33*(1-(PRINCIPAL!$K$33/100)),IF(AND(PRINCIPAL!$H$33&lt;&gt;"",L61=PRINCIPAL!$L$33),VLOOKUP($BG$48,'Banco de Dados'!$B$4:$J$50,8,FALSE)*PRINCIPAL!$H$33*(1-(PRINCIPAL!$M$33/100)),IF(AND(PRINCIPAL!$H$33&lt;&gt;"",L61=PRINCIPAL!$N$33),VLOOKUP($BG$48,'Banco de Dados'!$B$4:$J$50,8,FALSE)*PRINCIPAL!$H$33*(1-(PRINCIPAL!$O$33/100)),IF(PRINCIPAL!$H$33&lt;&gt;"",VLOOKUP($BG$48,'Banco de Dados'!$B$4:$J$50,8,FALSE)*PRINCIPAL!$H$33,IF(OR(L61=PRINCIPAL!$I$33,L61=PRINCIPAL!$I$33+PRINCIPAL!$I$33,L61=PRINCIPAL!$I$33+PRINCIPAL!$I$33+PRINCIPAL!$I$33),0,IF(L61=PRINCIPAL!$J$33,VLOOKUP($BG$48,'Banco de Dados'!$B$4:$J$50,6,FALSE)*(1-(PRINCIPAL!$K$33/100)),IF(L61=PRINCIPAL!$L$33,VLOOKUP($BG$48,'Banco de Dados'!$B$4:$J$50,6,FALSE)*(1-(PRINCIPAL!$M$33/100)),IF(L61=PRINCIPAL!$N$33,VLOOKUP($BG$48,'Banco de Dados'!$B$4:$J$50,6,FALSE)*(1-(PRINCIPAL!$O$33/100)),VLOOKUP($BG$48,'Banco de Dados'!$B$4:$J$50,6,FALSE)))))))))),"")</f>
        <v/>
      </c>
      <c r="BG61" s="122" t="str">
        <f>IFERROR(BF61*(IFERROR(VLOOKUP($BG$48,'Banco de Dados'!$B$4:$J$50,4,FALSE),"ERRO")),"")</f>
        <v/>
      </c>
      <c r="BH61" s="122" t="str">
        <f t="shared" si="41"/>
        <v/>
      </c>
      <c r="BI61" s="123" t="str">
        <f>IFERROR(BH61*(C61*(PRINCIPAL!$G$33/100))*0.47*(44/12),"")</f>
        <v/>
      </c>
      <c r="BJ61" s="125" t="str">
        <f t="shared" si="26"/>
        <v/>
      </c>
    </row>
    <row r="62" spans="2:62" ht="12.75" customHeight="1" x14ac:dyDescent="0.3">
      <c r="B62" s="326">
        <f t="shared" si="23"/>
        <v>2032</v>
      </c>
      <c r="C62" s="340"/>
      <c r="D62" s="1"/>
      <c r="E62" s="116">
        <v>12</v>
      </c>
      <c r="F62" s="24" t="str">
        <f>IFERROR(VLOOKUP($G$48,'Banco de Dados'!$B$4:$J$50,6,FALSE),"")</f>
        <v/>
      </c>
      <c r="G62" s="25" t="str">
        <f>IFERROR(F62*(IFERROR(VLOOKUP($G$48,'Banco de Dados'!$B$4:$J$50,4,FALSE),"ERRO")),"")</f>
        <v/>
      </c>
      <c r="H62" s="25" t="str">
        <f t="shared" si="27"/>
        <v/>
      </c>
      <c r="I62" s="103" t="str">
        <f t="shared" si="28"/>
        <v/>
      </c>
      <c r="J62" s="117" t="str">
        <f t="shared" si="29"/>
        <v/>
      </c>
      <c r="K62" s="1"/>
      <c r="L62" s="91">
        <v>12</v>
      </c>
      <c r="M62" s="24" t="str">
        <f>IFERROR(IF(AND(PRINCIPAL!$H$24&lt;&gt;"",OR(L62=PRINCIPAL!$I$24,L62=PRINCIPAL!$I$24+PRINCIPAL!$I$24,L62=PRINCIPAL!$I$24+PRINCIPAL!$I$24+PRINCIPAL!$I$24)),0,IF(AND(PRINCIPAL!$H$24&lt;&gt;"",L62=PRINCIPAL!$J$24),VLOOKUP($N$48,'Banco de Dados'!$B$4:$J$50,8,FALSE)*PRINCIPAL!$H$24*(1-(PRINCIPAL!$K$24/100)),IF(AND(PRINCIPAL!$H$24&lt;&gt;"",L62=PRINCIPAL!$L$24),VLOOKUP($N$48,'Banco de Dados'!$B$4:$J$50,8,FALSE)*PRINCIPAL!$H$24*(1-(PRINCIPAL!$M$24/100)),IF(AND(PRINCIPAL!$H$24&lt;&gt;"",L62=PRINCIPAL!$N$24),VLOOKUP($N$48,'Banco de Dados'!$B$4:$J$50,8,FALSE)*PRINCIPAL!$H$24*(1-(PRINCIPAL!$O$24/100)),IF(PRINCIPAL!$H$24&lt;&gt;"",VLOOKUP($N$48,'Banco de Dados'!$B$4:$J$50,8,FALSE)*PRINCIPAL!$H$24,IF(OR(L62=PRINCIPAL!$I$24,L62=PRINCIPAL!$I$24+PRINCIPAL!$I$24,L62=PRINCIPAL!$I$24+PRINCIPAL!$I$24+PRINCIPAL!$I$24),0,IF(L62=PRINCIPAL!$J$24,VLOOKUP($N$48,'Banco de Dados'!$B$4:$J$50,6,FALSE)*(1-(PRINCIPAL!$K$24/100)),IF(L62=PRINCIPAL!$L$24,VLOOKUP($N$48,'Banco de Dados'!$B$4:$J$50,6,FALSE)*(1-(PRINCIPAL!$M$24/100)),IF(L62=PRINCIPAL!$N$24,VLOOKUP($N$48,'Banco de Dados'!$B$4:$J$50,6,FALSE)*(1-(PRINCIPAL!$O$24/100)),VLOOKUP($N$48,'Banco de Dados'!$B$4:$J$50,6,FALSE)))))))))),"")</f>
        <v/>
      </c>
      <c r="N62" s="25" t="str">
        <f>IFERROR(M62*(IFERROR(VLOOKUP($N$48,'Banco de Dados'!$B$4:$J$50,4,FALSE),"ERRO")),"")</f>
        <v/>
      </c>
      <c r="O62" s="25" t="str">
        <f t="shared" si="24"/>
        <v/>
      </c>
      <c r="P62" s="103" t="str">
        <f>IFERROR(O62*(C62*(PRINCIPAL!$G$24/100))*0.47*(44/12),"")</f>
        <v/>
      </c>
      <c r="Q62" s="107" t="str">
        <f t="shared" si="30"/>
        <v/>
      </c>
      <c r="R62" s="29" t="str">
        <f>IFERROR(IF(AND(PRINCIPAL!$H$25&lt;&gt;"",OR(L62=PRINCIPAL!$I$25,L62=PRINCIPAL!$I$25+PRINCIPAL!$I$25,L62=PRINCIPAL!$I$25+PRINCIPAL!$I$25+PRINCIPAL!$I$25)),0,IF(AND(PRINCIPAL!$H$25&lt;&gt;"",L62=PRINCIPAL!$J$25),VLOOKUP($S$48,'Banco de Dados'!$B$4:$J$50,8,FALSE)*PRINCIPAL!$H$25*(1-(PRINCIPAL!$K$25/100)),IF(AND(PRINCIPAL!$H$25&lt;&gt;"",L62=PRINCIPAL!$L$25),VLOOKUP($S$48,'Banco de Dados'!$B$4:$J$50,8,FALSE)*PRINCIPAL!$H$25*(1-(PRINCIPAL!$M$25/100)),IF(AND(PRINCIPAL!$H$25&lt;&gt;"",L62=PRINCIPAL!$N$25),VLOOKUP($S$48,'Banco de Dados'!$B$4:$J$50,8,FALSE)*PRINCIPAL!$H$25*(1-(PRINCIPAL!$O$25/100)),IF(PRINCIPAL!$H$25&lt;&gt;"",VLOOKUP($S$48,'Banco de Dados'!$B$4:$J$50,8,FALSE)*PRINCIPAL!$H$25,IF(OR(L62=PRINCIPAL!$I$25,L62=PRINCIPAL!$I$25+PRINCIPAL!$I$25,L62=PRINCIPAL!$I$25+PRINCIPAL!$I$25+PRINCIPAL!$I$25),0,IF(L62=PRINCIPAL!$J$25,VLOOKUP($S$48,'Banco de Dados'!$B$4:$J$50,6,FALSE)*(1-(PRINCIPAL!$K$25/100)),IF(L62=PRINCIPAL!$L$25,VLOOKUP($S$48,'Banco de Dados'!$B$4:$J$50,6,FALSE)*(1-(PRINCIPAL!$M$25/100)),IF(L62=PRINCIPAL!$N$25,VLOOKUP($S$48,'Banco de Dados'!$B$4:$J$50,6,FALSE)*(1-(PRINCIPAL!$O$25/100)),VLOOKUP($S$48,'Banco de Dados'!$B$4:$J$50,6,FALSE)))))))))),"")</f>
        <v/>
      </c>
      <c r="S62" s="29" t="str">
        <f>IFERROR(R62*(IFERROR(VLOOKUP($S$48,'Banco de Dados'!$B$4:$J$50,4,FALSE),"ERRO")),"")</f>
        <v/>
      </c>
      <c r="T62" s="29" t="str">
        <f t="shared" si="31"/>
        <v/>
      </c>
      <c r="U62" s="103" t="str">
        <f>IFERROR(T62*(C62*(PRINCIPAL!$G$25/100))*0.47*(44/12),"")</f>
        <v/>
      </c>
      <c r="V62" s="103" t="str">
        <f t="shared" si="32"/>
        <v/>
      </c>
      <c r="W62" s="30" t="str">
        <f>IFERROR(IF(AND(PRINCIPAL!$H$26&lt;&gt;"",OR(L62=PRINCIPAL!$I$26,L62=PRINCIPAL!$I$26+PRINCIPAL!$I$26,L62=PRINCIPAL!$I$26+PRINCIPAL!$I$26+PRINCIPAL!$I$26)),0,IF(AND(PRINCIPAL!$H$26&lt;&gt;"",L62=PRINCIPAL!$J$26),VLOOKUP($X$48,'Banco de Dados'!$B$4:$J$50,8,FALSE)*PRINCIPAL!$H$26*(1-(PRINCIPAL!$K$26/100)),IF(AND(PRINCIPAL!$H$26&lt;&gt;"",L62=PRINCIPAL!$L$26),VLOOKUP($X$48,'Banco de Dados'!$B$4:$J$50,8,FALSE)*PRINCIPAL!$H$26*(1-(PRINCIPAL!$M$26/100)),IF(AND(PRINCIPAL!$H$26&lt;&gt;"",L62=PRINCIPAL!$N$26),VLOOKUP($X$48,'Banco de Dados'!$B$4:$J$50,8,FALSE)*PRINCIPAL!$H$26*(1-(PRINCIPAL!$O$26/100)),IF(PRINCIPAL!$H$26&lt;&gt;"",VLOOKUP($X$48,'Banco de Dados'!$B$4:$J$50,8,FALSE)*PRINCIPAL!$H$26,IF(OR(L62=PRINCIPAL!$I$26,L62=PRINCIPAL!$I$26+PRINCIPAL!$I$26,L62=PRINCIPAL!$I$26+PRINCIPAL!$I$26+PRINCIPAL!$I$26),0,IF(L62=PRINCIPAL!$J$26,VLOOKUP($X$48,'Banco de Dados'!$B$4:$J$50,6,FALSE)*(1-(PRINCIPAL!$K$26/100)),IF(L62=PRINCIPAL!$L$26,VLOOKUP($X$48,'Banco de Dados'!$B$4:$J$50,6,FALSE)*(1-(PRINCIPAL!$M$26/100)),IF(L62=PRINCIPAL!$N$26,VLOOKUP($X$48,'Banco de Dados'!$B$4:$J$50,6,FALSE)*(1-(PRINCIPAL!$O$26/100)),VLOOKUP($X$48,'Banco de Dados'!$B$4:$J$50,6,FALSE)))))))))),"")</f>
        <v/>
      </c>
      <c r="X62" s="29" t="str">
        <f>IFERROR(W62*(IFERROR(VLOOKUP($X$48,'Banco de Dados'!$B$4:$J$50,4,FALSE),"ERRO")),"")</f>
        <v/>
      </c>
      <c r="Y62" s="29" t="str">
        <f t="shared" si="42"/>
        <v/>
      </c>
      <c r="Z62" s="103" t="str">
        <f>IFERROR(Y62*(C62*(PRINCIPAL!$G$26/100))*0.47*(44/12),"")</f>
        <v/>
      </c>
      <c r="AA62" s="111" t="str">
        <f t="shared" si="43"/>
        <v/>
      </c>
      <c r="AB62" s="30" t="str">
        <f>IFERROR(IF(AND(PRINCIPAL!$H$27&lt;&gt;"",OR(L62=PRINCIPAL!$I$27,L62=PRINCIPAL!$I$27+PRINCIPAL!$I$27,L62=PRINCIPAL!$I$27+PRINCIPAL!$I$27+PRINCIPAL!$I$27)),0,IF(AND(PRINCIPAL!$H$27&lt;&gt;"",L62=PRINCIPAL!$J$27),VLOOKUP($AC$48,'Banco de Dados'!$B$4:$J$50,8,FALSE)*PRINCIPAL!$H$27*(1-(PRINCIPAL!$K$27/100)),IF(AND(PRINCIPAL!$H$27&lt;&gt;"",L62=PRINCIPAL!$L$27),VLOOKUP($AC$48,'Banco de Dados'!$B$4:$J$50,8,FALSE)*PRINCIPAL!$H$27*(1-(PRINCIPAL!$M$27/100)),IF(AND(PRINCIPAL!$H$27&lt;&gt;"",L62=PRINCIPAL!$N$27),VLOOKUP($AC$48,'Banco de Dados'!$B$4:$J$50,8,FALSE)*PRINCIPAL!$H$27*(1-(PRINCIPAL!$O$27/100)),IF(PRINCIPAL!$H$27&lt;&gt;"",VLOOKUP($AC$48,'Banco de Dados'!$B$4:$J$50,8,FALSE)*PRINCIPAL!$H$27,IF(OR(L62=PRINCIPAL!$I$27,L62=PRINCIPAL!$I$27+PRINCIPAL!$I$27,L62=PRINCIPAL!$I$27+PRINCIPAL!$I$27+PRINCIPAL!$I$27),0,IF(L62=PRINCIPAL!$J$27,VLOOKUP($AC$48,'Banco de Dados'!$B$4:$J$50,6,FALSE)*(1-(PRINCIPAL!$K$27/100)),IF(L62=PRINCIPAL!$L$27,VLOOKUP($AC$48,'Banco de Dados'!$B$4:$J$50,6,FALSE)*(1-(PRINCIPAL!$M$27/100)),IF(L62=PRINCIPAL!$N$27,VLOOKUP($AC$48,'Banco de Dados'!$B$4:$J$50,6,FALSE)*(1-(PRINCIPAL!$O$27/100)),VLOOKUP($AC$48,'Banco de Dados'!$B$4:$J$50,6,FALSE)))))))))),"")</f>
        <v/>
      </c>
      <c r="AC62" s="29" t="str">
        <f>IFERROR(AB62*(IFERROR(VLOOKUP($AC$48,'Banco de Dados'!$B$4:$J$50,4,FALSE),"ERRO")),"")</f>
        <v/>
      </c>
      <c r="AD62" s="29" t="str">
        <f t="shared" si="33"/>
        <v/>
      </c>
      <c r="AE62" s="103" t="str">
        <f>IFERROR(AD62*(C62*(PRINCIPAL!$G$27/100))*0.47*(44/12),"")</f>
        <v/>
      </c>
      <c r="AF62" s="111" t="str">
        <f t="shared" si="34"/>
        <v/>
      </c>
      <c r="AG62" s="30" t="str">
        <f>IFERROR(IF(AND(PRINCIPAL!$H$28&lt;&gt;"",OR(L62=PRINCIPAL!$I$28,L62=PRINCIPAL!$I$28+PRINCIPAL!$I$28,L62=PRINCIPAL!$I$28+PRINCIPAL!$I$28+PRINCIPAL!$I$28)),0,IF(AND(PRINCIPAL!$H$28&lt;&gt;"",L62=PRINCIPAL!$J$28),VLOOKUP($AH$48,'Banco de Dados'!$B$4:$J$50,8,FALSE)*PRINCIPAL!$H$28*(1-(PRINCIPAL!$K$28/100)),IF(AND(PRINCIPAL!$H$28&lt;&gt;"",L62=PRINCIPAL!$L$28),VLOOKUP($AH$48,'Banco de Dados'!$B$4:$J$50,8,FALSE)*PRINCIPAL!$H$28*(1-(PRINCIPAL!$M$28/100)),IF(AND(PRINCIPAL!$H$28&lt;&gt;"",L62=PRINCIPAL!$N$28),VLOOKUP($AH$48,'Banco de Dados'!$B$4:$J$50,8,FALSE)*PRINCIPAL!$H$28*(1-(PRINCIPAL!$O$28/100)),IF(PRINCIPAL!$H$28&lt;&gt;"",VLOOKUP($AH$48,'Banco de Dados'!$B$4:$J$50,8,FALSE)*PRINCIPAL!$H$28,IF(OR(L62=PRINCIPAL!$I$28,L62=PRINCIPAL!$I$28+PRINCIPAL!$I$28,L62=PRINCIPAL!$I$28+PRINCIPAL!$I$28+PRINCIPAL!$I$28),0,IF(L62=PRINCIPAL!$J$28,VLOOKUP($AH$48,'Banco de Dados'!$B$4:$J$50,6,FALSE)*(1-(PRINCIPAL!$K$28/100)),IF(L62=PRINCIPAL!$L$28,VLOOKUP($AH$48,'Banco de Dados'!$B$4:$J$50,6,FALSE)*(1-(PRINCIPAL!$M$28/100)),IF(L62=PRINCIPAL!$N$28,VLOOKUP($AH$48,'Banco de Dados'!$B$4:$J$50,6,FALSE)*(1-(PRINCIPAL!$O$28/100)),VLOOKUP($AH$48,'Banco de Dados'!$B$4:$J$50,6,FALSE)))))))))),"")</f>
        <v/>
      </c>
      <c r="AH62" s="29" t="str">
        <f>IFERROR(AG62*(IFERROR(VLOOKUP($AH$48,'Banco de Dados'!$B$4:$J$50,4,FALSE),"ERRO")),"")</f>
        <v/>
      </c>
      <c r="AI62" s="29" t="str">
        <f t="shared" si="35"/>
        <v/>
      </c>
      <c r="AJ62" s="103" t="str">
        <f>IFERROR(AI62*(C62*(PRINCIPAL!$G$28/100))*0.47*(44/12),"")</f>
        <v/>
      </c>
      <c r="AK62" s="111" t="str">
        <f t="shared" si="44"/>
        <v/>
      </c>
      <c r="AL62" s="30" t="str">
        <f>IFERROR(IF(AND(PRINCIPAL!$H$29&lt;&gt;"",OR(L62=PRINCIPAL!$I$29,L62=PRINCIPAL!$I$29+PRINCIPAL!$I$29,L62=PRINCIPAL!$I$29+PRINCIPAL!$I$29+PRINCIPAL!$I$29)),0,IF(AND(PRINCIPAL!$H$29&lt;&gt;"",L62=PRINCIPAL!$J$29),VLOOKUP($AM$48,'Banco de Dados'!$B$4:$J$50,8,FALSE)*PRINCIPAL!$H$29*(1-(PRINCIPAL!$K$29/100)),IF(AND(PRINCIPAL!$H$29&lt;&gt;"",L62=PRINCIPAL!$L$29),VLOOKUP($AM$48,'Banco de Dados'!$B$4:$J$50,8,FALSE)*PRINCIPAL!$H$29*(1-(PRINCIPAL!$M$29/100)),IF(AND(PRINCIPAL!$H$29&lt;&gt;"",L62=PRINCIPAL!$N$29),VLOOKUP($AM$48,'Banco de Dados'!$B$4:$J$50,8,FALSE)*PRINCIPAL!$H$29*(1-(PRINCIPAL!$O$29/100)),IF(PRINCIPAL!$H$29&lt;&gt;"",VLOOKUP($AM$48,'Banco de Dados'!$B$4:$J$50,8,FALSE)*PRINCIPAL!$H$29,IF(OR(L62=PRINCIPAL!$I$29,L62=PRINCIPAL!$I$29+PRINCIPAL!$I$29,L62=PRINCIPAL!$I$29+PRINCIPAL!$I$29+PRINCIPAL!$I$29),0,IF(L62=PRINCIPAL!$J$29,VLOOKUP($AM$48,'Banco de Dados'!$B$4:$J$50,6,FALSE)*(1-(PRINCIPAL!$K$29/100)),IF(L62=PRINCIPAL!$L$29,VLOOKUP($AM$48,'Banco de Dados'!$B$4:$J$50,6,FALSE)*(1-(PRINCIPAL!$M$29/100)),IF(L62=PRINCIPAL!$N$29,VLOOKUP($AM$48,'Banco de Dados'!$B$4:$J$50,6,FALSE)*(1-(PRINCIPAL!$O$29/100)),VLOOKUP($AM$48,'Banco de Dados'!$B$4:$J$50,6,FALSE)))))))))),"")</f>
        <v/>
      </c>
      <c r="AM62" s="29" t="str">
        <f>IFERROR(AL62*(IFERROR(VLOOKUP($AM$48,'Banco de Dados'!$B$4:$J$50,4,FALSE),"ERRO")),"")</f>
        <v/>
      </c>
      <c r="AN62" s="29" t="str">
        <f t="shared" si="36"/>
        <v/>
      </c>
      <c r="AO62" s="103" t="str">
        <f>IFERROR(AN62*(C62*(PRINCIPAL!$G$29/100))*0.47*(44/12),"")</f>
        <v/>
      </c>
      <c r="AP62" s="111" t="str">
        <f t="shared" si="37"/>
        <v/>
      </c>
      <c r="AQ62" s="30" t="str">
        <f>IFERROR(IF(AND(PRINCIPAL!$H$30&lt;&gt;"",OR(L62=PRINCIPAL!$I$30,L62=PRINCIPAL!$I$30+PRINCIPAL!$I$30,L62=PRINCIPAL!$I$30+PRINCIPAL!$I$30+PRINCIPAL!$I$30)),0,IF(AND(PRINCIPAL!$H$30&lt;&gt;"",L62=PRINCIPAL!$J$30),VLOOKUP($AR$48,'Banco de Dados'!$B$4:$J$50,8,FALSE)*PRINCIPAL!$H$30*(1-(PRINCIPAL!$K$30/100)),IF(AND(PRINCIPAL!$H$30&lt;&gt;"",L62=PRINCIPAL!$L$30),VLOOKUP($AR$48,'Banco de Dados'!$B$4:$J$50,8,FALSE)*PRINCIPAL!$H$30*(1-(PRINCIPAL!$M$30/100)),IF(AND(PRINCIPAL!$H$30&lt;&gt;"",L62=PRINCIPAL!$N$30),VLOOKUP($AR$48,'Banco de Dados'!$B$4:$J$50,8,FALSE)*PRINCIPAL!$H$30*(1-(PRINCIPAL!$O$30/100)),IF(PRINCIPAL!$H$30&lt;&gt;"",VLOOKUP($AR$48,'Banco de Dados'!$B$4:$J$50,8,FALSE)*PRINCIPAL!$H$30,IF(OR(L62=PRINCIPAL!$I$30,L62=PRINCIPAL!$I$30+PRINCIPAL!$I$30,L62=PRINCIPAL!$I$30+PRINCIPAL!$I$30+PRINCIPAL!$I$30),0,IF(L62=PRINCIPAL!$J$30,VLOOKUP($AR$48,'Banco de Dados'!$B$4:$J$50,6,FALSE)*(1-(PRINCIPAL!$K$30/100)),IF(L62=PRINCIPAL!$L$30,VLOOKUP($AR$48,'Banco de Dados'!$B$4:$J$50,6,FALSE)*(1-(PRINCIPAL!$M$30/100)),IF(L62=PRINCIPAL!$N$30,VLOOKUP($AR$48,'Banco de Dados'!$B$4:$J$50,6,FALSE)*(1-(PRINCIPAL!$O$30/100)),VLOOKUP($AR$48,'Banco de Dados'!$B$4:$J$50,6,FALSE)))))))))),"")</f>
        <v/>
      </c>
      <c r="AR62" s="29" t="str">
        <f>IFERROR(AQ62*(IFERROR(VLOOKUP($AR$48,'Banco de Dados'!$B$4:$J$50,4,FALSE),"ERRO")),"")</f>
        <v/>
      </c>
      <c r="AS62" s="29" t="str">
        <f t="shared" si="38"/>
        <v/>
      </c>
      <c r="AT62" s="103" t="str">
        <f>IFERROR(AS62*(C62*(PRINCIPAL!$G$30/100))*0.47*(44/12),"")</f>
        <v/>
      </c>
      <c r="AU62" s="111" t="str">
        <f t="shared" si="39"/>
        <v/>
      </c>
      <c r="AV62" s="30" t="str">
        <f>IFERROR(IF(AND(PRINCIPAL!$H$31&lt;&gt;"",OR(L62=PRINCIPAL!$I$31,L62=PRINCIPAL!$I$31+PRINCIPAL!$I$31,L62=PRINCIPAL!$I$31+PRINCIPAL!$I$31+PRINCIPAL!$I$31)),0,IF(AND(PRINCIPAL!$H$31&lt;&gt;"",L62=PRINCIPAL!$J$31),VLOOKUP($AW$48,'Banco de Dados'!$B$4:$J$50,8,FALSE)*PRINCIPAL!$H$31*(1-(PRINCIPAL!$K$31/100)),IF(AND(PRINCIPAL!$H$31&lt;&gt;"",L62=PRINCIPAL!$L$31),VLOOKUP($AW$48,'Banco de Dados'!$B$4:$J$50,8,FALSE)*PRINCIPAL!$H$31*(1-(PRINCIPAL!$M$31/100)),IF(AND(PRINCIPAL!$H$31&lt;&gt;"",L62=PRINCIPAL!$N$31),VLOOKUP($AW$48,'Banco de Dados'!$B$4:$J$50,8,FALSE)*PRINCIPAL!$H$31*(1-(PRINCIPAL!$O$31/100)),IF(PRINCIPAL!$H$31&lt;&gt;"",VLOOKUP($AW$48,'Banco de Dados'!$B$4:$J$50,8,FALSE)*PRINCIPAL!$H$31,IF(OR(L62=PRINCIPAL!$I$31,L62=PRINCIPAL!$I$31+PRINCIPAL!$I$31,L62=PRINCIPAL!$I$31+PRINCIPAL!$I$31+PRINCIPAL!$I$31),0,IF(L62=PRINCIPAL!$J$31,VLOOKUP($AW$48,'Banco de Dados'!$B$4:$J$50,6,FALSE)*(1-(PRINCIPAL!$K$31/100)),IF(L62=PRINCIPAL!$L$31,VLOOKUP($AW$48,'Banco de Dados'!$B$4:$J$50,6,FALSE)*(1-(PRINCIPAL!$M$31/100)),IF(L62=PRINCIPAL!$N$31,VLOOKUP($AW$48,'Banco de Dados'!$B$4:$J$50,6,FALSE)*(1-(PRINCIPAL!$O$31/100)),VLOOKUP($AW$48,'Banco de Dados'!$B$4:$J$50,6,FALSE)))))))))),"")</f>
        <v/>
      </c>
      <c r="AW62" s="29" t="str">
        <f>IFERROR(AV62*(IFERROR(VLOOKUP($AW$48,'Banco de Dados'!$B$4:$J$50,4,FALSE),"ERRO")),"")</f>
        <v/>
      </c>
      <c r="AX62" s="29" t="str">
        <f t="shared" si="40"/>
        <v/>
      </c>
      <c r="AY62" s="103" t="str">
        <f>IFERROR(AX62*(C62*(PRINCIPAL!$G$31/100))*0.47*(44/12),"")</f>
        <v/>
      </c>
      <c r="AZ62" s="111" t="str">
        <f t="shared" si="45"/>
        <v/>
      </c>
      <c r="BA62" s="120" t="str">
        <f>IFERROR(IF(AND(PRINCIPAL!$H$32&lt;&gt;"",OR(L62=PRINCIPAL!$I$32,L62=PRINCIPAL!$I$32+PRINCIPAL!$I$32,L62=PRINCIPAL!$I$32+PRINCIPAL!$I$32+PRINCIPAL!$I$32)),0,IF(AND(PRINCIPAL!$H$32&lt;&gt;"",L62=PRINCIPAL!$J$32),VLOOKUP($BB$48,'Banco de Dados'!$B$4:$J$50,8,FALSE)*PRINCIPAL!$H$32*(1-(PRINCIPAL!$K$32/100)),IF(AND(PRINCIPAL!$H$32&lt;&gt;"",L62=PRINCIPAL!$L$32),VLOOKUP($BB$48,'Banco de Dados'!$B$4:$J$50,8,FALSE)*PRINCIPAL!$H$32*(1-(PRINCIPAL!$M$32/100)),IF(AND(PRINCIPAL!$H$32&lt;&gt;"",L62=PRINCIPAL!$N$32),VLOOKUP($BB$48,'Banco de Dados'!$B$4:$J$50,8,FALSE)*PRINCIPAL!$H$32*(1-(PRINCIPAL!$O$32/100)),IF(PRINCIPAL!$H$32&lt;&gt;"",VLOOKUP($BB$48,'Banco de Dados'!$B$4:$J$50,8,FALSE)*PRINCIPAL!$H$32,IF(OR(L62=PRINCIPAL!$I$32,L62=PRINCIPAL!$I$32+PRINCIPAL!$I$32,L62=PRINCIPAL!$I$32+PRINCIPAL!$I$32+PRINCIPAL!$I$32),0,IF(L62=PRINCIPAL!$J$32,VLOOKUP($BB$48,'Banco de Dados'!$B$4:$J$50,6,FALSE)*(1-(PRINCIPAL!$K$32/100)),IF(L62=PRINCIPAL!$L$32,VLOOKUP($BB$48,'Banco de Dados'!$B$4:$J$50,6,FALSE)*(1-(PRINCIPAL!$M$32/100)),IF(L62=PRINCIPAL!$N$32,VLOOKUP($BB$48,'Banco de Dados'!$B$4:$J$50,6,FALSE)*(1-(PRINCIPAL!$O$32/100)),VLOOKUP($BB$48,'Banco de Dados'!$B$4:$J$50,6,FALSE)))))))))),"")</f>
        <v/>
      </c>
      <c r="BB62" s="122" t="str">
        <f>IFERROR(BA62*(IFERROR(VLOOKUP($BB$48,'Banco de Dados'!$B$4:$J$50,4,FALSE),"ERRO")),"")</f>
        <v/>
      </c>
      <c r="BC62" s="122" t="str">
        <f t="shared" si="46"/>
        <v/>
      </c>
      <c r="BD62" s="123" t="str">
        <f>IFERROR(BC62*(C62*(PRINCIPAL!$G$32/100))*0.47*(44/12),"")</f>
        <v/>
      </c>
      <c r="BE62" s="124" t="str">
        <f t="shared" si="25"/>
        <v/>
      </c>
      <c r="BF62" s="120" t="str">
        <f>IFERROR(IF(AND(PRINCIPAL!$H$33&lt;&gt;"",OR(L62=PRINCIPAL!$I$33,L62=PRINCIPAL!$I$33+PRINCIPAL!$I$33,L62=PRINCIPAL!$I$33+PRINCIPAL!$I$33+PRINCIPAL!$I$33)),0,IF(AND(PRINCIPAL!$H$33&lt;&gt;"",L62=PRINCIPAL!$J$33),VLOOKUP($BG$48,'Banco de Dados'!$B$4:$J$50,8,FALSE)*PRINCIPAL!$H$33*(1-(PRINCIPAL!$K$33/100)),IF(AND(PRINCIPAL!$H$33&lt;&gt;"",L62=PRINCIPAL!$L$33),VLOOKUP($BG$48,'Banco de Dados'!$B$4:$J$50,8,FALSE)*PRINCIPAL!$H$33*(1-(PRINCIPAL!$M$33/100)),IF(AND(PRINCIPAL!$H$33&lt;&gt;"",L62=PRINCIPAL!$N$33),VLOOKUP($BG$48,'Banco de Dados'!$B$4:$J$50,8,FALSE)*PRINCIPAL!$H$33*(1-(PRINCIPAL!$O$33/100)),IF(PRINCIPAL!$H$33&lt;&gt;"",VLOOKUP($BG$48,'Banco de Dados'!$B$4:$J$50,8,FALSE)*PRINCIPAL!$H$33,IF(OR(L62=PRINCIPAL!$I$33,L62=PRINCIPAL!$I$33+PRINCIPAL!$I$33,L62=PRINCIPAL!$I$33+PRINCIPAL!$I$33+PRINCIPAL!$I$33),0,IF(L62=PRINCIPAL!$J$33,VLOOKUP($BG$48,'Banco de Dados'!$B$4:$J$50,6,FALSE)*(1-(PRINCIPAL!$K$33/100)),IF(L62=PRINCIPAL!$L$33,VLOOKUP($BG$48,'Banco de Dados'!$B$4:$J$50,6,FALSE)*(1-(PRINCIPAL!$M$33/100)),IF(L62=PRINCIPAL!$N$33,VLOOKUP($BG$48,'Banco de Dados'!$B$4:$J$50,6,FALSE)*(1-(PRINCIPAL!$O$33/100)),VLOOKUP($BG$48,'Banco de Dados'!$B$4:$J$50,6,FALSE)))))))))),"")</f>
        <v/>
      </c>
      <c r="BG62" s="122" t="str">
        <f>IFERROR(BF62*(IFERROR(VLOOKUP($BG$48,'Banco de Dados'!$B$4:$J$50,4,FALSE),"ERRO")),"")</f>
        <v/>
      </c>
      <c r="BH62" s="122" t="str">
        <f t="shared" si="41"/>
        <v/>
      </c>
      <c r="BI62" s="123" t="str">
        <f>IFERROR(BH62*(C62*(PRINCIPAL!$G$33/100))*0.47*(44/12),"")</f>
        <v/>
      </c>
      <c r="BJ62" s="125" t="str">
        <f t="shared" si="26"/>
        <v/>
      </c>
    </row>
    <row r="63" spans="2:62" ht="12.75" customHeight="1" x14ac:dyDescent="0.3">
      <c r="B63" s="326">
        <f t="shared" si="23"/>
        <v>2033</v>
      </c>
      <c r="C63" s="340"/>
      <c r="D63" s="1"/>
      <c r="E63" s="116">
        <v>13</v>
      </c>
      <c r="F63" s="24" t="str">
        <f>IFERROR(VLOOKUP($G$48,'Banco de Dados'!$B$4:$J$50,6,FALSE),"")</f>
        <v/>
      </c>
      <c r="G63" s="25" t="str">
        <f>IFERROR(F63*(IFERROR(VLOOKUP($G$48,'Banco de Dados'!$B$4:$J$50,4,FALSE),"ERRO")),"")</f>
        <v/>
      </c>
      <c r="H63" s="25" t="str">
        <f t="shared" si="27"/>
        <v/>
      </c>
      <c r="I63" s="103" t="str">
        <f t="shared" si="28"/>
        <v/>
      </c>
      <c r="J63" s="117" t="str">
        <f t="shared" si="29"/>
        <v/>
      </c>
      <c r="K63" s="1"/>
      <c r="L63" s="91">
        <v>13</v>
      </c>
      <c r="M63" s="24" t="str">
        <f>IFERROR(IF(AND(PRINCIPAL!$H$24&lt;&gt;"",OR(L63=PRINCIPAL!$I$24,L63=PRINCIPAL!$I$24+PRINCIPAL!$I$24,L63=PRINCIPAL!$I$24+PRINCIPAL!$I$24+PRINCIPAL!$I$24)),0,IF(AND(PRINCIPAL!$H$24&lt;&gt;"",L63=PRINCIPAL!$J$24),VLOOKUP($N$48,'Banco de Dados'!$B$4:$J$50,8,FALSE)*PRINCIPAL!$H$24*(1-(PRINCIPAL!$K$24/100)),IF(AND(PRINCIPAL!$H$24&lt;&gt;"",L63=PRINCIPAL!$L$24),VLOOKUP($N$48,'Banco de Dados'!$B$4:$J$50,8,FALSE)*PRINCIPAL!$H$24*(1-(PRINCIPAL!$M$24/100)),IF(AND(PRINCIPAL!$H$24&lt;&gt;"",L63=PRINCIPAL!$N$24),VLOOKUP($N$48,'Banco de Dados'!$B$4:$J$50,8,FALSE)*PRINCIPAL!$H$24*(1-(PRINCIPAL!$O$24/100)),IF(PRINCIPAL!$H$24&lt;&gt;"",VLOOKUP($N$48,'Banco de Dados'!$B$4:$J$50,8,FALSE)*PRINCIPAL!$H$24,IF(OR(L63=PRINCIPAL!$I$24,L63=PRINCIPAL!$I$24+PRINCIPAL!$I$24,L63=PRINCIPAL!$I$24+PRINCIPAL!$I$24+PRINCIPAL!$I$24),0,IF(L63=PRINCIPAL!$J$24,VLOOKUP($N$48,'Banco de Dados'!$B$4:$J$50,6,FALSE)*(1-(PRINCIPAL!$K$24/100)),IF(L63=PRINCIPAL!$L$24,VLOOKUP($N$48,'Banco de Dados'!$B$4:$J$50,6,FALSE)*(1-(PRINCIPAL!$M$24/100)),IF(L63=PRINCIPAL!$N$24,VLOOKUP($N$48,'Banco de Dados'!$B$4:$J$50,6,FALSE)*(1-(PRINCIPAL!$O$24/100)),VLOOKUP($N$48,'Banco de Dados'!$B$4:$J$50,6,FALSE)))))))))),"")</f>
        <v/>
      </c>
      <c r="N63" s="25" t="str">
        <f>IFERROR(M63*(IFERROR(VLOOKUP($N$48,'Banco de Dados'!$B$4:$J$50,4,FALSE),"ERRO")),"")</f>
        <v/>
      </c>
      <c r="O63" s="25" t="str">
        <f t="shared" si="24"/>
        <v/>
      </c>
      <c r="P63" s="103" t="str">
        <f>IFERROR(O63*(C63*(PRINCIPAL!$G$24/100))*0.47*(44/12),"")</f>
        <v/>
      </c>
      <c r="Q63" s="107" t="str">
        <f t="shared" si="30"/>
        <v/>
      </c>
      <c r="R63" s="29" t="str">
        <f>IFERROR(IF(AND(PRINCIPAL!$H$25&lt;&gt;"",OR(L63=PRINCIPAL!$I$25,L63=PRINCIPAL!$I$25+PRINCIPAL!$I$25,L63=PRINCIPAL!$I$25+PRINCIPAL!$I$25+PRINCIPAL!$I$25)),0,IF(AND(PRINCIPAL!$H$25&lt;&gt;"",L63=PRINCIPAL!$J$25),VLOOKUP($S$48,'Banco de Dados'!$B$4:$J$50,8,FALSE)*PRINCIPAL!$H$25*(1-(PRINCIPAL!$K$25/100)),IF(AND(PRINCIPAL!$H$25&lt;&gt;"",L63=PRINCIPAL!$L$25),VLOOKUP($S$48,'Banco de Dados'!$B$4:$J$50,8,FALSE)*PRINCIPAL!$H$25*(1-(PRINCIPAL!$M$25/100)),IF(AND(PRINCIPAL!$H$25&lt;&gt;"",L63=PRINCIPAL!$N$25),VLOOKUP($S$48,'Banco de Dados'!$B$4:$J$50,8,FALSE)*PRINCIPAL!$H$25*(1-(PRINCIPAL!$O$25/100)),IF(PRINCIPAL!$H$25&lt;&gt;"",VLOOKUP($S$48,'Banco de Dados'!$B$4:$J$50,8,FALSE)*PRINCIPAL!$H$25,IF(OR(L63=PRINCIPAL!$I$25,L63=PRINCIPAL!$I$25+PRINCIPAL!$I$25,L63=PRINCIPAL!$I$25+PRINCIPAL!$I$25+PRINCIPAL!$I$25),0,IF(L63=PRINCIPAL!$J$25,VLOOKUP($S$48,'Banco de Dados'!$B$4:$J$50,6,FALSE)*(1-(PRINCIPAL!$K$25/100)),IF(L63=PRINCIPAL!$L$25,VLOOKUP($S$48,'Banco de Dados'!$B$4:$J$50,6,FALSE)*(1-(PRINCIPAL!$M$25/100)),IF(L63=PRINCIPAL!$N$25,VLOOKUP($S$48,'Banco de Dados'!$B$4:$J$50,6,FALSE)*(1-(PRINCIPAL!$O$25/100)),VLOOKUP($S$48,'Banco de Dados'!$B$4:$J$50,6,FALSE)))))))))),"")</f>
        <v/>
      </c>
      <c r="S63" s="29" t="str">
        <f>IFERROR(R63*(IFERROR(VLOOKUP($S$48,'Banco de Dados'!$B$4:$J$50,4,FALSE),"ERRO")),"")</f>
        <v/>
      </c>
      <c r="T63" s="29" t="str">
        <f t="shared" si="31"/>
        <v/>
      </c>
      <c r="U63" s="103" t="str">
        <f>IFERROR(T63*(C63*(PRINCIPAL!$G$25/100))*0.47*(44/12),"")</f>
        <v/>
      </c>
      <c r="V63" s="103" t="str">
        <f t="shared" si="32"/>
        <v/>
      </c>
      <c r="W63" s="30" t="str">
        <f>IFERROR(IF(AND(PRINCIPAL!$H$26&lt;&gt;"",OR(L63=PRINCIPAL!$I$26,L63=PRINCIPAL!$I$26+PRINCIPAL!$I$26,L63=PRINCIPAL!$I$26+PRINCIPAL!$I$26+PRINCIPAL!$I$26)),0,IF(AND(PRINCIPAL!$H$26&lt;&gt;"",L63=PRINCIPAL!$J$26),VLOOKUP($X$48,'Banco de Dados'!$B$4:$J$50,8,FALSE)*PRINCIPAL!$H$26*(1-(PRINCIPAL!$K$26/100)),IF(AND(PRINCIPAL!$H$26&lt;&gt;"",L63=PRINCIPAL!$L$26),VLOOKUP($X$48,'Banco de Dados'!$B$4:$J$50,8,FALSE)*PRINCIPAL!$H$26*(1-(PRINCIPAL!$M$26/100)),IF(AND(PRINCIPAL!$H$26&lt;&gt;"",L63=PRINCIPAL!$N$26),VLOOKUP($X$48,'Banco de Dados'!$B$4:$J$50,8,FALSE)*PRINCIPAL!$H$26*(1-(PRINCIPAL!$O$26/100)),IF(PRINCIPAL!$H$26&lt;&gt;"",VLOOKUP($X$48,'Banco de Dados'!$B$4:$J$50,8,FALSE)*PRINCIPAL!$H$26,IF(OR(L63=PRINCIPAL!$I$26,L63=PRINCIPAL!$I$26+PRINCIPAL!$I$26,L63=PRINCIPAL!$I$26+PRINCIPAL!$I$26+PRINCIPAL!$I$26),0,IF(L63=PRINCIPAL!$J$26,VLOOKUP($X$48,'Banco de Dados'!$B$4:$J$50,6,FALSE)*(1-(PRINCIPAL!$K$26/100)),IF(L63=PRINCIPAL!$L$26,VLOOKUP($X$48,'Banco de Dados'!$B$4:$J$50,6,FALSE)*(1-(PRINCIPAL!$M$26/100)),IF(L63=PRINCIPAL!$N$26,VLOOKUP($X$48,'Banco de Dados'!$B$4:$J$50,6,FALSE)*(1-(PRINCIPAL!$O$26/100)),VLOOKUP($X$48,'Banco de Dados'!$B$4:$J$50,6,FALSE)))))))))),"")</f>
        <v/>
      </c>
      <c r="X63" s="29" t="str">
        <f>IFERROR(W63*(IFERROR(VLOOKUP($X$48,'Banco de Dados'!$B$4:$J$50,4,FALSE),"ERRO")),"")</f>
        <v/>
      </c>
      <c r="Y63" s="29" t="str">
        <f t="shared" si="42"/>
        <v/>
      </c>
      <c r="Z63" s="103" t="str">
        <f>IFERROR(Y63*(C63*(PRINCIPAL!$G$26/100))*0.47*(44/12),"")</f>
        <v/>
      </c>
      <c r="AA63" s="111" t="str">
        <f t="shared" si="43"/>
        <v/>
      </c>
      <c r="AB63" s="30" t="str">
        <f>IFERROR(IF(AND(PRINCIPAL!$H$27&lt;&gt;"",OR(L63=PRINCIPAL!$I$27,L63=PRINCIPAL!$I$27+PRINCIPAL!$I$27,L63=PRINCIPAL!$I$27+PRINCIPAL!$I$27+PRINCIPAL!$I$27)),0,IF(AND(PRINCIPAL!$H$27&lt;&gt;"",L63=PRINCIPAL!$J$27),VLOOKUP($AC$48,'Banco de Dados'!$B$4:$J$50,8,FALSE)*PRINCIPAL!$H$27*(1-(PRINCIPAL!$K$27/100)),IF(AND(PRINCIPAL!$H$27&lt;&gt;"",L63=PRINCIPAL!$L$27),VLOOKUP($AC$48,'Banco de Dados'!$B$4:$J$50,8,FALSE)*PRINCIPAL!$H$27*(1-(PRINCIPAL!$M$27/100)),IF(AND(PRINCIPAL!$H$27&lt;&gt;"",L63=PRINCIPAL!$N$27),VLOOKUP($AC$48,'Banco de Dados'!$B$4:$J$50,8,FALSE)*PRINCIPAL!$H$27*(1-(PRINCIPAL!$O$27/100)),IF(PRINCIPAL!$H$27&lt;&gt;"",VLOOKUP($AC$48,'Banco de Dados'!$B$4:$J$50,8,FALSE)*PRINCIPAL!$H$27,IF(OR(L63=PRINCIPAL!$I$27,L63=PRINCIPAL!$I$27+PRINCIPAL!$I$27,L63=PRINCIPAL!$I$27+PRINCIPAL!$I$27+PRINCIPAL!$I$27),0,IF(L63=PRINCIPAL!$J$27,VLOOKUP($AC$48,'Banco de Dados'!$B$4:$J$50,6,FALSE)*(1-(PRINCIPAL!$K$27/100)),IF(L63=PRINCIPAL!$L$27,VLOOKUP($AC$48,'Banco de Dados'!$B$4:$J$50,6,FALSE)*(1-(PRINCIPAL!$M$27/100)),IF(L63=PRINCIPAL!$N$27,VLOOKUP($AC$48,'Banco de Dados'!$B$4:$J$50,6,FALSE)*(1-(PRINCIPAL!$O$27/100)),VLOOKUP($AC$48,'Banco de Dados'!$B$4:$J$50,6,FALSE)))))))))),"")</f>
        <v/>
      </c>
      <c r="AC63" s="29" t="str">
        <f>IFERROR(AB63*(IFERROR(VLOOKUP($AC$48,'Banco de Dados'!$B$4:$J$50,4,FALSE),"ERRO")),"")</f>
        <v/>
      </c>
      <c r="AD63" s="29" t="str">
        <f t="shared" si="33"/>
        <v/>
      </c>
      <c r="AE63" s="103" t="str">
        <f>IFERROR(AD63*(C63*(PRINCIPAL!$G$27/100))*0.47*(44/12),"")</f>
        <v/>
      </c>
      <c r="AF63" s="111" t="str">
        <f t="shared" si="34"/>
        <v/>
      </c>
      <c r="AG63" s="30" t="str">
        <f>IFERROR(IF(AND(PRINCIPAL!$H$28&lt;&gt;"",OR(L63=PRINCIPAL!$I$28,L63=PRINCIPAL!$I$28+PRINCIPAL!$I$28,L63=PRINCIPAL!$I$28+PRINCIPAL!$I$28+PRINCIPAL!$I$28)),0,IF(AND(PRINCIPAL!$H$28&lt;&gt;"",L63=PRINCIPAL!$J$28),VLOOKUP($AH$48,'Banco de Dados'!$B$4:$J$50,8,FALSE)*PRINCIPAL!$H$28*(1-(PRINCIPAL!$K$28/100)),IF(AND(PRINCIPAL!$H$28&lt;&gt;"",L63=PRINCIPAL!$L$28),VLOOKUP($AH$48,'Banco de Dados'!$B$4:$J$50,8,FALSE)*PRINCIPAL!$H$28*(1-(PRINCIPAL!$M$28/100)),IF(AND(PRINCIPAL!$H$28&lt;&gt;"",L63=PRINCIPAL!$N$28),VLOOKUP($AH$48,'Banco de Dados'!$B$4:$J$50,8,FALSE)*PRINCIPAL!$H$28*(1-(PRINCIPAL!$O$28/100)),IF(PRINCIPAL!$H$28&lt;&gt;"",VLOOKUP($AH$48,'Banco de Dados'!$B$4:$J$50,8,FALSE)*PRINCIPAL!$H$28,IF(OR(L63=PRINCIPAL!$I$28,L63=PRINCIPAL!$I$28+PRINCIPAL!$I$28,L63=PRINCIPAL!$I$28+PRINCIPAL!$I$28+PRINCIPAL!$I$28),0,IF(L63=PRINCIPAL!$J$28,VLOOKUP($AH$48,'Banco de Dados'!$B$4:$J$50,6,FALSE)*(1-(PRINCIPAL!$K$28/100)),IF(L63=PRINCIPAL!$L$28,VLOOKUP($AH$48,'Banco de Dados'!$B$4:$J$50,6,FALSE)*(1-(PRINCIPAL!$M$28/100)),IF(L63=PRINCIPAL!$N$28,VLOOKUP($AH$48,'Banco de Dados'!$B$4:$J$50,6,FALSE)*(1-(PRINCIPAL!$O$28/100)),VLOOKUP($AH$48,'Banco de Dados'!$B$4:$J$50,6,FALSE)))))))))),"")</f>
        <v/>
      </c>
      <c r="AH63" s="29" t="str">
        <f>IFERROR(AG63*(IFERROR(VLOOKUP($AH$48,'Banco de Dados'!$B$4:$J$50,4,FALSE),"ERRO")),"")</f>
        <v/>
      </c>
      <c r="AI63" s="29" t="str">
        <f t="shared" si="35"/>
        <v/>
      </c>
      <c r="AJ63" s="103" t="str">
        <f>IFERROR(AI63*(C63*(PRINCIPAL!$G$28/100))*0.47*(44/12),"")</f>
        <v/>
      </c>
      <c r="AK63" s="111" t="str">
        <f t="shared" si="44"/>
        <v/>
      </c>
      <c r="AL63" s="30" t="str">
        <f>IFERROR(IF(AND(PRINCIPAL!$H$29&lt;&gt;"",OR(L63=PRINCIPAL!$I$29,L63=PRINCIPAL!$I$29+PRINCIPAL!$I$29,L63=PRINCIPAL!$I$29+PRINCIPAL!$I$29+PRINCIPAL!$I$29)),0,IF(AND(PRINCIPAL!$H$29&lt;&gt;"",L63=PRINCIPAL!$J$29),VLOOKUP($AM$48,'Banco de Dados'!$B$4:$J$50,8,FALSE)*PRINCIPAL!$H$29*(1-(PRINCIPAL!$K$29/100)),IF(AND(PRINCIPAL!$H$29&lt;&gt;"",L63=PRINCIPAL!$L$29),VLOOKUP($AM$48,'Banco de Dados'!$B$4:$J$50,8,FALSE)*PRINCIPAL!$H$29*(1-(PRINCIPAL!$M$29/100)),IF(AND(PRINCIPAL!$H$29&lt;&gt;"",L63=PRINCIPAL!$N$29),VLOOKUP($AM$48,'Banco de Dados'!$B$4:$J$50,8,FALSE)*PRINCIPAL!$H$29*(1-(PRINCIPAL!$O$29/100)),IF(PRINCIPAL!$H$29&lt;&gt;"",VLOOKUP($AM$48,'Banco de Dados'!$B$4:$J$50,8,FALSE)*PRINCIPAL!$H$29,IF(OR(L63=PRINCIPAL!$I$29,L63=PRINCIPAL!$I$29+PRINCIPAL!$I$29,L63=PRINCIPAL!$I$29+PRINCIPAL!$I$29+PRINCIPAL!$I$29),0,IF(L63=PRINCIPAL!$J$29,VLOOKUP($AM$48,'Banco de Dados'!$B$4:$J$50,6,FALSE)*(1-(PRINCIPAL!$K$29/100)),IF(L63=PRINCIPAL!$L$29,VLOOKUP($AM$48,'Banco de Dados'!$B$4:$J$50,6,FALSE)*(1-(PRINCIPAL!$M$29/100)),IF(L63=PRINCIPAL!$N$29,VLOOKUP($AM$48,'Banco de Dados'!$B$4:$J$50,6,FALSE)*(1-(PRINCIPAL!$O$29/100)),VLOOKUP($AM$48,'Banco de Dados'!$B$4:$J$50,6,FALSE)))))))))),"")</f>
        <v/>
      </c>
      <c r="AM63" s="29" t="str">
        <f>IFERROR(AL63*(IFERROR(VLOOKUP($AM$48,'Banco de Dados'!$B$4:$J$50,4,FALSE),"ERRO")),"")</f>
        <v/>
      </c>
      <c r="AN63" s="29" t="str">
        <f t="shared" si="36"/>
        <v/>
      </c>
      <c r="AO63" s="103" t="str">
        <f>IFERROR(AN63*(C63*(PRINCIPAL!$G$29/100))*0.47*(44/12),"")</f>
        <v/>
      </c>
      <c r="AP63" s="111" t="str">
        <f t="shared" si="37"/>
        <v/>
      </c>
      <c r="AQ63" s="30" t="str">
        <f>IFERROR(IF(AND(PRINCIPAL!$H$30&lt;&gt;"",OR(L63=PRINCIPAL!$I$30,L63=PRINCIPAL!$I$30+PRINCIPAL!$I$30,L63=PRINCIPAL!$I$30+PRINCIPAL!$I$30+PRINCIPAL!$I$30)),0,IF(AND(PRINCIPAL!$H$30&lt;&gt;"",L63=PRINCIPAL!$J$30),VLOOKUP($AR$48,'Banco de Dados'!$B$4:$J$50,8,FALSE)*PRINCIPAL!$H$30*(1-(PRINCIPAL!$K$30/100)),IF(AND(PRINCIPAL!$H$30&lt;&gt;"",L63=PRINCIPAL!$L$30),VLOOKUP($AR$48,'Banco de Dados'!$B$4:$J$50,8,FALSE)*PRINCIPAL!$H$30*(1-(PRINCIPAL!$M$30/100)),IF(AND(PRINCIPAL!$H$30&lt;&gt;"",L63=PRINCIPAL!$N$30),VLOOKUP($AR$48,'Banco de Dados'!$B$4:$J$50,8,FALSE)*PRINCIPAL!$H$30*(1-(PRINCIPAL!$O$30/100)),IF(PRINCIPAL!$H$30&lt;&gt;"",VLOOKUP($AR$48,'Banco de Dados'!$B$4:$J$50,8,FALSE)*PRINCIPAL!$H$30,IF(OR(L63=PRINCIPAL!$I$30,L63=PRINCIPAL!$I$30+PRINCIPAL!$I$30,L63=PRINCIPAL!$I$30+PRINCIPAL!$I$30+PRINCIPAL!$I$30),0,IF(L63=PRINCIPAL!$J$30,VLOOKUP($AR$48,'Banco de Dados'!$B$4:$J$50,6,FALSE)*(1-(PRINCIPAL!$K$30/100)),IF(L63=PRINCIPAL!$L$30,VLOOKUP($AR$48,'Banco de Dados'!$B$4:$J$50,6,FALSE)*(1-(PRINCIPAL!$M$30/100)),IF(L63=PRINCIPAL!$N$30,VLOOKUP($AR$48,'Banco de Dados'!$B$4:$J$50,6,FALSE)*(1-(PRINCIPAL!$O$30/100)),VLOOKUP($AR$48,'Banco de Dados'!$B$4:$J$50,6,FALSE)))))))))),"")</f>
        <v/>
      </c>
      <c r="AR63" s="29" t="str">
        <f>IFERROR(AQ63*(IFERROR(VLOOKUP($AR$48,'Banco de Dados'!$B$4:$J$50,4,FALSE),"ERRO")),"")</f>
        <v/>
      </c>
      <c r="AS63" s="29" t="str">
        <f t="shared" si="38"/>
        <v/>
      </c>
      <c r="AT63" s="103" t="str">
        <f>IFERROR(AS63*(C63*(PRINCIPAL!$G$30/100))*0.47*(44/12),"")</f>
        <v/>
      </c>
      <c r="AU63" s="111" t="str">
        <f t="shared" si="39"/>
        <v/>
      </c>
      <c r="AV63" s="30" t="str">
        <f>IFERROR(IF(AND(PRINCIPAL!$H$31&lt;&gt;"",OR(L63=PRINCIPAL!$I$31,L63=PRINCIPAL!$I$31+PRINCIPAL!$I$31,L63=PRINCIPAL!$I$31+PRINCIPAL!$I$31+PRINCIPAL!$I$31)),0,IF(AND(PRINCIPAL!$H$31&lt;&gt;"",L63=PRINCIPAL!$J$31),VLOOKUP($AW$48,'Banco de Dados'!$B$4:$J$50,8,FALSE)*PRINCIPAL!$H$31*(1-(PRINCIPAL!$K$31/100)),IF(AND(PRINCIPAL!$H$31&lt;&gt;"",L63=PRINCIPAL!$L$31),VLOOKUP($AW$48,'Banco de Dados'!$B$4:$J$50,8,FALSE)*PRINCIPAL!$H$31*(1-(PRINCIPAL!$M$31/100)),IF(AND(PRINCIPAL!$H$31&lt;&gt;"",L63=PRINCIPAL!$N$31),VLOOKUP($AW$48,'Banco de Dados'!$B$4:$J$50,8,FALSE)*PRINCIPAL!$H$31*(1-(PRINCIPAL!$O$31/100)),IF(PRINCIPAL!$H$31&lt;&gt;"",VLOOKUP($AW$48,'Banco de Dados'!$B$4:$J$50,8,FALSE)*PRINCIPAL!$H$31,IF(OR(L63=PRINCIPAL!$I$31,L63=PRINCIPAL!$I$31+PRINCIPAL!$I$31,L63=PRINCIPAL!$I$31+PRINCIPAL!$I$31+PRINCIPAL!$I$31),0,IF(L63=PRINCIPAL!$J$31,VLOOKUP($AW$48,'Banco de Dados'!$B$4:$J$50,6,FALSE)*(1-(PRINCIPAL!$K$31/100)),IF(L63=PRINCIPAL!$L$31,VLOOKUP($AW$48,'Banco de Dados'!$B$4:$J$50,6,FALSE)*(1-(PRINCIPAL!$M$31/100)),IF(L63=PRINCIPAL!$N$31,VLOOKUP($AW$48,'Banco de Dados'!$B$4:$J$50,6,FALSE)*(1-(PRINCIPAL!$O$31/100)),VLOOKUP($AW$48,'Banco de Dados'!$B$4:$J$50,6,FALSE)))))))))),"")</f>
        <v/>
      </c>
      <c r="AW63" s="29" t="str">
        <f>IFERROR(AV63*(IFERROR(VLOOKUP($AW$48,'Banco de Dados'!$B$4:$J$50,4,FALSE),"ERRO")),"")</f>
        <v/>
      </c>
      <c r="AX63" s="29" t="str">
        <f t="shared" si="40"/>
        <v/>
      </c>
      <c r="AY63" s="103" t="str">
        <f>IFERROR(AX63*(C63*(PRINCIPAL!$G$31/100))*0.47*(44/12),"")</f>
        <v/>
      </c>
      <c r="AZ63" s="111" t="str">
        <f t="shared" si="45"/>
        <v/>
      </c>
      <c r="BA63" s="120" t="str">
        <f>IFERROR(IF(AND(PRINCIPAL!$H$32&lt;&gt;"",OR(L63=PRINCIPAL!$I$32,L63=PRINCIPAL!$I$32+PRINCIPAL!$I$32,L63=PRINCIPAL!$I$32+PRINCIPAL!$I$32+PRINCIPAL!$I$32)),0,IF(AND(PRINCIPAL!$H$32&lt;&gt;"",L63=PRINCIPAL!$J$32),VLOOKUP($BB$48,'Banco de Dados'!$B$4:$J$50,8,FALSE)*PRINCIPAL!$H$32*(1-(PRINCIPAL!$K$32/100)),IF(AND(PRINCIPAL!$H$32&lt;&gt;"",L63=PRINCIPAL!$L$32),VLOOKUP($BB$48,'Banco de Dados'!$B$4:$J$50,8,FALSE)*PRINCIPAL!$H$32*(1-(PRINCIPAL!$M$32/100)),IF(AND(PRINCIPAL!$H$32&lt;&gt;"",L63=PRINCIPAL!$N$32),VLOOKUP($BB$48,'Banco de Dados'!$B$4:$J$50,8,FALSE)*PRINCIPAL!$H$32*(1-(PRINCIPAL!$O$32/100)),IF(PRINCIPAL!$H$32&lt;&gt;"",VLOOKUP($BB$48,'Banco de Dados'!$B$4:$J$50,8,FALSE)*PRINCIPAL!$H$32,IF(OR(L63=PRINCIPAL!$I$32,L63=PRINCIPAL!$I$32+PRINCIPAL!$I$32,L63=PRINCIPAL!$I$32+PRINCIPAL!$I$32+PRINCIPAL!$I$32),0,IF(L63=PRINCIPAL!$J$32,VLOOKUP($BB$48,'Banco de Dados'!$B$4:$J$50,6,FALSE)*(1-(PRINCIPAL!$K$32/100)),IF(L63=PRINCIPAL!$L$32,VLOOKUP($BB$48,'Banco de Dados'!$B$4:$J$50,6,FALSE)*(1-(PRINCIPAL!$M$32/100)),IF(L63=PRINCIPAL!$N$32,VLOOKUP($BB$48,'Banco de Dados'!$B$4:$J$50,6,FALSE)*(1-(PRINCIPAL!$O$32/100)),VLOOKUP($BB$48,'Banco de Dados'!$B$4:$J$50,6,FALSE)))))))))),"")</f>
        <v/>
      </c>
      <c r="BB63" s="122" t="str">
        <f>IFERROR(BA63*(IFERROR(VLOOKUP($BB$48,'Banco de Dados'!$B$4:$J$50,4,FALSE),"ERRO")),"")</f>
        <v/>
      </c>
      <c r="BC63" s="122" t="str">
        <f t="shared" si="46"/>
        <v/>
      </c>
      <c r="BD63" s="123" t="str">
        <f>IFERROR(BC63*(C63*(PRINCIPAL!$G$32/100))*0.47*(44/12),"")</f>
        <v/>
      </c>
      <c r="BE63" s="124" t="str">
        <f t="shared" si="25"/>
        <v/>
      </c>
      <c r="BF63" s="120" t="str">
        <f>IFERROR(IF(AND(PRINCIPAL!$H$33&lt;&gt;"",OR(L63=PRINCIPAL!$I$33,L63=PRINCIPAL!$I$33+PRINCIPAL!$I$33,L63=PRINCIPAL!$I$33+PRINCIPAL!$I$33+PRINCIPAL!$I$33)),0,IF(AND(PRINCIPAL!$H$33&lt;&gt;"",L63=PRINCIPAL!$J$33),VLOOKUP($BG$48,'Banco de Dados'!$B$4:$J$50,8,FALSE)*PRINCIPAL!$H$33*(1-(PRINCIPAL!$K$33/100)),IF(AND(PRINCIPAL!$H$33&lt;&gt;"",L63=PRINCIPAL!$L$33),VLOOKUP($BG$48,'Banco de Dados'!$B$4:$J$50,8,FALSE)*PRINCIPAL!$H$33*(1-(PRINCIPAL!$M$33/100)),IF(AND(PRINCIPAL!$H$33&lt;&gt;"",L63=PRINCIPAL!$N$33),VLOOKUP($BG$48,'Banco de Dados'!$B$4:$J$50,8,FALSE)*PRINCIPAL!$H$33*(1-(PRINCIPAL!$O$33/100)),IF(PRINCIPAL!$H$33&lt;&gt;"",VLOOKUP($BG$48,'Banco de Dados'!$B$4:$J$50,8,FALSE)*PRINCIPAL!$H$33,IF(OR(L63=PRINCIPAL!$I$33,L63=PRINCIPAL!$I$33+PRINCIPAL!$I$33,L63=PRINCIPAL!$I$33+PRINCIPAL!$I$33+PRINCIPAL!$I$33),0,IF(L63=PRINCIPAL!$J$33,VLOOKUP($BG$48,'Banco de Dados'!$B$4:$J$50,6,FALSE)*(1-(PRINCIPAL!$K$33/100)),IF(L63=PRINCIPAL!$L$33,VLOOKUP($BG$48,'Banco de Dados'!$B$4:$J$50,6,FALSE)*(1-(PRINCIPAL!$M$33/100)),IF(L63=PRINCIPAL!$N$33,VLOOKUP($BG$48,'Banco de Dados'!$B$4:$J$50,6,FALSE)*(1-(PRINCIPAL!$O$33/100)),VLOOKUP($BG$48,'Banco de Dados'!$B$4:$J$50,6,FALSE)))))))))),"")</f>
        <v/>
      </c>
      <c r="BG63" s="122" t="str">
        <f>IFERROR(BF63*(IFERROR(VLOOKUP($BG$48,'Banco de Dados'!$B$4:$J$50,4,FALSE),"ERRO")),"")</f>
        <v/>
      </c>
      <c r="BH63" s="122" t="str">
        <f t="shared" si="41"/>
        <v/>
      </c>
      <c r="BI63" s="123" t="str">
        <f>IFERROR(BH63*(C63*(PRINCIPAL!$G$33/100))*0.47*(44/12),"")</f>
        <v/>
      </c>
      <c r="BJ63" s="125" t="str">
        <f t="shared" si="26"/>
        <v/>
      </c>
    </row>
    <row r="64" spans="2:62" ht="12.75" customHeight="1" x14ac:dyDescent="0.3">
      <c r="B64" s="326">
        <f t="shared" si="23"/>
        <v>2034</v>
      </c>
      <c r="C64" s="340"/>
      <c r="D64" s="1"/>
      <c r="E64" s="116">
        <v>14</v>
      </c>
      <c r="F64" s="24" t="str">
        <f>IFERROR(VLOOKUP($G$48,'Banco de Dados'!$B$4:$J$50,6,FALSE),"")</f>
        <v/>
      </c>
      <c r="G64" s="25" t="str">
        <f>IFERROR(F64*(IFERROR(VLOOKUP($G$48,'Banco de Dados'!$B$4:$J$50,4,FALSE),"ERRO")),"")</f>
        <v/>
      </c>
      <c r="H64" s="25" t="str">
        <f t="shared" si="27"/>
        <v/>
      </c>
      <c r="I64" s="103" t="str">
        <f t="shared" si="28"/>
        <v/>
      </c>
      <c r="J64" s="117" t="str">
        <f t="shared" si="29"/>
        <v/>
      </c>
      <c r="K64" s="1"/>
      <c r="L64" s="91">
        <v>14</v>
      </c>
      <c r="M64" s="24" t="str">
        <f>IFERROR(IF(AND(PRINCIPAL!$H$24&lt;&gt;"",OR(L64=PRINCIPAL!$I$24,L64=PRINCIPAL!$I$24+PRINCIPAL!$I$24,L64=PRINCIPAL!$I$24+PRINCIPAL!$I$24+PRINCIPAL!$I$24)),0,IF(AND(PRINCIPAL!$H$24&lt;&gt;"",L64=PRINCIPAL!$J$24),VLOOKUP($N$48,'Banco de Dados'!$B$4:$J$50,8,FALSE)*PRINCIPAL!$H$24*(1-(PRINCIPAL!$K$24/100)),IF(AND(PRINCIPAL!$H$24&lt;&gt;"",L64=PRINCIPAL!$L$24),VLOOKUP($N$48,'Banco de Dados'!$B$4:$J$50,8,FALSE)*PRINCIPAL!$H$24*(1-(PRINCIPAL!$M$24/100)),IF(AND(PRINCIPAL!$H$24&lt;&gt;"",L64=PRINCIPAL!$N$24),VLOOKUP($N$48,'Banco de Dados'!$B$4:$J$50,8,FALSE)*PRINCIPAL!$H$24*(1-(PRINCIPAL!$O$24/100)),IF(PRINCIPAL!$H$24&lt;&gt;"",VLOOKUP($N$48,'Banco de Dados'!$B$4:$J$50,8,FALSE)*PRINCIPAL!$H$24,IF(OR(L64=PRINCIPAL!$I$24,L64=PRINCIPAL!$I$24+PRINCIPAL!$I$24,L64=PRINCIPAL!$I$24+PRINCIPAL!$I$24+PRINCIPAL!$I$24),0,IF(L64=PRINCIPAL!$J$24,VLOOKUP($N$48,'Banco de Dados'!$B$4:$J$50,6,FALSE)*(1-(PRINCIPAL!$K$24/100)),IF(L64=PRINCIPAL!$L$24,VLOOKUP($N$48,'Banco de Dados'!$B$4:$J$50,6,FALSE)*(1-(PRINCIPAL!$M$24/100)),IF(L64=PRINCIPAL!$N$24,VLOOKUP($N$48,'Banco de Dados'!$B$4:$J$50,6,FALSE)*(1-(PRINCIPAL!$O$24/100)),VLOOKUP($N$48,'Banco de Dados'!$B$4:$J$50,6,FALSE)))))))))),"")</f>
        <v/>
      </c>
      <c r="N64" s="25" t="str">
        <f>IFERROR(M64*(IFERROR(VLOOKUP($N$48,'Banco de Dados'!$B$4:$J$50,4,FALSE),"ERRO")),"")</f>
        <v/>
      </c>
      <c r="O64" s="25" t="str">
        <f t="shared" si="24"/>
        <v/>
      </c>
      <c r="P64" s="103" t="str">
        <f>IFERROR(O64*(C64*(PRINCIPAL!$G$24/100))*0.47*(44/12),"")</f>
        <v/>
      </c>
      <c r="Q64" s="107" t="str">
        <f t="shared" si="30"/>
        <v/>
      </c>
      <c r="R64" s="29" t="str">
        <f>IFERROR(IF(AND(PRINCIPAL!$H$25&lt;&gt;"",OR(L64=PRINCIPAL!$I$25,L64=PRINCIPAL!$I$25+PRINCIPAL!$I$25,L64=PRINCIPAL!$I$25+PRINCIPAL!$I$25+PRINCIPAL!$I$25)),0,IF(AND(PRINCIPAL!$H$25&lt;&gt;"",L64=PRINCIPAL!$J$25),VLOOKUP($S$48,'Banco de Dados'!$B$4:$J$50,8,FALSE)*PRINCIPAL!$H$25*(1-(PRINCIPAL!$K$25/100)),IF(AND(PRINCIPAL!$H$25&lt;&gt;"",L64=PRINCIPAL!$L$25),VLOOKUP($S$48,'Banco de Dados'!$B$4:$J$50,8,FALSE)*PRINCIPAL!$H$25*(1-(PRINCIPAL!$M$25/100)),IF(AND(PRINCIPAL!$H$25&lt;&gt;"",L64=PRINCIPAL!$N$25),VLOOKUP($S$48,'Banco de Dados'!$B$4:$J$50,8,FALSE)*PRINCIPAL!$H$25*(1-(PRINCIPAL!$O$25/100)),IF(PRINCIPAL!$H$25&lt;&gt;"",VLOOKUP($S$48,'Banco de Dados'!$B$4:$J$50,8,FALSE)*PRINCIPAL!$H$25,IF(OR(L64=PRINCIPAL!$I$25,L64=PRINCIPAL!$I$25+PRINCIPAL!$I$25,L64=PRINCIPAL!$I$25+PRINCIPAL!$I$25+PRINCIPAL!$I$25),0,IF(L64=PRINCIPAL!$J$25,VLOOKUP($S$48,'Banco de Dados'!$B$4:$J$50,6,FALSE)*(1-(PRINCIPAL!$K$25/100)),IF(L64=PRINCIPAL!$L$25,VLOOKUP($S$48,'Banco de Dados'!$B$4:$J$50,6,FALSE)*(1-(PRINCIPAL!$M$25/100)),IF(L64=PRINCIPAL!$N$25,VLOOKUP($S$48,'Banco de Dados'!$B$4:$J$50,6,FALSE)*(1-(PRINCIPAL!$O$25/100)),VLOOKUP($S$48,'Banco de Dados'!$B$4:$J$50,6,FALSE)))))))))),"")</f>
        <v/>
      </c>
      <c r="S64" s="29" t="str">
        <f>IFERROR(R64*(IFERROR(VLOOKUP($S$48,'Banco de Dados'!$B$4:$J$50,4,FALSE),"ERRO")),"")</f>
        <v/>
      </c>
      <c r="T64" s="29" t="str">
        <f t="shared" si="31"/>
        <v/>
      </c>
      <c r="U64" s="103" t="str">
        <f>IFERROR(T64*(C64*(PRINCIPAL!$G$25/100))*0.47*(44/12),"")</f>
        <v/>
      </c>
      <c r="V64" s="103" t="str">
        <f t="shared" si="32"/>
        <v/>
      </c>
      <c r="W64" s="30" t="str">
        <f>IFERROR(IF(AND(PRINCIPAL!$H$26&lt;&gt;"",OR(L64=PRINCIPAL!$I$26,L64=PRINCIPAL!$I$26+PRINCIPAL!$I$26,L64=PRINCIPAL!$I$26+PRINCIPAL!$I$26+PRINCIPAL!$I$26)),0,IF(AND(PRINCIPAL!$H$26&lt;&gt;"",L64=PRINCIPAL!$J$26),VLOOKUP($X$48,'Banco de Dados'!$B$4:$J$50,8,FALSE)*PRINCIPAL!$H$26*(1-(PRINCIPAL!$K$26/100)),IF(AND(PRINCIPAL!$H$26&lt;&gt;"",L64=PRINCIPAL!$L$26),VLOOKUP($X$48,'Banco de Dados'!$B$4:$J$50,8,FALSE)*PRINCIPAL!$H$26*(1-(PRINCIPAL!$M$26/100)),IF(AND(PRINCIPAL!$H$26&lt;&gt;"",L64=PRINCIPAL!$N$26),VLOOKUP($X$48,'Banco de Dados'!$B$4:$J$50,8,FALSE)*PRINCIPAL!$H$26*(1-(PRINCIPAL!$O$26/100)),IF(PRINCIPAL!$H$26&lt;&gt;"",VLOOKUP($X$48,'Banco de Dados'!$B$4:$J$50,8,FALSE)*PRINCIPAL!$H$26,IF(OR(L64=PRINCIPAL!$I$26,L64=PRINCIPAL!$I$26+PRINCIPAL!$I$26,L64=PRINCIPAL!$I$26+PRINCIPAL!$I$26+PRINCIPAL!$I$26),0,IF(L64=PRINCIPAL!$J$26,VLOOKUP($X$48,'Banco de Dados'!$B$4:$J$50,6,FALSE)*(1-(PRINCIPAL!$K$26/100)),IF(L64=PRINCIPAL!$L$26,VLOOKUP($X$48,'Banco de Dados'!$B$4:$J$50,6,FALSE)*(1-(PRINCIPAL!$M$26/100)),IF(L64=PRINCIPAL!$N$26,VLOOKUP($X$48,'Banco de Dados'!$B$4:$J$50,6,FALSE)*(1-(PRINCIPAL!$O$26/100)),VLOOKUP($X$48,'Banco de Dados'!$B$4:$J$50,6,FALSE)))))))))),"")</f>
        <v/>
      </c>
      <c r="X64" s="29" t="str">
        <f>IFERROR(W64*(IFERROR(VLOOKUP($X$48,'Banco de Dados'!$B$4:$J$50,4,FALSE),"ERRO")),"")</f>
        <v/>
      </c>
      <c r="Y64" s="29" t="str">
        <f t="shared" si="42"/>
        <v/>
      </c>
      <c r="Z64" s="103" t="str">
        <f>IFERROR(Y64*(C64*(PRINCIPAL!$G$26/100))*0.47*(44/12),"")</f>
        <v/>
      </c>
      <c r="AA64" s="111" t="str">
        <f t="shared" si="43"/>
        <v/>
      </c>
      <c r="AB64" s="30" t="str">
        <f>IFERROR(IF(AND(PRINCIPAL!$H$27&lt;&gt;"",OR(L64=PRINCIPAL!$I$27,L64=PRINCIPAL!$I$27+PRINCIPAL!$I$27,L64=PRINCIPAL!$I$27+PRINCIPAL!$I$27+PRINCIPAL!$I$27)),0,IF(AND(PRINCIPAL!$H$27&lt;&gt;"",L64=PRINCIPAL!$J$27),VLOOKUP($AC$48,'Banco de Dados'!$B$4:$J$50,8,FALSE)*PRINCIPAL!$H$27*(1-(PRINCIPAL!$K$27/100)),IF(AND(PRINCIPAL!$H$27&lt;&gt;"",L64=PRINCIPAL!$L$27),VLOOKUP($AC$48,'Banco de Dados'!$B$4:$J$50,8,FALSE)*PRINCIPAL!$H$27*(1-(PRINCIPAL!$M$27/100)),IF(AND(PRINCIPAL!$H$27&lt;&gt;"",L64=PRINCIPAL!$N$27),VLOOKUP($AC$48,'Banco de Dados'!$B$4:$J$50,8,FALSE)*PRINCIPAL!$H$27*(1-(PRINCIPAL!$O$27/100)),IF(PRINCIPAL!$H$27&lt;&gt;"",VLOOKUP($AC$48,'Banco de Dados'!$B$4:$J$50,8,FALSE)*PRINCIPAL!$H$27,IF(OR(L64=PRINCIPAL!$I$27,L64=PRINCIPAL!$I$27+PRINCIPAL!$I$27,L64=PRINCIPAL!$I$27+PRINCIPAL!$I$27+PRINCIPAL!$I$27),0,IF(L64=PRINCIPAL!$J$27,VLOOKUP($AC$48,'Banco de Dados'!$B$4:$J$50,6,FALSE)*(1-(PRINCIPAL!$K$27/100)),IF(L64=PRINCIPAL!$L$27,VLOOKUP($AC$48,'Banco de Dados'!$B$4:$J$50,6,FALSE)*(1-(PRINCIPAL!$M$27/100)),IF(L64=PRINCIPAL!$N$27,VLOOKUP($AC$48,'Banco de Dados'!$B$4:$J$50,6,FALSE)*(1-(PRINCIPAL!$O$27/100)),VLOOKUP($AC$48,'Banco de Dados'!$B$4:$J$50,6,FALSE)))))))))),"")</f>
        <v/>
      </c>
      <c r="AC64" s="29" t="str">
        <f>IFERROR(AB64*(IFERROR(VLOOKUP($AC$48,'Banco de Dados'!$B$4:$J$50,4,FALSE),"ERRO")),"")</f>
        <v/>
      </c>
      <c r="AD64" s="29" t="str">
        <f t="shared" si="33"/>
        <v/>
      </c>
      <c r="AE64" s="103" t="str">
        <f>IFERROR(AD64*(C64*(PRINCIPAL!$G$27/100))*0.47*(44/12),"")</f>
        <v/>
      </c>
      <c r="AF64" s="111" t="str">
        <f t="shared" si="34"/>
        <v/>
      </c>
      <c r="AG64" s="30" t="str">
        <f>IFERROR(IF(AND(PRINCIPAL!$H$28&lt;&gt;"",OR(L64=PRINCIPAL!$I$28,L64=PRINCIPAL!$I$28+PRINCIPAL!$I$28,L64=PRINCIPAL!$I$28+PRINCIPAL!$I$28+PRINCIPAL!$I$28)),0,IF(AND(PRINCIPAL!$H$28&lt;&gt;"",L64=PRINCIPAL!$J$28),VLOOKUP($AH$48,'Banco de Dados'!$B$4:$J$50,8,FALSE)*PRINCIPAL!$H$28*(1-(PRINCIPAL!$K$28/100)),IF(AND(PRINCIPAL!$H$28&lt;&gt;"",L64=PRINCIPAL!$L$28),VLOOKUP($AH$48,'Banco de Dados'!$B$4:$J$50,8,FALSE)*PRINCIPAL!$H$28*(1-(PRINCIPAL!$M$28/100)),IF(AND(PRINCIPAL!$H$28&lt;&gt;"",L64=PRINCIPAL!$N$28),VLOOKUP($AH$48,'Banco de Dados'!$B$4:$J$50,8,FALSE)*PRINCIPAL!$H$28*(1-(PRINCIPAL!$O$28/100)),IF(PRINCIPAL!$H$28&lt;&gt;"",VLOOKUP($AH$48,'Banco de Dados'!$B$4:$J$50,8,FALSE)*PRINCIPAL!$H$28,IF(OR(L64=PRINCIPAL!$I$28,L64=PRINCIPAL!$I$28+PRINCIPAL!$I$28,L64=PRINCIPAL!$I$28+PRINCIPAL!$I$28+PRINCIPAL!$I$28),0,IF(L64=PRINCIPAL!$J$28,VLOOKUP($AH$48,'Banco de Dados'!$B$4:$J$50,6,FALSE)*(1-(PRINCIPAL!$K$28/100)),IF(L64=PRINCIPAL!$L$28,VLOOKUP($AH$48,'Banco de Dados'!$B$4:$J$50,6,FALSE)*(1-(PRINCIPAL!$M$28/100)),IF(L64=PRINCIPAL!$N$28,VLOOKUP($AH$48,'Banco de Dados'!$B$4:$J$50,6,FALSE)*(1-(PRINCIPAL!$O$28/100)),VLOOKUP($AH$48,'Banco de Dados'!$B$4:$J$50,6,FALSE)))))))))),"")</f>
        <v/>
      </c>
      <c r="AH64" s="29" t="str">
        <f>IFERROR(AG64*(IFERROR(VLOOKUP($AH$48,'Banco de Dados'!$B$4:$J$50,4,FALSE),"ERRO")),"")</f>
        <v/>
      </c>
      <c r="AI64" s="29" t="str">
        <f t="shared" si="35"/>
        <v/>
      </c>
      <c r="AJ64" s="103" t="str">
        <f>IFERROR(AI64*(C64*(PRINCIPAL!$G$28/100))*0.47*(44/12),"")</f>
        <v/>
      </c>
      <c r="AK64" s="111" t="str">
        <f t="shared" si="44"/>
        <v/>
      </c>
      <c r="AL64" s="30" t="str">
        <f>IFERROR(IF(AND(PRINCIPAL!$H$29&lt;&gt;"",OR(L64=PRINCIPAL!$I$29,L64=PRINCIPAL!$I$29+PRINCIPAL!$I$29,L64=PRINCIPAL!$I$29+PRINCIPAL!$I$29+PRINCIPAL!$I$29)),0,IF(AND(PRINCIPAL!$H$29&lt;&gt;"",L64=PRINCIPAL!$J$29),VLOOKUP($AM$48,'Banco de Dados'!$B$4:$J$50,8,FALSE)*PRINCIPAL!$H$29*(1-(PRINCIPAL!$K$29/100)),IF(AND(PRINCIPAL!$H$29&lt;&gt;"",L64=PRINCIPAL!$L$29),VLOOKUP($AM$48,'Banco de Dados'!$B$4:$J$50,8,FALSE)*PRINCIPAL!$H$29*(1-(PRINCIPAL!$M$29/100)),IF(AND(PRINCIPAL!$H$29&lt;&gt;"",L64=PRINCIPAL!$N$29),VLOOKUP($AM$48,'Banco de Dados'!$B$4:$J$50,8,FALSE)*PRINCIPAL!$H$29*(1-(PRINCIPAL!$O$29/100)),IF(PRINCIPAL!$H$29&lt;&gt;"",VLOOKUP($AM$48,'Banco de Dados'!$B$4:$J$50,8,FALSE)*PRINCIPAL!$H$29,IF(OR(L64=PRINCIPAL!$I$29,L64=PRINCIPAL!$I$29+PRINCIPAL!$I$29,L64=PRINCIPAL!$I$29+PRINCIPAL!$I$29+PRINCIPAL!$I$29),0,IF(L64=PRINCIPAL!$J$29,VLOOKUP($AM$48,'Banco de Dados'!$B$4:$J$50,6,FALSE)*(1-(PRINCIPAL!$K$29/100)),IF(L64=PRINCIPAL!$L$29,VLOOKUP($AM$48,'Banco de Dados'!$B$4:$J$50,6,FALSE)*(1-(PRINCIPAL!$M$29/100)),IF(L64=PRINCIPAL!$N$29,VLOOKUP($AM$48,'Banco de Dados'!$B$4:$J$50,6,FALSE)*(1-(PRINCIPAL!$O$29/100)),VLOOKUP($AM$48,'Banco de Dados'!$B$4:$J$50,6,FALSE)))))))))),"")</f>
        <v/>
      </c>
      <c r="AM64" s="29" t="str">
        <f>IFERROR(AL64*(IFERROR(VLOOKUP($AM$48,'Banco de Dados'!$B$4:$J$50,4,FALSE),"ERRO")),"")</f>
        <v/>
      </c>
      <c r="AN64" s="29" t="str">
        <f t="shared" si="36"/>
        <v/>
      </c>
      <c r="AO64" s="103" t="str">
        <f>IFERROR(AN64*(C64*(PRINCIPAL!$G$29/100))*0.47*(44/12),"")</f>
        <v/>
      </c>
      <c r="AP64" s="111" t="str">
        <f t="shared" si="37"/>
        <v/>
      </c>
      <c r="AQ64" s="30" t="str">
        <f>IFERROR(IF(AND(PRINCIPAL!$H$30&lt;&gt;"",OR(L64=PRINCIPAL!$I$30,L64=PRINCIPAL!$I$30+PRINCIPAL!$I$30,L64=PRINCIPAL!$I$30+PRINCIPAL!$I$30+PRINCIPAL!$I$30)),0,IF(AND(PRINCIPAL!$H$30&lt;&gt;"",L64=PRINCIPAL!$J$30),VLOOKUP($AR$48,'Banco de Dados'!$B$4:$J$50,8,FALSE)*PRINCIPAL!$H$30*(1-(PRINCIPAL!$K$30/100)),IF(AND(PRINCIPAL!$H$30&lt;&gt;"",L64=PRINCIPAL!$L$30),VLOOKUP($AR$48,'Banco de Dados'!$B$4:$J$50,8,FALSE)*PRINCIPAL!$H$30*(1-(PRINCIPAL!$M$30/100)),IF(AND(PRINCIPAL!$H$30&lt;&gt;"",L64=PRINCIPAL!$N$30),VLOOKUP($AR$48,'Banco de Dados'!$B$4:$J$50,8,FALSE)*PRINCIPAL!$H$30*(1-(PRINCIPAL!$O$30/100)),IF(PRINCIPAL!$H$30&lt;&gt;"",VLOOKUP($AR$48,'Banco de Dados'!$B$4:$J$50,8,FALSE)*PRINCIPAL!$H$30,IF(OR(L64=PRINCIPAL!$I$30,L64=PRINCIPAL!$I$30+PRINCIPAL!$I$30,L64=PRINCIPAL!$I$30+PRINCIPAL!$I$30+PRINCIPAL!$I$30),0,IF(L64=PRINCIPAL!$J$30,VLOOKUP($AR$48,'Banco de Dados'!$B$4:$J$50,6,FALSE)*(1-(PRINCIPAL!$K$30/100)),IF(L64=PRINCIPAL!$L$30,VLOOKUP($AR$48,'Banco de Dados'!$B$4:$J$50,6,FALSE)*(1-(PRINCIPAL!$M$30/100)),IF(L64=PRINCIPAL!$N$30,VLOOKUP($AR$48,'Banco de Dados'!$B$4:$J$50,6,FALSE)*(1-(PRINCIPAL!$O$30/100)),VLOOKUP($AR$48,'Banco de Dados'!$B$4:$J$50,6,FALSE)))))))))),"")</f>
        <v/>
      </c>
      <c r="AR64" s="29" t="str">
        <f>IFERROR(AQ64*(IFERROR(VLOOKUP($AR$48,'Banco de Dados'!$B$4:$J$50,4,FALSE),"ERRO")),"")</f>
        <v/>
      </c>
      <c r="AS64" s="29" t="str">
        <f t="shared" si="38"/>
        <v/>
      </c>
      <c r="AT64" s="103" t="str">
        <f>IFERROR(AS64*(C64*(PRINCIPAL!$G$30/100))*0.47*(44/12),"")</f>
        <v/>
      </c>
      <c r="AU64" s="111" t="str">
        <f t="shared" si="39"/>
        <v/>
      </c>
      <c r="AV64" s="30" t="str">
        <f>IFERROR(IF(AND(PRINCIPAL!$H$31&lt;&gt;"",OR(L64=PRINCIPAL!$I$31,L64=PRINCIPAL!$I$31+PRINCIPAL!$I$31,L64=PRINCIPAL!$I$31+PRINCIPAL!$I$31+PRINCIPAL!$I$31)),0,IF(AND(PRINCIPAL!$H$31&lt;&gt;"",L64=PRINCIPAL!$J$31),VLOOKUP($AW$48,'Banco de Dados'!$B$4:$J$50,8,FALSE)*PRINCIPAL!$H$31*(1-(PRINCIPAL!$K$31/100)),IF(AND(PRINCIPAL!$H$31&lt;&gt;"",L64=PRINCIPAL!$L$31),VLOOKUP($AW$48,'Banco de Dados'!$B$4:$J$50,8,FALSE)*PRINCIPAL!$H$31*(1-(PRINCIPAL!$M$31/100)),IF(AND(PRINCIPAL!$H$31&lt;&gt;"",L64=PRINCIPAL!$N$31),VLOOKUP($AW$48,'Banco de Dados'!$B$4:$J$50,8,FALSE)*PRINCIPAL!$H$31*(1-(PRINCIPAL!$O$31/100)),IF(PRINCIPAL!$H$31&lt;&gt;"",VLOOKUP($AW$48,'Banco de Dados'!$B$4:$J$50,8,FALSE)*PRINCIPAL!$H$31,IF(OR(L64=PRINCIPAL!$I$31,L64=PRINCIPAL!$I$31+PRINCIPAL!$I$31,L64=PRINCIPAL!$I$31+PRINCIPAL!$I$31+PRINCIPAL!$I$31),0,IF(L64=PRINCIPAL!$J$31,VLOOKUP($AW$48,'Banco de Dados'!$B$4:$J$50,6,FALSE)*(1-(PRINCIPAL!$K$31/100)),IF(L64=PRINCIPAL!$L$31,VLOOKUP($AW$48,'Banco de Dados'!$B$4:$J$50,6,FALSE)*(1-(PRINCIPAL!$M$31/100)),IF(L64=PRINCIPAL!$N$31,VLOOKUP($AW$48,'Banco de Dados'!$B$4:$J$50,6,FALSE)*(1-(PRINCIPAL!$O$31/100)),VLOOKUP($AW$48,'Banco de Dados'!$B$4:$J$50,6,FALSE)))))))))),"")</f>
        <v/>
      </c>
      <c r="AW64" s="29" t="str">
        <f>IFERROR(AV64*(IFERROR(VLOOKUP($AW$48,'Banco de Dados'!$B$4:$J$50,4,FALSE),"ERRO")),"")</f>
        <v/>
      </c>
      <c r="AX64" s="29" t="str">
        <f t="shared" si="40"/>
        <v/>
      </c>
      <c r="AY64" s="103" t="str">
        <f>IFERROR(AX64*(C64*(PRINCIPAL!$G$31/100))*0.47*(44/12),"")</f>
        <v/>
      </c>
      <c r="AZ64" s="111" t="str">
        <f t="shared" si="45"/>
        <v/>
      </c>
      <c r="BA64" s="120" t="str">
        <f>IFERROR(IF(AND(PRINCIPAL!$H$32&lt;&gt;"",OR(L64=PRINCIPAL!$I$32,L64=PRINCIPAL!$I$32+PRINCIPAL!$I$32,L64=PRINCIPAL!$I$32+PRINCIPAL!$I$32+PRINCIPAL!$I$32)),0,IF(AND(PRINCIPAL!$H$32&lt;&gt;"",L64=PRINCIPAL!$J$32),VLOOKUP($BB$48,'Banco de Dados'!$B$4:$J$50,8,FALSE)*PRINCIPAL!$H$32*(1-(PRINCIPAL!$K$32/100)),IF(AND(PRINCIPAL!$H$32&lt;&gt;"",L64=PRINCIPAL!$L$32),VLOOKUP($BB$48,'Banco de Dados'!$B$4:$J$50,8,FALSE)*PRINCIPAL!$H$32*(1-(PRINCIPAL!$M$32/100)),IF(AND(PRINCIPAL!$H$32&lt;&gt;"",L64=PRINCIPAL!$N$32),VLOOKUP($BB$48,'Banco de Dados'!$B$4:$J$50,8,FALSE)*PRINCIPAL!$H$32*(1-(PRINCIPAL!$O$32/100)),IF(PRINCIPAL!$H$32&lt;&gt;"",VLOOKUP($BB$48,'Banco de Dados'!$B$4:$J$50,8,FALSE)*PRINCIPAL!$H$32,IF(OR(L64=PRINCIPAL!$I$32,L64=PRINCIPAL!$I$32+PRINCIPAL!$I$32,L64=PRINCIPAL!$I$32+PRINCIPAL!$I$32+PRINCIPAL!$I$32),0,IF(L64=PRINCIPAL!$J$32,VLOOKUP($BB$48,'Banco de Dados'!$B$4:$J$50,6,FALSE)*(1-(PRINCIPAL!$K$32/100)),IF(L64=PRINCIPAL!$L$32,VLOOKUP($BB$48,'Banco de Dados'!$B$4:$J$50,6,FALSE)*(1-(PRINCIPAL!$M$32/100)),IF(L64=PRINCIPAL!$N$32,VLOOKUP($BB$48,'Banco de Dados'!$B$4:$J$50,6,FALSE)*(1-(PRINCIPAL!$O$32/100)),VLOOKUP($BB$48,'Banco de Dados'!$B$4:$J$50,6,FALSE)))))))))),"")</f>
        <v/>
      </c>
      <c r="BB64" s="122" t="str">
        <f>IFERROR(BA64*(IFERROR(VLOOKUP($BB$48,'Banco de Dados'!$B$4:$J$50,4,FALSE),"ERRO")),"")</f>
        <v/>
      </c>
      <c r="BC64" s="122" t="str">
        <f t="shared" si="46"/>
        <v/>
      </c>
      <c r="BD64" s="123" t="str">
        <f>IFERROR(BC64*(C64*(PRINCIPAL!$G$32/100))*0.47*(44/12),"")</f>
        <v/>
      </c>
      <c r="BE64" s="124" t="str">
        <f t="shared" si="25"/>
        <v/>
      </c>
      <c r="BF64" s="120" t="str">
        <f>IFERROR(IF(AND(PRINCIPAL!$H$33&lt;&gt;"",OR(L64=PRINCIPAL!$I$33,L64=PRINCIPAL!$I$33+PRINCIPAL!$I$33,L64=PRINCIPAL!$I$33+PRINCIPAL!$I$33+PRINCIPAL!$I$33)),0,IF(AND(PRINCIPAL!$H$33&lt;&gt;"",L64=PRINCIPAL!$J$33),VLOOKUP($BG$48,'Banco de Dados'!$B$4:$J$50,8,FALSE)*PRINCIPAL!$H$33*(1-(PRINCIPAL!$K$33/100)),IF(AND(PRINCIPAL!$H$33&lt;&gt;"",L64=PRINCIPAL!$L$33),VLOOKUP($BG$48,'Banco de Dados'!$B$4:$J$50,8,FALSE)*PRINCIPAL!$H$33*(1-(PRINCIPAL!$M$33/100)),IF(AND(PRINCIPAL!$H$33&lt;&gt;"",L64=PRINCIPAL!$N$33),VLOOKUP($BG$48,'Banco de Dados'!$B$4:$J$50,8,FALSE)*PRINCIPAL!$H$33*(1-(PRINCIPAL!$O$33/100)),IF(PRINCIPAL!$H$33&lt;&gt;"",VLOOKUP($BG$48,'Banco de Dados'!$B$4:$J$50,8,FALSE)*PRINCIPAL!$H$33,IF(OR(L64=PRINCIPAL!$I$33,L64=PRINCIPAL!$I$33+PRINCIPAL!$I$33,L64=PRINCIPAL!$I$33+PRINCIPAL!$I$33+PRINCIPAL!$I$33),0,IF(L64=PRINCIPAL!$J$33,VLOOKUP($BG$48,'Banco de Dados'!$B$4:$J$50,6,FALSE)*(1-(PRINCIPAL!$K$33/100)),IF(L64=PRINCIPAL!$L$33,VLOOKUP($BG$48,'Banco de Dados'!$B$4:$J$50,6,FALSE)*(1-(PRINCIPAL!$M$33/100)),IF(L64=PRINCIPAL!$N$33,VLOOKUP($BG$48,'Banco de Dados'!$B$4:$J$50,6,FALSE)*(1-(PRINCIPAL!$O$33/100)),VLOOKUP($BG$48,'Banco de Dados'!$B$4:$J$50,6,FALSE)))))))))),"")</f>
        <v/>
      </c>
      <c r="BG64" s="122" t="str">
        <f>IFERROR(BF64*(IFERROR(VLOOKUP($BG$48,'Banco de Dados'!$B$4:$J$50,4,FALSE),"ERRO")),"")</f>
        <v/>
      </c>
      <c r="BH64" s="122" t="str">
        <f t="shared" si="41"/>
        <v/>
      </c>
      <c r="BI64" s="123" t="str">
        <f>IFERROR(BH64*(C64*(PRINCIPAL!$G$33/100))*0.47*(44/12),"")</f>
        <v/>
      </c>
      <c r="BJ64" s="125" t="str">
        <f t="shared" si="26"/>
        <v/>
      </c>
    </row>
    <row r="65" spans="2:62" ht="12.75" customHeight="1" x14ac:dyDescent="0.3">
      <c r="B65" s="326">
        <f t="shared" si="23"/>
        <v>2035</v>
      </c>
      <c r="C65" s="340"/>
      <c r="D65" s="1"/>
      <c r="E65" s="116">
        <v>15</v>
      </c>
      <c r="F65" s="24" t="str">
        <f>IFERROR(VLOOKUP($G$48,'Banco de Dados'!$B$4:$J$50,6,FALSE),"")</f>
        <v/>
      </c>
      <c r="G65" s="25" t="str">
        <f>IFERROR(F65*(IFERROR(VLOOKUP($G$48,'Banco de Dados'!$B$4:$J$50,4,FALSE),"ERRO")),"")</f>
        <v/>
      </c>
      <c r="H65" s="25" t="str">
        <f t="shared" si="27"/>
        <v/>
      </c>
      <c r="I65" s="103" t="str">
        <f t="shared" si="28"/>
        <v/>
      </c>
      <c r="J65" s="117" t="str">
        <f t="shared" si="29"/>
        <v/>
      </c>
      <c r="K65" s="1"/>
      <c r="L65" s="91">
        <v>15</v>
      </c>
      <c r="M65" s="24" t="str">
        <f>IFERROR(IF(AND(PRINCIPAL!$H$24&lt;&gt;"",OR(L65=PRINCIPAL!$I$24,L65=PRINCIPAL!$I$24+PRINCIPAL!$I$24,L65=PRINCIPAL!$I$24+PRINCIPAL!$I$24+PRINCIPAL!$I$24)),0,IF(AND(PRINCIPAL!$H$24&lt;&gt;"",L65=PRINCIPAL!$J$24),VLOOKUP($N$48,'Banco de Dados'!$B$4:$J$50,8,FALSE)*PRINCIPAL!$H$24*(1-(PRINCIPAL!$K$24/100)),IF(AND(PRINCIPAL!$H$24&lt;&gt;"",L65=PRINCIPAL!$L$24),VLOOKUP($N$48,'Banco de Dados'!$B$4:$J$50,8,FALSE)*PRINCIPAL!$H$24*(1-(PRINCIPAL!$M$24/100)),IF(AND(PRINCIPAL!$H$24&lt;&gt;"",L65=PRINCIPAL!$N$24),VLOOKUP($N$48,'Banco de Dados'!$B$4:$J$50,8,FALSE)*PRINCIPAL!$H$24*(1-(PRINCIPAL!$O$24/100)),IF(PRINCIPAL!$H$24&lt;&gt;"",VLOOKUP($N$48,'Banco de Dados'!$B$4:$J$50,8,FALSE)*PRINCIPAL!$H$24,IF(OR(L65=PRINCIPAL!$I$24,L65=PRINCIPAL!$I$24+PRINCIPAL!$I$24,L65=PRINCIPAL!$I$24+PRINCIPAL!$I$24+PRINCIPAL!$I$24),0,IF(L65=PRINCIPAL!$J$24,VLOOKUP($N$48,'Banco de Dados'!$B$4:$J$50,6,FALSE)*(1-(PRINCIPAL!$K$24/100)),IF(L65=PRINCIPAL!$L$24,VLOOKUP($N$48,'Banco de Dados'!$B$4:$J$50,6,FALSE)*(1-(PRINCIPAL!$M$24/100)),IF(L65=PRINCIPAL!$N$24,VLOOKUP($N$48,'Banco de Dados'!$B$4:$J$50,6,FALSE)*(1-(PRINCIPAL!$O$24/100)),VLOOKUP($N$48,'Banco de Dados'!$B$4:$J$50,6,FALSE)))))))))),"")</f>
        <v/>
      </c>
      <c r="N65" s="25" t="str">
        <f>IFERROR(M65*(IFERROR(VLOOKUP($N$48,'Banco de Dados'!$B$4:$J$50,4,FALSE),"ERRO")),"")</f>
        <v/>
      </c>
      <c r="O65" s="25" t="str">
        <f t="shared" si="24"/>
        <v/>
      </c>
      <c r="P65" s="103" t="str">
        <f>IFERROR(O65*(C65*(PRINCIPAL!$G$24/100))*0.47*(44/12),"")</f>
        <v/>
      </c>
      <c r="Q65" s="107" t="str">
        <f t="shared" si="30"/>
        <v/>
      </c>
      <c r="R65" s="29" t="str">
        <f>IFERROR(IF(AND(PRINCIPAL!$H$25&lt;&gt;"",OR(L65=PRINCIPAL!$I$25,L65=PRINCIPAL!$I$25+PRINCIPAL!$I$25,L65=PRINCIPAL!$I$25+PRINCIPAL!$I$25+PRINCIPAL!$I$25)),0,IF(AND(PRINCIPAL!$H$25&lt;&gt;"",L65=PRINCIPAL!$J$25),VLOOKUP($S$48,'Banco de Dados'!$B$4:$J$50,8,FALSE)*PRINCIPAL!$H$25*(1-(PRINCIPAL!$K$25/100)),IF(AND(PRINCIPAL!$H$25&lt;&gt;"",L65=PRINCIPAL!$L$25),VLOOKUP($S$48,'Banco de Dados'!$B$4:$J$50,8,FALSE)*PRINCIPAL!$H$25*(1-(PRINCIPAL!$M$25/100)),IF(AND(PRINCIPAL!$H$25&lt;&gt;"",L65=PRINCIPAL!$N$25),VLOOKUP($S$48,'Banco de Dados'!$B$4:$J$50,8,FALSE)*PRINCIPAL!$H$25*(1-(PRINCIPAL!$O$25/100)),IF(PRINCIPAL!$H$25&lt;&gt;"",VLOOKUP($S$48,'Banco de Dados'!$B$4:$J$50,8,FALSE)*PRINCIPAL!$H$25,IF(OR(L65=PRINCIPAL!$I$25,L65=PRINCIPAL!$I$25+PRINCIPAL!$I$25,L65=PRINCIPAL!$I$25+PRINCIPAL!$I$25+PRINCIPAL!$I$25),0,IF(L65=PRINCIPAL!$J$25,VLOOKUP($S$48,'Banco de Dados'!$B$4:$J$50,6,FALSE)*(1-(PRINCIPAL!$K$25/100)),IF(L65=PRINCIPAL!$L$25,VLOOKUP($S$48,'Banco de Dados'!$B$4:$J$50,6,FALSE)*(1-(PRINCIPAL!$M$25/100)),IF(L65=PRINCIPAL!$N$25,VLOOKUP($S$48,'Banco de Dados'!$B$4:$J$50,6,FALSE)*(1-(PRINCIPAL!$O$25/100)),VLOOKUP($S$48,'Banco de Dados'!$B$4:$J$50,6,FALSE)))))))))),"")</f>
        <v/>
      </c>
      <c r="S65" s="29" t="str">
        <f>IFERROR(R65*(IFERROR(VLOOKUP($S$48,'Banco de Dados'!$B$4:$J$50,4,FALSE),"ERRO")),"")</f>
        <v/>
      </c>
      <c r="T65" s="29" t="str">
        <f t="shared" si="31"/>
        <v/>
      </c>
      <c r="U65" s="103" t="str">
        <f>IFERROR(T65*(C65*(PRINCIPAL!$G$25/100))*0.47*(44/12),"")</f>
        <v/>
      </c>
      <c r="V65" s="103" t="str">
        <f t="shared" si="32"/>
        <v/>
      </c>
      <c r="W65" s="30" t="str">
        <f>IFERROR(IF(AND(PRINCIPAL!$H$26&lt;&gt;"",OR(L65=PRINCIPAL!$I$26,L65=PRINCIPAL!$I$26+PRINCIPAL!$I$26,L65=PRINCIPAL!$I$26+PRINCIPAL!$I$26+PRINCIPAL!$I$26)),0,IF(AND(PRINCIPAL!$H$26&lt;&gt;"",L65=PRINCIPAL!$J$26),VLOOKUP($X$48,'Banco de Dados'!$B$4:$J$50,8,FALSE)*PRINCIPAL!$H$26*(1-(PRINCIPAL!$K$26/100)),IF(AND(PRINCIPAL!$H$26&lt;&gt;"",L65=PRINCIPAL!$L$26),VLOOKUP($X$48,'Banco de Dados'!$B$4:$J$50,8,FALSE)*PRINCIPAL!$H$26*(1-(PRINCIPAL!$M$26/100)),IF(AND(PRINCIPAL!$H$26&lt;&gt;"",L65=PRINCIPAL!$N$26),VLOOKUP($X$48,'Banco de Dados'!$B$4:$J$50,8,FALSE)*PRINCIPAL!$H$26*(1-(PRINCIPAL!$O$26/100)),IF(PRINCIPAL!$H$26&lt;&gt;"",VLOOKUP($X$48,'Banco de Dados'!$B$4:$J$50,8,FALSE)*PRINCIPAL!$H$26,IF(OR(L65=PRINCIPAL!$I$26,L65=PRINCIPAL!$I$26+PRINCIPAL!$I$26,L65=PRINCIPAL!$I$26+PRINCIPAL!$I$26+PRINCIPAL!$I$26),0,IF(L65=PRINCIPAL!$J$26,VLOOKUP($X$48,'Banco de Dados'!$B$4:$J$50,6,FALSE)*(1-(PRINCIPAL!$K$26/100)),IF(L65=PRINCIPAL!$L$26,VLOOKUP($X$48,'Banco de Dados'!$B$4:$J$50,6,FALSE)*(1-(PRINCIPAL!$M$26/100)),IF(L65=PRINCIPAL!$N$26,VLOOKUP($X$48,'Banco de Dados'!$B$4:$J$50,6,FALSE)*(1-(PRINCIPAL!$O$26/100)),VLOOKUP($X$48,'Banco de Dados'!$B$4:$J$50,6,FALSE)))))))))),"")</f>
        <v/>
      </c>
      <c r="X65" s="29" t="str">
        <f>IFERROR(W65*(IFERROR(VLOOKUP($X$48,'Banco de Dados'!$B$4:$J$50,4,FALSE),"ERRO")),"")</f>
        <v/>
      </c>
      <c r="Y65" s="29" t="str">
        <f t="shared" si="42"/>
        <v/>
      </c>
      <c r="Z65" s="103" t="str">
        <f>IFERROR(Y65*(C65*(PRINCIPAL!$G$26/100))*0.47*(44/12),"")</f>
        <v/>
      </c>
      <c r="AA65" s="111" t="str">
        <f t="shared" si="43"/>
        <v/>
      </c>
      <c r="AB65" s="30" t="str">
        <f>IFERROR(IF(AND(PRINCIPAL!$H$27&lt;&gt;"",OR(L65=PRINCIPAL!$I$27,L65=PRINCIPAL!$I$27+PRINCIPAL!$I$27,L65=PRINCIPAL!$I$27+PRINCIPAL!$I$27+PRINCIPAL!$I$27)),0,IF(AND(PRINCIPAL!$H$27&lt;&gt;"",L65=PRINCIPAL!$J$27),VLOOKUP($AC$48,'Banco de Dados'!$B$4:$J$50,8,FALSE)*PRINCIPAL!$H$27*(1-(PRINCIPAL!$K$27/100)),IF(AND(PRINCIPAL!$H$27&lt;&gt;"",L65=PRINCIPAL!$L$27),VLOOKUP($AC$48,'Banco de Dados'!$B$4:$J$50,8,FALSE)*PRINCIPAL!$H$27*(1-(PRINCIPAL!$M$27/100)),IF(AND(PRINCIPAL!$H$27&lt;&gt;"",L65=PRINCIPAL!$N$27),VLOOKUP($AC$48,'Banco de Dados'!$B$4:$J$50,8,FALSE)*PRINCIPAL!$H$27*(1-(PRINCIPAL!$O$27/100)),IF(PRINCIPAL!$H$27&lt;&gt;"",VLOOKUP($AC$48,'Banco de Dados'!$B$4:$J$50,8,FALSE)*PRINCIPAL!$H$27,IF(OR(L65=PRINCIPAL!$I$27,L65=PRINCIPAL!$I$27+PRINCIPAL!$I$27,L65=PRINCIPAL!$I$27+PRINCIPAL!$I$27+PRINCIPAL!$I$27),0,IF(L65=PRINCIPAL!$J$27,VLOOKUP($AC$48,'Banco de Dados'!$B$4:$J$50,6,FALSE)*(1-(PRINCIPAL!$K$27/100)),IF(L65=PRINCIPAL!$L$27,VLOOKUP($AC$48,'Banco de Dados'!$B$4:$J$50,6,FALSE)*(1-(PRINCIPAL!$M$27/100)),IF(L65=PRINCIPAL!$N$27,VLOOKUP($AC$48,'Banco de Dados'!$B$4:$J$50,6,FALSE)*(1-(PRINCIPAL!$O$27/100)),VLOOKUP($AC$48,'Banco de Dados'!$B$4:$J$50,6,FALSE)))))))))),"")</f>
        <v/>
      </c>
      <c r="AC65" s="29" t="str">
        <f>IFERROR(AB65*(IFERROR(VLOOKUP($AC$48,'Banco de Dados'!$B$4:$J$50,4,FALSE),"ERRO")),"")</f>
        <v/>
      </c>
      <c r="AD65" s="29" t="str">
        <f t="shared" si="33"/>
        <v/>
      </c>
      <c r="AE65" s="103" t="str">
        <f>IFERROR(AD65*(C65*(PRINCIPAL!$G$27/100))*0.47*(44/12),"")</f>
        <v/>
      </c>
      <c r="AF65" s="111" t="str">
        <f t="shared" si="34"/>
        <v/>
      </c>
      <c r="AG65" s="30" t="str">
        <f>IFERROR(IF(AND(PRINCIPAL!$H$28&lt;&gt;"",OR(L65=PRINCIPAL!$I$28,L65=PRINCIPAL!$I$28+PRINCIPAL!$I$28,L65=PRINCIPAL!$I$28+PRINCIPAL!$I$28+PRINCIPAL!$I$28)),0,IF(AND(PRINCIPAL!$H$28&lt;&gt;"",L65=PRINCIPAL!$J$28),VLOOKUP($AH$48,'Banco de Dados'!$B$4:$J$50,8,FALSE)*PRINCIPAL!$H$28*(1-(PRINCIPAL!$K$28/100)),IF(AND(PRINCIPAL!$H$28&lt;&gt;"",L65=PRINCIPAL!$L$28),VLOOKUP($AH$48,'Banco de Dados'!$B$4:$J$50,8,FALSE)*PRINCIPAL!$H$28*(1-(PRINCIPAL!$M$28/100)),IF(AND(PRINCIPAL!$H$28&lt;&gt;"",L65=PRINCIPAL!$N$28),VLOOKUP($AH$48,'Banco de Dados'!$B$4:$J$50,8,FALSE)*PRINCIPAL!$H$28*(1-(PRINCIPAL!$O$28/100)),IF(PRINCIPAL!$H$28&lt;&gt;"",VLOOKUP($AH$48,'Banco de Dados'!$B$4:$J$50,8,FALSE)*PRINCIPAL!$H$28,IF(OR(L65=PRINCIPAL!$I$28,L65=PRINCIPAL!$I$28+PRINCIPAL!$I$28,L65=PRINCIPAL!$I$28+PRINCIPAL!$I$28+PRINCIPAL!$I$28),0,IF(L65=PRINCIPAL!$J$28,VLOOKUP($AH$48,'Banco de Dados'!$B$4:$J$50,6,FALSE)*(1-(PRINCIPAL!$K$28/100)),IF(L65=PRINCIPAL!$L$28,VLOOKUP($AH$48,'Banco de Dados'!$B$4:$J$50,6,FALSE)*(1-(PRINCIPAL!$M$28/100)),IF(L65=PRINCIPAL!$N$28,VLOOKUP($AH$48,'Banco de Dados'!$B$4:$J$50,6,FALSE)*(1-(PRINCIPAL!$O$28/100)),VLOOKUP($AH$48,'Banco de Dados'!$B$4:$J$50,6,FALSE)))))))))),"")</f>
        <v/>
      </c>
      <c r="AH65" s="29" t="str">
        <f>IFERROR(AG65*(IFERROR(VLOOKUP($AH$48,'Banco de Dados'!$B$4:$J$50,4,FALSE),"ERRO")),"")</f>
        <v/>
      </c>
      <c r="AI65" s="29" t="str">
        <f t="shared" si="35"/>
        <v/>
      </c>
      <c r="AJ65" s="103" t="str">
        <f>IFERROR(AI65*(C65*(PRINCIPAL!$G$28/100))*0.47*(44/12),"")</f>
        <v/>
      </c>
      <c r="AK65" s="111" t="str">
        <f t="shared" si="44"/>
        <v/>
      </c>
      <c r="AL65" s="30" t="str">
        <f>IFERROR(IF(AND(PRINCIPAL!$H$29&lt;&gt;"",OR(L65=PRINCIPAL!$I$29,L65=PRINCIPAL!$I$29+PRINCIPAL!$I$29,L65=PRINCIPAL!$I$29+PRINCIPAL!$I$29+PRINCIPAL!$I$29)),0,IF(AND(PRINCIPAL!$H$29&lt;&gt;"",L65=PRINCIPAL!$J$29),VLOOKUP($AM$48,'Banco de Dados'!$B$4:$J$50,8,FALSE)*PRINCIPAL!$H$29*(1-(PRINCIPAL!$K$29/100)),IF(AND(PRINCIPAL!$H$29&lt;&gt;"",L65=PRINCIPAL!$L$29),VLOOKUP($AM$48,'Banco de Dados'!$B$4:$J$50,8,FALSE)*PRINCIPAL!$H$29*(1-(PRINCIPAL!$M$29/100)),IF(AND(PRINCIPAL!$H$29&lt;&gt;"",L65=PRINCIPAL!$N$29),VLOOKUP($AM$48,'Banco de Dados'!$B$4:$J$50,8,FALSE)*PRINCIPAL!$H$29*(1-(PRINCIPAL!$O$29/100)),IF(PRINCIPAL!$H$29&lt;&gt;"",VLOOKUP($AM$48,'Banco de Dados'!$B$4:$J$50,8,FALSE)*PRINCIPAL!$H$29,IF(OR(L65=PRINCIPAL!$I$29,L65=PRINCIPAL!$I$29+PRINCIPAL!$I$29,L65=PRINCIPAL!$I$29+PRINCIPAL!$I$29+PRINCIPAL!$I$29),0,IF(L65=PRINCIPAL!$J$29,VLOOKUP($AM$48,'Banco de Dados'!$B$4:$J$50,6,FALSE)*(1-(PRINCIPAL!$K$29/100)),IF(L65=PRINCIPAL!$L$29,VLOOKUP($AM$48,'Banco de Dados'!$B$4:$J$50,6,FALSE)*(1-(PRINCIPAL!$M$29/100)),IF(L65=PRINCIPAL!$N$29,VLOOKUP($AM$48,'Banco de Dados'!$B$4:$J$50,6,FALSE)*(1-(PRINCIPAL!$O$29/100)),VLOOKUP($AM$48,'Banco de Dados'!$B$4:$J$50,6,FALSE)))))))))),"")</f>
        <v/>
      </c>
      <c r="AM65" s="29" t="str">
        <f>IFERROR(AL65*(IFERROR(VLOOKUP($AM$48,'Banco de Dados'!$B$4:$J$50,4,FALSE),"ERRO")),"")</f>
        <v/>
      </c>
      <c r="AN65" s="29" t="str">
        <f t="shared" si="36"/>
        <v/>
      </c>
      <c r="AO65" s="103" t="str">
        <f>IFERROR(AN65*(C65*(PRINCIPAL!$G$29/100))*0.47*(44/12),"")</f>
        <v/>
      </c>
      <c r="AP65" s="111" t="str">
        <f t="shared" si="37"/>
        <v/>
      </c>
      <c r="AQ65" s="30" t="str">
        <f>IFERROR(IF(AND(PRINCIPAL!$H$30&lt;&gt;"",OR(L65=PRINCIPAL!$I$30,L65=PRINCIPAL!$I$30+PRINCIPAL!$I$30,L65=PRINCIPAL!$I$30+PRINCIPAL!$I$30+PRINCIPAL!$I$30)),0,IF(AND(PRINCIPAL!$H$30&lt;&gt;"",L65=PRINCIPAL!$J$30),VLOOKUP($AR$48,'Banco de Dados'!$B$4:$J$50,8,FALSE)*PRINCIPAL!$H$30*(1-(PRINCIPAL!$K$30/100)),IF(AND(PRINCIPAL!$H$30&lt;&gt;"",L65=PRINCIPAL!$L$30),VLOOKUP($AR$48,'Banco de Dados'!$B$4:$J$50,8,FALSE)*PRINCIPAL!$H$30*(1-(PRINCIPAL!$M$30/100)),IF(AND(PRINCIPAL!$H$30&lt;&gt;"",L65=PRINCIPAL!$N$30),VLOOKUP($AR$48,'Banco de Dados'!$B$4:$J$50,8,FALSE)*PRINCIPAL!$H$30*(1-(PRINCIPAL!$O$30/100)),IF(PRINCIPAL!$H$30&lt;&gt;"",VLOOKUP($AR$48,'Banco de Dados'!$B$4:$J$50,8,FALSE)*PRINCIPAL!$H$30,IF(OR(L65=PRINCIPAL!$I$30,L65=PRINCIPAL!$I$30+PRINCIPAL!$I$30,L65=PRINCIPAL!$I$30+PRINCIPAL!$I$30+PRINCIPAL!$I$30),0,IF(L65=PRINCIPAL!$J$30,VLOOKUP($AR$48,'Banco de Dados'!$B$4:$J$50,6,FALSE)*(1-(PRINCIPAL!$K$30/100)),IF(L65=PRINCIPAL!$L$30,VLOOKUP($AR$48,'Banco de Dados'!$B$4:$J$50,6,FALSE)*(1-(PRINCIPAL!$M$30/100)),IF(L65=PRINCIPAL!$N$30,VLOOKUP($AR$48,'Banco de Dados'!$B$4:$J$50,6,FALSE)*(1-(PRINCIPAL!$O$30/100)),VLOOKUP($AR$48,'Banco de Dados'!$B$4:$J$50,6,FALSE)))))))))),"")</f>
        <v/>
      </c>
      <c r="AR65" s="29" t="str">
        <f>IFERROR(AQ65*(IFERROR(VLOOKUP($AR$48,'Banco de Dados'!$B$4:$J$50,4,FALSE),"ERRO")),"")</f>
        <v/>
      </c>
      <c r="AS65" s="29" t="str">
        <f t="shared" si="38"/>
        <v/>
      </c>
      <c r="AT65" s="103" t="str">
        <f>IFERROR(AS65*(C65*(PRINCIPAL!$G$30/100))*0.47*(44/12),"")</f>
        <v/>
      </c>
      <c r="AU65" s="111" t="str">
        <f t="shared" si="39"/>
        <v/>
      </c>
      <c r="AV65" s="30" t="str">
        <f>IFERROR(IF(AND(PRINCIPAL!$H$31&lt;&gt;"",OR(L65=PRINCIPAL!$I$31,L65=PRINCIPAL!$I$31+PRINCIPAL!$I$31,L65=PRINCIPAL!$I$31+PRINCIPAL!$I$31+PRINCIPAL!$I$31)),0,IF(AND(PRINCIPAL!$H$31&lt;&gt;"",L65=PRINCIPAL!$J$31),VLOOKUP($AW$48,'Banco de Dados'!$B$4:$J$50,8,FALSE)*PRINCIPAL!$H$31*(1-(PRINCIPAL!$K$31/100)),IF(AND(PRINCIPAL!$H$31&lt;&gt;"",L65=PRINCIPAL!$L$31),VLOOKUP($AW$48,'Banco de Dados'!$B$4:$J$50,8,FALSE)*PRINCIPAL!$H$31*(1-(PRINCIPAL!$M$31/100)),IF(AND(PRINCIPAL!$H$31&lt;&gt;"",L65=PRINCIPAL!$N$31),VLOOKUP($AW$48,'Banco de Dados'!$B$4:$J$50,8,FALSE)*PRINCIPAL!$H$31*(1-(PRINCIPAL!$O$31/100)),IF(PRINCIPAL!$H$31&lt;&gt;"",VLOOKUP($AW$48,'Banco de Dados'!$B$4:$J$50,8,FALSE)*PRINCIPAL!$H$31,IF(OR(L65=PRINCIPAL!$I$31,L65=PRINCIPAL!$I$31+PRINCIPAL!$I$31,L65=PRINCIPAL!$I$31+PRINCIPAL!$I$31+PRINCIPAL!$I$31),0,IF(L65=PRINCIPAL!$J$31,VLOOKUP($AW$48,'Banco de Dados'!$B$4:$J$50,6,FALSE)*(1-(PRINCIPAL!$K$31/100)),IF(L65=PRINCIPAL!$L$31,VLOOKUP($AW$48,'Banco de Dados'!$B$4:$J$50,6,FALSE)*(1-(PRINCIPAL!$M$31/100)),IF(L65=PRINCIPAL!$N$31,VLOOKUP($AW$48,'Banco de Dados'!$B$4:$J$50,6,FALSE)*(1-(PRINCIPAL!$O$31/100)),VLOOKUP($AW$48,'Banco de Dados'!$B$4:$J$50,6,FALSE)))))))))),"")</f>
        <v/>
      </c>
      <c r="AW65" s="29" t="str">
        <f>IFERROR(AV65*(IFERROR(VLOOKUP($AW$48,'Banco de Dados'!$B$4:$J$50,4,FALSE),"ERRO")),"")</f>
        <v/>
      </c>
      <c r="AX65" s="29" t="str">
        <f t="shared" si="40"/>
        <v/>
      </c>
      <c r="AY65" s="103" t="str">
        <f>IFERROR(AX65*(C65*(PRINCIPAL!$G$31/100))*0.47*(44/12),"")</f>
        <v/>
      </c>
      <c r="AZ65" s="111" t="str">
        <f t="shared" si="45"/>
        <v/>
      </c>
      <c r="BA65" s="120" t="str">
        <f>IFERROR(IF(AND(PRINCIPAL!$H$32&lt;&gt;"",OR(L65=PRINCIPAL!$I$32,L65=PRINCIPAL!$I$32+PRINCIPAL!$I$32,L65=PRINCIPAL!$I$32+PRINCIPAL!$I$32+PRINCIPAL!$I$32)),0,IF(AND(PRINCIPAL!$H$32&lt;&gt;"",L65=PRINCIPAL!$J$32),VLOOKUP($BB$48,'Banco de Dados'!$B$4:$J$50,8,FALSE)*PRINCIPAL!$H$32*(1-(PRINCIPAL!$K$32/100)),IF(AND(PRINCIPAL!$H$32&lt;&gt;"",L65=PRINCIPAL!$L$32),VLOOKUP($BB$48,'Banco de Dados'!$B$4:$J$50,8,FALSE)*PRINCIPAL!$H$32*(1-(PRINCIPAL!$M$32/100)),IF(AND(PRINCIPAL!$H$32&lt;&gt;"",L65=PRINCIPAL!$N$32),VLOOKUP($BB$48,'Banco de Dados'!$B$4:$J$50,8,FALSE)*PRINCIPAL!$H$32*(1-(PRINCIPAL!$O$32/100)),IF(PRINCIPAL!$H$32&lt;&gt;"",VLOOKUP($BB$48,'Banco de Dados'!$B$4:$J$50,8,FALSE)*PRINCIPAL!$H$32,IF(OR(L65=PRINCIPAL!$I$32,L65=PRINCIPAL!$I$32+PRINCIPAL!$I$32,L65=PRINCIPAL!$I$32+PRINCIPAL!$I$32+PRINCIPAL!$I$32),0,IF(L65=PRINCIPAL!$J$32,VLOOKUP($BB$48,'Banco de Dados'!$B$4:$J$50,6,FALSE)*(1-(PRINCIPAL!$K$32/100)),IF(L65=PRINCIPAL!$L$32,VLOOKUP($BB$48,'Banco de Dados'!$B$4:$J$50,6,FALSE)*(1-(PRINCIPAL!$M$32/100)),IF(L65=PRINCIPAL!$N$32,VLOOKUP($BB$48,'Banco de Dados'!$B$4:$J$50,6,FALSE)*(1-(PRINCIPAL!$O$32/100)),VLOOKUP($BB$48,'Banco de Dados'!$B$4:$J$50,6,FALSE)))))))))),"")</f>
        <v/>
      </c>
      <c r="BB65" s="122" t="str">
        <f>IFERROR(BA65*(IFERROR(VLOOKUP($BB$48,'Banco de Dados'!$B$4:$J$50,4,FALSE),"ERRO")),"")</f>
        <v/>
      </c>
      <c r="BC65" s="122" t="str">
        <f t="shared" si="46"/>
        <v/>
      </c>
      <c r="BD65" s="123" t="str">
        <f>IFERROR(BC65*(C65*(PRINCIPAL!$G$32/100))*0.47*(44/12),"")</f>
        <v/>
      </c>
      <c r="BE65" s="124" t="str">
        <f t="shared" si="25"/>
        <v/>
      </c>
      <c r="BF65" s="120" t="str">
        <f>IFERROR(IF(AND(PRINCIPAL!$H$33&lt;&gt;"",OR(L65=PRINCIPAL!$I$33,L65=PRINCIPAL!$I$33+PRINCIPAL!$I$33,L65=PRINCIPAL!$I$33+PRINCIPAL!$I$33+PRINCIPAL!$I$33)),0,IF(AND(PRINCIPAL!$H$33&lt;&gt;"",L65=PRINCIPAL!$J$33),VLOOKUP($BG$48,'Banco de Dados'!$B$4:$J$50,8,FALSE)*PRINCIPAL!$H$33*(1-(PRINCIPAL!$K$33/100)),IF(AND(PRINCIPAL!$H$33&lt;&gt;"",L65=PRINCIPAL!$L$33),VLOOKUP($BG$48,'Banco de Dados'!$B$4:$J$50,8,FALSE)*PRINCIPAL!$H$33*(1-(PRINCIPAL!$M$33/100)),IF(AND(PRINCIPAL!$H$33&lt;&gt;"",L65=PRINCIPAL!$N$33),VLOOKUP($BG$48,'Banco de Dados'!$B$4:$J$50,8,FALSE)*PRINCIPAL!$H$33*(1-(PRINCIPAL!$O$33/100)),IF(PRINCIPAL!$H$33&lt;&gt;"",VLOOKUP($BG$48,'Banco de Dados'!$B$4:$J$50,8,FALSE)*PRINCIPAL!$H$33,IF(OR(L65=PRINCIPAL!$I$33,L65=PRINCIPAL!$I$33+PRINCIPAL!$I$33,L65=PRINCIPAL!$I$33+PRINCIPAL!$I$33+PRINCIPAL!$I$33),0,IF(L65=PRINCIPAL!$J$33,VLOOKUP($BG$48,'Banco de Dados'!$B$4:$J$50,6,FALSE)*(1-(PRINCIPAL!$K$33/100)),IF(L65=PRINCIPAL!$L$33,VLOOKUP($BG$48,'Banco de Dados'!$B$4:$J$50,6,FALSE)*(1-(PRINCIPAL!$M$33/100)),IF(L65=PRINCIPAL!$N$33,VLOOKUP($BG$48,'Banco de Dados'!$B$4:$J$50,6,FALSE)*(1-(PRINCIPAL!$O$33/100)),VLOOKUP($BG$48,'Banco de Dados'!$B$4:$J$50,6,FALSE)))))))))),"")</f>
        <v/>
      </c>
      <c r="BG65" s="122" t="str">
        <f>IFERROR(BF65*(IFERROR(VLOOKUP($BG$48,'Banco de Dados'!$B$4:$J$50,4,FALSE),"ERRO")),"")</f>
        <v/>
      </c>
      <c r="BH65" s="122" t="str">
        <f t="shared" si="41"/>
        <v/>
      </c>
      <c r="BI65" s="123" t="str">
        <f>IFERROR(BH65*(C65*(PRINCIPAL!$G$33/100))*0.47*(44/12),"")</f>
        <v/>
      </c>
      <c r="BJ65" s="125" t="str">
        <f t="shared" si="26"/>
        <v/>
      </c>
    </row>
    <row r="66" spans="2:62" ht="12.75" customHeight="1" x14ac:dyDescent="0.3">
      <c r="B66" s="326">
        <f t="shared" si="23"/>
        <v>2036</v>
      </c>
      <c r="C66" s="340"/>
      <c r="D66" s="1"/>
      <c r="E66" s="116">
        <v>16</v>
      </c>
      <c r="F66" s="24" t="str">
        <f>IFERROR(VLOOKUP($G$48,'Banco de Dados'!$B$4:$J$50,6,FALSE),"")</f>
        <v/>
      </c>
      <c r="G66" s="25" t="str">
        <f>IFERROR(F66*(IFERROR(VLOOKUP($G$48,'Banco de Dados'!$B$4:$J$50,4,FALSE),"ERRO")),"")</f>
        <v/>
      </c>
      <c r="H66" s="25" t="str">
        <f t="shared" si="27"/>
        <v/>
      </c>
      <c r="I66" s="103" t="str">
        <f t="shared" si="28"/>
        <v/>
      </c>
      <c r="J66" s="117" t="str">
        <f t="shared" si="29"/>
        <v/>
      </c>
      <c r="K66" s="1"/>
      <c r="L66" s="91">
        <v>16</v>
      </c>
      <c r="M66" s="24" t="str">
        <f>IFERROR(IF(AND(PRINCIPAL!$H$24&lt;&gt;"",OR(L66=PRINCIPAL!$I$24,L66=PRINCIPAL!$I$24+PRINCIPAL!$I$24,L66=PRINCIPAL!$I$24+PRINCIPAL!$I$24+PRINCIPAL!$I$24)),0,IF(AND(PRINCIPAL!$H$24&lt;&gt;"",L66=PRINCIPAL!$J$24),VLOOKUP($N$48,'Banco de Dados'!$B$4:$J$50,8,FALSE)*PRINCIPAL!$H$24*(1-(PRINCIPAL!$K$24/100)),IF(AND(PRINCIPAL!$H$24&lt;&gt;"",L66=PRINCIPAL!$L$24),VLOOKUP($N$48,'Banco de Dados'!$B$4:$J$50,8,FALSE)*PRINCIPAL!$H$24*(1-(PRINCIPAL!$M$24/100)),IF(AND(PRINCIPAL!$H$24&lt;&gt;"",L66=PRINCIPAL!$N$24),VLOOKUP($N$48,'Banco de Dados'!$B$4:$J$50,8,FALSE)*PRINCIPAL!$H$24*(1-(PRINCIPAL!$O$24/100)),IF(PRINCIPAL!$H$24&lt;&gt;"",VLOOKUP($N$48,'Banco de Dados'!$B$4:$J$50,8,FALSE)*PRINCIPAL!$H$24,IF(OR(L66=PRINCIPAL!$I$24,L66=PRINCIPAL!$I$24+PRINCIPAL!$I$24,L66=PRINCIPAL!$I$24+PRINCIPAL!$I$24+PRINCIPAL!$I$24),0,IF(L66=PRINCIPAL!$J$24,VLOOKUP($N$48,'Banco de Dados'!$B$4:$J$50,6,FALSE)*(1-(PRINCIPAL!$K$24/100)),IF(L66=PRINCIPAL!$L$24,VLOOKUP($N$48,'Banco de Dados'!$B$4:$J$50,6,FALSE)*(1-(PRINCIPAL!$M$24/100)),IF(L66=PRINCIPAL!$N$24,VLOOKUP($N$48,'Banco de Dados'!$B$4:$J$50,6,FALSE)*(1-(PRINCIPAL!$O$24/100)),VLOOKUP($N$48,'Banco de Dados'!$B$4:$J$50,6,FALSE)))))))))),"")</f>
        <v/>
      </c>
      <c r="N66" s="25" t="str">
        <f>IFERROR(M66*(IFERROR(VLOOKUP($N$48,'Banco de Dados'!$B$4:$J$50,4,FALSE),"ERRO")),"")</f>
        <v/>
      </c>
      <c r="O66" s="25" t="str">
        <f t="shared" si="24"/>
        <v/>
      </c>
      <c r="P66" s="103" t="str">
        <f>IFERROR(O66*(C66*(PRINCIPAL!$G$24/100))*0.47*(44/12),"")</f>
        <v/>
      </c>
      <c r="Q66" s="107" t="str">
        <f t="shared" si="30"/>
        <v/>
      </c>
      <c r="R66" s="29" t="str">
        <f>IFERROR(IF(AND(PRINCIPAL!$H$25&lt;&gt;"",OR(L66=PRINCIPAL!$I$25,L66=PRINCIPAL!$I$25+PRINCIPAL!$I$25,L66=PRINCIPAL!$I$25+PRINCIPAL!$I$25+PRINCIPAL!$I$25)),0,IF(AND(PRINCIPAL!$H$25&lt;&gt;"",L66=PRINCIPAL!$J$25),VLOOKUP($S$48,'Banco de Dados'!$B$4:$J$50,8,FALSE)*PRINCIPAL!$H$25*(1-(PRINCIPAL!$K$25/100)),IF(AND(PRINCIPAL!$H$25&lt;&gt;"",L66=PRINCIPAL!$L$25),VLOOKUP($S$48,'Banco de Dados'!$B$4:$J$50,8,FALSE)*PRINCIPAL!$H$25*(1-(PRINCIPAL!$M$25/100)),IF(AND(PRINCIPAL!$H$25&lt;&gt;"",L66=PRINCIPAL!$N$25),VLOOKUP($S$48,'Banco de Dados'!$B$4:$J$50,8,FALSE)*PRINCIPAL!$H$25*(1-(PRINCIPAL!$O$25/100)),IF(PRINCIPAL!$H$25&lt;&gt;"",VLOOKUP($S$48,'Banco de Dados'!$B$4:$J$50,8,FALSE)*PRINCIPAL!$H$25,IF(OR(L66=PRINCIPAL!$I$25,L66=PRINCIPAL!$I$25+PRINCIPAL!$I$25,L66=PRINCIPAL!$I$25+PRINCIPAL!$I$25+PRINCIPAL!$I$25),0,IF(L66=PRINCIPAL!$J$25,VLOOKUP($S$48,'Banco de Dados'!$B$4:$J$50,6,FALSE)*(1-(PRINCIPAL!$K$25/100)),IF(L66=PRINCIPAL!$L$25,VLOOKUP($S$48,'Banco de Dados'!$B$4:$J$50,6,FALSE)*(1-(PRINCIPAL!$M$25/100)),IF(L66=PRINCIPAL!$N$25,VLOOKUP($S$48,'Banco de Dados'!$B$4:$J$50,6,FALSE)*(1-(PRINCIPAL!$O$25/100)),VLOOKUP($S$48,'Banco de Dados'!$B$4:$J$50,6,FALSE)))))))))),"")</f>
        <v/>
      </c>
      <c r="S66" s="29" t="str">
        <f>IFERROR(R66*(IFERROR(VLOOKUP($S$48,'Banco de Dados'!$B$4:$J$50,4,FALSE),"ERRO")),"")</f>
        <v/>
      </c>
      <c r="T66" s="29" t="str">
        <f t="shared" si="31"/>
        <v/>
      </c>
      <c r="U66" s="103" t="str">
        <f>IFERROR(T66*(C66*(PRINCIPAL!$G$25/100))*0.47*(44/12),"")</f>
        <v/>
      </c>
      <c r="V66" s="103" t="str">
        <f t="shared" si="32"/>
        <v/>
      </c>
      <c r="W66" s="30" t="str">
        <f>IFERROR(IF(AND(PRINCIPAL!$H$26&lt;&gt;"",OR(L66=PRINCIPAL!$I$26,L66=PRINCIPAL!$I$26+PRINCIPAL!$I$26,L66=PRINCIPAL!$I$26+PRINCIPAL!$I$26+PRINCIPAL!$I$26)),0,IF(AND(PRINCIPAL!$H$26&lt;&gt;"",L66=PRINCIPAL!$J$26),VLOOKUP($X$48,'Banco de Dados'!$B$4:$J$50,8,FALSE)*PRINCIPAL!$H$26*(1-(PRINCIPAL!$K$26/100)),IF(AND(PRINCIPAL!$H$26&lt;&gt;"",L66=PRINCIPAL!$L$26),VLOOKUP($X$48,'Banco de Dados'!$B$4:$J$50,8,FALSE)*PRINCIPAL!$H$26*(1-(PRINCIPAL!$M$26/100)),IF(AND(PRINCIPAL!$H$26&lt;&gt;"",L66=PRINCIPAL!$N$26),VLOOKUP($X$48,'Banco de Dados'!$B$4:$J$50,8,FALSE)*PRINCIPAL!$H$26*(1-(PRINCIPAL!$O$26/100)),IF(PRINCIPAL!$H$26&lt;&gt;"",VLOOKUP($X$48,'Banco de Dados'!$B$4:$J$50,8,FALSE)*PRINCIPAL!$H$26,IF(OR(L66=PRINCIPAL!$I$26,L66=PRINCIPAL!$I$26+PRINCIPAL!$I$26,L66=PRINCIPAL!$I$26+PRINCIPAL!$I$26+PRINCIPAL!$I$26),0,IF(L66=PRINCIPAL!$J$26,VLOOKUP($X$48,'Banco de Dados'!$B$4:$J$50,6,FALSE)*(1-(PRINCIPAL!$K$26/100)),IF(L66=PRINCIPAL!$L$26,VLOOKUP($X$48,'Banco de Dados'!$B$4:$J$50,6,FALSE)*(1-(PRINCIPAL!$M$26/100)),IF(L66=PRINCIPAL!$N$26,VLOOKUP($X$48,'Banco de Dados'!$B$4:$J$50,6,FALSE)*(1-(PRINCIPAL!$O$26/100)),VLOOKUP($X$48,'Banco de Dados'!$B$4:$J$50,6,FALSE)))))))))),"")</f>
        <v/>
      </c>
      <c r="X66" s="29" t="str">
        <f>IFERROR(W66*(IFERROR(VLOOKUP($X$48,'Banco de Dados'!$B$4:$J$50,4,FALSE),"ERRO")),"")</f>
        <v/>
      </c>
      <c r="Y66" s="29" t="str">
        <f t="shared" si="42"/>
        <v/>
      </c>
      <c r="Z66" s="103" t="str">
        <f>IFERROR(Y66*(C66*(PRINCIPAL!$G$26/100))*0.47*(44/12),"")</f>
        <v/>
      </c>
      <c r="AA66" s="111" t="str">
        <f t="shared" si="43"/>
        <v/>
      </c>
      <c r="AB66" s="30" t="str">
        <f>IFERROR(IF(AND(PRINCIPAL!$H$27&lt;&gt;"",OR(L66=PRINCIPAL!$I$27,L66=PRINCIPAL!$I$27+PRINCIPAL!$I$27,L66=PRINCIPAL!$I$27+PRINCIPAL!$I$27+PRINCIPAL!$I$27)),0,IF(AND(PRINCIPAL!$H$27&lt;&gt;"",L66=PRINCIPAL!$J$27),VLOOKUP($AC$48,'Banco de Dados'!$B$4:$J$50,8,FALSE)*PRINCIPAL!$H$27*(1-(PRINCIPAL!$K$27/100)),IF(AND(PRINCIPAL!$H$27&lt;&gt;"",L66=PRINCIPAL!$L$27),VLOOKUP($AC$48,'Banco de Dados'!$B$4:$J$50,8,FALSE)*PRINCIPAL!$H$27*(1-(PRINCIPAL!$M$27/100)),IF(AND(PRINCIPAL!$H$27&lt;&gt;"",L66=PRINCIPAL!$N$27),VLOOKUP($AC$48,'Banco de Dados'!$B$4:$J$50,8,FALSE)*PRINCIPAL!$H$27*(1-(PRINCIPAL!$O$27/100)),IF(PRINCIPAL!$H$27&lt;&gt;"",VLOOKUP($AC$48,'Banco de Dados'!$B$4:$J$50,8,FALSE)*PRINCIPAL!$H$27,IF(OR(L66=PRINCIPAL!$I$27,L66=PRINCIPAL!$I$27+PRINCIPAL!$I$27,L66=PRINCIPAL!$I$27+PRINCIPAL!$I$27+PRINCIPAL!$I$27),0,IF(L66=PRINCIPAL!$J$27,VLOOKUP($AC$48,'Banco de Dados'!$B$4:$J$50,6,FALSE)*(1-(PRINCIPAL!$K$27/100)),IF(L66=PRINCIPAL!$L$27,VLOOKUP($AC$48,'Banco de Dados'!$B$4:$J$50,6,FALSE)*(1-(PRINCIPAL!$M$27/100)),IF(L66=PRINCIPAL!$N$27,VLOOKUP($AC$48,'Banco de Dados'!$B$4:$J$50,6,FALSE)*(1-(PRINCIPAL!$O$27/100)),VLOOKUP($AC$48,'Banco de Dados'!$B$4:$J$50,6,FALSE)))))))))),"")</f>
        <v/>
      </c>
      <c r="AC66" s="29" t="str">
        <f>IFERROR(AB66*(IFERROR(VLOOKUP($AC$48,'Banco de Dados'!$B$4:$J$50,4,FALSE),"ERRO")),"")</f>
        <v/>
      </c>
      <c r="AD66" s="29" t="str">
        <f t="shared" si="33"/>
        <v/>
      </c>
      <c r="AE66" s="103" t="str">
        <f>IFERROR(AD66*(C66*(PRINCIPAL!$G$27/100))*0.47*(44/12),"")</f>
        <v/>
      </c>
      <c r="AF66" s="111" t="str">
        <f t="shared" si="34"/>
        <v/>
      </c>
      <c r="AG66" s="30" t="str">
        <f>IFERROR(IF(AND(PRINCIPAL!$H$28&lt;&gt;"",OR(L66=PRINCIPAL!$I$28,L66=PRINCIPAL!$I$28+PRINCIPAL!$I$28,L66=PRINCIPAL!$I$28+PRINCIPAL!$I$28+PRINCIPAL!$I$28)),0,IF(AND(PRINCIPAL!$H$28&lt;&gt;"",L66=PRINCIPAL!$J$28),VLOOKUP($AH$48,'Banco de Dados'!$B$4:$J$50,8,FALSE)*PRINCIPAL!$H$28*(1-(PRINCIPAL!$K$28/100)),IF(AND(PRINCIPAL!$H$28&lt;&gt;"",L66=PRINCIPAL!$L$28),VLOOKUP($AH$48,'Banco de Dados'!$B$4:$J$50,8,FALSE)*PRINCIPAL!$H$28*(1-(PRINCIPAL!$M$28/100)),IF(AND(PRINCIPAL!$H$28&lt;&gt;"",L66=PRINCIPAL!$N$28),VLOOKUP($AH$48,'Banco de Dados'!$B$4:$J$50,8,FALSE)*PRINCIPAL!$H$28*(1-(PRINCIPAL!$O$28/100)),IF(PRINCIPAL!$H$28&lt;&gt;"",VLOOKUP($AH$48,'Banco de Dados'!$B$4:$J$50,8,FALSE)*PRINCIPAL!$H$28,IF(OR(L66=PRINCIPAL!$I$28,L66=PRINCIPAL!$I$28+PRINCIPAL!$I$28,L66=PRINCIPAL!$I$28+PRINCIPAL!$I$28+PRINCIPAL!$I$28),0,IF(L66=PRINCIPAL!$J$28,VLOOKUP($AH$48,'Banco de Dados'!$B$4:$J$50,6,FALSE)*(1-(PRINCIPAL!$K$28/100)),IF(L66=PRINCIPAL!$L$28,VLOOKUP($AH$48,'Banco de Dados'!$B$4:$J$50,6,FALSE)*(1-(PRINCIPAL!$M$28/100)),IF(L66=PRINCIPAL!$N$28,VLOOKUP($AH$48,'Banco de Dados'!$B$4:$J$50,6,FALSE)*(1-(PRINCIPAL!$O$28/100)),VLOOKUP($AH$48,'Banco de Dados'!$B$4:$J$50,6,FALSE)))))))))),"")</f>
        <v/>
      </c>
      <c r="AH66" s="29" t="str">
        <f>IFERROR(AG66*(IFERROR(VLOOKUP($AH$48,'Banco de Dados'!$B$4:$J$50,4,FALSE),"ERRO")),"")</f>
        <v/>
      </c>
      <c r="AI66" s="29" t="str">
        <f t="shared" si="35"/>
        <v/>
      </c>
      <c r="AJ66" s="103" t="str">
        <f>IFERROR(AI66*(C66*(PRINCIPAL!$G$28/100))*0.47*(44/12),"")</f>
        <v/>
      </c>
      <c r="AK66" s="111" t="str">
        <f t="shared" si="44"/>
        <v/>
      </c>
      <c r="AL66" s="30" t="str">
        <f>IFERROR(IF(AND(PRINCIPAL!$H$29&lt;&gt;"",OR(L66=PRINCIPAL!$I$29,L66=PRINCIPAL!$I$29+PRINCIPAL!$I$29,L66=PRINCIPAL!$I$29+PRINCIPAL!$I$29+PRINCIPAL!$I$29)),0,IF(AND(PRINCIPAL!$H$29&lt;&gt;"",L66=PRINCIPAL!$J$29),VLOOKUP($AM$48,'Banco de Dados'!$B$4:$J$50,8,FALSE)*PRINCIPAL!$H$29*(1-(PRINCIPAL!$K$29/100)),IF(AND(PRINCIPAL!$H$29&lt;&gt;"",L66=PRINCIPAL!$L$29),VLOOKUP($AM$48,'Banco de Dados'!$B$4:$J$50,8,FALSE)*PRINCIPAL!$H$29*(1-(PRINCIPAL!$M$29/100)),IF(AND(PRINCIPAL!$H$29&lt;&gt;"",L66=PRINCIPAL!$N$29),VLOOKUP($AM$48,'Banco de Dados'!$B$4:$J$50,8,FALSE)*PRINCIPAL!$H$29*(1-(PRINCIPAL!$O$29/100)),IF(PRINCIPAL!$H$29&lt;&gt;"",VLOOKUP($AM$48,'Banco de Dados'!$B$4:$J$50,8,FALSE)*PRINCIPAL!$H$29,IF(OR(L66=PRINCIPAL!$I$29,L66=PRINCIPAL!$I$29+PRINCIPAL!$I$29,L66=PRINCIPAL!$I$29+PRINCIPAL!$I$29+PRINCIPAL!$I$29),0,IF(L66=PRINCIPAL!$J$29,VLOOKUP($AM$48,'Banco de Dados'!$B$4:$J$50,6,FALSE)*(1-(PRINCIPAL!$K$29/100)),IF(L66=PRINCIPAL!$L$29,VLOOKUP($AM$48,'Banco de Dados'!$B$4:$J$50,6,FALSE)*(1-(PRINCIPAL!$M$29/100)),IF(L66=PRINCIPAL!$N$29,VLOOKUP($AM$48,'Banco de Dados'!$B$4:$J$50,6,FALSE)*(1-(PRINCIPAL!$O$29/100)),VLOOKUP($AM$48,'Banco de Dados'!$B$4:$J$50,6,FALSE)))))))))),"")</f>
        <v/>
      </c>
      <c r="AM66" s="29" t="str">
        <f>IFERROR(AL66*(IFERROR(VLOOKUP($AM$48,'Banco de Dados'!$B$4:$J$50,4,FALSE),"ERRO")),"")</f>
        <v/>
      </c>
      <c r="AN66" s="29" t="str">
        <f t="shared" si="36"/>
        <v/>
      </c>
      <c r="AO66" s="103" t="str">
        <f>IFERROR(AN66*(C66*(PRINCIPAL!$G$29/100))*0.47*(44/12),"")</f>
        <v/>
      </c>
      <c r="AP66" s="111" t="str">
        <f t="shared" si="37"/>
        <v/>
      </c>
      <c r="AQ66" s="30" t="str">
        <f>IFERROR(IF(AND(PRINCIPAL!$H$30&lt;&gt;"",OR(L66=PRINCIPAL!$I$30,L66=PRINCIPAL!$I$30+PRINCIPAL!$I$30,L66=PRINCIPAL!$I$30+PRINCIPAL!$I$30+PRINCIPAL!$I$30)),0,IF(AND(PRINCIPAL!$H$30&lt;&gt;"",L66=PRINCIPAL!$J$30),VLOOKUP($AR$48,'Banco de Dados'!$B$4:$J$50,8,FALSE)*PRINCIPAL!$H$30*(1-(PRINCIPAL!$K$30/100)),IF(AND(PRINCIPAL!$H$30&lt;&gt;"",L66=PRINCIPAL!$L$30),VLOOKUP($AR$48,'Banco de Dados'!$B$4:$J$50,8,FALSE)*PRINCIPAL!$H$30*(1-(PRINCIPAL!$M$30/100)),IF(AND(PRINCIPAL!$H$30&lt;&gt;"",L66=PRINCIPAL!$N$30),VLOOKUP($AR$48,'Banco de Dados'!$B$4:$J$50,8,FALSE)*PRINCIPAL!$H$30*(1-(PRINCIPAL!$O$30/100)),IF(PRINCIPAL!$H$30&lt;&gt;"",VLOOKUP($AR$48,'Banco de Dados'!$B$4:$J$50,8,FALSE)*PRINCIPAL!$H$30,IF(OR(L66=PRINCIPAL!$I$30,L66=PRINCIPAL!$I$30+PRINCIPAL!$I$30,L66=PRINCIPAL!$I$30+PRINCIPAL!$I$30+PRINCIPAL!$I$30),0,IF(L66=PRINCIPAL!$J$30,VLOOKUP($AR$48,'Banco de Dados'!$B$4:$J$50,6,FALSE)*(1-(PRINCIPAL!$K$30/100)),IF(L66=PRINCIPAL!$L$30,VLOOKUP($AR$48,'Banco de Dados'!$B$4:$J$50,6,FALSE)*(1-(PRINCIPAL!$M$30/100)),IF(L66=PRINCIPAL!$N$30,VLOOKUP($AR$48,'Banco de Dados'!$B$4:$J$50,6,FALSE)*(1-(PRINCIPAL!$O$30/100)),VLOOKUP($AR$48,'Banco de Dados'!$B$4:$J$50,6,FALSE)))))))))),"")</f>
        <v/>
      </c>
      <c r="AR66" s="29" t="str">
        <f>IFERROR(AQ66*(IFERROR(VLOOKUP($AR$48,'Banco de Dados'!$B$4:$J$50,4,FALSE),"ERRO")),"")</f>
        <v/>
      </c>
      <c r="AS66" s="29" t="str">
        <f t="shared" si="38"/>
        <v/>
      </c>
      <c r="AT66" s="103" t="str">
        <f>IFERROR(AS66*(C66*(PRINCIPAL!$G$30/100))*0.47*(44/12),"")</f>
        <v/>
      </c>
      <c r="AU66" s="111" t="str">
        <f t="shared" si="39"/>
        <v/>
      </c>
      <c r="AV66" s="30" t="str">
        <f>IFERROR(IF(AND(PRINCIPAL!$H$31&lt;&gt;"",OR(L66=PRINCIPAL!$I$31,L66=PRINCIPAL!$I$31+PRINCIPAL!$I$31,L66=PRINCIPAL!$I$31+PRINCIPAL!$I$31+PRINCIPAL!$I$31)),0,IF(AND(PRINCIPAL!$H$31&lt;&gt;"",L66=PRINCIPAL!$J$31),VLOOKUP($AW$48,'Banco de Dados'!$B$4:$J$50,8,FALSE)*PRINCIPAL!$H$31*(1-(PRINCIPAL!$K$31/100)),IF(AND(PRINCIPAL!$H$31&lt;&gt;"",L66=PRINCIPAL!$L$31),VLOOKUP($AW$48,'Banco de Dados'!$B$4:$J$50,8,FALSE)*PRINCIPAL!$H$31*(1-(PRINCIPAL!$M$31/100)),IF(AND(PRINCIPAL!$H$31&lt;&gt;"",L66=PRINCIPAL!$N$31),VLOOKUP($AW$48,'Banco de Dados'!$B$4:$J$50,8,FALSE)*PRINCIPAL!$H$31*(1-(PRINCIPAL!$O$31/100)),IF(PRINCIPAL!$H$31&lt;&gt;"",VLOOKUP($AW$48,'Banco de Dados'!$B$4:$J$50,8,FALSE)*PRINCIPAL!$H$31,IF(OR(L66=PRINCIPAL!$I$31,L66=PRINCIPAL!$I$31+PRINCIPAL!$I$31,L66=PRINCIPAL!$I$31+PRINCIPAL!$I$31+PRINCIPAL!$I$31),0,IF(L66=PRINCIPAL!$J$31,VLOOKUP($AW$48,'Banco de Dados'!$B$4:$J$50,6,FALSE)*(1-(PRINCIPAL!$K$31/100)),IF(L66=PRINCIPAL!$L$31,VLOOKUP($AW$48,'Banco de Dados'!$B$4:$J$50,6,FALSE)*(1-(PRINCIPAL!$M$31/100)),IF(L66=PRINCIPAL!$N$31,VLOOKUP($AW$48,'Banco de Dados'!$B$4:$J$50,6,FALSE)*(1-(PRINCIPAL!$O$31/100)),VLOOKUP($AW$48,'Banco de Dados'!$B$4:$J$50,6,FALSE)))))))))),"")</f>
        <v/>
      </c>
      <c r="AW66" s="29" t="str">
        <f>IFERROR(AV66*(IFERROR(VLOOKUP($AW$48,'Banco de Dados'!$B$4:$J$50,4,FALSE),"ERRO")),"")</f>
        <v/>
      </c>
      <c r="AX66" s="29" t="str">
        <f t="shared" si="40"/>
        <v/>
      </c>
      <c r="AY66" s="103" t="str">
        <f>IFERROR(AX66*(C66*(PRINCIPAL!$G$31/100))*0.47*(44/12),"")</f>
        <v/>
      </c>
      <c r="AZ66" s="111" t="str">
        <f t="shared" si="45"/>
        <v/>
      </c>
      <c r="BA66" s="120" t="str">
        <f>IFERROR(IF(AND(PRINCIPAL!$H$32&lt;&gt;"",OR(L66=PRINCIPAL!$I$32,L66=PRINCIPAL!$I$32+PRINCIPAL!$I$32,L66=PRINCIPAL!$I$32+PRINCIPAL!$I$32+PRINCIPAL!$I$32)),0,IF(AND(PRINCIPAL!$H$32&lt;&gt;"",L66=PRINCIPAL!$J$32),VLOOKUP($BB$48,'Banco de Dados'!$B$4:$J$50,8,FALSE)*PRINCIPAL!$H$32*(1-(PRINCIPAL!$K$32/100)),IF(AND(PRINCIPAL!$H$32&lt;&gt;"",L66=PRINCIPAL!$L$32),VLOOKUP($BB$48,'Banco de Dados'!$B$4:$J$50,8,FALSE)*PRINCIPAL!$H$32*(1-(PRINCIPAL!$M$32/100)),IF(AND(PRINCIPAL!$H$32&lt;&gt;"",L66=PRINCIPAL!$N$32),VLOOKUP($BB$48,'Banco de Dados'!$B$4:$J$50,8,FALSE)*PRINCIPAL!$H$32*(1-(PRINCIPAL!$O$32/100)),IF(PRINCIPAL!$H$32&lt;&gt;"",VLOOKUP($BB$48,'Banco de Dados'!$B$4:$J$50,8,FALSE)*PRINCIPAL!$H$32,IF(OR(L66=PRINCIPAL!$I$32,L66=PRINCIPAL!$I$32+PRINCIPAL!$I$32,L66=PRINCIPAL!$I$32+PRINCIPAL!$I$32+PRINCIPAL!$I$32),0,IF(L66=PRINCIPAL!$J$32,VLOOKUP($BB$48,'Banco de Dados'!$B$4:$J$50,6,FALSE)*(1-(PRINCIPAL!$K$32/100)),IF(L66=PRINCIPAL!$L$32,VLOOKUP($BB$48,'Banco de Dados'!$B$4:$J$50,6,FALSE)*(1-(PRINCIPAL!$M$32/100)),IF(L66=PRINCIPAL!$N$32,VLOOKUP($BB$48,'Banco de Dados'!$B$4:$J$50,6,FALSE)*(1-(PRINCIPAL!$O$32/100)),VLOOKUP($BB$48,'Banco de Dados'!$B$4:$J$50,6,FALSE)))))))))),"")</f>
        <v/>
      </c>
      <c r="BB66" s="122" t="str">
        <f>IFERROR(BA66*(IFERROR(VLOOKUP($BB$48,'Banco de Dados'!$B$4:$J$50,4,FALSE),"ERRO")),"")</f>
        <v/>
      </c>
      <c r="BC66" s="122" t="str">
        <f t="shared" si="46"/>
        <v/>
      </c>
      <c r="BD66" s="123" t="str">
        <f>IFERROR(BC66*(C66*(PRINCIPAL!$G$32/100))*0.47*(44/12),"")</f>
        <v/>
      </c>
      <c r="BE66" s="124" t="str">
        <f t="shared" si="25"/>
        <v/>
      </c>
      <c r="BF66" s="120" t="str">
        <f>IFERROR(IF(AND(PRINCIPAL!$H$33&lt;&gt;"",OR(L66=PRINCIPAL!$I$33,L66=PRINCIPAL!$I$33+PRINCIPAL!$I$33,L66=PRINCIPAL!$I$33+PRINCIPAL!$I$33+PRINCIPAL!$I$33)),0,IF(AND(PRINCIPAL!$H$33&lt;&gt;"",L66=PRINCIPAL!$J$33),VLOOKUP($BG$48,'Banco de Dados'!$B$4:$J$50,8,FALSE)*PRINCIPAL!$H$33*(1-(PRINCIPAL!$K$33/100)),IF(AND(PRINCIPAL!$H$33&lt;&gt;"",L66=PRINCIPAL!$L$33),VLOOKUP($BG$48,'Banco de Dados'!$B$4:$J$50,8,FALSE)*PRINCIPAL!$H$33*(1-(PRINCIPAL!$M$33/100)),IF(AND(PRINCIPAL!$H$33&lt;&gt;"",L66=PRINCIPAL!$N$33),VLOOKUP($BG$48,'Banco de Dados'!$B$4:$J$50,8,FALSE)*PRINCIPAL!$H$33*(1-(PRINCIPAL!$O$33/100)),IF(PRINCIPAL!$H$33&lt;&gt;"",VLOOKUP($BG$48,'Banco de Dados'!$B$4:$J$50,8,FALSE)*PRINCIPAL!$H$33,IF(OR(L66=PRINCIPAL!$I$33,L66=PRINCIPAL!$I$33+PRINCIPAL!$I$33,L66=PRINCIPAL!$I$33+PRINCIPAL!$I$33+PRINCIPAL!$I$33),0,IF(L66=PRINCIPAL!$J$33,VLOOKUP($BG$48,'Banco de Dados'!$B$4:$J$50,6,FALSE)*(1-(PRINCIPAL!$K$33/100)),IF(L66=PRINCIPAL!$L$33,VLOOKUP($BG$48,'Banco de Dados'!$B$4:$J$50,6,FALSE)*(1-(PRINCIPAL!$M$33/100)),IF(L66=PRINCIPAL!$N$33,VLOOKUP($BG$48,'Banco de Dados'!$B$4:$J$50,6,FALSE)*(1-(PRINCIPAL!$O$33/100)),VLOOKUP($BG$48,'Banco de Dados'!$B$4:$J$50,6,FALSE)))))))))),"")</f>
        <v/>
      </c>
      <c r="BG66" s="122" t="str">
        <f>IFERROR(BF66*(IFERROR(VLOOKUP($BG$48,'Banco de Dados'!$B$4:$J$50,4,FALSE),"ERRO")),"")</f>
        <v/>
      </c>
      <c r="BH66" s="122" t="str">
        <f t="shared" si="41"/>
        <v/>
      </c>
      <c r="BI66" s="123" t="str">
        <f>IFERROR(BH66*(C66*(PRINCIPAL!$G$33/100))*0.47*(44/12),"")</f>
        <v/>
      </c>
      <c r="BJ66" s="125" t="str">
        <f t="shared" si="26"/>
        <v/>
      </c>
    </row>
    <row r="67" spans="2:62" ht="12.75" customHeight="1" x14ac:dyDescent="0.3">
      <c r="B67" s="326">
        <f t="shared" si="23"/>
        <v>2037</v>
      </c>
      <c r="C67" s="340"/>
      <c r="D67" s="1"/>
      <c r="E67" s="116">
        <v>17</v>
      </c>
      <c r="F67" s="24" t="str">
        <f>IFERROR(VLOOKUP($G$48,'Banco de Dados'!$B$4:$J$50,6,FALSE),"")</f>
        <v/>
      </c>
      <c r="G67" s="25" t="str">
        <f>IFERROR(F67*(IFERROR(VLOOKUP($G$48,'Banco de Dados'!$B$4:$J$50,4,FALSE),"ERRO")),"")</f>
        <v/>
      </c>
      <c r="H67" s="25" t="str">
        <f t="shared" si="27"/>
        <v/>
      </c>
      <c r="I67" s="103" t="str">
        <f t="shared" si="28"/>
        <v/>
      </c>
      <c r="J67" s="117" t="str">
        <f t="shared" si="29"/>
        <v/>
      </c>
      <c r="K67" s="1"/>
      <c r="L67" s="91">
        <v>17</v>
      </c>
      <c r="M67" s="24" t="str">
        <f>IFERROR(IF(AND(PRINCIPAL!$H$24&lt;&gt;"",OR(L67=PRINCIPAL!$I$24,L67=PRINCIPAL!$I$24+PRINCIPAL!$I$24,L67=PRINCIPAL!$I$24+PRINCIPAL!$I$24+PRINCIPAL!$I$24)),0,IF(AND(PRINCIPAL!$H$24&lt;&gt;"",L67=PRINCIPAL!$J$24),VLOOKUP($N$48,'Banco de Dados'!$B$4:$J$50,8,FALSE)*PRINCIPAL!$H$24*(1-(PRINCIPAL!$K$24/100)),IF(AND(PRINCIPAL!$H$24&lt;&gt;"",L67=PRINCIPAL!$L$24),VLOOKUP($N$48,'Banco de Dados'!$B$4:$J$50,8,FALSE)*PRINCIPAL!$H$24*(1-(PRINCIPAL!$M$24/100)),IF(AND(PRINCIPAL!$H$24&lt;&gt;"",L67=PRINCIPAL!$N$24),VLOOKUP($N$48,'Banco de Dados'!$B$4:$J$50,8,FALSE)*PRINCIPAL!$H$24*(1-(PRINCIPAL!$O$24/100)),IF(PRINCIPAL!$H$24&lt;&gt;"",VLOOKUP($N$48,'Banco de Dados'!$B$4:$J$50,8,FALSE)*PRINCIPAL!$H$24,IF(OR(L67=PRINCIPAL!$I$24,L67=PRINCIPAL!$I$24+PRINCIPAL!$I$24,L67=PRINCIPAL!$I$24+PRINCIPAL!$I$24+PRINCIPAL!$I$24),0,IF(L67=PRINCIPAL!$J$24,VLOOKUP($N$48,'Banco de Dados'!$B$4:$J$50,6,FALSE)*(1-(PRINCIPAL!$K$24/100)),IF(L67=PRINCIPAL!$L$24,VLOOKUP($N$48,'Banco de Dados'!$B$4:$J$50,6,FALSE)*(1-(PRINCIPAL!$M$24/100)),IF(L67=PRINCIPAL!$N$24,VLOOKUP($N$48,'Banco de Dados'!$B$4:$J$50,6,FALSE)*(1-(PRINCIPAL!$O$24/100)),VLOOKUP($N$48,'Banco de Dados'!$B$4:$J$50,6,FALSE)))))))))),"")</f>
        <v/>
      </c>
      <c r="N67" s="25" t="str">
        <f>IFERROR(M67*(IFERROR(VLOOKUP($N$48,'Banco de Dados'!$B$4:$J$50,4,FALSE),"ERRO")),"")</f>
        <v/>
      </c>
      <c r="O67" s="25" t="str">
        <f t="shared" si="24"/>
        <v/>
      </c>
      <c r="P67" s="103" t="str">
        <f>IFERROR(O67*(C67*(PRINCIPAL!$G$24/100))*0.47*(44/12),"")</f>
        <v/>
      </c>
      <c r="Q67" s="107" t="str">
        <f t="shared" si="30"/>
        <v/>
      </c>
      <c r="R67" s="29" t="str">
        <f>IFERROR(IF(AND(PRINCIPAL!$H$25&lt;&gt;"",OR(L67=PRINCIPAL!$I$25,L67=PRINCIPAL!$I$25+PRINCIPAL!$I$25,L67=PRINCIPAL!$I$25+PRINCIPAL!$I$25+PRINCIPAL!$I$25)),0,IF(AND(PRINCIPAL!$H$25&lt;&gt;"",L67=PRINCIPAL!$J$25),VLOOKUP($S$48,'Banco de Dados'!$B$4:$J$50,8,FALSE)*PRINCIPAL!$H$25*(1-(PRINCIPAL!$K$25/100)),IF(AND(PRINCIPAL!$H$25&lt;&gt;"",L67=PRINCIPAL!$L$25),VLOOKUP($S$48,'Banco de Dados'!$B$4:$J$50,8,FALSE)*PRINCIPAL!$H$25*(1-(PRINCIPAL!$M$25/100)),IF(AND(PRINCIPAL!$H$25&lt;&gt;"",L67=PRINCIPAL!$N$25),VLOOKUP($S$48,'Banco de Dados'!$B$4:$J$50,8,FALSE)*PRINCIPAL!$H$25*(1-(PRINCIPAL!$O$25/100)),IF(PRINCIPAL!$H$25&lt;&gt;"",VLOOKUP($S$48,'Banco de Dados'!$B$4:$J$50,8,FALSE)*PRINCIPAL!$H$25,IF(OR(L67=PRINCIPAL!$I$25,L67=PRINCIPAL!$I$25+PRINCIPAL!$I$25,L67=PRINCIPAL!$I$25+PRINCIPAL!$I$25+PRINCIPAL!$I$25),0,IF(L67=PRINCIPAL!$J$25,VLOOKUP($S$48,'Banco de Dados'!$B$4:$J$50,6,FALSE)*(1-(PRINCIPAL!$K$25/100)),IF(L67=PRINCIPAL!$L$25,VLOOKUP($S$48,'Banco de Dados'!$B$4:$J$50,6,FALSE)*(1-(PRINCIPAL!$M$25/100)),IF(L67=PRINCIPAL!$N$25,VLOOKUP($S$48,'Banco de Dados'!$B$4:$J$50,6,FALSE)*(1-(PRINCIPAL!$O$25/100)),VLOOKUP($S$48,'Banco de Dados'!$B$4:$J$50,6,FALSE)))))))))),"")</f>
        <v/>
      </c>
      <c r="S67" s="29" t="str">
        <f>IFERROR(R67*(IFERROR(VLOOKUP($S$48,'Banco de Dados'!$B$4:$J$50,4,FALSE),"ERRO")),"")</f>
        <v/>
      </c>
      <c r="T67" s="29" t="str">
        <f t="shared" si="31"/>
        <v/>
      </c>
      <c r="U67" s="103" t="str">
        <f>IFERROR(T67*(C67*(PRINCIPAL!$G$25/100))*0.47*(44/12),"")</f>
        <v/>
      </c>
      <c r="V67" s="103" t="str">
        <f t="shared" si="32"/>
        <v/>
      </c>
      <c r="W67" s="30" t="str">
        <f>IFERROR(IF(AND(PRINCIPAL!$H$26&lt;&gt;"",OR(L67=PRINCIPAL!$I$26,L67=PRINCIPAL!$I$26+PRINCIPAL!$I$26,L67=PRINCIPAL!$I$26+PRINCIPAL!$I$26+PRINCIPAL!$I$26)),0,IF(AND(PRINCIPAL!$H$26&lt;&gt;"",L67=PRINCIPAL!$J$26),VLOOKUP($X$48,'Banco de Dados'!$B$4:$J$50,8,FALSE)*PRINCIPAL!$H$26*(1-(PRINCIPAL!$K$26/100)),IF(AND(PRINCIPAL!$H$26&lt;&gt;"",L67=PRINCIPAL!$L$26),VLOOKUP($X$48,'Banco de Dados'!$B$4:$J$50,8,FALSE)*PRINCIPAL!$H$26*(1-(PRINCIPAL!$M$26/100)),IF(AND(PRINCIPAL!$H$26&lt;&gt;"",L67=PRINCIPAL!$N$26),VLOOKUP($X$48,'Banco de Dados'!$B$4:$J$50,8,FALSE)*PRINCIPAL!$H$26*(1-(PRINCIPAL!$O$26/100)),IF(PRINCIPAL!$H$26&lt;&gt;"",VLOOKUP($X$48,'Banco de Dados'!$B$4:$J$50,8,FALSE)*PRINCIPAL!$H$26,IF(OR(L67=PRINCIPAL!$I$26,L67=PRINCIPAL!$I$26+PRINCIPAL!$I$26,L67=PRINCIPAL!$I$26+PRINCIPAL!$I$26+PRINCIPAL!$I$26),0,IF(L67=PRINCIPAL!$J$26,VLOOKUP($X$48,'Banco de Dados'!$B$4:$J$50,6,FALSE)*(1-(PRINCIPAL!$K$26/100)),IF(L67=PRINCIPAL!$L$26,VLOOKUP($X$48,'Banco de Dados'!$B$4:$J$50,6,FALSE)*(1-(PRINCIPAL!$M$26/100)),IF(L67=PRINCIPAL!$N$26,VLOOKUP($X$48,'Banco de Dados'!$B$4:$J$50,6,FALSE)*(1-(PRINCIPAL!$O$26/100)),VLOOKUP($X$48,'Banco de Dados'!$B$4:$J$50,6,FALSE)))))))))),"")</f>
        <v/>
      </c>
      <c r="X67" s="29" t="str">
        <f>IFERROR(W67*(IFERROR(VLOOKUP($X$48,'Banco de Dados'!$B$4:$J$50,4,FALSE),"ERRO")),"")</f>
        <v/>
      </c>
      <c r="Y67" s="29" t="str">
        <f t="shared" si="42"/>
        <v/>
      </c>
      <c r="Z67" s="103" t="str">
        <f>IFERROR(Y67*(C67*(PRINCIPAL!$G$26/100))*0.47*(44/12),"")</f>
        <v/>
      </c>
      <c r="AA67" s="111" t="str">
        <f t="shared" si="43"/>
        <v/>
      </c>
      <c r="AB67" s="30" t="str">
        <f>IFERROR(IF(AND(PRINCIPAL!$H$27&lt;&gt;"",OR(L67=PRINCIPAL!$I$27,L67=PRINCIPAL!$I$27+PRINCIPAL!$I$27,L67=PRINCIPAL!$I$27+PRINCIPAL!$I$27+PRINCIPAL!$I$27)),0,IF(AND(PRINCIPAL!$H$27&lt;&gt;"",L67=PRINCIPAL!$J$27),VLOOKUP($AC$48,'Banco de Dados'!$B$4:$J$50,8,FALSE)*PRINCIPAL!$H$27*(1-(PRINCIPAL!$K$27/100)),IF(AND(PRINCIPAL!$H$27&lt;&gt;"",L67=PRINCIPAL!$L$27),VLOOKUP($AC$48,'Banco de Dados'!$B$4:$J$50,8,FALSE)*PRINCIPAL!$H$27*(1-(PRINCIPAL!$M$27/100)),IF(AND(PRINCIPAL!$H$27&lt;&gt;"",L67=PRINCIPAL!$N$27),VLOOKUP($AC$48,'Banco de Dados'!$B$4:$J$50,8,FALSE)*PRINCIPAL!$H$27*(1-(PRINCIPAL!$O$27/100)),IF(PRINCIPAL!$H$27&lt;&gt;"",VLOOKUP($AC$48,'Banco de Dados'!$B$4:$J$50,8,FALSE)*PRINCIPAL!$H$27,IF(OR(L67=PRINCIPAL!$I$27,L67=PRINCIPAL!$I$27+PRINCIPAL!$I$27,L67=PRINCIPAL!$I$27+PRINCIPAL!$I$27+PRINCIPAL!$I$27),0,IF(L67=PRINCIPAL!$J$27,VLOOKUP($AC$48,'Banco de Dados'!$B$4:$J$50,6,FALSE)*(1-(PRINCIPAL!$K$27/100)),IF(L67=PRINCIPAL!$L$27,VLOOKUP($AC$48,'Banco de Dados'!$B$4:$J$50,6,FALSE)*(1-(PRINCIPAL!$M$27/100)),IF(L67=PRINCIPAL!$N$27,VLOOKUP($AC$48,'Banco de Dados'!$B$4:$J$50,6,FALSE)*(1-(PRINCIPAL!$O$27/100)),VLOOKUP($AC$48,'Banco de Dados'!$B$4:$J$50,6,FALSE)))))))))),"")</f>
        <v/>
      </c>
      <c r="AC67" s="29" t="str">
        <f>IFERROR(AB67*(IFERROR(VLOOKUP($AC$48,'Banco de Dados'!$B$4:$J$50,4,FALSE),"ERRO")),"")</f>
        <v/>
      </c>
      <c r="AD67" s="29" t="str">
        <f t="shared" si="33"/>
        <v/>
      </c>
      <c r="AE67" s="103" t="str">
        <f>IFERROR(AD67*(C67*(PRINCIPAL!$G$27/100))*0.47*(44/12),"")</f>
        <v/>
      </c>
      <c r="AF67" s="111" t="str">
        <f t="shared" si="34"/>
        <v/>
      </c>
      <c r="AG67" s="30" t="str">
        <f>IFERROR(IF(AND(PRINCIPAL!$H$28&lt;&gt;"",OR(L67=PRINCIPAL!$I$28,L67=PRINCIPAL!$I$28+PRINCIPAL!$I$28,L67=PRINCIPAL!$I$28+PRINCIPAL!$I$28+PRINCIPAL!$I$28)),0,IF(AND(PRINCIPAL!$H$28&lt;&gt;"",L67=PRINCIPAL!$J$28),VLOOKUP($AH$48,'Banco de Dados'!$B$4:$J$50,8,FALSE)*PRINCIPAL!$H$28*(1-(PRINCIPAL!$K$28/100)),IF(AND(PRINCIPAL!$H$28&lt;&gt;"",L67=PRINCIPAL!$L$28),VLOOKUP($AH$48,'Banco de Dados'!$B$4:$J$50,8,FALSE)*PRINCIPAL!$H$28*(1-(PRINCIPAL!$M$28/100)),IF(AND(PRINCIPAL!$H$28&lt;&gt;"",L67=PRINCIPAL!$N$28),VLOOKUP($AH$48,'Banco de Dados'!$B$4:$J$50,8,FALSE)*PRINCIPAL!$H$28*(1-(PRINCIPAL!$O$28/100)),IF(PRINCIPAL!$H$28&lt;&gt;"",VLOOKUP($AH$48,'Banco de Dados'!$B$4:$J$50,8,FALSE)*PRINCIPAL!$H$28,IF(OR(L67=PRINCIPAL!$I$28,L67=PRINCIPAL!$I$28+PRINCIPAL!$I$28,L67=PRINCIPAL!$I$28+PRINCIPAL!$I$28+PRINCIPAL!$I$28),0,IF(L67=PRINCIPAL!$J$28,VLOOKUP($AH$48,'Banco de Dados'!$B$4:$J$50,6,FALSE)*(1-(PRINCIPAL!$K$28/100)),IF(L67=PRINCIPAL!$L$28,VLOOKUP($AH$48,'Banco de Dados'!$B$4:$J$50,6,FALSE)*(1-(PRINCIPAL!$M$28/100)),IF(L67=PRINCIPAL!$N$28,VLOOKUP($AH$48,'Banco de Dados'!$B$4:$J$50,6,FALSE)*(1-(PRINCIPAL!$O$28/100)),VLOOKUP($AH$48,'Banco de Dados'!$B$4:$J$50,6,FALSE)))))))))),"")</f>
        <v/>
      </c>
      <c r="AH67" s="29" t="str">
        <f>IFERROR(AG67*(IFERROR(VLOOKUP($AH$48,'Banco de Dados'!$B$4:$J$50,4,FALSE),"ERRO")),"")</f>
        <v/>
      </c>
      <c r="AI67" s="29" t="str">
        <f t="shared" si="35"/>
        <v/>
      </c>
      <c r="AJ67" s="103" t="str">
        <f>IFERROR(AI67*(C67*(PRINCIPAL!$G$28/100))*0.47*(44/12),"")</f>
        <v/>
      </c>
      <c r="AK67" s="111" t="str">
        <f t="shared" si="44"/>
        <v/>
      </c>
      <c r="AL67" s="30" t="str">
        <f>IFERROR(IF(AND(PRINCIPAL!$H$29&lt;&gt;"",OR(L67=PRINCIPAL!$I$29,L67=PRINCIPAL!$I$29+PRINCIPAL!$I$29,L67=PRINCIPAL!$I$29+PRINCIPAL!$I$29+PRINCIPAL!$I$29)),0,IF(AND(PRINCIPAL!$H$29&lt;&gt;"",L67=PRINCIPAL!$J$29),VLOOKUP($AM$48,'Banco de Dados'!$B$4:$J$50,8,FALSE)*PRINCIPAL!$H$29*(1-(PRINCIPAL!$K$29/100)),IF(AND(PRINCIPAL!$H$29&lt;&gt;"",L67=PRINCIPAL!$L$29),VLOOKUP($AM$48,'Banco de Dados'!$B$4:$J$50,8,FALSE)*PRINCIPAL!$H$29*(1-(PRINCIPAL!$M$29/100)),IF(AND(PRINCIPAL!$H$29&lt;&gt;"",L67=PRINCIPAL!$N$29),VLOOKUP($AM$48,'Banco de Dados'!$B$4:$J$50,8,FALSE)*PRINCIPAL!$H$29*(1-(PRINCIPAL!$O$29/100)),IF(PRINCIPAL!$H$29&lt;&gt;"",VLOOKUP($AM$48,'Banco de Dados'!$B$4:$J$50,8,FALSE)*PRINCIPAL!$H$29,IF(OR(L67=PRINCIPAL!$I$29,L67=PRINCIPAL!$I$29+PRINCIPAL!$I$29,L67=PRINCIPAL!$I$29+PRINCIPAL!$I$29+PRINCIPAL!$I$29),0,IF(L67=PRINCIPAL!$J$29,VLOOKUP($AM$48,'Banco de Dados'!$B$4:$J$50,6,FALSE)*(1-(PRINCIPAL!$K$29/100)),IF(L67=PRINCIPAL!$L$29,VLOOKUP($AM$48,'Banco de Dados'!$B$4:$J$50,6,FALSE)*(1-(PRINCIPAL!$M$29/100)),IF(L67=PRINCIPAL!$N$29,VLOOKUP($AM$48,'Banco de Dados'!$B$4:$J$50,6,FALSE)*(1-(PRINCIPAL!$O$29/100)),VLOOKUP($AM$48,'Banco de Dados'!$B$4:$J$50,6,FALSE)))))))))),"")</f>
        <v/>
      </c>
      <c r="AM67" s="29" t="str">
        <f>IFERROR(AL67*(IFERROR(VLOOKUP($AM$48,'Banco de Dados'!$B$4:$J$50,4,FALSE),"ERRO")),"")</f>
        <v/>
      </c>
      <c r="AN67" s="29" t="str">
        <f t="shared" si="36"/>
        <v/>
      </c>
      <c r="AO67" s="103" t="str">
        <f>IFERROR(AN67*(C67*(PRINCIPAL!$G$29/100))*0.47*(44/12),"")</f>
        <v/>
      </c>
      <c r="AP67" s="111" t="str">
        <f t="shared" si="37"/>
        <v/>
      </c>
      <c r="AQ67" s="30" t="str">
        <f>IFERROR(IF(AND(PRINCIPAL!$H$30&lt;&gt;"",OR(L67=PRINCIPAL!$I$30,L67=PRINCIPAL!$I$30+PRINCIPAL!$I$30,L67=PRINCIPAL!$I$30+PRINCIPAL!$I$30+PRINCIPAL!$I$30)),0,IF(AND(PRINCIPAL!$H$30&lt;&gt;"",L67=PRINCIPAL!$J$30),VLOOKUP($AR$48,'Banco de Dados'!$B$4:$J$50,8,FALSE)*PRINCIPAL!$H$30*(1-(PRINCIPAL!$K$30/100)),IF(AND(PRINCIPAL!$H$30&lt;&gt;"",L67=PRINCIPAL!$L$30),VLOOKUP($AR$48,'Banco de Dados'!$B$4:$J$50,8,FALSE)*PRINCIPAL!$H$30*(1-(PRINCIPAL!$M$30/100)),IF(AND(PRINCIPAL!$H$30&lt;&gt;"",L67=PRINCIPAL!$N$30),VLOOKUP($AR$48,'Banco de Dados'!$B$4:$J$50,8,FALSE)*PRINCIPAL!$H$30*(1-(PRINCIPAL!$O$30/100)),IF(PRINCIPAL!$H$30&lt;&gt;"",VLOOKUP($AR$48,'Banco de Dados'!$B$4:$J$50,8,FALSE)*PRINCIPAL!$H$30,IF(OR(L67=PRINCIPAL!$I$30,L67=PRINCIPAL!$I$30+PRINCIPAL!$I$30,L67=PRINCIPAL!$I$30+PRINCIPAL!$I$30+PRINCIPAL!$I$30),0,IF(L67=PRINCIPAL!$J$30,VLOOKUP($AR$48,'Banco de Dados'!$B$4:$J$50,6,FALSE)*(1-(PRINCIPAL!$K$30/100)),IF(L67=PRINCIPAL!$L$30,VLOOKUP($AR$48,'Banco de Dados'!$B$4:$J$50,6,FALSE)*(1-(PRINCIPAL!$M$30/100)),IF(L67=PRINCIPAL!$N$30,VLOOKUP($AR$48,'Banco de Dados'!$B$4:$J$50,6,FALSE)*(1-(PRINCIPAL!$O$30/100)),VLOOKUP($AR$48,'Banco de Dados'!$B$4:$J$50,6,FALSE)))))))))),"")</f>
        <v/>
      </c>
      <c r="AR67" s="29" t="str">
        <f>IFERROR(AQ67*(IFERROR(VLOOKUP($AR$48,'Banco de Dados'!$B$4:$J$50,4,FALSE),"ERRO")),"")</f>
        <v/>
      </c>
      <c r="AS67" s="29" t="str">
        <f t="shared" si="38"/>
        <v/>
      </c>
      <c r="AT67" s="103" t="str">
        <f>IFERROR(AS67*(C67*(PRINCIPAL!$G$30/100))*0.47*(44/12),"")</f>
        <v/>
      </c>
      <c r="AU67" s="111" t="str">
        <f t="shared" si="39"/>
        <v/>
      </c>
      <c r="AV67" s="30" t="str">
        <f>IFERROR(IF(AND(PRINCIPAL!$H$31&lt;&gt;"",OR(L67=PRINCIPAL!$I$31,L67=PRINCIPAL!$I$31+PRINCIPAL!$I$31,L67=PRINCIPAL!$I$31+PRINCIPAL!$I$31+PRINCIPAL!$I$31)),0,IF(AND(PRINCIPAL!$H$31&lt;&gt;"",L67=PRINCIPAL!$J$31),VLOOKUP($AW$48,'Banco de Dados'!$B$4:$J$50,8,FALSE)*PRINCIPAL!$H$31*(1-(PRINCIPAL!$K$31/100)),IF(AND(PRINCIPAL!$H$31&lt;&gt;"",L67=PRINCIPAL!$L$31),VLOOKUP($AW$48,'Banco de Dados'!$B$4:$J$50,8,FALSE)*PRINCIPAL!$H$31*(1-(PRINCIPAL!$M$31/100)),IF(AND(PRINCIPAL!$H$31&lt;&gt;"",L67=PRINCIPAL!$N$31),VLOOKUP($AW$48,'Banco de Dados'!$B$4:$J$50,8,FALSE)*PRINCIPAL!$H$31*(1-(PRINCIPAL!$O$31/100)),IF(PRINCIPAL!$H$31&lt;&gt;"",VLOOKUP($AW$48,'Banco de Dados'!$B$4:$J$50,8,FALSE)*PRINCIPAL!$H$31,IF(OR(L67=PRINCIPAL!$I$31,L67=PRINCIPAL!$I$31+PRINCIPAL!$I$31,L67=PRINCIPAL!$I$31+PRINCIPAL!$I$31+PRINCIPAL!$I$31),0,IF(L67=PRINCIPAL!$J$31,VLOOKUP($AW$48,'Banco de Dados'!$B$4:$J$50,6,FALSE)*(1-(PRINCIPAL!$K$31/100)),IF(L67=PRINCIPAL!$L$31,VLOOKUP($AW$48,'Banco de Dados'!$B$4:$J$50,6,FALSE)*(1-(PRINCIPAL!$M$31/100)),IF(L67=PRINCIPAL!$N$31,VLOOKUP($AW$48,'Banco de Dados'!$B$4:$J$50,6,FALSE)*(1-(PRINCIPAL!$O$31/100)),VLOOKUP($AW$48,'Banco de Dados'!$B$4:$J$50,6,FALSE)))))))))),"")</f>
        <v/>
      </c>
      <c r="AW67" s="29" t="str">
        <f>IFERROR(AV67*(IFERROR(VLOOKUP($AW$48,'Banco de Dados'!$B$4:$J$50,4,FALSE),"ERRO")),"")</f>
        <v/>
      </c>
      <c r="AX67" s="29" t="str">
        <f t="shared" si="40"/>
        <v/>
      </c>
      <c r="AY67" s="103" t="str">
        <f>IFERROR(AX67*(C67*(PRINCIPAL!$G$31/100))*0.47*(44/12),"")</f>
        <v/>
      </c>
      <c r="AZ67" s="111" t="str">
        <f t="shared" si="45"/>
        <v/>
      </c>
      <c r="BA67" s="120" t="str">
        <f>IFERROR(IF(AND(PRINCIPAL!$H$32&lt;&gt;"",OR(L67=PRINCIPAL!$I$32,L67=PRINCIPAL!$I$32+PRINCIPAL!$I$32,L67=PRINCIPAL!$I$32+PRINCIPAL!$I$32+PRINCIPAL!$I$32)),0,IF(AND(PRINCIPAL!$H$32&lt;&gt;"",L67=PRINCIPAL!$J$32),VLOOKUP($BB$48,'Banco de Dados'!$B$4:$J$50,8,FALSE)*PRINCIPAL!$H$32*(1-(PRINCIPAL!$K$32/100)),IF(AND(PRINCIPAL!$H$32&lt;&gt;"",L67=PRINCIPAL!$L$32),VLOOKUP($BB$48,'Banco de Dados'!$B$4:$J$50,8,FALSE)*PRINCIPAL!$H$32*(1-(PRINCIPAL!$M$32/100)),IF(AND(PRINCIPAL!$H$32&lt;&gt;"",L67=PRINCIPAL!$N$32),VLOOKUP($BB$48,'Banco de Dados'!$B$4:$J$50,8,FALSE)*PRINCIPAL!$H$32*(1-(PRINCIPAL!$O$32/100)),IF(PRINCIPAL!$H$32&lt;&gt;"",VLOOKUP($BB$48,'Banco de Dados'!$B$4:$J$50,8,FALSE)*PRINCIPAL!$H$32,IF(OR(L67=PRINCIPAL!$I$32,L67=PRINCIPAL!$I$32+PRINCIPAL!$I$32,L67=PRINCIPAL!$I$32+PRINCIPAL!$I$32+PRINCIPAL!$I$32),0,IF(L67=PRINCIPAL!$J$32,VLOOKUP($BB$48,'Banco de Dados'!$B$4:$J$50,6,FALSE)*(1-(PRINCIPAL!$K$32/100)),IF(L67=PRINCIPAL!$L$32,VLOOKUP($BB$48,'Banco de Dados'!$B$4:$J$50,6,FALSE)*(1-(PRINCIPAL!$M$32/100)),IF(L67=PRINCIPAL!$N$32,VLOOKUP($BB$48,'Banco de Dados'!$B$4:$J$50,6,FALSE)*(1-(PRINCIPAL!$O$32/100)),VLOOKUP($BB$48,'Banco de Dados'!$B$4:$J$50,6,FALSE)))))))))),"")</f>
        <v/>
      </c>
      <c r="BB67" s="122" t="str">
        <f>IFERROR(BA67*(IFERROR(VLOOKUP($BB$48,'Banco de Dados'!$B$4:$J$50,4,FALSE),"ERRO")),"")</f>
        <v/>
      </c>
      <c r="BC67" s="122" t="str">
        <f t="shared" si="46"/>
        <v/>
      </c>
      <c r="BD67" s="123" t="str">
        <f>IFERROR(BC67*(C67*(PRINCIPAL!$G$32/100))*0.47*(44/12),"")</f>
        <v/>
      </c>
      <c r="BE67" s="124" t="str">
        <f t="shared" si="25"/>
        <v/>
      </c>
      <c r="BF67" s="120" t="str">
        <f>IFERROR(IF(AND(PRINCIPAL!$H$33&lt;&gt;"",OR(L67=PRINCIPAL!$I$33,L67=PRINCIPAL!$I$33+PRINCIPAL!$I$33,L67=PRINCIPAL!$I$33+PRINCIPAL!$I$33+PRINCIPAL!$I$33)),0,IF(AND(PRINCIPAL!$H$33&lt;&gt;"",L67=PRINCIPAL!$J$33),VLOOKUP($BG$48,'Banco de Dados'!$B$4:$J$50,8,FALSE)*PRINCIPAL!$H$33*(1-(PRINCIPAL!$K$33/100)),IF(AND(PRINCIPAL!$H$33&lt;&gt;"",L67=PRINCIPAL!$L$33),VLOOKUP($BG$48,'Banco de Dados'!$B$4:$J$50,8,FALSE)*PRINCIPAL!$H$33*(1-(PRINCIPAL!$M$33/100)),IF(AND(PRINCIPAL!$H$33&lt;&gt;"",L67=PRINCIPAL!$N$33),VLOOKUP($BG$48,'Banco de Dados'!$B$4:$J$50,8,FALSE)*PRINCIPAL!$H$33*(1-(PRINCIPAL!$O$33/100)),IF(PRINCIPAL!$H$33&lt;&gt;"",VLOOKUP($BG$48,'Banco de Dados'!$B$4:$J$50,8,FALSE)*PRINCIPAL!$H$33,IF(OR(L67=PRINCIPAL!$I$33,L67=PRINCIPAL!$I$33+PRINCIPAL!$I$33,L67=PRINCIPAL!$I$33+PRINCIPAL!$I$33+PRINCIPAL!$I$33),0,IF(L67=PRINCIPAL!$J$33,VLOOKUP($BG$48,'Banco de Dados'!$B$4:$J$50,6,FALSE)*(1-(PRINCIPAL!$K$33/100)),IF(L67=PRINCIPAL!$L$33,VLOOKUP($BG$48,'Banco de Dados'!$B$4:$J$50,6,FALSE)*(1-(PRINCIPAL!$M$33/100)),IF(L67=PRINCIPAL!$N$33,VLOOKUP($BG$48,'Banco de Dados'!$B$4:$J$50,6,FALSE)*(1-(PRINCIPAL!$O$33/100)),VLOOKUP($BG$48,'Banco de Dados'!$B$4:$J$50,6,FALSE)))))))))),"")</f>
        <v/>
      </c>
      <c r="BG67" s="122" t="str">
        <f>IFERROR(BF67*(IFERROR(VLOOKUP($BG$48,'Banco de Dados'!$B$4:$J$50,4,FALSE),"ERRO")),"")</f>
        <v/>
      </c>
      <c r="BH67" s="122" t="str">
        <f t="shared" si="41"/>
        <v/>
      </c>
      <c r="BI67" s="123" t="str">
        <f>IFERROR(BH67*(C67*(PRINCIPAL!$G$33/100))*0.47*(44/12),"")</f>
        <v/>
      </c>
      <c r="BJ67" s="125" t="str">
        <f t="shared" si="26"/>
        <v/>
      </c>
    </row>
    <row r="68" spans="2:62" ht="12.75" customHeight="1" x14ac:dyDescent="0.3">
      <c r="B68" s="326">
        <f t="shared" si="23"/>
        <v>2038</v>
      </c>
      <c r="C68" s="340"/>
      <c r="D68" s="1"/>
      <c r="E68" s="116">
        <v>18</v>
      </c>
      <c r="F68" s="24" t="str">
        <f>IFERROR(VLOOKUP($G$48,'Banco de Dados'!$B$4:$J$50,6,FALSE),"")</f>
        <v/>
      </c>
      <c r="G68" s="25" t="str">
        <f>IFERROR(F68*(IFERROR(VLOOKUP($G$48,'Banco de Dados'!$B$4:$J$50,4,FALSE),"ERRO")),"")</f>
        <v/>
      </c>
      <c r="H68" s="25" t="str">
        <f t="shared" si="27"/>
        <v/>
      </c>
      <c r="I68" s="103" t="str">
        <f t="shared" si="28"/>
        <v/>
      </c>
      <c r="J68" s="117" t="str">
        <f t="shared" si="29"/>
        <v/>
      </c>
      <c r="K68" s="1"/>
      <c r="L68" s="91">
        <v>18</v>
      </c>
      <c r="M68" s="24" t="str">
        <f>IFERROR(IF(AND(PRINCIPAL!$H$24&lt;&gt;"",OR(L68=PRINCIPAL!$I$24,L68=PRINCIPAL!$I$24+PRINCIPAL!$I$24,L68=PRINCIPAL!$I$24+PRINCIPAL!$I$24+PRINCIPAL!$I$24)),0,IF(AND(PRINCIPAL!$H$24&lt;&gt;"",L68=PRINCIPAL!$J$24),VLOOKUP($N$48,'Banco de Dados'!$B$4:$J$50,8,FALSE)*PRINCIPAL!$H$24*(1-(PRINCIPAL!$K$24/100)),IF(AND(PRINCIPAL!$H$24&lt;&gt;"",L68=PRINCIPAL!$L$24),VLOOKUP($N$48,'Banco de Dados'!$B$4:$J$50,8,FALSE)*PRINCIPAL!$H$24*(1-(PRINCIPAL!$M$24/100)),IF(AND(PRINCIPAL!$H$24&lt;&gt;"",L68=PRINCIPAL!$N$24),VLOOKUP($N$48,'Banco de Dados'!$B$4:$J$50,8,FALSE)*PRINCIPAL!$H$24*(1-(PRINCIPAL!$O$24/100)),IF(PRINCIPAL!$H$24&lt;&gt;"",VLOOKUP($N$48,'Banco de Dados'!$B$4:$J$50,8,FALSE)*PRINCIPAL!$H$24,IF(OR(L68=PRINCIPAL!$I$24,L68=PRINCIPAL!$I$24+PRINCIPAL!$I$24,L68=PRINCIPAL!$I$24+PRINCIPAL!$I$24+PRINCIPAL!$I$24),0,IF(L68=PRINCIPAL!$J$24,VLOOKUP($N$48,'Banco de Dados'!$B$4:$J$50,6,FALSE)*(1-(PRINCIPAL!$K$24/100)),IF(L68=PRINCIPAL!$L$24,VLOOKUP($N$48,'Banco de Dados'!$B$4:$J$50,6,FALSE)*(1-(PRINCIPAL!$M$24/100)),IF(L68=PRINCIPAL!$N$24,VLOOKUP($N$48,'Banco de Dados'!$B$4:$J$50,6,FALSE)*(1-(PRINCIPAL!$O$24/100)),VLOOKUP($N$48,'Banco de Dados'!$B$4:$J$50,6,FALSE)))))))))),"")</f>
        <v/>
      </c>
      <c r="N68" s="25" t="str">
        <f>IFERROR(M68*(IFERROR(VLOOKUP($N$48,'Banco de Dados'!$B$4:$J$50,4,FALSE),"ERRO")),"")</f>
        <v/>
      </c>
      <c r="O68" s="25" t="str">
        <f t="shared" si="24"/>
        <v/>
      </c>
      <c r="P68" s="103" t="str">
        <f>IFERROR(O68*(C68*(PRINCIPAL!$G$24/100))*0.47*(44/12),"")</f>
        <v/>
      </c>
      <c r="Q68" s="107" t="str">
        <f t="shared" si="30"/>
        <v/>
      </c>
      <c r="R68" s="29" t="str">
        <f>IFERROR(IF(AND(PRINCIPAL!$H$25&lt;&gt;"",OR(L68=PRINCIPAL!$I$25,L68=PRINCIPAL!$I$25+PRINCIPAL!$I$25,L68=PRINCIPAL!$I$25+PRINCIPAL!$I$25+PRINCIPAL!$I$25)),0,IF(AND(PRINCIPAL!$H$25&lt;&gt;"",L68=PRINCIPAL!$J$25),VLOOKUP($S$48,'Banco de Dados'!$B$4:$J$50,8,FALSE)*PRINCIPAL!$H$25*(1-(PRINCIPAL!$K$25/100)),IF(AND(PRINCIPAL!$H$25&lt;&gt;"",L68=PRINCIPAL!$L$25),VLOOKUP($S$48,'Banco de Dados'!$B$4:$J$50,8,FALSE)*PRINCIPAL!$H$25*(1-(PRINCIPAL!$M$25/100)),IF(AND(PRINCIPAL!$H$25&lt;&gt;"",L68=PRINCIPAL!$N$25),VLOOKUP($S$48,'Banco de Dados'!$B$4:$J$50,8,FALSE)*PRINCIPAL!$H$25*(1-(PRINCIPAL!$O$25/100)),IF(PRINCIPAL!$H$25&lt;&gt;"",VLOOKUP($S$48,'Banco de Dados'!$B$4:$J$50,8,FALSE)*PRINCIPAL!$H$25,IF(OR(L68=PRINCIPAL!$I$25,L68=PRINCIPAL!$I$25+PRINCIPAL!$I$25,L68=PRINCIPAL!$I$25+PRINCIPAL!$I$25+PRINCIPAL!$I$25),0,IF(L68=PRINCIPAL!$J$25,VLOOKUP($S$48,'Banco de Dados'!$B$4:$J$50,6,FALSE)*(1-(PRINCIPAL!$K$25/100)),IF(L68=PRINCIPAL!$L$25,VLOOKUP($S$48,'Banco de Dados'!$B$4:$J$50,6,FALSE)*(1-(PRINCIPAL!$M$25/100)),IF(L68=PRINCIPAL!$N$25,VLOOKUP($S$48,'Banco de Dados'!$B$4:$J$50,6,FALSE)*(1-(PRINCIPAL!$O$25/100)),VLOOKUP($S$48,'Banco de Dados'!$B$4:$J$50,6,FALSE)))))))))),"")</f>
        <v/>
      </c>
      <c r="S68" s="29" t="str">
        <f>IFERROR(R68*(IFERROR(VLOOKUP($S$48,'Banco de Dados'!$B$4:$J$50,4,FALSE),"ERRO")),"")</f>
        <v/>
      </c>
      <c r="T68" s="29" t="str">
        <f t="shared" si="31"/>
        <v/>
      </c>
      <c r="U68" s="103" t="str">
        <f>IFERROR(T68*(C68*(PRINCIPAL!$G$25/100))*0.47*(44/12),"")</f>
        <v/>
      </c>
      <c r="V68" s="103" t="str">
        <f t="shared" si="32"/>
        <v/>
      </c>
      <c r="W68" s="30" t="str">
        <f>IFERROR(IF(AND(PRINCIPAL!$H$26&lt;&gt;"",OR(L68=PRINCIPAL!$I$26,L68=PRINCIPAL!$I$26+PRINCIPAL!$I$26,L68=PRINCIPAL!$I$26+PRINCIPAL!$I$26+PRINCIPAL!$I$26)),0,IF(AND(PRINCIPAL!$H$26&lt;&gt;"",L68=PRINCIPAL!$J$26),VLOOKUP($X$48,'Banco de Dados'!$B$4:$J$50,8,FALSE)*PRINCIPAL!$H$26*(1-(PRINCIPAL!$K$26/100)),IF(AND(PRINCIPAL!$H$26&lt;&gt;"",L68=PRINCIPAL!$L$26),VLOOKUP($X$48,'Banco de Dados'!$B$4:$J$50,8,FALSE)*PRINCIPAL!$H$26*(1-(PRINCIPAL!$M$26/100)),IF(AND(PRINCIPAL!$H$26&lt;&gt;"",L68=PRINCIPAL!$N$26),VLOOKUP($X$48,'Banco de Dados'!$B$4:$J$50,8,FALSE)*PRINCIPAL!$H$26*(1-(PRINCIPAL!$O$26/100)),IF(PRINCIPAL!$H$26&lt;&gt;"",VLOOKUP($X$48,'Banco de Dados'!$B$4:$J$50,8,FALSE)*PRINCIPAL!$H$26,IF(OR(L68=PRINCIPAL!$I$26,L68=PRINCIPAL!$I$26+PRINCIPAL!$I$26,L68=PRINCIPAL!$I$26+PRINCIPAL!$I$26+PRINCIPAL!$I$26),0,IF(L68=PRINCIPAL!$J$26,VLOOKUP($X$48,'Banco de Dados'!$B$4:$J$50,6,FALSE)*(1-(PRINCIPAL!$K$26/100)),IF(L68=PRINCIPAL!$L$26,VLOOKUP($X$48,'Banco de Dados'!$B$4:$J$50,6,FALSE)*(1-(PRINCIPAL!$M$26/100)),IF(L68=PRINCIPAL!$N$26,VLOOKUP($X$48,'Banco de Dados'!$B$4:$J$50,6,FALSE)*(1-(PRINCIPAL!$O$26/100)),VLOOKUP($X$48,'Banco de Dados'!$B$4:$J$50,6,FALSE)))))))))),"")</f>
        <v/>
      </c>
      <c r="X68" s="29" t="str">
        <f>IFERROR(W68*(IFERROR(VLOOKUP($X$48,'Banco de Dados'!$B$4:$J$50,4,FALSE),"ERRO")),"")</f>
        <v/>
      </c>
      <c r="Y68" s="29" t="str">
        <f t="shared" si="42"/>
        <v/>
      </c>
      <c r="Z68" s="103" t="str">
        <f>IFERROR(Y68*(C68*(PRINCIPAL!$G$26/100))*0.47*(44/12),"")</f>
        <v/>
      </c>
      <c r="AA68" s="111" t="str">
        <f t="shared" si="43"/>
        <v/>
      </c>
      <c r="AB68" s="30" t="str">
        <f>IFERROR(IF(AND(PRINCIPAL!$H$27&lt;&gt;"",OR(L68=PRINCIPAL!$I$27,L68=PRINCIPAL!$I$27+PRINCIPAL!$I$27,L68=PRINCIPAL!$I$27+PRINCIPAL!$I$27+PRINCIPAL!$I$27)),0,IF(AND(PRINCIPAL!$H$27&lt;&gt;"",L68=PRINCIPAL!$J$27),VLOOKUP($AC$48,'Banco de Dados'!$B$4:$J$50,8,FALSE)*PRINCIPAL!$H$27*(1-(PRINCIPAL!$K$27/100)),IF(AND(PRINCIPAL!$H$27&lt;&gt;"",L68=PRINCIPAL!$L$27),VLOOKUP($AC$48,'Banco de Dados'!$B$4:$J$50,8,FALSE)*PRINCIPAL!$H$27*(1-(PRINCIPAL!$M$27/100)),IF(AND(PRINCIPAL!$H$27&lt;&gt;"",L68=PRINCIPAL!$N$27),VLOOKUP($AC$48,'Banco de Dados'!$B$4:$J$50,8,FALSE)*PRINCIPAL!$H$27*(1-(PRINCIPAL!$O$27/100)),IF(PRINCIPAL!$H$27&lt;&gt;"",VLOOKUP($AC$48,'Banco de Dados'!$B$4:$J$50,8,FALSE)*PRINCIPAL!$H$27,IF(OR(L68=PRINCIPAL!$I$27,L68=PRINCIPAL!$I$27+PRINCIPAL!$I$27,L68=PRINCIPAL!$I$27+PRINCIPAL!$I$27+PRINCIPAL!$I$27),0,IF(L68=PRINCIPAL!$J$27,VLOOKUP($AC$48,'Banco de Dados'!$B$4:$J$50,6,FALSE)*(1-(PRINCIPAL!$K$27/100)),IF(L68=PRINCIPAL!$L$27,VLOOKUP($AC$48,'Banco de Dados'!$B$4:$J$50,6,FALSE)*(1-(PRINCIPAL!$M$27/100)),IF(L68=PRINCIPAL!$N$27,VLOOKUP($AC$48,'Banco de Dados'!$B$4:$J$50,6,FALSE)*(1-(PRINCIPAL!$O$27/100)),VLOOKUP($AC$48,'Banco de Dados'!$B$4:$J$50,6,FALSE)))))))))),"")</f>
        <v/>
      </c>
      <c r="AC68" s="29" t="str">
        <f>IFERROR(AB68*(IFERROR(VLOOKUP($AC$48,'Banco de Dados'!$B$4:$J$50,4,FALSE),"ERRO")),"")</f>
        <v/>
      </c>
      <c r="AD68" s="29" t="str">
        <f t="shared" si="33"/>
        <v/>
      </c>
      <c r="AE68" s="103" t="str">
        <f>IFERROR(AD68*(C68*(PRINCIPAL!$G$27/100))*0.47*(44/12),"")</f>
        <v/>
      </c>
      <c r="AF68" s="111" t="str">
        <f t="shared" si="34"/>
        <v/>
      </c>
      <c r="AG68" s="30" t="str">
        <f>IFERROR(IF(AND(PRINCIPAL!$H$28&lt;&gt;"",OR(L68=PRINCIPAL!$I$28,L68=PRINCIPAL!$I$28+PRINCIPAL!$I$28,L68=PRINCIPAL!$I$28+PRINCIPAL!$I$28+PRINCIPAL!$I$28)),0,IF(AND(PRINCIPAL!$H$28&lt;&gt;"",L68=PRINCIPAL!$J$28),VLOOKUP($AH$48,'Banco de Dados'!$B$4:$J$50,8,FALSE)*PRINCIPAL!$H$28*(1-(PRINCIPAL!$K$28/100)),IF(AND(PRINCIPAL!$H$28&lt;&gt;"",L68=PRINCIPAL!$L$28),VLOOKUP($AH$48,'Banco de Dados'!$B$4:$J$50,8,FALSE)*PRINCIPAL!$H$28*(1-(PRINCIPAL!$M$28/100)),IF(AND(PRINCIPAL!$H$28&lt;&gt;"",L68=PRINCIPAL!$N$28),VLOOKUP($AH$48,'Banco de Dados'!$B$4:$J$50,8,FALSE)*PRINCIPAL!$H$28*(1-(PRINCIPAL!$O$28/100)),IF(PRINCIPAL!$H$28&lt;&gt;"",VLOOKUP($AH$48,'Banco de Dados'!$B$4:$J$50,8,FALSE)*PRINCIPAL!$H$28,IF(OR(L68=PRINCIPAL!$I$28,L68=PRINCIPAL!$I$28+PRINCIPAL!$I$28,L68=PRINCIPAL!$I$28+PRINCIPAL!$I$28+PRINCIPAL!$I$28),0,IF(L68=PRINCIPAL!$J$28,VLOOKUP($AH$48,'Banco de Dados'!$B$4:$J$50,6,FALSE)*(1-(PRINCIPAL!$K$28/100)),IF(L68=PRINCIPAL!$L$28,VLOOKUP($AH$48,'Banco de Dados'!$B$4:$J$50,6,FALSE)*(1-(PRINCIPAL!$M$28/100)),IF(L68=PRINCIPAL!$N$28,VLOOKUP($AH$48,'Banco de Dados'!$B$4:$J$50,6,FALSE)*(1-(PRINCIPAL!$O$28/100)),VLOOKUP($AH$48,'Banco de Dados'!$B$4:$J$50,6,FALSE)))))))))),"")</f>
        <v/>
      </c>
      <c r="AH68" s="29" t="str">
        <f>IFERROR(AG68*(IFERROR(VLOOKUP($AH$48,'Banco de Dados'!$B$4:$J$50,4,FALSE),"ERRO")),"")</f>
        <v/>
      </c>
      <c r="AI68" s="29" t="str">
        <f t="shared" si="35"/>
        <v/>
      </c>
      <c r="AJ68" s="103" t="str">
        <f>IFERROR(AI68*(C68*(PRINCIPAL!$G$28/100))*0.47*(44/12),"")</f>
        <v/>
      </c>
      <c r="AK68" s="111" t="str">
        <f t="shared" si="44"/>
        <v/>
      </c>
      <c r="AL68" s="30" t="str">
        <f>IFERROR(IF(AND(PRINCIPAL!$H$29&lt;&gt;"",OR(L68=PRINCIPAL!$I$29,L68=PRINCIPAL!$I$29+PRINCIPAL!$I$29,L68=PRINCIPAL!$I$29+PRINCIPAL!$I$29+PRINCIPAL!$I$29)),0,IF(AND(PRINCIPAL!$H$29&lt;&gt;"",L68=PRINCIPAL!$J$29),VLOOKUP($AM$48,'Banco de Dados'!$B$4:$J$50,8,FALSE)*PRINCIPAL!$H$29*(1-(PRINCIPAL!$K$29/100)),IF(AND(PRINCIPAL!$H$29&lt;&gt;"",L68=PRINCIPAL!$L$29),VLOOKUP($AM$48,'Banco de Dados'!$B$4:$J$50,8,FALSE)*PRINCIPAL!$H$29*(1-(PRINCIPAL!$M$29/100)),IF(AND(PRINCIPAL!$H$29&lt;&gt;"",L68=PRINCIPAL!$N$29),VLOOKUP($AM$48,'Banco de Dados'!$B$4:$J$50,8,FALSE)*PRINCIPAL!$H$29*(1-(PRINCIPAL!$O$29/100)),IF(PRINCIPAL!$H$29&lt;&gt;"",VLOOKUP($AM$48,'Banco de Dados'!$B$4:$J$50,8,FALSE)*PRINCIPAL!$H$29,IF(OR(L68=PRINCIPAL!$I$29,L68=PRINCIPAL!$I$29+PRINCIPAL!$I$29,L68=PRINCIPAL!$I$29+PRINCIPAL!$I$29+PRINCIPAL!$I$29),0,IF(L68=PRINCIPAL!$J$29,VLOOKUP($AM$48,'Banco de Dados'!$B$4:$J$50,6,FALSE)*(1-(PRINCIPAL!$K$29/100)),IF(L68=PRINCIPAL!$L$29,VLOOKUP($AM$48,'Banco de Dados'!$B$4:$J$50,6,FALSE)*(1-(PRINCIPAL!$M$29/100)),IF(L68=PRINCIPAL!$N$29,VLOOKUP($AM$48,'Banco de Dados'!$B$4:$J$50,6,FALSE)*(1-(PRINCIPAL!$O$29/100)),VLOOKUP($AM$48,'Banco de Dados'!$B$4:$J$50,6,FALSE)))))))))),"")</f>
        <v/>
      </c>
      <c r="AM68" s="29" t="str">
        <f>IFERROR(AL68*(IFERROR(VLOOKUP($AM$48,'Banco de Dados'!$B$4:$J$50,4,FALSE),"ERRO")),"")</f>
        <v/>
      </c>
      <c r="AN68" s="29" t="str">
        <f t="shared" si="36"/>
        <v/>
      </c>
      <c r="AO68" s="103" t="str">
        <f>IFERROR(AN68*(C68*(PRINCIPAL!$G$29/100))*0.47*(44/12),"")</f>
        <v/>
      </c>
      <c r="AP68" s="111" t="str">
        <f t="shared" si="37"/>
        <v/>
      </c>
      <c r="AQ68" s="30" t="str">
        <f>IFERROR(IF(AND(PRINCIPAL!$H$30&lt;&gt;"",OR(L68=PRINCIPAL!$I$30,L68=PRINCIPAL!$I$30+PRINCIPAL!$I$30,L68=PRINCIPAL!$I$30+PRINCIPAL!$I$30+PRINCIPAL!$I$30)),0,IF(AND(PRINCIPAL!$H$30&lt;&gt;"",L68=PRINCIPAL!$J$30),VLOOKUP($AR$48,'Banco de Dados'!$B$4:$J$50,8,FALSE)*PRINCIPAL!$H$30*(1-(PRINCIPAL!$K$30/100)),IF(AND(PRINCIPAL!$H$30&lt;&gt;"",L68=PRINCIPAL!$L$30),VLOOKUP($AR$48,'Banco de Dados'!$B$4:$J$50,8,FALSE)*PRINCIPAL!$H$30*(1-(PRINCIPAL!$M$30/100)),IF(AND(PRINCIPAL!$H$30&lt;&gt;"",L68=PRINCIPAL!$N$30),VLOOKUP($AR$48,'Banco de Dados'!$B$4:$J$50,8,FALSE)*PRINCIPAL!$H$30*(1-(PRINCIPAL!$O$30/100)),IF(PRINCIPAL!$H$30&lt;&gt;"",VLOOKUP($AR$48,'Banco de Dados'!$B$4:$J$50,8,FALSE)*PRINCIPAL!$H$30,IF(OR(L68=PRINCIPAL!$I$30,L68=PRINCIPAL!$I$30+PRINCIPAL!$I$30,L68=PRINCIPAL!$I$30+PRINCIPAL!$I$30+PRINCIPAL!$I$30),0,IF(L68=PRINCIPAL!$J$30,VLOOKUP($AR$48,'Banco de Dados'!$B$4:$J$50,6,FALSE)*(1-(PRINCIPAL!$K$30/100)),IF(L68=PRINCIPAL!$L$30,VLOOKUP($AR$48,'Banco de Dados'!$B$4:$J$50,6,FALSE)*(1-(PRINCIPAL!$M$30/100)),IF(L68=PRINCIPAL!$N$30,VLOOKUP($AR$48,'Banco de Dados'!$B$4:$J$50,6,FALSE)*(1-(PRINCIPAL!$O$30/100)),VLOOKUP($AR$48,'Banco de Dados'!$B$4:$J$50,6,FALSE)))))))))),"")</f>
        <v/>
      </c>
      <c r="AR68" s="29" t="str">
        <f>IFERROR(AQ68*(IFERROR(VLOOKUP($AR$48,'Banco de Dados'!$B$4:$J$50,4,FALSE),"ERRO")),"")</f>
        <v/>
      </c>
      <c r="AS68" s="29" t="str">
        <f t="shared" si="38"/>
        <v/>
      </c>
      <c r="AT68" s="103" t="str">
        <f>IFERROR(AS68*(C68*(PRINCIPAL!$G$30/100))*0.47*(44/12),"")</f>
        <v/>
      </c>
      <c r="AU68" s="111" t="str">
        <f t="shared" si="39"/>
        <v/>
      </c>
      <c r="AV68" s="30" t="str">
        <f>IFERROR(IF(AND(PRINCIPAL!$H$31&lt;&gt;"",OR(L68=PRINCIPAL!$I$31,L68=PRINCIPAL!$I$31+PRINCIPAL!$I$31,L68=PRINCIPAL!$I$31+PRINCIPAL!$I$31+PRINCIPAL!$I$31)),0,IF(AND(PRINCIPAL!$H$31&lt;&gt;"",L68=PRINCIPAL!$J$31),VLOOKUP($AW$48,'Banco de Dados'!$B$4:$J$50,8,FALSE)*PRINCIPAL!$H$31*(1-(PRINCIPAL!$K$31/100)),IF(AND(PRINCIPAL!$H$31&lt;&gt;"",L68=PRINCIPAL!$L$31),VLOOKUP($AW$48,'Banco de Dados'!$B$4:$J$50,8,FALSE)*PRINCIPAL!$H$31*(1-(PRINCIPAL!$M$31/100)),IF(AND(PRINCIPAL!$H$31&lt;&gt;"",L68=PRINCIPAL!$N$31),VLOOKUP($AW$48,'Banco de Dados'!$B$4:$J$50,8,FALSE)*PRINCIPAL!$H$31*(1-(PRINCIPAL!$O$31/100)),IF(PRINCIPAL!$H$31&lt;&gt;"",VLOOKUP($AW$48,'Banco de Dados'!$B$4:$J$50,8,FALSE)*PRINCIPAL!$H$31,IF(OR(L68=PRINCIPAL!$I$31,L68=PRINCIPAL!$I$31+PRINCIPAL!$I$31,L68=PRINCIPAL!$I$31+PRINCIPAL!$I$31+PRINCIPAL!$I$31),0,IF(L68=PRINCIPAL!$J$31,VLOOKUP($AW$48,'Banco de Dados'!$B$4:$J$50,6,FALSE)*(1-(PRINCIPAL!$K$31/100)),IF(L68=PRINCIPAL!$L$31,VLOOKUP($AW$48,'Banco de Dados'!$B$4:$J$50,6,FALSE)*(1-(PRINCIPAL!$M$31/100)),IF(L68=PRINCIPAL!$N$31,VLOOKUP($AW$48,'Banco de Dados'!$B$4:$J$50,6,FALSE)*(1-(PRINCIPAL!$O$31/100)),VLOOKUP($AW$48,'Banco de Dados'!$B$4:$J$50,6,FALSE)))))))))),"")</f>
        <v/>
      </c>
      <c r="AW68" s="29" t="str">
        <f>IFERROR(AV68*(IFERROR(VLOOKUP($AW$48,'Banco de Dados'!$B$4:$J$50,4,FALSE),"ERRO")),"")</f>
        <v/>
      </c>
      <c r="AX68" s="29" t="str">
        <f t="shared" si="40"/>
        <v/>
      </c>
      <c r="AY68" s="103" t="str">
        <f>IFERROR(AX68*(C68*(PRINCIPAL!$G$31/100))*0.47*(44/12),"")</f>
        <v/>
      </c>
      <c r="AZ68" s="111" t="str">
        <f t="shared" si="45"/>
        <v/>
      </c>
      <c r="BA68" s="120" t="str">
        <f>IFERROR(IF(AND(PRINCIPAL!$H$32&lt;&gt;"",OR(L68=PRINCIPAL!$I$32,L68=PRINCIPAL!$I$32+PRINCIPAL!$I$32,L68=PRINCIPAL!$I$32+PRINCIPAL!$I$32+PRINCIPAL!$I$32)),0,IF(AND(PRINCIPAL!$H$32&lt;&gt;"",L68=PRINCIPAL!$J$32),VLOOKUP($BB$48,'Banco de Dados'!$B$4:$J$50,8,FALSE)*PRINCIPAL!$H$32*(1-(PRINCIPAL!$K$32/100)),IF(AND(PRINCIPAL!$H$32&lt;&gt;"",L68=PRINCIPAL!$L$32),VLOOKUP($BB$48,'Banco de Dados'!$B$4:$J$50,8,FALSE)*PRINCIPAL!$H$32*(1-(PRINCIPAL!$M$32/100)),IF(AND(PRINCIPAL!$H$32&lt;&gt;"",L68=PRINCIPAL!$N$32),VLOOKUP($BB$48,'Banco de Dados'!$B$4:$J$50,8,FALSE)*PRINCIPAL!$H$32*(1-(PRINCIPAL!$O$32/100)),IF(PRINCIPAL!$H$32&lt;&gt;"",VLOOKUP($BB$48,'Banco de Dados'!$B$4:$J$50,8,FALSE)*PRINCIPAL!$H$32,IF(OR(L68=PRINCIPAL!$I$32,L68=PRINCIPAL!$I$32+PRINCIPAL!$I$32,L68=PRINCIPAL!$I$32+PRINCIPAL!$I$32+PRINCIPAL!$I$32),0,IF(L68=PRINCIPAL!$J$32,VLOOKUP($BB$48,'Banco de Dados'!$B$4:$J$50,6,FALSE)*(1-(PRINCIPAL!$K$32/100)),IF(L68=PRINCIPAL!$L$32,VLOOKUP($BB$48,'Banco de Dados'!$B$4:$J$50,6,FALSE)*(1-(PRINCIPAL!$M$32/100)),IF(L68=PRINCIPAL!$N$32,VLOOKUP($BB$48,'Banco de Dados'!$B$4:$J$50,6,FALSE)*(1-(PRINCIPAL!$O$32/100)),VLOOKUP($BB$48,'Banco de Dados'!$B$4:$J$50,6,FALSE)))))))))),"")</f>
        <v/>
      </c>
      <c r="BB68" s="122" t="str">
        <f>IFERROR(BA68*(IFERROR(VLOOKUP($BB$48,'Banco de Dados'!$B$4:$J$50,4,FALSE),"ERRO")),"")</f>
        <v/>
      </c>
      <c r="BC68" s="122" t="str">
        <f t="shared" si="46"/>
        <v/>
      </c>
      <c r="BD68" s="123" t="str">
        <f>IFERROR(BC68*(C68*(PRINCIPAL!$G$32/100))*0.47*(44/12),"")</f>
        <v/>
      </c>
      <c r="BE68" s="124" t="str">
        <f t="shared" si="25"/>
        <v/>
      </c>
      <c r="BF68" s="120" t="str">
        <f>IFERROR(IF(AND(PRINCIPAL!$H$33&lt;&gt;"",OR(L68=PRINCIPAL!$I$33,L68=PRINCIPAL!$I$33+PRINCIPAL!$I$33,L68=PRINCIPAL!$I$33+PRINCIPAL!$I$33+PRINCIPAL!$I$33)),0,IF(AND(PRINCIPAL!$H$33&lt;&gt;"",L68=PRINCIPAL!$J$33),VLOOKUP($BG$48,'Banco de Dados'!$B$4:$J$50,8,FALSE)*PRINCIPAL!$H$33*(1-(PRINCIPAL!$K$33/100)),IF(AND(PRINCIPAL!$H$33&lt;&gt;"",L68=PRINCIPAL!$L$33),VLOOKUP($BG$48,'Banco de Dados'!$B$4:$J$50,8,FALSE)*PRINCIPAL!$H$33*(1-(PRINCIPAL!$M$33/100)),IF(AND(PRINCIPAL!$H$33&lt;&gt;"",L68=PRINCIPAL!$N$33),VLOOKUP($BG$48,'Banco de Dados'!$B$4:$J$50,8,FALSE)*PRINCIPAL!$H$33*(1-(PRINCIPAL!$O$33/100)),IF(PRINCIPAL!$H$33&lt;&gt;"",VLOOKUP($BG$48,'Banco de Dados'!$B$4:$J$50,8,FALSE)*PRINCIPAL!$H$33,IF(OR(L68=PRINCIPAL!$I$33,L68=PRINCIPAL!$I$33+PRINCIPAL!$I$33,L68=PRINCIPAL!$I$33+PRINCIPAL!$I$33+PRINCIPAL!$I$33),0,IF(L68=PRINCIPAL!$J$33,VLOOKUP($BG$48,'Banco de Dados'!$B$4:$J$50,6,FALSE)*(1-(PRINCIPAL!$K$33/100)),IF(L68=PRINCIPAL!$L$33,VLOOKUP($BG$48,'Banco de Dados'!$B$4:$J$50,6,FALSE)*(1-(PRINCIPAL!$M$33/100)),IF(L68=PRINCIPAL!$N$33,VLOOKUP($BG$48,'Banco de Dados'!$B$4:$J$50,6,FALSE)*(1-(PRINCIPAL!$O$33/100)),VLOOKUP($BG$48,'Banco de Dados'!$B$4:$J$50,6,FALSE)))))))))),"")</f>
        <v/>
      </c>
      <c r="BG68" s="122" t="str">
        <f>IFERROR(BF68*(IFERROR(VLOOKUP($BG$48,'Banco de Dados'!$B$4:$J$50,4,FALSE),"ERRO")),"")</f>
        <v/>
      </c>
      <c r="BH68" s="122" t="str">
        <f t="shared" si="41"/>
        <v/>
      </c>
      <c r="BI68" s="123" t="str">
        <f>IFERROR(BH68*(C68*(PRINCIPAL!$G$33/100))*0.47*(44/12),"")</f>
        <v/>
      </c>
      <c r="BJ68" s="125" t="str">
        <f t="shared" si="26"/>
        <v/>
      </c>
    </row>
    <row r="69" spans="2:62" ht="12.75" customHeight="1" x14ac:dyDescent="0.3">
      <c r="B69" s="326">
        <f t="shared" si="23"/>
        <v>2039</v>
      </c>
      <c r="C69" s="340"/>
      <c r="D69" s="1"/>
      <c r="E69" s="116">
        <v>19</v>
      </c>
      <c r="F69" s="24" t="str">
        <f>IFERROR(VLOOKUP($G$48,'Banco de Dados'!$B$4:$J$50,6,FALSE),"")</f>
        <v/>
      </c>
      <c r="G69" s="25" t="str">
        <f>IFERROR(F69*(IFERROR(VLOOKUP($G$48,'Banco de Dados'!$B$4:$J$50,4,FALSE),"ERRO")),"")</f>
        <v/>
      </c>
      <c r="H69" s="25" t="str">
        <f t="shared" si="27"/>
        <v/>
      </c>
      <c r="I69" s="103" t="str">
        <f t="shared" si="28"/>
        <v/>
      </c>
      <c r="J69" s="117" t="str">
        <f t="shared" si="29"/>
        <v/>
      </c>
      <c r="K69" s="1"/>
      <c r="L69" s="91">
        <v>19</v>
      </c>
      <c r="M69" s="24" t="str">
        <f>IFERROR(IF(AND(PRINCIPAL!$H$24&lt;&gt;"",OR(L69=PRINCIPAL!$I$24,L69=PRINCIPAL!$I$24+PRINCIPAL!$I$24,L69=PRINCIPAL!$I$24+PRINCIPAL!$I$24+PRINCIPAL!$I$24)),0,IF(AND(PRINCIPAL!$H$24&lt;&gt;"",L69=PRINCIPAL!$J$24),VLOOKUP($N$48,'Banco de Dados'!$B$4:$J$50,8,FALSE)*PRINCIPAL!$H$24*(1-(PRINCIPAL!$K$24/100)),IF(AND(PRINCIPAL!$H$24&lt;&gt;"",L69=PRINCIPAL!$L$24),VLOOKUP($N$48,'Banco de Dados'!$B$4:$J$50,8,FALSE)*PRINCIPAL!$H$24*(1-(PRINCIPAL!$M$24/100)),IF(AND(PRINCIPAL!$H$24&lt;&gt;"",L69=PRINCIPAL!$N$24),VLOOKUP($N$48,'Banco de Dados'!$B$4:$J$50,8,FALSE)*PRINCIPAL!$H$24*(1-(PRINCIPAL!$O$24/100)),IF(PRINCIPAL!$H$24&lt;&gt;"",VLOOKUP($N$48,'Banco de Dados'!$B$4:$J$50,8,FALSE)*PRINCIPAL!$H$24,IF(OR(L69=PRINCIPAL!$I$24,L69=PRINCIPAL!$I$24+PRINCIPAL!$I$24,L69=PRINCIPAL!$I$24+PRINCIPAL!$I$24+PRINCIPAL!$I$24),0,IF(L69=PRINCIPAL!$J$24,VLOOKUP($N$48,'Banco de Dados'!$B$4:$J$50,6,FALSE)*(1-(PRINCIPAL!$K$24/100)),IF(L69=PRINCIPAL!$L$24,VLOOKUP($N$48,'Banco de Dados'!$B$4:$J$50,6,FALSE)*(1-(PRINCIPAL!$M$24/100)),IF(L69=PRINCIPAL!$N$24,VLOOKUP($N$48,'Banco de Dados'!$B$4:$J$50,6,FALSE)*(1-(PRINCIPAL!$O$24/100)),VLOOKUP($N$48,'Banco de Dados'!$B$4:$J$50,6,FALSE)))))))))),"")</f>
        <v/>
      </c>
      <c r="N69" s="25" t="str">
        <f>IFERROR(M69*(IFERROR(VLOOKUP($N$48,'Banco de Dados'!$B$4:$J$50,4,FALSE),"ERRO")),"")</f>
        <v/>
      </c>
      <c r="O69" s="25" t="str">
        <f t="shared" si="24"/>
        <v/>
      </c>
      <c r="P69" s="103" t="str">
        <f>IFERROR(O69*(C69*(PRINCIPAL!$G$24/100))*0.47*(44/12),"")</f>
        <v/>
      </c>
      <c r="Q69" s="107" t="str">
        <f t="shared" si="30"/>
        <v/>
      </c>
      <c r="R69" s="29" t="str">
        <f>IFERROR(IF(AND(PRINCIPAL!$H$25&lt;&gt;"",OR(L69=PRINCIPAL!$I$25,L69=PRINCIPAL!$I$25+PRINCIPAL!$I$25,L69=PRINCIPAL!$I$25+PRINCIPAL!$I$25+PRINCIPAL!$I$25)),0,IF(AND(PRINCIPAL!$H$25&lt;&gt;"",L69=PRINCIPAL!$J$25),VLOOKUP($S$48,'Banco de Dados'!$B$4:$J$50,8,FALSE)*PRINCIPAL!$H$25*(1-(PRINCIPAL!$K$25/100)),IF(AND(PRINCIPAL!$H$25&lt;&gt;"",L69=PRINCIPAL!$L$25),VLOOKUP($S$48,'Banco de Dados'!$B$4:$J$50,8,FALSE)*PRINCIPAL!$H$25*(1-(PRINCIPAL!$M$25/100)),IF(AND(PRINCIPAL!$H$25&lt;&gt;"",L69=PRINCIPAL!$N$25),VLOOKUP($S$48,'Banco de Dados'!$B$4:$J$50,8,FALSE)*PRINCIPAL!$H$25*(1-(PRINCIPAL!$O$25/100)),IF(PRINCIPAL!$H$25&lt;&gt;"",VLOOKUP($S$48,'Banco de Dados'!$B$4:$J$50,8,FALSE)*PRINCIPAL!$H$25,IF(OR(L69=PRINCIPAL!$I$25,L69=PRINCIPAL!$I$25+PRINCIPAL!$I$25,L69=PRINCIPAL!$I$25+PRINCIPAL!$I$25+PRINCIPAL!$I$25),0,IF(L69=PRINCIPAL!$J$25,VLOOKUP($S$48,'Banco de Dados'!$B$4:$J$50,6,FALSE)*(1-(PRINCIPAL!$K$25/100)),IF(L69=PRINCIPAL!$L$25,VLOOKUP($S$48,'Banco de Dados'!$B$4:$J$50,6,FALSE)*(1-(PRINCIPAL!$M$25/100)),IF(L69=PRINCIPAL!$N$25,VLOOKUP($S$48,'Banco de Dados'!$B$4:$J$50,6,FALSE)*(1-(PRINCIPAL!$O$25/100)),VLOOKUP($S$48,'Banco de Dados'!$B$4:$J$50,6,FALSE)))))))))),"")</f>
        <v/>
      </c>
      <c r="S69" s="29" t="str">
        <f>IFERROR(R69*(IFERROR(VLOOKUP($S$48,'Banco de Dados'!$B$4:$J$50,4,FALSE),"ERRO")),"")</f>
        <v/>
      </c>
      <c r="T69" s="29" t="str">
        <f t="shared" si="31"/>
        <v/>
      </c>
      <c r="U69" s="103" t="str">
        <f>IFERROR(T69*(C69*(PRINCIPAL!$G$25/100))*0.47*(44/12),"")</f>
        <v/>
      </c>
      <c r="V69" s="103" t="str">
        <f t="shared" si="32"/>
        <v/>
      </c>
      <c r="W69" s="30" t="str">
        <f>IFERROR(IF(AND(PRINCIPAL!$H$26&lt;&gt;"",OR(L69=PRINCIPAL!$I$26,L69=PRINCIPAL!$I$26+PRINCIPAL!$I$26,L69=PRINCIPAL!$I$26+PRINCIPAL!$I$26+PRINCIPAL!$I$26)),0,IF(AND(PRINCIPAL!$H$26&lt;&gt;"",L69=PRINCIPAL!$J$26),VLOOKUP($X$48,'Banco de Dados'!$B$4:$J$50,8,FALSE)*PRINCIPAL!$H$26*(1-(PRINCIPAL!$K$26/100)),IF(AND(PRINCIPAL!$H$26&lt;&gt;"",L69=PRINCIPAL!$L$26),VLOOKUP($X$48,'Banco de Dados'!$B$4:$J$50,8,FALSE)*PRINCIPAL!$H$26*(1-(PRINCIPAL!$M$26/100)),IF(AND(PRINCIPAL!$H$26&lt;&gt;"",L69=PRINCIPAL!$N$26),VLOOKUP($X$48,'Banco de Dados'!$B$4:$J$50,8,FALSE)*PRINCIPAL!$H$26*(1-(PRINCIPAL!$O$26/100)),IF(PRINCIPAL!$H$26&lt;&gt;"",VLOOKUP($X$48,'Banco de Dados'!$B$4:$J$50,8,FALSE)*PRINCIPAL!$H$26,IF(OR(L69=PRINCIPAL!$I$26,L69=PRINCIPAL!$I$26+PRINCIPAL!$I$26,L69=PRINCIPAL!$I$26+PRINCIPAL!$I$26+PRINCIPAL!$I$26),0,IF(L69=PRINCIPAL!$J$26,VLOOKUP($X$48,'Banco de Dados'!$B$4:$J$50,6,FALSE)*(1-(PRINCIPAL!$K$26/100)),IF(L69=PRINCIPAL!$L$26,VLOOKUP($X$48,'Banco de Dados'!$B$4:$J$50,6,FALSE)*(1-(PRINCIPAL!$M$26/100)),IF(L69=PRINCIPAL!$N$26,VLOOKUP($X$48,'Banco de Dados'!$B$4:$J$50,6,FALSE)*(1-(PRINCIPAL!$O$26/100)),VLOOKUP($X$48,'Banco de Dados'!$B$4:$J$50,6,FALSE)))))))))),"")</f>
        <v/>
      </c>
      <c r="X69" s="29" t="str">
        <f>IFERROR(W69*(IFERROR(VLOOKUP($X$48,'Banco de Dados'!$B$4:$J$50,4,FALSE),"ERRO")),"")</f>
        <v/>
      </c>
      <c r="Y69" s="29" t="str">
        <f t="shared" si="42"/>
        <v/>
      </c>
      <c r="Z69" s="103" t="str">
        <f>IFERROR(Y69*(C69*(PRINCIPAL!$G$26/100))*0.47*(44/12),"")</f>
        <v/>
      </c>
      <c r="AA69" s="111" t="str">
        <f t="shared" si="43"/>
        <v/>
      </c>
      <c r="AB69" s="30" t="str">
        <f>IFERROR(IF(AND(PRINCIPAL!$H$27&lt;&gt;"",OR(L69=PRINCIPAL!$I$27,L69=PRINCIPAL!$I$27+PRINCIPAL!$I$27,L69=PRINCIPAL!$I$27+PRINCIPAL!$I$27+PRINCIPAL!$I$27)),0,IF(AND(PRINCIPAL!$H$27&lt;&gt;"",L69=PRINCIPAL!$J$27),VLOOKUP($AC$48,'Banco de Dados'!$B$4:$J$50,8,FALSE)*PRINCIPAL!$H$27*(1-(PRINCIPAL!$K$27/100)),IF(AND(PRINCIPAL!$H$27&lt;&gt;"",L69=PRINCIPAL!$L$27),VLOOKUP($AC$48,'Banco de Dados'!$B$4:$J$50,8,FALSE)*PRINCIPAL!$H$27*(1-(PRINCIPAL!$M$27/100)),IF(AND(PRINCIPAL!$H$27&lt;&gt;"",L69=PRINCIPAL!$N$27),VLOOKUP($AC$48,'Banco de Dados'!$B$4:$J$50,8,FALSE)*PRINCIPAL!$H$27*(1-(PRINCIPAL!$O$27/100)),IF(PRINCIPAL!$H$27&lt;&gt;"",VLOOKUP($AC$48,'Banco de Dados'!$B$4:$J$50,8,FALSE)*PRINCIPAL!$H$27,IF(OR(L69=PRINCIPAL!$I$27,L69=PRINCIPAL!$I$27+PRINCIPAL!$I$27,L69=PRINCIPAL!$I$27+PRINCIPAL!$I$27+PRINCIPAL!$I$27),0,IF(L69=PRINCIPAL!$J$27,VLOOKUP($AC$48,'Banco de Dados'!$B$4:$J$50,6,FALSE)*(1-(PRINCIPAL!$K$27/100)),IF(L69=PRINCIPAL!$L$27,VLOOKUP($AC$48,'Banco de Dados'!$B$4:$J$50,6,FALSE)*(1-(PRINCIPAL!$M$27/100)),IF(L69=PRINCIPAL!$N$27,VLOOKUP($AC$48,'Banco de Dados'!$B$4:$J$50,6,FALSE)*(1-(PRINCIPAL!$O$27/100)),VLOOKUP($AC$48,'Banco de Dados'!$B$4:$J$50,6,FALSE)))))))))),"")</f>
        <v/>
      </c>
      <c r="AC69" s="29" t="str">
        <f>IFERROR(AB69*(IFERROR(VLOOKUP($AC$48,'Banco de Dados'!$B$4:$J$50,4,FALSE),"ERRO")),"")</f>
        <v/>
      </c>
      <c r="AD69" s="29" t="str">
        <f t="shared" si="33"/>
        <v/>
      </c>
      <c r="AE69" s="103" t="str">
        <f>IFERROR(AD69*(C69*(PRINCIPAL!$G$27/100))*0.47*(44/12),"")</f>
        <v/>
      </c>
      <c r="AF69" s="111" t="str">
        <f t="shared" si="34"/>
        <v/>
      </c>
      <c r="AG69" s="30" t="str">
        <f>IFERROR(IF(AND(PRINCIPAL!$H$28&lt;&gt;"",OR(L69=PRINCIPAL!$I$28,L69=PRINCIPAL!$I$28+PRINCIPAL!$I$28,L69=PRINCIPAL!$I$28+PRINCIPAL!$I$28+PRINCIPAL!$I$28)),0,IF(AND(PRINCIPAL!$H$28&lt;&gt;"",L69=PRINCIPAL!$J$28),VLOOKUP($AH$48,'Banco de Dados'!$B$4:$J$50,8,FALSE)*PRINCIPAL!$H$28*(1-(PRINCIPAL!$K$28/100)),IF(AND(PRINCIPAL!$H$28&lt;&gt;"",L69=PRINCIPAL!$L$28),VLOOKUP($AH$48,'Banco de Dados'!$B$4:$J$50,8,FALSE)*PRINCIPAL!$H$28*(1-(PRINCIPAL!$M$28/100)),IF(AND(PRINCIPAL!$H$28&lt;&gt;"",L69=PRINCIPAL!$N$28),VLOOKUP($AH$48,'Banco de Dados'!$B$4:$J$50,8,FALSE)*PRINCIPAL!$H$28*(1-(PRINCIPAL!$O$28/100)),IF(PRINCIPAL!$H$28&lt;&gt;"",VLOOKUP($AH$48,'Banco de Dados'!$B$4:$J$50,8,FALSE)*PRINCIPAL!$H$28,IF(OR(L69=PRINCIPAL!$I$28,L69=PRINCIPAL!$I$28+PRINCIPAL!$I$28,L69=PRINCIPAL!$I$28+PRINCIPAL!$I$28+PRINCIPAL!$I$28),0,IF(L69=PRINCIPAL!$J$28,VLOOKUP($AH$48,'Banco de Dados'!$B$4:$J$50,6,FALSE)*(1-(PRINCIPAL!$K$28/100)),IF(L69=PRINCIPAL!$L$28,VLOOKUP($AH$48,'Banco de Dados'!$B$4:$J$50,6,FALSE)*(1-(PRINCIPAL!$M$28/100)),IF(L69=PRINCIPAL!$N$28,VLOOKUP($AH$48,'Banco de Dados'!$B$4:$J$50,6,FALSE)*(1-(PRINCIPAL!$O$28/100)),VLOOKUP($AH$48,'Banco de Dados'!$B$4:$J$50,6,FALSE)))))))))),"")</f>
        <v/>
      </c>
      <c r="AH69" s="29" t="str">
        <f>IFERROR(AG69*(IFERROR(VLOOKUP($AH$48,'Banco de Dados'!$B$4:$J$50,4,FALSE),"ERRO")),"")</f>
        <v/>
      </c>
      <c r="AI69" s="29" t="str">
        <f t="shared" si="35"/>
        <v/>
      </c>
      <c r="AJ69" s="103" t="str">
        <f>IFERROR(AI69*(C69*(PRINCIPAL!$G$28/100))*0.47*(44/12),"")</f>
        <v/>
      </c>
      <c r="AK69" s="111" t="str">
        <f t="shared" si="44"/>
        <v/>
      </c>
      <c r="AL69" s="30" t="str">
        <f>IFERROR(IF(AND(PRINCIPAL!$H$29&lt;&gt;"",OR(L69=PRINCIPAL!$I$29,L69=PRINCIPAL!$I$29+PRINCIPAL!$I$29,L69=PRINCIPAL!$I$29+PRINCIPAL!$I$29+PRINCIPAL!$I$29)),0,IF(AND(PRINCIPAL!$H$29&lt;&gt;"",L69=PRINCIPAL!$J$29),VLOOKUP($AM$48,'Banco de Dados'!$B$4:$J$50,8,FALSE)*PRINCIPAL!$H$29*(1-(PRINCIPAL!$K$29/100)),IF(AND(PRINCIPAL!$H$29&lt;&gt;"",L69=PRINCIPAL!$L$29),VLOOKUP($AM$48,'Banco de Dados'!$B$4:$J$50,8,FALSE)*PRINCIPAL!$H$29*(1-(PRINCIPAL!$M$29/100)),IF(AND(PRINCIPAL!$H$29&lt;&gt;"",L69=PRINCIPAL!$N$29),VLOOKUP($AM$48,'Banco de Dados'!$B$4:$J$50,8,FALSE)*PRINCIPAL!$H$29*(1-(PRINCIPAL!$O$29/100)),IF(PRINCIPAL!$H$29&lt;&gt;"",VLOOKUP($AM$48,'Banco de Dados'!$B$4:$J$50,8,FALSE)*PRINCIPAL!$H$29,IF(OR(L69=PRINCIPAL!$I$29,L69=PRINCIPAL!$I$29+PRINCIPAL!$I$29,L69=PRINCIPAL!$I$29+PRINCIPAL!$I$29+PRINCIPAL!$I$29),0,IF(L69=PRINCIPAL!$J$29,VLOOKUP($AM$48,'Banco de Dados'!$B$4:$J$50,6,FALSE)*(1-(PRINCIPAL!$K$29/100)),IF(L69=PRINCIPAL!$L$29,VLOOKUP($AM$48,'Banco de Dados'!$B$4:$J$50,6,FALSE)*(1-(PRINCIPAL!$M$29/100)),IF(L69=PRINCIPAL!$N$29,VLOOKUP($AM$48,'Banco de Dados'!$B$4:$J$50,6,FALSE)*(1-(PRINCIPAL!$O$29/100)),VLOOKUP($AM$48,'Banco de Dados'!$B$4:$J$50,6,FALSE)))))))))),"")</f>
        <v/>
      </c>
      <c r="AM69" s="29" t="str">
        <f>IFERROR(AL69*(IFERROR(VLOOKUP($AM$48,'Banco de Dados'!$B$4:$J$50,4,FALSE),"ERRO")),"")</f>
        <v/>
      </c>
      <c r="AN69" s="29" t="str">
        <f t="shared" si="36"/>
        <v/>
      </c>
      <c r="AO69" s="103" t="str">
        <f>IFERROR(AN69*(C69*(PRINCIPAL!$G$29/100))*0.47*(44/12),"")</f>
        <v/>
      </c>
      <c r="AP69" s="111" t="str">
        <f t="shared" si="37"/>
        <v/>
      </c>
      <c r="AQ69" s="30" t="str">
        <f>IFERROR(IF(AND(PRINCIPAL!$H$30&lt;&gt;"",OR(L69=PRINCIPAL!$I$30,L69=PRINCIPAL!$I$30+PRINCIPAL!$I$30,L69=PRINCIPAL!$I$30+PRINCIPAL!$I$30+PRINCIPAL!$I$30)),0,IF(AND(PRINCIPAL!$H$30&lt;&gt;"",L69=PRINCIPAL!$J$30),VLOOKUP($AR$48,'Banco de Dados'!$B$4:$J$50,8,FALSE)*PRINCIPAL!$H$30*(1-(PRINCIPAL!$K$30/100)),IF(AND(PRINCIPAL!$H$30&lt;&gt;"",L69=PRINCIPAL!$L$30),VLOOKUP($AR$48,'Banco de Dados'!$B$4:$J$50,8,FALSE)*PRINCIPAL!$H$30*(1-(PRINCIPAL!$M$30/100)),IF(AND(PRINCIPAL!$H$30&lt;&gt;"",L69=PRINCIPAL!$N$30),VLOOKUP($AR$48,'Banco de Dados'!$B$4:$J$50,8,FALSE)*PRINCIPAL!$H$30*(1-(PRINCIPAL!$O$30/100)),IF(PRINCIPAL!$H$30&lt;&gt;"",VLOOKUP($AR$48,'Banco de Dados'!$B$4:$J$50,8,FALSE)*PRINCIPAL!$H$30,IF(OR(L69=PRINCIPAL!$I$30,L69=PRINCIPAL!$I$30+PRINCIPAL!$I$30,L69=PRINCIPAL!$I$30+PRINCIPAL!$I$30+PRINCIPAL!$I$30),0,IF(L69=PRINCIPAL!$J$30,VLOOKUP($AR$48,'Banco de Dados'!$B$4:$J$50,6,FALSE)*(1-(PRINCIPAL!$K$30/100)),IF(L69=PRINCIPAL!$L$30,VLOOKUP($AR$48,'Banco de Dados'!$B$4:$J$50,6,FALSE)*(1-(PRINCIPAL!$M$30/100)),IF(L69=PRINCIPAL!$N$30,VLOOKUP($AR$48,'Banco de Dados'!$B$4:$J$50,6,FALSE)*(1-(PRINCIPAL!$O$30/100)),VLOOKUP($AR$48,'Banco de Dados'!$B$4:$J$50,6,FALSE)))))))))),"")</f>
        <v/>
      </c>
      <c r="AR69" s="29" t="str">
        <f>IFERROR(AQ69*(IFERROR(VLOOKUP($AR$48,'Banco de Dados'!$B$4:$J$50,4,FALSE),"ERRO")),"")</f>
        <v/>
      </c>
      <c r="AS69" s="29" t="str">
        <f t="shared" si="38"/>
        <v/>
      </c>
      <c r="AT69" s="103" t="str">
        <f>IFERROR(AS69*(C69*(PRINCIPAL!$G$30/100))*0.47*(44/12),"")</f>
        <v/>
      </c>
      <c r="AU69" s="111" t="str">
        <f t="shared" si="39"/>
        <v/>
      </c>
      <c r="AV69" s="30" t="str">
        <f>IFERROR(IF(AND(PRINCIPAL!$H$31&lt;&gt;"",OR(L69=PRINCIPAL!$I$31,L69=PRINCIPAL!$I$31+PRINCIPAL!$I$31,L69=PRINCIPAL!$I$31+PRINCIPAL!$I$31+PRINCIPAL!$I$31)),0,IF(AND(PRINCIPAL!$H$31&lt;&gt;"",L69=PRINCIPAL!$J$31),VLOOKUP($AW$48,'Banco de Dados'!$B$4:$J$50,8,FALSE)*PRINCIPAL!$H$31*(1-(PRINCIPAL!$K$31/100)),IF(AND(PRINCIPAL!$H$31&lt;&gt;"",L69=PRINCIPAL!$L$31),VLOOKUP($AW$48,'Banco de Dados'!$B$4:$J$50,8,FALSE)*PRINCIPAL!$H$31*(1-(PRINCIPAL!$M$31/100)),IF(AND(PRINCIPAL!$H$31&lt;&gt;"",L69=PRINCIPAL!$N$31),VLOOKUP($AW$48,'Banco de Dados'!$B$4:$J$50,8,FALSE)*PRINCIPAL!$H$31*(1-(PRINCIPAL!$O$31/100)),IF(PRINCIPAL!$H$31&lt;&gt;"",VLOOKUP($AW$48,'Banco de Dados'!$B$4:$J$50,8,FALSE)*PRINCIPAL!$H$31,IF(OR(L69=PRINCIPAL!$I$31,L69=PRINCIPAL!$I$31+PRINCIPAL!$I$31,L69=PRINCIPAL!$I$31+PRINCIPAL!$I$31+PRINCIPAL!$I$31),0,IF(L69=PRINCIPAL!$J$31,VLOOKUP($AW$48,'Banco de Dados'!$B$4:$J$50,6,FALSE)*(1-(PRINCIPAL!$K$31/100)),IF(L69=PRINCIPAL!$L$31,VLOOKUP($AW$48,'Banco de Dados'!$B$4:$J$50,6,FALSE)*(1-(PRINCIPAL!$M$31/100)),IF(L69=PRINCIPAL!$N$31,VLOOKUP($AW$48,'Banco de Dados'!$B$4:$J$50,6,FALSE)*(1-(PRINCIPAL!$O$31/100)),VLOOKUP($AW$48,'Banco de Dados'!$B$4:$J$50,6,FALSE)))))))))),"")</f>
        <v/>
      </c>
      <c r="AW69" s="29" t="str">
        <f>IFERROR(AV69*(IFERROR(VLOOKUP($AW$48,'Banco de Dados'!$B$4:$J$50,4,FALSE),"ERRO")),"")</f>
        <v/>
      </c>
      <c r="AX69" s="29" t="str">
        <f t="shared" si="40"/>
        <v/>
      </c>
      <c r="AY69" s="103" t="str">
        <f>IFERROR(AX69*(C69*(PRINCIPAL!$G$31/100))*0.47*(44/12),"")</f>
        <v/>
      </c>
      <c r="AZ69" s="111" t="str">
        <f t="shared" si="45"/>
        <v/>
      </c>
      <c r="BA69" s="120" t="str">
        <f>IFERROR(IF(AND(PRINCIPAL!$H$32&lt;&gt;"",OR(L69=PRINCIPAL!$I$32,L69=PRINCIPAL!$I$32+PRINCIPAL!$I$32,L69=PRINCIPAL!$I$32+PRINCIPAL!$I$32+PRINCIPAL!$I$32)),0,IF(AND(PRINCIPAL!$H$32&lt;&gt;"",L69=PRINCIPAL!$J$32),VLOOKUP($BB$48,'Banco de Dados'!$B$4:$J$50,8,FALSE)*PRINCIPAL!$H$32*(1-(PRINCIPAL!$K$32/100)),IF(AND(PRINCIPAL!$H$32&lt;&gt;"",L69=PRINCIPAL!$L$32),VLOOKUP($BB$48,'Banco de Dados'!$B$4:$J$50,8,FALSE)*PRINCIPAL!$H$32*(1-(PRINCIPAL!$M$32/100)),IF(AND(PRINCIPAL!$H$32&lt;&gt;"",L69=PRINCIPAL!$N$32),VLOOKUP($BB$48,'Banco de Dados'!$B$4:$J$50,8,FALSE)*PRINCIPAL!$H$32*(1-(PRINCIPAL!$O$32/100)),IF(PRINCIPAL!$H$32&lt;&gt;"",VLOOKUP($BB$48,'Banco de Dados'!$B$4:$J$50,8,FALSE)*PRINCIPAL!$H$32,IF(OR(L69=PRINCIPAL!$I$32,L69=PRINCIPAL!$I$32+PRINCIPAL!$I$32,L69=PRINCIPAL!$I$32+PRINCIPAL!$I$32+PRINCIPAL!$I$32),0,IF(L69=PRINCIPAL!$J$32,VLOOKUP($BB$48,'Banco de Dados'!$B$4:$J$50,6,FALSE)*(1-(PRINCIPAL!$K$32/100)),IF(L69=PRINCIPAL!$L$32,VLOOKUP($BB$48,'Banco de Dados'!$B$4:$J$50,6,FALSE)*(1-(PRINCIPAL!$M$32/100)),IF(L69=PRINCIPAL!$N$32,VLOOKUP($BB$48,'Banco de Dados'!$B$4:$J$50,6,FALSE)*(1-(PRINCIPAL!$O$32/100)),VLOOKUP($BB$48,'Banco de Dados'!$B$4:$J$50,6,FALSE)))))))))),"")</f>
        <v/>
      </c>
      <c r="BB69" s="122" t="str">
        <f>IFERROR(BA69*(IFERROR(VLOOKUP($BB$48,'Banco de Dados'!$B$4:$J$50,4,FALSE),"ERRO")),"")</f>
        <v/>
      </c>
      <c r="BC69" s="122" t="str">
        <f t="shared" si="46"/>
        <v/>
      </c>
      <c r="BD69" s="123" t="str">
        <f>IFERROR(BC69*(C69*(PRINCIPAL!$G$32/100))*0.47*(44/12),"")</f>
        <v/>
      </c>
      <c r="BE69" s="124" t="str">
        <f t="shared" si="25"/>
        <v/>
      </c>
      <c r="BF69" s="120" t="str">
        <f>IFERROR(IF(AND(PRINCIPAL!$H$33&lt;&gt;"",OR(L69=PRINCIPAL!$I$33,L69=PRINCIPAL!$I$33+PRINCIPAL!$I$33,L69=PRINCIPAL!$I$33+PRINCIPAL!$I$33+PRINCIPAL!$I$33)),0,IF(AND(PRINCIPAL!$H$33&lt;&gt;"",L69=PRINCIPAL!$J$33),VLOOKUP($BG$48,'Banco de Dados'!$B$4:$J$50,8,FALSE)*PRINCIPAL!$H$33*(1-(PRINCIPAL!$K$33/100)),IF(AND(PRINCIPAL!$H$33&lt;&gt;"",L69=PRINCIPAL!$L$33),VLOOKUP($BG$48,'Banco de Dados'!$B$4:$J$50,8,FALSE)*PRINCIPAL!$H$33*(1-(PRINCIPAL!$M$33/100)),IF(AND(PRINCIPAL!$H$33&lt;&gt;"",L69=PRINCIPAL!$N$33),VLOOKUP($BG$48,'Banco de Dados'!$B$4:$J$50,8,FALSE)*PRINCIPAL!$H$33*(1-(PRINCIPAL!$O$33/100)),IF(PRINCIPAL!$H$33&lt;&gt;"",VLOOKUP($BG$48,'Banco de Dados'!$B$4:$J$50,8,FALSE)*PRINCIPAL!$H$33,IF(OR(L69=PRINCIPAL!$I$33,L69=PRINCIPAL!$I$33+PRINCIPAL!$I$33,L69=PRINCIPAL!$I$33+PRINCIPAL!$I$33+PRINCIPAL!$I$33),0,IF(L69=PRINCIPAL!$J$33,VLOOKUP($BG$48,'Banco de Dados'!$B$4:$J$50,6,FALSE)*(1-(PRINCIPAL!$K$33/100)),IF(L69=PRINCIPAL!$L$33,VLOOKUP($BG$48,'Banco de Dados'!$B$4:$J$50,6,FALSE)*(1-(PRINCIPAL!$M$33/100)),IF(L69=PRINCIPAL!$N$33,VLOOKUP($BG$48,'Banco de Dados'!$B$4:$J$50,6,FALSE)*(1-(PRINCIPAL!$O$33/100)),VLOOKUP($BG$48,'Banco de Dados'!$B$4:$J$50,6,FALSE)))))))))),"")</f>
        <v/>
      </c>
      <c r="BG69" s="122" t="str">
        <f>IFERROR(BF69*(IFERROR(VLOOKUP($BG$48,'Banco de Dados'!$B$4:$J$50,4,FALSE),"ERRO")),"")</f>
        <v/>
      </c>
      <c r="BH69" s="122" t="str">
        <f t="shared" si="41"/>
        <v/>
      </c>
      <c r="BI69" s="123" t="str">
        <f>IFERROR(BH69*(C69*(PRINCIPAL!$G$33/100))*0.47*(44/12),"")</f>
        <v/>
      </c>
      <c r="BJ69" s="125" t="str">
        <f t="shared" si="26"/>
        <v/>
      </c>
    </row>
    <row r="70" spans="2:62" ht="12.75" customHeight="1" x14ac:dyDescent="0.3">
      <c r="B70" s="326">
        <f t="shared" si="23"/>
        <v>2040</v>
      </c>
      <c r="C70" s="340"/>
      <c r="D70" s="1"/>
      <c r="E70" s="116">
        <v>20</v>
      </c>
      <c r="F70" s="24" t="str">
        <f>IFERROR(VLOOKUP($G$48,'Banco de Dados'!$B$4:$J$50,6,FALSE),"")</f>
        <v/>
      </c>
      <c r="G70" s="25" t="str">
        <f>IFERROR(F70*(IFERROR(VLOOKUP($G$48,'Banco de Dados'!$B$4:$J$50,4,FALSE),"ERRO")),"")</f>
        <v/>
      </c>
      <c r="H70" s="25" t="str">
        <f t="shared" si="27"/>
        <v/>
      </c>
      <c r="I70" s="103" t="str">
        <f t="shared" si="28"/>
        <v/>
      </c>
      <c r="J70" s="117" t="str">
        <f t="shared" si="29"/>
        <v/>
      </c>
      <c r="K70" s="1"/>
      <c r="L70" s="91">
        <v>20</v>
      </c>
      <c r="M70" s="24" t="str">
        <f>IFERROR(IF(AND(PRINCIPAL!$H$24&lt;&gt;"",OR(L70=PRINCIPAL!$I$24,L70=PRINCIPAL!$I$24+PRINCIPAL!$I$24,L70=PRINCIPAL!$I$24+PRINCIPAL!$I$24+PRINCIPAL!$I$24)),0,IF(AND(PRINCIPAL!$H$24&lt;&gt;"",L70=PRINCIPAL!$J$24),VLOOKUP($N$48,'Banco de Dados'!$B$4:$J$50,8,FALSE)*PRINCIPAL!$H$24*(1-(PRINCIPAL!$K$24/100)),IF(AND(PRINCIPAL!$H$24&lt;&gt;"",L70=PRINCIPAL!$L$24),VLOOKUP($N$48,'Banco de Dados'!$B$4:$J$50,8,FALSE)*PRINCIPAL!$H$24*(1-(PRINCIPAL!$M$24/100)),IF(AND(PRINCIPAL!$H$24&lt;&gt;"",L70=PRINCIPAL!$N$24),VLOOKUP($N$48,'Banco de Dados'!$B$4:$J$50,8,FALSE)*PRINCIPAL!$H$24*(1-(PRINCIPAL!$O$24/100)),IF(PRINCIPAL!$H$24&lt;&gt;"",VLOOKUP($N$48,'Banco de Dados'!$B$4:$J$50,8,FALSE)*PRINCIPAL!$H$24,IF(OR(L70=PRINCIPAL!$I$24,L70=PRINCIPAL!$I$24+PRINCIPAL!$I$24,L70=PRINCIPAL!$I$24+PRINCIPAL!$I$24+PRINCIPAL!$I$24),0,IF(L70=PRINCIPAL!$J$24,VLOOKUP($N$48,'Banco de Dados'!$B$4:$J$50,6,FALSE)*(1-(PRINCIPAL!$K$24/100)),IF(L70=PRINCIPAL!$L$24,VLOOKUP($N$48,'Banco de Dados'!$B$4:$J$50,6,FALSE)*(1-(PRINCIPAL!$M$24/100)),IF(L70=PRINCIPAL!$N$24,VLOOKUP($N$48,'Banco de Dados'!$B$4:$J$50,6,FALSE)*(1-(PRINCIPAL!$O$24/100)),VLOOKUP($N$48,'Banco de Dados'!$B$4:$J$50,6,FALSE)))))))))),"")</f>
        <v/>
      </c>
      <c r="N70" s="25" t="str">
        <f>IFERROR(M70*(IFERROR(VLOOKUP($N$48,'Banco de Dados'!$B$4:$J$50,4,FALSE),"ERRO")),"")</f>
        <v/>
      </c>
      <c r="O70" s="25" t="str">
        <f t="shared" si="24"/>
        <v/>
      </c>
      <c r="P70" s="103" t="str">
        <f>IFERROR(O70*(C70*(PRINCIPAL!$G$24/100))*0.47*(44/12),"")</f>
        <v/>
      </c>
      <c r="Q70" s="107" t="str">
        <f t="shared" si="30"/>
        <v/>
      </c>
      <c r="R70" s="29" t="str">
        <f>IFERROR(IF(AND(PRINCIPAL!$H$25&lt;&gt;"",OR(L70=PRINCIPAL!$I$25,L70=PRINCIPAL!$I$25+PRINCIPAL!$I$25,L70=PRINCIPAL!$I$25+PRINCIPAL!$I$25+PRINCIPAL!$I$25)),0,IF(AND(PRINCIPAL!$H$25&lt;&gt;"",L70=PRINCIPAL!$J$25),VLOOKUP($S$48,'Banco de Dados'!$B$4:$J$50,8,FALSE)*PRINCIPAL!$H$25*(1-(PRINCIPAL!$K$25/100)),IF(AND(PRINCIPAL!$H$25&lt;&gt;"",L70=PRINCIPAL!$L$25),VLOOKUP($S$48,'Banco de Dados'!$B$4:$J$50,8,FALSE)*PRINCIPAL!$H$25*(1-(PRINCIPAL!$M$25/100)),IF(AND(PRINCIPAL!$H$25&lt;&gt;"",L70=PRINCIPAL!$N$25),VLOOKUP($S$48,'Banco de Dados'!$B$4:$J$50,8,FALSE)*PRINCIPAL!$H$25*(1-(PRINCIPAL!$O$25/100)),IF(PRINCIPAL!$H$25&lt;&gt;"",VLOOKUP($S$48,'Banco de Dados'!$B$4:$J$50,8,FALSE)*PRINCIPAL!$H$25,IF(OR(L70=PRINCIPAL!$I$25,L70=PRINCIPAL!$I$25+PRINCIPAL!$I$25,L70=PRINCIPAL!$I$25+PRINCIPAL!$I$25+PRINCIPAL!$I$25),0,IF(L70=PRINCIPAL!$J$25,VLOOKUP($S$48,'Banco de Dados'!$B$4:$J$50,6,FALSE)*(1-(PRINCIPAL!$K$25/100)),IF(L70=PRINCIPAL!$L$25,VLOOKUP($S$48,'Banco de Dados'!$B$4:$J$50,6,FALSE)*(1-(PRINCIPAL!$M$25/100)),IF(L70=PRINCIPAL!$N$25,VLOOKUP($S$48,'Banco de Dados'!$B$4:$J$50,6,FALSE)*(1-(PRINCIPAL!$O$25/100)),VLOOKUP($S$48,'Banco de Dados'!$B$4:$J$50,6,FALSE)))))))))),"")</f>
        <v/>
      </c>
      <c r="S70" s="29" t="str">
        <f>IFERROR(R70*(IFERROR(VLOOKUP($S$48,'Banco de Dados'!$B$4:$J$50,4,FALSE),"ERRO")),"")</f>
        <v/>
      </c>
      <c r="T70" s="29" t="str">
        <f t="shared" si="31"/>
        <v/>
      </c>
      <c r="U70" s="103" t="str">
        <f>IFERROR(T70*(C70*(PRINCIPAL!$G$25/100))*0.47*(44/12),"")</f>
        <v/>
      </c>
      <c r="V70" s="103" t="str">
        <f t="shared" si="32"/>
        <v/>
      </c>
      <c r="W70" s="30" t="str">
        <f>IFERROR(IF(AND(PRINCIPAL!$H$26&lt;&gt;"",OR(L70=PRINCIPAL!$I$26,L70=PRINCIPAL!$I$26+PRINCIPAL!$I$26,L70=PRINCIPAL!$I$26+PRINCIPAL!$I$26+PRINCIPAL!$I$26)),0,IF(AND(PRINCIPAL!$H$26&lt;&gt;"",L70=PRINCIPAL!$J$26),VLOOKUP($X$48,'Banco de Dados'!$B$4:$J$50,8,FALSE)*PRINCIPAL!$H$26*(1-(PRINCIPAL!$K$26/100)),IF(AND(PRINCIPAL!$H$26&lt;&gt;"",L70=PRINCIPAL!$L$26),VLOOKUP($X$48,'Banco de Dados'!$B$4:$J$50,8,FALSE)*PRINCIPAL!$H$26*(1-(PRINCIPAL!$M$26/100)),IF(AND(PRINCIPAL!$H$26&lt;&gt;"",L70=PRINCIPAL!$N$26),VLOOKUP($X$48,'Banco de Dados'!$B$4:$J$50,8,FALSE)*PRINCIPAL!$H$26*(1-(PRINCIPAL!$O$26/100)),IF(PRINCIPAL!$H$26&lt;&gt;"",VLOOKUP($X$48,'Banco de Dados'!$B$4:$J$50,8,FALSE)*PRINCIPAL!$H$26,IF(OR(L70=PRINCIPAL!$I$26,L70=PRINCIPAL!$I$26+PRINCIPAL!$I$26,L70=PRINCIPAL!$I$26+PRINCIPAL!$I$26+PRINCIPAL!$I$26),0,IF(L70=PRINCIPAL!$J$26,VLOOKUP($X$48,'Banco de Dados'!$B$4:$J$50,6,FALSE)*(1-(PRINCIPAL!$K$26/100)),IF(L70=PRINCIPAL!$L$26,VLOOKUP($X$48,'Banco de Dados'!$B$4:$J$50,6,FALSE)*(1-(PRINCIPAL!$M$26/100)),IF(L70=PRINCIPAL!$N$26,VLOOKUP($X$48,'Banco de Dados'!$B$4:$J$50,6,FALSE)*(1-(PRINCIPAL!$O$26/100)),VLOOKUP($X$48,'Banco de Dados'!$B$4:$J$50,6,FALSE)))))))))),"")</f>
        <v/>
      </c>
      <c r="X70" s="29" t="str">
        <f>IFERROR(W70*(IFERROR(VLOOKUP($X$48,'Banco de Dados'!$B$4:$J$50,4,FALSE),"ERRO")),"")</f>
        <v/>
      </c>
      <c r="Y70" s="29" t="str">
        <f t="shared" si="42"/>
        <v/>
      </c>
      <c r="Z70" s="103" t="str">
        <f>IFERROR(Y70*(C70*(PRINCIPAL!$G$26/100))*0.47*(44/12),"")</f>
        <v/>
      </c>
      <c r="AA70" s="111" t="str">
        <f t="shared" si="43"/>
        <v/>
      </c>
      <c r="AB70" s="30" t="str">
        <f>IFERROR(IF(AND(PRINCIPAL!$H$27&lt;&gt;"",OR(L70=PRINCIPAL!$I$27,L70=PRINCIPAL!$I$27+PRINCIPAL!$I$27,L70=PRINCIPAL!$I$27+PRINCIPAL!$I$27+PRINCIPAL!$I$27)),0,IF(AND(PRINCIPAL!$H$27&lt;&gt;"",L70=PRINCIPAL!$J$27),VLOOKUP($AC$48,'Banco de Dados'!$B$4:$J$50,8,FALSE)*PRINCIPAL!$H$27*(1-(PRINCIPAL!$K$27/100)),IF(AND(PRINCIPAL!$H$27&lt;&gt;"",L70=PRINCIPAL!$L$27),VLOOKUP($AC$48,'Banco de Dados'!$B$4:$J$50,8,FALSE)*PRINCIPAL!$H$27*(1-(PRINCIPAL!$M$27/100)),IF(AND(PRINCIPAL!$H$27&lt;&gt;"",L70=PRINCIPAL!$N$27),VLOOKUP($AC$48,'Banco de Dados'!$B$4:$J$50,8,FALSE)*PRINCIPAL!$H$27*(1-(PRINCIPAL!$O$27/100)),IF(PRINCIPAL!$H$27&lt;&gt;"",VLOOKUP($AC$48,'Banco de Dados'!$B$4:$J$50,8,FALSE)*PRINCIPAL!$H$27,IF(OR(L70=PRINCIPAL!$I$27,L70=PRINCIPAL!$I$27+PRINCIPAL!$I$27,L70=PRINCIPAL!$I$27+PRINCIPAL!$I$27+PRINCIPAL!$I$27),0,IF(L70=PRINCIPAL!$J$27,VLOOKUP($AC$48,'Banco de Dados'!$B$4:$J$50,6,FALSE)*(1-(PRINCIPAL!$K$27/100)),IF(L70=PRINCIPAL!$L$27,VLOOKUP($AC$48,'Banco de Dados'!$B$4:$J$50,6,FALSE)*(1-(PRINCIPAL!$M$27/100)),IF(L70=PRINCIPAL!$N$27,VLOOKUP($AC$48,'Banco de Dados'!$B$4:$J$50,6,FALSE)*(1-(PRINCIPAL!$O$27/100)),VLOOKUP($AC$48,'Banco de Dados'!$B$4:$J$50,6,FALSE)))))))))),"")</f>
        <v/>
      </c>
      <c r="AC70" s="29" t="str">
        <f>IFERROR(AB70*(IFERROR(VLOOKUP($AC$48,'Banco de Dados'!$B$4:$J$50,4,FALSE),"ERRO")),"")</f>
        <v/>
      </c>
      <c r="AD70" s="29" t="str">
        <f t="shared" si="33"/>
        <v/>
      </c>
      <c r="AE70" s="103" t="str">
        <f>IFERROR(AD70*(C70*(PRINCIPAL!$G$27/100))*0.47*(44/12),"")</f>
        <v/>
      </c>
      <c r="AF70" s="111" t="str">
        <f t="shared" si="34"/>
        <v/>
      </c>
      <c r="AG70" s="30" t="str">
        <f>IFERROR(IF(AND(PRINCIPAL!$H$28&lt;&gt;"",OR(L70=PRINCIPAL!$I$28,L70=PRINCIPAL!$I$28+PRINCIPAL!$I$28,L70=PRINCIPAL!$I$28+PRINCIPAL!$I$28+PRINCIPAL!$I$28)),0,IF(AND(PRINCIPAL!$H$28&lt;&gt;"",L70=PRINCIPAL!$J$28),VLOOKUP($AH$48,'Banco de Dados'!$B$4:$J$50,8,FALSE)*PRINCIPAL!$H$28*(1-(PRINCIPAL!$K$28/100)),IF(AND(PRINCIPAL!$H$28&lt;&gt;"",L70=PRINCIPAL!$L$28),VLOOKUP($AH$48,'Banco de Dados'!$B$4:$J$50,8,FALSE)*PRINCIPAL!$H$28*(1-(PRINCIPAL!$M$28/100)),IF(AND(PRINCIPAL!$H$28&lt;&gt;"",L70=PRINCIPAL!$N$28),VLOOKUP($AH$48,'Banco de Dados'!$B$4:$J$50,8,FALSE)*PRINCIPAL!$H$28*(1-(PRINCIPAL!$O$28/100)),IF(PRINCIPAL!$H$28&lt;&gt;"",VLOOKUP($AH$48,'Banco de Dados'!$B$4:$J$50,8,FALSE)*PRINCIPAL!$H$28,IF(OR(L70=PRINCIPAL!$I$28,L70=PRINCIPAL!$I$28+PRINCIPAL!$I$28,L70=PRINCIPAL!$I$28+PRINCIPAL!$I$28+PRINCIPAL!$I$28),0,IF(L70=PRINCIPAL!$J$28,VLOOKUP($AH$48,'Banco de Dados'!$B$4:$J$50,6,FALSE)*(1-(PRINCIPAL!$K$28/100)),IF(L70=PRINCIPAL!$L$28,VLOOKUP($AH$48,'Banco de Dados'!$B$4:$J$50,6,FALSE)*(1-(PRINCIPAL!$M$28/100)),IF(L70=PRINCIPAL!$N$28,VLOOKUP($AH$48,'Banco de Dados'!$B$4:$J$50,6,FALSE)*(1-(PRINCIPAL!$O$28/100)),VLOOKUP($AH$48,'Banco de Dados'!$B$4:$J$50,6,FALSE)))))))))),"")</f>
        <v/>
      </c>
      <c r="AH70" s="29" t="str">
        <f>IFERROR(AG70*(IFERROR(VLOOKUP($AH$48,'Banco de Dados'!$B$4:$J$50,4,FALSE),"ERRO")),"")</f>
        <v/>
      </c>
      <c r="AI70" s="29" t="str">
        <f t="shared" si="35"/>
        <v/>
      </c>
      <c r="AJ70" s="103" t="str">
        <f>IFERROR(AI70*(C70*(PRINCIPAL!$G$28/100))*0.47*(44/12),"")</f>
        <v/>
      </c>
      <c r="AK70" s="111" t="str">
        <f t="shared" si="44"/>
        <v/>
      </c>
      <c r="AL70" s="30" t="str">
        <f>IFERROR(IF(AND(PRINCIPAL!$H$29&lt;&gt;"",OR(L70=PRINCIPAL!$I$29,L70=PRINCIPAL!$I$29+PRINCIPAL!$I$29,L70=PRINCIPAL!$I$29+PRINCIPAL!$I$29+PRINCIPAL!$I$29)),0,IF(AND(PRINCIPAL!$H$29&lt;&gt;"",L70=PRINCIPAL!$J$29),VLOOKUP($AM$48,'Banco de Dados'!$B$4:$J$50,8,FALSE)*PRINCIPAL!$H$29*(1-(PRINCIPAL!$K$29/100)),IF(AND(PRINCIPAL!$H$29&lt;&gt;"",L70=PRINCIPAL!$L$29),VLOOKUP($AM$48,'Banco de Dados'!$B$4:$J$50,8,FALSE)*PRINCIPAL!$H$29*(1-(PRINCIPAL!$M$29/100)),IF(AND(PRINCIPAL!$H$29&lt;&gt;"",L70=PRINCIPAL!$N$29),VLOOKUP($AM$48,'Banco de Dados'!$B$4:$J$50,8,FALSE)*PRINCIPAL!$H$29*(1-(PRINCIPAL!$O$29/100)),IF(PRINCIPAL!$H$29&lt;&gt;"",VLOOKUP($AM$48,'Banco de Dados'!$B$4:$J$50,8,FALSE)*PRINCIPAL!$H$29,IF(OR(L70=PRINCIPAL!$I$29,L70=PRINCIPAL!$I$29+PRINCIPAL!$I$29,L70=PRINCIPAL!$I$29+PRINCIPAL!$I$29+PRINCIPAL!$I$29),0,IF(L70=PRINCIPAL!$J$29,VLOOKUP($AM$48,'Banco de Dados'!$B$4:$J$50,6,FALSE)*(1-(PRINCIPAL!$K$29/100)),IF(L70=PRINCIPAL!$L$29,VLOOKUP($AM$48,'Banco de Dados'!$B$4:$J$50,6,FALSE)*(1-(PRINCIPAL!$M$29/100)),IF(L70=PRINCIPAL!$N$29,VLOOKUP($AM$48,'Banco de Dados'!$B$4:$J$50,6,FALSE)*(1-(PRINCIPAL!$O$29/100)),VLOOKUP($AM$48,'Banco de Dados'!$B$4:$J$50,6,FALSE)))))))))),"")</f>
        <v/>
      </c>
      <c r="AM70" s="29" t="str">
        <f>IFERROR(AL70*(IFERROR(VLOOKUP($AM$48,'Banco de Dados'!$B$4:$J$50,4,FALSE),"ERRO")),"")</f>
        <v/>
      </c>
      <c r="AN70" s="29" t="str">
        <f t="shared" si="36"/>
        <v/>
      </c>
      <c r="AO70" s="103" t="str">
        <f>IFERROR(AN70*(C70*(PRINCIPAL!$G$29/100))*0.47*(44/12),"")</f>
        <v/>
      </c>
      <c r="AP70" s="111" t="str">
        <f t="shared" si="37"/>
        <v/>
      </c>
      <c r="AQ70" s="30" t="str">
        <f>IFERROR(IF(AND(PRINCIPAL!$H$30&lt;&gt;"",OR(L70=PRINCIPAL!$I$30,L70=PRINCIPAL!$I$30+PRINCIPAL!$I$30,L70=PRINCIPAL!$I$30+PRINCIPAL!$I$30+PRINCIPAL!$I$30)),0,IF(AND(PRINCIPAL!$H$30&lt;&gt;"",L70=PRINCIPAL!$J$30),VLOOKUP($AR$48,'Banco de Dados'!$B$4:$J$50,8,FALSE)*PRINCIPAL!$H$30*(1-(PRINCIPAL!$K$30/100)),IF(AND(PRINCIPAL!$H$30&lt;&gt;"",L70=PRINCIPAL!$L$30),VLOOKUP($AR$48,'Banco de Dados'!$B$4:$J$50,8,FALSE)*PRINCIPAL!$H$30*(1-(PRINCIPAL!$M$30/100)),IF(AND(PRINCIPAL!$H$30&lt;&gt;"",L70=PRINCIPAL!$N$30),VLOOKUP($AR$48,'Banco de Dados'!$B$4:$J$50,8,FALSE)*PRINCIPAL!$H$30*(1-(PRINCIPAL!$O$30/100)),IF(PRINCIPAL!$H$30&lt;&gt;"",VLOOKUP($AR$48,'Banco de Dados'!$B$4:$J$50,8,FALSE)*PRINCIPAL!$H$30,IF(OR(L70=PRINCIPAL!$I$30,L70=PRINCIPAL!$I$30+PRINCIPAL!$I$30,L70=PRINCIPAL!$I$30+PRINCIPAL!$I$30+PRINCIPAL!$I$30),0,IF(L70=PRINCIPAL!$J$30,VLOOKUP($AR$48,'Banco de Dados'!$B$4:$J$50,6,FALSE)*(1-(PRINCIPAL!$K$30/100)),IF(L70=PRINCIPAL!$L$30,VLOOKUP($AR$48,'Banco de Dados'!$B$4:$J$50,6,FALSE)*(1-(PRINCIPAL!$M$30/100)),IF(L70=PRINCIPAL!$N$30,VLOOKUP($AR$48,'Banco de Dados'!$B$4:$J$50,6,FALSE)*(1-(PRINCIPAL!$O$30/100)),VLOOKUP($AR$48,'Banco de Dados'!$B$4:$J$50,6,FALSE)))))))))),"")</f>
        <v/>
      </c>
      <c r="AR70" s="29" t="str">
        <f>IFERROR(AQ70*(IFERROR(VLOOKUP($AR$48,'Banco de Dados'!$B$4:$J$50,4,FALSE),"ERRO")),"")</f>
        <v/>
      </c>
      <c r="AS70" s="29" t="str">
        <f t="shared" si="38"/>
        <v/>
      </c>
      <c r="AT70" s="103" t="str">
        <f>IFERROR(AS70*(C70*(PRINCIPAL!$G$30/100))*0.47*(44/12),"")</f>
        <v/>
      </c>
      <c r="AU70" s="111" t="str">
        <f t="shared" si="39"/>
        <v/>
      </c>
      <c r="AV70" s="30" t="str">
        <f>IFERROR(IF(AND(PRINCIPAL!$H$31&lt;&gt;"",OR(L70=PRINCIPAL!$I$31,L70=PRINCIPAL!$I$31+PRINCIPAL!$I$31,L70=PRINCIPAL!$I$31+PRINCIPAL!$I$31+PRINCIPAL!$I$31)),0,IF(AND(PRINCIPAL!$H$31&lt;&gt;"",L70=PRINCIPAL!$J$31),VLOOKUP($AW$48,'Banco de Dados'!$B$4:$J$50,8,FALSE)*PRINCIPAL!$H$31*(1-(PRINCIPAL!$K$31/100)),IF(AND(PRINCIPAL!$H$31&lt;&gt;"",L70=PRINCIPAL!$L$31),VLOOKUP($AW$48,'Banco de Dados'!$B$4:$J$50,8,FALSE)*PRINCIPAL!$H$31*(1-(PRINCIPAL!$M$31/100)),IF(AND(PRINCIPAL!$H$31&lt;&gt;"",L70=PRINCIPAL!$N$31),VLOOKUP($AW$48,'Banco de Dados'!$B$4:$J$50,8,FALSE)*PRINCIPAL!$H$31*(1-(PRINCIPAL!$O$31/100)),IF(PRINCIPAL!$H$31&lt;&gt;"",VLOOKUP($AW$48,'Banco de Dados'!$B$4:$J$50,8,FALSE)*PRINCIPAL!$H$31,IF(OR(L70=PRINCIPAL!$I$31,L70=PRINCIPAL!$I$31+PRINCIPAL!$I$31,L70=PRINCIPAL!$I$31+PRINCIPAL!$I$31+PRINCIPAL!$I$31),0,IF(L70=PRINCIPAL!$J$31,VLOOKUP($AW$48,'Banco de Dados'!$B$4:$J$50,6,FALSE)*(1-(PRINCIPAL!$K$31/100)),IF(L70=PRINCIPAL!$L$31,VLOOKUP($AW$48,'Banco de Dados'!$B$4:$J$50,6,FALSE)*(1-(PRINCIPAL!$M$31/100)),IF(L70=PRINCIPAL!$N$31,VLOOKUP($AW$48,'Banco de Dados'!$B$4:$J$50,6,FALSE)*(1-(PRINCIPAL!$O$31/100)),VLOOKUP($AW$48,'Banco de Dados'!$B$4:$J$50,6,FALSE)))))))))),"")</f>
        <v/>
      </c>
      <c r="AW70" s="29" t="str">
        <f>IFERROR(AV70*(IFERROR(VLOOKUP($AW$48,'Banco de Dados'!$B$4:$J$50,4,FALSE),"ERRO")),"")</f>
        <v/>
      </c>
      <c r="AX70" s="29" t="str">
        <f t="shared" si="40"/>
        <v/>
      </c>
      <c r="AY70" s="103" t="str">
        <f>IFERROR(AX70*(C70*(PRINCIPAL!$G$31/100))*0.47*(44/12),"")</f>
        <v/>
      </c>
      <c r="AZ70" s="111" t="str">
        <f t="shared" si="45"/>
        <v/>
      </c>
      <c r="BA70" s="120" t="str">
        <f>IFERROR(IF(AND(PRINCIPAL!$H$32&lt;&gt;"",OR(L70=PRINCIPAL!$I$32,L70=PRINCIPAL!$I$32+PRINCIPAL!$I$32,L70=PRINCIPAL!$I$32+PRINCIPAL!$I$32+PRINCIPAL!$I$32)),0,IF(AND(PRINCIPAL!$H$32&lt;&gt;"",L70=PRINCIPAL!$J$32),VLOOKUP($BB$48,'Banco de Dados'!$B$4:$J$50,8,FALSE)*PRINCIPAL!$H$32*(1-(PRINCIPAL!$K$32/100)),IF(AND(PRINCIPAL!$H$32&lt;&gt;"",L70=PRINCIPAL!$L$32),VLOOKUP($BB$48,'Banco de Dados'!$B$4:$J$50,8,FALSE)*PRINCIPAL!$H$32*(1-(PRINCIPAL!$M$32/100)),IF(AND(PRINCIPAL!$H$32&lt;&gt;"",L70=PRINCIPAL!$N$32),VLOOKUP($BB$48,'Banco de Dados'!$B$4:$J$50,8,FALSE)*PRINCIPAL!$H$32*(1-(PRINCIPAL!$O$32/100)),IF(PRINCIPAL!$H$32&lt;&gt;"",VLOOKUP($BB$48,'Banco de Dados'!$B$4:$J$50,8,FALSE)*PRINCIPAL!$H$32,IF(OR(L70=PRINCIPAL!$I$32,L70=PRINCIPAL!$I$32+PRINCIPAL!$I$32,L70=PRINCIPAL!$I$32+PRINCIPAL!$I$32+PRINCIPAL!$I$32),0,IF(L70=PRINCIPAL!$J$32,VLOOKUP($BB$48,'Banco de Dados'!$B$4:$J$50,6,FALSE)*(1-(PRINCIPAL!$K$32/100)),IF(L70=PRINCIPAL!$L$32,VLOOKUP($BB$48,'Banco de Dados'!$B$4:$J$50,6,FALSE)*(1-(PRINCIPAL!$M$32/100)),IF(L70=PRINCIPAL!$N$32,VLOOKUP($BB$48,'Banco de Dados'!$B$4:$J$50,6,FALSE)*(1-(PRINCIPAL!$O$32/100)),VLOOKUP($BB$48,'Banco de Dados'!$B$4:$J$50,6,FALSE)))))))))),"")</f>
        <v/>
      </c>
      <c r="BB70" s="122" t="str">
        <f>IFERROR(BA70*(IFERROR(VLOOKUP($BB$48,'Banco de Dados'!$B$4:$J$50,4,FALSE),"ERRO")),"")</f>
        <v/>
      </c>
      <c r="BC70" s="122" t="str">
        <f t="shared" si="46"/>
        <v/>
      </c>
      <c r="BD70" s="123" t="str">
        <f>IFERROR(BC70*(C70*(PRINCIPAL!$G$32/100))*0.47*(44/12),"")</f>
        <v/>
      </c>
      <c r="BE70" s="124" t="str">
        <f t="shared" si="25"/>
        <v/>
      </c>
      <c r="BF70" s="120" t="str">
        <f>IFERROR(IF(AND(PRINCIPAL!$H$33&lt;&gt;"",OR(L70=PRINCIPAL!$I$33,L70=PRINCIPAL!$I$33+PRINCIPAL!$I$33,L70=PRINCIPAL!$I$33+PRINCIPAL!$I$33+PRINCIPAL!$I$33)),0,IF(AND(PRINCIPAL!$H$33&lt;&gt;"",L70=PRINCIPAL!$J$33),VLOOKUP($BG$48,'Banco de Dados'!$B$4:$J$50,8,FALSE)*PRINCIPAL!$H$33*(1-(PRINCIPAL!$K$33/100)),IF(AND(PRINCIPAL!$H$33&lt;&gt;"",L70=PRINCIPAL!$L$33),VLOOKUP($BG$48,'Banco de Dados'!$B$4:$J$50,8,FALSE)*PRINCIPAL!$H$33*(1-(PRINCIPAL!$M$33/100)),IF(AND(PRINCIPAL!$H$33&lt;&gt;"",L70=PRINCIPAL!$N$33),VLOOKUP($BG$48,'Banco de Dados'!$B$4:$J$50,8,FALSE)*PRINCIPAL!$H$33*(1-(PRINCIPAL!$O$33/100)),IF(PRINCIPAL!$H$33&lt;&gt;"",VLOOKUP($BG$48,'Banco de Dados'!$B$4:$J$50,8,FALSE)*PRINCIPAL!$H$33,IF(OR(L70=PRINCIPAL!$I$33,L70=PRINCIPAL!$I$33+PRINCIPAL!$I$33,L70=PRINCIPAL!$I$33+PRINCIPAL!$I$33+PRINCIPAL!$I$33),0,IF(L70=PRINCIPAL!$J$33,VLOOKUP($BG$48,'Banco de Dados'!$B$4:$J$50,6,FALSE)*(1-(PRINCIPAL!$K$33/100)),IF(L70=PRINCIPAL!$L$33,VLOOKUP($BG$48,'Banco de Dados'!$B$4:$J$50,6,FALSE)*(1-(PRINCIPAL!$M$33/100)),IF(L70=PRINCIPAL!$N$33,VLOOKUP($BG$48,'Banco de Dados'!$B$4:$J$50,6,FALSE)*(1-(PRINCIPAL!$O$33/100)),VLOOKUP($BG$48,'Banco de Dados'!$B$4:$J$50,6,FALSE)))))))))),"")</f>
        <v/>
      </c>
      <c r="BG70" s="122" t="str">
        <f>IFERROR(BF70*(IFERROR(VLOOKUP($BG$48,'Banco de Dados'!$B$4:$J$50,4,FALSE),"ERRO")),"")</f>
        <v/>
      </c>
      <c r="BH70" s="122" t="str">
        <f t="shared" si="41"/>
        <v/>
      </c>
      <c r="BI70" s="123" t="str">
        <f>IFERROR(BH70*(C70*(PRINCIPAL!$G$33/100))*0.47*(44/12),"")</f>
        <v/>
      </c>
      <c r="BJ70" s="125" t="str">
        <f t="shared" si="26"/>
        <v/>
      </c>
    </row>
    <row r="71" spans="2:62" ht="12.75" customHeight="1" x14ac:dyDescent="0.3">
      <c r="B71" s="326">
        <f t="shared" si="23"/>
        <v>2041</v>
      </c>
      <c r="C71" s="340"/>
      <c r="D71" s="1"/>
      <c r="E71" s="116">
        <v>21</v>
      </c>
      <c r="F71" s="24" t="str">
        <f>IFERROR(VLOOKUP($G$48,'Banco de Dados'!$B$4:$J$50,6,FALSE),"")</f>
        <v/>
      </c>
      <c r="G71" s="25" t="str">
        <f>IFERROR(F71*(IFERROR(VLOOKUP($G$48,'Banco de Dados'!$B$4:$J$50,4,FALSE),"ERRO")),"")</f>
        <v/>
      </c>
      <c r="H71" s="25" t="str">
        <f t="shared" si="27"/>
        <v/>
      </c>
      <c r="I71" s="103" t="str">
        <f t="shared" si="28"/>
        <v/>
      </c>
      <c r="J71" s="117" t="str">
        <f t="shared" si="29"/>
        <v/>
      </c>
      <c r="K71" s="1"/>
      <c r="L71" s="91">
        <v>21</v>
      </c>
      <c r="M71" s="24" t="str">
        <f>IFERROR(IF(AND(PRINCIPAL!$H$24&lt;&gt;"",OR(L71=PRINCIPAL!$I$24,L71=PRINCIPAL!$I$24+PRINCIPAL!$I$24,L71=PRINCIPAL!$I$24+PRINCIPAL!$I$24+PRINCIPAL!$I$24)),0,IF(AND(PRINCIPAL!$H$24&lt;&gt;"",L71=PRINCIPAL!$J$24),VLOOKUP($N$48,'Banco de Dados'!$B$4:$J$50,8,FALSE)*PRINCIPAL!$H$24*(1-(PRINCIPAL!$K$24/100)),IF(AND(PRINCIPAL!$H$24&lt;&gt;"",L71=PRINCIPAL!$L$24),VLOOKUP($N$48,'Banco de Dados'!$B$4:$J$50,8,FALSE)*PRINCIPAL!$H$24*(1-(PRINCIPAL!$M$24/100)),IF(AND(PRINCIPAL!$H$24&lt;&gt;"",L71=PRINCIPAL!$N$24),VLOOKUP($N$48,'Banco de Dados'!$B$4:$J$50,8,FALSE)*PRINCIPAL!$H$24*(1-(PRINCIPAL!$O$24/100)),IF(PRINCIPAL!$H$24&lt;&gt;"",VLOOKUP($N$48,'Banco de Dados'!$B$4:$J$50,8,FALSE)*PRINCIPAL!$H$24,IF(OR(L71=PRINCIPAL!$I$24,L71=PRINCIPAL!$I$24+PRINCIPAL!$I$24,L71=PRINCIPAL!$I$24+PRINCIPAL!$I$24+PRINCIPAL!$I$24),0,IF(L71=PRINCIPAL!$J$24,VLOOKUP($N$48,'Banco de Dados'!$B$4:$J$50,6,FALSE)*(1-(PRINCIPAL!$K$24/100)),IF(L71=PRINCIPAL!$L$24,VLOOKUP($N$48,'Banco de Dados'!$B$4:$J$50,6,FALSE)*(1-(PRINCIPAL!$M$24/100)),IF(L71=PRINCIPAL!$N$24,VLOOKUP($N$48,'Banco de Dados'!$B$4:$J$50,6,FALSE)*(1-(PRINCIPAL!$O$24/100)),VLOOKUP($N$48,'Banco de Dados'!$B$4:$J$50,6,FALSE)))))))))),"")</f>
        <v/>
      </c>
      <c r="N71" s="25" t="str">
        <f>IFERROR(M71*(IFERROR(VLOOKUP($N$48,'Banco de Dados'!$B$4:$J$50,4,FALSE),"ERRO")),"")</f>
        <v/>
      </c>
      <c r="O71" s="25" t="str">
        <f t="shared" si="24"/>
        <v/>
      </c>
      <c r="P71" s="103" t="str">
        <f>IFERROR(O71*(C71*(PRINCIPAL!$G$24/100))*0.47*(44/12),"")</f>
        <v/>
      </c>
      <c r="Q71" s="107" t="str">
        <f t="shared" si="30"/>
        <v/>
      </c>
      <c r="R71" s="29" t="str">
        <f>IFERROR(IF(AND(PRINCIPAL!$H$25&lt;&gt;"",OR(L71=PRINCIPAL!$I$25,L71=PRINCIPAL!$I$25+PRINCIPAL!$I$25,L71=PRINCIPAL!$I$25+PRINCIPAL!$I$25+PRINCIPAL!$I$25)),0,IF(AND(PRINCIPAL!$H$25&lt;&gt;"",L71=PRINCIPAL!$J$25),VLOOKUP($S$48,'Banco de Dados'!$B$4:$J$50,8,FALSE)*PRINCIPAL!$H$25*(1-(PRINCIPAL!$K$25/100)),IF(AND(PRINCIPAL!$H$25&lt;&gt;"",L71=PRINCIPAL!$L$25),VLOOKUP($S$48,'Banco de Dados'!$B$4:$J$50,8,FALSE)*PRINCIPAL!$H$25*(1-(PRINCIPAL!$M$25/100)),IF(AND(PRINCIPAL!$H$25&lt;&gt;"",L71=PRINCIPAL!$N$25),VLOOKUP($S$48,'Banco de Dados'!$B$4:$J$50,8,FALSE)*PRINCIPAL!$H$25*(1-(PRINCIPAL!$O$25/100)),IF(PRINCIPAL!$H$25&lt;&gt;"",VLOOKUP($S$48,'Banco de Dados'!$B$4:$J$50,8,FALSE)*PRINCIPAL!$H$25,IF(OR(L71=PRINCIPAL!$I$25,L71=PRINCIPAL!$I$25+PRINCIPAL!$I$25,L71=PRINCIPAL!$I$25+PRINCIPAL!$I$25+PRINCIPAL!$I$25),0,IF(L71=PRINCIPAL!$J$25,VLOOKUP($S$48,'Banco de Dados'!$B$4:$J$50,6,FALSE)*(1-(PRINCIPAL!$K$25/100)),IF(L71=PRINCIPAL!$L$25,VLOOKUP($S$48,'Banco de Dados'!$B$4:$J$50,6,FALSE)*(1-(PRINCIPAL!$M$25/100)),IF(L71=PRINCIPAL!$N$25,VLOOKUP($S$48,'Banco de Dados'!$B$4:$J$50,6,FALSE)*(1-(PRINCIPAL!$O$25/100)),VLOOKUP($S$48,'Banco de Dados'!$B$4:$J$50,6,FALSE)))))))))),"")</f>
        <v/>
      </c>
      <c r="S71" s="29" t="str">
        <f>IFERROR(R71*(IFERROR(VLOOKUP($S$48,'Banco de Dados'!$B$4:$J$50,4,FALSE),"ERRO")),"")</f>
        <v/>
      </c>
      <c r="T71" s="29" t="str">
        <f t="shared" si="31"/>
        <v/>
      </c>
      <c r="U71" s="103" t="str">
        <f>IFERROR(T71*(C71*(PRINCIPAL!$G$25/100))*0.47*(44/12),"")</f>
        <v/>
      </c>
      <c r="V71" s="103" t="str">
        <f t="shared" si="32"/>
        <v/>
      </c>
      <c r="W71" s="30" t="str">
        <f>IFERROR(IF(AND(PRINCIPAL!$H$26&lt;&gt;"",OR(L71=PRINCIPAL!$I$26,L71=PRINCIPAL!$I$26+PRINCIPAL!$I$26,L71=PRINCIPAL!$I$26+PRINCIPAL!$I$26+PRINCIPAL!$I$26)),0,IF(AND(PRINCIPAL!$H$26&lt;&gt;"",L71=PRINCIPAL!$J$26),VLOOKUP($X$48,'Banco de Dados'!$B$4:$J$50,8,FALSE)*PRINCIPAL!$H$26*(1-(PRINCIPAL!$K$26/100)),IF(AND(PRINCIPAL!$H$26&lt;&gt;"",L71=PRINCIPAL!$L$26),VLOOKUP($X$48,'Banco de Dados'!$B$4:$J$50,8,FALSE)*PRINCIPAL!$H$26*(1-(PRINCIPAL!$M$26/100)),IF(AND(PRINCIPAL!$H$26&lt;&gt;"",L71=PRINCIPAL!$N$26),VLOOKUP($X$48,'Banco de Dados'!$B$4:$J$50,8,FALSE)*PRINCIPAL!$H$26*(1-(PRINCIPAL!$O$26/100)),IF(PRINCIPAL!$H$26&lt;&gt;"",VLOOKUP($X$48,'Banco de Dados'!$B$4:$J$50,8,FALSE)*PRINCIPAL!$H$26,IF(OR(L71=PRINCIPAL!$I$26,L71=PRINCIPAL!$I$26+PRINCIPAL!$I$26,L71=PRINCIPAL!$I$26+PRINCIPAL!$I$26+PRINCIPAL!$I$26),0,IF(L71=PRINCIPAL!$J$26,VLOOKUP($X$48,'Banco de Dados'!$B$4:$J$50,6,FALSE)*(1-(PRINCIPAL!$K$26/100)),IF(L71=PRINCIPAL!$L$26,VLOOKUP($X$48,'Banco de Dados'!$B$4:$J$50,6,FALSE)*(1-(PRINCIPAL!$M$26/100)),IF(L71=PRINCIPAL!$N$26,VLOOKUP($X$48,'Banco de Dados'!$B$4:$J$50,6,FALSE)*(1-(PRINCIPAL!$O$26/100)),VLOOKUP($X$48,'Banco de Dados'!$B$4:$J$50,6,FALSE)))))))))),"")</f>
        <v/>
      </c>
      <c r="X71" s="29" t="str">
        <f>IFERROR(W71*(IFERROR(VLOOKUP($X$48,'Banco de Dados'!$B$4:$J$50,4,FALSE),"ERRO")),"")</f>
        <v/>
      </c>
      <c r="Y71" s="29" t="str">
        <f t="shared" si="42"/>
        <v/>
      </c>
      <c r="Z71" s="103" t="str">
        <f>IFERROR(Y71*(C71*(PRINCIPAL!$G$26/100))*0.47*(44/12),"")</f>
        <v/>
      </c>
      <c r="AA71" s="111" t="str">
        <f t="shared" si="43"/>
        <v/>
      </c>
      <c r="AB71" s="30" t="str">
        <f>IFERROR(IF(AND(PRINCIPAL!$H$27&lt;&gt;"",OR(L71=PRINCIPAL!$I$27,L71=PRINCIPAL!$I$27+PRINCIPAL!$I$27,L71=PRINCIPAL!$I$27+PRINCIPAL!$I$27+PRINCIPAL!$I$27)),0,IF(AND(PRINCIPAL!$H$27&lt;&gt;"",L71=PRINCIPAL!$J$27),VLOOKUP($AC$48,'Banco de Dados'!$B$4:$J$50,8,FALSE)*PRINCIPAL!$H$27*(1-(PRINCIPAL!$K$27/100)),IF(AND(PRINCIPAL!$H$27&lt;&gt;"",L71=PRINCIPAL!$L$27),VLOOKUP($AC$48,'Banco de Dados'!$B$4:$J$50,8,FALSE)*PRINCIPAL!$H$27*(1-(PRINCIPAL!$M$27/100)),IF(AND(PRINCIPAL!$H$27&lt;&gt;"",L71=PRINCIPAL!$N$27),VLOOKUP($AC$48,'Banco de Dados'!$B$4:$J$50,8,FALSE)*PRINCIPAL!$H$27*(1-(PRINCIPAL!$O$27/100)),IF(PRINCIPAL!$H$27&lt;&gt;"",VLOOKUP($AC$48,'Banco de Dados'!$B$4:$J$50,8,FALSE)*PRINCIPAL!$H$27,IF(OR(L71=PRINCIPAL!$I$27,L71=PRINCIPAL!$I$27+PRINCIPAL!$I$27,L71=PRINCIPAL!$I$27+PRINCIPAL!$I$27+PRINCIPAL!$I$27),0,IF(L71=PRINCIPAL!$J$27,VLOOKUP($AC$48,'Banco de Dados'!$B$4:$J$50,6,FALSE)*(1-(PRINCIPAL!$K$27/100)),IF(L71=PRINCIPAL!$L$27,VLOOKUP($AC$48,'Banco de Dados'!$B$4:$J$50,6,FALSE)*(1-(PRINCIPAL!$M$27/100)),IF(L71=PRINCIPAL!$N$27,VLOOKUP($AC$48,'Banco de Dados'!$B$4:$J$50,6,FALSE)*(1-(PRINCIPAL!$O$27/100)),VLOOKUP($AC$48,'Banco de Dados'!$B$4:$J$50,6,FALSE)))))))))),"")</f>
        <v/>
      </c>
      <c r="AC71" s="29" t="str">
        <f>IFERROR(AB71*(IFERROR(VLOOKUP($AC$48,'Banco de Dados'!$B$4:$J$50,4,FALSE),"ERRO")),"")</f>
        <v/>
      </c>
      <c r="AD71" s="29" t="str">
        <f t="shared" si="33"/>
        <v/>
      </c>
      <c r="AE71" s="103" t="str">
        <f>IFERROR(AD71*(C71*(PRINCIPAL!$G$27/100))*0.47*(44/12),"")</f>
        <v/>
      </c>
      <c r="AF71" s="111" t="str">
        <f t="shared" si="34"/>
        <v/>
      </c>
      <c r="AG71" s="30" t="str">
        <f>IFERROR(IF(AND(PRINCIPAL!$H$28&lt;&gt;"",OR(L71=PRINCIPAL!$I$28,L71=PRINCIPAL!$I$28+PRINCIPAL!$I$28,L71=PRINCIPAL!$I$28+PRINCIPAL!$I$28+PRINCIPAL!$I$28)),0,IF(AND(PRINCIPAL!$H$28&lt;&gt;"",L71=PRINCIPAL!$J$28),VLOOKUP($AH$48,'Banco de Dados'!$B$4:$J$50,8,FALSE)*PRINCIPAL!$H$28*(1-(PRINCIPAL!$K$28/100)),IF(AND(PRINCIPAL!$H$28&lt;&gt;"",L71=PRINCIPAL!$L$28),VLOOKUP($AH$48,'Banco de Dados'!$B$4:$J$50,8,FALSE)*PRINCIPAL!$H$28*(1-(PRINCIPAL!$M$28/100)),IF(AND(PRINCIPAL!$H$28&lt;&gt;"",L71=PRINCIPAL!$N$28),VLOOKUP($AH$48,'Banco de Dados'!$B$4:$J$50,8,FALSE)*PRINCIPAL!$H$28*(1-(PRINCIPAL!$O$28/100)),IF(PRINCIPAL!$H$28&lt;&gt;"",VLOOKUP($AH$48,'Banco de Dados'!$B$4:$J$50,8,FALSE)*PRINCIPAL!$H$28,IF(OR(L71=PRINCIPAL!$I$28,L71=PRINCIPAL!$I$28+PRINCIPAL!$I$28,L71=PRINCIPAL!$I$28+PRINCIPAL!$I$28+PRINCIPAL!$I$28),0,IF(L71=PRINCIPAL!$J$28,VLOOKUP($AH$48,'Banco de Dados'!$B$4:$J$50,6,FALSE)*(1-(PRINCIPAL!$K$28/100)),IF(L71=PRINCIPAL!$L$28,VLOOKUP($AH$48,'Banco de Dados'!$B$4:$J$50,6,FALSE)*(1-(PRINCIPAL!$M$28/100)),IF(L71=PRINCIPAL!$N$28,VLOOKUP($AH$48,'Banco de Dados'!$B$4:$J$50,6,FALSE)*(1-(PRINCIPAL!$O$28/100)),VLOOKUP($AH$48,'Banco de Dados'!$B$4:$J$50,6,FALSE)))))))))),"")</f>
        <v/>
      </c>
      <c r="AH71" s="29" t="str">
        <f>IFERROR(AG71*(IFERROR(VLOOKUP($AH$48,'Banco de Dados'!$B$4:$J$50,4,FALSE),"ERRO")),"")</f>
        <v/>
      </c>
      <c r="AI71" s="29" t="str">
        <f t="shared" si="35"/>
        <v/>
      </c>
      <c r="AJ71" s="103" t="str">
        <f>IFERROR(AI71*(C71*(PRINCIPAL!$G$28/100))*0.47*(44/12),"")</f>
        <v/>
      </c>
      <c r="AK71" s="111" t="str">
        <f t="shared" si="44"/>
        <v/>
      </c>
      <c r="AL71" s="30" t="str">
        <f>IFERROR(IF(AND(PRINCIPAL!$H$29&lt;&gt;"",OR(L71=PRINCIPAL!$I$29,L71=PRINCIPAL!$I$29+PRINCIPAL!$I$29,L71=PRINCIPAL!$I$29+PRINCIPAL!$I$29+PRINCIPAL!$I$29)),0,IF(AND(PRINCIPAL!$H$29&lt;&gt;"",L71=PRINCIPAL!$J$29),VLOOKUP($AM$48,'Banco de Dados'!$B$4:$J$50,8,FALSE)*PRINCIPAL!$H$29*(1-(PRINCIPAL!$K$29/100)),IF(AND(PRINCIPAL!$H$29&lt;&gt;"",L71=PRINCIPAL!$L$29),VLOOKUP($AM$48,'Banco de Dados'!$B$4:$J$50,8,FALSE)*PRINCIPAL!$H$29*(1-(PRINCIPAL!$M$29/100)),IF(AND(PRINCIPAL!$H$29&lt;&gt;"",L71=PRINCIPAL!$N$29),VLOOKUP($AM$48,'Banco de Dados'!$B$4:$J$50,8,FALSE)*PRINCIPAL!$H$29*(1-(PRINCIPAL!$O$29/100)),IF(PRINCIPAL!$H$29&lt;&gt;"",VLOOKUP($AM$48,'Banco de Dados'!$B$4:$J$50,8,FALSE)*PRINCIPAL!$H$29,IF(OR(L71=PRINCIPAL!$I$29,L71=PRINCIPAL!$I$29+PRINCIPAL!$I$29,L71=PRINCIPAL!$I$29+PRINCIPAL!$I$29+PRINCIPAL!$I$29),0,IF(L71=PRINCIPAL!$J$29,VLOOKUP($AM$48,'Banco de Dados'!$B$4:$J$50,6,FALSE)*(1-(PRINCIPAL!$K$29/100)),IF(L71=PRINCIPAL!$L$29,VLOOKUP($AM$48,'Banco de Dados'!$B$4:$J$50,6,FALSE)*(1-(PRINCIPAL!$M$29/100)),IF(L71=PRINCIPAL!$N$29,VLOOKUP($AM$48,'Banco de Dados'!$B$4:$J$50,6,FALSE)*(1-(PRINCIPAL!$O$29/100)),VLOOKUP($AM$48,'Banco de Dados'!$B$4:$J$50,6,FALSE)))))))))),"")</f>
        <v/>
      </c>
      <c r="AM71" s="29" t="str">
        <f>IFERROR(AL71*(IFERROR(VLOOKUP($AM$48,'Banco de Dados'!$B$4:$J$50,4,FALSE),"ERRO")),"")</f>
        <v/>
      </c>
      <c r="AN71" s="29" t="str">
        <f t="shared" si="36"/>
        <v/>
      </c>
      <c r="AO71" s="103" t="str">
        <f>IFERROR(AN71*(C71*(PRINCIPAL!$G$29/100))*0.47*(44/12),"")</f>
        <v/>
      </c>
      <c r="AP71" s="111" t="str">
        <f t="shared" si="37"/>
        <v/>
      </c>
      <c r="AQ71" s="30" t="str">
        <f>IFERROR(IF(AND(PRINCIPAL!$H$30&lt;&gt;"",OR(L71=PRINCIPAL!$I$30,L71=PRINCIPAL!$I$30+PRINCIPAL!$I$30,L71=PRINCIPAL!$I$30+PRINCIPAL!$I$30+PRINCIPAL!$I$30)),0,IF(AND(PRINCIPAL!$H$30&lt;&gt;"",L71=PRINCIPAL!$J$30),VLOOKUP($AR$48,'Banco de Dados'!$B$4:$J$50,8,FALSE)*PRINCIPAL!$H$30*(1-(PRINCIPAL!$K$30/100)),IF(AND(PRINCIPAL!$H$30&lt;&gt;"",L71=PRINCIPAL!$L$30),VLOOKUP($AR$48,'Banco de Dados'!$B$4:$J$50,8,FALSE)*PRINCIPAL!$H$30*(1-(PRINCIPAL!$M$30/100)),IF(AND(PRINCIPAL!$H$30&lt;&gt;"",L71=PRINCIPAL!$N$30),VLOOKUP($AR$48,'Banco de Dados'!$B$4:$J$50,8,FALSE)*PRINCIPAL!$H$30*(1-(PRINCIPAL!$O$30/100)),IF(PRINCIPAL!$H$30&lt;&gt;"",VLOOKUP($AR$48,'Banco de Dados'!$B$4:$J$50,8,FALSE)*PRINCIPAL!$H$30,IF(OR(L71=PRINCIPAL!$I$30,L71=PRINCIPAL!$I$30+PRINCIPAL!$I$30,L71=PRINCIPAL!$I$30+PRINCIPAL!$I$30+PRINCIPAL!$I$30),0,IF(L71=PRINCIPAL!$J$30,VLOOKUP($AR$48,'Banco de Dados'!$B$4:$J$50,6,FALSE)*(1-(PRINCIPAL!$K$30/100)),IF(L71=PRINCIPAL!$L$30,VLOOKUP($AR$48,'Banco de Dados'!$B$4:$J$50,6,FALSE)*(1-(PRINCIPAL!$M$30/100)),IF(L71=PRINCIPAL!$N$30,VLOOKUP($AR$48,'Banco de Dados'!$B$4:$J$50,6,FALSE)*(1-(PRINCIPAL!$O$30/100)),VLOOKUP($AR$48,'Banco de Dados'!$B$4:$J$50,6,FALSE)))))))))),"")</f>
        <v/>
      </c>
      <c r="AR71" s="29" t="str">
        <f>IFERROR(AQ71*(IFERROR(VLOOKUP($AR$48,'Banco de Dados'!$B$4:$J$50,4,FALSE),"ERRO")),"")</f>
        <v/>
      </c>
      <c r="AS71" s="29" t="str">
        <f t="shared" si="38"/>
        <v/>
      </c>
      <c r="AT71" s="103" t="str">
        <f>IFERROR(AS71*(C71*(PRINCIPAL!$G$30/100))*0.47*(44/12),"")</f>
        <v/>
      </c>
      <c r="AU71" s="111" t="str">
        <f t="shared" si="39"/>
        <v/>
      </c>
      <c r="AV71" s="30" t="str">
        <f>IFERROR(IF(AND(PRINCIPAL!$H$31&lt;&gt;"",OR(L71=PRINCIPAL!$I$31,L71=PRINCIPAL!$I$31+PRINCIPAL!$I$31,L71=PRINCIPAL!$I$31+PRINCIPAL!$I$31+PRINCIPAL!$I$31)),0,IF(AND(PRINCIPAL!$H$31&lt;&gt;"",L71=PRINCIPAL!$J$31),VLOOKUP($AW$48,'Banco de Dados'!$B$4:$J$50,8,FALSE)*PRINCIPAL!$H$31*(1-(PRINCIPAL!$K$31/100)),IF(AND(PRINCIPAL!$H$31&lt;&gt;"",L71=PRINCIPAL!$L$31),VLOOKUP($AW$48,'Banco de Dados'!$B$4:$J$50,8,FALSE)*PRINCIPAL!$H$31*(1-(PRINCIPAL!$M$31/100)),IF(AND(PRINCIPAL!$H$31&lt;&gt;"",L71=PRINCIPAL!$N$31),VLOOKUP($AW$48,'Banco de Dados'!$B$4:$J$50,8,FALSE)*PRINCIPAL!$H$31*(1-(PRINCIPAL!$O$31/100)),IF(PRINCIPAL!$H$31&lt;&gt;"",VLOOKUP($AW$48,'Banco de Dados'!$B$4:$J$50,8,FALSE)*PRINCIPAL!$H$31,IF(OR(L71=PRINCIPAL!$I$31,L71=PRINCIPAL!$I$31+PRINCIPAL!$I$31,L71=PRINCIPAL!$I$31+PRINCIPAL!$I$31+PRINCIPAL!$I$31),0,IF(L71=PRINCIPAL!$J$31,VLOOKUP($AW$48,'Banco de Dados'!$B$4:$J$50,6,FALSE)*(1-(PRINCIPAL!$K$31/100)),IF(L71=PRINCIPAL!$L$31,VLOOKUP($AW$48,'Banco de Dados'!$B$4:$J$50,6,FALSE)*(1-(PRINCIPAL!$M$31/100)),IF(L71=PRINCIPAL!$N$31,VLOOKUP($AW$48,'Banco de Dados'!$B$4:$J$50,6,FALSE)*(1-(PRINCIPAL!$O$31/100)),VLOOKUP($AW$48,'Banco de Dados'!$B$4:$J$50,6,FALSE)))))))))),"")</f>
        <v/>
      </c>
      <c r="AW71" s="29" t="str">
        <f>IFERROR(AV71*(IFERROR(VLOOKUP($AW$48,'Banco de Dados'!$B$4:$J$50,4,FALSE),"ERRO")),"")</f>
        <v/>
      </c>
      <c r="AX71" s="29" t="str">
        <f t="shared" si="40"/>
        <v/>
      </c>
      <c r="AY71" s="103" t="str">
        <f>IFERROR(AX71*(C71*(PRINCIPAL!$G$31/100))*0.47*(44/12),"")</f>
        <v/>
      </c>
      <c r="AZ71" s="111" t="str">
        <f t="shared" si="45"/>
        <v/>
      </c>
      <c r="BA71" s="120" t="str">
        <f>IFERROR(IF(AND(PRINCIPAL!$H$32&lt;&gt;"",OR(L71=PRINCIPAL!$I$32,L71=PRINCIPAL!$I$32+PRINCIPAL!$I$32,L71=PRINCIPAL!$I$32+PRINCIPAL!$I$32+PRINCIPAL!$I$32)),0,IF(AND(PRINCIPAL!$H$32&lt;&gt;"",L71=PRINCIPAL!$J$32),VLOOKUP($BB$48,'Banco de Dados'!$B$4:$J$50,8,FALSE)*PRINCIPAL!$H$32*(1-(PRINCIPAL!$K$32/100)),IF(AND(PRINCIPAL!$H$32&lt;&gt;"",L71=PRINCIPAL!$L$32),VLOOKUP($BB$48,'Banco de Dados'!$B$4:$J$50,8,FALSE)*PRINCIPAL!$H$32*(1-(PRINCIPAL!$M$32/100)),IF(AND(PRINCIPAL!$H$32&lt;&gt;"",L71=PRINCIPAL!$N$32),VLOOKUP($BB$48,'Banco de Dados'!$B$4:$J$50,8,FALSE)*PRINCIPAL!$H$32*(1-(PRINCIPAL!$O$32/100)),IF(PRINCIPAL!$H$32&lt;&gt;"",VLOOKUP($BB$48,'Banco de Dados'!$B$4:$J$50,8,FALSE)*PRINCIPAL!$H$32,IF(OR(L71=PRINCIPAL!$I$32,L71=PRINCIPAL!$I$32+PRINCIPAL!$I$32,L71=PRINCIPAL!$I$32+PRINCIPAL!$I$32+PRINCIPAL!$I$32),0,IF(L71=PRINCIPAL!$J$32,VLOOKUP($BB$48,'Banco de Dados'!$B$4:$J$50,6,FALSE)*(1-(PRINCIPAL!$K$32/100)),IF(L71=PRINCIPAL!$L$32,VLOOKUP($BB$48,'Banco de Dados'!$B$4:$J$50,6,FALSE)*(1-(PRINCIPAL!$M$32/100)),IF(L71=PRINCIPAL!$N$32,VLOOKUP($BB$48,'Banco de Dados'!$B$4:$J$50,6,FALSE)*(1-(PRINCIPAL!$O$32/100)),VLOOKUP($BB$48,'Banco de Dados'!$B$4:$J$50,6,FALSE)))))))))),"")</f>
        <v/>
      </c>
      <c r="BB71" s="122" t="str">
        <f>IFERROR(BA71*(IFERROR(VLOOKUP($BB$48,'Banco de Dados'!$B$4:$J$50,4,FALSE),"ERRO")),"")</f>
        <v/>
      </c>
      <c r="BC71" s="122" t="str">
        <f t="shared" si="46"/>
        <v/>
      </c>
      <c r="BD71" s="123" t="str">
        <f>IFERROR(BC71*(C71*(PRINCIPAL!$G$32/100))*0.47*(44/12),"")</f>
        <v/>
      </c>
      <c r="BE71" s="124" t="str">
        <f t="shared" si="25"/>
        <v/>
      </c>
      <c r="BF71" s="120" t="str">
        <f>IFERROR(IF(AND(PRINCIPAL!$H$33&lt;&gt;"",OR(L71=PRINCIPAL!$I$33,L71=PRINCIPAL!$I$33+PRINCIPAL!$I$33,L71=PRINCIPAL!$I$33+PRINCIPAL!$I$33+PRINCIPAL!$I$33)),0,IF(AND(PRINCIPAL!$H$33&lt;&gt;"",L71=PRINCIPAL!$J$33),VLOOKUP($BG$48,'Banco de Dados'!$B$4:$J$50,8,FALSE)*PRINCIPAL!$H$33*(1-(PRINCIPAL!$K$33/100)),IF(AND(PRINCIPAL!$H$33&lt;&gt;"",L71=PRINCIPAL!$L$33),VLOOKUP($BG$48,'Banco de Dados'!$B$4:$J$50,8,FALSE)*PRINCIPAL!$H$33*(1-(PRINCIPAL!$M$33/100)),IF(AND(PRINCIPAL!$H$33&lt;&gt;"",L71=PRINCIPAL!$N$33),VLOOKUP($BG$48,'Banco de Dados'!$B$4:$J$50,8,FALSE)*PRINCIPAL!$H$33*(1-(PRINCIPAL!$O$33/100)),IF(PRINCIPAL!$H$33&lt;&gt;"",VLOOKUP($BG$48,'Banco de Dados'!$B$4:$J$50,8,FALSE)*PRINCIPAL!$H$33,IF(OR(L71=PRINCIPAL!$I$33,L71=PRINCIPAL!$I$33+PRINCIPAL!$I$33,L71=PRINCIPAL!$I$33+PRINCIPAL!$I$33+PRINCIPAL!$I$33),0,IF(L71=PRINCIPAL!$J$33,VLOOKUP($BG$48,'Banco de Dados'!$B$4:$J$50,6,FALSE)*(1-(PRINCIPAL!$K$33/100)),IF(L71=PRINCIPAL!$L$33,VLOOKUP($BG$48,'Banco de Dados'!$B$4:$J$50,6,FALSE)*(1-(PRINCIPAL!$M$33/100)),IF(L71=PRINCIPAL!$N$33,VLOOKUP($BG$48,'Banco de Dados'!$B$4:$J$50,6,FALSE)*(1-(PRINCIPAL!$O$33/100)),VLOOKUP($BG$48,'Banco de Dados'!$B$4:$J$50,6,FALSE)))))))))),"")</f>
        <v/>
      </c>
      <c r="BG71" s="122" t="str">
        <f>IFERROR(BF71*(IFERROR(VLOOKUP($BG$48,'Banco de Dados'!$B$4:$J$50,4,FALSE),"ERRO")),"")</f>
        <v/>
      </c>
      <c r="BH71" s="122" t="str">
        <f t="shared" si="41"/>
        <v/>
      </c>
      <c r="BI71" s="123" t="str">
        <f>IFERROR(BH71*(C71*(PRINCIPAL!$G$33/100))*0.47*(44/12),"")</f>
        <v/>
      </c>
      <c r="BJ71" s="125" t="str">
        <f t="shared" si="26"/>
        <v/>
      </c>
    </row>
    <row r="72" spans="2:62" ht="12.75" customHeight="1" x14ac:dyDescent="0.3">
      <c r="B72" s="326">
        <f t="shared" si="23"/>
        <v>2042</v>
      </c>
      <c r="C72" s="340"/>
      <c r="D72" s="1"/>
      <c r="E72" s="116">
        <v>22</v>
      </c>
      <c r="F72" s="24" t="str">
        <f>IFERROR(VLOOKUP($G$48,'Banco de Dados'!$B$4:$J$50,6,FALSE),"")</f>
        <v/>
      </c>
      <c r="G72" s="25" t="str">
        <f>IFERROR(F72*(IFERROR(VLOOKUP($G$48,'Banco de Dados'!$B$4:$J$50,4,FALSE),"ERRO")),"")</f>
        <v/>
      </c>
      <c r="H72" s="25" t="str">
        <f t="shared" si="27"/>
        <v/>
      </c>
      <c r="I72" s="103" t="str">
        <f t="shared" si="28"/>
        <v/>
      </c>
      <c r="J72" s="117" t="str">
        <f t="shared" si="29"/>
        <v/>
      </c>
      <c r="K72" s="1"/>
      <c r="L72" s="91">
        <v>22</v>
      </c>
      <c r="M72" s="24" t="str">
        <f>IFERROR(IF(AND(PRINCIPAL!$H$24&lt;&gt;"",OR(L72=PRINCIPAL!$I$24,L72=PRINCIPAL!$I$24+PRINCIPAL!$I$24,L72=PRINCIPAL!$I$24+PRINCIPAL!$I$24+PRINCIPAL!$I$24)),0,IF(AND(PRINCIPAL!$H$24&lt;&gt;"",L72=PRINCIPAL!$J$24),VLOOKUP($N$48,'Banco de Dados'!$B$4:$J$50,8,FALSE)*PRINCIPAL!$H$24*(1-(PRINCIPAL!$K$24/100)),IF(AND(PRINCIPAL!$H$24&lt;&gt;"",L72=PRINCIPAL!$L$24),VLOOKUP($N$48,'Banco de Dados'!$B$4:$J$50,8,FALSE)*PRINCIPAL!$H$24*(1-(PRINCIPAL!$M$24/100)),IF(AND(PRINCIPAL!$H$24&lt;&gt;"",L72=PRINCIPAL!$N$24),VLOOKUP($N$48,'Banco de Dados'!$B$4:$J$50,8,FALSE)*PRINCIPAL!$H$24*(1-(PRINCIPAL!$O$24/100)),IF(PRINCIPAL!$H$24&lt;&gt;"",VLOOKUP($N$48,'Banco de Dados'!$B$4:$J$50,8,FALSE)*PRINCIPAL!$H$24,IF(OR(L72=PRINCIPAL!$I$24,L72=PRINCIPAL!$I$24+PRINCIPAL!$I$24,L72=PRINCIPAL!$I$24+PRINCIPAL!$I$24+PRINCIPAL!$I$24),0,IF(L72=PRINCIPAL!$J$24,VLOOKUP($N$48,'Banco de Dados'!$B$4:$J$50,6,FALSE)*(1-(PRINCIPAL!$K$24/100)),IF(L72=PRINCIPAL!$L$24,VLOOKUP($N$48,'Banco de Dados'!$B$4:$J$50,6,FALSE)*(1-(PRINCIPAL!$M$24/100)),IF(L72=PRINCIPAL!$N$24,VLOOKUP($N$48,'Banco de Dados'!$B$4:$J$50,6,FALSE)*(1-(PRINCIPAL!$O$24/100)),VLOOKUP($N$48,'Banco de Dados'!$B$4:$J$50,6,FALSE)))))))))),"")</f>
        <v/>
      </c>
      <c r="N72" s="25" t="str">
        <f>IFERROR(M72*(IFERROR(VLOOKUP($N$48,'Banco de Dados'!$B$4:$J$50,4,FALSE),"ERRO")),"")</f>
        <v/>
      </c>
      <c r="O72" s="25" t="str">
        <f t="shared" si="24"/>
        <v/>
      </c>
      <c r="P72" s="103" t="str">
        <f>IFERROR(O72*(C72*(PRINCIPAL!$G$24/100))*0.47*(44/12),"")</f>
        <v/>
      </c>
      <c r="Q72" s="107" t="str">
        <f t="shared" si="30"/>
        <v/>
      </c>
      <c r="R72" s="29" t="str">
        <f>IFERROR(IF(AND(PRINCIPAL!$H$25&lt;&gt;"",OR(L72=PRINCIPAL!$I$25,L72=PRINCIPAL!$I$25+PRINCIPAL!$I$25,L72=PRINCIPAL!$I$25+PRINCIPAL!$I$25+PRINCIPAL!$I$25)),0,IF(AND(PRINCIPAL!$H$25&lt;&gt;"",L72=PRINCIPAL!$J$25),VLOOKUP($S$48,'Banco de Dados'!$B$4:$J$50,8,FALSE)*PRINCIPAL!$H$25*(1-(PRINCIPAL!$K$25/100)),IF(AND(PRINCIPAL!$H$25&lt;&gt;"",L72=PRINCIPAL!$L$25),VLOOKUP($S$48,'Banco de Dados'!$B$4:$J$50,8,FALSE)*PRINCIPAL!$H$25*(1-(PRINCIPAL!$M$25/100)),IF(AND(PRINCIPAL!$H$25&lt;&gt;"",L72=PRINCIPAL!$N$25),VLOOKUP($S$48,'Banco de Dados'!$B$4:$J$50,8,FALSE)*PRINCIPAL!$H$25*(1-(PRINCIPAL!$O$25/100)),IF(PRINCIPAL!$H$25&lt;&gt;"",VLOOKUP($S$48,'Banco de Dados'!$B$4:$J$50,8,FALSE)*PRINCIPAL!$H$25,IF(OR(L72=PRINCIPAL!$I$25,L72=PRINCIPAL!$I$25+PRINCIPAL!$I$25,L72=PRINCIPAL!$I$25+PRINCIPAL!$I$25+PRINCIPAL!$I$25),0,IF(L72=PRINCIPAL!$J$25,VLOOKUP($S$48,'Banco de Dados'!$B$4:$J$50,6,FALSE)*(1-(PRINCIPAL!$K$25/100)),IF(L72=PRINCIPAL!$L$25,VLOOKUP($S$48,'Banco de Dados'!$B$4:$J$50,6,FALSE)*(1-(PRINCIPAL!$M$25/100)),IF(L72=PRINCIPAL!$N$25,VLOOKUP($S$48,'Banco de Dados'!$B$4:$J$50,6,FALSE)*(1-(PRINCIPAL!$O$25/100)),VLOOKUP($S$48,'Banco de Dados'!$B$4:$J$50,6,FALSE)))))))))),"")</f>
        <v/>
      </c>
      <c r="S72" s="29" t="str">
        <f>IFERROR(R72*(IFERROR(VLOOKUP($S$48,'Banco de Dados'!$B$4:$J$50,4,FALSE),"ERRO")),"")</f>
        <v/>
      </c>
      <c r="T72" s="29" t="str">
        <f t="shared" si="31"/>
        <v/>
      </c>
      <c r="U72" s="103" t="str">
        <f>IFERROR(T72*(C72*(PRINCIPAL!$G$25/100))*0.47*(44/12),"")</f>
        <v/>
      </c>
      <c r="V72" s="103" t="str">
        <f t="shared" si="32"/>
        <v/>
      </c>
      <c r="W72" s="30" t="str">
        <f>IFERROR(IF(AND(PRINCIPAL!$H$26&lt;&gt;"",OR(L72=PRINCIPAL!$I$26,L72=PRINCIPAL!$I$26+PRINCIPAL!$I$26,L72=PRINCIPAL!$I$26+PRINCIPAL!$I$26+PRINCIPAL!$I$26)),0,IF(AND(PRINCIPAL!$H$26&lt;&gt;"",L72=PRINCIPAL!$J$26),VLOOKUP($X$48,'Banco de Dados'!$B$4:$J$50,8,FALSE)*PRINCIPAL!$H$26*(1-(PRINCIPAL!$K$26/100)),IF(AND(PRINCIPAL!$H$26&lt;&gt;"",L72=PRINCIPAL!$L$26),VLOOKUP($X$48,'Banco de Dados'!$B$4:$J$50,8,FALSE)*PRINCIPAL!$H$26*(1-(PRINCIPAL!$M$26/100)),IF(AND(PRINCIPAL!$H$26&lt;&gt;"",L72=PRINCIPAL!$N$26),VLOOKUP($X$48,'Banco de Dados'!$B$4:$J$50,8,FALSE)*PRINCIPAL!$H$26*(1-(PRINCIPAL!$O$26/100)),IF(PRINCIPAL!$H$26&lt;&gt;"",VLOOKUP($X$48,'Banco de Dados'!$B$4:$J$50,8,FALSE)*PRINCIPAL!$H$26,IF(OR(L72=PRINCIPAL!$I$26,L72=PRINCIPAL!$I$26+PRINCIPAL!$I$26,L72=PRINCIPAL!$I$26+PRINCIPAL!$I$26+PRINCIPAL!$I$26),0,IF(L72=PRINCIPAL!$J$26,VLOOKUP($X$48,'Banco de Dados'!$B$4:$J$50,6,FALSE)*(1-(PRINCIPAL!$K$26/100)),IF(L72=PRINCIPAL!$L$26,VLOOKUP($X$48,'Banco de Dados'!$B$4:$J$50,6,FALSE)*(1-(PRINCIPAL!$M$26/100)),IF(L72=PRINCIPAL!$N$26,VLOOKUP($X$48,'Banco de Dados'!$B$4:$J$50,6,FALSE)*(1-(PRINCIPAL!$O$26/100)),VLOOKUP($X$48,'Banco de Dados'!$B$4:$J$50,6,FALSE)))))))))),"")</f>
        <v/>
      </c>
      <c r="X72" s="29" t="str">
        <f>IFERROR(W72*(IFERROR(VLOOKUP($X$48,'Banco de Dados'!$B$4:$J$50,4,FALSE),"ERRO")),"")</f>
        <v/>
      </c>
      <c r="Y72" s="29" t="str">
        <f t="shared" si="42"/>
        <v/>
      </c>
      <c r="Z72" s="103" t="str">
        <f>IFERROR(Y72*(C72*(PRINCIPAL!$G$26/100))*0.47*(44/12),"")</f>
        <v/>
      </c>
      <c r="AA72" s="111" t="str">
        <f t="shared" si="43"/>
        <v/>
      </c>
      <c r="AB72" s="30" t="str">
        <f>IFERROR(IF(AND(PRINCIPAL!$H$27&lt;&gt;"",OR(L72=PRINCIPAL!$I$27,L72=PRINCIPAL!$I$27+PRINCIPAL!$I$27,L72=PRINCIPAL!$I$27+PRINCIPAL!$I$27+PRINCIPAL!$I$27)),0,IF(AND(PRINCIPAL!$H$27&lt;&gt;"",L72=PRINCIPAL!$J$27),VLOOKUP($AC$48,'Banco de Dados'!$B$4:$J$50,8,FALSE)*PRINCIPAL!$H$27*(1-(PRINCIPAL!$K$27/100)),IF(AND(PRINCIPAL!$H$27&lt;&gt;"",L72=PRINCIPAL!$L$27),VLOOKUP($AC$48,'Banco de Dados'!$B$4:$J$50,8,FALSE)*PRINCIPAL!$H$27*(1-(PRINCIPAL!$M$27/100)),IF(AND(PRINCIPAL!$H$27&lt;&gt;"",L72=PRINCIPAL!$N$27),VLOOKUP($AC$48,'Banco de Dados'!$B$4:$J$50,8,FALSE)*PRINCIPAL!$H$27*(1-(PRINCIPAL!$O$27/100)),IF(PRINCIPAL!$H$27&lt;&gt;"",VLOOKUP($AC$48,'Banco de Dados'!$B$4:$J$50,8,FALSE)*PRINCIPAL!$H$27,IF(OR(L72=PRINCIPAL!$I$27,L72=PRINCIPAL!$I$27+PRINCIPAL!$I$27,L72=PRINCIPAL!$I$27+PRINCIPAL!$I$27+PRINCIPAL!$I$27),0,IF(L72=PRINCIPAL!$J$27,VLOOKUP($AC$48,'Banco de Dados'!$B$4:$J$50,6,FALSE)*(1-(PRINCIPAL!$K$27/100)),IF(L72=PRINCIPAL!$L$27,VLOOKUP($AC$48,'Banco de Dados'!$B$4:$J$50,6,FALSE)*(1-(PRINCIPAL!$M$27/100)),IF(L72=PRINCIPAL!$N$27,VLOOKUP($AC$48,'Banco de Dados'!$B$4:$J$50,6,FALSE)*(1-(PRINCIPAL!$O$27/100)),VLOOKUP($AC$48,'Banco de Dados'!$B$4:$J$50,6,FALSE)))))))))),"")</f>
        <v/>
      </c>
      <c r="AC72" s="29" t="str">
        <f>IFERROR(AB72*(IFERROR(VLOOKUP($AC$48,'Banco de Dados'!$B$4:$J$50,4,FALSE),"ERRO")),"")</f>
        <v/>
      </c>
      <c r="AD72" s="29" t="str">
        <f t="shared" si="33"/>
        <v/>
      </c>
      <c r="AE72" s="103" t="str">
        <f>IFERROR(AD72*(C72*(PRINCIPAL!$G$27/100))*0.47*(44/12),"")</f>
        <v/>
      </c>
      <c r="AF72" s="111" t="str">
        <f t="shared" si="34"/>
        <v/>
      </c>
      <c r="AG72" s="30" t="str">
        <f>IFERROR(IF(AND(PRINCIPAL!$H$28&lt;&gt;"",OR(L72=PRINCIPAL!$I$28,L72=PRINCIPAL!$I$28+PRINCIPAL!$I$28,L72=PRINCIPAL!$I$28+PRINCIPAL!$I$28+PRINCIPAL!$I$28)),0,IF(AND(PRINCIPAL!$H$28&lt;&gt;"",L72=PRINCIPAL!$J$28),VLOOKUP($AH$48,'Banco de Dados'!$B$4:$J$50,8,FALSE)*PRINCIPAL!$H$28*(1-(PRINCIPAL!$K$28/100)),IF(AND(PRINCIPAL!$H$28&lt;&gt;"",L72=PRINCIPAL!$L$28),VLOOKUP($AH$48,'Banco de Dados'!$B$4:$J$50,8,FALSE)*PRINCIPAL!$H$28*(1-(PRINCIPAL!$M$28/100)),IF(AND(PRINCIPAL!$H$28&lt;&gt;"",L72=PRINCIPAL!$N$28),VLOOKUP($AH$48,'Banco de Dados'!$B$4:$J$50,8,FALSE)*PRINCIPAL!$H$28*(1-(PRINCIPAL!$O$28/100)),IF(PRINCIPAL!$H$28&lt;&gt;"",VLOOKUP($AH$48,'Banco de Dados'!$B$4:$J$50,8,FALSE)*PRINCIPAL!$H$28,IF(OR(L72=PRINCIPAL!$I$28,L72=PRINCIPAL!$I$28+PRINCIPAL!$I$28,L72=PRINCIPAL!$I$28+PRINCIPAL!$I$28+PRINCIPAL!$I$28),0,IF(L72=PRINCIPAL!$J$28,VLOOKUP($AH$48,'Banco de Dados'!$B$4:$J$50,6,FALSE)*(1-(PRINCIPAL!$K$28/100)),IF(L72=PRINCIPAL!$L$28,VLOOKUP($AH$48,'Banco de Dados'!$B$4:$J$50,6,FALSE)*(1-(PRINCIPAL!$M$28/100)),IF(L72=PRINCIPAL!$N$28,VLOOKUP($AH$48,'Banco de Dados'!$B$4:$J$50,6,FALSE)*(1-(PRINCIPAL!$O$28/100)),VLOOKUP($AH$48,'Banco de Dados'!$B$4:$J$50,6,FALSE)))))))))),"")</f>
        <v/>
      </c>
      <c r="AH72" s="29" t="str">
        <f>IFERROR(AG72*(IFERROR(VLOOKUP($AH$48,'Banco de Dados'!$B$4:$J$50,4,FALSE),"ERRO")),"")</f>
        <v/>
      </c>
      <c r="AI72" s="29" t="str">
        <f t="shared" si="35"/>
        <v/>
      </c>
      <c r="AJ72" s="103" t="str">
        <f>IFERROR(AI72*(C72*(PRINCIPAL!$G$28/100))*0.47*(44/12),"")</f>
        <v/>
      </c>
      <c r="AK72" s="111" t="str">
        <f t="shared" si="44"/>
        <v/>
      </c>
      <c r="AL72" s="30" t="str">
        <f>IFERROR(IF(AND(PRINCIPAL!$H$29&lt;&gt;"",OR(L72=PRINCIPAL!$I$29,L72=PRINCIPAL!$I$29+PRINCIPAL!$I$29,L72=PRINCIPAL!$I$29+PRINCIPAL!$I$29+PRINCIPAL!$I$29)),0,IF(AND(PRINCIPAL!$H$29&lt;&gt;"",L72=PRINCIPAL!$J$29),VLOOKUP($AM$48,'Banco de Dados'!$B$4:$J$50,8,FALSE)*PRINCIPAL!$H$29*(1-(PRINCIPAL!$K$29/100)),IF(AND(PRINCIPAL!$H$29&lt;&gt;"",L72=PRINCIPAL!$L$29),VLOOKUP($AM$48,'Banco de Dados'!$B$4:$J$50,8,FALSE)*PRINCIPAL!$H$29*(1-(PRINCIPAL!$M$29/100)),IF(AND(PRINCIPAL!$H$29&lt;&gt;"",L72=PRINCIPAL!$N$29),VLOOKUP($AM$48,'Banco de Dados'!$B$4:$J$50,8,FALSE)*PRINCIPAL!$H$29*(1-(PRINCIPAL!$O$29/100)),IF(PRINCIPAL!$H$29&lt;&gt;"",VLOOKUP($AM$48,'Banco de Dados'!$B$4:$J$50,8,FALSE)*PRINCIPAL!$H$29,IF(OR(L72=PRINCIPAL!$I$29,L72=PRINCIPAL!$I$29+PRINCIPAL!$I$29,L72=PRINCIPAL!$I$29+PRINCIPAL!$I$29+PRINCIPAL!$I$29),0,IF(L72=PRINCIPAL!$J$29,VLOOKUP($AM$48,'Banco de Dados'!$B$4:$J$50,6,FALSE)*(1-(PRINCIPAL!$K$29/100)),IF(L72=PRINCIPAL!$L$29,VLOOKUP($AM$48,'Banco de Dados'!$B$4:$J$50,6,FALSE)*(1-(PRINCIPAL!$M$29/100)),IF(L72=PRINCIPAL!$N$29,VLOOKUP($AM$48,'Banco de Dados'!$B$4:$J$50,6,FALSE)*(1-(PRINCIPAL!$O$29/100)),VLOOKUP($AM$48,'Banco de Dados'!$B$4:$J$50,6,FALSE)))))))))),"")</f>
        <v/>
      </c>
      <c r="AM72" s="29" t="str">
        <f>IFERROR(AL72*(IFERROR(VLOOKUP($AM$48,'Banco de Dados'!$B$4:$J$50,4,FALSE),"ERRO")),"")</f>
        <v/>
      </c>
      <c r="AN72" s="29" t="str">
        <f t="shared" si="36"/>
        <v/>
      </c>
      <c r="AO72" s="103" t="str">
        <f>IFERROR(AN72*(C72*(PRINCIPAL!$G$29/100))*0.47*(44/12),"")</f>
        <v/>
      </c>
      <c r="AP72" s="111" t="str">
        <f t="shared" si="37"/>
        <v/>
      </c>
      <c r="AQ72" s="30" t="str">
        <f>IFERROR(IF(AND(PRINCIPAL!$H$30&lt;&gt;"",OR(L72=PRINCIPAL!$I$30,L72=PRINCIPAL!$I$30+PRINCIPAL!$I$30,L72=PRINCIPAL!$I$30+PRINCIPAL!$I$30+PRINCIPAL!$I$30)),0,IF(AND(PRINCIPAL!$H$30&lt;&gt;"",L72=PRINCIPAL!$J$30),VLOOKUP($AR$48,'Banco de Dados'!$B$4:$J$50,8,FALSE)*PRINCIPAL!$H$30*(1-(PRINCIPAL!$K$30/100)),IF(AND(PRINCIPAL!$H$30&lt;&gt;"",L72=PRINCIPAL!$L$30),VLOOKUP($AR$48,'Banco de Dados'!$B$4:$J$50,8,FALSE)*PRINCIPAL!$H$30*(1-(PRINCIPAL!$M$30/100)),IF(AND(PRINCIPAL!$H$30&lt;&gt;"",L72=PRINCIPAL!$N$30),VLOOKUP($AR$48,'Banco de Dados'!$B$4:$J$50,8,FALSE)*PRINCIPAL!$H$30*(1-(PRINCIPAL!$O$30/100)),IF(PRINCIPAL!$H$30&lt;&gt;"",VLOOKUP($AR$48,'Banco de Dados'!$B$4:$J$50,8,FALSE)*PRINCIPAL!$H$30,IF(OR(L72=PRINCIPAL!$I$30,L72=PRINCIPAL!$I$30+PRINCIPAL!$I$30,L72=PRINCIPAL!$I$30+PRINCIPAL!$I$30+PRINCIPAL!$I$30),0,IF(L72=PRINCIPAL!$J$30,VLOOKUP($AR$48,'Banco de Dados'!$B$4:$J$50,6,FALSE)*(1-(PRINCIPAL!$K$30/100)),IF(L72=PRINCIPAL!$L$30,VLOOKUP($AR$48,'Banco de Dados'!$B$4:$J$50,6,FALSE)*(1-(PRINCIPAL!$M$30/100)),IF(L72=PRINCIPAL!$N$30,VLOOKUP($AR$48,'Banco de Dados'!$B$4:$J$50,6,FALSE)*(1-(PRINCIPAL!$O$30/100)),VLOOKUP($AR$48,'Banco de Dados'!$B$4:$J$50,6,FALSE)))))))))),"")</f>
        <v/>
      </c>
      <c r="AR72" s="29" t="str">
        <f>IFERROR(AQ72*(IFERROR(VLOOKUP($AR$48,'Banco de Dados'!$B$4:$J$50,4,FALSE),"ERRO")),"")</f>
        <v/>
      </c>
      <c r="AS72" s="29" t="str">
        <f t="shared" si="38"/>
        <v/>
      </c>
      <c r="AT72" s="103" t="str">
        <f>IFERROR(AS72*(C72*(PRINCIPAL!$G$30/100))*0.47*(44/12),"")</f>
        <v/>
      </c>
      <c r="AU72" s="111" t="str">
        <f t="shared" si="39"/>
        <v/>
      </c>
      <c r="AV72" s="30" t="str">
        <f>IFERROR(IF(AND(PRINCIPAL!$H$31&lt;&gt;"",OR(L72=PRINCIPAL!$I$31,L72=PRINCIPAL!$I$31+PRINCIPAL!$I$31,L72=PRINCIPAL!$I$31+PRINCIPAL!$I$31+PRINCIPAL!$I$31)),0,IF(AND(PRINCIPAL!$H$31&lt;&gt;"",L72=PRINCIPAL!$J$31),VLOOKUP($AW$48,'Banco de Dados'!$B$4:$J$50,8,FALSE)*PRINCIPAL!$H$31*(1-(PRINCIPAL!$K$31/100)),IF(AND(PRINCIPAL!$H$31&lt;&gt;"",L72=PRINCIPAL!$L$31),VLOOKUP($AW$48,'Banco de Dados'!$B$4:$J$50,8,FALSE)*PRINCIPAL!$H$31*(1-(PRINCIPAL!$M$31/100)),IF(AND(PRINCIPAL!$H$31&lt;&gt;"",L72=PRINCIPAL!$N$31),VLOOKUP($AW$48,'Banco de Dados'!$B$4:$J$50,8,FALSE)*PRINCIPAL!$H$31*(1-(PRINCIPAL!$O$31/100)),IF(PRINCIPAL!$H$31&lt;&gt;"",VLOOKUP($AW$48,'Banco de Dados'!$B$4:$J$50,8,FALSE)*PRINCIPAL!$H$31,IF(OR(L72=PRINCIPAL!$I$31,L72=PRINCIPAL!$I$31+PRINCIPAL!$I$31,L72=PRINCIPAL!$I$31+PRINCIPAL!$I$31+PRINCIPAL!$I$31),0,IF(L72=PRINCIPAL!$J$31,VLOOKUP($AW$48,'Banco de Dados'!$B$4:$J$50,6,FALSE)*(1-(PRINCIPAL!$K$31/100)),IF(L72=PRINCIPAL!$L$31,VLOOKUP($AW$48,'Banco de Dados'!$B$4:$J$50,6,FALSE)*(1-(PRINCIPAL!$M$31/100)),IF(L72=PRINCIPAL!$N$31,VLOOKUP($AW$48,'Banco de Dados'!$B$4:$J$50,6,FALSE)*(1-(PRINCIPAL!$O$31/100)),VLOOKUP($AW$48,'Banco de Dados'!$B$4:$J$50,6,FALSE)))))))))),"")</f>
        <v/>
      </c>
      <c r="AW72" s="29" t="str">
        <f>IFERROR(AV72*(IFERROR(VLOOKUP($AW$48,'Banco de Dados'!$B$4:$J$50,4,FALSE),"ERRO")),"")</f>
        <v/>
      </c>
      <c r="AX72" s="29" t="str">
        <f t="shared" si="40"/>
        <v/>
      </c>
      <c r="AY72" s="103" t="str">
        <f>IFERROR(AX72*(C72*(PRINCIPAL!$G$31/100))*0.47*(44/12),"")</f>
        <v/>
      </c>
      <c r="AZ72" s="111" t="str">
        <f t="shared" si="45"/>
        <v/>
      </c>
      <c r="BA72" s="120" t="str">
        <f>IFERROR(IF(AND(PRINCIPAL!$H$32&lt;&gt;"",OR(L72=PRINCIPAL!$I$32,L72=PRINCIPAL!$I$32+PRINCIPAL!$I$32,L72=PRINCIPAL!$I$32+PRINCIPAL!$I$32+PRINCIPAL!$I$32)),0,IF(AND(PRINCIPAL!$H$32&lt;&gt;"",L72=PRINCIPAL!$J$32),VLOOKUP($BB$48,'Banco de Dados'!$B$4:$J$50,8,FALSE)*PRINCIPAL!$H$32*(1-(PRINCIPAL!$K$32/100)),IF(AND(PRINCIPAL!$H$32&lt;&gt;"",L72=PRINCIPAL!$L$32),VLOOKUP($BB$48,'Banco de Dados'!$B$4:$J$50,8,FALSE)*PRINCIPAL!$H$32*(1-(PRINCIPAL!$M$32/100)),IF(AND(PRINCIPAL!$H$32&lt;&gt;"",L72=PRINCIPAL!$N$32),VLOOKUP($BB$48,'Banco de Dados'!$B$4:$J$50,8,FALSE)*PRINCIPAL!$H$32*(1-(PRINCIPAL!$O$32/100)),IF(PRINCIPAL!$H$32&lt;&gt;"",VLOOKUP($BB$48,'Banco de Dados'!$B$4:$J$50,8,FALSE)*PRINCIPAL!$H$32,IF(OR(L72=PRINCIPAL!$I$32,L72=PRINCIPAL!$I$32+PRINCIPAL!$I$32,L72=PRINCIPAL!$I$32+PRINCIPAL!$I$32+PRINCIPAL!$I$32),0,IF(L72=PRINCIPAL!$J$32,VLOOKUP($BB$48,'Banco de Dados'!$B$4:$J$50,6,FALSE)*(1-(PRINCIPAL!$K$32/100)),IF(L72=PRINCIPAL!$L$32,VLOOKUP($BB$48,'Banco de Dados'!$B$4:$J$50,6,FALSE)*(1-(PRINCIPAL!$M$32/100)),IF(L72=PRINCIPAL!$N$32,VLOOKUP($BB$48,'Banco de Dados'!$B$4:$J$50,6,FALSE)*(1-(PRINCIPAL!$O$32/100)),VLOOKUP($BB$48,'Banco de Dados'!$B$4:$J$50,6,FALSE)))))))))),"")</f>
        <v/>
      </c>
      <c r="BB72" s="122" t="str">
        <f>IFERROR(BA72*(IFERROR(VLOOKUP($BB$48,'Banco de Dados'!$B$4:$J$50,4,FALSE),"ERRO")),"")</f>
        <v/>
      </c>
      <c r="BC72" s="122" t="str">
        <f t="shared" si="46"/>
        <v/>
      </c>
      <c r="BD72" s="123" t="str">
        <f>IFERROR(BC72*(C72*(PRINCIPAL!$G$32/100))*0.47*(44/12),"")</f>
        <v/>
      </c>
      <c r="BE72" s="124" t="str">
        <f t="shared" si="25"/>
        <v/>
      </c>
      <c r="BF72" s="120" t="str">
        <f>IFERROR(IF(AND(PRINCIPAL!$H$33&lt;&gt;"",OR(L72=PRINCIPAL!$I$33,L72=PRINCIPAL!$I$33+PRINCIPAL!$I$33,L72=PRINCIPAL!$I$33+PRINCIPAL!$I$33+PRINCIPAL!$I$33)),0,IF(AND(PRINCIPAL!$H$33&lt;&gt;"",L72=PRINCIPAL!$J$33),VLOOKUP($BG$48,'Banco de Dados'!$B$4:$J$50,8,FALSE)*PRINCIPAL!$H$33*(1-(PRINCIPAL!$K$33/100)),IF(AND(PRINCIPAL!$H$33&lt;&gt;"",L72=PRINCIPAL!$L$33),VLOOKUP($BG$48,'Banco de Dados'!$B$4:$J$50,8,FALSE)*PRINCIPAL!$H$33*(1-(PRINCIPAL!$M$33/100)),IF(AND(PRINCIPAL!$H$33&lt;&gt;"",L72=PRINCIPAL!$N$33),VLOOKUP($BG$48,'Banco de Dados'!$B$4:$J$50,8,FALSE)*PRINCIPAL!$H$33*(1-(PRINCIPAL!$O$33/100)),IF(PRINCIPAL!$H$33&lt;&gt;"",VLOOKUP($BG$48,'Banco de Dados'!$B$4:$J$50,8,FALSE)*PRINCIPAL!$H$33,IF(OR(L72=PRINCIPAL!$I$33,L72=PRINCIPAL!$I$33+PRINCIPAL!$I$33,L72=PRINCIPAL!$I$33+PRINCIPAL!$I$33+PRINCIPAL!$I$33),0,IF(L72=PRINCIPAL!$J$33,VLOOKUP($BG$48,'Banco de Dados'!$B$4:$J$50,6,FALSE)*(1-(PRINCIPAL!$K$33/100)),IF(L72=PRINCIPAL!$L$33,VLOOKUP($BG$48,'Banco de Dados'!$B$4:$J$50,6,FALSE)*(1-(PRINCIPAL!$M$33/100)),IF(L72=PRINCIPAL!$N$33,VLOOKUP($BG$48,'Banco de Dados'!$B$4:$J$50,6,FALSE)*(1-(PRINCIPAL!$O$33/100)),VLOOKUP($BG$48,'Banco de Dados'!$B$4:$J$50,6,FALSE)))))))))),"")</f>
        <v/>
      </c>
      <c r="BG72" s="122" t="str">
        <f>IFERROR(BF72*(IFERROR(VLOOKUP($BG$48,'Banco de Dados'!$B$4:$J$50,4,FALSE),"ERRO")),"")</f>
        <v/>
      </c>
      <c r="BH72" s="122" t="str">
        <f t="shared" si="41"/>
        <v/>
      </c>
      <c r="BI72" s="123" t="str">
        <f>IFERROR(BH72*(C72*(PRINCIPAL!$G$33/100))*0.47*(44/12),"")</f>
        <v/>
      </c>
      <c r="BJ72" s="125" t="str">
        <f t="shared" si="26"/>
        <v/>
      </c>
    </row>
    <row r="73" spans="2:62" ht="12.75" customHeight="1" x14ac:dyDescent="0.3">
      <c r="B73" s="326">
        <f t="shared" si="23"/>
        <v>2043</v>
      </c>
      <c r="C73" s="340"/>
      <c r="D73" s="1"/>
      <c r="E73" s="116">
        <v>23</v>
      </c>
      <c r="F73" s="24" t="str">
        <f>IFERROR(VLOOKUP($G$48,'Banco de Dados'!$B$4:$J$50,6,FALSE),"")</f>
        <v/>
      </c>
      <c r="G73" s="25" t="str">
        <f>IFERROR(F73*(IFERROR(VLOOKUP($G$48,'Banco de Dados'!$B$4:$J$50,4,FALSE),"ERRO")),"")</f>
        <v/>
      </c>
      <c r="H73" s="25" t="str">
        <f t="shared" si="27"/>
        <v/>
      </c>
      <c r="I73" s="103" t="str">
        <f t="shared" si="28"/>
        <v/>
      </c>
      <c r="J73" s="117" t="str">
        <f t="shared" si="29"/>
        <v/>
      </c>
      <c r="K73" s="1"/>
      <c r="L73" s="91">
        <v>23</v>
      </c>
      <c r="M73" s="24" t="str">
        <f>IFERROR(IF(AND(PRINCIPAL!$H$24&lt;&gt;"",OR(L73=PRINCIPAL!$I$24,L73=PRINCIPAL!$I$24+PRINCIPAL!$I$24,L73=PRINCIPAL!$I$24+PRINCIPAL!$I$24+PRINCIPAL!$I$24)),0,IF(AND(PRINCIPAL!$H$24&lt;&gt;"",L73=PRINCIPAL!$J$24),VLOOKUP($N$48,'Banco de Dados'!$B$4:$J$50,8,FALSE)*PRINCIPAL!$H$24*(1-(PRINCIPAL!$K$24/100)),IF(AND(PRINCIPAL!$H$24&lt;&gt;"",L73=PRINCIPAL!$L$24),VLOOKUP($N$48,'Banco de Dados'!$B$4:$J$50,8,FALSE)*PRINCIPAL!$H$24*(1-(PRINCIPAL!$M$24/100)),IF(AND(PRINCIPAL!$H$24&lt;&gt;"",L73=PRINCIPAL!$N$24),VLOOKUP($N$48,'Banco de Dados'!$B$4:$J$50,8,FALSE)*PRINCIPAL!$H$24*(1-(PRINCIPAL!$O$24/100)),IF(PRINCIPAL!$H$24&lt;&gt;"",VLOOKUP($N$48,'Banco de Dados'!$B$4:$J$50,8,FALSE)*PRINCIPAL!$H$24,IF(OR(L73=PRINCIPAL!$I$24,L73=PRINCIPAL!$I$24+PRINCIPAL!$I$24,L73=PRINCIPAL!$I$24+PRINCIPAL!$I$24+PRINCIPAL!$I$24),0,IF(L73=PRINCIPAL!$J$24,VLOOKUP($N$48,'Banco de Dados'!$B$4:$J$50,6,FALSE)*(1-(PRINCIPAL!$K$24/100)),IF(L73=PRINCIPAL!$L$24,VLOOKUP($N$48,'Banco de Dados'!$B$4:$J$50,6,FALSE)*(1-(PRINCIPAL!$M$24/100)),IF(L73=PRINCIPAL!$N$24,VLOOKUP($N$48,'Banco de Dados'!$B$4:$J$50,6,FALSE)*(1-(PRINCIPAL!$O$24/100)),VLOOKUP($N$48,'Banco de Dados'!$B$4:$J$50,6,FALSE)))))))))),"")</f>
        <v/>
      </c>
      <c r="N73" s="25" t="str">
        <f>IFERROR(M73*(IFERROR(VLOOKUP($N$48,'Banco de Dados'!$B$4:$J$50,4,FALSE),"ERRO")),"")</f>
        <v/>
      </c>
      <c r="O73" s="25" t="str">
        <f t="shared" si="24"/>
        <v/>
      </c>
      <c r="P73" s="103" t="str">
        <f>IFERROR(O73*(C73*(PRINCIPAL!$G$24/100))*0.47*(44/12),"")</f>
        <v/>
      </c>
      <c r="Q73" s="107" t="str">
        <f t="shared" si="30"/>
        <v/>
      </c>
      <c r="R73" s="29" t="str">
        <f>IFERROR(IF(AND(PRINCIPAL!$H$25&lt;&gt;"",OR(L73=PRINCIPAL!$I$25,L73=PRINCIPAL!$I$25+PRINCIPAL!$I$25,L73=PRINCIPAL!$I$25+PRINCIPAL!$I$25+PRINCIPAL!$I$25)),0,IF(AND(PRINCIPAL!$H$25&lt;&gt;"",L73=PRINCIPAL!$J$25),VLOOKUP($S$48,'Banco de Dados'!$B$4:$J$50,8,FALSE)*PRINCIPAL!$H$25*(1-(PRINCIPAL!$K$25/100)),IF(AND(PRINCIPAL!$H$25&lt;&gt;"",L73=PRINCIPAL!$L$25),VLOOKUP($S$48,'Banco de Dados'!$B$4:$J$50,8,FALSE)*PRINCIPAL!$H$25*(1-(PRINCIPAL!$M$25/100)),IF(AND(PRINCIPAL!$H$25&lt;&gt;"",L73=PRINCIPAL!$N$25),VLOOKUP($S$48,'Banco de Dados'!$B$4:$J$50,8,FALSE)*PRINCIPAL!$H$25*(1-(PRINCIPAL!$O$25/100)),IF(PRINCIPAL!$H$25&lt;&gt;"",VLOOKUP($S$48,'Banco de Dados'!$B$4:$J$50,8,FALSE)*PRINCIPAL!$H$25,IF(OR(L73=PRINCIPAL!$I$25,L73=PRINCIPAL!$I$25+PRINCIPAL!$I$25,L73=PRINCIPAL!$I$25+PRINCIPAL!$I$25+PRINCIPAL!$I$25),0,IF(L73=PRINCIPAL!$J$25,VLOOKUP($S$48,'Banco de Dados'!$B$4:$J$50,6,FALSE)*(1-(PRINCIPAL!$K$25/100)),IF(L73=PRINCIPAL!$L$25,VLOOKUP($S$48,'Banco de Dados'!$B$4:$J$50,6,FALSE)*(1-(PRINCIPAL!$M$25/100)),IF(L73=PRINCIPAL!$N$25,VLOOKUP($S$48,'Banco de Dados'!$B$4:$J$50,6,FALSE)*(1-(PRINCIPAL!$O$25/100)),VLOOKUP($S$48,'Banco de Dados'!$B$4:$J$50,6,FALSE)))))))))),"")</f>
        <v/>
      </c>
      <c r="S73" s="29" t="str">
        <f>IFERROR(R73*(IFERROR(VLOOKUP($S$48,'Banco de Dados'!$B$4:$J$50,4,FALSE),"ERRO")),"")</f>
        <v/>
      </c>
      <c r="T73" s="29" t="str">
        <f t="shared" si="31"/>
        <v/>
      </c>
      <c r="U73" s="103" t="str">
        <f>IFERROR(T73*(C73*(PRINCIPAL!$G$25/100))*0.47*(44/12),"")</f>
        <v/>
      </c>
      <c r="V73" s="103" t="str">
        <f t="shared" si="32"/>
        <v/>
      </c>
      <c r="W73" s="30" t="str">
        <f>IFERROR(IF(AND(PRINCIPAL!$H$26&lt;&gt;"",OR(L73=PRINCIPAL!$I$26,L73=PRINCIPAL!$I$26+PRINCIPAL!$I$26,L73=PRINCIPAL!$I$26+PRINCIPAL!$I$26+PRINCIPAL!$I$26)),0,IF(AND(PRINCIPAL!$H$26&lt;&gt;"",L73=PRINCIPAL!$J$26),VLOOKUP($X$48,'Banco de Dados'!$B$4:$J$50,8,FALSE)*PRINCIPAL!$H$26*(1-(PRINCIPAL!$K$26/100)),IF(AND(PRINCIPAL!$H$26&lt;&gt;"",L73=PRINCIPAL!$L$26),VLOOKUP($X$48,'Banco de Dados'!$B$4:$J$50,8,FALSE)*PRINCIPAL!$H$26*(1-(PRINCIPAL!$M$26/100)),IF(AND(PRINCIPAL!$H$26&lt;&gt;"",L73=PRINCIPAL!$N$26),VLOOKUP($X$48,'Banco de Dados'!$B$4:$J$50,8,FALSE)*PRINCIPAL!$H$26*(1-(PRINCIPAL!$O$26/100)),IF(PRINCIPAL!$H$26&lt;&gt;"",VLOOKUP($X$48,'Banco de Dados'!$B$4:$J$50,8,FALSE)*PRINCIPAL!$H$26,IF(OR(L73=PRINCIPAL!$I$26,L73=PRINCIPAL!$I$26+PRINCIPAL!$I$26,L73=PRINCIPAL!$I$26+PRINCIPAL!$I$26+PRINCIPAL!$I$26),0,IF(L73=PRINCIPAL!$J$26,VLOOKUP($X$48,'Banco de Dados'!$B$4:$J$50,6,FALSE)*(1-(PRINCIPAL!$K$26/100)),IF(L73=PRINCIPAL!$L$26,VLOOKUP($X$48,'Banco de Dados'!$B$4:$J$50,6,FALSE)*(1-(PRINCIPAL!$M$26/100)),IF(L73=PRINCIPAL!$N$26,VLOOKUP($X$48,'Banco de Dados'!$B$4:$J$50,6,FALSE)*(1-(PRINCIPAL!$O$26/100)),VLOOKUP($X$48,'Banco de Dados'!$B$4:$J$50,6,FALSE)))))))))),"")</f>
        <v/>
      </c>
      <c r="X73" s="29" t="str">
        <f>IFERROR(W73*(IFERROR(VLOOKUP($X$48,'Banco de Dados'!$B$4:$J$50,4,FALSE),"ERRO")),"")</f>
        <v/>
      </c>
      <c r="Y73" s="29" t="str">
        <f t="shared" si="42"/>
        <v/>
      </c>
      <c r="Z73" s="103" t="str">
        <f>IFERROR(Y73*(C73*(PRINCIPAL!$G$26/100))*0.47*(44/12),"")</f>
        <v/>
      </c>
      <c r="AA73" s="111" t="str">
        <f t="shared" si="43"/>
        <v/>
      </c>
      <c r="AB73" s="30" t="str">
        <f>IFERROR(IF(AND(PRINCIPAL!$H$27&lt;&gt;"",OR(L73=PRINCIPAL!$I$27,L73=PRINCIPAL!$I$27+PRINCIPAL!$I$27,L73=PRINCIPAL!$I$27+PRINCIPAL!$I$27+PRINCIPAL!$I$27)),0,IF(AND(PRINCIPAL!$H$27&lt;&gt;"",L73=PRINCIPAL!$J$27),VLOOKUP($AC$48,'Banco de Dados'!$B$4:$J$50,8,FALSE)*PRINCIPAL!$H$27*(1-(PRINCIPAL!$K$27/100)),IF(AND(PRINCIPAL!$H$27&lt;&gt;"",L73=PRINCIPAL!$L$27),VLOOKUP($AC$48,'Banco de Dados'!$B$4:$J$50,8,FALSE)*PRINCIPAL!$H$27*(1-(PRINCIPAL!$M$27/100)),IF(AND(PRINCIPAL!$H$27&lt;&gt;"",L73=PRINCIPAL!$N$27),VLOOKUP($AC$48,'Banco de Dados'!$B$4:$J$50,8,FALSE)*PRINCIPAL!$H$27*(1-(PRINCIPAL!$O$27/100)),IF(PRINCIPAL!$H$27&lt;&gt;"",VLOOKUP($AC$48,'Banco de Dados'!$B$4:$J$50,8,FALSE)*PRINCIPAL!$H$27,IF(OR(L73=PRINCIPAL!$I$27,L73=PRINCIPAL!$I$27+PRINCIPAL!$I$27,L73=PRINCIPAL!$I$27+PRINCIPAL!$I$27+PRINCIPAL!$I$27),0,IF(L73=PRINCIPAL!$J$27,VLOOKUP($AC$48,'Banco de Dados'!$B$4:$J$50,6,FALSE)*(1-(PRINCIPAL!$K$27/100)),IF(L73=PRINCIPAL!$L$27,VLOOKUP($AC$48,'Banco de Dados'!$B$4:$J$50,6,FALSE)*(1-(PRINCIPAL!$M$27/100)),IF(L73=PRINCIPAL!$N$27,VLOOKUP($AC$48,'Banco de Dados'!$B$4:$J$50,6,FALSE)*(1-(PRINCIPAL!$O$27/100)),VLOOKUP($AC$48,'Banco de Dados'!$B$4:$J$50,6,FALSE)))))))))),"")</f>
        <v/>
      </c>
      <c r="AC73" s="29" t="str">
        <f>IFERROR(AB73*(IFERROR(VLOOKUP($AC$48,'Banco de Dados'!$B$4:$J$50,4,FALSE),"ERRO")),"")</f>
        <v/>
      </c>
      <c r="AD73" s="29" t="str">
        <f t="shared" si="33"/>
        <v/>
      </c>
      <c r="AE73" s="103" t="str">
        <f>IFERROR(AD73*(C73*(PRINCIPAL!$G$27/100))*0.47*(44/12),"")</f>
        <v/>
      </c>
      <c r="AF73" s="111" t="str">
        <f t="shared" si="34"/>
        <v/>
      </c>
      <c r="AG73" s="30" t="str">
        <f>IFERROR(IF(AND(PRINCIPAL!$H$28&lt;&gt;"",OR(L73=PRINCIPAL!$I$28,L73=PRINCIPAL!$I$28+PRINCIPAL!$I$28,L73=PRINCIPAL!$I$28+PRINCIPAL!$I$28+PRINCIPAL!$I$28)),0,IF(AND(PRINCIPAL!$H$28&lt;&gt;"",L73=PRINCIPAL!$J$28),VLOOKUP($AH$48,'Banco de Dados'!$B$4:$J$50,8,FALSE)*PRINCIPAL!$H$28*(1-(PRINCIPAL!$K$28/100)),IF(AND(PRINCIPAL!$H$28&lt;&gt;"",L73=PRINCIPAL!$L$28),VLOOKUP($AH$48,'Banco de Dados'!$B$4:$J$50,8,FALSE)*PRINCIPAL!$H$28*(1-(PRINCIPAL!$M$28/100)),IF(AND(PRINCIPAL!$H$28&lt;&gt;"",L73=PRINCIPAL!$N$28),VLOOKUP($AH$48,'Banco de Dados'!$B$4:$J$50,8,FALSE)*PRINCIPAL!$H$28*(1-(PRINCIPAL!$O$28/100)),IF(PRINCIPAL!$H$28&lt;&gt;"",VLOOKUP($AH$48,'Banco de Dados'!$B$4:$J$50,8,FALSE)*PRINCIPAL!$H$28,IF(OR(L73=PRINCIPAL!$I$28,L73=PRINCIPAL!$I$28+PRINCIPAL!$I$28,L73=PRINCIPAL!$I$28+PRINCIPAL!$I$28+PRINCIPAL!$I$28),0,IF(L73=PRINCIPAL!$J$28,VLOOKUP($AH$48,'Banco de Dados'!$B$4:$J$50,6,FALSE)*(1-(PRINCIPAL!$K$28/100)),IF(L73=PRINCIPAL!$L$28,VLOOKUP($AH$48,'Banco de Dados'!$B$4:$J$50,6,FALSE)*(1-(PRINCIPAL!$M$28/100)),IF(L73=PRINCIPAL!$N$28,VLOOKUP($AH$48,'Banco de Dados'!$B$4:$J$50,6,FALSE)*(1-(PRINCIPAL!$O$28/100)),VLOOKUP($AH$48,'Banco de Dados'!$B$4:$J$50,6,FALSE)))))))))),"")</f>
        <v/>
      </c>
      <c r="AH73" s="29" t="str">
        <f>IFERROR(AG73*(IFERROR(VLOOKUP($AH$48,'Banco de Dados'!$B$4:$J$50,4,FALSE),"ERRO")),"")</f>
        <v/>
      </c>
      <c r="AI73" s="29" t="str">
        <f t="shared" si="35"/>
        <v/>
      </c>
      <c r="AJ73" s="103" t="str">
        <f>IFERROR(AI73*(C73*(PRINCIPAL!$G$28/100))*0.47*(44/12),"")</f>
        <v/>
      </c>
      <c r="AK73" s="111" t="str">
        <f t="shared" si="44"/>
        <v/>
      </c>
      <c r="AL73" s="30" t="str">
        <f>IFERROR(IF(AND(PRINCIPAL!$H$29&lt;&gt;"",OR(L73=PRINCIPAL!$I$29,L73=PRINCIPAL!$I$29+PRINCIPAL!$I$29,L73=PRINCIPAL!$I$29+PRINCIPAL!$I$29+PRINCIPAL!$I$29)),0,IF(AND(PRINCIPAL!$H$29&lt;&gt;"",L73=PRINCIPAL!$J$29),VLOOKUP($AM$48,'Banco de Dados'!$B$4:$J$50,8,FALSE)*PRINCIPAL!$H$29*(1-(PRINCIPAL!$K$29/100)),IF(AND(PRINCIPAL!$H$29&lt;&gt;"",L73=PRINCIPAL!$L$29),VLOOKUP($AM$48,'Banco de Dados'!$B$4:$J$50,8,FALSE)*PRINCIPAL!$H$29*(1-(PRINCIPAL!$M$29/100)),IF(AND(PRINCIPAL!$H$29&lt;&gt;"",L73=PRINCIPAL!$N$29),VLOOKUP($AM$48,'Banco de Dados'!$B$4:$J$50,8,FALSE)*PRINCIPAL!$H$29*(1-(PRINCIPAL!$O$29/100)),IF(PRINCIPAL!$H$29&lt;&gt;"",VLOOKUP($AM$48,'Banco de Dados'!$B$4:$J$50,8,FALSE)*PRINCIPAL!$H$29,IF(OR(L73=PRINCIPAL!$I$29,L73=PRINCIPAL!$I$29+PRINCIPAL!$I$29,L73=PRINCIPAL!$I$29+PRINCIPAL!$I$29+PRINCIPAL!$I$29),0,IF(L73=PRINCIPAL!$J$29,VLOOKUP($AM$48,'Banco de Dados'!$B$4:$J$50,6,FALSE)*(1-(PRINCIPAL!$K$29/100)),IF(L73=PRINCIPAL!$L$29,VLOOKUP($AM$48,'Banco de Dados'!$B$4:$J$50,6,FALSE)*(1-(PRINCIPAL!$M$29/100)),IF(L73=PRINCIPAL!$N$29,VLOOKUP($AM$48,'Banco de Dados'!$B$4:$J$50,6,FALSE)*(1-(PRINCIPAL!$O$29/100)),VLOOKUP($AM$48,'Banco de Dados'!$B$4:$J$50,6,FALSE)))))))))),"")</f>
        <v/>
      </c>
      <c r="AM73" s="29" t="str">
        <f>IFERROR(AL73*(IFERROR(VLOOKUP($AM$48,'Banco de Dados'!$B$4:$J$50,4,FALSE),"ERRO")),"")</f>
        <v/>
      </c>
      <c r="AN73" s="29" t="str">
        <f t="shared" si="36"/>
        <v/>
      </c>
      <c r="AO73" s="103" t="str">
        <f>IFERROR(AN73*(C73*(PRINCIPAL!$G$29/100))*0.47*(44/12),"")</f>
        <v/>
      </c>
      <c r="AP73" s="111" t="str">
        <f t="shared" si="37"/>
        <v/>
      </c>
      <c r="AQ73" s="30" t="str">
        <f>IFERROR(IF(AND(PRINCIPAL!$H$30&lt;&gt;"",OR(L73=PRINCIPAL!$I$30,L73=PRINCIPAL!$I$30+PRINCIPAL!$I$30,L73=PRINCIPAL!$I$30+PRINCIPAL!$I$30+PRINCIPAL!$I$30)),0,IF(AND(PRINCIPAL!$H$30&lt;&gt;"",L73=PRINCIPAL!$J$30),VLOOKUP($AR$48,'Banco de Dados'!$B$4:$J$50,8,FALSE)*PRINCIPAL!$H$30*(1-(PRINCIPAL!$K$30/100)),IF(AND(PRINCIPAL!$H$30&lt;&gt;"",L73=PRINCIPAL!$L$30),VLOOKUP($AR$48,'Banco de Dados'!$B$4:$J$50,8,FALSE)*PRINCIPAL!$H$30*(1-(PRINCIPAL!$M$30/100)),IF(AND(PRINCIPAL!$H$30&lt;&gt;"",L73=PRINCIPAL!$N$30),VLOOKUP($AR$48,'Banco de Dados'!$B$4:$J$50,8,FALSE)*PRINCIPAL!$H$30*(1-(PRINCIPAL!$O$30/100)),IF(PRINCIPAL!$H$30&lt;&gt;"",VLOOKUP($AR$48,'Banco de Dados'!$B$4:$J$50,8,FALSE)*PRINCIPAL!$H$30,IF(OR(L73=PRINCIPAL!$I$30,L73=PRINCIPAL!$I$30+PRINCIPAL!$I$30,L73=PRINCIPAL!$I$30+PRINCIPAL!$I$30+PRINCIPAL!$I$30),0,IF(L73=PRINCIPAL!$J$30,VLOOKUP($AR$48,'Banco de Dados'!$B$4:$J$50,6,FALSE)*(1-(PRINCIPAL!$K$30/100)),IF(L73=PRINCIPAL!$L$30,VLOOKUP($AR$48,'Banco de Dados'!$B$4:$J$50,6,FALSE)*(1-(PRINCIPAL!$M$30/100)),IF(L73=PRINCIPAL!$N$30,VLOOKUP($AR$48,'Banco de Dados'!$B$4:$J$50,6,FALSE)*(1-(PRINCIPAL!$O$30/100)),VLOOKUP($AR$48,'Banco de Dados'!$B$4:$J$50,6,FALSE)))))))))),"")</f>
        <v/>
      </c>
      <c r="AR73" s="29" t="str">
        <f>IFERROR(AQ73*(IFERROR(VLOOKUP($AR$48,'Banco de Dados'!$B$4:$J$50,4,FALSE),"ERRO")),"")</f>
        <v/>
      </c>
      <c r="AS73" s="29" t="str">
        <f t="shared" si="38"/>
        <v/>
      </c>
      <c r="AT73" s="103" t="str">
        <f>IFERROR(AS73*(C73*(PRINCIPAL!$G$30/100))*0.47*(44/12),"")</f>
        <v/>
      </c>
      <c r="AU73" s="111" t="str">
        <f t="shared" si="39"/>
        <v/>
      </c>
      <c r="AV73" s="30" t="str">
        <f>IFERROR(IF(AND(PRINCIPAL!$H$31&lt;&gt;"",OR(L73=PRINCIPAL!$I$31,L73=PRINCIPAL!$I$31+PRINCIPAL!$I$31,L73=PRINCIPAL!$I$31+PRINCIPAL!$I$31+PRINCIPAL!$I$31)),0,IF(AND(PRINCIPAL!$H$31&lt;&gt;"",L73=PRINCIPAL!$J$31),VLOOKUP($AW$48,'Banco de Dados'!$B$4:$J$50,8,FALSE)*PRINCIPAL!$H$31*(1-(PRINCIPAL!$K$31/100)),IF(AND(PRINCIPAL!$H$31&lt;&gt;"",L73=PRINCIPAL!$L$31),VLOOKUP($AW$48,'Banco de Dados'!$B$4:$J$50,8,FALSE)*PRINCIPAL!$H$31*(1-(PRINCIPAL!$M$31/100)),IF(AND(PRINCIPAL!$H$31&lt;&gt;"",L73=PRINCIPAL!$N$31),VLOOKUP($AW$48,'Banco de Dados'!$B$4:$J$50,8,FALSE)*PRINCIPAL!$H$31*(1-(PRINCIPAL!$O$31/100)),IF(PRINCIPAL!$H$31&lt;&gt;"",VLOOKUP($AW$48,'Banco de Dados'!$B$4:$J$50,8,FALSE)*PRINCIPAL!$H$31,IF(OR(L73=PRINCIPAL!$I$31,L73=PRINCIPAL!$I$31+PRINCIPAL!$I$31,L73=PRINCIPAL!$I$31+PRINCIPAL!$I$31+PRINCIPAL!$I$31),0,IF(L73=PRINCIPAL!$J$31,VLOOKUP($AW$48,'Banco de Dados'!$B$4:$J$50,6,FALSE)*(1-(PRINCIPAL!$K$31/100)),IF(L73=PRINCIPAL!$L$31,VLOOKUP($AW$48,'Banco de Dados'!$B$4:$J$50,6,FALSE)*(1-(PRINCIPAL!$M$31/100)),IF(L73=PRINCIPAL!$N$31,VLOOKUP($AW$48,'Banco de Dados'!$B$4:$J$50,6,FALSE)*(1-(PRINCIPAL!$O$31/100)),VLOOKUP($AW$48,'Banco de Dados'!$B$4:$J$50,6,FALSE)))))))))),"")</f>
        <v/>
      </c>
      <c r="AW73" s="29" t="str">
        <f>IFERROR(AV73*(IFERROR(VLOOKUP($AW$48,'Banco de Dados'!$B$4:$J$50,4,FALSE),"ERRO")),"")</f>
        <v/>
      </c>
      <c r="AX73" s="29" t="str">
        <f t="shared" si="40"/>
        <v/>
      </c>
      <c r="AY73" s="103" t="str">
        <f>IFERROR(AX73*(C73*(PRINCIPAL!$G$31/100))*0.47*(44/12),"")</f>
        <v/>
      </c>
      <c r="AZ73" s="111" t="str">
        <f t="shared" si="45"/>
        <v/>
      </c>
      <c r="BA73" s="120" t="str">
        <f>IFERROR(IF(AND(PRINCIPAL!$H$32&lt;&gt;"",OR(L73=PRINCIPAL!$I$32,L73=PRINCIPAL!$I$32+PRINCIPAL!$I$32,L73=PRINCIPAL!$I$32+PRINCIPAL!$I$32+PRINCIPAL!$I$32)),0,IF(AND(PRINCIPAL!$H$32&lt;&gt;"",L73=PRINCIPAL!$J$32),VLOOKUP($BB$48,'Banco de Dados'!$B$4:$J$50,8,FALSE)*PRINCIPAL!$H$32*(1-(PRINCIPAL!$K$32/100)),IF(AND(PRINCIPAL!$H$32&lt;&gt;"",L73=PRINCIPAL!$L$32),VLOOKUP($BB$48,'Banco de Dados'!$B$4:$J$50,8,FALSE)*PRINCIPAL!$H$32*(1-(PRINCIPAL!$M$32/100)),IF(AND(PRINCIPAL!$H$32&lt;&gt;"",L73=PRINCIPAL!$N$32),VLOOKUP($BB$48,'Banco de Dados'!$B$4:$J$50,8,FALSE)*PRINCIPAL!$H$32*(1-(PRINCIPAL!$O$32/100)),IF(PRINCIPAL!$H$32&lt;&gt;"",VLOOKUP($BB$48,'Banco de Dados'!$B$4:$J$50,8,FALSE)*PRINCIPAL!$H$32,IF(OR(L73=PRINCIPAL!$I$32,L73=PRINCIPAL!$I$32+PRINCIPAL!$I$32,L73=PRINCIPAL!$I$32+PRINCIPAL!$I$32+PRINCIPAL!$I$32),0,IF(L73=PRINCIPAL!$J$32,VLOOKUP($BB$48,'Banco de Dados'!$B$4:$J$50,6,FALSE)*(1-(PRINCIPAL!$K$32/100)),IF(L73=PRINCIPAL!$L$32,VLOOKUP($BB$48,'Banco de Dados'!$B$4:$J$50,6,FALSE)*(1-(PRINCIPAL!$M$32/100)),IF(L73=PRINCIPAL!$N$32,VLOOKUP($BB$48,'Banco de Dados'!$B$4:$J$50,6,FALSE)*(1-(PRINCIPAL!$O$32/100)),VLOOKUP($BB$48,'Banco de Dados'!$B$4:$J$50,6,FALSE)))))))))),"")</f>
        <v/>
      </c>
      <c r="BB73" s="122" t="str">
        <f>IFERROR(BA73*(IFERROR(VLOOKUP($BB$48,'Banco de Dados'!$B$4:$J$50,4,FALSE),"ERRO")),"")</f>
        <v/>
      </c>
      <c r="BC73" s="122" t="str">
        <f t="shared" si="46"/>
        <v/>
      </c>
      <c r="BD73" s="123" t="str">
        <f>IFERROR(BC73*(C73*(PRINCIPAL!$G$32/100))*0.47*(44/12),"")</f>
        <v/>
      </c>
      <c r="BE73" s="124" t="str">
        <f t="shared" si="25"/>
        <v/>
      </c>
      <c r="BF73" s="120" t="str">
        <f>IFERROR(IF(AND(PRINCIPAL!$H$33&lt;&gt;"",OR(L73=PRINCIPAL!$I$33,L73=PRINCIPAL!$I$33+PRINCIPAL!$I$33,L73=PRINCIPAL!$I$33+PRINCIPAL!$I$33+PRINCIPAL!$I$33)),0,IF(AND(PRINCIPAL!$H$33&lt;&gt;"",L73=PRINCIPAL!$J$33),VLOOKUP($BG$48,'Banco de Dados'!$B$4:$J$50,8,FALSE)*PRINCIPAL!$H$33*(1-(PRINCIPAL!$K$33/100)),IF(AND(PRINCIPAL!$H$33&lt;&gt;"",L73=PRINCIPAL!$L$33),VLOOKUP($BG$48,'Banco de Dados'!$B$4:$J$50,8,FALSE)*PRINCIPAL!$H$33*(1-(PRINCIPAL!$M$33/100)),IF(AND(PRINCIPAL!$H$33&lt;&gt;"",L73=PRINCIPAL!$N$33),VLOOKUP($BG$48,'Banco de Dados'!$B$4:$J$50,8,FALSE)*PRINCIPAL!$H$33*(1-(PRINCIPAL!$O$33/100)),IF(PRINCIPAL!$H$33&lt;&gt;"",VLOOKUP($BG$48,'Banco de Dados'!$B$4:$J$50,8,FALSE)*PRINCIPAL!$H$33,IF(OR(L73=PRINCIPAL!$I$33,L73=PRINCIPAL!$I$33+PRINCIPAL!$I$33,L73=PRINCIPAL!$I$33+PRINCIPAL!$I$33+PRINCIPAL!$I$33),0,IF(L73=PRINCIPAL!$J$33,VLOOKUP($BG$48,'Banco de Dados'!$B$4:$J$50,6,FALSE)*(1-(PRINCIPAL!$K$33/100)),IF(L73=PRINCIPAL!$L$33,VLOOKUP($BG$48,'Banco de Dados'!$B$4:$J$50,6,FALSE)*(1-(PRINCIPAL!$M$33/100)),IF(L73=PRINCIPAL!$N$33,VLOOKUP($BG$48,'Banco de Dados'!$B$4:$J$50,6,FALSE)*(1-(PRINCIPAL!$O$33/100)),VLOOKUP($BG$48,'Banco de Dados'!$B$4:$J$50,6,FALSE)))))))))),"")</f>
        <v/>
      </c>
      <c r="BG73" s="122" t="str">
        <f>IFERROR(BF73*(IFERROR(VLOOKUP($BG$48,'Banco de Dados'!$B$4:$J$50,4,FALSE),"ERRO")),"")</f>
        <v/>
      </c>
      <c r="BH73" s="122" t="str">
        <f t="shared" si="41"/>
        <v/>
      </c>
      <c r="BI73" s="123" t="str">
        <f>IFERROR(BH73*(C73*(PRINCIPAL!$G$33/100))*0.47*(44/12),"")</f>
        <v/>
      </c>
      <c r="BJ73" s="125" t="str">
        <f t="shared" si="26"/>
        <v/>
      </c>
    </row>
    <row r="74" spans="2:62" ht="12.75" customHeight="1" x14ac:dyDescent="0.3">
      <c r="B74" s="326">
        <f t="shared" si="23"/>
        <v>2044</v>
      </c>
      <c r="C74" s="340"/>
      <c r="D74" s="1"/>
      <c r="E74" s="116">
        <v>24</v>
      </c>
      <c r="F74" s="24" t="str">
        <f>IFERROR(VLOOKUP($G$48,'Banco de Dados'!$B$4:$J$50,6,FALSE),"")</f>
        <v/>
      </c>
      <c r="G74" s="25" t="str">
        <f>IFERROR(F74*(IFERROR(VLOOKUP($G$48,'Banco de Dados'!$B$4:$J$50,4,FALSE),"ERRO")),"")</f>
        <v/>
      </c>
      <c r="H74" s="25" t="str">
        <f t="shared" si="27"/>
        <v/>
      </c>
      <c r="I74" s="103" t="str">
        <f t="shared" si="28"/>
        <v/>
      </c>
      <c r="J74" s="117" t="str">
        <f t="shared" si="29"/>
        <v/>
      </c>
      <c r="K74" s="1"/>
      <c r="L74" s="91">
        <v>24</v>
      </c>
      <c r="M74" s="24" t="str">
        <f>IFERROR(IF(AND(PRINCIPAL!$H$24&lt;&gt;"",OR(L74=PRINCIPAL!$I$24,L74=PRINCIPAL!$I$24+PRINCIPAL!$I$24,L74=PRINCIPAL!$I$24+PRINCIPAL!$I$24+PRINCIPAL!$I$24)),0,IF(AND(PRINCIPAL!$H$24&lt;&gt;"",L74=PRINCIPAL!$J$24),VLOOKUP($N$48,'Banco de Dados'!$B$4:$J$50,8,FALSE)*PRINCIPAL!$H$24*(1-(PRINCIPAL!$K$24/100)),IF(AND(PRINCIPAL!$H$24&lt;&gt;"",L74=PRINCIPAL!$L$24),VLOOKUP($N$48,'Banco de Dados'!$B$4:$J$50,8,FALSE)*PRINCIPAL!$H$24*(1-(PRINCIPAL!$M$24/100)),IF(AND(PRINCIPAL!$H$24&lt;&gt;"",L74=PRINCIPAL!$N$24),VLOOKUP($N$48,'Banco de Dados'!$B$4:$J$50,8,FALSE)*PRINCIPAL!$H$24*(1-(PRINCIPAL!$O$24/100)),IF(PRINCIPAL!$H$24&lt;&gt;"",VLOOKUP($N$48,'Banco de Dados'!$B$4:$J$50,8,FALSE)*PRINCIPAL!$H$24,IF(OR(L74=PRINCIPAL!$I$24,L74=PRINCIPAL!$I$24+PRINCIPAL!$I$24,L74=PRINCIPAL!$I$24+PRINCIPAL!$I$24+PRINCIPAL!$I$24),0,IF(L74=PRINCIPAL!$J$24,VLOOKUP($N$48,'Banco de Dados'!$B$4:$J$50,6,FALSE)*(1-(PRINCIPAL!$K$24/100)),IF(L74=PRINCIPAL!$L$24,VLOOKUP($N$48,'Banco de Dados'!$B$4:$J$50,6,FALSE)*(1-(PRINCIPAL!$M$24/100)),IF(L74=PRINCIPAL!$N$24,VLOOKUP($N$48,'Banco de Dados'!$B$4:$J$50,6,FALSE)*(1-(PRINCIPAL!$O$24/100)),VLOOKUP($N$48,'Banco de Dados'!$B$4:$J$50,6,FALSE)))))))))),"")</f>
        <v/>
      </c>
      <c r="N74" s="25" t="str">
        <f>IFERROR(M74*(IFERROR(VLOOKUP($N$48,'Banco de Dados'!$B$4:$J$50,4,FALSE),"ERRO")),"")</f>
        <v/>
      </c>
      <c r="O74" s="25" t="str">
        <f t="shared" si="24"/>
        <v/>
      </c>
      <c r="P74" s="103" t="str">
        <f>IFERROR(O74*(C74*(PRINCIPAL!$G$24/100))*0.47*(44/12),"")</f>
        <v/>
      </c>
      <c r="Q74" s="107" t="str">
        <f t="shared" si="30"/>
        <v/>
      </c>
      <c r="R74" s="29" t="str">
        <f>IFERROR(IF(AND(PRINCIPAL!$H$25&lt;&gt;"",OR(L74=PRINCIPAL!$I$25,L74=PRINCIPAL!$I$25+PRINCIPAL!$I$25,L74=PRINCIPAL!$I$25+PRINCIPAL!$I$25+PRINCIPAL!$I$25)),0,IF(AND(PRINCIPAL!$H$25&lt;&gt;"",L74=PRINCIPAL!$J$25),VLOOKUP($S$48,'Banco de Dados'!$B$4:$J$50,8,FALSE)*PRINCIPAL!$H$25*(1-(PRINCIPAL!$K$25/100)),IF(AND(PRINCIPAL!$H$25&lt;&gt;"",L74=PRINCIPAL!$L$25),VLOOKUP($S$48,'Banco de Dados'!$B$4:$J$50,8,FALSE)*PRINCIPAL!$H$25*(1-(PRINCIPAL!$M$25/100)),IF(AND(PRINCIPAL!$H$25&lt;&gt;"",L74=PRINCIPAL!$N$25),VLOOKUP($S$48,'Banco de Dados'!$B$4:$J$50,8,FALSE)*PRINCIPAL!$H$25*(1-(PRINCIPAL!$O$25/100)),IF(PRINCIPAL!$H$25&lt;&gt;"",VLOOKUP($S$48,'Banco de Dados'!$B$4:$J$50,8,FALSE)*PRINCIPAL!$H$25,IF(OR(L74=PRINCIPAL!$I$25,L74=PRINCIPAL!$I$25+PRINCIPAL!$I$25,L74=PRINCIPAL!$I$25+PRINCIPAL!$I$25+PRINCIPAL!$I$25),0,IF(L74=PRINCIPAL!$J$25,VLOOKUP($S$48,'Banco de Dados'!$B$4:$J$50,6,FALSE)*(1-(PRINCIPAL!$K$25/100)),IF(L74=PRINCIPAL!$L$25,VLOOKUP($S$48,'Banco de Dados'!$B$4:$J$50,6,FALSE)*(1-(PRINCIPAL!$M$25/100)),IF(L74=PRINCIPAL!$N$25,VLOOKUP($S$48,'Banco de Dados'!$B$4:$J$50,6,FALSE)*(1-(PRINCIPAL!$O$25/100)),VLOOKUP($S$48,'Banco de Dados'!$B$4:$J$50,6,FALSE)))))))))),"")</f>
        <v/>
      </c>
      <c r="S74" s="29" t="str">
        <f>IFERROR(R74*(IFERROR(VLOOKUP($S$48,'Banco de Dados'!$B$4:$J$50,4,FALSE),"ERRO")),"")</f>
        <v/>
      </c>
      <c r="T74" s="29" t="str">
        <f t="shared" si="31"/>
        <v/>
      </c>
      <c r="U74" s="103" t="str">
        <f>IFERROR(T74*(C74*(PRINCIPAL!$G$25/100))*0.47*(44/12),"")</f>
        <v/>
      </c>
      <c r="V74" s="103" t="str">
        <f t="shared" si="32"/>
        <v/>
      </c>
      <c r="W74" s="30" t="str">
        <f>IFERROR(IF(AND(PRINCIPAL!$H$26&lt;&gt;"",OR(L74=PRINCIPAL!$I$26,L74=PRINCIPAL!$I$26+PRINCIPAL!$I$26,L74=PRINCIPAL!$I$26+PRINCIPAL!$I$26+PRINCIPAL!$I$26)),0,IF(AND(PRINCIPAL!$H$26&lt;&gt;"",L74=PRINCIPAL!$J$26),VLOOKUP($X$48,'Banco de Dados'!$B$4:$J$50,8,FALSE)*PRINCIPAL!$H$26*(1-(PRINCIPAL!$K$26/100)),IF(AND(PRINCIPAL!$H$26&lt;&gt;"",L74=PRINCIPAL!$L$26),VLOOKUP($X$48,'Banco de Dados'!$B$4:$J$50,8,FALSE)*PRINCIPAL!$H$26*(1-(PRINCIPAL!$M$26/100)),IF(AND(PRINCIPAL!$H$26&lt;&gt;"",L74=PRINCIPAL!$N$26),VLOOKUP($X$48,'Banco de Dados'!$B$4:$J$50,8,FALSE)*PRINCIPAL!$H$26*(1-(PRINCIPAL!$O$26/100)),IF(PRINCIPAL!$H$26&lt;&gt;"",VLOOKUP($X$48,'Banco de Dados'!$B$4:$J$50,8,FALSE)*PRINCIPAL!$H$26,IF(OR(L74=PRINCIPAL!$I$26,L74=PRINCIPAL!$I$26+PRINCIPAL!$I$26,L74=PRINCIPAL!$I$26+PRINCIPAL!$I$26+PRINCIPAL!$I$26),0,IF(L74=PRINCIPAL!$J$26,VLOOKUP($X$48,'Banco de Dados'!$B$4:$J$50,6,FALSE)*(1-(PRINCIPAL!$K$26/100)),IF(L74=PRINCIPAL!$L$26,VLOOKUP($X$48,'Banco de Dados'!$B$4:$J$50,6,FALSE)*(1-(PRINCIPAL!$M$26/100)),IF(L74=PRINCIPAL!$N$26,VLOOKUP($X$48,'Banco de Dados'!$B$4:$J$50,6,FALSE)*(1-(PRINCIPAL!$O$26/100)),VLOOKUP($X$48,'Banco de Dados'!$B$4:$J$50,6,FALSE)))))))))),"")</f>
        <v/>
      </c>
      <c r="X74" s="29" t="str">
        <f>IFERROR(W74*(IFERROR(VLOOKUP($X$48,'Banco de Dados'!$B$4:$J$50,4,FALSE),"ERRO")),"")</f>
        <v/>
      </c>
      <c r="Y74" s="29" t="str">
        <f t="shared" si="42"/>
        <v/>
      </c>
      <c r="Z74" s="103" t="str">
        <f>IFERROR(Y74*(C74*(PRINCIPAL!$G$26/100))*0.47*(44/12),"")</f>
        <v/>
      </c>
      <c r="AA74" s="111" t="str">
        <f t="shared" si="43"/>
        <v/>
      </c>
      <c r="AB74" s="30" t="str">
        <f>IFERROR(IF(AND(PRINCIPAL!$H$27&lt;&gt;"",OR(L74=PRINCIPAL!$I$27,L74=PRINCIPAL!$I$27+PRINCIPAL!$I$27,L74=PRINCIPAL!$I$27+PRINCIPAL!$I$27+PRINCIPAL!$I$27)),0,IF(AND(PRINCIPAL!$H$27&lt;&gt;"",L74=PRINCIPAL!$J$27),VLOOKUP($AC$48,'Banco de Dados'!$B$4:$J$50,8,FALSE)*PRINCIPAL!$H$27*(1-(PRINCIPAL!$K$27/100)),IF(AND(PRINCIPAL!$H$27&lt;&gt;"",L74=PRINCIPAL!$L$27),VLOOKUP($AC$48,'Banco de Dados'!$B$4:$J$50,8,FALSE)*PRINCIPAL!$H$27*(1-(PRINCIPAL!$M$27/100)),IF(AND(PRINCIPAL!$H$27&lt;&gt;"",L74=PRINCIPAL!$N$27),VLOOKUP($AC$48,'Banco de Dados'!$B$4:$J$50,8,FALSE)*PRINCIPAL!$H$27*(1-(PRINCIPAL!$O$27/100)),IF(PRINCIPAL!$H$27&lt;&gt;"",VLOOKUP($AC$48,'Banco de Dados'!$B$4:$J$50,8,FALSE)*PRINCIPAL!$H$27,IF(OR(L74=PRINCIPAL!$I$27,L74=PRINCIPAL!$I$27+PRINCIPAL!$I$27,L74=PRINCIPAL!$I$27+PRINCIPAL!$I$27+PRINCIPAL!$I$27),0,IF(L74=PRINCIPAL!$J$27,VLOOKUP($AC$48,'Banco de Dados'!$B$4:$J$50,6,FALSE)*(1-(PRINCIPAL!$K$27/100)),IF(L74=PRINCIPAL!$L$27,VLOOKUP($AC$48,'Banco de Dados'!$B$4:$J$50,6,FALSE)*(1-(PRINCIPAL!$M$27/100)),IF(L74=PRINCIPAL!$N$27,VLOOKUP($AC$48,'Banco de Dados'!$B$4:$J$50,6,FALSE)*(1-(PRINCIPAL!$O$27/100)),VLOOKUP($AC$48,'Banco de Dados'!$B$4:$J$50,6,FALSE)))))))))),"")</f>
        <v/>
      </c>
      <c r="AC74" s="29" t="str">
        <f>IFERROR(AB74*(IFERROR(VLOOKUP($AC$48,'Banco de Dados'!$B$4:$J$50,4,FALSE),"ERRO")),"")</f>
        <v/>
      </c>
      <c r="AD74" s="29" t="str">
        <f t="shared" si="33"/>
        <v/>
      </c>
      <c r="AE74" s="103" t="str">
        <f>IFERROR(AD74*(C74*(PRINCIPAL!$G$27/100))*0.47*(44/12),"")</f>
        <v/>
      </c>
      <c r="AF74" s="111" t="str">
        <f t="shared" si="34"/>
        <v/>
      </c>
      <c r="AG74" s="30" t="str">
        <f>IFERROR(IF(AND(PRINCIPAL!$H$28&lt;&gt;"",OR(L74=PRINCIPAL!$I$28,L74=PRINCIPAL!$I$28+PRINCIPAL!$I$28,L74=PRINCIPAL!$I$28+PRINCIPAL!$I$28+PRINCIPAL!$I$28)),0,IF(AND(PRINCIPAL!$H$28&lt;&gt;"",L74=PRINCIPAL!$J$28),VLOOKUP($AH$48,'Banco de Dados'!$B$4:$J$50,8,FALSE)*PRINCIPAL!$H$28*(1-(PRINCIPAL!$K$28/100)),IF(AND(PRINCIPAL!$H$28&lt;&gt;"",L74=PRINCIPAL!$L$28),VLOOKUP($AH$48,'Banco de Dados'!$B$4:$J$50,8,FALSE)*PRINCIPAL!$H$28*(1-(PRINCIPAL!$M$28/100)),IF(AND(PRINCIPAL!$H$28&lt;&gt;"",L74=PRINCIPAL!$N$28),VLOOKUP($AH$48,'Banco de Dados'!$B$4:$J$50,8,FALSE)*PRINCIPAL!$H$28*(1-(PRINCIPAL!$O$28/100)),IF(PRINCIPAL!$H$28&lt;&gt;"",VLOOKUP($AH$48,'Banco de Dados'!$B$4:$J$50,8,FALSE)*PRINCIPAL!$H$28,IF(OR(L74=PRINCIPAL!$I$28,L74=PRINCIPAL!$I$28+PRINCIPAL!$I$28,L74=PRINCIPAL!$I$28+PRINCIPAL!$I$28+PRINCIPAL!$I$28),0,IF(L74=PRINCIPAL!$J$28,VLOOKUP($AH$48,'Banco de Dados'!$B$4:$J$50,6,FALSE)*(1-(PRINCIPAL!$K$28/100)),IF(L74=PRINCIPAL!$L$28,VLOOKUP($AH$48,'Banco de Dados'!$B$4:$J$50,6,FALSE)*(1-(PRINCIPAL!$M$28/100)),IF(L74=PRINCIPAL!$N$28,VLOOKUP($AH$48,'Banco de Dados'!$B$4:$J$50,6,FALSE)*(1-(PRINCIPAL!$O$28/100)),VLOOKUP($AH$48,'Banco de Dados'!$B$4:$J$50,6,FALSE)))))))))),"")</f>
        <v/>
      </c>
      <c r="AH74" s="29" t="str">
        <f>IFERROR(AG74*(IFERROR(VLOOKUP($AH$48,'Banco de Dados'!$B$4:$J$50,4,FALSE),"ERRO")),"")</f>
        <v/>
      </c>
      <c r="AI74" s="29" t="str">
        <f t="shared" si="35"/>
        <v/>
      </c>
      <c r="AJ74" s="103" t="str">
        <f>IFERROR(AI74*(C74*(PRINCIPAL!$G$28/100))*0.47*(44/12),"")</f>
        <v/>
      </c>
      <c r="AK74" s="111" t="str">
        <f t="shared" si="44"/>
        <v/>
      </c>
      <c r="AL74" s="30" t="str">
        <f>IFERROR(IF(AND(PRINCIPAL!$H$29&lt;&gt;"",OR(L74=PRINCIPAL!$I$29,L74=PRINCIPAL!$I$29+PRINCIPAL!$I$29,L74=PRINCIPAL!$I$29+PRINCIPAL!$I$29+PRINCIPAL!$I$29)),0,IF(AND(PRINCIPAL!$H$29&lt;&gt;"",L74=PRINCIPAL!$J$29),VLOOKUP($AM$48,'Banco de Dados'!$B$4:$J$50,8,FALSE)*PRINCIPAL!$H$29*(1-(PRINCIPAL!$K$29/100)),IF(AND(PRINCIPAL!$H$29&lt;&gt;"",L74=PRINCIPAL!$L$29),VLOOKUP($AM$48,'Banco de Dados'!$B$4:$J$50,8,FALSE)*PRINCIPAL!$H$29*(1-(PRINCIPAL!$M$29/100)),IF(AND(PRINCIPAL!$H$29&lt;&gt;"",L74=PRINCIPAL!$N$29),VLOOKUP($AM$48,'Banco de Dados'!$B$4:$J$50,8,FALSE)*PRINCIPAL!$H$29*(1-(PRINCIPAL!$O$29/100)),IF(PRINCIPAL!$H$29&lt;&gt;"",VLOOKUP($AM$48,'Banco de Dados'!$B$4:$J$50,8,FALSE)*PRINCIPAL!$H$29,IF(OR(L74=PRINCIPAL!$I$29,L74=PRINCIPAL!$I$29+PRINCIPAL!$I$29,L74=PRINCIPAL!$I$29+PRINCIPAL!$I$29+PRINCIPAL!$I$29),0,IF(L74=PRINCIPAL!$J$29,VLOOKUP($AM$48,'Banco de Dados'!$B$4:$J$50,6,FALSE)*(1-(PRINCIPAL!$K$29/100)),IF(L74=PRINCIPAL!$L$29,VLOOKUP($AM$48,'Banco de Dados'!$B$4:$J$50,6,FALSE)*(1-(PRINCIPAL!$M$29/100)),IF(L74=PRINCIPAL!$N$29,VLOOKUP($AM$48,'Banco de Dados'!$B$4:$J$50,6,FALSE)*(1-(PRINCIPAL!$O$29/100)),VLOOKUP($AM$48,'Banco de Dados'!$B$4:$J$50,6,FALSE)))))))))),"")</f>
        <v/>
      </c>
      <c r="AM74" s="29" t="str">
        <f>IFERROR(AL74*(IFERROR(VLOOKUP($AM$48,'Banco de Dados'!$B$4:$J$50,4,FALSE),"ERRO")),"")</f>
        <v/>
      </c>
      <c r="AN74" s="29" t="str">
        <f t="shared" si="36"/>
        <v/>
      </c>
      <c r="AO74" s="103" t="str">
        <f>IFERROR(AN74*(C74*(PRINCIPAL!$G$29/100))*0.47*(44/12),"")</f>
        <v/>
      </c>
      <c r="AP74" s="111" t="str">
        <f t="shared" si="37"/>
        <v/>
      </c>
      <c r="AQ74" s="30" t="str">
        <f>IFERROR(IF(AND(PRINCIPAL!$H$30&lt;&gt;"",OR(L74=PRINCIPAL!$I$30,L74=PRINCIPAL!$I$30+PRINCIPAL!$I$30,L74=PRINCIPAL!$I$30+PRINCIPAL!$I$30+PRINCIPAL!$I$30)),0,IF(AND(PRINCIPAL!$H$30&lt;&gt;"",L74=PRINCIPAL!$J$30),VLOOKUP($AR$48,'Banco de Dados'!$B$4:$J$50,8,FALSE)*PRINCIPAL!$H$30*(1-(PRINCIPAL!$K$30/100)),IF(AND(PRINCIPAL!$H$30&lt;&gt;"",L74=PRINCIPAL!$L$30),VLOOKUP($AR$48,'Banco de Dados'!$B$4:$J$50,8,FALSE)*PRINCIPAL!$H$30*(1-(PRINCIPAL!$M$30/100)),IF(AND(PRINCIPAL!$H$30&lt;&gt;"",L74=PRINCIPAL!$N$30),VLOOKUP($AR$48,'Banco de Dados'!$B$4:$J$50,8,FALSE)*PRINCIPAL!$H$30*(1-(PRINCIPAL!$O$30/100)),IF(PRINCIPAL!$H$30&lt;&gt;"",VLOOKUP($AR$48,'Banco de Dados'!$B$4:$J$50,8,FALSE)*PRINCIPAL!$H$30,IF(OR(L74=PRINCIPAL!$I$30,L74=PRINCIPAL!$I$30+PRINCIPAL!$I$30,L74=PRINCIPAL!$I$30+PRINCIPAL!$I$30+PRINCIPAL!$I$30),0,IF(L74=PRINCIPAL!$J$30,VLOOKUP($AR$48,'Banco de Dados'!$B$4:$J$50,6,FALSE)*(1-(PRINCIPAL!$K$30/100)),IF(L74=PRINCIPAL!$L$30,VLOOKUP($AR$48,'Banco de Dados'!$B$4:$J$50,6,FALSE)*(1-(PRINCIPAL!$M$30/100)),IF(L74=PRINCIPAL!$N$30,VLOOKUP($AR$48,'Banco de Dados'!$B$4:$J$50,6,FALSE)*(1-(PRINCIPAL!$O$30/100)),VLOOKUP($AR$48,'Banco de Dados'!$B$4:$J$50,6,FALSE)))))))))),"")</f>
        <v/>
      </c>
      <c r="AR74" s="29" t="str">
        <f>IFERROR(AQ74*(IFERROR(VLOOKUP($AR$48,'Banco de Dados'!$B$4:$J$50,4,FALSE),"ERRO")),"")</f>
        <v/>
      </c>
      <c r="AS74" s="29" t="str">
        <f t="shared" si="38"/>
        <v/>
      </c>
      <c r="AT74" s="103" t="str">
        <f>IFERROR(AS74*(C74*(PRINCIPAL!$G$30/100))*0.47*(44/12),"")</f>
        <v/>
      </c>
      <c r="AU74" s="111" t="str">
        <f t="shared" si="39"/>
        <v/>
      </c>
      <c r="AV74" s="30" t="str">
        <f>IFERROR(IF(AND(PRINCIPAL!$H$31&lt;&gt;"",OR(L74=PRINCIPAL!$I$31,L74=PRINCIPAL!$I$31+PRINCIPAL!$I$31,L74=PRINCIPAL!$I$31+PRINCIPAL!$I$31+PRINCIPAL!$I$31)),0,IF(AND(PRINCIPAL!$H$31&lt;&gt;"",L74=PRINCIPAL!$J$31),VLOOKUP($AW$48,'Banco de Dados'!$B$4:$J$50,8,FALSE)*PRINCIPAL!$H$31*(1-(PRINCIPAL!$K$31/100)),IF(AND(PRINCIPAL!$H$31&lt;&gt;"",L74=PRINCIPAL!$L$31),VLOOKUP($AW$48,'Banco de Dados'!$B$4:$J$50,8,FALSE)*PRINCIPAL!$H$31*(1-(PRINCIPAL!$M$31/100)),IF(AND(PRINCIPAL!$H$31&lt;&gt;"",L74=PRINCIPAL!$N$31),VLOOKUP($AW$48,'Banco de Dados'!$B$4:$J$50,8,FALSE)*PRINCIPAL!$H$31*(1-(PRINCIPAL!$O$31/100)),IF(PRINCIPAL!$H$31&lt;&gt;"",VLOOKUP($AW$48,'Banco de Dados'!$B$4:$J$50,8,FALSE)*PRINCIPAL!$H$31,IF(OR(L74=PRINCIPAL!$I$31,L74=PRINCIPAL!$I$31+PRINCIPAL!$I$31,L74=PRINCIPAL!$I$31+PRINCIPAL!$I$31+PRINCIPAL!$I$31),0,IF(L74=PRINCIPAL!$J$31,VLOOKUP($AW$48,'Banco de Dados'!$B$4:$J$50,6,FALSE)*(1-(PRINCIPAL!$K$31/100)),IF(L74=PRINCIPAL!$L$31,VLOOKUP($AW$48,'Banco de Dados'!$B$4:$J$50,6,FALSE)*(1-(PRINCIPAL!$M$31/100)),IF(L74=PRINCIPAL!$N$31,VLOOKUP($AW$48,'Banco de Dados'!$B$4:$J$50,6,FALSE)*(1-(PRINCIPAL!$O$31/100)),VLOOKUP($AW$48,'Banco de Dados'!$B$4:$J$50,6,FALSE)))))))))),"")</f>
        <v/>
      </c>
      <c r="AW74" s="29" t="str">
        <f>IFERROR(AV74*(IFERROR(VLOOKUP($AW$48,'Banco de Dados'!$B$4:$J$50,4,FALSE),"ERRO")),"")</f>
        <v/>
      </c>
      <c r="AX74" s="29" t="str">
        <f t="shared" si="40"/>
        <v/>
      </c>
      <c r="AY74" s="103" t="str">
        <f>IFERROR(AX74*(C74*(PRINCIPAL!$G$31/100))*0.47*(44/12),"")</f>
        <v/>
      </c>
      <c r="AZ74" s="111" t="str">
        <f t="shared" si="45"/>
        <v/>
      </c>
      <c r="BA74" s="120" t="str">
        <f>IFERROR(IF(AND(PRINCIPAL!$H$32&lt;&gt;"",OR(L74=PRINCIPAL!$I$32,L74=PRINCIPAL!$I$32+PRINCIPAL!$I$32,L74=PRINCIPAL!$I$32+PRINCIPAL!$I$32+PRINCIPAL!$I$32)),0,IF(AND(PRINCIPAL!$H$32&lt;&gt;"",L74=PRINCIPAL!$J$32),VLOOKUP($BB$48,'Banco de Dados'!$B$4:$J$50,8,FALSE)*PRINCIPAL!$H$32*(1-(PRINCIPAL!$K$32/100)),IF(AND(PRINCIPAL!$H$32&lt;&gt;"",L74=PRINCIPAL!$L$32),VLOOKUP($BB$48,'Banco de Dados'!$B$4:$J$50,8,FALSE)*PRINCIPAL!$H$32*(1-(PRINCIPAL!$M$32/100)),IF(AND(PRINCIPAL!$H$32&lt;&gt;"",L74=PRINCIPAL!$N$32),VLOOKUP($BB$48,'Banco de Dados'!$B$4:$J$50,8,FALSE)*PRINCIPAL!$H$32*(1-(PRINCIPAL!$O$32/100)),IF(PRINCIPAL!$H$32&lt;&gt;"",VLOOKUP($BB$48,'Banco de Dados'!$B$4:$J$50,8,FALSE)*PRINCIPAL!$H$32,IF(OR(L74=PRINCIPAL!$I$32,L74=PRINCIPAL!$I$32+PRINCIPAL!$I$32,L74=PRINCIPAL!$I$32+PRINCIPAL!$I$32+PRINCIPAL!$I$32),0,IF(L74=PRINCIPAL!$J$32,VLOOKUP($BB$48,'Banco de Dados'!$B$4:$J$50,6,FALSE)*(1-(PRINCIPAL!$K$32/100)),IF(L74=PRINCIPAL!$L$32,VLOOKUP($BB$48,'Banco de Dados'!$B$4:$J$50,6,FALSE)*(1-(PRINCIPAL!$M$32/100)),IF(L74=PRINCIPAL!$N$32,VLOOKUP($BB$48,'Banco de Dados'!$B$4:$J$50,6,FALSE)*(1-(PRINCIPAL!$O$32/100)),VLOOKUP($BB$48,'Banco de Dados'!$B$4:$J$50,6,FALSE)))))))))),"")</f>
        <v/>
      </c>
      <c r="BB74" s="122" t="str">
        <f>IFERROR(BA74*(IFERROR(VLOOKUP($BB$48,'Banco de Dados'!$B$4:$J$50,4,FALSE),"ERRO")),"")</f>
        <v/>
      </c>
      <c r="BC74" s="122" t="str">
        <f t="shared" si="46"/>
        <v/>
      </c>
      <c r="BD74" s="123" t="str">
        <f>IFERROR(BC74*(C74*(PRINCIPAL!$G$32/100))*0.47*(44/12),"")</f>
        <v/>
      </c>
      <c r="BE74" s="124" t="str">
        <f t="shared" si="25"/>
        <v/>
      </c>
      <c r="BF74" s="120" t="str">
        <f>IFERROR(IF(AND(PRINCIPAL!$H$33&lt;&gt;"",OR(L74=PRINCIPAL!$I$33,L74=PRINCIPAL!$I$33+PRINCIPAL!$I$33,L74=PRINCIPAL!$I$33+PRINCIPAL!$I$33+PRINCIPAL!$I$33)),0,IF(AND(PRINCIPAL!$H$33&lt;&gt;"",L74=PRINCIPAL!$J$33),VLOOKUP($BG$48,'Banco de Dados'!$B$4:$J$50,8,FALSE)*PRINCIPAL!$H$33*(1-(PRINCIPAL!$K$33/100)),IF(AND(PRINCIPAL!$H$33&lt;&gt;"",L74=PRINCIPAL!$L$33),VLOOKUP($BG$48,'Banco de Dados'!$B$4:$J$50,8,FALSE)*PRINCIPAL!$H$33*(1-(PRINCIPAL!$M$33/100)),IF(AND(PRINCIPAL!$H$33&lt;&gt;"",L74=PRINCIPAL!$N$33),VLOOKUP($BG$48,'Banco de Dados'!$B$4:$J$50,8,FALSE)*PRINCIPAL!$H$33*(1-(PRINCIPAL!$O$33/100)),IF(PRINCIPAL!$H$33&lt;&gt;"",VLOOKUP($BG$48,'Banco de Dados'!$B$4:$J$50,8,FALSE)*PRINCIPAL!$H$33,IF(OR(L74=PRINCIPAL!$I$33,L74=PRINCIPAL!$I$33+PRINCIPAL!$I$33,L74=PRINCIPAL!$I$33+PRINCIPAL!$I$33+PRINCIPAL!$I$33),0,IF(L74=PRINCIPAL!$J$33,VLOOKUP($BG$48,'Banco de Dados'!$B$4:$J$50,6,FALSE)*(1-(PRINCIPAL!$K$33/100)),IF(L74=PRINCIPAL!$L$33,VLOOKUP($BG$48,'Banco de Dados'!$B$4:$J$50,6,FALSE)*(1-(PRINCIPAL!$M$33/100)),IF(L74=PRINCIPAL!$N$33,VLOOKUP($BG$48,'Banco de Dados'!$B$4:$J$50,6,FALSE)*(1-(PRINCIPAL!$O$33/100)),VLOOKUP($BG$48,'Banco de Dados'!$B$4:$J$50,6,FALSE)))))))))),"")</f>
        <v/>
      </c>
      <c r="BG74" s="122" t="str">
        <f>IFERROR(BF74*(IFERROR(VLOOKUP($BG$48,'Banco de Dados'!$B$4:$J$50,4,FALSE),"ERRO")),"")</f>
        <v/>
      </c>
      <c r="BH74" s="122" t="str">
        <f t="shared" si="41"/>
        <v/>
      </c>
      <c r="BI74" s="123" t="str">
        <f>IFERROR(BH74*(C74*(PRINCIPAL!$G$33/100))*0.47*(44/12),"")</f>
        <v/>
      </c>
      <c r="BJ74" s="125" t="str">
        <f t="shared" si="26"/>
        <v/>
      </c>
    </row>
    <row r="75" spans="2:62" ht="12.75" customHeight="1" x14ac:dyDescent="0.3">
      <c r="B75" s="326">
        <f t="shared" si="23"/>
        <v>2045</v>
      </c>
      <c r="C75" s="340"/>
      <c r="D75" s="1"/>
      <c r="E75" s="116">
        <v>25</v>
      </c>
      <c r="F75" s="24" t="str">
        <f>IFERROR(VLOOKUP($G$48,'Banco de Dados'!$B$4:$J$50,6,FALSE),"")</f>
        <v/>
      </c>
      <c r="G75" s="25" t="str">
        <f>IFERROR(F75*(IFERROR(VLOOKUP($G$48,'Banco de Dados'!$B$4:$J$50,4,FALSE),"ERRO")),"")</f>
        <v/>
      </c>
      <c r="H75" s="25" t="str">
        <f t="shared" si="27"/>
        <v/>
      </c>
      <c r="I75" s="103" t="str">
        <f t="shared" si="28"/>
        <v/>
      </c>
      <c r="J75" s="117" t="str">
        <f t="shared" si="29"/>
        <v/>
      </c>
      <c r="K75" s="1"/>
      <c r="L75" s="91">
        <v>25</v>
      </c>
      <c r="M75" s="24" t="str">
        <f>IFERROR(IF(AND(PRINCIPAL!$H$24&lt;&gt;"",OR(L75=PRINCIPAL!$I$24,L75=PRINCIPAL!$I$24+PRINCIPAL!$I$24,L75=PRINCIPAL!$I$24+PRINCIPAL!$I$24+PRINCIPAL!$I$24)),0,IF(AND(PRINCIPAL!$H$24&lt;&gt;"",L75=PRINCIPAL!$J$24),VLOOKUP($N$48,'Banco de Dados'!$B$4:$J$50,8,FALSE)*PRINCIPAL!$H$24*(1-(PRINCIPAL!$K$24/100)),IF(AND(PRINCIPAL!$H$24&lt;&gt;"",L75=PRINCIPAL!$L$24),VLOOKUP($N$48,'Banco de Dados'!$B$4:$J$50,8,FALSE)*PRINCIPAL!$H$24*(1-(PRINCIPAL!$M$24/100)),IF(AND(PRINCIPAL!$H$24&lt;&gt;"",L75=PRINCIPAL!$N$24),VLOOKUP($N$48,'Banco de Dados'!$B$4:$J$50,8,FALSE)*PRINCIPAL!$H$24*(1-(PRINCIPAL!$O$24/100)),IF(PRINCIPAL!$H$24&lt;&gt;"",VLOOKUP($N$48,'Banco de Dados'!$B$4:$J$50,8,FALSE)*PRINCIPAL!$H$24,IF(OR(L75=PRINCIPAL!$I$24,L75=PRINCIPAL!$I$24+PRINCIPAL!$I$24,L75=PRINCIPAL!$I$24+PRINCIPAL!$I$24+PRINCIPAL!$I$24),0,IF(L75=PRINCIPAL!$J$24,VLOOKUP($N$48,'Banco de Dados'!$B$4:$J$50,6,FALSE)*(1-(PRINCIPAL!$K$24/100)),IF(L75=PRINCIPAL!$L$24,VLOOKUP($N$48,'Banco de Dados'!$B$4:$J$50,6,FALSE)*(1-(PRINCIPAL!$M$24/100)),IF(L75=PRINCIPAL!$N$24,VLOOKUP($N$48,'Banco de Dados'!$B$4:$J$50,6,FALSE)*(1-(PRINCIPAL!$O$24/100)),VLOOKUP($N$48,'Banco de Dados'!$B$4:$J$50,6,FALSE)))))))))),"")</f>
        <v/>
      </c>
      <c r="N75" s="25" t="str">
        <f>IFERROR(M75*(IFERROR(VLOOKUP($N$48,'Banco de Dados'!$B$4:$J$50,4,FALSE),"ERRO")),"")</f>
        <v/>
      </c>
      <c r="O75" s="25" t="str">
        <f t="shared" si="24"/>
        <v/>
      </c>
      <c r="P75" s="103" t="str">
        <f>IFERROR(O75*(C75*(PRINCIPAL!$G$24/100))*0.47*(44/12),"")</f>
        <v/>
      </c>
      <c r="Q75" s="107" t="str">
        <f t="shared" si="30"/>
        <v/>
      </c>
      <c r="R75" s="29" t="str">
        <f>IFERROR(IF(AND(PRINCIPAL!$H$25&lt;&gt;"",OR(L75=PRINCIPAL!$I$25,L75=PRINCIPAL!$I$25+PRINCIPAL!$I$25,L75=PRINCIPAL!$I$25+PRINCIPAL!$I$25+PRINCIPAL!$I$25)),0,IF(AND(PRINCIPAL!$H$25&lt;&gt;"",L75=PRINCIPAL!$J$25),VLOOKUP($S$48,'Banco de Dados'!$B$4:$J$50,8,FALSE)*PRINCIPAL!$H$25*(1-(PRINCIPAL!$K$25/100)),IF(AND(PRINCIPAL!$H$25&lt;&gt;"",L75=PRINCIPAL!$L$25),VLOOKUP($S$48,'Banco de Dados'!$B$4:$J$50,8,FALSE)*PRINCIPAL!$H$25*(1-(PRINCIPAL!$M$25/100)),IF(AND(PRINCIPAL!$H$25&lt;&gt;"",L75=PRINCIPAL!$N$25),VLOOKUP($S$48,'Banco de Dados'!$B$4:$J$50,8,FALSE)*PRINCIPAL!$H$25*(1-(PRINCIPAL!$O$25/100)),IF(PRINCIPAL!$H$25&lt;&gt;"",VLOOKUP($S$48,'Banco de Dados'!$B$4:$J$50,8,FALSE)*PRINCIPAL!$H$25,IF(OR(L75=PRINCIPAL!$I$25,L75=PRINCIPAL!$I$25+PRINCIPAL!$I$25,L75=PRINCIPAL!$I$25+PRINCIPAL!$I$25+PRINCIPAL!$I$25),0,IF(L75=PRINCIPAL!$J$25,VLOOKUP($S$48,'Banco de Dados'!$B$4:$J$50,6,FALSE)*(1-(PRINCIPAL!$K$25/100)),IF(L75=PRINCIPAL!$L$25,VLOOKUP($S$48,'Banco de Dados'!$B$4:$J$50,6,FALSE)*(1-(PRINCIPAL!$M$25/100)),IF(L75=PRINCIPAL!$N$25,VLOOKUP($S$48,'Banco de Dados'!$B$4:$J$50,6,FALSE)*(1-(PRINCIPAL!$O$25/100)),VLOOKUP($S$48,'Banco de Dados'!$B$4:$J$50,6,FALSE)))))))))),"")</f>
        <v/>
      </c>
      <c r="S75" s="29" t="str">
        <f>IFERROR(R75*(IFERROR(VLOOKUP($S$48,'Banco de Dados'!$B$4:$J$50,4,FALSE),"ERRO")),"")</f>
        <v/>
      </c>
      <c r="T75" s="29" t="str">
        <f t="shared" si="31"/>
        <v/>
      </c>
      <c r="U75" s="103" t="str">
        <f>IFERROR(T75*(C75*(PRINCIPAL!$G$25/100))*0.47*(44/12),"")</f>
        <v/>
      </c>
      <c r="V75" s="103" t="str">
        <f t="shared" si="32"/>
        <v/>
      </c>
      <c r="W75" s="30" t="str">
        <f>IFERROR(IF(AND(PRINCIPAL!$H$26&lt;&gt;"",OR(L75=PRINCIPAL!$I$26,L75=PRINCIPAL!$I$26+PRINCIPAL!$I$26,L75=PRINCIPAL!$I$26+PRINCIPAL!$I$26+PRINCIPAL!$I$26)),0,IF(AND(PRINCIPAL!$H$26&lt;&gt;"",L75=PRINCIPAL!$J$26),VLOOKUP($X$48,'Banco de Dados'!$B$4:$J$50,8,FALSE)*PRINCIPAL!$H$26*(1-(PRINCIPAL!$K$26/100)),IF(AND(PRINCIPAL!$H$26&lt;&gt;"",L75=PRINCIPAL!$L$26),VLOOKUP($X$48,'Banco de Dados'!$B$4:$J$50,8,FALSE)*PRINCIPAL!$H$26*(1-(PRINCIPAL!$M$26/100)),IF(AND(PRINCIPAL!$H$26&lt;&gt;"",L75=PRINCIPAL!$N$26),VLOOKUP($X$48,'Banco de Dados'!$B$4:$J$50,8,FALSE)*PRINCIPAL!$H$26*(1-(PRINCIPAL!$O$26/100)),IF(PRINCIPAL!$H$26&lt;&gt;"",VLOOKUP($X$48,'Banco de Dados'!$B$4:$J$50,8,FALSE)*PRINCIPAL!$H$26,IF(OR(L75=PRINCIPAL!$I$26,L75=PRINCIPAL!$I$26+PRINCIPAL!$I$26,L75=PRINCIPAL!$I$26+PRINCIPAL!$I$26+PRINCIPAL!$I$26),0,IF(L75=PRINCIPAL!$J$26,VLOOKUP($X$48,'Banco de Dados'!$B$4:$J$50,6,FALSE)*(1-(PRINCIPAL!$K$26/100)),IF(L75=PRINCIPAL!$L$26,VLOOKUP($X$48,'Banco de Dados'!$B$4:$J$50,6,FALSE)*(1-(PRINCIPAL!$M$26/100)),IF(L75=PRINCIPAL!$N$26,VLOOKUP($X$48,'Banco de Dados'!$B$4:$J$50,6,FALSE)*(1-(PRINCIPAL!$O$26/100)),VLOOKUP($X$48,'Banco de Dados'!$B$4:$J$50,6,FALSE)))))))))),"")</f>
        <v/>
      </c>
      <c r="X75" s="29" t="str">
        <f>IFERROR(W75*(IFERROR(VLOOKUP($X$48,'Banco de Dados'!$B$4:$J$50,4,FALSE),"ERRO")),"")</f>
        <v/>
      </c>
      <c r="Y75" s="29" t="str">
        <f t="shared" si="42"/>
        <v/>
      </c>
      <c r="Z75" s="103" t="str">
        <f>IFERROR(Y75*(C75*(PRINCIPAL!$G$26/100))*0.47*(44/12),"")</f>
        <v/>
      </c>
      <c r="AA75" s="111" t="str">
        <f t="shared" si="43"/>
        <v/>
      </c>
      <c r="AB75" s="30" t="str">
        <f>IFERROR(IF(AND(PRINCIPAL!$H$27&lt;&gt;"",OR(L75=PRINCIPAL!$I$27,L75=PRINCIPAL!$I$27+PRINCIPAL!$I$27,L75=PRINCIPAL!$I$27+PRINCIPAL!$I$27+PRINCIPAL!$I$27)),0,IF(AND(PRINCIPAL!$H$27&lt;&gt;"",L75=PRINCIPAL!$J$27),VLOOKUP($AC$48,'Banco de Dados'!$B$4:$J$50,8,FALSE)*PRINCIPAL!$H$27*(1-(PRINCIPAL!$K$27/100)),IF(AND(PRINCIPAL!$H$27&lt;&gt;"",L75=PRINCIPAL!$L$27),VLOOKUP($AC$48,'Banco de Dados'!$B$4:$J$50,8,FALSE)*PRINCIPAL!$H$27*(1-(PRINCIPAL!$M$27/100)),IF(AND(PRINCIPAL!$H$27&lt;&gt;"",L75=PRINCIPAL!$N$27),VLOOKUP($AC$48,'Banco de Dados'!$B$4:$J$50,8,FALSE)*PRINCIPAL!$H$27*(1-(PRINCIPAL!$O$27/100)),IF(PRINCIPAL!$H$27&lt;&gt;"",VLOOKUP($AC$48,'Banco de Dados'!$B$4:$J$50,8,FALSE)*PRINCIPAL!$H$27,IF(OR(L75=PRINCIPAL!$I$27,L75=PRINCIPAL!$I$27+PRINCIPAL!$I$27,L75=PRINCIPAL!$I$27+PRINCIPAL!$I$27+PRINCIPAL!$I$27),0,IF(L75=PRINCIPAL!$J$27,VLOOKUP($AC$48,'Banco de Dados'!$B$4:$J$50,6,FALSE)*(1-(PRINCIPAL!$K$27/100)),IF(L75=PRINCIPAL!$L$27,VLOOKUP($AC$48,'Banco de Dados'!$B$4:$J$50,6,FALSE)*(1-(PRINCIPAL!$M$27/100)),IF(L75=PRINCIPAL!$N$27,VLOOKUP($AC$48,'Banco de Dados'!$B$4:$J$50,6,FALSE)*(1-(PRINCIPAL!$O$27/100)),VLOOKUP($AC$48,'Banco de Dados'!$B$4:$J$50,6,FALSE)))))))))),"")</f>
        <v/>
      </c>
      <c r="AC75" s="29" t="str">
        <f>IFERROR(AB75*(IFERROR(VLOOKUP($AC$48,'Banco de Dados'!$B$4:$J$50,4,FALSE),"ERRO")),"")</f>
        <v/>
      </c>
      <c r="AD75" s="29" t="str">
        <f t="shared" si="33"/>
        <v/>
      </c>
      <c r="AE75" s="103" t="str">
        <f>IFERROR(AD75*(C75*(PRINCIPAL!$G$27/100))*0.47*(44/12),"")</f>
        <v/>
      </c>
      <c r="AF75" s="111" t="str">
        <f t="shared" si="34"/>
        <v/>
      </c>
      <c r="AG75" s="30" t="str">
        <f>IFERROR(IF(AND(PRINCIPAL!$H$28&lt;&gt;"",OR(L75=PRINCIPAL!$I$28,L75=PRINCIPAL!$I$28+PRINCIPAL!$I$28,L75=PRINCIPAL!$I$28+PRINCIPAL!$I$28+PRINCIPAL!$I$28)),0,IF(AND(PRINCIPAL!$H$28&lt;&gt;"",L75=PRINCIPAL!$J$28),VLOOKUP($AH$48,'Banco de Dados'!$B$4:$J$50,8,FALSE)*PRINCIPAL!$H$28*(1-(PRINCIPAL!$K$28/100)),IF(AND(PRINCIPAL!$H$28&lt;&gt;"",L75=PRINCIPAL!$L$28),VLOOKUP($AH$48,'Banco de Dados'!$B$4:$J$50,8,FALSE)*PRINCIPAL!$H$28*(1-(PRINCIPAL!$M$28/100)),IF(AND(PRINCIPAL!$H$28&lt;&gt;"",L75=PRINCIPAL!$N$28),VLOOKUP($AH$48,'Banco de Dados'!$B$4:$J$50,8,FALSE)*PRINCIPAL!$H$28*(1-(PRINCIPAL!$O$28/100)),IF(PRINCIPAL!$H$28&lt;&gt;"",VLOOKUP($AH$48,'Banco de Dados'!$B$4:$J$50,8,FALSE)*PRINCIPAL!$H$28,IF(OR(L75=PRINCIPAL!$I$28,L75=PRINCIPAL!$I$28+PRINCIPAL!$I$28,L75=PRINCIPAL!$I$28+PRINCIPAL!$I$28+PRINCIPAL!$I$28),0,IF(L75=PRINCIPAL!$J$28,VLOOKUP($AH$48,'Banco de Dados'!$B$4:$J$50,6,FALSE)*(1-(PRINCIPAL!$K$28/100)),IF(L75=PRINCIPAL!$L$28,VLOOKUP($AH$48,'Banco de Dados'!$B$4:$J$50,6,FALSE)*(1-(PRINCIPAL!$M$28/100)),IF(L75=PRINCIPAL!$N$28,VLOOKUP($AH$48,'Banco de Dados'!$B$4:$J$50,6,FALSE)*(1-(PRINCIPAL!$O$28/100)),VLOOKUP($AH$48,'Banco de Dados'!$B$4:$J$50,6,FALSE)))))))))),"")</f>
        <v/>
      </c>
      <c r="AH75" s="29" t="str">
        <f>IFERROR(AG75*(IFERROR(VLOOKUP($AH$48,'Banco de Dados'!$B$4:$J$50,4,FALSE),"ERRO")),"")</f>
        <v/>
      </c>
      <c r="AI75" s="29" t="str">
        <f t="shared" si="35"/>
        <v/>
      </c>
      <c r="AJ75" s="103" t="str">
        <f>IFERROR(AI75*(C75*(PRINCIPAL!$G$28/100))*0.47*(44/12),"")</f>
        <v/>
      </c>
      <c r="AK75" s="111" t="str">
        <f t="shared" si="44"/>
        <v/>
      </c>
      <c r="AL75" s="30" t="str">
        <f>IFERROR(IF(AND(PRINCIPAL!$H$29&lt;&gt;"",OR(L75=PRINCIPAL!$I$29,L75=PRINCIPAL!$I$29+PRINCIPAL!$I$29,L75=PRINCIPAL!$I$29+PRINCIPAL!$I$29+PRINCIPAL!$I$29)),0,IF(AND(PRINCIPAL!$H$29&lt;&gt;"",L75=PRINCIPAL!$J$29),VLOOKUP($AM$48,'Banco de Dados'!$B$4:$J$50,8,FALSE)*PRINCIPAL!$H$29*(1-(PRINCIPAL!$K$29/100)),IF(AND(PRINCIPAL!$H$29&lt;&gt;"",L75=PRINCIPAL!$L$29),VLOOKUP($AM$48,'Banco de Dados'!$B$4:$J$50,8,FALSE)*PRINCIPAL!$H$29*(1-(PRINCIPAL!$M$29/100)),IF(AND(PRINCIPAL!$H$29&lt;&gt;"",L75=PRINCIPAL!$N$29),VLOOKUP($AM$48,'Banco de Dados'!$B$4:$J$50,8,FALSE)*PRINCIPAL!$H$29*(1-(PRINCIPAL!$O$29/100)),IF(PRINCIPAL!$H$29&lt;&gt;"",VLOOKUP($AM$48,'Banco de Dados'!$B$4:$J$50,8,FALSE)*PRINCIPAL!$H$29,IF(OR(L75=PRINCIPAL!$I$29,L75=PRINCIPAL!$I$29+PRINCIPAL!$I$29,L75=PRINCIPAL!$I$29+PRINCIPAL!$I$29+PRINCIPAL!$I$29),0,IF(L75=PRINCIPAL!$J$29,VLOOKUP($AM$48,'Banco de Dados'!$B$4:$J$50,6,FALSE)*(1-(PRINCIPAL!$K$29/100)),IF(L75=PRINCIPAL!$L$29,VLOOKUP($AM$48,'Banco de Dados'!$B$4:$J$50,6,FALSE)*(1-(PRINCIPAL!$M$29/100)),IF(L75=PRINCIPAL!$N$29,VLOOKUP($AM$48,'Banco de Dados'!$B$4:$J$50,6,FALSE)*(1-(PRINCIPAL!$O$29/100)),VLOOKUP($AM$48,'Banco de Dados'!$B$4:$J$50,6,FALSE)))))))))),"")</f>
        <v/>
      </c>
      <c r="AM75" s="29" t="str">
        <f>IFERROR(AL75*(IFERROR(VLOOKUP($AM$48,'Banco de Dados'!$B$4:$J$50,4,FALSE),"ERRO")),"")</f>
        <v/>
      </c>
      <c r="AN75" s="29" t="str">
        <f t="shared" si="36"/>
        <v/>
      </c>
      <c r="AO75" s="103" t="str">
        <f>IFERROR(AN75*(C75*(PRINCIPAL!$G$29/100))*0.47*(44/12),"")</f>
        <v/>
      </c>
      <c r="AP75" s="111" t="str">
        <f t="shared" si="37"/>
        <v/>
      </c>
      <c r="AQ75" s="30" t="str">
        <f>IFERROR(IF(AND(PRINCIPAL!$H$30&lt;&gt;"",OR(L75=PRINCIPAL!$I$30,L75=PRINCIPAL!$I$30+PRINCIPAL!$I$30,L75=PRINCIPAL!$I$30+PRINCIPAL!$I$30+PRINCIPAL!$I$30)),0,IF(AND(PRINCIPAL!$H$30&lt;&gt;"",L75=PRINCIPAL!$J$30),VLOOKUP($AR$48,'Banco de Dados'!$B$4:$J$50,8,FALSE)*PRINCIPAL!$H$30*(1-(PRINCIPAL!$K$30/100)),IF(AND(PRINCIPAL!$H$30&lt;&gt;"",L75=PRINCIPAL!$L$30),VLOOKUP($AR$48,'Banco de Dados'!$B$4:$J$50,8,FALSE)*PRINCIPAL!$H$30*(1-(PRINCIPAL!$M$30/100)),IF(AND(PRINCIPAL!$H$30&lt;&gt;"",L75=PRINCIPAL!$N$30),VLOOKUP($AR$48,'Banco de Dados'!$B$4:$J$50,8,FALSE)*PRINCIPAL!$H$30*(1-(PRINCIPAL!$O$30/100)),IF(PRINCIPAL!$H$30&lt;&gt;"",VLOOKUP($AR$48,'Banco de Dados'!$B$4:$J$50,8,FALSE)*PRINCIPAL!$H$30,IF(OR(L75=PRINCIPAL!$I$30,L75=PRINCIPAL!$I$30+PRINCIPAL!$I$30,L75=PRINCIPAL!$I$30+PRINCIPAL!$I$30+PRINCIPAL!$I$30),0,IF(L75=PRINCIPAL!$J$30,VLOOKUP($AR$48,'Banco de Dados'!$B$4:$J$50,6,FALSE)*(1-(PRINCIPAL!$K$30/100)),IF(L75=PRINCIPAL!$L$30,VLOOKUP($AR$48,'Banco de Dados'!$B$4:$J$50,6,FALSE)*(1-(PRINCIPAL!$M$30/100)),IF(L75=PRINCIPAL!$N$30,VLOOKUP($AR$48,'Banco de Dados'!$B$4:$J$50,6,FALSE)*(1-(PRINCIPAL!$O$30/100)),VLOOKUP($AR$48,'Banco de Dados'!$B$4:$J$50,6,FALSE)))))))))),"")</f>
        <v/>
      </c>
      <c r="AR75" s="29" t="str">
        <f>IFERROR(AQ75*(IFERROR(VLOOKUP($AR$48,'Banco de Dados'!$B$4:$J$50,4,FALSE),"ERRO")),"")</f>
        <v/>
      </c>
      <c r="AS75" s="29" t="str">
        <f t="shared" si="38"/>
        <v/>
      </c>
      <c r="AT75" s="103" t="str">
        <f>IFERROR(AS75*(C75*(PRINCIPAL!$G$30/100))*0.47*(44/12),"")</f>
        <v/>
      </c>
      <c r="AU75" s="111" t="str">
        <f t="shared" si="39"/>
        <v/>
      </c>
      <c r="AV75" s="30" t="str">
        <f>IFERROR(IF(AND(PRINCIPAL!$H$31&lt;&gt;"",OR(L75=PRINCIPAL!$I$31,L75=PRINCIPAL!$I$31+PRINCIPAL!$I$31,L75=PRINCIPAL!$I$31+PRINCIPAL!$I$31+PRINCIPAL!$I$31)),0,IF(AND(PRINCIPAL!$H$31&lt;&gt;"",L75=PRINCIPAL!$J$31),VLOOKUP($AW$48,'Banco de Dados'!$B$4:$J$50,8,FALSE)*PRINCIPAL!$H$31*(1-(PRINCIPAL!$K$31/100)),IF(AND(PRINCIPAL!$H$31&lt;&gt;"",L75=PRINCIPAL!$L$31),VLOOKUP($AW$48,'Banco de Dados'!$B$4:$J$50,8,FALSE)*PRINCIPAL!$H$31*(1-(PRINCIPAL!$M$31/100)),IF(AND(PRINCIPAL!$H$31&lt;&gt;"",L75=PRINCIPAL!$N$31),VLOOKUP($AW$48,'Banco de Dados'!$B$4:$J$50,8,FALSE)*PRINCIPAL!$H$31*(1-(PRINCIPAL!$O$31/100)),IF(PRINCIPAL!$H$31&lt;&gt;"",VLOOKUP($AW$48,'Banco de Dados'!$B$4:$J$50,8,FALSE)*PRINCIPAL!$H$31,IF(OR(L75=PRINCIPAL!$I$31,L75=PRINCIPAL!$I$31+PRINCIPAL!$I$31,L75=PRINCIPAL!$I$31+PRINCIPAL!$I$31+PRINCIPAL!$I$31),0,IF(L75=PRINCIPAL!$J$31,VLOOKUP($AW$48,'Banco de Dados'!$B$4:$J$50,6,FALSE)*(1-(PRINCIPAL!$K$31/100)),IF(L75=PRINCIPAL!$L$31,VLOOKUP($AW$48,'Banco de Dados'!$B$4:$J$50,6,FALSE)*(1-(PRINCIPAL!$M$31/100)),IF(L75=PRINCIPAL!$N$31,VLOOKUP($AW$48,'Banco de Dados'!$B$4:$J$50,6,FALSE)*(1-(PRINCIPAL!$O$31/100)),VLOOKUP($AW$48,'Banco de Dados'!$B$4:$J$50,6,FALSE)))))))))),"")</f>
        <v/>
      </c>
      <c r="AW75" s="29" t="str">
        <f>IFERROR(AV75*(IFERROR(VLOOKUP($AW$48,'Banco de Dados'!$B$4:$J$50,4,FALSE),"ERRO")),"")</f>
        <v/>
      </c>
      <c r="AX75" s="29" t="str">
        <f t="shared" si="40"/>
        <v/>
      </c>
      <c r="AY75" s="103" t="str">
        <f>IFERROR(AX75*(C75*(PRINCIPAL!$G$31/100))*0.47*(44/12),"")</f>
        <v/>
      </c>
      <c r="AZ75" s="111" t="str">
        <f t="shared" si="45"/>
        <v/>
      </c>
      <c r="BA75" s="120" t="str">
        <f>IFERROR(IF(AND(PRINCIPAL!$H$32&lt;&gt;"",OR(L75=PRINCIPAL!$I$32,L75=PRINCIPAL!$I$32+PRINCIPAL!$I$32,L75=PRINCIPAL!$I$32+PRINCIPAL!$I$32+PRINCIPAL!$I$32)),0,IF(AND(PRINCIPAL!$H$32&lt;&gt;"",L75=PRINCIPAL!$J$32),VLOOKUP($BB$48,'Banco de Dados'!$B$4:$J$50,8,FALSE)*PRINCIPAL!$H$32*(1-(PRINCIPAL!$K$32/100)),IF(AND(PRINCIPAL!$H$32&lt;&gt;"",L75=PRINCIPAL!$L$32),VLOOKUP($BB$48,'Banco de Dados'!$B$4:$J$50,8,FALSE)*PRINCIPAL!$H$32*(1-(PRINCIPAL!$M$32/100)),IF(AND(PRINCIPAL!$H$32&lt;&gt;"",L75=PRINCIPAL!$N$32),VLOOKUP($BB$48,'Banco de Dados'!$B$4:$J$50,8,FALSE)*PRINCIPAL!$H$32*(1-(PRINCIPAL!$O$32/100)),IF(PRINCIPAL!$H$32&lt;&gt;"",VLOOKUP($BB$48,'Banco de Dados'!$B$4:$J$50,8,FALSE)*PRINCIPAL!$H$32,IF(OR(L75=PRINCIPAL!$I$32,L75=PRINCIPAL!$I$32+PRINCIPAL!$I$32,L75=PRINCIPAL!$I$32+PRINCIPAL!$I$32+PRINCIPAL!$I$32),0,IF(L75=PRINCIPAL!$J$32,VLOOKUP($BB$48,'Banco de Dados'!$B$4:$J$50,6,FALSE)*(1-(PRINCIPAL!$K$32/100)),IF(L75=PRINCIPAL!$L$32,VLOOKUP($BB$48,'Banco de Dados'!$B$4:$J$50,6,FALSE)*(1-(PRINCIPAL!$M$32/100)),IF(L75=PRINCIPAL!$N$32,VLOOKUP($BB$48,'Banco de Dados'!$B$4:$J$50,6,FALSE)*(1-(PRINCIPAL!$O$32/100)),VLOOKUP($BB$48,'Banco de Dados'!$B$4:$J$50,6,FALSE)))))))))),"")</f>
        <v/>
      </c>
      <c r="BB75" s="122" t="str">
        <f>IFERROR(BA75*(IFERROR(VLOOKUP($BB$48,'Banco de Dados'!$B$4:$J$50,4,FALSE),"ERRO")),"")</f>
        <v/>
      </c>
      <c r="BC75" s="122" t="str">
        <f t="shared" si="46"/>
        <v/>
      </c>
      <c r="BD75" s="123" t="str">
        <f>IFERROR(BC75*(C75*(PRINCIPAL!$G$32/100))*0.47*(44/12),"")</f>
        <v/>
      </c>
      <c r="BE75" s="124" t="str">
        <f t="shared" si="25"/>
        <v/>
      </c>
      <c r="BF75" s="120" t="str">
        <f>IFERROR(IF(AND(PRINCIPAL!$H$33&lt;&gt;"",OR(L75=PRINCIPAL!$I$33,L75=PRINCIPAL!$I$33+PRINCIPAL!$I$33,L75=PRINCIPAL!$I$33+PRINCIPAL!$I$33+PRINCIPAL!$I$33)),0,IF(AND(PRINCIPAL!$H$33&lt;&gt;"",L75=PRINCIPAL!$J$33),VLOOKUP($BG$48,'Banco de Dados'!$B$4:$J$50,8,FALSE)*PRINCIPAL!$H$33*(1-(PRINCIPAL!$K$33/100)),IF(AND(PRINCIPAL!$H$33&lt;&gt;"",L75=PRINCIPAL!$L$33),VLOOKUP($BG$48,'Banco de Dados'!$B$4:$J$50,8,FALSE)*PRINCIPAL!$H$33*(1-(PRINCIPAL!$M$33/100)),IF(AND(PRINCIPAL!$H$33&lt;&gt;"",L75=PRINCIPAL!$N$33),VLOOKUP($BG$48,'Banco de Dados'!$B$4:$J$50,8,FALSE)*PRINCIPAL!$H$33*(1-(PRINCIPAL!$O$33/100)),IF(PRINCIPAL!$H$33&lt;&gt;"",VLOOKUP($BG$48,'Banco de Dados'!$B$4:$J$50,8,FALSE)*PRINCIPAL!$H$33,IF(OR(L75=PRINCIPAL!$I$33,L75=PRINCIPAL!$I$33+PRINCIPAL!$I$33,L75=PRINCIPAL!$I$33+PRINCIPAL!$I$33+PRINCIPAL!$I$33),0,IF(L75=PRINCIPAL!$J$33,VLOOKUP($BG$48,'Banco de Dados'!$B$4:$J$50,6,FALSE)*(1-(PRINCIPAL!$K$33/100)),IF(L75=PRINCIPAL!$L$33,VLOOKUP($BG$48,'Banco de Dados'!$B$4:$J$50,6,FALSE)*(1-(PRINCIPAL!$M$33/100)),IF(L75=PRINCIPAL!$N$33,VLOOKUP($BG$48,'Banco de Dados'!$B$4:$J$50,6,FALSE)*(1-(PRINCIPAL!$O$33/100)),VLOOKUP($BG$48,'Banco de Dados'!$B$4:$J$50,6,FALSE)))))))))),"")</f>
        <v/>
      </c>
      <c r="BG75" s="122" t="str">
        <f>IFERROR(BF75*(IFERROR(VLOOKUP($BG$48,'Banco de Dados'!$B$4:$J$50,4,FALSE),"ERRO")),"")</f>
        <v/>
      </c>
      <c r="BH75" s="122" t="str">
        <f t="shared" si="41"/>
        <v/>
      </c>
      <c r="BI75" s="123" t="str">
        <f>IFERROR(BH75*(C75*(PRINCIPAL!$G$33/100))*0.47*(44/12),"")</f>
        <v/>
      </c>
      <c r="BJ75" s="125" t="str">
        <f t="shared" si="26"/>
        <v/>
      </c>
    </row>
    <row r="76" spans="2:62" ht="12.75" customHeight="1" x14ac:dyDescent="0.3">
      <c r="B76" s="326">
        <f t="shared" si="23"/>
        <v>2046</v>
      </c>
      <c r="C76" s="340"/>
      <c r="D76" s="1"/>
      <c r="E76" s="116">
        <v>26</v>
      </c>
      <c r="F76" s="24" t="str">
        <f>IFERROR(VLOOKUP($G$48,'Banco de Dados'!$B$4:$J$50,6,FALSE),"")</f>
        <v/>
      </c>
      <c r="G76" s="25" t="str">
        <f>IFERROR(F76*(IFERROR(VLOOKUP($G$48,'Banco de Dados'!$B$4:$J$50,4,FALSE),"ERRO")),"")</f>
        <v/>
      </c>
      <c r="H76" s="25" t="str">
        <f t="shared" si="27"/>
        <v/>
      </c>
      <c r="I76" s="103" t="str">
        <f t="shared" si="28"/>
        <v/>
      </c>
      <c r="J76" s="117" t="str">
        <f t="shared" si="29"/>
        <v/>
      </c>
      <c r="K76" s="1"/>
      <c r="L76" s="91">
        <v>26</v>
      </c>
      <c r="M76" s="24" t="str">
        <f>IFERROR(IF(AND(PRINCIPAL!$H$24&lt;&gt;"",OR(L76=PRINCIPAL!$I$24,L76=PRINCIPAL!$I$24+PRINCIPAL!$I$24,L76=PRINCIPAL!$I$24+PRINCIPAL!$I$24+PRINCIPAL!$I$24)),0,IF(AND(PRINCIPAL!$H$24&lt;&gt;"",L76=PRINCIPAL!$J$24),VLOOKUP($N$48,'Banco de Dados'!$B$4:$J$50,8,FALSE)*PRINCIPAL!$H$24*(1-(PRINCIPAL!$K$24/100)),IF(AND(PRINCIPAL!$H$24&lt;&gt;"",L76=PRINCIPAL!$L$24),VLOOKUP($N$48,'Banco de Dados'!$B$4:$J$50,8,FALSE)*PRINCIPAL!$H$24*(1-(PRINCIPAL!$M$24/100)),IF(AND(PRINCIPAL!$H$24&lt;&gt;"",L76=PRINCIPAL!$N$24),VLOOKUP($N$48,'Banco de Dados'!$B$4:$J$50,8,FALSE)*PRINCIPAL!$H$24*(1-(PRINCIPAL!$O$24/100)),IF(PRINCIPAL!$H$24&lt;&gt;"",VLOOKUP($N$48,'Banco de Dados'!$B$4:$J$50,8,FALSE)*PRINCIPAL!$H$24,IF(OR(L76=PRINCIPAL!$I$24,L76=PRINCIPAL!$I$24+PRINCIPAL!$I$24,L76=PRINCIPAL!$I$24+PRINCIPAL!$I$24+PRINCIPAL!$I$24),0,IF(L76=PRINCIPAL!$J$24,VLOOKUP($N$48,'Banco de Dados'!$B$4:$J$50,6,FALSE)*(1-(PRINCIPAL!$K$24/100)),IF(L76=PRINCIPAL!$L$24,VLOOKUP($N$48,'Banco de Dados'!$B$4:$J$50,6,FALSE)*(1-(PRINCIPAL!$M$24/100)),IF(L76=PRINCIPAL!$N$24,VLOOKUP($N$48,'Banco de Dados'!$B$4:$J$50,6,FALSE)*(1-(PRINCIPAL!$O$24/100)),VLOOKUP($N$48,'Banco de Dados'!$B$4:$J$50,6,FALSE)))))))))),"")</f>
        <v/>
      </c>
      <c r="N76" s="25" t="str">
        <f>IFERROR(M76*(IFERROR(VLOOKUP($N$48,'Banco de Dados'!$B$4:$J$50,4,FALSE),"ERRO")),"")</f>
        <v/>
      </c>
      <c r="O76" s="25" t="str">
        <f t="shared" si="24"/>
        <v/>
      </c>
      <c r="P76" s="103" t="str">
        <f>IFERROR(O76*(C76*(PRINCIPAL!$G$24/100))*0.47*(44/12),"")</f>
        <v/>
      </c>
      <c r="Q76" s="107" t="str">
        <f t="shared" si="30"/>
        <v/>
      </c>
      <c r="R76" s="29" t="str">
        <f>IFERROR(IF(AND(PRINCIPAL!$H$25&lt;&gt;"",OR(L76=PRINCIPAL!$I$25,L76=PRINCIPAL!$I$25+PRINCIPAL!$I$25,L76=PRINCIPAL!$I$25+PRINCIPAL!$I$25+PRINCIPAL!$I$25)),0,IF(AND(PRINCIPAL!$H$25&lt;&gt;"",L76=PRINCIPAL!$J$25),VLOOKUP($S$48,'Banco de Dados'!$B$4:$J$50,8,FALSE)*PRINCIPAL!$H$25*(1-(PRINCIPAL!$K$25/100)),IF(AND(PRINCIPAL!$H$25&lt;&gt;"",L76=PRINCIPAL!$L$25),VLOOKUP($S$48,'Banco de Dados'!$B$4:$J$50,8,FALSE)*PRINCIPAL!$H$25*(1-(PRINCIPAL!$M$25/100)),IF(AND(PRINCIPAL!$H$25&lt;&gt;"",L76=PRINCIPAL!$N$25),VLOOKUP($S$48,'Banco de Dados'!$B$4:$J$50,8,FALSE)*PRINCIPAL!$H$25*(1-(PRINCIPAL!$O$25/100)),IF(PRINCIPAL!$H$25&lt;&gt;"",VLOOKUP($S$48,'Banco de Dados'!$B$4:$J$50,8,FALSE)*PRINCIPAL!$H$25,IF(OR(L76=PRINCIPAL!$I$25,L76=PRINCIPAL!$I$25+PRINCIPAL!$I$25,L76=PRINCIPAL!$I$25+PRINCIPAL!$I$25+PRINCIPAL!$I$25),0,IF(L76=PRINCIPAL!$J$25,VLOOKUP($S$48,'Banco de Dados'!$B$4:$J$50,6,FALSE)*(1-(PRINCIPAL!$K$25/100)),IF(L76=PRINCIPAL!$L$25,VLOOKUP($S$48,'Banco de Dados'!$B$4:$J$50,6,FALSE)*(1-(PRINCIPAL!$M$25/100)),IF(L76=PRINCIPAL!$N$25,VLOOKUP($S$48,'Banco de Dados'!$B$4:$J$50,6,FALSE)*(1-(PRINCIPAL!$O$25/100)),VLOOKUP($S$48,'Banco de Dados'!$B$4:$J$50,6,FALSE)))))))))),"")</f>
        <v/>
      </c>
      <c r="S76" s="29" t="str">
        <f>IFERROR(R76*(IFERROR(VLOOKUP($S$48,'Banco de Dados'!$B$4:$J$50,4,FALSE),"ERRO")),"")</f>
        <v/>
      </c>
      <c r="T76" s="29" t="str">
        <f t="shared" si="31"/>
        <v/>
      </c>
      <c r="U76" s="103" t="str">
        <f>IFERROR(T76*(C76*(PRINCIPAL!$G$25/100))*0.47*(44/12),"")</f>
        <v/>
      </c>
      <c r="V76" s="103" t="str">
        <f t="shared" si="32"/>
        <v/>
      </c>
      <c r="W76" s="30" t="str">
        <f>IFERROR(IF(AND(PRINCIPAL!$H$26&lt;&gt;"",OR(L76=PRINCIPAL!$I$26,L76=PRINCIPAL!$I$26+PRINCIPAL!$I$26,L76=PRINCIPAL!$I$26+PRINCIPAL!$I$26+PRINCIPAL!$I$26)),0,IF(AND(PRINCIPAL!$H$26&lt;&gt;"",L76=PRINCIPAL!$J$26),VLOOKUP($X$48,'Banco de Dados'!$B$4:$J$50,8,FALSE)*PRINCIPAL!$H$26*(1-(PRINCIPAL!$K$26/100)),IF(AND(PRINCIPAL!$H$26&lt;&gt;"",L76=PRINCIPAL!$L$26),VLOOKUP($X$48,'Banco de Dados'!$B$4:$J$50,8,FALSE)*PRINCIPAL!$H$26*(1-(PRINCIPAL!$M$26/100)),IF(AND(PRINCIPAL!$H$26&lt;&gt;"",L76=PRINCIPAL!$N$26),VLOOKUP($X$48,'Banco de Dados'!$B$4:$J$50,8,FALSE)*PRINCIPAL!$H$26*(1-(PRINCIPAL!$O$26/100)),IF(PRINCIPAL!$H$26&lt;&gt;"",VLOOKUP($X$48,'Banco de Dados'!$B$4:$J$50,8,FALSE)*PRINCIPAL!$H$26,IF(OR(L76=PRINCIPAL!$I$26,L76=PRINCIPAL!$I$26+PRINCIPAL!$I$26,L76=PRINCIPAL!$I$26+PRINCIPAL!$I$26+PRINCIPAL!$I$26),0,IF(L76=PRINCIPAL!$J$26,VLOOKUP($X$48,'Banco de Dados'!$B$4:$J$50,6,FALSE)*(1-(PRINCIPAL!$K$26/100)),IF(L76=PRINCIPAL!$L$26,VLOOKUP($X$48,'Banco de Dados'!$B$4:$J$50,6,FALSE)*(1-(PRINCIPAL!$M$26/100)),IF(L76=PRINCIPAL!$N$26,VLOOKUP($X$48,'Banco de Dados'!$B$4:$J$50,6,FALSE)*(1-(PRINCIPAL!$O$26/100)),VLOOKUP($X$48,'Banco de Dados'!$B$4:$J$50,6,FALSE)))))))))),"")</f>
        <v/>
      </c>
      <c r="X76" s="29" t="str">
        <f>IFERROR(W76*(IFERROR(VLOOKUP($X$48,'Banco de Dados'!$B$4:$J$50,4,FALSE),"ERRO")),"")</f>
        <v/>
      </c>
      <c r="Y76" s="29" t="str">
        <f t="shared" si="42"/>
        <v/>
      </c>
      <c r="Z76" s="103" t="str">
        <f>IFERROR(Y76*(C76*(PRINCIPAL!$G$26/100))*0.47*(44/12),"")</f>
        <v/>
      </c>
      <c r="AA76" s="111" t="str">
        <f t="shared" si="43"/>
        <v/>
      </c>
      <c r="AB76" s="30" t="str">
        <f>IFERROR(IF(AND(PRINCIPAL!$H$27&lt;&gt;"",OR(L76=PRINCIPAL!$I$27,L76=PRINCIPAL!$I$27+PRINCIPAL!$I$27,L76=PRINCIPAL!$I$27+PRINCIPAL!$I$27+PRINCIPAL!$I$27)),0,IF(AND(PRINCIPAL!$H$27&lt;&gt;"",L76=PRINCIPAL!$J$27),VLOOKUP($AC$48,'Banco de Dados'!$B$4:$J$50,8,FALSE)*PRINCIPAL!$H$27*(1-(PRINCIPAL!$K$27/100)),IF(AND(PRINCIPAL!$H$27&lt;&gt;"",L76=PRINCIPAL!$L$27),VLOOKUP($AC$48,'Banco de Dados'!$B$4:$J$50,8,FALSE)*PRINCIPAL!$H$27*(1-(PRINCIPAL!$M$27/100)),IF(AND(PRINCIPAL!$H$27&lt;&gt;"",L76=PRINCIPAL!$N$27),VLOOKUP($AC$48,'Banco de Dados'!$B$4:$J$50,8,FALSE)*PRINCIPAL!$H$27*(1-(PRINCIPAL!$O$27/100)),IF(PRINCIPAL!$H$27&lt;&gt;"",VLOOKUP($AC$48,'Banco de Dados'!$B$4:$J$50,8,FALSE)*PRINCIPAL!$H$27,IF(OR(L76=PRINCIPAL!$I$27,L76=PRINCIPAL!$I$27+PRINCIPAL!$I$27,L76=PRINCIPAL!$I$27+PRINCIPAL!$I$27+PRINCIPAL!$I$27),0,IF(L76=PRINCIPAL!$J$27,VLOOKUP($AC$48,'Banco de Dados'!$B$4:$J$50,6,FALSE)*(1-(PRINCIPAL!$K$27/100)),IF(L76=PRINCIPAL!$L$27,VLOOKUP($AC$48,'Banco de Dados'!$B$4:$J$50,6,FALSE)*(1-(PRINCIPAL!$M$27/100)),IF(L76=PRINCIPAL!$N$27,VLOOKUP($AC$48,'Banco de Dados'!$B$4:$J$50,6,FALSE)*(1-(PRINCIPAL!$O$27/100)),VLOOKUP($AC$48,'Banco de Dados'!$B$4:$J$50,6,FALSE)))))))))),"")</f>
        <v/>
      </c>
      <c r="AC76" s="29" t="str">
        <f>IFERROR(AB76*(IFERROR(VLOOKUP($AC$48,'Banco de Dados'!$B$4:$J$50,4,FALSE),"ERRO")),"")</f>
        <v/>
      </c>
      <c r="AD76" s="29" t="str">
        <f t="shared" si="33"/>
        <v/>
      </c>
      <c r="AE76" s="103" t="str">
        <f>IFERROR(AD76*(C76*(PRINCIPAL!$G$27/100))*0.47*(44/12),"")</f>
        <v/>
      </c>
      <c r="AF76" s="111" t="str">
        <f t="shared" si="34"/>
        <v/>
      </c>
      <c r="AG76" s="30" t="str">
        <f>IFERROR(IF(AND(PRINCIPAL!$H$28&lt;&gt;"",OR(L76=PRINCIPAL!$I$28,L76=PRINCIPAL!$I$28+PRINCIPAL!$I$28,L76=PRINCIPAL!$I$28+PRINCIPAL!$I$28+PRINCIPAL!$I$28)),0,IF(AND(PRINCIPAL!$H$28&lt;&gt;"",L76=PRINCIPAL!$J$28),VLOOKUP($AH$48,'Banco de Dados'!$B$4:$J$50,8,FALSE)*PRINCIPAL!$H$28*(1-(PRINCIPAL!$K$28/100)),IF(AND(PRINCIPAL!$H$28&lt;&gt;"",L76=PRINCIPAL!$L$28),VLOOKUP($AH$48,'Banco de Dados'!$B$4:$J$50,8,FALSE)*PRINCIPAL!$H$28*(1-(PRINCIPAL!$M$28/100)),IF(AND(PRINCIPAL!$H$28&lt;&gt;"",L76=PRINCIPAL!$N$28),VLOOKUP($AH$48,'Banco de Dados'!$B$4:$J$50,8,FALSE)*PRINCIPAL!$H$28*(1-(PRINCIPAL!$O$28/100)),IF(PRINCIPAL!$H$28&lt;&gt;"",VLOOKUP($AH$48,'Banco de Dados'!$B$4:$J$50,8,FALSE)*PRINCIPAL!$H$28,IF(OR(L76=PRINCIPAL!$I$28,L76=PRINCIPAL!$I$28+PRINCIPAL!$I$28,L76=PRINCIPAL!$I$28+PRINCIPAL!$I$28+PRINCIPAL!$I$28),0,IF(L76=PRINCIPAL!$J$28,VLOOKUP($AH$48,'Banco de Dados'!$B$4:$J$50,6,FALSE)*(1-(PRINCIPAL!$K$28/100)),IF(L76=PRINCIPAL!$L$28,VLOOKUP($AH$48,'Banco de Dados'!$B$4:$J$50,6,FALSE)*(1-(PRINCIPAL!$M$28/100)),IF(L76=PRINCIPAL!$N$28,VLOOKUP($AH$48,'Banco de Dados'!$B$4:$J$50,6,FALSE)*(1-(PRINCIPAL!$O$28/100)),VLOOKUP($AH$48,'Banco de Dados'!$B$4:$J$50,6,FALSE)))))))))),"")</f>
        <v/>
      </c>
      <c r="AH76" s="29" t="str">
        <f>IFERROR(AG76*(IFERROR(VLOOKUP($AH$48,'Banco de Dados'!$B$4:$J$50,4,FALSE),"ERRO")),"")</f>
        <v/>
      </c>
      <c r="AI76" s="29" t="str">
        <f t="shared" si="35"/>
        <v/>
      </c>
      <c r="AJ76" s="103" t="str">
        <f>IFERROR(AI76*(C76*(PRINCIPAL!$G$28/100))*0.47*(44/12),"")</f>
        <v/>
      </c>
      <c r="AK76" s="111" t="str">
        <f t="shared" si="44"/>
        <v/>
      </c>
      <c r="AL76" s="30" t="str">
        <f>IFERROR(IF(AND(PRINCIPAL!$H$29&lt;&gt;"",OR(L76=PRINCIPAL!$I$29,L76=PRINCIPAL!$I$29+PRINCIPAL!$I$29,L76=PRINCIPAL!$I$29+PRINCIPAL!$I$29+PRINCIPAL!$I$29)),0,IF(AND(PRINCIPAL!$H$29&lt;&gt;"",L76=PRINCIPAL!$J$29),VLOOKUP($AM$48,'Banco de Dados'!$B$4:$J$50,8,FALSE)*PRINCIPAL!$H$29*(1-(PRINCIPAL!$K$29/100)),IF(AND(PRINCIPAL!$H$29&lt;&gt;"",L76=PRINCIPAL!$L$29),VLOOKUP($AM$48,'Banco de Dados'!$B$4:$J$50,8,FALSE)*PRINCIPAL!$H$29*(1-(PRINCIPAL!$M$29/100)),IF(AND(PRINCIPAL!$H$29&lt;&gt;"",L76=PRINCIPAL!$N$29),VLOOKUP($AM$48,'Banco de Dados'!$B$4:$J$50,8,FALSE)*PRINCIPAL!$H$29*(1-(PRINCIPAL!$O$29/100)),IF(PRINCIPAL!$H$29&lt;&gt;"",VLOOKUP($AM$48,'Banco de Dados'!$B$4:$J$50,8,FALSE)*PRINCIPAL!$H$29,IF(OR(L76=PRINCIPAL!$I$29,L76=PRINCIPAL!$I$29+PRINCIPAL!$I$29,L76=PRINCIPAL!$I$29+PRINCIPAL!$I$29+PRINCIPAL!$I$29),0,IF(L76=PRINCIPAL!$J$29,VLOOKUP($AM$48,'Banco de Dados'!$B$4:$J$50,6,FALSE)*(1-(PRINCIPAL!$K$29/100)),IF(L76=PRINCIPAL!$L$29,VLOOKUP($AM$48,'Banco de Dados'!$B$4:$J$50,6,FALSE)*(1-(PRINCIPAL!$M$29/100)),IF(L76=PRINCIPAL!$N$29,VLOOKUP($AM$48,'Banco de Dados'!$B$4:$J$50,6,FALSE)*(1-(PRINCIPAL!$O$29/100)),VLOOKUP($AM$48,'Banco de Dados'!$B$4:$J$50,6,FALSE)))))))))),"")</f>
        <v/>
      </c>
      <c r="AM76" s="29" t="str">
        <f>IFERROR(AL76*(IFERROR(VLOOKUP($AM$48,'Banco de Dados'!$B$4:$J$50,4,FALSE),"ERRO")),"")</f>
        <v/>
      </c>
      <c r="AN76" s="29" t="str">
        <f t="shared" si="36"/>
        <v/>
      </c>
      <c r="AO76" s="103" t="str">
        <f>IFERROR(AN76*(C76*(PRINCIPAL!$G$29/100))*0.47*(44/12),"")</f>
        <v/>
      </c>
      <c r="AP76" s="111" t="str">
        <f t="shared" si="37"/>
        <v/>
      </c>
      <c r="AQ76" s="30" t="str">
        <f>IFERROR(IF(AND(PRINCIPAL!$H$30&lt;&gt;"",OR(L76=PRINCIPAL!$I$30,L76=PRINCIPAL!$I$30+PRINCIPAL!$I$30,L76=PRINCIPAL!$I$30+PRINCIPAL!$I$30+PRINCIPAL!$I$30)),0,IF(AND(PRINCIPAL!$H$30&lt;&gt;"",L76=PRINCIPAL!$J$30),VLOOKUP($AR$48,'Banco de Dados'!$B$4:$J$50,8,FALSE)*PRINCIPAL!$H$30*(1-(PRINCIPAL!$K$30/100)),IF(AND(PRINCIPAL!$H$30&lt;&gt;"",L76=PRINCIPAL!$L$30),VLOOKUP($AR$48,'Banco de Dados'!$B$4:$J$50,8,FALSE)*PRINCIPAL!$H$30*(1-(PRINCIPAL!$M$30/100)),IF(AND(PRINCIPAL!$H$30&lt;&gt;"",L76=PRINCIPAL!$N$30),VLOOKUP($AR$48,'Banco de Dados'!$B$4:$J$50,8,FALSE)*PRINCIPAL!$H$30*(1-(PRINCIPAL!$O$30/100)),IF(PRINCIPAL!$H$30&lt;&gt;"",VLOOKUP($AR$48,'Banco de Dados'!$B$4:$J$50,8,FALSE)*PRINCIPAL!$H$30,IF(OR(L76=PRINCIPAL!$I$30,L76=PRINCIPAL!$I$30+PRINCIPAL!$I$30,L76=PRINCIPAL!$I$30+PRINCIPAL!$I$30+PRINCIPAL!$I$30),0,IF(L76=PRINCIPAL!$J$30,VLOOKUP($AR$48,'Banco de Dados'!$B$4:$J$50,6,FALSE)*(1-(PRINCIPAL!$K$30/100)),IF(L76=PRINCIPAL!$L$30,VLOOKUP($AR$48,'Banco de Dados'!$B$4:$J$50,6,FALSE)*(1-(PRINCIPAL!$M$30/100)),IF(L76=PRINCIPAL!$N$30,VLOOKUP($AR$48,'Banco de Dados'!$B$4:$J$50,6,FALSE)*(1-(PRINCIPAL!$O$30/100)),VLOOKUP($AR$48,'Banco de Dados'!$B$4:$J$50,6,FALSE)))))))))),"")</f>
        <v/>
      </c>
      <c r="AR76" s="29" t="str">
        <f>IFERROR(AQ76*(IFERROR(VLOOKUP($AR$48,'Banco de Dados'!$B$4:$J$50,4,FALSE),"ERRO")),"")</f>
        <v/>
      </c>
      <c r="AS76" s="29" t="str">
        <f t="shared" si="38"/>
        <v/>
      </c>
      <c r="AT76" s="103" t="str">
        <f>IFERROR(AS76*(C76*(PRINCIPAL!$G$30/100))*0.47*(44/12),"")</f>
        <v/>
      </c>
      <c r="AU76" s="111" t="str">
        <f t="shared" si="39"/>
        <v/>
      </c>
      <c r="AV76" s="30" t="str">
        <f>IFERROR(IF(AND(PRINCIPAL!$H$31&lt;&gt;"",OR(L76=PRINCIPAL!$I$31,L76=PRINCIPAL!$I$31+PRINCIPAL!$I$31,L76=PRINCIPAL!$I$31+PRINCIPAL!$I$31+PRINCIPAL!$I$31)),0,IF(AND(PRINCIPAL!$H$31&lt;&gt;"",L76=PRINCIPAL!$J$31),VLOOKUP($AW$48,'Banco de Dados'!$B$4:$J$50,8,FALSE)*PRINCIPAL!$H$31*(1-(PRINCIPAL!$K$31/100)),IF(AND(PRINCIPAL!$H$31&lt;&gt;"",L76=PRINCIPAL!$L$31),VLOOKUP($AW$48,'Banco de Dados'!$B$4:$J$50,8,FALSE)*PRINCIPAL!$H$31*(1-(PRINCIPAL!$M$31/100)),IF(AND(PRINCIPAL!$H$31&lt;&gt;"",L76=PRINCIPAL!$N$31),VLOOKUP($AW$48,'Banco de Dados'!$B$4:$J$50,8,FALSE)*PRINCIPAL!$H$31*(1-(PRINCIPAL!$O$31/100)),IF(PRINCIPAL!$H$31&lt;&gt;"",VLOOKUP($AW$48,'Banco de Dados'!$B$4:$J$50,8,FALSE)*PRINCIPAL!$H$31,IF(OR(L76=PRINCIPAL!$I$31,L76=PRINCIPAL!$I$31+PRINCIPAL!$I$31,L76=PRINCIPAL!$I$31+PRINCIPAL!$I$31+PRINCIPAL!$I$31),0,IF(L76=PRINCIPAL!$J$31,VLOOKUP($AW$48,'Banco de Dados'!$B$4:$J$50,6,FALSE)*(1-(PRINCIPAL!$K$31/100)),IF(L76=PRINCIPAL!$L$31,VLOOKUP($AW$48,'Banco de Dados'!$B$4:$J$50,6,FALSE)*(1-(PRINCIPAL!$M$31/100)),IF(L76=PRINCIPAL!$N$31,VLOOKUP($AW$48,'Banco de Dados'!$B$4:$J$50,6,FALSE)*(1-(PRINCIPAL!$O$31/100)),VLOOKUP($AW$48,'Banco de Dados'!$B$4:$J$50,6,FALSE)))))))))),"")</f>
        <v/>
      </c>
      <c r="AW76" s="29" t="str">
        <f>IFERROR(AV76*(IFERROR(VLOOKUP($AW$48,'Banco de Dados'!$B$4:$J$50,4,FALSE),"ERRO")),"")</f>
        <v/>
      </c>
      <c r="AX76" s="29" t="str">
        <f t="shared" si="40"/>
        <v/>
      </c>
      <c r="AY76" s="103" t="str">
        <f>IFERROR(AX76*(C76*(PRINCIPAL!$G$31/100))*0.47*(44/12),"")</f>
        <v/>
      </c>
      <c r="AZ76" s="111" t="str">
        <f t="shared" si="45"/>
        <v/>
      </c>
      <c r="BA76" s="120" t="str">
        <f>IFERROR(IF(AND(PRINCIPAL!$H$32&lt;&gt;"",OR(L76=PRINCIPAL!$I$32,L76=PRINCIPAL!$I$32+PRINCIPAL!$I$32,L76=PRINCIPAL!$I$32+PRINCIPAL!$I$32+PRINCIPAL!$I$32)),0,IF(AND(PRINCIPAL!$H$32&lt;&gt;"",L76=PRINCIPAL!$J$32),VLOOKUP($BB$48,'Banco de Dados'!$B$4:$J$50,8,FALSE)*PRINCIPAL!$H$32*(1-(PRINCIPAL!$K$32/100)),IF(AND(PRINCIPAL!$H$32&lt;&gt;"",L76=PRINCIPAL!$L$32),VLOOKUP($BB$48,'Banco de Dados'!$B$4:$J$50,8,FALSE)*PRINCIPAL!$H$32*(1-(PRINCIPAL!$M$32/100)),IF(AND(PRINCIPAL!$H$32&lt;&gt;"",L76=PRINCIPAL!$N$32),VLOOKUP($BB$48,'Banco de Dados'!$B$4:$J$50,8,FALSE)*PRINCIPAL!$H$32*(1-(PRINCIPAL!$O$32/100)),IF(PRINCIPAL!$H$32&lt;&gt;"",VLOOKUP($BB$48,'Banco de Dados'!$B$4:$J$50,8,FALSE)*PRINCIPAL!$H$32,IF(OR(L76=PRINCIPAL!$I$32,L76=PRINCIPAL!$I$32+PRINCIPAL!$I$32,L76=PRINCIPAL!$I$32+PRINCIPAL!$I$32+PRINCIPAL!$I$32),0,IF(L76=PRINCIPAL!$J$32,VLOOKUP($BB$48,'Banco de Dados'!$B$4:$J$50,6,FALSE)*(1-(PRINCIPAL!$K$32/100)),IF(L76=PRINCIPAL!$L$32,VLOOKUP($BB$48,'Banco de Dados'!$B$4:$J$50,6,FALSE)*(1-(PRINCIPAL!$M$32/100)),IF(L76=PRINCIPAL!$N$32,VLOOKUP($BB$48,'Banco de Dados'!$B$4:$J$50,6,FALSE)*(1-(PRINCIPAL!$O$32/100)),VLOOKUP($BB$48,'Banco de Dados'!$B$4:$J$50,6,FALSE)))))))))),"")</f>
        <v/>
      </c>
      <c r="BB76" s="122" t="str">
        <f>IFERROR(BA76*(IFERROR(VLOOKUP($BB$48,'Banco de Dados'!$B$4:$J$50,4,FALSE),"ERRO")),"")</f>
        <v/>
      </c>
      <c r="BC76" s="122" t="str">
        <f t="shared" si="46"/>
        <v/>
      </c>
      <c r="BD76" s="123" t="str">
        <f>IFERROR(BC76*(C76*(PRINCIPAL!$G$32/100))*0.47*(44/12),"")</f>
        <v/>
      </c>
      <c r="BE76" s="124" t="str">
        <f t="shared" si="25"/>
        <v/>
      </c>
      <c r="BF76" s="120" t="str">
        <f>IFERROR(IF(AND(PRINCIPAL!$H$33&lt;&gt;"",OR(L76=PRINCIPAL!$I$33,L76=PRINCIPAL!$I$33+PRINCIPAL!$I$33,L76=PRINCIPAL!$I$33+PRINCIPAL!$I$33+PRINCIPAL!$I$33)),0,IF(AND(PRINCIPAL!$H$33&lt;&gt;"",L76=PRINCIPAL!$J$33),VLOOKUP($BG$48,'Banco de Dados'!$B$4:$J$50,8,FALSE)*PRINCIPAL!$H$33*(1-(PRINCIPAL!$K$33/100)),IF(AND(PRINCIPAL!$H$33&lt;&gt;"",L76=PRINCIPAL!$L$33),VLOOKUP($BG$48,'Banco de Dados'!$B$4:$J$50,8,FALSE)*PRINCIPAL!$H$33*(1-(PRINCIPAL!$M$33/100)),IF(AND(PRINCIPAL!$H$33&lt;&gt;"",L76=PRINCIPAL!$N$33),VLOOKUP($BG$48,'Banco de Dados'!$B$4:$J$50,8,FALSE)*PRINCIPAL!$H$33*(1-(PRINCIPAL!$O$33/100)),IF(PRINCIPAL!$H$33&lt;&gt;"",VLOOKUP($BG$48,'Banco de Dados'!$B$4:$J$50,8,FALSE)*PRINCIPAL!$H$33,IF(OR(L76=PRINCIPAL!$I$33,L76=PRINCIPAL!$I$33+PRINCIPAL!$I$33,L76=PRINCIPAL!$I$33+PRINCIPAL!$I$33+PRINCIPAL!$I$33),0,IF(L76=PRINCIPAL!$J$33,VLOOKUP($BG$48,'Banco de Dados'!$B$4:$J$50,6,FALSE)*(1-(PRINCIPAL!$K$33/100)),IF(L76=PRINCIPAL!$L$33,VLOOKUP($BG$48,'Banco de Dados'!$B$4:$J$50,6,FALSE)*(1-(PRINCIPAL!$M$33/100)),IF(L76=PRINCIPAL!$N$33,VLOOKUP($BG$48,'Banco de Dados'!$B$4:$J$50,6,FALSE)*(1-(PRINCIPAL!$O$33/100)),VLOOKUP($BG$48,'Banco de Dados'!$B$4:$J$50,6,FALSE)))))))))),"")</f>
        <v/>
      </c>
      <c r="BG76" s="122" t="str">
        <f>IFERROR(BF76*(IFERROR(VLOOKUP($BG$48,'Banco de Dados'!$B$4:$J$50,4,FALSE),"ERRO")),"")</f>
        <v/>
      </c>
      <c r="BH76" s="122" t="str">
        <f t="shared" si="41"/>
        <v/>
      </c>
      <c r="BI76" s="123" t="str">
        <f>IFERROR(BH76*(C76*(PRINCIPAL!$G$33/100))*0.47*(44/12),"")</f>
        <v/>
      </c>
      <c r="BJ76" s="125" t="str">
        <f t="shared" si="26"/>
        <v/>
      </c>
    </row>
    <row r="77" spans="2:62" ht="12.75" customHeight="1" x14ac:dyDescent="0.3">
      <c r="B77" s="326">
        <f t="shared" si="23"/>
        <v>2047</v>
      </c>
      <c r="C77" s="340"/>
      <c r="D77" s="1"/>
      <c r="E77" s="116">
        <v>27</v>
      </c>
      <c r="F77" s="24" t="str">
        <f>IFERROR(VLOOKUP($G$48,'Banco de Dados'!$B$4:$J$50,6,FALSE),"")</f>
        <v/>
      </c>
      <c r="G77" s="25" t="str">
        <f>IFERROR(F77*(IFERROR(VLOOKUP($G$48,'Banco de Dados'!$B$4:$J$50,4,FALSE),"ERRO")),"")</f>
        <v/>
      </c>
      <c r="H77" s="25" t="str">
        <f t="shared" si="27"/>
        <v/>
      </c>
      <c r="I77" s="103" t="str">
        <f t="shared" si="28"/>
        <v/>
      </c>
      <c r="J77" s="117" t="str">
        <f t="shared" si="29"/>
        <v/>
      </c>
      <c r="K77" s="1"/>
      <c r="L77" s="91">
        <v>27</v>
      </c>
      <c r="M77" s="24" t="str">
        <f>IFERROR(IF(AND(PRINCIPAL!$H$24&lt;&gt;"",OR(L77=PRINCIPAL!$I$24,L77=PRINCIPAL!$I$24+PRINCIPAL!$I$24,L77=PRINCIPAL!$I$24+PRINCIPAL!$I$24+PRINCIPAL!$I$24)),0,IF(AND(PRINCIPAL!$H$24&lt;&gt;"",L77=PRINCIPAL!$J$24),VLOOKUP($N$48,'Banco de Dados'!$B$4:$J$50,8,FALSE)*PRINCIPAL!$H$24*(1-(PRINCIPAL!$K$24/100)),IF(AND(PRINCIPAL!$H$24&lt;&gt;"",L77=PRINCIPAL!$L$24),VLOOKUP($N$48,'Banco de Dados'!$B$4:$J$50,8,FALSE)*PRINCIPAL!$H$24*(1-(PRINCIPAL!$M$24/100)),IF(AND(PRINCIPAL!$H$24&lt;&gt;"",L77=PRINCIPAL!$N$24),VLOOKUP($N$48,'Banco de Dados'!$B$4:$J$50,8,FALSE)*PRINCIPAL!$H$24*(1-(PRINCIPAL!$O$24/100)),IF(PRINCIPAL!$H$24&lt;&gt;"",VLOOKUP($N$48,'Banco de Dados'!$B$4:$J$50,8,FALSE)*PRINCIPAL!$H$24,IF(OR(L77=PRINCIPAL!$I$24,L77=PRINCIPAL!$I$24+PRINCIPAL!$I$24,L77=PRINCIPAL!$I$24+PRINCIPAL!$I$24+PRINCIPAL!$I$24),0,IF(L77=PRINCIPAL!$J$24,VLOOKUP($N$48,'Banco de Dados'!$B$4:$J$50,6,FALSE)*(1-(PRINCIPAL!$K$24/100)),IF(L77=PRINCIPAL!$L$24,VLOOKUP($N$48,'Banco de Dados'!$B$4:$J$50,6,FALSE)*(1-(PRINCIPAL!$M$24/100)),IF(L77=PRINCIPAL!$N$24,VLOOKUP($N$48,'Banco de Dados'!$B$4:$J$50,6,FALSE)*(1-(PRINCIPAL!$O$24/100)),VLOOKUP($N$48,'Banco de Dados'!$B$4:$J$50,6,FALSE)))))))))),"")</f>
        <v/>
      </c>
      <c r="N77" s="25" t="str">
        <f>IFERROR(M77*(IFERROR(VLOOKUP($N$48,'Banco de Dados'!$B$4:$J$50,4,FALSE),"ERRO")),"")</f>
        <v/>
      </c>
      <c r="O77" s="25" t="str">
        <f t="shared" si="24"/>
        <v/>
      </c>
      <c r="P77" s="103" t="str">
        <f>IFERROR(O77*(C77*(PRINCIPAL!$G$24/100))*0.47*(44/12),"")</f>
        <v/>
      </c>
      <c r="Q77" s="107" t="str">
        <f t="shared" si="30"/>
        <v/>
      </c>
      <c r="R77" s="29" t="str">
        <f>IFERROR(IF(AND(PRINCIPAL!$H$25&lt;&gt;"",OR(L77=PRINCIPAL!$I$25,L77=PRINCIPAL!$I$25+PRINCIPAL!$I$25,L77=PRINCIPAL!$I$25+PRINCIPAL!$I$25+PRINCIPAL!$I$25)),0,IF(AND(PRINCIPAL!$H$25&lt;&gt;"",L77=PRINCIPAL!$J$25),VLOOKUP($S$48,'Banco de Dados'!$B$4:$J$50,8,FALSE)*PRINCIPAL!$H$25*(1-(PRINCIPAL!$K$25/100)),IF(AND(PRINCIPAL!$H$25&lt;&gt;"",L77=PRINCIPAL!$L$25),VLOOKUP($S$48,'Banco de Dados'!$B$4:$J$50,8,FALSE)*PRINCIPAL!$H$25*(1-(PRINCIPAL!$M$25/100)),IF(AND(PRINCIPAL!$H$25&lt;&gt;"",L77=PRINCIPAL!$N$25),VLOOKUP($S$48,'Banco de Dados'!$B$4:$J$50,8,FALSE)*PRINCIPAL!$H$25*(1-(PRINCIPAL!$O$25/100)),IF(PRINCIPAL!$H$25&lt;&gt;"",VLOOKUP($S$48,'Banco de Dados'!$B$4:$J$50,8,FALSE)*PRINCIPAL!$H$25,IF(OR(L77=PRINCIPAL!$I$25,L77=PRINCIPAL!$I$25+PRINCIPAL!$I$25,L77=PRINCIPAL!$I$25+PRINCIPAL!$I$25+PRINCIPAL!$I$25),0,IF(L77=PRINCIPAL!$J$25,VLOOKUP($S$48,'Banco de Dados'!$B$4:$J$50,6,FALSE)*(1-(PRINCIPAL!$K$25/100)),IF(L77=PRINCIPAL!$L$25,VLOOKUP($S$48,'Banco de Dados'!$B$4:$J$50,6,FALSE)*(1-(PRINCIPAL!$M$25/100)),IF(L77=PRINCIPAL!$N$25,VLOOKUP($S$48,'Banco de Dados'!$B$4:$J$50,6,FALSE)*(1-(PRINCIPAL!$O$25/100)),VLOOKUP($S$48,'Banco de Dados'!$B$4:$J$50,6,FALSE)))))))))),"")</f>
        <v/>
      </c>
      <c r="S77" s="29" t="str">
        <f>IFERROR(R77*(IFERROR(VLOOKUP($S$48,'Banco de Dados'!$B$4:$J$50,4,FALSE),"ERRO")),"")</f>
        <v/>
      </c>
      <c r="T77" s="29" t="str">
        <f t="shared" si="31"/>
        <v/>
      </c>
      <c r="U77" s="103" t="str">
        <f>IFERROR(T77*(C77*(PRINCIPAL!$G$25/100))*0.47*(44/12),"")</f>
        <v/>
      </c>
      <c r="V77" s="103" t="str">
        <f t="shared" si="32"/>
        <v/>
      </c>
      <c r="W77" s="30" t="str">
        <f>IFERROR(IF(AND(PRINCIPAL!$H$26&lt;&gt;"",OR(L77=PRINCIPAL!$I$26,L77=PRINCIPAL!$I$26+PRINCIPAL!$I$26,L77=PRINCIPAL!$I$26+PRINCIPAL!$I$26+PRINCIPAL!$I$26)),0,IF(AND(PRINCIPAL!$H$26&lt;&gt;"",L77=PRINCIPAL!$J$26),VLOOKUP($X$48,'Banco de Dados'!$B$4:$J$50,8,FALSE)*PRINCIPAL!$H$26*(1-(PRINCIPAL!$K$26/100)),IF(AND(PRINCIPAL!$H$26&lt;&gt;"",L77=PRINCIPAL!$L$26),VLOOKUP($X$48,'Banco de Dados'!$B$4:$J$50,8,FALSE)*PRINCIPAL!$H$26*(1-(PRINCIPAL!$M$26/100)),IF(AND(PRINCIPAL!$H$26&lt;&gt;"",L77=PRINCIPAL!$N$26),VLOOKUP($X$48,'Banco de Dados'!$B$4:$J$50,8,FALSE)*PRINCIPAL!$H$26*(1-(PRINCIPAL!$O$26/100)),IF(PRINCIPAL!$H$26&lt;&gt;"",VLOOKUP($X$48,'Banco de Dados'!$B$4:$J$50,8,FALSE)*PRINCIPAL!$H$26,IF(OR(L77=PRINCIPAL!$I$26,L77=PRINCIPAL!$I$26+PRINCIPAL!$I$26,L77=PRINCIPAL!$I$26+PRINCIPAL!$I$26+PRINCIPAL!$I$26),0,IF(L77=PRINCIPAL!$J$26,VLOOKUP($X$48,'Banco de Dados'!$B$4:$J$50,6,FALSE)*(1-(PRINCIPAL!$K$26/100)),IF(L77=PRINCIPAL!$L$26,VLOOKUP($X$48,'Banco de Dados'!$B$4:$J$50,6,FALSE)*(1-(PRINCIPAL!$M$26/100)),IF(L77=PRINCIPAL!$N$26,VLOOKUP($X$48,'Banco de Dados'!$B$4:$J$50,6,FALSE)*(1-(PRINCIPAL!$O$26/100)),VLOOKUP($X$48,'Banco de Dados'!$B$4:$J$50,6,FALSE)))))))))),"")</f>
        <v/>
      </c>
      <c r="X77" s="29" t="str">
        <f>IFERROR(W77*(IFERROR(VLOOKUP($X$48,'Banco de Dados'!$B$4:$J$50,4,FALSE),"ERRO")),"")</f>
        <v/>
      </c>
      <c r="Y77" s="29" t="str">
        <f t="shared" si="42"/>
        <v/>
      </c>
      <c r="Z77" s="103" t="str">
        <f>IFERROR(Y77*(C77*(PRINCIPAL!$G$26/100))*0.47*(44/12),"")</f>
        <v/>
      </c>
      <c r="AA77" s="111" t="str">
        <f t="shared" si="43"/>
        <v/>
      </c>
      <c r="AB77" s="30" t="str">
        <f>IFERROR(IF(AND(PRINCIPAL!$H$27&lt;&gt;"",OR(L77=PRINCIPAL!$I$27,L77=PRINCIPAL!$I$27+PRINCIPAL!$I$27,L77=PRINCIPAL!$I$27+PRINCIPAL!$I$27+PRINCIPAL!$I$27)),0,IF(AND(PRINCIPAL!$H$27&lt;&gt;"",L77=PRINCIPAL!$J$27),VLOOKUP($AC$48,'Banco de Dados'!$B$4:$J$50,8,FALSE)*PRINCIPAL!$H$27*(1-(PRINCIPAL!$K$27/100)),IF(AND(PRINCIPAL!$H$27&lt;&gt;"",L77=PRINCIPAL!$L$27),VLOOKUP($AC$48,'Banco de Dados'!$B$4:$J$50,8,FALSE)*PRINCIPAL!$H$27*(1-(PRINCIPAL!$M$27/100)),IF(AND(PRINCIPAL!$H$27&lt;&gt;"",L77=PRINCIPAL!$N$27),VLOOKUP($AC$48,'Banco de Dados'!$B$4:$J$50,8,FALSE)*PRINCIPAL!$H$27*(1-(PRINCIPAL!$O$27/100)),IF(PRINCIPAL!$H$27&lt;&gt;"",VLOOKUP($AC$48,'Banco de Dados'!$B$4:$J$50,8,FALSE)*PRINCIPAL!$H$27,IF(OR(L77=PRINCIPAL!$I$27,L77=PRINCIPAL!$I$27+PRINCIPAL!$I$27,L77=PRINCIPAL!$I$27+PRINCIPAL!$I$27+PRINCIPAL!$I$27),0,IF(L77=PRINCIPAL!$J$27,VLOOKUP($AC$48,'Banco de Dados'!$B$4:$J$50,6,FALSE)*(1-(PRINCIPAL!$K$27/100)),IF(L77=PRINCIPAL!$L$27,VLOOKUP($AC$48,'Banco de Dados'!$B$4:$J$50,6,FALSE)*(1-(PRINCIPAL!$M$27/100)),IF(L77=PRINCIPAL!$N$27,VLOOKUP($AC$48,'Banco de Dados'!$B$4:$J$50,6,FALSE)*(1-(PRINCIPAL!$O$27/100)),VLOOKUP($AC$48,'Banco de Dados'!$B$4:$J$50,6,FALSE)))))))))),"")</f>
        <v/>
      </c>
      <c r="AC77" s="29" t="str">
        <f>IFERROR(AB77*(IFERROR(VLOOKUP($AC$48,'Banco de Dados'!$B$4:$J$50,4,FALSE),"ERRO")),"")</f>
        <v/>
      </c>
      <c r="AD77" s="29" t="str">
        <f t="shared" si="33"/>
        <v/>
      </c>
      <c r="AE77" s="103" t="str">
        <f>IFERROR(AD77*(C77*(PRINCIPAL!$G$27/100))*0.47*(44/12),"")</f>
        <v/>
      </c>
      <c r="AF77" s="111" t="str">
        <f t="shared" si="34"/>
        <v/>
      </c>
      <c r="AG77" s="30" t="str">
        <f>IFERROR(IF(AND(PRINCIPAL!$H$28&lt;&gt;"",OR(L77=PRINCIPAL!$I$28,L77=PRINCIPAL!$I$28+PRINCIPAL!$I$28,L77=PRINCIPAL!$I$28+PRINCIPAL!$I$28+PRINCIPAL!$I$28)),0,IF(AND(PRINCIPAL!$H$28&lt;&gt;"",L77=PRINCIPAL!$J$28),VLOOKUP($AH$48,'Banco de Dados'!$B$4:$J$50,8,FALSE)*PRINCIPAL!$H$28*(1-(PRINCIPAL!$K$28/100)),IF(AND(PRINCIPAL!$H$28&lt;&gt;"",L77=PRINCIPAL!$L$28),VLOOKUP($AH$48,'Banco de Dados'!$B$4:$J$50,8,FALSE)*PRINCIPAL!$H$28*(1-(PRINCIPAL!$M$28/100)),IF(AND(PRINCIPAL!$H$28&lt;&gt;"",L77=PRINCIPAL!$N$28),VLOOKUP($AH$48,'Banco de Dados'!$B$4:$J$50,8,FALSE)*PRINCIPAL!$H$28*(1-(PRINCIPAL!$O$28/100)),IF(PRINCIPAL!$H$28&lt;&gt;"",VLOOKUP($AH$48,'Banco de Dados'!$B$4:$J$50,8,FALSE)*PRINCIPAL!$H$28,IF(OR(L77=PRINCIPAL!$I$28,L77=PRINCIPAL!$I$28+PRINCIPAL!$I$28,L77=PRINCIPAL!$I$28+PRINCIPAL!$I$28+PRINCIPAL!$I$28),0,IF(L77=PRINCIPAL!$J$28,VLOOKUP($AH$48,'Banco de Dados'!$B$4:$J$50,6,FALSE)*(1-(PRINCIPAL!$K$28/100)),IF(L77=PRINCIPAL!$L$28,VLOOKUP($AH$48,'Banco de Dados'!$B$4:$J$50,6,FALSE)*(1-(PRINCIPAL!$M$28/100)),IF(L77=PRINCIPAL!$N$28,VLOOKUP($AH$48,'Banco de Dados'!$B$4:$J$50,6,FALSE)*(1-(PRINCIPAL!$O$28/100)),VLOOKUP($AH$48,'Banco de Dados'!$B$4:$J$50,6,FALSE)))))))))),"")</f>
        <v/>
      </c>
      <c r="AH77" s="29" t="str">
        <f>IFERROR(AG77*(IFERROR(VLOOKUP($AH$48,'Banco de Dados'!$B$4:$J$50,4,FALSE),"ERRO")),"")</f>
        <v/>
      </c>
      <c r="AI77" s="29" t="str">
        <f t="shared" si="35"/>
        <v/>
      </c>
      <c r="AJ77" s="103" t="str">
        <f>IFERROR(AI77*(C77*(PRINCIPAL!$G$28/100))*0.47*(44/12),"")</f>
        <v/>
      </c>
      <c r="AK77" s="111" t="str">
        <f t="shared" si="44"/>
        <v/>
      </c>
      <c r="AL77" s="30" t="str">
        <f>IFERROR(IF(AND(PRINCIPAL!$H$29&lt;&gt;"",OR(L77=PRINCIPAL!$I$29,L77=PRINCIPAL!$I$29+PRINCIPAL!$I$29,L77=PRINCIPAL!$I$29+PRINCIPAL!$I$29+PRINCIPAL!$I$29)),0,IF(AND(PRINCIPAL!$H$29&lt;&gt;"",L77=PRINCIPAL!$J$29),VLOOKUP($AM$48,'Banco de Dados'!$B$4:$J$50,8,FALSE)*PRINCIPAL!$H$29*(1-(PRINCIPAL!$K$29/100)),IF(AND(PRINCIPAL!$H$29&lt;&gt;"",L77=PRINCIPAL!$L$29),VLOOKUP($AM$48,'Banco de Dados'!$B$4:$J$50,8,FALSE)*PRINCIPAL!$H$29*(1-(PRINCIPAL!$M$29/100)),IF(AND(PRINCIPAL!$H$29&lt;&gt;"",L77=PRINCIPAL!$N$29),VLOOKUP($AM$48,'Banco de Dados'!$B$4:$J$50,8,FALSE)*PRINCIPAL!$H$29*(1-(PRINCIPAL!$O$29/100)),IF(PRINCIPAL!$H$29&lt;&gt;"",VLOOKUP($AM$48,'Banco de Dados'!$B$4:$J$50,8,FALSE)*PRINCIPAL!$H$29,IF(OR(L77=PRINCIPAL!$I$29,L77=PRINCIPAL!$I$29+PRINCIPAL!$I$29,L77=PRINCIPAL!$I$29+PRINCIPAL!$I$29+PRINCIPAL!$I$29),0,IF(L77=PRINCIPAL!$J$29,VLOOKUP($AM$48,'Banco de Dados'!$B$4:$J$50,6,FALSE)*(1-(PRINCIPAL!$K$29/100)),IF(L77=PRINCIPAL!$L$29,VLOOKUP($AM$48,'Banco de Dados'!$B$4:$J$50,6,FALSE)*(1-(PRINCIPAL!$M$29/100)),IF(L77=PRINCIPAL!$N$29,VLOOKUP($AM$48,'Banco de Dados'!$B$4:$J$50,6,FALSE)*(1-(PRINCIPAL!$O$29/100)),VLOOKUP($AM$48,'Banco de Dados'!$B$4:$J$50,6,FALSE)))))))))),"")</f>
        <v/>
      </c>
      <c r="AM77" s="29" t="str">
        <f>IFERROR(AL77*(IFERROR(VLOOKUP($AM$48,'Banco de Dados'!$B$4:$J$50,4,FALSE),"ERRO")),"")</f>
        <v/>
      </c>
      <c r="AN77" s="29" t="str">
        <f t="shared" si="36"/>
        <v/>
      </c>
      <c r="AO77" s="103" t="str">
        <f>IFERROR(AN77*(C77*(PRINCIPAL!$G$29/100))*0.47*(44/12),"")</f>
        <v/>
      </c>
      <c r="AP77" s="111" t="str">
        <f t="shared" si="37"/>
        <v/>
      </c>
      <c r="AQ77" s="30" t="str">
        <f>IFERROR(IF(AND(PRINCIPAL!$H$30&lt;&gt;"",OR(L77=PRINCIPAL!$I$30,L77=PRINCIPAL!$I$30+PRINCIPAL!$I$30,L77=PRINCIPAL!$I$30+PRINCIPAL!$I$30+PRINCIPAL!$I$30)),0,IF(AND(PRINCIPAL!$H$30&lt;&gt;"",L77=PRINCIPAL!$J$30),VLOOKUP($AR$48,'Banco de Dados'!$B$4:$J$50,8,FALSE)*PRINCIPAL!$H$30*(1-(PRINCIPAL!$K$30/100)),IF(AND(PRINCIPAL!$H$30&lt;&gt;"",L77=PRINCIPAL!$L$30),VLOOKUP($AR$48,'Banco de Dados'!$B$4:$J$50,8,FALSE)*PRINCIPAL!$H$30*(1-(PRINCIPAL!$M$30/100)),IF(AND(PRINCIPAL!$H$30&lt;&gt;"",L77=PRINCIPAL!$N$30),VLOOKUP($AR$48,'Banco de Dados'!$B$4:$J$50,8,FALSE)*PRINCIPAL!$H$30*(1-(PRINCIPAL!$O$30/100)),IF(PRINCIPAL!$H$30&lt;&gt;"",VLOOKUP($AR$48,'Banco de Dados'!$B$4:$J$50,8,FALSE)*PRINCIPAL!$H$30,IF(OR(L77=PRINCIPAL!$I$30,L77=PRINCIPAL!$I$30+PRINCIPAL!$I$30,L77=PRINCIPAL!$I$30+PRINCIPAL!$I$30+PRINCIPAL!$I$30),0,IF(L77=PRINCIPAL!$J$30,VLOOKUP($AR$48,'Banco de Dados'!$B$4:$J$50,6,FALSE)*(1-(PRINCIPAL!$K$30/100)),IF(L77=PRINCIPAL!$L$30,VLOOKUP($AR$48,'Banco de Dados'!$B$4:$J$50,6,FALSE)*(1-(PRINCIPAL!$M$30/100)),IF(L77=PRINCIPAL!$N$30,VLOOKUP($AR$48,'Banco de Dados'!$B$4:$J$50,6,FALSE)*(1-(PRINCIPAL!$O$30/100)),VLOOKUP($AR$48,'Banco de Dados'!$B$4:$J$50,6,FALSE)))))))))),"")</f>
        <v/>
      </c>
      <c r="AR77" s="29" t="str">
        <f>IFERROR(AQ77*(IFERROR(VLOOKUP($AR$48,'Banco de Dados'!$B$4:$J$50,4,FALSE),"ERRO")),"")</f>
        <v/>
      </c>
      <c r="AS77" s="29" t="str">
        <f t="shared" si="38"/>
        <v/>
      </c>
      <c r="AT77" s="103" t="str">
        <f>IFERROR(AS77*(C77*(PRINCIPAL!$G$30/100))*0.47*(44/12),"")</f>
        <v/>
      </c>
      <c r="AU77" s="111" t="str">
        <f t="shared" si="39"/>
        <v/>
      </c>
      <c r="AV77" s="30" t="str">
        <f>IFERROR(IF(AND(PRINCIPAL!$H$31&lt;&gt;"",OR(L77=PRINCIPAL!$I$31,L77=PRINCIPAL!$I$31+PRINCIPAL!$I$31,L77=PRINCIPAL!$I$31+PRINCIPAL!$I$31+PRINCIPAL!$I$31)),0,IF(AND(PRINCIPAL!$H$31&lt;&gt;"",L77=PRINCIPAL!$J$31),VLOOKUP($AW$48,'Banco de Dados'!$B$4:$J$50,8,FALSE)*PRINCIPAL!$H$31*(1-(PRINCIPAL!$K$31/100)),IF(AND(PRINCIPAL!$H$31&lt;&gt;"",L77=PRINCIPAL!$L$31),VLOOKUP($AW$48,'Banco de Dados'!$B$4:$J$50,8,FALSE)*PRINCIPAL!$H$31*(1-(PRINCIPAL!$M$31/100)),IF(AND(PRINCIPAL!$H$31&lt;&gt;"",L77=PRINCIPAL!$N$31),VLOOKUP($AW$48,'Banco de Dados'!$B$4:$J$50,8,FALSE)*PRINCIPAL!$H$31*(1-(PRINCIPAL!$O$31/100)),IF(PRINCIPAL!$H$31&lt;&gt;"",VLOOKUP($AW$48,'Banco de Dados'!$B$4:$J$50,8,FALSE)*PRINCIPAL!$H$31,IF(OR(L77=PRINCIPAL!$I$31,L77=PRINCIPAL!$I$31+PRINCIPAL!$I$31,L77=PRINCIPAL!$I$31+PRINCIPAL!$I$31+PRINCIPAL!$I$31),0,IF(L77=PRINCIPAL!$J$31,VLOOKUP($AW$48,'Banco de Dados'!$B$4:$J$50,6,FALSE)*(1-(PRINCIPAL!$K$31/100)),IF(L77=PRINCIPAL!$L$31,VLOOKUP($AW$48,'Banco de Dados'!$B$4:$J$50,6,FALSE)*(1-(PRINCIPAL!$M$31/100)),IF(L77=PRINCIPAL!$N$31,VLOOKUP($AW$48,'Banco de Dados'!$B$4:$J$50,6,FALSE)*(1-(PRINCIPAL!$O$31/100)),VLOOKUP($AW$48,'Banco de Dados'!$B$4:$J$50,6,FALSE)))))))))),"")</f>
        <v/>
      </c>
      <c r="AW77" s="29" t="str">
        <f>IFERROR(AV77*(IFERROR(VLOOKUP($AW$48,'Banco de Dados'!$B$4:$J$50,4,FALSE),"ERRO")),"")</f>
        <v/>
      </c>
      <c r="AX77" s="29" t="str">
        <f t="shared" si="40"/>
        <v/>
      </c>
      <c r="AY77" s="103" t="str">
        <f>IFERROR(AX77*(C77*(PRINCIPAL!$G$31/100))*0.47*(44/12),"")</f>
        <v/>
      </c>
      <c r="AZ77" s="111" t="str">
        <f t="shared" si="45"/>
        <v/>
      </c>
      <c r="BA77" s="120" t="str">
        <f>IFERROR(IF(AND(PRINCIPAL!$H$32&lt;&gt;"",OR(L77=PRINCIPAL!$I$32,L77=PRINCIPAL!$I$32+PRINCIPAL!$I$32,L77=PRINCIPAL!$I$32+PRINCIPAL!$I$32+PRINCIPAL!$I$32)),0,IF(AND(PRINCIPAL!$H$32&lt;&gt;"",L77=PRINCIPAL!$J$32),VLOOKUP($BB$48,'Banco de Dados'!$B$4:$J$50,8,FALSE)*PRINCIPAL!$H$32*(1-(PRINCIPAL!$K$32/100)),IF(AND(PRINCIPAL!$H$32&lt;&gt;"",L77=PRINCIPAL!$L$32),VLOOKUP($BB$48,'Banco de Dados'!$B$4:$J$50,8,FALSE)*PRINCIPAL!$H$32*(1-(PRINCIPAL!$M$32/100)),IF(AND(PRINCIPAL!$H$32&lt;&gt;"",L77=PRINCIPAL!$N$32),VLOOKUP($BB$48,'Banco de Dados'!$B$4:$J$50,8,FALSE)*PRINCIPAL!$H$32*(1-(PRINCIPAL!$O$32/100)),IF(PRINCIPAL!$H$32&lt;&gt;"",VLOOKUP($BB$48,'Banco de Dados'!$B$4:$J$50,8,FALSE)*PRINCIPAL!$H$32,IF(OR(L77=PRINCIPAL!$I$32,L77=PRINCIPAL!$I$32+PRINCIPAL!$I$32,L77=PRINCIPAL!$I$32+PRINCIPAL!$I$32+PRINCIPAL!$I$32),0,IF(L77=PRINCIPAL!$J$32,VLOOKUP($BB$48,'Banco de Dados'!$B$4:$J$50,6,FALSE)*(1-(PRINCIPAL!$K$32/100)),IF(L77=PRINCIPAL!$L$32,VLOOKUP($BB$48,'Banco de Dados'!$B$4:$J$50,6,FALSE)*(1-(PRINCIPAL!$M$32/100)),IF(L77=PRINCIPAL!$N$32,VLOOKUP($BB$48,'Banco de Dados'!$B$4:$J$50,6,FALSE)*(1-(PRINCIPAL!$O$32/100)),VLOOKUP($BB$48,'Banco de Dados'!$B$4:$J$50,6,FALSE)))))))))),"")</f>
        <v/>
      </c>
      <c r="BB77" s="122" t="str">
        <f>IFERROR(BA77*(IFERROR(VLOOKUP($BB$48,'Banco de Dados'!$B$4:$J$50,4,FALSE),"ERRO")),"")</f>
        <v/>
      </c>
      <c r="BC77" s="122" t="str">
        <f t="shared" si="46"/>
        <v/>
      </c>
      <c r="BD77" s="123" t="str">
        <f>IFERROR(BC77*(C77*(PRINCIPAL!$G$32/100))*0.47*(44/12),"")</f>
        <v/>
      </c>
      <c r="BE77" s="124" t="str">
        <f t="shared" si="25"/>
        <v/>
      </c>
      <c r="BF77" s="120" t="str">
        <f>IFERROR(IF(AND(PRINCIPAL!$H$33&lt;&gt;"",OR(L77=PRINCIPAL!$I$33,L77=PRINCIPAL!$I$33+PRINCIPAL!$I$33,L77=PRINCIPAL!$I$33+PRINCIPAL!$I$33+PRINCIPAL!$I$33)),0,IF(AND(PRINCIPAL!$H$33&lt;&gt;"",L77=PRINCIPAL!$J$33),VLOOKUP($BG$48,'Banco de Dados'!$B$4:$J$50,8,FALSE)*PRINCIPAL!$H$33*(1-(PRINCIPAL!$K$33/100)),IF(AND(PRINCIPAL!$H$33&lt;&gt;"",L77=PRINCIPAL!$L$33),VLOOKUP($BG$48,'Banco de Dados'!$B$4:$J$50,8,FALSE)*PRINCIPAL!$H$33*(1-(PRINCIPAL!$M$33/100)),IF(AND(PRINCIPAL!$H$33&lt;&gt;"",L77=PRINCIPAL!$N$33),VLOOKUP($BG$48,'Banco de Dados'!$B$4:$J$50,8,FALSE)*PRINCIPAL!$H$33*(1-(PRINCIPAL!$O$33/100)),IF(PRINCIPAL!$H$33&lt;&gt;"",VLOOKUP($BG$48,'Banco de Dados'!$B$4:$J$50,8,FALSE)*PRINCIPAL!$H$33,IF(OR(L77=PRINCIPAL!$I$33,L77=PRINCIPAL!$I$33+PRINCIPAL!$I$33,L77=PRINCIPAL!$I$33+PRINCIPAL!$I$33+PRINCIPAL!$I$33),0,IF(L77=PRINCIPAL!$J$33,VLOOKUP($BG$48,'Banco de Dados'!$B$4:$J$50,6,FALSE)*(1-(PRINCIPAL!$K$33/100)),IF(L77=PRINCIPAL!$L$33,VLOOKUP($BG$48,'Banco de Dados'!$B$4:$J$50,6,FALSE)*(1-(PRINCIPAL!$M$33/100)),IF(L77=PRINCIPAL!$N$33,VLOOKUP($BG$48,'Banco de Dados'!$B$4:$J$50,6,FALSE)*(1-(PRINCIPAL!$O$33/100)),VLOOKUP($BG$48,'Banco de Dados'!$B$4:$J$50,6,FALSE)))))))))),"")</f>
        <v/>
      </c>
      <c r="BG77" s="122" t="str">
        <f>IFERROR(BF77*(IFERROR(VLOOKUP($BG$48,'Banco de Dados'!$B$4:$J$50,4,FALSE),"ERRO")),"")</f>
        <v/>
      </c>
      <c r="BH77" s="122" t="str">
        <f t="shared" si="41"/>
        <v/>
      </c>
      <c r="BI77" s="123" t="str">
        <f>IFERROR(BH77*(C77*(PRINCIPAL!$G$33/100))*0.47*(44/12),"")</f>
        <v/>
      </c>
      <c r="BJ77" s="125" t="str">
        <f t="shared" si="26"/>
        <v/>
      </c>
    </row>
    <row r="78" spans="2:62" ht="12.75" customHeight="1" x14ac:dyDescent="0.3">
      <c r="B78" s="326">
        <f t="shared" si="23"/>
        <v>2048</v>
      </c>
      <c r="C78" s="340"/>
      <c r="D78" s="1"/>
      <c r="E78" s="116">
        <v>28</v>
      </c>
      <c r="F78" s="24" t="str">
        <f>IFERROR(VLOOKUP($G$48,'Banco de Dados'!$B$4:$J$50,6,FALSE),"")</f>
        <v/>
      </c>
      <c r="G78" s="25" t="str">
        <f>IFERROR(F78*(IFERROR(VLOOKUP($G$48,'Banco de Dados'!$B$4:$J$50,4,FALSE),"ERRO")),"")</f>
        <v/>
      </c>
      <c r="H78" s="25" t="str">
        <f t="shared" si="27"/>
        <v/>
      </c>
      <c r="I78" s="103" t="str">
        <f t="shared" si="28"/>
        <v/>
      </c>
      <c r="J78" s="117" t="str">
        <f t="shared" si="29"/>
        <v/>
      </c>
      <c r="K78" s="1"/>
      <c r="L78" s="91">
        <v>28</v>
      </c>
      <c r="M78" s="24" t="str">
        <f>IFERROR(IF(AND(PRINCIPAL!$H$24&lt;&gt;"",OR(L78=PRINCIPAL!$I$24,L78=PRINCIPAL!$I$24+PRINCIPAL!$I$24,L78=PRINCIPAL!$I$24+PRINCIPAL!$I$24+PRINCIPAL!$I$24)),0,IF(AND(PRINCIPAL!$H$24&lt;&gt;"",L78=PRINCIPAL!$J$24),VLOOKUP($N$48,'Banco de Dados'!$B$4:$J$50,8,FALSE)*PRINCIPAL!$H$24*(1-(PRINCIPAL!$K$24/100)),IF(AND(PRINCIPAL!$H$24&lt;&gt;"",L78=PRINCIPAL!$L$24),VLOOKUP($N$48,'Banco de Dados'!$B$4:$J$50,8,FALSE)*PRINCIPAL!$H$24*(1-(PRINCIPAL!$M$24/100)),IF(AND(PRINCIPAL!$H$24&lt;&gt;"",L78=PRINCIPAL!$N$24),VLOOKUP($N$48,'Banco de Dados'!$B$4:$J$50,8,FALSE)*PRINCIPAL!$H$24*(1-(PRINCIPAL!$O$24/100)),IF(PRINCIPAL!$H$24&lt;&gt;"",VLOOKUP($N$48,'Banco de Dados'!$B$4:$J$50,8,FALSE)*PRINCIPAL!$H$24,IF(OR(L78=PRINCIPAL!$I$24,L78=PRINCIPAL!$I$24+PRINCIPAL!$I$24,L78=PRINCIPAL!$I$24+PRINCIPAL!$I$24+PRINCIPAL!$I$24),0,IF(L78=PRINCIPAL!$J$24,VLOOKUP($N$48,'Banco de Dados'!$B$4:$J$50,6,FALSE)*(1-(PRINCIPAL!$K$24/100)),IF(L78=PRINCIPAL!$L$24,VLOOKUP($N$48,'Banco de Dados'!$B$4:$J$50,6,FALSE)*(1-(PRINCIPAL!$M$24/100)),IF(L78=PRINCIPAL!$N$24,VLOOKUP($N$48,'Banco de Dados'!$B$4:$J$50,6,FALSE)*(1-(PRINCIPAL!$O$24/100)),VLOOKUP($N$48,'Banco de Dados'!$B$4:$J$50,6,FALSE)))))))))),"")</f>
        <v/>
      </c>
      <c r="N78" s="25" t="str">
        <f>IFERROR(M78*(IFERROR(VLOOKUP($N$48,'Banco de Dados'!$B$4:$J$50,4,FALSE),"ERRO")),"")</f>
        <v/>
      </c>
      <c r="O78" s="25" t="str">
        <f t="shared" si="24"/>
        <v/>
      </c>
      <c r="P78" s="103" t="str">
        <f>IFERROR(O78*(C78*(PRINCIPAL!$G$24/100))*0.47*(44/12),"")</f>
        <v/>
      </c>
      <c r="Q78" s="107" t="str">
        <f t="shared" si="30"/>
        <v/>
      </c>
      <c r="R78" s="29" t="str">
        <f>IFERROR(IF(AND(PRINCIPAL!$H$25&lt;&gt;"",OR(L78=PRINCIPAL!$I$25,L78=PRINCIPAL!$I$25+PRINCIPAL!$I$25,L78=PRINCIPAL!$I$25+PRINCIPAL!$I$25+PRINCIPAL!$I$25)),0,IF(AND(PRINCIPAL!$H$25&lt;&gt;"",L78=PRINCIPAL!$J$25),VLOOKUP($S$48,'Banco de Dados'!$B$4:$J$50,8,FALSE)*PRINCIPAL!$H$25*(1-(PRINCIPAL!$K$25/100)),IF(AND(PRINCIPAL!$H$25&lt;&gt;"",L78=PRINCIPAL!$L$25),VLOOKUP($S$48,'Banco de Dados'!$B$4:$J$50,8,FALSE)*PRINCIPAL!$H$25*(1-(PRINCIPAL!$M$25/100)),IF(AND(PRINCIPAL!$H$25&lt;&gt;"",L78=PRINCIPAL!$N$25),VLOOKUP($S$48,'Banco de Dados'!$B$4:$J$50,8,FALSE)*PRINCIPAL!$H$25*(1-(PRINCIPAL!$O$25/100)),IF(PRINCIPAL!$H$25&lt;&gt;"",VLOOKUP($S$48,'Banco de Dados'!$B$4:$J$50,8,FALSE)*PRINCIPAL!$H$25,IF(OR(L78=PRINCIPAL!$I$25,L78=PRINCIPAL!$I$25+PRINCIPAL!$I$25,L78=PRINCIPAL!$I$25+PRINCIPAL!$I$25+PRINCIPAL!$I$25),0,IF(L78=PRINCIPAL!$J$25,VLOOKUP($S$48,'Banco de Dados'!$B$4:$J$50,6,FALSE)*(1-(PRINCIPAL!$K$25/100)),IF(L78=PRINCIPAL!$L$25,VLOOKUP($S$48,'Banco de Dados'!$B$4:$J$50,6,FALSE)*(1-(PRINCIPAL!$M$25/100)),IF(L78=PRINCIPAL!$N$25,VLOOKUP($S$48,'Banco de Dados'!$B$4:$J$50,6,FALSE)*(1-(PRINCIPAL!$O$25/100)),VLOOKUP($S$48,'Banco de Dados'!$B$4:$J$50,6,FALSE)))))))))),"")</f>
        <v/>
      </c>
      <c r="S78" s="29" t="str">
        <f>IFERROR(R78*(IFERROR(VLOOKUP($S$48,'Banco de Dados'!$B$4:$J$50,4,FALSE),"ERRO")),"")</f>
        <v/>
      </c>
      <c r="T78" s="29" t="str">
        <f t="shared" si="31"/>
        <v/>
      </c>
      <c r="U78" s="103" t="str">
        <f>IFERROR(T78*(C78*(PRINCIPAL!$G$25/100))*0.47*(44/12),"")</f>
        <v/>
      </c>
      <c r="V78" s="103" t="str">
        <f t="shared" si="32"/>
        <v/>
      </c>
      <c r="W78" s="30" t="str">
        <f>IFERROR(IF(AND(PRINCIPAL!$H$26&lt;&gt;"",OR(L78=PRINCIPAL!$I$26,L78=PRINCIPAL!$I$26+PRINCIPAL!$I$26,L78=PRINCIPAL!$I$26+PRINCIPAL!$I$26+PRINCIPAL!$I$26)),0,IF(AND(PRINCIPAL!$H$26&lt;&gt;"",L78=PRINCIPAL!$J$26),VLOOKUP($X$48,'Banco de Dados'!$B$4:$J$50,8,FALSE)*PRINCIPAL!$H$26*(1-(PRINCIPAL!$K$26/100)),IF(AND(PRINCIPAL!$H$26&lt;&gt;"",L78=PRINCIPAL!$L$26),VLOOKUP($X$48,'Banco de Dados'!$B$4:$J$50,8,FALSE)*PRINCIPAL!$H$26*(1-(PRINCIPAL!$M$26/100)),IF(AND(PRINCIPAL!$H$26&lt;&gt;"",L78=PRINCIPAL!$N$26),VLOOKUP($X$48,'Banco de Dados'!$B$4:$J$50,8,FALSE)*PRINCIPAL!$H$26*(1-(PRINCIPAL!$O$26/100)),IF(PRINCIPAL!$H$26&lt;&gt;"",VLOOKUP($X$48,'Banco de Dados'!$B$4:$J$50,8,FALSE)*PRINCIPAL!$H$26,IF(OR(L78=PRINCIPAL!$I$26,L78=PRINCIPAL!$I$26+PRINCIPAL!$I$26,L78=PRINCIPAL!$I$26+PRINCIPAL!$I$26+PRINCIPAL!$I$26),0,IF(L78=PRINCIPAL!$J$26,VLOOKUP($X$48,'Banco de Dados'!$B$4:$J$50,6,FALSE)*(1-(PRINCIPAL!$K$26/100)),IF(L78=PRINCIPAL!$L$26,VLOOKUP($X$48,'Banco de Dados'!$B$4:$J$50,6,FALSE)*(1-(PRINCIPAL!$M$26/100)),IF(L78=PRINCIPAL!$N$26,VLOOKUP($X$48,'Banco de Dados'!$B$4:$J$50,6,FALSE)*(1-(PRINCIPAL!$O$26/100)),VLOOKUP($X$48,'Banco de Dados'!$B$4:$J$50,6,FALSE)))))))))),"")</f>
        <v/>
      </c>
      <c r="X78" s="29" t="str">
        <f>IFERROR(W78*(IFERROR(VLOOKUP($X$48,'Banco de Dados'!$B$4:$J$50,4,FALSE),"ERRO")),"")</f>
        <v/>
      </c>
      <c r="Y78" s="29" t="str">
        <f t="shared" si="42"/>
        <v/>
      </c>
      <c r="Z78" s="103" t="str">
        <f>IFERROR(Y78*(C78*(PRINCIPAL!$G$26/100))*0.47*(44/12),"")</f>
        <v/>
      </c>
      <c r="AA78" s="111" t="str">
        <f t="shared" si="43"/>
        <v/>
      </c>
      <c r="AB78" s="30" t="str">
        <f>IFERROR(IF(AND(PRINCIPAL!$H$27&lt;&gt;"",OR(L78=PRINCIPAL!$I$27,L78=PRINCIPAL!$I$27+PRINCIPAL!$I$27,L78=PRINCIPAL!$I$27+PRINCIPAL!$I$27+PRINCIPAL!$I$27)),0,IF(AND(PRINCIPAL!$H$27&lt;&gt;"",L78=PRINCIPAL!$J$27),VLOOKUP($AC$48,'Banco de Dados'!$B$4:$J$50,8,FALSE)*PRINCIPAL!$H$27*(1-(PRINCIPAL!$K$27/100)),IF(AND(PRINCIPAL!$H$27&lt;&gt;"",L78=PRINCIPAL!$L$27),VLOOKUP($AC$48,'Banco de Dados'!$B$4:$J$50,8,FALSE)*PRINCIPAL!$H$27*(1-(PRINCIPAL!$M$27/100)),IF(AND(PRINCIPAL!$H$27&lt;&gt;"",L78=PRINCIPAL!$N$27),VLOOKUP($AC$48,'Banco de Dados'!$B$4:$J$50,8,FALSE)*PRINCIPAL!$H$27*(1-(PRINCIPAL!$O$27/100)),IF(PRINCIPAL!$H$27&lt;&gt;"",VLOOKUP($AC$48,'Banco de Dados'!$B$4:$J$50,8,FALSE)*PRINCIPAL!$H$27,IF(OR(L78=PRINCIPAL!$I$27,L78=PRINCIPAL!$I$27+PRINCIPAL!$I$27,L78=PRINCIPAL!$I$27+PRINCIPAL!$I$27+PRINCIPAL!$I$27),0,IF(L78=PRINCIPAL!$J$27,VLOOKUP($AC$48,'Banco de Dados'!$B$4:$J$50,6,FALSE)*(1-(PRINCIPAL!$K$27/100)),IF(L78=PRINCIPAL!$L$27,VLOOKUP($AC$48,'Banco de Dados'!$B$4:$J$50,6,FALSE)*(1-(PRINCIPAL!$M$27/100)),IF(L78=PRINCIPAL!$N$27,VLOOKUP($AC$48,'Banco de Dados'!$B$4:$J$50,6,FALSE)*(1-(PRINCIPAL!$O$27/100)),VLOOKUP($AC$48,'Banco de Dados'!$B$4:$J$50,6,FALSE)))))))))),"")</f>
        <v/>
      </c>
      <c r="AC78" s="29" t="str">
        <f>IFERROR(AB78*(IFERROR(VLOOKUP($AC$48,'Banco de Dados'!$B$4:$J$50,4,FALSE),"ERRO")),"")</f>
        <v/>
      </c>
      <c r="AD78" s="29" t="str">
        <f t="shared" si="33"/>
        <v/>
      </c>
      <c r="AE78" s="103" t="str">
        <f>IFERROR(AD78*(C78*(PRINCIPAL!$G$27/100))*0.47*(44/12),"")</f>
        <v/>
      </c>
      <c r="AF78" s="111" t="str">
        <f t="shared" si="34"/>
        <v/>
      </c>
      <c r="AG78" s="30" t="str">
        <f>IFERROR(IF(AND(PRINCIPAL!$H$28&lt;&gt;"",OR(L78=PRINCIPAL!$I$28,L78=PRINCIPAL!$I$28+PRINCIPAL!$I$28,L78=PRINCIPAL!$I$28+PRINCIPAL!$I$28+PRINCIPAL!$I$28)),0,IF(AND(PRINCIPAL!$H$28&lt;&gt;"",L78=PRINCIPAL!$J$28),VLOOKUP($AH$48,'Banco de Dados'!$B$4:$J$50,8,FALSE)*PRINCIPAL!$H$28*(1-(PRINCIPAL!$K$28/100)),IF(AND(PRINCIPAL!$H$28&lt;&gt;"",L78=PRINCIPAL!$L$28),VLOOKUP($AH$48,'Banco de Dados'!$B$4:$J$50,8,FALSE)*PRINCIPAL!$H$28*(1-(PRINCIPAL!$M$28/100)),IF(AND(PRINCIPAL!$H$28&lt;&gt;"",L78=PRINCIPAL!$N$28),VLOOKUP($AH$48,'Banco de Dados'!$B$4:$J$50,8,FALSE)*PRINCIPAL!$H$28*(1-(PRINCIPAL!$O$28/100)),IF(PRINCIPAL!$H$28&lt;&gt;"",VLOOKUP($AH$48,'Banco de Dados'!$B$4:$J$50,8,FALSE)*PRINCIPAL!$H$28,IF(OR(L78=PRINCIPAL!$I$28,L78=PRINCIPAL!$I$28+PRINCIPAL!$I$28,L78=PRINCIPAL!$I$28+PRINCIPAL!$I$28+PRINCIPAL!$I$28),0,IF(L78=PRINCIPAL!$J$28,VLOOKUP($AH$48,'Banco de Dados'!$B$4:$J$50,6,FALSE)*(1-(PRINCIPAL!$K$28/100)),IF(L78=PRINCIPAL!$L$28,VLOOKUP($AH$48,'Banco de Dados'!$B$4:$J$50,6,FALSE)*(1-(PRINCIPAL!$M$28/100)),IF(L78=PRINCIPAL!$N$28,VLOOKUP($AH$48,'Banco de Dados'!$B$4:$J$50,6,FALSE)*(1-(PRINCIPAL!$O$28/100)),VLOOKUP($AH$48,'Banco de Dados'!$B$4:$J$50,6,FALSE)))))))))),"")</f>
        <v/>
      </c>
      <c r="AH78" s="29" t="str">
        <f>IFERROR(AG78*(IFERROR(VLOOKUP($AH$48,'Banco de Dados'!$B$4:$J$50,4,FALSE),"ERRO")),"")</f>
        <v/>
      </c>
      <c r="AI78" s="29" t="str">
        <f t="shared" si="35"/>
        <v/>
      </c>
      <c r="AJ78" s="103" t="str">
        <f>IFERROR(AI78*(C78*(PRINCIPAL!$G$28/100))*0.47*(44/12),"")</f>
        <v/>
      </c>
      <c r="AK78" s="111" t="str">
        <f t="shared" si="44"/>
        <v/>
      </c>
      <c r="AL78" s="30" t="str">
        <f>IFERROR(IF(AND(PRINCIPAL!$H$29&lt;&gt;"",OR(L78=PRINCIPAL!$I$29,L78=PRINCIPAL!$I$29+PRINCIPAL!$I$29,L78=PRINCIPAL!$I$29+PRINCIPAL!$I$29+PRINCIPAL!$I$29)),0,IF(AND(PRINCIPAL!$H$29&lt;&gt;"",L78=PRINCIPAL!$J$29),VLOOKUP($AM$48,'Banco de Dados'!$B$4:$J$50,8,FALSE)*PRINCIPAL!$H$29*(1-(PRINCIPAL!$K$29/100)),IF(AND(PRINCIPAL!$H$29&lt;&gt;"",L78=PRINCIPAL!$L$29),VLOOKUP($AM$48,'Banco de Dados'!$B$4:$J$50,8,FALSE)*PRINCIPAL!$H$29*(1-(PRINCIPAL!$M$29/100)),IF(AND(PRINCIPAL!$H$29&lt;&gt;"",L78=PRINCIPAL!$N$29),VLOOKUP($AM$48,'Banco de Dados'!$B$4:$J$50,8,FALSE)*PRINCIPAL!$H$29*(1-(PRINCIPAL!$O$29/100)),IF(PRINCIPAL!$H$29&lt;&gt;"",VLOOKUP($AM$48,'Banco de Dados'!$B$4:$J$50,8,FALSE)*PRINCIPAL!$H$29,IF(OR(L78=PRINCIPAL!$I$29,L78=PRINCIPAL!$I$29+PRINCIPAL!$I$29,L78=PRINCIPAL!$I$29+PRINCIPAL!$I$29+PRINCIPAL!$I$29),0,IF(L78=PRINCIPAL!$J$29,VLOOKUP($AM$48,'Banco de Dados'!$B$4:$J$50,6,FALSE)*(1-(PRINCIPAL!$K$29/100)),IF(L78=PRINCIPAL!$L$29,VLOOKUP($AM$48,'Banco de Dados'!$B$4:$J$50,6,FALSE)*(1-(PRINCIPAL!$M$29/100)),IF(L78=PRINCIPAL!$N$29,VLOOKUP($AM$48,'Banco de Dados'!$B$4:$J$50,6,FALSE)*(1-(PRINCIPAL!$O$29/100)),VLOOKUP($AM$48,'Banco de Dados'!$B$4:$J$50,6,FALSE)))))))))),"")</f>
        <v/>
      </c>
      <c r="AM78" s="29" t="str">
        <f>IFERROR(AL78*(IFERROR(VLOOKUP($AM$48,'Banco de Dados'!$B$4:$J$50,4,FALSE),"ERRO")),"")</f>
        <v/>
      </c>
      <c r="AN78" s="29" t="str">
        <f t="shared" si="36"/>
        <v/>
      </c>
      <c r="AO78" s="103" t="str">
        <f>IFERROR(AN78*(C78*(PRINCIPAL!$G$29/100))*0.47*(44/12),"")</f>
        <v/>
      </c>
      <c r="AP78" s="111" t="str">
        <f t="shared" si="37"/>
        <v/>
      </c>
      <c r="AQ78" s="30" t="str">
        <f>IFERROR(IF(AND(PRINCIPAL!$H$30&lt;&gt;"",OR(L78=PRINCIPAL!$I$30,L78=PRINCIPAL!$I$30+PRINCIPAL!$I$30,L78=PRINCIPAL!$I$30+PRINCIPAL!$I$30+PRINCIPAL!$I$30)),0,IF(AND(PRINCIPAL!$H$30&lt;&gt;"",L78=PRINCIPAL!$J$30),VLOOKUP($AR$48,'Banco de Dados'!$B$4:$J$50,8,FALSE)*PRINCIPAL!$H$30*(1-(PRINCIPAL!$K$30/100)),IF(AND(PRINCIPAL!$H$30&lt;&gt;"",L78=PRINCIPAL!$L$30),VLOOKUP($AR$48,'Banco de Dados'!$B$4:$J$50,8,FALSE)*PRINCIPAL!$H$30*(1-(PRINCIPAL!$M$30/100)),IF(AND(PRINCIPAL!$H$30&lt;&gt;"",L78=PRINCIPAL!$N$30),VLOOKUP($AR$48,'Banco de Dados'!$B$4:$J$50,8,FALSE)*PRINCIPAL!$H$30*(1-(PRINCIPAL!$O$30/100)),IF(PRINCIPAL!$H$30&lt;&gt;"",VLOOKUP($AR$48,'Banco de Dados'!$B$4:$J$50,8,FALSE)*PRINCIPAL!$H$30,IF(OR(L78=PRINCIPAL!$I$30,L78=PRINCIPAL!$I$30+PRINCIPAL!$I$30,L78=PRINCIPAL!$I$30+PRINCIPAL!$I$30+PRINCIPAL!$I$30),0,IF(L78=PRINCIPAL!$J$30,VLOOKUP($AR$48,'Banco de Dados'!$B$4:$J$50,6,FALSE)*(1-(PRINCIPAL!$K$30/100)),IF(L78=PRINCIPAL!$L$30,VLOOKUP($AR$48,'Banco de Dados'!$B$4:$J$50,6,FALSE)*(1-(PRINCIPAL!$M$30/100)),IF(L78=PRINCIPAL!$N$30,VLOOKUP($AR$48,'Banco de Dados'!$B$4:$J$50,6,FALSE)*(1-(PRINCIPAL!$O$30/100)),VLOOKUP($AR$48,'Banco de Dados'!$B$4:$J$50,6,FALSE)))))))))),"")</f>
        <v/>
      </c>
      <c r="AR78" s="29" t="str">
        <f>IFERROR(AQ78*(IFERROR(VLOOKUP($AR$48,'Banco de Dados'!$B$4:$J$50,4,FALSE),"ERRO")),"")</f>
        <v/>
      </c>
      <c r="AS78" s="29" t="str">
        <f t="shared" si="38"/>
        <v/>
      </c>
      <c r="AT78" s="103" t="str">
        <f>IFERROR(AS78*(C78*(PRINCIPAL!$G$30/100))*0.47*(44/12),"")</f>
        <v/>
      </c>
      <c r="AU78" s="111" t="str">
        <f t="shared" si="39"/>
        <v/>
      </c>
      <c r="AV78" s="30" t="str">
        <f>IFERROR(IF(AND(PRINCIPAL!$H$31&lt;&gt;"",OR(L78=PRINCIPAL!$I$31,L78=PRINCIPAL!$I$31+PRINCIPAL!$I$31,L78=PRINCIPAL!$I$31+PRINCIPAL!$I$31+PRINCIPAL!$I$31)),0,IF(AND(PRINCIPAL!$H$31&lt;&gt;"",L78=PRINCIPAL!$J$31),VLOOKUP($AW$48,'Banco de Dados'!$B$4:$J$50,8,FALSE)*PRINCIPAL!$H$31*(1-(PRINCIPAL!$K$31/100)),IF(AND(PRINCIPAL!$H$31&lt;&gt;"",L78=PRINCIPAL!$L$31),VLOOKUP($AW$48,'Banco de Dados'!$B$4:$J$50,8,FALSE)*PRINCIPAL!$H$31*(1-(PRINCIPAL!$M$31/100)),IF(AND(PRINCIPAL!$H$31&lt;&gt;"",L78=PRINCIPAL!$N$31),VLOOKUP($AW$48,'Banco de Dados'!$B$4:$J$50,8,FALSE)*PRINCIPAL!$H$31*(1-(PRINCIPAL!$O$31/100)),IF(PRINCIPAL!$H$31&lt;&gt;"",VLOOKUP($AW$48,'Banco de Dados'!$B$4:$J$50,8,FALSE)*PRINCIPAL!$H$31,IF(OR(L78=PRINCIPAL!$I$31,L78=PRINCIPAL!$I$31+PRINCIPAL!$I$31,L78=PRINCIPAL!$I$31+PRINCIPAL!$I$31+PRINCIPAL!$I$31),0,IF(L78=PRINCIPAL!$J$31,VLOOKUP($AW$48,'Banco de Dados'!$B$4:$J$50,6,FALSE)*(1-(PRINCIPAL!$K$31/100)),IF(L78=PRINCIPAL!$L$31,VLOOKUP($AW$48,'Banco de Dados'!$B$4:$J$50,6,FALSE)*(1-(PRINCIPAL!$M$31/100)),IF(L78=PRINCIPAL!$N$31,VLOOKUP($AW$48,'Banco de Dados'!$B$4:$J$50,6,FALSE)*(1-(PRINCIPAL!$O$31/100)),VLOOKUP($AW$48,'Banco de Dados'!$B$4:$J$50,6,FALSE)))))))))),"")</f>
        <v/>
      </c>
      <c r="AW78" s="29" t="str">
        <f>IFERROR(AV78*(IFERROR(VLOOKUP($AW$48,'Banco de Dados'!$B$4:$J$50,4,FALSE),"ERRO")),"")</f>
        <v/>
      </c>
      <c r="AX78" s="29" t="str">
        <f t="shared" si="40"/>
        <v/>
      </c>
      <c r="AY78" s="103" t="str">
        <f>IFERROR(AX78*(C78*(PRINCIPAL!$G$31/100))*0.47*(44/12),"")</f>
        <v/>
      </c>
      <c r="AZ78" s="111" t="str">
        <f t="shared" si="45"/>
        <v/>
      </c>
      <c r="BA78" s="120" t="str">
        <f>IFERROR(IF(AND(PRINCIPAL!$H$32&lt;&gt;"",OR(L78=PRINCIPAL!$I$32,L78=PRINCIPAL!$I$32+PRINCIPAL!$I$32,L78=PRINCIPAL!$I$32+PRINCIPAL!$I$32+PRINCIPAL!$I$32)),0,IF(AND(PRINCIPAL!$H$32&lt;&gt;"",L78=PRINCIPAL!$J$32),VLOOKUP($BB$48,'Banco de Dados'!$B$4:$J$50,8,FALSE)*PRINCIPAL!$H$32*(1-(PRINCIPAL!$K$32/100)),IF(AND(PRINCIPAL!$H$32&lt;&gt;"",L78=PRINCIPAL!$L$32),VLOOKUP($BB$48,'Banco de Dados'!$B$4:$J$50,8,FALSE)*PRINCIPAL!$H$32*(1-(PRINCIPAL!$M$32/100)),IF(AND(PRINCIPAL!$H$32&lt;&gt;"",L78=PRINCIPAL!$N$32),VLOOKUP($BB$48,'Banco de Dados'!$B$4:$J$50,8,FALSE)*PRINCIPAL!$H$32*(1-(PRINCIPAL!$O$32/100)),IF(PRINCIPAL!$H$32&lt;&gt;"",VLOOKUP($BB$48,'Banco de Dados'!$B$4:$J$50,8,FALSE)*PRINCIPAL!$H$32,IF(OR(L78=PRINCIPAL!$I$32,L78=PRINCIPAL!$I$32+PRINCIPAL!$I$32,L78=PRINCIPAL!$I$32+PRINCIPAL!$I$32+PRINCIPAL!$I$32),0,IF(L78=PRINCIPAL!$J$32,VLOOKUP($BB$48,'Banco de Dados'!$B$4:$J$50,6,FALSE)*(1-(PRINCIPAL!$K$32/100)),IF(L78=PRINCIPAL!$L$32,VLOOKUP($BB$48,'Banco de Dados'!$B$4:$J$50,6,FALSE)*(1-(PRINCIPAL!$M$32/100)),IF(L78=PRINCIPAL!$N$32,VLOOKUP($BB$48,'Banco de Dados'!$B$4:$J$50,6,FALSE)*(1-(PRINCIPAL!$O$32/100)),VLOOKUP($BB$48,'Banco de Dados'!$B$4:$J$50,6,FALSE)))))))))),"")</f>
        <v/>
      </c>
      <c r="BB78" s="122" t="str">
        <f>IFERROR(BA78*(IFERROR(VLOOKUP($BB$48,'Banco de Dados'!$B$4:$J$50,4,FALSE),"ERRO")),"")</f>
        <v/>
      </c>
      <c r="BC78" s="122" t="str">
        <f t="shared" si="46"/>
        <v/>
      </c>
      <c r="BD78" s="123" t="str">
        <f>IFERROR(BC78*(C78*(PRINCIPAL!$G$32/100))*0.47*(44/12),"")</f>
        <v/>
      </c>
      <c r="BE78" s="124" t="str">
        <f t="shared" si="25"/>
        <v/>
      </c>
      <c r="BF78" s="120" t="str">
        <f>IFERROR(IF(AND(PRINCIPAL!$H$33&lt;&gt;"",OR(L78=PRINCIPAL!$I$33,L78=PRINCIPAL!$I$33+PRINCIPAL!$I$33,L78=PRINCIPAL!$I$33+PRINCIPAL!$I$33+PRINCIPAL!$I$33)),0,IF(AND(PRINCIPAL!$H$33&lt;&gt;"",L78=PRINCIPAL!$J$33),VLOOKUP($BG$48,'Banco de Dados'!$B$4:$J$50,8,FALSE)*PRINCIPAL!$H$33*(1-(PRINCIPAL!$K$33/100)),IF(AND(PRINCIPAL!$H$33&lt;&gt;"",L78=PRINCIPAL!$L$33),VLOOKUP($BG$48,'Banco de Dados'!$B$4:$J$50,8,FALSE)*PRINCIPAL!$H$33*(1-(PRINCIPAL!$M$33/100)),IF(AND(PRINCIPAL!$H$33&lt;&gt;"",L78=PRINCIPAL!$N$33),VLOOKUP($BG$48,'Banco de Dados'!$B$4:$J$50,8,FALSE)*PRINCIPAL!$H$33*(1-(PRINCIPAL!$O$33/100)),IF(PRINCIPAL!$H$33&lt;&gt;"",VLOOKUP($BG$48,'Banco de Dados'!$B$4:$J$50,8,FALSE)*PRINCIPAL!$H$33,IF(OR(L78=PRINCIPAL!$I$33,L78=PRINCIPAL!$I$33+PRINCIPAL!$I$33,L78=PRINCIPAL!$I$33+PRINCIPAL!$I$33+PRINCIPAL!$I$33),0,IF(L78=PRINCIPAL!$J$33,VLOOKUP($BG$48,'Banco de Dados'!$B$4:$J$50,6,FALSE)*(1-(PRINCIPAL!$K$33/100)),IF(L78=PRINCIPAL!$L$33,VLOOKUP($BG$48,'Banco de Dados'!$B$4:$J$50,6,FALSE)*(1-(PRINCIPAL!$M$33/100)),IF(L78=PRINCIPAL!$N$33,VLOOKUP($BG$48,'Banco de Dados'!$B$4:$J$50,6,FALSE)*(1-(PRINCIPAL!$O$33/100)),VLOOKUP($BG$48,'Banco de Dados'!$B$4:$J$50,6,FALSE)))))))))),"")</f>
        <v/>
      </c>
      <c r="BG78" s="122" t="str">
        <f>IFERROR(BF78*(IFERROR(VLOOKUP($BG$48,'Banco de Dados'!$B$4:$J$50,4,FALSE),"ERRO")),"")</f>
        <v/>
      </c>
      <c r="BH78" s="122" t="str">
        <f t="shared" si="41"/>
        <v/>
      </c>
      <c r="BI78" s="123" t="str">
        <f>IFERROR(BH78*(C78*(PRINCIPAL!$G$33/100))*0.47*(44/12),"")</f>
        <v/>
      </c>
      <c r="BJ78" s="125" t="str">
        <f t="shared" si="26"/>
        <v/>
      </c>
    </row>
    <row r="79" spans="2:62" ht="12.75" customHeight="1" x14ac:dyDescent="0.3">
      <c r="B79" s="326">
        <f t="shared" si="23"/>
        <v>2049</v>
      </c>
      <c r="C79" s="340"/>
      <c r="D79" s="1"/>
      <c r="E79" s="116">
        <v>29</v>
      </c>
      <c r="F79" s="24" t="str">
        <f>IFERROR(VLOOKUP($G$48,'Banco de Dados'!$B$4:$J$50,6,FALSE),"")</f>
        <v/>
      </c>
      <c r="G79" s="25" t="str">
        <f>IFERROR(F79*(IFERROR(VLOOKUP($G$48,'Banco de Dados'!$B$4:$J$50,4,FALSE),"ERRO")),"")</f>
        <v/>
      </c>
      <c r="H79" s="25" t="str">
        <f t="shared" si="27"/>
        <v/>
      </c>
      <c r="I79" s="103" t="str">
        <f t="shared" si="28"/>
        <v/>
      </c>
      <c r="J79" s="117" t="str">
        <f t="shared" si="29"/>
        <v/>
      </c>
      <c r="K79" s="1"/>
      <c r="L79" s="91">
        <v>29</v>
      </c>
      <c r="M79" s="24" t="str">
        <f>IFERROR(IF(AND(PRINCIPAL!$H$24&lt;&gt;"",OR(L79=PRINCIPAL!$I$24,L79=PRINCIPAL!$I$24+PRINCIPAL!$I$24,L79=PRINCIPAL!$I$24+PRINCIPAL!$I$24+PRINCIPAL!$I$24)),0,IF(AND(PRINCIPAL!$H$24&lt;&gt;"",L79=PRINCIPAL!$J$24),VLOOKUP($N$48,'Banco de Dados'!$B$4:$J$50,8,FALSE)*PRINCIPAL!$H$24*(1-(PRINCIPAL!$K$24/100)),IF(AND(PRINCIPAL!$H$24&lt;&gt;"",L79=PRINCIPAL!$L$24),VLOOKUP($N$48,'Banco de Dados'!$B$4:$J$50,8,FALSE)*PRINCIPAL!$H$24*(1-(PRINCIPAL!$M$24/100)),IF(AND(PRINCIPAL!$H$24&lt;&gt;"",L79=PRINCIPAL!$N$24),VLOOKUP($N$48,'Banco de Dados'!$B$4:$J$50,8,FALSE)*PRINCIPAL!$H$24*(1-(PRINCIPAL!$O$24/100)),IF(PRINCIPAL!$H$24&lt;&gt;"",VLOOKUP($N$48,'Banco de Dados'!$B$4:$J$50,8,FALSE)*PRINCIPAL!$H$24,IF(OR(L79=PRINCIPAL!$I$24,L79=PRINCIPAL!$I$24+PRINCIPAL!$I$24,L79=PRINCIPAL!$I$24+PRINCIPAL!$I$24+PRINCIPAL!$I$24),0,IF(L79=PRINCIPAL!$J$24,VLOOKUP($N$48,'Banco de Dados'!$B$4:$J$50,6,FALSE)*(1-(PRINCIPAL!$K$24/100)),IF(L79=PRINCIPAL!$L$24,VLOOKUP($N$48,'Banco de Dados'!$B$4:$J$50,6,FALSE)*(1-(PRINCIPAL!$M$24/100)),IF(L79=PRINCIPAL!$N$24,VLOOKUP($N$48,'Banco de Dados'!$B$4:$J$50,6,FALSE)*(1-(PRINCIPAL!$O$24/100)),VLOOKUP($N$48,'Banco de Dados'!$B$4:$J$50,6,FALSE)))))))))),"")</f>
        <v/>
      </c>
      <c r="N79" s="25" t="str">
        <f>IFERROR(M79*(IFERROR(VLOOKUP($N$48,'Banco de Dados'!$B$4:$J$50,4,FALSE),"ERRO")),"")</f>
        <v/>
      </c>
      <c r="O79" s="25" t="str">
        <f t="shared" si="24"/>
        <v/>
      </c>
      <c r="P79" s="103" t="str">
        <f>IFERROR(O79*(C79*(PRINCIPAL!$G$24/100))*0.47*(44/12),"")</f>
        <v/>
      </c>
      <c r="Q79" s="107" t="str">
        <f t="shared" si="30"/>
        <v/>
      </c>
      <c r="R79" s="29" t="str">
        <f>IFERROR(IF(AND(PRINCIPAL!$H$25&lt;&gt;"",OR(L79=PRINCIPAL!$I$25,L79=PRINCIPAL!$I$25+PRINCIPAL!$I$25,L79=PRINCIPAL!$I$25+PRINCIPAL!$I$25+PRINCIPAL!$I$25)),0,IF(AND(PRINCIPAL!$H$25&lt;&gt;"",L79=PRINCIPAL!$J$25),VLOOKUP($S$48,'Banco de Dados'!$B$4:$J$50,8,FALSE)*PRINCIPAL!$H$25*(1-(PRINCIPAL!$K$25/100)),IF(AND(PRINCIPAL!$H$25&lt;&gt;"",L79=PRINCIPAL!$L$25),VLOOKUP($S$48,'Banco de Dados'!$B$4:$J$50,8,FALSE)*PRINCIPAL!$H$25*(1-(PRINCIPAL!$M$25/100)),IF(AND(PRINCIPAL!$H$25&lt;&gt;"",L79=PRINCIPAL!$N$25),VLOOKUP($S$48,'Banco de Dados'!$B$4:$J$50,8,FALSE)*PRINCIPAL!$H$25*(1-(PRINCIPAL!$O$25/100)),IF(PRINCIPAL!$H$25&lt;&gt;"",VLOOKUP($S$48,'Banco de Dados'!$B$4:$J$50,8,FALSE)*PRINCIPAL!$H$25,IF(OR(L79=PRINCIPAL!$I$25,L79=PRINCIPAL!$I$25+PRINCIPAL!$I$25,L79=PRINCIPAL!$I$25+PRINCIPAL!$I$25+PRINCIPAL!$I$25),0,IF(L79=PRINCIPAL!$J$25,VLOOKUP($S$48,'Banco de Dados'!$B$4:$J$50,6,FALSE)*(1-(PRINCIPAL!$K$25/100)),IF(L79=PRINCIPAL!$L$25,VLOOKUP($S$48,'Banco de Dados'!$B$4:$J$50,6,FALSE)*(1-(PRINCIPAL!$M$25/100)),IF(L79=PRINCIPAL!$N$25,VLOOKUP($S$48,'Banco de Dados'!$B$4:$J$50,6,FALSE)*(1-(PRINCIPAL!$O$25/100)),VLOOKUP($S$48,'Banco de Dados'!$B$4:$J$50,6,FALSE)))))))))),"")</f>
        <v/>
      </c>
      <c r="S79" s="29" t="str">
        <f>IFERROR(R79*(IFERROR(VLOOKUP($S$48,'Banco de Dados'!$B$4:$J$50,4,FALSE),"ERRO")),"")</f>
        <v/>
      </c>
      <c r="T79" s="29" t="str">
        <f t="shared" si="31"/>
        <v/>
      </c>
      <c r="U79" s="103" t="str">
        <f>IFERROR(T79*(C79*(PRINCIPAL!$G$25/100))*0.47*(44/12),"")</f>
        <v/>
      </c>
      <c r="V79" s="103" t="str">
        <f t="shared" si="32"/>
        <v/>
      </c>
      <c r="W79" s="30" t="str">
        <f>IFERROR(IF(AND(PRINCIPAL!$H$26&lt;&gt;"",OR(L79=PRINCIPAL!$I$26,L79=PRINCIPAL!$I$26+PRINCIPAL!$I$26,L79=PRINCIPAL!$I$26+PRINCIPAL!$I$26+PRINCIPAL!$I$26)),0,IF(AND(PRINCIPAL!$H$26&lt;&gt;"",L79=PRINCIPAL!$J$26),VLOOKUP($X$48,'Banco de Dados'!$B$4:$J$50,8,FALSE)*PRINCIPAL!$H$26*(1-(PRINCIPAL!$K$26/100)),IF(AND(PRINCIPAL!$H$26&lt;&gt;"",L79=PRINCIPAL!$L$26),VLOOKUP($X$48,'Banco de Dados'!$B$4:$J$50,8,FALSE)*PRINCIPAL!$H$26*(1-(PRINCIPAL!$M$26/100)),IF(AND(PRINCIPAL!$H$26&lt;&gt;"",L79=PRINCIPAL!$N$26),VLOOKUP($X$48,'Banco de Dados'!$B$4:$J$50,8,FALSE)*PRINCIPAL!$H$26*(1-(PRINCIPAL!$O$26/100)),IF(PRINCIPAL!$H$26&lt;&gt;"",VLOOKUP($X$48,'Banco de Dados'!$B$4:$J$50,8,FALSE)*PRINCIPAL!$H$26,IF(OR(L79=PRINCIPAL!$I$26,L79=PRINCIPAL!$I$26+PRINCIPAL!$I$26,L79=PRINCIPAL!$I$26+PRINCIPAL!$I$26+PRINCIPAL!$I$26),0,IF(L79=PRINCIPAL!$J$26,VLOOKUP($X$48,'Banco de Dados'!$B$4:$J$50,6,FALSE)*(1-(PRINCIPAL!$K$26/100)),IF(L79=PRINCIPAL!$L$26,VLOOKUP($X$48,'Banco de Dados'!$B$4:$J$50,6,FALSE)*(1-(PRINCIPAL!$M$26/100)),IF(L79=PRINCIPAL!$N$26,VLOOKUP($X$48,'Banco de Dados'!$B$4:$J$50,6,FALSE)*(1-(PRINCIPAL!$O$26/100)),VLOOKUP($X$48,'Banco de Dados'!$B$4:$J$50,6,FALSE)))))))))),"")</f>
        <v/>
      </c>
      <c r="X79" s="29" t="str">
        <f>IFERROR(W79*(IFERROR(VLOOKUP($X$48,'Banco de Dados'!$B$4:$J$50,4,FALSE),"ERRO")),"")</f>
        <v/>
      </c>
      <c r="Y79" s="29" t="str">
        <f t="shared" si="42"/>
        <v/>
      </c>
      <c r="Z79" s="103" t="str">
        <f>IFERROR(Y79*(C79*(PRINCIPAL!$G$26/100))*0.47*(44/12),"")</f>
        <v/>
      </c>
      <c r="AA79" s="111" t="str">
        <f t="shared" si="43"/>
        <v/>
      </c>
      <c r="AB79" s="30" t="str">
        <f>IFERROR(IF(AND(PRINCIPAL!$H$27&lt;&gt;"",OR(L79=PRINCIPAL!$I$27,L79=PRINCIPAL!$I$27+PRINCIPAL!$I$27,L79=PRINCIPAL!$I$27+PRINCIPAL!$I$27+PRINCIPAL!$I$27)),0,IF(AND(PRINCIPAL!$H$27&lt;&gt;"",L79=PRINCIPAL!$J$27),VLOOKUP($AC$48,'Banco de Dados'!$B$4:$J$50,8,FALSE)*PRINCIPAL!$H$27*(1-(PRINCIPAL!$K$27/100)),IF(AND(PRINCIPAL!$H$27&lt;&gt;"",L79=PRINCIPAL!$L$27),VLOOKUP($AC$48,'Banco de Dados'!$B$4:$J$50,8,FALSE)*PRINCIPAL!$H$27*(1-(PRINCIPAL!$M$27/100)),IF(AND(PRINCIPAL!$H$27&lt;&gt;"",L79=PRINCIPAL!$N$27),VLOOKUP($AC$48,'Banco de Dados'!$B$4:$J$50,8,FALSE)*PRINCIPAL!$H$27*(1-(PRINCIPAL!$O$27/100)),IF(PRINCIPAL!$H$27&lt;&gt;"",VLOOKUP($AC$48,'Banco de Dados'!$B$4:$J$50,8,FALSE)*PRINCIPAL!$H$27,IF(OR(L79=PRINCIPAL!$I$27,L79=PRINCIPAL!$I$27+PRINCIPAL!$I$27,L79=PRINCIPAL!$I$27+PRINCIPAL!$I$27+PRINCIPAL!$I$27),0,IF(L79=PRINCIPAL!$J$27,VLOOKUP($AC$48,'Banco de Dados'!$B$4:$J$50,6,FALSE)*(1-(PRINCIPAL!$K$27/100)),IF(L79=PRINCIPAL!$L$27,VLOOKUP($AC$48,'Banco de Dados'!$B$4:$J$50,6,FALSE)*(1-(PRINCIPAL!$M$27/100)),IF(L79=PRINCIPAL!$N$27,VLOOKUP($AC$48,'Banco de Dados'!$B$4:$J$50,6,FALSE)*(1-(PRINCIPAL!$O$27/100)),VLOOKUP($AC$48,'Banco de Dados'!$B$4:$J$50,6,FALSE)))))))))),"")</f>
        <v/>
      </c>
      <c r="AC79" s="29" t="str">
        <f>IFERROR(AB79*(IFERROR(VLOOKUP($AC$48,'Banco de Dados'!$B$4:$J$50,4,FALSE),"ERRO")),"")</f>
        <v/>
      </c>
      <c r="AD79" s="29" t="str">
        <f t="shared" si="33"/>
        <v/>
      </c>
      <c r="AE79" s="103" t="str">
        <f>IFERROR(AD79*(C79*(PRINCIPAL!$G$27/100))*0.47*(44/12),"")</f>
        <v/>
      </c>
      <c r="AF79" s="111" t="str">
        <f t="shared" si="34"/>
        <v/>
      </c>
      <c r="AG79" s="30" t="str">
        <f>IFERROR(IF(AND(PRINCIPAL!$H$28&lt;&gt;"",OR(L79=PRINCIPAL!$I$28,L79=PRINCIPAL!$I$28+PRINCIPAL!$I$28,L79=PRINCIPAL!$I$28+PRINCIPAL!$I$28+PRINCIPAL!$I$28)),0,IF(AND(PRINCIPAL!$H$28&lt;&gt;"",L79=PRINCIPAL!$J$28),VLOOKUP($AH$48,'Banco de Dados'!$B$4:$J$50,8,FALSE)*PRINCIPAL!$H$28*(1-(PRINCIPAL!$K$28/100)),IF(AND(PRINCIPAL!$H$28&lt;&gt;"",L79=PRINCIPAL!$L$28),VLOOKUP($AH$48,'Banco de Dados'!$B$4:$J$50,8,FALSE)*PRINCIPAL!$H$28*(1-(PRINCIPAL!$M$28/100)),IF(AND(PRINCIPAL!$H$28&lt;&gt;"",L79=PRINCIPAL!$N$28),VLOOKUP($AH$48,'Banco de Dados'!$B$4:$J$50,8,FALSE)*PRINCIPAL!$H$28*(1-(PRINCIPAL!$O$28/100)),IF(PRINCIPAL!$H$28&lt;&gt;"",VLOOKUP($AH$48,'Banco de Dados'!$B$4:$J$50,8,FALSE)*PRINCIPAL!$H$28,IF(OR(L79=PRINCIPAL!$I$28,L79=PRINCIPAL!$I$28+PRINCIPAL!$I$28,L79=PRINCIPAL!$I$28+PRINCIPAL!$I$28+PRINCIPAL!$I$28),0,IF(L79=PRINCIPAL!$J$28,VLOOKUP($AH$48,'Banco de Dados'!$B$4:$J$50,6,FALSE)*(1-(PRINCIPAL!$K$28/100)),IF(L79=PRINCIPAL!$L$28,VLOOKUP($AH$48,'Banco de Dados'!$B$4:$J$50,6,FALSE)*(1-(PRINCIPAL!$M$28/100)),IF(L79=PRINCIPAL!$N$28,VLOOKUP($AH$48,'Banco de Dados'!$B$4:$J$50,6,FALSE)*(1-(PRINCIPAL!$O$28/100)),VLOOKUP($AH$48,'Banco de Dados'!$B$4:$J$50,6,FALSE)))))))))),"")</f>
        <v/>
      </c>
      <c r="AH79" s="29" t="str">
        <f>IFERROR(AG79*(IFERROR(VLOOKUP($AH$48,'Banco de Dados'!$B$4:$J$50,4,FALSE),"ERRO")),"")</f>
        <v/>
      </c>
      <c r="AI79" s="29" t="str">
        <f t="shared" si="35"/>
        <v/>
      </c>
      <c r="AJ79" s="103" t="str">
        <f>IFERROR(AI79*(C79*(PRINCIPAL!$G$28/100))*0.47*(44/12),"")</f>
        <v/>
      </c>
      <c r="AK79" s="111" t="str">
        <f t="shared" si="44"/>
        <v/>
      </c>
      <c r="AL79" s="30" t="str">
        <f>IFERROR(IF(AND(PRINCIPAL!$H$29&lt;&gt;"",OR(L79=PRINCIPAL!$I$29,L79=PRINCIPAL!$I$29+PRINCIPAL!$I$29,L79=PRINCIPAL!$I$29+PRINCIPAL!$I$29+PRINCIPAL!$I$29)),0,IF(AND(PRINCIPAL!$H$29&lt;&gt;"",L79=PRINCIPAL!$J$29),VLOOKUP($AM$48,'Banco de Dados'!$B$4:$J$50,8,FALSE)*PRINCIPAL!$H$29*(1-(PRINCIPAL!$K$29/100)),IF(AND(PRINCIPAL!$H$29&lt;&gt;"",L79=PRINCIPAL!$L$29),VLOOKUP($AM$48,'Banco de Dados'!$B$4:$J$50,8,FALSE)*PRINCIPAL!$H$29*(1-(PRINCIPAL!$M$29/100)),IF(AND(PRINCIPAL!$H$29&lt;&gt;"",L79=PRINCIPAL!$N$29),VLOOKUP($AM$48,'Banco de Dados'!$B$4:$J$50,8,FALSE)*PRINCIPAL!$H$29*(1-(PRINCIPAL!$O$29/100)),IF(PRINCIPAL!$H$29&lt;&gt;"",VLOOKUP($AM$48,'Banco de Dados'!$B$4:$J$50,8,FALSE)*PRINCIPAL!$H$29,IF(OR(L79=PRINCIPAL!$I$29,L79=PRINCIPAL!$I$29+PRINCIPAL!$I$29,L79=PRINCIPAL!$I$29+PRINCIPAL!$I$29+PRINCIPAL!$I$29),0,IF(L79=PRINCIPAL!$J$29,VLOOKUP($AM$48,'Banco de Dados'!$B$4:$J$50,6,FALSE)*(1-(PRINCIPAL!$K$29/100)),IF(L79=PRINCIPAL!$L$29,VLOOKUP($AM$48,'Banco de Dados'!$B$4:$J$50,6,FALSE)*(1-(PRINCIPAL!$M$29/100)),IF(L79=PRINCIPAL!$N$29,VLOOKUP($AM$48,'Banco de Dados'!$B$4:$J$50,6,FALSE)*(1-(PRINCIPAL!$O$29/100)),VLOOKUP($AM$48,'Banco de Dados'!$B$4:$J$50,6,FALSE)))))))))),"")</f>
        <v/>
      </c>
      <c r="AM79" s="29" t="str">
        <f>IFERROR(AL79*(IFERROR(VLOOKUP($AM$48,'Banco de Dados'!$B$4:$J$50,4,FALSE),"ERRO")),"")</f>
        <v/>
      </c>
      <c r="AN79" s="29" t="str">
        <f t="shared" si="36"/>
        <v/>
      </c>
      <c r="AO79" s="103" t="str">
        <f>IFERROR(AN79*(C79*(PRINCIPAL!$G$29/100))*0.47*(44/12),"")</f>
        <v/>
      </c>
      <c r="AP79" s="111" t="str">
        <f t="shared" si="37"/>
        <v/>
      </c>
      <c r="AQ79" s="30" t="str">
        <f>IFERROR(IF(AND(PRINCIPAL!$H$30&lt;&gt;"",OR(L79=PRINCIPAL!$I$30,L79=PRINCIPAL!$I$30+PRINCIPAL!$I$30,L79=PRINCIPAL!$I$30+PRINCIPAL!$I$30+PRINCIPAL!$I$30)),0,IF(AND(PRINCIPAL!$H$30&lt;&gt;"",L79=PRINCIPAL!$J$30),VLOOKUP($AR$48,'Banco de Dados'!$B$4:$J$50,8,FALSE)*PRINCIPAL!$H$30*(1-(PRINCIPAL!$K$30/100)),IF(AND(PRINCIPAL!$H$30&lt;&gt;"",L79=PRINCIPAL!$L$30),VLOOKUP($AR$48,'Banco de Dados'!$B$4:$J$50,8,FALSE)*PRINCIPAL!$H$30*(1-(PRINCIPAL!$M$30/100)),IF(AND(PRINCIPAL!$H$30&lt;&gt;"",L79=PRINCIPAL!$N$30),VLOOKUP($AR$48,'Banco de Dados'!$B$4:$J$50,8,FALSE)*PRINCIPAL!$H$30*(1-(PRINCIPAL!$O$30/100)),IF(PRINCIPAL!$H$30&lt;&gt;"",VLOOKUP($AR$48,'Banco de Dados'!$B$4:$J$50,8,FALSE)*PRINCIPAL!$H$30,IF(OR(L79=PRINCIPAL!$I$30,L79=PRINCIPAL!$I$30+PRINCIPAL!$I$30,L79=PRINCIPAL!$I$30+PRINCIPAL!$I$30+PRINCIPAL!$I$30),0,IF(L79=PRINCIPAL!$J$30,VLOOKUP($AR$48,'Banco de Dados'!$B$4:$J$50,6,FALSE)*(1-(PRINCIPAL!$K$30/100)),IF(L79=PRINCIPAL!$L$30,VLOOKUP($AR$48,'Banco de Dados'!$B$4:$J$50,6,FALSE)*(1-(PRINCIPAL!$M$30/100)),IF(L79=PRINCIPAL!$N$30,VLOOKUP($AR$48,'Banco de Dados'!$B$4:$J$50,6,FALSE)*(1-(PRINCIPAL!$O$30/100)),VLOOKUP($AR$48,'Banco de Dados'!$B$4:$J$50,6,FALSE)))))))))),"")</f>
        <v/>
      </c>
      <c r="AR79" s="29" t="str">
        <f>IFERROR(AQ79*(IFERROR(VLOOKUP($AR$48,'Banco de Dados'!$B$4:$J$50,4,FALSE),"ERRO")),"")</f>
        <v/>
      </c>
      <c r="AS79" s="29" t="str">
        <f t="shared" si="38"/>
        <v/>
      </c>
      <c r="AT79" s="103" t="str">
        <f>IFERROR(AS79*(C79*(PRINCIPAL!$G$30/100))*0.47*(44/12),"")</f>
        <v/>
      </c>
      <c r="AU79" s="111" t="str">
        <f t="shared" si="39"/>
        <v/>
      </c>
      <c r="AV79" s="30" t="str">
        <f>IFERROR(IF(AND(PRINCIPAL!$H$31&lt;&gt;"",OR(L79=PRINCIPAL!$I$31,L79=PRINCIPAL!$I$31+PRINCIPAL!$I$31,L79=PRINCIPAL!$I$31+PRINCIPAL!$I$31+PRINCIPAL!$I$31)),0,IF(AND(PRINCIPAL!$H$31&lt;&gt;"",L79=PRINCIPAL!$J$31),VLOOKUP($AW$48,'Banco de Dados'!$B$4:$J$50,8,FALSE)*PRINCIPAL!$H$31*(1-(PRINCIPAL!$K$31/100)),IF(AND(PRINCIPAL!$H$31&lt;&gt;"",L79=PRINCIPAL!$L$31),VLOOKUP($AW$48,'Banco de Dados'!$B$4:$J$50,8,FALSE)*PRINCIPAL!$H$31*(1-(PRINCIPAL!$M$31/100)),IF(AND(PRINCIPAL!$H$31&lt;&gt;"",L79=PRINCIPAL!$N$31),VLOOKUP($AW$48,'Banco de Dados'!$B$4:$J$50,8,FALSE)*PRINCIPAL!$H$31*(1-(PRINCIPAL!$O$31/100)),IF(PRINCIPAL!$H$31&lt;&gt;"",VLOOKUP($AW$48,'Banco de Dados'!$B$4:$J$50,8,FALSE)*PRINCIPAL!$H$31,IF(OR(L79=PRINCIPAL!$I$31,L79=PRINCIPAL!$I$31+PRINCIPAL!$I$31,L79=PRINCIPAL!$I$31+PRINCIPAL!$I$31+PRINCIPAL!$I$31),0,IF(L79=PRINCIPAL!$J$31,VLOOKUP($AW$48,'Banco de Dados'!$B$4:$J$50,6,FALSE)*(1-(PRINCIPAL!$K$31/100)),IF(L79=PRINCIPAL!$L$31,VLOOKUP($AW$48,'Banco de Dados'!$B$4:$J$50,6,FALSE)*(1-(PRINCIPAL!$M$31/100)),IF(L79=PRINCIPAL!$N$31,VLOOKUP($AW$48,'Banco de Dados'!$B$4:$J$50,6,FALSE)*(1-(PRINCIPAL!$O$31/100)),VLOOKUP($AW$48,'Banco de Dados'!$B$4:$J$50,6,FALSE)))))))))),"")</f>
        <v/>
      </c>
      <c r="AW79" s="29" t="str">
        <f>IFERROR(AV79*(IFERROR(VLOOKUP($AW$48,'Banco de Dados'!$B$4:$J$50,4,FALSE),"ERRO")),"")</f>
        <v/>
      </c>
      <c r="AX79" s="29" t="str">
        <f t="shared" si="40"/>
        <v/>
      </c>
      <c r="AY79" s="103" t="str">
        <f>IFERROR(AX79*(C79*(PRINCIPAL!$G$31/100))*0.47*(44/12),"")</f>
        <v/>
      </c>
      <c r="AZ79" s="111" t="str">
        <f t="shared" si="45"/>
        <v/>
      </c>
      <c r="BA79" s="120" t="str">
        <f>IFERROR(IF(AND(PRINCIPAL!$H$32&lt;&gt;"",OR(L79=PRINCIPAL!$I$32,L79=PRINCIPAL!$I$32+PRINCIPAL!$I$32,L79=PRINCIPAL!$I$32+PRINCIPAL!$I$32+PRINCIPAL!$I$32)),0,IF(AND(PRINCIPAL!$H$32&lt;&gt;"",L79=PRINCIPAL!$J$32),VLOOKUP($BB$48,'Banco de Dados'!$B$4:$J$50,8,FALSE)*PRINCIPAL!$H$32*(1-(PRINCIPAL!$K$32/100)),IF(AND(PRINCIPAL!$H$32&lt;&gt;"",L79=PRINCIPAL!$L$32),VLOOKUP($BB$48,'Banco de Dados'!$B$4:$J$50,8,FALSE)*PRINCIPAL!$H$32*(1-(PRINCIPAL!$M$32/100)),IF(AND(PRINCIPAL!$H$32&lt;&gt;"",L79=PRINCIPAL!$N$32),VLOOKUP($BB$48,'Banco de Dados'!$B$4:$J$50,8,FALSE)*PRINCIPAL!$H$32*(1-(PRINCIPAL!$O$32/100)),IF(PRINCIPAL!$H$32&lt;&gt;"",VLOOKUP($BB$48,'Banco de Dados'!$B$4:$J$50,8,FALSE)*PRINCIPAL!$H$32,IF(OR(L79=PRINCIPAL!$I$32,L79=PRINCIPAL!$I$32+PRINCIPAL!$I$32,L79=PRINCIPAL!$I$32+PRINCIPAL!$I$32+PRINCIPAL!$I$32),0,IF(L79=PRINCIPAL!$J$32,VLOOKUP($BB$48,'Banco de Dados'!$B$4:$J$50,6,FALSE)*(1-(PRINCIPAL!$K$32/100)),IF(L79=PRINCIPAL!$L$32,VLOOKUP($BB$48,'Banco de Dados'!$B$4:$J$50,6,FALSE)*(1-(PRINCIPAL!$M$32/100)),IF(L79=PRINCIPAL!$N$32,VLOOKUP($BB$48,'Banco de Dados'!$B$4:$J$50,6,FALSE)*(1-(PRINCIPAL!$O$32/100)),VLOOKUP($BB$48,'Banco de Dados'!$B$4:$J$50,6,FALSE)))))))))),"")</f>
        <v/>
      </c>
      <c r="BB79" s="122" t="str">
        <f>IFERROR(BA79*(IFERROR(VLOOKUP($BB$48,'Banco de Dados'!$B$4:$J$50,4,FALSE),"ERRO")),"")</f>
        <v/>
      </c>
      <c r="BC79" s="122" t="str">
        <f t="shared" si="46"/>
        <v/>
      </c>
      <c r="BD79" s="123" t="str">
        <f>IFERROR(BC79*(C79*(PRINCIPAL!$G$32/100))*0.47*(44/12),"")</f>
        <v/>
      </c>
      <c r="BE79" s="124" t="str">
        <f t="shared" si="25"/>
        <v/>
      </c>
      <c r="BF79" s="120" t="str">
        <f>IFERROR(IF(AND(PRINCIPAL!$H$33&lt;&gt;"",OR(L79=PRINCIPAL!$I$33,L79=PRINCIPAL!$I$33+PRINCIPAL!$I$33,L79=PRINCIPAL!$I$33+PRINCIPAL!$I$33+PRINCIPAL!$I$33)),0,IF(AND(PRINCIPAL!$H$33&lt;&gt;"",L79=PRINCIPAL!$J$33),VLOOKUP($BG$48,'Banco de Dados'!$B$4:$J$50,8,FALSE)*PRINCIPAL!$H$33*(1-(PRINCIPAL!$K$33/100)),IF(AND(PRINCIPAL!$H$33&lt;&gt;"",L79=PRINCIPAL!$L$33),VLOOKUP($BG$48,'Banco de Dados'!$B$4:$J$50,8,FALSE)*PRINCIPAL!$H$33*(1-(PRINCIPAL!$M$33/100)),IF(AND(PRINCIPAL!$H$33&lt;&gt;"",L79=PRINCIPAL!$N$33),VLOOKUP($BG$48,'Banco de Dados'!$B$4:$J$50,8,FALSE)*PRINCIPAL!$H$33*(1-(PRINCIPAL!$O$33/100)),IF(PRINCIPAL!$H$33&lt;&gt;"",VLOOKUP($BG$48,'Banco de Dados'!$B$4:$J$50,8,FALSE)*PRINCIPAL!$H$33,IF(OR(L79=PRINCIPAL!$I$33,L79=PRINCIPAL!$I$33+PRINCIPAL!$I$33,L79=PRINCIPAL!$I$33+PRINCIPAL!$I$33+PRINCIPAL!$I$33),0,IF(L79=PRINCIPAL!$J$33,VLOOKUP($BG$48,'Banco de Dados'!$B$4:$J$50,6,FALSE)*(1-(PRINCIPAL!$K$33/100)),IF(L79=PRINCIPAL!$L$33,VLOOKUP($BG$48,'Banco de Dados'!$B$4:$J$50,6,FALSE)*(1-(PRINCIPAL!$M$33/100)),IF(L79=PRINCIPAL!$N$33,VLOOKUP($BG$48,'Banco de Dados'!$B$4:$J$50,6,FALSE)*(1-(PRINCIPAL!$O$33/100)),VLOOKUP($BG$48,'Banco de Dados'!$B$4:$J$50,6,FALSE)))))))))),"")</f>
        <v/>
      </c>
      <c r="BG79" s="122" t="str">
        <f>IFERROR(BF79*(IFERROR(VLOOKUP($BG$48,'Banco de Dados'!$B$4:$J$50,4,FALSE),"ERRO")),"")</f>
        <v/>
      </c>
      <c r="BH79" s="122" t="str">
        <f t="shared" si="41"/>
        <v/>
      </c>
      <c r="BI79" s="123" t="str">
        <f>IFERROR(BH79*(C79*(PRINCIPAL!$G$33/100))*0.47*(44/12),"")</f>
        <v/>
      </c>
      <c r="BJ79" s="125" t="str">
        <f t="shared" si="26"/>
        <v/>
      </c>
    </row>
    <row r="80" spans="2:62" ht="12.75" customHeight="1" x14ac:dyDescent="0.3">
      <c r="B80" s="326">
        <f t="shared" si="23"/>
        <v>2050</v>
      </c>
      <c r="C80" s="340"/>
      <c r="D80" s="1"/>
      <c r="E80" s="116">
        <v>30</v>
      </c>
      <c r="F80" s="24" t="str">
        <f>IFERROR(VLOOKUP($G$48,'Banco de Dados'!$B$4:$J$50,6,FALSE),"")</f>
        <v/>
      </c>
      <c r="G80" s="25" t="str">
        <f>IFERROR(F80*(IFERROR(VLOOKUP($G$48,'Banco de Dados'!$B$4:$J$50,4,FALSE),"ERRO")),"")</f>
        <v/>
      </c>
      <c r="H80" s="25" t="str">
        <f t="shared" si="27"/>
        <v/>
      </c>
      <c r="I80" s="103" t="str">
        <f t="shared" si="28"/>
        <v/>
      </c>
      <c r="J80" s="117" t="str">
        <f t="shared" si="29"/>
        <v/>
      </c>
      <c r="K80" s="1"/>
      <c r="L80" s="91">
        <v>30</v>
      </c>
      <c r="M80" s="24" t="str">
        <f>IFERROR(IF(AND(PRINCIPAL!$H$24&lt;&gt;"",OR(L80=PRINCIPAL!$I$24,L80=PRINCIPAL!$I$24+PRINCIPAL!$I$24,L80=PRINCIPAL!$I$24+PRINCIPAL!$I$24+PRINCIPAL!$I$24)),0,IF(AND(PRINCIPAL!$H$24&lt;&gt;"",L80=PRINCIPAL!$J$24),VLOOKUP($N$48,'Banco de Dados'!$B$4:$J$50,8,FALSE)*PRINCIPAL!$H$24*(1-(PRINCIPAL!$K$24/100)),IF(AND(PRINCIPAL!$H$24&lt;&gt;"",L80=PRINCIPAL!$L$24),VLOOKUP($N$48,'Banco de Dados'!$B$4:$J$50,8,FALSE)*PRINCIPAL!$H$24*(1-(PRINCIPAL!$M$24/100)),IF(AND(PRINCIPAL!$H$24&lt;&gt;"",L80=PRINCIPAL!$N$24),VLOOKUP($N$48,'Banco de Dados'!$B$4:$J$50,8,FALSE)*PRINCIPAL!$H$24*(1-(PRINCIPAL!$O$24/100)),IF(PRINCIPAL!$H$24&lt;&gt;"",VLOOKUP($N$48,'Banco de Dados'!$B$4:$J$50,8,FALSE)*PRINCIPAL!$H$24,IF(OR(L80=PRINCIPAL!$I$24,L80=PRINCIPAL!$I$24+PRINCIPAL!$I$24,L80=PRINCIPAL!$I$24+PRINCIPAL!$I$24+PRINCIPAL!$I$24),0,IF(L80=PRINCIPAL!$J$24,VLOOKUP($N$48,'Banco de Dados'!$B$4:$J$50,6,FALSE)*(1-(PRINCIPAL!$K$24/100)),IF(L80=PRINCIPAL!$L$24,VLOOKUP($N$48,'Banco de Dados'!$B$4:$J$50,6,FALSE)*(1-(PRINCIPAL!$M$24/100)),IF(L80=PRINCIPAL!$N$24,VLOOKUP($N$48,'Banco de Dados'!$B$4:$J$50,6,FALSE)*(1-(PRINCIPAL!$O$24/100)),VLOOKUP($N$48,'Banco de Dados'!$B$4:$J$50,6,FALSE)))))))))),"")</f>
        <v/>
      </c>
      <c r="N80" s="25" t="str">
        <f>IFERROR(M80*(IFERROR(VLOOKUP($N$48,'Banco de Dados'!$B$4:$J$50,4,FALSE),"ERRO")),"")</f>
        <v/>
      </c>
      <c r="O80" s="25" t="str">
        <f t="shared" si="24"/>
        <v/>
      </c>
      <c r="P80" s="103" t="str">
        <f>IFERROR(O80*(C80*(PRINCIPAL!$G$24/100))*0.47*(44/12),"")</f>
        <v/>
      </c>
      <c r="Q80" s="107" t="str">
        <f t="shared" si="30"/>
        <v/>
      </c>
      <c r="R80" s="29" t="str">
        <f>IFERROR(IF(AND(PRINCIPAL!$H$25&lt;&gt;"",OR(L80=PRINCIPAL!$I$25,L80=PRINCIPAL!$I$25+PRINCIPAL!$I$25,L80=PRINCIPAL!$I$25+PRINCIPAL!$I$25+PRINCIPAL!$I$25)),0,IF(AND(PRINCIPAL!$H$25&lt;&gt;"",L80=PRINCIPAL!$J$25),VLOOKUP($S$48,'Banco de Dados'!$B$4:$J$50,8,FALSE)*PRINCIPAL!$H$25*(1-(PRINCIPAL!$K$25/100)),IF(AND(PRINCIPAL!$H$25&lt;&gt;"",L80=PRINCIPAL!$L$25),VLOOKUP($S$48,'Banco de Dados'!$B$4:$J$50,8,FALSE)*PRINCIPAL!$H$25*(1-(PRINCIPAL!$M$25/100)),IF(AND(PRINCIPAL!$H$25&lt;&gt;"",L80=PRINCIPAL!$N$25),VLOOKUP($S$48,'Banco de Dados'!$B$4:$J$50,8,FALSE)*PRINCIPAL!$H$25*(1-(PRINCIPAL!$O$25/100)),IF(PRINCIPAL!$H$25&lt;&gt;"",VLOOKUP($S$48,'Banco de Dados'!$B$4:$J$50,8,FALSE)*PRINCIPAL!$H$25,IF(OR(L80=PRINCIPAL!$I$25,L80=PRINCIPAL!$I$25+PRINCIPAL!$I$25,L80=PRINCIPAL!$I$25+PRINCIPAL!$I$25+PRINCIPAL!$I$25),0,IF(L80=PRINCIPAL!$J$25,VLOOKUP($S$48,'Banco de Dados'!$B$4:$J$50,6,FALSE)*(1-(PRINCIPAL!$K$25/100)),IF(L80=PRINCIPAL!$L$25,VLOOKUP($S$48,'Banco de Dados'!$B$4:$J$50,6,FALSE)*(1-(PRINCIPAL!$M$25/100)),IF(L80=PRINCIPAL!$N$25,VLOOKUP($S$48,'Banco de Dados'!$B$4:$J$50,6,FALSE)*(1-(PRINCIPAL!$O$25/100)),VLOOKUP($S$48,'Banco de Dados'!$B$4:$J$50,6,FALSE)))))))))),"")</f>
        <v/>
      </c>
      <c r="S80" s="29" t="str">
        <f>IFERROR(R80*(IFERROR(VLOOKUP($S$48,'Banco de Dados'!$B$4:$J$50,4,FALSE),"ERRO")),"")</f>
        <v/>
      </c>
      <c r="T80" s="29" t="str">
        <f t="shared" si="31"/>
        <v/>
      </c>
      <c r="U80" s="103" t="str">
        <f>IFERROR(T80*(C80*(PRINCIPAL!$G$25/100))*0.47*(44/12),"")</f>
        <v/>
      </c>
      <c r="V80" s="103" t="str">
        <f t="shared" si="32"/>
        <v/>
      </c>
      <c r="W80" s="30" t="str">
        <f>IFERROR(IF(AND(PRINCIPAL!$H$26&lt;&gt;"",OR(L80=PRINCIPAL!$I$26,L80=PRINCIPAL!$I$26+PRINCIPAL!$I$26,L80=PRINCIPAL!$I$26+PRINCIPAL!$I$26+PRINCIPAL!$I$26)),0,IF(AND(PRINCIPAL!$H$26&lt;&gt;"",L80=PRINCIPAL!$J$26),VLOOKUP($X$48,'Banco de Dados'!$B$4:$J$50,8,FALSE)*PRINCIPAL!$H$26*(1-(PRINCIPAL!$K$26/100)),IF(AND(PRINCIPAL!$H$26&lt;&gt;"",L80=PRINCIPAL!$L$26),VLOOKUP($X$48,'Banco de Dados'!$B$4:$J$50,8,FALSE)*PRINCIPAL!$H$26*(1-(PRINCIPAL!$M$26/100)),IF(AND(PRINCIPAL!$H$26&lt;&gt;"",L80=PRINCIPAL!$N$26),VLOOKUP($X$48,'Banco de Dados'!$B$4:$J$50,8,FALSE)*PRINCIPAL!$H$26*(1-(PRINCIPAL!$O$26/100)),IF(PRINCIPAL!$H$26&lt;&gt;"",VLOOKUP($X$48,'Banco de Dados'!$B$4:$J$50,8,FALSE)*PRINCIPAL!$H$26,IF(OR(L80=PRINCIPAL!$I$26,L80=PRINCIPAL!$I$26+PRINCIPAL!$I$26,L80=PRINCIPAL!$I$26+PRINCIPAL!$I$26+PRINCIPAL!$I$26),0,IF(L80=PRINCIPAL!$J$26,VLOOKUP($X$48,'Banco de Dados'!$B$4:$J$50,6,FALSE)*(1-(PRINCIPAL!$K$26/100)),IF(L80=PRINCIPAL!$L$26,VLOOKUP($X$48,'Banco de Dados'!$B$4:$J$50,6,FALSE)*(1-(PRINCIPAL!$M$26/100)),IF(L80=PRINCIPAL!$N$26,VLOOKUP($X$48,'Banco de Dados'!$B$4:$J$50,6,FALSE)*(1-(PRINCIPAL!$O$26/100)),VLOOKUP($X$48,'Banco de Dados'!$B$4:$J$50,6,FALSE)))))))))),"")</f>
        <v/>
      </c>
      <c r="X80" s="29" t="str">
        <f>IFERROR(W80*(IFERROR(VLOOKUP($X$48,'Banco de Dados'!$B$4:$J$50,4,FALSE),"ERRO")),"")</f>
        <v/>
      </c>
      <c r="Y80" s="29" t="str">
        <f t="shared" si="42"/>
        <v/>
      </c>
      <c r="Z80" s="103" t="str">
        <f>IFERROR(Y80*(C80*(PRINCIPAL!$G$26/100))*0.47*(44/12),"")</f>
        <v/>
      </c>
      <c r="AA80" s="111" t="str">
        <f t="shared" si="43"/>
        <v/>
      </c>
      <c r="AB80" s="30" t="str">
        <f>IFERROR(IF(AND(PRINCIPAL!$H$27&lt;&gt;"",OR(L80=PRINCIPAL!$I$27,L80=PRINCIPAL!$I$27+PRINCIPAL!$I$27,L80=PRINCIPAL!$I$27+PRINCIPAL!$I$27+PRINCIPAL!$I$27)),0,IF(AND(PRINCIPAL!$H$27&lt;&gt;"",L80=PRINCIPAL!$J$27),VLOOKUP($AC$48,'Banco de Dados'!$B$4:$J$50,8,FALSE)*PRINCIPAL!$H$27*(1-(PRINCIPAL!$K$27/100)),IF(AND(PRINCIPAL!$H$27&lt;&gt;"",L80=PRINCIPAL!$L$27),VLOOKUP($AC$48,'Banco de Dados'!$B$4:$J$50,8,FALSE)*PRINCIPAL!$H$27*(1-(PRINCIPAL!$M$27/100)),IF(AND(PRINCIPAL!$H$27&lt;&gt;"",L80=PRINCIPAL!$N$27),VLOOKUP($AC$48,'Banco de Dados'!$B$4:$J$50,8,FALSE)*PRINCIPAL!$H$27*(1-(PRINCIPAL!$O$27/100)),IF(PRINCIPAL!$H$27&lt;&gt;"",VLOOKUP($AC$48,'Banco de Dados'!$B$4:$J$50,8,FALSE)*PRINCIPAL!$H$27,IF(OR(L80=PRINCIPAL!$I$27,L80=PRINCIPAL!$I$27+PRINCIPAL!$I$27,L80=PRINCIPAL!$I$27+PRINCIPAL!$I$27+PRINCIPAL!$I$27),0,IF(L80=PRINCIPAL!$J$27,VLOOKUP($AC$48,'Banco de Dados'!$B$4:$J$50,6,FALSE)*(1-(PRINCIPAL!$K$27/100)),IF(L80=PRINCIPAL!$L$27,VLOOKUP($AC$48,'Banco de Dados'!$B$4:$J$50,6,FALSE)*(1-(PRINCIPAL!$M$27/100)),IF(L80=PRINCIPAL!$N$27,VLOOKUP($AC$48,'Banco de Dados'!$B$4:$J$50,6,FALSE)*(1-(PRINCIPAL!$O$27/100)),VLOOKUP($AC$48,'Banco de Dados'!$B$4:$J$50,6,FALSE)))))))))),"")</f>
        <v/>
      </c>
      <c r="AC80" s="29" t="str">
        <f>IFERROR(AB80*(IFERROR(VLOOKUP($AC$48,'Banco de Dados'!$B$4:$J$50,4,FALSE),"ERRO")),"")</f>
        <v/>
      </c>
      <c r="AD80" s="29" t="str">
        <f t="shared" si="33"/>
        <v/>
      </c>
      <c r="AE80" s="103" t="str">
        <f>IFERROR(AD80*(C80*(PRINCIPAL!$G$27/100))*0.47*(44/12),"")</f>
        <v/>
      </c>
      <c r="AF80" s="111" t="str">
        <f t="shared" si="34"/>
        <v/>
      </c>
      <c r="AG80" s="30" t="str">
        <f>IFERROR(IF(AND(PRINCIPAL!$H$28&lt;&gt;"",OR(L80=PRINCIPAL!$I$28,L80=PRINCIPAL!$I$28+PRINCIPAL!$I$28,L80=PRINCIPAL!$I$28+PRINCIPAL!$I$28+PRINCIPAL!$I$28)),0,IF(AND(PRINCIPAL!$H$28&lt;&gt;"",L80=PRINCIPAL!$J$28),VLOOKUP($AH$48,'Banco de Dados'!$B$4:$J$50,8,FALSE)*PRINCIPAL!$H$28*(1-(PRINCIPAL!$K$28/100)),IF(AND(PRINCIPAL!$H$28&lt;&gt;"",L80=PRINCIPAL!$L$28),VLOOKUP($AH$48,'Banco de Dados'!$B$4:$J$50,8,FALSE)*PRINCIPAL!$H$28*(1-(PRINCIPAL!$M$28/100)),IF(AND(PRINCIPAL!$H$28&lt;&gt;"",L80=PRINCIPAL!$N$28),VLOOKUP($AH$48,'Banco de Dados'!$B$4:$J$50,8,FALSE)*PRINCIPAL!$H$28*(1-(PRINCIPAL!$O$28/100)),IF(PRINCIPAL!$H$28&lt;&gt;"",VLOOKUP($AH$48,'Banco de Dados'!$B$4:$J$50,8,FALSE)*PRINCIPAL!$H$28,IF(OR(L80=PRINCIPAL!$I$28,L80=PRINCIPAL!$I$28+PRINCIPAL!$I$28,L80=PRINCIPAL!$I$28+PRINCIPAL!$I$28+PRINCIPAL!$I$28),0,IF(L80=PRINCIPAL!$J$28,VLOOKUP($AH$48,'Banco de Dados'!$B$4:$J$50,6,FALSE)*(1-(PRINCIPAL!$K$28/100)),IF(L80=PRINCIPAL!$L$28,VLOOKUP($AH$48,'Banco de Dados'!$B$4:$J$50,6,FALSE)*(1-(PRINCIPAL!$M$28/100)),IF(L80=PRINCIPAL!$N$28,VLOOKUP($AH$48,'Banco de Dados'!$B$4:$J$50,6,FALSE)*(1-(PRINCIPAL!$O$28/100)),VLOOKUP($AH$48,'Banco de Dados'!$B$4:$J$50,6,FALSE)))))))))),"")</f>
        <v/>
      </c>
      <c r="AH80" s="29" t="str">
        <f>IFERROR(AG80*(IFERROR(VLOOKUP($AH$48,'Banco de Dados'!$B$4:$J$50,4,FALSE),"ERRO")),"")</f>
        <v/>
      </c>
      <c r="AI80" s="29" t="str">
        <f t="shared" si="35"/>
        <v/>
      </c>
      <c r="AJ80" s="103" t="str">
        <f>IFERROR(AI80*(C80*(PRINCIPAL!$G$28/100))*0.47*(44/12),"")</f>
        <v/>
      </c>
      <c r="AK80" s="111" t="str">
        <f t="shared" si="44"/>
        <v/>
      </c>
      <c r="AL80" s="30" t="str">
        <f>IFERROR(IF(AND(PRINCIPAL!$H$29&lt;&gt;"",OR(L80=PRINCIPAL!$I$29,L80=PRINCIPAL!$I$29+PRINCIPAL!$I$29,L80=PRINCIPAL!$I$29+PRINCIPAL!$I$29+PRINCIPAL!$I$29)),0,IF(AND(PRINCIPAL!$H$29&lt;&gt;"",L80=PRINCIPAL!$J$29),VLOOKUP($AM$48,'Banco de Dados'!$B$4:$J$50,8,FALSE)*PRINCIPAL!$H$29*(1-(PRINCIPAL!$K$29/100)),IF(AND(PRINCIPAL!$H$29&lt;&gt;"",L80=PRINCIPAL!$L$29),VLOOKUP($AM$48,'Banco de Dados'!$B$4:$J$50,8,FALSE)*PRINCIPAL!$H$29*(1-(PRINCIPAL!$M$29/100)),IF(AND(PRINCIPAL!$H$29&lt;&gt;"",L80=PRINCIPAL!$N$29),VLOOKUP($AM$48,'Banco de Dados'!$B$4:$J$50,8,FALSE)*PRINCIPAL!$H$29*(1-(PRINCIPAL!$O$29/100)),IF(PRINCIPAL!$H$29&lt;&gt;"",VLOOKUP($AM$48,'Banco de Dados'!$B$4:$J$50,8,FALSE)*PRINCIPAL!$H$29,IF(OR(L80=PRINCIPAL!$I$29,L80=PRINCIPAL!$I$29+PRINCIPAL!$I$29,L80=PRINCIPAL!$I$29+PRINCIPAL!$I$29+PRINCIPAL!$I$29),0,IF(L80=PRINCIPAL!$J$29,VLOOKUP($AM$48,'Banco de Dados'!$B$4:$J$50,6,FALSE)*(1-(PRINCIPAL!$K$29/100)),IF(L80=PRINCIPAL!$L$29,VLOOKUP($AM$48,'Banco de Dados'!$B$4:$J$50,6,FALSE)*(1-(PRINCIPAL!$M$29/100)),IF(L80=PRINCIPAL!$N$29,VLOOKUP($AM$48,'Banco de Dados'!$B$4:$J$50,6,FALSE)*(1-(PRINCIPAL!$O$29/100)),VLOOKUP($AM$48,'Banco de Dados'!$B$4:$J$50,6,FALSE)))))))))),"")</f>
        <v/>
      </c>
      <c r="AM80" s="29" t="str">
        <f>IFERROR(AL80*(IFERROR(VLOOKUP($AM$48,'Banco de Dados'!$B$4:$J$50,4,FALSE),"ERRO")),"")</f>
        <v/>
      </c>
      <c r="AN80" s="29" t="str">
        <f t="shared" si="36"/>
        <v/>
      </c>
      <c r="AO80" s="103" t="str">
        <f>IFERROR(AN80*(C80*(PRINCIPAL!$G$29/100))*0.47*(44/12),"")</f>
        <v/>
      </c>
      <c r="AP80" s="111" t="str">
        <f t="shared" si="37"/>
        <v/>
      </c>
      <c r="AQ80" s="30" t="str">
        <f>IFERROR(IF(AND(PRINCIPAL!$H$30&lt;&gt;"",OR(L80=PRINCIPAL!$I$30,L80=PRINCIPAL!$I$30+PRINCIPAL!$I$30,L80=PRINCIPAL!$I$30+PRINCIPAL!$I$30+PRINCIPAL!$I$30)),0,IF(AND(PRINCIPAL!$H$30&lt;&gt;"",L80=PRINCIPAL!$J$30),VLOOKUP($AR$48,'Banco de Dados'!$B$4:$J$50,8,FALSE)*PRINCIPAL!$H$30*(1-(PRINCIPAL!$K$30/100)),IF(AND(PRINCIPAL!$H$30&lt;&gt;"",L80=PRINCIPAL!$L$30),VLOOKUP($AR$48,'Banco de Dados'!$B$4:$J$50,8,FALSE)*PRINCIPAL!$H$30*(1-(PRINCIPAL!$M$30/100)),IF(AND(PRINCIPAL!$H$30&lt;&gt;"",L80=PRINCIPAL!$N$30),VLOOKUP($AR$48,'Banco de Dados'!$B$4:$J$50,8,FALSE)*PRINCIPAL!$H$30*(1-(PRINCIPAL!$O$30/100)),IF(PRINCIPAL!$H$30&lt;&gt;"",VLOOKUP($AR$48,'Banco de Dados'!$B$4:$J$50,8,FALSE)*PRINCIPAL!$H$30,IF(OR(L80=PRINCIPAL!$I$30,L80=PRINCIPAL!$I$30+PRINCIPAL!$I$30,L80=PRINCIPAL!$I$30+PRINCIPAL!$I$30+PRINCIPAL!$I$30),0,IF(L80=PRINCIPAL!$J$30,VLOOKUP($AR$48,'Banco de Dados'!$B$4:$J$50,6,FALSE)*(1-(PRINCIPAL!$K$30/100)),IF(L80=PRINCIPAL!$L$30,VLOOKUP($AR$48,'Banco de Dados'!$B$4:$J$50,6,FALSE)*(1-(PRINCIPAL!$M$30/100)),IF(L80=PRINCIPAL!$N$30,VLOOKUP($AR$48,'Banco de Dados'!$B$4:$J$50,6,FALSE)*(1-(PRINCIPAL!$O$30/100)),VLOOKUP($AR$48,'Banco de Dados'!$B$4:$J$50,6,FALSE)))))))))),"")</f>
        <v/>
      </c>
      <c r="AR80" s="29" t="str">
        <f>IFERROR(AQ80*(IFERROR(VLOOKUP($AR$48,'Banco de Dados'!$B$4:$J$50,4,FALSE),"ERRO")),"")</f>
        <v/>
      </c>
      <c r="AS80" s="29" t="str">
        <f t="shared" si="38"/>
        <v/>
      </c>
      <c r="AT80" s="103" t="str">
        <f>IFERROR(AS80*(C80*(PRINCIPAL!$G$30/100))*0.47*(44/12),"")</f>
        <v/>
      </c>
      <c r="AU80" s="111" t="str">
        <f t="shared" si="39"/>
        <v/>
      </c>
      <c r="AV80" s="30" t="str">
        <f>IFERROR(IF(AND(PRINCIPAL!$H$31&lt;&gt;"",OR(L80=PRINCIPAL!$I$31,L80=PRINCIPAL!$I$31+PRINCIPAL!$I$31,L80=PRINCIPAL!$I$31+PRINCIPAL!$I$31+PRINCIPAL!$I$31)),0,IF(AND(PRINCIPAL!$H$31&lt;&gt;"",L80=PRINCIPAL!$J$31),VLOOKUP($AW$48,'Banco de Dados'!$B$4:$J$50,8,FALSE)*PRINCIPAL!$H$31*(1-(PRINCIPAL!$K$31/100)),IF(AND(PRINCIPAL!$H$31&lt;&gt;"",L80=PRINCIPAL!$L$31),VLOOKUP($AW$48,'Banco de Dados'!$B$4:$J$50,8,FALSE)*PRINCIPAL!$H$31*(1-(PRINCIPAL!$M$31/100)),IF(AND(PRINCIPAL!$H$31&lt;&gt;"",L80=PRINCIPAL!$N$31),VLOOKUP($AW$48,'Banco de Dados'!$B$4:$J$50,8,FALSE)*PRINCIPAL!$H$31*(1-(PRINCIPAL!$O$31/100)),IF(PRINCIPAL!$H$31&lt;&gt;"",VLOOKUP($AW$48,'Banco de Dados'!$B$4:$J$50,8,FALSE)*PRINCIPAL!$H$31,IF(OR(L80=PRINCIPAL!$I$31,L80=PRINCIPAL!$I$31+PRINCIPAL!$I$31,L80=PRINCIPAL!$I$31+PRINCIPAL!$I$31+PRINCIPAL!$I$31),0,IF(L80=PRINCIPAL!$J$31,VLOOKUP($AW$48,'Banco de Dados'!$B$4:$J$50,6,FALSE)*(1-(PRINCIPAL!$K$31/100)),IF(L80=PRINCIPAL!$L$31,VLOOKUP($AW$48,'Banco de Dados'!$B$4:$J$50,6,FALSE)*(1-(PRINCIPAL!$M$31/100)),IF(L80=PRINCIPAL!$N$31,VLOOKUP($AW$48,'Banco de Dados'!$B$4:$J$50,6,FALSE)*(1-(PRINCIPAL!$O$31/100)),VLOOKUP($AW$48,'Banco de Dados'!$B$4:$J$50,6,FALSE)))))))))),"")</f>
        <v/>
      </c>
      <c r="AW80" s="29" t="str">
        <f>IFERROR(AV80*(IFERROR(VLOOKUP($AW$48,'Banco de Dados'!$B$4:$J$50,4,FALSE),"ERRO")),"")</f>
        <v/>
      </c>
      <c r="AX80" s="29" t="str">
        <f t="shared" si="40"/>
        <v/>
      </c>
      <c r="AY80" s="103" t="str">
        <f>IFERROR(AX80*(C80*(PRINCIPAL!$G$31/100))*0.47*(44/12),"")</f>
        <v/>
      </c>
      <c r="AZ80" s="111" t="str">
        <f t="shared" si="45"/>
        <v/>
      </c>
      <c r="BA80" s="120" t="str">
        <f>IFERROR(IF(AND(PRINCIPAL!$H$32&lt;&gt;"",OR(L80=PRINCIPAL!$I$32,L80=PRINCIPAL!$I$32+PRINCIPAL!$I$32,L80=PRINCIPAL!$I$32+PRINCIPAL!$I$32+PRINCIPAL!$I$32)),0,IF(AND(PRINCIPAL!$H$32&lt;&gt;"",L80=PRINCIPAL!$J$32),VLOOKUP($BB$48,'Banco de Dados'!$B$4:$J$50,8,FALSE)*PRINCIPAL!$H$32*(1-(PRINCIPAL!$K$32/100)),IF(AND(PRINCIPAL!$H$32&lt;&gt;"",L80=PRINCIPAL!$L$32),VLOOKUP($BB$48,'Banco de Dados'!$B$4:$J$50,8,FALSE)*PRINCIPAL!$H$32*(1-(PRINCIPAL!$M$32/100)),IF(AND(PRINCIPAL!$H$32&lt;&gt;"",L80=PRINCIPAL!$N$32),VLOOKUP($BB$48,'Banco de Dados'!$B$4:$J$50,8,FALSE)*PRINCIPAL!$H$32*(1-(PRINCIPAL!$O$32/100)),IF(PRINCIPAL!$H$32&lt;&gt;"",VLOOKUP($BB$48,'Banco de Dados'!$B$4:$J$50,8,FALSE)*PRINCIPAL!$H$32,IF(OR(L80=PRINCIPAL!$I$32,L80=PRINCIPAL!$I$32+PRINCIPAL!$I$32,L80=PRINCIPAL!$I$32+PRINCIPAL!$I$32+PRINCIPAL!$I$32),0,IF(L80=PRINCIPAL!$J$32,VLOOKUP($BB$48,'Banco de Dados'!$B$4:$J$50,6,FALSE)*(1-(PRINCIPAL!$K$32/100)),IF(L80=PRINCIPAL!$L$32,VLOOKUP($BB$48,'Banco de Dados'!$B$4:$J$50,6,FALSE)*(1-(PRINCIPAL!$M$32/100)),IF(L80=PRINCIPAL!$N$32,VLOOKUP($BB$48,'Banco de Dados'!$B$4:$J$50,6,FALSE)*(1-(PRINCIPAL!$O$32/100)),VLOOKUP($BB$48,'Banco de Dados'!$B$4:$J$50,6,FALSE)))))))))),"")</f>
        <v/>
      </c>
      <c r="BB80" s="122" t="str">
        <f>IFERROR(BA80*(IFERROR(VLOOKUP($BB$48,'Banco de Dados'!$B$4:$J$50,4,FALSE),"ERRO")),"")</f>
        <v/>
      </c>
      <c r="BC80" s="122" t="str">
        <f t="shared" si="46"/>
        <v/>
      </c>
      <c r="BD80" s="123" t="str">
        <f>IFERROR(BC80*(C80*(PRINCIPAL!$G$32/100))*0.47*(44/12),"")</f>
        <v/>
      </c>
      <c r="BE80" s="124" t="str">
        <f t="shared" si="25"/>
        <v/>
      </c>
      <c r="BF80" s="120" t="str">
        <f>IFERROR(IF(AND(PRINCIPAL!$H$33&lt;&gt;"",OR(L80=PRINCIPAL!$I$33,L80=PRINCIPAL!$I$33+PRINCIPAL!$I$33,L80=PRINCIPAL!$I$33+PRINCIPAL!$I$33+PRINCIPAL!$I$33)),0,IF(AND(PRINCIPAL!$H$33&lt;&gt;"",L80=PRINCIPAL!$J$33),VLOOKUP($BG$48,'Banco de Dados'!$B$4:$J$50,8,FALSE)*PRINCIPAL!$H$33*(1-(PRINCIPAL!$K$33/100)),IF(AND(PRINCIPAL!$H$33&lt;&gt;"",L80=PRINCIPAL!$L$33),VLOOKUP($BG$48,'Banco de Dados'!$B$4:$J$50,8,FALSE)*PRINCIPAL!$H$33*(1-(PRINCIPAL!$M$33/100)),IF(AND(PRINCIPAL!$H$33&lt;&gt;"",L80=PRINCIPAL!$N$33),VLOOKUP($BG$48,'Banco de Dados'!$B$4:$J$50,8,FALSE)*PRINCIPAL!$H$33*(1-(PRINCIPAL!$O$33/100)),IF(PRINCIPAL!$H$33&lt;&gt;"",VLOOKUP($BG$48,'Banco de Dados'!$B$4:$J$50,8,FALSE)*PRINCIPAL!$H$33,IF(OR(L80=PRINCIPAL!$I$33,L80=PRINCIPAL!$I$33+PRINCIPAL!$I$33,L80=PRINCIPAL!$I$33+PRINCIPAL!$I$33+PRINCIPAL!$I$33),0,IF(L80=PRINCIPAL!$J$33,VLOOKUP($BG$48,'Banco de Dados'!$B$4:$J$50,6,FALSE)*(1-(PRINCIPAL!$K$33/100)),IF(L80=PRINCIPAL!$L$33,VLOOKUP($BG$48,'Banco de Dados'!$B$4:$J$50,6,FALSE)*(1-(PRINCIPAL!$M$33/100)),IF(L80=PRINCIPAL!$N$33,VLOOKUP($BG$48,'Banco de Dados'!$B$4:$J$50,6,FALSE)*(1-(PRINCIPAL!$O$33/100)),VLOOKUP($BG$48,'Banco de Dados'!$B$4:$J$50,6,FALSE)))))))))),"")</f>
        <v/>
      </c>
      <c r="BG80" s="122" t="str">
        <f>IFERROR(BF80*(IFERROR(VLOOKUP($BG$48,'Banco de Dados'!$B$4:$J$50,4,FALSE),"ERRO")),"")</f>
        <v/>
      </c>
      <c r="BH80" s="122" t="str">
        <f t="shared" si="41"/>
        <v/>
      </c>
      <c r="BI80" s="123" t="str">
        <f>IFERROR(BH80*(C80*(PRINCIPAL!$G$33/100))*0.47*(44/12),"")</f>
        <v/>
      </c>
      <c r="BJ80" s="125" t="str">
        <f t="shared" si="26"/>
        <v/>
      </c>
    </row>
    <row r="81" spans="2:62" ht="12.75" customHeight="1" x14ac:dyDescent="0.3">
      <c r="B81" s="326">
        <f t="shared" si="23"/>
        <v>2051</v>
      </c>
      <c r="C81" s="340"/>
      <c r="D81" s="1"/>
      <c r="E81" s="116">
        <v>31</v>
      </c>
      <c r="F81" s="24" t="str">
        <f>IFERROR(VLOOKUP($G$48,'Banco de Dados'!$B$4:$J$50,6,FALSE),"")</f>
        <v/>
      </c>
      <c r="G81" s="25" t="str">
        <f>IFERROR(F81*(IFERROR(VLOOKUP($G$48,'Banco de Dados'!$B$4:$J$50,4,FALSE),"ERRO")),"")</f>
        <v/>
      </c>
      <c r="H81" s="25" t="str">
        <f t="shared" si="27"/>
        <v/>
      </c>
      <c r="I81" s="103" t="str">
        <f t="shared" si="28"/>
        <v/>
      </c>
      <c r="J81" s="117" t="str">
        <f t="shared" si="29"/>
        <v/>
      </c>
      <c r="K81" s="1"/>
      <c r="L81" s="91">
        <v>31</v>
      </c>
      <c r="M81" s="24" t="str">
        <f>IFERROR(IF(AND(PRINCIPAL!$H$24&lt;&gt;"",OR(L81=PRINCIPAL!$I$24,L81=PRINCIPAL!$I$24+PRINCIPAL!$I$24,L81=PRINCIPAL!$I$24+PRINCIPAL!$I$24+PRINCIPAL!$I$24)),0,IF(AND(PRINCIPAL!$H$24&lt;&gt;"",L81=PRINCIPAL!$J$24),VLOOKUP($N$48,'Banco de Dados'!$B$4:$J$50,8,FALSE)*PRINCIPAL!$H$24*(1-(PRINCIPAL!$K$24/100)),IF(AND(PRINCIPAL!$H$24&lt;&gt;"",L81=PRINCIPAL!$L$24),VLOOKUP($N$48,'Banco de Dados'!$B$4:$J$50,8,FALSE)*PRINCIPAL!$H$24*(1-(PRINCIPAL!$M$24/100)),IF(AND(PRINCIPAL!$H$24&lt;&gt;"",L81=PRINCIPAL!$N$24),VLOOKUP($N$48,'Banco de Dados'!$B$4:$J$50,8,FALSE)*PRINCIPAL!$H$24*(1-(PRINCIPAL!$O$24/100)),IF(PRINCIPAL!$H$24&lt;&gt;"",VLOOKUP($N$48,'Banco de Dados'!$B$4:$J$50,8,FALSE)*PRINCIPAL!$H$24,IF(OR(L81=PRINCIPAL!$I$24,L81=PRINCIPAL!$I$24+PRINCIPAL!$I$24,L81=PRINCIPAL!$I$24+PRINCIPAL!$I$24+PRINCIPAL!$I$24),0,IF(L81=PRINCIPAL!$J$24,VLOOKUP($N$48,'Banco de Dados'!$B$4:$J$50,6,FALSE)*(1-(PRINCIPAL!$K$24/100)),IF(L81=PRINCIPAL!$L$24,VLOOKUP($N$48,'Banco de Dados'!$B$4:$J$50,6,FALSE)*(1-(PRINCIPAL!$M$24/100)),IF(L81=PRINCIPAL!$N$24,VLOOKUP($N$48,'Banco de Dados'!$B$4:$J$50,6,FALSE)*(1-(PRINCIPAL!$O$24/100)),VLOOKUP($N$48,'Banco de Dados'!$B$4:$J$50,6,FALSE)))))))))),"")</f>
        <v/>
      </c>
      <c r="N81" s="25" t="str">
        <f>IFERROR(M81*(IFERROR(VLOOKUP($N$48,'Banco de Dados'!$B$4:$J$50,4,FALSE),"ERRO")),"")</f>
        <v/>
      </c>
      <c r="O81" s="25" t="str">
        <f t="shared" si="24"/>
        <v/>
      </c>
      <c r="P81" s="103" t="str">
        <f>IFERROR(O81*(C81*(PRINCIPAL!$G$24/100))*0.47*(44/12),"")</f>
        <v/>
      </c>
      <c r="Q81" s="107" t="str">
        <f t="shared" si="30"/>
        <v/>
      </c>
      <c r="R81" s="29" t="str">
        <f>IFERROR(IF(AND(PRINCIPAL!$H$25&lt;&gt;"",OR(L81=PRINCIPAL!$I$25,L81=PRINCIPAL!$I$25+PRINCIPAL!$I$25,L81=PRINCIPAL!$I$25+PRINCIPAL!$I$25+PRINCIPAL!$I$25)),0,IF(AND(PRINCIPAL!$H$25&lt;&gt;"",L81=PRINCIPAL!$J$25),VLOOKUP($S$48,'Banco de Dados'!$B$4:$J$50,8,FALSE)*PRINCIPAL!$H$25*(1-(PRINCIPAL!$K$25/100)),IF(AND(PRINCIPAL!$H$25&lt;&gt;"",L81=PRINCIPAL!$L$25),VLOOKUP($S$48,'Banco de Dados'!$B$4:$J$50,8,FALSE)*PRINCIPAL!$H$25*(1-(PRINCIPAL!$M$25/100)),IF(AND(PRINCIPAL!$H$25&lt;&gt;"",L81=PRINCIPAL!$N$25),VLOOKUP($S$48,'Banco de Dados'!$B$4:$J$50,8,FALSE)*PRINCIPAL!$H$25*(1-(PRINCIPAL!$O$25/100)),IF(PRINCIPAL!$H$25&lt;&gt;"",VLOOKUP($S$48,'Banco de Dados'!$B$4:$J$50,8,FALSE)*PRINCIPAL!$H$25,IF(OR(L81=PRINCIPAL!$I$25,L81=PRINCIPAL!$I$25+PRINCIPAL!$I$25,L81=PRINCIPAL!$I$25+PRINCIPAL!$I$25+PRINCIPAL!$I$25),0,IF(L81=PRINCIPAL!$J$25,VLOOKUP($S$48,'Banco de Dados'!$B$4:$J$50,6,FALSE)*(1-(PRINCIPAL!$K$25/100)),IF(L81=PRINCIPAL!$L$25,VLOOKUP($S$48,'Banco de Dados'!$B$4:$J$50,6,FALSE)*(1-(PRINCIPAL!$M$25/100)),IF(L81=PRINCIPAL!$N$25,VLOOKUP($S$48,'Banco de Dados'!$B$4:$J$50,6,FALSE)*(1-(PRINCIPAL!$O$25/100)),VLOOKUP($S$48,'Banco de Dados'!$B$4:$J$50,6,FALSE)))))))))),"")</f>
        <v/>
      </c>
      <c r="S81" s="29" t="str">
        <f>IFERROR(R81*(IFERROR(VLOOKUP($S$48,'Banco de Dados'!$B$4:$J$50,4,FALSE),"ERRO")),"")</f>
        <v/>
      </c>
      <c r="T81" s="29" t="str">
        <f t="shared" si="31"/>
        <v/>
      </c>
      <c r="U81" s="103" t="str">
        <f>IFERROR(T81*(C81*(PRINCIPAL!$G$25/100))*0.47*(44/12),"")</f>
        <v/>
      </c>
      <c r="V81" s="103" t="str">
        <f t="shared" si="32"/>
        <v/>
      </c>
      <c r="W81" s="30" t="str">
        <f>IFERROR(IF(AND(PRINCIPAL!$H$26&lt;&gt;"",OR(L81=PRINCIPAL!$I$26,L81=PRINCIPAL!$I$26+PRINCIPAL!$I$26,L81=PRINCIPAL!$I$26+PRINCIPAL!$I$26+PRINCIPAL!$I$26)),0,IF(AND(PRINCIPAL!$H$26&lt;&gt;"",L81=PRINCIPAL!$J$26),VLOOKUP($X$48,'Banco de Dados'!$B$4:$J$50,8,FALSE)*PRINCIPAL!$H$26*(1-(PRINCIPAL!$K$26/100)),IF(AND(PRINCIPAL!$H$26&lt;&gt;"",L81=PRINCIPAL!$L$26),VLOOKUP($X$48,'Banco de Dados'!$B$4:$J$50,8,FALSE)*PRINCIPAL!$H$26*(1-(PRINCIPAL!$M$26/100)),IF(AND(PRINCIPAL!$H$26&lt;&gt;"",L81=PRINCIPAL!$N$26),VLOOKUP($X$48,'Banco de Dados'!$B$4:$J$50,8,FALSE)*PRINCIPAL!$H$26*(1-(PRINCIPAL!$O$26/100)),IF(PRINCIPAL!$H$26&lt;&gt;"",VLOOKUP($X$48,'Banco de Dados'!$B$4:$J$50,8,FALSE)*PRINCIPAL!$H$26,IF(OR(L81=PRINCIPAL!$I$26,L81=PRINCIPAL!$I$26+PRINCIPAL!$I$26,L81=PRINCIPAL!$I$26+PRINCIPAL!$I$26+PRINCIPAL!$I$26),0,IF(L81=PRINCIPAL!$J$26,VLOOKUP($X$48,'Banco de Dados'!$B$4:$J$50,6,FALSE)*(1-(PRINCIPAL!$K$26/100)),IF(L81=PRINCIPAL!$L$26,VLOOKUP($X$48,'Banco de Dados'!$B$4:$J$50,6,FALSE)*(1-(PRINCIPAL!$M$26/100)),IF(L81=PRINCIPAL!$N$26,VLOOKUP($X$48,'Banco de Dados'!$B$4:$J$50,6,FALSE)*(1-(PRINCIPAL!$O$26/100)),VLOOKUP($X$48,'Banco de Dados'!$B$4:$J$50,6,FALSE)))))))))),"")</f>
        <v/>
      </c>
      <c r="X81" s="29" t="str">
        <f>IFERROR(W81*(IFERROR(VLOOKUP($X$48,'Banco de Dados'!$B$4:$J$50,4,FALSE),"ERRO")),"")</f>
        <v/>
      </c>
      <c r="Y81" s="29" t="str">
        <f t="shared" si="42"/>
        <v/>
      </c>
      <c r="Z81" s="103" t="str">
        <f>IFERROR(Y81*(C81*(PRINCIPAL!$G$26/100))*0.47*(44/12),"")</f>
        <v/>
      </c>
      <c r="AA81" s="111" t="str">
        <f t="shared" si="43"/>
        <v/>
      </c>
      <c r="AB81" s="30" t="str">
        <f>IFERROR(IF(AND(PRINCIPAL!$H$27&lt;&gt;"",OR(L81=PRINCIPAL!$I$27,L81=PRINCIPAL!$I$27+PRINCIPAL!$I$27,L81=PRINCIPAL!$I$27+PRINCIPAL!$I$27+PRINCIPAL!$I$27)),0,IF(AND(PRINCIPAL!$H$27&lt;&gt;"",L81=PRINCIPAL!$J$27),VLOOKUP($AC$48,'Banco de Dados'!$B$4:$J$50,8,FALSE)*PRINCIPAL!$H$27*(1-(PRINCIPAL!$K$27/100)),IF(AND(PRINCIPAL!$H$27&lt;&gt;"",L81=PRINCIPAL!$L$27),VLOOKUP($AC$48,'Banco de Dados'!$B$4:$J$50,8,FALSE)*PRINCIPAL!$H$27*(1-(PRINCIPAL!$M$27/100)),IF(AND(PRINCIPAL!$H$27&lt;&gt;"",L81=PRINCIPAL!$N$27),VLOOKUP($AC$48,'Banco de Dados'!$B$4:$J$50,8,FALSE)*PRINCIPAL!$H$27*(1-(PRINCIPAL!$O$27/100)),IF(PRINCIPAL!$H$27&lt;&gt;"",VLOOKUP($AC$48,'Banco de Dados'!$B$4:$J$50,8,FALSE)*PRINCIPAL!$H$27,IF(OR(L81=PRINCIPAL!$I$27,L81=PRINCIPAL!$I$27+PRINCIPAL!$I$27,L81=PRINCIPAL!$I$27+PRINCIPAL!$I$27+PRINCIPAL!$I$27),0,IF(L81=PRINCIPAL!$J$27,VLOOKUP($AC$48,'Banco de Dados'!$B$4:$J$50,6,FALSE)*(1-(PRINCIPAL!$K$27/100)),IF(L81=PRINCIPAL!$L$27,VLOOKUP($AC$48,'Banco de Dados'!$B$4:$J$50,6,FALSE)*(1-(PRINCIPAL!$M$27/100)),IF(L81=PRINCIPAL!$N$27,VLOOKUP($AC$48,'Banco de Dados'!$B$4:$J$50,6,FALSE)*(1-(PRINCIPAL!$O$27/100)),VLOOKUP($AC$48,'Banco de Dados'!$B$4:$J$50,6,FALSE)))))))))),"")</f>
        <v/>
      </c>
      <c r="AC81" s="29" t="str">
        <f>IFERROR(AB81*(IFERROR(VLOOKUP($AC$48,'Banco de Dados'!$B$4:$J$50,4,FALSE),"ERRO")),"")</f>
        <v/>
      </c>
      <c r="AD81" s="29" t="str">
        <f t="shared" si="33"/>
        <v/>
      </c>
      <c r="AE81" s="103" t="str">
        <f>IFERROR(AD81*(C81*(PRINCIPAL!$G$27/100))*0.47*(44/12),"")</f>
        <v/>
      </c>
      <c r="AF81" s="111" t="str">
        <f t="shared" si="34"/>
        <v/>
      </c>
      <c r="AG81" s="30" t="str">
        <f>IFERROR(IF(AND(PRINCIPAL!$H$28&lt;&gt;"",OR(L81=PRINCIPAL!$I$28,L81=PRINCIPAL!$I$28+PRINCIPAL!$I$28,L81=PRINCIPAL!$I$28+PRINCIPAL!$I$28+PRINCIPAL!$I$28)),0,IF(AND(PRINCIPAL!$H$28&lt;&gt;"",L81=PRINCIPAL!$J$28),VLOOKUP($AH$48,'Banco de Dados'!$B$4:$J$50,8,FALSE)*PRINCIPAL!$H$28*(1-(PRINCIPAL!$K$28/100)),IF(AND(PRINCIPAL!$H$28&lt;&gt;"",L81=PRINCIPAL!$L$28),VLOOKUP($AH$48,'Banco de Dados'!$B$4:$J$50,8,FALSE)*PRINCIPAL!$H$28*(1-(PRINCIPAL!$M$28/100)),IF(AND(PRINCIPAL!$H$28&lt;&gt;"",L81=PRINCIPAL!$N$28),VLOOKUP($AH$48,'Banco de Dados'!$B$4:$J$50,8,FALSE)*PRINCIPAL!$H$28*(1-(PRINCIPAL!$O$28/100)),IF(PRINCIPAL!$H$28&lt;&gt;"",VLOOKUP($AH$48,'Banco de Dados'!$B$4:$J$50,8,FALSE)*PRINCIPAL!$H$28,IF(OR(L81=PRINCIPAL!$I$28,L81=PRINCIPAL!$I$28+PRINCIPAL!$I$28,L81=PRINCIPAL!$I$28+PRINCIPAL!$I$28+PRINCIPAL!$I$28),0,IF(L81=PRINCIPAL!$J$28,VLOOKUP($AH$48,'Banco de Dados'!$B$4:$J$50,6,FALSE)*(1-(PRINCIPAL!$K$28/100)),IF(L81=PRINCIPAL!$L$28,VLOOKUP($AH$48,'Banco de Dados'!$B$4:$J$50,6,FALSE)*(1-(PRINCIPAL!$M$28/100)),IF(L81=PRINCIPAL!$N$28,VLOOKUP($AH$48,'Banco de Dados'!$B$4:$J$50,6,FALSE)*(1-(PRINCIPAL!$O$28/100)),VLOOKUP($AH$48,'Banco de Dados'!$B$4:$J$50,6,FALSE)))))))))),"")</f>
        <v/>
      </c>
      <c r="AH81" s="29" t="str">
        <f>IFERROR(AG81*(IFERROR(VLOOKUP($AH$48,'Banco de Dados'!$B$4:$J$50,4,FALSE),"ERRO")),"")</f>
        <v/>
      </c>
      <c r="AI81" s="29" t="str">
        <f t="shared" si="35"/>
        <v/>
      </c>
      <c r="AJ81" s="103" t="str">
        <f>IFERROR(AI81*(C81*(PRINCIPAL!$G$28/100))*0.47*(44/12),"")</f>
        <v/>
      </c>
      <c r="AK81" s="111" t="str">
        <f t="shared" si="44"/>
        <v/>
      </c>
      <c r="AL81" s="30" t="str">
        <f>IFERROR(IF(AND(PRINCIPAL!$H$29&lt;&gt;"",OR(L81=PRINCIPAL!$I$29,L81=PRINCIPAL!$I$29+PRINCIPAL!$I$29,L81=PRINCIPAL!$I$29+PRINCIPAL!$I$29+PRINCIPAL!$I$29)),0,IF(AND(PRINCIPAL!$H$29&lt;&gt;"",L81=PRINCIPAL!$J$29),VLOOKUP($AM$48,'Banco de Dados'!$B$4:$J$50,8,FALSE)*PRINCIPAL!$H$29*(1-(PRINCIPAL!$K$29/100)),IF(AND(PRINCIPAL!$H$29&lt;&gt;"",L81=PRINCIPAL!$L$29),VLOOKUP($AM$48,'Banco de Dados'!$B$4:$J$50,8,FALSE)*PRINCIPAL!$H$29*(1-(PRINCIPAL!$M$29/100)),IF(AND(PRINCIPAL!$H$29&lt;&gt;"",L81=PRINCIPAL!$N$29),VLOOKUP($AM$48,'Banco de Dados'!$B$4:$J$50,8,FALSE)*PRINCIPAL!$H$29*(1-(PRINCIPAL!$O$29/100)),IF(PRINCIPAL!$H$29&lt;&gt;"",VLOOKUP($AM$48,'Banco de Dados'!$B$4:$J$50,8,FALSE)*PRINCIPAL!$H$29,IF(OR(L81=PRINCIPAL!$I$29,L81=PRINCIPAL!$I$29+PRINCIPAL!$I$29,L81=PRINCIPAL!$I$29+PRINCIPAL!$I$29+PRINCIPAL!$I$29),0,IF(L81=PRINCIPAL!$J$29,VLOOKUP($AM$48,'Banco de Dados'!$B$4:$J$50,6,FALSE)*(1-(PRINCIPAL!$K$29/100)),IF(L81=PRINCIPAL!$L$29,VLOOKUP($AM$48,'Banco de Dados'!$B$4:$J$50,6,FALSE)*(1-(PRINCIPAL!$M$29/100)),IF(L81=PRINCIPAL!$N$29,VLOOKUP($AM$48,'Banco de Dados'!$B$4:$J$50,6,FALSE)*(1-(PRINCIPAL!$O$29/100)),VLOOKUP($AM$48,'Banco de Dados'!$B$4:$J$50,6,FALSE)))))))))),"")</f>
        <v/>
      </c>
      <c r="AM81" s="29" t="str">
        <f>IFERROR(AL81*(IFERROR(VLOOKUP($AM$48,'Banco de Dados'!$B$4:$J$50,4,FALSE),"ERRO")),"")</f>
        <v/>
      </c>
      <c r="AN81" s="29" t="str">
        <f t="shared" si="36"/>
        <v/>
      </c>
      <c r="AO81" s="103" t="str">
        <f>IFERROR(AN81*(C81*(PRINCIPAL!$G$29/100))*0.47*(44/12),"")</f>
        <v/>
      </c>
      <c r="AP81" s="111" t="str">
        <f t="shared" si="37"/>
        <v/>
      </c>
      <c r="AQ81" s="30" t="str">
        <f>IFERROR(IF(AND(PRINCIPAL!$H$30&lt;&gt;"",OR(L81=PRINCIPAL!$I$30,L81=PRINCIPAL!$I$30+PRINCIPAL!$I$30,L81=PRINCIPAL!$I$30+PRINCIPAL!$I$30+PRINCIPAL!$I$30)),0,IF(AND(PRINCIPAL!$H$30&lt;&gt;"",L81=PRINCIPAL!$J$30),VLOOKUP($AR$48,'Banco de Dados'!$B$4:$J$50,8,FALSE)*PRINCIPAL!$H$30*(1-(PRINCIPAL!$K$30/100)),IF(AND(PRINCIPAL!$H$30&lt;&gt;"",L81=PRINCIPAL!$L$30),VLOOKUP($AR$48,'Banco de Dados'!$B$4:$J$50,8,FALSE)*PRINCIPAL!$H$30*(1-(PRINCIPAL!$M$30/100)),IF(AND(PRINCIPAL!$H$30&lt;&gt;"",L81=PRINCIPAL!$N$30),VLOOKUP($AR$48,'Banco de Dados'!$B$4:$J$50,8,FALSE)*PRINCIPAL!$H$30*(1-(PRINCIPAL!$O$30/100)),IF(PRINCIPAL!$H$30&lt;&gt;"",VLOOKUP($AR$48,'Banco de Dados'!$B$4:$J$50,8,FALSE)*PRINCIPAL!$H$30,IF(OR(L81=PRINCIPAL!$I$30,L81=PRINCIPAL!$I$30+PRINCIPAL!$I$30,L81=PRINCIPAL!$I$30+PRINCIPAL!$I$30+PRINCIPAL!$I$30),0,IF(L81=PRINCIPAL!$J$30,VLOOKUP($AR$48,'Banco de Dados'!$B$4:$J$50,6,FALSE)*(1-(PRINCIPAL!$K$30/100)),IF(L81=PRINCIPAL!$L$30,VLOOKUP($AR$48,'Banco de Dados'!$B$4:$J$50,6,FALSE)*(1-(PRINCIPAL!$M$30/100)),IF(L81=PRINCIPAL!$N$30,VLOOKUP($AR$48,'Banco de Dados'!$B$4:$J$50,6,FALSE)*(1-(PRINCIPAL!$O$30/100)),VLOOKUP($AR$48,'Banco de Dados'!$B$4:$J$50,6,FALSE)))))))))),"")</f>
        <v/>
      </c>
      <c r="AR81" s="29" t="str">
        <f>IFERROR(AQ81*(IFERROR(VLOOKUP($AR$48,'Banco de Dados'!$B$4:$J$50,4,FALSE),"ERRO")),"")</f>
        <v/>
      </c>
      <c r="AS81" s="29" t="str">
        <f t="shared" si="38"/>
        <v/>
      </c>
      <c r="AT81" s="103" t="str">
        <f>IFERROR(AS81*(C81*(PRINCIPAL!$G$30/100))*0.47*(44/12),"")</f>
        <v/>
      </c>
      <c r="AU81" s="111" t="str">
        <f t="shared" si="39"/>
        <v/>
      </c>
      <c r="AV81" s="30" t="str">
        <f>IFERROR(IF(AND(PRINCIPAL!$H$31&lt;&gt;"",OR(L81=PRINCIPAL!$I$31,L81=PRINCIPAL!$I$31+PRINCIPAL!$I$31,L81=PRINCIPAL!$I$31+PRINCIPAL!$I$31+PRINCIPAL!$I$31)),0,IF(AND(PRINCIPAL!$H$31&lt;&gt;"",L81=PRINCIPAL!$J$31),VLOOKUP($AW$48,'Banco de Dados'!$B$4:$J$50,8,FALSE)*PRINCIPAL!$H$31*(1-(PRINCIPAL!$K$31/100)),IF(AND(PRINCIPAL!$H$31&lt;&gt;"",L81=PRINCIPAL!$L$31),VLOOKUP($AW$48,'Banco de Dados'!$B$4:$J$50,8,FALSE)*PRINCIPAL!$H$31*(1-(PRINCIPAL!$M$31/100)),IF(AND(PRINCIPAL!$H$31&lt;&gt;"",L81=PRINCIPAL!$N$31),VLOOKUP($AW$48,'Banco de Dados'!$B$4:$J$50,8,FALSE)*PRINCIPAL!$H$31*(1-(PRINCIPAL!$O$31/100)),IF(PRINCIPAL!$H$31&lt;&gt;"",VLOOKUP($AW$48,'Banco de Dados'!$B$4:$J$50,8,FALSE)*PRINCIPAL!$H$31,IF(OR(L81=PRINCIPAL!$I$31,L81=PRINCIPAL!$I$31+PRINCIPAL!$I$31,L81=PRINCIPAL!$I$31+PRINCIPAL!$I$31+PRINCIPAL!$I$31),0,IF(L81=PRINCIPAL!$J$31,VLOOKUP($AW$48,'Banco de Dados'!$B$4:$J$50,6,FALSE)*(1-(PRINCIPAL!$K$31/100)),IF(L81=PRINCIPAL!$L$31,VLOOKUP($AW$48,'Banco de Dados'!$B$4:$J$50,6,FALSE)*(1-(PRINCIPAL!$M$31/100)),IF(L81=PRINCIPAL!$N$31,VLOOKUP($AW$48,'Banco de Dados'!$B$4:$J$50,6,FALSE)*(1-(PRINCIPAL!$O$31/100)),VLOOKUP($AW$48,'Banco de Dados'!$B$4:$J$50,6,FALSE)))))))))),"")</f>
        <v/>
      </c>
      <c r="AW81" s="29" t="str">
        <f>IFERROR(AV81*(IFERROR(VLOOKUP($AW$48,'Banco de Dados'!$B$4:$J$50,4,FALSE),"ERRO")),"")</f>
        <v/>
      </c>
      <c r="AX81" s="29" t="str">
        <f t="shared" si="40"/>
        <v/>
      </c>
      <c r="AY81" s="103" t="str">
        <f>IFERROR(AX81*(C81*(PRINCIPAL!$G$31/100))*0.47*(44/12),"")</f>
        <v/>
      </c>
      <c r="AZ81" s="111" t="str">
        <f t="shared" si="45"/>
        <v/>
      </c>
      <c r="BA81" s="120" t="str">
        <f>IFERROR(IF(AND(PRINCIPAL!$H$32&lt;&gt;"",OR(L81=PRINCIPAL!$I$32,L81=PRINCIPAL!$I$32+PRINCIPAL!$I$32,L81=PRINCIPAL!$I$32+PRINCIPAL!$I$32+PRINCIPAL!$I$32)),0,IF(AND(PRINCIPAL!$H$32&lt;&gt;"",L81=PRINCIPAL!$J$32),VLOOKUP($BB$48,'Banco de Dados'!$B$4:$J$50,8,FALSE)*PRINCIPAL!$H$32*(1-(PRINCIPAL!$K$32/100)),IF(AND(PRINCIPAL!$H$32&lt;&gt;"",L81=PRINCIPAL!$L$32),VLOOKUP($BB$48,'Banco de Dados'!$B$4:$J$50,8,FALSE)*PRINCIPAL!$H$32*(1-(PRINCIPAL!$M$32/100)),IF(AND(PRINCIPAL!$H$32&lt;&gt;"",L81=PRINCIPAL!$N$32),VLOOKUP($BB$48,'Banco de Dados'!$B$4:$J$50,8,FALSE)*PRINCIPAL!$H$32*(1-(PRINCIPAL!$O$32/100)),IF(PRINCIPAL!$H$32&lt;&gt;"",VLOOKUP($BB$48,'Banco de Dados'!$B$4:$J$50,8,FALSE)*PRINCIPAL!$H$32,IF(OR(L81=PRINCIPAL!$I$32,L81=PRINCIPAL!$I$32+PRINCIPAL!$I$32,L81=PRINCIPAL!$I$32+PRINCIPAL!$I$32+PRINCIPAL!$I$32),0,IF(L81=PRINCIPAL!$J$32,VLOOKUP($BB$48,'Banco de Dados'!$B$4:$J$50,6,FALSE)*(1-(PRINCIPAL!$K$32/100)),IF(L81=PRINCIPAL!$L$32,VLOOKUP($BB$48,'Banco de Dados'!$B$4:$J$50,6,FALSE)*(1-(PRINCIPAL!$M$32/100)),IF(L81=PRINCIPAL!$N$32,VLOOKUP($BB$48,'Banco de Dados'!$B$4:$J$50,6,FALSE)*(1-(PRINCIPAL!$O$32/100)),VLOOKUP($BB$48,'Banco de Dados'!$B$4:$J$50,6,FALSE)))))))))),"")</f>
        <v/>
      </c>
      <c r="BB81" s="122" t="str">
        <f>IFERROR(BA81*(IFERROR(VLOOKUP($BB$48,'Banco de Dados'!$B$4:$J$50,4,FALSE),"ERRO")),"")</f>
        <v/>
      </c>
      <c r="BC81" s="122" t="str">
        <f t="shared" si="46"/>
        <v/>
      </c>
      <c r="BD81" s="123" t="str">
        <f>IFERROR(BC81*(C81*(PRINCIPAL!$G$32/100))*0.47*(44/12),"")</f>
        <v/>
      </c>
      <c r="BE81" s="124" t="str">
        <f t="shared" si="25"/>
        <v/>
      </c>
      <c r="BF81" s="120" t="str">
        <f>IFERROR(IF(AND(PRINCIPAL!$H$33&lt;&gt;"",OR(L81=PRINCIPAL!$I$33,L81=PRINCIPAL!$I$33+PRINCIPAL!$I$33,L81=PRINCIPAL!$I$33+PRINCIPAL!$I$33+PRINCIPAL!$I$33)),0,IF(AND(PRINCIPAL!$H$33&lt;&gt;"",L81=PRINCIPAL!$J$33),VLOOKUP($BG$48,'Banco de Dados'!$B$4:$J$50,8,FALSE)*PRINCIPAL!$H$33*(1-(PRINCIPAL!$K$33/100)),IF(AND(PRINCIPAL!$H$33&lt;&gt;"",L81=PRINCIPAL!$L$33),VLOOKUP($BG$48,'Banco de Dados'!$B$4:$J$50,8,FALSE)*PRINCIPAL!$H$33*(1-(PRINCIPAL!$M$33/100)),IF(AND(PRINCIPAL!$H$33&lt;&gt;"",L81=PRINCIPAL!$N$33),VLOOKUP($BG$48,'Banco de Dados'!$B$4:$J$50,8,FALSE)*PRINCIPAL!$H$33*(1-(PRINCIPAL!$O$33/100)),IF(PRINCIPAL!$H$33&lt;&gt;"",VLOOKUP($BG$48,'Banco de Dados'!$B$4:$J$50,8,FALSE)*PRINCIPAL!$H$33,IF(OR(L81=PRINCIPAL!$I$33,L81=PRINCIPAL!$I$33+PRINCIPAL!$I$33,L81=PRINCIPAL!$I$33+PRINCIPAL!$I$33+PRINCIPAL!$I$33),0,IF(L81=PRINCIPAL!$J$33,VLOOKUP($BG$48,'Banco de Dados'!$B$4:$J$50,6,FALSE)*(1-(PRINCIPAL!$K$33/100)),IF(L81=PRINCIPAL!$L$33,VLOOKUP($BG$48,'Banco de Dados'!$B$4:$J$50,6,FALSE)*(1-(PRINCIPAL!$M$33/100)),IF(L81=PRINCIPAL!$N$33,VLOOKUP($BG$48,'Banco de Dados'!$B$4:$J$50,6,FALSE)*(1-(PRINCIPAL!$O$33/100)),VLOOKUP($BG$48,'Banco de Dados'!$B$4:$J$50,6,FALSE)))))))))),"")</f>
        <v/>
      </c>
      <c r="BG81" s="122" t="str">
        <f>IFERROR(BF81*(IFERROR(VLOOKUP($BG$48,'Banco de Dados'!$B$4:$J$50,4,FALSE),"ERRO")),"")</f>
        <v/>
      </c>
      <c r="BH81" s="122" t="str">
        <f t="shared" si="41"/>
        <v/>
      </c>
      <c r="BI81" s="123" t="str">
        <f>IFERROR(BH81*(C81*(PRINCIPAL!$G$33/100))*0.47*(44/12),"")</f>
        <v/>
      </c>
      <c r="BJ81" s="125" t="str">
        <f t="shared" si="26"/>
        <v/>
      </c>
    </row>
    <row r="82" spans="2:62" ht="12.75" customHeight="1" x14ac:dyDescent="0.3">
      <c r="B82" s="326">
        <f t="shared" si="23"/>
        <v>2052</v>
      </c>
      <c r="C82" s="340"/>
      <c r="D82" s="1"/>
      <c r="E82" s="116">
        <v>32</v>
      </c>
      <c r="F82" s="24" t="str">
        <f>IFERROR(VLOOKUP($G$48,'Banco de Dados'!$B$4:$J$50,6,FALSE),"")</f>
        <v/>
      </c>
      <c r="G82" s="25" t="str">
        <f>IFERROR(F82*(IFERROR(VLOOKUP($G$48,'Banco de Dados'!$B$4:$J$50,4,FALSE),"ERRO")),"")</f>
        <v/>
      </c>
      <c r="H82" s="25" t="str">
        <f t="shared" si="27"/>
        <v/>
      </c>
      <c r="I82" s="103" t="str">
        <f t="shared" si="28"/>
        <v/>
      </c>
      <c r="J82" s="117" t="str">
        <f t="shared" si="29"/>
        <v/>
      </c>
      <c r="K82" s="1"/>
      <c r="L82" s="91">
        <v>32</v>
      </c>
      <c r="M82" s="24" t="str">
        <f>IFERROR(IF(AND(PRINCIPAL!$H$24&lt;&gt;"",OR(L82=PRINCIPAL!$I$24,L82=PRINCIPAL!$I$24+PRINCIPAL!$I$24,L82=PRINCIPAL!$I$24+PRINCIPAL!$I$24+PRINCIPAL!$I$24)),0,IF(AND(PRINCIPAL!$H$24&lt;&gt;"",L82=PRINCIPAL!$J$24),VLOOKUP($N$48,'Banco de Dados'!$B$4:$J$50,8,FALSE)*PRINCIPAL!$H$24*(1-(PRINCIPAL!$K$24/100)),IF(AND(PRINCIPAL!$H$24&lt;&gt;"",L82=PRINCIPAL!$L$24),VLOOKUP($N$48,'Banco de Dados'!$B$4:$J$50,8,FALSE)*PRINCIPAL!$H$24*(1-(PRINCIPAL!$M$24/100)),IF(AND(PRINCIPAL!$H$24&lt;&gt;"",L82=PRINCIPAL!$N$24),VLOOKUP($N$48,'Banco de Dados'!$B$4:$J$50,8,FALSE)*PRINCIPAL!$H$24*(1-(PRINCIPAL!$O$24/100)),IF(PRINCIPAL!$H$24&lt;&gt;"",VLOOKUP($N$48,'Banco de Dados'!$B$4:$J$50,8,FALSE)*PRINCIPAL!$H$24,IF(OR(L82=PRINCIPAL!$I$24,L82=PRINCIPAL!$I$24+PRINCIPAL!$I$24,L82=PRINCIPAL!$I$24+PRINCIPAL!$I$24+PRINCIPAL!$I$24),0,IF(L82=PRINCIPAL!$J$24,VLOOKUP($N$48,'Banco de Dados'!$B$4:$J$50,6,FALSE)*(1-(PRINCIPAL!$K$24/100)),IF(L82=PRINCIPAL!$L$24,VLOOKUP($N$48,'Banco de Dados'!$B$4:$J$50,6,FALSE)*(1-(PRINCIPAL!$M$24/100)),IF(L82=PRINCIPAL!$N$24,VLOOKUP($N$48,'Banco de Dados'!$B$4:$J$50,6,FALSE)*(1-(PRINCIPAL!$O$24/100)),VLOOKUP($N$48,'Banco de Dados'!$B$4:$J$50,6,FALSE)))))))))),"")</f>
        <v/>
      </c>
      <c r="N82" s="25" t="str">
        <f>IFERROR(M82*(IFERROR(VLOOKUP($N$48,'Banco de Dados'!$B$4:$J$50,4,FALSE),"ERRO")),"")</f>
        <v/>
      </c>
      <c r="O82" s="25" t="str">
        <f t="shared" si="24"/>
        <v/>
      </c>
      <c r="P82" s="103" t="str">
        <f>IFERROR(O82*(C82*(PRINCIPAL!$G$24/100))*0.47*(44/12),"")</f>
        <v/>
      </c>
      <c r="Q82" s="107" t="str">
        <f t="shared" si="30"/>
        <v/>
      </c>
      <c r="R82" s="29" t="str">
        <f>IFERROR(IF(AND(PRINCIPAL!$H$25&lt;&gt;"",OR(L82=PRINCIPAL!$I$25,L82=PRINCIPAL!$I$25+PRINCIPAL!$I$25,L82=PRINCIPAL!$I$25+PRINCIPAL!$I$25+PRINCIPAL!$I$25)),0,IF(AND(PRINCIPAL!$H$25&lt;&gt;"",L82=PRINCIPAL!$J$25),VLOOKUP($S$48,'Banco de Dados'!$B$4:$J$50,8,FALSE)*PRINCIPAL!$H$25*(1-(PRINCIPAL!$K$25/100)),IF(AND(PRINCIPAL!$H$25&lt;&gt;"",L82=PRINCIPAL!$L$25),VLOOKUP($S$48,'Banco de Dados'!$B$4:$J$50,8,FALSE)*PRINCIPAL!$H$25*(1-(PRINCIPAL!$M$25/100)),IF(AND(PRINCIPAL!$H$25&lt;&gt;"",L82=PRINCIPAL!$N$25),VLOOKUP($S$48,'Banco de Dados'!$B$4:$J$50,8,FALSE)*PRINCIPAL!$H$25*(1-(PRINCIPAL!$O$25/100)),IF(PRINCIPAL!$H$25&lt;&gt;"",VLOOKUP($S$48,'Banco de Dados'!$B$4:$J$50,8,FALSE)*PRINCIPAL!$H$25,IF(OR(L82=PRINCIPAL!$I$25,L82=PRINCIPAL!$I$25+PRINCIPAL!$I$25,L82=PRINCIPAL!$I$25+PRINCIPAL!$I$25+PRINCIPAL!$I$25),0,IF(L82=PRINCIPAL!$J$25,VLOOKUP($S$48,'Banco de Dados'!$B$4:$J$50,6,FALSE)*(1-(PRINCIPAL!$K$25/100)),IF(L82=PRINCIPAL!$L$25,VLOOKUP($S$48,'Banco de Dados'!$B$4:$J$50,6,FALSE)*(1-(PRINCIPAL!$M$25/100)),IF(L82=PRINCIPAL!$N$25,VLOOKUP($S$48,'Banco de Dados'!$B$4:$J$50,6,FALSE)*(1-(PRINCIPAL!$O$25/100)),VLOOKUP($S$48,'Banco de Dados'!$B$4:$J$50,6,FALSE)))))))))),"")</f>
        <v/>
      </c>
      <c r="S82" s="29" t="str">
        <f>IFERROR(R82*(IFERROR(VLOOKUP($S$48,'Banco de Dados'!$B$4:$J$50,4,FALSE),"ERRO")),"")</f>
        <v/>
      </c>
      <c r="T82" s="29" t="str">
        <f t="shared" si="31"/>
        <v/>
      </c>
      <c r="U82" s="103" t="str">
        <f>IFERROR(T82*(C82*(PRINCIPAL!$G$25/100))*0.47*(44/12),"")</f>
        <v/>
      </c>
      <c r="V82" s="103" t="str">
        <f t="shared" si="32"/>
        <v/>
      </c>
      <c r="W82" s="30" t="str">
        <f>IFERROR(IF(AND(PRINCIPAL!$H$26&lt;&gt;"",OR(L82=PRINCIPAL!$I$26,L82=PRINCIPAL!$I$26+PRINCIPAL!$I$26,L82=PRINCIPAL!$I$26+PRINCIPAL!$I$26+PRINCIPAL!$I$26)),0,IF(AND(PRINCIPAL!$H$26&lt;&gt;"",L82=PRINCIPAL!$J$26),VLOOKUP($X$48,'Banco de Dados'!$B$4:$J$50,8,FALSE)*PRINCIPAL!$H$26*(1-(PRINCIPAL!$K$26/100)),IF(AND(PRINCIPAL!$H$26&lt;&gt;"",L82=PRINCIPAL!$L$26),VLOOKUP($X$48,'Banco de Dados'!$B$4:$J$50,8,FALSE)*PRINCIPAL!$H$26*(1-(PRINCIPAL!$M$26/100)),IF(AND(PRINCIPAL!$H$26&lt;&gt;"",L82=PRINCIPAL!$N$26),VLOOKUP($X$48,'Banco de Dados'!$B$4:$J$50,8,FALSE)*PRINCIPAL!$H$26*(1-(PRINCIPAL!$O$26/100)),IF(PRINCIPAL!$H$26&lt;&gt;"",VLOOKUP($X$48,'Banco de Dados'!$B$4:$J$50,8,FALSE)*PRINCIPAL!$H$26,IF(OR(L82=PRINCIPAL!$I$26,L82=PRINCIPAL!$I$26+PRINCIPAL!$I$26,L82=PRINCIPAL!$I$26+PRINCIPAL!$I$26+PRINCIPAL!$I$26),0,IF(L82=PRINCIPAL!$J$26,VLOOKUP($X$48,'Banco de Dados'!$B$4:$J$50,6,FALSE)*(1-(PRINCIPAL!$K$26/100)),IF(L82=PRINCIPAL!$L$26,VLOOKUP($X$48,'Banco de Dados'!$B$4:$J$50,6,FALSE)*(1-(PRINCIPAL!$M$26/100)),IF(L82=PRINCIPAL!$N$26,VLOOKUP($X$48,'Banco de Dados'!$B$4:$J$50,6,FALSE)*(1-(PRINCIPAL!$O$26/100)),VLOOKUP($X$48,'Banco de Dados'!$B$4:$J$50,6,FALSE)))))))))),"")</f>
        <v/>
      </c>
      <c r="X82" s="29" t="str">
        <f>IFERROR(W82*(IFERROR(VLOOKUP($X$48,'Banco de Dados'!$B$4:$J$50,4,FALSE),"ERRO")),"")</f>
        <v/>
      </c>
      <c r="Y82" s="29" t="str">
        <f t="shared" si="42"/>
        <v/>
      </c>
      <c r="Z82" s="103" t="str">
        <f>IFERROR(Y82*(C82*(PRINCIPAL!$G$26/100))*0.47*(44/12),"")</f>
        <v/>
      </c>
      <c r="AA82" s="111" t="str">
        <f t="shared" si="43"/>
        <v/>
      </c>
      <c r="AB82" s="30" t="str">
        <f>IFERROR(IF(AND(PRINCIPAL!$H$27&lt;&gt;"",OR(L82=PRINCIPAL!$I$27,L82=PRINCIPAL!$I$27+PRINCIPAL!$I$27,L82=PRINCIPAL!$I$27+PRINCIPAL!$I$27+PRINCIPAL!$I$27)),0,IF(AND(PRINCIPAL!$H$27&lt;&gt;"",L82=PRINCIPAL!$J$27),VLOOKUP($AC$48,'Banco de Dados'!$B$4:$J$50,8,FALSE)*PRINCIPAL!$H$27*(1-(PRINCIPAL!$K$27/100)),IF(AND(PRINCIPAL!$H$27&lt;&gt;"",L82=PRINCIPAL!$L$27),VLOOKUP($AC$48,'Banco de Dados'!$B$4:$J$50,8,FALSE)*PRINCIPAL!$H$27*(1-(PRINCIPAL!$M$27/100)),IF(AND(PRINCIPAL!$H$27&lt;&gt;"",L82=PRINCIPAL!$N$27),VLOOKUP($AC$48,'Banco de Dados'!$B$4:$J$50,8,FALSE)*PRINCIPAL!$H$27*(1-(PRINCIPAL!$O$27/100)),IF(PRINCIPAL!$H$27&lt;&gt;"",VLOOKUP($AC$48,'Banco de Dados'!$B$4:$J$50,8,FALSE)*PRINCIPAL!$H$27,IF(OR(L82=PRINCIPAL!$I$27,L82=PRINCIPAL!$I$27+PRINCIPAL!$I$27,L82=PRINCIPAL!$I$27+PRINCIPAL!$I$27+PRINCIPAL!$I$27),0,IF(L82=PRINCIPAL!$J$27,VLOOKUP($AC$48,'Banco de Dados'!$B$4:$J$50,6,FALSE)*(1-(PRINCIPAL!$K$27/100)),IF(L82=PRINCIPAL!$L$27,VLOOKUP($AC$48,'Banco de Dados'!$B$4:$J$50,6,FALSE)*(1-(PRINCIPAL!$M$27/100)),IF(L82=PRINCIPAL!$N$27,VLOOKUP($AC$48,'Banco de Dados'!$B$4:$J$50,6,FALSE)*(1-(PRINCIPAL!$O$27/100)),VLOOKUP($AC$48,'Banco de Dados'!$B$4:$J$50,6,FALSE)))))))))),"")</f>
        <v/>
      </c>
      <c r="AC82" s="29" t="str">
        <f>IFERROR(AB82*(IFERROR(VLOOKUP($AC$48,'Banco de Dados'!$B$4:$J$50,4,FALSE),"ERRO")),"")</f>
        <v/>
      </c>
      <c r="AD82" s="29" t="str">
        <f t="shared" si="33"/>
        <v/>
      </c>
      <c r="AE82" s="103" t="str">
        <f>IFERROR(AD82*(C82*(PRINCIPAL!$G$27/100))*0.47*(44/12),"")</f>
        <v/>
      </c>
      <c r="AF82" s="111" t="str">
        <f t="shared" si="34"/>
        <v/>
      </c>
      <c r="AG82" s="30" t="str">
        <f>IFERROR(IF(AND(PRINCIPAL!$H$28&lt;&gt;"",OR(L82=PRINCIPAL!$I$28,L82=PRINCIPAL!$I$28+PRINCIPAL!$I$28,L82=PRINCIPAL!$I$28+PRINCIPAL!$I$28+PRINCIPAL!$I$28)),0,IF(AND(PRINCIPAL!$H$28&lt;&gt;"",L82=PRINCIPAL!$J$28),VLOOKUP($AH$48,'Banco de Dados'!$B$4:$J$50,8,FALSE)*PRINCIPAL!$H$28*(1-(PRINCIPAL!$K$28/100)),IF(AND(PRINCIPAL!$H$28&lt;&gt;"",L82=PRINCIPAL!$L$28),VLOOKUP($AH$48,'Banco de Dados'!$B$4:$J$50,8,FALSE)*PRINCIPAL!$H$28*(1-(PRINCIPAL!$M$28/100)),IF(AND(PRINCIPAL!$H$28&lt;&gt;"",L82=PRINCIPAL!$N$28),VLOOKUP($AH$48,'Banco de Dados'!$B$4:$J$50,8,FALSE)*PRINCIPAL!$H$28*(1-(PRINCIPAL!$O$28/100)),IF(PRINCIPAL!$H$28&lt;&gt;"",VLOOKUP($AH$48,'Banco de Dados'!$B$4:$J$50,8,FALSE)*PRINCIPAL!$H$28,IF(OR(L82=PRINCIPAL!$I$28,L82=PRINCIPAL!$I$28+PRINCIPAL!$I$28,L82=PRINCIPAL!$I$28+PRINCIPAL!$I$28+PRINCIPAL!$I$28),0,IF(L82=PRINCIPAL!$J$28,VLOOKUP($AH$48,'Banco de Dados'!$B$4:$J$50,6,FALSE)*(1-(PRINCIPAL!$K$28/100)),IF(L82=PRINCIPAL!$L$28,VLOOKUP($AH$48,'Banco de Dados'!$B$4:$J$50,6,FALSE)*(1-(PRINCIPAL!$M$28/100)),IF(L82=PRINCIPAL!$N$28,VLOOKUP($AH$48,'Banco de Dados'!$B$4:$J$50,6,FALSE)*(1-(PRINCIPAL!$O$28/100)),VLOOKUP($AH$48,'Banco de Dados'!$B$4:$J$50,6,FALSE)))))))))),"")</f>
        <v/>
      </c>
      <c r="AH82" s="29" t="str">
        <f>IFERROR(AG82*(IFERROR(VLOOKUP($AH$48,'Banco de Dados'!$B$4:$J$50,4,FALSE),"ERRO")),"")</f>
        <v/>
      </c>
      <c r="AI82" s="29" t="str">
        <f t="shared" si="35"/>
        <v/>
      </c>
      <c r="AJ82" s="103" t="str">
        <f>IFERROR(AI82*(C82*(PRINCIPAL!$G$28/100))*0.47*(44/12),"")</f>
        <v/>
      </c>
      <c r="AK82" s="111" t="str">
        <f t="shared" si="44"/>
        <v/>
      </c>
      <c r="AL82" s="30" t="str">
        <f>IFERROR(IF(AND(PRINCIPAL!$H$29&lt;&gt;"",OR(L82=PRINCIPAL!$I$29,L82=PRINCIPAL!$I$29+PRINCIPAL!$I$29,L82=PRINCIPAL!$I$29+PRINCIPAL!$I$29+PRINCIPAL!$I$29)),0,IF(AND(PRINCIPAL!$H$29&lt;&gt;"",L82=PRINCIPAL!$J$29),VLOOKUP($AM$48,'Banco de Dados'!$B$4:$J$50,8,FALSE)*PRINCIPAL!$H$29*(1-(PRINCIPAL!$K$29/100)),IF(AND(PRINCIPAL!$H$29&lt;&gt;"",L82=PRINCIPAL!$L$29),VLOOKUP($AM$48,'Banco de Dados'!$B$4:$J$50,8,FALSE)*PRINCIPAL!$H$29*(1-(PRINCIPAL!$M$29/100)),IF(AND(PRINCIPAL!$H$29&lt;&gt;"",L82=PRINCIPAL!$N$29),VLOOKUP($AM$48,'Banco de Dados'!$B$4:$J$50,8,FALSE)*PRINCIPAL!$H$29*(1-(PRINCIPAL!$O$29/100)),IF(PRINCIPAL!$H$29&lt;&gt;"",VLOOKUP($AM$48,'Banco de Dados'!$B$4:$J$50,8,FALSE)*PRINCIPAL!$H$29,IF(OR(L82=PRINCIPAL!$I$29,L82=PRINCIPAL!$I$29+PRINCIPAL!$I$29,L82=PRINCIPAL!$I$29+PRINCIPAL!$I$29+PRINCIPAL!$I$29),0,IF(L82=PRINCIPAL!$J$29,VLOOKUP($AM$48,'Banco de Dados'!$B$4:$J$50,6,FALSE)*(1-(PRINCIPAL!$K$29/100)),IF(L82=PRINCIPAL!$L$29,VLOOKUP($AM$48,'Banco de Dados'!$B$4:$J$50,6,FALSE)*(1-(PRINCIPAL!$M$29/100)),IF(L82=PRINCIPAL!$N$29,VLOOKUP($AM$48,'Banco de Dados'!$B$4:$J$50,6,FALSE)*(1-(PRINCIPAL!$O$29/100)),VLOOKUP($AM$48,'Banco de Dados'!$B$4:$J$50,6,FALSE)))))))))),"")</f>
        <v/>
      </c>
      <c r="AM82" s="29" t="str">
        <f>IFERROR(AL82*(IFERROR(VLOOKUP($AM$48,'Banco de Dados'!$B$4:$J$50,4,FALSE),"ERRO")),"")</f>
        <v/>
      </c>
      <c r="AN82" s="29" t="str">
        <f t="shared" si="36"/>
        <v/>
      </c>
      <c r="AO82" s="103" t="str">
        <f>IFERROR(AN82*(C82*(PRINCIPAL!$G$29/100))*0.47*(44/12),"")</f>
        <v/>
      </c>
      <c r="AP82" s="111" t="str">
        <f t="shared" si="37"/>
        <v/>
      </c>
      <c r="AQ82" s="30" t="str">
        <f>IFERROR(IF(AND(PRINCIPAL!$H$30&lt;&gt;"",OR(L82=PRINCIPAL!$I$30,L82=PRINCIPAL!$I$30+PRINCIPAL!$I$30,L82=PRINCIPAL!$I$30+PRINCIPAL!$I$30+PRINCIPAL!$I$30)),0,IF(AND(PRINCIPAL!$H$30&lt;&gt;"",L82=PRINCIPAL!$J$30),VLOOKUP($AR$48,'Banco de Dados'!$B$4:$J$50,8,FALSE)*PRINCIPAL!$H$30*(1-(PRINCIPAL!$K$30/100)),IF(AND(PRINCIPAL!$H$30&lt;&gt;"",L82=PRINCIPAL!$L$30),VLOOKUP($AR$48,'Banco de Dados'!$B$4:$J$50,8,FALSE)*PRINCIPAL!$H$30*(1-(PRINCIPAL!$M$30/100)),IF(AND(PRINCIPAL!$H$30&lt;&gt;"",L82=PRINCIPAL!$N$30),VLOOKUP($AR$48,'Banco de Dados'!$B$4:$J$50,8,FALSE)*PRINCIPAL!$H$30*(1-(PRINCIPAL!$O$30/100)),IF(PRINCIPAL!$H$30&lt;&gt;"",VLOOKUP($AR$48,'Banco de Dados'!$B$4:$J$50,8,FALSE)*PRINCIPAL!$H$30,IF(OR(L82=PRINCIPAL!$I$30,L82=PRINCIPAL!$I$30+PRINCIPAL!$I$30,L82=PRINCIPAL!$I$30+PRINCIPAL!$I$30+PRINCIPAL!$I$30),0,IF(L82=PRINCIPAL!$J$30,VLOOKUP($AR$48,'Banco de Dados'!$B$4:$J$50,6,FALSE)*(1-(PRINCIPAL!$K$30/100)),IF(L82=PRINCIPAL!$L$30,VLOOKUP($AR$48,'Banco de Dados'!$B$4:$J$50,6,FALSE)*(1-(PRINCIPAL!$M$30/100)),IF(L82=PRINCIPAL!$N$30,VLOOKUP($AR$48,'Banco de Dados'!$B$4:$J$50,6,FALSE)*(1-(PRINCIPAL!$O$30/100)),VLOOKUP($AR$48,'Banco de Dados'!$B$4:$J$50,6,FALSE)))))))))),"")</f>
        <v/>
      </c>
      <c r="AR82" s="29" t="str">
        <f>IFERROR(AQ82*(IFERROR(VLOOKUP($AR$48,'Banco de Dados'!$B$4:$J$50,4,FALSE),"ERRO")),"")</f>
        <v/>
      </c>
      <c r="AS82" s="29" t="str">
        <f t="shared" si="38"/>
        <v/>
      </c>
      <c r="AT82" s="103" t="str">
        <f>IFERROR(AS82*(C82*(PRINCIPAL!$G$30/100))*0.47*(44/12),"")</f>
        <v/>
      </c>
      <c r="AU82" s="111" t="str">
        <f t="shared" si="39"/>
        <v/>
      </c>
      <c r="AV82" s="30" t="str">
        <f>IFERROR(IF(AND(PRINCIPAL!$H$31&lt;&gt;"",OR(L82=PRINCIPAL!$I$31,L82=PRINCIPAL!$I$31+PRINCIPAL!$I$31,L82=PRINCIPAL!$I$31+PRINCIPAL!$I$31+PRINCIPAL!$I$31)),0,IF(AND(PRINCIPAL!$H$31&lt;&gt;"",L82=PRINCIPAL!$J$31),VLOOKUP($AW$48,'Banco de Dados'!$B$4:$J$50,8,FALSE)*PRINCIPAL!$H$31*(1-(PRINCIPAL!$K$31/100)),IF(AND(PRINCIPAL!$H$31&lt;&gt;"",L82=PRINCIPAL!$L$31),VLOOKUP($AW$48,'Banco de Dados'!$B$4:$J$50,8,FALSE)*PRINCIPAL!$H$31*(1-(PRINCIPAL!$M$31/100)),IF(AND(PRINCIPAL!$H$31&lt;&gt;"",L82=PRINCIPAL!$N$31),VLOOKUP($AW$48,'Banco de Dados'!$B$4:$J$50,8,FALSE)*PRINCIPAL!$H$31*(1-(PRINCIPAL!$O$31/100)),IF(PRINCIPAL!$H$31&lt;&gt;"",VLOOKUP($AW$48,'Banco de Dados'!$B$4:$J$50,8,FALSE)*PRINCIPAL!$H$31,IF(OR(L82=PRINCIPAL!$I$31,L82=PRINCIPAL!$I$31+PRINCIPAL!$I$31,L82=PRINCIPAL!$I$31+PRINCIPAL!$I$31+PRINCIPAL!$I$31),0,IF(L82=PRINCIPAL!$J$31,VLOOKUP($AW$48,'Banco de Dados'!$B$4:$J$50,6,FALSE)*(1-(PRINCIPAL!$K$31/100)),IF(L82=PRINCIPAL!$L$31,VLOOKUP($AW$48,'Banco de Dados'!$B$4:$J$50,6,FALSE)*(1-(PRINCIPAL!$M$31/100)),IF(L82=PRINCIPAL!$N$31,VLOOKUP($AW$48,'Banco de Dados'!$B$4:$J$50,6,FALSE)*(1-(PRINCIPAL!$O$31/100)),VLOOKUP($AW$48,'Banco de Dados'!$B$4:$J$50,6,FALSE)))))))))),"")</f>
        <v/>
      </c>
      <c r="AW82" s="29" t="str">
        <f>IFERROR(AV82*(IFERROR(VLOOKUP($AW$48,'Banco de Dados'!$B$4:$J$50,4,FALSE),"ERRO")),"")</f>
        <v/>
      </c>
      <c r="AX82" s="29" t="str">
        <f t="shared" si="40"/>
        <v/>
      </c>
      <c r="AY82" s="103" t="str">
        <f>IFERROR(AX82*(C82*(PRINCIPAL!$G$31/100))*0.47*(44/12),"")</f>
        <v/>
      </c>
      <c r="AZ82" s="111" t="str">
        <f t="shared" si="45"/>
        <v/>
      </c>
      <c r="BA82" s="120" t="str">
        <f>IFERROR(IF(AND(PRINCIPAL!$H$32&lt;&gt;"",OR(L82=PRINCIPAL!$I$32,L82=PRINCIPAL!$I$32+PRINCIPAL!$I$32,L82=PRINCIPAL!$I$32+PRINCIPAL!$I$32+PRINCIPAL!$I$32)),0,IF(AND(PRINCIPAL!$H$32&lt;&gt;"",L82=PRINCIPAL!$J$32),VLOOKUP($BB$48,'Banco de Dados'!$B$4:$J$50,8,FALSE)*PRINCIPAL!$H$32*(1-(PRINCIPAL!$K$32/100)),IF(AND(PRINCIPAL!$H$32&lt;&gt;"",L82=PRINCIPAL!$L$32),VLOOKUP($BB$48,'Banco de Dados'!$B$4:$J$50,8,FALSE)*PRINCIPAL!$H$32*(1-(PRINCIPAL!$M$32/100)),IF(AND(PRINCIPAL!$H$32&lt;&gt;"",L82=PRINCIPAL!$N$32),VLOOKUP($BB$48,'Banco de Dados'!$B$4:$J$50,8,FALSE)*PRINCIPAL!$H$32*(1-(PRINCIPAL!$O$32/100)),IF(PRINCIPAL!$H$32&lt;&gt;"",VLOOKUP($BB$48,'Banco de Dados'!$B$4:$J$50,8,FALSE)*PRINCIPAL!$H$32,IF(OR(L82=PRINCIPAL!$I$32,L82=PRINCIPAL!$I$32+PRINCIPAL!$I$32,L82=PRINCIPAL!$I$32+PRINCIPAL!$I$32+PRINCIPAL!$I$32),0,IF(L82=PRINCIPAL!$J$32,VLOOKUP($BB$48,'Banco de Dados'!$B$4:$J$50,6,FALSE)*(1-(PRINCIPAL!$K$32/100)),IF(L82=PRINCIPAL!$L$32,VLOOKUP($BB$48,'Banco de Dados'!$B$4:$J$50,6,FALSE)*(1-(PRINCIPAL!$M$32/100)),IF(L82=PRINCIPAL!$N$32,VLOOKUP($BB$48,'Banco de Dados'!$B$4:$J$50,6,FALSE)*(1-(PRINCIPAL!$O$32/100)),VLOOKUP($BB$48,'Banco de Dados'!$B$4:$J$50,6,FALSE)))))))))),"")</f>
        <v/>
      </c>
      <c r="BB82" s="122" t="str">
        <f>IFERROR(BA82*(IFERROR(VLOOKUP($BB$48,'Banco de Dados'!$B$4:$J$50,4,FALSE),"ERRO")),"")</f>
        <v/>
      </c>
      <c r="BC82" s="122" t="str">
        <f t="shared" si="46"/>
        <v/>
      </c>
      <c r="BD82" s="123" t="str">
        <f>IFERROR(BC82*(C82*(PRINCIPAL!$G$32/100))*0.47*(44/12),"")</f>
        <v/>
      </c>
      <c r="BE82" s="124" t="str">
        <f t="shared" si="25"/>
        <v/>
      </c>
      <c r="BF82" s="120" t="str">
        <f>IFERROR(IF(AND(PRINCIPAL!$H$33&lt;&gt;"",OR(L82=PRINCIPAL!$I$33,L82=PRINCIPAL!$I$33+PRINCIPAL!$I$33,L82=PRINCIPAL!$I$33+PRINCIPAL!$I$33+PRINCIPAL!$I$33)),0,IF(AND(PRINCIPAL!$H$33&lt;&gt;"",L82=PRINCIPAL!$J$33),VLOOKUP($BG$48,'Banco de Dados'!$B$4:$J$50,8,FALSE)*PRINCIPAL!$H$33*(1-(PRINCIPAL!$K$33/100)),IF(AND(PRINCIPAL!$H$33&lt;&gt;"",L82=PRINCIPAL!$L$33),VLOOKUP($BG$48,'Banco de Dados'!$B$4:$J$50,8,FALSE)*PRINCIPAL!$H$33*(1-(PRINCIPAL!$M$33/100)),IF(AND(PRINCIPAL!$H$33&lt;&gt;"",L82=PRINCIPAL!$N$33),VLOOKUP($BG$48,'Banco de Dados'!$B$4:$J$50,8,FALSE)*PRINCIPAL!$H$33*(1-(PRINCIPAL!$O$33/100)),IF(PRINCIPAL!$H$33&lt;&gt;"",VLOOKUP($BG$48,'Banco de Dados'!$B$4:$J$50,8,FALSE)*PRINCIPAL!$H$33,IF(OR(L82=PRINCIPAL!$I$33,L82=PRINCIPAL!$I$33+PRINCIPAL!$I$33,L82=PRINCIPAL!$I$33+PRINCIPAL!$I$33+PRINCIPAL!$I$33),0,IF(L82=PRINCIPAL!$J$33,VLOOKUP($BG$48,'Banco de Dados'!$B$4:$J$50,6,FALSE)*(1-(PRINCIPAL!$K$33/100)),IF(L82=PRINCIPAL!$L$33,VLOOKUP($BG$48,'Banco de Dados'!$B$4:$J$50,6,FALSE)*(1-(PRINCIPAL!$M$33/100)),IF(L82=PRINCIPAL!$N$33,VLOOKUP($BG$48,'Banco de Dados'!$B$4:$J$50,6,FALSE)*(1-(PRINCIPAL!$O$33/100)),VLOOKUP($BG$48,'Banco de Dados'!$B$4:$J$50,6,FALSE)))))))))),"")</f>
        <v/>
      </c>
      <c r="BG82" s="122" t="str">
        <f>IFERROR(BF82*(IFERROR(VLOOKUP($BG$48,'Banco de Dados'!$B$4:$J$50,4,FALSE),"ERRO")),"")</f>
        <v/>
      </c>
      <c r="BH82" s="122" t="str">
        <f t="shared" si="41"/>
        <v/>
      </c>
      <c r="BI82" s="123" t="str">
        <f>IFERROR(BH82*(C82*(PRINCIPAL!$G$33/100))*0.47*(44/12),"")</f>
        <v/>
      </c>
      <c r="BJ82" s="125" t="str">
        <f t="shared" si="26"/>
        <v/>
      </c>
    </row>
    <row r="83" spans="2:62" ht="12.75" customHeight="1" x14ac:dyDescent="0.3">
      <c r="B83" s="326">
        <f t="shared" si="23"/>
        <v>2053</v>
      </c>
      <c r="C83" s="340"/>
      <c r="D83" s="1"/>
      <c r="E83" s="116">
        <v>33</v>
      </c>
      <c r="F83" s="24" t="str">
        <f>IFERROR(VLOOKUP($G$48,'Banco de Dados'!$B$4:$J$50,6,FALSE),"")</f>
        <v/>
      </c>
      <c r="G83" s="25" t="str">
        <f>IFERROR(F83*(IFERROR(VLOOKUP($G$48,'Banco de Dados'!$B$4:$J$50,4,FALSE),"ERRO")),"")</f>
        <v/>
      </c>
      <c r="H83" s="25" t="str">
        <f t="shared" si="27"/>
        <v/>
      </c>
      <c r="I83" s="103" t="str">
        <f t="shared" si="28"/>
        <v/>
      </c>
      <c r="J83" s="117" t="str">
        <f t="shared" si="29"/>
        <v/>
      </c>
      <c r="K83" s="1"/>
      <c r="L83" s="91">
        <v>33</v>
      </c>
      <c r="M83" s="24" t="str">
        <f>IFERROR(IF(AND(PRINCIPAL!$H$24&lt;&gt;"",OR(L83=PRINCIPAL!$I$24,L83=PRINCIPAL!$I$24+PRINCIPAL!$I$24,L83=PRINCIPAL!$I$24+PRINCIPAL!$I$24+PRINCIPAL!$I$24)),0,IF(AND(PRINCIPAL!$H$24&lt;&gt;"",L83=PRINCIPAL!$J$24),VLOOKUP($N$48,'Banco de Dados'!$B$4:$J$50,8,FALSE)*PRINCIPAL!$H$24*(1-(PRINCIPAL!$K$24/100)),IF(AND(PRINCIPAL!$H$24&lt;&gt;"",L83=PRINCIPAL!$L$24),VLOOKUP($N$48,'Banco de Dados'!$B$4:$J$50,8,FALSE)*PRINCIPAL!$H$24*(1-(PRINCIPAL!$M$24/100)),IF(AND(PRINCIPAL!$H$24&lt;&gt;"",L83=PRINCIPAL!$N$24),VLOOKUP($N$48,'Banco de Dados'!$B$4:$J$50,8,FALSE)*PRINCIPAL!$H$24*(1-(PRINCIPAL!$O$24/100)),IF(PRINCIPAL!$H$24&lt;&gt;"",VLOOKUP($N$48,'Banco de Dados'!$B$4:$J$50,8,FALSE)*PRINCIPAL!$H$24,IF(OR(L83=PRINCIPAL!$I$24,L83=PRINCIPAL!$I$24+PRINCIPAL!$I$24,L83=PRINCIPAL!$I$24+PRINCIPAL!$I$24+PRINCIPAL!$I$24),0,IF(L83=PRINCIPAL!$J$24,VLOOKUP($N$48,'Banco de Dados'!$B$4:$J$50,6,FALSE)*(1-(PRINCIPAL!$K$24/100)),IF(L83=PRINCIPAL!$L$24,VLOOKUP($N$48,'Banco de Dados'!$B$4:$J$50,6,FALSE)*(1-(PRINCIPAL!$M$24/100)),IF(L83=PRINCIPAL!$N$24,VLOOKUP($N$48,'Banco de Dados'!$B$4:$J$50,6,FALSE)*(1-(PRINCIPAL!$O$24/100)),VLOOKUP($N$48,'Banco de Dados'!$B$4:$J$50,6,FALSE)))))))))),"")</f>
        <v/>
      </c>
      <c r="N83" s="25" t="str">
        <f>IFERROR(M83*(IFERROR(VLOOKUP($N$48,'Banco de Dados'!$B$4:$J$50,4,FALSE),"ERRO")),"")</f>
        <v/>
      </c>
      <c r="O83" s="25" t="str">
        <f t="shared" si="24"/>
        <v/>
      </c>
      <c r="P83" s="103" t="str">
        <f>IFERROR(O83*(C83*(PRINCIPAL!$G$24/100))*0.47*(44/12),"")</f>
        <v/>
      </c>
      <c r="Q83" s="107" t="str">
        <f t="shared" si="30"/>
        <v/>
      </c>
      <c r="R83" s="29" t="str">
        <f>IFERROR(IF(AND(PRINCIPAL!$H$25&lt;&gt;"",OR(L83=PRINCIPAL!$I$25,L83=PRINCIPAL!$I$25+PRINCIPAL!$I$25,L83=PRINCIPAL!$I$25+PRINCIPAL!$I$25+PRINCIPAL!$I$25)),0,IF(AND(PRINCIPAL!$H$25&lt;&gt;"",L83=PRINCIPAL!$J$25),VLOOKUP($S$48,'Banco de Dados'!$B$4:$J$50,8,FALSE)*PRINCIPAL!$H$25*(1-(PRINCIPAL!$K$25/100)),IF(AND(PRINCIPAL!$H$25&lt;&gt;"",L83=PRINCIPAL!$L$25),VLOOKUP($S$48,'Banco de Dados'!$B$4:$J$50,8,FALSE)*PRINCIPAL!$H$25*(1-(PRINCIPAL!$M$25/100)),IF(AND(PRINCIPAL!$H$25&lt;&gt;"",L83=PRINCIPAL!$N$25),VLOOKUP($S$48,'Banco de Dados'!$B$4:$J$50,8,FALSE)*PRINCIPAL!$H$25*(1-(PRINCIPAL!$O$25/100)),IF(PRINCIPAL!$H$25&lt;&gt;"",VLOOKUP($S$48,'Banco de Dados'!$B$4:$J$50,8,FALSE)*PRINCIPAL!$H$25,IF(OR(L83=PRINCIPAL!$I$25,L83=PRINCIPAL!$I$25+PRINCIPAL!$I$25,L83=PRINCIPAL!$I$25+PRINCIPAL!$I$25+PRINCIPAL!$I$25),0,IF(L83=PRINCIPAL!$J$25,VLOOKUP($S$48,'Banco de Dados'!$B$4:$J$50,6,FALSE)*(1-(PRINCIPAL!$K$25/100)),IF(L83=PRINCIPAL!$L$25,VLOOKUP($S$48,'Banco de Dados'!$B$4:$J$50,6,FALSE)*(1-(PRINCIPAL!$M$25/100)),IF(L83=PRINCIPAL!$N$25,VLOOKUP($S$48,'Banco de Dados'!$B$4:$J$50,6,FALSE)*(1-(PRINCIPAL!$O$25/100)),VLOOKUP($S$48,'Banco de Dados'!$B$4:$J$50,6,FALSE)))))))))),"")</f>
        <v/>
      </c>
      <c r="S83" s="29" t="str">
        <f>IFERROR(R83*(IFERROR(VLOOKUP($S$48,'Banco de Dados'!$B$4:$J$50,4,FALSE),"ERRO")),"")</f>
        <v/>
      </c>
      <c r="T83" s="29" t="str">
        <f t="shared" si="31"/>
        <v/>
      </c>
      <c r="U83" s="103" t="str">
        <f>IFERROR(T83*(C83*(PRINCIPAL!$G$25/100))*0.47*(44/12),"")</f>
        <v/>
      </c>
      <c r="V83" s="103" t="str">
        <f t="shared" si="32"/>
        <v/>
      </c>
      <c r="W83" s="30" t="str">
        <f>IFERROR(IF(AND(PRINCIPAL!$H$26&lt;&gt;"",OR(L83=PRINCIPAL!$I$26,L83=PRINCIPAL!$I$26+PRINCIPAL!$I$26,L83=PRINCIPAL!$I$26+PRINCIPAL!$I$26+PRINCIPAL!$I$26)),0,IF(AND(PRINCIPAL!$H$26&lt;&gt;"",L83=PRINCIPAL!$J$26),VLOOKUP($X$48,'Banco de Dados'!$B$4:$J$50,8,FALSE)*PRINCIPAL!$H$26*(1-(PRINCIPAL!$K$26/100)),IF(AND(PRINCIPAL!$H$26&lt;&gt;"",L83=PRINCIPAL!$L$26),VLOOKUP($X$48,'Banco de Dados'!$B$4:$J$50,8,FALSE)*PRINCIPAL!$H$26*(1-(PRINCIPAL!$M$26/100)),IF(AND(PRINCIPAL!$H$26&lt;&gt;"",L83=PRINCIPAL!$N$26),VLOOKUP($X$48,'Banco de Dados'!$B$4:$J$50,8,FALSE)*PRINCIPAL!$H$26*(1-(PRINCIPAL!$O$26/100)),IF(PRINCIPAL!$H$26&lt;&gt;"",VLOOKUP($X$48,'Banco de Dados'!$B$4:$J$50,8,FALSE)*PRINCIPAL!$H$26,IF(OR(L83=PRINCIPAL!$I$26,L83=PRINCIPAL!$I$26+PRINCIPAL!$I$26,L83=PRINCIPAL!$I$26+PRINCIPAL!$I$26+PRINCIPAL!$I$26),0,IF(L83=PRINCIPAL!$J$26,VLOOKUP($X$48,'Banco de Dados'!$B$4:$J$50,6,FALSE)*(1-(PRINCIPAL!$K$26/100)),IF(L83=PRINCIPAL!$L$26,VLOOKUP($X$48,'Banco de Dados'!$B$4:$J$50,6,FALSE)*(1-(PRINCIPAL!$M$26/100)),IF(L83=PRINCIPAL!$N$26,VLOOKUP($X$48,'Banco de Dados'!$B$4:$J$50,6,FALSE)*(1-(PRINCIPAL!$O$26/100)),VLOOKUP($X$48,'Banco de Dados'!$B$4:$J$50,6,FALSE)))))))))),"")</f>
        <v/>
      </c>
      <c r="X83" s="29" t="str">
        <f>IFERROR(W83*(IFERROR(VLOOKUP($X$48,'Banco de Dados'!$B$4:$J$50,4,FALSE),"ERRO")),"")</f>
        <v/>
      </c>
      <c r="Y83" s="29" t="str">
        <f t="shared" si="42"/>
        <v/>
      </c>
      <c r="Z83" s="103" t="str">
        <f>IFERROR(Y83*(C83*(PRINCIPAL!$G$26/100))*0.47*(44/12),"")</f>
        <v/>
      </c>
      <c r="AA83" s="111" t="str">
        <f t="shared" si="43"/>
        <v/>
      </c>
      <c r="AB83" s="30" t="str">
        <f>IFERROR(IF(AND(PRINCIPAL!$H$27&lt;&gt;"",OR(L83=PRINCIPAL!$I$27,L83=PRINCIPAL!$I$27+PRINCIPAL!$I$27,L83=PRINCIPAL!$I$27+PRINCIPAL!$I$27+PRINCIPAL!$I$27)),0,IF(AND(PRINCIPAL!$H$27&lt;&gt;"",L83=PRINCIPAL!$J$27),VLOOKUP($AC$48,'Banco de Dados'!$B$4:$J$50,8,FALSE)*PRINCIPAL!$H$27*(1-(PRINCIPAL!$K$27/100)),IF(AND(PRINCIPAL!$H$27&lt;&gt;"",L83=PRINCIPAL!$L$27),VLOOKUP($AC$48,'Banco de Dados'!$B$4:$J$50,8,FALSE)*PRINCIPAL!$H$27*(1-(PRINCIPAL!$M$27/100)),IF(AND(PRINCIPAL!$H$27&lt;&gt;"",L83=PRINCIPAL!$N$27),VLOOKUP($AC$48,'Banco de Dados'!$B$4:$J$50,8,FALSE)*PRINCIPAL!$H$27*(1-(PRINCIPAL!$O$27/100)),IF(PRINCIPAL!$H$27&lt;&gt;"",VLOOKUP($AC$48,'Banco de Dados'!$B$4:$J$50,8,FALSE)*PRINCIPAL!$H$27,IF(OR(L83=PRINCIPAL!$I$27,L83=PRINCIPAL!$I$27+PRINCIPAL!$I$27,L83=PRINCIPAL!$I$27+PRINCIPAL!$I$27+PRINCIPAL!$I$27),0,IF(L83=PRINCIPAL!$J$27,VLOOKUP($AC$48,'Banco de Dados'!$B$4:$J$50,6,FALSE)*(1-(PRINCIPAL!$K$27/100)),IF(L83=PRINCIPAL!$L$27,VLOOKUP($AC$48,'Banco de Dados'!$B$4:$J$50,6,FALSE)*(1-(PRINCIPAL!$M$27/100)),IF(L83=PRINCIPAL!$N$27,VLOOKUP($AC$48,'Banco de Dados'!$B$4:$J$50,6,FALSE)*(1-(PRINCIPAL!$O$27/100)),VLOOKUP($AC$48,'Banco de Dados'!$B$4:$J$50,6,FALSE)))))))))),"")</f>
        <v/>
      </c>
      <c r="AC83" s="29" t="str">
        <f>IFERROR(AB83*(IFERROR(VLOOKUP($AC$48,'Banco de Dados'!$B$4:$J$50,4,FALSE),"ERRO")),"")</f>
        <v/>
      </c>
      <c r="AD83" s="29" t="str">
        <f t="shared" si="33"/>
        <v/>
      </c>
      <c r="AE83" s="103" t="str">
        <f>IFERROR(AD83*(C83*(PRINCIPAL!$G$27/100))*0.47*(44/12),"")</f>
        <v/>
      </c>
      <c r="AF83" s="111" t="str">
        <f t="shared" si="34"/>
        <v/>
      </c>
      <c r="AG83" s="30" t="str">
        <f>IFERROR(IF(AND(PRINCIPAL!$H$28&lt;&gt;"",OR(L83=PRINCIPAL!$I$28,L83=PRINCIPAL!$I$28+PRINCIPAL!$I$28,L83=PRINCIPAL!$I$28+PRINCIPAL!$I$28+PRINCIPAL!$I$28)),0,IF(AND(PRINCIPAL!$H$28&lt;&gt;"",L83=PRINCIPAL!$J$28),VLOOKUP($AH$48,'Banco de Dados'!$B$4:$J$50,8,FALSE)*PRINCIPAL!$H$28*(1-(PRINCIPAL!$K$28/100)),IF(AND(PRINCIPAL!$H$28&lt;&gt;"",L83=PRINCIPAL!$L$28),VLOOKUP($AH$48,'Banco de Dados'!$B$4:$J$50,8,FALSE)*PRINCIPAL!$H$28*(1-(PRINCIPAL!$M$28/100)),IF(AND(PRINCIPAL!$H$28&lt;&gt;"",L83=PRINCIPAL!$N$28),VLOOKUP($AH$48,'Banco de Dados'!$B$4:$J$50,8,FALSE)*PRINCIPAL!$H$28*(1-(PRINCIPAL!$O$28/100)),IF(PRINCIPAL!$H$28&lt;&gt;"",VLOOKUP($AH$48,'Banco de Dados'!$B$4:$J$50,8,FALSE)*PRINCIPAL!$H$28,IF(OR(L83=PRINCIPAL!$I$28,L83=PRINCIPAL!$I$28+PRINCIPAL!$I$28,L83=PRINCIPAL!$I$28+PRINCIPAL!$I$28+PRINCIPAL!$I$28),0,IF(L83=PRINCIPAL!$J$28,VLOOKUP($AH$48,'Banco de Dados'!$B$4:$J$50,6,FALSE)*(1-(PRINCIPAL!$K$28/100)),IF(L83=PRINCIPAL!$L$28,VLOOKUP($AH$48,'Banco de Dados'!$B$4:$J$50,6,FALSE)*(1-(PRINCIPAL!$M$28/100)),IF(L83=PRINCIPAL!$N$28,VLOOKUP($AH$48,'Banco de Dados'!$B$4:$J$50,6,FALSE)*(1-(PRINCIPAL!$O$28/100)),VLOOKUP($AH$48,'Banco de Dados'!$B$4:$J$50,6,FALSE)))))))))),"")</f>
        <v/>
      </c>
      <c r="AH83" s="29" t="str">
        <f>IFERROR(AG83*(IFERROR(VLOOKUP($AH$48,'Banco de Dados'!$B$4:$J$50,4,FALSE),"ERRO")),"")</f>
        <v/>
      </c>
      <c r="AI83" s="29" t="str">
        <f t="shared" si="35"/>
        <v/>
      </c>
      <c r="AJ83" s="103" t="str">
        <f>IFERROR(AI83*(C83*(PRINCIPAL!$G$28/100))*0.47*(44/12),"")</f>
        <v/>
      </c>
      <c r="AK83" s="111" t="str">
        <f t="shared" si="44"/>
        <v/>
      </c>
      <c r="AL83" s="30" t="str">
        <f>IFERROR(IF(AND(PRINCIPAL!$H$29&lt;&gt;"",OR(L83=PRINCIPAL!$I$29,L83=PRINCIPAL!$I$29+PRINCIPAL!$I$29,L83=PRINCIPAL!$I$29+PRINCIPAL!$I$29+PRINCIPAL!$I$29)),0,IF(AND(PRINCIPAL!$H$29&lt;&gt;"",L83=PRINCIPAL!$J$29),VLOOKUP($AM$48,'Banco de Dados'!$B$4:$J$50,8,FALSE)*PRINCIPAL!$H$29*(1-(PRINCIPAL!$K$29/100)),IF(AND(PRINCIPAL!$H$29&lt;&gt;"",L83=PRINCIPAL!$L$29),VLOOKUP($AM$48,'Banco de Dados'!$B$4:$J$50,8,FALSE)*PRINCIPAL!$H$29*(1-(PRINCIPAL!$M$29/100)),IF(AND(PRINCIPAL!$H$29&lt;&gt;"",L83=PRINCIPAL!$N$29),VLOOKUP($AM$48,'Banco de Dados'!$B$4:$J$50,8,FALSE)*PRINCIPAL!$H$29*(1-(PRINCIPAL!$O$29/100)),IF(PRINCIPAL!$H$29&lt;&gt;"",VLOOKUP($AM$48,'Banco de Dados'!$B$4:$J$50,8,FALSE)*PRINCIPAL!$H$29,IF(OR(L83=PRINCIPAL!$I$29,L83=PRINCIPAL!$I$29+PRINCIPAL!$I$29,L83=PRINCIPAL!$I$29+PRINCIPAL!$I$29+PRINCIPAL!$I$29),0,IF(L83=PRINCIPAL!$J$29,VLOOKUP($AM$48,'Banco de Dados'!$B$4:$J$50,6,FALSE)*(1-(PRINCIPAL!$K$29/100)),IF(L83=PRINCIPAL!$L$29,VLOOKUP($AM$48,'Banco de Dados'!$B$4:$J$50,6,FALSE)*(1-(PRINCIPAL!$M$29/100)),IF(L83=PRINCIPAL!$N$29,VLOOKUP($AM$48,'Banco de Dados'!$B$4:$J$50,6,FALSE)*(1-(PRINCIPAL!$O$29/100)),VLOOKUP($AM$48,'Banco de Dados'!$B$4:$J$50,6,FALSE)))))))))),"")</f>
        <v/>
      </c>
      <c r="AM83" s="29" t="str">
        <f>IFERROR(AL83*(IFERROR(VLOOKUP($AM$48,'Banco de Dados'!$B$4:$J$50,4,FALSE),"ERRO")),"")</f>
        <v/>
      </c>
      <c r="AN83" s="29" t="str">
        <f t="shared" si="36"/>
        <v/>
      </c>
      <c r="AO83" s="103" t="str">
        <f>IFERROR(AN83*(C83*(PRINCIPAL!$G$29/100))*0.47*(44/12),"")</f>
        <v/>
      </c>
      <c r="AP83" s="111" t="str">
        <f t="shared" si="37"/>
        <v/>
      </c>
      <c r="AQ83" s="30" t="str">
        <f>IFERROR(IF(AND(PRINCIPAL!$H$30&lt;&gt;"",OR(L83=PRINCIPAL!$I$30,L83=PRINCIPAL!$I$30+PRINCIPAL!$I$30,L83=PRINCIPAL!$I$30+PRINCIPAL!$I$30+PRINCIPAL!$I$30)),0,IF(AND(PRINCIPAL!$H$30&lt;&gt;"",L83=PRINCIPAL!$J$30),VLOOKUP($AR$48,'Banco de Dados'!$B$4:$J$50,8,FALSE)*PRINCIPAL!$H$30*(1-(PRINCIPAL!$K$30/100)),IF(AND(PRINCIPAL!$H$30&lt;&gt;"",L83=PRINCIPAL!$L$30),VLOOKUP($AR$48,'Banco de Dados'!$B$4:$J$50,8,FALSE)*PRINCIPAL!$H$30*(1-(PRINCIPAL!$M$30/100)),IF(AND(PRINCIPAL!$H$30&lt;&gt;"",L83=PRINCIPAL!$N$30),VLOOKUP($AR$48,'Banco de Dados'!$B$4:$J$50,8,FALSE)*PRINCIPAL!$H$30*(1-(PRINCIPAL!$O$30/100)),IF(PRINCIPAL!$H$30&lt;&gt;"",VLOOKUP($AR$48,'Banco de Dados'!$B$4:$J$50,8,FALSE)*PRINCIPAL!$H$30,IF(OR(L83=PRINCIPAL!$I$30,L83=PRINCIPAL!$I$30+PRINCIPAL!$I$30,L83=PRINCIPAL!$I$30+PRINCIPAL!$I$30+PRINCIPAL!$I$30),0,IF(L83=PRINCIPAL!$J$30,VLOOKUP($AR$48,'Banco de Dados'!$B$4:$J$50,6,FALSE)*(1-(PRINCIPAL!$K$30/100)),IF(L83=PRINCIPAL!$L$30,VLOOKUP($AR$48,'Banco de Dados'!$B$4:$J$50,6,FALSE)*(1-(PRINCIPAL!$M$30/100)),IF(L83=PRINCIPAL!$N$30,VLOOKUP($AR$48,'Banco de Dados'!$B$4:$J$50,6,FALSE)*(1-(PRINCIPAL!$O$30/100)),VLOOKUP($AR$48,'Banco de Dados'!$B$4:$J$50,6,FALSE)))))))))),"")</f>
        <v/>
      </c>
      <c r="AR83" s="29" t="str">
        <f>IFERROR(AQ83*(IFERROR(VLOOKUP($AR$48,'Banco de Dados'!$B$4:$J$50,4,FALSE),"ERRO")),"")</f>
        <v/>
      </c>
      <c r="AS83" s="29" t="str">
        <f t="shared" si="38"/>
        <v/>
      </c>
      <c r="AT83" s="103" t="str">
        <f>IFERROR(AS83*(C83*(PRINCIPAL!$G$30/100))*0.47*(44/12),"")</f>
        <v/>
      </c>
      <c r="AU83" s="111" t="str">
        <f t="shared" si="39"/>
        <v/>
      </c>
      <c r="AV83" s="30" t="str">
        <f>IFERROR(IF(AND(PRINCIPAL!$H$31&lt;&gt;"",OR(L83=PRINCIPAL!$I$31,L83=PRINCIPAL!$I$31+PRINCIPAL!$I$31,L83=PRINCIPAL!$I$31+PRINCIPAL!$I$31+PRINCIPAL!$I$31)),0,IF(AND(PRINCIPAL!$H$31&lt;&gt;"",L83=PRINCIPAL!$J$31),VLOOKUP($AW$48,'Banco de Dados'!$B$4:$J$50,8,FALSE)*PRINCIPAL!$H$31*(1-(PRINCIPAL!$K$31/100)),IF(AND(PRINCIPAL!$H$31&lt;&gt;"",L83=PRINCIPAL!$L$31),VLOOKUP($AW$48,'Banco de Dados'!$B$4:$J$50,8,FALSE)*PRINCIPAL!$H$31*(1-(PRINCIPAL!$M$31/100)),IF(AND(PRINCIPAL!$H$31&lt;&gt;"",L83=PRINCIPAL!$N$31),VLOOKUP($AW$48,'Banco de Dados'!$B$4:$J$50,8,FALSE)*PRINCIPAL!$H$31*(1-(PRINCIPAL!$O$31/100)),IF(PRINCIPAL!$H$31&lt;&gt;"",VLOOKUP($AW$48,'Banco de Dados'!$B$4:$J$50,8,FALSE)*PRINCIPAL!$H$31,IF(OR(L83=PRINCIPAL!$I$31,L83=PRINCIPAL!$I$31+PRINCIPAL!$I$31,L83=PRINCIPAL!$I$31+PRINCIPAL!$I$31+PRINCIPAL!$I$31),0,IF(L83=PRINCIPAL!$J$31,VLOOKUP($AW$48,'Banco de Dados'!$B$4:$J$50,6,FALSE)*(1-(PRINCIPAL!$K$31/100)),IF(L83=PRINCIPAL!$L$31,VLOOKUP($AW$48,'Banco de Dados'!$B$4:$J$50,6,FALSE)*(1-(PRINCIPAL!$M$31/100)),IF(L83=PRINCIPAL!$N$31,VLOOKUP($AW$48,'Banco de Dados'!$B$4:$J$50,6,FALSE)*(1-(PRINCIPAL!$O$31/100)),VLOOKUP($AW$48,'Banco de Dados'!$B$4:$J$50,6,FALSE)))))))))),"")</f>
        <v/>
      </c>
      <c r="AW83" s="29" t="str">
        <f>IFERROR(AV83*(IFERROR(VLOOKUP($AW$48,'Banco de Dados'!$B$4:$J$50,4,FALSE),"ERRO")),"")</f>
        <v/>
      </c>
      <c r="AX83" s="29" t="str">
        <f t="shared" si="40"/>
        <v/>
      </c>
      <c r="AY83" s="103" t="str">
        <f>IFERROR(AX83*(C83*(PRINCIPAL!$G$31/100))*0.47*(44/12),"")</f>
        <v/>
      </c>
      <c r="AZ83" s="111" t="str">
        <f t="shared" si="45"/>
        <v/>
      </c>
      <c r="BA83" s="120" t="str">
        <f>IFERROR(IF(AND(PRINCIPAL!$H$32&lt;&gt;"",OR(L83=PRINCIPAL!$I$32,L83=PRINCIPAL!$I$32+PRINCIPAL!$I$32,L83=PRINCIPAL!$I$32+PRINCIPAL!$I$32+PRINCIPAL!$I$32)),0,IF(AND(PRINCIPAL!$H$32&lt;&gt;"",L83=PRINCIPAL!$J$32),VLOOKUP($BB$48,'Banco de Dados'!$B$4:$J$50,8,FALSE)*PRINCIPAL!$H$32*(1-(PRINCIPAL!$K$32/100)),IF(AND(PRINCIPAL!$H$32&lt;&gt;"",L83=PRINCIPAL!$L$32),VLOOKUP($BB$48,'Banco de Dados'!$B$4:$J$50,8,FALSE)*PRINCIPAL!$H$32*(1-(PRINCIPAL!$M$32/100)),IF(AND(PRINCIPAL!$H$32&lt;&gt;"",L83=PRINCIPAL!$N$32),VLOOKUP($BB$48,'Banco de Dados'!$B$4:$J$50,8,FALSE)*PRINCIPAL!$H$32*(1-(PRINCIPAL!$O$32/100)),IF(PRINCIPAL!$H$32&lt;&gt;"",VLOOKUP($BB$48,'Banco de Dados'!$B$4:$J$50,8,FALSE)*PRINCIPAL!$H$32,IF(OR(L83=PRINCIPAL!$I$32,L83=PRINCIPAL!$I$32+PRINCIPAL!$I$32,L83=PRINCIPAL!$I$32+PRINCIPAL!$I$32+PRINCIPAL!$I$32),0,IF(L83=PRINCIPAL!$J$32,VLOOKUP($BB$48,'Banco de Dados'!$B$4:$J$50,6,FALSE)*(1-(PRINCIPAL!$K$32/100)),IF(L83=PRINCIPAL!$L$32,VLOOKUP($BB$48,'Banco de Dados'!$B$4:$J$50,6,FALSE)*(1-(PRINCIPAL!$M$32/100)),IF(L83=PRINCIPAL!$N$32,VLOOKUP($BB$48,'Banco de Dados'!$B$4:$J$50,6,FALSE)*(1-(PRINCIPAL!$O$32/100)),VLOOKUP($BB$48,'Banco de Dados'!$B$4:$J$50,6,FALSE)))))))))),"")</f>
        <v/>
      </c>
      <c r="BB83" s="122" t="str">
        <f>IFERROR(BA83*(IFERROR(VLOOKUP($BB$48,'Banco de Dados'!$B$4:$J$50,4,FALSE),"ERRO")),"")</f>
        <v/>
      </c>
      <c r="BC83" s="122" t="str">
        <f t="shared" si="46"/>
        <v/>
      </c>
      <c r="BD83" s="123" t="str">
        <f>IFERROR(BC83*(C83*(PRINCIPAL!$G$32/100))*0.47*(44/12),"")</f>
        <v/>
      </c>
      <c r="BE83" s="124" t="str">
        <f t="shared" si="25"/>
        <v/>
      </c>
      <c r="BF83" s="120" t="str">
        <f>IFERROR(IF(AND(PRINCIPAL!$H$33&lt;&gt;"",OR(L83=PRINCIPAL!$I$33,L83=PRINCIPAL!$I$33+PRINCIPAL!$I$33,L83=PRINCIPAL!$I$33+PRINCIPAL!$I$33+PRINCIPAL!$I$33)),0,IF(AND(PRINCIPAL!$H$33&lt;&gt;"",L83=PRINCIPAL!$J$33),VLOOKUP($BG$48,'Banco de Dados'!$B$4:$J$50,8,FALSE)*PRINCIPAL!$H$33*(1-(PRINCIPAL!$K$33/100)),IF(AND(PRINCIPAL!$H$33&lt;&gt;"",L83=PRINCIPAL!$L$33),VLOOKUP($BG$48,'Banco de Dados'!$B$4:$J$50,8,FALSE)*PRINCIPAL!$H$33*(1-(PRINCIPAL!$M$33/100)),IF(AND(PRINCIPAL!$H$33&lt;&gt;"",L83=PRINCIPAL!$N$33),VLOOKUP($BG$48,'Banco de Dados'!$B$4:$J$50,8,FALSE)*PRINCIPAL!$H$33*(1-(PRINCIPAL!$O$33/100)),IF(PRINCIPAL!$H$33&lt;&gt;"",VLOOKUP($BG$48,'Banco de Dados'!$B$4:$J$50,8,FALSE)*PRINCIPAL!$H$33,IF(OR(L83=PRINCIPAL!$I$33,L83=PRINCIPAL!$I$33+PRINCIPAL!$I$33,L83=PRINCIPAL!$I$33+PRINCIPAL!$I$33+PRINCIPAL!$I$33),0,IF(L83=PRINCIPAL!$J$33,VLOOKUP($BG$48,'Banco de Dados'!$B$4:$J$50,6,FALSE)*(1-(PRINCIPAL!$K$33/100)),IF(L83=PRINCIPAL!$L$33,VLOOKUP($BG$48,'Banco de Dados'!$B$4:$J$50,6,FALSE)*(1-(PRINCIPAL!$M$33/100)),IF(L83=PRINCIPAL!$N$33,VLOOKUP($BG$48,'Banco de Dados'!$B$4:$J$50,6,FALSE)*(1-(PRINCIPAL!$O$33/100)),VLOOKUP($BG$48,'Banco de Dados'!$B$4:$J$50,6,FALSE)))))))))),"")</f>
        <v/>
      </c>
      <c r="BG83" s="122" t="str">
        <f>IFERROR(BF83*(IFERROR(VLOOKUP($BG$48,'Banco de Dados'!$B$4:$J$50,4,FALSE),"ERRO")),"")</f>
        <v/>
      </c>
      <c r="BH83" s="122" t="str">
        <f t="shared" si="41"/>
        <v/>
      </c>
      <c r="BI83" s="123" t="str">
        <f>IFERROR(BH83*(C83*(PRINCIPAL!$G$33/100))*0.47*(44/12),"")</f>
        <v/>
      </c>
      <c r="BJ83" s="125" t="str">
        <f t="shared" si="26"/>
        <v/>
      </c>
    </row>
    <row r="84" spans="2:62" ht="12.75" customHeight="1" x14ac:dyDescent="0.3">
      <c r="B84" s="326">
        <f t="shared" si="23"/>
        <v>2054</v>
      </c>
      <c r="C84" s="340"/>
      <c r="D84" s="1"/>
      <c r="E84" s="118">
        <v>34</v>
      </c>
      <c r="F84" s="24" t="str">
        <f>IFERROR(VLOOKUP($G$48,'Banco de Dados'!$B$4:$J$50,6,FALSE),"")</f>
        <v/>
      </c>
      <c r="G84" s="25" t="str">
        <f>IFERROR(F84*(IFERROR(VLOOKUP($G$48,'Banco de Dados'!$B$4:$J$50,4,FALSE),"ERRO")),"")</f>
        <v/>
      </c>
      <c r="H84" s="25" t="str">
        <f t="shared" si="27"/>
        <v/>
      </c>
      <c r="I84" s="103" t="str">
        <f t="shared" si="28"/>
        <v/>
      </c>
      <c r="J84" s="117" t="str">
        <f t="shared" si="29"/>
        <v/>
      </c>
      <c r="K84" s="1"/>
      <c r="L84" s="91">
        <v>34</v>
      </c>
      <c r="M84" s="24" t="str">
        <f>IFERROR(IF(AND(PRINCIPAL!$H$24&lt;&gt;"",OR(L84=PRINCIPAL!$I$24,L84=PRINCIPAL!$I$24+PRINCIPAL!$I$24,L84=PRINCIPAL!$I$24+PRINCIPAL!$I$24+PRINCIPAL!$I$24)),0,IF(AND(PRINCIPAL!$H$24&lt;&gt;"",L84=PRINCIPAL!$J$24),VLOOKUP($N$48,'Banco de Dados'!$B$4:$J$50,8,FALSE)*PRINCIPAL!$H$24*(1-(PRINCIPAL!$K$24/100)),IF(AND(PRINCIPAL!$H$24&lt;&gt;"",L84=PRINCIPAL!$L$24),VLOOKUP($N$48,'Banco de Dados'!$B$4:$J$50,8,FALSE)*PRINCIPAL!$H$24*(1-(PRINCIPAL!$M$24/100)),IF(AND(PRINCIPAL!$H$24&lt;&gt;"",L84=PRINCIPAL!$N$24),VLOOKUP($N$48,'Banco de Dados'!$B$4:$J$50,8,FALSE)*PRINCIPAL!$H$24*(1-(PRINCIPAL!$O$24/100)),IF(PRINCIPAL!$H$24&lt;&gt;"",VLOOKUP($N$48,'Banco de Dados'!$B$4:$J$50,8,FALSE)*PRINCIPAL!$H$24,IF(OR(L84=PRINCIPAL!$I$24,L84=PRINCIPAL!$I$24+PRINCIPAL!$I$24,L84=PRINCIPAL!$I$24+PRINCIPAL!$I$24+PRINCIPAL!$I$24),0,IF(L84=PRINCIPAL!$J$24,VLOOKUP($N$48,'Banco de Dados'!$B$4:$J$50,6,FALSE)*(1-(PRINCIPAL!$K$24/100)),IF(L84=PRINCIPAL!$L$24,VLOOKUP($N$48,'Banco de Dados'!$B$4:$J$50,6,FALSE)*(1-(PRINCIPAL!$M$24/100)),IF(L84=PRINCIPAL!$N$24,VLOOKUP($N$48,'Banco de Dados'!$B$4:$J$50,6,FALSE)*(1-(PRINCIPAL!$O$24/100)),VLOOKUP($N$48,'Banco de Dados'!$B$4:$J$50,6,FALSE)))))))))),"")</f>
        <v/>
      </c>
      <c r="N84" s="25" t="str">
        <f>IFERROR(M84*(IFERROR(VLOOKUP($N$48,'Banco de Dados'!$B$4:$J$50,4,FALSE),"ERRO")),"")</f>
        <v/>
      </c>
      <c r="O84" s="25" t="str">
        <f t="shared" si="24"/>
        <v/>
      </c>
      <c r="P84" s="103" t="str">
        <f>IFERROR(O84*(C84*(PRINCIPAL!$G$24/100))*0.47*(44/12),"")</f>
        <v/>
      </c>
      <c r="Q84" s="107" t="str">
        <f t="shared" si="30"/>
        <v/>
      </c>
      <c r="R84" s="39" t="str">
        <f>IFERROR(IF(AND(PRINCIPAL!$H$25&lt;&gt;"",OR(L84=PRINCIPAL!$I$25,L84=PRINCIPAL!$I$25+PRINCIPAL!$I$25,L84=PRINCIPAL!$I$25+PRINCIPAL!$I$25+PRINCIPAL!$I$25)),0,IF(AND(PRINCIPAL!$H$25&lt;&gt;"",L84=PRINCIPAL!$J$25),VLOOKUP($S$48,'Banco de Dados'!$B$4:$J$50,8,FALSE)*PRINCIPAL!$H$25*(1-(PRINCIPAL!$K$25/100)),IF(AND(PRINCIPAL!$H$25&lt;&gt;"",L84=PRINCIPAL!$L$25),VLOOKUP($S$48,'Banco de Dados'!$B$4:$J$50,8,FALSE)*PRINCIPAL!$H$25*(1-(PRINCIPAL!$M$25/100)),IF(AND(PRINCIPAL!$H$25&lt;&gt;"",L84=PRINCIPAL!$N$25),VLOOKUP($S$48,'Banco de Dados'!$B$4:$J$50,8,FALSE)*PRINCIPAL!$H$25*(1-(PRINCIPAL!$O$25/100)),IF(PRINCIPAL!$H$25&lt;&gt;"",VLOOKUP($S$48,'Banco de Dados'!$B$4:$J$50,8,FALSE)*PRINCIPAL!$H$25,IF(OR(L84=PRINCIPAL!$I$25,L84=PRINCIPAL!$I$25+PRINCIPAL!$I$25,L84=PRINCIPAL!$I$25+PRINCIPAL!$I$25+PRINCIPAL!$I$25),0,IF(L84=PRINCIPAL!$J$25,VLOOKUP($S$48,'Banco de Dados'!$B$4:$J$50,6,FALSE)*(1-(PRINCIPAL!$K$25/100)),IF(L84=PRINCIPAL!$L$25,VLOOKUP($S$48,'Banco de Dados'!$B$4:$J$50,6,FALSE)*(1-(PRINCIPAL!$M$25/100)),IF(L84=PRINCIPAL!$N$25,VLOOKUP($S$48,'Banco de Dados'!$B$4:$J$50,6,FALSE)*(1-(PRINCIPAL!$O$25/100)),VLOOKUP($S$48,'Banco de Dados'!$B$4:$J$50,6,FALSE)))))))))),"")</f>
        <v/>
      </c>
      <c r="S84" s="29" t="str">
        <f>IFERROR(R84*(IFERROR(VLOOKUP($S$48,'Banco de Dados'!$B$4:$J$50,4,FALSE),"ERRO")),"")</f>
        <v/>
      </c>
      <c r="T84" s="29" t="str">
        <f t="shared" si="31"/>
        <v/>
      </c>
      <c r="U84" s="103" t="str">
        <f>IFERROR(T84*(C84*(PRINCIPAL!$G$25/100))*0.47*(44/12),"")</f>
        <v/>
      </c>
      <c r="V84" s="111" t="str">
        <f t="shared" si="32"/>
        <v/>
      </c>
      <c r="W84" s="30" t="str">
        <f>IFERROR(IF(AND(PRINCIPAL!$H$26&lt;&gt;"",OR(L84=PRINCIPAL!$I$26,L84=PRINCIPAL!$I$26+PRINCIPAL!$I$26,L84=PRINCIPAL!$I$26+PRINCIPAL!$I$26+PRINCIPAL!$I$26)),0,IF(AND(PRINCIPAL!$H$26&lt;&gt;"",L84=PRINCIPAL!$J$26),VLOOKUP($X$48,'Banco de Dados'!$B$4:$J$50,8,FALSE)*PRINCIPAL!$H$26*(1-(PRINCIPAL!$K$26/100)),IF(AND(PRINCIPAL!$H$26&lt;&gt;"",L84=PRINCIPAL!$L$26),VLOOKUP($X$48,'Banco de Dados'!$B$4:$J$50,8,FALSE)*PRINCIPAL!$H$26*(1-(PRINCIPAL!$M$26/100)),IF(AND(PRINCIPAL!$H$26&lt;&gt;"",L84=PRINCIPAL!$N$26),VLOOKUP($X$48,'Banco de Dados'!$B$4:$J$50,8,FALSE)*PRINCIPAL!$H$26*(1-(PRINCIPAL!$O$26/100)),IF(PRINCIPAL!$H$26&lt;&gt;"",VLOOKUP($X$48,'Banco de Dados'!$B$4:$J$50,8,FALSE)*PRINCIPAL!$H$26,IF(OR(L84=PRINCIPAL!$I$26,L84=PRINCIPAL!$I$26+PRINCIPAL!$I$26,L84=PRINCIPAL!$I$26+PRINCIPAL!$I$26+PRINCIPAL!$I$26),0,IF(L84=PRINCIPAL!$J$26,VLOOKUP($X$48,'Banco de Dados'!$B$4:$J$50,6,FALSE)*(1-(PRINCIPAL!$K$26/100)),IF(L84=PRINCIPAL!$L$26,VLOOKUP($X$48,'Banco de Dados'!$B$4:$J$50,6,FALSE)*(1-(PRINCIPAL!$M$26/100)),IF(L84=PRINCIPAL!$N$26,VLOOKUP($X$48,'Banco de Dados'!$B$4:$J$50,6,FALSE)*(1-(PRINCIPAL!$O$26/100)),VLOOKUP($X$48,'Banco de Dados'!$B$4:$J$50,6,FALSE)))))))))),"")</f>
        <v/>
      </c>
      <c r="X84" s="29" t="str">
        <f>IFERROR(W84*(IFERROR(VLOOKUP($X$48,'Banco de Dados'!$B$4:$J$50,4,FALSE),"ERRO")),"")</f>
        <v/>
      </c>
      <c r="Y84" s="29" t="str">
        <f t="shared" si="42"/>
        <v/>
      </c>
      <c r="Z84" s="103" t="str">
        <f>IFERROR(Y84*(C84*(PRINCIPAL!$G$26/100))*0.47*(44/12),"")</f>
        <v/>
      </c>
      <c r="AA84" s="111" t="str">
        <f t="shared" si="43"/>
        <v/>
      </c>
      <c r="AB84" s="30" t="str">
        <f>IFERROR(IF(AND(PRINCIPAL!$H$27&lt;&gt;"",OR(L84=PRINCIPAL!$I$27,L84=PRINCIPAL!$I$27+PRINCIPAL!$I$27,L84=PRINCIPAL!$I$27+PRINCIPAL!$I$27+PRINCIPAL!$I$27)),0,IF(AND(PRINCIPAL!$H$27&lt;&gt;"",L84=PRINCIPAL!$J$27),VLOOKUP($AC$48,'Banco de Dados'!$B$4:$J$50,8,FALSE)*PRINCIPAL!$H$27*(1-(PRINCIPAL!$K$27/100)),IF(AND(PRINCIPAL!$H$27&lt;&gt;"",L84=PRINCIPAL!$L$27),VLOOKUP($AC$48,'Banco de Dados'!$B$4:$J$50,8,FALSE)*PRINCIPAL!$H$27*(1-(PRINCIPAL!$M$27/100)),IF(AND(PRINCIPAL!$H$27&lt;&gt;"",L84=PRINCIPAL!$N$27),VLOOKUP($AC$48,'Banco de Dados'!$B$4:$J$50,8,FALSE)*PRINCIPAL!$H$27*(1-(PRINCIPAL!$O$27/100)),IF(PRINCIPAL!$H$27&lt;&gt;"",VLOOKUP($AC$48,'Banco de Dados'!$B$4:$J$50,8,FALSE)*PRINCIPAL!$H$27,IF(OR(L84=PRINCIPAL!$I$27,L84=PRINCIPAL!$I$27+PRINCIPAL!$I$27,L84=PRINCIPAL!$I$27+PRINCIPAL!$I$27+PRINCIPAL!$I$27),0,IF(L84=PRINCIPAL!$J$27,VLOOKUP($AC$48,'Banco de Dados'!$B$4:$J$50,6,FALSE)*(1-(PRINCIPAL!$K$27/100)),IF(L84=PRINCIPAL!$L$27,VLOOKUP($AC$48,'Banco de Dados'!$B$4:$J$50,6,FALSE)*(1-(PRINCIPAL!$M$27/100)),IF(L84=PRINCIPAL!$N$27,VLOOKUP($AC$48,'Banco de Dados'!$B$4:$J$50,6,FALSE)*(1-(PRINCIPAL!$O$27/100)),VLOOKUP($AC$48,'Banco de Dados'!$B$4:$J$50,6,FALSE)))))))))),"")</f>
        <v/>
      </c>
      <c r="AC84" s="29" t="str">
        <f>IFERROR(AB84*(IFERROR(VLOOKUP($AC$48,'Banco de Dados'!$B$4:$J$50,4,FALSE),"ERRO")),"")</f>
        <v/>
      </c>
      <c r="AD84" s="29" t="str">
        <f t="shared" si="33"/>
        <v/>
      </c>
      <c r="AE84" s="103" t="str">
        <f>IFERROR(AD84*(C84*(PRINCIPAL!$G$27/100))*0.47*(44/12),"")</f>
        <v/>
      </c>
      <c r="AF84" s="111" t="str">
        <f t="shared" si="34"/>
        <v/>
      </c>
      <c r="AG84" s="30" t="str">
        <f>IFERROR(IF(AND(PRINCIPAL!$H$28&lt;&gt;"",OR(L84=PRINCIPAL!$I$28,L84=PRINCIPAL!$I$28+PRINCIPAL!$I$28,L84=PRINCIPAL!$I$28+PRINCIPAL!$I$28+PRINCIPAL!$I$28)),0,IF(AND(PRINCIPAL!$H$28&lt;&gt;"",L84=PRINCIPAL!$J$28),VLOOKUP($AH$48,'Banco de Dados'!$B$4:$J$50,8,FALSE)*PRINCIPAL!$H$28*(1-(PRINCIPAL!$K$28/100)),IF(AND(PRINCIPAL!$H$28&lt;&gt;"",L84=PRINCIPAL!$L$28),VLOOKUP($AH$48,'Banco de Dados'!$B$4:$J$50,8,FALSE)*PRINCIPAL!$H$28*(1-(PRINCIPAL!$M$28/100)),IF(AND(PRINCIPAL!$H$28&lt;&gt;"",L84=PRINCIPAL!$N$28),VLOOKUP($AH$48,'Banco de Dados'!$B$4:$J$50,8,FALSE)*PRINCIPAL!$H$28*(1-(PRINCIPAL!$O$28/100)),IF(PRINCIPAL!$H$28&lt;&gt;"",VLOOKUP($AH$48,'Banco de Dados'!$B$4:$J$50,8,FALSE)*PRINCIPAL!$H$28,IF(OR(L84=PRINCIPAL!$I$28,L84=PRINCIPAL!$I$28+PRINCIPAL!$I$28,L84=PRINCIPAL!$I$28+PRINCIPAL!$I$28+PRINCIPAL!$I$28),0,IF(L84=PRINCIPAL!$J$28,VLOOKUP($AH$48,'Banco de Dados'!$B$4:$J$50,6,FALSE)*(1-(PRINCIPAL!$K$28/100)),IF(L84=PRINCIPAL!$L$28,VLOOKUP($AH$48,'Banco de Dados'!$B$4:$J$50,6,FALSE)*(1-(PRINCIPAL!$M$28/100)),IF(L84=PRINCIPAL!$N$28,VLOOKUP($AH$48,'Banco de Dados'!$B$4:$J$50,6,FALSE)*(1-(PRINCIPAL!$O$28/100)),VLOOKUP($AH$48,'Banco de Dados'!$B$4:$J$50,6,FALSE)))))))))),"")</f>
        <v/>
      </c>
      <c r="AH84" s="29" t="str">
        <f>IFERROR(AG84*(IFERROR(VLOOKUP($AH$48,'Banco de Dados'!$B$4:$J$50,4,FALSE),"ERRO")),"")</f>
        <v/>
      </c>
      <c r="AI84" s="29" t="str">
        <f t="shared" si="35"/>
        <v/>
      </c>
      <c r="AJ84" s="103" t="str">
        <f>IFERROR(AI84*(C84*(PRINCIPAL!$G$28/100))*0.47*(44/12),"")</f>
        <v/>
      </c>
      <c r="AK84" s="111" t="str">
        <f t="shared" si="44"/>
        <v/>
      </c>
      <c r="AL84" s="30" t="str">
        <f>IFERROR(IF(AND(PRINCIPAL!$H$29&lt;&gt;"",OR(L84=PRINCIPAL!$I$29,L84=PRINCIPAL!$I$29+PRINCIPAL!$I$29,L84=PRINCIPAL!$I$29+PRINCIPAL!$I$29+PRINCIPAL!$I$29)),0,IF(AND(PRINCIPAL!$H$29&lt;&gt;"",L84=PRINCIPAL!$J$29),VLOOKUP($AM$48,'Banco de Dados'!$B$4:$J$50,8,FALSE)*PRINCIPAL!$H$29*(1-(PRINCIPAL!$K$29/100)),IF(AND(PRINCIPAL!$H$29&lt;&gt;"",L84=PRINCIPAL!$L$29),VLOOKUP($AM$48,'Banco de Dados'!$B$4:$J$50,8,FALSE)*PRINCIPAL!$H$29*(1-(PRINCIPAL!$M$29/100)),IF(AND(PRINCIPAL!$H$29&lt;&gt;"",L84=PRINCIPAL!$N$29),VLOOKUP($AM$48,'Banco de Dados'!$B$4:$J$50,8,FALSE)*PRINCIPAL!$H$29*(1-(PRINCIPAL!$O$29/100)),IF(PRINCIPAL!$H$29&lt;&gt;"",VLOOKUP($AM$48,'Banco de Dados'!$B$4:$J$50,8,FALSE)*PRINCIPAL!$H$29,IF(OR(L84=PRINCIPAL!$I$29,L84=PRINCIPAL!$I$29+PRINCIPAL!$I$29,L84=PRINCIPAL!$I$29+PRINCIPAL!$I$29+PRINCIPAL!$I$29),0,IF(L84=PRINCIPAL!$J$29,VLOOKUP($AM$48,'Banco de Dados'!$B$4:$J$50,6,FALSE)*(1-(PRINCIPAL!$K$29/100)),IF(L84=PRINCIPAL!$L$29,VLOOKUP($AM$48,'Banco de Dados'!$B$4:$J$50,6,FALSE)*(1-(PRINCIPAL!$M$29/100)),IF(L84=PRINCIPAL!$N$29,VLOOKUP($AM$48,'Banco de Dados'!$B$4:$J$50,6,FALSE)*(1-(PRINCIPAL!$O$29/100)),VLOOKUP($AM$48,'Banco de Dados'!$B$4:$J$50,6,FALSE)))))))))),"")</f>
        <v/>
      </c>
      <c r="AM84" s="29" t="str">
        <f>IFERROR(AL84*(IFERROR(VLOOKUP($AM$48,'Banco de Dados'!$B$4:$J$50,4,FALSE),"ERRO")),"")</f>
        <v/>
      </c>
      <c r="AN84" s="29" t="str">
        <f t="shared" si="36"/>
        <v/>
      </c>
      <c r="AO84" s="103" t="str">
        <f>IFERROR(AN84*(C84*(PRINCIPAL!$G$29/100))*0.47*(44/12),"")</f>
        <v/>
      </c>
      <c r="AP84" s="111" t="str">
        <f t="shared" si="37"/>
        <v/>
      </c>
      <c r="AQ84" s="30" t="str">
        <f>IFERROR(IF(AND(PRINCIPAL!$H$30&lt;&gt;"",OR(L84=PRINCIPAL!$I$30,L84=PRINCIPAL!$I$30+PRINCIPAL!$I$30,L84=PRINCIPAL!$I$30+PRINCIPAL!$I$30+PRINCIPAL!$I$30)),0,IF(AND(PRINCIPAL!$H$30&lt;&gt;"",L84=PRINCIPAL!$J$30),VLOOKUP($AR$48,'Banco de Dados'!$B$4:$J$50,8,FALSE)*PRINCIPAL!$H$30*(1-(PRINCIPAL!$K$30/100)),IF(AND(PRINCIPAL!$H$30&lt;&gt;"",L84=PRINCIPAL!$L$30),VLOOKUP($AR$48,'Banco de Dados'!$B$4:$J$50,8,FALSE)*PRINCIPAL!$H$30*(1-(PRINCIPAL!$M$30/100)),IF(AND(PRINCIPAL!$H$30&lt;&gt;"",L84=PRINCIPAL!$N$30),VLOOKUP($AR$48,'Banco de Dados'!$B$4:$J$50,8,FALSE)*PRINCIPAL!$H$30*(1-(PRINCIPAL!$O$30/100)),IF(PRINCIPAL!$H$30&lt;&gt;"",VLOOKUP($AR$48,'Banco de Dados'!$B$4:$J$50,8,FALSE)*PRINCIPAL!$H$30,IF(OR(L84=PRINCIPAL!$I$30,L84=PRINCIPAL!$I$30+PRINCIPAL!$I$30,L84=PRINCIPAL!$I$30+PRINCIPAL!$I$30+PRINCIPAL!$I$30),0,IF(L84=PRINCIPAL!$J$30,VLOOKUP($AR$48,'Banco de Dados'!$B$4:$J$50,6,FALSE)*(1-(PRINCIPAL!$K$30/100)),IF(L84=PRINCIPAL!$L$30,VLOOKUP($AR$48,'Banco de Dados'!$B$4:$J$50,6,FALSE)*(1-(PRINCIPAL!$M$30/100)),IF(L84=PRINCIPAL!$N$30,VLOOKUP($AR$48,'Banco de Dados'!$B$4:$J$50,6,FALSE)*(1-(PRINCIPAL!$O$30/100)),VLOOKUP($AR$48,'Banco de Dados'!$B$4:$J$50,6,FALSE)))))))))),"")</f>
        <v/>
      </c>
      <c r="AR84" s="29" t="str">
        <f>IFERROR(AQ84*(IFERROR(VLOOKUP($AR$48,'Banco de Dados'!$B$4:$J$50,4,FALSE),"ERRO")),"")</f>
        <v/>
      </c>
      <c r="AS84" s="29" t="str">
        <f t="shared" si="38"/>
        <v/>
      </c>
      <c r="AT84" s="103" t="str">
        <f>IFERROR(AS84*(C84*(PRINCIPAL!$G$30/100))*0.47*(44/12),"")</f>
        <v/>
      </c>
      <c r="AU84" s="111" t="str">
        <f t="shared" si="39"/>
        <v/>
      </c>
      <c r="AV84" s="30" t="str">
        <f>IFERROR(IF(AND(PRINCIPAL!$H$31&lt;&gt;"",OR(L84=PRINCIPAL!$I$31,L84=PRINCIPAL!$I$31+PRINCIPAL!$I$31,L84=PRINCIPAL!$I$31+PRINCIPAL!$I$31+PRINCIPAL!$I$31)),0,IF(AND(PRINCIPAL!$H$31&lt;&gt;"",L84=PRINCIPAL!$J$31),VLOOKUP($AW$48,'Banco de Dados'!$B$4:$J$50,8,FALSE)*PRINCIPAL!$H$31*(1-(PRINCIPAL!$K$31/100)),IF(AND(PRINCIPAL!$H$31&lt;&gt;"",L84=PRINCIPAL!$L$31),VLOOKUP($AW$48,'Banco de Dados'!$B$4:$J$50,8,FALSE)*PRINCIPAL!$H$31*(1-(PRINCIPAL!$M$31/100)),IF(AND(PRINCIPAL!$H$31&lt;&gt;"",L84=PRINCIPAL!$N$31),VLOOKUP($AW$48,'Banco de Dados'!$B$4:$J$50,8,FALSE)*PRINCIPAL!$H$31*(1-(PRINCIPAL!$O$31/100)),IF(PRINCIPAL!$H$31&lt;&gt;"",VLOOKUP($AW$48,'Banco de Dados'!$B$4:$J$50,8,FALSE)*PRINCIPAL!$H$31,IF(OR(L84=PRINCIPAL!$I$31,L84=PRINCIPAL!$I$31+PRINCIPAL!$I$31,L84=PRINCIPAL!$I$31+PRINCIPAL!$I$31+PRINCIPAL!$I$31),0,IF(L84=PRINCIPAL!$J$31,VLOOKUP($AW$48,'Banco de Dados'!$B$4:$J$50,6,FALSE)*(1-(PRINCIPAL!$K$31/100)),IF(L84=PRINCIPAL!$L$31,VLOOKUP($AW$48,'Banco de Dados'!$B$4:$J$50,6,FALSE)*(1-(PRINCIPAL!$M$31/100)),IF(L84=PRINCIPAL!$N$31,VLOOKUP($AW$48,'Banco de Dados'!$B$4:$J$50,6,FALSE)*(1-(PRINCIPAL!$O$31/100)),VLOOKUP($AW$48,'Banco de Dados'!$B$4:$J$50,6,FALSE)))))))))),"")</f>
        <v/>
      </c>
      <c r="AW84" s="29" t="str">
        <f>IFERROR(AV84*(IFERROR(VLOOKUP($AW$48,'Banco de Dados'!$B$4:$J$50,4,FALSE),"ERRO")),"")</f>
        <v/>
      </c>
      <c r="AX84" s="29" t="str">
        <f t="shared" si="40"/>
        <v/>
      </c>
      <c r="AY84" s="103" t="str">
        <f>IFERROR(AX84*(C84*(PRINCIPAL!$G$31/100))*0.47*(44/12),"")</f>
        <v/>
      </c>
      <c r="AZ84" s="111" t="str">
        <f t="shared" si="45"/>
        <v/>
      </c>
      <c r="BA84" s="120" t="str">
        <f>IFERROR(IF(AND(PRINCIPAL!$H$32&lt;&gt;"",OR(L84=PRINCIPAL!$I$32,L84=PRINCIPAL!$I$32+PRINCIPAL!$I$32,L84=PRINCIPAL!$I$32+PRINCIPAL!$I$32+PRINCIPAL!$I$32)),0,IF(AND(PRINCIPAL!$H$32&lt;&gt;"",L84=PRINCIPAL!$J$32),VLOOKUP($BB$48,'Banco de Dados'!$B$4:$J$50,8,FALSE)*PRINCIPAL!$H$32*(1-(PRINCIPAL!$K$32/100)),IF(AND(PRINCIPAL!$H$32&lt;&gt;"",L84=PRINCIPAL!$L$32),VLOOKUP($BB$48,'Banco de Dados'!$B$4:$J$50,8,FALSE)*PRINCIPAL!$H$32*(1-(PRINCIPAL!$M$32/100)),IF(AND(PRINCIPAL!$H$32&lt;&gt;"",L84=PRINCIPAL!$N$32),VLOOKUP($BB$48,'Banco de Dados'!$B$4:$J$50,8,FALSE)*PRINCIPAL!$H$32*(1-(PRINCIPAL!$O$32/100)),IF(PRINCIPAL!$H$32&lt;&gt;"",VLOOKUP($BB$48,'Banco de Dados'!$B$4:$J$50,8,FALSE)*PRINCIPAL!$H$32,IF(OR(L84=PRINCIPAL!$I$32,L84=PRINCIPAL!$I$32+PRINCIPAL!$I$32,L84=PRINCIPAL!$I$32+PRINCIPAL!$I$32+PRINCIPAL!$I$32),0,IF(L84=PRINCIPAL!$J$32,VLOOKUP($BB$48,'Banco de Dados'!$B$4:$J$50,6,FALSE)*(1-(PRINCIPAL!$K$32/100)),IF(L84=PRINCIPAL!$L$32,VLOOKUP($BB$48,'Banco de Dados'!$B$4:$J$50,6,FALSE)*(1-(PRINCIPAL!$M$32/100)),IF(L84=PRINCIPAL!$N$32,VLOOKUP($BB$48,'Banco de Dados'!$B$4:$J$50,6,FALSE)*(1-(PRINCIPAL!$O$32/100)),VLOOKUP($BB$48,'Banco de Dados'!$B$4:$J$50,6,FALSE)))))))))),"")</f>
        <v/>
      </c>
      <c r="BB84" s="122" t="str">
        <f>IFERROR(BA84*(IFERROR(VLOOKUP($BB$48,'Banco de Dados'!$B$4:$J$50,4,FALSE),"ERRO")),"")</f>
        <v/>
      </c>
      <c r="BC84" s="122" t="str">
        <f t="shared" si="46"/>
        <v/>
      </c>
      <c r="BD84" s="123" t="str">
        <f>IFERROR(BC84*(C84*(PRINCIPAL!$G$32/100))*0.47*(44/12),"")</f>
        <v/>
      </c>
      <c r="BE84" s="124" t="str">
        <f t="shared" si="25"/>
        <v/>
      </c>
      <c r="BF84" s="120" t="str">
        <f>IFERROR(IF(AND(PRINCIPAL!$H$33&lt;&gt;"",OR(L84=PRINCIPAL!$I$33,L84=PRINCIPAL!$I$33+PRINCIPAL!$I$33,L84=PRINCIPAL!$I$33+PRINCIPAL!$I$33+PRINCIPAL!$I$33)),0,IF(AND(PRINCIPAL!$H$33&lt;&gt;"",L84=PRINCIPAL!$J$33),VLOOKUP($BG$48,'Banco de Dados'!$B$4:$J$50,8,FALSE)*PRINCIPAL!$H$33*(1-(PRINCIPAL!$K$33/100)),IF(AND(PRINCIPAL!$H$33&lt;&gt;"",L84=PRINCIPAL!$L$33),VLOOKUP($BG$48,'Banco de Dados'!$B$4:$J$50,8,FALSE)*PRINCIPAL!$H$33*(1-(PRINCIPAL!$M$33/100)),IF(AND(PRINCIPAL!$H$33&lt;&gt;"",L84=PRINCIPAL!$N$33),VLOOKUP($BG$48,'Banco de Dados'!$B$4:$J$50,8,FALSE)*PRINCIPAL!$H$33*(1-(PRINCIPAL!$O$33/100)),IF(PRINCIPAL!$H$33&lt;&gt;"",VLOOKUP($BG$48,'Banco de Dados'!$B$4:$J$50,8,FALSE)*PRINCIPAL!$H$33,IF(OR(L84=PRINCIPAL!$I$33,L84=PRINCIPAL!$I$33+PRINCIPAL!$I$33,L84=PRINCIPAL!$I$33+PRINCIPAL!$I$33+PRINCIPAL!$I$33),0,IF(L84=PRINCIPAL!$J$33,VLOOKUP($BG$48,'Banco de Dados'!$B$4:$J$50,6,FALSE)*(1-(PRINCIPAL!$K$33/100)),IF(L84=PRINCIPAL!$L$33,VLOOKUP($BG$48,'Banco de Dados'!$B$4:$J$50,6,FALSE)*(1-(PRINCIPAL!$M$33/100)),IF(L84=PRINCIPAL!$N$33,VLOOKUP($BG$48,'Banco de Dados'!$B$4:$J$50,6,FALSE)*(1-(PRINCIPAL!$O$33/100)),VLOOKUP($BG$48,'Banco de Dados'!$B$4:$J$50,6,FALSE)))))))))),"")</f>
        <v/>
      </c>
      <c r="BG84" s="122" t="str">
        <f>IFERROR(BF84*(IFERROR(VLOOKUP($BG$48,'Banco de Dados'!$B$4:$J$50,4,FALSE),"ERRO")),"")</f>
        <v/>
      </c>
      <c r="BH84" s="122" t="str">
        <f t="shared" si="41"/>
        <v/>
      </c>
      <c r="BI84" s="123" t="str">
        <f>IFERROR(BH84*(C84*(PRINCIPAL!$G$33/100))*0.47*(44/12),"")</f>
        <v/>
      </c>
      <c r="BJ84" s="125" t="str">
        <f t="shared" si="26"/>
        <v/>
      </c>
    </row>
    <row r="85" spans="2:62" ht="12.75" customHeight="1" thickBot="1" x14ac:dyDescent="0.35">
      <c r="B85" s="327">
        <f t="shared" si="23"/>
        <v>2055</v>
      </c>
      <c r="C85" s="341"/>
      <c r="D85" s="1"/>
      <c r="E85" s="119">
        <v>35</v>
      </c>
      <c r="F85" s="93" t="str">
        <f>IFERROR(VLOOKUP($G$48,'Banco de Dados'!$B$4:$J$50,6,FALSE),"")</f>
        <v/>
      </c>
      <c r="G85" s="94" t="str">
        <f>IFERROR(F85*(IFERROR(VLOOKUP($G$48,'Banco de Dados'!$B$4:$J$50,4,FALSE),"ERRO")),"")</f>
        <v/>
      </c>
      <c r="H85" s="94" t="str">
        <f t="shared" si="27"/>
        <v/>
      </c>
      <c r="I85" s="104" t="str">
        <f t="shared" si="28"/>
        <v/>
      </c>
      <c r="J85" s="140" t="str">
        <f t="shared" si="29"/>
        <v/>
      </c>
      <c r="K85" s="1"/>
      <c r="L85" s="92">
        <v>35</v>
      </c>
      <c r="M85" s="93" t="str">
        <f>IFERROR(IF(AND(PRINCIPAL!$H$24&lt;&gt;"",OR(L85=PRINCIPAL!$I$24,L85=PRINCIPAL!$I$24+PRINCIPAL!$I$24,L85=PRINCIPAL!$I$24+PRINCIPAL!$I$24+PRINCIPAL!$I$24)),0,IF(AND(PRINCIPAL!$H$24&lt;&gt;"",L85=PRINCIPAL!$J$24),VLOOKUP($N$48,'Banco de Dados'!$B$4:$J$50,8,FALSE)*PRINCIPAL!$H$24*(1-(PRINCIPAL!$K$24/100)),IF(AND(PRINCIPAL!$H$24&lt;&gt;"",L85=PRINCIPAL!$L$24),VLOOKUP($N$48,'Banco de Dados'!$B$4:$J$50,8,FALSE)*PRINCIPAL!$H$24*(1-(PRINCIPAL!$M$24/100)),IF(AND(PRINCIPAL!$H$24&lt;&gt;"",L85=PRINCIPAL!$N$24),VLOOKUP($N$48,'Banco de Dados'!$B$4:$J$50,8,FALSE)*PRINCIPAL!$H$24*(1-(PRINCIPAL!$O$24/100)),IF(PRINCIPAL!$H$24&lt;&gt;"",VLOOKUP($N$48,'Banco de Dados'!$B$4:$J$50,8,FALSE)*PRINCIPAL!$H$24,IF(OR(L85=PRINCIPAL!$I$24,L85=PRINCIPAL!$I$24+PRINCIPAL!$I$24,L85=PRINCIPAL!$I$24+PRINCIPAL!$I$24+PRINCIPAL!$I$24),0,IF(L85=PRINCIPAL!$J$24,VLOOKUP($N$48,'Banco de Dados'!$B$4:$J$50,6,FALSE)*(1-(PRINCIPAL!$K$24/100)),IF(L85=PRINCIPAL!$L$24,VLOOKUP($N$48,'Banco de Dados'!$B$4:$J$50,6,FALSE)*(1-(PRINCIPAL!$M$24/100)),IF(L85=PRINCIPAL!$N$24,VLOOKUP($N$48,'Banco de Dados'!$B$4:$J$50,6,FALSE)*(1-(PRINCIPAL!$O$24/100)),VLOOKUP($N$48,'Banco de Dados'!$B$4:$J$50,6,FALSE)))))))))),"")</f>
        <v/>
      </c>
      <c r="N85" s="94" t="str">
        <f>IFERROR(M85*(IFERROR(VLOOKUP($N$48,'Banco de Dados'!$B$4:$J$50,4,FALSE),"ERRO")),"")</f>
        <v/>
      </c>
      <c r="O85" s="94" t="str">
        <f t="shared" si="24"/>
        <v/>
      </c>
      <c r="P85" s="104" t="str">
        <f>IFERROR(O85*(C85*(PRINCIPAL!$G$24/100))*0.47*(44/12),"")</f>
        <v/>
      </c>
      <c r="Q85" s="108" t="str">
        <f t="shared" si="30"/>
        <v/>
      </c>
      <c r="R85" s="95" t="str">
        <f>IFERROR(IF(AND(PRINCIPAL!$H$25&lt;&gt;"",OR(L85=PRINCIPAL!$I$25,L85=PRINCIPAL!$I$25+PRINCIPAL!$I$25,L85=PRINCIPAL!$I$25+PRINCIPAL!$I$25+PRINCIPAL!$I$25)),0,IF(AND(PRINCIPAL!$H$25&lt;&gt;"",L85=PRINCIPAL!$J$25),VLOOKUP($S$48,'Banco de Dados'!$B$4:$J$50,8,FALSE)*PRINCIPAL!$H$25*(1-(PRINCIPAL!$K$25/100)),IF(AND(PRINCIPAL!$H$25&lt;&gt;"",L85=PRINCIPAL!$L$25),VLOOKUP($S$48,'Banco de Dados'!$B$4:$J$50,8,FALSE)*PRINCIPAL!$H$25*(1-(PRINCIPAL!$M$25/100)),IF(AND(PRINCIPAL!$H$25&lt;&gt;"",L85=PRINCIPAL!$N$25),VLOOKUP($S$48,'Banco de Dados'!$B$4:$J$50,8,FALSE)*PRINCIPAL!$H$25*(1-(PRINCIPAL!$O$25/100)),IF(PRINCIPAL!$H$25&lt;&gt;"",VLOOKUP($S$48,'Banco de Dados'!$B$4:$J$50,8,FALSE)*PRINCIPAL!$H$25,IF(OR(L85=PRINCIPAL!$I$25,L85=PRINCIPAL!$I$25+PRINCIPAL!$I$25,L85=PRINCIPAL!$I$25+PRINCIPAL!$I$25+PRINCIPAL!$I$25),0,IF(L85=PRINCIPAL!$J$25,VLOOKUP($S$48,'Banco de Dados'!$B$4:$J$50,6,FALSE)*(1-(PRINCIPAL!$K$25/100)),IF(L85=PRINCIPAL!$L$25,VLOOKUP($S$48,'Banco de Dados'!$B$4:$J$50,6,FALSE)*(1-(PRINCIPAL!$M$25/100)),IF(L85=PRINCIPAL!$N$25,VLOOKUP($S$48,'Banco de Dados'!$B$4:$J$50,6,FALSE)*(1-(PRINCIPAL!$O$25/100)),VLOOKUP($S$48,'Banco de Dados'!$B$4:$J$50,6,FALSE)))))))))),"")</f>
        <v/>
      </c>
      <c r="S85" s="87" t="str">
        <f>IFERROR(R85*(IFERROR(VLOOKUP($S$48,'Banco de Dados'!$B$4:$J$50,4,FALSE),"ERRO")),"")</f>
        <v/>
      </c>
      <c r="T85" s="87" t="str">
        <f t="shared" si="31"/>
        <v/>
      </c>
      <c r="U85" s="104" t="str">
        <f>IFERROR(T85*(C85*(PRINCIPAL!$G$25/100))*0.47*(44/12),"")</f>
        <v/>
      </c>
      <c r="V85" s="109" t="str">
        <f t="shared" si="32"/>
        <v/>
      </c>
      <c r="W85" s="86" t="str">
        <f>IFERROR(IF(AND(PRINCIPAL!$H$26&lt;&gt;"",OR(L85=PRINCIPAL!$I$26,L85=PRINCIPAL!$I$26+PRINCIPAL!$I$26,L85=PRINCIPAL!$I$26+PRINCIPAL!$I$26+PRINCIPAL!$I$26)),0,IF(AND(PRINCIPAL!$H$26&lt;&gt;"",L85=PRINCIPAL!$J$26),VLOOKUP($X$48,'Banco de Dados'!$B$4:$J$50,8,FALSE)*PRINCIPAL!$H$26*(1-(PRINCIPAL!$K$26/100)),IF(AND(PRINCIPAL!$H$26&lt;&gt;"",L85=PRINCIPAL!$L$26),VLOOKUP($X$48,'Banco de Dados'!$B$4:$J$50,8,FALSE)*PRINCIPAL!$H$26*(1-(PRINCIPAL!$M$26/100)),IF(AND(PRINCIPAL!$H$26&lt;&gt;"",L85=PRINCIPAL!$N$26),VLOOKUP($X$48,'Banco de Dados'!$B$4:$J$50,8,FALSE)*PRINCIPAL!$H$26*(1-(PRINCIPAL!$O$26/100)),IF(PRINCIPAL!$H$26&lt;&gt;"",VLOOKUP($X$48,'Banco de Dados'!$B$4:$J$50,8,FALSE)*PRINCIPAL!$H$26,IF(OR(L85=PRINCIPAL!$I$26,L85=PRINCIPAL!$I$26+PRINCIPAL!$I$26,L85=PRINCIPAL!$I$26+PRINCIPAL!$I$26+PRINCIPAL!$I$26),0,IF(L85=PRINCIPAL!$J$26,VLOOKUP($X$48,'Banco de Dados'!$B$4:$J$50,6,FALSE)*(1-(PRINCIPAL!$K$26/100)),IF(L85=PRINCIPAL!$L$26,VLOOKUP($X$48,'Banco de Dados'!$B$4:$J$50,6,FALSE)*(1-(PRINCIPAL!$M$26/100)),IF(L85=PRINCIPAL!$N$26,VLOOKUP($X$48,'Banco de Dados'!$B$4:$J$50,6,FALSE)*(1-(PRINCIPAL!$O$26/100)),VLOOKUP($X$48,'Banco de Dados'!$B$4:$J$50,6,FALSE)))))))))),"")</f>
        <v/>
      </c>
      <c r="X85" s="87" t="str">
        <f>IFERROR(W85*(IFERROR(VLOOKUP($X$48,'Banco de Dados'!$B$4:$J$50,4,FALSE),"ERRO")),"")</f>
        <v/>
      </c>
      <c r="Y85" s="87" t="str">
        <f t="shared" si="42"/>
        <v/>
      </c>
      <c r="Z85" s="104" t="str">
        <f>IFERROR(Y85*(C85*(PRINCIPAL!$G$26/100))*0.47*(44/12),"")</f>
        <v/>
      </c>
      <c r="AA85" s="109" t="str">
        <f t="shared" si="43"/>
        <v/>
      </c>
      <c r="AB85" s="86" t="str">
        <f>IFERROR(IF(AND(PRINCIPAL!$H$27&lt;&gt;"",OR(L85=PRINCIPAL!$I$27,L85=PRINCIPAL!$I$27+PRINCIPAL!$I$27,L85=PRINCIPAL!$I$27+PRINCIPAL!$I$27+PRINCIPAL!$I$27)),0,IF(AND(PRINCIPAL!$H$27&lt;&gt;"",L85=PRINCIPAL!$J$27),VLOOKUP($AC$48,'Banco de Dados'!$B$4:$J$50,8,FALSE)*PRINCIPAL!$H$27*(1-(PRINCIPAL!$K$27/100)),IF(AND(PRINCIPAL!$H$27&lt;&gt;"",L85=PRINCIPAL!$L$27),VLOOKUP($AC$48,'Banco de Dados'!$B$4:$J$50,8,FALSE)*PRINCIPAL!$H$27*(1-(PRINCIPAL!$M$27/100)),IF(AND(PRINCIPAL!$H$27&lt;&gt;"",L85=PRINCIPAL!$N$27),VLOOKUP($AC$48,'Banco de Dados'!$B$4:$J$50,8,FALSE)*PRINCIPAL!$H$27*(1-(PRINCIPAL!$O$27/100)),IF(PRINCIPAL!$H$27&lt;&gt;"",VLOOKUP($AC$48,'Banco de Dados'!$B$4:$J$50,8,FALSE)*PRINCIPAL!$H$27,IF(OR(L85=PRINCIPAL!$I$27,L85=PRINCIPAL!$I$27+PRINCIPAL!$I$27,L85=PRINCIPAL!$I$27+PRINCIPAL!$I$27+PRINCIPAL!$I$27),0,IF(L85=PRINCIPAL!$J$27,VLOOKUP($AC$48,'Banco de Dados'!$B$4:$J$50,6,FALSE)*(1-(PRINCIPAL!$K$27/100)),IF(L85=PRINCIPAL!$L$27,VLOOKUP($AC$48,'Banco de Dados'!$B$4:$J$50,6,FALSE)*(1-(PRINCIPAL!$M$27/100)),IF(L85=PRINCIPAL!$N$27,VLOOKUP($AC$48,'Banco de Dados'!$B$4:$J$50,6,FALSE)*(1-(PRINCIPAL!$O$27/100)),VLOOKUP($AC$48,'Banco de Dados'!$B$4:$J$50,6,FALSE)))))))))),"")</f>
        <v/>
      </c>
      <c r="AC85" s="87" t="str">
        <f>IFERROR(AB85*(IFERROR(VLOOKUP($AC$48,'Banco de Dados'!$B$4:$J$50,4,FALSE),"ERRO")),"")</f>
        <v/>
      </c>
      <c r="AD85" s="87" t="str">
        <f t="shared" si="33"/>
        <v/>
      </c>
      <c r="AE85" s="104" t="str">
        <f>IFERROR(AD85*(C85*(PRINCIPAL!$G$27/100))*0.47*(44/12),"")</f>
        <v/>
      </c>
      <c r="AF85" s="109" t="str">
        <f t="shared" si="34"/>
        <v/>
      </c>
      <c r="AG85" s="86" t="str">
        <f>IFERROR(IF(AND(PRINCIPAL!$H$28&lt;&gt;"",OR(L85=PRINCIPAL!$I$28,L85=PRINCIPAL!$I$28+PRINCIPAL!$I$28,L85=PRINCIPAL!$I$28+PRINCIPAL!$I$28+PRINCIPAL!$I$28)),0,IF(AND(PRINCIPAL!$H$28&lt;&gt;"",L85=PRINCIPAL!$J$28),VLOOKUP($AH$48,'Banco de Dados'!$B$4:$J$50,8,FALSE)*PRINCIPAL!$H$28*(1-(PRINCIPAL!$K$28/100)),IF(AND(PRINCIPAL!$H$28&lt;&gt;"",L85=PRINCIPAL!$L$28),VLOOKUP($AH$48,'Banco de Dados'!$B$4:$J$50,8,FALSE)*PRINCIPAL!$H$28*(1-(PRINCIPAL!$M$28/100)),IF(AND(PRINCIPAL!$H$28&lt;&gt;"",L85=PRINCIPAL!$N$28),VLOOKUP($AH$48,'Banco de Dados'!$B$4:$J$50,8,FALSE)*PRINCIPAL!$H$28*(1-(PRINCIPAL!$O$28/100)),IF(PRINCIPAL!$H$28&lt;&gt;"",VLOOKUP($AH$48,'Banco de Dados'!$B$4:$J$50,8,FALSE)*PRINCIPAL!$H$28,IF(OR(L85=PRINCIPAL!$I$28,L85=PRINCIPAL!$I$28+PRINCIPAL!$I$28,L85=PRINCIPAL!$I$28+PRINCIPAL!$I$28+PRINCIPAL!$I$28),0,IF(L85=PRINCIPAL!$J$28,VLOOKUP($AH$48,'Banco de Dados'!$B$4:$J$50,6,FALSE)*(1-(PRINCIPAL!$K$28/100)),IF(L85=PRINCIPAL!$L$28,VLOOKUP($AH$48,'Banco de Dados'!$B$4:$J$50,6,FALSE)*(1-(PRINCIPAL!$M$28/100)),IF(L85=PRINCIPAL!$N$28,VLOOKUP($AH$48,'Banco de Dados'!$B$4:$J$50,6,FALSE)*(1-(PRINCIPAL!$O$28/100)),VLOOKUP($AH$48,'Banco de Dados'!$B$4:$J$50,6,FALSE)))))))))),"")</f>
        <v/>
      </c>
      <c r="AH85" s="87" t="str">
        <f>IFERROR(AG85*(IFERROR(VLOOKUP($AH$48,'Banco de Dados'!$B$4:$J$50,4,FALSE),"ERRO")),"")</f>
        <v/>
      </c>
      <c r="AI85" s="87" t="str">
        <f t="shared" si="35"/>
        <v/>
      </c>
      <c r="AJ85" s="104" t="str">
        <f>IFERROR(AI85*(C85*(PRINCIPAL!$G$28/100))*0.47*(44/12),"")</f>
        <v/>
      </c>
      <c r="AK85" s="109" t="str">
        <f t="shared" si="44"/>
        <v/>
      </c>
      <c r="AL85" s="86" t="str">
        <f>IFERROR(IF(AND(PRINCIPAL!$H$29&lt;&gt;"",OR(L85=PRINCIPAL!$I$29,L85=PRINCIPAL!$I$29+PRINCIPAL!$I$29,L85=PRINCIPAL!$I$29+PRINCIPAL!$I$29+PRINCIPAL!$I$29)),0,IF(AND(PRINCIPAL!$H$29&lt;&gt;"",L85=PRINCIPAL!$J$29),VLOOKUP($AM$48,'Banco de Dados'!$B$4:$J$50,8,FALSE)*PRINCIPAL!$H$29*(1-(PRINCIPAL!$K$29/100)),IF(AND(PRINCIPAL!$H$29&lt;&gt;"",L85=PRINCIPAL!$L$29),VLOOKUP($AM$48,'Banco de Dados'!$B$4:$J$50,8,FALSE)*PRINCIPAL!$H$29*(1-(PRINCIPAL!$M$29/100)),IF(AND(PRINCIPAL!$H$29&lt;&gt;"",L85=PRINCIPAL!$N$29),VLOOKUP($AM$48,'Banco de Dados'!$B$4:$J$50,8,FALSE)*PRINCIPAL!$H$29*(1-(PRINCIPAL!$O$29/100)),IF(PRINCIPAL!$H$29&lt;&gt;"",VLOOKUP($AM$48,'Banco de Dados'!$B$4:$J$50,8,FALSE)*PRINCIPAL!$H$29,IF(OR(L85=PRINCIPAL!$I$29,L85=PRINCIPAL!$I$29+PRINCIPAL!$I$29,L85=PRINCIPAL!$I$29+PRINCIPAL!$I$29+PRINCIPAL!$I$29),0,IF(L85=PRINCIPAL!$J$29,VLOOKUP($AM$48,'Banco de Dados'!$B$4:$J$50,6,FALSE)*(1-(PRINCIPAL!$K$29/100)),IF(L85=PRINCIPAL!$L$29,VLOOKUP($AM$48,'Banco de Dados'!$B$4:$J$50,6,FALSE)*(1-(PRINCIPAL!$M$29/100)),IF(L85=PRINCIPAL!$N$29,VLOOKUP($AM$48,'Banco de Dados'!$B$4:$J$50,6,FALSE)*(1-(PRINCIPAL!$O$29/100)),VLOOKUP($AM$48,'Banco de Dados'!$B$4:$J$50,6,FALSE)))))))))),"")</f>
        <v/>
      </c>
      <c r="AM85" s="87" t="str">
        <f>IFERROR(AL85*(IFERROR(VLOOKUP($AM$48,'Banco de Dados'!$B$4:$J$50,4,FALSE),"ERRO")),"")</f>
        <v/>
      </c>
      <c r="AN85" s="87" t="str">
        <f t="shared" si="36"/>
        <v/>
      </c>
      <c r="AO85" s="104" t="str">
        <f>IFERROR(AN85*(C85*(PRINCIPAL!$G$29/100))*0.47*(44/12),"")</f>
        <v/>
      </c>
      <c r="AP85" s="109" t="str">
        <f t="shared" si="37"/>
        <v/>
      </c>
      <c r="AQ85" s="86" t="str">
        <f>IFERROR(IF(AND(PRINCIPAL!$H$30&lt;&gt;"",OR(L85=PRINCIPAL!$I$30,L85=PRINCIPAL!$I$30+PRINCIPAL!$I$30,L85=PRINCIPAL!$I$30+PRINCIPAL!$I$30+PRINCIPAL!$I$30)),0,IF(AND(PRINCIPAL!$H$30&lt;&gt;"",L85=PRINCIPAL!$J$30),VLOOKUP($AR$48,'Banco de Dados'!$B$4:$J$50,8,FALSE)*PRINCIPAL!$H$30*(1-(PRINCIPAL!$K$30/100)),IF(AND(PRINCIPAL!$H$30&lt;&gt;"",L85=PRINCIPAL!$L$30),VLOOKUP($AR$48,'Banco de Dados'!$B$4:$J$50,8,FALSE)*PRINCIPAL!$H$30*(1-(PRINCIPAL!$M$30/100)),IF(AND(PRINCIPAL!$H$30&lt;&gt;"",L85=PRINCIPAL!$N$30),VLOOKUP($AR$48,'Banco de Dados'!$B$4:$J$50,8,FALSE)*PRINCIPAL!$H$30*(1-(PRINCIPAL!$O$30/100)),IF(PRINCIPAL!$H$30&lt;&gt;"",VLOOKUP($AR$48,'Banco de Dados'!$B$4:$J$50,8,FALSE)*PRINCIPAL!$H$30,IF(OR(L85=PRINCIPAL!$I$30,L85=PRINCIPAL!$I$30+PRINCIPAL!$I$30,L85=PRINCIPAL!$I$30+PRINCIPAL!$I$30+PRINCIPAL!$I$30),0,IF(L85=PRINCIPAL!$J$30,VLOOKUP($AR$48,'Banco de Dados'!$B$4:$J$50,6,FALSE)*(1-(PRINCIPAL!$K$30/100)),IF(L85=PRINCIPAL!$L$30,VLOOKUP($AR$48,'Banco de Dados'!$B$4:$J$50,6,FALSE)*(1-(PRINCIPAL!$M$30/100)),IF(L85=PRINCIPAL!$N$30,VLOOKUP($AR$48,'Banco de Dados'!$B$4:$J$50,6,FALSE)*(1-(PRINCIPAL!$O$30/100)),VLOOKUP($AR$48,'Banco de Dados'!$B$4:$J$50,6,FALSE)))))))))),"")</f>
        <v/>
      </c>
      <c r="AR85" s="87" t="str">
        <f>IFERROR(AQ85*(IFERROR(VLOOKUP($AR$48,'Banco de Dados'!$B$4:$J$50,4,FALSE),"ERRO")),"")</f>
        <v/>
      </c>
      <c r="AS85" s="87" t="str">
        <f t="shared" si="38"/>
        <v/>
      </c>
      <c r="AT85" s="104" t="str">
        <f>IFERROR(AS85*(C85*(PRINCIPAL!$G$30/100))*0.47*(44/12),"")</f>
        <v/>
      </c>
      <c r="AU85" s="109" t="str">
        <f t="shared" si="39"/>
        <v/>
      </c>
      <c r="AV85" s="86" t="str">
        <f>IFERROR(IF(AND(PRINCIPAL!$H$31&lt;&gt;"",OR(L85=PRINCIPAL!$I$31,L85=PRINCIPAL!$I$31+PRINCIPAL!$I$31,L85=PRINCIPAL!$I$31+PRINCIPAL!$I$31+PRINCIPAL!$I$31)),0,IF(AND(PRINCIPAL!$H$31&lt;&gt;"",L85=PRINCIPAL!$J$31),VLOOKUP($AW$48,'Banco de Dados'!$B$4:$J$50,8,FALSE)*PRINCIPAL!$H$31*(1-(PRINCIPAL!$K$31/100)),IF(AND(PRINCIPAL!$H$31&lt;&gt;"",L85=PRINCIPAL!$L$31),VLOOKUP($AW$48,'Banco de Dados'!$B$4:$J$50,8,FALSE)*PRINCIPAL!$H$31*(1-(PRINCIPAL!$M$31/100)),IF(AND(PRINCIPAL!$H$31&lt;&gt;"",L85=PRINCIPAL!$N$31),VLOOKUP($AW$48,'Banco de Dados'!$B$4:$J$50,8,FALSE)*PRINCIPAL!$H$31*(1-(PRINCIPAL!$O$31/100)),IF(PRINCIPAL!$H$31&lt;&gt;"",VLOOKUP($AW$48,'Banco de Dados'!$B$4:$J$50,8,FALSE)*PRINCIPAL!$H$31,IF(OR(L85=PRINCIPAL!$I$31,L85=PRINCIPAL!$I$31+PRINCIPAL!$I$31,L85=PRINCIPAL!$I$31+PRINCIPAL!$I$31+PRINCIPAL!$I$31),0,IF(L85=PRINCIPAL!$J$31,VLOOKUP($AW$48,'Banco de Dados'!$B$4:$J$50,6,FALSE)*(1-(PRINCIPAL!$K$31/100)),IF(L85=PRINCIPAL!$L$31,VLOOKUP($AW$48,'Banco de Dados'!$B$4:$J$50,6,FALSE)*(1-(PRINCIPAL!$M$31/100)),IF(L85=PRINCIPAL!$N$31,VLOOKUP($AW$48,'Banco de Dados'!$B$4:$J$50,6,FALSE)*(1-(PRINCIPAL!$O$31/100)),VLOOKUP($AW$48,'Banco de Dados'!$B$4:$J$50,6,FALSE)))))))))),"")</f>
        <v/>
      </c>
      <c r="AW85" s="87" t="str">
        <f>IFERROR(AV85*(IFERROR(VLOOKUP($AW$48,'Banco de Dados'!$B$4:$J$50,4,FALSE),"ERRO")),"")</f>
        <v/>
      </c>
      <c r="AX85" s="87" t="str">
        <f t="shared" si="40"/>
        <v/>
      </c>
      <c r="AY85" s="104" t="str">
        <f>IFERROR(AX85*(C85*(PRINCIPAL!$G$31/100))*0.47*(44/12),"")</f>
        <v/>
      </c>
      <c r="AZ85" s="109" t="str">
        <f t="shared" si="45"/>
        <v/>
      </c>
      <c r="BA85" s="126" t="str">
        <f>IFERROR(IF(AND(PRINCIPAL!$H$32&lt;&gt;"",OR(L85=PRINCIPAL!$I$32,L85=PRINCIPAL!$I$32+PRINCIPAL!$I$32,L85=PRINCIPAL!$I$32+PRINCIPAL!$I$32+PRINCIPAL!$I$32)),0,IF(AND(PRINCIPAL!$H$32&lt;&gt;"",L85=PRINCIPAL!$J$32),VLOOKUP($BB$48,'Banco de Dados'!$B$4:$J$50,8,FALSE)*PRINCIPAL!$H$32*(1-(PRINCIPAL!$K$32/100)),IF(AND(PRINCIPAL!$H$32&lt;&gt;"",L85=PRINCIPAL!$L$32),VLOOKUP($BB$48,'Banco de Dados'!$B$4:$J$50,8,FALSE)*PRINCIPAL!$H$32*(1-(PRINCIPAL!$M$32/100)),IF(AND(PRINCIPAL!$H$32&lt;&gt;"",L85=PRINCIPAL!$N$32),VLOOKUP($BB$48,'Banco de Dados'!$B$4:$J$50,8,FALSE)*PRINCIPAL!$H$32*(1-(PRINCIPAL!$O$32/100)),IF(PRINCIPAL!$H$32&lt;&gt;"",VLOOKUP($BB$48,'Banco de Dados'!$B$4:$J$50,8,FALSE)*PRINCIPAL!$H$32,IF(OR(L85=PRINCIPAL!$I$32,L85=PRINCIPAL!$I$32+PRINCIPAL!$I$32,L85=PRINCIPAL!$I$32+PRINCIPAL!$I$32+PRINCIPAL!$I$32),0,IF(L85=PRINCIPAL!$J$32,VLOOKUP($BB$48,'Banco de Dados'!$B$4:$J$50,6,FALSE)*(1-(PRINCIPAL!$K$32/100)),IF(L85=PRINCIPAL!$L$32,VLOOKUP($BB$48,'Banco de Dados'!$B$4:$J$50,6,FALSE)*(1-(PRINCIPAL!$M$32/100)),IF(L85=PRINCIPAL!$N$32,VLOOKUP($BB$48,'Banco de Dados'!$B$4:$J$50,6,FALSE)*(1-(PRINCIPAL!$O$32/100)),VLOOKUP($BB$48,'Banco de Dados'!$B$4:$J$50,6,FALSE)))))))))),"")</f>
        <v/>
      </c>
      <c r="BB85" s="127" t="str">
        <f>IFERROR(BA85*(IFERROR(VLOOKUP($BB$48,'Banco de Dados'!$B$4:$J$50,4,FALSE),"ERRO")),"")</f>
        <v/>
      </c>
      <c r="BC85" s="127" t="str">
        <f t="shared" si="46"/>
        <v/>
      </c>
      <c r="BD85" s="128" t="str">
        <f>IFERROR(BC85*(C85*(PRINCIPAL!$G$32/100))*0.47*(44/12),"")</f>
        <v/>
      </c>
      <c r="BE85" s="129" t="str">
        <f t="shared" si="25"/>
        <v/>
      </c>
      <c r="BF85" s="126" t="str">
        <f>IFERROR(IF(AND(PRINCIPAL!$H$33&lt;&gt;"",OR(L85=PRINCIPAL!$I$33,L85=PRINCIPAL!$I$33+PRINCIPAL!$I$33,L85=PRINCIPAL!$I$33+PRINCIPAL!$I$33+PRINCIPAL!$I$33)),0,IF(AND(PRINCIPAL!$H$33&lt;&gt;"",L85=PRINCIPAL!$J$33),VLOOKUP($BG$48,'Banco de Dados'!$B$4:$J$50,8,FALSE)*PRINCIPAL!$H$33*(1-(PRINCIPAL!$K$33/100)),IF(AND(PRINCIPAL!$H$33&lt;&gt;"",L85=PRINCIPAL!$L$33),VLOOKUP($BG$48,'Banco de Dados'!$B$4:$J$50,8,FALSE)*PRINCIPAL!$H$33*(1-(PRINCIPAL!$M$33/100)),IF(AND(PRINCIPAL!$H$33&lt;&gt;"",L85=PRINCIPAL!$N$33),VLOOKUP($BG$48,'Banco de Dados'!$B$4:$J$50,8,FALSE)*PRINCIPAL!$H$33*(1-(PRINCIPAL!$O$33/100)),IF(PRINCIPAL!$H$33&lt;&gt;"",VLOOKUP($BG$48,'Banco de Dados'!$B$4:$J$50,8,FALSE)*PRINCIPAL!$H$33,IF(OR(L85=PRINCIPAL!$I$33,L85=PRINCIPAL!$I$33+PRINCIPAL!$I$33,L85=PRINCIPAL!$I$33+PRINCIPAL!$I$33+PRINCIPAL!$I$33),0,IF(L85=PRINCIPAL!$J$33,VLOOKUP($BG$48,'Banco de Dados'!$B$4:$J$50,6,FALSE)*(1-(PRINCIPAL!$K$33/100)),IF(L85=PRINCIPAL!$L$33,VLOOKUP($BG$48,'Banco de Dados'!$B$4:$J$50,6,FALSE)*(1-(PRINCIPAL!$M$33/100)),IF(L85=PRINCIPAL!$N$33,VLOOKUP($BG$48,'Banco de Dados'!$B$4:$J$50,6,FALSE)*(1-(PRINCIPAL!$O$33/100)),VLOOKUP($BG$48,'Banco de Dados'!$B$4:$J$50,6,FALSE)))))))))),"")</f>
        <v/>
      </c>
      <c r="BG85" s="127" t="str">
        <f>IFERROR(BF85*(IFERROR(VLOOKUP($BG$48,'Banco de Dados'!$B$4:$J$50,4,FALSE),"ERRO")),"")</f>
        <v/>
      </c>
      <c r="BH85" s="127" t="str">
        <f t="shared" si="41"/>
        <v/>
      </c>
      <c r="BI85" s="128" t="str">
        <f>IFERROR(BH85*(C85*(PRINCIPAL!$G$33/100))*0.47*(44/12),"")</f>
        <v/>
      </c>
      <c r="BJ85" s="130" t="str">
        <f t="shared" si="26"/>
        <v/>
      </c>
    </row>
    <row r="86" spans="2:62" ht="15" thickBot="1" x14ac:dyDescent="0.35"/>
    <row r="87" spans="2:62" ht="15" thickBot="1" x14ac:dyDescent="0.35">
      <c r="B87" s="40" t="s">
        <v>15</v>
      </c>
      <c r="C87" s="41" t="str">
        <f>IF(PRINCIPAL!B34&lt;&gt;"",PRINCIPAL!B34,"")</f>
        <v/>
      </c>
      <c r="E87" s="113" t="s">
        <v>2</v>
      </c>
      <c r="F87" s="47" t="s">
        <v>5</v>
      </c>
      <c r="G87" s="408" t="str">
        <f>IF(PRINCIPAL!D34&lt;&gt;"",PRINCIPAL!D34,"")</f>
        <v/>
      </c>
      <c r="H87" s="408"/>
      <c r="I87" s="408"/>
      <c r="J87" s="409"/>
      <c r="L87" s="88" t="s">
        <v>4</v>
      </c>
      <c r="M87" s="6" t="s">
        <v>5</v>
      </c>
      <c r="N87" s="410" t="str">
        <f>IF(PRINCIPAL!F34&lt;&gt;"",PRINCIPAL!F34,"")</f>
        <v/>
      </c>
      <c r="O87" s="410"/>
      <c r="P87" s="410"/>
      <c r="Q87" s="411"/>
      <c r="R87" s="6" t="s">
        <v>5</v>
      </c>
      <c r="S87" s="405" t="str">
        <f>IF(PRINCIPAL!F35&lt;&gt;"",PRINCIPAL!F35,"")</f>
        <v/>
      </c>
      <c r="T87" s="405"/>
      <c r="U87" s="405"/>
      <c r="V87" s="407"/>
      <c r="W87" s="6" t="s">
        <v>5</v>
      </c>
      <c r="X87" s="405" t="str">
        <f>IF(PRINCIPAL!F36&lt;&gt;"",PRINCIPAL!F36,"")</f>
        <v/>
      </c>
      <c r="Y87" s="405"/>
      <c r="Z87" s="405"/>
      <c r="AA87" s="407"/>
      <c r="AB87" s="6" t="s">
        <v>5</v>
      </c>
      <c r="AC87" s="405" t="str">
        <f>IF(PRINCIPAL!F37&lt;&gt;"",PRINCIPAL!F37,"")</f>
        <v/>
      </c>
      <c r="AD87" s="405"/>
      <c r="AE87" s="405"/>
      <c r="AF87" s="407"/>
      <c r="AG87" s="6" t="s">
        <v>5</v>
      </c>
      <c r="AH87" s="405" t="str">
        <f>IF(PRINCIPAL!F38&lt;&gt;"",PRINCIPAL!F38,"")</f>
        <v/>
      </c>
      <c r="AI87" s="405"/>
      <c r="AJ87" s="405"/>
      <c r="AK87" s="407"/>
      <c r="AL87" s="6" t="s">
        <v>5</v>
      </c>
      <c r="AM87" s="405" t="str">
        <f>IF(PRINCIPAL!F39&lt;&gt;"",PRINCIPAL!F39,"")</f>
        <v/>
      </c>
      <c r="AN87" s="405"/>
      <c r="AO87" s="405"/>
      <c r="AP87" s="407"/>
      <c r="AQ87" s="6" t="s">
        <v>5</v>
      </c>
      <c r="AR87" s="405" t="str">
        <f>IF(PRINCIPAL!F40&lt;&gt;"",PRINCIPAL!F40,"")</f>
        <v/>
      </c>
      <c r="AS87" s="405"/>
      <c r="AT87" s="405"/>
      <c r="AU87" s="407"/>
      <c r="AV87" s="6" t="s">
        <v>5</v>
      </c>
      <c r="AW87" s="405" t="str">
        <f>IF(PRINCIPAL!F41&lt;&gt;"",PRINCIPAL!F41,"")</f>
        <v/>
      </c>
      <c r="AX87" s="405"/>
      <c r="AY87" s="405"/>
      <c r="AZ87" s="407"/>
      <c r="BA87" s="6" t="s">
        <v>5</v>
      </c>
      <c r="BB87" s="405" t="str">
        <f>IF(PRINCIPAL!F42&lt;&gt;"",PRINCIPAL!F42,"")</f>
        <v/>
      </c>
      <c r="BC87" s="405"/>
      <c r="BD87" s="405"/>
      <c r="BE87" s="407"/>
      <c r="BF87" s="6" t="s">
        <v>5</v>
      </c>
      <c r="BG87" s="405" t="str">
        <f>IF(PRINCIPAL!F43&lt;&gt;"",PRINCIPAL!F43,"")</f>
        <v/>
      </c>
      <c r="BH87" s="405"/>
      <c r="BI87" s="405"/>
      <c r="BJ87" s="406"/>
    </row>
    <row r="88" spans="2:62" ht="26.4" x14ac:dyDescent="0.3">
      <c r="B88" s="45" t="s">
        <v>45</v>
      </c>
      <c r="C88" s="44" t="s">
        <v>44</v>
      </c>
      <c r="D88" s="112"/>
      <c r="E88" s="114" t="s">
        <v>0</v>
      </c>
      <c r="F88" s="33" t="s">
        <v>3</v>
      </c>
      <c r="G88" s="34" t="s">
        <v>33</v>
      </c>
      <c r="H88" s="34" t="s">
        <v>35</v>
      </c>
      <c r="I88" s="34" t="s">
        <v>41</v>
      </c>
      <c r="J88" s="48" t="s">
        <v>42</v>
      </c>
      <c r="K88" s="1"/>
      <c r="L88" s="89" t="s">
        <v>0</v>
      </c>
      <c r="M88" s="33" t="s">
        <v>3</v>
      </c>
      <c r="N88" s="34" t="s">
        <v>33</v>
      </c>
      <c r="O88" s="34" t="s">
        <v>35</v>
      </c>
      <c r="P88" s="34" t="s">
        <v>41</v>
      </c>
      <c r="Q88" s="34" t="s">
        <v>42</v>
      </c>
      <c r="R88" s="33" t="s">
        <v>3</v>
      </c>
      <c r="S88" s="34" t="s">
        <v>33</v>
      </c>
      <c r="T88" s="34" t="s">
        <v>35</v>
      </c>
      <c r="U88" s="34" t="s">
        <v>41</v>
      </c>
      <c r="V88" s="34" t="s">
        <v>42</v>
      </c>
      <c r="W88" s="33" t="s">
        <v>3</v>
      </c>
      <c r="X88" s="34" t="s">
        <v>33</v>
      </c>
      <c r="Y88" s="34" t="s">
        <v>35</v>
      </c>
      <c r="Z88" s="34" t="s">
        <v>41</v>
      </c>
      <c r="AA88" s="36" t="s">
        <v>42</v>
      </c>
      <c r="AB88" s="33" t="s">
        <v>3</v>
      </c>
      <c r="AC88" s="34" t="s">
        <v>33</v>
      </c>
      <c r="AD88" s="34" t="s">
        <v>35</v>
      </c>
      <c r="AE88" s="34" t="s">
        <v>41</v>
      </c>
      <c r="AF88" s="36" t="s">
        <v>42</v>
      </c>
      <c r="AG88" s="33" t="s">
        <v>3</v>
      </c>
      <c r="AH88" s="34" t="s">
        <v>33</v>
      </c>
      <c r="AI88" s="34" t="s">
        <v>35</v>
      </c>
      <c r="AJ88" s="34" t="s">
        <v>41</v>
      </c>
      <c r="AK88" s="36" t="s">
        <v>42</v>
      </c>
      <c r="AL88" s="33" t="s">
        <v>3</v>
      </c>
      <c r="AM88" s="34" t="s">
        <v>33</v>
      </c>
      <c r="AN88" s="34" t="s">
        <v>35</v>
      </c>
      <c r="AO88" s="34" t="s">
        <v>41</v>
      </c>
      <c r="AP88" s="36" t="s">
        <v>42</v>
      </c>
      <c r="AQ88" s="33" t="s">
        <v>3</v>
      </c>
      <c r="AR88" s="34" t="s">
        <v>33</v>
      </c>
      <c r="AS88" s="34" t="s">
        <v>35</v>
      </c>
      <c r="AT88" s="34" t="s">
        <v>41</v>
      </c>
      <c r="AU88" s="36" t="s">
        <v>42</v>
      </c>
      <c r="AV88" s="33" t="s">
        <v>3</v>
      </c>
      <c r="AW88" s="34" t="s">
        <v>33</v>
      </c>
      <c r="AX88" s="34" t="s">
        <v>35</v>
      </c>
      <c r="AY88" s="34" t="s">
        <v>41</v>
      </c>
      <c r="AZ88" s="36" t="s">
        <v>42</v>
      </c>
      <c r="BA88" s="33" t="s">
        <v>3</v>
      </c>
      <c r="BB88" s="34" t="s">
        <v>33</v>
      </c>
      <c r="BC88" s="34" t="s">
        <v>35</v>
      </c>
      <c r="BD88" s="34" t="s">
        <v>41</v>
      </c>
      <c r="BE88" s="36" t="s">
        <v>42</v>
      </c>
      <c r="BF88" s="33" t="s">
        <v>3</v>
      </c>
      <c r="BG88" s="34" t="s">
        <v>33</v>
      </c>
      <c r="BH88" s="34" t="s">
        <v>35</v>
      </c>
      <c r="BI88" s="34" t="s">
        <v>41</v>
      </c>
      <c r="BJ88" s="35" t="s">
        <v>42</v>
      </c>
    </row>
    <row r="89" spans="2:62" ht="15" thickBot="1" x14ac:dyDescent="0.35">
      <c r="B89" s="43" t="s">
        <v>1</v>
      </c>
      <c r="C89" s="42" t="s">
        <v>46</v>
      </c>
      <c r="E89" s="115" t="s">
        <v>54</v>
      </c>
      <c r="F89" s="8" t="s">
        <v>25</v>
      </c>
      <c r="G89" s="9" t="s">
        <v>25</v>
      </c>
      <c r="H89" s="9" t="s">
        <v>25</v>
      </c>
      <c r="I89" s="9" t="s">
        <v>25</v>
      </c>
      <c r="J89" s="49" t="s">
        <v>25</v>
      </c>
      <c r="L89" s="90" t="s">
        <v>54</v>
      </c>
      <c r="M89" s="8" t="s">
        <v>25</v>
      </c>
      <c r="N89" s="9" t="s">
        <v>25</v>
      </c>
      <c r="O89" s="9" t="s">
        <v>25</v>
      </c>
      <c r="P89" s="9" t="s">
        <v>34</v>
      </c>
      <c r="Q89" s="38" t="s">
        <v>34</v>
      </c>
      <c r="R89" s="9" t="s">
        <v>25</v>
      </c>
      <c r="S89" s="9" t="s">
        <v>25</v>
      </c>
      <c r="T89" s="9" t="s">
        <v>25</v>
      </c>
      <c r="U89" s="9" t="s">
        <v>34</v>
      </c>
      <c r="V89" s="9" t="s">
        <v>34</v>
      </c>
      <c r="W89" s="8" t="s">
        <v>25</v>
      </c>
      <c r="X89" s="9" t="s">
        <v>25</v>
      </c>
      <c r="Y89" s="9" t="s">
        <v>25</v>
      </c>
      <c r="Z89" s="9" t="s">
        <v>34</v>
      </c>
      <c r="AA89" s="11" t="s">
        <v>34</v>
      </c>
      <c r="AB89" s="8" t="s">
        <v>25</v>
      </c>
      <c r="AC89" s="9" t="s">
        <v>25</v>
      </c>
      <c r="AD89" s="9" t="s">
        <v>25</v>
      </c>
      <c r="AE89" s="9" t="s">
        <v>34</v>
      </c>
      <c r="AF89" s="11" t="s">
        <v>34</v>
      </c>
      <c r="AG89" s="8" t="s">
        <v>25</v>
      </c>
      <c r="AH89" s="9" t="s">
        <v>25</v>
      </c>
      <c r="AI89" s="9" t="s">
        <v>25</v>
      </c>
      <c r="AJ89" s="9" t="s">
        <v>34</v>
      </c>
      <c r="AK89" s="38" t="s">
        <v>34</v>
      </c>
      <c r="AL89" s="8" t="s">
        <v>25</v>
      </c>
      <c r="AM89" s="9" t="s">
        <v>25</v>
      </c>
      <c r="AN89" s="9" t="s">
        <v>25</v>
      </c>
      <c r="AO89" s="9" t="s">
        <v>34</v>
      </c>
      <c r="AP89" s="38" t="s">
        <v>34</v>
      </c>
      <c r="AQ89" s="8" t="s">
        <v>25</v>
      </c>
      <c r="AR89" s="9" t="s">
        <v>25</v>
      </c>
      <c r="AS89" s="9" t="s">
        <v>25</v>
      </c>
      <c r="AT89" s="9" t="s">
        <v>34</v>
      </c>
      <c r="AU89" s="38" t="s">
        <v>34</v>
      </c>
      <c r="AV89" s="8" t="s">
        <v>25</v>
      </c>
      <c r="AW89" s="9" t="s">
        <v>25</v>
      </c>
      <c r="AX89" s="9" t="s">
        <v>25</v>
      </c>
      <c r="AY89" s="9" t="s">
        <v>34</v>
      </c>
      <c r="AZ89" s="38" t="s">
        <v>34</v>
      </c>
      <c r="BA89" s="8" t="s">
        <v>25</v>
      </c>
      <c r="BB89" s="9" t="s">
        <v>25</v>
      </c>
      <c r="BC89" s="9" t="s">
        <v>25</v>
      </c>
      <c r="BD89" s="9" t="s">
        <v>34</v>
      </c>
      <c r="BE89" s="38" t="s">
        <v>34</v>
      </c>
      <c r="BF89" s="8" t="s">
        <v>25</v>
      </c>
      <c r="BG89" s="9" t="s">
        <v>25</v>
      </c>
      <c r="BH89" s="9" t="s">
        <v>25</v>
      </c>
      <c r="BI89" s="9" t="s">
        <v>34</v>
      </c>
      <c r="BJ89" s="10" t="s">
        <v>34</v>
      </c>
    </row>
    <row r="90" spans="2:62" ht="12.75" customHeight="1" thickTop="1" x14ac:dyDescent="0.3">
      <c r="B90" s="326">
        <f>IF(B51&lt;&gt;"",B51,"")</f>
        <v>2021</v>
      </c>
      <c r="C90" s="339"/>
      <c r="D90" s="1"/>
      <c r="E90" s="116">
        <v>1</v>
      </c>
      <c r="F90" s="24" t="str">
        <f>IFERROR(VLOOKUP($G$87,'Banco de Dados'!$B$4:$J$50,6,FALSE),"")</f>
        <v/>
      </c>
      <c r="G90" s="25" t="str">
        <f>IFERROR(F90*(IFERROR(VLOOKUP($G$87,'Banco de Dados'!$B$4:$J$50,4,FALSE),"ERRO")),"")</f>
        <v/>
      </c>
      <c r="H90" s="25" t="str">
        <f>IFERROR(F90+G90,"")</f>
        <v/>
      </c>
      <c r="I90" s="103" t="str">
        <f>IFERROR(H90*C90*0.47*(44/12),"")</f>
        <v/>
      </c>
      <c r="J90" s="117" t="str">
        <f>IFERROR(I90,"")</f>
        <v/>
      </c>
      <c r="K90" s="1"/>
      <c r="L90" s="91">
        <v>1</v>
      </c>
      <c r="M90" s="24" t="str">
        <f>IFERROR(IF(AND(PRINCIPAL!$H$34&lt;&gt;"",OR(L90=PRINCIPAL!$I$34,L90=PRINCIPAL!$I$34+PRINCIPAL!$I$34,L90=PRINCIPAL!$I$34+PRINCIPAL!$I$34+PRINCIPAL!$I$34)),0,IF(AND(PRINCIPAL!$H$34&lt;&gt;"",L90=PRINCIPAL!$J$34),VLOOKUP($N$87,'Banco de Dados'!$B$4:$J$50,8,FALSE)*PRINCIPAL!$H$34*(1-(PRINCIPAL!$K$34/100)),IF(AND(PRINCIPAL!$H$34&lt;&gt;"",L90=PRINCIPAL!$L$34),VLOOKUP($N$87,'Banco de Dados'!$B$4:$J$50,8,FALSE)*PRINCIPAL!$H$34*(1-(PRINCIPAL!$M$34/100)),IF(AND(PRINCIPAL!$H$34&lt;&gt;"",L90=PRINCIPAL!$N$34),VLOOKUP($N$87,'Banco de Dados'!$B$4:$J$50,8,FALSE)*PRINCIPAL!$H$34*(1-(PRINCIPAL!$O$34/100)),IF(PRINCIPAL!$H$34&lt;&gt;"",VLOOKUP($N$87,'Banco de Dados'!$B$4:$J$50,8,FALSE)*PRINCIPAL!$H$34,IF(OR(L90=PRINCIPAL!$I$34,L90=PRINCIPAL!$I$34+PRINCIPAL!$I$34,L90=PRINCIPAL!$I$34+PRINCIPAL!$I$34+PRINCIPAL!$I$34),0,IF(L90=PRINCIPAL!$J$34,VLOOKUP($N$87,'Banco de Dados'!$B$4:$J$50,6,FALSE)*(1-(PRINCIPAL!$K$34/100)),IF(L90=PRINCIPAL!$L$34,VLOOKUP($N$87,'Banco de Dados'!$B$4:$J$50,6,FALSE)*(1-(PRINCIPAL!$M$34/100)),IF(L90=PRINCIPAL!$N$34,VLOOKUP($N$87,'Banco de Dados'!$B$4:$J$50,6,FALSE)*(1-(PRINCIPAL!$O$34/100)),VLOOKUP($N$87,'Banco de Dados'!$B$4:$J$50,6,FALSE)))))))))),"")</f>
        <v/>
      </c>
      <c r="N90" s="25" t="str">
        <f>IFERROR(M90*(IFERROR(VLOOKUP($N$87,'Banco de Dados'!$B$4:$J$50,4,FALSE),"ERRO")),"")</f>
        <v/>
      </c>
      <c r="O90" s="25" t="str">
        <f>IFERROR(M90+N90,"")</f>
        <v/>
      </c>
      <c r="P90" s="103" t="str">
        <f>IFERROR(O90*(C90*(PRINCIPAL!$G$34/100))*0.47*(44/12),"")</f>
        <v/>
      </c>
      <c r="Q90" s="106" t="str">
        <f>IFERROR(P90,"")</f>
        <v/>
      </c>
      <c r="R90" s="29" t="str">
        <f>IFERROR(IF(AND(PRINCIPAL!$H$35&lt;&gt;"",OR(L90=PRINCIPAL!$I$35,L90=PRINCIPAL!$I$35+PRINCIPAL!$I$35,L90=PRINCIPAL!$I$35+PRINCIPAL!$I$35+PRINCIPAL!$I$35)),0,IF(AND(PRINCIPAL!$H$35&lt;&gt;"",L90=PRINCIPAL!$J$35),VLOOKUP($S$87,'Banco de Dados'!$B$4:$J$50,8,FALSE)*PRINCIPAL!$H$35*(1-(PRINCIPAL!$K$35/100)),IF(AND(PRINCIPAL!$H$35&lt;&gt;"",L90=PRINCIPAL!$L$35),VLOOKUP($S$87,'Banco de Dados'!$B$4:$J$50,8,FALSE)*PRINCIPAL!$H$35*(1-(PRINCIPAL!$M$35/100)),IF(AND(PRINCIPAL!$H$35&lt;&gt;"",L90=PRINCIPAL!$N$35),VLOOKUP($S$87,'Banco de Dados'!$B$4:$J$50,8,FALSE)*PRINCIPAL!$H$35*(1-(PRINCIPAL!$O$35/100)),IF(PRINCIPAL!$H$35&lt;&gt;"",VLOOKUP($S$87,'Banco de Dados'!$B$4:$J$50,8,FALSE)*PRINCIPAL!$H$35,IF(OR(L90=PRINCIPAL!$I$35,L90=PRINCIPAL!$I$35+PRINCIPAL!$I$35,L90=PRINCIPAL!$I$35+PRINCIPAL!$I$35+PRINCIPAL!$I$35),0,IF(L90=PRINCIPAL!$J$35,VLOOKUP($S$87,'Banco de Dados'!$B$4:$J$50,6,FALSE)*(1-(PRINCIPAL!$K$35/100)),IF(L90=PRINCIPAL!$L$35,VLOOKUP($S$87,'Banco de Dados'!$B$4:$J$50,6,FALSE)*(1-(PRINCIPAL!$M$35/100)),IF(L90=PRINCIPAL!$N$35,VLOOKUP($S$87,'Banco de Dados'!$B$4:$J$50,6,FALSE)*(1-(PRINCIPAL!$O$35/100)),VLOOKUP($S$87,'Banco de Dados'!$B$4:$J$50,6,FALSE)))))))))),"")</f>
        <v/>
      </c>
      <c r="S90" s="29" t="str">
        <f>IFERROR(R90*(IFERROR(VLOOKUP($S$87,'Banco de Dados'!$B$4:$J$50,4,FALSE),"ERRO")),"")</f>
        <v/>
      </c>
      <c r="T90" s="28" t="str">
        <f>IFERROR(R90+S90,"")</f>
        <v/>
      </c>
      <c r="U90" s="103" t="str">
        <f>IFERROR(T90*(C90*(PRINCIPAL!$G$35/100))*0.47*(44/12),"")</f>
        <v/>
      </c>
      <c r="V90" s="101" t="str">
        <f>IFERROR(U90,"")</f>
        <v/>
      </c>
      <c r="W90" s="132" t="str">
        <f>IFERROR(IF(AND(PRINCIPAL!$H$36&lt;&gt;"",OR(L90=PRINCIPAL!$I$36,L90=PRINCIPAL!$I$36+PRINCIPAL!$I$36,L90=PRINCIPAL!$I$36+PRINCIPAL!$I$36+PRINCIPAL!$I$36)),0,IF(AND(PRINCIPAL!$H$36&lt;&gt;"",L90=PRINCIPAL!$J$36),VLOOKUP($X$126,'Banco de Dados'!$B$4:$J$50,8,FALSE)*PRINCIPAL!$H$36*(1-(PRINCIPAL!$K$36/100)),IF(AND(PRINCIPAL!$H$36&lt;&gt;"",L90=PRINCIPAL!$L$36),VLOOKUP($X$126,'Banco de Dados'!$B$4:$J$50,8,FALSE)*PRINCIPAL!$H$36*(1-(PRINCIPAL!$M$36/100)),IF(AND(PRINCIPAL!$H$36&lt;&gt;"",L90=PRINCIPAL!$N$36),VLOOKUP($X$126,'Banco de Dados'!$B$4:$J$50,8,FALSE)*PRINCIPAL!$H$36*(1-(PRINCIPAL!$O$36/100)),IF(PRINCIPAL!$H$36&lt;&gt;"",VLOOKUP($X$87,'Banco de Dados'!$B$4:$J$50,8,FALSE)*PRINCIPAL!$H$36,IF(OR(L90=PRINCIPAL!$I$36,L90=PRINCIPAL!$I$36+PRINCIPAL!$I$36,L90=PRINCIPAL!$I$36+PRINCIPAL!$I$36+PRINCIPAL!$I$36),0,IF(L90=PRINCIPAL!$J$36,VLOOKUP($X$87,'Banco de Dados'!$B$4:$J$50,6,FALSE)*(1-(PRINCIPAL!$K$36/100)),IF(L90=PRINCIPAL!$L$36,VLOOKUP($X$87,'Banco de Dados'!$B$4:$J$50,6,FALSE)*(1-(PRINCIPAL!$M$36/100)),IF(L90=PRINCIPAL!$N$36,VLOOKUP($X$87,'Banco de Dados'!$B$4:$J$50,6,FALSE)*(1-(PRINCIPAL!$O$36/100)),VLOOKUP($X$87,'Banco de Dados'!$B$4:$J$50,6,FALSE)))))))))),"")</f>
        <v/>
      </c>
      <c r="X90" s="28" t="str">
        <f>IFERROR(W90*(IFERROR(VLOOKUP($X$48,'Banco de Dados'!$B$4:$J$50,4,FALSE),"ERRO")),"")</f>
        <v/>
      </c>
      <c r="Y90" s="28" t="str">
        <f>IFERROR(X90+W90,"")</f>
        <v/>
      </c>
      <c r="Z90" s="101" t="str">
        <f>IFERROR(Y90*(C90*(PRINCIPAL!$G$36/100))*0.47*(44/12),"")</f>
        <v/>
      </c>
      <c r="AA90" s="110" t="str">
        <f>IFERROR(Z90,"")</f>
        <v/>
      </c>
      <c r="AB90" s="30" t="str">
        <f>IFERROR(IF(AND(PRINCIPAL!$H$37&lt;&gt;"",OR(L90=PRINCIPAL!$I$37,L90=PRINCIPAL!$I$37+PRINCIPAL!$I$37,L90=PRINCIPAL!$I$37+PRINCIPAL!$I$37+PRINCIPAL!$I$37)),0,IF(AND(PRINCIPAL!$H$37&lt;&gt;"",L90=PRINCIPAL!$J$37),VLOOKUP($AC$87,'Banco de Dados'!$B$4:$J$50,8,FALSE)*PRINCIPAL!$H$37*(1-(PRINCIPAL!$K$37/100)),IF(AND(PRINCIPAL!$H$37&lt;&gt;"",L90=PRINCIPAL!$L$37),VLOOKUP($AC$87,'Banco de Dados'!$B$4:$J$50,8,FALSE)*PRINCIPAL!$H$37*(1-(PRINCIPAL!$M$37/100)),IF(AND(PRINCIPAL!$H$37&lt;&gt;"",L90=PRINCIPAL!$N$37),VLOOKUP($AC$87,'Banco de Dados'!$B$4:$J$50,8,FALSE)*PRINCIPAL!$H$37*(1-(PRINCIPAL!$O$37/100)),IF(PRINCIPAL!$H$37&lt;&gt;"",VLOOKUP($AC$87,'Banco de Dados'!$B$4:$J$50,8,FALSE)*PRINCIPAL!$H$37,IF(OR(L90=PRINCIPAL!$I$37,L90=PRINCIPAL!$I$37+PRINCIPAL!$I$37,L90=PRINCIPAL!$I$37+PRINCIPAL!$I$37+PRINCIPAL!$I$37),0,IF(L90=PRINCIPAL!$J$37,VLOOKUP($AC$87,'Banco de Dados'!$B$4:$J$50,6,FALSE)*(1-(PRINCIPAL!$K$37/100)),IF(L90=PRINCIPAL!$L$37,VLOOKUP($AC$87,'Banco de Dados'!$B$4:$J$50,6,FALSE)*(1-(PRINCIPAL!$M$37/100)),IF(L90=PRINCIPAL!$N$37,VLOOKUP($AC$87,'Banco de Dados'!$B$4:$J$50,6,FALSE)*(1-(PRINCIPAL!$O$37/100)),VLOOKUP($AC$87,'Banco de Dados'!$B$4:$J$50,6,FALSE)))))))))),"")</f>
        <v/>
      </c>
      <c r="AC90" s="28" t="str">
        <f>IFERROR(AB90*(IFERROR(VLOOKUP($AC$87,'Banco de Dados'!$B$4:$J$50,4,FALSE),"ERRO")),"")</f>
        <v/>
      </c>
      <c r="AD90" s="28" t="str">
        <f>IFERROR(AC90+AB90,"")</f>
        <v/>
      </c>
      <c r="AE90" s="101" t="str">
        <f>IFERROR(AD90*(C90*(PRINCIPAL!$G$37/100))*0.47*(44/12),"")</f>
        <v/>
      </c>
      <c r="AF90" s="110" t="str">
        <f>IFERROR(AE90,"")</f>
        <v/>
      </c>
      <c r="AG90" s="132" t="str">
        <f>IFERROR(IF(AND(PRINCIPAL!$H$38&lt;&gt;"",OR(L90=PRINCIPAL!$I$38,L90=PRINCIPAL!$I$38+PRINCIPAL!$I$38,L90=PRINCIPAL!$I$38+PRINCIPAL!$I$38+PRINCIPAL!$I$38)),0,IF(AND(PRINCIPAL!$H$38&lt;&gt;"",L90=PRINCIPAL!$J$38),VLOOKUP($AH$87,'Banco de Dados'!$B$4:$J$50,8,FALSE)*PRINCIPAL!$H$38*(1-(PRINCIPAL!$K$38/100)),IF(AND(PRINCIPAL!$H$38&lt;&gt;"",L90=PRINCIPAL!$L$38),VLOOKUP($AH$87,'Banco de Dados'!$B$4:$J$50,8,FALSE)*PRINCIPAL!$H$38*(1-(PRINCIPAL!$M$38/100)),IF(AND(PRINCIPAL!$H$38&lt;&gt;"",L90=PRINCIPAL!$N$38),VLOOKUP($AH$87,'Banco de Dados'!$B$4:$J$50,8,FALSE)*PRINCIPAL!$H$38*(1-(PRINCIPAL!$O$38/100)),IF(PRINCIPAL!$H$38&lt;&gt;"",VLOOKUP($AH$87,'Banco de Dados'!$B$4:$J$50,8,FALSE)*PRINCIPAL!$H$38,IF(OR(L90=PRINCIPAL!$I$38,L90=PRINCIPAL!$I$38+PRINCIPAL!$I$38,L90=PRINCIPAL!$I$38+PRINCIPAL!$I$38+PRINCIPAL!$I$38),0,IF(L90=PRINCIPAL!$J$38,VLOOKUP($AH$87,'Banco de Dados'!$B$4:$J$50,6,FALSE)*(1-(PRINCIPAL!$K$38/100)),IF(L90=PRINCIPAL!$L$38,VLOOKUP($AH$87,'Banco de Dados'!$B$4:$J$50,6,FALSE)*(1-(PRINCIPAL!$M$38/100)),IF(L90=PRINCIPAL!$N$38,VLOOKUP($AH$87,'Banco de Dados'!$B$4:$J$50,6,FALSE)*(1-(PRINCIPAL!$O$38/100)),VLOOKUP($AH$87,'Banco de Dados'!$B$4:$J$50,6,FALSE)))))))))),"")</f>
        <v/>
      </c>
      <c r="AH90" s="28" t="str">
        <f>IFERROR(AG90*(IFERROR(VLOOKUP($AH$87,'Banco de Dados'!$B$4:$J$50,4,FALSE),"ERRO")),"")</f>
        <v/>
      </c>
      <c r="AI90" s="28" t="str">
        <f>IFERROR(AH90+AG90,"")</f>
        <v/>
      </c>
      <c r="AJ90" s="101" t="str">
        <f>IFERROR(AI90*(C90*(PRINCIPAL!$G$38/100))*0.47*(44/12),"")</f>
        <v/>
      </c>
      <c r="AK90" s="110" t="str">
        <f>IFERROR(AJ90,"")</f>
        <v/>
      </c>
      <c r="AL90" s="132" t="str">
        <f>IFERROR(IF(AND(PRINCIPAL!$H$39&lt;&gt;"",OR(L90=PRINCIPAL!$I$39,L90=PRINCIPAL!$I$39+PRINCIPAL!$I$39,L90=PRINCIPAL!$I$39+PRINCIPAL!$I$39+PRINCIPAL!$I$39)),0,IF(AND(PRINCIPAL!$H$39&lt;&gt;"",L90=PRINCIPAL!$J$39),VLOOKUP($AM$87,'Banco de Dados'!$B$4:$J$50,8,FALSE)*PRINCIPAL!$H$39*(1-(PRINCIPAL!$K$39/100)),IF(AND(PRINCIPAL!$H$39&lt;&gt;"",L90=PRINCIPAL!$L$39),VLOOKUP($AM$87,'Banco de Dados'!$B$4:$J$50,8,FALSE)*PRINCIPAL!$H$39*(1-(PRINCIPAL!$M$39/100)),IF(AND(PRINCIPAL!$H$39&lt;&gt;"",L90=PRINCIPAL!$N$39),VLOOKUP($AM$87,'Banco de Dados'!$B$4:$J$50,8,FALSE)*PRINCIPAL!$H$39*(1-(PRINCIPAL!$O$39/100)),IF(PRINCIPAL!$H$39&lt;&gt;"",VLOOKUP($AM$87,'Banco de Dados'!$B$4:$J$50,8,FALSE)*PRINCIPAL!$H$39,IF(OR(L90=PRINCIPAL!$I$39,L90=PRINCIPAL!$I$39+PRINCIPAL!$I$39,L90=PRINCIPAL!$I$39+PRINCIPAL!$I$39+PRINCIPAL!$I$39),0,IF(L90=PRINCIPAL!$J$39,VLOOKUP($AM$87,'Banco de Dados'!$B$4:$J$50,6,FALSE)*(1-(PRINCIPAL!$K$39/100)),IF(L90=PRINCIPAL!$L$39,VLOOKUP($AM$87,'Banco de Dados'!$B$4:$J$50,6,FALSE)*(1-(PRINCIPAL!$M$39/100)),IF(L90=PRINCIPAL!$N$39,VLOOKUP($AM$87,'Banco de Dados'!$B$4:$J$50,6,FALSE)*(1-(PRINCIPAL!$O$39/100)),VLOOKUP($AM$87,'Banco de Dados'!$B$4:$J$50,6,FALSE)))))))))),"")</f>
        <v/>
      </c>
      <c r="AM90" s="28" t="str">
        <f>IFERROR(AL90*(IFERROR(VLOOKUP($AM$87,'Banco de Dados'!$B$4:$J$50,4,FALSE),"ERRO")),"")</f>
        <v/>
      </c>
      <c r="AN90" s="28" t="str">
        <f>IFERROR(AM90+AL90,"")</f>
        <v/>
      </c>
      <c r="AO90" s="101" t="str">
        <f>IFERROR(AN90*(C90*(PRINCIPAL!$G$39/100))*0.47*(44/12),"")</f>
        <v/>
      </c>
      <c r="AP90" s="110" t="str">
        <f>IFERROR(AO90,"")</f>
        <v/>
      </c>
      <c r="AQ90" s="132" t="str">
        <f>IFERROR(IF(AND(PRINCIPAL!$H$40&lt;&gt;"",OR(L90=PRINCIPAL!$I$40,L90=PRINCIPAL!$I$40+PRINCIPAL!$I$40,L90=PRINCIPAL!$I$40+PRINCIPAL!$I$40+PRINCIPAL!$I$40)),0,IF(AND(PRINCIPAL!$H$40&lt;&gt;"",L90=PRINCIPAL!$J$40),VLOOKUP($AR$87,'Banco de Dados'!$B$4:$J$50,8,FALSE)*PRINCIPAL!$H$40*(1-(PRINCIPAL!$K$40/100)),IF(AND(PRINCIPAL!$H$40&lt;&gt;"",L90=PRINCIPAL!$L$40),VLOOKUP($AR$87,'Banco de Dados'!$B$4:$J$50,8,FALSE)*PRINCIPAL!$H$40*(1-(PRINCIPAL!$M$40/100)),IF(AND(PRINCIPAL!$H$40&lt;&gt;"",L90=PRINCIPAL!$N$40),VLOOKUP($AR$87,'Banco de Dados'!$B$4:$J$50,8,FALSE)*PRINCIPAL!$H$40*(1-(PRINCIPAL!$O$40/100)),IF(PRINCIPAL!$H$40&lt;&gt;"",VLOOKUP($AR$87,'Banco de Dados'!$B$4:$J$50,8,FALSE)*PRINCIPAL!$H$40,IF(OR(L90=PRINCIPAL!$I$40,L90=PRINCIPAL!$I$40+PRINCIPAL!$I$40,L90=PRINCIPAL!$I$40+PRINCIPAL!$I$40+PRINCIPAL!$I$40),0,IF(L90=PRINCIPAL!$J$40,VLOOKUP($AR$87,'Banco de Dados'!$B$4:$J$50,6,FALSE)*(1-(PRINCIPAL!$K$40/100)),IF(L90=PRINCIPAL!$L$40,VLOOKUP($AR$87,'Banco de Dados'!$B$4:$J$50,6,FALSE)*(1-(PRINCIPAL!$M$40/100)),IF(L90=PRINCIPAL!$N$40,VLOOKUP($AR$87,'Banco de Dados'!$B$4:$J$50,6,FALSE)*(1-(PRINCIPAL!$O$40/100)),VLOOKUP($AR$87,'Banco de Dados'!$B$4:$J$50,6,FALSE)))))))))),"")</f>
        <v/>
      </c>
      <c r="AR90" s="28" t="str">
        <f>IFERROR(AQ90*(IFERROR(VLOOKUP($AR$87,'Banco de Dados'!$B$4:$J$50,4,FALSE),"ERRO")),"")</f>
        <v/>
      </c>
      <c r="AS90" s="28" t="str">
        <f>IFERROR(AR90+AQ90,"")</f>
        <v/>
      </c>
      <c r="AT90" s="101" t="str">
        <f>IFERROR(AS90*(C90*(PRINCIPAL!$G$40/100))*0.47*(44/12),"")</f>
        <v/>
      </c>
      <c r="AU90" s="110" t="str">
        <f>IFERROR(AT90,"")</f>
        <v/>
      </c>
      <c r="AV90" s="30" t="str">
        <f>IFERROR(IF(AND(PRINCIPAL!$H$41&lt;&gt;"",OR(L90=PRINCIPAL!$I$41,L90=PRINCIPAL!$I$41+PRINCIPAL!$I$41,L90=PRINCIPAL!$I$41+PRINCIPAL!$I$41+PRINCIPAL!$I$41)),0,IF(AND(PRINCIPAL!$H$41&lt;&gt;"",L90=PRINCIPAL!$J$41),VLOOKUP($AW$87,'Banco de Dados'!$B$4:$J$50,8,FALSE)*PRINCIPAL!$H$41*(1-(PRINCIPAL!$K$41/100)),IF(AND(PRINCIPAL!$H$41&lt;&gt;"",L90=PRINCIPAL!$L$41),VLOOKUP($AW$87,'Banco de Dados'!$B$4:$J$50,8,FALSE)*PRINCIPAL!$H$41*(1-(PRINCIPAL!$M$41/100)),IF(AND(PRINCIPAL!$H$41&lt;&gt;"",L90=PRINCIPAL!$N$41),VLOOKUP($AW$87,'Banco de Dados'!$B$4:$J$50,8,FALSE)*PRINCIPAL!$H$41*(1-(PRINCIPAL!$O$41/100)),IF(PRINCIPAL!$H$41&lt;&gt;"",VLOOKUP($AW$87,'Banco de Dados'!$B$4:$J$50,8,FALSE)*PRINCIPAL!$H$41,IF(OR(L90=PRINCIPAL!$I$41,L90=PRINCIPAL!$I$41+PRINCIPAL!$I$41,L90=PRINCIPAL!$I$41+PRINCIPAL!$I$41+PRINCIPAL!$I$41),0,IF(L90=PRINCIPAL!$J$41,VLOOKUP($AW$87,'Banco de Dados'!$B$4:$J$50,6,FALSE)*(1-(PRINCIPAL!$K$41/100)),IF(L90=PRINCIPAL!$L$41,VLOOKUP($AW$87,'Banco de Dados'!$B$4:$J$50,6,FALSE)*(1-(PRINCIPAL!$M$41/100)),IF(L90=PRINCIPAL!$N$41,VLOOKUP($AW$87,'Banco de Dados'!$B$4:$J$50,6,FALSE)*(1-(PRINCIPAL!$O$41/100)),VLOOKUP($AW$87,'Banco de Dados'!$B$4:$J$50,6,FALSE)))))))))),"")</f>
        <v/>
      </c>
      <c r="AW90" s="29" t="str">
        <f>IFERROR(AV90*(IFERROR(VLOOKUP($AW$87,'Banco de Dados'!$B$4:$J$50,4,FALSE),"ERRO")),"")</f>
        <v/>
      </c>
      <c r="AX90" s="28" t="str">
        <f>IFERROR(AW90+AV90,"")</f>
        <v/>
      </c>
      <c r="AY90" s="101" t="str">
        <f>IFERROR(AX90*(C90*(PRINCIPAL!$G$41/100))*0.47*(44/12),"")</f>
        <v/>
      </c>
      <c r="AZ90" s="111" t="str">
        <f>IFERROR(AY90,"")</f>
        <v/>
      </c>
      <c r="BA90" s="132" t="str">
        <f>IFERROR(IF(AND(PRINCIPAL!$H$42&lt;&gt;"",OR(L90=PRINCIPAL!$I$42,L90=PRINCIPAL!$I$42+PRINCIPAL!$I$42,L90=PRINCIPAL!$I$42+PRINCIPAL!$I$42+PRINCIPAL!$I$42)),0,IF(AND(PRINCIPAL!$H$42&lt;&gt;"",L90=PRINCIPAL!$J$42),VLOOKUP($BB$87,'Banco de Dados'!$B$4:$J$50,8,FALSE)*PRINCIPAL!$H$42*(1-(PRINCIPAL!$K$42/100)),IF(AND(PRINCIPAL!$H$42&lt;&gt;"",L90=PRINCIPAL!$L$42),VLOOKUP($BB$87,'Banco de Dados'!$B$4:$J$50,8,FALSE)*PRINCIPAL!$H$42*(1-(PRINCIPAL!$M$42/100)),IF(AND(PRINCIPAL!$H$42&lt;&gt;"",L90=PRINCIPAL!$N$42),VLOOKUP($BB$87,'Banco de Dados'!$B$4:$J$50,8,FALSE)*PRINCIPAL!$H$42*(1-(PRINCIPAL!$O$42/100)),IF(PRINCIPAL!$H$42&lt;&gt;"",VLOOKUP($BB$87,'Banco de Dados'!$B$4:$J$50,8,FALSE)*PRINCIPAL!$H$42,IF(OR(L90=PRINCIPAL!$I$42,L90=PRINCIPAL!$I$42+PRINCIPAL!$I$42,L90=PRINCIPAL!$I$42+PRINCIPAL!$I$42+PRINCIPAL!$I$42),0,IF(L90=PRINCIPAL!$J$42,VLOOKUP($BB$87,'Banco de Dados'!$B$4:$J$50,6,FALSE)*(1-(PRINCIPAL!$K$42/100)),IF(L90=PRINCIPAL!$L$42,VLOOKUP($BB$87,'Banco de Dados'!$B$4:$J$50,6,FALSE)*(1-(PRINCIPAL!$M$42/100)),IF(L90=PRINCIPAL!$N$42,VLOOKUP($BB$87,'Banco de Dados'!$B$4:$J$50,6,FALSE)*(1-(PRINCIPAL!$O$42/100)),VLOOKUP($BB$87,'Banco de Dados'!$B$4:$J$50,6,FALSE)))))))))),"")</f>
        <v/>
      </c>
      <c r="BB90" s="28" t="str">
        <f>IFERROR(BA90*(IFERROR(VLOOKUP($BB$87,'Banco de Dados'!$B$4:$J$50,4,FALSE),"ERRO")),"")</f>
        <v/>
      </c>
      <c r="BC90" s="28" t="str">
        <f>IFERROR(BB90+BA90,"")</f>
        <v/>
      </c>
      <c r="BD90" s="101" t="str">
        <f>IFERROR(BC90*(C90*(PRINCIPAL!$G$42/100))*0.47*(44/12),"")</f>
        <v/>
      </c>
      <c r="BE90" s="110" t="str">
        <f>IFERROR(BD90,"")</f>
        <v/>
      </c>
      <c r="BF90" s="132" t="str">
        <f>IFERROR(IF(AND(PRINCIPAL!$H$43&lt;&gt;"",OR(L90=PRINCIPAL!$I$43,L90=PRINCIPAL!$I$43+PRINCIPAL!$I$43,L90=PRINCIPAL!$I$43+PRINCIPAL!$I$43+PRINCIPAL!$I$43)),0,IF(AND(PRINCIPAL!$H$43&lt;&gt;"",L90=PRINCIPAL!$J$43),VLOOKUP($BG$87,'Banco de Dados'!$B$4:$J$50,8,FALSE)*PRINCIPAL!$H$43*(1-(PRINCIPAL!$K$43/100)),IF(AND(PRINCIPAL!$H$43&lt;&gt;"",L90=PRINCIPAL!$L$43),VLOOKUP($BG$87,'Banco de Dados'!$B$4:$J$50,8,FALSE)*PRINCIPAL!$H$43*(1-(PRINCIPAL!$M$43/100)),IF(AND(PRINCIPAL!$H$43&lt;&gt;"",L90=PRINCIPAL!$N$43),VLOOKUP($BG$87,'Banco de Dados'!$B$4:$J$50,8,FALSE)*PRINCIPAL!$H$43*(1-(PRINCIPAL!$O$43/100)),IF(PRINCIPAL!$H$43&lt;&gt;"",VLOOKUP($BG$87,'Banco de Dados'!$B$4:$J$50,8,FALSE)*PRINCIPAL!$H$43,IF(OR(L90=PRINCIPAL!$I$43,L90=PRINCIPAL!$I$43+PRINCIPAL!$I$43,L90=PRINCIPAL!$I$43+PRINCIPAL!$I$43+PRINCIPAL!$I$43),0,IF(L90=PRINCIPAL!$J$43,VLOOKUP($BG$87,'Banco de Dados'!$B$4:$J$50,6,FALSE)*(1-(PRINCIPAL!$K$43/100)),IF(L90=PRINCIPAL!$L$43,VLOOKUP($BG$87,'Banco de Dados'!$B$4:$J$50,6,FALSE)*(1-(PRINCIPAL!$M$43/100)),IF(L90=PRINCIPAL!$N$43,VLOOKUP($BG$87,'Banco de Dados'!$B$4:$J$50,6,FALSE)*(1-(PRINCIPAL!$O$43/100)),VLOOKUP($BG$87,'Banco de Dados'!$B$4:$J$50,6,FALSE)))))))))),"")</f>
        <v/>
      </c>
      <c r="BG90" s="28" t="str">
        <f>IFERROR(BF90*(IFERROR(VLOOKUP($BG$87,'Banco de Dados'!$B$4:$J$50,4,FALSE),"ERRO")),"")</f>
        <v/>
      </c>
      <c r="BH90" s="28" t="str">
        <f>IFERROR(BG90+BF90,"")</f>
        <v/>
      </c>
      <c r="BI90" s="101" t="str">
        <f>IFERROR(BH90*(C90*(PRINCIPAL!$G$43/100))*0.47*(44/12),"")</f>
        <v/>
      </c>
      <c r="BJ90" s="142" t="str">
        <f>IFERROR(BI90,"")</f>
        <v/>
      </c>
    </row>
    <row r="91" spans="2:62" ht="12.75" customHeight="1" x14ac:dyDescent="0.3">
      <c r="B91" s="326">
        <f>IF(B52&lt;&gt;"",B52,"")</f>
        <v>2022</v>
      </c>
      <c r="C91" s="340"/>
      <c r="D91" s="1"/>
      <c r="E91" s="116">
        <v>2</v>
      </c>
      <c r="F91" s="24" t="str">
        <f>IFERROR(VLOOKUP($G$87,'Banco de Dados'!$B$4:$J$50,6,FALSE),"")</f>
        <v/>
      </c>
      <c r="G91" s="25" t="str">
        <f>IFERROR(F91*(IFERROR(VLOOKUP($G$87,'Banco de Dados'!$B$4:$J$50,4,FALSE),"ERRO")),"")</f>
        <v/>
      </c>
      <c r="H91" s="25" t="str">
        <f>IFERROR(F91+G91,"")</f>
        <v/>
      </c>
      <c r="I91" s="103" t="str">
        <f>IFERROR(H91*C91*0.47*(44/12),"")</f>
        <v/>
      </c>
      <c r="J91" s="117" t="str">
        <f>IFERROR(I91+J90,"")</f>
        <v/>
      </c>
      <c r="K91" s="1"/>
      <c r="L91" s="91">
        <v>2</v>
      </c>
      <c r="M91" s="24" t="str">
        <f>IFERROR(IF(AND(PRINCIPAL!$H$34&lt;&gt;"",OR(L91=PRINCIPAL!$I$34,L91=PRINCIPAL!$I$34+PRINCIPAL!$I$34,L91=PRINCIPAL!$I$34+PRINCIPAL!$I$34+PRINCIPAL!$I$34)),0,IF(AND(PRINCIPAL!$H$34&lt;&gt;"",L91=PRINCIPAL!$J$34),VLOOKUP($N$87,'Banco de Dados'!$B$4:$J$50,8,FALSE)*PRINCIPAL!$H$34*(1-(PRINCIPAL!$K$34/100)),IF(AND(PRINCIPAL!$H$34&lt;&gt;"",L91=PRINCIPAL!$L$34),VLOOKUP($N$87,'Banco de Dados'!$B$4:$J$50,8,FALSE)*PRINCIPAL!$H$34*(1-(PRINCIPAL!$M$34/100)),IF(AND(PRINCIPAL!$H$34&lt;&gt;"",L91=PRINCIPAL!$N$34),VLOOKUP($N$87,'Banco de Dados'!$B$4:$J$50,8,FALSE)*PRINCIPAL!$H$34*(1-(PRINCIPAL!$O$34/100)),IF(PRINCIPAL!$H$34&lt;&gt;"",VLOOKUP($N$87,'Banco de Dados'!$B$4:$J$50,8,FALSE)*PRINCIPAL!$H$34,IF(OR(L91=PRINCIPAL!$I$34,L91=PRINCIPAL!$I$34+PRINCIPAL!$I$34,L91=PRINCIPAL!$I$34+PRINCIPAL!$I$34+PRINCIPAL!$I$34),0,IF(L91=PRINCIPAL!$J$34,VLOOKUP($N$87,'Banco de Dados'!$B$4:$J$50,6,FALSE)*(1-(PRINCIPAL!$K$34/100)),IF(L91=PRINCIPAL!$L$34,VLOOKUP($N$87,'Banco de Dados'!$B$4:$J$50,6,FALSE)*(1-(PRINCIPAL!$M$34/100)),IF(L91=PRINCIPAL!$N$34,VLOOKUP($N$87,'Banco de Dados'!$B$4:$J$50,6,FALSE)*(1-(PRINCIPAL!$O$34/100)),VLOOKUP($N$87,'Banco de Dados'!$B$4:$J$50,6,FALSE)))))))))),"")</f>
        <v/>
      </c>
      <c r="N91" s="25" t="str">
        <f>IFERROR(M91*(IFERROR(VLOOKUP($N$87,'Banco de Dados'!$B$4:$J$50,4,FALSE),"ERRO")),"")</f>
        <v/>
      </c>
      <c r="O91" s="25" t="str">
        <f t="shared" ref="O91:O124" si="47">IFERROR(M91+N91,"")</f>
        <v/>
      </c>
      <c r="P91" s="103" t="str">
        <f>IFERROR(O91*(C91*(PRINCIPAL!$G$34/100))*0.47*(44/12),"")</f>
        <v/>
      </c>
      <c r="Q91" s="107" t="str">
        <f>IFERROR(Q90+P91,"")</f>
        <v/>
      </c>
      <c r="R91" s="29" t="str">
        <f>IFERROR(IF(AND(PRINCIPAL!$H$35&lt;&gt;"",OR(L91=PRINCIPAL!$I$35,L91=PRINCIPAL!$I$35+PRINCIPAL!$I$35,L91=PRINCIPAL!$I$35+PRINCIPAL!$I$35+PRINCIPAL!$I$35)),0,IF(AND(PRINCIPAL!$H$35&lt;&gt;"",L91=PRINCIPAL!$J$35),VLOOKUP($S$87,'Banco de Dados'!$B$4:$J$50,8,FALSE)*PRINCIPAL!$H$35*(1-(PRINCIPAL!$K$35/100)),IF(AND(PRINCIPAL!$H$35&lt;&gt;"",L91=PRINCIPAL!$L$35),VLOOKUP($S$87,'Banco de Dados'!$B$4:$J$50,8,FALSE)*PRINCIPAL!$H$35*(1-(PRINCIPAL!$M$35/100)),IF(AND(PRINCIPAL!$H$35&lt;&gt;"",L91=PRINCIPAL!$N$35),VLOOKUP($S$87,'Banco de Dados'!$B$4:$J$50,8,FALSE)*PRINCIPAL!$H$35*(1-(PRINCIPAL!$O$35/100)),IF(PRINCIPAL!$H$35&lt;&gt;"",VLOOKUP($S$87,'Banco de Dados'!$B$4:$J$50,8,FALSE)*PRINCIPAL!$H$35,IF(OR(L91=PRINCIPAL!$I$35,L91=PRINCIPAL!$I$35+PRINCIPAL!$I$35,L91=PRINCIPAL!$I$35+PRINCIPAL!$I$35+PRINCIPAL!$I$35),0,IF(L91=PRINCIPAL!$J$35,VLOOKUP($S$87,'Banco de Dados'!$B$4:$J$50,6,FALSE)*(1-(PRINCIPAL!$K$35/100)),IF(L91=PRINCIPAL!$L$35,VLOOKUP($S$87,'Banco de Dados'!$B$4:$J$50,6,FALSE)*(1-(PRINCIPAL!$M$35/100)),IF(L91=PRINCIPAL!$N$35,VLOOKUP($S$87,'Banco de Dados'!$B$4:$J$50,6,FALSE)*(1-(PRINCIPAL!$O$35/100)),VLOOKUP($S$87,'Banco de Dados'!$B$4:$J$50,6,FALSE)))))))))),"")</f>
        <v/>
      </c>
      <c r="S91" s="29" t="str">
        <f>IFERROR(R91*(IFERROR(VLOOKUP($S$87,'Banco de Dados'!$B$4:$J$50,4,FALSE),"ERRO")),"")</f>
        <v/>
      </c>
      <c r="T91" s="29" t="str">
        <f>IFERROR(R91+S91,"")</f>
        <v/>
      </c>
      <c r="U91" s="103" t="str">
        <f>IFERROR(T91*(C91*(PRINCIPAL!$G$35/100))*0.47*(44/12),"")</f>
        <v/>
      </c>
      <c r="V91" s="103" t="str">
        <f t="shared" ref="V91:V96" si="48">IFERROR(V90+U91,"")</f>
        <v/>
      </c>
      <c r="W91" s="30" t="str">
        <f>IFERROR(IF(AND(PRINCIPAL!$H$36&lt;&gt;"",OR(L91=PRINCIPAL!$I$36,L91=PRINCIPAL!$I$36+PRINCIPAL!$I$36,L91=PRINCIPAL!$I$36+PRINCIPAL!$I$36+PRINCIPAL!$I$36)),0,IF(AND(PRINCIPAL!$H$36&lt;&gt;"",L91=PRINCIPAL!$J$36),VLOOKUP($X$126,'Banco de Dados'!$B$4:$J$50,8,FALSE)*PRINCIPAL!$H$36*(1-(PRINCIPAL!$K$36/100)),IF(AND(PRINCIPAL!$H$36&lt;&gt;"",L91=PRINCIPAL!$L$36),VLOOKUP($X$126,'Banco de Dados'!$B$4:$J$50,8,FALSE)*PRINCIPAL!$H$36*(1-(PRINCIPAL!$M$36/100)),IF(AND(PRINCIPAL!$H$36&lt;&gt;"",L91=PRINCIPAL!$N$36),VLOOKUP($X$126,'Banco de Dados'!$B$4:$J$50,8,FALSE)*PRINCIPAL!$H$36*(1-(PRINCIPAL!$O$36/100)),IF(PRINCIPAL!$H$36&lt;&gt;"",VLOOKUP($X$87,'Banco de Dados'!$B$4:$J$50,8,FALSE)*PRINCIPAL!$H$36,IF(OR(L91=PRINCIPAL!$I$36,L91=PRINCIPAL!$I$36+PRINCIPAL!$I$36,L91=PRINCIPAL!$I$36+PRINCIPAL!$I$36+PRINCIPAL!$I$36),0,IF(L91=PRINCIPAL!$J$36,VLOOKUP($X$87,'Banco de Dados'!$B$4:$J$50,6,FALSE)*(1-(PRINCIPAL!$K$36/100)),IF(L91=PRINCIPAL!$L$36,VLOOKUP($X$87,'Banco de Dados'!$B$4:$J$50,6,FALSE)*(1-(PRINCIPAL!$M$36/100)),IF(L91=PRINCIPAL!$N$36,VLOOKUP($X$87,'Banco de Dados'!$B$4:$J$50,6,FALSE)*(1-(PRINCIPAL!$O$36/100)),VLOOKUP($X$87,'Banco de Dados'!$B$4:$J$50,6,FALSE)))))))))),"")</f>
        <v/>
      </c>
      <c r="X91" s="29" t="str">
        <f>IFERROR(W91*(IFERROR(VLOOKUP($X$87,'Banco de Dados'!$B$4:$J$50,4,FALSE),"ERRO")),"")</f>
        <v/>
      </c>
      <c r="Y91" s="29" t="str">
        <f>IFERROR(X91+W91,"")</f>
        <v/>
      </c>
      <c r="Z91" s="103" t="str">
        <f>IFERROR(Y91*(C91*(PRINCIPAL!$G$36/100))*0.47*(44/12),"")</f>
        <v/>
      </c>
      <c r="AA91" s="111" t="str">
        <f>IFERROR(Z91+AA90,"")</f>
        <v/>
      </c>
      <c r="AB91" s="30" t="str">
        <f>IFERROR(IF(AND(PRINCIPAL!$H$37&lt;&gt;"",OR(L91=PRINCIPAL!$I$37,L91=PRINCIPAL!$I$37+PRINCIPAL!$I$37,L91=PRINCIPAL!$I$37+PRINCIPAL!$I$37+PRINCIPAL!$I$37)),0,IF(AND(PRINCIPAL!$H$37&lt;&gt;"",L91=PRINCIPAL!$J$37),VLOOKUP($AC$87,'Banco de Dados'!$B$4:$J$50,8,FALSE)*PRINCIPAL!$H$37*(1-(PRINCIPAL!$K$37/100)),IF(AND(PRINCIPAL!$H$37&lt;&gt;"",L91=PRINCIPAL!$L$37),VLOOKUP($AC$87,'Banco de Dados'!$B$4:$J$50,8,FALSE)*PRINCIPAL!$H$37*(1-(PRINCIPAL!$M$37/100)),IF(AND(PRINCIPAL!$H$37&lt;&gt;"",L91=PRINCIPAL!$N$37),VLOOKUP($AC$87,'Banco de Dados'!$B$4:$J$50,8,FALSE)*PRINCIPAL!$H$37*(1-(PRINCIPAL!$O$37/100)),IF(PRINCIPAL!$H$37&lt;&gt;"",VLOOKUP($AC$87,'Banco de Dados'!$B$4:$J$50,8,FALSE)*PRINCIPAL!$H$37,IF(OR(L91=PRINCIPAL!$I$37,L91=PRINCIPAL!$I$37+PRINCIPAL!$I$37,L91=PRINCIPAL!$I$37+PRINCIPAL!$I$37+PRINCIPAL!$I$37),0,IF(L91=PRINCIPAL!$J$37,VLOOKUP($AC$87,'Banco de Dados'!$B$4:$J$50,6,FALSE)*(1-(PRINCIPAL!$K$37/100)),IF(L91=PRINCIPAL!$L$37,VLOOKUP($AC$87,'Banco de Dados'!$B$4:$J$50,6,FALSE)*(1-(PRINCIPAL!$M$37/100)),IF(L91=PRINCIPAL!$N$37,VLOOKUP($AC$87,'Banco de Dados'!$B$4:$J$50,6,FALSE)*(1-(PRINCIPAL!$O$37/100)),VLOOKUP($AC$87,'Banco de Dados'!$B$4:$J$50,6,FALSE)))))))))),"")</f>
        <v/>
      </c>
      <c r="AC91" s="29" t="str">
        <f>IFERROR(AB91*(IFERROR(VLOOKUP($AC$87,'Banco de Dados'!$B$4:$J$50,4,FALSE),"ERRO")),"")</f>
        <v/>
      </c>
      <c r="AD91" s="29" t="str">
        <f>IFERROR(AC91+AB91,"")</f>
        <v/>
      </c>
      <c r="AE91" s="103" t="str">
        <f>IFERROR(AD91*(C91*(PRINCIPAL!$G$37/100))*0.47*(44/12),"")</f>
        <v/>
      </c>
      <c r="AF91" s="111" t="str">
        <f>IFERROR(AE91+AF90,"")</f>
        <v/>
      </c>
      <c r="AG91" s="30" t="str">
        <f>IFERROR(IF(AND(PRINCIPAL!$H$38&lt;&gt;"",OR(L91=PRINCIPAL!$I$38,L91=PRINCIPAL!$I$38+PRINCIPAL!$I$38,L91=PRINCIPAL!$I$38+PRINCIPAL!$I$38+PRINCIPAL!$I$38)),0,IF(AND(PRINCIPAL!$H$38&lt;&gt;"",L91=PRINCIPAL!$J$38),VLOOKUP($AH$87,'Banco de Dados'!$B$4:$J$50,8,FALSE)*PRINCIPAL!$H$38*(1-(PRINCIPAL!$K$38/100)),IF(AND(PRINCIPAL!$H$38&lt;&gt;"",L91=PRINCIPAL!$L$38),VLOOKUP($AH$87,'Banco de Dados'!$B$4:$J$50,8,FALSE)*PRINCIPAL!$H$38*(1-(PRINCIPAL!$M$38/100)),IF(AND(PRINCIPAL!$H$38&lt;&gt;"",L91=PRINCIPAL!$N$38),VLOOKUP($AH$87,'Banco de Dados'!$B$4:$J$50,8,FALSE)*PRINCIPAL!$H$38*(1-(PRINCIPAL!$O$38/100)),IF(PRINCIPAL!$H$38&lt;&gt;"",VLOOKUP($AH$87,'Banco de Dados'!$B$4:$J$50,8,FALSE)*PRINCIPAL!$H$38,IF(OR(L91=PRINCIPAL!$I$38,L91=PRINCIPAL!$I$38+PRINCIPAL!$I$38,L91=PRINCIPAL!$I$38+PRINCIPAL!$I$38+PRINCIPAL!$I$38),0,IF(L91=PRINCIPAL!$J$38,VLOOKUP($AH$87,'Banco de Dados'!$B$4:$J$50,6,FALSE)*(1-(PRINCIPAL!$K$38/100)),IF(L91=PRINCIPAL!$L$38,VLOOKUP($AH$87,'Banco de Dados'!$B$4:$J$50,6,FALSE)*(1-(PRINCIPAL!$M$38/100)),IF(L91=PRINCIPAL!$N$38,VLOOKUP($AH$87,'Banco de Dados'!$B$4:$J$50,6,FALSE)*(1-(PRINCIPAL!$O$38/100)),VLOOKUP($AH$87,'Banco de Dados'!$B$4:$J$50,6,FALSE)))))))))),"")</f>
        <v/>
      </c>
      <c r="AH91" s="29" t="str">
        <f>IFERROR(AG91*(IFERROR(VLOOKUP($AH$87,'Banco de Dados'!$B$4:$J$50,4,FALSE),"ERRO")),"")</f>
        <v/>
      </c>
      <c r="AI91" s="29" t="str">
        <f>IFERROR(AH91+AG91,"")</f>
        <v/>
      </c>
      <c r="AJ91" s="103" t="str">
        <f>IFERROR(AI91*(C91*(PRINCIPAL!$G$38/100))*0.47*(44/12),"")</f>
        <v/>
      </c>
      <c r="AK91" s="111" t="str">
        <f>IFERROR(AJ91+AK90,"")</f>
        <v/>
      </c>
      <c r="AL91" s="30" t="str">
        <f>IFERROR(IF(AND(PRINCIPAL!$H$39&lt;&gt;"",OR(L91=PRINCIPAL!$I$39,L91=PRINCIPAL!$I$39+PRINCIPAL!$I$39,L91=PRINCIPAL!$I$39+PRINCIPAL!$I$39+PRINCIPAL!$I$39)),0,IF(AND(PRINCIPAL!$H$39&lt;&gt;"",L91=PRINCIPAL!$J$39),VLOOKUP($AM$87,'Banco de Dados'!$B$4:$J$50,8,FALSE)*PRINCIPAL!$H$39*(1-(PRINCIPAL!$K$39/100)),IF(AND(PRINCIPAL!$H$39&lt;&gt;"",L91=PRINCIPAL!$L$39),VLOOKUP($AM$87,'Banco de Dados'!$B$4:$J$50,8,FALSE)*PRINCIPAL!$H$39*(1-(PRINCIPAL!$M$39/100)),IF(AND(PRINCIPAL!$H$39&lt;&gt;"",L91=PRINCIPAL!$N$39),VLOOKUP($AM$87,'Banco de Dados'!$B$4:$J$50,8,FALSE)*PRINCIPAL!$H$39*(1-(PRINCIPAL!$O$39/100)),IF(PRINCIPAL!$H$39&lt;&gt;"",VLOOKUP($AM$87,'Banco de Dados'!$B$4:$J$50,8,FALSE)*PRINCIPAL!$H$39,IF(OR(L91=PRINCIPAL!$I$39,L91=PRINCIPAL!$I$39+PRINCIPAL!$I$39,L91=PRINCIPAL!$I$39+PRINCIPAL!$I$39+PRINCIPAL!$I$39),0,IF(L91=PRINCIPAL!$J$39,VLOOKUP($AM$87,'Banco de Dados'!$B$4:$J$50,6,FALSE)*(1-(PRINCIPAL!$K$39/100)),IF(L91=PRINCIPAL!$L$39,VLOOKUP($AM$87,'Banco de Dados'!$B$4:$J$50,6,FALSE)*(1-(PRINCIPAL!$M$39/100)),IF(L91=PRINCIPAL!$N$39,VLOOKUP($AM$87,'Banco de Dados'!$B$4:$J$50,6,FALSE)*(1-(PRINCIPAL!$O$39/100)),VLOOKUP($AM$87,'Banco de Dados'!$B$4:$J$50,6,FALSE)))))))))),"")</f>
        <v/>
      </c>
      <c r="AM91" s="29" t="str">
        <f>IFERROR(AL91*(IFERROR(VLOOKUP($AM$87,'Banco de Dados'!$B$4:$J$50,4,FALSE),"ERRO")),"")</f>
        <v/>
      </c>
      <c r="AN91" s="29" t="str">
        <f>IFERROR(AM91+AL91,"")</f>
        <v/>
      </c>
      <c r="AO91" s="103" t="str">
        <f>IFERROR(AN91*(C91*(PRINCIPAL!$G$39/100))*0.47*(44/12),"")</f>
        <v/>
      </c>
      <c r="AP91" s="111" t="str">
        <f>IFERROR(AO91+AP90,"")</f>
        <v/>
      </c>
      <c r="AQ91" s="29" t="str">
        <f>IFERROR(IF(AND(PRINCIPAL!$H$40&lt;&gt;"",OR(L91=PRINCIPAL!$I$40,L91=PRINCIPAL!$I$40+PRINCIPAL!$I$40,L91=PRINCIPAL!$I$40+PRINCIPAL!$I$40+PRINCIPAL!$I$40)),0,IF(AND(PRINCIPAL!$H$40&lt;&gt;"",L91=PRINCIPAL!$J$40),VLOOKUP($AR$87,'Banco de Dados'!$B$4:$J$50,8,FALSE)*PRINCIPAL!$H$40*(1-(PRINCIPAL!$K$40/100)),IF(AND(PRINCIPAL!$H$40&lt;&gt;"",L91=PRINCIPAL!$L$40),VLOOKUP($AR$87,'Banco de Dados'!$B$4:$J$50,8,FALSE)*PRINCIPAL!$H$40*(1-(PRINCIPAL!$M$40/100)),IF(AND(PRINCIPAL!$H$40&lt;&gt;"",L91=PRINCIPAL!$N$40),VLOOKUP($AR$87,'Banco de Dados'!$B$4:$J$50,8,FALSE)*PRINCIPAL!$H$40*(1-(PRINCIPAL!$O$40/100)),IF(PRINCIPAL!$H$40&lt;&gt;"",VLOOKUP($AR$87,'Banco de Dados'!$B$4:$J$50,8,FALSE)*PRINCIPAL!$H$40,IF(OR(L91=PRINCIPAL!$I$40,L91=PRINCIPAL!$I$40+PRINCIPAL!$I$40,L91=PRINCIPAL!$I$40+PRINCIPAL!$I$40+PRINCIPAL!$I$40),0,IF(L91=PRINCIPAL!$J$40,VLOOKUP($AR$87,'Banco de Dados'!$B$4:$J$50,6,FALSE)*(1-(PRINCIPAL!$K$40/100)),IF(L91=PRINCIPAL!$L$40,VLOOKUP($AR$87,'Banco de Dados'!$B$4:$J$50,6,FALSE)*(1-(PRINCIPAL!$M$40/100)),IF(L91=PRINCIPAL!$N$40,VLOOKUP($AR$87,'Banco de Dados'!$B$4:$J$50,6,FALSE)*(1-(PRINCIPAL!$O$40/100)),VLOOKUP($AR$87,'Banco de Dados'!$B$4:$J$50,6,FALSE)))))))))),"")</f>
        <v/>
      </c>
      <c r="AR91" s="29" t="str">
        <f>IFERROR(AQ91*(IFERROR(VLOOKUP($AR$87,'Banco de Dados'!$B$4:$J$50,4,FALSE),"ERRO")),"")</f>
        <v/>
      </c>
      <c r="AS91" s="29" t="str">
        <f>IFERROR(AR91+AQ91,"")</f>
        <v/>
      </c>
      <c r="AT91" s="103" t="str">
        <f>IFERROR(AS91*(C91*(PRINCIPAL!$G$40/100))*0.47*(44/12),"")</f>
        <v/>
      </c>
      <c r="AU91" s="111" t="str">
        <f>IFERROR(AT91+AU90,"")</f>
        <v/>
      </c>
      <c r="AV91" s="30" t="str">
        <f>IFERROR(IF(AND(PRINCIPAL!$H$41&lt;&gt;"",OR(L91=PRINCIPAL!$I$41,L91=PRINCIPAL!$I$41+PRINCIPAL!$I$41,L91=PRINCIPAL!$I$41+PRINCIPAL!$I$41+PRINCIPAL!$I$41)),0,IF(AND(PRINCIPAL!$H$41&lt;&gt;"",L91=PRINCIPAL!$J$41),VLOOKUP($AW$87,'Banco de Dados'!$B$4:$J$50,8,FALSE)*PRINCIPAL!$H$41*(1-(PRINCIPAL!$K$41/100)),IF(AND(PRINCIPAL!$H$41&lt;&gt;"",L91=PRINCIPAL!$L$41),VLOOKUP($AW$87,'Banco de Dados'!$B$4:$J$50,8,FALSE)*PRINCIPAL!$H$41*(1-(PRINCIPAL!$M$41/100)),IF(AND(PRINCIPAL!$H$41&lt;&gt;"",L91=PRINCIPAL!$N$41),VLOOKUP($AW$87,'Banco de Dados'!$B$4:$J$50,8,FALSE)*PRINCIPAL!$H$41*(1-(PRINCIPAL!$O$41/100)),IF(PRINCIPAL!$H$41&lt;&gt;"",VLOOKUP($AW$87,'Banco de Dados'!$B$4:$J$50,8,FALSE)*PRINCIPAL!$H$41,IF(OR(L91=PRINCIPAL!$I$41,L91=PRINCIPAL!$I$41+PRINCIPAL!$I$41,L91=PRINCIPAL!$I$41+PRINCIPAL!$I$41+PRINCIPAL!$I$41),0,IF(L91=PRINCIPAL!$J$41,VLOOKUP($AW$87,'Banco de Dados'!$B$4:$J$50,6,FALSE)*(1-(PRINCIPAL!$K$41/100)),IF(L91=PRINCIPAL!$L$41,VLOOKUP($AW$87,'Banco de Dados'!$B$4:$J$50,6,FALSE)*(1-(PRINCIPAL!$M$41/100)),IF(L91=PRINCIPAL!$N$41,VLOOKUP($AW$87,'Banco de Dados'!$B$4:$J$50,6,FALSE)*(1-(PRINCIPAL!$O$41/100)),VLOOKUP($AW$87,'Banco de Dados'!$B$4:$J$50,6,FALSE)))))))))),"")</f>
        <v/>
      </c>
      <c r="AW91" s="29" t="str">
        <f>IFERROR(AV91*(IFERROR(VLOOKUP($AW$87,'Banco de Dados'!$B$4:$J$50,4,FALSE),"ERRO")),"")</f>
        <v/>
      </c>
      <c r="AX91" s="29" t="str">
        <f>IFERROR(AW91+AV91,"")</f>
        <v/>
      </c>
      <c r="AY91" s="103" t="str">
        <f>IFERROR(AX91*(C91*(PRINCIPAL!$G$41/100))*0.47*(44/12),"")</f>
        <v/>
      </c>
      <c r="AZ91" s="111" t="str">
        <f>IFERROR(AY91+AZ90,"")</f>
        <v/>
      </c>
      <c r="BA91" s="30" t="str">
        <f>IFERROR(IF(AND(PRINCIPAL!$H$42&lt;&gt;"",OR(L91=PRINCIPAL!$I$42,L91=PRINCIPAL!$I$42+PRINCIPAL!$I$42,L91=PRINCIPAL!$I$42+PRINCIPAL!$I$42+PRINCIPAL!$I$42)),0,IF(AND(PRINCIPAL!$H$42&lt;&gt;"",L91=PRINCIPAL!$J$42),VLOOKUP($BB$87,'Banco de Dados'!$B$4:$J$50,8,FALSE)*PRINCIPAL!$H$42*(1-(PRINCIPAL!$K$42/100)),IF(AND(PRINCIPAL!$H$42&lt;&gt;"",L91=PRINCIPAL!$L$42),VLOOKUP($BB$87,'Banco de Dados'!$B$4:$J$50,8,FALSE)*PRINCIPAL!$H$42*(1-(PRINCIPAL!$M$42/100)),IF(AND(PRINCIPAL!$H$42&lt;&gt;"",L91=PRINCIPAL!$N$42),VLOOKUP($BB$87,'Banco de Dados'!$B$4:$J$50,8,FALSE)*PRINCIPAL!$H$42*(1-(PRINCIPAL!$O$42/100)),IF(PRINCIPAL!$H$42&lt;&gt;"",VLOOKUP($BB$87,'Banco de Dados'!$B$4:$J$50,8,FALSE)*PRINCIPAL!$H$42,IF(OR(L91=PRINCIPAL!$I$42,L91=PRINCIPAL!$I$42+PRINCIPAL!$I$42,L91=PRINCIPAL!$I$42+PRINCIPAL!$I$42+PRINCIPAL!$I$42),0,IF(L91=PRINCIPAL!$J$42,VLOOKUP($BB$87,'Banco de Dados'!$B$4:$J$50,6,FALSE)*(1-(PRINCIPAL!$K$42/100)),IF(L91=PRINCIPAL!$L$42,VLOOKUP($BB$87,'Banco de Dados'!$B$4:$J$50,6,FALSE)*(1-(PRINCIPAL!$M$42/100)),IF(L91=PRINCIPAL!$N$42,VLOOKUP($BB$87,'Banco de Dados'!$B$4:$J$50,6,FALSE)*(1-(PRINCIPAL!$O$42/100)),VLOOKUP($BB$87,'Banco de Dados'!$B$4:$J$50,6,FALSE)))))))))),"")</f>
        <v/>
      </c>
      <c r="BB91" s="29" t="str">
        <f>IFERROR(BA91*(IFERROR(VLOOKUP($BB$87,'Banco de Dados'!$B$4:$J$50,4,FALSE),"ERRO")),"")</f>
        <v/>
      </c>
      <c r="BC91" s="29" t="str">
        <f>IFERROR(BB91+BA91,"")</f>
        <v/>
      </c>
      <c r="BD91" s="103" t="str">
        <f>IFERROR(BC91*(C91*(PRINCIPAL!$G$42/100))*0.47*(44/12),"")</f>
        <v/>
      </c>
      <c r="BE91" s="111" t="str">
        <f>IFERROR(BD91+BE90,"")</f>
        <v/>
      </c>
      <c r="BF91" s="30" t="str">
        <f>IFERROR(IF(AND(PRINCIPAL!$H$43&lt;&gt;"",OR(L91=PRINCIPAL!$I$43,L91=PRINCIPAL!$I$43+PRINCIPAL!$I$43,L91=PRINCIPAL!$I$43+PRINCIPAL!$I$43+PRINCIPAL!$I$43)),0,IF(AND(PRINCIPAL!$H$43&lt;&gt;"",L91=PRINCIPAL!$J$43),VLOOKUP($BG$87,'Banco de Dados'!$B$4:$J$50,8,FALSE)*PRINCIPAL!$H$43*(1-(PRINCIPAL!$K$43/100)),IF(AND(PRINCIPAL!$H$43&lt;&gt;"",L91=PRINCIPAL!$L$43),VLOOKUP($BG$87,'Banco de Dados'!$B$4:$J$50,8,FALSE)*PRINCIPAL!$H$43*(1-(PRINCIPAL!$M$43/100)),IF(AND(PRINCIPAL!$H$43&lt;&gt;"",L91=PRINCIPAL!$N$43),VLOOKUP($BG$87,'Banco de Dados'!$B$4:$J$50,8,FALSE)*PRINCIPAL!$H$43*(1-(PRINCIPAL!$O$43/100)),IF(PRINCIPAL!$H$43&lt;&gt;"",VLOOKUP($BG$87,'Banco de Dados'!$B$4:$J$50,8,FALSE)*PRINCIPAL!$H$43,IF(OR(L91=PRINCIPAL!$I$43,L91=PRINCIPAL!$I$43+PRINCIPAL!$I$43,L91=PRINCIPAL!$I$43+PRINCIPAL!$I$43+PRINCIPAL!$I$43),0,IF(L91=PRINCIPAL!$J$43,VLOOKUP($BG$87,'Banco de Dados'!$B$4:$J$50,6,FALSE)*(1-(PRINCIPAL!$K$43/100)),IF(L91=PRINCIPAL!$L$43,VLOOKUP($BG$87,'Banco de Dados'!$B$4:$J$50,6,FALSE)*(1-(PRINCIPAL!$M$43/100)),IF(L91=PRINCIPAL!$N$43,VLOOKUP($BG$87,'Banco de Dados'!$B$4:$J$50,6,FALSE)*(1-(PRINCIPAL!$O$43/100)),VLOOKUP($BG$87,'Banco de Dados'!$B$4:$J$50,6,FALSE)))))))))),"")</f>
        <v/>
      </c>
      <c r="BG91" s="29" t="str">
        <f>IFERROR(BF91*(IFERROR(VLOOKUP($BG$87,'Banco de Dados'!$B$4:$J$50,4,FALSE),"ERRO")),"")</f>
        <v/>
      </c>
      <c r="BH91" s="29" t="str">
        <f>IFERROR(BG91+BF91,"")</f>
        <v/>
      </c>
      <c r="BI91" s="103" t="str">
        <f>IFERROR(BH91*(C91*(PRINCIPAL!$G$43/100))*0.47*(44/12),"")</f>
        <v/>
      </c>
      <c r="BJ91" s="102" t="str">
        <f>IFERROR(BI91+BJ90,"")</f>
        <v/>
      </c>
    </row>
    <row r="92" spans="2:62" ht="12.75" customHeight="1" x14ac:dyDescent="0.3">
      <c r="B92" s="326">
        <f t="shared" ref="B92:B124" si="49">IF(B53&lt;&gt;"",B53,"")</f>
        <v>2023</v>
      </c>
      <c r="C92" s="342"/>
      <c r="D92" s="1"/>
      <c r="E92" s="116">
        <v>3</v>
      </c>
      <c r="F92" s="24" t="str">
        <f>IFERROR(VLOOKUP($G$87,'Banco de Dados'!$B$4:$J$50,6,FALSE),"")</f>
        <v/>
      </c>
      <c r="G92" s="25" t="str">
        <f>IFERROR(F92*(IFERROR(VLOOKUP($G$87,'Banco de Dados'!$B$4:$J$50,4,FALSE),"ERRO")),"")</f>
        <v/>
      </c>
      <c r="H92" s="25" t="str">
        <f t="shared" ref="H92:H124" si="50">IFERROR(F92+G92,"")</f>
        <v/>
      </c>
      <c r="I92" s="103" t="str">
        <f t="shared" ref="I92:I124" si="51">IFERROR(H92*C92*0.47*(44/12),"")</f>
        <v/>
      </c>
      <c r="J92" s="117" t="str">
        <f>IFERROR(I92+J91,"")</f>
        <v/>
      </c>
      <c r="K92" s="1"/>
      <c r="L92" s="91">
        <v>3</v>
      </c>
      <c r="M92" s="24" t="str">
        <f>IFERROR(IF(AND(PRINCIPAL!$H$34&lt;&gt;"",OR(L92=PRINCIPAL!$I$34,L92=PRINCIPAL!$I$34+PRINCIPAL!$I$34,L92=PRINCIPAL!$I$34+PRINCIPAL!$I$34+PRINCIPAL!$I$34)),0,IF(AND(PRINCIPAL!$H$34&lt;&gt;"",L92=PRINCIPAL!$J$34),VLOOKUP($N$87,'Banco de Dados'!$B$4:$J$50,8,FALSE)*PRINCIPAL!$H$34*(1-(PRINCIPAL!$K$34/100)),IF(AND(PRINCIPAL!$H$34&lt;&gt;"",L92=PRINCIPAL!$L$34),VLOOKUP($N$87,'Banco de Dados'!$B$4:$J$50,8,FALSE)*PRINCIPAL!$H$34*(1-(PRINCIPAL!$M$34/100)),IF(AND(PRINCIPAL!$H$34&lt;&gt;"",L92=PRINCIPAL!$N$34),VLOOKUP($N$87,'Banco de Dados'!$B$4:$J$50,8,FALSE)*PRINCIPAL!$H$34*(1-(PRINCIPAL!$O$34/100)),IF(PRINCIPAL!$H$34&lt;&gt;"",VLOOKUP($N$87,'Banco de Dados'!$B$4:$J$50,8,FALSE)*PRINCIPAL!$H$34,IF(OR(L92=PRINCIPAL!$I$34,L92=PRINCIPAL!$I$34+PRINCIPAL!$I$34,L92=PRINCIPAL!$I$34+PRINCIPAL!$I$34+PRINCIPAL!$I$34),0,IF(L92=PRINCIPAL!$J$34,VLOOKUP($N$87,'Banco de Dados'!$B$4:$J$50,6,FALSE)*(1-(PRINCIPAL!$K$34/100)),IF(L92=PRINCIPAL!$L$34,VLOOKUP($N$87,'Banco de Dados'!$B$4:$J$50,6,FALSE)*(1-(PRINCIPAL!$M$34/100)),IF(L92=PRINCIPAL!$N$34,VLOOKUP($N$87,'Banco de Dados'!$B$4:$J$50,6,FALSE)*(1-(PRINCIPAL!$O$34/100)),VLOOKUP($N$87,'Banco de Dados'!$B$4:$J$50,6,FALSE)))))))))),"")</f>
        <v/>
      </c>
      <c r="N92" s="25" t="str">
        <f>IFERROR(M92*(IFERROR(VLOOKUP($N$87,'Banco de Dados'!$B$4:$J$50,4,FALSE),"ERRO")),"")</f>
        <v/>
      </c>
      <c r="O92" s="25" t="str">
        <f t="shared" si="47"/>
        <v/>
      </c>
      <c r="P92" s="103" t="str">
        <f>IFERROR(O92*(C92*(PRINCIPAL!$G$34/100))*0.47*(44/12),"")</f>
        <v/>
      </c>
      <c r="Q92" s="107" t="str">
        <f>IFERROR(Q91+P92,"")</f>
        <v/>
      </c>
      <c r="R92" s="29" t="str">
        <f>IFERROR(IF(AND(PRINCIPAL!$H$35&lt;&gt;"",OR(L92=PRINCIPAL!$I$35,L92=PRINCIPAL!$I$35+PRINCIPAL!$I$35,L92=PRINCIPAL!$I$35+PRINCIPAL!$I$35+PRINCIPAL!$I$35)),0,IF(AND(PRINCIPAL!$H$35&lt;&gt;"",L92=PRINCIPAL!$J$35),VLOOKUP($S$87,'Banco de Dados'!$B$4:$J$50,8,FALSE)*PRINCIPAL!$H$35*(1-(PRINCIPAL!$K$35/100)),IF(AND(PRINCIPAL!$H$35&lt;&gt;"",L92=PRINCIPAL!$L$35),VLOOKUP($S$87,'Banco de Dados'!$B$4:$J$50,8,FALSE)*PRINCIPAL!$H$35*(1-(PRINCIPAL!$M$35/100)),IF(AND(PRINCIPAL!$H$35&lt;&gt;"",L92=PRINCIPAL!$N$35),VLOOKUP($S$87,'Banco de Dados'!$B$4:$J$50,8,FALSE)*PRINCIPAL!$H$35*(1-(PRINCIPAL!$O$35/100)),IF(PRINCIPAL!$H$35&lt;&gt;"",VLOOKUP($S$87,'Banco de Dados'!$B$4:$J$50,8,FALSE)*PRINCIPAL!$H$35,IF(OR(L92=PRINCIPAL!$I$35,L92=PRINCIPAL!$I$35+PRINCIPAL!$I$35,L92=PRINCIPAL!$I$35+PRINCIPAL!$I$35+PRINCIPAL!$I$35),0,IF(L92=PRINCIPAL!$J$35,VLOOKUP($S$87,'Banco de Dados'!$B$4:$J$50,6,FALSE)*(1-(PRINCIPAL!$K$35/100)),IF(L92=PRINCIPAL!$L$35,VLOOKUP($S$87,'Banco de Dados'!$B$4:$J$50,6,FALSE)*(1-(PRINCIPAL!$M$35/100)),IF(L92=PRINCIPAL!$N$35,VLOOKUP($S$87,'Banco de Dados'!$B$4:$J$50,6,FALSE)*(1-(PRINCIPAL!$O$35/100)),VLOOKUP($S$87,'Banco de Dados'!$B$4:$J$50,6,FALSE)))))))))),"")</f>
        <v/>
      </c>
      <c r="S92" s="29" t="str">
        <f>IFERROR(R92*(IFERROR(VLOOKUP($S$87,'Banco de Dados'!$B$4:$J$50,4,FALSE),"ERRO")),"")</f>
        <v/>
      </c>
      <c r="T92" s="29" t="str">
        <f t="shared" ref="T92:T124" si="52">IFERROR(R92+S92,"")</f>
        <v/>
      </c>
      <c r="U92" s="103" t="str">
        <f>IFERROR(T92*(C92*(PRINCIPAL!$G$35/100))*0.47*(44/12),"")</f>
        <v/>
      </c>
      <c r="V92" s="103" t="str">
        <f t="shared" si="48"/>
        <v/>
      </c>
      <c r="W92" s="30" t="str">
        <f>IFERROR(IF(AND(PRINCIPAL!$H$36&lt;&gt;"",OR(L92=PRINCIPAL!$I$36,L92=PRINCIPAL!$I$36+PRINCIPAL!$I$36,L92=PRINCIPAL!$I$36+PRINCIPAL!$I$36+PRINCIPAL!$I$36)),0,IF(AND(PRINCIPAL!$H$36&lt;&gt;"",L92=PRINCIPAL!$J$36),VLOOKUP($X$126,'Banco de Dados'!$B$4:$J$50,8,FALSE)*PRINCIPAL!$H$36*(1-(PRINCIPAL!$K$36/100)),IF(AND(PRINCIPAL!$H$36&lt;&gt;"",L92=PRINCIPAL!$L$36),VLOOKUP($X$126,'Banco de Dados'!$B$4:$J$50,8,FALSE)*PRINCIPAL!$H$36*(1-(PRINCIPAL!$M$36/100)),IF(AND(PRINCIPAL!$H$36&lt;&gt;"",L92=PRINCIPAL!$N$36),VLOOKUP($X$126,'Banco de Dados'!$B$4:$J$50,8,FALSE)*PRINCIPAL!$H$36*(1-(PRINCIPAL!$O$36/100)),IF(PRINCIPAL!$H$36&lt;&gt;"",VLOOKUP($X$87,'Banco de Dados'!$B$4:$J$50,8,FALSE)*PRINCIPAL!$H$36,IF(OR(L92=PRINCIPAL!$I$36,L92=PRINCIPAL!$I$36+PRINCIPAL!$I$36,L92=PRINCIPAL!$I$36+PRINCIPAL!$I$36+PRINCIPAL!$I$36),0,IF(L92=PRINCIPAL!$J$36,VLOOKUP($X$87,'Banco de Dados'!$B$4:$J$50,6,FALSE)*(1-(PRINCIPAL!$K$36/100)),IF(L92=PRINCIPAL!$L$36,VLOOKUP($X$87,'Banco de Dados'!$B$4:$J$50,6,FALSE)*(1-(PRINCIPAL!$M$36/100)),IF(L92=PRINCIPAL!$N$36,VLOOKUP($X$87,'Banco de Dados'!$B$4:$J$50,6,FALSE)*(1-(PRINCIPAL!$O$36/100)),VLOOKUP($X$87,'Banco de Dados'!$B$4:$J$50,6,FALSE)))))))))),"")</f>
        <v/>
      </c>
      <c r="X92" s="29" t="str">
        <f>IFERROR(W92*(IFERROR(VLOOKUP($X$87,'Banco de Dados'!$B$4:$J$50,4,FALSE),"ERRO")),"")</f>
        <v/>
      </c>
      <c r="Y92" s="29" t="str">
        <f>IFERROR(X92+W92,"")</f>
        <v/>
      </c>
      <c r="Z92" s="103" t="str">
        <f>IFERROR(Y92*(C92*(PRINCIPAL!$G$36/100))*0.47*(44/12),"")</f>
        <v/>
      </c>
      <c r="AA92" s="111" t="str">
        <f>IFERROR(Z92+AA91,"")</f>
        <v/>
      </c>
      <c r="AB92" s="30" t="str">
        <f>IFERROR(IF(AND(PRINCIPAL!$H$37&lt;&gt;"",OR(L92=PRINCIPAL!$I$37,L92=PRINCIPAL!$I$37+PRINCIPAL!$I$37,L92=PRINCIPAL!$I$37+PRINCIPAL!$I$37+PRINCIPAL!$I$37)),0,IF(AND(PRINCIPAL!$H$37&lt;&gt;"",L92=PRINCIPAL!$J$37),VLOOKUP($AC$87,'Banco de Dados'!$B$4:$J$50,8,FALSE)*PRINCIPAL!$H$37*(1-(PRINCIPAL!$K$37/100)),IF(AND(PRINCIPAL!$H$37&lt;&gt;"",L92=PRINCIPAL!$L$37),VLOOKUP($AC$87,'Banco de Dados'!$B$4:$J$50,8,FALSE)*PRINCIPAL!$H$37*(1-(PRINCIPAL!$M$37/100)),IF(AND(PRINCIPAL!$H$37&lt;&gt;"",L92=PRINCIPAL!$N$37),VLOOKUP($AC$87,'Banco de Dados'!$B$4:$J$50,8,FALSE)*PRINCIPAL!$H$37*(1-(PRINCIPAL!$O$37/100)),IF(PRINCIPAL!$H$37&lt;&gt;"",VLOOKUP($AC$87,'Banco de Dados'!$B$4:$J$50,8,FALSE)*PRINCIPAL!$H$37,IF(OR(L92=PRINCIPAL!$I$37,L92=PRINCIPAL!$I$37+PRINCIPAL!$I$37,L92=PRINCIPAL!$I$37+PRINCIPAL!$I$37+PRINCIPAL!$I$37),0,IF(L92=PRINCIPAL!$J$37,VLOOKUP($AC$87,'Banco de Dados'!$B$4:$J$50,6,FALSE)*(1-(PRINCIPAL!$K$37/100)),IF(L92=PRINCIPAL!$L$37,VLOOKUP($AC$87,'Banco de Dados'!$B$4:$J$50,6,FALSE)*(1-(PRINCIPAL!$M$37/100)),IF(L92=PRINCIPAL!$N$37,VLOOKUP($AC$87,'Banco de Dados'!$B$4:$J$50,6,FALSE)*(1-(PRINCIPAL!$O$37/100)),VLOOKUP($AC$87,'Banco de Dados'!$B$4:$J$50,6,FALSE)))))))))),"")</f>
        <v/>
      </c>
      <c r="AC92" s="29" t="str">
        <f>IFERROR(AB92*(IFERROR(VLOOKUP($AC$87,'Banco de Dados'!$B$4:$J$50,4,FALSE),"ERRO")),"")</f>
        <v/>
      </c>
      <c r="AD92" s="29" t="str">
        <f t="shared" ref="AD92:AD124" si="53">IFERROR(AC92+AB92,"")</f>
        <v/>
      </c>
      <c r="AE92" s="103" t="str">
        <f>IFERROR(AD92*(C92*(PRINCIPAL!$G$37/100))*0.47*(44/12),"")</f>
        <v/>
      </c>
      <c r="AF92" s="111" t="str">
        <f t="shared" ref="AF92:AF124" si="54">IFERROR(AE92+AF91,"")</f>
        <v/>
      </c>
      <c r="AG92" s="30" t="str">
        <f>IFERROR(IF(AND(PRINCIPAL!$H$38&lt;&gt;"",OR(L92=PRINCIPAL!$I$38,L92=PRINCIPAL!$I$38+PRINCIPAL!$I$38,L92=PRINCIPAL!$I$38+PRINCIPAL!$I$38+PRINCIPAL!$I$38)),0,IF(AND(PRINCIPAL!$H$38&lt;&gt;"",L92=PRINCIPAL!$J$38),VLOOKUP($AH$87,'Banco de Dados'!$B$4:$J$50,8,FALSE)*PRINCIPAL!$H$38*(1-(PRINCIPAL!$K$38/100)),IF(AND(PRINCIPAL!$H$38&lt;&gt;"",L92=PRINCIPAL!$L$38),VLOOKUP($AH$87,'Banco de Dados'!$B$4:$J$50,8,FALSE)*PRINCIPAL!$H$38*(1-(PRINCIPAL!$M$38/100)),IF(AND(PRINCIPAL!$H$38&lt;&gt;"",L92=PRINCIPAL!$N$38),VLOOKUP($AH$87,'Banco de Dados'!$B$4:$J$50,8,FALSE)*PRINCIPAL!$H$38*(1-(PRINCIPAL!$O$38/100)),IF(PRINCIPAL!$H$38&lt;&gt;"",VLOOKUP($AH$87,'Banco de Dados'!$B$4:$J$50,8,FALSE)*PRINCIPAL!$H$38,IF(OR(L92=PRINCIPAL!$I$38,L92=PRINCIPAL!$I$38+PRINCIPAL!$I$38,L92=PRINCIPAL!$I$38+PRINCIPAL!$I$38+PRINCIPAL!$I$38),0,IF(L92=PRINCIPAL!$J$38,VLOOKUP($AH$87,'Banco de Dados'!$B$4:$J$50,6,FALSE)*(1-(PRINCIPAL!$K$38/100)),IF(L92=PRINCIPAL!$L$38,VLOOKUP($AH$87,'Banco de Dados'!$B$4:$J$50,6,FALSE)*(1-(PRINCIPAL!$M$38/100)),IF(L92=PRINCIPAL!$N$38,VLOOKUP($AH$87,'Banco de Dados'!$B$4:$J$50,6,FALSE)*(1-(PRINCIPAL!$O$38/100)),VLOOKUP($AH$87,'Banco de Dados'!$B$4:$J$50,6,FALSE)))))))))),"")</f>
        <v/>
      </c>
      <c r="AH92" s="29" t="str">
        <f>IFERROR(AG92*(IFERROR(VLOOKUP($AH$87,'Banco de Dados'!$B$4:$J$50,4,FALSE),"ERRO")),"")</f>
        <v/>
      </c>
      <c r="AI92" s="29" t="str">
        <f t="shared" ref="AI92:AI124" si="55">IFERROR(AH92+AG92,"")</f>
        <v/>
      </c>
      <c r="AJ92" s="103" t="str">
        <f>IFERROR(AI92*(C92*(PRINCIPAL!$G$38/100))*0.47*(44/12),"")</f>
        <v/>
      </c>
      <c r="AK92" s="111" t="str">
        <f>IFERROR(AJ92+AK91,"")</f>
        <v/>
      </c>
      <c r="AL92" s="30" t="str">
        <f>IFERROR(IF(AND(PRINCIPAL!$H$39&lt;&gt;"",OR(L92=PRINCIPAL!$I$39,L92=PRINCIPAL!$I$39+PRINCIPAL!$I$39,L92=PRINCIPAL!$I$39+PRINCIPAL!$I$39+PRINCIPAL!$I$39)),0,IF(AND(PRINCIPAL!$H$39&lt;&gt;"",L92=PRINCIPAL!$J$39),VLOOKUP($AM$87,'Banco de Dados'!$B$4:$J$50,8,FALSE)*PRINCIPAL!$H$39*(1-(PRINCIPAL!$K$39/100)),IF(AND(PRINCIPAL!$H$39&lt;&gt;"",L92=PRINCIPAL!$L$39),VLOOKUP($AM$87,'Banco de Dados'!$B$4:$J$50,8,FALSE)*PRINCIPAL!$H$39*(1-(PRINCIPAL!$M$39/100)),IF(AND(PRINCIPAL!$H$39&lt;&gt;"",L92=PRINCIPAL!$N$39),VLOOKUP($AM$87,'Banco de Dados'!$B$4:$J$50,8,FALSE)*PRINCIPAL!$H$39*(1-(PRINCIPAL!$O$39/100)),IF(PRINCIPAL!$H$39&lt;&gt;"",VLOOKUP($AM$87,'Banco de Dados'!$B$4:$J$50,8,FALSE)*PRINCIPAL!$H$39,IF(OR(L92=PRINCIPAL!$I$39,L92=PRINCIPAL!$I$39+PRINCIPAL!$I$39,L92=PRINCIPAL!$I$39+PRINCIPAL!$I$39+PRINCIPAL!$I$39),0,IF(L92=PRINCIPAL!$J$39,VLOOKUP($AM$87,'Banco de Dados'!$B$4:$J$50,6,FALSE)*(1-(PRINCIPAL!$K$39/100)),IF(L92=PRINCIPAL!$L$39,VLOOKUP($AM$87,'Banco de Dados'!$B$4:$J$50,6,FALSE)*(1-(PRINCIPAL!$M$39/100)),IF(L92=PRINCIPAL!$N$39,VLOOKUP($AM$87,'Banco de Dados'!$B$4:$J$50,6,FALSE)*(1-(PRINCIPAL!$O$39/100)),VLOOKUP($AM$87,'Banco de Dados'!$B$4:$J$50,6,FALSE)))))))))),"")</f>
        <v/>
      </c>
      <c r="AM92" s="29" t="str">
        <f>IFERROR(AL92*(IFERROR(VLOOKUP($AM$87,'Banco de Dados'!$B$4:$J$50,4,FALSE),"ERRO")),"")</f>
        <v/>
      </c>
      <c r="AN92" s="29" t="str">
        <f t="shared" ref="AN92:AN124" si="56">IFERROR(AM92+AL92,"")</f>
        <v/>
      </c>
      <c r="AO92" s="103" t="str">
        <f>IFERROR(AN92*(C92*(PRINCIPAL!$G$39/100))*0.47*(44/12),"")</f>
        <v/>
      </c>
      <c r="AP92" s="111" t="str">
        <f t="shared" ref="AP92:AP124" si="57">IFERROR(AO92+AP91,"")</f>
        <v/>
      </c>
      <c r="AQ92" s="29" t="str">
        <f>IFERROR(IF(AND(PRINCIPAL!$H$40&lt;&gt;"",OR(L92=PRINCIPAL!$I$40,L92=PRINCIPAL!$I$40+PRINCIPAL!$I$40,L92=PRINCIPAL!$I$40+PRINCIPAL!$I$40+PRINCIPAL!$I$40)),0,IF(AND(PRINCIPAL!$H$40&lt;&gt;"",L92=PRINCIPAL!$J$40),VLOOKUP($AR$87,'Banco de Dados'!$B$4:$J$50,8,FALSE)*PRINCIPAL!$H$40*(1-(PRINCIPAL!$K$40/100)),IF(AND(PRINCIPAL!$H$40&lt;&gt;"",L92=PRINCIPAL!$L$40),VLOOKUP($AR$87,'Banco de Dados'!$B$4:$J$50,8,FALSE)*PRINCIPAL!$H$40*(1-(PRINCIPAL!$M$40/100)),IF(AND(PRINCIPAL!$H$40&lt;&gt;"",L92=PRINCIPAL!$N$40),VLOOKUP($AR$87,'Banco de Dados'!$B$4:$J$50,8,FALSE)*PRINCIPAL!$H$40*(1-(PRINCIPAL!$O$40/100)),IF(PRINCIPAL!$H$40&lt;&gt;"",VLOOKUP($AR$87,'Banco de Dados'!$B$4:$J$50,8,FALSE)*PRINCIPAL!$H$40,IF(OR(L92=PRINCIPAL!$I$40,L92=PRINCIPAL!$I$40+PRINCIPAL!$I$40,L92=PRINCIPAL!$I$40+PRINCIPAL!$I$40+PRINCIPAL!$I$40),0,IF(L92=PRINCIPAL!$J$40,VLOOKUP($AR$87,'Banco de Dados'!$B$4:$J$50,6,FALSE)*(1-(PRINCIPAL!$K$40/100)),IF(L92=PRINCIPAL!$L$40,VLOOKUP($AR$87,'Banco de Dados'!$B$4:$J$50,6,FALSE)*(1-(PRINCIPAL!$M$40/100)),IF(L92=PRINCIPAL!$N$40,VLOOKUP($AR$87,'Banco de Dados'!$B$4:$J$50,6,FALSE)*(1-(PRINCIPAL!$O$40/100)),VLOOKUP($AR$87,'Banco de Dados'!$B$4:$J$50,6,FALSE)))))))))),"")</f>
        <v/>
      </c>
      <c r="AR92" s="29" t="str">
        <f>IFERROR(AQ92*(IFERROR(VLOOKUP($AR$87,'Banco de Dados'!$B$4:$J$50,4,FALSE),"ERRO")),"")</f>
        <v/>
      </c>
      <c r="AS92" s="29" t="str">
        <f t="shared" ref="AS92:AS124" si="58">IFERROR(AR92+AQ92,"")</f>
        <v/>
      </c>
      <c r="AT92" s="103" t="str">
        <f>IFERROR(AS92*(C92*(PRINCIPAL!$G$40/100))*0.47*(44/12),"")</f>
        <v/>
      </c>
      <c r="AU92" s="111" t="str">
        <f>IFERROR(AT92+AU91,"")</f>
        <v/>
      </c>
      <c r="AV92" s="30" t="str">
        <f>IFERROR(IF(AND(PRINCIPAL!$H$41&lt;&gt;"",OR(L92=PRINCIPAL!$I$41,L92=PRINCIPAL!$I$41+PRINCIPAL!$I$41,L92=PRINCIPAL!$I$41+PRINCIPAL!$I$41+PRINCIPAL!$I$41)),0,IF(AND(PRINCIPAL!$H$41&lt;&gt;"",L92=PRINCIPAL!$J$41),VLOOKUP($AW$87,'Banco de Dados'!$B$4:$J$50,8,FALSE)*PRINCIPAL!$H$41*(1-(PRINCIPAL!$K$41/100)),IF(AND(PRINCIPAL!$H$41&lt;&gt;"",L92=PRINCIPAL!$L$41),VLOOKUP($AW$87,'Banco de Dados'!$B$4:$J$50,8,FALSE)*PRINCIPAL!$H$41*(1-(PRINCIPAL!$M$41/100)),IF(AND(PRINCIPAL!$H$41&lt;&gt;"",L92=PRINCIPAL!$N$41),VLOOKUP($AW$87,'Banco de Dados'!$B$4:$J$50,8,FALSE)*PRINCIPAL!$H$41*(1-(PRINCIPAL!$O$41/100)),IF(PRINCIPAL!$H$41&lt;&gt;"",VLOOKUP($AW$87,'Banco de Dados'!$B$4:$J$50,8,FALSE)*PRINCIPAL!$H$41,IF(OR(L92=PRINCIPAL!$I$41,L92=PRINCIPAL!$I$41+PRINCIPAL!$I$41,L92=PRINCIPAL!$I$41+PRINCIPAL!$I$41+PRINCIPAL!$I$41),0,IF(L92=PRINCIPAL!$J$41,VLOOKUP($AW$87,'Banco de Dados'!$B$4:$J$50,6,FALSE)*(1-(PRINCIPAL!$K$41/100)),IF(L92=PRINCIPAL!$L$41,VLOOKUP($AW$87,'Banco de Dados'!$B$4:$J$50,6,FALSE)*(1-(PRINCIPAL!$M$41/100)),IF(L92=PRINCIPAL!$N$41,VLOOKUP($AW$87,'Banco de Dados'!$B$4:$J$50,6,FALSE)*(1-(PRINCIPAL!$O$41/100)),VLOOKUP($AW$87,'Banco de Dados'!$B$4:$J$50,6,FALSE)))))))))),"")</f>
        <v/>
      </c>
      <c r="AW92" s="29" t="str">
        <f>IFERROR(AV92*(IFERROR(VLOOKUP($AW$87,'Banco de Dados'!$B$4:$J$50,4,FALSE),"ERRO")),"")</f>
        <v/>
      </c>
      <c r="AX92" s="29" t="str">
        <f t="shared" ref="AX92:AX124" si="59">IFERROR(AW92+AV92,"")</f>
        <v/>
      </c>
      <c r="AY92" s="103" t="str">
        <f>IFERROR(AX92*(C92*(PRINCIPAL!$G$41/100))*0.47*(44/12),"")</f>
        <v/>
      </c>
      <c r="AZ92" s="111" t="str">
        <f>IFERROR(AY92+AZ91,"")</f>
        <v/>
      </c>
      <c r="BA92" s="30" t="str">
        <f>IFERROR(IF(AND(PRINCIPAL!$H$42&lt;&gt;"",OR(L92=PRINCIPAL!$I$42,L92=PRINCIPAL!$I$42+PRINCIPAL!$I$42,L92=PRINCIPAL!$I$42+PRINCIPAL!$I$42+PRINCIPAL!$I$42)),0,IF(AND(PRINCIPAL!$H$42&lt;&gt;"",L92=PRINCIPAL!$J$42),VLOOKUP($BB$87,'Banco de Dados'!$B$4:$J$50,8,FALSE)*PRINCIPAL!$H$42*(1-(PRINCIPAL!$K$42/100)),IF(AND(PRINCIPAL!$H$42&lt;&gt;"",L92=PRINCIPAL!$L$42),VLOOKUP($BB$87,'Banco de Dados'!$B$4:$J$50,8,FALSE)*PRINCIPAL!$H$42*(1-(PRINCIPAL!$M$42/100)),IF(AND(PRINCIPAL!$H$42&lt;&gt;"",L92=PRINCIPAL!$N$42),VLOOKUP($BB$87,'Banco de Dados'!$B$4:$J$50,8,FALSE)*PRINCIPAL!$H$42*(1-(PRINCIPAL!$O$42/100)),IF(PRINCIPAL!$H$42&lt;&gt;"",VLOOKUP($BB$87,'Banco de Dados'!$B$4:$J$50,8,FALSE)*PRINCIPAL!$H$42,IF(OR(L92=PRINCIPAL!$I$42,L92=PRINCIPAL!$I$42+PRINCIPAL!$I$42,L92=PRINCIPAL!$I$42+PRINCIPAL!$I$42+PRINCIPAL!$I$42),0,IF(L92=PRINCIPAL!$J$42,VLOOKUP($BB$87,'Banco de Dados'!$B$4:$J$50,6,FALSE)*(1-(PRINCIPAL!$K$42/100)),IF(L92=PRINCIPAL!$L$42,VLOOKUP($BB$87,'Banco de Dados'!$B$4:$J$50,6,FALSE)*(1-(PRINCIPAL!$M$42/100)),IF(L92=PRINCIPAL!$N$42,VLOOKUP($BB$87,'Banco de Dados'!$B$4:$J$50,6,FALSE)*(1-(PRINCIPAL!$O$42/100)),VLOOKUP($BB$87,'Banco de Dados'!$B$4:$J$50,6,FALSE)))))))))),"")</f>
        <v/>
      </c>
      <c r="BB92" s="29" t="str">
        <f>IFERROR(BA92*(IFERROR(VLOOKUP($BB$87,'Banco de Dados'!$B$4:$J$50,4,FALSE),"ERRO")),"")</f>
        <v/>
      </c>
      <c r="BC92" s="29" t="str">
        <f>IFERROR(BB92+BA92,"")</f>
        <v/>
      </c>
      <c r="BD92" s="103" t="str">
        <f>IFERROR(BC92*(C92*(PRINCIPAL!$G$42/100))*0.47*(44/12),"")</f>
        <v/>
      </c>
      <c r="BE92" s="111" t="str">
        <f t="shared" ref="BE92:BE124" si="60">IFERROR(BD92+BE91,"")</f>
        <v/>
      </c>
      <c r="BF92" s="30" t="str">
        <f>IFERROR(IF(AND(PRINCIPAL!$H$43&lt;&gt;"",OR(L92=PRINCIPAL!$I$43,L92=PRINCIPAL!$I$43+PRINCIPAL!$I$43,L92=PRINCIPAL!$I$43+PRINCIPAL!$I$43+PRINCIPAL!$I$43)),0,IF(AND(PRINCIPAL!$H$43&lt;&gt;"",L92=PRINCIPAL!$J$43),VLOOKUP($BG$87,'Banco de Dados'!$B$4:$J$50,8,FALSE)*PRINCIPAL!$H$43*(1-(PRINCIPAL!$K$43/100)),IF(AND(PRINCIPAL!$H$43&lt;&gt;"",L92=PRINCIPAL!$L$43),VLOOKUP($BG$87,'Banco de Dados'!$B$4:$J$50,8,FALSE)*PRINCIPAL!$H$43*(1-(PRINCIPAL!$M$43/100)),IF(AND(PRINCIPAL!$H$43&lt;&gt;"",L92=PRINCIPAL!$N$43),VLOOKUP($BG$87,'Banco de Dados'!$B$4:$J$50,8,FALSE)*PRINCIPAL!$H$43*(1-(PRINCIPAL!$O$43/100)),IF(PRINCIPAL!$H$43&lt;&gt;"",VLOOKUP($BG$87,'Banco de Dados'!$B$4:$J$50,8,FALSE)*PRINCIPAL!$H$43,IF(OR(L92=PRINCIPAL!$I$43,L92=PRINCIPAL!$I$43+PRINCIPAL!$I$43,L92=PRINCIPAL!$I$43+PRINCIPAL!$I$43+PRINCIPAL!$I$43),0,IF(L92=PRINCIPAL!$J$43,VLOOKUP($BG$87,'Banco de Dados'!$B$4:$J$50,6,FALSE)*(1-(PRINCIPAL!$K$43/100)),IF(L92=PRINCIPAL!$L$43,VLOOKUP($BG$87,'Banco de Dados'!$B$4:$J$50,6,FALSE)*(1-(PRINCIPAL!$M$43/100)),IF(L92=PRINCIPAL!$N$43,VLOOKUP($BG$87,'Banco de Dados'!$B$4:$J$50,6,FALSE)*(1-(PRINCIPAL!$O$43/100)),VLOOKUP($BG$87,'Banco de Dados'!$B$4:$J$50,6,FALSE)))))))))),"")</f>
        <v/>
      </c>
      <c r="BG92" s="29" t="str">
        <f>IFERROR(BF92*(IFERROR(VLOOKUP($BG$87,'Banco de Dados'!$B$4:$J$50,4,FALSE),"ERRO")),"")</f>
        <v/>
      </c>
      <c r="BH92" s="29" t="str">
        <f t="shared" ref="BH92:BH124" si="61">IFERROR(BG92+BF92,"")</f>
        <v/>
      </c>
      <c r="BI92" s="103" t="str">
        <f>IFERROR(BH92*(C92*(PRINCIPAL!$G$43/100))*0.47*(44/12),"")</f>
        <v/>
      </c>
      <c r="BJ92" s="102" t="str">
        <f t="shared" ref="BJ92:BJ124" si="62">IFERROR(BI92+BJ91,"")</f>
        <v/>
      </c>
    </row>
    <row r="93" spans="2:62" ht="12.75" customHeight="1" x14ac:dyDescent="0.3">
      <c r="B93" s="326">
        <f t="shared" si="49"/>
        <v>2024</v>
      </c>
      <c r="C93" s="343"/>
      <c r="D93" s="1"/>
      <c r="E93" s="116">
        <v>4</v>
      </c>
      <c r="F93" s="24" t="str">
        <f>IFERROR(VLOOKUP($G$87,'Banco de Dados'!$B$4:$J$50,6,FALSE),"")</f>
        <v/>
      </c>
      <c r="G93" s="25" t="str">
        <f>IFERROR(F93*(IFERROR(VLOOKUP($G$87,'Banco de Dados'!$B$4:$J$50,4,FALSE),"ERRO")),"")</f>
        <v/>
      </c>
      <c r="H93" s="25" t="str">
        <f t="shared" si="50"/>
        <v/>
      </c>
      <c r="I93" s="103" t="str">
        <f t="shared" si="51"/>
        <v/>
      </c>
      <c r="J93" s="117" t="str">
        <f>IFERROR(I93+J92,"")</f>
        <v/>
      </c>
      <c r="K93" s="1"/>
      <c r="L93" s="91">
        <v>4</v>
      </c>
      <c r="M93" s="24" t="str">
        <f>IFERROR(IF(AND(PRINCIPAL!$H$34&lt;&gt;"",OR(L93=PRINCIPAL!$I$34,L93=PRINCIPAL!$I$34+PRINCIPAL!$I$34,L93=PRINCIPAL!$I$34+PRINCIPAL!$I$34+PRINCIPAL!$I$34)),0,IF(AND(PRINCIPAL!$H$34&lt;&gt;"",L93=PRINCIPAL!$J$34),VLOOKUP($N$87,'Banco de Dados'!$B$4:$J$50,8,FALSE)*PRINCIPAL!$H$34*(1-(PRINCIPAL!$K$34/100)),IF(AND(PRINCIPAL!$H$34&lt;&gt;"",L93=PRINCIPAL!$L$34),VLOOKUP($N$87,'Banco de Dados'!$B$4:$J$50,8,FALSE)*PRINCIPAL!$H$34*(1-(PRINCIPAL!$M$34/100)),IF(AND(PRINCIPAL!$H$34&lt;&gt;"",L93=PRINCIPAL!$N$34),VLOOKUP($N$87,'Banco de Dados'!$B$4:$J$50,8,FALSE)*PRINCIPAL!$H$34*(1-(PRINCIPAL!$O$34/100)),IF(PRINCIPAL!$H$34&lt;&gt;"",VLOOKUP($N$87,'Banco de Dados'!$B$4:$J$50,8,FALSE)*PRINCIPAL!$H$34,IF(OR(L93=PRINCIPAL!$I$34,L93=PRINCIPAL!$I$34+PRINCIPAL!$I$34,L93=PRINCIPAL!$I$34+PRINCIPAL!$I$34+PRINCIPAL!$I$34),0,IF(L93=PRINCIPAL!$J$34,VLOOKUP($N$87,'Banco de Dados'!$B$4:$J$50,6,FALSE)*(1-(PRINCIPAL!$K$34/100)),IF(L93=PRINCIPAL!$L$34,VLOOKUP($N$87,'Banco de Dados'!$B$4:$J$50,6,FALSE)*(1-(PRINCIPAL!$M$34/100)),IF(L93=PRINCIPAL!$N$34,VLOOKUP($N$87,'Banco de Dados'!$B$4:$J$50,6,FALSE)*(1-(PRINCIPAL!$O$34/100)),VLOOKUP($N$87,'Banco de Dados'!$B$4:$J$50,6,FALSE)))))))))),"")</f>
        <v/>
      </c>
      <c r="N93" s="25" t="str">
        <f>IFERROR(M93*(IFERROR(VLOOKUP($N$87,'Banco de Dados'!$B$4:$J$50,4,FALSE),"ERRO")),"")</f>
        <v/>
      </c>
      <c r="O93" s="25" t="str">
        <f t="shared" si="47"/>
        <v/>
      </c>
      <c r="P93" s="103" t="str">
        <f>IFERROR(O93*(C93*(PRINCIPAL!$G$34/100))*0.47*(44/12),"")</f>
        <v/>
      </c>
      <c r="Q93" s="107" t="str">
        <f>IFERROR(Q92+P93,"")</f>
        <v/>
      </c>
      <c r="R93" s="29" t="str">
        <f>IFERROR(IF(AND(PRINCIPAL!$H$35&lt;&gt;"",OR(L93=PRINCIPAL!$I$35,L93=PRINCIPAL!$I$35+PRINCIPAL!$I$35,L93=PRINCIPAL!$I$35+PRINCIPAL!$I$35+PRINCIPAL!$I$35)),0,IF(AND(PRINCIPAL!$H$35&lt;&gt;"",L93=PRINCIPAL!$J$35),VLOOKUP($S$87,'Banco de Dados'!$B$4:$J$50,8,FALSE)*PRINCIPAL!$H$35*(1-(PRINCIPAL!$K$35/100)),IF(AND(PRINCIPAL!$H$35&lt;&gt;"",L93=PRINCIPAL!$L$35),VLOOKUP($S$87,'Banco de Dados'!$B$4:$J$50,8,FALSE)*PRINCIPAL!$H$35*(1-(PRINCIPAL!$M$35/100)),IF(AND(PRINCIPAL!$H$35&lt;&gt;"",L93=PRINCIPAL!$N$35),VLOOKUP($S$87,'Banco de Dados'!$B$4:$J$50,8,FALSE)*PRINCIPAL!$H$35*(1-(PRINCIPAL!$O$35/100)),IF(PRINCIPAL!$H$35&lt;&gt;"",VLOOKUP($S$87,'Banco de Dados'!$B$4:$J$50,8,FALSE)*PRINCIPAL!$H$35,IF(OR(L93=PRINCIPAL!$I$35,L93=PRINCIPAL!$I$35+PRINCIPAL!$I$35,L93=PRINCIPAL!$I$35+PRINCIPAL!$I$35+PRINCIPAL!$I$35),0,IF(L93=PRINCIPAL!$J$35,VLOOKUP($S$87,'Banco de Dados'!$B$4:$J$50,6,FALSE)*(1-(PRINCIPAL!$K$35/100)),IF(L93=PRINCIPAL!$L$35,VLOOKUP($S$87,'Banco de Dados'!$B$4:$J$50,6,FALSE)*(1-(PRINCIPAL!$M$35/100)),IF(L93=PRINCIPAL!$N$35,VLOOKUP($S$87,'Banco de Dados'!$B$4:$J$50,6,FALSE)*(1-(PRINCIPAL!$O$35/100)),VLOOKUP($S$87,'Banco de Dados'!$B$4:$J$50,6,FALSE)))))))))),"")</f>
        <v/>
      </c>
      <c r="S93" s="29" t="str">
        <f>IFERROR(R93*(IFERROR(VLOOKUP($S$87,'Banco de Dados'!$B$4:$J$50,4,FALSE),"ERRO")),"")</f>
        <v/>
      </c>
      <c r="T93" s="29" t="str">
        <f t="shared" si="52"/>
        <v/>
      </c>
      <c r="U93" s="103" t="str">
        <f>IFERROR(T93*(C93*(PRINCIPAL!$G$35/100))*0.47*(44/12),"")</f>
        <v/>
      </c>
      <c r="V93" s="103" t="str">
        <f t="shared" si="48"/>
        <v/>
      </c>
      <c r="W93" s="30" t="str">
        <f>IFERROR(IF(AND(PRINCIPAL!$H$36&lt;&gt;"",OR(L93=PRINCIPAL!$I$36,L93=PRINCIPAL!$I$36+PRINCIPAL!$I$36,L93=PRINCIPAL!$I$36+PRINCIPAL!$I$36+PRINCIPAL!$I$36)),0,IF(AND(PRINCIPAL!$H$36&lt;&gt;"",L93=PRINCIPAL!$J$36),VLOOKUP($X$126,'Banco de Dados'!$B$4:$J$50,8,FALSE)*PRINCIPAL!$H$36*(1-(PRINCIPAL!$K$36/100)),IF(AND(PRINCIPAL!$H$36&lt;&gt;"",L93=PRINCIPAL!$L$36),VLOOKUP($X$126,'Banco de Dados'!$B$4:$J$50,8,FALSE)*PRINCIPAL!$H$36*(1-(PRINCIPAL!$M$36/100)),IF(AND(PRINCIPAL!$H$36&lt;&gt;"",L93=PRINCIPAL!$N$36),VLOOKUP($X$126,'Banco de Dados'!$B$4:$J$50,8,FALSE)*PRINCIPAL!$H$36*(1-(PRINCIPAL!$O$36/100)),IF(PRINCIPAL!$H$36&lt;&gt;"",VLOOKUP($X$87,'Banco de Dados'!$B$4:$J$50,8,FALSE)*PRINCIPAL!$H$36,IF(OR(L93=PRINCIPAL!$I$36,L93=PRINCIPAL!$I$36+PRINCIPAL!$I$36,L93=PRINCIPAL!$I$36+PRINCIPAL!$I$36+PRINCIPAL!$I$36),0,IF(L93=PRINCIPAL!$J$36,VLOOKUP($X$87,'Banco de Dados'!$B$4:$J$50,6,FALSE)*(1-(PRINCIPAL!$K$36/100)),IF(L93=PRINCIPAL!$L$36,VLOOKUP($X$87,'Banco de Dados'!$B$4:$J$50,6,FALSE)*(1-(PRINCIPAL!$M$36/100)),IF(L93=PRINCIPAL!$N$36,VLOOKUP($X$87,'Banco de Dados'!$B$4:$J$50,6,FALSE)*(1-(PRINCIPAL!$O$36/100)),VLOOKUP($X$87,'Banco de Dados'!$B$4:$J$50,6,FALSE)))))))))),"")</f>
        <v/>
      </c>
      <c r="X93" s="29" t="str">
        <f>IFERROR(W93*(IFERROR(VLOOKUP($X$87,'Banco de Dados'!$B$4:$J$50,4,FALSE),"ERRO")),"")</f>
        <v/>
      </c>
      <c r="Y93" s="29" t="str">
        <f t="shared" ref="Y93:Y124" si="63">IFERROR(X93+W93,"")</f>
        <v/>
      </c>
      <c r="Z93" s="103" t="str">
        <f>IFERROR(Y93*(C93*(PRINCIPAL!$G$36/100))*0.47*(44/12),"")</f>
        <v/>
      </c>
      <c r="AA93" s="111" t="str">
        <f t="shared" ref="AA93:AA124" si="64">IFERROR(Z93+AA92,"")</f>
        <v/>
      </c>
      <c r="AB93" s="30" t="str">
        <f>IFERROR(IF(AND(PRINCIPAL!$H$37&lt;&gt;"",OR(L93=PRINCIPAL!$I$37,L93=PRINCIPAL!$I$37+PRINCIPAL!$I$37,L93=PRINCIPAL!$I$37+PRINCIPAL!$I$37+PRINCIPAL!$I$37)),0,IF(AND(PRINCIPAL!$H$37&lt;&gt;"",L93=PRINCIPAL!$J$37),VLOOKUP($AC$87,'Banco de Dados'!$B$4:$J$50,8,FALSE)*PRINCIPAL!$H$37*(1-(PRINCIPAL!$K$37/100)),IF(AND(PRINCIPAL!$H$37&lt;&gt;"",L93=PRINCIPAL!$L$37),VLOOKUP($AC$87,'Banco de Dados'!$B$4:$J$50,8,FALSE)*PRINCIPAL!$H$37*(1-(PRINCIPAL!$M$37/100)),IF(AND(PRINCIPAL!$H$37&lt;&gt;"",L93=PRINCIPAL!$N$37),VLOOKUP($AC$87,'Banco de Dados'!$B$4:$J$50,8,FALSE)*PRINCIPAL!$H$37*(1-(PRINCIPAL!$O$37/100)),IF(PRINCIPAL!$H$37&lt;&gt;"",VLOOKUP($AC$87,'Banco de Dados'!$B$4:$J$50,8,FALSE)*PRINCIPAL!$H$37,IF(OR(L93=PRINCIPAL!$I$37,L93=PRINCIPAL!$I$37+PRINCIPAL!$I$37,L93=PRINCIPAL!$I$37+PRINCIPAL!$I$37+PRINCIPAL!$I$37),0,IF(L93=PRINCIPAL!$J$37,VLOOKUP($AC$87,'Banco de Dados'!$B$4:$J$50,6,FALSE)*(1-(PRINCIPAL!$K$37/100)),IF(L93=PRINCIPAL!$L$37,VLOOKUP($AC$87,'Banco de Dados'!$B$4:$J$50,6,FALSE)*(1-(PRINCIPAL!$M$37/100)),IF(L93=PRINCIPAL!$N$37,VLOOKUP($AC$87,'Banco de Dados'!$B$4:$J$50,6,FALSE)*(1-(PRINCIPAL!$O$37/100)),VLOOKUP($AC$87,'Banco de Dados'!$B$4:$J$50,6,FALSE)))))))))),"")</f>
        <v/>
      </c>
      <c r="AC93" s="29" t="str">
        <f>IFERROR(AB93*(IFERROR(VLOOKUP($AC$87,'Banco de Dados'!$B$4:$J$50,4,FALSE),"ERRO")),"")</f>
        <v/>
      </c>
      <c r="AD93" s="29" t="str">
        <f t="shared" si="53"/>
        <v/>
      </c>
      <c r="AE93" s="103" t="str">
        <f>IFERROR(AD93*(C93*(PRINCIPAL!$G$37/100))*0.47*(44/12),"")</f>
        <v/>
      </c>
      <c r="AF93" s="111" t="str">
        <f t="shared" si="54"/>
        <v/>
      </c>
      <c r="AG93" s="30" t="str">
        <f>IFERROR(IF(AND(PRINCIPAL!$H$38&lt;&gt;"",OR(L93=PRINCIPAL!$I$38,L93=PRINCIPAL!$I$38+PRINCIPAL!$I$38,L93=PRINCIPAL!$I$38+PRINCIPAL!$I$38+PRINCIPAL!$I$38)),0,IF(AND(PRINCIPAL!$H$38&lt;&gt;"",L93=PRINCIPAL!$J$38),VLOOKUP($AH$87,'Banco de Dados'!$B$4:$J$50,8,FALSE)*PRINCIPAL!$H$38*(1-(PRINCIPAL!$K$38/100)),IF(AND(PRINCIPAL!$H$38&lt;&gt;"",L93=PRINCIPAL!$L$38),VLOOKUP($AH$87,'Banco de Dados'!$B$4:$J$50,8,FALSE)*PRINCIPAL!$H$38*(1-(PRINCIPAL!$M$38/100)),IF(AND(PRINCIPAL!$H$38&lt;&gt;"",L93=PRINCIPAL!$N$38),VLOOKUP($AH$87,'Banco de Dados'!$B$4:$J$50,8,FALSE)*PRINCIPAL!$H$38*(1-(PRINCIPAL!$O$38/100)),IF(PRINCIPAL!$H$38&lt;&gt;"",VLOOKUP($AH$87,'Banco de Dados'!$B$4:$J$50,8,FALSE)*PRINCIPAL!$H$38,IF(OR(L93=PRINCIPAL!$I$38,L93=PRINCIPAL!$I$38+PRINCIPAL!$I$38,L93=PRINCIPAL!$I$38+PRINCIPAL!$I$38+PRINCIPAL!$I$38),0,IF(L93=PRINCIPAL!$J$38,VLOOKUP($AH$87,'Banco de Dados'!$B$4:$J$50,6,FALSE)*(1-(PRINCIPAL!$K$38/100)),IF(L93=PRINCIPAL!$L$38,VLOOKUP($AH$87,'Banco de Dados'!$B$4:$J$50,6,FALSE)*(1-(PRINCIPAL!$M$38/100)),IF(L93=PRINCIPAL!$N$38,VLOOKUP($AH$87,'Banco de Dados'!$B$4:$J$50,6,FALSE)*(1-(PRINCIPAL!$O$38/100)),VLOOKUP($AH$87,'Banco de Dados'!$B$4:$J$50,6,FALSE)))))))))),"")</f>
        <v/>
      </c>
      <c r="AH93" s="29" t="str">
        <f>IFERROR(AG93*(IFERROR(VLOOKUP($AH$87,'Banco de Dados'!$B$4:$J$50,4,FALSE),"ERRO")),"")</f>
        <v/>
      </c>
      <c r="AI93" s="29" t="str">
        <f t="shared" si="55"/>
        <v/>
      </c>
      <c r="AJ93" s="103" t="str">
        <f>IFERROR(AI93*(C93*(PRINCIPAL!$G$38/100))*0.47*(44/12),"")</f>
        <v/>
      </c>
      <c r="AK93" s="111" t="str">
        <f t="shared" ref="AK93:AK124" si="65">IFERROR(AJ93+AK92,"")</f>
        <v/>
      </c>
      <c r="AL93" s="30" t="str">
        <f>IFERROR(IF(AND(PRINCIPAL!$H$39&lt;&gt;"",OR(L93=PRINCIPAL!$I$39,L93=PRINCIPAL!$I$39+PRINCIPAL!$I$39,L93=PRINCIPAL!$I$39+PRINCIPAL!$I$39+PRINCIPAL!$I$39)),0,IF(AND(PRINCIPAL!$H$39&lt;&gt;"",L93=PRINCIPAL!$J$39),VLOOKUP($AM$87,'Banco de Dados'!$B$4:$J$50,8,FALSE)*PRINCIPAL!$H$39*(1-(PRINCIPAL!$K$39/100)),IF(AND(PRINCIPAL!$H$39&lt;&gt;"",L93=PRINCIPAL!$L$39),VLOOKUP($AM$87,'Banco de Dados'!$B$4:$J$50,8,FALSE)*PRINCIPAL!$H$39*(1-(PRINCIPAL!$M$39/100)),IF(AND(PRINCIPAL!$H$39&lt;&gt;"",L93=PRINCIPAL!$N$39),VLOOKUP($AM$87,'Banco de Dados'!$B$4:$J$50,8,FALSE)*PRINCIPAL!$H$39*(1-(PRINCIPAL!$O$39/100)),IF(PRINCIPAL!$H$39&lt;&gt;"",VLOOKUP($AM$87,'Banco de Dados'!$B$4:$J$50,8,FALSE)*PRINCIPAL!$H$39,IF(OR(L93=PRINCIPAL!$I$39,L93=PRINCIPAL!$I$39+PRINCIPAL!$I$39,L93=PRINCIPAL!$I$39+PRINCIPAL!$I$39+PRINCIPAL!$I$39),0,IF(L93=PRINCIPAL!$J$39,VLOOKUP($AM$87,'Banco de Dados'!$B$4:$J$50,6,FALSE)*(1-(PRINCIPAL!$K$39/100)),IF(L93=PRINCIPAL!$L$39,VLOOKUP($AM$87,'Banco de Dados'!$B$4:$J$50,6,FALSE)*(1-(PRINCIPAL!$M$39/100)),IF(L93=PRINCIPAL!$N$39,VLOOKUP($AM$87,'Banco de Dados'!$B$4:$J$50,6,FALSE)*(1-(PRINCIPAL!$O$39/100)),VLOOKUP($AM$87,'Banco de Dados'!$B$4:$J$50,6,FALSE)))))))))),"")</f>
        <v/>
      </c>
      <c r="AM93" s="29" t="str">
        <f>IFERROR(AL93*(IFERROR(VLOOKUP($AM$87,'Banco de Dados'!$B$4:$J$50,4,FALSE),"ERRO")),"")</f>
        <v/>
      </c>
      <c r="AN93" s="29" t="str">
        <f t="shared" si="56"/>
        <v/>
      </c>
      <c r="AO93" s="103" t="str">
        <f>IFERROR(AN93*(C93*(PRINCIPAL!$G$39/100))*0.47*(44/12),"")</f>
        <v/>
      </c>
      <c r="AP93" s="111" t="str">
        <f>IFERROR(AO93+AP92,"")</f>
        <v/>
      </c>
      <c r="AQ93" s="29" t="str">
        <f>IFERROR(IF(AND(PRINCIPAL!$H$40&lt;&gt;"",OR(L93=PRINCIPAL!$I$40,L93=PRINCIPAL!$I$40+PRINCIPAL!$I$40,L93=PRINCIPAL!$I$40+PRINCIPAL!$I$40+PRINCIPAL!$I$40)),0,IF(AND(PRINCIPAL!$H$40&lt;&gt;"",L93=PRINCIPAL!$J$40),VLOOKUP($AR$87,'Banco de Dados'!$B$4:$J$50,8,FALSE)*PRINCIPAL!$H$40*(1-(PRINCIPAL!$K$40/100)),IF(AND(PRINCIPAL!$H$40&lt;&gt;"",L93=PRINCIPAL!$L$40),VLOOKUP($AR$87,'Banco de Dados'!$B$4:$J$50,8,FALSE)*PRINCIPAL!$H$40*(1-(PRINCIPAL!$M$40/100)),IF(AND(PRINCIPAL!$H$40&lt;&gt;"",L93=PRINCIPAL!$N$40),VLOOKUP($AR$87,'Banco de Dados'!$B$4:$J$50,8,FALSE)*PRINCIPAL!$H$40*(1-(PRINCIPAL!$O$40/100)),IF(PRINCIPAL!$H$40&lt;&gt;"",VLOOKUP($AR$87,'Banco de Dados'!$B$4:$J$50,8,FALSE)*PRINCIPAL!$H$40,IF(OR(L93=PRINCIPAL!$I$40,L93=PRINCIPAL!$I$40+PRINCIPAL!$I$40,L93=PRINCIPAL!$I$40+PRINCIPAL!$I$40+PRINCIPAL!$I$40),0,IF(L93=PRINCIPAL!$J$40,VLOOKUP($AR$87,'Banco de Dados'!$B$4:$J$50,6,FALSE)*(1-(PRINCIPAL!$K$40/100)),IF(L93=PRINCIPAL!$L$40,VLOOKUP($AR$87,'Banco de Dados'!$B$4:$J$50,6,FALSE)*(1-(PRINCIPAL!$M$40/100)),IF(L93=PRINCIPAL!$N$40,VLOOKUP($AR$87,'Banco de Dados'!$B$4:$J$50,6,FALSE)*(1-(PRINCIPAL!$O$40/100)),VLOOKUP($AR$87,'Banco de Dados'!$B$4:$J$50,6,FALSE)))))))))),"")</f>
        <v/>
      </c>
      <c r="AR93" s="29" t="str">
        <f>IFERROR(AQ93*(IFERROR(VLOOKUP($AR$87,'Banco de Dados'!$B$4:$J$50,4,FALSE),"ERRO")),"")</f>
        <v/>
      </c>
      <c r="AS93" s="29" t="str">
        <f t="shared" si="58"/>
        <v/>
      </c>
      <c r="AT93" s="103" t="str">
        <f>IFERROR(AS93*(C93*(PRINCIPAL!$G$40/100))*0.47*(44/12),"")</f>
        <v/>
      </c>
      <c r="AU93" s="111" t="str">
        <f>IFERROR(AT93+AU92,"")</f>
        <v/>
      </c>
      <c r="AV93" s="30" t="str">
        <f>IFERROR(IF(AND(PRINCIPAL!$H$41&lt;&gt;"",OR(L93=PRINCIPAL!$I$41,L93=PRINCIPAL!$I$41+PRINCIPAL!$I$41,L93=PRINCIPAL!$I$41+PRINCIPAL!$I$41+PRINCIPAL!$I$41)),0,IF(AND(PRINCIPAL!$H$41&lt;&gt;"",L93=PRINCIPAL!$J$41),VLOOKUP($AW$87,'Banco de Dados'!$B$4:$J$50,8,FALSE)*PRINCIPAL!$H$41*(1-(PRINCIPAL!$K$41/100)),IF(AND(PRINCIPAL!$H$41&lt;&gt;"",L93=PRINCIPAL!$L$41),VLOOKUP($AW$87,'Banco de Dados'!$B$4:$J$50,8,FALSE)*PRINCIPAL!$H$41*(1-(PRINCIPAL!$M$41/100)),IF(AND(PRINCIPAL!$H$41&lt;&gt;"",L93=PRINCIPAL!$N$41),VLOOKUP($AW$87,'Banco de Dados'!$B$4:$J$50,8,FALSE)*PRINCIPAL!$H$41*(1-(PRINCIPAL!$O$41/100)),IF(PRINCIPAL!$H$41&lt;&gt;"",VLOOKUP($AW$87,'Banco de Dados'!$B$4:$J$50,8,FALSE)*PRINCIPAL!$H$41,IF(OR(L93=PRINCIPAL!$I$41,L93=PRINCIPAL!$I$41+PRINCIPAL!$I$41,L93=PRINCIPAL!$I$41+PRINCIPAL!$I$41+PRINCIPAL!$I$41),0,IF(L93=PRINCIPAL!$J$41,VLOOKUP($AW$87,'Banco de Dados'!$B$4:$J$50,6,FALSE)*(1-(PRINCIPAL!$K$41/100)),IF(L93=PRINCIPAL!$L$41,VLOOKUP($AW$87,'Banco de Dados'!$B$4:$J$50,6,FALSE)*(1-(PRINCIPAL!$M$41/100)),IF(L93=PRINCIPAL!$N$41,VLOOKUP($AW$87,'Banco de Dados'!$B$4:$J$50,6,FALSE)*(1-(PRINCIPAL!$O$41/100)),VLOOKUP($AW$87,'Banco de Dados'!$B$4:$J$50,6,FALSE)))))))))),"")</f>
        <v/>
      </c>
      <c r="AW93" s="29" t="str">
        <f>IFERROR(AV93*(IFERROR(VLOOKUP($AW$87,'Banco de Dados'!$B$4:$J$50,4,FALSE),"ERRO")),"")</f>
        <v/>
      </c>
      <c r="AX93" s="29" t="str">
        <f t="shared" si="59"/>
        <v/>
      </c>
      <c r="AY93" s="103" t="str">
        <f>IFERROR(AX93*(C93*(PRINCIPAL!$G$41/100))*0.47*(44/12),"")</f>
        <v/>
      </c>
      <c r="AZ93" s="111" t="str">
        <f t="shared" ref="AZ93:AZ124" si="66">IFERROR(AY93+AZ92,"")</f>
        <v/>
      </c>
      <c r="BA93" s="30" t="str">
        <f>IFERROR(IF(AND(PRINCIPAL!$H$42&lt;&gt;"",OR(L93=PRINCIPAL!$I$42,L93=PRINCIPAL!$I$42+PRINCIPAL!$I$42,L93=PRINCIPAL!$I$42+PRINCIPAL!$I$42+PRINCIPAL!$I$42)),0,IF(AND(PRINCIPAL!$H$42&lt;&gt;"",L93=PRINCIPAL!$J$42),VLOOKUP($BB$87,'Banco de Dados'!$B$4:$J$50,8,FALSE)*PRINCIPAL!$H$42*(1-(PRINCIPAL!$K$42/100)),IF(AND(PRINCIPAL!$H$42&lt;&gt;"",L93=PRINCIPAL!$L$42),VLOOKUP($BB$87,'Banco de Dados'!$B$4:$J$50,8,FALSE)*PRINCIPAL!$H$42*(1-(PRINCIPAL!$M$42/100)),IF(AND(PRINCIPAL!$H$42&lt;&gt;"",L93=PRINCIPAL!$N$42),VLOOKUP($BB$87,'Banco de Dados'!$B$4:$J$50,8,FALSE)*PRINCIPAL!$H$42*(1-(PRINCIPAL!$O$42/100)),IF(PRINCIPAL!$H$42&lt;&gt;"",VLOOKUP($BB$87,'Banco de Dados'!$B$4:$J$50,8,FALSE)*PRINCIPAL!$H$42,IF(OR(L93=PRINCIPAL!$I$42,L93=PRINCIPAL!$I$42+PRINCIPAL!$I$42,L93=PRINCIPAL!$I$42+PRINCIPAL!$I$42+PRINCIPAL!$I$42),0,IF(L93=PRINCIPAL!$J$42,VLOOKUP($BB$87,'Banco de Dados'!$B$4:$J$50,6,FALSE)*(1-(PRINCIPAL!$K$42/100)),IF(L93=PRINCIPAL!$L$42,VLOOKUP($BB$87,'Banco de Dados'!$B$4:$J$50,6,FALSE)*(1-(PRINCIPAL!$M$42/100)),IF(L93=PRINCIPAL!$N$42,VLOOKUP($BB$87,'Banco de Dados'!$B$4:$J$50,6,FALSE)*(1-(PRINCIPAL!$O$42/100)),VLOOKUP($BB$87,'Banco de Dados'!$B$4:$J$50,6,FALSE)))))))))),"")</f>
        <v/>
      </c>
      <c r="BB93" s="29" t="str">
        <f>IFERROR(BA93*(IFERROR(VLOOKUP($BB$87,'Banco de Dados'!$B$4:$J$50,4,FALSE),"ERRO")),"")</f>
        <v/>
      </c>
      <c r="BC93" s="29" t="str">
        <f t="shared" ref="BC93:BC124" si="67">IFERROR(BB93+BA93,"")</f>
        <v/>
      </c>
      <c r="BD93" s="103" t="str">
        <f>IFERROR(BC93*(C93*(PRINCIPAL!$G$42/100))*0.47*(44/12),"")</f>
        <v/>
      </c>
      <c r="BE93" s="111" t="str">
        <f t="shared" si="60"/>
        <v/>
      </c>
      <c r="BF93" s="30" t="str">
        <f>IFERROR(IF(AND(PRINCIPAL!$H$43&lt;&gt;"",OR(L93=PRINCIPAL!$I$43,L93=PRINCIPAL!$I$43+PRINCIPAL!$I$43,L93=PRINCIPAL!$I$43+PRINCIPAL!$I$43+PRINCIPAL!$I$43)),0,IF(AND(PRINCIPAL!$H$43&lt;&gt;"",L93=PRINCIPAL!$J$43),VLOOKUP($BG$87,'Banco de Dados'!$B$4:$J$50,8,FALSE)*PRINCIPAL!$H$43*(1-(PRINCIPAL!$K$43/100)),IF(AND(PRINCIPAL!$H$43&lt;&gt;"",L93=PRINCIPAL!$L$43),VLOOKUP($BG$87,'Banco de Dados'!$B$4:$J$50,8,FALSE)*PRINCIPAL!$H$43*(1-(PRINCIPAL!$M$43/100)),IF(AND(PRINCIPAL!$H$43&lt;&gt;"",L93=PRINCIPAL!$N$43),VLOOKUP($BG$87,'Banco de Dados'!$B$4:$J$50,8,FALSE)*PRINCIPAL!$H$43*(1-(PRINCIPAL!$O$43/100)),IF(PRINCIPAL!$H$43&lt;&gt;"",VLOOKUP($BG$87,'Banco de Dados'!$B$4:$J$50,8,FALSE)*PRINCIPAL!$H$43,IF(OR(L93=PRINCIPAL!$I$43,L93=PRINCIPAL!$I$43+PRINCIPAL!$I$43,L93=PRINCIPAL!$I$43+PRINCIPAL!$I$43+PRINCIPAL!$I$43),0,IF(L93=PRINCIPAL!$J$43,VLOOKUP($BG$87,'Banco de Dados'!$B$4:$J$50,6,FALSE)*(1-(PRINCIPAL!$K$43/100)),IF(L93=PRINCIPAL!$L$43,VLOOKUP($BG$87,'Banco de Dados'!$B$4:$J$50,6,FALSE)*(1-(PRINCIPAL!$M$43/100)),IF(L93=PRINCIPAL!$N$43,VLOOKUP($BG$87,'Banco de Dados'!$B$4:$J$50,6,FALSE)*(1-(PRINCIPAL!$O$43/100)),VLOOKUP($BG$87,'Banco de Dados'!$B$4:$J$50,6,FALSE)))))))))),"")</f>
        <v/>
      </c>
      <c r="BG93" s="29" t="str">
        <f>IFERROR(BF93*(IFERROR(VLOOKUP($BG$87,'Banco de Dados'!$B$4:$J$50,4,FALSE),"ERRO")),"")</f>
        <v/>
      </c>
      <c r="BH93" s="29" t="str">
        <f t="shared" si="61"/>
        <v/>
      </c>
      <c r="BI93" s="103" t="str">
        <f>IFERROR(BH93*(C93*(PRINCIPAL!$G$43/100))*0.47*(44/12),"")</f>
        <v/>
      </c>
      <c r="BJ93" s="102" t="str">
        <f t="shared" si="62"/>
        <v/>
      </c>
    </row>
    <row r="94" spans="2:62" ht="12.75" customHeight="1" x14ac:dyDescent="0.3">
      <c r="B94" s="326">
        <f t="shared" si="49"/>
        <v>2025</v>
      </c>
      <c r="C94" s="340"/>
      <c r="D94" s="1"/>
      <c r="E94" s="116">
        <v>5</v>
      </c>
      <c r="F94" s="24" t="str">
        <f>IFERROR(VLOOKUP($G$87,'Banco de Dados'!$B$4:$J$50,6,FALSE),"")</f>
        <v/>
      </c>
      <c r="G94" s="25" t="str">
        <f>IFERROR(F94*(IFERROR(VLOOKUP($G$87,'Banco de Dados'!$B$4:$J$50,4,FALSE),"ERRO")),"")</f>
        <v/>
      </c>
      <c r="H94" s="25" t="str">
        <f t="shared" si="50"/>
        <v/>
      </c>
      <c r="I94" s="103" t="str">
        <f t="shared" si="51"/>
        <v/>
      </c>
      <c r="J94" s="117" t="str">
        <f t="shared" ref="J94:J124" si="68">IFERROR(I94+J93,"")</f>
        <v/>
      </c>
      <c r="K94" s="1"/>
      <c r="L94" s="91">
        <v>5</v>
      </c>
      <c r="M94" s="24" t="str">
        <f>IFERROR(IF(AND(PRINCIPAL!$H$34&lt;&gt;"",OR(L94=PRINCIPAL!$I$34,L94=PRINCIPAL!$I$34+PRINCIPAL!$I$34,L94=PRINCIPAL!$I$34+PRINCIPAL!$I$34+PRINCIPAL!$I$34)),0,IF(AND(PRINCIPAL!$H$34&lt;&gt;"",L94=PRINCIPAL!$J$34),VLOOKUP($N$87,'Banco de Dados'!$B$4:$J$50,8,FALSE)*PRINCIPAL!$H$34*(1-(PRINCIPAL!$K$34/100)),IF(AND(PRINCIPAL!$H$34&lt;&gt;"",L94=PRINCIPAL!$L$34),VLOOKUP($N$87,'Banco de Dados'!$B$4:$J$50,8,FALSE)*PRINCIPAL!$H$34*(1-(PRINCIPAL!$M$34/100)),IF(AND(PRINCIPAL!$H$34&lt;&gt;"",L94=PRINCIPAL!$N$34),VLOOKUP($N$87,'Banco de Dados'!$B$4:$J$50,8,FALSE)*PRINCIPAL!$H$34*(1-(PRINCIPAL!$O$34/100)),IF(PRINCIPAL!$H$34&lt;&gt;"",VLOOKUP($N$87,'Banco de Dados'!$B$4:$J$50,8,FALSE)*PRINCIPAL!$H$34,IF(OR(L94=PRINCIPAL!$I$34,L94=PRINCIPAL!$I$34+PRINCIPAL!$I$34,L94=PRINCIPAL!$I$34+PRINCIPAL!$I$34+PRINCIPAL!$I$34),0,IF(L94=PRINCIPAL!$J$34,VLOOKUP($N$87,'Banco de Dados'!$B$4:$J$50,6,FALSE)*(1-(PRINCIPAL!$K$34/100)),IF(L94=PRINCIPAL!$L$34,VLOOKUP($N$87,'Banco de Dados'!$B$4:$J$50,6,FALSE)*(1-(PRINCIPAL!$M$34/100)),IF(L94=PRINCIPAL!$N$34,VLOOKUP($N$87,'Banco de Dados'!$B$4:$J$50,6,FALSE)*(1-(PRINCIPAL!$O$34/100)),VLOOKUP($N$87,'Banco de Dados'!$B$4:$J$50,6,FALSE)))))))))),"")</f>
        <v/>
      </c>
      <c r="N94" s="25" t="str">
        <f>IFERROR(M94*(IFERROR(VLOOKUP($N$87,'Banco de Dados'!$B$4:$J$50,4,FALSE),"ERRO")),"")</f>
        <v/>
      </c>
      <c r="O94" s="25" t="str">
        <f t="shared" si="47"/>
        <v/>
      </c>
      <c r="P94" s="103" t="str">
        <f>IFERROR(O94*(C94*(PRINCIPAL!$G$34/100))*0.47*(44/12),"")</f>
        <v/>
      </c>
      <c r="Q94" s="107" t="str">
        <f>IFERROR(Q93+P94,"")</f>
        <v/>
      </c>
      <c r="R94" s="29" t="str">
        <f>IFERROR(IF(AND(PRINCIPAL!$H$35&lt;&gt;"",OR(L94=PRINCIPAL!$I$35,L94=PRINCIPAL!$I$35+PRINCIPAL!$I$35,L94=PRINCIPAL!$I$35+PRINCIPAL!$I$35+PRINCIPAL!$I$35)),0,IF(AND(PRINCIPAL!$H$35&lt;&gt;"",L94=PRINCIPAL!$J$35),VLOOKUP($S$87,'Banco de Dados'!$B$4:$J$50,8,FALSE)*PRINCIPAL!$H$35*(1-(PRINCIPAL!$K$35/100)),IF(AND(PRINCIPAL!$H$35&lt;&gt;"",L94=PRINCIPAL!$L$35),VLOOKUP($S$87,'Banco de Dados'!$B$4:$J$50,8,FALSE)*PRINCIPAL!$H$35*(1-(PRINCIPAL!$M$35/100)),IF(AND(PRINCIPAL!$H$35&lt;&gt;"",L94=PRINCIPAL!$N$35),VLOOKUP($S$87,'Banco de Dados'!$B$4:$J$50,8,FALSE)*PRINCIPAL!$H$35*(1-(PRINCIPAL!$O$35/100)),IF(PRINCIPAL!$H$35&lt;&gt;"",VLOOKUP($S$87,'Banco de Dados'!$B$4:$J$50,8,FALSE)*PRINCIPAL!$H$35,IF(OR(L94=PRINCIPAL!$I$35,L94=PRINCIPAL!$I$35+PRINCIPAL!$I$35,L94=PRINCIPAL!$I$35+PRINCIPAL!$I$35+PRINCIPAL!$I$35),0,IF(L94=PRINCIPAL!$J$35,VLOOKUP($S$87,'Banco de Dados'!$B$4:$J$50,6,FALSE)*(1-(PRINCIPAL!$K$35/100)),IF(L94=PRINCIPAL!$L$35,VLOOKUP($S$87,'Banco de Dados'!$B$4:$J$50,6,FALSE)*(1-(PRINCIPAL!$M$35/100)),IF(L94=PRINCIPAL!$N$35,VLOOKUP($S$87,'Banco de Dados'!$B$4:$J$50,6,FALSE)*(1-(PRINCIPAL!$O$35/100)),VLOOKUP($S$87,'Banco de Dados'!$B$4:$J$50,6,FALSE)))))))))),"")</f>
        <v/>
      </c>
      <c r="S94" s="29" t="str">
        <f>IFERROR(R94*(IFERROR(VLOOKUP($S$87,'Banco de Dados'!$B$4:$J$50,4,FALSE),"ERRO")),"")</f>
        <v/>
      </c>
      <c r="T94" s="29" t="str">
        <f t="shared" si="52"/>
        <v/>
      </c>
      <c r="U94" s="103" t="str">
        <f>IFERROR(T94*(C94*(PRINCIPAL!$G$35/100))*0.47*(44/12),"")</f>
        <v/>
      </c>
      <c r="V94" s="103" t="str">
        <f t="shared" si="48"/>
        <v/>
      </c>
      <c r="W94" s="30" t="str">
        <f>IFERROR(IF(AND(PRINCIPAL!$H$36&lt;&gt;"",OR(L94=PRINCIPAL!$I$36,L94=PRINCIPAL!$I$36+PRINCIPAL!$I$36,L94=PRINCIPAL!$I$36+PRINCIPAL!$I$36+PRINCIPAL!$I$36)),0,IF(AND(PRINCIPAL!$H$36&lt;&gt;"",L94=PRINCIPAL!$J$36),VLOOKUP($X$126,'Banco de Dados'!$B$4:$J$50,8,FALSE)*PRINCIPAL!$H$36*(1-(PRINCIPAL!$K$36/100)),IF(AND(PRINCIPAL!$H$36&lt;&gt;"",L94=PRINCIPAL!$L$36),VLOOKUP($X$126,'Banco de Dados'!$B$4:$J$50,8,FALSE)*PRINCIPAL!$H$36*(1-(PRINCIPAL!$M$36/100)),IF(AND(PRINCIPAL!$H$36&lt;&gt;"",L94=PRINCIPAL!$N$36),VLOOKUP($X$126,'Banco de Dados'!$B$4:$J$50,8,FALSE)*PRINCIPAL!$H$36*(1-(PRINCIPAL!$O$36/100)),IF(PRINCIPAL!$H$36&lt;&gt;"",VLOOKUP($X$87,'Banco de Dados'!$B$4:$J$50,8,FALSE)*PRINCIPAL!$H$36,IF(OR(L94=PRINCIPAL!$I$36,L94=PRINCIPAL!$I$36+PRINCIPAL!$I$36,L94=PRINCIPAL!$I$36+PRINCIPAL!$I$36+PRINCIPAL!$I$36),0,IF(L94=PRINCIPAL!$J$36,VLOOKUP($X$87,'Banco de Dados'!$B$4:$J$50,6,FALSE)*(1-(PRINCIPAL!$K$36/100)),IF(L94=PRINCIPAL!$L$36,VLOOKUP($X$87,'Banco de Dados'!$B$4:$J$50,6,FALSE)*(1-(PRINCIPAL!$M$36/100)),IF(L94=PRINCIPAL!$N$36,VLOOKUP($X$87,'Banco de Dados'!$B$4:$J$50,6,FALSE)*(1-(PRINCIPAL!$O$36/100)),VLOOKUP($X$87,'Banco de Dados'!$B$4:$J$50,6,FALSE)))))))))),"")</f>
        <v/>
      </c>
      <c r="X94" s="29" t="str">
        <f>IFERROR(W94*(IFERROR(VLOOKUP($X$87,'Banco de Dados'!$B$4:$J$50,4,FALSE),"ERRO")),"")</f>
        <v/>
      </c>
      <c r="Y94" s="29" t="str">
        <f>IFERROR(X94+W94,"")</f>
        <v/>
      </c>
      <c r="Z94" s="103" t="str">
        <f>IFERROR(Y94*(C94*(PRINCIPAL!$G$36/100))*0.47*(44/12),"")</f>
        <v/>
      </c>
      <c r="AA94" s="111" t="str">
        <f t="shared" si="64"/>
        <v/>
      </c>
      <c r="AB94" s="30" t="str">
        <f>IFERROR(IF(AND(PRINCIPAL!$H$37&lt;&gt;"",OR(L94=PRINCIPAL!$I$37,L94=PRINCIPAL!$I$37+PRINCIPAL!$I$37,L94=PRINCIPAL!$I$37+PRINCIPAL!$I$37+PRINCIPAL!$I$37)),0,IF(AND(PRINCIPAL!$H$37&lt;&gt;"",L94=PRINCIPAL!$J$37),VLOOKUP($AC$87,'Banco de Dados'!$B$4:$J$50,8,FALSE)*PRINCIPAL!$H$37*(1-(PRINCIPAL!$K$37/100)),IF(AND(PRINCIPAL!$H$37&lt;&gt;"",L94=PRINCIPAL!$L$37),VLOOKUP($AC$87,'Banco de Dados'!$B$4:$J$50,8,FALSE)*PRINCIPAL!$H$37*(1-(PRINCIPAL!$M$37/100)),IF(AND(PRINCIPAL!$H$37&lt;&gt;"",L94=PRINCIPAL!$N$37),VLOOKUP($AC$87,'Banco de Dados'!$B$4:$J$50,8,FALSE)*PRINCIPAL!$H$37*(1-(PRINCIPAL!$O$37/100)),IF(PRINCIPAL!$H$37&lt;&gt;"",VLOOKUP($AC$87,'Banco de Dados'!$B$4:$J$50,8,FALSE)*PRINCIPAL!$H$37,IF(OR(L94=PRINCIPAL!$I$37,L94=PRINCIPAL!$I$37+PRINCIPAL!$I$37,L94=PRINCIPAL!$I$37+PRINCIPAL!$I$37+PRINCIPAL!$I$37),0,IF(L94=PRINCIPAL!$J$37,VLOOKUP($AC$87,'Banco de Dados'!$B$4:$J$50,6,FALSE)*(1-(PRINCIPAL!$K$37/100)),IF(L94=PRINCIPAL!$L$37,VLOOKUP($AC$87,'Banco de Dados'!$B$4:$J$50,6,FALSE)*(1-(PRINCIPAL!$M$37/100)),IF(L94=PRINCIPAL!$N$37,VLOOKUP($AC$87,'Banco de Dados'!$B$4:$J$50,6,FALSE)*(1-(PRINCIPAL!$O$37/100)),VLOOKUP($AC$87,'Banco de Dados'!$B$4:$J$50,6,FALSE)))))))))),"")</f>
        <v/>
      </c>
      <c r="AC94" s="29" t="str">
        <f>IFERROR(AB94*(IFERROR(VLOOKUP($AC$87,'Banco de Dados'!$B$4:$J$50,4,FALSE),"ERRO")),"")</f>
        <v/>
      </c>
      <c r="AD94" s="29" t="str">
        <f t="shared" si="53"/>
        <v/>
      </c>
      <c r="AE94" s="103" t="str">
        <f>IFERROR(AD94*(C94*(PRINCIPAL!$G$37/100))*0.47*(44/12),"")</f>
        <v/>
      </c>
      <c r="AF94" s="111" t="str">
        <f t="shared" si="54"/>
        <v/>
      </c>
      <c r="AG94" s="30" t="str">
        <f>IFERROR(IF(AND(PRINCIPAL!$H$38&lt;&gt;"",OR(L94=PRINCIPAL!$I$38,L94=PRINCIPAL!$I$38+PRINCIPAL!$I$38,L94=PRINCIPAL!$I$38+PRINCIPAL!$I$38+PRINCIPAL!$I$38)),0,IF(AND(PRINCIPAL!$H$38&lt;&gt;"",L94=PRINCIPAL!$J$38),VLOOKUP($AH$87,'Banco de Dados'!$B$4:$J$50,8,FALSE)*PRINCIPAL!$H$38*(1-(PRINCIPAL!$K$38/100)),IF(AND(PRINCIPAL!$H$38&lt;&gt;"",L94=PRINCIPAL!$L$38),VLOOKUP($AH$87,'Banco de Dados'!$B$4:$J$50,8,FALSE)*PRINCIPAL!$H$38*(1-(PRINCIPAL!$M$38/100)),IF(AND(PRINCIPAL!$H$38&lt;&gt;"",L94=PRINCIPAL!$N$38),VLOOKUP($AH$87,'Banco de Dados'!$B$4:$J$50,8,FALSE)*PRINCIPAL!$H$38*(1-(PRINCIPAL!$O$38/100)),IF(PRINCIPAL!$H$38&lt;&gt;"",VLOOKUP($AH$87,'Banco de Dados'!$B$4:$J$50,8,FALSE)*PRINCIPAL!$H$38,IF(OR(L94=PRINCIPAL!$I$38,L94=PRINCIPAL!$I$38+PRINCIPAL!$I$38,L94=PRINCIPAL!$I$38+PRINCIPAL!$I$38+PRINCIPAL!$I$38),0,IF(L94=PRINCIPAL!$J$38,VLOOKUP($AH$87,'Banco de Dados'!$B$4:$J$50,6,FALSE)*(1-(PRINCIPAL!$K$38/100)),IF(L94=PRINCIPAL!$L$38,VLOOKUP($AH$87,'Banco de Dados'!$B$4:$J$50,6,FALSE)*(1-(PRINCIPAL!$M$38/100)),IF(L94=PRINCIPAL!$N$38,VLOOKUP($AH$87,'Banco de Dados'!$B$4:$J$50,6,FALSE)*(1-(PRINCIPAL!$O$38/100)),VLOOKUP($AH$87,'Banco de Dados'!$B$4:$J$50,6,FALSE)))))))))),"")</f>
        <v/>
      </c>
      <c r="AH94" s="29" t="str">
        <f>IFERROR(AG94*(IFERROR(VLOOKUP($AH$87,'Banco de Dados'!$B$4:$J$50,4,FALSE),"ERRO")),"")</f>
        <v/>
      </c>
      <c r="AI94" s="29" t="str">
        <f t="shared" si="55"/>
        <v/>
      </c>
      <c r="AJ94" s="103" t="str">
        <f>IFERROR(AI94*(C94*(PRINCIPAL!$G$38/100))*0.47*(44/12),"")</f>
        <v/>
      </c>
      <c r="AK94" s="111" t="str">
        <f t="shared" si="65"/>
        <v/>
      </c>
      <c r="AL94" s="30" t="str">
        <f>IFERROR(IF(AND(PRINCIPAL!$H$39&lt;&gt;"",OR(L94=PRINCIPAL!$I$39,L94=PRINCIPAL!$I$39+PRINCIPAL!$I$39,L94=PRINCIPAL!$I$39+PRINCIPAL!$I$39+PRINCIPAL!$I$39)),0,IF(AND(PRINCIPAL!$H$39&lt;&gt;"",L94=PRINCIPAL!$J$39),VLOOKUP($AM$87,'Banco de Dados'!$B$4:$J$50,8,FALSE)*PRINCIPAL!$H$39*(1-(PRINCIPAL!$K$39/100)),IF(AND(PRINCIPAL!$H$39&lt;&gt;"",L94=PRINCIPAL!$L$39),VLOOKUP($AM$87,'Banco de Dados'!$B$4:$J$50,8,FALSE)*PRINCIPAL!$H$39*(1-(PRINCIPAL!$M$39/100)),IF(AND(PRINCIPAL!$H$39&lt;&gt;"",L94=PRINCIPAL!$N$39),VLOOKUP($AM$87,'Banco de Dados'!$B$4:$J$50,8,FALSE)*PRINCIPAL!$H$39*(1-(PRINCIPAL!$O$39/100)),IF(PRINCIPAL!$H$39&lt;&gt;"",VLOOKUP($AM$87,'Banco de Dados'!$B$4:$J$50,8,FALSE)*PRINCIPAL!$H$39,IF(OR(L94=PRINCIPAL!$I$39,L94=PRINCIPAL!$I$39+PRINCIPAL!$I$39,L94=PRINCIPAL!$I$39+PRINCIPAL!$I$39+PRINCIPAL!$I$39),0,IF(L94=PRINCIPAL!$J$39,VLOOKUP($AM$87,'Banco de Dados'!$B$4:$J$50,6,FALSE)*(1-(PRINCIPAL!$K$39/100)),IF(L94=PRINCIPAL!$L$39,VLOOKUP($AM$87,'Banco de Dados'!$B$4:$J$50,6,FALSE)*(1-(PRINCIPAL!$M$39/100)),IF(L94=PRINCIPAL!$N$39,VLOOKUP($AM$87,'Banco de Dados'!$B$4:$J$50,6,FALSE)*(1-(PRINCIPAL!$O$39/100)),VLOOKUP($AM$87,'Banco de Dados'!$B$4:$J$50,6,FALSE)))))))))),"")</f>
        <v/>
      </c>
      <c r="AM94" s="29" t="str">
        <f>IFERROR(AL94*(IFERROR(VLOOKUP($AM$87,'Banco de Dados'!$B$4:$J$50,4,FALSE),"ERRO")),"")</f>
        <v/>
      </c>
      <c r="AN94" s="29" t="str">
        <f t="shared" si="56"/>
        <v/>
      </c>
      <c r="AO94" s="103" t="str">
        <f>IFERROR(AN94*(C94*(PRINCIPAL!$G$39/100))*0.47*(44/12),"")</f>
        <v/>
      </c>
      <c r="AP94" s="111" t="str">
        <f t="shared" si="57"/>
        <v/>
      </c>
      <c r="AQ94" s="29" t="str">
        <f>IFERROR(IF(AND(PRINCIPAL!$H$40&lt;&gt;"",OR(L94=PRINCIPAL!$I$40,L94=PRINCIPAL!$I$40+PRINCIPAL!$I$40,L94=PRINCIPAL!$I$40+PRINCIPAL!$I$40+PRINCIPAL!$I$40)),0,IF(AND(PRINCIPAL!$H$40&lt;&gt;"",L94=PRINCIPAL!$J$40),VLOOKUP($AR$87,'Banco de Dados'!$B$4:$J$50,8,FALSE)*PRINCIPAL!$H$40*(1-(PRINCIPAL!$K$40/100)),IF(AND(PRINCIPAL!$H$40&lt;&gt;"",L94=PRINCIPAL!$L$40),VLOOKUP($AR$87,'Banco de Dados'!$B$4:$J$50,8,FALSE)*PRINCIPAL!$H$40*(1-(PRINCIPAL!$M$40/100)),IF(AND(PRINCIPAL!$H$40&lt;&gt;"",L94=PRINCIPAL!$N$40),VLOOKUP($AR$87,'Banco de Dados'!$B$4:$J$50,8,FALSE)*PRINCIPAL!$H$40*(1-(PRINCIPAL!$O$40/100)),IF(PRINCIPAL!$H$40&lt;&gt;"",VLOOKUP($AR$87,'Banco de Dados'!$B$4:$J$50,8,FALSE)*PRINCIPAL!$H$40,IF(OR(L94=PRINCIPAL!$I$40,L94=PRINCIPAL!$I$40+PRINCIPAL!$I$40,L94=PRINCIPAL!$I$40+PRINCIPAL!$I$40+PRINCIPAL!$I$40),0,IF(L94=PRINCIPAL!$J$40,VLOOKUP($AR$87,'Banco de Dados'!$B$4:$J$50,6,FALSE)*(1-(PRINCIPAL!$K$40/100)),IF(L94=PRINCIPAL!$L$40,VLOOKUP($AR$87,'Banco de Dados'!$B$4:$J$50,6,FALSE)*(1-(PRINCIPAL!$M$40/100)),IF(L94=PRINCIPAL!$N$40,VLOOKUP($AR$87,'Banco de Dados'!$B$4:$J$50,6,FALSE)*(1-(PRINCIPAL!$O$40/100)),VLOOKUP($AR$87,'Banco de Dados'!$B$4:$J$50,6,FALSE)))))))))),"")</f>
        <v/>
      </c>
      <c r="AR94" s="29" t="str">
        <f>IFERROR(AQ94*(IFERROR(VLOOKUP($AR$87,'Banco de Dados'!$B$4:$J$50,4,FALSE),"ERRO")),"")</f>
        <v/>
      </c>
      <c r="AS94" s="29" t="str">
        <f t="shared" si="58"/>
        <v/>
      </c>
      <c r="AT94" s="103" t="str">
        <f>IFERROR(AS94*(C94*(PRINCIPAL!$G$40/100))*0.47*(44/12),"")</f>
        <v/>
      </c>
      <c r="AU94" s="111" t="str">
        <f>IFERROR(AT94+AU93,"")</f>
        <v/>
      </c>
      <c r="AV94" s="30" t="str">
        <f>IFERROR(IF(AND(PRINCIPAL!$H$41&lt;&gt;"",OR(L94=PRINCIPAL!$I$41,L94=PRINCIPAL!$I$41+PRINCIPAL!$I$41,L94=PRINCIPAL!$I$41+PRINCIPAL!$I$41+PRINCIPAL!$I$41)),0,IF(AND(PRINCIPAL!$H$41&lt;&gt;"",L94=PRINCIPAL!$J$41),VLOOKUP($AW$87,'Banco de Dados'!$B$4:$J$50,8,FALSE)*PRINCIPAL!$H$41*(1-(PRINCIPAL!$K$41/100)),IF(AND(PRINCIPAL!$H$41&lt;&gt;"",L94=PRINCIPAL!$L$41),VLOOKUP($AW$87,'Banco de Dados'!$B$4:$J$50,8,FALSE)*PRINCIPAL!$H$41*(1-(PRINCIPAL!$M$41/100)),IF(AND(PRINCIPAL!$H$41&lt;&gt;"",L94=PRINCIPAL!$N$41),VLOOKUP($AW$87,'Banco de Dados'!$B$4:$J$50,8,FALSE)*PRINCIPAL!$H$41*(1-(PRINCIPAL!$O$41/100)),IF(PRINCIPAL!$H$41&lt;&gt;"",VLOOKUP($AW$87,'Banco de Dados'!$B$4:$J$50,8,FALSE)*PRINCIPAL!$H$41,IF(OR(L94=PRINCIPAL!$I$41,L94=PRINCIPAL!$I$41+PRINCIPAL!$I$41,L94=PRINCIPAL!$I$41+PRINCIPAL!$I$41+PRINCIPAL!$I$41),0,IF(L94=PRINCIPAL!$J$41,VLOOKUP($AW$87,'Banco de Dados'!$B$4:$J$50,6,FALSE)*(1-(PRINCIPAL!$K$41/100)),IF(L94=PRINCIPAL!$L$41,VLOOKUP($AW$87,'Banco de Dados'!$B$4:$J$50,6,FALSE)*(1-(PRINCIPAL!$M$41/100)),IF(L94=PRINCIPAL!$N$41,VLOOKUP($AW$87,'Banco de Dados'!$B$4:$J$50,6,FALSE)*(1-(PRINCIPAL!$O$41/100)),VLOOKUP($AW$87,'Banco de Dados'!$B$4:$J$50,6,FALSE)))))))))),"")</f>
        <v/>
      </c>
      <c r="AW94" s="29" t="str">
        <f>IFERROR(AV94*(IFERROR(VLOOKUP($AW$87,'Banco de Dados'!$B$4:$J$50,4,FALSE),"ERRO")),"")</f>
        <v/>
      </c>
      <c r="AX94" s="29" t="str">
        <f t="shared" si="59"/>
        <v/>
      </c>
      <c r="AY94" s="103" t="str">
        <f>IFERROR(AX94*(C94*(PRINCIPAL!$G$41/100))*0.47*(44/12),"")</f>
        <v/>
      </c>
      <c r="AZ94" s="111" t="str">
        <f t="shared" si="66"/>
        <v/>
      </c>
      <c r="BA94" s="30" t="str">
        <f>IFERROR(IF(AND(PRINCIPAL!$H$42&lt;&gt;"",OR(L94=PRINCIPAL!$I$42,L94=PRINCIPAL!$I$42+PRINCIPAL!$I$42,L94=PRINCIPAL!$I$42+PRINCIPAL!$I$42+PRINCIPAL!$I$42)),0,IF(AND(PRINCIPAL!$H$42&lt;&gt;"",L94=PRINCIPAL!$J$42),VLOOKUP($BB$87,'Banco de Dados'!$B$4:$J$50,8,FALSE)*PRINCIPAL!$H$42*(1-(PRINCIPAL!$K$42/100)),IF(AND(PRINCIPAL!$H$42&lt;&gt;"",L94=PRINCIPAL!$L$42),VLOOKUP($BB$87,'Banco de Dados'!$B$4:$J$50,8,FALSE)*PRINCIPAL!$H$42*(1-(PRINCIPAL!$M$42/100)),IF(AND(PRINCIPAL!$H$42&lt;&gt;"",L94=PRINCIPAL!$N$42),VLOOKUP($BB$87,'Banco de Dados'!$B$4:$J$50,8,FALSE)*PRINCIPAL!$H$42*(1-(PRINCIPAL!$O$42/100)),IF(PRINCIPAL!$H$42&lt;&gt;"",VLOOKUP($BB$87,'Banco de Dados'!$B$4:$J$50,8,FALSE)*PRINCIPAL!$H$42,IF(OR(L94=PRINCIPAL!$I$42,L94=PRINCIPAL!$I$42+PRINCIPAL!$I$42,L94=PRINCIPAL!$I$42+PRINCIPAL!$I$42+PRINCIPAL!$I$42),0,IF(L94=PRINCIPAL!$J$42,VLOOKUP($BB$87,'Banco de Dados'!$B$4:$J$50,6,FALSE)*(1-(PRINCIPAL!$K$42/100)),IF(L94=PRINCIPAL!$L$42,VLOOKUP($BB$87,'Banco de Dados'!$B$4:$J$50,6,FALSE)*(1-(PRINCIPAL!$M$42/100)),IF(L94=PRINCIPAL!$N$42,VLOOKUP($BB$87,'Banco de Dados'!$B$4:$J$50,6,FALSE)*(1-(PRINCIPAL!$O$42/100)),VLOOKUP($BB$87,'Banco de Dados'!$B$4:$J$50,6,FALSE)))))))))),"")</f>
        <v/>
      </c>
      <c r="BB94" s="29" t="str">
        <f>IFERROR(BA94*(IFERROR(VLOOKUP($BB$87,'Banco de Dados'!$B$4:$J$50,4,FALSE),"ERRO")),"")</f>
        <v/>
      </c>
      <c r="BC94" s="29" t="str">
        <f t="shared" si="67"/>
        <v/>
      </c>
      <c r="BD94" s="103" t="str">
        <f>IFERROR(BC94*(C94*(PRINCIPAL!$G$42/100))*0.47*(44/12),"")</f>
        <v/>
      </c>
      <c r="BE94" s="111" t="str">
        <f t="shared" si="60"/>
        <v/>
      </c>
      <c r="BF94" s="30" t="str">
        <f>IFERROR(IF(AND(PRINCIPAL!$H$43&lt;&gt;"",OR(L94=PRINCIPAL!$I$43,L94=PRINCIPAL!$I$43+PRINCIPAL!$I$43,L94=PRINCIPAL!$I$43+PRINCIPAL!$I$43+PRINCIPAL!$I$43)),0,IF(AND(PRINCIPAL!$H$43&lt;&gt;"",L94=PRINCIPAL!$J$43),VLOOKUP($BG$87,'Banco de Dados'!$B$4:$J$50,8,FALSE)*PRINCIPAL!$H$43*(1-(PRINCIPAL!$K$43/100)),IF(AND(PRINCIPAL!$H$43&lt;&gt;"",L94=PRINCIPAL!$L$43),VLOOKUP($BG$87,'Banco de Dados'!$B$4:$J$50,8,FALSE)*PRINCIPAL!$H$43*(1-(PRINCIPAL!$M$43/100)),IF(AND(PRINCIPAL!$H$43&lt;&gt;"",L94=PRINCIPAL!$N$43),VLOOKUP($BG$87,'Banco de Dados'!$B$4:$J$50,8,FALSE)*PRINCIPAL!$H$43*(1-(PRINCIPAL!$O$43/100)),IF(PRINCIPAL!$H$43&lt;&gt;"",VLOOKUP($BG$87,'Banco de Dados'!$B$4:$J$50,8,FALSE)*PRINCIPAL!$H$43,IF(OR(L94=PRINCIPAL!$I$43,L94=PRINCIPAL!$I$43+PRINCIPAL!$I$43,L94=PRINCIPAL!$I$43+PRINCIPAL!$I$43+PRINCIPAL!$I$43),0,IF(L94=PRINCIPAL!$J$43,VLOOKUP($BG$87,'Banco de Dados'!$B$4:$J$50,6,FALSE)*(1-(PRINCIPAL!$K$43/100)),IF(L94=PRINCIPAL!$L$43,VLOOKUP($BG$87,'Banco de Dados'!$B$4:$J$50,6,FALSE)*(1-(PRINCIPAL!$M$43/100)),IF(L94=PRINCIPAL!$N$43,VLOOKUP($BG$87,'Banco de Dados'!$B$4:$J$50,6,FALSE)*(1-(PRINCIPAL!$O$43/100)),VLOOKUP($BG$87,'Banco de Dados'!$B$4:$J$50,6,FALSE)))))))))),"")</f>
        <v/>
      </c>
      <c r="BG94" s="29" t="str">
        <f>IFERROR(BF94*(IFERROR(VLOOKUP($BG$87,'Banco de Dados'!$B$4:$J$50,4,FALSE),"ERRO")),"")</f>
        <v/>
      </c>
      <c r="BH94" s="29" t="str">
        <f t="shared" si="61"/>
        <v/>
      </c>
      <c r="BI94" s="103" t="str">
        <f>IFERROR(BH94*(C94*(PRINCIPAL!$G$43/100))*0.47*(44/12),"")</f>
        <v/>
      </c>
      <c r="BJ94" s="102" t="str">
        <f t="shared" si="62"/>
        <v/>
      </c>
    </row>
    <row r="95" spans="2:62" ht="12.75" customHeight="1" x14ac:dyDescent="0.3">
      <c r="B95" s="326">
        <f t="shared" si="49"/>
        <v>2026</v>
      </c>
      <c r="C95" s="340"/>
      <c r="D95" s="1"/>
      <c r="E95" s="116">
        <v>6</v>
      </c>
      <c r="F95" s="24" t="str">
        <f>IFERROR(VLOOKUP($G$87,'Banco de Dados'!$B$4:$J$50,6,FALSE),"")</f>
        <v/>
      </c>
      <c r="G95" s="25" t="str">
        <f>IFERROR(F95*(IFERROR(VLOOKUP($G$87,'Banco de Dados'!$B$4:$J$50,4,FALSE),"ERRO")),"")</f>
        <v/>
      </c>
      <c r="H95" s="25" t="str">
        <f t="shared" si="50"/>
        <v/>
      </c>
      <c r="I95" s="103" t="str">
        <f t="shared" si="51"/>
        <v/>
      </c>
      <c r="J95" s="117" t="str">
        <f t="shared" si="68"/>
        <v/>
      </c>
      <c r="K95" s="1"/>
      <c r="L95" s="91">
        <v>6</v>
      </c>
      <c r="M95" s="24" t="str">
        <f>IFERROR(IF(AND(PRINCIPAL!$H$34&lt;&gt;"",OR(L95=PRINCIPAL!$I$34,L95=PRINCIPAL!$I$34+PRINCIPAL!$I$34,L95=PRINCIPAL!$I$34+PRINCIPAL!$I$34+PRINCIPAL!$I$34)),0,IF(AND(PRINCIPAL!$H$34&lt;&gt;"",L95=PRINCIPAL!$J$34),VLOOKUP($N$87,'Banco de Dados'!$B$4:$J$50,8,FALSE)*PRINCIPAL!$H$34*(1-(PRINCIPAL!$K$34/100)),IF(AND(PRINCIPAL!$H$34&lt;&gt;"",L95=PRINCIPAL!$L$34),VLOOKUP($N$87,'Banco de Dados'!$B$4:$J$50,8,FALSE)*PRINCIPAL!$H$34*(1-(PRINCIPAL!$M$34/100)),IF(AND(PRINCIPAL!$H$34&lt;&gt;"",L95=PRINCIPAL!$N$34),VLOOKUP($N$87,'Banco de Dados'!$B$4:$J$50,8,FALSE)*PRINCIPAL!$H$34*(1-(PRINCIPAL!$O$34/100)),IF(PRINCIPAL!$H$34&lt;&gt;"",VLOOKUP($N$87,'Banco de Dados'!$B$4:$J$50,8,FALSE)*PRINCIPAL!$H$34,IF(OR(L95=PRINCIPAL!$I$34,L95=PRINCIPAL!$I$34+PRINCIPAL!$I$34,L95=PRINCIPAL!$I$34+PRINCIPAL!$I$34+PRINCIPAL!$I$34),0,IF(L95=PRINCIPAL!$J$34,VLOOKUP($N$87,'Banco de Dados'!$B$4:$J$50,6,FALSE)*(1-(PRINCIPAL!$K$34/100)),IF(L95=PRINCIPAL!$L$34,VLOOKUP($N$87,'Banco de Dados'!$B$4:$J$50,6,FALSE)*(1-(PRINCIPAL!$M$34/100)),IF(L95=PRINCIPAL!$N$34,VLOOKUP($N$87,'Banco de Dados'!$B$4:$J$50,6,FALSE)*(1-(PRINCIPAL!$O$34/100)),VLOOKUP($N$87,'Banco de Dados'!$B$4:$J$50,6,FALSE)))))))))),"")</f>
        <v/>
      </c>
      <c r="N95" s="25" t="str">
        <f>IFERROR(M95*(IFERROR(VLOOKUP($N$87,'Banco de Dados'!$B$4:$J$50,4,FALSE),"ERRO")),"")</f>
        <v/>
      </c>
      <c r="O95" s="25" t="str">
        <f t="shared" si="47"/>
        <v/>
      </c>
      <c r="P95" s="103" t="str">
        <f>IFERROR(O95*(C95*(PRINCIPAL!$G$34/100))*0.47*(44/12),"")</f>
        <v/>
      </c>
      <c r="Q95" s="107" t="str">
        <f t="shared" ref="Q95:Q124" si="69">IFERROR(Q94+P95,"")</f>
        <v/>
      </c>
      <c r="R95" s="29" t="str">
        <f>IFERROR(IF(AND(PRINCIPAL!$H$35&lt;&gt;"",OR(L95=PRINCIPAL!$I$35,L95=PRINCIPAL!$I$35+PRINCIPAL!$I$35,L95=PRINCIPAL!$I$35+PRINCIPAL!$I$35+PRINCIPAL!$I$35)),0,IF(AND(PRINCIPAL!$H$35&lt;&gt;"",L95=PRINCIPAL!$J$35),VLOOKUP($S$87,'Banco de Dados'!$B$4:$J$50,8,FALSE)*PRINCIPAL!$H$35*(1-(PRINCIPAL!$K$35/100)),IF(AND(PRINCIPAL!$H$35&lt;&gt;"",L95=PRINCIPAL!$L$35),VLOOKUP($S$87,'Banco de Dados'!$B$4:$J$50,8,FALSE)*PRINCIPAL!$H$35*(1-(PRINCIPAL!$M$35/100)),IF(AND(PRINCIPAL!$H$35&lt;&gt;"",L95=PRINCIPAL!$N$35),VLOOKUP($S$87,'Banco de Dados'!$B$4:$J$50,8,FALSE)*PRINCIPAL!$H$35*(1-(PRINCIPAL!$O$35/100)),IF(PRINCIPAL!$H$35&lt;&gt;"",VLOOKUP($S$87,'Banco de Dados'!$B$4:$J$50,8,FALSE)*PRINCIPAL!$H$35,IF(OR(L95=PRINCIPAL!$I$35,L95=PRINCIPAL!$I$35+PRINCIPAL!$I$35,L95=PRINCIPAL!$I$35+PRINCIPAL!$I$35+PRINCIPAL!$I$35),0,IF(L95=PRINCIPAL!$J$35,VLOOKUP($S$87,'Banco de Dados'!$B$4:$J$50,6,FALSE)*(1-(PRINCIPAL!$K$35/100)),IF(L95=PRINCIPAL!$L$35,VLOOKUP($S$87,'Banco de Dados'!$B$4:$J$50,6,FALSE)*(1-(PRINCIPAL!$M$35/100)),IF(L95=PRINCIPAL!$N$35,VLOOKUP($S$87,'Banco de Dados'!$B$4:$J$50,6,FALSE)*(1-(PRINCIPAL!$O$35/100)),VLOOKUP($S$87,'Banco de Dados'!$B$4:$J$50,6,FALSE)))))))))),"")</f>
        <v/>
      </c>
      <c r="S95" s="29" t="str">
        <f>IFERROR(R95*(IFERROR(VLOOKUP($S$87,'Banco de Dados'!$B$4:$J$50,4,FALSE),"ERRO")),"")</f>
        <v/>
      </c>
      <c r="T95" s="29" t="str">
        <f t="shared" si="52"/>
        <v/>
      </c>
      <c r="U95" s="103" t="str">
        <f>IFERROR(T95*(C95*(PRINCIPAL!$G$35/100))*0.47*(44/12),"")</f>
        <v/>
      </c>
      <c r="V95" s="103" t="str">
        <f t="shared" si="48"/>
        <v/>
      </c>
      <c r="W95" s="30" t="str">
        <f>IFERROR(IF(AND(PRINCIPAL!$H$36&lt;&gt;"",OR(L95=PRINCIPAL!$I$36,L95=PRINCIPAL!$I$36+PRINCIPAL!$I$36,L95=PRINCIPAL!$I$36+PRINCIPAL!$I$36+PRINCIPAL!$I$36)),0,IF(AND(PRINCIPAL!$H$36&lt;&gt;"",L95=PRINCIPAL!$J$36),VLOOKUP($X$126,'Banco de Dados'!$B$4:$J$50,8,FALSE)*PRINCIPAL!$H$36*(1-(PRINCIPAL!$K$36/100)),IF(AND(PRINCIPAL!$H$36&lt;&gt;"",L95=PRINCIPAL!$L$36),VLOOKUP($X$126,'Banco de Dados'!$B$4:$J$50,8,FALSE)*PRINCIPAL!$H$36*(1-(PRINCIPAL!$M$36/100)),IF(AND(PRINCIPAL!$H$36&lt;&gt;"",L95=PRINCIPAL!$N$36),VLOOKUP($X$126,'Banco de Dados'!$B$4:$J$50,8,FALSE)*PRINCIPAL!$H$36*(1-(PRINCIPAL!$O$36/100)),IF(PRINCIPAL!$H$36&lt;&gt;"",VLOOKUP($X$87,'Banco de Dados'!$B$4:$J$50,8,FALSE)*PRINCIPAL!$H$36,IF(OR(L95=PRINCIPAL!$I$36,L95=PRINCIPAL!$I$36+PRINCIPAL!$I$36,L95=PRINCIPAL!$I$36+PRINCIPAL!$I$36+PRINCIPAL!$I$36),0,IF(L95=PRINCIPAL!$J$36,VLOOKUP($X$87,'Banco de Dados'!$B$4:$J$50,6,FALSE)*(1-(PRINCIPAL!$K$36/100)),IF(L95=PRINCIPAL!$L$36,VLOOKUP($X$87,'Banco de Dados'!$B$4:$J$50,6,FALSE)*(1-(PRINCIPAL!$M$36/100)),IF(L95=PRINCIPAL!$N$36,VLOOKUP($X$87,'Banco de Dados'!$B$4:$J$50,6,FALSE)*(1-(PRINCIPAL!$O$36/100)),VLOOKUP($X$87,'Banco de Dados'!$B$4:$J$50,6,FALSE)))))))))),"")</f>
        <v/>
      </c>
      <c r="X95" s="29" t="str">
        <f>IFERROR(W95*(IFERROR(VLOOKUP($X$87,'Banco de Dados'!$B$4:$J$50,4,FALSE),"ERRO")),"")</f>
        <v/>
      </c>
      <c r="Y95" s="29" t="str">
        <f t="shared" si="63"/>
        <v/>
      </c>
      <c r="Z95" s="103" t="str">
        <f>IFERROR(Y95*(C95*(PRINCIPAL!$G$36/100))*0.47*(44/12),"")</f>
        <v/>
      </c>
      <c r="AA95" s="111" t="str">
        <f t="shared" si="64"/>
        <v/>
      </c>
      <c r="AB95" s="30" t="str">
        <f>IFERROR(IF(AND(PRINCIPAL!$H$37&lt;&gt;"",OR(L95=PRINCIPAL!$I$37,L95=PRINCIPAL!$I$37+PRINCIPAL!$I$37,L95=PRINCIPAL!$I$37+PRINCIPAL!$I$37+PRINCIPAL!$I$37)),0,IF(AND(PRINCIPAL!$H$37&lt;&gt;"",L95=PRINCIPAL!$J$37),VLOOKUP($AC$87,'Banco de Dados'!$B$4:$J$50,8,FALSE)*PRINCIPAL!$H$37*(1-(PRINCIPAL!$K$37/100)),IF(AND(PRINCIPAL!$H$37&lt;&gt;"",L95=PRINCIPAL!$L$37),VLOOKUP($AC$87,'Banco de Dados'!$B$4:$J$50,8,FALSE)*PRINCIPAL!$H$37*(1-(PRINCIPAL!$M$37/100)),IF(AND(PRINCIPAL!$H$37&lt;&gt;"",L95=PRINCIPAL!$N$37),VLOOKUP($AC$87,'Banco de Dados'!$B$4:$J$50,8,FALSE)*PRINCIPAL!$H$37*(1-(PRINCIPAL!$O$37/100)),IF(PRINCIPAL!$H$37&lt;&gt;"",VLOOKUP($AC$87,'Banco de Dados'!$B$4:$J$50,8,FALSE)*PRINCIPAL!$H$37,IF(OR(L95=PRINCIPAL!$I$37,L95=PRINCIPAL!$I$37+PRINCIPAL!$I$37,L95=PRINCIPAL!$I$37+PRINCIPAL!$I$37+PRINCIPAL!$I$37),0,IF(L95=PRINCIPAL!$J$37,VLOOKUP($AC$87,'Banco de Dados'!$B$4:$J$50,6,FALSE)*(1-(PRINCIPAL!$K$37/100)),IF(L95=PRINCIPAL!$L$37,VLOOKUP($AC$87,'Banco de Dados'!$B$4:$J$50,6,FALSE)*(1-(PRINCIPAL!$M$37/100)),IF(L95=PRINCIPAL!$N$37,VLOOKUP($AC$87,'Banco de Dados'!$B$4:$J$50,6,FALSE)*(1-(PRINCIPAL!$O$37/100)),VLOOKUP($AC$87,'Banco de Dados'!$B$4:$J$50,6,FALSE)))))))))),"")</f>
        <v/>
      </c>
      <c r="AC95" s="29" t="str">
        <f>IFERROR(AB95*(IFERROR(VLOOKUP($AC$87,'Banco de Dados'!$B$4:$J$50,4,FALSE),"ERRO")),"")</f>
        <v/>
      </c>
      <c r="AD95" s="29" t="str">
        <f t="shared" si="53"/>
        <v/>
      </c>
      <c r="AE95" s="103" t="str">
        <f>IFERROR(AD95*(C95*(PRINCIPAL!$G$37/100))*0.47*(44/12),"")</f>
        <v/>
      </c>
      <c r="AF95" s="111" t="str">
        <f t="shared" si="54"/>
        <v/>
      </c>
      <c r="AG95" s="30" t="str">
        <f>IFERROR(IF(AND(PRINCIPAL!$H$38&lt;&gt;"",OR(L95=PRINCIPAL!$I$38,L95=PRINCIPAL!$I$38+PRINCIPAL!$I$38,L95=PRINCIPAL!$I$38+PRINCIPAL!$I$38+PRINCIPAL!$I$38)),0,IF(AND(PRINCIPAL!$H$38&lt;&gt;"",L95=PRINCIPAL!$J$38),VLOOKUP($AH$87,'Banco de Dados'!$B$4:$J$50,8,FALSE)*PRINCIPAL!$H$38*(1-(PRINCIPAL!$K$38/100)),IF(AND(PRINCIPAL!$H$38&lt;&gt;"",L95=PRINCIPAL!$L$38),VLOOKUP($AH$87,'Banco de Dados'!$B$4:$J$50,8,FALSE)*PRINCIPAL!$H$38*(1-(PRINCIPAL!$M$38/100)),IF(AND(PRINCIPAL!$H$38&lt;&gt;"",L95=PRINCIPAL!$N$38),VLOOKUP($AH$87,'Banco de Dados'!$B$4:$J$50,8,FALSE)*PRINCIPAL!$H$38*(1-(PRINCIPAL!$O$38/100)),IF(PRINCIPAL!$H$38&lt;&gt;"",VLOOKUP($AH$87,'Banco de Dados'!$B$4:$J$50,8,FALSE)*PRINCIPAL!$H$38,IF(OR(L95=PRINCIPAL!$I$38,L95=PRINCIPAL!$I$38+PRINCIPAL!$I$38,L95=PRINCIPAL!$I$38+PRINCIPAL!$I$38+PRINCIPAL!$I$38),0,IF(L95=PRINCIPAL!$J$38,VLOOKUP($AH$87,'Banco de Dados'!$B$4:$J$50,6,FALSE)*(1-(PRINCIPAL!$K$38/100)),IF(L95=PRINCIPAL!$L$38,VLOOKUP($AH$87,'Banco de Dados'!$B$4:$J$50,6,FALSE)*(1-(PRINCIPAL!$M$38/100)),IF(L95=PRINCIPAL!$N$38,VLOOKUP($AH$87,'Banco de Dados'!$B$4:$J$50,6,FALSE)*(1-(PRINCIPAL!$O$38/100)),VLOOKUP($AH$87,'Banco de Dados'!$B$4:$J$50,6,FALSE)))))))))),"")</f>
        <v/>
      </c>
      <c r="AH95" s="29" t="str">
        <f>IFERROR(AG95*(IFERROR(VLOOKUP($AH$87,'Banco de Dados'!$B$4:$J$50,4,FALSE),"ERRO")),"")</f>
        <v/>
      </c>
      <c r="AI95" s="29" t="str">
        <f t="shared" si="55"/>
        <v/>
      </c>
      <c r="AJ95" s="103" t="str">
        <f>IFERROR(AI95*(C95*(PRINCIPAL!$G$38/100))*0.47*(44/12),"")</f>
        <v/>
      </c>
      <c r="AK95" s="111" t="str">
        <f t="shared" si="65"/>
        <v/>
      </c>
      <c r="AL95" s="30" t="str">
        <f>IFERROR(IF(AND(PRINCIPAL!$H$39&lt;&gt;"",OR(L95=PRINCIPAL!$I$39,L95=PRINCIPAL!$I$39+PRINCIPAL!$I$39,L95=PRINCIPAL!$I$39+PRINCIPAL!$I$39+PRINCIPAL!$I$39)),0,IF(AND(PRINCIPAL!$H$39&lt;&gt;"",L95=PRINCIPAL!$J$39),VLOOKUP($AM$87,'Banco de Dados'!$B$4:$J$50,8,FALSE)*PRINCIPAL!$H$39*(1-(PRINCIPAL!$K$39/100)),IF(AND(PRINCIPAL!$H$39&lt;&gt;"",L95=PRINCIPAL!$L$39),VLOOKUP($AM$87,'Banco de Dados'!$B$4:$J$50,8,FALSE)*PRINCIPAL!$H$39*(1-(PRINCIPAL!$M$39/100)),IF(AND(PRINCIPAL!$H$39&lt;&gt;"",L95=PRINCIPAL!$N$39),VLOOKUP($AM$87,'Banco de Dados'!$B$4:$J$50,8,FALSE)*PRINCIPAL!$H$39*(1-(PRINCIPAL!$O$39/100)),IF(PRINCIPAL!$H$39&lt;&gt;"",VLOOKUP($AM$87,'Banco de Dados'!$B$4:$J$50,8,FALSE)*PRINCIPAL!$H$39,IF(OR(L95=PRINCIPAL!$I$39,L95=PRINCIPAL!$I$39+PRINCIPAL!$I$39,L95=PRINCIPAL!$I$39+PRINCIPAL!$I$39+PRINCIPAL!$I$39),0,IF(L95=PRINCIPAL!$J$39,VLOOKUP($AM$87,'Banco de Dados'!$B$4:$J$50,6,FALSE)*(1-(PRINCIPAL!$K$39/100)),IF(L95=PRINCIPAL!$L$39,VLOOKUP($AM$87,'Banco de Dados'!$B$4:$J$50,6,FALSE)*(1-(PRINCIPAL!$M$39/100)),IF(L95=PRINCIPAL!$N$39,VLOOKUP($AM$87,'Banco de Dados'!$B$4:$J$50,6,FALSE)*(1-(PRINCIPAL!$O$39/100)),VLOOKUP($AM$87,'Banco de Dados'!$B$4:$J$50,6,FALSE)))))))))),"")</f>
        <v/>
      </c>
      <c r="AM95" s="29" t="str">
        <f>IFERROR(AL95*(IFERROR(VLOOKUP($AM$87,'Banco de Dados'!$B$4:$J$50,4,FALSE),"ERRO")),"")</f>
        <v/>
      </c>
      <c r="AN95" s="29" t="str">
        <f t="shared" si="56"/>
        <v/>
      </c>
      <c r="AO95" s="103" t="str">
        <f>IFERROR(AN95*(C95*(PRINCIPAL!$G$39/100))*0.47*(44/12),"")</f>
        <v/>
      </c>
      <c r="AP95" s="111" t="str">
        <f t="shared" si="57"/>
        <v/>
      </c>
      <c r="AQ95" s="29" t="str">
        <f>IFERROR(IF(AND(PRINCIPAL!$H$40&lt;&gt;"",OR(L95=PRINCIPAL!$I$40,L95=PRINCIPAL!$I$40+PRINCIPAL!$I$40,L95=PRINCIPAL!$I$40+PRINCIPAL!$I$40+PRINCIPAL!$I$40)),0,IF(AND(PRINCIPAL!$H$40&lt;&gt;"",L95=PRINCIPAL!$J$40),VLOOKUP($AR$87,'Banco de Dados'!$B$4:$J$50,8,FALSE)*PRINCIPAL!$H$40*(1-(PRINCIPAL!$K$40/100)),IF(AND(PRINCIPAL!$H$40&lt;&gt;"",L95=PRINCIPAL!$L$40),VLOOKUP($AR$87,'Banco de Dados'!$B$4:$J$50,8,FALSE)*PRINCIPAL!$H$40*(1-(PRINCIPAL!$M$40/100)),IF(AND(PRINCIPAL!$H$40&lt;&gt;"",L95=PRINCIPAL!$N$40),VLOOKUP($AR$87,'Banco de Dados'!$B$4:$J$50,8,FALSE)*PRINCIPAL!$H$40*(1-(PRINCIPAL!$O$40/100)),IF(PRINCIPAL!$H$40&lt;&gt;"",VLOOKUP($AR$87,'Banco de Dados'!$B$4:$J$50,8,FALSE)*PRINCIPAL!$H$40,IF(OR(L95=PRINCIPAL!$I$40,L95=PRINCIPAL!$I$40+PRINCIPAL!$I$40,L95=PRINCIPAL!$I$40+PRINCIPAL!$I$40+PRINCIPAL!$I$40),0,IF(L95=PRINCIPAL!$J$40,VLOOKUP($AR$87,'Banco de Dados'!$B$4:$J$50,6,FALSE)*(1-(PRINCIPAL!$K$40/100)),IF(L95=PRINCIPAL!$L$40,VLOOKUP($AR$87,'Banco de Dados'!$B$4:$J$50,6,FALSE)*(1-(PRINCIPAL!$M$40/100)),IF(L95=PRINCIPAL!$N$40,VLOOKUP($AR$87,'Banco de Dados'!$B$4:$J$50,6,FALSE)*(1-(PRINCIPAL!$O$40/100)),VLOOKUP($AR$87,'Banco de Dados'!$B$4:$J$50,6,FALSE)))))))))),"")</f>
        <v/>
      </c>
      <c r="AR95" s="29" t="str">
        <f>IFERROR(AQ95*(IFERROR(VLOOKUP($AR$87,'Banco de Dados'!$B$4:$J$50,4,FALSE),"ERRO")),"")</f>
        <v/>
      </c>
      <c r="AS95" s="29" t="str">
        <f t="shared" si="58"/>
        <v/>
      </c>
      <c r="AT95" s="103" t="str">
        <f>IFERROR(AS95*(C95*(PRINCIPAL!$G$40/100))*0.47*(44/12),"")</f>
        <v/>
      </c>
      <c r="AU95" s="111" t="str">
        <f t="shared" ref="AU95:AU124" si="70">IFERROR(AT95+AU94,"")</f>
        <v/>
      </c>
      <c r="AV95" s="30" t="str">
        <f>IFERROR(IF(AND(PRINCIPAL!$H$41&lt;&gt;"",OR(L95=PRINCIPAL!$I$41,L95=PRINCIPAL!$I$41+PRINCIPAL!$I$41,L95=PRINCIPAL!$I$41+PRINCIPAL!$I$41+PRINCIPAL!$I$41)),0,IF(AND(PRINCIPAL!$H$41&lt;&gt;"",L95=PRINCIPAL!$J$41),VLOOKUP($AW$87,'Banco de Dados'!$B$4:$J$50,8,FALSE)*PRINCIPAL!$H$41*(1-(PRINCIPAL!$K$41/100)),IF(AND(PRINCIPAL!$H$41&lt;&gt;"",L95=PRINCIPAL!$L$41),VLOOKUP($AW$87,'Banco de Dados'!$B$4:$J$50,8,FALSE)*PRINCIPAL!$H$41*(1-(PRINCIPAL!$M$41/100)),IF(AND(PRINCIPAL!$H$41&lt;&gt;"",L95=PRINCIPAL!$N$41),VLOOKUP($AW$87,'Banco de Dados'!$B$4:$J$50,8,FALSE)*PRINCIPAL!$H$41*(1-(PRINCIPAL!$O$41/100)),IF(PRINCIPAL!$H$41&lt;&gt;"",VLOOKUP($AW$87,'Banco de Dados'!$B$4:$J$50,8,FALSE)*PRINCIPAL!$H$41,IF(OR(L95=PRINCIPAL!$I$41,L95=PRINCIPAL!$I$41+PRINCIPAL!$I$41,L95=PRINCIPAL!$I$41+PRINCIPAL!$I$41+PRINCIPAL!$I$41),0,IF(L95=PRINCIPAL!$J$41,VLOOKUP($AW$87,'Banco de Dados'!$B$4:$J$50,6,FALSE)*(1-(PRINCIPAL!$K$41/100)),IF(L95=PRINCIPAL!$L$41,VLOOKUP($AW$87,'Banco de Dados'!$B$4:$J$50,6,FALSE)*(1-(PRINCIPAL!$M$41/100)),IF(L95=PRINCIPAL!$N$41,VLOOKUP($AW$87,'Banco de Dados'!$B$4:$J$50,6,FALSE)*(1-(PRINCIPAL!$O$41/100)),VLOOKUP($AW$87,'Banco de Dados'!$B$4:$J$50,6,FALSE)))))))))),"")</f>
        <v/>
      </c>
      <c r="AW95" s="29" t="str">
        <f>IFERROR(AV95*(IFERROR(VLOOKUP($AW$87,'Banco de Dados'!$B$4:$J$50,4,FALSE),"ERRO")),"")</f>
        <v/>
      </c>
      <c r="AX95" s="29" t="str">
        <f t="shared" si="59"/>
        <v/>
      </c>
      <c r="AY95" s="103" t="str">
        <f>IFERROR(AX95*(C95*(PRINCIPAL!$G$41/100))*0.47*(44/12),"")</f>
        <v/>
      </c>
      <c r="AZ95" s="111" t="str">
        <f t="shared" si="66"/>
        <v/>
      </c>
      <c r="BA95" s="30" t="str">
        <f>IFERROR(IF(AND(PRINCIPAL!$H$42&lt;&gt;"",OR(L95=PRINCIPAL!$I$42,L95=PRINCIPAL!$I$42+PRINCIPAL!$I$42,L95=PRINCIPAL!$I$42+PRINCIPAL!$I$42+PRINCIPAL!$I$42)),0,IF(AND(PRINCIPAL!$H$42&lt;&gt;"",L95=PRINCIPAL!$J$42),VLOOKUP($BB$87,'Banco de Dados'!$B$4:$J$50,8,FALSE)*PRINCIPAL!$H$42*(1-(PRINCIPAL!$K$42/100)),IF(AND(PRINCIPAL!$H$42&lt;&gt;"",L95=PRINCIPAL!$L$42),VLOOKUP($BB$87,'Banco de Dados'!$B$4:$J$50,8,FALSE)*PRINCIPAL!$H$42*(1-(PRINCIPAL!$M$42/100)),IF(AND(PRINCIPAL!$H$42&lt;&gt;"",L95=PRINCIPAL!$N$42),VLOOKUP($BB$87,'Banco de Dados'!$B$4:$J$50,8,FALSE)*PRINCIPAL!$H$42*(1-(PRINCIPAL!$O$42/100)),IF(PRINCIPAL!$H$42&lt;&gt;"",VLOOKUP($BB$87,'Banco de Dados'!$B$4:$J$50,8,FALSE)*PRINCIPAL!$H$42,IF(OR(L95=PRINCIPAL!$I$42,L95=PRINCIPAL!$I$42+PRINCIPAL!$I$42,L95=PRINCIPAL!$I$42+PRINCIPAL!$I$42+PRINCIPAL!$I$42),0,IF(L95=PRINCIPAL!$J$42,VLOOKUP($BB$87,'Banco de Dados'!$B$4:$J$50,6,FALSE)*(1-(PRINCIPAL!$K$42/100)),IF(L95=PRINCIPAL!$L$42,VLOOKUP($BB$87,'Banco de Dados'!$B$4:$J$50,6,FALSE)*(1-(PRINCIPAL!$M$42/100)),IF(L95=PRINCIPAL!$N$42,VLOOKUP($BB$87,'Banco de Dados'!$B$4:$J$50,6,FALSE)*(1-(PRINCIPAL!$O$42/100)),VLOOKUP($BB$87,'Banco de Dados'!$B$4:$J$50,6,FALSE)))))))))),"")</f>
        <v/>
      </c>
      <c r="BB95" s="29" t="str">
        <f>IFERROR(BA95*(IFERROR(VLOOKUP($BB$87,'Banco de Dados'!$B$4:$J$50,4,FALSE),"ERRO")),"")</f>
        <v/>
      </c>
      <c r="BC95" s="29" t="str">
        <f t="shared" si="67"/>
        <v/>
      </c>
      <c r="BD95" s="103" t="str">
        <f>IFERROR(BC95*(C95*(PRINCIPAL!$G$42/100))*0.47*(44/12),"")</f>
        <v/>
      </c>
      <c r="BE95" s="111" t="str">
        <f t="shared" si="60"/>
        <v/>
      </c>
      <c r="BF95" s="30" t="str">
        <f>IFERROR(IF(AND(PRINCIPAL!$H$43&lt;&gt;"",OR(L95=PRINCIPAL!$I$43,L95=PRINCIPAL!$I$43+PRINCIPAL!$I$43,L95=PRINCIPAL!$I$43+PRINCIPAL!$I$43+PRINCIPAL!$I$43)),0,IF(AND(PRINCIPAL!$H$43&lt;&gt;"",L95=PRINCIPAL!$J$43),VLOOKUP($BG$87,'Banco de Dados'!$B$4:$J$50,8,FALSE)*PRINCIPAL!$H$43*(1-(PRINCIPAL!$K$43/100)),IF(AND(PRINCIPAL!$H$43&lt;&gt;"",L95=PRINCIPAL!$L$43),VLOOKUP($BG$87,'Banco de Dados'!$B$4:$J$50,8,FALSE)*PRINCIPAL!$H$43*(1-(PRINCIPAL!$M$43/100)),IF(AND(PRINCIPAL!$H$43&lt;&gt;"",L95=PRINCIPAL!$N$43),VLOOKUP($BG$87,'Banco de Dados'!$B$4:$J$50,8,FALSE)*PRINCIPAL!$H$43*(1-(PRINCIPAL!$O$43/100)),IF(PRINCIPAL!$H$43&lt;&gt;"",VLOOKUP($BG$87,'Banco de Dados'!$B$4:$J$50,8,FALSE)*PRINCIPAL!$H$43,IF(OR(L95=PRINCIPAL!$I$43,L95=PRINCIPAL!$I$43+PRINCIPAL!$I$43,L95=PRINCIPAL!$I$43+PRINCIPAL!$I$43+PRINCIPAL!$I$43),0,IF(L95=PRINCIPAL!$J$43,VLOOKUP($BG$87,'Banco de Dados'!$B$4:$J$50,6,FALSE)*(1-(PRINCIPAL!$K$43/100)),IF(L95=PRINCIPAL!$L$43,VLOOKUP($BG$87,'Banco de Dados'!$B$4:$J$50,6,FALSE)*(1-(PRINCIPAL!$M$43/100)),IF(L95=PRINCIPAL!$N$43,VLOOKUP($BG$87,'Banco de Dados'!$B$4:$J$50,6,FALSE)*(1-(PRINCIPAL!$O$43/100)),VLOOKUP($BG$87,'Banco de Dados'!$B$4:$J$50,6,FALSE)))))))))),"")</f>
        <v/>
      </c>
      <c r="BG95" s="29" t="str">
        <f>IFERROR(BF95*(IFERROR(VLOOKUP($BG$87,'Banco de Dados'!$B$4:$J$50,4,FALSE),"ERRO")),"")</f>
        <v/>
      </c>
      <c r="BH95" s="29" t="str">
        <f t="shared" si="61"/>
        <v/>
      </c>
      <c r="BI95" s="103" t="str">
        <f>IFERROR(BH95*(C95*(PRINCIPAL!$G$43/100))*0.47*(44/12),"")</f>
        <v/>
      </c>
      <c r="BJ95" s="102" t="str">
        <f t="shared" si="62"/>
        <v/>
      </c>
    </row>
    <row r="96" spans="2:62" ht="12.75" customHeight="1" x14ac:dyDescent="0.3">
      <c r="B96" s="326">
        <f t="shared" si="49"/>
        <v>2027</v>
      </c>
      <c r="C96" s="340"/>
      <c r="D96" s="1"/>
      <c r="E96" s="116">
        <v>7</v>
      </c>
      <c r="F96" s="24" t="str">
        <f>IFERROR(VLOOKUP($G$87,'Banco de Dados'!$B$4:$J$50,6,FALSE),"")</f>
        <v/>
      </c>
      <c r="G96" s="25" t="str">
        <f>IFERROR(F96*(IFERROR(VLOOKUP($G$87,'Banco de Dados'!$B$4:$J$50,4,FALSE),"ERRO")),"")</f>
        <v/>
      </c>
      <c r="H96" s="25" t="str">
        <f t="shared" si="50"/>
        <v/>
      </c>
      <c r="I96" s="103" t="str">
        <f t="shared" si="51"/>
        <v/>
      </c>
      <c r="J96" s="117" t="str">
        <f t="shared" si="68"/>
        <v/>
      </c>
      <c r="K96" s="1"/>
      <c r="L96" s="91">
        <v>7</v>
      </c>
      <c r="M96" s="24" t="str">
        <f>IFERROR(IF(AND(PRINCIPAL!$H$34&lt;&gt;"",OR(L96=PRINCIPAL!$I$34,L96=PRINCIPAL!$I$34+PRINCIPAL!$I$34,L96=PRINCIPAL!$I$34+PRINCIPAL!$I$34+PRINCIPAL!$I$34)),0,IF(AND(PRINCIPAL!$H$34&lt;&gt;"",L96=PRINCIPAL!$J$34),VLOOKUP($N$87,'Banco de Dados'!$B$4:$J$50,8,FALSE)*PRINCIPAL!$H$34*(1-(PRINCIPAL!$K$34/100)),IF(AND(PRINCIPAL!$H$34&lt;&gt;"",L96=PRINCIPAL!$L$34),VLOOKUP($N$87,'Banco de Dados'!$B$4:$J$50,8,FALSE)*PRINCIPAL!$H$34*(1-(PRINCIPAL!$M$34/100)),IF(AND(PRINCIPAL!$H$34&lt;&gt;"",L96=PRINCIPAL!$N$34),VLOOKUP($N$87,'Banco de Dados'!$B$4:$J$50,8,FALSE)*PRINCIPAL!$H$34*(1-(PRINCIPAL!$O$34/100)),IF(PRINCIPAL!$H$34&lt;&gt;"",VLOOKUP($N$87,'Banco de Dados'!$B$4:$J$50,8,FALSE)*PRINCIPAL!$H$34,IF(OR(L96=PRINCIPAL!$I$34,L96=PRINCIPAL!$I$34+PRINCIPAL!$I$34,L96=PRINCIPAL!$I$34+PRINCIPAL!$I$34+PRINCIPAL!$I$34),0,IF(L96=PRINCIPAL!$J$34,VLOOKUP($N$87,'Banco de Dados'!$B$4:$J$50,6,FALSE)*(1-(PRINCIPAL!$K$34/100)),IF(L96=PRINCIPAL!$L$34,VLOOKUP($N$87,'Banco de Dados'!$B$4:$J$50,6,FALSE)*(1-(PRINCIPAL!$M$34/100)),IF(L96=PRINCIPAL!$N$34,VLOOKUP($N$87,'Banco de Dados'!$B$4:$J$50,6,FALSE)*(1-(PRINCIPAL!$O$34/100)),VLOOKUP($N$87,'Banco de Dados'!$B$4:$J$50,6,FALSE)))))))))),"")</f>
        <v/>
      </c>
      <c r="N96" s="25" t="str">
        <f>IFERROR(M96*(IFERROR(VLOOKUP($N$87,'Banco de Dados'!$B$4:$J$50,4,FALSE),"ERRO")),"")</f>
        <v/>
      </c>
      <c r="O96" s="25" t="str">
        <f t="shared" si="47"/>
        <v/>
      </c>
      <c r="P96" s="103" t="str">
        <f>IFERROR(O96*(C96*(PRINCIPAL!$G$34/100))*0.47*(44/12),"")</f>
        <v/>
      </c>
      <c r="Q96" s="107" t="str">
        <f t="shared" si="69"/>
        <v/>
      </c>
      <c r="R96" s="29" t="str">
        <f>IFERROR(IF(AND(PRINCIPAL!$H$35&lt;&gt;"",OR(L96=PRINCIPAL!$I$35,L96=PRINCIPAL!$I$35+PRINCIPAL!$I$35,L96=PRINCIPAL!$I$35+PRINCIPAL!$I$35+PRINCIPAL!$I$35)),0,IF(AND(PRINCIPAL!$H$35&lt;&gt;"",L96=PRINCIPAL!$J$35),VLOOKUP($S$87,'Banco de Dados'!$B$4:$J$50,8,FALSE)*PRINCIPAL!$H$35*(1-(PRINCIPAL!$K$35/100)),IF(AND(PRINCIPAL!$H$35&lt;&gt;"",L96=PRINCIPAL!$L$35),VLOOKUP($S$87,'Banco de Dados'!$B$4:$J$50,8,FALSE)*PRINCIPAL!$H$35*(1-(PRINCIPAL!$M$35/100)),IF(AND(PRINCIPAL!$H$35&lt;&gt;"",L96=PRINCIPAL!$N$35),VLOOKUP($S$87,'Banco de Dados'!$B$4:$J$50,8,FALSE)*PRINCIPAL!$H$35*(1-(PRINCIPAL!$O$35/100)),IF(PRINCIPAL!$H$35&lt;&gt;"",VLOOKUP($S$87,'Banco de Dados'!$B$4:$J$50,8,FALSE)*PRINCIPAL!$H$35,IF(OR(L96=PRINCIPAL!$I$35,L96=PRINCIPAL!$I$35+PRINCIPAL!$I$35,L96=PRINCIPAL!$I$35+PRINCIPAL!$I$35+PRINCIPAL!$I$35),0,IF(L96=PRINCIPAL!$J$35,VLOOKUP($S$87,'Banco de Dados'!$B$4:$J$50,6,FALSE)*(1-(PRINCIPAL!$K$35/100)),IF(L96=PRINCIPAL!$L$35,VLOOKUP($S$87,'Banco de Dados'!$B$4:$J$50,6,FALSE)*(1-(PRINCIPAL!$M$35/100)),IF(L96=PRINCIPAL!$N$35,VLOOKUP($S$87,'Banco de Dados'!$B$4:$J$50,6,FALSE)*(1-(PRINCIPAL!$O$35/100)),VLOOKUP($S$87,'Banco de Dados'!$B$4:$J$50,6,FALSE)))))))))),"")</f>
        <v/>
      </c>
      <c r="S96" s="29" t="str">
        <f>IFERROR(R96*(IFERROR(VLOOKUP($S$87,'Banco de Dados'!$B$4:$J$50,4,FALSE),"ERRO")),"")</f>
        <v/>
      </c>
      <c r="T96" s="29" t="str">
        <f t="shared" si="52"/>
        <v/>
      </c>
      <c r="U96" s="103" t="str">
        <f>IFERROR(T96*(C96*(PRINCIPAL!$G$35/100))*0.47*(44/12),"")</f>
        <v/>
      </c>
      <c r="V96" s="103" t="str">
        <f t="shared" si="48"/>
        <v/>
      </c>
      <c r="W96" s="30" t="str">
        <f>IFERROR(IF(AND(PRINCIPAL!$H$36&lt;&gt;"",OR(L96=PRINCIPAL!$I$36,L96=PRINCIPAL!$I$36+PRINCIPAL!$I$36,L96=PRINCIPAL!$I$36+PRINCIPAL!$I$36+PRINCIPAL!$I$36)),0,IF(AND(PRINCIPAL!$H$36&lt;&gt;"",L96=PRINCIPAL!$J$36),VLOOKUP($X$126,'Banco de Dados'!$B$4:$J$50,8,FALSE)*PRINCIPAL!$H$36*(1-(PRINCIPAL!$K$36/100)),IF(AND(PRINCIPAL!$H$36&lt;&gt;"",L96=PRINCIPAL!$L$36),VLOOKUP($X$126,'Banco de Dados'!$B$4:$J$50,8,FALSE)*PRINCIPAL!$H$36*(1-(PRINCIPAL!$M$36/100)),IF(AND(PRINCIPAL!$H$36&lt;&gt;"",L96=PRINCIPAL!$N$36),VLOOKUP($X$126,'Banco de Dados'!$B$4:$J$50,8,FALSE)*PRINCIPAL!$H$36*(1-(PRINCIPAL!$O$36/100)),IF(PRINCIPAL!$H$36&lt;&gt;"",VLOOKUP($X$87,'Banco de Dados'!$B$4:$J$50,8,FALSE)*PRINCIPAL!$H$36,IF(OR(L96=PRINCIPAL!$I$36,L96=PRINCIPAL!$I$36+PRINCIPAL!$I$36,L96=PRINCIPAL!$I$36+PRINCIPAL!$I$36+PRINCIPAL!$I$36),0,IF(L96=PRINCIPAL!$J$36,VLOOKUP($X$87,'Banco de Dados'!$B$4:$J$50,6,FALSE)*(1-(PRINCIPAL!$K$36/100)),IF(L96=PRINCIPAL!$L$36,VLOOKUP($X$87,'Banco de Dados'!$B$4:$J$50,6,FALSE)*(1-(PRINCIPAL!$M$36/100)),IF(L96=PRINCIPAL!$N$36,VLOOKUP($X$87,'Banco de Dados'!$B$4:$J$50,6,FALSE)*(1-(PRINCIPAL!$O$36/100)),VLOOKUP($X$87,'Banco de Dados'!$B$4:$J$50,6,FALSE)))))))))),"")</f>
        <v/>
      </c>
      <c r="X96" s="29" t="str">
        <f>IFERROR(W96*(IFERROR(VLOOKUP($X$87,'Banco de Dados'!$B$4:$J$50,4,FALSE),"ERRO")),"")</f>
        <v/>
      </c>
      <c r="Y96" s="29" t="str">
        <f t="shared" si="63"/>
        <v/>
      </c>
      <c r="Z96" s="103" t="str">
        <f>IFERROR(Y96*(C96*(PRINCIPAL!$G$36/100))*0.47*(44/12),"")</f>
        <v/>
      </c>
      <c r="AA96" s="111" t="str">
        <f t="shared" si="64"/>
        <v/>
      </c>
      <c r="AB96" s="30" t="str">
        <f>IFERROR(IF(AND(PRINCIPAL!$H$37&lt;&gt;"",OR(L96=PRINCIPAL!$I$37,L96=PRINCIPAL!$I$37+PRINCIPAL!$I$37,L96=PRINCIPAL!$I$37+PRINCIPAL!$I$37+PRINCIPAL!$I$37)),0,IF(AND(PRINCIPAL!$H$37&lt;&gt;"",L96=PRINCIPAL!$J$37),VLOOKUP($AC$87,'Banco de Dados'!$B$4:$J$50,8,FALSE)*PRINCIPAL!$H$37*(1-(PRINCIPAL!$K$37/100)),IF(AND(PRINCIPAL!$H$37&lt;&gt;"",L96=PRINCIPAL!$L$37),VLOOKUP($AC$87,'Banco de Dados'!$B$4:$J$50,8,FALSE)*PRINCIPAL!$H$37*(1-(PRINCIPAL!$M$37/100)),IF(AND(PRINCIPAL!$H$37&lt;&gt;"",L96=PRINCIPAL!$N$37),VLOOKUP($AC$87,'Banco de Dados'!$B$4:$J$50,8,FALSE)*PRINCIPAL!$H$37*(1-(PRINCIPAL!$O$37/100)),IF(PRINCIPAL!$H$37&lt;&gt;"",VLOOKUP($AC$87,'Banco de Dados'!$B$4:$J$50,8,FALSE)*PRINCIPAL!$H$37,IF(OR(L96=PRINCIPAL!$I$37,L96=PRINCIPAL!$I$37+PRINCIPAL!$I$37,L96=PRINCIPAL!$I$37+PRINCIPAL!$I$37+PRINCIPAL!$I$37),0,IF(L96=PRINCIPAL!$J$37,VLOOKUP($AC$87,'Banco de Dados'!$B$4:$J$50,6,FALSE)*(1-(PRINCIPAL!$K$37/100)),IF(L96=PRINCIPAL!$L$37,VLOOKUP($AC$87,'Banco de Dados'!$B$4:$J$50,6,FALSE)*(1-(PRINCIPAL!$M$37/100)),IF(L96=PRINCIPAL!$N$37,VLOOKUP($AC$87,'Banco de Dados'!$B$4:$J$50,6,FALSE)*(1-(PRINCIPAL!$O$37/100)),VLOOKUP($AC$87,'Banco de Dados'!$B$4:$J$50,6,FALSE)))))))))),"")</f>
        <v/>
      </c>
      <c r="AC96" s="29" t="str">
        <f>IFERROR(AB96*(IFERROR(VLOOKUP($AC$87,'Banco de Dados'!$B$4:$J$50,4,FALSE),"ERRO")),"")</f>
        <v/>
      </c>
      <c r="AD96" s="29" t="str">
        <f t="shared" si="53"/>
        <v/>
      </c>
      <c r="AE96" s="103" t="str">
        <f>IFERROR(AD96*(C96*(PRINCIPAL!$G$37/100))*0.47*(44/12),"")</f>
        <v/>
      </c>
      <c r="AF96" s="111" t="str">
        <f t="shared" si="54"/>
        <v/>
      </c>
      <c r="AG96" s="30" t="str">
        <f>IFERROR(IF(AND(PRINCIPAL!$H$38&lt;&gt;"",OR(L96=PRINCIPAL!$I$38,L96=PRINCIPAL!$I$38+PRINCIPAL!$I$38,L96=PRINCIPAL!$I$38+PRINCIPAL!$I$38+PRINCIPAL!$I$38)),0,IF(AND(PRINCIPAL!$H$38&lt;&gt;"",L96=PRINCIPAL!$J$38),VLOOKUP($AH$87,'Banco de Dados'!$B$4:$J$50,8,FALSE)*PRINCIPAL!$H$38*(1-(PRINCIPAL!$K$38/100)),IF(AND(PRINCIPAL!$H$38&lt;&gt;"",L96=PRINCIPAL!$L$38),VLOOKUP($AH$87,'Banco de Dados'!$B$4:$J$50,8,FALSE)*PRINCIPAL!$H$38*(1-(PRINCIPAL!$M$38/100)),IF(AND(PRINCIPAL!$H$38&lt;&gt;"",L96=PRINCIPAL!$N$38),VLOOKUP($AH$87,'Banco de Dados'!$B$4:$J$50,8,FALSE)*PRINCIPAL!$H$38*(1-(PRINCIPAL!$O$38/100)),IF(PRINCIPAL!$H$38&lt;&gt;"",VLOOKUP($AH$87,'Banco de Dados'!$B$4:$J$50,8,FALSE)*PRINCIPAL!$H$38,IF(OR(L96=PRINCIPAL!$I$38,L96=PRINCIPAL!$I$38+PRINCIPAL!$I$38,L96=PRINCIPAL!$I$38+PRINCIPAL!$I$38+PRINCIPAL!$I$38),0,IF(L96=PRINCIPAL!$J$38,VLOOKUP($AH$87,'Banco de Dados'!$B$4:$J$50,6,FALSE)*(1-(PRINCIPAL!$K$38/100)),IF(L96=PRINCIPAL!$L$38,VLOOKUP($AH$87,'Banco de Dados'!$B$4:$J$50,6,FALSE)*(1-(PRINCIPAL!$M$38/100)),IF(L96=PRINCIPAL!$N$38,VLOOKUP($AH$87,'Banco de Dados'!$B$4:$J$50,6,FALSE)*(1-(PRINCIPAL!$O$38/100)),VLOOKUP($AH$87,'Banco de Dados'!$B$4:$J$50,6,FALSE)))))))))),"")</f>
        <v/>
      </c>
      <c r="AH96" s="29" t="str">
        <f>IFERROR(AG96*(IFERROR(VLOOKUP($AH$87,'Banco de Dados'!$B$4:$J$50,4,FALSE),"ERRO")),"")</f>
        <v/>
      </c>
      <c r="AI96" s="29" t="str">
        <f t="shared" si="55"/>
        <v/>
      </c>
      <c r="AJ96" s="103" t="str">
        <f>IFERROR(AI96*(C96*(PRINCIPAL!$G$38/100))*0.47*(44/12),"")</f>
        <v/>
      </c>
      <c r="AK96" s="111" t="str">
        <f t="shared" si="65"/>
        <v/>
      </c>
      <c r="AL96" s="30" t="str">
        <f>IFERROR(IF(AND(PRINCIPAL!$H$39&lt;&gt;"",OR(L96=PRINCIPAL!$I$39,L96=PRINCIPAL!$I$39+PRINCIPAL!$I$39,L96=PRINCIPAL!$I$39+PRINCIPAL!$I$39+PRINCIPAL!$I$39)),0,IF(AND(PRINCIPAL!$H$39&lt;&gt;"",L96=PRINCIPAL!$J$39),VLOOKUP($AM$87,'Banco de Dados'!$B$4:$J$50,8,FALSE)*PRINCIPAL!$H$39*(1-(PRINCIPAL!$K$39/100)),IF(AND(PRINCIPAL!$H$39&lt;&gt;"",L96=PRINCIPAL!$L$39),VLOOKUP($AM$87,'Banco de Dados'!$B$4:$J$50,8,FALSE)*PRINCIPAL!$H$39*(1-(PRINCIPAL!$M$39/100)),IF(AND(PRINCIPAL!$H$39&lt;&gt;"",L96=PRINCIPAL!$N$39),VLOOKUP($AM$87,'Banco de Dados'!$B$4:$J$50,8,FALSE)*PRINCIPAL!$H$39*(1-(PRINCIPAL!$O$39/100)),IF(PRINCIPAL!$H$39&lt;&gt;"",VLOOKUP($AM$87,'Banco de Dados'!$B$4:$J$50,8,FALSE)*PRINCIPAL!$H$39,IF(OR(L96=PRINCIPAL!$I$39,L96=PRINCIPAL!$I$39+PRINCIPAL!$I$39,L96=PRINCIPAL!$I$39+PRINCIPAL!$I$39+PRINCIPAL!$I$39),0,IF(L96=PRINCIPAL!$J$39,VLOOKUP($AM$87,'Banco de Dados'!$B$4:$J$50,6,FALSE)*(1-(PRINCIPAL!$K$39/100)),IF(L96=PRINCIPAL!$L$39,VLOOKUP($AM$87,'Banco de Dados'!$B$4:$J$50,6,FALSE)*(1-(PRINCIPAL!$M$39/100)),IF(L96=PRINCIPAL!$N$39,VLOOKUP($AM$87,'Banco de Dados'!$B$4:$J$50,6,FALSE)*(1-(PRINCIPAL!$O$39/100)),VLOOKUP($AM$87,'Banco de Dados'!$B$4:$J$50,6,FALSE)))))))))),"")</f>
        <v/>
      </c>
      <c r="AM96" s="29" t="str">
        <f>IFERROR(AL96*(IFERROR(VLOOKUP($AM$87,'Banco de Dados'!$B$4:$J$50,4,FALSE),"ERRO")),"")</f>
        <v/>
      </c>
      <c r="AN96" s="29" t="str">
        <f t="shared" si="56"/>
        <v/>
      </c>
      <c r="AO96" s="103" t="str">
        <f>IFERROR(AN96*(C96*(PRINCIPAL!$G$39/100))*0.47*(44/12),"")</f>
        <v/>
      </c>
      <c r="AP96" s="111" t="str">
        <f t="shared" si="57"/>
        <v/>
      </c>
      <c r="AQ96" s="29" t="str">
        <f>IFERROR(IF(AND(PRINCIPAL!$H$40&lt;&gt;"",OR(L96=PRINCIPAL!$I$40,L96=PRINCIPAL!$I$40+PRINCIPAL!$I$40,L96=PRINCIPAL!$I$40+PRINCIPAL!$I$40+PRINCIPAL!$I$40)),0,IF(AND(PRINCIPAL!$H$40&lt;&gt;"",L96=PRINCIPAL!$J$40),VLOOKUP($AR$87,'Banco de Dados'!$B$4:$J$50,8,FALSE)*PRINCIPAL!$H$40*(1-(PRINCIPAL!$K$40/100)),IF(AND(PRINCIPAL!$H$40&lt;&gt;"",L96=PRINCIPAL!$L$40),VLOOKUP($AR$87,'Banco de Dados'!$B$4:$J$50,8,FALSE)*PRINCIPAL!$H$40*(1-(PRINCIPAL!$M$40/100)),IF(AND(PRINCIPAL!$H$40&lt;&gt;"",L96=PRINCIPAL!$N$40),VLOOKUP($AR$87,'Banco de Dados'!$B$4:$J$50,8,FALSE)*PRINCIPAL!$H$40*(1-(PRINCIPAL!$O$40/100)),IF(PRINCIPAL!$H$40&lt;&gt;"",VLOOKUP($AR$87,'Banco de Dados'!$B$4:$J$50,8,FALSE)*PRINCIPAL!$H$40,IF(OR(L96=PRINCIPAL!$I$40,L96=PRINCIPAL!$I$40+PRINCIPAL!$I$40,L96=PRINCIPAL!$I$40+PRINCIPAL!$I$40+PRINCIPAL!$I$40),0,IF(L96=PRINCIPAL!$J$40,VLOOKUP($AR$87,'Banco de Dados'!$B$4:$J$50,6,FALSE)*(1-(PRINCIPAL!$K$40/100)),IF(L96=PRINCIPAL!$L$40,VLOOKUP($AR$87,'Banco de Dados'!$B$4:$J$50,6,FALSE)*(1-(PRINCIPAL!$M$40/100)),IF(L96=PRINCIPAL!$N$40,VLOOKUP($AR$87,'Banco de Dados'!$B$4:$J$50,6,FALSE)*(1-(PRINCIPAL!$O$40/100)),VLOOKUP($AR$87,'Banco de Dados'!$B$4:$J$50,6,FALSE)))))))))),"")</f>
        <v/>
      </c>
      <c r="AR96" s="29" t="str">
        <f>IFERROR(AQ96*(IFERROR(VLOOKUP($AR$87,'Banco de Dados'!$B$4:$J$50,4,FALSE),"ERRO")),"")</f>
        <v/>
      </c>
      <c r="AS96" s="29" t="str">
        <f t="shared" si="58"/>
        <v/>
      </c>
      <c r="AT96" s="103" t="str">
        <f>IFERROR(AS96*(C96*(PRINCIPAL!$G$40/100))*0.47*(44/12),"")</f>
        <v/>
      </c>
      <c r="AU96" s="111" t="str">
        <f t="shared" si="70"/>
        <v/>
      </c>
      <c r="AV96" s="30" t="str">
        <f>IFERROR(IF(AND(PRINCIPAL!$H$41&lt;&gt;"",OR(L96=PRINCIPAL!$I$41,L96=PRINCIPAL!$I$41+PRINCIPAL!$I$41,L96=PRINCIPAL!$I$41+PRINCIPAL!$I$41+PRINCIPAL!$I$41)),0,IF(AND(PRINCIPAL!$H$41&lt;&gt;"",L96=PRINCIPAL!$J$41),VLOOKUP($AW$87,'Banco de Dados'!$B$4:$J$50,8,FALSE)*PRINCIPAL!$H$41*(1-(PRINCIPAL!$K$41/100)),IF(AND(PRINCIPAL!$H$41&lt;&gt;"",L96=PRINCIPAL!$L$41),VLOOKUP($AW$87,'Banco de Dados'!$B$4:$J$50,8,FALSE)*PRINCIPAL!$H$41*(1-(PRINCIPAL!$M$41/100)),IF(AND(PRINCIPAL!$H$41&lt;&gt;"",L96=PRINCIPAL!$N$41),VLOOKUP($AW$87,'Banco de Dados'!$B$4:$J$50,8,FALSE)*PRINCIPAL!$H$41*(1-(PRINCIPAL!$O$41/100)),IF(PRINCIPAL!$H$41&lt;&gt;"",VLOOKUP($AW$87,'Banco de Dados'!$B$4:$J$50,8,FALSE)*PRINCIPAL!$H$41,IF(OR(L96=PRINCIPAL!$I$41,L96=PRINCIPAL!$I$41+PRINCIPAL!$I$41,L96=PRINCIPAL!$I$41+PRINCIPAL!$I$41+PRINCIPAL!$I$41),0,IF(L96=PRINCIPAL!$J$41,VLOOKUP($AW$87,'Banco de Dados'!$B$4:$J$50,6,FALSE)*(1-(PRINCIPAL!$K$41/100)),IF(L96=PRINCIPAL!$L$41,VLOOKUP($AW$87,'Banco de Dados'!$B$4:$J$50,6,FALSE)*(1-(PRINCIPAL!$M$41/100)),IF(L96=PRINCIPAL!$N$41,VLOOKUP($AW$87,'Banco de Dados'!$B$4:$J$50,6,FALSE)*(1-(PRINCIPAL!$O$41/100)),VLOOKUP($AW$87,'Banco de Dados'!$B$4:$J$50,6,FALSE)))))))))),"")</f>
        <v/>
      </c>
      <c r="AW96" s="29" t="str">
        <f>IFERROR(AV96*(IFERROR(VLOOKUP($AW$87,'Banco de Dados'!$B$4:$J$50,4,FALSE),"ERRO")),"")</f>
        <v/>
      </c>
      <c r="AX96" s="29" t="str">
        <f t="shared" si="59"/>
        <v/>
      </c>
      <c r="AY96" s="103" t="str">
        <f>IFERROR(AX96*(C96*(PRINCIPAL!$G$41/100))*0.47*(44/12),"")</f>
        <v/>
      </c>
      <c r="AZ96" s="111" t="str">
        <f t="shared" si="66"/>
        <v/>
      </c>
      <c r="BA96" s="30" t="str">
        <f>IFERROR(IF(AND(PRINCIPAL!$H$42&lt;&gt;"",OR(L96=PRINCIPAL!$I$42,L96=PRINCIPAL!$I$42+PRINCIPAL!$I$42,L96=PRINCIPAL!$I$42+PRINCIPAL!$I$42+PRINCIPAL!$I$42)),0,IF(AND(PRINCIPAL!$H$42&lt;&gt;"",L96=PRINCIPAL!$J$42),VLOOKUP($BB$87,'Banco de Dados'!$B$4:$J$50,8,FALSE)*PRINCIPAL!$H$42*(1-(PRINCIPAL!$K$42/100)),IF(AND(PRINCIPAL!$H$42&lt;&gt;"",L96=PRINCIPAL!$L$42),VLOOKUP($BB$87,'Banco de Dados'!$B$4:$J$50,8,FALSE)*PRINCIPAL!$H$42*(1-(PRINCIPAL!$M$42/100)),IF(AND(PRINCIPAL!$H$42&lt;&gt;"",L96=PRINCIPAL!$N$42),VLOOKUP($BB$87,'Banco de Dados'!$B$4:$J$50,8,FALSE)*PRINCIPAL!$H$42*(1-(PRINCIPAL!$O$42/100)),IF(PRINCIPAL!$H$42&lt;&gt;"",VLOOKUP($BB$87,'Banco de Dados'!$B$4:$J$50,8,FALSE)*PRINCIPAL!$H$42,IF(OR(L96=PRINCIPAL!$I$42,L96=PRINCIPAL!$I$42+PRINCIPAL!$I$42,L96=PRINCIPAL!$I$42+PRINCIPAL!$I$42+PRINCIPAL!$I$42),0,IF(L96=PRINCIPAL!$J$42,VLOOKUP($BB$87,'Banco de Dados'!$B$4:$J$50,6,FALSE)*(1-(PRINCIPAL!$K$42/100)),IF(L96=PRINCIPAL!$L$42,VLOOKUP($BB$87,'Banco de Dados'!$B$4:$J$50,6,FALSE)*(1-(PRINCIPAL!$M$42/100)),IF(L96=PRINCIPAL!$N$42,VLOOKUP($BB$87,'Banco de Dados'!$B$4:$J$50,6,FALSE)*(1-(PRINCIPAL!$O$42/100)),VLOOKUP($BB$87,'Banco de Dados'!$B$4:$J$50,6,FALSE)))))))))),"")</f>
        <v/>
      </c>
      <c r="BB96" s="29" t="str">
        <f>IFERROR(BA96*(IFERROR(VLOOKUP($BB$87,'Banco de Dados'!$B$4:$J$50,4,FALSE),"ERRO")),"")</f>
        <v/>
      </c>
      <c r="BC96" s="29" t="str">
        <f t="shared" si="67"/>
        <v/>
      </c>
      <c r="BD96" s="103" t="str">
        <f>IFERROR(BC96*(C96*(PRINCIPAL!$G$42/100))*0.47*(44/12),"")</f>
        <v/>
      </c>
      <c r="BE96" s="111" t="str">
        <f t="shared" si="60"/>
        <v/>
      </c>
      <c r="BF96" s="30" t="str">
        <f>IFERROR(IF(AND(PRINCIPAL!$H$43&lt;&gt;"",OR(L96=PRINCIPAL!$I$43,L96=PRINCIPAL!$I$43+PRINCIPAL!$I$43,L96=PRINCIPAL!$I$43+PRINCIPAL!$I$43+PRINCIPAL!$I$43)),0,IF(AND(PRINCIPAL!$H$43&lt;&gt;"",L96=PRINCIPAL!$J$43),VLOOKUP($BG$87,'Banco de Dados'!$B$4:$J$50,8,FALSE)*PRINCIPAL!$H$43*(1-(PRINCIPAL!$K$43/100)),IF(AND(PRINCIPAL!$H$43&lt;&gt;"",L96=PRINCIPAL!$L$43),VLOOKUP($BG$87,'Banco de Dados'!$B$4:$J$50,8,FALSE)*PRINCIPAL!$H$43*(1-(PRINCIPAL!$M$43/100)),IF(AND(PRINCIPAL!$H$43&lt;&gt;"",L96=PRINCIPAL!$N$43),VLOOKUP($BG$87,'Banco de Dados'!$B$4:$J$50,8,FALSE)*PRINCIPAL!$H$43*(1-(PRINCIPAL!$O$43/100)),IF(PRINCIPAL!$H$43&lt;&gt;"",VLOOKUP($BG$87,'Banco de Dados'!$B$4:$J$50,8,FALSE)*PRINCIPAL!$H$43,IF(OR(L96=PRINCIPAL!$I$43,L96=PRINCIPAL!$I$43+PRINCIPAL!$I$43,L96=PRINCIPAL!$I$43+PRINCIPAL!$I$43+PRINCIPAL!$I$43),0,IF(L96=PRINCIPAL!$J$43,VLOOKUP($BG$87,'Banco de Dados'!$B$4:$J$50,6,FALSE)*(1-(PRINCIPAL!$K$43/100)),IF(L96=PRINCIPAL!$L$43,VLOOKUP($BG$87,'Banco de Dados'!$B$4:$J$50,6,FALSE)*(1-(PRINCIPAL!$M$43/100)),IF(L96=PRINCIPAL!$N$43,VLOOKUP($BG$87,'Banco de Dados'!$B$4:$J$50,6,FALSE)*(1-(PRINCIPAL!$O$43/100)),VLOOKUP($BG$87,'Banco de Dados'!$B$4:$J$50,6,FALSE)))))))))),"")</f>
        <v/>
      </c>
      <c r="BG96" s="29" t="str">
        <f>IFERROR(BF96*(IFERROR(VLOOKUP($BG$87,'Banco de Dados'!$B$4:$J$50,4,FALSE),"ERRO")),"")</f>
        <v/>
      </c>
      <c r="BH96" s="29" t="str">
        <f t="shared" si="61"/>
        <v/>
      </c>
      <c r="BI96" s="103" t="str">
        <f>IFERROR(BH96*(C96*(PRINCIPAL!$G$43/100))*0.47*(44/12),"")</f>
        <v/>
      </c>
      <c r="BJ96" s="102" t="str">
        <f t="shared" si="62"/>
        <v/>
      </c>
    </row>
    <row r="97" spans="2:62" ht="12.75" customHeight="1" x14ac:dyDescent="0.3">
      <c r="B97" s="326">
        <f t="shared" si="49"/>
        <v>2028</v>
      </c>
      <c r="C97" s="340"/>
      <c r="D97" s="1"/>
      <c r="E97" s="116">
        <v>8</v>
      </c>
      <c r="F97" s="24" t="str">
        <f>IFERROR(VLOOKUP($G$87,'Banco de Dados'!$B$4:$J$50,6,FALSE),"")</f>
        <v/>
      </c>
      <c r="G97" s="25" t="str">
        <f>IFERROR(F97*(IFERROR(VLOOKUP($G$87,'Banco de Dados'!$B$4:$J$50,4,FALSE),"ERRO")),"")</f>
        <v/>
      </c>
      <c r="H97" s="25" t="str">
        <f t="shared" si="50"/>
        <v/>
      </c>
      <c r="I97" s="103" t="str">
        <f t="shared" si="51"/>
        <v/>
      </c>
      <c r="J97" s="117" t="str">
        <f t="shared" si="68"/>
        <v/>
      </c>
      <c r="K97" s="1"/>
      <c r="L97" s="91">
        <v>8</v>
      </c>
      <c r="M97" s="24" t="str">
        <f>IFERROR(IF(AND(PRINCIPAL!$H$34&lt;&gt;"",OR(L97=PRINCIPAL!$I$34,L97=PRINCIPAL!$I$34+PRINCIPAL!$I$34,L97=PRINCIPAL!$I$34+PRINCIPAL!$I$34+PRINCIPAL!$I$34)),0,IF(AND(PRINCIPAL!$H$34&lt;&gt;"",L97=PRINCIPAL!$J$34),VLOOKUP($N$87,'Banco de Dados'!$B$4:$J$50,8,FALSE)*PRINCIPAL!$H$34*(1-(PRINCIPAL!$K$34/100)),IF(AND(PRINCIPAL!$H$34&lt;&gt;"",L97=PRINCIPAL!$L$34),VLOOKUP($N$87,'Banco de Dados'!$B$4:$J$50,8,FALSE)*PRINCIPAL!$H$34*(1-(PRINCIPAL!$M$34/100)),IF(AND(PRINCIPAL!$H$34&lt;&gt;"",L97=PRINCIPAL!$N$34),VLOOKUP($N$87,'Banco de Dados'!$B$4:$J$50,8,FALSE)*PRINCIPAL!$H$34*(1-(PRINCIPAL!$O$34/100)),IF(PRINCIPAL!$H$34&lt;&gt;"",VLOOKUP($N$87,'Banco de Dados'!$B$4:$J$50,8,FALSE)*PRINCIPAL!$H$34,IF(OR(L97=PRINCIPAL!$I$34,L97=PRINCIPAL!$I$34+PRINCIPAL!$I$34,L97=PRINCIPAL!$I$34+PRINCIPAL!$I$34+PRINCIPAL!$I$34),0,IF(L97=PRINCIPAL!$J$34,VLOOKUP($N$87,'Banco de Dados'!$B$4:$J$50,6,FALSE)*(1-(PRINCIPAL!$K$34/100)),IF(L97=PRINCIPAL!$L$34,VLOOKUP($N$87,'Banco de Dados'!$B$4:$J$50,6,FALSE)*(1-(PRINCIPAL!$M$34/100)),IF(L97=PRINCIPAL!$N$34,VLOOKUP($N$87,'Banco de Dados'!$B$4:$J$50,6,FALSE)*(1-(PRINCIPAL!$O$34/100)),VLOOKUP($N$87,'Banco de Dados'!$B$4:$J$50,6,FALSE)))))))))),"")</f>
        <v/>
      </c>
      <c r="N97" s="25" t="str">
        <f>IFERROR(M97*(IFERROR(VLOOKUP($N$87,'Banco de Dados'!$B$4:$J$50,4,FALSE),"ERRO")),"")</f>
        <v/>
      </c>
      <c r="O97" s="25" t="str">
        <f t="shared" si="47"/>
        <v/>
      </c>
      <c r="P97" s="103" t="str">
        <f>IFERROR(O97*(C97*(PRINCIPAL!$G$34/100))*0.47*(44/12),"")</f>
        <v/>
      </c>
      <c r="Q97" s="107" t="str">
        <f t="shared" si="69"/>
        <v/>
      </c>
      <c r="R97" s="29" t="str">
        <f>IFERROR(IF(AND(PRINCIPAL!$H$35&lt;&gt;"",OR(L97=PRINCIPAL!$I$35,L97=PRINCIPAL!$I$35+PRINCIPAL!$I$35,L97=PRINCIPAL!$I$35+PRINCIPAL!$I$35+PRINCIPAL!$I$35)),0,IF(AND(PRINCIPAL!$H$35&lt;&gt;"",L97=PRINCIPAL!$J$35),VLOOKUP($S$87,'Banco de Dados'!$B$4:$J$50,8,FALSE)*PRINCIPAL!$H$35*(1-(PRINCIPAL!$K$35/100)),IF(AND(PRINCIPAL!$H$35&lt;&gt;"",L97=PRINCIPAL!$L$35),VLOOKUP($S$87,'Banco de Dados'!$B$4:$J$50,8,FALSE)*PRINCIPAL!$H$35*(1-(PRINCIPAL!$M$35/100)),IF(AND(PRINCIPAL!$H$35&lt;&gt;"",L97=PRINCIPAL!$N$35),VLOOKUP($S$87,'Banco de Dados'!$B$4:$J$50,8,FALSE)*PRINCIPAL!$H$35*(1-(PRINCIPAL!$O$35/100)),IF(PRINCIPAL!$H$35&lt;&gt;"",VLOOKUP($S$87,'Banco de Dados'!$B$4:$J$50,8,FALSE)*PRINCIPAL!$H$35,IF(OR(L97=PRINCIPAL!$I$35,L97=PRINCIPAL!$I$35+PRINCIPAL!$I$35,L97=PRINCIPAL!$I$35+PRINCIPAL!$I$35+PRINCIPAL!$I$35),0,IF(L97=PRINCIPAL!$J$35,VLOOKUP($S$87,'Banco de Dados'!$B$4:$J$50,6,FALSE)*(1-(PRINCIPAL!$K$35/100)),IF(L97=PRINCIPAL!$L$35,VLOOKUP($S$87,'Banco de Dados'!$B$4:$J$50,6,FALSE)*(1-(PRINCIPAL!$M$35/100)),IF(L97=PRINCIPAL!$N$35,VLOOKUP($S$87,'Banco de Dados'!$B$4:$J$50,6,FALSE)*(1-(PRINCIPAL!$O$35/100)),VLOOKUP($S$87,'Banco de Dados'!$B$4:$J$50,6,FALSE)))))))))),"")</f>
        <v/>
      </c>
      <c r="S97" s="29" t="str">
        <f>IFERROR(R97*(IFERROR(VLOOKUP($S$87,'Banco de Dados'!$B$4:$J$50,4,FALSE),"ERRO")),"")</f>
        <v/>
      </c>
      <c r="T97" s="29" t="str">
        <f t="shared" si="52"/>
        <v/>
      </c>
      <c r="U97" s="103" t="str">
        <f>IFERROR(T97*(C97*(PRINCIPAL!$G$35/100))*0.47*(44/12),"")</f>
        <v/>
      </c>
      <c r="V97" s="103" t="str">
        <f t="shared" ref="V97:V124" si="71">IFERROR(V96+U97,"")</f>
        <v/>
      </c>
      <c r="W97" s="30" t="str">
        <f>IFERROR(IF(AND(PRINCIPAL!$H$36&lt;&gt;"",OR(L97=PRINCIPAL!$I$36,L97=PRINCIPAL!$I$36+PRINCIPAL!$I$36,L97=PRINCIPAL!$I$36+PRINCIPAL!$I$36+PRINCIPAL!$I$36)),0,IF(AND(PRINCIPAL!$H$36&lt;&gt;"",L97=PRINCIPAL!$J$36),VLOOKUP($X$126,'Banco de Dados'!$B$4:$J$50,8,FALSE)*PRINCIPAL!$H$36*(1-(PRINCIPAL!$K$36/100)),IF(AND(PRINCIPAL!$H$36&lt;&gt;"",L97=PRINCIPAL!$L$36),VLOOKUP($X$126,'Banco de Dados'!$B$4:$J$50,8,FALSE)*PRINCIPAL!$H$36*(1-(PRINCIPAL!$M$36/100)),IF(AND(PRINCIPAL!$H$36&lt;&gt;"",L97=PRINCIPAL!$N$36),VLOOKUP($X$126,'Banco de Dados'!$B$4:$J$50,8,FALSE)*PRINCIPAL!$H$36*(1-(PRINCIPAL!$O$36/100)),IF(PRINCIPAL!$H$36&lt;&gt;"",VLOOKUP($X$87,'Banco de Dados'!$B$4:$J$50,8,FALSE)*PRINCIPAL!$H$36,IF(OR(L97=PRINCIPAL!$I$36,L97=PRINCIPAL!$I$36+PRINCIPAL!$I$36,L97=PRINCIPAL!$I$36+PRINCIPAL!$I$36+PRINCIPAL!$I$36),0,IF(L97=PRINCIPAL!$J$36,VLOOKUP($X$87,'Banco de Dados'!$B$4:$J$50,6,FALSE)*(1-(PRINCIPAL!$K$36/100)),IF(L97=PRINCIPAL!$L$36,VLOOKUP($X$87,'Banco de Dados'!$B$4:$J$50,6,FALSE)*(1-(PRINCIPAL!$M$36/100)),IF(L97=PRINCIPAL!$N$36,VLOOKUP($X$87,'Banco de Dados'!$B$4:$J$50,6,FALSE)*(1-(PRINCIPAL!$O$36/100)),VLOOKUP($X$87,'Banco de Dados'!$B$4:$J$50,6,FALSE)))))))))),"")</f>
        <v/>
      </c>
      <c r="X97" s="29" t="str">
        <f>IFERROR(W97*(IFERROR(VLOOKUP($X$87,'Banco de Dados'!$B$4:$J$50,4,FALSE),"ERRO")),"")</f>
        <v/>
      </c>
      <c r="Y97" s="29" t="str">
        <f t="shared" si="63"/>
        <v/>
      </c>
      <c r="Z97" s="103" t="str">
        <f>IFERROR(Y97*(C97*(PRINCIPAL!$G$36/100))*0.47*(44/12),"")</f>
        <v/>
      </c>
      <c r="AA97" s="111" t="str">
        <f t="shared" si="64"/>
        <v/>
      </c>
      <c r="AB97" s="30" t="str">
        <f>IFERROR(IF(AND(PRINCIPAL!$H$37&lt;&gt;"",OR(L97=PRINCIPAL!$I$37,L97=PRINCIPAL!$I$37+PRINCIPAL!$I$37,L97=PRINCIPAL!$I$37+PRINCIPAL!$I$37+PRINCIPAL!$I$37)),0,IF(AND(PRINCIPAL!$H$37&lt;&gt;"",L97=PRINCIPAL!$J$37),VLOOKUP($AC$87,'Banco de Dados'!$B$4:$J$50,8,FALSE)*PRINCIPAL!$H$37*(1-(PRINCIPAL!$K$37/100)),IF(AND(PRINCIPAL!$H$37&lt;&gt;"",L97=PRINCIPAL!$L$37),VLOOKUP($AC$87,'Banco de Dados'!$B$4:$J$50,8,FALSE)*PRINCIPAL!$H$37*(1-(PRINCIPAL!$M$37/100)),IF(AND(PRINCIPAL!$H$37&lt;&gt;"",L97=PRINCIPAL!$N$37),VLOOKUP($AC$87,'Banco de Dados'!$B$4:$J$50,8,FALSE)*PRINCIPAL!$H$37*(1-(PRINCIPAL!$O$37/100)),IF(PRINCIPAL!$H$37&lt;&gt;"",VLOOKUP($AC$87,'Banco de Dados'!$B$4:$J$50,8,FALSE)*PRINCIPAL!$H$37,IF(OR(L97=PRINCIPAL!$I$37,L97=PRINCIPAL!$I$37+PRINCIPAL!$I$37,L97=PRINCIPAL!$I$37+PRINCIPAL!$I$37+PRINCIPAL!$I$37),0,IF(L97=PRINCIPAL!$J$37,VLOOKUP($AC$87,'Banco de Dados'!$B$4:$J$50,6,FALSE)*(1-(PRINCIPAL!$K$37/100)),IF(L97=PRINCIPAL!$L$37,VLOOKUP($AC$87,'Banco de Dados'!$B$4:$J$50,6,FALSE)*(1-(PRINCIPAL!$M$37/100)),IF(L97=PRINCIPAL!$N$37,VLOOKUP($AC$87,'Banco de Dados'!$B$4:$J$50,6,FALSE)*(1-(PRINCIPAL!$O$37/100)),VLOOKUP($AC$87,'Banco de Dados'!$B$4:$J$50,6,FALSE)))))))))),"")</f>
        <v/>
      </c>
      <c r="AC97" s="29" t="str">
        <f>IFERROR(AB97*(IFERROR(VLOOKUP($AC$87,'Banco de Dados'!$B$4:$J$50,4,FALSE),"ERRO")),"")</f>
        <v/>
      </c>
      <c r="AD97" s="29" t="str">
        <f t="shared" si="53"/>
        <v/>
      </c>
      <c r="AE97" s="103" t="str">
        <f>IFERROR(AD97*(C97*(PRINCIPAL!$G$37/100))*0.47*(44/12),"")</f>
        <v/>
      </c>
      <c r="AF97" s="111" t="str">
        <f>IFERROR(AE97+AF96,"")</f>
        <v/>
      </c>
      <c r="AG97" s="30" t="str">
        <f>IFERROR(IF(AND(PRINCIPAL!$H$38&lt;&gt;"",OR(L97=PRINCIPAL!$I$38,L97=PRINCIPAL!$I$38+PRINCIPAL!$I$38,L97=PRINCIPAL!$I$38+PRINCIPAL!$I$38+PRINCIPAL!$I$38)),0,IF(AND(PRINCIPAL!$H$38&lt;&gt;"",L97=PRINCIPAL!$J$38),VLOOKUP($AH$87,'Banco de Dados'!$B$4:$J$50,8,FALSE)*PRINCIPAL!$H$38*(1-(PRINCIPAL!$K$38/100)),IF(AND(PRINCIPAL!$H$38&lt;&gt;"",L97=PRINCIPAL!$L$38),VLOOKUP($AH$87,'Banco de Dados'!$B$4:$J$50,8,FALSE)*PRINCIPAL!$H$38*(1-(PRINCIPAL!$M$38/100)),IF(AND(PRINCIPAL!$H$38&lt;&gt;"",L97=PRINCIPAL!$N$38),VLOOKUP($AH$87,'Banco de Dados'!$B$4:$J$50,8,FALSE)*PRINCIPAL!$H$38*(1-(PRINCIPAL!$O$38/100)),IF(PRINCIPAL!$H$38&lt;&gt;"",VLOOKUP($AH$87,'Banco de Dados'!$B$4:$J$50,8,FALSE)*PRINCIPAL!$H$38,IF(OR(L97=PRINCIPAL!$I$38,L97=PRINCIPAL!$I$38+PRINCIPAL!$I$38,L97=PRINCIPAL!$I$38+PRINCIPAL!$I$38+PRINCIPAL!$I$38),0,IF(L97=PRINCIPAL!$J$38,VLOOKUP($AH$87,'Banco de Dados'!$B$4:$J$50,6,FALSE)*(1-(PRINCIPAL!$K$38/100)),IF(L97=PRINCIPAL!$L$38,VLOOKUP($AH$87,'Banco de Dados'!$B$4:$J$50,6,FALSE)*(1-(PRINCIPAL!$M$38/100)),IF(L97=PRINCIPAL!$N$38,VLOOKUP($AH$87,'Banco de Dados'!$B$4:$J$50,6,FALSE)*(1-(PRINCIPAL!$O$38/100)),VLOOKUP($AH$87,'Banco de Dados'!$B$4:$J$50,6,FALSE)))))))))),"")</f>
        <v/>
      </c>
      <c r="AH97" s="29" t="str">
        <f>IFERROR(AG97*(IFERROR(VLOOKUP($AH$87,'Banco de Dados'!$B$4:$J$50,4,FALSE),"ERRO")),"")</f>
        <v/>
      </c>
      <c r="AI97" s="29" t="str">
        <f t="shared" si="55"/>
        <v/>
      </c>
      <c r="AJ97" s="103" t="str">
        <f>IFERROR(AI97*(C97*(PRINCIPAL!$G$38/100))*0.47*(44/12),"")</f>
        <v/>
      </c>
      <c r="AK97" s="111" t="str">
        <f t="shared" si="65"/>
        <v/>
      </c>
      <c r="AL97" s="30" t="str">
        <f>IFERROR(IF(AND(PRINCIPAL!$H$39&lt;&gt;"",OR(L97=PRINCIPAL!$I$39,L97=PRINCIPAL!$I$39+PRINCIPAL!$I$39,L97=PRINCIPAL!$I$39+PRINCIPAL!$I$39+PRINCIPAL!$I$39)),0,IF(AND(PRINCIPAL!$H$39&lt;&gt;"",L97=PRINCIPAL!$J$39),VLOOKUP($AM$87,'Banco de Dados'!$B$4:$J$50,8,FALSE)*PRINCIPAL!$H$39*(1-(PRINCIPAL!$K$39/100)),IF(AND(PRINCIPAL!$H$39&lt;&gt;"",L97=PRINCIPAL!$L$39),VLOOKUP($AM$87,'Banco de Dados'!$B$4:$J$50,8,FALSE)*PRINCIPAL!$H$39*(1-(PRINCIPAL!$M$39/100)),IF(AND(PRINCIPAL!$H$39&lt;&gt;"",L97=PRINCIPAL!$N$39),VLOOKUP($AM$87,'Banco de Dados'!$B$4:$J$50,8,FALSE)*PRINCIPAL!$H$39*(1-(PRINCIPAL!$O$39/100)),IF(PRINCIPAL!$H$39&lt;&gt;"",VLOOKUP($AM$87,'Banco de Dados'!$B$4:$J$50,8,FALSE)*PRINCIPAL!$H$39,IF(OR(L97=PRINCIPAL!$I$39,L97=PRINCIPAL!$I$39+PRINCIPAL!$I$39,L97=PRINCIPAL!$I$39+PRINCIPAL!$I$39+PRINCIPAL!$I$39),0,IF(L97=PRINCIPAL!$J$39,VLOOKUP($AM$87,'Banco de Dados'!$B$4:$J$50,6,FALSE)*(1-(PRINCIPAL!$K$39/100)),IF(L97=PRINCIPAL!$L$39,VLOOKUP($AM$87,'Banco de Dados'!$B$4:$J$50,6,FALSE)*(1-(PRINCIPAL!$M$39/100)),IF(L97=PRINCIPAL!$N$39,VLOOKUP($AM$87,'Banco de Dados'!$B$4:$J$50,6,FALSE)*(1-(PRINCIPAL!$O$39/100)),VLOOKUP($AM$87,'Banco de Dados'!$B$4:$J$50,6,FALSE)))))))))),"")</f>
        <v/>
      </c>
      <c r="AM97" s="29" t="str">
        <f>IFERROR(AL97*(IFERROR(VLOOKUP($AM$87,'Banco de Dados'!$B$4:$J$50,4,FALSE),"ERRO")),"")</f>
        <v/>
      </c>
      <c r="AN97" s="29" t="str">
        <f t="shared" si="56"/>
        <v/>
      </c>
      <c r="AO97" s="103" t="str">
        <f>IFERROR(AN97*(C97*(PRINCIPAL!$G$39/100))*0.47*(44/12),"")</f>
        <v/>
      </c>
      <c r="AP97" s="111" t="str">
        <f t="shared" si="57"/>
        <v/>
      </c>
      <c r="AQ97" s="29" t="str">
        <f>IFERROR(IF(AND(PRINCIPAL!$H$40&lt;&gt;"",OR(L97=PRINCIPAL!$I$40,L97=PRINCIPAL!$I$40+PRINCIPAL!$I$40,L97=PRINCIPAL!$I$40+PRINCIPAL!$I$40+PRINCIPAL!$I$40)),0,IF(AND(PRINCIPAL!$H$40&lt;&gt;"",L97=PRINCIPAL!$J$40),VLOOKUP($AR$87,'Banco de Dados'!$B$4:$J$50,8,FALSE)*PRINCIPAL!$H$40*(1-(PRINCIPAL!$K$40/100)),IF(AND(PRINCIPAL!$H$40&lt;&gt;"",L97=PRINCIPAL!$L$40),VLOOKUP($AR$87,'Banco de Dados'!$B$4:$J$50,8,FALSE)*PRINCIPAL!$H$40*(1-(PRINCIPAL!$M$40/100)),IF(AND(PRINCIPAL!$H$40&lt;&gt;"",L97=PRINCIPAL!$N$40),VLOOKUP($AR$87,'Banco de Dados'!$B$4:$J$50,8,FALSE)*PRINCIPAL!$H$40*(1-(PRINCIPAL!$O$40/100)),IF(PRINCIPAL!$H$40&lt;&gt;"",VLOOKUP($AR$87,'Banco de Dados'!$B$4:$J$50,8,FALSE)*PRINCIPAL!$H$40,IF(OR(L97=PRINCIPAL!$I$40,L97=PRINCIPAL!$I$40+PRINCIPAL!$I$40,L97=PRINCIPAL!$I$40+PRINCIPAL!$I$40+PRINCIPAL!$I$40),0,IF(L97=PRINCIPAL!$J$40,VLOOKUP($AR$87,'Banco de Dados'!$B$4:$J$50,6,FALSE)*(1-(PRINCIPAL!$K$40/100)),IF(L97=PRINCIPAL!$L$40,VLOOKUP($AR$87,'Banco de Dados'!$B$4:$J$50,6,FALSE)*(1-(PRINCIPAL!$M$40/100)),IF(L97=PRINCIPAL!$N$40,VLOOKUP($AR$87,'Banco de Dados'!$B$4:$J$50,6,FALSE)*(1-(PRINCIPAL!$O$40/100)),VLOOKUP($AR$87,'Banco de Dados'!$B$4:$J$50,6,FALSE)))))))))),"")</f>
        <v/>
      </c>
      <c r="AR97" s="29" t="str">
        <f>IFERROR(AQ97*(IFERROR(VLOOKUP($AR$87,'Banco de Dados'!$B$4:$J$50,4,FALSE),"ERRO")),"")</f>
        <v/>
      </c>
      <c r="AS97" s="29" t="str">
        <f t="shared" si="58"/>
        <v/>
      </c>
      <c r="AT97" s="103" t="str">
        <f>IFERROR(AS97*(C97*(PRINCIPAL!$G$40/100))*0.47*(44/12),"")</f>
        <v/>
      </c>
      <c r="AU97" s="111" t="str">
        <f t="shared" si="70"/>
        <v/>
      </c>
      <c r="AV97" s="30" t="str">
        <f>IFERROR(IF(AND(PRINCIPAL!$H$41&lt;&gt;"",OR(L97=PRINCIPAL!$I$41,L97=PRINCIPAL!$I$41+PRINCIPAL!$I$41,L97=PRINCIPAL!$I$41+PRINCIPAL!$I$41+PRINCIPAL!$I$41)),0,IF(AND(PRINCIPAL!$H$41&lt;&gt;"",L97=PRINCIPAL!$J$41),VLOOKUP($AW$87,'Banco de Dados'!$B$4:$J$50,8,FALSE)*PRINCIPAL!$H$41*(1-(PRINCIPAL!$K$41/100)),IF(AND(PRINCIPAL!$H$41&lt;&gt;"",L97=PRINCIPAL!$L$41),VLOOKUP($AW$87,'Banco de Dados'!$B$4:$J$50,8,FALSE)*PRINCIPAL!$H$41*(1-(PRINCIPAL!$M$41/100)),IF(AND(PRINCIPAL!$H$41&lt;&gt;"",L97=PRINCIPAL!$N$41),VLOOKUP($AW$87,'Banco de Dados'!$B$4:$J$50,8,FALSE)*PRINCIPAL!$H$41*(1-(PRINCIPAL!$O$41/100)),IF(PRINCIPAL!$H$41&lt;&gt;"",VLOOKUP($AW$87,'Banco de Dados'!$B$4:$J$50,8,FALSE)*PRINCIPAL!$H$41,IF(OR(L97=PRINCIPAL!$I$41,L97=PRINCIPAL!$I$41+PRINCIPAL!$I$41,L97=PRINCIPAL!$I$41+PRINCIPAL!$I$41+PRINCIPAL!$I$41),0,IF(L97=PRINCIPAL!$J$41,VLOOKUP($AW$87,'Banco de Dados'!$B$4:$J$50,6,FALSE)*(1-(PRINCIPAL!$K$41/100)),IF(L97=PRINCIPAL!$L$41,VLOOKUP($AW$87,'Banco de Dados'!$B$4:$J$50,6,FALSE)*(1-(PRINCIPAL!$M$41/100)),IF(L97=PRINCIPAL!$N$41,VLOOKUP($AW$87,'Banco de Dados'!$B$4:$J$50,6,FALSE)*(1-(PRINCIPAL!$O$41/100)),VLOOKUP($AW$87,'Banco de Dados'!$B$4:$J$50,6,FALSE)))))))))),"")</f>
        <v/>
      </c>
      <c r="AW97" s="29" t="str">
        <f>IFERROR(AV97*(IFERROR(VLOOKUP($AW$87,'Banco de Dados'!$B$4:$J$50,4,FALSE),"ERRO")),"")</f>
        <v/>
      </c>
      <c r="AX97" s="29" t="str">
        <f t="shared" si="59"/>
        <v/>
      </c>
      <c r="AY97" s="103" t="str">
        <f>IFERROR(AX97*(C97*(PRINCIPAL!$G$41/100))*0.47*(44/12),"")</f>
        <v/>
      </c>
      <c r="AZ97" s="111" t="str">
        <f t="shared" si="66"/>
        <v/>
      </c>
      <c r="BA97" s="30" t="str">
        <f>IFERROR(IF(AND(PRINCIPAL!$H$42&lt;&gt;"",OR(L97=PRINCIPAL!$I$42,L97=PRINCIPAL!$I$42+PRINCIPAL!$I$42,L97=PRINCIPAL!$I$42+PRINCIPAL!$I$42+PRINCIPAL!$I$42)),0,IF(AND(PRINCIPAL!$H$42&lt;&gt;"",L97=PRINCIPAL!$J$42),VLOOKUP($BB$87,'Banco de Dados'!$B$4:$J$50,8,FALSE)*PRINCIPAL!$H$42*(1-(PRINCIPAL!$K$42/100)),IF(AND(PRINCIPAL!$H$42&lt;&gt;"",L97=PRINCIPAL!$L$42),VLOOKUP($BB$87,'Banco de Dados'!$B$4:$J$50,8,FALSE)*PRINCIPAL!$H$42*(1-(PRINCIPAL!$M$42/100)),IF(AND(PRINCIPAL!$H$42&lt;&gt;"",L97=PRINCIPAL!$N$42),VLOOKUP($BB$87,'Banco de Dados'!$B$4:$J$50,8,FALSE)*PRINCIPAL!$H$42*(1-(PRINCIPAL!$O$42/100)),IF(PRINCIPAL!$H$42&lt;&gt;"",VLOOKUP($BB$87,'Banco de Dados'!$B$4:$J$50,8,FALSE)*PRINCIPAL!$H$42,IF(OR(L97=PRINCIPAL!$I$42,L97=PRINCIPAL!$I$42+PRINCIPAL!$I$42,L97=PRINCIPAL!$I$42+PRINCIPAL!$I$42+PRINCIPAL!$I$42),0,IF(L97=PRINCIPAL!$J$42,VLOOKUP($BB$87,'Banco de Dados'!$B$4:$J$50,6,FALSE)*(1-(PRINCIPAL!$K$42/100)),IF(L97=PRINCIPAL!$L$42,VLOOKUP($BB$87,'Banco de Dados'!$B$4:$J$50,6,FALSE)*(1-(PRINCIPAL!$M$42/100)),IF(L97=PRINCIPAL!$N$42,VLOOKUP($BB$87,'Banco de Dados'!$B$4:$J$50,6,FALSE)*(1-(PRINCIPAL!$O$42/100)),VLOOKUP($BB$87,'Banco de Dados'!$B$4:$J$50,6,FALSE)))))))))),"")</f>
        <v/>
      </c>
      <c r="BB97" s="29" t="str">
        <f>IFERROR(BA97*(IFERROR(VLOOKUP($BB$87,'Banco de Dados'!$B$4:$J$50,4,FALSE),"ERRO")),"")</f>
        <v/>
      </c>
      <c r="BC97" s="29" t="str">
        <f t="shared" si="67"/>
        <v/>
      </c>
      <c r="BD97" s="103" t="str">
        <f>IFERROR(BC97*(C97*(PRINCIPAL!$G$42/100))*0.47*(44/12),"")</f>
        <v/>
      </c>
      <c r="BE97" s="111" t="str">
        <f t="shared" si="60"/>
        <v/>
      </c>
      <c r="BF97" s="30" t="str">
        <f>IFERROR(IF(AND(PRINCIPAL!$H$43&lt;&gt;"",OR(L97=PRINCIPAL!$I$43,L97=PRINCIPAL!$I$43+PRINCIPAL!$I$43,L97=PRINCIPAL!$I$43+PRINCIPAL!$I$43+PRINCIPAL!$I$43)),0,IF(AND(PRINCIPAL!$H$43&lt;&gt;"",L97=PRINCIPAL!$J$43),VLOOKUP($BG$87,'Banco de Dados'!$B$4:$J$50,8,FALSE)*PRINCIPAL!$H$43*(1-(PRINCIPAL!$K$43/100)),IF(AND(PRINCIPAL!$H$43&lt;&gt;"",L97=PRINCIPAL!$L$43),VLOOKUP($BG$87,'Banco de Dados'!$B$4:$J$50,8,FALSE)*PRINCIPAL!$H$43*(1-(PRINCIPAL!$M$43/100)),IF(AND(PRINCIPAL!$H$43&lt;&gt;"",L97=PRINCIPAL!$N$43),VLOOKUP($BG$87,'Banco de Dados'!$B$4:$J$50,8,FALSE)*PRINCIPAL!$H$43*(1-(PRINCIPAL!$O$43/100)),IF(PRINCIPAL!$H$43&lt;&gt;"",VLOOKUP($BG$87,'Banco de Dados'!$B$4:$J$50,8,FALSE)*PRINCIPAL!$H$43,IF(OR(L97=PRINCIPAL!$I$43,L97=PRINCIPAL!$I$43+PRINCIPAL!$I$43,L97=PRINCIPAL!$I$43+PRINCIPAL!$I$43+PRINCIPAL!$I$43),0,IF(L97=PRINCIPAL!$J$43,VLOOKUP($BG$87,'Banco de Dados'!$B$4:$J$50,6,FALSE)*(1-(PRINCIPAL!$K$43/100)),IF(L97=PRINCIPAL!$L$43,VLOOKUP($BG$87,'Banco de Dados'!$B$4:$J$50,6,FALSE)*(1-(PRINCIPAL!$M$43/100)),IF(L97=PRINCIPAL!$N$43,VLOOKUP($BG$87,'Banco de Dados'!$B$4:$J$50,6,FALSE)*(1-(PRINCIPAL!$O$43/100)),VLOOKUP($BG$87,'Banco de Dados'!$B$4:$J$50,6,FALSE)))))))))),"")</f>
        <v/>
      </c>
      <c r="BG97" s="29" t="str">
        <f>IFERROR(BF97*(IFERROR(VLOOKUP($BG$87,'Banco de Dados'!$B$4:$J$50,4,FALSE),"ERRO")),"")</f>
        <v/>
      </c>
      <c r="BH97" s="29" t="str">
        <f t="shared" si="61"/>
        <v/>
      </c>
      <c r="BI97" s="103" t="str">
        <f>IFERROR(BH97*(C97*(PRINCIPAL!$G$43/100))*0.47*(44/12),"")</f>
        <v/>
      </c>
      <c r="BJ97" s="102" t="str">
        <f t="shared" si="62"/>
        <v/>
      </c>
    </row>
    <row r="98" spans="2:62" ht="12.75" customHeight="1" x14ac:dyDescent="0.3">
      <c r="B98" s="326">
        <f t="shared" si="49"/>
        <v>2029</v>
      </c>
      <c r="C98" s="340"/>
      <c r="D98" s="1"/>
      <c r="E98" s="116">
        <v>9</v>
      </c>
      <c r="F98" s="24" t="str">
        <f>IFERROR(VLOOKUP($G$87,'Banco de Dados'!$B$4:$J$50,6,FALSE),"")</f>
        <v/>
      </c>
      <c r="G98" s="25" t="str">
        <f>IFERROR(F98*(IFERROR(VLOOKUP($G$87,'Banco de Dados'!$B$4:$J$50,4,FALSE),"ERRO")),"")</f>
        <v/>
      </c>
      <c r="H98" s="25" t="str">
        <f t="shared" si="50"/>
        <v/>
      </c>
      <c r="I98" s="103" t="str">
        <f t="shared" si="51"/>
        <v/>
      </c>
      <c r="J98" s="117" t="str">
        <f t="shared" si="68"/>
        <v/>
      </c>
      <c r="K98" s="1"/>
      <c r="L98" s="91">
        <v>9</v>
      </c>
      <c r="M98" s="24" t="str">
        <f>IFERROR(IF(AND(PRINCIPAL!$H$34&lt;&gt;"",OR(L98=PRINCIPAL!$I$34,L98=PRINCIPAL!$I$34+PRINCIPAL!$I$34,L98=PRINCIPAL!$I$34+PRINCIPAL!$I$34+PRINCIPAL!$I$34)),0,IF(AND(PRINCIPAL!$H$34&lt;&gt;"",L98=PRINCIPAL!$J$34),VLOOKUP($N$87,'Banco de Dados'!$B$4:$J$50,8,FALSE)*PRINCIPAL!$H$34*(1-(PRINCIPAL!$K$34/100)),IF(AND(PRINCIPAL!$H$34&lt;&gt;"",L98=PRINCIPAL!$L$34),VLOOKUP($N$87,'Banco de Dados'!$B$4:$J$50,8,FALSE)*PRINCIPAL!$H$34*(1-(PRINCIPAL!$M$34/100)),IF(AND(PRINCIPAL!$H$34&lt;&gt;"",L98=PRINCIPAL!$N$34),VLOOKUP($N$87,'Banco de Dados'!$B$4:$J$50,8,FALSE)*PRINCIPAL!$H$34*(1-(PRINCIPAL!$O$34/100)),IF(PRINCIPAL!$H$34&lt;&gt;"",VLOOKUP($N$87,'Banco de Dados'!$B$4:$J$50,8,FALSE)*PRINCIPAL!$H$34,IF(OR(L98=PRINCIPAL!$I$34,L98=PRINCIPAL!$I$34+PRINCIPAL!$I$34,L98=PRINCIPAL!$I$34+PRINCIPAL!$I$34+PRINCIPAL!$I$34),0,IF(L98=PRINCIPAL!$J$34,VLOOKUP($N$87,'Banco de Dados'!$B$4:$J$50,6,FALSE)*(1-(PRINCIPAL!$K$34/100)),IF(L98=PRINCIPAL!$L$34,VLOOKUP($N$87,'Banco de Dados'!$B$4:$J$50,6,FALSE)*(1-(PRINCIPAL!$M$34/100)),IF(L98=PRINCIPAL!$N$34,VLOOKUP($N$87,'Banco de Dados'!$B$4:$J$50,6,FALSE)*(1-(PRINCIPAL!$O$34/100)),VLOOKUP($N$87,'Banco de Dados'!$B$4:$J$50,6,FALSE)))))))))),"")</f>
        <v/>
      </c>
      <c r="N98" s="25" t="str">
        <f>IFERROR(M98*(IFERROR(VLOOKUP($N$87,'Banco de Dados'!$B$4:$J$50,4,FALSE),"ERRO")),"")</f>
        <v/>
      </c>
      <c r="O98" s="25" t="str">
        <f t="shared" si="47"/>
        <v/>
      </c>
      <c r="P98" s="103" t="str">
        <f>IFERROR(O98*(C98*(PRINCIPAL!$G$34/100))*0.47*(44/12),"")</f>
        <v/>
      </c>
      <c r="Q98" s="107" t="str">
        <f t="shared" si="69"/>
        <v/>
      </c>
      <c r="R98" s="29" t="str">
        <f>IFERROR(IF(AND(PRINCIPAL!$H$35&lt;&gt;"",OR(L98=PRINCIPAL!$I$35,L98=PRINCIPAL!$I$35+PRINCIPAL!$I$35,L98=PRINCIPAL!$I$35+PRINCIPAL!$I$35+PRINCIPAL!$I$35)),0,IF(AND(PRINCIPAL!$H$35&lt;&gt;"",L98=PRINCIPAL!$J$35),VLOOKUP($S$87,'Banco de Dados'!$B$4:$J$50,8,FALSE)*PRINCIPAL!$H$35*(1-(PRINCIPAL!$K$35/100)),IF(AND(PRINCIPAL!$H$35&lt;&gt;"",L98=PRINCIPAL!$L$35),VLOOKUP($S$87,'Banco de Dados'!$B$4:$J$50,8,FALSE)*PRINCIPAL!$H$35*(1-(PRINCIPAL!$M$35/100)),IF(AND(PRINCIPAL!$H$35&lt;&gt;"",L98=PRINCIPAL!$N$35),VLOOKUP($S$87,'Banco de Dados'!$B$4:$J$50,8,FALSE)*PRINCIPAL!$H$35*(1-(PRINCIPAL!$O$35/100)),IF(PRINCIPAL!$H$35&lt;&gt;"",VLOOKUP($S$87,'Banco de Dados'!$B$4:$J$50,8,FALSE)*PRINCIPAL!$H$35,IF(OR(L98=PRINCIPAL!$I$35,L98=PRINCIPAL!$I$35+PRINCIPAL!$I$35,L98=PRINCIPAL!$I$35+PRINCIPAL!$I$35+PRINCIPAL!$I$35),0,IF(L98=PRINCIPAL!$J$35,VLOOKUP($S$87,'Banco de Dados'!$B$4:$J$50,6,FALSE)*(1-(PRINCIPAL!$K$35/100)),IF(L98=PRINCIPAL!$L$35,VLOOKUP($S$87,'Banco de Dados'!$B$4:$J$50,6,FALSE)*(1-(PRINCIPAL!$M$35/100)),IF(L98=PRINCIPAL!$N$35,VLOOKUP($S$87,'Banco de Dados'!$B$4:$J$50,6,FALSE)*(1-(PRINCIPAL!$O$35/100)),VLOOKUP($S$87,'Banco de Dados'!$B$4:$J$50,6,FALSE)))))))))),"")</f>
        <v/>
      </c>
      <c r="S98" s="29" t="str">
        <f>IFERROR(R98*(IFERROR(VLOOKUP($S$87,'Banco de Dados'!$B$4:$J$50,4,FALSE),"ERRO")),"")</f>
        <v/>
      </c>
      <c r="T98" s="29" t="str">
        <f t="shared" si="52"/>
        <v/>
      </c>
      <c r="U98" s="103" t="str">
        <f>IFERROR(T98*(C98*(PRINCIPAL!$G$35/100))*0.47*(44/12),"")</f>
        <v/>
      </c>
      <c r="V98" s="103" t="str">
        <f t="shared" si="71"/>
        <v/>
      </c>
      <c r="W98" s="30" t="str">
        <f>IFERROR(IF(AND(PRINCIPAL!$H$36&lt;&gt;"",OR(L98=PRINCIPAL!$I$36,L98=PRINCIPAL!$I$36+PRINCIPAL!$I$36,L98=PRINCIPAL!$I$36+PRINCIPAL!$I$36+PRINCIPAL!$I$36)),0,IF(AND(PRINCIPAL!$H$36&lt;&gt;"",L98=PRINCIPAL!$J$36),VLOOKUP($X$126,'Banco de Dados'!$B$4:$J$50,8,FALSE)*PRINCIPAL!$H$36*(1-(PRINCIPAL!$K$36/100)),IF(AND(PRINCIPAL!$H$36&lt;&gt;"",L98=PRINCIPAL!$L$36),VLOOKUP($X$126,'Banco de Dados'!$B$4:$J$50,8,FALSE)*PRINCIPAL!$H$36*(1-(PRINCIPAL!$M$36/100)),IF(AND(PRINCIPAL!$H$36&lt;&gt;"",L98=PRINCIPAL!$N$36),VLOOKUP($X$126,'Banco de Dados'!$B$4:$J$50,8,FALSE)*PRINCIPAL!$H$36*(1-(PRINCIPAL!$O$36/100)),IF(PRINCIPAL!$H$36&lt;&gt;"",VLOOKUP($X$87,'Banco de Dados'!$B$4:$J$50,8,FALSE)*PRINCIPAL!$H$36,IF(OR(L98=PRINCIPAL!$I$36,L98=PRINCIPAL!$I$36+PRINCIPAL!$I$36,L98=PRINCIPAL!$I$36+PRINCIPAL!$I$36+PRINCIPAL!$I$36),0,IF(L98=PRINCIPAL!$J$36,VLOOKUP($X$87,'Banco de Dados'!$B$4:$J$50,6,FALSE)*(1-(PRINCIPAL!$K$36/100)),IF(L98=PRINCIPAL!$L$36,VLOOKUP($X$87,'Banco de Dados'!$B$4:$J$50,6,FALSE)*(1-(PRINCIPAL!$M$36/100)),IF(L98=PRINCIPAL!$N$36,VLOOKUP($X$87,'Banco de Dados'!$B$4:$J$50,6,FALSE)*(1-(PRINCIPAL!$O$36/100)),VLOOKUP($X$87,'Banco de Dados'!$B$4:$J$50,6,FALSE)))))))))),"")</f>
        <v/>
      </c>
      <c r="X98" s="29" t="str">
        <f>IFERROR(W98*(IFERROR(VLOOKUP($X$87,'Banco de Dados'!$B$4:$J$50,4,FALSE),"ERRO")),"")</f>
        <v/>
      </c>
      <c r="Y98" s="29" t="str">
        <f t="shared" si="63"/>
        <v/>
      </c>
      <c r="Z98" s="103" t="str">
        <f>IFERROR(Y98*(C98*(PRINCIPAL!$G$36/100))*0.47*(44/12),"")</f>
        <v/>
      </c>
      <c r="AA98" s="111" t="str">
        <f t="shared" si="64"/>
        <v/>
      </c>
      <c r="AB98" s="30" t="str">
        <f>IFERROR(IF(AND(PRINCIPAL!$H$37&lt;&gt;"",OR(L98=PRINCIPAL!$I$37,L98=PRINCIPAL!$I$37+PRINCIPAL!$I$37,L98=PRINCIPAL!$I$37+PRINCIPAL!$I$37+PRINCIPAL!$I$37)),0,IF(AND(PRINCIPAL!$H$37&lt;&gt;"",L98=PRINCIPAL!$J$37),VLOOKUP($AC$87,'Banco de Dados'!$B$4:$J$50,8,FALSE)*PRINCIPAL!$H$37*(1-(PRINCIPAL!$K$37/100)),IF(AND(PRINCIPAL!$H$37&lt;&gt;"",L98=PRINCIPAL!$L$37),VLOOKUP($AC$87,'Banco de Dados'!$B$4:$J$50,8,FALSE)*PRINCIPAL!$H$37*(1-(PRINCIPAL!$M$37/100)),IF(AND(PRINCIPAL!$H$37&lt;&gt;"",L98=PRINCIPAL!$N$37),VLOOKUP($AC$87,'Banco de Dados'!$B$4:$J$50,8,FALSE)*PRINCIPAL!$H$37*(1-(PRINCIPAL!$O$37/100)),IF(PRINCIPAL!$H$37&lt;&gt;"",VLOOKUP($AC$87,'Banco de Dados'!$B$4:$J$50,8,FALSE)*PRINCIPAL!$H$37,IF(OR(L98=PRINCIPAL!$I$37,L98=PRINCIPAL!$I$37+PRINCIPAL!$I$37,L98=PRINCIPAL!$I$37+PRINCIPAL!$I$37+PRINCIPAL!$I$37),0,IF(L98=PRINCIPAL!$J$37,VLOOKUP($AC$87,'Banco de Dados'!$B$4:$J$50,6,FALSE)*(1-(PRINCIPAL!$K$37/100)),IF(L98=PRINCIPAL!$L$37,VLOOKUP($AC$87,'Banco de Dados'!$B$4:$J$50,6,FALSE)*(1-(PRINCIPAL!$M$37/100)),IF(L98=PRINCIPAL!$N$37,VLOOKUP($AC$87,'Banco de Dados'!$B$4:$J$50,6,FALSE)*(1-(PRINCIPAL!$O$37/100)),VLOOKUP($AC$87,'Banco de Dados'!$B$4:$J$50,6,FALSE)))))))))),"")</f>
        <v/>
      </c>
      <c r="AC98" s="29" t="str">
        <f>IFERROR(AB98*(IFERROR(VLOOKUP($AC$87,'Banco de Dados'!$B$4:$J$50,4,FALSE),"ERRO")),"")</f>
        <v/>
      </c>
      <c r="AD98" s="29" t="str">
        <f t="shared" si="53"/>
        <v/>
      </c>
      <c r="AE98" s="103" t="str">
        <f>IFERROR(AD98*(C98*(PRINCIPAL!$G$37/100))*0.47*(44/12),"")</f>
        <v/>
      </c>
      <c r="AF98" s="111" t="str">
        <f t="shared" si="54"/>
        <v/>
      </c>
      <c r="AG98" s="30" t="str">
        <f>IFERROR(IF(AND(PRINCIPAL!$H$38&lt;&gt;"",OR(L98=PRINCIPAL!$I$38,L98=PRINCIPAL!$I$38+PRINCIPAL!$I$38,L98=PRINCIPAL!$I$38+PRINCIPAL!$I$38+PRINCIPAL!$I$38)),0,IF(AND(PRINCIPAL!$H$38&lt;&gt;"",L98=PRINCIPAL!$J$38),VLOOKUP($AH$87,'Banco de Dados'!$B$4:$J$50,8,FALSE)*PRINCIPAL!$H$38*(1-(PRINCIPAL!$K$38/100)),IF(AND(PRINCIPAL!$H$38&lt;&gt;"",L98=PRINCIPAL!$L$38),VLOOKUP($AH$87,'Banco de Dados'!$B$4:$J$50,8,FALSE)*PRINCIPAL!$H$38*(1-(PRINCIPAL!$M$38/100)),IF(AND(PRINCIPAL!$H$38&lt;&gt;"",L98=PRINCIPAL!$N$38),VLOOKUP($AH$87,'Banco de Dados'!$B$4:$J$50,8,FALSE)*PRINCIPAL!$H$38*(1-(PRINCIPAL!$O$38/100)),IF(PRINCIPAL!$H$38&lt;&gt;"",VLOOKUP($AH$87,'Banco de Dados'!$B$4:$J$50,8,FALSE)*PRINCIPAL!$H$38,IF(OR(L98=PRINCIPAL!$I$38,L98=PRINCIPAL!$I$38+PRINCIPAL!$I$38,L98=PRINCIPAL!$I$38+PRINCIPAL!$I$38+PRINCIPAL!$I$38),0,IF(L98=PRINCIPAL!$J$38,VLOOKUP($AH$87,'Banco de Dados'!$B$4:$J$50,6,FALSE)*(1-(PRINCIPAL!$K$38/100)),IF(L98=PRINCIPAL!$L$38,VLOOKUP($AH$87,'Banco de Dados'!$B$4:$J$50,6,FALSE)*(1-(PRINCIPAL!$M$38/100)),IF(L98=PRINCIPAL!$N$38,VLOOKUP($AH$87,'Banco de Dados'!$B$4:$J$50,6,FALSE)*(1-(PRINCIPAL!$O$38/100)),VLOOKUP($AH$87,'Banco de Dados'!$B$4:$J$50,6,FALSE)))))))))),"")</f>
        <v/>
      </c>
      <c r="AH98" s="29" t="str">
        <f>IFERROR(AG98*(IFERROR(VLOOKUP($AH$87,'Banco de Dados'!$B$4:$J$50,4,FALSE),"ERRO")),"")</f>
        <v/>
      </c>
      <c r="AI98" s="29" t="str">
        <f t="shared" si="55"/>
        <v/>
      </c>
      <c r="AJ98" s="103" t="str">
        <f>IFERROR(AI98*(C98*(PRINCIPAL!$G$38/100))*0.47*(44/12),"")</f>
        <v/>
      </c>
      <c r="AK98" s="111" t="str">
        <f t="shared" si="65"/>
        <v/>
      </c>
      <c r="AL98" s="30" t="str">
        <f>IFERROR(IF(AND(PRINCIPAL!$H$39&lt;&gt;"",OR(L98=PRINCIPAL!$I$39,L98=PRINCIPAL!$I$39+PRINCIPAL!$I$39,L98=PRINCIPAL!$I$39+PRINCIPAL!$I$39+PRINCIPAL!$I$39)),0,IF(AND(PRINCIPAL!$H$39&lt;&gt;"",L98=PRINCIPAL!$J$39),VLOOKUP($AM$87,'Banco de Dados'!$B$4:$J$50,8,FALSE)*PRINCIPAL!$H$39*(1-(PRINCIPAL!$K$39/100)),IF(AND(PRINCIPAL!$H$39&lt;&gt;"",L98=PRINCIPAL!$L$39),VLOOKUP($AM$87,'Banco de Dados'!$B$4:$J$50,8,FALSE)*PRINCIPAL!$H$39*(1-(PRINCIPAL!$M$39/100)),IF(AND(PRINCIPAL!$H$39&lt;&gt;"",L98=PRINCIPAL!$N$39),VLOOKUP($AM$87,'Banco de Dados'!$B$4:$J$50,8,FALSE)*PRINCIPAL!$H$39*(1-(PRINCIPAL!$O$39/100)),IF(PRINCIPAL!$H$39&lt;&gt;"",VLOOKUP($AM$87,'Banco de Dados'!$B$4:$J$50,8,FALSE)*PRINCIPAL!$H$39,IF(OR(L98=PRINCIPAL!$I$39,L98=PRINCIPAL!$I$39+PRINCIPAL!$I$39,L98=PRINCIPAL!$I$39+PRINCIPAL!$I$39+PRINCIPAL!$I$39),0,IF(L98=PRINCIPAL!$J$39,VLOOKUP($AM$87,'Banco de Dados'!$B$4:$J$50,6,FALSE)*(1-(PRINCIPAL!$K$39/100)),IF(L98=PRINCIPAL!$L$39,VLOOKUP($AM$87,'Banco de Dados'!$B$4:$J$50,6,FALSE)*(1-(PRINCIPAL!$M$39/100)),IF(L98=PRINCIPAL!$N$39,VLOOKUP($AM$87,'Banco de Dados'!$B$4:$J$50,6,FALSE)*(1-(PRINCIPAL!$O$39/100)),VLOOKUP($AM$87,'Banco de Dados'!$B$4:$J$50,6,FALSE)))))))))),"")</f>
        <v/>
      </c>
      <c r="AM98" s="29" t="str">
        <f>IFERROR(AL98*(IFERROR(VLOOKUP($AM$87,'Banco de Dados'!$B$4:$J$50,4,FALSE),"ERRO")),"")</f>
        <v/>
      </c>
      <c r="AN98" s="29" t="str">
        <f t="shared" si="56"/>
        <v/>
      </c>
      <c r="AO98" s="103" t="str">
        <f>IFERROR(AN98*(C98*(PRINCIPAL!$G$39/100))*0.47*(44/12),"")</f>
        <v/>
      </c>
      <c r="AP98" s="111" t="str">
        <f t="shared" si="57"/>
        <v/>
      </c>
      <c r="AQ98" s="29" t="str">
        <f>IFERROR(IF(AND(PRINCIPAL!$H$40&lt;&gt;"",OR(L98=PRINCIPAL!$I$40,L98=PRINCIPAL!$I$40+PRINCIPAL!$I$40,L98=PRINCIPAL!$I$40+PRINCIPAL!$I$40+PRINCIPAL!$I$40)),0,IF(AND(PRINCIPAL!$H$40&lt;&gt;"",L98=PRINCIPAL!$J$40),VLOOKUP($AR$87,'Banco de Dados'!$B$4:$J$50,8,FALSE)*PRINCIPAL!$H$40*(1-(PRINCIPAL!$K$40/100)),IF(AND(PRINCIPAL!$H$40&lt;&gt;"",L98=PRINCIPAL!$L$40),VLOOKUP($AR$87,'Banco de Dados'!$B$4:$J$50,8,FALSE)*PRINCIPAL!$H$40*(1-(PRINCIPAL!$M$40/100)),IF(AND(PRINCIPAL!$H$40&lt;&gt;"",L98=PRINCIPAL!$N$40),VLOOKUP($AR$87,'Banco de Dados'!$B$4:$J$50,8,FALSE)*PRINCIPAL!$H$40*(1-(PRINCIPAL!$O$40/100)),IF(PRINCIPAL!$H$40&lt;&gt;"",VLOOKUP($AR$87,'Banco de Dados'!$B$4:$J$50,8,FALSE)*PRINCIPAL!$H$40,IF(OR(L98=PRINCIPAL!$I$40,L98=PRINCIPAL!$I$40+PRINCIPAL!$I$40,L98=PRINCIPAL!$I$40+PRINCIPAL!$I$40+PRINCIPAL!$I$40),0,IF(L98=PRINCIPAL!$J$40,VLOOKUP($AR$87,'Banco de Dados'!$B$4:$J$50,6,FALSE)*(1-(PRINCIPAL!$K$40/100)),IF(L98=PRINCIPAL!$L$40,VLOOKUP($AR$87,'Banco de Dados'!$B$4:$J$50,6,FALSE)*(1-(PRINCIPAL!$M$40/100)),IF(L98=PRINCIPAL!$N$40,VLOOKUP($AR$87,'Banco de Dados'!$B$4:$J$50,6,FALSE)*(1-(PRINCIPAL!$O$40/100)),VLOOKUP($AR$87,'Banco de Dados'!$B$4:$J$50,6,FALSE)))))))))),"")</f>
        <v/>
      </c>
      <c r="AR98" s="29" t="str">
        <f>IFERROR(AQ98*(IFERROR(VLOOKUP($AR$87,'Banco de Dados'!$B$4:$J$50,4,FALSE),"ERRO")),"")</f>
        <v/>
      </c>
      <c r="AS98" s="29" t="str">
        <f t="shared" si="58"/>
        <v/>
      </c>
      <c r="AT98" s="103" t="str">
        <f>IFERROR(AS98*(C98*(PRINCIPAL!$G$40/100))*0.47*(44/12),"")</f>
        <v/>
      </c>
      <c r="AU98" s="111" t="str">
        <f t="shared" si="70"/>
        <v/>
      </c>
      <c r="AV98" s="30" t="str">
        <f>IFERROR(IF(AND(PRINCIPAL!$H$41&lt;&gt;"",OR(L98=PRINCIPAL!$I$41,L98=PRINCIPAL!$I$41+PRINCIPAL!$I$41,L98=PRINCIPAL!$I$41+PRINCIPAL!$I$41+PRINCIPAL!$I$41)),0,IF(AND(PRINCIPAL!$H$41&lt;&gt;"",L98=PRINCIPAL!$J$41),VLOOKUP($AW$87,'Banco de Dados'!$B$4:$J$50,8,FALSE)*PRINCIPAL!$H$41*(1-(PRINCIPAL!$K$41/100)),IF(AND(PRINCIPAL!$H$41&lt;&gt;"",L98=PRINCIPAL!$L$41),VLOOKUP($AW$87,'Banco de Dados'!$B$4:$J$50,8,FALSE)*PRINCIPAL!$H$41*(1-(PRINCIPAL!$M$41/100)),IF(AND(PRINCIPAL!$H$41&lt;&gt;"",L98=PRINCIPAL!$N$41),VLOOKUP($AW$87,'Banco de Dados'!$B$4:$J$50,8,FALSE)*PRINCIPAL!$H$41*(1-(PRINCIPAL!$O$41/100)),IF(PRINCIPAL!$H$41&lt;&gt;"",VLOOKUP($AW$87,'Banco de Dados'!$B$4:$J$50,8,FALSE)*PRINCIPAL!$H$41,IF(OR(L98=PRINCIPAL!$I$41,L98=PRINCIPAL!$I$41+PRINCIPAL!$I$41,L98=PRINCIPAL!$I$41+PRINCIPAL!$I$41+PRINCIPAL!$I$41),0,IF(L98=PRINCIPAL!$J$41,VLOOKUP($AW$87,'Banco de Dados'!$B$4:$J$50,6,FALSE)*(1-(PRINCIPAL!$K$41/100)),IF(L98=PRINCIPAL!$L$41,VLOOKUP($AW$87,'Banco de Dados'!$B$4:$J$50,6,FALSE)*(1-(PRINCIPAL!$M$41/100)),IF(L98=PRINCIPAL!$N$41,VLOOKUP($AW$87,'Banco de Dados'!$B$4:$J$50,6,FALSE)*(1-(PRINCIPAL!$O$41/100)),VLOOKUP($AW$87,'Banco de Dados'!$B$4:$J$50,6,FALSE)))))))))),"")</f>
        <v/>
      </c>
      <c r="AW98" s="29" t="str">
        <f>IFERROR(AV98*(IFERROR(VLOOKUP($AW$87,'Banco de Dados'!$B$4:$J$50,4,FALSE),"ERRO")),"")</f>
        <v/>
      </c>
      <c r="AX98" s="29" t="str">
        <f t="shared" si="59"/>
        <v/>
      </c>
      <c r="AY98" s="103" t="str">
        <f>IFERROR(AX98*(C98*(PRINCIPAL!$G$41/100))*0.47*(44/12),"")</f>
        <v/>
      </c>
      <c r="AZ98" s="111" t="str">
        <f t="shared" si="66"/>
        <v/>
      </c>
      <c r="BA98" s="30" t="str">
        <f>IFERROR(IF(AND(PRINCIPAL!$H$42&lt;&gt;"",OR(L98=PRINCIPAL!$I$42,L98=PRINCIPAL!$I$42+PRINCIPAL!$I$42,L98=PRINCIPAL!$I$42+PRINCIPAL!$I$42+PRINCIPAL!$I$42)),0,IF(AND(PRINCIPAL!$H$42&lt;&gt;"",L98=PRINCIPAL!$J$42),VLOOKUP($BB$87,'Banco de Dados'!$B$4:$J$50,8,FALSE)*PRINCIPAL!$H$42*(1-(PRINCIPAL!$K$42/100)),IF(AND(PRINCIPAL!$H$42&lt;&gt;"",L98=PRINCIPAL!$L$42),VLOOKUP($BB$87,'Banco de Dados'!$B$4:$J$50,8,FALSE)*PRINCIPAL!$H$42*(1-(PRINCIPAL!$M$42/100)),IF(AND(PRINCIPAL!$H$42&lt;&gt;"",L98=PRINCIPAL!$N$42),VLOOKUP($BB$87,'Banco de Dados'!$B$4:$J$50,8,FALSE)*PRINCIPAL!$H$42*(1-(PRINCIPAL!$O$42/100)),IF(PRINCIPAL!$H$42&lt;&gt;"",VLOOKUP($BB$87,'Banco de Dados'!$B$4:$J$50,8,FALSE)*PRINCIPAL!$H$42,IF(OR(L98=PRINCIPAL!$I$42,L98=PRINCIPAL!$I$42+PRINCIPAL!$I$42,L98=PRINCIPAL!$I$42+PRINCIPAL!$I$42+PRINCIPAL!$I$42),0,IF(L98=PRINCIPAL!$J$42,VLOOKUP($BB$87,'Banco de Dados'!$B$4:$J$50,6,FALSE)*(1-(PRINCIPAL!$K$42/100)),IF(L98=PRINCIPAL!$L$42,VLOOKUP($BB$87,'Banco de Dados'!$B$4:$J$50,6,FALSE)*(1-(PRINCIPAL!$M$42/100)),IF(L98=PRINCIPAL!$N$42,VLOOKUP($BB$87,'Banco de Dados'!$B$4:$J$50,6,FALSE)*(1-(PRINCIPAL!$O$42/100)),VLOOKUP($BB$87,'Banco de Dados'!$B$4:$J$50,6,FALSE)))))))))),"")</f>
        <v/>
      </c>
      <c r="BB98" s="29" t="str">
        <f>IFERROR(BA98*(IFERROR(VLOOKUP($BB$87,'Banco de Dados'!$B$4:$J$50,4,FALSE),"ERRO")),"")</f>
        <v/>
      </c>
      <c r="BC98" s="29" t="str">
        <f t="shared" si="67"/>
        <v/>
      </c>
      <c r="BD98" s="103" t="str">
        <f>IFERROR(BC98*(C98*(PRINCIPAL!$G$42/100))*0.47*(44/12),"")</f>
        <v/>
      </c>
      <c r="BE98" s="111" t="str">
        <f t="shared" si="60"/>
        <v/>
      </c>
      <c r="BF98" s="30" t="str">
        <f>IFERROR(IF(AND(PRINCIPAL!$H$43&lt;&gt;"",OR(L98=PRINCIPAL!$I$43,L98=PRINCIPAL!$I$43+PRINCIPAL!$I$43,L98=PRINCIPAL!$I$43+PRINCIPAL!$I$43+PRINCIPAL!$I$43)),0,IF(AND(PRINCIPAL!$H$43&lt;&gt;"",L98=PRINCIPAL!$J$43),VLOOKUP($BG$87,'Banco de Dados'!$B$4:$J$50,8,FALSE)*PRINCIPAL!$H$43*(1-(PRINCIPAL!$K$43/100)),IF(AND(PRINCIPAL!$H$43&lt;&gt;"",L98=PRINCIPAL!$L$43),VLOOKUP($BG$87,'Banco de Dados'!$B$4:$J$50,8,FALSE)*PRINCIPAL!$H$43*(1-(PRINCIPAL!$M$43/100)),IF(AND(PRINCIPAL!$H$43&lt;&gt;"",L98=PRINCIPAL!$N$43),VLOOKUP($BG$87,'Banco de Dados'!$B$4:$J$50,8,FALSE)*PRINCIPAL!$H$43*(1-(PRINCIPAL!$O$43/100)),IF(PRINCIPAL!$H$43&lt;&gt;"",VLOOKUP($BG$87,'Banco de Dados'!$B$4:$J$50,8,FALSE)*PRINCIPAL!$H$43,IF(OR(L98=PRINCIPAL!$I$43,L98=PRINCIPAL!$I$43+PRINCIPAL!$I$43,L98=PRINCIPAL!$I$43+PRINCIPAL!$I$43+PRINCIPAL!$I$43),0,IF(L98=PRINCIPAL!$J$43,VLOOKUP($BG$87,'Banco de Dados'!$B$4:$J$50,6,FALSE)*(1-(PRINCIPAL!$K$43/100)),IF(L98=PRINCIPAL!$L$43,VLOOKUP($BG$87,'Banco de Dados'!$B$4:$J$50,6,FALSE)*(1-(PRINCIPAL!$M$43/100)),IF(L98=PRINCIPAL!$N$43,VLOOKUP($BG$87,'Banco de Dados'!$B$4:$J$50,6,FALSE)*(1-(PRINCIPAL!$O$43/100)),VLOOKUP($BG$87,'Banco de Dados'!$B$4:$J$50,6,FALSE)))))))))),"")</f>
        <v/>
      </c>
      <c r="BG98" s="29" t="str">
        <f>IFERROR(BF98*(IFERROR(VLOOKUP($BG$87,'Banco de Dados'!$B$4:$J$50,4,FALSE),"ERRO")),"")</f>
        <v/>
      </c>
      <c r="BH98" s="29" t="str">
        <f t="shared" si="61"/>
        <v/>
      </c>
      <c r="BI98" s="103" t="str">
        <f>IFERROR(BH98*(C98*(PRINCIPAL!$G$43/100))*0.47*(44/12),"")</f>
        <v/>
      </c>
      <c r="BJ98" s="102" t="str">
        <f t="shared" si="62"/>
        <v/>
      </c>
    </row>
    <row r="99" spans="2:62" ht="12.75" customHeight="1" x14ac:dyDescent="0.3">
      <c r="B99" s="326">
        <f t="shared" si="49"/>
        <v>2030</v>
      </c>
      <c r="C99" s="340"/>
      <c r="D99" s="1"/>
      <c r="E99" s="116">
        <v>10</v>
      </c>
      <c r="F99" s="24" t="str">
        <f>IFERROR(VLOOKUP($G$87,'Banco de Dados'!$B$4:$J$50,6,FALSE),"")</f>
        <v/>
      </c>
      <c r="G99" s="25" t="str">
        <f>IFERROR(F99*(IFERROR(VLOOKUP($G$87,'Banco de Dados'!$B$4:$J$50,4,FALSE),"ERRO")),"")</f>
        <v/>
      </c>
      <c r="H99" s="25" t="str">
        <f t="shared" si="50"/>
        <v/>
      </c>
      <c r="I99" s="103" t="str">
        <f t="shared" si="51"/>
        <v/>
      </c>
      <c r="J99" s="117" t="str">
        <f t="shared" si="68"/>
        <v/>
      </c>
      <c r="K99" s="1"/>
      <c r="L99" s="91">
        <v>10</v>
      </c>
      <c r="M99" s="24" t="str">
        <f>IFERROR(IF(AND(PRINCIPAL!$H$34&lt;&gt;"",OR(L99=PRINCIPAL!$I$34,L99=PRINCIPAL!$I$34+PRINCIPAL!$I$34,L99=PRINCIPAL!$I$34+PRINCIPAL!$I$34+PRINCIPAL!$I$34)),0,IF(AND(PRINCIPAL!$H$34&lt;&gt;"",L99=PRINCIPAL!$J$34),VLOOKUP($N$87,'Banco de Dados'!$B$4:$J$50,8,FALSE)*PRINCIPAL!$H$34*(1-(PRINCIPAL!$K$34/100)),IF(AND(PRINCIPAL!$H$34&lt;&gt;"",L99=PRINCIPAL!$L$34),VLOOKUP($N$87,'Banco de Dados'!$B$4:$J$50,8,FALSE)*PRINCIPAL!$H$34*(1-(PRINCIPAL!$M$34/100)),IF(AND(PRINCIPAL!$H$34&lt;&gt;"",L99=PRINCIPAL!$N$34),VLOOKUP($N$87,'Banco de Dados'!$B$4:$J$50,8,FALSE)*PRINCIPAL!$H$34*(1-(PRINCIPAL!$O$34/100)),IF(PRINCIPAL!$H$34&lt;&gt;"",VLOOKUP($N$87,'Banco de Dados'!$B$4:$J$50,8,FALSE)*PRINCIPAL!$H$34,IF(OR(L99=PRINCIPAL!$I$34,L99=PRINCIPAL!$I$34+PRINCIPAL!$I$34,L99=PRINCIPAL!$I$34+PRINCIPAL!$I$34+PRINCIPAL!$I$34),0,IF(L99=PRINCIPAL!$J$34,VLOOKUP($N$87,'Banco de Dados'!$B$4:$J$50,6,FALSE)*(1-(PRINCIPAL!$K$34/100)),IF(L99=PRINCIPAL!$L$34,VLOOKUP($N$87,'Banco de Dados'!$B$4:$J$50,6,FALSE)*(1-(PRINCIPAL!$M$34/100)),IF(L99=PRINCIPAL!$N$34,VLOOKUP($N$87,'Banco de Dados'!$B$4:$J$50,6,FALSE)*(1-(PRINCIPAL!$O$34/100)),VLOOKUP($N$87,'Banco de Dados'!$B$4:$J$50,6,FALSE)))))))))),"")</f>
        <v/>
      </c>
      <c r="N99" s="25" t="str">
        <f>IFERROR(M99*(IFERROR(VLOOKUP($N$87,'Banco de Dados'!$B$4:$J$50,4,FALSE),"ERRO")),"")</f>
        <v/>
      </c>
      <c r="O99" s="25" t="str">
        <f t="shared" si="47"/>
        <v/>
      </c>
      <c r="P99" s="103" t="str">
        <f>IFERROR(O99*(C99*(PRINCIPAL!$G$34/100))*0.47*(44/12),"")</f>
        <v/>
      </c>
      <c r="Q99" s="107" t="str">
        <f t="shared" si="69"/>
        <v/>
      </c>
      <c r="R99" s="29" t="str">
        <f>IFERROR(IF(AND(PRINCIPAL!$H$35&lt;&gt;"",OR(L99=PRINCIPAL!$I$35,L99=PRINCIPAL!$I$35+PRINCIPAL!$I$35,L99=PRINCIPAL!$I$35+PRINCIPAL!$I$35+PRINCIPAL!$I$35)),0,IF(AND(PRINCIPAL!$H$35&lt;&gt;"",L99=PRINCIPAL!$J$35),VLOOKUP($S$87,'Banco de Dados'!$B$4:$J$50,8,FALSE)*PRINCIPAL!$H$35*(1-(PRINCIPAL!$K$35/100)),IF(AND(PRINCIPAL!$H$35&lt;&gt;"",L99=PRINCIPAL!$L$35),VLOOKUP($S$87,'Banco de Dados'!$B$4:$J$50,8,FALSE)*PRINCIPAL!$H$35*(1-(PRINCIPAL!$M$35/100)),IF(AND(PRINCIPAL!$H$35&lt;&gt;"",L99=PRINCIPAL!$N$35),VLOOKUP($S$87,'Banco de Dados'!$B$4:$J$50,8,FALSE)*PRINCIPAL!$H$35*(1-(PRINCIPAL!$O$35/100)),IF(PRINCIPAL!$H$35&lt;&gt;"",VLOOKUP($S$87,'Banco de Dados'!$B$4:$J$50,8,FALSE)*PRINCIPAL!$H$35,IF(OR(L99=PRINCIPAL!$I$35,L99=PRINCIPAL!$I$35+PRINCIPAL!$I$35,L99=PRINCIPAL!$I$35+PRINCIPAL!$I$35+PRINCIPAL!$I$35),0,IF(L99=PRINCIPAL!$J$35,VLOOKUP($S$87,'Banco de Dados'!$B$4:$J$50,6,FALSE)*(1-(PRINCIPAL!$K$35/100)),IF(L99=PRINCIPAL!$L$35,VLOOKUP($S$87,'Banco de Dados'!$B$4:$J$50,6,FALSE)*(1-(PRINCIPAL!$M$35/100)),IF(L99=PRINCIPAL!$N$35,VLOOKUP($S$87,'Banco de Dados'!$B$4:$J$50,6,FALSE)*(1-(PRINCIPAL!$O$35/100)),VLOOKUP($S$87,'Banco de Dados'!$B$4:$J$50,6,FALSE)))))))))),"")</f>
        <v/>
      </c>
      <c r="S99" s="29" t="str">
        <f>IFERROR(R99*(IFERROR(VLOOKUP($S$87,'Banco de Dados'!$B$4:$J$50,4,FALSE),"ERRO")),"")</f>
        <v/>
      </c>
      <c r="T99" s="29" t="str">
        <f t="shared" si="52"/>
        <v/>
      </c>
      <c r="U99" s="103" t="str">
        <f>IFERROR(T99*(C99*(PRINCIPAL!$G$35/100))*0.47*(44/12),"")</f>
        <v/>
      </c>
      <c r="V99" s="103" t="str">
        <f t="shared" si="71"/>
        <v/>
      </c>
      <c r="W99" s="30" t="str">
        <f>IFERROR(IF(AND(PRINCIPAL!$H$36&lt;&gt;"",OR(L99=PRINCIPAL!$I$36,L99=PRINCIPAL!$I$36+PRINCIPAL!$I$36,L99=PRINCIPAL!$I$36+PRINCIPAL!$I$36+PRINCIPAL!$I$36)),0,IF(AND(PRINCIPAL!$H$36&lt;&gt;"",L99=PRINCIPAL!$J$36),VLOOKUP($X$126,'Banco de Dados'!$B$4:$J$50,8,FALSE)*PRINCIPAL!$H$36*(1-(PRINCIPAL!$K$36/100)),IF(AND(PRINCIPAL!$H$36&lt;&gt;"",L99=PRINCIPAL!$L$36),VLOOKUP($X$126,'Banco de Dados'!$B$4:$J$50,8,FALSE)*PRINCIPAL!$H$36*(1-(PRINCIPAL!$M$36/100)),IF(AND(PRINCIPAL!$H$36&lt;&gt;"",L99=PRINCIPAL!$N$36),VLOOKUP($X$126,'Banco de Dados'!$B$4:$J$50,8,FALSE)*PRINCIPAL!$H$36*(1-(PRINCIPAL!$O$36/100)),IF(PRINCIPAL!$H$36&lt;&gt;"",VLOOKUP($X$87,'Banco de Dados'!$B$4:$J$50,8,FALSE)*PRINCIPAL!$H$36,IF(OR(L99=PRINCIPAL!$I$36,L99=PRINCIPAL!$I$36+PRINCIPAL!$I$36,L99=PRINCIPAL!$I$36+PRINCIPAL!$I$36+PRINCIPAL!$I$36),0,IF(L99=PRINCIPAL!$J$36,VLOOKUP($X$87,'Banco de Dados'!$B$4:$J$50,6,FALSE)*(1-(PRINCIPAL!$K$36/100)),IF(L99=PRINCIPAL!$L$36,VLOOKUP($X$87,'Banco de Dados'!$B$4:$J$50,6,FALSE)*(1-(PRINCIPAL!$M$36/100)),IF(L99=PRINCIPAL!$N$36,VLOOKUP($X$87,'Banco de Dados'!$B$4:$J$50,6,FALSE)*(1-(PRINCIPAL!$O$36/100)),VLOOKUP($X$87,'Banco de Dados'!$B$4:$J$50,6,FALSE)))))))))),"")</f>
        <v/>
      </c>
      <c r="X99" s="29" t="str">
        <f>IFERROR(W99*(IFERROR(VLOOKUP($X$87,'Banco de Dados'!$B$4:$J$50,4,FALSE),"ERRO")),"")</f>
        <v/>
      </c>
      <c r="Y99" s="29" t="str">
        <f t="shared" si="63"/>
        <v/>
      </c>
      <c r="Z99" s="103" t="str">
        <f>IFERROR(Y99*(C99*(PRINCIPAL!$G$36/100))*0.47*(44/12),"")</f>
        <v/>
      </c>
      <c r="AA99" s="111" t="str">
        <f t="shared" si="64"/>
        <v/>
      </c>
      <c r="AB99" s="30" t="str">
        <f>IFERROR(IF(AND(PRINCIPAL!$H$37&lt;&gt;"",OR(L99=PRINCIPAL!$I$37,L99=PRINCIPAL!$I$37+PRINCIPAL!$I$37,L99=PRINCIPAL!$I$37+PRINCIPAL!$I$37+PRINCIPAL!$I$37)),0,IF(AND(PRINCIPAL!$H$37&lt;&gt;"",L99=PRINCIPAL!$J$37),VLOOKUP($AC$87,'Banco de Dados'!$B$4:$J$50,8,FALSE)*PRINCIPAL!$H$37*(1-(PRINCIPAL!$K$37/100)),IF(AND(PRINCIPAL!$H$37&lt;&gt;"",L99=PRINCIPAL!$L$37),VLOOKUP($AC$87,'Banco de Dados'!$B$4:$J$50,8,FALSE)*PRINCIPAL!$H$37*(1-(PRINCIPAL!$M$37/100)),IF(AND(PRINCIPAL!$H$37&lt;&gt;"",L99=PRINCIPAL!$N$37),VLOOKUP($AC$87,'Banco de Dados'!$B$4:$J$50,8,FALSE)*PRINCIPAL!$H$37*(1-(PRINCIPAL!$O$37/100)),IF(PRINCIPAL!$H$37&lt;&gt;"",VLOOKUP($AC$87,'Banco de Dados'!$B$4:$J$50,8,FALSE)*PRINCIPAL!$H$37,IF(OR(L99=PRINCIPAL!$I$37,L99=PRINCIPAL!$I$37+PRINCIPAL!$I$37,L99=PRINCIPAL!$I$37+PRINCIPAL!$I$37+PRINCIPAL!$I$37),0,IF(L99=PRINCIPAL!$J$37,VLOOKUP($AC$87,'Banco de Dados'!$B$4:$J$50,6,FALSE)*(1-(PRINCIPAL!$K$37/100)),IF(L99=PRINCIPAL!$L$37,VLOOKUP($AC$87,'Banco de Dados'!$B$4:$J$50,6,FALSE)*(1-(PRINCIPAL!$M$37/100)),IF(L99=PRINCIPAL!$N$37,VLOOKUP($AC$87,'Banco de Dados'!$B$4:$J$50,6,FALSE)*(1-(PRINCIPAL!$O$37/100)),VLOOKUP($AC$87,'Banco de Dados'!$B$4:$J$50,6,FALSE)))))))))),"")</f>
        <v/>
      </c>
      <c r="AC99" s="29" t="str">
        <f>IFERROR(AB99*(IFERROR(VLOOKUP($AC$87,'Banco de Dados'!$B$4:$J$50,4,FALSE),"ERRO")),"")</f>
        <v/>
      </c>
      <c r="AD99" s="29" t="str">
        <f t="shared" si="53"/>
        <v/>
      </c>
      <c r="AE99" s="103" t="str">
        <f>IFERROR(AD99*(C99*(PRINCIPAL!$G$37/100))*0.47*(44/12),"")</f>
        <v/>
      </c>
      <c r="AF99" s="111" t="str">
        <f t="shared" si="54"/>
        <v/>
      </c>
      <c r="AG99" s="30" t="str">
        <f>IFERROR(IF(AND(PRINCIPAL!$H$38&lt;&gt;"",OR(L99=PRINCIPAL!$I$38,L99=PRINCIPAL!$I$38+PRINCIPAL!$I$38,L99=PRINCIPAL!$I$38+PRINCIPAL!$I$38+PRINCIPAL!$I$38)),0,IF(AND(PRINCIPAL!$H$38&lt;&gt;"",L99=PRINCIPAL!$J$38),VLOOKUP($AH$87,'Banco de Dados'!$B$4:$J$50,8,FALSE)*PRINCIPAL!$H$38*(1-(PRINCIPAL!$K$38/100)),IF(AND(PRINCIPAL!$H$38&lt;&gt;"",L99=PRINCIPAL!$L$38),VLOOKUP($AH$87,'Banco de Dados'!$B$4:$J$50,8,FALSE)*PRINCIPAL!$H$38*(1-(PRINCIPAL!$M$38/100)),IF(AND(PRINCIPAL!$H$38&lt;&gt;"",L99=PRINCIPAL!$N$38),VLOOKUP($AH$87,'Banco de Dados'!$B$4:$J$50,8,FALSE)*PRINCIPAL!$H$38*(1-(PRINCIPAL!$O$38/100)),IF(PRINCIPAL!$H$38&lt;&gt;"",VLOOKUP($AH$87,'Banco de Dados'!$B$4:$J$50,8,FALSE)*PRINCIPAL!$H$38,IF(OR(L99=PRINCIPAL!$I$38,L99=PRINCIPAL!$I$38+PRINCIPAL!$I$38,L99=PRINCIPAL!$I$38+PRINCIPAL!$I$38+PRINCIPAL!$I$38),0,IF(L99=PRINCIPAL!$J$38,VLOOKUP($AH$87,'Banco de Dados'!$B$4:$J$50,6,FALSE)*(1-(PRINCIPAL!$K$38/100)),IF(L99=PRINCIPAL!$L$38,VLOOKUP($AH$87,'Banco de Dados'!$B$4:$J$50,6,FALSE)*(1-(PRINCIPAL!$M$38/100)),IF(L99=PRINCIPAL!$N$38,VLOOKUP($AH$87,'Banco de Dados'!$B$4:$J$50,6,FALSE)*(1-(PRINCIPAL!$O$38/100)),VLOOKUP($AH$87,'Banco de Dados'!$B$4:$J$50,6,FALSE)))))))))),"")</f>
        <v/>
      </c>
      <c r="AH99" s="29" t="str">
        <f>IFERROR(AG99*(IFERROR(VLOOKUP($AH$87,'Banco de Dados'!$B$4:$J$50,4,FALSE),"ERRO")),"")</f>
        <v/>
      </c>
      <c r="AI99" s="29" t="str">
        <f t="shared" si="55"/>
        <v/>
      </c>
      <c r="AJ99" s="103" t="str">
        <f>IFERROR(AI99*(C99*(PRINCIPAL!$G$38/100))*0.47*(44/12),"")</f>
        <v/>
      </c>
      <c r="AK99" s="111" t="str">
        <f t="shared" si="65"/>
        <v/>
      </c>
      <c r="AL99" s="30" t="str">
        <f>IFERROR(IF(AND(PRINCIPAL!$H$39&lt;&gt;"",OR(L99=PRINCIPAL!$I$39,L99=PRINCIPAL!$I$39+PRINCIPAL!$I$39,L99=PRINCIPAL!$I$39+PRINCIPAL!$I$39+PRINCIPAL!$I$39)),0,IF(AND(PRINCIPAL!$H$39&lt;&gt;"",L99=PRINCIPAL!$J$39),VLOOKUP($AM$87,'Banco de Dados'!$B$4:$J$50,8,FALSE)*PRINCIPAL!$H$39*(1-(PRINCIPAL!$K$39/100)),IF(AND(PRINCIPAL!$H$39&lt;&gt;"",L99=PRINCIPAL!$L$39),VLOOKUP($AM$87,'Banco de Dados'!$B$4:$J$50,8,FALSE)*PRINCIPAL!$H$39*(1-(PRINCIPAL!$M$39/100)),IF(AND(PRINCIPAL!$H$39&lt;&gt;"",L99=PRINCIPAL!$N$39),VLOOKUP($AM$87,'Banco de Dados'!$B$4:$J$50,8,FALSE)*PRINCIPAL!$H$39*(1-(PRINCIPAL!$O$39/100)),IF(PRINCIPAL!$H$39&lt;&gt;"",VLOOKUP($AM$87,'Banco de Dados'!$B$4:$J$50,8,FALSE)*PRINCIPAL!$H$39,IF(OR(L99=PRINCIPAL!$I$39,L99=PRINCIPAL!$I$39+PRINCIPAL!$I$39,L99=PRINCIPAL!$I$39+PRINCIPAL!$I$39+PRINCIPAL!$I$39),0,IF(L99=PRINCIPAL!$J$39,VLOOKUP($AM$87,'Banco de Dados'!$B$4:$J$50,6,FALSE)*(1-(PRINCIPAL!$K$39/100)),IF(L99=PRINCIPAL!$L$39,VLOOKUP($AM$87,'Banco de Dados'!$B$4:$J$50,6,FALSE)*(1-(PRINCIPAL!$M$39/100)),IF(L99=PRINCIPAL!$N$39,VLOOKUP($AM$87,'Banco de Dados'!$B$4:$J$50,6,FALSE)*(1-(PRINCIPAL!$O$39/100)),VLOOKUP($AM$87,'Banco de Dados'!$B$4:$J$50,6,FALSE)))))))))),"")</f>
        <v/>
      </c>
      <c r="AM99" s="29" t="str">
        <f>IFERROR(AL99*(IFERROR(VLOOKUP($AM$87,'Banco de Dados'!$B$4:$J$50,4,FALSE),"ERRO")),"")</f>
        <v/>
      </c>
      <c r="AN99" s="29" t="str">
        <f t="shared" si="56"/>
        <v/>
      </c>
      <c r="AO99" s="103" t="str">
        <f>IFERROR(AN99*(C99*(PRINCIPAL!$G$39/100))*0.47*(44/12),"")</f>
        <v/>
      </c>
      <c r="AP99" s="111" t="str">
        <f t="shared" si="57"/>
        <v/>
      </c>
      <c r="AQ99" s="29" t="str">
        <f>IFERROR(IF(AND(PRINCIPAL!$H$40&lt;&gt;"",OR(L99=PRINCIPAL!$I$40,L99=PRINCIPAL!$I$40+PRINCIPAL!$I$40,L99=PRINCIPAL!$I$40+PRINCIPAL!$I$40+PRINCIPAL!$I$40)),0,IF(AND(PRINCIPAL!$H$40&lt;&gt;"",L99=PRINCIPAL!$J$40),VLOOKUP($AR$87,'Banco de Dados'!$B$4:$J$50,8,FALSE)*PRINCIPAL!$H$40*(1-(PRINCIPAL!$K$40/100)),IF(AND(PRINCIPAL!$H$40&lt;&gt;"",L99=PRINCIPAL!$L$40),VLOOKUP($AR$87,'Banco de Dados'!$B$4:$J$50,8,FALSE)*PRINCIPAL!$H$40*(1-(PRINCIPAL!$M$40/100)),IF(AND(PRINCIPAL!$H$40&lt;&gt;"",L99=PRINCIPAL!$N$40),VLOOKUP($AR$87,'Banco de Dados'!$B$4:$J$50,8,FALSE)*PRINCIPAL!$H$40*(1-(PRINCIPAL!$O$40/100)),IF(PRINCIPAL!$H$40&lt;&gt;"",VLOOKUP($AR$87,'Banco de Dados'!$B$4:$J$50,8,FALSE)*PRINCIPAL!$H$40,IF(OR(L99=PRINCIPAL!$I$40,L99=PRINCIPAL!$I$40+PRINCIPAL!$I$40,L99=PRINCIPAL!$I$40+PRINCIPAL!$I$40+PRINCIPAL!$I$40),0,IF(L99=PRINCIPAL!$J$40,VLOOKUP($AR$87,'Banco de Dados'!$B$4:$J$50,6,FALSE)*(1-(PRINCIPAL!$K$40/100)),IF(L99=PRINCIPAL!$L$40,VLOOKUP($AR$87,'Banco de Dados'!$B$4:$J$50,6,FALSE)*(1-(PRINCIPAL!$M$40/100)),IF(L99=PRINCIPAL!$N$40,VLOOKUP($AR$87,'Banco de Dados'!$B$4:$J$50,6,FALSE)*(1-(PRINCIPAL!$O$40/100)),VLOOKUP($AR$87,'Banco de Dados'!$B$4:$J$50,6,FALSE)))))))))),"")</f>
        <v/>
      </c>
      <c r="AR99" s="29" t="str">
        <f>IFERROR(AQ99*(IFERROR(VLOOKUP($AR$87,'Banco de Dados'!$B$4:$J$50,4,FALSE),"ERRO")),"")</f>
        <v/>
      </c>
      <c r="AS99" s="29" t="str">
        <f t="shared" si="58"/>
        <v/>
      </c>
      <c r="AT99" s="103" t="str">
        <f>IFERROR(AS99*(C99*(PRINCIPAL!$G$40/100))*0.47*(44/12),"")</f>
        <v/>
      </c>
      <c r="AU99" s="111" t="str">
        <f t="shared" si="70"/>
        <v/>
      </c>
      <c r="AV99" s="30" t="str">
        <f>IFERROR(IF(AND(PRINCIPAL!$H$41&lt;&gt;"",OR(L99=PRINCIPAL!$I$41,L99=PRINCIPAL!$I$41+PRINCIPAL!$I$41,L99=PRINCIPAL!$I$41+PRINCIPAL!$I$41+PRINCIPAL!$I$41)),0,IF(AND(PRINCIPAL!$H$41&lt;&gt;"",L99=PRINCIPAL!$J$41),VLOOKUP($AW$87,'Banco de Dados'!$B$4:$J$50,8,FALSE)*PRINCIPAL!$H$41*(1-(PRINCIPAL!$K$41/100)),IF(AND(PRINCIPAL!$H$41&lt;&gt;"",L99=PRINCIPAL!$L$41),VLOOKUP($AW$87,'Banco de Dados'!$B$4:$J$50,8,FALSE)*PRINCIPAL!$H$41*(1-(PRINCIPAL!$M$41/100)),IF(AND(PRINCIPAL!$H$41&lt;&gt;"",L99=PRINCIPAL!$N$41),VLOOKUP($AW$87,'Banco de Dados'!$B$4:$J$50,8,FALSE)*PRINCIPAL!$H$41*(1-(PRINCIPAL!$O$41/100)),IF(PRINCIPAL!$H$41&lt;&gt;"",VLOOKUP($AW$87,'Banco de Dados'!$B$4:$J$50,8,FALSE)*PRINCIPAL!$H$41,IF(OR(L99=PRINCIPAL!$I$41,L99=PRINCIPAL!$I$41+PRINCIPAL!$I$41,L99=PRINCIPAL!$I$41+PRINCIPAL!$I$41+PRINCIPAL!$I$41),0,IF(L99=PRINCIPAL!$J$41,VLOOKUP($AW$87,'Banco de Dados'!$B$4:$J$50,6,FALSE)*(1-(PRINCIPAL!$K$41/100)),IF(L99=PRINCIPAL!$L$41,VLOOKUP($AW$87,'Banco de Dados'!$B$4:$J$50,6,FALSE)*(1-(PRINCIPAL!$M$41/100)),IF(L99=PRINCIPAL!$N$41,VLOOKUP($AW$87,'Banco de Dados'!$B$4:$J$50,6,FALSE)*(1-(PRINCIPAL!$O$41/100)),VLOOKUP($AW$87,'Banco de Dados'!$B$4:$J$50,6,FALSE)))))))))),"")</f>
        <v/>
      </c>
      <c r="AW99" s="29" t="str">
        <f>IFERROR(AV99*(IFERROR(VLOOKUP($AW$87,'Banco de Dados'!$B$4:$J$50,4,FALSE),"ERRO")),"")</f>
        <v/>
      </c>
      <c r="AX99" s="29" t="str">
        <f t="shared" si="59"/>
        <v/>
      </c>
      <c r="AY99" s="103" t="str">
        <f>IFERROR(AX99*(C99*(PRINCIPAL!$G$41/100))*0.47*(44/12),"")</f>
        <v/>
      </c>
      <c r="AZ99" s="111" t="str">
        <f t="shared" si="66"/>
        <v/>
      </c>
      <c r="BA99" s="30" t="str">
        <f>IFERROR(IF(AND(PRINCIPAL!$H$42&lt;&gt;"",OR(L99=PRINCIPAL!$I$42,L99=PRINCIPAL!$I$42+PRINCIPAL!$I$42,L99=PRINCIPAL!$I$42+PRINCIPAL!$I$42+PRINCIPAL!$I$42)),0,IF(AND(PRINCIPAL!$H$42&lt;&gt;"",L99=PRINCIPAL!$J$42),VLOOKUP($BB$87,'Banco de Dados'!$B$4:$J$50,8,FALSE)*PRINCIPAL!$H$42*(1-(PRINCIPAL!$K$42/100)),IF(AND(PRINCIPAL!$H$42&lt;&gt;"",L99=PRINCIPAL!$L$42),VLOOKUP($BB$87,'Banco de Dados'!$B$4:$J$50,8,FALSE)*PRINCIPAL!$H$42*(1-(PRINCIPAL!$M$42/100)),IF(AND(PRINCIPAL!$H$42&lt;&gt;"",L99=PRINCIPAL!$N$42),VLOOKUP($BB$87,'Banco de Dados'!$B$4:$J$50,8,FALSE)*PRINCIPAL!$H$42*(1-(PRINCIPAL!$O$42/100)),IF(PRINCIPAL!$H$42&lt;&gt;"",VLOOKUP($BB$87,'Banco de Dados'!$B$4:$J$50,8,FALSE)*PRINCIPAL!$H$42,IF(OR(L99=PRINCIPAL!$I$42,L99=PRINCIPAL!$I$42+PRINCIPAL!$I$42,L99=PRINCIPAL!$I$42+PRINCIPAL!$I$42+PRINCIPAL!$I$42),0,IF(L99=PRINCIPAL!$J$42,VLOOKUP($BB$87,'Banco de Dados'!$B$4:$J$50,6,FALSE)*(1-(PRINCIPAL!$K$42/100)),IF(L99=PRINCIPAL!$L$42,VLOOKUP($BB$87,'Banco de Dados'!$B$4:$J$50,6,FALSE)*(1-(PRINCIPAL!$M$42/100)),IF(L99=PRINCIPAL!$N$42,VLOOKUP($BB$87,'Banco de Dados'!$B$4:$J$50,6,FALSE)*(1-(PRINCIPAL!$O$42/100)),VLOOKUP($BB$87,'Banco de Dados'!$B$4:$J$50,6,FALSE)))))))))),"")</f>
        <v/>
      </c>
      <c r="BB99" s="29" t="str">
        <f>IFERROR(BA99*(IFERROR(VLOOKUP($BB$87,'Banco de Dados'!$B$4:$J$50,4,FALSE),"ERRO")),"")</f>
        <v/>
      </c>
      <c r="BC99" s="29" t="str">
        <f t="shared" si="67"/>
        <v/>
      </c>
      <c r="BD99" s="103" t="str">
        <f>IFERROR(BC99*(C99*(PRINCIPAL!$G$42/100))*0.47*(44/12),"")</f>
        <v/>
      </c>
      <c r="BE99" s="111" t="str">
        <f t="shared" si="60"/>
        <v/>
      </c>
      <c r="BF99" s="30" t="str">
        <f>IFERROR(IF(AND(PRINCIPAL!$H$43&lt;&gt;"",OR(L99=PRINCIPAL!$I$43,L99=PRINCIPAL!$I$43+PRINCIPAL!$I$43,L99=PRINCIPAL!$I$43+PRINCIPAL!$I$43+PRINCIPAL!$I$43)),0,IF(AND(PRINCIPAL!$H$43&lt;&gt;"",L99=PRINCIPAL!$J$43),VLOOKUP($BG$87,'Banco de Dados'!$B$4:$J$50,8,FALSE)*PRINCIPAL!$H$43*(1-(PRINCIPAL!$K$43/100)),IF(AND(PRINCIPAL!$H$43&lt;&gt;"",L99=PRINCIPAL!$L$43),VLOOKUP($BG$87,'Banco de Dados'!$B$4:$J$50,8,FALSE)*PRINCIPAL!$H$43*(1-(PRINCIPAL!$M$43/100)),IF(AND(PRINCIPAL!$H$43&lt;&gt;"",L99=PRINCIPAL!$N$43),VLOOKUP($BG$87,'Banco de Dados'!$B$4:$J$50,8,FALSE)*PRINCIPAL!$H$43*(1-(PRINCIPAL!$O$43/100)),IF(PRINCIPAL!$H$43&lt;&gt;"",VLOOKUP($BG$87,'Banco de Dados'!$B$4:$J$50,8,FALSE)*PRINCIPAL!$H$43,IF(OR(L99=PRINCIPAL!$I$43,L99=PRINCIPAL!$I$43+PRINCIPAL!$I$43,L99=PRINCIPAL!$I$43+PRINCIPAL!$I$43+PRINCIPAL!$I$43),0,IF(L99=PRINCIPAL!$J$43,VLOOKUP($BG$87,'Banco de Dados'!$B$4:$J$50,6,FALSE)*(1-(PRINCIPAL!$K$43/100)),IF(L99=PRINCIPAL!$L$43,VLOOKUP($BG$87,'Banco de Dados'!$B$4:$J$50,6,FALSE)*(1-(PRINCIPAL!$M$43/100)),IF(L99=PRINCIPAL!$N$43,VLOOKUP($BG$87,'Banco de Dados'!$B$4:$J$50,6,FALSE)*(1-(PRINCIPAL!$O$43/100)),VLOOKUP($BG$87,'Banco de Dados'!$B$4:$J$50,6,FALSE)))))))))),"")</f>
        <v/>
      </c>
      <c r="BG99" s="29" t="str">
        <f>IFERROR(BF99*(IFERROR(VLOOKUP($BG$87,'Banco de Dados'!$B$4:$J$50,4,FALSE),"ERRO")),"")</f>
        <v/>
      </c>
      <c r="BH99" s="29" t="str">
        <f t="shared" si="61"/>
        <v/>
      </c>
      <c r="BI99" s="103" t="str">
        <f>IFERROR(BH99*(C99*(PRINCIPAL!$G$43/100))*0.47*(44/12),"")</f>
        <v/>
      </c>
      <c r="BJ99" s="102" t="str">
        <f t="shared" si="62"/>
        <v/>
      </c>
    </row>
    <row r="100" spans="2:62" ht="12.75" customHeight="1" x14ac:dyDescent="0.3">
      <c r="B100" s="326">
        <f t="shared" si="49"/>
        <v>2031</v>
      </c>
      <c r="C100" s="340"/>
      <c r="D100" s="1"/>
      <c r="E100" s="116">
        <v>11</v>
      </c>
      <c r="F100" s="24" t="str">
        <f>IFERROR(VLOOKUP($G$87,'Banco de Dados'!$B$4:$J$50,6,FALSE),"")</f>
        <v/>
      </c>
      <c r="G100" s="25" t="str">
        <f>IFERROR(F100*(IFERROR(VLOOKUP($G$87,'Banco de Dados'!$B$4:$J$50,4,FALSE),"ERRO")),"")</f>
        <v/>
      </c>
      <c r="H100" s="25" t="str">
        <f t="shared" si="50"/>
        <v/>
      </c>
      <c r="I100" s="103" t="str">
        <f t="shared" si="51"/>
        <v/>
      </c>
      <c r="J100" s="117" t="str">
        <f t="shared" si="68"/>
        <v/>
      </c>
      <c r="K100" s="1"/>
      <c r="L100" s="91">
        <v>11</v>
      </c>
      <c r="M100" s="24" t="str">
        <f>IFERROR(IF(AND(PRINCIPAL!$H$34&lt;&gt;"",OR(L100=PRINCIPAL!$I$34,L100=PRINCIPAL!$I$34+PRINCIPAL!$I$34,L100=PRINCIPAL!$I$34+PRINCIPAL!$I$34+PRINCIPAL!$I$34)),0,IF(AND(PRINCIPAL!$H$34&lt;&gt;"",L100=PRINCIPAL!$J$34),VLOOKUP($N$87,'Banco de Dados'!$B$4:$J$50,8,FALSE)*PRINCIPAL!$H$34*(1-(PRINCIPAL!$K$34/100)),IF(AND(PRINCIPAL!$H$34&lt;&gt;"",L100=PRINCIPAL!$L$34),VLOOKUP($N$87,'Banco de Dados'!$B$4:$J$50,8,FALSE)*PRINCIPAL!$H$34*(1-(PRINCIPAL!$M$34/100)),IF(AND(PRINCIPAL!$H$34&lt;&gt;"",L100=PRINCIPAL!$N$34),VLOOKUP($N$87,'Banco de Dados'!$B$4:$J$50,8,FALSE)*PRINCIPAL!$H$34*(1-(PRINCIPAL!$O$34/100)),IF(PRINCIPAL!$H$34&lt;&gt;"",VLOOKUP($N$87,'Banco de Dados'!$B$4:$J$50,8,FALSE)*PRINCIPAL!$H$34,IF(OR(L100=PRINCIPAL!$I$34,L100=PRINCIPAL!$I$34+PRINCIPAL!$I$34,L100=PRINCIPAL!$I$34+PRINCIPAL!$I$34+PRINCIPAL!$I$34),0,IF(L100=PRINCIPAL!$J$34,VLOOKUP($N$87,'Banco de Dados'!$B$4:$J$50,6,FALSE)*(1-(PRINCIPAL!$K$34/100)),IF(L100=PRINCIPAL!$L$34,VLOOKUP($N$87,'Banco de Dados'!$B$4:$J$50,6,FALSE)*(1-(PRINCIPAL!$M$34/100)),IF(L100=PRINCIPAL!$N$34,VLOOKUP($N$87,'Banco de Dados'!$B$4:$J$50,6,FALSE)*(1-(PRINCIPAL!$O$34/100)),VLOOKUP($N$87,'Banco de Dados'!$B$4:$J$50,6,FALSE)))))))))),"")</f>
        <v/>
      </c>
      <c r="N100" s="25" t="str">
        <f>IFERROR(M100*(IFERROR(VLOOKUP($N$87,'Banco de Dados'!$B$4:$J$50,4,FALSE),"ERRO")),"")</f>
        <v/>
      </c>
      <c r="O100" s="25" t="str">
        <f t="shared" si="47"/>
        <v/>
      </c>
      <c r="P100" s="103" t="str">
        <f>IFERROR(O100*(C100*(PRINCIPAL!$G$34/100))*0.47*(44/12),"")</f>
        <v/>
      </c>
      <c r="Q100" s="107" t="str">
        <f t="shared" si="69"/>
        <v/>
      </c>
      <c r="R100" s="29" t="str">
        <f>IFERROR(IF(AND(PRINCIPAL!$H$35&lt;&gt;"",OR(L100=PRINCIPAL!$I$35,L100=PRINCIPAL!$I$35+PRINCIPAL!$I$35,L100=PRINCIPAL!$I$35+PRINCIPAL!$I$35+PRINCIPAL!$I$35)),0,IF(AND(PRINCIPAL!$H$35&lt;&gt;"",L100=PRINCIPAL!$J$35),VLOOKUP($S$87,'Banco de Dados'!$B$4:$J$50,8,FALSE)*PRINCIPAL!$H$35*(1-(PRINCIPAL!$K$35/100)),IF(AND(PRINCIPAL!$H$35&lt;&gt;"",L100=PRINCIPAL!$L$35),VLOOKUP($S$87,'Banco de Dados'!$B$4:$J$50,8,FALSE)*PRINCIPAL!$H$35*(1-(PRINCIPAL!$M$35/100)),IF(AND(PRINCIPAL!$H$35&lt;&gt;"",L100=PRINCIPAL!$N$35),VLOOKUP($S$87,'Banco de Dados'!$B$4:$J$50,8,FALSE)*PRINCIPAL!$H$35*(1-(PRINCIPAL!$O$35/100)),IF(PRINCIPAL!$H$35&lt;&gt;"",VLOOKUP($S$87,'Banco de Dados'!$B$4:$J$50,8,FALSE)*PRINCIPAL!$H$35,IF(OR(L100=PRINCIPAL!$I$35,L100=PRINCIPAL!$I$35+PRINCIPAL!$I$35,L100=PRINCIPAL!$I$35+PRINCIPAL!$I$35+PRINCIPAL!$I$35),0,IF(L100=PRINCIPAL!$J$35,VLOOKUP($S$87,'Banco de Dados'!$B$4:$J$50,6,FALSE)*(1-(PRINCIPAL!$K$35/100)),IF(L100=PRINCIPAL!$L$35,VLOOKUP($S$87,'Banco de Dados'!$B$4:$J$50,6,FALSE)*(1-(PRINCIPAL!$M$35/100)),IF(L100=PRINCIPAL!$N$35,VLOOKUP($S$87,'Banco de Dados'!$B$4:$J$50,6,FALSE)*(1-(PRINCIPAL!$O$35/100)),VLOOKUP($S$87,'Banco de Dados'!$B$4:$J$50,6,FALSE)))))))))),"")</f>
        <v/>
      </c>
      <c r="S100" s="29" t="str">
        <f>IFERROR(R100*(IFERROR(VLOOKUP($S$87,'Banco de Dados'!$B$4:$J$50,4,FALSE),"ERRO")),"")</f>
        <v/>
      </c>
      <c r="T100" s="29" t="str">
        <f t="shared" si="52"/>
        <v/>
      </c>
      <c r="U100" s="103" t="str">
        <f>IFERROR(T100*(C100*(PRINCIPAL!$G$35/100))*0.47*(44/12),"")</f>
        <v/>
      </c>
      <c r="V100" s="103" t="str">
        <f t="shared" si="71"/>
        <v/>
      </c>
      <c r="W100" s="30" t="str">
        <f>IFERROR(IF(AND(PRINCIPAL!$H$36&lt;&gt;"",OR(L100=PRINCIPAL!$I$36,L100=PRINCIPAL!$I$36+PRINCIPAL!$I$36,L100=PRINCIPAL!$I$36+PRINCIPAL!$I$36+PRINCIPAL!$I$36)),0,IF(AND(PRINCIPAL!$H$36&lt;&gt;"",L100=PRINCIPAL!$J$36),VLOOKUP($X$126,'Banco de Dados'!$B$4:$J$50,8,FALSE)*PRINCIPAL!$H$36*(1-(PRINCIPAL!$K$36/100)),IF(AND(PRINCIPAL!$H$36&lt;&gt;"",L100=PRINCIPAL!$L$36),VLOOKUP($X$126,'Banco de Dados'!$B$4:$J$50,8,FALSE)*PRINCIPAL!$H$36*(1-(PRINCIPAL!$M$36/100)),IF(AND(PRINCIPAL!$H$36&lt;&gt;"",L100=PRINCIPAL!$N$36),VLOOKUP($X$126,'Banco de Dados'!$B$4:$J$50,8,FALSE)*PRINCIPAL!$H$36*(1-(PRINCIPAL!$O$36/100)),IF(PRINCIPAL!$H$36&lt;&gt;"",VLOOKUP($X$87,'Banco de Dados'!$B$4:$J$50,8,FALSE)*PRINCIPAL!$H$36,IF(OR(L100=PRINCIPAL!$I$36,L100=PRINCIPAL!$I$36+PRINCIPAL!$I$36,L100=PRINCIPAL!$I$36+PRINCIPAL!$I$36+PRINCIPAL!$I$36),0,IF(L100=PRINCIPAL!$J$36,VLOOKUP($X$87,'Banco de Dados'!$B$4:$J$50,6,FALSE)*(1-(PRINCIPAL!$K$36/100)),IF(L100=PRINCIPAL!$L$36,VLOOKUP($X$87,'Banco de Dados'!$B$4:$J$50,6,FALSE)*(1-(PRINCIPAL!$M$36/100)),IF(L100=PRINCIPAL!$N$36,VLOOKUP($X$87,'Banco de Dados'!$B$4:$J$50,6,FALSE)*(1-(PRINCIPAL!$O$36/100)),VLOOKUP($X$87,'Banco de Dados'!$B$4:$J$50,6,FALSE)))))))))),"")</f>
        <v/>
      </c>
      <c r="X100" s="29" t="str">
        <f>IFERROR(W100*(IFERROR(VLOOKUP($X$87,'Banco de Dados'!$B$4:$J$50,4,FALSE),"ERRO")),"")</f>
        <v/>
      </c>
      <c r="Y100" s="29" t="str">
        <f>IFERROR(X100+W100,"")</f>
        <v/>
      </c>
      <c r="Z100" s="103" t="str">
        <f>IFERROR(Y100*(C100*(PRINCIPAL!$G$36/100))*0.47*(44/12),"")</f>
        <v/>
      </c>
      <c r="AA100" s="111" t="str">
        <f t="shared" si="64"/>
        <v/>
      </c>
      <c r="AB100" s="30" t="str">
        <f>IFERROR(IF(AND(PRINCIPAL!$H$37&lt;&gt;"",OR(L100=PRINCIPAL!$I$37,L100=PRINCIPAL!$I$37+PRINCIPAL!$I$37,L100=PRINCIPAL!$I$37+PRINCIPAL!$I$37+PRINCIPAL!$I$37)),0,IF(AND(PRINCIPAL!$H$37&lt;&gt;"",L100=PRINCIPAL!$J$37),VLOOKUP($AC$87,'Banco de Dados'!$B$4:$J$50,8,FALSE)*PRINCIPAL!$H$37*(1-(PRINCIPAL!$K$37/100)),IF(AND(PRINCIPAL!$H$37&lt;&gt;"",L100=PRINCIPAL!$L$37),VLOOKUP($AC$87,'Banco de Dados'!$B$4:$J$50,8,FALSE)*PRINCIPAL!$H$37*(1-(PRINCIPAL!$M$37/100)),IF(AND(PRINCIPAL!$H$37&lt;&gt;"",L100=PRINCIPAL!$N$37),VLOOKUP($AC$87,'Banco de Dados'!$B$4:$J$50,8,FALSE)*PRINCIPAL!$H$37*(1-(PRINCIPAL!$O$37/100)),IF(PRINCIPAL!$H$37&lt;&gt;"",VLOOKUP($AC$87,'Banco de Dados'!$B$4:$J$50,8,FALSE)*PRINCIPAL!$H$37,IF(OR(L100=PRINCIPAL!$I$37,L100=PRINCIPAL!$I$37+PRINCIPAL!$I$37,L100=PRINCIPAL!$I$37+PRINCIPAL!$I$37+PRINCIPAL!$I$37),0,IF(L100=PRINCIPAL!$J$37,VLOOKUP($AC$87,'Banco de Dados'!$B$4:$J$50,6,FALSE)*(1-(PRINCIPAL!$K$37/100)),IF(L100=PRINCIPAL!$L$37,VLOOKUP($AC$87,'Banco de Dados'!$B$4:$J$50,6,FALSE)*(1-(PRINCIPAL!$M$37/100)),IF(L100=PRINCIPAL!$N$37,VLOOKUP($AC$87,'Banco de Dados'!$B$4:$J$50,6,FALSE)*(1-(PRINCIPAL!$O$37/100)),VLOOKUP($AC$87,'Banco de Dados'!$B$4:$J$50,6,FALSE)))))))))),"")</f>
        <v/>
      </c>
      <c r="AC100" s="29" t="str">
        <f>IFERROR(AB100*(IFERROR(VLOOKUP($AC$87,'Banco de Dados'!$B$4:$J$50,4,FALSE),"ERRO")),"")</f>
        <v/>
      </c>
      <c r="AD100" s="29" t="str">
        <f t="shared" si="53"/>
        <v/>
      </c>
      <c r="AE100" s="103" t="str">
        <f>IFERROR(AD100*(C100*(PRINCIPAL!$G$37/100))*0.47*(44/12),"")</f>
        <v/>
      </c>
      <c r="AF100" s="111" t="str">
        <f t="shared" si="54"/>
        <v/>
      </c>
      <c r="AG100" s="30" t="str">
        <f>IFERROR(IF(AND(PRINCIPAL!$H$38&lt;&gt;"",OR(L100=PRINCIPAL!$I$38,L100=PRINCIPAL!$I$38+PRINCIPAL!$I$38,L100=PRINCIPAL!$I$38+PRINCIPAL!$I$38+PRINCIPAL!$I$38)),0,IF(AND(PRINCIPAL!$H$38&lt;&gt;"",L100=PRINCIPAL!$J$38),VLOOKUP($AH$87,'Banco de Dados'!$B$4:$J$50,8,FALSE)*PRINCIPAL!$H$38*(1-(PRINCIPAL!$K$38/100)),IF(AND(PRINCIPAL!$H$38&lt;&gt;"",L100=PRINCIPAL!$L$38),VLOOKUP($AH$87,'Banco de Dados'!$B$4:$J$50,8,FALSE)*PRINCIPAL!$H$38*(1-(PRINCIPAL!$M$38/100)),IF(AND(PRINCIPAL!$H$38&lt;&gt;"",L100=PRINCIPAL!$N$38),VLOOKUP($AH$87,'Banco de Dados'!$B$4:$J$50,8,FALSE)*PRINCIPAL!$H$38*(1-(PRINCIPAL!$O$38/100)),IF(PRINCIPAL!$H$38&lt;&gt;"",VLOOKUP($AH$87,'Banco de Dados'!$B$4:$J$50,8,FALSE)*PRINCIPAL!$H$38,IF(OR(L100=PRINCIPAL!$I$38,L100=PRINCIPAL!$I$38+PRINCIPAL!$I$38,L100=PRINCIPAL!$I$38+PRINCIPAL!$I$38+PRINCIPAL!$I$38),0,IF(L100=PRINCIPAL!$J$38,VLOOKUP($AH$87,'Banco de Dados'!$B$4:$J$50,6,FALSE)*(1-(PRINCIPAL!$K$38/100)),IF(L100=PRINCIPAL!$L$38,VLOOKUP($AH$87,'Banco de Dados'!$B$4:$J$50,6,FALSE)*(1-(PRINCIPAL!$M$38/100)),IF(L100=PRINCIPAL!$N$38,VLOOKUP($AH$87,'Banco de Dados'!$B$4:$J$50,6,FALSE)*(1-(PRINCIPAL!$O$38/100)),VLOOKUP($AH$87,'Banco de Dados'!$B$4:$J$50,6,FALSE)))))))))),"")</f>
        <v/>
      </c>
      <c r="AH100" s="29" t="str">
        <f>IFERROR(AG100*(IFERROR(VLOOKUP($AH$87,'Banco de Dados'!$B$4:$J$50,4,FALSE),"ERRO")),"")</f>
        <v/>
      </c>
      <c r="AI100" s="29" t="str">
        <f t="shared" si="55"/>
        <v/>
      </c>
      <c r="AJ100" s="103" t="str">
        <f>IFERROR(AI100*(C100*(PRINCIPAL!$G$38/100))*0.47*(44/12),"")</f>
        <v/>
      </c>
      <c r="AK100" s="111" t="str">
        <f t="shared" si="65"/>
        <v/>
      </c>
      <c r="AL100" s="30" t="str">
        <f>IFERROR(IF(AND(PRINCIPAL!$H$39&lt;&gt;"",OR(L100=PRINCIPAL!$I$39,L100=PRINCIPAL!$I$39+PRINCIPAL!$I$39,L100=PRINCIPAL!$I$39+PRINCIPAL!$I$39+PRINCIPAL!$I$39)),0,IF(AND(PRINCIPAL!$H$39&lt;&gt;"",L100=PRINCIPAL!$J$39),VLOOKUP($AM$87,'Banco de Dados'!$B$4:$J$50,8,FALSE)*PRINCIPAL!$H$39*(1-(PRINCIPAL!$K$39/100)),IF(AND(PRINCIPAL!$H$39&lt;&gt;"",L100=PRINCIPAL!$L$39),VLOOKUP($AM$87,'Banco de Dados'!$B$4:$J$50,8,FALSE)*PRINCIPAL!$H$39*(1-(PRINCIPAL!$M$39/100)),IF(AND(PRINCIPAL!$H$39&lt;&gt;"",L100=PRINCIPAL!$N$39),VLOOKUP($AM$87,'Banco de Dados'!$B$4:$J$50,8,FALSE)*PRINCIPAL!$H$39*(1-(PRINCIPAL!$O$39/100)),IF(PRINCIPAL!$H$39&lt;&gt;"",VLOOKUP($AM$87,'Banco de Dados'!$B$4:$J$50,8,FALSE)*PRINCIPAL!$H$39,IF(OR(L100=PRINCIPAL!$I$39,L100=PRINCIPAL!$I$39+PRINCIPAL!$I$39,L100=PRINCIPAL!$I$39+PRINCIPAL!$I$39+PRINCIPAL!$I$39),0,IF(L100=PRINCIPAL!$J$39,VLOOKUP($AM$87,'Banco de Dados'!$B$4:$J$50,6,FALSE)*(1-(PRINCIPAL!$K$39/100)),IF(L100=PRINCIPAL!$L$39,VLOOKUP($AM$87,'Banco de Dados'!$B$4:$J$50,6,FALSE)*(1-(PRINCIPAL!$M$39/100)),IF(L100=PRINCIPAL!$N$39,VLOOKUP($AM$87,'Banco de Dados'!$B$4:$J$50,6,FALSE)*(1-(PRINCIPAL!$O$39/100)),VLOOKUP($AM$87,'Banco de Dados'!$B$4:$J$50,6,FALSE)))))))))),"")</f>
        <v/>
      </c>
      <c r="AM100" s="29" t="str">
        <f>IFERROR(AL100*(IFERROR(VLOOKUP($AM$87,'Banco de Dados'!$B$4:$J$50,4,FALSE),"ERRO")),"")</f>
        <v/>
      </c>
      <c r="AN100" s="29" t="str">
        <f t="shared" si="56"/>
        <v/>
      </c>
      <c r="AO100" s="103" t="str">
        <f>IFERROR(AN100*(C100*(PRINCIPAL!$G$39/100))*0.47*(44/12),"")</f>
        <v/>
      </c>
      <c r="AP100" s="111" t="str">
        <f t="shared" si="57"/>
        <v/>
      </c>
      <c r="AQ100" s="29" t="str">
        <f>IFERROR(IF(AND(PRINCIPAL!$H$40&lt;&gt;"",OR(L100=PRINCIPAL!$I$40,L100=PRINCIPAL!$I$40+PRINCIPAL!$I$40,L100=PRINCIPAL!$I$40+PRINCIPAL!$I$40+PRINCIPAL!$I$40)),0,IF(AND(PRINCIPAL!$H$40&lt;&gt;"",L100=PRINCIPAL!$J$40),VLOOKUP($AR$87,'Banco de Dados'!$B$4:$J$50,8,FALSE)*PRINCIPAL!$H$40*(1-(PRINCIPAL!$K$40/100)),IF(AND(PRINCIPAL!$H$40&lt;&gt;"",L100=PRINCIPAL!$L$40),VLOOKUP($AR$87,'Banco de Dados'!$B$4:$J$50,8,FALSE)*PRINCIPAL!$H$40*(1-(PRINCIPAL!$M$40/100)),IF(AND(PRINCIPAL!$H$40&lt;&gt;"",L100=PRINCIPAL!$N$40),VLOOKUP($AR$87,'Banco de Dados'!$B$4:$J$50,8,FALSE)*PRINCIPAL!$H$40*(1-(PRINCIPAL!$O$40/100)),IF(PRINCIPAL!$H$40&lt;&gt;"",VLOOKUP($AR$87,'Banco de Dados'!$B$4:$J$50,8,FALSE)*PRINCIPAL!$H$40,IF(OR(L100=PRINCIPAL!$I$40,L100=PRINCIPAL!$I$40+PRINCIPAL!$I$40,L100=PRINCIPAL!$I$40+PRINCIPAL!$I$40+PRINCIPAL!$I$40),0,IF(L100=PRINCIPAL!$J$40,VLOOKUP($AR$87,'Banco de Dados'!$B$4:$J$50,6,FALSE)*(1-(PRINCIPAL!$K$40/100)),IF(L100=PRINCIPAL!$L$40,VLOOKUP($AR$87,'Banco de Dados'!$B$4:$J$50,6,FALSE)*(1-(PRINCIPAL!$M$40/100)),IF(L100=PRINCIPAL!$N$40,VLOOKUP($AR$87,'Banco de Dados'!$B$4:$J$50,6,FALSE)*(1-(PRINCIPAL!$O$40/100)),VLOOKUP($AR$87,'Banco de Dados'!$B$4:$J$50,6,FALSE)))))))))),"")</f>
        <v/>
      </c>
      <c r="AR100" s="29" t="str">
        <f>IFERROR(AQ100*(IFERROR(VLOOKUP($AR$87,'Banco de Dados'!$B$4:$J$50,4,FALSE),"ERRO")),"")</f>
        <v/>
      </c>
      <c r="AS100" s="29" t="str">
        <f t="shared" si="58"/>
        <v/>
      </c>
      <c r="AT100" s="103" t="str">
        <f>IFERROR(AS100*(C100*(PRINCIPAL!$G$40/100))*0.47*(44/12),"")</f>
        <v/>
      </c>
      <c r="AU100" s="111" t="str">
        <f t="shared" si="70"/>
        <v/>
      </c>
      <c r="AV100" s="30" t="str">
        <f>IFERROR(IF(AND(PRINCIPAL!$H$41&lt;&gt;"",OR(L100=PRINCIPAL!$I$41,L100=PRINCIPAL!$I$41+PRINCIPAL!$I$41,L100=PRINCIPAL!$I$41+PRINCIPAL!$I$41+PRINCIPAL!$I$41)),0,IF(AND(PRINCIPAL!$H$41&lt;&gt;"",L100=PRINCIPAL!$J$41),VLOOKUP($AW$87,'Banco de Dados'!$B$4:$J$50,8,FALSE)*PRINCIPAL!$H$41*(1-(PRINCIPAL!$K$41/100)),IF(AND(PRINCIPAL!$H$41&lt;&gt;"",L100=PRINCIPAL!$L$41),VLOOKUP($AW$87,'Banco de Dados'!$B$4:$J$50,8,FALSE)*PRINCIPAL!$H$41*(1-(PRINCIPAL!$M$41/100)),IF(AND(PRINCIPAL!$H$41&lt;&gt;"",L100=PRINCIPAL!$N$41),VLOOKUP($AW$87,'Banco de Dados'!$B$4:$J$50,8,FALSE)*PRINCIPAL!$H$41*(1-(PRINCIPAL!$O$41/100)),IF(PRINCIPAL!$H$41&lt;&gt;"",VLOOKUP($AW$87,'Banco de Dados'!$B$4:$J$50,8,FALSE)*PRINCIPAL!$H$41,IF(OR(L100=PRINCIPAL!$I$41,L100=PRINCIPAL!$I$41+PRINCIPAL!$I$41,L100=PRINCIPAL!$I$41+PRINCIPAL!$I$41+PRINCIPAL!$I$41),0,IF(L100=PRINCIPAL!$J$41,VLOOKUP($AW$87,'Banco de Dados'!$B$4:$J$50,6,FALSE)*(1-(PRINCIPAL!$K$41/100)),IF(L100=PRINCIPAL!$L$41,VLOOKUP($AW$87,'Banco de Dados'!$B$4:$J$50,6,FALSE)*(1-(PRINCIPAL!$M$41/100)),IF(L100=PRINCIPAL!$N$41,VLOOKUP($AW$87,'Banco de Dados'!$B$4:$J$50,6,FALSE)*(1-(PRINCIPAL!$O$41/100)),VLOOKUP($AW$87,'Banco de Dados'!$B$4:$J$50,6,FALSE)))))))))),"")</f>
        <v/>
      </c>
      <c r="AW100" s="29" t="str">
        <f>IFERROR(AV100*(IFERROR(VLOOKUP($AW$87,'Banco de Dados'!$B$4:$J$50,4,FALSE),"ERRO")),"")</f>
        <v/>
      </c>
      <c r="AX100" s="29" t="str">
        <f t="shared" si="59"/>
        <v/>
      </c>
      <c r="AY100" s="103" t="str">
        <f>IFERROR(AX100*(C100*(PRINCIPAL!$G$41/100))*0.47*(44/12),"")</f>
        <v/>
      </c>
      <c r="AZ100" s="111" t="str">
        <f t="shared" si="66"/>
        <v/>
      </c>
      <c r="BA100" s="30" t="str">
        <f>IFERROR(IF(AND(PRINCIPAL!$H$42&lt;&gt;"",OR(L100=PRINCIPAL!$I$42,L100=PRINCIPAL!$I$42+PRINCIPAL!$I$42,L100=PRINCIPAL!$I$42+PRINCIPAL!$I$42+PRINCIPAL!$I$42)),0,IF(AND(PRINCIPAL!$H$42&lt;&gt;"",L100=PRINCIPAL!$J$42),VLOOKUP($BB$87,'Banco de Dados'!$B$4:$J$50,8,FALSE)*PRINCIPAL!$H$42*(1-(PRINCIPAL!$K$42/100)),IF(AND(PRINCIPAL!$H$42&lt;&gt;"",L100=PRINCIPAL!$L$42),VLOOKUP($BB$87,'Banco de Dados'!$B$4:$J$50,8,FALSE)*PRINCIPAL!$H$42*(1-(PRINCIPAL!$M$42/100)),IF(AND(PRINCIPAL!$H$42&lt;&gt;"",L100=PRINCIPAL!$N$42),VLOOKUP($BB$87,'Banco de Dados'!$B$4:$J$50,8,FALSE)*PRINCIPAL!$H$42*(1-(PRINCIPAL!$O$42/100)),IF(PRINCIPAL!$H$42&lt;&gt;"",VLOOKUP($BB$87,'Banco de Dados'!$B$4:$J$50,8,FALSE)*PRINCIPAL!$H$42,IF(OR(L100=PRINCIPAL!$I$42,L100=PRINCIPAL!$I$42+PRINCIPAL!$I$42,L100=PRINCIPAL!$I$42+PRINCIPAL!$I$42+PRINCIPAL!$I$42),0,IF(L100=PRINCIPAL!$J$42,VLOOKUP($BB$87,'Banco de Dados'!$B$4:$J$50,6,FALSE)*(1-(PRINCIPAL!$K$42/100)),IF(L100=PRINCIPAL!$L$42,VLOOKUP($BB$87,'Banco de Dados'!$B$4:$J$50,6,FALSE)*(1-(PRINCIPAL!$M$42/100)),IF(L100=PRINCIPAL!$N$42,VLOOKUP($BB$87,'Banco de Dados'!$B$4:$J$50,6,FALSE)*(1-(PRINCIPAL!$O$42/100)),VLOOKUP($BB$87,'Banco de Dados'!$B$4:$J$50,6,FALSE)))))))))),"")</f>
        <v/>
      </c>
      <c r="BB100" s="29" t="str">
        <f>IFERROR(BA100*(IFERROR(VLOOKUP($BB$87,'Banco de Dados'!$B$4:$J$50,4,FALSE),"ERRO")),"")</f>
        <v/>
      </c>
      <c r="BC100" s="29" t="str">
        <f t="shared" si="67"/>
        <v/>
      </c>
      <c r="BD100" s="103" t="str">
        <f>IFERROR(BC100*(C100*(PRINCIPAL!$G$42/100))*0.47*(44/12),"")</f>
        <v/>
      </c>
      <c r="BE100" s="111" t="str">
        <f t="shared" si="60"/>
        <v/>
      </c>
      <c r="BF100" s="30" t="str">
        <f>IFERROR(IF(AND(PRINCIPAL!$H$43&lt;&gt;"",OR(L100=PRINCIPAL!$I$43,L100=PRINCIPAL!$I$43+PRINCIPAL!$I$43,L100=PRINCIPAL!$I$43+PRINCIPAL!$I$43+PRINCIPAL!$I$43)),0,IF(AND(PRINCIPAL!$H$43&lt;&gt;"",L100=PRINCIPAL!$J$43),VLOOKUP($BG$87,'Banco de Dados'!$B$4:$J$50,8,FALSE)*PRINCIPAL!$H$43*(1-(PRINCIPAL!$K$43/100)),IF(AND(PRINCIPAL!$H$43&lt;&gt;"",L100=PRINCIPAL!$L$43),VLOOKUP($BG$87,'Banco de Dados'!$B$4:$J$50,8,FALSE)*PRINCIPAL!$H$43*(1-(PRINCIPAL!$M$43/100)),IF(AND(PRINCIPAL!$H$43&lt;&gt;"",L100=PRINCIPAL!$N$43),VLOOKUP($BG$87,'Banco de Dados'!$B$4:$J$50,8,FALSE)*PRINCIPAL!$H$43*(1-(PRINCIPAL!$O$43/100)),IF(PRINCIPAL!$H$43&lt;&gt;"",VLOOKUP($BG$87,'Banco de Dados'!$B$4:$J$50,8,FALSE)*PRINCIPAL!$H$43,IF(OR(L100=PRINCIPAL!$I$43,L100=PRINCIPAL!$I$43+PRINCIPAL!$I$43,L100=PRINCIPAL!$I$43+PRINCIPAL!$I$43+PRINCIPAL!$I$43),0,IF(L100=PRINCIPAL!$J$43,VLOOKUP($BG$87,'Banco de Dados'!$B$4:$J$50,6,FALSE)*(1-(PRINCIPAL!$K$43/100)),IF(L100=PRINCIPAL!$L$43,VLOOKUP($BG$87,'Banco de Dados'!$B$4:$J$50,6,FALSE)*(1-(PRINCIPAL!$M$43/100)),IF(L100=PRINCIPAL!$N$43,VLOOKUP($BG$87,'Banco de Dados'!$B$4:$J$50,6,FALSE)*(1-(PRINCIPAL!$O$43/100)),VLOOKUP($BG$87,'Banco de Dados'!$B$4:$J$50,6,FALSE)))))))))),"")</f>
        <v/>
      </c>
      <c r="BG100" s="29" t="str">
        <f>IFERROR(BF100*(IFERROR(VLOOKUP($BG$87,'Banco de Dados'!$B$4:$J$50,4,FALSE),"ERRO")),"")</f>
        <v/>
      </c>
      <c r="BH100" s="29" t="str">
        <f t="shared" si="61"/>
        <v/>
      </c>
      <c r="BI100" s="103" t="str">
        <f>IFERROR(BH100*(C100*(PRINCIPAL!$G$43/100))*0.47*(44/12),"")</f>
        <v/>
      </c>
      <c r="BJ100" s="102" t="str">
        <f t="shared" si="62"/>
        <v/>
      </c>
    </row>
    <row r="101" spans="2:62" ht="12.75" customHeight="1" x14ac:dyDescent="0.3">
      <c r="B101" s="326">
        <f t="shared" si="49"/>
        <v>2032</v>
      </c>
      <c r="C101" s="340"/>
      <c r="D101" s="1"/>
      <c r="E101" s="116">
        <v>12</v>
      </c>
      <c r="F101" s="24" t="str">
        <f>IFERROR(VLOOKUP($G$87,'Banco de Dados'!$B$4:$J$50,6,FALSE),"")</f>
        <v/>
      </c>
      <c r="G101" s="25" t="str">
        <f>IFERROR(F101*(IFERROR(VLOOKUP($G$87,'Banco de Dados'!$B$4:$J$50,4,FALSE),"ERRO")),"")</f>
        <v/>
      </c>
      <c r="H101" s="25" t="str">
        <f t="shared" si="50"/>
        <v/>
      </c>
      <c r="I101" s="103" t="str">
        <f t="shared" si="51"/>
        <v/>
      </c>
      <c r="J101" s="117" t="str">
        <f t="shared" si="68"/>
        <v/>
      </c>
      <c r="K101" s="1"/>
      <c r="L101" s="91">
        <v>12</v>
      </c>
      <c r="M101" s="24" t="str">
        <f>IFERROR(IF(AND(PRINCIPAL!$H$34&lt;&gt;"",OR(L101=PRINCIPAL!$I$34,L101=PRINCIPAL!$I$34+PRINCIPAL!$I$34,L101=PRINCIPAL!$I$34+PRINCIPAL!$I$34+PRINCIPAL!$I$34)),0,IF(AND(PRINCIPAL!$H$34&lt;&gt;"",L101=PRINCIPAL!$J$34),VLOOKUP($N$87,'Banco de Dados'!$B$4:$J$50,8,FALSE)*PRINCIPAL!$H$34*(1-(PRINCIPAL!$K$34/100)),IF(AND(PRINCIPAL!$H$34&lt;&gt;"",L101=PRINCIPAL!$L$34),VLOOKUP($N$87,'Banco de Dados'!$B$4:$J$50,8,FALSE)*PRINCIPAL!$H$34*(1-(PRINCIPAL!$M$34/100)),IF(AND(PRINCIPAL!$H$34&lt;&gt;"",L101=PRINCIPAL!$N$34),VLOOKUP($N$87,'Banco de Dados'!$B$4:$J$50,8,FALSE)*PRINCIPAL!$H$34*(1-(PRINCIPAL!$O$34/100)),IF(PRINCIPAL!$H$34&lt;&gt;"",VLOOKUP($N$87,'Banco de Dados'!$B$4:$J$50,8,FALSE)*PRINCIPAL!$H$34,IF(OR(L101=PRINCIPAL!$I$34,L101=PRINCIPAL!$I$34+PRINCIPAL!$I$34,L101=PRINCIPAL!$I$34+PRINCIPAL!$I$34+PRINCIPAL!$I$34),0,IF(L101=PRINCIPAL!$J$34,VLOOKUP($N$87,'Banco de Dados'!$B$4:$J$50,6,FALSE)*(1-(PRINCIPAL!$K$34/100)),IF(L101=PRINCIPAL!$L$34,VLOOKUP($N$87,'Banco de Dados'!$B$4:$J$50,6,FALSE)*(1-(PRINCIPAL!$M$34/100)),IF(L101=PRINCIPAL!$N$34,VLOOKUP($N$87,'Banco de Dados'!$B$4:$J$50,6,FALSE)*(1-(PRINCIPAL!$O$34/100)),VLOOKUP($N$87,'Banco de Dados'!$B$4:$J$50,6,FALSE)))))))))),"")</f>
        <v/>
      </c>
      <c r="N101" s="25" t="str">
        <f>IFERROR(M101*(IFERROR(VLOOKUP($N$87,'Banco de Dados'!$B$4:$J$50,4,FALSE),"ERRO")),"")</f>
        <v/>
      </c>
      <c r="O101" s="25" t="str">
        <f t="shared" si="47"/>
        <v/>
      </c>
      <c r="P101" s="103" t="str">
        <f>IFERROR(O101*(C101*(PRINCIPAL!$G$34/100))*0.47*(44/12),"")</f>
        <v/>
      </c>
      <c r="Q101" s="107" t="str">
        <f t="shared" si="69"/>
        <v/>
      </c>
      <c r="R101" s="29" t="str">
        <f>IFERROR(IF(AND(PRINCIPAL!$H$35&lt;&gt;"",OR(L101=PRINCIPAL!$I$35,L101=PRINCIPAL!$I$35+PRINCIPAL!$I$35,L101=PRINCIPAL!$I$35+PRINCIPAL!$I$35+PRINCIPAL!$I$35)),0,IF(AND(PRINCIPAL!$H$35&lt;&gt;"",L101=PRINCIPAL!$J$35),VLOOKUP($S$87,'Banco de Dados'!$B$4:$J$50,8,FALSE)*PRINCIPAL!$H$35*(1-(PRINCIPAL!$K$35/100)),IF(AND(PRINCIPAL!$H$35&lt;&gt;"",L101=PRINCIPAL!$L$35),VLOOKUP($S$87,'Banco de Dados'!$B$4:$J$50,8,FALSE)*PRINCIPAL!$H$35*(1-(PRINCIPAL!$M$35/100)),IF(AND(PRINCIPAL!$H$35&lt;&gt;"",L101=PRINCIPAL!$N$35),VLOOKUP($S$87,'Banco de Dados'!$B$4:$J$50,8,FALSE)*PRINCIPAL!$H$35*(1-(PRINCIPAL!$O$35/100)),IF(PRINCIPAL!$H$35&lt;&gt;"",VLOOKUP($S$87,'Banco de Dados'!$B$4:$J$50,8,FALSE)*PRINCIPAL!$H$35,IF(OR(L101=PRINCIPAL!$I$35,L101=PRINCIPAL!$I$35+PRINCIPAL!$I$35,L101=PRINCIPAL!$I$35+PRINCIPAL!$I$35+PRINCIPAL!$I$35),0,IF(L101=PRINCIPAL!$J$35,VLOOKUP($S$87,'Banco de Dados'!$B$4:$J$50,6,FALSE)*(1-(PRINCIPAL!$K$35/100)),IF(L101=PRINCIPAL!$L$35,VLOOKUP($S$87,'Banco de Dados'!$B$4:$J$50,6,FALSE)*(1-(PRINCIPAL!$M$35/100)),IF(L101=PRINCIPAL!$N$35,VLOOKUP($S$87,'Banco de Dados'!$B$4:$J$50,6,FALSE)*(1-(PRINCIPAL!$O$35/100)),VLOOKUP($S$87,'Banco de Dados'!$B$4:$J$50,6,FALSE)))))))))),"")</f>
        <v/>
      </c>
      <c r="S101" s="29" t="str">
        <f>IFERROR(R101*(IFERROR(VLOOKUP($S$87,'Banco de Dados'!$B$4:$J$50,4,FALSE),"ERRO")),"")</f>
        <v/>
      </c>
      <c r="T101" s="29" t="str">
        <f t="shared" si="52"/>
        <v/>
      </c>
      <c r="U101" s="103" t="str">
        <f>IFERROR(T101*(C101*(PRINCIPAL!$G$35/100))*0.47*(44/12),"")</f>
        <v/>
      </c>
      <c r="V101" s="103" t="str">
        <f t="shared" si="71"/>
        <v/>
      </c>
      <c r="W101" s="30" t="str">
        <f>IFERROR(IF(AND(PRINCIPAL!$H$36&lt;&gt;"",OR(L101=PRINCIPAL!$I$36,L101=PRINCIPAL!$I$36+PRINCIPAL!$I$36,L101=PRINCIPAL!$I$36+PRINCIPAL!$I$36+PRINCIPAL!$I$36)),0,IF(AND(PRINCIPAL!$H$36&lt;&gt;"",L101=PRINCIPAL!$J$36),VLOOKUP($X$126,'Banco de Dados'!$B$4:$J$50,8,FALSE)*PRINCIPAL!$H$36*(1-(PRINCIPAL!$K$36/100)),IF(AND(PRINCIPAL!$H$36&lt;&gt;"",L101=PRINCIPAL!$L$36),VLOOKUP($X$126,'Banco de Dados'!$B$4:$J$50,8,FALSE)*PRINCIPAL!$H$36*(1-(PRINCIPAL!$M$36/100)),IF(AND(PRINCIPAL!$H$36&lt;&gt;"",L101=PRINCIPAL!$N$36),VLOOKUP($X$126,'Banco de Dados'!$B$4:$J$50,8,FALSE)*PRINCIPAL!$H$36*(1-(PRINCIPAL!$O$36/100)),IF(PRINCIPAL!$H$36&lt;&gt;"",VLOOKUP($X$87,'Banco de Dados'!$B$4:$J$50,8,FALSE)*PRINCIPAL!$H$36,IF(OR(L101=PRINCIPAL!$I$36,L101=PRINCIPAL!$I$36+PRINCIPAL!$I$36,L101=PRINCIPAL!$I$36+PRINCIPAL!$I$36+PRINCIPAL!$I$36),0,IF(L101=PRINCIPAL!$J$36,VLOOKUP($X$87,'Banco de Dados'!$B$4:$J$50,6,FALSE)*(1-(PRINCIPAL!$K$36/100)),IF(L101=PRINCIPAL!$L$36,VLOOKUP($X$87,'Banco de Dados'!$B$4:$J$50,6,FALSE)*(1-(PRINCIPAL!$M$36/100)),IF(L101=PRINCIPAL!$N$36,VLOOKUP($X$87,'Banco de Dados'!$B$4:$J$50,6,FALSE)*(1-(PRINCIPAL!$O$36/100)),VLOOKUP($X$87,'Banco de Dados'!$B$4:$J$50,6,FALSE)))))))))),"")</f>
        <v/>
      </c>
      <c r="X101" s="29" t="str">
        <f>IFERROR(W101*(IFERROR(VLOOKUP($X$87,'Banco de Dados'!$B$4:$J$50,4,FALSE),"ERRO")),"")</f>
        <v/>
      </c>
      <c r="Y101" s="29" t="str">
        <f t="shared" si="63"/>
        <v/>
      </c>
      <c r="Z101" s="103" t="str">
        <f>IFERROR(Y101*(C101*(PRINCIPAL!$G$36/100))*0.47*(44/12),"")</f>
        <v/>
      </c>
      <c r="AA101" s="111" t="str">
        <f t="shared" si="64"/>
        <v/>
      </c>
      <c r="AB101" s="30" t="str">
        <f>IFERROR(IF(AND(PRINCIPAL!$H$37&lt;&gt;"",OR(L101=PRINCIPAL!$I$37,L101=PRINCIPAL!$I$37+PRINCIPAL!$I$37,L101=PRINCIPAL!$I$37+PRINCIPAL!$I$37+PRINCIPAL!$I$37)),0,IF(AND(PRINCIPAL!$H$37&lt;&gt;"",L101=PRINCIPAL!$J$37),VLOOKUP($AC$87,'Banco de Dados'!$B$4:$J$50,8,FALSE)*PRINCIPAL!$H$37*(1-(PRINCIPAL!$K$37/100)),IF(AND(PRINCIPAL!$H$37&lt;&gt;"",L101=PRINCIPAL!$L$37),VLOOKUP($AC$87,'Banco de Dados'!$B$4:$J$50,8,FALSE)*PRINCIPAL!$H$37*(1-(PRINCIPAL!$M$37/100)),IF(AND(PRINCIPAL!$H$37&lt;&gt;"",L101=PRINCIPAL!$N$37),VLOOKUP($AC$87,'Banco de Dados'!$B$4:$J$50,8,FALSE)*PRINCIPAL!$H$37*(1-(PRINCIPAL!$O$37/100)),IF(PRINCIPAL!$H$37&lt;&gt;"",VLOOKUP($AC$87,'Banco de Dados'!$B$4:$J$50,8,FALSE)*PRINCIPAL!$H$37,IF(OR(L101=PRINCIPAL!$I$37,L101=PRINCIPAL!$I$37+PRINCIPAL!$I$37,L101=PRINCIPAL!$I$37+PRINCIPAL!$I$37+PRINCIPAL!$I$37),0,IF(L101=PRINCIPAL!$J$37,VLOOKUP($AC$87,'Banco de Dados'!$B$4:$J$50,6,FALSE)*(1-(PRINCIPAL!$K$37/100)),IF(L101=PRINCIPAL!$L$37,VLOOKUP($AC$87,'Banco de Dados'!$B$4:$J$50,6,FALSE)*(1-(PRINCIPAL!$M$37/100)),IF(L101=PRINCIPAL!$N$37,VLOOKUP($AC$87,'Banco de Dados'!$B$4:$J$50,6,FALSE)*(1-(PRINCIPAL!$O$37/100)),VLOOKUP($AC$87,'Banco de Dados'!$B$4:$J$50,6,FALSE)))))))))),"")</f>
        <v/>
      </c>
      <c r="AC101" s="29" t="str">
        <f>IFERROR(AB101*(IFERROR(VLOOKUP($AC$87,'Banco de Dados'!$B$4:$J$50,4,FALSE),"ERRO")),"")</f>
        <v/>
      </c>
      <c r="AD101" s="29" t="str">
        <f t="shared" si="53"/>
        <v/>
      </c>
      <c r="AE101" s="103" t="str">
        <f>IFERROR(AD101*(C101*(PRINCIPAL!$G$37/100))*0.47*(44/12),"")</f>
        <v/>
      </c>
      <c r="AF101" s="111" t="str">
        <f t="shared" si="54"/>
        <v/>
      </c>
      <c r="AG101" s="30" t="str">
        <f>IFERROR(IF(AND(PRINCIPAL!$H$38&lt;&gt;"",OR(L101=PRINCIPAL!$I$38,L101=PRINCIPAL!$I$38+PRINCIPAL!$I$38,L101=PRINCIPAL!$I$38+PRINCIPAL!$I$38+PRINCIPAL!$I$38)),0,IF(AND(PRINCIPAL!$H$38&lt;&gt;"",L101=PRINCIPAL!$J$38),VLOOKUP($AH$87,'Banco de Dados'!$B$4:$J$50,8,FALSE)*PRINCIPAL!$H$38*(1-(PRINCIPAL!$K$38/100)),IF(AND(PRINCIPAL!$H$38&lt;&gt;"",L101=PRINCIPAL!$L$38),VLOOKUP($AH$87,'Banco de Dados'!$B$4:$J$50,8,FALSE)*PRINCIPAL!$H$38*(1-(PRINCIPAL!$M$38/100)),IF(AND(PRINCIPAL!$H$38&lt;&gt;"",L101=PRINCIPAL!$N$38),VLOOKUP($AH$87,'Banco de Dados'!$B$4:$J$50,8,FALSE)*PRINCIPAL!$H$38*(1-(PRINCIPAL!$O$38/100)),IF(PRINCIPAL!$H$38&lt;&gt;"",VLOOKUP($AH$87,'Banco de Dados'!$B$4:$J$50,8,FALSE)*PRINCIPAL!$H$38,IF(OR(L101=PRINCIPAL!$I$38,L101=PRINCIPAL!$I$38+PRINCIPAL!$I$38,L101=PRINCIPAL!$I$38+PRINCIPAL!$I$38+PRINCIPAL!$I$38),0,IF(L101=PRINCIPAL!$J$38,VLOOKUP($AH$87,'Banco de Dados'!$B$4:$J$50,6,FALSE)*(1-(PRINCIPAL!$K$38/100)),IF(L101=PRINCIPAL!$L$38,VLOOKUP($AH$87,'Banco de Dados'!$B$4:$J$50,6,FALSE)*(1-(PRINCIPAL!$M$38/100)),IF(L101=PRINCIPAL!$N$38,VLOOKUP($AH$87,'Banco de Dados'!$B$4:$J$50,6,FALSE)*(1-(PRINCIPAL!$O$38/100)),VLOOKUP($AH$87,'Banco de Dados'!$B$4:$J$50,6,FALSE)))))))))),"")</f>
        <v/>
      </c>
      <c r="AH101" s="29" t="str">
        <f>IFERROR(AG101*(IFERROR(VLOOKUP($AH$87,'Banco de Dados'!$B$4:$J$50,4,FALSE),"ERRO")),"")</f>
        <v/>
      </c>
      <c r="AI101" s="29" t="str">
        <f t="shared" si="55"/>
        <v/>
      </c>
      <c r="AJ101" s="103" t="str">
        <f>IFERROR(AI101*(C101*(PRINCIPAL!$G$38/100))*0.47*(44/12),"")</f>
        <v/>
      </c>
      <c r="AK101" s="111" t="str">
        <f t="shared" si="65"/>
        <v/>
      </c>
      <c r="AL101" s="30" t="str">
        <f>IFERROR(IF(AND(PRINCIPAL!$H$39&lt;&gt;"",OR(L101=PRINCIPAL!$I$39,L101=PRINCIPAL!$I$39+PRINCIPAL!$I$39,L101=PRINCIPAL!$I$39+PRINCIPAL!$I$39+PRINCIPAL!$I$39)),0,IF(AND(PRINCIPAL!$H$39&lt;&gt;"",L101=PRINCIPAL!$J$39),VLOOKUP($AM$87,'Banco de Dados'!$B$4:$J$50,8,FALSE)*PRINCIPAL!$H$39*(1-(PRINCIPAL!$K$39/100)),IF(AND(PRINCIPAL!$H$39&lt;&gt;"",L101=PRINCIPAL!$L$39),VLOOKUP($AM$87,'Banco de Dados'!$B$4:$J$50,8,FALSE)*PRINCIPAL!$H$39*(1-(PRINCIPAL!$M$39/100)),IF(AND(PRINCIPAL!$H$39&lt;&gt;"",L101=PRINCIPAL!$N$39),VLOOKUP($AM$87,'Banco de Dados'!$B$4:$J$50,8,FALSE)*PRINCIPAL!$H$39*(1-(PRINCIPAL!$O$39/100)),IF(PRINCIPAL!$H$39&lt;&gt;"",VLOOKUP($AM$87,'Banco de Dados'!$B$4:$J$50,8,FALSE)*PRINCIPAL!$H$39,IF(OR(L101=PRINCIPAL!$I$39,L101=PRINCIPAL!$I$39+PRINCIPAL!$I$39,L101=PRINCIPAL!$I$39+PRINCIPAL!$I$39+PRINCIPAL!$I$39),0,IF(L101=PRINCIPAL!$J$39,VLOOKUP($AM$87,'Banco de Dados'!$B$4:$J$50,6,FALSE)*(1-(PRINCIPAL!$K$39/100)),IF(L101=PRINCIPAL!$L$39,VLOOKUP($AM$87,'Banco de Dados'!$B$4:$J$50,6,FALSE)*(1-(PRINCIPAL!$M$39/100)),IF(L101=PRINCIPAL!$N$39,VLOOKUP($AM$87,'Banco de Dados'!$B$4:$J$50,6,FALSE)*(1-(PRINCIPAL!$O$39/100)),VLOOKUP($AM$87,'Banco de Dados'!$B$4:$J$50,6,FALSE)))))))))),"")</f>
        <v/>
      </c>
      <c r="AM101" s="29" t="str">
        <f>IFERROR(AL101*(IFERROR(VLOOKUP($AM$87,'Banco de Dados'!$B$4:$J$50,4,FALSE),"ERRO")),"")</f>
        <v/>
      </c>
      <c r="AN101" s="29" t="str">
        <f t="shared" si="56"/>
        <v/>
      </c>
      <c r="AO101" s="103" t="str">
        <f>IFERROR(AN101*(C101*(PRINCIPAL!$G$39/100))*0.47*(44/12),"")</f>
        <v/>
      </c>
      <c r="AP101" s="111" t="str">
        <f t="shared" si="57"/>
        <v/>
      </c>
      <c r="AQ101" s="29" t="str">
        <f>IFERROR(IF(AND(PRINCIPAL!$H$40&lt;&gt;"",OR(L101=PRINCIPAL!$I$40,L101=PRINCIPAL!$I$40+PRINCIPAL!$I$40,L101=PRINCIPAL!$I$40+PRINCIPAL!$I$40+PRINCIPAL!$I$40)),0,IF(AND(PRINCIPAL!$H$40&lt;&gt;"",L101=PRINCIPAL!$J$40),VLOOKUP($AR$87,'Banco de Dados'!$B$4:$J$50,8,FALSE)*PRINCIPAL!$H$40*(1-(PRINCIPAL!$K$40/100)),IF(AND(PRINCIPAL!$H$40&lt;&gt;"",L101=PRINCIPAL!$L$40),VLOOKUP($AR$87,'Banco de Dados'!$B$4:$J$50,8,FALSE)*PRINCIPAL!$H$40*(1-(PRINCIPAL!$M$40/100)),IF(AND(PRINCIPAL!$H$40&lt;&gt;"",L101=PRINCIPAL!$N$40),VLOOKUP($AR$87,'Banco de Dados'!$B$4:$J$50,8,FALSE)*PRINCIPAL!$H$40*(1-(PRINCIPAL!$O$40/100)),IF(PRINCIPAL!$H$40&lt;&gt;"",VLOOKUP($AR$87,'Banco de Dados'!$B$4:$J$50,8,FALSE)*PRINCIPAL!$H$40,IF(OR(L101=PRINCIPAL!$I$40,L101=PRINCIPAL!$I$40+PRINCIPAL!$I$40,L101=PRINCIPAL!$I$40+PRINCIPAL!$I$40+PRINCIPAL!$I$40),0,IF(L101=PRINCIPAL!$J$40,VLOOKUP($AR$87,'Banco de Dados'!$B$4:$J$50,6,FALSE)*(1-(PRINCIPAL!$K$40/100)),IF(L101=PRINCIPAL!$L$40,VLOOKUP($AR$87,'Banco de Dados'!$B$4:$J$50,6,FALSE)*(1-(PRINCIPAL!$M$40/100)),IF(L101=PRINCIPAL!$N$40,VLOOKUP($AR$87,'Banco de Dados'!$B$4:$J$50,6,FALSE)*(1-(PRINCIPAL!$O$40/100)),VLOOKUP($AR$87,'Banco de Dados'!$B$4:$J$50,6,FALSE)))))))))),"")</f>
        <v/>
      </c>
      <c r="AR101" s="29" t="str">
        <f>IFERROR(AQ101*(IFERROR(VLOOKUP($AR$87,'Banco de Dados'!$B$4:$J$50,4,FALSE),"ERRO")),"")</f>
        <v/>
      </c>
      <c r="AS101" s="29" t="str">
        <f t="shared" si="58"/>
        <v/>
      </c>
      <c r="AT101" s="103" t="str">
        <f>IFERROR(AS101*(C101*(PRINCIPAL!$G$40/100))*0.47*(44/12),"")</f>
        <v/>
      </c>
      <c r="AU101" s="111" t="str">
        <f t="shared" si="70"/>
        <v/>
      </c>
      <c r="AV101" s="30" t="str">
        <f>IFERROR(IF(AND(PRINCIPAL!$H$41&lt;&gt;"",OR(L101=PRINCIPAL!$I$41,L101=PRINCIPAL!$I$41+PRINCIPAL!$I$41,L101=PRINCIPAL!$I$41+PRINCIPAL!$I$41+PRINCIPAL!$I$41)),0,IF(AND(PRINCIPAL!$H$41&lt;&gt;"",L101=PRINCIPAL!$J$41),VLOOKUP($AW$87,'Banco de Dados'!$B$4:$J$50,8,FALSE)*PRINCIPAL!$H$41*(1-(PRINCIPAL!$K$41/100)),IF(AND(PRINCIPAL!$H$41&lt;&gt;"",L101=PRINCIPAL!$L$41),VLOOKUP($AW$87,'Banco de Dados'!$B$4:$J$50,8,FALSE)*PRINCIPAL!$H$41*(1-(PRINCIPAL!$M$41/100)),IF(AND(PRINCIPAL!$H$41&lt;&gt;"",L101=PRINCIPAL!$N$41),VLOOKUP($AW$87,'Banco de Dados'!$B$4:$J$50,8,FALSE)*PRINCIPAL!$H$41*(1-(PRINCIPAL!$O$41/100)),IF(PRINCIPAL!$H$41&lt;&gt;"",VLOOKUP($AW$87,'Banco de Dados'!$B$4:$J$50,8,FALSE)*PRINCIPAL!$H$41,IF(OR(L101=PRINCIPAL!$I$41,L101=PRINCIPAL!$I$41+PRINCIPAL!$I$41,L101=PRINCIPAL!$I$41+PRINCIPAL!$I$41+PRINCIPAL!$I$41),0,IF(L101=PRINCIPAL!$J$41,VLOOKUP($AW$87,'Banco de Dados'!$B$4:$J$50,6,FALSE)*(1-(PRINCIPAL!$K$41/100)),IF(L101=PRINCIPAL!$L$41,VLOOKUP($AW$87,'Banco de Dados'!$B$4:$J$50,6,FALSE)*(1-(PRINCIPAL!$M$41/100)),IF(L101=PRINCIPAL!$N$41,VLOOKUP($AW$87,'Banco de Dados'!$B$4:$J$50,6,FALSE)*(1-(PRINCIPAL!$O$41/100)),VLOOKUP($AW$87,'Banco de Dados'!$B$4:$J$50,6,FALSE)))))))))),"")</f>
        <v/>
      </c>
      <c r="AW101" s="29" t="str">
        <f>IFERROR(AV101*(IFERROR(VLOOKUP($AW$87,'Banco de Dados'!$B$4:$J$50,4,FALSE),"ERRO")),"")</f>
        <v/>
      </c>
      <c r="AX101" s="29" t="str">
        <f t="shared" si="59"/>
        <v/>
      </c>
      <c r="AY101" s="103" t="str">
        <f>IFERROR(AX101*(C101*(PRINCIPAL!$G$41/100))*0.47*(44/12),"")</f>
        <v/>
      </c>
      <c r="AZ101" s="111" t="str">
        <f t="shared" si="66"/>
        <v/>
      </c>
      <c r="BA101" s="30" t="str">
        <f>IFERROR(IF(AND(PRINCIPAL!$H$42&lt;&gt;"",OR(L101=PRINCIPAL!$I$42,L101=PRINCIPAL!$I$42+PRINCIPAL!$I$42,L101=PRINCIPAL!$I$42+PRINCIPAL!$I$42+PRINCIPAL!$I$42)),0,IF(AND(PRINCIPAL!$H$42&lt;&gt;"",L101=PRINCIPAL!$J$42),VLOOKUP($BB$87,'Banco de Dados'!$B$4:$J$50,8,FALSE)*PRINCIPAL!$H$42*(1-(PRINCIPAL!$K$42/100)),IF(AND(PRINCIPAL!$H$42&lt;&gt;"",L101=PRINCIPAL!$L$42),VLOOKUP($BB$87,'Banco de Dados'!$B$4:$J$50,8,FALSE)*PRINCIPAL!$H$42*(1-(PRINCIPAL!$M$42/100)),IF(AND(PRINCIPAL!$H$42&lt;&gt;"",L101=PRINCIPAL!$N$42),VLOOKUP($BB$87,'Banco de Dados'!$B$4:$J$50,8,FALSE)*PRINCIPAL!$H$42*(1-(PRINCIPAL!$O$42/100)),IF(PRINCIPAL!$H$42&lt;&gt;"",VLOOKUP($BB$87,'Banco de Dados'!$B$4:$J$50,8,FALSE)*PRINCIPAL!$H$42,IF(OR(L101=PRINCIPAL!$I$42,L101=PRINCIPAL!$I$42+PRINCIPAL!$I$42,L101=PRINCIPAL!$I$42+PRINCIPAL!$I$42+PRINCIPAL!$I$42),0,IF(L101=PRINCIPAL!$J$42,VLOOKUP($BB$87,'Banco de Dados'!$B$4:$J$50,6,FALSE)*(1-(PRINCIPAL!$K$42/100)),IF(L101=PRINCIPAL!$L$42,VLOOKUP($BB$87,'Banco de Dados'!$B$4:$J$50,6,FALSE)*(1-(PRINCIPAL!$M$42/100)),IF(L101=PRINCIPAL!$N$42,VLOOKUP($BB$87,'Banco de Dados'!$B$4:$J$50,6,FALSE)*(1-(PRINCIPAL!$O$42/100)),VLOOKUP($BB$87,'Banco de Dados'!$B$4:$J$50,6,FALSE)))))))))),"")</f>
        <v/>
      </c>
      <c r="BB101" s="29" t="str">
        <f>IFERROR(BA101*(IFERROR(VLOOKUP($BB$87,'Banco de Dados'!$B$4:$J$50,4,FALSE),"ERRO")),"")</f>
        <v/>
      </c>
      <c r="BC101" s="29" t="str">
        <f t="shared" si="67"/>
        <v/>
      </c>
      <c r="BD101" s="103" t="str">
        <f>IFERROR(BC101*(C101*(PRINCIPAL!$G$42/100))*0.47*(44/12),"")</f>
        <v/>
      </c>
      <c r="BE101" s="111" t="str">
        <f t="shared" si="60"/>
        <v/>
      </c>
      <c r="BF101" s="30" t="str">
        <f>IFERROR(IF(AND(PRINCIPAL!$H$43&lt;&gt;"",OR(L101=PRINCIPAL!$I$43,L101=PRINCIPAL!$I$43+PRINCIPAL!$I$43,L101=PRINCIPAL!$I$43+PRINCIPAL!$I$43+PRINCIPAL!$I$43)),0,IF(AND(PRINCIPAL!$H$43&lt;&gt;"",L101=PRINCIPAL!$J$43),VLOOKUP($BG$87,'Banco de Dados'!$B$4:$J$50,8,FALSE)*PRINCIPAL!$H$43*(1-(PRINCIPAL!$K$43/100)),IF(AND(PRINCIPAL!$H$43&lt;&gt;"",L101=PRINCIPAL!$L$43),VLOOKUP($BG$87,'Banco de Dados'!$B$4:$J$50,8,FALSE)*PRINCIPAL!$H$43*(1-(PRINCIPAL!$M$43/100)),IF(AND(PRINCIPAL!$H$43&lt;&gt;"",L101=PRINCIPAL!$N$43),VLOOKUP($BG$87,'Banco de Dados'!$B$4:$J$50,8,FALSE)*PRINCIPAL!$H$43*(1-(PRINCIPAL!$O$43/100)),IF(PRINCIPAL!$H$43&lt;&gt;"",VLOOKUP($BG$87,'Banco de Dados'!$B$4:$J$50,8,FALSE)*PRINCIPAL!$H$43,IF(OR(L101=PRINCIPAL!$I$43,L101=PRINCIPAL!$I$43+PRINCIPAL!$I$43,L101=PRINCIPAL!$I$43+PRINCIPAL!$I$43+PRINCIPAL!$I$43),0,IF(L101=PRINCIPAL!$J$43,VLOOKUP($BG$87,'Banco de Dados'!$B$4:$J$50,6,FALSE)*(1-(PRINCIPAL!$K$43/100)),IF(L101=PRINCIPAL!$L$43,VLOOKUP($BG$87,'Banco de Dados'!$B$4:$J$50,6,FALSE)*(1-(PRINCIPAL!$M$43/100)),IF(L101=PRINCIPAL!$N$43,VLOOKUP($BG$87,'Banco de Dados'!$B$4:$J$50,6,FALSE)*(1-(PRINCIPAL!$O$43/100)),VLOOKUP($BG$87,'Banco de Dados'!$B$4:$J$50,6,FALSE)))))))))),"")</f>
        <v/>
      </c>
      <c r="BG101" s="29" t="str">
        <f>IFERROR(BF101*(IFERROR(VLOOKUP($BG$87,'Banco de Dados'!$B$4:$J$50,4,FALSE),"ERRO")),"")</f>
        <v/>
      </c>
      <c r="BH101" s="29" t="str">
        <f t="shared" si="61"/>
        <v/>
      </c>
      <c r="BI101" s="103" t="str">
        <f>IFERROR(BH101*(C101*(PRINCIPAL!$G$43/100))*0.47*(44/12),"")</f>
        <v/>
      </c>
      <c r="BJ101" s="102" t="str">
        <f t="shared" si="62"/>
        <v/>
      </c>
    </row>
    <row r="102" spans="2:62" ht="12.75" customHeight="1" x14ac:dyDescent="0.3">
      <c r="B102" s="326">
        <f t="shared" si="49"/>
        <v>2033</v>
      </c>
      <c r="C102" s="340"/>
      <c r="D102" s="1"/>
      <c r="E102" s="116">
        <v>13</v>
      </c>
      <c r="F102" s="24" t="str">
        <f>IFERROR(VLOOKUP($G$87,'Banco de Dados'!$B$4:$J$50,6,FALSE),"")</f>
        <v/>
      </c>
      <c r="G102" s="25" t="str">
        <f>IFERROR(F102*(IFERROR(VLOOKUP($G$87,'Banco de Dados'!$B$4:$J$50,4,FALSE),"ERRO")),"")</f>
        <v/>
      </c>
      <c r="H102" s="25" t="str">
        <f t="shared" si="50"/>
        <v/>
      </c>
      <c r="I102" s="103" t="str">
        <f t="shared" si="51"/>
        <v/>
      </c>
      <c r="J102" s="117" t="str">
        <f t="shared" si="68"/>
        <v/>
      </c>
      <c r="K102" s="1"/>
      <c r="L102" s="91">
        <v>13</v>
      </c>
      <c r="M102" s="24" t="str">
        <f>IFERROR(IF(AND(PRINCIPAL!$H$34&lt;&gt;"",OR(L102=PRINCIPAL!$I$34,L102=PRINCIPAL!$I$34+PRINCIPAL!$I$34,L102=PRINCIPAL!$I$34+PRINCIPAL!$I$34+PRINCIPAL!$I$34)),0,IF(AND(PRINCIPAL!$H$34&lt;&gt;"",L102=PRINCIPAL!$J$34),VLOOKUP($N$87,'Banco de Dados'!$B$4:$J$50,8,FALSE)*PRINCIPAL!$H$34*(1-(PRINCIPAL!$K$34/100)),IF(AND(PRINCIPAL!$H$34&lt;&gt;"",L102=PRINCIPAL!$L$34),VLOOKUP($N$87,'Banco de Dados'!$B$4:$J$50,8,FALSE)*PRINCIPAL!$H$34*(1-(PRINCIPAL!$M$34/100)),IF(AND(PRINCIPAL!$H$34&lt;&gt;"",L102=PRINCIPAL!$N$34),VLOOKUP($N$87,'Banco de Dados'!$B$4:$J$50,8,FALSE)*PRINCIPAL!$H$34*(1-(PRINCIPAL!$O$34/100)),IF(PRINCIPAL!$H$34&lt;&gt;"",VLOOKUP($N$87,'Banco de Dados'!$B$4:$J$50,8,FALSE)*PRINCIPAL!$H$34,IF(OR(L102=PRINCIPAL!$I$34,L102=PRINCIPAL!$I$34+PRINCIPAL!$I$34,L102=PRINCIPAL!$I$34+PRINCIPAL!$I$34+PRINCIPAL!$I$34),0,IF(L102=PRINCIPAL!$J$34,VLOOKUP($N$87,'Banco de Dados'!$B$4:$J$50,6,FALSE)*(1-(PRINCIPAL!$K$34/100)),IF(L102=PRINCIPAL!$L$34,VLOOKUP($N$87,'Banco de Dados'!$B$4:$J$50,6,FALSE)*(1-(PRINCIPAL!$M$34/100)),IF(L102=PRINCIPAL!$N$34,VLOOKUP($N$87,'Banco de Dados'!$B$4:$J$50,6,FALSE)*(1-(PRINCIPAL!$O$34/100)),VLOOKUP($N$87,'Banco de Dados'!$B$4:$J$50,6,FALSE)))))))))),"")</f>
        <v/>
      </c>
      <c r="N102" s="25" t="str">
        <f>IFERROR(M102*(IFERROR(VLOOKUP($N$87,'Banco de Dados'!$B$4:$J$50,4,FALSE),"ERRO")),"")</f>
        <v/>
      </c>
      <c r="O102" s="25" t="str">
        <f t="shared" si="47"/>
        <v/>
      </c>
      <c r="P102" s="103" t="str">
        <f>IFERROR(O102*(C102*(PRINCIPAL!$G$34/100))*0.47*(44/12),"")</f>
        <v/>
      </c>
      <c r="Q102" s="107" t="str">
        <f t="shared" si="69"/>
        <v/>
      </c>
      <c r="R102" s="29" t="str">
        <f>IFERROR(IF(AND(PRINCIPAL!$H$35&lt;&gt;"",OR(L102=PRINCIPAL!$I$35,L102=PRINCIPAL!$I$35+PRINCIPAL!$I$35,L102=PRINCIPAL!$I$35+PRINCIPAL!$I$35+PRINCIPAL!$I$35)),0,IF(AND(PRINCIPAL!$H$35&lt;&gt;"",L102=PRINCIPAL!$J$35),VLOOKUP($S$87,'Banco de Dados'!$B$4:$J$50,8,FALSE)*PRINCIPAL!$H$35*(1-(PRINCIPAL!$K$35/100)),IF(AND(PRINCIPAL!$H$35&lt;&gt;"",L102=PRINCIPAL!$L$35),VLOOKUP($S$87,'Banco de Dados'!$B$4:$J$50,8,FALSE)*PRINCIPAL!$H$35*(1-(PRINCIPAL!$M$35/100)),IF(AND(PRINCIPAL!$H$35&lt;&gt;"",L102=PRINCIPAL!$N$35),VLOOKUP($S$87,'Banco de Dados'!$B$4:$J$50,8,FALSE)*PRINCIPAL!$H$35*(1-(PRINCIPAL!$O$35/100)),IF(PRINCIPAL!$H$35&lt;&gt;"",VLOOKUP($S$87,'Banco de Dados'!$B$4:$J$50,8,FALSE)*PRINCIPAL!$H$35,IF(OR(L102=PRINCIPAL!$I$35,L102=PRINCIPAL!$I$35+PRINCIPAL!$I$35,L102=PRINCIPAL!$I$35+PRINCIPAL!$I$35+PRINCIPAL!$I$35),0,IF(L102=PRINCIPAL!$J$35,VLOOKUP($S$87,'Banco de Dados'!$B$4:$J$50,6,FALSE)*(1-(PRINCIPAL!$K$35/100)),IF(L102=PRINCIPAL!$L$35,VLOOKUP($S$87,'Banco de Dados'!$B$4:$J$50,6,FALSE)*(1-(PRINCIPAL!$M$35/100)),IF(L102=PRINCIPAL!$N$35,VLOOKUP($S$87,'Banco de Dados'!$B$4:$J$50,6,FALSE)*(1-(PRINCIPAL!$O$35/100)),VLOOKUP($S$87,'Banco de Dados'!$B$4:$J$50,6,FALSE)))))))))),"")</f>
        <v/>
      </c>
      <c r="S102" s="29" t="str">
        <f>IFERROR(R102*(IFERROR(VLOOKUP($S$87,'Banco de Dados'!$B$4:$J$50,4,FALSE),"ERRO")),"")</f>
        <v/>
      </c>
      <c r="T102" s="29" t="str">
        <f t="shared" si="52"/>
        <v/>
      </c>
      <c r="U102" s="103" t="str">
        <f>IFERROR(T102*(C102*(PRINCIPAL!$G$35/100))*0.47*(44/12),"")</f>
        <v/>
      </c>
      <c r="V102" s="103" t="str">
        <f t="shared" si="71"/>
        <v/>
      </c>
      <c r="W102" s="30" t="str">
        <f>IFERROR(IF(AND(PRINCIPAL!$H$36&lt;&gt;"",OR(L102=PRINCIPAL!$I$36,L102=PRINCIPAL!$I$36+PRINCIPAL!$I$36,L102=PRINCIPAL!$I$36+PRINCIPAL!$I$36+PRINCIPAL!$I$36)),0,IF(AND(PRINCIPAL!$H$36&lt;&gt;"",L102=PRINCIPAL!$J$36),VLOOKUP($X$126,'Banco de Dados'!$B$4:$J$50,8,FALSE)*PRINCIPAL!$H$36*(1-(PRINCIPAL!$K$36/100)),IF(AND(PRINCIPAL!$H$36&lt;&gt;"",L102=PRINCIPAL!$L$36),VLOOKUP($X$126,'Banco de Dados'!$B$4:$J$50,8,FALSE)*PRINCIPAL!$H$36*(1-(PRINCIPAL!$M$36/100)),IF(AND(PRINCIPAL!$H$36&lt;&gt;"",L102=PRINCIPAL!$N$36),VLOOKUP($X$126,'Banco de Dados'!$B$4:$J$50,8,FALSE)*PRINCIPAL!$H$36*(1-(PRINCIPAL!$O$36/100)),IF(PRINCIPAL!$H$36&lt;&gt;"",VLOOKUP($X$87,'Banco de Dados'!$B$4:$J$50,8,FALSE)*PRINCIPAL!$H$36,IF(OR(L102=PRINCIPAL!$I$36,L102=PRINCIPAL!$I$36+PRINCIPAL!$I$36,L102=PRINCIPAL!$I$36+PRINCIPAL!$I$36+PRINCIPAL!$I$36),0,IF(L102=PRINCIPAL!$J$36,VLOOKUP($X$87,'Banco de Dados'!$B$4:$J$50,6,FALSE)*(1-(PRINCIPAL!$K$36/100)),IF(L102=PRINCIPAL!$L$36,VLOOKUP($X$87,'Banco de Dados'!$B$4:$J$50,6,FALSE)*(1-(PRINCIPAL!$M$36/100)),IF(L102=PRINCIPAL!$N$36,VLOOKUP($X$87,'Banco de Dados'!$B$4:$J$50,6,FALSE)*(1-(PRINCIPAL!$O$36/100)),VLOOKUP($X$87,'Banco de Dados'!$B$4:$J$50,6,FALSE)))))))))),"")</f>
        <v/>
      </c>
      <c r="X102" s="29" t="str">
        <f>IFERROR(W102*(IFERROR(VLOOKUP($X$87,'Banco de Dados'!$B$4:$J$50,4,FALSE),"ERRO")),"")</f>
        <v/>
      </c>
      <c r="Y102" s="29" t="str">
        <f t="shared" si="63"/>
        <v/>
      </c>
      <c r="Z102" s="103" t="str">
        <f>IFERROR(Y102*(C102*(PRINCIPAL!$G$36/100))*0.47*(44/12),"")</f>
        <v/>
      </c>
      <c r="AA102" s="111" t="str">
        <f t="shared" si="64"/>
        <v/>
      </c>
      <c r="AB102" s="30" t="str">
        <f>IFERROR(IF(AND(PRINCIPAL!$H$37&lt;&gt;"",OR(L102=PRINCIPAL!$I$37,L102=PRINCIPAL!$I$37+PRINCIPAL!$I$37,L102=PRINCIPAL!$I$37+PRINCIPAL!$I$37+PRINCIPAL!$I$37)),0,IF(AND(PRINCIPAL!$H$37&lt;&gt;"",L102=PRINCIPAL!$J$37),VLOOKUP($AC$87,'Banco de Dados'!$B$4:$J$50,8,FALSE)*PRINCIPAL!$H$37*(1-(PRINCIPAL!$K$37/100)),IF(AND(PRINCIPAL!$H$37&lt;&gt;"",L102=PRINCIPAL!$L$37),VLOOKUP($AC$87,'Banco de Dados'!$B$4:$J$50,8,FALSE)*PRINCIPAL!$H$37*(1-(PRINCIPAL!$M$37/100)),IF(AND(PRINCIPAL!$H$37&lt;&gt;"",L102=PRINCIPAL!$N$37),VLOOKUP($AC$87,'Banco de Dados'!$B$4:$J$50,8,FALSE)*PRINCIPAL!$H$37*(1-(PRINCIPAL!$O$37/100)),IF(PRINCIPAL!$H$37&lt;&gt;"",VLOOKUP($AC$87,'Banco de Dados'!$B$4:$J$50,8,FALSE)*PRINCIPAL!$H$37,IF(OR(L102=PRINCIPAL!$I$37,L102=PRINCIPAL!$I$37+PRINCIPAL!$I$37,L102=PRINCIPAL!$I$37+PRINCIPAL!$I$37+PRINCIPAL!$I$37),0,IF(L102=PRINCIPAL!$J$37,VLOOKUP($AC$87,'Banco de Dados'!$B$4:$J$50,6,FALSE)*(1-(PRINCIPAL!$K$37/100)),IF(L102=PRINCIPAL!$L$37,VLOOKUP($AC$87,'Banco de Dados'!$B$4:$J$50,6,FALSE)*(1-(PRINCIPAL!$M$37/100)),IF(L102=PRINCIPAL!$N$37,VLOOKUP($AC$87,'Banco de Dados'!$B$4:$J$50,6,FALSE)*(1-(PRINCIPAL!$O$37/100)),VLOOKUP($AC$87,'Banco de Dados'!$B$4:$J$50,6,FALSE)))))))))),"")</f>
        <v/>
      </c>
      <c r="AC102" s="29" t="str">
        <f>IFERROR(AB102*(IFERROR(VLOOKUP($AC$87,'Banco de Dados'!$B$4:$J$50,4,FALSE),"ERRO")),"")</f>
        <v/>
      </c>
      <c r="AD102" s="29" t="str">
        <f t="shared" si="53"/>
        <v/>
      </c>
      <c r="AE102" s="103" t="str">
        <f>IFERROR(AD102*(C102*(PRINCIPAL!$G$37/100))*0.47*(44/12),"")</f>
        <v/>
      </c>
      <c r="AF102" s="111" t="str">
        <f t="shared" si="54"/>
        <v/>
      </c>
      <c r="AG102" s="30" t="str">
        <f>IFERROR(IF(AND(PRINCIPAL!$H$38&lt;&gt;"",OR(L102=PRINCIPAL!$I$38,L102=PRINCIPAL!$I$38+PRINCIPAL!$I$38,L102=PRINCIPAL!$I$38+PRINCIPAL!$I$38+PRINCIPAL!$I$38)),0,IF(AND(PRINCIPAL!$H$38&lt;&gt;"",L102=PRINCIPAL!$J$38),VLOOKUP($AH$87,'Banco de Dados'!$B$4:$J$50,8,FALSE)*PRINCIPAL!$H$38*(1-(PRINCIPAL!$K$38/100)),IF(AND(PRINCIPAL!$H$38&lt;&gt;"",L102=PRINCIPAL!$L$38),VLOOKUP($AH$87,'Banco de Dados'!$B$4:$J$50,8,FALSE)*PRINCIPAL!$H$38*(1-(PRINCIPAL!$M$38/100)),IF(AND(PRINCIPAL!$H$38&lt;&gt;"",L102=PRINCIPAL!$N$38),VLOOKUP($AH$87,'Banco de Dados'!$B$4:$J$50,8,FALSE)*PRINCIPAL!$H$38*(1-(PRINCIPAL!$O$38/100)),IF(PRINCIPAL!$H$38&lt;&gt;"",VLOOKUP($AH$87,'Banco de Dados'!$B$4:$J$50,8,FALSE)*PRINCIPAL!$H$38,IF(OR(L102=PRINCIPAL!$I$38,L102=PRINCIPAL!$I$38+PRINCIPAL!$I$38,L102=PRINCIPAL!$I$38+PRINCIPAL!$I$38+PRINCIPAL!$I$38),0,IF(L102=PRINCIPAL!$J$38,VLOOKUP($AH$87,'Banco de Dados'!$B$4:$J$50,6,FALSE)*(1-(PRINCIPAL!$K$38/100)),IF(L102=PRINCIPAL!$L$38,VLOOKUP($AH$87,'Banco de Dados'!$B$4:$J$50,6,FALSE)*(1-(PRINCIPAL!$M$38/100)),IF(L102=PRINCIPAL!$N$38,VLOOKUP($AH$87,'Banco de Dados'!$B$4:$J$50,6,FALSE)*(1-(PRINCIPAL!$O$38/100)),VLOOKUP($AH$87,'Banco de Dados'!$B$4:$J$50,6,FALSE)))))))))),"")</f>
        <v/>
      </c>
      <c r="AH102" s="29" t="str">
        <f>IFERROR(AG102*(IFERROR(VLOOKUP($AH$87,'Banco de Dados'!$B$4:$J$50,4,FALSE),"ERRO")),"")</f>
        <v/>
      </c>
      <c r="AI102" s="29" t="str">
        <f t="shared" si="55"/>
        <v/>
      </c>
      <c r="AJ102" s="103" t="str">
        <f>IFERROR(AI102*(C102*(PRINCIPAL!$G$38/100))*0.47*(44/12),"")</f>
        <v/>
      </c>
      <c r="AK102" s="111" t="str">
        <f t="shared" si="65"/>
        <v/>
      </c>
      <c r="AL102" s="30" t="str">
        <f>IFERROR(IF(AND(PRINCIPAL!$H$39&lt;&gt;"",OR(L102=PRINCIPAL!$I$39,L102=PRINCIPAL!$I$39+PRINCIPAL!$I$39,L102=PRINCIPAL!$I$39+PRINCIPAL!$I$39+PRINCIPAL!$I$39)),0,IF(AND(PRINCIPAL!$H$39&lt;&gt;"",L102=PRINCIPAL!$J$39),VLOOKUP($AM$87,'Banco de Dados'!$B$4:$J$50,8,FALSE)*PRINCIPAL!$H$39*(1-(PRINCIPAL!$K$39/100)),IF(AND(PRINCIPAL!$H$39&lt;&gt;"",L102=PRINCIPAL!$L$39),VLOOKUP($AM$87,'Banco de Dados'!$B$4:$J$50,8,FALSE)*PRINCIPAL!$H$39*(1-(PRINCIPAL!$M$39/100)),IF(AND(PRINCIPAL!$H$39&lt;&gt;"",L102=PRINCIPAL!$N$39),VLOOKUP($AM$87,'Banco de Dados'!$B$4:$J$50,8,FALSE)*PRINCIPAL!$H$39*(1-(PRINCIPAL!$O$39/100)),IF(PRINCIPAL!$H$39&lt;&gt;"",VLOOKUP($AM$87,'Banco de Dados'!$B$4:$J$50,8,FALSE)*PRINCIPAL!$H$39,IF(OR(L102=PRINCIPAL!$I$39,L102=PRINCIPAL!$I$39+PRINCIPAL!$I$39,L102=PRINCIPAL!$I$39+PRINCIPAL!$I$39+PRINCIPAL!$I$39),0,IF(L102=PRINCIPAL!$J$39,VLOOKUP($AM$87,'Banco de Dados'!$B$4:$J$50,6,FALSE)*(1-(PRINCIPAL!$K$39/100)),IF(L102=PRINCIPAL!$L$39,VLOOKUP($AM$87,'Banco de Dados'!$B$4:$J$50,6,FALSE)*(1-(PRINCIPAL!$M$39/100)),IF(L102=PRINCIPAL!$N$39,VLOOKUP($AM$87,'Banco de Dados'!$B$4:$J$50,6,FALSE)*(1-(PRINCIPAL!$O$39/100)),VLOOKUP($AM$87,'Banco de Dados'!$B$4:$J$50,6,FALSE)))))))))),"")</f>
        <v/>
      </c>
      <c r="AM102" s="29" t="str">
        <f>IFERROR(AL102*(IFERROR(VLOOKUP($AM$87,'Banco de Dados'!$B$4:$J$50,4,FALSE),"ERRO")),"")</f>
        <v/>
      </c>
      <c r="AN102" s="29" t="str">
        <f t="shared" si="56"/>
        <v/>
      </c>
      <c r="AO102" s="103" t="str">
        <f>IFERROR(AN102*(C102*(PRINCIPAL!$G$39/100))*0.47*(44/12),"")</f>
        <v/>
      </c>
      <c r="AP102" s="111" t="str">
        <f t="shared" si="57"/>
        <v/>
      </c>
      <c r="AQ102" s="29" t="str">
        <f>IFERROR(IF(AND(PRINCIPAL!$H$40&lt;&gt;"",OR(L102=PRINCIPAL!$I$40,L102=PRINCIPAL!$I$40+PRINCIPAL!$I$40,L102=PRINCIPAL!$I$40+PRINCIPAL!$I$40+PRINCIPAL!$I$40)),0,IF(AND(PRINCIPAL!$H$40&lt;&gt;"",L102=PRINCIPAL!$J$40),VLOOKUP($AR$87,'Banco de Dados'!$B$4:$J$50,8,FALSE)*PRINCIPAL!$H$40*(1-(PRINCIPAL!$K$40/100)),IF(AND(PRINCIPAL!$H$40&lt;&gt;"",L102=PRINCIPAL!$L$40),VLOOKUP($AR$87,'Banco de Dados'!$B$4:$J$50,8,FALSE)*PRINCIPAL!$H$40*(1-(PRINCIPAL!$M$40/100)),IF(AND(PRINCIPAL!$H$40&lt;&gt;"",L102=PRINCIPAL!$N$40),VLOOKUP($AR$87,'Banco de Dados'!$B$4:$J$50,8,FALSE)*PRINCIPAL!$H$40*(1-(PRINCIPAL!$O$40/100)),IF(PRINCIPAL!$H$40&lt;&gt;"",VLOOKUP($AR$87,'Banco de Dados'!$B$4:$J$50,8,FALSE)*PRINCIPAL!$H$40,IF(OR(L102=PRINCIPAL!$I$40,L102=PRINCIPAL!$I$40+PRINCIPAL!$I$40,L102=PRINCIPAL!$I$40+PRINCIPAL!$I$40+PRINCIPAL!$I$40),0,IF(L102=PRINCIPAL!$J$40,VLOOKUP($AR$87,'Banco de Dados'!$B$4:$J$50,6,FALSE)*(1-(PRINCIPAL!$K$40/100)),IF(L102=PRINCIPAL!$L$40,VLOOKUP($AR$87,'Banco de Dados'!$B$4:$J$50,6,FALSE)*(1-(PRINCIPAL!$M$40/100)),IF(L102=PRINCIPAL!$N$40,VLOOKUP($AR$87,'Banco de Dados'!$B$4:$J$50,6,FALSE)*(1-(PRINCIPAL!$O$40/100)),VLOOKUP($AR$87,'Banco de Dados'!$B$4:$J$50,6,FALSE)))))))))),"")</f>
        <v/>
      </c>
      <c r="AR102" s="29" t="str">
        <f>IFERROR(AQ102*(IFERROR(VLOOKUP($AR$87,'Banco de Dados'!$B$4:$J$50,4,FALSE),"ERRO")),"")</f>
        <v/>
      </c>
      <c r="AS102" s="29" t="str">
        <f t="shared" si="58"/>
        <v/>
      </c>
      <c r="AT102" s="103" t="str">
        <f>IFERROR(AS102*(C102*(PRINCIPAL!$G$40/100))*0.47*(44/12),"")</f>
        <v/>
      </c>
      <c r="AU102" s="111" t="str">
        <f t="shared" si="70"/>
        <v/>
      </c>
      <c r="AV102" s="30" t="str">
        <f>IFERROR(IF(AND(PRINCIPAL!$H$41&lt;&gt;"",OR(L102=PRINCIPAL!$I$41,L102=PRINCIPAL!$I$41+PRINCIPAL!$I$41,L102=PRINCIPAL!$I$41+PRINCIPAL!$I$41+PRINCIPAL!$I$41)),0,IF(AND(PRINCIPAL!$H$41&lt;&gt;"",L102=PRINCIPAL!$J$41),VLOOKUP($AW$87,'Banco de Dados'!$B$4:$J$50,8,FALSE)*PRINCIPAL!$H$41*(1-(PRINCIPAL!$K$41/100)),IF(AND(PRINCIPAL!$H$41&lt;&gt;"",L102=PRINCIPAL!$L$41),VLOOKUP($AW$87,'Banco de Dados'!$B$4:$J$50,8,FALSE)*PRINCIPAL!$H$41*(1-(PRINCIPAL!$M$41/100)),IF(AND(PRINCIPAL!$H$41&lt;&gt;"",L102=PRINCIPAL!$N$41),VLOOKUP($AW$87,'Banco de Dados'!$B$4:$J$50,8,FALSE)*PRINCIPAL!$H$41*(1-(PRINCIPAL!$O$41/100)),IF(PRINCIPAL!$H$41&lt;&gt;"",VLOOKUP($AW$87,'Banco de Dados'!$B$4:$J$50,8,FALSE)*PRINCIPAL!$H$41,IF(OR(L102=PRINCIPAL!$I$41,L102=PRINCIPAL!$I$41+PRINCIPAL!$I$41,L102=PRINCIPAL!$I$41+PRINCIPAL!$I$41+PRINCIPAL!$I$41),0,IF(L102=PRINCIPAL!$J$41,VLOOKUP($AW$87,'Banco de Dados'!$B$4:$J$50,6,FALSE)*(1-(PRINCIPAL!$K$41/100)),IF(L102=PRINCIPAL!$L$41,VLOOKUP($AW$87,'Banco de Dados'!$B$4:$J$50,6,FALSE)*(1-(PRINCIPAL!$M$41/100)),IF(L102=PRINCIPAL!$N$41,VLOOKUP($AW$87,'Banco de Dados'!$B$4:$J$50,6,FALSE)*(1-(PRINCIPAL!$O$41/100)),VLOOKUP($AW$87,'Banco de Dados'!$B$4:$J$50,6,FALSE)))))))))),"")</f>
        <v/>
      </c>
      <c r="AW102" s="29" t="str">
        <f>IFERROR(AV102*(IFERROR(VLOOKUP($AW$87,'Banco de Dados'!$B$4:$J$50,4,FALSE),"ERRO")),"")</f>
        <v/>
      </c>
      <c r="AX102" s="29" t="str">
        <f t="shared" si="59"/>
        <v/>
      </c>
      <c r="AY102" s="103" t="str">
        <f>IFERROR(AX102*(C102*(PRINCIPAL!$G$41/100))*0.47*(44/12),"")</f>
        <v/>
      </c>
      <c r="AZ102" s="111" t="str">
        <f t="shared" si="66"/>
        <v/>
      </c>
      <c r="BA102" s="30" t="str">
        <f>IFERROR(IF(AND(PRINCIPAL!$H$42&lt;&gt;"",OR(L102=PRINCIPAL!$I$42,L102=PRINCIPAL!$I$42+PRINCIPAL!$I$42,L102=PRINCIPAL!$I$42+PRINCIPAL!$I$42+PRINCIPAL!$I$42)),0,IF(AND(PRINCIPAL!$H$42&lt;&gt;"",L102=PRINCIPAL!$J$42),VLOOKUP($BB$87,'Banco de Dados'!$B$4:$J$50,8,FALSE)*PRINCIPAL!$H$42*(1-(PRINCIPAL!$K$42/100)),IF(AND(PRINCIPAL!$H$42&lt;&gt;"",L102=PRINCIPAL!$L$42),VLOOKUP($BB$87,'Banco de Dados'!$B$4:$J$50,8,FALSE)*PRINCIPAL!$H$42*(1-(PRINCIPAL!$M$42/100)),IF(AND(PRINCIPAL!$H$42&lt;&gt;"",L102=PRINCIPAL!$N$42),VLOOKUP($BB$87,'Banco de Dados'!$B$4:$J$50,8,FALSE)*PRINCIPAL!$H$42*(1-(PRINCIPAL!$O$42/100)),IF(PRINCIPAL!$H$42&lt;&gt;"",VLOOKUP($BB$87,'Banco de Dados'!$B$4:$J$50,8,FALSE)*PRINCIPAL!$H$42,IF(OR(L102=PRINCIPAL!$I$42,L102=PRINCIPAL!$I$42+PRINCIPAL!$I$42,L102=PRINCIPAL!$I$42+PRINCIPAL!$I$42+PRINCIPAL!$I$42),0,IF(L102=PRINCIPAL!$J$42,VLOOKUP($BB$87,'Banco de Dados'!$B$4:$J$50,6,FALSE)*(1-(PRINCIPAL!$K$42/100)),IF(L102=PRINCIPAL!$L$42,VLOOKUP($BB$87,'Banco de Dados'!$B$4:$J$50,6,FALSE)*(1-(PRINCIPAL!$M$42/100)),IF(L102=PRINCIPAL!$N$42,VLOOKUP($BB$87,'Banco de Dados'!$B$4:$J$50,6,FALSE)*(1-(PRINCIPAL!$O$42/100)),VLOOKUP($BB$87,'Banco de Dados'!$B$4:$J$50,6,FALSE)))))))))),"")</f>
        <v/>
      </c>
      <c r="BB102" s="29" t="str">
        <f>IFERROR(BA102*(IFERROR(VLOOKUP($BB$87,'Banco de Dados'!$B$4:$J$50,4,FALSE),"ERRO")),"")</f>
        <v/>
      </c>
      <c r="BC102" s="29" t="str">
        <f t="shared" si="67"/>
        <v/>
      </c>
      <c r="BD102" s="103" t="str">
        <f>IFERROR(BC102*(C102*(PRINCIPAL!$G$42/100))*0.47*(44/12),"")</f>
        <v/>
      </c>
      <c r="BE102" s="111" t="str">
        <f t="shared" si="60"/>
        <v/>
      </c>
      <c r="BF102" s="30" t="str">
        <f>IFERROR(IF(AND(PRINCIPAL!$H$43&lt;&gt;"",OR(L102=PRINCIPAL!$I$43,L102=PRINCIPAL!$I$43+PRINCIPAL!$I$43,L102=PRINCIPAL!$I$43+PRINCIPAL!$I$43+PRINCIPAL!$I$43)),0,IF(AND(PRINCIPAL!$H$43&lt;&gt;"",L102=PRINCIPAL!$J$43),VLOOKUP($BG$87,'Banco de Dados'!$B$4:$J$50,8,FALSE)*PRINCIPAL!$H$43*(1-(PRINCIPAL!$K$43/100)),IF(AND(PRINCIPAL!$H$43&lt;&gt;"",L102=PRINCIPAL!$L$43),VLOOKUP($BG$87,'Banco de Dados'!$B$4:$J$50,8,FALSE)*PRINCIPAL!$H$43*(1-(PRINCIPAL!$M$43/100)),IF(AND(PRINCIPAL!$H$43&lt;&gt;"",L102=PRINCIPAL!$N$43),VLOOKUP($BG$87,'Banco de Dados'!$B$4:$J$50,8,FALSE)*PRINCIPAL!$H$43*(1-(PRINCIPAL!$O$43/100)),IF(PRINCIPAL!$H$43&lt;&gt;"",VLOOKUP($BG$87,'Banco de Dados'!$B$4:$J$50,8,FALSE)*PRINCIPAL!$H$43,IF(OR(L102=PRINCIPAL!$I$43,L102=PRINCIPAL!$I$43+PRINCIPAL!$I$43,L102=PRINCIPAL!$I$43+PRINCIPAL!$I$43+PRINCIPAL!$I$43),0,IF(L102=PRINCIPAL!$J$43,VLOOKUP($BG$87,'Banco de Dados'!$B$4:$J$50,6,FALSE)*(1-(PRINCIPAL!$K$43/100)),IF(L102=PRINCIPAL!$L$43,VLOOKUP($BG$87,'Banco de Dados'!$B$4:$J$50,6,FALSE)*(1-(PRINCIPAL!$M$43/100)),IF(L102=PRINCIPAL!$N$43,VLOOKUP($BG$87,'Banco de Dados'!$B$4:$J$50,6,FALSE)*(1-(PRINCIPAL!$O$43/100)),VLOOKUP($BG$87,'Banco de Dados'!$B$4:$J$50,6,FALSE)))))))))),"")</f>
        <v/>
      </c>
      <c r="BG102" s="29" t="str">
        <f>IFERROR(BF102*(IFERROR(VLOOKUP($BG$87,'Banco de Dados'!$B$4:$J$50,4,FALSE),"ERRO")),"")</f>
        <v/>
      </c>
      <c r="BH102" s="29" t="str">
        <f t="shared" si="61"/>
        <v/>
      </c>
      <c r="BI102" s="103" t="str">
        <f>IFERROR(BH102*(C102*(PRINCIPAL!$G$43/100))*0.47*(44/12),"")</f>
        <v/>
      </c>
      <c r="BJ102" s="102" t="str">
        <f t="shared" si="62"/>
        <v/>
      </c>
    </row>
    <row r="103" spans="2:62" ht="12.75" customHeight="1" x14ac:dyDescent="0.3">
      <c r="B103" s="326">
        <f t="shared" si="49"/>
        <v>2034</v>
      </c>
      <c r="C103" s="340"/>
      <c r="D103" s="1"/>
      <c r="E103" s="116">
        <v>14</v>
      </c>
      <c r="F103" s="24" t="str">
        <f>IFERROR(VLOOKUP($G$87,'Banco de Dados'!$B$4:$J$50,6,FALSE),"")</f>
        <v/>
      </c>
      <c r="G103" s="25" t="str">
        <f>IFERROR(F103*(IFERROR(VLOOKUP($G$87,'Banco de Dados'!$B$4:$J$50,4,FALSE),"ERRO")),"")</f>
        <v/>
      </c>
      <c r="H103" s="25" t="str">
        <f t="shared" si="50"/>
        <v/>
      </c>
      <c r="I103" s="103" t="str">
        <f t="shared" si="51"/>
        <v/>
      </c>
      <c r="J103" s="117" t="str">
        <f t="shared" si="68"/>
        <v/>
      </c>
      <c r="K103" s="1"/>
      <c r="L103" s="91">
        <v>14</v>
      </c>
      <c r="M103" s="24" t="str">
        <f>IFERROR(IF(AND(PRINCIPAL!$H$34&lt;&gt;"",OR(L103=PRINCIPAL!$I$34,L103=PRINCIPAL!$I$34+PRINCIPAL!$I$34,L103=PRINCIPAL!$I$34+PRINCIPAL!$I$34+PRINCIPAL!$I$34)),0,IF(AND(PRINCIPAL!$H$34&lt;&gt;"",L103=PRINCIPAL!$J$34),VLOOKUP($N$87,'Banco de Dados'!$B$4:$J$50,8,FALSE)*PRINCIPAL!$H$34*(1-(PRINCIPAL!$K$34/100)),IF(AND(PRINCIPAL!$H$34&lt;&gt;"",L103=PRINCIPAL!$L$34),VLOOKUP($N$87,'Banco de Dados'!$B$4:$J$50,8,FALSE)*PRINCIPAL!$H$34*(1-(PRINCIPAL!$M$34/100)),IF(AND(PRINCIPAL!$H$34&lt;&gt;"",L103=PRINCIPAL!$N$34),VLOOKUP($N$87,'Banco de Dados'!$B$4:$J$50,8,FALSE)*PRINCIPAL!$H$34*(1-(PRINCIPAL!$O$34/100)),IF(PRINCIPAL!$H$34&lt;&gt;"",VLOOKUP($N$87,'Banco de Dados'!$B$4:$J$50,8,FALSE)*PRINCIPAL!$H$34,IF(OR(L103=PRINCIPAL!$I$34,L103=PRINCIPAL!$I$34+PRINCIPAL!$I$34,L103=PRINCIPAL!$I$34+PRINCIPAL!$I$34+PRINCIPAL!$I$34),0,IF(L103=PRINCIPAL!$J$34,VLOOKUP($N$87,'Banco de Dados'!$B$4:$J$50,6,FALSE)*(1-(PRINCIPAL!$K$34/100)),IF(L103=PRINCIPAL!$L$34,VLOOKUP($N$87,'Banco de Dados'!$B$4:$J$50,6,FALSE)*(1-(PRINCIPAL!$M$34/100)),IF(L103=PRINCIPAL!$N$34,VLOOKUP($N$87,'Banco de Dados'!$B$4:$J$50,6,FALSE)*(1-(PRINCIPAL!$O$34/100)),VLOOKUP($N$87,'Banco de Dados'!$B$4:$J$50,6,FALSE)))))))))),"")</f>
        <v/>
      </c>
      <c r="N103" s="25" t="str">
        <f>IFERROR(M103*(IFERROR(VLOOKUP($N$87,'Banco de Dados'!$B$4:$J$50,4,FALSE),"ERRO")),"")</f>
        <v/>
      </c>
      <c r="O103" s="25" t="str">
        <f t="shared" si="47"/>
        <v/>
      </c>
      <c r="P103" s="103" t="str">
        <f>IFERROR(O103*(C103*(PRINCIPAL!$G$34/100))*0.47*(44/12),"")</f>
        <v/>
      </c>
      <c r="Q103" s="107" t="str">
        <f t="shared" si="69"/>
        <v/>
      </c>
      <c r="R103" s="29" t="str">
        <f>IFERROR(IF(AND(PRINCIPAL!$H$35&lt;&gt;"",OR(L103=PRINCIPAL!$I$35,L103=PRINCIPAL!$I$35+PRINCIPAL!$I$35,L103=PRINCIPAL!$I$35+PRINCIPAL!$I$35+PRINCIPAL!$I$35)),0,IF(AND(PRINCIPAL!$H$35&lt;&gt;"",L103=PRINCIPAL!$J$35),VLOOKUP($S$87,'Banco de Dados'!$B$4:$J$50,8,FALSE)*PRINCIPAL!$H$35*(1-(PRINCIPAL!$K$35/100)),IF(AND(PRINCIPAL!$H$35&lt;&gt;"",L103=PRINCIPAL!$L$35),VLOOKUP($S$87,'Banco de Dados'!$B$4:$J$50,8,FALSE)*PRINCIPAL!$H$35*(1-(PRINCIPAL!$M$35/100)),IF(AND(PRINCIPAL!$H$35&lt;&gt;"",L103=PRINCIPAL!$N$35),VLOOKUP($S$87,'Banco de Dados'!$B$4:$J$50,8,FALSE)*PRINCIPAL!$H$35*(1-(PRINCIPAL!$O$35/100)),IF(PRINCIPAL!$H$35&lt;&gt;"",VLOOKUP($S$87,'Banco de Dados'!$B$4:$J$50,8,FALSE)*PRINCIPAL!$H$35,IF(OR(L103=PRINCIPAL!$I$35,L103=PRINCIPAL!$I$35+PRINCIPAL!$I$35,L103=PRINCIPAL!$I$35+PRINCIPAL!$I$35+PRINCIPAL!$I$35),0,IF(L103=PRINCIPAL!$J$35,VLOOKUP($S$87,'Banco de Dados'!$B$4:$J$50,6,FALSE)*(1-(PRINCIPAL!$K$35/100)),IF(L103=PRINCIPAL!$L$35,VLOOKUP($S$87,'Banco de Dados'!$B$4:$J$50,6,FALSE)*(1-(PRINCIPAL!$M$35/100)),IF(L103=PRINCIPAL!$N$35,VLOOKUP($S$87,'Banco de Dados'!$B$4:$J$50,6,FALSE)*(1-(PRINCIPAL!$O$35/100)),VLOOKUP($S$87,'Banco de Dados'!$B$4:$J$50,6,FALSE)))))))))),"")</f>
        <v/>
      </c>
      <c r="S103" s="29" t="str">
        <f>IFERROR(R103*(IFERROR(VLOOKUP($S$87,'Banco de Dados'!$B$4:$J$50,4,FALSE),"ERRO")),"")</f>
        <v/>
      </c>
      <c r="T103" s="29" t="str">
        <f t="shared" si="52"/>
        <v/>
      </c>
      <c r="U103" s="103" t="str">
        <f>IFERROR(T103*(C103*(PRINCIPAL!$G$35/100))*0.47*(44/12),"")</f>
        <v/>
      </c>
      <c r="V103" s="103" t="str">
        <f t="shared" si="71"/>
        <v/>
      </c>
      <c r="W103" s="30" t="str">
        <f>IFERROR(IF(AND(PRINCIPAL!$H$36&lt;&gt;"",OR(L103=PRINCIPAL!$I$36,L103=PRINCIPAL!$I$36+PRINCIPAL!$I$36,L103=PRINCIPAL!$I$36+PRINCIPAL!$I$36+PRINCIPAL!$I$36)),0,IF(AND(PRINCIPAL!$H$36&lt;&gt;"",L103=PRINCIPAL!$J$36),VLOOKUP($X$126,'Banco de Dados'!$B$4:$J$50,8,FALSE)*PRINCIPAL!$H$36*(1-(PRINCIPAL!$K$36/100)),IF(AND(PRINCIPAL!$H$36&lt;&gt;"",L103=PRINCIPAL!$L$36),VLOOKUP($X$126,'Banco de Dados'!$B$4:$J$50,8,FALSE)*PRINCIPAL!$H$36*(1-(PRINCIPAL!$M$36/100)),IF(AND(PRINCIPAL!$H$36&lt;&gt;"",L103=PRINCIPAL!$N$36),VLOOKUP($X$126,'Banco de Dados'!$B$4:$J$50,8,FALSE)*PRINCIPAL!$H$36*(1-(PRINCIPAL!$O$36/100)),IF(PRINCIPAL!$H$36&lt;&gt;"",VLOOKUP($X$87,'Banco de Dados'!$B$4:$J$50,8,FALSE)*PRINCIPAL!$H$36,IF(OR(L103=PRINCIPAL!$I$36,L103=PRINCIPAL!$I$36+PRINCIPAL!$I$36,L103=PRINCIPAL!$I$36+PRINCIPAL!$I$36+PRINCIPAL!$I$36),0,IF(L103=PRINCIPAL!$J$36,VLOOKUP($X$87,'Banco de Dados'!$B$4:$J$50,6,FALSE)*(1-(PRINCIPAL!$K$36/100)),IF(L103=PRINCIPAL!$L$36,VLOOKUP($X$87,'Banco de Dados'!$B$4:$J$50,6,FALSE)*(1-(PRINCIPAL!$M$36/100)),IF(L103=PRINCIPAL!$N$36,VLOOKUP($X$87,'Banco de Dados'!$B$4:$J$50,6,FALSE)*(1-(PRINCIPAL!$O$36/100)),VLOOKUP($X$87,'Banco de Dados'!$B$4:$J$50,6,FALSE)))))))))),"")</f>
        <v/>
      </c>
      <c r="X103" s="29" t="str">
        <f>IFERROR(W103*(IFERROR(VLOOKUP($X$87,'Banco de Dados'!$B$4:$J$50,4,FALSE),"ERRO")),"")</f>
        <v/>
      </c>
      <c r="Y103" s="29" t="str">
        <f t="shared" si="63"/>
        <v/>
      </c>
      <c r="Z103" s="103" t="str">
        <f>IFERROR(Y103*(C103*(PRINCIPAL!$G$36/100))*0.47*(44/12),"")</f>
        <v/>
      </c>
      <c r="AA103" s="111" t="str">
        <f t="shared" si="64"/>
        <v/>
      </c>
      <c r="AB103" s="30" t="str">
        <f>IFERROR(IF(AND(PRINCIPAL!$H$37&lt;&gt;"",OR(L103=PRINCIPAL!$I$37,L103=PRINCIPAL!$I$37+PRINCIPAL!$I$37,L103=PRINCIPAL!$I$37+PRINCIPAL!$I$37+PRINCIPAL!$I$37)),0,IF(AND(PRINCIPAL!$H$37&lt;&gt;"",L103=PRINCIPAL!$J$37),VLOOKUP($AC$87,'Banco de Dados'!$B$4:$J$50,8,FALSE)*PRINCIPAL!$H$37*(1-(PRINCIPAL!$K$37/100)),IF(AND(PRINCIPAL!$H$37&lt;&gt;"",L103=PRINCIPAL!$L$37),VLOOKUP($AC$87,'Banco de Dados'!$B$4:$J$50,8,FALSE)*PRINCIPAL!$H$37*(1-(PRINCIPAL!$M$37/100)),IF(AND(PRINCIPAL!$H$37&lt;&gt;"",L103=PRINCIPAL!$N$37),VLOOKUP($AC$87,'Banco de Dados'!$B$4:$J$50,8,FALSE)*PRINCIPAL!$H$37*(1-(PRINCIPAL!$O$37/100)),IF(PRINCIPAL!$H$37&lt;&gt;"",VLOOKUP($AC$87,'Banco de Dados'!$B$4:$J$50,8,FALSE)*PRINCIPAL!$H$37,IF(OR(L103=PRINCIPAL!$I$37,L103=PRINCIPAL!$I$37+PRINCIPAL!$I$37,L103=PRINCIPAL!$I$37+PRINCIPAL!$I$37+PRINCIPAL!$I$37),0,IF(L103=PRINCIPAL!$J$37,VLOOKUP($AC$87,'Banco de Dados'!$B$4:$J$50,6,FALSE)*(1-(PRINCIPAL!$K$37/100)),IF(L103=PRINCIPAL!$L$37,VLOOKUP($AC$87,'Banco de Dados'!$B$4:$J$50,6,FALSE)*(1-(PRINCIPAL!$M$37/100)),IF(L103=PRINCIPAL!$N$37,VLOOKUP($AC$87,'Banco de Dados'!$B$4:$J$50,6,FALSE)*(1-(PRINCIPAL!$O$37/100)),VLOOKUP($AC$87,'Banco de Dados'!$B$4:$J$50,6,FALSE)))))))))),"")</f>
        <v/>
      </c>
      <c r="AC103" s="29" t="str">
        <f>IFERROR(AB103*(IFERROR(VLOOKUP($AC$87,'Banco de Dados'!$B$4:$J$50,4,FALSE),"ERRO")),"")</f>
        <v/>
      </c>
      <c r="AD103" s="29" t="str">
        <f t="shared" si="53"/>
        <v/>
      </c>
      <c r="AE103" s="103" t="str">
        <f>IFERROR(AD103*(C103*(PRINCIPAL!$G$37/100))*0.47*(44/12),"")</f>
        <v/>
      </c>
      <c r="AF103" s="111" t="str">
        <f t="shared" si="54"/>
        <v/>
      </c>
      <c r="AG103" s="30" t="str">
        <f>IFERROR(IF(AND(PRINCIPAL!$H$38&lt;&gt;"",OR(L103=PRINCIPAL!$I$38,L103=PRINCIPAL!$I$38+PRINCIPAL!$I$38,L103=PRINCIPAL!$I$38+PRINCIPAL!$I$38+PRINCIPAL!$I$38)),0,IF(AND(PRINCIPAL!$H$38&lt;&gt;"",L103=PRINCIPAL!$J$38),VLOOKUP($AH$87,'Banco de Dados'!$B$4:$J$50,8,FALSE)*PRINCIPAL!$H$38*(1-(PRINCIPAL!$K$38/100)),IF(AND(PRINCIPAL!$H$38&lt;&gt;"",L103=PRINCIPAL!$L$38),VLOOKUP($AH$87,'Banco de Dados'!$B$4:$J$50,8,FALSE)*PRINCIPAL!$H$38*(1-(PRINCIPAL!$M$38/100)),IF(AND(PRINCIPAL!$H$38&lt;&gt;"",L103=PRINCIPAL!$N$38),VLOOKUP($AH$87,'Banco de Dados'!$B$4:$J$50,8,FALSE)*PRINCIPAL!$H$38*(1-(PRINCIPAL!$O$38/100)),IF(PRINCIPAL!$H$38&lt;&gt;"",VLOOKUP($AH$87,'Banco de Dados'!$B$4:$J$50,8,FALSE)*PRINCIPAL!$H$38,IF(OR(L103=PRINCIPAL!$I$38,L103=PRINCIPAL!$I$38+PRINCIPAL!$I$38,L103=PRINCIPAL!$I$38+PRINCIPAL!$I$38+PRINCIPAL!$I$38),0,IF(L103=PRINCIPAL!$J$38,VLOOKUP($AH$87,'Banco de Dados'!$B$4:$J$50,6,FALSE)*(1-(PRINCIPAL!$K$38/100)),IF(L103=PRINCIPAL!$L$38,VLOOKUP($AH$87,'Banco de Dados'!$B$4:$J$50,6,FALSE)*(1-(PRINCIPAL!$M$38/100)),IF(L103=PRINCIPAL!$N$38,VLOOKUP($AH$87,'Banco de Dados'!$B$4:$J$50,6,FALSE)*(1-(PRINCIPAL!$O$38/100)),VLOOKUP($AH$87,'Banco de Dados'!$B$4:$J$50,6,FALSE)))))))))),"")</f>
        <v/>
      </c>
      <c r="AH103" s="29" t="str">
        <f>IFERROR(AG103*(IFERROR(VLOOKUP($AH$87,'Banco de Dados'!$B$4:$J$50,4,FALSE),"ERRO")),"")</f>
        <v/>
      </c>
      <c r="AI103" s="29" t="str">
        <f t="shared" si="55"/>
        <v/>
      </c>
      <c r="AJ103" s="103" t="str">
        <f>IFERROR(AI103*(C103*(PRINCIPAL!$G$38/100))*0.47*(44/12),"")</f>
        <v/>
      </c>
      <c r="AK103" s="111" t="str">
        <f t="shared" si="65"/>
        <v/>
      </c>
      <c r="AL103" s="30" t="str">
        <f>IFERROR(IF(AND(PRINCIPAL!$H$39&lt;&gt;"",OR(L103=PRINCIPAL!$I$39,L103=PRINCIPAL!$I$39+PRINCIPAL!$I$39,L103=PRINCIPAL!$I$39+PRINCIPAL!$I$39+PRINCIPAL!$I$39)),0,IF(AND(PRINCIPAL!$H$39&lt;&gt;"",L103=PRINCIPAL!$J$39),VLOOKUP($AM$87,'Banco de Dados'!$B$4:$J$50,8,FALSE)*PRINCIPAL!$H$39*(1-(PRINCIPAL!$K$39/100)),IF(AND(PRINCIPAL!$H$39&lt;&gt;"",L103=PRINCIPAL!$L$39),VLOOKUP($AM$87,'Banco de Dados'!$B$4:$J$50,8,FALSE)*PRINCIPAL!$H$39*(1-(PRINCIPAL!$M$39/100)),IF(AND(PRINCIPAL!$H$39&lt;&gt;"",L103=PRINCIPAL!$N$39),VLOOKUP($AM$87,'Banco de Dados'!$B$4:$J$50,8,FALSE)*PRINCIPAL!$H$39*(1-(PRINCIPAL!$O$39/100)),IF(PRINCIPAL!$H$39&lt;&gt;"",VLOOKUP($AM$87,'Banco de Dados'!$B$4:$J$50,8,FALSE)*PRINCIPAL!$H$39,IF(OR(L103=PRINCIPAL!$I$39,L103=PRINCIPAL!$I$39+PRINCIPAL!$I$39,L103=PRINCIPAL!$I$39+PRINCIPAL!$I$39+PRINCIPAL!$I$39),0,IF(L103=PRINCIPAL!$J$39,VLOOKUP($AM$87,'Banco de Dados'!$B$4:$J$50,6,FALSE)*(1-(PRINCIPAL!$K$39/100)),IF(L103=PRINCIPAL!$L$39,VLOOKUP($AM$87,'Banco de Dados'!$B$4:$J$50,6,FALSE)*(1-(PRINCIPAL!$M$39/100)),IF(L103=PRINCIPAL!$N$39,VLOOKUP($AM$87,'Banco de Dados'!$B$4:$J$50,6,FALSE)*(1-(PRINCIPAL!$O$39/100)),VLOOKUP($AM$87,'Banco de Dados'!$B$4:$J$50,6,FALSE)))))))))),"")</f>
        <v/>
      </c>
      <c r="AM103" s="29" t="str">
        <f>IFERROR(AL103*(IFERROR(VLOOKUP($AM$87,'Banco de Dados'!$B$4:$J$50,4,FALSE),"ERRO")),"")</f>
        <v/>
      </c>
      <c r="AN103" s="29" t="str">
        <f t="shared" si="56"/>
        <v/>
      </c>
      <c r="AO103" s="103" t="str">
        <f>IFERROR(AN103*(C103*(PRINCIPAL!$G$39/100))*0.47*(44/12),"")</f>
        <v/>
      </c>
      <c r="AP103" s="111" t="str">
        <f t="shared" si="57"/>
        <v/>
      </c>
      <c r="AQ103" s="29" t="str">
        <f>IFERROR(IF(AND(PRINCIPAL!$H$40&lt;&gt;"",OR(L103=PRINCIPAL!$I$40,L103=PRINCIPAL!$I$40+PRINCIPAL!$I$40,L103=PRINCIPAL!$I$40+PRINCIPAL!$I$40+PRINCIPAL!$I$40)),0,IF(AND(PRINCIPAL!$H$40&lt;&gt;"",L103=PRINCIPAL!$J$40),VLOOKUP($AR$87,'Banco de Dados'!$B$4:$J$50,8,FALSE)*PRINCIPAL!$H$40*(1-(PRINCIPAL!$K$40/100)),IF(AND(PRINCIPAL!$H$40&lt;&gt;"",L103=PRINCIPAL!$L$40),VLOOKUP($AR$87,'Banco de Dados'!$B$4:$J$50,8,FALSE)*PRINCIPAL!$H$40*(1-(PRINCIPAL!$M$40/100)),IF(AND(PRINCIPAL!$H$40&lt;&gt;"",L103=PRINCIPAL!$N$40),VLOOKUP($AR$87,'Banco de Dados'!$B$4:$J$50,8,FALSE)*PRINCIPAL!$H$40*(1-(PRINCIPAL!$O$40/100)),IF(PRINCIPAL!$H$40&lt;&gt;"",VLOOKUP($AR$87,'Banco de Dados'!$B$4:$J$50,8,FALSE)*PRINCIPAL!$H$40,IF(OR(L103=PRINCIPAL!$I$40,L103=PRINCIPAL!$I$40+PRINCIPAL!$I$40,L103=PRINCIPAL!$I$40+PRINCIPAL!$I$40+PRINCIPAL!$I$40),0,IF(L103=PRINCIPAL!$J$40,VLOOKUP($AR$87,'Banco de Dados'!$B$4:$J$50,6,FALSE)*(1-(PRINCIPAL!$K$40/100)),IF(L103=PRINCIPAL!$L$40,VLOOKUP($AR$87,'Banco de Dados'!$B$4:$J$50,6,FALSE)*(1-(PRINCIPAL!$M$40/100)),IF(L103=PRINCIPAL!$N$40,VLOOKUP($AR$87,'Banco de Dados'!$B$4:$J$50,6,FALSE)*(1-(PRINCIPAL!$O$40/100)),VLOOKUP($AR$87,'Banco de Dados'!$B$4:$J$50,6,FALSE)))))))))),"")</f>
        <v/>
      </c>
      <c r="AR103" s="29" t="str">
        <f>IFERROR(AQ103*(IFERROR(VLOOKUP($AR$87,'Banco de Dados'!$B$4:$J$50,4,FALSE),"ERRO")),"")</f>
        <v/>
      </c>
      <c r="AS103" s="29" t="str">
        <f t="shared" si="58"/>
        <v/>
      </c>
      <c r="AT103" s="103" t="str">
        <f>IFERROR(AS103*(C103*(PRINCIPAL!$G$40/100))*0.47*(44/12),"")</f>
        <v/>
      </c>
      <c r="AU103" s="111" t="str">
        <f t="shared" si="70"/>
        <v/>
      </c>
      <c r="AV103" s="30" t="str">
        <f>IFERROR(IF(AND(PRINCIPAL!$H$41&lt;&gt;"",OR(L103=PRINCIPAL!$I$41,L103=PRINCIPAL!$I$41+PRINCIPAL!$I$41,L103=PRINCIPAL!$I$41+PRINCIPAL!$I$41+PRINCIPAL!$I$41)),0,IF(AND(PRINCIPAL!$H$41&lt;&gt;"",L103=PRINCIPAL!$J$41),VLOOKUP($AW$87,'Banco de Dados'!$B$4:$J$50,8,FALSE)*PRINCIPAL!$H$41*(1-(PRINCIPAL!$K$41/100)),IF(AND(PRINCIPAL!$H$41&lt;&gt;"",L103=PRINCIPAL!$L$41),VLOOKUP($AW$87,'Banco de Dados'!$B$4:$J$50,8,FALSE)*PRINCIPAL!$H$41*(1-(PRINCIPAL!$M$41/100)),IF(AND(PRINCIPAL!$H$41&lt;&gt;"",L103=PRINCIPAL!$N$41),VLOOKUP($AW$87,'Banco de Dados'!$B$4:$J$50,8,FALSE)*PRINCIPAL!$H$41*(1-(PRINCIPAL!$O$41/100)),IF(PRINCIPAL!$H$41&lt;&gt;"",VLOOKUP($AW$87,'Banco de Dados'!$B$4:$J$50,8,FALSE)*PRINCIPAL!$H$41,IF(OR(L103=PRINCIPAL!$I$41,L103=PRINCIPAL!$I$41+PRINCIPAL!$I$41,L103=PRINCIPAL!$I$41+PRINCIPAL!$I$41+PRINCIPAL!$I$41),0,IF(L103=PRINCIPAL!$J$41,VLOOKUP($AW$87,'Banco de Dados'!$B$4:$J$50,6,FALSE)*(1-(PRINCIPAL!$K$41/100)),IF(L103=PRINCIPAL!$L$41,VLOOKUP($AW$87,'Banco de Dados'!$B$4:$J$50,6,FALSE)*(1-(PRINCIPAL!$M$41/100)),IF(L103=PRINCIPAL!$N$41,VLOOKUP($AW$87,'Banco de Dados'!$B$4:$J$50,6,FALSE)*(1-(PRINCIPAL!$O$41/100)),VLOOKUP($AW$87,'Banco de Dados'!$B$4:$J$50,6,FALSE)))))))))),"")</f>
        <v/>
      </c>
      <c r="AW103" s="29" t="str">
        <f>IFERROR(AV103*(IFERROR(VLOOKUP($AW$87,'Banco de Dados'!$B$4:$J$50,4,FALSE),"ERRO")),"")</f>
        <v/>
      </c>
      <c r="AX103" s="29" t="str">
        <f t="shared" si="59"/>
        <v/>
      </c>
      <c r="AY103" s="103" t="str">
        <f>IFERROR(AX103*(C103*(PRINCIPAL!$G$41/100))*0.47*(44/12),"")</f>
        <v/>
      </c>
      <c r="AZ103" s="111" t="str">
        <f t="shared" si="66"/>
        <v/>
      </c>
      <c r="BA103" s="30" t="str">
        <f>IFERROR(IF(AND(PRINCIPAL!$H$42&lt;&gt;"",OR(L103=PRINCIPAL!$I$42,L103=PRINCIPAL!$I$42+PRINCIPAL!$I$42,L103=PRINCIPAL!$I$42+PRINCIPAL!$I$42+PRINCIPAL!$I$42)),0,IF(AND(PRINCIPAL!$H$42&lt;&gt;"",L103=PRINCIPAL!$J$42),VLOOKUP($BB$87,'Banco de Dados'!$B$4:$J$50,8,FALSE)*PRINCIPAL!$H$42*(1-(PRINCIPAL!$K$42/100)),IF(AND(PRINCIPAL!$H$42&lt;&gt;"",L103=PRINCIPAL!$L$42),VLOOKUP($BB$87,'Banco de Dados'!$B$4:$J$50,8,FALSE)*PRINCIPAL!$H$42*(1-(PRINCIPAL!$M$42/100)),IF(AND(PRINCIPAL!$H$42&lt;&gt;"",L103=PRINCIPAL!$N$42),VLOOKUP($BB$87,'Banco de Dados'!$B$4:$J$50,8,FALSE)*PRINCIPAL!$H$42*(1-(PRINCIPAL!$O$42/100)),IF(PRINCIPAL!$H$42&lt;&gt;"",VLOOKUP($BB$87,'Banco de Dados'!$B$4:$J$50,8,FALSE)*PRINCIPAL!$H$42,IF(OR(L103=PRINCIPAL!$I$42,L103=PRINCIPAL!$I$42+PRINCIPAL!$I$42,L103=PRINCIPAL!$I$42+PRINCIPAL!$I$42+PRINCIPAL!$I$42),0,IF(L103=PRINCIPAL!$J$42,VLOOKUP($BB$87,'Banco de Dados'!$B$4:$J$50,6,FALSE)*(1-(PRINCIPAL!$K$42/100)),IF(L103=PRINCIPAL!$L$42,VLOOKUP($BB$87,'Banco de Dados'!$B$4:$J$50,6,FALSE)*(1-(PRINCIPAL!$M$42/100)),IF(L103=PRINCIPAL!$N$42,VLOOKUP($BB$87,'Banco de Dados'!$B$4:$J$50,6,FALSE)*(1-(PRINCIPAL!$O$42/100)),VLOOKUP($BB$87,'Banco de Dados'!$B$4:$J$50,6,FALSE)))))))))),"")</f>
        <v/>
      </c>
      <c r="BB103" s="29" t="str">
        <f>IFERROR(BA103*(IFERROR(VLOOKUP($BB$87,'Banco de Dados'!$B$4:$J$50,4,FALSE),"ERRO")),"")</f>
        <v/>
      </c>
      <c r="BC103" s="29" t="str">
        <f t="shared" si="67"/>
        <v/>
      </c>
      <c r="BD103" s="103" t="str">
        <f>IFERROR(BC103*(C103*(PRINCIPAL!$G$42/100))*0.47*(44/12),"")</f>
        <v/>
      </c>
      <c r="BE103" s="111" t="str">
        <f t="shared" si="60"/>
        <v/>
      </c>
      <c r="BF103" s="30" t="str">
        <f>IFERROR(IF(AND(PRINCIPAL!$H$43&lt;&gt;"",OR(L103=PRINCIPAL!$I$43,L103=PRINCIPAL!$I$43+PRINCIPAL!$I$43,L103=PRINCIPAL!$I$43+PRINCIPAL!$I$43+PRINCIPAL!$I$43)),0,IF(AND(PRINCIPAL!$H$43&lt;&gt;"",L103=PRINCIPAL!$J$43),VLOOKUP($BG$87,'Banco de Dados'!$B$4:$J$50,8,FALSE)*PRINCIPAL!$H$43*(1-(PRINCIPAL!$K$43/100)),IF(AND(PRINCIPAL!$H$43&lt;&gt;"",L103=PRINCIPAL!$L$43),VLOOKUP($BG$87,'Banco de Dados'!$B$4:$J$50,8,FALSE)*PRINCIPAL!$H$43*(1-(PRINCIPAL!$M$43/100)),IF(AND(PRINCIPAL!$H$43&lt;&gt;"",L103=PRINCIPAL!$N$43),VLOOKUP($BG$87,'Banco de Dados'!$B$4:$J$50,8,FALSE)*PRINCIPAL!$H$43*(1-(PRINCIPAL!$O$43/100)),IF(PRINCIPAL!$H$43&lt;&gt;"",VLOOKUP($BG$87,'Banco de Dados'!$B$4:$J$50,8,FALSE)*PRINCIPAL!$H$43,IF(OR(L103=PRINCIPAL!$I$43,L103=PRINCIPAL!$I$43+PRINCIPAL!$I$43,L103=PRINCIPAL!$I$43+PRINCIPAL!$I$43+PRINCIPAL!$I$43),0,IF(L103=PRINCIPAL!$J$43,VLOOKUP($BG$87,'Banco de Dados'!$B$4:$J$50,6,FALSE)*(1-(PRINCIPAL!$K$43/100)),IF(L103=PRINCIPAL!$L$43,VLOOKUP($BG$87,'Banco de Dados'!$B$4:$J$50,6,FALSE)*(1-(PRINCIPAL!$M$43/100)),IF(L103=PRINCIPAL!$N$43,VLOOKUP($BG$87,'Banco de Dados'!$B$4:$J$50,6,FALSE)*(1-(PRINCIPAL!$O$43/100)),VLOOKUP($BG$87,'Banco de Dados'!$B$4:$J$50,6,FALSE)))))))))),"")</f>
        <v/>
      </c>
      <c r="BG103" s="29" t="str">
        <f>IFERROR(BF103*(IFERROR(VLOOKUP($BG$87,'Banco de Dados'!$B$4:$J$50,4,FALSE),"ERRO")),"")</f>
        <v/>
      </c>
      <c r="BH103" s="29" t="str">
        <f t="shared" si="61"/>
        <v/>
      </c>
      <c r="BI103" s="103" t="str">
        <f>IFERROR(BH103*(C103*(PRINCIPAL!$G$43/100))*0.47*(44/12),"")</f>
        <v/>
      </c>
      <c r="BJ103" s="102" t="str">
        <f t="shared" si="62"/>
        <v/>
      </c>
    </row>
    <row r="104" spans="2:62" ht="12.75" customHeight="1" x14ac:dyDescent="0.3">
      <c r="B104" s="326">
        <f t="shared" si="49"/>
        <v>2035</v>
      </c>
      <c r="C104" s="340"/>
      <c r="D104" s="1"/>
      <c r="E104" s="116">
        <v>15</v>
      </c>
      <c r="F104" s="24" t="str">
        <f>IFERROR(VLOOKUP($G$87,'Banco de Dados'!$B$4:$J$50,6,FALSE),"")</f>
        <v/>
      </c>
      <c r="G104" s="25" t="str">
        <f>IFERROR(F104*(IFERROR(VLOOKUP($G$87,'Banco de Dados'!$B$4:$J$50,4,FALSE),"ERRO")),"")</f>
        <v/>
      </c>
      <c r="H104" s="25" t="str">
        <f t="shared" si="50"/>
        <v/>
      </c>
      <c r="I104" s="103" t="str">
        <f t="shared" si="51"/>
        <v/>
      </c>
      <c r="J104" s="117" t="str">
        <f t="shared" si="68"/>
        <v/>
      </c>
      <c r="K104" s="1"/>
      <c r="L104" s="91">
        <v>15</v>
      </c>
      <c r="M104" s="24" t="str">
        <f>IFERROR(IF(AND(PRINCIPAL!$H$34&lt;&gt;"",OR(L104=PRINCIPAL!$I$34,L104=PRINCIPAL!$I$34+PRINCIPAL!$I$34,L104=PRINCIPAL!$I$34+PRINCIPAL!$I$34+PRINCIPAL!$I$34)),0,IF(AND(PRINCIPAL!$H$34&lt;&gt;"",L104=PRINCIPAL!$J$34),VLOOKUP($N$87,'Banco de Dados'!$B$4:$J$50,8,FALSE)*PRINCIPAL!$H$34*(1-(PRINCIPAL!$K$34/100)),IF(AND(PRINCIPAL!$H$34&lt;&gt;"",L104=PRINCIPAL!$L$34),VLOOKUP($N$87,'Banco de Dados'!$B$4:$J$50,8,FALSE)*PRINCIPAL!$H$34*(1-(PRINCIPAL!$M$34/100)),IF(AND(PRINCIPAL!$H$34&lt;&gt;"",L104=PRINCIPAL!$N$34),VLOOKUP($N$87,'Banco de Dados'!$B$4:$J$50,8,FALSE)*PRINCIPAL!$H$34*(1-(PRINCIPAL!$O$34/100)),IF(PRINCIPAL!$H$34&lt;&gt;"",VLOOKUP($N$87,'Banco de Dados'!$B$4:$J$50,8,FALSE)*PRINCIPAL!$H$34,IF(OR(L104=PRINCIPAL!$I$34,L104=PRINCIPAL!$I$34+PRINCIPAL!$I$34,L104=PRINCIPAL!$I$34+PRINCIPAL!$I$34+PRINCIPAL!$I$34),0,IF(L104=PRINCIPAL!$J$34,VLOOKUP($N$87,'Banco de Dados'!$B$4:$J$50,6,FALSE)*(1-(PRINCIPAL!$K$34/100)),IF(L104=PRINCIPAL!$L$34,VLOOKUP($N$87,'Banco de Dados'!$B$4:$J$50,6,FALSE)*(1-(PRINCIPAL!$M$34/100)),IF(L104=PRINCIPAL!$N$34,VLOOKUP($N$87,'Banco de Dados'!$B$4:$J$50,6,FALSE)*(1-(PRINCIPAL!$O$34/100)),VLOOKUP($N$87,'Banco de Dados'!$B$4:$J$50,6,FALSE)))))))))),"")</f>
        <v/>
      </c>
      <c r="N104" s="25" t="str">
        <f>IFERROR(M104*(IFERROR(VLOOKUP($N$87,'Banco de Dados'!$B$4:$J$50,4,FALSE),"ERRO")),"")</f>
        <v/>
      </c>
      <c r="O104" s="25" t="str">
        <f t="shared" si="47"/>
        <v/>
      </c>
      <c r="P104" s="103" t="str">
        <f>IFERROR(O104*(C104*(PRINCIPAL!$G$34/100))*0.47*(44/12),"")</f>
        <v/>
      </c>
      <c r="Q104" s="107" t="str">
        <f t="shared" si="69"/>
        <v/>
      </c>
      <c r="R104" s="29" t="str">
        <f>IFERROR(IF(AND(PRINCIPAL!$H$35&lt;&gt;"",OR(L104=PRINCIPAL!$I$35,L104=PRINCIPAL!$I$35+PRINCIPAL!$I$35,L104=PRINCIPAL!$I$35+PRINCIPAL!$I$35+PRINCIPAL!$I$35)),0,IF(AND(PRINCIPAL!$H$35&lt;&gt;"",L104=PRINCIPAL!$J$35),VLOOKUP($S$87,'Banco de Dados'!$B$4:$J$50,8,FALSE)*PRINCIPAL!$H$35*(1-(PRINCIPAL!$K$35/100)),IF(AND(PRINCIPAL!$H$35&lt;&gt;"",L104=PRINCIPAL!$L$35),VLOOKUP($S$87,'Banco de Dados'!$B$4:$J$50,8,FALSE)*PRINCIPAL!$H$35*(1-(PRINCIPAL!$M$35/100)),IF(AND(PRINCIPAL!$H$35&lt;&gt;"",L104=PRINCIPAL!$N$35),VLOOKUP($S$87,'Banco de Dados'!$B$4:$J$50,8,FALSE)*PRINCIPAL!$H$35*(1-(PRINCIPAL!$O$35/100)),IF(PRINCIPAL!$H$35&lt;&gt;"",VLOOKUP($S$87,'Banco de Dados'!$B$4:$J$50,8,FALSE)*PRINCIPAL!$H$35,IF(OR(L104=PRINCIPAL!$I$35,L104=PRINCIPAL!$I$35+PRINCIPAL!$I$35,L104=PRINCIPAL!$I$35+PRINCIPAL!$I$35+PRINCIPAL!$I$35),0,IF(L104=PRINCIPAL!$J$35,VLOOKUP($S$87,'Banco de Dados'!$B$4:$J$50,6,FALSE)*(1-(PRINCIPAL!$K$35/100)),IF(L104=PRINCIPAL!$L$35,VLOOKUP($S$87,'Banco de Dados'!$B$4:$J$50,6,FALSE)*(1-(PRINCIPAL!$M$35/100)),IF(L104=PRINCIPAL!$N$35,VLOOKUP($S$87,'Banco de Dados'!$B$4:$J$50,6,FALSE)*(1-(PRINCIPAL!$O$35/100)),VLOOKUP($S$87,'Banco de Dados'!$B$4:$J$50,6,FALSE)))))))))),"")</f>
        <v/>
      </c>
      <c r="S104" s="29" t="str">
        <f>IFERROR(R104*(IFERROR(VLOOKUP($S$87,'Banco de Dados'!$B$4:$J$50,4,FALSE),"ERRO")),"")</f>
        <v/>
      </c>
      <c r="T104" s="29" t="str">
        <f t="shared" si="52"/>
        <v/>
      </c>
      <c r="U104" s="103" t="str">
        <f>IFERROR(T104*(C104*(PRINCIPAL!$G$35/100))*0.47*(44/12),"")</f>
        <v/>
      </c>
      <c r="V104" s="103" t="str">
        <f t="shared" si="71"/>
        <v/>
      </c>
      <c r="W104" s="30" t="str">
        <f>IFERROR(IF(AND(PRINCIPAL!$H$36&lt;&gt;"",OR(L104=PRINCIPAL!$I$36,L104=PRINCIPAL!$I$36+PRINCIPAL!$I$36,L104=PRINCIPAL!$I$36+PRINCIPAL!$I$36+PRINCIPAL!$I$36)),0,IF(AND(PRINCIPAL!$H$36&lt;&gt;"",L104=PRINCIPAL!$J$36),VLOOKUP($X$126,'Banco de Dados'!$B$4:$J$50,8,FALSE)*PRINCIPAL!$H$36*(1-(PRINCIPAL!$K$36/100)),IF(AND(PRINCIPAL!$H$36&lt;&gt;"",L104=PRINCIPAL!$L$36),VLOOKUP($X$126,'Banco de Dados'!$B$4:$J$50,8,FALSE)*PRINCIPAL!$H$36*(1-(PRINCIPAL!$M$36/100)),IF(AND(PRINCIPAL!$H$36&lt;&gt;"",L104=PRINCIPAL!$N$36),VLOOKUP($X$126,'Banco de Dados'!$B$4:$J$50,8,FALSE)*PRINCIPAL!$H$36*(1-(PRINCIPAL!$O$36/100)),IF(PRINCIPAL!$H$36&lt;&gt;"",VLOOKUP($X$87,'Banco de Dados'!$B$4:$J$50,8,FALSE)*PRINCIPAL!$H$36,IF(OR(L104=PRINCIPAL!$I$36,L104=PRINCIPAL!$I$36+PRINCIPAL!$I$36,L104=PRINCIPAL!$I$36+PRINCIPAL!$I$36+PRINCIPAL!$I$36),0,IF(L104=PRINCIPAL!$J$36,VLOOKUP($X$87,'Banco de Dados'!$B$4:$J$50,6,FALSE)*(1-(PRINCIPAL!$K$36/100)),IF(L104=PRINCIPAL!$L$36,VLOOKUP($X$87,'Banco de Dados'!$B$4:$J$50,6,FALSE)*(1-(PRINCIPAL!$M$36/100)),IF(L104=PRINCIPAL!$N$36,VLOOKUP($X$87,'Banco de Dados'!$B$4:$J$50,6,FALSE)*(1-(PRINCIPAL!$O$36/100)),VLOOKUP($X$87,'Banco de Dados'!$B$4:$J$50,6,FALSE)))))))))),"")</f>
        <v/>
      </c>
      <c r="X104" s="29" t="str">
        <f>IFERROR(W104*(IFERROR(VLOOKUP($X$87,'Banco de Dados'!$B$4:$J$50,4,FALSE),"ERRO")),"")</f>
        <v/>
      </c>
      <c r="Y104" s="29" t="str">
        <f>IFERROR(X104+W104,"")</f>
        <v/>
      </c>
      <c r="Z104" s="103" t="str">
        <f>IFERROR(Y104*(C104*(PRINCIPAL!$G$36/100))*0.47*(44/12),"")</f>
        <v/>
      </c>
      <c r="AA104" s="111" t="str">
        <f t="shared" si="64"/>
        <v/>
      </c>
      <c r="AB104" s="30" t="str">
        <f>IFERROR(IF(AND(PRINCIPAL!$H$37&lt;&gt;"",OR(L104=PRINCIPAL!$I$37,L104=PRINCIPAL!$I$37+PRINCIPAL!$I$37,L104=PRINCIPAL!$I$37+PRINCIPAL!$I$37+PRINCIPAL!$I$37)),0,IF(AND(PRINCIPAL!$H$37&lt;&gt;"",L104=PRINCIPAL!$J$37),VLOOKUP($AC$87,'Banco de Dados'!$B$4:$J$50,8,FALSE)*PRINCIPAL!$H$37*(1-(PRINCIPAL!$K$37/100)),IF(AND(PRINCIPAL!$H$37&lt;&gt;"",L104=PRINCIPAL!$L$37),VLOOKUP($AC$87,'Banco de Dados'!$B$4:$J$50,8,FALSE)*PRINCIPAL!$H$37*(1-(PRINCIPAL!$M$37/100)),IF(AND(PRINCIPAL!$H$37&lt;&gt;"",L104=PRINCIPAL!$N$37),VLOOKUP($AC$87,'Banco de Dados'!$B$4:$J$50,8,FALSE)*PRINCIPAL!$H$37*(1-(PRINCIPAL!$O$37/100)),IF(PRINCIPAL!$H$37&lt;&gt;"",VLOOKUP($AC$87,'Banco de Dados'!$B$4:$J$50,8,FALSE)*PRINCIPAL!$H$37,IF(OR(L104=PRINCIPAL!$I$37,L104=PRINCIPAL!$I$37+PRINCIPAL!$I$37,L104=PRINCIPAL!$I$37+PRINCIPAL!$I$37+PRINCIPAL!$I$37),0,IF(L104=PRINCIPAL!$J$37,VLOOKUP($AC$87,'Banco de Dados'!$B$4:$J$50,6,FALSE)*(1-(PRINCIPAL!$K$37/100)),IF(L104=PRINCIPAL!$L$37,VLOOKUP($AC$87,'Banco de Dados'!$B$4:$J$50,6,FALSE)*(1-(PRINCIPAL!$M$37/100)),IF(L104=PRINCIPAL!$N$37,VLOOKUP($AC$87,'Banco de Dados'!$B$4:$J$50,6,FALSE)*(1-(PRINCIPAL!$O$37/100)),VLOOKUP($AC$87,'Banco de Dados'!$B$4:$J$50,6,FALSE)))))))))),"")</f>
        <v/>
      </c>
      <c r="AC104" s="29" t="str">
        <f>IFERROR(AB104*(IFERROR(VLOOKUP($AC$87,'Banco de Dados'!$B$4:$J$50,4,FALSE),"ERRO")),"")</f>
        <v/>
      </c>
      <c r="AD104" s="29" t="str">
        <f t="shared" si="53"/>
        <v/>
      </c>
      <c r="AE104" s="103" t="str">
        <f>IFERROR(AD104*(C104*(PRINCIPAL!$G$37/100))*0.47*(44/12),"")</f>
        <v/>
      </c>
      <c r="AF104" s="111" t="str">
        <f t="shared" si="54"/>
        <v/>
      </c>
      <c r="AG104" s="30" t="str">
        <f>IFERROR(IF(AND(PRINCIPAL!$H$38&lt;&gt;"",OR(L104=PRINCIPAL!$I$38,L104=PRINCIPAL!$I$38+PRINCIPAL!$I$38,L104=PRINCIPAL!$I$38+PRINCIPAL!$I$38+PRINCIPAL!$I$38)),0,IF(AND(PRINCIPAL!$H$38&lt;&gt;"",L104=PRINCIPAL!$J$38),VLOOKUP($AH$87,'Banco de Dados'!$B$4:$J$50,8,FALSE)*PRINCIPAL!$H$38*(1-(PRINCIPAL!$K$38/100)),IF(AND(PRINCIPAL!$H$38&lt;&gt;"",L104=PRINCIPAL!$L$38),VLOOKUP($AH$87,'Banco de Dados'!$B$4:$J$50,8,FALSE)*PRINCIPAL!$H$38*(1-(PRINCIPAL!$M$38/100)),IF(AND(PRINCIPAL!$H$38&lt;&gt;"",L104=PRINCIPAL!$N$38),VLOOKUP($AH$87,'Banco de Dados'!$B$4:$J$50,8,FALSE)*PRINCIPAL!$H$38*(1-(PRINCIPAL!$O$38/100)),IF(PRINCIPAL!$H$38&lt;&gt;"",VLOOKUP($AH$87,'Banco de Dados'!$B$4:$J$50,8,FALSE)*PRINCIPAL!$H$38,IF(OR(L104=PRINCIPAL!$I$38,L104=PRINCIPAL!$I$38+PRINCIPAL!$I$38,L104=PRINCIPAL!$I$38+PRINCIPAL!$I$38+PRINCIPAL!$I$38),0,IF(L104=PRINCIPAL!$J$38,VLOOKUP($AH$87,'Banco de Dados'!$B$4:$J$50,6,FALSE)*(1-(PRINCIPAL!$K$38/100)),IF(L104=PRINCIPAL!$L$38,VLOOKUP($AH$87,'Banco de Dados'!$B$4:$J$50,6,FALSE)*(1-(PRINCIPAL!$M$38/100)),IF(L104=PRINCIPAL!$N$38,VLOOKUP($AH$87,'Banco de Dados'!$B$4:$J$50,6,FALSE)*(1-(PRINCIPAL!$O$38/100)),VLOOKUP($AH$87,'Banco de Dados'!$B$4:$J$50,6,FALSE)))))))))),"")</f>
        <v/>
      </c>
      <c r="AH104" s="29" t="str">
        <f>IFERROR(AG104*(IFERROR(VLOOKUP($AH$87,'Banco de Dados'!$B$4:$J$50,4,FALSE),"ERRO")),"")</f>
        <v/>
      </c>
      <c r="AI104" s="29" t="str">
        <f t="shared" si="55"/>
        <v/>
      </c>
      <c r="AJ104" s="103" t="str">
        <f>IFERROR(AI104*(C104*(PRINCIPAL!$G$38/100))*0.47*(44/12),"")</f>
        <v/>
      </c>
      <c r="AK104" s="111" t="str">
        <f t="shared" si="65"/>
        <v/>
      </c>
      <c r="AL104" s="30" t="str">
        <f>IFERROR(IF(AND(PRINCIPAL!$H$39&lt;&gt;"",OR(L104=PRINCIPAL!$I$39,L104=PRINCIPAL!$I$39+PRINCIPAL!$I$39,L104=PRINCIPAL!$I$39+PRINCIPAL!$I$39+PRINCIPAL!$I$39)),0,IF(AND(PRINCIPAL!$H$39&lt;&gt;"",L104=PRINCIPAL!$J$39),VLOOKUP($AM$87,'Banco de Dados'!$B$4:$J$50,8,FALSE)*PRINCIPAL!$H$39*(1-(PRINCIPAL!$K$39/100)),IF(AND(PRINCIPAL!$H$39&lt;&gt;"",L104=PRINCIPAL!$L$39),VLOOKUP($AM$87,'Banco de Dados'!$B$4:$J$50,8,FALSE)*PRINCIPAL!$H$39*(1-(PRINCIPAL!$M$39/100)),IF(AND(PRINCIPAL!$H$39&lt;&gt;"",L104=PRINCIPAL!$N$39),VLOOKUP($AM$87,'Banco de Dados'!$B$4:$J$50,8,FALSE)*PRINCIPAL!$H$39*(1-(PRINCIPAL!$O$39/100)),IF(PRINCIPAL!$H$39&lt;&gt;"",VLOOKUP($AM$87,'Banco de Dados'!$B$4:$J$50,8,FALSE)*PRINCIPAL!$H$39,IF(OR(L104=PRINCIPAL!$I$39,L104=PRINCIPAL!$I$39+PRINCIPAL!$I$39,L104=PRINCIPAL!$I$39+PRINCIPAL!$I$39+PRINCIPAL!$I$39),0,IF(L104=PRINCIPAL!$J$39,VLOOKUP($AM$87,'Banco de Dados'!$B$4:$J$50,6,FALSE)*(1-(PRINCIPAL!$K$39/100)),IF(L104=PRINCIPAL!$L$39,VLOOKUP($AM$87,'Banco de Dados'!$B$4:$J$50,6,FALSE)*(1-(PRINCIPAL!$M$39/100)),IF(L104=PRINCIPAL!$N$39,VLOOKUP($AM$87,'Banco de Dados'!$B$4:$J$50,6,FALSE)*(1-(PRINCIPAL!$O$39/100)),VLOOKUP($AM$87,'Banco de Dados'!$B$4:$J$50,6,FALSE)))))))))),"")</f>
        <v/>
      </c>
      <c r="AM104" s="29" t="str">
        <f>IFERROR(AL104*(IFERROR(VLOOKUP($AM$87,'Banco de Dados'!$B$4:$J$50,4,FALSE),"ERRO")),"")</f>
        <v/>
      </c>
      <c r="AN104" s="29" t="str">
        <f t="shared" si="56"/>
        <v/>
      </c>
      <c r="AO104" s="103" t="str">
        <f>IFERROR(AN104*(C104*(PRINCIPAL!$G$39/100))*0.47*(44/12),"")</f>
        <v/>
      </c>
      <c r="AP104" s="111" t="str">
        <f t="shared" si="57"/>
        <v/>
      </c>
      <c r="AQ104" s="29" t="str">
        <f>IFERROR(IF(AND(PRINCIPAL!$H$40&lt;&gt;"",OR(L104=PRINCIPAL!$I$40,L104=PRINCIPAL!$I$40+PRINCIPAL!$I$40,L104=PRINCIPAL!$I$40+PRINCIPAL!$I$40+PRINCIPAL!$I$40)),0,IF(AND(PRINCIPAL!$H$40&lt;&gt;"",L104=PRINCIPAL!$J$40),VLOOKUP($AR$87,'Banco de Dados'!$B$4:$J$50,8,FALSE)*PRINCIPAL!$H$40*(1-(PRINCIPAL!$K$40/100)),IF(AND(PRINCIPAL!$H$40&lt;&gt;"",L104=PRINCIPAL!$L$40),VLOOKUP($AR$87,'Banco de Dados'!$B$4:$J$50,8,FALSE)*PRINCIPAL!$H$40*(1-(PRINCIPAL!$M$40/100)),IF(AND(PRINCIPAL!$H$40&lt;&gt;"",L104=PRINCIPAL!$N$40),VLOOKUP($AR$87,'Banco de Dados'!$B$4:$J$50,8,FALSE)*PRINCIPAL!$H$40*(1-(PRINCIPAL!$O$40/100)),IF(PRINCIPAL!$H$40&lt;&gt;"",VLOOKUP($AR$87,'Banco de Dados'!$B$4:$J$50,8,FALSE)*PRINCIPAL!$H$40,IF(OR(L104=PRINCIPAL!$I$40,L104=PRINCIPAL!$I$40+PRINCIPAL!$I$40,L104=PRINCIPAL!$I$40+PRINCIPAL!$I$40+PRINCIPAL!$I$40),0,IF(L104=PRINCIPAL!$J$40,VLOOKUP($AR$87,'Banco de Dados'!$B$4:$J$50,6,FALSE)*(1-(PRINCIPAL!$K$40/100)),IF(L104=PRINCIPAL!$L$40,VLOOKUP($AR$87,'Banco de Dados'!$B$4:$J$50,6,FALSE)*(1-(PRINCIPAL!$M$40/100)),IF(L104=PRINCIPAL!$N$40,VLOOKUP($AR$87,'Banco de Dados'!$B$4:$J$50,6,FALSE)*(1-(PRINCIPAL!$O$40/100)),VLOOKUP($AR$87,'Banco de Dados'!$B$4:$J$50,6,FALSE)))))))))),"")</f>
        <v/>
      </c>
      <c r="AR104" s="29" t="str">
        <f>IFERROR(AQ104*(IFERROR(VLOOKUP($AR$87,'Banco de Dados'!$B$4:$J$50,4,FALSE),"ERRO")),"")</f>
        <v/>
      </c>
      <c r="AS104" s="29" t="str">
        <f t="shared" si="58"/>
        <v/>
      </c>
      <c r="AT104" s="103" t="str">
        <f>IFERROR(AS104*(C104*(PRINCIPAL!$G$40/100))*0.47*(44/12),"")</f>
        <v/>
      </c>
      <c r="AU104" s="111" t="str">
        <f t="shared" si="70"/>
        <v/>
      </c>
      <c r="AV104" s="30" t="str">
        <f>IFERROR(IF(AND(PRINCIPAL!$H$41&lt;&gt;"",OR(L104=PRINCIPAL!$I$41,L104=PRINCIPAL!$I$41+PRINCIPAL!$I$41,L104=PRINCIPAL!$I$41+PRINCIPAL!$I$41+PRINCIPAL!$I$41)),0,IF(AND(PRINCIPAL!$H$41&lt;&gt;"",L104=PRINCIPAL!$J$41),VLOOKUP($AW$87,'Banco de Dados'!$B$4:$J$50,8,FALSE)*PRINCIPAL!$H$41*(1-(PRINCIPAL!$K$41/100)),IF(AND(PRINCIPAL!$H$41&lt;&gt;"",L104=PRINCIPAL!$L$41),VLOOKUP($AW$87,'Banco de Dados'!$B$4:$J$50,8,FALSE)*PRINCIPAL!$H$41*(1-(PRINCIPAL!$M$41/100)),IF(AND(PRINCIPAL!$H$41&lt;&gt;"",L104=PRINCIPAL!$N$41),VLOOKUP($AW$87,'Banco de Dados'!$B$4:$J$50,8,FALSE)*PRINCIPAL!$H$41*(1-(PRINCIPAL!$O$41/100)),IF(PRINCIPAL!$H$41&lt;&gt;"",VLOOKUP($AW$87,'Banco de Dados'!$B$4:$J$50,8,FALSE)*PRINCIPAL!$H$41,IF(OR(L104=PRINCIPAL!$I$41,L104=PRINCIPAL!$I$41+PRINCIPAL!$I$41,L104=PRINCIPAL!$I$41+PRINCIPAL!$I$41+PRINCIPAL!$I$41),0,IF(L104=PRINCIPAL!$J$41,VLOOKUP($AW$87,'Banco de Dados'!$B$4:$J$50,6,FALSE)*(1-(PRINCIPAL!$K$41/100)),IF(L104=PRINCIPAL!$L$41,VLOOKUP($AW$87,'Banco de Dados'!$B$4:$J$50,6,FALSE)*(1-(PRINCIPAL!$M$41/100)),IF(L104=PRINCIPAL!$N$41,VLOOKUP($AW$87,'Banco de Dados'!$B$4:$J$50,6,FALSE)*(1-(PRINCIPAL!$O$41/100)),VLOOKUP($AW$87,'Banco de Dados'!$B$4:$J$50,6,FALSE)))))))))),"")</f>
        <v/>
      </c>
      <c r="AW104" s="29" t="str">
        <f>IFERROR(AV104*(IFERROR(VLOOKUP($AW$87,'Banco de Dados'!$B$4:$J$50,4,FALSE),"ERRO")),"")</f>
        <v/>
      </c>
      <c r="AX104" s="29" t="str">
        <f t="shared" si="59"/>
        <v/>
      </c>
      <c r="AY104" s="103" t="str">
        <f>IFERROR(AX104*(C104*(PRINCIPAL!$G$41/100))*0.47*(44/12),"")</f>
        <v/>
      </c>
      <c r="AZ104" s="111" t="str">
        <f t="shared" si="66"/>
        <v/>
      </c>
      <c r="BA104" s="30" t="str">
        <f>IFERROR(IF(AND(PRINCIPAL!$H$42&lt;&gt;"",OR(L104=PRINCIPAL!$I$42,L104=PRINCIPAL!$I$42+PRINCIPAL!$I$42,L104=PRINCIPAL!$I$42+PRINCIPAL!$I$42+PRINCIPAL!$I$42)),0,IF(AND(PRINCIPAL!$H$42&lt;&gt;"",L104=PRINCIPAL!$J$42),VLOOKUP($BB$87,'Banco de Dados'!$B$4:$J$50,8,FALSE)*PRINCIPAL!$H$42*(1-(PRINCIPAL!$K$42/100)),IF(AND(PRINCIPAL!$H$42&lt;&gt;"",L104=PRINCIPAL!$L$42),VLOOKUP($BB$87,'Banco de Dados'!$B$4:$J$50,8,FALSE)*PRINCIPAL!$H$42*(1-(PRINCIPAL!$M$42/100)),IF(AND(PRINCIPAL!$H$42&lt;&gt;"",L104=PRINCIPAL!$N$42),VLOOKUP($BB$87,'Banco de Dados'!$B$4:$J$50,8,FALSE)*PRINCIPAL!$H$42*(1-(PRINCIPAL!$O$42/100)),IF(PRINCIPAL!$H$42&lt;&gt;"",VLOOKUP($BB$87,'Banco de Dados'!$B$4:$J$50,8,FALSE)*PRINCIPAL!$H$42,IF(OR(L104=PRINCIPAL!$I$42,L104=PRINCIPAL!$I$42+PRINCIPAL!$I$42,L104=PRINCIPAL!$I$42+PRINCIPAL!$I$42+PRINCIPAL!$I$42),0,IF(L104=PRINCIPAL!$J$42,VLOOKUP($BB$87,'Banco de Dados'!$B$4:$J$50,6,FALSE)*(1-(PRINCIPAL!$K$42/100)),IF(L104=PRINCIPAL!$L$42,VLOOKUP($BB$87,'Banco de Dados'!$B$4:$J$50,6,FALSE)*(1-(PRINCIPAL!$M$42/100)),IF(L104=PRINCIPAL!$N$42,VLOOKUP($BB$87,'Banco de Dados'!$B$4:$J$50,6,FALSE)*(1-(PRINCIPAL!$O$42/100)),VLOOKUP($BB$87,'Banco de Dados'!$B$4:$J$50,6,FALSE)))))))))),"")</f>
        <v/>
      </c>
      <c r="BB104" s="29" t="str">
        <f>IFERROR(BA104*(IFERROR(VLOOKUP($BB$87,'Banco de Dados'!$B$4:$J$50,4,FALSE),"ERRO")),"")</f>
        <v/>
      </c>
      <c r="BC104" s="29" t="str">
        <f t="shared" si="67"/>
        <v/>
      </c>
      <c r="BD104" s="103" t="str">
        <f>IFERROR(BC104*(C104*(PRINCIPAL!$G$42/100))*0.47*(44/12),"")</f>
        <v/>
      </c>
      <c r="BE104" s="111" t="str">
        <f t="shared" si="60"/>
        <v/>
      </c>
      <c r="BF104" s="30" t="str">
        <f>IFERROR(IF(AND(PRINCIPAL!$H$43&lt;&gt;"",OR(L104=PRINCIPAL!$I$43,L104=PRINCIPAL!$I$43+PRINCIPAL!$I$43,L104=PRINCIPAL!$I$43+PRINCIPAL!$I$43+PRINCIPAL!$I$43)),0,IF(AND(PRINCIPAL!$H$43&lt;&gt;"",L104=PRINCIPAL!$J$43),VLOOKUP($BG$87,'Banco de Dados'!$B$4:$J$50,8,FALSE)*PRINCIPAL!$H$43*(1-(PRINCIPAL!$K$43/100)),IF(AND(PRINCIPAL!$H$43&lt;&gt;"",L104=PRINCIPAL!$L$43),VLOOKUP($BG$87,'Banco de Dados'!$B$4:$J$50,8,FALSE)*PRINCIPAL!$H$43*(1-(PRINCIPAL!$M$43/100)),IF(AND(PRINCIPAL!$H$43&lt;&gt;"",L104=PRINCIPAL!$N$43),VLOOKUP($BG$87,'Banco de Dados'!$B$4:$J$50,8,FALSE)*PRINCIPAL!$H$43*(1-(PRINCIPAL!$O$43/100)),IF(PRINCIPAL!$H$43&lt;&gt;"",VLOOKUP($BG$87,'Banco de Dados'!$B$4:$J$50,8,FALSE)*PRINCIPAL!$H$43,IF(OR(L104=PRINCIPAL!$I$43,L104=PRINCIPAL!$I$43+PRINCIPAL!$I$43,L104=PRINCIPAL!$I$43+PRINCIPAL!$I$43+PRINCIPAL!$I$43),0,IF(L104=PRINCIPAL!$J$43,VLOOKUP($BG$87,'Banco de Dados'!$B$4:$J$50,6,FALSE)*(1-(PRINCIPAL!$K$43/100)),IF(L104=PRINCIPAL!$L$43,VLOOKUP($BG$87,'Banco de Dados'!$B$4:$J$50,6,FALSE)*(1-(PRINCIPAL!$M$43/100)),IF(L104=PRINCIPAL!$N$43,VLOOKUP($BG$87,'Banco de Dados'!$B$4:$J$50,6,FALSE)*(1-(PRINCIPAL!$O$43/100)),VLOOKUP($BG$87,'Banco de Dados'!$B$4:$J$50,6,FALSE)))))))))),"")</f>
        <v/>
      </c>
      <c r="BG104" s="29" t="str">
        <f>IFERROR(BF104*(IFERROR(VLOOKUP($BG$87,'Banco de Dados'!$B$4:$J$50,4,FALSE),"ERRO")),"")</f>
        <v/>
      </c>
      <c r="BH104" s="29" t="str">
        <f t="shared" si="61"/>
        <v/>
      </c>
      <c r="BI104" s="103" t="str">
        <f>IFERROR(BH104*(C104*(PRINCIPAL!$G$43/100))*0.47*(44/12),"")</f>
        <v/>
      </c>
      <c r="BJ104" s="102" t="str">
        <f t="shared" si="62"/>
        <v/>
      </c>
    </row>
    <row r="105" spans="2:62" ht="12.75" customHeight="1" x14ac:dyDescent="0.3">
      <c r="B105" s="326">
        <f t="shared" si="49"/>
        <v>2036</v>
      </c>
      <c r="C105" s="340"/>
      <c r="D105" s="1"/>
      <c r="E105" s="116">
        <v>16</v>
      </c>
      <c r="F105" s="24" t="str">
        <f>IFERROR(VLOOKUP($G$87,'Banco de Dados'!$B$4:$J$50,6,FALSE),"")</f>
        <v/>
      </c>
      <c r="G105" s="25" t="str">
        <f>IFERROR(F105*(IFERROR(VLOOKUP($G$87,'Banco de Dados'!$B$4:$J$50,4,FALSE),"ERRO")),"")</f>
        <v/>
      </c>
      <c r="H105" s="25" t="str">
        <f t="shared" si="50"/>
        <v/>
      </c>
      <c r="I105" s="103" t="str">
        <f t="shared" si="51"/>
        <v/>
      </c>
      <c r="J105" s="117" t="str">
        <f t="shared" si="68"/>
        <v/>
      </c>
      <c r="K105" s="1"/>
      <c r="L105" s="91">
        <v>16</v>
      </c>
      <c r="M105" s="24" t="str">
        <f>IFERROR(IF(AND(PRINCIPAL!$H$34&lt;&gt;"",OR(L105=PRINCIPAL!$I$34,L105=PRINCIPAL!$I$34+PRINCIPAL!$I$34,L105=PRINCIPAL!$I$34+PRINCIPAL!$I$34+PRINCIPAL!$I$34)),0,IF(AND(PRINCIPAL!$H$34&lt;&gt;"",L105=PRINCIPAL!$J$34),VLOOKUP($N$87,'Banco de Dados'!$B$4:$J$50,8,FALSE)*PRINCIPAL!$H$34*(1-(PRINCIPAL!$K$34/100)),IF(AND(PRINCIPAL!$H$34&lt;&gt;"",L105=PRINCIPAL!$L$34),VLOOKUP($N$87,'Banco de Dados'!$B$4:$J$50,8,FALSE)*PRINCIPAL!$H$34*(1-(PRINCIPAL!$M$34/100)),IF(AND(PRINCIPAL!$H$34&lt;&gt;"",L105=PRINCIPAL!$N$34),VLOOKUP($N$87,'Banco de Dados'!$B$4:$J$50,8,FALSE)*PRINCIPAL!$H$34*(1-(PRINCIPAL!$O$34/100)),IF(PRINCIPAL!$H$34&lt;&gt;"",VLOOKUP($N$87,'Banco de Dados'!$B$4:$J$50,8,FALSE)*PRINCIPAL!$H$34,IF(OR(L105=PRINCIPAL!$I$34,L105=PRINCIPAL!$I$34+PRINCIPAL!$I$34,L105=PRINCIPAL!$I$34+PRINCIPAL!$I$34+PRINCIPAL!$I$34),0,IF(L105=PRINCIPAL!$J$34,VLOOKUP($N$87,'Banco de Dados'!$B$4:$J$50,6,FALSE)*(1-(PRINCIPAL!$K$34/100)),IF(L105=PRINCIPAL!$L$34,VLOOKUP($N$87,'Banco de Dados'!$B$4:$J$50,6,FALSE)*(1-(PRINCIPAL!$M$34/100)),IF(L105=PRINCIPAL!$N$34,VLOOKUP($N$87,'Banco de Dados'!$B$4:$J$50,6,FALSE)*(1-(PRINCIPAL!$O$34/100)),VLOOKUP($N$87,'Banco de Dados'!$B$4:$J$50,6,FALSE)))))))))),"")</f>
        <v/>
      </c>
      <c r="N105" s="25" t="str">
        <f>IFERROR(M105*(IFERROR(VLOOKUP($N$87,'Banco de Dados'!$B$4:$J$50,4,FALSE),"ERRO")),"")</f>
        <v/>
      </c>
      <c r="O105" s="25" t="str">
        <f t="shared" si="47"/>
        <v/>
      </c>
      <c r="P105" s="103" t="str">
        <f>IFERROR(O105*(C105*(PRINCIPAL!$G$34/100))*0.47*(44/12),"")</f>
        <v/>
      </c>
      <c r="Q105" s="107" t="str">
        <f t="shared" si="69"/>
        <v/>
      </c>
      <c r="R105" s="29" t="str">
        <f>IFERROR(IF(AND(PRINCIPAL!$H$35&lt;&gt;"",OR(L105=PRINCIPAL!$I$35,L105=PRINCIPAL!$I$35+PRINCIPAL!$I$35,L105=PRINCIPAL!$I$35+PRINCIPAL!$I$35+PRINCIPAL!$I$35)),0,IF(AND(PRINCIPAL!$H$35&lt;&gt;"",L105=PRINCIPAL!$J$35),VLOOKUP($S$87,'Banco de Dados'!$B$4:$J$50,8,FALSE)*PRINCIPAL!$H$35*(1-(PRINCIPAL!$K$35/100)),IF(AND(PRINCIPAL!$H$35&lt;&gt;"",L105=PRINCIPAL!$L$35),VLOOKUP($S$87,'Banco de Dados'!$B$4:$J$50,8,FALSE)*PRINCIPAL!$H$35*(1-(PRINCIPAL!$M$35/100)),IF(AND(PRINCIPAL!$H$35&lt;&gt;"",L105=PRINCIPAL!$N$35),VLOOKUP($S$87,'Banco de Dados'!$B$4:$J$50,8,FALSE)*PRINCIPAL!$H$35*(1-(PRINCIPAL!$O$35/100)),IF(PRINCIPAL!$H$35&lt;&gt;"",VLOOKUP($S$87,'Banco de Dados'!$B$4:$J$50,8,FALSE)*PRINCIPAL!$H$35,IF(OR(L105=PRINCIPAL!$I$35,L105=PRINCIPAL!$I$35+PRINCIPAL!$I$35,L105=PRINCIPAL!$I$35+PRINCIPAL!$I$35+PRINCIPAL!$I$35),0,IF(L105=PRINCIPAL!$J$35,VLOOKUP($S$87,'Banco de Dados'!$B$4:$J$50,6,FALSE)*(1-(PRINCIPAL!$K$35/100)),IF(L105=PRINCIPAL!$L$35,VLOOKUP($S$87,'Banco de Dados'!$B$4:$J$50,6,FALSE)*(1-(PRINCIPAL!$M$35/100)),IF(L105=PRINCIPAL!$N$35,VLOOKUP($S$87,'Banco de Dados'!$B$4:$J$50,6,FALSE)*(1-(PRINCIPAL!$O$35/100)),VLOOKUP($S$87,'Banco de Dados'!$B$4:$J$50,6,FALSE)))))))))),"")</f>
        <v/>
      </c>
      <c r="S105" s="29" t="str">
        <f>IFERROR(R105*(IFERROR(VLOOKUP($S$87,'Banco de Dados'!$B$4:$J$50,4,FALSE),"ERRO")),"")</f>
        <v/>
      </c>
      <c r="T105" s="29" t="str">
        <f t="shared" si="52"/>
        <v/>
      </c>
      <c r="U105" s="103" t="str">
        <f>IFERROR(T105*(C105*(PRINCIPAL!$G$35/100))*0.47*(44/12),"")</f>
        <v/>
      </c>
      <c r="V105" s="103" t="str">
        <f t="shared" si="71"/>
        <v/>
      </c>
      <c r="W105" s="30" t="str">
        <f>IFERROR(IF(AND(PRINCIPAL!$H$36&lt;&gt;"",OR(L105=PRINCIPAL!$I$36,L105=PRINCIPAL!$I$36+PRINCIPAL!$I$36,L105=PRINCIPAL!$I$36+PRINCIPAL!$I$36+PRINCIPAL!$I$36)),0,IF(AND(PRINCIPAL!$H$36&lt;&gt;"",L105=PRINCIPAL!$J$36),VLOOKUP($X$126,'Banco de Dados'!$B$4:$J$50,8,FALSE)*PRINCIPAL!$H$36*(1-(PRINCIPAL!$K$36/100)),IF(AND(PRINCIPAL!$H$36&lt;&gt;"",L105=PRINCIPAL!$L$36),VLOOKUP($X$126,'Banco de Dados'!$B$4:$J$50,8,FALSE)*PRINCIPAL!$H$36*(1-(PRINCIPAL!$M$36/100)),IF(AND(PRINCIPAL!$H$36&lt;&gt;"",L105=PRINCIPAL!$N$36),VLOOKUP($X$126,'Banco de Dados'!$B$4:$J$50,8,FALSE)*PRINCIPAL!$H$36*(1-(PRINCIPAL!$O$36/100)),IF(PRINCIPAL!$H$36&lt;&gt;"",VLOOKUP($X$87,'Banco de Dados'!$B$4:$J$50,8,FALSE)*PRINCIPAL!$H$36,IF(OR(L105=PRINCIPAL!$I$36,L105=PRINCIPAL!$I$36+PRINCIPAL!$I$36,L105=PRINCIPAL!$I$36+PRINCIPAL!$I$36+PRINCIPAL!$I$36),0,IF(L105=PRINCIPAL!$J$36,VLOOKUP($X$87,'Banco de Dados'!$B$4:$J$50,6,FALSE)*(1-(PRINCIPAL!$K$36/100)),IF(L105=PRINCIPAL!$L$36,VLOOKUP($X$87,'Banco de Dados'!$B$4:$J$50,6,FALSE)*(1-(PRINCIPAL!$M$36/100)),IF(L105=PRINCIPAL!$N$36,VLOOKUP($X$87,'Banco de Dados'!$B$4:$J$50,6,FALSE)*(1-(PRINCIPAL!$O$36/100)),VLOOKUP($X$87,'Banco de Dados'!$B$4:$J$50,6,FALSE)))))))))),"")</f>
        <v/>
      </c>
      <c r="X105" s="29" t="str">
        <f>IFERROR(W105*(IFERROR(VLOOKUP($X$87,'Banco de Dados'!$B$4:$J$50,4,FALSE),"ERRO")),"")</f>
        <v/>
      </c>
      <c r="Y105" s="29" t="str">
        <f t="shared" si="63"/>
        <v/>
      </c>
      <c r="Z105" s="103" t="str">
        <f>IFERROR(Y105*(C105*(PRINCIPAL!$G$36/100))*0.47*(44/12),"")</f>
        <v/>
      </c>
      <c r="AA105" s="111" t="str">
        <f t="shared" si="64"/>
        <v/>
      </c>
      <c r="AB105" s="30" t="str">
        <f>IFERROR(IF(AND(PRINCIPAL!$H$37&lt;&gt;"",OR(L105=PRINCIPAL!$I$37,L105=PRINCIPAL!$I$37+PRINCIPAL!$I$37,L105=PRINCIPAL!$I$37+PRINCIPAL!$I$37+PRINCIPAL!$I$37)),0,IF(AND(PRINCIPAL!$H$37&lt;&gt;"",L105=PRINCIPAL!$J$37),VLOOKUP($AC$87,'Banco de Dados'!$B$4:$J$50,8,FALSE)*PRINCIPAL!$H$37*(1-(PRINCIPAL!$K$37/100)),IF(AND(PRINCIPAL!$H$37&lt;&gt;"",L105=PRINCIPAL!$L$37),VLOOKUP($AC$87,'Banco de Dados'!$B$4:$J$50,8,FALSE)*PRINCIPAL!$H$37*(1-(PRINCIPAL!$M$37/100)),IF(AND(PRINCIPAL!$H$37&lt;&gt;"",L105=PRINCIPAL!$N$37),VLOOKUP($AC$87,'Banco de Dados'!$B$4:$J$50,8,FALSE)*PRINCIPAL!$H$37*(1-(PRINCIPAL!$O$37/100)),IF(PRINCIPAL!$H$37&lt;&gt;"",VLOOKUP($AC$87,'Banco de Dados'!$B$4:$J$50,8,FALSE)*PRINCIPAL!$H$37,IF(OR(L105=PRINCIPAL!$I$37,L105=PRINCIPAL!$I$37+PRINCIPAL!$I$37,L105=PRINCIPAL!$I$37+PRINCIPAL!$I$37+PRINCIPAL!$I$37),0,IF(L105=PRINCIPAL!$J$37,VLOOKUP($AC$87,'Banco de Dados'!$B$4:$J$50,6,FALSE)*(1-(PRINCIPAL!$K$37/100)),IF(L105=PRINCIPAL!$L$37,VLOOKUP($AC$87,'Banco de Dados'!$B$4:$J$50,6,FALSE)*(1-(PRINCIPAL!$M$37/100)),IF(L105=PRINCIPAL!$N$37,VLOOKUP($AC$87,'Banco de Dados'!$B$4:$J$50,6,FALSE)*(1-(PRINCIPAL!$O$37/100)),VLOOKUP($AC$87,'Banco de Dados'!$B$4:$J$50,6,FALSE)))))))))),"")</f>
        <v/>
      </c>
      <c r="AC105" s="29" t="str">
        <f>IFERROR(AB105*(IFERROR(VLOOKUP($AC$87,'Banco de Dados'!$B$4:$J$50,4,FALSE),"ERRO")),"")</f>
        <v/>
      </c>
      <c r="AD105" s="29" t="str">
        <f t="shared" si="53"/>
        <v/>
      </c>
      <c r="AE105" s="103" t="str">
        <f>IFERROR(AD105*(C105*(PRINCIPAL!$G$37/100))*0.47*(44/12),"")</f>
        <v/>
      </c>
      <c r="AF105" s="111" t="str">
        <f t="shared" si="54"/>
        <v/>
      </c>
      <c r="AG105" s="30" t="str">
        <f>IFERROR(IF(AND(PRINCIPAL!$H$38&lt;&gt;"",OR(L105=PRINCIPAL!$I$38,L105=PRINCIPAL!$I$38+PRINCIPAL!$I$38,L105=PRINCIPAL!$I$38+PRINCIPAL!$I$38+PRINCIPAL!$I$38)),0,IF(AND(PRINCIPAL!$H$38&lt;&gt;"",L105=PRINCIPAL!$J$38),VLOOKUP($AH$87,'Banco de Dados'!$B$4:$J$50,8,FALSE)*PRINCIPAL!$H$38*(1-(PRINCIPAL!$K$38/100)),IF(AND(PRINCIPAL!$H$38&lt;&gt;"",L105=PRINCIPAL!$L$38),VLOOKUP($AH$87,'Banco de Dados'!$B$4:$J$50,8,FALSE)*PRINCIPAL!$H$38*(1-(PRINCIPAL!$M$38/100)),IF(AND(PRINCIPAL!$H$38&lt;&gt;"",L105=PRINCIPAL!$N$38),VLOOKUP($AH$87,'Banco de Dados'!$B$4:$J$50,8,FALSE)*PRINCIPAL!$H$38*(1-(PRINCIPAL!$O$38/100)),IF(PRINCIPAL!$H$38&lt;&gt;"",VLOOKUP($AH$87,'Banco de Dados'!$B$4:$J$50,8,FALSE)*PRINCIPAL!$H$38,IF(OR(L105=PRINCIPAL!$I$38,L105=PRINCIPAL!$I$38+PRINCIPAL!$I$38,L105=PRINCIPAL!$I$38+PRINCIPAL!$I$38+PRINCIPAL!$I$38),0,IF(L105=PRINCIPAL!$J$38,VLOOKUP($AH$87,'Banco de Dados'!$B$4:$J$50,6,FALSE)*(1-(PRINCIPAL!$K$38/100)),IF(L105=PRINCIPAL!$L$38,VLOOKUP($AH$87,'Banco de Dados'!$B$4:$J$50,6,FALSE)*(1-(PRINCIPAL!$M$38/100)),IF(L105=PRINCIPAL!$N$38,VLOOKUP($AH$87,'Banco de Dados'!$B$4:$J$50,6,FALSE)*(1-(PRINCIPAL!$O$38/100)),VLOOKUP($AH$87,'Banco de Dados'!$B$4:$J$50,6,FALSE)))))))))),"")</f>
        <v/>
      </c>
      <c r="AH105" s="29" t="str">
        <f>IFERROR(AG105*(IFERROR(VLOOKUP($AH$87,'Banco de Dados'!$B$4:$J$50,4,FALSE),"ERRO")),"")</f>
        <v/>
      </c>
      <c r="AI105" s="29" t="str">
        <f t="shared" si="55"/>
        <v/>
      </c>
      <c r="AJ105" s="103" t="str">
        <f>IFERROR(AI105*(C105*(PRINCIPAL!$G$38/100))*0.47*(44/12),"")</f>
        <v/>
      </c>
      <c r="AK105" s="111" t="str">
        <f t="shared" si="65"/>
        <v/>
      </c>
      <c r="AL105" s="30" t="str">
        <f>IFERROR(IF(AND(PRINCIPAL!$H$39&lt;&gt;"",OR(L105=PRINCIPAL!$I$39,L105=PRINCIPAL!$I$39+PRINCIPAL!$I$39,L105=PRINCIPAL!$I$39+PRINCIPAL!$I$39+PRINCIPAL!$I$39)),0,IF(AND(PRINCIPAL!$H$39&lt;&gt;"",L105=PRINCIPAL!$J$39),VLOOKUP($AM$87,'Banco de Dados'!$B$4:$J$50,8,FALSE)*PRINCIPAL!$H$39*(1-(PRINCIPAL!$K$39/100)),IF(AND(PRINCIPAL!$H$39&lt;&gt;"",L105=PRINCIPAL!$L$39),VLOOKUP($AM$87,'Banco de Dados'!$B$4:$J$50,8,FALSE)*PRINCIPAL!$H$39*(1-(PRINCIPAL!$M$39/100)),IF(AND(PRINCIPAL!$H$39&lt;&gt;"",L105=PRINCIPAL!$N$39),VLOOKUP($AM$87,'Banco de Dados'!$B$4:$J$50,8,FALSE)*PRINCIPAL!$H$39*(1-(PRINCIPAL!$O$39/100)),IF(PRINCIPAL!$H$39&lt;&gt;"",VLOOKUP($AM$87,'Banco de Dados'!$B$4:$J$50,8,FALSE)*PRINCIPAL!$H$39,IF(OR(L105=PRINCIPAL!$I$39,L105=PRINCIPAL!$I$39+PRINCIPAL!$I$39,L105=PRINCIPAL!$I$39+PRINCIPAL!$I$39+PRINCIPAL!$I$39),0,IF(L105=PRINCIPAL!$J$39,VLOOKUP($AM$87,'Banco de Dados'!$B$4:$J$50,6,FALSE)*(1-(PRINCIPAL!$K$39/100)),IF(L105=PRINCIPAL!$L$39,VLOOKUP($AM$87,'Banco de Dados'!$B$4:$J$50,6,FALSE)*(1-(PRINCIPAL!$M$39/100)),IF(L105=PRINCIPAL!$N$39,VLOOKUP($AM$87,'Banco de Dados'!$B$4:$J$50,6,FALSE)*(1-(PRINCIPAL!$O$39/100)),VLOOKUP($AM$87,'Banco de Dados'!$B$4:$J$50,6,FALSE)))))))))),"")</f>
        <v/>
      </c>
      <c r="AM105" s="29" t="str">
        <f>IFERROR(AL105*(IFERROR(VLOOKUP($AM$87,'Banco de Dados'!$B$4:$J$50,4,FALSE),"ERRO")),"")</f>
        <v/>
      </c>
      <c r="AN105" s="29" t="str">
        <f t="shared" si="56"/>
        <v/>
      </c>
      <c r="AO105" s="103" t="str">
        <f>IFERROR(AN105*(C105*(PRINCIPAL!$G$39/100))*0.47*(44/12),"")</f>
        <v/>
      </c>
      <c r="AP105" s="111" t="str">
        <f t="shared" si="57"/>
        <v/>
      </c>
      <c r="AQ105" s="29" t="str">
        <f>IFERROR(IF(AND(PRINCIPAL!$H$40&lt;&gt;"",OR(L105=PRINCIPAL!$I$40,L105=PRINCIPAL!$I$40+PRINCIPAL!$I$40,L105=PRINCIPAL!$I$40+PRINCIPAL!$I$40+PRINCIPAL!$I$40)),0,IF(AND(PRINCIPAL!$H$40&lt;&gt;"",L105=PRINCIPAL!$J$40),VLOOKUP($AR$87,'Banco de Dados'!$B$4:$J$50,8,FALSE)*PRINCIPAL!$H$40*(1-(PRINCIPAL!$K$40/100)),IF(AND(PRINCIPAL!$H$40&lt;&gt;"",L105=PRINCIPAL!$L$40),VLOOKUP($AR$87,'Banco de Dados'!$B$4:$J$50,8,FALSE)*PRINCIPAL!$H$40*(1-(PRINCIPAL!$M$40/100)),IF(AND(PRINCIPAL!$H$40&lt;&gt;"",L105=PRINCIPAL!$N$40),VLOOKUP($AR$87,'Banco de Dados'!$B$4:$J$50,8,FALSE)*PRINCIPAL!$H$40*(1-(PRINCIPAL!$O$40/100)),IF(PRINCIPAL!$H$40&lt;&gt;"",VLOOKUP($AR$87,'Banco de Dados'!$B$4:$J$50,8,FALSE)*PRINCIPAL!$H$40,IF(OR(L105=PRINCIPAL!$I$40,L105=PRINCIPAL!$I$40+PRINCIPAL!$I$40,L105=PRINCIPAL!$I$40+PRINCIPAL!$I$40+PRINCIPAL!$I$40),0,IF(L105=PRINCIPAL!$J$40,VLOOKUP($AR$87,'Banco de Dados'!$B$4:$J$50,6,FALSE)*(1-(PRINCIPAL!$K$40/100)),IF(L105=PRINCIPAL!$L$40,VLOOKUP($AR$87,'Banco de Dados'!$B$4:$J$50,6,FALSE)*(1-(PRINCIPAL!$M$40/100)),IF(L105=PRINCIPAL!$N$40,VLOOKUP($AR$87,'Banco de Dados'!$B$4:$J$50,6,FALSE)*(1-(PRINCIPAL!$O$40/100)),VLOOKUP($AR$87,'Banco de Dados'!$B$4:$J$50,6,FALSE)))))))))),"")</f>
        <v/>
      </c>
      <c r="AR105" s="29" t="str">
        <f>IFERROR(AQ105*(IFERROR(VLOOKUP($AR$87,'Banco de Dados'!$B$4:$J$50,4,FALSE),"ERRO")),"")</f>
        <v/>
      </c>
      <c r="AS105" s="29" t="str">
        <f t="shared" si="58"/>
        <v/>
      </c>
      <c r="AT105" s="103" t="str">
        <f>IFERROR(AS105*(C105*(PRINCIPAL!$G$40/100))*0.47*(44/12),"")</f>
        <v/>
      </c>
      <c r="AU105" s="111" t="str">
        <f t="shared" si="70"/>
        <v/>
      </c>
      <c r="AV105" s="30" t="str">
        <f>IFERROR(IF(AND(PRINCIPAL!$H$41&lt;&gt;"",OR(L105=PRINCIPAL!$I$41,L105=PRINCIPAL!$I$41+PRINCIPAL!$I$41,L105=PRINCIPAL!$I$41+PRINCIPAL!$I$41+PRINCIPAL!$I$41)),0,IF(AND(PRINCIPAL!$H$41&lt;&gt;"",L105=PRINCIPAL!$J$41),VLOOKUP($AW$87,'Banco de Dados'!$B$4:$J$50,8,FALSE)*PRINCIPAL!$H$41*(1-(PRINCIPAL!$K$41/100)),IF(AND(PRINCIPAL!$H$41&lt;&gt;"",L105=PRINCIPAL!$L$41),VLOOKUP($AW$87,'Banco de Dados'!$B$4:$J$50,8,FALSE)*PRINCIPAL!$H$41*(1-(PRINCIPAL!$M$41/100)),IF(AND(PRINCIPAL!$H$41&lt;&gt;"",L105=PRINCIPAL!$N$41),VLOOKUP($AW$87,'Banco de Dados'!$B$4:$J$50,8,FALSE)*PRINCIPAL!$H$41*(1-(PRINCIPAL!$O$41/100)),IF(PRINCIPAL!$H$41&lt;&gt;"",VLOOKUP($AW$87,'Banco de Dados'!$B$4:$J$50,8,FALSE)*PRINCIPAL!$H$41,IF(OR(L105=PRINCIPAL!$I$41,L105=PRINCIPAL!$I$41+PRINCIPAL!$I$41,L105=PRINCIPAL!$I$41+PRINCIPAL!$I$41+PRINCIPAL!$I$41),0,IF(L105=PRINCIPAL!$J$41,VLOOKUP($AW$87,'Banco de Dados'!$B$4:$J$50,6,FALSE)*(1-(PRINCIPAL!$K$41/100)),IF(L105=PRINCIPAL!$L$41,VLOOKUP($AW$87,'Banco de Dados'!$B$4:$J$50,6,FALSE)*(1-(PRINCIPAL!$M$41/100)),IF(L105=PRINCIPAL!$N$41,VLOOKUP($AW$87,'Banco de Dados'!$B$4:$J$50,6,FALSE)*(1-(PRINCIPAL!$O$41/100)),VLOOKUP($AW$87,'Banco de Dados'!$B$4:$J$50,6,FALSE)))))))))),"")</f>
        <v/>
      </c>
      <c r="AW105" s="29" t="str">
        <f>IFERROR(AV105*(IFERROR(VLOOKUP($AW$87,'Banco de Dados'!$B$4:$J$50,4,FALSE),"ERRO")),"")</f>
        <v/>
      </c>
      <c r="AX105" s="29" t="str">
        <f t="shared" si="59"/>
        <v/>
      </c>
      <c r="AY105" s="103" t="str">
        <f>IFERROR(AX105*(C105*(PRINCIPAL!$G$41/100))*0.47*(44/12),"")</f>
        <v/>
      </c>
      <c r="AZ105" s="111" t="str">
        <f t="shared" si="66"/>
        <v/>
      </c>
      <c r="BA105" s="30" t="str">
        <f>IFERROR(IF(AND(PRINCIPAL!$H$42&lt;&gt;"",OR(L105=PRINCIPAL!$I$42,L105=PRINCIPAL!$I$42+PRINCIPAL!$I$42,L105=PRINCIPAL!$I$42+PRINCIPAL!$I$42+PRINCIPAL!$I$42)),0,IF(AND(PRINCIPAL!$H$42&lt;&gt;"",L105=PRINCIPAL!$J$42),VLOOKUP($BB$87,'Banco de Dados'!$B$4:$J$50,8,FALSE)*PRINCIPAL!$H$42*(1-(PRINCIPAL!$K$42/100)),IF(AND(PRINCIPAL!$H$42&lt;&gt;"",L105=PRINCIPAL!$L$42),VLOOKUP($BB$87,'Banco de Dados'!$B$4:$J$50,8,FALSE)*PRINCIPAL!$H$42*(1-(PRINCIPAL!$M$42/100)),IF(AND(PRINCIPAL!$H$42&lt;&gt;"",L105=PRINCIPAL!$N$42),VLOOKUP($BB$87,'Banco de Dados'!$B$4:$J$50,8,FALSE)*PRINCIPAL!$H$42*(1-(PRINCIPAL!$O$42/100)),IF(PRINCIPAL!$H$42&lt;&gt;"",VLOOKUP($BB$87,'Banco de Dados'!$B$4:$J$50,8,FALSE)*PRINCIPAL!$H$42,IF(OR(L105=PRINCIPAL!$I$42,L105=PRINCIPAL!$I$42+PRINCIPAL!$I$42,L105=PRINCIPAL!$I$42+PRINCIPAL!$I$42+PRINCIPAL!$I$42),0,IF(L105=PRINCIPAL!$J$42,VLOOKUP($BB$87,'Banco de Dados'!$B$4:$J$50,6,FALSE)*(1-(PRINCIPAL!$K$42/100)),IF(L105=PRINCIPAL!$L$42,VLOOKUP($BB$87,'Banco de Dados'!$B$4:$J$50,6,FALSE)*(1-(PRINCIPAL!$M$42/100)),IF(L105=PRINCIPAL!$N$42,VLOOKUP($BB$87,'Banco de Dados'!$B$4:$J$50,6,FALSE)*(1-(PRINCIPAL!$O$42/100)),VLOOKUP($BB$87,'Banco de Dados'!$B$4:$J$50,6,FALSE)))))))))),"")</f>
        <v/>
      </c>
      <c r="BB105" s="29" t="str">
        <f>IFERROR(BA105*(IFERROR(VLOOKUP($BB$87,'Banco de Dados'!$B$4:$J$50,4,FALSE),"ERRO")),"")</f>
        <v/>
      </c>
      <c r="BC105" s="29" t="str">
        <f t="shared" si="67"/>
        <v/>
      </c>
      <c r="BD105" s="103" t="str">
        <f>IFERROR(BC105*(C105*(PRINCIPAL!$G$42/100))*0.47*(44/12),"")</f>
        <v/>
      </c>
      <c r="BE105" s="111" t="str">
        <f t="shared" si="60"/>
        <v/>
      </c>
      <c r="BF105" s="30" t="str">
        <f>IFERROR(IF(AND(PRINCIPAL!$H$43&lt;&gt;"",OR(L105=PRINCIPAL!$I$43,L105=PRINCIPAL!$I$43+PRINCIPAL!$I$43,L105=PRINCIPAL!$I$43+PRINCIPAL!$I$43+PRINCIPAL!$I$43)),0,IF(AND(PRINCIPAL!$H$43&lt;&gt;"",L105=PRINCIPAL!$J$43),VLOOKUP($BG$87,'Banco de Dados'!$B$4:$J$50,8,FALSE)*PRINCIPAL!$H$43*(1-(PRINCIPAL!$K$43/100)),IF(AND(PRINCIPAL!$H$43&lt;&gt;"",L105=PRINCIPAL!$L$43),VLOOKUP($BG$87,'Banco de Dados'!$B$4:$J$50,8,FALSE)*PRINCIPAL!$H$43*(1-(PRINCIPAL!$M$43/100)),IF(AND(PRINCIPAL!$H$43&lt;&gt;"",L105=PRINCIPAL!$N$43),VLOOKUP($BG$87,'Banco de Dados'!$B$4:$J$50,8,FALSE)*PRINCIPAL!$H$43*(1-(PRINCIPAL!$O$43/100)),IF(PRINCIPAL!$H$43&lt;&gt;"",VLOOKUP($BG$87,'Banco de Dados'!$B$4:$J$50,8,FALSE)*PRINCIPAL!$H$43,IF(OR(L105=PRINCIPAL!$I$43,L105=PRINCIPAL!$I$43+PRINCIPAL!$I$43,L105=PRINCIPAL!$I$43+PRINCIPAL!$I$43+PRINCIPAL!$I$43),0,IF(L105=PRINCIPAL!$J$43,VLOOKUP($BG$87,'Banco de Dados'!$B$4:$J$50,6,FALSE)*(1-(PRINCIPAL!$K$43/100)),IF(L105=PRINCIPAL!$L$43,VLOOKUP($BG$87,'Banco de Dados'!$B$4:$J$50,6,FALSE)*(1-(PRINCIPAL!$M$43/100)),IF(L105=PRINCIPAL!$N$43,VLOOKUP($BG$87,'Banco de Dados'!$B$4:$J$50,6,FALSE)*(1-(PRINCIPAL!$O$43/100)),VLOOKUP($BG$87,'Banco de Dados'!$B$4:$J$50,6,FALSE)))))))))),"")</f>
        <v/>
      </c>
      <c r="BG105" s="29" t="str">
        <f>IFERROR(BF105*(IFERROR(VLOOKUP($BG$87,'Banco de Dados'!$B$4:$J$50,4,FALSE),"ERRO")),"")</f>
        <v/>
      </c>
      <c r="BH105" s="29" t="str">
        <f t="shared" si="61"/>
        <v/>
      </c>
      <c r="BI105" s="103" t="str">
        <f>IFERROR(BH105*(C105*(PRINCIPAL!$G$43/100))*0.47*(44/12),"")</f>
        <v/>
      </c>
      <c r="BJ105" s="102" t="str">
        <f t="shared" si="62"/>
        <v/>
      </c>
    </row>
    <row r="106" spans="2:62" ht="12.75" customHeight="1" x14ac:dyDescent="0.3">
      <c r="B106" s="326">
        <f t="shared" si="49"/>
        <v>2037</v>
      </c>
      <c r="C106" s="340"/>
      <c r="D106" s="1"/>
      <c r="E106" s="116">
        <v>17</v>
      </c>
      <c r="F106" s="24" t="str">
        <f>IFERROR(VLOOKUP($G$87,'Banco de Dados'!$B$4:$J$50,6,FALSE),"")</f>
        <v/>
      </c>
      <c r="G106" s="25" t="str">
        <f>IFERROR(F106*(IFERROR(VLOOKUP($G$87,'Banco de Dados'!$B$4:$J$50,4,FALSE),"ERRO")),"")</f>
        <v/>
      </c>
      <c r="H106" s="25" t="str">
        <f t="shared" si="50"/>
        <v/>
      </c>
      <c r="I106" s="103" t="str">
        <f t="shared" si="51"/>
        <v/>
      </c>
      <c r="J106" s="117" t="str">
        <f t="shared" si="68"/>
        <v/>
      </c>
      <c r="K106" s="1"/>
      <c r="L106" s="91">
        <v>17</v>
      </c>
      <c r="M106" s="24" t="str">
        <f>IFERROR(IF(AND(PRINCIPAL!$H$34&lt;&gt;"",OR(L106=PRINCIPAL!$I$34,L106=PRINCIPAL!$I$34+PRINCIPAL!$I$34,L106=PRINCIPAL!$I$34+PRINCIPAL!$I$34+PRINCIPAL!$I$34)),0,IF(AND(PRINCIPAL!$H$34&lt;&gt;"",L106=PRINCIPAL!$J$34),VLOOKUP($N$87,'Banco de Dados'!$B$4:$J$50,8,FALSE)*PRINCIPAL!$H$34*(1-(PRINCIPAL!$K$34/100)),IF(AND(PRINCIPAL!$H$34&lt;&gt;"",L106=PRINCIPAL!$L$34),VLOOKUP($N$87,'Banco de Dados'!$B$4:$J$50,8,FALSE)*PRINCIPAL!$H$34*(1-(PRINCIPAL!$M$34/100)),IF(AND(PRINCIPAL!$H$34&lt;&gt;"",L106=PRINCIPAL!$N$34),VLOOKUP($N$87,'Banco de Dados'!$B$4:$J$50,8,FALSE)*PRINCIPAL!$H$34*(1-(PRINCIPAL!$O$34/100)),IF(PRINCIPAL!$H$34&lt;&gt;"",VLOOKUP($N$87,'Banco de Dados'!$B$4:$J$50,8,FALSE)*PRINCIPAL!$H$34,IF(OR(L106=PRINCIPAL!$I$34,L106=PRINCIPAL!$I$34+PRINCIPAL!$I$34,L106=PRINCIPAL!$I$34+PRINCIPAL!$I$34+PRINCIPAL!$I$34),0,IF(L106=PRINCIPAL!$J$34,VLOOKUP($N$87,'Banco de Dados'!$B$4:$J$50,6,FALSE)*(1-(PRINCIPAL!$K$34/100)),IF(L106=PRINCIPAL!$L$34,VLOOKUP($N$87,'Banco de Dados'!$B$4:$J$50,6,FALSE)*(1-(PRINCIPAL!$M$34/100)),IF(L106=PRINCIPAL!$N$34,VLOOKUP($N$87,'Banco de Dados'!$B$4:$J$50,6,FALSE)*(1-(PRINCIPAL!$O$34/100)),VLOOKUP($N$87,'Banco de Dados'!$B$4:$J$50,6,FALSE)))))))))),"")</f>
        <v/>
      </c>
      <c r="N106" s="25" t="str">
        <f>IFERROR(M106*(IFERROR(VLOOKUP($N$87,'Banco de Dados'!$B$4:$J$50,4,FALSE),"ERRO")),"")</f>
        <v/>
      </c>
      <c r="O106" s="25" t="str">
        <f t="shared" si="47"/>
        <v/>
      </c>
      <c r="P106" s="103" t="str">
        <f>IFERROR(O106*(C106*(PRINCIPAL!$G$34/100))*0.47*(44/12),"")</f>
        <v/>
      </c>
      <c r="Q106" s="107" t="str">
        <f t="shared" si="69"/>
        <v/>
      </c>
      <c r="R106" s="29" t="str">
        <f>IFERROR(IF(AND(PRINCIPAL!$H$35&lt;&gt;"",OR(L106=PRINCIPAL!$I$35,L106=PRINCIPAL!$I$35+PRINCIPAL!$I$35,L106=PRINCIPAL!$I$35+PRINCIPAL!$I$35+PRINCIPAL!$I$35)),0,IF(AND(PRINCIPAL!$H$35&lt;&gt;"",L106=PRINCIPAL!$J$35),VLOOKUP($S$87,'Banco de Dados'!$B$4:$J$50,8,FALSE)*PRINCIPAL!$H$35*(1-(PRINCIPAL!$K$35/100)),IF(AND(PRINCIPAL!$H$35&lt;&gt;"",L106=PRINCIPAL!$L$35),VLOOKUP($S$87,'Banco de Dados'!$B$4:$J$50,8,FALSE)*PRINCIPAL!$H$35*(1-(PRINCIPAL!$M$35/100)),IF(AND(PRINCIPAL!$H$35&lt;&gt;"",L106=PRINCIPAL!$N$35),VLOOKUP($S$87,'Banco de Dados'!$B$4:$J$50,8,FALSE)*PRINCIPAL!$H$35*(1-(PRINCIPAL!$O$35/100)),IF(PRINCIPAL!$H$35&lt;&gt;"",VLOOKUP($S$87,'Banco de Dados'!$B$4:$J$50,8,FALSE)*PRINCIPAL!$H$35,IF(OR(L106=PRINCIPAL!$I$35,L106=PRINCIPAL!$I$35+PRINCIPAL!$I$35,L106=PRINCIPAL!$I$35+PRINCIPAL!$I$35+PRINCIPAL!$I$35),0,IF(L106=PRINCIPAL!$J$35,VLOOKUP($S$87,'Banco de Dados'!$B$4:$J$50,6,FALSE)*(1-(PRINCIPAL!$K$35/100)),IF(L106=PRINCIPAL!$L$35,VLOOKUP($S$87,'Banco de Dados'!$B$4:$J$50,6,FALSE)*(1-(PRINCIPAL!$M$35/100)),IF(L106=PRINCIPAL!$N$35,VLOOKUP($S$87,'Banco de Dados'!$B$4:$J$50,6,FALSE)*(1-(PRINCIPAL!$O$35/100)),VLOOKUP($S$87,'Banco de Dados'!$B$4:$J$50,6,FALSE)))))))))),"")</f>
        <v/>
      </c>
      <c r="S106" s="29" t="str">
        <f>IFERROR(R106*(IFERROR(VLOOKUP($S$87,'Banco de Dados'!$B$4:$J$50,4,FALSE),"ERRO")),"")</f>
        <v/>
      </c>
      <c r="T106" s="29" t="str">
        <f t="shared" si="52"/>
        <v/>
      </c>
      <c r="U106" s="103" t="str">
        <f>IFERROR(T106*(C106*(PRINCIPAL!$G$35/100))*0.47*(44/12),"")</f>
        <v/>
      </c>
      <c r="V106" s="103" t="str">
        <f t="shared" si="71"/>
        <v/>
      </c>
      <c r="W106" s="30" t="str">
        <f>IFERROR(IF(AND(PRINCIPAL!$H$36&lt;&gt;"",OR(L106=PRINCIPAL!$I$36,L106=PRINCIPAL!$I$36+PRINCIPAL!$I$36,L106=PRINCIPAL!$I$36+PRINCIPAL!$I$36+PRINCIPAL!$I$36)),0,IF(AND(PRINCIPAL!$H$36&lt;&gt;"",L106=PRINCIPAL!$J$36),VLOOKUP($X$126,'Banco de Dados'!$B$4:$J$50,8,FALSE)*PRINCIPAL!$H$36*(1-(PRINCIPAL!$K$36/100)),IF(AND(PRINCIPAL!$H$36&lt;&gt;"",L106=PRINCIPAL!$L$36),VLOOKUP($X$126,'Banco de Dados'!$B$4:$J$50,8,FALSE)*PRINCIPAL!$H$36*(1-(PRINCIPAL!$M$36/100)),IF(AND(PRINCIPAL!$H$36&lt;&gt;"",L106=PRINCIPAL!$N$36),VLOOKUP($X$126,'Banco de Dados'!$B$4:$J$50,8,FALSE)*PRINCIPAL!$H$36*(1-(PRINCIPAL!$O$36/100)),IF(PRINCIPAL!$H$36&lt;&gt;"",VLOOKUP($X$87,'Banco de Dados'!$B$4:$J$50,8,FALSE)*PRINCIPAL!$H$36,IF(OR(L106=PRINCIPAL!$I$36,L106=PRINCIPAL!$I$36+PRINCIPAL!$I$36,L106=PRINCIPAL!$I$36+PRINCIPAL!$I$36+PRINCIPAL!$I$36),0,IF(L106=PRINCIPAL!$J$36,VLOOKUP($X$87,'Banco de Dados'!$B$4:$J$50,6,FALSE)*(1-(PRINCIPAL!$K$36/100)),IF(L106=PRINCIPAL!$L$36,VLOOKUP($X$87,'Banco de Dados'!$B$4:$J$50,6,FALSE)*(1-(PRINCIPAL!$M$36/100)),IF(L106=PRINCIPAL!$N$36,VLOOKUP($X$87,'Banco de Dados'!$B$4:$J$50,6,FALSE)*(1-(PRINCIPAL!$O$36/100)),VLOOKUP($X$87,'Banco de Dados'!$B$4:$J$50,6,FALSE)))))))))),"")</f>
        <v/>
      </c>
      <c r="X106" s="29" t="str">
        <f>IFERROR(W106*(IFERROR(VLOOKUP($X$87,'Banco de Dados'!$B$4:$J$50,4,FALSE),"ERRO")),"")</f>
        <v/>
      </c>
      <c r="Y106" s="29" t="str">
        <f t="shared" si="63"/>
        <v/>
      </c>
      <c r="Z106" s="103" t="str">
        <f>IFERROR(Y106*(C106*(PRINCIPAL!$G$36/100))*0.47*(44/12),"")</f>
        <v/>
      </c>
      <c r="AA106" s="111" t="str">
        <f t="shared" si="64"/>
        <v/>
      </c>
      <c r="AB106" s="30" t="str">
        <f>IFERROR(IF(AND(PRINCIPAL!$H$37&lt;&gt;"",OR(L106=PRINCIPAL!$I$37,L106=PRINCIPAL!$I$37+PRINCIPAL!$I$37,L106=PRINCIPAL!$I$37+PRINCIPAL!$I$37+PRINCIPAL!$I$37)),0,IF(AND(PRINCIPAL!$H$37&lt;&gt;"",L106=PRINCIPAL!$J$37),VLOOKUP($AC$87,'Banco de Dados'!$B$4:$J$50,8,FALSE)*PRINCIPAL!$H$37*(1-(PRINCIPAL!$K$37/100)),IF(AND(PRINCIPAL!$H$37&lt;&gt;"",L106=PRINCIPAL!$L$37),VLOOKUP($AC$87,'Banco de Dados'!$B$4:$J$50,8,FALSE)*PRINCIPAL!$H$37*(1-(PRINCIPAL!$M$37/100)),IF(AND(PRINCIPAL!$H$37&lt;&gt;"",L106=PRINCIPAL!$N$37),VLOOKUP($AC$87,'Banco de Dados'!$B$4:$J$50,8,FALSE)*PRINCIPAL!$H$37*(1-(PRINCIPAL!$O$37/100)),IF(PRINCIPAL!$H$37&lt;&gt;"",VLOOKUP($AC$87,'Banco de Dados'!$B$4:$J$50,8,FALSE)*PRINCIPAL!$H$37,IF(OR(L106=PRINCIPAL!$I$37,L106=PRINCIPAL!$I$37+PRINCIPAL!$I$37,L106=PRINCIPAL!$I$37+PRINCIPAL!$I$37+PRINCIPAL!$I$37),0,IF(L106=PRINCIPAL!$J$37,VLOOKUP($AC$87,'Banco de Dados'!$B$4:$J$50,6,FALSE)*(1-(PRINCIPAL!$K$37/100)),IF(L106=PRINCIPAL!$L$37,VLOOKUP($AC$87,'Banco de Dados'!$B$4:$J$50,6,FALSE)*(1-(PRINCIPAL!$M$37/100)),IF(L106=PRINCIPAL!$N$37,VLOOKUP($AC$87,'Banco de Dados'!$B$4:$J$50,6,FALSE)*(1-(PRINCIPAL!$O$37/100)),VLOOKUP($AC$87,'Banco de Dados'!$B$4:$J$50,6,FALSE)))))))))),"")</f>
        <v/>
      </c>
      <c r="AC106" s="29" t="str">
        <f>IFERROR(AB106*(IFERROR(VLOOKUP($AC$87,'Banco de Dados'!$B$4:$J$50,4,FALSE),"ERRO")),"")</f>
        <v/>
      </c>
      <c r="AD106" s="29" t="str">
        <f t="shared" si="53"/>
        <v/>
      </c>
      <c r="AE106" s="103" t="str">
        <f>IFERROR(AD106*(C106*(PRINCIPAL!$G$37/100))*0.47*(44/12),"")</f>
        <v/>
      </c>
      <c r="AF106" s="111" t="str">
        <f t="shared" si="54"/>
        <v/>
      </c>
      <c r="AG106" s="30" t="str">
        <f>IFERROR(IF(AND(PRINCIPAL!$H$38&lt;&gt;"",OR(L106=PRINCIPAL!$I$38,L106=PRINCIPAL!$I$38+PRINCIPAL!$I$38,L106=PRINCIPAL!$I$38+PRINCIPAL!$I$38+PRINCIPAL!$I$38)),0,IF(AND(PRINCIPAL!$H$38&lt;&gt;"",L106=PRINCIPAL!$J$38),VLOOKUP($AH$87,'Banco de Dados'!$B$4:$J$50,8,FALSE)*PRINCIPAL!$H$38*(1-(PRINCIPAL!$K$38/100)),IF(AND(PRINCIPAL!$H$38&lt;&gt;"",L106=PRINCIPAL!$L$38),VLOOKUP($AH$87,'Banco de Dados'!$B$4:$J$50,8,FALSE)*PRINCIPAL!$H$38*(1-(PRINCIPAL!$M$38/100)),IF(AND(PRINCIPAL!$H$38&lt;&gt;"",L106=PRINCIPAL!$N$38),VLOOKUP($AH$87,'Banco de Dados'!$B$4:$J$50,8,FALSE)*PRINCIPAL!$H$38*(1-(PRINCIPAL!$O$38/100)),IF(PRINCIPAL!$H$38&lt;&gt;"",VLOOKUP($AH$87,'Banco de Dados'!$B$4:$J$50,8,FALSE)*PRINCIPAL!$H$38,IF(OR(L106=PRINCIPAL!$I$38,L106=PRINCIPAL!$I$38+PRINCIPAL!$I$38,L106=PRINCIPAL!$I$38+PRINCIPAL!$I$38+PRINCIPAL!$I$38),0,IF(L106=PRINCIPAL!$J$38,VLOOKUP($AH$87,'Banco de Dados'!$B$4:$J$50,6,FALSE)*(1-(PRINCIPAL!$K$38/100)),IF(L106=PRINCIPAL!$L$38,VLOOKUP($AH$87,'Banco de Dados'!$B$4:$J$50,6,FALSE)*(1-(PRINCIPAL!$M$38/100)),IF(L106=PRINCIPAL!$N$38,VLOOKUP($AH$87,'Banco de Dados'!$B$4:$J$50,6,FALSE)*(1-(PRINCIPAL!$O$38/100)),VLOOKUP($AH$87,'Banco de Dados'!$B$4:$J$50,6,FALSE)))))))))),"")</f>
        <v/>
      </c>
      <c r="AH106" s="29" t="str">
        <f>IFERROR(AG106*(IFERROR(VLOOKUP($AH$87,'Banco de Dados'!$B$4:$J$50,4,FALSE),"ERRO")),"")</f>
        <v/>
      </c>
      <c r="AI106" s="29" t="str">
        <f t="shared" si="55"/>
        <v/>
      </c>
      <c r="AJ106" s="103" t="str">
        <f>IFERROR(AI106*(C106*(PRINCIPAL!$G$38/100))*0.47*(44/12),"")</f>
        <v/>
      </c>
      <c r="AK106" s="111" t="str">
        <f t="shared" si="65"/>
        <v/>
      </c>
      <c r="AL106" s="30" t="str">
        <f>IFERROR(IF(AND(PRINCIPAL!$H$39&lt;&gt;"",OR(L106=PRINCIPAL!$I$39,L106=PRINCIPAL!$I$39+PRINCIPAL!$I$39,L106=PRINCIPAL!$I$39+PRINCIPAL!$I$39+PRINCIPAL!$I$39)),0,IF(AND(PRINCIPAL!$H$39&lt;&gt;"",L106=PRINCIPAL!$J$39),VLOOKUP($AM$87,'Banco de Dados'!$B$4:$J$50,8,FALSE)*PRINCIPAL!$H$39*(1-(PRINCIPAL!$K$39/100)),IF(AND(PRINCIPAL!$H$39&lt;&gt;"",L106=PRINCIPAL!$L$39),VLOOKUP($AM$87,'Banco de Dados'!$B$4:$J$50,8,FALSE)*PRINCIPAL!$H$39*(1-(PRINCIPAL!$M$39/100)),IF(AND(PRINCIPAL!$H$39&lt;&gt;"",L106=PRINCIPAL!$N$39),VLOOKUP($AM$87,'Banco de Dados'!$B$4:$J$50,8,FALSE)*PRINCIPAL!$H$39*(1-(PRINCIPAL!$O$39/100)),IF(PRINCIPAL!$H$39&lt;&gt;"",VLOOKUP($AM$87,'Banco de Dados'!$B$4:$J$50,8,FALSE)*PRINCIPAL!$H$39,IF(OR(L106=PRINCIPAL!$I$39,L106=PRINCIPAL!$I$39+PRINCIPAL!$I$39,L106=PRINCIPAL!$I$39+PRINCIPAL!$I$39+PRINCIPAL!$I$39),0,IF(L106=PRINCIPAL!$J$39,VLOOKUP($AM$87,'Banco de Dados'!$B$4:$J$50,6,FALSE)*(1-(PRINCIPAL!$K$39/100)),IF(L106=PRINCIPAL!$L$39,VLOOKUP($AM$87,'Banco de Dados'!$B$4:$J$50,6,FALSE)*(1-(PRINCIPAL!$M$39/100)),IF(L106=PRINCIPAL!$N$39,VLOOKUP($AM$87,'Banco de Dados'!$B$4:$J$50,6,FALSE)*(1-(PRINCIPAL!$O$39/100)),VLOOKUP($AM$87,'Banco de Dados'!$B$4:$J$50,6,FALSE)))))))))),"")</f>
        <v/>
      </c>
      <c r="AM106" s="29" t="str">
        <f>IFERROR(AL106*(IFERROR(VLOOKUP($AM$87,'Banco de Dados'!$B$4:$J$50,4,FALSE),"ERRO")),"")</f>
        <v/>
      </c>
      <c r="AN106" s="29" t="str">
        <f t="shared" si="56"/>
        <v/>
      </c>
      <c r="AO106" s="103" t="str">
        <f>IFERROR(AN106*(C106*(PRINCIPAL!$G$39/100))*0.47*(44/12),"")</f>
        <v/>
      </c>
      <c r="AP106" s="111" t="str">
        <f t="shared" si="57"/>
        <v/>
      </c>
      <c r="AQ106" s="29" t="str">
        <f>IFERROR(IF(AND(PRINCIPAL!$H$40&lt;&gt;"",OR(L106=PRINCIPAL!$I$40,L106=PRINCIPAL!$I$40+PRINCIPAL!$I$40,L106=PRINCIPAL!$I$40+PRINCIPAL!$I$40+PRINCIPAL!$I$40)),0,IF(AND(PRINCIPAL!$H$40&lt;&gt;"",L106=PRINCIPAL!$J$40),VLOOKUP($AR$87,'Banco de Dados'!$B$4:$J$50,8,FALSE)*PRINCIPAL!$H$40*(1-(PRINCIPAL!$K$40/100)),IF(AND(PRINCIPAL!$H$40&lt;&gt;"",L106=PRINCIPAL!$L$40),VLOOKUP($AR$87,'Banco de Dados'!$B$4:$J$50,8,FALSE)*PRINCIPAL!$H$40*(1-(PRINCIPAL!$M$40/100)),IF(AND(PRINCIPAL!$H$40&lt;&gt;"",L106=PRINCIPAL!$N$40),VLOOKUP($AR$87,'Banco de Dados'!$B$4:$J$50,8,FALSE)*PRINCIPAL!$H$40*(1-(PRINCIPAL!$O$40/100)),IF(PRINCIPAL!$H$40&lt;&gt;"",VLOOKUP($AR$87,'Banco de Dados'!$B$4:$J$50,8,FALSE)*PRINCIPAL!$H$40,IF(OR(L106=PRINCIPAL!$I$40,L106=PRINCIPAL!$I$40+PRINCIPAL!$I$40,L106=PRINCIPAL!$I$40+PRINCIPAL!$I$40+PRINCIPAL!$I$40),0,IF(L106=PRINCIPAL!$J$40,VLOOKUP($AR$87,'Banco de Dados'!$B$4:$J$50,6,FALSE)*(1-(PRINCIPAL!$K$40/100)),IF(L106=PRINCIPAL!$L$40,VLOOKUP($AR$87,'Banco de Dados'!$B$4:$J$50,6,FALSE)*(1-(PRINCIPAL!$M$40/100)),IF(L106=PRINCIPAL!$N$40,VLOOKUP($AR$87,'Banco de Dados'!$B$4:$J$50,6,FALSE)*(1-(PRINCIPAL!$O$40/100)),VLOOKUP($AR$87,'Banco de Dados'!$B$4:$J$50,6,FALSE)))))))))),"")</f>
        <v/>
      </c>
      <c r="AR106" s="29" t="str">
        <f>IFERROR(AQ106*(IFERROR(VLOOKUP($AR$87,'Banco de Dados'!$B$4:$J$50,4,FALSE),"ERRO")),"")</f>
        <v/>
      </c>
      <c r="AS106" s="29" t="str">
        <f t="shared" si="58"/>
        <v/>
      </c>
      <c r="AT106" s="103" t="str">
        <f>IFERROR(AS106*(C106*(PRINCIPAL!$G$40/100))*0.47*(44/12),"")</f>
        <v/>
      </c>
      <c r="AU106" s="111" t="str">
        <f t="shared" si="70"/>
        <v/>
      </c>
      <c r="AV106" s="30" t="str">
        <f>IFERROR(IF(AND(PRINCIPAL!$H$41&lt;&gt;"",OR(L106=PRINCIPAL!$I$41,L106=PRINCIPAL!$I$41+PRINCIPAL!$I$41,L106=PRINCIPAL!$I$41+PRINCIPAL!$I$41+PRINCIPAL!$I$41)),0,IF(AND(PRINCIPAL!$H$41&lt;&gt;"",L106=PRINCIPAL!$J$41),VLOOKUP($AW$87,'Banco de Dados'!$B$4:$J$50,8,FALSE)*PRINCIPAL!$H$41*(1-(PRINCIPAL!$K$41/100)),IF(AND(PRINCIPAL!$H$41&lt;&gt;"",L106=PRINCIPAL!$L$41),VLOOKUP($AW$87,'Banco de Dados'!$B$4:$J$50,8,FALSE)*PRINCIPAL!$H$41*(1-(PRINCIPAL!$M$41/100)),IF(AND(PRINCIPAL!$H$41&lt;&gt;"",L106=PRINCIPAL!$N$41),VLOOKUP($AW$87,'Banco de Dados'!$B$4:$J$50,8,FALSE)*PRINCIPAL!$H$41*(1-(PRINCIPAL!$O$41/100)),IF(PRINCIPAL!$H$41&lt;&gt;"",VLOOKUP($AW$87,'Banco de Dados'!$B$4:$J$50,8,FALSE)*PRINCIPAL!$H$41,IF(OR(L106=PRINCIPAL!$I$41,L106=PRINCIPAL!$I$41+PRINCIPAL!$I$41,L106=PRINCIPAL!$I$41+PRINCIPAL!$I$41+PRINCIPAL!$I$41),0,IF(L106=PRINCIPAL!$J$41,VLOOKUP($AW$87,'Banco de Dados'!$B$4:$J$50,6,FALSE)*(1-(PRINCIPAL!$K$41/100)),IF(L106=PRINCIPAL!$L$41,VLOOKUP($AW$87,'Banco de Dados'!$B$4:$J$50,6,FALSE)*(1-(PRINCIPAL!$M$41/100)),IF(L106=PRINCIPAL!$N$41,VLOOKUP($AW$87,'Banco de Dados'!$B$4:$J$50,6,FALSE)*(1-(PRINCIPAL!$O$41/100)),VLOOKUP($AW$87,'Banco de Dados'!$B$4:$J$50,6,FALSE)))))))))),"")</f>
        <v/>
      </c>
      <c r="AW106" s="29" t="str">
        <f>IFERROR(AV106*(IFERROR(VLOOKUP($AW$87,'Banco de Dados'!$B$4:$J$50,4,FALSE),"ERRO")),"")</f>
        <v/>
      </c>
      <c r="AX106" s="29" t="str">
        <f t="shared" si="59"/>
        <v/>
      </c>
      <c r="AY106" s="103" t="str">
        <f>IFERROR(AX106*(C106*(PRINCIPAL!$G$41/100))*0.47*(44/12),"")</f>
        <v/>
      </c>
      <c r="AZ106" s="111" t="str">
        <f t="shared" si="66"/>
        <v/>
      </c>
      <c r="BA106" s="30" t="str">
        <f>IFERROR(IF(AND(PRINCIPAL!$H$42&lt;&gt;"",OR(L106=PRINCIPAL!$I$42,L106=PRINCIPAL!$I$42+PRINCIPAL!$I$42,L106=PRINCIPAL!$I$42+PRINCIPAL!$I$42+PRINCIPAL!$I$42)),0,IF(AND(PRINCIPAL!$H$42&lt;&gt;"",L106=PRINCIPAL!$J$42),VLOOKUP($BB$87,'Banco de Dados'!$B$4:$J$50,8,FALSE)*PRINCIPAL!$H$42*(1-(PRINCIPAL!$K$42/100)),IF(AND(PRINCIPAL!$H$42&lt;&gt;"",L106=PRINCIPAL!$L$42),VLOOKUP($BB$87,'Banco de Dados'!$B$4:$J$50,8,FALSE)*PRINCIPAL!$H$42*(1-(PRINCIPAL!$M$42/100)),IF(AND(PRINCIPAL!$H$42&lt;&gt;"",L106=PRINCIPAL!$N$42),VLOOKUP($BB$87,'Banco de Dados'!$B$4:$J$50,8,FALSE)*PRINCIPAL!$H$42*(1-(PRINCIPAL!$O$42/100)),IF(PRINCIPAL!$H$42&lt;&gt;"",VLOOKUP($BB$87,'Banco de Dados'!$B$4:$J$50,8,FALSE)*PRINCIPAL!$H$42,IF(OR(L106=PRINCIPAL!$I$42,L106=PRINCIPAL!$I$42+PRINCIPAL!$I$42,L106=PRINCIPAL!$I$42+PRINCIPAL!$I$42+PRINCIPAL!$I$42),0,IF(L106=PRINCIPAL!$J$42,VLOOKUP($BB$87,'Banco de Dados'!$B$4:$J$50,6,FALSE)*(1-(PRINCIPAL!$K$42/100)),IF(L106=PRINCIPAL!$L$42,VLOOKUP($BB$87,'Banco de Dados'!$B$4:$J$50,6,FALSE)*(1-(PRINCIPAL!$M$42/100)),IF(L106=PRINCIPAL!$N$42,VLOOKUP($BB$87,'Banco de Dados'!$B$4:$J$50,6,FALSE)*(1-(PRINCIPAL!$O$42/100)),VLOOKUP($BB$87,'Banco de Dados'!$B$4:$J$50,6,FALSE)))))))))),"")</f>
        <v/>
      </c>
      <c r="BB106" s="29" t="str">
        <f>IFERROR(BA106*(IFERROR(VLOOKUP($BB$87,'Banco de Dados'!$B$4:$J$50,4,FALSE),"ERRO")),"")</f>
        <v/>
      </c>
      <c r="BC106" s="29" t="str">
        <f t="shared" si="67"/>
        <v/>
      </c>
      <c r="BD106" s="103" t="str">
        <f>IFERROR(BC106*(C106*(PRINCIPAL!$G$42/100))*0.47*(44/12),"")</f>
        <v/>
      </c>
      <c r="BE106" s="111" t="str">
        <f t="shared" si="60"/>
        <v/>
      </c>
      <c r="BF106" s="30" t="str">
        <f>IFERROR(IF(AND(PRINCIPAL!$H$43&lt;&gt;"",OR(L106=PRINCIPAL!$I$43,L106=PRINCIPAL!$I$43+PRINCIPAL!$I$43,L106=PRINCIPAL!$I$43+PRINCIPAL!$I$43+PRINCIPAL!$I$43)),0,IF(AND(PRINCIPAL!$H$43&lt;&gt;"",L106=PRINCIPAL!$J$43),VLOOKUP($BG$87,'Banco de Dados'!$B$4:$J$50,8,FALSE)*PRINCIPAL!$H$43*(1-(PRINCIPAL!$K$43/100)),IF(AND(PRINCIPAL!$H$43&lt;&gt;"",L106=PRINCIPAL!$L$43),VLOOKUP($BG$87,'Banco de Dados'!$B$4:$J$50,8,FALSE)*PRINCIPAL!$H$43*(1-(PRINCIPAL!$M$43/100)),IF(AND(PRINCIPAL!$H$43&lt;&gt;"",L106=PRINCIPAL!$N$43),VLOOKUP($BG$87,'Banco de Dados'!$B$4:$J$50,8,FALSE)*PRINCIPAL!$H$43*(1-(PRINCIPAL!$O$43/100)),IF(PRINCIPAL!$H$43&lt;&gt;"",VLOOKUP($BG$87,'Banco de Dados'!$B$4:$J$50,8,FALSE)*PRINCIPAL!$H$43,IF(OR(L106=PRINCIPAL!$I$43,L106=PRINCIPAL!$I$43+PRINCIPAL!$I$43,L106=PRINCIPAL!$I$43+PRINCIPAL!$I$43+PRINCIPAL!$I$43),0,IF(L106=PRINCIPAL!$J$43,VLOOKUP($BG$87,'Banco de Dados'!$B$4:$J$50,6,FALSE)*(1-(PRINCIPAL!$K$43/100)),IF(L106=PRINCIPAL!$L$43,VLOOKUP($BG$87,'Banco de Dados'!$B$4:$J$50,6,FALSE)*(1-(PRINCIPAL!$M$43/100)),IF(L106=PRINCIPAL!$N$43,VLOOKUP($BG$87,'Banco de Dados'!$B$4:$J$50,6,FALSE)*(1-(PRINCIPAL!$O$43/100)),VLOOKUP($BG$87,'Banco de Dados'!$B$4:$J$50,6,FALSE)))))))))),"")</f>
        <v/>
      </c>
      <c r="BG106" s="29" t="str">
        <f>IFERROR(BF106*(IFERROR(VLOOKUP($BG$87,'Banco de Dados'!$B$4:$J$50,4,FALSE),"ERRO")),"")</f>
        <v/>
      </c>
      <c r="BH106" s="29" t="str">
        <f t="shared" si="61"/>
        <v/>
      </c>
      <c r="BI106" s="103" t="str">
        <f>IFERROR(BH106*(C106*(PRINCIPAL!$G$43/100))*0.47*(44/12),"")</f>
        <v/>
      </c>
      <c r="BJ106" s="102" t="str">
        <f t="shared" si="62"/>
        <v/>
      </c>
    </row>
    <row r="107" spans="2:62" ht="12.75" customHeight="1" x14ac:dyDescent="0.3">
      <c r="B107" s="326">
        <f t="shared" si="49"/>
        <v>2038</v>
      </c>
      <c r="C107" s="340"/>
      <c r="D107" s="1"/>
      <c r="E107" s="116">
        <v>18</v>
      </c>
      <c r="F107" s="24" t="str">
        <f>IFERROR(VLOOKUP($G$87,'Banco de Dados'!$B$4:$J$50,6,FALSE),"")</f>
        <v/>
      </c>
      <c r="G107" s="25" t="str">
        <f>IFERROR(F107*(IFERROR(VLOOKUP($G$87,'Banco de Dados'!$B$4:$J$50,4,FALSE),"ERRO")),"")</f>
        <v/>
      </c>
      <c r="H107" s="25" t="str">
        <f t="shared" si="50"/>
        <v/>
      </c>
      <c r="I107" s="103" t="str">
        <f t="shared" si="51"/>
        <v/>
      </c>
      <c r="J107" s="117" t="str">
        <f t="shared" si="68"/>
        <v/>
      </c>
      <c r="K107" s="1"/>
      <c r="L107" s="91">
        <v>18</v>
      </c>
      <c r="M107" s="24" t="str">
        <f>IFERROR(IF(AND(PRINCIPAL!$H$34&lt;&gt;"",OR(L107=PRINCIPAL!$I$34,L107=PRINCIPAL!$I$34+PRINCIPAL!$I$34,L107=PRINCIPAL!$I$34+PRINCIPAL!$I$34+PRINCIPAL!$I$34)),0,IF(AND(PRINCIPAL!$H$34&lt;&gt;"",L107=PRINCIPAL!$J$34),VLOOKUP($N$87,'Banco de Dados'!$B$4:$J$50,8,FALSE)*PRINCIPAL!$H$34*(1-(PRINCIPAL!$K$34/100)),IF(AND(PRINCIPAL!$H$34&lt;&gt;"",L107=PRINCIPAL!$L$34),VLOOKUP($N$87,'Banco de Dados'!$B$4:$J$50,8,FALSE)*PRINCIPAL!$H$34*(1-(PRINCIPAL!$M$34/100)),IF(AND(PRINCIPAL!$H$34&lt;&gt;"",L107=PRINCIPAL!$N$34),VLOOKUP($N$87,'Banco de Dados'!$B$4:$J$50,8,FALSE)*PRINCIPAL!$H$34*(1-(PRINCIPAL!$O$34/100)),IF(PRINCIPAL!$H$34&lt;&gt;"",VLOOKUP($N$87,'Banco de Dados'!$B$4:$J$50,8,FALSE)*PRINCIPAL!$H$34,IF(OR(L107=PRINCIPAL!$I$34,L107=PRINCIPAL!$I$34+PRINCIPAL!$I$34,L107=PRINCIPAL!$I$34+PRINCIPAL!$I$34+PRINCIPAL!$I$34),0,IF(L107=PRINCIPAL!$J$34,VLOOKUP($N$87,'Banco de Dados'!$B$4:$J$50,6,FALSE)*(1-(PRINCIPAL!$K$34/100)),IF(L107=PRINCIPAL!$L$34,VLOOKUP($N$87,'Banco de Dados'!$B$4:$J$50,6,FALSE)*(1-(PRINCIPAL!$M$34/100)),IF(L107=PRINCIPAL!$N$34,VLOOKUP($N$87,'Banco de Dados'!$B$4:$J$50,6,FALSE)*(1-(PRINCIPAL!$O$34/100)),VLOOKUP($N$87,'Banco de Dados'!$B$4:$J$50,6,FALSE)))))))))),"")</f>
        <v/>
      </c>
      <c r="N107" s="25" t="str">
        <f>IFERROR(M107*(IFERROR(VLOOKUP($N$87,'Banco de Dados'!$B$4:$J$50,4,FALSE),"ERRO")),"")</f>
        <v/>
      </c>
      <c r="O107" s="25" t="str">
        <f t="shared" si="47"/>
        <v/>
      </c>
      <c r="P107" s="103" t="str">
        <f>IFERROR(O107*(C107*(PRINCIPAL!$G$34/100))*0.47*(44/12),"")</f>
        <v/>
      </c>
      <c r="Q107" s="107" t="str">
        <f t="shared" si="69"/>
        <v/>
      </c>
      <c r="R107" s="29" t="str">
        <f>IFERROR(IF(AND(PRINCIPAL!$H$35&lt;&gt;"",OR(L107=PRINCIPAL!$I$35,L107=PRINCIPAL!$I$35+PRINCIPAL!$I$35,L107=PRINCIPAL!$I$35+PRINCIPAL!$I$35+PRINCIPAL!$I$35)),0,IF(AND(PRINCIPAL!$H$35&lt;&gt;"",L107=PRINCIPAL!$J$35),VLOOKUP($S$87,'Banco de Dados'!$B$4:$J$50,8,FALSE)*PRINCIPAL!$H$35*(1-(PRINCIPAL!$K$35/100)),IF(AND(PRINCIPAL!$H$35&lt;&gt;"",L107=PRINCIPAL!$L$35),VLOOKUP($S$87,'Banco de Dados'!$B$4:$J$50,8,FALSE)*PRINCIPAL!$H$35*(1-(PRINCIPAL!$M$35/100)),IF(AND(PRINCIPAL!$H$35&lt;&gt;"",L107=PRINCIPAL!$N$35),VLOOKUP($S$87,'Banco de Dados'!$B$4:$J$50,8,FALSE)*PRINCIPAL!$H$35*(1-(PRINCIPAL!$O$35/100)),IF(PRINCIPAL!$H$35&lt;&gt;"",VLOOKUP($S$87,'Banco de Dados'!$B$4:$J$50,8,FALSE)*PRINCIPAL!$H$35,IF(OR(L107=PRINCIPAL!$I$35,L107=PRINCIPAL!$I$35+PRINCIPAL!$I$35,L107=PRINCIPAL!$I$35+PRINCIPAL!$I$35+PRINCIPAL!$I$35),0,IF(L107=PRINCIPAL!$J$35,VLOOKUP($S$87,'Banco de Dados'!$B$4:$J$50,6,FALSE)*(1-(PRINCIPAL!$K$35/100)),IF(L107=PRINCIPAL!$L$35,VLOOKUP($S$87,'Banco de Dados'!$B$4:$J$50,6,FALSE)*(1-(PRINCIPAL!$M$35/100)),IF(L107=PRINCIPAL!$N$35,VLOOKUP($S$87,'Banco de Dados'!$B$4:$J$50,6,FALSE)*(1-(PRINCIPAL!$O$35/100)),VLOOKUP($S$87,'Banco de Dados'!$B$4:$J$50,6,FALSE)))))))))),"")</f>
        <v/>
      </c>
      <c r="S107" s="29" t="str">
        <f>IFERROR(R107*(IFERROR(VLOOKUP($S$87,'Banco de Dados'!$B$4:$J$50,4,FALSE),"ERRO")),"")</f>
        <v/>
      </c>
      <c r="T107" s="29" t="str">
        <f t="shared" si="52"/>
        <v/>
      </c>
      <c r="U107" s="103" t="str">
        <f>IFERROR(T107*(C107*(PRINCIPAL!$G$35/100))*0.47*(44/12),"")</f>
        <v/>
      </c>
      <c r="V107" s="103" t="str">
        <f t="shared" si="71"/>
        <v/>
      </c>
      <c r="W107" s="30" t="str">
        <f>IFERROR(IF(AND(PRINCIPAL!$H$36&lt;&gt;"",OR(L107=PRINCIPAL!$I$36,L107=PRINCIPAL!$I$36+PRINCIPAL!$I$36,L107=PRINCIPAL!$I$36+PRINCIPAL!$I$36+PRINCIPAL!$I$36)),0,IF(AND(PRINCIPAL!$H$36&lt;&gt;"",L107=PRINCIPAL!$J$36),VLOOKUP($X$126,'Banco de Dados'!$B$4:$J$50,8,FALSE)*PRINCIPAL!$H$36*(1-(PRINCIPAL!$K$36/100)),IF(AND(PRINCIPAL!$H$36&lt;&gt;"",L107=PRINCIPAL!$L$36),VLOOKUP($X$126,'Banco de Dados'!$B$4:$J$50,8,FALSE)*PRINCIPAL!$H$36*(1-(PRINCIPAL!$M$36/100)),IF(AND(PRINCIPAL!$H$36&lt;&gt;"",L107=PRINCIPAL!$N$36),VLOOKUP($X$126,'Banco de Dados'!$B$4:$J$50,8,FALSE)*PRINCIPAL!$H$36*(1-(PRINCIPAL!$O$36/100)),IF(PRINCIPAL!$H$36&lt;&gt;"",VLOOKUP($X$87,'Banco de Dados'!$B$4:$J$50,8,FALSE)*PRINCIPAL!$H$36,IF(OR(L107=PRINCIPAL!$I$36,L107=PRINCIPAL!$I$36+PRINCIPAL!$I$36,L107=PRINCIPAL!$I$36+PRINCIPAL!$I$36+PRINCIPAL!$I$36),0,IF(L107=PRINCIPAL!$J$36,VLOOKUP($X$87,'Banco de Dados'!$B$4:$J$50,6,FALSE)*(1-(PRINCIPAL!$K$36/100)),IF(L107=PRINCIPAL!$L$36,VLOOKUP($X$87,'Banco de Dados'!$B$4:$J$50,6,FALSE)*(1-(PRINCIPAL!$M$36/100)),IF(L107=PRINCIPAL!$N$36,VLOOKUP($X$87,'Banco de Dados'!$B$4:$J$50,6,FALSE)*(1-(PRINCIPAL!$O$36/100)),VLOOKUP($X$87,'Banco de Dados'!$B$4:$J$50,6,FALSE)))))))))),"")</f>
        <v/>
      </c>
      <c r="X107" s="29" t="str">
        <f>IFERROR(W107*(IFERROR(VLOOKUP($X$87,'Banco de Dados'!$B$4:$J$50,4,FALSE),"ERRO")),"")</f>
        <v/>
      </c>
      <c r="Y107" s="29" t="str">
        <f t="shared" si="63"/>
        <v/>
      </c>
      <c r="Z107" s="103" t="str">
        <f>IFERROR(Y107*(C107*(PRINCIPAL!$G$36/100))*0.47*(44/12),"")</f>
        <v/>
      </c>
      <c r="AA107" s="111" t="str">
        <f t="shared" si="64"/>
        <v/>
      </c>
      <c r="AB107" s="30" t="str">
        <f>IFERROR(IF(AND(PRINCIPAL!$H$37&lt;&gt;"",OR(L107=PRINCIPAL!$I$37,L107=PRINCIPAL!$I$37+PRINCIPAL!$I$37,L107=PRINCIPAL!$I$37+PRINCIPAL!$I$37+PRINCIPAL!$I$37)),0,IF(AND(PRINCIPAL!$H$37&lt;&gt;"",L107=PRINCIPAL!$J$37),VLOOKUP($AC$87,'Banco de Dados'!$B$4:$J$50,8,FALSE)*PRINCIPAL!$H$37*(1-(PRINCIPAL!$K$37/100)),IF(AND(PRINCIPAL!$H$37&lt;&gt;"",L107=PRINCIPAL!$L$37),VLOOKUP($AC$87,'Banco de Dados'!$B$4:$J$50,8,FALSE)*PRINCIPAL!$H$37*(1-(PRINCIPAL!$M$37/100)),IF(AND(PRINCIPAL!$H$37&lt;&gt;"",L107=PRINCIPAL!$N$37),VLOOKUP($AC$87,'Banco de Dados'!$B$4:$J$50,8,FALSE)*PRINCIPAL!$H$37*(1-(PRINCIPAL!$O$37/100)),IF(PRINCIPAL!$H$37&lt;&gt;"",VLOOKUP($AC$87,'Banco de Dados'!$B$4:$J$50,8,FALSE)*PRINCIPAL!$H$37,IF(OR(L107=PRINCIPAL!$I$37,L107=PRINCIPAL!$I$37+PRINCIPAL!$I$37,L107=PRINCIPAL!$I$37+PRINCIPAL!$I$37+PRINCIPAL!$I$37),0,IF(L107=PRINCIPAL!$J$37,VLOOKUP($AC$87,'Banco de Dados'!$B$4:$J$50,6,FALSE)*(1-(PRINCIPAL!$K$37/100)),IF(L107=PRINCIPAL!$L$37,VLOOKUP($AC$87,'Banco de Dados'!$B$4:$J$50,6,FALSE)*(1-(PRINCIPAL!$M$37/100)),IF(L107=PRINCIPAL!$N$37,VLOOKUP($AC$87,'Banco de Dados'!$B$4:$J$50,6,FALSE)*(1-(PRINCIPAL!$O$37/100)),VLOOKUP($AC$87,'Banco de Dados'!$B$4:$J$50,6,FALSE)))))))))),"")</f>
        <v/>
      </c>
      <c r="AC107" s="29" t="str">
        <f>IFERROR(AB107*(IFERROR(VLOOKUP($AC$87,'Banco de Dados'!$B$4:$J$50,4,FALSE),"ERRO")),"")</f>
        <v/>
      </c>
      <c r="AD107" s="29" t="str">
        <f t="shared" si="53"/>
        <v/>
      </c>
      <c r="AE107" s="103" t="str">
        <f>IFERROR(AD107*(C107*(PRINCIPAL!$G$37/100))*0.47*(44/12),"")</f>
        <v/>
      </c>
      <c r="AF107" s="111" t="str">
        <f t="shared" si="54"/>
        <v/>
      </c>
      <c r="AG107" s="30" t="str">
        <f>IFERROR(IF(AND(PRINCIPAL!$H$38&lt;&gt;"",OR(L107=PRINCIPAL!$I$38,L107=PRINCIPAL!$I$38+PRINCIPAL!$I$38,L107=PRINCIPAL!$I$38+PRINCIPAL!$I$38+PRINCIPAL!$I$38)),0,IF(AND(PRINCIPAL!$H$38&lt;&gt;"",L107=PRINCIPAL!$J$38),VLOOKUP($AH$87,'Banco de Dados'!$B$4:$J$50,8,FALSE)*PRINCIPAL!$H$38*(1-(PRINCIPAL!$K$38/100)),IF(AND(PRINCIPAL!$H$38&lt;&gt;"",L107=PRINCIPAL!$L$38),VLOOKUP($AH$87,'Banco de Dados'!$B$4:$J$50,8,FALSE)*PRINCIPAL!$H$38*(1-(PRINCIPAL!$M$38/100)),IF(AND(PRINCIPAL!$H$38&lt;&gt;"",L107=PRINCIPAL!$N$38),VLOOKUP($AH$87,'Banco de Dados'!$B$4:$J$50,8,FALSE)*PRINCIPAL!$H$38*(1-(PRINCIPAL!$O$38/100)),IF(PRINCIPAL!$H$38&lt;&gt;"",VLOOKUP($AH$87,'Banco de Dados'!$B$4:$J$50,8,FALSE)*PRINCIPAL!$H$38,IF(OR(L107=PRINCIPAL!$I$38,L107=PRINCIPAL!$I$38+PRINCIPAL!$I$38,L107=PRINCIPAL!$I$38+PRINCIPAL!$I$38+PRINCIPAL!$I$38),0,IF(L107=PRINCIPAL!$J$38,VLOOKUP($AH$87,'Banco de Dados'!$B$4:$J$50,6,FALSE)*(1-(PRINCIPAL!$K$38/100)),IF(L107=PRINCIPAL!$L$38,VLOOKUP($AH$87,'Banco de Dados'!$B$4:$J$50,6,FALSE)*(1-(PRINCIPAL!$M$38/100)),IF(L107=PRINCIPAL!$N$38,VLOOKUP($AH$87,'Banco de Dados'!$B$4:$J$50,6,FALSE)*(1-(PRINCIPAL!$O$38/100)),VLOOKUP($AH$87,'Banco de Dados'!$B$4:$J$50,6,FALSE)))))))))),"")</f>
        <v/>
      </c>
      <c r="AH107" s="29" t="str">
        <f>IFERROR(AG107*(IFERROR(VLOOKUP($AH$87,'Banco de Dados'!$B$4:$J$50,4,FALSE),"ERRO")),"")</f>
        <v/>
      </c>
      <c r="AI107" s="29" t="str">
        <f t="shared" si="55"/>
        <v/>
      </c>
      <c r="AJ107" s="103" t="str">
        <f>IFERROR(AI107*(C107*(PRINCIPAL!$G$38/100))*0.47*(44/12),"")</f>
        <v/>
      </c>
      <c r="AK107" s="111" t="str">
        <f t="shared" si="65"/>
        <v/>
      </c>
      <c r="AL107" s="30" t="str">
        <f>IFERROR(IF(AND(PRINCIPAL!$H$39&lt;&gt;"",OR(L107=PRINCIPAL!$I$39,L107=PRINCIPAL!$I$39+PRINCIPAL!$I$39,L107=PRINCIPAL!$I$39+PRINCIPAL!$I$39+PRINCIPAL!$I$39)),0,IF(AND(PRINCIPAL!$H$39&lt;&gt;"",L107=PRINCIPAL!$J$39),VLOOKUP($AM$87,'Banco de Dados'!$B$4:$J$50,8,FALSE)*PRINCIPAL!$H$39*(1-(PRINCIPAL!$K$39/100)),IF(AND(PRINCIPAL!$H$39&lt;&gt;"",L107=PRINCIPAL!$L$39),VLOOKUP($AM$87,'Banco de Dados'!$B$4:$J$50,8,FALSE)*PRINCIPAL!$H$39*(1-(PRINCIPAL!$M$39/100)),IF(AND(PRINCIPAL!$H$39&lt;&gt;"",L107=PRINCIPAL!$N$39),VLOOKUP($AM$87,'Banco de Dados'!$B$4:$J$50,8,FALSE)*PRINCIPAL!$H$39*(1-(PRINCIPAL!$O$39/100)),IF(PRINCIPAL!$H$39&lt;&gt;"",VLOOKUP($AM$87,'Banco de Dados'!$B$4:$J$50,8,FALSE)*PRINCIPAL!$H$39,IF(OR(L107=PRINCIPAL!$I$39,L107=PRINCIPAL!$I$39+PRINCIPAL!$I$39,L107=PRINCIPAL!$I$39+PRINCIPAL!$I$39+PRINCIPAL!$I$39),0,IF(L107=PRINCIPAL!$J$39,VLOOKUP($AM$87,'Banco de Dados'!$B$4:$J$50,6,FALSE)*(1-(PRINCIPAL!$K$39/100)),IF(L107=PRINCIPAL!$L$39,VLOOKUP($AM$87,'Banco de Dados'!$B$4:$J$50,6,FALSE)*(1-(PRINCIPAL!$M$39/100)),IF(L107=PRINCIPAL!$N$39,VLOOKUP($AM$87,'Banco de Dados'!$B$4:$J$50,6,FALSE)*(1-(PRINCIPAL!$O$39/100)),VLOOKUP($AM$87,'Banco de Dados'!$B$4:$J$50,6,FALSE)))))))))),"")</f>
        <v/>
      </c>
      <c r="AM107" s="29" t="str">
        <f>IFERROR(AL107*(IFERROR(VLOOKUP($AM$87,'Banco de Dados'!$B$4:$J$50,4,FALSE),"ERRO")),"")</f>
        <v/>
      </c>
      <c r="AN107" s="29" t="str">
        <f t="shared" si="56"/>
        <v/>
      </c>
      <c r="AO107" s="103" t="str">
        <f>IFERROR(AN107*(C107*(PRINCIPAL!$G$39/100))*0.47*(44/12),"")</f>
        <v/>
      </c>
      <c r="AP107" s="111" t="str">
        <f t="shared" si="57"/>
        <v/>
      </c>
      <c r="AQ107" s="29" t="str">
        <f>IFERROR(IF(AND(PRINCIPAL!$H$40&lt;&gt;"",OR(L107=PRINCIPAL!$I$40,L107=PRINCIPAL!$I$40+PRINCIPAL!$I$40,L107=PRINCIPAL!$I$40+PRINCIPAL!$I$40+PRINCIPAL!$I$40)),0,IF(AND(PRINCIPAL!$H$40&lt;&gt;"",L107=PRINCIPAL!$J$40),VLOOKUP($AR$87,'Banco de Dados'!$B$4:$J$50,8,FALSE)*PRINCIPAL!$H$40*(1-(PRINCIPAL!$K$40/100)),IF(AND(PRINCIPAL!$H$40&lt;&gt;"",L107=PRINCIPAL!$L$40),VLOOKUP($AR$87,'Banco de Dados'!$B$4:$J$50,8,FALSE)*PRINCIPAL!$H$40*(1-(PRINCIPAL!$M$40/100)),IF(AND(PRINCIPAL!$H$40&lt;&gt;"",L107=PRINCIPAL!$N$40),VLOOKUP($AR$87,'Banco de Dados'!$B$4:$J$50,8,FALSE)*PRINCIPAL!$H$40*(1-(PRINCIPAL!$O$40/100)),IF(PRINCIPAL!$H$40&lt;&gt;"",VLOOKUP($AR$87,'Banco de Dados'!$B$4:$J$50,8,FALSE)*PRINCIPAL!$H$40,IF(OR(L107=PRINCIPAL!$I$40,L107=PRINCIPAL!$I$40+PRINCIPAL!$I$40,L107=PRINCIPAL!$I$40+PRINCIPAL!$I$40+PRINCIPAL!$I$40),0,IF(L107=PRINCIPAL!$J$40,VLOOKUP($AR$87,'Banco de Dados'!$B$4:$J$50,6,FALSE)*(1-(PRINCIPAL!$K$40/100)),IF(L107=PRINCIPAL!$L$40,VLOOKUP($AR$87,'Banco de Dados'!$B$4:$J$50,6,FALSE)*(1-(PRINCIPAL!$M$40/100)),IF(L107=PRINCIPAL!$N$40,VLOOKUP($AR$87,'Banco de Dados'!$B$4:$J$50,6,FALSE)*(1-(PRINCIPAL!$O$40/100)),VLOOKUP($AR$87,'Banco de Dados'!$B$4:$J$50,6,FALSE)))))))))),"")</f>
        <v/>
      </c>
      <c r="AR107" s="29" t="str">
        <f>IFERROR(AQ107*(IFERROR(VLOOKUP($AR$87,'Banco de Dados'!$B$4:$J$50,4,FALSE),"ERRO")),"")</f>
        <v/>
      </c>
      <c r="AS107" s="29" t="str">
        <f t="shared" si="58"/>
        <v/>
      </c>
      <c r="AT107" s="103" t="str">
        <f>IFERROR(AS107*(C107*(PRINCIPAL!$G$40/100))*0.47*(44/12),"")</f>
        <v/>
      </c>
      <c r="AU107" s="111" t="str">
        <f t="shared" si="70"/>
        <v/>
      </c>
      <c r="AV107" s="30" t="str">
        <f>IFERROR(IF(AND(PRINCIPAL!$H$41&lt;&gt;"",OR(L107=PRINCIPAL!$I$41,L107=PRINCIPAL!$I$41+PRINCIPAL!$I$41,L107=PRINCIPAL!$I$41+PRINCIPAL!$I$41+PRINCIPAL!$I$41)),0,IF(AND(PRINCIPAL!$H$41&lt;&gt;"",L107=PRINCIPAL!$J$41),VLOOKUP($AW$87,'Banco de Dados'!$B$4:$J$50,8,FALSE)*PRINCIPAL!$H$41*(1-(PRINCIPAL!$K$41/100)),IF(AND(PRINCIPAL!$H$41&lt;&gt;"",L107=PRINCIPAL!$L$41),VLOOKUP($AW$87,'Banco de Dados'!$B$4:$J$50,8,FALSE)*PRINCIPAL!$H$41*(1-(PRINCIPAL!$M$41/100)),IF(AND(PRINCIPAL!$H$41&lt;&gt;"",L107=PRINCIPAL!$N$41),VLOOKUP($AW$87,'Banco de Dados'!$B$4:$J$50,8,FALSE)*PRINCIPAL!$H$41*(1-(PRINCIPAL!$O$41/100)),IF(PRINCIPAL!$H$41&lt;&gt;"",VLOOKUP($AW$87,'Banco de Dados'!$B$4:$J$50,8,FALSE)*PRINCIPAL!$H$41,IF(OR(L107=PRINCIPAL!$I$41,L107=PRINCIPAL!$I$41+PRINCIPAL!$I$41,L107=PRINCIPAL!$I$41+PRINCIPAL!$I$41+PRINCIPAL!$I$41),0,IF(L107=PRINCIPAL!$J$41,VLOOKUP($AW$87,'Banco de Dados'!$B$4:$J$50,6,FALSE)*(1-(PRINCIPAL!$K$41/100)),IF(L107=PRINCIPAL!$L$41,VLOOKUP($AW$87,'Banco de Dados'!$B$4:$J$50,6,FALSE)*(1-(PRINCIPAL!$M$41/100)),IF(L107=PRINCIPAL!$N$41,VLOOKUP($AW$87,'Banco de Dados'!$B$4:$J$50,6,FALSE)*(1-(PRINCIPAL!$O$41/100)),VLOOKUP($AW$87,'Banco de Dados'!$B$4:$J$50,6,FALSE)))))))))),"")</f>
        <v/>
      </c>
      <c r="AW107" s="29" t="str">
        <f>IFERROR(AV107*(IFERROR(VLOOKUP($AW$87,'Banco de Dados'!$B$4:$J$50,4,FALSE),"ERRO")),"")</f>
        <v/>
      </c>
      <c r="AX107" s="29" t="str">
        <f t="shared" si="59"/>
        <v/>
      </c>
      <c r="AY107" s="103" t="str">
        <f>IFERROR(AX107*(C107*(PRINCIPAL!$G$41/100))*0.47*(44/12),"")</f>
        <v/>
      </c>
      <c r="AZ107" s="111" t="str">
        <f t="shared" si="66"/>
        <v/>
      </c>
      <c r="BA107" s="30" t="str">
        <f>IFERROR(IF(AND(PRINCIPAL!$H$42&lt;&gt;"",OR(L107=PRINCIPAL!$I$42,L107=PRINCIPAL!$I$42+PRINCIPAL!$I$42,L107=PRINCIPAL!$I$42+PRINCIPAL!$I$42+PRINCIPAL!$I$42)),0,IF(AND(PRINCIPAL!$H$42&lt;&gt;"",L107=PRINCIPAL!$J$42),VLOOKUP($BB$87,'Banco de Dados'!$B$4:$J$50,8,FALSE)*PRINCIPAL!$H$42*(1-(PRINCIPAL!$K$42/100)),IF(AND(PRINCIPAL!$H$42&lt;&gt;"",L107=PRINCIPAL!$L$42),VLOOKUP($BB$87,'Banco de Dados'!$B$4:$J$50,8,FALSE)*PRINCIPAL!$H$42*(1-(PRINCIPAL!$M$42/100)),IF(AND(PRINCIPAL!$H$42&lt;&gt;"",L107=PRINCIPAL!$N$42),VLOOKUP($BB$87,'Banco de Dados'!$B$4:$J$50,8,FALSE)*PRINCIPAL!$H$42*(1-(PRINCIPAL!$O$42/100)),IF(PRINCIPAL!$H$42&lt;&gt;"",VLOOKUP($BB$87,'Banco de Dados'!$B$4:$J$50,8,FALSE)*PRINCIPAL!$H$42,IF(OR(L107=PRINCIPAL!$I$42,L107=PRINCIPAL!$I$42+PRINCIPAL!$I$42,L107=PRINCIPAL!$I$42+PRINCIPAL!$I$42+PRINCIPAL!$I$42),0,IF(L107=PRINCIPAL!$J$42,VLOOKUP($BB$87,'Banco de Dados'!$B$4:$J$50,6,FALSE)*(1-(PRINCIPAL!$K$42/100)),IF(L107=PRINCIPAL!$L$42,VLOOKUP($BB$87,'Banco de Dados'!$B$4:$J$50,6,FALSE)*(1-(PRINCIPAL!$M$42/100)),IF(L107=PRINCIPAL!$N$42,VLOOKUP($BB$87,'Banco de Dados'!$B$4:$J$50,6,FALSE)*(1-(PRINCIPAL!$O$42/100)),VLOOKUP($BB$87,'Banco de Dados'!$B$4:$J$50,6,FALSE)))))))))),"")</f>
        <v/>
      </c>
      <c r="BB107" s="29" t="str">
        <f>IFERROR(BA107*(IFERROR(VLOOKUP($BB$87,'Banco de Dados'!$B$4:$J$50,4,FALSE),"ERRO")),"")</f>
        <v/>
      </c>
      <c r="BC107" s="29" t="str">
        <f t="shared" si="67"/>
        <v/>
      </c>
      <c r="BD107" s="103" t="str">
        <f>IFERROR(BC107*(C107*(PRINCIPAL!$G$42/100))*0.47*(44/12),"")</f>
        <v/>
      </c>
      <c r="BE107" s="111" t="str">
        <f t="shared" si="60"/>
        <v/>
      </c>
      <c r="BF107" s="30" t="str">
        <f>IFERROR(IF(AND(PRINCIPAL!$H$43&lt;&gt;"",OR(L107=PRINCIPAL!$I$43,L107=PRINCIPAL!$I$43+PRINCIPAL!$I$43,L107=PRINCIPAL!$I$43+PRINCIPAL!$I$43+PRINCIPAL!$I$43)),0,IF(AND(PRINCIPAL!$H$43&lt;&gt;"",L107=PRINCIPAL!$J$43),VLOOKUP($BG$87,'Banco de Dados'!$B$4:$J$50,8,FALSE)*PRINCIPAL!$H$43*(1-(PRINCIPAL!$K$43/100)),IF(AND(PRINCIPAL!$H$43&lt;&gt;"",L107=PRINCIPAL!$L$43),VLOOKUP($BG$87,'Banco de Dados'!$B$4:$J$50,8,FALSE)*PRINCIPAL!$H$43*(1-(PRINCIPAL!$M$43/100)),IF(AND(PRINCIPAL!$H$43&lt;&gt;"",L107=PRINCIPAL!$N$43),VLOOKUP($BG$87,'Banco de Dados'!$B$4:$J$50,8,FALSE)*PRINCIPAL!$H$43*(1-(PRINCIPAL!$O$43/100)),IF(PRINCIPAL!$H$43&lt;&gt;"",VLOOKUP($BG$87,'Banco de Dados'!$B$4:$J$50,8,FALSE)*PRINCIPAL!$H$43,IF(OR(L107=PRINCIPAL!$I$43,L107=PRINCIPAL!$I$43+PRINCIPAL!$I$43,L107=PRINCIPAL!$I$43+PRINCIPAL!$I$43+PRINCIPAL!$I$43),0,IF(L107=PRINCIPAL!$J$43,VLOOKUP($BG$87,'Banco de Dados'!$B$4:$J$50,6,FALSE)*(1-(PRINCIPAL!$K$43/100)),IF(L107=PRINCIPAL!$L$43,VLOOKUP($BG$87,'Banco de Dados'!$B$4:$J$50,6,FALSE)*(1-(PRINCIPAL!$M$43/100)),IF(L107=PRINCIPAL!$N$43,VLOOKUP($BG$87,'Banco de Dados'!$B$4:$J$50,6,FALSE)*(1-(PRINCIPAL!$O$43/100)),VLOOKUP($BG$87,'Banco de Dados'!$B$4:$J$50,6,FALSE)))))))))),"")</f>
        <v/>
      </c>
      <c r="BG107" s="29" t="str">
        <f>IFERROR(BF107*(IFERROR(VLOOKUP($BG$87,'Banco de Dados'!$B$4:$J$50,4,FALSE),"ERRO")),"")</f>
        <v/>
      </c>
      <c r="BH107" s="29" t="str">
        <f t="shared" si="61"/>
        <v/>
      </c>
      <c r="BI107" s="103" t="str">
        <f>IFERROR(BH107*(C107*(PRINCIPAL!$G$43/100))*0.47*(44/12),"")</f>
        <v/>
      </c>
      <c r="BJ107" s="102" t="str">
        <f t="shared" si="62"/>
        <v/>
      </c>
    </row>
    <row r="108" spans="2:62" ht="12.75" customHeight="1" x14ac:dyDescent="0.3">
      <c r="B108" s="326">
        <f t="shared" si="49"/>
        <v>2039</v>
      </c>
      <c r="C108" s="340"/>
      <c r="D108" s="1"/>
      <c r="E108" s="116">
        <v>19</v>
      </c>
      <c r="F108" s="24" t="str">
        <f>IFERROR(VLOOKUP($G$87,'Banco de Dados'!$B$4:$J$50,6,FALSE),"")</f>
        <v/>
      </c>
      <c r="G108" s="25" t="str">
        <f>IFERROR(F108*(IFERROR(VLOOKUP($G$87,'Banco de Dados'!$B$4:$J$50,4,FALSE),"ERRO")),"")</f>
        <v/>
      </c>
      <c r="H108" s="25" t="str">
        <f t="shared" si="50"/>
        <v/>
      </c>
      <c r="I108" s="103" t="str">
        <f t="shared" si="51"/>
        <v/>
      </c>
      <c r="J108" s="117" t="str">
        <f t="shared" si="68"/>
        <v/>
      </c>
      <c r="K108" s="1"/>
      <c r="L108" s="91">
        <v>19</v>
      </c>
      <c r="M108" s="24" t="str">
        <f>IFERROR(IF(AND(PRINCIPAL!$H$34&lt;&gt;"",OR(L108=PRINCIPAL!$I$34,L108=PRINCIPAL!$I$34+PRINCIPAL!$I$34,L108=PRINCIPAL!$I$34+PRINCIPAL!$I$34+PRINCIPAL!$I$34)),0,IF(AND(PRINCIPAL!$H$34&lt;&gt;"",L108=PRINCIPAL!$J$34),VLOOKUP($N$87,'Banco de Dados'!$B$4:$J$50,8,FALSE)*PRINCIPAL!$H$34*(1-(PRINCIPAL!$K$34/100)),IF(AND(PRINCIPAL!$H$34&lt;&gt;"",L108=PRINCIPAL!$L$34),VLOOKUP($N$87,'Banco de Dados'!$B$4:$J$50,8,FALSE)*PRINCIPAL!$H$34*(1-(PRINCIPAL!$M$34/100)),IF(AND(PRINCIPAL!$H$34&lt;&gt;"",L108=PRINCIPAL!$N$34),VLOOKUP($N$87,'Banco de Dados'!$B$4:$J$50,8,FALSE)*PRINCIPAL!$H$34*(1-(PRINCIPAL!$O$34/100)),IF(PRINCIPAL!$H$34&lt;&gt;"",VLOOKUP($N$87,'Banco de Dados'!$B$4:$J$50,8,FALSE)*PRINCIPAL!$H$34,IF(OR(L108=PRINCIPAL!$I$34,L108=PRINCIPAL!$I$34+PRINCIPAL!$I$34,L108=PRINCIPAL!$I$34+PRINCIPAL!$I$34+PRINCIPAL!$I$34),0,IF(L108=PRINCIPAL!$J$34,VLOOKUP($N$87,'Banco de Dados'!$B$4:$J$50,6,FALSE)*(1-(PRINCIPAL!$K$34/100)),IF(L108=PRINCIPAL!$L$34,VLOOKUP($N$87,'Banco de Dados'!$B$4:$J$50,6,FALSE)*(1-(PRINCIPAL!$M$34/100)),IF(L108=PRINCIPAL!$N$34,VLOOKUP($N$87,'Banco de Dados'!$B$4:$J$50,6,FALSE)*(1-(PRINCIPAL!$O$34/100)),VLOOKUP($N$87,'Banco de Dados'!$B$4:$J$50,6,FALSE)))))))))),"")</f>
        <v/>
      </c>
      <c r="N108" s="25" t="str">
        <f>IFERROR(M108*(IFERROR(VLOOKUP($N$87,'Banco de Dados'!$B$4:$J$50,4,FALSE),"ERRO")),"")</f>
        <v/>
      </c>
      <c r="O108" s="25" t="str">
        <f t="shared" si="47"/>
        <v/>
      </c>
      <c r="P108" s="103" t="str">
        <f>IFERROR(O108*(C108*(PRINCIPAL!$G$34/100))*0.47*(44/12),"")</f>
        <v/>
      </c>
      <c r="Q108" s="107" t="str">
        <f t="shared" si="69"/>
        <v/>
      </c>
      <c r="R108" s="29" t="str">
        <f>IFERROR(IF(AND(PRINCIPAL!$H$35&lt;&gt;"",OR(L108=PRINCIPAL!$I$35,L108=PRINCIPAL!$I$35+PRINCIPAL!$I$35,L108=PRINCIPAL!$I$35+PRINCIPAL!$I$35+PRINCIPAL!$I$35)),0,IF(AND(PRINCIPAL!$H$35&lt;&gt;"",L108=PRINCIPAL!$J$35),VLOOKUP($S$87,'Banco de Dados'!$B$4:$J$50,8,FALSE)*PRINCIPAL!$H$35*(1-(PRINCIPAL!$K$35/100)),IF(AND(PRINCIPAL!$H$35&lt;&gt;"",L108=PRINCIPAL!$L$35),VLOOKUP($S$87,'Banco de Dados'!$B$4:$J$50,8,FALSE)*PRINCIPAL!$H$35*(1-(PRINCIPAL!$M$35/100)),IF(AND(PRINCIPAL!$H$35&lt;&gt;"",L108=PRINCIPAL!$N$35),VLOOKUP($S$87,'Banco de Dados'!$B$4:$J$50,8,FALSE)*PRINCIPAL!$H$35*(1-(PRINCIPAL!$O$35/100)),IF(PRINCIPAL!$H$35&lt;&gt;"",VLOOKUP($S$87,'Banco de Dados'!$B$4:$J$50,8,FALSE)*PRINCIPAL!$H$35,IF(OR(L108=PRINCIPAL!$I$35,L108=PRINCIPAL!$I$35+PRINCIPAL!$I$35,L108=PRINCIPAL!$I$35+PRINCIPAL!$I$35+PRINCIPAL!$I$35),0,IF(L108=PRINCIPAL!$J$35,VLOOKUP($S$87,'Banco de Dados'!$B$4:$J$50,6,FALSE)*(1-(PRINCIPAL!$K$35/100)),IF(L108=PRINCIPAL!$L$35,VLOOKUP($S$87,'Banco de Dados'!$B$4:$J$50,6,FALSE)*(1-(PRINCIPAL!$M$35/100)),IF(L108=PRINCIPAL!$N$35,VLOOKUP($S$87,'Banco de Dados'!$B$4:$J$50,6,FALSE)*(1-(PRINCIPAL!$O$35/100)),VLOOKUP($S$87,'Banco de Dados'!$B$4:$J$50,6,FALSE)))))))))),"")</f>
        <v/>
      </c>
      <c r="S108" s="29" t="str">
        <f>IFERROR(R108*(IFERROR(VLOOKUP($S$87,'Banco de Dados'!$B$4:$J$50,4,FALSE),"ERRO")),"")</f>
        <v/>
      </c>
      <c r="T108" s="29" t="str">
        <f t="shared" si="52"/>
        <v/>
      </c>
      <c r="U108" s="103" t="str">
        <f>IFERROR(T108*(C108*(PRINCIPAL!$G$35/100))*0.47*(44/12),"")</f>
        <v/>
      </c>
      <c r="V108" s="103" t="str">
        <f t="shared" si="71"/>
        <v/>
      </c>
      <c r="W108" s="30" t="str">
        <f>IFERROR(IF(AND(PRINCIPAL!$H$36&lt;&gt;"",OR(L108=PRINCIPAL!$I$36,L108=PRINCIPAL!$I$36+PRINCIPAL!$I$36,L108=PRINCIPAL!$I$36+PRINCIPAL!$I$36+PRINCIPAL!$I$36)),0,IF(AND(PRINCIPAL!$H$36&lt;&gt;"",L108=PRINCIPAL!$J$36),VLOOKUP($X$126,'Banco de Dados'!$B$4:$J$50,8,FALSE)*PRINCIPAL!$H$36*(1-(PRINCIPAL!$K$36/100)),IF(AND(PRINCIPAL!$H$36&lt;&gt;"",L108=PRINCIPAL!$L$36),VLOOKUP($X$126,'Banco de Dados'!$B$4:$J$50,8,FALSE)*PRINCIPAL!$H$36*(1-(PRINCIPAL!$M$36/100)),IF(AND(PRINCIPAL!$H$36&lt;&gt;"",L108=PRINCIPAL!$N$36),VLOOKUP($X$126,'Banco de Dados'!$B$4:$J$50,8,FALSE)*PRINCIPAL!$H$36*(1-(PRINCIPAL!$O$36/100)),IF(PRINCIPAL!$H$36&lt;&gt;"",VLOOKUP($X$87,'Banco de Dados'!$B$4:$J$50,8,FALSE)*PRINCIPAL!$H$36,IF(OR(L108=PRINCIPAL!$I$36,L108=PRINCIPAL!$I$36+PRINCIPAL!$I$36,L108=PRINCIPAL!$I$36+PRINCIPAL!$I$36+PRINCIPAL!$I$36),0,IF(L108=PRINCIPAL!$J$36,VLOOKUP($X$87,'Banco de Dados'!$B$4:$J$50,6,FALSE)*(1-(PRINCIPAL!$K$36/100)),IF(L108=PRINCIPAL!$L$36,VLOOKUP($X$87,'Banco de Dados'!$B$4:$J$50,6,FALSE)*(1-(PRINCIPAL!$M$36/100)),IF(L108=PRINCIPAL!$N$36,VLOOKUP($X$87,'Banco de Dados'!$B$4:$J$50,6,FALSE)*(1-(PRINCIPAL!$O$36/100)),VLOOKUP($X$87,'Banco de Dados'!$B$4:$J$50,6,FALSE)))))))))),"")</f>
        <v/>
      </c>
      <c r="X108" s="29" t="str">
        <f>IFERROR(W108*(IFERROR(VLOOKUP($X$87,'Banco de Dados'!$B$4:$J$50,4,FALSE),"ERRO")),"")</f>
        <v/>
      </c>
      <c r="Y108" s="29" t="str">
        <f t="shared" si="63"/>
        <v/>
      </c>
      <c r="Z108" s="103" t="str">
        <f>IFERROR(Y108*(C108*(PRINCIPAL!$G$36/100))*0.47*(44/12),"")</f>
        <v/>
      </c>
      <c r="AA108" s="111" t="str">
        <f t="shared" si="64"/>
        <v/>
      </c>
      <c r="AB108" s="30" t="str">
        <f>IFERROR(IF(AND(PRINCIPAL!$H$37&lt;&gt;"",OR(L108=PRINCIPAL!$I$37,L108=PRINCIPAL!$I$37+PRINCIPAL!$I$37,L108=PRINCIPAL!$I$37+PRINCIPAL!$I$37+PRINCIPAL!$I$37)),0,IF(AND(PRINCIPAL!$H$37&lt;&gt;"",L108=PRINCIPAL!$J$37),VLOOKUP($AC$87,'Banco de Dados'!$B$4:$J$50,8,FALSE)*PRINCIPAL!$H$37*(1-(PRINCIPAL!$K$37/100)),IF(AND(PRINCIPAL!$H$37&lt;&gt;"",L108=PRINCIPAL!$L$37),VLOOKUP($AC$87,'Banco de Dados'!$B$4:$J$50,8,FALSE)*PRINCIPAL!$H$37*(1-(PRINCIPAL!$M$37/100)),IF(AND(PRINCIPAL!$H$37&lt;&gt;"",L108=PRINCIPAL!$N$37),VLOOKUP($AC$87,'Banco de Dados'!$B$4:$J$50,8,FALSE)*PRINCIPAL!$H$37*(1-(PRINCIPAL!$O$37/100)),IF(PRINCIPAL!$H$37&lt;&gt;"",VLOOKUP($AC$87,'Banco de Dados'!$B$4:$J$50,8,FALSE)*PRINCIPAL!$H$37,IF(OR(L108=PRINCIPAL!$I$37,L108=PRINCIPAL!$I$37+PRINCIPAL!$I$37,L108=PRINCIPAL!$I$37+PRINCIPAL!$I$37+PRINCIPAL!$I$37),0,IF(L108=PRINCIPAL!$J$37,VLOOKUP($AC$87,'Banco de Dados'!$B$4:$J$50,6,FALSE)*(1-(PRINCIPAL!$K$37/100)),IF(L108=PRINCIPAL!$L$37,VLOOKUP($AC$87,'Banco de Dados'!$B$4:$J$50,6,FALSE)*(1-(PRINCIPAL!$M$37/100)),IF(L108=PRINCIPAL!$N$37,VLOOKUP($AC$87,'Banco de Dados'!$B$4:$J$50,6,FALSE)*(1-(PRINCIPAL!$O$37/100)),VLOOKUP($AC$87,'Banco de Dados'!$B$4:$J$50,6,FALSE)))))))))),"")</f>
        <v/>
      </c>
      <c r="AC108" s="29" t="str">
        <f>IFERROR(AB108*(IFERROR(VLOOKUP($AC$87,'Banco de Dados'!$B$4:$J$50,4,FALSE),"ERRO")),"")</f>
        <v/>
      </c>
      <c r="AD108" s="29" t="str">
        <f t="shared" si="53"/>
        <v/>
      </c>
      <c r="AE108" s="103" t="str">
        <f>IFERROR(AD108*(C108*(PRINCIPAL!$G$37/100))*0.47*(44/12),"")</f>
        <v/>
      </c>
      <c r="AF108" s="111" t="str">
        <f t="shared" si="54"/>
        <v/>
      </c>
      <c r="AG108" s="30" t="str">
        <f>IFERROR(IF(AND(PRINCIPAL!$H$38&lt;&gt;"",OR(L108=PRINCIPAL!$I$38,L108=PRINCIPAL!$I$38+PRINCIPAL!$I$38,L108=PRINCIPAL!$I$38+PRINCIPAL!$I$38+PRINCIPAL!$I$38)),0,IF(AND(PRINCIPAL!$H$38&lt;&gt;"",L108=PRINCIPAL!$J$38),VLOOKUP($AH$87,'Banco de Dados'!$B$4:$J$50,8,FALSE)*PRINCIPAL!$H$38*(1-(PRINCIPAL!$K$38/100)),IF(AND(PRINCIPAL!$H$38&lt;&gt;"",L108=PRINCIPAL!$L$38),VLOOKUP($AH$87,'Banco de Dados'!$B$4:$J$50,8,FALSE)*PRINCIPAL!$H$38*(1-(PRINCIPAL!$M$38/100)),IF(AND(PRINCIPAL!$H$38&lt;&gt;"",L108=PRINCIPAL!$N$38),VLOOKUP($AH$87,'Banco de Dados'!$B$4:$J$50,8,FALSE)*PRINCIPAL!$H$38*(1-(PRINCIPAL!$O$38/100)),IF(PRINCIPAL!$H$38&lt;&gt;"",VLOOKUP($AH$87,'Banco de Dados'!$B$4:$J$50,8,FALSE)*PRINCIPAL!$H$38,IF(OR(L108=PRINCIPAL!$I$38,L108=PRINCIPAL!$I$38+PRINCIPAL!$I$38,L108=PRINCIPAL!$I$38+PRINCIPAL!$I$38+PRINCIPAL!$I$38),0,IF(L108=PRINCIPAL!$J$38,VLOOKUP($AH$87,'Banco de Dados'!$B$4:$J$50,6,FALSE)*(1-(PRINCIPAL!$K$38/100)),IF(L108=PRINCIPAL!$L$38,VLOOKUP($AH$87,'Banco de Dados'!$B$4:$J$50,6,FALSE)*(1-(PRINCIPAL!$M$38/100)),IF(L108=PRINCIPAL!$N$38,VLOOKUP($AH$87,'Banco de Dados'!$B$4:$J$50,6,FALSE)*(1-(PRINCIPAL!$O$38/100)),VLOOKUP($AH$87,'Banco de Dados'!$B$4:$J$50,6,FALSE)))))))))),"")</f>
        <v/>
      </c>
      <c r="AH108" s="29" t="str">
        <f>IFERROR(AG108*(IFERROR(VLOOKUP($AH$87,'Banco de Dados'!$B$4:$J$50,4,FALSE),"ERRO")),"")</f>
        <v/>
      </c>
      <c r="AI108" s="29" t="str">
        <f t="shared" si="55"/>
        <v/>
      </c>
      <c r="AJ108" s="103" t="str">
        <f>IFERROR(AI108*(C108*(PRINCIPAL!$G$38/100))*0.47*(44/12),"")</f>
        <v/>
      </c>
      <c r="AK108" s="111" t="str">
        <f t="shared" si="65"/>
        <v/>
      </c>
      <c r="AL108" s="30" t="str">
        <f>IFERROR(IF(AND(PRINCIPAL!$H$39&lt;&gt;"",OR(L108=PRINCIPAL!$I$39,L108=PRINCIPAL!$I$39+PRINCIPAL!$I$39,L108=PRINCIPAL!$I$39+PRINCIPAL!$I$39+PRINCIPAL!$I$39)),0,IF(AND(PRINCIPAL!$H$39&lt;&gt;"",L108=PRINCIPAL!$J$39),VLOOKUP($AM$87,'Banco de Dados'!$B$4:$J$50,8,FALSE)*PRINCIPAL!$H$39*(1-(PRINCIPAL!$K$39/100)),IF(AND(PRINCIPAL!$H$39&lt;&gt;"",L108=PRINCIPAL!$L$39),VLOOKUP($AM$87,'Banco de Dados'!$B$4:$J$50,8,FALSE)*PRINCIPAL!$H$39*(1-(PRINCIPAL!$M$39/100)),IF(AND(PRINCIPAL!$H$39&lt;&gt;"",L108=PRINCIPAL!$N$39),VLOOKUP($AM$87,'Banco de Dados'!$B$4:$J$50,8,FALSE)*PRINCIPAL!$H$39*(1-(PRINCIPAL!$O$39/100)),IF(PRINCIPAL!$H$39&lt;&gt;"",VLOOKUP($AM$87,'Banco de Dados'!$B$4:$J$50,8,FALSE)*PRINCIPAL!$H$39,IF(OR(L108=PRINCIPAL!$I$39,L108=PRINCIPAL!$I$39+PRINCIPAL!$I$39,L108=PRINCIPAL!$I$39+PRINCIPAL!$I$39+PRINCIPAL!$I$39),0,IF(L108=PRINCIPAL!$J$39,VLOOKUP($AM$87,'Banco de Dados'!$B$4:$J$50,6,FALSE)*(1-(PRINCIPAL!$K$39/100)),IF(L108=PRINCIPAL!$L$39,VLOOKUP($AM$87,'Banco de Dados'!$B$4:$J$50,6,FALSE)*(1-(PRINCIPAL!$M$39/100)),IF(L108=PRINCIPAL!$N$39,VLOOKUP($AM$87,'Banco de Dados'!$B$4:$J$50,6,FALSE)*(1-(PRINCIPAL!$O$39/100)),VLOOKUP($AM$87,'Banco de Dados'!$B$4:$J$50,6,FALSE)))))))))),"")</f>
        <v/>
      </c>
      <c r="AM108" s="29" t="str">
        <f>IFERROR(AL108*(IFERROR(VLOOKUP($AM$87,'Banco de Dados'!$B$4:$J$50,4,FALSE),"ERRO")),"")</f>
        <v/>
      </c>
      <c r="AN108" s="29" t="str">
        <f t="shared" si="56"/>
        <v/>
      </c>
      <c r="AO108" s="103" t="str">
        <f>IFERROR(AN108*(C108*(PRINCIPAL!$G$39/100))*0.47*(44/12),"")</f>
        <v/>
      </c>
      <c r="AP108" s="111" t="str">
        <f t="shared" si="57"/>
        <v/>
      </c>
      <c r="AQ108" s="29" t="str">
        <f>IFERROR(IF(AND(PRINCIPAL!$H$40&lt;&gt;"",OR(L108=PRINCIPAL!$I$40,L108=PRINCIPAL!$I$40+PRINCIPAL!$I$40,L108=PRINCIPAL!$I$40+PRINCIPAL!$I$40+PRINCIPAL!$I$40)),0,IF(AND(PRINCIPAL!$H$40&lt;&gt;"",L108=PRINCIPAL!$J$40),VLOOKUP($AR$87,'Banco de Dados'!$B$4:$J$50,8,FALSE)*PRINCIPAL!$H$40*(1-(PRINCIPAL!$K$40/100)),IF(AND(PRINCIPAL!$H$40&lt;&gt;"",L108=PRINCIPAL!$L$40),VLOOKUP($AR$87,'Banco de Dados'!$B$4:$J$50,8,FALSE)*PRINCIPAL!$H$40*(1-(PRINCIPAL!$M$40/100)),IF(AND(PRINCIPAL!$H$40&lt;&gt;"",L108=PRINCIPAL!$N$40),VLOOKUP($AR$87,'Banco de Dados'!$B$4:$J$50,8,FALSE)*PRINCIPAL!$H$40*(1-(PRINCIPAL!$O$40/100)),IF(PRINCIPAL!$H$40&lt;&gt;"",VLOOKUP($AR$87,'Banco de Dados'!$B$4:$J$50,8,FALSE)*PRINCIPAL!$H$40,IF(OR(L108=PRINCIPAL!$I$40,L108=PRINCIPAL!$I$40+PRINCIPAL!$I$40,L108=PRINCIPAL!$I$40+PRINCIPAL!$I$40+PRINCIPAL!$I$40),0,IF(L108=PRINCIPAL!$J$40,VLOOKUP($AR$87,'Banco de Dados'!$B$4:$J$50,6,FALSE)*(1-(PRINCIPAL!$K$40/100)),IF(L108=PRINCIPAL!$L$40,VLOOKUP($AR$87,'Banco de Dados'!$B$4:$J$50,6,FALSE)*(1-(PRINCIPAL!$M$40/100)),IF(L108=PRINCIPAL!$N$40,VLOOKUP($AR$87,'Banco de Dados'!$B$4:$J$50,6,FALSE)*(1-(PRINCIPAL!$O$40/100)),VLOOKUP($AR$87,'Banco de Dados'!$B$4:$J$50,6,FALSE)))))))))),"")</f>
        <v/>
      </c>
      <c r="AR108" s="29" t="str">
        <f>IFERROR(AQ108*(IFERROR(VLOOKUP($AR$87,'Banco de Dados'!$B$4:$J$50,4,FALSE),"ERRO")),"")</f>
        <v/>
      </c>
      <c r="AS108" s="29" t="str">
        <f t="shared" si="58"/>
        <v/>
      </c>
      <c r="AT108" s="103" t="str">
        <f>IFERROR(AS108*(C108*(PRINCIPAL!$G$40/100))*0.47*(44/12),"")</f>
        <v/>
      </c>
      <c r="AU108" s="111" t="str">
        <f t="shared" si="70"/>
        <v/>
      </c>
      <c r="AV108" s="30" t="str">
        <f>IFERROR(IF(AND(PRINCIPAL!$H$41&lt;&gt;"",OR(L108=PRINCIPAL!$I$41,L108=PRINCIPAL!$I$41+PRINCIPAL!$I$41,L108=PRINCIPAL!$I$41+PRINCIPAL!$I$41+PRINCIPAL!$I$41)),0,IF(AND(PRINCIPAL!$H$41&lt;&gt;"",L108=PRINCIPAL!$J$41),VLOOKUP($AW$87,'Banco de Dados'!$B$4:$J$50,8,FALSE)*PRINCIPAL!$H$41*(1-(PRINCIPAL!$K$41/100)),IF(AND(PRINCIPAL!$H$41&lt;&gt;"",L108=PRINCIPAL!$L$41),VLOOKUP($AW$87,'Banco de Dados'!$B$4:$J$50,8,FALSE)*PRINCIPAL!$H$41*(1-(PRINCIPAL!$M$41/100)),IF(AND(PRINCIPAL!$H$41&lt;&gt;"",L108=PRINCIPAL!$N$41),VLOOKUP($AW$87,'Banco de Dados'!$B$4:$J$50,8,FALSE)*PRINCIPAL!$H$41*(1-(PRINCIPAL!$O$41/100)),IF(PRINCIPAL!$H$41&lt;&gt;"",VLOOKUP($AW$87,'Banco de Dados'!$B$4:$J$50,8,FALSE)*PRINCIPAL!$H$41,IF(OR(L108=PRINCIPAL!$I$41,L108=PRINCIPAL!$I$41+PRINCIPAL!$I$41,L108=PRINCIPAL!$I$41+PRINCIPAL!$I$41+PRINCIPAL!$I$41),0,IF(L108=PRINCIPAL!$J$41,VLOOKUP($AW$87,'Banco de Dados'!$B$4:$J$50,6,FALSE)*(1-(PRINCIPAL!$K$41/100)),IF(L108=PRINCIPAL!$L$41,VLOOKUP($AW$87,'Banco de Dados'!$B$4:$J$50,6,FALSE)*(1-(PRINCIPAL!$M$41/100)),IF(L108=PRINCIPAL!$N$41,VLOOKUP($AW$87,'Banco de Dados'!$B$4:$J$50,6,FALSE)*(1-(PRINCIPAL!$O$41/100)),VLOOKUP($AW$87,'Banco de Dados'!$B$4:$J$50,6,FALSE)))))))))),"")</f>
        <v/>
      </c>
      <c r="AW108" s="29" t="str">
        <f>IFERROR(AV108*(IFERROR(VLOOKUP($AW$87,'Banco de Dados'!$B$4:$J$50,4,FALSE),"ERRO")),"")</f>
        <v/>
      </c>
      <c r="AX108" s="29" t="str">
        <f t="shared" si="59"/>
        <v/>
      </c>
      <c r="AY108" s="103" t="str">
        <f>IFERROR(AX108*(C108*(PRINCIPAL!$G$41/100))*0.47*(44/12),"")</f>
        <v/>
      </c>
      <c r="AZ108" s="111" t="str">
        <f t="shared" si="66"/>
        <v/>
      </c>
      <c r="BA108" s="30" t="str">
        <f>IFERROR(IF(AND(PRINCIPAL!$H$42&lt;&gt;"",OR(L108=PRINCIPAL!$I$42,L108=PRINCIPAL!$I$42+PRINCIPAL!$I$42,L108=PRINCIPAL!$I$42+PRINCIPAL!$I$42+PRINCIPAL!$I$42)),0,IF(AND(PRINCIPAL!$H$42&lt;&gt;"",L108=PRINCIPAL!$J$42),VLOOKUP($BB$87,'Banco de Dados'!$B$4:$J$50,8,FALSE)*PRINCIPAL!$H$42*(1-(PRINCIPAL!$K$42/100)),IF(AND(PRINCIPAL!$H$42&lt;&gt;"",L108=PRINCIPAL!$L$42),VLOOKUP($BB$87,'Banco de Dados'!$B$4:$J$50,8,FALSE)*PRINCIPAL!$H$42*(1-(PRINCIPAL!$M$42/100)),IF(AND(PRINCIPAL!$H$42&lt;&gt;"",L108=PRINCIPAL!$N$42),VLOOKUP($BB$87,'Banco de Dados'!$B$4:$J$50,8,FALSE)*PRINCIPAL!$H$42*(1-(PRINCIPAL!$O$42/100)),IF(PRINCIPAL!$H$42&lt;&gt;"",VLOOKUP($BB$87,'Banco de Dados'!$B$4:$J$50,8,FALSE)*PRINCIPAL!$H$42,IF(OR(L108=PRINCIPAL!$I$42,L108=PRINCIPAL!$I$42+PRINCIPAL!$I$42,L108=PRINCIPAL!$I$42+PRINCIPAL!$I$42+PRINCIPAL!$I$42),0,IF(L108=PRINCIPAL!$J$42,VLOOKUP($BB$87,'Banco de Dados'!$B$4:$J$50,6,FALSE)*(1-(PRINCIPAL!$K$42/100)),IF(L108=PRINCIPAL!$L$42,VLOOKUP($BB$87,'Banco de Dados'!$B$4:$J$50,6,FALSE)*(1-(PRINCIPAL!$M$42/100)),IF(L108=PRINCIPAL!$N$42,VLOOKUP($BB$87,'Banco de Dados'!$B$4:$J$50,6,FALSE)*(1-(PRINCIPAL!$O$42/100)),VLOOKUP($BB$87,'Banco de Dados'!$B$4:$J$50,6,FALSE)))))))))),"")</f>
        <v/>
      </c>
      <c r="BB108" s="29" t="str">
        <f>IFERROR(BA108*(IFERROR(VLOOKUP($BB$87,'Banco de Dados'!$B$4:$J$50,4,FALSE),"ERRO")),"")</f>
        <v/>
      </c>
      <c r="BC108" s="29" t="str">
        <f t="shared" si="67"/>
        <v/>
      </c>
      <c r="BD108" s="103" t="str">
        <f>IFERROR(BC108*(C108*(PRINCIPAL!$G$42/100))*0.47*(44/12),"")</f>
        <v/>
      </c>
      <c r="BE108" s="111" t="str">
        <f t="shared" si="60"/>
        <v/>
      </c>
      <c r="BF108" s="30" t="str">
        <f>IFERROR(IF(AND(PRINCIPAL!$H$43&lt;&gt;"",OR(L108=PRINCIPAL!$I$43,L108=PRINCIPAL!$I$43+PRINCIPAL!$I$43,L108=PRINCIPAL!$I$43+PRINCIPAL!$I$43+PRINCIPAL!$I$43)),0,IF(AND(PRINCIPAL!$H$43&lt;&gt;"",L108=PRINCIPAL!$J$43),VLOOKUP($BG$87,'Banco de Dados'!$B$4:$J$50,8,FALSE)*PRINCIPAL!$H$43*(1-(PRINCIPAL!$K$43/100)),IF(AND(PRINCIPAL!$H$43&lt;&gt;"",L108=PRINCIPAL!$L$43),VLOOKUP($BG$87,'Banco de Dados'!$B$4:$J$50,8,FALSE)*PRINCIPAL!$H$43*(1-(PRINCIPAL!$M$43/100)),IF(AND(PRINCIPAL!$H$43&lt;&gt;"",L108=PRINCIPAL!$N$43),VLOOKUP($BG$87,'Banco de Dados'!$B$4:$J$50,8,FALSE)*PRINCIPAL!$H$43*(1-(PRINCIPAL!$O$43/100)),IF(PRINCIPAL!$H$43&lt;&gt;"",VLOOKUP($BG$87,'Banco de Dados'!$B$4:$J$50,8,FALSE)*PRINCIPAL!$H$43,IF(OR(L108=PRINCIPAL!$I$43,L108=PRINCIPAL!$I$43+PRINCIPAL!$I$43,L108=PRINCIPAL!$I$43+PRINCIPAL!$I$43+PRINCIPAL!$I$43),0,IF(L108=PRINCIPAL!$J$43,VLOOKUP($BG$87,'Banco de Dados'!$B$4:$J$50,6,FALSE)*(1-(PRINCIPAL!$K$43/100)),IF(L108=PRINCIPAL!$L$43,VLOOKUP($BG$87,'Banco de Dados'!$B$4:$J$50,6,FALSE)*(1-(PRINCIPAL!$M$43/100)),IF(L108=PRINCIPAL!$N$43,VLOOKUP($BG$87,'Banco de Dados'!$B$4:$J$50,6,FALSE)*(1-(PRINCIPAL!$O$43/100)),VLOOKUP($BG$87,'Banco de Dados'!$B$4:$J$50,6,FALSE)))))))))),"")</f>
        <v/>
      </c>
      <c r="BG108" s="29" t="str">
        <f>IFERROR(BF108*(IFERROR(VLOOKUP($BG$87,'Banco de Dados'!$B$4:$J$50,4,FALSE),"ERRO")),"")</f>
        <v/>
      </c>
      <c r="BH108" s="29" t="str">
        <f t="shared" si="61"/>
        <v/>
      </c>
      <c r="BI108" s="103" t="str">
        <f>IFERROR(BH108*(C108*(PRINCIPAL!$G$43/100))*0.47*(44/12),"")</f>
        <v/>
      </c>
      <c r="BJ108" s="102" t="str">
        <f t="shared" si="62"/>
        <v/>
      </c>
    </row>
    <row r="109" spans="2:62" ht="12.75" customHeight="1" x14ac:dyDescent="0.3">
      <c r="B109" s="326">
        <f t="shared" si="49"/>
        <v>2040</v>
      </c>
      <c r="C109" s="340"/>
      <c r="D109" s="1"/>
      <c r="E109" s="116">
        <v>20</v>
      </c>
      <c r="F109" s="24" t="str">
        <f>IFERROR(VLOOKUP($G$87,'Banco de Dados'!$B$4:$J$50,6,FALSE),"")</f>
        <v/>
      </c>
      <c r="G109" s="25" t="str">
        <f>IFERROR(F109*(IFERROR(VLOOKUP($G$87,'Banco de Dados'!$B$4:$J$50,4,FALSE),"ERRO")),"")</f>
        <v/>
      </c>
      <c r="H109" s="25" t="str">
        <f t="shared" si="50"/>
        <v/>
      </c>
      <c r="I109" s="103" t="str">
        <f t="shared" si="51"/>
        <v/>
      </c>
      <c r="J109" s="117" t="str">
        <f t="shared" si="68"/>
        <v/>
      </c>
      <c r="K109" s="1"/>
      <c r="L109" s="91">
        <v>20</v>
      </c>
      <c r="M109" s="24" t="str">
        <f>IFERROR(IF(AND(PRINCIPAL!$H$34&lt;&gt;"",OR(L109=PRINCIPAL!$I$34,L109=PRINCIPAL!$I$34+PRINCIPAL!$I$34,L109=PRINCIPAL!$I$34+PRINCIPAL!$I$34+PRINCIPAL!$I$34)),0,IF(AND(PRINCIPAL!$H$34&lt;&gt;"",L109=PRINCIPAL!$J$34),VLOOKUP($N$87,'Banco de Dados'!$B$4:$J$50,8,FALSE)*PRINCIPAL!$H$34*(1-(PRINCIPAL!$K$34/100)),IF(AND(PRINCIPAL!$H$34&lt;&gt;"",L109=PRINCIPAL!$L$34),VLOOKUP($N$87,'Banco de Dados'!$B$4:$J$50,8,FALSE)*PRINCIPAL!$H$34*(1-(PRINCIPAL!$M$34/100)),IF(AND(PRINCIPAL!$H$34&lt;&gt;"",L109=PRINCIPAL!$N$34),VLOOKUP($N$87,'Banco de Dados'!$B$4:$J$50,8,FALSE)*PRINCIPAL!$H$34*(1-(PRINCIPAL!$O$34/100)),IF(PRINCIPAL!$H$34&lt;&gt;"",VLOOKUP($N$87,'Banco de Dados'!$B$4:$J$50,8,FALSE)*PRINCIPAL!$H$34,IF(OR(L109=PRINCIPAL!$I$34,L109=PRINCIPAL!$I$34+PRINCIPAL!$I$34,L109=PRINCIPAL!$I$34+PRINCIPAL!$I$34+PRINCIPAL!$I$34),0,IF(L109=PRINCIPAL!$J$34,VLOOKUP($N$87,'Banco de Dados'!$B$4:$J$50,6,FALSE)*(1-(PRINCIPAL!$K$34/100)),IF(L109=PRINCIPAL!$L$34,VLOOKUP($N$87,'Banco de Dados'!$B$4:$J$50,6,FALSE)*(1-(PRINCIPAL!$M$34/100)),IF(L109=PRINCIPAL!$N$34,VLOOKUP($N$87,'Banco de Dados'!$B$4:$J$50,6,FALSE)*(1-(PRINCIPAL!$O$34/100)),VLOOKUP($N$87,'Banco de Dados'!$B$4:$J$50,6,FALSE)))))))))),"")</f>
        <v/>
      </c>
      <c r="N109" s="25" t="str">
        <f>IFERROR(M109*(IFERROR(VLOOKUP($N$87,'Banco de Dados'!$B$4:$J$50,4,FALSE),"ERRO")),"")</f>
        <v/>
      </c>
      <c r="O109" s="25" t="str">
        <f t="shared" si="47"/>
        <v/>
      </c>
      <c r="P109" s="103" t="str">
        <f>IFERROR(O109*(C109*(PRINCIPAL!$G$34/100))*0.47*(44/12),"")</f>
        <v/>
      </c>
      <c r="Q109" s="107" t="str">
        <f t="shared" si="69"/>
        <v/>
      </c>
      <c r="R109" s="29" t="str">
        <f>IFERROR(IF(AND(PRINCIPAL!$H$35&lt;&gt;"",OR(L109=PRINCIPAL!$I$35,L109=PRINCIPAL!$I$35+PRINCIPAL!$I$35,L109=PRINCIPAL!$I$35+PRINCIPAL!$I$35+PRINCIPAL!$I$35)),0,IF(AND(PRINCIPAL!$H$35&lt;&gt;"",L109=PRINCIPAL!$J$35),VLOOKUP($S$87,'Banco de Dados'!$B$4:$J$50,8,FALSE)*PRINCIPAL!$H$35*(1-(PRINCIPAL!$K$35/100)),IF(AND(PRINCIPAL!$H$35&lt;&gt;"",L109=PRINCIPAL!$L$35),VLOOKUP($S$87,'Banco de Dados'!$B$4:$J$50,8,FALSE)*PRINCIPAL!$H$35*(1-(PRINCIPAL!$M$35/100)),IF(AND(PRINCIPAL!$H$35&lt;&gt;"",L109=PRINCIPAL!$N$35),VLOOKUP($S$87,'Banco de Dados'!$B$4:$J$50,8,FALSE)*PRINCIPAL!$H$35*(1-(PRINCIPAL!$O$35/100)),IF(PRINCIPAL!$H$35&lt;&gt;"",VLOOKUP($S$87,'Banco de Dados'!$B$4:$J$50,8,FALSE)*PRINCIPAL!$H$35,IF(OR(L109=PRINCIPAL!$I$35,L109=PRINCIPAL!$I$35+PRINCIPAL!$I$35,L109=PRINCIPAL!$I$35+PRINCIPAL!$I$35+PRINCIPAL!$I$35),0,IF(L109=PRINCIPAL!$J$35,VLOOKUP($S$87,'Banco de Dados'!$B$4:$J$50,6,FALSE)*(1-(PRINCIPAL!$K$35/100)),IF(L109=PRINCIPAL!$L$35,VLOOKUP($S$87,'Banco de Dados'!$B$4:$J$50,6,FALSE)*(1-(PRINCIPAL!$M$35/100)),IF(L109=PRINCIPAL!$N$35,VLOOKUP($S$87,'Banco de Dados'!$B$4:$J$50,6,FALSE)*(1-(PRINCIPAL!$O$35/100)),VLOOKUP($S$87,'Banco de Dados'!$B$4:$J$50,6,FALSE)))))))))),"")</f>
        <v/>
      </c>
      <c r="S109" s="29" t="str">
        <f>IFERROR(R109*(IFERROR(VLOOKUP($S$87,'Banco de Dados'!$B$4:$J$50,4,FALSE),"ERRO")),"")</f>
        <v/>
      </c>
      <c r="T109" s="29" t="str">
        <f t="shared" si="52"/>
        <v/>
      </c>
      <c r="U109" s="103" t="str">
        <f>IFERROR(T109*(C109*(PRINCIPAL!$G$35/100))*0.47*(44/12),"")</f>
        <v/>
      </c>
      <c r="V109" s="103" t="str">
        <f t="shared" si="71"/>
        <v/>
      </c>
      <c r="W109" s="30" t="str">
        <f>IFERROR(IF(AND(PRINCIPAL!$H$36&lt;&gt;"",OR(L109=PRINCIPAL!$I$36,L109=PRINCIPAL!$I$36+PRINCIPAL!$I$36,L109=PRINCIPAL!$I$36+PRINCIPAL!$I$36+PRINCIPAL!$I$36)),0,IF(AND(PRINCIPAL!$H$36&lt;&gt;"",L109=PRINCIPAL!$J$36),VLOOKUP($X$126,'Banco de Dados'!$B$4:$J$50,8,FALSE)*PRINCIPAL!$H$36*(1-(PRINCIPAL!$K$36/100)),IF(AND(PRINCIPAL!$H$36&lt;&gt;"",L109=PRINCIPAL!$L$36),VLOOKUP($X$126,'Banco de Dados'!$B$4:$J$50,8,FALSE)*PRINCIPAL!$H$36*(1-(PRINCIPAL!$M$36/100)),IF(AND(PRINCIPAL!$H$36&lt;&gt;"",L109=PRINCIPAL!$N$36),VLOOKUP($X$126,'Banco de Dados'!$B$4:$J$50,8,FALSE)*PRINCIPAL!$H$36*(1-(PRINCIPAL!$O$36/100)),IF(PRINCIPAL!$H$36&lt;&gt;"",VLOOKUP($X$87,'Banco de Dados'!$B$4:$J$50,8,FALSE)*PRINCIPAL!$H$36,IF(OR(L109=PRINCIPAL!$I$36,L109=PRINCIPAL!$I$36+PRINCIPAL!$I$36,L109=PRINCIPAL!$I$36+PRINCIPAL!$I$36+PRINCIPAL!$I$36),0,IF(L109=PRINCIPAL!$J$36,VLOOKUP($X$87,'Banco de Dados'!$B$4:$J$50,6,FALSE)*(1-(PRINCIPAL!$K$36/100)),IF(L109=PRINCIPAL!$L$36,VLOOKUP($X$87,'Banco de Dados'!$B$4:$J$50,6,FALSE)*(1-(PRINCIPAL!$M$36/100)),IF(L109=PRINCIPAL!$N$36,VLOOKUP($X$87,'Banco de Dados'!$B$4:$J$50,6,FALSE)*(1-(PRINCIPAL!$O$36/100)),VLOOKUP($X$87,'Banco de Dados'!$B$4:$J$50,6,FALSE)))))))))),"")</f>
        <v/>
      </c>
      <c r="X109" s="29" t="str">
        <f>IFERROR(W109*(IFERROR(VLOOKUP($X$87,'Banco de Dados'!$B$4:$J$50,4,FALSE),"ERRO")),"")</f>
        <v/>
      </c>
      <c r="Y109" s="29" t="str">
        <f t="shared" si="63"/>
        <v/>
      </c>
      <c r="Z109" s="103" t="str">
        <f>IFERROR(Y109*(C109*(PRINCIPAL!$G$36/100))*0.47*(44/12),"")</f>
        <v/>
      </c>
      <c r="AA109" s="111" t="str">
        <f t="shared" si="64"/>
        <v/>
      </c>
      <c r="AB109" s="30" t="str">
        <f>IFERROR(IF(AND(PRINCIPAL!$H$37&lt;&gt;"",OR(L109=PRINCIPAL!$I$37,L109=PRINCIPAL!$I$37+PRINCIPAL!$I$37,L109=PRINCIPAL!$I$37+PRINCIPAL!$I$37+PRINCIPAL!$I$37)),0,IF(AND(PRINCIPAL!$H$37&lt;&gt;"",L109=PRINCIPAL!$J$37),VLOOKUP($AC$87,'Banco de Dados'!$B$4:$J$50,8,FALSE)*PRINCIPAL!$H$37*(1-(PRINCIPAL!$K$37/100)),IF(AND(PRINCIPAL!$H$37&lt;&gt;"",L109=PRINCIPAL!$L$37),VLOOKUP($AC$87,'Banco de Dados'!$B$4:$J$50,8,FALSE)*PRINCIPAL!$H$37*(1-(PRINCIPAL!$M$37/100)),IF(AND(PRINCIPAL!$H$37&lt;&gt;"",L109=PRINCIPAL!$N$37),VLOOKUP($AC$87,'Banco de Dados'!$B$4:$J$50,8,FALSE)*PRINCIPAL!$H$37*(1-(PRINCIPAL!$O$37/100)),IF(PRINCIPAL!$H$37&lt;&gt;"",VLOOKUP($AC$87,'Banco de Dados'!$B$4:$J$50,8,FALSE)*PRINCIPAL!$H$37,IF(OR(L109=PRINCIPAL!$I$37,L109=PRINCIPAL!$I$37+PRINCIPAL!$I$37,L109=PRINCIPAL!$I$37+PRINCIPAL!$I$37+PRINCIPAL!$I$37),0,IF(L109=PRINCIPAL!$J$37,VLOOKUP($AC$87,'Banco de Dados'!$B$4:$J$50,6,FALSE)*(1-(PRINCIPAL!$K$37/100)),IF(L109=PRINCIPAL!$L$37,VLOOKUP($AC$87,'Banco de Dados'!$B$4:$J$50,6,FALSE)*(1-(PRINCIPAL!$M$37/100)),IF(L109=PRINCIPAL!$N$37,VLOOKUP($AC$87,'Banco de Dados'!$B$4:$J$50,6,FALSE)*(1-(PRINCIPAL!$O$37/100)),VLOOKUP($AC$87,'Banco de Dados'!$B$4:$J$50,6,FALSE)))))))))),"")</f>
        <v/>
      </c>
      <c r="AC109" s="29" t="str">
        <f>IFERROR(AB109*(IFERROR(VLOOKUP($AC$87,'Banco de Dados'!$B$4:$J$50,4,FALSE),"ERRO")),"")</f>
        <v/>
      </c>
      <c r="AD109" s="29" t="str">
        <f t="shared" si="53"/>
        <v/>
      </c>
      <c r="AE109" s="103" t="str">
        <f>IFERROR(AD109*(C109*(PRINCIPAL!$G$37/100))*0.47*(44/12),"")</f>
        <v/>
      </c>
      <c r="AF109" s="111" t="str">
        <f t="shared" si="54"/>
        <v/>
      </c>
      <c r="AG109" s="30" t="str">
        <f>IFERROR(IF(AND(PRINCIPAL!$H$38&lt;&gt;"",OR(L109=PRINCIPAL!$I$38,L109=PRINCIPAL!$I$38+PRINCIPAL!$I$38,L109=PRINCIPAL!$I$38+PRINCIPAL!$I$38+PRINCIPAL!$I$38)),0,IF(AND(PRINCIPAL!$H$38&lt;&gt;"",L109=PRINCIPAL!$J$38),VLOOKUP($AH$87,'Banco de Dados'!$B$4:$J$50,8,FALSE)*PRINCIPAL!$H$38*(1-(PRINCIPAL!$K$38/100)),IF(AND(PRINCIPAL!$H$38&lt;&gt;"",L109=PRINCIPAL!$L$38),VLOOKUP($AH$87,'Banco de Dados'!$B$4:$J$50,8,FALSE)*PRINCIPAL!$H$38*(1-(PRINCIPAL!$M$38/100)),IF(AND(PRINCIPAL!$H$38&lt;&gt;"",L109=PRINCIPAL!$N$38),VLOOKUP($AH$87,'Banco de Dados'!$B$4:$J$50,8,FALSE)*PRINCIPAL!$H$38*(1-(PRINCIPAL!$O$38/100)),IF(PRINCIPAL!$H$38&lt;&gt;"",VLOOKUP($AH$87,'Banco de Dados'!$B$4:$J$50,8,FALSE)*PRINCIPAL!$H$38,IF(OR(L109=PRINCIPAL!$I$38,L109=PRINCIPAL!$I$38+PRINCIPAL!$I$38,L109=PRINCIPAL!$I$38+PRINCIPAL!$I$38+PRINCIPAL!$I$38),0,IF(L109=PRINCIPAL!$J$38,VLOOKUP($AH$87,'Banco de Dados'!$B$4:$J$50,6,FALSE)*(1-(PRINCIPAL!$K$38/100)),IF(L109=PRINCIPAL!$L$38,VLOOKUP($AH$87,'Banco de Dados'!$B$4:$J$50,6,FALSE)*(1-(PRINCIPAL!$M$38/100)),IF(L109=PRINCIPAL!$N$38,VLOOKUP($AH$87,'Banco de Dados'!$B$4:$J$50,6,FALSE)*(1-(PRINCIPAL!$O$38/100)),VLOOKUP($AH$87,'Banco de Dados'!$B$4:$J$50,6,FALSE)))))))))),"")</f>
        <v/>
      </c>
      <c r="AH109" s="29" t="str">
        <f>IFERROR(AG109*(IFERROR(VLOOKUP($AH$87,'Banco de Dados'!$B$4:$J$50,4,FALSE),"ERRO")),"")</f>
        <v/>
      </c>
      <c r="AI109" s="29" t="str">
        <f t="shared" si="55"/>
        <v/>
      </c>
      <c r="AJ109" s="103" t="str">
        <f>IFERROR(AI109*(C109*(PRINCIPAL!$G$38/100))*0.47*(44/12),"")</f>
        <v/>
      </c>
      <c r="AK109" s="111" t="str">
        <f t="shared" si="65"/>
        <v/>
      </c>
      <c r="AL109" s="30" t="str">
        <f>IFERROR(IF(AND(PRINCIPAL!$H$39&lt;&gt;"",OR(L109=PRINCIPAL!$I$39,L109=PRINCIPAL!$I$39+PRINCIPAL!$I$39,L109=PRINCIPAL!$I$39+PRINCIPAL!$I$39+PRINCIPAL!$I$39)),0,IF(AND(PRINCIPAL!$H$39&lt;&gt;"",L109=PRINCIPAL!$J$39),VLOOKUP($AM$87,'Banco de Dados'!$B$4:$J$50,8,FALSE)*PRINCIPAL!$H$39*(1-(PRINCIPAL!$K$39/100)),IF(AND(PRINCIPAL!$H$39&lt;&gt;"",L109=PRINCIPAL!$L$39),VLOOKUP($AM$87,'Banco de Dados'!$B$4:$J$50,8,FALSE)*PRINCIPAL!$H$39*(1-(PRINCIPAL!$M$39/100)),IF(AND(PRINCIPAL!$H$39&lt;&gt;"",L109=PRINCIPAL!$N$39),VLOOKUP($AM$87,'Banco de Dados'!$B$4:$J$50,8,FALSE)*PRINCIPAL!$H$39*(1-(PRINCIPAL!$O$39/100)),IF(PRINCIPAL!$H$39&lt;&gt;"",VLOOKUP($AM$87,'Banco de Dados'!$B$4:$J$50,8,FALSE)*PRINCIPAL!$H$39,IF(OR(L109=PRINCIPAL!$I$39,L109=PRINCIPAL!$I$39+PRINCIPAL!$I$39,L109=PRINCIPAL!$I$39+PRINCIPAL!$I$39+PRINCIPAL!$I$39),0,IF(L109=PRINCIPAL!$J$39,VLOOKUP($AM$87,'Banco de Dados'!$B$4:$J$50,6,FALSE)*(1-(PRINCIPAL!$K$39/100)),IF(L109=PRINCIPAL!$L$39,VLOOKUP($AM$87,'Banco de Dados'!$B$4:$J$50,6,FALSE)*(1-(PRINCIPAL!$M$39/100)),IF(L109=PRINCIPAL!$N$39,VLOOKUP($AM$87,'Banco de Dados'!$B$4:$J$50,6,FALSE)*(1-(PRINCIPAL!$O$39/100)),VLOOKUP($AM$87,'Banco de Dados'!$B$4:$J$50,6,FALSE)))))))))),"")</f>
        <v/>
      </c>
      <c r="AM109" s="29" t="str">
        <f>IFERROR(AL109*(IFERROR(VLOOKUP($AM$87,'Banco de Dados'!$B$4:$J$50,4,FALSE),"ERRO")),"")</f>
        <v/>
      </c>
      <c r="AN109" s="29" t="str">
        <f t="shared" si="56"/>
        <v/>
      </c>
      <c r="AO109" s="103" t="str">
        <f>IFERROR(AN109*(C109*(PRINCIPAL!$G$39/100))*0.47*(44/12),"")</f>
        <v/>
      </c>
      <c r="AP109" s="111" t="str">
        <f t="shared" si="57"/>
        <v/>
      </c>
      <c r="AQ109" s="29" t="str">
        <f>IFERROR(IF(AND(PRINCIPAL!$H$40&lt;&gt;"",OR(L109=PRINCIPAL!$I$40,L109=PRINCIPAL!$I$40+PRINCIPAL!$I$40,L109=PRINCIPAL!$I$40+PRINCIPAL!$I$40+PRINCIPAL!$I$40)),0,IF(AND(PRINCIPAL!$H$40&lt;&gt;"",L109=PRINCIPAL!$J$40),VLOOKUP($AR$87,'Banco de Dados'!$B$4:$J$50,8,FALSE)*PRINCIPAL!$H$40*(1-(PRINCIPAL!$K$40/100)),IF(AND(PRINCIPAL!$H$40&lt;&gt;"",L109=PRINCIPAL!$L$40),VLOOKUP($AR$87,'Banco de Dados'!$B$4:$J$50,8,FALSE)*PRINCIPAL!$H$40*(1-(PRINCIPAL!$M$40/100)),IF(AND(PRINCIPAL!$H$40&lt;&gt;"",L109=PRINCIPAL!$N$40),VLOOKUP($AR$87,'Banco de Dados'!$B$4:$J$50,8,FALSE)*PRINCIPAL!$H$40*(1-(PRINCIPAL!$O$40/100)),IF(PRINCIPAL!$H$40&lt;&gt;"",VLOOKUP($AR$87,'Banco de Dados'!$B$4:$J$50,8,FALSE)*PRINCIPAL!$H$40,IF(OR(L109=PRINCIPAL!$I$40,L109=PRINCIPAL!$I$40+PRINCIPAL!$I$40,L109=PRINCIPAL!$I$40+PRINCIPAL!$I$40+PRINCIPAL!$I$40),0,IF(L109=PRINCIPAL!$J$40,VLOOKUP($AR$87,'Banco de Dados'!$B$4:$J$50,6,FALSE)*(1-(PRINCIPAL!$K$40/100)),IF(L109=PRINCIPAL!$L$40,VLOOKUP($AR$87,'Banco de Dados'!$B$4:$J$50,6,FALSE)*(1-(PRINCIPAL!$M$40/100)),IF(L109=PRINCIPAL!$N$40,VLOOKUP($AR$87,'Banco de Dados'!$B$4:$J$50,6,FALSE)*(1-(PRINCIPAL!$O$40/100)),VLOOKUP($AR$87,'Banco de Dados'!$B$4:$J$50,6,FALSE)))))))))),"")</f>
        <v/>
      </c>
      <c r="AR109" s="29" t="str">
        <f>IFERROR(AQ109*(IFERROR(VLOOKUP($AR$87,'Banco de Dados'!$B$4:$J$50,4,FALSE),"ERRO")),"")</f>
        <v/>
      </c>
      <c r="AS109" s="29" t="str">
        <f t="shared" si="58"/>
        <v/>
      </c>
      <c r="AT109" s="103" t="str">
        <f>IFERROR(AS109*(C109*(PRINCIPAL!$G$40/100))*0.47*(44/12),"")</f>
        <v/>
      </c>
      <c r="AU109" s="111" t="str">
        <f t="shared" si="70"/>
        <v/>
      </c>
      <c r="AV109" s="30" t="str">
        <f>IFERROR(IF(AND(PRINCIPAL!$H$41&lt;&gt;"",OR(L109=PRINCIPAL!$I$41,L109=PRINCIPAL!$I$41+PRINCIPAL!$I$41,L109=PRINCIPAL!$I$41+PRINCIPAL!$I$41+PRINCIPAL!$I$41)),0,IF(AND(PRINCIPAL!$H$41&lt;&gt;"",L109=PRINCIPAL!$J$41),VLOOKUP($AW$87,'Banco de Dados'!$B$4:$J$50,8,FALSE)*PRINCIPAL!$H$41*(1-(PRINCIPAL!$K$41/100)),IF(AND(PRINCIPAL!$H$41&lt;&gt;"",L109=PRINCIPAL!$L$41),VLOOKUP($AW$87,'Banco de Dados'!$B$4:$J$50,8,FALSE)*PRINCIPAL!$H$41*(1-(PRINCIPAL!$M$41/100)),IF(AND(PRINCIPAL!$H$41&lt;&gt;"",L109=PRINCIPAL!$N$41),VLOOKUP($AW$87,'Banco de Dados'!$B$4:$J$50,8,FALSE)*PRINCIPAL!$H$41*(1-(PRINCIPAL!$O$41/100)),IF(PRINCIPAL!$H$41&lt;&gt;"",VLOOKUP($AW$87,'Banco de Dados'!$B$4:$J$50,8,FALSE)*PRINCIPAL!$H$41,IF(OR(L109=PRINCIPAL!$I$41,L109=PRINCIPAL!$I$41+PRINCIPAL!$I$41,L109=PRINCIPAL!$I$41+PRINCIPAL!$I$41+PRINCIPAL!$I$41),0,IF(L109=PRINCIPAL!$J$41,VLOOKUP($AW$87,'Banco de Dados'!$B$4:$J$50,6,FALSE)*(1-(PRINCIPAL!$K$41/100)),IF(L109=PRINCIPAL!$L$41,VLOOKUP($AW$87,'Banco de Dados'!$B$4:$J$50,6,FALSE)*(1-(PRINCIPAL!$M$41/100)),IF(L109=PRINCIPAL!$N$41,VLOOKUP($AW$87,'Banco de Dados'!$B$4:$J$50,6,FALSE)*(1-(PRINCIPAL!$O$41/100)),VLOOKUP($AW$87,'Banco de Dados'!$B$4:$J$50,6,FALSE)))))))))),"")</f>
        <v/>
      </c>
      <c r="AW109" s="29" t="str">
        <f>IFERROR(AV109*(IFERROR(VLOOKUP($AW$87,'Banco de Dados'!$B$4:$J$50,4,FALSE),"ERRO")),"")</f>
        <v/>
      </c>
      <c r="AX109" s="29" t="str">
        <f t="shared" si="59"/>
        <v/>
      </c>
      <c r="AY109" s="103" t="str">
        <f>IFERROR(AX109*(C109*(PRINCIPAL!$G$41/100))*0.47*(44/12),"")</f>
        <v/>
      </c>
      <c r="AZ109" s="111" t="str">
        <f t="shared" si="66"/>
        <v/>
      </c>
      <c r="BA109" s="30" t="str">
        <f>IFERROR(IF(AND(PRINCIPAL!$H$42&lt;&gt;"",OR(L109=PRINCIPAL!$I$42,L109=PRINCIPAL!$I$42+PRINCIPAL!$I$42,L109=PRINCIPAL!$I$42+PRINCIPAL!$I$42+PRINCIPAL!$I$42)),0,IF(AND(PRINCIPAL!$H$42&lt;&gt;"",L109=PRINCIPAL!$J$42),VLOOKUP($BB$87,'Banco de Dados'!$B$4:$J$50,8,FALSE)*PRINCIPAL!$H$42*(1-(PRINCIPAL!$K$42/100)),IF(AND(PRINCIPAL!$H$42&lt;&gt;"",L109=PRINCIPAL!$L$42),VLOOKUP($BB$87,'Banco de Dados'!$B$4:$J$50,8,FALSE)*PRINCIPAL!$H$42*(1-(PRINCIPAL!$M$42/100)),IF(AND(PRINCIPAL!$H$42&lt;&gt;"",L109=PRINCIPAL!$N$42),VLOOKUP($BB$87,'Banco de Dados'!$B$4:$J$50,8,FALSE)*PRINCIPAL!$H$42*(1-(PRINCIPAL!$O$42/100)),IF(PRINCIPAL!$H$42&lt;&gt;"",VLOOKUP($BB$87,'Banco de Dados'!$B$4:$J$50,8,FALSE)*PRINCIPAL!$H$42,IF(OR(L109=PRINCIPAL!$I$42,L109=PRINCIPAL!$I$42+PRINCIPAL!$I$42,L109=PRINCIPAL!$I$42+PRINCIPAL!$I$42+PRINCIPAL!$I$42),0,IF(L109=PRINCIPAL!$J$42,VLOOKUP($BB$87,'Banco de Dados'!$B$4:$J$50,6,FALSE)*(1-(PRINCIPAL!$K$42/100)),IF(L109=PRINCIPAL!$L$42,VLOOKUP($BB$87,'Banco de Dados'!$B$4:$J$50,6,FALSE)*(1-(PRINCIPAL!$M$42/100)),IF(L109=PRINCIPAL!$N$42,VLOOKUP($BB$87,'Banco de Dados'!$B$4:$J$50,6,FALSE)*(1-(PRINCIPAL!$O$42/100)),VLOOKUP($BB$87,'Banco de Dados'!$B$4:$J$50,6,FALSE)))))))))),"")</f>
        <v/>
      </c>
      <c r="BB109" s="29" t="str">
        <f>IFERROR(BA109*(IFERROR(VLOOKUP($BB$87,'Banco de Dados'!$B$4:$J$50,4,FALSE),"ERRO")),"")</f>
        <v/>
      </c>
      <c r="BC109" s="29" t="str">
        <f t="shared" si="67"/>
        <v/>
      </c>
      <c r="BD109" s="103" t="str">
        <f>IFERROR(BC109*(C109*(PRINCIPAL!$G$42/100))*0.47*(44/12),"")</f>
        <v/>
      </c>
      <c r="BE109" s="111" t="str">
        <f t="shared" si="60"/>
        <v/>
      </c>
      <c r="BF109" s="30" t="str">
        <f>IFERROR(IF(AND(PRINCIPAL!$H$43&lt;&gt;"",OR(L109=PRINCIPAL!$I$43,L109=PRINCIPAL!$I$43+PRINCIPAL!$I$43,L109=PRINCIPAL!$I$43+PRINCIPAL!$I$43+PRINCIPAL!$I$43)),0,IF(AND(PRINCIPAL!$H$43&lt;&gt;"",L109=PRINCIPAL!$J$43),VLOOKUP($BG$87,'Banco de Dados'!$B$4:$J$50,8,FALSE)*PRINCIPAL!$H$43*(1-(PRINCIPAL!$K$43/100)),IF(AND(PRINCIPAL!$H$43&lt;&gt;"",L109=PRINCIPAL!$L$43),VLOOKUP($BG$87,'Banco de Dados'!$B$4:$J$50,8,FALSE)*PRINCIPAL!$H$43*(1-(PRINCIPAL!$M$43/100)),IF(AND(PRINCIPAL!$H$43&lt;&gt;"",L109=PRINCIPAL!$N$43),VLOOKUP($BG$87,'Banco de Dados'!$B$4:$J$50,8,FALSE)*PRINCIPAL!$H$43*(1-(PRINCIPAL!$O$43/100)),IF(PRINCIPAL!$H$43&lt;&gt;"",VLOOKUP($BG$87,'Banco de Dados'!$B$4:$J$50,8,FALSE)*PRINCIPAL!$H$43,IF(OR(L109=PRINCIPAL!$I$43,L109=PRINCIPAL!$I$43+PRINCIPAL!$I$43,L109=PRINCIPAL!$I$43+PRINCIPAL!$I$43+PRINCIPAL!$I$43),0,IF(L109=PRINCIPAL!$J$43,VLOOKUP($BG$87,'Banco de Dados'!$B$4:$J$50,6,FALSE)*(1-(PRINCIPAL!$K$43/100)),IF(L109=PRINCIPAL!$L$43,VLOOKUP($BG$87,'Banco de Dados'!$B$4:$J$50,6,FALSE)*(1-(PRINCIPAL!$M$43/100)),IF(L109=PRINCIPAL!$N$43,VLOOKUP($BG$87,'Banco de Dados'!$B$4:$J$50,6,FALSE)*(1-(PRINCIPAL!$O$43/100)),VLOOKUP($BG$87,'Banco de Dados'!$B$4:$J$50,6,FALSE)))))))))),"")</f>
        <v/>
      </c>
      <c r="BG109" s="29" t="str">
        <f>IFERROR(BF109*(IFERROR(VLOOKUP($BG$87,'Banco de Dados'!$B$4:$J$50,4,FALSE),"ERRO")),"")</f>
        <v/>
      </c>
      <c r="BH109" s="29" t="str">
        <f t="shared" si="61"/>
        <v/>
      </c>
      <c r="BI109" s="103" t="str">
        <f>IFERROR(BH109*(C109*(PRINCIPAL!$G$43/100))*0.47*(44/12),"")</f>
        <v/>
      </c>
      <c r="BJ109" s="102" t="str">
        <f t="shared" si="62"/>
        <v/>
      </c>
    </row>
    <row r="110" spans="2:62" ht="12.75" customHeight="1" x14ac:dyDescent="0.3">
      <c r="B110" s="326">
        <f t="shared" si="49"/>
        <v>2041</v>
      </c>
      <c r="C110" s="340"/>
      <c r="D110" s="1"/>
      <c r="E110" s="116">
        <v>21</v>
      </c>
      <c r="F110" s="24" t="str">
        <f>IFERROR(VLOOKUP($G$87,'Banco de Dados'!$B$4:$J$50,6,FALSE),"")</f>
        <v/>
      </c>
      <c r="G110" s="25" t="str">
        <f>IFERROR(F110*(IFERROR(VLOOKUP($G$87,'Banco de Dados'!$B$4:$J$50,4,FALSE),"ERRO")),"")</f>
        <v/>
      </c>
      <c r="H110" s="25" t="str">
        <f t="shared" si="50"/>
        <v/>
      </c>
      <c r="I110" s="103" t="str">
        <f t="shared" si="51"/>
        <v/>
      </c>
      <c r="J110" s="117" t="str">
        <f t="shared" si="68"/>
        <v/>
      </c>
      <c r="K110" s="1"/>
      <c r="L110" s="91">
        <v>21</v>
      </c>
      <c r="M110" s="24" t="str">
        <f>IFERROR(IF(AND(PRINCIPAL!$H$34&lt;&gt;"",OR(L110=PRINCIPAL!$I$34,L110=PRINCIPAL!$I$34+PRINCIPAL!$I$34,L110=PRINCIPAL!$I$34+PRINCIPAL!$I$34+PRINCIPAL!$I$34)),0,IF(AND(PRINCIPAL!$H$34&lt;&gt;"",L110=PRINCIPAL!$J$34),VLOOKUP($N$87,'Banco de Dados'!$B$4:$J$50,8,FALSE)*PRINCIPAL!$H$34*(1-(PRINCIPAL!$K$34/100)),IF(AND(PRINCIPAL!$H$34&lt;&gt;"",L110=PRINCIPAL!$L$34),VLOOKUP($N$87,'Banco de Dados'!$B$4:$J$50,8,FALSE)*PRINCIPAL!$H$34*(1-(PRINCIPAL!$M$34/100)),IF(AND(PRINCIPAL!$H$34&lt;&gt;"",L110=PRINCIPAL!$N$34),VLOOKUP($N$87,'Banco de Dados'!$B$4:$J$50,8,FALSE)*PRINCIPAL!$H$34*(1-(PRINCIPAL!$O$34/100)),IF(PRINCIPAL!$H$34&lt;&gt;"",VLOOKUP($N$87,'Banco de Dados'!$B$4:$J$50,8,FALSE)*PRINCIPAL!$H$34,IF(OR(L110=PRINCIPAL!$I$34,L110=PRINCIPAL!$I$34+PRINCIPAL!$I$34,L110=PRINCIPAL!$I$34+PRINCIPAL!$I$34+PRINCIPAL!$I$34),0,IF(L110=PRINCIPAL!$J$34,VLOOKUP($N$87,'Banco de Dados'!$B$4:$J$50,6,FALSE)*(1-(PRINCIPAL!$K$34/100)),IF(L110=PRINCIPAL!$L$34,VLOOKUP($N$87,'Banco de Dados'!$B$4:$J$50,6,FALSE)*(1-(PRINCIPAL!$M$34/100)),IF(L110=PRINCIPAL!$N$34,VLOOKUP($N$87,'Banco de Dados'!$B$4:$J$50,6,FALSE)*(1-(PRINCIPAL!$O$34/100)),VLOOKUP($N$87,'Banco de Dados'!$B$4:$J$50,6,FALSE)))))))))),"")</f>
        <v/>
      </c>
      <c r="N110" s="25" t="str">
        <f>IFERROR(M110*(IFERROR(VLOOKUP($N$87,'Banco de Dados'!$B$4:$J$50,4,FALSE),"ERRO")),"")</f>
        <v/>
      </c>
      <c r="O110" s="25" t="str">
        <f t="shared" si="47"/>
        <v/>
      </c>
      <c r="P110" s="103" t="str">
        <f>IFERROR(O110*(C110*(PRINCIPAL!$G$34/100))*0.47*(44/12),"")</f>
        <v/>
      </c>
      <c r="Q110" s="107" t="str">
        <f t="shared" si="69"/>
        <v/>
      </c>
      <c r="R110" s="29" t="str">
        <f>IFERROR(IF(AND(PRINCIPAL!$H$35&lt;&gt;"",OR(L110=PRINCIPAL!$I$35,L110=PRINCIPAL!$I$35+PRINCIPAL!$I$35,L110=PRINCIPAL!$I$35+PRINCIPAL!$I$35+PRINCIPAL!$I$35)),0,IF(AND(PRINCIPAL!$H$35&lt;&gt;"",L110=PRINCIPAL!$J$35),VLOOKUP($S$87,'Banco de Dados'!$B$4:$J$50,8,FALSE)*PRINCIPAL!$H$35*(1-(PRINCIPAL!$K$35/100)),IF(AND(PRINCIPAL!$H$35&lt;&gt;"",L110=PRINCIPAL!$L$35),VLOOKUP($S$87,'Banco de Dados'!$B$4:$J$50,8,FALSE)*PRINCIPAL!$H$35*(1-(PRINCIPAL!$M$35/100)),IF(AND(PRINCIPAL!$H$35&lt;&gt;"",L110=PRINCIPAL!$N$35),VLOOKUP($S$87,'Banco de Dados'!$B$4:$J$50,8,FALSE)*PRINCIPAL!$H$35*(1-(PRINCIPAL!$O$35/100)),IF(PRINCIPAL!$H$35&lt;&gt;"",VLOOKUP($S$87,'Banco de Dados'!$B$4:$J$50,8,FALSE)*PRINCIPAL!$H$35,IF(OR(L110=PRINCIPAL!$I$35,L110=PRINCIPAL!$I$35+PRINCIPAL!$I$35,L110=PRINCIPAL!$I$35+PRINCIPAL!$I$35+PRINCIPAL!$I$35),0,IF(L110=PRINCIPAL!$J$35,VLOOKUP($S$87,'Banco de Dados'!$B$4:$J$50,6,FALSE)*(1-(PRINCIPAL!$K$35/100)),IF(L110=PRINCIPAL!$L$35,VLOOKUP($S$87,'Banco de Dados'!$B$4:$J$50,6,FALSE)*(1-(PRINCIPAL!$M$35/100)),IF(L110=PRINCIPAL!$N$35,VLOOKUP($S$87,'Banco de Dados'!$B$4:$J$50,6,FALSE)*(1-(PRINCIPAL!$O$35/100)),VLOOKUP($S$87,'Banco de Dados'!$B$4:$J$50,6,FALSE)))))))))),"")</f>
        <v/>
      </c>
      <c r="S110" s="29" t="str">
        <f>IFERROR(R110*(IFERROR(VLOOKUP($S$87,'Banco de Dados'!$B$4:$J$50,4,FALSE),"ERRO")),"")</f>
        <v/>
      </c>
      <c r="T110" s="29" t="str">
        <f t="shared" si="52"/>
        <v/>
      </c>
      <c r="U110" s="103" t="str">
        <f>IFERROR(T110*(C110*(PRINCIPAL!$G$35/100))*0.47*(44/12),"")</f>
        <v/>
      </c>
      <c r="V110" s="103" t="str">
        <f t="shared" si="71"/>
        <v/>
      </c>
      <c r="W110" s="30" t="str">
        <f>IFERROR(IF(AND(PRINCIPAL!$H$36&lt;&gt;"",OR(L110=PRINCIPAL!$I$36,L110=PRINCIPAL!$I$36+PRINCIPAL!$I$36,L110=PRINCIPAL!$I$36+PRINCIPAL!$I$36+PRINCIPAL!$I$36)),0,IF(AND(PRINCIPAL!$H$36&lt;&gt;"",L110=PRINCIPAL!$J$36),VLOOKUP($X$126,'Banco de Dados'!$B$4:$J$50,8,FALSE)*PRINCIPAL!$H$36*(1-(PRINCIPAL!$K$36/100)),IF(AND(PRINCIPAL!$H$36&lt;&gt;"",L110=PRINCIPAL!$L$36),VLOOKUP($X$126,'Banco de Dados'!$B$4:$J$50,8,FALSE)*PRINCIPAL!$H$36*(1-(PRINCIPAL!$M$36/100)),IF(AND(PRINCIPAL!$H$36&lt;&gt;"",L110=PRINCIPAL!$N$36),VLOOKUP($X$126,'Banco de Dados'!$B$4:$J$50,8,FALSE)*PRINCIPAL!$H$36*(1-(PRINCIPAL!$O$36/100)),IF(PRINCIPAL!$H$36&lt;&gt;"",VLOOKUP($X$87,'Banco de Dados'!$B$4:$J$50,8,FALSE)*PRINCIPAL!$H$36,IF(OR(L110=PRINCIPAL!$I$36,L110=PRINCIPAL!$I$36+PRINCIPAL!$I$36,L110=PRINCIPAL!$I$36+PRINCIPAL!$I$36+PRINCIPAL!$I$36),0,IF(L110=PRINCIPAL!$J$36,VLOOKUP($X$87,'Banco de Dados'!$B$4:$J$50,6,FALSE)*(1-(PRINCIPAL!$K$36/100)),IF(L110=PRINCIPAL!$L$36,VLOOKUP($X$87,'Banco de Dados'!$B$4:$J$50,6,FALSE)*(1-(PRINCIPAL!$M$36/100)),IF(L110=PRINCIPAL!$N$36,VLOOKUP($X$87,'Banco de Dados'!$B$4:$J$50,6,FALSE)*(1-(PRINCIPAL!$O$36/100)),VLOOKUP($X$87,'Banco de Dados'!$B$4:$J$50,6,FALSE)))))))))),"")</f>
        <v/>
      </c>
      <c r="X110" s="29" t="str">
        <f>IFERROR(W110*(IFERROR(VLOOKUP($X$87,'Banco de Dados'!$B$4:$J$50,4,FALSE),"ERRO")),"")</f>
        <v/>
      </c>
      <c r="Y110" s="29" t="str">
        <f t="shared" si="63"/>
        <v/>
      </c>
      <c r="Z110" s="103" t="str">
        <f>IFERROR(Y110*(C110*(PRINCIPAL!$G$36/100))*0.47*(44/12),"")</f>
        <v/>
      </c>
      <c r="AA110" s="111" t="str">
        <f t="shared" si="64"/>
        <v/>
      </c>
      <c r="AB110" s="30" t="str">
        <f>IFERROR(IF(AND(PRINCIPAL!$H$37&lt;&gt;"",OR(L110=PRINCIPAL!$I$37,L110=PRINCIPAL!$I$37+PRINCIPAL!$I$37,L110=PRINCIPAL!$I$37+PRINCIPAL!$I$37+PRINCIPAL!$I$37)),0,IF(AND(PRINCIPAL!$H$37&lt;&gt;"",L110=PRINCIPAL!$J$37),VLOOKUP($AC$87,'Banco de Dados'!$B$4:$J$50,8,FALSE)*PRINCIPAL!$H$37*(1-(PRINCIPAL!$K$37/100)),IF(AND(PRINCIPAL!$H$37&lt;&gt;"",L110=PRINCIPAL!$L$37),VLOOKUP($AC$87,'Banco de Dados'!$B$4:$J$50,8,FALSE)*PRINCIPAL!$H$37*(1-(PRINCIPAL!$M$37/100)),IF(AND(PRINCIPAL!$H$37&lt;&gt;"",L110=PRINCIPAL!$N$37),VLOOKUP($AC$87,'Banco de Dados'!$B$4:$J$50,8,FALSE)*PRINCIPAL!$H$37*(1-(PRINCIPAL!$O$37/100)),IF(PRINCIPAL!$H$37&lt;&gt;"",VLOOKUP($AC$87,'Banco de Dados'!$B$4:$J$50,8,FALSE)*PRINCIPAL!$H$37,IF(OR(L110=PRINCIPAL!$I$37,L110=PRINCIPAL!$I$37+PRINCIPAL!$I$37,L110=PRINCIPAL!$I$37+PRINCIPAL!$I$37+PRINCIPAL!$I$37),0,IF(L110=PRINCIPAL!$J$37,VLOOKUP($AC$87,'Banco de Dados'!$B$4:$J$50,6,FALSE)*(1-(PRINCIPAL!$K$37/100)),IF(L110=PRINCIPAL!$L$37,VLOOKUP($AC$87,'Banco de Dados'!$B$4:$J$50,6,FALSE)*(1-(PRINCIPAL!$M$37/100)),IF(L110=PRINCIPAL!$N$37,VLOOKUP($AC$87,'Banco de Dados'!$B$4:$J$50,6,FALSE)*(1-(PRINCIPAL!$O$37/100)),VLOOKUP($AC$87,'Banco de Dados'!$B$4:$J$50,6,FALSE)))))))))),"")</f>
        <v/>
      </c>
      <c r="AC110" s="29" t="str">
        <f>IFERROR(AB110*(IFERROR(VLOOKUP($AC$87,'Banco de Dados'!$B$4:$J$50,4,FALSE),"ERRO")),"")</f>
        <v/>
      </c>
      <c r="AD110" s="29" t="str">
        <f t="shared" si="53"/>
        <v/>
      </c>
      <c r="AE110" s="103" t="str">
        <f>IFERROR(AD110*(C110*(PRINCIPAL!$G$37/100))*0.47*(44/12),"")</f>
        <v/>
      </c>
      <c r="AF110" s="111" t="str">
        <f t="shared" si="54"/>
        <v/>
      </c>
      <c r="AG110" s="30" t="str">
        <f>IFERROR(IF(AND(PRINCIPAL!$H$38&lt;&gt;"",OR(L110=PRINCIPAL!$I$38,L110=PRINCIPAL!$I$38+PRINCIPAL!$I$38,L110=PRINCIPAL!$I$38+PRINCIPAL!$I$38+PRINCIPAL!$I$38)),0,IF(AND(PRINCIPAL!$H$38&lt;&gt;"",L110=PRINCIPAL!$J$38),VLOOKUP($AH$87,'Banco de Dados'!$B$4:$J$50,8,FALSE)*PRINCIPAL!$H$38*(1-(PRINCIPAL!$K$38/100)),IF(AND(PRINCIPAL!$H$38&lt;&gt;"",L110=PRINCIPAL!$L$38),VLOOKUP($AH$87,'Banco de Dados'!$B$4:$J$50,8,FALSE)*PRINCIPAL!$H$38*(1-(PRINCIPAL!$M$38/100)),IF(AND(PRINCIPAL!$H$38&lt;&gt;"",L110=PRINCIPAL!$N$38),VLOOKUP($AH$87,'Banco de Dados'!$B$4:$J$50,8,FALSE)*PRINCIPAL!$H$38*(1-(PRINCIPAL!$O$38/100)),IF(PRINCIPAL!$H$38&lt;&gt;"",VLOOKUP($AH$87,'Banco de Dados'!$B$4:$J$50,8,FALSE)*PRINCIPAL!$H$38,IF(OR(L110=PRINCIPAL!$I$38,L110=PRINCIPAL!$I$38+PRINCIPAL!$I$38,L110=PRINCIPAL!$I$38+PRINCIPAL!$I$38+PRINCIPAL!$I$38),0,IF(L110=PRINCIPAL!$J$38,VLOOKUP($AH$87,'Banco de Dados'!$B$4:$J$50,6,FALSE)*(1-(PRINCIPAL!$K$38/100)),IF(L110=PRINCIPAL!$L$38,VLOOKUP($AH$87,'Banco de Dados'!$B$4:$J$50,6,FALSE)*(1-(PRINCIPAL!$M$38/100)),IF(L110=PRINCIPAL!$N$38,VLOOKUP($AH$87,'Banco de Dados'!$B$4:$J$50,6,FALSE)*(1-(PRINCIPAL!$O$38/100)),VLOOKUP($AH$87,'Banco de Dados'!$B$4:$J$50,6,FALSE)))))))))),"")</f>
        <v/>
      </c>
      <c r="AH110" s="29" t="str">
        <f>IFERROR(AG110*(IFERROR(VLOOKUP($AH$87,'Banco de Dados'!$B$4:$J$50,4,FALSE),"ERRO")),"")</f>
        <v/>
      </c>
      <c r="AI110" s="29" t="str">
        <f t="shared" si="55"/>
        <v/>
      </c>
      <c r="AJ110" s="103" t="str">
        <f>IFERROR(AI110*(C110*(PRINCIPAL!$G$38/100))*0.47*(44/12),"")</f>
        <v/>
      </c>
      <c r="AK110" s="111" t="str">
        <f t="shared" si="65"/>
        <v/>
      </c>
      <c r="AL110" s="30" t="str">
        <f>IFERROR(IF(AND(PRINCIPAL!$H$39&lt;&gt;"",OR(L110=PRINCIPAL!$I$39,L110=PRINCIPAL!$I$39+PRINCIPAL!$I$39,L110=PRINCIPAL!$I$39+PRINCIPAL!$I$39+PRINCIPAL!$I$39)),0,IF(AND(PRINCIPAL!$H$39&lt;&gt;"",L110=PRINCIPAL!$J$39),VLOOKUP($AM$87,'Banco de Dados'!$B$4:$J$50,8,FALSE)*PRINCIPAL!$H$39*(1-(PRINCIPAL!$K$39/100)),IF(AND(PRINCIPAL!$H$39&lt;&gt;"",L110=PRINCIPAL!$L$39),VLOOKUP($AM$87,'Banco de Dados'!$B$4:$J$50,8,FALSE)*PRINCIPAL!$H$39*(1-(PRINCIPAL!$M$39/100)),IF(AND(PRINCIPAL!$H$39&lt;&gt;"",L110=PRINCIPAL!$N$39),VLOOKUP($AM$87,'Banco de Dados'!$B$4:$J$50,8,FALSE)*PRINCIPAL!$H$39*(1-(PRINCIPAL!$O$39/100)),IF(PRINCIPAL!$H$39&lt;&gt;"",VLOOKUP($AM$87,'Banco de Dados'!$B$4:$J$50,8,FALSE)*PRINCIPAL!$H$39,IF(OR(L110=PRINCIPAL!$I$39,L110=PRINCIPAL!$I$39+PRINCIPAL!$I$39,L110=PRINCIPAL!$I$39+PRINCIPAL!$I$39+PRINCIPAL!$I$39),0,IF(L110=PRINCIPAL!$J$39,VLOOKUP($AM$87,'Banco de Dados'!$B$4:$J$50,6,FALSE)*(1-(PRINCIPAL!$K$39/100)),IF(L110=PRINCIPAL!$L$39,VLOOKUP($AM$87,'Banco de Dados'!$B$4:$J$50,6,FALSE)*(1-(PRINCIPAL!$M$39/100)),IF(L110=PRINCIPAL!$N$39,VLOOKUP($AM$87,'Banco de Dados'!$B$4:$J$50,6,FALSE)*(1-(PRINCIPAL!$O$39/100)),VLOOKUP($AM$87,'Banco de Dados'!$B$4:$J$50,6,FALSE)))))))))),"")</f>
        <v/>
      </c>
      <c r="AM110" s="29" t="str">
        <f>IFERROR(AL110*(IFERROR(VLOOKUP($AM$87,'Banco de Dados'!$B$4:$J$50,4,FALSE),"ERRO")),"")</f>
        <v/>
      </c>
      <c r="AN110" s="29" t="str">
        <f t="shared" si="56"/>
        <v/>
      </c>
      <c r="AO110" s="103" t="str">
        <f>IFERROR(AN110*(C110*(PRINCIPAL!$G$39/100))*0.47*(44/12),"")</f>
        <v/>
      </c>
      <c r="AP110" s="111" t="str">
        <f t="shared" si="57"/>
        <v/>
      </c>
      <c r="AQ110" s="29" t="str">
        <f>IFERROR(IF(AND(PRINCIPAL!$H$40&lt;&gt;"",OR(L110=PRINCIPAL!$I$40,L110=PRINCIPAL!$I$40+PRINCIPAL!$I$40,L110=PRINCIPAL!$I$40+PRINCIPAL!$I$40+PRINCIPAL!$I$40)),0,IF(AND(PRINCIPAL!$H$40&lt;&gt;"",L110=PRINCIPAL!$J$40),VLOOKUP($AR$87,'Banco de Dados'!$B$4:$J$50,8,FALSE)*PRINCIPAL!$H$40*(1-(PRINCIPAL!$K$40/100)),IF(AND(PRINCIPAL!$H$40&lt;&gt;"",L110=PRINCIPAL!$L$40),VLOOKUP($AR$87,'Banco de Dados'!$B$4:$J$50,8,FALSE)*PRINCIPAL!$H$40*(1-(PRINCIPAL!$M$40/100)),IF(AND(PRINCIPAL!$H$40&lt;&gt;"",L110=PRINCIPAL!$N$40),VLOOKUP($AR$87,'Banco de Dados'!$B$4:$J$50,8,FALSE)*PRINCIPAL!$H$40*(1-(PRINCIPAL!$O$40/100)),IF(PRINCIPAL!$H$40&lt;&gt;"",VLOOKUP($AR$87,'Banco de Dados'!$B$4:$J$50,8,FALSE)*PRINCIPAL!$H$40,IF(OR(L110=PRINCIPAL!$I$40,L110=PRINCIPAL!$I$40+PRINCIPAL!$I$40,L110=PRINCIPAL!$I$40+PRINCIPAL!$I$40+PRINCIPAL!$I$40),0,IF(L110=PRINCIPAL!$J$40,VLOOKUP($AR$87,'Banco de Dados'!$B$4:$J$50,6,FALSE)*(1-(PRINCIPAL!$K$40/100)),IF(L110=PRINCIPAL!$L$40,VLOOKUP($AR$87,'Banco de Dados'!$B$4:$J$50,6,FALSE)*(1-(PRINCIPAL!$M$40/100)),IF(L110=PRINCIPAL!$N$40,VLOOKUP($AR$87,'Banco de Dados'!$B$4:$J$50,6,FALSE)*(1-(PRINCIPAL!$O$40/100)),VLOOKUP($AR$87,'Banco de Dados'!$B$4:$J$50,6,FALSE)))))))))),"")</f>
        <v/>
      </c>
      <c r="AR110" s="29" t="str">
        <f>IFERROR(AQ110*(IFERROR(VLOOKUP($AR$87,'Banco de Dados'!$B$4:$J$50,4,FALSE),"ERRO")),"")</f>
        <v/>
      </c>
      <c r="AS110" s="29" t="str">
        <f t="shared" si="58"/>
        <v/>
      </c>
      <c r="AT110" s="103" t="str">
        <f>IFERROR(AS110*(C110*(PRINCIPAL!$G$40/100))*0.47*(44/12),"")</f>
        <v/>
      </c>
      <c r="AU110" s="111" t="str">
        <f t="shared" si="70"/>
        <v/>
      </c>
      <c r="AV110" s="30" t="str">
        <f>IFERROR(IF(AND(PRINCIPAL!$H$41&lt;&gt;"",OR(L110=PRINCIPAL!$I$41,L110=PRINCIPAL!$I$41+PRINCIPAL!$I$41,L110=PRINCIPAL!$I$41+PRINCIPAL!$I$41+PRINCIPAL!$I$41)),0,IF(AND(PRINCIPAL!$H$41&lt;&gt;"",L110=PRINCIPAL!$J$41),VLOOKUP($AW$87,'Banco de Dados'!$B$4:$J$50,8,FALSE)*PRINCIPAL!$H$41*(1-(PRINCIPAL!$K$41/100)),IF(AND(PRINCIPAL!$H$41&lt;&gt;"",L110=PRINCIPAL!$L$41),VLOOKUP($AW$87,'Banco de Dados'!$B$4:$J$50,8,FALSE)*PRINCIPAL!$H$41*(1-(PRINCIPAL!$M$41/100)),IF(AND(PRINCIPAL!$H$41&lt;&gt;"",L110=PRINCIPAL!$N$41),VLOOKUP($AW$87,'Banco de Dados'!$B$4:$J$50,8,FALSE)*PRINCIPAL!$H$41*(1-(PRINCIPAL!$O$41/100)),IF(PRINCIPAL!$H$41&lt;&gt;"",VLOOKUP($AW$87,'Banco de Dados'!$B$4:$J$50,8,FALSE)*PRINCIPAL!$H$41,IF(OR(L110=PRINCIPAL!$I$41,L110=PRINCIPAL!$I$41+PRINCIPAL!$I$41,L110=PRINCIPAL!$I$41+PRINCIPAL!$I$41+PRINCIPAL!$I$41),0,IF(L110=PRINCIPAL!$J$41,VLOOKUP($AW$87,'Banco de Dados'!$B$4:$J$50,6,FALSE)*(1-(PRINCIPAL!$K$41/100)),IF(L110=PRINCIPAL!$L$41,VLOOKUP($AW$87,'Banco de Dados'!$B$4:$J$50,6,FALSE)*(1-(PRINCIPAL!$M$41/100)),IF(L110=PRINCIPAL!$N$41,VLOOKUP($AW$87,'Banco de Dados'!$B$4:$J$50,6,FALSE)*(1-(PRINCIPAL!$O$41/100)),VLOOKUP($AW$87,'Banco de Dados'!$B$4:$J$50,6,FALSE)))))))))),"")</f>
        <v/>
      </c>
      <c r="AW110" s="29" t="str">
        <f>IFERROR(AV110*(IFERROR(VLOOKUP($AW$87,'Banco de Dados'!$B$4:$J$50,4,FALSE),"ERRO")),"")</f>
        <v/>
      </c>
      <c r="AX110" s="29" t="str">
        <f t="shared" si="59"/>
        <v/>
      </c>
      <c r="AY110" s="103" t="str">
        <f>IFERROR(AX110*(C110*(PRINCIPAL!$G$41/100))*0.47*(44/12),"")</f>
        <v/>
      </c>
      <c r="AZ110" s="111" t="str">
        <f t="shared" si="66"/>
        <v/>
      </c>
      <c r="BA110" s="30" t="str">
        <f>IFERROR(IF(AND(PRINCIPAL!$H$42&lt;&gt;"",OR(L110=PRINCIPAL!$I$42,L110=PRINCIPAL!$I$42+PRINCIPAL!$I$42,L110=PRINCIPAL!$I$42+PRINCIPAL!$I$42+PRINCIPAL!$I$42)),0,IF(AND(PRINCIPAL!$H$42&lt;&gt;"",L110=PRINCIPAL!$J$42),VLOOKUP($BB$87,'Banco de Dados'!$B$4:$J$50,8,FALSE)*PRINCIPAL!$H$42*(1-(PRINCIPAL!$K$42/100)),IF(AND(PRINCIPAL!$H$42&lt;&gt;"",L110=PRINCIPAL!$L$42),VLOOKUP($BB$87,'Banco de Dados'!$B$4:$J$50,8,FALSE)*PRINCIPAL!$H$42*(1-(PRINCIPAL!$M$42/100)),IF(AND(PRINCIPAL!$H$42&lt;&gt;"",L110=PRINCIPAL!$N$42),VLOOKUP($BB$87,'Banco de Dados'!$B$4:$J$50,8,FALSE)*PRINCIPAL!$H$42*(1-(PRINCIPAL!$O$42/100)),IF(PRINCIPAL!$H$42&lt;&gt;"",VLOOKUP($BB$87,'Banco de Dados'!$B$4:$J$50,8,FALSE)*PRINCIPAL!$H$42,IF(OR(L110=PRINCIPAL!$I$42,L110=PRINCIPAL!$I$42+PRINCIPAL!$I$42,L110=PRINCIPAL!$I$42+PRINCIPAL!$I$42+PRINCIPAL!$I$42),0,IF(L110=PRINCIPAL!$J$42,VLOOKUP($BB$87,'Banco de Dados'!$B$4:$J$50,6,FALSE)*(1-(PRINCIPAL!$K$42/100)),IF(L110=PRINCIPAL!$L$42,VLOOKUP($BB$87,'Banco de Dados'!$B$4:$J$50,6,FALSE)*(1-(PRINCIPAL!$M$42/100)),IF(L110=PRINCIPAL!$N$42,VLOOKUP($BB$87,'Banco de Dados'!$B$4:$J$50,6,FALSE)*(1-(PRINCIPAL!$O$42/100)),VLOOKUP($BB$87,'Banco de Dados'!$B$4:$J$50,6,FALSE)))))))))),"")</f>
        <v/>
      </c>
      <c r="BB110" s="29" t="str">
        <f>IFERROR(BA110*(IFERROR(VLOOKUP($BB$87,'Banco de Dados'!$B$4:$J$50,4,FALSE),"ERRO")),"")</f>
        <v/>
      </c>
      <c r="BC110" s="29" t="str">
        <f t="shared" si="67"/>
        <v/>
      </c>
      <c r="BD110" s="103" t="str">
        <f>IFERROR(BC110*(C110*(PRINCIPAL!$G$42/100))*0.47*(44/12),"")</f>
        <v/>
      </c>
      <c r="BE110" s="111" t="str">
        <f t="shared" si="60"/>
        <v/>
      </c>
      <c r="BF110" s="30" t="str">
        <f>IFERROR(IF(AND(PRINCIPAL!$H$43&lt;&gt;"",OR(L110=PRINCIPAL!$I$43,L110=PRINCIPAL!$I$43+PRINCIPAL!$I$43,L110=PRINCIPAL!$I$43+PRINCIPAL!$I$43+PRINCIPAL!$I$43)),0,IF(AND(PRINCIPAL!$H$43&lt;&gt;"",L110=PRINCIPAL!$J$43),VLOOKUP($BG$87,'Banco de Dados'!$B$4:$J$50,8,FALSE)*PRINCIPAL!$H$43*(1-(PRINCIPAL!$K$43/100)),IF(AND(PRINCIPAL!$H$43&lt;&gt;"",L110=PRINCIPAL!$L$43),VLOOKUP($BG$87,'Banco de Dados'!$B$4:$J$50,8,FALSE)*PRINCIPAL!$H$43*(1-(PRINCIPAL!$M$43/100)),IF(AND(PRINCIPAL!$H$43&lt;&gt;"",L110=PRINCIPAL!$N$43),VLOOKUP($BG$87,'Banco de Dados'!$B$4:$J$50,8,FALSE)*PRINCIPAL!$H$43*(1-(PRINCIPAL!$O$43/100)),IF(PRINCIPAL!$H$43&lt;&gt;"",VLOOKUP($BG$87,'Banco de Dados'!$B$4:$J$50,8,FALSE)*PRINCIPAL!$H$43,IF(OR(L110=PRINCIPAL!$I$43,L110=PRINCIPAL!$I$43+PRINCIPAL!$I$43,L110=PRINCIPAL!$I$43+PRINCIPAL!$I$43+PRINCIPAL!$I$43),0,IF(L110=PRINCIPAL!$J$43,VLOOKUP($BG$87,'Banco de Dados'!$B$4:$J$50,6,FALSE)*(1-(PRINCIPAL!$K$43/100)),IF(L110=PRINCIPAL!$L$43,VLOOKUP($BG$87,'Banco de Dados'!$B$4:$J$50,6,FALSE)*(1-(PRINCIPAL!$M$43/100)),IF(L110=PRINCIPAL!$N$43,VLOOKUP($BG$87,'Banco de Dados'!$B$4:$J$50,6,FALSE)*(1-(PRINCIPAL!$O$43/100)),VLOOKUP($BG$87,'Banco de Dados'!$B$4:$J$50,6,FALSE)))))))))),"")</f>
        <v/>
      </c>
      <c r="BG110" s="29" t="str">
        <f>IFERROR(BF110*(IFERROR(VLOOKUP($BG$87,'Banco de Dados'!$B$4:$J$50,4,FALSE),"ERRO")),"")</f>
        <v/>
      </c>
      <c r="BH110" s="29" t="str">
        <f t="shared" si="61"/>
        <v/>
      </c>
      <c r="BI110" s="103" t="str">
        <f>IFERROR(BH110*(C110*(PRINCIPAL!$G$43/100))*0.47*(44/12),"")</f>
        <v/>
      </c>
      <c r="BJ110" s="102" t="str">
        <f t="shared" si="62"/>
        <v/>
      </c>
    </row>
    <row r="111" spans="2:62" ht="12.75" customHeight="1" x14ac:dyDescent="0.3">
      <c r="B111" s="326">
        <f t="shared" si="49"/>
        <v>2042</v>
      </c>
      <c r="C111" s="340"/>
      <c r="D111" s="1"/>
      <c r="E111" s="116">
        <v>22</v>
      </c>
      <c r="F111" s="24" t="str">
        <f>IFERROR(VLOOKUP($G$87,'Banco de Dados'!$B$4:$J$50,6,FALSE),"")</f>
        <v/>
      </c>
      <c r="G111" s="25" t="str">
        <f>IFERROR(F111*(IFERROR(VLOOKUP($G$87,'Banco de Dados'!$B$4:$J$50,4,FALSE),"ERRO")),"")</f>
        <v/>
      </c>
      <c r="H111" s="25" t="str">
        <f t="shared" si="50"/>
        <v/>
      </c>
      <c r="I111" s="103" t="str">
        <f t="shared" si="51"/>
        <v/>
      </c>
      <c r="J111" s="117" t="str">
        <f t="shared" si="68"/>
        <v/>
      </c>
      <c r="K111" s="1"/>
      <c r="L111" s="91">
        <v>22</v>
      </c>
      <c r="M111" s="24" t="str">
        <f>IFERROR(IF(AND(PRINCIPAL!$H$34&lt;&gt;"",OR(L111=PRINCIPAL!$I$34,L111=PRINCIPAL!$I$34+PRINCIPAL!$I$34,L111=PRINCIPAL!$I$34+PRINCIPAL!$I$34+PRINCIPAL!$I$34)),0,IF(AND(PRINCIPAL!$H$34&lt;&gt;"",L111=PRINCIPAL!$J$34),VLOOKUP($N$87,'Banco de Dados'!$B$4:$J$50,8,FALSE)*PRINCIPAL!$H$34*(1-(PRINCIPAL!$K$34/100)),IF(AND(PRINCIPAL!$H$34&lt;&gt;"",L111=PRINCIPAL!$L$34),VLOOKUP($N$87,'Banco de Dados'!$B$4:$J$50,8,FALSE)*PRINCIPAL!$H$34*(1-(PRINCIPAL!$M$34/100)),IF(AND(PRINCIPAL!$H$34&lt;&gt;"",L111=PRINCIPAL!$N$34),VLOOKUP($N$87,'Banco de Dados'!$B$4:$J$50,8,FALSE)*PRINCIPAL!$H$34*(1-(PRINCIPAL!$O$34/100)),IF(PRINCIPAL!$H$34&lt;&gt;"",VLOOKUP($N$87,'Banco de Dados'!$B$4:$J$50,8,FALSE)*PRINCIPAL!$H$34,IF(OR(L111=PRINCIPAL!$I$34,L111=PRINCIPAL!$I$34+PRINCIPAL!$I$34,L111=PRINCIPAL!$I$34+PRINCIPAL!$I$34+PRINCIPAL!$I$34),0,IF(L111=PRINCIPAL!$J$34,VLOOKUP($N$87,'Banco de Dados'!$B$4:$J$50,6,FALSE)*(1-(PRINCIPAL!$K$34/100)),IF(L111=PRINCIPAL!$L$34,VLOOKUP($N$87,'Banco de Dados'!$B$4:$J$50,6,FALSE)*(1-(PRINCIPAL!$M$34/100)),IF(L111=PRINCIPAL!$N$34,VLOOKUP($N$87,'Banco de Dados'!$B$4:$J$50,6,FALSE)*(1-(PRINCIPAL!$O$34/100)),VLOOKUP($N$87,'Banco de Dados'!$B$4:$J$50,6,FALSE)))))))))),"")</f>
        <v/>
      </c>
      <c r="N111" s="25" t="str">
        <f>IFERROR(M111*(IFERROR(VLOOKUP($N$87,'Banco de Dados'!$B$4:$J$50,4,FALSE),"ERRO")),"")</f>
        <v/>
      </c>
      <c r="O111" s="25" t="str">
        <f t="shared" si="47"/>
        <v/>
      </c>
      <c r="P111" s="103" t="str">
        <f>IFERROR(O111*(C111*(PRINCIPAL!$G$34/100))*0.47*(44/12),"")</f>
        <v/>
      </c>
      <c r="Q111" s="107" t="str">
        <f t="shared" si="69"/>
        <v/>
      </c>
      <c r="R111" s="29" t="str">
        <f>IFERROR(IF(AND(PRINCIPAL!$H$35&lt;&gt;"",OR(L111=PRINCIPAL!$I$35,L111=PRINCIPAL!$I$35+PRINCIPAL!$I$35,L111=PRINCIPAL!$I$35+PRINCIPAL!$I$35+PRINCIPAL!$I$35)),0,IF(AND(PRINCIPAL!$H$35&lt;&gt;"",L111=PRINCIPAL!$J$35),VLOOKUP($S$87,'Banco de Dados'!$B$4:$J$50,8,FALSE)*PRINCIPAL!$H$35*(1-(PRINCIPAL!$K$35/100)),IF(AND(PRINCIPAL!$H$35&lt;&gt;"",L111=PRINCIPAL!$L$35),VLOOKUP($S$87,'Banco de Dados'!$B$4:$J$50,8,FALSE)*PRINCIPAL!$H$35*(1-(PRINCIPAL!$M$35/100)),IF(AND(PRINCIPAL!$H$35&lt;&gt;"",L111=PRINCIPAL!$N$35),VLOOKUP($S$87,'Banco de Dados'!$B$4:$J$50,8,FALSE)*PRINCIPAL!$H$35*(1-(PRINCIPAL!$O$35/100)),IF(PRINCIPAL!$H$35&lt;&gt;"",VLOOKUP($S$87,'Banco de Dados'!$B$4:$J$50,8,FALSE)*PRINCIPAL!$H$35,IF(OR(L111=PRINCIPAL!$I$35,L111=PRINCIPAL!$I$35+PRINCIPAL!$I$35,L111=PRINCIPAL!$I$35+PRINCIPAL!$I$35+PRINCIPAL!$I$35),0,IF(L111=PRINCIPAL!$J$35,VLOOKUP($S$87,'Banco de Dados'!$B$4:$J$50,6,FALSE)*(1-(PRINCIPAL!$K$35/100)),IF(L111=PRINCIPAL!$L$35,VLOOKUP($S$87,'Banco de Dados'!$B$4:$J$50,6,FALSE)*(1-(PRINCIPAL!$M$35/100)),IF(L111=PRINCIPAL!$N$35,VLOOKUP($S$87,'Banco de Dados'!$B$4:$J$50,6,FALSE)*(1-(PRINCIPAL!$O$35/100)),VLOOKUP($S$87,'Banco de Dados'!$B$4:$J$50,6,FALSE)))))))))),"")</f>
        <v/>
      </c>
      <c r="S111" s="29" t="str">
        <f>IFERROR(R111*(IFERROR(VLOOKUP($S$87,'Banco de Dados'!$B$4:$J$50,4,FALSE),"ERRO")),"")</f>
        <v/>
      </c>
      <c r="T111" s="29" t="str">
        <f t="shared" si="52"/>
        <v/>
      </c>
      <c r="U111" s="103" t="str">
        <f>IFERROR(T111*(C111*(PRINCIPAL!$G$35/100))*0.47*(44/12),"")</f>
        <v/>
      </c>
      <c r="V111" s="103" t="str">
        <f t="shared" si="71"/>
        <v/>
      </c>
      <c r="W111" s="30" t="str">
        <f>IFERROR(IF(AND(PRINCIPAL!$H$36&lt;&gt;"",OR(L111=PRINCIPAL!$I$36,L111=PRINCIPAL!$I$36+PRINCIPAL!$I$36,L111=PRINCIPAL!$I$36+PRINCIPAL!$I$36+PRINCIPAL!$I$36)),0,IF(AND(PRINCIPAL!$H$36&lt;&gt;"",L111=PRINCIPAL!$J$36),VLOOKUP($X$126,'Banco de Dados'!$B$4:$J$50,8,FALSE)*PRINCIPAL!$H$36*(1-(PRINCIPAL!$K$36/100)),IF(AND(PRINCIPAL!$H$36&lt;&gt;"",L111=PRINCIPAL!$L$36),VLOOKUP($X$126,'Banco de Dados'!$B$4:$J$50,8,FALSE)*PRINCIPAL!$H$36*(1-(PRINCIPAL!$M$36/100)),IF(AND(PRINCIPAL!$H$36&lt;&gt;"",L111=PRINCIPAL!$N$36),VLOOKUP($X$126,'Banco de Dados'!$B$4:$J$50,8,FALSE)*PRINCIPAL!$H$36*(1-(PRINCIPAL!$O$36/100)),IF(PRINCIPAL!$H$36&lt;&gt;"",VLOOKUP($X$87,'Banco de Dados'!$B$4:$J$50,8,FALSE)*PRINCIPAL!$H$36,IF(OR(L111=PRINCIPAL!$I$36,L111=PRINCIPAL!$I$36+PRINCIPAL!$I$36,L111=PRINCIPAL!$I$36+PRINCIPAL!$I$36+PRINCIPAL!$I$36),0,IF(L111=PRINCIPAL!$J$36,VLOOKUP($X$87,'Banco de Dados'!$B$4:$J$50,6,FALSE)*(1-(PRINCIPAL!$K$36/100)),IF(L111=PRINCIPAL!$L$36,VLOOKUP($X$87,'Banco de Dados'!$B$4:$J$50,6,FALSE)*(1-(PRINCIPAL!$M$36/100)),IF(L111=PRINCIPAL!$N$36,VLOOKUP($X$87,'Banco de Dados'!$B$4:$J$50,6,FALSE)*(1-(PRINCIPAL!$O$36/100)),VLOOKUP($X$87,'Banco de Dados'!$B$4:$J$50,6,FALSE)))))))))),"")</f>
        <v/>
      </c>
      <c r="X111" s="29" t="str">
        <f>IFERROR(W111*(IFERROR(VLOOKUP($X$87,'Banco de Dados'!$B$4:$J$50,4,FALSE),"ERRO")),"")</f>
        <v/>
      </c>
      <c r="Y111" s="29" t="str">
        <f t="shared" si="63"/>
        <v/>
      </c>
      <c r="Z111" s="103" t="str">
        <f>IFERROR(Y111*(C111*(PRINCIPAL!$G$36/100))*0.47*(44/12),"")</f>
        <v/>
      </c>
      <c r="AA111" s="111" t="str">
        <f t="shared" si="64"/>
        <v/>
      </c>
      <c r="AB111" s="30" t="str">
        <f>IFERROR(IF(AND(PRINCIPAL!$H$37&lt;&gt;"",OR(L111=PRINCIPAL!$I$37,L111=PRINCIPAL!$I$37+PRINCIPAL!$I$37,L111=PRINCIPAL!$I$37+PRINCIPAL!$I$37+PRINCIPAL!$I$37)),0,IF(AND(PRINCIPAL!$H$37&lt;&gt;"",L111=PRINCIPAL!$J$37),VLOOKUP($AC$87,'Banco de Dados'!$B$4:$J$50,8,FALSE)*PRINCIPAL!$H$37*(1-(PRINCIPAL!$K$37/100)),IF(AND(PRINCIPAL!$H$37&lt;&gt;"",L111=PRINCIPAL!$L$37),VLOOKUP($AC$87,'Banco de Dados'!$B$4:$J$50,8,FALSE)*PRINCIPAL!$H$37*(1-(PRINCIPAL!$M$37/100)),IF(AND(PRINCIPAL!$H$37&lt;&gt;"",L111=PRINCIPAL!$N$37),VLOOKUP($AC$87,'Banco de Dados'!$B$4:$J$50,8,FALSE)*PRINCIPAL!$H$37*(1-(PRINCIPAL!$O$37/100)),IF(PRINCIPAL!$H$37&lt;&gt;"",VLOOKUP($AC$87,'Banco de Dados'!$B$4:$J$50,8,FALSE)*PRINCIPAL!$H$37,IF(OR(L111=PRINCIPAL!$I$37,L111=PRINCIPAL!$I$37+PRINCIPAL!$I$37,L111=PRINCIPAL!$I$37+PRINCIPAL!$I$37+PRINCIPAL!$I$37),0,IF(L111=PRINCIPAL!$J$37,VLOOKUP($AC$87,'Banco de Dados'!$B$4:$J$50,6,FALSE)*(1-(PRINCIPAL!$K$37/100)),IF(L111=PRINCIPAL!$L$37,VLOOKUP($AC$87,'Banco de Dados'!$B$4:$J$50,6,FALSE)*(1-(PRINCIPAL!$M$37/100)),IF(L111=PRINCIPAL!$N$37,VLOOKUP($AC$87,'Banco de Dados'!$B$4:$J$50,6,FALSE)*(1-(PRINCIPAL!$O$37/100)),VLOOKUP($AC$87,'Banco de Dados'!$B$4:$J$50,6,FALSE)))))))))),"")</f>
        <v/>
      </c>
      <c r="AC111" s="29" t="str">
        <f>IFERROR(AB111*(IFERROR(VLOOKUP($AC$87,'Banco de Dados'!$B$4:$J$50,4,FALSE),"ERRO")),"")</f>
        <v/>
      </c>
      <c r="AD111" s="29" t="str">
        <f t="shared" si="53"/>
        <v/>
      </c>
      <c r="AE111" s="103" t="str">
        <f>IFERROR(AD111*(C111*(PRINCIPAL!$G$37/100))*0.47*(44/12),"")</f>
        <v/>
      </c>
      <c r="AF111" s="111" t="str">
        <f t="shared" si="54"/>
        <v/>
      </c>
      <c r="AG111" s="30" t="str">
        <f>IFERROR(IF(AND(PRINCIPAL!$H$38&lt;&gt;"",OR(L111=PRINCIPAL!$I$38,L111=PRINCIPAL!$I$38+PRINCIPAL!$I$38,L111=PRINCIPAL!$I$38+PRINCIPAL!$I$38+PRINCIPAL!$I$38)),0,IF(AND(PRINCIPAL!$H$38&lt;&gt;"",L111=PRINCIPAL!$J$38),VLOOKUP($AH$87,'Banco de Dados'!$B$4:$J$50,8,FALSE)*PRINCIPAL!$H$38*(1-(PRINCIPAL!$K$38/100)),IF(AND(PRINCIPAL!$H$38&lt;&gt;"",L111=PRINCIPAL!$L$38),VLOOKUP($AH$87,'Banco de Dados'!$B$4:$J$50,8,FALSE)*PRINCIPAL!$H$38*(1-(PRINCIPAL!$M$38/100)),IF(AND(PRINCIPAL!$H$38&lt;&gt;"",L111=PRINCIPAL!$N$38),VLOOKUP($AH$87,'Banco de Dados'!$B$4:$J$50,8,FALSE)*PRINCIPAL!$H$38*(1-(PRINCIPAL!$O$38/100)),IF(PRINCIPAL!$H$38&lt;&gt;"",VLOOKUP($AH$87,'Banco de Dados'!$B$4:$J$50,8,FALSE)*PRINCIPAL!$H$38,IF(OR(L111=PRINCIPAL!$I$38,L111=PRINCIPAL!$I$38+PRINCIPAL!$I$38,L111=PRINCIPAL!$I$38+PRINCIPAL!$I$38+PRINCIPAL!$I$38),0,IF(L111=PRINCIPAL!$J$38,VLOOKUP($AH$87,'Banco de Dados'!$B$4:$J$50,6,FALSE)*(1-(PRINCIPAL!$K$38/100)),IF(L111=PRINCIPAL!$L$38,VLOOKUP($AH$87,'Banco de Dados'!$B$4:$J$50,6,FALSE)*(1-(PRINCIPAL!$M$38/100)),IF(L111=PRINCIPAL!$N$38,VLOOKUP($AH$87,'Banco de Dados'!$B$4:$J$50,6,FALSE)*(1-(PRINCIPAL!$O$38/100)),VLOOKUP($AH$87,'Banco de Dados'!$B$4:$J$50,6,FALSE)))))))))),"")</f>
        <v/>
      </c>
      <c r="AH111" s="29" t="str">
        <f>IFERROR(AG111*(IFERROR(VLOOKUP($AH$87,'Banco de Dados'!$B$4:$J$50,4,FALSE),"ERRO")),"")</f>
        <v/>
      </c>
      <c r="AI111" s="29" t="str">
        <f t="shared" si="55"/>
        <v/>
      </c>
      <c r="AJ111" s="103" t="str">
        <f>IFERROR(AI111*(C111*(PRINCIPAL!$G$38/100))*0.47*(44/12),"")</f>
        <v/>
      </c>
      <c r="AK111" s="111" t="str">
        <f t="shared" si="65"/>
        <v/>
      </c>
      <c r="AL111" s="30" t="str">
        <f>IFERROR(IF(AND(PRINCIPAL!$H$39&lt;&gt;"",OR(L111=PRINCIPAL!$I$39,L111=PRINCIPAL!$I$39+PRINCIPAL!$I$39,L111=PRINCIPAL!$I$39+PRINCIPAL!$I$39+PRINCIPAL!$I$39)),0,IF(AND(PRINCIPAL!$H$39&lt;&gt;"",L111=PRINCIPAL!$J$39),VLOOKUP($AM$87,'Banco de Dados'!$B$4:$J$50,8,FALSE)*PRINCIPAL!$H$39*(1-(PRINCIPAL!$K$39/100)),IF(AND(PRINCIPAL!$H$39&lt;&gt;"",L111=PRINCIPAL!$L$39),VLOOKUP($AM$87,'Banco de Dados'!$B$4:$J$50,8,FALSE)*PRINCIPAL!$H$39*(1-(PRINCIPAL!$M$39/100)),IF(AND(PRINCIPAL!$H$39&lt;&gt;"",L111=PRINCIPAL!$N$39),VLOOKUP($AM$87,'Banco de Dados'!$B$4:$J$50,8,FALSE)*PRINCIPAL!$H$39*(1-(PRINCIPAL!$O$39/100)),IF(PRINCIPAL!$H$39&lt;&gt;"",VLOOKUP($AM$87,'Banco de Dados'!$B$4:$J$50,8,FALSE)*PRINCIPAL!$H$39,IF(OR(L111=PRINCIPAL!$I$39,L111=PRINCIPAL!$I$39+PRINCIPAL!$I$39,L111=PRINCIPAL!$I$39+PRINCIPAL!$I$39+PRINCIPAL!$I$39),0,IF(L111=PRINCIPAL!$J$39,VLOOKUP($AM$87,'Banco de Dados'!$B$4:$J$50,6,FALSE)*(1-(PRINCIPAL!$K$39/100)),IF(L111=PRINCIPAL!$L$39,VLOOKUP($AM$87,'Banco de Dados'!$B$4:$J$50,6,FALSE)*(1-(PRINCIPAL!$M$39/100)),IF(L111=PRINCIPAL!$N$39,VLOOKUP($AM$87,'Banco de Dados'!$B$4:$J$50,6,FALSE)*(1-(PRINCIPAL!$O$39/100)),VLOOKUP($AM$87,'Banco de Dados'!$B$4:$J$50,6,FALSE)))))))))),"")</f>
        <v/>
      </c>
      <c r="AM111" s="29" t="str">
        <f>IFERROR(AL111*(IFERROR(VLOOKUP($AM$87,'Banco de Dados'!$B$4:$J$50,4,FALSE),"ERRO")),"")</f>
        <v/>
      </c>
      <c r="AN111" s="29" t="str">
        <f t="shared" si="56"/>
        <v/>
      </c>
      <c r="AO111" s="103" t="str">
        <f>IFERROR(AN111*(C111*(PRINCIPAL!$G$39/100))*0.47*(44/12),"")</f>
        <v/>
      </c>
      <c r="AP111" s="111" t="str">
        <f t="shared" si="57"/>
        <v/>
      </c>
      <c r="AQ111" s="29" t="str">
        <f>IFERROR(IF(AND(PRINCIPAL!$H$40&lt;&gt;"",OR(L111=PRINCIPAL!$I$40,L111=PRINCIPAL!$I$40+PRINCIPAL!$I$40,L111=PRINCIPAL!$I$40+PRINCIPAL!$I$40+PRINCIPAL!$I$40)),0,IF(AND(PRINCIPAL!$H$40&lt;&gt;"",L111=PRINCIPAL!$J$40),VLOOKUP($AR$87,'Banco de Dados'!$B$4:$J$50,8,FALSE)*PRINCIPAL!$H$40*(1-(PRINCIPAL!$K$40/100)),IF(AND(PRINCIPAL!$H$40&lt;&gt;"",L111=PRINCIPAL!$L$40),VLOOKUP($AR$87,'Banco de Dados'!$B$4:$J$50,8,FALSE)*PRINCIPAL!$H$40*(1-(PRINCIPAL!$M$40/100)),IF(AND(PRINCIPAL!$H$40&lt;&gt;"",L111=PRINCIPAL!$N$40),VLOOKUP($AR$87,'Banco de Dados'!$B$4:$J$50,8,FALSE)*PRINCIPAL!$H$40*(1-(PRINCIPAL!$O$40/100)),IF(PRINCIPAL!$H$40&lt;&gt;"",VLOOKUP($AR$87,'Banco de Dados'!$B$4:$J$50,8,FALSE)*PRINCIPAL!$H$40,IF(OR(L111=PRINCIPAL!$I$40,L111=PRINCIPAL!$I$40+PRINCIPAL!$I$40,L111=PRINCIPAL!$I$40+PRINCIPAL!$I$40+PRINCIPAL!$I$40),0,IF(L111=PRINCIPAL!$J$40,VLOOKUP($AR$87,'Banco de Dados'!$B$4:$J$50,6,FALSE)*(1-(PRINCIPAL!$K$40/100)),IF(L111=PRINCIPAL!$L$40,VLOOKUP($AR$87,'Banco de Dados'!$B$4:$J$50,6,FALSE)*(1-(PRINCIPAL!$M$40/100)),IF(L111=PRINCIPAL!$N$40,VLOOKUP($AR$87,'Banco de Dados'!$B$4:$J$50,6,FALSE)*(1-(PRINCIPAL!$O$40/100)),VLOOKUP($AR$87,'Banco de Dados'!$B$4:$J$50,6,FALSE)))))))))),"")</f>
        <v/>
      </c>
      <c r="AR111" s="29" t="str">
        <f>IFERROR(AQ111*(IFERROR(VLOOKUP($AR$87,'Banco de Dados'!$B$4:$J$50,4,FALSE),"ERRO")),"")</f>
        <v/>
      </c>
      <c r="AS111" s="29" t="str">
        <f t="shared" si="58"/>
        <v/>
      </c>
      <c r="AT111" s="103" t="str">
        <f>IFERROR(AS111*(C111*(PRINCIPAL!$G$40/100))*0.47*(44/12),"")</f>
        <v/>
      </c>
      <c r="AU111" s="111" t="str">
        <f t="shared" si="70"/>
        <v/>
      </c>
      <c r="AV111" s="30" t="str">
        <f>IFERROR(IF(AND(PRINCIPAL!$H$41&lt;&gt;"",OR(L111=PRINCIPAL!$I$41,L111=PRINCIPAL!$I$41+PRINCIPAL!$I$41,L111=PRINCIPAL!$I$41+PRINCIPAL!$I$41+PRINCIPAL!$I$41)),0,IF(AND(PRINCIPAL!$H$41&lt;&gt;"",L111=PRINCIPAL!$J$41),VLOOKUP($AW$87,'Banco de Dados'!$B$4:$J$50,8,FALSE)*PRINCIPAL!$H$41*(1-(PRINCIPAL!$K$41/100)),IF(AND(PRINCIPAL!$H$41&lt;&gt;"",L111=PRINCIPAL!$L$41),VLOOKUP($AW$87,'Banco de Dados'!$B$4:$J$50,8,FALSE)*PRINCIPAL!$H$41*(1-(PRINCIPAL!$M$41/100)),IF(AND(PRINCIPAL!$H$41&lt;&gt;"",L111=PRINCIPAL!$N$41),VLOOKUP($AW$87,'Banco de Dados'!$B$4:$J$50,8,FALSE)*PRINCIPAL!$H$41*(1-(PRINCIPAL!$O$41/100)),IF(PRINCIPAL!$H$41&lt;&gt;"",VLOOKUP($AW$87,'Banco de Dados'!$B$4:$J$50,8,FALSE)*PRINCIPAL!$H$41,IF(OR(L111=PRINCIPAL!$I$41,L111=PRINCIPAL!$I$41+PRINCIPAL!$I$41,L111=PRINCIPAL!$I$41+PRINCIPAL!$I$41+PRINCIPAL!$I$41),0,IF(L111=PRINCIPAL!$J$41,VLOOKUP($AW$87,'Banco de Dados'!$B$4:$J$50,6,FALSE)*(1-(PRINCIPAL!$K$41/100)),IF(L111=PRINCIPAL!$L$41,VLOOKUP($AW$87,'Banco de Dados'!$B$4:$J$50,6,FALSE)*(1-(PRINCIPAL!$M$41/100)),IF(L111=PRINCIPAL!$N$41,VLOOKUP($AW$87,'Banco de Dados'!$B$4:$J$50,6,FALSE)*(1-(PRINCIPAL!$O$41/100)),VLOOKUP($AW$87,'Banco de Dados'!$B$4:$J$50,6,FALSE)))))))))),"")</f>
        <v/>
      </c>
      <c r="AW111" s="29" t="str">
        <f>IFERROR(AV111*(IFERROR(VLOOKUP($AW$87,'Banco de Dados'!$B$4:$J$50,4,FALSE),"ERRO")),"")</f>
        <v/>
      </c>
      <c r="AX111" s="29" t="str">
        <f t="shared" si="59"/>
        <v/>
      </c>
      <c r="AY111" s="103" t="str">
        <f>IFERROR(AX111*(C111*(PRINCIPAL!$G$41/100))*0.47*(44/12),"")</f>
        <v/>
      </c>
      <c r="AZ111" s="111" t="str">
        <f t="shared" si="66"/>
        <v/>
      </c>
      <c r="BA111" s="30" t="str">
        <f>IFERROR(IF(AND(PRINCIPAL!$H$42&lt;&gt;"",OR(L111=PRINCIPAL!$I$42,L111=PRINCIPAL!$I$42+PRINCIPAL!$I$42,L111=PRINCIPAL!$I$42+PRINCIPAL!$I$42+PRINCIPAL!$I$42)),0,IF(AND(PRINCIPAL!$H$42&lt;&gt;"",L111=PRINCIPAL!$J$42),VLOOKUP($BB$87,'Banco de Dados'!$B$4:$J$50,8,FALSE)*PRINCIPAL!$H$42*(1-(PRINCIPAL!$K$42/100)),IF(AND(PRINCIPAL!$H$42&lt;&gt;"",L111=PRINCIPAL!$L$42),VLOOKUP($BB$87,'Banco de Dados'!$B$4:$J$50,8,FALSE)*PRINCIPAL!$H$42*(1-(PRINCIPAL!$M$42/100)),IF(AND(PRINCIPAL!$H$42&lt;&gt;"",L111=PRINCIPAL!$N$42),VLOOKUP($BB$87,'Banco de Dados'!$B$4:$J$50,8,FALSE)*PRINCIPAL!$H$42*(1-(PRINCIPAL!$O$42/100)),IF(PRINCIPAL!$H$42&lt;&gt;"",VLOOKUP($BB$87,'Banco de Dados'!$B$4:$J$50,8,FALSE)*PRINCIPAL!$H$42,IF(OR(L111=PRINCIPAL!$I$42,L111=PRINCIPAL!$I$42+PRINCIPAL!$I$42,L111=PRINCIPAL!$I$42+PRINCIPAL!$I$42+PRINCIPAL!$I$42),0,IF(L111=PRINCIPAL!$J$42,VLOOKUP($BB$87,'Banco de Dados'!$B$4:$J$50,6,FALSE)*(1-(PRINCIPAL!$K$42/100)),IF(L111=PRINCIPAL!$L$42,VLOOKUP($BB$87,'Banco de Dados'!$B$4:$J$50,6,FALSE)*(1-(PRINCIPAL!$M$42/100)),IF(L111=PRINCIPAL!$N$42,VLOOKUP($BB$87,'Banco de Dados'!$B$4:$J$50,6,FALSE)*(1-(PRINCIPAL!$O$42/100)),VLOOKUP($BB$87,'Banco de Dados'!$B$4:$J$50,6,FALSE)))))))))),"")</f>
        <v/>
      </c>
      <c r="BB111" s="29" t="str">
        <f>IFERROR(BA111*(IFERROR(VLOOKUP($BB$87,'Banco de Dados'!$B$4:$J$50,4,FALSE),"ERRO")),"")</f>
        <v/>
      </c>
      <c r="BC111" s="29" t="str">
        <f t="shared" si="67"/>
        <v/>
      </c>
      <c r="BD111" s="103" t="str">
        <f>IFERROR(BC111*(C111*(PRINCIPAL!$G$42/100))*0.47*(44/12),"")</f>
        <v/>
      </c>
      <c r="BE111" s="111" t="str">
        <f t="shared" si="60"/>
        <v/>
      </c>
      <c r="BF111" s="30" t="str">
        <f>IFERROR(IF(AND(PRINCIPAL!$H$43&lt;&gt;"",OR(L111=PRINCIPAL!$I$43,L111=PRINCIPAL!$I$43+PRINCIPAL!$I$43,L111=PRINCIPAL!$I$43+PRINCIPAL!$I$43+PRINCIPAL!$I$43)),0,IF(AND(PRINCIPAL!$H$43&lt;&gt;"",L111=PRINCIPAL!$J$43),VLOOKUP($BG$87,'Banco de Dados'!$B$4:$J$50,8,FALSE)*PRINCIPAL!$H$43*(1-(PRINCIPAL!$K$43/100)),IF(AND(PRINCIPAL!$H$43&lt;&gt;"",L111=PRINCIPAL!$L$43),VLOOKUP($BG$87,'Banco de Dados'!$B$4:$J$50,8,FALSE)*PRINCIPAL!$H$43*(1-(PRINCIPAL!$M$43/100)),IF(AND(PRINCIPAL!$H$43&lt;&gt;"",L111=PRINCIPAL!$N$43),VLOOKUP($BG$87,'Banco de Dados'!$B$4:$J$50,8,FALSE)*PRINCIPAL!$H$43*(1-(PRINCIPAL!$O$43/100)),IF(PRINCIPAL!$H$43&lt;&gt;"",VLOOKUP($BG$87,'Banco de Dados'!$B$4:$J$50,8,FALSE)*PRINCIPAL!$H$43,IF(OR(L111=PRINCIPAL!$I$43,L111=PRINCIPAL!$I$43+PRINCIPAL!$I$43,L111=PRINCIPAL!$I$43+PRINCIPAL!$I$43+PRINCIPAL!$I$43),0,IF(L111=PRINCIPAL!$J$43,VLOOKUP($BG$87,'Banco de Dados'!$B$4:$J$50,6,FALSE)*(1-(PRINCIPAL!$K$43/100)),IF(L111=PRINCIPAL!$L$43,VLOOKUP($BG$87,'Banco de Dados'!$B$4:$J$50,6,FALSE)*(1-(PRINCIPAL!$M$43/100)),IF(L111=PRINCIPAL!$N$43,VLOOKUP($BG$87,'Banco de Dados'!$B$4:$J$50,6,FALSE)*(1-(PRINCIPAL!$O$43/100)),VLOOKUP($BG$87,'Banco de Dados'!$B$4:$J$50,6,FALSE)))))))))),"")</f>
        <v/>
      </c>
      <c r="BG111" s="29" t="str">
        <f>IFERROR(BF111*(IFERROR(VLOOKUP($BG$87,'Banco de Dados'!$B$4:$J$50,4,FALSE),"ERRO")),"")</f>
        <v/>
      </c>
      <c r="BH111" s="29" t="str">
        <f t="shared" si="61"/>
        <v/>
      </c>
      <c r="BI111" s="103" t="str">
        <f>IFERROR(BH111*(C111*(PRINCIPAL!$G$43/100))*0.47*(44/12),"")</f>
        <v/>
      </c>
      <c r="BJ111" s="102" t="str">
        <f t="shared" si="62"/>
        <v/>
      </c>
    </row>
    <row r="112" spans="2:62" ht="12.75" customHeight="1" x14ac:dyDescent="0.3">
      <c r="B112" s="326">
        <f t="shared" si="49"/>
        <v>2043</v>
      </c>
      <c r="C112" s="340"/>
      <c r="D112" s="1"/>
      <c r="E112" s="116">
        <v>23</v>
      </c>
      <c r="F112" s="24" t="str">
        <f>IFERROR(VLOOKUP($G$87,'Banco de Dados'!$B$4:$J$50,6,FALSE),"")</f>
        <v/>
      </c>
      <c r="G112" s="25" t="str">
        <f>IFERROR(F112*(IFERROR(VLOOKUP($G$87,'Banco de Dados'!$B$4:$J$50,4,FALSE),"ERRO")),"")</f>
        <v/>
      </c>
      <c r="H112" s="25" t="str">
        <f t="shared" si="50"/>
        <v/>
      </c>
      <c r="I112" s="103" t="str">
        <f t="shared" si="51"/>
        <v/>
      </c>
      <c r="J112" s="117" t="str">
        <f t="shared" si="68"/>
        <v/>
      </c>
      <c r="K112" s="1"/>
      <c r="L112" s="91">
        <v>23</v>
      </c>
      <c r="M112" s="24" t="str">
        <f>IFERROR(IF(AND(PRINCIPAL!$H$34&lt;&gt;"",OR(L112=PRINCIPAL!$I$34,L112=PRINCIPAL!$I$34+PRINCIPAL!$I$34,L112=PRINCIPAL!$I$34+PRINCIPAL!$I$34+PRINCIPAL!$I$34)),0,IF(AND(PRINCIPAL!$H$34&lt;&gt;"",L112=PRINCIPAL!$J$34),VLOOKUP($N$87,'Banco de Dados'!$B$4:$J$50,8,FALSE)*PRINCIPAL!$H$34*(1-(PRINCIPAL!$K$34/100)),IF(AND(PRINCIPAL!$H$34&lt;&gt;"",L112=PRINCIPAL!$L$34),VLOOKUP($N$87,'Banco de Dados'!$B$4:$J$50,8,FALSE)*PRINCIPAL!$H$34*(1-(PRINCIPAL!$M$34/100)),IF(AND(PRINCIPAL!$H$34&lt;&gt;"",L112=PRINCIPAL!$N$34),VLOOKUP($N$87,'Banco de Dados'!$B$4:$J$50,8,FALSE)*PRINCIPAL!$H$34*(1-(PRINCIPAL!$O$34/100)),IF(PRINCIPAL!$H$34&lt;&gt;"",VLOOKUP($N$87,'Banco de Dados'!$B$4:$J$50,8,FALSE)*PRINCIPAL!$H$34,IF(OR(L112=PRINCIPAL!$I$34,L112=PRINCIPAL!$I$34+PRINCIPAL!$I$34,L112=PRINCIPAL!$I$34+PRINCIPAL!$I$34+PRINCIPAL!$I$34),0,IF(L112=PRINCIPAL!$J$34,VLOOKUP($N$87,'Banco de Dados'!$B$4:$J$50,6,FALSE)*(1-(PRINCIPAL!$K$34/100)),IF(L112=PRINCIPAL!$L$34,VLOOKUP($N$87,'Banco de Dados'!$B$4:$J$50,6,FALSE)*(1-(PRINCIPAL!$M$34/100)),IF(L112=PRINCIPAL!$N$34,VLOOKUP($N$87,'Banco de Dados'!$B$4:$J$50,6,FALSE)*(1-(PRINCIPAL!$O$34/100)),VLOOKUP($N$87,'Banco de Dados'!$B$4:$J$50,6,FALSE)))))))))),"")</f>
        <v/>
      </c>
      <c r="N112" s="25" t="str">
        <f>IFERROR(M112*(IFERROR(VLOOKUP($N$87,'Banco de Dados'!$B$4:$J$50,4,FALSE),"ERRO")),"")</f>
        <v/>
      </c>
      <c r="O112" s="25" t="str">
        <f t="shared" si="47"/>
        <v/>
      </c>
      <c r="P112" s="103" t="str">
        <f>IFERROR(O112*(C112*(PRINCIPAL!$G$34/100))*0.47*(44/12),"")</f>
        <v/>
      </c>
      <c r="Q112" s="107" t="str">
        <f t="shared" si="69"/>
        <v/>
      </c>
      <c r="R112" s="29" t="str">
        <f>IFERROR(IF(AND(PRINCIPAL!$H$35&lt;&gt;"",OR(L112=PRINCIPAL!$I$35,L112=PRINCIPAL!$I$35+PRINCIPAL!$I$35,L112=PRINCIPAL!$I$35+PRINCIPAL!$I$35+PRINCIPAL!$I$35)),0,IF(AND(PRINCIPAL!$H$35&lt;&gt;"",L112=PRINCIPAL!$J$35),VLOOKUP($S$87,'Banco de Dados'!$B$4:$J$50,8,FALSE)*PRINCIPAL!$H$35*(1-(PRINCIPAL!$K$35/100)),IF(AND(PRINCIPAL!$H$35&lt;&gt;"",L112=PRINCIPAL!$L$35),VLOOKUP($S$87,'Banco de Dados'!$B$4:$J$50,8,FALSE)*PRINCIPAL!$H$35*(1-(PRINCIPAL!$M$35/100)),IF(AND(PRINCIPAL!$H$35&lt;&gt;"",L112=PRINCIPAL!$N$35),VLOOKUP($S$87,'Banco de Dados'!$B$4:$J$50,8,FALSE)*PRINCIPAL!$H$35*(1-(PRINCIPAL!$O$35/100)),IF(PRINCIPAL!$H$35&lt;&gt;"",VLOOKUP($S$87,'Banco de Dados'!$B$4:$J$50,8,FALSE)*PRINCIPAL!$H$35,IF(OR(L112=PRINCIPAL!$I$35,L112=PRINCIPAL!$I$35+PRINCIPAL!$I$35,L112=PRINCIPAL!$I$35+PRINCIPAL!$I$35+PRINCIPAL!$I$35),0,IF(L112=PRINCIPAL!$J$35,VLOOKUP($S$87,'Banco de Dados'!$B$4:$J$50,6,FALSE)*(1-(PRINCIPAL!$K$35/100)),IF(L112=PRINCIPAL!$L$35,VLOOKUP($S$87,'Banco de Dados'!$B$4:$J$50,6,FALSE)*(1-(PRINCIPAL!$M$35/100)),IF(L112=PRINCIPAL!$N$35,VLOOKUP($S$87,'Banco de Dados'!$B$4:$J$50,6,FALSE)*(1-(PRINCIPAL!$O$35/100)),VLOOKUP($S$87,'Banco de Dados'!$B$4:$J$50,6,FALSE)))))))))),"")</f>
        <v/>
      </c>
      <c r="S112" s="29" t="str">
        <f>IFERROR(R112*(IFERROR(VLOOKUP($S$87,'Banco de Dados'!$B$4:$J$50,4,FALSE),"ERRO")),"")</f>
        <v/>
      </c>
      <c r="T112" s="29" t="str">
        <f t="shared" si="52"/>
        <v/>
      </c>
      <c r="U112" s="103" t="str">
        <f>IFERROR(T112*(C112*(PRINCIPAL!$G$35/100))*0.47*(44/12),"")</f>
        <v/>
      </c>
      <c r="V112" s="103" t="str">
        <f t="shared" si="71"/>
        <v/>
      </c>
      <c r="W112" s="30" t="str">
        <f>IFERROR(IF(AND(PRINCIPAL!$H$36&lt;&gt;"",OR(L112=PRINCIPAL!$I$36,L112=PRINCIPAL!$I$36+PRINCIPAL!$I$36,L112=PRINCIPAL!$I$36+PRINCIPAL!$I$36+PRINCIPAL!$I$36)),0,IF(AND(PRINCIPAL!$H$36&lt;&gt;"",L112=PRINCIPAL!$J$36),VLOOKUP($X$126,'Banco de Dados'!$B$4:$J$50,8,FALSE)*PRINCIPAL!$H$36*(1-(PRINCIPAL!$K$36/100)),IF(AND(PRINCIPAL!$H$36&lt;&gt;"",L112=PRINCIPAL!$L$36),VLOOKUP($X$126,'Banco de Dados'!$B$4:$J$50,8,FALSE)*PRINCIPAL!$H$36*(1-(PRINCIPAL!$M$36/100)),IF(AND(PRINCIPAL!$H$36&lt;&gt;"",L112=PRINCIPAL!$N$36),VLOOKUP($X$126,'Banco de Dados'!$B$4:$J$50,8,FALSE)*PRINCIPAL!$H$36*(1-(PRINCIPAL!$O$36/100)),IF(PRINCIPAL!$H$36&lt;&gt;"",VLOOKUP($X$87,'Banco de Dados'!$B$4:$J$50,8,FALSE)*PRINCIPAL!$H$36,IF(OR(L112=PRINCIPAL!$I$36,L112=PRINCIPAL!$I$36+PRINCIPAL!$I$36,L112=PRINCIPAL!$I$36+PRINCIPAL!$I$36+PRINCIPAL!$I$36),0,IF(L112=PRINCIPAL!$J$36,VLOOKUP($X$87,'Banco de Dados'!$B$4:$J$50,6,FALSE)*(1-(PRINCIPAL!$K$36/100)),IF(L112=PRINCIPAL!$L$36,VLOOKUP($X$87,'Banco de Dados'!$B$4:$J$50,6,FALSE)*(1-(PRINCIPAL!$M$36/100)),IF(L112=PRINCIPAL!$N$36,VLOOKUP($X$87,'Banco de Dados'!$B$4:$J$50,6,FALSE)*(1-(PRINCIPAL!$O$36/100)),VLOOKUP($X$87,'Banco de Dados'!$B$4:$J$50,6,FALSE)))))))))),"")</f>
        <v/>
      </c>
      <c r="X112" s="29" t="str">
        <f>IFERROR(W112*(IFERROR(VLOOKUP($X$87,'Banco de Dados'!$B$4:$J$50,4,FALSE),"ERRO")),"")</f>
        <v/>
      </c>
      <c r="Y112" s="29" t="str">
        <f t="shared" si="63"/>
        <v/>
      </c>
      <c r="Z112" s="103" t="str">
        <f>IFERROR(Y112*(C112*(PRINCIPAL!$G$36/100))*0.47*(44/12),"")</f>
        <v/>
      </c>
      <c r="AA112" s="111" t="str">
        <f t="shared" si="64"/>
        <v/>
      </c>
      <c r="AB112" s="30" t="str">
        <f>IFERROR(IF(AND(PRINCIPAL!$H$37&lt;&gt;"",OR(L112=PRINCIPAL!$I$37,L112=PRINCIPAL!$I$37+PRINCIPAL!$I$37,L112=PRINCIPAL!$I$37+PRINCIPAL!$I$37+PRINCIPAL!$I$37)),0,IF(AND(PRINCIPAL!$H$37&lt;&gt;"",L112=PRINCIPAL!$J$37),VLOOKUP($AC$87,'Banco de Dados'!$B$4:$J$50,8,FALSE)*PRINCIPAL!$H$37*(1-(PRINCIPAL!$K$37/100)),IF(AND(PRINCIPAL!$H$37&lt;&gt;"",L112=PRINCIPAL!$L$37),VLOOKUP($AC$87,'Banco de Dados'!$B$4:$J$50,8,FALSE)*PRINCIPAL!$H$37*(1-(PRINCIPAL!$M$37/100)),IF(AND(PRINCIPAL!$H$37&lt;&gt;"",L112=PRINCIPAL!$N$37),VLOOKUP($AC$87,'Banco de Dados'!$B$4:$J$50,8,FALSE)*PRINCIPAL!$H$37*(1-(PRINCIPAL!$O$37/100)),IF(PRINCIPAL!$H$37&lt;&gt;"",VLOOKUP($AC$87,'Banco de Dados'!$B$4:$J$50,8,FALSE)*PRINCIPAL!$H$37,IF(OR(L112=PRINCIPAL!$I$37,L112=PRINCIPAL!$I$37+PRINCIPAL!$I$37,L112=PRINCIPAL!$I$37+PRINCIPAL!$I$37+PRINCIPAL!$I$37),0,IF(L112=PRINCIPAL!$J$37,VLOOKUP($AC$87,'Banco de Dados'!$B$4:$J$50,6,FALSE)*(1-(PRINCIPAL!$K$37/100)),IF(L112=PRINCIPAL!$L$37,VLOOKUP($AC$87,'Banco de Dados'!$B$4:$J$50,6,FALSE)*(1-(PRINCIPAL!$M$37/100)),IF(L112=PRINCIPAL!$N$37,VLOOKUP($AC$87,'Banco de Dados'!$B$4:$J$50,6,FALSE)*(1-(PRINCIPAL!$O$37/100)),VLOOKUP($AC$87,'Banco de Dados'!$B$4:$J$50,6,FALSE)))))))))),"")</f>
        <v/>
      </c>
      <c r="AC112" s="29" t="str">
        <f>IFERROR(AB112*(IFERROR(VLOOKUP($AC$87,'Banco de Dados'!$B$4:$J$50,4,FALSE),"ERRO")),"")</f>
        <v/>
      </c>
      <c r="AD112" s="29" t="str">
        <f t="shared" si="53"/>
        <v/>
      </c>
      <c r="AE112" s="103" t="str">
        <f>IFERROR(AD112*(C112*(PRINCIPAL!$G$37/100))*0.47*(44/12),"")</f>
        <v/>
      </c>
      <c r="AF112" s="111" t="str">
        <f t="shared" si="54"/>
        <v/>
      </c>
      <c r="AG112" s="30" t="str">
        <f>IFERROR(IF(AND(PRINCIPAL!$H$38&lt;&gt;"",OR(L112=PRINCIPAL!$I$38,L112=PRINCIPAL!$I$38+PRINCIPAL!$I$38,L112=PRINCIPAL!$I$38+PRINCIPAL!$I$38+PRINCIPAL!$I$38)),0,IF(AND(PRINCIPAL!$H$38&lt;&gt;"",L112=PRINCIPAL!$J$38),VLOOKUP($AH$87,'Banco de Dados'!$B$4:$J$50,8,FALSE)*PRINCIPAL!$H$38*(1-(PRINCIPAL!$K$38/100)),IF(AND(PRINCIPAL!$H$38&lt;&gt;"",L112=PRINCIPAL!$L$38),VLOOKUP($AH$87,'Banco de Dados'!$B$4:$J$50,8,FALSE)*PRINCIPAL!$H$38*(1-(PRINCIPAL!$M$38/100)),IF(AND(PRINCIPAL!$H$38&lt;&gt;"",L112=PRINCIPAL!$N$38),VLOOKUP($AH$87,'Banco de Dados'!$B$4:$J$50,8,FALSE)*PRINCIPAL!$H$38*(1-(PRINCIPAL!$O$38/100)),IF(PRINCIPAL!$H$38&lt;&gt;"",VLOOKUP($AH$87,'Banco de Dados'!$B$4:$J$50,8,FALSE)*PRINCIPAL!$H$38,IF(OR(L112=PRINCIPAL!$I$38,L112=PRINCIPAL!$I$38+PRINCIPAL!$I$38,L112=PRINCIPAL!$I$38+PRINCIPAL!$I$38+PRINCIPAL!$I$38),0,IF(L112=PRINCIPAL!$J$38,VLOOKUP($AH$87,'Banco de Dados'!$B$4:$J$50,6,FALSE)*(1-(PRINCIPAL!$K$38/100)),IF(L112=PRINCIPAL!$L$38,VLOOKUP($AH$87,'Banco de Dados'!$B$4:$J$50,6,FALSE)*(1-(PRINCIPAL!$M$38/100)),IF(L112=PRINCIPAL!$N$38,VLOOKUP($AH$87,'Banco de Dados'!$B$4:$J$50,6,FALSE)*(1-(PRINCIPAL!$O$38/100)),VLOOKUP($AH$87,'Banco de Dados'!$B$4:$J$50,6,FALSE)))))))))),"")</f>
        <v/>
      </c>
      <c r="AH112" s="29" t="str">
        <f>IFERROR(AG112*(IFERROR(VLOOKUP($AH$87,'Banco de Dados'!$B$4:$J$50,4,FALSE),"ERRO")),"")</f>
        <v/>
      </c>
      <c r="AI112" s="29" t="str">
        <f t="shared" si="55"/>
        <v/>
      </c>
      <c r="AJ112" s="103" t="str">
        <f>IFERROR(AI112*(C112*(PRINCIPAL!$G$38/100))*0.47*(44/12),"")</f>
        <v/>
      </c>
      <c r="AK112" s="111" t="str">
        <f t="shared" si="65"/>
        <v/>
      </c>
      <c r="AL112" s="30" t="str">
        <f>IFERROR(IF(AND(PRINCIPAL!$H$39&lt;&gt;"",OR(L112=PRINCIPAL!$I$39,L112=PRINCIPAL!$I$39+PRINCIPAL!$I$39,L112=PRINCIPAL!$I$39+PRINCIPAL!$I$39+PRINCIPAL!$I$39)),0,IF(AND(PRINCIPAL!$H$39&lt;&gt;"",L112=PRINCIPAL!$J$39),VLOOKUP($AM$87,'Banco de Dados'!$B$4:$J$50,8,FALSE)*PRINCIPAL!$H$39*(1-(PRINCIPAL!$K$39/100)),IF(AND(PRINCIPAL!$H$39&lt;&gt;"",L112=PRINCIPAL!$L$39),VLOOKUP($AM$87,'Banco de Dados'!$B$4:$J$50,8,FALSE)*PRINCIPAL!$H$39*(1-(PRINCIPAL!$M$39/100)),IF(AND(PRINCIPAL!$H$39&lt;&gt;"",L112=PRINCIPAL!$N$39),VLOOKUP($AM$87,'Banco de Dados'!$B$4:$J$50,8,FALSE)*PRINCIPAL!$H$39*(1-(PRINCIPAL!$O$39/100)),IF(PRINCIPAL!$H$39&lt;&gt;"",VLOOKUP($AM$87,'Banco de Dados'!$B$4:$J$50,8,FALSE)*PRINCIPAL!$H$39,IF(OR(L112=PRINCIPAL!$I$39,L112=PRINCIPAL!$I$39+PRINCIPAL!$I$39,L112=PRINCIPAL!$I$39+PRINCIPAL!$I$39+PRINCIPAL!$I$39),0,IF(L112=PRINCIPAL!$J$39,VLOOKUP($AM$87,'Banco de Dados'!$B$4:$J$50,6,FALSE)*(1-(PRINCIPAL!$K$39/100)),IF(L112=PRINCIPAL!$L$39,VLOOKUP($AM$87,'Banco de Dados'!$B$4:$J$50,6,FALSE)*(1-(PRINCIPAL!$M$39/100)),IF(L112=PRINCIPAL!$N$39,VLOOKUP($AM$87,'Banco de Dados'!$B$4:$J$50,6,FALSE)*(1-(PRINCIPAL!$O$39/100)),VLOOKUP($AM$87,'Banco de Dados'!$B$4:$J$50,6,FALSE)))))))))),"")</f>
        <v/>
      </c>
      <c r="AM112" s="29" t="str">
        <f>IFERROR(AL112*(IFERROR(VLOOKUP($AM$87,'Banco de Dados'!$B$4:$J$50,4,FALSE),"ERRO")),"")</f>
        <v/>
      </c>
      <c r="AN112" s="29" t="str">
        <f t="shared" si="56"/>
        <v/>
      </c>
      <c r="AO112" s="103" t="str">
        <f>IFERROR(AN112*(C112*(PRINCIPAL!$G$39/100))*0.47*(44/12),"")</f>
        <v/>
      </c>
      <c r="AP112" s="111" t="str">
        <f t="shared" si="57"/>
        <v/>
      </c>
      <c r="AQ112" s="29" t="str">
        <f>IFERROR(IF(AND(PRINCIPAL!$H$40&lt;&gt;"",OR(L112=PRINCIPAL!$I$40,L112=PRINCIPAL!$I$40+PRINCIPAL!$I$40,L112=PRINCIPAL!$I$40+PRINCIPAL!$I$40+PRINCIPAL!$I$40)),0,IF(AND(PRINCIPAL!$H$40&lt;&gt;"",L112=PRINCIPAL!$J$40),VLOOKUP($AR$87,'Banco de Dados'!$B$4:$J$50,8,FALSE)*PRINCIPAL!$H$40*(1-(PRINCIPAL!$K$40/100)),IF(AND(PRINCIPAL!$H$40&lt;&gt;"",L112=PRINCIPAL!$L$40),VLOOKUP($AR$87,'Banco de Dados'!$B$4:$J$50,8,FALSE)*PRINCIPAL!$H$40*(1-(PRINCIPAL!$M$40/100)),IF(AND(PRINCIPAL!$H$40&lt;&gt;"",L112=PRINCIPAL!$N$40),VLOOKUP($AR$87,'Banco de Dados'!$B$4:$J$50,8,FALSE)*PRINCIPAL!$H$40*(1-(PRINCIPAL!$O$40/100)),IF(PRINCIPAL!$H$40&lt;&gt;"",VLOOKUP($AR$87,'Banco de Dados'!$B$4:$J$50,8,FALSE)*PRINCIPAL!$H$40,IF(OR(L112=PRINCIPAL!$I$40,L112=PRINCIPAL!$I$40+PRINCIPAL!$I$40,L112=PRINCIPAL!$I$40+PRINCIPAL!$I$40+PRINCIPAL!$I$40),0,IF(L112=PRINCIPAL!$J$40,VLOOKUP($AR$87,'Banco de Dados'!$B$4:$J$50,6,FALSE)*(1-(PRINCIPAL!$K$40/100)),IF(L112=PRINCIPAL!$L$40,VLOOKUP($AR$87,'Banco de Dados'!$B$4:$J$50,6,FALSE)*(1-(PRINCIPAL!$M$40/100)),IF(L112=PRINCIPAL!$N$40,VLOOKUP($AR$87,'Banco de Dados'!$B$4:$J$50,6,FALSE)*(1-(PRINCIPAL!$O$40/100)),VLOOKUP($AR$87,'Banco de Dados'!$B$4:$J$50,6,FALSE)))))))))),"")</f>
        <v/>
      </c>
      <c r="AR112" s="29" t="str">
        <f>IFERROR(AQ112*(IFERROR(VLOOKUP($AR$87,'Banco de Dados'!$B$4:$J$50,4,FALSE),"ERRO")),"")</f>
        <v/>
      </c>
      <c r="AS112" s="29" t="str">
        <f t="shared" si="58"/>
        <v/>
      </c>
      <c r="AT112" s="103" t="str">
        <f>IFERROR(AS112*(C112*(PRINCIPAL!$G$40/100))*0.47*(44/12),"")</f>
        <v/>
      </c>
      <c r="AU112" s="111" t="str">
        <f t="shared" si="70"/>
        <v/>
      </c>
      <c r="AV112" s="30" t="str">
        <f>IFERROR(IF(AND(PRINCIPAL!$H$41&lt;&gt;"",OR(L112=PRINCIPAL!$I$41,L112=PRINCIPAL!$I$41+PRINCIPAL!$I$41,L112=PRINCIPAL!$I$41+PRINCIPAL!$I$41+PRINCIPAL!$I$41)),0,IF(AND(PRINCIPAL!$H$41&lt;&gt;"",L112=PRINCIPAL!$J$41),VLOOKUP($AW$87,'Banco de Dados'!$B$4:$J$50,8,FALSE)*PRINCIPAL!$H$41*(1-(PRINCIPAL!$K$41/100)),IF(AND(PRINCIPAL!$H$41&lt;&gt;"",L112=PRINCIPAL!$L$41),VLOOKUP($AW$87,'Banco de Dados'!$B$4:$J$50,8,FALSE)*PRINCIPAL!$H$41*(1-(PRINCIPAL!$M$41/100)),IF(AND(PRINCIPAL!$H$41&lt;&gt;"",L112=PRINCIPAL!$N$41),VLOOKUP($AW$87,'Banco de Dados'!$B$4:$J$50,8,FALSE)*PRINCIPAL!$H$41*(1-(PRINCIPAL!$O$41/100)),IF(PRINCIPAL!$H$41&lt;&gt;"",VLOOKUP($AW$87,'Banco de Dados'!$B$4:$J$50,8,FALSE)*PRINCIPAL!$H$41,IF(OR(L112=PRINCIPAL!$I$41,L112=PRINCIPAL!$I$41+PRINCIPAL!$I$41,L112=PRINCIPAL!$I$41+PRINCIPAL!$I$41+PRINCIPAL!$I$41),0,IF(L112=PRINCIPAL!$J$41,VLOOKUP($AW$87,'Banco de Dados'!$B$4:$J$50,6,FALSE)*(1-(PRINCIPAL!$K$41/100)),IF(L112=PRINCIPAL!$L$41,VLOOKUP($AW$87,'Banco de Dados'!$B$4:$J$50,6,FALSE)*(1-(PRINCIPAL!$M$41/100)),IF(L112=PRINCIPAL!$N$41,VLOOKUP($AW$87,'Banco de Dados'!$B$4:$J$50,6,FALSE)*(1-(PRINCIPAL!$O$41/100)),VLOOKUP($AW$87,'Banco de Dados'!$B$4:$J$50,6,FALSE)))))))))),"")</f>
        <v/>
      </c>
      <c r="AW112" s="29" t="str">
        <f>IFERROR(AV112*(IFERROR(VLOOKUP($AW$87,'Banco de Dados'!$B$4:$J$50,4,FALSE),"ERRO")),"")</f>
        <v/>
      </c>
      <c r="AX112" s="29" t="str">
        <f t="shared" si="59"/>
        <v/>
      </c>
      <c r="AY112" s="103" t="str">
        <f>IFERROR(AX112*(C112*(PRINCIPAL!$G$41/100))*0.47*(44/12),"")</f>
        <v/>
      </c>
      <c r="AZ112" s="111" t="str">
        <f t="shared" si="66"/>
        <v/>
      </c>
      <c r="BA112" s="30" t="str">
        <f>IFERROR(IF(AND(PRINCIPAL!$H$42&lt;&gt;"",OR(L112=PRINCIPAL!$I$42,L112=PRINCIPAL!$I$42+PRINCIPAL!$I$42,L112=PRINCIPAL!$I$42+PRINCIPAL!$I$42+PRINCIPAL!$I$42)),0,IF(AND(PRINCIPAL!$H$42&lt;&gt;"",L112=PRINCIPAL!$J$42),VLOOKUP($BB$87,'Banco de Dados'!$B$4:$J$50,8,FALSE)*PRINCIPAL!$H$42*(1-(PRINCIPAL!$K$42/100)),IF(AND(PRINCIPAL!$H$42&lt;&gt;"",L112=PRINCIPAL!$L$42),VLOOKUP($BB$87,'Banco de Dados'!$B$4:$J$50,8,FALSE)*PRINCIPAL!$H$42*(1-(PRINCIPAL!$M$42/100)),IF(AND(PRINCIPAL!$H$42&lt;&gt;"",L112=PRINCIPAL!$N$42),VLOOKUP($BB$87,'Banco de Dados'!$B$4:$J$50,8,FALSE)*PRINCIPAL!$H$42*(1-(PRINCIPAL!$O$42/100)),IF(PRINCIPAL!$H$42&lt;&gt;"",VLOOKUP($BB$87,'Banco de Dados'!$B$4:$J$50,8,FALSE)*PRINCIPAL!$H$42,IF(OR(L112=PRINCIPAL!$I$42,L112=PRINCIPAL!$I$42+PRINCIPAL!$I$42,L112=PRINCIPAL!$I$42+PRINCIPAL!$I$42+PRINCIPAL!$I$42),0,IF(L112=PRINCIPAL!$J$42,VLOOKUP($BB$87,'Banco de Dados'!$B$4:$J$50,6,FALSE)*(1-(PRINCIPAL!$K$42/100)),IF(L112=PRINCIPAL!$L$42,VLOOKUP($BB$87,'Banco de Dados'!$B$4:$J$50,6,FALSE)*(1-(PRINCIPAL!$M$42/100)),IF(L112=PRINCIPAL!$N$42,VLOOKUP($BB$87,'Banco de Dados'!$B$4:$J$50,6,FALSE)*(1-(PRINCIPAL!$O$42/100)),VLOOKUP($BB$87,'Banco de Dados'!$B$4:$J$50,6,FALSE)))))))))),"")</f>
        <v/>
      </c>
      <c r="BB112" s="29" t="str">
        <f>IFERROR(BA112*(IFERROR(VLOOKUP($BB$87,'Banco de Dados'!$B$4:$J$50,4,FALSE),"ERRO")),"")</f>
        <v/>
      </c>
      <c r="BC112" s="29" t="str">
        <f t="shared" si="67"/>
        <v/>
      </c>
      <c r="BD112" s="103" t="str">
        <f>IFERROR(BC112*(C112*(PRINCIPAL!$G$42/100))*0.47*(44/12),"")</f>
        <v/>
      </c>
      <c r="BE112" s="111" t="str">
        <f t="shared" si="60"/>
        <v/>
      </c>
      <c r="BF112" s="30" t="str">
        <f>IFERROR(IF(AND(PRINCIPAL!$H$43&lt;&gt;"",OR(L112=PRINCIPAL!$I$43,L112=PRINCIPAL!$I$43+PRINCIPAL!$I$43,L112=PRINCIPAL!$I$43+PRINCIPAL!$I$43+PRINCIPAL!$I$43)),0,IF(AND(PRINCIPAL!$H$43&lt;&gt;"",L112=PRINCIPAL!$J$43),VLOOKUP($BG$87,'Banco de Dados'!$B$4:$J$50,8,FALSE)*PRINCIPAL!$H$43*(1-(PRINCIPAL!$K$43/100)),IF(AND(PRINCIPAL!$H$43&lt;&gt;"",L112=PRINCIPAL!$L$43),VLOOKUP($BG$87,'Banco de Dados'!$B$4:$J$50,8,FALSE)*PRINCIPAL!$H$43*(1-(PRINCIPAL!$M$43/100)),IF(AND(PRINCIPAL!$H$43&lt;&gt;"",L112=PRINCIPAL!$N$43),VLOOKUP($BG$87,'Banco de Dados'!$B$4:$J$50,8,FALSE)*PRINCIPAL!$H$43*(1-(PRINCIPAL!$O$43/100)),IF(PRINCIPAL!$H$43&lt;&gt;"",VLOOKUP($BG$87,'Banco de Dados'!$B$4:$J$50,8,FALSE)*PRINCIPAL!$H$43,IF(OR(L112=PRINCIPAL!$I$43,L112=PRINCIPAL!$I$43+PRINCIPAL!$I$43,L112=PRINCIPAL!$I$43+PRINCIPAL!$I$43+PRINCIPAL!$I$43),0,IF(L112=PRINCIPAL!$J$43,VLOOKUP($BG$87,'Banco de Dados'!$B$4:$J$50,6,FALSE)*(1-(PRINCIPAL!$K$43/100)),IF(L112=PRINCIPAL!$L$43,VLOOKUP($BG$87,'Banco de Dados'!$B$4:$J$50,6,FALSE)*(1-(PRINCIPAL!$M$43/100)),IF(L112=PRINCIPAL!$N$43,VLOOKUP($BG$87,'Banco de Dados'!$B$4:$J$50,6,FALSE)*(1-(PRINCIPAL!$O$43/100)),VLOOKUP($BG$87,'Banco de Dados'!$B$4:$J$50,6,FALSE)))))))))),"")</f>
        <v/>
      </c>
      <c r="BG112" s="29" t="str">
        <f>IFERROR(BF112*(IFERROR(VLOOKUP($BG$87,'Banco de Dados'!$B$4:$J$50,4,FALSE),"ERRO")),"")</f>
        <v/>
      </c>
      <c r="BH112" s="29" t="str">
        <f t="shared" si="61"/>
        <v/>
      </c>
      <c r="BI112" s="103" t="str">
        <f>IFERROR(BH112*(C112*(PRINCIPAL!$G$43/100))*0.47*(44/12),"")</f>
        <v/>
      </c>
      <c r="BJ112" s="102" t="str">
        <f t="shared" si="62"/>
        <v/>
      </c>
    </row>
    <row r="113" spans="2:62" ht="12.75" customHeight="1" x14ac:dyDescent="0.3">
      <c r="B113" s="326">
        <f t="shared" si="49"/>
        <v>2044</v>
      </c>
      <c r="C113" s="340"/>
      <c r="D113" s="1"/>
      <c r="E113" s="116">
        <v>24</v>
      </c>
      <c r="F113" s="24" t="str">
        <f>IFERROR(VLOOKUP($G$87,'Banco de Dados'!$B$4:$J$50,6,FALSE),"")</f>
        <v/>
      </c>
      <c r="G113" s="25" t="str">
        <f>IFERROR(F113*(IFERROR(VLOOKUP($G$87,'Banco de Dados'!$B$4:$J$50,4,FALSE),"ERRO")),"")</f>
        <v/>
      </c>
      <c r="H113" s="25" t="str">
        <f t="shared" si="50"/>
        <v/>
      </c>
      <c r="I113" s="103" t="str">
        <f t="shared" si="51"/>
        <v/>
      </c>
      <c r="J113" s="117" t="str">
        <f t="shared" si="68"/>
        <v/>
      </c>
      <c r="K113" s="1"/>
      <c r="L113" s="91">
        <v>24</v>
      </c>
      <c r="M113" s="24" t="str">
        <f>IFERROR(IF(AND(PRINCIPAL!$H$34&lt;&gt;"",OR(L113=PRINCIPAL!$I$34,L113=PRINCIPAL!$I$34+PRINCIPAL!$I$34,L113=PRINCIPAL!$I$34+PRINCIPAL!$I$34+PRINCIPAL!$I$34)),0,IF(AND(PRINCIPAL!$H$34&lt;&gt;"",L113=PRINCIPAL!$J$34),VLOOKUP($N$87,'Banco de Dados'!$B$4:$J$50,8,FALSE)*PRINCIPAL!$H$34*(1-(PRINCIPAL!$K$34/100)),IF(AND(PRINCIPAL!$H$34&lt;&gt;"",L113=PRINCIPAL!$L$34),VLOOKUP($N$87,'Banco de Dados'!$B$4:$J$50,8,FALSE)*PRINCIPAL!$H$34*(1-(PRINCIPAL!$M$34/100)),IF(AND(PRINCIPAL!$H$34&lt;&gt;"",L113=PRINCIPAL!$N$34),VLOOKUP($N$87,'Banco de Dados'!$B$4:$J$50,8,FALSE)*PRINCIPAL!$H$34*(1-(PRINCIPAL!$O$34/100)),IF(PRINCIPAL!$H$34&lt;&gt;"",VLOOKUP($N$87,'Banco de Dados'!$B$4:$J$50,8,FALSE)*PRINCIPAL!$H$34,IF(OR(L113=PRINCIPAL!$I$34,L113=PRINCIPAL!$I$34+PRINCIPAL!$I$34,L113=PRINCIPAL!$I$34+PRINCIPAL!$I$34+PRINCIPAL!$I$34),0,IF(L113=PRINCIPAL!$J$34,VLOOKUP($N$87,'Banco de Dados'!$B$4:$J$50,6,FALSE)*(1-(PRINCIPAL!$K$34/100)),IF(L113=PRINCIPAL!$L$34,VLOOKUP($N$87,'Banco de Dados'!$B$4:$J$50,6,FALSE)*(1-(PRINCIPAL!$M$34/100)),IF(L113=PRINCIPAL!$N$34,VLOOKUP($N$87,'Banco de Dados'!$B$4:$J$50,6,FALSE)*(1-(PRINCIPAL!$O$34/100)),VLOOKUP($N$87,'Banco de Dados'!$B$4:$J$50,6,FALSE)))))))))),"")</f>
        <v/>
      </c>
      <c r="N113" s="25" t="str">
        <f>IFERROR(M113*(IFERROR(VLOOKUP($N$87,'Banco de Dados'!$B$4:$J$50,4,FALSE),"ERRO")),"")</f>
        <v/>
      </c>
      <c r="O113" s="25" t="str">
        <f t="shared" si="47"/>
        <v/>
      </c>
      <c r="P113" s="103" t="str">
        <f>IFERROR(O113*(C113*(PRINCIPAL!$G$34/100))*0.47*(44/12),"")</f>
        <v/>
      </c>
      <c r="Q113" s="107" t="str">
        <f t="shared" si="69"/>
        <v/>
      </c>
      <c r="R113" s="29" t="str">
        <f>IFERROR(IF(AND(PRINCIPAL!$H$35&lt;&gt;"",OR(L113=PRINCIPAL!$I$35,L113=PRINCIPAL!$I$35+PRINCIPAL!$I$35,L113=PRINCIPAL!$I$35+PRINCIPAL!$I$35+PRINCIPAL!$I$35)),0,IF(AND(PRINCIPAL!$H$35&lt;&gt;"",L113=PRINCIPAL!$J$35),VLOOKUP($S$87,'Banco de Dados'!$B$4:$J$50,8,FALSE)*PRINCIPAL!$H$35*(1-(PRINCIPAL!$K$35/100)),IF(AND(PRINCIPAL!$H$35&lt;&gt;"",L113=PRINCIPAL!$L$35),VLOOKUP($S$87,'Banco de Dados'!$B$4:$J$50,8,FALSE)*PRINCIPAL!$H$35*(1-(PRINCIPAL!$M$35/100)),IF(AND(PRINCIPAL!$H$35&lt;&gt;"",L113=PRINCIPAL!$N$35),VLOOKUP($S$87,'Banco de Dados'!$B$4:$J$50,8,FALSE)*PRINCIPAL!$H$35*(1-(PRINCIPAL!$O$35/100)),IF(PRINCIPAL!$H$35&lt;&gt;"",VLOOKUP($S$87,'Banco de Dados'!$B$4:$J$50,8,FALSE)*PRINCIPAL!$H$35,IF(OR(L113=PRINCIPAL!$I$35,L113=PRINCIPAL!$I$35+PRINCIPAL!$I$35,L113=PRINCIPAL!$I$35+PRINCIPAL!$I$35+PRINCIPAL!$I$35),0,IF(L113=PRINCIPAL!$J$35,VLOOKUP($S$87,'Banco de Dados'!$B$4:$J$50,6,FALSE)*(1-(PRINCIPAL!$K$35/100)),IF(L113=PRINCIPAL!$L$35,VLOOKUP($S$87,'Banco de Dados'!$B$4:$J$50,6,FALSE)*(1-(PRINCIPAL!$M$35/100)),IF(L113=PRINCIPAL!$N$35,VLOOKUP($S$87,'Banco de Dados'!$B$4:$J$50,6,FALSE)*(1-(PRINCIPAL!$O$35/100)),VLOOKUP($S$87,'Banco de Dados'!$B$4:$J$50,6,FALSE)))))))))),"")</f>
        <v/>
      </c>
      <c r="S113" s="29" t="str">
        <f>IFERROR(R113*(IFERROR(VLOOKUP($S$87,'Banco de Dados'!$B$4:$J$50,4,FALSE),"ERRO")),"")</f>
        <v/>
      </c>
      <c r="T113" s="29" t="str">
        <f t="shared" si="52"/>
        <v/>
      </c>
      <c r="U113" s="103" t="str">
        <f>IFERROR(T113*(C113*(PRINCIPAL!$G$35/100))*0.47*(44/12),"")</f>
        <v/>
      </c>
      <c r="V113" s="103" t="str">
        <f t="shared" si="71"/>
        <v/>
      </c>
      <c r="W113" s="30" t="str">
        <f>IFERROR(IF(AND(PRINCIPAL!$H$36&lt;&gt;"",OR(L113=PRINCIPAL!$I$36,L113=PRINCIPAL!$I$36+PRINCIPAL!$I$36,L113=PRINCIPAL!$I$36+PRINCIPAL!$I$36+PRINCIPAL!$I$36)),0,IF(AND(PRINCIPAL!$H$36&lt;&gt;"",L113=PRINCIPAL!$J$36),VLOOKUP($X$126,'Banco de Dados'!$B$4:$J$50,8,FALSE)*PRINCIPAL!$H$36*(1-(PRINCIPAL!$K$36/100)),IF(AND(PRINCIPAL!$H$36&lt;&gt;"",L113=PRINCIPAL!$L$36),VLOOKUP($X$126,'Banco de Dados'!$B$4:$J$50,8,FALSE)*PRINCIPAL!$H$36*(1-(PRINCIPAL!$M$36/100)),IF(AND(PRINCIPAL!$H$36&lt;&gt;"",L113=PRINCIPAL!$N$36),VLOOKUP($X$126,'Banco de Dados'!$B$4:$J$50,8,FALSE)*PRINCIPAL!$H$36*(1-(PRINCIPAL!$O$36/100)),IF(PRINCIPAL!$H$36&lt;&gt;"",VLOOKUP($X$87,'Banco de Dados'!$B$4:$J$50,8,FALSE)*PRINCIPAL!$H$36,IF(OR(L113=PRINCIPAL!$I$36,L113=PRINCIPAL!$I$36+PRINCIPAL!$I$36,L113=PRINCIPAL!$I$36+PRINCIPAL!$I$36+PRINCIPAL!$I$36),0,IF(L113=PRINCIPAL!$J$36,VLOOKUP($X$87,'Banco de Dados'!$B$4:$J$50,6,FALSE)*(1-(PRINCIPAL!$K$36/100)),IF(L113=PRINCIPAL!$L$36,VLOOKUP($X$87,'Banco de Dados'!$B$4:$J$50,6,FALSE)*(1-(PRINCIPAL!$M$36/100)),IF(L113=PRINCIPAL!$N$36,VLOOKUP($X$87,'Banco de Dados'!$B$4:$J$50,6,FALSE)*(1-(PRINCIPAL!$O$36/100)),VLOOKUP($X$87,'Banco de Dados'!$B$4:$J$50,6,FALSE)))))))))),"")</f>
        <v/>
      </c>
      <c r="X113" s="29" t="str">
        <f>IFERROR(W113*(IFERROR(VLOOKUP($X$87,'Banco de Dados'!$B$4:$J$50,4,FALSE),"ERRO")),"")</f>
        <v/>
      </c>
      <c r="Y113" s="29" t="str">
        <f t="shared" si="63"/>
        <v/>
      </c>
      <c r="Z113" s="103" t="str">
        <f>IFERROR(Y113*(C113*(PRINCIPAL!$G$36/100))*0.47*(44/12),"")</f>
        <v/>
      </c>
      <c r="AA113" s="111" t="str">
        <f t="shared" si="64"/>
        <v/>
      </c>
      <c r="AB113" s="30" t="str">
        <f>IFERROR(IF(AND(PRINCIPAL!$H$37&lt;&gt;"",OR(L113=PRINCIPAL!$I$37,L113=PRINCIPAL!$I$37+PRINCIPAL!$I$37,L113=PRINCIPAL!$I$37+PRINCIPAL!$I$37+PRINCIPAL!$I$37)),0,IF(AND(PRINCIPAL!$H$37&lt;&gt;"",L113=PRINCIPAL!$J$37),VLOOKUP($AC$87,'Banco de Dados'!$B$4:$J$50,8,FALSE)*PRINCIPAL!$H$37*(1-(PRINCIPAL!$K$37/100)),IF(AND(PRINCIPAL!$H$37&lt;&gt;"",L113=PRINCIPAL!$L$37),VLOOKUP($AC$87,'Banco de Dados'!$B$4:$J$50,8,FALSE)*PRINCIPAL!$H$37*(1-(PRINCIPAL!$M$37/100)),IF(AND(PRINCIPAL!$H$37&lt;&gt;"",L113=PRINCIPAL!$N$37),VLOOKUP($AC$87,'Banco de Dados'!$B$4:$J$50,8,FALSE)*PRINCIPAL!$H$37*(1-(PRINCIPAL!$O$37/100)),IF(PRINCIPAL!$H$37&lt;&gt;"",VLOOKUP($AC$87,'Banco de Dados'!$B$4:$J$50,8,FALSE)*PRINCIPAL!$H$37,IF(OR(L113=PRINCIPAL!$I$37,L113=PRINCIPAL!$I$37+PRINCIPAL!$I$37,L113=PRINCIPAL!$I$37+PRINCIPAL!$I$37+PRINCIPAL!$I$37),0,IF(L113=PRINCIPAL!$J$37,VLOOKUP($AC$87,'Banco de Dados'!$B$4:$J$50,6,FALSE)*(1-(PRINCIPAL!$K$37/100)),IF(L113=PRINCIPAL!$L$37,VLOOKUP($AC$87,'Banco de Dados'!$B$4:$J$50,6,FALSE)*(1-(PRINCIPAL!$M$37/100)),IF(L113=PRINCIPAL!$N$37,VLOOKUP($AC$87,'Banco de Dados'!$B$4:$J$50,6,FALSE)*(1-(PRINCIPAL!$O$37/100)),VLOOKUP($AC$87,'Banco de Dados'!$B$4:$J$50,6,FALSE)))))))))),"")</f>
        <v/>
      </c>
      <c r="AC113" s="29" t="str">
        <f>IFERROR(AB113*(IFERROR(VLOOKUP($AC$87,'Banco de Dados'!$B$4:$J$50,4,FALSE),"ERRO")),"")</f>
        <v/>
      </c>
      <c r="AD113" s="29" t="str">
        <f t="shared" si="53"/>
        <v/>
      </c>
      <c r="AE113" s="103" t="str">
        <f>IFERROR(AD113*(C113*(PRINCIPAL!$G$37/100))*0.47*(44/12),"")</f>
        <v/>
      </c>
      <c r="AF113" s="111" t="str">
        <f t="shared" si="54"/>
        <v/>
      </c>
      <c r="AG113" s="30" t="str">
        <f>IFERROR(IF(AND(PRINCIPAL!$H$38&lt;&gt;"",OR(L113=PRINCIPAL!$I$38,L113=PRINCIPAL!$I$38+PRINCIPAL!$I$38,L113=PRINCIPAL!$I$38+PRINCIPAL!$I$38+PRINCIPAL!$I$38)),0,IF(AND(PRINCIPAL!$H$38&lt;&gt;"",L113=PRINCIPAL!$J$38),VLOOKUP($AH$87,'Banco de Dados'!$B$4:$J$50,8,FALSE)*PRINCIPAL!$H$38*(1-(PRINCIPAL!$K$38/100)),IF(AND(PRINCIPAL!$H$38&lt;&gt;"",L113=PRINCIPAL!$L$38),VLOOKUP($AH$87,'Banco de Dados'!$B$4:$J$50,8,FALSE)*PRINCIPAL!$H$38*(1-(PRINCIPAL!$M$38/100)),IF(AND(PRINCIPAL!$H$38&lt;&gt;"",L113=PRINCIPAL!$N$38),VLOOKUP($AH$87,'Banco de Dados'!$B$4:$J$50,8,FALSE)*PRINCIPAL!$H$38*(1-(PRINCIPAL!$O$38/100)),IF(PRINCIPAL!$H$38&lt;&gt;"",VLOOKUP($AH$87,'Banco de Dados'!$B$4:$J$50,8,FALSE)*PRINCIPAL!$H$38,IF(OR(L113=PRINCIPAL!$I$38,L113=PRINCIPAL!$I$38+PRINCIPAL!$I$38,L113=PRINCIPAL!$I$38+PRINCIPAL!$I$38+PRINCIPAL!$I$38),0,IF(L113=PRINCIPAL!$J$38,VLOOKUP($AH$87,'Banco de Dados'!$B$4:$J$50,6,FALSE)*(1-(PRINCIPAL!$K$38/100)),IF(L113=PRINCIPAL!$L$38,VLOOKUP($AH$87,'Banco de Dados'!$B$4:$J$50,6,FALSE)*(1-(PRINCIPAL!$M$38/100)),IF(L113=PRINCIPAL!$N$38,VLOOKUP($AH$87,'Banco de Dados'!$B$4:$J$50,6,FALSE)*(1-(PRINCIPAL!$O$38/100)),VLOOKUP($AH$87,'Banco de Dados'!$B$4:$J$50,6,FALSE)))))))))),"")</f>
        <v/>
      </c>
      <c r="AH113" s="29" t="str">
        <f>IFERROR(AG113*(IFERROR(VLOOKUP($AH$87,'Banco de Dados'!$B$4:$J$50,4,FALSE),"ERRO")),"")</f>
        <v/>
      </c>
      <c r="AI113" s="29" t="str">
        <f t="shared" si="55"/>
        <v/>
      </c>
      <c r="AJ113" s="103" t="str">
        <f>IFERROR(AI113*(C113*(PRINCIPAL!$G$38/100))*0.47*(44/12),"")</f>
        <v/>
      </c>
      <c r="AK113" s="111" t="str">
        <f t="shared" si="65"/>
        <v/>
      </c>
      <c r="AL113" s="30" t="str">
        <f>IFERROR(IF(AND(PRINCIPAL!$H$39&lt;&gt;"",OR(L113=PRINCIPAL!$I$39,L113=PRINCIPAL!$I$39+PRINCIPAL!$I$39,L113=PRINCIPAL!$I$39+PRINCIPAL!$I$39+PRINCIPAL!$I$39)),0,IF(AND(PRINCIPAL!$H$39&lt;&gt;"",L113=PRINCIPAL!$J$39),VLOOKUP($AM$87,'Banco de Dados'!$B$4:$J$50,8,FALSE)*PRINCIPAL!$H$39*(1-(PRINCIPAL!$K$39/100)),IF(AND(PRINCIPAL!$H$39&lt;&gt;"",L113=PRINCIPAL!$L$39),VLOOKUP($AM$87,'Banco de Dados'!$B$4:$J$50,8,FALSE)*PRINCIPAL!$H$39*(1-(PRINCIPAL!$M$39/100)),IF(AND(PRINCIPAL!$H$39&lt;&gt;"",L113=PRINCIPAL!$N$39),VLOOKUP($AM$87,'Banco de Dados'!$B$4:$J$50,8,FALSE)*PRINCIPAL!$H$39*(1-(PRINCIPAL!$O$39/100)),IF(PRINCIPAL!$H$39&lt;&gt;"",VLOOKUP($AM$87,'Banco de Dados'!$B$4:$J$50,8,FALSE)*PRINCIPAL!$H$39,IF(OR(L113=PRINCIPAL!$I$39,L113=PRINCIPAL!$I$39+PRINCIPAL!$I$39,L113=PRINCIPAL!$I$39+PRINCIPAL!$I$39+PRINCIPAL!$I$39),0,IF(L113=PRINCIPAL!$J$39,VLOOKUP($AM$87,'Banco de Dados'!$B$4:$J$50,6,FALSE)*(1-(PRINCIPAL!$K$39/100)),IF(L113=PRINCIPAL!$L$39,VLOOKUP($AM$87,'Banco de Dados'!$B$4:$J$50,6,FALSE)*(1-(PRINCIPAL!$M$39/100)),IF(L113=PRINCIPAL!$N$39,VLOOKUP($AM$87,'Banco de Dados'!$B$4:$J$50,6,FALSE)*(1-(PRINCIPAL!$O$39/100)),VLOOKUP($AM$87,'Banco de Dados'!$B$4:$J$50,6,FALSE)))))))))),"")</f>
        <v/>
      </c>
      <c r="AM113" s="29" t="str">
        <f>IFERROR(AL113*(IFERROR(VLOOKUP($AM$87,'Banco de Dados'!$B$4:$J$50,4,FALSE),"ERRO")),"")</f>
        <v/>
      </c>
      <c r="AN113" s="29" t="str">
        <f t="shared" si="56"/>
        <v/>
      </c>
      <c r="AO113" s="103" t="str">
        <f>IFERROR(AN113*(C113*(PRINCIPAL!$G$39/100))*0.47*(44/12),"")</f>
        <v/>
      </c>
      <c r="AP113" s="111" t="str">
        <f t="shared" si="57"/>
        <v/>
      </c>
      <c r="AQ113" s="29" t="str">
        <f>IFERROR(IF(AND(PRINCIPAL!$H$40&lt;&gt;"",OR(L113=PRINCIPAL!$I$40,L113=PRINCIPAL!$I$40+PRINCIPAL!$I$40,L113=PRINCIPAL!$I$40+PRINCIPAL!$I$40+PRINCIPAL!$I$40)),0,IF(AND(PRINCIPAL!$H$40&lt;&gt;"",L113=PRINCIPAL!$J$40),VLOOKUP($AR$87,'Banco de Dados'!$B$4:$J$50,8,FALSE)*PRINCIPAL!$H$40*(1-(PRINCIPAL!$K$40/100)),IF(AND(PRINCIPAL!$H$40&lt;&gt;"",L113=PRINCIPAL!$L$40),VLOOKUP($AR$87,'Banco de Dados'!$B$4:$J$50,8,FALSE)*PRINCIPAL!$H$40*(1-(PRINCIPAL!$M$40/100)),IF(AND(PRINCIPAL!$H$40&lt;&gt;"",L113=PRINCIPAL!$N$40),VLOOKUP($AR$87,'Banco de Dados'!$B$4:$J$50,8,FALSE)*PRINCIPAL!$H$40*(1-(PRINCIPAL!$O$40/100)),IF(PRINCIPAL!$H$40&lt;&gt;"",VLOOKUP($AR$87,'Banco de Dados'!$B$4:$J$50,8,FALSE)*PRINCIPAL!$H$40,IF(OR(L113=PRINCIPAL!$I$40,L113=PRINCIPAL!$I$40+PRINCIPAL!$I$40,L113=PRINCIPAL!$I$40+PRINCIPAL!$I$40+PRINCIPAL!$I$40),0,IF(L113=PRINCIPAL!$J$40,VLOOKUP($AR$87,'Banco de Dados'!$B$4:$J$50,6,FALSE)*(1-(PRINCIPAL!$K$40/100)),IF(L113=PRINCIPAL!$L$40,VLOOKUP($AR$87,'Banco de Dados'!$B$4:$J$50,6,FALSE)*(1-(PRINCIPAL!$M$40/100)),IF(L113=PRINCIPAL!$N$40,VLOOKUP($AR$87,'Banco de Dados'!$B$4:$J$50,6,FALSE)*(1-(PRINCIPAL!$O$40/100)),VLOOKUP($AR$87,'Banco de Dados'!$B$4:$J$50,6,FALSE)))))))))),"")</f>
        <v/>
      </c>
      <c r="AR113" s="29" t="str">
        <f>IFERROR(AQ113*(IFERROR(VLOOKUP($AR$87,'Banco de Dados'!$B$4:$J$50,4,FALSE),"ERRO")),"")</f>
        <v/>
      </c>
      <c r="AS113" s="29" t="str">
        <f t="shared" si="58"/>
        <v/>
      </c>
      <c r="AT113" s="103" t="str">
        <f>IFERROR(AS113*(C113*(PRINCIPAL!$G$40/100))*0.47*(44/12),"")</f>
        <v/>
      </c>
      <c r="AU113" s="111" t="str">
        <f t="shared" si="70"/>
        <v/>
      </c>
      <c r="AV113" s="30" t="str">
        <f>IFERROR(IF(AND(PRINCIPAL!$H$41&lt;&gt;"",OR(L113=PRINCIPAL!$I$41,L113=PRINCIPAL!$I$41+PRINCIPAL!$I$41,L113=PRINCIPAL!$I$41+PRINCIPAL!$I$41+PRINCIPAL!$I$41)),0,IF(AND(PRINCIPAL!$H$41&lt;&gt;"",L113=PRINCIPAL!$J$41),VLOOKUP($AW$87,'Banco de Dados'!$B$4:$J$50,8,FALSE)*PRINCIPAL!$H$41*(1-(PRINCIPAL!$K$41/100)),IF(AND(PRINCIPAL!$H$41&lt;&gt;"",L113=PRINCIPAL!$L$41),VLOOKUP($AW$87,'Banco de Dados'!$B$4:$J$50,8,FALSE)*PRINCIPAL!$H$41*(1-(PRINCIPAL!$M$41/100)),IF(AND(PRINCIPAL!$H$41&lt;&gt;"",L113=PRINCIPAL!$N$41),VLOOKUP($AW$87,'Banco de Dados'!$B$4:$J$50,8,FALSE)*PRINCIPAL!$H$41*(1-(PRINCIPAL!$O$41/100)),IF(PRINCIPAL!$H$41&lt;&gt;"",VLOOKUP($AW$87,'Banco de Dados'!$B$4:$J$50,8,FALSE)*PRINCIPAL!$H$41,IF(OR(L113=PRINCIPAL!$I$41,L113=PRINCIPAL!$I$41+PRINCIPAL!$I$41,L113=PRINCIPAL!$I$41+PRINCIPAL!$I$41+PRINCIPAL!$I$41),0,IF(L113=PRINCIPAL!$J$41,VLOOKUP($AW$87,'Banco de Dados'!$B$4:$J$50,6,FALSE)*(1-(PRINCIPAL!$K$41/100)),IF(L113=PRINCIPAL!$L$41,VLOOKUP($AW$87,'Banco de Dados'!$B$4:$J$50,6,FALSE)*(1-(PRINCIPAL!$M$41/100)),IF(L113=PRINCIPAL!$N$41,VLOOKUP($AW$87,'Banco de Dados'!$B$4:$J$50,6,FALSE)*(1-(PRINCIPAL!$O$41/100)),VLOOKUP($AW$87,'Banco de Dados'!$B$4:$J$50,6,FALSE)))))))))),"")</f>
        <v/>
      </c>
      <c r="AW113" s="29" t="str">
        <f>IFERROR(AV113*(IFERROR(VLOOKUP($AW$87,'Banco de Dados'!$B$4:$J$50,4,FALSE),"ERRO")),"")</f>
        <v/>
      </c>
      <c r="AX113" s="29" t="str">
        <f t="shared" si="59"/>
        <v/>
      </c>
      <c r="AY113" s="103" t="str">
        <f>IFERROR(AX113*(C113*(PRINCIPAL!$G$41/100))*0.47*(44/12),"")</f>
        <v/>
      </c>
      <c r="AZ113" s="111" t="str">
        <f t="shared" si="66"/>
        <v/>
      </c>
      <c r="BA113" s="30" t="str">
        <f>IFERROR(IF(AND(PRINCIPAL!$H$42&lt;&gt;"",OR(L113=PRINCIPAL!$I$42,L113=PRINCIPAL!$I$42+PRINCIPAL!$I$42,L113=PRINCIPAL!$I$42+PRINCIPAL!$I$42+PRINCIPAL!$I$42)),0,IF(AND(PRINCIPAL!$H$42&lt;&gt;"",L113=PRINCIPAL!$J$42),VLOOKUP($BB$87,'Banco de Dados'!$B$4:$J$50,8,FALSE)*PRINCIPAL!$H$42*(1-(PRINCIPAL!$K$42/100)),IF(AND(PRINCIPAL!$H$42&lt;&gt;"",L113=PRINCIPAL!$L$42),VLOOKUP($BB$87,'Banco de Dados'!$B$4:$J$50,8,FALSE)*PRINCIPAL!$H$42*(1-(PRINCIPAL!$M$42/100)),IF(AND(PRINCIPAL!$H$42&lt;&gt;"",L113=PRINCIPAL!$N$42),VLOOKUP($BB$87,'Banco de Dados'!$B$4:$J$50,8,FALSE)*PRINCIPAL!$H$42*(1-(PRINCIPAL!$O$42/100)),IF(PRINCIPAL!$H$42&lt;&gt;"",VLOOKUP($BB$87,'Banco de Dados'!$B$4:$J$50,8,FALSE)*PRINCIPAL!$H$42,IF(OR(L113=PRINCIPAL!$I$42,L113=PRINCIPAL!$I$42+PRINCIPAL!$I$42,L113=PRINCIPAL!$I$42+PRINCIPAL!$I$42+PRINCIPAL!$I$42),0,IF(L113=PRINCIPAL!$J$42,VLOOKUP($BB$87,'Banco de Dados'!$B$4:$J$50,6,FALSE)*(1-(PRINCIPAL!$K$42/100)),IF(L113=PRINCIPAL!$L$42,VLOOKUP($BB$87,'Banco de Dados'!$B$4:$J$50,6,FALSE)*(1-(PRINCIPAL!$M$42/100)),IF(L113=PRINCIPAL!$N$42,VLOOKUP($BB$87,'Banco de Dados'!$B$4:$J$50,6,FALSE)*(1-(PRINCIPAL!$O$42/100)),VLOOKUP($BB$87,'Banco de Dados'!$B$4:$J$50,6,FALSE)))))))))),"")</f>
        <v/>
      </c>
      <c r="BB113" s="29" t="str">
        <f>IFERROR(BA113*(IFERROR(VLOOKUP($BB$87,'Banco de Dados'!$B$4:$J$50,4,FALSE),"ERRO")),"")</f>
        <v/>
      </c>
      <c r="BC113" s="29" t="str">
        <f t="shared" si="67"/>
        <v/>
      </c>
      <c r="BD113" s="103" t="str">
        <f>IFERROR(BC113*(C113*(PRINCIPAL!$G$42/100))*0.47*(44/12),"")</f>
        <v/>
      </c>
      <c r="BE113" s="111" t="str">
        <f t="shared" si="60"/>
        <v/>
      </c>
      <c r="BF113" s="30" t="str">
        <f>IFERROR(IF(AND(PRINCIPAL!$H$43&lt;&gt;"",OR(L113=PRINCIPAL!$I$43,L113=PRINCIPAL!$I$43+PRINCIPAL!$I$43,L113=PRINCIPAL!$I$43+PRINCIPAL!$I$43+PRINCIPAL!$I$43)),0,IF(AND(PRINCIPAL!$H$43&lt;&gt;"",L113=PRINCIPAL!$J$43),VLOOKUP($BG$87,'Banco de Dados'!$B$4:$J$50,8,FALSE)*PRINCIPAL!$H$43*(1-(PRINCIPAL!$K$43/100)),IF(AND(PRINCIPAL!$H$43&lt;&gt;"",L113=PRINCIPAL!$L$43),VLOOKUP($BG$87,'Banco de Dados'!$B$4:$J$50,8,FALSE)*PRINCIPAL!$H$43*(1-(PRINCIPAL!$M$43/100)),IF(AND(PRINCIPAL!$H$43&lt;&gt;"",L113=PRINCIPAL!$N$43),VLOOKUP($BG$87,'Banco de Dados'!$B$4:$J$50,8,FALSE)*PRINCIPAL!$H$43*(1-(PRINCIPAL!$O$43/100)),IF(PRINCIPAL!$H$43&lt;&gt;"",VLOOKUP($BG$87,'Banco de Dados'!$B$4:$J$50,8,FALSE)*PRINCIPAL!$H$43,IF(OR(L113=PRINCIPAL!$I$43,L113=PRINCIPAL!$I$43+PRINCIPAL!$I$43,L113=PRINCIPAL!$I$43+PRINCIPAL!$I$43+PRINCIPAL!$I$43),0,IF(L113=PRINCIPAL!$J$43,VLOOKUP($BG$87,'Banco de Dados'!$B$4:$J$50,6,FALSE)*(1-(PRINCIPAL!$K$43/100)),IF(L113=PRINCIPAL!$L$43,VLOOKUP($BG$87,'Banco de Dados'!$B$4:$J$50,6,FALSE)*(1-(PRINCIPAL!$M$43/100)),IF(L113=PRINCIPAL!$N$43,VLOOKUP($BG$87,'Banco de Dados'!$B$4:$J$50,6,FALSE)*(1-(PRINCIPAL!$O$43/100)),VLOOKUP($BG$87,'Banco de Dados'!$B$4:$J$50,6,FALSE)))))))))),"")</f>
        <v/>
      </c>
      <c r="BG113" s="29" t="str">
        <f>IFERROR(BF113*(IFERROR(VLOOKUP($BG$87,'Banco de Dados'!$B$4:$J$50,4,FALSE),"ERRO")),"")</f>
        <v/>
      </c>
      <c r="BH113" s="29" t="str">
        <f t="shared" si="61"/>
        <v/>
      </c>
      <c r="BI113" s="103" t="str">
        <f>IFERROR(BH113*(C113*(PRINCIPAL!$G$43/100))*0.47*(44/12),"")</f>
        <v/>
      </c>
      <c r="BJ113" s="102" t="str">
        <f t="shared" si="62"/>
        <v/>
      </c>
    </row>
    <row r="114" spans="2:62" ht="12.75" customHeight="1" x14ac:dyDescent="0.3">
      <c r="B114" s="326">
        <f t="shared" si="49"/>
        <v>2045</v>
      </c>
      <c r="C114" s="340"/>
      <c r="D114" s="1"/>
      <c r="E114" s="116">
        <v>25</v>
      </c>
      <c r="F114" s="24" t="str">
        <f>IFERROR(VLOOKUP($G$87,'Banco de Dados'!$B$4:$J$50,6,FALSE),"")</f>
        <v/>
      </c>
      <c r="G114" s="25" t="str">
        <f>IFERROR(F114*(IFERROR(VLOOKUP($G$87,'Banco de Dados'!$B$4:$J$50,4,FALSE),"ERRO")),"")</f>
        <v/>
      </c>
      <c r="H114" s="25" t="str">
        <f t="shared" si="50"/>
        <v/>
      </c>
      <c r="I114" s="103" t="str">
        <f t="shared" si="51"/>
        <v/>
      </c>
      <c r="J114" s="117" t="str">
        <f t="shared" si="68"/>
        <v/>
      </c>
      <c r="K114" s="1"/>
      <c r="L114" s="91">
        <v>25</v>
      </c>
      <c r="M114" s="24" t="str">
        <f>IFERROR(IF(AND(PRINCIPAL!$H$34&lt;&gt;"",OR(L114=PRINCIPAL!$I$34,L114=PRINCIPAL!$I$34+PRINCIPAL!$I$34,L114=PRINCIPAL!$I$34+PRINCIPAL!$I$34+PRINCIPAL!$I$34)),0,IF(AND(PRINCIPAL!$H$34&lt;&gt;"",L114=PRINCIPAL!$J$34),VLOOKUP($N$87,'Banco de Dados'!$B$4:$J$50,8,FALSE)*PRINCIPAL!$H$34*(1-(PRINCIPAL!$K$34/100)),IF(AND(PRINCIPAL!$H$34&lt;&gt;"",L114=PRINCIPAL!$L$34),VLOOKUP($N$87,'Banco de Dados'!$B$4:$J$50,8,FALSE)*PRINCIPAL!$H$34*(1-(PRINCIPAL!$M$34/100)),IF(AND(PRINCIPAL!$H$34&lt;&gt;"",L114=PRINCIPAL!$N$34),VLOOKUP($N$87,'Banco de Dados'!$B$4:$J$50,8,FALSE)*PRINCIPAL!$H$34*(1-(PRINCIPAL!$O$34/100)),IF(PRINCIPAL!$H$34&lt;&gt;"",VLOOKUP($N$87,'Banco de Dados'!$B$4:$J$50,8,FALSE)*PRINCIPAL!$H$34,IF(OR(L114=PRINCIPAL!$I$34,L114=PRINCIPAL!$I$34+PRINCIPAL!$I$34,L114=PRINCIPAL!$I$34+PRINCIPAL!$I$34+PRINCIPAL!$I$34),0,IF(L114=PRINCIPAL!$J$34,VLOOKUP($N$87,'Banco de Dados'!$B$4:$J$50,6,FALSE)*(1-(PRINCIPAL!$K$34/100)),IF(L114=PRINCIPAL!$L$34,VLOOKUP($N$87,'Banco de Dados'!$B$4:$J$50,6,FALSE)*(1-(PRINCIPAL!$M$34/100)),IF(L114=PRINCIPAL!$N$34,VLOOKUP($N$87,'Banco de Dados'!$B$4:$J$50,6,FALSE)*(1-(PRINCIPAL!$O$34/100)),VLOOKUP($N$87,'Banco de Dados'!$B$4:$J$50,6,FALSE)))))))))),"")</f>
        <v/>
      </c>
      <c r="N114" s="25" t="str">
        <f>IFERROR(M114*(IFERROR(VLOOKUP($N$87,'Banco de Dados'!$B$4:$J$50,4,FALSE),"ERRO")),"")</f>
        <v/>
      </c>
      <c r="O114" s="25" t="str">
        <f t="shared" si="47"/>
        <v/>
      </c>
      <c r="P114" s="103" t="str">
        <f>IFERROR(O114*(C114*(PRINCIPAL!$G$34/100))*0.47*(44/12),"")</f>
        <v/>
      </c>
      <c r="Q114" s="107" t="str">
        <f t="shared" si="69"/>
        <v/>
      </c>
      <c r="R114" s="29" t="str">
        <f>IFERROR(IF(AND(PRINCIPAL!$H$35&lt;&gt;"",OR(L114=PRINCIPAL!$I$35,L114=PRINCIPAL!$I$35+PRINCIPAL!$I$35,L114=PRINCIPAL!$I$35+PRINCIPAL!$I$35+PRINCIPAL!$I$35)),0,IF(AND(PRINCIPAL!$H$35&lt;&gt;"",L114=PRINCIPAL!$J$35),VLOOKUP($S$87,'Banco de Dados'!$B$4:$J$50,8,FALSE)*PRINCIPAL!$H$35*(1-(PRINCIPAL!$K$35/100)),IF(AND(PRINCIPAL!$H$35&lt;&gt;"",L114=PRINCIPAL!$L$35),VLOOKUP($S$87,'Banco de Dados'!$B$4:$J$50,8,FALSE)*PRINCIPAL!$H$35*(1-(PRINCIPAL!$M$35/100)),IF(AND(PRINCIPAL!$H$35&lt;&gt;"",L114=PRINCIPAL!$N$35),VLOOKUP($S$87,'Banco de Dados'!$B$4:$J$50,8,FALSE)*PRINCIPAL!$H$35*(1-(PRINCIPAL!$O$35/100)),IF(PRINCIPAL!$H$35&lt;&gt;"",VLOOKUP($S$87,'Banco de Dados'!$B$4:$J$50,8,FALSE)*PRINCIPAL!$H$35,IF(OR(L114=PRINCIPAL!$I$35,L114=PRINCIPAL!$I$35+PRINCIPAL!$I$35,L114=PRINCIPAL!$I$35+PRINCIPAL!$I$35+PRINCIPAL!$I$35),0,IF(L114=PRINCIPAL!$J$35,VLOOKUP($S$87,'Banco de Dados'!$B$4:$J$50,6,FALSE)*(1-(PRINCIPAL!$K$35/100)),IF(L114=PRINCIPAL!$L$35,VLOOKUP($S$87,'Banco de Dados'!$B$4:$J$50,6,FALSE)*(1-(PRINCIPAL!$M$35/100)),IF(L114=PRINCIPAL!$N$35,VLOOKUP($S$87,'Banco de Dados'!$B$4:$J$50,6,FALSE)*(1-(PRINCIPAL!$O$35/100)),VLOOKUP($S$87,'Banco de Dados'!$B$4:$J$50,6,FALSE)))))))))),"")</f>
        <v/>
      </c>
      <c r="S114" s="29" t="str">
        <f>IFERROR(R114*(IFERROR(VLOOKUP($S$87,'Banco de Dados'!$B$4:$J$50,4,FALSE),"ERRO")),"")</f>
        <v/>
      </c>
      <c r="T114" s="29" t="str">
        <f t="shared" si="52"/>
        <v/>
      </c>
      <c r="U114" s="103" t="str">
        <f>IFERROR(T114*(C114*(PRINCIPAL!$G$35/100))*0.47*(44/12),"")</f>
        <v/>
      </c>
      <c r="V114" s="103" t="str">
        <f t="shared" si="71"/>
        <v/>
      </c>
      <c r="W114" s="30" t="str">
        <f>IFERROR(IF(AND(PRINCIPAL!$H$36&lt;&gt;"",OR(L114=PRINCIPAL!$I$36,L114=PRINCIPAL!$I$36+PRINCIPAL!$I$36,L114=PRINCIPAL!$I$36+PRINCIPAL!$I$36+PRINCIPAL!$I$36)),0,IF(AND(PRINCIPAL!$H$36&lt;&gt;"",L114=PRINCIPAL!$J$36),VLOOKUP($X$126,'Banco de Dados'!$B$4:$J$50,8,FALSE)*PRINCIPAL!$H$36*(1-(PRINCIPAL!$K$36/100)),IF(AND(PRINCIPAL!$H$36&lt;&gt;"",L114=PRINCIPAL!$L$36),VLOOKUP($X$126,'Banco de Dados'!$B$4:$J$50,8,FALSE)*PRINCIPAL!$H$36*(1-(PRINCIPAL!$M$36/100)),IF(AND(PRINCIPAL!$H$36&lt;&gt;"",L114=PRINCIPAL!$N$36),VLOOKUP($X$126,'Banco de Dados'!$B$4:$J$50,8,FALSE)*PRINCIPAL!$H$36*(1-(PRINCIPAL!$O$36/100)),IF(PRINCIPAL!$H$36&lt;&gt;"",VLOOKUP($X$87,'Banco de Dados'!$B$4:$J$50,8,FALSE)*PRINCIPAL!$H$36,IF(OR(L114=PRINCIPAL!$I$36,L114=PRINCIPAL!$I$36+PRINCIPAL!$I$36,L114=PRINCIPAL!$I$36+PRINCIPAL!$I$36+PRINCIPAL!$I$36),0,IF(L114=PRINCIPAL!$J$36,VLOOKUP($X$87,'Banco de Dados'!$B$4:$J$50,6,FALSE)*(1-(PRINCIPAL!$K$36/100)),IF(L114=PRINCIPAL!$L$36,VLOOKUP($X$87,'Banco de Dados'!$B$4:$J$50,6,FALSE)*(1-(PRINCIPAL!$M$36/100)),IF(L114=PRINCIPAL!$N$36,VLOOKUP($X$87,'Banco de Dados'!$B$4:$J$50,6,FALSE)*(1-(PRINCIPAL!$O$36/100)),VLOOKUP($X$87,'Banco de Dados'!$B$4:$J$50,6,FALSE)))))))))),"")</f>
        <v/>
      </c>
      <c r="X114" s="29" t="str">
        <f>IFERROR(W114*(IFERROR(VLOOKUP($X$87,'Banco de Dados'!$B$4:$J$50,4,FALSE),"ERRO")),"")</f>
        <v/>
      </c>
      <c r="Y114" s="29" t="str">
        <f t="shared" si="63"/>
        <v/>
      </c>
      <c r="Z114" s="103" t="str">
        <f>IFERROR(Y114*(C114*(PRINCIPAL!$G$36/100))*0.47*(44/12),"")</f>
        <v/>
      </c>
      <c r="AA114" s="111" t="str">
        <f t="shared" si="64"/>
        <v/>
      </c>
      <c r="AB114" s="30" t="str">
        <f>IFERROR(IF(AND(PRINCIPAL!$H$37&lt;&gt;"",OR(L114=PRINCIPAL!$I$37,L114=PRINCIPAL!$I$37+PRINCIPAL!$I$37,L114=PRINCIPAL!$I$37+PRINCIPAL!$I$37+PRINCIPAL!$I$37)),0,IF(AND(PRINCIPAL!$H$37&lt;&gt;"",L114=PRINCIPAL!$J$37),VLOOKUP($AC$87,'Banco de Dados'!$B$4:$J$50,8,FALSE)*PRINCIPAL!$H$37*(1-(PRINCIPAL!$K$37/100)),IF(AND(PRINCIPAL!$H$37&lt;&gt;"",L114=PRINCIPAL!$L$37),VLOOKUP($AC$87,'Banco de Dados'!$B$4:$J$50,8,FALSE)*PRINCIPAL!$H$37*(1-(PRINCIPAL!$M$37/100)),IF(AND(PRINCIPAL!$H$37&lt;&gt;"",L114=PRINCIPAL!$N$37),VLOOKUP($AC$87,'Banco de Dados'!$B$4:$J$50,8,FALSE)*PRINCIPAL!$H$37*(1-(PRINCIPAL!$O$37/100)),IF(PRINCIPAL!$H$37&lt;&gt;"",VLOOKUP($AC$87,'Banco de Dados'!$B$4:$J$50,8,FALSE)*PRINCIPAL!$H$37,IF(OR(L114=PRINCIPAL!$I$37,L114=PRINCIPAL!$I$37+PRINCIPAL!$I$37,L114=PRINCIPAL!$I$37+PRINCIPAL!$I$37+PRINCIPAL!$I$37),0,IF(L114=PRINCIPAL!$J$37,VLOOKUP($AC$87,'Banco de Dados'!$B$4:$J$50,6,FALSE)*(1-(PRINCIPAL!$K$37/100)),IF(L114=PRINCIPAL!$L$37,VLOOKUP($AC$87,'Banco de Dados'!$B$4:$J$50,6,FALSE)*(1-(PRINCIPAL!$M$37/100)),IF(L114=PRINCIPAL!$N$37,VLOOKUP($AC$87,'Banco de Dados'!$B$4:$J$50,6,FALSE)*(1-(PRINCIPAL!$O$37/100)),VLOOKUP($AC$87,'Banco de Dados'!$B$4:$J$50,6,FALSE)))))))))),"")</f>
        <v/>
      </c>
      <c r="AC114" s="29" t="str">
        <f>IFERROR(AB114*(IFERROR(VLOOKUP($AC$87,'Banco de Dados'!$B$4:$J$50,4,FALSE),"ERRO")),"")</f>
        <v/>
      </c>
      <c r="AD114" s="29" t="str">
        <f t="shared" si="53"/>
        <v/>
      </c>
      <c r="AE114" s="103" t="str">
        <f>IFERROR(AD114*(C114*(PRINCIPAL!$G$37/100))*0.47*(44/12),"")</f>
        <v/>
      </c>
      <c r="AF114" s="111" t="str">
        <f t="shared" si="54"/>
        <v/>
      </c>
      <c r="AG114" s="30" t="str">
        <f>IFERROR(IF(AND(PRINCIPAL!$H$38&lt;&gt;"",OR(L114=PRINCIPAL!$I$38,L114=PRINCIPAL!$I$38+PRINCIPAL!$I$38,L114=PRINCIPAL!$I$38+PRINCIPAL!$I$38+PRINCIPAL!$I$38)),0,IF(AND(PRINCIPAL!$H$38&lt;&gt;"",L114=PRINCIPAL!$J$38),VLOOKUP($AH$87,'Banco de Dados'!$B$4:$J$50,8,FALSE)*PRINCIPAL!$H$38*(1-(PRINCIPAL!$K$38/100)),IF(AND(PRINCIPAL!$H$38&lt;&gt;"",L114=PRINCIPAL!$L$38),VLOOKUP($AH$87,'Banco de Dados'!$B$4:$J$50,8,FALSE)*PRINCIPAL!$H$38*(1-(PRINCIPAL!$M$38/100)),IF(AND(PRINCIPAL!$H$38&lt;&gt;"",L114=PRINCIPAL!$N$38),VLOOKUP($AH$87,'Banco de Dados'!$B$4:$J$50,8,FALSE)*PRINCIPAL!$H$38*(1-(PRINCIPAL!$O$38/100)),IF(PRINCIPAL!$H$38&lt;&gt;"",VLOOKUP($AH$87,'Banco de Dados'!$B$4:$J$50,8,FALSE)*PRINCIPAL!$H$38,IF(OR(L114=PRINCIPAL!$I$38,L114=PRINCIPAL!$I$38+PRINCIPAL!$I$38,L114=PRINCIPAL!$I$38+PRINCIPAL!$I$38+PRINCIPAL!$I$38),0,IF(L114=PRINCIPAL!$J$38,VLOOKUP($AH$87,'Banco de Dados'!$B$4:$J$50,6,FALSE)*(1-(PRINCIPAL!$K$38/100)),IF(L114=PRINCIPAL!$L$38,VLOOKUP($AH$87,'Banco de Dados'!$B$4:$J$50,6,FALSE)*(1-(PRINCIPAL!$M$38/100)),IF(L114=PRINCIPAL!$N$38,VLOOKUP($AH$87,'Banco de Dados'!$B$4:$J$50,6,FALSE)*(1-(PRINCIPAL!$O$38/100)),VLOOKUP($AH$87,'Banco de Dados'!$B$4:$J$50,6,FALSE)))))))))),"")</f>
        <v/>
      </c>
      <c r="AH114" s="29" t="str">
        <f>IFERROR(AG114*(IFERROR(VLOOKUP($AH$87,'Banco de Dados'!$B$4:$J$50,4,FALSE),"ERRO")),"")</f>
        <v/>
      </c>
      <c r="AI114" s="29" t="str">
        <f t="shared" si="55"/>
        <v/>
      </c>
      <c r="AJ114" s="103" t="str">
        <f>IFERROR(AI114*(C114*(PRINCIPAL!$G$38/100))*0.47*(44/12),"")</f>
        <v/>
      </c>
      <c r="AK114" s="111" t="str">
        <f t="shared" si="65"/>
        <v/>
      </c>
      <c r="AL114" s="30" t="str">
        <f>IFERROR(IF(AND(PRINCIPAL!$H$39&lt;&gt;"",OR(L114=PRINCIPAL!$I$39,L114=PRINCIPAL!$I$39+PRINCIPAL!$I$39,L114=PRINCIPAL!$I$39+PRINCIPAL!$I$39+PRINCIPAL!$I$39)),0,IF(AND(PRINCIPAL!$H$39&lt;&gt;"",L114=PRINCIPAL!$J$39),VLOOKUP($AM$87,'Banco de Dados'!$B$4:$J$50,8,FALSE)*PRINCIPAL!$H$39*(1-(PRINCIPAL!$K$39/100)),IF(AND(PRINCIPAL!$H$39&lt;&gt;"",L114=PRINCIPAL!$L$39),VLOOKUP($AM$87,'Banco de Dados'!$B$4:$J$50,8,FALSE)*PRINCIPAL!$H$39*(1-(PRINCIPAL!$M$39/100)),IF(AND(PRINCIPAL!$H$39&lt;&gt;"",L114=PRINCIPAL!$N$39),VLOOKUP($AM$87,'Banco de Dados'!$B$4:$J$50,8,FALSE)*PRINCIPAL!$H$39*(1-(PRINCIPAL!$O$39/100)),IF(PRINCIPAL!$H$39&lt;&gt;"",VLOOKUP($AM$87,'Banco de Dados'!$B$4:$J$50,8,FALSE)*PRINCIPAL!$H$39,IF(OR(L114=PRINCIPAL!$I$39,L114=PRINCIPAL!$I$39+PRINCIPAL!$I$39,L114=PRINCIPAL!$I$39+PRINCIPAL!$I$39+PRINCIPAL!$I$39),0,IF(L114=PRINCIPAL!$J$39,VLOOKUP($AM$87,'Banco de Dados'!$B$4:$J$50,6,FALSE)*(1-(PRINCIPAL!$K$39/100)),IF(L114=PRINCIPAL!$L$39,VLOOKUP($AM$87,'Banco de Dados'!$B$4:$J$50,6,FALSE)*(1-(PRINCIPAL!$M$39/100)),IF(L114=PRINCIPAL!$N$39,VLOOKUP($AM$87,'Banco de Dados'!$B$4:$J$50,6,FALSE)*(1-(PRINCIPAL!$O$39/100)),VLOOKUP($AM$87,'Banco de Dados'!$B$4:$J$50,6,FALSE)))))))))),"")</f>
        <v/>
      </c>
      <c r="AM114" s="29" t="str">
        <f>IFERROR(AL114*(IFERROR(VLOOKUP($AM$87,'Banco de Dados'!$B$4:$J$50,4,FALSE),"ERRO")),"")</f>
        <v/>
      </c>
      <c r="AN114" s="29" t="str">
        <f t="shared" si="56"/>
        <v/>
      </c>
      <c r="AO114" s="103" t="str">
        <f>IFERROR(AN114*(C114*(PRINCIPAL!$G$39/100))*0.47*(44/12),"")</f>
        <v/>
      </c>
      <c r="AP114" s="111" t="str">
        <f t="shared" si="57"/>
        <v/>
      </c>
      <c r="AQ114" s="29" t="str">
        <f>IFERROR(IF(AND(PRINCIPAL!$H$40&lt;&gt;"",OR(L114=PRINCIPAL!$I$40,L114=PRINCIPAL!$I$40+PRINCIPAL!$I$40,L114=PRINCIPAL!$I$40+PRINCIPAL!$I$40+PRINCIPAL!$I$40)),0,IF(AND(PRINCIPAL!$H$40&lt;&gt;"",L114=PRINCIPAL!$J$40),VLOOKUP($AR$87,'Banco de Dados'!$B$4:$J$50,8,FALSE)*PRINCIPAL!$H$40*(1-(PRINCIPAL!$K$40/100)),IF(AND(PRINCIPAL!$H$40&lt;&gt;"",L114=PRINCIPAL!$L$40),VLOOKUP($AR$87,'Banco de Dados'!$B$4:$J$50,8,FALSE)*PRINCIPAL!$H$40*(1-(PRINCIPAL!$M$40/100)),IF(AND(PRINCIPAL!$H$40&lt;&gt;"",L114=PRINCIPAL!$N$40),VLOOKUP($AR$87,'Banco de Dados'!$B$4:$J$50,8,FALSE)*PRINCIPAL!$H$40*(1-(PRINCIPAL!$O$40/100)),IF(PRINCIPAL!$H$40&lt;&gt;"",VLOOKUP($AR$87,'Banco de Dados'!$B$4:$J$50,8,FALSE)*PRINCIPAL!$H$40,IF(OR(L114=PRINCIPAL!$I$40,L114=PRINCIPAL!$I$40+PRINCIPAL!$I$40,L114=PRINCIPAL!$I$40+PRINCIPAL!$I$40+PRINCIPAL!$I$40),0,IF(L114=PRINCIPAL!$J$40,VLOOKUP($AR$87,'Banco de Dados'!$B$4:$J$50,6,FALSE)*(1-(PRINCIPAL!$K$40/100)),IF(L114=PRINCIPAL!$L$40,VLOOKUP($AR$87,'Banco de Dados'!$B$4:$J$50,6,FALSE)*(1-(PRINCIPAL!$M$40/100)),IF(L114=PRINCIPAL!$N$40,VLOOKUP($AR$87,'Banco de Dados'!$B$4:$J$50,6,FALSE)*(1-(PRINCIPAL!$O$40/100)),VLOOKUP($AR$87,'Banco de Dados'!$B$4:$J$50,6,FALSE)))))))))),"")</f>
        <v/>
      </c>
      <c r="AR114" s="29" t="str">
        <f>IFERROR(AQ114*(IFERROR(VLOOKUP($AR$87,'Banco de Dados'!$B$4:$J$50,4,FALSE),"ERRO")),"")</f>
        <v/>
      </c>
      <c r="AS114" s="29" t="str">
        <f t="shared" si="58"/>
        <v/>
      </c>
      <c r="AT114" s="103" t="str">
        <f>IFERROR(AS114*(C114*(PRINCIPAL!$G$40/100))*0.47*(44/12),"")</f>
        <v/>
      </c>
      <c r="AU114" s="111" t="str">
        <f t="shared" si="70"/>
        <v/>
      </c>
      <c r="AV114" s="30" t="str">
        <f>IFERROR(IF(AND(PRINCIPAL!$H$41&lt;&gt;"",OR(L114=PRINCIPAL!$I$41,L114=PRINCIPAL!$I$41+PRINCIPAL!$I$41,L114=PRINCIPAL!$I$41+PRINCIPAL!$I$41+PRINCIPAL!$I$41)),0,IF(AND(PRINCIPAL!$H$41&lt;&gt;"",L114=PRINCIPAL!$J$41),VLOOKUP($AW$87,'Banco de Dados'!$B$4:$J$50,8,FALSE)*PRINCIPAL!$H$41*(1-(PRINCIPAL!$K$41/100)),IF(AND(PRINCIPAL!$H$41&lt;&gt;"",L114=PRINCIPAL!$L$41),VLOOKUP($AW$87,'Banco de Dados'!$B$4:$J$50,8,FALSE)*PRINCIPAL!$H$41*(1-(PRINCIPAL!$M$41/100)),IF(AND(PRINCIPAL!$H$41&lt;&gt;"",L114=PRINCIPAL!$N$41),VLOOKUP($AW$87,'Banco de Dados'!$B$4:$J$50,8,FALSE)*PRINCIPAL!$H$41*(1-(PRINCIPAL!$O$41/100)),IF(PRINCIPAL!$H$41&lt;&gt;"",VLOOKUP($AW$87,'Banco de Dados'!$B$4:$J$50,8,FALSE)*PRINCIPAL!$H$41,IF(OR(L114=PRINCIPAL!$I$41,L114=PRINCIPAL!$I$41+PRINCIPAL!$I$41,L114=PRINCIPAL!$I$41+PRINCIPAL!$I$41+PRINCIPAL!$I$41),0,IF(L114=PRINCIPAL!$J$41,VLOOKUP($AW$87,'Banco de Dados'!$B$4:$J$50,6,FALSE)*(1-(PRINCIPAL!$K$41/100)),IF(L114=PRINCIPAL!$L$41,VLOOKUP($AW$87,'Banco de Dados'!$B$4:$J$50,6,FALSE)*(1-(PRINCIPAL!$M$41/100)),IF(L114=PRINCIPAL!$N$41,VLOOKUP($AW$87,'Banco de Dados'!$B$4:$J$50,6,FALSE)*(1-(PRINCIPAL!$O$41/100)),VLOOKUP($AW$87,'Banco de Dados'!$B$4:$J$50,6,FALSE)))))))))),"")</f>
        <v/>
      </c>
      <c r="AW114" s="29" t="str">
        <f>IFERROR(AV114*(IFERROR(VLOOKUP($AW$87,'Banco de Dados'!$B$4:$J$50,4,FALSE),"ERRO")),"")</f>
        <v/>
      </c>
      <c r="AX114" s="29" t="str">
        <f t="shared" si="59"/>
        <v/>
      </c>
      <c r="AY114" s="103" t="str">
        <f>IFERROR(AX114*(C114*(PRINCIPAL!$G$41/100))*0.47*(44/12),"")</f>
        <v/>
      </c>
      <c r="AZ114" s="111" t="str">
        <f t="shared" si="66"/>
        <v/>
      </c>
      <c r="BA114" s="30" t="str">
        <f>IFERROR(IF(AND(PRINCIPAL!$H$42&lt;&gt;"",OR(L114=PRINCIPAL!$I$42,L114=PRINCIPAL!$I$42+PRINCIPAL!$I$42,L114=PRINCIPAL!$I$42+PRINCIPAL!$I$42+PRINCIPAL!$I$42)),0,IF(AND(PRINCIPAL!$H$42&lt;&gt;"",L114=PRINCIPAL!$J$42),VLOOKUP($BB$87,'Banco de Dados'!$B$4:$J$50,8,FALSE)*PRINCIPAL!$H$42*(1-(PRINCIPAL!$K$42/100)),IF(AND(PRINCIPAL!$H$42&lt;&gt;"",L114=PRINCIPAL!$L$42),VLOOKUP($BB$87,'Banco de Dados'!$B$4:$J$50,8,FALSE)*PRINCIPAL!$H$42*(1-(PRINCIPAL!$M$42/100)),IF(AND(PRINCIPAL!$H$42&lt;&gt;"",L114=PRINCIPAL!$N$42),VLOOKUP($BB$87,'Banco de Dados'!$B$4:$J$50,8,FALSE)*PRINCIPAL!$H$42*(1-(PRINCIPAL!$O$42/100)),IF(PRINCIPAL!$H$42&lt;&gt;"",VLOOKUP($BB$87,'Banco de Dados'!$B$4:$J$50,8,FALSE)*PRINCIPAL!$H$42,IF(OR(L114=PRINCIPAL!$I$42,L114=PRINCIPAL!$I$42+PRINCIPAL!$I$42,L114=PRINCIPAL!$I$42+PRINCIPAL!$I$42+PRINCIPAL!$I$42),0,IF(L114=PRINCIPAL!$J$42,VLOOKUP($BB$87,'Banco de Dados'!$B$4:$J$50,6,FALSE)*(1-(PRINCIPAL!$K$42/100)),IF(L114=PRINCIPAL!$L$42,VLOOKUP($BB$87,'Banco de Dados'!$B$4:$J$50,6,FALSE)*(1-(PRINCIPAL!$M$42/100)),IF(L114=PRINCIPAL!$N$42,VLOOKUP($BB$87,'Banco de Dados'!$B$4:$J$50,6,FALSE)*(1-(PRINCIPAL!$O$42/100)),VLOOKUP($BB$87,'Banco de Dados'!$B$4:$J$50,6,FALSE)))))))))),"")</f>
        <v/>
      </c>
      <c r="BB114" s="29" t="str">
        <f>IFERROR(BA114*(IFERROR(VLOOKUP($BB$87,'Banco de Dados'!$B$4:$J$50,4,FALSE),"ERRO")),"")</f>
        <v/>
      </c>
      <c r="BC114" s="29" t="str">
        <f t="shared" si="67"/>
        <v/>
      </c>
      <c r="BD114" s="103" t="str">
        <f>IFERROR(BC114*(C114*(PRINCIPAL!$G$42/100))*0.47*(44/12),"")</f>
        <v/>
      </c>
      <c r="BE114" s="111" t="str">
        <f t="shared" si="60"/>
        <v/>
      </c>
      <c r="BF114" s="30" t="str">
        <f>IFERROR(IF(AND(PRINCIPAL!$H$43&lt;&gt;"",OR(L114=PRINCIPAL!$I$43,L114=PRINCIPAL!$I$43+PRINCIPAL!$I$43,L114=PRINCIPAL!$I$43+PRINCIPAL!$I$43+PRINCIPAL!$I$43)),0,IF(AND(PRINCIPAL!$H$43&lt;&gt;"",L114=PRINCIPAL!$J$43),VLOOKUP($BG$87,'Banco de Dados'!$B$4:$J$50,8,FALSE)*PRINCIPAL!$H$43*(1-(PRINCIPAL!$K$43/100)),IF(AND(PRINCIPAL!$H$43&lt;&gt;"",L114=PRINCIPAL!$L$43),VLOOKUP($BG$87,'Banco de Dados'!$B$4:$J$50,8,FALSE)*PRINCIPAL!$H$43*(1-(PRINCIPAL!$M$43/100)),IF(AND(PRINCIPAL!$H$43&lt;&gt;"",L114=PRINCIPAL!$N$43),VLOOKUP($BG$87,'Banco de Dados'!$B$4:$J$50,8,FALSE)*PRINCIPAL!$H$43*(1-(PRINCIPAL!$O$43/100)),IF(PRINCIPAL!$H$43&lt;&gt;"",VLOOKUP($BG$87,'Banco de Dados'!$B$4:$J$50,8,FALSE)*PRINCIPAL!$H$43,IF(OR(L114=PRINCIPAL!$I$43,L114=PRINCIPAL!$I$43+PRINCIPAL!$I$43,L114=PRINCIPAL!$I$43+PRINCIPAL!$I$43+PRINCIPAL!$I$43),0,IF(L114=PRINCIPAL!$J$43,VLOOKUP($BG$87,'Banco de Dados'!$B$4:$J$50,6,FALSE)*(1-(PRINCIPAL!$K$43/100)),IF(L114=PRINCIPAL!$L$43,VLOOKUP($BG$87,'Banco de Dados'!$B$4:$J$50,6,FALSE)*(1-(PRINCIPAL!$M$43/100)),IF(L114=PRINCIPAL!$N$43,VLOOKUP($BG$87,'Banco de Dados'!$B$4:$J$50,6,FALSE)*(1-(PRINCIPAL!$O$43/100)),VLOOKUP($BG$87,'Banco de Dados'!$B$4:$J$50,6,FALSE)))))))))),"")</f>
        <v/>
      </c>
      <c r="BG114" s="29" t="str">
        <f>IFERROR(BF114*(IFERROR(VLOOKUP($BG$87,'Banco de Dados'!$B$4:$J$50,4,FALSE),"ERRO")),"")</f>
        <v/>
      </c>
      <c r="BH114" s="29" t="str">
        <f t="shared" si="61"/>
        <v/>
      </c>
      <c r="BI114" s="103" t="str">
        <f>IFERROR(BH114*(C114*(PRINCIPAL!$G$43/100))*0.47*(44/12),"")</f>
        <v/>
      </c>
      <c r="BJ114" s="102" t="str">
        <f t="shared" si="62"/>
        <v/>
      </c>
    </row>
    <row r="115" spans="2:62" ht="12.75" customHeight="1" x14ac:dyDescent="0.3">
      <c r="B115" s="326">
        <f t="shared" si="49"/>
        <v>2046</v>
      </c>
      <c r="C115" s="340"/>
      <c r="D115" s="1"/>
      <c r="E115" s="116">
        <v>26</v>
      </c>
      <c r="F115" s="24" t="str">
        <f>IFERROR(VLOOKUP($G$87,'Banco de Dados'!$B$4:$J$50,6,FALSE),"")</f>
        <v/>
      </c>
      <c r="G115" s="25" t="str">
        <f>IFERROR(F115*(IFERROR(VLOOKUP($G$87,'Banco de Dados'!$B$4:$J$50,4,FALSE),"ERRO")),"")</f>
        <v/>
      </c>
      <c r="H115" s="25" t="str">
        <f t="shared" si="50"/>
        <v/>
      </c>
      <c r="I115" s="103" t="str">
        <f t="shared" si="51"/>
        <v/>
      </c>
      <c r="J115" s="117" t="str">
        <f t="shared" si="68"/>
        <v/>
      </c>
      <c r="K115" s="1"/>
      <c r="L115" s="91">
        <v>26</v>
      </c>
      <c r="M115" s="24" t="str">
        <f>IFERROR(IF(AND(PRINCIPAL!$H$34&lt;&gt;"",OR(L115=PRINCIPAL!$I$34,L115=PRINCIPAL!$I$34+PRINCIPAL!$I$34,L115=PRINCIPAL!$I$34+PRINCIPAL!$I$34+PRINCIPAL!$I$34)),0,IF(AND(PRINCIPAL!$H$34&lt;&gt;"",L115=PRINCIPAL!$J$34),VLOOKUP($N$87,'Banco de Dados'!$B$4:$J$50,8,FALSE)*PRINCIPAL!$H$34*(1-(PRINCIPAL!$K$34/100)),IF(AND(PRINCIPAL!$H$34&lt;&gt;"",L115=PRINCIPAL!$L$34),VLOOKUP($N$87,'Banco de Dados'!$B$4:$J$50,8,FALSE)*PRINCIPAL!$H$34*(1-(PRINCIPAL!$M$34/100)),IF(AND(PRINCIPAL!$H$34&lt;&gt;"",L115=PRINCIPAL!$N$34),VLOOKUP($N$87,'Banco de Dados'!$B$4:$J$50,8,FALSE)*PRINCIPAL!$H$34*(1-(PRINCIPAL!$O$34/100)),IF(PRINCIPAL!$H$34&lt;&gt;"",VLOOKUP($N$87,'Banco de Dados'!$B$4:$J$50,8,FALSE)*PRINCIPAL!$H$34,IF(OR(L115=PRINCIPAL!$I$34,L115=PRINCIPAL!$I$34+PRINCIPAL!$I$34,L115=PRINCIPAL!$I$34+PRINCIPAL!$I$34+PRINCIPAL!$I$34),0,IF(L115=PRINCIPAL!$J$34,VLOOKUP($N$87,'Banco de Dados'!$B$4:$J$50,6,FALSE)*(1-(PRINCIPAL!$K$34/100)),IF(L115=PRINCIPAL!$L$34,VLOOKUP($N$87,'Banco de Dados'!$B$4:$J$50,6,FALSE)*(1-(PRINCIPAL!$M$34/100)),IF(L115=PRINCIPAL!$N$34,VLOOKUP($N$87,'Banco de Dados'!$B$4:$J$50,6,FALSE)*(1-(PRINCIPAL!$O$34/100)),VLOOKUP($N$87,'Banco de Dados'!$B$4:$J$50,6,FALSE)))))))))),"")</f>
        <v/>
      </c>
      <c r="N115" s="25" t="str">
        <f>IFERROR(M115*(IFERROR(VLOOKUP($N$87,'Banco de Dados'!$B$4:$J$50,4,FALSE),"ERRO")),"")</f>
        <v/>
      </c>
      <c r="O115" s="25" t="str">
        <f t="shared" si="47"/>
        <v/>
      </c>
      <c r="P115" s="103" t="str">
        <f>IFERROR(O115*(C115*(PRINCIPAL!$G$34/100))*0.47*(44/12),"")</f>
        <v/>
      </c>
      <c r="Q115" s="107" t="str">
        <f t="shared" si="69"/>
        <v/>
      </c>
      <c r="R115" s="29" t="str">
        <f>IFERROR(IF(AND(PRINCIPAL!$H$35&lt;&gt;"",OR(L115=PRINCIPAL!$I$35,L115=PRINCIPAL!$I$35+PRINCIPAL!$I$35,L115=PRINCIPAL!$I$35+PRINCIPAL!$I$35+PRINCIPAL!$I$35)),0,IF(AND(PRINCIPAL!$H$35&lt;&gt;"",L115=PRINCIPAL!$J$35),VLOOKUP($S$87,'Banco de Dados'!$B$4:$J$50,8,FALSE)*PRINCIPAL!$H$35*(1-(PRINCIPAL!$K$35/100)),IF(AND(PRINCIPAL!$H$35&lt;&gt;"",L115=PRINCIPAL!$L$35),VLOOKUP($S$87,'Banco de Dados'!$B$4:$J$50,8,FALSE)*PRINCIPAL!$H$35*(1-(PRINCIPAL!$M$35/100)),IF(AND(PRINCIPAL!$H$35&lt;&gt;"",L115=PRINCIPAL!$N$35),VLOOKUP($S$87,'Banco de Dados'!$B$4:$J$50,8,FALSE)*PRINCIPAL!$H$35*(1-(PRINCIPAL!$O$35/100)),IF(PRINCIPAL!$H$35&lt;&gt;"",VLOOKUP($S$87,'Banco de Dados'!$B$4:$J$50,8,FALSE)*PRINCIPAL!$H$35,IF(OR(L115=PRINCIPAL!$I$35,L115=PRINCIPAL!$I$35+PRINCIPAL!$I$35,L115=PRINCIPAL!$I$35+PRINCIPAL!$I$35+PRINCIPAL!$I$35),0,IF(L115=PRINCIPAL!$J$35,VLOOKUP($S$87,'Banco de Dados'!$B$4:$J$50,6,FALSE)*(1-(PRINCIPAL!$K$35/100)),IF(L115=PRINCIPAL!$L$35,VLOOKUP($S$87,'Banco de Dados'!$B$4:$J$50,6,FALSE)*(1-(PRINCIPAL!$M$35/100)),IF(L115=PRINCIPAL!$N$35,VLOOKUP($S$87,'Banco de Dados'!$B$4:$J$50,6,FALSE)*(1-(PRINCIPAL!$O$35/100)),VLOOKUP($S$87,'Banco de Dados'!$B$4:$J$50,6,FALSE)))))))))),"")</f>
        <v/>
      </c>
      <c r="S115" s="29" t="str">
        <f>IFERROR(R115*(IFERROR(VLOOKUP($S$87,'Banco de Dados'!$B$4:$J$50,4,FALSE),"ERRO")),"")</f>
        <v/>
      </c>
      <c r="T115" s="29" t="str">
        <f t="shared" si="52"/>
        <v/>
      </c>
      <c r="U115" s="103" t="str">
        <f>IFERROR(T115*(C115*(PRINCIPAL!$G$35/100))*0.47*(44/12),"")</f>
        <v/>
      </c>
      <c r="V115" s="103" t="str">
        <f t="shared" si="71"/>
        <v/>
      </c>
      <c r="W115" s="30" t="str">
        <f>IFERROR(IF(AND(PRINCIPAL!$H$36&lt;&gt;"",OR(L115=PRINCIPAL!$I$36,L115=PRINCIPAL!$I$36+PRINCIPAL!$I$36,L115=PRINCIPAL!$I$36+PRINCIPAL!$I$36+PRINCIPAL!$I$36)),0,IF(AND(PRINCIPAL!$H$36&lt;&gt;"",L115=PRINCIPAL!$J$36),VLOOKUP($X$126,'Banco de Dados'!$B$4:$J$50,8,FALSE)*PRINCIPAL!$H$36*(1-(PRINCIPAL!$K$36/100)),IF(AND(PRINCIPAL!$H$36&lt;&gt;"",L115=PRINCIPAL!$L$36),VLOOKUP($X$126,'Banco de Dados'!$B$4:$J$50,8,FALSE)*PRINCIPAL!$H$36*(1-(PRINCIPAL!$M$36/100)),IF(AND(PRINCIPAL!$H$36&lt;&gt;"",L115=PRINCIPAL!$N$36),VLOOKUP($X$126,'Banco de Dados'!$B$4:$J$50,8,FALSE)*PRINCIPAL!$H$36*(1-(PRINCIPAL!$O$36/100)),IF(PRINCIPAL!$H$36&lt;&gt;"",VLOOKUP($X$87,'Banco de Dados'!$B$4:$J$50,8,FALSE)*PRINCIPAL!$H$36,IF(OR(L115=PRINCIPAL!$I$36,L115=PRINCIPAL!$I$36+PRINCIPAL!$I$36,L115=PRINCIPAL!$I$36+PRINCIPAL!$I$36+PRINCIPAL!$I$36),0,IF(L115=PRINCIPAL!$J$36,VLOOKUP($X$87,'Banco de Dados'!$B$4:$J$50,6,FALSE)*(1-(PRINCIPAL!$K$36/100)),IF(L115=PRINCIPAL!$L$36,VLOOKUP($X$87,'Banco de Dados'!$B$4:$J$50,6,FALSE)*(1-(PRINCIPAL!$M$36/100)),IF(L115=PRINCIPAL!$N$36,VLOOKUP($X$87,'Banco de Dados'!$B$4:$J$50,6,FALSE)*(1-(PRINCIPAL!$O$36/100)),VLOOKUP($X$87,'Banco de Dados'!$B$4:$J$50,6,FALSE)))))))))),"")</f>
        <v/>
      </c>
      <c r="X115" s="29" t="str">
        <f>IFERROR(W115*(IFERROR(VLOOKUP($X$87,'Banco de Dados'!$B$4:$J$50,4,FALSE),"ERRO")),"")</f>
        <v/>
      </c>
      <c r="Y115" s="29" t="str">
        <f t="shared" si="63"/>
        <v/>
      </c>
      <c r="Z115" s="103" t="str">
        <f>IFERROR(Y115*(C115*(PRINCIPAL!$G$36/100))*0.47*(44/12),"")</f>
        <v/>
      </c>
      <c r="AA115" s="111" t="str">
        <f t="shared" si="64"/>
        <v/>
      </c>
      <c r="AB115" s="30" t="str">
        <f>IFERROR(IF(AND(PRINCIPAL!$H$37&lt;&gt;"",OR(L115=PRINCIPAL!$I$37,L115=PRINCIPAL!$I$37+PRINCIPAL!$I$37,L115=PRINCIPAL!$I$37+PRINCIPAL!$I$37+PRINCIPAL!$I$37)),0,IF(AND(PRINCIPAL!$H$37&lt;&gt;"",L115=PRINCIPAL!$J$37),VLOOKUP($AC$87,'Banco de Dados'!$B$4:$J$50,8,FALSE)*PRINCIPAL!$H$37*(1-(PRINCIPAL!$K$37/100)),IF(AND(PRINCIPAL!$H$37&lt;&gt;"",L115=PRINCIPAL!$L$37),VLOOKUP($AC$87,'Banco de Dados'!$B$4:$J$50,8,FALSE)*PRINCIPAL!$H$37*(1-(PRINCIPAL!$M$37/100)),IF(AND(PRINCIPAL!$H$37&lt;&gt;"",L115=PRINCIPAL!$N$37),VLOOKUP($AC$87,'Banco de Dados'!$B$4:$J$50,8,FALSE)*PRINCIPAL!$H$37*(1-(PRINCIPAL!$O$37/100)),IF(PRINCIPAL!$H$37&lt;&gt;"",VLOOKUP($AC$87,'Banco de Dados'!$B$4:$J$50,8,FALSE)*PRINCIPAL!$H$37,IF(OR(L115=PRINCIPAL!$I$37,L115=PRINCIPAL!$I$37+PRINCIPAL!$I$37,L115=PRINCIPAL!$I$37+PRINCIPAL!$I$37+PRINCIPAL!$I$37),0,IF(L115=PRINCIPAL!$J$37,VLOOKUP($AC$87,'Banco de Dados'!$B$4:$J$50,6,FALSE)*(1-(PRINCIPAL!$K$37/100)),IF(L115=PRINCIPAL!$L$37,VLOOKUP($AC$87,'Banco de Dados'!$B$4:$J$50,6,FALSE)*(1-(PRINCIPAL!$M$37/100)),IF(L115=PRINCIPAL!$N$37,VLOOKUP($AC$87,'Banco de Dados'!$B$4:$J$50,6,FALSE)*(1-(PRINCIPAL!$O$37/100)),VLOOKUP($AC$87,'Banco de Dados'!$B$4:$J$50,6,FALSE)))))))))),"")</f>
        <v/>
      </c>
      <c r="AC115" s="29" t="str">
        <f>IFERROR(AB115*(IFERROR(VLOOKUP($AC$87,'Banco de Dados'!$B$4:$J$50,4,FALSE),"ERRO")),"")</f>
        <v/>
      </c>
      <c r="AD115" s="29" t="str">
        <f t="shared" si="53"/>
        <v/>
      </c>
      <c r="AE115" s="103" t="str">
        <f>IFERROR(AD115*(C115*(PRINCIPAL!$G$37/100))*0.47*(44/12),"")</f>
        <v/>
      </c>
      <c r="AF115" s="111" t="str">
        <f t="shared" si="54"/>
        <v/>
      </c>
      <c r="AG115" s="30" t="str">
        <f>IFERROR(IF(AND(PRINCIPAL!$H$38&lt;&gt;"",OR(L115=PRINCIPAL!$I$38,L115=PRINCIPAL!$I$38+PRINCIPAL!$I$38,L115=PRINCIPAL!$I$38+PRINCIPAL!$I$38+PRINCIPAL!$I$38)),0,IF(AND(PRINCIPAL!$H$38&lt;&gt;"",L115=PRINCIPAL!$J$38),VLOOKUP($AH$87,'Banco de Dados'!$B$4:$J$50,8,FALSE)*PRINCIPAL!$H$38*(1-(PRINCIPAL!$K$38/100)),IF(AND(PRINCIPAL!$H$38&lt;&gt;"",L115=PRINCIPAL!$L$38),VLOOKUP($AH$87,'Banco de Dados'!$B$4:$J$50,8,FALSE)*PRINCIPAL!$H$38*(1-(PRINCIPAL!$M$38/100)),IF(AND(PRINCIPAL!$H$38&lt;&gt;"",L115=PRINCIPAL!$N$38),VLOOKUP($AH$87,'Banco de Dados'!$B$4:$J$50,8,FALSE)*PRINCIPAL!$H$38*(1-(PRINCIPAL!$O$38/100)),IF(PRINCIPAL!$H$38&lt;&gt;"",VLOOKUP($AH$87,'Banco de Dados'!$B$4:$J$50,8,FALSE)*PRINCIPAL!$H$38,IF(OR(L115=PRINCIPAL!$I$38,L115=PRINCIPAL!$I$38+PRINCIPAL!$I$38,L115=PRINCIPAL!$I$38+PRINCIPAL!$I$38+PRINCIPAL!$I$38),0,IF(L115=PRINCIPAL!$J$38,VLOOKUP($AH$87,'Banco de Dados'!$B$4:$J$50,6,FALSE)*(1-(PRINCIPAL!$K$38/100)),IF(L115=PRINCIPAL!$L$38,VLOOKUP($AH$87,'Banco de Dados'!$B$4:$J$50,6,FALSE)*(1-(PRINCIPAL!$M$38/100)),IF(L115=PRINCIPAL!$N$38,VLOOKUP($AH$87,'Banco de Dados'!$B$4:$J$50,6,FALSE)*(1-(PRINCIPAL!$O$38/100)),VLOOKUP($AH$87,'Banco de Dados'!$B$4:$J$50,6,FALSE)))))))))),"")</f>
        <v/>
      </c>
      <c r="AH115" s="29" t="str">
        <f>IFERROR(AG115*(IFERROR(VLOOKUP($AH$87,'Banco de Dados'!$B$4:$J$50,4,FALSE),"ERRO")),"")</f>
        <v/>
      </c>
      <c r="AI115" s="29" t="str">
        <f t="shared" si="55"/>
        <v/>
      </c>
      <c r="AJ115" s="103" t="str">
        <f>IFERROR(AI115*(C115*(PRINCIPAL!$G$38/100))*0.47*(44/12),"")</f>
        <v/>
      </c>
      <c r="AK115" s="111" t="str">
        <f t="shared" si="65"/>
        <v/>
      </c>
      <c r="AL115" s="30" t="str">
        <f>IFERROR(IF(AND(PRINCIPAL!$H$39&lt;&gt;"",OR(L115=PRINCIPAL!$I$39,L115=PRINCIPAL!$I$39+PRINCIPAL!$I$39,L115=PRINCIPAL!$I$39+PRINCIPAL!$I$39+PRINCIPAL!$I$39)),0,IF(AND(PRINCIPAL!$H$39&lt;&gt;"",L115=PRINCIPAL!$J$39),VLOOKUP($AM$87,'Banco de Dados'!$B$4:$J$50,8,FALSE)*PRINCIPAL!$H$39*(1-(PRINCIPAL!$K$39/100)),IF(AND(PRINCIPAL!$H$39&lt;&gt;"",L115=PRINCIPAL!$L$39),VLOOKUP($AM$87,'Banco de Dados'!$B$4:$J$50,8,FALSE)*PRINCIPAL!$H$39*(1-(PRINCIPAL!$M$39/100)),IF(AND(PRINCIPAL!$H$39&lt;&gt;"",L115=PRINCIPAL!$N$39),VLOOKUP($AM$87,'Banco de Dados'!$B$4:$J$50,8,FALSE)*PRINCIPAL!$H$39*(1-(PRINCIPAL!$O$39/100)),IF(PRINCIPAL!$H$39&lt;&gt;"",VLOOKUP($AM$87,'Banco de Dados'!$B$4:$J$50,8,FALSE)*PRINCIPAL!$H$39,IF(OR(L115=PRINCIPAL!$I$39,L115=PRINCIPAL!$I$39+PRINCIPAL!$I$39,L115=PRINCIPAL!$I$39+PRINCIPAL!$I$39+PRINCIPAL!$I$39),0,IF(L115=PRINCIPAL!$J$39,VLOOKUP($AM$87,'Banco de Dados'!$B$4:$J$50,6,FALSE)*(1-(PRINCIPAL!$K$39/100)),IF(L115=PRINCIPAL!$L$39,VLOOKUP($AM$87,'Banco de Dados'!$B$4:$J$50,6,FALSE)*(1-(PRINCIPAL!$M$39/100)),IF(L115=PRINCIPAL!$N$39,VLOOKUP($AM$87,'Banco de Dados'!$B$4:$J$50,6,FALSE)*(1-(PRINCIPAL!$O$39/100)),VLOOKUP($AM$87,'Banco de Dados'!$B$4:$J$50,6,FALSE)))))))))),"")</f>
        <v/>
      </c>
      <c r="AM115" s="29" t="str">
        <f>IFERROR(AL115*(IFERROR(VLOOKUP($AM$87,'Banco de Dados'!$B$4:$J$50,4,FALSE),"ERRO")),"")</f>
        <v/>
      </c>
      <c r="AN115" s="29" t="str">
        <f t="shared" si="56"/>
        <v/>
      </c>
      <c r="AO115" s="103" t="str">
        <f>IFERROR(AN115*(C115*(PRINCIPAL!$G$39/100))*0.47*(44/12),"")</f>
        <v/>
      </c>
      <c r="AP115" s="111" t="str">
        <f t="shared" si="57"/>
        <v/>
      </c>
      <c r="AQ115" s="29" t="str">
        <f>IFERROR(IF(AND(PRINCIPAL!$H$40&lt;&gt;"",OR(L115=PRINCIPAL!$I$40,L115=PRINCIPAL!$I$40+PRINCIPAL!$I$40,L115=PRINCIPAL!$I$40+PRINCIPAL!$I$40+PRINCIPAL!$I$40)),0,IF(AND(PRINCIPAL!$H$40&lt;&gt;"",L115=PRINCIPAL!$J$40),VLOOKUP($AR$87,'Banco de Dados'!$B$4:$J$50,8,FALSE)*PRINCIPAL!$H$40*(1-(PRINCIPAL!$K$40/100)),IF(AND(PRINCIPAL!$H$40&lt;&gt;"",L115=PRINCIPAL!$L$40),VLOOKUP($AR$87,'Banco de Dados'!$B$4:$J$50,8,FALSE)*PRINCIPAL!$H$40*(1-(PRINCIPAL!$M$40/100)),IF(AND(PRINCIPAL!$H$40&lt;&gt;"",L115=PRINCIPAL!$N$40),VLOOKUP($AR$87,'Banco de Dados'!$B$4:$J$50,8,FALSE)*PRINCIPAL!$H$40*(1-(PRINCIPAL!$O$40/100)),IF(PRINCIPAL!$H$40&lt;&gt;"",VLOOKUP($AR$87,'Banco de Dados'!$B$4:$J$50,8,FALSE)*PRINCIPAL!$H$40,IF(OR(L115=PRINCIPAL!$I$40,L115=PRINCIPAL!$I$40+PRINCIPAL!$I$40,L115=PRINCIPAL!$I$40+PRINCIPAL!$I$40+PRINCIPAL!$I$40),0,IF(L115=PRINCIPAL!$J$40,VLOOKUP($AR$87,'Banco de Dados'!$B$4:$J$50,6,FALSE)*(1-(PRINCIPAL!$K$40/100)),IF(L115=PRINCIPAL!$L$40,VLOOKUP($AR$87,'Banco de Dados'!$B$4:$J$50,6,FALSE)*(1-(PRINCIPAL!$M$40/100)),IF(L115=PRINCIPAL!$N$40,VLOOKUP($AR$87,'Banco de Dados'!$B$4:$J$50,6,FALSE)*(1-(PRINCIPAL!$O$40/100)),VLOOKUP($AR$87,'Banco de Dados'!$B$4:$J$50,6,FALSE)))))))))),"")</f>
        <v/>
      </c>
      <c r="AR115" s="29" t="str">
        <f>IFERROR(AQ115*(IFERROR(VLOOKUP($AR$87,'Banco de Dados'!$B$4:$J$50,4,FALSE),"ERRO")),"")</f>
        <v/>
      </c>
      <c r="AS115" s="29" t="str">
        <f t="shared" si="58"/>
        <v/>
      </c>
      <c r="AT115" s="103" t="str">
        <f>IFERROR(AS115*(C115*(PRINCIPAL!$G$40/100))*0.47*(44/12),"")</f>
        <v/>
      </c>
      <c r="AU115" s="111" t="str">
        <f t="shared" si="70"/>
        <v/>
      </c>
      <c r="AV115" s="30" t="str">
        <f>IFERROR(IF(AND(PRINCIPAL!$H$41&lt;&gt;"",OR(L115=PRINCIPAL!$I$41,L115=PRINCIPAL!$I$41+PRINCIPAL!$I$41,L115=PRINCIPAL!$I$41+PRINCIPAL!$I$41+PRINCIPAL!$I$41)),0,IF(AND(PRINCIPAL!$H$41&lt;&gt;"",L115=PRINCIPAL!$J$41),VLOOKUP($AW$87,'Banco de Dados'!$B$4:$J$50,8,FALSE)*PRINCIPAL!$H$41*(1-(PRINCIPAL!$K$41/100)),IF(AND(PRINCIPAL!$H$41&lt;&gt;"",L115=PRINCIPAL!$L$41),VLOOKUP($AW$87,'Banco de Dados'!$B$4:$J$50,8,FALSE)*PRINCIPAL!$H$41*(1-(PRINCIPAL!$M$41/100)),IF(AND(PRINCIPAL!$H$41&lt;&gt;"",L115=PRINCIPAL!$N$41),VLOOKUP($AW$87,'Banco de Dados'!$B$4:$J$50,8,FALSE)*PRINCIPAL!$H$41*(1-(PRINCIPAL!$O$41/100)),IF(PRINCIPAL!$H$41&lt;&gt;"",VLOOKUP($AW$87,'Banco de Dados'!$B$4:$J$50,8,FALSE)*PRINCIPAL!$H$41,IF(OR(L115=PRINCIPAL!$I$41,L115=PRINCIPAL!$I$41+PRINCIPAL!$I$41,L115=PRINCIPAL!$I$41+PRINCIPAL!$I$41+PRINCIPAL!$I$41),0,IF(L115=PRINCIPAL!$J$41,VLOOKUP($AW$87,'Banco de Dados'!$B$4:$J$50,6,FALSE)*(1-(PRINCIPAL!$K$41/100)),IF(L115=PRINCIPAL!$L$41,VLOOKUP($AW$87,'Banco de Dados'!$B$4:$J$50,6,FALSE)*(1-(PRINCIPAL!$M$41/100)),IF(L115=PRINCIPAL!$N$41,VLOOKUP($AW$87,'Banco de Dados'!$B$4:$J$50,6,FALSE)*(1-(PRINCIPAL!$O$41/100)),VLOOKUP($AW$87,'Banco de Dados'!$B$4:$J$50,6,FALSE)))))))))),"")</f>
        <v/>
      </c>
      <c r="AW115" s="29" t="str">
        <f>IFERROR(AV115*(IFERROR(VLOOKUP($AW$87,'Banco de Dados'!$B$4:$J$50,4,FALSE),"ERRO")),"")</f>
        <v/>
      </c>
      <c r="AX115" s="29" t="str">
        <f t="shared" si="59"/>
        <v/>
      </c>
      <c r="AY115" s="103" t="str">
        <f>IFERROR(AX115*(C115*(PRINCIPAL!$G$41/100))*0.47*(44/12),"")</f>
        <v/>
      </c>
      <c r="AZ115" s="111" t="str">
        <f t="shared" si="66"/>
        <v/>
      </c>
      <c r="BA115" s="30" t="str">
        <f>IFERROR(IF(AND(PRINCIPAL!$H$42&lt;&gt;"",OR(L115=PRINCIPAL!$I$42,L115=PRINCIPAL!$I$42+PRINCIPAL!$I$42,L115=PRINCIPAL!$I$42+PRINCIPAL!$I$42+PRINCIPAL!$I$42)),0,IF(AND(PRINCIPAL!$H$42&lt;&gt;"",L115=PRINCIPAL!$J$42),VLOOKUP($BB$87,'Banco de Dados'!$B$4:$J$50,8,FALSE)*PRINCIPAL!$H$42*(1-(PRINCIPAL!$K$42/100)),IF(AND(PRINCIPAL!$H$42&lt;&gt;"",L115=PRINCIPAL!$L$42),VLOOKUP($BB$87,'Banco de Dados'!$B$4:$J$50,8,FALSE)*PRINCIPAL!$H$42*(1-(PRINCIPAL!$M$42/100)),IF(AND(PRINCIPAL!$H$42&lt;&gt;"",L115=PRINCIPAL!$N$42),VLOOKUP($BB$87,'Banco de Dados'!$B$4:$J$50,8,FALSE)*PRINCIPAL!$H$42*(1-(PRINCIPAL!$O$42/100)),IF(PRINCIPAL!$H$42&lt;&gt;"",VLOOKUP($BB$87,'Banco de Dados'!$B$4:$J$50,8,FALSE)*PRINCIPAL!$H$42,IF(OR(L115=PRINCIPAL!$I$42,L115=PRINCIPAL!$I$42+PRINCIPAL!$I$42,L115=PRINCIPAL!$I$42+PRINCIPAL!$I$42+PRINCIPAL!$I$42),0,IF(L115=PRINCIPAL!$J$42,VLOOKUP($BB$87,'Banco de Dados'!$B$4:$J$50,6,FALSE)*(1-(PRINCIPAL!$K$42/100)),IF(L115=PRINCIPAL!$L$42,VLOOKUP($BB$87,'Banco de Dados'!$B$4:$J$50,6,FALSE)*(1-(PRINCIPAL!$M$42/100)),IF(L115=PRINCIPAL!$N$42,VLOOKUP($BB$87,'Banco de Dados'!$B$4:$J$50,6,FALSE)*(1-(PRINCIPAL!$O$42/100)),VLOOKUP($BB$87,'Banco de Dados'!$B$4:$J$50,6,FALSE)))))))))),"")</f>
        <v/>
      </c>
      <c r="BB115" s="29" t="str">
        <f>IFERROR(BA115*(IFERROR(VLOOKUP($BB$87,'Banco de Dados'!$B$4:$J$50,4,FALSE),"ERRO")),"")</f>
        <v/>
      </c>
      <c r="BC115" s="29" t="str">
        <f t="shared" si="67"/>
        <v/>
      </c>
      <c r="BD115" s="103" t="str">
        <f>IFERROR(BC115*(C115*(PRINCIPAL!$G$42/100))*0.47*(44/12),"")</f>
        <v/>
      </c>
      <c r="BE115" s="111" t="str">
        <f t="shared" si="60"/>
        <v/>
      </c>
      <c r="BF115" s="30" t="str">
        <f>IFERROR(IF(AND(PRINCIPAL!$H$43&lt;&gt;"",OR(L115=PRINCIPAL!$I$43,L115=PRINCIPAL!$I$43+PRINCIPAL!$I$43,L115=PRINCIPAL!$I$43+PRINCIPAL!$I$43+PRINCIPAL!$I$43)),0,IF(AND(PRINCIPAL!$H$43&lt;&gt;"",L115=PRINCIPAL!$J$43),VLOOKUP($BG$87,'Banco de Dados'!$B$4:$J$50,8,FALSE)*PRINCIPAL!$H$43*(1-(PRINCIPAL!$K$43/100)),IF(AND(PRINCIPAL!$H$43&lt;&gt;"",L115=PRINCIPAL!$L$43),VLOOKUP($BG$87,'Banco de Dados'!$B$4:$J$50,8,FALSE)*PRINCIPAL!$H$43*(1-(PRINCIPAL!$M$43/100)),IF(AND(PRINCIPAL!$H$43&lt;&gt;"",L115=PRINCIPAL!$N$43),VLOOKUP($BG$87,'Banco de Dados'!$B$4:$J$50,8,FALSE)*PRINCIPAL!$H$43*(1-(PRINCIPAL!$O$43/100)),IF(PRINCIPAL!$H$43&lt;&gt;"",VLOOKUP($BG$87,'Banco de Dados'!$B$4:$J$50,8,FALSE)*PRINCIPAL!$H$43,IF(OR(L115=PRINCIPAL!$I$43,L115=PRINCIPAL!$I$43+PRINCIPAL!$I$43,L115=PRINCIPAL!$I$43+PRINCIPAL!$I$43+PRINCIPAL!$I$43),0,IF(L115=PRINCIPAL!$J$43,VLOOKUP($BG$87,'Banco de Dados'!$B$4:$J$50,6,FALSE)*(1-(PRINCIPAL!$K$43/100)),IF(L115=PRINCIPAL!$L$43,VLOOKUP($BG$87,'Banco de Dados'!$B$4:$J$50,6,FALSE)*(1-(PRINCIPAL!$M$43/100)),IF(L115=PRINCIPAL!$N$43,VLOOKUP($BG$87,'Banco de Dados'!$B$4:$J$50,6,FALSE)*(1-(PRINCIPAL!$O$43/100)),VLOOKUP($BG$87,'Banco de Dados'!$B$4:$J$50,6,FALSE)))))))))),"")</f>
        <v/>
      </c>
      <c r="BG115" s="29" t="str">
        <f>IFERROR(BF115*(IFERROR(VLOOKUP($BG$87,'Banco de Dados'!$B$4:$J$50,4,FALSE),"ERRO")),"")</f>
        <v/>
      </c>
      <c r="BH115" s="29" t="str">
        <f t="shared" si="61"/>
        <v/>
      </c>
      <c r="BI115" s="103" t="str">
        <f>IFERROR(BH115*(C115*(PRINCIPAL!$G$43/100))*0.47*(44/12),"")</f>
        <v/>
      </c>
      <c r="BJ115" s="102" t="str">
        <f t="shared" si="62"/>
        <v/>
      </c>
    </row>
    <row r="116" spans="2:62" ht="12.75" customHeight="1" x14ac:dyDescent="0.3">
      <c r="B116" s="326">
        <f t="shared" si="49"/>
        <v>2047</v>
      </c>
      <c r="C116" s="340"/>
      <c r="D116" s="1"/>
      <c r="E116" s="116">
        <v>27</v>
      </c>
      <c r="F116" s="24" t="str">
        <f>IFERROR(VLOOKUP($G$87,'Banco de Dados'!$B$4:$J$50,6,FALSE),"")</f>
        <v/>
      </c>
      <c r="G116" s="25" t="str">
        <f>IFERROR(F116*(IFERROR(VLOOKUP($G$87,'Banco de Dados'!$B$4:$J$50,4,FALSE),"ERRO")),"")</f>
        <v/>
      </c>
      <c r="H116" s="25" t="str">
        <f t="shared" si="50"/>
        <v/>
      </c>
      <c r="I116" s="103" t="str">
        <f t="shared" si="51"/>
        <v/>
      </c>
      <c r="J116" s="117" t="str">
        <f t="shared" si="68"/>
        <v/>
      </c>
      <c r="K116" s="1"/>
      <c r="L116" s="91">
        <v>27</v>
      </c>
      <c r="M116" s="24" t="str">
        <f>IFERROR(IF(AND(PRINCIPAL!$H$34&lt;&gt;"",OR(L116=PRINCIPAL!$I$34,L116=PRINCIPAL!$I$34+PRINCIPAL!$I$34,L116=PRINCIPAL!$I$34+PRINCIPAL!$I$34+PRINCIPAL!$I$34)),0,IF(AND(PRINCIPAL!$H$34&lt;&gt;"",L116=PRINCIPAL!$J$34),VLOOKUP($N$87,'Banco de Dados'!$B$4:$J$50,8,FALSE)*PRINCIPAL!$H$34*(1-(PRINCIPAL!$K$34/100)),IF(AND(PRINCIPAL!$H$34&lt;&gt;"",L116=PRINCIPAL!$L$34),VLOOKUP($N$87,'Banco de Dados'!$B$4:$J$50,8,FALSE)*PRINCIPAL!$H$34*(1-(PRINCIPAL!$M$34/100)),IF(AND(PRINCIPAL!$H$34&lt;&gt;"",L116=PRINCIPAL!$N$34),VLOOKUP($N$87,'Banco de Dados'!$B$4:$J$50,8,FALSE)*PRINCIPAL!$H$34*(1-(PRINCIPAL!$O$34/100)),IF(PRINCIPAL!$H$34&lt;&gt;"",VLOOKUP($N$87,'Banco de Dados'!$B$4:$J$50,8,FALSE)*PRINCIPAL!$H$34,IF(OR(L116=PRINCIPAL!$I$34,L116=PRINCIPAL!$I$34+PRINCIPAL!$I$34,L116=PRINCIPAL!$I$34+PRINCIPAL!$I$34+PRINCIPAL!$I$34),0,IF(L116=PRINCIPAL!$J$34,VLOOKUP($N$87,'Banco de Dados'!$B$4:$J$50,6,FALSE)*(1-(PRINCIPAL!$K$34/100)),IF(L116=PRINCIPAL!$L$34,VLOOKUP($N$87,'Banco de Dados'!$B$4:$J$50,6,FALSE)*(1-(PRINCIPAL!$M$34/100)),IF(L116=PRINCIPAL!$N$34,VLOOKUP($N$87,'Banco de Dados'!$B$4:$J$50,6,FALSE)*(1-(PRINCIPAL!$O$34/100)),VLOOKUP($N$87,'Banco de Dados'!$B$4:$J$50,6,FALSE)))))))))),"")</f>
        <v/>
      </c>
      <c r="N116" s="25" t="str">
        <f>IFERROR(M116*(IFERROR(VLOOKUP($N$87,'Banco de Dados'!$B$4:$J$50,4,FALSE),"ERRO")),"")</f>
        <v/>
      </c>
      <c r="O116" s="25" t="str">
        <f t="shared" si="47"/>
        <v/>
      </c>
      <c r="P116" s="103" t="str">
        <f>IFERROR(O116*(C116*(PRINCIPAL!$G$34/100))*0.47*(44/12),"")</f>
        <v/>
      </c>
      <c r="Q116" s="107" t="str">
        <f t="shared" si="69"/>
        <v/>
      </c>
      <c r="R116" s="29" t="str">
        <f>IFERROR(IF(AND(PRINCIPAL!$H$35&lt;&gt;"",OR(L116=PRINCIPAL!$I$35,L116=PRINCIPAL!$I$35+PRINCIPAL!$I$35,L116=PRINCIPAL!$I$35+PRINCIPAL!$I$35+PRINCIPAL!$I$35)),0,IF(AND(PRINCIPAL!$H$35&lt;&gt;"",L116=PRINCIPAL!$J$35),VLOOKUP($S$87,'Banco de Dados'!$B$4:$J$50,8,FALSE)*PRINCIPAL!$H$35*(1-(PRINCIPAL!$K$35/100)),IF(AND(PRINCIPAL!$H$35&lt;&gt;"",L116=PRINCIPAL!$L$35),VLOOKUP($S$87,'Banco de Dados'!$B$4:$J$50,8,FALSE)*PRINCIPAL!$H$35*(1-(PRINCIPAL!$M$35/100)),IF(AND(PRINCIPAL!$H$35&lt;&gt;"",L116=PRINCIPAL!$N$35),VLOOKUP($S$87,'Banco de Dados'!$B$4:$J$50,8,FALSE)*PRINCIPAL!$H$35*(1-(PRINCIPAL!$O$35/100)),IF(PRINCIPAL!$H$35&lt;&gt;"",VLOOKUP($S$87,'Banco de Dados'!$B$4:$J$50,8,FALSE)*PRINCIPAL!$H$35,IF(OR(L116=PRINCIPAL!$I$35,L116=PRINCIPAL!$I$35+PRINCIPAL!$I$35,L116=PRINCIPAL!$I$35+PRINCIPAL!$I$35+PRINCIPAL!$I$35),0,IF(L116=PRINCIPAL!$J$35,VLOOKUP($S$87,'Banco de Dados'!$B$4:$J$50,6,FALSE)*(1-(PRINCIPAL!$K$35/100)),IF(L116=PRINCIPAL!$L$35,VLOOKUP($S$87,'Banco de Dados'!$B$4:$J$50,6,FALSE)*(1-(PRINCIPAL!$M$35/100)),IF(L116=PRINCIPAL!$N$35,VLOOKUP($S$87,'Banco de Dados'!$B$4:$J$50,6,FALSE)*(1-(PRINCIPAL!$O$35/100)),VLOOKUP($S$87,'Banco de Dados'!$B$4:$J$50,6,FALSE)))))))))),"")</f>
        <v/>
      </c>
      <c r="S116" s="29" t="str">
        <f>IFERROR(R116*(IFERROR(VLOOKUP($S$87,'Banco de Dados'!$B$4:$J$50,4,FALSE),"ERRO")),"")</f>
        <v/>
      </c>
      <c r="T116" s="29" t="str">
        <f t="shared" si="52"/>
        <v/>
      </c>
      <c r="U116" s="103" t="str">
        <f>IFERROR(T116*(C116*(PRINCIPAL!$G$35/100))*0.47*(44/12),"")</f>
        <v/>
      </c>
      <c r="V116" s="103" t="str">
        <f t="shared" si="71"/>
        <v/>
      </c>
      <c r="W116" s="30" t="str">
        <f>IFERROR(IF(AND(PRINCIPAL!$H$36&lt;&gt;"",OR(L116=PRINCIPAL!$I$36,L116=PRINCIPAL!$I$36+PRINCIPAL!$I$36,L116=PRINCIPAL!$I$36+PRINCIPAL!$I$36+PRINCIPAL!$I$36)),0,IF(AND(PRINCIPAL!$H$36&lt;&gt;"",L116=PRINCIPAL!$J$36),VLOOKUP($X$126,'Banco de Dados'!$B$4:$J$50,8,FALSE)*PRINCIPAL!$H$36*(1-(PRINCIPAL!$K$36/100)),IF(AND(PRINCIPAL!$H$36&lt;&gt;"",L116=PRINCIPAL!$L$36),VLOOKUP($X$126,'Banco de Dados'!$B$4:$J$50,8,FALSE)*PRINCIPAL!$H$36*(1-(PRINCIPAL!$M$36/100)),IF(AND(PRINCIPAL!$H$36&lt;&gt;"",L116=PRINCIPAL!$N$36),VLOOKUP($X$126,'Banco de Dados'!$B$4:$J$50,8,FALSE)*PRINCIPAL!$H$36*(1-(PRINCIPAL!$O$36/100)),IF(PRINCIPAL!$H$36&lt;&gt;"",VLOOKUP($X$87,'Banco de Dados'!$B$4:$J$50,8,FALSE)*PRINCIPAL!$H$36,IF(OR(L116=PRINCIPAL!$I$36,L116=PRINCIPAL!$I$36+PRINCIPAL!$I$36,L116=PRINCIPAL!$I$36+PRINCIPAL!$I$36+PRINCIPAL!$I$36),0,IF(L116=PRINCIPAL!$J$36,VLOOKUP($X$87,'Banco de Dados'!$B$4:$J$50,6,FALSE)*(1-(PRINCIPAL!$K$36/100)),IF(L116=PRINCIPAL!$L$36,VLOOKUP($X$87,'Banco de Dados'!$B$4:$J$50,6,FALSE)*(1-(PRINCIPAL!$M$36/100)),IF(L116=PRINCIPAL!$N$36,VLOOKUP($X$87,'Banco de Dados'!$B$4:$J$50,6,FALSE)*(1-(PRINCIPAL!$O$36/100)),VLOOKUP($X$87,'Banco de Dados'!$B$4:$J$50,6,FALSE)))))))))),"")</f>
        <v/>
      </c>
      <c r="X116" s="29" t="str">
        <f>IFERROR(W116*(IFERROR(VLOOKUP($X$87,'Banco de Dados'!$B$4:$J$50,4,FALSE),"ERRO")),"")</f>
        <v/>
      </c>
      <c r="Y116" s="29" t="str">
        <f t="shared" si="63"/>
        <v/>
      </c>
      <c r="Z116" s="103" t="str">
        <f>IFERROR(Y116*(C116*(PRINCIPAL!$G$36/100))*0.47*(44/12),"")</f>
        <v/>
      </c>
      <c r="AA116" s="111" t="str">
        <f t="shared" si="64"/>
        <v/>
      </c>
      <c r="AB116" s="30" t="str">
        <f>IFERROR(IF(AND(PRINCIPAL!$H$37&lt;&gt;"",OR(L116=PRINCIPAL!$I$37,L116=PRINCIPAL!$I$37+PRINCIPAL!$I$37,L116=PRINCIPAL!$I$37+PRINCIPAL!$I$37+PRINCIPAL!$I$37)),0,IF(AND(PRINCIPAL!$H$37&lt;&gt;"",L116=PRINCIPAL!$J$37),VLOOKUP($AC$87,'Banco de Dados'!$B$4:$J$50,8,FALSE)*PRINCIPAL!$H$37*(1-(PRINCIPAL!$K$37/100)),IF(AND(PRINCIPAL!$H$37&lt;&gt;"",L116=PRINCIPAL!$L$37),VLOOKUP($AC$87,'Banco de Dados'!$B$4:$J$50,8,FALSE)*PRINCIPAL!$H$37*(1-(PRINCIPAL!$M$37/100)),IF(AND(PRINCIPAL!$H$37&lt;&gt;"",L116=PRINCIPAL!$N$37),VLOOKUP($AC$87,'Banco de Dados'!$B$4:$J$50,8,FALSE)*PRINCIPAL!$H$37*(1-(PRINCIPAL!$O$37/100)),IF(PRINCIPAL!$H$37&lt;&gt;"",VLOOKUP($AC$87,'Banco de Dados'!$B$4:$J$50,8,FALSE)*PRINCIPAL!$H$37,IF(OR(L116=PRINCIPAL!$I$37,L116=PRINCIPAL!$I$37+PRINCIPAL!$I$37,L116=PRINCIPAL!$I$37+PRINCIPAL!$I$37+PRINCIPAL!$I$37),0,IF(L116=PRINCIPAL!$J$37,VLOOKUP($AC$87,'Banco de Dados'!$B$4:$J$50,6,FALSE)*(1-(PRINCIPAL!$K$37/100)),IF(L116=PRINCIPAL!$L$37,VLOOKUP($AC$87,'Banco de Dados'!$B$4:$J$50,6,FALSE)*(1-(PRINCIPAL!$M$37/100)),IF(L116=PRINCIPAL!$N$37,VLOOKUP($AC$87,'Banco de Dados'!$B$4:$J$50,6,FALSE)*(1-(PRINCIPAL!$O$37/100)),VLOOKUP($AC$87,'Banco de Dados'!$B$4:$J$50,6,FALSE)))))))))),"")</f>
        <v/>
      </c>
      <c r="AC116" s="29" t="str">
        <f>IFERROR(AB116*(IFERROR(VLOOKUP($AC$87,'Banco de Dados'!$B$4:$J$50,4,FALSE),"ERRO")),"")</f>
        <v/>
      </c>
      <c r="AD116" s="29" t="str">
        <f t="shared" si="53"/>
        <v/>
      </c>
      <c r="AE116" s="103" t="str">
        <f>IFERROR(AD116*(C116*(PRINCIPAL!$G$37/100))*0.47*(44/12),"")</f>
        <v/>
      </c>
      <c r="AF116" s="111" t="str">
        <f t="shared" si="54"/>
        <v/>
      </c>
      <c r="AG116" s="30" t="str">
        <f>IFERROR(IF(AND(PRINCIPAL!$H$38&lt;&gt;"",OR(L116=PRINCIPAL!$I$38,L116=PRINCIPAL!$I$38+PRINCIPAL!$I$38,L116=PRINCIPAL!$I$38+PRINCIPAL!$I$38+PRINCIPAL!$I$38)),0,IF(AND(PRINCIPAL!$H$38&lt;&gt;"",L116=PRINCIPAL!$J$38),VLOOKUP($AH$87,'Banco de Dados'!$B$4:$J$50,8,FALSE)*PRINCIPAL!$H$38*(1-(PRINCIPAL!$K$38/100)),IF(AND(PRINCIPAL!$H$38&lt;&gt;"",L116=PRINCIPAL!$L$38),VLOOKUP($AH$87,'Banco de Dados'!$B$4:$J$50,8,FALSE)*PRINCIPAL!$H$38*(1-(PRINCIPAL!$M$38/100)),IF(AND(PRINCIPAL!$H$38&lt;&gt;"",L116=PRINCIPAL!$N$38),VLOOKUP($AH$87,'Banco de Dados'!$B$4:$J$50,8,FALSE)*PRINCIPAL!$H$38*(1-(PRINCIPAL!$O$38/100)),IF(PRINCIPAL!$H$38&lt;&gt;"",VLOOKUP($AH$87,'Banco de Dados'!$B$4:$J$50,8,FALSE)*PRINCIPAL!$H$38,IF(OR(L116=PRINCIPAL!$I$38,L116=PRINCIPAL!$I$38+PRINCIPAL!$I$38,L116=PRINCIPAL!$I$38+PRINCIPAL!$I$38+PRINCIPAL!$I$38),0,IF(L116=PRINCIPAL!$J$38,VLOOKUP($AH$87,'Banco de Dados'!$B$4:$J$50,6,FALSE)*(1-(PRINCIPAL!$K$38/100)),IF(L116=PRINCIPAL!$L$38,VLOOKUP($AH$87,'Banco de Dados'!$B$4:$J$50,6,FALSE)*(1-(PRINCIPAL!$M$38/100)),IF(L116=PRINCIPAL!$N$38,VLOOKUP($AH$87,'Banco de Dados'!$B$4:$J$50,6,FALSE)*(1-(PRINCIPAL!$O$38/100)),VLOOKUP($AH$87,'Banco de Dados'!$B$4:$J$50,6,FALSE)))))))))),"")</f>
        <v/>
      </c>
      <c r="AH116" s="29" t="str">
        <f>IFERROR(AG116*(IFERROR(VLOOKUP($AH$87,'Banco de Dados'!$B$4:$J$50,4,FALSE),"ERRO")),"")</f>
        <v/>
      </c>
      <c r="AI116" s="29" t="str">
        <f t="shared" si="55"/>
        <v/>
      </c>
      <c r="AJ116" s="103" t="str">
        <f>IFERROR(AI116*(C116*(PRINCIPAL!$G$38/100))*0.47*(44/12),"")</f>
        <v/>
      </c>
      <c r="AK116" s="111" t="str">
        <f t="shared" si="65"/>
        <v/>
      </c>
      <c r="AL116" s="30" t="str">
        <f>IFERROR(IF(AND(PRINCIPAL!$H$39&lt;&gt;"",OR(L116=PRINCIPAL!$I$39,L116=PRINCIPAL!$I$39+PRINCIPAL!$I$39,L116=PRINCIPAL!$I$39+PRINCIPAL!$I$39+PRINCIPAL!$I$39)),0,IF(AND(PRINCIPAL!$H$39&lt;&gt;"",L116=PRINCIPAL!$J$39),VLOOKUP($AM$87,'Banco de Dados'!$B$4:$J$50,8,FALSE)*PRINCIPAL!$H$39*(1-(PRINCIPAL!$K$39/100)),IF(AND(PRINCIPAL!$H$39&lt;&gt;"",L116=PRINCIPAL!$L$39),VLOOKUP($AM$87,'Banco de Dados'!$B$4:$J$50,8,FALSE)*PRINCIPAL!$H$39*(1-(PRINCIPAL!$M$39/100)),IF(AND(PRINCIPAL!$H$39&lt;&gt;"",L116=PRINCIPAL!$N$39),VLOOKUP($AM$87,'Banco de Dados'!$B$4:$J$50,8,FALSE)*PRINCIPAL!$H$39*(1-(PRINCIPAL!$O$39/100)),IF(PRINCIPAL!$H$39&lt;&gt;"",VLOOKUP($AM$87,'Banco de Dados'!$B$4:$J$50,8,FALSE)*PRINCIPAL!$H$39,IF(OR(L116=PRINCIPAL!$I$39,L116=PRINCIPAL!$I$39+PRINCIPAL!$I$39,L116=PRINCIPAL!$I$39+PRINCIPAL!$I$39+PRINCIPAL!$I$39),0,IF(L116=PRINCIPAL!$J$39,VLOOKUP($AM$87,'Banco de Dados'!$B$4:$J$50,6,FALSE)*(1-(PRINCIPAL!$K$39/100)),IF(L116=PRINCIPAL!$L$39,VLOOKUP($AM$87,'Banco de Dados'!$B$4:$J$50,6,FALSE)*(1-(PRINCIPAL!$M$39/100)),IF(L116=PRINCIPAL!$N$39,VLOOKUP($AM$87,'Banco de Dados'!$B$4:$J$50,6,FALSE)*(1-(PRINCIPAL!$O$39/100)),VLOOKUP($AM$87,'Banco de Dados'!$B$4:$J$50,6,FALSE)))))))))),"")</f>
        <v/>
      </c>
      <c r="AM116" s="29" t="str">
        <f>IFERROR(AL116*(IFERROR(VLOOKUP($AM$87,'Banco de Dados'!$B$4:$J$50,4,FALSE),"ERRO")),"")</f>
        <v/>
      </c>
      <c r="AN116" s="29" t="str">
        <f t="shared" si="56"/>
        <v/>
      </c>
      <c r="AO116" s="103" t="str">
        <f>IFERROR(AN116*(C116*(PRINCIPAL!$G$39/100))*0.47*(44/12),"")</f>
        <v/>
      </c>
      <c r="AP116" s="111" t="str">
        <f t="shared" si="57"/>
        <v/>
      </c>
      <c r="AQ116" s="29" t="str">
        <f>IFERROR(IF(AND(PRINCIPAL!$H$40&lt;&gt;"",OR(L116=PRINCIPAL!$I$40,L116=PRINCIPAL!$I$40+PRINCIPAL!$I$40,L116=PRINCIPAL!$I$40+PRINCIPAL!$I$40+PRINCIPAL!$I$40)),0,IF(AND(PRINCIPAL!$H$40&lt;&gt;"",L116=PRINCIPAL!$J$40),VLOOKUP($AR$87,'Banco de Dados'!$B$4:$J$50,8,FALSE)*PRINCIPAL!$H$40*(1-(PRINCIPAL!$K$40/100)),IF(AND(PRINCIPAL!$H$40&lt;&gt;"",L116=PRINCIPAL!$L$40),VLOOKUP($AR$87,'Banco de Dados'!$B$4:$J$50,8,FALSE)*PRINCIPAL!$H$40*(1-(PRINCIPAL!$M$40/100)),IF(AND(PRINCIPAL!$H$40&lt;&gt;"",L116=PRINCIPAL!$N$40),VLOOKUP($AR$87,'Banco de Dados'!$B$4:$J$50,8,FALSE)*PRINCIPAL!$H$40*(1-(PRINCIPAL!$O$40/100)),IF(PRINCIPAL!$H$40&lt;&gt;"",VLOOKUP($AR$87,'Banco de Dados'!$B$4:$J$50,8,FALSE)*PRINCIPAL!$H$40,IF(OR(L116=PRINCIPAL!$I$40,L116=PRINCIPAL!$I$40+PRINCIPAL!$I$40,L116=PRINCIPAL!$I$40+PRINCIPAL!$I$40+PRINCIPAL!$I$40),0,IF(L116=PRINCIPAL!$J$40,VLOOKUP($AR$87,'Banco de Dados'!$B$4:$J$50,6,FALSE)*(1-(PRINCIPAL!$K$40/100)),IF(L116=PRINCIPAL!$L$40,VLOOKUP($AR$87,'Banco de Dados'!$B$4:$J$50,6,FALSE)*(1-(PRINCIPAL!$M$40/100)),IF(L116=PRINCIPAL!$N$40,VLOOKUP($AR$87,'Banco de Dados'!$B$4:$J$50,6,FALSE)*(1-(PRINCIPAL!$O$40/100)),VLOOKUP($AR$87,'Banco de Dados'!$B$4:$J$50,6,FALSE)))))))))),"")</f>
        <v/>
      </c>
      <c r="AR116" s="29" t="str">
        <f>IFERROR(AQ116*(IFERROR(VLOOKUP($AR$87,'Banco de Dados'!$B$4:$J$50,4,FALSE),"ERRO")),"")</f>
        <v/>
      </c>
      <c r="AS116" s="29" t="str">
        <f t="shared" si="58"/>
        <v/>
      </c>
      <c r="AT116" s="103" t="str">
        <f>IFERROR(AS116*(C116*(PRINCIPAL!$G$40/100))*0.47*(44/12),"")</f>
        <v/>
      </c>
      <c r="AU116" s="111" t="str">
        <f t="shared" si="70"/>
        <v/>
      </c>
      <c r="AV116" s="30" t="str">
        <f>IFERROR(IF(AND(PRINCIPAL!$H$41&lt;&gt;"",OR(L116=PRINCIPAL!$I$41,L116=PRINCIPAL!$I$41+PRINCIPAL!$I$41,L116=PRINCIPAL!$I$41+PRINCIPAL!$I$41+PRINCIPAL!$I$41)),0,IF(AND(PRINCIPAL!$H$41&lt;&gt;"",L116=PRINCIPAL!$J$41),VLOOKUP($AW$87,'Banco de Dados'!$B$4:$J$50,8,FALSE)*PRINCIPAL!$H$41*(1-(PRINCIPAL!$K$41/100)),IF(AND(PRINCIPAL!$H$41&lt;&gt;"",L116=PRINCIPAL!$L$41),VLOOKUP($AW$87,'Banco de Dados'!$B$4:$J$50,8,FALSE)*PRINCIPAL!$H$41*(1-(PRINCIPAL!$M$41/100)),IF(AND(PRINCIPAL!$H$41&lt;&gt;"",L116=PRINCIPAL!$N$41),VLOOKUP($AW$87,'Banco de Dados'!$B$4:$J$50,8,FALSE)*PRINCIPAL!$H$41*(1-(PRINCIPAL!$O$41/100)),IF(PRINCIPAL!$H$41&lt;&gt;"",VLOOKUP($AW$87,'Banco de Dados'!$B$4:$J$50,8,FALSE)*PRINCIPAL!$H$41,IF(OR(L116=PRINCIPAL!$I$41,L116=PRINCIPAL!$I$41+PRINCIPAL!$I$41,L116=PRINCIPAL!$I$41+PRINCIPAL!$I$41+PRINCIPAL!$I$41),0,IF(L116=PRINCIPAL!$J$41,VLOOKUP($AW$87,'Banco de Dados'!$B$4:$J$50,6,FALSE)*(1-(PRINCIPAL!$K$41/100)),IF(L116=PRINCIPAL!$L$41,VLOOKUP($AW$87,'Banco de Dados'!$B$4:$J$50,6,FALSE)*(1-(PRINCIPAL!$M$41/100)),IF(L116=PRINCIPAL!$N$41,VLOOKUP($AW$87,'Banco de Dados'!$B$4:$J$50,6,FALSE)*(1-(PRINCIPAL!$O$41/100)),VLOOKUP($AW$87,'Banco de Dados'!$B$4:$J$50,6,FALSE)))))))))),"")</f>
        <v/>
      </c>
      <c r="AW116" s="29" t="str">
        <f>IFERROR(AV116*(IFERROR(VLOOKUP($AW$87,'Banco de Dados'!$B$4:$J$50,4,FALSE),"ERRO")),"")</f>
        <v/>
      </c>
      <c r="AX116" s="29" t="str">
        <f t="shared" si="59"/>
        <v/>
      </c>
      <c r="AY116" s="103" t="str">
        <f>IFERROR(AX116*(C116*(PRINCIPAL!$G$41/100))*0.47*(44/12),"")</f>
        <v/>
      </c>
      <c r="AZ116" s="111" t="str">
        <f t="shared" si="66"/>
        <v/>
      </c>
      <c r="BA116" s="30" t="str">
        <f>IFERROR(IF(AND(PRINCIPAL!$H$42&lt;&gt;"",OR(L116=PRINCIPAL!$I$42,L116=PRINCIPAL!$I$42+PRINCIPAL!$I$42,L116=PRINCIPAL!$I$42+PRINCIPAL!$I$42+PRINCIPAL!$I$42)),0,IF(AND(PRINCIPAL!$H$42&lt;&gt;"",L116=PRINCIPAL!$J$42),VLOOKUP($BB$87,'Banco de Dados'!$B$4:$J$50,8,FALSE)*PRINCIPAL!$H$42*(1-(PRINCIPAL!$K$42/100)),IF(AND(PRINCIPAL!$H$42&lt;&gt;"",L116=PRINCIPAL!$L$42),VLOOKUP($BB$87,'Banco de Dados'!$B$4:$J$50,8,FALSE)*PRINCIPAL!$H$42*(1-(PRINCIPAL!$M$42/100)),IF(AND(PRINCIPAL!$H$42&lt;&gt;"",L116=PRINCIPAL!$N$42),VLOOKUP($BB$87,'Banco de Dados'!$B$4:$J$50,8,FALSE)*PRINCIPAL!$H$42*(1-(PRINCIPAL!$O$42/100)),IF(PRINCIPAL!$H$42&lt;&gt;"",VLOOKUP($BB$87,'Banco de Dados'!$B$4:$J$50,8,FALSE)*PRINCIPAL!$H$42,IF(OR(L116=PRINCIPAL!$I$42,L116=PRINCIPAL!$I$42+PRINCIPAL!$I$42,L116=PRINCIPAL!$I$42+PRINCIPAL!$I$42+PRINCIPAL!$I$42),0,IF(L116=PRINCIPAL!$J$42,VLOOKUP($BB$87,'Banco de Dados'!$B$4:$J$50,6,FALSE)*(1-(PRINCIPAL!$K$42/100)),IF(L116=PRINCIPAL!$L$42,VLOOKUP($BB$87,'Banco de Dados'!$B$4:$J$50,6,FALSE)*(1-(PRINCIPAL!$M$42/100)),IF(L116=PRINCIPAL!$N$42,VLOOKUP($BB$87,'Banco de Dados'!$B$4:$J$50,6,FALSE)*(1-(PRINCIPAL!$O$42/100)),VLOOKUP($BB$87,'Banco de Dados'!$B$4:$J$50,6,FALSE)))))))))),"")</f>
        <v/>
      </c>
      <c r="BB116" s="29" t="str">
        <f>IFERROR(BA116*(IFERROR(VLOOKUP($BB$87,'Banco de Dados'!$B$4:$J$50,4,FALSE),"ERRO")),"")</f>
        <v/>
      </c>
      <c r="BC116" s="29" t="str">
        <f t="shared" si="67"/>
        <v/>
      </c>
      <c r="BD116" s="103" t="str">
        <f>IFERROR(BC116*(C116*(PRINCIPAL!$G$42/100))*0.47*(44/12),"")</f>
        <v/>
      </c>
      <c r="BE116" s="111" t="str">
        <f t="shared" si="60"/>
        <v/>
      </c>
      <c r="BF116" s="30" t="str">
        <f>IFERROR(IF(AND(PRINCIPAL!$H$43&lt;&gt;"",OR(L116=PRINCIPAL!$I$43,L116=PRINCIPAL!$I$43+PRINCIPAL!$I$43,L116=PRINCIPAL!$I$43+PRINCIPAL!$I$43+PRINCIPAL!$I$43)),0,IF(AND(PRINCIPAL!$H$43&lt;&gt;"",L116=PRINCIPAL!$J$43),VLOOKUP($BG$87,'Banco de Dados'!$B$4:$J$50,8,FALSE)*PRINCIPAL!$H$43*(1-(PRINCIPAL!$K$43/100)),IF(AND(PRINCIPAL!$H$43&lt;&gt;"",L116=PRINCIPAL!$L$43),VLOOKUP($BG$87,'Banco de Dados'!$B$4:$J$50,8,FALSE)*PRINCIPAL!$H$43*(1-(PRINCIPAL!$M$43/100)),IF(AND(PRINCIPAL!$H$43&lt;&gt;"",L116=PRINCIPAL!$N$43),VLOOKUP($BG$87,'Banco de Dados'!$B$4:$J$50,8,FALSE)*PRINCIPAL!$H$43*(1-(PRINCIPAL!$O$43/100)),IF(PRINCIPAL!$H$43&lt;&gt;"",VLOOKUP($BG$87,'Banco de Dados'!$B$4:$J$50,8,FALSE)*PRINCIPAL!$H$43,IF(OR(L116=PRINCIPAL!$I$43,L116=PRINCIPAL!$I$43+PRINCIPAL!$I$43,L116=PRINCIPAL!$I$43+PRINCIPAL!$I$43+PRINCIPAL!$I$43),0,IF(L116=PRINCIPAL!$J$43,VLOOKUP($BG$87,'Banco de Dados'!$B$4:$J$50,6,FALSE)*(1-(PRINCIPAL!$K$43/100)),IF(L116=PRINCIPAL!$L$43,VLOOKUP($BG$87,'Banco de Dados'!$B$4:$J$50,6,FALSE)*(1-(PRINCIPAL!$M$43/100)),IF(L116=PRINCIPAL!$N$43,VLOOKUP($BG$87,'Banco de Dados'!$B$4:$J$50,6,FALSE)*(1-(PRINCIPAL!$O$43/100)),VLOOKUP($BG$87,'Banco de Dados'!$B$4:$J$50,6,FALSE)))))))))),"")</f>
        <v/>
      </c>
      <c r="BG116" s="29" t="str">
        <f>IFERROR(BF116*(IFERROR(VLOOKUP($BG$87,'Banco de Dados'!$B$4:$J$50,4,FALSE),"ERRO")),"")</f>
        <v/>
      </c>
      <c r="BH116" s="29" t="str">
        <f t="shared" si="61"/>
        <v/>
      </c>
      <c r="BI116" s="103" t="str">
        <f>IFERROR(BH116*(C116*(PRINCIPAL!$G$43/100))*0.47*(44/12),"")</f>
        <v/>
      </c>
      <c r="BJ116" s="102" t="str">
        <f t="shared" si="62"/>
        <v/>
      </c>
    </row>
    <row r="117" spans="2:62" ht="12.75" customHeight="1" x14ac:dyDescent="0.3">
      <c r="B117" s="326">
        <f t="shared" si="49"/>
        <v>2048</v>
      </c>
      <c r="C117" s="340"/>
      <c r="D117" s="1"/>
      <c r="E117" s="116">
        <v>28</v>
      </c>
      <c r="F117" s="24" t="str">
        <f>IFERROR(VLOOKUP($G$87,'Banco de Dados'!$B$4:$J$50,6,FALSE),"")</f>
        <v/>
      </c>
      <c r="G117" s="25" t="str">
        <f>IFERROR(F117*(IFERROR(VLOOKUP($G$87,'Banco de Dados'!$B$4:$J$50,4,FALSE),"ERRO")),"")</f>
        <v/>
      </c>
      <c r="H117" s="25" t="str">
        <f t="shared" si="50"/>
        <v/>
      </c>
      <c r="I117" s="103" t="str">
        <f t="shared" si="51"/>
        <v/>
      </c>
      <c r="J117" s="117" t="str">
        <f t="shared" si="68"/>
        <v/>
      </c>
      <c r="K117" s="1"/>
      <c r="L117" s="91">
        <v>28</v>
      </c>
      <c r="M117" s="24" t="str">
        <f>IFERROR(IF(AND(PRINCIPAL!$H$34&lt;&gt;"",OR(L117=PRINCIPAL!$I$34,L117=PRINCIPAL!$I$34+PRINCIPAL!$I$34,L117=PRINCIPAL!$I$34+PRINCIPAL!$I$34+PRINCIPAL!$I$34)),0,IF(AND(PRINCIPAL!$H$34&lt;&gt;"",L117=PRINCIPAL!$J$34),VLOOKUP($N$87,'Banco de Dados'!$B$4:$J$50,8,FALSE)*PRINCIPAL!$H$34*(1-(PRINCIPAL!$K$34/100)),IF(AND(PRINCIPAL!$H$34&lt;&gt;"",L117=PRINCIPAL!$L$34),VLOOKUP($N$87,'Banco de Dados'!$B$4:$J$50,8,FALSE)*PRINCIPAL!$H$34*(1-(PRINCIPAL!$M$34/100)),IF(AND(PRINCIPAL!$H$34&lt;&gt;"",L117=PRINCIPAL!$N$34),VLOOKUP($N$87,'Banco de Dados'!$B$4:$J$50,8,FALSE)*PRINCIPAL!$H$34*(1-(PRINCIPAL!$O$34/100)),IF(PRINCIPAL!$H$34&lt;&gt;"",VLOOKUP($N$87,'Banco de Dados'!$B$4:$J$50,8,FALSE)*PRINCIPAL!$H$34,IF(OR(L117=PRINCIPAL!$I$34,L117=PRINCIPAL!$I$34+PRINCIPAL!$I$34,L117=PRINCIPAL!$I$34+PRINCIPAL!$I$34+PRINCIPAL!$I$34),0,IF(L117=PRINCIPAL!$J$34,VLOOKUP($N$87,'Banco de Dados'!$B$4:$J$50,6,FALSE)*(1-(PRINCIPAL!$K$34/100)),IF(L117=PRINCIPAL!$L$34,VLOOKUP($N$87,'Banco de Dados'!$B$4:$J$50,6,FALSE)*(1-(PRINCIPAL!$M$34/100)),IF(L117=PRINCIPAL!$N$34,VLOOKUP($N$87,'Banco de Dados'!$B$4:$J$50,6,FALSE)*(1-(PRINCIPAL!$O$34/100)),VLOOKUP($N$87,'Banco de Dados'!$B$4:$J$50,6,FALSE)))))))))),"")</f>
        <v/>
      </c>
      <c r="N117" s="25" t="str">
        <f>IFERROR(M117*(IFERROR(VLOOKUP($N$87,'Banco de Dados'!$B$4:$J$50,4,FALSE),"ERRO")),"")</f>
        <v/>
      </c>
      <c r="O117" s="25" t="str">
        <f t="shared" si="47"/>
        <v/>
      </c>
      <c r="P117" s="103" t="str">
        <f>IFERROR(O117*(C117*(PRINCIPAL!$G$34/100))*0.47*(44/12),"")</f>
        <v/>
      </c>
      <c r="Q117" s="107" t="str">
        <f t="shared" si="69"/>
        <v/>
      </c>
      <c r="R117" s="29" t="str">
        <f>IFERROR(IF(AND(PRINCIPAL!$H$35&lt;&gt;"",OR(L117=PRINCIPAL!$I$35,L117=PRINCIPAL!$I$35+PRINCIPAL!$I$35,L117=PRINCIPAL!$I$35+PRINCIPAL!$I$35+PRINCIPAL!$I$35)),0,IF(AND(PRINCIPAL!$H$35&lt;&gt;"",L117=PRINCIPAL!$J$35),VLOOKUP($S$87,'Banco de Dados'!$B$4:$J$50,8,FALSE)*PRINCIPAL!$H$35*(1-(PRINCIPAL!$K$35/100)),IF(AND(PRINCIPAL!$H$35&lt;&gt;"",L117=PRINCIPAL!$L$35),VLOOKUP($S$87,'Banco de Dados'!$B$4:$J$50,8,FALSE)*PRINCIPAL!$H$35*(1-(PRINCIPAL!$M$35/100)),IF(AND(PRINCIPAL!$H$35&lt;&gt;"",L117=PRINCIPAL!$N$35),VLOOKUP($S$87,'Banco de Dados'!$B$4:$J$50,8,FALSE)*PRINCIPAL!$H$35*(1-(PRINCIPAL!$O$35/100)),IF(PRINCIPAL!$H$35&lt;&gt;"",VLOOKUP($S$87,'Banco de Dados'!$B$4:$J$50,8,FALSE)*PRINCIPAL!$H$35,IF(OR(L117=PRINCIPAL!$I$35,L117=PRINCIPAL!$I$35+PRINCIPAL!$I$35,L117=PRINCIPAL!$I$35+PRINCIPAL!$I$35+PRINCIPAL!$I$35),0,IF(L117=PRINCIPAL!$J$35,VLOOKUP($S$87,'Banco de Dados'!$B$4:$J$50,6,FALSE)*(1-(PRINCIPAL!$K$35/100)),IF(L117=PRINCIPAL!$L$35,VLOOKUP($S$87,'Banco de Dados'!$B$4:$J$50,6,FALSE)*(1-(PRINCIPAL!$M$35/100)),IF(L117=PRINCIPAL!$N$35,VLOOKUP($S$87,'Banco de Dados'!$B$4:$J$50,6,FALSE)*(1-(PRINCIPAL!$O$35/100)),VLOOKUP($S$87,'Banco de Dados'!$B$4:$J$50,6,FALSE)))))))))),"")</f>
        <v/>
      </c>
      <c r="S117" s="29" t="str">
        <f>IFERROR(R117*(IFERROR(VLOOKUP($S$87,'Banco de Dados'!$B$4:$J$50,4,FALSE),"ERRO")),"")</f>
        <v/>
      </c>
      <c r="T117" s="29" t="str">
        <f t="shared" si="52"/>
        <v/>
      </c>
      <c r="U117" s="103" t="str">
        <f>IFERROR(T117*(C117*(PRINCIPAL!$G$35/100))*0.47*(44/12),"")</f>
        <v/>
      </c>
      <c r="V117" s="103" t="str">
        <f t="shared" si="71"/>
        <v/>
      </c>
      <c r="W117" s="30" t="str">
        <f>IFERROR(IF(AND(PRINCIPAL!$H$36&lt;&gt;"",OR(L117=PRINCIPAL!$I$36,L117=PRINCIPAL!$I$36+PRINCIPAL!$I$36,L117=PRINCIPAL!$I$36+PRINCIPAL!$I$36+PRINCIPAL!$I$36)),0,IF(AND(PRINCIPAL!$H$36&lt;&gt;"",L117=PRINCIPAL!$J$36),VLOOKUP($X$126,'Banco de Dados'!$B$4:$J$50,8,FALSE)*PRINCIPAL!$H$36*(1-(PRINCIPAL!$K$36/100)),IF(AND(PRINCIPAL!$H$36&lt;&gt;"",L117=PRINCIPAL!$L$36),VLOOKUP($X$126,'Banco de Dados'!$B$4:$J$50,8,FALSE)*PRINCIPAL!$H$36*(1-(PRINCIPAL!$M$36/100)),IF(AND(PRINCIPAL!$H$36&lt;&gt;"",L117=PRINCIPAL!$N$36),VLOOKUP($X$126,'Banco de Dados'!$B$4:$J$50,8,FALSE)*PRINCIPAL!$H$36*(1-(PRINCIPAL!$O$36/100)),IF(PRINCIPAL!$H$36&lt;&gt;"",VLOOKUP($X$87,'Banco de Dados'!$B$4:$J$50,8,FALSE)*PRINCIPAL!$H$36,IF(OR(L117=PRINCIPAL!$I$36,L117=PRINCIPAL!$I$36+PRINCIPAL!$I$36,L117=PRINCIPAL!$I$36+PRINCIPAL!$I$36+PRINCIPAL!$I$36),0,IF(L117=PRINCIPAL!$J$36,VLOOKUP($X$87,'Banco de Dados'!$B$4:$J$50,6,FALSE)*(1-(PRINCIPAL!$K$36/100)),IF(L117=PRINCIPAL!$L$36,VLOOKUP($X$87,'Banco de Dados'!$B$4:$J$50,6,FALSE)*(1-(PRINCIPAL!$M$36/100)),IF(L117=PRINCIPAL!$N$36,VLOOKUP($X$87,'Banco de Dados'!$B$4:$J$50,6,FALSE)*(1-(PRINCIPAL!$O$36/100)),VLOOKUP($X$87,'Banco de Dados'!$B$4:$J$50,6,FALSE)))))))))),"")</f>
        <v/>
      </c>
      <c r="X117" s="29" t="str">
        <f>IFERROR(W117*(IFERROR(VLOOKUP($X$87,'Banco de Dados'!$B$4:$J$50,4,FALSE),"ERRO")),"")</f>
        <v/>
      </c>
      <c r="Y117" s="29" t="str">
        <f t="shared" si="63"/>
        <v/>
      </c>
      <c r="Z117" s="103" t="str">
        <f>IFERROR(Y117*(C117*(PRINCIPAL!$G$36/100))*0.47*(44/12),"")</f>
        <v/>
      </c>
      <c r="AA117" s="111" t="str">
        <f t="shared" si="64"/>
        <v/>
      </c>
      <c r="AB117" s="30" t="str">
        <f>IFERROR(IF(AND(PRINCIPAL!$H$37&lt;&gt;"",OR(L117=PRINCIPAL!$I$37,L117=PRINCIPAL!$I$37+PRINCIPAL!$I$37,L117=PRINCIPAL!$I$37+PRINCIPAL!$I$37+PRINCIPAL!$I$37)),0,IF(AND(PRINCIPAL!$H$37&lt;&gt;"",L117=PRINCIPAL!$J$37),VLOOKUP($AC$87,'Banco de Dados'!$B$4:$J$50,8,FALSE)*PRINCIPAL!$H$37*(1-(PRINCIPAL!$K$37/100)),IF(AND(PRINCIPAL!$H$37&lt;&gt;"",L117=PRINCIPAL!$L$37),VLOOKUP($AC$87,'Banco de Dados'!$B$4:$J$50,8,FALSE)*PRINCIPAL!$H$37*(1-(PRINCIPAL!$M$37/100)),IF(AND(PRINCIPAL!$H$37&lt;&gt;"",L117=PRINCIPAL!$N$37),VLOOKUP($AC$87,'Banco de Dados'!$B$4:$J$50,8,FALSE)*PRINCIPAL!$H$37*(1-(PRINCIPAL!$O$37/100)),IF(PRINCIPAL!$H$37&lt;&gt;"",VLOOKUP($AC$87,'Banco de Dados'!$B$4:$J$50,8,FALSE)*PRINCIPAL!$H$37,IF(OR(L117=PRINCIPAL!$I$37,L117=PRINCIPAL!$I$37+PRINCIPAL!$I$37,L117=PRINCIPAL!$I$37+PRINCIPAL!$I$37+PRINCIPAL!$I$37),0,IF(L117=PRINCIPAL!$J$37,VLOOKUP($AC$87,'Banco de Dados'!$B$4:$J$50,6,FALSE)*(1-(PRINCIPAL!$K$37/100)),IF(L117=PRINCIPAL!$L$37,VLOOKUP($AC$87,'Banco de Dados'!$B$4:$J$50,6,FALSE)*(1-(PRINCIPAL!$M$37/100)),IF(L117=PRINCIPAL!$N$37,VLOOKUP($AC$87,'Banco de Dados'!$B$4:$J$50,6,FALSE)*(1-(PRINCIPAL!$O$37/100)),VLOOKUP($AC$87,'Banco de Dados'!$B$4:$J$50,6,FALSE)))))))))),"")</f>
        <v/>
      </c>
      <c r="AC117" s="29" t="str">
        <f>IFERROR(AB117*(IFERROR(VLOOKUP($AC$87,'Banco de Dados'!$B$4:$J$50,4,FALSE),"ERRO")),"")</f>
        <v/>
      </c>
      <c r="AD117" s="29" t="str">
        <f t="shared" si="53"/>
        <v/>
      </c>
      <c r="AE117" s="103" t="str">
        <f>IFERROR(AD117*(C117*(PRINCIPAL!$G$37/100))*0.47*(44/12),"")</f>
        <v/>
      </c>
      <c r="AF117" s="111" t="str">
        <f t="shared" si="54"/>
        <v/>
      </c>
      <c r="AG117" s="30" t="str">
        <f>IFERROR(IF(AND(PRINCIPAL!$H$38&lt;&gt;"",OR(L117=PRINCIPAL!$I$38,L117=PRINCIPAL!$I$38+PRINCIPAL!$I$38,L117=PRINCIPAL!$I$38+PRINCIPAL!$I$38+PRINCIPAL!$I$38)),0,IF(AND(PRINCIPAL!$H$38&lt;&gt;"",L117=PRINCIPAL!$J$38),VLOOKUP($AH$87,'Banco de Dados'!$B$4:$J$50,8,FALSE)*PRINCIPAL!$H$38*(1-(PRINCIPAL!$K$38/100)),IF(AND(PRINCIPAL!$H$38&lt;&gt;"",L117=PRINCIPAL!$L$38),VLOOKUP($AH$87,'Banco de Dados'!$B$4:$J$50,8,FALSE)*PRINCIPAL!$H$38*(1-(PRINCIPAL!$M$38/100)),IF(AND(PRINCIPAL!$H$38&lt;&gt;"",L117=PRINCIPAL!$N$38),VLOOKUP($AH$87,'Banco de Dados'!$B$4:$J$50,8,FALSE)*PRINCIPAL!$H$38*(1-(PRINCIPAL!$O$38/100)),IF(PRINCIPAL!$H$38&lt;&gt;"",VLOOKUP($AH$87,'Banco de Dados'!$B$4:$J$50,8,FALSE)*PRINCIPAL!$H$38,IF(OR(L117=PRINCIPAL!$I$38,L117=PRINCIPAL!$I$38+PRINCIPAL!$I$38,L117=PRINCIPAL!$I$38+PRINCIPAL!$I$38+PRINCIPAL!$I$38),0,IF(L117=PRINCIPAL!$J$38,VLOOKUP($AH$87,'Banco de Dados'!$B$4:$J$50,6,FALSE)*(1-(PRINCIPAL!$K$38/100)),IF(L117=PRINCIPAL!$L$38,VLOOKUP($AH$87,'Banco de Dados'!$B$4:$J$50,6,FALSE)*(1-(PRINCIPAL!$M$38/100)),IF(L117=PRINCIPAL!$N$38,VLOOKUP($AH$87,'Banco de Dados'!$B$4:$J$50,6,FALSE)*(1-(PRINCIPAL!$O$38/100)),VLOOKUP($AH$87,'Banco de Dados'!$B$4:$J$50,6,FALSE)))))))))),"")</f>
        <v/>
      </c>
      <c r="AH117" s="29" t="str">
        <f>IFERROR(AG117*(IFERROR(VLOOKUP($AH$87,'Banco de Dados'!$B$4:$J$50,4,FALSE),"ERRO")),"")</f>
        <v/>
      </c>
      <c r="AI117" s="29" t="str">
        <f t="shared" si="55"/>
        <v/>
      </c>
      <c r="AJ117" s="103" t="str">
        <f>IFERROR(AI117*(C117*(PRINCIPAL!$G$38/100))*0.47*(44/12),"")</f>
        <v/>
      </c>
      <c r="AK117" s="111" t="str">
        <f t="shared" si="65"/>
        <v/>
      </c>
      <c r="AL117" s="30" t="str">
        <f>IFERROR(IF(AND(PRINCIPAL!$H$39&lt;&gt;"",OR(L117=PRINCIPAL!$I$39,L117=PRINCIPAL!$I$39+PRINCIPAL!$I$39,L117=PRINCIPAL!$I$39+PRINCIPAL!$I$39+PRINCIPAL!$I$39)),0,IF(AND(PRINCIPAL!$H$39&lt;&gt;"",L117=PRINCIPAL!$J$39),VLOOKUP($AM$87,'Banco de Dados'!$B$4:$J$50,8,FALSE)*PRINCIPAL!$H$39*(1-(PRINCIPAL!$K$39/100)),IF(AND(PRINCIPAL!$H$39&lt;&gt;"",L117=PRINCIPAL!$L$39),VLOOKUP($AM$87,'Banco de Dados'!$B$4:$J$50,8,FALSE)*PRINCIPAL!$H$39*(1-(PRINCIPAL!$M$39/100)),IF(AND(PRINCIPAL!$H$39&lt;&gt;"",L117=PRINCIPAL!$N$39),VLOOKUP($AM$87,'Banco de Dados'!$B$4:$J$50,8,FALSE)*PRINCIPAL!$H$39*(1-(PRINCIPAL!$O$39/100)),IF(PRINCIPAL!$H$39&lt;&gt;"",VLOOKUP($AM$87,'Banco de Dados'!$B$4:$J$50,8,FALSE)*PRINCIPAL!$H$39,IF(OR(L117=PRINCIPAL!$I$39,L117=PRINCIPAL!$I$39+PRINCIPAL!$I$39,L117=PRINCIPAL!$I$39+PRINCIPAL!$I$39+PRINCIPAL!$I$39),0,IF(L117=PRINCIPAL!$J$39,VLOOKUP($AM$87,'Banco de Dados'!$B$4:$J$50,6,FALSE)*(1-(PRINCIPAL!$K$39/100)),IF(L117=PRINCIPAL!$L$39,VLOOKUP($AM$87,'Banco de Dados'!$B$4:$J$50,6,FALSE)*(1-(PRINCIPAL!$M$39/100)),IF(L117=PRINCIPAL!$N$39,VLOOKUP($AM$87,'Banco de Dados'!$B$4:$J$50,6,FALSE)*(1-(PRINCIPAL!$O$39/100)),VLOOKUP($AM$87,'Banco de Dados'!$B$4:$J$50,6,FALSE)))))))))),"")</f>
        <v/>
      </c>
      <c r="AM117" s="29" t="str">
        <f>IFERROR(AL117*(IFERROR(VLOOKUP($AM$87,'Banco de Dados'!$B$4:$J$50,4,FALSE),"ERRO")),"")</f>
        <v/>
      </c>
      <c r="AN117" s="29" t="str">
        <f t="shared" si="56"/>
        <v/>
      </c>
      <c r="AO117" s="103" t="str">
        <f>IFERROR(AN117*(C117*(PRINCIPAL!$G$39/100))*0.47*(44/12),"")</f>
        <v/>
      </c>
      <c r="AP117" s="111" t="str">
        <f t="shared" si="57"/>
        <v/>
      </c>
      <c r="AQ117" s="29" t="str">
        <f>IFERROR(IF(AND(PRINCIPAL!$H$40&lt;&gt;"",OR(L117=PRINCIPAL!$I$40,L117=PRINCIPAL!$I$40+PRINCIPAL!$I$40,L117=PRINCIPAL!$I$40+PRINCIPAL!$I$40+PRINCIPAL!$I$40)),0,IF(AND(PRINCIPAL!$H$40&lt;&gt;"",L117=PRINCIPAL!$J$40),VLOOKUP($AR$87,'Banco de Dados'!$B$4:$J$50,8,FALSE)*PRINCIPAL!$H$40*(1-(PRINCIPAL!$K$40/100)),IF(AND(PRINCIPAL!$H$40&lt;&gt;"",L117=PRINCIPAL!$L$40),VLOOKUP($AR$87,'Banco de Dados'!$B$4:$J$50,8,FALSE)*PRINCIPAL!$H$40*(1-(PRINCIPAL!$M$40/100)),IF(AND(PRINCIPAL!$H$40&lt;&gt;"",L117=PRINCIPAL!$N$40),VLOOKUP($AR$87,'Banco de Dados'!$B$4:$J$50,8,FALSE)*PRINCIPAL!$H$40*(1-(PRINCIPAL!$O$40/100)),IF(PRINCIPAL!$H$40&lt;&gt;"",VLOOKUP($AR$87,'Banco de Dados'!$B$4:$J$50,8,FALSE)*PRINCIPAL!$H$40,IF(OR(L117=PRINCIPAL!$I$40,L117=PRINCIPAL!$I$40+PRINCIPAL!$I$40,L117=PRINCIPAL!$I$40+PRINCIPAL!$I$40+PRINCIPAL!$I$40),0,IF(L117=PRINCIPAL!$J$40,VLOOKUP($AR$87,'Banco de Dados'!$B$4:$J$50,6,FALSE)*(1-(PRINCIPAL!$K$40/100)),IF(L117=PRINCIPAL!$L$40,VLOOKUP($AR$87,'Banco de Dados'!$B$4:$J$50,6,FALSE)*(1-(PRINCIPAL!$M$40/100)),IF(L117=PRINCIPAL!$N$40,VLOOKUP($AR$87,'Banco de Dados'!$B$4:$J$50,6,FALSE)*(1-(PRINCIPAL!$O$40/100)),VLOOKUP($AR$87,'Banco de Dados'!$B$4:$J$50,6,FALSE)))))))))),"")</f>
        <v/>
      </c>
      <c r="AR117" s="29" t="str">
        <f>IFERROR(AQ117*(IFERROR(VLOOKUP($AR$87,'Banco de Dados'!$B$4:$J$50,4,FALSE),"ERRO")),"")</f>
        <v/>
      </c>
      <c r="AS117" s="29" t="str">
        <f t="shared" si="58"/>
        <v/>
      </c>
      <c r="AT117" s="103" t="str">
        <f>IFERROR(AS117*(C117*(PRINCIPAL!$G$40/100))*0.47*(44/12),"")</f>
        <v/>
      </c>
      <c r="AU117" s="111" t="str">
        <f t="shared" si="70"/>
        <v/>
      </c>
      <c r="AV117" s="30" t="str">
        <f>IFERROR(IF(AND(PRINCIPAL!$H$41&lt;&gt;"",OR(L117=PRINCIPAL!$I$41,L117=PRINCIPAL!$I$41+PRINCIPAL!$I$41,L117=PRINCIPAL!$I$41+PRINCIPAL!$I$41+PRINCIPAL!$I$41)),0,IF(AND(PRINCIPAL!$H$41&lt;&gt;"",L117=PRINCIPAL!$J$41),VLOOKUP($AW$87,'Banco de Dados'!$B$4:$J$50,8,FALSE)*PRINCIPAL!$H$41*(1-(PRINCIPAL!$K$41/100)),IF(AND(PRINCIPAL!$H$41&lt;&gt;"",L117=PRINCIPAL!$L$41),VLOOKUP($AW$87,'Banco de Dados'!$B$4:$J$50,8,FALSE)*PRINCIPAL!$H$41*(1-(PRINCIPAL!$M$41/100)),IF(AND(PRINCIPAL!$H$41&lt;&gt;"",L117=PRINCIPAL!$N$41),VLOOKUP($AW$87,'Banco de Dados'!$B$4:$J$50,8,FALSE)*PRINCIPAL!$H$41*(1-(PRINCIPAL!$O$41/100)),IF(PRINCIPAL!$H$41&lt;&gt;"",VLOOKUP($AW$87,'Banco de Dados'!$B$4:$J$50,8,FALSE)*PRINCIPAL!$H$41,IF(OR(L117=PRINCIPAL!$I$41,L117=PRINCIPAL!$I$41+PRINCIPAL!$I$41,L117=PRINCIPAL!$I$41+PRINCIPAL!$I$41+PRINCIPAL!$I$41),0,IF(L117=PRINCIPAL!$J$41,VLOOKUP($AW$87,'Banco de Dados'!$B$4:$J$50,6,FALSE)*(1-(PRINCIPAL!$K$41/100)),IF(L117=PRINCIPAL!$L$41,VLOOKUP($AW$87,'Banco de Dados'!$B$4:$J$50,6,FALSE)*(1-(PRINCIPAL!$M$41/100)),IF(L117=PRINCIPAL!$N$41,VLOOKUP($AW$87,'Banco de Dados'!$B$4:$J$50,6,FALSE)*(1-(PRINCIPAL!$O$41/100)),VLOOKUP($AW$87,'Banco de Dados'!$B$4:$J$50,6,FALSE)))))))))),"")</f>
        <v/>
      </c>
      <c r="AW117" s="29" t="str">
        <f>IFERROR(AV117*(IFERROR(VLOOKUP($AW$87,'Banco de Dados'!$B$4:$J$50,4,FALSE),"ERRO")),"")</f>
        <v/>
      </c>
      <c r="AX117" s="29" t="str">
        <f t="shared" si="59"/>
        <v/>
      </c>
      <c r="AY117" s="103" t="str">
        <f>IFERROR(AX117*(C117*(PRINCIPAL!$G$41/100))*0.47*(44/12),"")</f>
        <v/>
      </c>
      <c r="AZ117" s="111" t="str">
        <f t="shared" si="66"/>
        <v/>
      </c>
      <c r="BA117" s="30" t="str">
        <f>IFERROR(IF(AND(PRINCIPAL!$H$42&lt;&gt;"",OR(L117=PRINCIPAL!$I$42,L117=PRINCIPAL!$I$42+PRINCIPAL!$I$42,L117=PRINCIPAL!$I$42+PRINCIPAL!$I$42+PRINCIPAL!$I$42)),0,IF(AND(PRINCIPAL!$H$42&lt;&gt;"",L117=PRINCIPAL!$J$42),VLOOKUP($BB$87,'Banco de Dados'!$B$4:$J$50,8,FALSE)*PRINCIPAL!$H$42*(1-(PRINCIPAL!$K$42/100)),IF(AND(PRINCIPAL!$H$42&lt;&gt;"",L117=PRINCIPAL!$L$42),VLOOKUP($BB$87,'Banco de Dados'!$B$4:$J$50,8,FALSE)*PRINCIPAL!$H$42*(1-(PRINCIPAL!$M$42/100)),IF(AND(PRINCIPAL!$H$42&lt;&gt;"",L117=PRINCIPAL!$N$42),VLOOKUP($BB$87,'Banco de Dados'!$B$4:$J$50,8,FALSE)*PRINCIPAL!$H$42*(1-(PRINCIPAL!$O$42/100)),IF(PRINCIPAL!$H$42&lt;&gt;"",VLOOKUP($BB$87,'Banco de Dados'!$B$4:$J$50,8,FALSE)*PRINCIPAL!$H$42,IF(OR(L117=PRINCIPAL!$I$42,L117=PRINCIPAL!$I$42+PRINCIPAL!$I$42,L117=PRINCIPAL!$I$42+PRINCIPAL!$I$42+PRINCIPAL!$I$42),0,IF(L117=PRINCIPAL!$J$42,VLOOKUP($BB$87,'Banco de Dados'!$B$4:$J$50,6,FALSE)*(1-(PRINCIPAL!$K$42/100)),IF(L117=PRINCIPAL!$L$42,VLOOKUP($BB$87,'Banco de Dados'!$B$4:$J$50,6,FALSE)*(1-(PRINCIPAL!$M$42/100)),IF(L117=PRINCIPAL!$N$42,VLOOKUP($BB$87,'Banco de Dados'!$B$4:$J$50,6,FALSE)*(1-(PRINCIPAL!$O$42/100)),VLOOKUP($BB$87,'Banco de Dados'!$B$4:$J$50,6,FALSE)))))))))),"")</f>
        <v/>
      </c>
      <c r="BB117" s="29" t="str">
        <f>IFERROR(BA117*(IFERROR(VLOOKUP($BB$87,'Banco de Dados'!$B$4:$J$50,4,FALSE),"ERRO")),"")</f>
        <v/>
      </c>
      <c r="BC117" s="29" t="str">
        <f t="shared" si="67"/>
        <v/>
      </c>
      <c r="BD117" s="103" t="str">
        <f>IFERROR(BC117*(C117*(PRINCIPAL!$G$42/100))*0.47*(44/12),"")</f>
        <v/>
      </c>
      <c r="BE117" s="111" t="str">
        <f t="shared" si="60"/>
        <v/>
      </c>
      <c r="BF117" s="30" t="str">
        <f>IFERROR(IF(AND(PRINCIPAL!$H$43&lt;&gt;"",OR(L117=PRINCIPAL!$I$43,L117=PRINCIPAL!$I$43+PRINCIPAL!$I$43,L117=PRINCIPAL!$I$43+PRINCIPAL!$I$43+PRINCIPAL!$I$43)),0,IF(AND(PRINCIPAL!$H$43&lt;&gt;"",L117=PRINCIPAL!$J$43),VLOOKUP($BG$87,'Banco de Dados'!$B$4:$J$50,8,FALSE)*PRINCIPAL!$H$43*(1-(PRINCIPAL!$K$43/100)),IF(AND(PRINCIPAL!$H$43&lt;&gt;"",L117=PRINCIPAL!$L$43),VLOOKUP($BG$87,'Banco de Dados'!$B$4:$J$50,8,FALSE)*PRINCIPAL!$H$43*(1-(PRINCIPAL!$M$43/100)),IF(AND(PRINCIPAL!$H$43&lt;&gt;"",L117=PRINCIPAL!$N$43),VLOOKUP($BG$87,'Banco de Dados'!$B$4:$J$50,8,FALSE)*PRINCIPAL!$H$43*(1-(PRINCIPAL!$O$43/100)),IF(PRINCIPAL!$H$43&lt;&gt;"",VLOOKUP($BG$87,'Banco de Dados'!$B$4:$J$50,8,FALSE)*PRINCIPAL!$H$43,IF(OR(L117=PRINCIPAL!$I$43,L117=PRINCIPAL!$I$43+PRINCIPAL!$I$43,L117=PRINCIPAL!$I$43+PRINCIPAL!$I$43+PRINCIPAL!$I$43),0,IF(L117=PRINCIPAL!$J$43,VLOOKUP($BG$87,'Banco de Dados'!$B$4:$J$50,6,FALSE)*(1-(PRINCIPAL!$K$43/100)),IF(L117=PRINCIPAL!$L$43,VLOOKUP($BG$87,'Banco de Dados'!$B$4:$J$50,6,FALSE)*(1-(PRINCIPAL!$M$43/100)),IF(L117=PRINCIPAL!$N$43,VLOOKUP($BG$87,'Banco de Dados'!$B$4:$J$50,6,FALSE)*(1-(PRINCIPAL!$O$43/100)),VLOOKUP($BG$87,'Banco de Dados'!$B$4:$J$50,6,FALSE)))))))))),"")</f>
        <v/>
      </c>
      <c r="BG117" s="29" t="str">
        <f>IFERROR(BF117*(IFERROR(VLOOKUP($BG$87,'Banco de Dados'!$B$4:$J$50,4,FALSE),"ERRO")),"")</f>
        <v/>
      </c>
      <c r="BH117" s="29" t="str">
        <f t="shared" si="61"/>
        <v/>
      </c>
      <c r="BI117" s="103" t="str">
        <f>IFERROR(BH117*(C117*(PRINCIPAL!$G$43/100))*0.47*(44/12),"")</f>
        <v/>
      </c>
      <c r="BJ117" s="102" t="str">
        <f t="shared" si="62"/>
        <v/>
      </c>
    </row>
    <row r="118" spans="2:62" ht="12.75" customHeight="1" x14ac:dyDescent="0.3">
      <c r="B118" s="326">
        <f t="shared" si="49"/>
        <v>2049</v>
      </c>
      <c r="C118" s="340"/>
      <c r="D118" s="1"/>
      <c r="E118" s="116">
        <v>29</v>
      </c>
      <c r="F118" s="24" t="str">
        <f>IFERROR(VLOOKUP($G$87,'Banco de Dados'!$B$4:$J$50,6,FALSE),"")</f>
        <v/>
      </c>
      <c r="G118" s="25" t="str">
        <f>IFERROR(F118*(IFERROR(VLOOKUP($G$87,'Banco de Dados'!$B$4:$J$50,4,FALSE),"ERRO")),"")</f>
        <v/>
      </c>
      <c r="H118" s="25" t="str">
        <f t="shared" si="50"/>
        <v/>
      </c>
      <c r="I118" s="103" t="str">
        <f t="shared" si="51"/>
        <v/>
      </c>
      <c r="J118" s="117" t="str">
        <f t="shared" si="68"/>
        <v/>
      </c>
      <c r="K118" s="1"/>
      <c r="L118" s="91">
        <v>29</v>
      </c>
      <c r="M118" s="24" t="str">
        <f>IFERROR(IF(AND(PRINCIPAL!$H$34&lt;&gt;"",OR(L118=PRINCIPAL!$I$34,L118=PRINCIPAL!$I$34+PRINCIPAL!$I$34,L118=PRINCIPAL!$I$34+PRINCIPAL!$I$34+PRINCIPAL!$I$34)),0,IF(AND(PRINCIPAL!$H$34&lt;&gt;"",L118=PRINCIPAL!$J$34),VLOOKUP($N$87,'Banco de Dados'!$B$4:$J$50,8,FALSE)*PRINCIPAL!$H$34*(1-(PRINCIPAL!$K$34/100)),IF(AND(PRINCIPAL!$H$34&lt;&gt;"",L118=PRINCIPAL!$L$34),VLOOKUP($N$87,'Banco de Dados'!$B$4:$J$50,8,FALSE)*PRINCIPAL!$H$34*(1-(PRINCIPAL!$M$34/100)),IF(AND(PRINCIPAL!$H$34&lt;&gt;"",L118=PRINCIPAL!$N$34),VLOOKUP($N$87,'Banco de Dados'!$B$4:$J$50,8,FALSE)*PRINCIPAL!$H$34*(1-(PRINCIPAL!$O$34/100)),IF(PRINCIPAL!$H$34&lt;&gt;"",VLOOKUP($N$87,'Banco de Dados'!$B$4:$J$50,8,FALSE)*PRINCIPAL!$H$34,IF(OR(L118=PRINCIPAL!$I$34,L118=PRINCIPAL!$I$34+PRINCIPAL!$I$34,L118=PRINCIPAL!$I$34+PRINCIPAL!$I$34+PRINCIPAL!$I$34),0,IF(L118=PRINCIPAL!$J$34,VLOOKUP($N$87,'Banco de Dados'!$B$4:$J$50,6,FALSE)*(1-(PRINCIPAL!$K$34/100)),IF(L118=PRINCIPAL!$L$34,VLOOKUP($N$87,'Banco de Dados'!$B$4:$J$50,6,FALSE)*(1-(PRINCIPAL!$M$34/100)),IF(L118=PRINCIPAL!$N$34,VLOOKUP($N$87,'Banco de Dados'!$B$4:$J$50,6,FALSE)*(1-(PRINCIPAL!$O$34/100)),VLOOKUP($N$87,'Banco de Dados'!$B$4:$J$50,6,FALSE)))))))))),"")</f>
        <v/>
      </c>
      <c r="N118" s="25" t="str">
        <f>IFERROR(M118*(IFERROR(VLOOKUP($N$87,'Banco de Dados'!$B$4:$J$50,4,FALSE),"ERRO")),"")</f>
        <v/>
      </c>
      <c r="O118" s="25" t="str">
        <f t="shared" si="47"/>
        <v/>
      </c>
      <c r="P118" s="103" t="str">
        <f>IFERROR(O118*(C118*(PRINCIPAL!$G$34/100))*0.47*(44/12),"")</f>
        <v/>
      </c>
      <c r="Q118" s="107" t="str">
        <f t="shared" si="69"/>
        <v/>
      </c>
      <c r="R118" s="29" t="str">
        <f>IFERROR(IF(AND(PRINCIPAL!$H$35&lt;&gt;"",OR(L118=PRINCIPAL!$I$35,L118=PRINCIPAL!$I$35+PRINCIPAL!$I$35,L118=PRINCIPAL!$I$35+PRINCIPAL!$I$35+PRINCIPAL!$I$35)),0,IF(AND(PRINCIPAL!$H$35&lt;&gt;"",L118=PRINCIPAL!$J$35),VLOOKUP($S$87,'Banco de Dados'!$B$4:$J$50,8,FALSE)*PRINCIPAL!$H$35*(1-(PRINCIPAL!$K$35/100)),IF(AND(PRINCIPAL!$H$35&lt;&gt;"",L118=PRINCIPAL!$L$35),VLOOKUP($S$87,'Banco de Dados'!$B$4:$J$50,8,FALSE)*PRINCIPAL!$H$35*(1-(PRINCIPAL!$M$35/100)),IF(AND(PRINCIPAL!$H$35&lt;&gt;"",L118=PRINCIPAL!$N$35),VLOOKUP($S$87,'Banco de Dados'!$B$4:$J$50,8,FALSE)*PRINCIPAL!$H$35*(1-(PRINCIPAL!$O$35/100)),IF(PRINCIPAL!$H$35&lt;&gt;"",VLOOKUP($S$87,'Banco de Dados'!$B$4:$J$50,8,FALSE)*PRINCIPAL!$H$35,IF(OR(L118=PRINCIPAL!$I$35,L118=PRINCIPAL!$I$35+PRINCIPAL!$I$35,L118=PRINCIPAL!$I$35+PRINCIPAL!$I$35+PRINCIPAL!$I$35),0,IF(L118=PRINCIPAL!$J$35,VLOOKUP($S$87,'Banco de Dados'!$B$4:$J$50,6,FALSE)*(1-(PRINCIPAL!$K$35/100)),IF(L118=PRINCIPAL!$L$35,VLOOKUP($S$87,'Banco de Dados'!$B$4:$J$50,6,FALSE)*(1-(PRINCIPAL!$M$35/100)),IF(L118=PRINCIPAL!$N$35,VLOOKUP($S$87,'Banco de Dados'!$B$4:$J$50,6,FALSE)*(1-(PRINCIPAL!$O$35/100)),VLOOKUP($S$87,'Banco de Dados'!$B$4:$J$50,6,FALSE)))))))))),"")</f>
        <v/>
      </c>
      <c r="S118" s="29" t="str">
        <f>IFERROR(R118*(IFERROR(VLOOKUP($S$87,'Banco de Dados'!$B$4:$J$50,4,FALSE),"ERRO")),"")</f>
        <v/>
      </c>
      <c r="T118" s="29" t="str">
        <f t="shared" si="52"/>
        <v/>
      </c>
      <c r="U118" s="103" t="str">
        <f>IFERROR(T118*(C118*(PRINCIPAL!$G$35/100))*0.47*(44/12),"")</f>
        <v/>
      </c>
      <c r="V118" s="103" t="str">
        <f t="shared" si="71"/>
        <v/>
      </c>
      <c r="W118" s="30" t="str">
        <f>IFERROR(IF(AND(PRINCIPAL!$H$36&lt;&gt;"",OR(L118=PRINCIPAL!$I$36,L118=PRINCIPAL!$I$36+PRINCIPAL!$I$36,L118=PRINCIPAL!$I$36+PRINCIPAL!$I$36+PRINCIPAL!$I$36)),0,IF(AND(PRINCIPAL!$H$36&lt;&gt;"",L118=PRINCIPAL!$J$36),VLOOKUP($X$126,'Banco de Dados'!$B$4:$J$50,8,FALSE)*PRINCIPAL!$H$36*(1-(PRINCIPAL!$K$36/100)),IF(AND(PRINCIPAL!$H$36&lt;&gt;"",L118=PRINCIPAL!$L$36),VLOOKUP($X$126,'Banco de Dados'!$B$4:$J$50,8,FALSE)*PRINCIPAL!$H$36*(1-(PRINCIPAL!$M$36/100)),IF(AND(PRINCIPAL!$H$36&lt;&gt;"",L118=PRINCIPAL!$N$36),VLOOKUP($X$126,'Banco de Dados'!$B$4:$J$50,8,FALSE)*PRINCIPAL!$H$36*(1-(PRINCIPAL!$O$36/100)),IF(PRINCIPAL!$H$36&lt;&gt;"",VLOOKUP($X$87,'Banco de Dados'!$B$4:$J$50,8,FALSE)*PRINCIPAL!$H$36,IF(OR(L118=PRINCIPAL!$I$36,L118=PRINCIPAL!$I$36+PRINCIPAL!$I$36,L118=PRINCIPAL!$I$36+PRINCIPAL!$I$36+PRINCIPAL!$I$36),0,IF(L118=PRINCIPAL!$J$36,VLOOKUP($X$87,'Banco de Dados'!$B$4:$J$50,6,FALSE)*(1-(PRINCIPAL!$K$36/100)),IF(L118=PRINCIPAL!$L$36,VLOOKUP($X$87,'Banco de Dados'!$B$4:$J$50,6,FALSE)*(1-(PRINCIPAL!$M$36/100)),IF(L118=PRINCIPAL!$N$36,VLOOKUP($X$87,'Banco de Dados'!$B$4:$J$50,6,FALSE)*(1-(PRINCIPAL!$O$36/100)),VLOOKUP($X$87,'Banco de Dados'!$B$4:$J$50,6,FALSE)))))))))),"")</f>
        <v/>
      </c>
      <c r="X118" s="29" t="str">
        <f>IFERROR(W118*(IFERROR(VLOOKUP($X$87,'Banco de Dados'!$B$4:$J$50,4,FALSE),"ERRO")),"")</f>
        <v/>
      </c>
      <c r="Y118" s="29" t="str">
        <f t="shared" si="63"/>
        <v/>
      </c>
      <c r="Z118" s="103" t="str">
        <f>IFERROR(Y118*(C118*(PRINCIPAL!$G$36/100))*0.47*(44/12),"")</f>
        <v/>
      </c>
      <c r="AA118" s="111" t="str">
        <f t="shared" si="64"/>
        <v/>
      </c>
      <c r="AB118" s="30" t="str">
        <f>IFERROR(IF(AND(PRINCIPAL!$H$37&lt;&gt;"",OR(L118=PRINCIPAL!$I$37,L118=PRINCIPAL!$I$37+PRINCIPAL!$I$37,L118=PRINCIPAL!$I$37+PRINCIPAL!$I$37+PRINCIPAL!$I$37)),0,IF(AND(PRINCIPAL!$H$37&lt;&gt;"",L118=PRINCIPAL!$J$37),VLOOKUP($AC$87,'Banco de Dados'!$B$4:$J$50,8,FALSE)*PRINCIPAL!$H$37*(1-(PRINCIPAL!$K$37/100)),IF(AND(PRINCIPAL!$H$37&lt;&gt;"",L118=PRINCIPAL!$L$37),VLOOKUP($AC$87,'Banco de Dados'!$B$4:$J$50,8,FALSE)*PRINCIPAL!$H$37*(1-(PRINCIPAL!$M$37/100)),IF(AND(PRINCIPAL!$H$37&lt;&gt;"",L118=PRINCIPAL!$N$37),VLOOKUP($AC$87,'Banco de Dados'!$B$4:$J$50,8,FALSE)*PRINCIPAL!$H$37*(1-(PRINCIPAL!$O$37/100)),IF(PRINCIPAL!$H$37&lt;&gt;"",VLOOKUP($AC$87,'Banco de Dados'!$B$4:$J$50,8,FALSE)*PRINCIPAL!$H$37,IF(OR(L118=PRINCIPAL!$I$37,L118=PRINCIPAL!$I$37+PRINCIPAL!$I$37,L118=PRINCIPAL!$I$37+PRINCIPAL!$I$37+PRINCIPAL!$I$37),0,IF(L118=PRINCIPAL!$J$37,VLOOKUP($AC$87,'Banco de Dados'!$B$4:$J$50,6,FALSE)*(1-(PRINCIPAL!$K$37/100)),IF(L118=PRINCIPAL!$L$37,VLOOKUP($AC$87,'Banco de Dados'!$B$4:$J$50,6,FALSE)*(1-(PRINCIPAL!$M$37/100)),IF(L118=PRINCIPAL!$N$37,VLOOKUP($AC$87,'Banco de Dados'!$B$4:$J$50,6,FALSE)*(1-(PRINCIPAL!$O$37/100)),VLOOKUP($AC$87,'Banco de Dados'!$B$4:$J$50,6,FALSE)))))))))),"")</f>
        <v/>
      </c>
      <c r="AC118" s="29" t="str">
        <f>IFERROR(AB118*(IFERROR(VLOOKUP($AC$87,'Banco de Dados'!$B$4:$J$50,4,FALSE),"ERRO")),"")</f>
        <v/>
      </c>
      <c r="AD118" s="29" t="str">
        <f t="shared" si="53"/>
        <v/>
      </c>
      <c r="AE118" s="103" t="str">
        <f>IFERROR(AD118*(C118*(PRINCIPAL!$G$37/100))*0.47*(44/12),"")</f>
        <v/>
      </c>
      <c r="AF118" s="111" t="str">
        <f t="shared" si="54"/>
        <v/>
      </c>
      <c r="AG118" s="30" t="str">
        <f>IFERROR(IF(AND(PRINCIPAL!$H$38&lt;&gt;"",OR(L118=PRINCIPAL!$I$38,L118=PRINCIPAL!$I$38+PRINCIPAL!$I$38,L118=PRINCIPAL!$I$38+PRINCIPAL!$I$38+PRINCIPAL!$I$38)),0,IF(AND(PRINCIPAL!$H$38&lt;&gt;"",L118=PRINCIPAL!$J$38),VLOOKUP($AH$87,'Banco de Dados'!$B$4:$J$50,8,FALSE)*PRINCIPAL!$H$38*(1-(PRINCIPAL!$K$38/100)),IF(AND(PRINCIPAL!$H$38&lt;&gt;"",L118=PRINCIPAL!$L$38),VLOOKUP($AH$87,'Banco de Dados'!$B$4:$J$50,8,FALSE)*PRINCIPAL!$H$38*(1-(PRINCIPAL!$M$38/100)),IF(AND(PRINCIPAL!$H$38&lt;&gt;"",L118=PRINCIPAL!$N$38),VLOOKUP($AH$87,'Banco de Dados'!$B$4:$J$50,8,FALSE)*PRINCIPAL!$H$38*(1-(PRINCIPAL!$O$38/100)),IF(PRINCIPAL!$H$38&lt;&gt;"",VLOOKUP($AH$87,'Banco de Dados'!$B$4:$J$50,8,FALSE)*PRINCIPAL!$H$38,IF(OR(L118=PRINCIPAL!$I$38,L118=PRINCIPAL!$I$38+PRINCIPAL!$I$38,L118=PRINCIPAL!$I$38+PRINCIPAL!$I$38+PRINCIPAL!$I$38),0,IF(L118=PRINCIPAL!$J$38,VLOOKUP($AH$87,'Banco de Dados'!$B$4:$J$50,6,FALSE)*(1-(PRINCIPAL!$K$38/100)),IF(L118=PRINCIPAL!$L$38,VLOOKUP($AH$87,'Banco de Dados'!$B$4:$J$50,6,FALSE)*(1-(PRINCIPAL!$M$38/100)),IF(L118=PRINCIPAL!$N$38,VLOOKUP($AH$87,'Banco de Dados'!$B$4:$J$50,6,FALSE)*(1-(PRINCIPAL!$O$38/100)),VLOOKUP($AH$87,'Banco de Dados'!$B$4:$J$50,6,FALSE)))))))))),"")</f>
        <v/>
      </c>
      <c r="AH118" s="29" t="str">
        <f>IFERROR(AG118*(IFERROR(VLOOKUP($AH$87,'Banco de Dados'!$B$4:$J$50,4,FALSE),"ERRO")),"")</f>
        <v/>
      </c>
      <c r="AI118" s="29" t="str">
        <f t="shared" si="55"/>
        <v/>
      </c>
      <c r="AJ118" s="103" t="str">
        <f>IFERROR(AI118*(C118*(PRINCIPAL!$G$38/100))*0.47*(44/12),"")</f>
        <v/>
      </c>
      <c r="AK118" s="111" t="str">
        <f t="shared" si="65"/>
        <v/>
      </c>
      <c r="AL118" s="30" t="str">
        <f>IFERROR(IF(AND(PRINCIPAL!$H$39&lt;&gt;"",OR(L118=PRINCIPAL!$I$39,L118=PRINCIPAL!$I$39+PRINCIPAL!$I$39,L118=PRINCIPAL!$I$39+PRINCIPAL!$I$39+PRINCIPAL!$I$39)),0,IF(AND(PRINCIPAL!$H$39&lt;&gt;"",L118=PRINCIPAL!$J$39),VLOOKUP($AM$87,'Banco de Dados'!$B$4:$J$50,8,FALSE)*PRINCIPAL!$H$39*(1-(PRINCIPAL!$K$39/100)),IF(AND(PRINCIPAL!$H$39&lt;&gt;"",L118=PRINCIPAL!$L$39),VLOOKUP($AM$87,'Banco de Dados'!$B$4:$J$50,8,FALSE)*PRINCIPAL!$H$39*(1-(PRINCIPAL!$M$39/100)),IF(AND(PRINCIPAL!$H$39&lt;&gt;"",L118=PRINCIPAL!$N$39),VLOOKUP($AM$87,'Banco de Dados'!$B$4:$J$50,8,FALSE)*PRINCIPAL!$H$39*(1-(PRINCIPAL!$O$39/100)),IF(PRINCIPAL!$H$39&lt;&gt;"",VLOOKUP($AM$87,'Banco de Dados'!$B$4:$J$50,8,FALSE)*PRINCIPAL!$H$39,IF(OR(L118=PRINCIPAL!$I$39,L118=PRINCIPAL!$I$39+PRINCIPAL!$I$39,L118=PRINCIPAL!$I$39+PRINCIPAL!$I$39+PRINCIPAL!$I$39),0,IF(L118=PRINCIPAL!$J$39,VLOOKUP($AM$87,'Banco de Dados'!$B$4:$J$50,6,FALSE)*(1-(PRINCIPAL!$K$39/100)),IF(L118=PRINCIPAL!$L$39,VLOOKUP($AM$87,'Banco de Dados'!$B$4:$J$50,6,FALSE)*(1-(PRINCIPAL!$M$39/100)),IF(L118=PRINCIPAL!$N$39,VLOOKUP($AM$87,'Banco de Dados'!$B$4:$J$50,6,FALSE)*(1-(PRINCIPAL!$O$39/100)),VLOOKUP($AM$87,'Banco de Dados'!$B$4:$J$50,6,FALSE)))))))))),"")</f>
        <v/>
      </c>
      <c r="AM118" s="29" t="str">
        <f>IFERROR(AL118*(IFERROR(VLOOKUP($AM$87,'Banco de Dados'!$B$4:$J$50,4,FALSE),"ERRO")),"")</f>
        <v/>
      </c>
      <c r="AN118" s="29" t="str">
        <f t="shared" si="56"/>
        <v/>
      </c>
      <c r="AO118" s="103" t="str">
        <f>IFERROR(AN118*(C118*(PRINCIPAL!$G$39/100))*0.47*(44/12),"")</f>
        <v/>
      </c>
      <c r="AP118" s="111" t="str">
        <f t="shared" si="57"/>
        <v/>
      </c>
      <c r="AQ118" s="29" t="str">
        <f>IFERROR(IF(AND(PRINCIPAL!$H$40&lt;&gt;"",OR(L118=PRINCIPAL!$I$40,L118=PRINCIPAL!$I$40+PRINCIPAL!$I$40,L118=PRINCIPAL!$I$40+PRINCIPAL!$I$40+PRINCIPAL!$I$40)),0,IF(AND(PRINCIPAL!$H$40&lt;&gt;"",L118=PRINCIPAL!$J$40),VLOOKUP($AR$87,'Banco de Dados'!$B$4:$J$50,8,FALSE)*PRINCIPAL!$H$40*(1-(PRINCIPAL!$K$40/100)),IF(AND(PRINCIPAL!$H$40&lt;&gt;"",L118=PRINCIPAL!$L$40),VLOOKUP($AR$87,'Banco de Dados'!$B$4:$J$50,8,FALSE)*PRINCIPAL!$H$40*(1-(PRINCIPAL!$M$40/100)),IF(AND(PRINCIPAL!$H$40&lt;&gt;"",L118=PRINCIPAL!$N$40),VLOOKUP($AR$87,'Banco de Dados'!$B$4:$J$50,8,FALSE)*PRINCIPAL!$H$40*(1-(PRINCIPAL!$O$40/100)),IF(PRINCIPAL!$H$40&lt;&gt;"",VLOOKUP($AR$87,'Banco de Dados'!$B$4:$J$50,8,FALSE)*PRINCIPAL!$H$40,IF(OR(L118=PRINCIPAL!$I$40,L118=PRINCIPAL!$I$40+PRINCIPAL!$I$40,L118=PRINCIPAL!$I$40+PRINCIPAL!$I$40+PRINCIPAL!$I$40),0,IF(L118=PRINCIPAL!$J$40,VLOOKUP($AR$87,'Banco de Dados'!$B$4:$J$50,6,FALSE)*(1-(PRINCIPAL!$K$40/100)),IF(L118=PRINCIPAL!$L$40,VLOOKUP($AR$87,'Banco de Dados'!$B$4:$J$50,6,FALSE)*(1-(PRINCIPAL!$M$40/100)),IF(L118=PRINCIPAL!$N$40,VLOOKUP($AR$87,'Banco de Dados'!$B$4:$J$50,6,FALSE)*(1-(PRINCIPAL!$O$40/100)),VLOOKUP($AR$87,'Banco de Dados'!$B$4:$J$50,6,FALSE)))))))))),"")</f>
        <v/>
      </c>
      <c r="AR118" s="29" t="str">
        <f>IFERROR(AQ118*(IFERROR(VLOOKUP($AR$87,'Banco de Dados'!$B$4:$J$50,4,FALSE),"ERRO")),"")</f>
        <v/>
      </c>
      <c r="AS118" s="29" t="str">
        <f t="shared" si="58"/>
        <v/>
      </c>
      <c r="AT118" s="103" t="str">
        <f>IFERROR(AS118*(C118*(PRINCIPAL!$G$40/100))*0.47*(44/12),"")</f>
        <v/>
      </c>
      <c r="AU118" s="111" t="str">
        <f t="shared" si="70"/>
        <v/>
      </c>
      <c r="AV118" s="30" t="str">
        <f>IFERROR(IF(AND(PRINCIPAL!$H$41&lt;&gt;"",OR(L118=PRINCIPAL!$I$41,L118=PRINCIPAL!$I$41+PRINCIPAL!$I$41,L118=PRINCIPAL!$I$41+PRINCIPAL!$I$41+PRINCIPAL!$I$41)),0,IF(AND(PRINCIPAL!$H$41&lt;&gt;"",L118=PRINCIPAL!$J$41),VLOOKUP($AW$87,'Banco de Dados'!$B$4:$J$50,8,FALSE)*PRINCIPAL!$H$41*(1-(PRINCIPAL!$K$41/100)),IF(AND(PRINCIPAL!$H$41&lt;&gt;"",L118=PRINCIPAL!$L$41),VLOOKUP($AW$87,'Banco de Dados'!$B$4:$J$50,8,FALSE)*PRINCIPAL!$H$41*(1-(PRINCIPAL!$M$41/100)),IF(AND(PRINCIPAL!$H$41&lt;&gt;"",L118=PRINCIPAL!$N$41),VLOOKUP($AW$87,'Banco de Dados'!$B$4:$J$50,8,FALSE)*PRINCIPAL!$H$41*(1-(PRINCIPAL!$O$41/100)),IF(PRINCIPAL!$H$41&lt;&gt;"",VLOOKUP($AW$87,'Banco de Dados'!$B$4:$J$50,8,FALSE)*PRINCIPAL!$H$41,IF(OR(L118=PRINCIPAL!$I$41,L118=PRINCIPAL!$I$41+PRINCIPAL!$I$41,L118=PRINCIPAL!$I$41+PRINCIPAL!$I$41+PRINCIPAL!$I$41),0,IF(L118=PRINCIPAL!$J$41,VLOOKUP($AW$87,'Banco de Dados'!$B$4:$J$50,6,FALSE)*(1-(PRINCIPAL!$K$41/100)),IF(L118=PRINCIPAL!$L$41,VLOOKUP($AW$87,'Banco de Dados'!$B$4:$J$50,6,FALSE)*(1-(PRINCIPAL!$M$41/100)),IF(L118=PRINCIPAL!$N$41,VLOOKUP($AW$87,'Banco de Dados'!$B$4:$J$50,6,FALSE)*(1-(PRINCIPAL!$O$41/100)),VLOOKUP($AW$87,'Banco de Dados'!$B$4:$J$50,6,FALSE)))))))))),"")</f>
        <v/>
      </c>
      <c r="AW118" s="29" t="str">
        <f>IFERROR(AV118*(IFERROR(VLOOKUP($AW$87,'Banco de Dados'!$B$4:$J$50,4,FALSE),"ERRO")),"")</f>
        <v/>
      </c>
      <c r="AX118" s="29" t="str">
        <f t="shared" si="59"/>
        <v/>
      </c>
      <c r="AY118" s="103" t="str">
        <f>IFERROR(AX118*(C118*(PRINCIPAL!$G$41/100))*0.47*(44/12),"")</f>
        <v/>
      </c>
      <c r="AZ118" s="111" t="str">
        <f t="shared" si="66"/>
        <v/>
      </c>
      <c r="BA118" s="30" t="str">
        <f>IFERROR(IF(AND(PRINCIPAL!$H$42&lt;&gt;"",OR(L118=PRINCIPAL!$I$42,L118=PRINCIPAL!$I$42+PRINCIPAL!$I$42,L118=PRINCIPAL!$I$42+PRINCIPAL!$I$42+PRINCIPAL!$I$42)),0,IF(AND(PRINCIPAL!$H$42&lt;&gt;"",L118=PRINCIPAL!$J$42),VLOOKUP($BB$87,'Banco de Dados'!$B$4:$J$50,8,FALSE)*PRINCIPAL!$H$42*(1-(PRINCIPAL!$K$42/100)),IF(AND(PRINCIPAL!$H$42&lt;&gt;"",L118=PRINCIPAL!$L$42),VLOOKUP($BB$87,'Banco de Dados'!$B$4:$J$50,8,FALSE)*PRINCIPAL!$H$42*(1-(PRINCIPAL!$M$42/100)),IF(AND(PRINCIPAL!$H$42&lt;&gt;"",L118=PRINCIPAL!$N$42),VLOOKUP($BB$87,'Banco de Dados'!$B$4:$J$50,8,FALSE)*PRINCIPAL!$H$42*(1-(PRINCIPAL!$O$42/100)),IF(PRINCIPAL!$H$42&lt;&gt;"",VLOOKUP($BB$87,'Banco de Dados'!$B$4:$J$50,8,FALSE)*PRINCIPAL!$H$42,IF(OR(L118=PRINCIPAL!$I$42,L118=PRINCIPAL!$I$42+PRINCIPAL!$I$42,L118=PRINCIPAL!$I$42+PRINCIPAL!$I$42+PRINCIPAL!$I$42),0,IF(L118=PRINCIPAL!$J$42,VLOOKUP($BB$87,'Banco de Dados'!$B$4:$J$50,6,FALSE)*(1-(PRINCIPAL!$K$42/100)),IF(L118=PRINCIPAL!$L$42,VLOOKUP($BB$87,'Banco de Dados'!$B$4:$J$50,6,FALSE)*(1-(PRINCIPAL!$M$42/100)),IF(L118=PRINCIPAL!$N$42,VLOOKUP($BB$87,'Banco de Dados'!$B$4:$J$50,6,FALSE)*(1-(PRINCIPAL!$O$42/100)),VLOOKUP($BB$87,'Banco de Dados'!$B$4:$J$50,6,FALSE)))))))))),"")</f>
        <v/>
      </c>
      <c r="BB118" s="29" t="str">
        <f>IFERROR(BA118*(IFERROR(VLOOKUP($BB$87,'Banco de Dados'!$B$4:$J$50,4,FALSE),"ERRO")),"")</f>
        <v/>
      </c>
      <c r="BC118" s="29" t="str">
        <f t="shared" si="67"/>
        <v/>
      </c>
      <c r="BD118" s="103" t="str">
        <f>IFERROR(BC118*(C118*(PRINCIPAL!$G$42/100))*0.47*(44/12),"")</f>
        <v/>
      </c>
      <c r="BE118" s="111" t="str">
        <f t="shared" si="60"/>
        <v/>
      </c>
      <c r="BF118" s="30" t="str">
        <f>IFERROR(IF(AND(PRINCIPAL!$H$43&lt;&gt;"",OR(L118=PRINCIPAL!$I$43,L118=PRINCIPAL!$I$43+PRINCIPAL!$I$43,L118=PRINCIPAL!$I$43+PRINCIPAL!$I$43+PRINCIPAL!$I$43)),0,IF(AND(PRINCIPAL!$H$43&lt;&gt;"",L118=PRINCIPAL!$J$43),VLOOKUP($BG$87,'Banco de Dados'!$B$4:$J$50,8,FALSE)*PRINCIPAL!$H$43*(1-(PRINCIPAL!$K$43/100)),IF(AND(PRINCIPAL!$H$43&lt;&gt;"",L118=PRINCIPAL!$L$43),VLOOKUP($BG$87,'Banco de Dados'!$B$4:$J$50,8,FALSE)*PRINCIPAL!$H$43*(1-(PRINCIPAL!$M$43/100)),IF(AND(PRINCIPAL!$H$43&lt;&gt;"",L118=PRINCIPAL!$N$43),VLOOKUP($BG$87,'Banco de Dados'!$B$4:$J$50,8,FALSE)*PRINCIPAL!$H$43*(1-(PRINCIPAL!$O$43/100)),IF(PRINCIPAL!$H$43&lt;&gt;"",VLOOKUP($BG$87,'Banco de Dados'!$B$4:$J$50,8,FALSE)*PRINCIPAL!$H$43,IF(OR(L118=PRINCIPAL!$I$43,L118=PRINCIPAL!$I$43+PRINCIPAL!$I$43,L118=PRINCIPAL!$I$43+PRINCIPAL!$I$43+PRINCIPAL!$I$43),0,IF(L118=PRINCIPAL!$J$43,VLOOKUP($BG$87,'Banco de Dados'!$B$4:$J$50,6,FALSE)*(1-(PRINCIPAL!$K$43/100)),IF(L118=PRINCIPAL!$L$43,VLOOKUP($BG$87,'Banco de Dados'!$B$4:$J$50,6,FALSE)*(1-(PRINCIPAL!$M$43/100)),IF(L118=PRINCIPAL!$N$43,VLOOKUP($BG$87,'Banco de Dados'!$B$4:$J$50,6,FALSE)*(1-(PRINCIPAL!$O$43/100)),VLOOKUP($BG$87,'Banco de Dados'!$B$4:$J$50,6,FALSE)))))))))),"")</f>
        <v/>
      </c>
      <c r="BG118" s="29" t="str">
        <f>IFERROR(BF118*(IFERROR(VLOOKUP($BG$87,'Banco de Dados'!$B$4:$J$50,4,FALSE),"ERRO")),"")</f>
        <v/>
      </c>
      <c r="BH118" s="29" t="str">
        <f t="shared" si="61"/>
        <v/>
      </c>
      <c r="BI118" s="103" t="str">
        <f>IFERROR(BH118*(C118*(PRINCIPAL!$G$43/100))*0.47*(44/12),"")</f>
        <v/>
      </c>
      <c r="BJ118" s="102" t="str">
        <f t="shared" si="62"/>
        <v/>
      </c>
    </row>
    <row r="119" spans="2:62" ht="12.75" customHeight="1" x14ac:dyDescent="0.3">
      <c r="B119" s="326">
        <f t="shared" si="49"/>
        <v>2050</v>
      </c>
      <c r="C119" s="340"/>
      <c r="D119" s="1"/>
      <c r="E119" s="116">
        <v>30</v>
      </c>
      <c r="F119" s="24" t="str">
        <f>IFERROR(VLOOKUP($G$87,'Banco de Dados'!$B$4:$J$50,6,FALSE),"")</f>
        <v/>
      </c>
      <c r="G119" s="25" t="str">
        <f>IFERROR(F119*(IFERROR(VLOOKUP($G$87,'Banco de Dados'!$B$4:$J$50,4,FALSE),"ERRO")),"")</f>
        <v/>
      </c>
      <c r="H119" s="25" t="str">
        <f t="shared" si="50"/>
        <v/>
      </c>
      <c r="I119" s="103" t="str">
        <f t="shared" si="51"/>
        <v/>
      </c>
      <c r="J119" s="117" t="str">
        <f t="shared" si="68"/>
        <v/>
      </c>
      <c r="K119" s="1"/>
      <c r="L119" s="91">
        <v>30</v>
      </c>
      <c r="M119" s="24" t="str">
        <f>IFERROR(IF(AND(PRINCIPAL!$H$34&lt;&gt;"",OR(L119=PRINCIPAL!$I$34,L119=PRINCIPAL!$I$34+PRINCIPAL!$I$34,L119=PRINCIPAL!$I$34+PRINCIPAL!$I$34+PRINCIPAL!$I$34)),0,IF(AND(PRINCIPAL!$H$34&lt;&gt;"",L119=PRINCIPAL!$J$34),VLOOKUP($N$87,'Banco de Dados'!$B$4:$J$50,8,FALSE)*PRINCIPAL!$H$34*(1-(PRINCIPAL!$K$34/100)),IF(AND(PRINCIPAL!$H$34&lt;&gt;"",L119=PRINCIPAL!$L$34),VLOOKUP($N$87,'Banco de Dados'!$B$4:$J$50,8,FALSE)*PRINCIPAL!$H$34*(1-(PRINCIPAL!$M$34/100)),IF(AND(PRINCIPAL!$H$34&lt;&gt;"",L119=PRINCIPAL!$N$34),VLOOKUP($N$87,'Banco de Dados'!$B$4:$J$50,8,FALSE)*PRINCIPAL!$H$34*(1-(PRINCIPAL!$O$34/100)),IF(PRINCIPAL!$H$34&lt;&gt;"",VLOOKUP($N$87,'Banco de Dados'!$B$4:$J$50,8,FALSE)*PRINCIPAL!$H$34,IF(OR(L119=PRINCIPAL!$I$34,L119=PRINCIPAL!$I$34+PRINCIPAL!$I$34,L119=PRINCIPAL!$I$34+PRINCIPAL!$I$34+PRINCIPAL!$I$34),0,IF(L119=PRINCIPAL!$J$34,VLOOKUP($N$87,'Banco de Dados'!$B$4:$J$50,6,FALSE)*(1-(PRINCIPAL!$K$34/100)),IF(L119=PRINCIPAL!$L$34,VLOOKUP($N$87,'Banco de Dados'!$B$4:$J$50,6,FALSE)*(1-(PRINCIPAL!$M$34/100)),IF(L119=PRINCIPAL!$N$34,VLOOKUP($N$87,'Banco de Dados'!$B$4:$J$50,6,FALSE)*(1-(PRINCIPAL!$O$34/100)),VLOOKUP($N$87,'Banco de Dados'!$B$4:$J$50,6,FALSE)))))))))),"")</f>
        <v/>
      </c>
      <c r="N119" s="25" t="str">
        <f>IFERROR(M119*(IFERROR(VLOOKUP($N$87,'Banco de Dados'!$B$4:$J$50,4,FALSE),"ERRO")),"")</f>
        <v/>
      </c>
      <c r="O119" s="25" t="str">
        <f t="shared" si="47"/>
        <v/>
      </c>
      <c r="P119" s="103" t="str">
        <f>IFERROR(O119*(C119*(PRINCIPAL!$G$34/100))*0.47*(44/12),"")</f>
        <v/>
      </c>
      <c r="Q119" s="107" t="str">
        <f t="shared" si="69"/>
        <v/>
      </c>
      <c r="R119" s="29" t="str">
        <f>IFERROR(IF(AND(PRINCIPAL!$H$35&lt;&gt;"",OR(L119=PRINCIPAL!$I$35,L119=PRINCIPAL!$I$35+PRINCIPAL!$I$35,L119=PRINCIPAL!$I$35+PRINCIPAL!$I$35+PRINCIPAL!$I$35)),0,IF(AND(PRINCIPAL!$H$35&lt;&gt;"",L119=PRINCIPAL!$J$35),VLOOKUP($S$87,'Banco de Dados'!$B$4:$J$50,8,FALSE)*PRINCIPAL!$H$35*(1-(PRINCIPAL!$K$35/100)),IF(AND(PRINCIPAL!$H$35&lt;&gt;"",L119=PRINCIPAL!$L$35),VLOOKUP($S$87,'Banco de Dados'!$B$4:$J$50,8,FALSE)*PRINCIPAL!$H$35*(1-(PRINCIPAL!$M$35/100)),IF(AND(PRINCIPAL!$H$35&lt;&gt;"",L119=PRINCIPAL!$N$35),VLOOKUP($S$87,'Banco de Dados'!$B$4:$J$50,8,FALSE)*PRINCIPAL!$H$35*(1-(PRINCIPAL!$O$35/100)),IF(PRINCIPAL!$H$35&lt;&gt;"",VLOOKUP($S$87,'Banco de Dados'!$B$4:$J$50,8,FALSE)*PRINCIPAL!$H$35,IF(OR(L119=PRINCIPAL!$I$35,L119=PRINCIPAL!$I$35+PRINCIPAL!$I$35,L119=PRINCIPAL!$I$35+PRINCIPAL!$I$35+PRINCIPAL!$I$35),0,IF(L119=PRINCIPAL!$J$35,VLOOKUP($S$87,'Banco de Dados'!$B$4:$J$50,6,FALSE)*(1-(PRINCIPAL!$K$35/100)),IF(L119=PRINCIPAL!$L$35,VLOOKUP($S$87,'Banco de Dados'!$B$4:$J$50,6,FALSE)*(1-(PRINCIPAL!$M$35/100)),IF(L119=PRINCIPAL!$N$35,VLOOKUP($S$87,'Banco de Dados'!$B$4:$J$50,6,FALSE)*(1-(PRINCIPAL!$O$35/100)),VLOOKUP($S$87,'Banco de Dados'!$B$4:$J$50,6,FALSE)))))))))),"")</f>
        <v/>
      </c>
      <c r="S119" s="29" t="str">
        <f>IFERROR(R119*(IFERROR(VLOOKUP($S$87,'Banco de Dados'!$B$4:$J$50,4,FALSE),"ERRO")),"")</f>
        <v/>
      </c>
      <c r="T119" s="29" t="str">
        <f t="shared" si="52"/>
        <v/>
      </c>
      <c r="U119" s="103" t="str">
        <f>IFERROR(T119*(C119*(PRINCIPAL!$G$35/100))*0.47*(44/12),"")</f>
        <v/>
      </c>
      <c r="V119" s="103" t="str">
        <f t="shared" si="71"/>
        <v/>
      </c>
      <c r="W119" s="30" t="str">
        <f>IFERROR(IF(AND(PRINCIPAL!$H$36&lt;&gt;"",OR(L119=PRINCIPAL!$I$36,L119=PRINCIPAL!$I$36+PRINCIPAL!$I$36,L119=PRINCIPAL!$I$36+PRINCIPAL!$I$36+PRINCIPAL!$I$36)),0,IF(AND(PRINCIPAL!$H$36&lt;&gt;"",L119=PRINCIPAL!$J$36),VLOOKUP($X$126,'Banco de Dados'!$B$4:$J$50,8,FALSE)*PRINCIPAL!$H$36*(1-(PRINCIPAL!$K$36/100)),IF(AND(PRINCIPAL!$H$36&lt;&gt;"",L119=PRINCIPAL!$L$36),VLOOKUP($X$126,'Banco de Dados'!$B$4:$J$50,8,FALSE)*PRINCIPAL!$H$36*(1-(PRINCIPAL!$M$36/100)),IF(AND(PRINCIPAL!$H$36&lt;&gt;"",L119=PRINCIPAL!$N$36),VLOOKUP($X$126,'Banco de Dados'!$B$4:$J$50,8,FALSE)*PRINCIPAL!$H$36*(1-(PRINCIPAL!$O$36/100)),IF(PRINCIPAL!$H$36&lt;&gt;"",VLOOKUP($X$87,'Banco de Dados'!$B$4:$J$50,8,FALSE)*PRINCIPAL!$H$36,IF(OR(L119=PRINCIPAL!$I$36,L119=PRINCIPAL!$I$36+PRINCIPAL!$I$36,L119=PRINCIPAL!$I$36+PRINCIPAL!$I$36+PRINCIPAL!$I$36),0,IF(L119=PRINCIPAL!$J$36,VLOOKUP($X$87,'Banco de Dados'!$B$4:$J$50,6,FALSE)*(1-(PRINCIPAL!$K$36/100)),IF(L119=PRINCIPAL!$L$36,VLOOKUP($X$87,'Banco de Dados'!$B$4:$J$50,6,FALSE)*(1-(PRINCIPAL!$M$36/100)),IF(L119=PRINCIPAL!$N$36,VLOOKUP($X$87,'Banco de Dados'!$B$4:$J$50,6,FALSE)*(1-(PRINCIPAL!$O$36/100)),VLOOKUP($X$87,'Banco de Dados'!$B$4:$J$50,6,FALSE)))))))))),"")</f>
        <v/>
      </c>
      <c r="X119" s="29" t="str">
        <f>IFERROR(W119*(IFERROR(VLOOKUP($X$87,'Banco de Dados'!$B$4:$J$50,4,FALSE),"ERRO")),"")</f>
        <v/>
      </c>
      <c r="Y119" s="29" t="str">
        <f t="shared" si="63"/>
        <v/>
      </c>
      <c r="Z119" s="103" t="str">
        <f>IFERROR(Y119*(C119*(PRINCIPAL!$G$36/100))*0.47*(44/12),"")</f>
        <v/>
      </c>
      <c r="AA119" s="111" t="str">
        <f t="shared" si="64"/>
        <v/>
      </c>
      <c r="AB119" s="30" t="str">
        <f>IFERROR(IF(AND(PRINCIPAL!$H$37&lt;&gt;"",OR(L119=PRINCIPAL!$I$37,L119=PRINCIPAL!$I$37+PRINCIPAL!$I$37,L119=PRINCIPAL!$I$37+PRINCIPAL!$I$37+PRINCIPAL!$I$37)),0,IF(AND(PRINCIPAL!$H$37&lt;&gt;"",L119=PRINCIPAL!$J$37),VLOOKUP($AC$87,'Banco de Dados'!$B$4:$J$50,8,FALSE)*PRINCIPAL!$H$37*(1-(PRINCIPAL!$K$37/100)),IF(AND(PRINCIPAL!$H$37&lt;&gt;"",L119=PRINCIPAL!$L$37),VLOOKUP($AC$87,'Banco de Dados'!$B$4:$J$50,8,FALSE)*PRINCIPAL!$H$37*(1-(PRINCIPAL!$M$37/100)),IF(AND(PRINCIPAL!$H$37&lt;&gt;"",L119=PRINCIPAL!$N$37),VLOOKUP($AC$87,'Banco de Dados'!$B$4:$J$50,8,FALSE)*PRINCIPAL!$H$37*(1-(PRINCIPAL!$O$37/100)),IF(PRINCIPAL!$H$37&lt;&gt;"",VLOOKUP($AC$87,'Banco de Dados'!$B$4:$J$50,8,FALSE)*PRINCIPAL!$H$37,IF(OR(L119=PRINCIPAL!$I$37,L119=PRINCIPAL!$I$37+PRINCIPAL!$I$37,L119=PRINCIPAL!$I$37+PRINCIPAL!$I$37+PRINCIPAL!$I$37),0,IF(L119=PRINCIPAL!$J$37,VLOOKUP($AC$87,'Banco de Dados'!$B$4:$J$50,6,FALSE)*(1-(PRINCIPAL!$K$37/100)),IF(L119=PRINCIPAL!$L$37,VLOOKUP($AC$87,'Banco de Dados'!$B$4:$J$50,6,FALSE)*(1-(PRINCIPAL!$M$37/100)),IF(L119=PRINCIPAL!$N$37,VLOOKUP($AC$87,'Banco de Dados'!$B$4:$J$50,6,FALSE)*(1-(PRINCIPAL!$O$37/100)),VLOOKUP($AC$87,'Banco de Dados'!$B$4:$J$50,6,FALSE)))))))))),"")</f>
        <v/>
      </c>
      <c r="AC119" s="29" t="str">
        <f>IFERROR(AB119*(IFERROR(VLOOKUP($AC$87,'Banco de Dados'!$B$4:$J$50,4,FALSE),"ERRO")),"")</f>
        <v/>
      </c>
      <c r="AD119" s="29" t="str">
        <f t="shared" si="53"/>
        <v/>
      </c>
      <c r="AE119" s="103" t="str">
        <f>IFERROR(AD119*(C119*(PRINCIPAL!$G$37/100))*0.47*(44/12),"")</f>
        <v/>
      </c>
      <c r="AF119" s="111" t="str">
        <f t="shared" si="54"/>
        <v/>
      </c>
      <c r="AG119" s="30" t="str">
        <f>IFERROR(IF(AND(PRINCIPAL!$H$38&lt;&gt;"",OR(L119=PRINCIPAL!$I$38,L119=PRINCIPAL!$I$38+PRINCIPAL!$I$38,L119=PRINCIPAL!$I$38+PRINCIPAL!$I$38+PRINCIPAL!$I$38)),0,IF(AND(PRINCIPAL!$H$38&lt;&gt;"",L119=PRINCIPAL!$J$38),VLOOKUP($AH$87,'Banco de Dados'!$B$4:$J$50,8,FALSE)*PRINCIPAL!$H$38*(1-(PRINCIPAL!$K$38/100)),IF(AND(PRINCIPAL!$H$38&lt;&gt;"",L119=PRINCIPAL!$L$38),VLOOKUP($AH$87,'Banco de Dados'!$B$4:$J$50,8,FALSE)*PRINCIPAL!$H$38*(1-(PRINCIPAL!$M$38/100)),IF(AND(PRINCIPAL!$H$38&lt;&gt;"",L119=PRINCIPAL!$N$38),VLOOKUP($AH$87,'Banco de Dados'!$B$4:$J$50,8,FALSE)*PRINCIPAL!$H$38*(1-(PRINCIPAL!$O$38/100)),IF(PRINCIPAL!$H$38&lt;&gt;"",VLOOKUP($AH$87,'Banco de Dados'!$B$4:$J$50,8,FALSE)*PRINCIPAL!$H$38,IF(OR(L119=PRINCIPAL!$I$38,L119=PRINCIPAL!$I$38+PRINCIPAL!$I$38,L119=PRINCIPAL!$I$38+PRINCIPAL!$I$38+PRINCIPAL!$I$38),0,IF(L119=PRINCIPAL!$J$38,VLOOKUP($AH$87,'Banco de Dados'!$B$4:$J$50,6,FALSE)*(1-(PRINCIPAL!$K$38/100)),IF(L119=PRINCIPAL!$L$38,VLOOKUP($AH$87,'Banco de Dados'!$B$4:$J$50,6,FALSE)*(1-(PRINCIPAL!$M$38/100)),IF(L119=PRINCIPAL!$N$38,VLOOKUP($AH$87,'Banco de Dados'!$B$4:$J$50,6,FALSE)*(1-(PRINCIPAL!$O$38/100)),VLOOKUP($AH$87,'Banco de Dados'!$B$4:$J$50,6,FALSE)))))))))),"")</f>
        <v/>
      </c>
      <c r="AH119" s="29" t="str">
        <f>IFERROR(AG119*(IFERROR(VLOOKUP($AH$87,'Banco de Dados'!$B$4:$J$50,4,FALSE),"ERRO")),"")</f>
        <v/>
      </c>
      <c r="AI119" s="29" t="str">
        <f t="shared" si="55"/>
        <v/>
      </c>
      <c r="AJ119" s="103" t="str">
        <f>IFERROR(AI119*(C119*(PRINCIPAL!$G$38/100))*0.47*(44/12),"")</f>
        <v/>
      </c>
      <c r="AK119" s="111" t="str">
        <f t="shared" si="65"/>
        <v/>
      </c>
      <c r="AL119" s="30" t="str">
        <f>IFERROR(IF(AND(PRINCIPAL!$H$39&lt;&gt;"",OR(L119=PRINCIPAL!$I$39,L119=PRINCIPAL!$I$39+PRINCIPAL!$I$39,L119=PRINCIPAL!$I$39+PRINCIPAL!$I$39+PRINCIPAL!$I$39)),0,IF(AND(PRINCIPAL!$H$39&lt;&gt;"",L119=PRINCIPAL!$J$39),VLOOKUP($AM$87,'Banco de Dados'!$B$4:$J$50,8,FALSE)*PRINCIPAL!$H$39*(1-(PRINCIPAL!$K$39/100)),IF(AND(PRINCIPAL!$H$39&lt;&gt;"",L119=PRINCIPAL!$L$39),VLOOKUP($AM$87,'Banco de Dados'!$B$4:$J$50,8,FALSE)*PRINCIPAL!$H$39*(1-(PRINCIPAL!$M$39/100)),IF(AND(PRINCIPAL!$H$39&lt;&gt;"",L119=PRINCIPAL!$N$39),VLOOKUP($AM$87,'Banco de Dados'!$B$4:$J$50,8,FALSE)*PRINCIPAL!$H$39*(1-(PRINCIPAL!$O$39/100)),IF(PRINCIPAL!$H$39&lt;&gt;"",VLOOKUP($AM$87,'Banco de Dados'!$B$4:$J$50,8,FALSE)*PRINCIPAL!$H$39,IF(OR(L119=PRINCIPAL!$I$39,L119=PRINCIPAL!$I$39+PRINCIPAL!$I$39,L119=PRINCIPAL!$I$39+PRINCIPAL!$I$39+PRINCIPAL!$I$39),0,IF(L119=PRINCIPAL!$J$39,VLOOKUP($AM$87,'Banco de Dados'!$B$4:$J$50,6,FALSE)*(1-(PRINCIPAL!$K$39/100)),IF(L119=PRINCIPAL!$L$39,VLOOKUP($AM$87,'Banco de Dados'!$B$4:$J$50,6,FALSE)*(1-(PRINCIPAL!$M$39/100)),IF(L119=PRINCIPAL!$N$39,VLOOKUP($AM$87,'Banco de Dados'!$B$4:$J$50,6,FALSE)*(1-(PRINCIPAL!$O$39/100)),VLOOKUP($AM$87,'Banco de Dados'!$B$4:$J$50,6,FALSE)))))))))),"")</f>
        <v/>
      </c>
      <c r="AM119" s="29" t="str">
        <f>IFERROR(AL119*(IFERROR(VLOOKUP($AM$87,'Banco de Dados'!$B$4:$J$50,4,FALSE),"ERRO")),"")</f>
        <v/>
      </c>
      <c r="AN119" s="29" t="str">
        <f t="shared" si="56"/>
        <v/>
      </c>
      <c r="AO119" s="103" t="str">
        <f>IFERROR(AN119*(C119*(PRINCIPAL!$G$39/100))*0.47*(44/12),"")</f>
        <v/>
      </c>
      <c r="AP119" s="111" t="str">
        <f t="shared" si="57"/>
        <v/>
      </c>
      <c r="AQ119" s="29" t="str">
        <f>IFERROR(IF(AND(PRINCIPAL!$H$40&lt;&gt;"",OR(L119=PRINCIPAL!$I$40,L119=PRINCIPAL!$I$40+PRINCIPAL!$I$40,L119=PRINCIPAL!$I$40+PRINCIPAL!$I$40+PRINCIPAL!$I$40)),0,IF(AND(PRINCIPAL!$H$40&lt;&gt;"",L119=PRINCIPAL!$J$40),VLOOKUP($AR$87,'Banco de Dados'!$B$4:$J$50,8,FALSE)*PRINCIPAL!$H$40*(1-(PRINCIPAL!$K$40/100)),IF(AND(PRINCIPAL!$H$40&lt;&gt;"",L119=PRINCIPAL!$L$40),VLOOKUP($AR$87,'Banco de Dados'!$B$4:$J$50,8,FALSE)*PRINCIPAL!$H$40*(1-(PRINCIPAL!$M$40/100)),IF(AND(PRINCIPAL!$H$40&lt;&gt;"",L119=PRINCIPAL!$N$40),VLOOKUP($AR$87,'Banco de Dados'!$B$4:$J$50,8,FALSE)*PRINCIPAL!$H$40*(1-(PRINCIPAL!$O$40/100)),IF(PRINCIPAL!$H$40&lt;&gt;"",VLOOKUP($AR$87,'Banco de Dados'!$B$4:$J$50,8,FALSE)*PRINCIPAL!$H$40,IF(OR(L119=PRINCIPAL!$I$40,L119=PRINCIPAL!$I$40+PRINCIPAL!$I$40,L119=PRINCIPAL!$I$40+PRINCIPAL!$I$40+PRINCIPAL!$I$40),0,IF(L119=PRINCIPAL!$J$40,VLOOKUP($AR$87,'Banco de Dados'!$B$4:$J$50,6,FALSE)*(1-(PRINCIPAL!$K$40/100)),IF(L119=PRINCIPAL!$L$40,VLOOKUP($AR$87,'Banco de Dados'!$B$4:$J$50,6,FALSE)*(1-(PRINCIPAL!$M$40/100)),IF(L119=PRINCIPAL!$N$40,VLOOKUP($AR$87,'Banco de Dados'!$B$4:$J$50,6,FALSE)*(1-(PRINCIPAL!$O$40/100)),VLOOKUP($AR$87,'Banco de Dados'!$B$4:$J$50,6,FALSE)))))))))),"")</f>
        <v/>
      </c>
      <c r="AR119" s="29" t="str">
        <f>IFERROR(AQ119*(IFERROR(VLOOKUP($AR$87,'Banco de Dados'!$B$4:$J$50,4,FALSE),"ERRO")),"")</f>
        <v/>
      </c>
      <c r="AS119" s="29" t="str">
        <f t="shared" si="58"/>
        <v/>
      </c>
      <c r="AT119" s="103" t="str">
        <f>IFERROR(AS119*(C119*(PRINCIPAL!$G$40/100))*0.47*(44/12),"")</f>
        <v/>
      </c>
      <c r="AU119" s="111" t="str">
        <f t="shared" si="70"/>
        <v/>
      </c>
      <c r="AV119" s="30" t="str">
        <f>IFERROR(IF(AND(PRINCIPAL!$H$41&lt;&gt;"",OR(L119=PRINCIPAL!$I$41,L119=PRINCIPAL!$I$41+PRINCIPAL!$I$41,L119=PRINCIPAL!$I$41+PRINCIPAL!$I$41+PRINCIPAL!$I$41)),0,IF(AND(PRINCIPAL!$H$41&lt;&gt;"",L119=PRINCIPAL!$J$41),VLOOKUP($AW$87,'Banco de Dados'!$B$4:$J$50,8,FALSE)*PRINCIPAL!$H$41*(1-(PRINCIPAL!$K$41/100)),IF(AND(PRINCIPAL!$H$41&lt;&gt;"",L119=PRINCIPAL!$L$41),VLOOKUP($AW$87,'Banco de Dados'!$B$4:$J$50,8,FALSE)*PRINCIPAL!$H$41*(1-(PRINCIPAL!$M$41/100)),IF(AND(PRINCIPAL!$H$41&lt;&gt;"",L119=PRINCIPAL!$N$41),VLOOKUP($AW$87,'Banco de Dados'!$B$4:$J$50,8,FALSE)*PRINCIPAL!$H$41*(1-(PRINCIPAL!$O$41/100)),IF(PRINCIPAL!$H$41&lt;&gt;"",VLOOKUP($AW$87,'Banco de Dados'!$B$4:$J$50,8,FALSE)*PRINCIPAL!$H$41,IF(OR(L119=PRINCIPAL!$I$41,L119=PRINCIPAL!$I$41+PRINCIPAL!$I$41,L119=PRINCIPAL!$I$41+PRINCIPAL!$I$41+PRINCIPAL!$I$41),0,IF(L119=PRINCIPAL!$J$41,VLOOKUP($AW$87,'Banco de Dados'!$B$4:$J$50,6,FALSE)*(1-(PRINCIPAL!$K$41/100)),IF(L119=PRINCIPAL!$L$41,VLOOKUP($AW$87,'Banco de Dados'!$B$4:$J$50,6,FALSE)*(1-(PRINCIPAL!$M$41/100)),IF(L119=PRINCIPAL!$N$41,VLOOKUP($AW$87,'Banco de Dados'!$B$4:$J$50,6,FALSE)*(1-(PRINCIPAL!$O$41/100)),VLOOKUP($AW$87,'Banco de Dados'!$B$4:$J$50,6,FALSE)))))))))),"")</f>
        <v/>
      </c>
      <c r="AW119" s="29" t="str">
        <f>IFERROR(AV119*(IFERROR(VLOOKUP($AW$87,'Banco de Dados'!$B$4:$J$50,4,FALSE),"ERRO")),"")</f>
        <v/>
      </c>
      <c r="AX119" s="29" t="str">
        <f t="shared" si="59"/>
        <v/>
      </c>
      <c r="AY119" s="103" t="str">
        <f>IFERROR(AX119*(C119*(PRINCIPAL!$G$41/100))*0.47*(44/12),"")</f>
        <v/>
      </c>
      <c r="AZ119" s="111" t="str">
        <f t="shared" si="66"/>
        <v/>
      </c>
      <c r="BA119" s="30" t="str">
        <f>IFERROR(IF(AND(PRINCIPAL!$H$42&lt;&gt;"",OR(L119=PRINCIPAL!$I$42,L119=PRINCIPAL!$I$42+PRINCIPAL!$I$42,L119=PRINCIPAL!$I$42+PRINCIPAL!$I$42+PRINCIPAL!$I$42)),0,IF(AND(PRINCIPAL!$H$42&lt;&gt;"",L119=PRINCIPAL!$J$42),VLOOKUP($BB$87,'Banco de Dados'!$B$4:$J$50,8,FALSE)*PRINCIPAL!$H$42*(1-(PRINCIPAL!$K$42/100)),IF(AND(PRINCIPAL!$H$42&lt;&gt;"",L119=PRINCIPAL!$L$42),VLOOKUP($BB$87,'Banco de Dados'!$B$4:$J$50,8,FALSE)*PRINCIPAL!$H$42*(1-(PRINCIPAL!$M$42/100)),IF(AND(PRINCIPAL!$H$42&lt;&gt;"",L119=PRINCIPAL!$N$42),VLOOKUP($BB$87,'Banco de Dados'!$B$4:$J$50,8,FALSE)*PRINCIPAL!$H$42*(1-(PRINCIPAL!$O$42/100)),IF(PRINCIPAL!$H$42&lt;&gt;"",VLOOKUP($BB$87,'Banco de Dados'!$B$4:$J$50,8,FALSE)*PRINCIPAL!$H$42,IF(OR(L119=PRINCIPAL!$I$42,L119=PRINCIPAL!$I$42+PRINCIPAL!$I$42,L119=PRINCIPAL!$I$42+PRINCIPAL!$I$42+PRINCIPAL!$I$42),0,IF(L119=PRINCIPAL!$J$42,VLOOKUP($BB$87,'Banco de Dados'!$B$4:$J$50,6,FALSE)*(1-(PRINCIPAL!$K$42/100)),IF(L119=PRINCIPAL!$L$42,VLOOKUP($BB$87,'Banco de Dados'!$B$4:$J$50,6,FALSE)*(1-(PRINCIPAL!$M$42/100)),IF(L119=PRINCIPAL!$N$42,VLOOKUP($BB$87,'Banco de Dados'!$B$4:$J$50,6,FALSE)*(1-(PRINCIPAL!$O$42/100)),VLOOKUP($BB$87,'Banco de Dados'!$B$4:$J$50,6,FALSE)))))))))),"")</f>
        <v/>
      </c>
      <c r="BB119" s="29" t="str">
        <f>IFERROR(BA119*(IFERROR(VLOOKUP($BB$87,'Banco de Dados'!$B$4:$J$50,4,FALSE),"ERRO")),"")</f>
        <v/>
      </c>
      <c r="BC119" s="29" t="str">
        <f t="shared" si="67"/>
        <v/>
      </c>
      <c r="BD119" s="103" t="str">
        <f>IFERROR(BC119*(C119*(PRINCIPAL!$G$42/100))*0.47*(44/12),"")</f>
        <v/>
      </c>
      <c r="BE119" s="111" t="str">
        <f t="shared" si="60"/>
        <v/>
      </c>
      <c r="BF119" s="30" t="str">
        <f>IFERROR(IF(AND(PRINCIPAL!$H$43&lt;&gt;"",OR(L119=PRINCIPAL!$I$43,L119=PRINCIPAL!$I$43+PRINCIPAL!$I$43,L119=PRINCIPAL!$I$43+PRINCIPAL!$I$43+PRINCIPAL!$I$43)),0,IF(AND(PRINCIPAL!$H$43&lt;&gt;"",L119=PRINCIPAL!$J$43),VLOOKUP($BG$87,'Banco de Dados'!$B$4:$J$50,8,FALSE)*PRINCIPAL!$H$43*(1-(PRINCIPAL!$K$43/100)),IF(AND(PRINCIPAL!$H$43&lt;&gt;"",L119=PRINCIPAL!$L$43),VLOOKUP($BG$87,'Banco de Dados'!$B$4:$J$50,8,FALSE)*PRINCIPAL!$H$43*(1-(PRINCIPAL!$M$43/100)),IF(AND(PRINCIPAL!$H$43&lt;&gt;"",L119=PRINCIPAL!$N$43),VLOOKUP($BG$87,'Banco de Dados'!$B$4:$J$50,8,FALSE)*PRINCIPAL!$H$43*(1-(PRINCIPAL!$O$43/100)),IF(PRINCIPAL!$H$43&lt;&gt;"",VLOOKUP($BG$87,'Banco de Dados'!$B$4:$J$50,8,FALSE)*PRINCIPAL!$H$43,IF(OR(L119=PRINCIPAL!$I$43,L119=PRINCIPAL!$I$43+PRINCIPAL!$I$43,L119=PRINCIPAL!$I$43+PRINCIPAL!$I$43+PRINCIPAL!$I$43),0,IF(L119=PRINCIPAL!$J$43,VLOOKUP($BG$87,'Banco de Dados'!$B$4:$J$50,6,FALSE)*(1-(PRINCIPAL!$K$43/100)),IF(L119=PRINCIPAL!$L$43,VLOOKUP($BG$87,'Banco de Dados'!$B$4:$J$50,6,FALSE)*(1-(PRINCIPAL!$M$43/100)),IF(L119=PRINCIPAL!$N$43,VLOOKUP($BG$87,'Banco de Dados'!$B$4:$J$50,6,FALSE)*(1-(PRINCIPAL!$O$43/100)),VLOOKUP($BG$87,'Banco de Dados'!$B$4:$J$50,6,FALSE)))))))))),"")</f>
        <v/>
      </c>
      <c r="BG119" s="29" t="str">
        <f>IFERROR(BF119*(IFERROR(VLOOKUP($BG$87,'Banco de Dados'!$B$4:$J$50,4,FALSE),"ERRO")),"")</f>
        <v/>
      </c>
      <c r="BH119" s="29" t="str">
        <f t="shared" si="61"/>
        <v/>
      </c>
      <c r="BI119" s="103" t="str">
        <f>IFERROR(BH119*(C119*(PRINCIPAL!$G$43/100))*0.47*(44/12),"")</f>
        <v/>
      </c>
      <c r="BJ119" s="102" t="str">
        <f t="shared" si="62"/>
        <v/>
      </c>
    </row>
    <row r="120" spans="2:62" ht="12.75" customHeight="1" x14ac:dyDescent="0.3">
      <c r="B120" s="326">
        <f t="shared" si="49"/>
        <v>2051</v>
      </c>
      <c r="C120" s="340"/>
      <c r="D120" s="1"/>
      <c r="E120" s="116">
        <v>31</v>
      </c>
      <c r="F120" s="24" t="str">
        <f>IFERROR(VLOOKUP($G$87,'Banco de Dados'!$B$4:$J$50,6,FALSE),"")</f>
        <v/>
      </c>
      <c r="G120" s="25" t="str">
        <f>IFERROR(F120*(IFERROR(VLOOKUP($G$87,'Banco de Dados'!$B$4:$J$50,4,FALSE),"ERRO")),"")</f>
        <v/>
      </c>
      <c r="H120" s="25" t="str">
        <f t="shared" si="50"/>
        <v/>
      </c>
      <c r="I120" s="103" t="str">
        <f t="shared" si="51"/>
        <v/>
      </c>
      <c r="J120" s="117" t="str">
        <f t="shared" si="68"/>
        <v/>
      </c>
      <c r="K120" s="1"/>
      <c r="L120" s="91">
        <v>31</v>
      </c>
      <c r="M120" s="24" t="str">
        <f>IFERROR(IF(AND(PRINCIPAL!$H$34&lt;&gt;"",OR(L120=PRINCIPAL!$I$34,L120=PRINCIPAL!$I$34+PRINCIPAL!$I$34,L120=PRINCIPAL!$I$34+PRINCIPAL!$I$34+PRINCIPAL!$I$34)),0,IF(AND(PRINCIPAL!$H$34&lt;&gt;"",L120=PRINCIPAL!$J$34),VLOOKUP($N$87,'Banco de Dados'!$B$4:$J$50,8,FALSE)*PRINCIPAL!$H$34*(1-(PRINCIPAL!$K$34/100)),IF(AND(PRINCIPAL!$H$34&lt;&gt;"",L120=PRINCIPAL!$L$34),VLOOKUP($N$87,'Banco de Dados'!$B$4:$J$50,8,FALSE)*PRINCIPAL!$H$34*(1-(PRINCIPAL!$M$34/100)),IF(AND(PRINCIPAL!$H$34&lt;&gt;"",L120=PRINCIPAL!$N$34),VLOOKUP($N$87,'Banco de Dados'!$B$4:$J$50,8,FALSE)*PRINCIPAL!$H$34*(1-(PRINCIPAL!$O$34/100)),IF(PRINCIPAL!$H$34&lt;&gt;"",VLOOKUP($N$87,'Banco de Dados'!$B$4:$J$50,8,FALSE)*PRINCIPAL!$H$34,IF(OR(L120=PRINCIPAL!$I$34,L120=PRINCIPAL!$I$34+PRINCIPAL!$I$34,L120=PRINCIPAL!$I$34+PRINCIPAL!$I$34+PRINCIPAL!$I$34),0,IF(L120=PRINCIPAL!$J$34,VLOOKUP($N$87,'Banco de Dados'!$B$4:$J$50,6,FALSE)*(1-(PRINCIPAL!$K$34/100)),IF(L120=PRINCIPAL!$L$34,VLOOKUP($N$87,'Banco de Dados'!$B$4:$J$50,6,FALSE)*(1-(PRINCIPAL!$M$34/100)),IF(L120=PRINCIPAL!$N$34,VLOOKUP($N$87,'Banco de Dados'!$B$4:$J$50,6,FALSE)*(1-(PRINCIPAL!$O$34/100)),VLOOKUP($N$87,'Banco de Dados'!$B$4:$J$50,6,FALSE)))))))))),"")</f>
        <v/>
      </c>
      <c r="N120" s="25" t="str">
        <f>IFERROR(M120*(IFERROR(VLOOKUP($N$87,'Banco de Dados'!$B$4:$J$50,4,FALSE),"ERRO")),"")</f>
        <v/>
      </c>
      <c r="O120" s="25" t="str">
        <f t="shared" si="47"/>
        <v/>
      </c>
      <c r="P120" s="103" t="str">
        <f>IFERROR(O120*(C120*(PRINCIPAL!$G$34/100))*0.47*(44/12),"")</f>
        <v/>
      </c>
      <c r="Q120" s="107" t="str">
        <f t="shared" si="69"/>
        <v/>
      </c>
      <c r="R120" s="29" t="str">
        <f>IFERROR(IF(AND(PRINCIPAL!$H$35&lt;&gt;"",OR(L120=PRINCIPAL!$I$35,L120=PRINCIPAL!$I$35+PRINCIPAL!$I$35,L120=PRINCIPAL!$I$35+PRINCIPAL!$I$35+PRINCIPAL!$I$35)),0,IF(AND(PRINCIPAL!$H$35&lt;&gt;"",L120=PRINCIPAL!$J$35),VLOOKUP($S$87,'Banco de Dados'!$B$4:$J$50,8,FALSE)*PRINCIPAL!$H$35*(1-(PRINCIPAL!$K$35/100)),IF(AND(PRINCIPAL!$H$35&lt;&gt;"",L120=PRINCIPAL!$L$35),VLOOKUP($S$87,'Banco de Dados'!$B$4:$J$50,8,FALSE)*PRINCIPAL!$H$35*(1-(PRINCIPAL!$M$35/100)),IF(AND(PRINCIPAL!$H$35&lt;&gt;"",L120=PRINCIPAL!$N$35),VLOOKUP($S$87,'Banco de Dados'!$B$4:$J$50,8,FALSE)*PRINCIPAL!$H$35*(1-(PRINCIPAL!$O$35/100)),IF(PRINCIPAL!$H$35&lt;&gt;"",VLOOKUP($S$87,'Banco de Dados'!$B$4:$J$50,8,FALSE)*PRINCIPAL!$H$35,IF(OR(L120=PRINCIPAL!$I$35,L120=PRINCIPAL!$I$35+PRINCIPAL!$I$35,L120=PRINCIPAL!$I$35+PRINCIPAL!$I$35+PRINCIPAL!$I$35),0,IF(L120=PRINCIPAL!$J$35,VLOOKUP($S$87,'Banco de Dados'!$B$4:$J$50,6,FALSE)*(1-(PRINCIPAL!$K$35/100)),IF(L120=PRINCIPAL!$L$35,VLOOKUP($S$87,'Banco de Dados'!$B$4:$J$50,6,FALSE)*(1-(PRINCIPAL!$M$35/100)),IF(L120=PRINCIPAL!$N$35,VLOOKUP($S$87,'Banco de Dados'!$B$4:$J$50,6,FALSE)*(1-(PRINCIPAL!$O$35/100)),VLOOKUP($S$87,'Banco de Dados'!$B$4:$J$50,6,FALSE)))))))))),"")</f>
        <v/>
      </c>
      <c r="S120" s="29" t="str">
        <f>IFERROR(R120*(IFERROR(VLOOKUP($S$87,'Banco de Dados'!$B$4:$J$50,4,FALSE),"ERRO")),"")</f>
        <v/>
      </c>
      <c r="T120" s="29" t="str">
        <f t="shared" si="52"/>
        <v/>
      </c>
      <c r="U120" s="103" t="str">
        <f>IFERROR(T120*(C120*(PRINCIPAL!$G$35/100))*0.47*(44/12),"")</f>
        <v/>
      </c>
      <c r="V120" s="103" t="str">
        <f t="shared" si="71"/>
        <v/>
      </c>
      <c r="W120" s="30" t="str">
        <f>IFERROR(IF(AND(PRINCIPAL!$H$36&lt;&gt;"",OR(L120=PRINCIPAL!$I$36,L120=PRINCIPAL!$I$36+PRINCIPAL!$I$36,L120=PRINCIPAL!$I$36+PRINCIPAL!$I$36+PRINCIPAL!$I$36)),0,IF(AND(PRINCIPAL!$H$36&lt;&gt;"",L120=PRINCIPAL!$J$36),VLOOKUP($X$126,'Banco de Dados'!$B$4:$J$50,8,FALSE)*PRINCIPAL!$H$36*(1-(PRINCIPAL!$K$36/100)),IF(AND(PRINCIPAL!$H$36&lt;&gt;"",L120=PRINCIPAL!$L$36),VLOOKUP($X$126,'Banco de Dados'!$B$4:$J$50,8,FALSE)*PRINCIPAL!$H$36*(1-(PRINCIPAL!$M$36/100)),IF(AND(PRINCIPAL!$H$36&lt;&gt;"",L120=PRINCIPAL!$N$36),VLOOKUP($X$126,'Banco de Dados'!$B$4:$J$50,8,FALSE)*PRINCIPAL!$H$36*(1-(PRINCIPAL!$O$36/100)),IF(PRINCIPAL!$H$36&lt;&gt;"",VLOOKUP($X$87,'Banco de Dados'!$B$4:$J$50,8,FALSE)*PRINCIPAL!$H$36,IF(OR(L120=PRINCIPAL!$I$36,L120=PRINCIPAL!$I$36+PRINCIPAL!$I$36,L120=PRINCIPAL!$I$36+PRINCIPAL!$I$36+PRINCIPAL!$I$36),0,IF(L120=PRINCIPAL!$J$36,VLOOKUP($X$87,'Banco de Dados'!$B$4:$J$50,6,FALSE)*(1-(PRINCIPAL!$K$36/100)),IF(L120=PRINCIPAL!$L$36,VLOOKUP($X$87,'Banco de Dados'!$B$4:$J$50,6,FALSE)*(1-(PRINCIPAL!$M$36/100)),IF(L120=PRINCIPAL!$N$36,VLOOKUP($X$87,'Banco de Dados'!$B$4:$J$50,6,FALSE)*(1-(PRINCIPAL!$O$36/100)),VLOOKUP($X$87,'Banco de Dados'!$B$4:$J$50,6,FALSE)))))))))),"")</f>
        <v/>
      </c>
      <c r="X120" s="29" t="str">
        <f>IFERROR(W120*(IFERROR(VLOOKUP($X$87,'Banco de Dados'!$B$4:$J$50,4,FALSE),"ERRO")),"")</f>
        <v/>
      </c>
      <c r="Y120" s="29" t="str">
        <f t="shared" si="63"/>
        <v/>
      </c>
      <c r="Z120" s="103" t="str">
        <f>IFERROR(Y120*(C120*(PRINCIPAL!$G$36/100))*0.47*(44/12),"")</f>
        <v/>
      </c>
      <c r="AA120" s="111" t="str">
        <f t="shared" si="64"/>
        <v/>
      </c>
      <c r="AB120" s="30" t="str">
        <f>IFERROR(IF(AND(PRINCIPAL!$H$37&lt;&gt;"",OR(L120=PRINCIPAL!$I$37,L120=PRINCIPAL!$I$37+PRINCIPAL!$I$37,L120=PRINCIPAL!$I$37+PRINCIPAL!$I$37+PRINCIPAL!$I$37)),0,IF(AND(PRINCIPAL!$H$37&lt;&gt;"",L120=PRINCIPAL!$J$37),VLOOKUP($AC$87,'Banco de Dados'!$B$4:$J$50,8,FALSE)*PRINCIPAL!$H$37*(1-(PRINCIPAL!$K$37/100)),IF(AND(PRINCIPAL!$H$37&lt;&gt;"",L120=PRINCIPAL!$L$37),VLOOKUP($AC$87,'Banco de Dados'!$B$4:$J$50,8,FALSE)*PRINCIPAL!$H$37*(1-(PRINCIPAL!$M$37/100)),IF(AND(PRINCIPAL!$H$37&lt;&gt;"",L120=PRINCIPAL!$N$37),VLOOKUP($AC$87,'Banco de Dados'!$B$4:$J$50,8,FALSE)*PRINCIPAL!$H$37*(1-(PRINCIPAL!$O$37/100)),IF(PRINCIPAL!$H$37&lt;&gt;"",VLOOKUP($AC$87,'Banco de Dados'!$B$4:$J$50,8,FALSE)*PRINCIPAL!$H$37,IF(OR(L120=PRINCIPAL!$I$37,L120=PRINCIPAL!$I$37+PRINCIPAL!$I$37,L120=PRINCIPAL!$I$37+PRINCIPAL!$I$37+PRINCIPAL!$I$37),0,IF(L120=PRINCIPAL!$J$37,VLOOKUP($AC$87,'Banco de Dados'!$B$4:$J$50,6,FALSE)*(1-(PRINCIPAL!$K$37/100)),IF(L120=PRINCIPAL!$L$37,VLOOKUP($AC$87,'Banco de Dados'!$B$4:$J$50,6,FALSE)*(1-(PRINCIPAL!$M$37/100)),IF(L120=PRINCIPAL!$N$37,VLOOKUP($AC$87,'Banco de Dados'!$B$4:$J$50,6,FALSE)*(1-(PRINCIPAL!$O$37/100)),VLOOKUP($AC$87,'Banco de Dados'!$B$4:$J$50,6,FALSE)))))))))),"")</f>
        <v/>
      </c>
      <c r="AC120" s="29" t="str">
        <f>IFERROR(AB120*(IFERROR(VLOOKUP($AC$87,'Banco de Dados'!$B$4:$J$50,4,FALSE),"ERRO")),"")</f>
        <v/>
      </c>
      <c r="AD120" s="29" t="str">
        <f t="shared" si="53"/>
        <v/>
      </c>
      <c r="AE120" s="103" t="str">
        <f>IFERROR(AD120*(C120*(PRINCIPAL!$G$37/100))*0.47*(44/12),"")</f>
        <v/>
      </c>
      <c r="AF120" s="111" t="str">
        <f t="shared" si="54"/>
        <v/>
      </c>
      <c r="AG120" s="30" t="str">
        <f>IFERROR(IF(AND(PRINCIPAL!$H$38&lt;&gt;"",OR(L120=PRINCIPAL!$I$38,L120=PRINCIPAL!$I$38+PRINCIPAL!$I$38,L120=PRINCIPAL!$I$38+PRINCIPAL!$I$38+PRINCIPAL!$I$38)),0,IF(AND(PRINCIPAL!$H$38&lt;&gt;"",L120=PRINCIPAL!$J$38),VLOOKUP($AH$87,'Banco de Dados'!$B$4:$J$50,8,FALSE)*PRINCIPAL!$H$38*(1-(PRINCIPAL!$K$38/100)),IF(AND(PRINCIPAL!$H$38&lt;&gt;"",L120=PRINCIPAL!$L$38),VLOOKUP($AH$87,'Banco de Dados'!$B$4:$J$50,8,FALSE)*PRINCIPAL!$H$38*(1-(PRINCIPAL!$M$38/100)),IF(AND(PRINCIPAL!$H$38&lt;&gt;"",L120=PRINCIPAL!$N$38),VLOOKUP($AH$87,'Banco de Dados'!$B$4:$J$50,8,FALSE)*PRINCIPAL!$H$38*(1-(PRINCIPAL!$O$38/100)),IF(PRINCIPAL!$H$38&lt;&gt;"",VLOOKUP($AH$87,'Banco de Dados'!$B$4:$J$50,8,FALSE)*PRINCIPAL!$H$38,IF(OR(L120=PRINCIPAL!$I$38,L120=PRINCIPAL!$I$38+PRINCIPAL!$I$38,L120=PRINCIPAL!$I$38+PRINCIPAL!$I$38+PRINCIPAL!$I$38),0,IF(L120=PRINCIPAL!$J$38,VLOOKUP($AH$87,'Banco de Dados'!$B$4:$J$50,6,FALSE)*(1-(PRINCIPAL!$K$38/100)),IF(L120=PRINCIPAL!$L$38,VLOOKUP($AH$87,'Banco de Dados'!$B$4:$J$50,6,FALSE)*(1-(PRINCIPAL!$M$38/100)),IF(L120=PRINCIPAL!$N$38,VLOOKUP($AH$87,'Banco de Dados'!$B$4:$J$50,6,FALSE)*(1-(PRINCIPAL!$O$38/100)),VLOOKUP($AH$87,'Banco de Dados'!$B$4:$J$50,6,FALSE)))))))))),"")</f>
        <v/>
      </c>
      <c r="AH120" s="29" t="str">
        <f>IFERROR(AG120*(IFERROR(VLOOKUP($AH$87,'Banco de Dados'!$B$4:$J$50,4,FALSE),"ERRO")),"")</f>
        <v/>
      </c>
      <c r="AI120" s="29" t="str">
        <f t="shared" si="55"/>
        <v/>
      </c>
      <c r="AJ120" s="103" t="str">
        <f>IFERROR(AI120*(C120*(PRINCIPAL!$G$38/100))*0.47*(44/12),"")</f>
        <v/>
      </c>
      <c r="AK120" s="111" t="str">
        <f t="shared" si="65"/>
        <v/>
      </c>
      <c r="AL120" s="30" t="str">
        <f>IFERROR(IF(AND(PRINCIPAL!$H$39&lt;&gt;"",OR(L120=PRINCIPAL!$I$39,L120=PRINCIPAL!$I$39+PRINCIPAL!$I$39,L120=PRINCIPAL!$I$39+PRINCIPAL!$I$39+PRINCIPAL!$I$39)),0,IF(AND(PRINCIPAL!$H$39&lt;&gt;"",L120=PRINCIPAL!$J$39),VLOOKUP($AM$87,'Banco de Dados'!$B$4:$J$50,8,FALSE)*PRINCIPAL!$H$39*(1-(PRINCIPAL!$K$39/100)),IF(AND(PRINCIPAL!$H$39&lt;&gt;"",L120=PRINCIPAL!$L$39),VLOOKUP($AM$87,'Banco de Dados'!$B$4:$J$50,8,FALSE)*PRINCIPAL!$H$39*(1-(PRINCIPAL!$M$39/100)),IF(AND(PRINCIPAL!$H$39&lt;&gt;"",L120=PRINCIPAL!$N$39),VLOOKUP($AM$87,'Banco de Dados'!$B$4:$J$50,8,FALSE)*PRINCIPAL!$H$39*(1-(PRINCIPAL!$O$39/100)),IF(PRINCIPAL!$H$39&lt;&gt;"",VLOOKUP($AM$87,'Banco de Dados'!$B$4:$J$50,8,FALSE)*PRINCIPAL!$H$39,IF(OR(L120=PRINCIPAL!$I$39,L120=PRINCIPAL!$I$39+PRINCIPAL!$I$39,L120=PRINCIPAL!$I$39+PRINCIPAL!$I$39+PRINCIPAL!$I$39),0,IF(L120=PRINCIPAL!$J$39,VLOOKUP($AM$87,'Banco de Dados'!$B$4:$J$50,6,FALSE)*(1-(PRINCIPAL!$K$39/100)),IF(L120=PRINCIPAL!$L$39,VLOOKUP($AM$87,'Banco de Dados'!$B$4:$J$50,6,FALSE)*(1-(PRINCIPAL!$M$39/100)),IF(L120=PRINCIPAL!$N$39,VLOOKUP($AM$87,'Banco de Dados'!$B$4:$J$50,6,FALSE)*(1-(PRINCIPAL!$O$39/100)),VLOOKUP($AM$87,'Banco de Dados'!$B$4:$J$50,6,FALSE)))))))))),"")</f>
        <v/>
      </c>
      <c r="AM120" s="29" t="str">
        <f>IFERROR(AL120*(IFERROR(VLOOKUP($AM$87,'Banco de Dados'!$B$4:$J$50,4,FALSE),"ERRO")),"")</f>
        <v/>
      </c>
      <c r="AN120" s="29" t="str">
        <f t="shared" si="56"/>
        <v/>
      </c>
      <c r="AO120" s="103" t="str">
        <f>IFERROR(AN120*(C120*(PRINCIPAL!$G$39/100))*0.47*(44/12),"")</f>
        <v/>
      </c>
      <c r="AP120" s="111" t="str">
        <f t="shared" si="57"/>
        <v/>
      </c>
      <c r="AQ120" s="30" t="str">
        <f>IFERROR(IF(AND(PRINCIPAL!$H$40&lt;&gt;"",OR(L120=PRINCIPAL!$I$40,L120=PRINCIPAL!$I$40+PRINCIPAL!$I$40,L120=PRINCIPAL!$I$40+PRINCIPAL!$I$40+PRINCIPAL!$I$40)),0,IF(AND(PRINCIPAL!$H$40&lt;&gt;"",L120=PRINCIPAL!$J$40),VLOOKUP($AR$87,'Banco de Dados'!$B$4:$J$50,8,FALSE)*PRINCIPAL!$H$40*(1-(PRINCIPAL!$K$40/100)),IF(AND(PRINCIPAL!$H$40&lt;&gt;"",L120=PRINCIPAL!$L$40),VLOOKUP($AR$87,'Banco de Dados'!$B$4:$J$50,8,FALSE)*PRINCIPAL!$H$40*(1-(PRINCIPAL!$M$40/100)),IF(AND(PRINCIPAL!$H$40&lt;&gt;"",L120=PRINCIPAL!$N$40),VLOOKUP($AR$87,'Banco de Dados'!$B$4:$J$50,8,FALSE)*PRINCIPAL!$H$40*(1-(PRINCIPAL!$O$40/100)),IF(PRINCIPAL!$H$40&lt;&gt;"",VLOOKUP($AR$87,'Banco de Dados'!$B$4:$J$50,8,FALSE)*PRINCIPAL!$H$40,IF(OR(L120=PRINCIPAL!$I$40,L120=PRINCIPAL!$I$40+PRINCIPAL!$I$40,L120=PRINCIPAL!$I$40+PRINCIPAL!$I$40+PRINCIPAL!$I$40),0,IF(L120=PRINCIPAL!$J$40,VLOOKUP($AR$87,'Banco de Dados'!$B$4:$J$50,6,FALSE)*(1-(PRINCIPAL!$K$40/100)),IF(L120=PRINCIPAL!$L$40,VLOOKUP($AR$87,'Banco de Dados'!$B$4:$J$50,6,FALSE)*(1-(PRINCIPAL!$M$40/100)),IF(L120=PRINCIPAL!$N$40,VLOOKUP($AR$87,'Banco de Dados'!$B$4:$J$50,6,FALSE)*(1-(PRINCIPAL!$O$40/100)),VLOOKUP($AR$87,'Banco de Dados'!$B$4:$J$50,6,FALSE)))))))))),"")</f>
        <v/>
      </c>
      <c r="AR120" s="29" t="str">
        <f>IFERROR(AQ120*(IFERROR(VLOOKUP($AR$87,'Banco de Dados'!$B$4:$J$50,4,FALSE),"ERRO")),"")</f>
        <v/>
      </c>
      <c r="AS120" s="29" t="str">
        <f t="shared" si="58"/>
        <v/>
      </c>
      <c r="AT120" s="103" t="str">
        <f>IFERROR(AS120*(C120*(PRINCIPAL!$G$40/100))*0.47*(44/12),"")</f>
        <v/>
      </c>
      <c r="AU120" s="111" t="str">
        <f t="shared" si="70"/>
        <v/>
      </c>
      <c r="AV120" s="30" t="str">
        <f>IFERROR(IF(AND(PRINCIPAL!$H$41&lt;&gt;"",OR(L120=PRINCIPAL!$I$41,L120=PRINCIPAL!$I$41+PRINCIPAL!$I$41,L120=PRINCIPAL!$I$41+PRINCIPAL!$I$41+PRINCIPAL!$I$41)),0,IF(AND(PRINCIPAL!$H$41&lt;&gt;"",L120=PRINCIPAL!$J$41),VLOOKUP($AW$87,'Banco de Dados'!$B$4:$J$50,8,FALSE)*PRINCIPAL!$H$41*(1-(PRINCIPAL!$K$41/100)),IF(AND(PRINCIPAL!$H$41&lt;&gt;"",L120=PRINCIPAL!$L$41),VLOOKUP($AW$87,'Banco de Dados'!$B$4:$J$50,8,FALSE)*PRINCIPAL!$H$41*(1-(PRINCIPAL!$M$41/100)),IF(AND(PRINCIPAL!$H$41&lt;&gt;"",L120=PRINCIPAL!$N$41),VLOOKUP($AW$87,'Banco de Dados'!$B$4:$J$50,8,FALSE)*PRINCIPAL!$H$41*(1-(PRINCIPAL!$O$41/100)),IF(PRINCIPAL!$H$41&lt;&gt;"",VLOOKUP($AW$87,'Banco de Dados'!$B$4:$J$50,8,FALSE)*PRINCIPAL!$H$41,IF(OR(L120=PRINCIPAL!$I$41,L120=PRINCIPAL!$I$41+PRINCIPAL!$I$41,L120=PRINCIPAL!$I$41+PRINCIPAL!$I$41+PRINCIPAL!$I$41),0,IF(L120=PRINCIPAL!$J$41,VLOOKUP($AW$87,'Banco de Dados'!$B$4:$J$50,6,FALSE)*(1-(PRINCIPAL!$K$41/100)),IF(L120=PRINCIPAL!$L$41,VLOOKUP($AW$87,'Banco de Dados'!$B$4:$J$50,6,FALSE)*(1-(PRINCIPAL!$M$41/100)),IF(L120=PRINCIPAL!$N$41,VLOOKUP($AW$87,'Banco de Dados'!$B$4:$J$50,6,FALSE)*(1-(PRINCIPAL!$O$41/100)),VLOOKUP($AW$87,'Banco de Dados'!$B$4:$J$50,6,FALSE)))))))))),"")</f>
        <v/>
      </c>
      <c r="AW120" s="29" t="str">
        <f>IFERROR(AV120*(IFERROR(VLOOKUP($AW$87,'Banco de Dados'!$B$4:$J$50,4,FALSE),"ERRO")),"")</f>
        <v/>
      </c>
      <c r="AX120" s="29" t="str">
        <f t="shared" si="59"/>
        <v/>
      </c>
      <c r="AY120" s="103" t="str">
        <f>IFERROR(AX120*(C120*(PRINCIPAL!$G$41/100))*0.47*(44/12),"")</f>
        <v/>
      </c>
      <c r="AZ120" s="111" t="str">
        <f t="shared" si="66"/>
        <v/>
      </c>
      <c r="BA120" s="30" t="str">
        <f>IFERROR(IF(AND(PRINCIPAL!$H$42&lt;&gt;"",OR(L120=PRINCIPAL!$I$42,L120=PRINCIPAL!$I$42+PRINCIPAL!$I$42,L120=PRINCIPAL!$I$42+PRINCIPAL!$I$42+PRINCIPAL!$I$42)),0,IF(AND(PRINCIPAL!$H$42&lt;&gt;"",L120=PRINCIPAL!$J$42),VLOOKUP($BB$87,'Banco de Dados'!$B$4:$J$50,8,FALSE)*PRINCIPAL!$H$42*(1-(PRINCIPAL!$K$42/100)),IF(AND(PRINCIPAL!$H$42&lt;&gt;"",L120=PRINCIPAL!$L$42),VLOOKUP($BB$87,'Banco de Dados'!$B$4:$J$50,8,FALSE)*PRINCIPAL!$H$42*(1-(PRINCIPAL!$M$42/100)),IF(AND(PRINCIPAL!$H$42&lt;&gt;"",L120=PRINCIPAL!$N$42),VLOOKUP($BB$87,'Banco de Dados'!$B$4:$J$50,8,FALSE)*PRINCIPAL!$H$42*(1-(PRINCIPAL!$O$42/100)),IF(PRINCIPAL!$H$42&lt;&gt;"",VLOOKUP($BB$87,'Banco de Dados'!$B$4:$J$50,8,FALSE)*PRINCIPAL!$H$42,IF(OR(L120=PRINCIPAL!$I$42,L120=PRINCIPAL!$I$42+PRINCIPAL!$I$42,L120=PRINCIPAL!$I$42+PRINCIPAL!$I$42+PRINCIPAL!$I$42),0,IF(L120=PRINCIPAL!$J$42,VLOOKUP($BB$87,'Banco de Dados'!$B$4:$J$50,6,FALSE)*(1-(PRINCIPAL!$K$42/100)),IF(L120=PRINCIPAL!$L$42,VLOOKUP($BB$87,'Banco de Dados'!$B$4:$J$50,6,FALSE)*(1-(PRINCIPAL!$M$42/100)),IF(L120=PRINCIPAL!$N$42,VLOOKUP($BB$87,'Banco de Dados'!$B$4:$J$50,6,FALSE)*(1-(PRINCIPAL!$O$42/100)),VLOOKUP($BB$87,'Banco de Dados'!$B$4:$J$50,6,FALSE)))))))))),"")</f>
        <v/>
      </c>
      <c r="BB120" s="29" t="str">
        <f>IFERROR(BA120*(IFERROR(VLOOKUP($BB$87,'Banco de Dados'!$B$4:$J$50,4,FALSE),"ERRO")),"")</f>
        <v/>
      </c>
      <c r="BC120" s="29" t="str">
        <f t="shared" si="67"/>
        <v/>
      </c>
      <c r="BD120" s="103" t="str">
        <f>IFERROR(BC120*(C120*(PRINCIPAL!$G$42/100))*0.47*(44/12),"")</f>
        <v/>
      </c>
      <c r="BE120" s="111" t="str">
        <f t="shared" si="60"/>
        <v/>
      </c>
      <c r="BF120" s="30" t="str">
        <f>IFERROR(IF(AND(PRINCIPAL!$H$43&lt;&gt;"",OR(L120=PRINCIPAL!$I$43,L120=PRINCIPAL!$I$43+PRINCIPAL!$I$43,L120=PRINCIPAL!$I$43+PRINCIPAL!$I$43+PRINCIPAL!$I$43)),0,IF(AND(PRINCIPAL!$H$43&lt;&gt;"",L120=PRINCIPAL!$J$43),VLOOKUP($BG$87,'Banco de Dados'!$B$4:$J$50,8,FALSE)*PRINCIPAL!$H$43*(1-(PRINCIPAL!$K$43/100)),IF(AND(PRINCIPAL!$H$43&lt;&gt;"",L120=PRINCIPAL!$L$43),VLOOKUP($BG$87,'Banco de Dados'!$B$4:$J$50,8,FALSE)*PRINCIPAL!$H$43*(1-(PRINCIPAL!$M$43/100)),IF(AND(PRINCIPAL!$H$43&lt;&gt;"",L120=PRINCIPAL!$N$43),VLOOKUP($BG$87,'Banco de Dados'!$B$4:$J$50,8,FALSE)*PRINCIPAL!$H$43*(1-(PRINCIPAL!$O$43/100)),IF(PRINCIPAL!$H$43&lt;&gt;"",VLOOKUP($BG$87,'Banco de Dados'!$B$4:$J$50,8,FALSE)*PRINCIPAL!$H$43,IF(OR(L120=PRINCIPAL!$I$43,L120=PRINCIPAL!$I$43+PRINCIPAL!$I$43,L120=PRINCIPAL!$I$43+PRINCIPAL!$I$43+PRINCIPAL!$I$43),0,IF(L120=PRINCIPAL!$J$43,VLOOKUP($BG$87,'Banco de Dados'!$B$4:$J$50,6,FALSE)*(1-(PRINCIPAL!$K$43/100)),IF(L120=PRINCIPAL!$L$43,VLOOKUP($BG$87,'Banco de Dados'!$B$4:$J$50,6,FALSE)*(1-(PRINCIPAL!$M$43/100)),IF(L120=PRINCIPAL!$N$43,VLOOKUP($BG$87,'Banco de Dados'!$B$4:$J$50,6,FALSE)*(1-(PRINCIPAL!$O$43/100)),VLOOKUP($BG$87,'Banco de Dados'!$B$4:$J$50,6,FALSE)))))))))),"")</f>
        <v/>
      </c>
      <c r="BG120" s="29" t="str">
        <f>IFERROR(BF120*(IFERROR(VLOOKUP($BG$87,'Banco de Dados'!$B$4:$J$50,4,FALSE),"ERRO")),"")</f>
        <v/>
      </c>
      <c r="BH120" s="29" t="str">
        <f t="shared" si="61"/>
        <v/>
      </c>
      <c r="BI120" s="103" t="str">
        <f>IFERROR(BH120*(C120*(PRINCIPAL!$G$43/100))*0.47*(44/12),"")</f>
        <v/>
      </c>
      <c r="BJ120" s="102" t="str">
        <f t="shared" si="62"/>
        <v/>
      </c>
    </row>
    <row r="121" spans="2:62" ht="12.75" customHeight="1" x14ac:dyDescent="0.3">
      <c r="B121" s="326">
        <f t="shared" si="49"/>
        <v>2052</v>
      </c>
      <c r="C121" s="340"/>
      <c r="D121" s="1"/>
      <c r="E121" s="116">
        <v>32</v>
      </c>
      <c r="F121" s="24" t="str">
        <f>IFERROR(VLOOKUP($G$87,'Banco de Dados'!$B$4:$J$50,6,FALSE),"")</f>
        <v/>
      </c>
      <c r="G121" s="25" t="str">
        <f>IFERROR(F121*(IFERROR(VLOOKUP($G$87,'Banco de Dados'!$B$4:$J$50,4,FALSE),"ERRO")),"")</f>
        <v/>
      </c>
      <c r="H121" s="25" t="str">
        <f t="shared" si="50"/>
        <v/>
      </c>
      <c r="I121" s="103" t="str">
        <f t="shared" si="51"/>
        <v/>
      </c>
      <c r="J121" s="117" t="str">
        <f t="shared" si="68"/>
        <v/>
      </c>
      <c r="K121" s="1"/>
      <c r="L121" s="91">
        <v>32</v>
      </c>
      <c r="M121" s="24" t="str">
        <f>IFERROR(IF(AND(PRINCIPAL!$H$34&lt;&gt;"",OR(L121=PRINCIPAL!$I$34,L121=PRINCIPAL!$I$34+PRINCIPAL!$I$34,L121=PRINCIPAL!$I$34+PRINCIPAL!$I$34+PRINCIPAL!$I$34)),0,IF(AND(PRINCIPAL!$H$34&lt;&gt;"",L121=PRINCIPAL!$J$34),VLOOKUP($N$87,'Banco de Dados'!$B$4:$J$50,8,FALSE)*PRINCIPAL!$H$34*(1-(PRINCIPAL!$K$34/100)),IF(AND(PRINCIPAL!$H$34&lt;&gt;"",L121=PRINCIPAL!$L$34),VLOOKUP($N$87,'Banco de Dados'!$B$4:$J$50,8,FALSE)*PRINCIPAL!$H$34*(1-(PRINCIPAL!$M$34/100)),IF(AND(PRINCIPAL!$H$34&lt;&gt;"",L121=PRINCIPAL!$N$34),VLOOKUP($N$87,'Banco de Dados'!$B$4:$J$50,8,FALSE)*PRINCIPAL!$H$34*(1-(PRINCIPAL!$O$34/100)),IF(PRINCIPAL!$H$34&lt;&gt;"",VLOOKUP($N$87,'Banco de Dados'!$B$4:$J$50,8,FALSE)*PRINCIPAL!$H$34,IF(OR(L121=PRINCIPAL!$I$34,L121=PRINCIPAL!$I$34+PRINCIPAL!$I$34,L121=PRINCIPAL!$I$34+PRINCIPAL!$I$34+PRINCIPAL!$I$34),0,IF(L121=PRINCIPAL!$J$34,VLOOKUP($N$87,'Banco de Dados'!$B$4:$J$50,6,FALSE)*(1-(PRINCIPAL!$K$34/100)),IF(L121=PRINCIPAL!$L$34,VLOOKUP($N$87,'Banco de Dados'!$B$4:$J$50,6,FALSE)*(1-(PRINCIPAL!$M$34/100)),IF(L121=PRINCIPAL!$N$34,VLOOKUP($N$87,'Banco de Dados'!$B$4:$J$50,6,FALSE)*(1-(PRINCIPAL!$O$34/100)),VLOOKUP($N$87,'Banco de Dados'!$B$4:$J$50,6,FALSE)))))))))),"")</f>
        <v/>
      </c>
      <c r="N121" s="25" t="str">
        <f>IFERROR(M121*(IFERROR(VLOOKUP($N$87,'Banco de Dados'!$B$4:$J$50,4,FALSE),"ERRO")),"")</f>
        <v/>
      </c>
      <c r="O121" s="25" t="str">
        <f t="shared" si="47"/>
        <v/>
      </c>
      <c r="P121" s="103" t="str">
        <f>IFERROR(O121*(C121*(PRINCIPAL!$G$34/100))*0.47*(44/12),"")</f>
        <v/>
      </c>
      <c r="Q121" s="107" t="str">
        <f t="shared" si="69"/>
        <v/>
      </c>
      <c r="R121" s="29" t="str">
        <f>IFERROR(IF(AND(PRINCIPAL!$H$35&lt;&gt;"",OR(L121=PRINCIPAL!$I$35,L121=PRINCIPAL!$I$35+PRINCIPAL!$I$35,L121=PRINCIPAL!$I$35+PRINCIPAL!$I$35+PRINCIPAL!$I$35)),0,IF(AND(PRINCIPAL!$H$35&lt;&gt;"",L121=PRINCIPAL!$J$35),VLOOKUP($S$87,'Banco de Dados'!$B$4:$J$50,8,FALSE)*PRINCIPAL!$H$35*(1-(PRINCIPAL!$K$35/100)),IF(AND(PRINCIPAL!$H$35&lt;&gt;"",L121=PRINCIPAL!$L$35),VLOOKUP($S$87,'Banco de Dados'!$B$4:$J$50,8,FALSE)*PRINCIPAL!$H$35*(1-(PRINCIPAL!$M$35/100)),IF(AND(PRINCIPAL!$H$35&lt;&gt;"",L121=PRINCIPAL!$N$35),VLOOKUP($S$87,'Banco de Dados'!$B$4:$J$50,8,FALSE)*PRINCIPAL!$H$35*(1-(PRINCIPAL!$O$35/100)),IF(PRINCIPAL!$H$35&lt;&gt;"",VLOOKUP($S$87,'Banco de Dados'!$B$4:$J$50,8,FALSE)*PRINCIPAL!$H$35,IF(OR(L121=PRINCIPAL!$I$35,L121=PRINCIPAL!$I$35+PRINCIPAL!$I$35,L121=PRINCIPAL!$I$35+PRINCIPAL!$I$35+PRINCIPAL!$I$35),0,IF(L121=PRINCIPAL!$J$35,VLOOKUP($S$87,'Banco de Dados'!$B$4:$J$50,6,FALSE)*(1-(PRINCIPAL!$K$35/100)),IF(L121=PRINCIPAL!$L$35,VLOOKUP($S$87,'Banco de Dados'!$B$4:$J$50,6,FALSE)*(1-(PRINCIPAL!$M$35/100)),IF(L121=PRINCIPAL!$N$35,VLOOKUP($S$87,'Banco de Dados'!$B$4:$J$50,6,FALSE)*(1-(PRINCIPAL!$O$35/100)),VLOOKUP($S$87,'Banco de Dados'!$B$4:$J$50,6,FALSE)))))))))),"")</f>
        <v/>
      </c>
      <c r="S121" s="29" t="str">
        <f>IFERROR(R121*(IFERROR(VLOOKUP($S$87,'Banco de Dados'!$B$4:$J$50,4,FALSE),"ERRO")),"")</f>
        <v/>
      </c>
      <c r="T121" s="29" t="str">
        <f t="shared" si="52"/>
        <v/>
      </c>
      <c r="U121" s="103" t="str">
        <f>IFERROR(T121*(C121*(PRINCIPAL!$G$35/100))*0.47*(44/12),"")</f>
        <v/>
      </c>
      <c r="V121" s="103" t="str">
        <f t="shared" si="71"/>
        <v/>
      </c>
      <c r="W121" s="30" t="str">
        <f>IFERROR(IF(AND(PRINCIPAL!$H$36&lt;&gt;"",OR(L121=PRINCIPAL!$I$36,L121=PRINCIPAL!$I$36+PRINCIPAL!$I$36,L121=PRINCIPAL!$I$36+PRINCIPAL!$I$36+PRINCIPAL!$I$36)),0,IF(AND(PRINCIPAL!$H$36&lt;&gt;"",L121=PRINCIPAL!$J$36),VLOOKUP($X$126,'Banco de Dados'!$B$4:$J$50,8,FALSE)*PRINCIPAL!$H$36*(1-(PRINCIPAL!$K$36/100)),IF(AND(PRINCIPAL!$H$36&lt;&gt;"",L121=PRINCIPAL!$L$36),VLOOKUP($X$126,'Banco de Dados'!$B$4:$J$50,8,FALSE)*PRINCIPAL!$H$36*(1-(PRINCIPAL!$M$36/100)),IF(AND(PRINCIPAL!$H$36&lt;&gt;"",L121=PRINCIPAL!$N$36),VLOOKUP($X$126,'Banco de Dados'!$B$4:$J$50,8,FALSE)*PRINCIPAL!$H$36*(1-(PRINCIPAL!$O$36/100)),IF(PRINCIPAL!$H$36&lt;&gt;"",VLOOKUP($X$87,'Banco de Dados'!$B$4:$J$50,8,FALSE)*PRINCIPAL!$H$36,IF(OR(L121=PRINCIPAL!$I$36,L121=PRINCIPAL!$I$36+PRINCIPAL!$I$36,L121=PRINCIPAL!$I$36+PRINCIPAL!$I$36+PRINCIPAL!$I$36),0,IF(L121=PRINCIPAL!$J$36,VLOOKUP($X$87,'Banco de Dados'!$B$4:$J$50,6,FALSE)*(1-(PRINCIPAL!$K$36/100)),IF(L121=PRINCIPAL!$L$36,VLOOKUP($X$87,'Banco de Dados'!$B$4:$J$50,6,FALSE)*(1-(PRINCIPAL!$M$36/100)),IF(L121=PRINCIPAL!$N$36,VLOOKUP($X$87,'Banco de Dados'!$B$4:$J$50,6,FALSE)*(1-(PRINCIPAL!$O$36/100)),VLOOKUP($X$87,'Banco de Dados'!$B$4:$J$50,6,FALSE)))))))))),"")</f>
        <v/>
      </c>
      <c r="X121" s="29" t="str">
        <f>IFERROR(W121*(IFERROR(VLOOKUP($X$87,'Banco de Dados'!$B$4:$J$50,4,FALSE),"ERRO")),"")</f>
        <v/>
      </c>
      <c r="Y121" s="29" t="str">
        <f t="shared" si="63"/>
        <v/>
      </c>
      <c r="Z121" s="103" t="str">
        <f>IFERROR(Y121*(C121*(PRINCIPAL!$G$36/100))*0.47*(44/12),"")</f>
        <v/>
      </c>
      <c r="AA121" s="111" t="str">
        <f t="shared" si="64"/>
        <v/>
      </c>
      <c r="AB121" s="30" t="str">
        <f>IFERROR(IF(AND(PRINCIPAL!$H$37&lt;&gt;"",OR(L121=PRINCIPAL!$I$37,L121=PRINCIPAL!$I$37+PRINCIPAL!$I$37,L121=PRINCIPAL!$I$37+PRINCIPAL!$I$37+PRINCIPAL!$I$37)),0,IF(AND(PRINCIPAL!$H$37&lt;&gt;"",L121=PRINCIPAL!$J$37),VLOOKUP($AC$87,'Banco de Dados'!$B$4:$J$50,8,FALSE)*PRINCIPAL!$H$37*(1-(PRINCIPAL!$K$37/100)),IF(AND(PRINCIPAL!$H$37&lt;&gt;"",L121=PRINCIPAL!$L$37),VLOOKUP($AC$87,'Banco de Dados'!$B$4:$J$50,8,FALSE)*PRINCIPAL!$H$37*(1-(PRINCIPAL!$M$37/100)),IF(AND(PRINCIPAL!$H$37&lt;&gt;"",L121=PRINCIPAL!$N$37),VLOOKUP($AC$87,'Banco de Dados'!$B$4:$J$50,8,FALSE)*PRINCIPAL!$H$37*(1-(PRINCIPAL!$O$37/100)),IF(PRINCIPAL!$H$37&lt;&gt;"",VLOOKUP($AC$87,'Banco de Dados'!$B$4:$J$50,8,FALSE)*PRINCIPAL!$H$37,IF(OR(L121=PRINCIPAL!$I$37,L121=PRINCIPAL!$I$37+PRINCIPAL!$I$37,L121=PRINCIPAL!$I$37+PRINCIPAL!$I$37+PRINCIPAL!$I$37),0,IF(L121=PRINCIPAL!$J$37,VLOOKUP($AC$87,'Banco de Dados'!$B$4:$J$50,6,FALSE)*(1-(PRINCIPAL!$K$37/100)),IF(L121=PRINCIPAL!$L$37,VLOOKUP($AC$87,'Banco de Dados'!$B$4:$J$50,6,FALSE)*(1-(PRINCIPAL!$M$37/100)),IF(L121=PRINCIPAL!$N$37,VLOOKUP($AC$87,'Banco de Dados'!$B$4:$J$50,6,FALSE)*(1-(PRINCIPAL!$O$37/100)),VLOOKUP($AC$87,'Banco de Dados'!$B$4:$J$50,6,FALSE)))))))))),"")</f>
        <v/>
      </c>
      <c r="AC121" s="29" t="str">
        <f>IFERROR(AB121*(IFERROR(VLOOKUP($AC$87,'Banco de Dados'!$B$4:$J$50,4,FALSE),"ERRO")),"")</f>
        <v/>
      </c>
      <c r="AD121" s="29" t="str">
        <f t="shared" si="53"/>
        <v/>
      </c>
      <c r="AE121" s="103" t="str">
        <f>IFERROR(AD121*(C121*(PRINCIPAL!$G$37/100))*0.47*(44/12),"")</f>
        <v/>
      </c>
      <c r="AF121" s="111" t="str">
        <f t="shared" si="54"/>
        <v/>
      </c>
      <c r="AG121" s="30" t="str">
        <f>IFERROR(IF(AND(PRINCIPAL!$H$38&lt;&gt;"",OR(L121=PRINCIPAL!$I$38,L121=PRINCIPAL!$I$38+PRINCIPAL!$I$38,L121=PRINCIPAL!$I$38+PRINCIPAL!$I$38+PRINCIPAL!$I$38)),0,IF(AND(PRINCIPAL!$H$38&lt;&gt;"",L121=PRINCIPAL!$J$38),VLOOKUP($AH$87,'Banco de Dados'!$B$4:$J$50,8,FALSE)*PRINCIPAL!$H$38*(1-(PRINCIPAL!$K$38/100)),IF(AND(PRINCIPAL!$H$38&lt;&gt;"",L121=PRINCIPAL!$L$38),VLOOKUP($AH$87,'Banco de Dados'!$B$4:$J$50,8,FALSE)*PRINCIPAL!$H$38*(1-(PRINCIPAL!$M$38/100)),IF(AND(PRINCIPAL!$H$38&lt;&gt;"",L121=PRINCIPAL!$N$38),VLOOKUP($AH$87,'Banco de Dados'!$B$4:$J$50,8,FALSE)*PRINCIPAL!$H$38*(1-(PRINCIPAL!$O$38/100)),IF(PRINCIPAL!$H$38&lt;&gt;"",VLOOKUP($AH$87,'Banco de Dados'!$B$4:$J$50,8,FALSE)*PRINCIPAL!$H$38,IF(OR(L121=PRINCIPAL!$I$38,L121=PRINCIPAL!$I$38+PRINCIPAL!$I$38,L121=PRINCIPAL!$I$38+PRINCIPAL!$I$38+PRINCIPAL!$I$38),0,IF(L121=PRINCIPAL!$J$38,VLOOKUP($AH$87,'Banco de Dados'!$B$4:$J$50,6,FALSE)*(1-(PRINCIPAL!$K$38/100)),IF(L121=PRINCIPAL!$L$38,VLOOKUP($AH$87,'Banco de Dados'!$B$4:$J$50,6,FALSE)*(1-(PRINCIPAL!$M$38/100)),IF(L121=PRINCIPAL!$N$38,VLOOKUP($AH$87,'Banco de Dados'!$B$4:$J$50,6,FALSE)*(1-(PRINCIPAL!$O$38/100)),VLOOKUP($AH$87,'Banco de Dados'!$B$4:$J$50,6,FALSE)))))))))),"")</f>
        <v/>
      </c>
      <c r="AH121" s="29" t="str">
        <f>IFERROR(AG121*(IFERROR(VLOOKUP($AH$87,'Banco de Dados'!$B$4:$J$50,4,FALSE),"ERRO")),"")</f>
        <v/>
      </c>
      <c r="AI121" s="29" t="str">
        <f t="shared" si="55"/>
        <v/>
      </c>
      <c r="AJ121" s="103" t="str">
        <f>IFERROR(AI121*(C121*(PRINCIPAL!$G$38/100))*0.47*(44/12),"")</f>
        <v/>
      </c>
      <c r="AK121" s="111" t="str">
        <f t="shared" si="65"/>
        <v/>
      </c>
      <c r="AL121" s="30" t="str">
        <f>IFERROR(IF(AND(PRINCIPAL!$H$39&lt;&gt;"",OR(L121=PRINCIPAL!$I$39,L121=PRINCIPAL!$I$39+PRINCIPAL!$I$39,L121=PRINCIPAL!$I$39+PRINCIPAL!$I$39+PRINCIPAL!$I$39)),0,IF(AND(PRINCIPAL!$H$39&lt;&gt;"",L121=PRINCIPAL!$J$39),VLOOKUP($AM$87,'Banco de Dados'!$B$4:$J$50,8,FALSE)*PRINCIPAL!$H$39*(1-(PRINCIPAL!$K$39/100)),IF(AND(PRINCIPAL!$H$39&lt;&gt;"",L121=PRINCIPAL!$L$39),VLOOKUP($AM$87,'Banco de Dados'!$B$4:$J$50,8,FALSE)*PRINCIPAL!$H$39*(1-(PRINCIPAL!$M$39/100)),IF(AND(PRINCIPAL!$H$39&lt;&gt;"",L121=PRINCIPAL!$N$39),VLOOKUP($AM$87,'Banco de Dados'!$B$4:$J$50,8,FALSE)*PRINCIPAL!$H$39*(1-(PRINCIPAL!$O$39/100)),IF(PRINCIPAL!$H$39&lt;&gt;"",VLOOKUP($AM$87,'Banco de Dados'!$B$4:$J$50,8,FALSE)*PRINCIPAL!$H$39,IF(OR(L121=PRINCIPAL!$I$39,L121=PRINCIPAL!$I$39+PRINCIPAL!$I$39,L121=PRINCIPAL!$I$39+PRINCIPAL!$I$39+PRINCIPAL!$I$39),0,IF(L121=PRINCIPAL!$J$39,VLOOKUP($AM$87,'Banco de Dados'!$B$4:$J$50,6,FALSE)*(1-(PRINCIPAL!$K$39/100)),IF(L121=PRINCIPAL!$L$39,VLOOKUP($AM$87,'Banco de Dados'!$B$4:$J$50,6,FALSE)*(1-(PRINCIPAL!$M$39/100)),IF(L121=PRINCIPAL!$N$39,VLOOKUP($AM$87,'Banco de Dados'!$B$4:$J$50,6,FALSE)*(1-(PRINCIPAL!$O$39/100)),VLOOKUP($AM$87,'Banco de Dados'!$B$4:$J$50,6,FALSE)))))))))),"")</f>
        <v/>
      </c>
      <c r="AM121" s="29" t="str">
        <f>IFERROR(AL121*(IFERROR(VLOOKUP($AM$87,'Banco de Dados'!$B$4:$J$50,4,FALSE),"ERRO")),"")</f>
        <v/>
      </c>
      <c r="AN121" s="29" t="str">
        <f t="shared" si="56"/>
        <v/>
      </c>
      <c r="AO121" s="103" t="str">
        <f>IFERROR(AN121*(C121*(PRINCIPAL!$G$39/100))*0.47*(44/12),"")</f>
        <v/>
      </c>
      <c r="AP121" s="111" t="str">
        <f t="shared" si="57"/>
        <v/>
      </c>
      <c r="AQ121" s="30" t="str">
        <f>IFERROR(IF(AND(PRINCIPAL!$H$40&lt;&gt;"",OR(L121=PRINCIPAL!$I$40,L121=PRINCIPAL!$I$40+PRINCIPAL!$I$40,L121=PRINCIPAL!$I$40+PRINCIPAL!$I$40+PRINCIPAL!$I$40)),0,IF(AND(PRINCIPAL!$H$40&lt;&gt;"",L121=PRINCIPAL!$J$40),VLOOKUP($AR$87,'Banco de Dados'!$B$4:$J$50,8,FALSE)*PRINCIPAL!$H$40*(1-(PRINCIPAL!$K$40/100)),IF(AND(PRINCIPAL!$H$40&lt;&gt;"",L121=PRINCIPAL!$L$40),VLOOKUP($AR$87,'Banco de Dados'!$B$4:$J$50,8,FALSE)*PRINCIPAL!$H$40*(1-(PRINCIPAL!$M$40/100)),IF(AND(PRINCIPAL!$H$40&lt;&gt;"",L121=PRINCIPAL!$N$40),VLOOKUP($AR$87,'Banco de Dados'!$B$4:$J$50,8,FALSE)*PRINCIPAL!$H$40*(1-(PRINCIPAL!$O$40/100)),IF(PRINCIPAL!$H$40&lt;&gt;"",VLOOKUP($AR$87,'Banco de Dados'!$B$4:$J$50,8,FALSE)*PRINCIPAL!$H$40,IF(OR(L121=PRINCIPAL!$I$40,L121=PRINCIPAL!$I$40+PRINCIPAL!$I$40,L121=PRINCIPAL!$I$40+PRINCIPAL!$I$40+PRINCIPAL!$I$40),0,IF(L121=PRINCIPAL!$J$40,VLOOKUP($AR$87,'Banco de Dados'!$B$4:$J$50,6,FALSE)*(1-(PRINCIPAL!$K$40/100)),IF(L121=PRINCIPAL!$L$40,VLOOKUP($AR$87,'Banco de Dados'!$B$4:$J$50,6,FALSE)*(1-(PRINCIPAL!$M$40/100)),IF(L121=PRINCIPAL!$N$40,VLOOKUP($AR$87,'Banco de Dados'!$B$4:$J$50,6,FALSE)*(1-(PRINCIPAL!$O$40/100)),VLOOKUP($AR$87,'Banco de Dados'!$B$4:$J$50,6,FALSE)))))))))),"")</f>
        <v/>
      </c>
      <c r="AR121" s="29" t="str">
        <f>IFERROR(AQ121*(IFERROR(VLOOKUP($AR$87,'Banco de Dados'!$B$4:$J$50,4,FALSE),"ERRO")),"")</f>
        <v/>
      </c>
      <c r="AS121" s="29" t="str">
        <f t="shared" si="58"/>
        <v/>
      </c>
      <c r="AT121" s="103" t="str">
        <f>IFERROR(AS121*(C121*(PRINCIPAL!$G$40/100))*0.47*(44/12),"")</f>
        <v/>
      </c>
      <c r="AU121" s="111" t="str">
        <f t="shared" si="70"/>
        <v/>
      </c>
      <c r="AV121" s="30" t="str">
        <f>IFERROR(IF(AND(PRINCIPAL!$H$41&lt;&gt;"",OR(L121=PRINCIPAL!$I$41,L121=PRINCIPAL!$I$41+PRINCIPAL!$I$41,L121=PRINCIPAL!$I$41+PRINCIPAL!$I$41+PRINCIPAL!$I$41)),0,IF(AND(PRINCIPAL!$H$41&lt;&gt;"",L121=PRINCIPAL!$J$41),VLOOKUP($AW$87,'Banco de Dados'!$B$4:$J$50,8,FALSE)*PRINCIPAL!$H$41*(1-(PRINCIPAL!$K$41/100)),IF(AND(PRINCIPAL!$H$41&lt;&gt;"",L121=PRINCIPAL!$L$41),VLOOKUP($AW$87,'Banco de Dados'!$B$4:$J$50,8,FALSE)*PRINCIPAL!$H$41*(1-(PRINCIPAL!$M$41/100)),IF(AND(PRINCIPAL!$H$41&lt;&gt;"",L121=PRINCIPAL!$N$41),VLOOKUP($AW$87,'Banco de Dados'!$B$4:$J$50,8,FALSE)*PRINCIPAL!$H$41*(1-(PRINCIPAL!$O$41/100)),IF(PRINCIPAL!$H$41&lt;&gt;"",VLOOKUP($AW$87,'Banco de Dados'!$B$4:$J$50,8,FALSE)*PRINCIPAL!$H$41,IF(OR(L121=PRINCIPAL!$I$41,L121=PRINCIPAL!$I$41+PRINCIPAL!$I$41,L121=PRINCIPAL!$I$41+PRINCIPAL!$I$41+PRINCIPAL!$I$41),0,IF(L121=PRINCIPAL!$J$41,VLOOKUP($AW$87,'Banco de Dados'!$B$4:$J$50,6,FALSE)*(1-(PRINCIPAL!$K$41/100)),IF(L121=PRINCIPAL!$L$41,VLOOKUP($AW$87,'Banco de Dados'!$B$4:$J$50,6,FALSE)*(1-(PRINCIPAL!$M$41/100)),IF(L121=PRINCIPAL!$N$41,VLOOKUP($AW$87,'Banco de Dados'!$B$4:$J$50,6,FALSE)*(1-(PRINCIPAL!$O$41/100)),VLOOKUP($AW$87,'Banco de Dados'!$B$4:$J$50,6,FALSE)))))))))),"")</f>
        <v/>
      </c>
      <c r="AW121" s="29" t="str">
        <f>IFERROR(AV121*(IFERROR(VLOOKUP($AW$87,'Banco de Dados'!$B$4:$J$50,4,FALSE),"ERRO")),"")</f>
        <v/>
      </c>
      <c r="AX121" s="29" t="str">
        <f t="shared" si="59"/>
        <v/>
      </c>
      <c r="AY121" s="103" t="str">
        <f>IFERROR(AX121*(C121*(PRINCIPAL!$G$41/100))*0.47*(44/12),"")</f>
        <v/>
      </c>
      <c r="AZ121" s="111" t="str">
        <f t="shared" si="66"/>
        <v/>
      </c>
      <c r="BA121" s="30" t="str">
        <f>IFERROR(IF(AND(PRINCIPAL!$H$42&lt;&gt;"",OR(L121=PRINCIPAL!$I$42,L121=PRINCIPAL!$I$42+PRINCIPAL!$I$42,L121=PRINCIPAL!$I$42+PRINCIPAL!$I$42+PRINCIPAL!$I$42)),0,IF(AND(PRINCIPAL!$H$42&lt;&gt;"",L121=PRINCIPAL!$J$42),VLOOKUP($BB$87,'Banco de Dados'!$B$4:$J$50,8,FALSE)*PRINCIPAL!$H$42*(1-(PRINCIPAL!$K$42/100)),IF(AND(PRINCIPAL!$H$42&lt;&gt;"",L121=PRINCIPAL!$L$42),VLOOKUP($BB$87,'Banco de Dados'!$B$4:$J$50,8,FALSE)*PRINCIPAL!$H$42*(1-(PRINCIPAL!$M$42/100)),IF(AND(PRINCIPAL!$H$42&lt;&gt;"",L121=PRINCIPAL!$N$42),VLOOKUP($BB$87,'Banco de Dados'!$B$4:$J$50,8,FALSE)*PRINCIPAL!$H$42*(1-(PRINCIPAL!$O$42/100)),IF(PRINCIPAL!$H$42&lt;&gt;"",VLOOKUP($BB$87,'Banco de Dados'!$B$4:$J$50,8,FALSE)*PRINCIPAL!$H$42,IF(OR(L121=PRINCIPAL!$I$42,L121=PRINCIPAL!$I$42+PRINCIPAL!$I$42,L121=PRINCIPAL!$I$42+PRINCIPAL!$I$42+PRINCIPAL!$I$42),0,IF(L121=PRINCIPAL!$J$42,VLOOKUP($BB$87,'Banco de Dados'!$B$4:$J$50,6,FALSE)*(1-(PRINCIPAL!$K$42/100)),IF(L121=PRINCIPAL!$L$42,VLOOKUP($BB$87,'Banco de Dados'!$B$4:$J$50,6,FALSE)*(1-(PRINCIPAL!$M$42/100)),IF(L121=PRINCIPAL!$N$42,VLOOKUP($BB$87,'Banco de Dados'!$B$4:$J$50,6,FALSE)*(1-(PRINCIPAL!$O$42/100)),VLOOKUP($BB$87,'Banco de Dados'!$B$4:$J$50,6,FALSE)))))))))),"")</f>
        <v/>
      </c>
      <c r="BB121" s="29" t="str">
        <f>IFERROR(BA121*(IFERROR(VLOOKUP($BB$87,'Banco de Dados'!$B$4:$J$50,4,FALSE),"ERRO")),"")</f>
        <v/>
      </c>
      <c r="BC121" s="29" t="str">
        <f t="shared" si="67"/>
        <v/>
      </c>
      <c r="BD121" s="103" t="str">
        <f>IFERROR(BC121*(C121*(PRINCIPAL!$G$42/100))*0.47*(44/12),"")</f>
        <v/>
      </c>
      <c r="BE121" s="111" t="str">
        <f t="shared" si="60"/>
        <v/>
      </c>
      <c r="BF121" s="30" t="str">
        <f>IFERROR(IF(AND(PRINCIPAL!$H$43&lt;&gt;"",OR(L121=PRINCIPAL!$I$43,L121=PRINCIPAL!$I$43+PRINCIPAL!$I$43,L121=PRINCIPAL!$I$43+PRINCIPAL!$I$43+PRINCIPAL!$I$43)),0,IF(AND(PRINCIPAL!$H$43&lt;&gt;"",L121=PRINCIPAL!$J$43),VLOOKUP($BG$87,'Banco de Dados'!$B$4:$J$50,8,FALSE)*PRINCIPAL!$H$43*(1-(PRINCIPAL!$K$43/100)),IF(AND(PRINCIPAL!$H$43&lt;&gt;"",L121=PRINCIPAL!$L$43),VLOOKUP($BG$87,'Banco de Dados'!$B$4:$J$50,8,FALSE)*PRINCIPAL!$H$43*(1-(PRINCIPAL!$M$43/100)),IF(AND(PRINCIPAL!$H$43&lt;&gt;"",L121=PRINCIPAL!$N$43),VLOOKUP($BG$87,'Banco de Dados'!$B$4:$J$50,8,FALSE)*PRINCIPAL!$H$43*(1-(PRINCIPAL!$O$43/100)),IF(PRINCIPAL!$H$43&lt;&gt;"",VLOOKUP($BG$87,'Banco de Dados'!$B$4:$J$50,8,FALSE)*PRINCIPAL!$H$43,IF(OR(L121=PRINCIPAL!$I$43,L121=PRINCIPAL!$I$43+PRINCIPAL!$I$43,L121=PRINCIPAL!$I$43+PRINCIPAL!$I$43+PRINCIPAL!$I$43),0,IF(L121=PRINCIPAL!$J$43,VLOOKUP($BG$87,'Banco de Dados'!$B$4:$J$50,6,FALSE)*(1-(PRINCIPAL!$K$43/100)),IF(L121=PRINCIPAL!$L$43,VLOOKUP($BG$87,'Banco de Dados'!$B$4:$J$50,6,FALSE)*(1-(PRINCIPAL!$M$43/100)),IF(L121=PRINCIPAL!$N$43,VLOOKUP($BG$87,'Banco de Dados'!$B$4:$J$50,6,FALSE)*(1-(PRINCIPAL!$O$43/100)),VLOOKUP($BG$87,'Banco de Dados'!$B$4:$J$50,6,FALSE)))))))))),"")</f>
        <v/>
      </c>
      <c r="BG121" s="29" t="str">
        <f>IFERROR(BF121*(IFERROR(VLOOKUP($BG$87,'Banco de Dados'!$B$4:$J$50,4,FALSE),"ERRO")),"")</f>
        <v/>
      </c>
      <c r="BH121" s="29" t="str">
        <f t="shared" si="61"/>
        <v/>
      </c>
      <c r="BI121" s="103" t="str">
        <f>IFERROR(BH121*(C121*(PRINCIPAL!$G$43/100))*0.47*(44/12),"")</f>
        <v/>
      </c>
      <c r="BJ121" s="102" t="str">
        <f t="shared" si="62"/>
        <v/>
      </c>
    </row>
    <row r="122" spans="2:62" ht="12.75" customHeight="1" x14ac:dyDescent="0.3">
      <c r="B122" s="326">
        <f t="shared" si="49"/>
        <v>2053</v>
      </c>
      <c r="C122" s="340"/>
      <c r="D122" s="1"/>
      <c r="E122" s="116">
        <v>33</v>
      </c>
      <c r="F122" s="24" t="str">
        <f>IFERROR(VLOOKUP($G$87,'Banco de Dados'!$B$4:$J$50,6,FALSE),"")</f>
        <v/>
      </c>
      <c r="G122" s="25" t="str">
        <f>IFERROR(F122*(IFERROR(VLOOKUP($G$87,'Banco de Dados'!$B$4:$J$50,4,FALSE),"ERRO")),"")</f>
        <v/>
      </c>
      <c r="H122" s="25" t="str">
        <f t="shared" si="50"/>
        <v/>
      </c>
      <c r="I122" s="103" t="str">
        <f t="shared" si="51"/>
        <v/>
      </c>
      <c r="J122" s="117" t="str">
        <f t="shared" si="68"/>
        <v/>
      </c>
      <c r="K122" s="1"/>
      <c r="L122" s="91">
        <v>33</v>
      </c>
      <c r="M122" s="24" t="str">
        <f>IFERROR(IF(AND(PRINCIPAL!$H$34&lt;&gt;"",OR(L122=PRINCIPAL!$I$34,L122=PRINCIPAL!$I$34+PRINCIPAL!$I$34,L122=PRINCIPAL!$I$34+PRINCIPAL!$I$34+PRINCIPAL!$I$34)),0,IF(AND(PRINCIPAL!$H$34&lt;&gt;"",L122=PRINCIPAL!$J$34),VLOOKUP($N$87,'Banco de Dados'!$B$4:$J$50,8,FALSE)*PRINCIPAL!$H$34*(1-(PRINCIPAL!$K$34/100)),IF(AND(PRINCIPAL!$H$34&lt;&gt;"",L122=PRINCIPAL!$L$34),VLOOKUP($N$87,'Banco de Dados'!$B$4:$J$50,8,FALSE)*PRINCIPAL!$H$34*(1-(PRINCIPAL!$M$34/100)),IF(AND(PRINCIPAL!$H$34&lt;&gt;"",L122=PRINCIPAL!$N$34),VLOOKUP($N$87,'Banco de Dados'!$B$4:$J$50,8,FALSE)*PRINCIPAL!$H$34*(1-(PRINCIPAL!$O$34/100)),IF(PRINCIPAL!$H$34&lt;&gt;"",VLOOKUP($N$87,'Banco de Dados'!$B$4:$J$50,8,FALSE)*PRINCIPAL!$H$34,IF(OR(L122=PRINCIPAL!$I$34,L122=PRINCIPAL!$I$34+PRINCIPAL!$I$34,L122=PRINCIPAL!$I$34+PRINCIPAL!$I$34+PRINCIPAL!$I$34),0,IF(L122=PRINCIPAL!$J$34,VLOOKUP($N$87,'Banco de Dados'!$B$4:$J$50,6,FALSE)*(1-(PRINCIPAL!$K$34/100)),IF(L122=PRINCIPAL!$L$34,VLOOKUP($N$87,'Banco de Dados'!$B$4:$J$50,6,FALSE)*(1-(PRINCIPAL!$M$34/100)),IF(L122=PRINCIPAL!$N$34,VLOOKUP($N$87,'Banco de Dados'!$B$4:$J$50,6,FALSE)*(1-(PRINCIPAL!$O$34/100)),VLOOKUP($N$87,'Banco de Dados'!$B$4:$J$50,6,FALSE)))))))))),"")</f>
        <v/>
      </c>
      <c r="N122" s="25" t="str">
        <f>IFERROR(M122*(IFERROR(VLOOKUP($N$87,'Banco de Dados'!$B$4:$J$50,4,FALSE),"ERRO")),"")</f>
        <v/>
      </c>
      <c r="O122" s="25" t="str">
        <f t="shared" si="47"/>
        <v/>
      </c>
      <c r="P122" s="103" t="str">
        <f>IFERROR(O122*(C122*(PRINCIPAL!$G$34/100))*0.47*(44/12),"")</f>
        <v/>
      </c>
      <c r="Q122" s="107" t="str">
        <f t="shared" si="69"/>
        <v/>
      </c>
      <c r="R122" s="29" t="str">
        <f>IFERROR(IF(AND(PRINCIPAL!$H$35&lt;&gt;"",OR(L122=PRINCIPAL!$I$35,L122=PRINCIPAL!$I$35+PRINCIPAL!$I$35,L122=PRINCIPAL!$I$35+PRINCIPAL!$I$35+PRINCIPAL!$I$35)),0,IF(AND(PRINCIPAL!$H$35&lt;&gt;"",L122=PRINCIPAL!$J$35),VLOOKUP($S$87,'Banco de Dados'!$B$4:$J$50,8,FALSE)*PRINCIPAL!$H$35*(1-(PRINCIPAL!$K$35/100)),IF(AND(PRINCIPAL!$H$35&lt;&gt;"",L122=PRINCIPAL!$L$35),VLOOKUP($S$87,'Banco de Dados'!$B$4:$J$50,8,FALSE)*PRINCIPAL!$H$35*(1-(PRINCIPAL!$M$35/100)),IF(AND(PRINCIPAL!$H$35&lt;&gt;"",L122=PRINCIPAL!$N$35),VLOOKUP($S$87,'Banco de Dados'!$B$4:$J$50,8,FALSE)*PRINCIPAL!$H$35*(1-(PRINCIPAL!$O$35/100)),IF(PRINCIPAL!$H$35&lt;&gt;"",VLOOKUP($S$87,'Banco de Dados'!$B$4:$J$50,8,FALSE)*PRINCIPAL!$H$35,IF(OR(L122=PRINCIPAL!$I$35,L122=PRINCIPAL!$I$35+PRINCIPAL!$I$35,L122=PRINCIPAL!$I$35+PRINCIPAL!$I$35+PRINCIPAL!$I$35),0,IF(L122=PRINCIPAL!$J$35,VLOOKUP($S$87,'Banco de Dados'!$B$4:$J$50,6,FALSE)*(1-(PRINCIPAL!$K$35/100)),IF(L122=PRINCIPAL!$L$35,VLOOKUP($S$87,'Banco de Dados'!$B$4:$J$50,6,FALSE)*(1-(PRINCIPAL!$M$35/100)),IF(L122=PRINCIPAL!$N$35,VLOOKUP($S$87,'Banco de Dados'!$B$4:$J$50,6,FALSE)*(1-(PRINCIPAL!$O$35/100)),VLOOKUP($S$87,'Banco de Dados'!$B$4:$J$50,6,FALSE)))))))))),"")</f>
        <v/>
      </c>
      <c r="S122" s="29" t="str">
        <f>IFERROR(R122*(IFERROR(VLOOKUP($S$87,'Banco de Dados'!$B$4:$J$50,4,FALSE),"ERRO")),"")</f>
        <v/>
      </c>
      <c r="T122" s="29" t="str">
        <f t="shared" si="52"/>
        <v/>
      </c>
      <c r="U122" s="103" t="str">
        <f>IFERROR(T122*(C122*(PRINCIPAL!$G$35/100))*0.47*(44/12),"")</f>
        <v/>
      </c>
      <c r="V122" s="103" t="str">
        <f t="shared" si="71"/>
        <v/>
      </c>
      <c r="W122" s="30" t="str">
        <f>IFERROR(IF(AND(PRINCIPAL!$H$36&lt;&gt;"",OR(L122=PRINCIPAL!$I$36,L122=PRINCIPAL!$I$36+PRINCIPAL!$I$36,L122=PRINCIPAL!$I$36+PRINCIPAL!$I$36+PRINCIPAL!$I$36)),0,IF(AND(PRINCIPAL!$H$36&lt;&gt;"",L122=PRINCIPAL!$J$36),VLOOKUP($X$126,'Banco de Dados'!$B$4:$J$50,8,FALSE)*PRINCIPAL!$H$36*(1-(PRINCIPAL!$K$36/100)),IF(AND(PRINCIPAL!$H$36&lt;&gt;"",L122=PRINCIPAL!$L$36),VLOOKUP($X$126,'Banco de Dados'!$B$4:$J$50,8,FALSE)*PRINCIPAL!$H$36*(1-(PRINCIPAL!$M$36/100)),IF(AND(PRINCIPAL!$H$36&lt;&gt;"",L122=PRINCIPAL!$N$36),VLOOKUP($X$126,'Banco de Dados'!$B$4:$J$50,8,FALSE)*PRINCIPAL!$H$36*(1-(PRINCIPAL!$O$36/100)),IF(PRINCIPAL!$H$36&lt;&gt;"",VLOOKUP($X$87,'Banco de Dados'!$B$4:$J$50,8,FALSE)*PRINCIPAL!$H$36,IF(OR(L122=PRINCIPAL!$I$36,L122=PRINCIPAL!$I$36+PRINCIPAL!$I$36,L122=PRINCIPAL!$I$36+PRINCIPAL!$I$36+PRINCIPAL!$I$36),0,IF(L122=PRINCIPAL!$J$36,VLOOKUP($X$87,'Banco de Dados'!$B$4:$J$50,6,FALSE)*(1-(PRINCIPAL!$K$36/100)),IF(L122=PRINCIPAL!$L$36,VLOOKUP($X$87,'Banco de Dados'!$B$4:$J$50,6,FALSE)*(1-(PRINCIPAL!$M$36/100)),IF(L122=PRINCIPAL!$N$36,VLOOKUP($X$87,'Banco de Dados'!$B$4:$J$50,6,FALSE)*(1-(PRINCIPAL!$O$36/100)),VLOOKUP($X$87,'Banco de Dados'!$B$4:$J$50,6,FALSE)))))))))),"")</f>
        <v/>
      </c>
      <c r="X122" s="29" t="str">
        <f>IFERROR(W122*(IFERROR(VLOOKUP($X$87,'Banco de Dados'!$B$4:$J$50,4,FALSE),"ERRO")),"")</f>
        <v/>
      </c>
      <c r="Y122" s="29" t="str">
        <f t="shared" si="63"/>
        <v/>
      </c>
      <c r="Z122" s="103" t="str">
        <f>IFERROR(Y122*(C122*(PRINCIPAL!$G$36/100))*0.47*(44/12),"")</f>
        <v/>
      </c>
      <c r="AA122" s="111" t="str">
        <f t="shared" si="64"/>
        <v/>
      </c>
      <c r="AB122" s="30" t="str">
        <f>IFERROR(IF(AND(PRINCIPAL!$H$37&lt;&gt;"",OR(L122=PRINCIPAL!$I$37,L122=PRINCIPAL!$I$37+PRINCIPAL!$I$37,L122=PRINCIPAL!$I$37+PRINCIPAL!$I$37+PRINCIPAL!$I$37)),0,IF(AND(PRINCIPAL!$H$37&lt;&gt;"",L122=PRINCIPAL!$J$37),VLOOKUP($AC$87,'Banco de Dados'!$B$4:$J$50,8,FALSE)*PRINCIPAL!$H$37*(1-(PRINCIPAL!$K$37/100)),IF(AND(PRINCIPAL!$H$37&lt;&gt;"",L122=PRINCIPAL!$L$37),VLOOKUP($AC$87,'Banco de Dados'!$B$4:$J$50,8,FALSE)*PRINCIPAL!$H$37*(1-(PRINCIPAL!$M$37/100)),IF(AND(PRINCIPAL!$H$37&lt;&gt;"",L122=PRINCIPAL!$N$37),VLOOKUP($AC$87,'Banco de Dados'!$B$4:$J$50,8,FALSE)*PRINCIPAL!$H$37*(1-(PRINCIPAL!$O$37/100)),IF(PRINCIPAL!$H$37&lt;&gt;"",VLOOKUP($AC$87,'Banco de Dados'!$B$4:$J$50,8,FALSE)*PRINCIPAL!$H$37,IF(OR(L122=PRINCIPAL!$I$37,L122=PRINCIPAL!$I$37+PRINCIPAL!$I$37,L122=PRINCIPAL!$I$37+PRINCIPAL!$I$37+PRINCIPAL!$I$37),0,IF(L122=PRINCIPAL!$J$37,VLOOKUP($AC$87,'Banco de Dados'!$B$4:$J$50,6,FALSE)*(1-(PRINCIPAL!$K$37/100)),IF(L122=PRINCIPAL!$L$37,VLOOKUP($AC$87,'Banco de Dados'!$B$4:$J$50,6,FALSE)*(1-(PRINCIPAL!$M$37/100)),IF(L122=PRINCIPAL!$N$37,VLOOKUP($AC$87,'Banco de Dados'!$B$4:$J$50,6,FALSE)*(1-(PRINCIPAL!$O$37/100)),VLOOKUP($AC$87,'Banco de Dados'!$B$4:$J$50,6,FALSE)))))))))),"")</f>
        <v/>
      </c>
      <c r="AC122" s="29" t="str">
        <f>IFERROR(AB122*(IFERROR(VLOOKUP($AC$87,'Banco de Dados'!$B$4:$J$50,4,FALSE),"ERRO")),"")</f>
        <v/>
      </c>
      <c r="AD122" s="29" t="str">
        <f t="shared" si="53"/>
        <v/>
      </c>
      <c r="AE122" s="103" t="str">
        <f>IFERROR(AD122*(C122*(PRINCIPAL!$G$37/100))*0.47*(44/12),"")</f>
        <v/>
      </c>
      <c r="AF122" s="111" t="str">
        <f t="shared" si="54"/>
        <v/>
      </c>
      <c r="AG122" s="30" t="str">
        <f>IFERROR(IF(AND(PRINCIPAL!$H$38&lt;&gt;"",OR(L122=PRINCIPAL!$I$38,L122=PRINCIPAL!$I$38+PRINCIPAL!$I$38,L122=PRINCIPAL!$I$38+PRINCIPAL!$I$38+PRINCIPAL!$I$38)),0,IF(AND(PRINCIPAL!$H$38&lt;&gt;"",L122=PRINCIPAL!$J$38),VLOOKUP($AH$87,'Banco de Dados'!$B$4:$J$50,8,FALSE)*PRINCIPAL!$H$38*(1-(PRINCIPAL!$K$38/100)),IF(AND(PRINCIPAL!$H$38&lt;&gt;"",L122=PRINCIPAL!$L$38),VLOOKUP($AH$87,'Banco de Dados'!$B$4:$J$50,8,FALSE)*PRINCIPAL!$H$38*(1-(PRINCIPAL!$M$38/100)),IF(AND(PRINCIPAL!$H$38&lt;&gt;"",L122=PRINCIPAL!$N$38),VLOOKUP($AH$87,'Banco de Dados'!$B$4:$J$50,8,FALSE)*PRINCIPAL!$H$38*(1-(PRINCIPAL!$O$38/100)),IF(PRINCIPAL!$H$38&lt;&gt;"",VLOOKUP($AH$87,'Banco de Dados'!$B$4:$J$50,8,FALSE)*PRINCIPAL!$H$38,IF(OR(L122=PRINCIPAL!$I$38,L122=PRINCIPAL!$I$38+PRINCIPAL!$I$38,L122=PRINCIPAL!$I$38+PRINCIPAL!$I$38+PRINCIPAL!$I$38),0,IF(L122=PRINCIPAL!$J$38,VLOOKUP($AH$87,'Banco de Dados'!$B$4:$J$50,6,FALSE)*(1-(PRINCIPAL!$K$38/100)),IF(L122=PRINCIPAL!$L$38,VLOOKUP($AH$87,'Banco de Dados'!$B$4:$J$50,6,FALSE)*(1-(PRINCIPAL!$M$38/100)),IF(L122=PRINCIPAL!$N$38,VLOOKUP($AH$87,'Banco de Dados'!$B$4:$J$50,6,FALSE)*(1-(PRINCIPAL!$O$38/100)),VLOOKUP($AH$87,'Banco de Dados'!$B$4:$J$50,6,FALSE)))))))))),"")</f>
        <v/>
      </c>
      <c r="AH122" s="29" t="str">
        <f>IFERROR(AG122*(IFERROR(VLOOKUP($AH$87,'Banco de Dados'!$B$4:$J$50,4,FALSE),"ERRO")),"")</f>
        <v/>
      </c>
      <c r="AI122" s="29" t="str">
        <f t="shared" si="55"/>
        <v/>
      </c>
      <c r="AJ122" s="103" t="str">
        <f>IFERROR(AI122*(C122*(PRINCIPAL!$G$38/100))*0.47*(44/12),"")</f>
        <v/>
      </c>
      <c r="AK122" s="111" t="str">
        <f t="shared" si="65"/>
        <v/>
      </c>
      <c r="AL122" s="30" t="str">
        <f>IFERROR(IF(AND(PRINCIPAL!$H$39&lt;&gt;"",OR(L122=PRINCIPAL!$I$39,L122=PRINCIPAL!$I$39+PRINCIPAL!$I$39,L122=PRINCIPAL!$I$39+PRINCIPAL!$I$39+PRINCIPAL!$I$39)),0,IF(AND(PRINCIPAL!$H$39&lt;&gt;"",L122=PRINCIPAL!$J$39),VLOOKUP($AM$87,'Banco de Dados'!$B$4:$J$50,8,FALSE)*PRINCIPAL!$H$39*(1-(PRINCIPAL!$K$39/100)),IF(AND(PRINCIPAL!$H$39&lt;&gt;"",L122=PRINCIPAL!$L$39),VLOOKUP($AM$87,'Banco de Dados'!$B$4:$J$50,8,FALSE)*PRINCIPAL!$H$39*(1-(PRINCIPAL!$M$39/100)),IF(AND(PRINCIPAL!$H$39&lt;&gt;"",L122=PRINCIPAL!$N$39),VLOOKUP($AM$87,'Banco de Dados'!$B$4:$J$50,8,FALSE)*PRINCIPAL!$H$39*(1-(PRINCIPAL!$O$39/100)),IF(PRINCIPAL!$H$39&lt;&gt;"",VLOOKUP($AM$87,'Banco de Dados'!$B$4:$J$50,8,FALSE)*PRINCIPAL!$H$39,IF(OR(L122=PRINCIPAL!$I$39,L122=PRINCIPAL!$I$39+PRINCIPAL!$I$39,L122=PRINCIPAL!$I$39+PRINCIPAL!$I$39+PRINCIPAL!$I$39),0,IF(L122=PRINCIPAL!$J$39,VLOOKUP($AM$87,'Banco de Dados'!$B$4:$J$50,6,FALSE)*(1-(PRINCIPAL!$K$39/100)),IF(L122=PRINCIPAL!$L$39,VLOOKUP($AM$87,'Banco de Dados'!$B$4:$J$50,6,FALSE)*(1-(PRINCIPAL!$M$39/100)),IF(L122=PRINCIPAL!$N$39,VLOOKUP($AM$87,'Banco de Dados'!$B$4:$J$50,6,FALSE)*(1-(PRINCIPAL!$O$39/100)),VLOOKUP($AM$87,'Banco de Dados'!$B$4:$J$50,6,FALSE)))))))))),"")</f>
        <v/>
      </c>
      <c r="AM122" s="29" t="str">
        <f>IFERROR(AL122*(IFERROR(VLOOKUP($AM$87,'Banco de Dados'!$B$4:$J$50,4,FALSE),"ERRO")),"")</f>
        <v/>
      </c>
      <c r="AN122" s="29" t="str">
        <f t="shared" si="56"/>
        <v/>
      </c>
      <c r="AO122" s="103" t="str">
        <f>IFERROR(AN122*(C122*(PRINCIPAL!$G$39/100))*0.47*(44/12),"")</f>
        <v/>
      </c>
      <c r="AP122" s="111" t="str">
        <f t="shared" si="57"/>
        <v/>
      </c>
      <c r="AQ122" s="30" t="str">
        <f>IFERROR(IF(AND(PRINCIPAL!$H$40&lt;&gt;"",OR(L122=PRINCIPAL!$I$40,L122=PRINCIPAL!$I$40+PRINCIPAL!$I$40,L122=PRINCIPAL!$I$40+PRINCIPAL!$I$40+PRINCIPAL!$I$40)),0,IF(AND(PRINCIPAL!$H$40&lt;&gt;"",L122=PRINCIPAL!$J$40),VLOOKUP($AR$87,'Banco de Dados'!$B$4:$J$50,8,FALSE)*PRINCIPAL!$H$40*(1-(PRINCIPAL!$K$40/100)),IF(AND(PRINCIPAL!$H$40&lt;&gt;"",L122=PRINCIPAL!$L$40),VLOOKUP($AR$87,'Banco de Dados'!$B$4:$J$50,8,FALSE)*PRINCIPAL!$H$40*(1-(PRINCIPAL!$M$40/100)),IF(AND(PRINCIPAL!$H$40&lt;&gt;"",L122=PRINCIPAL!$N$40),VLOOKUP($AR$87,'Banco de Dados'!$B$4:$J$50,8,FALSE)*PRINCIPAL!$H$40*(1-(PRINCIPAL!$O$40/100)),IF(PRINCIPAL!$H$40&lt;&gt;"",VLOOKUP($AR$87,'Banco de Dados'!$B$4:$J$50,8,FALSE)*PRINCIPAL!$H$40,IF(OR(L122=PRINCIPAL!$I$40,L122=PRINCIPAL!$I$40+PRINCIPAL!$I$40,L122=PRINCIPAL!$I$40+PRINCIPAL!$I$40+PRINCIPAL!$I$40),0,IF(L122=PRINCIPAL!$J$40,VLOOKUP($AR$87,'Banco de Dados'!$B$4:$J$50,6,FALSE)*(1-(PRINCIPAL!$K$40/100)),IF(L122=PRINCIPAL!$L$40,VLOOKUP($AR$87,'Banco de Dados'!$B$4:$J$50,6,FALSE)*(1-(PRINCIPAL!$M$40/100)),IF(L122=PRINCIPAL!$N$40,VLOOKUP($AR$87,'Banco de Dados'!$B$4:$J$50,6,FALSE)*(1-(PRINCIPAL!$O$40/100)),VLOOKUP($AR$87,'Banco de Dados'!$B$4:$J$50,6,FALSE)))))))))),"")</f>
        <v/>
      </c>
      <c r="AR122" s="29" t="str">
        <f>IFERROR(AQ122*(IFERROR(VLOOKUP($AR$87,'Banco de Dados'!$B$4:$J$50,4,FALSE),"ERRO")),"")</f>
        <v/>
      </c>
      <c r="AS122" s="29" t="str">
        <f t="shared" si="58"/>
        <v/>
      </c>
      <c r="AT122" s="103" t="str">
        <f>IFERROR(AS122*(C122*(PRINCIPAL!$G$40/100))*0.47*(44/12),"")</f>
        <v/>
      </c>
      <c r="AU122" s="111" t="str">
        <f t="shared" si="70"/>
        <v/>
      </c>
      <c r="AV122" s="30" t="str">
        <f>IFERROR(IF(AND(PRINCIPAL!$H$41&lt;&gt;"",OR(L122=PRINCIPAL!$I$41,L122=PRINCIPAL!$I$41+PRINCIPAL!$I$41,L122=PRINCIPAL!$I$41+PRINCIPAL!$I$41+PRINCIPAL!$I$41)),0,IF(AND(PRINCIPAL!$H$41&lt;&gt;"",L122=PRINCIPAL!$J$41),VLOOKUP($AW$87,'Banco de Dados'!$B$4:$J$50,8,FALSE)*PRINCIPAL!$H$41*(1-(PRINCIPAL!$K$41/100)),IF(AND(PRINCIPAL!$H$41&lt;&gt;"",L122=PRINCIPAL!$L$41),VLOOKUP($AW$87,'Banco de Dados'!$B$4:$J$50,8,FALSE)*PRINCIPAL!$H$41*(1-(PRINCIPAL!$M$41/100)),IF(AND(PRINCIPAL!$H$41&lt;&gt;"",L122=PRINCIPAL!$N$41),VLOOKUP($AW$87,'Banco de Dados'!$B$4:$J$50,8,FALSE)*PRINCIPAL!$H$41*(1-(PRINCIPAL!$O$41/100)),IF(PRINCIPAL!$H$41&lt;&gt;"",VLOOKUP($AW$87,'Banco de Dados'!$B$4:$J$50,8,FALSE)*PRINCIPAL!$H$41,IF(OR(L122=PRINCIPAL!$I$41,L122=PRINCIPAL!$I$41+PRINCIPAL!$I$41,L122=PRINCIPAL!$I$41+PRINCIPAL!$I$41+PRINCIPAL!$I$41),0,IF(L122=PRINCIPAL!$J$41,VLOOKUP($AW$87,'Banco de Dados'!$B$4:$J$50,6,FALSE)*(1-(PRINCIPAL!$K$41/100)),IF(L122=PRINCIPAL!$L$41,VLOOKUP($AW$87,'Banco de Dados'!$B$4:$J$50,6,FALSE)*(1-(PRINCIPAL!$M$41/100)),IF(L122=PRINCIPAL!$N$41,VLOOKUP($AW$87,'Banco de Dados'!$B$4:$J$50,6,FALSE)*(1-(PRINCIPAL!$O$41/100)),VLOOKUP($AW$87,'Banco de Dados'!$B$4:$J$50,6,FALSE)))))))))),"")</f>
        <v/>
      </c>
      <c r="AW122" s="29" t="str">
        <f>IFERROR(AV122*(IFERROR(VLOOKUP($AW$87,'Banco de Dados'!$B$4:$J$50,4,FALSE),"ERRO")),"")</f>
        <v/>
      </c>
      <c r="AX122" s="29" t="str">
        <f t="shared" si="59"/>
        <v/>
      </c>
      <c r="AY122" s="103" t="str">
        <f>IFERROR(AX122*(C122*(PRINCIPAL!$G$41/100))*0.47*(44/12),"")</f>
        <v/>
      </c>
      <c r="AZ122" s="111" t="str">
        <f t="shared" si="66"/>
        <v/>
      </c>
      <c r="BA122" s="30" t="str">
        <f>IFERROR(IF(AND(PRINCIPAL!$H$42&lt;&gt;"",OR(L122=PRINCIPAL!$I$42,L122=PRINCIPAL!$I$42+PRINCIPAL!$I$42,L122=PRINCIPAL!$I$42+PRINCIPAL!$I$42+PRINCIPAL!$I$42)),0,IF(AND(PRINCIPAL!$H$42&lt;&gt;"",L122=PRINCIPAL!$J$42),VLOOKUP($BB$87,'Banco de Dados'!$B$4:$J$50,8,FALSE)*PRINCIPAL!$H$42*(1-(PRINCIPAL!$K$42/100)),IF(AND(PRINCIPAL!$H$42&lt;&gt;"",L122=PRINCIPAL!$L$42),VLOOKUP($BB$87,'Banco de Dados'!$B$4:$J$50,8,FALSE)*PRINCIPAL!$H$42*(1-(PRINCIPAL!$M$42/100)),IF(AND(PRINCIPAL!$H$42&lt;&gt;"",L122=PRINCIPAL!$N$42),VLOOKUP($BB$87,'Banco de Dados'!$B$4:$J$50,8,FALSE)*PRINCIPAL!$H$42*(1-(PRINCIPAL!$O$42/100)),IF(PRINCIPAL!$H$42&lt;&gt;"",VLOOKUP($BB$87,'Banco de Dados'!$B$4:$J$50,8,FALSE)*PRINCIPAL!$H$42,IF(OR(L122=PRINCIPAL!$I$42,L122=PRINCIPAL!$I$42+PRINCIPAL!$I$42,L122=PRINCIPAL!$I$42+PRINCIPAL!$I$42+PRINCIPAL!$I$42),0,IF(L122=PRINCIPAL!$J$42,VLOOKUP($BB$87,'Banco de Dados'!$B$4:$J$50,6,FALSE)*(1-(PRINCIPAL!$K$42/100)),IF(L122=PRINCIPAL!$L$42,VLOOKUP($BB$87,'Banco de Dados'!$B$4:$J$50,6,FALSE)*(1-(PRINCIPAL!$M$42/100)),IF(L122=PRINCIPAL!$N$42,VLOOKUP($BB$87,'Banco de Dados'!$B$4:$J$50,6,FALSE)*(1-(PRINCIPAL!$O$42/100)),VLOOKUP($BB$87,'Banco de Dados'!$B$4:$J$50,6,FALSE)))))))))),"")</f>
        <v/>
      </c>
      <c r="BB122" s="29" t="str">
        <f>IFERROR(BA122*(IFERROR(VLOOKUP($BB$87,'Banco de Dados'!$B$4:$J$50,4,FALSE),"ERRO")),"")</f>
        <v/>
      </c>
      <c r="BC122" s="29" t="str">
        <f t="shared" si="67"/>
        <v/>
      </c>
      <c r="BD122" s="103" t="str">
        <f>IFERROR(BC122*(C122*(PRINCIPAL!$G$42/100))*0.47*(44/12),"")</f>
        <v/>
      </c>
      <c r="BE122" s="111" t="str">
        <f t="shared" si="60"/>
        <v/>
      </c>
      <c r="BF122" s="30" t="str">
        <f>IFERROR(IF(AND(PRINCIPAL!$H$43&lt;&gt;"",OR(L122=PRINCIPAL!$I$43,L122=PRINCIPAL!$I$43+PRINCIPAL!$I$43,L122=PRINCIPAL!$I$43+PRINCIPAL!$I$43+PRINCIPAL!$I$43)),0,IF(AND(PRINCIPAL!$H$43&lt;&gt;"",L122=PRINCIPAL!$J$43),VLOOKUP($BG$87,'Banco de Dados'!$B$4:$J$50,8,FALSE)*PRINCIPAL!$H$43*(1-(PRINCIPAL!$K$43/100)),IF(AND(PRINCIPAL!$H$43&lt;&gt;"",L122=PRINCIPAL!$L$43),VLOOKUP($BG$87,'Banco de Dados'!$B$4:$J$50,8,FALSE)*PRINCIPAL!$H$43*(1-(PRINCIPAL!$M$43/100)),IF(AND(PRINCIPAL!$H$43&lt;&gt;"",L122=PRINCIPAL!$N$43),VLOOKUP($BG$87,'Banco de Dados'!$B$4:$J$50,8,FALSE)*PRINCIPAL!$H$43*(1-(PRINCIPAL!$O$43/100)),IF(PRINCIPAL!$H$43&lt;&gt;"",VLOOKUP($BG$87,'Banco de Dados'!$B$4:$J$50,8,FALSE)*PRINCIPAL!$H$43,IF(OR(L122=PRINCIPAL!$I$43,L122=PRINCIPAL!$I$43+PRINCIPAL!$I$43,L122=PRINCIPAL!$I$43+PRINCIPAL!$I$43+PRINCIPAL!$I$43),0,IF(L122=PRINCIPAL!$J$43,VLOOKUP($BG$87,'Banco de Dados'!$B$4:$J$50,6,FALSE)*(1-(PRINCIPAL!$K$43/100)),IF(L122=PRINCIPAL!$L$43,VLOOKUP($BG$87,'Banco de Dados'!$B$4:$J$50,6,FALSE)*(1-(PRINCIPAL!$M$43/100)),IF(L122=PRINCIPAL!$N$43,VLOOKUP($BG$87,'Banco de Dados'!$B$4:$J$50,6,FALSE)*(1-(PRINCIPAL!$O$43/100)),VLOOKUP($BG$87,'Banco de Dados'!$B$4:$J$50,6,FALSE)))))))))),"")</f>
        <v/>
      </c>
      <c r="BG122" s="29" t="str">
        <f>IFERROR(BF122*(IFERROR(VLOOKUP($BG$87,'Banco de Dados'!$B$4:$J$50,4,FALSE),"ERRO")),"")</f>
        <v/>
      </c>
      <c r="BH122" s="29" t="str">
        <f t="shared" si="61"/>
        <v/>
      </c>
      <c r="BI122" s="103" t="str">
        <f>IFERROR(BH122*(C122*(PRINCIPAL!$G$43/100))*0.47*(44/12),"")</f>
        <v/>
      </c>
      <c r="BJ122" s="102" t="str">
        <f t="shared" si="62"/>
        <v/>
      </c>
    </row>
    <row r="123" spans="2:62" ht="12.75" customHeight="1" x14ac:dyDescent="0.3">
      <c r="B123" s="326">
        <f t="shared" si="49"/>
        <v>2054</v>
      </c>
      <c r="C123" s="340"/>
      <c r="D123" s="1"/>
      <c r="E123" s="118">
        <v>34</v>
      </c>
      <c r="F123" s="24" t="str">
        <f>IFERROR(VLOOKUP($G$87,'Banco de Dados'!$B$4:$J$50,6,FALSE),"")</f>
        <v/>
      </c>
      <c r="G123" s="25" t="str">
        <f>IFERROR(F123*(IFERROR(VLOOKUP($G$87,'Banco de Dados'!$B$4:$J$50,4,FALSE),"ERRO")),"")</f>
        <v/>
      </c>
      <c r="H123" s="25" t="str">
        <f t="shared" si="50"/>
        <v/>
      </c>
      <c r="I123" s="103" t="str">
        <f t="shared" si="51"/>
        <v/>
      </c>
      <c r="J123" s="117" t="str">
        <f t="shared" si="68"/>
        <v/>
      </c>
      <c r="K123" s="1"/>
      <c r="L123" s="91">
        <v>34</v>
      </c>
      <c r="M123" s="24" t="str">
        <f>IFERROR(IF(AND(PRINCIPAL!$H$34&lt;&gt;"",OR(L123=PRINCIPAL!$I$34,L123=PRINCIPAL!$I$34+PRINCIPAL!$I$34,L123=PRINCIPAL!$I$34+PRINCIPAL!$I$34+PRINCIPAL!$I$34)),0,IF(AND(PRINCIPAL!$H$34&lt;&gt;"",L123=PRINCIPAL!$J$34),VLOOKUP($N$87,'Banco de Dados'!$B$4:$J$50,8,FALSE)*PRINCIPAL!$H$34*(1-(PRINCIPAL!$K$34/100)),IF(AND(PRINCIPAL!$H$34&lt;&gt;"",L123=PRINCIPAL!$L$34),VLOOKUP($N$87,'Banco de Dados'!$B$4:$J$50,8,FALSE)*PRINCIPAL!$H$34*(1-(PRINCIPAL!$M$34/100)),IF(AND(PRINCIPAL!$H$34&lt;&gt;"",L123=PRINCIPAL!$N$34),VLOOKUP($N$87,'Banco de Dados'!$B$4:$J$50,8,FALSE)*PRINCIPAL!$H$34*(1-(PRINCIPAL!$O$34/100)),IF(PRINCIPAL!$H$34&lt;&gt;"",VLOOKUP($N$87,'Banco de Dados'!$B$4:$J$50,8,FALSE)*PRINCIPAL!$H$34,IF(OR(L123=PRINCIPAL!$I$34,L123=PRINCIPAL!$I$34+PRINCIPAL!$I$34,L123=PRINCIPAL!$I$34+PRINCIPAL!$I$34+PRINCIPAL!$I$34),0,IF(L123=PRINCIPAL!$J$34,VLOOKUP($N$87,'Banco de Dados'!$B$4:$J$50,6,FALSE)*(1-(PRINCIPAL!$K$34/100)),IF(L123=PRINCIPAL!$L$34,VLOOKUP($N$87,'Banco de Dados'!$B$4:$J$50,6,FALSE)*(1-(PRINCIPAL!$M$34/100)),IF(L123=PRINCIPAL!$N$34,VLOOKUP($N$87,'Banco de Dados'!$B$4:$J$50,6,FALSE)*(1-(PRINCIPAL!$O$34/100)),VLOOKUP($N$87,'Banco de Dados'!$B$4:$J$50,6,FALSE)))))))))),"")</f>
        <v/>
      </c>
      <c r="N123" s="25" t="str">
        <f>IFERROR(M123*(IFERROR(VLOOKUP($N$87,'Banco de Dados'!$B$4:$J$50,4,FALSE),"ERRO")),"")</f>
        <v/>
      </c>
      <c r="O123" s="25" t="str">
        <f t="shared" si="47"/>
        <v/>
      </c>
      <c r="P123" s="103" t="str">
        <f>IFERROR(O123*(C123*(PRINCIPAL!$G$34/100))*0.47*(44/12),"")</f>
        <v/>
      </c>
      <c r="Q123" s="107" t="str">
        <f t="shared" si="69"/>
        <v/>
      </c>
      <c r="R123" s="39" t="str">
        <f>IFERROR(IF(AND(PRINCIPAL!$H$35&lt;&gt;"",OR(L123=PRINCIPAL!$I$35,L123=PRINCIPAL!$I$35+PRINCIPAL!$I$35,L123=PRINCIPAL!$I$35+PRINCIPAL!$I$35+PRINCIPAL!$I$35)),0,IF(AND(PRINCIPAL!$H$35&lt;&gt;"",L123=PRINCIPAL!$J$35),VLOOKUP($S$87,'Banco de Dados'!$B$4:$J$50,8,FALSE)*PRINCIPAL!$H$35*(1-(PRINCIPAL!$K$35/100)),IF(AND(PRINCIPAL!$H$35&lt;&gt;"",L123=PRINCIPAL!$L$35),VLOOKUP($S$87,'Banco de Dados'!$B$4:$J$50,8,FALSE)*PRINCIPAL!$H$35*(1-(PRINCIPAL!$M$35/100)),IF(AND(PRINCIPAL!$H$35&lt;&gt;"",L123=PRINCIPAL!$N$35),VLOOKUP($S$87,'Banco de Dados'!$B$4:$J$50,8,FALSE)*PRINCIPAL!$H$35*(1-(PRINCIPAL!$O$35/100)),IF(PRINCIPAL!$H$35&lt;&gt;"",VLOOKUP($S$87,'Banco de Dados'!$B$4:$J$50,8,FALSE)*PRINCIPAL!$H$35,IF(OR(L123=PRINCIPAL!$I$35,L123=PRINCIPAL!$I$35+PRINCIPAL!$I$35,L123=PRINCIPAL!$I$35+PRINCIPAL!$I$35+PRINCIPAL!$I$35),0,IF(L123=PRINCIPAL!$J$35,VLOOKUP($S$87,'Banco de Dados'!$B$4:$J$50,6,FALSE)*(1-(PRINCIPAL!$K$35/100)),IF(L123=PRINCIPAL!$L$35,VLOOKUP($S$87,'Banco de Dados'!$B$4:$J$50,6,FALSE)*(1-(PRINCIPAL!$M$35/100)),IF(L123=PRINCIPAL!$N$35,VLOOKUP($S$87,'Banco de Dados'!$B$4:$J$50,6,FALSE)*(1-(PRINCIPAL!$O$35/100)),VLOOKUP($S$87,'Banco de Dados'!$B$4:$J$50,6,FALSE)))))))))),"")</f>
        <v/>
      </c>
      <c r="S123" s="29" t="str">
        <f>IFERROR(R123*(IFERROR(VLOOKUP($S$87,'Banco de Dados'!$B$4:$J$50,4,FALSE),"ERRO")),"")</f>
        <v/>
      </c>
      <c r="T123" s="29" t="str">
        <f t="shared" si="52"/>
        <v/>
      </c>
      <c r="U123" s="103" t="str">
        <f>IFERROR(T123*(C123*(PRINCIPAL!$G$35/100))*0.47*(44/12),"")</f>
        <v/>
      </c>
      <c r="V123" s="111" t="str">
        <f t="shared" si="71"/>
        <v/>
      </c>
      <c r="W123" s="30" t="str">
        <f>IFERROR(IF(AND(PRINCIPAL!$H$36&lt;&gt;"",OR(L123=PRINCIPAL!$I$36,L123=PRINCIPAL!$I$36+PRINCIPAL!$I$36,L123=PRINCIPAL!$I$36+PRINCIPAL!$I$36+PRINCIPAL!$I$36)),0,IF(AND(PRINCIPAL!$H$36&lt;&gt;"",L123=PRINCIPAL!$J$36),VLOOKUP($X$126,'Banco de Dados'!$B$4:$J$50,8,FALSE)*PRINCIPAL!$H$36*(1-(PRINCIPAL!$K$36/100)),IF(AND(PRINCIPAL!$H$36&lt;&gt;"",L123=PRINCIPAL!$L$36),VLOOKUP($X$126,'Banco de Dados'!$B$4:$J$50,8,FALSE)*PRINCIPAL!$H$36*(1-(PRINCIPAL!$M$36/100)),IF(AND(PRINCIPAL!$H$36&lt;&gt;"",L123=PRINCIPAL!$N$36),VLOOKUP($X$126,'Banco de Dados'!$B$4:$J$50,8,FALSE)*PRINCIPAL!$H$36*(1-(PRINCIPAL!$O$36/100)),IF(PRINCIPAL!$H$36&lt;&gt;"",VLOOKUP($X$87,'Banco de Dados'!$B$4:$J$50,8,FALSE)*PRINCIPAL!$H$36,IF(OR(L123=PRINCIPAL!$I$36,L123=PRINCIPAL!$I$36+PRINCIPAL!$I$36,L123=PRINCIPAL!$I$36+PRINCIPAL!$I$36+PRINCIPAL!$I$36),0,IF(L123=PRINCIPAL!$J$36,VLOOKUP($X$87,'Banco de Dados'!$B$4:$J$50,6,FALSE)*(1-(PRINCIPAL!$K$36/100)),IF(L123=PRINCIPAL!$L$36,VLOOKUP($X$87,'Banco de Dados'!$B$4:$J$50,6,FALSE)*(1-(PRINCIPAL!$M$36/100)),IF(L123=PRINCIPAL!$N$36,VLOOKUP($X$87,'Banco de Dados'!$B$4:$J$50,6,FALSE)*(1-(PRINCIPAL!$O$36/100)),VLOOKUP($X$87,'Banco de Dados'!$B$4:$J$50,6,FALSE)))))))))),"")</f>
        <v/>
      </c>
      <c r="X123" s="29" t="str">
        <f>IFERROR(W123*(IFERROR(VLOOKUP($X$87,'Banco de Dados'!$B$4:$J$50,4,FALSE),"ERRO")),"")</f>
        <v/>
      </c>
      <c r="Y123" s="29" t="str">
        <f t="shared" si="63"/>
        <v/>
      </c>
      <c r="Z123" s="103" t="str">
        <f>IFERROR(Y123*(C123*(PRINCIPAL!$G$36/100))*0.47*(44/12),"")</f>
        <v/>
      </c>
      <c r="AA123" s="111" t="str">
        <f t="shared" si="64"/>
        <v/>
      </c>
      <c r="AB123" s="30" t="str">
        <f>IFERROR(IF(AND(PRINCIPAL!$H$37&lt;&gt;"",OR(L123=PRINCIPAL!$I$37,L123=PRINCIPAL!$I$37+PRINCIPAL!$I$37,L123=PRINCIPAL!$I$37+PRINCIPAL!$I$37+PRINCIPAL!$I$37)),0,IF(AND(PRINCIPAL!$H$37&lt;&gt;"",L123=PRINCIPAL!$J$37),VLOOKUP($AC$87,'Banco de Dados'!$B$4:$J$50,8,FALSE)*PRINCIPAL!$H$37*(1-(PRINCIPAL!$K$37/100)),IF(AND(PRINCIPAL!$H$37&lt;&gt;"",L123=PRINCIPAL!$L$37),VLOOKUP($AC$87,'Banco de Dados'!$B$4:$J$50,8,FALSE)*PRINCIPAL!$H$37*(1-(PRINCIPAL!$M$37/100)),IF(AND(PRINCIPAL!$H$37&lt;&gt;"",L123=PRINCIPAL!$N$37),VLOOKUP($AC$87,'Banco de Dados'!$B$4:$J$50,8,FALSE)*PRINCIPAL!$H$37*(1-(PRINCIPAL!$O$37/100)),IF(PRINCIPAL!$H$37&lt;&gt;"",VLOOKUP($AC$87,'Banco de Dados'!$B$4:$J$50,8,FALSE)*PRINCIPAL!$H$37,IF(OR(L123=PRINCIPAL!$I$37,L123=PRINCIPAL!$I$37+PRINCIPAL!$I$37,L123=PRINCIPAL!$I$37+PRINCIPAL!$I$37+PRINCIPAL!$I$37),0,IF(L123=PRINCIPAL!$J$37,VLOOKUP($AC$87,'Banco de Dados'!$B$4:$J$50,6,FALSE)*(1-(PRINCIPAL!$K$37/100)),IF(L123=PRINCIPAL!$L$37,VLOOKUP($AC$87,'Banco de Dados'!$B$4:$J$50,6,FALSE)*(1-(PRINCIPAL!$M$37/100)),IF(L123=PRINCIPAL!$N$37,VLOOKUP($AC$87,'Banco de Dados'!$B$4:$J$50,6,FALSE)*(1-(PRINCIPAL!$O$37/100)),VLOOKUP($AC$87,'Banco de Dados'!$B$4:$J$50,6,FALSE)))))))))),"")</f>
        <v/>
      </c>
      <c r="AC123" s="29" t="str">
        <f>IFERROR(AB123*(IFERROR(VLOOKUP($AC$87,'Banco de Dados'!$B$4:$J$50,4,FALSE),"ERRO")),"")</f>
        <v/>
      </c>
      <c r="AD123" s="29" t="str">
        <f t="shared" si="53"/>
        <v/>
      </c>
      <c r="AE123" s="103" t="str">
        <f>IFERROR(AD123*(C123*(PRINCIPAL!$G$37/100))*0.47*(44/12),"")</f>
        <v/>
      </c>
      <c r="AF123" s="111" t="str">
        <f t="shared" si="54"/>
        <v/>
      </c>
      <c r="AG123" s="30" t="str">
        <f>IFERROR(IF(AND(PRINCIPAL!$H$38&lt;&gt;"",OR(L123=PRINCIPAL!$I$38,L123=PRINCIPAL!$I$38+PRINCIPAL!$I$38,L123=PRINCIPAL!$I$38+PRINCIPAL!$I$38+PRINCIPAL!$I$38)),0,IF(AND(PRINCIPAL!$H$38&lt;&gt;"",L123=PRINCIPAL!$J$38),VLOOKUP($AH$87,'Banco de Dados'!$B$4:$J$50,8,FALSE)*PRINCIPAL!$H$38*(1-(PRINCIPAL!$K$38/100)),IF(AND(PRINCIPAL!$H$38&lt;&gt;"",L123=PRINCIPAL!$L$38),VLOOKUP($AH$87,'Banco de Dados'!$B$4:$J$50,8,FALSE)*PRINCIPAL!$H$38*(1-(PRINCIPAL!$M$38/100)),IF(AND(PRINCIPAL!$H$38&lt;&gt;"",L123=PRINCIPAL!$N$38),VLOOKUP($AH$87,'Banco de Dados'!$B$4:$J$50,8,FALSE)*PRINCIPAL!$H$38*(1-(PRINCIPAL!$O$38/100)),IF(PRINCIPAL!$H$38&lt;&gt;"",VLOOKUP($AH$87,'Banco de Dados'!$B$4:$J$50,8,FALSE)*PRINCIPAL!$H$38,IF(OR(L123=PRINCIPAL!$I$38,L123=PRINCIPAL!$I$38+PRINCIPAL!$I$38,L123=PRINCIPAL!$I$38+PRINCIPAL!$I$38+PRINCIPAL!$I$38),0,IF(L123=PRINCIPAL!$J$38,VLOOKUP($AH$87,'Banco de Dados'!$B$4:$J$50,6,FALSE)*(1-(PRINCIPAL!$K$38/100)),IF(L123=PRINCIPAL!$L$38,VLOOKUP($AH$87,'Banco de Dados'!$B$4:$J$50,6,FALSE)*(1-(PRINCIPAL!$M$38/100)),IF(L123=PRINCIPAL!$N$38,VLOOKUP($AH$87,'Banco de Dados'!$B$4:$J$50,6,FALSE)*(1-(PRINCIPAL!$O$38/100)),VLOOKUP($AH$87,'Banco de Dados'!$B$4:$J$50,6,FALSE)))))))))),"")</f>
        <v/>
      </c>
      <c r="AH123" s="29" t="str">
        <f>IFERROR(AG123*(IFERROR(VLOOKUP($AH$87,'Banco de Dados'!$B$4:$J$50,4,FALSE),"ERRO")),"")</f>
        <v/>
      </c>
      <c r="AI123" s="29" t="str">
        <f t="shared" si="55"/>
        <v/>
      </c>
      <c r="AJ123" s="103" t="str">
        <f>IFERROR(AI123*(C123*(PRINCIPAL!$G$38/100))*0.47*(44/12),"")</f>
        <v/>
      </c>
      <c r="AK123" s="111" t="str">
        <f t="shared" si="65"/>
        <v/>
      </c>
      <c r="AL123" s="30" t="str">
        <f>IFERROR(IF(AND(PRINCIPAL!$H$39&lt;&gt;"",OR(L123=PRINCIPAL!$I$39,L123=PRINCIPAL!$I$39+PRINCIPAL!$I$39,L123=PRINCIPAL!$I$39+PRINCIPAL!$I$39+PRINCIPAL!$I$39)),0,IF(AND(PRINCIPAL!$H$39&lt;&gt;"",L123=PRINCIPAL!$J$39),VLOOKUP($AM$87,'Banco de Dados'!$B$4:$J$50,8,FALSE)*PRINCIPAL!$H$39*(1-(PRINCIPAL!$K$39/100)),IF(AND(PRINCIPAL!$H$39&lt;&gt;"",L123=PRINCIPAL!$L$39),VLOOKUP($AM$87,'Banco de Dados'!$B$4:$J$50,8,FALSE)*PRINCIPAL!$H$39*(1-(PRINCIPAL!$M$39/100)),IF(AND(PRINCIPAL!$H$39&lt;&gt;"",L123=PRINCIPAL!$N$39),VLOOKUP($AM$87,'Banco de Dados'!$B$4:$J$50,8,FALSE)*PRINCIPAL!$H$39*(1-(PRINCIPAL!$O$39/100)),IF(PRINCIPAL!$H$39&lt;&gt;"",VLOOKUP($AM$87,'Banco de Dados'!$B$4:$J$50,8,FALSE)*PRINCIPAL!$H$39,IF(OR(L123=PRINCIPAL!$I$39,L123=PRINCIPAL!$I$39+PRINCIPAL!$I$39,L123=PRINCIPAL!$I$39+PRINCIPAL!$I$39+PRINCIPAL!$I$39),0,IF(L123=PRINCIPAL!$J$39,VLOOKUP($AM$87,'Banco de Dados'!$B$4:$J$50,6,FALSE)*(1-(PRINCIPAL!$K$39/100)),IF(L123=PRINCIPAL!$L$39,VLOOKUP($AM$87,'Banco de Dados'!$B$4:$J$50,6,FALSE)*(1-(PRINCIPAL!$M$39/100)),IF(L123=PRINCIPAL!$N$39,VLOOKUP($AM$87,'Banco de Dados'!$B$4:$J$50,6,FALSE)*(1-(PRINCIPAL!$O$39/100)),VLOOKUP($AM$87,'Banco de Dados'!$B$4:$J$50,6,FALSE)))))))))),"")</f>
        <v/>
      </c>
      <c r="AM123" s="29" t="str">
        <f>IFERROR(AL123*(IFERROR(VLOOKUP($AM$87,'Banco de Dados'!$B$4:$J$50,4,FALSE),"ERRO")),"")</f>
        <v/>
      </c>
      <c r="AN123" s="29" t="str">
        <f t="shared" si="56"/>
        <v/>
      </c>
      <c r="AO123" s="103" t="str">
        <f>IFERROR(AN123*(C123*(PRINCIPAL!$G$39/100))*0.47*(44/12),"")</f>
        <v/>
      </c>
      <c r="AP123" s="111" t="str">
        <f t="shared" si="57"/>
        <v/>
      </c>
      <c r="AQ123" s="30" t="str">
        <f>IFERROR(IF(AND(PRINCIPAL!$H$40&lt;&gt;"",OR(L123=PRINCIPAL!$I$40,L123=PRINCIPAL!$I$40+PRINCIPAL!$I$40,L123=PRINCIPAL!$I$40+PRINCIPAL!$I$40+PRINCIPAL!$I$40)),0,IF(AND(PRINCIPAL!$H$40&lt;&gt;"",L123=PRINCIPAL!$J$40),VLOOKUP($AR$87,'Banco de Dados'!$B$4:$J$50,8,FALSE)*PRINCIPAL!$H$40*(1-(PRINCIPAL!$K$40/100)),IF(AND(PRINCIPAL!$H$40&lt;&gt;"",L123=PRINCIPAL!$L$40),VLOOKUP($AR$87,'Banco de Dados'!$B$4:$J$50,8,FALSE)*PRINCIPAL!$H$40*(1-(PRINCIPAL!$M$40/100)),IF(AND(PRINCIPAL!$H$40&lt;&gt;"",L123=PRINCIPAL!$N$40),VLOOKUP($AR$87,'Banco de Dados'!$B$4:$J$50,8,FALSE)*PRINCIPAL!$H$40*(1-(PRINCIPAL!$O$40/100)),IF(PRINCIPAL!$H$40&lt;&gt;"",VLOOKUP($AR$87,'Banco de Dados'!$B$4:$J$50,8,FALSE)*PRINCIPAL!$H$40,IF(OR(L123=PRINCIPAL!$I$40,L123=PRINCIPAL!$I$40+PRINCIPAL!$I$40,L123=PRINCIPAL!$I$40+PRINCIPAL!$I$40+PRINCIPAL!$I$40),0,IF(L123=PRINCIPAL!$J$40,VLOOKUP($AR$87,'Banco de Dados'!$B$4:$J$50,6,FALSE)*(1-(PRINCIPAL!$K$40/100)),IF(L123=PRINCIPAL!$L$40,VLOOKUP($AR$87,'Banco de Dados'!$B$4:$J$50,6,FALSE)*(1-(PRINCIPAL!$M$40/100)),IF(L123=PRINCIPAL!$N$40,VLOOKUP($AR$87,'Banco de Dados'!$B$4:$J$50,6,FALSE)*(1-(PRINCIPAL!$O$40/100)),VLOOKUP($AR$87,'Banco de Dados'!$B$4:$J$50,6,FALSE)))))))))),"")</f>
        <v/>
      </c>
      <c r="AR123" s="29" t="str">
        <f>IFERROR(AQ123*(IFERROR(VLOOKUP($AR$87,'Banco de Dados'!$B$4:$J$50,4,FALSE),"ERRO")),"")</f>
        <v/>
      </c>
      <c r="AS123" s="29" t="str">
        <f t="shared" si="58"/>
        <v/>
      </c>
      <c r="AT123" s="103" t="str">
        <f>IFERROR(AS123*(C123*(PRINCIPAL!$G$40/100))*0.47*(44/12),"")</f>
        <v/>
      </c>
      <c r="AU123" s="111" t="str">
        <f t="shared" si="70"/>
        <v/>
      </c>
      <c r="AV123" s="30" t="str">
        <f>IFERROR(IF(AND(PRINCIPAL!$H$41&lt;&gt;"",OR(L123=PRINCIPAL!$I$41,L123=PRINCIPAL!$I$41+PRINCIPAL!$I$41,L123=PRINCIPAL!$I$41+PRINCIPAL!$I$41+PRINCIPAL!$I$41)),0,IF(AND(PRINCIPAL!$H$41&lt;&gt;"",L123=PRINCIPAL!$J$41),VLOOKUP($AW$87,'Banco de Dados'!$B$4:$J$50,8,FALSE)*PRINCIPAL!$H$41*(1-(PRINCIPAL!$K$41/100)),IF(AND(PRINCIPAL!$H$41&lt;&gt;"",L123=PRINCIPAL!$L$41),VLOOKUP($AW$87,'Banco de Dados'!$B$4:$J$50,8,FALSE)*PRINCIPAL!$H$41*(1-(PRINCIPAL!$M$41/100)),IF(AND(PRINCIPAL!$H$41&lt;&gt;"",L123=PRINCIPAL!$N$41),VLOOKUP($AW$87,'Banco de Dados'!$B$4:$J$50,8,FALSE)*PRINCIPAL!$H$41*(1-(PRINCIPAL!$O$41/100)),IF(PRINCIPAL!$H$41&lt;&gt;"",VLOOKUP($AW$87,'Banco de Dados'!$B$4:$J$50,8,FALSE)*PRINCIPAL!$H$41,IF(OR(L123=PRINCIPAL!$I$41,L123=PRINCIPAL!$I$41+PRINCIPAL!$I$41,L123=PRINCIPAL!$I$41+PRINCIPAL!$I$41+PRINCIPAL!$I$41),0,IF(L123=PRINCIPAL!$J$41,VLOOKUP($AW$87,'Banco de Dados'!$B$4:$J$50,6,FALSE)*(1-(PRINCIPAL!$K$41/100)),IF(L123=PRINCIPAL!$L$41,VLOOKUP($AW$87,'Banco de Dados'!$B$4:$J$50,6,FALSE)*(1-(PRINCIPAL!$M$41/100)),IF(L123=PRINCIPAL!$N$41,VLOOKUP($AW$87,'Banco de Dados'!$B$4:$J$50,6,FALSE)*(1-(PRINCIPAL!$O$41/100)),VLOOKUP($AW$87,'Banco de Dados'!$B$4:$J$50,6,FALSE)))))))))),"")</f>
        <v/>
      </c>
      <c r="AW123" s="29" t="str">
        <f>IFERROR(AV123*(IFERROR(VLOOKUP($AW$87,'Banco de Dados'!$B$4:$J$50,4,FALSE),"ERRO")),"")</f>
        <v/>
      </c>
      <c r="AX123" s="29" t="str">
        <f t="shared" si="59"/>
        <v/>
      </c>
      <c r="AY123" s="103" t="str">
        <f>IFERROR(AX123*(C123*(PRINCIPAL!$G$41/100))*0.47*(44/12),"")</f>
        <v/>
      </c>
      <c r="AZ123" s="111" t="str">
        <f t="shared" si="66"/>
        <v/>
      </c>
      <c r="BA123" s="30" t="str">
        <f>IFERROR(IF(AND(PRINCIPAL!$H$42&lt;&gt;"",OR(L123=PRINCIPAL!$I$42,L123=PRINCIPAL!$I$42+PRINCIPAL!$I$42,L123=PRINCIPAL!$I$42+PRINCIPAL!$I$42+PRINCIPAL!$I$42)),0,IF(AND(PRINCIPAL!$H$42&lt;&gt;"",L123=PRINCIPAL!$J$42),VLOOKUP($BB$87,'Banco de Dados'!$B$4:$J$50,8,FALSE)*PRINCIPAL!$H$42*(1-(PRINCIPAL!$K$42/100)),IF(AND(PRINCIPAL!$H$42&lt;&gt;"",L123=PRINCIPAL!$L$42),VLOOKUP($BB$87,'Banco de Dados'!$B$4:$J$50,8,FALSE)*PRINCIPAL!$H$42*(1-(PRINCIPAL!$M$42/100)),IF(AND(PRINCIPAL!$H$42&lt;&gt;"",L123=PRINCIPAL!$N$42),VLOOKUP($BB$87,'Banco de Dados'!$B$4:$J$50,8,FALSE)*PRINCIPAL!$H$42*(1-(PRINCIPAL!$O$42/100)),IF(PRINCIPAL!$H$42&lt;&gt;"",VLOOKUP($BB$87,'Banco de Dados'!$B$4:$J$50,8,FALSE)*PRINCIPAL!$H$42,IF(OR(L123=PRINCIPAL!$I$42,L123=PRINCIPAL!$I$42+PRINCIPAL!$I$42,L123=PRINCIPAL!$I$42+PRINCIPAL!$I$42+PRINCIPAL!$I$42),0,IF(L123=PRINCIPAL!$J$42,VLOOKUP($BB$87,'Banco de Dados'!$B$4:$J$50,6,FALSE)*(1-(PRINCIPAL!$K$42/100)),IF(L123=PRINCIPAL!$L$42,VLOOKUP($BB$87,'Banco de Dados'!$B$4:$J$50,6,FALSE)*(1-(PRINCIPAL!$M$42/100)),IF(L123=PRINCIPAL!$N$42,VLOOKUP($BB$87,'Banco de Dados'!$B$4:$J$50,6,FALSE)*(1-(PRINCIPAL!$O$42/100)),VLOOKUP($BB$87,'Banco de Dados'!$B$4:$J$50,6,FALSE)))))))))),"")</f>
        <v/>
      </c>
      <c r="BB123" s="29" t="str">
        <f>IFERROR(BA123*(IFERROR(VLOOKUP($BB$87,'Banco de Dados'!$B$4:$J$50,4,FALSE),"ERRO")),"")</f>
        <v/>
      </c>
      <c r="BC123" s="29" t="str">
        <f t="shared" si="67"/>
        <v/>
      </c>
      <c r="BD123" s="103" t="str">
        <f>IFERROR(BC123*(C123*(PRINCIPAL!$G$42/100))*0.47*(44/12),"")</f>
        <v/>
      </c>
      <c r="BE123" s="111" t="str">
        <f t="shared" si="60"/>
        <v/>
      </c>
      <c r="BF123" s="30" t="str">
        <f>IFERROR(IF(AND(PRINCIPAL!$H$43&lt;&gt;"",OR(L123=PRINCIPAL!$I$43,L123=PRINCIPAL!$I$43+PRINCIPAL!$I$43,L123=PRINCIPAL!$I$43+PRINCIPAL!$I$43+PRINCIPAL!$I$43)),0,IF(AND(PRINCIPAL!$H$43&lt;&gt;"",L123=PRINCIPAL!$J$43),VLOOKUP($BG$87,'Banco de Dados'!$B$4:$J$50,8,FALSE)*PRINCIPAL!$H$43*(1-(PRINCIPAL!$K$43/100)),IF(AND(PRINCIPAL!$H$43&lt;&gt;"",L123=PRINCIPAL!$L$43),VLOOKUP($BG$87,'Banco de Dados'!$B$4:$J$50,8,FALSE)*PRINCIPAL!$H$43*(1-(PRINCIPAL!$M$43/100)),IF(AND(PRINCIPAL!$H$43&lt;&gt;"",L123=PRINCIPAL!$N$43),VLOOKUP($BG$87,'Banco de Dados'!$B$4:$J$50,8,FALSE)*PRINCIPAL!$H$43*(1-(PRINCIPAL!$O$43/100)),IF(PRINCIPAL!$H$43&lt;&gt;"",VLOOKUP($BG$87,'Banco de Dados'!$B$4:$J$50,8,FALSE)*PRINCIPAL!$H$43,IF(OR(L123=PRINCIPAL!$I$43,L123=PRINCIPAL!$I$43+PRINCIPAL!$I$43,L123=PRINCIPAL!$I$43+PRINCIPAL!$I$43+PRINCIPAL!$I$43),0,IF(L123=PRINCIPAL!$J$43,VLOOKUP($BG$87,'Banco de Dados'!$B$4:$J$50,6,FALSE)*(1-(PRINCIPAL!$K$43/100)),IF(L123=PRINCIPAL!$L$43,VLOOKUP($BG$87,'Banco de Dados'!$B$4:$J$50,6,FALSE)*(1-(PRINCIPAL!$M$43/100)),IF(L123=PRINCIPAL!$N$43,VLOOKUP($BG$87,'Banco de Dados'!$B$4:$J$50,6,FALSE)*(1-(PRINCIPAL!$O$43/100)),VLOOKUP($BG$87,'Banco de Dados'!$B$4:$J$50,6,FALSE)))))))))),"")</f>
        <v/>
      </c>
      <c r="BG123" s="29" t="str">
        <f>IFERROR(BF123*(IFERROR(VLOOKUP($BG$87,'Banco de Dados'!$B$4:$J$50,4,FALSE),"ERRO")),"")</f>
        <v/>
      </c>
      <c r="BH123" s="29" t="str">
        <f t="shared" si="61"/>
        <v/>
      </c>
      <c r="BI123" s="103" t="str">
        <f>IFERROR(BH123*(C123*(PRINCIPAL!$G$43/100))*0.47*(44/12),"")</f>
        <v/>
      </c>
      <c r="BJ123" s="102" t="str">
        <f t="shared" si="62"/>
        <v/>
      </c>
    </row>
    <row r="124" spans="2:62" ht="12.75" customHeight="1" thickBot="1" x14ac:dyDescent="0.35">
      <c r="B124" s="327">
        <f t="shared" si="49"/>
        <v>2055</v>
      </c>
      <c r="C124" s="348"/>
      <c r="D124" s="1"/>
      <c r="E124" s="141">
        <v>35</v>
      </c>
      <c r="F124" s="93" t="str">
        <f>IFERROR(VLOOKUP($G$87,'Banco de Dados'!$B$4:$J$50,6,FALSE),"")</f>
        <v/>
      </c>
      <c r="G124" s="94" t="str">
        <f>IFERROR(F124*(IFERROR(VLOOKUP($G$87,'Banco de Dados'!$B$4:$J$50,4,FALSE),"ERRO")),"")</f>
        <v/>
      </c>
      <c r="H124" s="94" t="str">
        <f t="shared" si="50"/>
        <v/>
      </c>
      <c r="I124" s="104" t="str">
        <f t="shared" si="51"/>
        <v/>
      </c>
      <c r="J124" s="140" t="str">
        <f t="shared" si="68"/>
        <v/>
      </c>
      <c r="K124" s="1"/>
      <c r="L124" s="92">
        <v>35</v>
      </c>
      <c r="M124" s="93" t="str">
        <f>IFERROR(IF(AND(PRINCIPAL!$H$34&lt;&gt;"",OR(L124=PRINCIPAL!$I$34,L124=PRINCIPAL!$I$34+PRINCIPAL!$I$34,L124=PRINCIPAL!$I$34+PRINCIPAL!$I$34+PRINCIPAL!$I$34)),0,IF(AND(PRINCIPAL!$H$34&lt;&gt;"",L124=PRINCIPAL!$J$34),VLOOKUP($N$87,'Banco de Dados'!$B$4:$J$50,8,FALSE)*PRINCIPAL!$H$34*(1-(PRINCIPAL!$K$34/100)),IF(AND(PRINCIPAL!$H$34&lt;&gt;"",L124=PRINCIPAL!$L$34),VLOOKUP($N$87,'Banco de Dados'!$B$4:$J$50,8,FALSE)*PRINCIPAL!$H$34*(1-(PRINCIPAL!$M$34/100)),IF(AND(PRINCIPAL!$H$34&lt;&gt;"",L124=PRINCIPAL!$N$34),VLOOKUP($N$87,'Banco de Dados'!$B$4:$J$50,8,FALSE)*PRINCIPAL!$H$34*(1-(PRINCIPAL!$O$34/100)),IF(PRINCIPAL!$H$34&lt;&gt;"",VLOOKUP($N$87,'Banco de Dados'!$B$4:$J$50,8,FALSE)*PRINCIPAL!$H$34,IF(OR(L124=PRINCIPAL!$I$34,L124=PRINCIPAL!$I$34+PRINCIPAL!$I$34,L124=PRINCIPAL!$I$34+PRINCIPAL!$I$34+PRINCIPAL!$I$34),0,IF(L124=PRINCIPAL!$J$34,VLOOKUP($N$87,'Banco de Dados'!$B$4:$J$50,6,FALSE)*(1-(PRINCIPAL!$K$34/100)),IF(L124=PRINCIPAL!$L$34,VLOOKUP($N$87,'Banco de Dados'!$B$4:$J$50,6,FALSE)*(1-(PRINCIPAL!$M$34/100)),IF(L124=PRINCIPAL!$N$34,VLOOKUP($N$87,'Banco de Dados'!$B$4:$J$50,6,FALSE)*(1-(PRINCIPAL!$O$34/100)),VLOOKUP($N$87,'Banco de Dados'!$B$4:$J$50,6,FALSE)))))))))),"")</f>
        <v/>
      </c>
      <c r="N124" s="94" t="str">
        <f>IFERROR(M124*(IFERROR(VLOOKUP($N$87,'Banco de Dados'!$B$4:$J$50,4,FALSE),"ERRO")),"")</f>
        <v/>
      </c>
      <c r="O124" s="94" t="str">
        <f t="shared" si="47"/>
        <v/>
      </c>
      <c r="P124" s="104" t="str">
        <f>IFERROR(O124*(C124*(PRINCIPAL!$G$34/100))*0.47*(44/12),"")</f>
        <v/>
      </c>
      <c r="Q124" s="108" t="str">
        <f t="shared" si="69"/>
        <v/>
      </c>
      <c r="R124" s="95" t="str">
        <f>IFERROR(IF(AND(PRINCIPAL!$H$35&lt;&gt;"",OR(L124=PRINCIPAL!$I$35,L124=PRINCIPAL!$I$35+PRINCIPAL!$I$35,L124=PRINCIPAL!$I$35+PRINCIPAL!$I$35+PRINCIPAL!$I$35)),0,IF(AND(PRINCIPAL!$H$35&lt;&gt;"",L124=PRINCIPAL!$J$35),VLOOKUP($S$87,'Banco de Dados'!$B$4:$J$50,8,FALSE)*PRINCIPAL!$H$35*(1-(PRINCIPAL!$K$35/100)),IF(AND(PRINCIPAL!$H$35&lt;&gt;"",L124=PRINCIPAL!$L$35),VLOOKUP($S$87,'Banco de Dados'!$B$4:$J$50,8,FALSE)*PRINCIPAL!$H$35*(1-(PRINCIPAL!$M$35/100)),IF(AND(PRINCIPAL!$H$35&lt;&gt;"",L124=PRINCIPAL!$N$35),VLOOKUP($S$87,'Banco de Dados'!$B$4:$J$50,8,FALSE)*PRINCIPAL!$H$35*(1-(PRINCIPAL!$O$35/100)),IF(PRINCIPAL!$H$35&lt;&gt;"",VLOOKUP($S$87,'Banco de Dados'!$B$4:$J$50,8,FALSE)*PRINCIPAL!$H$35,IF(OR(L124=PRINCIPAL!$I$35,L124=PRINCIPAL!$I$35+PRINCIPAL!$I$35,L124=PRINCIPAL!$I$35+PRINCIPAL!$I$35+PRINCIPAL!$I$35),0,IF(L124=PRINCIPAL!$J$35,VLOOKUP($S$87,'Banco de Dados'!$B$4:$J$50,6,FALSE)*(1-(PRINCIPAL!$K$35/100)),IF(L124=PRINCIPAL!$L$35,VLOOKUP($S$87,'Banco de Dados'!$B$4:$J$50,6,FALSE)*(1-(PRINCIPAL!$M$35/100)),IF(L124=PRINCIPAL!$N$35,VLOOKUP($S$87,'Banco de Dados'!$B$4:$J$50,6,FALSE)*(1-(PRINCIPAL!$O$35/100)),VLOOKUP($S$87,'Banco de Dados'!$B$4:$J$50,6,FALSE)))))))))),"")</f>
        <v/>
      </c>
      <c r="S124" s="87" t="str">
        <f>IFERROR(R124*(IFERROR(VLOOKUP($S$87,'Banco de Dados'!$B$4:$J$50,4,FALSE),"ERRO")),"")</f>
        <v/>
      </c>
      <c r="T124" s="87" t="str">
        <f t="shared" si="52"/>
        <v/>
      </c>
      <c r="U124" s="104" t="str">
        <f>IFERROR(T124*(C124*(PRINCIPAL!$G$35/100))*0.47*(44/12),"")</f>
        <v/>
      </c>
      <c r="V124" s="109" t="str">
        <f t="shared" si="71"/>
        <v/>
      </c>
      <c r="W124" s="86" t="str">
        <f>IFERROR(IF(AND(PRINCIPAL!$H$36&lt;&gt;"",OR(L124=PRINCIPAL!$I$36,L124=PRINCIPAL!$I$36+PRINCIPAL!$I$36,L124=PRINCIPAL!$I$36+PRINCIPAL!$I$36+PRINCIPAL!$I$36)),0,IF(AND(PRINCIPAL!$H$36&lt;&gt;"",L124=PRINCIPAL!$J$36),VLOOKUP($X$126,'Banco de Dados'!$B$4:$J$50,8,FALSE)*PRINCIPAL!$H$36*(1-(PRINCIPAL!$K$36/100)),IF(AND(PRINCIPAL!$H$36&lt;&gt;"",L124=PRINCIPAL!$L$36),VLOOKUP($X$126,'Banco de Dados'!$B$4:$J$50,8,FALSE)*PRINCIPAL!$H$36*(1-(PRINCIPAL!$M$36/100)),IF(AND(PRINCIPAL!$H$36&lt;&gt;"",L124=PRINCIPAL!$N$36),VLOOKUP($X$126,'Banco de Dados'!$B$4:$J$50,8,FALSE)*PRINCIPAL!$H$36*(1-(PRINCIPAL!$O$36/100)),IF(PRINCIPAL!$H$36&lt;&gt;"",VLOOKUP($X$87,'Banco de Dados'!$B$4:$J$50,8,FALSE)*PRINCIPAL!$H$36,IF(OR(L124=PRINCIPAL!$I$36,L124=PRINCIPAL!$I$36+PRINCIPAL!$I$36,L124=PRINCIPAL!$I$36+PRINCIPAL!$I$36+PRINCIPAL!$I$36),0,IF(L124=PRINCIPAL!$J$36,VLOOKUP($X$87,'Banco de Dados'!$B$4:$J$50,6,FALSE)*(1-(PRINCIPAL!$K$36/100)),IF(L124=PRINCIPAL!$L$36,VLOOKUP($X$87,'Banco de Dados'!$B$4:$J$50,6,FALSE)*(1-(PRINCIPAL!$M$36/100)),IF(L124=PRINCIPAL!$N$36,VLOOKUP($X$87,'Banco de Dados'!$B$4:$J$50,6,FALSE)*(1-(PRINCIPAL!$O$36/100)),VLOOKUP($X$87,'Banco de Dados'!$B$4:$J$50,6,FALSE)))))))))),"")</f>
        <v/>
      </c>
      <c r="X124" s="87" t="str">
        <f>IFERROR(W124*(IFERROR(VLOOKUP($X$87,'Banco de Dados'!$B$4:$J$50,4,FALSE),"ERRO")),"")</f>
        <v/>
      </c>
      <c r="Y124" s="87" t="str">
        <f t="shared" si="63"/>
        <v/>
      </c>
      <c r="Z124" s="104" t="str">
        <f>IFERROR(Y124*(C124*(PRINCIPAL!$G$36/100))*0.47*(44/12),"")</f>
        <v/>
      </c>
      <c r="AA124" s="109" t="str">
        <f t="shared" si="64"/>
        <v/>
      </c>
      <c r="AB124" s="86" t="str">
        <f>IFERROR(IF(AND(PRINCIPAL!$H$37&lt;&gt;"",OR(L124=PRINCIPAL!$I$37,L124=PRINCIPAL!$I$37+PRINCIPAL!$I$37,L124=PRINCIPAL!$I$37+PRINCIPAL!$I$37+PRINCIPAL!$I$37)),0,IF(AND(PRINCIPAL!$H$37&lt;&gt;"",L124=PRINCIPAL!$J$37),VLOOKUP($AC$87,'Banco de Dados'!$B$4:$J$50,8,FALSE)*PRINCIPAL!$H$37*(1-(PRINCIPAL!$K$37/100)),IF(AND(PRINCIPAL!$H$37&lt;&gt;"",L124=PRINCIPAL!$L$37),VLOOKUP($AC$87,'Banco de Dados'!$B$4:$J$50,8,FALSE)*PRINCIPAL!$H$37*(1-(PRINCIPAL!$M$37/100)),IF(AND(PRINCIPAL!$H$37&lt;&gt;"",L124=PRINCIPAL!$N$37),VLOOKUP($AC$87,'Banco de Dados'!$B$4:$J$50,8,FALSE)*PRINCIPAL!$H$37*(1-(PRINCIPAL!$O$37/100)),IF(PRINCIPAL!$H$37&lt;&gt;"",VLOOKUP($AC$87,'Banco de Dados'!$B$4:$J$50,8,FALSE)*PRINCIPAL!$H$37,IF(OR(L124=PRINCIPAL!$I$37,L124=PRINCIPAL!$I$37+PRINCIPAL!$I$37,L124=PRINCIPAL!$I$37+PRINCIPAL!$I$37+PRINCIPAL!$I$37),0,IF(L124=PRINCIPAL!$J$37,VLOOKUP($AC$87,'Banco de Dados'!$B$4:$J$50,6,FALSE)*(1-(PRINCIPAL!$K$37/100)),IF(L124=PRINCIPAL!$L$37,VLOOKUP($AC$87,'Banco de Dados'!$B$4:$J$50,6,FALSE)*(1-(PRINCIPAL!$M$37/100)),IF(L124=PRINCIPAL!$N$37,VLOOKUP($AC$87,'Banco de Dados'!$B$4:$J$50,6,FALSE)*(1-(PRINCIPAL!$O$37/100)),VLOOKUP($AC$87,'Banco de Dados'!$B$4:$J$50,6,FALSE)))))))))),"")</f>
        <v/>
      </c>
      <c r="AC124" s="87" t="str">
        <f>IFERROR(AB124*(IFERROR(VLOOKUP($AC$87,'Banco de Dados'!$B$4:$J$50,4,FALSE),"ERRO")),"")</f>
        <v/>
      </c>
      <c r="AD124" s="87" t="str">
        <f t="shared" si="53"/>
        <v/>
      </c>
      <c r="AE124" s="104" t="str">
        <f>IFERROR(AD124*(C124*(PRINCIPAL!$G$37/100))*0.47*(44/12),"")</f>
        <v/>
      </c>
      <c r="AF124" s="109" t="str">
        <f t="shared" si="54"/>
        <v/>
      </c>
      <c r="AG124" s="86" t="str">
        <f>IFERROR(IF(AND(PRINCIPAL!$H$38&lt;&gt;"",OR(L124=PRINCIPAL!$I$38,L124=PRINCIPAL!$I$38+PRINCIPAL!$I$38,L124=PRINCIPAL!$I$38+PRINCIPAL!$I$38+PRINCIPAL!$I$38)),0,IF(AND(PRINCIPAL!$H$38&lt;&gt;"",L124=PRINCIPAL!$J$38),VLOOKUP($AH$87,'Banco de Dados'!$B$4:$J$50,8,FALSE)*PRINCIPAL!$H$38*(1-(PRINCIPAL!$K$38/100)),IF(AND(PRINCIPAL!$H$38&lt;&gt;"",L124=PRINCIPAL!$L$38),VLOOKUP($AH$87,'Banco de Dados'!$B$4:$J$50,8,FALSE)*PRINCIPAL!$H$38*(1-(PRINCIPAL!$M$38/100)),IF(AND(PRINCIPAL!$H$38&lt;&gt;"",L124=PRINCIPAL!$N$38),VLOOKUP($AH$87,'Banco de Dados'!$B$4:$J$50,8,FALSE)*PRINCIPAL!$H$38*(1-(PRINCIPAL!$O$38/100)),IF(PRINCIPAL!$H$38&lt;&gt;"",VLOOKUP($AH$87,'Banco de Dados'!$B$4:$J$50,8,FALSE)*PRINCIPAL!$H$38,IF(OR(L124=PRINCIPAL!$I$38,L124=PRINCIPAL!$I$38+PRINCIPAL!$I$38,L124=PRINCIPAL!$I$38+PRINCIPAL!$I$38+PRINCIPAL!$I$38),0,IF(L124=PRINCIPAL!$J$38,VLOOKUP($AH$87,'Banco de Dados'!$B$4:$J$50,6,FALSE)*(1-(PRINCIPAL!$K$38/100)),IF(L124=PRINCIPAL!$L$38,VLOOKUP($AH$87,'Banco de Dados'!$B$4:$J$50,6,FALSE)*(1-(PRINCIPAL!$M$38/100)),IF(L124=PRINCIPAL!$N$38,VLOOKUP($AH$87,'Banco de Dados'!$B$4:$J$50,6,FALSE)*(1-(PRINCIPAL!$O$38/100)),VLOOKUP($AH$87,'Banco de Dados'!$B$4:$J$50,6,FALSE)))))))))),"")</f>
        <v/>
      </c>
      <c r="AH124" s="87" t="str">
        <f>IFERROR(AG124*(IFERROR(VLOOKUP($AH$87,'Banco de Dados'!$B$4:$J$50,4,FALSE),"ERRO")),"")</f>
        <v/>
      </c>
      <c r="AI124" s="87" t="str">
        <f t="shared" si="55"/>
        <v/>
      </c>
      <c r="AJ124" s="104" t="str">
        <f>IFERROR(AI124*(C124*(PRINCIPAL!$G$38/100))*0.47*(44/12),"")</f>
        <v/>
      </c>
      <c r="AK124" s="109" t="str">
        <f t="shared" si="65"/>
        <v/>
      </c>
      <c r="AL124" s="86" t="str">
        <f>IFERROR(IF(AND(PRINCIPAL!$H$39&lt;&gt;"",OR(L124=PRINCIPAL!$I$39,L124=PRINCIPAL!$I$39+PRINCIPAL!$I$39,L124=PRINCIPAL!$I$39+PRINCIPAL!$I$39+PRINCIPAL!$I$39)),0,IF(AND(PRINCIPAL!$H$39&lt;&gt;"",L124=PRINCIPAL!$J$39),VLOOKUP($AM$87,'Banco de Dados'!$B$4:$J$50,8,FALSE)*PRINCIPAL!$H$39*(1-(PRINCIPAL!$K$39/100)),IF(AND(PRINCIPAL!$H$39&lt;&gt;"",L124=PRINCIPAL!$L$39),VLOOKUP($AM$87,'Banco de Dados'!$B$4:$J$50,8,FALSE)*PRINCIPAL!$H$39*(1-(PRINCIPAL!$M$39/100)),IF(AND(PRINCIPAL!$H$39&lt;&gt;"",L124=PRINCIPAL!$N$39),VLOOKUP($AM$87,'Banco de Dados'!$B$4:$J$50,8,FALSE)*PRINCIPAL!$H$39*(1-(PRINCIPAL!$O$39/100)),IF(PRINCIPAL!$H$39&lt;&gt;"",VLOOKUP($AM$87,'Banco de Dados'!$B$4:$J$50,8,FALSE)*PRINCIPAL!$H$39,IF(OR(L124=PRINCIPAL!$I$39,L124=PRINCIPAL!$I$39+PRINCIPAL!$I$39,L124=PRINCIPAL!$I$39+PRINCIPAL!$I$39+PRINCIPAL!$I$39),0,IF(L124=PRINCIPAL!$J$39,VLOOKUP($AM$87,'Banco de Dados'!$B$4:$J$50,6,FALSE)*(1-(PRINCIPAL!$K$39/100)),IF(L124=PRINCIPAL!$L$39,VLOOKUP($AM$87,'Banco de Dados'!$B$4:$J$50,6,FALSE)*(1-(PRINCIPAL!$M$39/100)),IF(L124=PRINCIPAL!$N$39,VLOOKUP($AM$87,'Banco de Dados'!$B$4:$J$50,6,FALSE)*(1-(PRINCIPAL!$O$39/100)),VLOOKUP($AM$87,'Banco de Dados'!$B$4:$J$50,6,FALSE)))))))))),"")</f>
        <v/>
      </c>
      <c r="AM124" s="87" t="str">
        <f>IFERROR(AL124*(IFERROR(VLOOKUP($AM$87,'Banco de Dados'!$B$4:$J$50,4,FALSE),"ERRO")),"")</f>
        <v/>
      </c>
      <c r="AN124" s="87" t="str">
        <f t="shared" si="56"/>
        <v/>
      </c>
      <c r="AO124" s="104" t="str">
        <f>IFERROR(AN124*(C124*(PRINCIPAL!$G$39/100))*0.47*(44/12),"")</f>
        <v/>
      </c>
      <c r="AP124" s="109" t="str">
        <f t="shared" si="57"/>
        <v/>
      </c>
      <c r="AQ124" s="86" t="str">
        <f>IFERROR(IF(AND(PRINCIPAL!$H$40&lt;&gt;"",OR(L124=PRINCIPAL!$I$40,L124=PRINCIPAL!$I$40+PRINCIPAL!$I$40,L124=PRINCIPAL!$I$40+PRINCIPAL!$I$40+PRINCIPAL!$I$40)),0,IF(AND(PRINCIPAL!$H$40&lt;&gt;"",L124=PRINCIPAL!$J$40),VLOOKUP($AR$87,'Banco de Dados'!$B$4:$J$50,8,FALSE)*PRINCIPAL!$H$40*(1-(PRINCIPAL!$K$40/100)),IF(AND(PRINCIPAL!$H$40&lt;&gt;"",L124=PRINCIPAL!$L$40),VLOOKUP($AR$87,'Banco de Dados'!$B$4:$J$50,8,FALSE)*PRINCIPAL!$H$40*(1-(PRINCIPAL!$M$40/100)),IF(AND(PRINCIPAL!$H$40&lt;&gt;"",L124=PRINCIPAL!$N$40),VLOOKUP($AR$87,'Banco de Dados'!$B$4:$J$50,8,FALSE)*PRINCIPAL!$H$40*(1-(PRINCIPAL!$O$40/100)),IF(PRINCIPAL!$H$40&lt;&gt;"",VLOOKUP($AR$87,'Banco de Dados'!$B$4:$J$50,8,FALSE)*PRINCIPAL!$H$40,IF(OR(L124=PRINCIPAL!$I$40,L124=PRINCIPAL!$I$40+PRINCIPAL!$I$40,L124=PRINCIPAL!$I$40+PRINCIPAL!$I$40+PRINCIPAL!$I$40),0,IF(L124=PRINCIPAL!$J$40,VLOOKUP($AR$87,'Banco de Dados'!$B$4:$J$50,6,FALSE)*(1-(PRINCIPAL!$K$40/100)),IF(L124=PRINCIPAL!$L$40,VLOOKUP($AR$87,'Banco de Dados'!$B$4:$J$50,6,FALSE)*(1-(PRINCIPAL!$M$40/100)),IF(L124=PRINCIPAL!$N$40,VLOOKUP($AR$87,'Banco de Dados'!$B$4:$J$50,6,FALSE)*(1-(PRINCIPAL!$O$40/100)),VLOOKUP($AR$87,'Banco de Dados'!$B$4:$J$50,6,FALSE)))))))))),"")</f>
        <v/>
      </c>
      <c r="AR124" s="87" t="str">
        <f>IFERROR(AQ124*(IFERROR(VLOOKUP($AR$87,'Banco de Dados'!$B$4:$J$50,4,FALSE),"ERRO")),"")</f>
        <v/>
      </c>
      <c r="AS124" s="87" t="str">
        <f t="shared" si="58"/>
        <v/>
      </c>
      <c r="AT124" s="104" t="str">
        <f>IFERROR(AS124*(C124*(PRINCIPAL!$G$40/100))*0.47*(44/12),"")</f>
        <v/>
      </c>
      <c r="AU124" s="109" t="str">
        <f t="shared" si="70"/>
        <v/>
      </c>
      <c r="AV124" s="86" t="str">
        <f>IFERROR(IF(AND(PRINCIPAL!$H$41&lt;&gt;"",OR(L124=PRINCIPAL!$I$41,L124=PRINCIPAL!$I$41+PRINCIPAL!$I$41,L124=PRINCIPAL!$I$41+PRINCIPAL!$I$41+PRINCIPAL!$I$41)),0,IF(AND(PRINCIPAL!$H$41&lt;&gt;"",L124=PRINCIPAL!$J$41),VLOOKUP($AW$87,'Banco de Dados'!$B$4:$J$50,8,FALSE)*PRINCIPAL!$H$41*(1-(PRINCIPAL!$K$41/100)),IF(AND(PRINCIPAL!$H$41&lt;&gt;"",L124=PRINCIPAL!$L$41),VLOOKUP($AW$87,'Banco de Dados'!$B$4:$J$50,8,FALSE)*PRINCIPAL!$H$41*(1-(PRINCIPAL!$M$41/100)),IF(AND(PRINCIPAL!$H$41&lt;&gt;"",L124=PRINCIPAL!$N$41),VLOOKUP($AW$87,'Banco de Dados'!$B$4:$J$50,8,FALSE)*PRINCIPAL!$H$41*(1-(PRINCIPAL!$O$41/100)),IF(PRINCIPAL!$H$41&lt;&gt;"",VLOOKUP($AW$87,'Banco de Dados'!$B$4:$J$50,8,FALSE)*PRINCIPAL!$H$41,IF(OR(L124=PRINCIPAL!$I$41,L124=PRINCIPAL!$I$41+PRINCIPAL!$I$41,L124=PRINCIPAL!$I$41+PRINCIPAL!$I$41+PRINCIPAL!$I$41),0,IF(L124=PRINCIPAL!$J$41,VLOOKUP($AW$87,'Banco de Dados'!$B$4:$J$50,6,FALSE)*(1-(PRINCIPAL!$K$41/100)),IF(L124=PRINCIPAL!$L$41,VLOOKUP($AW$87,'Banco de Dados'!$B$4:$J$50,6,FALSE)*(1-(PRINCIPAL!$M$41/100)),IF(L124=PRINCIPAL!$N$41,VLOOKUP($AW$87,'Banco de Dados'!$B$4:$J$50,6,FALSE)*(1-(PRINCIPAL!$O$41/100)),VLOOKUP($AW$87,'Banco de Dados'!$B$4:$J$50,6,FALSE)))))))))),"")</f>
        <v/>
      </c>
      <c r="AW124" s="87" t="str">
        <f>IFERROR(AV124*(IFERROR(VLOOKUP($AW$87,'Banco de Dados'!$B$4:$J$50,4,FALSE),"ERRO")),"")</f>
        <v/>
      </c>
      <c r="AX124" s="87" t="str">
        <f t="shared" si="59"/>
        <v/>
      </c>
      <c r="AY124" s="104" t="str">
        <f>IFERROR(AX124*(C124*(PRINCIPAL!$G$41/100))*0.47*(44/12),"")</f>
        <v/>
      </c>
      <c r="AZ124" s="109" t="str">
        <f t="shared" si="66"/>
        <v/>
      </c>
      <c r="BA124" s="86" t="str">
        <f>IFERROR(IF(AND(PRINCIPAL!$H$42&lt;&gt;"",OR(L124=PRINCIPAL!$I$42,L124=PRINCIPAL!$I$42+PRINCIPAL!$I$42,L124=PRINCIPAL!$I$42+PRINCIPAL!$I$42+PRINCIPAL!$I$42)),0,IF(AND(PRINCIPAL!$H$42&lt;&gt;"",L124=PRINCIPAL!$J$42),VLOOKUP($BB$87,'Banco de Dados'!$B$4:$J$50,8,FALSE)*PRINCIPAL!$H$42*(1-(PRINCIPAL!$K$42/100)),IF(AND(PRINCIPAL!$H$42&lt;&gt;"",L124=PRINCIPAL!$L$42),VLOOKUP($BB$87,'Banco de Dados'!$B$4:$J$50,8,FALSE)*PRINCIPAL!$H$42*(1-(PRINCIPAL!$M$42/100)),IF(AND(PRINCIPAL!$H$42&lt;&gt;"",L124=PRINCIPAL!$N$42),VLOOKUP($BB$87,'Banco de Dados'!$B$4:$J$50,8,FALSE)*PRINCIPAL!$H$42*(1-(PRINCIPAL!$O$42/100)),IF(PRINCIPAL!$H$42&lt;&gt;"",VLOOKUP($BB$87,'Banco de Dados'!$B$4:$J$50,8,FALSE)*PRINCIPAL!$H$42,IF(OR(L124=PRINCIPAL!$I$42,L124=PRINCIPAL!$I$42+PRINCIPAL!$I$42,L124=PRINCIPAL!$I$42+PRINCIPAL!$I$42+PRINCIPAL!$I$42),0,IF(L124=PRINCIPAL!$J$42,VLOOKUP($BB$87,'Banco de Dados'!$B$4:$J$50,6,FALSE)*(1-(PRINCIPAL!$K$42/100)),IF(L124=PRINCIPAL!$L$42,VLOOKUP($BB$87,'Banco de Dados'!$B$4:$J$50,6,FALSE)*(1-(PRINCIPAL!$M$42/100)),IF(L124=PRINCIPAL!$N$42,VLOOKUP($BB$87,'Banco de Dados'!$B$4:$J$50,6,FALSE)*(1-(PRINCIPAL!$O$42/100)),VLOOKUP($BB$87,'Banco de Dados'!$B$4:$J$50,6,FALSE)))))))))),"")</f>
        <v/>
      </c>
      <c r="BB124" s="87" t="str">
        <f>IFERROR(BA124*(IFERROR(VLOOKUP($BB$87,'Banco de Dados'!$B$4:$J$50,4,FALSE),"ERRO")),"")</f>
        <v/>
      </c>
      <c r="BC124" s="87" t="str">
        <f t="shared" si="67"/>
        <v/>
      </c>
      <c r="BD124" s="104" t="str">
        <f>IFERROR(BC124*(C124*(PRINCIPAL!$G$42/100))*0.47*(44/12),"")</f>
        <v/>
      </c>
      <c r="BE124" s="109" t="str">
        <f t="shared" si="60"/>
        <v/>
      </c>
      <c r="BF124" s="86" t="str">
        <f>IFERROR(IF(AND(PRINCIPAL!$H$43&lt;&gt;"",OR(L124=PRINCIPAL!$I$43,L124=PRINCIPAL!$I$43+PRINCIPAL!$I$43,L124=PRINCIPAL!$I$43+PRINCIPAL!$I$43+PRINCIPAL!$I$43)),0,IF(AND(PRINCIPAL!$H$43&lt;&gt;"",L124=PRINCIPAL!$J$43),VLOOKUP($BG$87,'Banco de Dados'!$B$4:$J$50,8,FALSE)*PRINCIPAL!$H$43*(1-(PRINCIPAL!$K$43/100)),IF(AND(PRINCIPAL!$H$43&lt;&gt;"",L124=PRINCIPAL!$L$43),VLOOKUP($BG$87,'Banco de Dados'!$B$4:$J$50,8,FALSE)*PRINCIPAL!$H$43*(1-(PRINCIPAL!$M$43/100)),IF(AND(PRINCIPAL!$H$43&lt;&gt;"",L124=PRINCIPAL!$N$43),VLOOKUP($BG$87,'Banco de Dados'!$B$4:$J$50,8,FALSE)*PRINCIPAL!$H$43*(1-(PRINCIPAL!$O$43/100)),IF(PRINCIPAL!$H$43&lt;&gt;"",VLOOKUP($BG$87,'Banco de Dados'!$B$4:$J$50,8,FALSE)*PRINCIPAL!$H$43,IF(OR(L124=PRINCIPAL!$I$43,L124=PRINCIPAL!$I$43+PRINCIPAL!$I$43,L124=PRINCIPAL!$I$43+PRINCIPAL!$I$43+PRINCIPAL!$I$43),0,IF(L124=PRINCIPAL!$J$43,VLOOKUP($BG$87,'Banco de Dados'!$B$4:$J$50,6,FALSE)*(1-(PRINCIPAL!$K$43/100)),IF(L124=PRINCIPAL!$L$43,VLOOKUP($BG$87,'Banco de Dados'!$B$4:$J$50,6,FALSE)*(1-(PRINCIPAL!$M$43/100)),IF(L124=PRINCIPAL!$N$43,VLOOKUP($BG$87,'Banco de Dados'!$B$4:$J$50,6,FALSE)*(1-(PRINCIPAL!$O$43/100)),VLOOKUP($BG$87,'Banco de Dados'!$B$4:$J$50,6,FALSE)))))))))),"")</f>
        <v/>
      </c>
      <c r="BG124" s="87" t="str">
        <f>IFERROR(BF124*(IFERROR(VLOOKUP($BG$87,'Banco de Dados'!$B$4:$J$50,4,FALSE),"ERRO")),"")</f>
        <v/>
      </c>
      <c r="BH124" s="87" t="str">
        <f t="shared" si="61"/>
        <v/>
      </c>
      <c r="BI124" s="104" t="str">
        <f>IFERROR(BH124*(C124*(PRINCIPAL!$G$43/100))*0.47*(44/12),"")</f>
        <v/>
      </c>
      <c r="BJ124" s="105" t="str">
        <f t="shared" si="62"/>
        <v/>
      </c>
    </row>
    <row r="125" spans="2:62" ht="15" thickBot="1" x14ac:dyDescent="0.35"/>
    <row r="126" spans="2:62" ht="15" thickBot="1" x14ac:dyDescent="0.35">
      <c r="B126" s="40" t="s">
        <v>15</v>
      </c>
      <c r="C126" s="41" t="str">
        <f>IF(PRINCIPAL!B44&lt;&gt;"",PRINCIPAL!B44,"")</f>
        <v/>
      </c>
      <c r="E126" s="113" t="s">
        <v>2</v>
      </c>
      <c r="F126" s="47" t="s">
        <v>5</v>
      </c>
      <c r="G126" s="408" t="str">
        <f>IF(PRINCIPAL!D44&lt;&gt;"",PRINCIPAL!D44,"")</f>
        <v/>
      </c>
      <c r="H126" s="408"/>
      <c r="I126" s="408"/>
      <c r="J126" s="409"/>
      <c r="L126" s="88" t="s">
        <v>4</v>
      </c>
      <c r="M126" s="6" t="s">
        <v>5</v>
      </c>
      <c r="N126" s="410" t="str">
        <f>IF(PRINCIPAL!F44&lt;&gt;"",PRINCIPAL!F44,"")</f>
        <v/>
      </c>
      <c r="O126" s="410"/>
      <c r="P126" s="410"/>
      <c r="Q126" s="411"/>
      <c r="R126" s="6" t="s">
        <v>5</v>
      </c>
      <c r="S126" s="405" t="str">
        <f>IF(PRINCIPAL!F45&lt;&gt;"",PRINCIPAL!F45,"")</f>
        <v/>
      </c>
      <c r="T126" s="405"/>
      <c r="U126" s="405"/>
      <c r="V126" s="407"/>
      <c r="W126" s="6" t="s">
        <v>5</v>
      </c>
      <c r="X126" s="405" t="str">
        <f>IF(PRINCIPAL!F46&lt;&gt;"",PRINCIPAL!F46,"")</f>
        <v/>
      </c>
      <c r="Y126" s="405"/>
      <c r="Z126" s="405"/>
      <c r="AA126" s="407"/>
      <c r="AB126" s="6" t="s">
        <v>5</v>
      </c>
      <c r="AC126" s="405" t="str">
        <f>IF(PRINCIPAL!F47&lt;&gt;"",PRINCIPAL!F47,"")</f>
        <v/>
      </c>
      <c r="AD126" s="405"/>
      <c r="AE126" s="405"/>
      <c r="AF126" s="407"/>
      <c r="AG126" s="6" t="s">
        <v>5</v>
      </c>
      <c r="AH126" s="405" t="str">
        <f>IF(PRINCIPAL!F48&lt;&gt;"",PRINCIPAL!F48,"")</f>
        <v/>
      </c>
      <c r="AI126" s="405"/>
      <c r="AJ126" s="405"/>
      <c r="AK126" s="407"/>
      <c r="AL126" s="6" t="s">
        <v>5</v>
      </c>
      <c r="AM126" s="405" t="str">
        <f>IF(PRINCIPAL!F49&lt;&gt;"",PRINCIPAL!F49,"")</f>
        <v/>
      </c>
      <c r="AN126" s="405"/>
      <c r="AO126" s="405"/>
      <c r="AP126" s="407"/>
      <c r="AQ126" s="6" t="s">
        <v>5</v>
      </c>
      <c r="AR126" s="405" t="str">
        <f>IF(PRINCIPAL!F50&lt;&gt;"",PRINCIPAL!F50,"")</f>
        <v/>
      </c>
      <c r="AS126" s="405"/>
      <c r="AT126" s="405"/>
      <c r="AU126" s="407"/>
      <c r="AV126" s="6" t="s">
        <v>5</v>
      </c>
      <c r="AW126" s="405" t="str">
        <f>IF(PRINCIPAL!F51&lt;&gt;"",PRINCIPAL!F51,"")</f>
        <v/>
      </c>
      <c r="AX126" s="405"/>
      <c r="AY126" s="405"/>
      <c r="AZ126" s="407"/>
      <c r="BA126" s="6" t="s">
        <v>5</v>
      </c>
      <c r="BB126" s="405" t="str">
        <f>IF(PRINCIPAL!F52&lt;&gt;"",PRINCIPAL!F52,"")</f>
        <v/>
      </c>
      <c r="BC126" s="405"/>
      <c r="BD126" s="405"/>
      <c r="BE126" s="407"/>
      <c r="BF126" s="6" t="s">
        <v>5</v>
      </c>
      <c r="BG126" s="405" t="str">
        <f>IF(PRINCIPAL!F53&lt;&gt;"",PRINCIPAL!F53,"")</f>
        <v/>
      </c>
      <c r="BH126" s="405"/>
      <c r="BI126" s="405"/>
      <c r="BJ126" s="406"/>
    </row>
    <row r="127" spans="2:62" ht="26.4" x14ac:dyDescent="0.3">
      <c r="B127" s="45" t="s">
        <v>45</v>
      </c>
      <c r="C127" s="44" t="s">
        <v>44</v>
      </c>
      <c r="D127" s="112"/>
      <c r="E127" s="114" t="s">
        <v>0</v>
      </c>
      <c r="F127" s="33" t="s">
        <v>3</v>
      </c>
      <c r="G127" s="34" t="s">
        <v>33</v>
      </c>
      <c r="H127" s="34" t="s">
        <v>35</v>
      </c>
      <c r="I127" s="34" t="s">
        <v>41</v>
      </c>
      <c r="J127" s="48" t="s">
        <v>42</v>
      </c>
      <c r="K127" s="1"/>
      <c r="L127" s="89" t="s">
        <v>0</v>
      </c>
      <c r="M127" s="33" t="s">
        <v>3</v>
      </c>
      <c r="N127" s="34" t="s">
        <v>33</v>
      </c>
      <c r="O127" s="34" t="s">
        <v>35</v>
      </c>
      <c r="P127" s="34" t="s">
        <v>41</v>
      </c>
      <c r="Q127" s="34" t="s">
        <v>42</v>
      </c>
      <c r="R127" s="33" t="s">
        <v>3</v>
      </c>
      <c r="S127" s="34" t="s">
        <v>33</v>
      </c>
      <c r="T127" s="34" t="s">
        <v>35</v>
      </c>
      <c r="U127" s="34" t="s">
        <v>41</v>
      </c>
      <c r="V127" s="34" t="s">
        <v>42</v>
      </c>
      <c r="W127" s="33" t="s">
        <v>3</v>
      </c>
      <c r="X127" s="34" t="s">
        <v>33</v>
      </c>
      <c r="Y127" s="34" t="s">
        <v>35</v>
      </c>
      <c r="Z127" s="34" t="s">
        <v>41</v>
      </c>
      <c r="AA127" s="36" t="s">
        <v>42</v>
      </c>
      <c r="AB127" s="33" t="s">
        <v>3</v>
      </c>
      <c r="AC127" s="34" t="s">
        <v>33</v>
      </c>
      <c r="AD127" s="34" t="s">
        <v>35</v>
      </c>
      <c r="AE127" s="34" t="s">
        <v>41</v>
      </c>
      <c r="AF127" s="36" t="s">
        <v>42</v>
      </c>
      <c r="AG127" s="33" t="s">
        <v>3</v>
      </c>
      <c r="AH127" s="34" t="s">
        <v>33</v>
      </c>
      <c r="AI127" s="34" t="s">
        <v>35</v>
      </c>
      <c r="AJ127" s="34" t="s">
        <v>41</v>
      </c>
      <c r="AK127" s="36" t="s">
        <v>42</v>
      </c>
      <c r="AL127" s="33" t="s">
        <v>3</v>
      </c>
      <c r="AM127" s="34" t="s">
        <v>33</v>
      </c>
      <c r="AN127" s="34" t="s">
        <v>35</v>
      </c>
      <c r="AO127" s="34" t="s">
        <v>41</v>
      </c>
      <c r="AP127" s="36" t="s">
        <v>42</v>
      </c>
      <c r="AQ127" s="33" t="s">
        <v>3</v>
      </c>
      <c r="AR127" s="34" t="s">
        <v>33</v>
      </c>
      <c r="AS127" s="34" t="s">
        <v>35</v>
      </c>
      <c r="AT127" s="34" t="s">
        <v>41</v>
      </c>
      <c r="AU127" s="36" t="s">
        <v>42</v>
      </c>
      <c r="AV127" s="33" t="s">
        <v>3</v>
      </c>
      <c r="AW127" s="34" t="s">
        <v>33</v>
      </c>
      <c r="AX127" s="34" t="s">
        <v>35</v>
      </c>
      <c r="AY127" s="34" t="s">
        <v>41</v>
      </c>
      <c r="AZ127" s="36" t="s">
        <v>42</v>
      </c>
      <c r="BA127" s="33" t="s">
        <v>3</v>
      </c>
      <c r="BB127" s="34" t="s">
        <v>33</v>
      </c>
      <c r="BC127" s="34" t="s">
        <v>35</v>
      </c>
      <c r="BD127" s="34" t="s">
        <v>41</v>
      </c>
      <c r="BE127" s="36" t="s">
        <v>42</v>
      </c>
      <c r="BF127" s="33" t="s">
        <v>3</v>
      </c>
      <c r="BG127" s="34" t="s">
        <v>33</v>
      </c>
      <c r="BH127" s="34" t="s">
        <v>35</v>
      </c>
      <c r="BI127" s="34" t="s">
        <v>41</v>
      </c>
      <c r="BJ127" s="35" t="s">
        <v>42</v>
      </c>
    </row>
    <row r="128" spans="2:62" ht="15" thickBot="1" x14ac:dyDescent="0.35">
      <c r="B128" s="43" t="s">
        <v>1</v>
      </c>
      <c r="C128" s="42" t="s">
        <v>46</v>
      </c>
      <c r="E128" s="115" t="s">
        <v>54</v>
      </c>
      <c r="F128" s="8" t="s">
        <v>25</v>
      </c>
      <c r="G128" s="9" t="s">
        <v>25</v>
      </c>
      <c r="H128" s="9" t="s">
        <v>25</v>
      </c>
      <c r="I128" s="9" t="s">
        <v>25</v>
      </c>
      <c r="J128" s="49" t="s">
        <v>25</v>
      </c>
      <c r="L128" s="90" t="s">
        <v>54</v>
      </c>
      <c r="M128" s="8" t="s">
        <v>25</v>
      </c>
      <c r="N128" s="9" t="s">
        <v>25</v>
      </c>
      <c r="O128" s="9" t="s">
        <v>25</v>
      </c>
      <c r="P128" s="9" t="s">
        <v>34</v>
      </c>
      <c r="Q128" s="38" t="s">
        <v>34</v>
      </c>
      <c r="R128" s="9" t="s">
        <v>25</v>
      </c>
      <c r="S128" s="9" t="s">
        <v>25</v>
      </c>
      <c r="T128" s="9" t="s">
        <v>25</v>
      </c>
      <c r="U128" s="9" t="s">
        <v>34</v>
      </c>
      <c r="V128" s="9" t="s">
        <v>34</v>
      </c>
      <c r="W128" s="8" t="s">
        <v>25</v>
      </c>
      <c r="X128" s="9" t="s">
        <v>25</v>
      </c>
      <c r="Y128" s="9" t="s">
        <v>25</v>
      </c>
      <c r="Z128" s="9" t="s">
        <v>34</v>
      </c>
      <c r="AA128" s="11" t="s">
        <v>34</v>
      </c>
      <c r="AB128" s="8" t="s">
        <v>25</v>
      </c>
      <c r="AC128" s="9" t="s">
        <v>25</v>
      </c>
      <c r="AD128" s="9" t="s">
        <v>25</v>
      </c>
      <c r="AE128" s="9" t="s">
        <v>34</v>
      </c>
      <c r="AF128" s="11" t="s">
        <v>34</v>
      </c>
      <c r="AG128" s="8" t="s">
        <v>25</v>
      </c>
      <c r="AH128" s="9" t="s">
        <v>25</v>
      </c>
      <c r="AI128" s="9" t="s">
        <v>25</v>
      </c>
      <c r="AJ128" s="9" t="s">
        <v>34</v>
      </c>
      <c r="AK128" s="38" t="s">
        <v>34</v>
      </c>
      <c r="AL128" s="8" t="s">
        <v>25</v>
      </c>
      <c r="AM128" s="9" t="s">
        <v>25</v>
      </c>
      <c r="AN128" s="9" t="s">
        <v>25</v>
      </c>
      <c r="AO128" s="9" t="s">
        <v>34</v>
      </c>
      <c r="AP128" s="38" t="s">
        <v>34</v>
      </c>
      <c r="AQ128" s="8" t="s">
        <v>25</v>
      </c>
      <c r="AR128" s="9" t="s">
        <v>25</v>
      </c>
      <c r="AS128" s="9" t="s">
        <v>25</v>
      </c>
      <c r="AT128" s="9" t="s">
        <v>34</v>
      </c>
      <c r="AU128" s="38" t="s">
        <v>34</v>
      </c>
      <c r="AV128" s="8" t="s">
        <v>25</v>
      </c>
      <c r="AW128" s="9" t="s">
        <v>25</v>
      </c>
      <c r="AX128" s="9" t="s">
        <v>25</v>
      </c>
      <c r="AY128" s="9" t="s">
        <v>34</v>
      </c>
      <c r="AZ128" s="38" t="s">
        <v>34</v>
      </c>
      <c r="BA128" s="8" t="s">
        <v>25</v>
      </c>
      <c r="BB128" s="9" t="s">
        <v>25</v>
      </c>
      <c r="BC128" s="9" t="s">
        <v>25</v>
      </c>
      <c r="BD128" s="9" t="s">
        <v>34</v>
      </c>
      <c r="BE128" s="38" t="s">
        <v>34</v>
      </c>
      <c r="BF128" s="8" t="s">
        <v>25</v>
      </c>
      <c r="BG128" s="9" t="s">
        <v>25</v>
      </c>
      <c r="BH128" s="9" t="s">
        <v>25</v>
      </c>
      <c r="BI128" s="9" t="s">
        <v>34</v>
      </c>
      <c r="BJ128" s="10" t="s">
        <v>34</v>
      </c>
    </row>
    <row r="129" spans="2:62" ht="12.75" customHeight="1" thickTop="1" x14ac:dyDescent="0.3">
      <c r="B129" s="326">
        <f>IF(B90&lt;&gt;"",B90,"")</f>
        <v>2021</v>
      </c>
      <c r="C129" s="339"/>
      <c r="D129" s="1"/>
      <c r="E129" s="116">
        <v>1</v>
      </c>
      <c r="F129" s="24" t="str">
        <f>IFERROR(VLOOKUP($G$126,'Banco de Dados'!$B$4:$J$50,6,FALSE),"")</f>
        <v/>
      </c>
      <c r="G129" s="25" t="str">
        <f>IFERROR(F129*(IFERROR(VLOOKUP($G$126,'Banco de Dados'!$B$4:$J$50,4,FALSE),"ERRO")),"")</f>
        <v/>
      </c>
      <c r="H129" s="25" t="str">
        <f>IFERROR(F129+G129,"")</f>
        <v/>
      </c>
      <c r="I129" s="101" t="str">
        <f>IFERROR(H129*C129*0.47*(44/12),"")</f>
        <v/>
      </c>
      <c r="J129" s="117" t="str">
        <f>IFERROR(I129,"")</f>
        <v/>
      </c>
      <c r="K129" s="1"/>
      <c r="L129" s="91">
        <v>1</v>
      </c>
      <c r="M129" s="24" t="str">
        <f>IFERROR(IF(AND(PRINCIPAL!$H$44&lt;&gt;"",OR(L129=PRINCIPAL!$I$44,L129=PRINCIPAL!$I$44+PRINCIPAL!$I$44,L129=PRINCIPAL!$I$44+PRINCIPAL!$I$44+PRINCIPAL!$I$44)),0,IF(AND(PRINCIPAL!$H$44&lt;&gt;"",L129=PRINCIPAL!$J$44),VLOOKUP($N$126,'Banco de Dados'!$B$4:$J$50,8,FALSE)*PRINCIPAL!$H$44*(1-(PRINCIPAL!$K$44/100)),IF(AND(PRINCIPAL!$H$44&lt;&gt;"",L129=PRINCIPAL!$L$44),VLOOKUP($N$126,'Banco de Dados'!$B$4:$J$50,8,FALSE)*PRINCIPAL!$H$44*(1-(PRINCIPAL!$M$44/100)),IF(AND(PRINCIPAL!$H$44&lt;&gt;"",L129=PRINCIPAL!$N$44),VLOOKUP($N$126,'Banco de Dados'!$B$4:$J$50,8,FALSE)*PRINCIPAL!$H$44*(1-(PRINCIPAL!$O$44/100)),IF(PRINCIPAL!$H$44&lt;&gt;"",VLOOKUP($N$126,'Banco de Dados'!$B$4:$J$50,8,FALSE)*PRINCIPAL!$H$44,IF(OR(L129=PRINCIPAL!$I$44,L129=PRINCIPAL!$I$44+PRINCIPAL!$I$44,L129=PRINCIPAL!$I$44+PRINCIPAL!$I$44+PRINCIPAL!$I$44),0,IF(L129=PRINCIPAL!$J$44,VLOOKUP($N$126,'Banco de Dados'!$B$4:$J$50,6,FALSE)*(1-(PRINCIPAL!$K$44/100)),IF(L129=PRINCIPAL!$L$44,VLOOKUP($N$126,'Banco de Dados'!$B$4:$J$50,6,FALSE)*(1-(PRINCIPAL!$M$44/100)),IF(L129=PRINCIPAL!$N$44,VLOOKUP($N$126,'Banco de Dados'!$B$4:$J$50,6,FALSE)*(1-(PRINCIPAL!$O$44/100)),VLOOKUP($N$126,'Banco de Dados'!$B$4:$J$50,6,FALSE)))))))))),"")</f>
        <v/>
      </c>
      <c r="N129" s="25" t="str">
        <f>IFERROR(M129*(IFERROR(VLOOKUP($N$126,'Banco de Dados'!$B$4:$J$50,4,FALSE),"ERRO")),"")</f>
        <v/>
      </c>
      <c r="O129" s="25" t="str">
        <f>IFERROR(M129+N129,"")</f>
        <v/>
      </c>
      <c r="P129" s="103" t="str">
        <f>IFERROR(O129*(C129*(PRINCIPAL!$G$44/100))*0.47*(44/12),"")</f>
        <v/>
      </c>
      <c r="Q129" s="106" t="str">
        <f>IFERROR(P129,"")</f>
        <v/>
      </c>
      <c r="R129" s="29" t="str">
        <f>IFERROR(IF(AND(PRINCIPAL!$H$45&lt;&gt;"",OR(L129=PRINCIPAL!$I$45,L129=PRINCIPAL!$I$45+PRINCIPAL!$I$45,L129=PRINCIPAL!$I$45+PRINCIPAL!$I$45+PRINCIPAL!$I$45)),0,IF(AND(PRINCIPAL!$H$45&lt;&gt;"",L129=PRINCIPAL!$J$45),VLOOKUP($S$126,'Banco de Dados'!$B$4:$J$50,8,FALSE)*PRINCIPAL!$H$45*(1-(PRINCIPAL!$K$45/100)),IF(AND(PRINCIPAL!$H$45&lt;&gt;"",L129=PRINCIPAL!$L$45),VLOOKUP($S$126,'Banco de Dados'!$B$4:$J$50,8,FALSE)*PRINCIPAL!$H$45*(1-(PRINCIPAL!$M$45/100)),IF(AND(PRINCIPAL!$H$45&lt;&gt;"",L129=PRINCIPAL!$N$45),VLOOKUP($S$126,'Banco de Dados'!$B$4:$J$50,8,FALSE)*PRINCIPAL!$H$45*(1-(PRINCIPAL!$O$45/100)),IF(PRINCIPAL!$H$45&lt;&gt;"",VLOOKUP($S$126,'Banco de Dados'!$B$4:$J$50,8,FALSE)*PRINCIPAL!$H$45,IF(OR(L129=PRINCIPAL!$I$45,L129=PRINCIPAL!$I$45+PRINCIPAL!$I$45,L129=PRINCIPAL!$I$45+PRINCIPAL!$I$45+PRINCIPAL!$I$45),0,IF(L129=PRINCIPAL!$J$45,VLOOKUP($S$126,'Banco de Dados'!$B$4:$J$50,6,FALSE)*(1-(PRINCIPAL!$K$45/100)),IF(L129=PRINCIPAL!$L$45,VLOOKUP($S$126,'Banco de Dados'!$B$4:$J$50,6,FALSE)*(1-(PRINCIPAL!$M$45/100)),IF(L129=PRINCIPAL!$N$45,VLOOKUP($S$126,'Banco de Dados'!$B$4:$J$50,6,FALSE)*(1-(PRINCIPAL!$O$45/100)),VLOOKUP($S$126,'Banco de Dados'!$B$4:$J$50,6,FALSE)))))))))),"")</f>
        <v/>
      </c>
      <c r="S129" s="29" t="str">
        <f>IFERROR(R129*(IFERROR(VLOOKUP($S$126,'Banco de Dados'!$B$4:$J$50,4,FALSE),"ERRO")),"")</f>
        <v/>
      </c>
      <c r="T129" s="28" t="str">
        <f>IFERROR(R129+S129,"")</f>
        <v/>
      </c>
      <c r="U129" s="103" t="str">
        <f>IFERROR(T129*(C129*(PRINCIPAL!$G$45/100))*0.47*(44/12),"")</f>
        <v/>
      </c>
      <c r="V129" s="101" t="str">
        <f>IFERROR(U129,"")</f>
        <v/>
      </c>
      <c r="W129" s="132" t="str">
        <f>IFERROR(IF(AND(PRINCIPAL!$H$46&lt;&gt;"",OR(L129=PRINCIPAL!$I$46,L129=PRINCIPAL!$I$46+PRINCIPAL!$I$46,L129=PRINCIPAL!$I$46+PRINCIPAL!$I$46+PRINCIPAL!$I$46)),0,IF(AND(PRINCIPAL!$H$46&lt;&gt;"",L129=PRINCIPAL!$J$46),VLOOKUP($X$126,'Banco de Dados'!$B$4:$J$50,8,FALSE)*PRINCIPAL!$H$46*(1-(PRINCIPAL!$K$46/100)),IF(AND(PRINCIPAL!$H$46&lt;&gt;"",L129=PRINCIPAL!$L$46),VLOOKUP($X$126,'Banco de Dados'!$B$4:$J$50,8,FALSE)*PRINCIPAL!$H$46*(1-(PRINCIPAL!$M$46/100)),IF(AND(PRINCIPAL!$H$46&lt;&gt;"",L129=PRINCIPAL!$N$46),VLOOKUP($X$126,'Banco de Dados'!$B$4:$J$50,8,FALSE)*PRINCIPAL!$H$46*(1-(PRINCIPAL!$O$46/100)),IF(PRINCIPAL!$H$46&lt;&gt;"",VLOOKUP($X$126,'Banco de Dados'!$B$4:$J$50,8,FALSE)*PRINCIPAL!$H$46,IF(OR(L129=PRINCIPAL!$I$46,L129=PRINCIPAL!$I$46+PRINCIPAL!$I$46,L129=PRINCIPAL!$I$46+PRINCIPAL!$I$46+PRINCIPAL!$I$46),0,IF(L129=PRINCIPAL!$J$46,VLOOKUP($X$126,'Banco de Dados'!$B$4:$J$50,6,FALSE)*(1-(PRINCIPAL!$K$46/100)),IF(L129=PRINCIPAL!$L$46,VLOOKUP($X$126,'Banco de Dados'!$B$4:$J$50,6,FALSE)*(1-(PRINCIPAL!$M$46/100)),IF(L129=PRINCIPAL!$N$46,VLOOKUP($X$126,'Banco de Dados'!$B$4:$J$50,6,FALSE)*(1-(PRINCIPAL!$O$46/100)),VLOOKUP($X$126,'Banco de Dados'!$B$4:$J$50,6,FALSE)))))))))),"")</f>
        <v/>
      </c>
      <c r="X129" s="28" t="str">
        <f>IFERROR(W129*(IFERROR(VLOOKUP($X$126,'Banco de Dados'!$B$4:$J$50,4,FALSE),"ERRO")),"")</f>
        <v/>
      </c>
      <c r="Y129" s="28" t="str">
        <f>IFERROR(X129+W129,"")</f>
        <v/>
      </c>
      <c r="Z129" s="101" t="str">
        <f>IFERROR(Y129*(C129*(PRINCIPAL!$G$46/100))*0.47*(44/12),"")</f>
        <v/>
      </c>
      <c r="AA129" s="110" t="str">
        <f>IFERROR(Z129,"")</f>
        <v/>
      </c>
      <c r="AB129" s="30" t="str">
        <f>IFERROR(IF(AND(PRINCIPAL!$H$47&lt;&gt;"",OR(L129=PRINCIPAL!$I$47,L129=PRINCIPAL!$I$47+PRINCIPAL!$I$47,L129=PRINCIPAL!$I$47+PRINCIPAL!$I$47+PRINCIPAL!$I$47)),0,IF(AND(PRINCIPAL!$H$47&lt;&gt;"",L129=PRINCIPAL!$J$47),VLOOKUP($AC$126,'Banco de Dados'!$B$4:$J$50,8,FALSE)*PRINCIPAL!$H$47*(1-(PRINCIPAL!$K$47/100)),IF(AND(PRINCIPAL!$H$47&lt;&gt;"",L129=PRINCIPAL!$L$47),VLOOKUP($AC$126,'[1]Banco W129de Dados'!$B$4:$J$80,8,FALSE)*PRINCIPAL!$H$47*(1-(PRINCIPAL!$M$47/100)),IF(AND(PRINCIPAL!$H$47&lt;&gt;"",L129=PRINCIPAL!$N$47),VLOOKUP($AC$126,'Banco de Dados'!$B$4:$J$50,8,FALSE)*PRINCIPAL!$H$47*(1-(PRINCIPAL!$O$47/100)),IF(PRINCIPAL!$H$47&lt;&gt;"",VLOOKUP($AC$126,'Banco de Dados'!$B$4:$J$50,8,FALSE)*PRINCIPAL!$H$47,IF(OR(L129=PRINCIPAL!$I$47,L129=PRINCIPAL!$I$47+PRINCIPAL!$I$47,L129=PRINCIPAL!$I$47+PRINCIPAL!$I$47+PRINCIPAL!$I$47),0,IF(L129=PRINCIPAL!$J$47,VLOOKUP($AC$126,'Banco de Dados'!$B$4:$J$50,6,FALSE)*(1-(PRINCIPAL!$K$47/100)),IF(L129=PRINCIPAL!$L$47,VLOOKUP($AC$126,'Banco de Dados'!$B$4:$J$50,6,FALSE)*(1-(PRINCIPAL!$M$47/100)),IF(L129=PRINCIPAL!$N$47,VLOOKUP($AC$126,'Banco de Dados'!$B$4:$J$50,6,FALSE)*(1-(PRINCIPAL!$O$47/100)),VLOOKUP($AC$126,'Banco de Dados'!$B$4:$J$50,6,FALSE)))))))))),"")</f>
        <v/>
      </c>
      <c r="AC129" s="28" t="str">
        <f>IFERROR(AB129*(IFERROR(VLOOKUP($AC$126,'Banco de Dados'!$B$4:$J$50,4,FALSE),"ERRO")),"")</f>
        <v/>
      </c>
      <c r="AD129" s="28" t="str">
        <f>IFERROR(AC129+AB129,"")</f>
        <v/>
      </c>
      <c r="AE129" s="101" t="str">
        <f>IFERROR(AD129*(C129*(PRINCIPAL!$G$47/100))*0.47*(44/12),"")</f>
        <v/>
      </c>
      <c r="AF129" s="110" t="str">
        <f>IFERROR(AE129,"")</f>
        <v/>
      </c>
      <c r="AG129" s="132" t="str">
        <f>IFERROR(IF(AND(PRINCIPAL!$H$48&lt;&gt;"",OR(L129=PRINCIPAL!$I$48,L129=PRINCIPAL!$I$48+PRINCIPAL!$I$48,L129=PRINCIPAL!$I$48+PRINCIPAL!$I$48+PRINCIPAL!$I$48)),0,IF(AND(PRINCIPAL!$H$48&lt;&gt;"",L129=PRINCIPAL!$J$48),VLOOKUP($AH$126,'Banco de Dados'!$B$4:$J$50,8,FALSE)*PRINCIPAL!$H$48*(1-(PRINCIPAL!$K$48/100)),IF(AND(PRINCIPAL!$H$48&lt;&gt;"",L129=PRINCIPAL!$L$48),VLOOKUP($AH$126,'Banco de Dados'!$B$4:$J$50,8,FALSE)*PRINCIPAL!$H$48*(1-(PRINCIPAL!$M$48/100)),IF(AND(PRINCIPAL!$H$48&lt;&gt;"",L129=PRINCIPAL!$N$48),VLOOKUP($AH$126,'Banco de Dados'!$B$4:$J$50,8,FALSE)*PRINCIPAL!$H$48*(1-(PRINCIPAL!$O$48/100)),IF(PRINCIPAL!$H$48&lt;&gt;"",VLOOKUP($AH$126,'Banco de Dados'!$B$4:$J$50,8,FALSE)*PRINCIPAL!$H$48,IF(OR(L129=PRINCIPAL!$I$48,L129=PRINCIPAL!$I$48+PRINCIPAL!$I$48,L129=PRINCIPAL!$I$48+PRINCIPAL!$I$48+PRINCIPAL!$I$48),0,IF(L129=PRINCIPAL!$J$48,VLOOKUP($AH$126,'Banco de Dados'!$B$4:$J$50,6,FALSE)*(1-(PRINCIPAL!$K$48/100)),IF(L129=PRINCIPAL!$L$48,VLOOKUP($AH$126,'Banco de Dados'!$B$4:$J$50,6,FALSE)*(1-(PRINCIPAL!$M$48/100)),IF(L129=PRINCIPAL!$N$48,VLOOKUP($AH$126,'Banco de Dados'!$B$4:$J$50,6,FALSE)*(1-(PRINCIPAL!$O$48/100)),VLOOKUP($AH$126,'Banco de Dados'!$B$4:$J$50,6,FALSE)))))))))),"")</f>
        <v/>
      </c>
      <c r="AH129" s="28" t="str">
        <f>IFERROR(AG129*(IFERROR(VLOOKUP($AH$126,'Banco de Dados'!$B$4:$J$50,4,FALSE),"ERRO")),"")</f>
        <v/>
      </c>
      <c r="AI129" s="28" t="str">
        <f>IFERROR(AH129+AG129,"")</f>
        <v/>
      </c>
      <c r="AJ129" s="101" t="str">
        <f>IFERROR(AI129*(C129*(PRINCIPAL!$G$48/100))*0.47*(44/12),"")</f>
        <v/>
      </c>
      <c r="AK129" s="110" t="str">
        <f>IFERROR(AJ129,"")</f>
        <v/>
      </c>
      <c r="AL129" s="30" t="str">
        <f>IFERROR(IF(AND(PRINCIPAL!$H$49&lt;&gt;"",OR(L129=PRINCIPAL!$I$49,L129=PRINCIPAL!$I$49+PRINCIPAL!$I$49,L129=PRINCIPAL!$I$49+PRINCIPAL!$I$49+PRINCIPAL!$I$49)),0,IF(AND(PRINCIPAL!$H$49&lt;&gt;"",L129=PRINCIPAL!$J$49),VLOOKUP($AM$126,'Banco de Dados'!$B$4:$J$50,8,FALSE)*PRINCIPAL!$H$49*(1-(PRINCIPAL!$K$49/100)),IF(AND(PRINCIPAL!$H$49&lt;&gt;"",L129=PRINCIPAL!$L$49),VLOOKUP($AM$126,'Banco de Dados'!$B$4:$J$50,8,FALSE)*PRINCIPAL!$H$49*(1-(PRINCIPAL!$M$49/100)),IF(AND(PRINCIPAL!$H$49&lt;&gt;"",L129=PRINCIPAL!$N$49),VLOOKUP($AM$126,'Banco de Dados'!$B$4:$J$50,8,FALSE)*PRINCIPAL!$H$49*(1-(PRINCIPAL!$O$49/100)),IF(PRINCIPAL!$H$49&lt;&gt;"",VLOOKUP($AM$126,'Banco de Dados'!$B$4:$J$50,8,FALSE)*PRINCIPAL!$H$49,IF(OR(L129=PRINCIPAL!$I$49,L129=PRINCIPAL!$I$49+PRINCIPAL!$I$49,L129=PRINCIPAL!$I$49+PRINCIPAL!$I$49+PRINCIPAL!$I$49),0,IF(L129=PRINCIPAL!$J$49,VLOOKUP($AM$126,'Banco de Dados'!$B$4:$J$50,6,FALSE)*(1-(PRINCIPAL!$K$49/100)),IF(L129=PRINCIPAL!$L$49,VLOOKUP($AM$126,'Banco de Dados'!$B$4:$J$50,6,FALSE)*(1-(PRINCIPAL!$M$49/100)),IF(L129=PRINCIPAL!$N$49,VLOOKUP($AM$126,'Banco de Dados'!$B$4:$J$50,6,FALSE)*(1-(PRINCIPAL!$O$49/100)),VLOOKUP($AM$126,'Banco de Dados'!$B$4:$J$50,6,FALSE)))))))))),"")</f>
        <v/>
      </c>
      <c r="AM129" s="29" t="str">
        <f>IFERROR(AL129*(IFERROR(VLOOKUP($AM$126,'Banco de Dados'!$B$4:$J$50,4,FALSE),"ERRO")),"")</f>
        <v/>
      </c>
      <c r="AN129" s="28" t="str">
        <f>IFERROR(AM129+AL129,"")</f>
        <v/>
      </c>
      <c r="AO129" s="103" t="str">
        <f>IFERROR(AN129*(C129*(PRINCIPAL!$G$49/100))*0.47*(44/12),"")</f>
        <v/>
      </c>
      <c r="AP129" s="111" t="str">
        <f>IFERROR(AO129,"")</f>
        <v/>
      </c>
      <c r="AQ129" s="132" t="str">
        <f>IFERROR(IF(AND(PRINCIPAL!$H$50&lt;&gt;"",OR(L129=PRINCIPAL!$I$50,L129=PRINCIPAL!$I$50+PRINCIPAL!$I$50,L129=PRINCIPAL!$I$50+PRINCIPAL!$I$50+PRINCIPAL!$I$50)),0,IF(AND(PRINCIPAL!$H$50&lt;&gt;"",L129=PRINCIPAL!$J$50),VLOOKUP($AR$126,'Banco de Dados'!$B$4:$J$50,8,FALSE)*PRINCIPAL!$H$50*(1-(PRINCIPAL!$K$50/100)),IF(AND(PRINCIPAL!$H$50&lt;&gt;"",L129=PRINCIPAL!$L$50),VLOOKUP($AR$126,'Banco de Dados'!$B$4:$J$50,8,FALSE)*PRINCIPAL!$H$50*(1-(PRINCIPAL!$M$50/100)),IF(AND(PRINCIPAL!$H$50&lt;&gt;"",L129=PRINCIPAL!$N$50),VLOOKUP($AR$126,'Banco de Dados'!$B$4:$J$50,8,FALSE)*PRINCIPAL!$H$50*(1-(PRINCIPAL!$O$50/100)),IF(PRINCIPAL!$H$50&lt;&gt;"",VLOOKUP($AR$126,'Banco de Dados'!$B$4:$J$50,8,FALSE)*PRINCIPAL!$H$50,IF(OR(L129=PRINCIPAL!$I$50,L129=PRINCIPAL!$I$50+PRINCIPAL!$I$50,L129=PRINCIPAL!$I$50+PRINCIPAL!$I$50+PRINCIPAL!$I$50),0,IF(L129=PRINCIPAL!$J$50,VLOOKUP($AR$126,'Banco de Dados'!$B$4:$J$50,6,FALSE)*(1-(PRINCIPAL!$K$50/100)),IF(L129=PRINCIPAL!$L$50,VLOOKUP($AR$126,'Banco de Dados'!$B$4:$J$50,6,FALSE)*(1-(PRINCIPAL!$M$50/100)),IF(L129=PRINCIPAL!$N$50,VLOOKUP($AR$126,'Banco de Dados'!$B$4:$J$50,6,FALSE)*(1-(PRINCIPAL!$O$50/100)),VLOOKUP($AR$126,'Banco de Dados'!$B$4:$J$50,6,FALSE)))))))))),"")</f>
        <v/>
      </c>
      <c r="AR129" s="28" t="str">
        <f>IFERROR(AQ129*(IFERROR(VLOOKUP($AR$126,'Banco de Dados'!$B$4:$J$50,4,FALSE),"ERRO")),"")</f>
        <v/>
      </c>
      <c r="AS129" s="28" t="str">
        <f>IFERROR(AR129+AQ129,"")</f>
        <v/>
      </c>
      <c r="AT129" s="101" t="str">
        <f>IFERROR(AS129*(C129*(PRINCIPAL!$G$50/100))*0.47*(44/12),"")</f>
        <v/>
      </c>
      <c r="AU129" s="110" t="str">
        <f>IFERROR(AT129,"")</f>
        <v/>
      </c>
      <c r="AV129" s="30" t="str">
        <f>IFERROR(IF(AND(PRINCIPAL!$H$51&lt;&gt;"",OR(L129=PRINCIPAL!$I$51,L129=PRINCIPAL!$I$51+PRINCIPAL!$I$51,L129=PRINCIPAL!$I$51+PRINCIPAL!$I$51+PRINCIPAL!$I$51)),0,IF(AND(PRINCIPAL!$H$51&lt;&gt;"",L129=PRINCIPAL!$J$51),VLOOKUP($AW$126,'Banco de Dados'!$B$4:$J$50,8,FALSE)*PRINCIPAL!$H$51*(1-(PRINCIPAL!$K$51/100)),IF(AND(PRINCIPAL!$H$51&lt;&gt;"",L129=PRINCIPAL!$L$51),VLOOKUP($AW$126,'Banco de Dados'!$B$4:$J$50,8,FALSE)*PRINCIPAL!$H$51*(1-(PRINCIPAL!$M$51/100)),IF(AND(PRINCIPAL!$H$51&lt;&gt;"",L129=PRINCIPAL!$N$51),VLOOKUP($AW$126,'Banco de Dados'!$B$4:$J$50,8,FALSE)*PRINCIPAL!$H$51*(1-(PRINCIPAL!$O$51/100)),IF(PRINCIPAL!$H$51&lt;&gt;"",VLOOKUP($AW$126,'Banco de Dados'!$B$4:$J$50,8,FALSE)*PRINCIPAL!$H$51,IF(OR(L129=PRINCIPAL!$I$51,L129=PRINCIPAL!$I$51+PRINCIPAL!$I$51,L129=PRINCIPAL!$I$51+PRINCIPAL!$I$51+PRINCIPAL!$I$51),0,IF(L129=PRINCIPAL!$J$51,VLOOKUP($AW$126,'Banco de Dados'!$B$4:$J$50,6,FALSE)*(1-(PRINCIPAL!$K$51/100)),IF(L129=PRINCIPAL!$L$51,VLOOKUP($AW$126,'Banco de Dados'!$B$4:$J$50,6,FALSE)*(1-(PRINCIPAL!$M$51/100)),IF(L129=PRINCIPAL!$N$51,VLOOKUP($AW$126,'Banco de Dados'!$B$4:$J$50,6,FALSE)*(1-(PRINCIPAL!$O$51/100)),VLOOKUP($AW$126,'Banco de Dados'!$B$4:$J$50,6,FALSE)))))))))),"")</f>
        <v/>
      </c>
      <c r="AW129" s="29" t="str">
        <f>IFERROR(AV129*(IFERROR(VLOOKUP($AW$126,'Banco de Dados'!$B$4:$J$50,4,FALSE),"ERRO")),"")</f>
        <v/>
      </c>
      <c r="AX129" s="28" t="str">
        <f>IFERROR(AW129+AV129,"")</f>
        <v/>
      </c>
      <c r="AY129" s="101" t="str">
        <f>IFERROR(AX129*(C129*(PRINCIPAL!$G$51/100))*0.47*(44/12),"")</f>
        <v/>
      </c>
      <c r="AZ129" s="111" t="str">
        <f>IFERROR(AY129,"")</f>
        <v/>
      </c>
      <c r="BA129" s="132" t="str">
        <f>IFERROR(IF(AND(PRINCIPAL!$H$52&lt;&gt;"",OR(L129=PRINCIPAL!$I$52,L129=PRINCIPAL!$I$52+PRINCIPAL!$I$52,L129=PRINCIPAL!$I$52+PRINCIPAL!$I$52+PRINCIPAL!$I$52)),0,IF(AND(PRINCIPAL!$H$52&lt;&gt;"",L129=PRINCIPAL!$J$52),VLOOKUP($BB$126,'Banco de Dados'!$B$4:$J$50,8,FALSE)*PRINCIPAL!$H$52*(1-(PRINCIPAL!$K$52/100)),IF(AND(PRINCIPAL!$H$52&lt;&gt;"",L129=PRINCIPAL!$L$52),VLOOKUP($BB$126,'Banco de Dados'!$B$4:$J$50,8,FALSE)*PRINCIPAL!$H$52*(1-(PRINCIPAL!$M$52/100)),IF(AND(PRINCIPAL!$H$52&lt;&gt;"",L129=PRINCIPAL!$N$52),VLOOKUP($BB$126,'Banco de Dados'!$B$4:$J$50,8,FALSE)*PRINCIPAL!$H$52*(1-(PRINCIPAL!$O$52/100)),IF(PRINCIPAL!$H$52&lt;&gt;"",VLOOKUP($BB$126,'Banco de Dados'!$B$4:$J$50,8,FALSE)*PRINCIPAL!$H$52,IF(OR(L129=PRINCIPAL!$I$52,L129=PRINCIPAL!$I$52+PRINCIPAL!$I$52,L129=PRINCIPAL!$I$52+PRINCIPAL!$I$52+PRINCIPAL!$I$52),0,IF(L129=PRINCIPAL!$J$52,VLOOKUP($BB$126,'Banco de Dados'!$B$4:$J$50,6,FALSE)*(1-(PRINCIPAL!$K$52/100)),IF(L129=PRINCIPAL!$L$52,VLOOKUP($BB$126,'Banco de Dados'!$B$4:$J$50,6,FALSE)*(1-(PRINCIPAL!$M$52/100)),IF(L129=PRINCIPAL!$N$52,VLOOKUP($BB$126,'Banco de Dados'!$B$4:$J$50,6,FALSE)*(1-(PRINCIPAL!$O$52/100)),VLOOKUP($BB$126,'Banco de Dados'!$B$4:$J$50,6,FALSE)))))))))),"")</f>
        <v/>
      </c>
      <c r="BB129" s="28" t="str">
        <f>IFERROR(BA129*(IFERROR(VLOOKUP($BB$126,'Banco de Dados'!$B$4:$J$50,4,FALSE),"ERRO")),"")</f>
        <v/>
      </c>
      <c r="BC129" s="28" t="str">
        <f>IFERROR(BB129+BA129,"")</f>
        <v/>
      </c>
      <c r="BD129" s="101" t="str">
        <f>IFERROR(BC129*(C129*(PRINCIPAL!$G$52/100))*0.47*(44/12),"")</f>
        <v/>
      </c>
      <c r="BE129" s="110" t="str">
        <f>IFERROR(BD129,"")</f>
        <v/>
      </c>
      <c r="BF129" s="30" t="str">
        <f>IFERROR(IF(AND(PRINCIPAL!$H$53&lt;&gt;"",OR(L129=PRINCIPAL!$I$53,L129=PRINCIPAL!$I$53+PRINCIPAL!$I$53,L129=PRINCIPAL!$I$53+PRINCIPAL!$I$53+PRINCIPAL!$I$53)),0,IF(AND(PRINCIPAL!$H$53&lt;&gt;"",L129=PRINCIPAL!$J$53),VLOOKUP($BG$126,'Banco de Dados'!$B$4:$J$50,8,FALSE)*PRINCIPAL!$H$53*(1-(PRINCIPAL!$K$53/100)),IF(AND(PRINCIPAL!$H$53&lt;&gt;"",L129=PRINCIPAL!$L$53),VLOOKUP($BG$126,'Banco de Dados'!$B$4:$J$50,8,FALSE)*PRINCIPAL!$H$53*(1-(PRINCIPAL!$M$53/100)),IF(AND(PRINCIPAL!$H$53&lt;&gt;"",L129=PRINCIPAL!$N$53),VLOOKUP($BG$126,'Banco de Dados'!$B$4:$J$50,8,FALSE)*PRINCIPAL!$H$53*(1-(PRINCIPAL!$O$53/100)),IF(PRINCIPAL!$H$53&lt;&gt;"",VLOOKUP($BG$126,'Banco de Dados'!$B$4:$J$50,8,FALSE)*PRINCIPAL!$H$53,IF(OR(L129=PRINCIPAL!$I$53,L129=PRINCIPAL!$I$53+PRINCIPAL!$I$53,L129=PRINCIPAL!$I$53+PRINCIPAL!$I$53+PRINCIPAL!$I$53),0,IF(L129=PRINCIPAL!$J$53,VLOOKUP($BG$126,'Banco de Dados'!$B$4:$J$50,6,FALSE)*(1-(PRINCIPAL!$K$53/100)),IF(L129=PRINCIPAL!$L$53,VLOOKUP($BG$126,'Banco de Dados'!$B$4:$J$50,6,FALSE)*(1-(PRINCIPAL!$M$53/100)),IF(L129=PRINCIPAL!$N$53,VLOOKUP($BG$126,'Banco de Dados'!$B$4:$J$50,6,FALSE)*(1-(PRINCIPAL!$O$53/100)),VLOOKUP($BG$126,'Banco de Dados'!$B$4:$J$50,6,FALSE)))))))))),"")</f>
        <v/>
      </c>
      <c r="BG129" s="29" t="str">
        <f>IFERROR(BF129*(IFERROR(VLOOKUP($BG$126,'Banco de Dados'!$B$4:$J$50,4,FALSE),"ERRO")),"")</f>
        <v/>
      </c>
      <c r="BH129" s="28" t="str">
        <f>IFERROR(BG129+BF129,"")</f>
        <v/>
      </c>
      <c r="BI129" s="103" t="str">
        <f>IFERROR(BH129*(C129*(PRINCIPAL!$G$53/100))*0.47*(44/12),"")</f>
        <v/>
      </c>
      <c r="BJ129" s="102" t="str">
        <f>IFERROR(BI129,"")</f>
        <v/>
      </c>
    </row>
    <row r="130" spans="2:62" ht="12.75" customHeight="1" x14ac:dyDescent="0.3">
      <c r="B130" s="326">
        <f>IF(B91&lt;&gt;"",B91,"")</f>
        <v>2022</v>
      </c>
      <c r="C130" s="340"/>
      <c r="D130" s="1"/>
      <c r="E130" s="116">
        <v>2</v>
      </c>
      <c r="F130" s="24" t="str">
        <f>IFERROR(VLOOKUP($G$126,'Banco de Dados'!$B$4:$J$50,6,FALSE),"")</f>
        <v/>
      </c>
      <c r="G130" s="25" t="str">
        <f>IFERROR(F130*(IFERROR(VLOOKUP($G$126,'Banco de Dados'!$B$4:$J$50,4,FALSE),"ERRO")),"")</f>
        <v/>
      </c>
      <c r="H130" s="25" t="str">
        <f>IFERROR(F130+G130,"")</f>
        <v/>
      </c>
      <c r="I130" s="103" t="str">
        <f>IFERROR(H130*C130*0.47*(44/12),"")</f>
        <v/>
      </c>
      <c r="J130" s="117" t="str">
        <f>IFERROR(I130+J129,"")</f>
        <v/>
      </c>
      <c r="K130" s="1"/>
      <c r="L130" s="91">
        <v>2</v>
      </c>
      <c r="M130" s="24" t="str">
        <f>IFERROR(IF(AND(PRINCIPAL!$H$44&lt;&gt;"",OR(L130=PRINCIPAL!$I$44,L130=PRINCIPAL!$I$44+PRINCIPAL!$I$44,L130=PRINCIPAL!$I$44+PRINCIPAL!$I$44+PRINCIPAL!$I$44)),0,IF(AND(PRINCIPAL!$H$44&lt;&gt;"",L130=PRINCIPAL!$J$44),VLOOKUP($N$126,'Banco de Dados'!$B$4:$J$50,8,FALSE)*PRINCIPAL!$H$44*(1-(PRINCIPAL!$K$44/100)),IF(AND(PRINCIPAL!$H$44&lt;&gt;"",L130=PRINCIPAL!$L$44),VLOOKUP($N$126,'Banco de Dados'!$B$4:$J$50,8,FALSE)*PRINCIPAL!$H$44*(1-(PRINCIPAL!$M$44/100)),IF(AND(PRINCIPAL!$H$44&lt;&gt;"",L130=PRINCIPAL!$N$44),VLOOKUP($N$126,'Banco de Dados'!$B$4:$J$50,8,FALSE)*PRINCIPAL!$H$44*(1-(PRINCIPAL!$O$44/100)),IF(PRINCIPAL!$H$44&lt;&gt;"",VLOOKUP($N$126,'Banco de Dados'!$B$4:$J$50,8,FALSE)*PRINCIPAL!$H$44,IF(OR(L130=PRINCIPAL!$I$44,L130=PRINCIPAL!$I$44+PRINCIPAL!$I$44,L130=PRINCIPAL!$I$44+PRINCIPAL!$I$44+PRINCIPAL!$I$44),0,IF(L130=PRINCIPAL!$J$44,VLOOKUP($N$126,'Banco de Dados'!$B$4:$J$50,6,FALSE)*(1-(PRINCIPAL!$K$44/100)),IF(L130=PRINCIPAL!$L$44,VLOOKUP($N$126,'Banco de Dados'!$B$4:$J$50,6,FALSE)*(1-(PRINCIPAL!$M$44/100)),IF(L130=PRINCIPAL!$N$44,VLOOKUP($N$126,'Banco de Dados'!$B$4:$J$50,6,FALSE)*(1-(PRINCIPAL!$O$44/100)),VLOOKUP($N$126,'Banco de Dados'!$B$4:$J$50,6,FALSE)))))))))),"")</f>
        <v/>
      </c>
      <c r="N130" s="25" t="str">
        <f>IFERROR(M130*(IFERROR(VLOOKUP($N$126,'Banco de Dados'!$B$4:$J$50,4,FALSE),"ERRO")),"")</f>
        <v/>
      </c>
      <c r="O130" s="25" t="str">
        <f t="shared" ref="O130:O163" si="72">IFERROR(M130+N130,"")</f>
        <v/>
      </c>
      <c r="P130" s="103" t="str">
        <f>IFERROR(O130*(C130*(PRINCIPAL!$G$44/100))*0.47*(44/12),"")</f>
        <v/>
      </c>
      <c r="Q130" s="107" t="str">
        <f>IFERROR(Q129+P130,"")</f>
        <v/>
      </c>
      <c r="R130" s="29" t="str">
        <f>IFERROR(IF(AND(PRINCIPAL!$H$45&lt;&gt;"",OR(L130=PRINCIPAL!$I$45,L130=PRINCIPAL!$I$45+PRINCIPAL!$I$45,L130=PRINCIPAL!$I$45+PRINCIPAL!$I$45+PRINCIPAL!$I$45)),0,IF(AND(PRINCIPAL!$H$45&lt;&gt;"",L130=PRINCIPAL!$J$45),VLOOKUP($S$126,'Banco de Dados'!$B$4:$J$50,8,FALSE)*PRINCIPAL!$H$45*(1-(PRINCIPAL!$K$45/100)),IF(AND(PRINCIPAL!$H$45&lt;&gt;"",L130=PRINCIPAL!$L$45),VLOOKUP($S$126,'Banco de Dados'!$B$4:$J$50,8,FALSE)*PRINCIPAL!$H$45*(1-(PRINCIPAL!$M$45/100)),IF(AND(PRINCIPAL!$H$45&lt;&gt;"",L130=PRINCIPAL!$N$45),VLOOKUP($S$126,'Banco de Dados'!$B$4:$J$50,8,FALSE)*PRINCIPAL!$H$45*(1-(PRINCIPAL!$O$45/100)),IF(PRINCIPAL!$H$45&lt;&gt;"",VLOOKUP($S$126,'Banco de Dados'!$B$4:$J$50,8,FALSE)*PRINCIPAL!$H$45,IF(OR(L130=PRINCIPAL!$I$45,L130=PRINCIPAL!$I$45+PRINCIPAL!$I$45,L130=PRINCIPAL!$I$45+PRINCIPAL!$I$45+PRINCIPAL!$I$45),0,IF(L130=PRINCIPAL!$J$45,VLOOKUP($S$126,'Banco de Dados'!$B$4:$J$50,6,FALSE)*(1-(PRINCIPAL!$K$45/100)),IF(L130=PRINCIPAL!$L$45,VLOOKUP($S$126,'Banco de Dados'!$B$4:$J$50,6,FALSE)*(1-(PRINCIPAL!$M$45/100)),IF(L130=PRINCIPAL!$N$45,VLOOKUP($S$126,'Banco de Dados'!$B$4:$J$50,6,FALSE)*(1-(PRINCIPAL!$O$45/100)),VLOOKUP($S$126,'Banco de Dados'!$B$4:$J$50,6,FALSE)))))))))),"")</f>
        <v/>
      </c>
      <c r="S130" s="29" t="str">
        <f>IFERROR(R130*(IFERROR(VLOOKUP($S$126,'Banco de Dados'!$B$4:$J$50,4,FALSE),"ERRO")),"")</f>
        <v/>
      </c>
      <c r="T130" s="29" t="str">
        <f>IFERROR(R130+S130,"")</f>
        <v/>
      </c>
      <c r="U130" s="103" t="str">
        <f>IFERROR(T130*(C130*(PRINCIPAL!$G$45/100))*0.47*(44/12),"")</f>
        <v/>
      </c>
      <c r="V130" s="103" t="str">
        <f t="shared" ref="V130:V135" si="73">IFERROR(V129+U130,"")</f>
        <v/>
      </c>
      <c r="W130" s="30" t="str">
        <f>IFERROR(IF(AND(PRINCIPAL!$H$46&lt;&gt;"",OR(L130=PRINCIPAL!$I$46,L130=PRINCIPAL!$I$46+PRINCIPAL!$I$46,L130=PRINCIPAL!$I$46+PRINCIPAL!$I$46+PRINCIPAL!$I$46)),0,IF(AND(PRINCIPAL!$H$46&lt;&gt;"",L130=PRINCIPAL!$J$46),VLOOKUP($X$126,'Banco de Dados'!$B$4:$J$50,8,FALSE)*PRINCIPAL!$H$46*(1-(PRINCIPAL!$K$46/100)),IF(AND(PRINCIPAL!$H$46&lt;&gt;"",L130=PRINCIPAL!$L$46),VLOOKUP($X$126,'Banco de Dados'!$B$4:$J$50,8,FALSE)*PRINCIPAL!$H$46*(1-(PRINCIPAL!$M$46/100)),IF(AND(PRINCIPAL!$H$46&lt;&gt;"",L130=PRINCIPAL!$N$46),VLOOKUP($X$126,'Banco de Dados'!$B$4:$J$50,8,FALSE)*PRINCIPAL!$H$46*(1-(PRINCIPAL!$O$46/100)),IF(PRINCIPAL!$H$46&lt;&gt;"",VLOOKUP($X$126,'Banco de Dados'!$B$4:$J$50,8,FALSE)*PRINCIPAL!$H$46,IF(OR(L130=PRINCIPAL!$I$46,L130=PRINCIPAL!$I$46+PRINCIPAL!$I$46,L130=PRINCIPAL!$I$46+PRINCIPAL!$I$46+PRINCIPAL!$I$46),0,IF(L130=PRINCIPAL!$J$46,VLOOKUP($X$126,'Banco de Dados'!$B$4:$J$50,6,FALSE)*(1-(PRINCIPAL!$K$46/100)),IF(L130=PRINCIPAL!$L$46,VLOOKUP($X$126,'Banco de Dados'!$B$4:$J$50,6,FALSE)*(1-(PRINCIPAL!$M$46/100)),IF(L130=PRINCIPAL!$N$46,VLOOKUP($X$126,'Banco de Dados'!$B$4:$J$50,6,FALSE)*(1-(PRINCIPAL!$O$46/100)),VLOOKUP($X$126,'Banco de Dados'!$B$4:$J$50,6,FALSE)))))))))),"")</f>
        <v/>
      </c>
      <c r="X130" s="29" t="str">
        <f>IFERROR(W130*(IFERROR(VLOOKUP($X$126,'Banco de Dados'!$B$4:$J$50,4,FALSE),"ERRO")),"")</f>
        <v/>
      </c>
      <c r="Y130" s="29" t="str">
        <f>IFERROR(X130+W130,"")</f>
        <v/>
      </c>
      <c r="Z130" s="103" t="str">
        <f>IFERROR(Y130*(C130*(PRINCIPAL!$G$46/100))*0.47*(44/12),"")</f>
        <v/>
      </c>
      <c r="AA130" s="111" t="str">
        <f>IFERROR(Z130+AA129,"")</f>
        <v/>
      </c>
      <c r="AB130" s="30" t="str">
        <f>IFERROR(IF(AND(PRINCIPAL!$H$47&lt;&gt;"",OR(L130=PRINCIPAL!$I$47,L130=PRINCIPAL!$I$47+PRINCIPAL!$I$47,L130=PRINCIPAL!$I$47+PRINCIPAL!$I$47+PRINCIPAL!$I$47)),0,IF(AND(PRINCIPAL!$H$47&lt;&gt;"",L130=PRINCIPAL!$J$47),VLOOKUP($AC$126,'Banco de Dados'!$B$4:$J$50,8,FALSE)*PRINCIPAL!$H$47*(1-(PRINCIPAL!$K$47/100)),IF(AND(PRINCIPAL!$H$47&lt;&gt;"",L130=PRINCIPAL!$L$47),VLOOKUP($AC$126,'Banco de Dados'!$B$4:$J$50,8,FALSE)*PRINCIPAL!$H$47*(1-(PRINCIPAL!$M$47/100)),IF(AND(PRINCIPAL!$H$47&lt;&gt;"",L130=PRINCIPAL!$N$47),VLOOKUP($AC$126,'Banco de Dados'!$B$4:$J$50,8,FALSE)*PRINCIPAL!$H$47*(1-(PRINCIPAL!$O$47/100)),IF(PRINCIPAL!$H$47&lt;&gt;"",VLOOKUP($AC$126,'Banco de Dados'!$B$4:$J$50,8,FALSE)*PRINCIPAL!$H$47,IF(OR(L130=PRINCIPAL!$I$47,L130=PRINCIPAL!$I$47+PRINCIPAL!$I$47,L130=PRINCIPAL!$I$47+PRINCIPAL!$I$47+PRINCIPAL!$I$47),0,IF(L130=PRINCIPAL!$J$47,VLOOKUP($AC$126,'Banco de Dados'!$B$4:$J$50,6,FALSE)*(1-(PRINCIPAL!$K$47/100)),IF(L130=PRINCIPAL!$L$47,VLOOKUP($AC$126,'Banco de Dados'!$B$4:$J$50,6,FALSE)*(1-(PRINCIPAL!$M$47/100)),IF(L130=PRINCIPAL!$N$47,VLOOKUP($AC$126,'Banco de Dados'!$B$4:$J$50,6,FALSE)*(1-(PRINCIPAL!$O$47/100)),VLOOKUP($AC$126,'Banco de Dados'!$B$4:$J$50,6,FALSE)))))))))),"")</f>
        <v/>
      </c>
      <c r="AC130" s="29" t="str">
        <f>IFERROR(AB130*(IFERROR(VLOOKUP($AC$126,'Banco de Dados'!$B$4:$J$50,4,FALSE),"ERRO")),"")</f>
        <v/>
      </c>
      <c r="AD130" s="29" t="str">
        <f>IFERROR(AC130+AB130,"")</f>
        <v/>
      </c>
      <c r="AE130" s="103" t="str">
        <f>IFERROR(AD130*(C130*(PRINCIPAL!$G$47/100))*0.47*(44/12),"")</f>
        <v/>
      </c>
      <c r="AF130" s="111" t="str">
        <f>IFERROR(AE130+AF129,"")</f>
        <v/>
      </c>
      <c r="AG130" s="30" t="str">
        <f>IFERROR(IF(AND(PRINCIPAL!$H$48&lt;&gt;"",OR(L130=PRINCIPAL!$I$48,L130=PRINCIPAL!$I$48+PRINCIPAL!$I$48,L130=PRINCIPAL!$I$48+PRINCIPAL!$I$48+PRINCIPAL!$I$48)),0,IF(AND(PRINCIPAL!$H$48&lt;&gt;"",L130=PRINCIPAL!$J$48),VLOOKUP($AH$126,'Banco de Dados'!$B$4:$J$50,8,FALSE)*PRINCIPAL!$H$48*(1-(PRINCIPAL!$K$48/100)),IF(AND(PRINCIPAL!$H$48&lt;&gt;"",L130=PRINCIPAL!$L$48),VLOOKUP($AH$126,'Banco de Dados'!$B$4:$J$50,8,FALSE)*PRINCIPAL!$H$48*(1-(PRINCIPAL!$M$48/100)),IF(AND(PRINCIPAL!$H$48&lt;&gt;"",L130=PRINCIPAL!$N$48),VLOOKUP($AH$126,'Banco de Dados'!$B$4:$J$50,8,FALSE)*PRINCIPAL!$H$48*(1-(PRINCIPAL!$O$48/100)),IF(PRINCIPAL!$H$48&lt;&gt;"",VLOOKUP($AH$126,'Banco de Dados'!$B$4:$J$50,8,FALSE)*PRINCIPAL!$H$48,IF(OR(L130=PRINCIPAL!$I$48,L130=PRINCIPAL!$I$48+PRINCIPAL!$I$48,L130=PRINCIPAL!$I$48+PRINCIPAL!$I$48+PRINCIPAL!$I$48),0,IF(L130=PRINCIPAL!$J$48,VLOOKUP($AH$126,'Banco de Dados'!$B$4:$J$50,6,FALSE)*(1-(PRINCIPAL!$K$48/100)),IF(L130=PRINCIPAL!$L$48,VLOOKUP($AH$126,'Banco de Dados'!$B$4:$J$50,6,FALSE)*(1-(PRINCIPAL!$M$48/100)),IF(L130=PRINCIPAL!$N$48,VLOOKUP($AH$126,'Banco de Dados'!$B$4:$J$50,6,FALSE)*(1-(PRINCIPAL!$O$48/100)),VLOOKUP($AH$126,'Banco de Dados'!$B$4:$J$50,6,FALSE)))))))))),"")</f>
        <v/>
      </c>
      <c r="AH130" s="29" t="str">
        <f>IFERROR(AG130*(IFERROR(VLOOKUP($AH$126,'Banco de Dados'!$B$4:$J$50,4,FALSE),"ERRO")),"")</f>
        <v/>
      </c>
      <c r="AI130" s="29" t="str">
        <f>IFERROR(AH130+AG130,"")</f>
        <v/>
      </c>
      <c r="AJ130" s="103" t="str">
        <f>IFERROR(AI130*(C130*(PRINCIPAL!$G$48/100))*0.47*(44/12),"")</f>
        <v/>
      </c>
      <c r="AK130" s="111" t="str">
        <f>IFERROR(AJ130+AK129,"")</f>
        <v/>
      </c>
      <c r="AL130" s="30" t="str">
        <f>IFERROR(IF(AND(PRINCIPAL!$H$49&lt;&gt;"",OR(L130=PRINCIPAL!$I$49,L130=PRINCIPAL!$I$49+PRINCIPAL!$I$49,L130=PRINCIPAL!$I$49+PRINCIPAL!$I$49+PRINCIPAL!$I$49)),0,IF(AND(PRINCIPAL!$H$49&lt;&gt;"",L130=PRINCIPAL!$J$49),VLOOKUP($AM$126,'Banco de Dados'!$B$4:$J$50,8,FALSE)*PRINCIPAL!$H$49*(1-(PRINCIPAL!$K$49/100)),IF(AND(PRINCIPAL!$H$49&lt;&gt;"",L130=PRINCIPAL!$L$49),VLOOKUP($AM$126,'Banco de Dados'!$B$4:$J$50,8,FALSE)*PRINCIPAL!$H$49*(1-(PRINCIPAL!$M$49/100)),IF(AND(PRINCIPAL!$H$49&lt;&gt;"",L130=PRINCIPAL!$N$49),VLOOKUP($AM$126,'Banco de Dados'!$B$4:$J$50,8,FALSE)*PRINCIPAL!$H$49*(1-(PRINCIPAL!$O$49/100)),IF(PRINCIPAL!$H$49&lt;&gt;"",VLOOKUP($AM$126,'Banco de Dados'!$B$4:$J$50,8,FALSE)*PRINCIPAL!$H$49,IF(OR(L130=PRINCIPAL!$I$49,L130=PRINCIPAL!$I$49+PRINCIPAL!$I$49,L130=PRINCIPAL!$I$49+PRINCIPAL!$I$49+PRINCIPAL!$I$49),0,IF(L130=PRINCIPAL!$J$49,VLOOKUP($AM$126,'Banco de Dados'!$B$4:$J$50,6,FALSE)*(1-(PRINCIPAL!$K$49/100)),IF(L130=PRINCIPAL!$L$49,VLOOKUP($AM$126,'Banco de Dados'!$B$4:$J$50,6,FALSE)*(1-(PRINCIPAL!$M$49/100)),IF(L130=PRINCIPAL!$N$49,VLOOKUP($AM$126,'Banco de Dados'!$B$4:$J$50,6,FALSE)*(1-(PRINCIPAL!$O$49/100)),VLOOKUP($AM$126,'Banco de Dados'!$B$4:$J$50,6,FALSE)))))))))),"")</f>
        <v/>
      </c>
      <c r="AM130" s="29" t="str">
        <f>IFERROR(AL130*(IFERROR(VLOOKUP($AM$126,'Banco de Dados'!$B$4:$J$50,4,FALSE),"ERRO")),"")</f>
        <v/>
      </c>
      <c r="AN130" s="29" t="str">
        <f>IFERROR(AM130+AL130,"")</f>
        <v/>
      </c>
      <c r="AO130" s="103" t="str">
        <f>IFERROR(AN130*(C130*(PRINCIPAL!$G$49/100))*0.47*(44/12),"")</f>
        <v/>
      </c>
      <c r="AP130" s="111" t="str">
        <f>IFERROR(AO130+AP129,"")</f>
        <v/>
      </c>
      <c r="AQ130" s="30" t="str">
        <f>IFERROR(IF(AND(PRINCIPAL!$H$50&lt;&gt;"",OR(L130=PRINCIPAL!$I$50,L130=PRINCIPAL!$I$50+PRINCIPAL!$I$50,L130=PRINCIPAL!$I$50+PRINCIPAL!$I$50+PRINCIPAL!$I$50)),0,IF(AND(PRINCIPAL!$H$50&lt;&gt;"",L130=PRINCIPAL!$J$50),VLOOKUP($AR$126,'Banco de Dados'!$B$4:$J$50,8,FALSE)*PRINCIPAL!$H$50*(1-(PRINCIPAL!$K$50/100)),IF(AND(PRINCIPAL!$H$50&lt;&gt;"",L130=PRINCIPAL!$L$50),VLOOKUP($AR$126,'Banco de Dados'!$B$4:$J$50,8,FALSE)*PRINCIPAL!$H$50*(1-(PRINCIPAL!$M$50/100)),IF(AND(PRINCIPAL!$H$50&lt;&gt;"",L130=PRINCIPAL!$N$50),VLOOKUP($AR$126,'Banco de Dados'!$B$4:$J$50,8,FALSE)*PRINCIPAL!$H$50*(1-(PRINCIPAL!$O$50/100)),IF(PRINCIPAL!$H$50&lt;&gt;"",VLOOKUP($AR$126,'Banco de Dados'!$B$4:$J$50,8,FALSE)*PRINCIPAL!$H$50,IF(OR(L130=PRINCIPAL!$I$50,L130=PRINCIPAL!$I$50+PRINCIPAL!$I$50,L130=PRINCIPAL!$I$50+PRINCIPAL!$I$50+PRINCIPAL!$I$50),0,IF(L130=PRINCIPAL!$J$50,VLOOKUP($AR$126,'Banco de Dados'!$B$4:$J$50,6,FALSE)*(1-(PRINCIPAL!$K$50/100)),IF(L130=PRINCIPAL!$L$50,VLOOKUP($AR$126,'Banco de Dados'!$B$4:$J$50,6,FALSE)*(1-(PRINCIPAL!$M$50/100)),IF(L130=PRINCIPAL!$N$50,VLOOKUP($AR$126,'Banco de Dados'!$B$4:$J$50,6,FALSE)*(1-(PRINCIPAL!$O$50/100)),VLOOKUP($AR$126,'Banco de Dados'!$B$4:$J$50,6,FALSE)))))))))),"")</f>
        <v/>
      </c>
      <c r="AR130" s="29" t="str">
        <f>IFERROR(AQ130*(IFERROR(VLOOKUP($AR$126,'Banco de Dados'!$B$4:$J$50,4,FALSE),"ERRO")),"")</f>
        <v/>
      </c>
      <c r="AS130" s="29" t="str">
        <f>IFERROR(AR130+AQ130,"")</f>
        <v/>
      </c>
      <c r="AT130" s="103" t="str">
        <f>IFERROR(AS130*(C130*(PRINCIPAL!$G$50/100))*0.47*(44/12),"")</f>
        <v/>
      </c>
      <c r="AU130" s="111" t="str">
        <f>IFERROR(AT130+AU129,"")</f>
        <v/>
      </c>
      <c r="AV130" s="30" t="str">
        <f>IFERROR(IF(AND(PRINCIPAL!$H$51&lt;&gt;"",OR(L130=PRINCIPAL!$I$51,L130=PRINCIPAL!$I$51+PRINCIPAL!$I$51,L130=PRINCIPAL!$I$51+PRINCIPAL!$I$51+PRINCIPAL!$I$51)),0,IF(AND(PRINCIPAL!$H$51&lt;&gt;"",L130=PRINCIPAL!$J$51),VLOOKUP($AW$126,'Banco de Dados'!$B$4:$J$50,8,FALSE)*PRINCIPAL!$H$51*(1-(PRINCIPAL!$K$51/100)),IF(AND(PRINCIPAL!$H$51&lt;&gt;"",L130=PRINCIPAL!$L$51),VLOOKUP($AW$126,'Banco de Dados'!$B$4:$J$50,8,FALSE)*PRINCIPAL!$H$51*(1-(PRINCIPAL!$M$51/100)),IF(AND(PRINCIPAL!$H$51&lt;&gt;"",L130=PRINCIPAL!$N$51),VLOOKUP($AW$126,'Banco de Dados'!$B$4:$J$50,8,FALSE)*PRINCIPAL!$H$51*(1-(PRINCIPAL!$O$51/100)),IF(PRINCIPAL!$H$51&lt;&gt;"",VLOOKUP($AW$126,'Banco de Dados'!$B$4:$J$50,8,FALSE)*PRINCIPAL!$H$51,IF(OR(L130=PRINCIPAL!$I$51,L130=PRINCIPAL!$I$51+PRINCIPAL!$I$51,L130=PRINCIPAL!$I$51+PRINCIPAL!$I$51+PRINCIPAL!$I$51),0,IF(L130=PRINCIPAL!$J$51,VLOOKUP($AW$126,'Banco de Dados'!$B$4:$J$50,6,FALSE)*(1-(PRINCIPAL!$K$51/100)),IF(L130=PRINCIPAL!$L$51,VLOOKUP($AW$126,'Banco de Dados'!$B$4:$J$50,6,FALSE)*(1-(PRINCIPAL!$M$51/100)),IF(L130=PRINCIPAL!$N$51,VLOOKUP($AW$126,'Banco de Dados'!$B$4:$J$50,6,FALSE)*(1-(PRINCIPAL!$O$51/100)),VLOOKUP($AW$126,'Banco de Dados'!$B$4:$J$50,6,FALSE)))))))))),"")</f>
        <v/>
      </c>
      <c r="AW130" s="29" t="str">
        <f>IFERROR(AV130*(IFERROR(VLOOKUP($AW$126,'Banco de Dados'!$B$4:$J$50,4,FALSE),"ERRO")),"")</f>
        <v/>
      </c>
      <c r="AX130" s="29" t="str">
        <f>IFERROR(AW130+AV130,"")</f>
        <v/>
      </c>
      <c r="AY130" s="103" t="str">
        <f>IFERROR(AX130*(C130*(PRINCIPAL!$G$51/100))*0.47*(44/12),"")</f>
        <v/>
      </c>
      <c r="AZ130" s="111" t="str">
        <f>IFERROR(AY130+AZ129,"")</f>
        <v/>
      </c>
      <c r="BA130" s="30" t="str">
        <f>IFERROR(IF(AND(PRINCIPAL!$H$52&lt;&gt;"",OR(L130=PRINCIPAL!$I$52,L130=PRINCIPAL!$I$52+PRINCIPAL!$I$52,L130=PRINCIPAL!$I$52+PRINCIPAL!$I$52+PRINCIPAL!$I$52)),0,IF(AND(PRINCIPAL!$H$52&lt;&gt;"",L130=PRINCIPAL!$J$52),VLOOKUP($BB$126,'Banco de Dados'!$B$4:$J$50,8,FALSE)*PRINCIPAL!$H$52*(1-(PRINCIPAL!$K$52/100)),IF(AND(PRINCIPAL!$H$52&lt;&gt;"",L130=PRINCIPAL!$L$52),VLOOKUP($BB$126,'Banco de Dados'!$B$4:$J$50,8,FALSE)*PRINCIPAL!$H$52*(1-(PRINCIPAL!$M$52/100)),IF(AND(PRINCIPAL!$H$52&lt;&gt;"",L130=PRINCIPAL!$N$52),VLOOKUP($BB$126,'Banco de Dados'!$B$4:$J$50,8,FALSE)*PRINCIPAL!$H$52*(1-(PRINCIPAL!$O$52/100)),IF(PRINCIPAL!$H$52&lt;&gt;"",VLOOKUP($BB$126,'Banco de Dados'!$B$4:$J$50,8,FALSE)*PRINCIPAL!$H$52,IF(OR(L130=PRINCIPAL!$I$52,L130=PRINCIPAL!$I$52+PRINCIPAL!$I$52,L130=PRINCIPAL!$I$52+PRINCIPAL!$I$52+PRINCIPAL!$I$52),0,IF(L130=PRINCIPAL!$J$52,VLOOKUP($BB$126,'Banco de Dados'!$B$4:$J$50,6,FALSE)*(1-(PRINCIPAL!$K$52/100)),IF(L130=PRINCIPAL!$L$52,VLOOKUP($BB$126,'Banco de Dados'!$B$4:$J$50,6,FALSE)*(1-(PRINCIPAL!$M$52/100)),IF(L130=PRINCIPAL!$N$52,VLOOKUP($BB$126,'Banco de Dados'!$B$4:$J$50,6,FALSE)*(1-(PRINCIPAL!$O$52/100)),VLOOKUP($BB$126,'Banco de Dados'!$B$4:$J$50,6,FALSE)))))))))),"")</f>
        <v/>
      </c>
      <c r="BB130" s="29" t="str">
        <f>IFERROR(BA130*(IFERROR(VLOOKUP($BB$126,'Banco de Dados'!$B$4:$J$50,4,FALSE),"ERRO")),"")</f>
        <v/>
      </c>
      <c r="BC130" s="29" t="str">
        <f>IFERROR(BB130+BA130,"")</f>
        <v/>
      </c>
      <c r="BD130" s="103" t="str">
        <f>IFERROR(BC130*(C130*(PRINCIPAL!$G$52/100))*0.47*(44/12),"")</f>
        <v/>
      </c>
      <c r="BE130" s="111" t="str">
        <f>IFERROR(BD130+BE129,"")</f>
        <v/>
      </c>
      <c r="BF130" s="30" t="str">
        <f>IFERROR(IF(AND(PRINCIPAL!$H$53&lt;&gt;"",OR(L130=PRINCIPAL!$I$53,L130=PRINCIPAL!$I$53+PRINCIPAL!$I$53,L130=PRINCIPAL!$I$53+PRINCIPAL!$I$53+PRINCIPAL!$I$53)),0,IF(AND(PRINCIPAL!$H$53&lt;&gt;"",L130=PRINCIPAL!$J$53),VLOOKUP($BG$126,'Banco de Dados'!$B$4:$J$50,8,FALSE)*PRINCIPAL!$H$53*(1-(PRINCIPAL!$K$53/100)),IF(AND(PRINCIPAL!$H$53&lt;&gt;"",L130=PRINCIPAL!$L$53),VLOOKUP($BG$126,'Banco de Dados'!$B$4:$J$50,8,FALSE)*PRINCIPAL!$H$53*(1-(PRINCIPAL!$M$53/100)),IF(AND(PRINCIPAL!$H$53&lt;&gt;"",L130=PRINCIPAL!$N$53),VLOOKUP($BG$126,'Banco de Dados'!$B$4:$J$50,8,FALSE)*PRINCIPAL!$H$53*(1-(PRINCIPAL!$O$53/100)),IF(PRINCIPAL!$H$53&lt;&gt;"",VLOOKUP($BG$126,'Banco de Dados'!$B$4:$J$50,8,FALSE)*PRINCIPAL!$H$53,IF(OR(L130=PRINCIPAL!$I$53,L130=PRINCIPAL!$I$53+PRINCIPAL!$I$53,L130=PRINCIPAL!$I$53+PRINCIPAL!$I$53+PRINCIPAL!$I$53),0,IF(L130=PRINCIPAL!$J$53,VLOOKUP($BG$126,'Banco de Dados'!$B$4:$J$50,6,FALSE)*(1-(PRINCIPAL!$K$53/100)),IF(L130=PRINCIPAL!$L$53,VLOOKUP($BG$126,'Banco de Dados'!$B$4:$J$50,6,FALSE)*(1-(PRINCIPAL!$M$53/100)),IF(L130=PRINCIPAL!$N$53,VLOOKUP($BG$126,'Banco de Dados'!$B$4:$J$50,6,FALSE)*(1-(PRINCIPAL!$O$53/100)),VLOOKUP($BG$126,'Banco de Dados'!$B$4:$J$50,6,FALSE)))))))))),"")</f>
        <v/>
      </c>
      <c r="BG130" s="29" t="str">
        <f>IFERROR(BF130*(IFERROR(VLOOKUP($BG$126,'Banco de Dados'!$B$4:$J$50,4,FALSE),"ERRO")),"")</f>
        <v/>
      </c>
      <c r="BH130" s="29" t="str">
        <f>IFERROR(BG130+BF130,"")</f>
        <v/>
      </c>
      <c r="BI130" s="103" t="str">
        <f>IFERROR(BH130*(C130*(PRINCIPAL!$G$53/100))*0.47*(44/12),"")</f>
        <v/>
      </c>
      <c r="BJ130" s="102" t="str">
        <f>IFERROR(BI130+BJ129,"")</f>
        <v/>
      </c>
    </row>
    <row r="131" spans="2:62" ht="12.75" customHeight="1" x14ac:dyDescent="0.3">
      <c r="B131" s="326">
        <f t="shared" ref="B131:B163" si="74">IF(B92&lt;&gt;"",B92,"")</f>
        <v>2023</v>
      </c>
      <c r="C131" s="342"/>
      <c r="D131" s="1"/>
      <c r="E131" s="116">
        <v>3</v>
      </c>
      <c r="F131" s="24" t="str">
        <f>IFERROR(VLOOKUP($G$126,'Banco de Dados'!$B$4:$J$50,6,FALSE),"")</f>
        <v/>
      </c>
      <c r="G131" s="25" t="str">
        <f>IFERROR(F131*(IFERROR(VLOOKUP($G$126,'Banco de Dados'!$B$4:$J$50,4,FALSE),"ERRO")),"")</f>
        <v/>
      </c>
      <c r="H131" s="25" t="str">
        <f t="shared" ref="H131:H163" si="75">IFERROR(F131+G131,"")</f>
        <v/>
      </c>
      <c r="I131" s="103" t="str">
        <f t="shared" ref="I131:I163" si="76">IFERROR(H131*C131*0.47*(44/12),"")</f>
        <v/>
      </c>
      <c r="J131" s="117" t="str">
        <f t="shared" ref="J131:J163" si="77">IFERROR(I131+J130,"")</f>
        <v/>
      </c>
      <c r="K131" s="1"/>
      <c r="L131" s="91">
        <v>3</v>
      </c>
      <c r="M131" s="24" t="str">
        <f>IFERROR(IF(AND(PRINCIPAL!$H$44&lt;&gt;"",OR(L131=PRINCIPAL!$I$44,L131=PRINCIPAL!$I$44+PRINCIPAL!$I$44,L131=PRINCIPAL!$I$44+PRINCIPAL!$I$44+PRINCIPAL!$I$44)),0,IF(AND(PRINCIPAL!$H$44&lt;&gt;"",L131=PRINCIPAL!$J$44),VLOOKUP($N$126,'Banco de Dados'!$B$4:$J$50,8,FALSE)*PRINCIPAL!$H$44*(1-(PRINCIPAL!$K$44/100)),IF(AND(PRINCIPAL!$H$44&lt;&gt;"",L131=PRINCIPAL!$L$44),VLOOKUP($N$126,'Banco de Dados'!$B$4:$J$50,8,FALSE)*PRINCIPAL!$H$44*(1-(PRINCIPAL!$M$44/100)),IF(AND(PRINCIPAL!$H$44&lt;&gt;"",L131=PRINCIPAL!$N$44),VLOOKUP($N$126,'Banco de Dados'!$B$4:$J$50,8,FALSE)*PRINCIPAL!$H$44*(1-(PRINCIPAL!$O$44/100)),IF(PRINCIPAL!$H$44&lt;&gt;"",VLOOKUP($N$126,'Banco de Dados'!$B$4:$J$50,8,FALSE)*PRINCIPAL!$H$44,IF(OR(L131=PRINCIPAL!$I$44,L131=PRINCIPAL!$I$44+PRINCIPAL!$I$44,L131=PRINCIPAL!$I$44+PRINCIPAL!$I$44+PRINCIPAL!$I$44),0,IF(L131=PRINCIPAL!$J$44,VLOOKUP($N$126,'Banco de Dados'!$B$4:$J$50,6,FALSE)*(1-(PRINCIPAL!$K$44/100)),IF(L131=PRINCIPAL!$L$44,VLOOKUP($N$126,'Banco de Dados'!$B$4:$J$50,6,FALSE)*(1-(PRINCIPAL!$M$44/100)),IF(L131=PRINCIPAL!$N$44,VLOOKUP($N$126,'Banco de Dados'!$B$4:$J$50,6,FALSE)*(1-(PRINCIPAL!$O$44/100)),VLOOKUP($N$126,'Banco de Dados'!$B$4:$J$50,6,FALSE)))))))))),"")</f>
        <v/>
      </c>
      <c r="N131" s="25" t="str">
        <f>IFERROR(M131*(IFERROR(VLOOKUP($N$126,'Banco de Dados'!$B$4:$J$50,4,FALSE),"ERRO")),"")</f>
        <v/>
      </c>
      <c r="O131" s="25" t="str">
        <f t="shared" si="72"/>
        <v/>
      </c>
      <c r="P131" s="103" t="str">
        <f>IFERROR(O131*(C131*(PRINCIPAL!$G$44/100))*0.47*(44/12),"")</f>
        <v/>
      </c>
      <c r="Q131" s="107" t="str">
        <f>IFERROR(Q130+P131,"")</f>
        <v/>
      </c>
      <c r="R131" s="29" t="str">
        <f>IFERROR(IF(AND(PRINCIPAL!$H$45&lt;&gt;"",OR(L131=PRINCIPAL!$I$45,L131=PRINCIPAL!$I$45+PRINCIPAL!$I$45,L131=PRINCIPAL!$I$45+PRINCIPAL!$I$45+PRINCIPAL!$I$45)),0,IF(AND(PRINCIPAL!$H$45&lt;&gt;"",L131=PRINCIPAL!$J$45),VLOOKUP($S$126,'Banco de Dados'!$B$4:$J$50,8,FALSE)*PRINCIPAL!$H$45*(1-(PRINCIPAL!$K$45/100)),IF(AND(PRINCIPAL!$H$45&lt;&gt;"",L131=PRINCIPAL!$L$45),VLOOKUP($S$126,'Banco de Dados'!$B$4:$J$50,8,FALSE)*PRINCIPAL!$H$45*(1-(PRINCIPAL!$M$45/100)),IF(AND(PRINCIPAL!$H$45&lt;&gt;"",L131=PRINCIPAL!$N$45),VLOOKUP($S$126,'Banco de Dados'!$B$4:$J$50,8,FALSE)*PRINCIPAL!$H$45*(1-(PRINCIPAL!$O$45/100)),IF(PRINCIPAL!$H$45&lt;&gt;"",VLOOKUP($S$126,'Banco de Dados'!$B$4:$J$50,8,FALSE)*PRINCIPAL!$H$45,IF(OR(L131=PRINCIPAL!$I$45,L131=PRINCIPAL!$I$45+PRINCIPAL!$I$45,L131=PRINCIPAL!$I$45+PRINCIPAL!$I$45+PRINCIPAL!$I$45),0,IF(L131=PRINCIPAL!$J$45,VLOOKUP($S$126,'Banco de Dados'!$B$4:$J$50,6,FALSE)*(1-(PRINCIPAL!$K$45/100)),IF(L131=PRINCIPAL!$L$45,VLOOKUP($S$126,'Banco de Dados'!$B$4:$J$50,6,FALSE)*(1-(PRINCIPAL!$M$45/100)),IF(L131=PRINCIPAL!$N$45,VLOOKUP($S$126,'Banco de Dados'!$B$4:$J$50,6,FALSE)*(1-(PRINCIPAL!$O$45/100)),VLOOKUP($S$126,'Banco de Dados'!$B$4:$J$50,6,FALSE)))))))))),"")</f>
        <v/>
      </c>
      <c r="S131" s="29" t="str">
        <f>IFERROR(R131*(IFERROR(VLOOKUP($S$126,'Banco de Dados'!$B$4:$J$50,4,FALSE),"ERRO")),"")</f>
        <v/>
      </c>
      <c r="T131" s="29" t="str">
        <f t="shared" ref="T131:T163" si="78">IFERROR(R131+S131,"")</f>
        <v/>
      </c>
      <c r="U131" s="103" t="str">
        <f>IFERROR(T131*(C131*(PRINCIPAL!$G$45/100))*0.47*(44/12),"")</f>
        <v/>
      </c>
      <c r="V131" s="103" t="str">
        <f t="shared" si="73"/>
        <v/>
      </c>
      <c r="W131" s="30" t="str">
        <f>IFERROR(IF(AND(PRINCIPAL!$H$46&lt;&gt;"",OR(L131=PRINCIPAL!$I$46,L131=PRINCIPAL!$I$46+PRINCIPAL!$I$46,L131=PRINCIPAL!$I$46+PRINCIPAL!$I$46+PRINCIPAL!$I$46)),0,IF(AND(PRINCIPAL!$H$46&lt;&gt;"",L131=PRINCIPAL!$J$46),VLOOKUP($X$126,'Banco de Dados'!$B$4:$J$50,8,FALSE)*PRINCIPAL!$H$46*(1-(PRINCIPAL!$K$46/100)),IF(AND(PRINCIPAL!$H$46&lt;&gt;"",L131=PRINCIPAL!$L$46),VLOOKUP($X$126,'Banco de Dados'!$B$4:$J$50,8,FALSE)*PRINCIPAL!$H$46*(1-(PRINCIPAL!$M$46/100)),IF(AND(PRINCIPAL!$H$46&lt;&gt;"",L131=PRINCIPAL!$N$46),VLOOKUP($X$126,'Banco de Dados'!$B$4:$J$50,8,FALSE)*PRINCIPAL!$H$46*(1-(PRINCIPAL!$O$46/100)),IF(PRINCIPAL!$H$46&lt;&gt;"",VLOOKUP($X$126,'Banco de Dados'!$B$4:$J$50,8,FALSE)*PRINCIPAL!$H$46,IF(OR(L131=PRINCIPAL!$I$46,L131=PRINCIPAL!$I$46+PRINCIPAL!$I$46,L131=PRINCIPAL!$I$46+PRINCIPAL!$I$46+PRINCIPAL!$I$46),0,IF(L131=PRINCIPAL!$J$46,VLOOKUP($X$126,'Banco de Dados'!$B$4:$J$50,6,FALSE)*(1-(PRINCIPAL!$K$46/100)),IF(L131=PRINCIPAL!$L$46,VLOOKUP($X$126,'Banco de Dados'!$B$4:$J$50,6,FALSE)*(1-(PRINCIPAL!$M$46/100)),IF(L131=PRINCIPAL!$N$46,VLOOKUP($X$126,'Banco de Dados'!$B$4:$J$50,6,FALSE)*(1-(PRINCIPAL!$O$46/100)),VLOOKUP($X$126,'Banco de Dados'!$B$4:$J$50,6,FALSE)))))))))),"")</f>
        <v/>
      </c>
      <c r="X131" s="29" t="str">
        <f>IFERROR(W131*(IFERROR(VLOOKUP($X$126,'Banco de Dados'!$B$4:$J$50,4,FALSE),"ERRO")),"")</f>
        <v/>
      </c>
      <c r="Y131" s="29" t="str">
        <f>IFERROR(X131+W131,"")</f>
        <v/>
      </c>
      <c r="Z131" s="103" t="str">
        <f>IFERROR(Y131*(C131*(PRINCIPAL!$G$46/100))*0.47*(44/12),"")</f>
        <v/>
      </c>
      <c r="AA131" s="111" t="str">
        <f>IFERROR(Z131+AA130,"")</f>
        <v/>
      </c>
      <c r="AB131" s="30" t="str">
        <f>IFERROR(IF(AND(PRINCIPAL!$H$47&lt;&gt;"",OR(L131=PRINCIPAL!$I$47,L131=PRINCIPAL!$I$47+PRINCIPAL!$I$47,L131=PRINCIPAL!$I$47+PRINCIPAL!$I$47+PRINCIPAL!$I$47)),0,IF(AND(PRINCIPAL!$H$47&lt;&gt;"",L131=PRINCIPAL!$J$47),VLOOKUP($AC$126,'Banco de Dados'!$B$4:$J$50,8,FALSE)*PRINCIPAL!$H$47*(1-(PRINCIPAL!$K$47/100)),IF(AND(PRINCIPAL!$H$47&lt;&gt;"",L131=PRINCIPAL!$L$47),VLOOKUP($AC$126,'Banco de Dados'!$B$4:$J$50,8,FALSE)*PRINCIPAL!$H$47*(1-(PRINCIPAL!$M$47/100)),IF(AND(PRINCIPAL!$H$47&lt;&gt;"",L131=PRINCIPAL!$N$47),VLOOKUP($AC$126,'Banco de Dados'!$B$4:$J$50,8,FALSE)*PRINCIPAL!$H$47*(1-(PRINCIPAL!$O$47/100)),IF(PRINCIPAL!$H$47&lt;&gt;"",VLOOKUP($AC$126,'Banco de Dados'!$B$4:$J$50,8,FALSE)*PRINCIPAL!$H$47,IF(OR(L131=PRINCIPAL!$I$47,L131=PRINCIPAL!$I$47+PRINCIPAL!$I$47,L131=PRINCIPAL!$I$47+PRINCIPAL!$I$47+PRINCIPAL!$I$47),0,IF(L131=PRINCIPAL!$J$47,VLOOKUP($AC$126,'Banco de Dados'!$B$4:$J$50,6,FALSE)*(1-(PRINCIPAL!$K$47/100)),IF(L131=PRINCIPAL!$L$47,VLOOKUP($AC$126,'Banco de Dados'!$B$4:$J$50,6,FALSE)*(1-(PRINCIPAL!$M$47/100)),IF(L131=PRINCIPAL!$N$47,VLOOKUP($AC$126,'Banco de Dados'!$B$4:$J$50,6,FALSE)*(1-(PRINCIPAL!$O$47/100)),VLOOKUP($AC$126,'Banco de Dados'!$B$4:$J$50,6,FALSE)))))))))),"")</f>
        <v/>
      </c>
      <c r="AC131" s="29" t="str">
        <f>IFERROR(AB131*(IFERROR(VLOOKUP($AC$126,'Banco de Dados'!$B$4:$J$50,4,FALSE),"ERRO")),"")</f>
        <v/>
      </c>
      <c r="AD131" s="29" t="str">
        <f t="shared" ref="AD131:AD163" si="79">IFERROR(AC131+AB131,"")</f>
        <v/>
      </c>
      <c r="AE131" s="103" t="str">
        <f>IFERROR(AD131*(C131*(PRINCIPAL!$G$47/100))*0.47*(44/12),"")</f>
        <v/>
      </c>
      <c r="AF131" s="111" t="str">
        <f t="shared" ref="AF131:AF163" si="80">IFERROR(AE131+AF130,"")</f>
        <v/>
      </c>
      <c r="AG131" s="30" t="str">
        <f>IFERROR(IF(AND(PRINCIPAL!$H$48&lt;&gt;"",OR(L131=PRINCIPAL!$I$48,L131=PRINCIPAL!$I$48+PRINCIPAL!$I$48,L131=PRINCIPAL!$I$48+PRINCIPAL!$I$48+PRINCIPAL!$I$48)),0,IF(AND(PRINCIPAL!$H$48&lt;&gt;"",L131=PRINCIPAL!$J$48),VLOOKUP($AH$126,'Banco de Dados'!$B$4:$J$50,8,FALSE)*PRINCIPAL!$H$48*(1-(PRINCIPAL!$K$48/100)),IF(AND(PRINCIPAL!$H$48&lt;&gt;"",L131=PRINCIPAL!$L$48),VLOOKUP($AH$126,'Banco de Dados'!$B$4:$J$50,8,FALSE)*PRINCIPAL!$H$48*(1-(PRINCIPAL!$M$48/100)),IF(AND(PRINCIPAL!$H$48&lt;&gt;"",L131=PRINCIPAL!$N$48),VLOOKUP($AH$126,'Banco de Dados'!$B$4:$J$50,8,FALSE)*PRINCIPAL!$H$48*(1-(PRINCIPAL!$O$48/100)),IF(PRINCIPAL!$H$48&lt;&gt;"",VLOOKUP($AH$126,'Banco de Dados'!$B$4:$J$50,8,FALSE)*PRINCIPAL!$H$48,IF(OR(L131=PRINCIPAL!$I$48,L131=PRINCIPAL!$I$48+PRINCIPAL!$I$48,L131=PRINCIPAL!$I$48+PRINCIPAL!$I$48+PRINCIPAL!$I$48),0,IF(L131=PRINCIPAL!$J$48,VLOOKUP($AH$126,'Banco de Dados'!$B$4:$J$50,6,FALSE)*(1-(PRINCIPAL!$K$48/100)),IF(L131=PRINCIPAL!$L$48,VLOOKUP($AH$126,'Banco de Dados'!$B$4:$J$50,6,FALSE)*(1-(PRINCIPAL!$M$48/100)),IF(L131=PRINCIPAL!$N$48,VLOOKUP($AH$126,'Banco de Dados'!$B$4:$J$50,6,FALSE)*(1-(PRINCIPAL!$O$48/100)),VLOOKUP($AH$126,'Banco de Dados'!$B$4:$J$50,6,FALSE)))))))))),"")</f>
        <v/>
      </c>
      <c r="AH131" s="29" t="str">
        <f>IFERROR(AG131*(IFERROR(VLOOKUP($AH$126,'Banco de Dados'!$B$4:$J$50,4,FALSE),"ERRO")),"")</f>
        <v/>
      </c>
      <c r="AI131" s="29" t="str">
        <f t="shared" ref="AI131:AI163" si="81">IFERROR(AH131+AG131,"")</f>
        <v/>
      </c>
      <c r="AJ131" s="103" t="str">
        <f>IFERROR(AI131*(C131*(PRINCIPAL!$G$48/100))*0.47*(44/12),"")</f>
        <v/>
      </c>
      <c r="AK131" s="111" t="str">
        <f t="shared" ref="AK131:AK163" si="82">IFERROR(AJ131+AK130,"")</f>
        <v/>
      </c>
      <c r="AL131" s="30" t="str">
        <f>IFERROR(IF(AND(PRINCIPAL!$H$49&lt;&gt;"",OR(L131=PRINCIPAL!$I$49,L131=PRINCIPAL!$I$49+PRINCIPAL!$I$49,L131=PRINCIPAL!$I$49+PRINCIPAL!$I$49+PRINCIPAL!$I$49)),0,IF(AND(PRINCIPAL!$H$49&lt;&gt;"",L131=PRINCIPAL!$J$49),VLOOKUP($AM$126,'Banco de Dados'!$B$4:$J$50,8,FALSE)*PRINCIPAL!$H$49*(1-(PRINCIPAL!$K$49/100)),IF(AND(PRINCIPAL!$H$49&lt;&gt;"",L131=PRINCIPAL!$L$49),VLOOKUP($AM$126,'Banco de Dados'!$B$4:$J$50,8,FALSE)*PRINCIPAL!$H$49*(1-(PRINCIPAL!$M$49/100)),IF(AND(PRINCIPAL!$H$49&lt;&gt;"",L131=PRINCIPAL!$N$49),VLOOKUP($AM$126,'Banco de Dados'!$B$4:$J$50,8,FALSE)*PRINCIPAL!$H$49*(1-(PRINCIPAL!$O$49/100)),IF(PRINCIPAL!$H$49&lt;&gt;"",VLOOKUP($AM$126,'Banco de Dados'!$B$4:$J$50,8,FALSE)*PRINCIPAL!$H$49,IF(OR(L131=PRINCIPAL!$I$49,L131=PRINCIPAL!$I$49+PRINCIPAL!$I$49,L131=PRINCIPAL!$I$49+PRINCIPAL!$I$49+PRINCIPAL!$I$49),0,IF(L131=PRINCIPAL!$J$49,VLOOKUP($AM$126,'Banco de Dados'!$B$4:$J$50,6,FALSE)*(1-(PRINCIPAL!$K$49/100)),IF(L131=PRINCIPAL!$L$49,VLOOKUP($AM$126,'Banco de Dados'!$B$4:$J$50,6,FALSE)*(1-(PRINCIPAL!$M$49/100)),IF(L131=PRINCIPAL!$N$49,VLOOKUP($AM$126,'Banco de Dados'!$B$4:$J$50,6,FALSE)*(1-(PRINCIPAL!$O$49/100)),VLOOKUP($AM$126,'Banco de Dados'!$B$4:$J$50,6,FALSE)))))))))),"")</f>
        <v/>
      </c>
      <c r="AM131" s="29" t="str">
        <f>IFERROR(AL131*(IFERROR(VLOOKUP($AM$126,'Banco de Dados'!$B$4:$J$50,4,FALSE),"ERRO")),"")</f>
        <v/>
      </c>
      <c r="AN131" s="29" t="str">
        <f t="shared" ref="AN131:AN163" si="83">IFERROR(AM131+AL131,"")</f>
        <v/>
      </c>
      <c r="AO131" s="103" t="str">
        <f>IFERROR(AN131*(C131*(PRINCIPAL!$G$49/100))*0.47*(44/12),"")</f>
        <v/>
      </c>
      <c r="AP131" s="111" t="str">
        <f t="shared" ref="AP131:AP163" si="84">IFERROR(AO131+AP130,"")</f>
        <v/>
      </c>
      <c r="AQ131" s="30" t="str">
        <f>IFERROR(IF(AND(PRINCIPAL!$H$50&lt;&gt;"",OR(L131=PRINCIPAL!$I$50,L131=PRINCIPAL!$I$50+PRINCIPAL!$I$50,L131=PRINCIPAL!$I$50+PRINCIPAL!$I$50+PRINCIPAL!$I$50)),0,IF(AND(PRINCIPAL!$H$50&lt;&gt;"",L131=PRINCIPAL!$J$50),VLOOKUP($AR$126,'Banco de Dados'!$B$4:$J$50,8,FALSE)*PRINCIPAL!$H$50*(1-(PRINCIPAL!$K$50/100)),IF(AND(PRINCIPAL!$H$50&lt;&gt;"",L131=PRINCIPAL!$L$50),VLOOKUP($AR$126,'Banco de Dados'!$B$4:$J$50,8,FALSE)*PRINCIPAL!$H$50*(1-(PRINCIPAL!$M$50/100)),IF(AND(PRINCIPAL!$H$50&lt;&gt;"",L131=PRINCIPAL!$N$50),VLOOKUP($AR$126,'Banco de Dados'!$B$4:$J$50,8,FALSE)*PRINCIPAL!$H$50*(1-(PRINCIPAL!$O$50/100)),IF(PRINCIPAL!$H$50&lt;&gt;"",VLOOKUP($AR$126,'Banco de Dados'!$B$4:$J$50,8,FALSE)*PRINCIPAL!$H$50,IF(OR(L131=PRINCIPAL!$I$50,L131=PRINCIPAL!$I$50+PRINCIPAL!$I$50,L131=PRINCIPAL!$I$50+PRINCIPAL!$I$50+PRINCIPAL!$I$50),0,IF(L131=PRINCIPAL!$J$50,VLOOKUP($AR$126,'Banco de Dados'!$B$4:$J$50,6,FALSE)*(1-(PRINCIPAL!$K$50/100)),IF(L131=PRINCIPAL!$L$50,VLOOKUP($AR$126,'Banco de Dados'!$B$4:$J$50,6,FALSE)*(1-(PRINCIPAL!$M$50/100)),IF(L131=PRINCIPAL!$N$50,VLOOKUP($AR$126,'Banco de Dados'!$B$4:$J$50,6,FALSE)*(1-(PRINCIPAL!$O$50/100)),VLOOKUP($AR$126,'Banco de Dados'!$B$4:$J$50,6,FALSE)))))))))),"")</f>
        <v/>
      </c>
      <c r="AR131" s="29" t="str">
        <f>IFERROR(AQ131*(IFERROR(VLOOKUP($AR$126,'Banco de Dados'!$B$4:$J$50,4,FALSE),"ERRO")),"")</f>
        <v/>
      </c>
      <c r="AS131" s="29" t="str">
        <f t="shared" ref="AS131:AS163" si="85">IFERROR(AR131+AQ131,"")</f>
        <v/>
      </c>
      <c r="AT131" s="103" t="str">
        <f>IFERROR(AS131*(C131*(PRINCIPAL!$G$50/100))*0.47*(44/12),"")</f>
        <v/>
      </c>
      <c r="AU131" s="111" t="str">
        <f t="shared" ref="AU131:AU163" si="86">IFERROR(AT131+AU130,"")</f>
        <v/>
      </c>
      <c r="AV131" s="30" t="str">
        <f>IFERROR(IF(AND(PRINCIPAL!$H$51&lt;&gt;"",OR(L131=PRINCIPAL!$I$51,L131=PRINCIPAL!$I$51+PRINCIPAL!$I$51,L131=PRINCIPAL!$I$51+PRINCIPAL!$I$51+PRINCIPAL!$I$51)),0,IF(AND(PRINCIPAL!$H$51&lt;&gt;"",L131=PRINCIPAL!$J$51),VLOOKUP($AW$126,'Banco de Dados'!$B$4:$J$50,8,FALSE)*PRINCIPAL!$H$51*(1-(PRINCIPAL!$K$51/100)),IF(AND(PRINCIPAL!$H$51&lt;&gt;"",L131=PRINCIPAL!$L$51),VLOOKUP($AW$126,'Banco de Dados'!$B$4:$J$50,8,FALSE)*PRINCIPAL!$H$51*(1-(PRINCIPAL!$M$51/100)),IF(AND(PRINCIPAL!$H$51&lt;&gt;"",L131=PRINCIPAL!$N$51),VLOOKUP($AW$126,'Banco de Dados'!$B$4:$J$50,8,FALSE)*PRINCIPAL!$H$51*(1-(PRINCIPAL!$O$51/100)),IF(PRINCIPAL!$H$51&lt;&gt;"",VLOOKUP($AW$126,'Banco de Dados'!$B$4:$J$50,8,FALSE)*PRINCIPAL!$H$51,IF(OR(L131=PRINCIPAL!$I$51,L131=PRINCIPAL!$I$51+PRINCIPAL!$I$51,L131=PRINCIPAL!$I$51+PRINCIPAL!$I$51+PRINCIPAL!$I$51),0,IF(L131=PRINCIPAL!$J$51,VLOOKUP($AW$126,'Banco de Dados'!$B$4:$J$50,6,FALSE)*(1-(PRINCIPAL!$K$51/100)),IF(L131=PRINCIPAL!$L$51,VLOOKUP($AW$126,'Banco de Dados'!$B$4:$J$50,6,FALSE)*(1-(PRINCIPAL!$M$51/100)),IF(L131=PRINCIPAL!$N$51,VLOOKUP($AW$126,'Banco de Dados'!$B$4:$J$50,6,FALSE)*(1-(PRINCIPAL!$O$51/100)),VLOOKUP($AW$126,'Banco de Dados'!$B$4:$J$50,6,FALSE)))))))))),"")</f>
        <v/>
      </c>
      <c r="AW131" s="29" t="str">
        <f>IFERROR(AV131*(IFERROR(VLOOKUP($AW$126,'Banco de Dados'!$B$4:$J$50,4,FALSE),"ERRO")),"")</f>
        <v/>
      </c>
      <c r="AX131" s="29" t="str">
        <f t="shared" ref="AX131:AX163" si="87">IFERROR(AW131+AV131,"")</f>
        <v/>
      </c>
      <c r="AY131" s="103" t="str">
        <f>IFERROR(AX131*(C131*(PRINCIPAL!$G$51/100))*0.47*(44/12),"")</f>
        <v/>
      </c>
      <c r="AZ131" s="111" t="str">
        <f t="shared" ref="AZ131:AZ163" si="88">IFERROR(AY131+AZ130,"")</f>
        <v/>
      </c>
      <c r="BA131" s="30" t="str">
        <f>IFERROR(IF(AND(PRINCIPAL!$H$52&lt;&gt;"",OR(L131=PRINCIPAL!$I$52,L131=PRINCIPAL!$I$52+PRINCIPAL!$I$52,L131=PRINCIPAL!$I$52+PRINCIPAL!$I$52+PRINCIPAL!$I$52)),0,IF(AND(PRINCIPAL!$H$52&lt;&gt;"",L131=PRINCIPAL!$J$52),VLOOKUP($BB$126,'Banco de Dados'!$B$4:$J$50,8,FALSE)*PRINCIPAL!$H$52*(1-(PRINCIPAL!$K$52/100)),IF(AND(PRINCIPAL!$H$52&lt;&gt;"",L131=PRINCIPAL!$L$52),VLOOKUP($BB$126,'Banco de Dados'!$B$4:$J$50,8,FALSE)*PRINCIPAL!$H$52*(1-(PRINCIPAL!$M$52/100)),IF(AND(PRINCIPAL!$H$52&lt;&gt;"",L131=PRINCIPAL!$N$52),VLOOKUP($BB$126,'Banco de Dados'!$B$4:$J$50,8,FALSE)*PRINCIPAL!$H$52*(1-(PRINCIPAL!$O$52/100)),IF(PRINCIPAL!$H$52&lt;&gt;"",VLOOKUP($BB$126,'Banco de Dados'!$B$4:$J$50,8,FALSE)*PRINCIPAL!$H$52,IF(OR(L131=PRINCIPAL!$I$52,L131=PRINCIPAL!$I$52+PRINCIPAL!$I$52,L131=PRINCIPAL!$I$52+PRINCIPAL!$I$52+PRINCIPAL!$I$52),0,IF(L131=PRINCIPAL!$J$52,VLOOKUP($BB$126,'Banco de Dados'!$B$4:$J$50,6,FALSE)*(1-(PRINCIPAL!$K$52/100)),IF(L131=PRINCIPAL!$L$52,VLOOKUP($BB$126,'Banco de Dados'!$B$4:$J$50,6,FALSE)*(1-(PRINCIPAL!$M$52/100)),IF(L131=PRINCIPAL!$N$52,VLOOKUP($BB$126,'Banco de Dados'!$B$4:$J$50,6,FALSE)*(1-(PRINCIPAL!$O$52/100)),VLOOKUP($BB$126,'Banco de Dados'!$B$4:$J$50,6,FALSE)))))))))),"")</f>
        <v/>
      </c>
      <c r="BB131" s="29" t="str">
        <f>IFERROR(BA131*(IFERROR(VLOOKUP($BB$126,'Banco de Dados'!$B$4:$J$50,4,FALSE),"ERRO")),"")</f>
        <v/>
      </c>
      <c r="BC131" s="29" t="str">
        <f t="shared" ref="BC131:BC163" si="89">IFERROR(BB131+BA131,"")</f>
        <v/>
      </c>
      <c r="BD131" s="103" t="str">
        <f>IFERROR(BC131*(C131*(PRINCIPAL!$G$52/100))*0.47*(44/12),"")</f>
        <v/>
      </c>
      <c r="BE131" s="111" t="str">
        <f t="shared" ref="BE131:BE163" si="90">IFERROR(BD131+BE130,"")</f>
        <v/>
      </c>
      <c r="BF131" s="30" t="str">
        <f>IFERROR(IF(AND(PRINCIPAL!$H$53&lt;&gt;"",OR(L131=PRINCIPAL!$I$53,L131=PRINCIPAL!$I$53+PRINCIPAL!$I$53,L131=PRINCIPAL!$I$53+PRINCIPAL!$I$53+PRINCIPAL!$I$53)),0,IF(AND(PRINCIPAL!$H$53&lt;&gt;"",L131=PRINCIPAL!$J$53),VLOOKUP($BG$126,'Banco de Dados'!$B$4:$J$50,8,FALSE)*PRINCIPAL!$H$53*(1-(PRINCIPAL!$K$53/100)),IF(AND(PRINCIPAL!$H$53&lt;&gt;"",L131=PRINCIPAL!$L$53),VLOOKUP($BG$126,'Banco de Dados'!$B$4:$J$50,8,FALSE)*PRINCIPAL!$H$53*(1-(PRINCIPAL!$M$53/100)),IF(AND(PRINCIPAL!$H$53&lt;&gt;"",L131=PRINCIPAL!$N$53),VLOOKUP($BG$126,'Banco de Dados'!$B$4:$J$50,8,FALSE)*PRINCIPAL!$H$53*(1-(PRINCIPAL!$O$53/100)),IF(PRINCIPAL!$H$53&lt;&gt;"",VLOOKUP($BG$126,'Banco de Dados'!$B$4:$J$50,8,FALSE)*PRINCIPAL!$H$53,IF(OR(L131=PRINCIPAL!$I$53,L131=PRINCIPAL!$I$53+PRINCIPAL!$I$53,L131=PRINCIPAL!$I$53+PRINCIPAL!$I$53+PRINCIPAL!$I$53),0,IF(L131=PRINCIPAL!$J$53,VLOOKUP($BG$126,'Banco de Dados'!$B$4:$J$50,6,FALSE)*(1-(PRINCIPAL!$K$53/100)),IF(L131=PRINCIPAL!$L$53,VLOOKUP($BG$126,'Banco de Dados'!$B$4:$J$50,6,FALSE)*(1-(PRINCIPAL!$M$53/100)),IF(L131=PRINCIPAL!$N$53,VLOOKUP($BG$126,'Banco de Dados'!$B$4:$J$50,6,FALSE)*(1-(PRINCIPAL!$O$53/100)),VLOOKUP($BG$126,'Banco de Dados'!$B$4:$J$50,6,FALSE)))))))))),"")</f>
        <v/>
      </c>
      <c r="BG131" s="29" t="str">
        <f>IFERROR(BF131*(IFERROR(VLOOKUP($BG$126,'Banco de Dados'!$B$4:$J$50,4,FALSE),"ERRO")),"")</f>
        <v/>
      </c>
      <c r="BH131" s="29" t="str">
        <f t="shared" ref="BH131:BH162" si="91">IFERROR(BG131+BF131,"")</f>
        <v/>
      </c>
      <c r="BI131" s="103" t="str">
        <f>IFERROR(BH131*(C131*(PRINCIPAL!$G$53/100))*0.47*(44/12),"")</f>
        <v/>
      </c>
      <c r="BJ131" s="102" t="str">
        <f t="shared" ref="BJ131:BJ163" si="92">IFERROR(BI131+BJ130,"")</f>
        <v/>
      </c>
    </row>
    <row r="132" spans="2:62" ht="12.75" customHeight="1" x14ac:dyDescent="0.3">
      <c r="B132" s="326">
        <f t="shared" si="74"/>
        <v>2024</v>
      </c>
      <c r="C132" s="343"/>
      <c r="D132" s="1"/>
      <c r="E132" s="116">
        <v>4</v>
      </c>
      <c r="F132" s="24" t="str">
        <f>IFERROR(VLOOKUP($G$126,'Banco de Dados'!$B$4:$J$50,6,FALSE),"")</f>
        <v/>
      </c>
      <c r="G132" s="25" t="str">
        <f>IFERROR(F132*(IFERROR(VLOOKUP($G$126,'Banco de Dados'!$B$4:$J$50,4,FALSE),"ERRO")),"")</f>
        <v/>
      </c>
      <c r="H132" s="25" t="str">
        <f t="shared" si="75"/>
        <v/>
      </c>
      <c r="I132" s="103" t="str">
        <f t="shared" si="76"/>
        <v/>
      </c>
      <c r="J132" s="117" t="str">
        <f t="shared" si="77"/>
        <v/>
      </c>
      <c r="K132" s="1"/>
      <c r="L132" s="91">
        <v>4</v>
      </c>
      <c r="M132" s="24" t="str">
        <f>IFERROR(IF(AND(PRINCIPAL!$H$44&lt;&gt;"",OR(L132=PRINCIPAL!$I$44,L132=PRINCIPAL!$I$44+PRINCIPAL!$I$44,L132=PRINCIPAL!$I$44+PRINCIPAL!$I$44+PRINCIPAL!$I$44)),0,IF(AND(PRINCIPAL!$H$44&lt;&gt;"",L132=PRINCIPAL!$J$44),VLOOKUP($N$126,'Banco de Dados'!$B$4:$J$50,8,FALSE)*PRINCIPAL!$H$44*(1-(PRINCIPAL!$K$44/100)),IF(AND(PRINCIPAL!$H$44&lt;&gt;"",L132=PRINCIPAL!$L$44),VLOOKUP($N$126,'Banco de Dados'!$B$4:$J$50,8,FALSE)*PRINCIPAL!$H$44*(1-(PRINCIPAL!$M$44/100)),IF(AND(PRINCIPAL!$H$44&lt;&gt;"",L132=PRINCIPAL!$N$44),VLOOKUP($N$126,'Banco de Dados'!$B$4:$J$50,8,FALSE)*PRINCIPAL!$H$44*(1-(PRINCIPAL!$O$44/100)),IF(PRINCIPAL!$H$44&lt;&gt;"",VLOOKUP($N$126,'Banco de Dados'!$B$4:$J$50,8,FALSE)*PRINCIPAL!$H$44,IF(OR(L132=PRINCIPAL!$I$44,L132=PRINCIPAL!$I$44+PRINCIPAL!$I$44,L132=PRINCIPAL!$I$44+PRINCIPAL!$I$44+PRINCIPAL!$I$44),0,IF(L132=PRINCIPAL!$J$44,VLOOKUP($N$126,'Banco de Dados'!$B$4:$J$50,6,FALSE)*(1-(PRINCIPAL!$K$44/100)),IF(L132=PRINCIPAL!$L$44,VLOOKUP($N$126,'Banco de Dados'!$B$4:$J$50,6,FALSE)*(1-(PRINCIPAL!$M$44/100)),IF(L132=PRINCIPAL!$N$44,VLOOKUP($N$126,'Banco de Dados'!$B$4:$J$50,6,FALSE)*(1-(PRINCIPAL!$O$44/100)),VLOOKUP($N$126,'Banco de Dados'!$B$4:$J$50,6,FALSE)))))))))),"")</f>
        <v/>
      </c>
      <c r="N132" s="25" t="str">
        <f>IFERROR(M132*(IFERROR(VLOOKUP($N$126,'Banco de Dados'!$B$4:$J$50,4,FALSE),"ERRO")),"")</f>
        <v/>
      </c>
      <c r="O132" s="25" t="str">
        <f t="shared" si="72"/>
        <v/>
      </c>
      <c r="P132" s="103" t="str">
        <f>IFERROR(O132*(C132*(PRINCIPAL!$G$44/100))*0.47*(44/12),"")</f>
        <v/>
      </c>
      <c r="Q132" s="107" t="str">
        <f>IFERROR(Q131+P132,"")</f>
        <v/>
      </c>
      <c r="R132" s="29" t="str">
        <f>IFERROR(IF(AND(PRINCIPAL!$H$45&lt;&gt;"",OR(L132=PRINCIPAL!$I$45,L132=PRINCIPAL!$I$45+PRINCIPAL!$I$45,L132=PRINCIPAL!$I$45+PRINCIPAL!$I$45+PRINCIPAL!$I$45)),0,IF(AND(PRINCIPAL!$H$45&lt;&gt;"",L132=PRINCIPAL!$J$45),VLOOKUP($S$126,'Banco de Dados'!$B$4:$J$50,8,FALSE)*PRINCIPAL!$H$45*(1-(PRINCIPAL!$K$45/100)),IF(AND(PRINCIPAL!$H$45&lt;&gt;"",L132=PRINCIPAL!$L$45),VLOOKUP($S$126,'Banco de Dados'!$B$4:$J$50,8,FALSE)*PRINCIPAL!$H$45*(1-(PRINCIPAL!$M$45/100)),IF(AND(PRINCIPAL!$H$45&lt;&gt;"",L132=PRINCIPAL!$N$45),VLOOKUP($S$126,'Banco de Dados'!$B$4:$J$50,8,FALSE)*PRINCIPAL!$H$45*(1-(PRINCIPAL!$O$45/100)),IF(PRINCIPAL!$H$45&lt;&gt;"",VLOOKUP($S$126,'Banco de Dados'!$B$4:$J$50,8,FALSE)*PRINCIPAL!$H$45,IF(OR(L132=PRINCIPAL!$I$45,L132=PRINCIPAL!$I$45+PRINCIPAL!$I$45,L132=PRINCIPAL!$I$45+PRINCIPAL!$I$45+PRINCIPAL!$I$45),0,IF(L132=PRINCIPAL!$J$45,VLOOKUP($S$126,'Banco de Dados'!$B$4:$J$50,6,FALSE)*(1-(PRINCIPAL!$K$45/100)),IF(L132=PRINCIPAL!$L$45,VLOOKUP($S$126,'Banco de Dados'!$B$4:$J$50,6,FALSE)*(1-(PRINCIPAL!$M$45/100)),IF(L132=PRINCIPAL!$N$45,VLOOKUP($S$126,'Banco de Dados'!$B$4:$J$50,6,FALSE)*(1-(PRINCIPAL!$O$45/100)),VLOOKUP($S$126,'Banco de Dados'!$B$4:$J$50,6,FALSE)))))))))),"")</f>
        <v/>
      </c>
      <c r="S132" s="29" t="str">
        <f>IFERROR(R132*(IFERROR(VLOOKUP($S$126,'Banco de Dados'!$B$4:$J$50,4,FALSE),"ERRO")),"")</f>
        <v/>
      </c>
      <c r="T132" s="29" t="str">
        <f t="shared" si="78"/>
        <v/>
      </c>
      <c r="U132" s="103" t="str">
        <f>IFERROR(T132*(C132*(PRINCIPAL!$G$45/100))*0.47*(44/12),"")</f>
        <v/>
      </c>
      <c r="V132" s="103" t="str">
        <f t="shared" si="73"/>
        <v/>
      </c>
      <c r="W132" s="30" t="str">
        <f>IFERROR(IF(AND(PRINCIPAL!$H$46&lt;&gt;"",OR(L132=PRINCIPAL!$I$46,L132=PRINCIPAL!$I$46+PRINCIPAL!$I$46,L132=PRINCIPAL!$I$46+PRINCIPAL!$I$46+PRINCIPAL!$I$46)),0,IF(AND(PRINCIPAL!$H$46&lt;&gt;"",L132=PRINCIPAL!$J$46),VLOOKUP($X$126,'Banco de Dados'!$B$4:$J$50,8,FALSE)*PRINCIPAL!$H$46*(1-(PRINCIPAL!$K$46/100)),IF(AND(PRINCIPAL!$H$46&lt;&gt;"",L132=PRINCIPAL!$L$46),VLOOKUP($X$126,'Banco de Dados'!$B$4:$J$50,8,FALSE)*PRINCIPAL!$H$46*(1-(PRINCIPAL!$M$46/100)),IF(AND(PRINCIPAL!$H$46&lt;&gt;"",L132=PRINCIPAL!$N$46),VLOOKUP($X$126,'Banco de Dados'!$B$4:$J$50,8,FALSE)*PRINCIPAL!$H$46*(1-(PRINCIPAL!$O$46/100)),IF(PRINCIPAL!$H$46&lt;&gt;"",VLOOKUP($X$126,'Banco de Dados'!$B$4:$J$50,8,FALSE)*PRINCIPAL!$H$46,IF(OR(L132=PRINCIPAL!$I$46,L132=PRINCIPAL!$I$46+PRINCIPAL!$I$46,L132=PRINCIPAL!$I$46+PRINCIPAL!$I$46+PRINCIPAL!$I$46),0,IF(L132=PRINCIPAL!$J$46,VLOOKUP($X$126,'Banco de Dados'!$B$4:$J$50,6,FALSE)*(1-(PRINCIPAL!$K$46/100)),IF(L132=PRINCIPAL!$L$46,VLOOKUP($X$126,'Banco de Dados'!$B$4:$J$50,6,FALSE)*(1-(PRINCIPAL!$M$46/100)),IF(L132=PRINCIPAL!$N$46,VLOOKUP($X$126,'Banco de Dados'!$B$4:$J$50,6,FALSE)*(1-(PRINCIPAL!$O$46/100)),VLOOKUP($X$126,'Banco de Dados'!$B$4:$J$50,6,FALSE)))))))))),"")</f>
        <v/>
      </c>
      <c r="X132" s="29" t="str">
        <f>IFERROR(W132*(IFERROR(VLOOKUP($X$126,'Banco de Dados'!$B$4:$J$50,4,FALSE),"ERRO")),"")</f>
        <v/>
      </c>
      <c r="Y132" s="29" t="str">
        <f t="shared" ref="Y132:Y163" si="93">IFERROR(X132+W132,"")</f>
        <v/>
      </c>
      <c r="Z132" s="103" t="str">
        <f>IFERROR(Y132*(C132*(PRINCIPAL!$G$46/100))*0.47*(44/12),"")</f>
        <v/>
      </c>
      <c r="AA132" s="111" t="str">
        <f t="shared" ref="AA132:AA163" si="94">IFERROR(Z132+AA131,"")</f>
        <v/>
      </c>
      <c r="AB132" s="30" t="str">
        <f>IFERROR(IF(AND(PRINCIPAL!$H$47&lt;&gt;"",OR(L132=PRINCIPAL!$I$47,L132=PRINCIPAL!$I$47+PRINCIPAL!$I$47,L132=PRINCIPAL!$I$47+PRINCIPAL!$I$47+PRINCIPAL!$I$47)),0,IF(AND(PRINCIPAL!$H$47&lt;&gt;"",L132=PRINCIPAL!$J$47),VLOOKUP($AC$126,'Banco de Dados'!$B$4:$J$50,8,FALSE)*PRINCIPAL!$H$47*(1-(PRINCIPAL!$K$47/100)),IF(AND(PRINCIPAL!$H$47&lt;&gt;"",L132=PRINCIPAL!$L$47),VLOOKUP($AC$126,'Banco de Dados'!$B$4:$J$50,8,FALSE)*PRINCIPAL!$H$47*(1-(PRINCIPAL!$M$47/100)),IF(AND(PRINCIPAL!$H$47&lt;&gt;"",L132=PRINCIPAL!$N$47),VLOOKUP($AC$126,'Banco de Dados'!$B$4:$J$50,8,FALSE)*PRINCIPAL!$H$47*(1-(PRINCIPAL!$O$47/100)),IF(PRINCIPAL!$H$47&lt;&gt;"",VLOOKUP($AC$126,'Banco de Dados'!$B$4:$J$50,8,FALSE)*PRINCIPAL!$H$47,IF(OR(L132=PRINCIPAL!$I$47,L132=PRINCIPAL!$I$47+PRINCIPAL!$I$47,L132=PRINCIPAL!$I$47+PRINCIPAL!$I$47+PRINCIPAL!$I$47),0,IF(L132=PRINCIPAL!$J$47,VLOOKUP($AC$126,'Banco de Dados'!$B$4:$J$50,6,FALSE)*(1-(PRINCIPAL!$K$47/100)),IF(L132=PRINCIPAL!$L$47,VLOOKUP($AC$126,'Banco de Dados'!$B$4:$J$50,6,FALSE)*(1-(PRINCIPAL!$M$47/100)),IF(L132=PRINCIPAL!$N$47,VLOOKUP($AC$126,'Banco de Dados'!$B$4:$J$50,6,FALSE)*(1-(PRINCIPAL!$O$47/100)),VLOOKUP($AC$126,'Banco de Dados'!$B$4:$J$50,6,FALSE)))))))))),"")</f>
        <v/>
      </c>
      <c r="AC132" s="29" t="str">
        <f>IFERROR(AB132*(IFERROR(VLOOKUP($AC$126,'Banco de Dados'!$B$4:$J$50,4,FALSE),"ERRO")),"")</f>
        <v/>
      </c>
      <c r="AD132" s="29" t="str">
        <f t="shared" si="79"/>
        <v/>
      </c>
      <c r="AE132" s="103" t="str">
        <f>IFERROR(AD132*(C132*(PRINCIPAL!$G$47/100))*0.47*(44/12),"")</f>
        <v/>
      </c>
      <c r="AF132" s="111" t="str">
        <f t="shared" si="80"/>
        <v/>
      </c>
      <c r="AG132" s="30" t="str">
        <f>IFERROR(IF(AND(PRINCIPAL!$H$48&lt;&gt;"",OR(L132=PRINCIPAL!$I$48,L132=PRINCIPAL!$I$48+PRINCIPAL!$I$48,L132=PRINCIPAL!$I$48+PRINCIPAL!$I$48+PRINCIPAL!$I$48)),0,IF(AND(PRINCIPAL!$H$48&lt;&gt;"",L132=PRINCIPAL!$J$48),VLOOKUP($AH$126,'Banco de Dados'!$B$4:$J$50,8,FALSE)*PRINCIPAL!$H$48*(1-(PRINCIPAL!$K$48/100)),IF(AND(PRINCIPAL!$H$48&lt;&gt;"",L132=PRINCIPAL!$L$48),VLOOKUP($AH$126,'Banco de Dados'!$B$4:$J$50,8,FALSE)*PRINCIPAL!$H$48*(1-(PRINCIPAL!$M$48/100)),IF(AND(PRINCIPAL!$H$48&lt;&gt;"",L132=PRINCIPAL!$N$48),VLOOKUP($AH$126,'Banco de Dados'!$B$4:$J$50,8,FALSE)*PRINCIPAL!$H$48*(1-(PRINCIPAL!$O$48/100)),IF(PRINCIPAL!$H$48&lt;&gt;"",VLOOKUP($AH$126,'Banco de Dados'!$B$4:$J$50,8,FALSE)*PRINCIPAL!$H$48,IF(OR(L132=PRINCIPAL!$I$48,L132=PRINCIPAL!$I$48+PRINCIPAL!$I$48,L132=PRINCIPAL!$I$48+PRINCIPAL!$I$48+PRINCIPAL!$I$48),0,IF(L132=PRINCIPAL!$J$48,VLOOKUP($AH$126,'Banco de Dados'!$B$4:$J$50,6,FALSE)*(1-(PRINCIPAL!$K$48/100)),IF(L132=PRINCIPAL!$L$48,VLOOKUP($AH$126,'Banco de Dados'!$B$4:$J$50,6,FALSE)*(1-(PRINCIPAL!$M$48/100)),IF(L132=PRINCIPAL!$N$48,VLOOKUP($AH$126,'Banco de Dados'!$B$4:$J$50,6,FALSE)*(1-(PRINCIPAL!$O$48/100)),VLOOKUP($AH$126,'Banco de Dados'!$B$4:$J$50,6,FALSE)))))))))),"")</f>
        <v/>
      </c>
      <c r="AH132" s="29" t="str">
        <f>IFERROR(AG132*(IFERROR(VLOOKUP($AH$126,'Banco de Dados'!$B$4:$J$50,4,FALSE),"ERRO")),"")</f>
        <v/>
      </c>
      <c r="AI132" s="29" t="str">
        <f t="shared" si="81"/>
        <v/>
      </c>
      <c r="AJ132" s="103" t="str">
        <f>IFERROR(AI132*(C132*(PRINCIPAL!$G$48/100))*0.47*(44/12),"")</f>
        <v/>
      </c>
      <c r="AK132" s="111" t="str">
        <f t="shared" si="82"/>
        <v/>
      </c>
      <c r="AL132" s="30" t="str">
        <f>IFERROR(IF(AND(PRINCIPAL!$H$49&lt;&gt;"",OR(L132=PRINCIPAL!$I$49,L132=PRINCIPAL!$I$49+PRINCIPAL!$I$49,L132=PRINCIPAL!$I$49+PRINCIPAL!$I$49+PRINCIPAL!$I$49)),0,IF(AND(PRINCIPAL!$H$49&lt;&gt;"",L132=PRINCIPAL!$J$49),VLOOKUP($AM$126,'Banco de Dados'!$B$4:$J$50,8,FALSE)*PRINCIPAL!$H$49*(1-(PRINCIPAL!$K$49/100)),IF(AND(PRINCIPAL!$H$49&lt;&gt;"",L132=PRINCIPAL!$L$49),VLOOKUP($AM$126,'Banco de Dados'!$B$4:$J$50,8,FALSE)*PRINCIPAL!$H$49*(1-(PRINCIPAL!$M$49/100)),IF(AND(PRINCIPAL!$H$49&lt;&gt;"",L132=PRINCIPAL!$N$49),VLOOKUP($AM$126,'Banco de Dados'!$B$4:$J$50,8,FALSE)*PRINCIPAL!$H$49*(1-(PRINCIPAL!$O$49/100)),IF(PRINCIPAL!$H$49&lt;&gt;"",VLOOKUP($AM$126,'Banco de Dados'!$B$4:$J$50,8,FALSE)*PRINCIPAL!$H$49,IF(OR(L132=PRINCIPAL!$I$49,L132=PRINCIPAL!$I$49+PRINCIPAL!$I$49,L132=PRINCIPAL!$I$49+PRINCIPAL!$I$49+PRINCIPAL!$I$49),0,IF(L132=PRINCIPAL!$J$49,VLOOKUP($AM$126,'Banco de Dados'!$B$4:$J$50,6,FALSE)*(1-(PRINCIPAL!$K$49/100)),IF(L132=PRINCIPAL!$L$49,VLOOKUP($AM$126,'Banco de Dados'!$B$4:$J$50,6,FALSE)*(1-(PRINCIPAL!$M$49/100)),IF(L132=PRINCIPAL!$N$49,VLOOKUP($AM$126,'Banco de Dados'!$B$4:$J$50,6,FALSE)*(1-(PRINCIPAL!$O$49/100)),VLOOKUP($AM$126,'Banco de Dados'!$B$4:$J$50,6,FALSE)))))))))),"")</f>
        <v/>
      </c>
      <c r="AM132" s="29" t="str">
        <f>IFERROR(AL132*(IFERROR(VLOOKUP($AM$126,'Banco de Dados'!$B$4:$J$50,4,FALSE),"ERRO")),"")</f>
        <v/>
      </c>
      <c r="AN132" s="29" t="str">
        <f t="shared" si="83"/>
        <v/>
      </c>
      <c r="AO132" s="103" t="str">
        <f>IFERROR(AN132*(C132*(PRINCIPAL!$G$49/100))*0.47*(44/12),"")</f>
        <v/>
      </c>
      <c r="AP132" s="111" t="str">
        <f t="shared" si="84"/>
        <v/>
      </c>
      <c r="AQ132" s="30" t="str">
        <f>IFERROR(IF(AND(PRINCIPAL!$H$50&lt;&gt;"",OR(L132=PRINCIPAL!$I$50,L132=PRINCIPAL!$I$50+PRINCIPAL!$I$50,L132=PRINCIPAL!$I$50+PRINCIPAL!$I$50+PRINCIPAL!$I$50)),0,IF(AND(PRINCIPAL!$H$50&lt;&gt;"",L132=PRINCIPAL!$J$50),VLOOKUP($AR$126,'Banco de Dados'!$B$4:$J$50,8,FALSE)*PRINCIPAL!$H$50*(1-(PRINCIPAL!$K$50/100)),IF(AND(PRINCIPAL!$H$50&lt;&gt;"",L132=PRINCIPAL!$L$50),VLOOKUP($AR$126,'Banco de Dados'!$B$4:$J$50,8,FALSE)*PRINCIPAL!$H$50*(1-(PRINCIPAL!$M$50/100)),IF(AND(PRINCIPAL!$H$50&lt;&gt;"",L132=PRINCIPAL!$N$50),VLOOKUP($AR$126,'Banco de Dados'!$B$4:$J$50,8,FALSE)*PRINCIPAL!$H$50*(1-(PRINCIPAL!$O$50/100)),IF(PRINCIPAL!$H$50&lt;&gt;"",VLOOKUP($AR$126,'Banco de Dados'!$B$4:$J$50,8,FALSE)*PRINCIPAL!$H$50,IF(OR(L132=PRINCIPAL!$I$50,L132=PRINCIPAL!$I$50+PRINCIPAL!$I$50,L132=PRINCIPAL!$I$50+PRINCIPAL!$I$50+PRINCIPAL!$I$50),0,IF(L132=PRINCIPAL!$J$50,VLOOKUP($AR$126,'Banco de Dados'!$B$4:$J$50,6,FALSE)*(1-(PRINCIPAL!$K$50/100)),IF(L132=PRINCIPAL!$L$50,VLOOKUP($AR$126,'Banco de Dados'!$B$4:$J$50,6,FALSE)*(1-(PRINCIPAL!$M$50/100)),IF(L132=PRINCIPAL!$N$50,VLOOKUP($AR$126,'Banco de Dados'!$B$4:$J$50,6,FALSE)*(1-(PRINCIPAL!$O$50/100)),VLOOKUP($AR$126,'Banco de Dados'!$B$4:$J$50,6,FALSE)))))))))),"")</f>
        <v/>
      </c>
      <c r="AR132" s="29" t="str">
        <f>IFERROR(AQ132*(IFERROR(VLOOKUP($AR$126,'Banco de Dados'!$B$4:$J$50,4,FALSE),"ERRO")),"")</f>
        <v/>
      </c>
      <c r="AS132" s="29" t="str">
        <f t="shared" si="85"/>
        <v/>
      </c>
      <c r="AT132" s="103" t="str">
        <f>IFERROR(AS132*(C132*(PRINCIPAL!$G$50/100))*0.47*(44/12),"")</f>
        <v/>
      </c>
      <c r="AU132" s="111" t="str">
        <f t="shared" si="86"/>
        <v/>
      </c>
      <c r="AV132" s="30" t="str">
        <f>IFERROR(IF(AND(PRINCIPAL!$H$51&lt;&gt;"",OR(L132=PRINCIPAL!$I$51,L132=PRINCIPAL!$I$51+PRINCIPAL!$I$51,L132=PRINCIPAL!$I$51+PRINCIPAL!$I$51+PRINCIPAL!$I$51)),0,IF(AND(PRINCIPAL!$H$51&lt;&gt;"",L132=PRINCIPAL!$J$51),VLOOKUP($AW$126,'Banco de Dados'!$B$4:$J$50,8,FALSE)*PRINCIPAL!$H$51*(1-(PRINCIPAL!$K$51/100)),IF(AND(PRINCIPAL!$H$51&lt;&gt;"",L132=PRINCIPAL!$L$51),VLOOKUP($AW$126,'Banco de Dados'!$B$4:$J$50,8,FALSE)*PRINCIPAL!$H$51*(1-(PRINCIPAL!$M$51/100)),IF(AND(PRINCIPAL!$H$51&lt;&gt;"",L132=PRINCIPAL!$N$51),VLOOKUP($AW$126,'Banco de Dados'!$B$4:$J$50,8,FALSE)*PRINCIPAL!$H$51*(1-(PRINCIPAL!$O$51/100)),IF(PRINCIPAL!$H$51&lt;&gt;"",VLOOKUP($AW$126,'Banco de Dados'!$B$4:$J$50,8,FALSE)*PRINCIPAL!$H$51,IF(OR(L132=PRINCIPAL!$I$51,L132=PRINCIPAL!$I$51+PRINCIPAL!$I$51,L132=PRINCIPAL!$I$51+PRINCIPAL!$I$51+PRINCIPAL!$I$51),0,IF(L132=PRINCIPAL!$J$51,VLOOKUP($AW$126,'Banco de Dados'!$B$4:$J$50,6,FALSE)*(1-(PRINCIPAL!$K$51/100)),IF(L132=PRINCIPAL!$L$51,VLOOKUP($AW$126,'Banco de Dados'!$B$4:$J$50,6,FALSE)*(1-(PRINCIPAL!$M$51/100)),IF(L132=PRINCIPAL!$N$51,VLOOKUP($AW$126,'Banco de Dados'!$B$4:$J$50,6,FALSE)*(1-(PRINCIPAL!$O$51/100)),VLOOKUP($AW$126,'Banco de Dados'!$B$4:$J$50,6,FALSE)))))))))),"")</f>
        <v/>
      </c>
      <c r="AW132" s="29" t="str">
        <f>IFERROR(AV132*(IFERROR(VLOOKUP($AW$126,'Banco de Dados'!$B$4:$J$50,4,FALSE),"ERRO")),"")</f>
        <v/>
      </c>
      <c r="AX132" s="29" t="str">
        <f t="shared" si="87"/>
        <v/>
      </c>
      <c r="AY132" s="103" t="str">
        <f>IFERROR(AX132*(C132*(PRINCIPAL!$G$51/100))*0.47*(44/12),"")</f>
        <v/>
      </c>
      <c r="AZ132" s="111" t="str">
        <f t="shared" si="88"/>
        <v/>
      </c>
      <c r="BA132" s="30" t="str">
        <f>IFERROR(IF(AND(PRINCIPAL!$H$52&lt;&gt;"",OR(L132=PRINCIPAL!$I$52,L132=PRINCIPAL!$I$52+PRINCIPAL!$I$52,L132=PRINCIPAL!$I$52+PRINCIPAL!$I$52+PRINCIPAL!$I$52)),0,IF(AND(PRINCIPAL!$H$52&lt;&gt;"",L132=PRINCIPAL!$J$52),VLOOKUP($BB$126,'Banco de Dados'!$B$4:$J$50,8,FALSE)*PRINCIPAL!$H$52*(1-(PRINCIPAL!$K$52/100)),IF(AND(PRINCIPAL!$H$52&lt;&gt;"",L132=PRINCIPAL!$L$52),VLOOKUP($BB$126,'Banco de Dados'!$B$4:$J$50,8,FALSE)*PRINCIPAL!$H$52*(1-(PRINCIPAL!$M$52/100)),IF(AND(PRINCIPAL!$H$52&lt;&gt;"",L132=PRINCIPAL!$N$52),VLOOKUP($BB$126,'Banco de Dados'!$B$4:$J$50,8,FALSE)*PRINCIPAL!$H$52*(1-(PRINCIPAL!$O$52/100)),IF(PRINCIPAL!$H$52&lt;&gt;"",VLOOKUP($BB$126,'Banco de Dados'!$B$4:$J$50,8,FALSE)*PRINCIPAL!$H$52,IF(OR(L132=PRINCIPAL!$I$52,L132=PRINCIPAL!$I$52+PRINCIPAL!$I$52,L132=PRINCIPAL!$I$52+PRINCIPAL!$I$52+PRINCIPAL!$I$52),0,IF(L132=PRINCIPAL!$J$52,VLOOKUP($BB$126,'Banco de Dados'!$B$4:$J$50,6,FALSE)*(1-(PRINCIPAL!$K$52/100)),IF(L132=PRINCIPAL!$L$52,VLOOKUP($BB$126,'Banco de Dados'!$B$4:$J$50,6,FALSE)*(1-(PRINCIPAL!$M$52/100)),IF(L132=PRINCIPAL!$N$52,VLOOKUP($BB$126,'Banco de Dados'!$B$4:$J$50,6,FALSE)*(1-(PRINCIPAL!$O$52/100)),VLOOKUP($BB$126,'Banco de Dados'!$B$4:$J$50,6,FALSE)))))))))),"")</f>
        <v/>
      </c>
      <c r="BB132" s="29" t="str">
        <f>IFERROR(BA132*(IFERROR(VLOOKUP($BB$126,'Banco de Dados'!$B$4:$J$50,4,FALSE),"ERRO")),"")</f>
        <v/>
      </c>
      <c r="BC132" s="29" t="str">
        <f t="shared" si="89"/>
        <v/>
      </c>
      <c r="BD132" s="103" t="str">
        <f>IFERROR(BC132*(C132*(PRINCIPAL!$G$52/100))*0.47*(44/12),"")</f>
        <v/>
      </c>
      <c r="BE132" s="111" t="str">
        <f t="shared" si="90"/>
        <v/>
      </c>
      <c r="BF132" s="30" t="str">
        <f>IFERROR(IF(AND(PRINCIPAL!$H$53&lt;&gt;"",OR(L132=PRINCIPAL!$I$53,L132=PRINCIPAL!$I$53+PRINCIPAL!$I$53,L132=PRINCIPAL!$I$53+PRINCIPAL!$I$53+PRINCIPAL!$I$53)),0,IF(AND(PRINCIPAL!$H$53&lt;&gt;"",L132=PRINCIPAL!$J$53),VLOOKUP($BG$126,'Banco de Dados'!$B$4:$J$50,8,FALSE)*PRINCIPAL!$H$53*(1-(PRINCIPAL!$K$53/100)),IF(AND(PRINCIPAL!$H$53&lt;&gt;"",L132=PRINCIPAL!$L$53),VLOOKUP($BG$126,'Banco de Dados'!$B$4:$J$50,8,FALSE)*PRINCIPAL!$H$53*(1-(PRINCIPAL!$M$53/100)),IF(AND(PRINCIPAL!$H$53&lt;&gt;"",L132=PRINCIPAL!$N$53),VLOOKUP($BG$126,'Banco de Dados'!$B$4:$J$50,8,FALSE)*PRINCIPAL!$H$53*(1-(PRINCIPAL!$O$53/100)),IF(PRINCIPAL!$H$53&lt;&gt;"",VLOOKUP($BG$126,'Banco de Dados'!$B$4:$J$50,8,FALSE)*PRINCIPAL!$H$53,IF(OR(L132=PRINCIPAL!$I$53,L132=PRINCIPAL!$I$53+PRINCIPAL!$I$53,L132=PRINCIPAL!$I$53+PRINCIPAL!$I$53+PRINCIPAL!$I$53),0,IF(L132=PRINCIPAL!$J$53,VLOOKUP($BG$126,'Banco de Dados'!$B$4:$J$50,6,FALSE)*(1-(PRINCIPAL!$K$53/100)),IF(L132=PRINCIPAL!$L$53,VLOOKUP($BG$126,'Banco de Dados'!$B$4:$J$50,6,FALSE)*(1-(PRINCIPAL!$M$53/100)),IF(L132=PRINCIPAL!$N$53,VLOOKUP($BG$126,'Banco de Dados'!$B$4:$J$50,6,FALSE)*(1-(PRINCIPAL!$O$53/100)),VLOOKUP($BG$126,'Banco de Dados'!$B$4:$J$50,6,FALSE)))))))))),"")</f>
        <v/>
      </c>
      <c r="BG132" s="29" t="str">
        <f>IFERROR(BF132*(IFERROR(VLOOKUP($BG$126,'Banco de Dados'!$B$4:$J$50,4,FALSE),"ERRO")),"")</f>
        <v/>
      </c>
      <c r="BH132" s="29" t="str">
        <f t="shared" si="91"/>
        <v/>
      </c>
      <c r="BI132" s="103" t="str">
        <f>IFERROR(BH132*(C132*(PRINCIPAL!$G$53/100))*0.47*(44/12),"")</f>
        <v/>
      </c>
      <c r="BJ132" s="102" t="str">
        <f t="shared" si="92"/>
        <v/>
      </c>
    </row>
    <row r="133" spans="2:62" ht="12.75" customHeight="1" x14ac:dyDescent="0.3">
      <c r="B133" s="326">
        <f t="shared" si="74"/>
        <v>2025</v>
      </c>
      <c r="C133" s="340"/>
      <c r="D133" s="1"/>
      <c r="E133" s="116">
        <v>5</v>
      </c>
      <c r="F133" s="24" t="str">
        <f>IFERROR(VLOOKUP($G$126,'Banco de Dados'!$B$4:$J$50,6,FALSE),"")</f>
        <v/>
      </c>
      <c r="G133" s="25" t="str">
        <f>IFERROR(F133*(IFERROR(VLOOKUP($G$126,'Banco de Dados'!$B$4:$J$50,4,FALSE),"ERRO")),"")</f>
        <v/>
      </c>
      <c r="H133" s="25" t="str">
        <f t="shared" si="75"/>
        <v/>
      </c>
      <c r="I133" s="103" t="str">
        <f>IFERROR(H133*C133*0.47*(44/12),"")</f>
        <v/>
      </c>
      <c r="J133" s="117" t="str">
        <f>IFERROR(I133+J132,"")</f>
        <v/>
      </c>
      <c r="K133" s="1"/>
      <c r="L133" s="91">
        <v>5</v>
      </c>
      <c r="M133" s="24" t="str">
        <f>IFERROR(IF(AND(PRINCIPAL!$H$44&lt;&gt;"",OR(L133=PRINCIPAL!$I$44,L133=PRINCIPAL!$I$44+PRINCIPAL!$I$44,L133=PRINCIPAL!$I$44+PRINCIPAL!$I$44+PRINCIPAL!$I$44)),0,IF(AND(PRINCIPAL!$H$44&lt;&gt;"",L133=PRINCIPAL!$J$44),VLOOKUP($N$126,'Banco de Dados'!$B$4:$J$50,8,FALSE)*PRINCIPAL!$H$44*(1-(PRINCIPAL!$K$44/100)),IF(AND(PRINCIPAL!$H$44&lt;&gt;"",L133=PRINCIPAL!$L$44),VLOOKUP($N$126,'Banco de Dados'!$B$4:$J$50,8,FALSE)*PRINCIPAL!$H$44*(1-(PRINCIPAL!$M$44/100)),IF(AND(PRINCIPAL!$H$44&lt;&gt;"",L133=PRINCIPAL!$N$44),VLOOKUP($N$126,'Banco de Dados'!$B$4:$J$50,8,FALSE)*PRINCIPAL!$H$44*(1-(PRINCIPAL!$O$44/100)),IF(PRINCIPAL!$H$44&lt;&gt;"",VLOOKUP($N$126,'Banco de Dados'!$B$4:$J$50,8,FALSE)*PRINCIPAL!$H$44,IF(OR(L133=PRINCIPAL!$I$44,L133=PRINCIPAL!$I$44+PRINCIPAL!$I$44,L133=PRINCIPAL!$I$44+PRINCIPAL!$I$44+PRINCIPAL!$I$44),0,IF(L133=PRINCIPAL!$J$44,VLOOKUP($N$126,'Banco de Dados'!$B$4:$J$50,6,FALSE)*(1-(PRINCIPAL!$K$44/100)),IF(L133=PRINCIPAL!$L$44,VLOOKUP($N$126,'Banco de Dados'!$B$4:$J$50,6,FALSE)*(1-(PRINCIPAL!$M$44/100)),IF(L133=PRINCIPAL!$N$44,VLOOKUP($N$126,'Banco de Dados'!$B$4:$J$50,6,FALSE)*(1-(PRINCIPAL!$O$44/100)),VLOOKUP($N$126,'Banco de Dados'!$B$4:$J$50,6,FALSE)))))))))),"")</f>
        <v/>
      </c>
      <c r="N133" s="25" t="str">
        <f>IFERROR(M133*(IFERROR(VLOOKUP($N$126,'Banco de Dados'!$B$4:$J$50,4,FALSE),"ERRO")),"")</f>
        <v/>
      </c>
      <c r="O133" s="25" t="str">
        <f t="shared" si="72"/>
        <v/>
      </c>
      <c r="P133" s="103" t="str">
        <f>IFERROR(O133*(C133*(PRINCIPAL!$G$44/100))*0.47*(44/12),"")</f>
        <v/>
      </c>
      <c r="Q133" s="107" t="str">
        <f>IFERROR(Q132+P133,"")</f>
        <v/>
      </c>
      <c r="R133" s="29" t="str">
        <f>IFERROR(IF(AND(PRINCIPAL!$H$45&lt;&gt;"",OR(L133=PRINCIPAL!$I$45,L133=PRINCIPAL!$I$45+PRINCIPAL!$I$45,L133=PRINCIPAL!$I$45+PRINCIPAL!$I$45+PRINCIPAL!$I$45)),0,IF(AND(PRINCIPAL!$H$45&lt;&gt;"",L133=PRINCIPAL!$J$45),VLOOKUP($S$126,'Banco de Dados'!$B$4:$J$50,8,FALSE)*PRINCIPAL!$H$45*(1-(PRINCIPAL!$K$45/100)),IF(AND(PRINCIPAL!$H$45&lt;&gt;"",L133=PRINCIPAL!$L$45),VLOOKUP($S$126,'Banco de Dados'!$B$4:$J$50,8,FALSE)*PRINCIPAL!$H$45*(1-(PRINCIPAL!$M$45/100)),IF(AND(PRINCIPAL!$H$45&lt;&gt;"",L133=PRINCIPAL!$N$45),VLOOKUP($S$126,'Banco de Dados'!$B$4:$J$50,8,FALSE)*PRINCIPAL!$H$45*(1-(PRINCIPAL!$O$45/100)),IF(PRINCIPAL!$H$45&lt;&gt;"",VLOOKUP($S$126,'Banco de Dados'!$B$4:$J$50,8,FALSE)*PRINCIPAL!$H$45,IF(OR(L133=PRINCIPAL!$I$45,L133=PRINCIPAL!$I$45+PRINCIPAL!$I$45,L133=PRINCIPAL!$I$45+PRINCIPAL!$I$45+PRINCIPAL!$I$45),0,IF(L133=PRINCIPAL!$J$45,VLOOKUP($S$126,'Banco de Dados'!$B$4:$J$50,6,FALSE)*(1-(PRINCIPAL!$K$45/100)),IF(L133=PRINCIPAL!$L$45,VLOOKUP($S$126,'Banco de Dados'!$B$4:$J$50,6,FALSE)*(1-(PRINCIPAL!$M$45/100)),IF(L133=PRINCIPAL!$N$45,VLOOKUP($S$126,'Banco de Dados'!$B$4:$J$50,6,FALSE)*(1-(PRINCIPAL!$O$45/100)),VLOOKUP($S$126,'Banco de Dados'!$B$4:$J$50,6,FALSE)))))))))),"")</f>
        <v/>
      </c>
      <c r="S133" s="29" t="str">
        <f>IFERROR(R133*(IFERROR(VLOOKUP($S$126,'Banco de Dados'!$B$4:$J$50,4,FALSE),"ERRO")),"")</f>
        <v/>
      </c>
      <c r="T133" s="29" t="str">
        <f t="shared" si="78"/>
        <v/>
      </c>
      <c r="U133" s="103" t="str">
        <f>IFERROR(T133*(C133*(PRINCIPAL!$G$45/100))*0.47*(44/12),"")</f>
        <v/>
      </c>
      <c r="V133" s="103" t="str">
        <f t="shared" si="73"/>
        <v/>
      </c>
      <c r="W133" s="30" t="str">
        <f>IFERROR(IF(AND(PRINCIPAL!$H$46&lt;&gt;"",OR(L133=PRINCIPAL!$I$46,L133=PRINCIPAL!$I$46+PRINCIPAL!$I$46,L133=PRINCIPAL!$I$46+PRINCIPAL!$I$46+PRINCIPAL!$I$46)),0,IF(AND(PRINCIPAL!$H$46&lt;&gt;"",L133=PRINCIPAL!$J$46),VLOOKUP($X$126,'Banco de Dados'!$B$4:$J$50,8,FALSE)*PRINCIPAL!$H$46*(1-(PRINCIPAL!$K$46/100)),IF(AND(PRINCIPAL!$H$46&lt;&gt;"",L133=PRINCIPAL!$L$46),VLOOKUP($X$126,'Banco de Dados'!$B$4:$J$50,8,FALSE)*PRINCIPAL!$H$46*(1-(PRINCIPAL!$M$46/100)),IF(AND(PRINCIPAL!$H$46&lt;&gt;"",L133=PRINCIPAL!$N$46),VLOOKUP($X$126,'Banco de Dados'!$B$4:$J$50,8,FALSE)*PRINCIPAL!$H$46*(1-(PRINCIPAL!$O$46/100)),IF(PRINCIPAL!$H$46&lt;&gt;"",VLOOKUP($X$126,'Banco de Dados'!$B$4:$J$50,8,FALSE)*PRINCIPAL!$H$46,IF(OR(L133=PRINCIPAL!$I$46,L133=PRINCIPAL!$I$46+PRINCIPAL!$I$46,L133=PRINCIPAL!$I$46+PRINCIPAL!$I$46+PRINCIPAL!$I$46),0,IF(L133=PRINCIPAL!$J$46,VLOOKUP($X$126,'Banco de Dados'!$B$4:$J$50,6,FALSE)*(1-(PRINCIPAL!$K$46/100)),IF(L133=PRINCIPAL!$L$46,VLOOKUP($X$126,'Banco de Dados'!$B$4:$J$50,6,FALSE)*(1-(PRINCIPAL!$M$46/100)),IF(L133=PRINCIPAL!$N$46,VLOOKUP($X$126,'Banco de Dados'!$B$4:$J$50,6,FALSE)*(1-(PRINCIPAL!$O$46/100)),VLOOKUP($X$126,'Banco de Dados'!$B$4:$J$50,6,FALSE)))))))))),"")</f>
        <v/>
      </c>
      <c r="X133" s="29" t="str">
        <f>IFERROR(W133*(IFERROR(VLOOKUP($X$126,'Banco de Dados'!$B$4:$J$50,4,FALSE),"ERRO")),"")</f>
        <v/>
      </c>
      <c r="Y133" s="29" t="str">
        <f t="shared" si="93"/>
        <v/>
      </c>
      <c r="Z133" s="103" t="str">
        <f>IFERROR(Y133*(C133*(PRINCIPAL!$G$46/100))*0.47*(44/12),"")</f>
        <v/>
      </c>
      <c r="AA133" s="111" t="str">
        <f t="shared" si="94"/>
        <v/>
      </c>
      <c r="AB133" s="30" t="str">
        <f>IFERROR(IF(AND(PRINCIPAL!$H$47&lt;&gt;"",OR(L133=PRINCIPAL!$I$47,L133=PRINCIPAL!$I$47+PRINCIPAL!$I$47,L133=PRINCIPAL!$I$47+PRINCIPAL!$I$47+PRINCIPAL!$I$47)),0,IF(AND(PRINCIPAL!$H$47&lt;&gt;"",L133=PRINCIPAL!$J$47),VLOOKUP($AC$126,'Banco de Dados'!$B$4:$J$50,8,FALSE)*PRINCIPAL!$H$47*(1-(PRINCIPAL!$K$47/100)),IF(AND(PRINCIPAL!$H$47&lt;&gt;"",L133=PRINCIPAL!$L$47),VLOOKUP($AC$126,'Banco de Dados'!$B$4:$J$50,8,FALSE)*PRINCIPAL!$H$47*(1-(PRINCIPAL!$M$47/100)),IF(AND(PRINCIPAL!$H$47&lt;&gt;"",L133=PRINCIPAL!$N$47),VLOOKUP($AC$126,'Banco de Dados'!$B$4:$J$50,8,FALSE)*PRINCIPAL!$H$47*(1-(PRINCIPAL!$O$47/100)),IF(PRINCIPAL!$H$47&lt;&gt;"",VLOOKUP($AC$126,'Banco de Dados'!$B$4:$J$50,8,FALSE)*PRINCIPAL!$H$47,IF(OR(L133=PRINCIPAL!$I$47,L133=PRINCIPAL!$I$47+PRINCIPAL!$I$47,L133=PRINCIPAL!$I$47+PRINCIPAL!$I$47+PRINCIPAL!$I$47),0,IF(L133=PRINCIPAL!$J$47,VLOOKUP($AC$126,'Banco de Dados'!$B$4:$J$50,6,FALSE)*(1-(PRINCIPAL!$K$47/100)),IF(L133=PRINCIPAL!$L$47,VLOOKUP($AC$126,'Banco de Dados'!$B$4:$J$50,6,FALSE)*(1-(PRINCIPAL!$M$47/100)),IF(L133=PRINCIPAL!$N$47,VLOOKUP($AC$126,'Banco de Dados'!$B$4:$J$50,6,FALSE)*(1-(PRINCIPAL!$O$47/100)),VLOOKUP($AC$126,'Banco de Dados'!$B$4:$J$50,6,FALSE)))))))))),"")</f>
        <v/>
      </c>
      <c r="AC133" s="29" t="str">
        <f>IFERROR(AB133*(IFERROR(VLOOKUP($AC$126,'Banco de Dados'!$B$4:$J$50,4,FALSE),"ERRO")),"")</f>
        <v/>
      </c>
      <c r="AD133" s="29" t="str">
        <f t="shared" si="79"/>
        <v/>
      </c>
      <c r="AE133" s="103" t="str">
        <f>IFERROR(AD133*(C133*(PRINCIPAL!$G$47/100))*0.47*(44/12),"")</f>
        <v/>
      </c>
      <c r="AF133" s="111" t="str">
        <f t="shared" si="80"/>
        <v/>
      </c>
      <c r="AG133" s="30" t="str">
        <f>IFERROR(IF(AND(PRINCIPAL!$H$48&lt;&gt;"",OR(L133=PRINCIPAL!$I$48,L133=PRINCIPAL!$I$48+PRINCIPAL!$I$48,L133=PRINCIPAL!$I$48+PRINCIPAL!$I$48+PRINCIPAL!$I$48)),0,IF(AND(PRINCIPAL!$H$48&lt;&gt;"",L133=PRINCIPAL!$J$48),VLOOKUP($AH$126,'Banco de Dados'!$B$4:$J$50,8,FALSE)*PRINCIPAL!$H$48*(1-(PRINCIPAL!$K$48/100)),IF(AND(PRINCIPAL!$H$48&lt;&gt;"",L133=PRINCIPAL!$L$48),VLOOKUP($AH$126,'Banco de Dados'!$B$4:$J$50,8,FALSE)*PRINCIPAL!$H$48*(1-(PRINCIPAL!$M$48/100)),IF(AND(PRINCIPAL!$H$48&lt;&gt;"",L133=PRINCIPAL!$N$48),VLOOKUP($AH$126,'Banco de Dados'!$B$4:$J$50,8,FALSE)*PRINCIPAL!$H$48*(1-(PRINCIPAL!$O$48/100)),IF(PRINCIPAL!$H$48&lt;&gt;"",VLOOKUP($AH$126,'Banco de Dados'!$B$4:$J$50,8,FALSE)*PRINCIPAL!$H$48,IF(OR(L133=PRINCIPAL!$I$48,L133=PRINCIPAL!$I$48+PRINCIPAL!$I$48,L133=PRINCIPAL!$I$48+PRINCIPAL!$I$48+PRINCIPAL!$I$48),0,IF(L133=PRINCIPAL!$J$48,VLOOKUP($AH$126,'Banco de Dados'!$B$4:$J$50,6,FALSE)*(1-(PRINCIPAL!$K$48/100)),IF(L133=PRINCIPAL!$L$48,VLOOKUP($AH$126,'Banco de Dados'!$B$4:$J$50,6,FALSE)*(1-(PRINCIPAL!$M$48/100)),IF(L133=PRINCIPAL!$N$48,VLOOKUP($AH$126,'Banco de Dados'!$B$4:$J$50,6,FALSE)*(1-(PRINCIPAL!$O$48/100)),VLOOKUP($AH$126,'Banco de Dados'!$B$4:$J$50,6,FALSE)))))))))),"")</f>
        <v/>
      </c>
      <c r="AH133" s="29" t="str">
        <f>IFERROR(AG133*(IFERROR(VLOOKUP($AH$126,'Banco de Dados'!$B$4:$J$50,4,FALSE),"ERRO")),"")</f>
        <v/>
      </c>
      <c r="AI133" s="29" t="str">
        <f t="shared" si="81"/>
        <v/>
      </c>
      <c r="AJ133" s="103" t="str">
        <f>IFERROR(AI133*(C133*(PRINCIPAL!$G$48/100))*0.47*(44/12),"")</f>
        <v/>
      </c>
      <c r="AK133" s="111" t="str">
        <f t="shared" si="82"/>
        <v/>
      </c>
      <c r="AL133" s="30" t="str">
        <f>IFERROR(IF(AND(PRINCIPAL!$H$49&lt;&gt;"",OR(L133=PRINCIPAL!$I$49,L133=PRINCIPAL!$I$49+PRINCIPAL!$I$49,L133=PRINCIPAL!$I$49+PRINCIPAL!$I$49+PRINCIPAL!$I$49)),0,IF(AND(PRINCIPAL!$H$49&lt;&gt;"",L133=PRINCIPAL!$J$49),VLOOKUP($AM$126,'Banco de Dados'!$B$4:$J$50,8,FALSE)*PRINCIPAL!$H$49*(1-(PRINCIPAL!$K$49/100)),IF(AND(PRINCIPAL!$H$49&lt;&gt;"",L133=PRINCIPAL!$L$49),VLOOKUP($AM$126,'Banco de Dados'!$B$4:$J$50,8,FALSE)*PRINCIPAL!$H$49*(1-(PRINCIPAL!$M$49/100)),IF(AND(PRINCIPAL!$H$49&lt;&gt;"",L133=PRINCIPAL!$N$49),VLOOKUP($AM$126,'Banco de Dados'!$B$4:$J$50,8,FALSE)*PRINCIPAL!$H$49*(1-(PRINCIPAL!$O$49/100)),IF(PRINCIPAL!$H$49&lt;&gt;"",VLOOKUP($AM$126,'Banco de Dados'!$B$4:$J$50,8,FALSE)*PRINCIPAL!$H$49,IF(OR(L133=PRINCIPAL!$I$49,L133=PRINCIPAL!$I$49+PRINCIPAL!$I$49,L133=PRINCIPAL!$I$49+PRINCIPAL!$I$49+PRINCIPAL!$I$49),0,IF(L133=PRINCIPAL!$J$49,VLOOKUP($AM$126,'Banco de Dados'!$B$4:$J$50,6,FALSE)*(1-(PRINCIPAL!$K$49/100)),IF(L133=PRINCIPAL!$L$49,VLOOKUP($AM$126,'Banco de Dados'!$B$4:$J$50,6,FALSE)*(1-(PRINCIPAL!$M$49/100)),IF(L133=PRINCIPAL!$N$49,VLOOKUP($AM$126,'Banco de Dados'!$B$4:$J$50,6,FALSE)*(1-(PRINCIPAL!$O$49/100)),VLOOKUP($AM$126,'Banco de Dados'!$B$4:$J$50,6,FALSE)))))))))),"")</f>
        <v/>
      </c>
      <c r="AM133" s="29" t="str">
        <f>IFERROR(AL133*(IFERROR(VLOOKUP($AM$126,'Banco de Dados'!$B$4:$J$50,4,FALSE),"ERRO")),"")</f>
        <v/>
      </c>
      <c r="AN133" s="29" t="str">
        <f t="shared" si="83"/>
        <v/>
      </c>
      <c r="AO133" s="103" t="str">
        <f>IFERROR(AN133*(C133*(PRINCIPAL!$G$49/100))*0.47*(44/12),"")</f>
        <v/>
      </c>
      <c r="AP133" s="111" t="str">
        <f t="shared" si="84"/>
        <v/>
      </c>
      <c r="AQ133" s="30" t="str">
        <f>IFERROR(IF(AND(PRINCIPAL!$H$50&lt;&gt;"",OR(L133=PRINCIPAL!$I$50,L133=PRINCIPAL!$I$50+PRINCIPAL!$I$50,L133=PRINCIPAL!$I$50+PRINCIPAL!$I$50+PRINCIPAL!$I$50)),0,IF(AND(PRINCIPAL!$H$50&lt;&gt;"",L133=PRINCIPAL!$J$50),VLOOKUP($AR$126,'Banco de Dados'!$B$4:$J$50,8,FALSE)*PRINCIPAL!$H$50*(1-(PRINCIPAL!$K$50/100)),IF(AND(PRINCIPAL!$H$50&lt;&gt;"",L133=PRINCIPAL!$L$50),VLOOKUP($AR$126,'Banco de Dados'!$B$4:$J$50,8,FALSE)*PRINCIPAL!$H$50*(1-(PRINCIPAL!$M$50/100)),IF(AND(PRINCIPAL!$H$50&lt;&gt;"",L133=PRINCIPAL!$N$50),VLOOKUP($AR$126,'Banco de Dados'!$B$4:$J$50,8,FALSE)*PRINCIPAL!$H$50*(1-(PRINCIPAL!$O$50/100)),IF(PRINCIPAL!$H$50&lt;&gt;"",VLOOKUP($AR$126,'Banco de Dados'!$B$4:$J$50,8,FALSE)*PRINCIPAL!$H$50,IF(OR(L133=PRINCIPAL!$I$50,L133=PRINCIPAL!$I$50+PRINCIPAL!$I$50,L133=PRINCIPAL!$I$50+PRINCIPAL!$I$50+PRINCIPAL!$I$50),0,IF(L133=PRINCIPAL!$J$50,VLOOKUP($AR$126,'Banco de Dados'!$B$4:$J$50,6,FALSE)*(1-(PRINCIPAL!$K$50/100)),IF(L133=PRINCIPAL!$L$50,VLOOKUP($AR$126,'Banco de Dados'!$B$4:$J$50,6,FALSE)*(1-(PRINCIPAL!$M$50/100)),IF(L133=PRINCIPAL!$N$50,VLOOKUP($AR$126,'Banco de Dados'!$B$4:$J$50,6,FALSE)*(1-(PRINCIPAL!$O$50/100)),VLOOKUP($AR$126,'Banco de Dados'!$B$4:$J$50,6,FALSE)))))))))),"")</f>
        <v/>
      </c>
      <c r="AR133" s="29" t="str">
        <f>IFERROR(AQ133*(IFERROR(VLOOKUP($AR$126,'Banco de Dados'!$B$4:$J$50,4,FALSE),"ERRO")),"")</f>
        <v/>
      </c>
      <c r="AS133" s="29" t="str">
        <f t="shared" si="85"/>
        <v/>
      </c>
      <c r="AT133" s="103" t="str">
        <f>IFERROR(AS133*(C133*(PRINCIPAL!$G$50/100))*0.47*(44/12),"")</f>
        <v/>
      </c>
      <c r="AU133" s="111" t="str">
        <f t="shared" si="86"/>
        <v/>
      </c>
      <c r="AV133" s="30" t="str">
        <f>IFERROR(IF(AND(PRINCIPAL!$H$51&lt;&gt;"",OR(L133=PRINCIPAL!$I$51,L133=PRINCIPAL!$I$51+PRINCIPAL!$I$51,L133=PRINCIPAL!$I$51+PRINCIPAL!$I$51+PRINCIPAL!$I$51)),0,IF(AND(PRINCIPAL!$H$51&lt;&gt;"",L133=PRINCIPAL!$J$51),VLOOKUP($AW$126,'Banco de Dados'!$B$4:$J$50,8,FALSE)*PRINCIPAL!$H$51*(1-(PRINCIPAL!$K$51/100)),IF(AND(PRINCIPAL!$H$51&lt;&gt;"",L133=PRINCIPAL!$L$51),VLOOKUP($AW$126,'Banco de Dados'!$B$4:$J$50,8,FALSE)*PRINCIPAL!$H$51*(1-(PRINCIPAL!$M$51/100)),IF(AND(PRINCIPAL!$H$51&lt;&gt;"",L133=PRINCIPAL!$N$51),VLOOKUP($AW$126,'Banco de Dados'!$B$4:$J$50,8,FALSE)*PRINCIPAL!$H$51*(1-(PRINCIPAL!$O$51/100)),IF(PRINCIPAL!$H$51&lt;&gt;"",VLOOKUP($AW$126,'Banco de Dados'!$B$4:$J$50,8,FALSE)*PRINCIPAL!$H$51,IF(OR(L133=PRINCIPAL!$I$51,L133=PRINCIPAL!$I$51+PRINCIPAL!$I$51,L133=PRINCIPAL!$I$51+PRINCIPAL!$I$51+PRINCIPAL!$I$51),0,IF(L133=PRINCIPAL!$J$51,VLOOKUP($AW$126,'Banco de Dados'!$B$4:$J$50,6,FALSE)*(1-(PRINCIPAL!$K$51/100)),IF(L133=PRINCIPAL!$L$51,VLOOKUP($AW$126,'Banco de Dados'!$B$4:$J$50,6,FALSE)*(1-(PRINCIPAL!$M$51/100)),IF(L133=PRINCIPAL!$N$51,VLOOKUP($AW$126,'Banco de Dados'!$B$4:$J$50,6,FALSE)*(1-(PRINCIPAL!$O$51/100)),VLOOKUP($AW$126,'Banco de Dados'!$B$4:$J$50,6,FALSE)))))))))),"")</f>
        <v/>
      </c>
      <c r="AW133" s="29" t="str">
        <f>IFERROR(AV133*(IFERROR(VLOOKUP($AW$126,'Banco de Dados'!$B$4:$J$50,4,FALSE),"ERRO")),"")</f>
        <v/>
      </c>
      <c r="AX133" s="29" t="str">
        <f t="shared" si="87"/>
        <v/>
      </c>
      <c r="AY133" s="103" t="str">
        <f>IFERROR(AX133*(C133*(PRINCIPAL!$G$51/100))*0.47*(44/12),"")</f>
        <v/>
      </c>
      <c r="AZ133" s="111" t="str">
        <f t="shared" si="88"/>
        <v/>
      </c>
      <c r="BA133" s="30" t="str">
        <f>IFERROR(IF(AND(PRINCIPAL!$H$52&lt;&gt;"",OR(L133=PRINCIPAL!$I$52,L133=PRINCIPAL!$I$52+PRINCIPAL!$I$52,L133=PRINCIPAL!$I$52+PRINCIPAL!$I$52+PRINCIPAL!$I$52)),0,IF(AND(PRINCIPAL!$H$52&lt;&gt;"",L133=PRINCIPAL!$J$52),VLOOKUP($BB$126,'Banco de Dados'!$B$4:$J$50,8,FALSE)*PRINCIPAL!$H$52*(1-(PRINCIPAL!$K$52/100)),IF(AND(PRINCIPAL!$H$52&lt;&gt;"",L133=PRINCIPAL!$L$52),VLOOKUP($BB$126,'Banco de Dados'!$B$4:$J$50,8,FALSE)*PRINCIPAL!$H$52*(1-(PRINCIPAL!$M$52/100)),IF(AND(PRINCIPAL!$H$52&lt;&gt;"",L133=PRINCIPAL!$N$52),VLOOKUP($BB$126,'Banco de Dados'!$B$4:$J$50,8,FALSE)*PRINCIPAL!$H$52*(1-(PRINCIPAL!$O$52/100)),IF(PRINCIPAL!$H$52&lt;&gt;"",VLOOKUP($BB$126,'Banco de Dados'!$B$4:$J$50,8,FALSE)*PRINCIPAL!$H$52,IF(OR(L133=PRINCIPAL!$I$52,L133=PRINCIPAL!$I$52+PRINCIPAL!$I$52,L133=PRINCIPAL!$I$52+PRINCIPAL!$I$52+PRINCIPAL!$I$52),0,IF(L133=PRINCIPAL!$J$52,VLOOKUP($BB$126,'Banco de Dados'!$B$4:$J$50,6,FALSE)*(1-(PRINCIPAL!$K$52/100)),IF(L133=PRINCIPAL!$L$52,VLOOKUP($BB$126,'Banco de Dados'!$B$4:$J$50,6,FALSE)*(1-(PRINCIPAL!$M$52/100)),IF(L133=PRINCIPAL!$N$52,VLOOKUP($BB$126,'Banco de Dados'!$B$4:$J$50,6,FALSE)*(1-(PRINCIPAL!$O$52/100)),VLOOKUP($BB$126,'Banco de Dados'!$B$4:$J$50,6,FALSE)))))))))),"")</f>
        <v/>
      </c>
      <c r="BB133" s="29" t="str">
        <f>IFERROR(BA133*(IFERROR(VLOOKUP($BB$126,'Banco de Dados'!$B$4:$J$50,4,FALSE),"ERRO")),"")</f>
        <v/>
      </c>
      <c r="BC133" s="29" t="str">
        <f t="shared" si="89"/>
        <v/>
      </c>
      <c r="BD133" s="103" t="str">
        <f>IFERROR(BC133*(C133*(PRINCIPAL!$G$52/100))*0.47*(44/12),"")</f>
        <v/>
      </c>
      <c r="BE133" s="111" t="str">
        <f t="shared" si="90"/>
        <v/>
      </c>
      <c r="BF133" s="30" t="str">
        <f>IFERROR(IF(AND(PRINCIPAL!$H$53&lt;&gt;"",OR(L133=PRINCIPAL!$I$53,L133=PRINCIPAL!$I$53+PRINCIPAL!$I$53,L133=PRINCIPAL!$I$53+PRINCIPAL!$I$53+PRINCIPAL!$I$53)),0,IF(AND(PRINCIPAL!$H$53&lt;&gt;"",L133=PRINCIPAL!$J$53),VLOOKUP($BG$126,'Banco de Dados'!$B$4:$J$50,8,FALSE)*PRINCIPAL!$H$53*(1-(PRINCIPAL!$K$53/100)),IF(AND(PRINCIPAL!$H$53&lt;&gt;"",L133=PRINCIPAL!$L$53),VLOOKUP($BG$126,'Banco de Dados'!$B$4:$J$50,8,FALSE)*PRINCIPAL!$H$53*(1-(PRINCIPAL!$M$53/100)),IF(AND(PRINCIPAL!$H$53&lt;&gt;"",L133=PRINCIPAL!$N$53),VLOOKUP($BG$126,'Banco de Dados'!$B$4:$J$50,8,FALSE)*PRINCIPAL!$H$53*(1-(PRINCIPAL!$O$53/100)),IF(PRINCIPAL!$H$53&lt;&gt;"",VLOOKUP($BG$126,'Banco de Dados'!$B$4:$J$50,8,FALSE)*PRINCIPAL!$H$53,IF(OR(L133=PRINCIPAL!$I$53,L133=PRINCIPAL!$I$53+PRINCIPAL!$I$53,L133=PRINCIPAL!$I$53+PRINCIPAL!$I$53+PRINCIPAL!$I$53),0,IF(L133=PRINCIPAL!$J$53,VLOOKUP($BG$126,'Banco de Dados'!$B$4:$J$50,6,FALSE)*(1-(PRINCIPAL!$K$53/100)),IF(L133=PRINCIPAL!$L$53,VLOOKUP($BG$126,'Banco de Dados'!$B$4:$J$50,6,FALSE)*(1-(PRINCIPAL!$M$53/100)),IF(L133=PRINCIPAL!$N$53,VLOOKUP($BG$126,'Banco de Dados'!$B$4:$J$50,6,FALSE)*(1-(PRINCIPAL!$O$53/100)),VLOOKUP($BG$126,'Banco de Dados'!$B$4:$J$50,6,FALSE)))))))))),"")</f>
        <v/>
      </c>
      <c r="BG133" s="29" t="str">
        <f>IFERROR(BF133*(IFERROR(VLOOKUP($BG$126,'Banco de Dados'!$B$4:$J$50,4,FALSE),"ERRO")),"")</f>
        <v/>
      </c>
      <c r="BH133" s="29" t="str">
        <f t="shared" si="91"/>
        <v/>
      </c>
      <c r="BI133" s="103" t="str">
        <f>IFERROR(BH133*(C133*(PRINCIPAL!$G$53/100))*0.47*(44/12),"")</f>
        <v/>
      </c>
      <c r="BJ133" s="102" t="str">
        <f t="shared" si="92"/>
        <v/>
      </c>
    </row>
    <row r="134" spans="2:62" ht="12.75" customHeight="1" x14ac:dyDescent="0.3">
      <c r="B134" s="326">
        <f t="shared" si="74"/>
        <v>2026</v>
      </c>
      <c r="C134" s="340"/>
      <c r="D134" s="1"/>
      <c r="E134" s="116">
        <v>6</v>
      </c>
      <c r="F134" s="24" t="str">
        <f>IFERROR(VLOOKUP($G$126,'Banco de Dados'!$B$4:$J$50,6,FALSE),"")</f>
        <v/>
      </c>
      <c r="G134" s="25" t="str">
        <f>IFERROR(F134*(IFERROR(VLOOKUP($G$126,'Banco de Dados'!$B$4:$J$50,4,FALSE),"ERRO")),"")</f>
        <v/>
      </c>
      <c r="H134" s="25" t="str">
        <f t="shared" si="75"/>
        <v/>
      </c>
      <c r="I134" s="103" t="str">
        <f t="shared" si="76"/>
        <v/>
      </c>
      <c r="J134" s="117" t="str">
        <f t="shared" si="77"/>
        <v/>
      </c>
      <c r="K134" s="1"/>
      <c r="L134" s="91">
        <v>6</v>
      </c>
      <c r="M134" s="24" t="str">
        <f>IFERROR(IF(AND(PRINCIPAL!$H$44&lt;&gt;"",OR(L134=PRINCIPAL!$I$44,L134=PRINCIPAL!$I$44+PRINCIPAL!$I$44,L134=PRINCIPAL!$I$44+PRINCIPAL!$I$44+PRINCIPAL!$I$44)),0,IF(AND(PRINCIPAL!$H$44&lt;&gt;"",L134=PRINCIPAL!$J$44),VLOOKUP($N$126,'Banco de Dados'!$B$4:$J$50,8,FALSE)*PRINCIPAL!$H$44*(1-(PRINCIPAL!$K$44/100)),IF(AND(PRINCIPAL!$H$44&lt;&gt;"",L134=PRINCIPAL!$L$44),VLOOKUP($N$126,'Banco de Dados'!$B$4:$J$50,8,FALSE)*PRINCIPAL!$H$44*(1-(PRINCIPAL!$M$44/100)),IF(AND(PRINCIPAL!$H$44&lt;&gt;"",L134=PRINCIPAL!$N$44),VLOOKUP($N$126,'Banco de Dados'!$B$4:$J$50,8,FALSE)*PRINCIPAL!$H$44*(1-(PRINCIPAL!$O$44/100)),IF(PRINCIPAL!$H$44&lt;&gt;"",VLOOKUP($N$126,'Banco de Dados'!$B$4:$J$50,8,FALSE)*PRINCIPAL!$H$44,IF(OR(L134=PRINCIPAL!$I$44,L134=PRINCIPAL!$I$44+PRINCIPAL!$I$44,L134=PRINCIPAL!$I$44+PRINCIPAL!$I$44+PRINCIPAL!$I$44),0,IF(L134=PRINCIPAL!$J$44,VLOOKUP($N$126,'Banco de Dados'!$B$4:$J$50,6,FALSE)*(1-(PRINCIPAL!$K$44/100)),IF(L134=PRINCIPAL!$L$44,VLOOKUP($N$126,'Banco de Dados'!$B$4:$J$50,6,FALSE)*(1-(PRINCIPAL!$M$44/100)),IF(L134=PRINCIPAL!$N$44,VLOOKUP($N$126,'Banco de Dados'!$B$4:$J$50,6,FALSE)*(1-(PRINCIPAL!$O$44/100)),VLOOKUP($N$126,'Banco de Dados'!$B$4:$J$50,6,FALSE)))))))))),"")</f>
        <v/>
      </c>
      <c r="N134" s="25" t="str">
        <f>IFERROR(M134*(IFERROR(VLOOKUP($N$126,'Banco de Dados'!$B$4:$J$50,4,FALSE),"ERRO")),"")</f>
        <v/>
      </c>
      <c r="O134" s="25" t="str">
        <f t="shared" si="72"/>
        <v/>
      </c>
      <c r="P134" s="103" t="str">
        <f>IFERROR(O134*(C134*(PRINCIPAL!$G$44/100))*0.47*(44/12),"")</f>
        <v/>
      </c>
      <c r="Q134" s="107" t="str">
        <f t="shared" ref="Q134:Q163" si="95">IFERROR(Q133+P134,"")</f>
        <v/>
      </c>
      <c r="R134" s="29" t="str">
        <f>IFERROR(IF(AND(PRINCIPAL!$H$45&lt;&gt;"",OR(L134=PRINCIPAL!$I$45,L134=PRINCIPAL!$I$45+PRINCIPAL!$I$45,L134=PRINCIPAL!$I$45+PRINCIPAL!$I$45+PRINCIPAL!$I$45)),0,IF(AND(PRINCIPAL!$H$45&lt;&gt;"",L134=PRINCIPAL!$J$45),VLOOKUP($S$126,'Banco de Dados'!$B$4:$J$50,8,FALSE)*PRINCIPAL!$H$45*(1-(PRINCIPAL!$K$45/100)),IF(AND(PRINCIPAL!$H$45&lt;&gt;"",L134=PRINCIPAL!$L$45),VLOOKUP($S$126,'Banco de Dados'!$B$4:$J$50,8,FALSE)*PRINCIPAL!$H$45*(1-(PRINCIPAL!$M$45/100)),IF(AND(PRINCIPAL!$H$45&lt;&gt;"",L134=PRINCIPAL!$N$45),VLOOKUP($S$126,'Banco de Dados'!$B$4:$J$50,8,FALSE)*PRINCIPAL!$H$45*(1-(PRINCIPAL!$O$45/100)),IF(PRINCIPAL!$H$45&lt;&gt;"",VLOOKUP($S$126,'Banco de Dados'!$B$4:$J$50,8,FALSE)*PRINCIPAL!$H$45,IF(OR(L134=PRINCIPAL!$I$45,L134=PRINCIPAL!$I$45+PRINCIPAL!$I$45,L134=PRINCIPAL!$I$45+PRINCIPAL!$I$45+PRINCIPAL!$I$45),0,IF(L134=PRINCIPAL!$J$45,VLOOKUP($S$126,'Banco de Dados'!$B$4:$J$50,6,FALSE)*(1-(PRINCIPAL!$K$45/100)),IF(L134=PRINCIPAL!$L$45,VLOOKUP($S$126,'Banco de Dados'!$B$4:$J$50,6,FALSE)*(1-(PRINCIPAL!$M$45/100)),IF(L134=PRINCIPAL!$N$45,VLOOKUP($S$126,'Banco de Dados'!$B$4:$J$50,6,FALSE)*(1-(PRINCIPAL!$O$45/100)),VLOOKUP($S$126,'Banco de Dados'!$B$4:$J$50,6,FALSE)))))))))),"")</f>
        <v/>
      </c>
      <c r="S134" s="29" t="str">
        <f>IFERROR(R134*(IFERROR(VLOOKUP($S$126,'Banco de Dados'!$B$4:$J$50,4,FALSE),"ERRO")),"")</f>
        <v/>
      </c>
      <c r="T134" s="29" t="str">
        <f t="shared" si="78"/>
        <v/>
      </c>
      <c r="U134" s="103" t="str">
        <f>IFERROR(T134*(C134*(PRINCIPAL!$G$45/100))*0.47*(44/12),"")</f>
        <v/>
      </c>
      <c r="V134" s="103" t="str">
        <f t="shared" si="73"/>
        <v/>
      </c>
      <c r="W134" s="30" t="str">
        <f>IFERROR(IF(AND(PRINCIPAL!$H$46&lt;&gt;"",OR(L134=PRINCIPAL!$I$46,L134=PRINCIPAL!$I$46+PRINCIPAL!$I$46,L134=PRINCIPAL!$I$46+PRINCIPAL!$I$46+PRINCIPAL!$I$46)),0,IF(AND(PRINCIPAL!$H$46&lt;&gt;"",L134=PRINCIPAL!$J$46),VLOOKUP($X$126,'Banco de Dados'!$B$4:$J$50,8,FALSE)*PRINCIPAL!$H$46*(1-(PRINCIPAL!$K$46/100)),IF(AND(PRINCIPAL!$H$46&lt;&gt;"",L134=PRINCIPAL!$L$46),VLOOKUP($X$126,'Banco de Dados'!$B$4:$J$50,8,FALSE)*PRINCIPAL!$H$46*(1-(PRINCIPAL!$M$46/100)),IF(AND(PRINCIPAL!$H$46&lt;&gt;"",L134=PRINCIPAL!$N$46),VLOOKUP($X$126,'Banco de Dados'!$B$4:$J$50,8,FALSE)*PRINCIPAL!$H$46*(1-(PRINCIPAL!$O$46/100)),IF(PRINCIPAL!$H$46&lt;&gt;"",VLOOKUP($X$126,'Banco de Dados'!$B$4:$J$50,8,FALSE)*PRINCIPAL!$H$46,IF(OR(L134=PRINCIPAL!$I$46,L134=PRINCIPAL!$I$46+PRINCIPAL!$I$46,L134=PRINCIPAL!$I$46+PRINCIPAL!$I$46+PRINCIPAL!$I$46),0,IF(L134=PRINCIPAL!$J$46,VLOOKUP($X$126,'Banco de Dados'!$B$4:$J$50,6,FALSE)*(1-(PRINCIPAL!$K$46/100)),IF(L134=PRINCIPAL!$L$46,VLOOKUP($X$126,'Banco de Dados'!$B$4:$J$50,6,FALSE)*(1-(PRINCIPAL!$M$46/100)),IF(L134=PRINCIPAL!$N$46,VLOOKUP($X$126,'Banco de Dados'!$B$4:$J$50,6,FALSE)*(1-(PRINCIPAL!$O$46/100)),VLOOKUP($X$126,'Banco de Dados'!$B$4:$J$50,6,FALSE)))))))))),"")</f>
        <v/>
      </c>
      <c r="X134" s="29" t="str">
        <f>IFERROR(W134*(IFERROR(VLOOKUP($X$126,'Banco de Dados'!$B$4:$J$50,4,FALSE),"ERRO")),"")</f>
        <v/>
      </c>
      <c r="Y134" s="29" t="str">
        <f t="shared" si="93"/>
        <v/>
      </c>
      <c r="Z134" s="103" t="str">
        <f>IFERROR(Y134*(C134*(PRINCIPAL!$G$46/100))*0.47*(44/12),"")</f>
        <v/>
      </c>
      <c r="AA134" s="111" t="str">
        <f t="shared" si="94"/>
        <v/>
      </c>
      <c r="AB134" s="30" t="str">
        <f>IFERROR(IF(AND(PRINCIPAL!$H$47&lt;&gt;"",OR(L134=PRINCIPAL!$I$47,L134=PRINCIPAL!$I$47+PRINCIPAL!$I$47,L134=PRINCIPAL!$I$47+PRINCIPAL!$I$47+PRINCIPAL!$I$47)),0,IF(AND(PRINCIPAL!$H$47&lt;&gt;"",L134=PRINCIPAL!$J$47),VLOOKUP($AC$126,'Banco de Dados'!$B$4:$J$50,8,FALSE)*PRINCIPAL!$H$47*(1-(PRINCIPAL!$K$47/100)),IF(AND(PRINCIPAL!$H$47&lt;&gt;"",L134=PRINCIPAL!$L$47),VLOOKUP($AC$126,'Banco de Dados'!$B$4:$J$50,8,FALSE)*PRINCIPAL!$H$47*(1-(PRINCIPAL!$M$47/100)),IF(AND(PRINCIPAL!$H$47&lt;&gt;"",L134=PRINCIPAL!$N$47),VLOOKUP($AC$126,'Banco de Dados'!$B$4:$J$50,8,FALSE)*PRINCIPAL!$H$47*(1-(PRINCIPAL!$O$47/100)),IF(PRINCIPAL!$H$47&lt;&gt;"",VLOOKUP($AC$126,'Banco de Dados'!$B$4:$J$50,8,FALSE)*PRINCIPAL!$H$47,IF(OR(L134=PRINCIPAL!$I$47,L134=PRINCIPAL!$I$47+PRINCIPAL!$I$47,L134=PRINCIPAL!$I$47+PRINCIPAL!$I$47+PRINCIPAL!$I$47),0,IF(L134=PRINCIPAL!$J$47,VLOOKUP($AC$126,'Banco de Dados'!$B$4:$J$50,6,FALSE)*(1-(PRINCIPAL!$K$47/100)),IF(L134=PRINCIPAL!$L$47,VLOOKUP($AC$126,'Banco de Dados'!$B$4:$J$50,6,FALSE)*(1-(PRINCIPAL!$M$47/100)),IF(L134=PRINCIPAL!$N$47,VLOOKUP($AC$126,'Banco de Dados'!$B$4:$J$50,6,FALSE)*(1-(PRINCIPAL!$O$47/100)),VLOOKUP($AC$126,'Banco de Dados'!$B$4:$J$50,6,FALSE)))))))))),"")</f>
        <v/>
      </c>
      <c r="AC134" s="29" t="str">
        <f>IFERROR(AB134*(IFERROR(VLOOKUP($AC$126,'Banco de Dados'!$B$4:$J$50,4,FALSE),"ERRO")),"")</f>
        <v/>
      </c>
      <c r="AD134" s="29" t="str">
        <f t="shared" si="79"/>
        <v/>
      </c>
      <c r="AE134" s="103" t="str">
        <f>IFERROR(AD134*(C134*(PRINCIPAL!$G$47/100))*0.47*(44/12),"")</f>
        <v/>
      </c>
      <c r="AF134" s="111" t="str">
        <f t="shared" si="80"/>
        <v/>
      </c>
      <c r="AG134" s="30" t="str">
        <f>IFERROR(IF(AND(PRINCIPAL!$H$48&lt;&gt;"",OR(L134=PRINCIPAL!$I$48,L134=PRINCIPAL!$I$48+PRINCIPAL!$I$48,L134=PRINCIPAL!$I$48+PRINCIPAL!$I$48+PRINCIPAL!$I$48)),0,IF(AND(PRINCIPAL!$H$48&lt;&gt;"",L134=PRINCIPAL!$J$48),VLOOKUP($AH$126,'Banco de Dados'!$B$4:$J$50,8,FALSE)*PRINCIPAL!$H$48*(1-(PRINCIPAL!$K$48/100)),IF(AND(PRINCIPAL!$H$48&lt;&gt;"",L134=PRINCIPAL!$L$48),VLOOKUP($AH$126,'Banco de Dados'!$B$4:$J$50,8,FALSE)*PRINCIPAL!$H$48*(1-(PRINCIPAL!$M$48/100)),IF(AND(PRINCIPAL!$H$48&lt;&gt;"",L134=PRINCIPAL!$N$48),VLOOKUP($AH$126,'Banco de Dados'!$B$4:$J$50,8,FALSE)*PRINCIPAL!$H$48*(1-(PRINCIPAL!$O$48/100)),IF(PRINCIPAL!$H$48&lt;&gt;"",VLOOKUP($AH$126,'Banco de Dados'!$B$4:$J$50,8,FALSE)*PRINCIPAL!$H$48,IF(OR(L134=PRINCIPAL!$I$48,L134=PRINCIPAL!$I$48+PRINCIPAL!$I$48,L134=PRINCIPAL!$I$48+PRINCIPAL!$I$48+PRINCIPAL!$I$48),0,IF(L134=PRINCIPAL!$J$48,VLOOKUP($AH$126,'Banco de Dados'!$B$4:$J$50,6,FALSE)*(1-(PRINCIPAL!$K$48/100)),IF(L134=PRINCIPAL!$L$48,VLOOKUP($AH$126,'Banco de Dados'!$B$4:$J$50,6,FALSE)*(1-(PRINCIPAL!$M$48/100)),IF(L134=PRINCIPAL!$N$48,VLOOKUP($AH$126,'Banco de Dados'!$B$4:$J$50,6,FALSE)*(1-(PRINCIPAL!$O$48/100)),VLOOKUP($AH$126,'Banco de Dados'!$B$4:$J$50,6,FALSE)))))))))),"")</f>
        <v/>
      </c>
      <c r="AH134" s="29" t="str">
        <f>IFERROR(AG134*(IFERROR(VLOOKUP($AH$126,'Banco de Dados'!$B$4:$J$50,4,FALSE),"ERRO")),"")</f>
        <v/>
      </c>
      <c r="AI134" s="29" t="str">
        <f t="shared" si="81"/>
        <v/>
      </c>
      <c r="AJ134" s="103" t="str">
        <f>IFERROR(AI134*(C134*(PRINCIPAL!$G$48/100))*0.47*(44/12),"")</f>
        <v/>
      </c>
      <c r="AK134" s="111" t="str">
        <f t="shared" si="82"/>
        <v/>
      </c>
      <c r="AL134" s="30" t="str">
        <f>IFERROR(IF(AND(PRINCIPAL!$H$49&lt;&gt;"",OR(L134=PRINCIPAL!$I$49,L134=PRINCIPAL!$I$49+PRINCIPAL!$I$49,L134=PRINCIPAL!$I$49+PRINCIPAL!$I$49+PRINCIPAL!$I$49)),0,IF(AND(PRINCIPAL!$H$49&lt;&gt;"",L134=PRINCIPAL!$J$49),VLOOKUP($AM$126,'Banco de Dados'!$B$4:$J$50,8,FALSE)*PRINCIPAL!$H$49*(1-(PRINCIPAL!$K$49/100)),IF(AND(PRINCIPAL!$H$49&lt;&gt;"",L134=PRINCIPAL!$L$49),VLOOKUP($AM$126,'Banco de Dados'!$B$4:$J$50,8,FALSE)*PRINCIPAL!$H$49*(1-(PRINCIPAL!$M$49/100)),IF(AND(PRINCIPAL!$H$49&lt;&gt;"",L134=PRINCIPAL!$N$49),VLOOKUP($AM$126,'Banco de Dados'!$B$4:$J$50,8,FALSE)*PRINCIPAL!$H$49*(1-(PRINCIPAL!$O$49/100)),IF(PRINCIPAL!$H$49&lt;&gt;"",VLOOKUP($AM$126,'Banco de Dados'!$B$4:$J$50,8,FALSE)*PRINCIPAL!$H$49,IF(OR(L134=PRINCIPAL!$I$49,L134=PRINCIPAL!$I$49+PRINCIPAL!$I$49,L134=PRINCIPAL!$I$49+PRINCIPAL!$I$49+PRINCIPAL!$I$49),0,IF(L134=PRINCIPAL!$J$49,VLOOKUP($AM$126,'Banco de Dados'!$B$4:$J$50,6,FALSE)*(1-(PRINCIPAL!$K$49/100)),IF(L134=PRINCIPAL!$L$49,VLOOKUP($AM$126,'Banco de Dados'!$B$4:$J$50,6,FALSE)*(1-(PRINCIPAL!$M$49/100)),IF(L134=PRINCIPAL!$N$49,VLOOKUP($AM$126,'Banco de Dados'!$B$4:$J$50,6,FALSE)*(1-(PRINCIPAL!$O$49/100)),VLOOKUP($AM$126,'Banco de Dados'!$B$4:$J$50,6,FALSE)))))))))),"")</f>
        <v/>
      </c>
      <c r="AM134" s="29" t="str">
        <f>IFERROR(AL134*(IFERROR(VLOOKUP($AM$126,'Banco de Dados'!$B$4:$J$50,4,FALSE),"ERRO")),"")</f>
        <v/>
      </c>
      <c r="AN134" s="29" t="str">
        <f t="shared" si="83"/>
        <v/>
      </c>
      <c r="AO134" s="103" t="str">
        <f>IFERROR(AN134*(C134*(PRINCIPAL!$G$49/100))*0.47*(44/12),"")</f>
        <v/>
      </c>
      <c r="AP134" s="111" t="str">
        <f t="shared" si="84"/>
        <v/>
      </c>
      <c r="AQ134" s="30" t="str">
        <f>IFERROR(IF(AND(PRINCIPAL!$H$50&lt;&gt;"",OR(L134=PRINCIPAL!$I$50,L134=PRINCIPAL!$I$50+PRINCIPAL!$I$50,L134=PRINCIPAL!$I$50+PRINCIPAL!$I$50+PRINCIPAL!$I$50)),0,IF(AND(PRINCIPAL!$H$50&lt;&gt;"",L134=PRINCIPAL!$J$50),VLOOKUP($AR$126,'Banco de Dados'!$B$4:$J$50,8,FALSE)*PRINCIPAL!$H$50*(1-(PRINCIPAL!$K$50/100)),IF(AND(PRINCIPAL!$H$50&lt;&gt;"",L134=PRINCIPAL!$L$50),VLOOKUP($AR$126,'Banco de Dados'!$B$4:$J$50,8,FALSE)*PRINCIPAL!$H$50*(1-(PRINCIPAL!$M$50/100)),IF(AND(PRINCIPAL!$H$50&lt;&gt;"",L134=PRINCIPAL!$N$50),VLOOKUP($AR$126,'Banco de Dados'!$B$4:$J$50,8,FALSE)*PRINCIPAL!$H$50*(1-(PRINCIPAL!$O$50/100)),IF(PRINCIPAL!$H$50&lt;&gt;"",VLOOKUP($AR$126,'Banco de Dados'!$B$4:$J$50,8,FALSE)*PRINCIPAL!$H$50,IF(OR(L134=PRINCIPAL!$I$50,L134=PRINCIPAL!$I$50+PRINCIPAL!$I$50,L134=PRINCIPAL!$I$50+PRINCIPAL!$I$50+PRINCIPAL!$I$50),0,IF(L134=PRINCIPAL!$J$50,VLOOKUP($AR$126,'Banco de Dados'!$B$4:$J$50,6,FALSE)*(1-(PRINCIPAL!$K$50/100)),IF(L134=PRINCIPAL!$L$50,VLOOKUP($AR$126,'Banco de Dados'!$B$4:$J$50,6,FALSE)*(1-(PRINCIPAL!$M$50/100)),IF(L134=PRINCIPAL!$N$50,VLOOKUP($AR$126,'Banco de Dados'!$B$4:$J$50,6,FALSE)*(1-(PRINCIPAL!$O$50/100)),VLOOKUP($AR$126,'Banco de Dados'!$B$4:$J$50,6,FALSE)))))))))),"")</f>
        <v/>
      </c>
      <c r="AR134" s="29" t="str">
        <f>IFERROR(AQ134*(IFERROR(VLOOKUP($AR$126,'Banco de Dados'!$B$4:$J$50,4,FALSE),"ERRO")),"")</f>
        <v/>
      </c>
      <c r="AS134" s="29" t="str">
        <f t="shared" si="85"/>
        <v/>
      </c>
      <c r="AT134" s="103" t="str">
        <f>IFERROR(AS134*(C134*(PRINCIPAL!$G$50/100))*0.47*(44/12),"")</f>
        <v/>
      </c>
      <c r="AU134" s="111" t="str">
        <f t="shared" si="86"/>
        <v/>
      </c>
      <c r="AV134" s="30" t="str">
        <f>IFERROR(IF(AND(PRINCIPAL!$H$51&lt;&gt;"",OR(L134=PRINCIPAL!$I$51,L134=PRINCIPAL!$I$51+PRINCIPAL!$I$51,L134=PRINCIPAL!$I$51+PRINCIPAL!$I$51+PRINCIPAL!$I$51)),0,IF(AND(PRINCIPAL!$H$51&lt;&gt;"",L134=PRINCIPAL!$J$51),VLOOKUP($AW$126,'Banco de Dados'!$B$4:$J$50,8,FALSE)*PRINCIPAL!$H$51*(1-(PRINCIPAL!$K$51/100)),IF(AND(PRINCIPAL!$H$51&lt;&gt;"",L134=PRINCIPAL!$L$51),VLOOKUP($AW$126,'Banco de Dados'!$B$4:$J$50,8,FALSE)*PRINCIPAL!$H$51*(1-(PRINCIPAL!$M$51/100)),IF(AND(PRINCIPAL!$H$51&lt;&gt;"",L134=PRINCIPAL!$N$51),VLOOKUP($AW$126,'Banco de Dados'!$B$4:$J$50,8,FALSE)*PRINCIPAL!$H$51*(1-(PRINCIPAL!$O$51/100)),IF(PRINCIPAL!$H$51&lt;&gt;"",VLOOKUP($AW$126,'Banco de Dados'!$B$4:$J$50,8,FALSE)*PRINCIPAL!$H$51,IF(OR(L134=PRINCIPAL!$I$51,L134=PRINCIPAL!$I$51+PRINCIPAL!$I$51,L134=PRINCIPAL!$I$51+PRINCIPAL!$I$51+PRINCIPAL!$I$51),0,IF(L134=PRINCIPAL!$J$51,VLOOKUP($AW$126,'Banco de Dados'!$B$4:$J$50,6,FALSE)*(1-(PRINCIPAL!$K$51/100)),IF(L134=PRINCIPAL!$L$51,VLOOKUP($AW$126,'Banco de Dados'!$B$4:$J$50,6,FALSE)*(1-(PRINCIPAL!$M$51/100)),IF(L134=PRINCIPAL!$N$51,VLOOKUP($AW$126,'Banco de Dados'!$B$4:$J$50,6,FALSE)*(1-(PRINCIPAL!$O$51/100)),VLOOKUP($AW$126,'Banco de Dados'!$B$4:$J$50,6,FALSE)))))))))),"")</f>
        <v/>
      </c>
      <c r="AW134" s="29" t="str">
        <f>IFERROR(AV134*(IFERROR(VLOOKUP($AW$126,'Banco de Dados'!$B$4:$J$50,4,FALSE),"ERRO")),"")</f>
        <v/>
      </c>
      <c r="AX134" s="29" t="str">
        <f t="shared" si="87"/>
        <v/>
      </c>
      <c r="AY134" s="103" t="str">
        <f>IFERROR(AX134*(C134*(PRINCIPAL!$G$51/100))*0.47*(44/12),"")</f>
        <v/>
      </c>
      <c r="AZ134" s="111" t="str">
        <f t="shared" si="88"/>
        <v/>
      </c>
      <c r="BA134" s="30" t="str">
        <f>IFERROR(IF(AND(PRINCIPAL!$H$52&lt;&gt;"",OR(L134=PRINCIPAL!$I$52,L134=PRINCIPAL!$I$52+PRINCIPAL!$I$52,L134=PRINCIPAL!$I$52+PRINCIPAL!$I$52+PRINCIPAL!$I$52)),0,IF(AND(PRINCIPAL!$H$52&lt;&gt;"",L134=PRINCIPAL!$J$52),VLOOKUP($BB$126,'Banco de Dados'!$B$4:$J$50,8,FALSE)*PRINCIPAL!$H$52*(1-(PRINCIPAL!$K$52/100)),IF(AND(PRINCIPAL!$H$52&lt;&gt;"",L134=PRINCIPAL!$L$52),VLOOKUP($BB$126,'Banco de Dados'!$B$4:$J$50,8,FALSE)*PRINCIPAL!$H$52*(1-(PRINCIPAL!$M$52/100)),IF(AND(PRINCIPAL!$H$52&lt;&gt;"",L134=PRINCIPAL!$N$52),VLOOKUP($BB$126,'Banco de Dados'!$B$4:$J$50,8,FALSE)*PRINCIPAL!$H$52*(1-(PRINCIPAL!$O$52/100)),IF(PRINCIPAL!$H$52&lt;&gt;"",VLOOKUP($BB$126,'Banco de Dados'!$B$4:$J$50,8,FALSE)*PRINCIPAL!$H$52,IF(OR(L134=PRINCIPAL!$I$52,L134=PRINCIPAL!$I$52+PRINCIPAL!$I$52,L134=PRINCIPAL!$I$52+PRINCIPAL!$I$52+PRINCIPAL!$I$52),0,IF(L134=PRINCIPAL!$J$52,VLOOKUP($BB$126,'Banco de Dados'!$B$4:$J$50,6,FALSE)*(1-(PRINCIPAL!$K$52/100)),IF(L134=PRINCIPAL!$L$52,VLOOKUP($BB$126,'Banco de Dados'!$B$4:$J$50,6,FALSE)*(1-(PRINCIPAL!$M$52/100)),IF(L134=PRINCIPAL!$N$52,VLOOKUP($BB$126,'Banco de Dados'!$B$4:$J$50,6,FALSE)*(1-(PRINCIPAL!$O$52/100)),VLOOKUP($BB$126,'Banco de Dados'!$B$4:$J$50,6,FALSE)))))))))),"")</f>
        <v/>
      </c>
      <c r="BB134" s="29" t="str">
        <f>IFERROR(BA134*(IFERROR(VLOOKUP($BB$126,'Banco de Dados'!$B$4:$J$50,4,FALSE),"ERRO")),"")</f>
        <v/>
      </c>
      <c r="BC134" s="29" t="str">
        <f t="shared" si="89"/>
        <v/>
      </c>
      <c r="BD134" s="103" t="str">
        <f>IFERROR(BC134*(C134*(PRINCIPAL!$G$52/100))*0.47*(44/12),"")</f>
        <v/>
      </c>
      <c r="BE134" s="111" t="str">
        <f t="shared" si="90"/>
        <v/>
      </c>
      <c r="BF134" s="30" t="str">
        <f>IFERROR(IF(AND(PRINCIPAL!$H$53&lt;&gt;"",OR(L134=PRINCIPAL!$I$53,L134=PRINCIPAL!$I$53+PRINCIPAL!$I$53,L134=PRINCIPAL!$I$53+PRINCIPAL!$I$53+PRINCIPAL!$I$53)),0,IF(AND(PRINCIPAL!$H$53&lt;&gt;"",L134=PRINCIPAL!$J$53),VLOOKUP($BG$126,'Banco de Dados'!$B$4:$J$50,8,FALSE)*PRINCIPAL!$H$53*(1-(PRINCIPAL!$K$53/100)),IF(AND(PRINCIPAL!$H$53&lt;&gt;"",L134=PRINCIPAL!$L$53),VLOOKUP($BG$126,'Banco de Dados'!$B$4:$J$50,8,FALSE)*PRINCIPAL!$H$53*(1-(PRINCIPAL!$M$53/100)),IF(AND(PRINCIPAL!$H$53&lt;&gt;"",L134=PRINCIPAL!$N$53),VLOOKUP($BG$126,'Banco de Dados'!$B$4:$J$50,8,FALSE)*PRINCIPAL!$H$53*(1-(PRINCIPAL!$O$53/100)),IF(PRINCIPAL!$H$53&lt;&gt;"",VLOOKUP($BG$126,'Banco de Dados'!$B$4:$J$50,8,FALSE)*PRINCIPAL!$H$53,IF(OR(L134=PRINCIPAL!$I$53,L134=PRINCIPAL!$I$53+PRINCIPAL!$I$53,L134=PRINCIPAL!$I$53+PRINCIPAL!$I$53+PRINCIPAL!$I$53),0,IF(L134=PRINCIPAL!$J$53,VLOOKUP($BG$126,'Banco de Dados'!$B$4:$J$50,6,FALSE)*(1-(PRINCIPAL!$K$53/100)),IF(L134=PRINCIPAL!$L$53,VLOOKUP($BG$126,'Banco de Dados'!$B$4:$J$50,6,FALSE)*(1-(PRINCIPAL!$M$53/100)),IF(L134=PRINCIPAL!$N$53,VLOOKUP($BG$126,'Banco de Dados'!$B$4:$J$50,6,FALSE)*(1-(PRINCIPAL!$O$53/100)),VLOOKUP($BG$126,'Banco de Dados'!$B$4:$J$50,6,FALSE)))))))))),"")</f>
        <v/>
      </c>
      <c r="BG134" s="29" t="str">
        <f>IFERROR(BF134*(IFERROR(VLOOKUP($BG$126,'Banco de Dados'!$B$4:$J$50,4,FALSE),"ERRO")),"")</f>
        <v/>
      </c>
      <c r="BH134" s="29" t="str">
        <f t="shared" si="91"/>
        <v/>
      </c>
      <c r="BI134" s="103" t="str">
        <f>IFERROR(BH134*(C134*(PRINCIPAL!$G$53/100))*0.47*(44/12),"")</f>
        <v/>
      </c>
      <c r="BJ134" s="102" t="str">
        <f t="shared" si="92"/>
        <v/>
      </c>
    </row>
    <row r="135" spans="2:62" ht="12.75" customHeight="1" x14ac:dyDescent="0.3">
      <c r="B135" s="326">
        <f t="shared" si="74"/>
        <v>2027</v>
      </c>
      <c r="C135" s="340"/>
      <c r="D135" s="1"/>
      <c r="E135" s="116">
        <v>7</v>
      </c>
      <c r="F135" s="24" t="str">
        <f>IFERROR(VLOOKUP($G$126,'Banco de Dados'!$B$4:$J$50,6,FALSE),"")</f>
        <v/>
      </c>
      <c r="G135" s="25" t="str">
        <f>IFERROR(F135*(IFERROR(VLOOKUP($G$126,'Banco de Dados'!$B$4:$J$50,4,FALSE),"ERRO")),"")</f>
        <v/>
      </c>
      <c r="H135" s="25" t="str">
        <f t="shared" si="75"/>
        <v/>
      </c>
      <c r="I135" s="103" t="str">
        <f t="shared" si="76"/>
        <v/>
      </c>
      <c r="J135" s="117" t="str">
        <f t="shared" si="77"/>
        <v/>
      </c>
      <c r="K135" s="1"/>
      <c r="L135" s="91">
        <v>7</v>
      </c>
      <c r="M135" s="24" t="str">
        <f>IFERROR(IF(AND(PRINCIPAL!$H$44&lt;&gt;"",OR(L135=PRINCIPAL!$I$44,L135=PRINCIPAL!$I$44+PRINCIPAL!$I$44,L135=PRINCIPAL!$I$44+PRINCIPAL!$I$44+PRINCIPAL!$I$44)),0,IF(AND(PRINCIPAL!$H$44&lt;&gt;"",L135=PRINCIPAL!$J$44),VLOOKUP($N$126,'Banco de Dados'!$B$4:$J$50,8,FALSE)*PRINCIPAL!$H$44*(1-(PRINCIPAL!$K$44/100)),IF(AND(PRINCIPAL!$H$44&lt;&gt;"",L135=PRINCIPAL!$L$44),VLOOKUP($N$126,'Banco de Dados'!$B$4:$J$50,8,FALSE)*PRINCIPAL!$H$44*(1-(PRINCIPAL!$M$44/100)),IF(AND(PRINCIPAL!$H$44&lt;&gt;"",L135=PRINCIPAL!$N$44),VLOOKUP($N$126,'Banco de Dados'!$B$4:$J$50,8,FALSE)*PRINCIPAL!$H$44*(1-(PRINCIPAL!$O$44/100)),IF(PRINCIPAL!$H$44&lt;&gt;"",VLOOKUP($N$126,'Banco de Dados'!$B$4:$J$50,8,FALSE)*PRINCIPAL!$H$44,IF(OR(L135=PRINCIPAL!$I$44,L135=PRINCIPAL!$I$44+PRINCIPAL!$I$44,L135=PRINCIPAL!$I$44+PRINCIPAL!$I$44+PRINCIPAL!$I$44),0,IF(L135=PRINCIPAL!$J$44,VLOOKUP($N$126,'Banco de Dados'!$B$4:$J$50,6,FALSE)*(1-(PRINCIPAL!$K$44/100)),IF(L135=PRINCIPAL!$L$44,VLOOKUP($N$126,'Banco de Dados'!$B$4:$J$50,6,FALSE)*(1-(PRINCIPAL!$M$44/100)),IF(L135=PRINCIPAL!$N$44,VLOOKUP($N$126,'Banco de Dados'!$B$4:$J$50,6,FALSE)*(1-(PRINCIPAL!$O$44/100)),VLOOKUP($N$126,'Banco de Dados'!$B$4:$J$50,6,FALSE)))))))))),"")</f>
        <v/>
      </c>
      <c r="N135" s="25" t="str">
        <f>IFERROR(M135*(IFERROR(VLOOKUP($N$126,'Banco de Dados'!$B$4:$J$50,4,FALSE),"ERRO")),"")</f>
        <v/>
      </c>
      <c r="O135" s="25" t="str">
        <f t="shared" si="72"/>
        <v/>
      </c>
      <c r="P135" s="103" t="str">
        <f>IFERROR(O135*(C135*(PRINCIPAL!$G$44/100))*0.47*(44/12),"")</f>
        <v/>
      </c>
      <c r="Q135" s="107" t="str">
        <f t="shared" si="95"/>
        <v/>
      </c>
      <c r="R135" s="29" t="str">
        <f>IFERROR(IF(AND(PRINCIPAL!$H$45&lt;&gt;"",OR(L135=PRINCIPAL!$I$45,L135=PRINCIPAL!$I$45+PRINCIPAL!$I$45,L135=PRINCIPAL!$I$45+PRINCIPAL!$I$45+PRINCIPAL!$I$45)),0,IF(AND(PRINCIPAL!$H$45&lt;&gt;"",L135=PRINCIPAL!$J$45),VLOOKUP($S$126,'Banco de Dados'!$B$4:$J$50,8,FALSE)*PRINCIPAL!$H$45*(1-(PRINCIPAL!$K$45/100)),IF(AND(PRINCIPAL!$H$45&lt;&gt;"",L135=PRINCIPAL!$L$45),VLOOKUP($S$126,'Banco de Dados'!$B$4:$J$50,8,FALSE)*PRINCIPAL!$H$45*(1-(PRINCIPAL!$M$45/100)),IF(AND(PRINCIPAL!$H$45&lt;&gt;"",L135=PRINCIPAL!$N$45),VLOOKUP($S$126,'Banco de Dados'!$B$4:$J$50,8,FALSE)*PRINCIPAL!$H$45*(1-(PRINCIPAL!$O$45/100)),IF(PRINCIPAL!$H$45&lt;&gt;"",VLOOKUP($S$126,'Banco de Dados'!$B$4:$J$50,8,FALSE)*PRINCIPAL!$H$45,IF(OR(L135=PRINCIPAL!$I$45,L135=PRINCIPAL!$I$45+PRINCIPAL!$I$45,L135=PRINCIPAL!$I$45+PRINCIPAL!$I$45+PRINCIPAL!$I$45),0,IF(L135=PRINCIPAL!$J$45,VLOOKUP($S$126,'Banco de Dados'!$B$4:$J$50,6,FALSE)*(1-(PRINCIPAL!$K$45/100)),IF(L135=PRINCIPAL!$L$45,VLOOKUP($S$126,'Banco de Dados'!$B$4:$J$50,6,FALSE)*(1-(PRINCIPAL!$M$45/100)),IF(L135=PRINCIPAL!$N$45,VLOOKUP($S$126,'Banco de Dados'!$B$4:$J$50,6,FALSE)*(1-(PRINCIPAL!$O$45/100)),VLOOKUP($S$126,'Banco de Dados'!$B$4:$J$50,6,FALSE)))))))))),"")</f>
        <v/>
      </c>
      <c r="S135" s="29" t="str">
        <f>IFERROR(R135*(IFERROR(VLOOKUP($S$126,'Banco de Dados'!$B$4:$J$50,4,FALSE),"ERRO")),"")</f>
        <v/>
      </c>
      <c r="T135" s="29" t="str">
        <f t="shared" si="78"/>
        <v/>
      </c>
      <c r="U135" s="103" t="str">
        <f>IFERROR(T135*(C135*(PRINCIPAL!$G$45/100))*0.47*(44/12),"")</f>
        <v/>
      </c>
      <c r="V135" s="103" t="str">
        <f t="shared" si="73"/>
        <v/>
      </c>
      <c r="W135" s="30" t="str">
        <f>IFERROR(IF(AND(PRINCIPAL!$H$46&lt;&gt;"",OR(L135=PRINCIPAL!$I$46,L135=PRINCIPAL!$I$46+PRINCIPAL!$I$46,L135=PRINCIPAL!$I$46+PRINCIPAL!$I$46+PRINCIPAL!$I$46)),0,IF(AND(PRINCIPAL!$H$46&lt;&gt;"",L135=PRINCIPAL!$J$46),VLOOKUP($X$126,'Banco de Dados'!$B$4:$J$50,8,FALSE)*PRINCIPAL!$H$46*(1-(PRINCIPAL!$K$46/100)),IF(AND(PRINCIPAL!$H$46&lt;&gt;"",L135=PRINCIPAL!$L$46),VLOOKUP($X$126,'Banco de Dados'!$B$4:$J$50,8,FALSE)*PRINCIPAL!$H$46*(1-(PRINCIPAL!$M$46/100)),IF(AND(PRINCIPAL!$H$46&lt;&gt;"",L135=PRINCIPAL!$N$46),VLOOKUP($X$126,'Banco de Dados'!$B$4:$J$50,8,FALSE)*PRINCIPAL!$H$46*(1-(PRINCIPAL!$O$46/100)),IF(PRINCIPAL!$H$46&lt;&gt;"",VLOOKUP($X$126,'Banco de Dados'!$B$4:$J$50,8,FALSE)*PRINCIPAL!$H$46,IF(OR(L135=PRINCIPAL!$I$46,L135=PRINCIPAL!$I$46+PRINCIPAL!$I$46,L135=PRINCIPAL!$I$46+PRINCIPAL!$I$46+PRINCIPAL!$I$46),0,IF(L135=PRINCIPAL!$J$46,VLOOKUP($X$126,'Banco de Dados'!$B$4:$J$50,6,FALSE)*(1-(PRINCIPAL!$K$46/100)),IF(L135=PRINCIPAL!$L$46,VLOOKUP($X$126,'Banco de Dados'!$B$4:$J$50,6,FALSE)*(1-(PRINCIPAL!$M$46/100)),IF(L135=PRINCIPAL!$N$46,VLOOKUP($X$126,'Banco de Dados'!$B$4:$J$50,6,FALSE)*(1-(PRINCIPAL!$O$46/100)),VLOOKUP($X$126,'Banco de Dados'!$B$4:$J$50,6,FALSE)))))))))),"")</f>
        <v/>
      </c>
      <c r="X135" s="29" t="str">
        <f>IFERROR(W135*(IFERROR(VLOOKUP($X$126,'Banco de Dados'!$B$4:$J$50,4,FALSE),"ERRO")),"")</f>
        <v/>
      </c>
      <c r="Y135" s="29" t="str">
        <f t="shared" si="93"/>
        <v/>
      </c>
      <c r="Z135" s="103" t="str">
        <f>IFERROR(Y135*(C135*(PRINCIPAL!$G$46/100))*0.47*(44/12),"")</f>
        <v/>
      </c>
      <c r="AA135" s="111" t="str">
        <f t="shared" si="94"/>
        <v/>
      </c>
      <c r="AB135" s="30" t="str">
        <f>IFERROR(IF(AND(PRINCIPAL!$H$47&lt;&gt;"",OR(L135=PRINCIPAL!$I$47,L135=PRINCIPAL!$I$47+PRINCIPAL!$I$47,L135=PRINCIPAL!$I$47+PRINCIPAL!$I$47+PRINCIPAL!$I$47)),0,IF(AND(PRINCIPAL!$H$47&lt;&gt;"",L135=PRINCIPAL!$J$47),VLOOKUP($AC$126,'Banco de Dados'!$B$4:$J$50,8,FALSE)*PRINCIPAL!$H$47*(1-(PRINCIPAL!$K$47/100)),IF(AND(PRINCIPAL!$H$47&lt;&gt;"",L135=PRINCIPAL!$L$47),VLOOKUP($AC$126,'Banco de Dados'!$B$4:$J$50,8,FALSE)*PRINCIPAL!$H$47*(1-(PRINCIPAL!$M$47/100)),IF(AND(PRINCIPAL!$H$47&lt;&gt;"",L135=PRINCIPAL!$N$47),VLOOKUP($AC$126,'Banco de Dados'!$B$4:$J$50,8,FALSE)*PRINCIPAL!$H$47*(1-(PRINCIPAL!$O$47/100)),IF(PRINCIPAL!$H$47&lt;&gt;"",VLOOKUP($AC$126,'Banco de Dados'!$B$4:$J$50,8,FALSE)*PRINCIPAL!$H$47,IF(OR(L135=PRINCIPAL!$I$47,L135=PRINCIPAL!$I$47+PRINCIPAL!$I$47,L135=PRINCIPAL!$I$47+PRINCIPAL!$I$47+PRINCIPAL!$I$47),0,IF(L135=PRINCIPAL!$J$47,VLOOKUP($AC$126,'Banco de Dados'!$B$4:$J$50,6,FALSE)*(1-(PRINCIPAL!$K$47/100)),IF(L135=PRINCIPAL!$L$47,VLOOKUP($AC$126,'Banco de Dados'!$B$4:$J$50,6,FALSE)*(1-(PRINCIPAL!$M$47/100)),IF(L135=PRINCIPAL!$N$47,VLOOKUP($AC$126,'Banco de Dados'!$B$4:$J$50,6,FALSE)*(1-(PRINCIPAL!$O$47/100)),VLOOKUP($AC$126,'Banco de Dados'!$B$4:$J$50,6,FALSE)))))))))),"")</f>
        <v/>
      </c>
      <c r="AC135" s="29" t="str">
        <f>IFERROR(AB135*(IFERROR(VLOOKUP($AC$126,'Banco de Dados'!$B$4:$J$50,4,FALSE),"ERRO")),"")</f>
        <v/>
      </c>
      <c r="AD135" s="29" t="str">
        <f t="shared" si="79"/>
        <v/>
      </c>
      <c r="AE135" s="103" t="str">
        <f>IFERROR(AD135*(C135*(PRINCIPAL!$G$47/100))*0.47*(44/12),"")</f>
        <v/>
      </c>
      <c r="AF135" s="111" t="str">
        <f t="shared" si="80"/>
        <v/>
      </c>
      <c r="AG135" s="30" t="str">
        <f>IFERROR(IF(AND(PRINCIPAL!$H$48&lt;&gt;"",OR(L135=PRINCIPAL!$I$48,L135=PRINCIPAL!$I$48+PRINCIPAL!$I$48,L135=PRINCIPAL!$I$48+PRINCIPAL!$I$48+PRINCIPAL!$I$48)),0,IF(AND(PRINCIPAL!$H$48&lt;&gt;"",L135=PRINCIPAL!$J$48),VLOOKUP($AH$126,'Banco de Dados'!$B$4:$J$50,8,FALSE)*PRINCIPAL!$H$48*(1-(PRINCIPAL!$K$48/100)),IF(AND(PRINCIPAL!$H$48&lt;&gt;"",L135=PRINCIPAL!$L$48),VLOOKUP($AH$126,'Banco de Dados'!$B$4:$J$50,8,FALSE)*PRINCIPAL!$H$48*(1-(PRINCIPAL!$M$48/100)),IF(AND(PRINCIPAL!$H$48&lt;&gt;"",L135=PRINCIPAL!$N$48),VLOOKUP($AH$126,'Banco de Dados'!$B$4:$J$50,8,FALSE)*PRINCIPAL!$H$48*(1-(PRINCIPAL!$O$48/100)),IF(PRINCIPAL!$H$48&lt;&gt;"",VLOOKUP($AH$126,'Banco de Dados'!$B$4:$J$50,8,FALSE)*PRINCIPAL!$H$48,IF(OR(L135=PRINCIPAL!$I$48,L135=PRINCIPAL!$I$48+PRINCIPAL!$I$48,L135=PRINCIPAL!$I$48+PRINCIPAL!$I$48+PRINCIPAL!$I$48),0,IF(L135=PRINCIPAL!$J$48,VLOOKUP($AH$126,'Banco de Dados'!$B$4:$J$50,6,FALSE)*(1-(PRINCIPAL!$K$48/100)),IF(L135=PRINCIPAL!$L$48,VLOOKUP($AH$126,'Banco de Dados'!$B$4:$J$50,6,FALSE)*(1-(PRINCIPAL!$M$48/100)),IF(L135=PRINCIPAL!$N$48,VLOOKUP($AH$126,'Banco de Dados'!$B$4:$J$50,6,FALSE)*(1-(PRINCIPAL!$O$48/100)),VLOOKUP($AH$126,'Banco de Dados'!$B$4:$J$50,6,FALSE)))))))))),"")</f>
        <v/>
      </c>
      <c r="AH135" s="29" t="str">
        <f>IFERROR(AG135*(IFERROR(VLOOKUP($AH$126,'Banco de Dados'!$B$4:$J$50,4,FALSE),"ERRO")),"")</f>
        <v/>
      </c>
      <c r="AI135" s="29" t="str">
        <f t="shared" si="81"/>
        <v/>
      </c>
      <c r="AJ135" s="103" t="str">
        <f>IFERROR(AI135*(C135*(PRINCIPAL!$G$48/100))*0.47*(44/12),"")</f>
        <v/>
      </c>
      <c r="AK135" s="111" t="str">
        <f t="shared" si="82"/>
        <v/>
      </c>
      <c r="AL135" s="30" t="str">
        <f>IFERROR(IF(AND(PRINCIPAL!$H$49&lt;&gt;"",OR(L135=PRINCIPAL!$I$49,L135=PRINCIPAL!$I$49+PRINCIPAL!$I$49,L135=PRINCIPAL!$I$49+PRINCIPAL!$I$49+PRINCIPAL!$I$49)),0,IF(AND(PRINCIPAL!$H$49&lt;&gt;"",L135=PRINCIPAL!$J$49),VLOOKUP($AM$126,'Banco de Dados'!$B$4:$J$50,8,FALSE)*PRINCIPAL!$H$49*(1-(PRINCIPAL!$K$49/100)),IF(AND(PRINCIPAL!$H$49&lt;&gt;"",L135=PRINCIPAL!$L$49),VLOOKUP($AM$126,'Banco de Dados'!$B$4:$J$50,8,FALSE)*PRINCIPAL!$H$49*(1-(PRINCIPAL!$M$49/100)),IF(AND(PRINCIPAL!$H$49&lt;&gt;"",L135=PRINCIPAL!$N$49),VLOOKUP($AM$126,'Banco de Dados'!$B$4:$J$50,8,FALSE)*PRINCIPAL!$H$49*(1-(PRINCIPAL!$O$49/100)),IF(PRINCIPAL!$H$49&lt;&gt;"",VLOOKUP($AM$126,'Banco de Dados'!$B$4:$J$50,8,FALSE)*PRINCIPAL!$H$49,IF(OR(L135=PRINCIPAL!$I$49,L135=PRINCIPAL!$I$49+PRINCIPAL!$I$49,L135=PRINCIPAL!$I$49+PRINCIPAL!$I$49+PRINCIPAL!$I$49),0,IF(L135=PRINCIPAL!$J$49,VLOOKUP($AM$126,'Banco de Dados'!$B$4:$J$50,6,FALSE)*(1-(PRINCIPAL!$K$49/100)),IF(L135=PRINCIPAL!$L$49,VLOOKUP($AM$126,'Banco de Dados'!$B$4:$J$50,6,FALSE)*(1-(PRINCIPAL!$M$49/100)),IF(L135=PRINCIPAL!$N$49,VLOOKUP($AM$126,'Banco de Dados'!$B$4:$J$50,6,FALSE)*(1-(PRINCIPAL!$O$49/100)),VLOOKUP($AM$126,'Banco de Dados'!$B$4:$J$50,6,FALSE)))))))))),"")</f>
        <v/>
      </c>
      <c r="AM135" s="29" t="str">
        <f>IFERROR(AL135*(IFERROR(VLOOKUP($AM$126,'Banco de Dados'!$B$4:$J$50,4,FALSE),"ERRO")),"")</f>
        <v/>
      </c>
      <c r="AN135" s="29" t="str">
        <f t="shared" si="83"/>
        <v/>
      </c>
      <c r="AO135" s="103" t="str">
        <f>IFERROR(AN135*(C135*(PRINCIPAL!$G$49/100))*0.47*(44/12),"")</f>
        <v/>
      </c>
      <c r="AP135" s="111" t="str">
        <f t="shared" si="84"/>
        <v/>
      </c>
      <c r="AQ135" s="30" t="str">
        <f>IFERROR(IF(AND(PRINCIPAL!$H$50&lt;&gt;"",OR(L135=PRINCIPAL!$I$50,L135=PRINCIPAL!$I$50+PRINCIPAL!$I$50,L135=PRINCIPAL!$I$50+PRINCIPAL!$I$50+PRINCIPAL!$I$50)),0,IF(AND(PRINCIPAL!$H$50&lt;&gt;"",L135=PRINCIPAL!$J$50),VLOOKUP($AR$126,'Banco de Dados'!$B$4:$J$50,8,FALSE)*PRINCIPAL!$H$50*(1-(PRINCIPAL!$K$50/100)),IF(AND(PRINCIPAL!$H$50&lt;&gt;"",L135=PRINCIPAL!$L$50),VLOOKUP($AR$126,'Banco de Dados'!$B$4:$J$50,8,FALSE)*PRINCIPAL!$H$50*(1-(PRINCIPAL!$M$50/100)),IF(AND(PRINCIPAL!$H$50&lt;&gt;"",L135=PRINCIPAL!$N$50),VLOOKUP($AR$126,'Banco de Dados'!$B$4:$J$50,8,FALSE)*PRINCIPAL!$H$50*(1-(PRINCIPAL!$O$50/100)),IF(PRINCIPAL!$H$50&lt;&gt;"",VLOOKUP($AR$126,'Banco de Dados'!$B$4:$J$50,8,FALSE)*PRINCIPAL!$H$50,IF(OR(L135=PRINCIPAL!$I$50,L135=PRINCIPAL!$I$50+PRINCIPAL!$I$50,L135=PRINCIPAL!$I$50+PRINCIPAL!$I$50+PRINCIPAL!$I$50),0,IF(L135=PRINCIPAL!$J$50,VLOOKUP($AR$126,'Banco de Dados'!$B$4:$J$50,6,FALSE)*(1-(PRINCIPAL!$K$50/100)),IF(L135=PRINCIPAL!$L$50,VLOOKUP($AR$126,'Banco de Dados'!$B$4:$J$50,6,FALSE)*(1-(PRINCIPAL!$M$50/100)),IF(L135=PRINCIPAL!$N$50,VLOOKUP($AR$126,'Banco de Dados'!$B$4:$J$50,6,FALSE)*(1-(PRINCIPAL!$O$50/100)),VLOOKUP($AR$126,'Banco de Dados'!$B$4:$J$50,6,FALSE)))))))))),"")</f>
        <v/>
      </c>
      <c r="AR135" s="29" t="str">
        <f>IFERROR(AQ135*(IFERROR(VLOOKUP($AR$126,'Banco de Dados'!$B$4:$J$50,4,FALSE),"ERRO")),"")</f>
        <v/>
      </c>
      <c r="AS135" s="29" t="str">
        <f t="shared" si="85"/>
        <v/>
      </c>
      <c r="AT135" s="103" t="str">
        <f>IFERROR(AS135*(C135*(PRINCIPAL!$G$50/100))*0.47*(44/12),"")</f>
        <v/>
      </c>
      <c r="AU135" s="111" t="str">
        <f t="shared" si="86"/>
        <v/>
      </c>
      <c r="AV135" s="30" t="str">
        <f>IFERROR(IF(AND(PRINCIPAL!$H$51&lt;&gt;"",OR(L135=PRINCIPAL!$I$51,L135=PRINCIPAL!$I$51+PRINCIPAL!$I$51,L135=PRINCIPAL!$I$51+PRINCIPAL!$I$51+PRINCIPAL!$I$51)),0,IF(AND(PRINCIPAL!$H$51&lt;&gt;"",L135=PRINCIPAL!$J$51),VLOOKUP($AW$126,'Banco de Dados'!$B$4:$J$50,8,FALSE)*PRINCIPAL!$H$51*(1-(PRINCIPAL!$K$51/100)),IF(AND(PRINCIPAL!$H$51&lt;&gt;"",L135=PRINCIPAL!$L$51),VLOOKUP($AW$126,'Banco de Dados'!$B$4:$J$50,8,FALSE)*PRINCIPAL!$H$51*(1-(PRINCIPAL!$M$51/100)),IF(AND(PRINCIPAL!$H$51&lt;&gt;"",L135=PRINCIPAL!$N$51),VLOOKUP($AW$126,'Banco de Dados'!$B$4:$J$50,8,FALSE)*PRINCIPAL!$H$51*(1-(PRINCIPAL!$O$51/100)),IF(PRINCIPAL!$H$51&lt;&gt;"",VLOOKUP($AW$126,'Banco de Dados'!$B$4:$J$50,8,FALSE)*PRINCIPAL!$H$51,IF(OR(L135=PRINCIPAL!$I$51,L135=PRINCIPAL!$I$51+PRINCIPAL!$I$51,L135=PRINCIPAL!$I$51+PRINCIPAL!$I$51+PRINCIPAL!$I$51),0,IF(L135=PRINCIPAL!$J$51,VLOOKUP($AW$126,'Banco de Dados'!$B$4:$J$50,6,FALSE)*(1-(PRINCIPAL!$K$51/100)),IF(L135=PRINCIPAL!$L$51,VLOOKUP($AW$126,'Banco de Dados'!$B$4:$J$50,6,FALSE)*(1-(PRINCIPAL!$M$51/100)),IF(L135=PRINCIPAL!$N$51,VLOOKUP($AW$126,'Banco de Dados'!$B$4:$J$50,6,FALSE)*(1-(PRINCIPAL!$O$51/100)),VLOOKUP($AW$126,'Banco de Dados'!$B$4:$J$50,6,FALSE)))))))))),"")</f>
        <v/>
      </c>
      <c r="AW135" s="29" t="str">
        <f>IFERROR(AV135*(IFERROR(VLOOKUP($AW$126,'Banco de Dados'!$B$4:$J$50,4,FALSE),"ERRO")),"")</f>
        <v/>
      </c>
      <c r="AX135" s="29" t="str">
        <f t="shared" si="87"/>
        <v/>
      </c>
      <c r="AY135" s="103" t="str">
        <f>IFERROR(AX135*(C135*(PRINCIPAL!$G$51/100))*0.47*(44/12),"")</f>
        <v/>
      </c>
      <c r="AZ135" s="111" t="str">
        <f t="shared" si="88"/>
        <v/>
      </c>
      <c r="BA135" s="30" t="str">
        <f>IFERROR(IF(AND(PRINCIPAL!$H$52&lt;&gt;"",OR(L135=PRINCIPAL!$I$52,L135=PRINCIPAL!$I$52+PRINCIPAL!$I$52,L135=PRINCIPAL!$I$52+PRINCIPAL!$I$52+PRINCIPAL!$I$52)),0,IF(AND(PRINCIPAL!$H$52&lt;&gt;"",L135=PRINCIPAL!$J$52),VLOOKUP($BB$126,'Banco de Dados'!$B$4:$J$50,8,FALSE)*PRINCIPAL!$H$52*(1-(PRINCIPAL!$K$52/100)),IF(AND(PRINCIPAL!$H$52&lt;&gt;"",L135=PRINCIPAL!$L$52),VLOOKUP($BB$126,'Banco de Dados'!$B$4:$J$50,8,FALSE)*PRINCIPAL!$H$52*(1-(PRINCIPAL!$M$52/100)),IF(AND(PRINCIPAL!$H$52&lt;&gt;"",L135=PRINCIPAL!$N$52),VLOOKUP($BB$126,'Banco de Dados'!$B$4:$J$50,8,FALSE)*PRINCIPAL!$H$52*(1-(PRINCIPAL!$O$52/100)),IF(PRINCIPAL!$H$52&lt;&gt;"",VLOOKUP($BB$126,'Banco de Dados'!$B$4:$J$50,8,FALSE)*PRINCIPAL!$H$52,IF(OR(L135=PRINCIPAL!$I$52,L135=PRINCIPAL!$I$52+PRINCIPAL!$I$52,L135=PRINCIPAL!$I$52+PRINCIPAL!$I$52+PRINCIPAL!$I$52),0,IF(L135=PRINCIPAL!$J$52,VLOOKUP($BB$126,'Banco de Dados'!$B$4:$J$50,6,FALSE)*(1-(PRINCIPAL!$K$52/100)),IF(L135=PRINCIPAL!$L$52,VLOOKUP($BB$126,'Banco de Dados'!$B$4:$J$50,6,FALSE)*(1-(PRINCIPAL!$M$52/100)),IF(L135=PRINCIPAL!$N$52,VLOOKUP($BB$126,'Banco de Dados'!$B$4:$J$50,6,FALSE)*(1-(PRINCIPAL!$O$52/100)),VLOOKUP($BB$126,'Banco de Dados'!$B$4:$J$50,6,FALSE)))))))))),"")</f>
        <v/>
      </c>
      <c r="BB135" s="29" t="str">
        <f>IFERROR(BA135*(IFERROR(VLOOKUP($BB$126,'Banco de Dados'!$B$4:$J$50,4,FALSE),"ERRO")),"")</f>
        <v/>
      </c>
      <c r="BC135" s="29" t="str">
        <f t="shared" si="89"/>
        <v/>
      </c>
      <c r="BD135" s="103" t="str">
        <f>IFERROR(BC135*(C135*(PRINCIPAL!$G$52/100))*0.47*(44/12),"")</f>
        <v/>
      </c>
      <c r="BE135" s="111" t="str">
        <f t="shared" si="90"/>
        <v/>
      </c>
      <c r="BF135" s="30" t="str">
        <f>IFERROR(IF(AND(PRINCIPAL!$H$53&lt;&gt;"",OR(L135=PRINCIPAL!$I$53,L135=PRINCIPAL!$I$53+PRINCIPAL!$I$53,L135=PRINCIPAL!$I$53+PRINCIPAL!$I$53+PRINCIPAL!$I$53)),0,IF(AND(PRINCIPAL!$H$53&lt;&gt;"",L135=PRINCIPAL!$J$53),VLOOKUP($BG$126,'Banco de Dados'!$B$4:$J$50,8,FALSE)*PRINCIPAL!$H$53*(1-(PRINCIPAL!$K$53/100)),IF(AND(PRINCIPAL!$H$53&lt;&gt;"",L135=PRINCIPAL!$L$53),VLOOKUP($BG$126,'Banco de Dados'!$B$4:$J$50,8,FALSE)*PRINCIPAL!$H$53*(1-(PRINCIPAL!$M$53/100)),IF(AND(PRINCIPAL!$H$53&lt;&gt;"",L135=PRINCIPAL!$N$53),VLOOKUP($BG$126,'Banco de Dados'!$B$4:$J$50,8,FALSE)*PRINCIPAL!$H$53*(1-(PRINCIPAL!$O$53/100)),IF(PRINCIPAL!$H$53&lt;&gt;"",VLOOKUP($BG$126,'Banco de Dados'!$B$4:$J$50,8,FALSE)*PRINCIPAL!$H$53,IF(OR(L135=PRINCIPAL!$I$53,L135=PRINCIPAL!$I$53+PRINCIPAL!$I$53,L135=PRINCIPAL!$I$53+PRINCIPAL!$I$53+PRINCIPAL!$I$53),0,IF(L135=PRINCIPAL!$J$53,VLOOKUP($BG$126,'Banco de Dados'!$B$4:$J$50,6,FALSE)*(1-(PRINCIPAL!$K$53/100)),IF(L135=PRINCIPAL!$L$53,VLOOKUP($BG$126,'Banco de Dados'!$B$4:$J$50,6,FALSE)*(1-(PRINCIPAL!$M$53/100)),IF(L135=PRINCIPAL!$N$53,VLOOKUP($BG$126,'Banco de Dados'!$B$4:$J$50,6,FALSE)*(1-(PRINCIPAL!$O$53/100)),VLOOKUP($BG$126,'Banco de Dados'!$B$4:$J$50,6,FALSE)))))))))),"")</f>
        <v/>
      </c>
      <c r="BG135" s="29" t="str">
        <f>IFERROR(BF135*(IFERROR(VLOOKUP($BG$126,'Banco de Dados'!$B$4:$J$50,4,FALSE),"ERRO")),"")</f>
        <v/>
      </c>
      <c r="BH135" s="29" t="str">
        <f t="shared" si="91"/>
        <v/>
      </c>
      <c r="BI135" s="103" t="str">
        <f>IFERROR(BH135*(C135*(PRINCIPAL!$G$53/100))*0.47*(44/12),"")</f>
        <v/>
      </c>
      <c r="BJ135" s="102" t="str">
        <f t="shared" si="92"/>
        <v/>
      </c>
    </row>
    <row r="136" spans="2:62" ht="12.75" customHeight="1" x14ac:dyDescent="0.3">
      <c r="B136" s="326">
        <f t="shared" si="74"/>
        <v>2028</v>
      </c>
      <c r="C136" s="340"/>
      <c r="D136" s="1"/>
      <c r="E136" s="116">
        <v>8</v>
      </c>
      <c r="F136" s="24" t="str">
        <f>IFERROR(VLOOKUP($G$126,'Banco de Dados'!$B$4:$J$50,6,FALSE),"")</f>
        <v/>
      </c>
      <c r="G136" s="25" t="str">
        <f>IFERROR(F136*(IFERROR(VLOOKUP($G$126,'Banco de Dados'!$B$4:$J$50,4,FALSE),"ERRO")),"")</f>
        <v/>
      </c>
      <c r="H136" s="25" t="str">
        <f t="shared" si="75"/>
        <v/>
      </c>
      <c r="I136" s="103" t="str">
        <f t="shared" si="76"/>
        <v/>
      </c>
      <c r="J136" s="117" t="str">
        <f t="shared" si="77"/>
        <v/>
      </c>
      <c r="K136" s="1"/>
      <c r="L136" s="91">
        <v>8</v>
      </c>
      <c r="M136" s="24" t="str">
        <f>IFERROR(IF(AND(PRINCIPAL!$H$44&lt;&gt;"",OR(L136=PRINCIPAL!$I$44,L136=PRINCIPAL!$I$44+PRINCIPAL!$I$44,L136=PRINCIPAL!$I$44+PRINCIPAL!$I$44+PRINCIPAL!$I$44)),0,IF(AND(PRINCIPAL!$H$44&lt;&gt;"",L136=PRINCIPAL!$J$44),VLOOKUP($N$126,'Banco de Dados'!$B$4:$J$50,8,FALSE)*PRINCIPAL!$H$44*(1-(PRINCIPAL!$K$44/100)),IF(AND(PRINCIPAL!$H$44&lt;&gt;"",L136=PRINCIPAL!$L$44),VLOOKUP($N$126,'Banco de Dados'!$B$4:$J$50,8,FALSE)*PRINCIPAL!$H$44*(1-(PRINCIPAL!$M$44/100)),IF(AND(PRINCIPAL!$H$44&lt;&gt;"",L136=PRINCIPAL!$N$44),VLOOKUP($N$126,'Banco de Dados'!$B$4:$J$50,8,FALSE)*PRINCIPAL!$H$44*(1-(PRINCIPAL!$O$44/100)),IF(PRINCIPAL!$H$44&lt;&gt;"",VLOOKUP($N$126,'Banco de Dados'!$B$4:$J$50,8,FALSE)*PRINCIPAL!$H$44,IF(OR(L136=PRINCIPAL!$I$44,L136=PRINCIPAL!$I$44+PRINCIPAL!$I$44,L136=PRINCIPAL!$I$44+PRINCIPAL!$I$44+PRINCIPAL!$I$44),0,IF(L136=PRINCIPAL!$J$44,VLOOKUP($N$126,'Banco de Dados'!$B$4:$J$50,6,FALSE)*(1-(PRINCIPAL!$K$44/100)),IF(L136=PRINCIPAL!$L$44,VLOOKUP($N$126,'Banco de Dados'!$B$4:$J$50,6,FALSE)*(1-(PRINCIPAL!$M$44/100)),IF(L136=PRINCIPAL!$N$44,VLOOKUP($N$126,'Banco de Dados'!$B$4:$J$50,6,FALSE)*(1-(PRINCIPAL!$O$44/100)),VLOOKUP($N$126,'Banco de Dados'!$B$4:$J$50,6,FALSE)))))))))),"")</f>
        <v/>
      </c>
      <c r="N136" s="25" t="str">
        <f>IFERROR(M136*(IFERROR(VLOOKUP($N$126,'Banco de Dados'!$B$4:$J$50,4,FALSE),"ERRO")),"")</f>
        <v/>
      </c>
      <c r="O136" s="25" t="str">
        <f t="shared" si="72"/>
        <v/>
      </c>
      <c r="P136" s="103" t="str">
        <f>IFERROR(O136*(C136*(PRINCIPAL!$G$44/100))*0.47*(44/12),"")</f>
        <v/>
      </c>
      <c r="Q136" s="107" t="str">
        <f t="shared" si="95"/>
        <v/>
      </c>
      <c r="R136" s="29" t="str">
        <f>IFERROR(IF(AND(PRINCIPAL!$H$45&lt;&gt;"",OR(L136=PRINCIPAL!$I$45,L136=PRINCIPAL!$I$45+PRINCIPAL!$I$45,L136=PRINCIPAL!$I$45+PRINCIPAL!$I$45+PRINCIPAL!$I$45)),0,IF(AND(PRINCIPAL!$H$45&lt;&gt;"",L136=PRINCIPAL!$J$45),VLOOKUP($S$126,'Banco de Dados'!$B$4:$J$50,8,FALSE)*PRINCIPAL!$H$45*(1-(PRINCIPAL!$K$45/100)),IF(AND(PRINCIPAL!$H$45&lt;&gt;"",L136=PRINCIPAL!$L$45),VLOOKUP($S$126,'Banco de Dados'!$B$4:$J$50,8,FALSE)*PRINCIPAL!$H$45*(1-(PRINCIPAL!$M$45/100)),IF(AND(PRINCIPAL!$H$45&lt;&gt;"",L136=PRINCIPAL!$N$45),VLOOKUP($S$126,'Banco de Dados'!$B$4:$J$50,8,FALSE)*PRINCIPAL!$H$45*(1-(PRINCIPAL!$O$45/100)),IF(PRINCIPAL!$H$45&lt;&gt;"",VLOOKUP($S$126,'Banco de Dados'!$B$4:$J$50,8,FALSE)*PRINCIPAL!$H$45,IF(OR(L136=PRINCIPAL!$I$45,L136=PRINCIPAL!$I$45+PRINCIPAL!$I$45,L136=PRINCIPAL!$I$45+PRINCIPAL!$I$45+PRINCIPAL!$I$45),0,IF(L136=PRINCIPAL!$J$45,VLOOKUP($S$126,'Banco de Dados'!$B$4:$J$50,6,FALSE)*(1-(PRINCIPAL!$K$45/100)),IF(L136=PRINCIPAL!$L$45,VLOOKUP($S$126,'Banco de Dados'!$B$4:$J$50,6,FALSE)*(1-(PRINCIPAL!$M$45/100)),IF(L136=PRINCIPAL!$N$45,VLOOKUP($S$126,'Banco de Dados'!$B$4:$J$50,6,FALSE)*(1-(PRINCIPAL!$O$45/100)),VLOOKUP($S$126,'Banco de Dados'!$B$4:$J$50,6,FALSE)))))))))),"")</f>
        <v/>
      </c>
      <c r="S136" s="29" t="str">
        <f>IFERROR(R136*(IFERROR(VLOOKUP($S$126,'Banco de Dados'!$B$4:$J$50,4,FALSE),"ERRO")),"")</f>
        <v/>
      </c>
      <c r="T136" s="29" t="str">
        <f t="shared" si="78"/>
        <v/>
      </c>
      <c r="U136" s="103" t="str">
        <f>IFERROR(T136*(C136*(PRINCIPAL!$G$45/100))*0.47*(44/12),"")</f>
        <v/>
      </c>
      <c r="V136" s="103" t="str">
        <f t="shared" ref="V136:V163" si="96">IFERROR(V135+U136,"")</f>
        <v/>
      </c>
      <c r="W136" s="30" t="str">
        <f>IFERROR(IF(AND(PRINCIPAL!$H$46&lt;&gt;"",OR(L136=PRINCIPAL!$I$46,L136=PRINCIPAL!$I$46+PRINCIPAL!$I$46,L136=PRINCIPAL!$I$46+PRINCIPAL!$I$46+PRINCIPAL!$I$46)),0,IF(AND(PRINCIPAL!$H$46&lt;&gt;"",L136=PRINCIPAL!$J$46),VLOOKUP($X$126,'Banco de Dados'!$B$4:$J$50,8,FALSE)*PRINCIPAL!$H$46*(1-(PRINCIPAL!$K$46/100)),IF(AND(PRINCIPAL!$H$46&lt;&gt;"",L136=PRINCIPAL!$L$46),VLOOKUP($X$126,'Banco de Dados'!$B$4:$J$50,8,FALSE)*PRINCIPAL!$H$46*(1-(PRINCIPAL!$M$46/100)),IF(AND(PRINCIPAL!$H$46&lt;&gt;"",L136=PRINCIPAL!$N$46),VLOOKUP($X$126,'Banco de Dados'!$B$4:$J$50,8,FALSE)*PRINCIPAL!$H$46*(1-(PRINCIPAL!$O$46/100)),IF(PRINCIPAL!$H$46&lt;&gt;"",VLOOKUP($X$126,'Banco de Dados'!$B$4:$J$50,8,FALSE)*PRINCIPAL!$H$46,IF(OR(L136=PRINCIPAL!$I$46,L136=PRINCIPAL!$I$46+PRINCIPAL!$I$46,L136=PRINCIPAL!$I$46+PRINCIPAL!$I$46+PRINCIPAL!$I$46),0,IF(L136=PRINCIPAL!$J$46,VLOOKUP($X$126,'Banco de Dados'!$B$4:$J$50,6,FALSE)*(1-(PRINCIPAL!$K$46/100)),IF(L136=PRINCIPAL!$L$46,VLOOKUP($X$126,'Banco de Dados'!$B$4:$J$50,6,FALSE)*(1-(PRINCIPAL!$M$46/100)),IF(L136=PRINCIPAL!$N$46,VLOOKUP($X$126,'Banco de Dados'!$B$4:$J$50,6,FALSE)*(1-(PRINCIPAL!$O$46/100)),VLOOKUP($X$126,'Banco de Dados'!$B$4:$J$50,6,FALSE)))))))))),"")</f>
        <v/>
      </c>
      <c r="X136" s="29" t="str">
        <f>IFERROR(W136*(IFERROR(VLOOKUP($X$126,'Banco de Dados'!$B$4:$J$50,4,FALSE),"ERRO")),"")</f>
        <v/>
      </c>
      <c r="Y136" s="29" t="str">
        <f t="shared" si="93"/>
        <v/>
      </c>
      <c r="Z136" s="103" t="str">
        <f>IFERROR(Y136*(C136*(PRINCIPAL!$G$46/100))*0.47*(44/12),"")</f>
        <v/>
      </c>
      <c r="AA136" s="111" t="str">
        <f t="shared" si="94"/>
        <v/>
      </c>
      <c r="AB136" s="30" t="str">
        <f>IFERROR(IF(AND(PRINCIPAL!$H$47&lt;&gt;"",OR(L136=PRINCIPAL!$I$47,L136=PRINCIPAL!$I$47+PRINCIPAL!$I$47,L136=PRINCIPAL!$I$47+PRINCIPAL!$I$47+PRINCIPAL!$I$47)),0,IF(AND(PRINCIPAL!$H$47&lt;&gt;"",L136=PRINCIPAL!$J$47),VLOOKUP($AC$126,'Banco de Dados'!$B$4:$J$50,8,FALSE)*PRINCIPAL!$H$47*(1-(PRINCIPAL!$K$47/100)),IF(AND(PRINCIPAL!$H$47&lt;&gt;"",L136=PRINCIPAL!$L$47),VLOOKUP($AC$126,'Banco de Dados'!$B$4:$J$50,8,FALSE)*PRINCIPAL!$H$47*(1-(PRINCIPAL!$M$47/100)),IF(AND(PRINCIPAL!$H$47&lt;&gt;"",L136=PRINCIPAL!$N$47),VLOOKUP($AC$126,'Banco de Dados'!$B$4:$J$50,8,FALSE)*PRINCIPAL!$H$47*(1-(PRINCIPAL!$O$47/100)),IF(PRINCIPAL!$H$47&lt;&gt;"",VLOOKUP($AC$126,'Banco de Dados'!$B$4:$J$50,8,FALSE)*PRINCIPAL!$H$47,IF(OR(L136=PRINCIPAL!$I$47,L136=PRINCIPAL!$I$47+PRINCIPAL!$I$47,L136=PRINCIPAL!$I$47+PRINCIPAL!$I$47+PRINCIPAL!$I$47),0,IF(L136=PRINCIPAL!$J$47,VLOOKUP($AC$126,'Banco de Dados'!$B$4:$J$50,6,FALSE)*(1-(PRINCIPAL!$K$47/100)),IF(L136=PRINCIPAL!$L$47,VLOOKUP($AC$126,'Banco de Dados'!$B$4:$J$50,6,FALSE)*(1-(PRINCIPAL!$M$47/100)),IF(L136=PRINCIPAL!$N$47,VLOOKUP($AC$126,'Banco de Dados'!$B$4:$J$50,6,FALSE)*(1-(PRINCIPAL!$O$47/100)),VLOOKUP($AC$126,'Banco de Dados'!$B$4:$J$50,6,FALSE)))))))))),"")</f>
        <v/>
      </c>
      <c r="AC136" s="29" t="str">
        <f>IFERROR(AB136*(IFERROR(VLOOKUP($AC$126,'Banco de Dados'!$B$4:$J$50,4,FALSE),"ERRO")),"")</f>
        <v/>
      </c>
      <c r="AD136" s="29" t="str">
        <f t="shared" si="79"/>
        <v/>
      </c>
      <c r="AE136" s="103" t="str">
        <f>IFERROR(AD136*(C136*(PRINCIPAL!$G$47/100))*0.47*(44/12),"")</f>
        <v/>
      </c>
      <c r="AF136" s="111" t="str">
        <f t="shared" si="80"/>
        <v/>
      </c>
      <c r="AG136" s="30" t="str">
        <f>IFERROR(IF(AND(PRINCIPAL!$H$48&lt;&gt;"",OR(L136=PRINCIPAL!$I$48,L136=PRINCIPAL!$I$48+PRINCIPAL!$I$48,L136=PRINCIPAL!$I$48+PRINCIPAL!$I$48+PRINCIPAL!$I$48)),0,IF(AND(PRINCIPAL!$H$48&lt;&gt;"",L136=PRINCIPAL!$J$48),VLOOKUP($AH$126,'Banco de Dados'!$B$4:$J$50,8,FALSE)*PRINCIPAL!$H$48*(1-(PRINCIPAL!$K$48/100)),IF(AND(PRINCIPAL!$H$48&lt;&gt;"",L136=PRINCIPAL!$L$48),VLOOKUP($AH$126,'Banco de Dados'!$B$4:$J$50,8,FALSE)*PRINCIPAL!$H$48*(1-(PRINCIPAL!$M$48/100)),IF(AND(PRINCIPAL!$H$48&lt;&gt;"",L136=PRINCIPAL!$N$48),VLOOKUP($AH$126,'Banco de Dados'!$B$4:$J$50,8,FALSE)*PRINCIPAL!$H$48*(1-(PRINCIPAL!$O$48/100)),IF(PRINCIPAL!$H$48&lt;&gt;"",VLOOKUP($AH$126,'Banco de Dados'!$B$4:$J$50,8,FALSE)*PRINCIPAL!$H$48,IF(OR(L136=PRINCIPAL!$I$48,L136=PRINCIPAL!$I$48+PRINCIPAL!$I$48,L136=PRINCIPAL!$I$48+PRINCIPAL!$I$48+PRINCIPAL!$I$48),0,IF(L136=PRINCIPAL!$J$48,VLOOKUP($AH$126,'Banco de Dados'!$B$4:$J$50,6,FALSE)*(1-(PRINCIPAL!$K$48/100)),IF(L136=PRINCIPAL!$L$48,VLOOKUP($AH$126,'Banco de Dados'!$B$4:$J$50,6,FALSE)*(1-(PRINCIPAL!$M$48/100)),IF(L136=PRINCIPAL!$N$48,VLOOKUP($AH$126,'Banco de Dados'!$B$4:$J$50,6,FALSE)*(1-(PRINCIPAL!$O$48/100)),VLOOKUP($AH$126,'Banco de Dados'!$B$4:$J$50,6,FALSE)))))))))),"")</f>
        <v/>
      </c>
      <c r="AH136" s="29" t="str">
        <f>IFERROR(AG136*(IFERROR(VLOOKUP($AH$126,'Banco de Dados'!$B$4:$J$50,4,FALSE),"ERRO")),"")</f>
        <v/>
      </c>
      <c r="AI136" s="29" t="str">
        <f t="shared" si="81"/>
        <v/>
      </c>
      <c r="AJ136" s="103" t="str">
        <f>IFERROR(AI136*(C136*(PRINCIPAL!$G$48/100))*0.47*(44/12),"")</f>
        <v/>
      </c>
      <c r="AK136" s="111" t="str">
        <f t="shared" si="82"/>
        <v/>
      </c>
      <c r="AL136" s="30" t="str">
        <f>IFERROR(IF(AND(PRINCIPAL!$H$49&lt;&gt;"",OR(L136=PRINCIPAL!$I$49,L136=PRINCIPAL!$I$49+PRINCIPAL!$I$49,L136=PRINCIPAL!$I$49+PRINCIPAL!$I$49+PRINCIPAL!$I$49)),0,IF(AND(PRINCIPAL!$H$49&lt;&gt;"",L136=PRINCIPAL!$J$49),VLOOKUP($AM$126,'Banco de Dados'!$B$4:$J$50,8,FALSE)*PRINCIPAL!$H$49*(1-(PRINCIPAL!$K$49/100)),IF(AND(PRINCIPAL!$H$49&lt;&gt;"",L136=PRINCIPAL!$L$49),VLOOKUP($AM$126,'Banco de Dados'!$B$4:$J$50,8,FALSE)*PRINCIPAL!$H$49*(1-(PRINCIPAL!$M$49/100)),IF(AND(PRINCIPAL!$H$49&lt;&gt;"",L136=PRINCIPAL!$N$49),VLOOKUP($AM$126,'Banco de Dados'!$B$4:$J$50,8,FALSE)*PRINCIPAL!$H$49*(1-(PRINCIPAL!$O$49/100)),IF(PRINCIPAL!$H$49&lt;&gt;"",VLOOKUP($AM$126,'Banco de Dados'!$B$4:$J$50,8,FALSE)*PRINCIPAL!$H$49,IF(OR(L136=PRINCIPAL!$I$49,L136=PRINCIPAL!$I$49+PRINCIPAL!$I$49,L136=PRINCIPAL!$I$49+PRINCIPAL!$I$49+PRINCIPAL!$I$49),0,IF(L136=PRINCIPAL!$J$49,VLOOKUP($AM$126,'Banco de Dados'!$B$4:$J$50,6,FALSE)*(1-(PRINCIPAL!$K$49/100)),IF(L136=PRINCIPAL!$L$49,VLOOKUP($AM$126,'Banco de Dados'!$B$4:$J$50,6,FALSE)*(1-(PRINCIPAL!$M$49/100)),IF(L136=PRINCIPAL!$N$49,VLOOKUP($AM$126,'Banco de Dados'!$B$4:$J$50,6,FALSE)*(1-(PRINCIPAL!$O$49/100)),VLOOKUP($AM$126,'Banco de Dados'!$B$4:$J$50,6,FALSE)))))))))),"")</f>
        <v/>
      </c>
      <c r="AM136" s="29" t="str">
        <f>IFERROR(AL136*(IFERROR(VLOOKUP($AM$126,'Banco de Dados'!$B$4:$J$50,4,FALSE),"ERRO")),"")</f>
        <v/>
      </c>
      <c r="AN136" s="29" t="str">
        <f t="shared" si="83"/>
        <v/>
      </c>
      <c r="AO136" s="103" t="str">
        <f>IFERROR(AN136*(C136*(PRINCIPAL!$G$49/100))*0.47*(44/12),"")</f>
        <v/>
      </c>
      <c r="AP136" s="111" t="str">
        <f t="shared" si="84"/>
        <v/>
      </c>
      <c r="AQ136" s="30" t="str">
        <f>IFERROR(IF(AND(PRINCIPAL!$H$50&lt;&gt;"",OR(L136=PRINCIPAL!$I$50,L136=PRINCIPAL!$I$50+PRINCIPAL!$I$50,L136=PRINCIPAL!$I$50+PRINCIPAL!$I$50+PRINCIPAL!$I$50)),0,IF(AND(PRINCIPAL!$H$50&lt;&gt;"",L136=PRINCIPAL!$J$50),VLOOKUP($AR$126,'Banco de Dados'!$B$4:$J$50,8,FALSE)*PRINCIPAL!$H$50*(1-(PRINCIPAL!$K$50/100)),IF(AND(PRINCIPAL!$H$50&lt;&gt;"",L136=PRINCIPAL!$L$50),VLOOKUP($AR$126,'Banco de Dados'!$B$4:$J$50,8,FALSE)*PRINCIPAL!$H$50*(1-(PRINCIPAL!$M$50/100)),IF(AND(PRINCIPAL!$H$50&lt;&gt;"",L136=PRINCIPAL!$N$50),VLOOKUP($AR$126,'Banco de Dados'!$B$4:$J$50,8,FALSE)*PRINCIPAL!$H$50*(1-(PRINCIPAL!$O$50/100)),IF(PRINCIPAL!$H$50&lt;&gt;"",VLOOKUP($AR$126,'Banco de Dados'!$B$4:$J$50,8,FALSE)*PRINCIPAL!$H$50,IF(OR(L136=PRINCIPAL!$I$50,L136=PRINCIPAL!$I$50+PRINCIPAL!$I$50,L136=PRINCIPAL!$I$50+PRINCIPAL!$I$50+PRINCIPAL!$I$50),0,IF(L136=PRINCIPAL!$J$50,VLOOKUP($AR$126,'Banco de Dados'!$B$4:$J$50,6,FALSE)*(1-(PRINCIPAL!$K$50/100)),IF(L136=PRINCIPAL!$L$50,VLOOKUP($AR$126,'Banco de Dados'!$B$4:$J$50,6,FALSE)*(1-(PRINCIPAL!$M$50/100)),IF(L136=PRINCIPAL!$N$50,VLOOKUP($AR$126,'Banco de Dados'!$B$4:$J$50,6,FALSE)*(1-(PRINCIPAL!$O$50/100)),VLOOKUP($AR$126,'Banco de Dados'!$B$4:$J$50,6,FALSE)))))))))),"")</f>
        <v/>
      </c>
      <c r="AR136" s="29" t="str">
        <f>IFERROR(AQ136*(IFERROR(VLOOKUP($AR$126,'Banco de Dados'!$B$4:$J$50,4,FALSE),"ERRO")),"")</f>
        <v/>
      </c>
      <c r="AS136" s="29" t="str">
        <f t="shared" si="85"/>
        <v/>
      </c>
      <c r="AT136" s="103" t="str">
        <f>IFERROR(AS136*(C136*(PRINCIPAL!$G$50/100))*0.47*(44/12),"")</f>
        <v/>
      </c>
      <c r="AU136" s="111" t="str">
        <f t="shared" si="86"/>
        <v/>
      </c>
      <c r="AV136" s="30" t="str">
        <f>IFERROR(IF(AND(PRINCIPAL!$H$51&lt;&gt;"",OR(L136=PRINCIPAL!$I$51,L136=PRINCIPAL!$I$51+PRINCIPAL!$I$51,L136=PRINCIPAL!$I$51+PRINCIPAL!$I$51+PRINCIPAL!$I$51)),0,IF(AND(PRINCIPAL!$H$51&lt;&gt;"",L136=PRINCIPAL!$J$51),VLOOKUP($AW$126,'Banco de Dados'!$B$4:$J$50,8,FALSE)*PRINCIPAL!$H$51*(1-(PRINCIPAL!$K$51/100)),IF(AND(PRINCIPAL!$H$51&lt;&gt;"",L136=PRINCIPAL!$L$51),VLOOKUP($AW$126,'Banco de Dados'!$B$4:$J$50,8,FALSE)*PRINCIPAL!$H$51*(1-(PRINCIPAL!$M$51/100)),IF(AND(PRINCIPAL!$H$51&lt;&gt;"",L136=PRINCIPAL!$N$51),VLOOKUP($AW$126,'Banco de Dados'!$B$4:$J$50,8,FALSE)*PRINCIPAL!$H$51*(1-(PRINCIPAL!$O$51/100)),IF(PRINCIPAL!$H$51&lt;&gt;"",VLOOKUP($AW$126,'Banco de Dados'!$B$4:$J$50,8,FALSE)*PRINCIPAL!$H$51,IF(OR(L136=PRINCIPAL!$I$51,L136=PRINCIPAL!$I$51+PRINCIPAL!$I$51,L136=PRINCIPAL!$I$51+PRINCIPAL!$I$51+PRINCIPAL!$I$51),0,IF(L136=PRINCIPAL!$J$51,VLOOKUP($AW$126,'Banco de Dados'!$B$4:$J$50,6,FALSE)*(1-(PRINCIPAL!$K$51/100)),IF(L136=PRINCIPAL!$L$51,VLOOKUP($AW$126,'Banco de Dados'!$B$4:$J$50,6,FALSE)*(1-(PRINCIPAL!$M$51/100)),IF(L136=PRINCIPAL!$N$51,VLOOKUP($AW$126,'Banco de Dados'!$B$4:$J$50,6,FALSE)*(1-(PRINCIPAL!$O$51/100)),VLOOKUP($AW$126,'Banco de Dados'!$B$4:$J$50,6,FALSE)))))))))),"")</f>
        <v/>
      </c>
      <c r="AW136" s="29" t="str">
        <f>IFERROR(AV136*(IFERROR(VLOOKUP($AW$126,'Banco de Dados'!$B$4:$J$50,4,FALSE),"ERRO")),"")</f>
        <v/>
      </c>
      <c r="AX136" s="29" t="str">
        <f t="shared" si="87"/>
        <v/>
      </c>
      <c r="AY136" s="103" t="str">
        <f>IFERROR(AX136*(C136*(PRINCIPAL!$G$51/100))*0.47*(44/12),"")</f>
        <v/>
      </c>
      <c r="AZ136" s="111" t="str">
        <f t="shared" si="88"/>
        <v/>
      </c>
      <c r="BA136" s="30" t="str">
        <f>IFERROR(IF(AND(PRINCIPAL!$H$52&lt;&gt;"",OR(L136=PRINCIPAL!$I$52,L136=PRINCIPAL!$I$52+PRINCIPAL!$I$52,L136=PRINCIPAL!$I$52+PRINCIPAL!$I$52+PRINCIPAL!$I$52)),0,IF(AND(PRINCIPAL!$H$52&lt;&gt;"",L136=PRINCIPAL!$J$52),VLOOKUP($BB$126,'Banco de Dados'!$B$4:$J$50,8,FALSE)*PRINCIPAL!$H$52*(1-(PRINCIPAL!$K$52/100)),IF(AND(PRINCIPAL!$H$52&lt;&gt;"",L136=PRINCIPAL!$L$52),VLOOKUP($BB$126,'Banco de Dados'!$B$4:$J$50,8,FALSE)*PRINCIPAL!$H$52*(1-(PRINCIPAL!$M$52/100)),IF(AND(PRINCIPAL!$H$52&lt;&gt;"",L136=PRINCIPAL!$N$52),VLOOKUP($BB$126,'Banco de Dados'!$B$4:$J$50,8,FALSE)*PRINCIPAL!$H$52*(1-(PRINCIPAL!$O$52/100)),IF(PRINCIPAL!$H$52&lt;&gt;"",VLOOKUP($BB$126,'Banco de Dados'!$B$4:$J$50,8,FALSE)*PRINCIPAL!$H$52,IF(OR(L136=PRINCIPAL!$I$52,L136=PRINCIPAL!$I$52+PRINCIPAL!$I$52,L136=PRINCIPAL!$I$52+PRINCIPAL!$I$52+PRINCIPAL!$I$52),0,IF(L136=PRINCIPAL!$J$52,VLOOKUP($BB$126,'Banco de Dados'!$B$4:$J$50,6,FALSE)*(1-(PRINCIPAL!$K$52/100)),IF(L136=PRINCIPAL!$L$52,VLOOKUP($BB$126,'Banco de Dados'!$B$4:$J$50,6,FALSE)*(1-(PRINCIPAL!$M$52/100)),IF(L136=PRINCIPAL!$N$52,VLOOKUP($BB$126,'Banco de Dados'!$B$4:$J$50,6,FALSE)*(1-(PRINCIPAL!$O$52/100)),VLOOKUP($BB$126,'Banco de Dados'!$B$4:$J$50,6,FALSE)))))))))),"")</f>
        <v/>
      </c>
      <c r="BB136" s="29" t="str">
        <f>IFERROR(BA136*(IFERROR(VLOOKUP($BB$126,'Banco de Dados'!$B$4:$J$50,4,FALSE),"ERRO")),"")</f>
        <v/>
      </c>
      <c r="BC136" s="29" t="str">
        <f t="shared" si="89"/>
        <v/>
      </c>
      <c r="BD136" s="103" t="str">
        <f>IFERROR(BC136*(C136*(PRINCIPAL!$G$52/100))*0.47*(44/12),"")</f>
        <v/>
      </c>
      <c r="BE136" s="111" t="str">
        <f t="shared" si="90"/>
        <v/>
      </c>
      <c r="BF136" s="30" t="str">
        <f>IFERROR(IF(AND(PRINCIPAL!$H$53&lt;&gt;"",OR(L136=PRINCIPAL!$I$53,L136=PRINCIPAL!$I$53+PRINCIPAL!$I$53,L136=PRINCIPAL!$I$53+PRINCIPAL!$I$53+PRINCIPAL!$I$53)),0,IF(AND(PRINCIPAL!$H$53&lt;&gt;"",L136=PRINCIPAL!$J$53),VLOOKUP($BG$126,'Banco de Dados'!$B$4:$J$50,8,FALSE)*PRINCIPAL!$H$53*(1-(PRINCIPAL!$K$53/100)),IF(AND(PRINCIPAL!$H$53&lt;&gt;"",L136=PRINCIPAL!$L$53),VLOOKUP($BG$126,'Banco de Dados'!$B$4:$J$50,8,FALSE)*PRINCIPAL!$H$53*(1-(PRINCIPAL!$M$53/100)),IF(AND(PRINCIPAL!$H$53&lt;&gt;"",L136=PRINCIPAL!$N$53),VLOOKUP($BG$126,'Banco de Dados'!$B$4:$J$50,8,FALSE)*PRINCIPAL!$H$53*(1-(PRINCIPAL!$O$53/100)),IF(PRINCIPAL!$H$53&lt;&gt;"",VLOOKUP($BG$126,'Banco de Dados'!$B$4:$J$50,8,FALSE)*PRINCIPAL!$H$53,IF(OR(L136=PRINCIPAL!$I$53,L136=PRINCIPAL!$I$53+PRINCIPAL!$I$53,L136=PRINCIPAL!$I$53+PRINCIPAL!$I$53+PRINCIPAL!$I$53),0,IF(L136=PRINCIPAL!$J$53,VLOOKUP($BG$126,'Banco de Dados'!$B$4:$J$50,6,FALSE)*(1-(PRINCIPAL!$K$53/100)),IF(L136=PRINCIPAL!$L$53,VLOOKUP($BG$126,'Banco de Dados'!$B$4:$J$50,6,FALSE)*(1-(PRINCIPAL!$M$53/100)),IF(L136=PRINCIPAL!$N$53,VLOOKUP($BG$126,'Banco de Dados'!$B$4:$J$50,6,FALSE)*(1-(PRINCIPAL!$O$53/100)),VLOOKUP($BG$126,'Banco de Dados'!$B$4:$J$50,6,FALSE)))))))))),"")</f>
        <v/>
      </c>
      <c r="BG136" s="29" t="str">
        <f>IFERROR(BF136*(IFERROR(VLOOKUP($BG$126,'Banco de Dados'!$B$4:$J$50,4,FALSE),"ERRO")),"")</f>
        <v/>
      </c>
      <c r="BH136" s="29" t="str">
        <f t="shared" si="91"/>
        <v/>
      </c>
      <c r="BI136" s="103" t="str">
        <f>IFERROR(BH136*(C136*(PRINCIPAL!$G$53/100))*0.47*(44/12),"")</f>
        <v/>
      </c>
      <c r="BJ136" s="102" t="str">
        <f t="shared" si="92"/>
        <v/>
      </c>
    </row>
    <row r="137" spans="2:62" ht="12.75" customHeight="1" x14ac:dyDescent="0.3">
      <c r="B137" s="326">
        <f t="shared" si="74"/>
        <v>2029</v>
      </c>
      <c r="C137" s="340"/>
      <c r="D137" s="1"/>
      <c r="E137" s="116">
        <v>9</v>
      </c>
      <c r="F137" s="24" t="str">
        <f>IFERROR(VLOOKUP($G$126,'Banco de Dados'!$B$4:$J$50,6,FALSE),"")</f>
        <v/>
      </c>
      <c r="G137" s="25" t="str">
        <f>IFERROR(F137*(IFERROR(VLOOKUP($G$126,'Banco de Dados'!$B$4:$J$50,4,FALSE),"ERRO")),"")</f>
        <v/>
      </c>
      <c r="H137" s="25" t="str">
        <f t="shared" si="75"/>
        <v/>
      </c>
      <c r="I137" s="103" t="str">
        <f t="shared" si="76"/>
        <v/>
      </c>
      <c r="J137" s="117" t="str">
        <f t="shared" si="77"/>
        <v/>
      </c>
      <c r="K137" s="1"/>
      <c r="L137" s="91">
        <v>9</v>
      </c>
      <c r="M137" s="24" t="str">
        <f>IFERROR(IF(AND(PRINCIPAL!$H$44&lt;&gt;"",OR(L137=PRINCIPAL!$I$44,L137=PRINCIPAL!$I$44+PRINCIPAL!$I$44,L137=PRINCIPAL!$I$44+PRINCIPAL!$I$44+PRINCIPAL!$I$44)),0,IF(AND(PRINCIPAL!$H$44&lt;&gt;"",L137=PRINCIPAL!$J$44),VLOOKUP($N$126,'Banco de Dados'!$B$4:$J$50,8,FALSE)*PRINCIPAL!$H$44*(1-(PRINCIPAL!$K$44/100)),IF(AND(PRINCIPAL!$H$44&lt;&gt;"",L137=PRINCIPAL!$L$44),VLOOKUP($N$126,'Banco de Dados'!$B$4:$J$50,8,FALSE)*PRINCIPAL!$H$44*(1-(PRINCIPAL!$M$44/100)),IF(AND(PRINCIPAL!$H$44&lt;&gt;"",L137=PRINCIPAL!$N$44),VLOOKUP($N$126,'Banco de Dados'!$B$4:$J$50,8,FALSE)*PRINCIPAL!$H$44*(1-(PRINCIPAL!$O$44/100)),IF(PRINCIPAL!$H$44&lt;&gt;"",VLOOKUP($N$126,'Banco de Dados'!$B$4:$J$50,8,FALSE)*PRINCIPAL!$H$44,IF(OR(L137=PRINCIPAL!$I$44,L137=PRINCIPAL!$I$44+PRINCIPAL!$I$44,L137=PRINCIPAL!$I$44+PRINCIPAL!$I$44+PRINCIPAL!$I$44),0,IF(L137=PRINCIPAL!$J$44,VLOOKUP($N$126,'Banco de Dados'!$B$4:$J$50,6,FALSE)*(1-(PRINCIPAL!$K$44/100)),IF(L137=PRINCIPAL!$L$44,VLOOKUP($N$126,'Banco de Dados'!$B$4:$J$50,6,FALSE)*(1-(PRINCIPAL!$M$44/100)),IF(L137=PRINCIPAL!$N$44,VLOOKUP($N$126,'Banco de Dados'!$B$4:$J$50,6,FALSE)*(1-(PRINCIPAL!$O$44/100)),VLOOKUP($N$126,'Banco de Dados'!$B$4:$J$50,6,FALSE)))))))))),"")</f>
        <v/>
      </c>
      <c r="N137" s="25" t="str">
        <f>IFERROR(M137*(IFERROR(VLOOKUP($N$126,'Banco de Dados'!$B$4:$J$50,4,FALSE),"ERRO")),"")</f>
        <v/>
      </c>
      <c r="O137" s="25" t="str">
        <f t="shared" si="72"/>
        <v/>
      </c>
      <c r="P137" s="103" t="str">
        <f>IFERROR(O137*(C137*(PRINCIPAL!$G$44/100))*0.47*(44/12),"")</f>
        <v/>
      </c>
      <c r="Q137" s="107" t="str">
        <f t="shared" si="95"/>
        <v/>
      </c>
      <c r="R137" s="29" t="str">
        <f>IFERROR(IF(AND(PRINCIPAL!$H$45&lt;&gt;"",OR(L137=PRINCIPAL!$I$45,L137=PRINCIPAL!$I$45+PRINCIPAL!$I$45,L137=PRINCIPAL!$I$45+PRINCIPAL!$I$45+PRINCIPAL!$I$45)),0,IF(AND(PRINCIPAL!$H$45&lt;&gt;"",L137=PRINCIPAL!$J$45),VLOOKUP($S$126,'Banco de Dados'!$B$4:$J$50,8,FALSE)*PRINCIPAL!$H$45*(1-(PRINCIPAL!$K$45/100)),IF(AND(PRINCIPAL!$H$45&lt;&gt;"",L137=PRINCIPAL!$L$45),VLOOKUP($S$126,'Banco de Dados'!$B$4:$J$50,8,FALSE)*PRINCIPAL!$H$45*(1-(PRINCIPAL!$M$45/100)),IF(AND(PRINCIPAL!$H$45&lt;&gt;"",L137=PRINCIPAL!$N$45),VLOOKUP($S$126,'Banco de Dados'!$B$4:$J$50,8,FALSE)*PRINCIPAL!$H$45*(1-(PRINCIPAL!$O$45/100)),IF(PRINCIPAL!$H$45&lt;&gt;"",VLOOKUP($S$126,'Banco de Dados'!$B$4:$J$50,8,FALSE)*PRINCIPAL!$H$45,IF(OR(L137=PRINCIPAL!$I$45,L137=PRINCIPAL!$I$45+PRINCIPAL!$I$45,L137=PRINCIPAL!$I$45+PRINCIPAL!$I$45+PRINCIPAL!$I$45),0,IF(L137=PRINCIPAL!$J$45,VLOOKUP($S$126,'Banco de Dados'!$B$4:$J$50,6,FALSE)*(1-(PRINCIPAL!$K$45/100)),IF(L137=PRINCIPAL!$L$45,VLOOKUP($S$126,'Banco de Dados'!$B$4:$J$50,6,FALSE)*(1-(PRINCIPAL!$M$45/100)),IF(L137=PRINCIPAL!$N$45,VLOOKUP($S$126,'Banco de Dados'!$B$4:$J$50,6,FALSE)*(1-(PRINCIPAL!$O$45/100)),VLOOKUP($S$126,'Banco de Dados'!$B$4:$J$50,6,FALSE)))))))))),"")</f>
        <v/>
      </c>
      <c r="S137" s="29" t="str">
        <f>IFERROR(R137*(IFERROR(VLOOKUP($S$126,'Banco de Dados'!$B$4:$J$50,4,FALSE),"ERRO")),"")</f>
        <v/>
      </c>
      <c r="T137" s="29" t="str">
        <f t="shared" si="78"/>
        <v/>
      </c>
      <c r="U137" s="103" t="str">
        <f>IFERROR(T137*(C137*(PRINCIPAL!$G$45/100))*0.47*(44/12),"")</f>
        <v/>
      </c>
      <c r="V137" s="103" t="str">
        <f t="shared" si="96"/>
        <v/>
      </c>
      <c r="W137" s="30" t="str">
        <f>IFERROR(IF(AND(PRINCIPAL!$H$46&lt;&gt;"",OR(L137=PRINCIPAL!$I$46,L137=PRINCIPAL!$I$46+PRINCIPAL!$I$46,L137=PRINCIPAL!$I$46+PRINCIPAL!$I$46+PRINCIPAL!$I$46)),0,IF(AND(PRINCIPAL!$H$46&lt;&gt;"",L137=PRINCIPAL!$J$46),VLOOKUP($X$126,'Banco de Dados'!$B$4:$J$50,8,FALSE)*PRINCIPAL!$H$46*(1-(PRINCIPAL!$K$46/100)),IF(AND(PRINCIPAL!$H$46&lt;&gt;"",L137=PRINCIPAL!$L$46),VLOOKUP($X$126,'Banco de Dados'!$B$4:$J$50,8,FALSE)*PRINCIPAL!$H$46*(1-(PRINCIPAL!$M$46/100)),IF(AND(PRINCIPAL!$H$46&lt;&gt;"",L137=PRINCIPAL!$N$46),VLOOKUP($X$126,'Banco de Dados'!$B$4:$J$50,8,FALSE)*PRINCIPAL!$H$46*(1-(PRINCIPAL!$O$46/100)),IF(PRINCIPAL!$H$46&lt;&gt;"",VLOOKUP($X$126,'Banco de Dados'!$B$4:$J$50,8,FALSE)*PRINCIPAL!$H$46,IF(OR(L137=PRINCIPAL!$I$46,L137=PRINCIPAL!$I$46+PRINCIPAL!$I$46,L137=PRINCIPAL!$I$46+PRINCIPAL!$I$46+PRINCIPAL!$I$46),0,IF(L137=PRINCIPAL!$J$46,VLOOKUP($X$126,'Banco de Dados'!$B$4:$J$50,6,FALSE)*(1-(PRINCIPAL!$K$46/100)),IF(L137=PRINCIPAL!$L$46,VLOOKUP($X$126,'Banco de Dados'!$B$4:$J$50,6,FALSE)*(1-(PRINCIPAL!$M$46/100)),IF(L137=PRINCIPAL!$N$46,VLOOKUP($X$126,'Banco de Dados'!$B$4:$J$50,6,FALSE)*(1-(PRINCIPAL!$O$46/100)),VLOOKUP($X$126,'Banco de Dados'!$B$4:$J$50,6,FALSE)))))))))),"")</f>
        <v/>
      </c>
      <c r="X137" s="29" t="str">
        <f>IFERROR(W137*(IFERROR(VLOOKUP($X$126,'Banco de Dados'!$B$4:$J$50,4,FALSE),"ERRO")),"")</f>
        <v/>
      </c>
      <c r="Y137" s="29" t="str">
        <f t="shared" si="93"/>
        <v/>
      </c>
      <c r="Z137" s="103" t="str">
        <f>IFERROR(Y137*(C137*(PRINCIPAL!$G$46/100))*0.47*(44/12),"")</f>
        <v/>
      </c>
      <c r="AA137" s="111" t="str">
        <f t="shared" si="94"/>
        <v/>
      </c>
      <c r="AB137" s="30" t="str">
        <f>IFERROR(IF(AND(PRINCIPAL!$H$47&lt;&gt;"",OR(L137=PRINCIPAL!$I$47,L137=PRINCIPAL!$I$47+PRINCIPAL!$I$47,L137=PRINCIPAL!$I$47+PRINCIPAL!$I$47+PRINCIPAL!$I$47)),0,IF(AND(PRINCIPAL!$H$47&lt;&gt;"",L137=PRINCIPAL!$J$47),VLOOKUP($AC$126,'Banco de Dados'!$B$4:$J$50,8,FALSE)*PRINCIPAL!$H$47*(1-(PRINCIPAL!$K$47/100)),IF(AND(PRINCIPAL!$H$47&lt;&gt;"",L137=PRINCIPAL!$L$47),VLOOKUP($AC$126,'Banco de Dados'!$B$4:$J$50,8,FALSE)*PRINCIPAL!$H$47*(1-(PRINCIPAL!$M$47/100)),IF(AND(PRINCIPAL!$H$47&lt;&gt;"",L137=PRINCIPAL!$N$47),VLOOKUP($AC$126,'Banco de Dados'!$B$4:$J$50,8,FALSE)*PRINCIPAL!$H$47*(1-(PRINCIPAL!$O$47/100)),IF(PRINCIPAL!$H$47&lt;&gt;"",VLOOKUP($AC$126,'Banco de Dados'!$B$4:$J$50,8,FALSE)*PRINCIPAL!$H$47,IF(OR(L137=PRINCIPAL!$I$47,L137=PRINCIPAL!$I$47+PRINCIPAL!$I$47,L137=PRINCIPAL!$I$47+PRINCIPAL!$I$47+PRINCIPAL!$I$47),0,IF(L137=PRINCIPAL!$J$47,VLOOKUP($AC$126,'Banco de Dados'!$B$4:$J$50,6,FALSE)*(1-(PRINCIPAL!$K$47/100)),IF(L137=PRINCIPAL!$L$47,VLOOKUP($AC$126,'Banco de Dados'!$B$4:$J$50,6,FALSE)*(1-(PRINCIPAL!$M$47/100)),IF(L137=PRINCIPAL!$N$47,VLOOKUP($AC$126,'Banco de Dados'!$B$4:$J$50,6,FALSE)*(1-(PRINCIPAL!$O$47/100)),VLOOKUP($AC$126,'Banco de Dados'!$B$4:$J$50,6,FALSE)))))))))),"")</f>
        <v/>
      </c>
      <c r="AC137" s="29" t="str">
        <f>IFERROR(AB137*(IFERROR(VLOOKUP($AC$126,'Banco de Dados'!$B$4:$J$50,4,FALSE),"ERRO")),"")</f>
        <v/>
      </c>
      <c r="AD137" s="29" t="str">
        <f t="shared" si="79"/>
        <v/>
      </c>
      <c r="AE137" s="103" t="str">
        <f>IFERROR(AD137*(C137*(PRINCIPAL!$G$47/100))*0.47*(44/12),"")</f>
        <v/>
      </c>
      <c r="AF137" s="111" t="str">
        <f t="shared" si="80"/>
        <v/>
      </c>
      <c r="AG137" s="30" t="str">
        <f>IFERROR(IF(AND(PRINCIPAL!$H$48&lt;&gt;"",OR(L137=PRINCIPAL!$I$48,L137=PRINCIPAL!$I$48+PRINCIPAL!$I$48,L137=PRINCIPAL!$I$48+PRINCIPAL!$I$48+PRINCIPAL!$I$48)),0,IF(AND(PRINCIPAL!$H$48&lt;&gt;"",L137=PRINCIPAL!$J$48),VLOOKUP($AH$126,'Banco de Dados'!$B$4:$J$50,8,FALSE)*PRINCIPAL!$H$48*(1-(PRINCIPAL!$K$48/100)),IF(AND(PRINCIPAL!$H$48&lt;&gt;"",L137=PRINCIPAL!$L$48),VLOOKUP($AH$126,'Banco de Dados'!$B$4:$J$50,8,FALSE)*PRINCIPAL!$H$48*(1-(PRINCIPAL!$M$48/100)),IF(AND(PRINCIPAL!$H$48&lt;&gt;"",L137=PRINCIPAL!$N$48),VLOOKUP($AH$126,'Banco de Dados'!$B$4:$J$50,8,FALSE)*PRINCIPAL!$H$48*(1-(PRINCIPAL!$O$48/100)),IF(PRINCIPAL!$H$48&lt;&gt;"",VLOOKUP($AH$126,'Banco de Dados'!$B$4:$J$50,8,FALSE)*PRINCIPAL!$H$48,IF(OR(L137=PRINCIPAL!$I$48,L137=PRINCIPAL!$I$48+PRINCIPAL!$I$48,L137=PRINCIPAL!$I$48+PRINCIPAL!$I$48+PRINCIPAL!$I$48),0,IF(L137=PRINCIPAL!$J$48,VLOOKUP($AH$126,'Banco de Dados'!$B$4:$J$50,6,FALSE)*(1-(PRINCIPAL!$K$48/100)),IF(L137=PRINCIPAL!$L$48,VLOOKUP($AH$126,'Banco de Dados'!$B$4:$J$50,6,FALSE)*(1-(PRINCIPAL!$M$48/100)),IF(L137=PRINCIPAL!$N$48,VLOOKUP($AH$126,'Banco de Dados'!$B$4:$J$50,6,FALSE)*(1-(PRINCIPAL!$O$48/100)),VLOOKUP($AH$126,'Banco de Dados'!$B$4:$J$50,6,FALSE)))))))))),"")</f>
        <v/>
      </c>
      <c r="AH137" s="29" t="str">
        <f>IFERROR(AG137*(IFERROR(VLOOKUP($AH$126,'Banco de Dados'!$B$4:$J$50,4,FALSE),"ERRO")),"")</f>
        <v/>
      </c>
      <c r="AI137" s="29" t="str">
        <f t="shared" si="81"/>
        <v/>
      </c>
      <c r="AJ137" s="103" t="str">
        <f>IFERROR(AI137*(C137*(PRINCIPAL!$G$48/100))*0.47*(44/12),"")</f>
        <v/>
      </c>
      <c r="AK137" s="111" t="str">
        <f t="shared" si="82"/>
        <v/>
      </c>
      <c r="AL137" s="30" t="str">
        <f>IFERROR(IF(AND(PRINCIPAL!$H$49&lt;&gt;"",OR(L137=PRINCIPAL!$I$49,L137=PRINCIPAL!$I$49+PRINCIPAL!$I$49,L137=PRINCIPAL!$I$49+PRINCIPAL!$I$49+PRINCIPAL!$I$49)),0,IF(AND(PRINCIPAL!$H$49&lt;&gt;"",L137=PRINCIPAL!$J$49),VLOOKUP($AM$126,'Banco de Dados'!$B$4:$J$50,8,FALSE)*PRINCIPAL!$H$49*(1-(PRINCIPAL!$K$49/100)),IF(AND(PRINCIPAL!$H$49&lt;&gt;"",L137=PRINCIPAL!$L$49),VLOOKUP($AM$126,'Banco de Dados'!$B$4:$J$50,8,FALSE)*PRINCIPAL!$H$49*(1-(PRINCIPAL!$M$49/100)),IF(AND(PRINCIPAL!$H$49&lt;&gt;"",L137=PRINCIPAL!$N$49),VLOOKUP($AM$126,'Banco de Dados'!$B$4:$J$50,8,FALSE)*PRINCIPAL!$H$49*(1-(PRINCIPAL!$O$49/100)),IF(PRINCIPAL!$H$49&lt;&gt;"",VLOOKUP($AM$126,'Banco de Dados'!$B$4:$J$50,8,FALSE)*PRINCIPAL!$H$49,IF(OR(L137=PRINCIPAL!$I$49,L137=PRINCIPAL!$I$49+PRINCIPAL!$I$49,L137=PRINCIPAL!$I$49+PRINCIPAL!$I$49+PRINCIPAL!$I$49),0,IF(L137=PRINCIPAL!$J$49,VLOOKUP($AM$126,'Banco de Dados'!$B$4:$J$50,6,FALSE)*(1-(PRINCIPAL!$K$49/100)),IF(L137=PRINCIPAL!$L$49,VLOOKUP($AM$126,'Banco de Dados'!$B$4:$J$50,6,FALSE)*(1-(PRINCIPAL!$M$49/100)),IF(L137=PRINCIPAL!$N$49,VLOOKUP($AM$126,'Banco de Dados'!$B$4:$J$50,6,FALSE)*(1-(PRINCIPAL!$O$49/100)),VLOOKUP($AM$126,'Banco de Dados'!$B$4:$J$50,6,FALSE)))))))))),"")</f>
        <v/>
      </c>
      <c r="AM137" s="29" t="str">
        <f>IFERROR(AL137*(IFERROR(VLOOKUP($AM$126,'Banco de Dados'!$B$4:$J$50,4,FALSE),"ERRO")),"")</f>
        <v/>
      </c>
      <c r="AN137" s="29" t="str">
        <f t="shared" si="83"/>
        <v/>
      </c>
      <c r="AO137" s="103" t="str">
        <f>IFERROR(AN137*(C137*(PRINCIPAL!$G$49/100))*0.47*(44/12),"")</f>
        <v/>
      </c>
      <c r="AP137" s="111" t="str">
        <f t="shared" si="84"/>
        <v/>
      </c>
      <c r="AQ137" s="30" t="str">
        <f>IFERROR(IF(AND(PRINCIPAL!$H$50&lt;&gt;"",OR(L137=PRINCIPAL!$I$50,L137=PRINCIPAL!$I$50+PRINCIPAL!$I$50,L137=PRINCIPAL!$I$50+PRINCIPAL!$I$50+PRINCIPAL!$I$50)),0,IF(AND(PRINCIPAL!$H$50&lt;&gt;"",L137=PRINCIPAL!$J$50),VLOOKUP($AR$126,'Banco de Dados'!$B$4:$J$50,8,FALSE)*PRINCIPAL!$H$50*(1-(PRINCIPAL!$K$50/100)),IF(AND(PRINCIPAL!$H$50&lt;&gt;"",L137=PRINCIPAL!$L$50),VLOOKUP($AR$126,'Banco de Dados'!$B$4:$J$50,8,FALSE)*PRINCIPAL!$H$50*(1-(PRINCIPAL!$M$50/100)),IF(AND(PRINCIPAL!$H$50&lt;&gt;"",L137=PRINCIPAL!$N$50),VLOOKUP($AR$126,'Banco de Dados'!$B$4:$J$50,8,FALSE)*PRINCIPAL!$H$50*(1-(PRINCIPAL!$O$50/100)),IF(PRINCIPAL!$H$50&lt;&gt;"",VLOOKUP($AR$126,'Banco de Dados'!$B$4:$J$50,8,FALSE)*PRINCIPAL!$H$50,IF(OR(L137=PRINCIPAL!$I$50,L137=PRINCIPAL!$I$50+PRINCIPAL!$I$50,L137=PRINCIPAL!$I$50+PRINCIPAL!$I$50+PRINCIPAL!$I$50),0,IF(L137=PRINCIPAL!$J$50,VLOOKUP($AR$126,'Banco de Dados'!$B$4:$J$50,6,FALSE)*(1-(PRINCIPAL!$K$50/100)),IF(L137=PRINCIPAL!$L$50,VLOOKUP($AR$126,'Banco de Dados'!$B$4:$J$50,6,FALSE)*(1-(PRINCIPAL!$M$50/100)),IF(L137=PRINCIPAL!$N$50,VLOOKUP($AR$126,'Banco de Dados'!$B$4:$J$50,6,FALSE)*(1-(PRINCIPAL!$O$50/100)),VLOOKUP($AR$126,'Banco de Dados'!$B$4:$J$50,6,FALSE)))))))))),"")</f>
        <v/>
      </c>
      <c r="AR137" s="29" t="str">
        <f>IFERROR(AQ137*(IFERROR(VLOOKUP($AR$126,'Banco de Dados'!$B$4:$J$50,4,FALSE),"ERRO")),"")</f>
        <v/>
      </c>
      <c r="AS137" s="29" t="str">
        <f t="shared" si="85"/>
        <v/>
      </c>
      <c r="AT137" s="103" t="str">
        <f>IFERROR(AS137*(C137*(PRINCIPAL!$G$50/100))*0.47*(44/12),"")</f>
        <v/>
      </c>
      <c r="AU137" s="111" t="str">
        <f t="shared" si="86"/>
        <v/>
      </c>
      <c r="AV137" s="30" t="str">
        <f>IFERROR(IF(AND(PRINCIPAL!$H$51&lt;&gt;"",OR(L137=PRINCIPAL!$I$51,L137=PRINCIPAL!$I$51+PRINCIPAL!$I$51,L137=PRINCIPAL!$I$51+PRINCIPAL!$I$51+PRINCIPAL!$I$51)),0,IF(AND(PRINCIPAL!$H$51&lt;&gt;"",L137=PRINCIPAL!$J$51),VLOOKUP($AW$126,'Banco de Dados'!$B$4:$J$50,8,FALSE)*PRINCIPAL!$H$51*(1-(PRINCIPAL!$K$51/100)),IF(AND(PRINCIPAL!$H$51&lt;&gt;"",L137=PRINCIPAL!$L$51),VLOOKUP($AW$126,'Banco de Dados'!$B$4:$J$50,8,FALSE)*PRINCIPAL!$H$51*(1-(PRINCIPAL!$M$51/100)),IF(AND(PRINCIPAL!$H$51&lt;&gt;"",L137=PRINCIPAL!$N$51),VLOOKUP($AW$126,'Banco de Dados'!$B$4:$J$50,8,FALSE)*PRINCIPAL!$H$51*(1-(PRINCIPAL!$O$51/100)),IF(PRINCIPAL!$H$51&lt;&gt;"",VLOOKUP($AW$126,'Banco de Dados'!$B$4:$J$50,8,FALSE)*PRINCIPAL!$H$51,IF(OR(L137=PRINCIPAL!$I$51,L137=PRINCIPAL!$I$51+PRINCIPAL!$I$51,L137=PRINCIPAL!$I$51+PRINCIPAL!$I$51+PRINCIPAL!$I$51),0,IF(L137=PRINCIPAL!$J$51,VLOOKUP($AW$126,'Banco de Dados'!$B$4:$J$50,6,FALSE)*(1-(PRINCIPAL!$K$51/100)),IF(L137=PRINCIPAL!$L$51,VLOOKUP($AW$126,'Banco de Dados'!$B$4:$J$50,6,FALSE)*(1-(PRINCIPAL!$M$51/100)),IF(L137=PRINCIPAL!$N$51,VLOOKUP($AW$126,'Banco de Dados'!$B$4:$J$50,6,FALSE)*(1-(PRINCIPAL!$O$51/100)),VLOOKUP($AW$126,'Banco de Dados'!$B$4:$J$50,6,FALSE)))))))))),"")</f>
        <v/>
      </c>
      <c r="AW137" s="29" t="str">
        <f>IFERROR(AV137*(IFERROR(VLOOKUP($AW$126,'Banco de Dados'!$B$4:$J$50,4,FALSE),"ERRO")),"")</f>
        <v/>
      </c>
      <c r="AX137" s="29" t="str">
        <f t="shared" si="87"/>
        <v/>
      </c>
      <c r="AY137" s="103" t="str">
        <f>IFERROR(AX137*(C137*(PRINCIPAL!$G$51/100))*0.47*(44/12),"")</f>
        <v/>
      </c>
      <c r="AZ137" s="111" t="str">
        <f t="shared" si="88"/>
        <v/>
      </c>
      <c r="BA137" s="30" t="str">
        <f>IFERROR(IF(AND(PRINCIPAL!$H$52&lt;&gt;"",OR(L137=PRINCIPAL!$I$52,L137=PRINCIPAL!$I$52+PRINCIPAL!$I$52,L137=PRINCIPAL!$I$52+PRINCIPAL!$I$52+PRINCIPAL!$I$52)),0,IF(AND(PRINCIPAL!$H$52&lt;&gt;"",L137=PRINCIPAL!$J$52),VLOOKUP($BB$126,'Banco de Dados'!$B$4:$J$50,8,FALSE)*PRINCIPAL!$H$52*(1-(PRINCIPAL!$K$52/100)),IF(AND(PRINCIPAL!$H$52&lt;&gt;"",L137=PRINCIPAL!$L$52),VLOOKUP($BB$126,'Banco de Dados'!$B$4:$J$50,8,FALSE)*PRINCIPAL!$H$52*(1-(PRINCIPAL!$M$52/100)),IF(AND(PRINCIPAL!$H$52&lt;&gt;"",L137=PRINCIPAL!$N$52),VLOOKUP($BB$126,'Banco de Dados'!$B$4:$J$50,8,FALSE)*PRINCIPAL!$H$52*(1-(PRINCIPAL!$O$52/100)),IF(PRINCIPAL!$H$52&lt;&gt;"",VLOOKUP($BB$126,'Banco de Dados'!$B$4:$J$50,8,FALSE)*PRINCIPAL!$H$52,IF(OR(L137=PRINCIPAL!$I$52,L137=PRINCIPAL!$I$52+PRINCIPAL!$I$52,L137=PRINCIPAL!$I$52+PRINCIPAL!$I$52+PRINCIPAL!$I$52),0,IF(L137=PRINCIPAL!$J$52,VLOOKUP($BB$126,'Banco de Dados'!$B$4:$J$50,6,FALSE)*(1-(PRINCIPAL!$K$52/100)),IF(L137=PRINCIPAL!$L$52,VLOOKUP($BB$126,'Banco de Dados'!$B$4:$J$50,6,FALSE)*(1-(PRINCIPAL!$M$52/100)),IF(L137=PRINCIPAL!$N$52,VLOOKUP($BB$126,'Banco de Dados'!$B$4:$J$50,6,FALSE)*(1-(PRINCIPAL!$O$52/100)),VLOOKUP($BB$126,'Banco de Dados'!$B$4:$J$50,6,FALSE)))))))))),"")</f>
        <v/>
      </c>
      <c r="BB137" s="29" t="str">
        <f>IFERROR(BA137*(IFERROR(VLOOKUP($BB$126,'Banco de Dados'!$B$4:$J$50,4,FALSE),"ERRO")),"")</f>
        <v/>
      </c>
      <c r="BC137" s="29" t="str">
        <f t="shared" si="89"/>
        <v/>
      </c>
      <c r="BD137" s="103" t="str">
        <f>IFERROR(BC137*(C137*(PRINCIPAL!$G$52/100))*0.47*(44/12),"")</f>
        <v/>
      </c>
      <c r="BE137" s="111" t="str">
        <f t="shared" si="90"/>
        <v/>
      </c>
      <c r="BF137" s="30" t="str">
        <f>IFERROR(IF(AND(PRINCIPAL!$H$53&lt;&gt;"",OR(L137=PRINCIPAL!$I$53,L137=PRINCIPAL!$I$53+PRINCIPAL!$I$53,L137=PRINCIPAL!$I$53+PRINCIPAL!$I$53+PRINCIPAL!$I$53)),0,IF(AND(PRINCIPAL!$H$53&lt;&gt;"",L137=PRINCIPAL!$J$53),VLOOKUP($BG$126,'Banco de Dados'!$B$4:$J$50,8,FALSE)*PRINCIPAL!$H$53*(1-(PRINCIPAL!$K$53/100)),IF(AND(PRINCIPAL!$H$53&lt;&gt;"",L137=PRINCIPAL!$L$53),VLOOKUP($BG$126,'Banco de Dados'!$B$4:$J$50,8,FALSE)*PRINCIPAL!$H$53*(1-(PRINCIPAL!$M$53/100)),IF(AND(PRINCIPAL!$H$53&lt;&gt;"",L137=PRINCIPAL!$N$53),VLOOKUP($BG$126,'Banco de Dados'!$B$4:$J$50,8,FALSE)*PRINCIPAL!$H$53*(1-(PRINCIPAL!$O$53/100)),IF(PRINCIPAL!$H$53&lt;&gt;"",VLOOKUP($BG$126,'Banco de Dados'!$B$4:$J$50,8,FALSE)*PRINCIPAL!$H$53,IF(OR(L137=PRINCIPAL!$I$53,L137=PRINCIPAL!$I$53+PRINCIPAL!$I$53,L137=PRINCIPAL!$I$53+PRINCIPAL!$I$53+PRINCIPAL!$I$53),0,IF(L137=PRINCIPAL!$J$53,VLOOKUP($BG$126,'Banco de Dados'!$B$4:$J$50,6,FALSE)*(1-(PRINCIPAL!$K$53/100)),IF(L137=PRINCIPAL!$L$53,VLOOKUP($BG$126,'Banco de Dados'!$B$4:$J$50,6,FALSE)*(1-(PRINCIPAL!$M$53/100)),IF(L137=PRINCIPAL!$N$53,VLOOKUP($BG$126,'Banco de Dados'!$B$4:$J$50,6,FALSE)*(1-(PRINCIPAL!$O$53/100)),VLOOKUP($BG$126,'Banco de Dados'!$B$4:$J$50,6,FALSE)))))))))),"")</f>
        <v/>
      </c>
      <c r="BG137" s="29" t="str">
        <f>IFERROR(BF137*(IFERROR(VLOOKUP($BG$126,'Banco de Dados'!$B$4:$J$50,4,FALSE),"ERRO")),"")</f>
        <v/>
      </c>
      <c r="BH137" s="29" t="str">
        <f t="shared" si="91"/>
        <v/>
      </c>
      <c r="BI137" s="103" t="str">
        <f>IFERROR(BH137*(C137*(PRINCIPAL!$G$53/100))*0.47*(44/12),"")</f>
        <v/>
      </c>
      <c r="BJ137" s="102" t="str">
        <f t="shared" si="92"/>
        <v/>
      </c>
    </row>
    <row r="138" spans="2:62" ht="12.75" customHeight="1" x14ac:dyDescent="0.3">
      <c r="B138" s="326">
        <f t="shared" si="74"/>
        <v>2030</v>
      </c>
      <c r="C138" s="340"/>
      <c r="D138" s="1"/>
      <c r="E138" s="116">
        <v>10</v>
      </c>
      <c r="F138" s="24" t="str">
        <f>IFERROR(VLOOKUP($G$126,'Banco de Dados'!$B$4:$J$50,6,FALSE),"")</f>
        <v/>
      </c>
      <c r="G138" s="25" t="str">
        <f>IFERROR(F138*(IFERROR(VLOOKUP($G$126,'Banco de Dados'!$B$4:$J$50,4,FALSE),"ERRO")),"")</f>
        <v/>
      </c>
      <c r="H138" s="25" t="str">
        <f t="shared" si="75"/>
        <v/>
      </c>
      <c r="I138" s="103" t="str">
        <f t="shared" si="76"/>
        <v/>
      </c>
      <c r="J138" s="117" t="str">
        <f t="shared" si="77"/>
        <v/>
      </c>
      <c r="K138" s="1"/>
      <c r="L138" s="91">
        <v>10</v>
      </c>
      <c r="M138" s="24" t="str">
        <f>IFERROR(IF(AND(PRINCIPAL!$H$44&lt;&gt;"",OR(L138=PRINCIPAL!$I$44,L138=PRINCIPAL!$I$44+PRINCIPAL!$I$44,L138=PRINCIPAL!$I$44+PRINCIPAL!$I$44+PRINCIPAL!$I$44)),0,IF(AND(PRINCIPAL!$H$44&lt;&gt;"",L138=PRINCIPAL!$J$44),VLOOKUP($N$126,'Banco de Dados'!$B$4:$J$50,8,FALSE)*PRINCIPAL!$H$44*(1-(PRINCIPAL!$K$44/100)),IF(AND(PRINCIPAL!$H$44&lt;&gt;"",L138=PRINCIPAL!$L$44),VLOOKUP($N$126,'Banco de Dados'!$B$4:$J$50,8,FALSE)*PRINCIPAL!$H$44*(1-(PRINCIPAL!$M$44/100)),IF(AND(PRINCIPAL!$H$44&lt;&gt;"",L138=PRINCIPAL!$N$44),VLOOKUP($N$126,'Banco de Dados'!$B$4:$J$50,8,FALSE)*PRINCIPAL!$H$44*(1-(PRINCIPAL!$O$44/100)),IF(PRINCIPAL!$H$44&lt;&gt;"",VLOOKUP($N$126,'Banco de Dados'!$B$4:$J$50,8,FALSE)*PRINCIPAL!$H$44,IF(OR(L138=PRINCIPAL!$I$44,L138=PRINCIPAL!$I$44+PRINCIPAL!$I$44,L138=PRINCIPAL!$I$44+PRINCIPAL!$I$44+PRINCIPAL!$I$44),0,IF(L138=PRINCIPAL!$J$44,VLOOKUP($N$126,'Banco de Dados'!$B$4:$J$50,6,FALSE)*(1-(PRINCIPAL!$K$44/100)),IF(L138=PRINCIPAL!$L$44,VLOOKUP($N$126,'Banco de Dados'!$B$4:$J$50,6,FALSE)*(1-(PRINCIPAL!$M$44/100)),IF(L138=PRINCIPAL!$N$44,VLOOKUP($N$126,'Banco de Dados'!$B$4:$J$50,6,FALSE)*(1-(PRINCIPAL!$O$44/100)),VLOOKUP($N$126,'Banco de Dados'!$B$4:$J$50,6,FALSE)))))))))),"")</f>
        <v/>
      </c>
      <c r="N138" s="25" t="str">
        <f>IFERROR(M138*(IFERROR(VLOOKUP($N$126,'Banco de Dados'!$B$4:$J$50,4,FALSE),"ERRO")),"")</f>
        <v/>
      </c>
      <c r="O138" s="25" t="str">
        <f t="shared" si="72"/>
        <v/>
      </c>
      <c r="P138" s="103" t="str">
        <f>IFERROR(O138*(C138*(PRINCIPAL!$G$44/100))*0.47*(44/12),"")</f>
        <v/>
      </c>
      <c r="Q138" s="107" t="str">
        <f t="shared" si="95"/>
        <v/>
      </c>
      <c r="R138" s="29" t="str">
        <f>IFERROR(IF(AND(PRINCIPAL!$H$45&lt;&gt;"",OR(L138=PRINCIPAL!$I$45,L138=PRINCIPAL!$I$45+PRINCIPAL!$I$45,L138=PRINCIPAL!$I$45+PRINCIPAL!$I$45+PRINCIPAL!$I$45)),0,IF(AND(PRINCIPAL!$H$45&lt;&gt;"",L138=PRINCIPAL!$J$45),VLOOKUP($S$126,'Banco de Dados'!$B$4:$J$50,8,FALSE)*PRINCIPAL!$H$45*(1-(PRINCIPAL!$K$45/100)),IF(AND(PRINCIPAL!$H$45&lt;&gt;"",L138=PRINCIPAL!$L$45),VLOOKUP($S$126,'Banco de Dados'!$B$4:$J$50,8,FALSE)*PRINCIPAL!$H$45*(1-(PRINCIPAL!$M$45/100)),IF(AND(PRINCIPAL!$H$45&lt;&gt;"",L138=PRINCIPAL!$N$45),VLOOKUP($S$126,'Banco de Dados'!$B$4:$J$50,8,FALSE)*PRINCIPAL!$H$45*(1-(PRINCIPAL!$O$45/100)),IF(PRINCIPAL!$H$45&lt;&gt;"",VLOOKUP($S$126,'Banco de Dados'!$B$4:$J$50,8,FALSE)*PRINCIPAL!$H$45,IF(OR(L138=PRINCIPAL!$I$45,L138=PRINCIPAL!$I$45+PRINCIPAL!$I$45,L138=PRINCIPAL!$I$45+PRINCIPAL!$I$45+PRINCIPAL!$I$45),0,IF(L138=PRINCIPAL!$J$45,VLOOKUP($S$126,'Banco de Dados'!$B$4:$J$50,6,FALSE)*(1-(PRINCIPAL!$K$45/100)),IF(L138=PRINCIPAL!$L$45,VLOOKUP($S$126,'Banco de Dados'!$B$4:$J$50,6,FALSE)*(1-(PRINCIPAL!$M$45/100)),IF(L138=PRINCIPAL!$N$45,VLOOKUP($S$126,'Banco de Dados'!$B$4:$J$50,6,FALSE)*(1-(PRINCIPAL!$O$45/100)),VLOOKUP($S$126,'Banco de Dados'!$B$4:$J$50,6,FALSE)))))))))),"")</f>
        <v/>
      </c>
      <c r="S138" s="29" t="str">
        <f>IFERROR(R138*(IFERROR(VLOOKUP($S$126,'Banco de Dados'!$B$4:$J$50,4,FALSE),"ERRO")),"")</f>
        <v/>
      </c>
      <c r="T138" s="29" t="str">
        <f t="shared" si="78"/>
        <v/>
      </c>
      <c r="U138" s="103" t="str">
        <f>IFERROR(T138*(C138*(PRINCIPAL!$G$45/100))*0.47*(44/12),"")</f>
        <v/>
      </c>
      <c r="V138" s="103" t="str">
        <f t="shared" si="96"/>
        <v/>
      </c>
      <c r="W138" s="30" t="str">
        <f>IFERROR(IF(AND(PRINCIPAL!$H$46&lt;&gt;"",OR(L138=PRINCIPAL!$I$46,L138=PRINCIPAL!$I$46+PRINCIPAL!$I$46,L138=PRINCIPAL!$I$46+PRINCIPAL!$I$46+PRINCIPAL!$I$46)),0,IF(AND(PRINCIPAL!$H$46&lt;&gt;"",L138=PRINCIPAL!$J$46),VLOOKUP($X$126,'Banco de Dados'!$B$4:$J$50,8,FALSE)*PRINCIPAL!$H$46*(1-(PRINCIPAL!$K$46/100)),IF(AND(PRINCIPAL!$H$46&lt;&gt;"",L138=PRINCIPAL!$L$46),VLOOKUP($X$126,'Banco de Dados'!$B$4:$J$50,8,FALSE)*PRINCIPAL!$H$46*(1-(PRINCIPAL!$M$46/100)),IF(AND(PRINCIPAL!$H$46&lt;&gt;"",L138=PRINCIPAL!$N$46),VLOOKUP($X$126,'Banco de Dados'!$B$4:$J$50,8,FALSE)*PRINCIPAL!$H$46*(1-(PRINCIPAL!$O$46/100)),IF(PRINCIPAL!$H$46&lt;&gt;"",VLOOKUP($X$126,'Banco de Dados'!$B$4:$J$50,8,FALSE)*PRINCIPAL!$H$46,IF(OR(L138=PRINCIPAL!$I$46,L138=PRINCIPAL!$I$46+PRINCIPAL!$I$46,L138=PRINCIPAL!$I$46+PRINCIPAL!$I$46+PRINCIPAL!$I$46),0,IF(L138=PRINCIPAL!$J$46,VLOOKUP($X$126,'Banco de Dados'!$B$4:$J$50,6,FALSE)*(1-(PRINCIPAL!$K$46/100)),IF(L138=PRINCIPAL!$L$46,VLOOKUP($X$126,'Banco de Dados'!$B$4:$J$50,6,FALSE)*(1-(PRINCIPAL!$M$46/100)),IF(L138=PRINCIPAL!$N$46,VLOOKUP($X$126,'Banco de Dados'!$B$4:$J$50,6,FALSE)*(1-(PRINCIPAL!$O$46/100)),VLOOKUP($X$126,'Banco de Dados'!$B$4:$J$50,6,FALSE)))))))))),"")</f>
        <v/>
      </c>
      <c r="X138" s="29" t="str">
        <f>IFERROR(W138*(IFERROR(VLOOKUP($X$126,'Banco de Dados'!$B$4:$J$50,4,FALSE),"ERRO")),"")</f>
        <v/>
      </c>
      <c r="Y138" s="29" t="str">
        <f t="shared" si="93"/>
        <v/>
      </c>
      <c r="Z138" s="103" t="str">
        <f>IFERROR(Y138*(C138*(PRINCIPAL!$G$46/100))*0.47*(44/12),"")</f>
        <v/>
      </c>
      <c r="AA138" s="111" t="str">
        <f t="shared" si="94"/>
        <v/>
      </c>
      <c r="AB138" s="30" t="str">
        <f>IFERROR(IF(AND(PRINCIPAL!$H$47&lt;&gt;"",OR(L138=PRINCIPAL!$I$47,L138=PRINCIPAL!$I$47+PRINCIPAL!$I$47,L138=PRINCIPAL!$I$47+PRINCIPAL!$I$47+PRINCIPAL!$I$47)),0,IF(AND(PRINCIPAL!$H$47&lt;&gt;"",L138=PRINCIPAL!$J$47),VLOOKUP($AC$126,'Banco de Dados'!$B$4:$J$50,8,FALSE)*PRINCIPAL!$H$47*(1-(PRINCIPAL!$K$47/100)),IF(AND(PRINCIPAL!$H$47&lt;&gt;"",L138=PRINCIPAL!$L$47),VLOOKUP($AC$126,'Banco de Dados'!$B$4:$J$50,8,FALSE)*PRINCIPAL!$H$47*(1-(PRINCIPAL!$M$47/100)),IF(AND(PRINCIPAL!$H$47&lt;&gt;"",L138=PRINCIPAL!$N$47),VLOOKUP($AC$126,'Banco de Dados'!$B$4:$J$50,8,FALSE)*PRINCIPAL!$H$47*(1-(PRINCIPAL!$O$47/100)),IF(PRINCIPAL!$H$47&lt;&gt;"",VLOOKUP($AC$126,'Banco de Dados'!$B$4:$J$50,8,FALSE)*PRINCIPAL!$H$47,IF(OR(L138=PRINCIPAL!$I$47,L138=PRINCIPAL!$I$47+PRINCIPAL!$I$47,L138=PRINCIPAL!$I$47+PRINCIPAL!$I$47+PRINCIPAL!$I$47),0,IF(L138=PRINCIPAL!$J$47,VLOOKUP($AC$126,'Banco de Dados'!$B$4:$J$50,6,FALSE)*(1-(PRINCIPAL!$K$47/100)),IF(L138=PRINCIPAL!$L$47,VLOOKUP($AC$126,'Banco de Dados'!$B$4:$J$50,6,FALSE)*(1-(PRINCIPAL!$M$47/100)),IF(L138=PRINCIPAL!$N$47,VLOOKUP($AC$126,'Banco de Dados'!$B$4:$J$50,6,FALSE)*(1-(PRINCIPAL!$O$47/100)),VLOOKUP($AC$126,'Banco de Dados'!$B$4:$J$50,6,FALSE)))))))))),"")</f>
        <v/>
      </c>
      <c r="AC138" s="29" t="str">
        <f>IFERROR(AB138*(IFERROR(VLOOKUP($AC$126,'Banco de Dados'!$B$4:$J$50,4,FALSE),"ERRO")),"")</f>
        <v/>
      </c>
      <c r="AD138" s="29" t="str">
        <f t="shared" si="79"/>
        <v/>
      </c>
      <c r="AE138" s="103" t="str">
        <f>IFERROR(AD138*(C138*(PRINCIPAL!$G$47/100))*0.47*(44/12),"")</f>
        <v/>
      </c>
      <c r="AF138" s="111" t="str">
        <f t="shared" si="80"/>
        <v/>
      </c>
      <c r="AG138" s="30" t="str">
        <f>IFERROR(IF(AND(PRINCIPAL!$H$48&lt;&gt;"",OR(L138=PRINCIPAL!$I$48,L138=PRINCIPAL!$I$48+PRINCIPAL!$I$48,L138=PRINCIPAL!$I$48+PRINCIPAL!$I$48+PRINCIPAL!$I$48)),0,IF(AND(PRINCIPAL!$H$48&lt;&gt;"",L138=PRINCIPAL!$J$48),VLOOKUP($AH$126,'Banco de Dados'!$B$4:$J$50,8,FALSE)*PRINCIPAL!$H$48*(1-(PRINCIPAL!$K$48/100)),IF(AND(PRINCIPAL!$H$48&lt;&gt;"",L138=PRINCIPAL!$L$48),VLOOKUP($AH$126,'Banco de Dados'!$B$4:$J$50,8,FALSE)*PRINCIPAL!$H$48*(1-(PRINCIPAL!$M$48/100)),IF(AND(PRINCIPAL!$H$48&lt;&gt;"",L138=PRINCIPAL!$N$48),VLOOKUP($AH$126,'Banco de Dados'!$B$4:$J$50,8,FALSE)*PRINCIPAL!$H$48*(1-(PRINCIPAL!$O$48/100)),IF(PRINCIPAL!$H$48&lt;&gt;"",VLOOKUP($AH$126,'Banco de Dados'!$B$4:$J$50,8,FALSE)*PRINCIPAL!$H$48,IF(OR(L138=PRINCIPAL!$I$48,L138=PRINCIPAL!$I$48+PRINCIPAL!$I$48,L138=PRINCIPAL!$I$48+PRINCIPAL!$I$48+PRINCIPAL!$I$48),0,IF(L138=PRINCIPAL!$J$48,VLOOKUP($AH$126,'Banco de Dados'!$B$4:$J$50,6,FALSE)*(1-(PRINCIPAL!$K$48/100)),IF(L138=PRINCIPAL!$L$48,VLOOKUP($AH$126,'Banco de Dados'!$B$4:$J$50,6,FALSE)*(1-(PRINCIPAL!$M$48/100)),IF(L138=PRINCIPAL!$N$48,VLOOKUP($AH$126,'Banco de Dados'!$B$4:$J$50,6,FALSE)*(1-(PRINCIPAL!$O$48/100)),VLOOKUP($AH$126,'Banco de Dados'!$B$4:$J$50,6,FALSE)))))))))),"")</f>
        <v/>
      </c>
      <c r="AH138" s="29" t="str">
        <f>IFERROR(AG138*(IFERROR(VLOOKUP($AH$126,'Banco de Dados'!$B$4:$J$50,4,FALSE),"ERRO")),"")</f>
        <v/>
      </c>
      <c r="AI138" s="29" t="str">
        <f t="shared" si="81"/>
        <v/>
      </c>
      <c r="AJ138" s="103" t="str">
        <f>IFERROR(AI138*(C138*(PRINCIPAL!$G$48/100))*0.47*(44/12),"")</f>
        <v/>
      </c>
      <c r="AK138" s="111" t="str">
        <f t="shared" si="82"/>
        <v/>
      </c>
      <c r="AL138" s="30" t="str">
        <f>IFERROR(IF(AND(PRINCIPAL!$H$49&lt;&gt;"",OR(L138=PRINCIPAL!$I$49,L138=PRINCIPAL!$I$49+PRINCIPAL!$I$49,L138=PRINCIPAL!$I$49+PRINCIPAL!$I$49+PRINCIPAL!$I$49)),0,IF(AND(PRINCIPAL!$H$49&lt;&gt;"",L138=PRINCIPAL!$J$49),VLOOKUP($AM$126,'Banco de Dados'!$B$4:$J$50,8,FALSE)*PRINCIPAL!$H$49*(1-(PRINCIPAL!$K$49/100)),IF(AND(PRINCIPAL!$H$49&lt;&gt;"",L138=PRINCIPAL!$L$49),VLOOKUP($AM$126,'Banco de Dados'!$B$4:$J$50,8,FALSE)*PRINCIPAL!$H$49*(1-(PRINCIPAL!$M$49/100)),IF(AND(PRINCIPAL!$H$49&lt;&gt;"",L138=PRINCIPAL!$N$49),VLOOKUP($AM$126,'Banco de Dados'!$B$4:$J$50,8,FALSE)*PRINCIPAL!$H$49*(1-(PRINCIPAL!$O$49/100)),IF(PRINCIPAL!$H$49&lt;&gt;"",VLOOKUP($AM$126,'Banco de Dados'!$B$4:$J$50,8,FALSE)*PRINCIPAL!$H$49,IF(OR(L138=PRINCIPAL!$I$49,L138=PRINCIPAL!$I$49+PRINCIPAL!$I$49,L138=PRINCIPAL!$I$49+PRINCIPAL!$I$49+PRINCIPAL!$I$49),0,IF(L138=PRINCIPAL!$J$49,VLOOKUP($AM$126,'Banco de Dados'!$B$4:$J$50,6,FALSE)*(1-(PRINCIPAL!$K$49/100)),IF(L138=PRINCIPAL!$L$49,VLOOKUP($AM$126,'Banco de Dados'!$B$4:$J$50,6,FALSE)*(1-(PRINCIPAL!$M$49/100)),IF(L138=PRINCIPAL!$N$49,VLOOKUP($AM$126,'Banco de Dados'!$B$4:$J$50,6,FALSE)*(1-(PRINCIPAL!$O$49/100)),VLOOKUP($AM$126,'Banco de Dados'!$B$4:$J$50,6,FALSE)))))))))),"")</f>
        <v/>
      </c>
      <c r="AM138" s="29" t="str">
        <f>IFERROR(AL138*(IFERROR(VLOOKUP($AM$126,'Banco de Dados'!$B$4:$J$50,4,FALSE),"ERRO")),"")</f>
        <v/>
      </c>
      <c r="AN138" s="29" t="str">
        <f t="shared" si="83"/>
        <v/>
      </c>
      <c r="AO138" s="103" t="str">
        <f>IFERROR(AN138*(C138*(PRINCIPAL!$G$49/100))*0.47*(44/12),"")</f>
        <v/>
      </c>
      <c r="AP138" s="111" t="str">
        <f t="shared" si="84"/>
        <v/>
      </c>
      <c r="AQ138" s="30" t="str">
        <f>IFERROR(IF(AND(PRINCIPAL!$H$50&lt;&gt;"",OR(L138=PRINCIPAL!$I$50,L138=PRINCIPAL!$I$50+PRINCIPAL!$I$50,L138=PRINCIPAL!$I$50+PRINCIPAL!$I$50+PRINCIPAL!$I$50)),0,IF(AND(PRINCIPAL!$H$50&lt;&gt;"",L138=PRINCIPAL!$J$50),VLOOKUP($AR$126,'Banco de Dados'!$B$4:$J$50,8,FALSE)*PRINCIPAL!$H$50*(1-(PRINCIPAL!$K$50/100)),IF(AND(PRINCIPAL!$H$50&lt;&gt;"",L138=PRINCIPAL!$L$50),VLOOKUP($AR$126,'Banco de Dados'!$B$4:$J$50,8,FALSE)*PRINCIPAL!$H$50*(1-(PRINCIPAL!$M$50/100)),IF(AND(PRINCIPAL!$H$50&lt;&gt;"",L138=PRINCIPAL!$N$50),VLOOKUP($AR$126,'Banco de Dados'!$B$4:$J$50,8,FALSE)*PRINCIPAL!$H$50*(1-(PRINCIPAL!$O$50/100)),IF(PRINCIPAL!$H$50&lt;&gt;"",VLOOKUP($AR$126,'Banco de Dados'!$B$4:$J$50,8,FALSE)*PRINCIPAL!$H$50,IF(OR(L138=PRINCIPAL!$I$50,L138=PRINCIPAL!$I$50+PRINCIPAL!$I$50,L138=PRINCIPAL!$I$50+PRINCIPAL!$I$50+PRINCIPAL!$I$50),0,IF(L138=PRINCIPAL!$J$50,VLOOKUP($AR$126,'Banco de Dados'!$B$4:$J$50,6,FALSE)*(1-(PRINCIPAL!$K$50/100)),IF(L138=PRINCIPAL!$L$50,VLOOKUP($AR$126,'Banco de Dados'!$B$4:$J$50,6,FALSE)*(1-(PRINCIPAL!$M$50/100)),IF(L138=PRINCIPAL!$N$50,VLOOKUP($AR$126,'Banco de Dados'!$B$4:$J$50,6,FALSE)*(1-(PRINCIPAL!$O$50/100)),VLOOKUP($AR$126,'Banco de Dados'!$B$4:$J$50,6,FALSE)))))))))),"")</f>
        <v/>
      </c>
      <c r="AR138" s="29" t="str">
        <f>IFERROR(AQ138*(IFERROR(VLOOKUP($AR$126,'Banco de Dados'!$B$4:$J$50,4,FALSE),"ERRO")),"")</f>
        <v/>
      </c>
      <c r="AS138" s="29" t="str">
        <f t="shared" si="85"/>
        <v/>
      </c>
      <c r="AT138" s="103" t="str">
        <f>IFERROR(AS138*(C138*(PRINCIPAL!$G$50/100))*0.47*(44/12),"")</f>
        <v/>
      </c>
      <c r="AU138" s="111" t="str">
        <f t="shared" si="86"/>
        <v/>
      </c>
      <c r="AV138" s="30" t="str">
        <f>IFERROR(IF(AND(PRINCIPAL!$H$51&lt;&gt;"",OR(L138=PRINCIPAL!$I$51,L138=PRINCIPAL!$I$51+PRINCIPAL!$I$51,L138=PRINCIPAL!$I$51+PRINCIPAL!$I$51+PRINCIPAL!$I$51)),0,IF(AND(PRINCIPAL!$H$51&lt;&gt;"",L138=PRINCIPAL!$J$51),VLOOKUP($AW$126,'Banco de Dados'!$B$4:$J$50,8,FALSE)*PRINCIPAL!$H$51*(1-(PRINCIPAL!$K$51/100)),IF(AND(PRINCIPAL!$H$51&lt;&gt;"",L138=PRINCIPAL!$L$51),VLOOKUP($AW$126,'Banco de Dados'!$B$4:$J$50,8,FALSE)*PRINCIPAL!$H$51*(1-(PRINCIPAL!$M$51/100)),IF(AND(PRINCIPAL!$H$51&lt;&gt;"",L138=PRINCIPAL!$N$51),VLOOKUP($AW$126,'Banco de Dados'!$B$4:$J$50,8,FALSE)*PRINCIPAL!$H$51*(1-(PRINCIPAL!$O$51/100)),IF(PRINCIPAL!$H$51&lt;&gt;"",VLOOKUP($AW$126,'Banco de Dados'!$B$4:$J$50,8,FALSE)*PRINCIPAL!$H$51,IF(OR(L138=PRINCIPAL!$I$51,L138=PRINCIPAL!$I$51+PRINCIPAL!$I$51,L138=PRINCIPAL!$I$51+PRINCIPAL!$I$51+PRINCIPAL!$I$51),0,IF(L138=PRINCIPAL!$J$51,VLOOKUP($AW$126,'Banco de Dados'!$B$4:$J$50,6,FALSE)*(1-(PRINCIPAL!$K$51/100)),IF(L138=PRINCIPAL!$L$51,VLOOKUP($AW$126,'Banco de Dados'!$B$4:$J$50,6,FALSE)*(1-(PRINCIPAL!$M$51/100)),IF(L138=PRINCIPAL!$N$51,VLOOKUP($AW$126,'Banco de Dados'!$B$4:$J$50,6,FALSE)*(1-(PRINCIPAL!$O$51/100)),VLOOKUP($AW$126,'Banco de Dados'!$B$4:$J$50,6,FALSE)))))))))),"")</f>
        <v/>
      </c>
      <c r="AW138" s="29" t="str">
        <f>IFERROR(AV138*(IFERROR(VLOOKUP($AW$126,'Banco de Dados'!$B$4:$J$50,4,FALSE),"ERRO")),"")</f>
        <v/>
      </c>
      <c r="AX138" s="29" t="str">
        <f t="shared" si="87"/>
        <v/>
      </c>
      <c r="AY138" s="103" t="str">
        <f>IFERROR(AX138*(C138*(PRINCIPAL!$G$51/100))*0.47*(44/12),"")</f>
        <v/>
      </c>
      <c r="AZ138" s="111" t="str">
        <f t="shared" si="88"/>
        <v/>
      </c>
      <c r="BA138" s="30" t="str">
        <f>IFERROR(IF(AND(PRINCIPAL!$H$52&lt;&gt;"",OR(L138=PRINCIPAL!$I$52,L138=PRINCIPAL!$I$52+PRINCIPAL!$I$52,L138=PRINCIPAL!$I$52+PRINCIPAL!$I$52+PRINCIPAL!$I$52)),0,IF(AND(PRINCIPAL!$H$52&lt;&gt;"",L138=PRINCIPAL!$J$52),VLOOKUP($BB$126,'Banco de Dados'!$B$4:$J$50,8,FALSE)*PRINCIPAL!$H$52*(1-(PRINCIPAL!$K$52/100)),IF(AND(PRINCIPAL!$H$52&lt;&gt;"",L138=PRINCIPAL!$L$52),VLOOKUP($BB$126,'Banco de Dados'!$B$4:$J$50,8,FALSE)*PRINCIPAL!$H$52*(1-(PRINCIPAL!$M$52/100)),IF(AND(PRINCIPAL!$H$52&lt;&gt;"",L138=PRINCIPAL!$N$52),VLOOKUP($BB$126,'Banco de Dados'!$B$4:$J$50,8,FALSE)*PRINCIPAL!$H$52*(1-(PRINCIPAL!$O$52/100)),IF(PRINCIPAL!$H$52&lt;&gt;"",VLOOKUP($BB$126,'Banco de Dados'!$B$4:$J$50,8,FALSE)*PRINCIPAL!$H$52,IF(OR(L138=PRINCIPAL!$I$52,L138=PRINCIPAL!$I$52+PRINCIPAL!$I$52,L138=PRINCIPAL!$I$52+PRINCIPAL!$I$52+PRINCIPAL!$I$52),0,IF(L138=PRINCIPAL!$J$52,VLOOKUP($BB$126,'Banco de Dados'!$B$4:$J$50,6,FALSE)*(1-(PRINCIPAL!$K$52/100)),IF(L138=PRINCIPAL!$L$52,VLOOKUP($BB$126,'Banco de Dados'!$B$4:$J$50,6,FALSE)*(1-(PRINCIPAL!$M$52/100)),IF(L138=PRINCIPAL!$N$52,VLOOKUP($BB$126,'Banco de Dados'!$B$4:$J$50,6,FALSE)*(1-(PRINCIPAL!$O$52/100)),VLOOKUP($BB$126,'Banco de Dados'!$B$4:$J$50,6,FALSE)))))))))),"")</f>
        <v/>
      </c>
      <c r="BB138" s="29" t="str">
        <f>IFERROR(BA138*(IFERROR(VLOOKUP($BB$126,'Banco de Dados'!$B$4:$J$50,4,FALSE),"ERRO")),"")</f>
        <v/>
      </c>
      <c r="BC138" s="29" t="str">
        <f t="shared" si="89"/>
        <v/>
      </c>
      <c r="BD138" s="103" t="str">
        <f>IFERROR(BC138*(C138*(PRINCIPAL!$G$52/100))*0.47*(44/12),"")</f>
        <v/>
      </c>
      <c r="BE138" s="111" t="str">
        <f t="shared" si="90"/>
        <v/>
      </c>
      <c r="BF138" s="30" t="str">
        <f>IFERROR(IF(AND(PRINCIPAL!$H$53&lt;&gt;"",OR(L138=PRINCIPAL!$I$53,L138=PRINCIPAL!$I$53+PRINCIPAL!$I$53,L138=PRINCIPAL!$I$53+PRINCIPAL!$I$53+PRINCIPAL!$I$53)),0,IF(AND(PRINCIPAL!$H$53&lt;&gt;"",L138=PRINCIPAL!$J$53),VLOOKUP($BG$126,'Banco de Dados'!$B$4:$J$50,8,FALSE)*PRINCIPAL!$H$53*(1-(PRINCIPAL!$K$53/100)),IF(AND(PRINCIPAL!$H$53&lt;&gt;"",L138=PRINCIPAL!$L$53),VLOOKUP($BG$126,'Banco de Dados'!$B$4:$J$50,8,FALSE)*PRINCIPAL!$H$53*(1-(PRINCIPAL!$M$53/100)),IF(AND(PRINCIPAL!$H$53&lt;&gt;"",L138=PRINCIPAL!$N$53),VLOOKUP($BG$126,'Banco de Dados'!$B$4:$J$50,8,FALSE)*PRINCIPAL!$H$53*(1-(PRINCIPAL!$O$53/100)),IF(PRINCIPAL!$H$53&lt;&gt;"",VLOOKUP($BG$126,'Banco de Dados'!$B$4:$J$50,8,FALSE)*PRINCIPAL!$H$53,IF(OR(L138=PRINCIPAL!$I$53,L138=PRINCIPAL!$I$53+PRINCIPAL!$I$53,L138=PRINCIPAL!$I$53+PRINCIPAL!$I$53+PRINCIPAL!$I$53),0,IF(L138=PRINCIPAL!$J$53,VLOOKUP($BG$126,'Banco de Dados'!$B$4:$J$50,6,FALSE)*(1-(PRINCIPAL!$K$53/100)),IF(L138=PRINCIPAL!$L$53,VLOOKUP($BG$126,'Banco de Dados'!$B$4:$J$50,6,FALSE)*(1-(PRINCIPAL!$M$53/100)),IF(L138=PRINCIPAL!$N$53,VLOOKUP($BG$126,'Banco de Dados'!$B$4:$J$50,6,FALSE)*(1-(PRINCIPAL!$O$53/100)),VLOOKUP($BG$126,'Banco de Dados'!$B$4:$J$50,6,FALSE)))))))))),"")</f>
        <v/>
      </c>
      <c r="BG138" s="29" t="str">
        <f>IFERROR(BF138*(IFERROR(VLOOKUP($BG$126,'Banco de Dados'!$B$4:$J$50,4,FALSE),"ERRO")),"")</f>
        <v/>
      </c>
      <c r="BH138" s="29" t="str">
        <f t="shared" si="91"/>
        <v/>
      </c>
      <c r="BI138" s="103" t="str">
        <f>IFERROR(BH138*(C138*(PRINCIPAL!$G$53/100))*0.47*(44/12),"")</f>
        <v/>
      </c>
      <c r="BJ138" s="102" t="str">
        <f t="shared" si="92"/>
        <v/>
      </c>
    </row>
    <row r="139" spans="2:62" ht="12.75" customHeight="1" x14ac:dyDescent="0.3">
      <c r="B139" s="326">
        <f t="shared" si="74"/>
        <v>2031</v>
      </c>
      <c r="C139" s="340"/>
      <c r="D139" s="1"/>
      <c r="E139" s="116">
        <v>11</v>
      </c>
      <c r="F139" s="24" t="str">
        <f>IFERROR(VLOOKUP($G$126,'Banco de Dados'!$B$4:$J$50,6,FALSE),"")</f>
        <v/>
      </c>
      <c r="G139" s="25" t="str">
        <f>IFERROR(F139*(IFERROR(VLOOKUP($G$126,'Banco de Dados'!$B$4:$J$50,4,FALSE),"ERRO")),"")</f>
        <v/>
      </c>
      <c r="H139" s="25" t="str">
        <f t="shared" si="75"/>
        <v/>
      </c>
      <c r="I139" s="103" t="str">
        <f t="shared" si="76"/>
        <v/>
      </c>
      <c r="J139" s="117" t="str">
        <f t="shared" si="77"/>
        <v/>
      </c>
      <c r="K139" s="1"/>
      <c r="L139" s="91">
        <v>11</v>
      </c>
      <c r="M139" s="24" t="str">
        <f>IFERROR(IF(AND(PRINCIPAL!$H$44&lt;&gt;"",OR(L139=PRINCIPAL!$I$44,L139=PRINCIPAL!$I$44+PRINCIPAL!$I$44,L139=PRINCIPAL!$I$44+PRINCIPAL!$I$44+PRINCIPAL!$I$44)),0,IF(AND(PRINCIPAL!$H$44&lt;&gt;"",L139=PRINCIPAL!$J$44),VLOOKUP($N$126,'Banco de Dados'!$B$4:$J$50,8,FALSE)*PRINCIPAL!$H$44*(1-(PRINCIPAL!$K$44/100)),IF(AND(PRINCIPAL!$H$44&lt;&gt;"",L139=PRINCIPAL!$L$44),VLOOKUP($N$126,'Banco de Dados'!$B$4:$J$50,8,FALSE)*PRINCIPAL!$H$44*(1-(PRINCIPAL!$M$44/100)),IF(AND(PRINCIPAL!$H$44&lt;&gt;"",L139=PRINCIPAL!$N$44),VLOOKUP($N$126,'Banco de Dados'!$B$4:$J$50,8,FALSE)*PRINCIPAL!$H$44*(1-(PRINCIPAL!$O$44/100)),IF(PRINCIPAL!$H$44&lt;&gt;"",VLOOKUP($N$126,'Banco de Dados'!$B$4:$J$50,8,FALSE)*PRINCIPAL!$H$44,IF(OR(L139=PRINCIPAL!$I$44,L139=PRINCIPAL!$I$44+PRINCIPAL!$I$44,L139=PRINCIPAL!$I$44+PRINCIPAL!$I$44+PRINCIPAL!$I$44),0,IF(L139=PRINCIPAL!$J$44,VLOOKUP($N$126,'Banco de Dados'!$B$4:$J$50,6,FALSE)*(1-(PRINCIPAL!$K$44/100)),IF(L139=PRINCIPAL!$L$44,VLOOKUP($N$126,'Banco de Dados'!$B$4:$J$50,6,FALSE)*(1-(PRINCIPAL!$M$44/100)),IF(L139=PRINCIPAL!$N$44,VLOOKUP($N$126,'Banco de Dados'!$B$4:$J$50,6,FALSE)*(1-(PRINCIPAL!$O$44/100)),VLOOKUP($N$126,'Banco de Dados'!$B$4:$J$50,6,FALSE)))))))))),"")</f>
        <v/>
      </c>
      <c r="N139" s="25" t="str">
        <f>IFERROR(M139*(IFERROR(VLOOKUP($N$126,'Banco de Dados'!$B$4:$J$50,4,FALSE),"ERRO")),"")</f>
        <v/>
      </c>
      <c r="O139" s="25" t="str">
        <f t="shared" si="72"/>
        <v/>
      </c>
      <c r="P139" s="103" t="str">
        <f>IFERROR(O139*(C139*(PRINCIPAL!$G$44/100))*0.47*(44/12),"")</f>
        <v/>
      </c>
      <c r="Q139" s="107" t="str">
        <f t="shared" si="95"/>
        <v/>
      </c>
      <c r="R139" s="29" t="str">
        <f>IFERROR(IF(AND(PRINCIPAL!$H$45&lt;&gt;"",OR(L139=PRINCIPAL!$I$45,L139=PRINCIPAL!$I$45+PRINCIPAL!$I$45,L139=PRINCIPAL!$I$45+PRINCIPAL!$I$45+PRINCIPAL!$I$45)),0,IF(AND(PRINCIPAL!$H$45&lt;&gt;"",L139=PRINCIPAL!$J$45),VLOOKUP($S$126,'Banco de Dados'!$B$4:$J$50,8,FALSE)*PRINCIPAL!$H$45*(1-(PRINCIPAL!$K$45/100)),IF(AND(PRINCIPAL!$H$45&lt;&gt;"",L139=PRINCIPAL!$L$45),VLOOKUP($S$126,'Banco de Dados'!$B$4:$J$50,8,FALSE)*PRINCIPAL!$H$45*(1-(PRINCIPAL!$M$45/100)),IF(AND(PRINCIPAL!$H$45&lt;&gt;"",L139=PRINCIPAL!$N$45),VLOOKUP($S$126,'Banco de Dados'!$B$4:$J$50,8,FALSE)*PRINCIPAL!$H$45*(1-(PRINCIPAL!$O$45/100)),IF(PRINCIPAL!$H$45&lt;&gt;"",VLOOKUP($S$126,'Banco de Dados'!$B$4:$J$50,8,FALSE)*PRINCIPAL!$H$45,IF(OR(L139=PRINCIPAL!$I$45,L139=PRINCIPAL!$I$45+PRINCIPAL!$I$45,L139=PRINCIPAL!$I$45+PRINCIPAL!$I$45+PRINCIPAL!$I$45),0,IF(L139=PRINCIPAL!$J$45,VLOOKUP($S$126,'Banco de Dados'!$B$4:$J$50,6,FALSE)*(1-(PRINCIPAL!$K$45/100)),IF(L139=PRINCIPAL!$L$45,VLOOKUP($S$126,'Banco de Dados'!$B$4:$J$50,6,FALSE)*(1-(PRINCIPAL!$M$45/100)),IF(L139=PRINCIPAL!$N$45,VLOOKUP($S$126,'Banco de Dados'!$B$4:$J$50,6,FALSE)*(1-(PRINCIPAL!$O$45/100)),VLOOKUP($S$126,'Banco de Dados'!$B$4:$J$50,6,FALSE)))))))))),"")</f>
        <v/>
      </c>
      <c r="S139" s="29" t="str">
        <f>IFERROR(R139*(IFERROR(VLOOKUP($S$126,'Banco de Dados'!$B$4:$J$50,4,FALSE),"ERRO")),"")</f>
        <v/>
      </c>
      <c r="T139" s="29" t="str">
        <f t="shared" si="78"/>
        <v/>
      </c>
      <c r="U139" s="103" t="str">
        <f>IFERROR(T139*(C139*(PRINCIPAL!$G$45/100))*0.47*(44/12),"")</f>
        <v/>
      </c>
      <c r="V139" s="103" t="str">
        <f t="shared" si="96"/>
        <v/>
      </c>
      <c r="W139" s="30" t="str">
        <f>IFERROR(IF(AND(PRINCIPAL!$H$46&lt;&gt;"",OR(L139=PRINCIPAL!$I$46,L139=PRINCIPAL!$I$46+PRINCIPAL!$I$46,L139=PRINCIPAL!$I$46+PRINCIPAL!$I$46+PRINCIPAL!$I$46)),0,IF(AND(PRINCIPAL!$H$46&lt;&gt;"",L139=PRINCIPAL!$J$46),VLOOKUP($X$126,'Banco de Dados'!$B$4:$J$50,8,FALSE)*PRINCIPAL!$H$46*(1-(PRINCIPAL!$K$46/100)),IF(AND(PRINCIPAL!$H$46&lt;&gt;"",L139=PRINCIPAL!$L$46),VLOOKUP($X$126,'Banco de Dados'!$B$4:$J$50,8,FALSE)*PRINCIPAL!$H$46*(1-(PRINCIPAL!$M$46/100)),IF(AND(PRINCIPAL!$H$46&lt;&gt;"",L139=PRINCIPAL!$N$46),VLOOKUP($X$126,'Banco de Dados'!$B$4:$J$50,8,FALSE)*PRINCIPAL!$H$46*(1-(PRINCIPAL!$O$46/100)),IF(PRINCIPAL!$H$46&lt;&gt;"",VLOOKUP($X$126,'Banco de Dados'!$B$4:$J$50,8,FALSE)*PRINCIPAL!$H$46,IF(OR(L139=PRINCIPAL!$I$46,L139=PRINCIPAL!$I$46+PRINCIPAL!$I$46,L139=PRINCIPAL!$I$46+PRINCIPAL!$I$46+PRINCIPAL!$I$46),0,IF(L139=PRINCIPAL!$J$46,VLOOKUP($X$126,'Banco de Dados'!$B$4:$J$50,6,FALSE)*(1-(PRINCIPAL!$K$46/100)),IF(L139=PRINCIPAL!$L$46,VLOOKUP($X$126,'Banco de Dados'!$B$4:$J$50,6,FALSE)*(1-(PRINCIPAL!$M$46/100)),IF(L139=PRINCIPAL!$N$46,VLOOKUP($X$126,'Banco de Dados'!$B$4:$J$50,6,FALSE)*(1-(PRINCIPAL!$O$46/100)),VLOOKUP($X$126,'Banco de Dados'!$B$4:$J$50,6,FALSE)))))))))),"")</f>
        <v/>
      </c>
      <c r="X139" s="29" t="str">
        <f>IFERROR(W139*(IFERROR(VLOOKUP($X$126,'Banco de Dados'!$B$4:$J$50,4,FALSE),"ERRO")),"")</f>
        <v/>
      </c>
      <c r="Y139" s="29" t="str">
        <f t="shared" si="93"/>
        <v/>
      </c>
      <c r="Z139" s="103" t="str">
        <f>IFERROR(Y139*(C139*(PRINCIPAL!$G$46/100))*0.47*(44/12),"")</f>
        <v/>
      </c>
      <c r="AA139" s="111" t="str">
        <f t="shared" si="94"/>
        <v/>
      </c>
      <c r="AB139" s="30" t="str">
        <f>IFERROR(IF(AND(PRINCIPAL!$H$47&lt;&gt;"",OR(L139=PRINCIPAL!$I$47,L139=PRINCIPAL!$I$47+PRINCIPAL!$I$47,L139=PRINCIPAL!$I$47+PRINCIPAL!$I$47+PRINCIPAL!$I$47)),0,IF(AND(PRINCIPAL!$H$47&lt;&gt;"",L139=PRINCIPAL!$J$47),VLOOKUP($AC$126,'Banco de Dados'!$B$4:$J$50,8,FALSE)*PRINCIPAL!$H$47*(1-(PRINCIPAL!$K$47/100)),IF(AND(PRINCIPAL!$H$47&lt;&gt;"",L139=PRINCIPAL!$L$47),VLOOKUP($AC$126,'Banco de Dados'!$B$4:$J$50,8,FALSE)*PRINCIPAL!$H$47*(1-(PRINCIPAL!$M$47/100)),IF(AND(PRINCIPAL!$H$47&lt;&gt;"",L139=PRINCIPAL!$N$47),VLOOKUP($AC$126,'Banco de Dados'!$B$4:$J$50,8,FALSE)*PRINCIPAL!$H$47*(1-(PRINCIPAL!$O$47/100)),IF(PRINCIPAL!$H$47&lt;&gt;"",VLOOKUP($AC$126,'Banco de Dados'!$B$4:$J$50,8,FALSE)*PRINCIPAL!$H$47,IF(OR(L139=PRINCIPAL!$I$47,L139=PRINCIPAL!$I$47+PRINCIPAL!$I$47,L139=PRINCIPAL!$I$47+PRINCIPAL!$I$47+PRINCIPAL!$I$47),0,IF(L139=PRINCIPAL!$J$47,VLOOKUP($AC$126,'Banco de Dados'!$B$4:$J$50,6,FALSE)*(1-(PRINCIPAL!$K$47/100)),IF(L139=PRINCIPAL!$L$47,VLOOKUP($AC$126,'Banco de Dados'!$B$4:$J$50,6,FALSE)*(1-(PRINCIPAL!$M$47/100)),IF(L139=PRINCIPAL!$N$47,VLOOKUP($AC$126,'Banco de Dados'!$B$4:$J$50,6,FALSE)*(1-(PRINCIPAL!$O$47/100)),VLOOKUP($AC$126,'Banco de Dados'!$B$4:$J$50,6,FALSE)))))))))),"")</f>
        <v/>
      </c>
      <c r="AC139" s="29" t="str">
        <f>IFERROR(AB139*(IFERROR(VLOOKUP($AC$126,'Banco de Dados'!$B$4:$J$50,4,FALSE),"ERRO")),"")</f>
        <v/>
      </c>
      <c r="AD139" s="29" t="str">
        <f t="shared" si="79"/>
        <v/>
      </c>
      <c r="AE139" s="103" t="str">
        <f>IFERROR(AD139*(C139*(PRINCIPAL!$G$47/100))*0.47*(44/12),"")</f>
        <v/>
      </c>
      <c r="AF139" s="111" t="str">
        <f t="shared" si="80"/>
        <v/>
      </c>
      <c r="AG139" s="30" t="str">
        <f>IFERROR(IF(AND(PRINCIPAL!$H$48&lt;&gt;"",OR(L139=PRINCIPAL!$I$48,L139=PRINCIPAL!$I$48+PRINCIPAL!$I$48,L139=PRINCIPAL!$I$48+PRINCIPAL!$I$48+PRINCIPAL!$I$48)),0,IF(AND(PRINCIPAL!$H$48&lt;&gt;"",L139=PRINCIPAL!$J$48),VLOOKUP($AH$126,'Banco de Dados'!$B$4:$J$50,8,FALSE)*PRINCIPAL!$H$48*(1-(PRINCIPAL!$K$48/100)),IF(AND(PRINCIPAL!$H$48&lt;&gt;"",L139=PRINCIPAL!$L$48),VLOOKUP($AH$126,'Banco de Dados'!$B$4:$J$50,8,FALSE)*PRINCIPAL!$H$48*(1-(PRINCIPAL!$M$48/100)),IF(AND(PRINCIPAL!$H$48&lt;&gt;"",L139=PRINCIPAL!$N$48),VLOOKUP($AH$126,'Banco de Dados'!$B$4:$J$50,8,FALSE)*PRINCIPAL!$H$48*(1-(PRINCIPAL!$O$48/100)),IF(PRINCIPAL!$H$48&lt;&gt;"",VLOOKUP($AH$126,'Banco de Dados'!$B$4:$J$50,8,FALSE)*PRINCIPAL!$H$48,IF(OR(L139=PRINCIPAL!$I$48,L139=PRINCIPAL!$I$48+PRINCIPAL!$I$48,L139=PRINCIPAL!$I$48+PRINCIPAL!$I$48+PRINCIPAL!$I$48),0,IF(L139=PRINCIPAL!$J$48,VLOOKUP($AH$126,'Banco de Dados'!$B$4:$J$50,6,FALSE)*(1-(PRINCIPAL!$K$48/100)),IF(L139=PRINCIPAL!$L$48,VLOOKUP($AH$126,'Banco de Dados'!$B$4:$J$50,6,FALSE)*(1-(PRINCIPAL!$M$48/100)),IF(L139=PRINCIPAL!$N$48,VLOOKUP($AH$126,'Banco de Dados'!$B$4:$J$50,6,FALSE)*(1-(PRINCIPAL!$O$48/100)),VLOOKUP($AH$126,'Banco de Dados'!$B$4:$J$50,6,FALSE)))))))))),"")</f>
        <v/>
      </c>
      <c r="AH139" s="29" t="str">
        <f>IFERROR(AG139*(IFERROR(VLOOKUP($AH$126,'Banco de Dados'!$B$4:$J$50,4,FALSE),"ERRO")),"")</f>
        <v/>
      </c>
      <c r="AI139" s="29" t="str">
        <f t="shared" si="81"/>
        <v/>
      </c>
      <c r="AJ139" s="103" t="str">
        <f>IFERROR(AI139*(C139*(PRINCIPAL!$G$48/100))*0.47*(44/12),"")</f>
        <v/>
      </c>
      <c r="AK139" s="111" t="str">
        <f t="shared" si="82"/>
        <v/>
      </c>
      <c r="AL139" s="30" t="str">
        <f>IFERROR(IF(AND(PRINCIPAL!$H$49&lt;&gt;"",OR(L139=PRINCIPAL!$I$49,L139=PRINCIPAL!$I$49+PRINCIPAL!$I$49,L139=PRINCIPAL!$I$49+PRINCIPAL!$I$49+PRINCIPAL!$I$49)),0,IF(AND(PRINCIPAL!$H$49&lt;&gt;"",L139=PRINCIPAL!$J$49),VLOOKUP($AM$126,'Banco de Dados'!$B$4:$J$50,8,FALSE)*PRINCIPAL!$H$49*(1-(PRINCIPAL!$K$49/100)),IF(AND(PRINCIPAL!$H$49&lt;&gt;"",L139=PRINCIPAL!$L$49),VLOOKUP($AM$126,'Banco de Dados'!$B$4:$J$50,8,FALSE)*PRINCIPAL!$H$49*(1-(PRINCIPAL!$M$49/100)),IF(AND(PRINCIPAL!$H$49&lt;&gt;"",L139=PRINCIPAL!$N$49),VLOOKUP($AM$126,'Banco de Dados'!$B$4:$J$50,8,FALSE)*PRINCIPAL!$H$49*(1-(PRINCIPAL!$O$49/100)),IF(PRINCIPAL!$H$49&lt;&gt;"",VLOOKUP($AM$126,'Banco de Dados'!$B$4:$J$50,8,FALSE)*PRINCIPAL!$H$49,IF(OR(L139=PRINCIPAL!$I$49,L139=PRINCIPAL!$I$49+PRINCIPAL!$I$49,L139=PRINCIPAL!$I$49+PRINCIPAL!$I$49+PRINCIPAL!$I$49),0,IF(L139=PRINCIPAL!$J$49,VLOOKUP($AM$126,'Banco de Dados'!$B$4:$J$50,6,FALSE)*(1-(PRINCIPAL!$K$49/100)),IF(L139=PRINCIPAL!$L$49,VLOOKUP($AM$126,'Banco de Dados'!$B$4:$J$50,6,FALSE)*(1-(PRINCIPAL!$M$49/100)),IF(L139=PRINCIPAL!$N$49,VLOOKUP($AM$126,'Banco de Dados'!$B$4:$J$50,6,FALSE)*(1-(PRINCIPAL!$O$49/100)),VLOOKUP($AM$126,'Banco de Dados'!$B$4:$J$50,6,FALSE)))))))))),"")</f>
        <v/>
      </c>
      <c r="AM139" s="29" t="str">
        <f>IFERROR(AL139*(IFERROR(VLOOKUP($AM$126,'Banco de Dados'!$B$4:$J$50,4,FALSE),"ERRO")),"")</f>
        <v/>
      </c>
      <c r="AN139" s="29" t="str">
        <f t="shared" si="83"/>
        <v/>
      </c>
      <c r="AO139" s="103" t="str">
        <f>IFERROR(AN139*(C139*(PRINCIPAL!$G$49/100))*0.47*(44/12),"")</f>
        <v/>
      </c>
      <c r="AP139" s="111" t="str">
        <f t="shared" si="84"/>
        <v/>
      </c>
      <c r="AQ139" s="30" t="str">
        <f>IFERROR(IF(AND(PRINCIPAL!$H$50&lt;&gt;"",OR(L139=PRINCIPAL!$I$50,L139=PRINCIPAL!$I$50+PRINCIPAL!$I$50,L139=PRINCIPAL!$I$50+PRINCIPAL!$I$50+PRINCIPAL!$I$50)),0,IF(AND(PRINCIPAL!$H$50&lt;&gt;"",L139=PRINCIPAL!$J$50),VLOOKUP($AR$126,'Banco de Dados'!$B$4:$J$50,8,FALSE)*PRINCIPAL!$H$50*(1-(PRINCIPAL!$K$50/100)),IF(AND(PRINCIPAL!$H$50&lt;&gt;"",L139=PRINCIPAL!$L$50),VLOOKUP($AR$126,'Banco de Dados'!$B$4:$J$50,8,FALSE)*PRINCIPAL!$H$50*(1-(PRINCIPAL!$M$50/100)),IF(AND(PRINCIPAL!$H$50&lt;&gt;"",L139=PRINCIPAL!$N$50),VLOOKUP($AR$126,'Banco de Dados'!$B$4:$J$50,8,FALSE)*PRINCIPAL!$H$50*(1-(PRINCIPAL!$O$50/100)),IF(PRINCIPAL!$H$50&lt;&gt;"",VLOOKUP($AR$126,'Banco de Dados'!$B$4:$J$50,8,FALSE)*PRINCIPAL!$H$50,IF(OR(L139=PRINCIPAL!$I$50,L139=PRINCIPAL!$I$50+PRINCIPAL!$I$50,L139=PRINCIPAL!$I$50+PRINCIPAL!$I$50+PRINCIPAL!$I$50),0,IF(L139=PRINCIPAL!$J$50,VLOOKUP($AR$126,'Banco de Dados'!$B$4:$J$50,6,FALSE)*(1-(PRINCIPAL!$K$50/100)),IF(L139=PRINCIPAL!$L$50,VLOOKUP($AR$126,'Banco de Dados'!$B$4:$J$50,6,FALSE)*(1-(PRINCIPAL!$M$50/100)),IF(L139=PRINCIPAL!$N$50,VLOOKUP($AR$126,'Banco de Dados'!$B$4:$J$50,6,FALSE)*(1-(PRINCIPAL!$O$50/100)),VLOOKUP($AR$126,'Banco de Dados'!$B$4:$J$50,6,FALSE)))))))))),"")</f>
        <v/>
      </c>
      <c r="AR139" s="29" t="str">
        <f>IFERROR(AQ139*(IFERROR(VLOOKUP($AR$126,'Banco de Dados'!$B$4:$J$50,4,FALSE),"ERRO")),"")</f>
        <v/>
      </c>
      <c r="AS139" s="29" t="str">
        <f t="shared" si="85"/>
        <v/>
      </c>
      <c r="AT139" s="103" t="str">
        <f>IFERROR(AS139*(C139*(PRINCIPAL!$G$50/100))*0.47*(44/12),"")</f>
        <v/>
      </c>
      <c r="AU139" s="111" t="str">
        <f t="shared" si="86"/>
        <v/>
      </c>
      <c r="AV139" s="30" t="str">
        <f>IFERROR(IF(AND(PRINCIPAL!$H$51&lt;&gt;"",OR(L139=PRINCIPAL!$I$51,L139=PRINCIPAL!$I$51+PRINCIPAL!$I$51,L139=PRINCIPAL!$I$51+PRINCIPAL!$I$51+PRINCIPAL!$I$51)),0,IF(AND(PRINCIPAL!$H$51&lt;&gt;"",L139=PRINCIPAL!$J$51),VLOOKUP($AW$126,'Banco de Dados'!$B$4:$J$50,8,FALSE)*PRINCIPAL!$H$51*(1-(PRINCIPAL!$K$51/100)),IF(AND(PRINCIPAL!$H$51&lt;&gt;"",L139=PRINCIPAL!$L$51),VLOOKUP($AW$126,'Banco de Dados'!$B$4:$J$50,8,FALSE)*PRINCIPAL!$H$51*(1-(PRINCIPAL!$M$51/100)),IF(AND(PRINCIPAL!$H$51&lt;&gt;"",L139=PRINCIPAL!$N$51),VLOOKUP($AW$126,'Banco de Dados'!$B$4:$J$50,8,FALSE)*PRINCIPAL!$H$51*(1-(PRINCIPAL!$O$51/100)),IF(PRINCIPAL!$H$51&lt;&gt;"",VLOOKUP($AW$126,'Banco de Dados'!$B$4:$J$50,8,FALSE)*PRINCIPAL!$H$51,IF(OR(L139=PRINCIPAL!$I$51,L139=PRINCIPAL!$I$51+PRINCIPAL!$I$51,L139=PRINCIPAL!$I$51+PRINCIPAL!$I$51+PRINCIPAL!$I$51),0,IF(L139=PRINCIPAL!$J$51,VLOOKUP($AW$126,'Banco de Dados'!$B$4:$J$50,6,FALSE)*(1-(PRINCIPAL!$K$51/100)),IF(L139=PRINCIPAL!$L$51,VLOOKUP($AW$126,'Banco de Dados'!$B$4:$J$50,6,FALSE)*(1-(PRINCIPAL!$M$51/100)),IF(L139=PRINCIPAL!$N$51,VLOOKUP($AW$126,'Banco de Dados'!$B$4:$J$50,6,FALSE)*(1-(PRINCIPAL!$O$51/100)),VLOOKUP($AW$126,'Banco de Dados'!$B$4:$J$50,6,FALSE)))))))))),"")</f>
        <v/>
      </c>
      <c r="AW139" s="29" t="str">
        <f>IFERROR(AV139*(IFERROR(VLOOKUP($AW$126,'Banco de Dados'!$B$4:$J$50,4,FALSE),"ERRO")),"")</f>
        <v/>
      </c>
      <c r="AX139" s="29" t="str">
        <f t="shared" si="87"/>
        <v/>
      </c>
      <c r="AY139" s="103" t="str">
        <f>IFERROR(AX139*(C139*(PRINCIPAL!$G$51/100))*0.47*(44/12),"")</f>
        <v/>
      </c>
      <c r="AZ139" s="111" t="str">
        <f t="shared" si="88"/>
        <v/>
      </c>
      <c r="BA139" s="30" t="str">
        <f>IFERROR(IF(AND(PRINCIPAL!$H$52&lt;&gt;"",OR(L139=PRINCIPAL!$I$52,L139=PRINCIPAL!$I$52+PRINCIPAL!$I$52,L139=PRINCIPAL!$I$52+PRINCIPAL!$I$52+PRINCIPAL!$I$52)),0,IF(AND(PRINCIPAL!$H$52&lt;&gt;"",L139=PRINCIPAL!$J$52),VLOOKUP($BB$126,'Banco de Dados'!$B$4:$J$50,8,FALSE)*PRINCIPAL!$H$52*(1-(PRINCIPAL!$K$52/100)),IF(AND(PRINCIPAL!$H$52&lt;&gt;"",L139=PRINCIPAL!$L$52),VLOOKUP($BB$126,'Banco de Dados'!$B$4:$J$50,8,FALSE)*PRINCIPAL!$H$52*(1-(PRINCIPAL!$M$52/100)),IF(AND(PRINCIPAL!$H$52&lt;&gt;"",L139=PRINCIPAL!$N$52),VLOOKUP($BB$126,'Banco de Dados'!$B$4:$J$50,8,FALSE)*PRINCIPAL!$H$52*(1-(PRINCIPAL!$O$52/100)),IF(PRINCIPAL!$H$52&lt;&gt;"",VLOOKUP($BB$126,'Banco de Dados'!$B$4:$J$50,8,FALSE)*PRINCIPAL!$H$52,IF(OR(L139=PRINCIPAL!$I$52,L139=PRINCIPAL!$I$52+PRINCIPAL!$I$52,L139=PRINCIPAL!$I$52+PRINCIPAL!$I$52+PRINCIPAL!$I$52),0,IF(L139=PRINCIPAL!$J$52,VLOOKUP($BB$126,'Banco de Dados'!$B$4:$J$50,6,FALSE)*(1-(PRINCIPAL!$K$52/100)),IF(L139=PRINCIPAL!$L$52,VLOOKUP($BB$126,'Banco de Dados'!$B$4:$J$50,6,FALSE)*(1-(PRINCIPAL!$M$52/100)),IF(L139=PRINCIPAL!$N$52,VLOOKUP($BB$126,'Banco de Dados'!$B$4:$J$50,6,FALSE)*(1-(PRINCIPAL!$O$52/100)),VLOOKUP($BB$126,'Banco de Dados'!$B$4:$J$50,6,FALSE)))))))))),"")</f>
        <v/>
      </c>
      <c r="BB139" s="29" t="str">
        <f>IFERROR(BA139*(IFERROR(VLOOKUP($BB$126,'Banco de Dados'!$B$4:$J$50,4,FALSE),"ERRO")),"")</f>
        <v/>
      </c>
      <c r="BC139" s="29" t="str">
        <f t="shared" si="89"/>
        <v/>
      </c>
      <c r="BD139" s="103" t="str">
        <f>IFERROR(BC139*(C139*(PRINCIPAL!$G$52/100))*0.47*(44/12),"")</f>
        <v/>
      </c>
      <c r="BE139" s="111" t="str">
        <f t="shared" si="90"/>
        <v/>
      </c>
      <c r="BF139" s="30" t="str">
        <f>IFERROR(IF(AND(PRINCIPAL!$H$53&lt;&gt;"",OR(L139=PRINCIPAL!$I$53,L139=PRINCIPAL!$I$53+PRINCIPAL!$I$53,L139=PRINCIPAL!$I$53+PRINCIPAL!$I$53+PRINCIPAL!$I$53)),0,IF(AND(PRINCIPAL!$H$53&lt;&gt;"",L139=PRINCIPAL!$J$53),VLOOKUP($BG$126,'Banco de Dados'!$B$4:$J$50,8,FALSE)*PRINCIPAL!$H$53*(1-(PRINCIPAL!$K$53/100)),IF(AND(PRINCIPAL!$H$53&lt;&gt;"",L139=PRINCIPAL!$L$53),VLOOKUP($BG$126,'Banco de Dados'!$B$4:$J$50,8,FALSE)*PRINCIPAL!$H$53*(1-(PRINCIPAL!$M$53/100)),IF(AND(PRINCIPAL!$H$53&lt;&gt;"",L139=PRINCIPAL!$N$53),VLOOKUP($BG$126,'Banco de Dados'!$B$4:$J$50,8,FALSE)*PRINCIPAL!$H$53*(1-(PRINCIPAL!$O$53/100)),IF(PRINCIPAL!$H$53&lt;&gt;"",VLOOKUP($BG$126,'Banco de Dados'!$B$4:$J$50,8,FALSE)*PRINCIPAL!$H$53,IF(OR(L139=PRINCIPAL!$I$53,L139=PRINCIPAL!$I$53+PRINCIPAL!$I$53,L139=PRINCIPAL!$I$53+PRINCIPAL!$I$53+PRINCIPAL!$I$53),0,IF(L139=PRINCIPAL!$J$53,VLOOKUP($BG$126,'Banco de Dados'!$B$4:$J$50,6,FALSE)*(1-(PRINCIPAL!$K$53/100)),IF(L139=PRINCIPAL!$L$53,VLOOKUP($BG$126,'Banco de Dados'!$B$4:$J$50,6,FALSE)*(1-(PRINCIPAL!$M$53/100)),IF(L139=PRINCIPAL!$N$53,VLOOKUP($BG$126,'Banco de Dados'!$B$4:$J$50,6,FALSE)*(1-(PRINCIPAL!$O$53/100)),VLOOKUP($BG$126,'Banco de Dados'!$B$4:$J$50,6,FALSE)))))))))),"")</f>
        <v/>
      </c>
      <c r="BG139" s="29" t="str">
        <f>IFERROR(BF139*(IFERROR(VLOOKUP($BG$126,'Banco de Dados'!$B$4:$J$50,4,FALSE),"ERRO")),"")</f>
        <v/>
      </c>
      <c r="BH139" s="29" t="str">
        <f t="shared" si="91"/>
        <v/>
      </c>
      <c r="BI139" s="103" t="str">
        <f>IFERROR(BH139*(C139*(PRINCIPAL!$G$53/100))*0.47*(44/12),"")</f>
        <v/>
      </c>
      <c r="BJ139" s="102" t="str">
        <f t="shared" si="92"/>
        <v/>
      </c>
    </row>
    <row r="140" spans="2:62" ht="12.75" customHeight="1" x14ac:dyDescent="0.3">
      <c r="B140" s="326">
        <f t="shared" si="74"/>
        <v>2032</v>
      </c>
      <c r="C140" s="340"/>
      <c r="D140" s="1"/>
      <c r="E140" s="116">
        <v>12</v>
      </c>
      <c r="F140" s="24" t="str">
        <f>IFERROR(VLOOKUP($G$126,'Banco de Dados'!$B$4:$J$50,6,FALSE),"")</f>
        <v/>
      </c>
      <c r="G140" s="25" t="str">
        <f>IFERROR(F140*(IFERROR(VLOOKUP($G$126,'Banco de Dados'!$B$4:$J$50,4,FALSE),"ERRO")),"")</f>
        <v/>
      </c>
      <c r="H140" s="25" t="str">
        <f t="shared" si="75"/>
        <v/>
      </c>
      <c r="I140" s="103" t="str">
        <f t="shared" si="76"/>
        <v/>
      </c>
      <c r="J140" s="117" t="str">
        <f t="shared" si="77"/>
        <v/>
      </c>
      <c r="K140" s="1"/>
      <c r="L140" s="91">
        <v>12</v>
      </c>
      <c r="M140" s="24" t="str">
        <f>IFERROR(IF(AND(PRINCIPAL!$H$44&lt;&gt;"",OR(L140=PRINCIPAL!$I$44,L140=PRINCIPAL!$I$44+PRINCIPAL!$I$44,L140=PRINCIPAL!$I$44+PRINCIPAL!$I$44+PRINCIPAL!$I$44)),0,IF(AND(PRINCIPAL!$H$44&lt;&gt;"",L140=PRINCIPAL!$J$44),VLOOKUP($N$126,'Banco de Dados'!$B$4:$J$50,8,FALSE)*PRINCIPAL!$H$44*(1-(PRINCIPAL!$K$44/100)),IF(AND(PRINCIPAL!$H$44&lt;&gt;"",L140=PRINCIPAL!$L$44),VLOOKUP($N$126,'Banco de Dados'!$B$4:$J$50,8,FALSE)*PRINCIPAL!$H$44*(1-(PRINCIPAL!$M$44/100)),IF(AND(PRINCIPAL!$H$44&lt;&gt;"",L140=PRINCIPAL!$N$44),VLOOKUP($N$126,'Banco de Dados'!$B$4:$J$50,8,FALSE)*PRINCIPAL!$H$44*(1-(PRINCIPAL!$O$44/100)),IF(PRINCIPAL!$H$44&lt;&gt;"",VLOOKUP($N$126,'Banco de Dados'!$B$4:$J$50,8,FALSE)*PRINCIPAL!$H$44,IF(OR(L140=PRINCIPAL!$I$44,L140=PRINCIPAL!$I$44+PRINCIPAL!$I$44,L140=PRINCIPAL!$I$44+PRINCIPAL!$I$44+PRINCIPAL!$I$44),0,IF(L140=PRINCIPAL!$J$44,VLOOKUP($N$126,'Banco de Dados'!$B$4:$J$50,6,FALSE)*(1-(PRINCIPAL!$K$44/100)),IF(L140=PRINCIPAL!$L$44,VLOOKUP($N$126,'Banco de Dados'!$B$4:$J$50,6,FALSE)*(1-(PRINCIPAL!$M$44/100)),IF(L140=PRINCIPAL!$N$44,VLOOKUP($N$126,'Banco de Dados'!$B$4:$J$50,6,FALSE)*(1-(PRINCIPAL!$O$44/100)),VLOOKUP($N$126,'Banco de Dados'!$B$4:$J$50,6,FALSE)))))))))),"")</f>
        <v/>
      </c>
      <c r="N140" s="25" t="str">
        <f>IFERROR(M140*(IFERROR(VLOOKUP($N$126,'Banco de Dados'!$B$4:$J$50,4,FALSE),"ERRO")),"")</f>
        <v/>
      </c>
      <c r="O140" s="25" t="str">
        <f t="shared" si="72"/>
        <v/>
      </c>
      <c r="P140" s="103" t="str">
        <f>IFERROR(O140*(C140*(PRINCIPAL!$G$44/100))*0.47*(44/12),"")</f>
        <v/>
      </c>
      <c r="Q140" s="107" t="str">
        <f t="shared" si="95"/>
        <v/>
      </c>
      <c r="R140" s="29" t="str">
        <f>IFERROR(IF(AND(PRINCIPAL!$H$45&lt;&gt;"",OR(L140=PRINCIPAL!$I$45,L140=PRINCIPAL!$I$45+PRINCIPAL!$I$45,L140=PRINCIPAL!$I$45+PRINCIPAL!$I$45+PRINCIPAL!$I$45)),0,IF(AND(PRINCIPAL!$H$45&lt;&gt;"",L140=PRINCIPAL!$J$45),VLOOKUP($S$126,'Banco de Dados'!$B$4:$J$50,8,FALSE)*PRINCIPAL!$H$45*(1-(PRINCIPAL!$K$45/100)),IF(AND(PRINCIPAL!$H$45&lt;&gt;"",L140=PRINCIPAL!$L$45),VLOOKUP($S$126,'Banco de Dados'!$B$4:$J$50,8,FALSE)*PRINCIPAL!$H$45*(1-(PRINCIPAL!$M$45/100)),IF(AND(PRINCIPAL!$H$45&lt;&gt;"",L140=PRINCIPAL!$N$45),VLOOKUP($S$126,'Banco de Dados'!$B$4:$J$50,8,FALSE)*PRINCIPAL!$H$45*(1-(PRINCIPAL!$O$45/100)),IF(PRINCIPAL!$H$45&lt;&gt;"",VLOOKUP($S$126,'Banco de Dados'!$B$4:$J$50,8,FALSE)*PRINCIPAL!$H$45,IF(OR(L140=PRINCIPAL!$I$45,L140=PRINCIPAL!$I$45+PRINCIPAL!$I$45,L140=PRINCIPAL!$I$45+PRINCIPAL!$I$45+PRINCIPAL!$I$45),0,IF(L140=PRINCIPAL!$J$45,VLOOKUP($S$126,'Banco de Dados'!$B$4:$J$50,6,FALSE)*(1-(PRINCIPAL!$K$45/100)),IF(L140=PRINCIPAL!$L$45,VLOOKUP($S$126,'Banco de Dados'!$B$4:$J$50,6,FALSE)*(1-(PRINCIPAL!$M$45/100)),IF(L140=PRINCIPAL!$N$45,VLOOKUP($S$126,'Banco de Dados'!$B$4:$J$50,6,FALSE)*(1-(PRINCIPAL!$O$45/100)),VLOOKUP($S$126,'Banco de Dados'!$B$4:$J$50,6,FALSE)))))))))),"")</f>
        <v/>
      </c>
      <c r="S140" s="29" t="str">
        <f>IFERROR(R140*(IFERROR(VLOOKUP($S$126,'Banco de Dados'!$B$4:$J$50,4,FALSE),"ERRO")),"")</f>
        <v/>
      </c>
      <c r="T140" s="29" t="str">
        <f t="shared" si="78"/>
        <v/>
      </c>
      <c r="U140" s="103" t="str">
        <f>IFERROR(T140*(C140*(PRINCIPAL!$G$45/100))*0.47*(44/12),"")</f>
        <v/>
      </c>
      <c r="V140" s="103" t="str">
        <f t="shared" si="96"/>
        <v/>
      </c>
      <c r="W140" s="30" t="str">
        <f>IFERROR(IF(AND(PRINCIPAL!$H$46&lt;&gt;"",OR(L140=PRINCIPAL!$I$46,L140=PRINCIPAL!$I$46+PRINCIPAL!$I$46,L140=PRINCIPAL!$I$46+PRINCIPAL!$I$46+PRINCIPAL!$I$46)),0,IF(AND(PRINCIPAL!$H$46&lt;&gt;"",L140=PRINCIPAL!$J$46),VLOOKUP($X$126,'Banco de Dados'!$B$4:$J$50,8,FALSE)*PRINCIPAL!$H$46*(1-(PRINCIPAL!$K$46/100)),IF(AND(PRINCIPAL!$H$46&lt;&gt;"",L140=PRINCIPAL!$L$46),VLOOKUP($X$126,'Banco de Dados'!$B$4:$J$50,8,FALSE)*PRINCIPAL!$H$46*(1-(PRINCIPAL!$M$46/100)),IF(AND(PRINCIPAL!$H$46&lt;&gt;"",L140=PRINCIPAL!$N$46),VLOOKUP($X$126,'Banco de Dados'!$B$4:$J$50,8,FALSE)*PRINCIPAL!$H$46*(1-(PRINCIPAL!$O$46/100)),IF(PRINCIPAL!$H$46&lt;&gt;"",VLOOKUP($X$126,'Banco de Dados'!$B$4:$J$50,8,FALSE)*PRINCIPAL!$H$46,IF(OR(L140=PRINCIPAL!$I$46,L140=PRINCIPAL!$I$46+PRINCIPAL!$I$46,L140=PRINCIPAL!$I$46+PRINCIPAL!$I$46+PRINCIPAL!$I$46),0,IF(L140=PRINCIPAL!$J$46,VLOOKUP($X$126,'Banco de Dados'!$B$4:$J$50,6,FALSE)*(1-(PRINCIPAL!$K$46/100)),IF(L140=PRINCIPAL!$L$46,VLOOKUP($X$126,'Banco de Dados'!$B$4:$J$50,6,FALSE)*(1-(PRINCIPAL!$M$46/100)),IF(L140=PRINCIPAL!$N$46,VLOOKUP($X$126,'Banco de Dados'!$B$4:$J$50,6,FALSE)*(1-(PRINCIPAL!$O$46/100)),VLOOKUP($X$126,'Banco de Dados'!$B$4:$J$50,6,FALSE)))))))))),"")</f>
        <v/>
      </c>
      <c r="X140" s="29" t="str">
        <f>IFERROR(W140*(IFERROR(VLOOKUP($X$126,'Banco de Dados'!$B$4:$J$50,4,FALSE),"ERRO")),"")</f>
        <v/>
      </c>
      <c r="Y140" s="29" t="str">
        <f t="shared" si="93"/>
        <v/>
      </c>
      <c r="Z140" s="103" t="str">
        <f>IFERROR(Y140*(C140*(PRINCIPAL!$G$46/100))*0.47*(44/12),"")</f>
        <v/>
      </c>
      <c r="AA140" s="111" t="str">
        <f t="shared" si="94"/>
        <v/>
      </c>
      <c r="AB140" s="30" t="str">
        <f>IFERROR(IF(AND(PRINCIPAL!$H$47&lt;&gt;"",OR(L140=PRINCIPAL!$I$47,L140=PRINCIPAL!$I$47+PRINCIPAL!$I$47,L140=PRINCIPAL!$I$47+PRINCIPAL!$I$47+PRINCIPAL!$I$47)),0,IF(AND(PRINCIPAL!$H$47&lt;&gt;"",L140=PRINCIPAL!$J$47),VLOOKUP($AC$126,'Banco de Dados'!$B$4:$J$50,8,FALSE)*PRINCIPAL!$H$47*(1-(PRINCIPAL!$K$47/100)),IF(AND(PRINCIPAL!$H$47&lt;&gt;"",L140=PRINCIPAL!$L$47),VLOOKUP($AC$126,'Banco de Dados'!$B$4:$J$50,8,FALSE)*PRINCIPAL!$H$47*(1-(PRINCIPAL!$M$47/100)),IF(AND(PRINCIPAL!$H$47&lt;&gt;"",L140=PRINCIPAL!$N$47),VLOOKUP($AC$126,'Banco de Dados'!$B$4:$J$50,8,FALSE)*PRINCIPAL!$H$47*(1-(PRINCIPAL!$O$47/100)),IF(PRINCIPAL!$H$47&lt;&gt;"",VLOOKUP($AC$126,'Banco de Dados'!$B$4:$J$50,8,FALSE)*PRINCIPAL!$H$47,IF(OR(L140=PRINCIPAL!$I$47,L140=PRINCIPAL!$I$47+PRINCIPAL!$I$47,L140=PRINCIPAL!$I$47+PRINCIPAL!$I$47+PRINCIPAL!$I$47),0,IF(L140=PRINCIPAL!$J$47,VLOOKUP($AC$126,'Banco de Dados'!$B$4:$J$50,6,FALSE)*(1-(PRINCIPAL!$K$47/100)),IF(L140=PRINCIPAL!$L$47,VLOOKUP($AC$126,'Banco de Dados'!$B$4:$J$50,6,FALSE)*(1-(PRINCIPAL!$M$47/100)),IF(L140=PRINCIPAL!$N$47,VLOOKUP($AC$126,'Banco de Dados'!$B$4:$J$50,6,FALSE)*(1-(PRINCIPAL!$O$47/100)),VLOOKUP($AC$126,'Banco de Dados'!$B$4:$J$50,6,FALSE)))))))))),"")</f>
        <v/>
      </c>
      <c r="AC140" s="29" t="str">
        <f>IFERROR(AB140*(IFERROR(VLOOKUP($AC$126,'Banco de Dados'!$B$4:$J$50,4,FALSE),"ERRO")),"")</f>
        <v/>
      </c>
      <c r="AD140" s="29" t="str">
        <f t="shared" si="79"/>
        <v/>
      </c>
      <c r="AE140" s="103" t="str">
        <f>IFERROR(AD140*(C140*(PRINCIPAL!$G$47/100))*0.47*(44/12),"")</f>
        <v/>
      </c>
      <c r="AF140" s="111" t="str">
        <f t="shared" si="80"/>
        <v/>
      </c>
      <c r="AG140" s="30" t="str">
        <f>IFERROR(IF(AND(PRINCIPAL!$H$48&lt;&gt;"",OR(L140=PRINCIPAL!$I$48,L140=PRINCIPAL!$I$48+PRINCIPAL!$I$48,L140=PRINCIPAL!$I$48+PRINCIPAL!$I$48+PRINCIPAL!$I$48)),0,IF(AND(PRINCIPAL!$H$48&lt;&gt;"",L140=PRINCIPAL!$J$48),VLOOKUP($AH$126,'Banco de Dados'!$B$4:$J$50,8,FALSE)*PRINCIPAL!$H$48*(1-(PRINCIPAL!$K$48/100)),IF(AND(PRINCIPAL!$H$48&lt;&gt;"",L140=PRINCIPAL!$L$48),VLOOKUP($AH$126,'Banco de Dados'!$B$4:$J$50,8,FALSE)*PRINCIPAL!$H$48*(1-(PRINCIPAL!$M$48/100)),IF(AND(PRINCIPAL!$H$48&lt;&gt;"",L140=PRINCIPAL!$N$48),VLOOKUP($AH$126,'Banco de Dados'!$B$4:$J$50,8,FALSE)*PRINCIPAL!$H$48*(1-(PRINCIPAL!$O$48/100)),IF(PRINCIPAL!$H$48&lt;&gt;"",VLOOKUP($AH$126,'Banco de Dados'!$B$4:$J$50,8,FALSE)*PRINCIPAL!$H$48,IF(OR(L140=PRINCIPAL!$I$48,L140=PRINCIPAL!$I$48+PRINCIPAL!$I$48,L140=PRINCIPAL!$I$48+PRINCIPAL!$I$48+PRINCIPAL!$I$48),0,IF(L140=PRINCIPAL!$J$48,VLOOKUP($AH$126,'Banco de Dados'!$B$4:$J$50,6,FALSE)*(1-(PRINCIPAL!$K$48/100)),IF(L140=PRINCIPAL!$L$48,VLOOKUP($AH$126,'Banco de Dados'!$B$4:$J$50,6,FALSE)*(1-(PRINCIPAL!$M$48/100)),IF(L140=PRINCIPAL!$N$48,VLOOKUP($AH$126,'Banco de Dados'!$B$4:$J$50,6,FALSE)*(1-(PRINCIPAL!$O$48/100)),VLOOKUP($AH$126,'Banco de Dados'!$B$4:$J$50,6,FALSE)))))))))),"")</f>
        <v/>
      </c>
      <c r="AH140" s="29" t="str">
        <f>IFERROR(AG140*(IFERROR(VLOOKUP($AH$126,'Banco de Dados'!$B$4:$J$50,4,FALSE),"ERRO")),"")</f>
        <v/>
      </c>
      <c r="AI140" s="29" t="str">
        <f t="shared" si="81"/>
        <v/>
      </c>
      <c r="AJ140" s="103" t="str">
        <f>IFERROR(AI140*(C140*(PRINCIPAL!$G$48/100))*0.47*(44/12),"")</f>
        <v/>
      </c>
      <c r="AK140" s="111" t="str">
        <f t="shared" si="82"/>
        <v/>
      </c>
      <c r="AL140" s="30" t="str">
        <f>IFERROR(IF(AND(PRINCIPAL!$H$49&lt;&gt;"",OR(L140=PRINCIPAL!$I$49,L140=PRINCIPAL!$I$49+PRINCIPAL!$I$49,L140=PRINCIPAL!$I$49+PRINCIPAL!$I$49+PRINCIPAL!$I$49)),0,IF(AND(PRINCIPAL!$H$49&lt;&gt;"",L140=PRINCIPAL!$J$49),VLOOKUP($AM$126,'Banco de Dados'!$B$4:$J$50,8,FALSE)*PRINCIPAL!$H$49*(1-(PRINCIPAL!$K$49/100)),IF(AND(PRINCIPAL!$H$49&lt;&gt;"",L140=PRINCIPAL!$L$49),VLOOKUP($AM$126,'Banco de Dados'!$B$4:$J$50,8,FALSE)*PRINCIPAL!$H$49*(1-(PRINCIPAL!$M$49/100)),IF(AND(PRINCIPAL!$H$49&lt;&gt;"",L140=PRINCIPAL!$N$49),VLOOKUP($AM$126,'Banco de Dados'!$B$4:$J$50,8,FALSE)*PRINCIPAL!$H$49*(1-(PRINCIPAL!$O$49/100)),IF(PRINCIPAL!$H$49&lt;&gt;"",VLOOKUP($AM$126,'Banco de Dados'!$B$4:$J$50,8,FALSE)*PRINCIPAL!$H$49,IF(OR(L140=PRINCIPAL!$I$49,L140=PRINCIPAL!$I$49+PRINCIPAL!$I$49,L140=PRINCIPAL!$I$49+PRINCIPAL!$I$49+PRINCIPAL!$I$49),0,IF(L140=PRINCIPAL!$J$49,VLOOKUP($AM$126,'Banco de Dados'!$B$4:$J$50,6,FALSE)*(1-(PRINCIPAL!$K$49/100)),IF(L140=PRINCIPAL!$L$49,VLOOKUP($AM$126,'Banco de Dados'!$B$4:$J$50,6,FALSE)*(1-(PRINCIPAL!$M$49/100)),IF(L140=PRINCIPAL!$N$49,VLOOKUP($AM$126,'Banco de Dados'!$B$4:$J$50,6,FALSE)*(1-(PRINCIPAL!$O$49/100)),VLOOKUP($AM$126,'Banco de Dados'!$B$4:$J$50,6,FALSE)))))))))),"")</f>
        <v/>
      </c>
      <c r="AM140" s="29" t="str">
        <f>IFERROR(AL140*(IFERROR(VLOOKUP($AM$126,'Banco de Dados'!$B$4:$J$50,4,FALSE),"ERRO")),"")</f>
        <v/>
      </c>
      <c r="AN140" s="29" t="str">
        <f t="shared" si="83"/>
        <v/>
      </c>
      <c r="AO140" s="103" t="str">
        <f>IFERROR(AN140*(C140*(PRINCIPAL!$G$49/100))*0.47*(44/12),"")</f>
        <v/>
      </c>
      <c r="AP140" s="111" t="str">
        <f t="shared" si="84"/>
        <v/>
      </c>
      <c r="AQ140" s="30" t="str">
        <f>IFERROR(IF(AND(PRINCIPAL!$H$50&lt;&gt;"",OR(L140=PRINCIPAL!$I$50,L140=PRINCIPAL!$I$50+PRINCIPAL!$I$50,L140=PRINCIPAL!$I$50+PRINCIPAL!$I$50+PRINCIPAL!$I$50)),0,IF(AND(PRINCIPAL!$H$50&lt;&gt;"",L140=PRINCIPAL!$J$50),VLOOKUP($AR$126,'Banco de Dados'!$B$4:$J$50,8,FALSE)*PRINCIPAL!$H$50*(1-(PRINCIPAL!$K$50/100)),IF(AND(PRINCIPAL!$H$50&lt;&gt;"",L140=PRINCIPAL!$L$50),VLOOKUP($AR$126,'Banco de Dados'!$B$4:$J$50,8,FALSE)*PRINCIPAL!$H$50*(1-(PRINCIPAL!$M$50/100)),IF(AND(PRINCIPAL!$H$50&lt;&gt;"",L140=PRINCIPAL!$N$50),VLOOKUP($AR$126,'Banco de Dados'!$B$4:$J$50,8,FALSE)*PRINCIPAL!$H$50*(1-(PRINCIPAL!$O$50/100)),IF(PRINCIPAL!$H$50&lt;&gt;"",VLOOKUP($AR$126,'Banco de Dados'!$B$4:$J$50,8,FALSE)*PRINCIPAL!$H$50,IF(OR(L140=PRINCIPAL!$I$50,L140=PRINCIPAL!$I$50+PRINCIPAL!$I$50,L140=PRINCIPAL!$I$50+PRINCIPAL!$I$50+PRINCIPAL!$I$50),0,IF(L140=PRINCIPAL!$J$50,VLOOKUP($AR$126,'Banco de Dados'!$B$4:$J$50,6,FALSE)*(1-(PRINCIPAL!$K$50/100)),IF(L140=PRINCIPAL!$L$50,VLOOKUP($AR$126,'Banco de Dados'!$B$4:$J$50,6,FALSE)*(1-(PRINCIPAL!$M$50/100)),IF(L140=PRINCIPAL!$N$50,VLOOKUP($AR$126,'Banco de Dados'!$B$4:$J$50,6,FALSE)*(1-(PRINCIPAL!$O$50/100)),VLOOKUP($AR$126,'Banco de Dados'!$B$4:$J$50,6,FALSE)))))))))),"")</f>
        <v/>
      </c>
      <c r="AR140" s="29" t="str">
        <f>IFERROR(AQ140*(IFERROR(VLOOKUP($AR$126,'Banco de Dados'!$B$4:$J$50,4,FALSE),"ERRO")),"")</f>
        <v/>
      </c>
      <c r="AS140" s="29" t="str">
        <f t="shared" si="85"/>
        <v/>
      </c>
      <c r="AT140" s="103" t="str">
        <f>IFERROR(AS140*(C140*(PRINCIPAL!$G$50/100))*0.47*(44/12),"")</f>
        <v/>
      </c>
      <c r="AU140" s="111" t="str">
        <f t="shared" si="86"/>
        <v/>
      </c>
      <c r="AV140" s="30" t="str">
        <f>IFERROR(IF(AND(PRINCIPAL!$H$51&lt;&gt;"",OR(L140=PRINCIPAL!$I$51,L140=PRINCIPAL!$I$51+PRINCIPAL!$I$51,L140=PRINCIPAL!$I$51+PRINCIPAL!$I$51+PRINCIPAL!$I$51)),0,IF(AND(PRINCIPAL!$H$51&lt;&gt;"",L140=PRINCIPAL!$J$51),VLOOKUP($AW$126,'Banco de Dados'!$B$4:$J$50,8,FALSE)*PRINCIPAL!$H$51*(1-(PRINCIPAL!$K$51/100)),IF(AND(PRINCIPAL!$H$51&lt;&gt;"",L140=PRINCIPAL!$L$51),VLOOKUP($AW$126,'Banco de Dados'!$B$4:$J$50,8,FALSE)*PRINCIPAL!$H$51*(1-(PRINCIPAL!$M$51/100)),IF(AND(PRINCIPAL!$H$51&lt;&gt;"",L140=PRINCIPAL!$N$51),VLOOKUP($AW$126,'Banco de Dados'!$B$4:$J$50,8,FALSE)*PRINCIPAL!$H$51*(1-(PRINCIPAL!$O$51/100)),IF(PRINCIPAL!$H$51&lt;&gt;"",VLOOKUP($AW$126,'Banco de Dados'!$B$4:$J$50,8,FALSE)*PRINCIPAL!$H$51,IF(OR(L140=PRINCIPAL!$I$51,L140=PRINCIPAL!$I$51+PRINCIPAL!$I$51,L140=PRINCIPAL!$I$51+PRINCIPAL!$I$51+PRINCIPAL!$I$51),0,IF(L140=PRINCIPAL!$J$51,VLOOKUP($AW$126,'Banco de Dados'!$B$4:$J$50,6,FALSE)*(1-(PRINCIPAL!$K$51/100)),IF(L140=PRINCIPAL!$L$51,VLOOKUP($AW$126,'Banco de Dados'!$B$4:$J$50,6,FALSE)*(1-(PRINCIPAL!$M$51/100)),IF(L140=PRINCIPAL!$N$51,VLOOKUP($AW$126,'Banco de Dados'!$B$4:$J$50,6,FALSE)*(1-(PRINCIPAL!$O$51/100)),VLOOKUP($AW$126,'Banco de Dados'!$B$4:$J$50,6,FALSE)))))))))),"")</f>
        <v/>
      </c>
      <c r="AW140" s="29" t="str">
        <f>IFERROR(AV140*(IFERROR(VLOOKUP($AW$126,'Banco de Dados'!$B$4:$J$50,4,FALSE),"ERRO")),"")</f>
        <v/>
      </c>
      <c r="AX140" s="29" t="str">
        <f t="shared" si="87"/>
        <v/>
      </c>
      <c r="AY140" s="103" t="str">
        <f>IFERROR(AX140*(C140*(PRINCIPAL!$G$51/100))*0.47*(44/12),"")</f>
        <v/>
      </c>
      <c r="AZ140" s="111" t="str">
        <f t="shared" si="88"/>
        <v/>
      </c>
      <c r="BA140" s="30" t="str">
        <f>IFERROR(IF(AND(PRINCIPAL!$H$52&lt;&gt;"",OR(L140=PRINCIPAL!$I$52,L140=PRINCIPAL!$I$52+PRINCIPAL!$I$52,L140=PRINCIPAL!$I$52+PRINCIPAL!$I$52+PRINCIPAL!$I$52)),0,IF(AND(PRINCIPAL!$H$52&lt;&gt;"",L140=PRINCIPAL!$J$52),VLOOKUP($BB$126,'Banco de Dados'!$B$4:$J$50,8,FALSE)*PRINCIPAL!$H$52*(1-(PRINCIPAL!$K$52/100)),IF(AND(PRINCIPAL!$H$52&lt;&gt;"",L140=PRINCIPAL!$L$52),VLOOKUP($BB$126,'Banco de Dados'!$B$4:$J$50,8,FALSE)*PRINCIPAL!$H$52*(1-(PRINCIPAL!$M$52/100)),IF(AND(PRINCIPAL!$H$52&lt;&gt;"",L140=PRINCIPAL!$N$52),VLOOKUP($BB$126,'Banco de Dados'!$B$4:$J$50,8,FALSE)*PRINCIPAL!$H$52*(1-(PRINCIPAL!$O$52/100)),IF(PRINCIPAL!$H$52&lt;&gt;"",VLOOKUP($BB$126,'Banco de Dados'!$B$4:$J$50,8,FALSE)*PRINCIPAL!$H$52,IF(OR(L140=PRINCIPAL!$I$52,L140=PRINCIPAL!$I$52+PRINCIPAL!$I$52,L140=PRINCIPAL!$I$52+PRINCIPAL!$I$52+PRINCIPAL!$I$52),0,IF(L140=PRINCIPAL!$J$52,VLOOKUP($BB$126,'Banco de Dados'!$B$4:$J$50,6,FALSE)*(1-(PRINCIPAL!$K$52/100)),IF(L140=PRINCIPAL!$L$52,VLOOKUP($BB$126,'Banco de Dados'!$B$4:$J$50,6,FALSE)*(1-(PRINCIPAL!$M$52/100)),IF(L140=PRINCIPAL!$N$52,VLOOKUP($BB$126,'Banco de Dados'!$B$4:$J$50,6,FALSE)*(1-(PRINCIPAL!$O$52/100)),VLOOKUP($BB$126,'Banco de Dados'!$B$4:$J$50,6,FALSE)))))))))),"")</f>
        <v/>
      </c>
      <c r="BB140" s="29" t="str">
        <f>IFERROR(BA140*(IFERROR(VLOOKUP($BB$126,'Banco de Dados'!$B$4:$J$50,4,FALSE),"ERRO")),"")</f>
        <v/>
      </c>
      <c r="BC140" s="29" t="str">
        <f t="shared" si="89"/>
        <v/>
      </c>
      <c r="BD140" s="103" t="str">
        <f>IFERROR(BC140*(C140*(PRINCIPAL!$G$52/100))*0.47*(44/12),"")</f>
        <v/>
      </c>
      <c r="BE140" s="111" t="str">
        <f t="shared" si="90"/>
        <v/>
      </c>
      <c r="BF140" s="30" t="str">
        <f>IFERROR(IF(AND(PRINCIPAL!$H$53&lt;&gt;"",OR(L140=PRINCIPAL!$I$53,L140=PRINCIPAL!$I$53+PRINCIPAL!$I$53,L140=PRINCIPAL!$I$53+PRINCIPAL!$I$53+PRINCIPAL!$I$53)),0,IF(AND(PRINCIPAL!$H$53&lt;&gt;"",L140=PRINCIPAL!$J$53),VLOOKUP($BG$126,'Banco de Dados'!$B$4:$J$50,8,FALSE)*PRINCIPAL!$H$53*(1-(PRINCIPAL!$K$53/100)),IF(AND(PRINCIPAL!$H$53&lt;&gt;"",L140=PRINCIPAL!$L$53),VLOOKUP($BG$126,'Banco de Dados'!$B$4:$J$50,8,FALSE)*PRINCIPAL!$H$53*(1-(PRINCIPAL!$M$53/100)),IF(AND(PRINCIPAL!$H$53&lt;&gt;"",L140=PRINCIPAL!$N$53),VLOOKUP($BG$126,'Banco de Dados'!$B$4:$J$50,8,FALSE)*PRINCIPAL!$H$53*(1-(PRINCIPAL!$O$53/100)),IF(PRINCIPAL!$H$53&lt;&gt;"",VLOOKUP($BG$126,'Banco de Dados'!$B$4:$J$50,8,FALSE)*PRINCIPAL!$H$53,IF(OR(L140=PRINCIPAL!$I$53,L140=PRINCIPAL!$I$53+PRINCIPAL!$I$53,L140=PRINCIPAL!$I$53+PRINCIPAL!$I$53+PRINCIPAL!$I$53),0,IF(L140=PRINCIPAL!$J$53,VLOOKUP($BG$126,'Banco de Dados'!$B$4:$J$50,6,FALSE)*(1-(PRINCIPAL!$K$53/100)),IF(L140=PRINCIPAL!$L$53,VLOOKUP($BG$126,'Banco de Dados'!$B$4:$J$50,6,FALSE)*(1-(PRINCIPAL!$M$53/100)),IF(L140=PRINCIPAL!$N$53,VLOOKUP($BG$126,'Banco de Dados'!$B$4:$J$50,6,FALSE)*(1-(PRINCIPAL!$O$53/100)),VLOOKUP($BG$126,'Banco de Dados'!$B$4:$J$50,6,FALSE)))))))))),"")</f>
        <v/>
      </c>
      <c r="BG140" s="29" t="str">
        <f>IFERROR(BF140*(IFERROR(VLOOKUP($BG$126,'Banco de Dados'!$B$4:$J$50,4,FALSE),"ERRO")),"")</f>
        <v/>
      </c>
      <c r="BH140" s="29" t="str">
        <f t="shared" si="91"/>
        <v/>
      </c>
      <c r="BI140" s="103" t="str">
        <f>IFERROR(BH140*(C140*(PRINCIPAL!$G$53/100))*0.47*(44/12),"")</f>
        <v/>
      </c>
      <c r="BJ140" s="102" t="str">
        <f t="shared" si="92"/>
        <v/>
      </c>
    </row>
    <row r="141" spans="2:62" ht="12.75" customHeight="1" x14ac:dyDescent="0.3">
      <c r="B141" s="326">
        <f t="shared" si="74"/>
        <v>2033</v>
      </c>
      <c r="C141" s="340"/>
      <c r="D141" s="1"/>
      <c r="E141" s="116">
        <v>13</v>
      </c>
      <c r="F141" s="24" t="str">
        <f>IFERROR(VLOOKUP($G$126,'Banco de Dados'!$B$4:$J$50,6,FALSE),"")</f>
        <v/>
      </c>
      <c r="G141" s="25" t="str">
        <f>IFERROR(F141*(IFERROR(VLOOKUP($G$126,'Banco de Dados'!$B$4:$J$50,4,FALSE),"ERRO")),"")</f>
        <v/>
      </c>
      <c r="H141" s="25" t="str">
        <f t="shared" si="75"/>
        <v/>
      </c>
      <c r="I141" s="103" t="str">
        <f t="shared" si="76"/>
        <v/>
      </c>
      <c r="J141" s="117" t="str">
        <f t="shared" si="77"/>
        <v/>
      </c>
      <c r="K141" s="1"/>
      <c r="L141" s="91">
        <v>13</v>
      </c>
      <c r="M141" s="24" t="str">
        <f>IFERROR(IF(AND(PRINCIPAL!$H$44&lt;&gt;"",OR(L141=PRINCIPAL!$I$44,L141=PRINCIPAL!$I$44+PRINCIPAL!$I$44,L141=PRINCIPAL!$I$44+PRINCIPAL!$I$44+PRINCIPAL!$I$44)),0,IF(AND(PRINCIPAL!$H$44&lt;&gt;"",L141=PRINCIPAL!$J$44),VLOOKUP($N$126,'Banco de Dados'!$B$4:$J$50,8,FALSE)*PRINCIPAL!$H$44*(1-(PRINCIPAL!$K$44/100)),IF(AND(PRINCIPAL!$H$44&lt;&gt;"",L141=PRINCIPAL!$L$44),VLOOKUP($N$126,'Banco de Dados'!$B$4:$J$50,8,FALSE)*PRINCIPAL!$H$44*(1-(PRINCIPAL!$M$44/100)),IF(AND(PRINCIPAL!$H$44&lt;&gt;"",L141=PRINCIPAL!$N$44),VLOOKUP($N$126,'Banco de Dados'!$B$4:$J$50,8,FALSE)*PRINCIPAL!$H$44*(1-(PRINCIPAL!$O$44/100)),IF(PRINCIPAL!$H$44&lt;&gt;"",VLOOKUP($N$126,'Banco de Dados'!$B$4:$J$50,8,FALSE)*PRINCIPAL!$H$44,IF(OR(L141=PRINCIPAL!$I$44,L141=PRINCIPAL!$I$44+PRINCIPAL!$I$44,L141=PRINCIPAL!$I$44+PRINCIPAL!$I$44+PRINCIPAL!$I$44),0,IF(L141=PRINCIPAL!$J$44,VLOOKUP($N$126,'Banco de Dados'!$B$4:$J$50,6,FALSE)*(1-(PRINCIPAL!$K$44/100)),IF(L141=PRINCIPAL!$L$44,VLOOKUP($N$126,'Banco de Dados'!$B$4:$J$50,6,FALSE)*(1-(PRINCIPAL!$M$44/100)),IF(L141=PRINCIPAL!$N$44,VLOOKUP($N$126,'Banco de Dados'!$B$4:$J$50,6,FALSE)*(1-(PRINCIPAL!$O$44/100)),VLOOKUP($N$126,'Banco de Dados'!$B$4:$J$50,6,FALSE)))))))))),"")</f>
        <v/>
      </c>
      <c r="N141" s="25" t="str">
        <f>IFERROR(M141*(IFERROR(VLOOKUP($N$126,'Banco de Dados'!$B$4:$J$50,4,FALSE),"ERRO")),"")</f>
        <v/>
      </c>
      <c r="O141" s="25" t="str">
        <f t="shared" si="72"/>
        <v/>
      </c>
      <c r="P141" s="103" t="str">
        <f>IFERROR(O141*(C141*(PRINCIPAL!$G$44/100))*0.47*(44/12),"")</f>
        <v/>
      </c>
      <c r="Q141" s="107" t="str">
        <f t="shared" si="95"/>
        <v/>
      </c>
      <c r="R141" s="29" t="str">
        <f>IFERROR(IF(AND(PRINCIPAL!$H$45&lt;&gt;"",OR(L141=PRINCIPAL!$I$45,L141=PRINCIPAL!$I$45+PRINCIPAL!$I$45,L141=PRINCIPAL!$I$45+PRINCIPAL!$I$45+PRINCIPAL!$I$45)),0,IF(AND(PRINCIPAL!$H$45&lt;&gt;"",L141=PRINCIPAL!$J$45),VLOOKUP($S$126,'Banco de Dados'!$B$4:$J$50,8,FALSE)*PRINCIPAL!$H$45*(1-(PRINCIPAL!$K$45/100)),IF(AND(PRINCIPAL!$H$45&lt;&gt;"",L141=PRINCIPAL!$L$45),VLOOKUP($S$126,'Banco de Dados'!$B$4:$J$50,8,FALSE)*PRINCIPAL!$H$45*(1-(PRINCIPAL!$M$45/100)),IF(AND(PRINCIPAL!$H$45&lt;&gt;"",L141=PRINCIPAL!$N$45),VLOOKUP($S$126,'Banco de Dados'!$B$4:$J$50,8,FALSE)*PRINCIPAL!$H$45*(1-(PRINCIPAL!$O$45/100)),IF(PRINCIPAL!$H$45&lt;&gt;"",VLOOKUP($S$126,'Banco de Dados'!$B$4:$J$50,8,FALSE)*PRINCIPAL!$H$45,IF(OR(L141=PRINCIPAL!$I$45,L141=PRINCIPAL!$I$45+PRINCIPAL!$I$45,L141=PRINCIPAL!$I$45+PRINCIPAL!$I$45+PRINCIPAL!$I$45),0,IF(L141=PRINCIPAL!$J$45,VLOOKUP($S$126,'Banco de Dados'!$B$4:$J$50,6,FALSE)*(1-(PRINCIPAL!$K$45/100)),IF(L141=PRINCIPAL!$L$45,VLOOKUP($S$126,'Banco de Dados'!$B$4:$J$50,6,FALSE)*(1-(PRINCIPAL!$M$45/100)),IF(L141=PRINCIPAL!$N$45,VLOOKUP($S$126,'Banco de Dados'!$B$4:$J$50,6,FALSE)*(1-(PRINCIPAL!$O$45/100)),VLOOKUP($S$126,'Banco de Dados'!$B$4:$J$50,6,FALSE)))))))))),"")</f>
        <v/>
      </c>
      <c r="S141" s="29" t="str">
        <f>IFERROR(R141*(IFERROR(VLOOKUP($S$126,'Banco de Dados'!$B$4:$J$50,4,FALSE),"ERRO")),"")</f>
        <v/>
      </c>
      <c r="T141" s="29" t="str">
        <f t="shared" si="78"/>
        <v/>
      </c>
      <c r="U141" s="103" t="str">
        <f>IFERROR(T141*(C141*(PRINCIPAL!$G$45/100))*0.47*(44/12),"")</f>
        <v/>
      </c>
      <c r="V141" s="103" t="str">
        <f t="shared" si="96"/>
        <v/>
      </c>
      <c r="W141" s="30" t="str">
        <f>IFERROR(IF(AND(PRINCIPAL!$H$46&lt;&gt;"",OR(L141=PRINCIPAL!$I$46,L141=PRINCIPAL!$I$46+PRINCIPAL!$I$46,L141=PRINCIPAL!$I$46+PRINCIPAL!$I$46+PRINCIPAL!$I$46)),0,IF(AND(PRINCIPAL!$H$46&lt;&gt;"",L141=PRINCIPAL!$J$46),VLOOKUP($X$126,'Banco de Dados'!$B$4:$J$50,8,FALSE)*PRINCIPAL!$H$46*(1-(PRINCIPAL!$K$46/100)),IF(AND(PRINCIPAL!$H$46&lt;&gt;"",L141=PRINCIPAL!$L$46),VLOOKUP($X$126,'Banco de Dados'!$B$4:$J$50,8,FALSE)*PRINCIPAL!$H$46*(1-(PRINCIPAL!$M$46/100)),IF(AND(PRINCIPAL!$H$46&lt;&gt;"",L141=PRINCIPAL!$N$46),VLOOKUP($X$126,'Banco de Dados'!$B$4:$J$50,8,FALSE)*PRINCIPAL!$H$46*(1-(PRINCIPAL!$O$46/100)),IF(PRINCIPAL!$H$46&lt;&gt;"",VLOOKUP($X$126,'Banco de Dados'!$B$4:$J$50,8,FALSE)*PRINCIPAL!$H$46,IF(OR(L141=PRINCIPAL!$I$46,L141=PRINCIPAL!$I$46+PRINCIPAL!$I$46,L141=PRINCIPAL!$I$46+PRINCIPAL!$I$46+PRINCIPAL!$I$46),0,IF(L141=PRINCIPAL!$J$46,VLOOKUP($X$126,'Banco de Dados'!$B$4:$J$50,6,FALSE)*(1-(PRINCIPAL!$K$46/100)),IF(L141=PRINCIPAL!$L$46,VLOOKUP($X$126,'Banco de Dados'!$B$4:$J$50,6,FALSE)*(1-(PRINCIPAL!$M$46/100)),IF(L141=PRINCIPAL!$N$46,VLOOKUP($X$126,'Banco de Dados'!$B$4:$J$50,6,FALSE)*(1-(PRINCIPAL!$O$46/100)),VLOOKUP($X$126,'Banco de Dados'!$B$4:$J$50,6,FALSE)))))))))),"")</f>
        <v/>
      </c>
      <c r="X141" s="29" t="str">
        <f>IFERROR(W141*(IFERROR(VLOOKUP($X$126,'Banco de Dados'!$B$4:$J$50,4,FALSE),"ERRO")),"")</f>
        <v/>
      </c>
      <c r="Y141" s="29" t="str">
        <f t="shared" si="93"/>
        <v/>
      </c>
      <c r="Z141" s="103" t="str">
        <f>IFERROR(Y141*(C141*(PRINCIPAL!$G$46/100))*0.47*(44/12),"")</f>
        <v/>
      </c>
      <c r="AA141" s="111" t="str">
        <f t="shared" si="94"/>
        <v/>
      </c>
      <c r="AB141" s="30" t="str">
        <f>IFERROR(IF(AND(PRINCIPAL!$H$47&lt;&gt;"",OR(L141=PRINCIPAL!$I$47,L141=PRINCIPAL!$I$47+PRINCIPAL!$I$47,L141=PRINCIPAL!$I$47+PRINCIPAL!$I$47+PRINCIPAL!$I$47)),0,IF(AND(PRINCIPAL!$H$47&lt;&gt;"",L141=PRINCIPAL!$J$47),VLOOKUP($AC$126,'Banco de Dados'!$B$4:$J$50,8,FALSE)*PRINCIPAL!$H$47*(1-(PRINCIPAL!$K$47/100)),IF(AND(PRINCIPAL!$H$47&lt;&gt;"",L141=PRINCIPAL!$L$47),VLOOKUP($AC$126,'Banco de Dados'!$B$4:$J$50,8,FALSE)*PRINCIPAL!$H$47*(1-(PRINCIPAL!$M$47/100)),IF(AND(PRINCIPAL!$H$47&lt;&gt;"",L141=PRINCIPAL!$N$47),VLOOKUP($AC$126,'Banco de Dados'!$B$4:$J$50,8,FALSE)*PRINCIPAL!$H$47*(1-(PRINCIPAL!$O$47/100)),IF(PRINCIPAL!$H$47&lt;&gt;"",VLOOKUP($AC$126,'Banco de Dados'!$B$4:$J$50,8,FALSE)*PRINCIPAL!$H$47,IF(OR(L141=PRINCIPAL!$I$47,L141=PRINCIPAL!$I$47+PRINCIPAL!$I$47,L141=PRINCIPAL!$I$47+PRINCIPAL!$I$47+PRINCIPAL!$I$47),0,IF(L141=PRINCIPAL!$J$47,VLOOKUP($AC$126,'Banco de Dados'!$B$4:$J$50,6,FALSE)*(1-(PRINCIPAL!$K$47/100)),IF(L141=PRINCIPAL!$L$47,VLOOKUP($AC$126,'Banco de Dados'!$B$4:$J$50,6,FALSE)*(1-(PRINCIPAL!$M$47/100)),IF(L141=PRINCIPAL!$N$47,VLOOKUP($AC$126,'Banco de Dados'!$B$4:$J$50,6,FALSE)*(1-(PRINCIPAL!$O$47/100)),VLOOKUP($AC$126,'Banco de Dados'!$B$4:$J$50,6,FALSE)))))))))),"")</f>
        <v/>
      </c>
      <c r="AC141" s="29" t="str">
        <f>IFERROR(AB141*(IFERROR(VLOOKUP($AC$126,'Banco de Dados'!$B$4:$J$50,4,FALSE),"ERRO")),"")</f>
        <v/>
      </c>
      <c r="AD141" s="29" t="str">
        <f t="shared" si="79"/>
        <v/>
      </c>
      <c r="AE141" s="103" t="str">
        <f>IFERROR(AD141*(C141*(PRINCIPAL!$G$47/100))*0.47*(44/12),"")</f>
        <v/>
      </c>
      <c r="AF141" s="111" t="str">
        <f t="shared" si="80"/>
        <v/>
      </c>
      <c r="AG141" s="30" t="str">
        <f>IFERROR(IF(AND(PRINCIPAL!$H$48&lt;&gt;"",OR(L141=PRINCIPAL!$I$48,L141=PRINCIPAL!$I$48+PRINCIPAL!$I$48,L141=PRINCIPAL!$I$48+PRINCIPAL!$I$48+PRINCIPAL!$I$48)),0,IF(AND(PRINCIPAL!$H$48&lt;&gt;"",L141=PRINCIPAL!$J$48),VLOOKUP($AH$126,'Banco de Dados'!$B$4:$J$50,8,FALSE)*PRINCIPAL!$H$48*(1-(PRINCIPAL!$K$48/100)),IF(AND(PRINCIPAL!$H$48&lt;&gt;"",L141=PRINCIPAL!$L$48),VLOOKUP($AH$126,'Banco de Dados'!$B$4:$J$50,8,FALSE)*PRINCIPAL!$H$48*(1-(PRINCIPAL!$M$48/100)),IF(AND(PRINCIPAL!$H$48&lt;&gt;"",L141=PRINCIPAL!$N$48),VLOOKUP($AH$126,'Banco de Dados'!$B$4:$J$50,8,FALSE)*PRINCIPAL!$H$48*(1-(PRINCIPAL!$O$48/100)),IF(PRINCIPAL!$H$48&lt;&gt;"",VLOOKUP($AH$126,'Banco de Dados'!$B$4:$J$50,8,FALSE)*PRINCIPAL!$H$48,IF(OR(L141=PRINCIPAL!$I$48,L141=PRINCIPAL!$I$48+PRINCIPAL!$I$48,L141=PRINCIPAL!$I$48+PRINCIPAL!$I$48+PRINCIPAL!$I$48),0,IF(L141=PRINCIPAL!$J$48,VLOOKUP($AH$126,'Banco de Dados'!$B$4:$J$50,6,FALSE)*(1-(PRINCIPAL!$K$48/100)),IF(L141=PRINCIPAL!$L$48,VLOOKUP($AH$126,'Banco de Dados'!$B$4:$J$50,6,FALSE)*(1-(PRINCIPAL!$M$48/100)),IF(L141=PRINCIPAL!$N$48,VLOOKUP($AH$126,'Banco de Dados'!$B$4:$J$50,6,FALSE)*(1-(PRINCIPAL!$O$48/100)),VLOOKUP($AH$126,'Banco de Dados'!$B$4:$J$50,6,FALSE)))))))))),"")</f>
        <v/>
      </c>
      <c r="AH141" s="29" t="str">
        <f>IFERROR(AG141*(IFERROR(VLOOKUP($AH$126,'Banco de Dados'!$B$4:$J$50,4,FALSE),"ERRO")),"")</f>
        <v/>
      </c>
      <c r="AI141" s="29" t="str">
        <f t="shared" si="81"/>
        <v/>
      </c>
      <c r="AJ141" s="103" t="str">
        <f>IFERROR(AI141*(C141*(PRINCIPAL!$G$48/100))*0.47*(44/12),"")</f>
        <v/>
      </c>
      <c r="AK141" s="111" t="str">
        <f t="shared" si="82"/>
        <v/>
      </c>
      <c r="AL141" s="30" t="str">
        <f>IFERROR(IF(AND(PRINCIPAL!$H$49&lt;&gt;"",OR(L141=PRINCIPAL!$I$49,L141=PRINCIPAL!$I$49+PRINCIPAL!$I$49,L141=PRINCIPAL!$I$49+PRINCIPAL!$I$49+PRINCIPAL!$I$49)),0,IF(AND(PRINCIPAL!$H$49&lt;&gt;"",L141=PRINCIPAL!$J$49),VLOOKUP($AM$126,'Banco de Dados'!$B$4:$J$50,8,FALSE)*PRINCIPAL!$H$49*(1-(PRINCIPAL!$K$49/100)),IF(AND(PRINCIPAL!$H$49&lt;&gt;"",L141=PRINCIPAL!$L$49),VLOOKUP($AM$126,'Banco de Dados'!$B$4:$J$50,8,FALSE)*PRINCIPAL!$H$49*(1-(PRINCIPAL!$M$49/100)),IF(AND(PRINCIPAL!$H$49&lt;&gt;"",L141=PRINCIPAL!$N$49),VLOOKUP($AM$126,'Banco de Dados'!$B$4:$J$50,8,FALSE)*PRINCIPAL!$H$49*(1-(PRINCIPAL!$O$49/100)),IF(PRINCIPAL!$H$49&lt;&gt;"",VLOOKUP($AM$126,'Banco de Dados'!$B$4:$J$50,8,FALSE)*PRINCIPAL!$H$49,IF(OR(L141=PRINCIPAL!$I$49,L141=PRINCIPAL!$I$49+PRINCIPAL!$I$49,L141=PRINCIPAL!$I$49+PRINCIPAL!$I$49+PRINCIPAL!$I$49),0,IF(L141=PRINCIPAL!$J$49,VLOOKUP($AM$126,'Banco de Dados'!$B$4:$J$50,6,FALSE)*(1-(PRINCIPAL!$K$49/100)),IF(L141=PRINCIPAL!$L$49,VLOOKUP($AM$126,'Banco de Dados'!$B$4:$J$50,6,FALSE)*(1-(PRINCIPAL!$M$49/100)),IF(L141=PRINCIPAL!$N$49,VLOOKUP($AM$126,'Banco de Dados'!$B$4:$J$50,6,FALSE)*(1-(PRINCIPAL!$O$49/100)),VLOOKUP($AM$126,'Banco de Dados'!$B$4:$J$50,6,FALSE)))))))))),"")</f>
        <v/>
      </c>
      <c r="AM141" s="29" t="str">
        <f>IFERROR(AL141*(IFERROR(VLOOKUP($AM$126,'Banco de Dados'!$B$4:$J$50,4,FALSE),"ERRO")),"")</f>
        <v/>
      </c>
      <c r="AN141" s="29" t="str">
        <f t="shared" si="83"/>
        <v/>
      </c>
      <c r="AO141" s="103" t="str">
        <f>IFERROR(AN141*(C141*(PRINCIPAL!$G$49/100))*0.47*(44/12),"")</f>
        <v/>
      </c>
      <c r="AP141" s="111" t="str">
        <f t="shared" si="84"/>
        <v/>
      </c>
      <c r="AQ141" s="30" t="str">
        <f>IFERROR(IF(AND(PRINCIPAL!$H$50&lt;&gt;"",OR(L141=PRINCIPAL!$I$50,L141=PRINCIPAL!$I$50+PRINCIPAL!$I$50,L141=PRINCIPAL!$I$50+PRINCIPAL!$I$50+PRINCIPAL!$I$50)),0,IF(AND(PRINCIPAL!$H$50&lt;&gt;"",L141=PRINCIPAL!$J$50),VLOOKUP($AR$126,'Banco de Dados'!$B$4:$J$50,8,FALSE)*PRINCIPAL!$H$50*(1-(PRINCIPAL!$K$50/100)),IF(AND(PRINCIPAL!$H$50&lt;&gt;"",L141=PRINCIPAL!$L$50),VLOOKUP($AR$126,'Banco de Dados'!$B$4:$J$50,8,FALSE)*PRINCIPAL!$H$50*(1-(PRINCIPAL!$M$50/100)),IF(AND(PRINCIPAL!$H$50&lt;&gt;"",L141=PRINCIPAL!$N$50),VLOOKUP($AR$126,'Banco de Dados'!$B$4:$J$50,8,FALSE)*PRINCIPAL!$H$50*(1-(PRINCIPAL!$O$50/100)),IF(PRINCIPAL!$H$50&lt;&gt;"",VLOOKUP($AR$126,'Banco de Dados'!$B$4:$J$50,8,FALSE)*PRINCIPAL!$H$50,IF(OR(L141=PRINCIPAL!$I$50,L141=PRINCIPAL!$I$50+PRINCIPAL!$I$50,L141=PRINCIPAL!$I$50+PRINCIPAL!$I$50+PRINCIPAL!$I$50),0,IF(L141=PRINCIPAL!$J$50,VLOOKUP($AR$126,'Banco de Dados'!$B$4:$J$50,6,FALSE)*(1-(PRINCIPAL!$K$50/100)),IF(L141=PRINCIPAL!$L$50,VLOOKUP($AR$126,'Banco de Dados'!$B$4:$J$50,6,FALSE)*(1-(PRINCIPAL!$M$50/100)),IF(L141=PRINCIPAL!$N$50,VLOOKUP($AR$126,'Banco de Dados'!$B$4:$J$50,6,FALSE)*(1-(PRINCIPAL!$O$50/100)),VLOOKUP($AR$126,'Banco de Dados'!$B$4:$J$50,6,FALSE)))))))))),"")</f>
        <v/>
      </c>
      <c r="AR141" s="29" t="str">
        <f>IFERROR(AQ141*(IFERROR(VLOOKUP($AR$126,'Banco de Dados'!$B$4:$J$50,4,FALSE),"ERRO")),"")</f>
        <v/>
      </c>
      <c r="AS141" s="29" t="str">
        <f t="shared" si="85"/>
        <v/>
      </c>
      <c r="AT141" s="103" t="str">
        <f>IFERROR(AS141*(C141*(PRINCIPAL!$G$50/100))*0.47*(44/12),"")</f>
        <v/>
      </c>
      <c r="AU141" s="111" t="str">
        <f t="shared" si="86"/>
        <v/>
      </c>
      <c r="AV141" s="30" t="str">
        <f>IFERROR(IF(AND(PRINCIPAL!$H$51&lt;&gt;"",OR(L141=PRINCIPAL!$I$51,L141=PRINCIPAL!$I$51+PRINCIPAL!$I$51,L141=PRINCIPAL!$I$51+PRINCIPAL!$I$51+PRINCIPAL!$I$51)),0,IF(AND(PRINCIPAL!$H$51&lt;&gt;"",L141=PRINCIPAL!$J$51),VLOOKUP($AW$126,'Banco de Dados'!$B$4:$J$50,8,FALSE)*PRINCIPAL!$H$51*(1-(PRINCIPAL!$K$51/100)),IF(AND(PRINCIPAL!$H$51&lt;&gt;"",L141=PRINCIPAL!$L$51),VLOOKUP($AW$126,'Banco de Dados'!$B$4:$J$50,8,FALSE)*PRINCIPAL!$H$51*(1-(PRINCIPAL!$M$51/100)),IF(AND(PRINCIPAL!$H$51&lt;&gt;"",L141=PRINCIPAL!$N$51),VLOOKUP($AW$126,'Banco de Dados'!$B$4:$J$50,8,FALSE)*PRINCIPAL!$H$51*(1-(PRINCIPAL!$O$51/100)),IF(PRINCIPAL!$H$51&lt;&gt;"",VLOOKUP($AW$126,'Banco de Dados'!$B$4:$J$50,8,FALSE)*PRINCIPAL!$H$51,IF(OR(L141=PRINCIPAL!$I$51,L141=PRINCIPAL!$I$51+PRINCIPAL!$I$51,L141=PRINCIPAL!$I$51+PRINCIPAL!$I$51+PRINCIPAL!$I$51),0,IF(L141=PRINCIPAL!$J$51,VLOOKUP($AW$126,'Banco de Dados'!$B$4:$J$50,6,FALSE)*(1-(PRINCIPAL!$K$51/100)),IF(L141=PRINCIPAL!$L$51,VLOOKUP($AW$126,'Banco de Dados'!$B$4:$J$50,6,FALSE)*(1-(PRINCIPAL!$M$51/100)),IF(L141=PRINCIPAL!$N$51,VLOOKUP($AW$126,'Banco de Dados'!$B$4:$J$50,6,FALSE)*(1-(PRINCIPAL!$O$51/100)),VLOOKUP($AW$126,'Banco de Dados'!$B$4:$J$50,6,FALSE)))))))))),"")</f>
        <v/>
      </c>
      <c r="AW141" s="29" t="str">
        <f>IFERROR(AV141*(IFERROR(VLOOKUP($AW$126,'Banco de Dados'!$B$4:$J$50,4,FALSE),"ERRO")),"")</f>
        <v/>
      </c>
      <c r="AX141" s="29" t="str">
        <f t="shared" si="87"/>
        <v/>
      </c>
      <c r="AY141" s="103" t="str">
        <f>IFERROR(AX141*(C141*(PRINCIPAL!$G$51/100))*0.47*(44/12),"")</f>
        <v/>
      </c>
      <c r="AZ141" s="111" t="str">
        <f t="shared" si="88"/>
        <v/>
      </c>
      <c r="BA141" s="30" t="str">
        <f>IFERROR(IF(AND(PRINCIPAL!$H$52&lt;&gt;"",OR(L141=PRINCIPAL!$I$52,L141=PRINCIPAL!$I$52+PRINCIPAL!$I$52,L141=PRINCIPAL!$I$52+PRINCIPAL!$I$52+PRINCIPAL!$I$52)),0,IF(AND(PRINCIPAL!$H$52&lt;&gt;"",L141=PRINCIPAL!$J$52),VLOOKUP($BB$126,'Banco de Dados'!$B$4:$J$50,8,FALSE)*PRINCIPAL!$H$52*(1-(PRINCIPAL!$K$52/100)),IF(AND(PRINCIPAL!$H$52&lt;&gt;"",L141=PRINCIPAL!$L$52),VLOOKUP($BB$126,'Banco de Dados'!$B$4:$J$50,8,FALSE)*PRINCIPAL!$H$52*(1-(PRINCIPAL!$M$52/100)),IF(AND(PRINCIPAL!$H$52&lt;&gt;"",L141=PRINCIPAL!$N$52),VLOOKUP($BB$126,'Banco de Dados'!$B$4:$J$50,8,FALSE)*PRINCIPAL!$H$52*(1-(PRINCIPAL!$O$52/100)),IF(PRINCIPAL!$H$52&lt;&gt;"",VLOOKUP($BB$126,'Banco de Dados'!$B$4:$J$50,8,FALSE)*PRINCIPAL!$H$52,IF(OR(L141=PRINCIPAL!$I$52,L141=PRINCIPAL!$I$52+PRINCIPAL!$I$52,L141=PRINCIPAL!$I$52+PRINCIPAL!$I$52+PRINCIPAL!$I$52),0,IF(L141=PRINCIPAL!$J$52,VLOOKUP($BB$126,'Banco de Dados'!$B$4:$J$50,6,FALSE)*(1-(PRINCIPAL!$K$52/100)),IF(L141=PRINCIPAL!$L$52,VLOOKUP($BB$126,'Banco de Dados'!$B$4:$J$50,6,FALSE)*(1-(PRINCIPAL!$M$52/100)),IF(L141=PRINCIPAL!$N$52,VLOOKUP($BB$126,'Banco de Dados'!$B$4:$J$50,6,FALSE)*(1-(PRINCIPAL!$O$52/100)),VLOOKUP($BB$126,'Banco de Dados'!$B$4:$J$50,6,FALSE)))))))))),"")</f>
        <v/>
      </c>
      <c r="BB141" s="29" t="str">
        <f>IFERROR(BA141*(IFERROR(VLOOKUP($BB$126,'Banco de Dados'!$B$4:$J$50,4,FALSE),"ERRO")),"")</f>
        <v/>
      </c>
      <c r="BC141" s="29" t="str">
        <f t="shared" si="89"/>
        <v/>
      </c>
      <c r="BD141" s="103" t="str">
        <f>IFERROR(BC141*(C141*(PRINCIPAL!$G$52/100))*0.47*(44/12),"")</f>
        <v/>
      </c>
      <c r="BE141" s="111" t="str">
        <f t="shared" si="90"/>
        <v/>
      </c>
      <c r="BF141" s="30" t="str">
        <f>IFERROR(IF(AND(PRINCIPAL!$H$53&lt;&gt;"",OR(L141=PRINCIPAL!$I$53,L141=PRINCIPAL!$I$53+PRINCIPAL!$I$53,L141=PRINCIPAL!$I$53+PRINCIPAL!$I$53+PRINCIPAL!$I$53)),0,IF(AND(PRINCIPAL!$H$53&lt;&gt;"",L141=PRINCIPAL!$J$53),VLOOKUP($BG$126,'Banco de Dados'!$B$4:$J$50,8,FALSE)*PRINCIPAL!$H$53*(1-(PRINCIPAL!$K$53/100)),IF(AND(PRINCIPAL!$H$53&lt;&gt;"",L141=PRINCIPAL!$L$53),VLOOKUP($BG$126,'Banco de Dados'!$B$4:$J$50,8,FALSE)*PRINCIPAL!$H$53*(1-(PRINCIPAL!$M$53/100)),IF(AND(PRINCIPAL!$H$53&lt;&gt;"",L141=PRINCIPAL!$N$53),VLOOKUP($BG$126,'Banco de Dados'!$B$4:$J$50,8,FALSE)*PRINCIPAL!$H$53*(1-(PRINCIPAL!$O$53/100)),IF(PRINCIPAL!$H$53&lt;&gt;"",VLOOKUP($BG$126,'Banco de Dados'!$B$4:$J$50,8,FALSE)*PRINCIPAL!$H$53,IF(OR(L141=PRINCIPAL!$I$53,L141=PRINCIPAL!$I$53+PRINCIPAL!$I$53,L141=PRINCIPAL!$I$53+PRINCIPAL!$I$53+PRINCIPAL!$I$53),0,IF(L141=PRINCIPAL!$J$53,VLOOKUP($BG$126,'Banco de Dados'!$B$4:$J$50,6,FALSE)*(1-(PRINCIPAL!$K$53/100)),IF(L141=PRINCIPAL!$L$53,VLOOKUP($BG$126,'Banco de Dados'!$B$4:$J$50,6,FALSE)*(1-(PRINCIPAL!$M$53/100)),IF(L141=PRINCIPAL!$N$53,VLOOKUP($BG$126,'Banco de Dados'!$B$4:$J$50,6,FALSE)*(1-(PRINCIPAL!$O$53/100)),VLOOKUP($BG$126,'Banco de Dados'!$B$4:$J$50,6,FALSE)))))))))),"")</f>
        <v/>
      </c>
      <c r="BG141" s="29" t="str">
        <f>IFERROR(BF141*(IFERROR(VLOOKUP($BG$126,'Banco de Dados'!$B$4:$J$50,4,FALSE),"ERRO")),"")</f>
        <v/>
      </c>
      <c r="BH141" s="29" t="str">
        <f t="shared" si="91"/>
        <v/>
      </c>
      <c r="BI141" s="103" t="str">
        <f>IFERROR(BH141*(C141*(PRINCIPAL!$G$53/100))*0.47*(44/12),"")</f>
        <v/>
      </c>
      <c r="BJ141" s="102" t="str">
        <f t="shared" si="92"/>
        <v/>
      </c>
    </row>
    <row r="142" spans="2:62" ht="12.75" customHeight="1" x14ac:dyDescent="0.3">
      <c r="B142" s="326">
        <f t="shared" si="74"/>
        <v>2034</v>
      </c>
      <c r="C142" s="340"/>
      <c r="D142" s="1"/>
      <c r="E142" s="116">
        <v>14</v>
      </c>
      <c r="F142" s="24" t="str">
        <f>IFERROR(VLOOKUP($G$126,'Banco de Dados'!$B$4:$J$50,6,FALSE),"")</f>
        <v/>
      </c>
      <c r="G142" s="25" t="str">
        <f>IFERROR(F142*(IFERROR(VLOOKUP($G$126,'Banco de Dados'!$B$4:$J$50,4,FALSE),"ERRO")),"")</f>
        <v/>
      </c>
      <c r="H142" s="25" t="str">
        <f t="shared" si="75"/>
        <v/>
      </c>
      <c r="I142" s="103" t="str">
        <f t="shared" si="76"/>
        <v/>
      </c>
      <c r="J142" s="117" t="str">
        <f t="shared" si="77"/>
        <v/>
      </c>
      <c r="K142" s="1"/>
      <c r="L142" s="91">
        <v>14</v>
      </c>
      <c r="M142" s="24" t="str">
        <f>IFERROR(IF(AND(PRINCIPAL!$H$44&lt;&gt;"",OR(L142=PRINCIPAL!$I$44,L142=PRINCIPAL!$I$44+PRINCIPAL!$I$44,L142=PRINCIPAL!$I$44+PRINCIPAL!$I$44+PRINCIPAL!$I$44)),0,IF(AND(PRINCIPAL!$H$44&lt;&gt;"",L142=PRINCIPAL!$J$44),VLOOKUP($N$126,'Banco de Dados'!$B$4:$J$50,8,FALSE)*PRINCIPAL!$H$44*(1-(PRINCIPAL!$K$44/100)),IF(AND(PRINCIPAL!$H$44&lt;&gt;"",L142=PRINCIPAL!$L$44),VLOOKUP($N$126,'Banco de Dados'!$B$4:$J$50,8,FALSE)*PRINCIPAL!$H$44*(1-(PRINCIPAL!$M$44/100)),IF(AND(PRINCIPAL!$H$44&lt;&gt;"",L142=PRINCIPAL!$N$44),VLOOKUP($N$126,'Banco de Dados'!$B$4:$J$50,8,FALSE)*PRINCIPAL!$H$44*(1-(PRINCIPAL!$O$44/100)),IF(PRINCIPAL!$H$44&lt;&gt;"",VLOOKUP($N$126,'Banco de Dados'!$B$4:$J$50,8,FALSE)*PRINCIPAL!$H$44,IF(OR(L142=PRINCIPAL!$I$44,L142=PRINCIPAL!$I$44+PRINCIPAL!$I$44,L142=PRINCIPAL!$I$44+PRINCIPAL!$I$44+PRINCIPAL!$I$44),0,IF(L142=PRINCIPAL!$J$44,VLOOKUP($N$126,'Banco de Dados'!$B$4:$J$50,6,FALSE)*(1-(PRINCIPAL!$K$44/100)),IF(L142=PRINCIPAL!$L$44,VLOOKUP($N$126,'Banco de Dados'!$B$4:$J$50,6,FALSE)*(1-(PRINCIPAL!$M$44/100)),IF(L142=PRINCIPAL!$N$44,VLOOKUP($N$126,'Banco de Dados'!$B$4:$J$50,6,FALSE)*(1-(PRINCIPAL!$O$44/100)),VLOOKUP($N$126,'Banco de Dados'!$B$4:$J$50,6,FALSE)))))))))),"")</f>
        <v/>
      </c>
      <c r="N142" s="25" t="str">
        <f>IFERROR(M142*(IFERROR(VLOOKUP($N$126,'Banco de Dados'!$B$4:$J$50,4,FALSE),"ERRO")),"")</f>
        <v/>
      </c>
      <c r="O142" s="25" t="str">
        <f t="shared" si="72"/>
        <v/>
      </c>
      <c r="P142" s="103" t="str">
        <f>IFERROR(O142*(C142*(PRINCIPAL!$G$44/100))*0.47*(44/12),"")</f>
        <v/>
      </c>
      <c r="Q142" s="107" t="str">
        <f t="shared" si="95"/>
        <v/>
      </c>
      <c r="R142" s="29" t="str">
        <f>IFERROR(IF(AND(PRINCIPAL!$H$45&lt;&gt;"",OR(L142=PRINCIPAL!$I$45,L142=PRINCIPAL!$I$45+PRINCIPAL!$I$45,L142=PRINCIPAL!$I$45+PRINCIPAL!$I$45+PRINCIPAL!$I$45)),0,IF(AND(PRINCIPAL!$H$45&lt;&gt;"",L142=PRINCIPAL!$J$45),VLOOKUP($S$126,'Banco de Dados'!$B$4:$J$50,8,FALSE)*PRINCIPAL!$H$45*(1-(PRINCIPAL!$K$45/100)),IF(AND(PRINCIPAL!$H$45&lt;&gt;"",L142=PRINCIPAL!$L$45),VLOOKUP($S$126,'Banco de Dados'!$B$4:$J$50,8,FALSE)*PRINCIPAL!$H$45*(1-(PRINCIPAL!$M$45/100)),IF(AND(PRINCIPAL!$H$45&lt;&gt;"",L142=PRINCIPAL!$N$45),VLOOKUP($S$126,'Banco de Dados'!$B$4:$J$50,8,FALSE)*PRINCIPAL!$H$45*(1-(PRINCIPAL!$O$45/100)),IF(PRINCIPAL!$H$45&lt;&gt;"",VLOOKUP($S$126,'Banco de Dados'!$B$4:$J$50,8,FALSE)*PRINCIPAL!$H$45,IF(OR(L142=PRINCIPAL!$I$45,L142=PRINCIPAL!$I$45+PRINCIPAL!$I$45,L142=PRINCIPAL!$I$45+PRINCIPAL!$I$45+PRINCIPAL!$I$45),0,IF(L142=PRINCIPAL!$J$45,VLOOKUP($S$126,'Banco de Dados'!$B$4:$J$50,6,FALSE)*(1-(PRINCIPAL!$K$45/100)),IF(L142=PRINCIPAL!$L$45,VLOOKUP($S$126,'Banco de Dados'!$B$4:$J$50,6,FALSE)*(1-(PRINCIPAL!$M$45/100)),IF(L142=PRINCIPAL!$N$45,VLOOKUP($S$126,'Banco de Dados'!$B$4:$J$50,6,FALSE)*(1-(PRINCIPAL!$O$45/100)),VLOOKUP($S$126,'Banco de Dados'!$B$4:$J$50,6,FALSE)))))))))),"")</f>
        <v/>
      </c>
      <c r="S142" s="29" t="str">
        <f>IFERROR(R142*(IFERROR(VLOOKUP($S$126,'Banco de Dados'!$B$4:$J$50,4,FALSE),"ERRO")),"")</f>
        <v/>
      </c>
      <c r="T142" s="29" t="str">
        <f t="shared" si="78"/>
        <v/>
      </c>
      <c r="U142" s="103" t="str">
        <f>IFERROR(T142*(C142*(PRINCIPAL!$G$45/100))*0.47*(44/12),"")</f>
        <v/>
      </c>
      <c r="V142" s="103" t="str">
        <f t="shared" si="96"/>
        <v/>
      </c>
      <c r="W142" s="30" t="str">
        <f>IFERROR(IF(AND(PRINCIPAL!$H$46&lt;&gt;"",OR(L142=PRINCIPAL!$I$46,L142=PRINCIPAL!$I$46+PRINCIPAL!$I$46,L142=PRINCIPAL!$I$46+PRINCIPAL!$I$46+PRINCIPAL!$I$46)),0,IF(AND(PRINCIPAL!$H$46&lt;&gt;"",L142=PRINCIPAL!$J$46),VLOOKUP($X$126,'Banco de Dados'!$B$4:$J$50,8,FALSE)*PRINCIPAL!$H$46*(1-(PRINCIPAL!$K$46/100)),IF(AND(PRINCIPAL!$H$46&lt;&gt;"",L142=PRINCIPAL!$L$46),VLOOKUP($X$126,'Banco de Dados'!$B$4:$J$50,8,FALSE)*PRINCIPAL!$H$46*(1-(PRINCIPAL!$M$46/100)),IF(AND(PRINCIPAL!$H$46&lt;&gt;"",L142=PRINCIPAL!$N$46),VLOOKUP($X$126,'Banco de Dados'!$B$4:$J$50,8,FALSE)*PRINCIPAL!$H$46*(1-(PRINCIPAL!$O$46/100)),IF(PRINCIPAL!$H$46&lt;&gt;"",VLOOKUP($X$126,'Banco de Dados'!$B$4:$J$50,8,FALSE)*PRINCIPAL!$H$46,IF(OR(L142=PRINCIPAL!$I$46,L142=PRINCIPAL!$I$46+PRINCIPAL!$I$46,L142=PRINCIPAL!$I$46+PRINCIPAL!$I$46+PRINCIPAL!$I$46),0,IF(L142=PRINCIPAL!$J$46,VLOOKUP($X$126,'Banco de Dados'!$B$4:$J$50,6,FALSE)*(1-(PRINCIPAL!$K$46/100)),IF(L142=PRINCIPAL!$L$46,VLOOKUP($X$126,'Banco de Dados'!$B$4:$J$50,6,FALSE)*(1-(PRINCIPAL!$M$46/100)),IF(L142=PRINCIPAL!$N$46,VLOOKUP($X$126,'Banco de Dados'!$B$4:$J$50,6,FALSE)*(1-(PRINCIPAL!$O$46/100)),VLOOKUP($X$126,'Banco de Dados'!$B$4:$J$50,6,FALSE)))))))))),"")</f>
        <v/>
      </c>
      <c r="X142" s="29" t="str">
        <f>IFERROR(W142*(IFERROR(VLOOKUP($X$126,'Banco de Dados'!$B$4:$J$50,4,FALSE),"ERRO")),"")</f>
        <v/>
      </c>
      <c r="Y142" s="29" t="str">
        <f t="shared" si="93"/>
        <v/>
      </c>
      <c r="Z142" s="103" t="str">
        <f>IFERROR(Y142*(C142*(PRINCIPAL!$G$46/100))*0.47*(44/12),"")</f>
        <v/>
      </c>
      <c r="AA142" s="111" t="str">
        <f t="shared" si="94"/>
        <v/>
      </c>
      <c r="AB142" s="30" t="str">
        <f>IFERROR(IF(AND(PRINCIPAL!$H$47&lt;&gt;"",OR(L142=PRINCIPAL!$I$47,L142=PRINCIPAL!$I$47+PRINCIPAL!$I$47,L142=PRINCIPAL!$I$47+PRINCIPAL!$I$47+PRINCIPAL!$I$47)),0,IF(AND(PRINCIPAL!$H$47&lt;&gt;"",L142=PRINCIPAL!$J$47),VLOOKUP($AC$126,'Banco de Dados'!$B$4:$J$50,8,FALSE)*PRINCIPAL!$H$47*(1-(PRINCIPAL!$K$47/100)),IF(AND(PRINCIPAL!$H$47&lt;&gt;"",L142=PRINCIPAL!$L$47),VLOOKUP($AC$126,'Banco de Dados'!$B$4:$J$50,8,FALSE)*PRINCIPAL!$H$47*(1-(PRINCIPAL!$M$47/100)),IF(AND(PRINCIPAL!$H$47&lt;&gt;"",L142=PRINCIPAL!$N$47),VLOOKUP($AC$126,'Banco de Dados'!$B$4:$J$50,8,FALSE)*PRINCIPAL!$H$47*(1-(PRINCIPAL!$O$47/100)),IF(PRINCIPAL!$H$47&lt;&gt;"",VLOOKUP($AC$126,'Banco de Dados'!$B$4:$J$50,8,FALSE)*PRINCIPAL!$H$47,IF(OR(L142=PRINCIPAL!$I$47,L142=PRINCIPAL!$I$47+PRINCIPAL!$I$47,L142=PRINCIPAL!$I$47+PRINCIPAL!$I$47+PRINCIPAL!$I$47),0,IF(L142=PRINCIPAL!$J$47,VLOOKUP($AC$126,'Banco de Dados'!$B$4:$J$50,6,FALSE)*(1-(PRINCIPAL!$K$47/100)),IF(L142=PRINCIPAL!$L$47,VLOOKUP($AC$126,'Banco de Dados'!$B$4:$J$50,6,FALSE)*(1-(PRINCIPAL!$M$47/100)),IF(L142=PRINCIPAL!$N$47,VLOOKUP($AC$126,'Banco de Dados'!$B$4:$J$50,6,FALSE)*(1-(PRINCIPAL!$O$47/100)),VLOOKUP($AC$126,'Banco de Dados'!$B$4:$J$50,6,FALSE)))))))))),"")</f>
        <v/>
      </c>
      <c r="AC142" s="29" t="str">
        <f>IFERROR(AB142*(IFERROR(VLOOKUP($AC$126,'Banco de Dados'!$B$4:$J$50,4,FALSE),"ERRO")),"")</f>
        <v/>
      </c>
      <c r="AD142" s="29" t="str">
        <f t="shared" si="79"/>
        <v/>
      </c>
      <c r="AE142" s="103" t="str">
        <f>IFERROR(AD142*(C142*(PRINCIPAL!$G$47/100))*0.47*(44/12),"")</f>
        <v/>
      </c>
      <c r="AF142" s="111" t="str">
        <f t="shared" si="80"/>
        <v/>
      </c>
      <c r="AG142" s="30" t="str">
        <f>IFERROR(IF(AND(PRINCIPAL!$H$48&lt;&gt;"",OR(L142=PRINCIPAL!$I$48,L142=PRINCIPAL!$I$48+PRINCIPAL!$I$48,L142=PRINCIPAL!$I$48+PRINCIPAL!$I$48+PRINCIPAL!$I$48)),0,IF(AND(PRINCIPAL!$H$48&lt;&gt;"",L142=PRINCIPAL!$J$48),VLOOKUP($AH$126,'Banco de Dados'!$B$4:$J$50,8,FALSE)*PRINCIPAL!$H$48*(1-(PRINCIPAL!$K$48/100)),IF(AND(PRINCIPAL!$H$48&lt;&gt;"",L142=PRINCIPAL!$L$48),VLOOKUP($AH$126,'Banco de Dados'!$B$4:$J$50,8,FALSE)*PRINCIPAL!$H$48*(1-(PRINCIPAL!$M$48/100)),IF(AND(PRINCIPAL!$H$48&lt;&gt;"",L142=PRINCIPAL!$N$48),VLOOKUP($AH$126,'Banco de Dados'!$B$4:$J$50,8,FALSE)*PRINCIPAL!$H$48*(1-(PRINCIPAL!$O$48/100)),IF(PRINCIPAL!$H$48&lt;&gt;"",VLOOKUP($AH$126,'Banco de Dados'!$B$4:$J$50,8,FALSE)*PRINCIPAL!$H$48,IF(OR(L142=PRINCIPAL!$I$48,L142=PRINCIPAL!$I$48+PRINCIPAL!$I$48,L142=PRINCIPAL!$I$48+PRINCIPAL!$I$48+PRINCIPAL!$I$48),0,IF(L142=PRINCIPAL!$J$48,VLOOKUP($AH$126,'Banco de Dados'!$B$4:$J$50,6,FALSE)*(1-(PRINCIPAL!$K$48/100)),IF(L142=PRINCIPAL!$L$48,VLOOKUP($AH$126,'Banco de Dados'!$B$4:$J$50,6,FALSE)*(1-(PRINCIPAL!$M$48/100)),IF(L142=PRINCIPAL!$N$48,VLOOKUP($AH$126,'Banco de Dados'!$B$4:$J$50,6,FALSE)*(1-(PRINCIPAL!$O$48/100)),VLOOKUP($AH$126,'Banco de Dados'!$B$4:$J$50,6,FALSE)))))))))),"")</f>
        <v/>
      </c>
      <c r="AH142" s="29" t="str">
        <f>IFERROR(AG142*(IFERROR(VLOOKUP($AH$126,'Banco de Dados'!$B$4:$J$50,4,FALSE),"ERRO")),"")</f>
        <v/>
      </c>
      <c r="AI142" s="29" t="str">
        <f t="shared" si="81"/>
        <v/>
      </c>
      <c r="AJ142" s="103" t="str">
        <f>IFERROR(AI142*(C142*(PRINCIPAL!$G$48/100))*0.47*(44/12),"")</f>
        <v/>
      </c>
      <c r="AK142" s="111" t="str">
        <f t="shared" si="82"/>
        <v/>
      </c>
      <c r="AL142" s="30" t="str">
        <f>IFERROR(IF(AND(PRINCIPAL!$H$49&lt;&gt;"",OR(L142=PRINCIPAL!$I$49,L142=PRINCIPAL!$I$49+PRINCIPAL!$I$49,L142=PRINCIPAL!$I$49+PRINCIPAL!$I$49+PRINCIPAL!$I$49)),0,IF(AND(PRINCIPAL!$H$49&lt;&gt;"",L142=PRINCIPAL!$J$49),VLOOKUP($AM$126,'Banco de Dados'!$B$4:$J$50,8,FALSE)*PRINCIPAL!$H$49*(1-(PRINCIPAL!$K$49/100)),IF(AND(PRINCIPAL!$H$49&lt;&gt;"",L142=PRINCIPAL!$L$49),VLOOKUP($AM$126,'Banco de Dados'!$B$4:$J$50,8,FALSE)*PRINCIPAL!$H$49*(1-(PRINCIPAL!$M$49/100)),IF(AND(PRINCIPAL!$H$49&lt;&gt;"",L142=PRINCIPAL!$N$49),VLOOKUP($AM$126,'Banco de Dados'!$B$4:$J$50,8,FALSE)*PRINCIPAL!$H$49*(1-(PRINCIPAL!$O$49/100)),IF(PRINCIPAL!$H$49&lt;&gt;"",VLOOKUP($AM$126,'Banco de Dados'!$B$4:$J$50,8,FALSE)*PRINCIPAL!$H$49,IF(OR(L142=PRINCIPAL!$I$49,L142=PRINCIPAL!$I$49+PRINCIPAL!$I$49,L142=PRINCIPAL!$I$49+PRINCIPAL!$I$49+PRINCIPAL!$I$49),0,IF(L142=PRINCIPAL!$J$49,VLOOKUP($AM$126,'Banco de Dados'!$B$4:$J$50,6,FALSE)*(1-(PRINCIPAL!$K$49/100)),IF(L142=PRINCIPAL!$L$49,VLOOKUP($AM$126,'Banco de Dados'!$B$4:$J$50,6,FALSE)*(1-(PRINCIPAL!$M$49/100)),IF(L142=PRINCIPAL!$N$49,VLOOKUP($AM$126,'Banco de Dados'!$B$4:$J$50,6,FALSE)*(1-(PRINCIPAL!$O$49/100)),VLOOKUP($AM$126,'Banco de Dados'!$B$4:$J$50,6,FALSE)))))))))),"")</f>
        <v/>
      </c>
      <c r="AM142" s="29" t="str">
        <f>IFERROR(AL142*(IFERROR(VLOOKUP($AM$126,'Banco de Dados'!$B$4:$J$50,4,FALSE),"ERRO")),"")</f>
        <v/>
      </c>
      <c r="AN142" s="29" t="str">
        <f t="shared" si="83"/>
        <v/>
      </c>
      <c r="AO142" s="103" t="str">
        <f>IFERROR(AN142*(C142*(PRINCIPAL!$G$49/100))*0.47*(44/12),"")</f>
        <v/>
      </c>
      <c r="AP142" s="111" t="str">
        <f t="shared" si="84"/>
        <v/>
      </c>
      <c r="AQ142" s="30" t="str">
        <f>IFERROR(IF(AND(PRINCIPAL!$H$50&lt;&gt;"",OR(L142=PRINCIPAL!$I$50,L142=PRINCIPAL!$I$50+PRINCIPAL!$I$50,L142=PRINCIPAL!$I$50+PRINCIPAL!$I$50+PRINCIPAL!$I$50)),0,IF(AND(PRINCIPAL!$H$50&lt;&gt;"",L142=PRINCIPAL!$J$50),VLOOKUP($AR$126,'Banco de Dados'!$B$4:$J$50,8,FALSE)*PRINCIPAL!$H$50*(1-(PRINCIPAL!$K$50/100)),IF(AND(PRINCIPAL!$H$50&lt;&gt;"",L142=PRINCIPAL!$L$50),VLOOKUP($AR$126,'Banco de Dados'!$B$4:$J$50,8,FALSE)*PRINCIPAL!$H$50*(1-(PRINCIPAL!$M$50/100)),IF(AND(PRINCIPAL!$H$50&lt;&gt;"",L142=PRINCIPAL!$N$50),VLOOKUP($AR$126,'Banco de Dados'!$B$4:$J$50,8,FALSE)*PRINCIPAL!$H$50*(1-(PRINCIPAL!$O$50/100)),IF(PRINCIPAL!$H$50&lt;&gt;"",VLOOKUP($AR$126,'Banco de Dados'!$B$4:$J$50,8,FALSE)*PRINCIPAL!$H$50,IF(OR(L142=PRINCIPAL!$I$50,L142=PRINCIPAL!$I$50+PRINCIPAL!$I$50,L142=PRINCIPAL!$I$50+PRINCIPAL!$I$50+PRINCIPAL!$I$50),0,IF(L142=PRINCIPAL!$J$50,VLOOKUP($AR$126,'Banco de Dados'!$B$4:$J$50,6,FALSE)*(1-(PRINCIPAL!$K$50/100)),IF(L142=PRINCIPAL!$L$50,VLOOKUP($AR$126,'Banco de Dados'!$B$4:$J$50,6,FALSE)*(1-(PRINCIPAL!$M$50/100)),IF(L142=PRINCIPAL!$N$50,VLOOKUP($AR$126,'Banco de Dados'!$B$4:$J$50,6,FALSE)*(1-(PRINCIPAL!$O$50/100)),VLOOKUP($AR$126,'Banco de Dados'!$B$4:$J$50,6,FALSE)))))))))),"")</f>
        <v/>
      </c>
      <c r="AR142" s="29" t="str">
        <f>IFERROR(AQ142*(IFERROR(VLOOKUP($AR$126,'Banco de Dados'!$B$4:$J$50,4,FALSE),"ERRO")),"")</f>
        <v/>
      </c>
      <c r="AS142" s="29" t="str">
        <f t="shared" si="85"/>
        <v/>
      </c>
      <c r="AT142" s="103" t="str">
        <f>IFERROR(AS142*(C142*(PRINCIPAL!$G$50/100))*0.47*(44/12),"")</f>
        <v/>
      </c>
      <c r="AU142" s="111" t="str">
        <f t="shared" si="86"/>
        <v/>
      </c>
      <c r="AV142" s="30" t="str">
        <f>IFERROR(IF(AND(PRINCIPAL!$H$51&lt;&gt;"",OR(L142=PRINCIPAL!$I$51,L142=PRINCIPAL!$I$51+PRINCIPAL!$I$51,L142=PRINCIPAL!$I$51+PRINCIPAL!$I$51+PRINCIPAL!$I$51)),0,IF(AND(PRINCIPAL!$H$51&lt;&gt;"",L142=PRINCIPAL!$J$51),VLOOKUP($AW$126,'Banco de Dados'!$B$4:$J$50,8,FALSE)*PRINCIPAL!$H$51*(1-(PRINCIPAL!$K$51/100)),IF(AND(PRINCIPAL!$H$51&lt;&gt;"",L142=PRINCIPAL!$L$51),VLOOKUP($AW$126,'Banco de Dados'!$B$4:$J$50,8,FALSE)*PRINCIPAL!$H$51*(1-(PRINCIPAL!$M$51/100)),IF(AND(PRINCIPAL!$H$51&lt;&gt;"",L142=PRINCIPAL!$N$51),VLOOKUP($AW$126,'Banco de Dados'!$B$4:$J$50,8,FALSE)*PRINCIPAL!$H$51*(1-(PRINCIPAL!$O$51/100)),IF(PRINCIPAL!$H$51&lt;&gt;"",VLOOKUP($AW$126,'Banco de Dados'!$B$4:$J$50,8,FALSE)*PRINCIPAL!$H$51,IF(OR(L142=PRINCIPAL!$I$51,L142=PRINCIPAL!$I$51+PRINCIPAL!$I$51,L142=PRINCIPAL!$I$51+PRINCIPAL!$I$51+PRINCIPAL!$I$51),0,IF(L142=PRINCIPAL!$J$51,VLOOKUP($AW$126,'Banco de Dados'!$B$4:$J$50,6,FALSE)*(1-(PRINCIPAL!$K$51/100)),IF(L142=PRINCIPAL!$L$51,VLOOKUP($AW$126,'Banco de Dados'!$B$4:$J$50,6,FALSE)*(1-(PRINCIPAL!$M$51/100)),IF(L142=PRINCIPAL!$N$51,VLOOKUP($AW$126,'Banco de Dados'!$B$4:$J$50,6,FALSE)*(1-(PRINCIPAL!$O$51/100)),VLOOKUP($AW$126,'Banco de Dados'!$B$4:$J$50,6,FALSE)))))))))),"")</f>
        <v/>
      </c>
      <c r="AW142" s="29" t="str">
        <f>IFERROR(AV142*(IFERROR(VLOOKUP($AW$126,'Banco de Dados'!$B$4:$J$50,4,FALSE),"ERRO")),"")</f>
        <v/>
      </c>
      <c r="AX142" s="29" t="str">
        <f t="shared" si="87"/>
        <v/>
      </c>
      <c r="AY142" s="103" t="str">
        <f>IFERROR(AX142*(C142*(PRINCIPAL!$G$51/100))*0.47*(44/12),"")</f>
        <v/>
      </c>
      <c r="AZ142" s="111" t="str">
        <f t="shared" si="88"/>
        <v/>
      </c>
      <c r="BA142" s="30" t="str">
        <f>IFERROR(IF(AND(PRINCIPAL!$H$52&lt;&gt;"",OR(L142=PRINCIPAL!$I$52,L142=PRINCIPAL!$I$52+PRINCIPAL!$I$52,L142=PRINCIPAL!$I$52+PRINCIPAL!$I$52+PRINCIPAL!$I$52)),0,IF(AND(PRINCIPAL!$H$52&lt;&gt;"",L142=PRINCIPAL!$J$52),VLOOKUP($BB$126,'Banco de Dados'!$B$4:$J$50,8,FALSE)*PRINCIPAL!$H$52*(1-(PRINCIPAL!$K$52/100)),IF(AND(PRINCIPAL!$H$52&lt;&gt;"",L142=PRINCIPAL!$L$52),VLOOKUP($BB$126,'Banco de Dados'!$B$4:$J$50,8,FALSE)*PRINCIPAL!$H$52*(1-(PRINCIPAL!$M$52/100)),IF(AND(PRINCIPAL!$H$52&lt;&gt;"",L142=PRINCIPAL!$N$52),VLOOKUP($BB$126,'Banco de Dados'!$B$4:$J$50,8,FALSE)*PRINCIPAL!$H$52*(1-(PRINCIPAL!$O$52/100)),IF(PRINCIPAL!$H$52&lt;&gt;"",VLOOKUP($BB$126,'Banco de Dados'!$B$4:$J$50,8,FALSE)*PRINCIPAL!$H$52,IF(OR(L142=PRINCIPAL!$I$52,L142=PRINCIPAL!$I$52+PRINCIPAL!$I$52,L142=PRINCIPAL!$I$52+PRINCIPAL!$I$52+PRINCIPAL!$I$52),0,IF(L142=PRINCIPAL!$J$52,VLOOKUP($BB$126,'Banco de Dados'!$B$4:$J$50,6,FALSE)*(1-(PRINCIPAL!$K$52/100)),IF(L142=PRINCIPAL!$L$52,VLOOKUP($BB$126,'Banco de Dados'!$B$4:$J$50,6,FALSE)*(1-(PRINCIPAL!$M$52/100)),IF(L142=PRINCIPAL!$N$52,VLOOKUP($BB$126,'Banco de Dados'!$B$4:$J$50,6,FALSE)*(1-(PRINCIPAL!$O$52/100)),VLOOKUP($BB$126,'Banco de Dados'!$B$4:$J$50,6,FALSE)))))))))),"")</f>
        <v/>
      </c>
      <c r="BB142" s="29" t="str">
        <f>IFERROR(BA142*(IFERROR(VLOOKUP($BB$126,'Banco de Dados'!$B$4:$J$50,4,FALSE),"ERRO")),"")</f>
        <v/>
      </c>
      <c r="BC142" s="29" t="str">
        <f t="shared" si="89"/>
        <v/>
      </c>
      <c r="BD142" s="103" t="str">
        <f>IFERROR(BC142*(C142*(PRINCIPAL!$G$52/100))*0.47*(44/12),"")</f>
        <v/>
      </c>
      <c r="BE142" s="111" t="str">
        <f t="shared" si="90"/>
        <v/>
      </c>
      <c r="BF142" s="30" t="str">
        <f>IFERROR(IF(AND(PRINCIPAL!$H$53&lt;&gt;"",OR(L142=PRINCIPAL!$I$53,L142=PRINCIPAL!$I$53+PRINCIPAL!$I$53,L142=PRINCIPAL!$I$53+PRINCIPAL!$I$53+PRINCIPAL!$I$53)),0,IF(AND(PRINCIPAL!$H$53&lt;&gt;"",L142=PRINCIPAL!$J$53),VLOOKUP($BG$126,'Banco de Dados'!$B$4:$J$50,8,FALSE)*PRINCIPAL!$H$53*(1-(PRINCIPAL!$K$53/100)),IF(AND(PRINCIPAL!$H$53&lt;&gt;"",L142=PRINCIPAL!$L$53),VLOOKUP($BG$126,'Banco de Dados'!$B$4:$J$50,8,FALSE)*PRINCIPAL!$H$53*(1-(PRINCIPAL!$M$53/100)),IF(AND(PRINCIPAL!$H$53&lt;&gt;"",L142=PRINCIPAL!$N$53),VLOOKUP($BG$126,'Banco de Dados'!$B$4:$J$50,8,FALSE)*PRINCIPAL!$H$53*(1-(PRINCIPAL!$O$53/100)),IF(PRINCIPAL!$H$53&lt;&gt;"",VLOOKUP($BG$126,'Banco de Dados'!$B$4:$J$50,8,FALSE)*PRINCIPAL!$H$53,IF(OR(L142=PRINCIPAL!$I$53,L142=PRINCIPAL!$I$53+PRINCIPAL!$I$53,L142=PRINCIPAL!$I$53+PRINCIPAL!$I$53+PRINCIPAL!$I$53),0,IF(L142=PRINCIPAL!$J$53,VLOOKUP($BG$126,'Banco de Dados'!$B$4:$J$50,6,FALSE)*(1-(PRINCIPAL!$K$53/100)),IF(L142=PRINCIPAL!$L$53,VLOOKUP($BG$126,'Banco de Dados'!$B$4:$J$50,6,FALSE)*(1-(PRINCIPAL!$M$53/100)),IF(L142=PRINCIPAL!$N$53,VLOOKUP($BG$126,'Banco de Dados'!$B$4:$J$50,6,FALSE)*(1-(PRINCIPAL!$O$53/100)),VLOOKUP($BG$126,'Banco de Dados'!$B$4:$J$50,6,FALSE)))))))))),"")</f>
        <v/>
      </c>
      <c r="BG142" s="29" t="str">
        <f>IFERROR(BF142*(IFERROR(VLOOKUP($BG$126,'Banco de Dados'!$B$4:$J$50,4,FALSE),"ERRO")),"")</f>
        <v/>
      </c>
      <c r="BH142" s="29" t="str">
        <f t="shared" si="91"/>
        <v/>
      </c>
      <c r="BI142" s="103" t="str">
        <f>IFERROR(BH142*(C142*(PRINCIPAL!$G$53/100))*0.47*(44/12),"")</f>
        <v/>
      </c>
      <c r="BJ142" s="102" t="str">
        <f t="shared" si="92"/>
        <v/>
      </c>
    </row>
    <row r="143" spans="2:62" ht="12.75" customHeight="1" x14ac:dyDescent="0.3">
      <c r="B143" s="326">
        <f t="shared" si="74"/>
        <v>2035</v>
      </c>
      <c r="C143" s="340"/>
      <c r="D143" s="1"/>
      <c r="E143" s="116">
        <v>15</v>
      </c>
      <c r="F143" s="24" t="str">
        <f>IFERROR(VLOOKUP($G$126,'Banco de Dados'!$B$4:$J$50,6,FALSE),"")</f>
        <v/>
      </c>
      <c r="G143" s="25" t="str">
        <f>IFERROR(F143*(IFERROR(VLOOKUP($G$126,'Banco de Dados'!$B$4:$J$50,4,FALSE),"ERRO")),"")</f>
        <v/>
      </c>
      <c r="H143" s="25" t="str">
        <f t="shared" si="75"/>
        <v/>
      </c>
      <c r="I143" s="103" t="str">
        <f t="shared" si="76"/>
        <v/>
      </c>
      <c r="J143" s="117" t="str">
        <f t="shared" si="77"/>
        <v/>
      </c>
      <c r="K143" s="1"/>
      <c r="L143" s="91">
        <v>15</v>
      </c>
      <c r="M143" s="24" t="str">
        <f>IFERROR(IF(AND(PRINCIPAL!$H$44&lt;&gt;"",OR(L143=PRINCIPAL!$I$44,L143=PRINCIPAL!$I$44+PRINCIPAL!$I$44,L143=PRINCIPAL!$I$44+PRINCIPAL!$I$44+PRINCIPAL!$I$44)),0,IF(AND(PRINCIPAL!$H$44&lt;&gt;"",L143=PRINCIPAL!$J$44),VLOOKUP($N$126,'Banco de Dados'!$B$4:$J$50,8,FALSE)*PRINCIPAL!$H$44*(1-(PRINCIPAL!$K$44/100)),IF(AND(PRINCIPAL!$H$44&lt;&gt;"",L143=PRINCIPAL!$L$44),VLOOKUP($N$126,'Banco de Dados'!$B$4:$J$50,8,FALSE)*PRINCIPAL!$H$44*(1-(PRINCIPAL!$M$44/100)),IF(AND(PRINCIPAL!$H$44&lt;&gt;"",L143=PRINCIPAL!$N$44),VLOOKUP($N$126,'Banco de Dados'!$B$4:$J$50,8,FALSE)*PRINCIPAL!$H$44*(1-(PRINCIPAL!$O$44/100)),IF(PRINCIPAL!$H$44&lt;&gt;"",VLOOKUP($N$126,'Banco de Dados'!$B$4:$J$50,8,FALSE)*PRINCIPAL!$H$44,IF(OR(L143=PRINCIPAL!$I$44,L143=PRINCIPAL!$I$44+PRINCIPAL!$I$44,L143=PRINCIPAL!$I$44+PRINCIPAL!$I$44+PRINCIPAL!$I$44),0,IF(L143=PRINCIPAL!$J$44,VLOOKUP($N$126,'Banco de Dados'!$B$4:$J$50,6,FALSE)*(1-(PRINCIPAL!$K$44/100)),IF(L143=PRINCIPAL!$L$44,VLOOKUP($N$126,'Banco de Dados'!$B$4:$J$50,6,FALSE)*(1-(PRINCIPAL!$M$44/100)),IF(L143=PRINCIPAL!$N$44,VLOOKUP($N$126,'Banco de Dados'!$B$4:$J$50,6,FALSE)*(1-(PRINCIPAL!$O$44/100)),VLOOKUP($N$126,'Banco de Dados'!$B$4:$J$50,6,FALSE)))))))))),"")</f>
        <v/>
      </c>
      <c r="N143" s="25" t="str">
        <f>IFERROR(M143*(IFERROR(VLOOKUP($N$126,'Banco de Dados'!$B$4:$J$50,4,FALSE),"ERRO")),"")</f>
        <v/>
      </c>
      <c r="O143" s="25" t="str">
        <f t="shared" si="72"/>
        <v/>
      </c>
      <c r="P143" s="103" t="str">
        <f>IFERROR(O143*(C143*(PRINCIPAL!$G$44/100))*0.47*(44/12),"")</f>
        <v/>
      </c>
      <c r="Q143" s="107" t="str">
        <f>IFERROR(Q142+P143,"")</f>
        <v/>
      </c>
      <c r="R143" s="29" t="str">
        <f>IFERROR(IF(AND(PRINCIPAL!$H$45&lt;&gt;"",OR(L143=PRINCIPAL!$I$45,L143=PRINCIPAL!$I$45+PRINCIPAL!$I$45,L143=PRINCIPAL!$I$45+PRINCIPAL!$I$45+PRINCIPAL!$I$45)),0,IF(AND(PRINCIPAL!$H$45&lt;&gt;"",L143=PRINCIPAL!$J$45),VLOOKUP($S$126,'Banco de Dados'!$B$4:$J$50,8,FALSE)*PRINCIPAL!$H$45*(1-(PRINCIPAL!$K$45/100)),IF(AND(PRINCIPAL!$H$45&lt;&gt;"",L143=PRINCIPAL!$L$45),VLOOKUP($S$126,'Banco de Dados'!$B$4:$J$50,8,FALSE)*PRINCIPAL!$H$45*(1-(PRINCIPAL!$M$45/100)),IF(AND(PRINCIPAL!$H$45&lt;&gt;"",L143=PRINCIPAL!$N$45),VLOOKUP($S$126,'Banco de Dados'!$B$4:$J$50,8,FALSE)*PRINCIPAL!$H$45*(1-(PRINCIPAL!$O$45/100)),IF(PRINCIPAL!$H$45&lt;&gt;"",VLOOKUP($S$126,'Banco de Dados'!$B$4:$J$50,8,FALSE)*PRINCIPAL!$H$45,IF(OR(L143=PRINCIPAL!$I$45,L143=PRINCIPAL!$I$45+PRINCIPAL!$I$45,L143=PRINCIPAL!$I$45+PRINCIPAL!$I$45+PRINCIPAL!$I$45),0,IF(L143=PRINCIPAL!$J$45,VLOOKUP($S$126,'Banco de Dados'!$B$4:$J$50,6,FALSE)*(1-(PRINCIPAL!$K$45/100)),IF(L143=PRINCIPAL!$L$45,VLOOKUP($S$126,'Banco de Dados'!$B$4:$J$50,6,FALSE)*(1-(PRINCIPAL!$M$45/100)),IF(L143=PRINCIPAL!$N$45,VLOOKUP($S$126,'Banco de Dados'!$B$4:$J$50,6,FALSE)*(1-(PRINCIPAL!$O$45/100)),VLOOKUP($S$126,'Banco de Dados'!$B$4:$J$50,6,FALSE)))))))))),"")</f>
        <v/>
      </c>
      <c r="S143" s="29" t="str">
        <f>IFERROR(R143*(IFERROR(VLOOKUP($S$126,'Banco de Dados'!$B$4:$J$50,4,FALSE),"ERRO")),"")</f>
        <v/>
      </c>
      <c r="T143" s="29" t="str">
        <f t="shared" si="78"/>
        <v/>
      </c>
      <c r="U143" s="103" t="str">
        <f>IFERROR(T143*(C143*(PRINCIPAL!$G$45/100))*0.47*(44/12),"")</f>
        <v/>
      </c>
      <c r="V143" s="103" t="str">
        <f t="shared" si="96"/>
        <v/>
      </c>
      <c r="W143" s="30" t="str">
        <f>IFERROR(IF(AND(PRINCIPAL!$H$46&lt;&gt;"",OR(L143=PRINCIPAL!$I$46,L143=PRINCIPAL!$I$46+PRINCIPAL!$I$46,L143=PRINCIPAL!$I$46+PRINCIPAL!$I$46+PRINCIPAL!$I$46)),0,IF(AND(PRINCIPAL!$H$46&lt;&gt;"",L143=PRINCIPAL!$J$46),VLOOKUP($X$126,'Banco de Dados'!$B$4:$J$50,8,FALSE)*PRINCIPAL!$H$46*(1-(PRINCIPAL!$K$46/100)),IF(AND(PRINCIPAL!$H$46&lt;&gt;"",L143=PRINCIPAL!$L$46),VLOOKUP($X$126,'Banco de Dados'!$B$4:$J$50,8,FALSE)*PRINCIPAL!$H$46*(1-(PRINCIPAL!$M$46/100)),IF(AND(PRINCIPAL!$H$46&lt;&gt;"",L143=PRINCIPAL!$N$46),VLOOKUP($X$126,'Banco de Dados'!$B$4:$J$50,8,FALSE)*PRINCIPAL!$H$46*(1-(PRINCIPAL!$O$46/100)),IF(PRINCIPAL!$H$46&lt;&gt;"",VLOOKUP($X$126,'Banco de Dados'!$B$4:$J$50,8,FALSE)*PRINCIPAL!$H$46,IF(OR(L143=PRINCIPAL!$I$46,L143=PRINCIPAL!$I$46+PRINCIPAL!$I$46,L143=PRINCIPAL!$I$46+PRINCIPAL!$I$46+PRINCIPAL!$I$46),0,IF(L143=PRINCIPAL!$J$46,VLOOKUP($X$126,'Banco de Dados'!$B$4:$J$50,6,FALSE)*(1-(PRINCIPAL!$K$46/100)),IF(L143=PRINCIPAL!$L$46,VLOOKUP($X$126,'Banco de Dados'!$B$4:$J$50,6,FALSE)*(1-(PRINCIPAL!$M$46/100)),IF(L143=PRINCIPAL!$N$46,VLOOKUP($X$126,'Banco de Dados'!$B$4:$J$50,6,FALSE)*(1-(PRINCIPAL!$O$46/100)),VLOOKUP($X$126,'Banco de Dados'!$B$4:$J$50,6,FALSE)))))))))),"")</f>
        <v/>
      </c>
      <c r="X143" s="29" t="str">
        <f>IFERROR(W143*(IFERROR(VLOOKUP($X$126,'Banco de Dados'!$B$4:$J$50,4,FALSE),"ERRO")),"")</f>
        <v/>
      </c>
      <c r="Y143" s="29" t="str">
        <f t="shared" si="93"/>
        <v/>
      </c>
      <c r="Z143" s="103" t="str">
        <f>IFERROR(Y143*(C143*(PRINCIPAL!$G$46/100))*0.47*(44/12),"")</f>
        <v/>
      </c>
      <c r="AA143" s="111" t="str">
        <f t="shared" si="94"/>
        <v/>
      </c>
      <c r="AB143" s="30" t="str">
        <f>IFERROR(IF(AND(PRINCIPAL!$H$47&lt;&gt;"",OR(L143=PRINCIPAL!$I$47,L143=PRINCIPAL!$I$47+PRINCIPAL!$I$47,L143=PRINCIPAL!$I$47+PRINCIPAL!$I$47+PRINCIPAL!$I$47)),0,IF(AND(PRINCIPAL!$H$47&lt;&gt;"",L143=PRINCIPAL!$J$47),VLOOKUP($AC$126,'Banco de Dados'!$B$4:$J$50,8,FALSE)*PRINCIPAL!$H$47*(1-(PRINCIPAL!$K$47/100)),IF(AND(PRINCIPAL!$H$47&lt;&gt;"",L143=PRINCIPAL!$L$47),VLOOKUP($AC$126,'Banco de Dados'!$B$4:$J$50,8,FALSE)*PRINCIPAL!$H$47*(1-(PRINCIPAL!$M$47/100)),IF(AND(PRINCIPAL!$H$47&lt;&gt;"",L143=PRINCIPAL!$N$47),VLOOKUP($AC$126,'Banco de Dados'!$B$4:$J$50,8,FALSE)*PRINCIPAL!$H$47*(1-(PRINCIPAL!$O$47/100)),IF(PRINCIPAL!$H$47&lt;&gt;"",VLOOKUP($AC$126,'Banco de Dados'!$B$4:$J$50,8,FALSE)*PRINCIPAL!$H$47,IF(OR(L143=PRINCIPAL!$I$47,L143=PRINCIPAL!$I$47+PRINCIPAL!$I$47,L143=PRINCIPAL!$I$47+PRINCIPAL!$I$47+PRINCIPAL!$I$47),0,IF(L143=PRINCIPAL!$J$47,VLOOKUP($AC$126,'Banco de Dados'!$B$4:$J$50,6,FALSE)*(1-(PRINCIPAL!$K$47/100)),IF(L143=PRINCIPAL!$L$47,VLOOKUP($AC$126,'Banco de Dados'!$B$4:$J$50,6,FALSE)*(1-(PRINCIPAL!$M$47/100)),IF(L143=PRINCIPAL!$N$47,VLOOKUP($AC$126,'Banco de Dados'!$B$4:$J$50,6,FALSE)*(1-(PRINCIPAL!$O$47/100)),VLOOKUP($AC$126,'Banco de Dados'!$B$4:$J$50,6,FALSE)))))))))),"")</f>
        <v/>
      </c>
      <c r="AC143" s="29" t="str">
        <f>IFERROR(AB143*(IFERROR(VLOOKUP($AC$126,'Banco de Dados'!$B$4:$J$50,4,FALSE),"ERRO")),"")</f>
        <v/>
      </c>
      <c r="AD143" s="29" t="str">
        <f t="shared" si="79"/>
        <v/>
      </c>
      <c r="AE143" s="103" t="str">
        <f>IFERROR(AD143*(C143*(PRINCIPAL!$G$47/100))*0.47*(44/12),"")</f>
        <v/>
      </c>
      <c r="AF143" s="111" t="str">
        <f t="shared" si="80"/>
        <v/>
      </c>
      <c r="AG143" s="30" t="str">
        <f>IFERROR(IF(AND(PRINCIPAL!$H$48&lt;&gt;"",OR(L143=PRINCIPAL!$I$48,L143=PRINCIPAL!$I$48+PRINCIPAL!$I$48,L143=PRINCIPAL!$I$48+PRINCIPAL!$I$48+PRINCIPAL!$I$48)),0,IF(AND(PRINCIPAL!$H$48&lt;&gt;"",L143=PRINCIPAL!$J$48),VLOOKUP($AH$126,'Banco de Dados'!$B$4:$J$50,8,FALSE)*PRINCIPAL!$H$48*(1-(PRINCIPAL!$K$48/100)),IF(AND(PRINCIPAL!$H$48&lt;&gt;"",L143=PRINCIPAL!$L$48),VLOOKUP($AH$126,'Banco de Dados'!$B$4:$J$50,8,FALSE)*PRINCIPAL!$H$48*(1-(PRINCIPAL!$M$48/100)),IF(AND(PRINCIPAL!$H$48&lt;&gt;"",L143=PRINCIPAL!$N$48),VLOOKUP($AH$126,'Banco de Dados'!$B$4:$J$50,8,FALSE)*PRINCIPAL!$H$48*(1-(PRINCIPAL!$O$48/100)),IF(PRINCIPAL!$H$48&lt;&gt;"",VLOOKUP($AH$126,'Banco de Dados'!$B$4:$J$50,8,FALSE)*PRINCIPAL!$H$48,IF(OR(L143=PRINCIPAL!$I$48,L143=PRINCIPAL!$I$48+PRINCIPAL!$I$48,L143=PRINCIPAL!$I$48+PRINCIPAL!$I$48+PRINCIPAL!$I$48),0,IF(L143=PRINCIPAL!$J$48,VLOOKUP($AH$126,'Banco de Dados'!$B$4:$J$50,6,FALSE)*(1-(PRINCIPAL!$K$48/100)),IF(L143=PRINCIPAL!$L$48,VLOOKUP($AH$126,'Banco de Dados'!$B$4:$J$50,6,FALSE)*(1-(PRINCIPAL!$M$48/100)),IF(L143=PRINCIPAL!$N$48,VLOOKUP($AH$126,'Banco de Dados'!$B$4:$J$50,6,FALSE)*(1-(PRINCIPAL!$O$48/100)),VLOOKUP($AH$126,'Banco de Dados'!$B$4:$J$50,6,FALSE)))))))))),"")</f>
        <v/>
      </c>
      <c r="AH143" s="29" t="str">
        <f>IFERROR(AG143*(IFERROR(VLOOKUP($AH$126,'Banco de Dados'!$B$4:$J$50,4,FALSE),"ERRO")),"")</f>
        <v/>
      </c>
      <c r="AI143" s="29" t="str">
        <f t="shared" si="81"/>
        <v/>
      </c>
      <c r="AJ143" s="103" t="str">
        <f>IFERROR(AI143*(C143*(PRINCIPAL!$G$48/100))*0.47*(44/12),"")</f>
        <v/>
      </c>
      <c r="AK143" s="111" t="str">
        <f t="shared" si="82"/>
        <v/>
      </c>
      <c r="AL143" s="30" t="str">
        <f>IFERROR(IF(AND(PRINCIPAL!$H$49&lt;&gt;"",OR(L143=PRINCIPAL!$I$49,L143=PRINCIPAL!$I$49+PRINCIPAL!$I$49,L143=PRINCIPAL!$I$49+PRINCIPAL!$I$49+PRINCIPAL!$I$49)),0,IF(AND(PRINCIPAL!$H$49&lt;&gt;"",L143=PRINCIPAL!$J$49),VLOOKUP($AM$126,'Banco de Dados'!$B$4:$J$50,8,FALSE)*PRINCIPAL!$H$49*(1-(PRINCIPAL!$K$49/100)),IF(AND(PRINCIPAL!$H$49&lt;&gt;"",L143=PRINCIPAL!$L$49),VLOOKUP($AM$126,'Banco de Dados'!$B$4:$J$50,8,FALSE)*PRINCIPAL!$H$49*(1-(PRINCIPAL!$M$49/100)),IF(AND(PRINCIPAL!$H$49&lt;&gt;"",L143=PRINCIPAL!$N$49),VLOOKUP($AM$126,'Banco de Dados'!$B$4:$J$50,8,FALSE)*PRINCIPAL!$H$49*(1-(PRINCIPAL!$O$49/100)),IF(PRINCIPAL!$H$49&lt;&gt;"",VLOOKUP($AM$126,'Banco de Dados'!$B$4:$J$50,8,FALSE)*PRINCIPAL!$H$49,IF(OR(L143=PRINCIPAL!$I$49,L143=PRINCIPAL!$I$49+PRINCIPAL!$I$49,L143=PRINCIPAL!$I$49+PRINCIPAL!$I$49+PRINCIPAL!$I$49),0,IF(L143=PRINCIPAL!$J$49,VLOOKUP($AM$126,'Banco de Dados'!$B$4:$J$50,6,FALSE)*(1-(PRINCIPAL!$K$49/100)),IF(L143=PRINCIPAL!$L$49,VLOOKUP($AM$126,'Banco de Dados'!$B$4:$J$50,6,FALSE)*(1-(PRINCIPAL!$M$49/100)),IF(L143=PRINCIPAL!$N$49,VLOOKUP($AM$126,'Banco de Dados'!$B$4:$J$50,6,FALSE)*(1-(PRINCIPAL!$O$49/100)),VLOOKUP($AM$126,'Banco de Dados'!$B$4:$J$50,6,FALSE)))))))))),"")</f>
        <v/>
      </c>
      <c r="AM143" s="29" t="str">
        <f>IFERROR(AL143*(IFERROR(VLOOKUP($AM$126,'Banco de Dados'!$B$4:$J$50,4,FALSE),"ERRO")),"")</f>
        <v/>
      </c>
      <c r="AN143" s="29" t="str">
        <f t="shared" si="83"/>
        <v/>
      </c>
      <c r="AO143" s="103" t="str">
        <f>IFERROR(AN143*(C143*(PRINCIPAL!$G$49/100))*0.47*(44/12),"")</f>
        <v/>
      </c>
      <c r="AP143" s="111" t="str">
        <f t="shared" si="84"/>
        <v/>
      </c>
      <c r="AQ143" s="30" t="str">
        <f>IFERROR(IF(AND(PRINCIPAL!$H$50&lt;&gt;"",OR(L143=PRINCIPAL!$I$50,L143=PRINCIPAL!$I$50+PRINCIPAL!$I$50,L143=PRINCIPAL!$I$50+PRINCIPAL!$I$50+PRINCIPAL!$I$50)),0,IF(AND(PRINCIPAL!$H$50&lt;&gt;"",L143=PRINCIPAL!$J$50),VLOOKUP($AR$126,'Banco de Dados'!$B$4:$J$50,8,FALSE)*PRINCIPAL!$H$50*(1-(PRINCIPAL!$K$50/100)),IF(AND(PRINCIPAL!$H$50&lt;&gt;"",L143=PRINCIPAL!$L$50),VLOOKUP($AR$126,'Banco de Dados'!$B$4:$J$50,8,FALSE)*PRINCIPAL!$H$50*(1-(PRINCIPAL!$M$50/100)),IF(AND(PRINCIPAL!$H$50&lt;&gt;"",L143=PRINCIPAL!$N$50),VLOOKUP($AR$126,'Banco de Dados'!$B$4:$J$50,8,FALSE)*PRINCIPAL!$H$50*(1-(PRINCIPAL!$O$50/100)),IF(PRINCIPAL!$H$50&lt;&gt;"",VLOOKUP($AR$126,'Banco de Dados'!$B$4:$J$50,8,FALSE)*PRINCIPAL!$H$50,IF(OR(L143=PRINCIPAL!$I$50,L143=PRINCIPAL!$I$50+PRINCIPAL!$I$50,L143=PRINCIPAL!$I$50+PRINCIPAL!$I$50+PRINCIPAL!$I$50),0,IF(L143=PRINCIPAL!$J$50,VLOOKUP($AR$126,'Banco de Dados'!$B$4:$J$50,6,FALSE)*(1-(PRINCIPAL!$K$50/100)),IF(L143=PRINCIPAL!$L$50,VLOOKUP($AR$126,'Banco de Dados'!$B$4:$J$50,6,FALSE)*(1-(PRINCIPAL!$M$50/100)),IF(L143=PRINCIPAL!$N$50,VLOOKUP($AR$126,'Banco de Dados'!$B$4:$J$50,6,FALSE)*(1-(PRINCIPAL!$O$50/100)),VLOOKUP($AR$126,'Banco de Dados'!$B$4:$J$50,6,FALSE)))))))))),"")</f>
        <v/>
      </c>
      <c r="AR143" s="29" t="str">
        <f>IFERROR(AQ143*(IFERROR(VLOOKUP($AR$126,'Banco de Dados'!$B$4:$J$50,4,FALSE),"ERRO")),"")</f>
        <v/>
      </c>
      <c r="AS143" s="29" t="str">
        <f t="shared" si="85"/>
        <v/>
      </c>
      <c r="AT143" s="103" t="str">
        <f>IFERROR(AS143*(C143*(PRINCIPAL!$G$50/100))*0.47*(44/12),"")</f>
        <v/>
      </c>
      <c r="AU143" s="111" t="str">
        <f t="shared" si="86"/>
        <v/>
      </c>
      <c r="AV143" s="30" t="str">
        <f>IFERROR(IF(AND(PRINCIPAL!$H$51&lt;&gt;"",OR(L143=PRINCIPAL!$I$51,L143=PRINCIPAL!$I$51+PRINCIPAL!$I$51,L143=PRINCIPAL!$I$51+PRINCIPAL!$I$51+PRINCIPAL!$I$51)),0,IF(AND(PRINCIPAL!$H$51&lt;&gt;"",L143=PRINCIPAL!$J$51),VLOOKUP($AW$126,'Banco de Dados'!$B$4:$J$50,8,FALSE)*PRINCIPAL!$H$51*(1-(PRINCIPAL!$K$51/100)),IF(AND(PRINCIPAL!$H$51&lt;&gt;"",L143=PRINCIPAL!$L$51),VLOOKUP($AW$126,'Banco de Dados'!$B$4:$J$50,8,FALSE)*PRINCIPAL!$H$51*(1-(PRINCIPAL!$M$51/100)),IF(AND(PRINCIPAL!$H$51&lt;&gt;"",L143=PRINCIPAL!$N$51),VLOOKUP($AW$126,'Banco de Dados'!$B$4:$J$50,8,FALSE)*PRINCIPAL!$H$51*(1-(PRINCIPAL!$O$51/100)),IF(PRINCIPAL!$H$51&lt;&gt;"",VLOOKUP($AW$126,'Banco de Dados'!$B$4:$J$50,8,FALSE)*PRINCIPAL!$H$51,IF(OR(L143=PRINCIPAL!$I$51,L143=PRINCIPAL!$I$51+PRINCIPAL!$I$51,L143=PRINCIPAL!$I$51+PRINCIPAL!$I$51+PRINCIPAL!$I$51),0,IF(L143=PRINCIPAL!$J$51,VLOOKUP($AW$126,'Banco de Dados'!$B$4:$J$50,6,FALSE)*(1-(PRINCIPAL!$K$51/100)),IF(L143=PRINCIPAL!$L$51,VLOOKUP($AW$126,'Banco de Dados'!$B$4:$J$50,6,FALSE)*(1-(PRINCIPAL!$M$51/100)),IF(L143=PRINCIPAL!$N$51,VLOOKUP($AW$126,'Banco de Dados'!$B$4:$J$50,6,FALSE)*(1-(PRINCIPAL!$O$51/100)),VLOOKUP($AW$126,'Banco de Dados'!$B$4:$J$50,6,FALSE)))))))))),"")</f>
        <v/>
      </c>
      <c r="AW143" s="29" t="str">
        <f>IFERROR(AV143*(IFERROR(VLOOKUP($AW$126,'Banco de Dados'!$B$4:$J$50,4,FALSE),"ERRO")),"")</f>
        <v/>
      </c>
      <c r="AX143" s="29" t="str">
        <f t="shared" si="87"/>
        <v/>
      </c>
      <c r="AY143" s="103" t="str">
        <f>IFERROR(AX143*(C143*(PRINCIPAL!$G$51/100))*0.47*(44/12),"")</f>
        <v/>
      </c>
      <c r="AZ143" s="111" t="str">
        <f t="shared" si="88"/>
        <v/>
      </c>
      <c r="BA143" s="30" t="str">
        <f>IFERROR(IF(AND(PRINCIPAL!$H$52&lt;&gt;"",OR(L143=PRINCIPAL!$I$52,L143=PRINCIPAL!$I$52+PRINCIPAL!$I$52,L143=PRINCIPAL!$I$52+PRINCIPAL!$I$52+PRINCIPAL!$I$52)),0,IF(AND(PRINCIPAL!$H$52&lt;&gt;"",L143=PRINCIPAL!$J$52),VLOOKUP($BB$126,'Banco de Dados'!$B$4:$J$50,8,FALSE)*PRINCIPAL!$H$52*(1-(PRINCIPAL!$K$52/100)),IF(AND(PRINCIPAL!$H$52&lt;&gt;"",L143=PRINCIPAL!$L$52),VLOOKUP($BB$126,'Banco de Dados'!$B$4:$J$50,8,FALSE)*PRINCIPAL!$H$52*(1-(PRINCIPAL!$M$52/100)),IF(AND(PRINCIPAL!$H$52&lt;&gt;"",L143=PRINCIPAL!$N$52),VLOOKUP($BB$126,'Banco de Dados'!$B$4:$J$50,8,FALSE)*PRINCIPAL!$H$52*(1-(PRINCIPAL!$O$52/100)),IF(PRINCIPAL!$H$52&lt;&gt;"",VLOOKUP($BB$126,'Banco de Dados'!$B$4:$J$50,8,FALSE)*PRINCIPAL!$H$52,IF(OR(L143=PRINCIPAL!$I$52,L143=PRINCIPAL!$I$52+PRINCIPAL!$I$52,L143=PRINCIPAL!$I$52+PRINCIPAL!$I$52+PRINCIPAL!$I$52),0,IF(L143=PRINCIPAL!$J$52,VLOOKUP($BB$126,'Banco de Dados'!$B$4:$J$50,6,FALSE)*(1-(PRINCIPAL!$K$52/100)),IF(L143=PRINCIPAL!$L$52,VLOOKUP($BB$126,'Banco de Dados'!$B$4:$J$50,6,FALSE)*(1-(PRINCIPAL!$M$52/100)),IF(L143=PRINCIPAL!$N$52,VLOOKUP($BB$126,'Banco de Dados'!$B$4:$J$50,6,FALSE)*(1-(PRINCIPAL!$O$52/100)),VLOOKUP($BB$126,'Banco de Dados'!$B$4:$J$50,6,FALSE)))))))))),"")</f>
        <v/>
      </c>
      <c r="BB143" s="29" t="str">
        <f>IFERROR(BA143*(IFERROR(VLOOKUP($BB$126,'Banco de Dados'!$B$4:$J$50,4,FALSE),"ERRO")),"")</f>
        <v/>
      </c>
      <c r="BC143" s="29" t="str">
        <f t="shared" si="89"/>
        <v/>
      </c>
      <c r="BD143" s="103" t="str">
        <f>IFERROR(BC143*(C143*(PRINCIPAL!$G$52/100))*0.47*(44/12),"")</f>
        <v/>
      </c>
      <c r="BE143" s="111" t="str">
        <f t="shared" si="90"/>
        <v/>
      </c>
      <c r="BF143" s="30" t="str">
        <f>IFERROR(IF(AND(PRINCIPAL!$H$53&lt;&gt;"",OR(L143=PRINCIPAL!$I$53,L143=PRINCIPAL!$I$53+PRINCIPAL!$I$53,L143=PRINCIPAL!$I$53+PRINCIPAL!$I$53+PRINCIPAL!$I$53)),0,IF(AND(PRINCIPAL!$H$53&lt;&gt;"",L143=PRINCIPAL!$J$53),VLOOKUP($BG$126,'Banco de Dados'!$B$4:$J$50,8,FALSE)*PRINCIPAL!$H$53*(1-(PRINCIPAL!$K$53/100)),IF(AND(PRINCIPAL!$H$53&lt;&gt;"",L143=PRINCIPAL!$L$53),VLOOKUP($BG$126,'Banco de Dados'!$B$4:$J$50,8,FALSE)*PRINCIPAL!$H$53*(1-(PRINCIPAL!$M$53/100)),IF(AND(PRINCIPAL!$H$53&lt;&gt;"",L143=PRINCIPAL!$N$53),VLOOKUP($BG$126,'Banco de Dados'!$B$4:$J$50,8,FALSE)*PRINCIPAL!$H$53*(1-(PRINCIPAL!$O$53/100)),IF(PRINCIPAL!$H$53&lt;&gt;"",VLOOKUP($BG$126,'Banco de Dados'!$B$4:$J$50,8,FALSE)*PRINCIPAL!$H$53,IF(OR(L143=PRINCIPAL!$I$53,L143=PRINCIPAL!$I$53+PRINCIPAL!$I$53,L143=PRINCIPAL!$I$53+PRINCIPAL!$I$53+PRINCIPAL!$I$53),0,IF(L143=PRINCIPAL!$J$53,VLOOKUP($BG$126,'Banco de Dados'!$B$4:$J$50,6,FALSE)*(1-(PRINCIPAL!$K$53/100)),IF(L143=PRINCIPAL!$L$53,VLOOKUP($BG$126,'Banco de Dados'!$B$4:$J$50,6,FALSE)*(1-(PRINCIPAL!$M$53/100)),IF(L143=PRINCIPAL!$N$53,VLOOKUP($BG$126,'Banco de Dados'!$B$4:$J$50,6,FALSE)*(1-(PRINCIPAL!$O$53/100)),VLOOKUP($BG$126,'Banco de Dados'!$B$4:$J$50,6,FALSE)))))))))),"")</f>
        <v/>
      </c>
      <c r="BG143" s="29" t="str">
        <f>IFERROR(BF143*(IFERROR(VLOOKUP($BG$126,'Banco de Dados'!$B$4:$J$50,4,FALSE),"ERRO")),"")</f>
        <v/>
      </c>
      <c r="BH143" s="29" t="str">
        <f t="shared" si="91"/>
        <v/>
      </c>
      <c r="BI143" s="103" t="str">
        <f>IFERROR(BH143*(C143*(PRINCIPAL!$G$53/100))*0.47*(44/12),"")</f>
        <v/>
      </c>
      <c r="BJ143" s="102" t="str">
        <f t="shared" si="92"/>
        <v/>
      </c>
    </row>
    <row r="144" spans="2:62" ht="12.75" customHeight="1" x14ac:dyDescent="0.3">
      <c r="B144" s="326">
        <f t="shared" si="74"/>
        <v>2036</v>
      </c>
      <c r="C144" s="340"/>
      <c r="D144" s="1"/>
      <c r="E144" s="116">
        <v>16</v>
      </c>
      <c r="F144" s="24" t="str">
        <f>IFERROR(VLOOKUP($G$126,'Banco de Dados'!$B$4:$J$50,6,FALSE),"")</f>
        <v/>
      </c>
      <c r="G144" s="25" t="str">
        <f>IFERROR(F144*(IFERROR(VLOOKUP($G$126,'Banco de Dados'!$B$4:$J$50,4,FALSE),"ERRO")),"")</f>
        <v/>
      </c>
      <c r="H144" s="25" t="str">
        <f t="shared" si="75"/>
        <v/>
      </c>
      <c r="I144" s="103" t="str">
        <f t="shared" si="76"/>
        <v/>
      </c>
      <c r="J144" s="117" t="str">
        <f t="shared" si="77"/>
        <v/>
      </c>
      <c r="K144" s="1"/>
      <c r="L144" s="91">
        <v>16</v>
      </c>
      <c r="M144" s="24" t="str">
        <f>IFERROR(IF(AND(PRINCIPAL!$H$44&lt;&gt;"",OR(L144=PRINCIPAL!$I$44,L144=PRINCIPAL!$I$44+PRINCIPAL!$I$44,L144=PRINCIPAL!$I$44+PRINCIPAL!$I$44+PRINCIPAL!$I$44)),0,IF(AND(PRINCIPAL!$H$44&lt;&gt;"",L144=PRINCIPAL!$J$44),VLOOKUP($N$126,'Banco de Dados'!$B$4:$J$50,8,FALSE)*PRINCIPAL!$H$44*(1-(PRINCIPAL!$K$44/100)),IF(AND(PRINCIPAL!$H$44&lt;&gt;"",L144=PRINCIPAL!$L$44),VLOOKUP($N$126,'Banco de Dados'!$B$4:$J$50,8,FALSE)*PRINCIPAL!$H$44*(1-(PRINCIPAL!$M$44/100)),IF(AND(PRINCIPAL!$H$44&lt;&gt;"",L144=PRINCIPAL!$N$44),VLOOKUP($N$126,'Banco de Dados'!$B$4:$J$50,8,FALSE)*PRINCIPAL!$H$44*(1-(PRINCIPAL!$O$44/100)),IF(PRINCIPAL!$H$44&lt;&gt;"",VLOOKUP($N$126,'Banco de Dados'!$B$4:$J$50,8,FALSE)*PRINCIPAL!$H$44,IF(OR(L144=PRINCIPAL!$I$44,L144=PRINCIPAL!$I$44+PRINCIPAL!$I$44,L144=PRINCIPAL!$I$44+PRINCIPAL!$I$44+PRINCIPAL!$I$44),0,IF(L144=PRINCIPAL!$J$44,VLOOKUP($N$126,'Banco de Dados'!$B$4:$J$50,6,FALSE)*(1-(PRINCIPAL!$K$44/100)),IF(L144=PRINCIPAL!$L$44,VLOOKUP($N$126,'Banco de Dados'!$B$4:$J$50,6,FALSE)*(1-(PRINCIPAL!$M$44/100)),IF(L144=PRINCIPAL!$N$44,VLOOKUP($N$126,'Banco de Dados'!$B$4:$J$50,6,FALSE)*(1-(PRINCIPAL!$O$44/100)),VLOOKUP($N$126,'Banco de Dados'!$B$4:$J$50,6,FALSE)))))))))),"")</f>
        <v/>
      </c>
      <c r="N144" s="25" t="str">
        <f>IFERROR(M144*(IFERROR(VLOOKUP($N$126,'Banco de Dados'!$B$4:$J$50,4,FALSE),"ERRO")),"")</f>
        <v/>
      </c>
      <c r="O144" s="25" t="str">
        <f t="shared" si="72"/>
        <v/>
      </c>
      <c r="P144" s="103" t="str">
        <f>IFERROR(O144*(C144*(PRINCIPAL!$G$44/100))*0.47*(44/12),"")</f>
        <v/>
      </c>
      <c r="Q144" s="107" t="str">
        <f t="shared" si="95"/>
        <v/>
      </c>
      <c r="R144" s="29" t="str">
        <f>IFERROR(IF(AND(PRINCIPAL!$H$45&lt;&gt;"",OR(L144=PRINCIPAL!$I$45,L144=PRINCIPAL!$I$45+PRINCIPAL!$I$45,L144=PRINCIPAL!$I$45+PRINCIPAL!$I$45+PRINCIPAL!$I$45)),0,IF(AND(PRINCIPAL!$H$45&lt;&gt;"",L144=PRINCIPAL!$J$45),VLOOKUP($S$126,'Banco de Dados'!$B$4:$J$50,8,FALSE)*PRINCIPAL!$H$45*(1-(PRINCIPAL!$K$45/100)),IF(AND(PRINCIPAL!$H$45&lt;&gt;"",L144=PRINCIPAL!$L$45),VLOOKUP($S$126,'Banco de Dados'!$B$4:$J$50,8,FALSE)*PRINCIPAL!$H$45*(1-(PRINCIPAL!$M$45/100)),IF(AND(PRINCIPAL!$H$45&lt;&gt;"",L144=PRINCIPAL!$N$45),VLOOKUP($S$126,'Banco de Dados'!$B$4:$J$50,8,FALSE)*PRINCIPAL!$H$45*(1-(PRINCIPAL!$O$45/100)),IF(PRINCIPAL!$H$45&lt;&gt;"",VLOOKUP($S$126,'Banco de Dados'!$B$4:$J$50,8,FALSE)*PRINCIPAL!$H$45,IF(OR(L144=PRINCIPAL!$I$45,L144=PRINCIPAL!$I$45+PRINCIPAL!$I$45,L144=PRINCIPAL!$I$45+PRINCIPAL!$I$45+PRINCIPAL!$I$45),0,IF(L144=PRINCIPAL!$J$45,VLOOKUP($S$126,'Banco de Dados'!$B$4:$J$50,6,FALSE)*(1-(PRINCIPAL!$K$45/100)),IF(L144=PRINCIPAL!$L$45,VLOOKUP($S$126,'Banco de Dados'!$B$4:$J$50,6,FALSE)*(1-(PRINCIPAL!$M$45/100)),IF(L144=PRINCIPAL!$N$45,VLOOKUP($S$126,'Banco de Dados'!$B$4:$J$50,6,FALSE)*(1-(PRINCIPAL!$O$45/100)),VLOOKUP($S$126,'Banco de Dados'!$B$4:$J$50,6,FALSE)))))))))),"")</f>
        <v/>
      </c>
      <c r="S144" s="29" t="str">
        <f>IFERROR(R144*(IFERROR(VLOOKUP($S$126,'Banco de Dados'!$B$4:$J$50,4,FALSE),"ERRO")),"")</f>
        <v/>
      </c>
      <c r="T144" s="29" t="str">
        <f t="shared" si="78"/>
        <v/>
      </c>
      <c r="U144" s="103" t="str">
        <f>IFERROR(T144*(C144*(PRINCIPAL!$G$45/100))*0.47*(44/12),"")</f>
        <v/>
      </c>
      <c r="V144" s="103" t="str">
        <f t="shared" si="96"/>
        <v/>
      </c>
      <c r="W144" s="30" t="str">
        <f>IFERROR(IF(AND(PRINCIPAL!$H$46&lt;&gt;"",OR(L144=PRINCIPAL!$I$46,L144=PRINCIPAL!$I$46+PRINCIPAL!$I$46,L144=PRINCIPAL!$I$46+PRINCIPAL!$I$46+PRINCIPAL!$I$46)),0,IF(AND(PRINCIPAL!$H$46&lt;&gt;"",L144=PRINCIPAL!$J$46),VLOOKUP($X$126,'Banco de Dados'!$B$4:$J$50,8,FALSE)*PRINCIPAL!$H$46*(1-(PRINCIPAL!$K$46/100)),IF(AND(PRINCIPAL!$H$46&lt;&gt;"",L144=PRINCIPAL!$L$46),VLOOKUP($X$126,'Banco de Dados'!$B$4:$J$50,8,FALSE)*PRINCIPAL!$H$46*(1-(PRINCIPAL!$M$46/100)),IF(AND(PRINCIPAL!$H$46&lt;&gt;"",L144=PRINCIPAL!$N$46),VLOOKUP($X$126,'Banco de Dados'!$B$4:$J$50,8,FALSE)*PRINCIPAL!$H$46*(1-(PRINCIPAL!$O$46/100)),IF(PRINCIPAL!$H$46&lt;&gt;"",VLOOKUP($X$126,'Banco de Dados'!$B$4:$J$50,8,FALSE)*PRINCIPAL!$H$46,IF(OR(L144=PRINCIPAL!$I$46,L144=PRINCIPAL!$I$46+PRINCIPAL!$I$46,L144=PRINCIPAL!$I$46+PRINCIPAL!$I$46+PRINCIPAL!$I$46),0,IF(L144=PRINCIPAL!$J$46,VLOOKUP($X$126,'Banco de Dados'!$B$4:$J$50,6,FALSE)*(1-(PRINCIPAL!$K$46/100)),IF(L144=PRINCIPAL!$L$46,VLOOKUP($X$126,'Banco de Dados'!$B$4:$J$50,6,FALSE)*(1-(PRINCIPAL!$M$46/100)),IF(L144=PRINCIPAL!$N$46,VLOOKUP($X$126,'Banco de Dados'!$B$4:$J$50,6,FALSE)*(1-(PRINCIPAL!$O$46/100)),VLOOKUP($X$126,'Banco de Dados'!$B$4:$J$50,6,FALSE)))))))))),"")</f>
        <v/>
      </c>
      <c r="X144" s="29" t="str">
        <f>IFERROR(W144*(IFERROR(VLOOKUP($X$126,'Banco de Dados'!$B$4:$J$50,4,FALSE),"ERRO")),"")</f>
        <v/>
      </c>
      <c r="Y144" s="29" t="str">
        <f t="shared" si="93"/>
        <v/>
      </c>
      <c r="Z144" s="103" t="str">
        <f>IFERROR(Y144*(C144*(PRINCIPAL!$G$46/100))*0.47*(44/12),"")</f>
        <v/>
      </c>
      <c r="AA144" s="111" t="str">
        <f t="shared" si="94"/>
        <v/>
      </c>
      <c r="AB144" s="30" t="str">
        <f>IFERROR(IF(AND(PRINCIPAL!$H$47&lt;&gt;"",OR(L144=PRINCIPAL!$I$47,L144=PRINCIPAL!$I$47+PRINCIPAL!$I$47,L144=PRINCIPAL!$I$47+PRINCIPAL!$I$47+PRINCIPAL!$I$47)),0,IF(AND(PRINCIPAL!$H$47&lt;&gt;"",L144=PRINCIPAL!$J$47),VLOOKUP($AC$126,'Banco de Dados'!$B$4:$J$50,8,FALSE)*PRINCIPAL!$H$47*(1-(PRINCIPAL!$K$47/100)),IF(AND(PRINCIPAL!$H$47&lt;&gt;"",L144=PRINCIPAL!$L$47),VLOOKUP($AC$126,'Banco de Dados'!$B$4:$J$50,8,FALSE)*PRINCIPAL!$H$47*(1-(PRINCIPAL!$M$47/100)),IF(AND(PRINCIPAL!$H$47&lt;&gt;"",L144=PRINCIPAL!$N$47),VLOOKUP($AC$126,'Banco de Dados'!$B$4:$J$50,8,FALSE)*PRINCIPAL!$H$47*(1-(PRINCIPAL!$O$47/100)),IF(PRINCIPAL!$H$47&lt;&gt;"",VLOOKUP($AC$126,'Banco de Dados'!$B$4:$J$50,8,FALSE)*PRINCIPAL!$H$47,IF(OR(L144=PRINCIPAL!$I$47,L144=PRINCIPAL!$I$47+PRINCIPAL!$I$47,L144=PRINCIPAL!$I$47+PRINCIPAL!$I$47+PRINCIPAL!$I$47),0,IF(L144=PRINCIPAL!$J$47,VLOOKUP($AC$126,'Banco de Dados'!$B$4:$J$50,6,FALSE)*(1-(PRINCIPAL!$K$47/100)),IF(L144=PRINCIPAL!$L$47,VLOOKUP($AC$126,'Banco de Dados'!$B$4:$J$50,6,FALSE)*(1-(PRINCIPAL!$M$47/100)),IF(L144=PRINCIPAL!$N$47,VLOOKUP($AC$126,'Banco de Dados'!$B$4:$J$50,6,FALSE)*(1-(PRINCIPAL!$O$47/100)),VLOOKUP($AC$126,'Banco de Dados'!$B$4:$J$50,6,FALSE)))))))))),"")</f>
        <v/>
      </c>
      <c r="AC144" s="29" t="str">
        <f>IFERROR(AB144*(IFERROR(VLOOKUP($AC$126,'Banco de Dados'!$B$4:$J$50,4,FALSE),"ERRO")),"")</f>
        <v/>
      </c>
      <c r="AD144" s="29" t="str">
        <f t="shared" si="79"/>
        <v/>
      </c>
      <c r="AE144" s="103" t="str">
        <f>IFERROR(AD144*(C144*(PRINCIPAL!$G$47/100))*0.47*(44/12),"")</f>
        <v/>
      </c>
      <c r="AF144" s="111" t="str">
        <f t="shared" si="80"/>
        <v/>
      </c>
      <c r="AG144" s="30" t="str">
        <f>IFERROR(IF(AND(PRINCIPAL!$H$48&lt;&gt;"",OR(L144=PRINCIPAL!$I$48,L144=PRINCIPAL!$I$48+PRINCIPAL!$I$48,L144=PRINCIPAL!$I$48+PRINCIPAL!$I$48+PRINCIPAL!$I$48)),0,IF(AND(PRINCIPAL!$H$48&lt;&gt;"",L144=PRINCIPAL!$J$48),VLOOKUP($AH$126,'Banco de Dados'!$B$4:$J$50,8,FALSE)*PRINCIPAL!$H$48*(1-(PRINCIPAL!$K$48/100)),IF(AND(PRINCIPAL!$H$48&lt;&gt;"",L144=PRINCIPAL!$L$48),VLOOKUP($AH$126,'Banco de Dados'!$B$4:$J$50,8,FALSE)*PRINCIPAL!$H$48*(1-(PRINCIPAL!$M$48/100)),IF(AND(PRINCIPAL!$H$48&lt;&gt;"",L144=PRINCIPAL!$N$48),VLOOKUP($AH$126,'Banco de Dados'!$B$4:$J$50,8,FALSE)*PRINCIPAL!$H$48*(1-(PRINCIPAL!$O$48/100)),IF(PRINCIPAL!$H$48&lt;&gt;"",VLOOKUP($AH$126,'Banco de Dados'!$B$4:$J$50,8,FALSE)*PRINCIPAL!$H$48,IF(OR(L144=PRINCIPAL!$I$48,L144=PRINCIPAL!$I$48+PRINCIPAL!$I$48,L144=PRINCIPAL!$I$48+PRINCIPAL!$I$48+PRINCIPAL!$I$48),0,IF(L144=PRINCIPAL!$J$48,VLOOKUP($AH$126,'Banco de Dados'!$B$4:$J$50,6,FALSE)*(1-(PRINCIPAL!$K$48/100)),IF(L144=PRINCIPAL!$L$48,VLOOKUP($AH$126,'Banco de Dados'!$B$4:$J$50,6,FALSE)*(1-(PRINCIPAL!$M$48/100)),IF(L144=PRINCIPAL!$N$48,VLOOKUP($AH$126,'Banco de Dados'!$B$4:$J$50,6,FALSE)*(1-(PRINCIPAL!$O$48/100)),VLOOKUP($AH$126,'Banco de Dados'!$B$4:$J$50,6,FALSE)))))))))),"")</f>
        <v/>
      </c>
      <c r="AH144" s="29" t="str">
        <f>IFERROR(AG144*(IFERROR(VLOOKUP($AH$126,'Banco de Dados'!$B$4:$J$50,4,FALSE),"ERRO")),"")</f>
        <v/>
      </c>
      <c r="AI144" s="29" t="str">
        <f t="shared" si="81"/>
        <v/>
      </c>
      <c r="AJ144" s="103" t="str">
        <f>IFERROR(AI144*(C144*(PRINCIPAL!$G$48/100))*0.47*(44/12),"")</f>
        <v/>
      </c>
      <c r="AK144" s="111" t="str">
        <f t="shared" si="82"/>
        <v/>
      </c>
      <c r="AL144" s="30" t="str">
        <f>IFERROR(IF(AND(PRINCIPAL!$H$49&lt;&gt;"",OR(L144=PRINCIPAL!$I$49,L144=PRINCIPAL!$I$49+PRINCIPAL!$I$49,L144=PRINCIPAL!$I$49+PRINCIPAL!$I$49+PRINCIPAL!$I$49)),0,IF(AND(PRINCIPAL!$H$49&lt;&gt;"",L144=PRINCIPAL!$J$49),VLOOKUP($AM$126,'Banco de Dados'!$B$4:$J$50,8,FALSE)*PRINCIPAL!$H$49*(1-(PRINCIPAL!$K$49/100)),IF(AND(PRINCIPAL!$H$49&lt;&gt;"",L144=PRINCIPAL!$L$49),VLOOKUP($AM$126,'Banco de Dados'!$B$4:$J$50,8,FALSE)*PRINCIPAL!$H$49*(1-(PRINCIPAL!$M$49/100)),IF(AND(PRINCIPAL!$H$49&lt;&gt;"",L144=PRINCIPAL!$N$49),VLOOKUP($AM$126,'Banco de Dados'!$B$4:$J$50,8,FALSE)*PRINCIPAL!$H$49*(1-(PRINCIPAL!$O$49/100)),IF(PRINCIPAL!$H$49&lt;&gt;"",VLOOKUP($AM$126,'Banco de Dados'!$B$4:$J$50,8,FALSE)*PRINCIPAL!$H$49,IF(OR(L144=PRINCIPAL!$I$49,L144=PRINCIPAL!$I$49+PRINCIPAL!$I$49,L144=PRINCIPAL!$I$49+PRINCIPAL!$I$49+PRINCIPAL!$I$49),0,IF(L144=PRINCIPAL!$J$49,VLOOKUP($AM$126,'Banco de Dados'!$B$4:$J$50,6,FALSE)*(1-(PRINCIPAL!$K$49/100)),IF(L144=PRINCIPAL!$L$49,VLOOKUP($AM$126,'Banco de Dados'!$B$4:$J$50,6,FALSE)*(1-(PRINCIPAL!$M$49/100)),IF(L144=PRINCIPAL!$N$49,VLOOKUP($AM$126,'Banco de Dados'!$B$4:$J$50,6,FALSE)*(1-(PRINCIPAL!$O$49/100)),VLOOKUP($AM$126,'Banco de Dados'!$B$4:$J$50,6,FALSE)))))))))),"")</f>
        <v/>
      </c>
      <c r="AM144" s="29" t="str">
        <f>IFERROR(AL144*(IFERROR(VLOOKUP($AM$126,'Banco de Dados'!$B$4:$J$50,4,FALSE),"ERRO")),"")</f>
        <v/>
      </c>
      <c r="AN144" s="29" t="str">
        <f t="shared" si="83"/>
        <v/>
      </c>
      <c r="AO144" s="103" t="str">
        <f>IFERROR(AN144*(C144*(PRINCIPAL!$G$49/100))*0.47*(44/12),"")</f>
        <v/>
      </c>
      <c r="AP144" s="111" t="str">
        <f t="shared" si="84"/>
        <v/>
      </c>
      <c r="AQ144" s="30" t="str">
        <f>IFERROR(IF(AND(PRINCIPAL!$H$50&lt;&gt;"",OR(L144=PRINCIPAL!$I$50,L144=PRINCIPAL!$I$50+PRINCIPAL!$I$50,L144=PRINCIPAL!$I$50+PRINCIPAL!$I$50+PRINCIPAL!$I$50)),0,IF(AND(PRINCIPAL!$H$50&lt;&gt;"",L144=PRINCIPAL!$J$50),VLOOKUP($AR$126,'Banco de Dados'!$B$4:$J$50,8,FALSE)*PRINCIPAL!$H$50*(1-(PRINCIPAL!$K$50/100)),IF(AND(PRINCIPAL!$H$50&lt;&gt;"",L144=PRINCIPAL!$L$50),VLOOKUP($AR$126,'Banco de Dados'!$B$4:$J$50,8,FALSE)*PRINCIPAL!$H$50*(1-(PRINCIPAL!$M$50/100)),IF(AND(PRINCIPAL!$H$50&lt;&gt;"",L144=PRINCIPAL!$N$50),VLOOKUP($AR$126,'Banco de Dados'!$B$4:$J$50,8,FALSE)*PRINCIPAL!$H$50*(1-(PRINCIPAL!$O$50/100)),IF(PRINCIPAL!$H$50&lt;&gt;"",VLOOKUP($AR$126,'Banco de Dados'!$B$4:$J$50,8,FALSE)*PRINCIPAL!$H$50,IF(OR(L144=PRINCIPAL!$I$50,L144=PRINCIPAL!$I$50+PRINCIPAL!$I$50,L144=PRINCIPAL!$I$50+PRINCIPAL!$I$50+PRINCIPAL!$I$50),0,IF(L144=PRINCIPAL!$J$50,VLOOKUP($AR$126,'Banco de Dados'!$B$4:$J$50,6,FALSE)*(1-(PRINCIPAL!$K$50/100)),IF(L144=PRINCIPAL!$L$50,VLOOKUP($AR$126,'Banco de Dados'!$B$4:$J$50,6,FALSE)*(1-(PRINCIPAL!$M$50/100)),IF(L144=PRINCIPAL!$N$50,VLOOKUP($AR$126,'Banco de Dados'!$B$4:$J$50,6,FALSE)*(1-(PRINCIPAL!$O$50/100)),VLOOKUP($AR$126,'Banco de Dados'!$B$4:$J$50,6,FALSE)))))))))),"")</f>
        <v/>
      </c>
      <c r="AR144" s="29" t="str">
        <f>IFERROR(AQ144*(IFERROR(VLOOKUP($AR$126,'Banco de Dados'!$B$4:$J$50,4,FALSE),"ERRO")),"")</f>
        <v/>
      </c>
      <c r="AS144" s="29" t="str">
        <f t="shared" si="85"/>
        <v/>
      </c>
      <c r="AT144" s="103" t="str">
        <f>IFERROR(AS144*(C144*(PRINCIPAL!$G$50/100))*0.47*(44/12),"")</f>
        <v/>
      </c>
      <c r="AU144" s="111" t="str">
        <f t="shared" si="86"/>
        <v/>
      </c>
      <c r="AV144" s="30" t="str">
        <f>IFERROR(IF(AND(PRINCIPAL!$H$51&lt;&gt;"",OR(L144=PRINCIPAL!$I$51,L144=PRINCIPAL!$I$51+PRINCIPAL!$I$51,L144=PRINCIPAL!$I$51+PRINCIPAL!$I$51+PRINCIPAL!$I$51)),0,IF(AND(PRINCIPAL!$H$51&lt;&gt;"",L144=PRINCIPAL!$J$51),VLOOKUP($AW$126,'Banco de Dados'!$B$4:$J$50,8,FALSE)*PRINCIPAL!$H$51*(1-(PRINCIPAL!$K$51/100)),IF(AND(PRINCIPAL!$H$51&lt;&gt;"",L144=PRINCIPAL!$L$51),VLOOKUP($AW$126,'Banco de Dados'!$B$4:$J$50,8,FALSE)*PRINCIPAL!$H$51*(1-(PRINCIPAL!$M$51/100)),IF(AND(PRINCIPAL!$H$51&lt;&gt;"",L144=PRINCIPAL!$N$51),VLOOKUP($AW$126,'Banco de Dados'!$B$4:$J$50,8,FALSE)*PRINCIPAL!$H$51*(1-(PRINCIPAL!$O$51/100)),IF(PRINCIPAL!$H$51&lt;&gt;"",VLOOKUP($AW$126,'Banco de Dados'!$B$4:$J$50,8,FALSE)*PRINCIPAL!$H$51,IF(OR(L144=PRINCIPAL!$I$51,L144=PRINCIPAL!$I$51+PRINCIPAL!$I$51,L144=PRINCIPAL!$I$51+PRINCIPAL!$I$51+PRINCIPAL!$I$51),0,IF(L144=PRINCIPAL!$J$51,VLOOKUP($AW$126,'Banco de Dados'!$B$4:$J$50,6,FALSE)*(1-(PRINCIPAL!$K$51/100)),IF(L144=PRINCIPAL!$L$51,VLOOKUP($AW$126,'Banco de Dados'!$B$4:$J$50,6,FALSE)*(1-(PRINCIPAL!$M$51/100)),IF(L144=PRINCIPAL!$N$51,VLOOKUP($AW$126,'Banco de Dados'!$B$4:$J$50,6,FALSE)*(1-(PRINCIPAL!$O$51/100)),VLOOKUP($AW$126,'Banco de Dados'!$B$4:$J$50,6,FALSE)))))))))),"")</f>
        <v/>
      </c>
      <c r="AW144" s="29" t="str">
        <f>IFERROR(AV144*(IFERROR(VLOOKUP($AW$126,'Banco de Dados'!$B$4:$J$50,4,FALSE),"ERRO")),"")</f>
        <v/>
      </c>
      <c r="AX144" s="29" t="str">
        <f t="shared" si="87"/>
        <v/>
      </c>
      <c r="AY144" s="103" t="str">
        <f>IFERROR(AX144*(C144*(PRINCIPAL!$G$51/100))*0.47*(44/12),"")</f>
        <v/>
      </c>
      <c r="AZ144" s="111" t="str">
        <f t="shared" si="88"/>
        <v/>
      </c>
      <c r="BA144" s="30" t="str">
        <f>IFERROR(IF(AND(PRINCIPAL!$H$52&lt;&gt;"",OR(L144=PRINCIPAL!$I$52,L144=PRINCIPAL!$I$52+PRINCIPAL!$I$52,L144=PRINCIPAL!$I$52+PRINCIPAL!$I$52+PRINCIPAL!$I$52)),0,IF(AND(PRINCIPAL!$H$52&lt;&gt;"",L144=PRINCIPAL!$J$52),VLOOKUP($BB$126,'Banco de Dados'!$B$4:$J$50,8,FALSE)*PRINCIPAL!$H$52*(1-(PRINCIPAL!$K$52/100)),IF(AND(PRINCIPAL!$H$52&lt;&gt;"",L144=PRINCIPAL!$L$52),VLOOKUP($BB$126,'Banco de Dados'!$B$4:$J$50,8,FALSE)*PRINCIPAL!$H$52*(1-(PRINCIPAL!$M$52/100)),IF(AND(PRINCIPAL!$H$52&lt;&gt;"",L144=PRINCIPAL!$N$52),VLOOKUP($BB$126,'Banco de Dados'!$B$4:$J$50,8,FALSE)*PRINCIPAL!$H$52*(1-(PRINCIPAL!$O$52/100)),IF(PRINCIPAL!$H$52&lt;&gt;"",VLOOKUP($BB$126,'Banco de Dados'!$B$4:$J$50,8,FALSE)*PRINCIPAL!$H$52,IF(OR(L144=PRINCIPAL!$I$52,L144=PRINCIPAL!$I$52+PRINCIPAL!$I$52,L144=PRINCIPAL!$I$52+PRINCIPAL!$I$52+PRINCIPAL!$I$52),0,IF(L144=PRINCIPAL!$J$52,VLOOKUP($BB$126,'Banco de Dados'!$B$4:$J$50,6,FALSE)*(1-(PRINCIPAL!$K$52/100)),IF(L144=PRINCIPAL!$L$52,VLOOKUP($BB$126,'Banco de Dados'!$B$4:$J$50,6,FALSE)*(1-(PRINCIPAL!$M$52/100)),IF(L144=PRINCIPAL!$N$52,VLOOKUP($BB$126,'Banco de Dados'!$B$4:$J$50,6,FALSE)*(1-(PRINCIPAL!$O$52/100)),VLOOKUP($BB$126,'Banco de Dados'!$B$4:$J$50,6,FALSE)))))))))),"")</f>
        <v/>
      </c>
      <c r="BB144" s="29" t="str">
        <f>IFERROR(BA144*(IFERROR(VLOOKUP($BB$126,'Banco de Dados'!$B$4:$J$50,4,FALSE),"ERRO")),"")</f>
        <v/>
      </c>
      <c r="BC144" s="29" t="str">
        <f t="shared" si="89"/>
        <v/>
      </c>
      <c r="BD144" s="103" t="str">
        <f>IFERROR(BC144*(C144*(PRINCIPAL!$G$52/100))*0.47*(44/12),"")</f>
        <v/>
      </c>
      <c r="BE144" s="111" t="str">
        <f t="shared" si="90"/>
        <v/>
      </c>
      <c r="BF144" s="30" t="str">
        <f>IFERROR(IF(AND(PRINCIPAL!$H$53&lt;&gt;"",OR(L144=PRINCIPAL!$I$53,L144=PRINCIPAL!$I$53+PRINCIPAL!$I$53,L144=PRINCIPAL!$I$53+PRINCIPAL!$I$53+PRINCIPAL!$I$53)),0,IF(AND(PRINCIPAL!$H$53&lt;&gt;"",L144=PRINCIPAL!$J$53),VLOOKUP($BG$126,'Banco de Dados'!$B$4:$J$50,8,FALSE)*PRINCIPAL!$H$53*(1-(PRINCIPAL!$K$53/100)),IF(AND(PRINCIPAL!$H$53&lt;&gt;"",L144=PRINCIPAL!$L$53),VLOOKUP($BG$126,'Banco de Dados'!$B$4:$J$50,8,FALSE)*PRINCIPAL!$H$53*(1-(PRINCIPAL!$M$53/100)),IF(AND(PRINCIPAL!$H$53&lt;&gt;"",L144=PRINCIPAL!$N$53),VLOOKUP($BG$126,'Banco de Dados'!$B$4:$J$50,8,FALSE)*PRINCIPAL!$H$53*(1-(PRINCIPAL!$O$53/100)),IF(PRINCIPAL!$H$53&lt;&gt;"",VLOOKUP($BG$126,'Banco de Dados'!$B$4:$J$50,8,FALSE)*PRINCIPAL!$H$53,IF(OR(L144=PRINCIPAL!$I$53,L144=PRINCIPAL!$I$53+PRINCIPAL!$I$53,L144=PRINCIPAL!$I$53+PRINCIPAL!$I$53+PRINCIPAL!$I$53),0,IF(L144=PRINCIPAL!$J$53,VLOOKUP($BG$126,'Banco de Dados'!$B$4:$J$50,6,FALSE)*(1-(PRINCIPAL!$K$53/100)),IF(L144=PRINCIPAL!$L$53,VLOOKUP($BG$126,'Banco de Dados'!$B$4:$J$50,6,FALSE)*(1-(PRINCIPAL!$M$53/100)),IF(L144=PRINCIPAL!$N$53,VLOOKUP($BG$126,'Banco de Dados'!$B$4:$J$50,6,FALSE)*(1-(PRINCIPAL!$O$53/100)),VLOOKUP($BG$126,'Banco de Dados'!$B$4:$J$50,6,FALSE)))))))))),"")</f>
        <v/>
      </c>
      <c r="BG144" s="29" t="str">
        <f>IFERROR(BF144*(IFERROR(VLOOKUP($BG$126,'Banco de Dados'!$B$4:$J$50,4,FALSE),"ERRO")),"")</f>
        <v/>
      </c>
      <c r="BH144" s="29" t="str">
        <f t="shared" si="91"/>
        <v/>
      </c>
      <c r="BI144" s="103" t="str">
        <f>IFERROR(BH144*(C144*(PRINCIPAL!$G$53/100))*0.47*(44/12),"")</f>
        <v/>
      </c>
      <c r="BJ144" s="102" t="str">
        <f t="shared" si="92"/>
        <v/>
      </c>
    </row>
    <row r="145" spans="2:62" ht="12.75" customHeight="1" x14ac:dyDescent="0.3">
      <c r="B145" s="326">
        <f t="shared" si="74"/>
        <v>2037</v>
      </c>
      <c r="C145" s="340"/>
      <c r="D145" s="1"/>
      <c r="E145" s="116">
        <v>17</v>
      </c>
      <c r="F145" s="24" t="str">
        <f>IFERROR(VLOOKUP($G$126,'Banco de Dados'!$B$4:$J$50,6,FALSE),"")</f>
        <v/>
      </c>
      <c r="G145" s="25" t="str">
        <f>IFERROR(F145*(IFERROR(VLOOKUP($G$126,'Banco de Dados'!$B$4:$J$50,4,FALSE),"ERRO")),"")</f>
        <v/>
      </c>
      <c r="H145" s="25" t="str">
        <f t="shared" si="75"/>
        <v/>
      </c>
      <c r="I145" s="103" t="str">
        <f t="shared" si="76"/>
        <v/>
      </c>
      <c r="J145" s="117" t="str">
        <f t="shared" si="77"/>
        <v/>
      </c>
      <c r="K145" s="1"/>
      <c r="L145" s="91">
        <v>17</v>
      </c>
      <c r="M145" s="24" t="str">
        <f>IFERROR(IF(AND(PRINCIPAL!$H$44&lt;&gt;"",OR(L145=PRINCIPAL!$I$44,L145=PRINCIPAL!$I$44+PRINCIPAL!$I$44,L145=PRINCIPAL!$I$44+PRINCIPAL!$I$44+PRINCIPAL!$I$44)),0,IF(AND(PRINCIPAL!$H$44&lt;&gt;"",L145=PRINCIPAL!$J$44),VLOOKUP($N$126,'Banco de Dados'!$B$4:$J$50,8,FALSE)*PRINCIPAL!$H$44*(1-(PRINCIPAL!$K$44/100)),IF(AND(PRINCIPAL!$H$44&lt;&gt;"",L145=PRINCIPAL!$L$44),VLOOKUP($N$126,'Banco de Dados'!$B$4:$J$50,8,FALSE)*PRINCIPAL!$H$44*(1-(PRINCIPAL!$M$44/100)),IF(AND(PRINCIPAL!$H$44&lt;&gt;"",L145=PRINCIPAL!$N$44),VLOOKUP($N$126,'Banco de Dados'!$B$4:$J$50,8,FALSE)*PRINCIPAL!$H$44*(1-(PRINCIPAL!$O$44/100)),IF(PRINCIPAL!$H$44&lt;&gt;"",VLOOKUP($N$126,'Banco de Dados'!$B$4:$J$50,8,FALSE)*PRINCIPAL!$H$44,IF(OR(L145=PRINCIPAL!$I$44,L145=PRINCIPAL!$I$44+PRINCIPAL!$I$44,L145=PRINCIPAL!$I$44+PRINCIPAL!$I$44+PRINCIPAL!$I$44),0,IF(L145=PRINCIPAL!$J$44,VLOOKUP($N$126,'Banco de Dados'!$B$4:$J$50,6,FALSE)*(1-(PRINCIPAL!$K$44/100)),IF(L145=PRINCIPAL!$L$44,VLOOKUP($N$126,'Banco de Dados'!$B$4:$J$50,6,FALSE)*(1-(PRINCIPAL!$M$44/100)),IF(L145=PRINCIPAL!$N$44,VLOOKUP($N$126,'Banco de Dados'!$B$4:$J$50,6,FALSE)*(1-(PRINCIPAL!$O$44/100)),VLOOKUP($N$126,'Banco de Dados'!$B$4:$J$50,6,FALSE)))))))))),"")</f>
        <v/>
      </c>
      <c r="N145" s="25" t="str">
        <f>IFERROR(M145*(IFERROR(VLOOKUP($N$126,'Banco de Dados'!$B$4:$J$50,4,FALSE),"ERRO")),"")</f>
        <v/>
      </c>
      <c r="O145" s="25" t="str">
        <f t="shared" si="72"/>
        <v/>
      </c>
      <c r="P145" s="103" t="str">
        <f>IFERROR(O145*(C145*(PRINCIPAL!$G$44/100))*0.47*(44/12),"")</f>
        <v/>
      </c>
      <c r="Q145" s="107" t="str">
        <f t="shared" si="95"/>
        <v/>
      </c>
      <c r="R145" s="29" t="str">
        <f>IFERROR(IF(AND(PRINCIPAL!$H$45&lt;&gt;"",OR(L145=PRINCIPAL!$I$45,L145=PRINCIPAL!$I$45+PRINCIPAL!$I$45,L145=PRINCIPAL!$I$45+PRINCIPAL!$I$45+PRINCIPAL!$I$45)),0,IF(AND(PRINCIPAL!$H$45&lt;&gt;"",L145=PRINCIPAL!$J$45),VLOOKUP($S$126,'Banco de Dados'!$B$4:$J$50,8,FALSE)*PRINCIPAL!$H$45*(1-(PRINCIPAL!$K$45/100)),IF(AND(PRINCIPAL!$H$45&lt;&gt;"",L145=PRINCIPAL!$L$45),VLOOKUP($S$126,'Banco de Dados'!$B$4:$J$50,8,FALSE)*PRINCIPAL!$H$45*(1-(PRINCIPAL!$M$45/100)),IF(AND(PRINCIPAL!$H$45&lt;&gt;"",L145=PRINCIPAL!$N$45),VLOOKUP($S$126,'Banco de Dados'!$B$4:$J$50,8,FALSE)*PRINCIPAL!$H$45*(1-(PRINCIPAL!$O$45/100)),IF(PRINCIPAL!$H$45&lt;&gt;"",VLOOKUP($S$126,'Banco de Dados'!$B$4:$J$50,8,FALSE)*PRINCIPAL!$H$45,IF(OR(L145=PRINCIPAL!$I$45,L145=PRINCIPAL!$I$45+PRINCIPAL!$I$45,L145=PRINCIPAL!$I$45+PRINCIPAL!$I$45+PRINCIPAL!$I$45),0,IF(L145=PRINCIPAL!$J$45,VLOOKUP($S$126,'Banco de Dados'!$B$4:$J$50,6,FALSE)*(1-(PRINCIPAL!$K$45/100)),IF(L145=PRINCIPAL!$L$45,VLOOKUP($S$126,'Banco de Dados'!$B$4:$J$50,6,FALSE)*(1-(PRINCIPAL!$M$45/100)),IF(L145=PRINCIPAL!$N$45,VLOOKUP($S$126,'Banco de Dados'!$B$4:$J$50,6,FALSE)*(1-(PRINCIPAL!$O$45/100)),VLOOKUP($S$126,'Banco de Dados'!$B$4:$J$50,6,FALSE)))))))))),"")</f>
        <v/>
      </c>
      <c r="S145" s="29" t="str">
        <f>IFERROR(R145*(IFERROR(VLOOKUP($S$126,'Banco de Dados'!$B$4:$J$50,4,FALSE),"ERRO")),"")</f>
        <v/>
      </c>
      <c r="T145" s="29" t="str">
        <f t="shared" si="78"/>
        <v/>
      </c>
      <c r="U145" s="103" t="str">
        <f>IFERROR(T145*(C145*(PRINCIPAL!$G$45/100))*0.47*(44/12),"")</f>
        <v/>
      </c>
      <c r="V145" s="103" t="str">
        <f t="shared" si="96"/>
        <v/>
      </c>
      <c r="W145" s="30" t="str">
        <f>IFERROR(IF(AND(PRINCIPAL!$H$46&lt;&gt;"",OR(L145=PRINCIPAL!$I$46,L145=PRINCIPAL!$I$46+PRINCIPAL!$I$46,L145=PRINCIPAL!$I$46+PRINCIPAL!$I$46+PRINCIPAL!$I$46)),0,IF(AND(PRINCIPAL!$H$46&lt;&gt;"",L145=PRINCIPAL!$J$46),VLOOKUP($X$126,'Banco de Dados'!$B$4:$J$50,8,FALSE)*PRINCIPAL!$H$46*(1-(PRINCIPAL!$K$46/100)),IF(AND(PRINCIPAL!$H$46&lt;&gt;"",L145=PRINCIPAL!$L$46),VLOOKUP($X$126,'Banco de Dados'!$B$4:$J$50,8,FALSE)*PRINCIPAL!$H$46*(1-(PRINCIPAL!$M$46/100)),IF(AND(PRINCIPAL!$H$46&lt;&gt;"",L145=PRINCIPAL!$N$46),VLOOKUP($X$126,'Banco de Dados'!$B$4:$J$50,8,FALSE)*PRINCIPAL!$H$46*(1-(PRINCIPAL!$O$46/100)),IF(PRINCIPAL!$H$46&lt;&gt;"",VLOOKUP($X$126,'Banco de Dados'!$B$4:$J$50,8,FALSE)*PRINCIPAL!$H$46,IF(OR(L145=PRINCIPAL!$I$46,L145=PRINCIPAL!$I$46+PRINCIPAL!$I$46,L145=PRINCIPAL!$I$46+PRINCIPAL!$I$46+PRINCIPAL!$I$46),0,IF(L145=PRINCIPAL!$J$46,VLOOKUP($X$126,'Banco de Dados'!$B$4:$J$50,6,FALSE)*(1-(PRINCIPAL!$K$46/100)),IF(L145=PRINCIPAL!$L$46,VLOOKUP($X$126,'Banco de Dados'!$B$4:$J$50,6,FALSE)*(1-(PRINCIPAL!$M$46/100)),IF(L145=PRINCIPAL!$N$46,VLOOKUP($X$126,'Banco de Dados'!$B$4:$J$50,6,FALSE)*(1-(PRINCIPAL!$O$46/100)),VLOOKUP($X$126,'Banco de Dados'!$B$4:$J$50,6,FALSE)))))))))),"")</f>
        <v/>
      </c>
      <c r="X145" s="29" t="str">
        <f>IFERROR(W145*(IFERROR(VLOOKUP($X$126,'Banco de Dados'!$B$4:$J$50,4,FALSE),"ERRO")),"")</f>
        <v/>
      </c>
      <c r="Y145" s="29" t="str">
        <f t="shared" si="93"/>
        <v/>
      </c>
      <c r="Z145" s="103" t="str">
        <f>IFERROR(Y145*(C145*(PRINCIPAL!$G$46/100))*0.47*(44/12),"")</f>
        <v/>
      </c>
      <c r="AA145" s="111" t="str">
        <f t="shared" si="94"/>
        <v/>
      </c>
      <c r="AB145" s="30" t="str">
        <f>IFERROR(IF(AND(PRINCIPAL!$H$47&lt;&gt;"",OR(L145=PRINCIPAL!$I$47,L145=PRINCIPAL!$I$47+PRINCIPAL!$I$47,L145=PRINCIPAL!$I$47+PRINCIPAL!$I$47+PRINCIPAL!$I$47)),0,IF(AND(PRINCIPAL!$H$47&lt;&gt;"",L145=PRINCIPAL!$J$47),VLOOKUP($AC$126,'Banco de Dados'!$B$4:$J$50,8,FALSE)*PRINCIPAL!$H$47*(1-(PRINCIPAL!$K$47/100)),IF(AND(PRINCIPAL!$H$47&lt;&gt;"",L145=PRINCIPAL!$L$47),VLOOKUP($AC$126,'Banco de Dados'!$B$4:$J$50,8,FALSE)*PRINCIPAL!$H$47*(1-(PRINCIPAL!$M$47/100)),IF(AND(PRINCIPAL!$H$47&lt;&gt;"",L145=PRINCIPAL!$N$47),VLOOKUP($AC$126,'Banco de Dados'!$B$4:$J$50,8,FALSE)*PRINCIPAL!$H$47*(1-(PRINCIPAL!$O$47/100)),IF(PRINCIPAL!$H$47&lt;&gt;"",VLOOKUP($AC$126,'Banco de Dados'!$B$4:$J$50,8,FALSE)*PRINCIPAL!$H$47,IF(OR(L145=PRINCIPAL!$I$47,L145=PRINCIPAL!$I$47+PRINCIPAL!$I$47,L145=PRINCIPAL!$I$47+PRINCIPAL!$I$47+PRINCIPAL!$I$47),0,IF(L145=PRINCIPAL!$J$47,VLOOKUP($AC$126,'Banco de Dados'!$B$4:$J$50,6,FALSE)*(1-(PRINCIPAL!$K$47/100)),IF(L145=PRINCIPAL!$L$47,VLOOKUP($AC$126,'Banco de Dados'!$B$4:$J$50,6,FALSE)*(1-(PRINCIPAL!$M$47/100)),IF(L145=PRINCIPAL!$N$47,VLOOKUP($AC$126,'Banco de Dados'!$B$4:$J$50,6,FALSE)*(1-(PRINCIPAL!$O$47/100)),VLOOKUP($AC$126,'Banco de Dados'!$B$4:$J$50,6,FALSE)))))))))),"")</f>
        <v/>
      </c>
      <c r="AC145" s="29" t="str">
        <f>IFERROR(AB145*(IFERROR(VLOOKUP($AC$126,'Banco de Dados'!$B$4:$J$50,4,FALSE),"ERRO")),"")</f>
        <v/>
      </c>
      <c r="AD145" s="29" t="str">
        <f t="shared" si="79"/>
        <v/>
      </c>
      <c r="AE145" s="103" t="str">
        <f>IFERROR(AD145*(C145*(PRINCIPAL!$G$47/100))*0.47*(44/12),"")</f>
        <v/>
      </c>
      <c r="AF145" s="111" t="str">
        <f t="shared" si="80"/>
        <v/>
      </c>
      <c r="AG145" s="30" t="str">
        <f>IFERROR(IF(AND(PRINCIPAL!$H$48&lt;&gt;"",OR(L145=PRINCIPAL!$I$48,L145=PRINCIPAL!$I$48+PRINCIPAL!$I$48,L145=PRINCIPAL!$I$48+PRINCIPAL!$I$48+PRINCIPAL!$I$48)),0,IF(AND(PRINCIPAL!$H$48&lt;&gt;"",L145=PRINCIPAL!$J$48),VLOOKUP($AH$126,'Banco de Dados'!$B$4:$J$50,8,FALSE)*PRINCIPAL!$H$48*(1-(PRINCIPAL!$K$48/100)),IF(AND(PRINCIPAL!$H$48&lt;&gt;"",L145=PRINCIPAL!$L$48),VLOOKUP($AH$126,'Banco de Dados'!$B$4:$J$50,8,FALSE)*PRINCIPAL!$H$48*(1-(PRINCIPAL!$M$48/100)),IF(AND(PRINCIPAL!$H$48&lt;&gt;"",L145=PRINCIPAL!$N$48),VLOOKUP($AH$126,'Banco de Dados'!$B$4:$J$50,8,FALSE)*PRINCIPAL!$H$48*(1-(PRINCIPAL!$O$48/100)),IF(PRINCIPAL!$H$48&lt;&gt;"",VLOOKUP($AH$126,'Banco de Dados'!$B$4:$J$50,8,FALSE)*PRINCIPAL!$H$48,IF(OR(L145=PRINCIPAL!$I$48,L145=PRINCIPAL!$I$48+PRINCIPAL!$I$48,L145=PRINCIPAL!$I$48+PRINCIPAL!$I$48+PRINCIPAL!$I$48),0,IF(L145=PRINCIPAL!$J$48,VLOOKUP($AH$126,'Banco de Dados'!$B$4:$J$50,6,FALSE)*(1-(PRINCIPAL!$K$48/100)),IF(L145=PRINCIPAL!$L$48,VLOOKUP($AH$126,'Banco de Dados'!$B$4:$J$50,6,FALSE)*(1-(PRINCIPAL!$M$48/100)),IF(L145=PRINCIPAL!$N$48,VLOOKUP($AH$126,'Banco de Dados'!$B$4:$J$50,6,FALSE)*(1-(PRINCIPAL!$O$48/100)),VLOOKUP($AH$126,'Banco de Dados'!$B$4:$J$50,6,FALSE)))))))))),"")</f>
        <v/>
      </c>
      <c r="AH145" s="29" t="str">
        <f>IFERROR(AG145*(IFERROR(VLOOKUP($AH$126,'Banco de Dados'!$B$4:$J$50,4,FALSE),"ERRO")),"")</f>
        <v/>
      </c>
      <c r="AI145" s="29" t="str">
        <f t="shared" si="81"/>
        <v/>
      </c>
      <c r="AJ145" s="103" t="str">
        <f>IFERROR(AI145*(C145*(PRINCIPAL!$G$48/100))*0.47*(44/12),"")</f>
        <v/>
      </c>
      <c r="AK145" s="111" t="str">
        <f t="shared" si="82"/>
        <v/>
      </c>
      <c r="AL145" s="30" t="str">
        <f>IFERROR(IF(AND(PRINCIPAL!$H$49&lt;&gt;"",OR(L145=PRINCIPAL!$I$49,L145=PRINCIPAL!$I$49+PRINCIPAL!$I$49,L145=PRINCIPAL!$I$49+PRINCIPAL!$I$49+PRINCIPAL!$I$49)),0,IF(AND(PRINCIPAL!$H$49&lt;&gt;"",L145=PRINCIPAL!$J$49),VLOOKUP($AM$126,'Banco de Dados'!$B$4:$J$50,8,FALSE)*PRINCIPAL!$H$49*(1-(PRINCIPAL!$K$49/100)),IF(AND(PRINCIPAL!$H$49&lt;&gt;"",L145=PRINCIPAL!$L$49),VLOOKUP($AM$126,'Banco de Dados'!$B$4:$J$50,8,FALSE)*PRINCIPAL!$H$49*(1-(PRINCIPAL!$M$49/100)),IF(AND(PRINCIPAL!$H$49&lt;&gt;"",L145=PRINCIPAL!$N$49),VLOOKUP($AM$126,'Banco de Dados'!$B$4:$J$50,8,FALSE)*PRINCIPAL!$H$49*(1-(PRINCIPAL!$O$49/100)),IF(PRINCIPAL!$H$49&lt;&gt;"",VLOOKUP($AM$126,'Banco de Dados'!$B$4:$J$50,8,FALSE)*PRINCIPAL!$H$49,IF(OR(L145=PRINCIPAL!$I$49,L145=PRINCIPAL!$I$49+PRINCIPAL!$I$49,L145=PRINCIPAL!$I$49+PRINCIPAL!$I$49+PRINCIPAL!$I$49),0,IF(L145=PRINCIPAL!$J$49,VLOOKUP($AM$126,'Banco de Dados'!$B$4:$J$50,6,FALSE)*(1-(PRINCIPAL!$K$49/100)),IF(L145=PRINCIPAL!$L$49,VLOOKUP($AM$126,'Banco de Dados'!$B$4:$J$50,6,FALSE)*(1-(PRINCIPAL!$M$49/100)),IF(L145=PRINCIPAL!$N$49,VLOOKUP($AM$126,'Banco de Dados'!$B$4:$J$50,6,FALSE)*(1-(PRINCIPAL!$O$49/100)),VLOOKUP($AM$126,'Banco de Dados'!$B$4:$J$50,6,FALSE)))))))))),"")</f>
        <v/>
      </c>
      <c r="AM145" s="29" t="str">
        <f>IFERROR(AL145*(IFERROR(VLOOKUP($AM$126,'Banco de Dados'!$B$4:$J$50,4,FALSE),"ERRO")),"")</f>
        <v/>
      </c>
      <c r="AN145" s="29" t="str">
        <f t="shared" si="83"/>
        <v/>
      </c>
      <c r="AO145" s="103" t="str">
        <f>IFERROR(AN145*(C145*(PRINCIPAL!$G$49/100))*0.47*(44/12),"")</f>
        <v/>
      </c>
      <c r="AP145" s="111" t="str">
        <f t="shared" si="84"/>
        <v/>
      </c>
      <c r="AQ145" s="30" t="str">
        <f>IFERROR(IF(AND(PRINCIPAL!$H$50&lt;&gt;"",OR(L145=PRINCIPAL!$I$50,L145=PRINCIPAL!$I$50+PRINCIPAL!$I$50,L145=PRINCIPAL!$I$50+PRINCIPAL!$I$50+PRINCIPAL!$I$50)),0,IF(AND(PRINCIPAL!$H$50&lt;&gt;"",L145=PRINCIPAL!$J$50),VLOOKUP($AR$126,'Banco de Dados'!$B$4:$J$50,8,FALSE)*PRINCIPAL!$H$50*(1-(PRINCIPAL!$K$50/100)),IF(AND(PRINCIPAL!$H$50&lt;&gt;"",L145=PRINCIPAL!$L$50),VLOOKUP($AR$126,'Banco de Dados'!$B$4:$J$50,8,FALSE)*PRINCIPAL!$H$50*(1-(PRINCIPAL!$M$50/100)),IF(AND(PRINCIPAL!$H$50&lt;&gt;"",L145=PRINCIPAL!$N$50),VLOOKUP($AR$126,'Banco de Dados'!$B$4:$J$50,8,FALSE)*PRINCIPAL!$H$50*(1-(PRINCIPAL!$O$50/100)),IF(PRINCIPAL!$H$50&lt;&gt;"",VLOOKUP($AR$126,'Banco de Dados'!$B$4:$J$50,8,FALSE)*PRINCIPAL!$H$50,IF(OR(L145=PRINCIPAL!$I$50,L145=PRINCIPAL!$I$50+PRINCIPAL!$I$50,L145=PRINCIPAL!$I$50+PRINCIPAL!$I$50+PRINCIPAL!$I$50),0,IF(L145=PRINCIPAL!$J$50,VLOOKUP($AR$126,'Banco de Dados'!$B$4:$J$50,6,FALSE)*(1-(PRINCIPAL!$K$50/100)),IF(L145=PRINCIPAL!$L$50,VLOOKUP($AR$126,'Banco de Dados'!$B$4:$J$50,6,FALSE)*(1-(PRINCIPAL!$M$50/100)),IF(L145=PRINCIPAL!$N$50,VLOOKUP($AR$126,'Banco de Dados'!$B$4:$J$50,6,FALSE)*(1-(PRINCIPAL!$O$50/100)),VLOOKUP($AR$126,'Banco de Dados'!$B$4:$J$50,6,FALSE)))))))))),"")</f>
        <v/>
      </c>
      <c r="AR145" s="29" t="str">
        <f>IFERROR(AQ145*(IFERROR(VLOOKUP($AR$126,'Banco de Dados'!$B$4:$J$50,4,FALSE),"ERRO")),"")</f>
        <v/>
      </c>
      <c r="AS145" s="29" t="str">
        <f t="shared" si="85"/>
        <v/>
      </c>
      <c r="AT145" s="103" t="str">
        <f>IFERROR(AS145*(C145*(PRINCIPAL!$G$50/100))*0.47*(44/12),"")</f>
        <v/>
      </c>
      <c r="AU145" s="111" t="str">
        <f t="shared" si="86"/>
        <v/>
      </c>
      <c r="AV145" s="30" t="str">
        <f>IFERROR(IF(AND(PRINCIPAL!$H$51&lt;&gt;"",OR(L145=PRINCIPAL!$I$51,L145=PRINCIPAL!$I$51+PRINCIPAL!$I$51,L145=PRINCIPAL!$I$51+PRINCIPAL!$I$51+PRINCIPAL!$I$51)),0,IF(AND(PRINCIPAL!$H$51&lt;&gt;"",L145=PRINCIPAL!$J$51),VLOOKUP($AW$126,'Banco de Dados'!$B$4:$J$50,8,FALSE)*PRINCIPAL!$H$51*(1-(PRINCIPAL!$K$51/100)),IF(AND(PRINCIPAL!$H$51&lt;&gt;"",L145=PRINCIPAL!$L$51),VLOOKUP($AW$126,'Banco de Dados'!$B$4:$J$50,8,FALSE)*PRINCIPAL!$H$51*(1-(PRINCIPAL!$M$51/100)),IF(AND(PRINCIPAL!$H$51&lt;&gt;"",L145=PRINCIPAL!$N$51),VLOOKUP($AW$126,'Banco de Dados'!$B$4:$J$50,8,FALSE)*PRINCIPAL!$H$51*(1-(PRINCIPAL!$O$51/100)),IF(PRINCIPAL!$H$51&lt;&gt;"",VLOOKUP($AW$126,'Banco de Dados'!$B$4:$J$50,8,FALSE)*PRINCIPAL!$H$51,IF(OR(L145=PRINCIPAL!$I$51,L145=PRINCIPAL!$I$51+PRINCIPAL!$I$51,L145=PRINCIPAL!$I$51+PRINCIPAL!$I$51+PRINCIPAL!$I$51),0,IF(L145=PRINCIPAL!$J$51,VLOOKUP($AW$126,'Banco de Dados'!$B$4:$J$50,6,FALSE)*(1-(PRINCIPAL!$K$51/100)),IF(L145=PRINCIPAL!$L$51,VLOOKUP($AW$126,'Banco de Dados'!$B$4:$J$50,6,FALSE)*(1-(PRINCIPAL!$M$51/100)),IF(L145=PRINCIPAL!$N$51,VLOOKUP($AW$126,'Banco de Dados'!$B$4:$J$50,6,FALSE)*(1-(PRINCIPAL!$O$51/100)),VLOOKUP($AW$126,'Banco de Dados'!$B$4:$J$50,6,FALSE)))))))))),"")</f>
        <v/>
      </c>
      <c r="AW145" s="29" t="str">
        <f>IFERROR(AV145*(IFERROR(VLOOKUP($AW$126,'Banco de Dados'!$B$4:$J$50,4,FALSE),"ERRO")),"")</f>
        <v/>
      </c>
      <c r="AX145" s="29" t="str">
        <f t="shared" si="87"/>
        <v/>
      </c>
      <c r="AY145" s="103" t="str">
        <f>IFERROR(AX145*(C145*(PRINCIPAL!$G$51/100))*0.47*(44/12),"")</f>
        <v/>
      </c>
      <c r="AZ145" s="111" t="str">
        <f t="shared" si="88"/>
        <v/>
      </c>
      <c r="BA145" s="30" t="str">
        <f>IFERROR(IF(AND(PRINCIPAL!$H$52&lt;&gt;"",OR(L145=PRINCIPAL!$I$52,L145=PRINCIPAL!$I$52+PRINCIPAL!$I$52,L145=PRINCIPAL!$I$52+PRINCIPAL!$I$52+PRINCIPAL!$I$52)),0,IF(AND(PRINCIPAL!$H$52&lt;&gt;"",L145=PRINCIPAL!$J$52),VLOOKUP($BB$126,'Banco de Dados'!$B$4:$J$50,8,FALSE)*PRINCIPAL!$H$52*(1-(PRINCIPAL!$K$52/100)),IF(AND(PRINCIPAL!$H$52&lt;&gt;"",L145=PRINCIPAL!$L$52),VLOOKUP($BB$126,'Banco de Dados'!$B$4:$J$50,8,FALSE)*PRINCIPAL!$H$52*(1-(PRINCIPAL!$M$52/100)),IF(AND(PRINCIPAL!$H$52&lt;&gt;"",L145=PRINCIPAL!$N$52),VLOOKUP($BB$126,'Banco de Dados'!$B$4:$J$50,8,FALSE)*PRINCIPAL!$H$52*(1-(PRINCIPAL!$O$52/100)),IF(PRINCIPAL!$H$52&lt;&gt;"",VLOOKUP($BB$126,'Banco de Dados'!$B$4:$J$50,8,FALSE)*PRINCIPAL!$H$52,IF(OR(L145=PRINCIPAL!$I$52,L145=PRINCIPAL!$I$52+PRINCIPAL!$I$52,L145=PRINCIPAL!$I$52+PRINCIPAL!$I$52+PRINCIPAL!$I$52),0,IF(L145=PRINCIPAL!$J$52,VLOOKUP($BB$126,'Banco de Dados'!$B$4:$J$50,6,FALSE)*(1-(PRINCIPAL!$K$52/100)),IF(L145=PRINCIPAL!$L$52,VLOOKUP($BB$126,'Banco de Dados'!$B$4:$J$50,6,FALSE)*(1-(PRINCIPAL!$M$52/100)),IF(L145=PRINCIPAL!$N$52,VLOOKUP($BB$126,'Banco de Dados'!$B$4:$J$50,6,FALSE)*(1-(PRINCIPAL!$O$52/100)),VLOOKUP($BB$126,'Banco de Dados'!$B$4:$J$50,6,FALSE)))))))))),"")</f>
        <v/>
      </c>
      <c r="BB145" s="29" t="str">
        <f>IFERROR(BA145*(IFERROR(VLOOKUP($BB$126,'Banco de Dados'!$B$4:$J$50,4,FALSE),"ERRO")),"")</f>
        <v/>
      </c>
      <c r="BC145" s="29" t="str">
        <f t="shared" si="89"/>
        <v/>
      </c>
      <c r="BD145" s="103" t="str">
        <f>IFERROR(BC145*(C145*(PRINCIPAL!$G$52/100))*0.47*(44/12),"")</f>
        <v/>
      </c>
      <c r="BE145" s="111" t="str">
        <f t="shared" si="90"/>
        <v/>
      </c>
      <c r="BF145" s="30" t="str">
        <f>IFERROR(IF(AND(PRINCIPAL!$H$53&lt;&gt;"",OR(L145=PRINCIPAL!$I$53,L145=PRINCIPAL!$I$53+PRINCIPAL!$I$53,L145=PRINCIPAL!$I$53+PRINCIPAL!$I$53+PRINCIPAL!$I$53)),0,IF(AND(PRINCIPAL!$H$53&lt;&gt;"",L145=PRINCIPAL!$J$53),VLOOKUP($BG$126,'Banco de Dados'!$B$4:$J$50,8,FALSE)*PRINCIPAL!$H$53*(1-(PRINCIPAL!$K$53/100)),IF(AND(PRINCIPAL!$H$53&lt;&gt;"",L145=PRINCIPAL!$L$53),VLOOKUP($BG$126,'Banco de Dados'!$B$4:$J$50,8,FALSE)*PRINCIPAL!$H$53*(1-(PRINCIPAL!$M$53/100)),IF(AND(PRINCIPAL!$H$53&lt;&gt;"",L145=PRINCIPAL!$N$53),VLOOKUP($BG$126,'Banco de Dados'!$B$4:$J$50,8,FALSE)*PRINCIPAL!$H$53*(1-(PRINCIPAL!$O$53/100)),IF(PRINCIPAL!$H$53&lt;&gt;"",VLOOKUP($BG$126,'Banco de Dados'!$B$4:$J$50,8,FALSE)*PRINCIPAL!$H$53,IF(OR(L145=PRINCIPAL!$I$53,L145=PRINCIPAL!$I$53+PRINCIPAL!$I$53,L145=PRINCIPAL!$I$53+PRINCIPAL!$I$53+PRINCIPAL!$I$53),0,IF(L145=PRINCIPAL!$J$53,VLOOKUP($BG$126,'Banco de Dados'!$B$4:$J$50,6,FALSE)*(1-(PRINCIPAL!$K$53/100)),IF(L145=PRINCIPAL!$L$53,VLOOKUP($BG$126,'Banco de Dados'!$B$4:$J$50,6,FALSE)*(1-(PRINCIPAL!$M$53/100)),IF(L145=PRINCIPAL!$N$53,VLOOKUP($BG$126,'Banco de Dados'!$B$4:$J$50,6,FALSE)*(1-(PRINCIPAL!$O$53/100)),VLOOKUP($BG$126,'Banco de Dados'!$B$4:$J$50,6,FALSE)))))))))),"")</f>
        <v/>
      </c>
      <c r="BG145" s="29" t="str">
        <f>IFERROR(BF145*(IFERROR(VLOOKUP($BG$126,'Banco de Dados'!$B$4:$J$50,4,FALSE),"ERRO")),"")</f>
        <v/>
      </c>
      <c r="BH145" s="29" t="str">
        <f t="shared" si="91"/>
        <v/>
      </c>
      <c r="BI145" s="103" t="str">
        <f>IFERROR(BH145*(C145*(PRINCIPAL!$G$53/100))*0.47*(44/12),"")</f>
        <v/>
      </c>
      <c r="BJ145" s="102" t="str">
        <f t="shared" si="92"/>
        <v/>
      </c>
    </row>
    <row r="146" spans="2:62" ht="12.75" customHeight="1" x14ac:dyDescent="0.3">
      <c r="B146" s="326">
        <f t="shared" si="74"/>
        <v>2038</v>
      </c>
      <c r="C146" s="340"/>
      <c r="D146" s="1"/>
      <c r="E146" s="116">
        <v>18</v>
      </c>
      <c r="F146" s="24" t="str">
        <f>IFERROR(VLOOKUP($G$126,'Banco de Dados'!$B$4:$J$50,6,FALSE),"")</f>
        <v/>
      </c>
      <c r="G146" s="25" t="str">
        <f>IFERROR(F146*(IFERROR(VLOOKUP($G$126,'Banco de Dados'!$B$4:$J$50,4,FALSE),"ERRO")),"")</f>
        <v/>
      </c>
      <c r="H146" s="25" t="str">
        <f t="shared" si="75"/>
        <v/>
      </c>
      <c r="I146" s="103" t="str">
        <f t="shared" si="76"/>
        <v/>
      </c>
      <c r="J146" s="117" t="str">
        <f t="shared" si="77"/>
        <v/>
      </c>
      <c r="K146" s="1"/>
      <c r="L146" s="91">
        <v>18</v>
      </c>
      <c r="M146" s="24" t="str">
        <f>IFERROR(IF(AND(PRINCIPAL!$H$44&lt;&gt;"",OR(L146=PRINCIPAL!$I$44,L146=PRINCIPAL!$I$44+PRINCIPAL!$I$44,L146=PRINCIPAL!$I$44+PRINCIPAL!$I$44+PRINCIPAL!$I$44)),0,IF(AND(PRINCIPAL!$H$44&lt;&gt;"",L146=PRINCIPAL!$J$44),VLOOKUP($N$126,'Banco de Dados'!$B$4:$J$50,8,FALSE)*PRINCIPAL!$H$44*(1-(PRINCIPAL!$K$44/100)),IF(AND(PRINCIPAL!$H$44&lt;&gt;"",L146=PRINCIPAL!$L$44),VLOOKUP($N$126,'Banco de Dados'!$B$4:$J$50,8,FALSE)*PRINCIPAL!$H$44*(1-(PRINCIPAL!$M$44/100)),IF(AND(PRINCIPAL!$H$44&lt;&gt;"",L146=PRINCIPAL!$N$44),VLOOKUP($N$126,'Banco de Dados'!$B$4:$J$50,8,FALSE)*PRINCIPAL!$H$44*(1-(PRINCIPAL!$O$44/100)),IF(PRINCIPAL!$H$44&lt;&gt;"",VLOOKUP($N$126,'Banco de Dados'!$B$4:$J$50,8,FALSE)*PRINCIPAL!$H$44,IF(OR(L146=PRINCIPAL!$I$44,L146=PRINCIPAL!$I$44+PRINCIPAL!$I$44,L146=PRINCIPAL!$I$44+PRINCIPAL!$I$44+PRINCIPAL!$I$44),0,IF(L146=PRINCIPAL!$J$44,VLOOKUP($N$126,'Banco de Dados'!$B$4:$J$50,6,FALSE)*(1-(PRINCIPAL!$K$44/100)),IF(L146=PRINCIPAL!$L$44,VLOOKUP($N$126,'Banco de Dados'!$B$4:$J$50,6,FALSE)*(1-(PRINCIPAL!$M$44/100)),IF(L146=PRINCIPAL!$N$44,VLOOKUP($N$126,'Banco de Dados'!$B$4:$J$50,6,FALSE)*(1-(PRINCIPAL!$O$44/100)),VLOOKUP($N$126,'Banco de Dados'!$B$4:$J$50,6,FALSE)))))))))),"")</f>
        <v/>
      </c>
      <c r="N146" s="25" t="str">
        <f>IFERROR(M146*(IFERROR(VLOOKUP($N$126,'Banco de Dados'!$B$4:$J$50,4,FALSE),"ERRO")),"")</f>
        <v/>
      </c>
      <c r="O146" s="25" t="str">
        <f t="shared" si="72"/>
        <v/>
      </c>
      <c r="P146" s="103" t="str">
        <f>IFERROR(O146*(C146*(PRINCIPAL!$G$44/100))*0.47*(44/12),"")</f>
        <v/>
      </c>
      <c r="Q146" s="107" t="str">
        <f t="shared" si="95"/>
        <v/>
      </c>
      <c r="R146" s="29" t="str">
        <f>IFERROR(IF(AND(PRINCIPAL!$H$45&lt;&gt;"",OR(L146=PRINCIPAL!$I$45,L146=PRINCIPAL!$I$45+PRINCIPAL!$I$45,L146=PRINCIPAL!$I$45+PRINCIPAL!$I$45+PRINCIPAL!$I$45)),0,IF(AND(PRINCIPAL!$H$45&lt;&gt;"",L146=PRINCIPAL!$J$45),VLOOKUP($S$126,'Banco de Dados'!$B$4:$J$50,8,FALSE)*PRINCIPAL!$H$45*(1-(PRINCIPAL!$K$45/100)),IF(AND(PRINCIPAL!$H$45&lt;&gt;"",L146=PRINCIPAL!$L$45),VLOOKUP($S$126,'Banco de Dados'!$B$4:$J$50,8,FALSE)*PRINCIPAL!$H$45*(1-(PRINCIPAL!$M$45/100)),IF(AND(PRINCIPAL!$H$45&lt;&gt;"",L146=PRINCIPAL!$N$45),VLOOKUP($S$126,'Banco de Dados'!$B$4:$J$50,8,FALSE)*PRINCIPAL!$H$45*(1-(PRINCIPAL!$O$45/100)),IF(PRINCIPAL!$H$45&lt;&gt;"",VLOOKUP($S$126,'Banco de Dados'!$B$4:$J$50,8,FALSE)*PRINCIPAL!$H$45,IF(OR(L146=PRINCIPAL!$I$45,L146=PRINCIPAL!$I$45+PRINCIPAL!$I$45,L146=PRINCIPAL!$I$45+PRINCIPAL!$I$45+PRINCIPAL!$I$45),0,IF(L146=PRINCIPAL!$J$45,VLOOKUP($S$126,'Banco de Dados'!$B$4:$J$50,6,FALSE)*(1-(PRINCIPAL!$K$45/100)),IF(L146=PRINCIPAL!$L$45,VLOOKUP($S$126,'Banco de Dados'!$B$4:$J$50,6,FALSE)*(1-(PRINCIPAL!$M$45/100)),IF(L146=PRINCIPAL!$N$45,VLOOKUP($S$126,'Banco de Dados'!$B$4:$J$50,6,FALSE)*(1-(PRINCIPAL!$O$45/100)),VLOOKUP($S$126,'Banco de Dados'!$B$4:$J$50,6,FALSE)))))))))),"")</f>
        <v/>
      </c>
      <c r="S146" s="29" t="str">
        <f>IFERROR(R146*(IFERROR(VLOOKUP($S$126,'Banco de Dados'!$B$4:$J$50,4,FALSE),"ERRO")),"")</f>
        <v/>
      </c>
      <c r="T146" s="29" t="str">
        <f t="shared" si="78"/>
        <v/>
      </c>
      <c r="U146" s="103" t="str">
        <f>IFERROR(T146*(C146*(PRINCIPAL!$G$45/100))*0.47*(44/12),"")</f>
        <v/>
      </c>
      <c r="V146" s="103" t="str">
        <f t="shared" si="96"/>
        <v/>
      </c>
      <c r="W146" s="30" t="str">
        <f>IFERROR(IF(AND(PRINCIPAL!$H$46&lt;&gt;"",OR(L146=PRINCIPAL!$I$46,L146=PRINCIPAL!$I$46+PRINCIPAL!$I$46,L146=PRINCIPAL!$I$46+PRINCIPAL!$I$46+PRINCIPAL!$I$46)),0,IF(AND(PRINCIPAL!$H$46&lt;&gt;"",L146=PRINCIPAL!$J$46),VLOOKUP($X$126,'Banco de Dados'!$B$4:$J$50,8,FALSE)*PRINCIPAL!$H$46*(1-(PRINCIPAL!$K$46/100)),IF(AND(PRINCIPAL!$H$46&lt;&gt;"",L146=PRINCIPAL!$L$46),VLOOKUP($X$126,'Banco de Dados'!$B$4:$J$50,8,FALSE)*PRINCIPAL!$H$46*(1-(PRINCIPAL!$M$46/100)),IF(AND(PRINCIPAL!$H$46&lt;&gt;"",L146=PRINCIPAL!$N$46),VLOOKUP($X$126,'Banco de Dados'!$B$4:$J$50,8,FALSE)*PRINCIPAL!$H$46*(1-(PRINCIPAL!$O$46/100)),IF(PRINCIPAL!$H$46&lt;&gt;"",VLOOKUP($X$126,'Banco de Dados'!$B$4:$J$50,8,FALSE)*PRINCIPAL!$H$46,IF(OR(L146=PRINCIPAL!$I$46,L146=PRINCIPAL!$I$46+PRINCIPAL!$I$46,L146=PRINCIPAL!$I$46+PRINCIPAL!$I$46+PRINCIPAL!$I$46),0,IF(L146=PRINCIPAL!$J$46,VLOOKUP($X$126,'Banco de Dados'!$B$4:$J$50,6,FALSE)*(1-(PRINCIPAL!$K$46/100)),IF(L146=PRINCIPAL!$L$46,VLOOKUP($X$126,'Banco de Dados'!$B$4:$J$50,6,FALSE)*(1-(PRINCIPAL!$M$46/100)),IF(L146=PRINCIPAL!$N$46,VLOOKUP($X$126,'Banco de Dados'!$B$4:$J$50,6,FALSE)*(1-(PRINCIPAL!$O$46/100)),VLOOKUP($X$126,'Banco de Dados'!$B$4:$J$50,6,FALSE)))))))))),"")</f>
        <v/>
      </c>
      <c r="X146" s="29" t="str">
        <f>IFERROR(W146*(IFERROR(VLOOKUP($X$126,'Banco de Dados'!$B$4:$J$50,4,FALSE),"ERRO")),"")</f>
        <v/>
      </c>
      <c r="Y146" s="29" t="str">
        <f t="shared" si="93"/>
        <v/>
      </c>
      <c r="Z146" s="103" t="str">
        <f>IFERROR(Y146*(C146*(PRINCIPAL!$G$46/100))*0.47*(44/12),"")</f>
        <v/>
      </c>
      <c r="AA146" s="111" t="str">
        <f t="shared" si="94"/>
        <v/>
      </c>
      <c r="AB146" s="30" t="str">
        <f>IFERROR(IF(AND(PRINCIPAL!$H$47&lt;&gt;"",OR(L146=PRINCIPAL!$I$47,L146=PRINCIPAL!$I$47+PRINCIPAL!$I$47,L146=PRINCIPAL!$I$47+PRINCIPAL!$I$47+PRINCIPAL!$I$47)),0,IF(AND(PRINCIPAL!$H$47&lt;&gt;"",L146=PRINCIPAL!$J$47),VLOOKUP($AC$126,'Banco de Dados'!$B$4:$J$50,8,FALSE)*PRINCIPAL!$H$47*(1-(PRINCIPAL!$K$47/100)),IF(AND(PRINCIPAL!$H$47&lt;&gt;"",L146=PRINCIPAL!$L$47),VLOOKUP($AC$126,'Banco de Dados'!$B$4:$J$50,8,FALSE)*PRINCIPAL!$H$47*(1-(PRINCIPAL!$M$47/100)),IF(AND(PRINCIPAL!$H$47&lt;&gt;"",L146=PRINCIPAL!$N$47),VLOOKUP($AC$126,'Banco de Dados'!$B$4:$J$50,8,FALSE)*PRINCIPAL!$H$47*(1-(PRINCIPAL!$O$47/100)),IF(PRINCIPAL!$H$47&lt;&gt;"",VLOOKUP($AC$126,'Banco de Dados'!$B$4:$J$50,8,FALSE)*PRINCIPAL!$H$47,IF(OR(L146=PRINCIPAL!$I$47,L146=PRINCIPAL!$I$47+PRINCIPAL!$I$47,L146=PRINCIPAL!$I$47+PRINCIPAL!$I$47+PRINCIPAL!$I$47),0,IF(L146=PRINCIPAL!$J$47,VLOOKUP($AC$126,'Banco de Dados'!$B$4:$J$50,6,FALSE)*(1-(PRINCIPAL!$K$47/100)),IF(L146=PRINCIPAL!$L$47,VLOOKUP($AC$126,'Banco de Dados'!$B$4:$J$50,6,FALSE)*(1-(PRINCIPAL!$M$47/100)),IF(L146=PRINCIPAL!$N$47,VLOOKUP($AC$126,'Banco de Dados'!$B$4:$J$50,6,FALSE)*(1-(PRINCIPAL!$O$47/100)),VLOOKUP($AC$126,'Banco de Dados'!$B$4:$J$50,6,FALSE)))))))))),"")</f>
        <v/>
      </c>
      <c r="AC146" s="29" t="str">
        <f>IFERROR(AB146*(IFERROR(VLOOKUP($AC$126,'Banco de Dados'!$B$4:$J$50,4,FALSE),"ERRO")),"")</f>
        <v/>
      </c>
      <c r="AD146" s="29" t="str">
        <f t="shared" si="79"/>
        <v/>
      </c>
      <c r="AE146" s="103" t="str">
        <f>IFERROR(AD146*(C146*(PRINCIPAL!$G$47/100))*0.47*(44/12),"")</f>
        <v/>
      </c>
      <c r="AF146" s="111" t="str">
        <f t="shared" si="80"/>
        <v/>
      </c>
      <c r="AG146" s="30" t="str">
        <f>IFERROR(IF(AND(PRINCIPAL!$H$48&lt;&gt;"",OR(L146=PRINCIPAL!$I$48,L146=PRINCIPAL!$I$48+PRINCIPAL!$I$48,L146=PRINCIPAL!$I$48+PRINCIPAL!$I$48+PRINCIPAL!$I$48)),0,IF(AND(PRINCIPAL!$H$48&lt;&gt;"",L146=PRINCIPAL!$J$48),VLOOKUP($AH$126,'Banco de Dados'!$B$4:$J$50,8,FALSE)*PRINCIPAL!$H$48*(1-(PRINCIPAL!$K$48/100)),IF(AND(PRINCIPAL!$H$48&lt;&gt;"",L146=PRINCIPAL!$L$48),VLOOKUP($AH$126,'Banco de Dados'!$B$4:$J$50,8,FALSE)*PRINCIPAL!$H$48*(1-(PRINCIPAL!$M$48/100)),IF(AND(PRINCIPAL!$H$48&lt;&gt;"",L146=PRINCIPAL!$N$48),VLOOKUP($AH$126,'Banco de Dados'!$B$4:$J$50,8,FALSE)*PRINCIPAL!$H$48*(1-(PRINCIPAL!$O$48/100)),IF(PRINCIPAL!$H$48&lt;&gt;"",VLOOKUP($AH$126,'Banco de Dados'!$B$4:$J$50,8,FALSE)*PRINCIPAL!$H$48,IF(OR(L146=PRINCIPAL!$I$48,L146=PRINCIPAL!$I$48+PRINCIPAL!$I$48,L146=PRINCIPAL!$I$48+PRINCIPAL!$I$48+PRINCIPAL!$I$48),0,IF(L146=PRINCIPAL!$J$48,VLOOKUP($AH$126,'Banco de Dados'!$B$4:$J$50,6,FALSE)*(1-(PRINCIPAL!$K$48/100)),IF(L146=PRINCIPAL!$L$48,VLOOKUP($AH$126,'Banco de Dados'!$B$4:$J$50,6,FALSE)*(1-(PRINCIPAL!$M$48/100)),IF(L146=PRINCIPAL!$N$48,VLOOKUP($AH$126,'Banco de Dados'!$B$4:$J$50,6,FALSE)*(1-(PRINCIPAL!$O$48/100)),VLOOKUP($AH$126,'Banco de Dados'!$B$4:$J$50,6,FALSE)))))))))),"")</f>
        <v/>
      </c>
      <c r="AH146" s="29" t="str">
        <f>IFERROR(AG146*(IFERROR(VLOOKUP($AH$126,'Banco de Dados'!$B$4:$J$50,4,FALSE),"ERRO")),"")</f>
        <v/>
      </c>
      <c r="AI146" s="29" t="str">
        <f t="shared" si="81"/>
        <v/>
      </c>
      <c r="AJ146" s="103" t="str">
        <f>IFERROR(AI146*(C146*(PRINCIPAL!$G$48/100))*0.47*(44/12),"")</f>
        <v/>
      </c>
      <c r="AK146" s="111" t="str">
        <f t="shared" si="82"/>
        <v/>
      </c>
      <c r="AL146" s="30" t="str">
        <f>IFERROR(IF(AND(PRINCIPAL!$H$49&lt;&gt;"",OR(L146=PRINCIPAL!$I$49,L146=PRINCIPAL!$I$49+PRINCIPAL!$I$49,L146=PRINCIPAL!$I$49+PRINCIPAL!$I$49+PRINCIPAL!$I$49)),0,IF(AND(PRINCIPAL!$H$49&lt;&gt;"",L146=PRINCIPAL!$J$49),VLOOKUP($AM$126,'Banco de Dados'!$B$4:$J$50,8,FALSE)*PRINCIPAL!$H$49*(1-(PRINCIPAL!$K$49/100)),IF(AND(PRINCIPAL!$H$49&lt;&gt;"",L146=PRINCIPAL!$L$49),VLOOKUP($AM$126,'Banco de Dados'!$B$4:$J$50,8,FALSE)*PRINCIPAL!$H$49*(1-(PRINCIPAL!$M$49/100)),IF(AND(PRINCIPAL!$H$49&lt;&gt;"",L146=PRINCIPAL!$N$49),VLOOKUP($AM$126,'Banco de Dados'!$B$4:$J$50,8,FALSE)*PRINCIPAL!$H$49*(1-(PRINCIPAL!$O$49/100)),IF(PRINCIPAL!$H$49&lt;&gt;"",VLOOKUP($AM$126,'Banco de Dados'!$B$4:$J$50,8,FALSE)*PRINCIPAL!$H$49,IF(OR(L146=PRINCIPAL!$I$49,L146=PRINCIPAL!$I$49+PRINCIPAL!$I$49,L146=PRINCIPAL!$I$49+PRINCIPAL!$I$49+PRINCIPAL!$I$49),0,IF(L146=PRINCIPAL!$J$49,VLOOKUP($AM$126,'Banco de Dados'!$B$4:$J$50,6,FALSE)*(1-(PRINCIPAL!$K$49/100)),IF(L146=PRINCIPAL!$L$49,VLOOKUP($AM$126,'Banco de Dados'!$B$4:$J$50,6,FALSE)*(1-(PRINCIPAL!$M$49/100)),IF(L146=PRINCIPAL!$N$49,VLOOKUP($AM$126,'Banco de Dados'!$B$4:$J$50,6,FALSE)*(1-(PRINCIPAL!$O$49/100)),VLOOKUP($AM$126,'Banco de Dados'!$B$4:$J$50,6,FALSE)))))))))),"")</f>
        <v/>
      </c>
      <c r="AM146" s="29" t="str">
        <f>IFERROR(AL146*(IFERROR(VLOOKUP($AM$126,'Banco de Dados'!$B$4:$J$50,4,FALSE),"ERRO")),"")</f>
        <v/>
      </c>
      <c r="AN146" s="29" t="str">
        <f t="shared" si="83"/>
        <v/>
      </c>
      <c r="AO146" s="103" t="str">
        <f>IFERROR(AN146*(C146*(PRINCIPAL!$G$49/100))*0.47*(44/12),"")</f>
        <v/>
      </c>
      <c r="AP146" s="111" t="str">
        <f t="shared" si="84"/>
        <v/>
      </c>
      <c r="AQ146" s="30" t="str">
        <f>IFERROR(IF(AND(PRINCIPAL!$H$50&lt;&gt;"",OR(L146=PRINCIPAL!$I$50,L146=PRINCIPAL!$I$50+PRINCIPAL!$I$50,L146=PRINCIPAL!$I$50+PRINCIPAL!$I$50+PRINCIPAL!$I$50)),0,IF(AND(PRINCIPAL!$H$50&lt;&gt;"",L146=PRINCIPAL!$J$50),VLOOKUP($AR$126,'Banco de Dados'!$B$4:$J$50,8,FALSE)*PRINCIPAL!$H$50*(1-(PRINCIPAL!$K$50/100)),IF(AND(PRINCIPAL!$H$50&lt;&gt;"",L146=PRINCIPAL!$L$50),VLOOKUP($AR$126,'Banco de Dados'!$B$4:$J$50,8,FALSE)*PRINCIPAL!$H$50*(1-(PRINCIPAL!$M$50/100)),IF(AND(PRINCIPAL!$H$50&lt;&gt;"",L146=PRINCIPAL!$N$50),VLOOKUP($AR$126,'Banco de Dados'!$B$4:$J$50,8,FALSE)*PRINCIPAL!$H$50*(1-(PRINCIPAL!$O$50/100)),IF(PRINCIPAL!$H$50&lt;&gt;"",VLOOKUP($AR$126,'Banco de Dados'!$B$4:$J$50,8,FALSE)*PRINCIPAL!$H$50,IF(OR(L146=PRINCIPAL!$I$50,L146=PRINCIPAL!$I$50+PRINCIPAL!$I$50,L146=PRINCIPAL!$I$50+PRINCIPAL!$I$50+PRINCIPAL!$I$50),0,IF(L146=PRINCIPAL!$J$50,VLOOKUP($AR$126,'Banco de Dados'!$B$4:$J$50,6,FALSE)*(1-(PRINCIPAL!$K$50/100)),IF(L146=PRINCIPAL!$L$50,VLOOKUP($AR$126,'Banco de Dados'!$B$4:$J$50,6,FALSE)*(1-(PRINCIPAL!$M$50/100)),IF(L146=PRINCIPAL!$N$50,VLOOKUP($AR$126,'Banco de Dados'!$B$4:$J$50,6,FALSE)*(1-(PRINCIPAL!$O$50/100)),VLOOKUP($AR$126,'Banco de Dados'!$B$4:$J$50,6,FALSE)))))))))),"")</f>
        <v/>
      </c>
      <c r="AR146" s="29" t="str">
        <f>IFERROR(AQ146*(IFERROR(VLOOKUP($AR$126,'Banco de Dados'!$B$4:$J$50,4,FALSE),"ERRO")),"")</f>
        <v/>
      </c>
      <c r="AS146" s="29" t="str">
        <f t="shared" si="85"/>
        <v/>
      </c>
      <c r="AT146" s="103" t="str">
        <f>IFERROR(AS146*(C146*(PRINCIPAL!$G$50/100))*0.47*(44/12),"")</f>
        <v/>
      </c>
      <c r="AU146" s="111" t="str">
        <f t="shared" si="86"/>
        <v/>
      </c>
      <c r="AV146" s="30" t="str">
        <f>IFERROR(IF(AND(PRINCIPAL!$H$51&lt;&gt;"",OR(L146=PRINCIPAL!$I$51,L146=PRINCIPAL!$I$51+PRINCIPAL!$I$51,L146=PRINCIPAL!$I$51+PRINCIPAL!$I$51+PRINCIPAL!$I$51)),0,IF(AND(PRINCIPAL!$H$51&lt;&gt;"",L146=PRINCIPAL!$J$51),VLOOKUP($AW$126,'Banco de Dados'!$B$4:$J$50,8,FALSE)*PRINCIPAL!$H$51*(1-(PRINCIPAL!$K$51/100)),IF(AND(PRINCIPAL!$H$51&lt;&gt;"",L146=PRINCIPAL!$L$51),VLOOKUP($AW$126,'Banco de Dados'!$B$4:$J$50,8,FALSE)*PRINCIPAL!$H$51*(1-(PRINCIPAL!$M$51/100)),IF(AND(PRINCIPAL!$H$51&lt;&gt;"",L146=PRINCIPAL!$N$51),VLOOKUP($AW$126,'Banco de Dados'!$B$4:$J$50,8,FALSE)*PRINCIPAL!$H$51*(1-(PRINCIPAL!$O$51/100)),IF(PRINCIPAL!$H$51&lt;&gt;"",VLOOKUP($AW$126,'Banco de Dados'!$B$4:$J$50,8,FALSE)*PRINCIPAL!$H$51,IF(OR(L146=PRINCIPAL!$I$51,L146=PRINCIPAL!$I$51+PRINCIPAL!$I$51,L146=PRINCIPAL!$I$51+PRINCIPAL!$I$51+PRINCIPAL!$I$51),0,IF(L146=PRINCIPAL!$J$51,VLOOKUP($AW$126,'Banco de Dados'!$B$4:$J$50,6,FALSE)*(1-(PRINCIPAL!$K$51/100)),IF(L146=PRINCIPAL!$L$51,VLOOKUP($AW$126,'Banco de Dados'!$B$4:$J$50,6,FALSE)*(1-(PRINCIPAL!$M$51/100)),IF(L146=PRINCIPAL!$N$51,VLOOKUP($AW$126,'Banco de Dados'!$B$4:$J$50,6,FALSE)*(1-(PRINCIPAL!$O$51/100)),VLOOKUP($AW$126,'Banco de Dados'!$B$4:$J$50,6,FALSE)))))))))),"")</f>
        <v/>
      </c>
      <c r="AW146" s="29" t="str">
        <f>IFERROR(AV146*(IFERROR(VLOOKUP($AW$126,'Banco de Dados'!$B$4:$J$50,4,FALSE),"ERRO")),"")</f>
        <v/>
      </c>
      <c r="AX146" s="29" t="str">
        <f t="shared" si="87"/>
        <v/>
      </c>
      <c r="AY146" s="103" t="str">
        <f>IFERROR(AX146*(C146*(PRINCIPAL!$G$51/100))*0.47*(44/12),"")</f>
        <v/>
      </c>
      <c r="AZ146" s="111" t="str">
        <f t="shared" si="88"/>
        <v/>
      </c>
      <c r="BA146" s="30" t="str">
        <f>IFERROR(IF(AND(PRINCIPAL!$H$52&lt;&gt;"",OR(L146=PRINCIPAL!$I$52,L146=PRINCIPAL!$I$52+PRINCIPAL!$I$52,L146=PRINCIPAL!$I$52+PRINCIPAL!$I$52+PRINCIPAL!$I$52)),0,IF(AND(PRINCIPAL!$H$52&lt;&gt;"",L146=PRINCIPAL!$J$52),VLOOKUP($BB$126,'Banco de Dados'!$B$4:$J$50,8,FALSE)*PRINCIPAL!$H$52*(1-(PRINCIPAL!$K$52/100)),IF(AND(PRINCIPAL!$H$52&lt;&gt;"",L146=PRINCIPAL!$L$52),VLOOKUP($BB$126,'Banco de Dados'!$B$4:$J$50,8,FALSE)*PRINCIPAL!$H$52*(1-(PRINCIPAL!$M$52/100)),IF(AND(PRINCIPAL!$H$52&lt;&gt;"",L146=PRINCIPAL!$N$52),VLOOKUP($BB$126,'Banco de Dados'!$B$4:$J$50,8,FALSE)*PRINCIPAL!$H$52*(1-(PRINCIPAL!$O$52/100)),IF(PRINCIPAL!$H$52&lt;&gt;"",VLOOKUP($BB$126,'Banco de Dados'!$B$4:$J$50,8,FALSE)*PRINCIPAL!$H$52,IF(OR(L146=PRINCIPAL!$I$52,L146=PRINCIPAL!$I$52+PRINCIPAL!$I$52,L146=PRINCIPAL!$I$52+PRINCIPAL!$I$52+PRINCIPAL!$I$52),0,IF(L146=PRINCIPAL!$J$52,VLOOKUP($BB$126,'Banco de Dados'!$B$4:$J$50,6,FALSE)*(1-(PRINCIPAL!$K$52/100)),IF(L146=PRINCIPAL!$L$52,VLOOKUP($BB$126,'Banco de Dados'!$B$4:$J$50,6,FALSE)*(1-(PRINCIPAL!$M$52/100)),IF(L146=PRINCIPAL!$N$52,VLOOKUP($BB$126,'Banco de Dados'!$B$4:$J$50,6,FALSE)*(1-(PRINCIPAL!$O$52/100)),VLOOKUP($BB$126,'Banco de Dados'!$B$4:$J$50,6,FALSE)))))))))),"")</f>
        <v/>
      </c>
      <c r="BB146" s="29" t="str">
        <f>IFERROR(BA146*(IFERROR(VLOOKUP($BB$126,'Banco de Dados'!$B$4:$J$50,4,FALSE),"ERRO")),"")</f>
        <v/>
      </c>
      <c r="BC146" s="29" t="str">
        <f t="shared" si="89"/>
        <v/>
      </c>
      <c r="BD146" s="103" t="str">
        <f>IFERROR(BC146*(C146*(PRINCIPAL!$G$52/100))*0.47*(44/12),"")</f>
        <v/>
      </c>
      <c r="BE146" s="111" t="str">
        <f t="shared" si="90"/>
        <v/>
      </c>
      <c r="BF146" s="30" t="str">
        <f>IFERROR(IF(AND(PRINCIPAL!$H$53&lt;&gt;"",OR(L146=PRINCIPAL!$I$53,L146=PRINCIPAL!$I$53+PRINCIPAL!$I$53,L146=PRINCIPAL!$I$53+PRINCIPAL!$I$53+PRINCIPAL!$I$53)),0,IF(AND(PRINCIPAL!$H$53&lt;&gt;"",L146=PRINCIPAL!$J$53),VLOOKUP($BG$126,'Banco de Dados'!$B$4:$J$50,8,FALSE)*PRINCIPAL!$H$53*(1-(PRINCIPAL!$K$53/100)),IF(AND(PRINCIPAL!$H$53&lt;&gt;"",L146=PRINCIPAL!$L$53),VLOOKUP($BG$126,'Banco de Dados'!$B$4:$J$50,8,FALSE)*PRINCIPAL!$H$53*(1-(PRINCIPAL!$M$53/100)),IF(AND(PRINCIPAL!$H$53&lt;&gt;"",L146=PRINCIPAL!$N$53),VLOOKUP($BG$126,'Banco de Dados'!$B$4:$J$50,8,FALSE)*PRINCIPAL!$H$53*(1-(PRINCIPAL!$O$53/100)),IF(PRINCIPAL!$H$53&lt;&gt;"",VLOOKUP($BG$126,'Banco de Dados'!$B$4:$J$50,8,FALSE)*PRINCIPAL!$H$53,IF(OR(L146=PRINCIPAL!$I$53,L146=PRINCIPAL!$I$53+PRINCIPAL!$I$53,L146=PRINCIPAL!$I$53+PRINCIPAL!$I$53+PRINCIPAL!$I$53),0,IF(L146=PRINCIPAL!$J$53,VLOOKUP($BG$126,'Banco de Dados'!$B$4:$J$50,6,FALSE)*(1-(PRINCIPAL!$K$53/100)),IF(L146=PRINCIPAL!$L$53,VLOOKUP($BG$126,'Banco de Dados'!$B$4:$J$50,6,FALSE)*(1-(PRINCIPAL!$M$53/100)),IF(L146=PRINCIPAL!$N$53,VLOOKUP($BG$126,'Banco de Dados'!$B$4:$J$50,6,FALSE)*(1-(PRINCIPAL!$O$53/100)),VLOOKUP($BG$126,'Banco de Dados'!$B$4:$J$50,6,FALSE)))))))))),"")</f>
        <v/>
      </c>
      <c r="BG146" s="29" t="str">
        <f>IFERROR(BF146*(IFERROR(VLOOKUP($BG$126,'Banco de Dados'!$B$4:$J$50,4,FALSE),"ERRO")),"")</f>
        <v/>
      </c>
      <c r="BH146" s="29" t="str">
        <f t="shared" si="91"/>
        <v/>
      </c>
      <c r="BI146" s="103" t="str">
        <f>IFERROR(BH146*(C146*(PRINCIPAL!$G$53/100))*0.47*(44/12),"")</f>
        <v/>
      </c>
      <c r="BJ146" s="102" t="str">
        <f t="shared" si="92"/>
        <v/>
      </c>
    </row>
    <row r="147" spans="2:62" ht="12.75" customHeight="1" x14ac:dyDescent="0.3">
      <c r="B147" s="326">
        <f t="shared" si="74"/>
        <v>2039</v>
      </c>
      <c r="C147" s="340"/>
      <c r="D147" s="1"/>
      <c r="E147" s="116">
        <v>19</v>
      </c>
      <c r="F147" s="24" t="str">
        <f>IFERROR(VLOOKUP($G$126,'Banco de Dados'!$B$4:$J$50,6,FALSE),"")</f>
        <v/>
      </c>
      <c r="G147" s="25" t="str">
        <f>IFERROR(F147*(IFERROR(VLOOKUP($G$126,'Banco de Dados'!$B$4:$J$50,4,FALSE),"ERRO")),"")</f>
        <v/>
      </c>
      <c r="H147" s="25" t="str">
        <f t="shared" si="75"/>
        <v/>
      </c>
      <c r="I147" s="103" t="str">
        <f t="shared" si="76"/>
        <v/>
      </c>
      <c r="J147" s="117" t="str">
        <f t="shared" si="77"/>
        <v/>
      </c>
      <c r="K147" s="1"/>
      <c r="L147" s="91">
        <v>19</v>
      </c>
      <c r="M147" s="24" t="str">
        <f>IFERROR(IF(AND(PRINCIPAL!$H$44&lt;&gt;"",OR(L147=PRINCIPAL!$I$44,L147=PRINCIPAL!$I$44+PRINCIPAL!$I$44,L147=PRINCIPAL!$I$44+PRINCIPAL!$I$44+PRINCIPAL!$I$44)),0,IF(AND(PRINCIPAL!$H$44&lt;&gt;"",L147=PRINCIPAL!$J$44),VLOOKUP($N$126,'Banco de Dados'!$B$4:$J$50,8,FALSE)*PRINCIPAL!$H$44*(1-(PRINCIPAL!$K$44/100)),IF(AND(PRINCIPAL!$H$44&lt;&gt;"",L147=PRINCIPAL!$L$44),VLOOKUP($N$126,'Banco de Dados'!$B$4:$J$50,8,FALSE)*PRINCIPAL!$H$44*(1-(PRINCIPAL!$M$44/100)),IF(AND(PRINCIPAL!$H$44&lt;&gt;"",L147=PRINCIPAL!$N$44),VLOOKUP($N$126,'Banco de Dados'!$B$4:$J$50,8,FALSE)*PRINCIPAL!$H$44*(1-(PRINCIPAL!$O$44/100)),IF(PRINCIPAL!$H$44&lt;&gt;"",VLOOKUP($N$126,'Banco de Dados'!$B$4:$J$50,8,FALSE)*PRINCIPAL!$H$44,IF(OR(L147=PRINCIPAL!$I$44,L147=PRINCIPAL!$I$44+PRINCIPAL!$I$44,L147=PRINCIPAL!$I$44+PRINCIPAL!$I$44+PRINCIPAL!$I$44),0,IF(L147=PRINCIPAL!$J$44,VLOOKUP($N$126,'Banco de Dados'!$B$4:$J$50,6,FALSE)*(1-(PRINCIPAL!$K$44/100)),IF(L147=PRINCIPAL!$L$44,VLOOKUP($N$126,'Banco de Dados'!$B$4:$J$50,6,FALSE)*(1-(PRINCIPAL!$M$44/100)),IF(L147=PRINCIPAL!$N$44,VLOOKUP($N$126,'Banco de Dados'!$B$4:$J$50,6,FALSE)*(1-(PRINCIPAL!$O$44/100)),VLOOKUP($N$126,'Banco de Dados'!$B$4:$J$50,6,FALSE)))))))))),"")</f>
        <v/>
      </c>
      <c r="N147" s="25" t="str">
        <f>IFERROR(M147*(IFERROR(VLOOKUP($N$126,'Banco de Dados'!$B$4:$J$50,4,FALSE),"ERRO")),"")</f>
        <v/>
      </c>
      <c r="O147" s="25" t="str">
        <f t="shared" si="72"/>
        <v/>
      </c>
      <c r="P147" s="103" t="str">
        <f>IFERROR(O147*(C147*(PRINCIPAL!$G$44/100))*0.47*(44/12),"")</f>
        <v/>
      </c>
      <c r="Q147" s="107" t="str">
        <f t="shared" si="95"/>
        <v/>
      </c>
      <c r="R147" s="29" t="str">
        <f>IFERROR(IF(AND(PRINCIPAL!$H$45&lt;&gt;"",OR(L147=PRINCIPAL!$I$45,L147=PRINCIPAL!$I$45+PRINCIPAL!$I$45,L147=PRINCIPAL!$I$45+PRINCIPAL!$I$45+PRINCIPAL!$I$45)),0,IF(AND(PRINCIPAL!$H$45&lt;&gt;"",L147=PRINCIPAL!$J$45),VLOOKUP($S$126,'Banco de Dados'!$B$4:$J$50,8,FALSE)*PRINCIPAL!$H$45*(1-(PRINCIPAL!$K$45/100)),IF(AND(PRINCIPAL!$H$45&lt;&gt;"",L147=PRINCIPAL!$L$45),VLOOKUP($S$126,'Banco de Dados'!$B$4:$J$50,8,FALSE)*PRINCIPAL!$H$45*(1-(PRINCIPAL!$M$45/100)),IF(AND(PRINCIPAL!$H$45&lt;&gt;"",L147=PRINCIPAL!$N$45),VLOOKUP($S$126,'Banco de Dados'!$B$4:$J$50,8,FALSE)*PRINCIPAL!$H$45*(1-(PRINCIPAL!$O$45/100)),IF(PRINCIPAL!$H$45&lt;&gt;"",VLOOKUP($S$126,'Banco de Dados'!$B$4:$J$50,8,FALSE)*PRINCIPAL!$H$45,IF(OR(L147=PRINCIPAL!$I$45,L147=PRINCIPAL!$I$45+PRINCIPAL!$I$45,L147=PRINCIPAL!$I$45+PRINCIPAL!$I$45+PRINCIPAL!$I$45),0,IF(L147=PRINCIPAL!$J$45,VLOOKUP($S$126,'Banco de Dados'!$B$4:$J$50,6,FALSE)*(1-(PRINCIPAL!$K$45/100)),IF(L147=PRINCIPAL!$L$45,VLOOKUP($S$126,'Banco de Dados'!$B$4:$J$50,6,FALSE)*(1-(PRINCIPAL!$M$45/100)),IF(L147=PRINCIPAL!$N$45,VLOOKUP($S$126,'Banco de Dados'!$B$4:$J$50,6,FALSE)*(1-(PRINCIPAL!$O$45/100)),VLOOKUP($S$126,'Banco de Dados'!$B$4:$J$50,6,FALSE)))))))))),"")</f>
        <v/>
      </c>
      <c r="S147" s="29" t="str">
        <f>IFERROR(R147*(IFERROR(VLOOKUP($S$126,'Banco de Dados'!$B$4:$J$50,4,FALSE),"ERRO")),"")</f>
        <v/>
      </c>
      <c r="T147" s="29" t="str">
        <f t="shared" si="78"/>
        <v/>
      </c>
      <c r="U147" s="103" t="str">
        <f>IFERROR(T147*(C147*(PRINCIPAL!$G$45/100))*0.47*(44/12),"")</f>
        <v/>
      </c>
      <c r="V147" s="103" t="str">
        <f t="shared" si="96"/>
        <v/>
      </c>
      <c r="W147" s="30" t="str">
        <f>IFERROR(IF(AND(PRINCIPAL!$H$46&lt;&gt;"",OR(L147=PRINCIPAL!$I$46,L147=PRINCIPAL!$I$46+PRINCIPAL!$I$46,L147=PRINCIPAL!$I$46+PRINCIPAL!$I$46+PRINCIPAL!$I$46)),0,IF(AND(PRINCIPAL!$H$46&lt;&gt;"",L147=PRINCIPAL!$J$46),VLOOKUP($X$126,'Banco de Dados'!$B$4:$J$50,8,FALSE)*PRINCIPAL!$H$46*(1-(PRINCIPAL!$K$46/100)),IF(AND(PRINCIPAL!$H$46&lt;&gt;"",L147=PRINCIPAL!$L$46),VLOOKUP($X$126,'Banco de Dados'!$B$4:$J$50,8,FALSE)*PRINCIPAL!$H$46*(1-(PRINCIPAL!$M$46/100)),IF(AND(PRINCIPAL!$H$46&lt;&gt;"",L147=PRINCIPAL!$N$46),VLOOKUP($X$126,'Banco de Dados'!$B$4:$J$50,8,FALSE)*PRINCIPAL!$H$46*(1-(PRINCIPAL!$O$46/100)),IF(PRINCIPAL!$H$46&lt;&gt;"",VLOOKUP($X$126,'Banco de Dados'!$B$4:$J$50,8,FALSE)*PRINCIPAL!$H$46,IF(OR(L147=PRINCIPAL!$I$46,L147=PRINCIPAL!$I$46+PRINCIPAL!$I$46,L147=PRINCIPAL!$I$46+PRINCIPAL!$I$46+PRINCIPAL!$I$46),0,IF(L147=PRINCIPAL!$J$46,VLOOKUP($X$126,'Banco de Dados'!$B$4:$J$50,6,FALSE)*(1-(PRINCIPAL!$K$46/100)),IF(L147=PRINCIPAL!$L$46,VLOOKUP($X$126,'Banco de Dados'!$B$4:$J$50,6,FALSE)*(1-(PRINCIPAL!$M$46/100)),IF(L147=PRINCIPAL!$N$46,VLOOKUP($X$126,'Banco de Dados'!$B$4:$J$50,6,FALSE)*(1-(PRINCIPAL!$O$46/100)),VLOOKUP($X$126,'Banco de Dados'!$B$4:$J$50,6,FALSE)))))))))),"")</f>
        <v/>
      </c>
      <c r="X147" s="29" t="str">
        <f>IFERROR(W147*(IFERROR(VLOOKUP($X$126,'Banco de Dados'!$B$4:$J$50,4,FALSE),"ERRO")),"")</f>
        <v/>
      </c>
      <c r="Y147" s="29" t="str">
        <f t="shared" si="93"/>
        <v/>
      </c>
      <c r="Z147" s="103" t="str">
        <f>IFERROR(Y147*(C147*(PRINCIPAL!$G$46/100))*0.47*(44/12),"")</f>
        <v/>
      </c>
      <c r="AA147" s="111" t="str">
        <f t="shared" si="94"/>
        <v/>
      </c>
      <c r="AB147" s="30" t="str">
        <f>IFERROR(IF(AND(PRINCIPAL!$H$47&lt;&gt;"",OR(L147=PRINCIPAL!$I$47,L147=PRINCIPAL!$I$47+PRINCIPAL!$I$47,L147=PRINCIPAL!$I$47+PRINCIPAL!$I$47+PRINCIPAL!$I$47)),0,IF(AND(PRINCIPAL!$H$47&lt;&gt;"",L147=PRINCIPAL!$J$47),VLOOKUP($AC$126,'Banco de Dados'!$B$4:$J$50,8,FALSE)*PRINCIPAL!$H$47*(1-(PRINCIPAL!$K$47/100)),IF(AND(PRINCIPAL!$H$47&lt;&gt;"",L147=PRINCIPAL!$L$47),VLOOKUP($AC$126,'Banco de Dados'!$B$4:$J$50,8,FALSE)*PRINCIPAL!$H$47*(1-(PRINCIPAL!$M$47/100)),IF(AND(PRINCIPAL!$H$47&lt;&gt;"",L147=PRINCIPAL!$N$47),VLOOKUP($AC$126,'Banco de Dados'!$B$4:$J$50,8,FALSE)*PRINCIPAL!$H$47*(1-(PRINCIPAL!$O$47/100)),IF(PRINCIPAL!$H$47&lt;&gt;"",VLOOKUP($AC$126,'Banco de Dados'!$B$4:$J$50,8,FALSE)*PRINCIPAL!$H$47,IF(OR(L147=PRINCIPAL!$I$47,L147=PRINCIPAL!$I$47+PRINCIPAL!$I$47,L147=PRINCIPAL!$I$47+PRINCIPAL!$I$47+PRINCIPAL!$I$47),0,IF(L147=PRINCIPAL!$J$47,VLOOKUP($AC$126,'Banco de Dados'!$B$4:$J$50,6,FALSE)*(1-(PRINCIPAL!$K$47/100)),IF(L147=PRINCIPAL!$L$47,VLOOKUP($AC$126,'Banco de Dados'!$B$4:$J$50,6,FALSE)*(1-(PRINCIPAL!$M$47/100)),IF(L147=PRINCIPAL!$N$47,VLOOKUP($AC$126,'Banco de Dados'!$B$4:$J$50,6,FALSE)*(1-(PRINCIPAL!$O$47/100)),VLOOKUP($AC$126,'Banco de Dados'!$B$4:$J$50,6,FALSE)))))))))),"")</f>
        <v/>
      </c>
      <c r="AC147" s="29" t="str">
        <f>IFERROR(AB147*(IFERROR(VLOOKUP($AC$126,'Banco de Dados'!$B$4:$J$50,4,FALSE),"ERRO")),"")</f>
        <v/>
      </c>
      <c r="AD147" s="29" t="str">
        <f t="shared" si="79"/>
        <v/>
      </c>
      <c r="AE147" s="103" t="str">
        <f>IFERROR(AD147*(C147*(PRINCIPAL!$G$47/100))*0.47*(44/12),"")</f>
        <v/>
      </c>
      <c r="AF147" s="111" t="str">
        <f t="shared" si="80"/>
        <v/>
      </c>
      <c r="AG147" s="30" t="str">
        <f>IFERROR(IF(AND(PRINCIPAL!$H$48&lt;&gt;"",OR(L147=PRINCIPAL!$I$48,L147=PRINCIPAL!$I$48+PRINCIPAL!$I$48,L147=PRINCIPAL!$I$48+PRINCIPAL!$I$48+PRINCIPAL!$I$48)),0,IF(AND(PRINCIPAL!$H$48&lt;&gt;"",L147=PRINCIPAL!$J$48),VLOOKUP($AH$126,'Banco de Dados'!$B$4:$J$50,8,FALSE)*PRINCIPAL!$H$48*(1-(PRINCIPAL!$K$48/100)),IF(AND(PRINCIPAL!$H$48&lt;&gt;"",L147=PRINCIPAL!$L$48),VLOOKUP($AH$126,'Banco de Dados'!$B$4:$J$50,8,FALSE)*PRINCIPAL!$H$48*(1-(PRINCIPAL!$M$48/100)),IF(AND(PRINCIPAL!$H$48&lt;&gt;"",L147=PRINCIPAL!$N$48),VLOOKUP($AH$126,'Banco de Dados'!$B$4:$J$50,8,FALSE)*PRINCIPAL!$H$48*(1-(PRINCIPAL!$O$48/100)),IF(PRINCIPAL!$H$48&lt;&gt;"",VLOOKUP($AH$126,'Banco de Dados'!$B$4:$J$50,8,FALSE)*PRINCIPAL!$H$48,IF(OR(L147=PRINCIPAL!$I$48,L147=PRINCIPAL!$I$48+PRINCIPAL!$I$48,L147=PRINCIPAL!$I$48+PRINCIPAL!$I$48+PRINCIPAL!$I$48),0,IF(L147=PRINCIPAL!$J$48,VLOOKUP($AH$126,'Banco de Dados'!$B$4:$J$50,6,FALSE)*(1-(PRINCIPAL!$K$48/100)),IF(L147=PRINCIPAL!$L$48,VLOOKUP($AH$126,'Banco de Dados'!$B$4:$J$50,6,FALSE)*(1-(PRINCIPAL!$M$48/100)),IF(L147=PRINCIPAL!$N$48,VLOOKUP($AH$126,'Banco de Dados'!$B$4:$J$50,6,FALSE)*(1-(PRINCIPAL!$O$48/100)),VLOOKUP($AH$126,'Banco de Dados'!$B$4:$J$50,6,FALSE)))))))))),"")</f>
        <v/>
      </c>
      <c r="AH147" s="29" t="str">
        <f>IFERROR(AG147*(IFERROR(VLOOKUP($AH$126,'Banco de Dados'!$B$4:$J$50,4,FALSE),"ERRO")),"")</f>
        <v/>
      </c>
      <c r="AI147" s="29" t="str">
        <f t="shared" si="81"/>
        <v/>
      </c>
      <c r="AJ147" s="103" t="str">
        <f>IFERROR(AI147*(C147*(PRINCIPAL!$G$48/100))*0.47*(44/12),"")</f>
        <v/>
      </c>
      <c r="AK147" s="111" t="str">
        <f t="shared" si="82"/>
        <v/>
      </c>
      <c r="AL147" s="30" t="str">
        <f>IFERROR(IF(AND(PRINCIPAL!$H$49&lt;&gt;"",OR(L147=PRINCIPAL!$I$49,L147=PRINCIPAL!$I$49+PRINCIPAL!$I$49,L147=PRINCIPAL!$I$49+PRINCIPAL!$I$49+PRINCIPAL!$I$49)),0,IF(AND(PRINCIPAL!$H$49&lt;&gt;"",L147=PRINCIPAL!$J$49),VLOOKUP($AM$126,'Banco de Dados'!$B$4:$J$50,8,FALSE)*PRINCIPAL!$H$49*(1-(PRINCIPAL!$K$49/100)),IF(AND(PRINCIPAL!$H$49&lt;&gt;"",L147=PRINCIPAL!$L$49),VLOOKUP($AM$126,'Banco de Dados'!$B$4:$J$50,8,FALSE)*PRINCIPAL!$H$49*(1-(PRINCIPAL!$M$49/100)),IF(AND(PRINCIPAL!$H$49&lt;&gt;"",L147=PRINCIPAL!$N$49),VLOOKUP($AM$126,'Banco de Dados'!$B$4:$J$50,8,FALSE)*PRINCIPAL!$H$49*(1-(PRINCIPAL!$O$49/100)),IF(PRINCIPAL!$H$49&lt;&gt;"",VLOOKUP($AM$126,'Banco de Dados'!$B$4:$J$50,8,FALSE)*PRINCIPAL!$H$49,IF(OR(L147=PRINCIPAL!$I$49,L147=PRINCIPAL!$I$49+PRINCIPAL!$I$49,L147=PRINCIPAL!$I$49+PRINCIPAL!$I$49+PRINCIPAL!$I$49),0,IF(L147=PRINCIPAL!$J$49,VLOOKUP($AM$126,'Banco de Dados'!$B$4:$J$50,6,FALSE)*(1-(PRINCIPAL!$K$49/100)),IF(L147=PRINCIPAL!$L$49,VLOOKUP($AM$126,'Banco de Dados'!$B$4:$J$50,6,FALSE)*(1-(PRINCIPAL!$M$49/100)),IF(L147=PRINCIPAL!$N$49,VLOOKUP($AM$126,'Banco de Dados'!$B$4:$J$50,6,FALSE)*(1-(PRINCIPAL!$O$49/100)),VLOOKUP($AM$126,'Banco de Dados'!$B$4:$J$50,6,FALSE)))))))))),"")</f>
        <v/>
      </c>
      <c r="AM147" s="29" t="str">
        <f>IFERROR(AL147*(IFERROR(VLOOKUP($AM$126,'Banco de Dados'!$B$4:$J$50,4,FALSE),"ERRO")),"")</f>
        <v/>
      </c>
      <c r="AN147" s="29" t="str">
        <f t="shared" si="83"/>
        <v/>
      </c>
      <c r="AO147" s="103" t="str">
        <f>IFERROR(AN147*(C147*(PRINCIPAL!$G$49/100))*0.47*(44/12),"")</f>
        <v/>
      </c>
      <c r="AP147" s="111" t="str">
        <f t="shared" si="84"/>
        <v/>
      </c>
      <c r="AQ147" s="30" t="str">
        <f>IFERROR(IF(AND(PRINCIPAL!$H$50&lt;&gt;"",OR(L147=PRINCIPAL!$I$50,L147=PRINCIPAL!$I$50+PRINCIPAL!$I$50,L147=PRINCIPAL!$I$50+PRINCIPAL!$I$50+PRINCIPAL!$I$50)),0,IF(AND(PRINCIPAL!$H$50&lt;&gt;"",L147=PRINCIPAL!$J$50),VLOOKUP($AR$126,'Banco de Dados'!$B$4:$J$50,8,FALSE)*PRINCIPAL!$H$50*(1-(PRINCIPAL!$K$50/100)),IF(AND(PRINCIPAL!$H$50&lt;&gt;"",L147=PRINCIPAL!$L$50),VLOOKUP($AR$126,'Banco de Dados'!$B$4:$J$50,8,FALSE)*PRINCIPAL!$H$50*(1-(PRINCIPAL!$M$50/100)),IF(AND(PRINCIPAL!$H$50&lt;&gt;"",L147=PRINCIPAL!$N$50),VLOOKUP($AR$126,'Banco de Dados'!$B$4:$J$50,8,FALSE)*PRINCIPAL!$H$50*(1-(PRINCIPAL!$O$50/100)),IF(PRINCIPAL!$H$50&lt;&gt;"",VLOOKUP($AR$126,'Banco de Dados'!$B$4:$J$50,8,FALSE)*PRINCIPAL!$H$50,IF(OR(L147=PRINCIPAL!$I$50,L147=PRINCIPAL!$I$50+PRINCIPAL!$I$50,L147=PRINCIPAL!$I$50+PRINCIPAL!$I$50+PRINCIPAL!$I$50),0,IF(L147=PRINCIPAL!$J$50,VLOOKUP($AR$126,'Banco de Dados'!$B$4:$J$50,6,FALSE)*(1-(PRINCIPAL!$K$50/100)),IF(L147=PRINCIPAL!$L$50,VLOOKUP($AR$126,'Banco de Dados'!$B$4:$J$50,6,FALSE)*(1-(PRINCIPAL!$M$50/100)),IF(L147=PRINCIPAL!$N$50,VLOOKUP($AR$126,'Banco de Dados'!$B$4:$J$50,6,FALSE)*(1-(PRINCIPAL!$O$50/100)),VLOOKUP($AR$126,'Banco de Dados'!$B$4:$J$50,6,FALSE)))))))))),"")</f>
        <v/>
      </c>
      <c r="AR147" s="29" t="str">
        <f>IFERROR(AQ147*(IFERROR(VLOOKUP($AR$126,'Banco de Dados'!$B$4:$J$50,4,FALSE),"ERRO")),"")</f>
        <v/>
      </c>
      <c r="AS147" s="29" t="str">
        <f t="shared" si="85"/>
        <v/>
      </c>
      <c r="AT147" s="103" t="str">
        <f>IFERROR(AS147*(C147*(PRINCIPAL!$G$50/100))*0.47*(44/12),"")</f>
        <v/>
      </c>
      <c r="AU147" s="111" t="str">
        <f t="shared" si="86"/>
        <v/>
      </c>
      <c r="AV147" s="30" t="str">
        <f>IFERROR(IF(AND(PRINCIPAL!$H$51&lt;&gt;"",OR(L147=PRINCIPAL!$I$51,L147=PRINCIPAL!$I$51+PRINCIPAL!$I$51,L147=PRINCIPAL!$I$51+PRINCIPAL!$I$51+PRINCIPAL!$I$51)),0,IF(AND(PRINCIPAL!$H$51&lt;&gt;"",L147=PRINCIPAL!$J$51),VLOOKUP($AW$126,'Banco de Dados'!$B$4:$J$50,8,FALSE)*PRINCIPAL!$H$51*(1-(PRINCIPAL!$K$51/100)),IF(AND(PRINCIPAL!$H$51&lt;&gt;"",L147=PRINCIPAL!$L$51),VLOOKUP($AW$126,'Banco de Dados'!$B$4:$J$50,8,FALSE)*PRINCIPAL!$H$51*(1-(PRINCIPAL!$M$51/100)),IF(AND(PRINCIPAL!$H$51&lt;&gt;"",L147=PRINCIPAL!$N$51),VLOOKUP($AW$126,'Banco de Dados'!$B$4:$J$50,8,FALSE)*PRINCIPAL!$H$51*(1-(PRINCIPAL!$O$51/100)),IF(PRINCIPAL!$H$51&lt;&gt;"",VLOOKUP($AW$126,'Banco de Dados'!$B$4:$J$50,8,FALSE)*PRINCIPAL!$H$51,IF(OR(L147=PRINCIPAL!$I$51,L147=PRINCIPAL!$I$51+PRINCIPAL!$I$51,L147=PRINCIPAL!$I$51+PRINCIPAL!$I$51+PRINCIPAL!$I$51),0,IF(L147=PRINCIPAL!$J$51,VLOOKUP($AW$126,'Banco de Dados'!$B$4:$J$50,6,FALSE)*(1-(PRINCIPAL!$K$51/100)),IF(L147=PRINCIPAL!$L$51,VLOOKUP($AW$126,'Banco de Dados'!$B$4:$J$50,6,FALSE)*(1-(PRINCIPAL!$M$51/100)),IF(L147=PRINCIPAL!$N$51,VLOOKUP($AW$126,'Banco de Dados'!$B$4:$J$50,6,FALSE)*(1-(PRINCIPAL!$O$51/100)),VLOOKUP($AW$126,'Banco de Dados'!$B$4:$J$50,6,FALSE)))))))))),"")</f>
        <v/>
      </c>
      <c r="AW147" s="29" t="str">
        <f>IFERROR(AV147*(IFERROR(VLOOKUP($AW$126,'Banco de Dados'!$B$4:$J$50,4,FALSE),"ERRO")),"")</f>
        <v/>
      </c>
      <c r="AX147" s="29" t="str">
        <f t="shared" si="87"/>
        <v/>
      </c>
      <c r="AY147" s="103" t="str">
        <f>IFERROR(AX147*(C147*(PRINCIPAL!$G$51/100))*0.47*(44/12),"")</f>
        <v/>
      </c>
      <c r="AZ147" s="111" t="str">
        <f t="shared" si="88"/>
        <v/>
      </c>
      <c r="BA147" s="30" t="str">
        <f>IFERROR(IF(AND(PRINCIPAL!$H$52&lt;&gt;"",OR(L147=PRINCIPAL!$I$52,L147=PRINCIPAL!$I$52+PRINCIPAL!$I$52,L147=PRINCIPAL!$I$52+PRINCIPAL!$I$52+PRINCIPAL!$I$52)),0,IF(AND(PRINCIPAL!$H$52&lt;&gt;"",L147=PRINCIPAL!$J$52),VLOOKUP($BB$126,'Banco de Dados'!$B$4:$J$50,8,FALSE)*PRINCIPAL!$H$52*(1-(PRINCIPAL!$K$52/100)),IF(AND(PRINCIPAL!$H$52&lt;&gt;"",L147=PRINCIPAL!$L$52),VLOOKUP($BB$126,'Banco de Dados'!$B$4:$J$50,8,FALSE)*PRINCIPAL!$H$52*(1-(PRINCIPAL!$M$52/100)),IF(AND(PRINCIPAL!$H$52&lt;&gt;"",L147=PRINCIPAL!$N$52),VLOOKUP($BB$126,'Banco de Dados'!$B$4:$J$50,8,FALSE)*PRINCIPAL!$H$52*(1-(PRINCIPAL!$O$52/100)),IF(PRINCIPAL!$H$52&lt;&gt;"",VLOOKUP($BB$126,'Banco de Dados'!$B$4:$J$50,8,FALSE)*PRINCIPAL!$H$52,IF(OR(L147=PRINCIPAL!$I$52,L147=PRINCIPAL!$I$52+PRINCIPAL!$I$52,L147=PRINCIPAL!$I$52+PRINCIPAL!$I$52+PRINCIPAL!$I$52),0,IF(L147=PRINCIPAL!$J$52,VLOOKUP($BB$126,'Banco de Dados'!$B$4:$J$50,6,FALSE)*(1-(PRINCIPAL!$K$52/100)),IF(L147=PRINCIPAL!$L$52,VLOOKUP($BB$126,'Banco de Dados'!$B$4:$J$50,6,FALSE)*(1-(PRINCIPAL!$M$52/100)),IF(L147=PRINCIPAL!$N$52,VLOOKUP($BB$126,'Banco de Dados'!$B$4:$J$50,6,FALSE)*(1-(PRINCIPAL!$O$52/100)),VLOOKUP($BB$126,'Banco de Dados'!$B$4:$J$50,6,FALSE)))))))))),"")</f>
        <v/>
      </c>
      <c r="BB147" s="29" t="str">
        <f>IFERROR(BA147*(IFERROR(VLOOKUP($BB$126,'Banco de Dados'!$B$4:$J$50,4,FALSE),"ERRO")),"")</f>
        <v/>
      </c>
      <c r="BC147" s="29" t="str">
        <f t="shared" si="89"/>
        <v/>
      </c>
      <c r="BD147" s="103" t="str">
        <f>IFERROR(BC147*(C147*(PRINCIPAL!$G$52/100))*0.47*(44/12),"")</f>
        <v/>
      </c>
      <c r="BE147" s="111" t="str">
        <f t="shared" si="90"/>
        <v/>
      </c>
      <c r="BF147" s="30" t="str">
        <f>IFERROR(IF(AND(PRINCIPAL!$H$53&lt;&gt;"",OR(L147=PRINCIPAL!$I$53,L147=PRINCIPAL!$I$53+PRINCIPAL!$I$53,L147=PRINCIPAL!$I$53+PRINCIPAL!$I$53+PRINCIPAL!$I$53)),0,IF(AND(PRINCIPAL!$H$53&lt;&gt;"",L147=PRINCIPAL!$J$53),VLOOKUP($BG$126,'Banco de Dados'!$B$4:$J$50,8,FALSE)*PRINCIPAL!$H$53*(1-(PRINCIPAL!$K$53/100)),IF(AND(PRINCIPAL!$H$53&lt;&gt;"",L147=PRINCIPAL!$L$53),VLOOKUP($BG$126,'Banco de Dados'!$B$4:$J$50,8,FALSE)*PRINCIPAL!$H$53*(1-(PRINCIPAL!$M$53/100)),IF(AND(PRINCIPAL!$H$53&lt;&gt;"",L147=PRINCIPAL!$N$53),VLOOKUP($BG$126,'Banco de Dados'!$B$4:$J$50,8,FALSE)*PRINCIPAL!$H$53*(1-(PRINCIPAL!$O$53/100)),IF(PRINCIPAL!$H$53&lt;&gt;"",VLOOKUP($BG$126,'Banco de Dados'!$B$4:$J$50,8,FALSE)*PRINCIPAL!$H$53,IF(OR(L147=PRINCIPAL!$I$53,L147=PRINCIPAL!$I$53+PRINCIPAL!$I$53,L147=PRINCIPAL!$I$53+PRINCIPAL!$I$53+PRINCIPAL!$I$53),0,IF(L147=PRINCIPAL!$J$53,VLOOKUP($BG$126,'Banco de Dados'!$B$4:$J$50,6,FALSE)*(1-(PRINCIPAL!$K$53/100)),IF(L147=PRINCIPAL!$L$53,VLOOKUP($BG$126,'Banco de Dados'!$B$4:$J$50,6,FALSE)*(1-(PRINCIPAL!$M$53/100)),IF(L147=PRINCIPAL!$N$53,VLOOKUP($BG$126,'Banco de Dados'!$B$4:$J$50,6,FALSE)*(1-(PRINCIPAL!$O$53/100)),VLOOKUP($BG$126,'Banco de Dados'!$B$4:$J$50,6,FALSE)))))))))),"")</f>
        <v/>
      </c>
      <c r="BG147" s="29" t="str">
        <f>IFERROR(BF147*(IFERROR(VLOOKUP($BG$126,'Banco de Dados'!$B$4:$J$50,4,FALSE),"ERRO")),"")</f>
        <v/>
      </c>
      <c r="BH147" s="29" t="str">
        <f t="shared" si="91"/>
        <v/>
      </c>
      <c r="BI147" s="103" t="str">
        <f>IFERROR(BH147*(C147*(PRINCIPAL!$G$53/100))*0.47*(44/12),"")</f>
        <v/>
      </c>
      <c r="BJ147" s="102" t="str">
        <f t="shared" si="92"/>
        <v/>
      </c>
    </row>
    <row r="148" spans="2:62" ht="12.75" customHeight="1" x14ac:dyDescent="0.3">
      <c r="B148" s="326">
        <f t="shared" si="74"/>
        <v>2040</v>
      </c>
      <c r="C148" s="340"/>
      <c r="D148" s="1"/>
      <c r="E148" s="116">
        <v>20</v>
      </c>
      <c r="F148" s="24" t="str">
        <f>IFERROR(VLOOKUP($G$126,'Banco de Dados'!$B$4:$J$50,6,FALSE),"")</f>
        <v/>
      </c>
      <c r="G148" s="25" t="str">
        <f>IFERROR(F148*(IFERROR(VLOOKUP($G$126,'Banco de Dados'!$B$4:$J$50,4,FALSE),"ERRO")),"")</f>
        <v/>
      </c>
      <c r="H148" s="25" t="str">
        <f t="shared" si="75"/>
        <v/>
      </c>
      <c r="I148" s="103" t="str">
        <f t="shared" si="76"/>
        <v/>
      </c>
      <c r="J148" s="117" t="str">
        <f t="shared" si="77"/>
        <v/>
      </c>
      <c r="K148" s="1"/>
      <c r="L148" s="91">
        <v>20</v>
      </c>
      <c r="M148" s="24" t="str">
        <f>IFERROR(IF(AND(PRINCIPAL!$H$44&lt;&gt;"",OR(L148=PRINCIPAL!$I$44,L148=PRINCIPAL!$I$44+PRINCIPAL!$I$44,L148=PRINCIPAL!$I$44+PRINCIPAL!$I$44+PRINCIPAL!$I$44)),0,IF(AND(PRINCIPAL!$H$44&lt;&gt;"",L148=PRINCIPAL!$J$44),VLOOKUP($N$126,'Banco de Dados'!$B$4:$J$50,8,FALSE)*PRINCIPAL!$H$44*(1-(PRINCIPAL!$K$44/100)),IF(AND(PRINCIPAL!$H$44&lt;&gt;"",L148=PRINCIPAL!$L$44),VLOOKUP($N$126,'Banco de Dados'!$B$4:$J$50,8,FALSE)*PRINCIPAL!$H$44*(1-(PRINCIPAL!$M$44/100)),IF(AND(PRINCIPAL!$H$44&lt;&gt;"",L148=PRINCIPAL!$N$44),VLOOKUP($N$126,'Banco de Dados'!$B$4:$J$50,8,FALSE)*PRINCIPAL!$H$44*(1-(PRINCIPAL!$O$44/100)),IF(PRINCIPAL!$H$44&lt;&gt;"",VLOOKUP($N$126,'Banco de Dados'!$B$4:$J$50,8,FALSE)*PRINCIPAL!$H$44,IF(OR(L148=PRINCIPAL!$I$44,L148=PRINCIPAL!$I$44+PRINCIPAL!$I$44,L148=PRINCIPAL!$I$44+PRINCIPAL!$I$44+PRINCIPAL!$I$44),0,IF(L148=PRINCIPAL!$J$44,VLOOKUP($N$126,'Banco de Dados'!$B$4:$J$50,6,FALSE)*(1-(PRINCIPAL!$K$44/100)),IF(L148=PRINCIPAL!$L$44,VLOOKUP($N$126,'Banco de Dados'!$B$4:$J$50,6,FALSE)*(1-(PRINCIPAL!$M$44/100)),IF(L148=PRINCIPAL!$N$44,VLOOKUP($N$126,'Banco de Dados'!$B$4:$J$50,6,FALSE)*(1-(PRINCIPAL!$O$44/100)),VLOOKUP($N$126,'Banco de Dados'!$B$4:$J$50,6,FALSE)))))))))),"")</f>
        <v/>
      </c>
      <c r="N148" s="25" t="str">
        <f>IFERROR(M148*(IFERROR(VLOOKUP($N$126,'Banco de Dados'!$B$4:$J$50,4,FALSE),"ERRO")),"")</f>
        <v/>
      </c>
      <c r="O148" s="25" t="str">
        <f t="shared" si="72"/>
        <v/>
      </c>
      <c r="P148" s="103" t="str">
        <f>IFERROR(O148*(C148*(PRINCIPAL!$G$44/100))*0.47*(44/12),"")</f>
        <v/>
      </c>
      <c r="Q148" s="107" t="str">
        <f t="shared" si="95"/>
        <v/>
      </c>
      <c r="R148" s="29" t="str">
        <f>IFERROR(IF(AND(PRINCIPAL!$H$45&lt;&gt;"",OR(L148=PRINCIPAL!$I$45,L148=PRINCIPAL!$I$45+PRINCIPAL!$I$45,L148=PRINCIPAL!$I$45+PRINCIPAL!$I$45+PRINCIPAL!$I$45)),0,IF(AND(PRINCIPAL!$H$45&lt;&gt;"",L148=PRINCIPAL!$J$45),VLOOKUP($S$126,'Banco de Dados'!$B$4:$J$50,8,FALSE)*PRINCIPAL!$H$45*(1-(PRINCIPAL!$K$45/100)),IF(AND(PRINCIPAL!$H$45&lt;&gt;"",L148=PRINCIPAL!$L$45),VLOOKUP($S$126,'Banco de Dados'!$B$4:$J$50,8,FALSE)*PRINCIPAL!$H$45*(1-(PRINCIPAL!$M$45/100)),IF(AND(PRINCIPAL!$H$45&lt;&gt;"",L148=PRINCIPAL!$N$45),VLOOKUP($S$126,'Banco de Dados'!$B$4:$J$50,8,FALSE)*PRINCIPAL!$H$45*(1-(PRINCIPAL!$O$45/100)),IF(PRINCIPAL!$H$45&lt;&gt;"",VLOOKUP($S$126,'Banco de Dados'!$B$4:$J$50,8,FALSE)*PRINCIPAL!$H$45,IF(OR(L148=PRINCIPAL!$I$45,L148=PRINCIPAL!$I$45+PRINCIPAL!$I$45,L148=PRINCIPAL!$I$45+PRINCIPAL!$I$45+PRINCIPAL!$I$45),0,IF(L148=PRINCIPAL!$J$45,VLOOKUP($S$126,'Banco de Dados'!$B$4:$J$50,6,FALSE)*(1-(PRINCIPAL!$K$45/100)),IF(L148=PRINCIPAL!$L$45,VLOOKUP($S$126,'Banco de Dados'!$B$4:$J$50,6,FALSE)*(1-(PRINCIPAL!$M$45/100)),IF(L148=PRINCIPAL!$N$45,VLOOKUP($S$126,'Banco de Dados'!$B$4:$J$50,6,FALSE)*(1-(PRINCIPAL!$O$45/100)),VLOOKUP($S$126,'Banco de Dados'!$B$4:$J$50,6,FALSE)))))))))),"")</f>
        <v/>
      </c>
      <c r="S148" s="29" t="str">
        <f>IFERROR(R148*(IFERROR(VLOOKUP($S$126,'Banco de Dados'!$B$4:$J$50,4,FALSE),"ERRO")),"")</f>
        <v/>
      </c>
      <c r="T148" s="29" t="str">
        <f t="shared" si="78"/>
        <v/>
      </c>
      <c r="U148" s="103" t="str">
        <f>IFERROR(T148*(C148*(PRINCIPAL!$G$45/100))*0.47*(44/12),"")</f>
        <v/>
      </c>
      <c r="V148" s="103" t="str">
        <f t="shared" si="96"/>
        <v/>
      </c>
      <c r="W148" s="30" t="str">
        <f>IFERROR(IF(AND(PRINCIPAL!$H$46&lt;&gt;"",OR(L148=PRINCIPAL!$I$46,L148=PRINCIPAL!$I$46+PRINCIPAL!$I$46,L148=PRINCIPAL!$I$46+PRINCIPAL!$I$46+PRINCIPAL!$I$46)),0,IF(AND(PRINCIPAL!$H$46&lt;&gt;"",L148=PRINCIPAL!$J$46),VLOOKUP($X$126,'Banco de Dados'!$B$4:$J$50,8,FALSE)*PRINCIPAL!$H$46*(1-(PRINCIPAL!$K$46/100)),IF(AND(PRINCIPAL!$H$46&lt;&gt;"",L148=PRINCIPAL!$L$46),VLOOKUP($X$126,'Banco de Dados'!$B$4:$J$50,8,FALSE)*PRINCIPAL!$H$46*(1-(PRINCIPAL!$M$46/100)),IF(AND(PRINCIPAL!$H$46&lt;&gt;"",L148=PRINCIPAL!$N$46),VLOOKUP($X$126,'Banco de Dados'!$B$4:$J$50,8,FALSE)*PRINCIPAL!$H$46*(1-(PRINCIPAL!$O$46/100)),IF(PRINCIPAL!$H$46&lt;&gt;"",VLOOKUP($X$126,'Banco de Dados'!$B$4:$J$50,8,FALSE)*PRINCIPAL!$H$46,IF(OR(L148=PRINCIPAL!$I$46,L148=PRINCIPAL!$I$46+PRINCIPAL!$I$46,L148=PRINCIPAL!$I$46+PRINCIPAL!$I$46+PRINCIPAL!$I$46),0,IF(L148=PRINCIPAL!$J$46,VLOOKUP($X$126,'Banco de Dados'!$B$4:$J$50,6,FALSE)*(1-(PRINCIPAL!$K$46/100)),IF(L148=PRINCIPAL!$L$46,VLOOKUP($X$126,'Banco de Dados'!$B$4:$J$50,6,FALSE)*(1-(PRINCIPAL!$M$46/100)),IF(L148=PRINCIPAL!$N$46,VLOOKUP($X$126,'Banco de Dados'!$B$4:$J$50,6,FALSE)*(1-(PRINCIPAL!$O$46/100)),VLOOKUP($X$126,'Banco de Dados'!$B$4:$J$50,6,FALSE)))))))))),"")</f>
        <v/>
      </c>
      <c r="X148" s="29" t="str">
        <f>IFERROR(W148*(IFERROR(VLOOKUP($X$126,'Banco de Dados'!$B$4:$J$50,4,FALSE),"ERRO")),"")</f>
        <v/>
      </c>
      <c r="Y148" s="29" t="str">
        <f t="shared" si="93"/>
        <v/>
      </c>
      <c r="Z148" s="103" t="str">
        <f>IFERROR(Y148*(C148*(PRINCIPAL!$G$46/100))*0.47*(44/12),"")</f>
        <v/>
      </c>
      <c r="AA148" s="111" t="str">
        <f t="shared" si="94"/>
        <v/>
      </c>
      <c r="AB148" s="30" t="str">
        <f>IFERROR(IF(AND(PRINCIPAL!$H$47&lt;&gt;"",OR(L148=PRINCIPAL!$I$47,L148=PRINCIPAL!$I$47+PRINCIPAL!$I$47,L148=PRINCIPAL!$I$47+PRINCIPAL!$I$47+PRINCIPAL!$I$47)),0,IF(AND(PRINCIPAL!$H$47&lt;&gt;"",L148=PRINCIPAL!$J$47),VLOOKUP($AC$126,'Banco de Dados'!$B$4:$J$50,8,FALSE)*PRINCIPAL!$H$47*(1-(PRINCIPAL!$K$47/100)),IF(AND(PRINCIPAL!$H$47&lt;&gt;"",L148=PRINCIPAL!$L$47),VLOOKUP($AC$126,'Banco de Dados'!$B$4:$J$50,8,FALSE)*PRINCIPAL!$H$47*(1-(PRINCIPAL!$M$47/100)),IF(AND(PRINCIPAL!$H$47&lt;&gt;"",L148=PRINCIPAL!$N$47),VLOOKUP($AC$126,'Banco de Dados'!$B$4:$J$50,8,FALSE)*PRINCIPAL!$H$47*(1-(PRINCIPAL!$O$47/100)),IF(PRINCIPAL!$H$47&lt;&gt;"",VLOOKUP($AC$126,'Banco de Dados'!$B$4:$J$50,8,FALSE)*PRINCIPAL!$H$47,IF(OR(L148=PRINCIPAL!$I$47,L148=PRINCIPAL!$I$47+PRINCIPAL!$I$47,L148=PRINCIPAL!$I$47+PRINCIPAL!$I$47+PRINCIPAL!$I$47),0,IF(L148=PRINCIPAL!$J$47,VLOOKUP($AC$126,'Banco de Dados'!$B$4:$J$50,6,FALSE)*(1-(PRINCIPAL!$K$47/100)),IF(L148=PRINCIPAL!$L$47,VLOOKUP($AC$126,'Banco de Dados'!$B$4:$J$50,6,FALSE)*(1-(PRINCIPAL!$M$47/100)),IF(L148=PRINCIPAL!$N$47,VLOOKUP($AC$126,'Banco de Dados'!$B$4:$J$50,6,FALSE)*(1-(PRINCIPAL!$O$47/100)),VLOOKUP($AC$126,'Banco de Dados'!$B$4:$J$50,6,FALSE)))))))))),"")</f>
        <v/>
      </c>
      <c r="AC148" s="29" t="str">
        <f>IFERROR(AB148*(IFERROR(VLOOKUP($AC$126,'Banco de Dados'!$B$4:$J$50,4,FALSE),"ERRO")),"")</f>
        <v/>
      </c>
      <c r="AD148" s="29" t="str">
        <f t="shared" si="79"/>
        <v/>
      </c>
      <c r="AE148" s="103" t="str">
        <f>IFERROR(AD148*(C148*(PRINCIPAL!$G$47/100))*0.47*(44/12),"")</f>
        <v/>
      </c>
      <c r="AF148" s="111" t="str">
        <f t="shared" si="80"/>
        <v/>
      </c>
      <c r="AG148" s="30" t="str">
        <f>IFERROR(IF(AND(PRINCIPAL!$H$48&lt;&gt;"",OR(L148=PRINCIPAL!$I$48,L148=PRINCIPAL!$I$48+PRINCIPAL!$I$48,L148=PRINCIPAL!$I$48+PRINCIPAL!$I$48+PRINCIPAL!$I$48)),0,IF(AND(PRINCIPAL!$H$48&lt;&gt;"",L148=PRINCIPAL!$J$48),VLOOKUP($AH$126,'Banco de Dados'!$B$4:$J$50,8,FALSE)*PRINCIPAL!$H$48*(1-(PRINCIPAL!$K$48/100)),IF(AND(PRINCIPAL!$H$48&lt;&gt;"",L148=PRINCIPAL!$L$48),VLOOKUP($AH$126,'Banco de Dados'!$B$4:$J$50,8,FALSE)*PRINCIPAL!$H$48*(1-(PRINCIPAL!$M$48/100)),IF(AND(PRINCIPAL!$H$48&lt;&gt;"",L148=PRINCIPAL!$N$48),VLOOKUP($AH$126,'Banco de Dados'!$B$4:$J$50,8,FALSE)*PRINCIPAL!$H$48*(1-(PRINCIPAL!$O$48/100)),IF(PRINCIPAL!$H$48&lt;&gt;"",VLOOKUP($AH$126,'Banco de Dados'!$B$4:$J$50,8,FALSE)*PRINCIPAL!$H$48,IF(OR(L148=PRINCIPAL!$I$48,L148=PRINCIPAL!$I$48+PRINCIPAL!$I$48,L148=PRINCIPAL!$I$48+PRINCIPAL!$I$48+PRINCIPAL!$I$48),0,IF(L148=PRINCIPAL!$J$48,VLOOKUP($AH$126,'Banco de Dados'!$B$4:$J$50,6,FALSE)*(1-(PRINCIPAL!$K$48/100)),IF(L148=PRINCIPAL!$L$48,VLOOKUP($AH$126,'Banco de Dados'!$B$4:$J$50,6,FALSE)*(1-(PRINCIPAL!$M$48/100)),IF(L148=PRINCIPAL!$N$48,VLOOKUP($AH$126,'Banco de Dados'!$B$4:$J$50,6,FALSE)*(1-(PRINCIPAL!$O$48/100)),VLOOKUP($AH$126,'Banco de Dados'!$B$4:$J$50,6,FALSE)))))))))),"")</f>
        <v/>
      </c>
      <c r="AH148" s="29" t="str">
        <f>IFERROR(AG148*(IFERROR(VLOOKUP($AH$126,'Banco de Dados'!$B$4:$J$50,4,FALSE),"ERRO")),"")</f>
        <v/>
      </c>
      <c r="AI148" s="29" t="str">
        <f t="shared" si="81"/>
        <v/>
      </c>
      <c r="AJ148" s="103" t="str">
        <f>IFERROR(AI148*(C148*(PRINCIPAL!$G$48/100))*0.47*(44/12),"")</f>
        <v/>
      </c>
      <c r="AK148" s="111" t="str">
        <f t="shared" si="82"/>
        <v/>
      </c>
      <c r="AL148" s="30" t="str">
        <f>IFERROR(IF(AND(PRINCIPAL!$H$49&lt;&gt;"",OR(L148=PRINCIPAL!$I$49,L148=PRINCIPAL!$I$49+PRINCIPAL!$I$49,L148=PRINCIPAL!$I$49+PRINCIPAL!$I$49+PRINCIPAL!$I$49)),0,IF(AND(PRINCIPAL!$H$49&lt;&gt;"",L148=PRINCIPAL!$J$49),VLOOKUP($AM$126,'Banco de Dados'!$B$4:$J$50,8,FALSE)*PRINCIPAL!$H$49*(1-(PRINCIPAL!$K$49/100)),IF(AND(PRINCIPAL!$H$49&lt;&gt;"",L148=PRINCIPAL!$L$49),VLOOKUP($AM$126,'Banco de Dados'!$B$4:$J$50,8,FALSE)*PRINCIPAL!$H$49*(1-(PRINCIPAL!$M$49/100)),IF(AND(PRINCIPAL!$H$49&lt;&gt;"",L148=PRINCIPAL!$N$49),VLOOKUP($AM$126,'Banco de Dados'!$B$4:$J$50,8,FALSE)*PRINCIPAL!$H$49*(1-(PRINCIPAL!$O$49/100)),IF(PRINCIPAL!$H$49&lt;&gt;"",VLOOKUP($AM$126,'Banco de Dados'!$B$4:$J$50,8,FALSE)*PRINCIPAL!$H$49,IF(OR(L148=PRINCIPAL!$I$49,L148=PRINCIPAL!$I$49+PRINCIPAL!$I$49,L148=PRINCIPAL!$I$49+PRINCIPAL!$I$49+PRINCIPAL!$I$49),0,IF(L148=PRINCIPAL!$J$49,VLOOKUP($AM$126,'Banco de Dados'!$B$4:$J$50,6,FALSE)*(1-(PRINCIPAL!$K$49/100)),IF(L148=PRINCIPAL!$L$49,VLOOKUP($AM$126,'Banco de Dados'!$B$4:$J$50,6,FALSE)*(1-(PRINCIPAL!$M$49/100)),IF(L148=PRINCIPAL!$N$49,VLOOKUP($AM$126,'Banco de Dados'!$B$4:$J$50,6,FALSE)*(1-(PRINCIPAL!$O$49/100)),VLOOKUP($AM$126,'Banco de Dados'!$B$4:$J$50,6,FALSE)))))))))),"")</f>
        <v/>
      </c>
      <c r="AM148" s="29" t="str">
        <f>IFERROR(AL148*(IFERROR(VLOOKUP($AM$126,'Banco de Dados'!$B$4:$J$50,4,FALSE),"ERRO")),"")</f>
        <v/>
      </c>
      <c r="AN148" s="29" t="str">
        <f t="shared" si="83"/>
        <v/>
      </c>
      <c r="AO148" s="103" t="str">
        <f>IFERROR(AN148*(C148*(PRINCIPAL!$G$49/100))*0.47*(44/12),"")</f>
        <v/>
      </c>
      <c r="AP148" s="111" t="str">
        <f t="shared" si="84"/>
        <v/>
      </c>
      <c r="AQ148" s="30" t="str">
        <f>IFERROR(IF(AND(PRINCIPAL!$H$50&lt;&gt;"",OR(L148=PRINCIPAL!$I$50,L148=PRINCIPAL!$I$50+PRINCIPAL!$I$50,L148=PRINCIPAL!$I$50+PRINCIPAL!$I$50+PRINCIPAL!$I$50)),0,IF(AND(PRINCIPAL!$H$50&lt;&gt;"",L148=PRINCIPAL!$J$50),VLOOKUP($AR$126,'Banco de Dados'!$B$4:$J$50,8,FALSE)*PRINCIPAL!$H$50*(1-(PRINCIPAL!$K$50/100)),IF(AND(PRINCIPAL!$H$50&lt;&gt;"",L148=PRINCIPAL!$L$50),VLOOKUP($AR$126,'Banco de Dados'!$B$4:$J$50,8,FALSE)*PRINCIPAL!$H$50*(1-(PRINCIPAL!$M$50/100)),IF(AND(PRINCIPAL!$H$50&lt;&gt;"",L148=PRINCIPAL!$N$50),VLOOKUP($AR$126,'Banco de Dados'!$B$4:$J$50,8,FALSE)*PRINCIPAL!$H$50*(1-(PRINCIPAL!$O$50/100)),IF(PRINCIPAL!$H$50&lt;&gt;"",VLOOKUP($AR$126,'Banco de Dados'!$B$4:$J$50,8,FALSE)*PRINCIPAL!$H$50,IF(OR(L148=PRINCIPAL!$I$50,L148=PRINCIPAL!$I$50+PRINCIPAL!$I$50,L148=PRINCIPAL!$I$50+PRINCIPAL!$I$50+PRINCIPAL!$I$50),0,IF(L148=PRINCIPAL!$J$50,VLOOKUP($AR$126,'Banco de Dados'!$B$4:$J$50,6,FALSE)*(1-(PRINCIPAL!$K$50/100)),IF(L148=PRINCIPAL!$L$50,VLOOKUP($AR$126,'Banco de Dados'!$B$4:$J$50,6,FALSE)*(1-(PRINCIPAL!$M$50/100)),IF(L148=PRINCIPAL!$N$50,VLOOKUP($AR$126,'Banco de Dados'!$B$4:$J$50,6,FALSE)*(1-(PRINCIPAL!$O$50/100)),VLOOKUP($AR$126,'Banco de Dados'!$B$4:$J$50,6,FALSE)))))))))),"")</f>
        <v/>
      </c>
      <c r="AR148" s="29" t="str">
        <f>IFERROR(AQ148*(IFERROR(VLOOKUP($AR$126,'Banco de Dados'!$B$4:$J$50,4,FALSE),"ERRO")),"")</f>
        <v/>
      </c>
      <c r="AS148" s="29" t="str">
        <f t="shared" si="85"/>
        <v/>
      </c>
      <c r="AT148" s="103" t="str">
        <f>IFERROR(AS148*(C148*(PRINCIPAL!$G$50/100))*0.47*(44/12),"")</f>
        <v/>
      </c>
      <c r="AU148" s="111" t="str">
        <f t="shared" si="86"/>
        <v/>
      </c>
      <c r="AV148" s="30" t="str">
        <f>IFERROR(IF(AND(PRINCIPAL!$H$51&lt;&gt;"",OR(L148=PRINCIPAL!$I$51,L148=PRINCIPAL!$I$51+PRINCIPAL!$I$51,L148=PRINCIPAL!$I$51+PRINCIPAL!$I$51+PRINCIPAL!$I$51)),0,IF(AND(PRINCIPAL!$H$51&lt;&gt;"",L148=PRINCIPAL!$J$51),VLOOKUP($AW$126,'Banco de Dados'!$B$4:$J$50,8,FALSE)*PRINCIPAL!$H$51*(1-(PRINCIPAL!$K$51/100)),IF(AND(PRINCIPAL!$H$51&lt;&gt;"",L148=PRINCIPAL!$L$51),VLOOKUP($AW$126,'Banco de Dados'!$B$4:$J$50,8,FALSE)*PRINCIPAL!$H$51*(1-(PRINCIPAL!$M$51/100)),IF(AND(PRINCIPAL!$H$51&lt;&gt;"",L148=PRINCIPAL!$N$51),VLOOKUP($AW$126,'Banco de Dados'!$B$4:$J$50,8,FALSE)*PRINCIPAL!$H$51*(1-(PRINCIPAL!$O$51/100)),IF(PRINCIPAL!$H$51&lt;&gt;"",VLOOKUP($AW$126,'Banco de Dados'!$B$4:$J$50,8,FALSE)*PRINCIPAL!$H$51,IF(OR(L148=PRINCIPAL!$I$51,L148=PRINCIPAL!$I$51+PRINCIPAL!$I$51,L148=PRINCIPAL!$I$51+PRINCIPAL!$I$51+PRINCIPAL!$I$51),0,IF(L148=PRINCIPAL!$J$51,VLOOKUP($AW$126,'Banco de Dados'!$B$4:$J$50,6,FALSE)*(1-(PRINCIPAL!$K$51/100)),IF(L148=PRINCIPAL!$L$51,VLOOKUP($AW$126,'Banco de Dados'!$B$4:$J$50,6,FALSE)*(1-(PRINCIPAL!$M$51/100)),IF(L148=PRINCIPAL!$N$51,VLOOKUP($AW$126,'Banco de Dados'!$B$4:$J$50,6,FALSE)*(1-(PRINCIPAL!$O$51/100)),VLOOKUP($AW$126,'Banco de Dados'!$B$4:$J$50,6,FALSE)))))))))),"")</f>
        <v/>
      </c>
      <c r="AW148" s="29" t="str">
        <f>IFERROR(AV148*(IFERROR(VLOOKUP($AW$126,'Banco de Dados'!$B$4:$J$50,4,FALSE),"ERRO")),"")</f>
        <v/>
      </c>
      <c r="AX148" s="29" t="str">
        <f t="shared" si="87"/>
        <v/>
      </c>
      <c r="AY148" s="103" t="str">
        <f>IFERROR(AX148*(C148*(PRINCIPAL!$G$51/100))*0.47*(44/12),"")</f>
        <v/>
      </c>
      <c r="AZ148" s="111" t="str">
        <f t="shared" si="88"/>
        <v/>
      </c>
      <c r="BA148" s="30" t="str">
        <f>IFERROR(IF(AND(PRINCIPAL!$H$52&lt;&gt;"",OR(L148=PRINCIPAL!$I$52,L148=PRINCIPAL!$I$52+PRINCIPAL!$I$52,L148=PRINCIPAL!$I$52+PRINCIPAL!$I$52+PRINCIPAL!$I$52)),0,IF(AND(PRINCIPAL!$H$52&lt;&gt;"",L148=PRINCIPAL!$J$52),VLOOKUP($BB$126,'Banco de Dados'!$B$4:$J$50,8,FALSE)*PRINCIPAL!$H$52*(1-(PRINCIPAL!$K$52/100)),IF(AND(PRINCIPAL!$H$52&lt;&gt;"",L148=PRINCIPAL!$L$52),VLOOKUP($BB$126,'Banco de Dados'!$B$4:$J$50,8,FALSE)*PRINCIPAL!$H$52*(1-(PRINCIPAL!$M$52/100)),IF(AND(PRINCIPAL!$H$52&lt;&gt;"",L148=PRINCIPAL!$N$52),VLOOKUP($BB$126,'Banco de Dados'!$B$4:$J$50,8,FALSE)*PRINCIPAL!$H$52*(1-(PRINCIPAL!$O$52/100)),IF(PRINCIPAL!$H$52&lt;&gt;"",VLOOKUP($BB$126,'Banco de Dados'!$B$4:$J$50,8,FALSE)*PRINCIPAL!$H$52,IF(OR(L148=PRINCIPAL!$I$52,L148=PRINCIPAL!$I$52+PRINCIPAL!$I$52,L148=PRINCIPAL!$I$52+PRINCIPAL!$I$52+PRINCIPAL!$I$52),0,IF(L148=PRINCIPAL!$J$52,VLOOKUP($BB$126,'Banco de Dados'!$B$4:$J$50,6,FALSE)*(1-(PRINCIPAL!$K$52/100)),IF(L148=PRINCIPAL!$L$52,VLOOKUP($BB$126,'Banco de Dados'!$B$4:$J$50,6,FALSE)*(1-(PRINCIPAL!$M$52/100)),IF(L148=PRINCIPAL!$N$52,VLOOKUP($BB$126,'Banco de Dados'!$B$4:$J$50,6,FALSE)*(1-(PRINCIPAL!$O$52/100)),VLOOKUP($BB$126,'Banco de Dados'!$B$4:$J$50,6,FALSE)))))))))),"")</f>
        <v/>
      </c>
      <c r="BB148" s="29" t="str">
        <f>IFERROR(BA148*(IFERROR(VLOOKUP($BB$126,'Banco de Dados'!$B$4:$J$50,4,FALSE),"ERRO")),"")</f>
        <v/>
      </c>
      <c r="BC148" s="29" t="str">
        <f t="shared" si="89"/>
        <v/>
      </c>
      <c r="BD148" s="103" t="str">
        <f>IFERROR(BC148*(C148*(PRINCIPAL!$G$52/100))*0.47*(44/12),"")</f>
        <v/>
      </c>
      <c r="BE148" s="111" t="str">
        <f t="shared" si="90"/>
        <v/>
      </c>
      <c r="BF148" s="30" t="str">
        <f>IFERROR(IF(AND(PRINCIPAL!$H$53&lt;&gt;"",OR(L148=PRINCIPAL!$I$53,L148=PRINCIPAL!$I$53+PRINCIPAL!$I$53,L148=PRINCIPAL!$I$53+PRINCIPAL!$I$53+PRINCIPAL!$I$53)),0,IF(AND(PRINCIPAL!$H$53&lt;&gt;"",L148=PRINCIPAL!$J$53),VLOOKUP($BG$126,'Banco de Dados'!$B$4:$J$50,8,FALSE)*PRINCIPAL!$H$53*(1-(PRINCIPAL!$K$53/100)),IF(AND(PRINCIPAL!$H$53&lt;&gt;"",L148=PRINCIPAL!$L$53),VLOOKUP($BG$126,'Banco de Dados'!$B$4:$J$50,8,FALSE)*PRINCIPAL!$H$53*(1-(PRINCIPAL!$M$53/100)),IF(AND(PRINCIPAL!$H$53&lt;&gt;"",L148=PRINCIPAL!$N$53),VLOOKUP($BG$126,'Banco de Dados'!$B$4:$J$50,8,FALSE)*PRINCIPAL!$H$53*(1-(PRINCIPAL!$O$53/100)),IF(PRINCIPAL!$H$53&lt;&gt;"",VLOOKUP($BG$126,'Banco de Dados'!$B$4:$J$50,8,FALSE)*PRINCIPAL!$H$53,IF(OR(L148=PRINCIPAL!$I$53,L148=PRINCIPAL!$I$53+PRINCIPAL!$I$53,L148=PRINCIPAL!$I$53+PRINCIPAL!$I$53+PRINCIPAL!$I$53),0,IF(L148=PRINCIPAL!$J$53,VLOOKUP($BG$126,'Banco de Dados'!$B$4:$J$50,6,FALSE)*(1-(PRINCIPAL!$K$53/100)),IF(L148=PRINCIPAL!$L$53,VLOOKUP($BG$126,'Banco de Dados'!$B$4:$J$50,6,FALSE)*(1-(PRINCIPAL!$M$53/100)),IF(L148=PRINCIPAL!$N$53,VLOOKUP($BG$126,'Banco de Dados'!$B$4:$J$50,6,FALSE)*(1-(PRINCIPAL!$O$53/100)),VLOOKUP($BG$126,'Banco de Dados'!$B$4:$J$50,6,FALSE)))))))))),"")</f>
        <v/>
      </c>
      <c r="BG148" s="29" t="str">
        <f>IFERROR(BF148*(IFERROR(VLOOKUP($BG$126,'Banco de Dados'!$B$4:$J$50,4,FALSE),"ERRO")),"")</f>
        <v/>
      </c>
      <c r="BH148" s="29" t="str">
        <f t="shared" si="91"/>
        <v/>
      </c>
      <c r="BI148" s="103" t="str">
        <f>IFERROR(BH148*(C148*(PRINCIPAL!$G$53/100))*0.47*(44/12),"")</f>
        <v/>
      </c>
      <c r="BJ148" s="102" t="str">
        <f t="shared" si="92"/>
        <v/>
      </c>
    </row>
    <row r="149" spans="2:62" ht="12.75" customHeight="1" x14ac:dyDescent="0.3">
      <c r="B149" s="326">
        <f t="shared" si="74"/>
        <v>2041</v>
      </c>
      <c r="C149" s="340"/>
      <c r="D149" s="1"/>
      <c r="E149" s="116">
        <v>21</v>
      </c>
      <c r="F149" s="24" t="str">
        <f>IFERROR(VLOOKUP($G$126,'Banco de Dados'!$B$4:$J$50,6,FALSE),"")</f>
        <v/>
      </c>
      <c r="G149" s="25" t="str">
        <f>IFERROR(F149*(IFERROR(VLOOKUP($G$126,'Banco de Dados'!$B$4:$J$50,4,FALSE),"ERRO")),"")</f>
        <v/>
      </c>
      <c r="H149" s="25" t="str">
        <f t="shared" si="75"/>
        <v/>
      </c>
      <c r="I149" s="103" t="str">
        <f t="shared" si="76"/>
        <v/>
      </c>
      <c r="J149" s="117" t="str">
        <f t="shared" si="77"/>
        <v/>
      </c>
      <c r="K149" s="1"/>
      <c r="L149" s="91">
        <v>21</v>
      </c>
      <c r="M149" s="24" t="str">
        <f>IFERROR(IF(AND(PRINCIPAL!$H$44&lt;&gt;"",OR(L149=PRINCIPAL!$I$44,L149=PRINCIPAL!$I$44+PRINCIPAL!$I$44,L149=PRINCIPAL!$I$44+PRINCIPAL!$I$44+PRINCIPAL!$I$44)),0,IF(AND(PRINCIPAL!$H$44&lt;&gt;"",L149=PRINCIPAL!$J$44),VLOOKUP($N$126,'Banco de Dados'!$B$4:$J$50,8,FALSE)*PRINCIPAL!$H$44*(1-(PRINCIPAL!$K$44/100)),IF(AND(PRINCIPAL!$H$44&lt;&gt;"",L149=PRINCIPAL!$L$44),VLOOKUP($N$126,'Banco de Dados'!$B$4:$J$50,8,FALSE)*PRINCIPAL!$H$44*(1-(PRINCIPAL!$M$44/100)),IF(AND(PRINCIPAL!$H$44&lt;&gt;"",L149=PRINCIPAL!$N$44),VLOOKUP($N$126,'Banco de Dados'!$B$4:$J$50,8,FALSE)*PRINCIPAL!$H$44*(1-(PRINCIPAL!$O$44/100)),IF(PRINCIPAL!$H$44&lt;&gt;"",VLOOKUP($N$126,'Banco de Dados'!$B$4:$J$50,8,FALSE)*PRINCIPAL!$H$44,IF(OR(L149=PRINCIPAL!$I$44,L149=PRINCIPAL!$I$44+PRINCIPAL!$I$44,L149=PRINCIPAL!$I$44+PRINCIPAL!$I$44+PRINCIPAL!$I$44),0,IF(L149=PRINCIPAL!$J$44,VLOOKUP($N$126,'Banco de Dados'!$B$4:$J$50,6,FALSE)*(1-(PRINCIPAL!$K$44/100)),IF(L149=PRINCIPAL!$L$44,VLOOKUP($N$126,'Banco de Dados'!$B$4:$J$50,6,FALSE)*(1-(PRINCIPAL!$M$44/100)),IF(L149=PRINCIPAL!$N$44,VLOOKUP($N$126,'Banco de Dados'!$B$4:$J$50,6,FALSE)*(1-(PRINCIPAL!$O$44/100)),VLOOKUP($N$126,'Banco de Dados'!$B$4:$J$50,6,FALSE)))))))))),"")</f>
        <v/>
      </c>
      <c r="N149" s="25" t="str">
        <f>IFERROR(M149*(IFERROR(VLOOKUP($N$126,'Banco de Dados'!$B$4:$J$50,4,FALSE),"ERRO")),"")</f>
        <v/>
      </c>
      <c r="O149" s="25" t="str">
        <f t="shared" si="72"/>
        <v/>
      </c>
      <c r="P149" s="103" t="str">
        <f>IFERROR(O149*(C149*(PRINCIPAL!$G$44/100))*0.47*(44/12),"")</f>
        <v/>
      </c>
      <c r="Q149" s="107" t="str">
        <f t="shared" si="95"/>
        <v/>
      </c>
      <c r="R149" s="29" t="str">
        <f>IFERROR(IF(AND(PRINCIPAL!$H$45&lt;&gt;"",OR(L149=PRINCIPAL!$I$45,L149=PRINCIPAL!$I$45+PRINCIPAL!$I$45,L149=PRINCIPAL!$I$45+PRINCIPAL!$I$45+PRINCIPAL!$I$45)),0,IF(AND(PRINCIPAL!$H$45&lt;&gt;"",L149=PRINCIPAL!$J$45),VLOOKUP($S$126,'Banco de Dados'!$B$4:$J$50,8,FALSE)*PRINCIPAL!$H$45*(1-(PRINCIPAL!$K$45/100)),IF(AND(PRINCIPAL!$H$45&lt;&gt;"",L149=PRINCIPAL!$L$45),VLOOKUP($S$126,'Banco de Dados'!$B$4:$J$50,8,FALSE)*PRINCIPAL!$H$45*(1-(PRINCIPAL!$M$45/100)),IF(AND(PRINCIPAL!$H$45&lt;&gt;"",L149=PRINCIPAL!$N$45),VLOOKUP($S$126,'Banco de Dados'!$B$4:$J$50,8,FALSE)*PRINCIPAL!$H$45*(1-(PRINCIPAL!$O$45/100)),IF(PRINCIPAL!$H$45&lt;&gt;"",VLOOKUP($S$126,'Banco de Dados'!$B$4:$J$50,8,FALSE)*PRINCIPAL!$H$45,IF(OR(L149=PRINCIPAL!$I$45,L149=PRINCIPAL!$I$45+PRINCIPAL!$I$45,L149=PRINCIPAL!$I$45+PRINCIPAL!$I$45+PRINCIPAL!$I$45),0,IF(L149=PRINCIPAL!$J$45,VLOOKUP($S$126,'Banco de Dados'!$B$4:$J$50,6,FALSE)*(1-(PRINCIPAL!$K$45/100)),IF(L149=PRINCIPAL!$L$45,VLOOKUP($S$126,'Banco de Dados'!$B$4:$J$50,6,FALSE)*(1-(PRINCIPAL!$M$45/100)),IF(L149=PRINCIPAL!$N$45,VLOOKUP($S$126,'Banco de Dados'!$B$4:$J$50,6,FALSE)*(1-(PRINCIPAL!$O$45/100)),VLOOKUP($S$126,'Banco de Dados'!$B$4:$J$50,6,FALSE)))))))))),"")</f>
        <v/>
      </c>
      <c r="S149" s="29" t="str">
        <f>IFERROR(R149*(IFERROR(VLOOKUP($S$126,'Banco de Dados'!$B$4:$J$50,4,FALSE),"ERRO")),"")</f>
        <v/>
      </c>
      <c r="T149" s="29" t="str">
        <f t="shared" si="78"/>
        <v/>
      </c>
      <c r="U149" s="103" t="str">
        <f>IFERROR(T149*(C149*(PRINCIPAL!$G$45/100))*0.47*(44/12),"")</f>
        <v/>
      </c>
      <c r="V149" s="103" t="str">
        <f t="shared" si="96"/>
        <v/>
      </c>
      <c r="W149" s="30" t="str">
        <f>IFERROR(IF(AND(PRINCIPAL!$H$46&lt;&gt;"",OR(L149=PRINCIPAL!$I$46,L149=PRINCIPAL!$I$46+PRINCIPAL!$I$46,L149=PRINCIPAL!$I$46+PRINCIPAL!$I$46+PRINCIPAL!$I$46)),0,IF(AND(PRINCIPAL!$H$46&lt;&gt;"",L149=PRINCIPAL!$J$46),VLOOKUP($X$126,'Banco de Dados'!$B$4:$J$50,8,FALSE)*PRINCIPAL!$H$46*(1-(PRINCIPAL!$K$46/100)),IF(AND(PRINCIPAL!$H$46&lt;&gt;"",L149=PRINCIPAL!$L$46),VLOOKUP($X$126,'Banco de Dados'!$B$4:$J$50,8,FALSE)*PRINCIPAL!$H$46*(1-(PRINCIPAL!$M$46/100)),IF(AND(PRINCIPAL!$H$46&lt;&gt;"",L149=PRINCIPAL!$N$46),VLOOKUP($X$126,'Banco de Dados'!$B$4:$J$50,8,FALSE)*PRINCIPAL!$H$46*(1-(PRINCIPAL!$O$46/100)),IF(PRINCIPAL!$H$46&lt;&gt;"",VLOOKUP($X$126,'Banco de Dados'!$B$4:$J$50,8,FALSE)*PRINCIPAL!$H$46,IF(OR(L149=PRINCIPAL!$I$46,L149=PRINCIPAL!$I$46+PRINCIPAL!$I$46,L149=PRINCIPAL!$I$46+PRINCIPAL!$I$46+PRINCIPAL!$I$46),0,IF(L149=PRINCIPAL!$J$46,VLOOKUP($X$126,'Banco de Dados'!$B$4:$J$50,6,FALSE)*(1-(PRINCIPAL!$K$46/100)),IF(L149=PRINCIPAL!$L$46,VLOOKUP($X$126,'Banco de Dados'!$B$4:$J$50,6,FALSE)*(1-(PRINCIPAL!$M$46/100)),IF(L149=PRINCIPAL!$N$46,VLOOKUP($X$126,'Banco de Dados'!$B$4:$J$50,6,FALSE)*(1-(PRINCIPAL!$O$46/100)),VLOOKUP($X$126,'Banco de Dados'!$B$4:$J$50,6,FALSE)))))))))),"")</f>
        <v/>
      </c>
      <c r="X149" s="29" t="str">
        <f>IFERROR(W149*(IFERROR(VLOOKUP($X$126,'Banco de Dados'!$B$4:$J$50,4,FALSE),"ERRO")),"")</f>
        <v/>
      </c>
      <c r="Y149" s="29" t="str">
        <f t="shared" si="93"/>
        <v/>
      </c>
      <c r="Z149" s="103" t="str">
        <f>IFERROR(Y149*(C149*(PRINCIPAL!$G$46/100))*0.47*(44/12),"")</f>
        <v/>
      </c>
      <c r="AA149" s="111" t="str">
        <f t="shared" si="94"/>
        <v/>
      </c>
      <c r="AB149" s="30" t="str">
        <f>IFERROR(IF(AND(PRINCIPAL!$H$47&lt;&gt;"",OR(L149=PRINCIPAL!$I$47,L149=PRINCIPAL!$I$47+PRINCIPAL!$I$47,L149=PRINCIPAL!$I$47+PRINCIPAL!$I$47+PRINCIPAL!$I$47)),0,IF(AND(PRINCIPAL!$H$47&lt;&gt;"",L149=PRINCIPAL!$J$47),VLOOKUP($AC$126,'Banco de Dados'!$B$4:$J$50,8,FALSE)*PRINCIPAL!$H$47*(1-(PRINCIPAL!$K$47/100)),IF(AND(PRINCIPAL!$H$47&lt;&gt;"",L149=PRINCIPAL!$L$47),VLOOKUP($AC$126,'Banco de Dados'!$B$4:$J$50,8,FALSE)*PRINCIPAL!$H$47*(1-(PRINCIPAL!$M$47/100)),IF(AND(PRINCIPAL!$H$47&lt;&gt;"",L149=PRINCIPAL!$N$47),VLOOKUP($AC$126,'Banco de Dados'!$B$4:$J$50,8,FALSE)*PRINCIPAL!$H$47*(1-(PRINCIPAL!$O$47/100)),IF(PRINCIPAL!$H$47&lt;&gt;"",VLOOKUP($AC$126,'Banco de Dados'!$B$4:$J$50,8,FALSE)*PRINCIPAL!$H$47,IF(OR(L149=PRINCIPAL!$I$47,L149=PRINCIPAL!$I$47+PRINCIPAL!$I$47,L149=PRINCIPAL!$I$47+PRINCIPAL!$I$47+PRINCIPAL!$I$47),0,IF(L149=PRINCIPAL!$J$47,VLOOKUP($AC$126,'Banco de Dados'!$B$4:$J$50,6,FALSE)*(1-(PRINCIPAL!$K$47/100)),IF(L149=PRINCIPAL!$L$47,VLOOKUP($AC$126,'Banco de Dados'!$B$4:$J$50,6,FALSE)*(1-(PRINCIPAL!$M$47/100)),IF(L149=PRINCIPAL!$N$47,VLOOKUP($AC$126,'Banco de Dados'!$B$4:$J$50,6,FALSE)*(1-(PRINCIPAL!$O$47/100)),VLOOKUP($AC$126,'Banco de Dados'!$B$4:$J$50,6,FALSE)))))))))),"")</f>
        <v/>
      </c>
      <c r="AC149" s="29" t="str">
        <f>IFERROR(AB149*(IFERROR(VLOOKUP($AC$126,'Banco de Dados'!$B$4:$J$50,4,FALSE),"ERRO")),"")</f>
        <v/>
      </c>
      <c r="AD149" s="29" t="str">
        <f t="shared" si="79"/>
        <v/>
      </c>
      <c r="AE149" s="103" t="str">
        <f>IFERROR(AD149*(C149*(PRINCIPAL!$G$47/100))*0.47*(44/12),"")</f>
        <v/>
      </c>
      <c r="AF149" s="111" t="str">
        <f t="shared" si="80"/>
        <v/>
      </c>
      <c r="AG149" s="30" t="str">
        <f>IFERROR(IF(AND(PRINCIPAL!$H$48&lt;&gt;"",OR(L149=PRINCIPAL!$I$48,L149=PRINCIPAL!$I$48+PRINCIPAL!$I$48,L149=PRINCIPAL!$I$48+PRINCIPAL!$I$48+PRINCIPAL!$I$48)),0,IF(AND(PRINCIPAL!$H$48&lt;&gt;"",L149=PRINCIPAL!$J$48),VLOOKUP($AH$126,'Banco de Dados'!$B$4:$J$50,8,FALSE)*PRINCIPAL!$H$48*(1-(PRINCIPAL!$K$48/100)),IF(AND(PRINCIPAL!$H$48&lt;&gt;"",L149=PRINCIPAL!$L$48),VLOOKUP($AH$126,'Banco de Dados'!$B$4:$J$50,8,FALSE)*PRINCIPAL!$H$48*(1-(PRINCIPAL!$M$48/100)),IF(AND(PRINCIPAL!$H$48&lt;&gt;"",L149=PRINCIPAL!$N$48),VLOOKUP($AH$126,'Banco de Dados'!$B$4:$J$50,8,FALSE)*PRINCIPAL!$H$48*(1-(PRINCIPAL!$O$48/100)),IF(PRINCIPAL!$H$48&lt;&gt;"",VLOOKUP($AH$126,'Banco de Dados'!$B$4:$J$50,8,FALSE)*PRINCIPAL!$H$48,IF(OR(L149=PRINCIPAL!$I$48,L149=PRINCIPAL!$I$48+PRINCIPAL!$I$48,L149=PRINCIPAL!$I$48+PRINCIPAL!$I$48+PRINCIPAL!$I$48),0,IF(L149=PRINCIPAL!$J$48,VLOOKUP($AH$126,'Banco de Dados'!$B$4:$J$50,6,FALSE)*(1-(PRINCIPAL!$K$48/100)),IF(L149=PRINCIPAL!$L$48,VLOOKUP($AH$126,'Banco de Dados'!$B$4:$J$50,6,FALSE)*(1-(PRINCIPAL!$M$48/100)),IF(L149=PRINCIPAL!$N$48,VLOOKUP($AH$126,'Banco de Dados'!$B$4:$J$50,6,FALSE)*(1-(PRINCIPAL!$O$48/100)),VLOOKUP($AH$126,'Banco de Dados'!$B$4:$J$50,6,FALSE)))))))))),"")</f>
        <v/>
      </c>
      <c r="AH149" s="29" t="str">
        <f>IFERROR(AG149*(IFERROR(VLOOKUP($AH$126,'Banco de Dados'!$B$4:$J$50,4,FALSE),"ERRO")),"")</f>
        <v/>
      </c>
      <c r="AI149" s="29" t="str">
        <f t="shared" si="81"/>
        <v/>
      </c>
      <c r="AJ149" s="103" t="str">
        <f>IFERROR(AI149*(C149*(PRINCIPAL!$G$48/100))*0.47*(44/12),"")</f>
        <v/>
      </c>
      <c r="AK149" s="111" t="str">
        <f t="shared" si="82"/>
        <v/>
      </c>
      <c r="AL149" s="30" t="str">
        <f>IFERROR(IF(AND(PRINCIPAL!$H$49&lt;&gt;"",OR(L149=PRINCIPAL!$I$49,L149=PRINCIPAL!$I$49+PRINCIPAL!$I$49,L149=PRINCIPAL!$I$49+PRINCIPAL!$I$49+PRINCIPAL!$I$49)),0,IF(AND(PRINCIPAL!$H$49&lt;&gt;"",L149=PRINCIPAL!$J$49),VLOOKUP($AM$126,'Banco de Dados'!$B$4:$J$50,8,FALSE)*PRINCIPAL!$H$49*(1-(PRINCIPAL!$K$49/100)),IF(AND(PRINCIPAL!$H$49&lt;&gt;"",L149=PRINCIPAL!$L$49),VLOOKUP($AM$126,'Banco de Dados'!$B$4:$J$50,8,FALSE)*PRINCIPAL!$H$49*(1-(PRINCIPAL!$M$49/100)),IF(AND(PRINCIPAL!$H$49&lt;&gt;"",L149=PRINCIPAL!$N$49),VLOOKUP($AM$126,'Banco de Dados'!$B$4:$J$50,8,FALSE)*PRINCIPAL!$H$49*(1-(PRINCIPAL!$O$49/100)),IF(PRINCIPAL!$H$49&lt;&gt;"",VLOOKUP($AM$126,'Banco de Dados'!$B$4:$J$50,8,FALSE)*PRINCIPAL!$H$49,IF(OR(L149=PRINCIPAL!$I$49,L149=PRINCIPAL!$I$49+PRINCIPAL!$I$49,L149=PRINCIPAL!$I$49+PRINCIPAL!$I$49+PRINCIPAL!$I$49),0,IF(L149=PRINCIPAL!$J$49,VLOOKUP($AM$126,'Banco de Dados'!$B$4:$J$50,6,FALSE)*(1-(PRINCIPAL!$K$49/100)),IF(L149=PRINCIPAL!$L$49,VLOOKUP($AM$126,'Banco de Dados'!$B$4:$J$50,6,FALSE)*(1-(PRINCIPAL!$M$49/100)),IF(L149=PRINCIPAL!$N$49,VLOOKUP($AM$126,'Banco de Dados'!$B$4:$J$50,6,FALSE)*(1-(PRINCIPAL!$O$49/100)),VLOOKUP($AM$126,'Banco de Dados'!$B$4:$J$50,6,FALSE)))))))))),"")</f>
        <v/>
      </c>
      <c r="AM149" s="29" t="str">
        <f>IFERROR(AL149*(IFERROR(VLOOKUP($AM$126,'Banco de Dados'!$B$4:$J$50,4,FALSE),"ERRO")),"")</f>
        <v/>
      </c>
      <c r="AN149" s="29" t="str">
        <f t="shared" si="83"/>
        <v/>
      </c>
      <c r="AO149" s="103" t="str">
        <f>IFERROR(AN149*(C149*(PRINCIPAL!$G$49/100))*0.47*(44/12),"")</f>
        <v/>
      </c>
      <c r="AP149" s="111" t="str">
        <f t="shared" si="84"/>
        <v/>
      </c>
      <c r="AQ149" s="30" t="str">
        <f>IFERROR(IF(AND(PRINCIPAL!$H$50&lt;&gt;"",OR(L149=PRINCIPAL!$I$50,L149=PRINCIPAL!$I$50+PRINCIPAL!$I$50,L149=PRINCIPAL!$I$50+PRINCIPAL!$I$50+PRINCIPAL!$I$50)),0,IF(AND(PRINCIPAL!$H$50&lt;&gt;"",L149=PRINCIPAL!$J$50),VLOOKUP($AR$126,'Banco de Dados'!$B$4:$J$50,8,FALSE)*PRINCIPAL!$H$50*(1-(PRINCIPAL!$K$50/100)),IF(AND(PRINCIPAL!$H$50&lt;&gt;"",L149=PRINCIPAL!$L$50),VLOOKUP($AR$126,'Banco de Dados'!$B$4:$J$50,8,FALSE)*PRINCIPAL!$H$50*(1-(PRINCIPAL!$M$50/100)),IF(AND(PRINCIPAL!$H$50&lt;&gt;"",L149=PRINCIPAL!$N$50),VLOOKUP($AR$126,'Banco de Dados'!$B$4:$J$50,8,FALSE)*PRINCIPAL!$H$50*(1-(PRINCIPAL!$O$50/100)),IF(PRINCIPAL!$H$50&lt;&gt;"",VLOOKUP($AR$126,'Banco de Dados'!$B$4:$J$50,8,FALSE)*PRINCIPAL!$H$50,IF(OR(L149=PRINCIPAL!$I$50,L149=PRINCIPAL!$I$50+PRINCIPAL!$I$50,L149=PRINCIPAL!$I$50+PRINCIPAL!$I$50+PRINCIPAL!$I$50),0,IF(L149=PRINCIPAL!$J$50,VLOOKUP($AR$126,'Banco de Dados'!$B$4:$J$50,6,FALSE)*(1-(PRINCIPAL!$K$50/100)),IF(L149=PRINCIPAL!$L$50,VLOOKUP($AR$126,'Banco de Dados'!$B$4:$J$50,6,FALSE)*(1-(PRINCIPAL!$M$50/100)),IF(L149=PRINCIPAL!$N$50,VLOOKUP($AR$126,'Banco de Dados'!$B$4:$J$50,6,FALSE)*(1-(PRINCIPAL!$O$50/100)),VLOOKUP($AR$126,'Banco de Dados'!$B$4:$J$50,6,FALSE)))))))))),"")</f>
        <v/>
      </c>
      <c r="AR149" s="29" t="str">
        <f>IFERROR(AQ149*(IFERROR(VLOOKUP($AR$126,'Banco de Dados'!$B$4:$J$50,4,FALSE),"ERRO")),"")</f>
        <v/>
      </c>
      <c r="AS149" s="29" t="str">
        <f t="shared" si="85"/>
        <v/>
      </c>
      <c r="AT149" s="103" t="str">
        <f>IFERROR(AS149*(C149*(PRINCIPAL!$G$50/100))*0.47*(44/12),"")</f>
        <v/>
      </c>
      <c r="AU149" s="111" t="str">
        <f t="shared" si="86"/>
        <v/>
      </c>
      <c r="AV149" s="30" t="str">
        <f>IFERROR(IF(AND(PRINCIPAL!$H$51&lt;&gt;"",OR(L149=PRINCIPAL!$I$51,L149=PRINCIPAL!$I$51+PRINCIPAL!$I$51,L149=PRINCIPAL!$I$51+PRINCIPAL!$I$51+PRINCIPAL!$I$51)),0,IF(AND(PRINCIPAL!$H$51&lt;&gt;"",L149=PRINCIPAL!$J$51),VLOOKUP($AW$126,'Banco de Dados'!$B$4:$J$50,8,FALSE)*PRINCIPAL!$H$51*(1-(PRINCIPAL!$K$51/100)),IF(AND(PRINCIPAL!$H$51&lt;&gt;"",L149=PRINCIPAL!$L$51),VLOOKUP($AW$126,'Banco de Dados'!$B$4:$J$50,8,FALSE)*PRINCIPAL!$H$51*(1-(PRINCIPAL!$M$51/100)),IF(AND(PRINCIPAL!$H$51&lt;&gt;"",L149=PRINCIPAL!$N$51),VLOOKUP($AW$126,'Banco de Dados'!$B$4:$J$50,8,FALSE)*PRINCIPAL!$H$51*(1-(PRINCIPAL!$O$51/100)),IF(PRINCIPAL!$H$51&lt;&gt;"",VLOOKUP($AW$126,'Banco de Dados'!$B$4:$J$50,8,FALSE)*PRINCIPAL!$H$51,IF(OR(L149=PRINCIPAL!$I$51,L149=PRINCIPAL!$I$51+PRINCIPAL!$I$51,L149=PRINCIPAL!$I$51+PRINCIPAL!$I$51+PRINCIPAL!$I$51),0,IF(L149=PRINCIPAL!$J$51,VLOOKUP($AW$126,'Banco de Dados'!$B$4:$J$50,6,FALSE)*(1-(PRINCIPAL!$K$51/100)),IF(L149=PRINCIPAL!$L$51,VLOOKUP($AW$126,'Banco de Dados'!$B$4:$J$50,6,FALSE)*(1-(PRINCIPAL!$M$51/100)),IF(L149=PRINCIPAL!$N$51,VLOOKUP($AW$126,'Banco de Dados'!$B$4:$J$50,6,FALSE)*(1-(PRINCIPAL!$O$51/100)),VLOOKUP($AW$126,'Banco de Dados'!$B$4:$J$50,6,FALSE)))))))))),"")</f>
        <v/>
      </c>
      <c r="AW149" s="29" t="str">
        <f>IFERROR(AV149*(IFERROR(VLOOKUP($AW$126,'Banco de Dados'!$B$4:$J$50,4,FALSE),"ERRO")),"")</f>
        <v/>
      </c>
      <c r="AX149" s="29" t="str">
        <f t="shared" si="87"/>
        <v/>
      </c>
      <c r="AY149" s="103" t="str">
        <f>IFERROR(AX149*(C149*(PRINCIPAL!$G$51/100))*0.47*(44/12),"")</f>
        <v/>
      </c>
      <c r="AZ149" s="111" t="str">
        <f t="shared" si="88"/>
        <v/>
      </c>
      <c r="BA149" s="30" t="str">
        <f>IFERROR(IF(AND(PRINCIPAL!$H$52&lt;&gt;"",OR(L149=PRINCIPAL!$I$52,L149=PRINCIPAL!$I$52+PRINCIPAL!$I$52,L149=PRINCIPAL!$I$52+PRINCIPAL!$I$52+PRINCIPAL!$I$52)),0,IF(AND(PRINCIPAL!$H$52&lt;&gt;"",L149=PRINCIPAL!$J$52),VLOOKUP($BB$126,'Banco de Dados'!$B$4:$J$50,8,FALSE)*PRINCIPAL!$H$52*(1-(PRINCIPAL!$K$52/100)),IF(AND(PRINCIPAL!$H$52&lt;&gt;"",L149=PRINCIPAL!$L$52),VLOOKUP($BB$126,'Banco de Dados'!$B$4:$J$50,8,FALSE)*PRINCIPAL!$H$52*(1-(PRINCIPAL!$M$52/100)),IF(AND(PRINCIPAL!$H$52&lt;&gt;"",L149=PRINCIPAL!$N$52),VLOOKUP($BB$126,'Banco de Dados'!$B$4:$J$50,8,FALSE)*PRINCIPAL!$H$52*(1-(PRINCIPAL!$O$52/100)),IF(PRINCIPAL!$H$52&lt;&gt;"",VLOOKUP($BB$126,'Banco de Dados'!$B$4:$J$50,8,FALSE)*PRINCIPAL!$H$52,IF(OR(L149=PRINCIPAL!$I$52,L149=PRINCIPAL!$I$52+PRINCIPAL!$I$52,L149=PRINCIPAL!$I$52+PRINCIPAL!$I$52+PRINCIPAL!$I$52),0,IF(L149=PRINCIPAL!$J$52,VLOOKUP($BB$126,'Banco de Dados'!$B$4:$J$50,6,FALSE)*(1-(PRINCIPAL!$K$52/100)),IF(L149=PRINCIPAL!$L$52,VLOOKUP($BB$126,'Banco de Dados'!$B$4:$J$50,6,FALSE)*(1-(PRINCIPAL!$M$52/100)),IF(L149=PRINCIPAL!$N$52,VLOOKUP($BB$126,'Banco de Dados'!$B$4:$J$50,6,FALSE)*(1-(PRINCIPAL!$O$52/100)),VLOOKUP($BB$126,'Banco de Dados'!$B$4:$J$50,6,FALSE)))))))))),"")</f>
        <v/>
      </c>
      <c r="BB149" s="29" t="str">
        <f>IFERROR(BA149*(IFERROR(VLOOKUP($BB$126,'Banco de Dados'!$B$4:$J$50,4,FALSE),"ERRO")),"")</f>
        <v/>
      </c>
      <c r="BC149" s="29" t="str">
        <f t="shared" si="89"/>
        <v/>
      </c>
      <c r="BD149" s="103" t="str">
        <f>IFERROR(BC149*(C149*(PRINCIPAL!$G$52/100))*0.47*(44/12),"")</f>
        <v/>
      </c>
      <c r="BE149" s="111" t="str">
        <f t="shared" si="90"/>
        <v/>
      </c>
      <c r="BF149" s="30" t="str">
        <f>IFERROR(IF(AND(PRINCIPAL!$H$53&lt;&gt;"",OR(L149=PRINCIPAL!$I$53,L149=PRINCIPAL!$I$53+PRINCIPAL!$I$53,L149=PRINCIPAL!$I$53+PRINCIPAL!$I$53+PRINCIPAL!$I$53)),0,IF(AND(PRINCIPAL!$H$53&lt;&gt;"",L149=PRINCIPAL!$J$53),VLOOKUP($BG$126,'Banco de Dados'!$B$4:$J$50,8,FALSE)*PRINCIPAL!$H$53*(1-(PRINCIPAL!$K$53/100)),IF(AND(PRINCIPAL!$H$53&lt;&gt;"",L149=PRINCIPAL!$L$53),VLOOKUP($BG$126,'Banco de Dados'!$B$4:$J$50,8,FALSE)*PRINCIPAL!$H$53*(1-(PRINCIPAL!$M$53/100)),IF(AND(PRINCIPAL!$H$53&lt;&gt;"",L149=PRINCIPAL!$N$53),VLOOKUP($BG$126,'Banco de Dados'!$B$4:$J$50,8,FALSE)*PRINCIPAL!$H$53*(1-(PRINCIPAL!$O$53/100)),IF(PRINCIPAL!$H$53&lt;&gt;"",VLOOKUP($BG$126,'Banco de Dados'!$B$4:$J$50,8,FALSE)*PRINCIPAL!$H$53,IF(OR(L149=PRINCIPAL!$I$53,L149=PRINCIPAL!$I$53+PRINCIPAL!$I$53,L149=PRINCIPAL!$I$53+PRINCIPAL!$I$53+PRINCIPAL!$I$53),0,IF(L149=PRINCIPAL!$J$53,VLOOKUP($BG$126,'Banco de Dados'!$B$4:$J$50,6,FALSE)*(1-(PRINCIPAL!$K$53/100)),IF(L149=PRINCIPAL!$L$53,VLOOKUP($BG$126,'Banco de Dados'!$B$4:$J$50,6,FALSE)*(1-(PRINCIPAL!$M$53/100)),IF(L149=PRINCIPAL!$N$53,VLOOKUP($BG$126,'Banco de Dados'!$B$4:$J$50,6,FALSE)*(1-(PRINCIPAL!$O$53/100)),VLOOKUP($BG$126,'Banco de Dados'!$B$4:$J$50,6,FALSE)))))))))),"")</f>
        <v/>
      </c>
      <c r="BG149" s="29" t="str">
        <f>IFERROR(BF149*(IFERROR(VLOOKUP($BG$126,'Banco de Dados'!$B$4:$J$50,4,FALSE),"ERRO")),"")</f>
        <v/>
      </c>
      <c r="BH149" s="29" t="str">
        <f t="shared" si="91"/>
        <v/>
      </c>
      <c r="BI149" s="103" t="str">
        <f>IFERROR(BH149*(C149*(PRINCIPAL!$G$53/100))*0.47*(44/12),"")</f>
        <v/>
      </c>
      <c r="BJ149" s="102" t="str">
        <f t="shared" si="92"/>
        <v/>
      </c>
    </row>
    <row r="150" spans="2:62" ht="12.75" customHeight="1" x14ac:dyDescent="0.3">
      <c r="B150" s="326">
        <f t="shared" si="74"/>
        <v>2042</v>
      </c>
      <c r="C150" s="340"/>
      <c r="D150" s="1"/>
      <c r="E150" s="116">
        <v>22</v>
      </c>
      <c r="F150" s="24" t="str">
        <f>IFERROR(VLOOKUP($G$126,'Banco de Dados'!$B$4:$J$50,6,FALSE),"")</f>
        <v/>
      </c>
      <c r="G150" s="25" t="str">
        <f>IFERROR(F150*(IFERROR(VLOOKUP($G$126,'Banco de Dados'!$B$4:$J$50,4,FALSE),"ERRO")),"")</f>
        <v/>
      </c>
      <c r="H150" s="25" t="str">
        <f t="shared" si="75"/>
        <v/>
      </c>
      <c r="I150" s="103" t="str">
        <f t="shared" si="76"/>
        <v/>
      </c>
      <c r="J150" s="117" t="str">
        <f t="shared" si="77"/>
        <v/>
      </c>
      <c r="K150" s="1"/>
      <c r="L150" s="91">
        <v>22</v>
      </c>
      <c r="M150" s="24" t="str">
        <f>IFERROR(IF(AND(PRINCIPAL!$H$44&lt;&gt;"",OR(L150=PRINCIPAL!$I$44,L150=PRINCIPAL!$I$44+PRINCIPAL!$I$44,L150=PRINCIPAL!$I$44+PRINCIPAL!$I$44+PRINCIPAL!$I$44)),0,IF(AND(PRINCIPAL!$H$44&lt;&gt;"",L150=PRINCIPAL!$J$44),VLOOKUP($N$126,'Banco de Dados'!$B$4:$J$50,8,FALSE)*PRINCIPAL!$H$44*(1-(PRINCIPAL!$K$44/100)),IF(AND(PRINCIPAL!$H$44&lt;&gt;"",L150=PRINCIPAL!$L$44),VLOOKUP($N$126,'Banco de Dados'!$B$4:$J$50,8,FALSE)*PRINCIPAL!$H$44*(1-(PRINCIPAL!$M$44/100)),IF(AND(PRINCIPAL!$H$44&lt;&gt;"",L150=PRINCIPAL!$N$44),VLOOKUP($N$126,'Banco de Dados'!$B$4:$J$50,8,FALSE)*PRINCIPAL!$H$44*(1-(PRINCIPAL!$O$44/100)),IF(PRINCIPAL!$H$44&lt;&gt;"",VLOOKUP($N$126,'Banco de Dados'!$B$4:$J$50,8,FALSE)*PRINCIPAL!$H$44,IF(OR(L150=PRINCIPAL!$I$44,L150=PRINCIPAL!$I$44+PRINCIPAL!$I$44,L150=PRINCIPAL!$I$44+PRINCIPAL!$I$44+PRINCIPAL!$I$44),0,IF(L150=PRINCIPAL!$J$44,VLOOKUP($N$126,'Banco de Dados'!$B$4:$J$50,6,FALSE)*(1-(PRINCIPAL!$K$44/100)),IF(L150=PRINCIPAL!$L$44,VLOOKUP($N$126,'Banco de Dados'!$B$4:$J$50,6,FALSE)*(1-(PRINCIPAL!$M$44/100)),IF(L150=PRINCIPAL!$N$44,VLOOKUP($N$126,'Banco de Dados'!$B$4:$J$50,6,FALSE)*(1-(PRINCIPAL!$O$44/100)),VLOOKUP($N$126,'Banco de Dados'!$B$4:$J$50,6,FALSE)))))))))),"")</f>
        <v/>
      </c>
      <c r="N150" s="25" t="str">
        <f>IFERROR(M150*(IFERROR(VLOOKUP($N$126,'Banco de Dados'!$B$4:$J$50,4,FALSE),"ERRO")),"")</f>
        <v/>
      </c>
      <c r="O150" s="25" t="str">
        <f t="shared" si="72"/>
        <v/>
      </c>
      <c r="P150" s="103" t="str">
        <f>IFERROR(O150*(C150*(PRINCIPAL!$G$44/100))*0.47*(44/12),"")</f>
        <v/>
      </c>
      <c r="Q150" s="107" t="str">
        <f t="shared" si="95"/>
        <v/>
      </c>
      <c r="R150" s="29" t="str">
        <f>IFERROR(IF(AND(PRINCIPAL!$H$45&lt;&gt;"",OR(L150=PRINCIPAL!$I$45,L150=PRINCIPAL!$I$45+PRINCIPAL!$I$45,L150=PRINCIPAL!$I$45+PRINCIPAL!$I$45+PRINCIPAL!$I$45)),0,IF(AND(PRINCIPAL!$H$45&lt;&gt;"",L150=PRINCIPAL!$J$45),VLOOKUP($S$126,'Banco de Dados'!$B$4:$J$50,8,FALSE)*PRINCIPAL!$H$45*(1-(PRINCIPAL!$K$45/100)),IF(AND(PRINCIPAL!$H$45&lt;&gt;"",L150=PRINCIPAL!$L$45),VLOOKUP($S$126,'Banco de Dados'!$B$4:$J$50,8,FALSE)*PRINCIPAL!$H$45*(1-(PRINCIPAL!$M$45/100)),IF(AND(PRINCIPAL!$H$45&lt;&gt;"",L150=PRINCIPAL!$N$45),VLOOKUP($S$126,'Banco de Dados'!$B$4:$J$50,8,FALSE)*PRINCIPAL!$H$45*(1-(PRINCIPAL!$O$45/100)),IF(PRINCIPAL!$H$45&lt;&gt;"",VLOOKUP($S$126,'Banco de Dados'!$B$4:$J$50,8,FALSE)*PRINCIPAL!$H$45,IF(OR(L150=PRINCIPAL!$I$45,L150=PRINCIPAL!$I$45+PRINCIPAL!$I$45,L150=PRINCIPAL!$I$45+PRINCIPAL!$I$45+PRINCIPAL!$I$45),0,IF(L150=PRINCIPAL!$J$45,VLOOKUP($S$126,'Banco de Dados'!$B$4:$J$50,6,FALSE)*(1-(PRINCIPAL!$K$45/100)),IF(L150=PRINCIPAL!$L$45,VLOOKUP($S$126,'Banco de Dados'!$B$4:$J$50,6,FALSE)*(1-(PRINCIPAL!$M$45/100)),IF(L150=PRINCIPAL!$N$45,VLOOKUP($S$126,'Banco de Dados'!$B$4:$J$50,6,FALSE)*(1-(PRINCIPAL!$O$45/100)),VLOOKUP($S$126,'Banco de Dados'!$B$4:$J$50,6,FALSE)))))))))),"")</f>
        <v/>
      </c>
      <c r="S150" s="29" t="str">
        <f>IFERROR(R150*(IFERROR(VLOOKUP($S$126,'Banco de Dados'!$B$4:$J$50,4,FALSE),"ERRO")),"")</f>
        <v/>
      </c>
      <c r="T150" s="29" t="str">
        <f t="shared" si="78"/>
        <v/>
      </c>
      <c r="U150" s="103" t="str">
        <f>IFERROR(T150*(C150*(PRINCIPAL!$G$45/100))*0.47*(44/12),"")</f>
        <v/>
      </c>
      <c r="V150" s="103" t="str">
        <f t="shared" si="96"/>
        <v/>
      </c>
      <c r="W150" s="30" t="str">
        <f>IFERROR(IF(AND(PRINCIPAL!$H$46&lt;&gt;"",OR(L150=PRINCIPAL!$I$46,L150=PRINCIPAL!$I$46+PRINCIPAL!$I$46,L150=PRINCIPAL!$I$46+PRINCIPAL!$I$46+PRINCIPAL!$I$46)),0,IF(AND(PRINCIPAL!$H$46&lt;&gt;"",L150=PRINCIPAL!$J$46),VLOOKUP($X$126,'Banco de Dados'!$B$4:$J$50,8,FALSE)*PRINCIPAL!$H$46*(1-(PRINCIPAL!$K$46/100)),IF(AND(PRINCIPAL!$H$46&lt;&gt;"",L150=PRINCIPAL!$L$46),VLOOKUP($X$126,'Banco de Dados'!$B$4:$J$50,8,FALSE)*PRINCIPAL!$H$46*(1-(PRINCIPAL!$M$46/100)),IF(AND(PRINCIPAL!$H$46&lt;&gt;"",L150=PRINCIPAL!$N$46),VLOOKUP($X$126,'Banco de Dados'!$B$4:$J$50,8,FALSE)*PRINCIPAL!$H$46*(1-(PRINCIPAL!$O$46/100)),IF(PRINCIPAL!$H$46&lt;&gt;"",VLOOKUP($X$126,'Banco de Dados'!$B$4:$J$50,8,FALSE)*PRINCIPAL!$H$46,IF(OR(L150=PRINCIPAL!$I$46,L150=PRINCIPAL!$I$46+PRINCIPAL!$I$46,L150=PRINCIPAL!$I$46+PRINCIPAL!$I$46+PRINCIPAL!$I$46),0,IF(L150=PRINCIPAL!$J$46,VLOOKUP($X$126,'Banco de Dados'!$B$4:$J$50,6,FALSE)*(1-(PRINCIPAL!$K$46/100)),IF(L150=PRINCIPAL!$L$46,VLOOKUP($X$126,'Banco de Dados'!$B$4:$J$50,6,FALSE)*(1-(PRINCIPAL!$M$46/100)),IF(L150=PRINCIPAL!$N$46,VLOOKUP($X$126,'Banco de Dados'!$B$4:$J$50,6,FALSE)*(1-(PRINCIPAL!$O$46/100)),VLOOKUP($X$126,'Banco de Dados'!$B$4:$J$50,6,FALSE)))))))))),"")</f>
        <v/>
      </c>
      <c r="X150" s="29" t="str">
        <f>IFERROR(W150*(IFERROR(VLOOKUP($X$126,'Banco de Dados'!$B$4:$J$50,4,FALSE),"ERRO")),"")</f>
        <v/>
      </c>
      <c r="Y150" s="29" t="str">
        <f t="shared" si="93"/>
        <v/>
      </c>
      <c r="Z150" s="103" t="str">
        <f>IFERROR(Y150*(C150*(PRINCIPAL!$G$46/100))*0.47*(44/12),"")</f>
        <v/>
      </c>
      <c r="AA150" s="111" t="str">
        <f t="shared" si="94"/>
        <v/>
      </c>
      <c r="AB150" s="30" t="str">
        <f>IFERROR(IF(AND(PRINCIPAL!$H$47&lt;&gt;"",OR(L150=PRINCIPAL!$I$47,L150=PRINCIPAL!$I$47+PRINCIPAL!$I$47,L150=PRINCIPAL!$I$47+PRINCIPAL!$I$47+PRINCIPAL!$I$47)),0,IF(AND(PRINCIPAL!$H$47&lt;&gt;"",L150=PRINCIPAL!$J$47),VLOOKUP($AC$126,'Banco de Dados'!$B$4:$J$50,8,FALSE)*PRINCIPAL!$H$47*(1-(PRINCIPAL!$K$47/100)),IF(AND(PRINCIPAL!$H$47&lt;&gt;"",L150=PRINCIPAL!$L$47),VLOOKUP($AC$126,'Banco de Dados'!$B$4:$J$50,8,FALSE)*PRINCIPAL!$H$47*(1-(PRINCIPAL!$M$47/100)),IF(AND(PRINCIPAL!$H$47&lt;&gt;"",L150=PRINCIPAL!$N$47),VLOOKUP($AC$126,'Banco de Dados'!$B$4:$J$50,8,FALSE)*PRINCIPAL!$H$47*(1-(PRINCIPAL!$O$47/100)),IF(PRINCIPAL!$H$47&lt;&gt;"",VLOOKUP($AC$126,'Banco de Dados'!$B$4:$J$50,8,FALSE)*PRINCIPAL!$H$47,IF(OR(L150=PRINCIPAL!$I$47,L150=PRINCIPAL!$I$47+PRINCIPAL!$I$47,L150=PRINCIPAL!$I$47+PRINCIPAL!$I$47+PRINCIPAL!$I$47),0,IF(L150=PRINCIPAL!$J$47,VLOOKUP($AC$126,'Banco de Dados'!$B$4:$J$50,6,FALSE)*(1-(PRINCIPAL!$K$47/100)),IF(L150=PRINCIPAL!$L$47,VLOOKUP($AC$126,'Banco de Dados'!$B$4:$J$50,6,FALSE)*(1-(PRINCIPAL!$M$47/100)),IF(L150=PRINCIPAL!$N$47,VLOOKUP($AC$126,'Banco de Dados'!$B$4:$J$50,6,FALSE)*(1-(PRINCIPAL!$O$47/100)),VLOOKUP($AC$126,'Banco de Dados'!$B$4:$J$50,6,FALSE)))))))))),"")</f>
        <v/>
      </c>
      <c r="AC150" s="29" t="str">
        <f>IFERROR(AB150*(IFERROR(VLOOKUP($AC$126,'Banco de Dados'!$B$4:$J$50,4,FALSE),"ERRO")),"")</f>
        <v/>
      </c>
      <c r="AD150" s="29" t="str">
        <f t="shared" si="79"/>
        <v/>
      </c>
      <c r="AE150" s="103" t="str">
        <f>IFERROR(AD150*(C150*(PRINCIPAL!$G$47/100))*0.47*(44/12),"")</f>
        <v/>
      </c>
      <c r="AF150" s="111" t="str">
        <f t="shared" si="80"/>
        <v/>
      </c>
      <c r="AG150" s="30" t="str">
        <f>IFERROR(IF(AND(PRINCIPAL!$H$48&lt;&gt;"",OR(L150=PRINCIPAL!$I$48,L150=PRINCIPAL!$I$48+PRINCIPAL!$I$48,L150=PRINCIPAL!$I$48+PRINCIPAL!$I$48+PRINCIPAL!$I$48)),0,IF(AND(PRINCIPAL!$H$48&lt;&gt;"",L150=PRINCIPAL!$J$48),VLOOKUP($AH$126,'Banco de Dados'!$B$4:$J$50,8,FALSE)*PRINCIPAL!$H$48*(1-(PRINCIPAL!$K$48/100)),IF(AND(PRINCIPAL!$H$48&lt;&gt;"",L150=PRINCIPAL!$L$48),VLOOKUP($AH$126,'Banco de Dados'!$B$4:$J$50,8,FALSE)*PRINCIPAL!$H$48*(1-(PRINCIPAL!$M$48/100)),IF(AND(PRINCIPAL!$H$48&lt;&gt;"",L150=PRINCIPAL!$N$48),VLOOKUP($AH$126,'Banco de Dados'!$B$4:$J$50,8,FALSE)*PRINCIPAL!$H$48*(1-(PRINCIPAL!$O$48/100)),IF(PRINCIPAL!$H$48&lt;&gt;"",VLOOKUP($AH$126,'Banco de Dados'!$B$4:$J$50,8,FALSE)*PRINCIPAL!$H$48,IF(OR(L150=PRINCIPAL!$I$48,L150=PRINCIPAL!$I$48+PRINCIPAL!$I$48,L150=PRINCIPAL!$I$48+PRINCIPAL!$I$48+PRINCIPAL!$I$48),0,IF(L150=PRINCIPAL!$J$48,VLOOKUP($AH$126,'Banco de Dados'!$B$4:$J$50,6,FALSE)*(1-(PRINCIPAL!$K$48/100)),IF(L150=PRINCIPAL!$L$48,VLOOKUP($AH$126,'Banco de Dados'!$B$4:$J$50,6,FALSE)*(1-(PRINCIPAL!$M$48/100)),IF(L150=PRINCIPAL!$N$48,VLOOKUP($AH$126,'Banco de Dados'!$B$4:$J$50,6,FALSE)*(1-(PRINCIPAL!$O$48/100)),VLOOKUP($AH$126,'Banco de Dados'!$B$4:$J$50,6,FALSE)))))))))),"")</f>
        <v/>
      </c>
      <c r="AH150" s="29" t="str">
        <f>IFERROR(AG150*(IFERROR(VLOOKUP($AH$126,'Banco de Dados'!$B$4:$J$50,4,FALSE),"ERRO")),"")</f>
        <v/>
      </c>
      <c r="AI150" s="29" t="str">
        <f t="shared" si="81"/>
        <v/>
      </c>
      <c r="AJ150" s="103" t="str">
        <f>IFERROR(AI150*(C150*(PRINCIPAL!$G$48/100))*0.47*(44/12),"")</f>
        <v/>
      </c>
      <c r="AK150" s="111" t="str">
        <f t="shared" si="82"/>
        <v/>
      </c>
      <c r="AL150" s="30" t="str">
        <f>IFERROR(IF(AND(PRINCIPAL!$H$49&lt;&gt;"",OR(L150=PRINCIPAL!$I$49,L150=PRINCIPAL!$I$49+PRINCIPAL!$I$49,L150=PRINCIPAL!$I$49+PRINCIPAL!$I$49+PRINCIPAL!$I$49)),0,IF(AND(PRINCIPAL!$H$49&lt;&gt;"",L150=PRINCIPAL!$J$49),VLOOKUP($AM$126,'Banco de Dados'!$B$4:$J$50,8,FALSE)*PRINCIPAL!$H$49*(1-(PRINCIPAL!$K$49/100)),IF(AND(PRINCIPAL!$H$49&lt;&gt;"",L150=PRINCIPAL!$L$49),VLOOKUP($AM$126,'Banco de Dados'!$B$4:$J$50,8,FALSE)*PRINCIPAL!$H$49*(1-(PRINCIPAL!$M$49/100)),IF(AND(PRINCIPAL!$H$49&lt;&gt;"",L150=PRINCIPAL!$N$49),VLOOKUP($AM$126,'Banco de Dados'!$B$4:$J$50,8,FALSE)*PRINCIPAL!$H$49*(1-(PRINCIPAL!$O$49/100)),IF(PRINCIPAL!$H$49&lt;&gt;"",VLOOKUP($AM$126,'Banco de Dados'!$B$4:$J$50,8,FALSE)*PRINCIPAL!$H$49,IF(OR(L150=PRINCIPAL!$I$49,L150=PRINCIPAL!$I$49+PRINCIPAL!$I$49,L150=PRINCIPAL!$I$49+PRINCIPAL!$I$49+PRINCIPAL!$I$49),0,IF(L150=PRINCIPAL!$J$49,VLOOKUP($AM$126,'Banco de Dados'!$B$4:$J$50,6,FALSE)*(1-(PRINCIPAL!$K$49/100)),IF(L150=PRINCIPAL!$L$49,VLOOKUP($AM$126,'Banco de Dados'!$B$4:$J$50,6,FALSE)*(1-(PRINCIPAL!$M$49/100)),IF(L150=PRINCIPAL!$N$49,VLOOKUP($AM$126,'Banco de Dados'!$B$4:$J$50,6,FALSE)*(1-(PRINCIPAL!$O$49/100)),VLOOKUP($AM$126,'Banco de Dados'!$B$4:$J$50,6,FALSE)))))))))),"")</f>
        <v/>
      </c>
      <c r="AM150" s="29" t="str">
        <f>IFERROR(AL150*(IFERROR(VLOOKUP($AM$126,'Banco de Dados'!$B$4:$J$50,4,FALSE),"ERRO")),"")</f>
        <v/>
      </c>
      <c r="AN150" s="29" t="str">
        <f t="shared" si="83"/>
        <v/>
      </c>
      <c r="AO150" s="103" t="str">
        <f>IFERROR(AN150*(C150*(PRINCIPAL!$G$49/100))*0.47*(44/12),"")</f>
        <v/>
      </c>
      <c r="AP150" s="111" t="str">
        <f t="shared" si="84"/>
        <v/>
      </c>
      <c r="AQ150" s="30" t="str">
        <f>IFERROR(IF(AND(PRINCIPAL!$H$50&lt;&gt;"",OR(L150=PRINCIPAL!$I$50,L150=PRINCIPAL!$I$50+PRINCIPAL!$I$50,L150=PRINCIPAL!$I$50+PRINCIPAL!$I$50+PRINCIPAL!$I$50)),0,IF(AND(PRINCIPAL!$H$50&lt;&gt;"",L150=PRINCIPAL!$J$50),VLOOKUP($AR$126,'Banco de Dados'!$B$4:$J$50,8,FALSE)*PRINCIPAL!$H$50*(1-(PRINCIPAL!$K$50/100)),IF(AND(PRINCIPAL!$H$50&lt;&gt;"",L150=PRINCIPAL!$L$50),VLOOKUP($AR$126,'Banco de Dados'!$B$4:$J$50,8,FALSE)*PRINCIPAL!$H$50*(1-(PRINCIPAL!$M$50/100)),IF(AND(PRINCIPAL!$H$50&lt;&gt;"",L150=PRINCIPAL!$N$50),VLOOKUP($AR$126,'Banco de Dados'!$B$4:$J$50,8,FALSE)*PRINCIPAL!$H$50*(1-(PRINCIPAL!$O$50/100)),IF(PRINCIPAL!$H$50&lt;&gt;"",VLOOKUP($AR$126,'Banco de Dados'!$B$4:$J$50,8,FALSE)*PRINCIPAL!$H$50,IF(OR(L150=PRINCIPAL!$I$50,L150=PRINCIPAL!$I$50+PRINCIPAL!$I$50,L150=PRINCIPAL!$I$50+PRINCIPAL!$I$50+PRINCIPAL!$I$50),0,IF(L150=PRINCIPAL!$J$50,VLOOKUP($AR$126,'Banco de Dados'!$B$4:$J$50,6,FALSE)*(1-(PRINCIPAL!$K$50/100)),IF(L150=PRINCIPAL!$L$50,VLOOKUP($AR$126,'Banco de Dados'!$B$4:$J$50,6,FALSE)*(1-(PRINCIPAL!$M$50/100)),IF(L150=PRINCIPAL!$N$50,VLOOKUP($AR$126,'Banco de Dados'!$B$4:$J$50,6,FALSE)*(1-(PRINCIPAL!$O$50/100)),VLOOKUP($AR$126,'Banco de Dados'!$B$4:$J$50,6,FALSE)))))))))),"")</f>
        <v/>
      </c>
      <c r="AR150" s="29" t="str">
        <f>IFERROR(AQ150*(IFERROR(VLOOKUP($AR$126,'Banco de Dados'!$B$4:$J$50,4,FALSE),"ERRO")),"")</f>
        <v/>
      </c>
      <c r="AS150" s="29" t="str">
        <f t="shared" si="85"/>
        <v/>
      </c>
      <c r="AT150" s="103" t="str">
        <f>IFERROR(AS150*(C150*(PRINCIPAL!$G$50/100))*0.47*(44/12),"")</f>
        <v/>
      </c>
      <c r="AU150" s="111" t="str">
        <f t="shared" si="86"/>
        <v/>
      </c>
      <c r="AV150" s="30" t="str">
        <f>IFERROR(IF(AND(PRINCIPAL!$H$51&lt;&gt;"",OR(L150=PRINCIPAL!$I$51,L150=PRINCIPAL!$I$51+PRINCIPAL!$I$51,L150=PRINCIPAL!$I$51+PRINCIPAL!$I$51+PRINCIPAL!$I$51)),0,IF(AND(PRINCIPAL!$H$51&lt;&gt;"",L150=PRINCIPAL!$J$51),VLOOKUP($AW$126,'Banco de Dados'!$B$4:$J$50,8,FALSE)*PRINCIPAL!$H$51*(1-(PRINCIPAL!$K$51/100)),IF(AND(PRINCIPAL!$H$51&lt;&gt;"",L150=PRINCIPAL!$L$51),VLOOKUP($AW$126,'Banco de Dados'!$B$4:$J$50,8,FALSE)*PRINCIPAL!$H$51*(1-(PRINCIPAL!$M$51/100)),IF(AND(PRINCIPAL!$H$51&lt;&gt;"",L150=PRINCIPAL!$N$51),VLOOKUP($AW$126,'Banco de Dados'!$B$4:$J$50,8,FALSE)*PRINCIPAL!$H$51*(1-(PRINCIPAL!$O$51/100)),IF(PRINCIPAL!$H$51&lt;&gt;"",VLOOKUP($AW$126,'Banco de Dados'!$B$4:$J$50,8,FALSE)*PRINCIPAL!$H$51,IF(OR(L150=PRINCIPAL!$I$51,L150=PRINCIPAL!$I$51+PRINCIPAL!$I$51,L150=PRINCIPAL!$I$51+PRINCIPAL!$I$51+PRINCIPAL!$I$51),0,IF(L150=PRINCIPAL!$J$51,VLOOKUP($AW$126,'Banco de Dados'!$B$4:$J$50,6,FALSE)*(1-(PRINCIPAL!$K$51/100)),IF(L150=PRINCIPAL!$L$51,VLOOKUP($AW$126,'Banco de Dados'!$B$4:$J$50,6,FALSE)*(1-(PRINCIPAL!$M$51/100)),IF(L150=PRINCIPAL!$N$51,VLOOKUP($AW$126,'Banco de Dados'!$B$4:$J$50,6,FALSE)*(1-(PRINCIPAL!$O$51/100)),VLOOKUP($AW$126,'Banco de Dados'!$B$4:$J$50,6,FALSE)))))))))),"")</f>
        <v/>
      </c>
      <c r="AW150" s="29" t="str">
        <f>IFERROR(AV150*(IFERROR(VLOOKUP($AW$126,'Banco de Dados'!$B$4:$J$50,4,FALSE),"ERRO")),"")</f>
        <v/>
      </c>
      <c r="AX150" s="29" t="str">
        <f t="shared" si="87"/>
        <v/>
      </c>
      <c r="AY150" s="103" t="str">
        <f>IFERROR(AX150*(C150*(PRINCIPAL!$G$51/100))*0.47*(44/12),"")</f>
        <v/>
      </c>
      <c r="AZ150" s="111" t="str">
        <f t="shared" si="88"/>
        <v/>
      </c>
      <c r="BA150" s="30" t="str">
        <f>IFERROR(IF(AND(PRINCIPAL!$H$52&lt;&gt;"",OR(L150=PRINCIPAL!$I$52,L150=PRINCIPAL!$I$52+PRINCIPAL!$I$52,L150=PRINCIPAL!$I$52+PRINCIPAL!$I$52+PRINCIPAL!$I$52)),0,IF(AND(PRINCIPAL!$H$52&lt;&gt;"",L150=PRINCIPAL!$J$52),VLOOKUP($BB$126,'Banco de Dados'!$B$4:$J$50,8,FALSE)*PRINCIPAL!$H$52*(1-(PRINCIPAL!$K$52/100)),IF(AND(PRINCIPAL!$H$52&lt;&gt;"",L150=PRINCIPAL!$L$52),VLOOKUP($BB$126,'Banco de Dados'!$B$4:$J$50,8,FALSE)*PRINCIPAL!$H$52*(1-(PRINCIPAL!$M$52/100)),IF(AND(PRINCIPAL!$H$52&lt;&gt;"",L150=PRINCIPAL!$N$52),VLOOKUP($BB$126,'Banco de Dados'!$B$4:$J$50,8,FALSE)*PRINCIPAL!$H$52*(1-(PRINCIPAL!$O$52/100)),IF(PRINCIPAL!$H$52&lt;&gt;"",VLOOKUP($BB$126,'Banco de Dados'!$B$4:$J$50,8,FALSE)*PRINCIPAL!$H$52,IF(OR(L150=PRINCIPAL!$I$52,L150=PRINCIPAL!$I$52+PRINCIPAL!$I$52,L150=PRINCIPAL!$I$52+PRINCIPAL!$I$52+PRINCIPAL!$I$52),0,IF(L150=PRINCIPAL!$J$52,VLOOKUP($BB$126,'Banco de Dados'!$B$4:$J$50,6,FALSE)*(1-(PRINCIPAL!$K$52/100)),IF(L150=PRINCIPAL!$L$52,VLOOKUP($BB$126,'Banco de Dados'!$B$4:$J$50,6,FALSE)*(1-(PRINCIPAL!$M$52/100)),IF(L150=PRINCIPAL!$N$52,VLOOKUP($BB$126,'Banco de Dados'!$B$4:$J$50,6,FALSE)*(1-(PRINCIPAL!$O$52/100)),VLOOKUP($BB$126,'Banco de Dados'!$B$4:$J$50,6,FALSE)))))))))),"")</f>
        <v/>
      </c>
      <c r="BB150" s="29" t="str">
        <f>IFERROR(BA150*(IFERROR(VLOOKUP($BB$126,'Banco de Dados'!$B$4:$J$50,4,FALSE),"ERRO")),"")</f>
        <v/>
      </c>
      <c r="BC150" s="29" t="str">
        <f t="shared" si="89"/>
        <v/>
      </c>
      <c r="BD150" s="103" t="str">
        <f>IFERROR(BC150*(C150*(PRINCIPAL!$G$52/100))*0.47*(44/12),"")</f>
        <v/>
      </c>
      <c r="BE150" s="111" t="str">
        <f t="shared" si="90"/>
        <v/>
      </c>
      <c r="BF150" s="30" t="str">
        <f>IFERROR(IF(AND(PRINCIPAL!$H$53&lt;&gt;"",OR(L150=PRINCIPAL!$I$53,L150=PRINCIPAL!$I$53+PRINCIPAL!$I$53,L150=PRINCIPAL!$I$53+PRINCIPAL!$I$53+PRINCIPAL!$I$53)),0,IF(AND(PRINCIPAL!$H$53&lt;&gt;"",L150=PRINCIPAL!$J$53),VLOOKUP($BG$126,'Banco de Dados'!$B$4:$J$50,8,FALSE)*PRINCIPAL!$H$53*(1-(PRINCIPAL!$K$53/100)),IF(AND(PRINCIPAL!$H$53&lt;&gt;"",L150=PRINCIPAL!$L$53),VLOOKUP($BG$126,'Banco de Dados'!$B$4:$J$50,8,FALSE)*PRINCIPAL!$H$53*(1-(PRINCIPAL!$M$53/100)),IF(AND(PRINCIPAL!$H$53&lt;&gt;"",L150=PRINCIPAL!$N$53),VLOOKUP($BG$126,'Banco de Dados'!$B$4:$J$50,8,FALSE)*PRINCIPAL!$H$53*(1-(PRINCIPAL!$O$53/100)),IF(PRINCIPAL!$H$53&lt;&gt;"",VLOOKUP($BG$126,'Banco de Dados'!$B$4:$J$50,8,FALSE)*PRINCIPAL!$H$53,IF(OR(L150=PRINCIPAL!$I$53,L150=PRINCIPAL!$I$53+PRINCIPAL!$I$53,L150=PRINCIPAL!$I$53+PRINCIPAL!$I$53+PRINCIPAL!$I$53),0,IF(L150=PRINCIPAL!$J$53,VLOOKUP($BG$126,'Banco de Dados'!$B$4:$J$50,6,FALSE)*(1-(PRINCIPAL!$K$53/100)),IF(L150=PRINCIPAL!$L$53,VLOOKUP($BG$126,'Banco de Dados'!$B$4:$J$50,6,FALSE)*(1-(PRINCIPAL!$M$53/100)),IF(L150=PRINCIPAL!$N$53,VLOOKUP($BG$126,'Banco de Dados'!$B$4:$J$50,6,FALSE)*(1-(PRINCIPAL!$O$53/100)),VLOOKUP($BG$126,'Banco de Dados'!$B$4:$J$50,6,FALSE)))))))))),"")</f>
        <v/>
      </c>
      <c r="BG150" s="29" t="str">
        <f>IFERROR(BF150*(IFERROR(VLOOKUP($BG$126,'Banco de Dados'!$B$4:$J$50,4,FALSE),"ERRO")),"")</f>
        <v/>
      </c>
      <c r="BH150" s="29" t="str">
        <f t="shared" si="91"/>
        <v/>
      </c>
      <c r="BI150" s="103" t="str">
        <f>IFERROR(BH150*(C150*(PRINCIPAL!$G$53/100))*0.47*(44/12),"")</f>
        <v/>
      </c>
      <c r="BJ150" s="102" t="str">
        <f t="shared" si="92"/>
        <v/>
      </c>
    </row>
    <row r="151" spans="2:62" ht="12.75" customHeight="1" x14ac:dyDescent="0.3">
      <c r="B151" s="326">
        <f t="shared" si="74"/>
        <v>2043</v>
      </c>
      <c r="C151" s="340"/>
      <c r="D151" s="1"/>
      <c r="E151" s="116">
        <v>23</v>
      </c>
      <c r="F151" s="24" t="str">
        <f>IFERROR(VLOOKUP($G$126,'Banco de Dados'!$B$4:$J$50,6,FALSE),"")</f>
        <v/>
      </c>
      <c r="G151" s="25" t="str">
        <f>IFERROR(F151*(IFERROR(VLOOKUP($G$126,'Banco de Dados'!$B$4:$J$50,4,FALSE),"ERRO")),"")</f>
        <v/>
      </c>
      <c r="H151" s="25" t="str">
        <f t="shared" si="75"/>
        <v/>
      </c>
      <c r="I151" s="103" t="str">
        <f t="shared" si="76"/>
        <v/>
      </c>
      <c r="J151" s="117" t="str">
        <f t="shared" si="77"/>
        <v/>
      </c>
      <c r="K151" s="1"/>
      <c r="L151" s="91">
        <v>23</v>
      </c>
      <c r="M151" s="24" t="str">
        <f>IFERROR(IF(AND(PRINCIPAL!$H$44&lt;&gt;"",OR(L151=PRINCIPAL!$I$44,L151=PRINCIPAL!$I$44+PRINCIPAL!$I$44,L151=PRINCIPAL!$I$44+PRINCIPAL!$I$44+PRINCIPAL!$I$44)),0,IF(AND(PRINCIPAL!$H$44&lt;&gt;"",L151=PRINCIPAL!$J$44),VLOOKUP($N$126,'Banco de Dados'!$B$4:$J$50,8,FALSE)*PRINCIPAL!$H$44*(1-(PRINCIPAL!$K$44/100)),IF(AND(PRINCIPAL!$H$44&lt;&gt;"",L151=PRINCIPAL!$L$44),VLOOKUP($N$126,'Banco de Dados'!$B$4:$J$50,8,FALSE)*PRINCIPAL!$H$44*(1-(PRINCIPAL!$M$44/100)),IF(AND(PRINCIPAL!$H$44&lt;&gt;"",L151=PRINCIPAL!$N$44),VLOOKUP($N$126,'Banco de Dados'!$B$4:$J$50,8,FALSE)*PRINCIPAL!$H$44*(1-(PRINCIPAL!$O$44/100)),IF(PRINCIPAL!$H$44&lt;&gt;"",VLOOKUP($N$126,'Banco de Dados'!$B$4:$J$50,8,FALSE)*PRINCIPAL!$H$44,IF(OR(L151=PRINCIPAL!$I$44,L151=PRINCIPAL!$I$44+PRINCIPAL!$I$44,L151=PRINCIPAL!$I$44+PRINCIPAL!$I$44+PRINCIPAL!$I$44),0,IF(L151=PRINCIPAL!$J$44,VLOOKUP($N$126,'Banco de Dados'!$B$4:$J$50,6,FALSE)*(1-(PRINCIPAL!$K$44/100)),IF(L151=PRINCIPAL!$L$44,VLOOKUP($N$126,'Banco de Dados'!$B$4:$J$50,6,FALSE)*(1-(PRINCIPAL!$M$44/100)),IF(L151=PRINCIPAL!$N$44,VLOOKUP($N$126,'Banco de Dados'!$B$4:$J$50,6,FALSE)*(1-(PRINCIPAL!$O$44/100)),VLOOKUP($N$126,'Banco de Dados'!$B$4:$J$50,6,FALSE)))))))))),"")</f>
        <v/>
      </c>
      <c r="N151" s="25" t="str">
        <f>IFERROR(M151*(IFERROR(VLOOKUP($N$126,'Banco de Dados'!$B$4:$J$50,4,FALSE),"ERRO")),"")</f>
        <v/>
      </c>
      <c r="O151" s="25" t="str">
        <f t="shared" si="72"/>
        <v/>
      </c>
      <c r="P151" s="103" t="str">
        <f>IFERROR(O151*(C151*(PRINCIPAL!$G$44/100))*0.47*(44/12),"")</f>
        <v/>
      </c>
      <c r="Q151" s="107" t="str">
        <f t="shared" si="95"/>
        <v/>
      </c>
      <c r="R151" s="29" t="str">
        <f>IFERROR(IF(AND(PRINCIPAL!$H$45&lt;&gt;"",OR(L151=PRINCIPAL!$I$45,L151=PRINCIPAL!$I$45+PRINCIPAL!$I$45,L151=PRINCIPAL!$I$45+PRINCIPAL!$I$45+PRINCIPAL!$I$45)),0,IF(AND(PRINCIPAL!$H$45&lt;&gt;"",L151=PRINCIPAL!$J$45),VLOOKUP($S$126,'Banco de Dados'!$B$4:$J$50,8,FALSE)*PRINCIPAL!$H$45*(1-(PRINCIPAL!$K$45/100)),IF(AND(PRINCIPAL!$H$45&lt;&gt;"",L151=PRINCIPAL!$L$45),VLOOKUP($S$126,'Banco de Dados'!$B$4:$J$50,8,FALSE)*PRINCIPAL!$H$45*(1-(PRINCIPAL!$M$45/100)),IF(AND(PRINCIPAL!$H$45&lt;&gt;"",L151=PRINCIPAL!$N$45),VLOOKUP($S$126,'Banco de Dados'!$B$4:$J$50,8,FALSE)*PRINCIPAL!$H$45*(1-(PRINCIPAL!$O$45/100)),IF(PRINCIPAL!$H$45&lt;&gt;"",VLOOKUP($S$126,'Banco de Dados'!$B$4:$J$50,8,FALSE)*PRINCIPAL!$H$45,IF(OR(L151=PRINCIPAL!$I$45,L151=PRINCIPAL!$I$45+PRINCIPAL!$I$45,L151=PRINCIPAL!$I$45+PRINCIPAL!$I$45+PRINCIPAL!$I$45),0,IF(L151=PRINCIPAL!$J$45,VLOOKUP($S$126,'Banco de Dados'!$B$4:$J$50,6,FALSE)*(1-(PRINCIPAL!$K$45/100)),IF(L151=PRINCIPAL!$L$45,VLOOKUP($S$126,'Banco de Dados'!$B$4:$J$50,6,FALSE)*(1-(PRINCIPAL!$M$45/100)),IF(L151=PRINCIPAL!$N$45,VLOOKUP($S$126,'Banco de Dados'!$B$4:$J$50,6,FALSE)*(1-(PRINCIPAL!$O$45/100)),VLOOKUP($S$126,'Banco de Dados'!$B$4:$J$50,6,FALSE)))))))))),"")</f>
        <v/>
      </c>
      <c r="S151" s="29" t="str">
        <f>IFERROR(R151*(IFERROR(VLOOKUP($S$126,'Banco de Dados'!$B$4:$J$50,4,FALSE),"ERRO")),"")</f>
        <v/>
      </c>
      <c r="T151" s="29" t="str">
        <f t="shared" si="78"/>
        <v/>
      </c>
      <c r="U151" s="103" t="str">
        <f>IFERROR(T151*(C151*(PRINCIPAL!$G$45/100))*0.47*(44/12),"")</f>
        <v/>
      </c>
      <c r="V151" s="103" t="str">
        <f t="shared" si="96"/>
        <v/>
      </c>
      <c r="W151" s="30" t="str">
        <f>IFERROR(IF(AND(PRINCIPAL!$H$46&lt;&gt;"",OR(L151=PRINCIPAL!$I$46,L151=PRINCIPAL!$I$46+PRINCIPAL!$I$46,L151=PRINCIPAL!$I$46+PRINCIPAL!$I$46+PRINCIPAL!$I$46)),0,IF(AND(PRINCIPAL!$H$46&lt;&gt;"",L151=PRINCIPAL!$J$46),VLOOKUP($X$126,'Banco de Dados'!$B$4:$J$50,8,FALSE)*PRINCIPAL!$H$46*(1-(PRINCIPAL!$K$46/100)),IF(AND(PRINCIPAL!$H$46&lt;&gt;"",L151=PRINCIPAL!$L$46),VLOOKUP($X$126,'Banco de Dados'!$B$4:$J$50,8,FALSE)*PRINCIPAL!$H$46*(1-(PRINCIPAL!$M$46/100)),IF(AND(PRINCIPAL!$H$46&lt;&gt;"",L151=PRINCIPAL!$N$46),VLOOKUP($X$126,'Banco de Dados'!$B$4:$J$50,8,FALSE)*PRINCIPAL!$H$46*(1-(PRINCIPAL!$O$46/100)),IF(PRINCIPAL!$H$46&lt;&gt;"",VLOOKUP($X$126,'Banco de Dados'!$B$4:$J$50,8,FALSE)*PRINCIPAL!$H$46,IF(OR(L151=PRINCIPAL!$I$46,L151=PRINCIPAL!$I$46+PRINCIPAL!$I$46,L151=PRINCIPAL!$I$46+PRINCIPAL!$I$46+PRINCIPAL!$I$46),0,IF(L151=PRINCIPAL!$J$46,VLOOKUP($X$126,'Banco de Dados'!$B$4:$J$50,6,FALSE)*(1-(PRINCIPAL!$K$46/100)),IF(L151=PRINCIPAL!$L$46,VLOOKUP($X$126,'Banco de Dados'!$B$4:$J$50,6,FALSE)*(1-(PRINCIPAL!$M$46/100)),IF(L151=PRINCIPAL!$N$46,VLOOKUP($X$126,'Banco de Dados'!$B$4:$J$50,6,FALSE)*(1-(PRINCIPAL!$O$46/100)),VLOOKUP($X$126,'Banco de Dados'!$B$4:$J$50,6,FALSE)))))))))),"")</f>
        <v/>
      </c>
      <c r="X151" s="29" t="str">
        <f>IFERROR(W151*(IFERROR(VLOOKUP($X$126,'Banco de Dados'!$B$4:$J$50,4,FALSE),"ERRO")),"")</f>
        <v/>
      </c>
      <c r="Y151" s="29" t="str">
        <f t="shared" si="93"/>
        <v/>
      </c>
      <c r="Z151" s="103" t="str">
        <f>IFERROR(Y151*(C151*(PRINCIPAL!$G$46/100))*0.47*(44/12),"")</f>
        <v/>
      </c>
      <c r="AA151" s="111" t="str">
        <f t="shared" si="94"/>
        <v/>
      </c>
      <c r="AB151" s="30" t="str">
        <f>IFERROR(IF(AND(PRINCIPAL!$H$47&lt;&gt;"",OR(L151=PRINCIPAL!$I$47,L151=PRINCIPAL!$I$47+PRINCIPAL!$I$47,L151=PRINCIPAL!$I$47+PRINCIPAL!$I$47+PRINCIPAL!$I$47)),0,IF(AND(PRINCIPAL!$H$47&lt;&gt;"",L151=PRINCIPAL!$J$47),VLOOKUP($AC$126,'Banco de Dados'!$B$4:$J$50,8,FALSE)*PRINCIPAL!$H$47*(1-(PRINCIPAL!$K$47/100)),IF(AND(PRINCIPAL!$H$47&lt;&gt;"",L151=PRINCIPAL!$L$47),VLOOKUP($AC$126,'Banco de Dados'!$B$4:$J$50,8,FALSE)*PRINCIPAL!$H$47*(1-(PRINCIPAL!$M$47/100)),IF(AND(PRINCIPAL!$H$47&lt;&gt;"",L151=PRINCIPAL!$N$47),VLOOKUP($AC$126,'Banco de Dados'!$B$4:$J$50,8,FALSE)*PRINCIPAL!$H$47*(1-(PRINCIPAL!$O$47/100)),IF(PRINCIPAL!$H$47&lt;&gt;"",VLOOKUP($AC$126,'Banco de Dados'!$B$4:$J$50,8,FALSE)*PRINCIPAL!$H$47,IF(OR(L151=PRINCIPAL!$I$47,L151=PRINCIPAL!$I$47+PRINCIPAL!$I$47,L151=PRINCIPAL!$I$47+PRINCIPAL!$I$47+PRINCIPAL!$I$47),0,IF(L151=PRINCIPAL!$J$47,VLOOKUP($AC$126,'Banco de Dados'!$B$4:$J$50,6,FALSE)*(1-(PRINCIPAL!$K$47/100)),IF(L151=PRINCIPAL!$L$47,VLOOKUP($AC$126,'Banco de Dados'!$B$4:$J$50,6,FALSE)*(1-(PRINCIPAL!$M$47/100)),IF(L151=PRINCIPAL!$N$47,VLOOKUP($AC$126,'Banco de Dados'!$B$4:$J$50,6,FALSE)*(1-(PRINCIPAL!$O$47/100)),VLOOKUP($AC$126,'Banco de Dados'!$B$4:$J$50,6,FALSE)))))))))),"")</f>
        <v/>
      </c>
      <c r="AC151" s="29" t="str">
        <f>IFERROR(AB151*(IFERROR(VLOOKUP($AC$126,'Banco de Dados'!$B$4:$J$50,4,FALSE),"ERRO")),"")</f>
        <v/>
      </c>
      <c r="AD151" s="29" t="str">
        <f t="shared" si="79"/>
        <v/>
      </c>
      <c r="AE151" s="103" t="str">
        <f>IFERROR(AD151*(C151*(PRINCIPAL!$G$47/100))*0.47*(44/12),"")</f>
        <v/>
      </c>
      <c r="AF151" s="111" t="str">
        <f t="shared" si="80"/>
        <v/>
      </c>
      <c r="AG151" s="30" t="str">
        <f>IFERROR(IF(AND(PRINCIPAL!$H$48&lt;&gt;"",OR(L151=PRINCIPAL!$I$48,L151=PRINCIPAL!$I$48+PRINCIPAL!$I$48,L151=PRINCIPAL!$I$48+PRINCIPAL!$I$48+PRINCIPAL!$I$48)),0,IF(AND(PRINCIPAL!$H$48&lt;&gt;"",L151=PRINCIPAL!$J$48),VLOOKUP($AH$126,'Banco de Dados'!$B$4:$J$50,8,FALSE)*PRINCIPAL!$H$48*(1-(PRINCIPAL!$K$48/100)),IF(AND(PRINCIPAL!$H$48&lt;&gt;"",L151=PRINCIPAL!$L$48),VLOOKUP($AH$126,'Banco de Dados'!$B$4:$J$50,8,FALSE)*PRINCIPAL!$H$48*(1-(PRINCIPAL!$M$48/100)),IF(AND(PRINCIPAL!$H$48&lt;&gt;"",L151=PRINCIPAL!$N$48),VLOOKUP($AH$126,'Banco de Dados'!$B$4:$J$50,8,FALSE)*PRINCIPAL!$H$48*(1-(PRINCIPAL!$O$48/100)),IF(PRINCIPAL!$H$48&lt;&gt;"",VLOOKUP($AH$126,'Banco de Dados'!$B$4:$J$50,8,FALSE)*PRINCIPAL!$H$48,IF(OR(L151=PRINCIPAL!$I$48,L151=PRINCIPAL!$I$48+PRINCIPAL!$I$48,L151=PRINCIPAL!$I$48+PRINCIPAL!$I$48+PRINCIPAL!$I$48),0,IF(L151=PRINCIPAL!$J$48,VLOOKUP($AH$126,'Banco de Dados'!$B$4:$J$50,6,FALSE)*(1-(PRINCIPAL!$K$48/100)),IF(L151=PRINCIPAL!$L$48,VLOOKUP($AH$126,'Banco de Dados'!$B$4:$J$50,6,FALSE)*(1-(PRINCIPAL!$M$48/100)),IF(L151=PRINCIPAL!$N$48,VLOOKUP($AH$126,'Banco de Dados'!$B$4:$J$50,6,FALSE)*(1-(PRINCIPAL!$O$48/100)),VLOOKUP($AH$126,'Banco de Dados'!$B$4:$J$50,6,FALSE)))))))))),"")</f>
        <v/>
      </c>
      <c r="AH151" s="29" t="str">
        <f>IFERROR(AG151*(IFERROR(VLOOKUP($AH$126,'Banco de Dados'!$B$4:$J$50,4,FALSE),"ERRO")),"")</f>
        <v/>
      </c>
      <c r="AI151" s="29" t="str">
        <f t="shared" si="81"/>
        <v/>
      </c>
      <c r="AJ151" s="103" t="str">
        <f>IFERROR(AI151*(C151*(PRINCIPAL!$G$48/100))*0.47*(44/12),"")</f>
        <v/>
      </c>
      <c r="AK151" s="111" t="str">
        <f t="shared" si="82"/>
        <v/>
      </c>
      <c r="AL151" s="30" t="str">
        <f>IFERROR(IF(AND(PRINCIPAL!$H$49&lt;&gt;"",OR(L151=PRINCIPAL!$I$49,L151=PRINCIPAL!$I$49+PRINCIPAL!$I$49,L151=PRINCIPAL!$I$49+PRINCIPAL!$I$49+PRINCIPAL!$I$49)),0,IF(AND(PRINCIPAL!$H$49&lt;&gt;"",L151=PRINCIPAL!$J$49),VLOOKUP($AM$126,'Banco de Dados'!$B$4:$J$50,8,FALSE)*PRINCIPAL!$H$49*(1-(PRINCIPAL!$K$49/100)),IF(AND(PRINCIPAL!$H$49&lt;&gt;"",L151=PRINCIPAL!$L$49),VLOOKUP($AM$126,'Banco de Dados'!$B$4:$J$50,8,FALSE)*PRINCIPAL!$H$49*(1-(PRINCIPAL!$M$49/100)),IF(AND(PRINCIPAL!$H$49&lt;&gt;"",L151=PRINCIPAL!$N$49),VLOOKUP($AM$126,'Banco de Dados'!$B$4:$J$50,8,FALSE)*PRINCIPAL!$H$49*(1-(PRINCIPAL!$O$49/100)),IF(PRINCIPAL!$H$49&lt;&gt;"",VLOOKUP($AM$126,'Banco de Dados'!$B$4:$J$50,8,FALSE)*PRINCIPAL!$H$49,IF(OR(L151=PRINCIPAL!$I$49,L151=PRINCIPAL!$I$49+PRINCIPAL!$I$49,L151=PRINCIPAL!$I$49+PRINCIPAL!$I$49+PRINCIPAL!$I$49),0,IF(L151=PRINCIPAL!$J$49,VLOOKUP($AM$126,'Banco de Dados'!$B$4:$J$50,6,FALSE)*(1-(PRINCIPAL!$K$49/100)),IF(L151=PRINCIPAL!$L$49,VLOOKUP($AM$126,'Banco de Dados'!$B$4:$J$50,6,FALSE)*(1-(PRINCIPAL!$M$49/100)),IF(L151=PRINCIPAL!$N$49,VLOOKUP($AM$126,'Banco de Dados'!$B$4:$J$50,6,FALSE)*(1-(PRINCIPAL!$O$49/100)),VLOOKUP($AM$126,'Banco de Dados'!$B$4:$J$50,6,FALSE)))))))))),"")</f>
        <v/>
      </c>
      <c r="AM151" s="29" t="str">
        <f>IFERROR(AL151*(IFERROR(VLOOKUP($AM$126,'Banco de Dados'!$B$4:$J$50,4,FALSE),"ERRO")),"")</f>
        <v/>
      </c>
      <c r="AN151" s="29" t="str">
        <f t="shared" si="83"/>
        <v/>
      </c>
      <c r="AO151" s="103" t="str">
        <f>IFERROR(AN151*(C151*(PRINCIPAL!$G$49/100))*0.47*(44/12),"")</f>
        <v/>
      </c>
      <c r="AP151" s="111" t="str">
        <f t="shared" si="84"/>
        <v/>
      </c>
      <c r="AQ151" s="30" t="str">
        <f>IFERROR(IF(AND(PRINCIPAL!$H$50&lt;&gt;"",OR(L151=PRINCIPAL!$I$50,L151=PRINCIPAL!$I$50+PRINCIPAL!$I$50,L151=PRINCIPAL!$I$50+PRINCIPAL!$I$50+PRINCIPAL!$I$50)),0,IF(AND(PRINCIPAL!$H$50&lt;&gt;"",L151=PRINCIPAL!$J$50),VLOOKUP($AR$126,'Banco de Dados'!$B$4:$J$50,8,FALSE)*PRINCIPAL!$H$50*(1-(PRINCIPAL!$K$50/100)),IF(AND(PRINCIPAL!$H$50&lt;&gt;"",L151=PRINCIPAL!$L$50),VLOOKUP($AR$126,'Banco de Dados'!$B$4:$J$50,8,FALSE)*PRINCIPAL!$H$50*(1-(PRINCIPAL!$M$50/100)),IF(AND(PRINCIPAL!$H$50&lt;&gt;"",L151=PRINCIPAL!$N$50),VLOOKUP($AR$126,'Banco de Dados'!$B$4:$J$50,8,FALSE)*PRINCIPAL!$H$50*(1-(PRINCIPAL!$O$50/100)),IF(PRINCIPAL!$H$50&lt;&gt;"",VLOOKUP($AR$126,'Banco de Dados'!$B$4:$J$50,8,FALSE)*PRINCIPAL!$H$50,IF(OR(L151=PRINCIPAL!$I$50,L151=PRINCIPAL!$I$50+PRINCIPAL!$I$50,L151=PRINCIPAL!$I$50+PRINCIPAL!$I$50+PRINCIPAL!$I$50),0,IF(L151=PRINCIPAL!$J$50,VLOOKUP($AR$126,'Banco de Dados'!$B$4:$J$50,6,FALSE)*(1-(PRINCIPAL!$K$50/100)),IF(L151=PRINCIPAL!$L$50,VLOOKUP($AR$126,'Banco de Dados'!$B$4:$J$50,6,FALSE)*(1-(PRINCIPAL!$M$50/100)),IF(L151=PRINCIPAL!$N$50,VLOOKUP($AR$126,'Banco de Dados'!$B$4:$J$50,6,FALSE)*(1-(PRINCIPAL!$O$50/100)),VLOOKUP($AR$126,'Banco de Dados'!$B$4:$J$50,6,FALSE)))))))))),"")</f>
        <v/>
      </c>
      <c r="AR151" s="29" t="str">
        <f>IFERROR(AQ151*(IFERROR(VLOOKUP($AR$126,'Banco de Dados'!$B$4:$J$50,4,FALSE),"ERRO")),"")</f>
        <v/>
      </c>
      <c r="AS151" s="29" t="str">
        <f t="shared" si="85"/>
        <v/>
      </c>
      <c r="AT151" s="103" t="str">
        <f>IFERROR(AS151*(C151*(PRINCIPAL!$G$50/100))*0.47*(44/12),"")</f>
        <v/>
      </c>
      <c r="AU151" s="111" t="str">
        <f t="shared" si="86"/>
        <v/>
      </c>
      <c r="AV151" s="30" t="str">
        <f>IFERROR(IF(AND(PRINCIPAL!$H$51&lt;&gt;"",OR(L151=PRINCIPAL!$I$51,L151=PRINCIPAL!$I$51+PRINCIPAL!$I$51,L151=PRINCIPAL!$I$51+PRINCIPAL!$I$51+PRINCIPAL!$I$51)),0,IF(AND(PRINCIPAL!$H$51&lt;&gt;"",L151=PRINCIPAL!$J$51),VLOOKUP($AW$126,'Banco de Dados'!$B$4:$J$50,8,FALSE)*PRINCIPAL!$H$51*(1-(PRINCIPAL!$K$51/100)),IF(AND(PRINCIPAL!$H$51&lt;&gt;"",L151=PRINCIPAL!$L$51),VLOOKUP($AW$126,'Banco de Dados'!$B$4:$J$50,8,FALSE)*PRINCIPAL!$H$51*(1-(PRINCIPAL!$M$51/100)),IF(AND(PRINCIPAL!$H$51&lt;&gt;"",L151=PRINCIPAL!$N$51),VLOOKUP($AW$126,'Banco de Dados'!$B$4:$J$50,8,FALSE)*PRINCIPAL!$H$51*(1-(PRINCIPAL!$O$51/100)),IF(PRINCIPAL!$H$51&lt;&gt;"",VLOOKUP($AW$126,'Banco de Dados'!$B$4:$J$50,8,FALSE)*PRINCIPAL!$H$51,IF(OR(L151=PRINCIPAL!$I$51,L151=PRINCIPAL!$I$51+PRINCIPAL!$I$51,L151=PRINCIPAL!$I$51+PRINCIPAL!$I$51+PRINCIPAL!$I$51),0,IF(L151=PRINCIPAL!$J$51,VLOOKUP($AW$126,'Banco de Dados'!$B$4:$J$50,6,FALSE)*(1-(PRINCIPAL!$K$51/100)),IF(L151=PRINCIPAL!$L$51,VLOOKUP($AW$126,'Banco de Dados'!$B$4:$J$50,6,FALSE)*(1-(PRINCIPAL!$M$51/100)),IF(L151=PRINCIPAL!$N$51,VLOOKUP($AW$126,'Banco de Dados'!$B$4:$J$50,6,FALSE)*(1-(PRINCIPAL!$O$51/100)),VLOOKUP($AW$126,'Banco de Dados'!$B$4:$J$50,6,FALSE)))))))))),"")</f>
        <v/>
      </c>
      <c r="AW151" s="29" t="str">
        <f>IFERROR(AV151*(IFERROR(VLOOKUP($AW$126,'Banco de Dados'!$B$4:$J$50,4,FALSE),"ERRO")),"")</f>
        <v/>
      </c>
      <c r="AX151" s="29" t="str">
        <f t="shared" si="87"/>
        <v/>
      </c>
      <c r="AY151" s="103" t="str">
        <f>IFERROR(AX151*(C151*(PRINCIPAL!$G$51/100))*0.47*(44/12),"")</f>
        <v/>
      </c>
      <c r="AZ151" s="111" t="str">
        <f t="shared" si="88"/>
        <v/>
      </c>
      <c r="BA151" s="30" t="str">
        <f>IFERROR(IF(AND(PRINCIPAL!$H$52&lt;&gt;"",OR(L151=PRINCIPAL!$I$52,L151=PRINCIPAL!$I$52+PRINCIPAL!$I$52,L151=PRINCIPAL!$I$52+PRINCIPAL!$I$52+PRINCIPAL!$I$52)),0,IF(AND(PRINCIPAL!$H$52&lt;&gt;"",L151=PRINCIPAL!$J$52),VLOOKUP($BB$126,'Banco de Dados'!$B$4:$J$50,8,FALSE)*PRINCIPAL!$H$52*(1-(PRINCIPAL!$K$52/100)),IF(AND(PRINCIPAL!$H$52&lt;&gt;"",L151=PRINCIPAL!$L$52),VLOOKUP($BB$126,'Banco de Dados'!$B$4:$J$50,8,FALSE)*PRINCIPAL!$H$52*(1-(PRINCIPAL!$M$52/100)),IF(AND(PRINCIPAL!$H$52&lt;&gt;"",L151=PRINCIPAL!$N$52),VLOOKUP($BB$126,'Banco de Dados'!$B$4:$J$50,8,FALSE)*PRINCIPAL!$H$52*(1-(PRINCIPAL!$O$52/100)),IF(PRINCIPAL!$H$52&lt;&gt;"",VLOOKUP($BB$126,'Banco de Dados'!$B$4:$J$50,8,FALSE)*PRINCIPAL!$H$52,IF(OR(L151=PRINCIPAL!$I$52,L151=PRINCIPAL!$I$52+PRINCIPAL!$I$52,L151=PRINCIPAL!$I$52+PRINCIPAL!$I$52+PRINCIPAL!$I$52),0,IF(L151=PRINCIPAL!$J$52,VLOOKUP($BB$126,'Banco de Dados'!$B$4:$J$50,6,FALSE)*(1-(PRINCIPAL!$K$52/100)),IF(L151=PRINCIPAL!$L$52,VLOOKUP($BB$126,'Banco de Dados'!$B$4:$J$50,6,FALSE)*(1-(PRINCIPAL!$M$52/100)),IF(L151=PRINCIPAL!$N$52,VLOOKUP($BB$126,'Banco de Dados'!$B$4:$J$50,6,FALSE)*(1-(PRINCIPAL!$O$52/100)),VLOOKUP($BB$126,'Banco de Dados'!$B$4:$J$50,6,FALSE)))))))))),"")</f>
        <v/>
      </c>
      <c r="BB151" s="29" t="str">
        <f>IFERROR(BA151*(IFERROR(VLOOKUP($BB$126,'Banco de Dados'!$B$4:$J$50,4,FALSE),"ERRO")),"")</f>
        <v/>
      </c>
      <c r="BC151" s="29" t="str">
        <f t="shared" si="89"/>
        <v/>
      </c>
      <c r="BD151" s="103" t="str">
        <f>IFERROR(BC151*(C151*(PRINCIPAL!$G$52/100))*0.47*(44/12),"")</f>
        <v/>
      </c>
      <c r="BE151" s="111" t="str">
        <f t="shared" si="90"/>
        <v/>
      </c>
      <c r="BF151" s="30" t="str">
        <f>IFERROR(IF(AND(PRINCIPAL!$H$53&lt;&gt;"",OR(L151=PRINCIPAL!$I$53,L151=PRINCIPAL!$I$53+PRINCIPAL!$I$53,L151=PRINCIPAL!$I$53+PRINCIPAL!$I$53+PRINCIPAL!$I$53)),0,IF(AND(PRINCIPAL!$H$53&lt;&gt;"",L151=PRINCIPAL!$J$53),VLOOKUP($BG$126,'Banco de Dados'!$B$4:$J$50,8,FALSE)*PRINCIPAL!$H$53*(1-(PRINCIPAL!$K$53/100)),IF(AND(PRINCIPAL!$H$53&lt;&gt;"",L151=PRINCIPAL!$L$53),VLOOKUP($BG$126,'Banco de Dados'!$B$4:$J$50,8,FALSE)*PRINCIPAL!$H$53*(1-(PRINCIPAL!$M$53/100)),IF(AND(PRINCIPAL!$H$53&lt;&gt;"",L151=PRINCIPAL!$N$53),VLOOKUP($BG$126,'Banco de Dados'!$B$4:$J$50,8,FALSE)*PRINCIPAL!$H$53*(1-(PRINCIPAL!$O$53/100)),IF(PRINCIPAL!$H$53&lt;&gt;"",VLOOKUP($BG$126,'Banco de Dados'!$B$4:$J$50,8,FALSE)*PRINCIPAL!$H$53,IF(OR(L151=PRINCIPAL!$I$53,L151=PRINCIPAL!$I$53+PRINCIPAL!$I$53,L151=PRINCIPAL!$I$53+PRINCIPAL!$I$53+PRINCIPAL!$I$53),0,IF(L151=PRINCIPAL!$J$53,VLOOKUP($BG$126,'Banco de Dados'!$B$4:$J$50,6,FALSE)*(1-(PRINCIPAL!$K$53/100)),IF(L151=PRINCIPAL!$L$53,VLOOKUP($BG$126,'Banco de Dados'!$B$4:$J$50,6,FALSE)*(1-(PRINCIPAL!$M$53/100)),IF(L151=PRINCIPAL!$N$53,VLOOKUP($BG$126,'Banco de Dados'!$B$4:$J$50,6,FALSE)*(1-(PRINCIPAL!$O$53/100)),VLOOKUP($BG$126,'Banco de Dados'!$B$4:$J$50,6,FALSE)))))))))),"")</f>
        <v/>
      </c>
      <c r="BG151" s="29" t="str">
        <f>IFERROR(BF151*(IFERROR(VLOOKUP($BG$126,'Banco de Dados'!$B$4:$J$50,4,FALSE),"ERRO")),"")</f>
        <v/>
      </c>
      <c r="BH151" s="29" t="str">
        <f t="shared" si="91"/>
        <v/>
      </c>
      <c r="BI151" s="103" t="str">
        <f>IFERROR(BH151*(C151*(PRINCIPAL!$G$53/100))*0.47*(44/12),"")</f>
        <v/>
      </c>
      <c r="BJ151" s="102" t="str">
        <f t="shared" si="92"/>
        <v/>
      </c>
    </row>
    <row r="152" spans="2:62" ht="12.75" customHeight="1" x14ac:dyDescent="0.3">
      <c r="B152" s="326">
        <f t="shared" si="74"/>
        <v>2044</v>
      </c>
      <c r="C152" s="340"/>
      <c r="D152" s="1"/>
      <c r="E152" s="116">
        <v>24</v>
      </c>
      <c r="F152" s="24" t="str">
        <f>IFERROR(VLOOKUP($G$126,'Banco de Dados'!$B$4:$J$50,6,FALSE),"")</f>
        <v/>
      </c>
      <c r="G152" s="25" t="str">
        <f>IFERROR(F152*(IFERROR(VLOOKUP($G$126,'Banco de Dados'!$B$4:$J$50,4,FALSE),"ERRO")),"")</f>
        <v/>
      </c>
      <c r="H152" s="25" t="str">
        <f t="shared" si="75"/>
        <v/>
      </c>
      <c r="I152" s="103" t="str">
        <f t="shared" si="76"/>
        <v/>
      </c>
      <c r="J152" s="117" t="str">
        <f t="shared" si="77"/>
        <v/>
      </c>
      <c r="K152" s="1"/>
      <c r="L152" s="91">
        <v>24</v>
      </c>
      <c r="M152" s="24" t="str">
        <f>IFERROR(IF(AND(PRINCIPAL!$H$44&lt;&gt;"",OR(L152=PRINCIPAL!$I$44,L152=PRINCIPAL!$I$44+PRINCIPAL!$I$44,L152=PRINCIPAL!$I$44+PRINCIPAL!$I$44+PRINCIPAL!$I$44)),0,IF(AND(PRINCIPAL!$H$44&lt;&gt;"",L152=PRINCIPAL!$J$44),VLOOKUP($N$126,'Banco de Dados'!$B$4:$J$50,8,FALSE)*PRINCIPAL!$H$44*(1-(PRINCIPAL!$K$44/100)),IF(AND(PRINCIPAL!$H$44&lt;&gt;"",L152=PRINCIPAL!$L$44),VLOOKUP($N$126,'Banco de Dados'!$B$4:$J$50,8,FALSE)*PRINCIPAL!$H$44*(1-(PRINCIPAL!$M$44/100)),IF(AND(PRINCIPAL!$H$44&lt;&gt;"",L152=PRINCIPAL!$N$44),VLOOKUP($N$126,'Banco de Dados'!$B$4:$J$50,8,FALSE)*PRINCIPAL!$H$44*(1-(PRINCIPAL!$O$44/100)),IF(PRINCIPAL!$H$44&lt;&gt;"",VLOOKUP($N$126,'Banco de Dados'!$B$4:$J$50,8,FALSE)*PRINCIPAL!$H$44,IF(OR(L152=PRINCIPAL!$I$44,L152=PRINCIPAL!$I$44+PRINCIPAL!$I$44,L152=PRINCIPAL!$I$44+PRINCIPAL!$I$44+PRINCIPAL!$I$44),0,IF(L152=PRINCIPAL!$J$44,VLOOKUP($N$126,'Banco de Dados'!$B$4:$J$50,6,FALSE)*(1-(PRINCIPAL!$K$44/100)),IF(L152=PRINCIPAL!$L$44,VLOOKUP($N$126,'Banco de Dados'!$B$4:$J$50,6,FALSE)*(1-(PRINCIPAL!$M$44/100)),IF(L152=PRINCIPAL!$N$44,VLOOKUP($N$126,'Banco de Dados'!$B$4:$J$50,6,FALSE)*(1-(PRINCIPAL!$O$44/100)),VLOOKUP($N$126,'Banco de Dados'!$B$4:$J$50,6,FALSE)))))))))),"")</f>
        <v/>
      </c>
      <c r="N152" s="25" t="str">
        <f>IFERROR(M152*(IFERROR(VLOOKUP($N$126,'Banco de Dados'!$B$4:$J$50,4,FALSE),"ERRO")),"")</f>
        <v/>
      </c>
      <c r="O152" s="25" t="str">
        <f t="shared" si="72"/>
        <v/>
      </c>
      <c r="P152" s="103" t="str">
        <f>IFERROR(O152*(C152*(PRINCIPAL!$G$44/100))*0.47*(44/12),"")</f>
        <v/>
      </c>
      <c r="Q152" s="107" t="str">
        <f t="shared" si="95"/>
        <v/>
      </c>
      <c r="R152" s="29" t="str">
        <f>IFERROR(IF(AND(PRINCIPAL!$H$45&lt;&gt;"",OR(L152=PRINCIPAL!$I$45,L152=PRINCIPAL!$I$45+PRINCIPAL!$I$45,L152=PRINCIPAL!$I$45+PRINCIPAL!$I$45+PRINCIPAL!$I$45)),0,IF(AND(PRINCIPAL!$H$45&lt;&gt;"",L152=PRINCIPAL!$J$45),VLOOKUP($S$126,'Banco de Dados'!$B$4:$J$50,8,FALSE)*PRINCIPAL!$H$45*(1-(PRINCIPAL!$K$45/100)),IF(AND(PRINCIPAL!$H$45&lt;&gt;"",L152=PRINCIPAL!$L$45),VLOOKUP($S$126,'Banco de Dados'!$B$4:$J$50,8,FALSE)*PRINCIPAL!$H$45*(1-(PRINCIPAL!$M$45/100)),IF(AND(PRINCIPAL!$H$45&lt;&gt;"",L152=PRINCIPAL!$N$45),VLOOKUP($S$126,'Banco de Dados'!$B$4:$J$50,8,FALSE)*PRINCIPAL!$H$45*(1-(PRINCIPAL!$O$45/100)),IF(PRINCIPAL!$H$45&lt;&gt;"",VLOOKUP($S$126,'Banco de Dados'!$B$4:$J$50,8,FALSE)*PRINCIPAL!$H$45,IF(OR(L152=PRINCIPAL!$I$45,L152=PRINCIPAL!$I$45+PRINCIPAL!$I$45,L152=PRINCIPAL!$I$45+PRINCIPAL!$I$45+PRINCIPAL!$I$45),0,IF(L152=PRINCIPAL!$J$45,VLOOKUP($S$126,'Banco de Dados'!$B$4:$J$50,6,FALSE)*(1-(PRINCIPAL!$K$45/100)),IF(L152=PRINCIPAL!$L$45,VLOOKUP($S$126,'Banco de Dados'!$B$4:$J$50,6,FALSE)*(1-(PRINCIPAL!$M$45/100)),IF(L152=PRINCIPAL!$N$45,VLOOKUP($S$126,'Banco de Dados'!$B$4:$J$50,6,FALSE)*(1-(PRINCIPAL!$O$45/100)),VLOOKUP($S$126,'Banco de Dados'!$B$4:$J$50,6,FALSE)))))))))),"")</f>
        <v/>
      </c>
      <c r="S152" s="29" t="str">
        <f>IFERROR(R152*(IFERROR(VLOOKUP($S$126,'Banco de Dados'!$B$4:$J$50,4,FALSE),"ERRO")),"")</f>
        <v/>
      </c>
      <c r="T152" s="29" t="str">
        <f t="shared" si="78"/>
        <v/>
      </c>
      <c r="U152" s="103" t="str">
        <f>IFERROR(T152*(C152*(PRINCIPAL!$G$45/100))*0.47*(44/12),"")</f>
        <v/>
      </c>
      <c r="V152" s="103" t="str">
        <f t="shared" si="96"/>
        <v/>
      </c>
      <c r="W152" s="30" t="str">
        <f>IFERROR(IF(AND(PRINCIPAL!$H$46&lt;&gt;"",OR(L152=PRINCIPAL!$I$46,L152=PRINCIPAL!$I$46+PRINCIPAL!$I$46,L152=PRINCIPAL!$I$46+PRINCIPAL!$I$46+PRINCIPAL!$I$46)),0,IF(AND(PRINCIPAL!$H$46&lt;&gt;"",L152=PRINCIPAL!$J$46),VLOOKUP($X$126,'Banco de Dados'!$B$4:$J$50,8,FALSE)*PRINCIPAL!$H$46*(1-(PRINCIPAL!$K$46/100)),IF(AND(PRINCIPAL!$H$46&lt;&gt;"",L152=PRINCIPAL!$L$46),VLOOKUP($X$126,'Banco de Dados'!$B$4:$J$50,8,FALSE)*PRINCIPAL!$H$46*(1-(PRINCIPAL!$M$46/100)),IF(AND(PRINCIPAL!$H$46&lt;&gt;"",L152=PRINCIPAL!$N$46),VLOOKUP($X$126,'Banco de Dados'!$B$4:$J$50,8,FALSE)*PRINCIPAL!$H$46*(1-(PRINCIPAL!$O$46/100)),IF(PRINCIPAL!$H$46&lt;&gt;"",VLOOKUP($X$126,'Banco de Dados'!$B$4:$J$50,8,FALSE)*PRINCIPAL!$H$46,IF(OR(L152=PRINCIPAL!$I$46,L152=PRINCIPAL!$I$46+PRINCIPAL!$I$46,L152=PRINCIPAL!$I$46+PRINCIPAL!$I$46+PRINCIPAL!$I$46),0,IF(L152=PRINCIPAL!$J$46,VLOOKUP($X$126,'Banco de Dados'!$B$4:$J$50,6,FALSE)*(1-(PRINCIPAL!$K$46/100)),IF(L152=PRINCIPAL!$L$46,VLOOKUP($X$126,'Banco de Dados'!$B$4:$J$50,6,FALSE)*(1-(PRINCIPAL!$M$46/100)),IF(L152=PRINCIPAL!$N$46,VLOOKUP($X$126,'Banco de Dados'!$B$4:$J$50,6,FALSE)*(1-(PRINCIPAL!$O$46/100)),VLOOKUP($X$126,'Banco de Dados'!$B$4:$J$50,6,FALSE)))))))))),"")</f>
        <v/>
      </c>
      <c r="X152" s="29" t="str">
        <f>IFERROR(W152*(IFERROR(VLOOKUP($X$126,'Banco de Dados'!$B$4:$J$50,4,FALSE),"ERRO")),"")</f>
        <v/>
      </c>
      <c r="Y152" s="29" t="str">
        <f t="shared" si="93"/>
        <v/>
      </c>
      <c r="Z152" s="103" t="str">
        <f>IFERROR(Y152*(C152*(PRINCIPAL!$G$46/100))*0.47*(44/12),"")</f>
        <v/>
      </c>
      <c r="AA152" s="111" t="str">
        <f t="shared" si="94"/>
        <v/>
      </c>
      <c r="AB152" s="30" t="str">
        <f>IFERROR(IF(AND(PRINCIPAL!$H$47&lt;&gt;"",OR(L152=PRINCIPAL!$I$47,L152=PRINCIPAL!$I$47+PRINCIPAL!$I$47,L152=PRINCIPAL!$I$47+PRINCIPAL!$I$47+PRINCIPAL!$I$47)),0,IF(AND(PRINCIPAL!$H$47&lt;&gt;"",L152=PRINCIPAL!$J$47),VLOOKUP($AC$126,'Banco de Dados'!$B$4:$J$50,8,FALSE)*PRINCIPAL!$H$47*(1-(PRINCIPAL!$K$47/100)),IF(AND(PRINCIPAL!$H$47&lt;&gt;"",L152=PRINCIPAL!$L$47),VLOOKUP($AC$126,'Banco de Dados'!$B$4:$J$50,8,FALSE)*PRINCIPAL!$H$47*(1-(PRINCIPAL!$M$47/100)),IF(AND(PRINCIPAL!$H$47&lt;&gt;"",L152=PRINCIPAL!$N$47),VLOOKUP($AC$126,'Banco de Dados'!$B$4:$J$50,8,FALSE)*PRINCIPAL!$H$47*(1-(PRINCIPAL!$O$47/100)),IF(PRINCIPAL!$H$47&lt;&gt;"",VLOOKUP($AC$126,'Banco de Dados'!$B$4:$J$50,8,FALSE)*PRINCIPAL!$H$47,IF(OR(L152=PRINCIPAL!$I$47,L152=PRINCIPAL!$I$47+PRINCIPAL!$I$47,L152=PRINCIPAL!$I$47+PRINCIPAL!$I$47+PRINCIPAL!$I$47),0,IF(L152=PRINCIPAL!$J$47,VLOOKUP($AC$126,'Banco de Dados'!$B$4:$J$50,6,FALSE)*(1-(PRINCIPAL!$K$47/100)),IF(L152=PRINCIPAL!$L$47,VLOOKUP($AC$126,'Banco de Dados'!$B$4:$J$50,6,FALSE)*(1-(PRINCIPAL!$M$47/100)),IF(L152=PRINCIPAL!$N$47,VLOOKUP($AC$126,'Banco de Dados'!$B$4:$J$50,6,FALSE)*(1-(PRINCIPAL!$O$47/100)),VLOOKUP($AC$126,'Banco de Dados'!$B$4:$J$50,6,FALSE)))))))))),"")</f>
        <v/>
      </c>
      <c r="AC152" s="29" t="str">
        <f>IFERROR(AB152*(IFERROR(VLOOKUP($AC$126,'Banco de Dados'!$B$4:$J$50,4,FALSE),"ERRO")),"")</f>
        <v/>
      </c>
      <c r="AD152" s="29" t="str">
        <f t="shared" si="79"/>
        <v/>
      </c>
      <c r="AE152" s="103" t="str">
        <f>IFERROR(AD152*(C152*(PRINCIPAL!$G$47/100))*0.47*(44/12),"")</f>
        <v/>
      </c>
      <c r="AF152" s="111" t="str">
        <f t="shared" si="80"/>
        <v/>
      </c>
      <c r="AG152" s="30" t="str">
        <f>IFERROR(IF(AND(PRINCIPAL!$H$48&lt;&gt;"",OR(L152=PRINCIPAL!$I$48,L152=PRINCIPAL!$I$48+PRINCIPAL!$I$48,L152=PRINCIPAL!$I$48+PRINCIPAL!$I$48+PRINCIPAL!$I$48)),0,IF(AND(PRINCIPAL!$H$48&lt;&gt;"",L152=PRINCIPAL!$J$48),VLOOKUP($AH$126,'Banco de Dados'!$B$4:$J$50,8,FALSE)*PRINCIPAL!$H$48*(1-(PRINCIPAL!$K$48/100)),IF(AND(PRINCIPAL!$H$48&lt;&gt;"",L152=PRINCIPAL!$L$48),VLOOKUP($AH$126,'Banco de Dados'!$B$4:$J$50,8,FALSE)*PRINCIPAL!$H$48*(1-(PRINCIPAL!$M$48/100)),IF(AND(PRINCIPAL!$H$48&lt;&gt;"",L152=PRINCIPAL!$N$48),VLOOKUP($AH$126,'Banco de Dados'!$B$4:$J$50,8,FALSE)*PRINCIPAL!$H$48*(1-(PRINCIPAL!$O$48/100)),IF(PRINCIPAL!$H$48&lt;&gt;"",VLOOKUP($AH$126,'Banco de Dados'!$B$4:$J$50,8,FALSE)*PRINCIPAL!$H$48,IF(OR(L152=PRINCIPAL!$I$48,L152=PRINCIPAL!$I$48+PRINCIPAL!$I$48,L152=PRINCIPAL!$I$48+PRINCIPAL!$I$48+PRINCIPAL!$I$48),0,IF(L152=PRINCIPAL!$J$48,VLOOKUP($AH$126,'Banco de Dados'!$B$4:$J$50,6,FALSE)*(1-(PRINCIPAL!$K$48/100)),IF(L152=PRINCIPAL!$L$48,VLOOKUP($AH$126,'Banco de Dados'!$B$4:$J$50,6,FALSE)*(1-(PRINCIPAL!$M$48/100)),IF(L152=PRINCIPAL!$N$48,VLOOKUP($AH$126,'Banco de Dados'!$B$4:$J$50,6,FALSE)*(1-(PRINCIPAL!$O$48/100)),VLOOKUP($AH$126,'Banco de Dados'!$B$4:$J$50,6,FALSE)))))))))),"")</f>
        <v/>
      </c>
      <c r="AH152" s="29" t="str">
        <f>IFERROR(AG152*(IFERROR(VLOOKUP($AH$126,'Banco de Dados'!$B$4:$J$50,4,FALSE),"ERRO")),"")</f>
        <v/>
      </c>
      <c r="AI152" s="29" t="str">
        <f t="shared" si="81"/>
        <v/>
      </c>
      <c r="AJ152" s="103" t="str">
        <f>IFERROR(AI152*(C152*(PRINCIPAL!$G$48/100))*0.47*(44/12),"")</f>
        <v/>
      </c>
      <c r="AK152" s="111" t="str">
        <f t="shared" si="82"/>
        <v/>
      </c>
      <c r="AL152" s="30" t="str">
        <f>IFERROR(IF(AND(PRINCIPAL!$H$49&lt;&gt;"",OR(L152=PRINCIPAL!$I$49,L152=PRINCIPAL!$I$49+PRINCIPAL!$I$49,L152=PRINCIPAL!$I$49+PRINCIPAL!$I$49+PRINCIPAL!$I$49)),0,IF(AND(PRINCIPAL!$H$49&lt;&gt;"",L152=PRINCIPAL!$J$49),VLOOKUP($AM$126,'Banco de Dados'!$B$4:$J$50,8,FALSE)*PRINCIPAL!$H$49*(1-(PRINCIPAL!$K$49/100)),IF(AND(PRINCIPAL!$H$49&lt;&gt;"",L152=PRINCIPAL!$L$49),VLOOKUP($AM$126,'Banco de Dados'!$B$4:$J$50,8,FALSE)*PRINCIPAL!$H$49*(1-(PRINCIPAL!$M$49/100)),IF(AND(PRINCIPAL!$H$49&lt;&gt;"",L152=PRINCIPAL!$N$49),VLOOKUP($AM$126,'Banco de Dados'!$B$4:$J$50,8,FALSE)*PRINCIPAL!$H$49*(1-(PRINCIPAL!$O$49/100)),IF(PRINCIPAL!$H$49&lt;&gt;"",VLOOKUP($AM$126,'Banco de Dados'!$B$4:$J$50,8,FALSE)*PRINCIPAL!$H$49,IF(OR(L152=PRINCIPAL!$I$49,L152=PRINCIPAL!$I$49+PRINCIPAL!$I$49,L152=PRINCIPAL!$I$49+PRINCIPAL!$I$49+PRINCIPAL!$I$49),0,IF(L152=PRINCIPAL!$J$49,VLOOKUP($AM$126,'Banco de Dados'!$B$4:$J$50,6,FALSE)*(1-(PRINCIPAL!$K$49/100)),IF(L152=PRINCIPAL!$L$49,VLOOKUP($AM$126,'Banco de Dados'!$B$4:$J$50,6,FALSE)*(1-(PRINCIPAL!$M$49/100)),IF(L152=PRINCIPAL!$N$49,VLOOKUP($AM$126,'Banco de Dados'!$B$4:$J$50,6,FALSE)*(1-(PRINCIPAL!$O$49/100)),VLOOKUP($AM$126,'Banco de Dados'!$B$4:$J$50,6,FALSE)))))))))),"")</f>
        <v/>
      </c>
      <c r="AM152" s="29" t="str">
        <f>IFERROR(AL152*(IFERROR(VLOOKUP($AM$126,'Banco de Dados'!$B$4:$J$50,4,FALSE),"ERRO")),"")</f>
        <v/>
      </c>
      <c r="AN152" s="29" t="str">
        <f t="shared" si="83"/>
        <v/>
      </c>
      <c r="AO152" s="103" t="str">
        <f>IFERROR(AN152*(C152*(PRINCIPAL!$G$49/100))*0.47*(44/12),"")</f>
        <v/>
      </c>
      <c r="AP152" s="111" t="str">
        <f t="shared" si="84"/>
        <v/>
      </c>
      <c r="AQ152" s="30" t="str">
        <f>IFERROR(IF(AND(PRINCIPAL!$H$50&lt;&gt;"",OR(L152=PRINCIPAL!$I$50,L152=PRINCIPAL!$I$50+PRINCIPAL!$I$50,L152=PRINCIPAL!$I$50+PRINCIPAL!$I$50+PRINCIPAL!$I$50)),0,IF(AND(PRINCIPAL!$H$50&lt;&gt;"",L152=PRINCIPAL!$J$50),VLOOKUP($AR$126,'Banco de Dados'!$B$4:$J$50,8,FALSE)*PRINCIPAL!$H$50*(1-(PRINCIPAL!$K$50/100)),IF(AND(PRINCIPAL!$H$50&lt;&gt;"",L152=PRINCIPAL!$L$50),VLOOKUP($AR$126,'Banco de Dados'!$B$4:$J$50,8,FALSE)*PRINCIPAL!$H$50*(1-(PRINCIPAL!$M$50/100)),IF(AND(PRINCIPAL!$H$50&lt;&gt;"",L152=PRINCIPAL!$N$50),VLOOKUP($AR$126,'Banco de Dados'!$B$4:$J$50,8,FALSE)*PRINCIPAL!$H$50*(1-(PRINCIPAL!$O$50/100)),IF(PRINCIPAL!$H$50&lt;&gt;"",VLOOKUP($AR$126,'Banco de Dados'!$B$4:$J$50,8,FALSE)*PRINCIPAL!$H$50,IF(OR(L152=PRINCIPAL!$I$50,L152=PRINCIPAL!$I$50+PRINCIPAL!$I$50,L152=PRINCIPAL!$I$50+PRINCIPAL!$I$50+PRINCIPAL!$I$50),0,IF(L152=PRINCIPAL!$J$50,VLOOKUP($AR$126,'Banco de Dados'!$B$4:$J$50,6,FALSE)*(1-(PRINCIPAL!$K$50/100)),IF(L152=PRINCIPAL!$L$50,VLOOKUP($AR$126,'Banco de Dados'!$B$4:$J$50,6,FALSE)*(1-(PRINCIPAL!$M$50/100)),IF(L152=PRINCIPAL!$N$50,VLOOKUP($AR$126,'Banco de Dados'!$B$4:$J$50,6,FALSE)*(1-(PRINCIPAL!$O$50/100)),VLOOKUP($AR$126,'Banco de Dados'!$B$4:$J$50,6,FALSE)))))))))),"")</f>
        <v/>
      </c>
      <c r="AR152" s="29" t="str">
        <f>IFERROR(AQ152*(IFERROR(VLOOKUP($AR$126,'Banco de Dados'!$B$4:$J$50,4,FALSE),"ERRO")),"")</f>
        <v/>
      </c>
      <c r="AS152" s="29" t="str">
        <f t="shared" si="85"/>
        <v/>
      </c>
      <c r="AT152" s="103" t="str">
        <f>IFERROR(AS152*(C152*(PRINCIPAL!$G$50/100))*0.47*(44/12),"")</f>
        <v/>
      </c>
      <c r="AU152" s="111" t="str">
        <f t="shared" si="86"/>
        <v/>
      </c>
      <c r="AV152" s="30" t="str">
        <f>IFERROR(IF(AND(PRINCIPAL!$H$51&lt;&gt;"",OR(L152=PRINCIPAL!$I$51,L152=PRINCIPAL!$I$51+PRINCIPAL!$I$51,L152=PRINCIPAL!$I$51+PRINCIPAL!$I$51+PRINCIPAL!$I$51)),0,IF(AND(PRINCIPAL!$H$51&lt;&gt;"",L152=PRINCIPAL!$J$51),VLOOKUP($AW$126,'Banco de Dados'!$B$4:$J$50,8,FALSE)*PRINCIPAL!$H$51*(1-(PRINCIPAL!$K$51/100)),IF(AND(PRINCIPAL!$H$51&lt;&gt;"",L152=PRINCIPAL!$L$51),VLOOKUP($AW$126,'Banco de Dados'!$B$4:$J$50,8,FALSE)*PRINCIPAL!$H$51*(1-(PRINCIPAL!$M$51/100)),IF(AND(PRINCIPAL!$H$51&lt;&gt;"",L152=PRINCIPAL!$N$51),VLOOKUP($AW$126,'Banco de Dados'!$B$4:$J$50,8,FALSE)*PRINCIPAL!$H$51*(1-(PRINCIPAL!$O$51/100)),IF(PRINCIPAL!$H$51&lt;&gt;"",VLOOKUP($AW$126,'Banco de Dados'!$B$4:$J$50,8,FALSE)*PRINCIPAL!$H$51,IF(OR(L152=PRINCIPAL!$I$51,L152=PRINCIPAL!$I$51+PRINCIPAL!$I$51,L152=PRINCIPAL!$I$51+PRINCIPAL!$I$51+PRINCIPAL!$I$51),0,IF(L152=PRINCIPAL!$J$51,VLOOKUP($AW$126,'Banco de Dados'!$B$4:$J$50,6,FALSE)*(1-(PRINCIPAL!$K$51/100)),IF(L152=PRINCIPAL!$L$51,VLOOKUP($AW$126,'Banco de Dados'!$B$4:$J$50,6,FALSE)*(1-(PRINCIPAL!$M$51/100)),IF(L152=PRINCIPAL!$N$51,VLOOKUP($AW$126,'Banco de Dados'!$B$4:$J$50,6,FALSE)*(1-(PRINCIPAL!$O$51/100)),VLOOKUP($AW$126,'Banco de Dados'!$B$4:$J$50,6,FALSE)))))))))),"")</f>
        <v/>
      </c>
      <c r="AW152" s="29" t="str">
        <f>IFERROR(AV152*(IFERROR(VLOOKUP($AW$126,'Banco de Dados'!$B$4:$J$50,4,FALSE),"ERRO")),"")</f>
        <v/>
      </c>
      <c r="AX152" s="29" t="str">
        <f t="shared" si="87"/>
        <v/>
      </c>
      <c r="AY152" s="103" t="str">
        <f>IFERROR(AX152*(C152*(PRINCIPAL!$G$51/100))*0.47*(44/12),"")</f>
        <v/>
      </c>
      <c r="AZ152" s="111" t="str">
        <f t="shared" si="88"/>
        <v/>
      </c>
      <c r="BA152" s="30" t="str">
        <f>IFERROR(IF(AND(PRINCIPAL!$H$52&lt;&gt;"",OR(L152=PRINCIPAL!$I$52,L152=PRINCIPAL!$I$52+PRINCIPAL!$I$52,L152=PRINCIPAL!$I$52+PRINCIPAL!$I$52+PRINCIPAL!$I$52)),0,IF(AND(PRINCIPAL!$H$52&lt;&gt;"",L152=PRINCIPAL!$J$52),VLOOKUP($BB$126,'Banco de Dados'!$B$4:$J$50,8,FALSE)*PRINCIPAL!$H$52*(1-(PRINCIPAL!$K$52/100)),IF(AND(PRINCIPAL!$H$52&lt;&gt;"",L152=PRINCIPAL!$L$52),VLOOKUP($BB$126,'Banco de Dados'!$B$4:$J$50,8,FALSE)*PRINCIPAL!$H$52*(1-(PRINCIPAL!$M$52/100)),IF(AND(PRINCIPAL!$H$52&lt;&gt;"",L152=PRINCIPAL!$N$52),VLOOKUP($BB$126,'Banco de Dados'!$B$4:$J$50,8,FALSE)*PRINCIPAL!$H$52*(1-(PRINCIPAL!$O$52/100)),IF(PRINCIPAL!$H$52&lt;&gt;"",VLOOKUP($BB$126,'Banco de Dados'!$B$4:$J$50,8,FALSE)*PRINCIPAL!$H$52,IF(OR(L152=PRINCIPAL!$I$52,L152=PRINCIPAL!$I$52+PRINCIPAL!$I$52,L152=PRINCIPAL!$I$52+PRINCIPAL!$I$52+PRINCIPAL!$I$52),0,IF(L152=PRINCIPAL!$J$52,VLOOKUP($BB$126,'Banco de Dados'!$B$4:$J$50,6,FALSE)*(1-(PRINCIPAL!$K$52/100)),IF(L152=PRINCIPAL!$L$52,VLOOKUP($BB$126,'Banco de Dados'!$B$4:$J$50,6,FALSE)*(1-(PRINCIPAL!$M$52/100)),IF(L152=PRINCIPAL!$N$52,VLOOKUP($BB$126,'Banco de Dados'!$B$4:$J$50,6,FALSE)*(1-(PRINCIPAL!$O$52/100)),VLOOKUP($BB$126,'Banco de Dados'!$B$4:$J$50,6,FALSE)))))))))),"")</f>
        <v/>
      </c>
      <c r="BB152" s="29" t="str">
        <f>IFERROR(BA152*(IFERROR(VLOOKUP($BB$126,'Banco de Dados'!$B$4:$J$50,4,FALSE),"ERRO")),"")</f>
        <v/>
      </c>
      <c r="BC152" s="29" t="str">
        <f t="shared" si="89"/>
        <v/>
      </c>
      <c r="BD152" s="103" t="str">
        <f>IFERROR(BC152*(C152*(PRINCIPAL!$G$52/100))*0.47*(44/12),"")</f>
        <v/>
      </c>
      <c r="BE152" s="111" t="str">
        <f t="shared" si="90"/>
        <v/>
      </c>
      <c r="BF152" s="30" t="str">
        <f>IFERROR(IF(AND(PRINCIPAL!$H$53&lt;&gt;"",OR(L152=PRINCIPAL!$I$53,L152=PRINCIPAL!$I$53+PRINCIPAL!$I$53,L152=PRINCIPAL!$I$53+PRINCIPAL!$I$53+PRINCIPAL!$I$53)),0,IF(AND(PRINCIPAL!$H$53&lt;&gt;"",L152=PRINCIPAL!$J$53),VLOOKUP($BG$126,'Banco de Dados'!$B$4:$J$50,8,FALSE)*PRINCIPAL!$H$53*(1-(PRINCIPAL!$K$53/100)),IF(AND(PRINCIPAL!$H$53&lt;&gt;"",L152=PRINCIPAL!$L$53),VLOOKUP($BG$126,'Banco de Dados'!$B$4:$J$50,8,FALSE)*PRINCIPAL!$H$53*(1-(PRINCIPAL!$M$53/100)),IF(AND(PRINCIPAL!$H$53&lt;&gt;"",L152=PRINCIPAL!$N$53),VLOOKUP($BG$126,'Banco de Dados'!$B$4:$J$50,8,FALSE)*PRINCIPAL!$H$53*(1-(PRINCIPAL!$O$53/100)),IF(PRINCIPAL!$H$53&lt;&gt;"",VLOOKUP($BG$126,'Banco de Dados'!$B$4:$J$50,8,FALSE)*PRINCIPAL!$H$53,IF(OR(L152=PRINCIPAL!$I$53,L152=PRINCIPAL!$I$53+PRINCIPAL!$I$53,L152=PRINCIPAL!$I$53+PRINCIPAL!$I$53+PRINCIPAL!$I$53),0,IF(L152=PRINCIPAL!$J$53,VLOOKUP($BG$126,'Banco de Dados'!$B$4:$J$50,6,FALSE)*(1-(PRINCIPAL!$K$53/100)),IF(L152=PRINCIPAL!$L$53,VLOOKUP($BG$126,'Banco de Dados'!$B$4:$J$50,6,FALSE)*(1-(PRINCIPAL!$M$53/100)),IF(L152=PRINCIPAL!$N$53,VLOOKUP($BG$126,'Banco de Dados'!$B$4:$J$50,6,FALSE)*(1-(PRINCIPAL!$O$53/100)),VLOOKUP($BG$126,'Banco de Dados'!$B$4:$J$50,6,FALSE)))))))))),"")</f>
        <v/>
      </c>
      <c r="BG152" s="29" t="str">
        <f>IFERROR(BF152*(IFERROR(VLOOKUP($BG$126,'Banco de Dados'!$B$4:$J$50,4,FALSE),"ERRO")),"")</f>
        <v/>
      </c>
      <c r="BH152" s="29" t="str">
        <f t="shared" si="91"/>
        <v/>
      </c>
      <c r="BI152" s="103" t="str">
        <f>IFERROR(BH152*(C152*(PRINCIPAL!$G$53/100))*0.47*(44/12),"")</f>
        <v/>
      </c>
      <c r="BJ152" s="102" t="str">
        <f t="shared" si="92"/>
        <v/>
      </c>
    </row>
    <row r="153" spans="2:62" ht="12.75" customHeight="1" x14ac:dyDescent="0.3">
      <c r="B153" s="326">
        <f t="shared" si="74"/>
        <v>2045</v>
      </c>
      <c r="C153" s="340"/>
      <c r="D153" s="1"/>
      <c r="E153" s="116">
        <v>25</v>
      </c>
      <c r="F153" s="24" t="str">
        <f>IFERROR(VLOOKUP($G$126,'Banco de Dados'!$B$4:$J$50,6,FALSE),"")</f>
        <v/>
      </c>
      <c r="G153" s="25" t="str">
        <f>IFERROR(F153*(IFERROR(VLOOKUP($G$126,'Banco de Dados'!$B$4:$J$50,4,FALSE),"ERRO")),"")</f>
        <v/>
      </c>
      <c r="H153" s="25" t="str">
        <f t="shared" si="75"/>
        <v/>
      </c>
      <c r="I153" s="103" t="str">
        <f t="shared" si="76"/>
        <v/>
      </c>
      <c r="J153" s="117" t="str">
        <f t="shared" si="77"/>
        <v/>
      </c>
      <c r="K153" s="1"/>
      <c r="L153" s="91">
        <v>25</v>
      </c>
      <c r="M153" s="24" t="str">
        <f>IFERROR(IF(AND(PRINCIPAL!$H$44&lt;&gt;"",OR(L153=PRINCIPAL!$I$44,L153=PRINCIPAL!$I$44+PRINCIPAL!$I$44,L153=PRINCIPAL!$I$44+PRINCIPAL!$I$44+PRINCIPAL!$I$44)),0,IF(AND(PRINCIPAL!$H$44&lt;&gt;"",L153=PRINCIPAL!$J$44),VLOOKUP($N$126,'Banco de Dados'!$B$4:$J$50,8,FALSE)*PRINCIPAL!$H$44*(1-(PRINCIPAL!$K$44/100)),IF(AND(PRINCIPAL!$H$44&lt;&gt;"",L153=PRINCIPAL!$L$44),VLOOKUP($N$126,'Banco de Dados'!$B$4:$J$50,8,FALSE)*PRINCIPAL!$H$44*(1-(PRINCIPAL!$M$44/100)),IF(AND(PRINCIPAL!$H$44&lt;&gt;"",L153=PRINCIPAL!$N$44),VLOOKUP($N$126,'Banco de Dados'!$B$4:$J$50,8,FALSE)*PRINCIPAL!$H$44*(1-(PRINCIPAL!$O$44/100)),IF(PRINCIPAL!$H$44&lt;&gt;"",VLOOKUP($N$126,'Banco de Dados'!$B$4:$J$50,8,FALSE)*PRINCIPAL!$H$44,IF(OR(L153=PRINCIPAL!$I$44,L153=PRINCIPAL!$I$44+PRINCIPAL!$I$44,L153=PRINCIPAL!$I$44+PRINCIPAL!$I$44+PRINCIPAL!$I$44),0,IF(L153=PRINCIPAL!$J$44,VLOOKUP($N$126,'Banco de Dados'!$B$4:$J$50,6,FALSE)*(1-(PRINCIPAL!$K$44/100)),IF(L153=PRINCIPAL!$L$44,VLOOKUP($N$126,'Banco de Dados'!$B$4:$J$50,6,FALSE)*(1-(PRINCIPAL!$M$44/100)),IF(L153=PRINCIPAL!$N$44,VLOOKUP($N$126,'Banco de Dados'!$B$4:$J$50,6,FALSE)*(1-(PRINCIPAL!$O$44/100)),VLOOKUP($N$126,'Banco de Dados'!$B$4:$J$50,6,FALSE)))))))))),"")</f>
        <v/>
      </c>
      <c r="N153" s="25" t="str">
        <f>IFERROR(M153*(IFERROR(VLOOKUP($N$126,'Banco de Dados'!$B$4:$J$50,4,FALSE),"ERRO")),"")</f>
        <v/>
      </c>
      <c r="O153" s="25" t="str">
        <f t="shared" si="72"/>
        <v/>
      </c>
      <c r="P153" s="103" t="str">
        <f>IFERROR(O153*(C153*(PRINCIPAL!$G$44/100))*0.47*(44/12),"")</f>
        <v/>
      </c>
      <c r="Q153" s="107" t="str">
        <f t="shared" si="95"/>
        <v/>
      </c>
      <c r="R153" s="29" t="str">
        <f>IFERROR(IF(AND(PRINCIPAL!$H$45&lt;&gt;"",OR(L153=PRINCIPAL!$I$45,L153=PRINCIPAL!$I$45+PRINCIPAL!$I$45,L153=PRINCIPAL!$I$45+PRINCIPAL!$I$45+PRINCIPAL!$I$45)),0,IF(AND(PRINCIPAL!$H$45&lt;&gt;"",L153=PRINCIPAL!$J$45),VLOOKUP($S$126,'Banco de Dados'!$B$4:$J$50,8,FALSE)*PRINCIPAL!$H$45*(1-(PRINCIPAL!$K$45/100)),IF(AND(PRINCIPAL!$H$45&lt;&gt;"",L153=PRINCIPAL!$L$45),VLOOKUP($S$126,'Banco de Dados'!$B$4:$J$50,8,FALSE)*PRINCIPAL!$H$45*(1-(PRINCIPAL!$M$45/100)),IF(AND(PRINCIPAL!$H$45&lt;&gt;"",L153=PRINCIPAL!$N$45),VLOOKUP($S$126,'Banco de Dados'!$B$4:$J$50,8,FALSE)*PRINCIPAL!$H$45*(1-(PRINCIPAL!$O$45/100)),IF(PRINCIPAL!$H$45&lt;&gt;"",VLOOKUP($S$126,'Banco de Dados'!$B$4:$J$50,8,FALSE)*PRINCIPAL!$H$45,IF(OR(L153=PRINCIPAL!$I$45,L153=PRINCIPAL!$I$45+PRINCIPAL!$I$45,L153=PRINCIPAL!$I$45+PRINCIPAL!$I$45+PRINCIPAL!$I$45),0,IF(L153=PRINCIPAL!$J$45,VLOOKUP($S$126,'Banco de Dados'!$B$4:$J$50,6,FALSE)*(1-(PRINCIPAL!$K$45/100)),IF(L153=PRINCIPAL!$L$45,VLOOKUP($S$126,'Banco de Dados'!$B$4:$J$50,6,FALSE)*(1-(PRINCIPAL!$M$45/100)),IF(L153=PRINCIPAL!$N$45,VLOOKUP($S$126,'Banco de Dados'!$B$4:$J$50,6,FALSE)*(1-(PRINCIPAL!$O$45/100)),VLOOKUP($S$126,'Banco de Dados'!$B$4:$J$50,6,FALSE)))))))))),"")</f>
        <v/>
      </c>
      <c r="S153" s="29" t="str">
        <f>IFERROR(R153*(IFERROR(VLOOKUP($S$126,'Banco de Dados'!$B$4:$J$50,4,FALSE),"ERRO")),"")</f>
        <v/>
      </c>
      <c r="T153" s="29" t="str">
        <f t="shared" si="78"/>
        <v/>
      </c>
      <c r="U153" s="103" t="str">
        <f>IFERROR(T153*(C153*(PRINCIPAL!$G$45/100))*0.47*(44/12),"")</f>
        <v/>
      </c>
      <c r="V153" s="103" t="str">
        <f t="shared" si="96"/>
        <v/>
      </c>
      <c r="W153" s="30" t="str">
        <f>IFERROR(IF(AND(PRINCIPAL!$H$46&lt;&gt;"",OR(L153=PRINCIPAL!$I$46,L153=PRINCIPAL!$I$46+PRINCIPAL!$I$46,L153=PRINCIPAL!$I$46+PRINCIPAL!$I$46+PRINCIPAL!$I$46)),0,IF(AND(PRINCIPAL!$H$46&lt;&gt;"",L153=PRINCIPAL!$J$46),VLOOKUP($X$126,'Banco de Dados'!$B$4:$J$50,8,FALSE)*PRINCIPAL!$H$46*(1-(PRINCIPAL!$K$46/100)),IF(AND(PRINCIPAL!$H$46&lt;&gt;"",L153=PRINCIPAL!$L$46),VLOOKUP($X$126,'Banco de Dados'!$B$4:$J$50,8,FALSE)*PRINCIPAL!$H$46*(1-(PRINCIPAL!$M$46/100)),IF(AND(PRINCIPAL!$H$46&lt;&gt;"",L153=PRINCIPAL!$N$46),VLOOKUP($X$126,'Banco de Dados'!$B$4:$J$50,8,FALSE)*PRINCIPAL!$H$46*(1-(PRINCIPAL!$O$46/100)),IF(PRINCIPAL!$H$46&lt;&gt;"",VLOOKUP($X$126,'Banco de Dados'!$B$4:$J$50,8,FALSE)*PRINCIPAL!$H$46,IF(OR(L153=PRINCIPAL!$I$46,L153=PRINCIPAL!$I$46+PRINCIPAL!$I$46,L153=PRINCIPAL!$I$46+PRINCIPAL!$I$46+PRINCIPAL!$I$46),0,IF(L153=PRINCIPAL!$J$46,VLOOKUP($X$126,'Banco de Dados'!$B$4:$J$50,6,FALSE)*(1-(PRINCIPAL!$K$46/100)),IF(L153=PRINCIPAL!$L$46,VLOOKUP($X$126,'Banco de Dados'!$B$4:$J$50,6,FALSE)*(1-(PRINCIPAL!$M$46/100)),IF(L153=PRINCIPAL!$N$46,VLOOKUP($X$126,'Banco de Dados'!$B$4:$J$50,6,FALSE)*(1-(PRINCIPAL!$O$46/100)),VLOOKUP($X$126,'Banco de Dados'!$B$4:$J$50,6,FALSE)))))))))),"")</f>
        <v/>
      </c>
      <c r="X153" s="29" t="str">
        <f>IFERROR(W153*(IFERROR(VLOOKUP($X$126,'Banco de Dados'!$B$4:$J$50,4,FALSE),"ERRO")),"")</f>
        <v/>
      </c>
      <c r="Y153" s="29" t="str">
        <f t="shared" si="93"/>
        <v/>
      </c>
      <c r="Z153" s="103" t="str">
        <f>IFERROR(Y153*(C153*(PRINCIPAL!$G$46/100))*0.47*(44/12),"")</f>
        <v/>
      </c>
      <c r="AA153" s="111" t="str">
        <f t="shared" si="94"/>
        <v/>
      </c>
      <c r="AB153" s="30" t="str">
        <f>IFERROR(IF(AND(PRINCIPAL!$H$47&lt;&gt;"",OR(L153=PRINCIPAL!$I$47,L153=PRINCIPAL!$I$47+PRINCIPAL!$I$47,L153=PRINCIPAL!$I$47+PRINCIPAL!$I$47+PRINCIPAL!$I$47)),0,IF(AND(PRINCIPAL!$H$47&lt;&gt;"",L153=PRINCIPAL!$J$47),VLOOKUP($AC$126,'Banco de Dados'!$B$4:$J$50,8,FALSE)*PRINCIPAL!$H$47*(1-(PRINCIPAL!$K$47/100)),IF(AND(PRINCIPAL!$H$47&lt;&gt;"",L153=PRINCIPAL!$L$47),VLOOKUP($AC$126,'Banco de Dados'!$B$4:$J$50,8,FALSE)*PRINCIPAL!$H$47*(1-(PRINCIPAL!$M$47/100)),IF(AND(PRINCIPAL!$H$47&lt;&gt;"",L153=PRINCIPAL!$N$47),VLOOKUP($AC$126,'Banco de Dados'!$B$4:$J$50,8,FALSE)*PRINCIPAL!$H$47*(1-(PRINCIPAL!$O$47/100)),IF(PRINCIPAL!$H$47&lt;&gt;"",VLOOKUP($AC$126,'Banco de Dados'!$B$4:$J$50,8,FALSE)*PRINCIPAL!$H$47,IF(OR(L153=PRINCIPAL!$I$47,L153=PRINCIPAL!$I$47+PRINCIPAL!$I$47,L153=PRINCIPAL!$I$47+PRINCIPAL!$I$47+PRINCIPAL!$I$47),0,IF(L153=PRINCIPAL!$J$47,VLOOKUP($AC$126,'Banco de Dados'!$B$4:$J$50,6,FALSE)*(1-(PRINCIPAL!$K$47/100)),IF(L153=PRINCIPAL!$L$47,VLOOKUP($AC$126,'Banco de Dados'!$B$4:$J$50,6,FALSE)*(1-(PRINCIPAL!$M$47/100)),IF(L153=PRINCIPAL!$N$47,VLOOKUP($AC$126,'Banco de Dados'!$B$4:$J$50,6,FALSE)*(1-(PRINCIPAL!$O$47/100)),VLOOKUP($AC$126,'Banco de Dados'!$B$4:$J$50,6,FALSE)))))))))),"")</f>
        <v/>
      </c>
      <c r="AC153" s="29" t="str">
        <f>IFERROR(AB153*(IFERROR(VLOOKUP($AC$126,'Banco de Dados'!$B$4:$J$50,4,FALSE),"ERRO")),"")</f>
        <v/>
      </c>
      <c r="AD153" s="29" t="str">
        <f t="shared" si="79"/>
        <v/>
      </c>
      <c r="AE153" s="103" t="str">
        <f>IFERROR(AD153*(C153*(PRINCIPAL!$G$47/100))*0.47*(44/12),"")</f>
        <v/>
      </c>
      <c r="AF153" s="111" t="str">
        <f t="shared" si="80"/>
        <v/>
      </c>
      <c r="AG153" s="30" t="str">
        <f>IFERROR(IF(AND(PRINCIPAL!$H$48&lt;&gt;"",OR(L153=PRINCIPAL!$I$48,L153=PRINCIPAL!$I$48+PRINCIPAL!$I$48,L153=PRINCIPAL!$I$48+PRINCIPAL!$I$48+PRINCIPAL!$I$48)),0,IF(AND(PRINCIPAL!$H$48&lt;&gt;"",L153=PRINCIPAL!$J$48),VLOOKUP($AH$126,'Banco de Dados'!$B$4:$J$50,8,FALSE)*PRINCIPAL!$H$48*(1-(PRINCIPAL!$K$48/100)),IF(AND(PRINCIPAL!$H$48&lt;&gt;"",L153=PRINCIPAL!$L$48),VLOOKUP($AH$126,'Banco de Dados'!$B$4:$J$50,8,FALSE)*PRINCIPAL!$H$48*(1-(PRINCIPAL!$M$48/100)),IF(AND(PRINCIPAL!$H$48&lt;&gt;"",L153=PRINCIPAL!$N$48),VLOOKUP($AH$126,'Banco de Dados'!$B$4:$J$50,8,FALSE)*PRINCIPAL!$H$48*(1-(PRINCIPAL!$O$48/100)),IF(PRINCIPAL!$H$48&lt;&gt;"",VLOOKUP($AH$126,'Banco de Dados'!$B$4:$J$50,8,FALSE)*PRINCIPAL!$H$48,IF(OR(L153=PRINCIPAL!$I$48,L153=PRINCIPAL!$I$48+PRINCIPAL!$I$48,L153=PRINCIPAL!$I$48+PRINCIPAL!$I$48+PRINCIPAL!$I$48),0,IF(L153=PRINCIPAL!$J$48,VLOOKUP($AH$126,'Banco de Dados'!$B$4:$J$50,6,FALSE)*(1-(PRINCIPAL!$K$48/100)),IF(L153=PRINCIPAL!$L$48,VLOOKUP($AH$126,'Banco de Dados'!$B$4:$J$50,6,FALSE)*(1-(PRINCIPAL!$M$48/100)),IF(L153=PRINCIPAL!$N$48,VLOOKUP($AH$126,'Banco de Dados'!$B$4:$J$50,6,FALSE)*(1-(PRINCIPAL!$O$48/100)),VLOOKUP($AH$126,'Banco de Dados'!$B$4:$J$50,6,FALSE)))))))))),"")</f>
        <v/>
      </c>
      <c r="AH153" s="29" t="str">
        <f>IFERROR(AG153*(IFERROR(VLOOKUP($AH$126,'Banco de Dados'!$B$4:$J$50,4,FALSE),"ERRO")),"")</f>
        <v/>
      </c>
      <c r="AI153" s="29" t="str">
        <f t="shared" si="81"/>
        <v/>
      </c>
      <c r="AJ153" s="103" t="str">
        <f>IFERROR(AI153*(C153*(PRINCIPAL!$G$48/100))*0.47*(44/12),"")</f>
        <v/>
      </c>
      <c r="AK153" s="111" t="str">
        <f t="shared" si="82"/>
        <v/>
      </c>
      <c r="AL153" s="30" t="str">
        <f>IFERROR(IF(AND(PRINCIPAL!$H$49&lt;&gt;"",OR(L153=PRINCIPAL!$I$49,L153=PRINCIPAL!$I$49+PRINCIPAL!$I$49,L153=PRINCIPAL!$I$49+PRINCIPAL!$I$49+PRINCIPAL!$I$49)),0,IF(AND(PRINCIPAL!$H$49&lt;&gt;"",L153=PRINCIPAL!$J$49),VLOOKUP($AM$126,'Banco de Dados'!$B$4:$J$50,8,FALSE)*PRINCIPAL!$H$49*(1-(PRINCIPAL!$K$49/100)),IF(AND(PRINCIPAL!$H$49&lt;&gt;"",L153=PRINCIPAL!$L$49),VLOOKUP($AM$126,'Banco de Dados'!$B$4:$J$50,8,FALSE)*PRINCIPAL!$H$49*(1-(PRINCIPAL!$M$49/100)),IF(AND(PRINCIPAL!$H$49&lt;&gt;"",L153=PRINCIPAL!$N$49),VLOOKUP($AM$126,'Banco de Dados'!$B$4:$J$50,8,FALSE)*PRINCIPAL!$H$49*(1-(PRINCIPAL!$O$49/100)),IF(PRINCIPAL!$H$49&lt;&gt;"",VLOOKUP($AM$126,'Banco de Dados'!$B$4:$J$50,8,FALSE)*PRINCIPAL!$H$49,IF(OR(L153=PRINCIPAL!$I$49,L153=PRINCIPAL!$I$49+PRINCIPAL!$I$49,L153=PRINCIPAL!$I$49+PRINCIPAL!$I$49+PRINCIPAL!$I$49),0,IF(L153=PRINCIPAL!$J$49,VLOOKUP($AM$126,'Banco de Dados'!$B$4:$J$50,6,FALSE)*(1-(PRINCIPAL!$K$49/100)),IF(L153=PRINCIPAL!$L$49,VLOOKUP($AM$126,'Banco de Dados'!$B$4:$J$50,6,FALSE)*(1-(PRINCIPAL!$M$49/100)),IF(L153=PRINCIPAL!$N$49,VLOOKUP($AM$126,'Banco de Dados'!$B$4:$J$50,6,FALSE)*(1-(PRINCIPAL!$O$49/100)),VLOOKUP($AM$126,'Banco de Dados'!$B$4:$J$50,6,FALSE)))))))))),"")</f>
        <v/>
      </c>
      <c r="AM153" s="29" t="str">
        <f>IFERROR(AL153*(IFERROR(VLOOKUP($AM$126,'Banco de Dados'!$B$4:$J$50,4,FALSE),"ERRO")),"")</f>
        <v/>
      </c>
      <c r="AN153" s="29" t="str">
        <f t="shared" si="83"/>
        <v/>
      </c>
      <c r="AO153" s="103" t="str">
        <f>IFERROR(AN153*(C153*(PRINCIPAL!$G$49/100))*0.47*(44/12),"")</f>
        <v/>
      </c>
      <c r="AP153" s="111" t="str">
        <f t="shared" si="84"/>
        <v/>
      </c>
      <c r="AQ153" s="30" t="str">
        <f>IFERROR(IF(AND(PRINCIPAL!$H$50&lt;&gt;"",OR(L153=PRINCIPAL!$I$50,L153=PRINCIPAL!$I$50+PRINCIPAL!$I$50,L153=PRINCIPAL!$I$50+PRINCIPAL!$I$50+PRINCIPAL!$I$50)),0,IF(AND(PRINCIPAL!$H$50&lt;&gt;"",L153=PRINCIPAL!$J$50),VLOOKUP($AR$126,'Banco de Dados'!$B$4:$J$50,8,FALSE)*PRINCIPAL!$H$50*(1-(PRINCIPAL!$K$50/100)),IF(AND(PRINCIPAL!$H$50&lt;&gt;"",L153=PRINCIPAL!$L$50),VLOOKUP($AR$126,'Banco de Dados'!$B$4:$J$50,8,FALSE)*PRINCIPAL!$H$50*(1-(PRINCIPAL!$M$50/100)),IF(AND(PRINCIPAL!$H$50&lt;&gt;"",L153=PRINCIPAL!$N$50),VLOOKUP($AR$126,'Banco de Dados'!$B$4:$J$50,8,FALSE)*PRINCIPAL!$H$50*(1-(PRINCIPAL!$O$50/100)),IF(PRINCIPAL!$H$50&lt;&gt;"",VLOOKUP($AR$126,'Banco de Dados'!$B$4:$J$50,8,FALSE)*PRINCIPAL!$H$50,IF(OR(L153=PRINCIPAL!$I$50,L153=PRINCIPAL!$I$50+PRINCIPAL!$I$50,L153=PRINCIPAL!$I$50+PRINCIPAL!$I$50+PRINCIPAL!$I$50),0,IF(L153=PRINCIPAL!$J$50,VLOOKUP($AR$126,'Banco de Dados'!$B$4:$J$50,6,FALSE)*(1-(PRINCIPAL!$K$50/100)),IF(L153=PRINCIPAL!$L$50,VLOOKUP($AR$126,'Banco de Dados'!$B$4:$J$50,6,FALSE)*(1-(PRINCIPAL!$M$50/100)),IF(L153=PRINCIPAL!$N$50,VLOOKUP($AR$126,'Banco de Dados'!$B$4:$J$50,6,FALSE)*(1-(PRINCIPAL!$O$50/100)),VLOOKUP($AR$126,'Banco de Dados'!$B$4:$J$50,6,FALSE)))))))))),"")</f>
        <v/>
      </c>
      <c r="AR153" s="29" t="str">
        <f>IFERROR(AQ153*(IFERROR(VLOOKUP($AR$126,'Banco de Dados'!$B$4:$J$50,4,FALSE),"ERRO")),"")</f>
        <v/>
      </c>
      <c r="AS153" s="29" t="str">
        <f t="shared" si="85"/>
        <v/>
      </c>
      <c r="AT153" s="103" t="str">
        <f>IFERROR(AS153*(C153*(PRINCIPAL!$G$50/100))*0.47*(44/12),"")</f>
        <v/>
      </c>
      <c r="AU153" s="111" t="str">
        <f t="shared" si="86"/>
        <v/>
      </c>
      <c r="AV153" s="30" t="str">
        <f>IFERROR(IF(AND(PRINCIPAL!$H$51&lt;&gt;"",OR(L153=PRINCIPAL!$I$51,L153=PRINCIPAL!$I$51+PRINCIPAL!$I$51,L153=PRINCIPAL!$I$51+PRINCIPAL!$I$51+PRINCIPAL!$I$51)),0,IF(AND(PRINCIPAL!$H$51&lt;&gt;"",L153=PRINCIPAL!$J$51),VLOOKUP($AW$126,'Banco de Dados'!$B$4:$J$50,8,FALSE)*PRINCIPAL!$H$51*(1-(PRINCIPAL!$K$51/100)),IF(AND(PRINCIPAL!$H$51&lt;&gt;"",L153=PRINCIPAL!$L$51),VLOOKUP($AW$126,'Banco de Dados'!$B$4:$J$50,8,FALSE)*PRINCIPAL!$H$51*(1-(PRINCIPAL!$M$51/100)),IF(AND(PRINCIPAL!$H$51&lt;&gt;"",L153=PRINCIPAL!$N$51),VLOOKUP($AW$126,'Banco de Dados'!$B$4:$J$50,8,FALSE)*PRINCIPAL!$H$51*(1-(PRINCIPAL!$O$51/100)),IF(PRINCIPAL!$H$51&lt;&gt;"",VLOOKUP($AW$126,'Banco de Dados'!$B$4:$J$50,8,FALSE)*PRINCIPAL!$H$51,IF(OR(L153=PRINCIPAL!$I$51,L153=PRINCIPAL!$I$51+PRINCIPAL!$I$51,L153=PRINCIPAL!$I$51+PRINCIPAL!$I$51+PRINCIPAL!$I$51),0,IF(L153=PRINCIPAL!$J$51,VLOOKUP($AW$126,'Banco de Dados'!$B$4:$J$50,6,FALSE)*(1-(PRINCIPAL!$K$51/100)),IF(L153=PRINCIPAL!$L$51,VLOOKUP($AW$126,'Banco de Dados'!$B$4:$J$50,6,FALSE)*(1-(PRINCIPAL!$M$51/100)),IF(L153=PRINCIPAL!$N$51,VLOOKUP($AW$126,'Banco de Dados'!$B$4:$J$50,6,FALSE)*(1-(PRINCIPAL!$O$51/100)),VLOOKUP($AW$126,'Banco de Dados'!$B$4:$J$50,6,FALSE)))))))))),"")</f>
        <v/>
      </c>
      <c r="AW153" s="29" t="str">
        <f>IFERROR(AV153*(IFERROR(VLOOKUP($AW$126,'Banco de Dados'!$B$4:$J$50,4,FALSE),"ERRO")),"")</f>
        <v/>
      </c>
      <c r="AX153" s="29" t="str">
        <f t="shared" si="87"/>
        <v/>
      </c>
      <c r="AY153" s="103" t="str">
        <f>IFERROR(AX153*(C153*(PRINCIPAL!$G$51/100))*0.47*(44/12),"")</f>
        <v/>
      </c>
      <c r="AZ153" s="111" t="str">
        <f t="shared" si="88"/>
        <v/>
      </c>
      <c r="BA153" s="30" t="str">
        <f>IFERROR(IF(AND(PRINCIPAL!$H$52&lt;&gt;"",OR(L153=PRINCIPAL!$I$52,L153=PRINCIPAL!$I$52+PRINCIPAL!$I$52,L153=PRINCIPAL!$I$52+PRINCIPAL!$I$52+PRINCIPAL!$I$52)),0,IF(AND(PRINCIPAL!$H$52&lt;&gt;"",L153=PRINCIPAL!$J$52),VLOOKUP($BB$126,'Banco de Dados'!$B$4:$J$50,8,FALSE)*PRINCIPAL!$H$52*(1-(PRINCIPAL!$K$52/100)),IF(AND(PRINCIPAL!$H$52&lt;&gt;"",L153=PRINCIPAL!$L$52),VLOOKUP($BB$126,'Banco de Dados'!$B$4:$J$50,8,FALSE)*PRINCIPAL!$H$52*(1-(PRINCIPAL!$M$52/100)),IF(AND(PRINCIPAL!$H$52&lt;&gt;"",L153=PRINCIPAL!$N$52),VLOOKUP($BB$126,'Banco de Dados'!$B$4:$J$50,8,FALSE)*PRINCIPAL!$H$52*(1-(PRINCIPAL!$O$52/100)),IF(PRINCIPAL!$H$52&lt;&gt;"",VLOOKUP($BB$126,'Banco de Dados'!$B$4:$J$50,8,FALSE)*PRINCIPAL!$H$52,IF(OR(L153=PRINCIPAL!$I$52,L153=PRINCIPAL!$I$52+PRINCIPAL!$I$52,L153=PRINCIPAL!$I$52+PRINCIPAL!$I$52+PRINCIPAL!$I$52),0,IF(L153=PRINCIPAL!$J$52,VLOOKUP($BB$126,'Banco de Dados'!$B$4:$J$50,6,FALSE)*(1-(PRINCIPAL!$K$52/100)),IF(L153=PRINCIPAL!$L$52,VLOOKUP($BB$126,'Banco de Dados'!$B$4:$J$50,6,FALSE)*(1-(PRINCIPAL!$M$52/100)),IF(L153=PRINCIPAL!$N$52,VLOOKUP($BB$126,'Banco de Dados'!$B$4:$J$50,6,FALSE)*(1-(PRINCIPAL!$O$52/100)),VLOOKUP($BB$126,'Banco de Dados'!$B$4:$J$50,6,FALSE)))))))))),"")</f>
        <v/>
      </c>
      <c r="BB153" s="29" t="str">
        <f>IFERROR(BA153*(IFERROR(VLOOKUP($BB$126,'Banco de Dados'!$B$4:$J$50,4,FALSE),"ERRO")),"")</f>
        <v/>
      </c>
      <c r="BC153" s="29" t="str">
        <f t="shared" si="89"/>
        <v/>
      </c>
      <c r="BD153" s="103" t="str">
        <f>IFERROR(BC153*(C153*(PRINCIPAL!$G$52/100))*0.47*(44/12),"")</f>
        <v/>
      </c>
      <c r="BE153" s="111" t="str">
        <f t="shared" si="90"/>
        <v/>
      </c>
      <c r="BF153" s="30" t="str">
        <f>IFERROR(IF(AND(PRINCIPAL!$H$53&lt;&gt;"",OR(L153=PRINCIPAL!$I$53,L153=PRINCIPAL!$I$53+PRINCIPAL!$I$53,L153=PRINCIPAL!$I$53+PRINCIPAL!$I$53+PRINCIPAL!$I$53)),0,IF(AND(PRINCIPAL!$H$53&lt;&gt;"",L153=PRINCIPAL!$J$53),VLOOKUP($BG$126,'Banco de Dados'!$B$4:$J$50,8,FALSE)*PRINCIPAL!$H$53*(1-(PRINCIPAL!$K$53/100)),IF(AND(PRINCIPAL!$H$53&lt;&gt;"",L153=PRINCIPAL!$L$53),VLOOKUP($BG$126,'Banco de Dados'!$B$4:$J$50,8,FALSE)*PRINCIPAL!$H$53*(1-(PRINCIPAL!$M$53/100)),IF(AND(PRINCIPAL!$H$53&lt;&gt;"",L153=PRINCIPAL!$N$53),VLOOKUP($BG$126,'Banco de Dados'!$B$4:$J$50,8,FALSE)*PRINCIPAL!$H$53*(1-(PRINCIPAL!$O$53/100)),IF(PRINCIPAL!$H$53&lt;&gt;"",VLOOKUP($BG$126,'Banco de Dados'!$B$4:$J$50,8,FALSE)*PRINCIPAL!$H$53,IF(OR(L153=PRINCIPAL!$I$53,L153=PRINCIPAL!$I$53+PRINCIPAL!$I$53,L153=PRINCIPAL!$I$53+PRINCIPAL!$I$53+PRINCIPAL!$I$53),0,IF(L153=PRINCIPAL!$J$53,VLOOKUP($BG$126,'Banco de Dados'!$B$4:$J$50,6,FALSE)*(1-(PRINCIPAL!$K$53/100)),IF(L153=PRINCIPAL!$L$53,VLOOKUP($BG$126,'Banco de Dados'!$B$4:$J$50,6,FALSE)*(1-(PRINCIPAL!$M$53/100)),IF(L153=PRINCIPAL!$N$53,VLOOKUP($BG$126,'Banco de Dados'!$B$4:$J$50,6,FALSE)*(1-(PRINCIPAL!$O$53/100)),VLOOKUP($BG$126,'Banco de Dados'!$B$4:$J$50,6,FALSE)))))))))),"")</f>
        <v/>
      </c>
      <c r="BG153" s="29" t="str">
        <f>IFERROR(BF153*(IFERROR(VLOOKUP($BG$126,'Banco de Dados'!$B$4:$J$50,4,FALSE),"ERRO")),"")</f>
        <v/>
      </c>
      <c r="BH153" s="29" t="str">
        <f t="shared" si="91"/>
        <v/>
      </c>
      <c r="BI153" s="103" t="str">
        <f>IFERROR(BH153*(C153*(PRINCIPAL!$G$53/100))*0.47*(44/12),"")</f>
        <v/>
      </c>
      <c r="BJ153" s="102" t="str">
        <f t="shared" si="92"/>
        <v/>
      </c>
    </row>
    <row r="154" spans="2:62" ht="12.75" customHeight="1" x14ac:dyDescent="0.3">
      <c r="B154" s="326">
        <f t="shared" si="74"/>
        <v>2046</v>
      </c>
      <c r="C154" s="340"/>
      <c r="D154" s="1"/>
      <c r="E154" s="116">
        <v>26</v>
      </c>
      <c r="F154" s="24" t="str">
        <f>IFERROR(VLOOKUP($G$126,'Banco de Dados'!$B$4:$J$50,6,FALSE),"")</f>
        <v/>
      </c>
      <c r="G154" s="25" t="str">
        <f>IFERROR(F154*(IFERROR(VLOOKUP($G$126,'Banco de Dados'!$B$4:$J$50,4,FALSE),"ERRO")),"")</f>
        <v/>
      </c>
      <c r="H154" s="25" t="str">
        <f t="shared" si="75"/>
        <v/>
      </c>
      <c r="I154" s="103" t="str">
        <f t="shared" si="76"/>
        <v/>
      </c>
      <c r="J154" s="117" t="str">
        <f t="shared" si="77"/>
        <v/>
      </c>
      <c r="K154" s="1"/>
      <c r="L154" s="91">
        <v>26</v>
      </c>
      <c r="M154" s="24" t="str">
        <f>IFERROR(IF(AND(PRINCIPAL!$H$44&lt;&gt;"",OR(L154=PRINCIPAL!$I$44,L154=PRINCIPAL!$I$44+PRINCIPAL!$I$44,L154=PRINCIPAL!$I$44+PRINCIPAL!$I$44+PRINCIPAL!$I$44)),0,IF(AND(PRINCIPAL!$H$44&lt;&gt;"",L154=PRINCIPAL!$J$44),VLOOKUP($N$126,'Banco de Dados'!$B$4:$J$50,8,FALSE)*PRINCIPAL!$H$44*(1-(PRINCIPAL!$K$44/100)),IF(AND(PRINCIPAL!$H$44&lt;&gt;"",L154=PRINCIPAL!$L$44),VLOOKUP($N$126,'Banco de Dados'!$B$4:$J$50,8,FALSE)*PRINCIPAL!$H$44*(1-(PRINCIPAL!$M$44/100)),IF(AND(PRINCIPAL!$H$44&lt;&gt;"",L154=PRINCIPAL!$N$44),VLOOKUP($N$126,'Banco de Dados'!$B$4:$J$50,8,FALSE)*PRINCIPAL!$H$44*(1-(PRINCIPAL!$O$44/100)),IF(PRINCIPAL!$H$44&lt;&gt;"",VLOOKUP($N$126,'Banco de Dados'!$B$4:$J$50,8,FALSE)*PRINCIPAL!$H$44,IF(OR(L154=PRINCIPAL!$I$44,L154=PRINCIPAL!$I$44+PRINCIPAL!$I$44,L154=PRINCIPAL!$I$44+PRINCIPAL!$I$44+PRINCIPAL!$I$44),0,IF(L154=PRINCIPAL!$J$44,VLOOKUP($N$126,'Banco de Dados'!$B$4:$J$50,6,FALSE)*(1-(PRINCIPAL!$K$44/100)),IF(L154=PRINCIPAL!$L$44,VLOOKUP($N$126,'Banco de Dados'!$B$4:$J$50,6,FALSE)*(1-(PRINCIPAL!$M$44/100)),IF(L154=PRINCIPAL!$N$44,VLOOKUP($N$126,'Banco de Dados'!$B$4:$J$50,6,FALSE)*(1-(PRINCIPAL!$O$44/100)),VLOOKUP($N$126,'Banco de Dados'!$B$4:$J$50,6,FALSE)))))))))),"")</f>
        <v/>
      </c>
      <c r="N154" s="25" t="str">
        <f>IFERROR(M154*(IFERROR(VLOOKUP($N$126,'Banco de Dados'!$B$4:$J$50,4,FALSE),"ERRO")),"")</f>
        <v/>
      </c>
      <c r="O154" s="25" t="str">
        <f t="shared" si="72"/>
        <v/>
      </c>
      <c r="P154" s="103" t="str">
        <f>IFERROR(O154*(C154*(PRINCIPAL!$G$44/100))*0.47*(44/12),"")</f>
        <v/>
      </c>
      <c r="Q154" s="107" t="str">
        <f t="shared" si="95"/>
        <v/>
      </c>
      <c r="R154" s="29" t="str">
        <f>IFERROR(IF(AND(PRINCIPAL!$H$45&lt;&gt;"",OR(L154=PRINCIPAL!$I$45,L154=PRINCIPAL!$I$45+PRINCIPAL!$I$45,L154=PRINCIPAL!$I$45+PRINCIPAL!$I$45+PRINCIPAL!$I$45)),0,IF(AND(PRINCIPAL!$H$45&lt;&gt;"",L154=PRINCIPAL!$J$45),VLOOKUP($S$126,'Banco de Dados'!$B$4:$J$50,8,FALSE)*PRINCIPAL!$H$45*(1-(PRINCIPAL!$K$45/100)),IF(AND(PRINCIPAL!$H$45&lt;&gt;"",L154=PRINCIPAL!$L$45),VLOOKUP($S$126,'Banco de Dados'!$B$4:$J$50,8,FALSE)*PRINCIPAL!$H$45*(1-(PRINCIPAL!$M$45/100)),IF(AND(PRINCIPAL!$H$45&lt;&gt;"",L154=PRINCIPAL!$N$45),VLOOKUP($S$126,'Banco de Dados'!$B$4:$J$50,8,FALSE)*PRINCIPAL!$H$45*(1-(PRINCIPAL!$O$45/100)),IF(PRINCIPAL!$H$45&lt;&gt;"",VLOOKUP($S$126,'Banco de Dados'!$B$4:$J$50,8,FALSE)*PRINCIPAL!$H$45,IF(OR(L154=PRINCIPAL!$I$45,L154=PRINCIPAL!$I$45+PRINCIPAL!$I$45,L154=PRINCIPAL!$I$45+PRINCIPAL!$I$45+PRINCIPAL!$I$45),0,IF(L154=PRINCIPAL!$J$45,VLOOKUP($S$126,'Banco de Dados'!$B$4:$J$50,6,FALSE)*(1-(PRINCIPAL!$K$45/100)),IF(L154=PRINCIPAL!$L$45,VLOOKUP($S$126,'Banco de Dados'!$B$4:$J$50,6,FALSE)*(1-(PRINCIPAL!$M$45/100)),IF(L154=PRINCIPAL!$N$45,VLOOKUP($S$126,'Banco de Dados'!$B$4:$J$50,6,FALSE)*(1-(PRINCIPAL!$O$45/100)),VLOOKUP($S$126,'Banco de Dados'!$B$4:$J$50,6,FALSE)))))))))),"")</f>
        <v/>
      </c>
      <c r="S154" s="29" t="str">
        <f>IFERROR(R154*(IFERROR(VLOOKUP($S$126,'Banco de Dados'!$B$4:$J$50,4,FALSE),"ERRO")),"")</f>
        <v/>
      </c>
      <c r="T154" s="29" t="str">
        <f t="shared" si="78"/>
        <v/>
      </c>
      <c r="U154" s="103" t="str">
        <f>IFERROR(T154*(C154*(PRINCIPAL!$G$45/100))*0.47*(44/12),"")</f>
        <v/>
      </c>
      <c r="V154" s="103" t="str">
        <f t="shared" si="96"/>
        <v/>
      </c>
      <c r="W154" s="30" t="str">
        <f>IFERROR(IF(AND(PRINCIPAL!$H$46&lt;&gt;"",OR(L154=PRINCIPAL!$I$46,L154=PRINCIPAL!$I$46+PRINCIPAL!$I$46,L154=PRINCIPAL!$I$46+PRINCIPAL!$I$46+PRINCIPAL!$I$46)),0,IF(AND(PRINCIPAL!$H$46&lt;&gt;"",L154=PRINCIPAL!$J$46),VLOOKUP($X$126,'Banco de Dados'!$B$4:$J$50,8,FALSE)*PRINCIPAL!$H$46*(1-(PRINCIPAL!$K$46/100)),IF(AND(PRINCIPAL!$H$46&lt;&gt;"",L154=PRINCIPAL!$L$46),VLOOKUP($X$126,'Banco de Dados'!$B$4:$J$50,8,FALSE)*PRINCIPAL!$H$46*(1-(PRINCIPAL!$M$46/100)),IF(AND(PRINCIPAL!$H$46&lt;&gt;"",L154=PRINCIPAL!$N$46),VLOOKUP($X$126,'Banco de Dados'!$B$4:$J$50,8,FALSE)*PRINCIPAL!$H$46*(1-(PRINCIPAL!$O$46/100)),IF(PRINCIPAL!$H$46&lt;&gt;"",VLOOKUP($X$126,'Banco de Dados'!$B$4:$J$50,8,FALSE)*PRINCIPAL!$H$46,IF(OR(L154=PRINCIPAL!$I$46,L154=PRINCIPAL!$I$46+PRINCIPAL!$I$46,L154=PRINCIPAL!$I$46+PRINCIPAL!$I$46+PRINCIPAL!$I$46),0,IF(L154=PRINCIPAL!$J$46,VLOOKUP($X$126,'Banco de Dados'!$B$4:$J$50,6,FALSE)*(1-(PRINCIPAL!$K$46/100)),IF(L154=PRINCIPAL!$L$46,VLOOKUP($X$126,'Banco de Dados'!$B$4:$J$50,6,FALSE)*(1-(PRINCIPAL!$M$46/100)),IF(L154=PRINCIPAL!$N$46,VLOOKUP($X$126,'Banco de Dados'!$B$4:$J$50,6,FALSE)*(1-(PRINCIPAL!$O$46/100)),VLOOKUP($X$126,'Banco de Dados'!$B$4:$J$50,6,FALSE)))))))))),"")</f>
        <v/>
      </c>
      <c r="X154" s="29" t="str">
        <f>IFERROR(W154*(IFERROR(VLOOKUP($X$126,'Banco de Dados'!$B$4:$J$50,4,FALSE),"ERRO")),"")</f>
        <v/>
      </c>
      <c r="Y154" s="29" t="str">
        <f t="shared" si="93"/>
        <v/>
      </c>
      <c r="Z154" s="103" t="str">
        <f>IFERROR(Y154*(C154*(PRINCIPAL!$G$46/100))*0.47*(44/12),"")</f>
        <v/>
      </c>
      <c r="AA154" s="111" t="str">
        <f t="shared" si="94"/>
        <v/>
      </c>
      <c r="AB154" s="30" t="str">
        <f>IFERROR(IF(AND(PRINCIPAL!$H$47&lt;&gt;"",OR(L154=PRINCIPAL!$I$47,L154=PRINCIPAL!$I$47+PRINCIPAL!$I$47,L154=PRINCIPAL!$I$47+PRINCIPAL!$I$47+PRINCIPAL!$I$47)),0,IF(AND(PRINCIPAL!$H$47&lt;&gt;"",L154=PRINCIPAL!$J$47),VLOOKUP($AC$126,'Banco de Dados'!$B$4:$J$50,8,FALSE)*PRINCIPAL!$H$47*(1-(PRINCIPAL!$K$47/100)),IF(AND(PRINCIPAL!$H$47&lt;&gt;"",L154=PRINCIPAL!$L$47),VLOOKUP($AC$126,'Banco de Dados'!$B$4:$J$50,8,FALSE)*PRINCIPAL!$H$47*(1-(PRINCIPAL!$M$47/100)),IF(AND(PRINCIPAL!$H$47&lt;&gt;"",L154=PRINCIPAL!$N$47),VLOOKUP($AC$126,'Banco de Dados'!$B$4:$J$50,8,FALSE)*PRINCIPAL!$H$47*(1-(PRINCIPAL!$O$47/100)),IF(PRINCIPAL!$H$47&lt;&gt;"",VLOOKUP($AC$126,'Banco de Dados'!$B$4:$J$50,8,FALSE)*PRINCIPAL!$H$47,IF(OR(L154=PRINCIPAL!$I$47,L154=PRINCIPAL!$I$47+PRINCIPAL!$I$47,L154=PRINCIPAL!$I$47+PRINCIPAL!$I$47+PRINCIPAL!$I$47),0,IF(L154=PRINCIPAL!$J$47,VLOOKUP($AC$126,'Banco de Dados'!$B$4:$J$50,6,FALSE)*(1-(PRINCIPAL!$K$47/100)),IF(L154=PRINCIPAL!$L$47,VLOOKUP($AC$126,'Banco de Dados'!$B$4:$J$50,6,FALSE)*(1-(PRINCIPAL!$M$47/100)),IF(L154=PRINCIPAL!$N$47,VLOOKUP($AC$126,'Banco de Dados'!$B$4:$J$50,6,FALSE)*(1-(PRINCIPAL!$O$47/100)),VLOOKUP($AC$126,'Banco de Dados'!$B$4:$J$50,6,FALSE)))))))))),"")</f>
        <v/>
      </c>
      <c r="AC154" s="29" t="str">
        <f>IFERROR(AB154*(IFERROR(VLOOKUP($AC$126,'Banco de Dados'!$B$4:$J$50,4,FALSE),"ERRO")),"")</f>
        <v/>
      </c>
      <c r="AD154" s="29" t="str">
        <f t="shared" si="79"/>
        <v/>
      </c>
      <c r="AE154" s="103" t="str">
        <f>IFERROR(AD154*(C154*(PRINCIPAL!$G$47/100))*0.47*(44/12),"")</f>
        <v/>
      </c>
      <c r="AF154" s="111" t="str">
        <f t="shared" si="80"/>
        <v/>
      </c>
      <c r="AG154" s="30" t="str">
        <f>IFERROR(IF(AND(PRINCIPAL!$H$48&lt;&gt;"",OR(L154=PRINCIPAL!$I$48,L154=PRINCIPAL!$I$48+PRINCIPAL!$I$48,L154=PRINCIPAL!$I$48+PRINCIPAL!$I$48+PRINCIPAL!$I$48)),0,IF(AND(PRINCIPAL!$H$48&lt;&gt;"",L154=PRINCIPAL!$J$48),VLOOKUP($AH$126,'Banco de Dados'!$B$4:$J$50,8,FALSE)*PRINCIPAL!$H$48*(1-(PRINCIPAL!$K$48/100)),IF(AND(PRINCIPAL!$H$48&lt;&gt;"",L154=PRINCIPAL!$L$48),VLOOKUP($AH$126,'Banco de Dados'!$B$4:$J$50,8,FALSE)*PRINCIPAL!$H$48*(1-(PRINCIPAL!$M$48/100)),IF(AND(PRINCIPAL!$H$48&lt;&gt;"",L154=PRINCIPAL!$N$48),VLOOKUP($AH$126,'Banco de Dados'!$B$4:$J$50,8,FALSE)*PRINCIPAL!$H$48*(1-(PRINCIPAL!$O$48/100)),IF(PRINCIPAL!$H$48&lt;&gt;"",VLOOKUP($AH$126,'Banco de Dados'!$B$4:$J$50,8,FALSE)*PRINCIPAL!$H$48,IF(OR(L154=PRINCIPAL!$I$48,L154=PRINCIPAL!$I$48+PRINCIPAL!$I$48,L154=PRINCIPAL!$I$48+PRINCIPAL!$I$48+PRINCIPAL!$I$48),0,IF(L154=PRINCIPAL!$J$48,VLOOKUP($AH$126,'Banco de Dados'!$B$4:$J$50,6,FALSE)*(1-(PRINCIPAL!$K$48/100)),IF(L154=PRINCIPAL!$L$48,VLOOKUP($AH$126,'Banco de Dados'!$B$4:$J$50,6,FALSE)*(1-(PRINCIPAL!$M$48/100)),IF(L154=PRINCIPAL!$N$48,VLOOKUP($AH$126,'Banco de Dados'!$B$4:$J$50,6,FALSE)*(1-(PRINCIPAL!$O$48/100)),VLOOKUP($AH$126,'Banco de Dados'!$B$4:$J$50,6,FALSE)))))))))),"")</f>
        <v/>
      </c>
      <c r="AH154" s="29" t="str">
        <f>IFERROR(AG154*(IFERROR(VLOOKUP($AH$126,'Banco de Dados'!$B$4:$J$50,4,FALSE),"ERRO")),"")</f>
        <v/>
      </c>
      <c r="AI154" s="29" t="str">
        <f t="shared" si="81"/>
        <v/>
      </c>
      <c r="AJ154" s="103" t="str">
        <f>IFERROR(AI154*(C154*(PRINCIPAL!$G$48/100))*0.47*(44/12),"")</f>
        <v/>
      </c>
      <c r="AK154" s="111" t="str">
        <f t="shared" si="82"/>
        <v/>
      </c>
      <c r="AL154" s="30" t="str">
        <f>IFERROR(IF(AND(PRINCIPAL!$H$49&lt;&gt;"",OR(L154=PRINCIPAL!$I$49,L154=PRINCIPAL!$I$49+PRINCIPAL!$I$49,L154=PRINCIPAL!$I$49+PRINCIPAL!$I$49+PRINCIPAL!$I$49)),0,IF(AND(PRINCIPAL!$H$49&lt;&gt;"",L154=PRINCIPAL!$J$49),VLOOKUP($AM$126,'Banco de Dados'!$B$4:$J$50,8,FALSE)*PRINCIPAL!$H$49*(1-(PRINCIPAL!$K$49/100)),IF(AND(PRINCIPAL!$H$49&lt;&gt;"",L154=PRINCIPAL!$L$49),VLOOKUP($AM$126,'Banco de Dados'!$B$4:$J$50,8,FALSE)*PRINCIPAL!$H$49*(1-(PRINCIPAL!$M$49/100)),IF(AND(PRINCIPAL!$H$49&lt;&gt;"",L154=PRINCIPAL!$N$49),VLOOKUP($AM$126,'Banco de Dados'!$B$4:$J$50,8,FALSE)*PRINCIPAL!$H$49*(1-(PRINCIPAL!$O$49/100)),IF(PRINCIPAL!$H$49&lt;&gt;"",VLOOKUP($AM$126,'Banco de Dados'!$B$4:$J$50,8,FALSE)*PRINCIPAL!$H$49,IF(OR(L154=PRINCIPAL!$I$49,L154=PRINCIPAL!$I$49+PRINCIPAL!$I$49,L154=PRINCIPAL!$I$49+PRINCIPAL!$I$49+PRINCIPAL!$I$49),0,IF(L154=PRINCIPAL!$J$49,VLOOKUP($AM$126,'Banco de Dados'!$B$4:$J$50,6,FALSE)*(1-(PRINCIPAL!$K$49/100)),IF(L154=PRINCIPAL!$L$49,VLOOKUP($AM$126,'Banco de Dados'!$B$4:$J$50,6,FALSE)*(1-(PRINCIPAL!$M$49/100)),IF(L154=PRINCIPAL!$N$49,VLOOKUP($AM$126,'Banco de Dados'!$B$4:$J$50,6,FALSE)*(1-(PRINCIPAL!$O$49/100)),VLOOKUP($AM$126,'Banco de Dados'!$B$4:$J$50,6,FALSE)))))))))),"")</f>
        <v/>
      </c>
      <c r="AM154" s="29" t="str">
        <f>IFERROR(AL154*(IFERROR(VLOOKUP($AM$126,'Banco de Dados'!$B$4:$J$50,4,FALSE),"ERRO")),"")</f>
        <v/>
      </c>
      <c r="AN154" s="29" t="str">
        <f t="shared" si="83"/>
        <v/>
      </c>
      <c r="AO154" s="103" t="str">
        <f>IFERROR(AN154*(C154*(PRINCIPAL!$G$49/100))*0.47*(44/12),"")</f>
        <v/>
      </c>
      <c r="AP154" s="111" t="str">
        <f t="shared" si="84"/>
        <v/>
      </c>
      <c r="AQ154" s="30" t="str">
        <f>IFERROR(IF(AND(PRINCIPAL!$H$50&lt;&gt;"",OR(L154=PRINCIPAL!$I$50,L154=PRINCIPAL!$I$50+PRINCIPAL!$I$50,L154=PRINCIPAL!$I$50+PRINCIPAL!$I$50+PRINCIPAL!$I$50)),0,IF(AND(PRINCIPAL!$H$50&lt;&gt;"",L154=PRINCIPAL!$J$50),VLOOKUP($AR$126,'Banco de Dados'!$B$4:$J$50,8,FALSE)*PRINCIPAL!$H$50*(1-(PRINCIPAL!$K$50/100)),IF(AND(PRINCIPAL!$H$50&lt;&gt;"",L154=PRINCIPAL!$L$50),VLOOKUP($AR$126,'Banco de Dados'!$B$4:$J$50,8,FALSE)*PRINCIPAL!$H$50*(1-(PRINCIPAL!$M$50/100)),IF(AND(PRINCIPAL!$H$50&lt;&gt;"",L154=PRINCIPAL!$N$50),VLOOKUP($AR$126,'Banco de Dados'!$B$4:$J$50,8,FALSE)*PRINCIPAL!$H$50*(1-(PRINCIPAL!$O$50/100)),IF(PRINCIPAL!$H$50&lt;&gt;"",VLOOKUP($AR$126,'Banco de Dados'!$B$4:$J$50,8,FALSE)*PRINCIPAL!$H$50,IF(OR(L154=PRINCIPAL!$I$50,L154=PRINCIPAL!$I$50+PRINCIPAL!$I$50,L154=PRINCIPAL!$I$50+PRINCIPAL!$I$50+PRINCIPAL!$I$50),0,IF(L154=PRINCIPAL!$J$50,VLOOKUP($AR$126,'Banco de Dados'!$B$4:$J$50,6,FALSE)*(1-(PRINCIPAL!$K$50/100)),IF(L154=PRINCIPAL!$L$50,VLOOKUP($AR$126,'Banco de Dados'!$B$4:$J$50,6,FALSE)*(1-(PRINCIPAL!$M$50/100)),IF(L154=PRINCIPAL!$N$50,VLOOKUP($AR$126,'Banco de Dados'!$B$4:$J$50,6,FALSE)*(1-(PRINCIPAL!$O$50/100)),VLOOKUP($AR$126,'Banco de Dados'!$B$4:$J$50,6,FALSE)))))))))),"")</f>
        <v/>
      </c>
      <c r="AR154" s="29" t="str">
        <f>IFERROR(AQ154*(IFERROR(VLOOKUP($AR$126,'Banco de Dados'!$B$4:$J$50,4,FALSE),"ERRO")),"")</f>
        <v/>
      </c>
      <c r="AS154" s="29" t="str">
        <f t="shared" si="85"/>
        <v/>
      </c>
      <c r="AT154" s="103" t="str">
        <f>IFERROR(AS154*(C154*(PRINCIPAL!$G$50/100))*0.47*(44/12),"")</f>
        <v/>
      </c>
      <c r="AU154" s="111" t="str">
        <f t="shared" si="86"/>
        <v/>
      </c>
      <c r="AV154" s="30" t="str">
        <f>IFERROR(IF(AND(PRINCIPAL!$H$51&lt;&gt;"",OR(L154=PRINCIPAL!$I$51,L154=PRINCIPAL!$I$51+PRINCIPAL!$I$51,L154=PRINCIPAL!$I$51+PRINCIPAL!$I$51+PRINCIPAL!$I$51)),0,IF(AND(PRINCIPAL!$H$51&lt;&gt;"",L154=PRINCIPAL!$J$51),VLOOKUP($AW$126,'Banco de Dados'!$B$4:$J$50,8,FALSE)*PRINCIPAL!$H$51*(1-(PRINCIPAL!$K$51/100)),IF(AND(PRINCIPAL!$H$51&lt;&gt;"",L154=PRINCIPAL!$L$51),VLOOKUP($AW$126,'Banco de Dados'!$B$4:$J$50,8,FALSE)*PRINCIPAL!$H$51*(1-(PRINCIPAL!$M$51/100)),IF(AND(PRINCIPAL!$H$51&lt;&gt;"",L154=PRINCIPAL!$N$51),VLOOKUP($AW$126,'Banco de Dados'!$B$4:$J$50,8,FALSE)*PRINCIPAL!$H$51*(1-(PRINCIPAL!$O$51/100)),IF(PRINCIPAL!$H$51&lt;&gt;"",VLOOKUP($AW$126,'Banco de Dados'!$B$4:$J$50,8,FALSE)*PRINCIPAL!$H$51,IF(OR(L154=PRINCIPAL!$I$51,L154=PRINCIPAL!$I$51+PRINCIPAL!$I$51,L154=PRINCIPAL!$I$51+PRINCIPAL!$I$51+PRINCIPAL!$I$51),0,IF(L154=PRINCIPAL!$J$51,VLOOKUP($AW$126,'Banco de Dados'!$B$4:$J$50,6,FALSE)*(1-(PRINCIPAL!$K$51/100)),IF(L154=PRINCIPAL!$L$51,VLOOKUP($AW$126,'Banco de Dados'!$B$4:$J$50,6,FALSE)*(1-(PRINCIPAL!$M$51/100)),IF(L154=PRINCIPAL!$N$51,VLOOKUP($AW$126,'Banco de Dados'!$B$4:$J$50,6,FALSE)*(1-(PRINCIPAL!$O$51/100)),VLOOKUP($AW$126,'Banco de Dados'!$B$4:$J$50,6,FALSE)))))))))),"")</f>
        <v/>
      </c>
      <c r="AW154" s="29" t="str">
        <f>IFERROR(AV154*(IFERROR(VLOOKUP($AW$126,'Banco de Dados'!$B$4:$J$50,4,FALSE),"ERRO")),"")</f>
        <v/>
      </c>
      <c r="AX154" s="29" t="str">
        <f t="shared" si="87"/>
        <v/>
      </c>
      <c r="AY154" s="103" t="str">
        <f>IFERROR(AX154*(C154*(PRINCIPAL!$G$51/100))*0.47*(44/12),"")</f>
        <v/>
      </c>
      <c r="AZ154" s="111" t="str">
        <f t="shared" si="88"/>
        <v/>
      </c>
      <c r="BA154" s="30" t="str">
        <f>IFERROR(IF(AND(PRINCIPAL!$H$52&lt;&gt;"",OR(L154=PRINCIPAL!$I$52,L154=PRINCIPAL!$I$52+PRINCIPAL!$I$52,L154=PRINCIPAL!$I$52+PRINCIPAL!$I$52+PRINCIPAL!$I$52)),0,IF(AND(PRINCIPAL!$H$52&lt;&gt;"",L154=PRINCIPAL!$J$52),VLOOKUP($BB$126,'Banco de Dados'!$B$4:$J$50,8,FALSE)*PRINCIPAL!$H$52*(1-(PRINCIPAL!$K$52/100)),IF(AND(PRINCIPAL!$H$52&lt;&gt;"",L154=PRINCIPAL!$L$52),VLOOKUP($BB$126,'Banco de Dados'!$B$4:$J$50,8,FALSE)*PRINCIPAL!$H$52*(1-(PRINCIPAL!$M$52/100)),IF(AND(PRINCIPAL!$H$52&lt;&gt;"",L154=PRINCIPAL!$N$52),VLOOKUP($BB$126,'Banco de Dados'!$B$4:$J$50,8,FALSE)*PRINCIPAL!$H$52*(1-(PRINCIPAL!$O$52/100)),IF(PRINCIPAL!$H$52&lt;&gt;"",VLOOKUP($BB$126,'Banco de Dados'!$B$4:$J$50,8,FALSE)*PRINCIPAL!$H$52,IF(OR(L154=PRINCIPAL!$I$52,L154=PRINCIPAL!$I$52+PRINCIPAL!$I$52,L154=PRINCIPAL!$I$52+PRINCIPAL!$I$52+PRINCIPAL!$I$52),0,IF(L154=PRINCIPAL!$J$52,VLOOKUP($BB$126,'Banco de Dados'!$B$4:$J$50,6,FALSE)*(1-(PRINCIPAL!$K$52/100)),IF(L154=PRINCIPAL!$L$52,VLOOKUP($BB$126,'Banco de Dados'!$B$4:$J$50,6,FALSE)*(1-(PRINCIPAL!$M$52/100)),IF(L154=PRINCIPAL!$N$52,VLOOKUP($BB$126,'Banco de Dados'!$B$4:$J$50,6,FALSE)*(1-(PRINCIPAL!$O$52/100)),VLOOKUP($BB$126,'Banco de Dados'!$B$4:$J$50,6,FALSE)))))))))),"")</f>
        <v/>
      </c>
      <c r="BB154" s="29" t="str">
        <f>IFERROR(BA154*(IFERROR(VLOOKUP($BB$126,'Banco de Dados'!$B$4:$J$50,4,FALSE),"ERRO")),"")</f>
        <v/>
      </c>
      <c r="BC154" s="29" t="str">
        <f t="shared" si="89"/>
        <v/>
      </c>
      <c r="BD154" s="103" t="str">
        <f>IFERROR(BC154*(C154*(PRINCIPAL!$G$52/100))*0.47*(44/12),"")</f>
        <v/>
      </c>
      <c r="BE154" s="111" t="str">
        <f t="shared" si="90"/>
        <v/>
      </c>
      <c r="BF154" s="30" t="str">
        <f>IFERROR(IF(AND(PRINCIPAL!$H$53&lt;&gt;"",OR(L154=PRINCIPAL!$I$53,L154=PRINCIPAL!$I$53+PRINCIPAL!$I$53,L154=PRINCIPAL!$I$53+PRINCIPAL!$I$53+PRINCIPAL!$I$53)),0,IF(AND(PRINCIPAL!$H$53&lt;&gt;"",L154=PRINCIPAL!$J$53),VLOOKUP($BG$126,'Banco de Dados'!$B$4:$J$50,8,FALSE)*PRINCIPAL!$H$53*(1-(PRINCIPAL!$K$53/100)),IF(AND(PRINCIPAL!$H$53&lt;&gt;"",L154=PRINCIPAL!$L$53),VLOOKUP($BG$126,'Banco de Dados'!$B$4:$J$50,8,FALSE)*PRINCIPAL!$H$53*(1-(PRINCIPAL!$M$53/100)),IF(AND(PRINCIPAL!$H$53&lt;&gt;"",L154=PRINCIPAL!$N$53),VLOOKUP($BG$126,'Banco de Dados'!$B$4:$J$50,8,FALSE)*PRINCIPAL!$H$53*(1-(PRINCIPAL!$O$53/100)),IF(PRINCIPAL!$H$53&lt;&gt;"",VLOOKUP($BG$126,'Banco de Dados'!$B$4:$J$50,8,FALSE)*PRINCIPAL!$H$53,IF(OR(L154=PRINCIPAL!$I$53,L154=PRINCIPAL!$I$53+PRINCIPAL!$I$53,L154=PRINCIPAL!$I$53+PRINCIPAL!$I$53+PRINCIPAL!$I$53),0,IF(L154=PRINCIPAL!$J$53,VLOOKUP($BG$126,'Banco de Dados'!$B$4:$J$50,6,FALSE)*(1-(PRINCIPAL!$K$53/100)),IF(L154=PRINCIPAL!$L$53,VLOOKUP($BG$126,'Banco de Dados'!$B$4:$J$50,6,FALSE)*(1-(PRINCIPAL!$M$53/100)),IF(L154=PRINCIPAL!$N$53,VLOOKUP($BG$126,'Banco de Dados'!$B$4:$J$50,6,FALSE)*(1-(PRINCIPAL!$O$53/100)),VLOOKUP($BG$126,'Banco de Dados'!$B$4:$J$50,6,FALSE)))))))))),"")</f>
        <v/>
      </c>
      <c r="BG154" s="29" t="str">
        <f>IFERROR(BF154*(IFERROR(VLOOKUP($BG$126,'Banco de Dados'!$B$4:$J$50,4,FALSE),"ERRO")),"")</f>
        <v/>
      </c>
      <c r="BH154" s="29" t="str">
        <f t="shared" si="91"/>
        <v/>
      </c>
      <c r="BI154" s="103" t="str">
        <f>IFERROR(BH154*(C154*(PRINCIPAL!$G$53/100))*0.47*(44/12),"")</f>
        <v/>
      </c>
      <c r="BJ154" s="102" t="str">
        <f t="shared" si="92"/>
        <v/>
      </c>
    </row>
    <row r="155" spans="2:62" ht="12.75" customHeight="1" x14ac:dyDescent="0.3">
      <c r="B155" s="326">
        <f t="shared" si="74"/>
        <v>2047</v>
      </c>
      <c r="C155" s="340"/>
      <c r="D155" s="1"/>
      <c r="E155" s="116">
        <v>27</v>
      </c>
      <c r="F155" s="24" t="str">
        <f>IFERROR(VLOOKUP($G$126,'Banco de Dados'!$B$4:$J$50,6,FALSE),"")</f>
        <v/>
      </c>
      <c r="G155" s="25" t="str">
        <f>IFERROR(F155*(IFERROR(VLOOKUP($G$126,'Banco de Dados'!$B$4:$J$50,4,FALSE),"ERRO")),"")</f>
        <v/>
      </c>
      <c r="H155" s="25" t="str">
        <f t="shared" si="75"/>
        <v/>
      </c>
      <c r="I155" s="103" t="str">
        <f t="shared" si="76"/>
        <v/>
      </c>
      <c r="J155" s="117" t="str">
        <f t="shared" si="77"/>
        <v/>
      </c>
      <c r="K155" s="1"/>
      <c r="L155" s="91">
        <v>27</v>
      </c>
      <c r="M155" s="24" t="str">
        <f>IFERROR(IF(AND(PRINCIPAL!$H$44&lt;&gt;"",OR(L155=PRINCIPAL!$I$44,L155=PRINCIPAL!$I$44+PRINCIPAL!$I$44,L155=PRINCIPAL!$I$44+PRINCIPAL!$I$44+PRINCIPAL!$I$44)),0,IF(AND(PRINCIPAL!$H$44&lt;&gt;"",L155=PRINCIPAL!$J$44),VLOOKUP($N$126,'Banco de Dados'!$B$4:$J$50,8,FALSE)*PRINCIPAL!$H$44*(1-(PRINCIPAL!$K$44/100)),IF(AND(PRINCIPAL!$H$44&lt;&gt;"",L155=PRINCIPAL!$L$44),VLOOKUP($N$126,'Banco de Dados'!$B$4:$J$50,8,FALSE)*PRINCIPAL!$H$44*(1-(PRINCIPAL!$M$44/100)),IF(AND(PRINCIPAL!$H$44&lt;&gt;"",L155=PRINCIPAL!$N$44),VLOOKUP($N$126,'Banco de Dados'!$B$4:$J$50,8,FALSE)*PRINCIPAL!$H$44*(1-(PRINCIPAL!$O$44/100)),IF(PRINCIPAL!$H$44&lt;&gt;"",VLOOKUP($N$126,'Banco de Dados'!$B$4:$J$50,8,FALSE)*PRINCIPAL!$H$44,IF(OR(L155=PRINCIPAL!$I$44,L155=PRINCIPAL!$I$44+PRINCIPAL!$I$44,L155=PRINCIPAL!$I$44+PRINCIPAL!$I$44+PRINCIPAL!$I$44),0,IF(L155=PRINCIPAL!$J$44,VLOOKUP($N$126,'Banco de Dados'!$B$4:$J$50,6,FALSE)*(1-(PRINCIPAL!$K$44/100)),IF(L155=PRINCIPAL!$L$44,VLOOKUP($N$126,'Banco de Dados'!$B$4:$J$50,6,FALSE)*(1-(PRINCIPAL!$M$44/100)),IF(L155=PRINCIPAL!$N$44,VLOOKUP($N$126,'Banco de Dados'!$B$4:$J$50,6,FALSE)*(1-(PRINCIPAL!$O$44/100)),VLOOKUP($N$126,'Banco de Dados'!$B$4:$J$50,6,FALSE)))))))))),"")</f>
        <v/>
      </c>
      <c r="N155" s="25" t="str">
        <f>IFERROR(M155*(IFERROR(VLOOKUP($N$126,'Banco de Dados'!$B$4:$J$50,4,FALSE),"ERRO")),"")</f>
        <v/>
      </c>
      <c r="O155" s="25" t="str">
        <f t="shared" si="72"/>
        <v/>
      </c>
      <c r="P155" s="103" t="str">
        <f>IFERROR(O155*(C155*(PRINCIPAL!$G$44/100))*0.47*(44/12),"")</f>
        <v/>
      </c>
      <c r="Q155" s="107" t="str">
        <f t="shared" si="95"/>
        <v/>
      </c>
      <c r="R155" s="29" t="str">
        <f>IFERROR(IF(AND(PRINCIPAL!$H$45&lt;&gt;"",OR(L155=PRINCIPAL!$I$45,L155=PRINCIPAL!$I$45+PRINCIPAL!$I$45,L155=PRINCIPAL!$I$45+PRINCIPAL!$I$45+PRINCIPAL!$I$45)),0,IF(AND(PRINCIPAL!$H$45&lt;&gt;"",L155=PRINCIPAL!$J$45),VLOOKUP($S$126,'Banco de Dados'!$B$4:$J$50,8,FALSE)*PRINCIPAL!$H$45*(1-(PRINCIPAL!$K$45/100)),IF(AND(PRINCIPAL!$H$45&lt;&gt;"",L155=PRINCIPAL!$L$45),VLOOKUP($S$126,'Banco de Dados'!$B$4:$J$50,8,FALSE)*PRINCIPAL!$H$45*(1-(PRINCIPAL!$M$45/100)),IF(AND(PRINCIPAL!$H$45&lt;&gt;"",L155=PRINCIPAL!$N$45),VLOOKUP($S$126,'Banco de Dados'!$B$4:$J$50,8,FALSE)*PRINCIPAL!$H$45*(1-(PRINCIPAL!$O$45/100)),IF(PRINCIPAL!$H$45&lt;&gt;"",VLOOKUP($S$126,'Banco de Dados'!$B$4:$J$50,8,FALSE)*PRINCIPAL!$H$45,IF(OR(L155=PRINCIPAL!$I$45,L155=PRINCIPAL!$I$45+PRINCIPAL!$I$45,L155=PRINCIPAL!$I$45+PRINCIPAL!$I$45+PRINCIPAL!$I$45),0,IF(L155=PRINCIPAL!$J$45,VLOOKUP($S$126,'Banco de Dados'!$B$4:$J$50,6,FALSE)*(1-(PRINCIPAL!$K$45/100)),IF(L155=PRINCIPAL!$L$45,VLOOKUP($S$126,'Banco de Dados'!$B$4:$J$50,6,FALSE)*(1-(PRINCIPAL!$M$45/100)),IF(L155=PRINCIPAL!$N$45,VLOOKUP($S$126,'Banco de Dados'!$B$4:$J$50,6,FALSE)*(1-(PRINCIPAL!$O$45/100)),VLOOKUP($S$126,'Banco de Dados'!$B$4:$J$50,6,FALSE)))))))))),"")</f>
        <v/>
      </c>
      <c r="S155" s="29" t="str">
        <f>IFERROR(R155*(IFERROR(VLOOKUP($S$126,'Banco de Dados'!$B$4:$J$50,4,FALSE),"ERRO")),"")</f>
        <v/>
      </c>
      <c r="T155" s="29" t="str">
        <f t="shared" si="78"/>
        <v/>
      </c>
      <c r="U155" s="103" t="str">
        <f>IFERROR(T155*(C155*(PRINCIPAL!$G$45/100))*0.47*(44/12),"")</f>
        <v/>
      </c>
      <c r="V155" s="103" t="str">
        <f t="shared" si="96"/>
        <v/>
      </c>
      <c r="W155" s="30" t="str">
        <f>IFERROR(IF(AND(PRINCIPAL!$H$46&lt;&gt;"",OR(L155=PRINCIPAL!$I$46,L155=PRINCIPAL!$I$46+PRINCIPAL!$I$46,L155=PRINCIPAL!$I$46+PRINCIPAL!$I$46+PRINCIPAL!$I$46)),0,IF(AND(PRINCIPAL!$H$46&lt;&gt;"",L155=PRINCIPAL!$J$46),VLOOKUP($X$126,'Banco de Dados'!$B$4:$J$50,8,FALSE)*PRINCIPAL!$H$46*(1-(PRINCIPAL!$K$46/100)),IF(AND(PRINCIPAL!$H$46&lt;&gt;"",L155=PRINCIPAL!$L$46),VLOOKUP($X$126,'Banco de Dados'!$B$4:$J$50,8,FALSE)*PRINCIPAL!$H$46*(1-(PRINCIPAL!$M$46/100)),IF(AND(PRINCIPAL!$H$46&lt;&gt;"",L155=PRINCIPAL!$N$46),VLOOKUP($X$126,'Banco de Dados'!$B$4:$J$50,8,FALSE)*PRINCIPAL!$H$46*(1-(PRINCIPAL!$O$46/100)),IF(PRINCIPAL!$H$46&lt;&gt;"",VLOOKUP($X$126,'Banco de Dados'!$B$4:$J$50,8,FALSE)*PRINCIPAL!$H$46,IF(OR(L155=PRINCIPAL!$I$46,L155=PRINCIPAL!$I$46+PRINCIPAL!$I$46,L155=PRINCIPAL!$I$46+PRINCIPAL!$I$46+PRINCIPAL!$I$46),0,IF(L155=PRINCIPAL!$J$46,VLOOKUP($X$126,'Banco de Dados'!$B$4:$J$50,6,FALSE)*(1-(PRINCIPAL!$K$46/100)),IF(L155=PRINCIPAL!$L$46,VLOOKUP($X$126,'Banco de Dados'!$B$4:$J$50,6,FALSE)*(1-(PRINCIPAL!$M$46/100)),IF(L155=PRINCIPAL!$N$46,VLOOKUP($X$126,'Banco de Dados'!$B$4:$J$50,6,FALSE)*(1-(PRINCIPAL!$O$46/100)),VLOOKUP($X$126,'Banco de Dados'!$B$4:$J$50,6,FALSE)))))))))),"")</f>
        <v/>
      </c>
      <c r="X155" s="29" t="str">
        <f>IFERROR(W155*(IFERROR(VLOOKUP($X$126,'Banco de Dados'!$B$4:$J$50,4,FALSE),"ERRO")),"")</f>
        <v/>
      </c>
      <c r="Y155" s="29" t="str">
        <f t="shared" si="93"/>
        <v/>
      </c>
      <c r="Z155" s="103" t="str">
        <f>IFERROR(Y155*(C155*(PRINCIPAL!$G$46/100))*0.47*(44/12),"")</f>
        <v/>
      </c>
      <c r="AA155" s="111" t="str">
        <f t="shared" si="94"/>
        <v/>
      </c>
      <c r="AB155" s="30" t="str">
        <f>IFERROR(IF(AND(PRINCIPAL!$H$47&lt;&gt;"",OR(L155=PRINCIPAL!$I$47,L155=PRINCIPAL!$I$47+PRINCIPAL!$I$47,L155=PRINCIPAL!$I$47+PRINCIPAL!$I$47+PRINCIPAL!$I$47)),0,IF(AND(PRINCIPAL!$H$47&lt;&gt;"",L155=PRINCIPAL!$J$47),VLOOKUP($AC$126,'Banco de Dados'!$B$4:$J$50,8,FALSE)*PRINCIPAL!$H$47*(1-(PRINCIPAL!$K$47/100)),IF(AND(PRINCIPAL!$H$47&lt;&gt;"",L155=PRINCIPAL!$L$47),VLOOKUP($AC$126,'Banco de Dados'!$B$4:$J$50,8,FALSE)*PRINCIPAL!$H$47*(1-(PRINCIPAL!$M$47/100)),IF(AND(PRINCIPAL!$H$47&lt;&gt;"",L155=PRINCIPAL!$N$47),VLOOKUP($AC$126,'Banco de Dados'!$B$4:$J$50,8,FALSE)*PRINCIPAL!$H$47*(1-(PRINCIPAL!$O$47/100)),IF(PRINCIPAL!$H$47&lt;&gt;"",VLOOKUP($AC$126,'Banco de Dados'!$B$4:$J$50,8,FALSE)*PRINCIPAL!$H$47,IF(OR(L155=PRINCIPAL!$I$47,L155=PRINCIPAL!$I$47+PRINCIPAL!$I$47,L155=PRINCIPAL!$I$47+PRINCIPAL!$I$47+PRINCIPAL!$I$47),0,IF(L155=PRINCIPAL!$J$47,VLOOKUP($AC$126,'Banco de Dados'!$B$4:$J$50,6,FALSE)*(1-(PRINCIPAL!$K$47/100)),IF(L155=PRINCIPAL!$L$47,VLOOKUP($AC$126,'Banco de Dados'!$B$4:$J$50,6,FALSE)*(1-(PRINCIPAL!$M$47/100)),IF(L155=PRINCIPAL!$N$47,VLOOKUP($AC$126,'Banco de Dados'!$B$4:$J$50,6,FALSE)*(1-(PRINCIPAL!$O$47/100)),VLOOKUP($AC$126,'Banco de Dados'!$B$4:$J$50,6,FALSE)))))))))),"")</f>
        <v/>
      </c>
      <c r="AC155" s="29" t="str">
        <f>IFERROR(AB155*(IFERROR(VLOOKUP($AC$126,'Banco de Dados'!$B$4:$J$50,4,FALSE),"ERRO")),"")</f>
        <v/>
      </c>
      <c r="AD155" s="29" t="str">
        <f t="shared" si="79"/>
        <v/>
      </c>
      <c r="AE155" s="103" t="str">
        <f>IFERROR(AD155*(C155*(PRINCIPAL!$G$47/100))*0.47*(44/12),"")</f>
        <v/>
      </c>
      <c r="AF155" s="111" t="str">
        <f t="shared" si="80"/>
        <v/>
      </c>
      <c r="AG155" s="30" t="str">
        <f>IFERROR(IF(AND(PRINCIPAL!$H$48&lt;&gt;"",OR(L155=PRINCIPAL!$I$48,L155=PRINCIPAL!$I$48+PRINCIPAL!$I$48,L155=PRINCIPAL!$I$48+PRINCIPAL!$I$48+PRINCIPAL!$I$48)),0,IF(AND(PRINCIPAL!$H$48&lt;&gt;"",L155=PRINCIPAL!$J$48),VLOOKUP($AH$126,'Banco de Dados'!$B$4:$J$50,8,FALSE)*PRINCIPAL!$H$48*(1-(PRINCIPAL!$K$48/100)),IF(AND(PRINCIPAL!$H$48&lt;&gt;"",L155=PRINCIPAL!$L$48),VLOOKUP($AH$126,'Banco de Dados'!$B$4:$J$50,8,FALSE)*PRINCIPAL!$H$48*(1-(PRINCIPAL!$M$48/100)),IF(AND(PRINCIPAL!$H$48&lt;&gt;"",L155=PRINCIPAL!$N$48),VLOOKUP($AH$126,'Banco de Dados'!$B$4:$J$50,8,FALSE)*PRINCIPAL!$H$48*(1-(PRINCIPAL!$O$48/100)),IF(PRINCIPAL!$H$48&lt;&gt;"",VLOOKUP($AH$126,'Banco de Dados'!$B$4:$J$50,8,FALSE)*PRINCIPAL!$H$48,IF(OR(L155=PRINCIPAL!$I$48,L155=PRINCIPAL!$I$48+PRINCIPAL!$I$48,L155=PRINCIPAL!$I$48+PRINCIPAL!$I$48+PRINCIPAL!$I$48),0,IF(L155=PRINCIPAL!$J$48,VLOOKUP($AH$126,'Banco de Dados'!$B$4:$J$50,6,FALSE)*(1-(PRINCIPAL!$K$48/100)),IF(L155=PRINCIPAL!$L$48,VLOOKUP($AH$126,'Banco de Dados'!$B$4:$J$50,6,FALSE)*(1-(PRINCIPAL!$M$48/100)),IF(L155=PRINCIPAL!$N$48,VLOOKUP($AH$126,'Banco de Dados'!$B$4:$J$50,6,FALSE)*(1-(PRINCIPAL!$O$48/100)),VLOOKUP($AH$126,'Banco de Dados'!$B$4:$J$50,6,FALSE)))))))))),"")</f>
        <v/>
      </c>
      <c r="AH155" s="29" t="str">
        <f>IFERROR(AG155*(IFERROR(VLOOKUP($AH$126,'Banco de Dados'!$B$4:$J$50,4,FALSE),"ERRO")),"")</f>
        <v/>
      </c>
      <c r="AI155" s="29" t="str">
        <f t="shared" si="81"/>
        <v/>
      </c>
      <c r="AJ155" s="103" t="str">
        <f>IFERROR(AI155*(C155*(PRINCIPAL!$G$48/100))*0.47*(44/12),"")</f>
        <v/>
      </c>
      <c r="AK155" s="111" t="str">
        <f t="shared" si="82"/>
        <v/>
      </c>
      <c r="AL155" s="30" t="str">
        <f>IFERROR(IF(AND(PRINCIPAL!$H$49&lt;&gt;"",OR(L155=PRINCIPAL!$I$49,L155=PRINCIPAL!$I$49+PRINCIPAL!$I$49,L155=PRINCIPAL!$I$49+PRINCIPAL!$I$49+PRINCIPAL!$I$49)),0,IF(AND(PRINCIPAL!$H$49&lt;&gt;"",L155=PRINCIPAL!$J$49),VLOOKUP($AM$126,'Banco de Dados'!$B$4:$J$50,8,FALSE)*PRINCIPAL!$H$49*(1-(PRINCIPAL!$K$49/100)),IF(AND(PRINCIPAL!$H$49&lt;&gt;"",L155=PRINCIPAL!$L$49),VLOOKUP($AM$126,'Banco de Dados'!$B$4:$J$50,8,FALSE)*PRINCIPAL!$H$49*(1-(PRINCIPAL!$M$49/100)),IF(AND(PRINCIPAL!$H$49&lt;&gt;"",L155=PRINCIPAL!$N$49),VLOOKUP($AM$126,'Banco de Dados'!$B$4:$J$50,8,FALSE)*PRINCIPAL!$H$49*(1-(PRINCIPAL!$O$49/100)),IF(PRINCIPAL!$H$49&lt;&gt;"",VLOOKUP($AM$126,'Banco de Dados'!$B$4:$J$50,8,FALSE)*PRINCIPAL!$H$49,IF(OR(L155=PRINCIPAL!$I$49,L155=PRINCIPAL!$I$49+PRINCIPAL!$I$49,L155=PRINCIPAL!$I$49+PRINCIPAL!$I$49+PRINCIPAL!$I$49),0,IF(L155=PRINCIPAL!$J$49,VLOOKUP($AM$126,'Banco de Dados'!$B$4:$J$50,6,FALSE)*(1-(PRINCIPAL!$K$49/100)),IF(L155=PRINCIPAL!$L$49,VLOOKUP($AM$126,'Banco de Dados'!$B$4:$J$50,6,FALSE)*(1-(PRINCIPAL!$M$49/100)),IF(L155=PRINCIPAL!$N$49,VLOOKUP($AM$126,'Banco de Dados'!$B$4:$J$50,6,FALSE)*(1-(PRINCIPAL!$O$49/100)),VLOOKUP($AM$126,'Banco de Dados'!$B$4:$J$50,6,FALSE)))))))))),"")</f>
        <v/>
      </c>
      <c r="AM155" s="29" t="str">
        <f>IFERROR(AL155*(IFERROR(VLOOKUP($AM$126,'Banco de Dados'!$B$4:$J$50,4,FALSE),"ERRO")),"")</f>
        <v/>
      </c>
      <c r="AN155" s="29" t="str">
        <f t="shared" si="83"/>
        <v/>
      </c>
      <c r="AO155" s="103" t="str">
        <f>IFERROR(AN155*(C155*(PRINCIPAL!$G$49/100))*0.47*(44/12),"")</f>
        <v/>
      </c>
      <c r="AP155" s="111" t="str">
        <f t="shared" si="84"/>
        <v/>
      </c>
      <c r="AQ155" s="30" t="str">
        <f>IFERROR(IF(AND(PRINCIPAL!$H$50&lt;&gt;"",OR(L155=PRINCIPAL!$I$50,L155=PRINCIPAL!$I$50+PRINCIPAL!$I$50,L155=PRINCIPAL!$I$50+PRINCIPAL!$I$50+PRINCIPAL!$I$50)),0,IF(AND(PRINCIPAL!$H$50&lt;&gt;"",L155=PRINCIPAL!$J$50),VLOOKUP($AR$126,'Banco de Dados'!$B$4:$J$50,8,FALSE)*PRINCIPAL!$H$50*(1-(PRINCIPAL!$K$50/100)),IF(AND(PRINCIPAL!$H$50&lt;&gt;"",L155=PRINCIPAL!$L$50),VLOOKUP($AR$126,'Banco de Dados'!$B$4:$J$50,8,FALSE)*PRINCIPAL!$H$50*(1-(PRINCIPAL!$M$50/100)),IF(AND(PRINCIPAL!$H$50&lt;&gt;"",L155=PRINCIPAL!$N$50),VLOOKUP($AR$126,'Banco de Dados'!$B$4:$J$50,8,FALSE)*PRINCIPAL!$H$50*(1-(PRINCIPAL!$O$50/100)),IF(PRINCIPAL!$H$50&lt;&gt;"",VLOOKUP($AR$126,'Banco de Dados'!$B$4:$J$50,8,FALSE)*PRINCIPAL!$H$50,IF(OR(L155=PRINCIPAL!$I$50,L155=PRINCIPAL!$I$50+PRINCIPAL!$I$50,L155=PRINCIPAL!$I$50+PRINCIPAL!$I$50+PRINCIPAL!$I$50),0,IF(L155=PRINCIPAL!$J$50,VLOOKUP($AR$126,'Banco de Dados'!$B$4:$J$50,6,FALSE)*(1-(PRINCIPAL!$K$50/100)),IF(L155=PRINCIPAL!$L$50,VLOOKUP($AR$126,'Banco de Dados'!$B$4:$J$50,6,FALSE)*(1-(PRINCIPAL!$M$50/100)),IF(L155=PRINCIPAL!$N$50,VLOOKUP($AR$126,'Banco de Dados'!$B$4:$J$50,6,FALSE)*(1-(PRINCIPAL!$O$50/100)),VLOOKUP($AR$126,'Banco de Dados'!$B$4:$J$50,6,FALSE)))))))))),"")</f>
        <v/>
      </c>
      <c r="AR155" s="29" t="str">
        <f>IFERROR(AQ155*(IFERROR(VLOOKUP($AR$126,'Banco de Dados'!$B$4:$J$50,4,FALSE),"ERRO")),"")</f>
        <v/>
      </c>
      <c r="AS155" s="29" t="str">
        <f t="shared" si="85"/>
        <v/>
      </c>
      <c r="AT155" s="103" t="str">
        <f>IFERROR(AS155*(C155*(PRINCIPAL!$G$50/100))*0.47*(44/12),"")</f>
        <v/>
      </c>
      <c r="AU155" s="111" t="str">
        <f t="shared" si="86"/>
        <v/>
      </c>
      <c r="AV155" s="30" t="str">
        <f>IFERROR(IF(AND(PRINCIPAL!$H$51&lt;&gt;"",OR(L155=PRINCIPAL!$I$51,L155=PRINCIPAL!$I$51+PRINCIPAL!$I$51,L155=PRINCIPAL!$I$51+PRINCIPAL!$I$51+PRINCIPAL!$I$51)),0,IF(AND(PRINCIPAL!$H$51&lt;&gt;"",L155=PRINCIPAL!$J$51),VLOOKUP($AW$126,'Banco de Dados'!$B$4:$J$50,8,FALSE)*PRINCIPAL!$H$51*(1-(PRINCIPAL!$K$51/100)),IF(AND(PRINCIPAL!$H$51&lt;&gt;"",L155=PRINCIPAL!$L$51),VLOOKUP($AW$126,'Banco de Dados'!$B$4:$J$50,8,FALSE)*PRINCIPAL!$H$51*(1-(PRINCIPAL!$M$51/100)),IF(AND(PRINCIPAL!$H$51&lt;&gt;"",L155=PRINCIPAL!$N$51),VLOOKUP($AW$126,'Banco de Dados'!$B$4:$J$50,8,FALSE)*PRINCIPAL!$H$51*(1-(PRINCIPAL!$O$51/100)),IF(PRINCIPAL!$H$51&lt;&gt;"",VLOOKUP($AW$126,'Banco de Dados'!$B$4:$J$50,8,FALSE)*PRINCIPAL!$H$51,IF(OR(L155=PRINCIPAL!$I$51,L155=PRINCIPAL!$I$51+PRINCIPAL!$I$51,L155=PRINCIPAL!$I$51+PRINCIPAL!$I$51+PRINCIPAL!$I$51),0,IF(L155=PRINCIPAL!$J$51,VLOOKUP($AW$126,'Banco de Dados'!$B$4:$J$50,6,FALSE)*(1-(PRINCIPAL!$K$51/100)),IF(L155=PRINCIPAL!$L$51,VLOOKUP($AW$126,'Banco de Dados'!$B$4:$J$50,6,FALSE)*(1-(PRINCIPAL!$M$51/100)),IF(L155=PRINCIPAL!$N$51,VLOOKUP($AW$126,'Banco de Dados'!$B$4:$J$50,6,FALSE)*(1-(PRINCIPAL!$O$51/100)),VLOOKUP($AW$126,'Banco de Dados'!$B$4:$J$50,6,FALSE)))))))))),"")</f>
        <v/>
      </c>
      <c r="AW155" s="29" t="str">
        <f>IFERROR(AV155*(IFERROR(VLOOKUP($AW$126,'Banco de Dados'!$B$4:$J$50,4,FALSE),"ERRO")),"")</f>
        <v/>
      </c>
      <c r="AX155" s="29" t="str">
        <f t="shared" si="87"/>
        <v/>
      </c>
      <c r="AY155" s="103" t="str">
        <f>IFERROR(AX155*(C155*(PRINCIPAL!$G$51/100))*0.47*(44/12),"")</f>
        <v/>
      </c>
      <c r="AZ155" s="111" t="str">
        <f t="shared" si="88"/>
        <v/>
      </c>
      <c r="BA155" s="30" t="str">
        <f>IFERROR(IF(AND(PRINCIPAL!$H$52&lt;&gt;"",OR(L155=PRINCIPAL!$I$52,L155=PRINCIPAL!$I$52+PRINCIPAL!$I$52,L155=PRINCIPAL!$I$52+PRINCIPAL!$I$52+PRINCIPAL!$I$52)),0,IF(AND(PRINCIPAL!$H$52&lt;&gt;"",L155=PRINCIPAL!$J$52),VLOOKUP($BB$126,'Banco de Dados'!$B$4:$J$50,8,FALSE)*PRINCIPAL!$H$52*(1-(PRINCIPAL!$K$52/100)),IF(AND(PRINCIPAL!$H$52&lt;&gt;"",L155=PRINCIPAL!$L$52),VLOOKUP($BB$126,'Banco de Dados'!$B$4:$J$50,8,FALSE)*PRINCIPAL!$H$52*(1-(PRINCIPAL!$M$52/100)),IF(AND(PRINCIPAL!$H$52&lt;&gt;"",L155=PRINCIPAL!$N$52),VLOOKUP($BB$126,'Banco de Dados'!$B$4:$J$50,8,FALSE)*PRINCIPAL!$H$52*(1-(PRINCIPAL!$O$52/100)),IF(PRINCIPAL!$H$52&lt;&gt;"",VLOOKUP($BB$126,'Banco de Dados'!$B$4:$J$50,8,FALSE)*PRINCIPAL!$H$52,IF(OR(L155=PRINCIPAL!$I$52,L155=PRINCIPAL!$I$52+PRINCIPAL!$I$52,L155=PRINCIPAL!$I$52+PRINCIPAL!$I$52+PRINCIPAL!$I$52),0,IF(L155=PRINCIPAL!$J$52,VLOOKUP($BB$126,'Banco de Dados'!$B$4:$J$50,6,FALSE)*(1-(PRINCIPAL!$K$52/100)),IF(L155=PRINCIPAL!$L$52,VLOOKUP($BB$126,'Banco de Dados'!$B$4:$J$50,6,FALSE)*(1-(PRINCIPAL!$M$52/100)),IF(L155=PRINCIPAL!$N$52,VLOOKUP($BB$126,'Banco de Dados'!$B$4:$J$50,6,FALSE)*(1-(PRINCIPAL!$O$52/100)),VLOOKUP($BB$126,'Banco de Dados'!$B$4:$J$50,6,FALSE)))))))))),"")</f>
        <v/>
      </c>
      <c r="BB155" s="29" t="str">
        <f>IFERROR(BA155*(IFERROR(VLOOKUP($BB$126,'Banco de Dados'!$B$4:$J$50,4,FALSE),"ERRO")),"")</f>
        <v/>
      </c>
      <c r="BC155" s="29" t="str">
        <f t="shared" si="89"/>
        <v/>
      </c>
      <c r="BD155" s="103" t="str">
        <f>IFERROR(BC155*(C155*(PRINCIPAL!$G$52/100))*0.47*(44/12),"")</f>
        <v/>
      </c>
      <c r="BE155" s="111" t="str">
        <f t="shared" si="90"/>
        <v/>
      </c>
      <c r="BF155" s="30" t="str">
        <f>IFERROR(IF(AND(PRINCIPAL!$H$53&lt;&gt;"",OR(L155=PRINCIPAL!$I$53,L155=PRINCIPAL!$I$53+PRINCIPAL!$I$53,L155=PRINCIPAL!$I$53+PRINCIPAL!$I$53+PRINCIPAL!$I$53)),0,IF(AND(PRINCIPAL!$H$53&lt;&gt;"",L155=PRINCIPAL!$J$53),VLOOKUP($BG$126,'Banco de Dados'!$B$4:$J$50,8,FALSE)*PRINCIPAL!$H$53*(1-(PRINCIPAL!$K$53/100)),IF(AND(PRINCIPAL!$H$53&lt;&gt;"",L155=PRINCIPAL!$L$53),VLOOKUP($BG$126,'Banco de Dados'!$B$4:$J$50,8,FALSE)*PRINCIPAL!$H$53*(1-(PRINCIPAL!$M$53/100)),IF(AND(PRINCIPAL!$H$53&lt;&gt;"",L155=PRINCIPAL!$N$53),VLOOKUP($BG$126,'Banco de Dados'!$B$4:$J$50,8,FALSE)*PRINCIPAL!$H$53*(1-(PRINCIPAL!$O$53/100)),IF(PRINCIPAL!$H$53&lt;&gt;"",VLOOKUP($BG$126,'Banco de Dados'!$B$4:$J$50,8,FALSE)*PRINCIPAL!$H$53,IF(OR(L155=PRINCIPAL!$I$53,L155=PRINCIPAL!$I$53+PRINCIPAL!$I$53,L155=PRINCIPAL!$I$53+PRINCIPAL!$I$53+PRINCIPAL!$I$53),0,IF(L155=PRINCIPAL!$J$53,VLOOKUP($BG$126,'Banco de Dados'!$B$4:$J$50,6,FALSE)*(1-(PRINCIPAL!$K$53/100)),IF(L155=PRINCIPAL!$L$53,VLOOKUP($BG$126,'Banco de Dados'!$B$4:$J$50,6,FALSE)*(1-(PRINCIPAL!$M$53/100)),IF(L155=PRINCIPAL!$N$53,VLOOKUP($BG$126,'Banco de Dados'!$B$4:$J$50,6,FALSE)*(1-(PRINCIPAL!$O$53/100)),VLOOKUP($BG$126,'Banco de Dados'!$B$4:$J$50,6,FALSE)))))))))),"")</f>
        <v/>
      </c>
      <c r="BG155" s="29" t="str">
        <f>IFERROR(BF155*(IFERROR(VLOOKUP($BG$126,'Banco de Dados'!$B$4:$J$50,4,FALSE),"ERRO")),"")</f>
        <v/>
      </c>
      <c r="BH155" s="29" t="str">
        <f t="shared" si="91"/>
        <v/>
      </c>
      <c r="BI155" s="103" t="str">
        <f>IFERROR(BH155*(C155*(PRINCIPAL!$G$53/100))*0.47*(44/12),"")</f>
        <v/>
      </c>
      <c r="BJ155" s="102" t="str">
        <f t="shared" si="92"/>
        <v/>
      </c>
    </row>
    <row r="156" spans="2:62" ht="12.75" customHeight="1" x14ac:dyDescent="0.3">
      <c r="B156" s="326">
        <f t="shared" si="74"/>
        <v>2048</v>
      </c>
      <c r="C156" s="340"/>
      <c r="D156" s="1"/>
      <c r="E156" s="116">
        <v>28</v>
      </c>
      <c r="F156" s="24" t="str">
        <f>IFERROR(VLOOKUP($G$126,'Banco de Dados'!$B$4:$J$50,6,FALSE),"")</f>
        <v/>
      </c>
      <c r="G156" s="25" t="str">
        <f>IFERROR(F156*(IFERROR(VLOOKUP($G$126,'Banco de Dados'!$B$4:$J$50,4,FALSE),"ERRO")),"")</f>
        <v/>
      </c>
      <c r="H156" s="25" t="str">
        <f t="shared" si="75"/>
        <v/>
      </c>
      <c r="I156" s="103" t="str">
        <f t="shared" si="76"/>
        <v/>
      </c>
      <c r="J156" s="117" t="str">
        <f t="shared" si="77"/>
        <v/>
      </c>
      <c r="K156" s="1"/>
      <c r="L156" s="91">
        <v>28</v>
      </c>
      <c r="M156" s="24" t="str">
        <f>IFERROR(IF(AND(PRINCIPAL!$H$44&lt;&gt;"",OR(L156=PRINCIPAL!$I$44,L156=PRINCIPAL!$I$44+PRINCIPAL!$I$44,L156=PRINCIPAL!$I$44+PRINCIPAL!$I$44+PRINCIPAL!$I$44)),0,IF(AND(PRINCIPAL!$H$44&lt;&gt;"",L156=PRINCIPAL!$J$44),VLOOKUP($N$126,'Banco de Dados'!$B$4:$J$50,8,FALSE)*PRINCIPAL!$H$44*(1-(PRINCIPAL!$K$44/100)),IF(AND(PRINCIPAL!$H$44&lt;&gt;"",L156=PRINCIPAL!$L$44),VLOOKUP($N$126,'Banco de Dados'!$B$4:$J$50,8,FALSE)*PRINCIPAL!$H$44*(1-(PRINCIPAL!$M$44/100)),IF(AND(PRINCIPAL!$H$44&lt;&gt;"",L156=PRINCIPAL!$N$44),VLOOKUP($N$126,'Banco de Dados'!$B$4:$J$50,8,FALSE)*PRINCIPAL!$H$44*(1-(PRINCIPAL!$O$44/100)),IF(PRINCIPAL!$H$44&lt;&gt;"",VLOOKUP($N$126,'Banco de Dados'!$B$4:$J$50,8,FALSE)*PRINCIPAL!$H$44,IF(OR(L156=PRINCIPAL!$I$44,L156=PRINCIPAL!$I$44+PRINCIPAL!$I$44,L156=PRINCIPAL!$I$44+PRINCIPAL!$I$44+PRINCIPAL!$I$44),0,IF(L156=PRINCIPAL!$J$44,VLOOKUP($N$126,'Banco de Dados'!$B$4:$J$50,6,FALSE)*(1-(PRINCIPAL!$K$44/100)),IF(L156=PRINCIPAL!$L$44,VLOOKUP($N$126,'Banco de Dados'!$B$4:$J$50,6,FALSE)*(1-(PRINCIPAL!$M$44/100)),IF(L156=PRINCIPAL!$N$44,VLOOKUP($N$126,'Banco de Dados'!$B$4:$J$50,6,FALSE)*(1-(PRINCIPAL!$O$44/100)),VLOOKUP($N$126,'Banco de Dados'!$B$4:$J$50,6,FALSE)))))))))),"")</f>
        <v/>
      </c>
      <c r="N156" s="25" t="str">
        <f>IFERROR(M156*(IFERROR(VLOOKUP($N$126,'Banco de Dados'!$B$4:$J$50,4,FALSE),"ERRO")),"")</f>
        <v/>
      </c>
      <c r="O156" s="25" t="str">
        <f t="shared" si="72"/>
        <v/>
      </c>
      <c r="P156" s="103" t="str">
        <f>IFERROR(O156*(C156*(PRINCIPAL!$G$44/100))*0.47*(44/12),"")</f>
        <v/>
      </c>
      <c r="Q156" s="107" t="str">
        <f t="shared" si="95"/>
        <v/>
      </c>
      <c r="R156" s="29" t="str">
        <f>IFERROR(IF(AND(PRINCIPAL!$H$45&lt;&gt;"",OR(L156=PRINCIPAL!$I$45,L156=PRINCIPAL!$I$45+PRINCIPAL!$I$45,L156=PRINCIPAL!$I$45+PRINCIPAL!$I$45+PRINCIPAL!$I$45)),0,IF(AND(PRINCIPAL!$H$45&lt;&gt;"",L156=PRINCIPAL!$J$45),VLOOKUP($S$126,'Banco de Dados'!$B$4:$J$50,8,FALSE)*PRINCIPAL!$H$45*(1-(PRINCIPAL!$K$45/100)),IF(AND(PRINCIPAL!$H$45&lt;&gt;"",L156=PRINCIPAL!$L$45),VLOOKUP($S$126,'Banco de Dados'!$B$4:$J$50,8,FALSE)*PRINCIPAL!$H$45*(1-(PRINCIPAL!$M$45/100)),IF(AND(PRINCIPAL!$H$45&lt;&gt;"",L156=PRINCIPAL!$N$45),VLOOKUP($S$126,'Banco de Dados'!$B$4:$J$50,8,FALSE)*PRINCIPAL!$H$45*(1-(PRINCIPAL!$O$45/100)),IF(PRINCIPAL!$H$45&lt;&gt;"",VLOOKUP($S$126,'Banco de Dados'!$B$4:$J$50,8,FALSE)*PRINCIPAL!$H$45,IF(OR(L156=PRINCIPAL!$I$45,L156=PRINCIPAL!$I$45+PRINCIPAL!$I$45,L156=PRINCIPAL!$I$45+PRINCIPAL!$I$45+PRINCIPAL!$I$45),0,IF(L156=PRINCIPAL!$J$45,VLOOKUP($S$126,'Banco de Dados'!$B$4:$J$50,6,FALSE)*(1-(PRINCIPAL!$K$45/100)),IF(L156=PRINCIPAL!$L$45,VLOOKUP($S$126,'Banco de Dados'!$B$4:$J$50,6,FALSE)*(1-(PRINCIPAL!$M$45/100)),IF(L156=PRINCIPAL!$N$45,VLOOKUP($S$126,'Banco de Dados'!$B$4:$J$50,6,FALSE)*(1-(PRINCIPAL!$O$45/100)),VLOOKUP($S$126,'Banco de Dados'!$B$4:$J$50,6,FALSE)))))))))),"")</f>
        <v/>
      </c>
      <c r="S156" s="29" t="str">
        <f>IFERROR(R156*(IFERROR(VLOOKUP($S$126,'Banco de Dados'!$B$4:$J$50,4,FALSE),"ERRO")),"")</f>
        <v/>
      </c>
      <c r="T156" s="29" t="str">
        <f t="shared" si="78"/>
        <v/>
      </c>
      <c r="U156" s="103" t="str">
        <f>IFERROR(T156*(C156*(PRINCIPAL!$G$45/100))*0.47*(44/12),"")</f>
        <v/>
      </c>
      <c r="V156" s="103" t="str">
        <f t="shared" si="96"/>
        <v/>
      </c>
      <c r="W156" s="30" t="str">
        <f>IFERROR(IF(AND(PRINCIPAL!$H$46&lt;&gt;"",OR(L156=PRINCIPAL!$I$46,L156=PRINCIPAL!$I$46+PRINCIPAL!$I$46,L156=PRINCIPAL!$I$46+PRINCIPAL!$I$46+PRINCIPAL!$I$46)),0,IF(AND(PRINCIPAL!$H$46&lt;&gt;"",L156=PRINCIPAL!$J$46),VLOOKUP($X$126,'Banco de Dados'!$B$4:$J$50,8,FALSE)*PRINCIPAL!$H$46*(1-(PRINCIPAL!$K$46/100)),IF(AND(PRINCIPAL!$H$46&lt;&gt;"",L156=PRINCIPAL!$L$46),VLOOKUP($X$126,'Banco de Dados'!$B$4:$J$50,8,FALSE)*PRINCIPAL!$H$46*(1-(PRINCIPAL!$M$46/100)),IF(AND(PRINCIPAL!$H$46&lt;&gt;"",L156=PRINCIPAL!$N$46),VLOOKUP($X$126,'Banco de Dados'!$B$4:$J$50,8,FALSE)*PRINCIPAL!$H$46*(1-(PRINCIPAL!$O$46/100)),IF(PRINCIPAL!$H$46&lt;&gt;"",VLOOKUP($X$126,'Banco de Dados'!$B$4:$J$50,8,FALSE)*PRINCIPAL!$H$46,IF(OR(L156=PRINCIPAL!$I$46,L156=PRINCIPAL!$I$46+PRINCIPAL!$I$46,L156=PRINCIPAL!$I$46+PRINCIPAL!$I$46+PRINCIPAL!$I$46),0,IF(L156=PRINCIPAL!$J$46,VLOOKUP($X$126,'Banco de Dados'!$B$4:$J$50,6,FALSE)*(1-(PRINCIPAL!$K$46/100)),IF(L156=PRINCIPAL!$L$46,VLOOKUP($X$126,'Banco de Dados'!$B$4:$J$50,6,FALSE)*(1-(PRINCIPAL!$M$46/100)),IF(L156=PRINCIPAL!$N$46,VLOOKUP($X$126,'Banco de Dados'!$B$4:$J$50,6,FALSE)*(1-(PRINCIPAL!$O$46/100)),VLOOKUP($X$126,'Banco de Dados'!$B$4:$J$50,6,FALSE)))))))))),"")</f>
        <v/>
      </c>
      <c r="X156" s="29" t="str">
        <f>IFERROR(W156*(IFERROR(VLOOKUP($X$126,'Banco de Dados'!$B$4:$J$50,4,FALSE),"ERRO")),"")</f>
        <v/>
      </c>
      <c r="Y156" s="29" t="str">
        <f t="shared" si="93"/>
        <v/>
      </c>
      <c r="Z156" s="103" t="str">
        <f>IFERROR(Y156*(C156*(PRINCIPAL!$G$46/100))*0.47*(44/12),"")</f>
        <v/>
      </c>
      <c r="AA156" s="111" t="str">
        <f t="shared" si="94"/>
        <v/>
      </c>
      <c r="AB156" s="30" t="str">
        <f>IFERROR(IF(AND(PRINCIPAL!$H$47&lt;&gt;"",OR(L156=PRINCIPAL!$I$47,L156=PRINCIPAL!$I$47+PRINCIPAL!$I$47,L156=PRINCIPAL!$I$47+PRINCIPAL!$I$47+PRINCIPAL!$I$47)),0,IF(AND(PRINCIPAL!$H$47&lt;&gt;"",L156=PRINCIPAL!$J$47),VLOOKUP($AC$126,'Banco de Dados'!$B$4:$J$50,8,FALSE)*PRINCIPAL!$H$47*(1-(PRINCIPAL!$K$47/100)),IF(AND(PRINCIPAL!$H$47&lt;&gt;"",L156=PRINCIPAL!$L$47),VLOOKUP($AC$126,'Banco de Dados'!$B$4:$J$50,8,FALSE)*PRINCIPAL!$H$47*(1-(PRINCIPAL!$M$47/100)),IF(AND(PRINCIPAL!$H$47&lt;&gt;"",L156=PRINCIPAL!$N$47),VLOOKUP($AC$126,'Banco de Dados'!$B$4:$J$50,8,FALSE)*PRINCIPAL!$H$47*(1-(PRINCIPAL!$O$47/100)),IF(PRINCIPAL!$H$47&lt;&gt;"",VLOOKUP($AC$126,'Banco de Dados'!$B$4:$J$50,8,FALSE)*PRINCIPAL!$H$47,IF(OR(L156=PRINCIPAL!$I$47,L156=PRINCIPAL!$I$47+PRINCIPAL!$I$47,L156=PRINCIPAL!$I$47+PRINCIPAL!$I$47+PRINCIPAL!$I$47),0,IF(L156=PRINCIPAL!$J$47,VLOOKUP($AC$126,'Banco de Dados'!$B$4:$J$50,6,FALSE)*(1-(PRINCIPAL!$K$47/100)),IF(L156=PRINCIPAL!$L$47,VLOOKUP($AC$126,'Banco de Dados'!$B$4:$J$50,6,FALSE)*(1-(PRINCIPAL!$M$47/100)),IF(L156=PRINCIPAL!$N$47,VLOOKUP($AC$126,'Banco de Dados'!$B$4:$J$50,6,FALSE)*(1-(PRINCIPAL!$O$47/100)),VLOOKUP($AC$126,'Banco de Dados'!$B$4:$J$50,6,FALSE)))))))))),"")</f>
        <v/>
      </c>
      <c r="AC156" s="29" t="str">
        <f>IFERROR(AB156*(IFERROR(VLOOKUP($AC$126,'Banco de Dados'!$B$4:$J$50,4,FALSE),"ERRO")),"")</f>
        <v/>
      </c>
      <c r="AD156" s="29" t="str">
        <f t="shared" si="79"/>
        <v/>
      </c>
      <c r="AE156" s="103" t="str">
        <f>IFERROR(AD156*(C156*(PRINCIPAL!$G$47/100))*0.47*(44/12),"")</f>
        <v/>
      </c>
      <c r="AF156" s="111" t="str">
        <f t="shared" si="80"/>
        <v/>
      </c>
      <c r="AG156" s="30" t="str">
        <f>IFERROR(IF(AND(PRINCIPAL!$H$48&lt;&gt;"",OR(L156=PRINCIPAL!$I$48,L156=PRINCIPAL!$I$48+PRINCIPAL!$I$48,L156=PRINCIPAL!$I$48+PRINCIPAL!$I$48+PRINCIPAL!$I$48)),0,IF(AND(PRINCIPAL!$H$48&lt;&gt;"",L156=PRINCIPAL!$J$48),VLOOKUP($AH$126,'Banco de Dados'!$B$4:$J$50,8,FALSE)*PRINCIPAL!$H$48*(1-(PRINCIPAL!$K$48/100)),IF(AND(PRINCIPAL!$H$48&lt;&gt;"",L156=PRINCIPAL!$L$48),VLOOKUP($AH$126,'Banco de Dados'!$B$4:$J$50,8,FALSE)*PRINCIPAL!$H$48*(1-(PRINCIPAL!$M$48/100)),IF(AND(PRINCIPAL!$H$48&lt;&gt;"",L156=PRINCIPAL!$N$48),VLOOKUP($AH$126,'Banco de Dados'!$B$4:$J$50,8,FALSE)*PRINCIPAL!$H$48*(1-(PRINCIPAL!$O$48/100)),IF(PRINCIPAL!$H$48&lt;&gt;"",VLOOKUP($AH$126,'Banco de Dados'!$B$4:$J$50,8,FALSE)*PRINCIPAL!$H$48,IF(OR(L156=PRINCIPAL!$I$48,L156=PRINCIPAL!$I$48+PRINCIPAL!$I$48,L156=PRINCIPAL!$I$48+PRINCIPAL!$I$48+PRINCIPAL!$I$48),0,IF(L156=PRINCIPAL!$J$48,VLOOKUP($AH$126,'Banco de Dados'!$B$4:$J$50,6,FALSE)*(1-(PRINCIPAL!$K$48/100)),IF(L156=PRINCIPAL!$L$48,VLOOKUP($AH$126,'Banco de Dados'!$B$4:$J$50,6,FALSE)*(1-(PRINCIPAL!$M$48/100)),IF(L156=PRINCIPAL!$N$48,VLOOKUP($AH$126,'Banco de Dados'!$B$4:$J$50,6,FALSE)*(1-(PRINCIPAL!$O$48/100)),VLOOKUP($AH$126,'Banco de Dados'!$B$4:$J$50,6,FALSE)))))))))),"")</f>
        <v/>
      </c>
      <c r="AH156" s="29" t="str">
        <f>IFERROR(AG156*(IFERROR(VLOOKUP($AH$126,'Banco de Dados'!$B$4:$J$50,4,FALSE),"ERRO")),"")</f>
        <v/>
      </c>
      <c r="AI156" s="29" t="str">
        <f t="shared" si="81"/>
        <v/>
      </c>
      <c r="AJ156" s="103" t="str">
        <f>IFERROR(AI156*(C156*(PRINCIPAL!$G$48/100))*0.47*(44/12),"")</f>
        <v/>
      </c>
      <c r="AK156" s="111" t="str">
        <f t="shared" si="82"/>
        <v/>
      </c>
      <c r="AL156" s="30" t="str">
        <f>IFERROR(IF(AND(PRINCIPAL!$H$49&lt;&gt;"",OR(L156=PRINCIPAL!$I$49,L156=PRINCIPAL!$I$49+PRINCIPAL!$I$49,L156=PRINCIPAL!$I$49+PRINCIPAL!$I$49+PRINCIPAL!$I$49)),0,IF(AND(PRINCIPAL!$H$49&lt;&gt;"",L156=PRINCIPAL!$J$49),VLOOKUP($AM$126,'Banco de Dados'!$B$4:$J$50,8,FALSE)*PRINCIPAL!$H$49*(1-(PRINCIPAL!$K$49/100)),IF(AND(PRINCIPAL!$H$49&lt;&gt;"",L156=PRINCIPAL!$L$49),VLOOKUP($AM$126,'Banco de Dados'!$B$4:$J$50,8,FALSE)*PRINCIPAL!$H$49*(1-(PRINCIPAL!$M$49/100)),IF(AND(PRINCIPAL!$H$49&lt;&gt;"",L156=PRINCIPAL!$N$49),VLOOKUP($AM$126,'Banco de Dados'!$B$4:$J$50,8,FALSE)*PRINCIPAL!$H$49*(1-(PRINCIPAL!$O$49/100)),IF(PRINCIPAL!$H$49&lt;&gt;"",VLOOKUP($AM$126,'Banco de Dados'!$B$4:$J$50,8,FALSE)*PRINCIPAL!$H$49,IF(OR(L156=PRINCIPAL!$I$49,L156=PRINCIPAL!$I$49+PRINCIPAL!$I$49,L156=PRINCIPAL!$I$49+PRINCIPAL!$I$49+PRINCIPAL!$I$49),0,IF(L156=PRINCIPAL!$J$49,VLOOKUP($AM$126,'Banco de Dados'!$B$4:$J$50,6,FALSE)*(1-(PRINCIPAL!$K$49/100)),IF(L156=PRINCIPAL!$L$49,VLOOKUP($AM$126,'Banco de Dados'!$B$4:$J$50,6,FALSE)*(1-(PRINCIPAL!$M$49/100)),IF(L156=PRINCIPAL!$N$49,VLOOKUP($AM$126,'Banco de Dados'!$B$4:$J$50,6,FALSE)*(1-(PRINCIPAL!$O$49/100)),VLOOKUP($AM$126,'Banco de Dados'!$B$4:$J$50,6,FALSE)))))))))),"")</f>
        <v/>
      </c>
      <c r="AM156" s="29" t="str">
        <f>IFERROR(AL156*(IFERROR(VLOOKUP($AM$126,'Banco de Dados'!$B$4:$J$50,4,FALSE),"ERRO")),"")</f>
        <v/>
      </c>
      <c r="AN156" s="29" t="str">
        <f t="shared" si="83"/>
        <v/>
      </c>
      <c r="AO156" s="103" t="str">
        <f>IFERROR(AN156*(C156*(PRINCIPAL!$G$49/100))*0.47*(44/12),"")</f>
        <v/>
      </c>
      <c r="AP156" s="111" t="str">
        <f t="shared" si="84"/>
        <v/>
      </c>
      <c r="AQ156" s="30" t="str">
        <f>IFERROR(IF(AND(PRINCIPAL!$H$50&lt;&gt;"",OR(L156=PRINCIPAL!$I$50,L156=PRINCIPAL!$I$50+PRINCIPAL!$I$50,L156=PRINCIPAL!$I$50+PRINCIPAL!$I$50+PRINCIPAL!$I$50)),0,IF(AND(PRINCIPAL!$H$50&lt;&gt;"",L156=PRINCIPAL!$J$50),VLOOKUP($AR$126,'Banco de Dados'!$B$4:$J$50,8,FALSE)*PRINCIPAL!$H$50*(1-(PRINCIPAL!$K$50/100)),IF(AND(PRINCIPAL!$H$50&lt;&gt;"",L156=PRINCIPAL!$L$50),VLOOKUP($AR$126,'Banco de Dados'!$B$4:$J$50,8,FALSE)*PRINCIPAL!$H$50*(1-(PRINCIPAL!$M$50/100)),IF(AND(PRINCIPAL!$H$50&lt;&gt;"",L156=PRINCIPAL!$N$50),VLOOKUP($AR$126,'Banco de Dados'!$B$4:$J$50,8,FALSE)*PRINCIPAL!$H$50*(1-(PRINCIPAL!$O$50/100)),IF(PRINCIPAL!$H$50&lt;&gt;"",VLOOKUP($AR$126,'Banco de Dados'!$B$4:$J$50,8,FALSE)*PRINCIPAL!$H$50,IF(OR(L156=PRINCIPAL!$I$50,L156=PRINCIPAL!$I$50+PRINCIPAL!$I$50,L156=PRINCIPAL!$I$50+PRINCIPAL!$I$50+PRINCIPAL!$I$50),0,IF(L156=PRINCIPAL!$J$50,VLOOKUP($AR$126,'Banco de Dados'!$B$4:$J$50,6,FALSE)*(1-(PRINCIPAL!$K$50/100)),IF(L156=PRINCIPAL!$L$50,VLOOKUP($AR$126,'Banco de Dados'!$B$4:$J$50,6,FALSE)*(1-(PRINCIPAL!$M$50/100)),IF(L156=PRINCIPAL!$N$50,VLOOKUP($AR$126,'Banco de Dados'!$B$4:$J$50,6,FALSE)*(1-(PRINCIPAL!$O$50/100)),VLOOKUP($AR$126,'Banco de Dados'!$B$4:$J$50,6,FALSE)))))))))),"")</f>
        <v/>
      </c>
      <c r="AR156" s="29" t="str">
        <f>IFERROR(AQ156*(IFERROR(VLOOKUP($AR$126,'Banco de Dados'!$B$4:$J$50,4,FALSE),"ERRO")),"")</f>
        <v/>
      </c>
      <c r="AS156" s="29" t="str">
        <f t="shared" si="85"/>
        <v/>
      </c>
      <c r="AT156" s="103" t="str">
        <f>IFERROR(AS156*(C156*(PRINCIPAL!$G$50/100))*0.47*(44/12),"")</f>
        <v/>
      </c>
      <c r="AU156" s="111" t="str">
        <f t="shared" si="86"/>
        <v/>
      </c>
      <c r="AV156" s="30" t="str">
        <f>IFERROR(IF(AND(PRINCIPAL!$H$51&lt;&gt;"",OR(L156=PRINCIPAL!$I$51,L156=PRINCIPAL!$I$51+PRINCIPAL!$I$51,L156=PRINCIPAL!$I$51+PRINCIPAL!$I$51+PRINCIPAL!$I$51)),0,IF(AND(PRINCIPAL!$H$51&lt;&gt;"",L156=PRINCIPAL!$J$51),VLOOKUP($AW$126,'Banco de Dados'!$B$4:$J$50,8,FALSE)*PRINCIPAL!$H$51*(1-(PRINCIPAL!$K$51/100)),IF(AND(PRINCIPAL!$H$51&lt;&gt;"",L156=PRINCIPAL!$L$51),VLOOKUP($AW$126,'Banco de Dados'!$B$4:$J$50,8,FALSE)*PRINCIPAL!$H$51*(1-(PRINCIPAL!$M$51/100)),IF(AND(PRINCIPAL!$H$51&lt;&gt;"",L156=PRINCIPAL!$N$51),VLOOKUP($AW$126,'Banco de Dados'!$B$4:$J$50,8,FALSE)*PRINCIPAL!$H$51*(1-(PRINCIPAL!$O$51/100)),IF(PRINCIPAL!$H$51&lt;&gt;"",VLOOKUP($AW$126,'Banco de Dados'!$B$4:$J$50,8,FALSE)*PRINCIPAL!$H$51,IF(OR(L156=PRINCIPAL!$I$51,L156=PRINCIPAL!$I$51+PRINCIPAL!$I$51,L156=PRINCIPAL!$I$51+PRINCIPAL!$I$51+PRINCIPAL!$I$51),0,IF(L156=PRINCIPAL!$J$51,VLOOKUP($AW$126,'Banco de Dados'!$B$4:$J$50,6,FALSE)*(1-(PRINCIPAL!$K$51/100)),IF(L156=PRINCIPAL!$L$51,VLOOKUP($AW$126,'Banco de Dados'!$B$4:$J$50,6,FALSE)*(1-(PRINCIPAL!$M$51/100)),IF(L156=PRINCIPAL!$N$51,VLOOKUP($AW$126,'Banco de Dados'!$B$4:$J$50,6,FALSE)*(1-(PRINCIPAL!$O$51/100)),VLOOKUP($AW$126,'Banco de Dados'!$B$4:$J$50,6,FALSE)))))))))),"")</f>
        <v/>
      </c>
      <c r="AW156" s="29" t="str">
        <f>IFERROR(AV156*(IFERROR(VLOOKUP($AW$126,'Banco de Dados'!$B$4:$J$50,4,FALSE),"ERRO")),"")</f>
        <v/>
      </c>
      <c r="AX156" s="29" t="str">
        <f t="shared" si="87"/>
        <v/>
      </c>
      <c r="AY156" s="103" t="str">
        <f>IFERROR(AX156*(C156*(PRINCIPAL!$G$51/100))*0.47*(44/12),"")</f>
        <v/>
      </c>
      <c r="AZ156" s="111" t="str">
        <f t="shared" si="88"/>
        <v/>
      </c>
      <c r="BA156" s="30" t="str">
        <f>IFERROR(IF(AND(PRINCIPAL!$H$52&lt;&gt;"",OR(L156=PRINCIPAL!$I$52,L156=PRINCIPAL!$I$52+PRINCIPAL!$I$52,L156=PRINCIPAL!$I$52+PRINCIPAL!$I$52+PRINCIPAL!$I$52)),0,IF(AND(PRINCIPAL!$H$52&lt;&gt;"",L156=PRINCIPAL!$J$52),VLOOKUP($BB$126,'Banco de Dados'!$B$4:$J$50,8,FALSE)*PRINCIPAL!$H$52*(1-(PRINCIPAL!$K$52/100)),IF(AND(PRINCIPAL!$H$52&lt;&gt;"",L156=PRINCIPAL!$L$52),VLOOKUP($BB$126,'Banco de Dados'!$B$4:$J$50,8,FALSE)*PRINCIPAL!$H$52*(1-(PRINCIPAL!$M$52/100)),IF(AND(PRINCIPAL!$H$52&lt;&gt;"",L156=PRINCIPAL!$N$52),VLOOKUP($BB$126,'Banco de Dados'!$B$4:$J$50,8,FALSE)*PRINCIPAL!$H$52*(1-(PRINCIPAL!$O$52/100)),IF(PRINCIPAL!$H$52&lt;&gt;"",VLOOKUP($BB$126,'Banco de Dados'!$B$4:$J$50,8,FALSE)*PRINCIPAL!$H$52,IF(OR(L156=PRINCIPAL!$I$52,L156=PRINCIPAL!$I$52+PRINCIPAL!$I$52,L156=PRINCIPAL!$I$52+PRINCIPAL!$I$52+PRINCIPAL!$I$52),0,IF(L156=PRINCIPAL!$J$52,VLOOKUP($BB$126,'Banco de Dados'!$B$4:$J$50,6,FALSE)*(1-(PRINCIPAL!$K$52/100)),IF(L156=PRINCIPAL!$L$52,VLOOKUP($BB$126,'Banco de Dados'!$B$4:$J$50,6,FALSE)*(1-(PRINCIPAL!$M$52/100)),IF(L156=PRINCIPAL!$N$52,VLOOKUP($BB$126,'Banco de Dados'!$B$4:$J$50,6,FALSE)*(1-(PRINCIPAL!$O$52/100)),VLOOKUP($BB$126,'Banco de Dados'!$B$4:$J$50,6,FALSE)))))))))),"")</f>
        <v/>
      </c>
      <c r="BB156" s="29" t="str">
        <f>IFERROR(BA156*(IFERROR(VLOOKUP($BB$126,'Banco de Dados'!$B$4:$J$50,4,FALSE),"ERRO")),"")</f>
        <v/>
      </c>
      <c r="BC156" s="29" t="str">
        <f t="shared" si="89"/>
        <v/>
      </c>
      <c r="BD156" s="103" t="str">
        <f>IFERROR(BC156*(C156*(PRINCIPAL!$G$52/100))*0.47*(44/12),"")</f>
        <v/>
      </c>
      <c r="BE156" s="111" t="str">
        <f t="shared" si="90"/>
        <v/>
      </c>
      <c r="BF156" s="30" t="str">
        <f>IFERROR(IF(AND(PRINCIPAL!$H$53&lt;&gt;"",OR(L156=PRINCIPAL!$I$53,L156=PRINCIPAL!$I$53+PRINCIPAL!$I$53,L156=PRINCIPAL!$I$53+PRINCIPAL!$I$53+PRINCIPAL!$I$53)),0,IF(AND(PRINCIPAL!$H$53&lt;&gt;"",L156=PRINCIPAL!$J$53),VLOOKUP($BG$126,'Banco de Dados'!$B$4:$J$50,8,FALSE)*PRINCIPAL!$H$53*(1-(PRINCIPAL!$K$53/100)),IF(AND(PRINCIPAL!$H$53&lt;&gt;"",L156=PRINCIPAL!$L$53),VLOOKUP($BG$126,'Banco de Dados'!$B$4:$J$50,8,FALSE)*PRINCIPAL!$H$53*(1-(PRINCIPAL!$M$53/100)),IF(AND(PRINCIPAL!$H$53&lt;&gt;"",L156=PRINCIPAL!$N$53),VLOOKUP($BG$126,'Banco de Dados'!$B$4:$J$50,8,FALSE)*PRINCIPAL!$H$53*(1-(PRINCIPAL!$O$53/100)),IF(PRINCIPAL!$H$53&lt;&gt;"",VLOOKUP($BG$126,'Banco de Dados'!$B$4:$J$50,8,FALSE)*PRINCIPAL!$H$53,IF(OR(L156=PRINCIPAL!$I$53,L156=PRINCIPAL!$I$53+PRINCIPAL!$I$53,L156=PRINCIPAL!$I$53+PRINCIPAL!$I$53+PRINCIPAL!$I$53),0,IF(L156=PRINCIPAL!$J$53,VLOOKUP($BG$126,'Banco de Dados'!$B$4:$J$50,6,FALSE)*(1-(PRINCIPAL!$K$53/100)),IF(L156=PRINCIPAL!$L$53,VLOOKUP($BG$126,'Banco de Dados'!$B$4:$J$50,6,FALSE)*(1-(PRINCIPAL!$M$53/100)),IF(L156=PRINCIPAL!$N$53,VLOOKUP($BG$126,'Banco de Dados'!$B$4:$J$50,6,FALSE)*(1-(PRINCIPAL!$O$53/100)),VLOOKUP($BG$126,'Banco de Dados'!$B$4:$J$50,6,FALSE)))))))))),"")</f>
        <v/>
      </c>
      <c r="BG156" s="29" t="str">
        <f>IFERROR(BF156*(IFERROR(VLOOKUP($BG$126,'Banco de Dados'!$B$4:$J$50,4,FALSE),"ERRO")),"")</f>
        <v/>
      </c>
      <c r="BH156" s="29" t="str">
        <f t="shared" si="91"/>
        <v/>
      </c>
      <c r="BI156" s="103" t="str">
        <f>IFERROR(BH156*(C156*(PRINCIPAL!$G$53/100))*0.47*(44/12),"")</f>
        <v/>
      </c>
      <c r="BJ156" s="102" t="str">
        <f t="shared" si="92"/>
        <v/>
      </c>
    </row>
    <row r="157" spans="2:62" ht="12.75" customHeight="1" x14ac:dyDescent="0.3">
      <c r="B157" s="326">
        <f t="shared" si="74"/>
        <v>2049</v>
      </c>
      <c r="C157" s="340"/>
      <c r="D157" s="1"/>
      <c r="E157" s="116">
        <v>29</v>
      </c>
      <c r="F157" s="24" t="str">
        <f>IFERROR(VLOOKUP($G$126,'Banco de Dados'!$B$4:$J$50,6,FALSE),"")</f>
        <v/>
      </c>
      <c r="G157" s="25" t="str">
        <f>IFERROR(F157*(IFERROR(VLOOKUP($G$126,'Banco de Dados'!$B$4:$J$50,4,FALSE),"ERRO")),"")</f>
        <v/>
      </c>
      <c r="H157" s="25" t="str">
        <f t="shared" si="75"/>
        <v/>
      </c>
      <c r="I157" s="103" t="str">
        <f t="shared" si="76"/>
        <v/>
      </c>
      <c r="J157" s="117" t="str">
        <f t="shared" si="77"/>
        <v/>
      </c>
      <c r="K157" s="1"/>
      <c r="L157" s="91">
        <v>29</v>
      </c>
      <c r="M157" s="24" t="str">
        <f>IFERROR(IF(AND(PRINCIPAL!$H$44&lt;&gt;"",OR(L157=PRINCIPAL!$I$44,L157=PRINCIPAL!$I$44+PRINCIPAL!$I$44,L157=PRINCIPAL!$I$44+PRINCIPAL!$I$44+PRINCIPAL!$I$44)),0,IF(AND(PRINCIPAL!$H$44&lt;&gt;"",L157=PRINCIPAL!$J$44),VLOOKUP($N$126,'Banco de Dados'!$B$4:$J$50,8,FALSE)*PRINCIPAL!$H$44*(1-(PRINCIPAL!$K$44/100)),IF(AND(PRINCIPAL!$H$44&lt;&gt;"",L157=PRINCIPAL!$L$44),VLOOKUP($N$126,'Banco de Dados'!$B$4:$J$50,8,FALSE)*PRINCIPAL!$H$44*(1-(PRINCIPAL!$M$44/100)),IF(AND(PRINCIPAL!$H$44&lt;&gt;"",L157=PRINCIPAL!$N$44),VLOOKUP($N$126,'Banco de Dados'!$B$4:$J$50,8,FALSE)*PRINCIPAL!$H$44*(1-(PRINCIPAL!$O$44/100)),IF(PRINCIPAL!$H$44&lt;&gt;"",VLOOKUP($N$126,'Banco de Dados'!$B$4:$J$50,8,FALSE)*PRINCIPAL!$H$44,IF(OR(L157=PRINCIPAL!$I$44,L157=PRINCIPAL!$I$44+PRINCIPAL!$I$44,L157=PRINCIPAL!$I$44+PRINCIPAL!$I$44+PRINCIPAL!$I$44),0,IF(L157=PRINCIPAL!$J$44,VLOOKUP($N$126,'Banco de Dados'!$B$4:$J$50,6,FALSE)*(1-(PRINCIPAL!$K$44/100)),IF(L157=PRINCIPAL!$L$44,VLOOKUP($N$126,'Banco de Dados'!$B$4:$J$50,6,FALSE)*(1-(PRINCIPAL!$M$44/100)),IF(L157=PRINCIPAL!$N$44,VLOOKUP($N$126,'Banco de Dados'!$B$4:$J$50,6,FALSE)*(1-(PRINCIPAL!$O$44/100)),VLOOKUP($N$126,'Banco de Dados'!$B$4:$J$50,6,FALSE)))))))))),"")</f>
        <v/>
      </c>
      <c r="N157" s="25" t="str">
        <f>IFERROR(M157*(IFERROR(VLOOKUP($N$126,'Banco de Dados'!$B$4:$J$50,4,FALSE),"ERRO")),"")</f>
        <v/>
      </c>
      <c r="O157" s="25" t="str">
        <f t="shared" si="72"/>
        <v/>
      </c>
      <c r="P157" s="103" t="str">
        <f>IFERROR(O157*(C157*(PRINCIPAL!$G$44/100))*0.47*(44/12),"")</f>
        <v/>
      </c>
      <c r="Q157" s="107" t="str">
        <f t="shared" si="95"/>
        <v/>
      </c>
      <c r="R157" s="29" t="str">
        <f>IFERROR(IF(AND(PRINCIPAL!$H$45&lt;&gt;"",OR(L157=PRINCIPAL!$I$45,L157=PRINCIPAL!$I$45+PRINCIPAL!$I$45,L157=PRINCIPAL!$I$45+PRINCIPAL!$I$45+PRINCIPAL!$I$45)),0,IF(AND(PRINCIPAL!$H$45&lt;&gt;"",L157=PRINCIPAL!$J$45),VLOOKUP($S$126,'Banco de Dados'!$B$4:$J$50,8,FALSE)*PRINCIPAL!$H$45*(1-(PRINCIPAL!$K$45/100)),IF(AND(PRINCIPAL!$H$45&lt;&gt;"",L157=PRINCIPAL!$L$45),VLOOKUP($S$126,'Banco de Dados'!$B$4:$J$50,8,FALSE)*PRINCIPAL!$H$45*(1-(PRINCIPAL!$M$45/100)),IF(AND(PRINCIPAL!$H$45&lt;&gt;"",L157=PRINCIPAL!$N$45),VLOOKUP($S$126,'Banco de Dados'!$B$4:$J$50,8,FALSE)*PRINCIPAL!$H$45*(1-(PRINCIPAL!$O$45/100)),IF(PRINCIPAL!$H$45&lt;&gt;"",VLOOKUP($S$126,'Banco de Dados'!$B$4:$J$50,8,FALSE)*PRINCIPAL!$H$45,IF(OR(L157=PRINCIPAL!$I$45,L157=PRINCIPAL!$I$45+PRINCIPAL!$I$45,L157=PRINCIPAL!$I$45+PRINCIPAL!$I$45+PRINCIPAL!$I$45),0,IF(L157=PRINCIPAL!$J$45,VLOOKUP($S$126,'Banco de Dados'!$B$4:$J$50,6,FALSE)*(1-(PRINCIPAL!$K$45/100)),IF(L157=PRINCIPAL!$L$45,VLOOKUP($S$126,'Banco de Dados'!$B$4:$J$50,6,FALSE)*(1-(PRINCIPAL!$M$45/100)),IF(L157=PRINCIPAL!$N$45,VLOOKUP($S$126,'Banco de Dados'!$B$4:$J$50,6,FALSE)*(1-(PRINCIPAL!$O$45/100)),VLOOKUP($S$126,'Banco de Dados'!$B$4:$J$50,6,FALSE)))))))))),"")</f>
        <v/>
      </c>
      <c r="S157" s="29" t="str">
        <f>IFERROR(R157*(IFERROR(VLOOKUP($S$126,'Banco de Dados'!$B$4:$J$50,4,FALSE),"ERRO")),"")</f>
        <v/>
      </c>
      <c r="T157" s="29" t="str">
        <f t="shared" si="78"/>
        <v/>
      </c>
      <c r="U157" s="103" t="str">
        <f>IFERROR(T157*(C157*(PRINCIPAL!$G$45/100))*0.47*(44/12),"")</f>
        <v/>
      </c>
      <c r="V157" s="103" t="str">
        <f t="shared" si="96"/>
        <v/>
      </c>
      <c r="W157" s="30" t="str">
        <f>IFERROR(IF(AND(PRINCIPAL!$H$46&lt;&gt;"",OR(L157=PRINCIPAL!$I$46,L157=PRINCIPAL!$I$46+PRINCIPAL!$I$46,L157=PRINCIPAL!$I$46+PRINCIPAL!$I$46+PRINCIPAL!$I$46)),0,IF(AND(PRINCIPAL!$H$46&lt;&gt;"",L157=PRINCIPAL!$J$46),VLOOKUP($X$126,'Banco de Dados'!$B$4:$J$50,8,FALSE)*PRINCIPAL!$H$46*(1-(PRINCIPAL!$K$46/100)),IF(AND(PRINCIPAL!$H$46&lt;&gt;"",L157=PRINCIPAL!$L$46),VLOOKUP($X$126,'Banco de Dados'!$B$4:$J$50,8,FALSE)*PRINCIPAL!$H$46*(1-(PRINCIPAL!$M$46/100)),IF(AND(PRINCIPAL!$H$46&lt;&gt;"",L157=PRINCIPAL!$N$46),VLOOKUP($X$126,'Banco de Dados'!$B$4:$J$50,8,FALSE)*PRINCIPAL!$H$46*(1-(PRINCIPAL!$O$46/100)),IF(PRINCIPAL!$H$46&lt;&gt;"",VLOOKUP($X$126,'Banco de Dados'!$B$4:$J$50,8,FALSE)*PRINCIPAL!$H$46,IF(OR(L157=PRINCIPAL!$I$46,L157=PRINCIPAL!$I$46+PRINCIPAL!$I$46,L157=PRINCIPAL!$I$46+PRINCIPAL!$I$46+PRINCIPAL!$I$46),0,IF(L157=PRINCIPAL!$J$46,VLOOKUP($X$126,'Banco de Dados'!$B$4:$J$50,6,FALSE)*(1-(PRINCIPAL!$K$46/100)),IF(L157=PRINCIPAL!$L$46,VLOOKUP($X$126,'Banco de Dados'!$B$4:$J$50,6,FALSE)*(1-(PRINCIPAL!$M$46/100)),IF(L157=PRINCIPAL!$N$46,VLOOKUP($X$126,'Banco de Dados'!$B$4:$J$50,6,FALSE)*(1-(PRINCIPAL!$O$46/100)),VLOOKUP($X$126,'Banco de Dados'!$B$4:$J$50,6,FALSE)))))))))),"")</f>
        <v/>
      </c>
      <c r="X157" s="29" t="str">
        <f>IFERROR(W157*(IFERROR(VLOOKUP($X$126,'Banco de Dados'!$B$4:$J$50,4,FALSE),"ERRO")),"")</f>
        <v/>
      </c>
      <c r="Y157" s="29" t="str">
        <f t="shared" si="93"/>
        <v/>
      </c>
      <c r="Z157" s="103" t="str">
        <f>IFERROR(Y157*(C157*(PRINCIPAL!$G$46/100))*0.47*(44/12),"")</f>
        <v/>
      </c>
      <c r="AA157" s="111" t="str">
        <f t="shared" si="94"/>
        <v/>
      </c>
      <c r="AB157" s="30" t="str">
        <f>IFERROR(IF(AND(PRINCIPAL!$H$47&lt;&gt;"",OR(L157=PRINCIPAL!$I$47,L157=PRINCIPAL!$I$47+PRINCIPAL!$I$47,L157=PRINCIPAL!$I$47+PRINCIPAL!$I$47+PRINCIPAL!$I$47)),0,IF(AND(PRINCIPAL!$H$47&lt;&gt;"",L157=PRINCIPAL!$J$47),VLOOKUP($AC$126,'Banco de Dados'!$B$4:$J$50,8,FALSE)*PRINCIPAL!$H$47*(1-(PRINCIPAL!$K$47/100)),IF(AND(PRINCIPAL!$H$47&lt;&gt;"",L157=PRINCIPAL!$L$47),VLOOKUP($AC$126,'Banco de Dados'!$B$4:$J$50,8,FALSE)*PRINCIPAL!$H$47*(1-(PRINCIPAL!$M$47/100)),IF(AND(PRINCIPAL!$H$47&lt;&gt;"",L157=PRINCIPAL!$N$47),VLOOKUP($AC$126,'Banco de Dados'!$B$4:$J$50,8,FALSE)*PRINCIPAL!$H$47*(1-(PRINCIPAL!$O$47/100)),IF(PRINCIPAL!$H$47&lt;&gt;"",VLOOKUP($AC$126,'Banco de Dados'!$B$4:$J$50,8,FALSE)*PRINCIPAL!$H$47,IF(OR(L157=PRINCIPAL!$I$47,L157=PRINCIPAL!$I$47+PRINCIPAL!$I$47,L157=PRINCIPAL!$I$47+PRINCIPAL!$I$47+PRINCIPAL!$I$47),0,IF(L157=PRINCIPAL!$J$47,VLOOKUP($AC$126,'Banco de Dados'!$B$4:$J$50,6,FALSE)*(1-(PRINCIPAL!$K$47/100)),IF(L157=PRINCIPAL!$L$47,VLOOKUP($AC$126,'Banco de Dados'!$B$4:$J$50,6,FALSE)*(1-(PRINCIPAL!$M$47/100)),IF(L157=PRINCIPAL!$N$47,VLOOKUP($AC$126,'Banco de Dados'!$B$4:$J$50,6,FALSE)*(1-(PRINCIPAL!$O$47/100)),VLOOKUP($AC$126,'Banco de Dados'!$B$4:$J$50,6,FALSE)))))))))),"")</f>
        <v/>
      </c>
      <c r="AC157" s="29" t="str">
        <f>IFERROR(AB157*(IFERROR(VLOOKUP($AC$126,'Banco de Dados'!$B$4:$J$50,4,FALSE),"ERRO")),"")</f>
        <v/>
      </c>
      <c r="AD157" s="29" t="str">
        <f t="shared" si="79"/>
        <v/>
      </c>
      <c r="AE157" s="103" t="str">
        <f>IFERROR(AD157*(C157*(PRINCIPAL!$G$47/100))*0.47*(44/12),"")</f>
        <v/>
      </c>
      <c r="AF157" s="111" t="str">
        <f t="shared" si="80"/>
        <v/>
      </c>
      <c r="AG157" s="30" t="str">
        <f>IFERROR(IF(AND(PRINCIPAL!$H$48&lt;&gt;"",OR(L157=PRINCIPAL!$I$48,L157=PRINCIPAL!$I$48+PRINCIPAL!$I$48,L157=PRINCIPAL!$I$48+PRINCIPAL!$I$48+PRINCIPAL!$I$48)),0,IF(AND(PRINCIPAL!$H$48&lt;&gt;"",L157=PRINCIPAL!$J$48),VLOOKUP($AH$126,'Banco de Dados'!$B$4:$J$50,8,FALSE)*PRINCIPAL!$H$48*(1-(PRINCIPAL!$K$48/100)),IF(AND(PRINCIPAL!$H$48&lt;&gt;"",L157=PRINCIPAL!$L$48),VLOOKUP($AH$126,'Banco de Dados'!$B$4:$J$50,8,FALSE)*PRINCIPAL!$H$48*(1-(PRINCIPAL!$M$48/100)),IF(AND(PRINCIPAL!$H$48&lt;&gt;"",L157=PRINCIPAL!$N$48),VLOOKUP($AH$126,'Banco de Dados'!$B$4:$J$50,8,FALSE)*PRINCIPAL!$H$48*(1-(PRINCIPAL!$O$48/100)),IF(PRINCIPAL!$H$48&lt;&gt;"",VLOOKUP($AH$126,'Banco de Dados'!$B$4:$J$50,8,FALSE)*PRINCIPAL!$H$48,IF(OR(L157=PRINCIPAL!$I$48,L157=PRINCIPAL!$I$48+PRINCIPAL!$I$48,L157=PRINCIPAL!$I$48+PRINCIPAL!$I$48+PRINCIPAL!$I$48),0,IF(L157=PRINCIPAL!$J$48,VLOOKUP($AH$126,'Banco de Dados'!$B$4:$J$50,6,FALSE)*(1-(PRINCIPAL!$K$48/100)),IF(L157=PRINCIPAL!$L$48,VLOOKUP($AH$126,'Banco de Dados'!$B$4:$J$50,6,FALSE)*(1-(PRINCIPAL!$M$48/100)),IF(L157=PRINCIPAL!$N$48,VLOOKUP($AH$126,'Banco de Dados'!$B$4:$J$50,6,FALSE)*(1-(PRINCIPAL!$O$48/100)),VLOOKUP($AH$126,'Banco de Dados'!$B$4:$J$50,6,FALSE)))))))))),"")</f>
        <v/>
      </c>
      <c r="AH157" s="29" t="str">
        <f>IFERROR(AG157*(IFERROR(VLOOKUP($AH$126,'Banco de Dados'!$B$4:$J$50,4,FALSE),"ERRO")),"")</f>
        <v/>
      </c>
      <c r="AI157" s="29" t="str">
        <f t="shared" si="81"/>
        <v/>
      </c>
      <c r="AJ157" s="103" t="str">
        <f>IFERROR(AI157*(C157*(PRINCIPAL!$G$48/100))*0.47*(44/12),"")</f>
        <v/>
      </c>
      <c r="AK157" s="111" t="str">
        <f t="shared" si="82"/>
        <v/>
      </c>
      <c r="AL157" s="30" t="str">
        <f>IFERROR(IF(AND(PRINCIPAL!$H$49&lt;&gt;"",OR(L157=PRINCIPAL!$I$49,L157=PRINCIPAL!$I$49+PRINCIPAL!$I$49,L157=PRINCIPAL!$I$49+PRINCIPAL!$I$49+PRINCIPAL!$I$49)),0,IF(AND(PRINCIPAL!$H$49&lt;&gt;"",L157=PRINCIPAL!$J$49),VLOOKUP($AM$126,'Banco de Dados'!$B$4:$J$50,8,FALSE)*PRINCIPAL!$H$49*(1-(PRINCIPAL!$K$49/100)),IF(AND(PRINCIPAL!$H$49&lt;&gt;"",L157=PRINCIPAL!$L$49),VLOOKUP($AM$126,'Banco de Dados'!$B$4:$J$50,8,FALSE)*PRINCIPAL!$H$49*(1-(PRINCIPAL!$M$49/100)),IF(AND(PRINCIPAL!$H$49&lt;&gt;"",L157=PRINCIPAL!$N$49),VLOOKUP($AM$126,'Banco de Dados'!$B$4:$J$50,8,FALSE)*PRINCIPAL!$H$49*(1-(PRINCIPAL!$O$49/100)),IF(PRINCIPAL!$H$49&lt;&gt;"",VLOOKUP($AM$126,'Banco de Dados'!$B$4:$J$50,8,FALSE)*PRINCIPAL!$H$49,IF(OR(L157=PRINCIPAL!$I$49,L157=PRINCIPAL!$I$49+PRINCIPAL!$I$49,L157=PRINCIPAL!$I$49+PRINCIPAL!$I$49+PRINCIPAL!$I$49),0,IF(L157=PRINCIPAL!$J$49,VLOOKUP($AM$126,'Banco de Dados'!$B$4:$J$50,6,FALSE)*(1-(PRINCIPAL!$K$49/100)),IF(L157=PRINCIPAL!$L$49,VLOOKUP($AM$126,'Banco de Dados'!$B$4:$J$50,6,FALSE)*(1-(PRINCIPAL!$M$49/100)),IF(L157=PRINCIPAL!$N$49,VLOOKUP($AM$126,'Banco de Dados'!$B$4:$J$50,6,FALSE)*(1-(PRINCIPAL!$O$49/100)),VLOOKUP($AM$126,'Banco de Dados'!$B$4:$J$50,6,FALSE)))))))))),"")</f>
        <v/>
      </c>
      <c r="AM157" s="29" t="str">
        <f>IFERROR(AL157*(IFERROR(VLOOKUP($AM$126,'Banco de Dados'!$B$4:$J$50,4,FALSE),"ERRO")),"")</f>
        <v/>
      </c>
      <c r="AN157" s="29" t="str">
        <f t="shared" si="83"/>
        <v/>
      </c>
      <c r="AO157" s="103" t="str">
        <f>IFERROR(AN157*(C157*(PRINCIPAL!$G$49/100))*0.47*(44/12),"")</f>
        <v/>
      </c>
      <c r="AP157" s="111" t="str">
        <f t="shared" si="84"/>
        <v/>
      </c>
      <c r="AQ157" s="30" t="str">
        <f>IFERROR(IF(AND(PRINCIPAL!$H$50&lt;&gt;"",OR(L157=PRINCIPAL!$I$50,L157=PRINCIPAL!$I$50+PRINCIPAL!$I$50,L157=PRINCIPAL!$I$50+PRINCIPAL!$I$50+PRINCIPAL!$I$50)),0,IF(AND(PRINCIPAL!$H$50&lt;&gt;"",L157=PRINCIPAL!$J$50),VLOOKUP($AR$126,'Banco de Dados'!$B$4:$J$50,8,FALSE)*PRINCIPAL!$H$50*(1-(PRINCIPAL!$K$50/100)),IF(AND(PRINCIPAL!$H$50&lt;&gt;"",L157=PRINCIPAL!$L$50),VLOOKUP($AR$126,'Banco de Dados'!$B$4:$J$50,8,FALSE)*PRINCIPAL!$H$50*(1-(PRINCIPAL!$M$50/100)),IF(AND(PRINCIPAL!$H$50&lt;&gt;"",L157=PRINCIPAL!$N$50),VLOOKUP($AR$126,'Banco de Dados'!$B$4:$J$50,8,FALSE)*PRINCIPAL!$H$50*(1-(PRINCIPAL!$O$50/100)),IF(PRINCIPAL!$H$50&lt;&gt;"",VLOOKUP($AR$126,'Banco de Dados'!$B$4:$J$50,8,FALSE)*PRINCIPAL!$H$50,IF(OR(L157=PRINCIPAL!$I$50,L157=PRINCIPAL!$I$50+PRINCIPAL!$I$50,L157=PRINCIPAL!$I$50+PRINCIPAL!$I$50+PRINCIPAL!$I$50),0,IF(L157=PRINCIPAL!$J$50,VLOOKUP($AR$126,'Banco de Dados'!$B$4:$J$50,6,FALSE)*(1-(PRINCIPAL!$K$50/100)),IF(L157=PRINCIPAL!$L$50,VLOOKUP($AR$126,'Banco de Dados'!$B$4:$J$50,6,FALSE)*(1-(PRINCIPAL!$M$50/100)),IF(L157=PRINCIPAL!$N$50,VLOOKUP($AR$126,'Banco de Dados'!$B$4:$J$50,6,FALSE)*(1-(PRINCIPAL!$O$50/100)),VLOOKUP($AR$126,'Banco de Dados'!$B$4:$J$50,6,FALSE)))))))))),"")</f>
        <v/>
      </c>
      <c r="AR157" s="29" t="str">
        <f>IFERROR(AQ157*(IFERROR(VLOOKUP($AR$126,'Banco de Dados'!$B$4:$J$50,4,FALSE),"ERRO")),"")</f>
        <v/>
      </c>
      <c r="AS157" s="29" t="str">
        <f t="shared" si="85"/>
        <v/>
      </c>
      <c r="AT157" s="103" t="str">
        <f>IFERROR(AS157*(C157*(PRINCIPAL!$G$50/100))*0.47*(44/12),"")</f>
        <v/>
      </c>
      <c r="AU157" s="111" t="str">
        <f t="shared" si="86"/>
        <v/>
      </c>
      <c r="AV157" s="30" t="str">
        <f>IFERROR(IF(AND(PRINCIPAL!$H$51&lt;&gt;"",OR(L157=PRINCIPAL!$I$51,L157=PRINCIPAL!$I$51+PRINCIPAL!$I$51,L157=PRINCIPAL!$I$51+PRINCIPAL!$I$51+PRINCIPAL!$I$51)),0,IF(AND(PRINCIPAL!$H$51&lt;&gt;"",L157=PRINCIPAL!$J$51),VLOOKUP($AW$126,'Banco de Dados'!$B$4:$J$50,8,FALSE)*PRINCIPAL!$H$51*(1-(PRINCIPAL!$K$51/100)),IF(AND(PRINCIPAL!$H$51&lt;&gt;"",L157=PRINCIPAL!$L$51),VLOOKUP($AW$126,'Banco de Dados'!$B$4:$J$50,8,FALSE)*PRINCIPAL!$H$51*(1-(PRINCIPAL!$M$51/100)),IF(AND(PRINCIPAL!$H$51&lt;&gt;"",L157=PRINCIPAL!$N$51),VLOOKUP($AW$126,'Banco de Dados'!$B$4:$J$50,8,FALSE)*PRINCIPAL!$H$51*(1-(PRINCIPAL!$O$51/100)),IF(PRINCIPAL!$H$51&lt;&gt;"",VLOOKUP($AW$126,'Banco de Dados'!$B$4:$J$50,8,FALSE)*PRINCIPAL!$H$51,IF(OR(L157=PRINCIPAL!$I$51,L157=PRINCIPAL!$I$51+PRINCIPAL!$I$51,L157=PRINCIPAL!$I$51+PRINCIPAL!$I$51+PRINCIPAL!$I$51),0,IF(L157=PRINCIPAL!$J$51,VLOOKUP($AW$126,'Banco de Dados'!$B$4:$J$50,6,FALSE)*(1-(PRINCIPAL!$K$51/100)),IF(L157=PRINCIPAL!$L$51,VLOOKUP($AW$126,'Banco de Dados'!$B$4:$J$50,6,FALSE)*(1-(PRINCIPAL!$M$51/100)),IF(L157=PRINCIPAL!$N$51,VLOOKUP($AW$126,'Banco de Dados'!$B$4:$J$50,6,FALSE)*(1-(PRINCIPAL!$O$51/100)),VLOOKUP($AW$126,'Banco de Dados'!$B$4:$J$50,6,FALSE)))))))))),"")</f>
        <v/>
      </c>
      <c r="AW157" s="29" t="str">
        <f>IFERROR(AV157*(IFERROR(VLOOKUP($AW$126,'Banco de Dados'!$B$4:$J$50,4,FALSE),"ERRO")),"")</f>
        <v/>
      </c>
      <c r="AX157" s="29" t="str">
        <f t="shared" si="87"/>
        <v/>
      </c>
      <c r="AY157" s="103" t="str">
        <f>IFERROR(AX157*(C157*(PRINCIPAL!$G$51/100))*0.47*(44/12),"")</f>
        <v/>
      </c>
      <c r="AZ157" s="111" t="str">
        <f t="shared" si="88"/>
        <v/>
      </c>
      <c r="BA157" s="30" t="str">
        <f>IFERROR(IF(AND(PRINCIPAL!$H$52&lt;&gt;"",OR(L157=PRINCIPAL!$I$52,L157=PRINCIPAL!$I$52+PRINCIPAL!$I$52,L157=PRINCIPAL!$I$52+PRINCIPAL!$I$52+PRINCIPAL!$I$52)),0,IF(AND(PRINCIPAL!$H$52&lt;&gt;"",L157=PRINCIPAL!$J$52),VLOOKUP($BB$126,'Banco de Dados'!$B$4:$J$50,8,FALSE)*PRINCIPAL!$H$52*(1-(PRINCIPAL!$K$52/100)),IF(AND(PRINCIPAL!$H$52&lt;&gt;"",L157=PRINCIPAL!$L$52),VLOOKUP($BB$126,'Banco de Dados'!$B$4:$J$50,8,FALSE)*PRINCIPAL!$H$52*(1-(PRINCIPAL!$M$52/100)),IF(AND(PRINCIPAL!$H$52&lt;&gt;"",L157=PRINCIPAL!$N$52),VLOOKUP($BB$126,'Banco de Dados'!$B$4:$J$50,8,FALSE)*PRINCIPAL!$H$52*(1-(PRINCIPAL!$O$52/100)),IF(PRINCIPAL!$H$52&lt;&gt;"",VLOOKUP($BB$126,'Banco de Dados'!$B$4:$J$50,8,FALSE)*PRINCIPAL!$H$52,IF(OR(L157=PRINCIPAL!$I$52,L157=PRINCIPAL!$I$52+PRINCIPAL!$I$52,L157=PRINCIPAL!$I$52+PRINCIPAL!$I$52+PRINCIPAL!$I$52),0,IF(L157=PRINCIPAL!$J$52,VLOOKUP($BB$126,'Banco de Dados'!$B$4:$J$50,6,FALSE)*(1-(PRINCIPAL!$K$52/100)),IF(L157=PRINCIPAL!$L$52,VLOOKUP($BB$126,'Banco de Dados'!$B$4:$J$50,6,FALSE)*(1-(PRINCIPAL!$M$52/100)),IF(L157=PRINCIPAL!$N$52,VLOOKUP($BB$126,'Banco de Dados'!$B$4:$J$50,6,FALSE)*(1-(PRINCIPAL!$O$52/100)),VLOOKUP($BB$126,'Banco de Dados'!$B$4:$J$50,6,FALSE)))))))))),"")</f>
        <v/>
      </c>
      <c r="BB157" s="29" t="str">
        <f>IFERROR(BA157*(IFERROR(VLOOKUP($BB$126,'Banco de Dados'!$B$4:$J$50,4,FALSE),"ERRO")),"")</f>
        <v/>
      </c>
      <c r="BC157" s="29" t="str">
        <f t="shared" si="89"/>
        <v/>
      </c>
      <c r="BD157" s="103" t="str">
        <f>IFERROR(BC157*(C157*(PRINCIPAL!$G$52/100))*0.47*(44/12),"")</f>
        <v/>
      </c>
      <c r="BE157" s="111" t="str">
        <f t="shared" si="90"/>
        <v/>
      </c>
      <c r="BF157" s="30" t="str">
        <f>IFERROR(IF(AND(PRINCIPAL!$H$53&lt;&gt;"",OR(L157=PRINCIPAL!$I$53,L157=PRINCIPAL!$I$53+PRINCIPAL!$I$53,L157=PRINCIPAL!$I$53+PRINCIPAL!$I$53+PRINCIPAL!$I$53)),0,IF(AND(PRINCIPAL!$H$53&lt;&gt;"",L157=PRINCIPAL!$J$53),VLOOKUP($BG$126,'Banco de Dados'!$B$4:$J$50,8,FALSE)*PRINCIPAL!$H$53*(1-(PRINCIPAL!$K$53/100)),IF(AND(PRINCIPAL!$H$53&lt;&gt;"",L157=PRINCIPAL!$L$53),VLOOKUP($BG$126,'Banco de Dados'!$B$4:$J$50,8,FALSE)*PRINCIPAL!$H$53*(1-(PRINCIPAL!$M$53/100)),IF(AND(PRINCIPAL!$H$53&lt;&gt;"",L157=PRINCIPAL!$N$53),VLOOKUP($BG$126,'Banco de Dados'!$B$4:$J$50,8,FALSE)*PRINCIPAL!$H$53*(1-(PRINCIPAL!$O$53/100)),IF(PRINCIPAL!$H$53&lt;&gt;"",VLOOKUP($BG$126,'Banco de Dados'!$B$4:$J$50,8,FALSE)*PRINCIPAL!$H$53,IF(OR(L157=PRINCIPAL!$I$53,L157=PRINCIPAL!$I$53+PRINCIPAL!$I$53,L157=PRINCIPAL!$I$53+PRINCIPAL!$I$53+PRINCIPAL!$I$53),0,IF(L157=PRINCIPAL!$J$53,VLOOKUP($BG$126,'Banco de Dados'!$B$4:$J$50,6,FALSE)*(1-(PRINCIPAL!$K$53/100)),IF(L157=PRINCIPAL!$L$53,VLOOKUP($BG$126,'Banco de Dados'!$B$4:$J$50,6,FALSE)*(1-(PRINCIPAL!$M$53/100)),IF(L157=PRINCIPAL!$N$53,VLOOKUP($BG$126,'Banco de Dados'!$B$4:$J$50,6,FALSE)*(1-(PRINCIPAL!$O$53/100)),VLOOKUP($BG$126,'Banco de Dados'!$B$4:$J$50,6,FALSE)))))))))),"")</f>
        <v/>
      </c>
      <c r="BG157" s="29" t="str">
        <f>IFERROR(BF157*(IFERROR(VLOOKUP($BG$126,'Banco de Dados'!$B$4:$J$50,4,FALSE),"ERRO")),"")</f>
        <v/>
      </c>
      <c r="BH157" s="29" t="str">
        <f t="shared" si="91"/>
        <v/>
      </c>
      <c r="BI157" s="103" t="str">
        <f>IFERROR(BH157*(C157*(PRINCIPAL!$G$53/100))*0.47*(44/12),"")</f>
        <v/>
      </c>
      <c r="BJ157" s="102" t="str">
        <f t="shared" si="92"/>
        <v/>
      </c>
    </row>
    <row r="158" spans="2:62" ht="12.75" customHeight="1" x14ac:dyDescent="0.3">
      <c r="B158" s="326">
        <f t="shared" si="74"/>
        <v>2050</v>
      </c>
      <c r="C158" s="340"/>
      <c r="D158" s="1"/>
      <c r="E158" s="116">
        <v>30</v>
      </c>
      <c r="F158" s="24" t="str">
        <f>IFERROR(VLOOKUP($G$126,'Banco de Dados'!$B$4:$J$50,6,FALSE),"")</f>
        <v/>
      </c>
      <c r="G158" s="25" t="str">
        <f>IFERROR(F158*(IFERROR(VLOOKUP($G$126,'Banco de Dados'!$B$4:$J$50,4,FALSE),"ERRO")),"")</f>
        <v/>
      </c>
      <c r="H158" s="25" t="str">
        <f t="shared" si="75"/>
        <v/>
      </c>
      <c r="I158" s="103" t="str">
        <f t="shared" si="76"/>
        <v/>
      </c>
      <c r="J158" s="117" t="str">
        <f t="shared" si="77"/>
        <v/>
      </c>
      <c r="K158" s="1"/>
      <c r="L158" s="91">
        <v>30</v>
      </c>
      <c r="M158" s="24" t="str">
        <f>IFERROR(IF(AND(PRINCIPAL!$H$44&lt;&gt;"",OR(L158=PRINCIPAL!$I$44,L158=PRINCIPAL!$I$44+PRINCIPAL!$I$44,L158=PRINCIPAL!$I$44+PRINCIPAL!$I$44+PRINCIPAL!$I$44)),0,IF(AND(PRINCIPAL!$H$44&lt;&gt;"",L158=PRINCIPAL!$J$44),VLOOKUP($N$126,'Banco de Dados'!$B$4:$J$50,8,FALSE)*PRINCIPAL!$H$44*(1-(PRINCIPAL!$K$44/100)),IF(AND(PRINCIPAL!$H$44&lt;&gt;"",L158=PRINCIPAL!$L$44),VLOOKUP($N$126,'Banco de Dados'!$B$4:$J$50,8,FALSE)*PRINCIPAL!$H$44*(1-(PRINCIPAL!$M$44/100)),IF(AND(PRINCIPAL!$H$44&lt;&gt;"",L158=PRINCIPAL!$N$44),VLOOKUP($N$126,'Banco de Dados'!$B$4:$J$50,8,FALSE)*PRINCIPAL!$H$44*(1-(PRINCIPAL!$O$44/100)),IF(PRINCIPAL!$H$44&lt;&gt;"",VLOOKUP($N$126,'Banco de Dados'!$B$4:$J$50,8,FALSE)*PRINCIPAL!$H$44,IF(OR(L158=PRINCIPAL!$I$44,L158=PRINCIPAL!$I$44+PRINCIPAL!$I$44,L158=PRINCIPAL!$I$44+PRINCIPAL!$I$44+PRINCIPAL!$I$44),0,IF(L158=PRINCIPAL!$J$44,VLOOKUP($N$126,'Banco de Dados'!$B$4:$J$50,6,FALSE)*(1-(PRINCIPAL!$K$44/100)),IF(L158=PRINCIPAL!$L$44,VLOOKUP($N$126,'Banco de Dados'!$B$4:$J$50,6,FALSE)*(1-(PRINCIPAL!$M$44/100)),IF(L158=PRINCIPAL!$N$44,VLOOKUP($N$126,'Banco de Dados'!$B$4:$J$50,6,FALSE)*(1-(PRINCIPAL!$O$44/100)),VLOOKUP($N$126,'Banco de Dados'!$B$4:$J$50,6,FALSE)))))))))),"")</f>
        <v/>
      </c>
      <c r="N158" s="25" t="str">
        <f>IFERROR(M158*(IFERROR(VLOOKUP($N$126,'Banco de Dados'!$B$4:$J$50,4,FALSE),"ERRO")),"")</f>
        <v/>
      </c>
      <c r="O158" s="25" t="str">
        <f t="shared" si="72"/>
        <v/>
      </c>
      <c r="P158" s="103" t="str">
        <f>IFERROR(O158*(C158*(PRINCIPAL!$G$44/100))*0.47*(44/12),"")</f>
        <v/>
      </c>
      <c r="Q158" s="107" t="str">
        <f t="shared" si="95"/>
        <v/>
      </c>
      <c r="R158" s="29" t="str">
        <f>IFERROR(IF(AND(PRINCIPAL!$H$45&lt;&gt;"",OR(L158=PRINCIPAL!$I$45,L158=PRINCIPAL!$I$45+PRINCIPAL!$I$45,L158=PRINCIPAL!$I$45+PRINCIPAL!$I$45+PRINCIPAL!$I$45)),0,IF(AND(PRINCIPAL!$H$45&lt;&gt;"",L158=PRINCIPAL!$J$45),VLOOKUP($S$126,'Banco de Dados'!$B$4:$J$50,8,FALSE)*PRINCIPAL!$H$45*(1-(PRINCIPAL!$K$45/100)),IF(AND(PRINCIPAL!$H$45&lt;&gt;"",L158=PRINCIPAL!$L$45),VLOOKUP($S$126,'Banco de Dados'!$B$4:$J$50,8,FALSE)*PRINCIPAL!$H$45*(1-(PRINCIPAL!$M$45/100)),IF(AND(PRINCIPAL!$H$45&lt;&gt;"",L158=PRINCIPAL!$N$45),VLOOKUP($S$126,'Banco de Dados'!$B$4:$J$50,8,FALSE)*PRINCIPAL!$H$45*(1-(PRINCIPAL!$O$45/100)),IF(PRINCIPAL!$H$45&lt;&gt;"",VLOOKUP($S$126,'Banco de Dados'!$B$4:$J$50,8,FALSE)*PRINCIPAL!$H$45,IF(OR(L158=PRINCIPAL!$I$45,L158=PRINCIPAL!$I$45+PRINCIPAL!$I$45,L158=PRINCIPAL!$I$45+PRINCIPAL!$I$45+PRINCIPAL!$I$45),0,IF(L158=PRINCIPAL!$J$45,VLOOKUP($S$126,'Banco de Dados'!$B$4:$J$50,6,FALSE)*(1-(PRINCIPAL!$K$45/100)),IF(L158=PRINCIPAL!$L$45,VLOOKUP($S$126,'Banco de Dados'!$B$4:$J$50,6,FALSE)*(1-(PRINCIPAL!$M$45/100)),IF(L158=PRINCIPAL!$N$45,VLOOKUP($S$126,'Banco de Dados'!$B$4:$J$50,6,FALSE)*(1-(PRINCIPAL!$O$45/100)),VLOOKUP($S$126,'Banco de Dados'!$B$4:$J$50,6,FALSE)))))))))),"")</f>
        <v/>
      </c>
      <c r="S158" s="29" t="str">
        <f>IFERROR(R158*(IFERROR(VLOOKUP($S$126,'Banco de Dados'!$B$4:$J$50,4,FALSE),"ERRO")),"")</f>
        <v/>
      </c>
      <c r="T158" s="29" t="str">
        <f t="shared" si="78"/>
        <v/>
      </c>
      <c r="U158" s="103" t="str">
        <f>IFERROR(T158*(C158*(PRINCIPAL!$G$45/100))*0.47*(44/12),"")</f>
        <v/>
      </c>
      <c r="V158" s="103" t="str">
        <f t="shared" si="96"/>
        <v/>
      </c>
      <c r="W158" s="30" t="str">
        <f>IFERROR(IF(AND(PRINCIPAL!$H$46&lt;&gt;"",OR(L158=PRINCIPAL!$I$46,L158=PRINCIPAL!$I$46+PRINCIPAL!$I$46,L158=PRINCIPAL!$I$46+PRINCIPAL!$I$46+PRINCIPAL!$I$46)),0,IF(AND(PRINCIPAL!$H$46&lt;&gt;"",L158=PRINCIPAL!$J$46),VLOOKUP($X$126,'Banco de Dados'!$B$4:$J$50,8,FALSE)*PRINCIPAL!$H$46*(1-(PRINCIPAL!$K$46/100)),IF(AND(PRINCIPAL!$H$46&lt;&gt;"",L158=PRINCIPAL!$L$46),VLOOKUP($X$126,'Banco de Dados'!$B$4:$J$50,8,FALSE)*PRINCIPAL!$H$46*(1-(PRINCIPAL!$M$46/100)),IF(AND(PRINCIPAL!$H$46&lt;&gt;"",L158=PRINCIPAL!$N$46),VLOOKUP($X$126,'Banco de Dados'!$B$4:$J$50,8,FALSE)*PRINCIPAL!$H$46*(1-(PRINCIPAL!$O$46/100)),IF(PRINCIPAL!$H$46&lt;&gt;"",VLOOKUP($X$126,'Banco de Dados'!$B$4:$J$50,8,FALSE)*PRINCIPAL!$H$46,IF(OR(L158=PRINCIPAL!$I$46,L158=PRINCIPAL!$I$46+PRINCIPAL!$I$46,L158=PRINCIPAL!$I$46+PRINCIPAL!$I$46+PRINCIPAL!$I$46),0,IF(L158=PRINCIPAL!$J$46,VLOOKUP($X$126,'Banco de Dados'!$B$4:$J$50,6,FALSE)*(1-(PRINCIPAL!$K$46/100)),IF(L158=PRINCIPAL!$L$46,VLOOKUP($X$126,'Banco de Dados'!$B$4:$J$50,6,FALSE)*(1-(PRINCIPAL!$M$46/100)),IF(L158=PRINCIPAL!$N$46,VLOOKUP($X$126,'Banco de Dados'!$B$4:$J$50,6,FALSE)*(1-(PRINCIPAL!$O$46/100)),VLOOKUP($X$126,'Banco de Dados'!$B$4:$J$50,6,FALSE)))))))))),"")</f>
        <v/>
      </c>
      <c r="X158" s="29" t="str">
        <f>IFERROR(W158*(IFERROR(VLOOKUP($X$126,'Banco de Dados'!$B$4:$J$50,4,FALSE),"ERRO")),"")</f>
        <v/>
      </c>
      <c r="Y158" s="29" t="str">
        <f t="shared" si="93"/>
        <v/>
      </c>
      <c r="Z158" s="103" t="str">
        <f>IFERROR(Y158*(C158*(PRINCIPAL!$G$46/100))*0.47*(44/12),"")</f>
        <v/>
      </c>
      <c r="AA158" s="111" t="str">
        <f t="shared" si="94"/>
        <v/>
      </c>
      <c r="AB158" s="30" t="str">
        <f>IFERROR(IF(AND(PRINCIPAL!$H$47&lt;&gt;"",OR(L158=PRINCIPAL!$I$47,L158=PRINCIPAL!$I$47+PRINCIPAL!$I$47,L158=PRINCIPAL!$I$47+PRINCIPAL!$I$47+PRINCIPAL!$I$47)),0,IF(AND(PRINCIPAL!$H$47&lt;&gt;"",L158=PRINCIPAL!$J$47),VLOOKUP($AC$126,'Banco de Dados'!$B$4:$J$50,8,FALSE)*PRINCIPAL!$H$47*(1-(PRINCIPAL!$K$47/100)),IF(AND(PRINCIPAL!$H$47&lt;&gt;"",L158=PRINCIPAL!$L$47),VLOOKUP($AC$126,'Banco de Dados'!$B$4:$J$50,8,FALSE)*PRINCIPAL!$H$47*(1-(PRINCIPAL!$M$47/100)),IF(AND(PRINCIPAL!$H$47&lt;&gt;"",L158=PRINCIPAL!$N$47),VLOOKUP($AC$126,'Banco de Dados'!$B$4:$J$50,8,FALSE)*PRINCIPAL!$H$47*(1-(PRINCIPAL!$O$47/100)),IF(PRINCIPAL!$H$47&lt;&gt;"",VLOOKUP($AC$126,'Banco de Dados'!$B$4:$J$50,8,FALSE)*PRINCIPAL!$H$47,IF(OR(L158=PRINCIPAL!$I$47,L158=PRINCIPAL!$I$47+PRINCIPAL!$I$47,L158=PRINCIPAL!$I$47+PRINCIPAL!$I$47+PRINCIPAL!$I$47),0,IF(L158=PRINCIPAL!$J$47,VLOOKUP($AC$126,'Banco de Dados'!$B$4:$J$50,6,FALSE)*(1-(PRINCIPAL!$K$47/100)),IF(L158=PRINCIPAL!$L$47,VLOOKUP($AC$126,'Banco de Dados'!$B$4:$J$50,6,FALSE)*(1-(PRINCIPAL!$M$47/100)),IF(L158=PRINCIPAL!$N$47,VLOOKUP($AC$126,'Banco de Dados'!$B$4:$J$50,6,FALSE)*(1-(PRINCIPAL!$O$47/100)),VLOOKUP($AC$126,'Banco de Dados'!$B$4:$J$50,6,FALSE)))))))))),"")</f>
        <v/>
      </c>
      <c r="AC158" s="29" t="str">
        <f>IFERROR(AB158*(IFERROR(VLOOKUP($AC$126,'Banco de Dados'!$B$4:$J$50,4,FALSE),"ERRO")),"")</f>
        <v/>
      </c>
      <c r="AD158" s="29" t="str">
        <f t="shared" si="79"/>
        <v/>
      </c>
      <c r="AE158" s="103" t="str">
        <f>IFERROR(AD158*(C158*(PRINCIPAL!$G$47/100))*0.47*(44/12),"")</f>
        <v/>
      </c>
      <c r="AF158" s="111" t="str">
        <f t="shared" si="80"/>
        <v/>
      </c>
      <c r="AG158" s="30" t="str">
        <f>IFERROR(IF(AND(PRINCIPAL!$H$48&lt;&gt;"",OR(L158=PRINCIPAL!$I$48,L158=PRINCIPAL!$I$48+PRINCIPAL!$I$48,L158=PRINCIPAL!$I$48+PRINCIPAL!$I$48+PRINCIPAL!$I$48)),0,IF(AND(PRINCIPAL!$H$48&lt;&gt;"",L158=PRINCIPAL!$J$48),VLOOKUP($AH$126,'Banco de Dados'!$B$4:$J$50,8,FALSE)*PRINCIPAL!$H$48*(1-(PRINCIPAL!$K$48/100)),IF(AND(PRINCIPAL!$H$48&lt;&gt;"",L158=PRINCIPAL!$L$48),VLOOKUP($AH$126,'Banco de Dados'!$B$4:$J$50,8,FALSE)*PRINCIPAL!$H$48*(1-(PRINCIPAL!$M$48/100)),IF(AND(PRINCIPAL!$H$48&lt;&gt;"",L158=PRINCIPAL!$N$48),VLOOKUP($AH$126,'Banco de Dados'!$B$4:$J$50,8,FALSE)*PRINCIPAL!$H$48*(1-(PRINCIPAL!$O$48/100)),IF(PRINCIPAL!$H$48&lt;&gt;"",VLOOKUP($AH$126,'Banco de Dados'!$B$4:$J$50,8,FALSE)*PRINCIPAL!$H$48,IF(OR(L158=PRINCIPAL!$I$48,L158=PRINCIPAL!$I$48+PRINCIPAL!$I$48,L158=PRINCIPAL!$I$48+PRINCIPAL!$I$48+PRINCIPAL!$I$48),0,IF(L158=PRINCIPAL!$J$48,VLOOKUP($AH$126,'Banco de Dados'!$B$4:$J$50,6,FALSE)*(1-(PRINCIPAL!$K$48/100)),IF(L158=PRINCIPAL!$L$48,VLOOKUP($AH$126,'Banco de Dados'!$B$4:$J$50,6,FALSE)*(1-(PRINCIPAL!$M$48/100)),IF(L158=PRINCIPAL!$N$48,VLOOKUP($AH$126,'Banco de Dados'!$B$4:$J$50,6,FALSE)*(1-(PRINCIPAL!$O$48/100)),VLOOKUP($AH$126,'Banco de Dados'!$B$4:$J$50,6,FALSE)))))))))),"")</f>
        <v/>
      </c>
      <c r="AH158" s="29" t="str">
        <f>IFERROR(AG158*(IFERROR(VLOOKUP($AH$126,'Banco de Dados'!$B$4:$J$50,4,FALSE),"ERRO")),"")</f>
        <v/>
      </c>
      <c r="AI158" s="29" t="str">
        <f t="shared" si="81"/>
        <v/>
      </c>
      <c r="AJ158" s="103" t="str">
        <f>IFERROR(AI158*(C158*(PRINCIPAL!$G$48/100))*0.47*(44/12),"")</f>
        <v/>
      </c>
      <c r="AK158" s="111" t="str">
        <f t="shared" si="82"/>
        <v/>
      </c>
      <c r="AL158" s="30" t="str">
        <f>IFERROR(IF(AND(PRINCIPAL!$H$49&lt;&gt;"",OR(L158=PRINCIPAL!$I$49,L158=PRINCIPAL!$I$49+PRINCIPAL!$I$49,L158=PRINCIPAL!$I$49+PRINCIPAL!$I$49+PRINCIPAL!$I$49)),0,IF(AND(PRINCIPAL!$H$49&lt;&gt;"",L158=PRINCIPAL!$J$49),VLOOKUP($AM$126,'Banco de Dados'!$B$4:$J$50,8,FALSE)*PRINCIPAL!$H$49*(1-(PRINCIPAL!$K$49/100)),IF(AND(PRINCIPAL!$H$49&lt;&gt;"",L158=PRINCIPAL!$L$49),VLOOKUP($AM$126,'Banco de Dados'!$B$4:$J$50,8,FALSE)*PRINCIPAL!$H$49*(1-(PRINCIPAL!$M$49/100)),IF(AND(PRINCIPAL!$H$49&lt;&gt;"",L158=PRINCIPAL!$N$49),VLOOKUP($AM$126,'Banco de Dados'!$B$4:$J$50,8,FALSE)*PRINCIPAL!$H$49*(1-(PRINCIPAL!$O$49/100)),IF(PRINCIPAL!$H$49&lt;&gt;"",VLOOKUP($AM$126,'Banco de Dados'!$B$4:$J$50,8,FALSE)*PRINCIPAL!$H$49,IF(OR(L158=PRINCIPAL!$I$49,L158=PRINCIPAL!$I$49+PRINCIPAL!$I$49,L158=PRINCIPAL!$I$49+PRINCIPAL!$I$49+PRINCIPAL!$I$49),0,IF(L158=PRINCIPAL!$J$49,VLOOKUP($AM$126,'Banco de Dados'!$B$4:$J$50,6,FALSE)*(1-(PRINCIPAL!$K$49/100)),IF(L158=PRINCIPAL!$L$49,VLOOKUP($AM$126,'Banco de Dados'!$B$4:$J$50,6,FALSE)*(1-(PRINCIPAL!$M$49/100)),IF(L158=PRINCIPAL!$N$49,VLOOKUP($AM$126,'Banco de Dados'!$B$4:$J$50,6,FALSE)*(1-(PRINCIPAL!$O$49/100)),VLOOKUP($AM$126,'Banco de Dados'!$B$4:$J$50,6,FALSE)))))))))),"")</f>
        <v/>
      </c>
      <c r="AM158" s="29" t="str">
        <f>IFERROR(AL158*(IFERROR(VLOOKUP($AM$126,'Banco de Dados'!$B$4:$J$50,4,FALSE),"ERRO")),"")</f>
        <v/>
      </c>
      <c r="AN158" s="29" t="str">
        <f t="shared" si="83"/>
        <v/>
      </c>
      <c r="AO158" s="103" t="str">
        <f>IFERROR(AN158*(C158*(PRINCIPAL!$G$49/100))*0.47*(44/12),"")</f>
        <v/>
      </c>
      <c r="AP158" s="111" t="str">
        <f t="shared" si="84"/>
        <v/>
      </c>
      <c r="AQ158" s="30" t="str">
        <f>IFERROR(IF(AND(PRINCIPAL!$H$50&lt;&gt;"",OR(L158=PRINCIPAL!$I$50,L158=PRINCIPAL!$I$50+PRINCIPAL!$I$50,L158=PRINCIPAL!$I$50+PRINCIPAL!$I$50+PRINCIPAL!$I$50)),0,IF(AND(PRINCIPAL!$H$50&lt;&gt;"",L158=PRINCIPAL!$J$50),VLOOKUP($AR$126,'Banco de Dados'!$B$4:$J$50,8,FALSE)*PRINCIPAL!$H$50*(1-(PRINCIPAL!$K$50/100)),IF(AND(PRINCIPAL!$H$50&lt;&gt;"",L158=PRINCIPAL!$L$50),VLOOKUP($AR$126,'Banco de Dados'!$B$4:$J$50,8,FALSE)*PRINCIPAL!$H$50*(1-(PRINCIPAL!$M$50/100)),IF(AND(PRINCIPAL!$H$50&lt;&gt;"",L158=PRINCIPAL!$N$50),VLOOKUP($AR$126,'Banco de Dados'!$B$4:$J$50,8,FALSE)*PRINCIPAL!$H$50*(1-(PRINCIPAL!$O$50/100)),IF(PRINCIPAL!$H$50&lt;&gt;"",VLOOKUP($AR$126,'Banco de Dados'!$B$4:$J$50,8,FALSE)*PRINCIPAL!$H$50,IF(OR(L158=PRINCIPAL!$I$50,L158=PRINCIPAL!$I$50+PRINCIPAL!$I$50,L158=PRINCIPAL!$I$50+PRINCIPAL!$I$50+PRINCIPAL!$I$50),0,IF(L158=PRINCIPAL!$J$50,VLOOKUP($AR$126,'Banco de Dados'!$B$4:$J$50,6,FALSE)*(1-(PRINCIPAL!$K$50/100)),IF(L158=PRINCIPAL!$L$50,VLOOKUP($AR$126,'Banco de Dados'!$B$4:$J$50,6,FALSE)*(1-(PRINCIPAL!$M$50/100)),IF(L158=PRINCIPAL!$N$50,VLOOKUP($AR$126,'Banco de Dados'!$B$4:$J$50,6,FALSE)*(1-(PRINCIPAL!$O$50/100)),VLOOKUP($AR$126,'Banco de Dados'!$B$4:$J$50,6,FALSE)))))))))),"")</f>
        <v/>
      </c>
      <c r="AR158" s="29" t="str">
        <f>IFERROR(AQ158*(IFERROR(VLOOKUP($AR$126,'Banco de Dados'!$B$4:$J$50,4,FALSE),"ERRO")),"")</f>
        <v/>
      </c>
      <c r="AS158" s="29" t="str">
        <f t="shared" si="85"/>
        <v/>
      </c>
      <c r="AT158" s="103" t="str">
        <f>IFERROR(AS158*(C158*(PRINCIPAL!$G$50/100))*0.47*(44/12),"")</f>
        <v/>
      </c>
      <c r="AU158" s="111" t="str">
        <f t="shared" si="86"/>
        <v/>
      </c>
      <c r="AV158" s="30" t="str">
        <f>IFERROR(IF(AND(PRINCIPAL!$H$51&lt;&gt;"",OR(L158=PRINCIPAL!$I$51,L158=PRINCIPAL!$I$51+PRINCIPAL!$I$51,L158=PRINCIPAL!$I$51+PRINCIPAL!$I$51+PRINCIPAL!$I$51)),0,IF(AND(PRINCIPAL!$H$51&lt;&gt;"",L158=PRINCIPAL!$J$51),VLOOKUP($AW$126,'Banco de Dados'!$B$4:$J$50,8,FALSE)*PRINCIPAL!$H$51*(1-(PRINCIPAL!$K$51/100)),IF(AND(PRINCIPAL!$H$51&lt;&gt;"",L158=PRINCIPAL!$L$51),VLOOKUP($AW$126,'Banco de Dados'!$B$4:$J$50,8,FALSE)*PRINCIPAL!$H$51*(1-(PRINCIPAL!$M$51/100)),IF(AND(PRINCIPAL!$H$51&lt;&gt;"",L158=PRINCIPAL!$N$51),VLOOKUP($AW$126,'Banco de Dados'!$B$4:$J$50,8,FALSE)*PRINCIPAL!$H$51*(1-(PRINCIPAL!$O$51/100)),IF(PRINCIPAL!$H$51&lt;&gt;"",VLOOKUP($AW$126,'Banco de Dados'!$B$4:$J$50,8,FALSE)*PRINCIPAL!$H$51,IF(OR(L158=PRINCIPAL!$I$51,L158=PRINCIPAL!$I$51+PRINCIPAL!$I$51,L158=PRINCIPAL!$I$51+PRINCIPAL!$I$51+PRINCIPAL!$I$51),0,IF(L158=PRINCIPAL!$J$51,VLOOKUP($AW$126,'Banco de Dados'!$B$4:$J$50,6,FALSE)*(1-(PRINCIPAL!$K$51/100)),IF(L158=PRINCIPAL!$L$51,VLOOKUP($AW$126,'Banco de Dados'!$B$4:$J$50,6,FALSE)*(1-(PRINCIPAL!$M$51/100)),IF(L158=PRINCIPAL!$N$51,VLOOKUP($AW$126,'Banco de Dados'!$B$4:$J$50,6,FALSE)*(1-(PRINCIPAL!$O$51/100)),VLOOKUP($AW$126,'Banco de Dados'!$B$4:$J$50,6,FALSE)))))))))),"")</f>
        <v/>
      </c>
      <c r="AW158" s="29" t="str">
        <f>IFERROR(AV158*(IFERROR(VLOOKUP($AW$126,'Banco de Dados'!$B$4:$J$50,4,FALSE),"ERRO")),"")</f>
        <v/>
      </c>
      <c r="AX158" s="29" t="str">
        <f t="shared" si="87"/>
        <v/>
      </c>
      <c r="AY158" s="103" t="str">
        <f>IFERROR(AX158*(C158*(PRINCIPAL!$G$51/100))*0.47*(44/12),"")</f>
        <v/>
      </c>
      <c r="AZ158" s="111" t="str">
        <f t="shared" si="88"/>
        <v/>
      </c>
      <c r="BA158" s="30" t="str">
        <f>IFERROR(IF(AND(PRINCIPAL!$H$52&lt;&gt;"",OR(L158=PRINCIPAL!$I$52,L158=PRINCIPAL!$I$52+PRINCIPAL!$I$52,L158=PRINCIPAL!$I$52+PRINCIPAL!$I$52+PRINCIPAL!$I$52)),0,IF(AND(PRINCIPAL!$H$52&lt;&gt;"",L158=PRINCIPAL!$J$52),VLOOKUP($BB$126,'Banco de Dados'!$B$4:$J$50,8,FALSE)*PRINCIPAL!$H$52*(1-(PRINCIPAL!$K$52/100)),IF(AND(PRINCIPAL!$H$52&lt;&gt;"",L158=PRINCIPAL!$L$52),VLOOKUP($BB$126,'Banco de Dados'!$B$4:$J$50,8,FALSE)*PRINCIPAL!$H$52*(1-(PRINCIPAL!$M$52/100)),IF(AND(PRINCIPAL!$H$52&lt;&gt;"",L158=PRINCIPAL!$N$52),VLOOKUP($BB$126,'Banco de Dados'!$B$4:$J$50,8,FALSE)*PRINCIPAL!$H$52*(1-(PRINCIPAL!$O$52/100)),IF(PRINCIPAL!$H$52&lt;&gt;"",VLOOKUP($BB$126,'Banco de Dados'!$B$4:$J$50,8,FALSE)*PRINCIPAL!$H$52,IF(OR(L158=PRINCIPAL!$I$52,L158=PRINCIPAL!$I$52+PRINCIPAL!$I$52,L158=PRINCIPAL!$I$52+PRINCIPAL!$I$52+PRINCIPAL!$I$52),0,IF(L158=PRINCIPAL!$J$52,VLOOKUP($BB$126,'Banco de Dados'!$B$4:$J$50,6,FALSE)*(1-(PRINCIPAL!$K$52/100)),IF(L158=PRINCIPAL!$L$52,VLOOKUP($BB$126,'Banco de Dados'!$B$4:$J$50,6,FALSE)*(1-(PRINCIPAL!$M$52/100)),IF(L158=PRINCIPAL!$N$52,VLOOKUP($BB$126,'Banco de Dados'!$B$4:$J$50,6,FALSE)*(1-(PRINCIPAL!$O$52/100)),VLOOKUP($BB$126,'Banco de Dados'!$B$4:$J$50,6,FALSE)))))))))),"")</f>
        <v/>
      </c>
      <c r="BB158" s="29" t="str">
        <f>IFERROR(BA158*(IFERROR(VLOOKUP($BB$126,'Banco de Dados'!$B$4:$J$50,4,FALSE),"ERRO")),"")</f>
        <v/>
      </c>
      <c r="BC158" s="29" t="str">
        <f t="shared" si="89"/>
        <v/>
      </c>
      <c r="BD158" s="103" t="str">
        <f>IFERROR(BC158*(C158*(PRINCIPAL!$G$52/100))*0.47*(44/12),"")</f>
        <v/>
      </c>
      <c r="BE158" s="111" t="str">
        <f t="shared" si="90"/>
        <v/>
      </c>
      <c r="BF158" s="30" t="str">
        <f>IFERROR(IF(AND(PRINCIPAL!$H$53&lt;&gt;"",OR(L158=PRINCIPAL!$I$53,L158=PRINCIPAL!$I$53+PRINCIPAL!$I$53,L158=PRINCIPAL!$I$53+PRINCIPAL!$I$53+PRINCIPAL!$I$53)),0,IF(AND(PRINCIPAL!$H$53&lt;&gt;"",L158=PRINCIPAL!$J$53),VLOOKUP($BG$126,'Banco de Dados'!$B$4:$J$50,8,FALSE)*PRINCIPAL!$H$53*(1-(PRINCIPAL!$K$53/100)),IF(AND(PRINCIPAL!$H$53&lt;&gt;"",L158=PRINCIPAL!$L$53),VLOOKUP($BG$126,'Banco de Dados'!$B$4:$J$50,8,FALSE)*PRINCIPAL!$H$53*(1-(PRINCIPAL!$M$53/100)),IF(AND(PRINCIPAL!$H$53&lt;&gt;"",L158=PRINCIPAL!$N$53),VLOOKUP($BG$126,'Banco de Dados'!$B$4:$J$50,8,FALSE)*PRINCIPAL!$H$53*(1-(PRINCIPAL!$O$53/100)),IF(PRINCIPAL!$H$53&lt;&gt;"",VLOOKUP($BG$126,'Banco de Dados'!$B$4:$J$50,8,FALSE)*PRINCIPAL!$H$53,IF(OR(L158=PRINCIPAL!$I$53,L158=PRINCIPAL!$I$53+PRINCIPAL!$I$53,L158=PRINCIPAL!$I$53+PRINCIPAL!$I$53+PRINCIPAL!$I$53),0,IF(L158=PRINCIPAL!$J$53,VLOOKUP($BG$126,'Banco de Dados'!$B$4:$J$50,6,FALSE)*(1-(PRINCIPAL!$K$53/100)),IF(L158=PRINCIPAL!$L$53,VLOOKUP($BG$126,'Banco de Dados'!$B$4:$J$50,6,FALSE)*(1-(PRINCIPAL!$M$53/100)),IF(L158=PRINCIPAL!$N$53,VLOOKUP($BG$126,'Banco de Dados'!$B$4:$J$50,6,FALSE)*(1-(PRINCIPAL!$O$53/100)),VLOOKUP($BG$126,'Banco de Dados'!$B$4:$J$50,6,FALSE)))))))))),"")</f>
        <v/>
      </c>
      <c r="BG158" s="29" t="str">
        <f>IFERROR(BF158*(IFERROR(VLOOKUP($BG$126,'Banco de Dados'!$B$4:$J$50,4,FALSE),"ERRO")),"")</f>
        <v/>
      </c>
      <c r="BH158" s="29" t="str">
        <f t="shared" si="91"/>
        <v/>
      </c>
      <c r="BI158" s="103" t="str">
        <f>IFERROR(BH158*(C158*(PRINCIPAL!$G$53/100))*0.47*(44/12),"")</f>
        <v/>
      </c>
      <c r="BJ158" s="102" t="str">
        <f t="shared" si="92"/>
        <v/>
      </c>
    </row>
    <row r="159" spans="2:62" ht="12.75" customHeight="1" x14ac:dyDescent="0.3">
      <c r="B159" s="326">
        <f t="shared" si="74"/>
        <v>2051</v>
      </c>
      <c r="C159" s="340"/>
      <c r="D159" s="1"/>
      <c r="E159" s="116">
        <v>31</v>
      </c>
      <c r="F159" s="24" t="str">
        <f>IFERROR(VLOOKUP($G$126,'Banco de Dados'!$B$4:$J$50,6,FALSE),"")</f>
        <v/>
      </c>
      <c r="G159" s="25" t="str">
        <f>IFERROR(F159*(IFERROR(VLOOKUP($G$126,'Banco de Dados'!$B$4:$J$50,4,FALSE),"ERRO")),"")</f>
        <v/>
      </c>
      <c r="H159" s="25" t="str">
        <f t="shared" si="75"/>
        <v/>
      </c>
      <c r="I159" s="103" t="str">
        <f t="shared" si="76"/>
        <v/>
      </c>
      <c r="J159" s="117" t="str">
        <f t="shared" si="77"/>
        <v/>
      </c>
      <c r="K159" s="1"/>
      <c r="L159" s="91">
        <v>31</v>
      </c>
      <c r="M159" s="24" t="str">
        <f>IFERROR(IF(AND(PRINCIPAL!$H$44&lt;&gt;"",OR(L159=PRINCIPAL!$I$44,L159=PRINCIPAL!$I$44+PRINCIPAL!$I$44,L159=PRINCIPAL!$I$44+PRINCIPAL!$I$44+PRINCIPAL!$I$44)),0,IF(AND(PRINCIPAL!$H$44&lt;&gt;"",L159=PRINCIPAL!$J$44),VLOOKUP($N$126,'Banco de Dados'!$B$4:$J$50,8,FALSE)*PRINCIPAL!$H$44*(1-(PRINCIPAL!$K$44/100)),IF(AND(PRINCIPAL!$H$44&lt;&gt;"",L159=PRINCIPAL!$L$44),VLOOKUP($N$126,'Banco de Dados'!$B$4:$J$50,8,FALSE)*PRINCIPAL!$H$44*(1-(PRINCIPAL!$M$44/100)),IF(AND(PRINCIPAL!$H$44&lt;&gt;"",L159=PRINCIPAL!$N$44),VLOOKUP($N$126,'Banco de Dados'!$B$4:$J$50,8,FALSE)*PRINCIPAL!$H$44*(1-(PRINCIPAL!$O$44/100)),IF(PRINCIPAL!$H$44&lt;&gt;"",VLOOKUP($N$126,'Banco de Dados'!$B$4:$J$50,8,FALSE)*PRINCIPAL!$H$44,IF(OR(L159=PRINCIPAL!$I$44,L159=PRINCIPAL!$I$44+PRINCIPAL!$I$44,L159=PRINCIPAL!$I$44+PRINCIPAL!$I$44+PRINCIPAL!$I$44),0,IF(L159=PRINCIPAL!$J$44,VLOOKUP($N$126,'Banco de Dados'!$B$4:$J$50,6,FALSE)*(1-(PRINCIPAL!$K$44/100)),IF(L159=PRINCIPAL!$L$44,VLOOKUP($N$126,'Banco de Dados'!$B$4:$J$50,6,FALSE)*(1-(PRINCIPAL!$M$44/100)),IF(L159=PRINCIPAL!$N$44,VLOOKUP($N$126,'Banco de Dados'!$B$4:$J$50,6,FALSE)*(1-(PRINCIPAL!$O$44/100)),VLOOKUP($N$126,'Banco de Dados'!$B$4:$J$50,6,FALSE)))))))))),"")</f>
        <v/>
      </c>
      <c r="N159" s="25" t="str">
        <f>IFERROR(M159*(IFERROR(VLOOKUP($N$126,'Banco de Dados'!$B$4:$J$50,4,FALSE),"ERRO")),"")</f>
        <v/>
      </c>
      <c r="O159" s="25" t="str">
        <f t="shared" si="72"/>
        <v/>
      </c>
      <c r="P159" s="103" t="str">
        <f>IFERROR(O159*(C159*(PRINCIPAL!$G$44/100))*0.47*(44/12),"")</f>
        <v/>
      </c>
      <c r="Q159" s="107" t="str">
        <f t="shared" si="95"/>
        <v/>
      </c>
      <c r="R159" s="29" t="str">
        <f>IFERROR(IF(AND(PRINCIPAL!$H$45&lt;&gt;"",OR(L159=PRINCIPAL!$I$45,L159=PRINCIPAL!$I$45+PRINCIPAL!$I$45,L159=PRINCIPAL!$I$45+PRINCIPAL!$I$45+PRINCIPAL!$I$45)),0,IF(AND(PRINCIPAL!$H$45&lt;&gt;"",L159=PRINCIPAL!$J$45),VLOOKUP($S$126,'Banco de Dados'!$B$4:$J$50,8,FALSE)*PRINCIPAL!$H$45*(1-(PRINCIPAL!$K$45/100)),IF(AND(PRINCIPAL!$H$45&lt;&gt;"",L159=PRINCIPAL!$L$45),VLOOKUP($S$126,'Banco de Dados'!$B$4:$J$50,8,FALSE)*PRINCIPAL!$H$45*(1-(PRINCIPAL!$M$45/100)),IF(AND(PRINCIPAL!$H$45&lt;&gt;"",L159=PRINCIPAL!$N$45),VLOOKUP($S$126,'Banco de Dados'!$B$4:$J$50,8,FALSE)*PRINCIPAL!$H$45*(1-(PRINCIPAL!$O$45/100)),IF(PRINCIPAL!$H$45&lt;&gt;"",VLOOKUP($S$126,'Banco de Dados'!$B$4:$J$50,8,FALSE)*PRINCIPAL!$H$45,IF(OR(L159=PRINCIPAL!$I$45,L159=PRINCIPAL!$I$45+PRINCIPAL!$I$45,L159=PRINCIPAL!$I$45+PRINCIPAL!$I$45+PRINCIPAL!$I$45),0,IF(L159=PRINCIPAL!$J$45,VLOOKUP($S$126,'Banco de Dados'!$B$4:$J$50,6,FALSE)*(1-(PRINCIPAL!$K$45/100)),IF(L159=PRINCIPAL!$L$45,VLOOKUP($S$126,'Banco de Dados'!$B$4:$J$50,6,FALSE)*(1-(PRINCIPAL!$M$45/100)),IF(L159=PRINCIPAL!$N$45,VLOOKUP($S$126,'Banco de Dados'!$B$4:$J$50,6,FALSE)*(1-(PRINCIPAL!$O$45/100)),VLOOKUP($S$126,'Banco de Dados'!$B$4:$J$50,6,FALSE)))))))))),"")</f>
        <v/>
      </c>
      <c r="S159" s="29" t="str">
        <f>IFERROR(R159*(IFERROR(VLOOKUP($S$126,'Banco de Dados'!$B$4:$J$50,4,FALSE),"ERRO")),"")</f>
        <v/>
      </c>
      <c r="T159" s="29" t="str">
        <f t="shared" si="78"/>
        <v/>
      </c>
      <c r="U159" s="103" t="str">
        <f>IFERROR(T159*(C159*(PRINCIPAL!$G$45/100))*0.47*(44/12),"")</f>
        <v/>
      </c>
      <c r="V159" s="103" t="str">
        <f t="shared" si="96"/>
        <v/>
      </c>
      <c r="W159" s="30" t="str">
        <f>IFERROR(IF(AND(PRINCIPAL!$H$46&lt;&gt;"",OR(L159=PRINCIPAL!$I$46,L159=PRINCIPAL!$I$46+PRINCIPAL!$I$46,L159=PRINCIPAL!$I$46+PRINCIPAL!$I$46+PRINCIPAL!$I$46)),0,IF(AND(PRINCIPAL!$H$46&lt;&gt;"",L159=PRINCIPAL!$J$46),VLOOKUP($X$126,'Banco de Dados'!$B$4:$J$50,8,FALSE)*PRINCIPAL!$H$46*(1-(PRINCIPAL!$K$46/100)),IF(AND(PRINCIPAL!$H$46&lt;&gt;"",L159=PRINCIPAL!$L$46),VLOOKUP($X$126,'Banco de Dados'!$B$4:$J$50,8,FALSE)*PRINCIPAL!$H$46*(1-(PRINCIPAL!$M$46/100)),IF(AND(PRINCIPAL!$H$46&lt;&gt;"",L159=PRINCIPAL!$N$46),VLOOKUP($X$126,'Banco de Dados'!$B$4:$J$50,8,FALSE)*PRINCIPAL!$H$46*(1-(PRINCIPAL!$O$46/100)),IF(PRINCIPAL!$H$46&lt;&gt;"",VLOOKUP($X$126,'Banco de Dados'!$B$4:$J$50,8,FALSE)*PRINCIPAL!$H$46,IF(OR(L159=PRINCIPAL!$I$46,L159=PRINCIPAL!$I$46+PRINCIPAL!$I$46,L159=PRINCIPAL!$I$46+PRINCIPAL!$I$46+PRINCIPAL!$I$46),0,IF(L159=PRINCIPAL!$J$46,VLOOKUP($X$126,'Banco de Dados'!$B$4:$J$50,6,FALSE)*(1-(PRINCIPAL!$K$46/100)),IF(L159=PRINCIPAL!$L$46,VLOOKUP($X$126,'Banco de Dados'!$B$4:$J$50,6,FALSE)*(1-(PRINCIPAL!$M$46/100)),IF(L159=PRINCIPAL!$N$46,VLOOKUP($X$126,'Banco de Dados'!$B$4:$J$50,6,FALSE)*(1-(PRINCIPAL!$O$46/100)),VLOOKUP($X$126,'Banco de Dados'!$B$4:$J$50,6,FALSE)))))))))),"")</f>
        <v/>
      </c>
      <c r="X159" s="29" t="str">
        <f>IFERROR(W159*(IFERROR(VLOOKUP($X$126,'Banco de Dados'!$B$4:$J$50,4,FALSE),"ERRO")),"")</f>
        <v/>
      </c>
      <c r="Y159" s="29" t="str">
        <f t="shared" si="93"/>
        <v/>
      </c>
      <c r="Z159" s="103" t="str">
        <f>IFERROR(Y159*(C159*(PRINCIPAL!$G$46/100))*0.47*(44/12),"")</f>
        <v/>
      </c>
      <c r="AA159" s="111" t="str">
        <f t="shared" si="94"/>
        <v/>
      </c>
      <c r="AB159" s="30" t="str">
        <f>IFERROR(IF(AND(PRINCIPAL!$H$47&lt;&gt;"",OR(L159=PRINCIPAL!$I$47,L159=PRINCIPAL!$I$47+PRINCIPAL!$I$47,L159=PRINCIPAL!$I$47+PRINCIPAL!$I$47+PRINCIPAL!$I$47)),0,IF(AND(PRINCIPAL!$H$47&lt;&gt;"",L159=PRINCIPAL!$J$47),VLOOKUP($AC$126,'Banco de Dados'!$B$4:$J$50,8,FALSE)*PRINCIPAL!$H$47*(1-(PRINCIPAL!$K$47/100)),IF(AND(PRINCIPAL!$H$47&lt;&gt;"",L159=PRINCIPAL!$L$47),VLOOKUP($AC$126,'Banco de Dados'!$B$4:$J$50,8,FALSE)*PRINCIPAL!$H$47*(1-(PRINCIPAL!$M$47/100)),IF(AND(PRINCIPAL!$H$47&lt;&gt;"",L159=PRINCIPAL!$N$47),VLOOKUP($AC$126,'Banco de Dados'!$B$4:$J$50,8,FALSE)*PRINCIPAL!$H$47*(1-(PRINCIPAL!$O$47/100)),IF(PRINCIPAL!$H$47&lt;&gt;"",VLOOKUP($AC$126,'Banco de Dados'!$B$4:$J$50,8,FALSE)*PRINCIPAL!$H$47,IF(OR(L159=PRINCIPAL!$I$47,L159=PRINCIPAL!$I$47+PRINCIPAL!$I$47,L159=PRINCIPAL!$I$47+PRINCIPAL!$I$47+PRINCIPAL!$I$47),0,IF(L159=PRINCIPAL!$J$47,VLOOKUP($AC$126,'Banco de Dados'!$B$4:$J$50,6,FALSE)*(1-(PRINCIPAL!$K$47/100)),IF(L159=PRINCIPAL!$L$47,VLOOKUP($AC$126,'Banco de Dados'!$B$4:$J$50,6,FALSE)*(1-(PRINCIPAL!$M$47/100)),IF(L159=PRINCIPAL!$N$47,VLOOKUP($AC$126,'Banco de Dados'!$B$4:$J$50,6,FALSE)*(1-(PRINCIPAL!$O$47/100)),VLOOKUP($AC$126,'Banco de Dados'!$B$4:$J$50,6,FALSE)))))))))),"")</f>
        <v/>
      </c>
      <c r="AC159" s="29" t="str">
        <f>IFERROR(AB159*(IFERROR(VLOOKUP($AC$126,'Banco de Dados'!$B$4:$J$50,4,FALSE),"ERRO")),"")</f>
        <v/>
      </c>
      <c r="AD159" s="29" t="str">
        <f t="shared" si="79"/>
        <v/>
      </c>
      <c r="AE159" s="103" t="str">
        <f>IFERROR(AD159*(C159*(PRINCIPAL!$G$47/100))*0.47*(44/12),"")</f>
        <v/>
      </c>
      <c r="AF159" s="111" t="str">
        <f t="shared" si="80"/>
        <v/>
      </c>
      <c r="AG159" s="30" t="str">
        <f>IFERROR(IF(AND(PRINCIPAL!$H$48&lt;&gt;"",OR(L159=PRINCIPAL!$I$48,L159=PRINCIPAL!$I$48+PRINCIPAL!$I$48,L159=PRINCIPAL!$I$48+PRINCIPAL!$I$48+PRINCIPAL!$I$48)),0,IF(AND(PRINCIPAL!$H$48&lt;&gt;"",L159=PRINCIPAL!$J$48),VLOOKUP($AH$126,'Banco de Dados'!$B$4:$J$50,8,FALSE)*PRINCIPAL!$H$48*(1-(PRINCIPAL!$K$48/100)),IF(AND(PRINCIPAL!$H$48&lt;&gt;"",L159=PRINCIPAL!$L$48),VLOOKUP($AH$126,'Banco de Dados'!$B$4:$J$50,8,FALSE)*PRINCIPAL!$H$48*(1-(PRINCIPAL!$M$48/100)),IF(AND(PRINCIPAL!$H$48&lt;&gt;"",L159=PRINCIPAL!$N$48),VLOOKUP($AH$126,'Banco de Dados'!$B$4:$J$50,8,FALSE)*PRINCIPAL!$H$48*(1-(PRINCIPAL!$O$48/100)),IF(PRINCIPAL!$H$48&lt;&gt;"",VLOOKUP($AH$126,'Banco de Dados'!$B$4:$J$50,8,FALSE)*PRINCIPAL!$H$48,IF(OR(L159=PRINCIPAL!$I$48,L159=PRINCIPAL!$I$48+PRINCIPAL!$I$48,L159=PRINCIPAL!$I$48+PRINCIPAL!$I$48+PRINCIPAL!$I$48),0,IF(L159=PRINCIPAL!$J$48,VLOOKUP($AH$126,'Banco de Dados'!$B$4:$J$50,6,FALSE)*(1-(PRINCIPAL!$K$48/100)),IF(L159=PRINCIPAL!$L$48,VLOOKUP($AH$126,'Banco de Dados'!$B$4:$J$50,6,FALSE)*(1-(PRINCIPAL!$M$48/100)),IF(L159=PRINCIPAL!$N$48,VLOOKUP($AH$126,'Banco de Dados'!$B$4:$J$50,6,FALSE)*(1-(PRINCIPAL!$O$48/100)),VLOOKUP($AH$126,'Banco de Dados'!$B$4:$J$50,6,FALSE)))))))))),"")</f>
        <v/>
      </c>
      <c r="AH159" s="29" t="str">
        <f>IFERROR(AG159*(IFERROR(VLOOKUP($AH$126,'Banco de Dados'!$B$4:$J$50,4,FALSE),"ERRO")),"")</f>
        <v/>
      </c>
      <c r="AI159" s="29" t="str">
        <f t="shared" si="81"/>
        <v/>
      </c>
      <c r="AJ159" s="103" t="str">
        <f>IFERROR(AI159*(C159*(PRINCIPAL!$G$48/100))*0.47*(44/12),"")</f>
        <v/>
      </c>
      <c r="AK159" s="111" t="str">
        <f t="shared" si="82"/>
        <v/>
      </c>
      <c r="AL159" s="30" t="str">
        <f>IFERROR(IF(AND(PRINCIPAL!$H$49&lt;&gt;"",OR(L159=PRINCIPAL!$I$49,L159=PRINCIPAL!$I$49+PRINCIPAL!$I$49,L159=PRINCIPAL!$I$49+PRINCIPAL!$I$49+PRINCIPAL!$I$49)),0,IF(AND(PRINCIPAL!$H$49&lt;&gt;"",L159=PRINCIPAL!$J$49),VLOOKUP($AM$126,'Banco de Dados'!$B$4:$J$50,8,FALSE)*PRINCIPAL!$H$49*(1-(PRINCIPAL!$K$49/100)),IF(AND(PRINCIPAL!$H$49&lt;&gt;"",L159=PRINCIPAL!$L$49),VLOOKUP($AM$126,'Banco de Dados'!$B$4:$J$50,8,FALSE)*PRINCIPAL!$H$49*(1-(PRINCIPAL!$M$49/100)),IF(AND(PRINCIPAL!$H$49&lt;&gt;"",L159=PRINCIPAL!$N$49),VLOOKUP($AM$126,'Banco de Dados'!$B$4:$J$50,8,FALSE)*PRINCIPAL!$H$49*(1-(PRINCIPAL!$O$49/100)),IF(PRINCIPAL!$H$49&lt;&gt;"",VLOOKUP($AM$126,'Banco de Dados'!$B$4:$J$50,8,FALSE)*PRINCIPAL!$H$49,IF(OR(L159=PRINCIPAL!$I$49,L159=PRINCIPAL!$I$49+PRINCIPAL!$I$49,L159=PRINCIPAL!$I$49+PRINCIPAL!$I$49+PRINCIPAL!$I$49),0,IF(L159=PRINCIPAL!$J$49,VLOOKUP($AM$126,'Banco de Dados'!$B$4:$J$50,6,FALSE)*(1-(PRINCIPAL!$K$49/100)),IF(L159=PRINCIPAL!$L$49,VLOOKUP($AM$126,'Banco de Dados'!$B$4:$J$50,6,FALSE)*(1-(PRINCIPAL!$M$49/100)),IF(L159=PRINCIPAL!$N$49,VLOOKUP($AM$126,'Banco de Dados'!$B$4:$J$50,6,FALSE)*(1-(PRINCIPAL!$O$49/100)),VLOOKUP($AM$126,'Banco de Dados'!$B$4:$J$50,6,FALSE)))))))))),"")</f>
        <v/>
      </c>
      <c r="AM159" s="29" t="str">
        <f>IFERROR(AL159*(IFERROR(VLOOKUP($AM$126,'Banco de Dados'!$B$4:$J$50,4,FALSE),"ERRO")),"")</f>
        <v/>
      </c>
      <c r="AN159" s="29" t="str">
        <f t="shared" si="83"/>
        <v/>
      </c>
      <c r="AO159" s="103" t="str">
        <f>IFERROR(AN159*(C159*(PRINCIPAL!$G$49/100))*0.47*(44/12),"")</f>
        <v/>
      </c>
      <c r="AP159" s="111" t="str">
        <f t="shared" si="84"/>
        <v/>
      </c>
      <c r="AQ159" s="30" t="str">
        <f>IFERROR(IF(AND(PRINCIPAL!$H$50&lt;&gt;"",OR(L159=PRINCIPAL!$I$50,L159=PRINCIPAL!$I$50+PRINCIPAL!$I$50,L159=PRINCIPAL!$I$50+PRINCIPAL!$I$50+PRINCIPAL!$I$50)),0,IF(AND(PRINCIPAL!$H$50&lt;&gt;"",L159=PRINCIPAL!$J$50),VLOOKUP($AR$126,'Banco de Dados'!$B$4:$J$50,8,FALSE)*PRINCIPAL!$H$50*(1-(PRINCIPAL!$K$50/100)),IF(AND(PRINCIPAL!$H$50&lt;&gt;"",L159=PRINCIPAL!$L$50),VLOOKUP($AR$126,'Banco de Dados'!$B$4:$J$50,8,FALSE)*PRINCIPAL!$H$50*(1-(PRINCIPAL!$M$50/100)),IF(AND(PRINCIPAL!$H$50&lt;&gt;"",L159=PRINCIPAL!$N$50),VLOOKUP($AR$126,'Banco de Dados'!$B$4:$J$50,8,FALSE)*PRINCIPAL!$H$50*(1-(PRINCIPAL!$O$50/100)),IF(PRINCIPAL!$H$50&lt;&gt;"",VLOOKUP($AR$126,'Banco de Dados'!$B$4:$J$50,8,FALSE)*PRINCIPAL!$H$50,IF(OR(L159=PRINCIPAL!$I$50,L159=PRINCIPAL!$I$50+PRINCIPAL!$I$50,L159=PRINCIPAL!$I$50+PRINCIPAL!$I$50+PRINCIPAL!$I$50),0,IF(L159=PRINCIPAL!$J$50,VLOOKUP($AR$126,'Banco de Dados'!$B$4:$J$50,6,FALSE)*(1-(PRINCIPAL!$K$50/100)),IF(L159=PRINCIPAL!$L$50,VLOOKUP($AR$126,'Banco de Dados'!$B$4:$J$50,6,FALSE)*(1-(PRINCIPAL!$M$50/100)),IF(L159=PRINCIPAL!$N$50,VLOOKUP($AR$126,'Banco de Dados'!$B$4:$J$50,6,FALSE)*(1-(PRINCIPAL!$O$50/100)),VLOOKUP($AR$126,'Banco de Dados'!$B$4:$J$50,6,FALSE)))))))))),"")</f>
        <v/>
      </c>
      <c r="AR159" s="29" t="str">
        <f>IFERROR(AQ159*(IFERROR(VLOOKUP($AR$126,'Banco de Dados'!$B$4:$J$50,4,FALSE),"ERRO")),"")</f>
        <v/>
      </c>
      <c r="AS159" s="29" t="str">
        <f t="shared" si="85"/>
        <v/>
      </c>
      <c r="AT159" s="103" t="str">
        <f>IFERROR(AS159*(C159*(PRINCIPAL!$G$50/100))*0.47*(44/12),"")</f>
        <v/>
      </c>
      <c r="AU159" s="111" t="str">
        <f t="shared" si="86"/>
        <v/>
      </c>
      <c r="AV159" s="30" t="str">
        <f>IFERROR(IF(AND(PRINCIPAL!$H$51&lt;&gt;"",OR(L159=PRINCIPAL!$I$51,L159=PRINCIPAL!$I$51+PRINCIPAL!$I$51,L159=PRINCIPAL!$I$51+PRINCIPAL!$I$51+PRINCIPAL!$I$51)),0,IF(AND(PRINCIPAL!$H$51&lt;&gt;"",L159=PRINCIPAL!$J$51),VLOOKUP($AW$126,'Banco de Dados'!$B$4:$J$50,8,FALSE)*PRINCIPAL!$H$51*(1-(PRINCIPAL!$K$51/100)),IF(AND(PRINCIPAL!$H$51&lt;&gt;"",L159=PRINCIPAL!$L$51),VLOOKUP($AW$126,'Banco de Dados'!$B$4:$J$50,8,FALSE)*PRINCIPAL!$H$51*(1-(PRINCIPAL!$M$51/100)),IF(AND(PRINCIPAL!$H$51&lt;&gt;"",L159=PRINCIPAL!$N$51),VLOOKUP($AW$126,'Banco de Dados'!$B$4:$J$50,8,FALSE)*PRINCIPAL!$H$51*(1-(PRINCIPAL!$O$51/100)),IF(PRINCIPAL!$H$51&lt;&gt;"",VLOOKUP($AW$126,'Banco de Dados'!$B$4:$J$50,8,FALSE)*PRINCIPAL!$H$51,IF(OR(L159=PRINCIPAL!$I$51,L159=PRINCIPAL!$I$51+PRINCIPAL!$I$51,L159=PRINCIPAL!$I$51+PRINCIPAL!$I$51+PRINCIPAL!$I$51),0,IF(L159=PRINCIPAL!$J$51,VLOOKUP($AW$126,'Banco de Dados'!$B$4:$J$50,6,FALSE)*(1-(PRINCIPAL!$K$51/100)),IF(L159=PRINCIPAL!$L$51,VLOOKUP($AW$126,'Banco de Dados'!$B$4:$J$50,6,FALSE)*(1-(PRINCIPAL!$M$51/100)),IF(L159=PRINCIPAL!$N$51,VLOOKUP($AW$126,'Banco de Dados'!$B$4:$J$50,6,FALSE)*(1-(PRINCIPAL!$O$51/100)),VLOOKUP($AW$126,'Banco de Dados'!$B$4:$J$50,6,FALSE)))))))))),"")</f>
        <v/>
      </c>
      <c r="AW159" s="29" t="str">
        <f>IFERROR(AV159*(IFERROR(VLOOKUP($AW$126,'Banco de Dados'!$B$4:$J$50,4,FALSE),"ERRO")),"")</f>
        <v/>
      </c>
      <c r="AX159" s="29" t="str">
        <f t="shared" si="87"/>
        <v/>
      </c>
      <c r="AY159" s="103" t="str">
        <f>IFERROR(AX159*(C159*(PRINCIPAL!$G$51/100))*0.47*(44/12),"")</f>
        <v/>
      </c>
      <c r="AZ159" s="111" t="str">
        <f t="shared" si="88"/>
        <v/>
      </c>
      <c r="BA159" s="30" t="str">
        <f>IFERROR(IF(AND(PRINCIPAL!$H$52&lt;&gt;"",OR(L159=PRINCIPAL!$I$52,L159=PRINCIPAL!$I$52+PRINCIPAL!$I$52,L159=PRINCIPAL!$I$52+PRINCIPAL!$I$52+PRINCIPAL!$I$52)),0,IF(AND(PRINCIPAL!$H$52&lt;&gt;"",L159=PRINCIPAL!$J$52),VLOOKUP($BB$126,'Banco de Dados'!$B$4:$J$50,8,FALSE)*PRINCIPAL!$H$52*(1-(PRINCIPAL!$K$52/100)),IF(AND(PRINCIPAL!$H$52&lt;&gt;"",L159=PRINCIPAL!$L$52),VLOOKUP($BB$126,'Banco de Dados'!$B$4:$J$50,8,FALSE)*PRINCIPAL!$H$52*(1-(PRINCIPAL!$M$52/100)),IF(AND(PRINCIPAL!$H$52&lt;&gt;"",L159=PRINCIPAL!$N$52),VLOOKUP($BB$126,'Banco de Dados'!$B$4:$J$50,8,FALSE)*PRINCIPAL!$H$52*(1-(PRINCIPAL!$O$52/100)),IF(PRINCIPAL!$H$52&lt;&gt;"",VLOOKUP($BB$126,'Banco de Dados'!$B$4:$J$50,8,FALSE)*PRINCIPAL!$H$52,IF(OR(L159=PRINCIPAL!$I$52,L159=PRINCIPAL!$I$52+PRINCIPAL!$I$52,L159=PRINCIPAL!$I$52+PRINCIPAL!$I$52+PRINCIPAL!$I$52),0,IF(L159=PRINCIPAL!$J$52,VLOOKUP($BB$126,'Banco de Dados'!$B$4:$J$50,6,FALSE)*(1-(PRINCIPAL!$K$52/100)),IF(L159=PRINCIPAL!$L$52,VLOOKUP($BB$126,'Banco de Dados'!$B$4:$J$50,6,FALSE)*(1-(PRINCIPAL!$M$52/100)),IF(L159=PRINCIPAL!$N$52,VLOOKUP($BB$126,'Banco de Dados'!$B$4:$J$50,6,FALSE)*(1-(PRINCIPAL!$O$52/100)),VLOOKUP($BB$126,'Banco de Dados'!$B$4:$J$50,6,FALSE)))))))))),"")</f>
        <v/>
      </c>
      <c r="BB159" s="29" t="str">
        <f>IFERROR(BA159*(IFERROR(VLOOKUP($BB$126,'Banco de Dados'!$B$4:$J$50,4,FALSE),"ERRO")),"")</f>
        <v/>
      </c>
      <c r="BC159" s="29" t="str">
        <f t="shared" si="89"/>
        <v/>
      </c>
      <c r="BD159" s="103" t="str">
        <f>IFERROR(BC159*(C159*(PRINCIPAL!$G$52/100))*0.47*(44/12),"")</f>
        <v/>
      </c>
      <c r="BE159" s="111" t="str">
        <f t="shared" si="90"/>
        <v/>
      </c>
      <c r="BF159" s="30" t="str">
        <f>IFERROR(IF(AND(PRINCIPAL!$H$53&lt;&gt;"",OR(L159=PRINCIPAL!$I$53,L159=PRINCIPAL!$I$53+PRINCIPAL!$I$53,L159=PRINCIPAL!$I$53+PRINCIPAL!$I$53+PRINCIPAL!$I$53)),0,IF(AND(PRINCIPAL!$H$53&lt;&gt;"",L159=PRINCIPAL!$J$53),VLOOKUP($BG$126,'Banco de Dados'!$B$4:$J$50,8,FALSE)*PRINCIPAL!$H$53*(1-(PRINCIPAL!$K$53/100)),IF(AND(PRINCIPAL!$H$53&lt;&gt;"",L159=PRINCIPAL!$L$53),VLOOKUP($BG$126,'Banco de Dados'!$B$4:$J$50,8,FALSE)*PRINCIPAL!$H$53*(1-(PRINCIPAL!$M$53/100)),IF(AND(PRINCIPAL!$H$53&lt;&gt;"",L159=PRINCIPAL!$N$53),VLOOKUP($BG$126,'Banco de Dados'!$B$4:$J$50,8,FALSE)*PRINCIPAL!$H$53*(1-(PRINCIPAL!$O$53/100)),IF(PRINCIPAL!$H$53&lt;&gt;"",VLOOKUP($BG$126,'Banco de Dados'!$B$4:$J$50,8,FALSE)*PRINCIPAL!$H$53,IF(OR(L159=PRINCIPAL!$I$53,L159=PRINCIPAL!$I$53+PRINCIPAL!$I$53,L159=PRINCIPAL!$I$53+PRINCIPAL!$I$53+PRINCIPAL!$I$53),0,IF(L159=PRINCIPAL!$J$53,VLOOKUP($BG$126,'Banco de Dados'!$B$4:$J$50,6,FALSE)*(1-(PRINCIPAL!$K$53/100)),IF(L159=PRINCIPAL!$L$53,VLOOKUP($BG$126,'Banco de Dados'!$B$4:$J$50,6,FALSE)*(1-(PRINCIPAL!$M$53/100)),IF(L159=PRINCIPAL!$N$53,VLOOKUP($BG$126,'Banco de Dados'!$B$4:$J$50,6,FALSE)*(1-(PRINCIPAL!$O$53/100)),VLOOKUP($BG$126,'Banco de Dados'!$B$4:$J$50,6,FALSE)))))))))),"")</f>
        <v/>
      </c>
      <c r="BG159" s="29" t="str">
        <f>IFERROR(BF159*(IFERROR(VLOOKUP($BG$126,'Banco de Dados'!$B$4:$J$50,4,FALSE),"ERRO")),"")</f>
        <v/>
      </c>
      <c r="BH159" s="29" t="str">
        <f t="shared" si="91"/>
        <v/>
      </c>
      <c r="BI159" s="103" t="str">
        <f>IFERROR(BH159*(C159*(PRINCIPAL!$G$53/100))*0.47*(44/12),"")</f>
        <v/>
      </c>
      <c r="BJ159" s="102" t="str">
        <f t="shared" si="92"/>
        <v/>
      </c>
    </row>
    <row r="160" spans="2:62" ht="12.75" customHeight="1" x14ac:dyDescent="0.3">
      <c r="B160" s="326">
        <f t="shared" si="74"/>
        <v>2052</v>
      </c>
      <c r="C160" s="340"/>
      <c r="D160" s="1"/>
      <c r="E160" s="116">
        <v>32</v>
      </c>
      <c r="F160" s="24" t="str">
        <f>IFERROR(VLOOKUP($G$126,'Banco de Dados'!$B$4:$J$50,6,FALSE),"")</f>
        <v/>
      </c>
      <c r="G160" s="25" t="str">
        <f>IFERROR(F160*(IFERROR(VLOOKUP($G$126,'Banco de Dados'!$B$4:$J$50,4,FALSE),"ERRO")),"")</f>
        <v/>
      </c>
      <c r="H160" s="25" t="str">
        <f t="shared" si="75"/>
        <v/>
      </c>
      <c r="I160" s="103" t="str">
        <f t="shared" si="76"/>
        <v/>
      </c>
      <c r="J160" s="117" t="str">
        <f t="shared" si="77"/>
        <v/>
      </c>
      <c r="K160" s="1"/>
      <c r="L160" s="91">
        <v>32</v>
      </c>
      <c r="M160" s="24" t="str">
        <f>IFERROR(IF(AND(PRINCIPAL!$H$44&lt;&gt;"",OR(L160=PRINCIPAL!$I$44,L160=PRINCIPAL!$I$44+PRINCIPAL!$I$44,L160=PRINCIPAL!$I$44+PRINCIPAL!$I$44+PRINCIPAL!$I$44)),0,IF(AND(PRINCIPAL!$H$44&lt;&gt;"",L160=PRINCIPAL!$J$44),VLOOKUP($N$126,'Banco de Dados'!$B$4:$J$50,8,FALSE)*PRINCIPAL!$H$44*(1-(PRINCIPAL!$K$44/100)),IF(AND(PRINCIPAL!$H$44&lt;&gt;"",L160=PRINCIPAL!$L$44),VLOOKUP($N$126,'Banco de Dados'!$B$4:$J$50,8,FALSE)*PRINCIPAL!$H$44*(1-(PRINCIPAL!$M$44/100)),IF(AND(PRINCIPAL!$H$44&lt;&gt;"",L160=PRINCIPAL!$N$44),VLOOKUP($N$126,'Banco de Dados'!$B$4:$J$50,8,FALSE)*PRINCIPAL!$H$44*(1-(PRINCIPAL!$O$44/100)),IF(PRINCIPAL!$H$44&lt;&gt;"",VLOOKUP($N$126,'Banco de Dados'!$B$4:$J$50,8,FALSE)*PRINCIPAL!$H$44,IF(OR(L160=PRINCIPAL!$I$44,L160=PRINCIPAL!$I$44+PRINCIPAL!$I$44,L160=PRINCIPAL!$I$44+PRINCIPAL!$I$44+PRINCIPAL!$I$44),0,IF(L160=PRINCIPAL!$J$44,VLOOKUP($N$126,'Banco de Dados'!$B$4:$J$50,6,FALSE)*(1-(PRINCIPAL!$K$44/100)),IF(L160=PRINCIPAL!$L$44,VLOOKUP($N$126,'Banco de Dados'!$B$4:$J$50,6,FALSE)*(1-(PRINCIPAL!$M$44/100)),IF(L160=PRINCIPAL!$N$44,VLOOKUP($N$126,'Banco de Dados'!$B$4:$J$50,6,FALSE)*(1-(PRINCIPAL!$O$44/100)),VLOOKUP($N$126,'Banco de Dados'!$B$4:$J$50,6,FALSE)))))))))),"")</f>
        <v/>
      </c>
      <c r="N160" s="25" t="str">
        <f>IFERROR(M160*(IFERROR(VLOOKUP($N$126,'Banco de Dados'!$B$4:$J$50,4,FALSE),"ERRO")),"")</f>
        <v/>
      </c>
      <c r="O160" s="25" t="str">
        <f t="shared" si="72"/>
        <v/>
      </c>
      <c r="P160" s="103" t="str">
        <f>IFERROR(O160*(C160*(PRINCIPAL!$G$44/100))*0.47*(44/12),"")</f>
        <v/>
      </c>
      <c r="Q160" s="107" t="str">
        <f t="shared" si="95"/>
        <v/>
      </c>
      <c r="R160" s="29" t="str">
        <f>IFERROR(IF(AND(PRINCIPAL!$H$45&lt;&gt;"",OR(L160=PRINCIPAL!$I$45,L160=PRINCIPAL!$I$45+PRINCIPAL!$I$45,L160=PRINCIPAL!$I$45+PRINCIPAL!$I$45+PRINCIPAL!$I$45)),0,IF(AND(PRINCIPAL!$H$45&lt;&gt;"",L160=PRINCIPAL!$J$45),VLOOKUP($S$126,'Banco de Dados'!$B$4:$J$50,8,FALSE)*PRINCIPAL!$H$45*(1-(PRINCIPAL!$K$45/100)),IF(AND(PRINCIPAL!$H$45&lt;&gt;"",L160=PRINCIPAL!$L$45),VLOOKUP($S$126,'Banco de Dados'!$B$4:$J$50,8,FALSE)*PRINCIPAL!$H$45*(1-(PRINCIPAL!$M$45/100)),IF(AND(PRINCIPAL!$H$45&lt;&gt;"",L160=PRINCIPAL!$N$45),VLOOKUP($S$126,'Banco de Dados'!$B$4:$J$50,8,FALSE)*PRINCIPAL!$H$45*(1-(PRINCIPAL!$O$45/100)),IF(PRINCIPAL!$H$45&lt;&gt;"",VLOOKUP($S$126,'Banco de Dados'!$B$4:$J$50,8,FALSE)*PRINCIPAL!$H$45,IF(OR(L160=PRINCIPAL!$I$45,L160=PRINCIPAL!$I$45+PRINCIPAL!$I$45,L160=PRINCIPAL!$I$45+PRINCIPAL!$I$45+PRINCIPAL!$I$45),0,IF(L160=PRINCIPAL!$J$45,VLOOKUP($S$126,'Banco de Dados'!$B$4:$J$50,6,FALSE)*(1-(PRINCIPAL!$K$45/100)),IF(L160=PRINCIPAL!$L$45,VLOOKUP($S$126,'Banco de Dados'!$B$4:$J$50,6,FALSE)*(1-(PRINCIPAL!$M$45/100)),IF(L160=PRINCIPAL!$N$45,VLOOKUP($S$126,'Banco de Dados'!$B$4:$J$50,6,FALSE)*(1-(PRINCIPAL!$O$45/100)),VLOOKUP($S$126,'Banco de Dados'!$B$4:$J$50,6,FALSE)))))))))),"")</f>
        <v/>
      </c>
      <c r="S160" s="29" t="str">
        <f>IFERROR(R160*(IFERROR(VLOOKUP($S$126,'Banco de Dados'!$B$4:$J$50,4,FALSE),"ERRO")),"")</f>
        <v/>
      </c>
      <c r="T160" s="29" t="str">
        <f t="shared" si="78"/>
        <v/>
      </c>
      <c r="U160" s="103" t="str">
        <f>IFERROR(T160*(C160*(PRINCIPAL!$G$45/100))*0.47*(44/12),"")</f>
        <v/>
      </c>
      <c r="V160" s="103" t="str">
        <f t="shared" si="96"/>
        <v/>
      </c>
      <c r="W160" s="30" t="str">
        <f>IFERROR(IF(AND(PRINCIPAL!$H$46&lt;&gt;"",OR(L160=PRINCIPAL!$I$46,L160=PRINCIPAL!$I$46+PRINCIPAL!$I$46,L160=PRINCIPAL!$I$46+PRINCIPAL!$I$46+PRINCIPAL!$I$46)),0,IF(AND(PRINCIPAL!$H$46&lt;&gt;"",L160=PRINCIPAL!$J$46),VLOOKUP($X$126,'Banco de Dados'!$B$4:$J$50,8,FALSE)*PRINCIPAL!$H$46*(1-(PRINCIPAL!$K$46/100)),IF(AND(PRINCIPAL!$H$46&lt;&gt;"",L160=PRINCIPAL!$L$46),VLOOKUP($X$126,'Banco de Dados'!$B$4:$J$50,8,FALSE)*PRINCIPAL!$H$46*(1-(PRINCIPAL!$M$46/100)),IF(AND(PRINCIPAL!$H$46&lt;&gt;"",L160=PRINCIPAL!$N$46),VLOOKUP($X$126,'Banco de Dados'!$B$4:$J$50,8,FALSE)*PRINCIPAL!$H$46*(1-(PRINCIPAL!$O$46/100)),IF(PRINCIPAL!$H$46&lt;&gt;"",VLOOKUP($X$126,'Banco de Dados'!$B$4:$J$50,8,FALSE)*PRINCIPAL!$H$46,IF(OR(L160=PRINCIPAL!$I$46,L160=PRINCIPAL!$I$46+PRINCIPAL!$I$46,L160=PRINCIPAL!$I$46+PRINCIPAL!$I$46+PRINCIPAL!$I$46),0,IF(L160=PRINCIPAL!$J$46,VLOOKUP($X$126,'Banco de Dados'!$B$4:$J$50,6,FALSE)*(1-(PRINCIPAL!$K$46/100)),IF(L160=PRINCIPAL!$L$46,VLOOKUP($X$126,'Banco de Dados'!$B$4:$J$50,6,FALSE)*(1-(PRINCIPAL!$M$46/100)),IF(L160=PRINCIPAL!$N$46,VLOOKUP($X$126,'Banco de Dados'!$B$4:$J$50,6,FALSE)*(1-(PRINCIPAL!$O$46/100)),VLOOKUP($X$126,'Banco de Dados'!$B$4:$J$50,6,FALSE)))))))))),"")</f>
        <v/>
      </c>
      <c r="X160" s="29" t="str">
        <f>IFERROR(W160*(IFERROR(VLOOKUP($X$126,'Banco de Dados'!$B$4:$J$50,4,FALSE),"ERRO")),"")</f>
        <v/>
      </c>
      <c r="Y160" s="29" t="str">
        <f t="shared" si="93"/>
        <v/>
      </c>
      <c r="Z160" s="103" t="str">
        <f>IFERROR(Y160*(C160*(PRINCIPAL!$G$46/100))*0.47*(44/12),"")</f>
        <v/>
      </c>
      <c r="AA160" s="111" t="str">
        <f t="shared" si="94"/>
        <v/>
      </c>
      <c r="AB160" s="30" t="str">
        <f>IFERROR(IF(AND(PRINCIPAL!$H$47&lt;&gt;"",OR(L160=PRINCIPAL!$I$47,L160=PRINCIPAL!$I$47+PRINCIPAL!$I$47,L160=PRINCIPAL!$I$47+PRINCIPAL!$I$47+PRINCIPAL!$I$47)),0,IF(AND(PRINCIPAL!$H$47&lt;&gt;"",L160=PRINCIPAL!$J$47),VLOOKUP($AC$126,'Banco de Dados'!$B$4:$J$50,8,FALSE)*PRINCIPAL!$H$47*(1-(PRINCIPAL!$K$47/100)),IF(AND(PRINCIPAL!$H$47&lt;&gt;"",L160=PRINCIPAL!$L$47),VLOOKUP($AC$126,'Banco de Dados'!$B$4:$J$50,8,FALSE)*PRINCIPAL!$H$47*(1-(PRINCIPAL!$M$47/100)),IF(AND(PRINCIPAL!$H$47&lt;&gt;"",L160=PRINCIPAL!$N$47),VLOOKUP($AC$126,'Banco de Dados'!$B$4:$J$50,8,FALSE)*PRINCIPAL!$H$47*(1-(PRINCIPAL!$O$47/100)),IF(PRINCIPAL!$H$47&lt;&gt;"",VLOOKUP($AC$126,'Banco de Dados'!$B$4:$J$50,8,FALSE)*PRINCIPAL!$H$47,IF(OR(L160=PRINCIPAL!$I$47,L160=PRINCIPAL!$I$47+PRINCIPAL!$I$47,L160=PRINCIPAL!$I$47+PRINCIPAL!$I$47+PRINCIPAL!$I$47),0,IF(L160=PRINCIPAL!$J$47,VLOOKUP($AC$126,'Banco de Dados'!$B$4:$J$50,6,FALSE)*(1-(PRINCIPAL!$K$47/100)),IF(L160=PRINCIPAL!$L$47,VLOOKUP($AC$126,'Banco de Dados'!$B$4:$J$50,6,FALSE)*(1-(PRINCIPAL!$M$47/100)),IF(L160=PRINCIPAL!$N$47,VLOOKUP($AC$126,'Banco de Dados'!$B$4:$J$50,6,FALSE)*(1-(PRINCIPAL!$O$47/100)),VLOOKUP($AC$126,'Banco de Dados'!$B$4:$J$50,6,FALSE)))))))))),"")</f>
        <v/>
      </c>
      <c r="AC160" s="29" t="str">
        <f>IFERROR(AB160*(IFERROR(VLOOKUP($AC$126,'Banco de Dados'!$B$4:$J$50,4,FALSE),"ERRO")),"")</f>
        <v/>
      </c>
      <c r="AD160" s="29" t="str">
        <f t="shared" si="79"/>
        <v/>
      </c>
      <c r="AE160" s="103" t="str">
        <f>IFERROR(AD160*(C160*(PRINCIPAL!$G$47/100))*0.47*(44/12),"")</f>
        <v/>
      </c>
      <c r="AF160" s="111" t="str">
        <f t="shared" si="80"/>
        <v/>
      </c>
      <c r="AG160" s="30" t="str">
        <f>IFERROR(IF(AND(PRINCIPAL!$H$48&lt;&gt;"",OR(L160=PRINCIPAL!$I$48,L160=PRINCIPAL!$I$48+PRINCIPAL!$I$48,L160=PRINCIPAL!$I$48+PRINCIPAL!$I$48+PRINCIPAL!$I$48)),0,IF(AND(PRINCIPAL!$H$48&lt;&gt;"",L160=PRINCIPAL!$J$48),VLOOKUP($AH$126,'Banco de Dados'!$B$4:$J$50,8,FALSE)*PRINCIPAL!$H$48*(1-(PRINCIPAL!$K$48/100)),IF(AND(PRINCIPAL!$H$48&lt;&gt;"",L160=PRINCIPAL!$L$48),VLOOKUP($AH$126,'Banco de Dados'!$B$4:$J$50,8,FALSE)*PRINCIPAL!$H$48*(1-(PRINCIPAL!$M$48/100)),IF(AND(PRINCIPAL!$H$48&lt;&gt;"",L160=PRINCIPAL!$N$48),VLOOKUP($AH$126,'Banco de Dados'!$B$4:$J$50,8,FALSE)*PRINCIPAL!$H$48*(1-(PRINCIPAL!$O$48/100)),IF(PRINCIPAL!$H$48&lt;&gt;"",VLOOKUP($AH$126,'Banco de Dados'!$B$4:$J$50,8,FALSE)*PRINCIPAL!$H$48,IF(OR(L160=PRINCIPAL!$I$48,L160=PRINCIPAL!$I$48+PRINCIPAL!$I$48,L160=PRINCIPAL!$I$48+PRINCIPAL!$I$48+PRINCIPAL!$I$48),0,IF(L160=PRINCIPAL!$J$48,VLOOKUP($AH$126,'Banco de Dados'!$B$4:$J$50,6,FALSE)*(1-(PRINCIPAL!$K$48/100)),IF(L160=PRINCIPAL!$L$48,VLOOKUP($AH$126,'Banco de Dados'!$B$4:$J$50,6,FALSE)*(1-(PRINCIPAL!$M$48/100)),IF(L160=PRINCIPAL!$N$48,VLOOKUP($AH$126,'Banco de Dados'!$B$4:$J$50,6,FALSE)*(1-(PRINCIPAL!$O$48/100)),VLOOKUP($AH$126,'Banco de Dados'!$B$4:$J$50,6,FALSE)))))))))),"")</f>
        <v/>
      </c>
      <c r="AH160" s="29" t="str">
        <f>IFERROR(AG160*(IFERROR(VLOOKUP($AH$126,'Banco de Dados'!$B$4:$J$50,4,FALSE),"ERRO")),"")</f>
        <v/>
      </c>
      <c r="AI160" s="29" t="str">
        <f t="shared" si="81"/>
        <v/>
      </c>
      <c r="AJ160" s="103" t="str">
        <f>IFERROR(AI160*(C160*(PRINCIPAL!$G$48/100))*0.47*(44/12),"")</f>
        <v/>
      </c>
      <c r="AK160" s="111" t="str">
        <f t="shared" si="82"/>
        <v/>
      </c>
      <c r="AL160" s="30" t="str">
        <f>IFERROR(IF(AND(PRINCIPAL!$H$49&lt;&gt;"",OR(L160=PRINCIPAL!$I$49,L160=PRINCIPAL!$I$49+PRINCIPAL!$I$49,L160=PRINCIPAL!$I$49+PRINCIPAL!$I$49+PRINCIPAL!$I$49)),0,IF(AND(PRINCIPAL!$H$49&lt;&gt;"",L160=PRINCIPAL!$J$49),VLOOKUP($AM$126,'Banco de Dados'!$B$4:$J$50,8,FALSE)*PRINCIPAL!$H$49*(1-(PRINCIPAL!$K$49/100)),IF(AND(PRINCIPAL!$H$49&lt;&gt;"",L160=PRINCIPAL!$L$49),VLOOKUP($AM$126,'Banco de Dados'!$B$4:$J$50,8,FALSE)*PRINCIPAL!$H$49*(1-(PRINCIPAL!$M$49/100)),IF(AND(PRINCIPAL!$H$49&lt;&gt;"",L160=PRINCIPAL!$N$49),VLOOKUP($AM$126,'Banco de Dados'!$B$4:$J$50,8,FALSE)*PRINCIPAL!$H$49*(1-(PRINCIPAL!$O$49/100)),IF(PRINCIPAL!$H$49&lt;&gt;"",VLOOKUP($AM$126,'Banco de Dados'!$B$4:$J$50,8,FALSE)*PRINCIPAL!$H$49,IF(OR(L160=PRINCIPAL!$I$49,L160=PRINCIPAL!$I$49+PRINCIPAL!$I$49,L160=PRINCIPAL!$I$49+PRINCIPAL!$I$49+PRINCIPAL!$I$49),0,IF(L160=PRINCIPAL!$J$49,VLOOKUP($AM$126,'Banco de Dados'!$B$4:$J$50,6,FALSE)*(1-(PRINCIPAL!$K$49/100)),IF(L160=PRINCIPAL!$L$49,VLOOKUP($AM$126,'Banco de Dados'!$B$4:$J$50,6,FALSE)*(1-(PRINCIPAL!$M$49/100)),IF(L160=PRINCIPAL!$N$49,VLOOKUP($AM$126,'Banco de Dados'!$B$4:$J$50,6,FALSE)*(1-(PRINCIPAL!$O$49/100)),VLOOKUP($AM$126,'Banco de Dados'!$B$4:$J$50,6,FALSE)))))))))),"")</f>
        <v/>
      </c>
      <c r="AM160" s="29" t="str">
        <f>IFERROR(AL160*(IFERROR(VLOOKUP($AM$126,'Banco de Dados'!$B$4:$J$50,4,FALSE),"ERRO")),"")</f>
        <v/>
      </c>
      <c r="AN160" s="29" t="str">
        <f t="shared" si="83"/>
        <v/>
      </c>
      <c r="AO160" s="103" t="str">
        <f>IFERROR(AN160*(C160*(PRINCIPAL!$G$49/100))*0.47*(44/12),"")</f>
        <v/>
      </c>
      <c r="AP160" s="111" t="str">
        <f t="shared" si="84"/>
        <v/>
      </c>
      <c r="AQ160" s="30" t="str">
        <f>IFERROR(IF(AND(PRINCIPAL!$H$50&lt;&gt;"",OR(L160=PRINCIPAL!$I$50,L160=PRINCIPAL!$I$50+PRINCIPAL!$I$50,L160=PRINCIPAL!$I$50+PRINCIPAL!$I$50+PRINCIPAL!$I$50)),0,IF(AND(PRINCIPAL!$H$50&lt;&gt;"",L160=PRINCIPAL!$J$50),VLOOKUP($AR$126,'Banco de Dados'!$B$4:$J$50,8,FALSE)*PRINCIPAL!$H$50*(1-(PRINCIPAL!$K$50/100)),IF(AND(PRINCIPAL!$H$50&lt;&gt;"",L160=PRINCIPAL!$L$50),VLOOKUP($AR$126,'Banco de Dados'!$B$4:$J$50,8,FALSE)*PRINCIPAL!$H$50*(1-(PRINCIPAL!$M$50/100)),IF(AND(PRINCIPAL!$H$50&lt;&gt;"",L160=PRINCIPAL!$N$50),VLOOKUP($AR$126,'Banco de Dados'!$B$4:$J$50,8,FALSE)*PRINCIPAL!$H$50*(1-(PRINCIPAL!$O$50/100)),IF(PRINCIPAL!$H$50&lt;&gt;"",VLOOKUP($AR$126,'Banco de Dados'!$B$4:$J$50,8,FALSE)*PRINCIPAL!$H$50,IF(OR(L160=PRINCIPAL!$I$50,L160=PRINCIPAL!$I$50+PRINCIPAL!$I$50,L160=PRINCIPAL!$I$50+PRINCIPAL!$I$50+PRINCIPAL!$I$50),0,IF(L160=PRINCIPAL!$J$50,VLOOKUP($AR$126,'Banco de Dados'!$B$4:$J$50,6,FALSE)*(1-(PRINCIPAL!$K$50/100)),IF(L160=PRINCIPAL!$L$50,VLOOKUP($AR$126,'Banco de Dados'!$B$4:$J$50,6,FALSE)*(1-(PRINCIPAL!$M$50/100)),IF(L160=PRINCIPAL!$N$50,VLOOKUP($AR$126,'Banco de Dados'!$B$4:$J$50,6,FALSE)*(1-(PRINCIPAL!$O$50/100)),VLOOKUP($AR$126,'Banco de Dados'!$B$4:$J$50,6,FALSE)))))))))),"")</f>
        <v/>
      </c>
      <c r="AR160" s="29" t="str">
        <f>IFERROR(AQ160*(IFERROR(VLOOKUP($AR$126,'Banco de Dados'!$B$4:$J$50,4,FALSE),"ERRO")),"")</f>
        <v/>
      </c>
      <c r="AS160" s="29" t="str">
        <f t="shared" si="85"/>
        <v/>
      </c>
      <c r="AT160" s="103" t="str">
        <f>IFERROR(AS160*(C160*(PRINCIPAL!$G$50/100))*0.47*(44/12),"")</f>
        <v/>
      </c>
      <c r="AU160" s="111" t="str">
        <f t="shared" si="86"/>
        <v/>
      </c>
      <c r="AV160" s="30" t="str">
        <f>IFERROR(IF(AND(PRINCIPAL!$H$51&lt;&gt;"",OR(L160=PRINCIPAL!$I$51,L160=PRINCIPAL!$I$51+PRINCIPAL!$I$51,L160=PRINCIPAL!$I$51+PRINCIPAL!$I$51+PRINCIPAL!$I$51)),0,IF(AND(PRINCIPAL!$H$51&lt;&gt;"",L160=PRINCIPAL!$J$51),VLOOKUP($AW$126,'Banco de Dados'!$B$4:$J$50,8,FALSE)*PRINCIPAL!$H$51*(1-(PRINCIPAL!$K$51/100)),IF(AND(PRINCIPAL!$H$51&lt;&gt;"",L160=PRINCIPAL!$L$51),VLOOKUP($AW$126,'Banco de Dados'!$B$4:$J$50,8,FALSE)*PRINCIPAL!$H$51*(1-(PRINCIPAL!$M$51/100)),IF(AND(PRINCIPAL!$H$51&lt;&gt;"",L160=PRINCIPAL!$N$51),VLOOKUP($AW$126,'Banco de Dados'!$B$4:$J$50,8,FALSE)*PRINCIPAL!$H$51*(1-(PRINCIPAL!$O$51/100)),IF(PRINCIPAL!$H$51&lt;&gt;"",VLOOKUP($AW$126,'Banco de Dados'!$B$4:$J$50,8,FALSE)*PRINCIPAL!$H$51,IF(OR(L160=PRINCIPAL!$I$51,L160=PRINCIPAL!$I$51+PRINCIPAL!$I$51,L160=PRINCIPAL!$I$51+PRINCIPAL!$I$51+PRINCIPAL!$I$51),0,IF(L160=PRINCIPAL!$J$51,VLOOKUP($AW$126,'Banco de Dados'!$B$4:$J$50,6,FALSE)*(1-(PRINCIPAL!$K$51/100)),IF(L160=PRINCIPAL!$L$51,VLOOKUP($AW$126,'Banco de Dados'!$B$4:$J$50,6,FALSE)*(1-(PRINCIPAL!$M$51/100)),IF(L160=PRINCIPAL!$N$51,VLOOKUP($AW$126,'Banco de Dados'!$B$4:$J$50,6,FALSE)*(1-(PRINCIPAL!$O$51/100)),VLOOKUP($AW$126,'Banco de Dados'!$B$4:$J$50,6,FALSE)))))))))),"")</f>
        <v/>
      </c>
      <c r="AW160" s="29" t="str">
        <f>IFERROR(AV160*(IFERROR(VLOOKUP($AW$126,'Banco de Dados'!$B$4:$J$50,4,FALSE),"ERRO")),"")</f>
        <v/>
      </c>
      <c r="AX160" s="29" t="str">
        <f t="shared" si="87"/>
        <v/>
      </c>
      <c r="AY160" s="103" t="str">
        <f>IFERROR(AX160*(C160*(PRINCIPAL!$G$51/100))*0.47*(44/12),"")</f>
        <v/>
      </c>
      <c r="AZ160" s="111" t="str">
        <f t="shared" si="88"/>
        <v/>
      </c>
      <c r="BA160" s="30" t="str">
        <f>IFERROR(IF(AND(PRINCIPAL!$H$52&lt;&gt;"",OR(L160=PRINCIPAL!$I$52,L160=PRINCIPAL!$I$52+PRINCIPAL!$I$52,L160=PRINCIPAL!$I$52+PRINCIPAL!$I$52+PRINCIPAL!$I$52)),0,IF(AND(PRINCIPAL!$H$52&lt;&gt;"",L160=PRINCIPAL!$J$52),VLOOKUP($BB$126,'Banco de Dados'!$B$4:$J$50,8,FALSE)*PRINCIPAL!$H$52*(1-(PRINCIPAL!$K$52/100)),IF(AND(PRINCIPAL!$H$52&lt;&gt;"",L160=PRINCIPAL!$L$52),VLOOKUP($BB$126,'Banco de Dados'!$B$4:$J$50,8,FALSE)*PRINCIPAL!$H$52*(1-(PRINCIPAL!$M$52/100)),IF(AND(PRINCIPAL!$H$52&lt;&gt;"",L160=PRINCIPAL!$N$52),VLOOKUP($BB$126,'Banco de Dados'!$B$4:$J$50,8,FALSE)*PRINCIPAL!$H$52*(1-(PRINCIPAL!$O$52/100)),IF(PRINCIPAL!$H$52&lt;&gt;"",VLOOKUP($BB$126,'Banco de Dados'!$B$4:$J$50,8,FALSE)*PRINCIPAL!$H$52,IF(OR(L160=PRINCIPAL!$I$52,L160=PRINCIPAL!$I$52+PRINCIPAL!$I$52,L160=PRINCIPAL!$I$52+PRINCIPAL!$I$52+PRINCIPAL!$I$52),0,IF(L160=PRINCIPAL!$J$52,VLOOKUP($BB$126,'Banco de Dados'!$B$4:$J$50,6,FALSE)*(1-(PRINCIPAL!$K$52/100)),IF(L160=PRINCIPAL!$L$52,VLOOKUP($BB$126,'Banco de Dados'!$B$4:$J$50,6,FALSE)*(1-(PRINCIPAL!$M$52/100)),IF(L160=PRINCIPAL!$N$52,VLOOKUP($BB$126,'Banco de Dados'!$B$4:$J$50,6,FALSE)*(1-(PRINCIPAL!$O$52/100)),VLOOKUP($BB$126,'Banco de Dados'!$B$4:$J$50,6,FALSE)))))))))),"")</f>
        <v/>
      </c>
      <c r="BB160" s="29" t="str">
        <f>IFERROR(BA160*(IFERROR(VLOOKUP($BB$126,'Banco de Dados'!$B$4:$J$50,4,FALSE),"ERRO")),"")</f>
        <v/>
      </c>
      <c r="BC160" s="29" t="str">
        <f t="shared" si="89"/>
        <v/>
      </c>
      <c r="BD160" s="103" t="str">
        <f>IFERROR(BC160*(C160*(PRINCIPAL!$G$52/100))*0.47*(44/12),"")</f>
        <v/>
      </c>
      <c r="BE160" s="111" t="str">
        <f t="shared" si="90"/>
        <v/>
      </c>
      <c r="BF160" s="30" t="str">
        <f>IFERROR(IF(AND(PRINCIPAL!$H$53&lt;&gt;"",OR(L160=PRINCIPAL!$I$53,L160=PRINCIPAL!$I$53+PRINCIPAL!$I$53,L160=PRINCIPAL!$I$53+PRINCIPAL!$I$53+PRINCIPAL!$I$53)),0,IF(AND(PRINCIPAL!$H$53&lt;&gt;"",L160=PRINCIPAL!$J$53),VLOOKUP($BG$126,'Banco de Dados'!$B$4:$J$50,8,FALSE)*PRINCIPAL!$H$53*(1-(PRINCIPAL!$K$53/100)),IF(AND(PRINCIPAL!$H$53&lt;&gt;"",L160=PRINCIPAL!$L$53),VLOOKUP($BG$126,'Banco de Dados'!$B$4:$J$50,8,FALSE)*PRINCIPAL!$H$53*(1-(PRINCIPAL!$M$53/100)),IF(AND(PRINCIPAL!$H$53&lt;&gt;"",L160=PRINCIPAL!$N$53),VLOOKUP($BG$126,'Banco de Dados'!$B$4:$J$50,8,FALSE)*PRINCIPAL!$H$53*(1-(PRINCIPAL!$O$53/100)),IF(PRINCIPAL!$H$53&lt;&gt;"",VLOOKUP($BG$126,'Banco de Dados'!$B$4:$J$50,8,FALSE)*PRINCIPAL!$H$53,IF(OR(L160=PRINCIPAL!$I$53,L160=PRINCIPAL!$I$53+PRINCIPAL!$I$53,L160=PRINCIPAL!$I$53+PRINCIPAL!$I$53+PRINCIPAL!$I$53),0,IF(L160=PRINCIPAL!$J$53,VLOOKUP($BG$126,'Banco de Dados'!$B$4:$J$50,6,FALSE)*(1-(PRINCIPAL!$K$53/100)),IF(L160=PRINCIPAL!$L$53,VLOOKUP($BG$126,'Banco de Dados'!$B$4:$J$50,6,FALSE)*(1-(PRINCIPAL!$M$53/100)),IF(L160=PRINCIPAL!$N$53,VLOOKUP($BG$126,'Banco de Dados'!$B$4:$J$50,6,FALSE)*(1-(PRINCIPAL!$O$53/100)),VLOOKUP($BG$126,'Banco de Dados'!$B$4:$J$50,6,FALSE)))))))))),"")</f>
        <v/>
      </c>
      <c r="BG160" s="29" t="str">
        <f>IFERROR(BF160*(IFERROR(VLOOKUP($BG$126,'Banco de Dados'!$B$4:$J$50,4,FALSE),"ERRO")),"")</f>
        <v/>
      </c>
      <c r="BH160" s="29" t="str">
        <f t="shared" si="91"/>
        <v/>
      </c>
      <c r="BI160" s="103" t="str">
        <f>IFERROR(BH160*(C160*(PRINCIPAL!$G$53/100))*0.47*(44/12),"")</f>
        <v/>
      </c>
      <c r="BJ160" s="102" t="str">
        <f t="shared" si="92"/>
        <v/>
      </c>
    </row>
    <row r="161" spans="2:62" ht="12.75" customHeight="1" x14ac:dyDescent="0.3">
      <c r="B161" s="326">
        <f t="shared" si="74"/>
        <v>2053</v>
      </c>
      <c r="C161" s="340"/>
      <c r="D161" s="1"/>
      <c r="E161" s="116">
        <v>33</v>
      </c>
      <c r="F161" s="24" t="str">
        <f>IFERROR(VLOOKUP($G$126,'Banco de Dados'!$B$4:$J$50,6,FALSE),"")</f>
        <v/>
      </c>
      <c r="G161" s="25" t="str">
        <f>IFERROR(F161*(IFERROR(VLOOKUP($G$126,'Banco de Dados'!$B$4:$J$50,4,FALSE),"ERRO")),"")</f>
        <v/>
      </c>
      <c r="H161" s="25" t="str">
        <f t="shared" si="75"/>
        <v/>
      </c>
      <c r="I161" s="103" t="str">
        <f t="shared" si="76"/>
        <v/>
      </c>
      <c r="J161" s="117" t="str">
        <f t="shared" si="77"/>
        <v/>
      </c>
      <c r="K161" s="1"/>
      <c r="L161" s="91">
        <v>33</v>
      </c>
      <c r="M161" s="24" t="str">
        <f>IFERROR(IF(AND(PRINCIPAL!$H$44&lt;&gt;"",OR(L161=PRINCIPAL!$I$44,L161=PRINCIPAL!$I$44+PRINCIPAL!$I$44,L161=PRINCIPAL!$I$44+PRINCIPAL!$I$44+PRINCIPAL!$I$44)),0,IF(AND(PRINCIPAL!$H$44&lt;&gt;"",L161=PRINCIPAL!$J$44),VLOOKUP($N$126,'Banco de Dados'!$B$4:$J$50,8,FALSE)*PRINCIPAL!$H$44*(1-(PRINCIPAL!$K$44/100)),IF(AND(PRINCIPAL!$H$44&lt;&gt;"",L161=PRINCIPAL!$L$44),VLOOKUP($N$126,'Banco de Dados'!$B$4:$J$50,8,FALSE)*PRINCIPAL!$H$44*(1-(PRINCIPAL!$M$44/100)),IF(AND(PRINCIPAL!$H$44&lt;&gt;"",L161=PRINCIPAL!$N$44),VLOOKUP($N$126,'Banco de Dados'!$B$4:$J$50,8,FALSE)*PRINCIPAL!$H$44*(1-(PRINCIPAL!$O$44/100)),IF(PRINCIPAL!$H$44&lt;&gt;"",VLOOKUP($N$126,'Banco de Dados'!$B$4:$J$50,8,FALSE)*PRINCIPAL!$H$44,IF(OR(L161=PRINCIPAL!$I$44,L161=PRINCIPAL!$I$44+PRINCIPAL!$I$44,L161=PRINCIPAL!$I$44+PRINCIPAL!$I$44+PRINCIPAL!$I$44),0,IF(L161=PRINCIPAL!$J$44,VLOOKUP($N$126,'Banco de Dados'!$B$4:$J$50,6,FALSE)*(1-(PRINCIPAL!$K$44/100)),IF(L161=PRINCIPAL!$L$44,VLOOKUP($N$126,'Banco de Dados'!$B$4:$J$50,6,FALSE)*(1-(PRINCIPAL!$M$44/100)),IF(L161=PRINCIPAL!$N$44,VLOOKUP($N$126,'Banco de Dados'!$B$4:$J$50,6,FALSE)*(1-(PRINCIPAL!$O$44/100)),VLOOKUP($N$126,'Banco de Dados'!$B$4:$J$50,6,FALSE)))))))))),"")</f>
        <v/>
      </c>
      <c r="N161" s="25" t="str">
        <f>IFERROR(M161*(IFERROR(VLOOKUP($N$126,'Banco de Dados'!$B$4:$J$50,4,FALSE),"ERRO")),"")</f>
        <v/>
      </c>
      <c r="O161" s="25" t="str">
        <f t="shared" si="72"/>
        <v/>
      </c>
      <c r="P161" s="103" t="str">
        <f>IFERROR(O161*(C161*(PRINCIPAL!$G$44/100))*0.47*(44/12),"")</f>
        <v/>
      </c>
      <c r="Q161" s="107" t="str">
        <f t="shared" si="95"/>
        <v/>
      </c>
      <c r="R161" s="29" t="str">
        <f>IFERROR(IF(AND(PRINCIPAL!$H$45&lt;&gt;"",OR(L161=PRINCIPAL!$I$45,L161=PRINCIPAL!$I$45+PRINCIPAL!$I$45,L161=PRINCIPAL!$I$45+PRINCIPAL!$I$45+PRINCIPAL!$I$45)),0,IF(AND(PRINCIPAL!$H$45&lt;&gt;"",L161=PRINCIPAL!$J$45),VLOOKUP($S$126,'Banco de Dados'!$B$4:$J$50,8,FALSE)*PRINCIPAL!$H$45*(1-(PRINCIPAL!$K$45/100)),IF(AND(PRINCIPAL!$H$45&lt;&gt;"",L161=PRINCIPAL!$L$45),VLOOKUP($S$126,'Banco de Dados'!$B$4:$J$50,8,FALSE)*PRINCIPAL!$H$45*(1-(PRINCIPAL!$M$45/100)),IF(AND(PRINCIPAL!$H$45&lt;&gt;"",L161=PRINCIPAL!$N$45),VLOOKUP($S$126,'Banco de Dados'!$B$4:$J$50,8,FALSE)*PRINCIPAL!$H$45*(1-(PRINCIPAL!$O$45/100)),IF(PRINCIPAL!$H$45&lt;&gt;"",VLOOKUP($S$126,'Banco de Dados'!$B$4:$J$50,8,FALSE)*PRINCIPAL!$H$45,IF(OR(L161=PRINCIPAL!$I$45,L161=PRINCIPAL!$I$45+PRINCIPAL!$I$45,L161=PRINCIPAL!$I$45+PRINCIPAL!$I$45+PRINCIPAL!$I$45),0,IF(L161=PRINCIPAL!$J$45,VLOOKUP($S$126,'Banco de Dados'!$B$4:$J$50,6,FALSE)*(1-(PRINCIPAL!$K$45/100)),IF(L161=PRINCIPAL!$L$45,VLOOKUP($S$126,'Banco de Dados'!$B$4:$J$50,6,FALSE)*(1-(PRINCIPAL!$M$45/100)),IF(L161=PRINCIPAL!$N$45,VLOOKUP($S$126,'Banco de Dados'!$B$4:$J$50,6,FALSE)*(1-(PRINCIPAL!$O$45/100)),VLOOKUP($S$126,'Banco de Dados'!$B$4:$J$50,6,FALSE)))))))))),"")</f>
        <v/>
      </c>
      <c r="S161" s="29" t="str">
        <f>IFERROR(R161*(IFERROR(VLOOKUP($S$126,'Banco de Dados'!$B$4:$J$50,4,FALSE),"ERRO")),"")</f>
        <v/>
      </c>
      <c r="T161" s="29" t="str">
        <f t="shared" si="78"/>
        <v/>
      </c>
      <c r="U161" s="103" t="str">
        <f>IFERROR(T161*(C161*(PRINCIPAL!$G$45/100))*0.47*(44/12),"")</f>
        <v/>
      </c>
      <c r="V161" s="103" t="str">
        <f t="shared" si="96"/>
        <v/>
      </c>
      <c r="W161" s="30" t="str">
        <f>IFERROR(IF(AND(PRINCIPAL!$H$46&lt;&gt;"",OR(L161=PRINCIPAL!$I$46,L161=PRINCIPAL!$I$46+PRINCIPAL!$I$46,L161=PRINCIPAL!$I$46+PRINCIPAL!$I$46+PRINCIPAL!$I$46)),0,IF(AND(PRINCIPAL!$H$46&lt;&gt;"",L161=PRINCIPAL!$J$46),VLOOKUP($X$126,'Banco de Dados'!$B$4:$J$50,8,FALSE)*PRINCIPAL!$H$46*(1-(PRINCIPAL!$K$46/100)),IF(AND(PRINCIPAL!$H$46&lt;&gt;"",L161=PRINCIPAL!$L$46),VLOOKUP($X$126,'Banco de Dados'!$B$4:$J$50,8,FALSE)*PRINCIPAL!$H$46*(1-(PRINCIPAL!$M$46/100)),IF(AND(PRINCIPAL!$H$46&lt;&gt;"",L161=PRINCIPAL!$N$46),VLOOKUP($X$126,'Banco de Dados'!$B$4:$J$50,8,FALSE)*PRINCIPAL!$H$46*(1-(PRINCIPAL!$O$46/100)),IF(PRINCIPAL!$H$46&lt;&gt;"",VLOOKUP($X$126,'Banco de Dados'!$B$4:$J$50,8,FALSE)*PRINCIPAL!$H$46,IF(OR(L161=PRINCIPAL!$I$46,L161=PRINCIPAL!$I$46+PRINCIPAL!$I$46,L161=PRINCIPAL!$I$46+PRINCIPAL!$I$46+PRINCIPAL!$I$46),0,IF(L161=PRINCIPAL!$J$46,VLOOKUP($X$126,'Banco de Dados'!$B$4:$J$50,6,FALSE)*(1-(PRINCIPAL!$K$46/100)),IF(L161=PRINCIPAL!$L$46,VLOOKUP($X$126,'Banco de Dados'!$B$4:$J$50,6,FALSE)*(1-(PRINCIPAL!$M$46/100)),IF(L161=PRINCIPAL!$N$46,VLOOKUP($X$126,'Banco de Dados'!$B$4:$J$50,6,FALSE)*(1-(PRINCIPAL!$O$46/100)),VLOOKUP($X$126,'Banco de Dados'!$B$4:$J$50,6,FALSE)))))))))),"")</f>
        <v/>
      </c>
      <c r="X161" s="29" t="str">
        <f>IFERROR(W161*(IFERROR(VLOOKUP($X$126,'Banco de Dados'!$B$4:$J$50,4,FALSE),"ERRO")),"")</f>
        <v/>
      </c>
      <c r="Y161" s="29" t="str">
        <f t="shared" si="93"/>
        <v/>
      </c>
      <c r="Z161" s="103" t="str">
        <f>IFERROR(Y161*(C161*(PRINCIPAL!$G$46/100))*0.47*(44/12),"")</f>
        <v/>
      </c>
      <c r="AA161" s="111" t="str">
        <f t="shared" si="94"/>
        <v/>
      </c>
      <c r="AB161" s="30" t="str">
        <f>IFERROR(IF(AND(PRINCIPAL!$H$47&lt;&gt;"",OR(L161=PRINCIPAL!$I$47,L161=PRINCIPAL!$I$47+PRINCIPAL!$I$47,L161=PRINCIPAL!$I$47+PRINCIPAL!$I$47+PRINCIPAL!$I$47)),0,IF(AND(PRINCIPAL!$H$47&lt;&gt;"",L161=PRINCIPAL!$J$47),VLOOKUP($AC$126,'Banco de Dados'!$B$4:$J$50,8,FALSE)*PRINCIPAL!$H$47*(1-(PRINCIPAL!$K$47/100)),IF(AND(PRINCIPAL!$H$47&lt;&gt;"",L161=PRINCIPAL!$L$47),VLOOKUP($AC$126,'Banco de Dados'!$B$4:$J$50,8,FALSE)*PRINCIPAL!$H$47*(1-(PRINCIPAL!$M$47/100)),IF(AND(PRINCIPAL!$H$47&lt;&gt;"",L161=PRINCIPAL!$N$47),VLOOKUP($AC$126,'Banco de Dados'!$B$4:$J$50,8,FALSE)*PRINCIPAL!$H$47*(1-(PRINCIPAL!$O$47/100)),IF(PRINCIPAL!$H$47&lt;&gt;"",VLOOKUP($AC$126,'Banco de Dados'!$B$4:$J$50,8,FALSE)*PRINCIPAL!$H$47,IF(OR(L161=PRINCIPAL!$I$47,L161=PRINCIPAL!$I$47+PRINCIPAL!$I$47,L161=PRINCIPAL!$I$47+PRINCIPAL!$I$47+PRINCIPAL!$I$47),0,IF(L161=PRINCIPAL!$J$47,VLOOKUP($AC$126,'Banco de Dados'!$B$4:$J$50,6,FALSE)*(1-(PRINCIPAL!$K$47/100)),IF(L161=PRINCIPAL!$L$47,VLOOKUP($AC$126,'Banco de Dados'!$B$4:$J$50,6,FALSE)*(1-(PRINCIPAL!$M$47/100)),IF(L161=PRINCIPAL!$N$47,VLOOKUP($AC$126,'Banco de Dados'!$B$4:$J$50,6,FALSE)*(1-(PRINCIPAL!$O$47/100)),VLOOKUP($AC$126,'Banco de Dados'!$B$4:$J$50,6,FALSE)))))))))),"")</f>
        <v/>
      </c>
      <c r="AC161" s="29" t="str">
        <f>IFERROR(AB161*(IFERROR(VLOOKUP($AC$126,'Banco de Dados'!$B$4:$J$50,4,FALSE),"ERRO")),"")</f>
        <v/>
      </c>
      <c r="AD161" s="29" t="str">
        <f t="shared" si="79"/>
        <v/>
      </c>
      <c r="AE161" s="103" t="str">
        <f>IFERROR(AD161*(C161*(PRINCIPAL!$G$47/100))*0.47*(44/12),"")</f>
        <v/>
      </c>
      <c r="AF161" s="111" t="str">
        <f t="shared" si="80"/>
        <v/>
      </c>
      <c r="AG161" s="30" t="str">
        <f>IFERROR(IF(AND(PRINCIPAL!$H$48&lt;&gt;"",OR(L161=PRINCIPAL!$I$48,L161=PRINCIPAL!$I$48+PRINCIPAL!$I$48,L161=PRINCIPAL!$I$48+PRINCIPAL!$I$48+PRINCIPAL!$I$48)),0,IF(AND(PRINCIPAL!$H$48&lt;&gt;"",L161=PRINCIPAL!$J$48),VLOOKUP($AH$126,'Banco de Dados'!$B$4:$J$50,8,FALSE)*PRINCIPAL!$H$48*(1-(PRINCIPAL!$K$48/100)),IF(AND(PRINCIPAL!$H$48&lt;&gt;"",L161=PRINCIPAL!$L$48),VLOOKUP($AH$126,'Banco de Dados'!$B$4:$J$50,8,FALSE)*PRINCIPAL!$H$48*(1-(PRINCIPAL!$M$48/100)),IF(AND(PRINCIPAL!$H$48&lt;&gt;"",L161=PRINCIPAL!$N$48),VLOOKUP($AH$126,'Banco de Dados'!$B$4:$J$50,8,FALSE)*PRINCIPAL!$H$48*(1-(PRINCIPAL!$O$48/100)),IF(PRINCIPAL!$H$48&lt;&gt;"",VLOOKUP($AH$126,'Banco de Dados'!$B$4:$J$50,8,FALSE)*PRINCIPAL!$H$48,IF(OR(L161=PRINCIPAL!$I$48,L161=PRINCIPAL!$I$48+PRINCIPAL!$I$48,L161=PRINCIPAL!$I$48+PRINCIPAL!$I$48+PRINCIPAL!$I$48),0,IF(L161=PRINCIPAL!$J$48,VLOOKUP($AH$126,'Banco de Dados'!$B$4:$J$50,6,FALSE)*(1-(PRINCIPAL!$K$48/100)),IF(L161=PRINCIPAL!$L$48,VLOOKUP($AH$126,'Banco de Dados'!$B$4:$J$50,6,FALSE)*(1-(PRINCIPAL!$M$48/100)),IF(L161=PRINCIPAL!$N$48,VLOOKUP($AH$126,'Banco de Dados'!$B$4:$J$50,6,FALSE)*(1-(PRINCIPAL!$O$48/100)),VLOOKUP($AH$126,'Banco de Dados'!$B$4:$J$50,6,FALSE)))))))))),"")</f>
        <v/>
      </c>
      <c r="AH161" s="29" t="str">
        <f>IFERROR(AG161*(IFERROR(VLOOKUP($AH$126,'Banco de Dados'!$B$4:$J$50,4,FALSE),"ERRO")),"")</f>
        <v/>
      </c>
      <c r="AI161" s="29" t="str">
        <f t="shared" si="81"/>
        <v/>
      </c>
      <c r="AJ161" s="103" t="str">
        <f>IFERROR(AI161*(C161*(PRINCIPAL!$G$48/100))*0.47*(44/12),"")</f>
        <v/>
      </c>
      <c r="AK161" s="111" t="str">
        <f t="shared" si="82"/>
        <v/>
      </c>
      <c r="AL161" s="30" t="str">
        <f>IFERROR(IF(AND(PRINCIPAL!$H$49&lt;&gt;"",OR(L161=PRINCIPAL!$I$49,L161=PRINCIPAL!$I$49+PRINCIPAL!$I$49,L161=PRINCIPAL!$I$49+PRINCIPAL!$I$49+PRINCIPAL!$I$49)),0,IF(AND(PRINCIPAL!$H$49&lt;&gt;"",L161=PRINCIPAL!$J$49),VLOOKUP($AM$126,'Banco de Dados'!$B$4:$J$50,8,FALSE)*PRINCIPAL!$H$49*(1-(PRINCIPAL!$K$49/100)),IF(AND(PRINCIPAL!$H$49&lt;&gt;"",L161=PRINCIPAL!$L$49),VLOOKUP($AM$126,'Banco de Dados'!$B$4:$J$50,8,FALSE)*PRINCIPAL!$H$49*(1-(PRINCIPAL!$M$49/100)),IF(AND(PRINCIPAL!$H$49&lt;&gt;"",L161=PRINCIPAL!$N$49),VLOOKUP($AM$126,'Banco de Dados'!$B$4:$J$50,8,FALSE)*PRINCIPAL!$H$49*(1-(PRINCIPAL!$O$49/100)),IF(PRINCIPAL!$H$49&lt;&gt;"",VLOOKUP($AM$126,'Banco de Dados'!$B$4:$J$50,8,FALSE)*PRINCIPAL!$H$49,IF(OR(L161=PRINCIPAL!$I$49,L161=PRINCIPAL!$I$49+PRINCIPAL!$I$49,L161=PRINCIPAL!$I$49+PRINCIPAL!$I$49+PRINCIPAL!$I$49),0,IF(L161=PRINCIPAL!$J$49,VLOOKUP($AM$126,'Banco de Dados'!$B$4:$J$50,6,FALSE)*(1-(PRINCIPAL!$K$49/100)),IF(L161=PRINCIPAL!$L$49,VLOOKUP($AM$126,'Banco de Dados'!$B$4:$J$50,6,FALSE)*(1-(PRINCIPAL!$M$49/100)),IF(L161=PRINCIPAL!$N$49,VLOOKUP($AM$126,'Banco de Dados'!$B$4:$J$50,6,FALSE)*(1-(PRINCIPAL!$O$49/100)),VLOOKUP($AM$126,'Banco de Dados'!$B$4:$J$50,6,FALSE)))))))))),"")</f>
        <v/>
      </c>
      <c r="AM161" s="29" t="str">
        <f>IFERROR(AL161*(IFERROR(VLOOKUP($AM$126,'Banco de Dados'!$B$4:$J$50,4,FALSE),"ERRO")),"")</f>
        <v/>
      </c>
      <c r="AN161" s="29" t="str">
        <f t="shared" si="83"/>
        <v/>
      </c>
      <c r="AO161" s="103" t="str">
        <f>IFERROR(AN161*(C161*(PRINCIPAL!$G$49/100))*0.47*(44/12),"")</f>
        <v/>
      </c>
      <c r="AP161" s="111" t="str">
        <f t="shared" si="84"/>
        <v/>
      </c>
      <c r="AQ161" s="30" t="str">
        <f>IFERROR(IF(AND(PRINCIPAL!$H$50&lt;&gt;"",OR(L161=PRINCIPAL!$I$50,L161=PRINCIPAL!$I$50+PRINCIPAL!$I$50,L161=PRINCIPAL!$I$50+PRINCIPAL!$I$50+PRINCIPAL!$I$50)),0,IF(AND(PRINCIPAL!$H$50&lt;&gt;"",L161=PRINCIPAL!$J$50),VLOOKUP($AR$126,'Banco de Dados'!$B$4:$J$50,8,FALSE)*PRINCIPAL!$H$50*(1-(PRINCIPAL!$K$50/100)),IF(AND(PRINCIPAL!$H$50&lt;&gt;"",L161=PRINCIPAL!$L$50),VLOOKUP($AR$126,'Banco de Dados'!$B$4:$J$50,8,FALSE)*PRINCIPAL!$H$50*(1-(PRINCIPAL!$M$50/100)),IF(AND(PRINCIPAL!$H$50&lt;&gt;"",L161=PRINCIPAL!$N$50),VLOOKUP($AR$126,'Banco de Dados'!$B$4:$J$50,8,FALSE)*PRINCIPAL!$H$50*(1-(PRINCIPAL!$O$50/100)),IF(PRINCIPAL!$H$50&lt;&gt;"",VLOOKUP($AR$126,'Banco de Dados'!$B$4:$J$50,8,FALSE)*PRINCIPAL!$H$50,IF(OR(L161=PRINCIPAL!$I$50,L161=PRINCIPAL!$I$50+PRINCIPAL!$I$50,L161=PRINCIPAL!$I$50+PRINCIPAL!$I$50+PRINCIPAL!$I$50),0,IF(L161=PRINCIPAL!$J$50,VLOOKUP($AR$126,'Banco de Dados'!$B$4:$J$50,6,FALSE)*(1-(PRINCIPAL!$K$50/100)),IF(L161=PRINCIPAL!$L$50,VLOOKUP($AR$126,'Banco de Dados'!$B$4:$J$50,6,FALSE)*(1-(PRINCIPAL!$M$50/100)),IF(L161=PRINCIPAL!$N$50,VLOOKUP($AR$126,'Banco de Dados'!$B$4:$J$50,6,FALSE)*(1-(PRINCIPAL!$O$50/100)),VLOOKUP($AR$126,'Banco de Dados'!$B$4:$J$50,6,FALSE)))))))))),"")</f>
        <v/>
      </c>
      <c r="AR161" s="29" t="str">
        <f>IFERROR(AQ161*(IFERROR(VLOOKUP($AR$126,'Banco de Dados'!$B$4:$J$50,4,FALSE),"ERRO")),"")</f>
        <v/>
      </c>
      <c r="AS161" s="29" t="str">
        <f t="shared" si="85"/>
        <v/>
      </c>
      <c r="AT161" s="103" t="str">
        <f>IFERROR(AS161*(C161*(PRINCIPAL!$G$50/100))*0.47*(44/12),"")</f>
        <v/>
      </c>
      <c r="AU161" s="111" t="str">
        <f t="shared" si="86"/>
        <v/>
      </c>
      <c r="AV161" s="30" t="str">
        <f>IFERROR(IF(AND(PRINCIPAL!$H$51&lt;&gt;"",OR(L161=PRINCIPAL!$I$51,L161=PRINCIPAL!$I$51+PRINCIPAL!$I$51,L161=PRINCIPAL!$I$51+PRINCIPAL!$I$51+PRINCIPAL!$I$51)),0,IF(AND(PRINCIPAL!$H$51&lt;&gt;"",L161=PRINCIPAL!$J$51),VLOOKUP($AW$126,'Banco de Dados'!$B$4:$J$50,8,FALSE)*PRINCIPAL!$H$51*(1-(PRINCIPAL!$K$51/100)),IF(AND(PRINCIPAL!$H$51&lt;&gt;"",L161=PRINCIPAL!$L$51),VLOOKUP($AW$126,'Banco de Dados'!$B$4:$J$50,8,FALSE)*PRINCIPAL!$H$51*(1-(PRINCIPAL!$M$51/100)),IF(AND(PRINCIPAL!$H$51&lt;&gt;"",L161=PRINCIPAL!$N$51),VLOOKUP($AW$126,'Banco de Dados'!$B$4:$J$50,8,FALSE)*PRINCIPAL!$H$51*(1-(PRINCIPAL!$O$51/100)),IF(PRINCIPAL!$H$51&lt;&gt;"",VLOOKUP($AW$126,'Banco de Dados'!$B$4:$J$50,8,FALSE)*PRINCIPAL!$H$51,IF(OR(L161=PRINCIPAL!$I$51,L161=PRINCIPAL!$I$51+PRINCIPAL!$I$51,L161=PRINCIPAL!$I$51+PRINCIPAL!$I$51+PRINCIPAL!$I$51),0,IF(L161=PRINCIPAL!$J$51,VLOOKUP($AW$126,'Banco de Dados'!$B$4:$J$50,6,FALSE)*(1-(PRINCIPAL!$K$51/100)),IF(L161=PRINCIPAL!$L$51,VLOOKUP($AW$126,'Banco de Dados'!$B$4:$J$50,6,FALSE)*(1-(PRINCIPAL!$M$51/100)),IF(L161=PRINCIPAL!$N$51,VLOOKUP($AW$126,'Banco de Dados'!$B$4:$J$50,6,FALSE)*(1-(PRINCIPAL!$O$51/100)),VLOOKUP($AW$126,'Banco de Dados'!$B$4:$J$50,6,FALSE)))))))))),"")</f>
        <v/>
      </c>
      <c r="AW161" s="29" t="str">
        <f>IFERROR(AV161*(IFERROR(VLOOKUP($AW$126,'Banco de Dados'!$B$4:$J$50,4,FALSE),"ERRO")),"")</f>
        <v/>
      </c>
      <c r="AX161" s="29" t="str">
        <f t="shared" si="87"/>
        <v/>
      </c>
      <c r="AY161" s="103" t="str">
        <f>IFERROR(AX161*(C161*(PRINCIPAL!$G$51/100))*0.47*(44/12),"")</f>
        <v/>
      </c>
      <c r="AZ161" s="111" t="str">
        <f t="shared" si="88"/>
        <v/>
      </c>
      <c r="BA161" s="30" t="str">
        <f>IFERROR(IF(AND(PRINCIPAL!$H$52&lt;&gt;"",OR(L161=PRINCIPAL!$I$52,L161=PRINCIPAL!$I$52+PRINCIPAL!$I$52,L161=PRINCIPAL!$I$52+PRINCIPAL!$I$52+PRINCIPAL!$I$52)),0,IF(AND(PRINCIPAL!$H$52&lt;&gt;"",L161=PRINCIPAL!$J$52),VLOOKUP($BB$126,'Banco de Dados'!$B$4:$J$50,8,FALSE)*PRINCIPAL!$H$52*(1-(PRINCIPAL!$K$52/100)),IF(AND(PRINCIPAL!$H$52&lt;&gt;"",L161=PRINCIPAL!$L$52),VLOOKUP($BB$126,'Banco de Dados'!$B$4:$J$50,8,FALSE)*PRINCIPAL!$H$52*(1-(PRINCIPAL!$M$52/100)),IF(AND(PRINCIPAL!$H$52&lt;&gt;"",L161=PRINCIPAL!$N$52),VLOOKUP($BB$126,'Banco de Dados'!$B$4:$J$50,8,FALSE)*PRINCIPAL!$H$52*(1-(PRINCIPAL!$O$52/100)),IF(PRINCIPAL!$H$52&lt;&gt;"",VLOOKUP($BB$126,'Banco de Dados'!$B$4:$J$50,8,FALSE)*PRINCIPAL!$H$52,IF(OR(L161=PRINCIPAL!$I$52,L161=PRINCIPAL!$I$52+PRINCIPAL!$I$52,L161=PRINCIPAL!$I$52+PRINCIPAL!$I$52+PRINCIPAL!$I$52),0,IF(L161=PRINCIPAL!$J$52,VLOOKUP($BB$126,'Banco de Dados'!$B$4:$J$50,6,FALSE)*(1-(PRINCIPAL!$K$52/100)),IF(L161=PRINCIPAL!$L$52,VLOOKUP($BB$126,'Banco de Dados'!$B$4:$J$50,6,FALSE)*(1-(PRINCIPAL!$M$52/100)),IF(L161=PRINCIPAL!$N$52,VLOOKUP($BB$126,'Banco de Dados'!$B$4:$J$50,6,FALSE)*(1-(PRINCIPAL!$O$52/100)),VLOOKUP($BB$126,'Banco de Dados'!$B$4:$J$50,6,FALSE)))))))))),"")</f>
        <v/>
      </c>
      <c r="BB161" s="29" t="str">
        <f>IFERROR(BA161*(IFERROR(VLOOKUP($BB$126,'Banco de Dados'!$B$4:$J$50,4,FALSE),"ERRO")),"")</f>
        <v/>
      </c>
      <c r="BC161" s="29" t="str">
        <f t="shared" si="89"/>
        <v/>
      </c>
      <c r="BD161" s="103" t="str">
        <f>IFERROR(BC161*(C161*(PRINCIPAL!$G$52/100))*0.47*(44/12),"")</f>
        <v/>
      </c>
      <c r="BE161" s="111" t="str">
        <f t="shared" si="90"/>
        <v/>
      </c>
      <c r="BF161" s="30" t="str">
        <f>IFERROR(IF(AND(PRINCIPAL!$H$53&lt;&gt;"",OR(L161=PRINCIPAL!$I$53,L161=PRINCIPAL!$I$53+PRINCIPAL!$I$53,L161=PRINCIPAL!$I$53+PRINCIPAL!$I$53+PRINCIPAL!$I$53)),0,IF(AND(PRINCIPAL!$H$53&lt;&gt;"",L161=PRINCIPAL!$J$53),VLOOKUP($BG$126,'Banco de Dados'!$B$4:$J$50,8,FALSE)*PRINCIPAL!$H$53*(1-(PRINCIPAL!$K$53/100)),IF(AND(PRINCIPAL!$H$53&lt;&gt;"",L161=PRINCIPAL!$L$53),VLOOKUP($BG$126,'Banco de Dados'!$B$4:$J$50,8,FALSE)*PRINCIPAL!$H$53*(1-(PRINCIPAL!$M$53/100)),IF(AND(PRINCIPAL!$H$53&lt;&gt;"",L161=PRINCIPAL!$N$53),VLOOKUP($BG$126,'Banco de Dados'!$B$4:$J$50,8,FALSE)*PRINCIPAL!$H$53*(1-(PRINCIPAL!$O$53/100)),IF(PRINCIPAL!$H$53&lt;&gt;"",VLOOKUP($BG$126,'Banco de Dados'!$B$4:$J$50,8,FALSE)*PRINCIPAL!$H$53,IF(OR(L161=PRINCIPAL!$I$53,L161=PRINCIPAL!$I$53+PRINCIPAL!$I$53,L161=PRINCIPAL!$I$53+PRINCIPAL!$I$53+PRINCIPAL!$I$53),0,IF(L161=PRINCIPAL!$J$53,VLOOKUP($BG$126,'Banco de Dados'!$B$4:$J$50,6,FALSE)*(1-(PRINCIPAL!$K$53/100)),IF(L161=PRINCIPAL!$L$53,VLOOKUP($BG$126,'Banco de Dados'!$B$4:$J$50,6,FALSE)*(1-(PRINCIPAL!$M$53/100)),IF(L161=PRINCIPAL!$N$53,VLOOKUP($BG$126,'Banco de Dados'!$B$4:$J$50,6,FALSE)*(1-(PRINCIPAL!$O$53/100)),VLOOKUP($BG$126,'Banco de Dados'!$B$4:$J$50,6,FALSE)))))))))),"")</f>
        <v/>
      </c>
      <c r="BG161" s="29" t="str">
        <f>IFERROR(BF161*(IFERROR(VLOOKUP($BG$126,'Banco de Dados'!$B$4:$J$50,4,FALSE),"ERRO")),"")</f>
        <v/>
      </c>
      <c r="BH161" s="29" t="str">
        <f t="shared" si="91"/>
        <v/>
      </c>
      <c r="BI161" s="103" t="str">
        <f>IFERROR(BH161*(C161*(PRINCIPAL!$G$53/100))*0.47*(44/12),"")</f>
        <v/>
      </c>
      <c r="BJ161" s="102" t="str">
        <f t="shared" si="92"/>
        <v/>
      </c>
    </row>
    <row r="162" spans="2:62" ht="12.75" customHeight="1" x14ac:dyDescent="0.3">
      <c r="B162" s="326">
        <f t="shared" si="74"/>
        <v>2054</v>
      </c>
      <c r="C162" s="340"/>
      <c r="D162" s="1"/>
      <c r="E162" s="118">
        <v>34</v>
      </c>
      <c r="F162" s="24" t="str">
        <f>IFERROR(VLOOKUP($G$126,'Banco de Dados'!$B$4:$J$50,6,FALSE),"")</f>
        <v/>
      </c>
      <c r="G162" s="25" t="str">
        <f>IFERROR(F162*(IFERROR(VLOOKUP($G$126,'Banco de Dados'!$B$4:$J$50,4,FALSE),"ERRO")),"")</f>
        <v/>
      </c>
      <c r="H162" s="25" t="str">
        <f t="shared" si="75"/>
        <v/>
      </c>
      <c r="I162" s="103" t="str">
        <f t="shared" si="76"/>
        <v/>
      </c>
      <c r="J162" s="117" t="str">
        <f t="shared" si="77"/>
        <v/>
      </c>
      <c r="K162" s="1"/>
      <c r="L162" s="91">
        <v>34</v>
      </c>
      <c r="M162" s="24" t="str">
        <f>IFERROR(IF(AND(PRINCIPAL!$H$44&lt;&gt;"",OR(L162=PRINCIPAL!$I$44,L162=PRINCIPAL!$I$44+PRINCIPAL!$I$44,L162=PRINCIPAL!$I$44+PRINCIPAL!$I$44+PRINCIPAL!$I$44)),0,IF(AND(PRINCIPAL!$H$44&lt;&gt;"",L162=PRINCIPAL!$J$44),VLOOKUP($N$126,'Banco de Dados'!$B$4:$J$50,8,FALSE)*PRINCIPAL!$H$44*(1-(PRINCIPAL!$K$44/100)),IF(AND(PRINCIPAL!$H$44&lt;&gt;"",L162=PRINCIPAL!$L$44),VLOOKUP($N$126,'Banco de Dados'!$B$4:$J$50,8,FALSE)*PRINCIPAL!$H$44*(1-(PRINCIPAL!$M$44/100)),IF(AND(PRINCIPAL!$H$44&lt;&gt;"",L162=PRINCIPAL!$N$44),VLOOKUP($N$126,'Banco de Dados'!$B$4:$J$50,8,FALSE)*PRINCIPAL!$H$44*(1-(PRINCIPAL!$O$44/100)),IF(PRINCIPAL!$H$44&lt;&gt;"",VLOOKUP($N$126,'Banco de Dados'!$B$4:$J$50,8,FALSE)*PRINCIPAL!$H$44,IF(OR(L162=PRINCIPAL!$I$44,L162=PRINCIPAL!$I$44+PRINCIPAL!$I$44,L162=PRINCIPAL!$I$44+PRINCIPAL!$I$44+PRINCIPAL!$I$44),0,IF(L162=PRINCIPAL!$J$44,VLOOKUP($N$126,'Banco de Dados'!$B$4:$J$50,6,FALSE)*(1-(PRINCIPAL!$K$44/100)),IF(L162=PRINCIPAL!$L$44,VLOOKUP($N$126,'Banco de Dados'!$B$4:$J$50,6,FALSE)*(1-(PRINCIPAL!$M$44/100)),IF(L162=PRINCIPAL!$N$44,VLOOKUP($N$126,'Banco de Dados'!$B$4:$J$50,6,FALSE)*(1-(PRINCIPAL!$O$44/100)),VLOOKUP($N$126,'Banco de Dados'!$B$4:$J$50,6,FALSE)))))))))),"")</f>
        <v/>
      </c>
      <c r="N162" s="25" t="str">
        <f>IFERROR(M162*(IFERROR(VLOOKUP($N$126,'Banco de Dados'!$B$4:$J$50,4,FALSE),"ERRO")),"")</f>
        <v/>
      </c>
      <c r="O162" s="25" t="str">
        <f t="shared" si="72"/>
        <v/>
      </c>
      <c r="P162" s="103" t="str">
        <f>IFERROR(O162*(C162*(PRINCIPAL!$G$44/100))*0.47*(44/12),"")</f>
        <v/>
      </c>
      <c r="Q162" s="107" t="str">
        <f t="shared" si="95"/>
        <v/>
      </c>
      <c r="R162" s="29" t="str">
        <f>IFERROR(IF(AND(PRINCIPAL!$H$45&lt;&gt;"",OR(L162=PRINCIPAL!$I$45,L162=PRINCIPAL!$I$45+PRINCIPAL!$I$45,L162=PRINCIPAL!$I$45+PRINCIPAL!$I$45+PRINCIPAL!$I$45)),0,IF(AND(PRINCIPAL!$H$45&lt;&gt;"",L162=PRINCIPAL!$J$45),VLOOKUP($S$126,'Banco de Dados'!$B$4:$J$50,8,FALSE)*PRINCIPAL!$H$45*(1-(PRINCIPAL!$K$45/100)),IF(AND(PRINCIPAL!$H$45&lt;&gt;"",L162=PRINCIPAL!$L$45),VLOOKUP($S$126,'Banco de Dados'!$B$4:$J$50,8,FALSE)*PRINCIPAL!$H$45*(1-(PRINCIPAL!$M$45/100)),IF(AND(PRINCIPAL!$H$45&lt;&gt;"",L162=PRINCIPAL!$N$45),VLOOKUP($S$126,'Banco de Dados'!$B$4:$J$50,8,FALSE)*PRINCIPAL!$H$45*(1-(PRINCIPAL!$O$45/100)),IF(PRINCIPAL!$H$45&lt;&gt;"",VLOOKUP($S$126,'Banco de Dados'!$B$4:$J$50,8,FALSE)*PRINCIPAL!$H$45,IF(OR(L162=PRINCIPAL!$I$45,L162=PRINCIPAL!$I$45+PRINCIPAL!$I$45,L162=PRINCIPAL!$I$45+PRINCIPAL!$I$45+PRINCIPAL!$I$45),0,IF(L162=PRINCIPAL!$J$45,VLOOKUP($S$126,'Banco de Dados'!$B$4:$J$50,6,FALSE)*(1-(PRINCIPAL!$K$45/100)),IF(L162=PRINCIPAL!$L$45,VLOOKUP($S$126,'Banco de Dados'!$B$4:$J$50,6,FALSE)*(1-(PRINCIPAL!$M$45/100)),IF(L162=PRINCIPAL!$N$45,VLOOKUP($S$126,'Banco de Dados'!$B$4:$J$50,6,FALSE)*(1-(PRINCIPAL!$O$45/100)),VLOOKUP($S$126,'Banco de Dados'!$B$4:$J$50,6,FALSE)))))))))),"")</f>
        <v/>
      </c>
      <c r="S162" s="29" t="str">
        <f>IFERROR(R162*(IFERROR(VLOOKUP($S$126,'Banco de Dados'!$B$4:$J$50,4,FALSE),"ERRO")),"")</f>
        <v/>
      </c>
      <c r="T162" s="29" t="str">
        <f t="shared" si="78"/>
        <v/>
      </c>
      <c r="U162" s="103" t="str">
        <f>IFERROR(T162*(C162*(PRINCIPAL!$G$45/100))*0.47*(44/12),"")</f>
        <v/>
      </c>
      <c r="V162" s="111" t="str">
        <f t="shared" si="96"/>
        <v/>
      </c>
      <c r="W162" s="30" t="str">
        <f>IFERROR(IF(AND(PRINCIPAL!$H$46&lt;&gt;"",OR(L162=PRINCIPAL!$I$46,L162=PRINCIPAL!$I$46+PRINCIPAL!$I$46,L162=PRINCIPAL!$I$46+PRINCIPAL!$I$46+PRINCIPAL!$I$46)),0,IF(AND(PRINCIPAL!$H$46&lt;&gt;"",L162=PRINCIPAL!$J$46),VLOOKUP($X$126,'Banco de Dados'!$B$4:$J$50,8,FALSE)*PRINCIPAL!$H$46*(1-(PRINCIPAL!$K$46/100)),IF(AND(PRINCIPAL!$H$46&lt;&gt;"",L162=PRINCIPAL!$L$46),VLOOKUP($X$126,'Banco de Dados'!$B$4:$J$50,8,FALSE)*PRINCIPAL!$H$46*(1-(PRINCIPAL!$M$46/100)),IF(AND(PRINCIPAL!$H$46&lt;&gt;"",L162=PRINCIPAL!$N$46),VLOOKUP($X$126,'Banco de Dados'!$B$4:$J$50,8,FALSE)*PRINCIPAL!$H$46*(1-(PRINCIPAL!$O$46/100)),IF(PRINCIPAL!$H$46&lt;&gt;"",VLOOKUP($X$126,'Banco de Dados'!$B$4:$J$50,8,FALSE)*PRINCIPAL!$H$46,IF(OR(L162=PRINCIPAL!$I$46,L162=PRINCIPAL!$I$46+PRINCIPAL!$I$46,L162=PRINCIPAL!$I$46+PRINCIPAL!$I$46+PRINCIPAL!$I$46),0,IF(L162=PRINCIPAL!$J$46,VLOOKUP($X$126,'Banco de Dados'!$B$4:$J$50,6,FALSE)*(1-(PRINCIPAL!$K$46/100)),IF(L162=PRINCIPAL!$L$46,VLOOKUP($X$126,'Banco de Dados'!$B$4:$J$50,6,FALSE)*(1-(PRINCIPAL!$M$46/100)),IF(L162=PRINCIPAL!$N$46,VLOOKUP($X$126,'Banco de Dados'!$B$4:$J$50,6,FALSE)*(1-(PRINCIPAL!$O$46/100)),VLOOKUP($X$126,'Banco de Dados'!$B$4:$J$50,6,FALSE)))))))))),"")</f>
        <v/>
      </c>
      <c r="X162" s="29" t="str">
        <f>IFERROR(W162*(IFERROR(VLOOKUP($X$126,'Banco de Dados'!$B$4:$J$50,4,FALSE),"ERRO")),"")</f>
        <v/>
      </c>
      <c r="Y162" s="29" t="str">
        <f t="shared" si="93"/>
        <v/>
      </c>
      <c r="Z162" s="103" t="str">
        <f>IFERROR(Y162*(C162*(PRINCIPAL!$G$46/100))*0.47*(44/12),"")</f>
        <v/>
      </c>
      <c r="AA162" s="111" t="str">
        <f t="shared" si="94"/>
        <v/>
      </c>
      <c r="AB162" s="30" t="str">
        <f>IFERROR(IF(AND(PRINCIPAL!$H$47&lt;&gt;"",OR(L162=PRINCIPAL!$I$47,L162=PRINCIPAL!$I$47+PRINCIPAL!$I$47,L162=PRINCIPAL!$I$47+PRINCIPAL!$I$47+PRINCIPAL!$I$47)),0,IF(AND(PRINCIPAL!$H$47&lt;&gt;"",L162=PRINCIPAL!$J$47),VLOOKUP($AC$126,'Banco de Dados'!$B$4:$J$50,8,FALSE)*PRINCIPAL!$H$47*(1-(PRINCIPAL!$K$47/100)),IF(AND(PRINCIPAL!$H$47&lt;&gt;"",L162=PRINCIPAL!$L$47),VLOOKUP($AC$126,'Banco de Dados'!$B$4:$J$50,8,FALSE)*PRINCIPAL!$H$47*(1-(PRINCIPAL!$M$47/100)),IF(AND(PRINCIPAL!$H$47&lt;&gt;"",L162=PRINCIPAL!$N$47),VLOOKUP($AC$126,'Banco de Dados'!$B$4:$J$50,8,FALSE)*PRINCIPAL!$H$47*(1-(PRINCIPAL!$O$47/100)),IF(PRINCIPAL!$H$47&lt;&gt;"",VLOOKUP($AC$126,'Banco de Dados'!$B$4:$J$50,8,FALSE)*PRINCIPAL!$H$47,IF(OR(L162=PRINCIPAL!$I$47,L162=PRINCIPAL!$I$47+PRINCIPAL!$I$47,L162=PRINCIPAL!$I$47+PRINCIPAL!$I$47+PRINCIPAL!$I$47),0,IF(L162=PRINCIPAL!$J$47,VLOOKUP($AC$126,'Banco de Dados'!$B$4:$J$50,6,FALSE)*(1-(PRINCIPAL!$K$47/100)),IF(L162=PRINCIPAL!$L$47,VLOOKUP($AC$126,'Banco de Dados'!$B$4:$J$50,6,FALSE)*(1-(PRINCIPAL!$M$47/100)),IF(L162=PRINCIPAL!$N$47,VLOOKUP($AC$126,'Banco de Dados'!$B$4:$J$50,6,FALSE)*(1-(PRINCIPAL!$O$47/100)),VLOOKUP($AC$126,'Banco de Dados'!$B$4:$J$50,6,FALSE)))))))))),"")</f>
        <v/>
      </c>
      <c r="AC162" s="29" t="str">
        <f>IFERROR(AB162*(IFERROR(VLOOKUP($AC$126,'Banco de Dados'!$B$4:$J$50,4,FALSE),"ERRO")),"")</f>
        <v/>
      </c>
      <c r="AD162" s="29" t="str">
        <f t="shared" si="79"/>
        <v/>
      </c>
      <c r="AE162" s="103" t="str">
        <f>IFERROR(AD162*(C162*(PRINCIPAL!$G$47/100))*0.47*(44/12),"")</f>
        <v/>
      </c>
      <c r="AF162" s="111" t="str">
        <f t="shared" si="80"/>
        <v/>
      </c>
      <c r="AG162" s="30" t="str">
        <f>IFERROR(IF(AND(PRINCIPAL!$H$48&lt;&gt;"",OR(L162=PRINCIPAL!$I$48,L162=PRINCIPAL!$I$48+PRINCIPAL!$I$48,L162=PRINCIPAL!$I$48+PRINCIPAL!$I$48+PRINCIPAL!$I$48)),0,IF(AND(PRINCIPAL!$H$48&lt;&gt;"",L162=PRINCIPAL!$J$48),VLOOKUP($AH$126,'Banco de Dados'!$B$4:$J$50,8,FALSE)*PRINCIPAL!$H$48*(1-(PRINCIPAL!$K$48/100)),IF(AND(PRINCIPAL!$H$48&lt;&gt;"",L162=PRINCIPAL!$L$48),VLOOKUP($AH$126,'Banco de Dados'!$B$4:$J$50,8,FALSE)*PRINCIPAL!$H$48*(1-(PRINCIPAL!$M$48/100)),IF(AND(PRINCIPAL!$H$48&lt;&gt;"",L162=PRINCIPAL!$N$48),VLOOKUP($AH$126,'Banco de Dados'!$B$4:$J$50,8,FALSE)*PRINCIPAL!$H$48*(1-(PRINCIPAL!$O$48/100)),IF(PRINCIPAL!$H$48&lt;&gt;"",VLOOKUP($AH$126,'Banco de Dados'!$B$4:$J$50,8,FALSE)*PRINCIPAL!$H$48,IF(OR(L162=PRINCIPAL!$I$48,L162=PRINCIPAL!$I$48+PRINCIPAL!$I$48,L162=PRINCIPAL!$I$48+PRINCIPAL!$I$48+PRINCIPAL!$I$48),0,IF(L162=PRINCIPAL!$J$48,VLOOKUP($AH$126,'Banco de Dados'!$B$4:$J$50,6,FALSE)*(1-(PRINCIPAL!$K$48/100)),IF(L162=PRINCIPAL!$L$48,VLOOKUP($AH$126,'Banco de Dados'!$B$4:$J$50,6,FALSE)*(1-(PRINCIPAL!$M$48/100)),IF(L162=PRINCIPAL!$N$48,VLOOKUP($AH$126,'Banco de Dados'!$B$4:$J$50,6,FALSE)*(1-(PRINCIPAL!$O$48/100)),VLOOKUP($AH$126,'Banco de Dados'!$B$4:$J$50,6,FALSE)))))))))),"")</f>
        <v/>
      </c>
      <c r="AH162" s="29" t="str">
        <f>IFERROR(AG162*(IFERROR(VLOOKUP($AH$126,'Banco de Dados'!$B$4:$J$50,4,FALSE),"ERRO")),"")</f>
        <v/>
      </c>
      <c r="AI162" s="29" t="str">
        <f t="shared" si="81"/>
        <v/>
      </c>
      <c r="AJ162" s="103" t="str">
        <f>IFERROR(AI162*(C162*(PRINCIPAL!$G$48/100))*0.47*(44/12),"")</f>
        <v/>
      </c>
      <c r="AK162" s="111" t="str">
        <f t="shared" si="82"/>
        <v/>
      </c>
      <c r="AL162" s="30" t="str">
        <f>IFERROR(IF(AND(PRINCIPAL!$H$49&lt;&gt;"",OR(L162=PRINCIPAL!$I$49,L162=PRINCIPAL!$I$49+PRINCIPAL!$I$49,L162=PRINCIPAL!$I$49+PRINCIPAL!$I$49+PRINCIPAL!$I$49)),0,IF(AND(PRINCIPAL!$H$49&lt;&gt;"",L162=PRINCIPAL!$J$49),VLOOKUP($AM$126,'Banco de Dados'!$B$4:$J$50,8,FALSE)*PRINCIPAL!$H$49*(1-(PRINCIPAL!$K$49/100)),IF(AND(PRINCIPAL!$H$49&lt;&gt;"",L162=PRINCIPAL!$L$49),VLOOKUP($AM$126,'Banco de Dados'!$B$4:$J$50,8,FALSE)*PRINCIPAL!$H$49*(1-(PRINCIPAL!$M$49/100)),IF(AND(PRINCIPAL!$H$49&lt;&gt;"",L162=PRINCIPAL!$N$49),VLOOKUP($AM$126,'Banco de Dados'!$B$4:$J$50,8,FALSE)*PRINCIPAL!$H$49*(1-(PRINCIPAL!$O$49/100)),IF(PRINCIPAL!$H$49&lt;&gt;"",VLOOKUP($AM$126,'Banco de Dados'!$B$4:$J$50,8,FALSE)*PRINCIPAL!$H$49,IF(OR(L162=PRINCIPAL!$I$49,L162=PRINCIPAL!$I$49+PRINCIPAL!$I$49,L162=PRINCIPAL!$I$49+PRINCIPAL!$I$49+PRINCIPAL!$I$49),0,IF(L162=PRINCIPAL!$J$49,VLOOKUP($AM$126,'Banco de Dados'!$B$4:$J$50,6,FALSE)*(1-(PRINCIPAL!$K$49/100)),IF(L162=PRINCIPAL!$L$49,VLOOKUP($AM$126,'Banco de Dados'!$B$4:$J$50,6,FALSE)*(1-(PRINCIPAL!$M$49/100)),IF(L162=PRINCIPAL!$N$49,VLOOKUP($AM$126,'Banco de Dados'!$B$4:$J$50,6,FALSE)*(1-(PRINCIPAL!$O$49/100)),VLOOKUP($AM$126,'Banco de Dados'!$B$4:$J$50,6,FALSE)))))))))),"")</f>
        <v/>
      </c>
      <c r="AM162" s="29" t="str">
        <f>IFERROR(AL162*(IFERROR(VLOOKUP($AM$126,'Banco de Dados'!$B$4:$J$50,4,FALSE),"ERRO")),"")</f>
        <v/>
      </c>
      <c r="AN162" s="29" t="str">
        <f t="shared" si="83"/>
        <v/>
      </c>
      <c r="AO162" s="103" t="str">
        <f>IFERROR(AN162*(C162*(PRINCIPAL!$G$49/100))*0.47*(44/12),"")</f>
        <v/>
      </c>
      <c r="AP162" s="111" t="str">
        <f t="shared" si="84"/>
        <v/>
      </c>
      <c r="AQ162" s="30" t="str">
        <f>IFERROR(IF(AND(PRINCIPAL!$H$50&lt;&gt;"",OR(L162=PRINCIPAL!$I$50,L162=PRINCIPAL!$I$50+PRINCIPAL!$I$50,L162=PRINCIPAL!$I$50+PRINCIPAL!$I$50+PRINCIPAL!$I$50)),0,IF(AND(PRINCIPAL!$H$50&lt;&gt;"",L162=PRINCIPAL!$J$50),VLOOKUP($AR$126,'Banco de Dados'!$B$4:$J$50,8,FALSE)*PRINCIPAL!$H$50*(1-(PRINCIPAL!$K$50/100)),IF(AND(PRINCIPAL!$H$50&lt;&gt;"",L162=PRINCIPAL!$L$50),VLOOKUP($AR$126,'Banco de Dados'!$B$4:$J$50,8,FALSE)*PRINCIPAL!$H$50*(1-(PRINCIPAL!$M$50/100)),IF(AND(PRINCIPAL!$H$50&lt;&gt;"",L162=PRINCIPAL!$N$50),VLOOKUP($AR$126,'Banco de Dados'!$B$4:$J$50,8,FALSE)*PRINCIPAL!$H$50*(1-(PRINCIPAL!$O$50/100)),IF(PRINCIPAL!$H$50&lt;&gt;"",VLOOKUP($AR$126,'Banco de Dados'!$B$4:$J$50,8,FALSE)*PRINCIPAL!$H$50,IF(OR(L162=PRINCIPAL!$I$50,L162=PRINCIPAL!$I$50+PRINCIPAL!$I$50,L162=PRINCIPAL!$I$50+PRINCIPAL!$I$50+PRINCIPAL!$I$50),0,IF(L162=PRINCIPAL!$J$50,VLOOKUP($AR$126,'Banco de Dados'!$B$4:$J$50,6,FALSE)*(1-(PRINCIPAL!$K$50/100)),IF(L162=PRINCIPAL!$L$50,VLOOKUP($AR$126,'Banco de Dados'!$B$4:$J$50,6,FALSE)*(1-(PRINCIPAL!$M$50/100)),IF(L162=PRINCIPAL!$N$50,VLOOKUP($AR$126,'Banco de Dados'!$B$4:$J$50,6,FALSE)*(1-(PRINCIPAL!$O$50/100)),VLOOKUP($AR$126,'Banco de Dados'!$B$4:$J$50,6,FALSE)))))))))),"")</f>
        <v/>
      </c>
      <c r="AR162" s="29" t="str">
        <f>IFERROR(AQ162*(IFERROR(VLOOKUP($AR$126,'Banco de Dados'!$B$4:$J$50,4,FALSE),"ERRO")),"")</f>
        <v/>
      </c>
      <c r="AS162" s="29" t="str">
        <f t="shared" si="85"/>
        <v/>
      </c>
      <c r="AT162" s="103" t="str">
        <f>IFERROR(AS162*(C162*(PRINCIPAL!$G$50/100))*0.47*(44/12),"")</f>
        <v/>
      </c>
      <c r="AU162" s="111" t="str">
        <f t="shared" si="86"/>
        <v/>
      </c>
      <c r="AV162" s="30" t="str">
        <f>IFERROR(IF(AND(PRINCIPAL!$H$51&lt;&gt;"",OR(L162=PRINCIPAL!$I$51,L162=PRINCIPAL!$I$51+PRINCIPAL!$I$51,L162=PRINCIPAL!$I$51+PRINCIPAL!$I$51+PRINCIPAL!$I$51)),0,IF(AND(PRINCIPAL!$H$51&lt;&gt;"",L162=PRINCIPAL!$J$51),VLOOKUP($AW$126,'Banco de Dados'!$B$4:$J$50,8,FALSE)*PRINCIPAL!$H$51*(1-(PRINCIPAL!$K$51/100)),IF(AND(PRINCIPAL!$H$51&lt;&gt;"",L162=PRINCIPAL!$L$51),VLOOKUP($AW$126,'Banco de Dados'!$B$4:$J$50,8,FALSE)*PRINCIPAL!$H$51*(1-(PRINCIPAL!$M$51/100)),IF(AND(PRINCIPAL!$H$51&lt;&gt;"",L162=PRINCIPAL!$N$51),VLOOKUP($AW$126,'Banco de Dados'!$B$4:$J$50,8,FALSE)*PRINCIPAL!$H$51*(1-(PRINCIPAL!$O$51/100)),IF(PRINCIPAL!$H$51&lt;&gt;"",VLOOKUP($AW$126,'Banco de Dados'!$B$4:$J$50,8,FALSE)*PRINCIPAL!$H$51,IF(OR(L162=PRINCIPAL!$I$51,L162=PRINCIPAL!$I$51+PRINCIPAL!$I$51,L162=PRINCIPAL!$I$51+PRINCIPAL!$I$51+PRINCIPAL!$I$51),0,IF(L162=PRINCIPAL!$J$51,VLOOKUP($AW$126,'Banco de Dados'!$B$4:$J$50,6,FALSE)*(1-(PRINCIPAL!$K$51/100)),IF(L162=PRINCIPAL!$L$51,VLOOKUP($AW$126,'Banco de Dados'!$B$4:$J$50,6,FALSE)*(1-(PRINCIPAL!$M$51/100)),IF(L162=PRINCIPAL!$N$51,VLOOKUP($AW$126,'Banco de Dados'!$B$4:$J$50,6,FALSE)*(1-(PRINCIPAL!$O$51/100)),VLOOKUP($AW$126,'Banco de Dados'!$B$4:$J$50,6,FALSE)))))))))),"")</f>
        <v/>
      </c>
      <c r="AW162" s="29" t="str">
        <f>IFERROR(AV162*(IFERROR(VLOOKUP($AW$126,'Banco de Dados'!$B$4:$J$50,4,FALSE),"ERRO")),"")</f>
        <v/>
      </c>
      <c r="AX162" s="29" t="str">
        <f t="shared" si="87"/>
        <v/>
      </c>
      <c r="AY162" s="103" t="str">
        <f>IFERROR(AX162*(C162*(PRINCIPAL!$G$51/100))*0.47*(44/12),"")</f>
        <v/>
      </c>
      <c r="AZ162" s="111" t="str">
        <f t="shared" si="88"/>
        <v/>
      </c>
      <c r="BA162" s="30" t="str">
        <f>IFERROR(IF(AND(PRINCIPAL!$H$52&lt;&gt;"",OR(L162=PRINCIPAL!$I$52,L162=PRINCIPAL!$I$52+PRINCIPAL!$I$52,L162=PRINCIPAL!$I$52+PRINCIPAL!$I$52+PRINCIPAL!$I$52)),0,IF(AND(PRINCIPAL!$H$52&lt;&gt;"",L162=PRINCIPAL!$J$52),VLOOKUP($BB$126,'Banco de Dados'!$B$4:$J$50,8,FALSE)*PRINCIPAL!$H$52*(1-(PRINCIPAL!$K$52/100)),IF(AND(PRINCIPAL!$H$52&lt;&gt;"",L162=PRINCIPAL!$L$52),VLOOKUP($BB$126,'Banco de Dados'!$B$4:$J$50,8,FALSE)*PRINCIPAL!$H$52*(1-(PRINCIPAL!$M$52/100)),IF(AND(PRINCIPAL!$H$52&lt;&gt;"",L162=PRINCIPAL!$N$52),VLOOKUP($BB$126,'Banco de Dados'!$B$4:$J$50,8,FALSE)*PRINCIPAL!$H$52*(1-(PRINCIPAL!$O$52/100)),IF(PRINCIPAL!$H$52&lt;&gt;"",VLOOKUP($BB$126,'Banco de Dados'!$B$4:$J$50,8,FALSE)*PRINCIPAL!$H$52,IF(OR(L162=PRINCIPAL!$I$52,L162=PRINCIPAL!$I$52+PRINCIPAL!$I$52,L162=PRINCIPAL!$I$52+PRINCIPAL!$I$52+PRINCIPAL!$I$52),0,IF(L162=PRINCIPAL!$J$52,VLOOKUP($BB$126,'Banco de Dados'!$B$4:$J$50,6,FALSE)*(1-(PRINCIPAL!$K$52/100)),IF(L162=PRINCIPAL!$L$52,VLOOKUP($BB$126,'Banco de Dados'!$B$4:$J$50,6,FALSE)*(1-(PRINCIPAL!$M$52/100)),IF(L162=PRINCIPAL!$N$52,VLOOKUP($BB$126,'Banco de Dados'!$B$4:$J$50,6,FALSE)*(1-(PRINCIPAL!$O$52/100)),VLOOKUP($BB$126,'Banco de Dados'!$B$4:$J$50,6,FALSE)))))))))),"")</f>
        <v/>
      </c>
      <c r="BB162" s="29" t="str">
        <f>IFERROR(BA162*(IFERROR(VLOOKUP($BB$126,'Banco de Dados'!$B$4:$J$50,4,FALSE),"ERRO")),"")</f>
        <v/>
      </c>
      <c r="BC162" s="29" t="str">
        <f t="shared" si="89"/>
        <v/>
      </c>
      <c r="BD162" s="103" t="str">
        <f>IFERROR(BC162*(C162*(PRINCIPAL!$G$52/100))*0.47*(44/12),"")</f>
        <v/>
      </c>
      <c r="BE162" s="111" t="str">
        <f t="shared" si="90"/>
        <v/>
      </c>
      <c r="BF162" s="30" t="str">
        <f>IFERROR(IF(AND(PRINCIPAL!$H$53&lt;&gt;"",OR(L162=PRINCIPAL!$I$53,L162=PRINCIPAL!$I$53+PRINCIPAL!$I$53,L162=PRINCIPAL!$I$53+PRINCIPAL!$I$53+PRINCIPAL!$I$53)),0,IF(AND(PRINCIPAL!$H$53&lt;&gt;"",L162=PRINCIPAL!$J$53),VLOOKUP($BG$126,'Banco de Dados'!$B$4:$J$50,8,FALSE)*PRINCIPAL!$H$53*(1-(PRINCIPAL!$K$53/100)),IF(AND(PRINCIPAL!$H$53&lt;&gt;"",L162=PRINCIPAL!$L$53),VLOOKUP($BG$126,'Banco de Dados'!$B$4:$J$50,8,FALSE)*PRINCIPAL!$H$53*(1-(PRINCIPAL!$M$53/100)),IF(AND(PRINCIPAL!$H$53&lt;&gt;"",L162=PRINCIPAL!$N$53),VLOOKUP($BG$126,'Banco de Dados'!$B$4:$J$50,8,FALSE)*PRINCIPAL!$H$53*(1-(PRINCIPAL!$O$53/100)),IF(PRINCIPAL!$H$53&lt;&gt;"",VLOOKUP($BG$126,'Banco de Dados'!$B$4:$J$50,8,FALSE)*PRINCIPAL!$H$53,IF(OR(L162=PRINCIPAL!$I$53,L162=PRINCIPAL!$I$53+PRINCIPAL!$I$53,L162=PRINCIPAL!$I$53+PRINCIPAL!$I$53+PRINCIPAL!$I$53),0,IF(L162=PRINCIPAL!$J$53,VLOOKUP($BG$126,'Banco de Dados'!$B$4:$J$50,6,FALSE)*(1-(PRINCIPAL!$K$53/100)),IF(L162=PRINCIPAL!$L$53,VLOOKUP($BG$126,'Banco de Dados'!$B$4:$J$50,6,FALSE)*(1-(PRINCIPAL!$M$53/100)),IF(L162=PRINCIPAL!$N$53,VLOOKUP($BG$126,'Banco de Dados'!$B$4:$J$50,6,FALSE)*(1-(PRINCIPAL!$O$53/100)),VLOOKUP($BG$126,'Banco de Dados'!$B$4:$J$50,6,FALSE)))))))))),"")</f>
        <v/>
      </c>
      <c r="BG162" s="29" t="str">
        <f>IFERROR(BF162*(IFERROR(VLOOKUP($BG$126,'Banco de Dados'!$B$4:$J$50,4,FALSE),"ERRO")),"")</f>
        <v/>
      </c>
      <c r="BH162" s="29" t="str">
        <f t="shared" si="91"/>
        <v/>
      </c>
      <c r="BI162" s="103" t="str">
        <f>IFERROR(BH162*(C162*(PRINCIPAL!$G$53/100))*0.47*(44/12),"")</f>
        <v/>
      </c>
      <c r="BJ162" s="102" t="str">
        <f t="shared" si="92"/>
        <v/>
      </c>
    </row>
    <row r="163" spans="2:62" ht="12.75" customHeight="1" thickBot="1" x14ac:dyDescent="0.35">
      <c r="B163" s="327">
        <f t="shared" si="74"/>
        <v>2055</v>
      </c>
      <c r="C163" s="348"/>
      <c r="D163" s="1"/>
      <c r="E163" s="119">
        <v>35</v>
      </c>
      <c r="F163" s="93" t="str">
        <f>IFERROR(VLOOKUP($G$126,'Banco de Dados'!$B$4:$J$50,6,FALSE),"")</f>
        <v/>
      </c>
      <c r="G163" s="94" t="str">
        <f>IFERROR(F163*(IFERROR(VLOOKUP($G$126,'Banco de Dados'!$B$4:$J$50,4,FALSE),"ERRO")),"")</f>
        <v/>
      </c>
      <c r="H163" s="94" t="str">
        <f t="shared" si="75"/>
        <v/>
      </c>
      <c r="I163" s="104" t="str">
        <f t="shared" si="76"/>
        <v/>
      </c>
      <c r="J163" s="140" t="str">
        <f t="shared" si="77"/>
        <v/>
      </c>
      <c r="K163" s="1"/>
      <c r="L163" s="92">
        <v>35</v>
      </c>
      <c r="M163" s="93" t="str">
        <f>IFERROR(IF(AND(PRINCIPAL!$H$44&lt;&gt;"",OR(L163=PRINCIPAL!$I$44,L163=PRINCIPAL!$I$44+PRINCIPAL!$I$44,L163=PRINCIPAL!$I$44+PRINCIPAL!$I$44+PRINCIPAL!$I$44)),0,IF(AND(PRINCIPAL!$H$44&lt;&gt;"",L163=PRINCIPAL!$J$44),VLOOKUP($N$126,'Banco de Dados'!$B$4:$J$50,8,FALSE)*PRINCIPAL!$H$44*(1-(PRINCIPAL!$K$44/100)),IF(AND(PRINCIPAL!$H$44&lt;&gt;"",L163=PRINCIPAL!$L$44),VLOOKUP($N$126,'Banco de Dados'!$B$4:$J$50,8,FALSE)*PRINCIPAL!$H$44*(1-(PRINCIPAL!$M$44/100)),IF(AND(PRINCIPAL!$H$44&lt;&gt;"",L163=PRINCIPAL!$N$44),VLOOKUP($N$126,'Banco de Dados'!$B$4:$J$50,8,FALSE)*PRINCIPAL!$H$44*(1-(PRINCIPAL!$O$44/100)),IF(PRINCIPAL!$H$44&lt;&gt;"",VLOOKUP($N$126,'Banco de Dados'!$B$4:$J$50,8,FALSE)*PRINCIPAL!$H$44,IF(OR(L163=PRINCIPAL!$I$44,L163=PRINCIPAL!$I$44+PRINCIPAL!$I$44,L163=PRINCIPAL!$I$44+PRINCIPAL!$I$44+PRINCIPAL!$I$44),0,IF(L163=PRINCIPAL!$J$44,VLOOKUP($N$126,'Banco de Dados'!$B$4:$J$50,6,FALSE)*(1-(PRINCIPAL!$K$44/100)),IF(L163=PRINCIPAL!$L$44,VLOOKUP($N$126,'Banco de Dados'!$B$4:$J$50,6,FALSE)*(1-(PRINCIPAL!$M$44/100)),IF(L163=PRINCIPAL!$N$44,VLOOKUP($N$126,'Banco de Dados'!$B$4:$J$50,6,FALSE)*(1-(PRINCIPAL!$O$44/100)),VLOOKUP($N$126,'Banco de Dados'!$B$4:$J$50,6,FALSE)))))))))),"")</f>
        <v/>
      </c>
      <c r="N163" s="94" t="str">
        <f>IFERROR(M163*(IFERROR(VLOOKUP($N$126,'Banco de Dados'!$B$4:$J$50,4,FALSE),"ERRO")),"")</f>
        <v/>
      </c>
      <c r="O163" s="94" t="str">
        <f t="shared" si="72"/>
        <v/>
      </c>
      <c r="P163" s="104" t="str">
        <f>IFERROR(O163*(C163*(PRINCIPAL!$G$44/100))*0.47*(44/12),"")</f>
        <v/>
      </c>
      <c r="Q163" s="108" t="str">
        <f t="shared" si="95"/>
        <v/>
      </c>
      <c r="R163" s="87" t="str">
        <f>IFERROR(IF(AND(PRINCIPAL!$H$45&lt;&gt;"",OR(L163=PRINCIPAL!$I$45,L163=PRINCIPAL!$I$45+PRINCIPAL!$I$45,L163=PRINCIPAL!$I$45+PRINCIPAL!$I$45+PRINCIPAL!$I$45)),0,IF(AND(PRINCIPAL!$H$45&lt;&gt;"",L163=PRINCIPAL!$J$45),VLOOKUP($S$126,'Banco de Dados'!$B$4:$J$50,8,FALSE)*PRINCIPAL!$H$45*(1-(PRINCIPAL!$K$45/100)),IF(AND(PRINCIPAL!$H$45&lt;&gt;"",L163=PRINCIPAL!$L$45),VLOOKUP($S$126,'Banco de Dados'!$B$4:$J$50,8,FALSE)*PRINCIPAL!$H$45*(1-(PRINCIPAL!$M$45/100)),IF(AND(PRINCIPAL!$H$45&lt;&gt;"",L163=PRINCIPAL!$N$45),VLOOKUP($S$126,'Banco de Dados'!$B$4:$J$50,8,FALSE)*PRINCIPAL!$H$45*(1-(PRINCIPAL!$O$45/100)),IF(PRINCIPAL!$H$45&lt;&gt;"",VLOOKUP($S$126,'Banco de Dados'!$B$4:$J$50,8,FALSE)*PRINCIPAL!$H$45,IF(OR(L163=PRINCIPAL!$I$45,L163=PRINCIPAL!$I$45+PRINCIPAL!$I$45,L163=PRINCIPAL!$I$45+PRINCIPAL!$I$45+PRINCIPAL!$I$45),0,IF(L163=PRINCIPAL!$J$45,VLOOKUP($S$126,'Banco de Dados'!$B$4:$J$50,6,FALSE)*(1-(PRINCIPAL!$K$45/100)),IF(L163=PRINCIPAL!$L$45,VLOOKUP($S$126,'Banco de Dados'!$B$4:$J$50,6,FALSE)*(1-(PRINCIPAL!$M$45/100)),IF(L163=PRINCIPAL!$N$45,VLOOKUP($S$126,'Banco de Dados'!$B$4:$J$50,6,FALSE)*(1-(PRINCIPAL!$O$45/100)),VLOOKUP($S$126,'Banco de Dados'!$B$4:$J$50,6,FALSE)))))))))),"")</f>
        <v/>
      </c>
      <c r="S163" s="87" t="str">
        <f>IFERROR(R163*(IFERROR(VLOOKUP($S$126,'Banco de Dados'!$B$4:$J$50,4,FALSE),"ERRO")),"")</f>
        <v/>
      </c>
      <c r="T163" s="87" t="str">
        <f t="shared" si="78"/>
        <v/>
      </c>
      <c r="U163" s="104" t="str">
        <f>IFERROR(T163*(C163*(PRINCIPAL!$G$45/100))*0.47*(44/12),"")</f>
        <v/>
      </c>
      <c r="V163" s="109" t="str">
        <f t="shared" si="96"/>
        <v/>
      </c>
      <c r="W163" s="86" t="str">
        <f>IFERROR(IF(AND(PRINCIPAL!$H$46&lt;&gt;"",OR(L163=PRINCIPAL!$I$46,L163=PRINCIPAL!$I$46+PRINCIPAL!$I$46,L163=PRINCIPAL!$I$46+PRINCIPAL!$I$46+PRINCIPAL!$I$46)),0,IF(AND(PRINCIPAL!$H$46&lt;&gt;"",L163=PRINCIPAL!$J$46),VLOOKUP($X$126,'Banco de Dados'!$B$4:$J$50,8,FALSE)*PRINCIPAL!$H$46*(1-(PRINCIPAL!$K$46/100)),IF(AND(PRINCIPAL!$H$46&lt;&gt;"",L163=PRINCIPAL!$L$46),VLOOKUP($X$126,'Banco de Dados'!$B$4:$J$50,8,FALSE)*PRINCIPAL!$H$46*(1-(PRINCIPAL!$M$46/100)),IF(AND(PRINCIPAL!$H$46&lt;&gt;"",L163=PRINCIPAL!$N$46),VLOOKUP($X$126,'Banco de Dados'!$B$4:$J$50,8,FALSE)*PRINCIPAL!$H$46*(1-(PRINCIPAL!$O$46/100)),IF(PRINCIPAL!$H$46&lt;&gt;"",VLOOKUP($X$126,'Banco de Dados'!$B$4:$J$50,8,FALSE)*PRINCIPAL!$H$46,IF(OR(L163=PRINCIPAL!$I$46,L163=PRINCIPAL!$I$46+PRINCIPAL!$I$46,L163=PRINCIPAL!$I$46+PRINCIPAL!$I$46+PRINCIPAL!$I$46),0,IF(L163=PRINCIPAL!$J$46,VLOOKUP($X$126,'Banco de Dados'!$B$4:$J$50,6,FALSE)*(1-(PRINCIPAL!$K$46/100)),IF(L163=PRINCIPAL!$L$46,VLOOKUP($X$126,'Banco de Dados'!$B$4:$J$50,6,FALSE)*(1-(PRINCIPAL!$M$46/100)),IF(L163=PRINCIPAL!$N$46,VLOOKUP($X$126,'Banco de Dados'!$B$4:$J$50,6,FALSE)*(1-(PRINCIPAL!$O$46/100)),VLOOKUP($X$126,'Banco de Dados'!$B$4:$J$50,6,FALSE)))))))))),"")</f>
        <v/>
      </c>
      <c r="X163" s="87" t="str">
        <f>IFERROR(W163*(IFERROR(VLOOKUP($X$126,'Banco de Dados'!$B$4:$J$50,4,FALSE),"ERRO")),"")</f>
        <v/>
      </c>
      <c r="Y163" s="87" t="str">
        <f t="shared" si="93"/>
        <v/>
      </c>
      <c r="Z163" s="104" t="str">
        <f>IFERROR(Y163*(C163*(PRINCIPAL!$G$46/100))*0.47*(44/12),"")</f>
        <v/>
      </c>
      <c r="AA163" s="109" t="str">
        <f t="shared" si="94"/>
        <v/>
      </c>
      <c r="AB163" s="86" t="str">
        <f>IFERROR(IF(AND(PRINCIPAL!$H$47&lt;&gt;"",OR(L163=PRINCIPAL!$I$47,L163=PRINCIPAL!$I$47+PRINCIPAL!$I$47,L163=PRINCIPAL!$I$47+PRINCIPAL!$I$47+PRINCIPAL!$I$47)),0,IF(AND(PRINCIPAL!$H$47&lt;&gt;"",L163=PRINCIPAL!$J$47),VLOOKUP($AC$126,'Banco de Dados'!$B$4:$J$50,8,FALSE)*PRINCIPAL!$H$47*(1-(PRINCIPAL!$K$47/100)),IF(AND(PRINCIPAL!$H$47&lt;&gt;"",L163=PRINCIPAL!$L$47),VLOOKUP($AC$126,'Banco de Dados'!$B$4:$J$50,8,FALSE)*PRINCIPAL!$H$47*(1-(PRINCIPAL!$M$47/100)),IF(AND(PRINCIPAL!$H$47&lt;&gt;"",L163=PRINCIPAL!$N$47),VLOOKUP($AC$126,'Banco de Dados'!$B$4:$J$50,8,FALSE)*PRINCIPAL!$H$47*(1-(PRINCIPAL!$O$47/100)),IF(PRINCIPAL!$H$47&lt;&gt;"",VLOOKUP($AC$126,'Banco de Dados'!$B$4:$J$50,8,FALSE)*PRINCIPAL!$H$47,IF(OR(L163=PRINCIPAL!$I$47,L163=PRINCIPAL!$I$47+PRINCIPAL!$I$47,L163=PRINCIPAL!$I$47+PRINCIPAL!$I$47+PRINCIPAL!$I$47),0,IF(L163=PRINCIPAL!$J$47,VLOOKUP($AC$126,'Banco de Dados'!$B$4:$J$50,6,FALSE)*(1-(PRINCIPAL!$K$47/100)),IF(L163=PRINCIPAL!$L$47,VLOOKUP($AC$126,'Banco de Dados'!$B$4:$J$50,6,FALSE)*(1-(PRINCIPAL!$M$47/100)),IF(L163=PRINCIPAL!$N$47,VLOOKUP($AC$126,'Banco de Dados'!$B$4:$J$50,6,FALSE)*(1-(PRINCIPAL!$O$47/100)),VLOOKUP($AC$126,'Banco de Dados'!$B$4:$J$50,6,FALSE)))))))))),"")</f>
        <v/>
      </c>
      <c r="AC163" s="87" t="str">
        <f>IFERROR(AB163*(IFERROR(VLOOKUP($AC$126,'Banco de Dados'!$B$4:$J$50,4,FALSE),"ERRO")),"")</f>
        <v/>
      </c>
      <c r="AD163" s="87" t="str">
        <f t="shared" si="79"/>
        <v/>
      </c>
      <c r="AE163" s="104" t="str">
        <f>IFERROR(AD163*(C163*(PRINCIPAL!$G$47/100))*0.47*(44/12),"")</f>
        <v/>
      </c>
      <c r="AF163" s="109" t="str">
        <f t="shared" si="80"/>
        <v/>
      </c>
      <c r="AG163" s="86" t="str">
        <f>IFERROR(IF(AND(PRINCIPAL!$H$48&lt;&gt;"",OR(L163=PRINCIPAL!$I$48,L163=PRINCIPAL!$I$48+PRINCIPAL!$I$48,L163=PRINCIPAL!$I$48+PRINCIPAL!$I$48+PRINCIPAL!$I$48)),0,IF(AND(PRINCIPAL!$H$48&lt;&gt;"",L163=PRINCIPAL!$J$48),VLOOKUP($AH$126,'Banco de Dados'!$B$4:$J$50,8,FALSE)*PRINCIPAL!$H$48*(1-(PRINCIPAL!$K$48/100)),IF(AND(PRINCIPAL!$H$48&lt;&gt;"",L163=PRINCIPAL!$L$48),VLOOKUP($AH$126,'Banco de Dados'!$B$4:$J$50,8,FALSE)*PRINCIPAL!$H$48*(1-(PRINCIPAL!$M$48/100)),IF(AND(PRINCIPAL!$H$48&lt;&gt;"",L163=PRINCIPAL!$N$48),VLOOKUP($AH$126,'Banco de Dados'!$B$4:$J$50,8,FALSE)*PRINCIPAL!$H$48*(1-(PRINCIPAL!$O$48/100)),IF(PRINCIPAL!$H$48&lt;&gt;"",VLOOKUP($AH$126,'Banco de Dados'!$B$4:$J$50,8,FALSE)*PRINCIPAL!$H$48,IF(OR(L163=PRINCIPAL!$I$48,L163=PRINCIPAL!$I$48+PRINCIPAL!$I$48,L163=PRINCIPAL!$I$48+PRINCIPAL!$I$48+PRINCIPAL!$I$48),0,IF(L163=PRINCIPAL!$J$48,VLOOKUP($AH$126,'Banco de Dados'!$B$4:$J$50,6,FALSE)*(1-(PRINCIPAL!$K$48/100)),IF(L163=PRINCIPAL!$L$48,VLOOKUP($AH$126,'Banco de Dados'!$B$4:$J$50,6,FALSE)*(1-(PRINCIPAL!$M$48/100)),IF(L163=PRINCIPAL!$N$48,VLOOKUP($AH$126,'Banco de Dados'!$B$4:$J$50,6,FALSE)*(1-(PRINCIPAL!$O$48/100)),VLOOKUP($AH$126,'Banco de Dados'!$B$4:$J$50,6,FALSE)))))))))),"")</f>
        <v/>
      </c>
      <c r="AH163" s="87" t="str">
        <f>IFERROR(AG163*(IFERROR(VLOOKUP($AH$126,'Banco de Dados'!$B$4:$J$50,4,FALSE),"ERRO")),"")</f>
        <v/>
      </c>
      <c r="AI163" s="87" t="str">
        <f t="shared" si="81"/>
        <v/>
      </c>
      <c r="AJ163" s="104" t="str">
        <f>IFERROR(AI163*(C163*(PRINCIPAL!$G$48/100))*0.47*(44/12),"")</f>
        <v/>
      </c>
      <c r="AK163" s="109" t="str">
        <f t="shared" si="82"/>
        <v/>
      </c>
      <c r="AL163" s="86" t="str">
        <f>IFERROR(IF(AND(PRINCIPAL!$H$49&lt;&gt;"",OR(L163=PRINCIPAL!$I$49,L163=PRINCIPAL!$I$49+PRINCIPAL!$I$49,L163=PRINCIPAL!$I$49+PRINCIPAL!$I$49+PRINCIPAL!$I$49)),0,IF(AND(PRINCIPAL!$H$49&lt;&gt;"",L163=PRINCIPAL!$J$49),VLOOKUP($AM$126,'Banco de Dados'!$B$4:$J$50,8,FALSE)*PRINCIPAL!$H$49*(1-(PRINCIPAL!$K$49/100)),IF(AND(PRINCIPAL!$H$49&lt;&gt;"",L163=PRINCIPAL!$L$49),VLOOKUP($AM$126,'Banco de Dados'!$B$4:$J$50,8,FALSE)*PRINCIPAL!$H$49*(1-(PRINCIPAL!$M$49/100)),IF(AND(PRINCIPAL!$H$49&lt;&gt;"",L163=PRINCIPAL!$N$49),VLOOKUP($AM$126,'Banco de Dados'!$B$4:$J$50,8,FALSE)*PRINCIPAL!$H$49*(1-(PRINCIPAL!$O$49/100)),IF(PRINCIPAL!$H$49&lt;&gt;"",VLOOKUP($AM$126,'Banco de Dados'!$B$4:$J$50,8,FALSE)*PRINCIPAL!$H$49,IF(OR(L163=PRINCIPAL!$I$49,L163=PRINCIPAL!$I$49+PRINCIPAL!$I$49,L163=PRINCIPAL!$I$49+PRINCIPAL!$I$49+PRINCIPAL!$I$49),0,IF(L163=PRINCIPAL!$J$49,VLOOKUP($AM$126,'Banco de Dados'!$B$4:$J$50,6,FALSE)*(1-(PRINCIPAL!$K$49/100)),IF(L163=PRINCIPAL!$L$49,VLOOKUP($AM$126,'Banco de Dados'!$B$4:$J$50,6,FALSE)*(1-(PRINCIPAL!$M$49/100)),IF(L163=PRINCIPAL!$N$49,VLOOKUP($AM$126,'Banco de Dados'!$B$4:$J$50,6,FALSE)*(1-(PRINCIPAL!$O$49/100)),VLOOKUP($AM$126,'Banco de Dados'!$B$4:$J$50,6,FALSE)))))))))),"")</f>
        <v/>
      </c>
      <c r="AM163" s="87" t="str">
        <f>IFERROR(AL163*(IFERROR(VLOOKUP($AM$126,'Banco de Dados'!$B$4:$J$50,4,FALSE),"ERRO")),"")</f>
        <v/>
      </c>
      <c r="AN163" s="87" t="str">
        <f t="shared" si="83"/>
        <v/>
      </c>
      <c r="AO163" s="104" t="str">
        <f>IFERROR(AN163*(C163*(PRINCIPAL!$G$49/100))*0.47*(44/12),"")</f>
        <v/>
      </c>
      <c r="AP163" s="109" t="str">
        <f t="shared" si="84"/>
        <v/>
      </c>
      <c r="AQ163" s="86" t="str">
        <f>IFERROR(IF(AND(PRINCIPAL!$H$50&lt;&gt;"",OR(L163=PRINCIPAL!$I$50,L163=PRINCIPAL!$I$50+PRINCIPAL!$I$50,L163=PRINCIPAL!$I$50+PRINCIPAL!$I$50+PRINCIPAL!$I$50)),0,IF(AND(PRINCIPAL!$H$50&lt;&gt;"",L163=PRINCIPAL!$J$50),VLOOKUP($AR$126,'Banco de Dados'!$B$4:$J$50,8,FALSE)*PRINCIPAL!$H$50*(1-(PRINCIPAL!$K$50/100)),IF(AND(PRINCIPAL!$H$50&lt;&gt;"",L163=PRINCIPAL!$L$50),VLOOKUP($AR$126,'Banco de Dados'!$B$4:$J$50,8,FALSE)*PRINCIPAL!$H$50*(1-(PRINCIPAL!$M$50/100)),IF(AND(PRINCIPAL!$H$50&lt;&gt;"",L163=PRINCIPAL!$N$50),VLOOKUP($AR$126,'Banco de Dados'!$B$4:$J$50,8,FALSE)*PRINCIPAL!$H$50*(1-(PRINCIPAL!$O$50/100)),IF(PRINCIPAL!$H$50&lt;&gt;"",VLOOKUP($AR$126,'Banco de Dados'!$B$4:$J$50,8,FALSE)*PRINCIPAL!$H$50,IF(OR(L163=PRINCIPAL!$I$50,L163=PRINCIPAL!$I$50+PRINCIPAL!$I$50,L163=PRINCIPAL!$I$50+PRINCIPAL!$I$50+PRINCIPAL!$I$50),0,IF(L163=PRINCIPAL!$J$50,VLOOKUP($AR$126,'Banco de Dados'!$B$4:$J$50,6,FALSE)*(1-(PRINCIPAL!$K$50/100)),IF(L163=PRINCIPAL!$L$50,VLOOKUP($AR$126,'Banco de Dados'!$B$4:$J$50,6,FALSE)*(1-(PRINCIPAL!$M$50/100)),IF(L163=PRINCIPAL!$N$50,VLOOKUP($AR$126,'Banco de Dados'!$B$4:$J$50,6,FALSE)*(1-(PRINCIPAL!$O$50/100)),VLOOKUP($AR$126,'Banco de Dados'!$B$4:$J$50,6,FALSE)))))))))),"")</f>
        <v/>
      </c>
      <c r="AR163" s="87" t="str">
        <f>IFERROR(AQ163*(IFERROR(VLOOKUP($AR$126,'Banco de Dados'!$B$4:$J$50,4,FALSE),"ERRO")),"")</f>
        <v/>
      </c>
      <c r="AS163" s="87" t="str">
        <f t="shared" si="85"/>
        <v/>
      </c>
      <c r="AT163" s="104" t="str">
        <f>IFERROR(AS163*(C163*(PRINCIPAL!$G$50/100))*0.47*(44/12),"")</f>
        <v/>
      </c>
      <c r="AU163" s="109" t="str">
        <f t="shared" si="86"/>
        <v/>
      </c>
      <c r="AV163" s="86" t="str">
        <f>IFERROR(IF(AND(PRINCIPAL!$H$51&lt;&gt;"",OR(L163=PRINCIPAL!$I$51,L163=PRINCIPAL!$I$51+PRINCIPAL!$I$51,L163=PRINCIPAL!$I$51+PRINCIPAL!$I$51+PRINCIPAL!$I$51)),0,IF(AND(PRINCIPAL!$H$51&lt;&gt;"",L163=PRINCIPAL!$J$51),VLOOKUP($AW$126,'Banco de Dados'!$B$4:$J$50,8,FALSE)*PRINCIPAL!$H$51*(1-(PRINCIPAL!$K$51/100)),IF(AND(PRINCIPAL!$H$51&lt;&gt;"",L163=PRINCIPAL!$L$51),VLOOKUP($AW$126,'Banco de Dados'!$B$4:$J$50,8,FALSE)*PRINCIPAL!$H$51*(1-(PRINCIPAL!$M$51/100)),IF(AND(PRINCIPAL!$H$51&lt;&gt;"",L163=PRINCIPAL!$N$51),VLOOKUP($AW$126,'Banco de Dados'!$B$4:$J$50,8,FALSE)*PRINCIPAL!$H$51*(1-(PRINCIPAL!$O$51/100)),IF(PRINCIPAL!$H$51&lt;&gt;"",VLOOKUP($AW$126,'Banco de Dados'!$B$4:$J$50,8,FALSE)*PRINCIPAL!$H$51,IF(OR(L163=PRINCIPAL!$I$51,L163=PRINCIPAL!$I$51+PRINCIPAL!$I$51,L163=PRINCIPAL!$I$51+PRINCIPAL!$I$51+PRINCIPAL!$I$51),0,IF(L163=PRINCIPAL!$J$51,VLOOKUP($AW$126,'Banco de Dados'!$B$4:$J$50,6,FALSE)*(1-(PRINCIPAL!$K$51/100)),IF(L163=PRINCIPAL!$L$51,VLOOKUP($AW$126,'Banco de Dados'!$B$4:$J$50,6,FALSE)*(1-(PRINCIPAL!$M$51/100)),IF(L163=PRINCIPAL!$N$51,VLOOKUP($AW$126,'Banco de Dados'!$B$4:$J$50,6,FALSE)*(1-(PRINCIPAL!$O$51/100)),VLOOKUP($AW$126,'Banco de Dados'!$B$4:$J$50,6,FALSE)))))))))),"")</f>
        <v/>
      </c>
      <c r="AW163" s="87" t="str">
        <f>IFERROR(AV163*(IFERROR(VLOOKUP($AW$126,'Banco de Dados'!$B$4:$J$50,4,FALSE),"ERRO")),"")</f>
        <v/>
      </c>
      <c r="AX163" s="87" t="str">
        <f t="shared" si="87"/>
        <v/>
      </c>
      <c r="AY163" s="104" t="str">
        <f>IFERROR(AX163*(C163*(PRINCIPAL!$G$51/100))*0.47*(44/12),"")</f>
        <v/>
      </c>
      <c r="AZ163" s="109" t="str">
        <f t="shared" si="88"/>
        <v/>
      </c>
      <c r="BA163" s="86" t="str">
        <f>IFERROR(IF(AND(PRINCIPAL!$H$52&lt;&gt;"",OR(L163=PRINCIPAL!$I$52,L163=PRINCIPAL!$I$52+PRINCIPAL!$I$52,L163=PRINCIPAL!$I$52+PRINCIPAL!$I$52+PRINCIPAL!$I$52)),0,IF(AND(PRINCIPAL!$H$52&lt;&gt;"",L163=PRINCIPAL!$J$52),VLOOKUP($BB$126,'Banco de Dados'!$B$4:$J$50,8,FALSE)*PRINCIPAL!$H$52*(1-(PRINCIPAL!$K$52/100)),IF(AND(PRINCIPAL!$H$52&lt;&gt;"",L163=PRINCIPAL!$L$52),VLOOKUP($BB$126,'Banco de Dados'!$B$4:$J$50,8,FALSE)*PRINCIPAL!$H$52*(1-(PRINCIPAL!$M$52/100)),IF(AND(PRINCIPAL!$H$52&lt;&gt;"",L163=PRINCIPAL!$N$52),VLOOKUP($BB$126,'Banco de Dados'!$B$4:$J$50,8,FALSE)*PRINCIPAL!$H$52*(1-(PRINCIPAL!$O$52/100)),IF(PRINCIPAL!$H$52&lt;&gt;"",VLOOKUP($BB$126,'Banco de Dados'!$B$4:$J$50,8,FALSE)*PRINCIPAL!$H$52,IF(OR(L163=PRINCIPAL!$I$52,L163=PRINCIPAL!$I$52+PRINCIPAL!$I$52,L163=PRINCIPAL!$I$52+PRINCIPAL!$I$52+PRINCIPAL!$I$52),0,IF(L163=PRINCIPAL!$J$52,VLOOKUP($BB$126,'Banco de Dados'!$B$4:$J$50,6,FALSE)*(1-(PRINCIPAL!$K$52/100)),IF(L163=PRINCIPAL!$L$52,VLOOKUP($BB$126,'Banco de Dados'!$B$4:$J$50,6,FALSE)*(1-(PRINCIPAL!$M$52/100)),IF(L163=PRINCIPAL!$N$52,VLOOKUP($BB$126,'Banco de Dados'!$B$4:$J$50,6,FALSE)*(1-(PRINCIPAL!$O$52/100)),VLOOKUP($BB$126,'Banco de Dados'!$B$4:$J$50,6,FALSE)))))))))),"")</f>
        <v/>
      </c>
      <c r="BB163" s="87" t="str">
        <f>IFERROR(BA163*(IFERROR(VLOOKUP($BB$126,'Banco de Dados'!$B$4:$J$50,4,FALSE),"ERRO")),"")</f>
        <v/>
      </c>
      <c r="BC163" s="87" t="str">
        <f t="shared" si="89"/>
        <v/>
      </c>
      <c r="BD163" s="104" t="str">
        <f>IFERROR(BC163*(C163*(PRINCIPAL!$G$52/100))*0.47*(44/12),"")</f>
        <v/>
      </c>
      <c r="BE163" s="109" t="str">
        <f t="shared" si="90"/>
        <v/>
      </c>
      <c r="BF163" s="86" t="str">
        <f>IFERROR(IF(AND(PRINCIPAL!$H$53&lt;&gt;"",OR(L163=PRINCIPAL!$I$53,L163=PRINCIPAL!$I$53+PRINCIPAL!$I$53,L163=PRINCIPAL!$I$53+PRINCIPAL!$I$53+PRINCIPAL!$I$53)),0,IF(AND(PRINCIPAL!$H$53&lt;&gt;"",L163=PRINCIPAL!$J$53),VLOOKUP($BG$126,'Banco de Dados'!$B$4:$J$50,8,FALSE)*PRINCIPAL!$H$53*(1-(PRINCIPAL!$K$53/100)),IF(AND(PRINCIPAL!$H$53&lt;&gt;"",L163=PRINCIPAL!$L$53),VLOOKUP($BG$126,'Banco de Dados'!$B$4:$J$50,8,FALSE)*PRINCIPAL!$H$53*(1-(PRINCIPAL!$M$53/100)),IF(AND(PRINCIPAL!$H$53&lt;&gt;"",L163=PRINCIPAL!$N$53),VLOOKUP($BG$126,'Banco de Dados'!$B$4:$J$50,8,FALSE)*PRINCIPAL!$H$53*(1-(PRINCIPAL!$O$53/100)),IF(PRINCIPAL!$H$53&lt;&gt;"",VLOOKUP($BG$126,'Banco de Dados'!$B$4:$J$50,8,FALSE)*PRINCIPAL!$H$53,IF(OR(L163=PRINCIPAL!$I$53,L163=PRINCIPAL!$I$53+PRINCIPAL!$I$53,L163=PRINCIPAL!$I$53+PRINCIPAL!$I$53+PRINCIPAL!$I$53),0,IF(L163=PRINCIPAL!$J$53,VLOOKUP($BG$126,'Banco de Dados'!$B$4:$J$50,6,FALSE)*(1-(PRINCIPAL!$K$53/100)),IF(L163=PRINCIPAL!$L$53,VLOOKUP($BG$126,'Banco de Dados'!$B$4:$J$50,6,FALSE)*(1-(PRINCIPAL!$M$53/100)),IF(L163=PRINCIPAL!$N$53,VLOOKUP($BG$126,'Banco de Dados'!$B$4:$J$50,6,FALSE)*(1-(PRINCIPAL!$O$53/100)),VLOOKUP($BG$126,'Banco de Dados'!$B$4:$J$50,6,FALSE)))))))))),"")</f>
        <v/>
      </c>
      <c r="BG163" s="87" t="str">
        <f>IFERROR(BF163*(IFERROR(VLOOKUP($BG$126,'Banco de Dados'!$B$4:$J$50,4,FALSE),"ERRO")),"")</f>
        <v/>
      </c>
      <c r="BH163" s="87" t="str">
        <f>IFERROR(BG163+BF163,"")</f>
        <v/>
      </c>
      <c r="BI163" s="104" t="str">
        <f>IFERROR(BH163*(C163*(PRINCIPAL!$G$53/100))*0.47*(44/12),"")</f>
        <v/>
      </c>
      <c r="BJ163" s="105" t="str">
        <f t="shared" si="92"/>
        <v/>
      </c>
    </row>
    <row r="164" spans="2:62" ht="15" thickBot="1" x14ac:dyDescent="0.35"/>
    <row r="165" spans="2:62" ht="15" thickBot="1" x14ac:dyDescent="0.35">
      <c r="B165" s="40" t="s">
        <v>15</v>
      </c>
      <c r="C165" s="41" t="str">
        <f>IF(PRINCIPAL!B54&lt;&gt;"",PRINCIPAL!B54,"")</f>
        <v/>
      </c>
      <c r="E165" s="113" t="s">
        <v>2</v>
      </c>
      <c r="F165" s="47" t="s">
        <v>5</v>
      </c>
      <c r="G165" s="408" t="str">
        <f>IF(PRINCIPAL!D54&lt;&gt;"",PRINCIPAL!D54,"")</f>
        <v/>
      </c>
      <c r="H165" s="408"/>
      <c r="I165" s="408"/>
      <c r="J165" s="409"/>
      <c r="L165" s="88" t="s">
        <v>4</v>
      </c>
      <c r="M165" s="6" t="s">
        <v>5</v>
      </c>
      <c r="N165" s="410" t="str">
        <f>IF(PRINCIPAL!F54&lt;&gt;"",PRINCIPAL!F54,"")</f>
        <v/>
      </c>
      <c r="O165" s="410"/>
      <c r="P165" s="410"/>
      <c r="Q165" s="411"/>
      <c r="R165" s="6" t="s">
        <v>5</v>
      </c>
      <c r="S165" s="405" t="str">
        <f>IF(PRINCIPAL!F55&lt;&gt;"",PRINCIPAL!F55,"")</f>
        <v/>
      </c>
      <c r="T165" s="405"/>
      <c r="U165" s="405"/>
      <c r="V165" s="407"/>
      <c r="W165" s="6" t="s">
        <v>5</v>
      </c>
      <c r="X165" s="405" t="str">
        <f>IF(PRINCIPAL!F56&lt;&gt;"",PRINCIPAL!F56,"")</f>
        <v/>
      </c>
      <c r="Y165" s="405"/>
      <c r="Z165" s="405"/>
      <c r="AA165" s="407"/>
      <c r="AB165" s="6" t="s">
        <v>5</v>
      </c>
      <c r="AC165" s="405" t="str">
        <f>IF(PRINCIPAL!F57&lt;&gt;"",PRINCIPAL!F57,"")</f>
        <v/>
      </c>
      <c r="AD165" s="405"/>
      <c r="AE165" s="405"/>
      <c r="AF165" s="407"/>
      <c r="AG165" s="6" t="s">
        <v>5</v>
      </c>
      <c r="AH165" s="405" t="str">
        <f>IF(PRINCIPAL!F58&lt;&gt;"",PRINCIPAL!F58,"")</f>
        <v/>
      </c>
      <c r="AI165" s="405"/>
      <c r="AJ165" s="405"/>
      <c r="AK165" s="407"/>
      <c r="AL165" s="6" t="s">
        <v>5</v>
      </c>
      <c r="AM165" s="405" t="str">
        <f>IF(PRINCIPAL!F59&lt;&gt;"",PRINCIPAL!F59,"")</f>
        <v/>
      </c>
      <c r="AN165" s="405"/>
      <c r="AO165" s="405"/>
      <c r="AP165" s="407"/>
      <c r="AQ165" s="6" t="s">
        <v>5</v>
      </c>
      <c r="AR165" s="405" t="str">
        <f>IF(PRINCIPAL!F60&lt;&gt;"",PRINCIPAL!F60,"")</f>
        <v/>
      </c>
      <c r="AS165" s="405"/>
      <c r="AT165" s="405"/>
      <c r="AU165" s="407"/>
      <c r="AV165" s="6" t="s">
        <v>5</v>
      </c>
      <c r="AW165" s="405" t="str">
        <f>IF(PRINCIPAL!F61&lt;&gt;"",PRINCIPAL!F61,"")</f>
        <v/>
      </c>
      <c r="AX165" s="405"/>
      <c r="AY165" s="405"/>
      <c r="AZ165" s="407"/>
      <c r="BA165" s="6" t="s">
        <v>5</v>
      </c>
      <c r="BB165" s="405" t="str">
        <f>IF(PRINCIPAL!F62&lt;&gt;"",PRINCIPAL!F62,"")</f>
        <v/>
      </c>
      <c r="BC165" s="405"/>
      <c r="BD165" s="405"/>
      <c r="BE165" s="407"/>
      <c r="BF165" s="6" t="s">
        <v>5</v>
      </c>
      <c r="BG165" s="405" t="str">
        <f>IF(PRINCIPAL!F63&lt;&gt;"",PRINCIPAL!F63,"")</f>
        <v/>
      </c>
      <c r="BH165" s="405"/>
      <c r="BI165" s="405"/>
      <c r="BJ165" s="406"/>
    </row>
    <row r="166" spans="2:62" ht="26.4" x14ac:dyDescent="0.3">
      <c r="B166" s="45" t="s">
        <v>45</v>
      </c>
      <c r="C166" s="44" t="s">
        <v>44</v>
      </c>
      <c r="D166" s="112"/>
      <c r="E166" s="114" t="s">
        <v>0</v>
      </c>
      <c r="F166" s="33" t="s">
        <v>3</v>
      </c>
      <c r="G166" s="34" t="s">
        <v>33</v>
      </c>
      <c r="H166" s="34" t="s">
        <v>35</v>
      </c>
      <c r="I166" s="34" t="s">
        <v>41</v>
      </c>
      <c r="J166" s="48" t="s">
        <v>42</v>
      </c>
      <c r="K166" s="1"/>
      <c r="L166" s="89" t="s">
        <v>0</v>
      </c>
      <c r="M166" s="33" t="s">
        <v>3</v>
      </c>
      <c r="N166" s="34" t="s">
        <v>33</v>
      </c>
      <c r="O166" s="34" t="s">
        <v>35</v>
      </c>
      <c r="P166" s="34" t="s">
        <v>41</v>
      </c>
      <c r="Q166" s="34" t="s">
        <v>42</v>
      </c>
      <c r="R166" s="33" t="s">
        <v>3</v>
      </c>
      <c r="S166" s="34" t="s">
        <v>33</v>
      </c>
      <c r="T166" s="34" t="s">
        <v>35</v>
      </c>
      <c r="U166" s="34" t="s">
        <v>41</v>
      </c>
      <c r="V166" s="34" t="s">
        <v>42</v>
      </c>
      <c r="W166" s="33" t="s">
        <v>3</v>
      </c>
      <c r="X166" s="34" t="s">
        <v>33</v>
      </c>
      <c r="Y166" s="34" t="s">
        <v>35</v>
      </c>
      <c r="Z166" s="34" t="s">
        <v>41</v>
      </c>
      <c r="AA166" s="36" t="s">
        <v>42</v>
      </c>
      <c r="AB166" s="33" t="s">
        <v>3</v>
      </c>
      <c r="AC166" s="34" t="s">
        <v>33</v>
      </c>
      <c r="AD166" s="34" t="s">
        <v>35</v>
      </c>
      <c r="AE166" s="34" t="s">
        <v>41</v>
      </c>
      <c r="AF166" s="36" t="s">
        <v>42</v>
      </c>
      <c r="AG166" s="33" t="s">
        <v>3</v>
      </c>
      <c r="AH166" s="34" t="s">
        <v>33</v>
      </c>
      <c r="AI166" s="34" t="s">
        <v>35</v>
      </c>
      <c r="AJ166" s="34" t="s">
        <v>41</v>
      </c>
      <c r="AK166" s="36" t="s">
        <v>42</v>
      </c>
      <c r="AL166" s="33" t="s">
        <v>3</v>
      </c>
      <c r="AM166" s="34" t="s">
        <v>33</v>
      </c>
      <c r="AN166" s="34" t="s">
        <v>35</v>
      </c>
      <c r="AO166" s="34" t="s">
        <v>41</v>
      </c>
      <c r="AP166" s="36" t="s">
        <v>42</v>
      </c>
      <c r="AQ166" s="33" t="s">
        <v>3</v>
      </c>
      <c r="AR166" s="34" t="s">
        <v>33</v>
      </c>
      <c r="AS166" s="34" t="s">
        <v>35</v>
      </c>
      <c r="AT166" s="34" t="s">
        <v>41</v>
      </c>
      <c r="AU166" s="36" t="s">
        <v>42</v>
      </c>
      <c r="AV166" s="33" t="s">
        <v>3</v>
      </c>
      <c r="AW166" s="34" t="s">
        <v>33</v>
      </c>
      <c r="AX166" s="34" t="s">
        <v>35</v>
      </c>
      <c r="AY166" s="34" t="s">
        <v>41</v>
      </c>
      <c r="AZ166" s="36" t="s">
        <v>42</v>
      </c>
      <c r="BA166" s="33" t="s">
        <v>3</v>
      </c>
      <c r="BB166" s="34" t="s">
        <v>33</v>
      </c>
      <c r="BC166" s="34" t="s">
        <v>35</v>
      </c>
      <c r="BD166" s="34" t="s">
        <v>41</v>
      </c>
      <c r="BE166" s="36" t="s">
        <v>42</v>
      </c>
      <c r="BF166" s="33" t="s">
        <v>3</v>
      </c>
      <c r="BG166" s="34" t="s">
        <v>33</v>
      </c>
      <c r="BH166" s="34" t="s">
        <v>35</v>
      </c>
      <c r="BI166" s="34" t="s">
        <v>41</v>
      </c>
      <c r="BJ166" s="35" t="s">
        <v>42</v>
      </c>
    </row>
    <row r="167" spans="2:62" ht="15" thickBot="1" x14ac:dyDescent="0.35">
      <c r="B167" s="43" t="s">
        <v>1</v>
      </c>
      <c r="C167" s="42" t="s">
        <v>46</v>
      </c>
      <c r="E167" s="115" t="s">
        <v>54</v>
      </c>
      <c r="F167" s="8" t="s">
        <v>25</v>
      </c>
      <c r="G167" s="9" t="s">
        <v>25</v>
      </c>
      <c r="H167" s="9" t="s">
        <v>25</v>
      </c>
      <c r="I167" s="9" t="s">
        <v>25</v>
      </c>
      <c r="J167" s="49" t="s">
        <v>25</v>
      </c>
      <c r="L167" s="90" t="s">
        <v>54</v>
      </c>
      <c r="M167" s="8" t="s">
        <v>25</v>
      </c>
      <c r="N167" s="9" t="s">
        <v>25</v>
      </c>
      <c r="O167" s="9" t="s">
        <v>25</v>
      </c>
      <c r="P167" s="9" t="s">
        <v>34</v>
      </c>
      <c r="Q167" s="38" t="s">
        <v>34</v>
      </c>
      <c r="R167" s="9" t="s">
        <v>25</v>
      </c>
      <c r="S167" s="9" t="s">
        <v>25</v>
      </c>
      <c r="T167" s="9" t="s">
        <v>25</v>
      </c>
      <c r="U167" s="9" t="s">
        <v>34</v>
      </c>
      <c r="V167" s="9" t="s">
        <v>34</v>
      </c>
      <c r="W167" s="8" t="s">
        <v>25</v>
      </c>
      <c r="X167" s="9" t="s">
        <v>25</v>
      </c>
      <c r="Y167" s="9" t="s">
        <v>25</v>
      </c>
      <c r="Z167" s="9" t="s">
        <v>34</v>
      </c>
      <c r="AA167" s="11" t="s">
        <v>34</v>
      </c>
      <c r="AB167" s="8" t="s">
        <v>25</v>
      </c>
      <c r="AC167" s="9" t="s">
        <v>25</v>
      </c>
      <c r="AD167" s="9" t="s">
        <v>25</v>
      </c>
      <c r="AE167" s="9" t="s">
        <v>34</v>
      </c>
      <c r="AF167" s="11" t="s">
        <v>34</v>
      </c>
      <c r="AG167" s="8" t="s">
        <v>25</v>
      </c>
      <c r="AH167" s="9" t="s">
        <v>25</v>
      </c>
      <c r="AI167" s="9" t="s">
        <v>25</v>
      </c>
      <c r="AJ167" s="9" t="s">
        <v>34</v>
      </c>
      <c r="AK167" s="38" t="s">
        <v>34</v>
      </c>
      <c r="AL167" s="8" t="s">
        <v>25</v>
      </c>
      <c r="AM167" s="9" t="s">
        <v>25</v>
      </c>
      <c r="AN167" s="9" t="s">
        <v>25</v>
      </c>
      <c r="AO167" s="9" t="s">
        <v>34</v>
      </c>
      <c r="AP167" s="38" t="s">
        <v>34</v>
      </c>
      <c r="AQ167" s="8" t="s">
        <v>25</v>
      </c>
      <c r="AR167" s="9" t="s">
        <v>25</v>
      </c>
      <c r="AS167" s="9" t="s">
        <v>25</v>
      </c>
      <c r="AT167" s="9" t="s">
        <v>34</v>
      </c>
      <c r="AU167" s="38" t="s">
        <v>34</v>
      </c>
      <c r="AV167" s="8" t="s">
        <v>25</v>
      </c>
      <c r="AW167" s="9" t="s">
        <v>25</v>
      </c>
      <c r="AX167" s="9" t="s">
        <v>25</v>
      </c>
      <c r="AY167" s="9" t="s">
        <v>34</v>
      </c>
      <c r="AZ167" s="38" t="s">
        <v>34</v>
      </c>
      <c r="BA167" s="8" t="s">
        <v>25</v>
      </c>
      <c r="BB167" s="9" t="s">
        <v>25</v>
      </c>
      <c r="BC167" s="9" t="s">
        <v>25</v>
      </c>
      <c r="BD167" s="9" t="s">
        <v>34</v>
      </c>
      <c r="BE167" s="38" t="s">
        <v>34</v>
      </c>
      <c r="BF167" s="8" t="s">
        <v>25</v>
      </c>
      <c r="BG167" s="9" t="s">
        <v>25</v>
      </c>
      <c r="BH167" s="9" t="s">
        <v>25</v>
      </c>
      <c r="BI167" s="9" t="s">
        <v>34</v>
      </c>
      <c r="BJ167" s="10" t="s">
        <v>34</v>
      </c>
    </row>
    <row r="168" spans="2:62" ht="12.75" customHeight="1" thickTop="1" x14ac:dyDescent="0.3">
      <c r="B168" s="326">
        <f>IF(B129&lt;&gt;"",B129,"")</f>
        <v>2021</v>
      </c>
      <c r="C168" s="339"/>
      <c r="D168" s="1"/>
      <c r="E168" s="116">
        <v>1</v>
      </c>
      <c r="F168" s="24" t="str">
        <f>IFERROR(VLOOKUP($G$165,'Banco de Dados'!$B$4:$J$50,6,FALSE),"")</f>
        <v/>
      </c>
      <c r="G168" s="25" t="str">
        <f>IFERROR(F168*(IFERROR(VLOOKUP($G$165,'Banco de Dados'!$B$4:$J$50,4,FALSE),"ERRO")),"")</f>
        <v/>
      </c>
      <c r="H168" s="25" t="str">
        <f>IFERROR(F168+G168,"")</f>
        <v/>
      </c>
      <c r="I168" s="101" t="str">
        <f>IFERROR(H168*C168*0.47*(44/12),"")</f>
        <v/>
      </c>
      <c r="J168" s="117" t="str">
        <f>IFERROR(I168,"")</f>
        <v/>
      </c>
      <c r="K168" s="1"/>
      <c r="L168" s="91">
        <v>1</v>
      </c>
      <c r="M168" s="24" t="str">
        <f>IFERROR(IF(AND(PRINCIPAL!$H$54&lt;&gt;"",OR(L168=PRINCIPAL!$I$54,L168=PRINCIPAL!$I$54+PRINCIPAL!$I$54,L168=PRINCIPAL!$I$54+PRINCIPAL!$I$54+PRINCIPAL!$I$54)),0,IF(AND(PRINCIPAL!$H$54&lt;&gt;"",L168=PRINCIPAL!$J$54),VLOOKUP($N$165,'Banco de Dados'!$B$4:$J$50,8,FALSE)*PRINCIPAL!$H$54*(1-(PRINCIPAL!$K$54/100)),IF(AND(PRINCIPAL!$H$54&lt;&gt;"",L168=PRINCIPAL!$L$54),VLOOKUP($N$165,'Banco de Dados'!$B$4:$J$50,8,FALSE)*PRINCIPAL!$H$54*(1-(PRINCIPAL!$M$54/100)),IF(AND(PRINCIPAL!$H$54&lt;&gt;"",L168=PRINCIPAL!$N$54),VLOOKUP($N$165,'Banco de Dados'!$B$4:$J$50,8,FALSE)*PRINCIPAL!$H$54*(1-(PRINCIPAL!$O$54/100)),IF(PRINCIPAL!$H$54&lt;&gt;"",VLOOKUP($N$165,'Banco de Dados'!$B$4:$J$50,8,FALSE)*PRINCIPAL!$H$54,IF(OR(L168=PRINCIPAL!$I$54,L168=PRINCIPAL!$I$54+PRINCIPAL!$I$54,L168=PRINCIPAL!$I$54+PRINCIPAL!$I$54+PRINCIPAL!$I$54),0,IF(L168=PRINCIPAL!$J$54,VLOOKUP($N$165,'Banco de Dados'!$B$4:$J$50,6,FALSE)*(1-(PRINCIPAL!$K$54/100)),IF(L168=PRINCIPAL!$L$54,VLOOKUP($N$165,'Banco de Dados'!$B$4:$J$50,6,FALSE)*(1-(PRINCIPAL!$M$54/100)),IF(L168=PRINCIPAL!$N$54,VLOOKUP($N$165,'Banco de Dados'!$B$4:$J$50,6,FALSE)*(1-(PRINCIPAL!$O$54/100)),VLOOKUP($N$165,'Banco de Dados'!$B$4:$J$50,6,FALSE)))))))))),"")</f>
        <v/>
      </c>
      <c r="N168" s="25" t="str">
        <f>IFERROR(M168*(IFERROR(VLOOKUP($N$165,'Banco de Dados'!$B$4:$J$50,4,FALSE),"ERRO")),"")</f>
        <v/>
      </c>
      <c r="O168" s="25" t="str">
        <f>IFERROR(M168+N168,"")</f>
        <v/>
      </c>
      <c r="P168" s="103" t="str">
        <f>IFERROR(O168*(C168*(PRINCIPAL!$G$54/100))*0.47*(44/12),"")</f>
        <v/>
      </c>
      <c r="Q168" s="106" t="str">
        <f>IFERROR(P168,"")</f>
        <v/>
      </c>
      <c r="R168" s="29" t="str">
        <f>IFERROR(IF(AND(PRINCIPAL!$H$55&lt;&gt;"",OR(L168=PRINCIPAL!$I$55,L168=PRINCIPAL!$I$55+PRINCIPAL!$I$55,L168=PRINCIPAL!$I$55+PRINCIPAL!$I$55+PRINCIPAL!$I$55)),0,IF(AND(PRINCIPAL!$H$55&lt;&gt;"",L168=PRINCIPAL!$J$55),VLOOKUP($S$165,'Banco de Dados'!$B$4:$J$50,8,FALSE)*PRINCIPAL!$H$55*(1-(PRINCIPAL!$K$55/100)),IF(AND(PRINCIPAL!$H$55&lt;&gt;"",L168=PRINCIPAL!$L$55),VLOOKUP($S$165,'Banco de Dados'!$B$4:$J$50,8,FALSE)*PRINCIPAL!$H$55*(1-(PRINCIPAL!$M$55/100)),IF(AND(PRINCIPAL!$H$55&lt;&gt;"",L168=PRINCIPAL!$N$55),VLOOKUP($S$165,'Banco de Dados'!$B$4:$J$50,8,FALSE)*PRINCIPAL!$H$55*(1-(PRINCIPAL!$O$55/100)),IF(PRINCIPAL!$H$55&lt;&gt;"",VLOOKUP($S$165,'Banco de Dados'!$B$4:$J$50,8,FALSE)*PRINCIPAL!$H$55,IF(OR(L168=PRINCIPAL!$I$55,L168=PRINCIPAL!$I$55+PRINCIPAL!$I$55,L168=PRINCIPAL!$I$55+PRINCIPAL!$I$55+PRINCIPAL!$I$55),0,IF(L168=PRINCIPAL!$J$55,VLOOKUP($S$165,'Banco de Dados'!$B$4:$J$50,6,FALSE)*(1-(PRINCIPAL!$K$55/100)),IF(L168=PRINCIPAL!$L$55,VLOOKUP($S$165,'Banco de Dados'!$B$4:$J$50,6,FALSE)*(1-(PRINCIPAL!$M$55/100)),IF(L168=PRINCIPAL!$N$55,VLOOKUP($S$165,'Banco de Dados'!$B$4:$J$50,6,FALSE)*(1-(PRINCIPAL!$O$55/100)),VLOOKUP($S$165,'Banco de Dados'!$B$4:$J$50,6,FALSE)))))))))),"")</f>
        <v/>
      </c>
      <c r="S168" s="29" t="str">
        <f>IFERROR(R168*(IFERROR(VLOOKUP($S$165,'Banco de Dados'!$B$4:$J$50,4,FALSE),"ERRO")),"")</f>
        <v/>
      </c>
      <c r="T168" s="28" t="str">
        <f>IFERROR(R168+S168,"")</f>
        <v/>
      </c>
      <c r="U168" s="103" t="str">
        <f>IFERROR(T168*(C168*(PRINCIPAL!$G$55/100))*0.47*(44/12),"")</f>
        <v/>
      </c>
      <c r="V168" s="101" t="str">
        <f>IFERROR(U168,"")</f>
        <v/>
      </c>
      <c r="W168" s="30" t="str">
        <f>IFERROR(IF(AND(PRINCIPAL!$H$56&lt;&gt;"",OR(L168=PRINCIPAL!$I$56,L168=PRINCIPAL!$I$56+PRINCIPAL!$I$56,L168=PRINCIPAL!$I$56+PRINCIPAL!$I$56+PRINCIPAL!$I$56)),0,IF(AND(PRINCIPAL!$H$56&lt;&gt;"",L168=PRINCIPAL!$J$56),VLOOKUP($X$165,'Banco de Dados'!$B$4:$J$50,8,FALSE)*PRINCIPAL!$H$56*(1-(PRINCIPAL!$K$56/100)),IF(AND(PRINCIPAL!$H$56&lt;&gt;"",L168=PRINCIPAL!$L$56),VLOOKUP($X$165,'Banco de Dados'!$B$4:$J$50,8,FALSE)*PRINCIPAL!$H$56*(1-(PRINCIPAL!$M$56/100)),IF(AND(PRINCIPAL!$H$56&lt;&gt;"",L168=PRINCIPAL!$N$56),VLOOKUP($X$165,'Banco de Dados'!$B$4:$J$50,8,FALSE)*PRINCIPAL!$H$56*(1-(PRINCIPAL!$O$56/100)),IF(PRINCIPAL!$H$56&lt;&gt;"",VLOOKUP($X$165,'Banco de Dados'!$B$4:$J$50,8,FALSE)*PRINCIPAL!$H$56,IF(OR(L168=PRINCIPAL!$I$56,L168=PRINCIPAL!$I$56+PRINCIPAL!$I$56,L168=PRINCIPAL!$I$56+PRINCIPAL!$I$56+PRINCIPAL!$I$56),0,IF(L168=PRINCIPAL!$J$56,VLOOKUP($X$165,'Banco de Dados'!$B$4:$J$50,6,FALSE)*(1-(PRINCIPAL!$K$56/100)),IF(L168=PRINCIPAL!$L$56,VLOOKUP($X$165,'Banco de Dados'!$B$4:$J$50,6,FALSE)*(1-(PRINCIPAL!$M$56/100)),IF(L168=PRINCIPAL!$N$56,VLOOKUP($X$165,'Banco de Dados'!$B$4:$J$50,6,FALSE)*(1-(PRINCIPAL!$O$56/100)),VLOOKUP($X$165,'Banco de Dados'!$B$4:$J$50,6,FALSE)))))))))),"")</f>
        <v/>
      </c>
      <c r="X168" s="28" t="str">
        <f>IFERROR(W168*(IFERROR(VLOOKUP($X$165,'Banco de Dados'!$B$4:$J$50,4,FALSE),"ERRO")),"")</f>
        <v/>
      </c>
      <c r="Y168" s="28" t="str">
        <f>IFERROR(X168+W168,"")</f>
        <v/>
      </c>
      <c r="Z168" s="101" t="str">
        <f>IFERROR(Y168*(C168*(PRINCIPAL!$G$56/100))*0.47*(44/12),"")</f>
        <v/>
      </c>
      <c r="AA168" s="110" t="str">
        <f>IFERROR(Z168,"")</f>
        <v/>
      </c>
      <c r="AB168" s="30" t="str">
        <f>IFERROR(IF(AND(PRINCIPAL!$H$57&lt;&gt;"",OR(L168=PRINCIPAL!$I$57,L168=PRINCIPAL!$I$57+PRINCIPAL!$I$57,L168=PRINCIPAL!$I$57+PRINCIPAL!$I$57+PRINCIPAL!$I$57)),0,IF(AND(PRINCIPAL!$H$57&lt;&gt;"",L168=PRINCIPAL!$J$57),VLOOKUP($AC$165,'Banco de Dados'!$B$4:$J$50,8,FALSE)*PRINCIPAL!$H$57*(1-(PRINCIPAL!$K$57/100)),IF(AND(PRINCIPAL!$H$57&lt;&gt;"",L168=PRINCIPAL!$L$57),VLOOKUP($AC$165,'Banco de Dados'!$B$4:$J$50,8,FALSE)*PRINCIPAL!$H$57*(1-(PRINCIPAL!$M$57/100)),IF(AND(PRINCIPAL!$H$57&lt;&gt;"",L168=PRINCIPAL!$N$57),VLOOKUP($AC$165,'Banco de Dados'!$B$4:$J$50,8,FALSE)*PRINCIPAL!$H$57*(1-(PRINCIPAL!$O$57/100)),IF(PRINCIPAL!$H$57&lt;&gt;"",VLOOKUP($AC$165,'Banco de Dados'!$B$4:$J$50,8,FALSE)*PRINCIPAL!$H$57,IF(OR(L168=PRINCIPAL!$I$57,L168=PRINCIPAL!$I$57+PRINCIPAL!$I$57,L168=PRINCIPAL!$I$57+PRINCIPAL!$I$57+PRINCIPAL!$I$57),0,IF(L168=PRINCIPAL!$J$57,VLOOKUP($AC$165,'Banco de Dados'!$B$4:$J$50,6,FALSE)*(1-(PRINCIPAL!$K$57/100)),IF(L168=PRINCIPAL!$L$57,VLOOKUP($AC$165,'Banco de Dados'!$B$4:$J$50,6,FALSE)*(1-(PRINCIPAL!$M$57/100)),IF(L168=PRINCIPAL!$N$57,VLOOKUP($AC$165,'Banco de Dados'!$B$4:$J$50,6,FALSE)*(1-(PRINCIPAL!$O$57/100)),VLOOKUP($AC$165,'Banco de Dados'!$B$4:$J$50,6,FALSE)))))))))),"")</f>
        <v/>
      </c>
      <c r="AC168" s="28" t="str">
        <f>IFERROR(AB168*(IFERROR(VLOOKUP($AC$165,'Banco de Dados'!$B$4:$J$50,4,FALSE),"ERRO")),"")</f>
        <v/>
      </c>
      <c r="AD168" s="28" t="str">
        <f>IFERROR(AC168+AB168,"")</f>
        <v/>
      </c>
      <c r="AE168" s="101" t="str">
        <f>IFERROR(AD168*(C168*(PRINCIPAL!$G$57/100))*0.47*(44/12),"")</f>
        <v/>
      </c>
      <c r="AF168" s="110" t="str">
        <f>IFERROR(AE168,"")</f>
        <v/>
      </c>
      <c r="AG168" s="30" t="str">
        <f>IFERROR(IF(AND(PRINCIPAL!$H$58&lt;&gt;"",OR(L168=PRINCIPAL!$I$58,L168=PRINCIPAL!$I$58+PRINCIPAL!$I$58,L168=PRINCIPAL!$I$58+PRINCIPAL!$I$58+PRINCIPAL!$I$58)),0,IF(AND(PRINCIPAL!$H$58&lt;&gt;"",L168=PRINCIPAL!$J$58),VLOOKUP($AH$165,'Banco de Dados'!$B$4:$J$50,8,FALSE)*PRINCIPAL!$H$58*(1-(PRINCIPAL!$K$58/100)),IF(AND(PRINCIPAL!$H$58&lt;&gt;"",L168=PRINCIPAL!$L$58),VLOOKUP($AH$165,'Banco de Dados'!$B$4:$J$50,8,FALSE)*PRINCIPAL!$H$58*(1-(PRINCIPAL!$M$58/100)),IF(AND(PRINCIPAL!$H$58&lt;&gt;"",L168=PRINCIPAL!$N$58),VLOOKUP($AH$165,'Banco de Dados'!$B$4:$J$50,8,FALSE)*PRINCIPAL!$H$58*(1-(PRINCIPAL!$O$58/100)),IF(PRINCIPAL!$H$58&lt;&gt;"",VLOOKUP($AH$165,'Banco de Dados'!$B$4:$J$50,8,FALSE)*PRINCIPAL!$H$58,IF(OR(L168=PRINCIPAL!$I$58,L168=PRINCIPAL!$I$58+PRINCIPAL!$I$58,L168=PRINCIPAL!$I$58+PRINCIPAL!$I$58+PRINCIPAL!$I$58),0,IF(L168=PRINCIPAL!$J$58,VLOOKUP($AH$165,'Banco de Dados'!$B$4:$J$50,6,FALSE)*(1-(PRINCIPAL!$K$58/100)),IF(L168=PRINCIPAL!$L$58,VLOOKUP($AH$165,'Banco de Dados'!$B$4:$J$50,6,FALSE)*(1-(PRINCIPAL!$M$58/100)),IF(L168=PRINCIPAL!$N$58,VLOOKUP($AH$165,'Banco de Dados'!$B$4:$J$50,6,FALSE)*(1-(PRINCIPAL!$O$58/100)),VLOOKUP($AH$165,'Banco de Dados'!$B$4:$J$50,6,FALSE)))))))))),"")</f>
        <v/>
      </c>
      <c r="AH168" s="29" t="str">
        <f>IFERROR(AG168*(IFERROR(VLOOKUP($AH$165,'Banco de Dados'!$B$4:$J$50,4,FALSE),"ERRO")),"")</f>
        <v/>
      </c>
      <c r="AI168" s="28" t="str">
        <f>IFERROR(AH168+AG168,"")</f>
        <v/>
      </c>
      <c r="AJ168" s="101" t="str">
        <f>IFERROR(AI168*(C168*(PRINCIPAL!$G$58/100))*0.47*(44/12),"")</f>
        <v/>
      </c>
      <c r="AK168" s="111" t="str">
        <f>IFERROR(AJ168,"")</f>
        <v/>
      </c>
      <c r="AL168" s="30" t="str">
        <f>IFERROR(IF(AND(PRINCIPAL!$H$59&lt;&gt;"",OR(L168=PRINCIPAL!$I$59,L168=PRINCIPAL!$I$59+PRINCIPAL!$I$59,L168=PRINCIPAL!$I$59+PRINCIPAL!$I$59+PRINCIPAL!$I$59)),0,IF(AND(PRINCIPAL!$H$59&lt;&gt;"",L168=PRINCIPAL!$J$59),VLOOKUP($AM$165,'Banco de Dados'!$B$4:$J$50,8,FALSE)*PRINCIPAL!$H$59*(1-(PRINCIPAL!$K$59/100)),IF(AND(PRINCIPAL!$H$59&lt;&gt;"",L168=PRINCIPAL!$L$59),VLOOKUP($AM$165,'Banco de Dados'!$B$4:$J$50,8,FALSE)*PRINCIPAL!$H$59*(1-(PRINCIPAL!$M$59/100)),IF(AND(PRINCIPAL!$H$59&lt;&gt;"",L168=PRINCIPAL!$N$59),VLOOKUP($AM$165,'Banco de Dados'!$B$4:$J$50,8,FALSE)*PRINCIPAL!$H$59*(1-(PRINCIPAL!$O$59/100)),IF(PRINCIPAL!$H$59&lt;&gt;"",VLOOKUP($AM$165,'Banco de Dados'!$B$4:$J$50,8,FALSE)*PRINCIPAL!$H$59,IF(OR(L168=PRINCIPAL!$I$59,L168=PRINCIPAL!$I$59+PRINCIPAL!$I$59,L168=PRINCIPAL!$I$59+PRINCIPAL!$I$59+PRINCIPAL!$I$59),0,IF(L168=PRINCIPAL!$J$59,VLOOKUP($AM$165,'Banco de Dados'!$B$4:$J$50,6,FALSE)*(1-(PRINCIPAL!$K$59/100)),IF(L168=PRINCIPAL!$L$59,VLOOKUP($AM$165,'Banco de Dados'!$B$4:$J$50,6,FALSE)*(1-(PRINCIPAL!$M$59/100)),IF(L168=PRINCIPAL!$N$59,VLOOKUP($AM$165,'Banco de Dados'!$B$4:$J$50,6,FALSE)*(1-(PRINCIPAL!$O$59/100)),VLOOKUP($AM$165,'Banco de Dados'!$B$4:$J$50,6,FALSE)))))))))),"")</f>
        <v/>
      </c>
      <c r="AM168" s="29" t="str">
        <f>IFERROR(AL168*(IFERROR(VLOOKUP($AM$165,'Banco de Dados'!$B$4:$J$50,4,FALSE),"ERRO")),"")</f>
        <v/>
      </c>
      <c r="AN168" s="28" t="str">
        <f>IFERROR(AM168+AL168,"")</f>
        <v/>
      </c>
      <c r="AO168" s="103" t="str">
        <f>IFERROR(AN168*(C168*(PRINCIPAL!$G$59/100))*0.47*(44/12),"")</f>
        <v/>
      </c>
      <c r="AP168" s="111" t="str">
        <f>IFERROR(AO168,"")</f>
        <v/>
      </c>
      <c r="AQ168" s="132" t="str">
        <f>IFERROR(IF(AND(PRINCIPAL!$H$60&lt;&gt;"",OR(L168=PRINCIPAL!$I$60,L168=PRINCIPAL!$I$60+PRINCIPAL!$I$60,L168=PRINCIPAL!$I$60+PRINCIPAL!$I$60+PRINCIPAL!$I$60)),0,IF(AND(PRINCIPAL!$H$60&lt;&gt;"",L168=PRINCIPAL!$J$60),VLOOKUP($AR$165,'Banco de Dados'!$B$4:$J$50,8,FALSE)*PRINCIPAL!$H$60*(1-(PRINCIPAL!$K$60/100)),IF(AND(PRINCIPAL!$H$60&lt;&gt;"",L168=PRINCIPAL!$L$60),VLOOKUP($AR$165,'Banco de Dados'!$B$4:$J$50,8,FALSE)*PRINCIPAL!$H$60*(1-(PRINCIPAL!$M$60/100)),IF(AND(PRINCIPAL!$H$60&lt;&gt;"",L168=PRINCIPAL!$N$60),VLOOKUP($AR$165,'Banco de Dados'!$B$4:$J$50,8,FALSE)*PRINCIPAL!$H$60*(1-(PRINCIPAL!$O$60/100)),IF(PRINCIPAL!$H$60&lt;&gt;"",VLOOKUP($AR$165,'Banco de Dados'!$B$4:$J$50,8,FALSE)*PRINCIPAL!$H$60,IF(OR(L168=PRINCIPAL!$I$60,L168=PRINCIPAL!$I$60+PRINCIPAL!$I$60,L168=PRINCIPAL!$I$60+PRINCIPAL!$I$60+PRINCIPAL!$I$60),0,IF(L168=PRINCIPAL!$J$60,VLOOKUP($AR$165,'Banco de Dados'!$B$4:$J$50,6,FALSE)*(1-(PRINCIPAL!$K$60/100)),IF(L168=PRINCIPAL!$L$60,VLOOKUP($AR$165,'Banco de Dados'!$B$4:$J$50,6,FALSE)*(1-(PRINCIPAL!$M$60/100)),IF(L168=PRINCIPAL!$N$60,VLOOKUP($AR$165,'Banco de Dados'!$B$4:$J$50,6,FALSE)*(1-(PRINCIPAL!$O$60/100)),VLOOKUP($AR$165,'Banco de Dados'!$B$4:$J$50,6,FALSE)))))))))),"")</f>
        <v/>
      </c>
      <c r="AR168" s="28" t="str">
        <f>IFERROR(AQ168*(IFERROR(VLOOKUP($AR$165,'Banco de Dados'!$B$4:$J$50,4,FALSE),"ERRO")),"")</f>
        <v/>
      </c>
      <c r="AS168" s="28" t="str">
        <f>IFERROR(AR168+AQ168,"")</f>
        <v/>
      </c>
      <c r="AT168" s="101" t="str">
        <f>IFERROR(AS168*(C168*(PRINCIPAL!$G$60/100))*0.47*(44/12),"")</f>
        <v/>
      </c>
      <c r="AU168" s="110" t="str">
        <f>IFERROR(AT168,"")</f>
        <v/>
      </c>
      <c r="AV168" s="30" t="str">
        <f>IFERROR(IF(AND(PRINCIPAL!$H$61&lt;&gt;"",OR(L168=PRINCIPAL!$I$61,L168=PRINCIPAL!$I$61+PRINCIPAL!$I$61,L168=PRINCIPAL!$I$61+PRINCIPAL!$I$61+PRINCIPAL!$I$61)),0,IF(AND(PRINCIPAL!$H$61&lt;&gt;"",L168=PRINCIPAL!$J$61),VLOOKUP($AW$165,'Banco de Dados'!$B$4:$J$50,8,FALSE)*PRINCIPAL!$H$61*(1-(PRINCIPAL!$K$61/100)),IF(AND(PRINCIPAL!$H$61&lt;&gt;"",L168=PRINCIPAL!$L$61),VLOOKUP($AW$165,'Banco de Dados'!$B$4:$J$50,8,FALSE)*PRINCIPAL!$H$61*(1-(PRINCIPAL!$M$61/100)),IF(AND(PRINCIPAL!$H$61&lt;&gt;"",L168=PRINCIPAL!$N$61),VLOOKUP($AW$165,'Banco de Dados'!$B$4:$J$50,8,FALSE)*PRINCIPAL!$H$61*(1-(PRINCIPAL!$O$61/100)),IF(PRINCIPAL!$H$61&lt;&gt;"",VLOOKUP($AW$165,'Banco de Dados'!$B$4:$J$50,8,FALSE)*PRINCIPAL!$H$61,IF(OR(L168=PRINCIPAL!$I$61,L168=PRINCIPAL!$I$61+PRINCIPAL!$I$61,L168=PRINCIPAL!$I$61+PRINCIPAL!$I$61+PRINCIPAL!$I$61),0,IF(L168=PRINCIPAL!$J$61,VLOOKUP($AW$165,'Banco de Dados'!$B$4:$J$50,6,FALSE)*(1-(PRINCIPAL!$K$61/100)),IF(L168=PRINCIPAL!$L$61,VLOOKUP($AW$165,'Banco de Dados'!$B$4:$J$50,6,FALSE)*(1-(PRINCIPAL!$M$61/100)),IF(L168=PRINCIPAL!$N$61,VLOOKUP($AW$165,'Banco de Dados'!$B$4:$J$50,6,FALSE)*(1-(PRINCIPAL!$O$61/100)),VLOOKUP($AW$165,'Banco de Dados'!$B$4:$J$50,6,FALSE)))))))))),"")</f>
        <v/>
      </c>
      <c r="AW168" s="29" t="str">
        <f>IFERROR(AV168*(IFERROR(VLOOKUP($AW$165,'Banco de Dados'!$B$4:$J$50,4,FALSE),"ERRO")),"")</f>
        <v/>
      </c>
      <c r="AX168" s="28" t="str">
        <f>IFERROR(AW168+AV168,"")</f>
        <v/>
      </c>
      <c r="AY168" s="101" t="str">
        <f>IFERROR(AX168*(C168*(PRINCIPAL!$G$61/100))*0.47*(44/12),"")</f>
        <v/>
      </c>
      <c r="AZ168" s="111" t="str">
        <f>IFERROR(AY168,"")</f>
        <v/>
      </c>
      <c r="BA168" s="132" t="str">
        <f>IFERROR(IF(AND(PRINCIPAL!$H$62&lt;&gt;"",OR(L168=PRINCIPAL!$I$62,L168=PRINCIPAL!$I$62+PRINCIPAL!$I$62,L168=PRINCIPAL!$I$62+PRINCIPAL!$I$62+PRINCIPAL!$I$62)),0,IF(AND(PRINCIPAL!$H$62&lt;&gt;"",L168=PRINCIPAL!$J$62),VLOOKUP($BB$165,'Banco de Dados'!$B$4:$J$50,8,FALSE)*PRINCIPAL!$H$62*(1-(PRINCIPAL!$K$62/100)),IF(AND(PRINCIPAL!$H$62&lt;&gt;"",L168=PRINCIPAL!$L$62),VLOOKUP($BB$165,'Banco de Dados'!$B$4:$J$50,8,FALSE)*PRINCIPAL!$H$62*(1-(PRINCIPAL!$M$62/100)),IF(AND(PRINCIPAL!$H$62&lt;&gt;"",L168=PRINCIPAL!$N$62),VLOOKUP($BB$165,'Banco de Dados'!$B$4:$J$50,8,FALSE)*PRINCIPAL!$H$62*(1-(PRINCIPAL!$O$62/100)),IF(PRINCIPAL!$H$62&lt;&gt;"",VLOOKUP($BB$165,'Banco de Dados'!$B$4:$J$50,8,FALSE)*PRINCIPAL!$H$62,IF(OR(L168=PRINCIPAL!$I$62,L168=PRINCIPAL!$I$62+PRINCIPAL!$I$62,L168=PRINCIPAL!$I$62+PRINCIPAL!$I$62+PRINCIPAL!$I$62),0,IF(L168=PRINCIPAL!$J$62,VLOOKUP($BB$165,'Banco de Dados'!$B$4:$J$50,6,FALSE)*(1-(PRINCIPAL!$K$62/100)),IF(L168=PRINCIPAL!$L$62,VLOOKUP($BB$165,'Banco de Dados'!$B$4:$J$50,6,FALSE)*(1-(PRINCIPAL!$M$62/100)),IF(L168=PRINCIPAL!$N$62,VLOOKUP($BB$165,'Banco de Dados'!$B$4:$J$50,6,FALSE)*(1-(PRINCIPAL!$O$62/100)),VLOOKUP($BB$165,'Banco de Dados'!$B$4:$J$50,6,FALSE)))))))))),"")</f>
        <v/>
      </c>
      <c r="BB168" s="28" t="str">
        <f>IFERROR(BA168*(IFERROR(VLOOKUP($BB$165,'Banco de Dados'!$B$4:$J$50,4,FALSE),"ERRO")),"")</f>
        <v/>
      </c>
      <c r="BC168" s="28" t="str">
        <f>IFERROR(BB168+BA168,"")</f>
        <v/>
      </c>
      <c r="BD168" s="101" t="str">
        <f>IFERROR(BC168*(C168*(PRINCIPAL!$G$62/100))*0.47*(44/12),"")</f>
        <v/>
      </c>
      <c r="BE168" s="110" t="str">
        <f>IFERROR(BD168,"")</f>
        <v/>
      </c>
      <c r="BF168" s="30" t="str">
        <f>IFERROR(IF(AND(PRINCIPAL!$H$63&lt;&gt;"",OR(L168=PRINCIPAL!$I$63,L168=PRINCIPAL!$I$63+PRINCIPAL!$I$63,L168=PRINCIPAL!$I$63+PRINCIPAL!$I$63+PRINCIPAL!$I$63)),0,IF(AND(PRINCIPAL!$H$63&lt;&gt;"",L168=PRINCIPAL!$J$63),VLOOKUP($BG$165,'Banco de Dados'!$B$4:$J$50,8,FALSE)*PRINCIPAL!$H$63*(1-(PRINCIPAL!$K$63/100)),IF(AND(PRINCIPAL!$H$63&lt;&gt;"",L168=PRINCIPAL!$L$63),VLOOKUP($BG$165,'Banco de Dados'!$B$4:$J$50,8,FALSE)*PRINCIPAL!$H$63*(1-(PRINCIPAL!$M$63/100)),IF(AND(PRINCIPAL!$H$63&lt;&gt;"",L168=PRINCIPAL!$N$63),VLOOKUP($BG$165,'Banco de Dados'!$B$4:$J$50,8,FALSE)*PRINCIPAL!$H$63*(1-(PRINCIPAL!$O$63/100)),IF(PRINCIPAL!$H$63&lt;&gt;"",VLOOKUP($BG$165,'Banco de Dados'!$B$4:$J$50,8,FALSE)*PRINCIPAL!$H$63,IF(OR(L168=PRINCIPAL!$I$63,L168=PRINCIPAL!$I$63+PRINCIPAL!$I$63,L168=PRINCIPAL!$I$63+PRINCIPAL!$I$63+PRINCIPAL!$I$63),0,IF(L168=PRINCIPAL!$J$63,VLOOKUP($BG$165,'Banco de Dados'!$B$4:$J$50,6,FALSE)*(1-(PRINCIPAL!$K$63/100)),IF(L168=PRINCIPAL!$L$63,VLOOKUP($BG$165,'Banco de Dados'!$B$4:$J$50,6,FALSE)*(1-(PRINCIPAL!$M$63/100)),IF(L168=PRINCIPAL!$N$63,VLOOKUP($BG$165,'Banco de Dados'!$B$4:$J$50,6,FALSE)*(1-(PRINCIPAL!$O$63/100)),VLOOKUP($BG$165,'Banco de Dados'!$B$4:$J$50,6,FALSE)))))))))),"")</f>
        <v/>
      </c>
      <c r="BG168" s="29" t="str">
        <f>IFERROR(BF168*(IFERROR(VLOOKUP($BG$165,'Banco de Dados'!$B$4:$J$50,4,FALSE),"ERRO")),"")</f>
        <v/>
      </c>
      <c r="BH168" s="28" t="str">
        <f>IFERROR(BG168+BF168,"")</f>
        <v/>
      </c>
      <c r="BI168" s="103" t="str">
        <f>IFERROR(BH168*(C168*(PRINCIPAL!$G$63/100))*0.47*(44/12),"")</f>
        <v/>
      </c>
      <c r="BJ168" s="102" t="str">
        <f>IFERROR(BI168,"")</f>
        <v/>
      </c>
    </row>
    <row r="169" spans="2:62" ht="12.75" customHeight="1" x14ac:dyDescent="0.3">
      <c r="B169" s="326">
        <f>IF(B130&lt;&gt;"",B130,"")</f>
        <v>2022</v>
      </c>
      <c r="C169" s="340"/>
      <c r="D169" s="1"/>
      <c r="E169" s="116">
        <v>2</v>
      </c>
      <c r="F169" s="24" t="str">
        <f>IFERROR(VLOOKUP($G$165,'Banco de Dados'!$B$4:$J$50,6,FALSE),"")</f>
        <v/>
      </c>
      <c r="G169" s="25" t="str">
        <f>IFERROR(F169*(IFERROR(VLOOKUP($G$165,'Banco de Dados'!$B$4:$J$50,4,FALSE),"ERRO")),"")</f>
        <v/>
      </c>
      <c r="H169" s="25" t="str">
        <f>IFERROR(F169+G169,"")</f>
        <v/>
      </c>
      <c r="I169" s="103" t="str">
        <f>IFERROR(H169*(C169)*0.47*(44/12),"")</f>
        <v/>
      </c>
      <c r="J169" s="117" t="str">
        <f>IFERROR(I169+J168,"")</f>
        <v/>
      </c>
      <c r="K169" s="1"/>
      <c r="L169" s="91">
        <v>2</v>
      </c>
      <c r="M169" s="24" t="str">
        <f>IFERROR(IF(AND(PRINCIPAL!$H$54&lt;&gt;"",OR(L169=PRINCIPAL!$I$54,L169=PRINCIPAL!$I$54+PRINCIPAL!$I$54,L169=PRINCIPAL!$I$54+PRINCIPAL!$I$54+PRINCIPAL!$I$54)),0,IF(AND(PRINCIPAL!$H$54&lt;&gt;"",L169=PRINCIPAL!$J$54),VLOOKUP($N$165,'Banco de Dados'!$B$4:$J$50,8,FALSE)*PRINCIPAL!$H$54*(1-(PRINCIPAL!$K$54/100)),IF(AND(PRINCIPAL!$H$54&lt;&gt;"",L169=PRINCIPAL!$L$54),VLOOKUP($N$165,'Banco de Dados'!$B$4:$J$50,8,FALSE)*PRINCIPAL!$H$54*(1-(PRINCIPAL!$M$54/100)),IF(AND(PRINCIPAL!$H$54&lt;&gt;"",L169=PRINCIPAL!$N$54),VLOOKUP($N$165,'Banco de Dados'!$B$4:$J$50,8,FALSE)*PRINCIPAL!$H$54*(1-(PRINCIPAL!$O$54/100)),IF(PRINCIPAL!$H$54&lt;&gt;"",VLOOKUP($N$165,'Banco de Dados'!$B$4:$J$50,8,FALSE)*PRINCIPAL!$H$54,IF(OR(L169=PRINCIPAL!$I$54,L169=PRINCIPAL!$I$54+PRINCIPAL!$I$54,L169=PRINCIPAL!$I$54+PRINCIPAL!$I$54+PRINCIPAL!$I$54),0,IF(L169=PRINCIPAL!$J$54,VLOOKUP($N$165,'Banco de Dados'!$B$4:$J$50,6,FALSE)*(1-(PRINCIPAL!$K$54/100)),IF(L169=PRINCIPAL!$L$54,VLOOKUP($N$165,'Banco de Dados'!$B$4:$J$50,6,FALSE)*(1-(PRINCIPAL!$M$54/100)),IF(L169=PRINCIPAL!$N$54,VLOOKUP($N$165,'Banco de Dados'!$B$4:$J$50,6,FALSE)*(1-(PRINCIPAL!$O$54/100)),VLOOKUP($N$165,'Banco de Dados'!$B$4:$J$50,6,FALSE)))))))))),"")</f>
        <v/>
      </c>
      <c r="N169" s="25" t="str">
        <f>IFERROR(M169*(IFERROR(VLOOKUP($N$165,'Banco de Dados'!$B$4:$J$50,4,FALSE),"ERRO")),"")</f>
        <v/>
      </c>
      <c r="O169" s="25" t="str">
        <f>IFERROR(M169+N169,"")</f>
        <v/>
      </c>
      <c r="P169" s="103" t="str">
        <f>IFERROR(O169*(C169*(PRINCIPAL!$G$54/100))*0.47*(44/12),"")</f>
        <v/>
      </c>
      <c r="Q169" s="107" t="str">
        <f>IFERROR(Q168+P169,"")</f>
        <v/>
      </c>
      <c r="R169" s="29" t="str">
        <f>IFERROR(IF(AND(PRINCIPAL!$H$55&lt;&gt;"",OR(L169=PRINCIPAL!$I$55,L169=PRINCIPAL!$I$55+PRINCIPAL!$I$55,L169=PRINCIPAL!$I$55+PRINCIPAL!$I$55+PRINCIPAL!$I$55)),0,IF(AND(PRINCIPAL!$H$55&lt;&gt;"",L169=PRINCIPAL!$J$55),VLOOKUP($S$165,'Banco de Dados'!$B$4:$J$50,8,FALSE)*PRINCIPAL!$H$55*(1-(PRINCIPAL!$K$55/100)),IF(AND(PRINCIPAL!$H$55&lt;&gt;"",L169=PRINCIPAL!$L$55),VLOOKUP($S$165,'Banco de Dados'!$B$4:$J$50,8,FALSE)*PRINCIPAL!$H$55*(1-(PRINCIPAL!$M$55/100)),IF(AND(PRINCIPAL!$H$55&lt;&gt;"",L169=PRINCIPAL!$N$55),VLOOKUP($S$165,'Banco de Dados'!$B$4:$J$50,8,FALSE)*PRINCIPAL!$H$55*(1-(PRINCIPAL!$O$55/100)),IF(PRINCIPAL!$H$55&lt;&gt;"",VLOOKUP($S$165,'Banco de Dados'!$B$4:$J$50,8,FALSE)*PRINCIPAL!$H$55,IF(OR(L169=PRINCIPAL!$I$55,L169=PRINCIPAL!$I$55+PRINCIPAL!$I$55,L169=PRINCIPAL!$I$55+PRINCIPAL!$I$55+PRINCIPAL!$I$55),0,IF(L169=PRINCIPAL!$J$55,VLOOKUP($S$165,'Banco de Dados'!$B$4:$J$50,6,FALSE)*(1-(PRINCIPAL!$K$55/100)),IF(L169=PRINCIPAL!$L$55,VLOOKUP($S$165,'Banco de Dados'!$B$4:$J$50,6,FALSE)*(1-(PRINCIPAL!$M$55/100)),IF(L169=PRINCIPAL!$N$55,VLOOKUP($S$165,'Banco de Dados'!$B$4:$J$50,6,FALSE)*(1-(PRINCIPAL!$O$55/100)),VLOOKUP($S$165,'Banco de Dados'!$B$4:$J$50,6,FALSE)))))))))),"")</f>
        <v/>
      </c>
      <c r="S169" s="29" t="str">
        <f>IFERROR(R169*(IFERROR(VLOOKUP($S$165,'Banco de Dados'!$B$4:$J$50,4,FALSE),"ERRO")),"")</f>
        <v/>
      </c>
      <c r="T169" s="29" t="str">
        <f>IFERROR(R169+S169,"")</f>
        <v/>
      </c>
      <c r="U169" s="103" t="str">
        <f>IFERROR(T169*(C169*(PRINCIPAL!$G$55/100))*0.47*(44/12),"")</f>
        <v/>
      </c>
      <c r="V169" s="103" t="str">
        <f t="shared" ref="V169:V174" si="97">IFERROR(V168+U169,"")</f>
        <v/>
      </c>
      <c r="W169" s="30" t="str">
        <f>IFERROR(IF(AND(PRINCIPAL!$H$56&lt;&gt;"",OR(L169=PRINCIPAL!$I$56,L169=PRINCIPAL!$I$56+PRINCIPAL!$I$56,L169=PRINCIPAL!$I$56+PRINCIPAL!$I$56+PRINCIPAL!$I$56)),0,IF(AND(PRINCIPAL!$H$56&lt;&gt;"",L169=PRINCIPAL!$J$56),VLOOKUP($X$165,'Banco de Dados'!$B$4:$J$50,8,FALSE)*PRINCIPAL!$H$56*(1-(PRINCIPAL!$K$56/100)),IF(AND(PRINCIPAL!$H$56&lt;&gt;"",L169=PRINCIPAL!$L$56),VLOOKUP($X$165,'Banco de Dados'!$B$4:$J$50,8,FALSE)*PRINCIPAL!$H$56*(1-(PRINCIPAL!$M$56/100)),IF(AND(PRINCIPAL!$H$56&lt;&gt;"",L169=PRINCIPAL!$N$56),VLOOKUP($X$165,'Banco de Dados'!$B$4:$J$50,8,FALSE)*PRINCIPAL!$H$56*(1-(PRINCIPAL!$O$56/100)),IF(PRINCIPAL!$H$56&lt;&gt;"",VLOOKUP($X$165,'Banco de Dados'!$B$4:$J$50,8,FALSE)*PRINCIPAL!$H$56,IF(OR(L169=PRINCIPAL!$I$56,L169=PRINCIPAL!$I$56+PRINCIPAL!$I$56,L169=PRINCIPAL!$I$56+PRINCIPAL!$I$56+PRINCIPAL!$I$56),0,IF(L169=PRINCIPAL!$J$56,VLOOKUP($X$165,'Banco de Dados'!$B$4:$J$50,6,FALSE)*(1-(PRINCIPAL!$K$56/100)),IF(L169=PRINCIPAL!$L$56,VLOOKUP($X$165,'Banco de Dados'!$B$4:$J$50,6,FALSE)*(1-(PRINCIPAL!$M$56/100)),IF(L169=PRINCIPAL!$N$56,VLOOKUP($X$165,'Banco de Dados'!$B$4:$J$50,6,FALSE)*(1-(PRINCIPAL!$O$56/100)),VLOOKUP($X$165,'Banco de Dados'!$B$4:$J$50,6,FALSE)))))))))),"")</f>
        <v/>
      </c>
      <c r="X169" s="29" t="str">
        <f>IFERROR(W169*(IFERROR(VLOOKUP($X$165,'Banco de Dados'!$B$4:$J$50,4,FALSE),"ERRO")),"")</f>
        <v/>
      </c>
      <c r="Y169" s="29" t="str">
        <f>IFERROR(X169+W169,"")</f>
        <v/>
      </c>
      <c r="Z169" s="103" t="str">
        <f>IFERROR(Y169*(C169*(PRINCIPAL!$G$56/100))*0.47*(44/12),"")</f>
        <v/>
      </c>
      <c r="AA169" s="111" t="str">
        <f>IFERROR(Z169+AA168,"")</f>
        <v/>
      </c>
      <c r="AB169" s="30" t="str">
        <f>IFERROR(IF(AND(PRINCIPAL!$H$57&lt;&gt;"",OR(L169=PRINCIPAL!$I$57,L169=PRINCIPAL!$I$57+PRINCIPAL!$I$57,L169=PRINCIPAL!$I$57+PRINCIPAL!$I$57+PRINCIPAL!$I$57)),0,IF(AND(PRINCIPAL!$H$57&lt;&gt;"",L169=PRINCIPAL!$J$57),VLOOKUP($AC$165,'Banco de Dados'!$B$4:$J$50,8,FALSE)*PRINCIPAL!$H$57*(1-(PRINCIPAL!$K$57/100)),IF(AND(PRINCIPAL!$H$57&lt;&gt;"",L169=PRINCIPAL!$L$57),VLOOKUP($AC$165,'Banco de Dados'!$B$4:$J$50,8,FALSE)*PRINCIPAL!$H$57*(1-(PRINCIPAL!$M$57/100)),IF(AND(PRINCIPAL!$H$57&lt;&gt;"",L169=PRINCIPAL!$N$57),VLOOKUP($AC$165,'Banco de Dados'!$B$4:$J$50,8,FALSE)*PRINCIPAL!$H$57*(1-(PRINCIPAL!$O$57/100)),IF(PRINCIPAL!$H$57&lt;&gt;"",VLOOKUP($AC$165,'Banco de Dados'!$B$4:$J$50,8,FALSE)*PRINCIPAL!$H$57,IF(OR(L169=PRINCIPAL!$I$57,L169=PRINCIPAL!$I$57+PRINCIPAL!$I$57,L169=PRINCIPAL!$I$57+PRINCIPAL!$I$57+PRINCIPAL!$I$57),0,IF(L169=PRINCIPAL!$J$57,VLOOKUP($AC$165,'Banco de Dados'!$B$4:$J$50,6,FALSE)*(1-(PRINCIPAL!$K$57/100)),IF(L169=PRINCIPAL!$L$57,VLOOKUP($AC$165,'Banco de Dados'!$B$4:$J$50,6,FALSE)*(1-(PRINCIPAL!$M$57/100)),IF(L169=PRINCIPAL!$N$57,VLOOKUP($AC$165,'Banco de Dados'!$B$4:$J$50,6,FALSE)*(1-(PRINCIPAL!$O$57/100)),VLOOKUP($AC$165,'Banco de Dados'!$B$4:$J$50,6,FALSE)))))))))),"")</f>
        <v/>
      </c>
      <c r="AC169" s="29" t="str">
        <f>IFERROR(AB169*(IFERROR(VLOOKUP($AC$165,'Banco de Dados'!$B$4:$J$50,4,FALSE),"ERRO")),"")</f>
        <v/>
      </c>
      <c r="AD169" s="29" t="str">
        <f>IFERROR(AC169+AB169,"")</f>
        <v/>
      </c>
      <c r="AE169" s="103" t="str">
        <f>IFERROR(AD169*(C169*(PRINCIPAL!$G$57/100))*0.47*(44/12),"")</f>
        <v/>
      </c>
      <c r="AF169" s="111" t="str">
        <f>IFERROR(AE169+AF168,"")</f>
        <v/>
      </c>
      <c r="AG169" s="30" t="str">
        <f>IFERROR(IF(AND(PRINCIPAL!$H$58&lt;&gt;"",OR(L169=PRINCIPAL!$I$58,L169=PRINCIPAL!$I$58+PRINCIPAL!$I$58,L169=PRINCIPAL!$I$58+PRINCIPAL!$I$58+PRINCIPAL!$I$58)),0,IF(AND(PRINCIPAL!$H$58&lt;&gt;"",L169=PRINCIPAL!$J$58),VLOOKUP($AH$165,'Banco de Dados'!$B$4:$J$50,8,FALSE)*PRINCIPAL!$H$58*(1-(PRINCIPAL!$K$58/100)),IF(AND(PRINCIPAL!$H$58&lt;&gt;"",L169=PRINCIPAL!$L$58),VLOOKUP($AH$165,'Banco de Dados'!$B$4:$J$50,8,FALSE)*PRINCIPAL!$H$58*(1-(PRINCIPAL!$M$58/100)),IF(AND(PRINCIPAL!$H$58&lt;&gt;"",L169=PRINCIPAL!$N$58),VLOOKUP($AH$165,'Banco de Dados'!$B$4:$J$50,8,FALSE)*PRINCIPAL!$H$58*(1-(PRINCIPAL!$O$58/100)),IF(PRINCIPAL!$H$58&lt;&gt;"",VLOOKUP($AH$165,'Banco de Dados'!$B$4:$J$50,8,FALSE)*PRINCIPAL!$H$58,IF(OR(L169=PRINCIPAL!$I$58,L169=PRINCIPAL!$I$58+PRINCIPAL!$I$58,L169=PRINCIPAL!$I$58+PRINCIPAL!$I$58+PRINCIPAL!$I$58),0,IF(L169=PRINCIPAL!$J$58,VLOOKUP($AH$165,'Banco de Dados'!$B$4:$J$50,6,FALSE)*(1-(PRINCIPAL!$K$58/100)),IF(L169=PRINCIPAL!$L$58,VLOOKUP($AH$165,'Banco de Dados'!$B$4:$J$50,6,FALSE)*(1-(PRINCIPAL!$M$58/100)),IF(L169=PRINCIPAL!$N$58,VLOOKUP($AH$165,'Banco de Dados'!$B$4:$J$50,6,FALSE)*(1-(PRINCIPAL!$O$58/100)),VLOOKUP($AH$165,'Banco de Dados'!$B$4:$J$50,6,FALSE)))))))))),"")</f>
        <v/>
      </c>
      <c r="AH169" s="29" t="str">
        <f>IFERROR(AG169*(IFERROR(VLOOKUP($AH$165,'Banco de Dados'!$B$4:$J$50,4,FALSE),"ERRO")),"")</f>
        <v/>
      </c>
      <c r="AI169" s="29" t="str">
        <f>IFERROR(AH169+AG169,"")</f>
        <v/>
      </c>
      <c r="AJ169" s="103" t="str">
        <f>IFERROR(AI169*(C169*(PRINCIPAL!$G$58/100))*0.47*(44/12),"")</f>
        <v/>
      </c>
      <c r="AK169" s="111" t="str">
        <f>IFERROR(AJ169+AK168,"")</f>
        <v/>
      </c>
      <c r="AL169" s="30" t="str">
        <f>IFERROR(IF(AND(PRINCIPAL!$H$59&lt;&gt;"",OR(L169=PRINCIPAL!$I$59,L169=PRINCIPAL!$I$59+PRINCIPAL!$I$59,L169=PRINCIPAL!$I$59+PRINCIPAL!$I$59+PRINCIPAL!$I$59)),0,IF(AND(PRINCIPAL!$H$59&lt;&gt;"",L169=PRINCIPAL!$J$59),VLOOKUP($AM$165,'Banco de Dados'!$B$4:$J$50,8,FALSE)*PRINCIPAL!$H$59*(1-(PRINCIPAL!$K$59/100)),IF(AND(PRINCIPAL!$H$59&lt;&gt;"",L169=PRINCIPAL!$L$59),VLOOKUP($AM$165,'Banco de Dados'!$B$4:$J$50,8,FALSE)*PRINCIPAL!$H$59*(1-(PRINCIPAL!$M$59/100)),IF(AND(PRINCIPAL!$H$59&lt;&gt;"",L169=PRINCIPAL!$N$59),VLOOKUP($AM$165,'Banco de Dados'!$B$4:$J$50,8,FALSE)*PRINCIPAL!$H$59*(1-(PRINCIPAL!$O$59/100)),IF(PRINCIPAL!$H$59&lt;&gt;"",VLOOKUP($AM$165,'Banco de Dados'!$B$4:$J$50,8,FALSE)*PRINCIPAL!$H$59,IF(OR(L169=PRINCIPAL!$I$59,L169=PRINCIPAL!$I$59+PRINCIPAL!$I$59,L169=PRINCIPAL!$I$59+PRINCIPAL!$I$59+PRINCIPAL!$I$59),0,IF(L169=PRINCIPAL!$J$59,VLOOKUP($AM$165,'Banco de Dados'!$B$4:$J$50,6,FALSE)*(1-(PRINCIPAL!$K$59/100)),IF(L169=PRINCIPAL!$L$59,VLOOKUP($AM$165,'Banco de Dados'!$B$4:$J$50,6,FALSE)*(1-(PRINCIPAL!$M$59/100)),IF(L169=PRINCIPAL!$N$59,VLOOKUP($AM$165,'Banco de Dados'!$B$4:$J$50,6,FALSE)*(1-(PRINCIPAL!$O$59/100)),VLOOKUP($AM$165,'Banco de Dados'!$B$4:$J$50,6,FALSE)))))))))),"")</f>
        <v/>
      </c>
      <c r="AM169" s="29" t="str">
        <f>IFERROR(AL169*(IFERROR(VLOOKUP($AM$165,'Banco de Dados'!$B$4:$J$50,4,FALSE),"ERRO")),"")</f>
        <v/>
      </c>
      <c r="AN169" s="29" t="str">
        <f>IFERROR(AM169+AL169,"")</f>
        <v/>
      </c>
      <c r="AO169" s="103" t="str">
        <f>IFERROR(AN169*(C169*(PRINCIPAL!$G$59/100))*0.47*(44/12),"")</f>
        <v/>
      </c>
      <c r="AP169" s="111" t="str">
        <f>IFERROR(AO169+AP168,"")</f>
        <v/>
      </c>
      <c r="AQ169" s="30" t="str">
        <f>IFERROR(IF(AND(PRINCIPAL!$H$60&lt;&gt;"",OR(L169=PRINCIPAL!$I$60,L169=PRINCIPAL!$I$60+PRINCIPAL!$I$60,L169=PRINCIPAL!$I$60+PRINCIPAL!$I$60+PRINCIPAL!$I$60)),0,IF(AND(PRINCIPAL!$H$60&lt;&gt;"",L169=PRINCIPAL!$J$60),VLOOKUP($AR$165,'Banco de Dados'!$B$4:$J$50,8,FALSE)*PRINCIPAL!$H$60*(1-(PRINCIPAL!$K$60/100)),IF(AND(PRINCIPAL!$H$60&lt;&gt;"",L169=PRINCIPAL!$L$60),VLOOKUP($AR$165,'Banco de Dados'!$B$4:$J$50,8,FALSE)*PRINCIPAL!$H$60*(1-(PRINCIPAL!$M$60/100)),IF(AND(PRINCIPAL!$H$60&lt;&gt;"",L169=PRINCIPAL!$N$60),VLOOKUP($AR$165,'Banco de Dados'!$B$4:$J$50,8,FALSE)*PRINCIPAL!$H$60*(1-(PRINCIPAL!$O$60/100)),IF(PRINCIPAL!$H$60&lt;&gt;"",VLOOKUP($AR$165,'Banco de Dados'!$B$4:$J$50,8,FALSE)*PRINCIPAL!$H$60,IF(OR(L169=PRINCIPAL!$I$60,L169=PRINCIPAL!$I$60+PRINCIPAL!$I$60,L169=PRINCIPAL!$I$60+PRINCIPAL!$I$60+PRINCIPAL!$I$60),0,IF(L169=PRINCIPAL!$J$60,VLOOKUP($AR$165,'Banco de Dados'!$B$4:$J$50,6,FALSE)*(1-(PRINCIPAL!$K$60/100)),IF(L169=PRINCIPAL!$L$60,VLOOKUP($AR$165,'Banco de Dados'!$B$4:$J$50,6,FALSE)*(1-(PRINCIPAL!$M$60/100)),IF(L169=PRINCIPAL!$N$60,VLOOKUP($AR$165,'Banco de Dados'!$B$4:$J$50,6,FALSE)*(1-(PRINCIPAL!$O$60/100)),VLOOKUP($AR$165,'Banco de Dados'!$B$4:$J$50,6,FALSE)))))))))),"")</f>
        <v/>
      </c>
      <c r="AR169" s="29" t="str">
        <f>IFERROR(AQ169*(IFERROR(VLOOKUP($AR$165,'Banco de Dados'!$B$4:$J$50,4,FALSE),"ERRO")),"")</f>
        <v/>
      </c>
      <c r="AS169" s="29" t="str">
        <f>IFERROR(AR169+AQ169,"")</f>
        <v/>
      </c>
      <c r="AT169" s="103" t="str">
        <f>IFERROR(AS169*(C169*(PRINCIPAL!$G$60/100))*0.47*(44/12),"")</f>
        <v/>
      </c>
      <c r="AU169" s="111" t="str">
        <f>IFERROR(AT169+AU168,"")</f>
        <v/>
      </c>
      <c r="AV169" s="30" t="str">
        <f>IFERROR(IF(AND(PRINCIPAL!$H$61&lt;&gt;"",OR(L169=PRINCIPAL!$I$61,L169=PRINCIPAL!$I$61+PRINCIPAL!$I$61,L169=PRINCIPAL!$I$61+PRINCIPAL!$I$61+PRINCIPAL!$I$61)),0,IF(AND(PRINCIPAL!$H$61&lt;&gt;"",L169=PRINCIPAL!$J$61),VLOOKUP($AW$165,'Banco de Dados'!$B$4:$J$50,8,FALSE)*PRINCIPAL!$H$61*(1-(PRINCIPAL!$K$61/100)),IF(AND(PRINCIPAL!$H$61&lt;&gt;"",L169=PRINCIPAL!$L$61),VLOOKUP($AW$165,'Banco de Dados'!$B$4:$J$50,8,FALSE)*PRINCIPAL!$H$61*(1-(PRINCIPAL!$M$61/100)),IF(AND(PRINCIPAL!$H$61&lt;&gt;"",L169=PRINCIPAL!$N$61),VLOOKUP($AW$165,'Banco de Dados'!$B$4:$J$50,8,FALSE)*PRINCIPAL!$H$61*(1-(PRINCIPAL!$O$61/100)),IF(PRINCIPAL!$H$61&lt;&gt;"",VLOOKUP($AW$165,'Banco de Dados'!$B$4:$J$50,8,FALSE)*PRINCIPAL!$H$61,IF(OR(L169=PRINCIPAL!$I$61,L169=PRINCIPAL!$I$61+PRINCIPAL!$I$61,L169=PRINCIPAL!$I$61+PRINCIPAL!$I$61+PRINCIPAL!$I$61),0,IF(L169=PRINCIPAL!$J$61,VLOOKUP($AW$165,'Banco de Dados'!$B$4:$J$50,6,FALSE)*(1-(PRINCIPAL!$K$61/100)),IF(L169=PRINCIPAL!$L$61,VLOOKUP($AW$165,'Banco de Dados'!$B$4:$J$50,6,FALSE)*(1-(PRINCIPAL!$M$61/100)),IF(L169=PRINCIPAL!$N$61,VLOOKUP($AW$165,'Banco de Dados'!$B$4:$J$50,6,FALSE)*(1-(PRINCIPAL!$O$61/100)),VLOOKUP($AW$165,'Banco de Dados'!$B$4:$J$50,6,FALSE)))))))))),"")</f>
        <v/>
      </c>
      <c r="AW169" s="29" t="str">
        <f>IFERROR(AV169*(IFERROR(VLOOKUP($AW$165,'Banco de Dados'!$B$4:$J$50,4,FALSE),"ERRO")),"")</f>
        <v/>
      </c>
      <c r="AX169" s="29" t="str">
        <f>IFERROR(AW169+AV169,"")</f>
        <v/>
      </c>
      <c r="AY169" s="103" t="str">
        <f>IFERROR(AX169*(C169*(PRINCIPAL!$G$61/100))*0.47*(44/12),"")</f>
        <v/>
      </c>
      <c r="AZ169" s="111" t="str">
        <f>IFERROR(AY169+AZ168,"")</f>
        <v/>
      </c>
      <c r="BA169" s="30" t="str">
        <f>IFERROR(IF(AND(PRINCIPAL!$H$62&lt;&gt;"",OR(L169=PRINCIPAL!$I$62,L169=PRINCIPAL!$I$62+PRINCIPAL!$I$62,L169=PRINCIPAL!$I$62+PRINCIPAL!$I$62+PRINCIPAL!$I$62)),0,IF(AND(PRINCIPAL!$H$62&lt;&gt;"",L169=PRINCIPAL!$J$62),VLOOKUP($BB$165,'Banco de Dados'!$B$4:$J$50,8,FALSE)*PRINCIPAL!$H$62*(1-(PRINCIPAL!$K$62/100)),IF(AND(PRINCIPAL!$H$62&lt;&gt;"",L169=PRINCIPAL!$L$62),VLOOKUP($BB$165,'Banco de Dados'!$B$4:$J$50,8,FALSE)*PRINCIPAL!$H$62*(1-(PRINCIPAL!$M$62/100)),IF(AND(PRINCIPAL!$H$62&lt;&gt;"",L169=PRINCIPAL!$N$62),VLOOKUP($BB$165,'Banco de Dados'!$B$4:$J$50,8,FALSE)*PRINCIPAL!$H$62*(1-(PRINCIPAL!$O$62/100)),IF(PRINCIPAL!$H$62&lt;&gt;"",VLOOKUP($BB$165,'Banco de Dados'!$B$4:$J$50,8,FALSE)*PRINCIPAL!$H$62,IF(OR(L169=PRINCIPAL!$I$62,L169=PRINCIPAL!$I$62+PRINCIPAL!$I$62,L169=PRINCIPAL!$I$62+PRINCIPAL!$I$62+PRINCIPAL!$I$62),0,IF(L169=PRINCIPAL!$J$62,VLOOKUP($BB$165,'Banco de Dados'!$B$4:$J$50,6,FALSE)*(1-(PRINCIPAL!$K$62/100)),IF(L169=PRINCIPAL!$L$62,VLOOKUP($BB$165,'Banco de Dados'!$B$4:$J$50,6,FALSE)*(1-(PRINCIPAL!$M$62/100)),IF(L169=PRINCIPAL!$N$62,VLOOKUP($BB$165,'Banco de Dados'!$B$4:$J$50,6,FALSE)*(1-(PRINCIPAL!$O$62/100)),VLOOKUP($BB$165,'Banco de Dados'!$B$4:$J$50,6,FALSE)))))))))),"")</f>
        <v/>
      </c>
      <c r="BB169" s="29" t="str">
        <f>IFERROR(BA169*(IFERROR(VLOOKUP($BB$165,'Banco de Dados'!$B$4:$J$50,4,FALSE),"ERRO")),"")</f>
        <v/>
      </c>
      <c r="BC169" s="29" t="str">
        <f>IFERROR(BB169+BA169,"")</f>
        <v/>
      </c>
      <c r="BD169" s="103" t="str">
        <f>IFERROR(BC169*(C169*(PRINCIPAL!$G$62/100))*0.47*(44/12),"")</f>
        <v/>
      </c>
      <c r="BE169" s="111" t="str">
        <f t="shared" ref="BE169:BE202" si="98">IFERROR(BD169,"")</f>
        <v/>
      </c>
      <c r="BF169" s="30" t="str">
        <f>IFERROR(IF(AND(PRINCIPAL!$H$63&lt;&gt;"",OR(L169=PRINCIPAL!$I$63,L169=PRINCIPAL!$I$63+PRINCIPAL!$I$63,L169=PRINCIPAL!$I$63+PRINCIPAL!$I$63+PRINCIPAL!$I$63)),0,IF(AND(PRINCIPAL!$H$63&lt;&gt;"",L169=PRINCIPAL!$J$63),VLOOKUP($BG$165,'Banco de Dados'!$B$4:$J$50,8,FALSE)*PRINCIPAL!$H$63*(1-(PRINCIPAL!$K$63/100)),IF(AND(PRINCIPAL!$H$63&lt;&gt;"",L169=PRINCIPAL!$L$63),VLOOKUP($BG$165,'Banco de Dados'!$B$4:$J$50,8,FALSE)*PRINCIPAL!$H$63*(1-(PRINCIPAL!$M$63/100)),IF(AND(PRINCIPAL!$H$63&lt;&gt;"",L169=PRINCIPAL!$N$63),VLOOKUP($BG$165,'Banco de Dados'!$B$4:$J$50,8,FALSE)*PRINCIPAL!$H$63*(1-(PRINCIPAL!$O$63/100)),IF(PRINCIPAL!$H$63&lt;&gt;"",VLOOKUP($BG$165,'Banco de Dados'!$B$4:$J$50,8,FALSE)*PRINCIPAL!$H$63,IF(OR(L169=PRINCIPAL!$I$63,L169=PRINCIPAL!$I$63+PRINCIPAL!$I$63,L169=PRINCIPAL!$I$63+PRINCIPAL!$I$63+PRINCIPAL!$I$63),0,IF(L169=PRINCIPAL!$J$63,VLOOKUP($BG$165,'Banco de Dados'!$B$4:$J$50,6,FALSE)*(1-(PRINCIPAL!$K$63/100)),IF(L169=PRINCIPAL!$L$63,VLOOKUP($BG$165,'Banco de Dados'!$B$4:$J$50,6,FALSE)*(1-(PRINCIPAL!$M$63/100)),IF(L169=PRINCIPAL!$N$63,VLOOKUP($BG$165,'Banco de Dados'!$B$4:$J$50,6,FALSE)*(1-(PRINCIPAL!$O$63/100)),VLOOKUP($BG$165,'Banco de Dados'!$B$4:$J$50,6,FALSE)))))))))),"")</f>
        <v/>
      </c>
      <c r="BG169" s="29" t="str">
        <f>IFERROR(BF169*(IFERROR(VLOOKUP($BG$165,'Banco de Dados'!$B$4:$J$50,4,FALSE),"ERRO")),"")</f>
        <v/>
      </c>
      <c r="BH169" s="29" t="str">
        <f>IFERROR(BG169+BF169,"")</f>
        <v/>
      </c>
      <c r="BI169" s="103" t="str">
        <f>IFERROR(BH169*(C169*(PRINCIPAL!$G$63/100))*0.47*(44/12),"")</f>
        <v/>
      </c>
      <c r="BJ169" s="102" t="str">
        <f t="shared" ref="BJ169:BJ202" si="99">IFERROR(BI169,"")</f>
        <v/>
      </c>
    </row>
    <row r="170" spans="2:62" ht="12.75" customHeight="1" x14ac:dyDescent="0.3">
      <c r="B170" s="326">
        <f t="shared" ref="B170:B202" si="100">IF(B131&lt;&gt;"",B131,"")</f>
        <v>2023</v>
      </c>
      <c r="C170" s="342"/>
      <c r="D170" s="1"/>
      <c r="E170" s="116">
        <v>3</v>
      </c>
      <c r="F170" s="24" t="str">
        <f>IFERROR(VLOOKUP($G$165,'Banco de Dados'!$B$4:$J$50,6,FALSE),"")</f>
        <v/>
      </c>
      <c r="G170" s="25" t="str">
        <f>IFERROR(F170*(IFERROR(VLOOKUP($G$165,'Banco de Dados'!$B$4:$J$50,4,FALSE),"ERRO")),"")</f>
        <v/>
      </c>
      <c r="H170" s="25" t="str">
        <f t="shared" ref="H170:H202" si="101">IFERROR(F170+G170,"")</f>
        <v/>
      </c>
      <c r="I170" s="103" t="str">
        <f t="shared" ref="I170:I202" si="102">IFERROR(H170*(C170)*0.47*(44/12),"")</f>
        <v/>
      </c>
      <c r="J170" s="117" t="str">
        <f t="shared" ref="J170:J202" si="103">IFERROR(I170+J169,"")</f>
        <v/>
      </c>
      <c r="K170" s="1"/>
      <c r="L170" s="91">
        <v>3</v>
      </c>
      <c r="M170" s="24" t="str">
        <f>IFERROR(IF(AND(PRINCIPAL!$H$54&lt;&gt;"",OR(L170=PRINCIPAL!$I$54,L170=PRINCIPAL!$I$54+PRINCIPAL!$I$54,L170=PRINCIPAL!$I$54+PRINCIPAL!$I$54+PRINCIPAL!$I$54)),0,IF(AND(PRINCIPAL!$H$54&lt;&gt;"",L170=PRINCIPAL!$J$54),VLOOKUP($N$165,'Banco de Dados'!$B$4:$J$50,8,FALSE)*PRINCIPAL!$H$54*(1-(PRINCIPAL!$K$54/100)),IF(AND(PRINCIPAL!$H$54&lt;&gt;"",L170=PRINCIPAL!$L$54),VLOOKUP($N$165,'Banco de Dados'!$B$4:$J$50,8,FALSE)*PRINCIPAL!$H$54*(1-(PRINCIPAL!$M$54/100)),IF(AND(PRINCIPAL!$H$54&lt;&gt;"",L170=PRINCIPAL!$N$54),VLOOKUP($N$165,'Banco de Dados'!$B$4:$J$50,8,FALSE)*PRINCIPAL!$H$54*(1-(PRINCIPAL!$O$54/100)),IF(PRINCIPAL!$H$54&lt;&gt;"",VLOOKUP($N$165,'Banco de Dados'!$B$4:$J$50,8,FALSE)*PRINCIPAL!$H$54,IF(OR(L170=PRINCIPAL!$I$54,L170=PRINCIPAL!$I$54+PRINCIPAL!$I$54,L170=PRINCIPAL!$I$54+PRINCIPAL!$I$54+PRINCIPAL!$I$54),0,IF(L170=PRINCIPAL!$J$54,VLOOKUP($N$165,'Banco de Dados'!$B$4:$J$50,6,FALSE)*(1-(PRINCIPAL!$K$54/100)),IF(L170=PRINCIPAL!$L$54,VLOOKUP($N$165,'Banco de Dados'!$B$4:$J$50,6,FALSE)*(1-(PRINCIPAL!$M$54/100)),IF(L170=PRINCIPAL!$N$54,VLOOKUP($N$165,'Banco de Dados'!$B$4:$J$50,6,FALSE)*(1-(PRINCIPAL!$O$54/100)),VLOOKUP($N$165,'Banco de Dados'!$B$4:$J$50,6,FALSE)))))))))),"")</f>
        <v/>
      </c>
      <c r="N170" s="25" t="str">
        <f>IFERROR(M170*(IFERROR(VLOOKUP($N$165,'Banco de Dados'!$B$4:$J$50,4,FALSE),"ERRO")),"")</f>
        <v/>
      </c>
      <c r="O170" s="25" t="str">
        <f t="shared" ref="O170:O202" si="104">IFERROR(M170+N170,"")</f>
        <v/>
      </c>
      <c r="P170" s="103" t="str">
        <f>IFERROR(O170*(C170*(PRINCIPAL!$G$54/100))*0.47*(44/12),"")</f>
        <v/>
      </c>
      <c r="Q170" s="107" t="str">
        <f>IFERROR(Q169+P170,"")</f>
        <v/>
      </c>
      <c r="R170" s="29" t="str">
        <f>IFERROR(IF(AND(PRINCIPAL!$H$55&lt;&gt;"",OR(L170=PRINCIPAL!$I$55,L170=PRINCIPAL!$I$55+PRINCIPAL!$I$55,L170=PRINCIPAL!$I$55+PRINCIPAL!$I$55+PRINCIPAL!$I$55)),0,IF(AND(PRINCIPAL!$H$55&lt;&gt;"",L170=PRINCIPAL!$J$55),VLOOKUP($S$165,'Banco de Dados'!$B$4:$J$50,8,FALSE)*PRINCIPAL!$H$55*(1-(PRINCIPAL!$K$55/100)),IF(AND(PRINCIPAL!$H$55&lt;&gt;"",L170=PRINCIPAL!$L$55),VLOOKUP($S$165,'Banco de Dados'!$B$4:$J$50,8,FALSE)*PRINCIPAL!$H$55*(1-(PRINCIPAL!$M$55/100)),IF(AND(PRINCIPAL!$H$55&lt;&gt;"",L170=PRINCIPAL!$N$55),VLOOKUP($S$165,'Banco de Dados'!$B$4:$J$50,8,FALSE)*PRINCIPAL!$H$55*(1-(PRINCIPAL!$O$55/100)),IF(PRINCIPAL!$H$55&lt;&gt;"",VLOOKUP($S$165,'Banco de Dados'!$B$4:$J$50,8,FALSE)*PRINCIPAL!$H$55,IF(OR(L170=PRINCIPAL!$I$55,L170=PRINCIPAL!$I$55+PRINCIPAL!$I$55,L170=PRINCIPAL!$I$55+PRINCIPAL!$I$55+PRINCIPAL!$I$55),0,IF(L170=PRINCIPAL!$J$55,VLOOKUP($S$165,'Banco de Dados'!$B$4:$J$50,6,FALSE)*(1-(PRINCIPAL!$K$55/100)),IF(L170=PRINCIPAL!$L$55,VLOOKUP($S$165,'Banco de Dados'!$B$4:$J$50,6,FALSE)*(1-(PRINCIPAL!$M$55/100)),IF(L170=PRINCIPAL!$N$55,VLOOKUP($S$165,'Banco de Dados'!$B$4:$J$50,6,FALSE)*(1-(PRINCIPAL!$O$55/100)),VLOOKUP($S$165,'Banco de Dados'!$B$4:$J$50,6,FALSE)))))))))),"")</f>
        <v/>
      </c>
      <c r="S170" s="29" t="str">
        <f>IFERROR(R170*(IFERROR(VLOOKUP($S$165,'Banco de Dados'!$B$4:$J$50,4,FALSE),"ERRO")),"")</f>
        <v/>
      </c>
      <c r="T170" s="29" t="str">
        <f t="shared" ref="T170:T202" si="105">IFERROR(R170+S170,"")</f>
        <v/>
      </c>
      <c r="U170" s="103" t="str">
        <f>IFERROR(T170*(C170*(PRINCIPAL!$G$55/100))*0.47*(44/12),"")</f>
        <v/>
      </c>
      <c r="V170" s="103" t="str">
        <f t="shared" si="97"/>
        <v/>
      </c>
      <c r="W170" s="30" t="str">
        <f>IFERROR(IF(AND(PRINCIPAL!$H$56&lt;&gt;"",OR(L170=PRINCIPAL!$I$56,L170=PRINCIPAL!$I$56+PRINCIPAL!$I$56,L170=PRINCIPAL!$I$56+PRINCIPAL!$I$56+PRINCIPAL!$I$56)),0,IF(AND(PRINCIPAL!$H$56&lt;&gt;"",L170=PRINCIPAL!$J$56),VLOOKUP($X$165,'Banco de Dados'!$B$4:$J$50,8,FALSE)*PRINCIPAL!$H$56*(1-(PRINCIPAL!$K$56/100)),IF(AND(PRINCIPAL!$H$56&lt;&gt;"",L170=PRINCIPAL!$L$56),VLOOKUP($X$165,'Banco de Dados'!$B$4:$J$50,8,FALSE)*PRINCIPAL!$H$56*(1-(PRINCIPAL!$M$56/100)),IF(AND(PRINCIPAL!$H$56&lt;&gt;"",L170=PRINCIPAL!$N$56),VLOOKUP($X$165,'Banco de Dados'!$B$4:$J$50,8,FALSE)*PRINCIPAL!$H$56*(1-(PRINCIPAL!$O$56/100)),IF(PRINCIPAL!$H$56&lt;&gt;"",VLOOKUP($X$165,'Banco de Dados'!$B$4:$J$50,8,FALSE)*PRINCIPAL!$H$56,IF(OR(L170=PRINCIPAL!$I$56,L170=PRINCIPAL!$I$56+PRINCIPAL!$I$56,L170=PRINCIPAL!$I$56+PRINCIPAL!$I$56+PRINCIPAL!$I$56),0,IF(L170=PRINCIPAL!$J$56,VLOOKUP($X$165,'Banco de Dados'!$B$4:$J$50,6,FALSE)*(1-(PRINCIPAL!$K$56/100)),IF(L170=PRINCIPAL!$L$56,VLOOKUP($X$165,'Banco de Dados'!$B$4:$J$50,6,FALSE)*(1-(PRINCIPAL!$M$56/100)),IF(L170=PRINCIPAL!$N$56,VLOOKUP($X$165,'Banco de Dados'!$B$4:$J$50,6,FALSE)*(1-(PRINCIPAL!$O$56/100)),VLOOKUP($X$165,'Banco de Dados'!$B$4:$J$50,6,FALSE)))))))))),"")</f>
        <v/>
      </c>
      <c r="X170" s="29" t="str">
        <f>IFERROR(W170*(IFERROR(VLOOKUP($X$165,'Banco de Dados'!$B$4:$J$50,4,FALSE),"ERRO")),"")</f>
        <v/>
      </c>
      <c r="Y170" s="29" t="str">
        <f>IFERROR(X170+W170,"")</f>
        <v/>
      </c>
      <c r="Z170" s="103" t="str">
        <f>IFERROR(Y170*(C170*(PRINCIPAL!$G$56/100))*0.47*(44/12),"")</f>
        <v/>
      </c>
      <c r="AA170" s="111" t="str">
        <f>IFERROR(Z170+AA169,"")</f>
        <v/>
      </c>
      <c r="AB170" s="30" t="str">
        <f>IFERROR(IF(AND(PRINCIPAL!$H$57&lt;&gt;"",OR(L170=PRINCIPAL!$I$57,L170=PRINCIPAL!$I$57+PRINCIPAL!$I$57,L170=PRINCIPAL!$I$57+PRINCIPAL!$I$57+PRINCIPAL!$I$57)),0,IF(AND(PRINCIPAL!$H$57&lt;&gt;"",L170=PRINCIPAL!$J$57),VLOOKUP($AC$165,'Banco de Dados'!$B$4:$J$50,8,FALSE)*PRINCIPAL!$H$57*(1-(PRINCIPAL!$K$57/100)),IF(AND(PRINCIPAL!$H$57&lt;&gt;"",L170=PRINCIPAL!$L$57),VLOOKUP($AC$165,'Banco de Dados'!$B$4:$J$50,8,FALSE)*PRINCIPAL!$H$57*(1-(PRINCIPAL!$M$57/100)),IF(AND(PRINCIPAL!$H$57&lt;&gt;"",L170=PRINCIPAL!$N$57),VLOOKUP($AC$165,'Banco de Dados'!$B$4:$J$50,8,FALSE)*PRINCIPAL!$H$57*(1-(PRINCIPAL!$O$57/100)),IF(PRINCIPAL!$H$57&lt;&gt;"",VLOOKUP($AC$165,'Banco de Dados'!$B$4:$J$50,8,FALSE)*PRINCIPAL!$H$57,IF(OR(L170=PRINCIPAL!$I$57,L170=PRINCIPAL!$I$57+PRINCIPAL!$I$57,L170=PRINCIPAL!$I$57+PRINCIPAL!$I$57+PRINCIPAL!$I$57),0,IF(L170=PRINCIPAL!$J$57,VLOOKUP($AC$165,'Banco de Dados'!$B$4:$J$50,6,FALSE)*(1-(PRINCIPAL!$K$57/100)),IF(L170=PRINCIPAL!$L$57,VLOOKUP($AC$165,'Banco de Dados'!$B$4:$J$50,6,FALSE)*(1-(PRINCIPAL!$M$57/100)),IF(L170=PRINCIPAL!$N$57,VLOOKUP($AC$165,'Banco de Dados'!$B$4:$J$50,6,FALSE)*(1-(PRINCIPAL!$O$57/100)),VLOOKUP($AC$165,'Banco de Dados'!$B$4:$J$50,6,FALSE)))))))))),"")</f>
        <v/>
      </c>
      <c r="AC170" s="29" t="str">
        <f>IFERROR(AB170*(IFERROR(VLOOKUP($AC$165,'Banco de Dados'!$B$4:$J$50,4,FALSE),"ERRO")),"")</f>
        <v/>
      </c>
      <c r="AD170" s="29" t="str">
        <f t="shared" ref="AD170:AD202" si="106">IFERROR(AC170+AB170,"")</f>
        <v/>
      </c>
      <c r="AE170" s="103" t="str">
        <f>IFERROR(AD170*(C170*(PRINCIPAL!$G$57/100))*0.47*(44/12),"")</f>
        <v/>
      </c>
      <c r="AF170" s="111" t="str">
        <f t="shared" ref="AF170:AF202" si="107">IFERROR(AE170+AF169,"")</f>
        <v/>
      </c>
      <c r="AG170" s="30" t="str">
        <f>IFERROR(IF(AND(PRINCIPAL!$H$58&lt;&gt;"",OR(L170=PRINCIPAL!$I$58,L170=PRINCIPAL!$I$58+PRINCIPAL!$I$58,L170=PRINCIPAL!$I$58+PRINCIPAL!$I$58+PRINCIPAL!$I$58)),0,IF(AND(PRINCIPAL!$H$58&lt;&gt;"",L170=PRINCIPAL!$J$58),VLOOKUP($AH$165,'Banco de Dados'!$B$4:$J$50,8,FALSE)*PRINCIPAL!$H$58*(1-(PRINCIPAL!$K$58/100)),IF(AND(PRINCIPAL!$H$58&lt;&gt;"",L170=PRINCIPAL!$L$58),VLOOKUP($AH$165,'Banco de Dados'!$B$4:$J$50,8,FALSE)*PRINCIPAL!$H$58*(1-(PRINCIPAL!$M$58/100)),IF(AND(PRINCIPAL!$H$58&lt;&gt;"",L170=PRINCIPAL!$N$58),VLOOKUP($AH$165,'Banco de Dados'!$B$4:$J$50,8,FALSE)*PRINCIPAL!$H$58*(1-(PRINCIPAL!$O$58/100)),IF(PRINCIPAL!$H$58&lt;&gt;"",VLOOKUP($AH$165,'Banco de Dados'!$B$4:$J$50,8,FALSE)*PRINCIPAL!$H$58,IF(OR(L170=PRINCIPAL!$I$58,L170=PRINCIPAL!$I$58+PRINCIPAL!$I$58,L170=PRINCIPAL!$I$58+PRINCIPAL!$I$58+PRINCIPAL!$I$58),0,IF(L170=PRINCIPAL!$J$58,VLOOKUP($AH$165,'Banco de Dados'!$B$4:$J$50,6,FALSE)*(1-(PRINCIPAL!$K$58/100)),IF(L170=PRINCIPAL!$L$58,VLOOKUP($AH$165,'Banco de Dados'!$B$4:$J$50,6,FALSE)*(1-(PRINCIPAL!$M$58/100)),IF(L170=PRINCIPAL!$N$58,VLOOKUP($AH$165,'Banco de Dados'!$B$4:$J$50,6,FALSE)*(1-(PRINCIPAL!$O$58/100)),VLOOKUP($AH$165,'Banco de Dados'!$B$4:$J$50,6,FALSE)))))))))),"")</f>
        <v/>
      </c>
      <c r="AH170" s="29" t="str">
        <f>IFERROR(AG170*(IFERROR(VLOOKUP($AH$165,'Banco de Dados'!$B$4:$J$50,4,FALSE),"ERRO")),"")</f>
        <v/>
      </c>
      <c r="AI170" s="29" t="str">
        <f t="shared" ref="AI170:AI202" si="108">IFERROR(AH170+AG170,"")</f>
        <v/>
      </c>
      <c r="AJ170" s="103" t="str">
        <f>IFERROR(AI170*(C170*(PRINCIPAL!$G$58/100))*0.47*(44/12),"")</f>
        <v/>
      </c>
      <c r="AK170" s="111" t="str">
        <f>IFERROR(AJ170+AK169,"")</f>
        <v/>
      </c>
      <c r="AL170" s="30" t="str">
        <f>IFERROR(IF(AND(PRINCIPAL!$H$59&lt;&gt;"",OR(L170=PRINCIPAL!$I$59,L170=PRINCIPAL!$I$59+PRINCIPAL!$I$59,L170=PRINCIPAL!$I$59+PRINCIPAL!$I$59+PRINCIPAL!$I$59)),0,IF(AND(PRINCIPAL!$H$59&lt;&gt;"",L170=PRINCIPAL!$J$59),VLOOKUP($AM$165,'Banco de Dados'!$B$4:$J$50,8,FALSE)*PRINCIPAL!$H$59*(1-(PRINCIPAL!$K$59/100)),IF(AND(PRINCIPAL!$H$59&lt;&gt;"",L170=PRINCIPAL!$L$59),VLOOKUP($AM$165,'Banco de Dados'!$B$4:$J$50,8,FALSE)*PRINCIPAL!$H$59*(1-(PRINCIPAL!$M$59/100)),IF(AND(PRINCIPAL!$H$59&lt;&gt;"",L170=PRINCIPAL!$N$59),VLOOKUP($AM$165,'Banco de Dados'!$B$4:$J$50,8,FALSE)*PRINCIPAL!$H$59*(1-(PRINCIPAL!$O$59/100)),IF(PRINCIPAL!$H$59&lt;&gt;"",VLOOKUP($AM$165,'Banco de Dados'!$B$4:$J$50,8,FALSE)*PRINCIPAL!$H$59,IF(OR(L170=PRINCIPAL!$I$59,L170=PRINCIPAL!$I$59+PRINCIPAL!$I$59,L170=PRINCIPAL!$I$59+PRINCIPAL!$I$59+PRINCIPAL!$I$59),0,IF(L170=PRINCIPAL!$J$59,VLOOKUP($AM$165,'Banco de Dados'!$B$4:$J$50,6,FALSE)*(1-(PRINCIPAL!$K$59/100)),IF(L170=PRINCIPAL!$L$59,VLOOKUP($AM$165,'Banco de Dados'!$B$4:$J$50,6,FALSE)*(1-(PRINCIPAL!$M$59/100)),IF(L170=PRINCIPAL!$N$59,VLOOKUP($AM$165,'Banco de Dados'!$B$4:$J$50,6,FALSE)*(1-(PRINCIPAL!$O$59/100)),VLOOKUP($AM$165,'Banco de Dados'!$B$4:$J$50,6,FALSE)))))))))),"")</f>
        <v/>
      </c>
      <c r="AM170" s="29" t="str">
        <f>IFERROR(AL170*(IFERROR(VLOOKUP($AM$165,'Banco de Dados'!$B$4:$J$50,4,FALSE),"ERRO")),"")</f>
        <v/>
      </c>
      <c r="AN170" s="29" t="str">
        <f t="shared" ref="AN170:AN202" si="109">IFERROR(AM170+AL170,"")</f>
        <v/>
      </c>
      <c r="AO170" s="103" t="str">
        <f>IFERROR(AN170*(C170*(PRINCIPAL!$G$59/100))*0.47*(44/12),"")</f>
        <v/>
      </c>
      <c r="AP170" s="111" t="str">
        <f t="shared" ref="AP170:AP202" si="110">IFERROR(AO170+AP169,"")</f>
        <v/>
      </c>
      <c r="AQ170" s="30" t="str">
        <f>IFERROR(IF(AND(PRINCIPAL!$H$60&lt;&gt;"",OR(L170=PRINCIPAL!$I$60,L170=PRINCIPAL!$I$60+PRINCIPAL!$I$60,L170=PRINCIPAL!$I$60+PRINCIPAL!$I$60+PRINCIPAL!$I$60)),0,IF(AND(PRINCIPAL!$H$60&lt;&gt;"",L170=PRINCIPAL!$J$60),VLOOKUP($AR$165,'Banco de Dados'!$B$4:$J$50,8,FALSE)*PRINCIPAL!$H$60*(1-(PRINCIPAL!$K$60/100)),IF(AND(PRINCIPAL!$H$60&lt;&gt;"",L170=PRINCIPAL!$L$60),VLOOKUP($AR$165,'Banco de Dados'!$B$4:$J$50,8,FALSE)*PRINCIPAL!$H$60*(1-(PRINCIPAL!$M$60/100)),IF(AND(PRINCIPAL!$H$60&lt;&gt;"",L170=PRINCIPAL!$N$60),VLOOKUP($AR$165,'Banco de Dados'!$B$4:$J$50,8,FALSE)*PRINCIPAL!$H$60*(1-(PRINCIPAL!$O$60/100)),IF(PRINCIPAL!$H$60&lt;&gt;"",VLOOKUP($AR$165,'Banco de Dados'!$B$4:$J$50,8,FALSE)*PRINCIPAL!$H$60,IF(OR(L170=PRINCIPAL!$I$60,L170=PRINCIPAL!$I$60+PRINCIPAL!$I$60,L170=PRINCIPAL!$I$60+PRINCIPAL!$I$60+PRINCIPAL!$I$60),0,IF(L170=PRINCIPAL!$J$60,VLOOKUP($AR$165,'Banco de Dados'!$B$4:$J$50,6,FALSE)*(1-(PRINCIPAL!$K$60/100)),IF(L170=PRINCIPAL!$L$60,VLOOKUP($AR$165,'Banco de Dados'!$B$4:$J$50,6,FALSE)*(1-(PRINCIPAL!$M$60/100)),IF(L170=PRINCIPAL!$N$60,VLOOKUP($AR$165,'Banco de Dados'!$B$4:$J$50,6,FALSE)*(1-(PRINCIPAL!$O$60/100)),VLOOKUP($AR$165,'Banco de Dados'!$B$4:$J$50,6,FALSE)))))))))),"")</f>
        <v/>
      </c>
      <c r="AR170" s="29" t="str">
        <f>IFERROR(AQ170*(IFERROR(VLOOKUP($AR$165,'Banco de Dados'!$B$4:$J$50,4,FALSE),"ERRO")),"")</f>
        <v/>
      </c>
      <c r="AS170" s="29" t="str">
        <f t="shared" ref="AS170:AS202" si="111">IFERROR(AR170+AQ170,"")</f>
        <v/>
      </c>
      <c r="AT170" s="103" t="str">
        <f>IFERROR(AS170*(C170*(PRINCIPAL!$G$60/100))*0.47*(44/12),"")</f>
        <v/>
      </c>
      <c r="AU170" s="111" t="str">
        <f t="shared" ref="AU170:AU202" si="112">IFERROR(AT170+AU169,"")</f>
        <v/>
      </c>
      <c r="AV170" s="30" t="str">
        <f>IFERROR(IF(AND(PRINCIPAL!$H$61&lt;&gt;"",OR(L170=PRINCIPAL!$I$61,L170=PRINCIPAL!$I$61+PRINCIPAL!$I$61,L170=PRINCIPAL!$I$61+PRINCIPAL!$I$61+PRINCIPAL!$I$61)),0,IF(AND(PRINCIPAL!$H$61&lt;&gt;"",L170=PRINCIPAL!$J$61),VLOOKUP($AW$165,'Banco de Dados'!$B$4:$J$50,8,FALSE)*PRINCIPAL!$H$61*(1-(PRINCIPAL!$K$61/100)),IF(AND(PRINCIPAL!$H$61&lt;&gt;"",L170=PRINCIPAL!$L$61),VLOOKUP($AW$165,'Banco de Dados'!$B$4:$J$50,8,FALSE)*PRINCIPAL!$H$61*(1-(PRINCIPAL!$M$61/100)),IF(AND(PRINCIPAL!$H$61&lt;&gt;"",L170=PRINCIPAL!$N$61),VLOOKUP($AW$165,'Banco de Dados'!$B$4:$J$50,8,FALSE)*PRINCIPAL!$H$61*(1-(PRINCIPAL!$O$61/100)),IF(PRINCIPAL!$H$61&lt;&gt;"",VLOOKUP($AW$165,'Banco de Dados'!$B$4:$J$50,8,FALSE)*PRINCIPAL!$H$61,IF(OR(L170=PRINCIPAL!$I$61,L170=PRINCIPAL!$I$61+PRINCIPAL!$I$61,L170=PRINCIPAL!$I$61+PRINCIPAL!$I$61+PRINCIPAL!$I$61),0,IF(L170=PRINCIPAL!$J$61,VLOOKUP($AW$165,'Banco de Dados'!$B$4:$J$50,6,FALSE)*(1-(PRINCIPAL!$K$61/100)),IF(L170=PRINCIPAL!$L$61,VLOOKUP($AW$165,'Banco de Dados'!$B$4:$J$50,6,FALSE)*(1-(PRINCIPAL!$M$61/100)),IF(L170=PRINCIPAL!$N$61,VLOOKUP($AW$165,'Banco de Dados'!$B$4:$J$50,6,FALSE)*(1-(PRINCIPAL!$O$61/100)),VLOOKUP($AW$165,'Banco de Dados'!$B$4:$J$50,6,FALSE)))))))))),"")</f>
        <v/>
      </c>
      <c r="AW170" s="29" t="str">
        <f>IFERROR(AV170*(IFERROR(VLOOKUP($AW$165,'Banco de Dados'!$B$4:$J$50,4,FALSE),"ERRO")),"")</f>
        <v/>
      </c>
      <c r="AX170" s="29" t="str">
        <f t="shared" ref="AX170:AX202" si="113">IFERROR(AW170+AV170,"")</f>
        <v/>
      </c>
      <c r="AY170" s="103" t="str">
        <f>IFERROR(AX170*(C170*(PRINCIPAL!$G$61/100))*0.47*(44/12),"")</f>
        <v/>
      </c>
      <c r="AZ170" s="111" t="str">
        <f>IFERROR(AY170+AZ169,"")</f>
        <v/>
      </c>
      <c r="BA170" s="30" t="str">
        <f>IFERROR(IF(AND(PRINCIPAL!$H$62&lt;&gt;"",OR(L170=PRINCIPAL!$I$62,L170=PRINCIPAL!$I$62+PRINCIPAL!$I$62,L170=PRINCIPAL!$I$62+PRINCIPAL!$I$62+PRINCIPAL!$I$62)),0,IF(AND(PRINCIPAL!$H$62&lt;&gt;"",L170=PRINCIPAL!$J$62),VLOOKUP($BB$165,'Banco de Dados'!$B$4:$J$50,8,FALSE)*PRINCIPAL!$H$62*(1-(PRINCIPAL!$K$62/100)),IF(AND(PRINCIPAL!$H$62&lt;&gt;"",L170=PRINCIPAL!$L$62),VLOOKUP($BB$165,'Banco de Dados'!$B$4:$J$50,8,FALSE)*PRINCIPAL!$H$62*(1-(PRINCIPAL!$M$62/100)),IF(AND(PRINCIPAL!$H$62&lt;&gt;"",L170=PRINCIPAL!$N$62),VLOOKUP($BB$165,'Banco de Dados'!$B$4:$J$50,8,FALSE)*PRINCIPAL!$H$62*(1-(PRINCIPAL!$O$62/100)),IF(PRINCIPAL!$H$62&lt;&gt;"",VLOOKUP($BB$165,'Banco de Dados'!$B$4:$J$50,8,FALSE)*PRINCIPAL!$H$62,IF(OR(L170=PRINCIPAL!$I$62,L170=PRINCIPAL!$I$62+PRINCIPAL!$I$62,L170=PRINCIPAL!$I$62+PRINCIPAL!$I$62+PRINCIPAL!$I$62),0,IF(L170=PRINCIPAL!$J$62,VLOOKUP($BB$165,'Banco de Dados'!$B$4:$J$50,6,FALSE)*(1-(PRINCIPAL!$K$62/100)),IF(L170=PRINCIPAL!$L$62,VLOOKUP($BB$165,'Banco de Dados'!$B$4:$J$50,6,FALSE)*(1-(PRINCIPAL!$M$62/100)),IF(L170=PRINCIPAL!$N$62,VLOOKUP($BB$165,'Banco de Dados'!$B$4:$J$50,6,FALSE)*(1-(PRINCIPAL!$O$62/100)),VLOOKUP($BB$165,'Banco de Dados'!$B$4:$J$50,6,FALSE)))))))))),"")</f>
        <v/>
      </c>
      <c r="BB170" s="29" t="str">
        <f>IFERROR(BA170*(IFERROR(VLOOKUP($BB$165,'Banco de Dados'!$B$4:$J$50,4,FALSE),"ERRO")),"")</f>
        <v/>
      </c>
      <c r="BC170" s="29" t="str">
        <f>IFERROR(BB170+BA170,"")</f>
        <v/>
      </c>
      <c r="BD170" s="103" t="str">
        <f>IFERROR(BC170*(C170*(PRINCIPAL!$G$62/100))*0.47*(44/12),"")</f>
        <v/>
      </c>
      <c r="BE170" s="111" t="str">
        <f t="shared" si="98"/>
        <v/>
      </c>
      <c r="BF170" s="30" t="str">
        <f>IFERROR(IF(AND(PRINCIPAL!$H$63&lt;&gt;"",OR(L170=PRINCIPAL!$I$63,L170=PRINCIPAL!$I$63+PRINCIPAL!$I$63,L170=PRINCIPAL!$I$63+PRINCIPAL!$I$63+PRINCIPAL!$I$63)),0,IF(AND(PRINCIPAL!$H$63&lt;&gt;"",L170=PRINCIPAL!$J$63),VLOOKUP($BG$165,'Banco de Dados'!$B$4:$J$50,8,FALSE)*PRINCIPAL!$H$63*(1-(PRINCIPAL!$K$63/100)),IF(AND(PRINCIPAL!$H$63&lt;&gt;"",L170=PRINCIPAL!$L$63),VLOOKUP($BG$165,'Banco de Dados'!$B$4:$J$50,8,FALSE)*PRINCIPAL!$H$63*(1-(PRINCIPAL!$M$63/100)),IF(AND(PRINCIPAL!$H$63&lt;&gt;"",L170=PRINCIPAL!$N$63),VLOOKUP($BG$165,'Banco de Dados'!$B$4:$J$50,8,FALSE)*PRINCIPAL!$H$63*(1-(PRINCIPAL!$O$63/100)),IF(PRINCIPAL!$H$63&lt;&gt;"",VLOOKUP($BG$165,'Banco de Dados'!$B$4:$J$50,8,FALSE)*PRINCIPAL!$H$63,IF(OR(L170=PRINCIPAL!$I$63,L170=PRINCIPAL!$I$63+PRINCIPAL!$I$63,L170=PRINCIPAL!$I$63+PRINCIPAL!$I$63+PRINCIPAL!$I$63),0,IF(L170=PRINCIPAL!$J$63,VLOOKUP($BG$165,'Banco de Dados'!$B$4:$J$50,6,FALSE)*(1-(PRINCIPAL!$K$63/100)),IF(L170=PRINCIPAL!$L$63,VLOOKUP($BG$165,'Banco de Dados'!$B$4:$J$50,6,FALSE)*(1-(PRINCIPAL!$M$63/100)),IF(L170=PRINCIPAL!$N$63,VLOOKUP($BG$165,'Banco de Dados'!$B$4:$J$50,6,FALSE)*(1-(PRINCIPAL!$O$63/100)),VLOOKUP($BG$165,'Banco de Dados'!$B$4:$J$50,6,FALSE)))))))))),"")</f>
        <v/>
      </c>
      <c r="BG170" s="29" t="str">
        <f>IFERROR(BF170*(IFERROR(VLOOKUP($BG$165,'Banco de Dados'!$B$4:$J$50,4,FALSE),"ERRO")),"")</f>
        <v/>
      </c>
      <c r="BH170" s="29" t="str">
        <f t="shared" ref="BH170:BH202" si="114">IFERROR(BG170+BF170,"")</f>
        <v/>
      </c>
      <c r="BI170" s="103" t="str">
        <f>IFERROR(BH170*(C170*(PRINCIPAL!$G$63/100))*0.47*(44/12),"")</f>
        <v/>
      </c>
      <c r="BJ170" s="102" t="str">
        <f t="shared" si="99"/>
        <v/>
      </c>
    </row>
    <row r="171" spans="2:62" ht="12.75" customHeight="1" x14ac:dyDescent="0.3">
      <c r="B171" s="326">
        <f t="shared" si="100"/>
        <v>2024</v>
      </c>
      <c r="C171" s="343"/>
      <c r="D171" s="1"/>
      <c r="E171" s="116">
        <v>4</v>
      </c>
      <c r="F171" s="24" t="str">
        <f>IFERROR(VLOOKUP($G$165,'Banco de Dados'!$B$4:$J$50,6,FALSE),"")</f>
        <v/>
      </c>
      <c r="G171" s="25" t="str">
        <f>IFERROR(F171*(IFERROR(VLOOKUP($G$165,'Banco de Dados'!$B$4:$J$50,4,FALSE),"ERRO")),"")</f>
        <v/>
      </c>
      <c r="H171" s="25" t="str">
        <f t="shared" si="101"/>
        <v/>
      </c>
      <c r="I171" s="103" t="str">
        <f t="shared" si="102"/>
        <v/>
      </c>
      <c r="J171" s="117" t="str">
        <f t="shared" si="103"/>
        <v/>
      </c>
      <c r="K171" s="1"/>
      <c r="L171" s="91">
        <v>4</v>
      </c>
      <c r="M171" s="24" t="str">
        <f>IFERROR(IF(AND(PRINCIPAL!$H$54&lt;&gt;"",OR(L171=PRINCIPAL!$I$54,L171=PRINCIPAL!$I$54+PRINCIPAL!$I$54,L171=PRINCIPAL!$I$54+PRINCIPAL!$I$54+PRINCIPAL!$I$54)),0,IF(AND(PRINCIPAL!$H$54&lt;&gt;"",L171=PRINCIPAL!$J$54),VLOOKUP($N$165,'Banco de Dados'!$B$4:$J$50,8,FALSE)*PRINCIPAL!$H$54*(1-(PRINCIPAL!$K$54/100)),IF(AND(PRINCIPAL!$H$54&lt;&gt;"",L171=PRINCIPAL!$L$54),VLOOKUP($N$165,'Banco de Dados'!$B$4:$J$50,8,FALSE)*PRINCIPAL!$H$54*(1-(PRINCIPAL!$M$54/100)),IF(AND(PRINCIPAL!$H$54&lt;&gt;"",L171=PRINCIPAL!$N$54),VLOOKUP($N$165,'Banco de Dados'!$B$4:$J$50,8,FALSE)*PRINCIPAL!$H$54*(1-(PRINCIPAL!$O$54/100)),IF(PRINCIPAL!$H$54&lt;&gt;"",VLOOKUP($N$165,'Banco de Dados'!$B$4:$J$50,8,FALSE)*PRINCIPAL!$H$54,IF(OR(L171=PRINCIPAL!$I$54,L171=PRINCIPAL!$I$54+PRINCIPAL!$I$54,L171=PRINCIPAL!$I$54+PRINCIPAL!$I$54+PRINCIPAL!$I$54),0,IF(L171=PRINCIPAL!$J$54,VLOOKUP($N$165,'Banco de Dados'!$B$4:$J$50,6,FALSE)*(1-(PRINCIPAL!$K$54/100)),IF(L171=PRINCIPAL!$L$54,VLOOKUP($N$165,'Banco de Dados'!$B$4:$J$50,6,FALSE)*(1-(PRINCIPAL!$M$54/100)),IF(L171=PRINCIPAL!$N$54,VLOOKUP($N$165,'Banco de Dados'!$B$4:$J$50,6,FALSE)*(1-(PRINCIPAL!$O$54/100)),VLOOKUP($N$165,'Banco de Dados'!$B$4:$J$50,6,FALSE)))))))))),"")</f>
        <v/>
      </c>
      <c r="N171" s="25" t="str">
        <f>IFERROR(M171*(IFERROR(VLOOKUP($N$165,'Banco de Dados'!$B$4:$J$50,4,FALSE),"ERRO")),"")</f>
        <v/>
      </c>
      <c r="O171" s="25" t="str">
        <f t="shared" si="104"/>
        <v/>
      </c>
      <c r="P171" s="103" t="str">
        <f>IFERROR(O171*(C171*(PRINCIPAL!$G$54/100))*0.47*(44/12),"")</f>
        <v/>
      </c>
      <c r="Q171" s="107" t="str">
        <f>IFERROR(Q170+P171,"")</f>
        <v/>
      </c>
      <c r="R171" s="29" t="str">
        <f>IFERROR(IF(AND(PRINCIPAL!$H$55&lt;&gt;"",OR(L171=PRINCIPAL!$I$55,L171=PRINCIPAL!$I$55+PRINCIPAL!$I$55,L171=PRINCIPAL!$I$55+PRINCIPAL!$I$55+PRINCIPAL!$I$55)),0,IF(AND(PRINCIPAL!$H$55&lt;&gt;"",L171=PRINCIPAL!$J$55),VLOOKUP($S$165,'Banco de Dados'!$B$4:$J$50,8,FALSE)*PRINCIPAL!$H$55*(1-(PRINCIPAL!$K$55/100)),IF(AND(PRINCIPAL!$H$55&lt;&gt;"",L171=PRINCIPAL!$L$55),VLOOKUP($S$165,'Banco de Dados'!$B$4:$J$50,8,FALSE)*PRINCIPAL!$H$55*(1-(PRINCIPAL!$M$55/100)),IF(AND(PRINCIPAL!$H$55&lt;&gt;"",L171=PRINCIPAL!$N$55),VLOOKUP($S$165,'Banco de Dados'!$B$4:$J$50,8,FALSE)*PRINCIPAL!$H$55*(1-(PRINCIPAL!$O$55/100)),IF(PRINCIPAL!$H$55&lt;&gt;"",VLOOKUP($S$165,'Banco de Dados'!$B$4:$J$50,8,FALSE)*PRINCIPAL!$H$55,IF(OR(L171=PRINCIPAL!$I$55,L171=PRINCIPAL!$I$55+PRINCIPAL!$I$55,L171=PRINCIPAL!$I$55+PRINCIPAL!$I$55+PRINCIPAL!$I$55),0,IF(L171=PRINCIPAL!$J$55,VLOOKUP($S$165,'Banco de Dados'!$B$4:$J$50,6,FALSE)*(1-(PRINCIPAL!$K$55/100)),IF(L171=PRINCIPAL!$L$55,VLOOKUP($S$165,'Banco de Dados'!$B$4:$J$50,6,FALSE)*(1-(PRINCIPAL!$M$55/100)),IF(L171=PRINCIPAL!$N$55,VLOOKUP($S$165,'Banco de Dados'!$B$4:$J$50,6,FALSE)*(1-(PRINCIPAL!$O$55/100)),VLOOKUP($S$165,'Banco de Dados'!$B$4:$J$50,6,FALSE)))))))))),"")</f>
        <v/>
      </c>
      <c r="S171" s="29" t="str">
        <f>IFERROR(R171*(IFERROR(VLOOKUP($S$165,'Banco de Dados'!$B$4:$J$50,4,FALSE),"ERRO")),"")</f>
        <v/>
      </c>
      <c r="T171" s="29" t="str">
        <f t="shared" si="105"/>
        <v/>
      </c>
      <c r="U171" s="103" t="str">
        <f>IFERROR(T171*(C171*(PRINCIPAL!$G$55/100))*0.47*(44/12),"")</f>
        <v/>
      </c>
      <c r="V171" s="103" t="str">
        <f t="shared" si="97"/>
        <v/>
      </c>
      <c r="W171" s="30" t="str">
        <f>IFERROR(IF(AND(PRINCIPAL!$H$56&lt;&gt;"",OR(L171=PRINCIPAL!$I$56,L171=PRINCIPAL!$I$56+PRINCIPAL!$I$56,L171=PRINCIPAL!$I$56+PRINCIPAL!$I$56+PRINCIPAL!$I$56)),0,IF(AND(PRINCIPAL!$H$56&lt;&gt;"",L171=PRINCIPAL!$J$56),VLOOKUP($X$165,'Banco de Dados'!$B$4:$J$50,8,FALSE)*PRINCIPAL!$H$56*(1-(PRINCIPAL!$K$56/100)),IF(AND(PRINCIPAL!$H$56&lt;&gt;"",L171=PRINCIPAL!$L$56),VLOOKUP($X$165,'Banco de Dados'!$B$4:$J$50,8,FALSE)*PRINCIPAL!$H$56*(1-(PRINCIPAL!$M$56/100)),IF(AND(PRINCIPAL!$H$56&lt;&gt;"",L171=PRINCIPAL!$N$56),VLOOKUP($X$165,'Banco de Dados'!$B$4:$J$50,8,FALSE)*PRINCIPAL!$H$56*(1-(PRINCIPAL!$O$56/100)),IF(PRINCIPAL!$H$56&lt;&gt;"",VLOOKUP($X$165,'Banco de Dados'!$B$4:$J$50,8,FALSE)*PRINCIPAL!$H$56,IF(OR(L171=PRINCIPAL!$I$56,L171=PRINCIPAL!$I$56+PRINCIPAL!$I$56,L171=PRINCIPAL!$I$56+PRINCIPAL!$I$56+PRINCIPAL!$I$56),0,IF(L171=PRINCIPAL!$J$56,VLOOKUP($X$165,'Banco de Dados'!$B$4:$J$50,6,FALSE)*(1-(PRINCIPAL!$K$56/100)),IF(L171=PRINCIPAL!$L$56,VLOOKUP($X$165,'Banco de Dados'!$B$4:$J$50,6,FALSE)*(1-(PRINCIPAL!$M$56/100)),IF(L171=PRINCIPAL!$N$56,VLOOKUP($X$165,'Banco de Dados'!$B$4:$J$50,6,FALSE)*(1-(PRINCIPAL!$O$56/100)),VLOOKUP($X$165,'Banco de Dados'!$B$4:$J$50,6,FALSE)))))))))),"")</f>
        <v/>
      </c>
      <c r="X171" s="29" t="str">
        <f>IFERROR(W171*(IFERROR(VLOOKUP($X$165,'Banco de Dados'!$B$4:$J$50,4,FALSE),"ERRO")),"")</f>
        <v/>
      </c>
      <c r="Y171" s="29" t="str">
        <f t="shared" ref="Y171:Y202" si="115">IFERROR(X171+W171,"")</f>
        <v/>
      </c>
      <c r="Z171" s="103" t="str">
        <f>IFERROR(Y171*(C171*(PRINCIPAL!$G$56/100))*0.47*(44/12),"")</f>
        <v/>
      </c>
      <c r="AA171" s="111" t="str">
        <f t="shared" ref="AA171:AA202" si="116">IFERROR(Z171+AA170,"")</f>
        <v/>
      </c>
      <c r="AB171" s="30" t="str">
        <f>IFERROR(IF(AND(PRINCIPAL!$H$57&lt;&gt;"",OR(L171=PRINCIPAL!$I$57,L171=PRINCIPAL!$I$57+PRINCIPAL!$I$57,L171=PRINCIPAL!$I$57+PRINCIPAL!$I$57+PRINCIPAL!$I$57)),0,IF(AND(PRINCIPAL!$H$57&lt;&gt;"",L171=PRINCIPAL!$J$57),VLOOKUP($AC$165,'Banco de Dados'!$B$4:$J$50,8,FALSE)*PRINCIPAL!$H$57*(1-(PRINCIPAL!$K$57/100)),IF(AND(PRINCIPAL!$H$57&lt;&gt;"",L171=PRINCIPAL!$L$57),VLOOKUP($AC$165,'Banco de Dados'!$B$4:$J$50,8,FALSE)*PRINCIPAL!$H$57*(1-(PRINCIPAL!$M$57/100)),IF(AND(PRINCIPAL!$H$57&lt;&gt;"",L171=PRINCIPAL!$N$57),VLOOKUP($AC$165,'Banco de Dados'!$B$4:$J$50,8,FALSE)*PRINCIPAL!$H$57*(1-(PRINCIPAL!$O$57/100)),IF(PRINCIPAL!$H$57&lt;&gt;"",VLOOKUP($AC$165,'Banco de Dados'!$B$4:$J$50,8,FALSE)*PRINCIPAL!$H$57,IF(OR(L171=PRINCIPAL!$I$57,L171=PRINCIPAL!$I$57+PRINCIPAL!$I$57,L171=PRINCIPAL!$I$57+PRINCIPAL!$I$57+PRINCIPAL!$I$57),0,IF(L171=PRINCIPAL!$J$57,VLOOKUP($AC$165,'Banco de Dados'!$B$4:$J$50,6,FALSE)*(1-(PRINCIPAL!$K$57/100)),IF(L171=PRINCIPAL!$L$57,VLOOKUP($AC$165,'Banco de Dados'!$B$4:$J$50,6,FALSE)*(1-(PRINCIPAL!$M$57/100)),IF(L171=PRINCIPAL!$N$57,VLOOKUP($AC$165,'Banco de Dados'!$B$4:$J$50,6,FALSE)*(1-(PRINCIPAL!$O$57/100)),VLOOKUP($AC$165,'Banco de Dados'!$B$4:$J$50,6,FALSE)))))))))),"")</f>
        <v/>
      </c>
      <c r="AC171" s="29" t="str">
        <f>IFERROR(AB171*(IFERROR(VLOOKUP($AC$165,'Banco de Dados'!$B$4:$J$50,4,FALSE),"ERRO")),"")</f>
        <v/>
      </c>
      <c r="AD171" s="29" t="str">
        <f t="shared" si="106"/>
        <v/>
      </c>
      <c r="AE171" s="103" t="str">
        <f>IFERROR(AD171*(C171*(PRINCIPAL!$G$57/100))*0.47*(44/12),"")</f>
        <v/>
      </c>
      <c r="AF171" s="111" t="str">
        <f t="shared" si="107"/>
        <v/>
      </c>
      <c r="AG171" s="30" t="str">
        <f>IFERROR(IF(AND(PRINCIPAL!$H$58&lt;&gt;"",OR(L171=PRINCIPAL!$I$58,L171=PRINCIPAL!$I$58+PRINCIPAL!$I$58,L171=PRINCIPAL!$I$58+PRINCIPAL!$I$58+PRINCIPAL!$I$58)),0,IF(AND(PRINCIPAL!$H$58&lt;&gt;"",L171=PRINCIPAL!$J$58),VLOOKUP($AH$165,'Banco de Dados'!$B$4:$J$50,8,FALSE)*PRINCIPAL!$H$58*(1-(PRINCIPAL!$K$58/100)),IF(AND(PRINCIPAL!$H$58&lt;&gt;"",L171=PRINCIPAL!$L$58),VLOOKUP($AH$165,'Banco de Dados'!$B$4:$J$50,8,FALSE)*PRINCIPAL!$H$58*(1-(PRINCIPAL!$M$58/100)),IF(AND(PRINCIPAL!$H$58&lt;&gt;"",L171=PRINCIPAL!$N$58),VLOOKUP($AH$165,'Banco de Dados'!$B$4:$J$50,8,FALSE)*PRINCIPAL!$H$58*(1-(PRINCIPAL!$O$58/100)),IF(PRINCIPAL!$H$58&lt;&gt;"",VLOOKUP($AH$165,'Banco de Dados'!$B$4:$J$50,8,FALSE)*PRINCIPAL!$H$58,IF(OR(L171=PRINCIPAL!$I$58,L171=PRINCIPAL!$I$58+PRINCIPAL!$I$58,L171=PRINCIPAL!$I$58+PRINCIPAL!$I$58+PRINCIPAL!$I$58),0,IF(L171=PRINCIPAL!$J$58,VLOOKUP($AH$165,'Banco de Dados'!$B$4:$J$50,6,FALSE)*(1-(PRINCIPAL!$K$58/100)),IF(L171=PRINCIPAL!$L$58,VLOOKUP($AH$165,'Banco de Dados'!$B$4:$J$50,6,FALSE)*(1-(PRINCIPAL!$M$58/100)),IF(L171=PRINCIPAL!$N$58,VLOOKUP($AH$165,'Banco de Dados'!$B$4:$J$50,6,FALSE)*(1-(PRINCIPAL!$O$58/100)),VLOOKUP($AH$165,'Banco de Dados'!$B$4:$J$50,6,FALSE)))))))))),"")</f>
        <v/>
      </c>
      <c r="AH171" s="29" t="str">
        <f>IFERROR(AG171*(IFERROR(VLOOKUP($AH$165,'Banco de Dados'!$B$4:$J$50,4,FALSE),"ERRO")),"")</f>
        <v/>
      </c>
      <c r="AI171" s="29" t="str">
        <f t="shared" si="108"/>
        <v/>
      </c>
      <c r="AJ171" s="103" t="str">
        <f>IFERROR(AI171*(C171*(PRINCIPAL!$G$58/100))*0.47*(44/12),"")</f>
        <v/>
      </c>
      <c r="AK171" s="111" t="str">
        <f t="shared" ref="AK171:AK202" si="117">IFERROR(AJ171+AK170,"")</f>
        <v/>
      </c>
      <c r="AL171" s="30" t="str">
        <f>IFERROR(IF(AND(PRINCIPAL!$H$59&lt;&gt;"",OR(L171=PRINCIPAL!$I$59,L171=PRINCIPAL!$I$59+PRINCIPAL!$I$59,L171=PRINCIPAL!$I$59+PRINCIPAL!$I$59+PRINCIPAL!$I$59)),0,IF(AND(PRINCIPAL!$H$59&lt;&gt;"",L171=PRINCIPAL!$J$59),VLOOKUP($AM$165,'Banco de Dados'!$B$4:$J$50,8,FALSE)*PRINCIPAL!$H$59*(1-(PRINCIPAL!$K$59/100)),IF(AND(PRINCIPAL!$H$59&lt;&gt;"",L171=PRINCIPAL!$L$59),VLOOKUP($AM$165,'Banco de Dados'!$B$4:$J$50,8,FALSE)*PRINCIPAL!$H$59*(1-(PRINCIPAL!$M$59/100)),IF(AND(PRINCIPAL!$H$59&lt;&gt;"",L171=PRINCIPAL!$N$59),VLOOKUP($AM$165,'Banco de Dados'!$B$4:$J$50,8,FALSE)*PRINCIPAL!$H$59*(1-(PRINCIPAL!$O$59/100)),IF(PRINCIPAL!$H$59&lt;&gt;"",VLOOKUP($AM$165,'Banco de Dados'!$B$4:$J$50,8,FALSE)*PRINCIPAL!$H$59,IF(OR(L171=PRINCIPAL!$I$59,L171=PRINCIPAL!$I$59+PRINCIPAL!$I$59,L171=PRINCIPAL!$I$59+PRINCIPAL!$I$59+PRINCIPAL!$I$59),0,IF(L171=PRINCIPAL!$J$59,VLOOKUP($AM$165,'Banco de Dados'!$B$4:$J$50,6,FALSE)*(1-(PRINCIPAL!$K$59/100)),IF(L171=PRINCIPAL!$L$59,VLOOKUP($AM$165,'Banco de Dados'!$B$4:$J$50,6,FALSE)*(1-(PRINCIPAL!$M$59/100)),IF(L171=PRINCIPAL!$N$59,VLOOKUP($AM$165,'Banco de Dados'!$B$4:$J$50,6,FALSE)*(1-(PRINCIPAL!$O$59/100)),VLOOKUP($AM$165,'Banco de Dados'!$B$4:$J$50,6,FALSE)))))))))),"")</f>
        <v/>
      </c>
      <c r="AM171" s="29" t="str">
        <f>IFERROR(AL171*(IFERROR(VLOOKUP($AM$165,'Banco de Dados'!$B$4:$J$50,4,FALSE),"ERRO")),"")</f>
        <v/>
      </c>
      <c r="AN171" s="29" t="str">
        <f t="shared" si="109"/>
        <v/>
      </c>
      <c r="AO171" s="103" t="str">
        <f>IFERROR(AN171*(C171*(PRINCIPAL!$G$59/100))*0.47*(44/12),"")</f>
        <v/>
      </c>
      <c r="AP171" s="111" t="str">
        <f t="shared" si="110"/>
        <v/>
      </c>
      <c r="AQ171" s="30" t="str">
        <f>IFERROR(IF(AND(PRINCIPAL!$H$60&lt;&gt;"",OR(L171=PRINCIPAL!$I$60,L171=PRINCIPAL!$I$60+PRINCIPAL!$I$60,L171=PRINCIPAL!$I$60+PRINCIPAL!$I$60+PRINCIPAL!$I$60)),0,IF(AND(PRINCIPAL!$H$60&lt;&gt;"",L171=PRINCIPAL!$J$60),VLOOKUP($AR$165,'Banco de Dados'!$B$4:$J$50,8,FALSE)*PRINCIPAL!$H$60*(1-(PRINCIPAL!$K$60/100)),IF(AND(PRINCIPAL!$H$60&lt;&gt;"",L171=PRINCIPAL!$L$60),VLOOKUP($AR$165,'Banco de Dados'!$B$4:$J$50,8,FALSE)*PRINCIPAL!$H$60*(1-(PRINCIPAL!$M$60/100)),IF(AND(PRINCIPAL!$H$60&lt;&gt;"",L171=PRINCIPAL!$N$60),VLOOKUP($AR$165,'Banco de Dados'!$B$4:$J$50,8,FALSE)*PRINCIPAL!$H$60*(1-(PRINCIPAL!$O$60/100)),IF(PRINCIPAL!$H$60&lt;&gt;"",VLOOKUP($AR$165,'Banco de Dados'!$B$4:$J$50,8,FALSE)*PRINCIPAL!$H$60,IF(OR(L171=PRINCIPAL!$I$60,L171=PRINCIPAL!$I$60+PRINCIPAL!$I$60,L171=PRINCIPAL!$I$60+PRINCIPAL!$I$60+PRINCIPAL!$I$60),0,IF(L171=PRINCIPAL!$J$60,VLOOKUP($AR$165,'Banco de Dados'!$B$4:$J$50,6,FALSE)*(1-(PRINCIPAL!$K$60/100)),IF(L171=PRINCIPAL!$L$60,VLOOKUP($AR$165,'Banco de Dados'!$B$4:$J$50,6,FALSE)*(1-(PRINCIPAL!$M$60/100)),IF(L171=PRINCIPAL!$N$60,VLOOKUP($AR$165,'Banco de Dados'!$B$4:$J$50,6,FALSE)*(1-(PRINCIPAL!$O$60/100)),VLOOKUP($AR$165,'Banco de Dados'!$B$4:$J$50,6,FALSE)))))))))),"")</f>
        <v/>
      </c>
      <c r="AR171" s="29" t="str">
        <f>IFERROR(AQ171*(IFERROR(VLOOKUP($AR$165,'Banco de Dados'!$B$4:$J$50,4,FALSE),"ERRO")),"")</f>
        <v/>
      </c>
      <c r="AS171" s="29" t="str">
        <f t="shared" si="111"/>
        <v/>
      </c>
      <c r="AT171" s="103" t="str">
        <f>IFERROR(AS171*(C171*(PRINCIPAL!$G$60/100))*0.47*(44/12),"")</f>
        <v/>
      </c>
      <c r="AU171" s="111" t="str">
        <f t="shared" si="112"/>
        <v/>
      </c>
      <c r="AV171" s="30" t="str">
        <f>IFERROR(IF(AND(PRINCIPAL!$H$61&lt;&gt;"",OR(L171=PRINCIPAL!$I$61,L171=PRINCIPAL!$I$61+PRINCIPAL!$I$61,L171=PRINCIPAL!$I$61+PRINCIPAL!$I$61+PRINCIPAL!$I$61)),0,IF(AND(PRINCIPAL!$H$61&lt;&gt;"",L171=PRINCIPAL!$J$61),VLOOKUP($AW$165,'Banco de Dados'!$B$4:$J$50,8,FALSE)*PRINCIPAL!$H$61*(1-(PRINCIPAL!$K$61/100)),IF(AND(PRINCIPAL!$H$61&lt;&gt;"",L171=PRINCIPAL!$L$61),VLOOKUP($AW$165,'Banco de Dados'!$B$4:$J$50,8,FALSE)*PRINCIPAL!$H$61*(1-(PRINCIPAL!$M$61/100)),IF(AND(PRINCIPAL!$H$61&lt;&gt;"",L171=PRINCIPAL!$N$61),VLOOKUP($AW$165,'Banco de Dados'!$B$4:$J$50,8,FALSE)*PRINCIPAL!$H$61*(1-(PRINCIPAL!$O$61/100)),IF(PRINCIPAL!$H$61&lt;&gt;"",VLOOKUP($AW$165,'Banco de Dados'!$B$4:$J$50,8,FALSE)*PRINCIPAL!$H$61,IF(OR(L171=PRINCIPAL!$I$61,L171=PRINCIPAL!$I$61+PRINCIPAL!$I$61,L171=PRINCIPAL!$I$61+PRINCIPAL!$I$61+PRINCIPAL!$I$61),0,IF(L171=PRINCIPAL!$J$61,VLOOKUP($AW$165,'Banco de Dados'!$B$4:$J$50,6,FALSE)*(1-(PRINCIPAL!$K$61/100)),IF(L171=PRINCIPAL!$L$61,VLOOKUP($AW$165,'Banco de Dados'!$B$4:$J$50,6,FALSE)*(1-(PRINCIPAL!$M$61/100)),IF(L171=PRINCIPAL!$N$61,VLOOKUP($AW$165,'Banco de Dados'!$B$4:$J$50,6,FALSE)*(1-(PRINCIPAL!$O$61/100)),VLOOKUP($AW$165,'Banco de Dados'!$B$4:$J$50,6,FALSE)))))))))),"")</f>
        <v/>
      </c>
      <c r="AW171" s="29" t="str">
        <f>IFERROR(AV171*(IFERROR(VLOOKUP($AW$165,'Banco de Dados'!$B$4:$J$50,4,FALSE),"ERRO")),"")</f>
        <v/>
      </c>
      <c r="AX171" s="29" t="str">
        <f t="shared" si="113"/>
        <v/>
      </c>
      <c r="AY171" s="103" t="str">
        <f>IFERROR(AX171*(C171*(PRINCIPAL!$G$61/100))*0.47*(44/12),"")</f>
        <v/>
      </c>
      <c r="AZ171" s="111" t="str">
        <f t="shared" ref="AZ171:AZ202" si="118">IFERROR(AY171+AZ170,"")</f>
        <v/>
      </c>
      <c r="BA171" s="30" t="str">
        <f>IFERROR(IF(AND(PRINCIPAL!$H$62&lt;&gt;"",OR(L171=PRINCIPAL!$I$62,L171=PRINCIPAL!$I$62+PRINCIPAL!$I$62,L171=PRINCIPAL!$I$62+PRINCIPAL!$I$62+PRINCIPAL!$I$62)),0,IF(AND(PRINCIPAL!$H$62&lt;&gt;"",L171=PRINCIPAL!$J$62),VLOOKUP($BB$165,'Banco de Dados'!$B$4:$J$50,8,FALSE)*PRINCIPAL!$H$62*(1-(PRINCIPAL!$K$62/100)),IF(AND(PRINCIPAL!$H$62&lt;&gt;"",L171=PRINCIPAL!$L$62),VLOOKUP($BB$165,'Banco de Dados'!$B$4:$J$50,8,FALSE)*PRINCIPAL!$H$62*(1-(PRINCIPAL!$M$62/100)),IF(AND(PRINCIPAL!$H$62&lt;&gt;"",L171=PRINCIPAL!$N$62),VLOOKUP($BB$165,'Banco de Dados'!$B$4:$J$50,8,FALSE)*PRINCIPAL!$H$62*(1-(PRINCIPAL!$O$62/100)),IF(PRINCIPAL!$H$62&lt;&gt;"",VLOOKUP($BB$165,'Banco de Dados'!$B$4:$J$50,8,FALSE)*PRINCIPAL!$H$62,IF(OR(L171=PRINCIPAL!$I$62,L171=PRINCIPAL!$I$62+PRINCIPAL!$I$62,L171=PRINCIPAL!$I$62+PRINCIPAL!$I$62+PRINCIPAL!$I$62),0,IF(L171=PRINCIPAL!$J$62,VLOOKUP($BB$165,'Banco de Dados'!$B$4:$J$50,6,FALSE)*(1-(PRINCIPAL!$K$62/100)),IF(L171=PRINCIPAL!$L$62,VLOOKUP($BB$165,'Banco de Dados'!$B$4:$J$50,6,FALSE)*(1-(PRINCIPAL!$M$62/100)),IF(L171=PRINCIPAL!$N$62,VLOOKUP($BB$165,'Banco de Dados'!$B$4:$J$50,6,FALSE)*(1-(PRINCIPAL!$O$62/100)),VLOOKUP($BB$165,'Banco de Dados'!$B$4:$J$50,6,FALSE)))))))))),"")</f>
        <v/>
      </c>
      <c r="BB171" s="29" t="str">
        <f>IFERROR(BA171*(IFERROR(VLOOKUP($BB$165,'Banco de Dados'!$B$4:$J$50,4,FALSE),"ERRO")),"")</f>
        <v/>
      </c>
      <c r="BC171" s="29" t="str">
        <f t="shared" ref="BC171:BC202" si="119">IFERROR(BB171+BA171,"")</f>
        <v/>
      </c>
      <c r="BD171" s="103" t="str">
        <f>IFERROR(BC171*(C171*(PRINCIPAL!$G$62/100))*0.47*(44/12),"")</f>
        <v/>
      </c>
      <c r="BE171" s="111" t="str">
        <f t="shared" si="98"/>
        <v/>
      </c>
      <c r="BF171" s="30" t="str">
        <f>IFERROR(IF(AND(PRINCIPAL!$H$63&lt;&gt;"",OR(L171=PRINCIPAL!$I$63,L171=PRINCIPAL!$I$63+PRINCIPAL!$I$63,L171=PRINCIPAL!$I$63+PRINCIPAL!$I$63+PRINCIPAL!$I$63)),0,IF(AND(PRINCIPAL!$H$63&lt;&gt;"",L171=PRINCIPAL!$J$63),VLOOKUP($BG$165,'Banco de Dados'!$B$4:$J$50,8,FALSE)*PRINCIPAL!$H$63*(1-(PRINCIPAL!$K$63/100)),IF(AND(PRINCIPAL!$H$63&lt;&gt;"",L171=PRINCIPAL!$L$63),VLOOKUP($BG$165,'Banco de Dados'!$B$4:$J$50,8,FALSE)*PRINCIPAL!$H$63*(1-(PRINCIPAL!$M$63/100)),IF(AND(PRINCIPAL!$H$63&lt;&gt;"",L171=PRINCIPAL!$N$63),VLOOKUP($BG$165,'Banco de Dados'!$B$4:$J$50,8,FALSE)*PRINCIPAL!$H$63*(1-(PRINCIPAL!$O$63/100)),IF(PRINCIPAL!$H$63&lt;&gt;"",VLOOKUP($BG$165,'Banco de Dados'!$B$4:$J$50,8,FALSE)*PRINCIPAL!$H$63,IF(OR(L171=PRINCIPAL!$I$63,L171=PRINCIPAL!$I$63+PRINCIPAL!$I$63,L171=PRINCIPAL!$I$63+PRINCIPAL!$I$63+PRINCIPAL!$I$63),0,IF(L171=PRINCIPAL!$J$63,VLOOKUP($BG$165,'Banco de Dados'!$B$4:$J$50,6,FALSE)*(1-(PRINCIPAL!$K$63/100)),IF(L171=PRINCIPAL!$L$63,VLOOKUP($BG$165,'Banco de Dados'!$B$4:$J$50,6,FALSE)*(1-(PRINCIPAL!$M$63/100)),IF(L171=PRINCIPAL!$N$63,VLOOKUP($BG$165,'Banco de Dados'!$B$4:$J$50,6,FALSE)*(1-(PRINCIPAL!$O$63/100)),VLOOKUP($BG$165,'Banco de Dados'!$B$4:$J$50,6,FALSE)))))))))),"")</f>
        <v/>
      </c>
      <c r="BG171" s="29" t="str">
        <f>IFERROR(BF171*(IFERROR(VLOOKUP($BG$165,'Banco de Dados'!$B$4:$J$50,4,FALSE),"ERRO")),"")</f>
        <v/>
      </c>
      <c r="BH171" s="29" t="str">
        <f t="shared" si="114"/>
        <v/>
      </c>
      <c r="BI171" s="103" t="str">
        <f>IFERROR(BH171*(C171*(PRINCIPAL!$G$63/100))*0.47*(44/12),"")</f>
        <v/>
      </c>
      <c r="BJ171" s="102" t="str">
        <f t="shared" si="99"/>
        <v/>
      </c>
    </row>
    <row r="172" spans="2:62" ht="12.75" customHeight="1" x14ac:dyDescent="0.3">
      <c r="B172" s="326">
        <f t="shared" si="100"/>
        <v>2025</v>
      </c>
      <c r="C172" s="340"/>
      <c r="D172" s="1"/>
      <c r="E172" s="116">
        <v>5</v>
      </c>
      <c r="F172" s="24" t="str">
        <f>IFERROR(VLOOKUP($G$165,'Banco de Dados'!$B$4:$J$50,6,FALSE),"")</f>
        <v/>
      </c>
      <c r="G172" s="25" t="str">
        <f>IFERROR(F172*(IFERROR(VLOOKUP($G$165,'Banco de Dados'!$B$4:$J$50,4,FALSE),"ERRO")),"")</f>
        <v/>
      </c>
      <c r="H172" s="25" t="str">
        <f t="shared" si="101"/>
        <v/>
      </c>
      <c r="I172" s="103" t="str">
        <f t="shared" si="102"/>
        <v/>
      </c>
      <c r="J172" s="117" t="str">
        <f t="shared" si="103"/>
        <v/>
      </c>
      <c r="K172" s="1"/>
      <c r="L172" s="91">
        <v>5</v>
      </c>
      <c r="M172" s="24" t="str">
        <f>IFERROR(IF(AND(PRINCIPAL!$H$54&lt;&gt;"",OR(L172=PRINCIPAL!$I$54,L172=PRINCIPAL!$I$54+PRINCIPAL!$I$54,L172=PRINCIPAL!$I$54+PRINCIPAL!$I$54+PRINCIPAL!$I$54)),0,IF(AND(PRINCIPAL!$H$54&lt;&gt;"",L172=PRINCIPAL!$J$54),VLOOKUP($N$165,'Banco de Dados'!$B$4:$J$50,8,FALSE)*PRINCIPAL!$H$54*(1-(PRINCIPAL!$K$54/100)),IF(AND(PRINCIPAL!$H$54&lt;&gt;"",L172=PRINCIPAL!$L$54),VLOOKUP($N$165,'Banco de Dados'!$B$4:$J$50,8,FALSE)*PRINCIPAL!$H$54*(1-(PRINCIPAL!$M$54/100)),IF(AND(PRINCIPAL!$H$54&lt;&gt;"",L172=PRINCIPAL!$N$54),VLOOKUP($N$165,'Banco de Dados'!$B$4:$J$50,8,FALSE)*PRINCIPAL!$H$54*(1-(PRINCIPAL!$O$54/100)),IF(PRINCIPAL!$H$54&lt;&gt;"",VLOOKUP($N$165,'Banco de Dados'!$B$4:$J$50,8,FALSE)*PRINCIPAL!$H$54,IF(OR(L172=PRINCIPAL!$I$54,L172=PRINCIPAL!$I$54+PRINCIPAL!$I$54,L172=PRINCIPAL!$I$54+PRINCIPAL!$I$54+PRINCIPAL!$I$54),0,IF(L172=PRINCIPAL!$J$54,VLOOKUP($N$165,'Banco de Dados'!$B$4:$J$50,6,FALSE)*(1-(PRINCIPAL!$K$54/100)),IF(L172=PRINCIPAL!$L$54,VLOOKUP($N$165,'Banco de Dados'!$B$4:$J$50,6,FALSE)*(1-(PRINCIPAL!$M$54/100)),IF(L172=PRINCIPAL!$N$54,VLOOKUP($N$165,'Banco de Dados'!$B$4:$J$50,6,FALSE)*(1-(PRINCIPAL!$O$54/100)),VLOOKUP($N$165,'Banco de Dados'!$B$4:$J$50,6,FALSE)))))))))),"")</f>
        <v/>
      </c>
      <c r="N172" s="25" t="str">
        <f>IFERROR(M172*(IFERROR(VLOOKUP($N$165,'Banco de Dados'!$B$4:$J$50,4,FALSE),"ERRO")),"")</f>
        <v/>
      </c>
      <c r="O172" s="25" t="str">
        <f t="shared" si="104"/>
        <v/>
      </c>
      <c r="P172" s="103" t="str">
        <f>IFERROR(O172*(C172*(PRINCIPAL!$G$54/100))*0.47*(44/12),"")</f>
        <v/>
      </c>
      <c r="Q172" s="107" t="str">
        <f>IFERROR(Q171+P172,"")</f>
        <v/>
      </c>
      <c r="R172" s="29" t="str">
        <f>IFERROR(IF(AND(PRINCIPAL!$H$55&lt;&gt;"",OR(L172=PRINCIPAL!$I$55,L172=PRINCIPAL!$I$55+PRINCIPAL!$I$55,L172=PRINCIPAL!$I$55+PRINCIPAL!$I$55+PRINCIPAL!$I$55)),0,IF(AND(PRINCIPAL!$H$55&lt;&gt;"",L172=PRINCIPAL!$J$55),VLOOKUP($S$165,'Banco de Dados'!$B$4:$J$50,8,FALSE)*PRINCIPAL!$H$55*(1-(PRINCIPAL!$K$55/100)),IF(AND(PRINCIPAL!$H$55&lt;&gt;"",L172=PRINCIPAL!$L$55),VLOOKUP($S$165,'Banco de Dados'!$B$4:$J$50,8,FALSE)*PRINCIPAL!$H$55*(1-(PRINCIPAL!$M$55/100)),IF(AND(PRINCIPAL!$H$55&lt;&gt;"",L172=PRINCIPAL!$N$55),VLOOKUP($S$165,'Banco de Dados'!$B$4:$J$50,8,FALSE)*PRINCIPAL!$H$55*(1-(PRINCIPAL!$O$55/100)),IF(PRINCIPAL!$H$55&lt;&gt;"",VLOOKUP($S$165,'Banco de Dados'!$B$4:$J$50,8,FALSE)*PRINCIPAL!$H$55,IF(OR(L172=PRINCIPAL!$I$55,L172=PRINCIPAL!$I$55+PRINCIPAL!$I$55,L172=PRINCIPAL!$I$55+PRINCIPAL!$I$55+PRINCIPAL!$I$55),0,IF(L172=PRINCIPAL!$J$55,VLOOKUP($S$165,'Banco de Dados'!$B$4:$J$50,6,FALSE)*(1-(PRINCIPAL!$K$55/100)),IF(L172=PRINCIPAL!$L$55,VLOOKUP($S$165,'Banco de Dados'!$B$4:$J$50,6,FALSE)*(1-(PRINCIPAL!$M$55/100)),IF(L172=PRINCIPAL!$N$55,VLOOKUP($S$165,'Banco de Dados'!$B$4:$J$50,6,FALSE)*(1-(PRINCIPAL!$O$55/100)),VLOOKUP($S$165,'Banco de Dados'!$B$4:$J$50,6,FALSE)))))))))),"")</f>
        <v/>
      </c>
      <c r="S172" s="29" t="str">
        <f>IFERROR(R172*(IFERROR(VLOOKUP($S$165,'Banco de Dados'!$B$4:$J$50,4,FALSE),"ERRO")),"")</f>
        <v/>
      </c>
      <c r="T172" s="29" t="str">
        <f t="shared" si="105"/>
        <v/>
      </c>
      <c r="U172" s="103" t="str">
        <f>IFERROR(T172*(C172*(PRINCIPAL!$G$55/100))*0.47*(44/12),"")</f>
        <v/>
      </c>
      <c r="V172" s="103" t="str">
        <f t="shared" si="97"/>
        <v/>
      </c>
      <c r="W172" s="30" t="str">
        <f>IFERROR(IF(AND(PRINCIPAL!$H$56&lt;&gt;"",OR(L172=PRINCIPAL!$I$56,L172=PRINCIPAL!$I$56+PRINCIPAL!$I$56,L172=PRINCIPAL!$I$56+PRINCIPAL!$I$56+PRINCIPAL!$I$56)),0,IF(AND(PRINCIPAL!$H$56&lt;&gt;"",L172=PRINCIPAL!$J$56),VLOOKUP($X$165,'Banco de Dados'!$B$4:$J$50,8,FALSE)*PRINCIPAL!$H$56*(1-(PRINCIPAL!$K$56/100)),IF(AND(PRINCIPAL!$H$56&lt;&gt;"",L172=PRINCIPAL!$L$56),VLOOKUP($X$165,'Banco de Dados'!$B$4:$J$50,8,FALSE)*PRINCIPAL!$H$56*(1-(PRINCIPAL!$M$56/100)),IF(AND(PRINCIPAL!$H$56&lt;&gt;"",L172=PRINCIPAL!$N$56),VLOOKUP($X$165,'Banco de Dados'!$B$4:$J$50,8,FALSE)*PRINCIPAL!$H$56*(1-(PRINCIPAL!$O$56/100)),IF(PRINCIPAL!$H$56&lt;&gt;"",VLOOKUP($X$165,'Banco de Dados'!$B$4:$J$50,8,FALSE)*PRINCIPAL!$H$56,IF(OR(L172=PRINCIPAL!$I$56,L172=PRINCIPAL!$I$56+PRINCIPAL!$I$56,L172=PRINCIPAL!$I$56+PRINCIPAL!$I$56+PRINCIPAL!$I$56),0,IF(L172=PRINCIPAL!$J$56,VLOOKUP($X$165,'Banco de Dados'!$B$4:$J$50,6,FALSE)*(1-(PRINCIPAL!$K$56/100)),IF(L172=PRINCIPAL!$L$56,VLOOKUP($X$165,'Banco de Dados'!$B$4:$J$50,6,FALSE)*(1-(PRINCIPAL!$M$56/100)),IF(L172=PRINCIPAL!$N$56,VLOOKUP($X$165,'Banco de Dados'!$B$4:$J$50,6,FALSE)*(1-(PRINCIPAL!$O$56/100)),VLOOKUP($X$165,'Banco de Dados'!$B$4:$J$50,6,FALSE)))))))))),"")</f>
        <v/>
      </c>
      <c r="X172" s="29" t="str">
        <f>IFERROR(W172*(IFERROR(VLOOKUP($X$165,'Banco de Dados'!$B$4:$J$50,4,FALSE),"ERRO")),"")</f>
        <v/>
      </c>
      <c r="Y172" s="29" t="str">
        <f t="shared" si="115"/>
        <v/>
      </c>
      <c r="Z172" s="103" t="str">
        <f>IFERROR(Y172*(C172*(PRINCIPAL!$G$56/100))*0.47*(44/12),"")</f>
        <v/>
      </c>
      <c r="AA172" s="111" t="str">
        <f t="shared" si="116"/>
        <v/>
      </c>
      <c r="AB172" s="30" t="str">
        <f>IFERROR(IF(AND(PRINCIPAL!$H$57&lt;&gt;"",OR(L172=PRINCIPAL!$I$57,L172=PRINCIPAL!$I$57+PRINCIPAL!$I$57,L172=PRINCIPAL!$I$57+PRINCIPAL!$I$57+PRINCIPAL!$I$57)),0,IF(AND(PRINCIPAL!$H$57&lt;&gt;"",L172=PRINCIPAL!$J$57),VLOOKUP($AC$165,'Banco de Dados'!$B$4:$J$50,8,FALSE)*PRINCIPAL!$H$57*(1-(PRINCIPAL!$K$57/100)),IF(AND(PRINCIPAL!$H$57&lt;&gt;"",L172=PRINCIPAL!$L$57),VLOOKUP($AC$165,'Banco de Dados'!$B$4:$J$50,8,FALSE)*PRINCIPAL!$H$57*(1-(PRINCIPAL!$M$57/100)),IF(AND(PRINCIPAL!$H$57&lt;&gt;"",L172=PRINCIPAL!$N$57),VLOOKUP($AC$165,'Banco de Dados'!$B$4:$J$50,8,FALSE)*PRINCIPAL!$H$57*(1-(PRINCIPAL!$O$57/100)),IF(PRINCIPAL!$H$57&lt;&gt;"",VLOOKUP($AC$165,'Banco de Dados'!$B$4:$J$50,8,FALSE)*PRINCIPAL!$H$57,IF(OR(L172=PRINCIPAL!$I$57,L172=PRINCIPAL!$I$57+PRINCIPAL!$I$57,L172=PRINCIPAL!$I$57+PRINCIPAL!$I$57+PRINCIPAL!$I$57),0,IF(L172=PRINCIPAL!$J$57,VLOOKUP($AC$165,'Banco de Dados'!$B$4:$J$50,6,FALSE)*(1-(PRINCIPAL!$K$57/100)),IF(L172=PRINCIPAL!$L$57,VLOOKUP($AC$165,'Banco de Dados'!$B$4:$J$50,6,FALSE)*(1-(PRINCIPAL!$M$57/100)),IF(L172=PRINCIPAL!$N$57,VLOOKUP($AC$165,'Banco de Dados'!$B$4:$J$50,6,FALSE)*(1-(PRINCIPAL!$O$57/100)),VLOOKUP($AC$165,'Banco de Dados'!$B$4:$J$50,6,FALSE)))))))))),"")</f>
        <v/>
      </c>
      <c r="AC172" s="29" t="str">
        <f>IFERROR(AB172*(IFERROR(VLOOKUP($AC$165,'Banco de Dados'!$B$4:$J$50,4,FALSE),"ERRO")),"")</f>
        <v/>
      </c>
      <c r="AD172" s="29" t="str">
        <f t="shared" si="106"/>
        <v/>
      </c>
      <c r="AE172" s="103" t="str">
        <f>IFERROR(AD172*(C172*(PRINCIPAL!$G$57/100))*0.47*(44/12),"")</f>
        <v/>
      </c>
      <c r="AF172" s="111" t="str">
        <f t="shared" si="107"/>
        <v/>
      </c>
      <c r="AG172" s="30" t="str">
        <f>IFERROR(IF(AND(PRINCIPAL!$H$58&lt;&gt;"",OR(L172=PRINCIPAL!$I$58,L172=PRINCIPAL!$I$58+PRINCIPAL!$I$58,L172=PRINCIPAL!$I$58+PRINCIPAL!$I$58+PRINCIPAL!$I$58)),0,IF(AND(PRINCIPAL!$H$58&lt;&gt;"",L172=PRINCIPAL!$J$58),VLOOKUP($AH$165,'Banco de Dados'!$B$4:$J$50,8,FALSE)*PRINCIPAL!$H$58*(1-(PRINCIPAL!$K$58/100)),IF(AND(PRINCIPAL!$H$58&lt;&gt;"",L172=PRINCIPAL!$L$58),VLOOKUP($AH$165,'Banco de Dados'!$B$4:$J$50,8,FALSE)*PRINCIPAL!$H$58*(1-(PRINCIPAL!$M$58/100)),IF(AND(PRINCIPAL!$H$58&lt;&gt;"",L172=PRINCIPAL!$N$58),VLOOKUP($AH$165,'Banco de Dados'!$B$4:$J$50,8,FALSE)*PRINCIPAL!$H$58*(1-(PRINCIPAL!$O$58/100)),IF(PRINCIPAL!$H$58&lt;&gt;"",VLOOKUP($AH$165,'Banco de Dados'!$B$4:$J$50,8,FALSE)*PRINCIPAL!$H$58,IF(OR(L172=PRINCIPAL!$I$58,L172=PRINCIPAL!$I$58+PRINCIPAL!$I$58,L172=PRINCIPAL!$I$58+PRINCIPAL!$I$58+PRINCIPAL!$I$58),0,IF(L172=PRINCIPAL!$J$58,VLOOKUP($AH$165,'Banco de Dados'!$B$4:$J$50,6,FALSE)*(1-(PRINCIPAL!$K$58/100)),IF(L172=PRINCIPAL!$L$58,VLOOKUP($AH$165,'Banco de Dados'!$B$4:$J$50,6,FALSE)*(1-(PRINCIPAL!$M$58/100)),IF(L172=PRINCIPAL!$N$58,VLOOKUP($AH$165,'Banco de Dados'!$B$4:$J$50,6,FALSE)*(1-(PRINCIPAL!$O$58/100)),VLOOKUP($AH$165,'Banco de Dados'!$B$4:$J$50,6,FALSE)))))))))),"")</f>
        <v/>
      </c>
      <c r="AH172" s="29" t="str">
        <f>IFERROR(AG172*(IFERROR(VLOOKUP($AH$165,'Banco de Dados'!$B$4:$J$50,4,FALSE),"ERRO")),"")</f>
        <v/>
      </c>
      <c r="AI172" s="29" t="str">
        <f t="shared" si="108"/>
        <v/>
      </c>
      <c r="AJ172" s="103" t="str">
        <f>IFERROR(AI172*(C172*(PRINCIPAL!$G$58/100))*0.47*(44/12),"")</f>
        <v/>
      </c>
      <c r="AK172" s="111" t="str">
        <f t="shared" si="117"/>
        <v/>
      </c>
      <c r="AL172" s="30" t="str">
        <f>IFERROR(IF(AND(PRINCIPAL!$H$59&lt;&gt;"",OR(L172=PRINCIPAL!$I$59,L172=PRINCIPAL!$I$59+PRINCIPAL!$I$59,L172=PRINCIPAL!$I$59+PRINCIPAL!$I$59+PRINCIPAL!$I$59)),0,IF(AND(PRINCIPAL!$H$59&lt;&gt;"",L172=PRINCIPAL!$J$59),VLOOKUP($AM$165,'Banco de Dados'!$B$4:$J$50,8,FALSE)*PRINCIPAL!$H$59*(1-(PRINCIPAL!$K$59/100)),IF(AND(PRINCIPAL!$H$59&lt;&gt;"",L172=PRINCIPAL!$L$59),VLOOKUP($AM$165,'Banco de Dados'!$B$4:$J$50,8,FALSE)*PRINCIPAL!$H$59*(1-(PRINCIPAL!$M$59/100)),IF(AND(PRINCIPAL!$H$59&lt;&gt;"",L172=PRINCIPAL!$N$59),VLOOKUP($AM$165,'Banco de Dados'!$B$4:$J$50,8,FALSE)*PRINCIPAL!$H$59*(1-(PRINCIPAL!$O$59/100)),IF(PRINCIPAL!$H$59&lt;&gt;"",VLOOKUP($AM$165,'Banco de Dados'!$B$4:$J$50,8,FALSE)*PRINCIPAL!$H$59,IF(OR(L172=PRINCIPAL!$I$59,L172=PRINCIPAL!$I$59+PRINCIPAL!$I$59,L172=PRINCIPAL!$I$59+PRINCIPAL!$I$59+PRINCIPAL!$I$59),0,IF(L172=PRINCIPAL!$J$59,VLOOKUP($AM$165,'Banco de Dados'!$B$4:$J$50,6,FALSE)*(1-(PRINCIPAL!$K$59/100)),IF(L172=PRINCIPAL!$L$59,VLOOKUP($AM$165,'Banco de Dados'!$B$4:$J$50,6,FALSE)*(1-(PRINCIPAL!$M$59/100)),IF(L172=PRINCIPAL!$N$59,VLOOKUP($AM$165,'Banco de Dados'!$B$4:$J$50,6,FALSE)*(1-(PRINCIPAL!$O$59/100)),VLOOKUP($AM$165,'Banco de Dados'!$B$4:$J$50,6,FALSE)))))))))),"")</f>
        <v/>
      </c>
      <c r="AM172" s="29" t="str">
        <f>IFERROR(AL172*(IFERROR(VLOOKUP($AM$165,'Banco de Dados'!$B$4:$J$50,4,FALSE),"ERRO")),"")</f>
        <v/>
      </c>
      <c r="AN172" s="29" t="str">
        <f t="shared" si="109"/>
        <v/>
      </c>
      <c r="AO172" s="103" t="str">
        <f>IFERROR(AN172*(C172*(PRINCIPAL!$G$59/100))*0.47*(44/12),"")</f>
        <v/>
      </c>
      <c r="AP172" s="111" t="str">
        <f t="shared" si="110"/>
        <v/>
      </c>
      <c r="AQ172" s="30" t="str">
        <f>IFERROR(IF(AND(PRINCIPAL!$H$60&lt;&gt;"",OR(L172=PRINCIPAL!$I$60,L172=PRINCIPAL!$I$60+PRINCIPAL!$I$60,L172=PRINCIPAL!$I$60+PRINCIPAL!$I$60+PRINCIPAL!$I$60)),0,IF(AND(PRINCIPAL!$H$60&lt;&gt;"",L172=PRINCIPAL!$J$60),VLOOKUP($AR$165,'Banco de Dados'!$B$4:$J$50,8,FALSE)*PRINCIPAL!$H$60*(1-(PRINCIPAL!$K$60/100)),IF(AND(PRINCIPAL!$H$60&lt;&gt;"",L172=PRINCIPAL!$L$60),VLOOKUP($AR$165,'Banco de Dados'!$B$4:$J$50,8,FALSE)*PRINCIPAL!$H$60*(1-(PRINCIPAL!$M$60/100)),IF(AND(PRINCIPAL!$H$60&lt;&gt;"",L172=PRINCIPAL!$N$60),VLOOKUP($AR$165,'Banco de Dados'!$B$4:$J$50,8,FALSE)*PRINCIPAL!$H$60*(1-(PRINCIPAL!$O$60/100)),IF(PRINCIPAL!$H$60&lt;&gt;"",VLOOKUP($AR$165,'Banco de Dados'!$B$4:$J$50,8,FALSE)*PRINCIPAL!$H$60,IF(OR(L172=PRINCIPAL!$I$60,L172=PRINCIPAL!$I$60+PRINCIPAL!$I$60,L172=PRINCIPAL!$I$60+PRINCIPAL!$I$60+PRINCIPAL!$I$60),0,IF(L172=PRINCIPAL!$J$60,VLOOKUP($AR$165,'Banco de Dados'!$B$4:$J$50,6,FALSE)*(1-(PRINCIPAL!$K$60/100)),IF(L172=PRINCIPAL!$L$60,VLOOKUP($AR$165,'Banco de Dados'!$B$4:$J$50,6,FALSE)*(1-(PRINCIPAL!$M$60/100)),IF(L172=PRINCIPAL!$N$60,VLOOKUP($AR$165,'Banco de Dados'!$B$4:$J$50,6,FALSE)*(1-(PRINCIPAL!$O$60/100)),VLOOKUP($AR$165,'Banco de Dados'!$B$4:$J$50,6,FALSE)))))))))),"")</f>
        <v/>
      </c>
      <c r="AR172" s="29" t="str">
        <f>IFERROR(AQ172*(IFERROR(VLOOKUP($AR$165,'Banco de Dados'!$B$4:$J$50,4,FALSE),"ERRO")),"")</f>
        <v/>
      </c>
      <c r="AS172" s="29" t="str">
        <f t="shared" si="111"/>
        <v/>
      </c>
      <c r="AT172" s="103" t="str">
        <f>IFERROR(AS172*(C172*(PRINCIPAL!$G$60/100))*0.47*(44/12),"")</f>
        <v/>
      </c>
      <c r="AU172" s="111" t="str">
        <f t="shared" si="112"/>
        <v/>
      </c>
      <c r="AV172" s="30" t="str">
        <f>IFERROR(IF(AND(PRINCIPAL!$H$61&lt;&gt;"",OR(L172=PRINCIPAL!$I$61,L172=PRINCIPAL!$I$61+PRINCIPAL!$I$61,L172=PRINCIPAL!$I$61+PRINCIPAL!$I$61+PRINCIPAL!$I$61)),0,IF(AND(PRINCIPAL!$H$61&lt;&gt;"",L172=PRINCIPAL!$J$61),VLOOKUP($AW$165,'Banco de Dados'!$B$4:$J$50,8,FALSE)*PRINCIPAL!$H$61*(1-(PRINCIPAL!$K$61/100)),IF(AND(PRINCIPAL!$H$61&lt;&gt;"",L172=PRINCIPAL!$L$61),VLOOKUP($AW$165,'Banco de Dados'!$B$4:$J$50,8,FALSE)*PRINCIPAL!$H$61*(1-(PRINCIPAL!$M$61/100)),IF(AND(PRINCIPAL!$H$61&lt;&gt;"",L172=PRINCIPAL!$N$61),VLOOKUP($AW$165,'Banco de Dados'!$B$4:$J$50,8,FALSE)*PRINCIPAL!$H$61*(1-(PRINCIPAL!$O$61/100)),IF(PRINCIPAL!$H$61&lt;&gt;"",VLOOKUP($AW$165,'Banco de Dados'!$B$4:$J$50,8,FALSE)*PRINCIPAL!$H$61,IF(OR(L172=PRINCIPAL!$I$61,L172=PRINCIPAL!$I$61+PRINCIPAL!$I$61,L172=PRINCIPAL!$I$61+PRINCIPAL!$I$61+PRINCIPAL!$I$61),0,IF(L172=PRINCIPAL!$J$61,VLOOKUP($AW$165,'Banco de Dados'!$B$4:$J$50,6,FALSE)*(1-(PRINCIPAL!$K$61/100)),IF(L172=PRINCIPAL!$L$61,VLOOKUP($AW$165,'Banco de Dados'!$B$4:$J$50,6,FALSE)*(1-(PRINCIPAL!$M$61/100)),IF(L172=PRINCIPAL!$N$61,VLOOKUP($AW$165,'Banco de Dados'!$B$4:$J$50,6,FALSE)*(1-(PRINCIPAL!$O$61/100)),VLOOKUP($AW$165,'Banco de Dados'!$B$4:$J$50,6,FALSE)))))))))),"")</f>
        <v/>
      </c>
      <c r="AW172" s="29" t="str">
        <f>IFERROR(AV172*(IFERROR(VLOOKUP($AW$165,'Banco de Dados'!$B$4:$J$50,4,FALSE),"ERRO")),"")</f>
        <v/>
      </c>
      <c r="AX172" s="29" t="str">
        <f t="shared" si="113"/>
        <v/>
      </c>
      <c r="AY172" s="103" t="str">
        <f>IFERROR(AX172*(C172*(PRINCIPAL!$G$61/100))*0.47*(44/12),"")</f>
        <v/>
      </c>
      <c r="AZ172" s="111" t="str">
        <f t="shared" si="118"/>
        <v/>
      </c>
      <c r="BA172" s="30" t="str">
        <f>IFERROR(IF(AND(PRINCIPAL!$H$62&lt;&gt;"",OR(L172=PRINCIPAL!$I$62,L172=PRINCIPAL!$I$62+PRINCIPAL!$I$62,L172=PRINCIPAL!$I$62+PRINCIPAL!$I$62+PRINCIPAL!$I$62)),0,IF(AND(PRINCIPAL!$H$62&lt;&gt;"",L172=PRINCIPAL!$J$62),VLOOKUP($BB$165,'Banco de Dados'!$B$4:$J$50,8,FALSE)*PRINCIPAL!$H$62*(1-(PRINCIPAL!$K$62/100)),IF(AND(PRINCIPAL!$H$62&lt;&gt;"",L172=PRINCIPAL!$L$62),VLOOKUP($BB$165,'Banco de Dados'!$B$4:$J$50,8,FALSE)*PRINCIPAL!$H$62*(1-(PRINCIPAL!$M$62/100)),IF(AND(PRINCIPAL!$H$62&lt;&gt;"",L172=PRINCIPAL!$N$62),VLOOKUP($BB$165,'Banco de Dados'!$B$4:$J$50,8,FALSE)*PRINCIPAL!$H$62*(1-(PRINCIPAL!$O$62/100)),IF(PRINCIPAL!$H$62&lt;&gt;"",VLOOKUP($BB$165,'Banco de Dados'!$B$4:$J$50,8,FALSE)*PRINCIPAL!$H$62,IF(OR(L172=PRINCIPAL!$I$62,L172=PRINCIPAL!$I$62+PRINCIPAL!$I$62,L172=PRINCIPAL!$I$62+PRINCIPAL!$I$62+PRINCIPAL!$I$62),0,IF(L172=PRINCIPAL!$J$62,VLOOKUP($BB$165,'Banco de Dados'!$B$4:$J$50,6,FALSE)*(1-(PRINCIPAL!$K$62/100)),IF(L172=PRINCIPAL!$L$62,VLOOKUP($BB$165,'Banco de Dados'!$B$4:$J$50,6,FALSE)*(1-(PRINCIPAL!$M$62/100)),IF(L172=PRINCIPAL!$N$62,VLOOKUP($BB$165,'Banco de Dados'!$B$4:$J$50,6,FALSE)*(1-(PRINCIPAL!$O$62/100)),VLOOKUP($BB$165,'Banco de Dados'!$B$4:$J$50,6,FALSE)))))))))),"")</f>
        <v/>
      </c>
      <c r="BB172" s="29" t="str">
        <f>IFERROR(BA172*(IFERROR(VLOOKUP($BB$165,'Banco de Dados'!$B$4:$J$50,4,FALSE),"ERRO")),"")</f>
        <v/>
      </c>
      <c r="BC172" s="29" t="str">
        <f t="shared" si="119"/>
        <v/>
      </c>
      <c r="BD172" s="103" t="str">
        <f>IFERROR(BC172*(C172*(PRINCIPAL!$G$62/100))*0.47*(44/12),"")</f>
        <v/>
      </c>
      <c r="BE172" s="111" t="str">
        <f t="shared" si="98"/>
        <v/>
      </c>
      <c r="BF172" s="30" t="str">
        <f>IFERROR(IF(AND(PRINCIPAL!$H$63&lt;&gt;"",OR(L172=PRINCIPAL!$I$63,L172=PRINCIPAL!$I$63+PRINCIPAL!$I$63,L172=PRINCIPAL!$I$63+PRINCIPAL!$I$63+PRINCIPAL!$I$63)),0,IF(AND(PRINCIPAL!$H$63&lt;&gt;"",L172=PRINCIPAL!$J$63),VLOOKUP($BG$165,'Banco de Dados'!$B$4:$J$50,8,FALSE)*PRINCIPAL!$H$63*(1-(PRINCIPAL!$K$63/100)),IF(AND(PRINCIPAL!$H$63&lt;&gt;"",L172=PRINCIPAL!$L$63),VLOOKUP($BG$165,'Banco de Dados'!$B$4:$J$50,8,FALSE)*PRINCIPAL!$H$63*(1-(PRINCIPAL!$M$63/100)),IF(AND(PRINCIPAL!$H$63&lt;&gt;"",L172=PRINCIPAL!$N$63),VLOOKUP($BG$165,'Banco de Dados'!$B$4:$J$50,8,FALSE)*PRINCIPAL!$H$63*(1-(PRINCIPAL!$O$63/100)),IF(PRINCIPAL!$H$63&lt;&gt;"",VLOOKUP($BG$165,'Banco de Dados'!$B$4:$J$50,8,FALSE)*PRINCIPAL!$H$63,IF(OR(L172=PRINCIPAL!$I$63,L172=PRINCIPAL!$I$63+PRINCIPAL!$I$63,L172=PRINCIPAL!$I$63+PRINCIPAL!$I$63+PRINCIPAL!$I$63),0,IF(L172=PRINCIPAL!$J$63,VLOOKUP($BG$165,'Banco de Dados'!$B$4:$J$50,6,FALSE)*(1-(PRINCIPAL!$K$63/100)),IF(L172=PRINCIPAL!$L$63,VLOOKUP($BG$165,'Banco de Dados'!$B$4:$J$50,6,FALSE)*(1-(PRINCIPAL!$M$63/100)),IF(L172=PRINCIPAL!$N$63,VLOOKUP($BG$165,'Banco de Dados'!$B$4:$J$50,6,FALSE)*(1-(PRINCIPAL!$O$63/100)),VLOOKUP($BG$165,'Banco de Dados'!$B$4:$J$50,6,FALSE)))))))))),"")</f>
        <v/>
      </c>
      <c r="BG172" s="29" t="str">
        <f>IFERROR(BF172*(IFERROR(VLOOKUP($BG$165,'Banco de Dados'!$B$4:$J$50,4,FALSE),"ERRO")),"")</f>
        <v/>
      </c>
      <c r="BH172" s="29" t="str">
        <f t="shared" si="114"/>
        <v/>
      </c>
      <c r="BI172" s="103" t="str">
        <f>IFERROR(BH172*(C172*(PRINCIPAL!$G$63/100))*0.47*(44/12),"")</f>
        <v/>
      </c>
      <c r="BJ172" s="102" t="str">
        <f t="shared" si="99"/>
        <v/>
      </c>
    </row>
    <row r="173" spans="2:62" ht="12.75" customHeight="1" x14ac:dyDescent="0.3">
      <c r="B173" s="326">
        <f t="shared" si="100"/>
        <v>2026</v>
      </c>
      <c r="C173" s="340"/>
      <c r="D173" s="1"/>
      <c r="E173" s="116">
        <v>6</v>
      </c>
      <c r="F173" s="24" t="str">
        <f>IFERROR(VLOOKUP($G$165,'Banco de Dados'!$B$4:$J$50,6,FALSE),"")</f>
        <v/>
      </c>
      <c r="G173" s="25" t="str">
        <f>IFERROR(F173*(IFERROR(VLOOKUP($G$165,'Banco de Dados'!$B$4:$J$50,4,FALSE),"ERRO")),"")</f>
        <v/>
      </c>
      <c r="H173" s="25" t="str">
        <f t="shared" si="101"/>
        <v/>
      </c>
      <c r="I173" s="103" t="str">
        <f t="shared" si="102"/>
        <v/>
      </c>
      <c r="J173" s="117" t="str">
        <f t="shared" si="103"/>
        <v/>
      </c>
      <c r="K173" s="1"/>
      <c r="L173" s="91">
        <v>6</v>
      </c>
      <c r="M173" s="24" t="str">
        <f>IFERROR(IF(AND(PRINCIPAL!$H$54&lt;&gt;"",OR(L173=PRINCIPAL!$I$54,L173=PRINCIPAL!$I$54+PRINCIPAL!$I$54,L173=PRINCIPAL!$I$54+PRINCIPAL!$I$54+PRINCIPAL!$I$54)),0,IF(AND(PRINCIPAL!$H$54&lt;&gt;"",L173=PRINCIPAL!$J$54),VLOOKUP($N$165,'Banco de Dados'!$B$4:$J$50,8,FALSE)*PRINCIPAL!$H$54*(1-(PRINCIPAL!$K$54/100)),IF(AND(PRINCIPAL!$H$54&lt;&gt;"",L173=PRINCIPAL!$L$54),VLOOKUP($N$165,'Banco de Dados'!$B$4:$J$50,8,FALSE)*PRINCIPAL!$H$54*(1-(PRINCIPAL!$M$54/100)),IF(AND(PRINCIPAL!$H$54&lt;&gt;"",L173=PRINCIPAL!$N$54),VLOOKUP($N$165,'Banco de Dados'!$B$4:$J$50,8,FALSE)*PRINCIPAL!$H$54*(1-(PRINCIPAL!$O$54/100)),IF(PRINCIPAL!$H$54&lt;&gt;"",VLOOKUP($N$165,'Banco de Dados'!$B$4:$J$50,8,FALSE)*PRINCIPAL!$H$54,IF(OR(L173=PRINCIPAL!$I$54,L173=PRINCIPAL!$I$54+PRINCIPAL!$I$54,L173=PRINCIPAL!$I$54+PRINCIPAL!$I$54+PRINCIPAL!$I$54),0,IF(L173=PRINCIPAL!$J$54,VLOOKUP($N$165,'Banco de Dados'!$B$4:$J$50,6,FALSE)*(1-(PRINCIPAL!$K$54/100)),IF(L173=PRINCIPAL!$L$54,VLOOKUP($N$165,'Banco de Dados'!$B$4:$J$50,6,FALSE)*(1-(PRINCIPAL!$M$54/100)),IF(L173=PRINCIPAL!$N$54,VLOOKUP($N$165,'Banco de Dados'!$B$4:$J$50,6,FALSE)*(1-(PRINCIPAL!$O$54/100)),VLOOKUP($N$165,'Banco de Dados'!$B$4:$J$50,6,FALSE)))))))))),"")</f>
        <v/>
      </c>
      <c r="N173" s="25" t="str">
        <f>IFERROR(M173*(IFERROR(VLOOKUP($N$165,'Banco de Dados'!$B$4:$J$50,4,FALSE),"ERRO")),"")</f>
        <v/>
      </c>
      <c r="O173" s="25" t="str">
        <f t="shared" si="104"/>
        <v/>
      </c>
      <c r="P173" s="103" t="str">
        <f>IFERROR(O173*(C173*(PRINCIPAL!$G$54/100))*0.47*(44/12),"")</f>
        <v/>
      </c>
      <c r="Q173" s="107" t="str">
        <f t="shared" ref="Q173:Q202" si="120">IFERROR(Q172+P173,"")</f>
        <v/>
      </c>
      <c r="R173" s="29" t="str">
        <f>IFERROR(IF(AND(PRINCIPAL!$H$55&lt;&gt;"",OR(L173=PRINCIPAL!$I$55,L173=PRINCIPAL!$I$55+PRINCIPAL!$I$55,L173=PRINCIPAL!$I$55+PRINCIPAL!$I$55+PRINCIPAL!$I$55)),0,IF(AND(PRINCIPAL!$H$55&lt;&gt;"",L173=PRINCIPAL!$J$55),VLOOKUP($S$165,'Banco de Dados'!$B$4:$J$50,8,FALSE)*PRINCIPAL!$H$55*(1-(PRINCIPAL!$K$55/100)),IF(AND(PRINCIPAL!$H$55&lt;&gt;"",L173=PRINCIPAL!$L$55),VLOOKUP($S$165,'Banco de Dados'!$B$4:$J$50,8,FALSE)*PRINCIPAL!$H$55*(1-(PRINCIPAL!$M$55/100)),IF(AND(PRINCIPAL!$H$55&lt;&gt;"",L173=PRINCIPAL!$N$55),VLOOKUP($S$165,'Banco de Dados'!$B$4:$J$50,8,FALSE)*PRINCIPAL!$H$55*(1-(PRINCIPAL!$O$55/100)),IF(PRINCIPAL!$H$55&lt;&gt;"",VLOOKUP($S$165,'Banco de Dados'!$B$4:$J$50,8,FALSE)*PRINCIPAL!$H$55,IF(OR(L173=PRINCIPAL!$I$55,L173=PRINCIPAL!$I$55+PRINCIPAL!$I$55,L173=PRINCIPAL!$I$55+PRINCIPAL!$I$55+PRINCIPAL!$I$55),0,IF(L173=PRINCIPAL!$J$55,VLOOKUP($S$165,'Banco de Dados'!$B$4:$J$50,6,FALSE)*(1-(PRINCIPAL!$K$55/100)),IF(L173=PRINCIPAL!$L$55,VLOOKUP($S$165,'Banco de Dados'!$B$4:$J$50,6,FALSE)*(1-(PRINCIPAL!$M$55/100)),IF(L173=PRINCIPAL!$N$55,VLOOKUP($S$165,'Banco de Dados'!$B$4:$J$50,6,FALSE)*(1-(PRINCIPAL!$O$55/100)),VLOOKUP($S$165,'Banco de Dados'!$B$4:$J$50,6,FALSE)))))))))),"")</f>
        <v/>
      </c>
      <c r="S173" s="29" t="str">
        <f>IFERROR(R173*(IFERROR(VLOOKUP($S$165,'Banco de Dados'!$B$4:$J$50,4,FALSE),"ERRO")),"")</f>
        <v/>
      </c>
      <c r="T173" s="29" t="str">
        <f t="shared" si="105"/>
        <v/>
      </c>
      <c r="U173" s="103" t="str">
        <f>IFERROR(T173*(C173*(PRINCIPAL!$G$55/100))*0.47*(44/12),"")</f>
        <v/>
      </c>
      <c r="V173" s="103" t="str">
        <f t="shared" si="97"/>
        <v/>
      </c>
      <c r="W173" s="30" t="str">
        <f>IFERROR(IF(AND(PRINCIPAL!$H$56&lt;&gt;"",OR(L173=PRINCIPAL!$I$56,L173=PRINCIPAL!$I$56+PRINCIPAL!$I$56,L173=PRINCIPAL!$I$56+PRINCIPAL!$I$56+PRINCIPAL!$I$56)),0,IF(AND(PRINCIPAL!$H$56&lt;&gt;"",L173=PRINCIPAL!$J$56),VLOOKUP($X$165,'Banco de Dados'!$B$4:$J$50,8,FALSE)*PRINCIPAL!$H$56*(1-(PRINCIPAL!$K$56/100)),IF(AND(PRINCIPAL!$H$56&lt;&gt;"",L173=PRINCIPAL!$L$56),VLOOKUP($X$165,'Banco de Dados'!$B$4:$J$50,8,FALSE)*PRINCIPAL!$H$56*(1-(PRINCIPAL!$M$56/100)),IF(AND(PRINCIPAL!$H$56&lt;&gt;"",L173=PRINCIPAL!$N$56),VLOOKUP($X$165,'Banco de Dados'!$B$4:$J$50,8,FALSE)*PRINCIPAL!$H$56*(1-(PRINCIPAL!$O$56/100)),IF(PRINCIPAL!$H$56&lt;&gt;"",VLOOKUP($X$165,'Banco de Dados'!$B$4:$J$50,8,FALSE)*PRINCIPAL!$H$56,IF(OR(L173=PRINCIPAL!$I$56,L173=PRINCIPAL!$I$56+PRINCIPAL!$I$56,L173=PRINCIPAL!$I$56+PRINCIPAL!$I$56+PRINCIPAL!$I$56),0,IF(L173=PRINCIPAL!$J$56,VLOOKUP($X$165,'Banco de Dados'!$B$4:$J$50,6,FALSE)*(1-(PRINCIPAL!$K$56/100)),IF(L173=PRINCIPAL!$L$56,VLOOKUP($X$165,'Banco de Dados'!$B$4:$J$50,6,FALSE)*(1-(PRINCIPAL!$M$56/100)),IF(L173=PRINCIPAL!$N$56,VLOOKUP($X$165,'Banco de Dados'!$B$4:$J$50,6,FALSE)*(1-(PRINCIPAL!$O$56/100)),VLOOKUP($X$165,'Banco de Dados'!$B$4:$J$50,6,FALSE)))))))))),"")</f>
        <v/>
      </c>
      <c r="X173" s="29" t="str">
        <f>IFERROR(W173*(IFERROR(VLOOKUP($X$165,'Banco de Dados'!$B$4:$J$50,4,FALSE),"ERRO")),"")</f>
        <v/>
      </c>
      <c r="Y173" s="29" t="str">
        <f t="shared" si="115"/>
        <v/>
      </c>
      <c r="Z173" s="103" t="str">
        <f>IFERROR(Y173*(C173*(PRINCIPAL!$G$56/100))*0.47*(44/12),"")</f>
        <v/>
      </c>
      <c r="AA173" s="111" t="str">
        <f t="shared" si="116"/>
        <v/>
      </c>
      <c r="AB173" s="30" t="str">
        <f>IFERROR(IF(AND(PRINCIPAL!$H$57&lt;&gt;"",OR(L173=PRINCIPAL!$I$57,L173=PRINCIPAL!$I$57+PRINCIPAL!$I$57,L173=PRINCIPAL!$I$57+PRINCIPAL!$I$57+PRINCIPAL!$I$57)),0,IF(AND(PRINCIPAL!$H$57&lt;&gt;"",L173=PRINCIPAL!$J$57),VLOOKUP($AC$165,'Banco de Dados'!$B$4:$J$50,8,FALSE)*PRINCIPAL!$H$57*(1-(PRINCIPAL!$K$57/100)),IF(AND(PRINCIPAL!$H$57&lt;&gt;"",L173=PRINCIPAL!$L$57),VLOOKUP($AC$165,'Banco de Dados'!$B$4:$J$50,8,FALSE)*PRINCIPAL!$H$57*(1-(PRINCIPAL!$M$57/100)),IF(AND(PRINCIPAL!$H$57&lt;&gt;"",L173=PRINCIPAL!$N$57),VLOOKUP($AC$165,'Banco de Dados'!$B$4:$J$50,8,FALSE)*PRINCIPAL!$H$57*(1-(PRINCIPAL!$O$57/100)),IF(PRINCIPAL!$H$57&lt;&gt;"",VLOOKUP($AC$165,'Banco de Dados'!$B$4:$J$50,8,FALSE)*PRINCIPAL!$H$57,IF(OR(L173=PRINCIPAL!$I$57,L173=PRINCIPAL!$I$57+PRINCIPAL!$I$57,L173=PRINCIPAL!$I$57+PRINCIPAL!$I$57+PRINCIPAL!$I$57),0,IF(L173=PRINCIPAL!$J$57,VLOOKUP($AC$165,'Banco de Dados'!$B$4:$J$50,6,FALSE)*(1-(PRINCIPAL!$K$57/100)),IF(L173=PRINCIPAL!$L$57,VLOOKUP($AC$165,'Banco de Dados'!$B$4:$J$50,6,FALSE)*(1-(PRINCIPAL!$M$57/100)),IF(L173=PRINCIPAL!$N$57,VLOOKUP($AC$165,'Banco de Dados'!$B$4:$J$50,6,FALSE)*(1-(PRINCIPAL!$O$57/100)),VLOOKUP($AC$165,'Banco de Dados'!$B$4:$J$50,6,FALSE)))))))))),"")</f>
        <v/>
      </c>
      <c r="AC173" s="29" t="str">
        <f>IFERROR(AB173*(IFERROR(VLOOKUP($AC$165,'Banco de Dados'!$B$4:$J$50,4,FALSE),"ERRO")),"")</f>
        <v/>
      </c>
      <c r="AD173" s="29" t="str">
        <f t="shared" si="106"/>
        <v/>
      </c>
      <c r="AE173" s="103" t="str">
        <f>IFERROR(AD173*(C173*(PRINCIPAL!$G$57/100))*0.47*(44/12),"")</f>
        <v/>
      </c>
      <c r="AF173" s="111" t="str">
        <f t="shared" si="107"/>
        <v/>
      </c>
      <c r="AG173" s="30" t="str">
        <f>IFERROR(IF(AND(PRINCIPAL!$H$58&lt;&gt;"",OR(L173=PRINCIPAL!$I$58,L173=PRINCIPAL!$I$58+PRINCIPAL!$I$58,L173=PRINCIPAL!$I$58+PRINCIPAL!$I$58+PRINCIPAL!$I$58)),0,IF(AND(PRINCIPAL!$H$58&lt;&gt;"",L173=PRINCIPAL!$J$58),VLOOKUP($AH$165,'Banco de Dados'!$B$4:$J$50,8,FALSE)*PRINCIPAL!$H$58*(1-(PRINCIPAL!$K$58/100)),IF(AND(PRINCIPAL!$H$58&lt;&gt;"",L173=PRINCIPAL!$L$58),VLOOKUP($AH$165,'Banco de Dados'!$B$4:$J$50,8,FALSE)*PRINCIPAL!$H$58*(1-(PRINCIPAL!$M$58/100)),IF(AND(PRINCIPAL!$H$58&lt;&gt;"",L173=PRINCIPAL!$N$58),VLOOKUP($AH$165,'Banco de Dados'!$B$4:$J$50,8,FALSE)*PRINCIPAL!$H$58*(1-(PRINCIPAL!$O$58/100)),IF(PRINCIPAL!$H$58&lt;&gt;"",VLOOKUP($AH$165,'Banco de Dados'!$B$4:$J$50,8,FALSE)*PRINCIPAL!$H$58,IF(OR(L173=PRINCIPAL!$I$58,L173=PRINCIPAL!$I$58+PRINCIPAL!$I$58,L173=PRINCIPAL!$I$58+PRINCIPAL!$I$58+PRINCIPAL!$I$58),0,IF(L173=PRINCIPAL!$J$58,VLOOKUP($AH$165,'Banco de Dados'!$B$4:$J$50,6,FALSE)*(1-(PRINCIPAL!$K$58/100)),IF(L173=PRINCIPAL!$L$58,VLOOKUP($AH$165,'Banco de Dados'!$B$4:$J$50,6,FALSE)*(1-(PRINCIPAL!$M$58/100)),IF(L173=PRINCIPAL!$N$58,VLOOKUP($AH$165,'Banco de Dados'!$B$4:$J$50,6,FALSE)*(1-(PRINCIPAL!$O$58/100)),VLOOKUP($AH$165,'Banco de Dados'!$B$4:$J$50,6,FALSE)))))))))),"")</f>
        <v/>
      </c>
      <c r="AH173" s="29" t="str">
        <f>IFERROR(AG173*(IFERROR(VLOOKUP($AH$165,'Banco de Dados'!$B$4:$J$50,4,FALSE),"ERRO")),"")</f>
        <v/>
      </c>
      <c r="AI173" s="29" t="str">
        <f t="shared" si="108"/>
        <v/>
      </c>
      <c r="AJ173" s="103" t="str">
        <f>IFERROR(AI173*(C173*(PRINCIPAL!$G$58/100))*0.47*(44/12),"")</f>
        <v/>
      </c>
      <c r="AK173" s="111" t="str">
        <f t="shared" si="117"/>
        <v/>
      </c>
      <c r="AL173" s="30" t="str">
        <f>IFERROR(IF(AND(PRINCIPAL!$H$59&lt;&gt;"",OR(L173=PRINCIPAL!$I$59,L173=PRINCIPAL!$I$59+PRINCIPAL!$I$59,L173=PRINCIPAL!$I$59+PRINCIPAL!$I$59+PRINCIPAL!$I$59)),0,IF(AND(PRINCIPAL!$H$59&lt;&gt;"",L173=PRINCIPAL!$J$59),VLOOKUP($AM$165,'Banco de Dados'!$B$4:$J$50,8,FALSE)*PRINCIPAL!$H$59*(1-(PRINCIPAL!$K$59/100)),IF(AND(PRINCIPAL!$H$59&lt;&gt;"",L173=PRINCIPAL!$L$59),VLOOKUP($AM$165,'Banco de Dados'!$B$4:$J$50,8,FALSE)*PRINCIPAL!$H$59*(1-(PRINCIPAL!$M$59/100)),IF(AND(PRINCIPAL!$H$59&lt;&gt;"",L173=PRINCIPAL!$N$59),VLOOKUP($AM$165,'Banco de Dados'!$B$4:$J$50,8,FALSE)*PRINCIPAL!$H$59*(1-(PRINCIPAL!$O$59/100)),IF(PRINCIPAL!$H$59&lt;&gt;"",VLOOKUP($AM$165,'Banco de Dados'!$B$4:$J$50,8,FALSE)*PRINCIPAL!$H$59,IF(OR(L173=PRINCIPAL!$I$59,L173=PRINCIPAL!$I$59+PRINCIPAL!$I$59,L173=PRINCIPAL!$I$59+PRINCIPAL!$I$59+PRINCIPAL!$I$59),0,IF(L173=PRINCIPAL!$J$59,VLOOKUP($AM$165,'Banco de Dados'!$B$4:$J$50,6,FALSE)*(1-(PRINCIPAL!$K$59/100)),IF(L173=PRINCIPAL!$L$59,VLOOKUP($AM$165,'Banco de Dados'!$B$4:$J$50,6,FALSE)*(1-(PRINCIPAL!$M$59/100)),IF(L173=PRINCIPAL!$N$59,VLOOKUP($AM$165,'Banco de Dados'!$B$4:$J$50,6,FALSE)*(1-(PRINCIPAL!$O$59/100)),VLOOKUP($AM$165,'Banco de Dados'!$B$4:$J$50,6,FALSE)))))))))),"")</f>
        <v/>
      </c>
      <c r="AM173" s="29" t="str">
        <f>IFERROR(AL173*(IFERROR(VLOOKUP($AM$165,'Banco de Dados'!$B$4:$J$50,4,FALSE),"ERRO")),"")</f>
        <v/>
      </c>
      <c r="AN173" s="29" t="str">
        <f t="shared" si="109"/>
        <v/>
      </c>
      <c r="AO173" s="103" t="str">
        <f>IFERROR(AN173*(C173*(PRINCIPAL!$G$59/100))*0.47*(44/12),"")</f>
        <v/>
      </c>
      <c r="AP173" s="111" t="str">
        <f t="shared" si="110"/>
        <v/>
      </c>
      <c r="AQ173" s="30" t="str">
        <f>IFERROR(IF(AND(PRINCIPAL!$H$60&lt;&gt;"",OR(L173=PRINCIPAL!$I$60,L173=PRINCIPAL!$I$60+PRINCIPAL!$I$60,L173=PRINCIPAL!$I$60+PRINCIPAL!$I$60+PRINCIPAL!$I$60)),0,IF(AND(PRINCIPAL!$H$60&lt;&gt;"",L173=PRINCIPAL!$J$60),VLOOKUP($AR$165,'Banco de Dados'!$B$4:$J$50,8,FALSE)*PRINCIPAL!$H$60*(1-(PRINCIPAL!$K$60/100)),IF(AND(PRINCIPAL!$H$60&lt;&gt;"",L173=PRINCIPAL!$L$60),VLOOKUP($AR$165,'Banco de Dados'!$B$4:$J$50,8,FALSE)*PRINCIPAL!$H$60*(1-(PRINCIPAL!$M$60/100)),IF(AND(PRINCIPAL!$H$60&lt;&gt;"",L173=PRINCIPAL!$N$60),VLOOKUP($AR$165,'Banco de Dados'!$B$4:$J$50,8,FALSE)*PRINCIPAL!$H$60*(1-(PRINCIPAL!$O$60/100)),IF(PRINCIPAL!$H$60&lt;&gt;"",VLOOKUP($AR$165,'Banco de Dados'!$B$4:$J$50,8,FALSE)*PRINCIPAL!$H$60,IF(OR(L173=PRINCIPAL!$I$60,L173=PRINCIPAL!$I$60+PRINCIPAL!$I$60,L173=PRINCIPAL!$I$60+PRINCIPAL!$I$60+PRINCIPAL!$I$60),0,IF(L173=PRINCIPAL!$J$60,VLOOKUP($AR$165,'Banco de Dados'!$B$4:$J$50,6,FALSE)*(1-(PRINCIPAL!$K$60/100)),IF(L173=PRINCIPAL!$L$60,VLOOKUP($AR$165,'Banco de Dados'!$B$4:$J$50,6,FALSE)*(1-(PRINCIPAL!$M$60/100)),IF(L173=PRINCIPAL!$N$60,VLOOKUP($AR$165,'Banco de Dados'!$B$4:$J$50,6,FALSE)*(1-(PRINCIPAL!$O$60/100)),VLOOKUP($AR$165,'Banco de Dados'!$B$4:$J$50,6,FALSE)))))))))),"")</f>
        <v/>
      </c>
      <c r="AR173" s="29" t="str">
        <f>IFERROR(AQ173*(IFERROR(VLOOKUP($AR$165,'Banco de Dados'!$B$4:$J$50,4,FALSE),"ERRO")),"")</f>
        <v/>
      </c>
      <c r="AS173" s="29" t="str">
        <f t="shared" si="111"/>
        <v/>
      </c>
      <c r="AT173" s="103" t="str">
        <f>IFERROR(AS173*(C173*(PRINCIPAL!$G$60/100))*0.47*(44/12),"")</f>
        <v/>
      </c>
      <c r="AU173" s="111" t="str">
        <f t="shared" si="112"/>
        <v/>
      </c>
      <c r="AV173" s="30" t="str">
        <f>IFERROR(IF(AND(PRINCIPAL!$H$61&lt;&gt;"",OR(L173=PRINCIPAL!$I$61,L173=PRINCIPAL!$I$61+PRINCIPAL!$I$61,L173=PRINCIPAL!$I$61+PRINCIPAL!$I$61+PRINCIPAL!$I$61)),0,IF(AND(PRINCIPAL!$H$61&lt;&gt;"",L173=PRINCIPAL!$J$61),VLOOKUP($AW$165,'Banco de Dados'!$B$4:$J$50,8,FALSE)*PRINCIPAL!$H$61*(1-(PRINCIPAL!$K$61/100)),IF(AND(PRINCIPAL!$H$61&lt;&gt;"",L173=PRINCIPAL!$L$61),VLOOKUP($AW$165,'Banco de Dados'!$B$4:$J$50,8,FALSE)*PRINCIPAL!$H$61*(1-(PRINCIPAL!$M$61/100)),IF(AND(PRINCIPAL!$H$61&lt;&gt;"",L173=PRINCIPAL!$N$61),VLOOKUP($AW$165,'Banco de Dados'!$B$4:$J$50,8,FALSE)*PRINCIPAL!$H$61*(1-(PRINCIPAL!$O$61/100)),IF(PRINCIPAL!$H$61&lt;&gt;"",VLOOKUP($AW$165,'Banco de Dados'!$B$4:$J$50,8,FALSE)*PRINCIPAL!$H$61,IF(OR(L173=PRINCIPAL!$I$61,L173=PRINCIPAL!$I$61+PRINCIPAL!$I$61,L173=PRINCIPAL!$I$61+PRINCIPAL!$I$61+PRINCIPAL!$I$61),0,IF(L173=PRINCIPAL!$J$61,VLOOKUP($AW$165,'Banco de Dados'!$B$4:$J$50,6,FALSE)*(1-(PRINCIPAL!$K$61/100)),IF(L173=PRINCIPAL!$L$61,VLOOKUP($AW$165,'Banco de Dados'!$B$4:$J$50,6,FALSE)*(1-(PRINCIPAL!$M$61/100)),IF(L173=PRINCIPAL!$N$61,VLOOKUP($AW$165,'Banco de Dados'!$B$4:$J$50,6,FALSE)*(1-(PRINCIPAL!$O$61/100)),VLOOKUP($AW$165,'Banco de Dados'!$B$4:$J$50,6,FALSE)))))))))),"")</f>
        <v/>
      </c>
      <c r="AW173" s="29" t="str">
        <f>IFERROR(AV173*(IFERROR(VLOOKUP($AW$165,'Banco de Dados'!$B$4:$J$50,4,FALSE),"ERRO")),"")</f>
        <v/>
      </c>
      <c r="AX173" s="29" t="str">
        <f t="shared" si="113"/>
        <v/>
      </c>
      <c r="AY173" s="103" t="str">
        <f>IFERROR(AX173*(C173*(PRINCIPAL!$G$61/100))*0.47*(44/12),"")</f>
        <v/>
      </c>
      <c r="AZ173" s="111" t="str">
        <f t="shared" si="118"/>
        <v/>
      </c>
      <c r="BA173" s="30" t="str">
        <f>IFERROR(IF(AND(PRINCIPAL!$H$62&lt;&gt;"",OR(L173=PRINCIPAL!$I$62,L173=PRINCIPAL!$I$62+PRINCIPAL!$I$62,L173=PRINCIPAL!$I$62+PRINCIPAL!$I$62+PRINCIPAL!$I$62)),0,IF(AND(PRINCIPAL!$H$62&lt;&gt;"",L173=PRINCIPAL!$J$62),VLOOKUP($BB$165,'Banco de Dados'!$B$4:$J$50,8,FALSE)*PRINCIPAL!$H$62*(1-(PRINCIPAL!$K$62/100)),IF(AND(PRINCIPAL!$H$62&lt;&gt;"",L173=PRINCIPAL!$L$62),VLOOKUP($BB$165,'Banco de Dados'!$B$4:$J$50,8,FALSE)*PRINCIPAL!$H$62*(1-(PRINCIPAL!$M$62/100)),IF(AND(PRINCIPAL!$H$62&lt;&gt;"",L173=PRINCIPAL!$N$62),VLOOKUP($BB$165,'Banco de Dados'!$B$4:$J$50,8,FALSE)*PRINCIPAL!$H$62*(1-(PRINCIPAL!$O$62/100)),IF(PRINCIPAL!$H$62&lt;&gt;"",VLOOKUP($BB$165,'Banco de Dados'!$B$4:$J$50,8,FALSE)*PRINCIPAL!$H$62,IF(OR(L173=PRINCIPAL!$I$62,L173=PRINCIPAL!$I$62+PRINCIPAL!$I$62,L173=PRINCIPAL!$I$62+PRINCIPAL!$I$62+PRINCIPAL!$I$62),0,IF(L173=PRINCIPAL!$J$62,VLOOKUP($BB$165,'Banco de Dados'!$B$4:$J$50,6,FALSE)*(1-(PRINCIPAL!$K$62/100)),IF(L173=PRINCIPAL!$L$62,VLOOKUP($BB$165,'Banco de Dados'!$B$4:$J$50,6,FALSE)*(1-(PRINCIPAL!$M$62/100)),IF(L173=PRINCIPAL!$N$62,VLOOKUP($BB$165,'Banco de Dados'!$B$4:$J$50,6,FALSE)*(1-(PRINCIPAL!$O$62/100)),VLOOKUP($BB$165,'Banco de Dados'!$B$4:$J$50,6,FALSE)))))))))),"")</f>
        <v/>
      </c>
      <c r="BB173" s="29" t="str">
        <f>IFERROR(BA173*(IFERROR(VLOOKUP($BB$165,'Banco de Dados'!$B$4:$J$50,4,FALSE),"ERRO")),"")</f>
        <v/>
      </c>
      <c r="BC173" s="29" t="str">
        <f t="shared" si="119"/>
        <v/>
      </c>
      <c r="BD173" s="103" t="str">
        <f>IFERROR(BC173*(C173*(PRINCIPAL!$G$62/100))*0.47*(44/12),"")</f>
        <v/>
      </c>
      <c r="BE173" s="111" t="str">
        <f t="shared" si="98"/>
        <v/>
      </c>
      <c r="BF173" s="30" t="str">
        <f>IFERROR(IF(AND(PRINCIPAL!$H$63&lt;&gt;"",OR(L173=PRINCIPAL!$I$63,L173=PRINCIPAL!$I$63+PRINCIPAL!$I$63,L173=PRINCIPAL!$I$63+PRINCIPAL!$I$63+PRINCIPAL!$I$63)),0,IF(AND(PRINCIPAL!$H$63&lt;&gt;"",L173=PRINCIPAL!$J$63),VLOOKUP($BG$165,'Banco de Dados'!$B$4:$J$50,8,FALSE)*PRINCIPAL!$H$63*(1-(PRINCIPAL!$K$63/100)),IF(AND(PRINCIPAL!$H$63&lt;&gt;"",L173=PRINCIPAL!$L$63),VLOOKUP($BG$165,'Banco de Dados'!$B$4:$J$50,8,FALSE)*PRINCIPAL!$H$63*(1-(PRINCIPAL!$M$63/100)),IF(AND(PRINCIPAL!$H$63&lt;&gt;"",L173=PRINCIPAL!$N$63),VLOOKUP($BG$165,'Banco de Dados'!$B$4:$J$50,8,FALSE)*PRINCIPAL!$H$63*(1-(PRINCIPAL!$O$63/100)),IF(PRINCIPAL!$H$63&lt;&gt;"",VLOOKUP($BG$165,'Banco de Dados'!$B$4:$J$50,8,FALSE)*PRINCIPAL!$H$63,IF(OR(L173=PRINCIPAL!$I$63,L173=PRINCIPAL!$I$63+PRINCIPAL!$I$63,L173=PRINCIPAL!$I$63+PRINCIPAL!$I$63+PRINCIPAL!$I$63),0,IF(L173=PRINCIPAL!$J$63,VLOOKUP($BG$165,'Banco de Dados'!$B$4:$J$50,6,FALSE)*(1-(PRINCIPAL!$K$63/100)),IF(L173=PRINCIPAL!$L$63,VLOOKUP($BG$165,'Banco de Dados'!$B$4:$J$50,6,FALSE)*(1-(PRINCIPAL!$M$63/100)),IF(L173=PRINCIPAL!$N$63,VLOOKUP($BG$165,'Banco de Dados'!$B$4:$J$50,6,FALSE)*(1-(PRINCIPAL!$O$63/100)),VLOOKUP($BG$165,'Banco de Dados'!$B$4:$J$50,6,FALSE)))))))))),"")</f>
        <v/>
      </c>
      <c r="BG173" s="29" t="str">
        <f>IFERROR(BF173*(IFERROR(VLOOKUP($BG$165,'Banco de Dados'!$B$4:$J$50,4,FALSE),"ERRO")),"")</f>
        <v/>
      </c>
      <c r="BH173" s="29" t="str">
        <f t="shared" si="114"/>
        <v/>
      </c>
      <c r="BI173" s="103" t="str">
        <f>IFERROR(BH173*(C173*(PRINCIPAL!$G$63/100))*0.47*(44/12),"")</f>
        <v/>
      </c>
      <c r="BJ173" s="102" t="str">
        <f t="shared" si="99"/>
        <v/>
      </c>
    </row>
    <row r="174" spans="2:62" ht="12.75" customHeight="1" x14ac:dyDescent="0.3">
      <c r="B174" s="326">
        <f t="shared" si="100"/>
        <v>2027</v>
      </c>
      <c r="C174" s="340"/>
      <c r="D174" s="1"/>
      <c r="E174" s="116">
        <v>7</v>
      </c>
      <c r="F174" s="24" t="str">
        <f>IFERROR(VLOOKUP($G$165,'Banco de Dados'!$B$4:$J$50,6,FALSE),"")</f>
        <v/>
      </c>
      <c r="G174" s="25" t="str">
        <f>IFERROR(F174*(IFERROR(VLOOKUP($G$165,'Banco de Dados'!$B$4:$J$50,4,FALSE),"ERRO")),"")</f>
        <v/>
      </c>
      <c r="H174" s="25" t="str">
        <f t="shared" si="101"/>
        <v/>
      </c>
      <c r="I174" s="103" t="str">
        <f t="shared" si="102"/>
        <v/>
      </c>
      <c r="J174" s="117" t="str">
        <f t="shared" si="103"/>
        <v/>
      </c>
      <c r="K174" s="1"/>
      <c r="L174" s="91">
        <v>7</v>
      </c>
      <c r="M174" s="24" t="str">
        <f>IFERROR(IF(AND(PRINCIPAL!$H$54&lt;&gt;"",OR(L174=PRINCIPAL!$I$54,L174=PRINCIPAL!$I$54+PRINCIPAL!$I$54,L174=PRINCIPAL!$I$54+PRINCIPAL!$I$54+PRINCIPAL!$I$54)),0,IF(AND(PRINCIPAL!$H$54&lt;&gt;"",L174=PRINCIPAL!$J$54),VLOOKUP($N$165,'Banco de Dados'!$B$4:$J$50,8,FALSE)*PRINCIPAL!$H$54*(1-(PRINCIPAL!$K$54/100)),IF(AND(PRINCIPAL!$H$54&lt;&gt;"",L174=PRINCIPAL!$L$54),VLOOKUP($N$165,'Banco de Dados'!$B$4:$J$50,8,FALSE)*PRINCIPAL!$H$54*(1-(PRINCIPAL!$M$54/100)),IF(AND(PRINCIPAL!$H$54&lt;&gt;"",L174=PRINCIPAL!$N$54),VLOOKUP($N$165,'Banco de Dados'!$B$4:$J$50,8,FALSE)*PRINCIPAL!$H$54*(1-(PRINCIPAL!$O$54/100)),IF(PRINCIPAL!$H$54&lt;&gt;"",VLOOKUP($N$165,'Banco de Dados'!$B$4:$J$50,8,FALSE)*PRINCIPAL!$H$54,IF(OR(L174=PRINCIPAL!$I$54,L174=PRINCIPAL!$I$54+PRINCIPAL!$I$54,L174=PRINCIPAL!$I$54+PRINCIPAL!$I$54+PRINCIPAL!$I$54),0,IF(L174=PRINCIPAL!$J$54,VLOOKUP($N$165,'Banco de Dados'!$B$4:$J$50,6,FALSE)*(1-(PRINCIPAL!$K$54/100)),IF(L174=PRINCIPAL!$L$54,VLOOKUP($N$165,'Banco de Dados'!$B$4:$J$50,6,FALSE)*(1-(PRINCIPAL!$M$54/100)),IF(L174=PRINCIPAL!$N$54,VLOOKUP($N$165,'Banco de Dados'!$B$4:$J$50,6,FALSE)*(1-(PRINCIPAL!$O$54/100)),VLOOKUP($N$165,'Banco de Dados'!$B$4:$J$50,6,FALSE)))))))))),"")</f>
        <v/>
      </c>
      <c r="N174" s="25" t="str">
        <f>IFERROR(M174*(IFERROR(VLOOKUP($N$165,'Banco de Dados'!$B$4:$J$50,4,FALSE),"ERRO")),"")</f>
        <v/>
      </c>
      <c r="O174" s="25" t="str">
        <f t="shared" si="104"/>
        <v/>
      </c>
      <c r="P174" s="103" t="str">
        <f>IFERROR(O174*(C174*(PRINCIPAL!$G$54/100))*0.47*(44/12),"")</f>
        <v/>
      </c>
      <c r="Q174" s="107" t="str">
        <f t="shared" si="120"/>
        <v/>
      </c>
      <c r="R174" s="29" t="str">
        <f>IFERROR(IF(AND(PRINCIPAL!$H$55&lt;&gt;"",OR(L174=PRINCIPAL!$I$55,L174=PRINCIPAL!$I$55+PRINCIPAL!$I$55,L174=PRINCIPAL!$I$55+PRINCIPAL!$I$55+PRINCIPAL!$I$55)),0,IF(AND(PRINCIPAL!$H$55&lt;&gt;"",L174=PRINCIPAL!$J$55),VLOOKUP($S$165,'Banco de Dados'!$B$4:$J$50,8,FALSE)*PRINCIPAL!$H$55*(1-(PRINCIPAL!$K$55/100)),IF(AND(PRINCIPAL!$H$55&lt;&gt;"",L174=PRINCIPAL!$L$55),VLOOKUP($S$165,'Banco de Dados'!$B$4:$J$50,8,FALSE)*PRINCIPAL!$H$55*(1-(PRINCIPAL!$M$55/100)),IF(AND(PRINCIPAL!$H$55&lt;&gt;"",L174=PRINCIPAL!$N$55),VLOOKUP($S$165,'Banco de Dados'!$B$4:$J$50,8,FALSE)*PRINCIPAL!$H$55*(1-(PRINCIPAL!$O$55/100)),IF(PRINCIPAL!$H$55&lt;&gt;"",VLOOKUP($S$165,'Banco de Dados'!$B$4:$J$50,8,FALSE)*PRINCIPAL!$H$55,IF(OR(L174=PRINCIPAL!$I$55,L174=PRINCIPAL!$I$55+PRINCIPAL!$I$55,L174=PRINCIPAL!$I$55+PRINCIPAL!$I$55+PRINCIPAL!$I$55),0,IF(L174=PRINCIPAL!$J$55,VLOOKUP($S$165,'Banco de Dados'!$B$4:$J$50,6,FALSE)*(1-(PRINCIPAL!$K$55/100)),IF(L174=PRINCIPAL!$L$55,VLOOKUP($S$165,'Banco de Dados'!$B$4:$J$50,6,FALSE)*(1-(PRINCIPAL!$M$55/100)),IF(L174=PRINCIPAL!$N$55,VLOOKUP($S$165,'Banco de Dados'!$B$4:$J$50,6,FALSE)*(1-(PRINCIPAL!$O$55/100)),VLOOKUP($S$165,'Banco de Dados'!$B$4:$J$50,6,FALSE)))))))))),"")</f>
        <v/>
      </c>
      <c r="S174" s="29" t="str">
        <f>IFERROR(R174*(IFERROR(VLOOKUP($S$165,'Banco de Dados'!$B$4:$J$50,4,FALSE),"ERRO")),"")</f>
        <v/>
      </c>
      <c r="T174" s="29" t="str">
        <f t="shared" si="105"/>
        <v/>
      </c>
      <c r="U174" s="103" t="str">
        <f>IFERROR(T174*(C174*(PRINCIPAL!$G$55/100))*0.47*(44/12),"")</f>
        <v/>
      </c>
      <c r="V174" s="103" t="str">
        <f t="shared" si="97"/>
        <v/>
      </c>
      <c r="W174" s="30" t="str">
        <f>IFERROR(IF(AND(PRINCIPAL!$H$56&lt;&gt;"",OR(L174=PRINCIPAL!$I$56,L174=PRINCIPAL!$I$56+PRINCIPAL!$I$56,L174=PRINCIPAL!$I$56+PRINCIPAL!$I$56+PRINCIPAL!$I$56)),0,IF(AND(PRINCIPAL!$H$56&lt;&gt;"",L174=PRINCIPAL!$J$56),VLOOKUP($X$165,'Banco de Dados'!$B$4:$J$50,8,FALSE)*PRINCIPAL!$H$56*(1-(PRINCIPAL!$K$56/100)),IF(AND(PRINCIPAL!$H$56&lt;&gt;"",L174=PRINCIPAL!$L$56),VLOOKUP($X$165,'Banco de Dados'!$B$4:$J$50,8,FALSE)*PRINCIPAL!$H$56*(1-(PRINCIPAL!$M$56/100)),IF(AND(PRINCIPAL!$H$56&lt;&gt;"",L174=PRINCIPAL!$N$56),VLOOKUP($X$165,'Banco de Dados'!$B$4:$J$50,8,FALSE)*PRINCIPAL!$H$56*(1-(PRINCIPAL!$O$56/100)),IF(PRINCIPAL!$H$56&lt;&gt;"",VLOOKUP($X$165,'Banco de Dados'!$B$4:$J$50,8,FALSE)*PRINCIPAL!$H$56,IF(OR(L174=PRINCIPAL!$I$56,L174=PRINCIPAL!$I$56+PRINCIPAL!$I$56,L174=PRINCIPAL!$I$56+PRINCIPAL!$I$56+PRINCIPAL!$I$56),0,IF(L174=PRINCIPAL!$J$56,VLOOKUP($X$165,'Banco de Dados'!$B$4:$J$50,6,FALSE)*(1-(PRINCIPAL!$K$56/100)),IF(L174=PRINCIPAL!$L$56,VLOOKUP($X$165,'Banco de Dados'!$B$4:$J$50,6,FALSE)*(1-(PRINCIPAL!$M$56/100)),IF(L174=PRINCIPAL!$N$56,VLOOKUP($X$165,'Banco de Dados'!$B$4:$J$50,6,FALSE)*(1-(PRINCIPAL!$O$56/100)),VLOOKUP($X$165,'Banco de Dados'!$B$4:$J$50,6,FALSE)))))))))),"")</f>
        <v/>
      </c>
      <c r="X174" s="29" t="str">
        <f>IFERROR(W174*(IFERROR(VLOOKUP($X$165,'Banco de Dados'!$B$4:$J$50,4,FALSE),"ERRO")),"")</f>
        <v/>
      </c>
      <c r="Y174" s="29" t="str">
        <f t="shared" si="115"/>
        <v/>
      </c>
      <c r="Z174" s="103" t="str">
        <f>IFERROR(Y174*(C174*(PRINCIPAL!$G$56/100))*0.47*(44/12),"")</f>
        <v/>
      </c>
      <c r="AA174" s="111" t="str">
        <f t="shared" si="116"/>
        <v/>
      </c>
      <c r="AB174" s="30" t="str">
        <f>IFERROR(IF(AND(PRINCIPAL!$H$57&lt;&gt;"",OR(L174=PRINCIPAL!$I$57,L174=PRINCIPAL!$I$57+PRINCIPAL!$I$57,L174=PRINCIPAL!$I$57+PRINCIPAL!$I$57+PRINCIPAL!$I$57)),0,IF(AND(PRINCIPAL!$H$57&lt;&gt;"",L174=PRINCIPAL!$J$57),VLOOKUP($AC$165,'Banco de Dados'!$B$4:$J$50,8,FALSE)*PRINCIPAL!$H$57*(1-(PRINCIPAL!$K$57/100)),IF(AND(PRINCIPAL!$H$57&lt;&gt;"",L174=PRINCIPAL!$L$57),VLOOKUP($AC$165,'Banco de Dados'!$B$4:$J$50,8,FALSE)*PRINCIPAL!$H$57*(1-(PRINCIPAL!$M$57/100)),IF(AND(PRINCIPAL!$H$57&lt;&gt;"",L174=PRINCIPAL!$N$57),VLOOKUP($AC$165,'Banco de Dados'!$B$4:$J$50,8,FALSE)*PRINCIPAL!$H$57*(1-(PRINCIPAL!$O$57/100)),IF(PRINCIPAL!$H$57&lt;&gt;"",VLOOKUP($AC$165,'Banco de Dados'!$B$4:$J$50,8,FALSE)*PRINCIPAL!$H$57,IF(OR(L174=PRINCIPAL!$I$57,L174=PRINCIPAL!$I$57+PRINCIPAL!$I$57,L174=PRINCIPAL!$I$57+PRINCIPAL!$I$57+PRINCIPAL!$I$57),0,IF(L174=PRINCIPAL!$J$57,VLOOKUP($AC$165,'Banco de Dados'!$B$4:$J$50,6,FALSE)*(1-(PRINCIPAL!$K$57/100)),IF(L174=PRINCIPAL!$L$57,VLOOKUP($AC$165,'Banco de Dados'!$B$4:$J$50,6,FALSE)*(1-(PRINCIPAL!$M$57/100)),IF(L174=PRINCIPAL!$N$57,VLOOKUP($AC$165,'Banco de Dados'!$B$4:$J$50,6,FALSE)*(1-(PRINCIPAL!$O$57/100)),VLOOKUP($AC$165,'Banco de Dados'!$B$4:$J$50,6,FALSE)))))))))),"")</f>
        <v/>
      </c>
      <c r="AC174" s="29" t="str">
        <f>IFERROR(AB174*(IFERROR(VLOOKUP($AC$165,'Banco de Dados'!$B$4:$J$50,4,FALSE),"ERRO")),"")</f>
        <v/>
      </c>
      <c r="AD174" s="29" t="str">
        <f t="shared" si="106"/>
        <v/>
      </c>
      <c r="AE174" s="103" t="str">
        <f>IFERROR(AD174*(C174*(PRINCIPAL!$G$57/100))*0.47*(44/12),"")</f>
        <v/>
      </c>
      <c r="AF174" s="111" t="str">
        <f t="shared" si="107"/>
        <v/>
      </c>
      <c r="AG174" s="30" t="str">
        <f>IFERROR(IF(AND(PRINCIPAL!$H$58&lt;&gt;"",OR(L174=PRINCIPAL!$I$58,L174=PRINCIPAL!$I$58+PRINCIPAL!$I$58,L174=PRINCIPAL!$I$58+PRINCIPAL!$I$58+PRINCIPAL!$I$58)),0,IF(AND(PRINCIPAL!$H$58&lt;&gt;"",L174=PRINCIPAL!$J$58),VLOOKUP($AH$165,'Banco de Dados'!$B$4:$J$50,8,FALSE)*PRINCIPAL!$H$58*(1-(PRINCIPAL!$K$58/100)),IF(AND(PRINCIPAL!$H$58&lt;&gt;"",L174=PRINCIPAL!$L$58),VLOOKUP($AH$165,'Banco de Dados'!$B$4:$J$50,8,FALSE)*PRINCIPAL!$H$58*(1-(PRINCIPAL!$M$58/100)),IF(AND(PRINCIPAL!$H$58&lt;&gt;"",L174=PRINCIPAL!$N$58),VLOOKUP($AH$165,'Banco de Dados'!$B$4:$J$50,8,FALSE)*PRINCIPAL!$H$58*(1-(PRINCIPAL!$O$58/100)),IF(PRINCIPAL!$H$58&lt;&gt;"",VLOOKUP($AH$165,'Banco de Dados'!$B$4:$J$50,8,FALSE)*PRINCIPAL!$H$58,IF(OR(L174=PRINCIPAL!$I$58,L174=PRINCIPAL!$I$58+PRINCIPAL!$I$58,L174=PRINCIPAL!$I$58+PRINCIPAL!$I$58+PRINCIPAL!$I$58),0,IF(L174=PRINCIPAL!$J$58,VLOOKUP($AH$165,'Banco de Dados'!$B$4:$J$50,6,FALSE)*(1-(PRINCIPAL!$K$58/100)),IF(L174=PRINCIPAL!$L$58,VLOOKUP($AH$165,'Banco de Dados'!$B$4:$J$50,6,FALSE)*(1-(PRINCIPAL!$M$58/100)),IF(L174=PRINCIPAL!$N$58,VLOOKUP($AH$165,'Banco de Dados'!$B$4:$J$50,6,FALSE)*(1-(PRINCIPAL!$O$58/100)),VLOOKUP($AH$165,'Banco de Dados'!$B$4:$J$50,6,FALSE)))))))))),"")</f>
        <v/>
      </c>
      <c r="AH174" s="29" t="str">
        <f>IFERROR(AG174*(IFERROR(VLOOKUP($AH$165,'Banco de Dados'!$B$4:$J$50,4,FALSE),"ERRO")),"")</f>
        <v/>
      </c>
      <c r="AI174" s="29" t="str">
        <f t="shared" si="108"/>
        <v/>
      </c>
      <c r="AJ174" s="103" t="str">
        <f>IFERROR(AI174*(C174*(PRINCIPAL!$G$58/100))*0.47*(44/12),"")</f>
        <v/>
      </c>
      <c r="AK174" s="111" t="str">
        <f t="shared" si="117"/>
        <v/>
      </c>
      <c r="AL174" s="30" t="str">
        <f>IFERROR(IF(AND(PRINCIPAL!$H$59&lt;&gt;"",OR(L174=PRINCIPAL!$I$59,L174=PRINCIPAL!$I$59+PRINCIPAL!$I$59,L174=PRINCIPAL!$I$59+PRINCIPAL!$I$59+PRINCIPAL!$I$59)),0,IF(AND(PRINCIPAL!$H$59&lt;&gt;"",L174=PRINCIPAL!$J$59),VLOOKUP($AM$165,'Banco de Dados'!$B$4:$J$50,8,FALSE)*PRINCIPAL!$H$59*(1-(PRINCIPAL!$K$59/100)),IF(AND(PRINCIPAL!$H$59&lt;&gt;"",L174=PRINCIPAL!$L$59),VLOOKUP($AM$165,'Banco de Dados'!$B$4:$J$50,8,FALSE)*PRINCIPAL!$H$59*(1-(PRINCIPAL!$M$59/100)),IF(AND(PRINCIPAL!$H$59&lt;&gt;"",L174=PRINCIPAL!$N$59),VLOOKUP($AM$165,'Banco de Dados'!$B$4:$J$50,8,FALSE)*PRINCIPAL!$H$59*(1-(PRINCIPAL!$O$59/100)),IF(PRINCIPAL!$H$59&lt;&gt;"",VLOOKUP($AM$165,'Banco de Dados'!$B$4:$J$50,8,FALSE)*PRINCIPAL!$H$59,IF(OR(L174=PRINCIPAL!$I$59,L174=PRINCIPAL!$I$59+PRINCIPAL!$I$59,L174=PRINCIPAL!$I$59+PRINCIPAL!$I$59+PRINCIPAL!$I$59),0,IF(L174=PRINCIPAL!$J$59,VLOOKUP($AM$165,'Banco de Dados'!$B$4:$J$50,6,FALSE)*(1-(PRINCIPAL!$K$59/100)),IF(L174=PRINCIPAL!$L$59,VLOOKUP($AM$165,'Banco de Dados'!$B$4:$J$50,6,FALSE)*(1-(PRINCIPAL!$M$59/100)),IF(L174=PRINCIPAL!$N$59,VLOOKUP($AM$165,'Banco de Dados'!$B$4:$J$50,6,FALSE)*(1-(PRINCIPAL!$O$59/100)),VLOOKUP($AM$165,'Banco de Dados'!$B$4:$J$50,6,FALSE)))))))))),"")</f>
        <v/>
      </c>
      <c r="AM174" s="29" t="str">
        <f>IFERROR(AL174*(IFERROR(VLOOKUP($AM$165,'Banco de Dados'!$B$4:$J$50,4,FALSE),"ERRO")),"")</f>
        <v/>
      </c>
      <c r="AN174" s="29" t="str">
        <f t="shared" si="109"/>
        <v/>
      </c>
      <c r="AO174" s="103" t="str">
        <f>IFERROR(AN174*(C174*(PRINCIPAL!$G$59/100))*0.47*(44/12),"")</f>
        <v/>
      </c>
      <c r="AP174" s="111" t="str">
        <f t="shared" si="110"/>
        <v/>
      </c>
      <c r="AQ174" s="30" t="str">
        <f>IFERROR(IF(AND(PRINCIPAL!$H$60&lt;&gt;"",OR(L174=PRINCIPAL!$I$60,L174=PRINCIPAL!$I$60+PRINCIPAL!$I$60,L174=PRINCIPAL!$I$60+PRINCIPAL!$I$60+PRINCIPAL!$I$60)),0,IF(AND(PRINCIPAL!$H$60&lt;&gt;"",L174=PRINCIPAL!$J$60),VLOOKUP($AR$165,'Banco de Dados'!$B$4:$J$50,8,FALSE)*PRINCIPAL!$H$60*(1-(PRINCIPAL!$K$60/100)),IF(AND(PRINCIPAL!$H$60&lt;&gt;"",L174=PRINCIPAL!$L$60),VLOOKUP($AR$165,'Banco de Dados'!$B$4:$J$50,8,FALSE)*PRINCIPAL!$H$60*(1-(PRINCIPAL!$M$60/100)),IF(AND(PRINCIPAL!$H$60&lt;&gt;"",L174=PRINCIPAL!$N$60),VLOOKUP($AR$165,'Banco de Dados'!$B$4:$J$50,8,FALSE)*PRINCIPAL!$H$60*(1-(PRINCIPAL!$O$60/100)),IF(PRINCIPAL!$H$60&lt;&gt;"",VLOOKUP($AR$165,'Banco de Dados'!$B$4:$J$50,8,FALSE)*PRINCIPAL!$H$60,IF(OR(L174=PRINCIPAL!$I$60,L174=PRINCIPAL!$I$60+PRINCIPAL!$I$60,L174=PRINCIPAL!$I$60+PRINCIPAL!$I$60+PRINCIPAL!$I$60),0,IF(L174=PRINCIPAL!$J$60,VLOOKUP($AR$165,'Banco de Dados'!$B$4:$J$50,6,FALSE)*(1-(PRINCIPAL!$K$60/100)),IF(L174=PRINCIPAL!$L$60,VLOOKUP($AR$165,'Banco de Dados'!$B$4:$J$50,6,FALSE)*(1-(PRINCIPAL!$M$60/100)),IF(L174=PRINCIPAL!$N$60,VLOOKUP($AR$165,'Banco de Dados'!$B$4:$J$50,6,FALSE)*(1-(PRINCIPAL!$O$60/100)),VLOOKUP($AR$165,'Banco de Dados'!$B$4:$J$50,6,FALSE)))))))))),"")</f>
        <v/>
      </c>
      <c r="AR174" s="29" t="str">
        <f>IFERROR(AQ174*(IFERROR(VLOOKUP($AR$165,'Banco de Dados'!$B$4:$J$50,4,FALSE),"ERRO")),"")</f>
        <v/>
      </c>
      <c r="AS174" s="29" t="str">
        <f t="shared" si="111"/>
        <v/>
      </c>
      <c r="AT174" s="103" t="str">
        <f>IFERROR(AS174*(C174*(PRINCIPAL!$G$60/100))*0.47*(44/12),"")</f>
        <v/>
      </c>
      <c r="AU174" s="111" t="str">
        <f t="shared" si="112"/>
        <v/>
      </c>
      <c r="AV174" s="30" t="str">
        <f>IFERROR(IF(AND(PRINCIPAL!$H$61&lt;&gt;"",OR(L174=PRINCIPAL!$I$61,L174=PRINCIPAL!$I$61+PRINCIPAL!$I$61,L174=PRINCIPAL!$I$61+PRINCIPAL!$I$61+PRINCIPAL!$I$61)),0,IF(AND(PRINCIPAL!$H$61&lt;&gt;"",L174=PRINCIPAL!$J$61),VLOOKUP($AW$165,'Banco de Dados'!$B$4:$J$50,8,FALSE)*PRINCIPAL!$H$61*(1-(PRINCIPAL!$K$61/100)),IF(AND(PRINCIPAL!$H$61&lt;&gt;"",L174=PRINCIPAL!$L$61),VLOOKUP($AW$165,'Banco de Dados'!$B$4:$J$50,8,FALSE)*PRINCIPAL!$H$61*(1-(PRINCIPAL!$M$61/100)),IF(AND(PRINCIPAL!$H$61&lt;&gt;"",L174=PRINCIPAL!$N$61),VLOOKUP($AW$165,'Banco de Dados'!$B$4:$J$50,8,FALSE)*PRINCIPAL!$H$61*(1-(PRINCIPAL!$O$61/100)),IF(PRINCIPAL!$H$61&lt;&gt;"",VLOOKUP($AW$165,'Banco de Dados'!$B$4:$J$50,8,FALSE)*PRINCIPAL!$H$61,IF(OR(L174=PRINCIPAL!$I$61,L174=PRINCIPAL!$I$61+PRINCIPAL!$I$61,L174=PRINCIPAL!$I$61+PRINCIPAL!$I$61+PRINCIPAL!$I$61),0,IF(L174=PRINCIPAL!$J$61,VLOOKUP($AW$165,'Banco de Dados'!$B$4:$J$50,6,FALSE)*(1-(PRINCIPAL!$K$61/100)),IF(L174=PRINCIPAL!$L$61,VLOOKUP($AW$165,'Banco de Dados'!$B$4:$J$50,6,FALSE)*(1-(PRINCIPAL!$M$61/100)),IF(L174=PRINCIPAL!$N$61,VLOOKUP($AW$165,'Banco de Dados'!$B$4:$J$50,6,FALSE)*(1-(PRINCIPAL!$O$61/100)),VLOOKUP($AW$165,'Banco de Dados'!$B$4:$J$50,6,FALSE)))))))))),"")</f>
        <v/>
      </c>
      <c r="AW174" s="29" t="str">
        <f>IFERROR(AV174*(IFERROR(VLOOKUP($AW$165,'Banco de Dados'!$B$4:$J$50,4,FALSE),"ERRO")),"")</f>
        <v/>
      </c>
      <c r="AX174" s="29" t="str">
        <f t="shared" si="113"/>
        <v/>
      </c>
      <c r="AY174" s="103" t="str">
        <f>IFERROR(AX174*(C174*(PRINCIPAL!$G$61/100))*0.47*(44/12),"")</f>
        <v/>
      </c>
      <c r="AZ174" s="111" t="str">
        <f t="shared" si="118"/>
        <v/>
      </c>
      <c r="BA174" s="30" t="str">
        <f>IFERROR(IF(AND(PRINCIPAL!$H$62&lt;&gt;"",OR(L174=PRINCIPAL!$I$62,L174=PRINCIPAL!$I$62+PRINCIPAL!$I$62,L174=PRINCIPAL!$I$62+PRINCIPAL!$I$62+PRINCIPAL!$I$62)),0,IF(AND(PRINCIPAL!$H$62&lt;&gt;"",L174=PRINCIPAL!$J$62),VLOOKUP($BB$165,'Banco de Dados'!$B$4:$J$50,8,FALSE)*PRINCIPAL!$H$62*(1-(PRINCIPAL!$K$62/100)),IF(AND(PRINCIPAL!$H$62&lt;&gt;"",L174=PRINCIPAL!$L$62),VLOOKUP($BB$165,'Banco de Dados'!$B$4:$J$50,8,FALSE)*PRINCIPAL!$H$62*(1-(PRINCIPAL!$M$62/100)),IF(AND(PRINCIPAL!$H$62&lt;&gt;"",L174=PRINCIPAL!$N$62),VLOOKUP($BB$165,'Banco de Dados'!$B$4:$J$50,8,FALSE)*PRINCIPAL!$H$62*(1-(PRINCIPAL!$O$62/100)),IF(PRINCIPAL!$H$62&lt;&gt;"",VLOOKUP($BB$165,'Banco de Dados'!$B$4:$J$50,8,FALSE)*PRINCIPAL!$H$62,IF(OR(L174=PRINCIPAL!$I$62,L174=PRINCIPAL!$I$62+PRINCIPAL!$I$62,L174=PRINCIPAL!$I$62+PRINCIPAL!$I$62+PRINCIPAL!$I$62),0,IF(L174=PRINCIPAL!$J$62,VLOOKUP($BB$165,'Banco de Dados'!$B$4:$J$50,6,FALSE)*(1-(PRINCIPAL!$K$62/100)),IF(L174=PRINCIPAL!$L$62,VLOOKUP($BB$165,'Banco de Dados'!$B$4:$J$50,6,FALSE)*(1-(PRINCIPAL!$M$62/100)),IF(L174=PRINCIPAL!$N$62,VLOOKUP($BB$165,'Banco de Dados'!$B$4:$J$50,6,FALSE)*(1-(PRINCIPAL!$O$62/100)),VLOOKUP($BB$165,'Banco de Dados'!$B$4:$J$50,6,FALSE)))))))))),"")</f>
        <v/>
      </c>
      <c r="BB174" s="29" t="str">
        <f>IFERROR(BA174*(IFERROR(VLOOKUP($BB$165,'Banco de Dados'!$B$4:$J$50,4,FALSE),"ERRO")),"")</f>
        <v/>
      </c>
      <c r="BC174" s="29" t="str">
        <f t="shared" si="119"/>
        <v/>
      </c>
      <c r="BD174" s="103" t="str">
        <f>IFERROR(BC174*(C174*(PRINCIPAL!$G$62/100))*0.47*(44/12),"")</f>
        <v/>
      </c>
      <c r="BE174" s="111" t="str">
        <f t="shared" si="98"/>
        <v/>
      </c>
      <c r="BF174" s="30" t="str">
        <f>IFERROR(IF(AND(PRINCIPAL!$H$63&lt;&gt;"",OR(L174=PRINCIPAL!$I$63,L174=PRINCIPAL!$I$63+PRINCIPAL!$I$63,L174=PRINCIPAL!$I$63+PRINCIPAL!$I$63+PRINCIPAL!$I$63)),0,IF(AND(PRINCIPAL!$H$63&lt;&gt;"",L174=PRINCIPAL!$J$63),VLOOKUP($BG$165,'Banco de Dados'!$B$4:$J$50,8,FALSE)*PRINCIPAL!$H$63*(1-(PRINCIPAL!$K$63/100)),IF(AND(PRINCIPAL!$H$63&lt;&gt;"",L174=PRINCIPAL!$L$63),VLOOKUP($BG$165,'Banco de Dados'!$B$4:$J$50,8,FALSE)*PRINCIPAL!$H$63*(1-(PRINCIPAL!$M$63/100)),IF(AND(PRINCIPAL!$H$63&lt;&gt;"",L174=PRINCIPAL!$N$63),VLOOKUP($BG$165,'Banco de Dados'!$B$4:$J$50,8,FALSE)*PRINCIPAL!$H$63*(1-(PRINCIPAL!$O$63/100)),IF(PRINCIPAL!$H$63&lt;&gt;"",VLOOKUP($BG$165,'Banco de Dados'!$B$4:$J$50,8,FALSE)*PRINCIPAL!$H$63,IF(OR(L174=PRINCIPAL!$I$63,L174=PRINCIPAL!$I$63+PRINCIPAL!$I$63,L174=PRINCIPAL!$I$63+PRINCIPAL!$I$63+PRINCIPAL!$I$63),0,IF(L174=PRINCIPAL!$J$63,VLOOKUP($BG$165,'Banco de Dados'!$B$4:$J$50,6,FALSE)*(1-(PRINCIPAL!$K$63/100)),IF(L174=PRINCIPAL!$L$63,VLOOKUP($BG$165,'Banco de Dados'!$B$4:$J$50,6,FALSE)*(1-(PRINCIPAL!$M$63/100)),IF(L174=PRINCIPAL!$N$63,VLOOKUP($BG$165,'Banco de Dados'!$B$4:$J$50,6,FALSE)*(1-(PRINCIPAL!$O$63/100)),VLOOKUP($BG$165,'Banco de Dados'!$B$4:$J$50,6,FALSE)))))))))),"")</f>
        <v/>
      </c>
      <c r="BG174" s="29" t="str">
        <f>IFERROR(BF174*(IFERROR(VLOOKUP($BG$165,'Banco de Dados'!$B$4:$J$50,4,FALSE),"ERRO")),"")</f>
        <v/>
      </c>
      <c r="BH174" s="29" t="str">
        <f t="shared" si="114"/>
        <v/>
      </c>
      <c r="BI174" s="103" t="str">
        <f>IFERROR(BH174*(C174*(PRINCIPAL!$G$63/100))*0.47*(44/12),"")</f>
        <v/>
      </c>
      <c r="BJ174" s="102" t="str">
        <f t="shared" si="99"/>
        <v/>
      </c>
    </row>
    <row r="175" spans="2:62" ht="12.75" customHeight="1" x14ac:dyDescent="0.3">
      <c r="B175" s="326">
        <f t="shared" si="100"/>
        <v>2028</v>
      </c>
      <c r="C175" s="340"/>
      <c r="D175" s="1"/>
      <c r="E175" s="116">
        <v>8</v>
      </c>
      <c r="F175" s="24" t="str">
        <f>IFERROR(VLOOKUP($G$165,'Banco de Dados'!$B$4:$J$50,6,FALSE),"")</f>
        <v/>
      </c>
      <c r="G175" s="25" t="str">
        <f>IFERROR(F175*(IFERROR(VLOOKUP($G$165,'Banco de Dados'!$B$4:$J$50,4,FALSE),"ERRO")),"")</f>
        <v/>
      </c>
      <c r="H175" s="25" t="str">
        <f t="shared" si="101"/>
        <v/>
      </c>
      <c r="I175" s="103" t="str">
        <f t="shared" si="102"/>
        <v/>
      </c>
      <c r="J175" s="117" t="str">
        <f t="shared" si="103"/>
        <v/>
      </c>
      <c r="K175" s="1"/>
      <c r="L175" s="91">
        <v>8</v>
      </c>
      <c r="M175" s="24" t="str">
        <f>IFERROR(IF(AND(PRINCIPAL!$H$54&lt;&gt;"",OR(L175=PRINCIPAL!$I$54,L175=PRINCIPAL!$I$54+PRINCIPAL!$I$54,L175=PRINCIPAL!$I$54+PRINCIPAL!$I$54+PRINCIPAL!$I$54)),0,IF(AND(PRINCIPAL!$H$54&lt;&gt;"",L175=PRINCIPAL!$J$54),VLOOKUP($N$165,'Banco de Dados'!$B$4:$J$50,8,FALSE)*PRINCIPAL!$H$54*(1-(PRINCIPAL!$K$54/100)),IF(AND(PRINCIPAL!$H$54&lt;&gt;"",L175=PRINCIPAL!$L$54),VLOOKUP($N$165,'Banco de Dados'!$B$4:$J$50,8,FALSE)*PRINCIPAL!$H$54*(1-(PRINCIPAL!$M$54/100)),IF(AND(PRINCIPAL!$H$54&lt;&gt;"",L175=PRINCIPAL!$N$54),VLOOKUP($N$165,'Banco de Dados'!$B$4:$J$50,8,FALSE)*PRINCIPAL!$H$54*(1-(PRINCIPAL!$O$54/100)),IF(PRINCIPAL!$H$54&lt;&gt;"",VLOOKUP($N$165,'Banco de Dados'!$B$4:$J$50,8,FALSE)*PRINCIPAL!$H$54,IF(OR(L175=PRINCIPAL!$I$54,L175=PRINCIPAL!$I$54+PRINCIPAL!$I$54,L175=PRINCIPAL!$I$54+PRINCIPAL!$I$54+PRINCIPAL!$I$54),0,IF(L175=PRINCIPAL!$J$54,VLOOKUP($N$165,'Banco de Dados'!$B$4:$J$50,6,FALSE)*(1-(PRINCIPAL!$K$54/100)),IF(L175=PRINCIPAL!$L$54,VLOOKUP($N$165,'Banco de Dados'!$B$4:$J$50,6,FALSE)*(1-(PRINCIPAL!$M$54/100)),IF(L175=PRINCIPAL!$N$54,VLOOKUP($N$165,'Banco de Dados'!$B$4:$J$50,6,FALSE)*(1-(PRINCIPAL!$O$54/100)),VLOOKUP($N$165,'Banco de Dados'!$B$4:$J$50,6,FALSE)))))))))),"")</f>
        <v/>
      </c>
      <c r="N175" s="25" t="str">
        <f>IFERROR(M175*(IFERROR(VLOOKUP($N$165,'Banco de Dados'!$B$4:$J$50,4,FALSE),"ERRO")),"")</f>
        <v/>
      </c>
      <c r="O175" s="25" t="str">
        <f t="shared" si="104"/>
        <v/>
      </c>
      <c r="P175" s="103" t="str">
        <f>IFERROR(O175*(C175*(PRINCIPAL!$G$54/100))*0.47*(44/12),"")</f>
        <v/>
      </c>
      <c r="Q175" s="107" t="str">
        <f t="shared" si="120"/>
        <v/>
      </c>
      <c r="R175" s="29" t="str">
        <f>IFERROR(IF(AND(PRINCIPAL!$H$55&lt;&gt;"",OR(L175=PRINCIPAL!$I$55,L175=PRINCIPAL!$I$55+PRINCIPAL!$I$55,L175=PRINCIPAL!$I$55+PRINCIPAL!$I$55+PRINCIPAL!$I$55)),0,IF(AND(PRINCIPAL!$H$55&lt;&gt;"",L175=PRINCIPAL!$J$55),VLOOKUP($S$165,'Banco de Dados'!$B$4:$J$50,8,FALSE)*PRINCIPAL!$H$55*(1-(PRINCIPAL!$K$55/100)),IF(AND(PRINCIPAL!$H$55&lt;&gt;"",L175=PRINCIPAL!$L$55),VLOOKUP($S$165,'Banco de Dados'!$B$4:$J$50,8,FALSE)*PRINCIPAL!$H$55*(1-(PRINCIPAL!$M$55/100)),IF(AND(PRINCIPAL!$H$55&lt;&gt;"",L175=PRINCIPAL!$N$55),VLOOKUP($S$165,'Banco de Dados'!$B$4:$J$50,8,FALSE)*PRINCIPAL!$H$55*(1-(PRINCIPAL!$O$55/100)),IF(PRINCIPAL!$H$55&lt;&gt;"",VLOOKUP($S$165,'Banco de Dados'!$B$4:$J$50,8,FALSE)*PRINCIPAL!$H$55,IF(OR(L175=PRINCIPAL!$I$55,L175=PRINCIPAL!$I$55+PRINCIPAL!$I$55,L175=PRINCIPAL!$I$55+PRINCIPAL!$I$55+PRINCIPAL!$I$55),0,IF(L175=PRINCIPAL!$J$55,VLOOKUP($S$165,'Banco de Dados'!$B$4:$J$50,6,FALSE)*(1-(PRINCIPAL!$K$55/100)),IF(L175=PRINCIPAL!$L$55,VLOOKUP($S$165,'Banco de Dados'!$B$4:$J$50,6,FALSE)*(1-(PRINCIPAL!$M$55/100)),IF(L175=PRINCIPAL!$N$55,VLOOKUP($S$165,'Banco de Dados'!$B$4:$J$50,6,FALSE)*(1-(PRINCIPAL!$O$55/100)),VLOOKUP($S$165,'Banco de Dados'!$B$4:$J$50,6,FALSE)))))))))),"")</f>
        <v/>
      </c>
      <c r="S175" s="29" t="str">
        <f>IFERROR(R175*(IFERROR(VLOOKUP($S$165,'Banco de Dados'!$B$4:$J$50,4,FALSE),"ERRO")),"")</f>
        <v/>
      </c>
      <c r="T175" s="29" t="str">
        <f>IFERROR(R175+S175,"")</f>
        <v/>
      </c>
      <c r="U175" s="103" t="str">
        <f>IFERROR(T175*(C175*(PRINCIPAL!$G$55/100))*0.47*(44/12),"")</f>
        <v/>
      </c>
      <c r="V175" s="103" t="str">
        <f t="shared" ref="V175:V202" si="121">IFERROR(V174+U175,"")</f>
        <v/>
      </c>
      <c r="W175" s="30" t="str">
        <f>IFERROR(IF(AND(PRINCIPAL!$H$56&lt;&gt;"",OR(L175=PRINCIPAL!$I$56,L175=PRINCIPAL!$I$56+PRINCIPAL!$I$56,L175=PRINCIPAL!$I$56+PRINCIPAL!$I$56+PRINCIPAL!$I$56)),0,IF(AND(PRINCIPAL!$H$56&lt;&gt;"",L175=PRINCIPAL!$J$56),VLOOKUP($X$165,'Banco de Dados'!$B$4:$J$50,8,FALSE)*PRINCIPAL!$H$56*(1-(PRINCIPAL!$K$56/100)),IF(AND(PRINCIPAL!$H$56&lt;&gt;"",L175=PRINCIPAL!$L$56),VLOOKUP($X$165,'Banco de Dados'!$B$4:$J$50,8,FALSE)*PRINCIPAL!$H$56*(1-(PRINCIPAL!$M$56/100)),IF(AND(PRINCIPAL!$H$56&lt;&gt;"",L175=PRINCIPAL!$N$56),VLOOKUP($X$165,'Banco de Dados'!$B$4:$J$50,8,FALSE)*PRINCIPAL!$H$56*(1-(PRINCIPAL!$O$56/100)),IF(PRINCIPAL!$H$56&lt;&gt;"",VLOOKUP($X$165,'Banco de Dados'!$B$4:$J$50,8,FALSE)*PRINCIPAL!$H$56,IF(OR(L175=PRINCIPAL!$I$56,L175=PRINCIPAL!$I$56+PRINCIPAL!$I$56,L175=PRINCIPAL!$I$56+PRINCIPAL!$I$56+PRINCIPAL!$I$56),0,IF(L175=PRINCIPAL!$J$56,VLOOKUP($X$165,'Banco de Dados'!$B$4:$J$50,6,FALSE)*(1-(PRINCIPAL!$K$56/100)),IF(L175=PRINCIPAL!$L$56,VLOOKUP($X$165,'Banco de Dados'!$B$4:$J$50,6,FALSE)*(1-(PRINCIPAL!$M$56/100)),IF(L175=PRINCIPAL!$N$56,VLOOKUP($X$165,'Banco de Dados'!$B$4:$J$50,6,FALSE)*(1-(PRINCIPAL!$O$56/100)),VLOOKUP($X$165,'Banco de Dados'!$B$4:$J$50,6,FALSE)))))))))),"")</f>
        <v/>
      </c>
      <c r="X175" s="29" t="str">
        <f>IFERROR(W175*(IFERROR(VLOOKUP($X$165,'Banco de Dados'!$B$4:$J$50,4,FALSE),"ERRO")),"")</f>
        <v/>
      </c>
      <c r="Y175" s="29" t="str">
        <f t="shared" si="115"/>
        <v/>
      </c>
      <c r="Z175" s="103" t="str">
        <f>IFERROR(Y175*(C175*(PRINCIPAL!$G$56/100))*0.47*(44/12),"")</f>
        <v/>
      </c>
      <c r="AA175" s="111" t="str">
        <f t="shared" si="116"/>
        <v/>
      </c>
      <c r="AB175" s="30" t="str">
        <f>IFERROR(IF(AND(PRINCIPAL!$H$57&lt;&gt;"",OR(L175=PRINCIPAL!$I$57,L175=PRINCIPAL!$I$57+PRINCIPAL!$I$57,L175=PRINCIPAL!$I$57+PRINCIPAL!$I$57+PRINCIPAL!$I$57)),0,IF(AND(PRINCIPAL!$H$57&lt;&gt;"",L175=PRINCIPAL!$J$57),VLOOKUP($AC$165,'Banco de Dados'!$B$4:$J$50,8,FALSE)*PRINCIPAL!$H$57*(1-(PRINCIPAL!$K$57/100)),IF(AND(PRINCIPAL!$H$57&lt;&gt;"",L175=PRINCIPAL!$L$57),VLOOKUP($AC$165,'Banco de Dados'!$B$4:$J$50,8,FALSE)*PRINCIPAL!$H$57*(1-(PRINCIPAL!$M$57/100)),IF(AND(PRINCIPAL!$H$57&lt;&gt;"",L175=PRINCIPAL!$N$57),VLOOKUP($AC$165,'Banco de Dados'!$B$4:$J$50,8,FALSE)*PRINCIPAL!$H$57*(1-(PRINCIPAL!$O$57/100)),IF(PRINCIPAL!$H$57&lt;&gt;"",VLOOKUP($AC$165,'Banco de Dados'!$B$4:$J$50,8,FALSE)*PRINCIPAL!$H$57,IF(OR(L175=PRINCIPAL!$I$57,L175=PRINCIPAL!$I$57+PRINCIPAL!$I$57,L175=PRINCIPAL!$I$57+PRINCIPAL!$I$57+PRINCIPAL!$I$57),0,IF(L175=PRINCIPAL!$J$57,VLOOKUP($AC$165,'Banco de Dados'!$B$4:$J$50,6,FALSE)*(1-(PRINCIPAL!$K$57/100)),IF(L175=PRINCIPAL!$L$57,VLOOKUP($AC$165,'Banco de Dados'!$B$4:$J$50,6,FALSE)*(1-(PRINCIPAL!$M$57/100)),IF(L175=PRINCIPAL!$N$57,VLOOKUP($AC$165,'Banco de Dados'!$B$4:$J$50,6,FALSE)*(1-(PRINCIPAL!$O$57/100)),VLOOKUP($AC$165,'Banco de Dados'!$B$4:$J$50,6,FALSE)))))))))),"")</f>
        <v/>
      </c>
      <c r="AC175" s="29" t="str">
        <f>IFERROR(AB175*(IFERROR(VLOOKUP($AC$165,'Banco de Dados'!$B$4:$J$50,4,FALSE),"ERRO")),"")</f>
        <v/>
      </c>
      <c r="AD175" s="29" t="str">
        <f t="shared" si="106"/>
        <v/>
      </c>
      <c r="AE175" s="103" t="str">
        <f>IFERROR(AD175*(C175*(PRINCIPAL!$G$57/100))*0.47*(44/12),"")</f>
        <v/>
      </c>
      <c r="AF175" s="111" t="str">
        <f t="shared" si="107"/>
        <v/>
      </c>
      <c r="AG175" s="30" t="str">
        <f>IFERROR(IF(AND(PRINCIPAL!$H$58&lt;&gt;"",OR(L175=PRINCIPAL!$I$58,L175=PRINCIPAL!$I$58+PRINCIPAL!$I$58,L175=PRINCIPAL!$I$58+PRINCIPAL!$I$58+PRINCIPAL!$I$58)),0,IF(AND(PRINCIPAL!$H$58&lt;&gt;"",L175=PRINCIPAL!$J$58),VLOOKUP($AH$165,'Banco de Dados'!$B$4:$J$50,8,FALSE)*PRINCIPAL!$H$58*(1-(PRINCIPAL!$K$58/100)),IF(AND(PRINCIPAL!$H$58&lt;&gt;"",L175=PRINCIPAL!$L$58),VLOOKUP($AH$165,'Banco de Dados'!$B$4:$J$50,8,FALSE)*PRINCIPAL!$H$58*(1-(PRINCIPAL!$M$58/100)),IF(AND(PRINCIPAL!$H$58&lt;&gt;"",L175=PRINCIPAL!$N$58),VLOOKUP($AH$165,'Banco de Dados'!$B$4:$J$50,8,FALSE)*PRINCIPAL!$H$58*(1-(PRINCIPAL!$O$58/100)),IF(PRINCIPAL!$H$58&lt;&gt;"",VLOOKUP($AH$165,'Banco de Dados'!$B$4:$J$50,8,FALSE)*PRINCIPAL!$H$58,IF(OR(L175=PRINCIPAL!$I$58,L175=PRINCIPAL!$I$58+PRINCIPAL!$I$58,L175=PRINCIPAL!$I$58+PRINCIPAL!$I$58+PRINCIPAL!$I$58),0,IF(L175=PRINCIPAL!$J$58,VLOOKUP($AH$165,'Banco de Dados'!$B$4:$J$50,6,FALSE)*(1-(PRINCIPAL!$K$58/100)),IF(L175=PRINCIPAL!$L$58,VLOOKUP($AH$165,'Banco de Dados'!$B$4:$J$50,6,FALSE)*(1-(PRINCIPAL!$M$58/100)),IF(L175=PRINCIPAL!$N$58,VLOOKUP($AH$165,'Banco de Dados'!$B$4:$J$50,6,FALSE)*(1-(PRINCIPAL!$O$58/100)),VLOOKUP($AH$165,'Banco de Dados'!$B$4:$J$50,6,FALSE)))))))))),"")</f>
        <v/>
      </c>
      <c r="AH175" s="29" t="str">
        <f>IFERROR(AG175*(IFERROR(VLOOKUP($AH$165,'Banco de Dados'!$B$4:$J$50,4,FALSE),"ERRO")),"")</f>
        <v/>
      </c>
      <c r="AI175" s="29" t="str">
        <f t="shared" si="108"/>
        <v/>
      </c>
      <c r="AJ175" s="103" t="str">
        <f>IFERROR(AI175*(C175*(PRINCIPAL!$G$58/100))*0.47*(44/12),"")</f>
        <v/>
      </c>
      <c r="AK175" s="111" t="str">
        <f t="shared" si="117"/>
        <v/>
      </c>
      <c r="AL175" s="30" t="str">
        <f>IFERROR(IF(AND(PRINCIPAL!$H$59&lt;&gt;"",OR(L175=PRINCIPAL!$I$59,L175=PRINCIPAL!$I$59+PRINCIPAL!$I$59,L175=PRINCIPAL!$I$59+PRINCIPAL!$I$59+PRINCIPAL!$I$59)),0,IF(AND(PRINCIPAL!$H$59&lt;&gt;"",L175=PRINCIPAL!$J$59),VLOOKUP($AM$165,'Banco de Dados'!$B$4:$J$50,8,FALSE)*PRINCIPAL!$H$59*(1-(PRINCIPAL!$K$59/100)),IF(AND(PRINCIPAL!$H$59&lt;&gt;"",L175=PRINCIPAL!$L$59),VLOOKUP($AM$165,'Banco de Dados'!$B$4:$J$50,8,FALSE)*PRINCIPAL!$H$59*(1-(PRINCIPAL!$M$59/100)),IF(AND(PRINCIPAL!$H$59&lt;&gt;"",L175=PRINCIPAL!$N$59),VLOOKUP($AM$165,'Banco de Dados'!$B$4:$J$50,8,FALSE)*PRINCIPAL!$H$59*(1-(PRINCIPAL!$O$59/100)),IF(PRINCIPAL!$H$59&lt;&gt;"",VLOOKUP($AM$165,'Banco de Dados'!$B$4:$J$50,8,FALSE)*PRINCIPAL!$H$59,IF(OR(L175=PRINCIPAL!$I$59,L175=PRINCIPAL!$I$59+PRINCIPAL!$I$59,L175=PRINCIPAL!$I$59+PRINCIPAL!$I$59+PRINCIPAL!$I$59),0,IF(L175=PRINCIPAL!$J$59,VLOOKUP($AM$165,'Banco de Dados'!$B$4:$J$50,6,FALSE)*(1-(PRINCIPAL!$K$59/100)),IF(L175=PRINCIPAL!$L$59,VLOOKUP($AM$165,'Banco de Dados'!$B$4:$J$50,6,FALSE)*(1-(PRINCIPAL!$M$59/100)),IF(L175=PRINCIPAL!$N$59,VLOOKUP($AM$165,'Banco de Dados'!$B$4:$J$50,6,FALSE)*(1-(PRINCIPAL!$O$59/100)),VLOOKUP($AM$165,'Banco de Dados'!$B$4:$J$50,6,FALSE)))))))))),"")</f>
        <v/>
      </c>
      <c r="AM175" s="29" t="str">
        <f>IFERROR(AL175*(IFERROR(VLOOKUP($AM$165,'Banco de Dados'!$B$4:$J$50,4,FALSE),"ERRO")),"")</f>
        <v/>
      </c>
      <c r="AN175" s="29" t="str">
        <f t="shared" si="109"/>
        <v/>
      </c>
      <c r="AO175" s="103" t="str">
        <f>IFERROR(AN175*(C175*(PRINCIPAL!$G$59/100))*0.47*(44/12),"")</f>
        <v/>
      </c>
      <c r="AP175" s="111" t="str">
        <f t="shared" si="110"/>
        <v/>
      </c>
      <c r="AQ175" s="30" t="str">
        <f>IFERROR(IF(AND(PRINCIPAL!$H$60&lt;&gt;"",OR(L175=PRINCIPAL!$I$60,L175=PRINCIPAL!$I$60+PRINCIPAL!$I$60,L175=PRINCIPAL!$I$60+PRINCIPAL!$I$60+PRINCIPAL!$I$60)),0,IF(AND(PRINCIPAL!$H$60&lt;&gt;"",L175=PRINCIPAL!$J$60),VLOOKUP($AR$165,'Banco de Dados'!$B$4:$J$50,8,FALSE)*PRINCIPAL!$H$60*(1-(PRINCIPAL!$K$60/100)),IF(AND(PRINCIPAL!$H$60&lt;&gt;"",L175=PRINCIPAL!$L$60),VLOOKUP($AR$165,'Banco de Dados'!$B$4:$J$50,8,FALSE)*PRINCIPAL!$H$60*(1-(PRINCIPAL!$M$60/100)),IF(AND(PRINCIPAL!$H$60&lt;&gt;"",L175=PRINCIPAL!$N$60),VLOOKUP($AR$165,'Banco de Dados'!$B$4:$J$50,8,FALSE)*PRINCIPAL!$H$60*(1-(PRINCIPAL!$O$60/100)),IF(PRINCIPAL!$H$60&lt;&gt;"",VLOOKUP($AR$165,'Banco de Dados'!$B$4:$J$50,8,FALSE)*PRINCIPAL!$H$60,IF(OR(L175=PRINCIPAL!$I$60,L175=PRINCIPAL!$I$60+PRINCIPAL!$I$60,L175=PRINCIPAL!$I$60+PRINCIPAL!$I$60+PRINCIPAL!$I$60),0,IF(L175=PRINCIPAL!$J$60,VLOOKUP($AR$165,'Banco de Dados'!$B$4:$J$50,6,FALSE)*(1-(PRINCIPAL!$K$60/100)),IF(L175=PRINCIPAL!$L$60,VLOOKUP($AR$165,'Banco de Dados'!$B$4:$J$50,6,FALSE)*(1-(PRINCIPAL!$M$60/100)),IF(L175=PRINCIPAL!$N$60,VLOOKUP($AR$165,'Banco de Dados'!$B$4:$J$50,6,FALSE)*(1-(PRINCIPAL!$O$60/100)),VLOOKUP($AR$165,'Banco de Dados'!$B$4:$J$50,6,FALSE)))))))))),"")</f>
        <v/>
      </c>
      <c r="AR175" s="29" t="str">
        <f>IFERROR(AQ175*(IFERROR(VLOOKUP($AR$165,'Banco de Dados'!$B$4:$J$50,4,FALSE),"ERRO")),"")</f>
        <v/>
      </c>
      <c r="AS175" s="29" t="str">
        <f t="shared" si="111"/>
        <v/>
      </c>
      <c r="AT175" s="103" t="str">
        <f>IFERROR(AS175*(C175*(PRINCIPAL!$G$60/100))*0.47*(44/12),"")</f>
        <v/>
      </c>
      <c r="AU175" s="111" t="str">
        <f t="shared" si="112"/>
        <v/>
      </c>
      <c r="AV175" s="30" t="str">
        <f>IFERROR(IF(AND(PRINCIPAL!$H$61&lt;&gt;"",OR(L175=PRINCIPAL!$I$61,L175=PRINCIPAL!$I$61+PRINCIPAL!$I$61,L175=PRINCIPAL!$I$61+PRINCIPAL!$I$61+PRINCIPAL!$I$61)),0,IF(AND(PRINCIPAL!$H$61&lt;&gt;"",L175=PRINCIPAL!$J$61),VLOOKUP($AW$165,'Banco de Dados'!$B$4:$J$50,8,FALSE)*PRINCIPAL!$H$61*(1-(PRINCIPAL!$K$61/100)),IF(AND(PRINCIPAL!$H$61&lt;&gt;"",L175=PRINCIPAL!$L$61),VLOOKUP($AW$165,'Banco de Dados'!$B$4:$J$50,8,FALSE)*PRINCIPAL!$H$61*(1-(PRINCIPAL!$M$61/100)),IF(AND(PRINCIPAL!$H$61&lt;&gt;"",L175=PRINCIPAL!$N$61),VLOOKUP($AW$165,'Banco de Dados'!$B$4:$J$50,8,FALSE)*PRINCIPAL!$H$61*(1-(PRINCIPAL!$O$61/100)),IF(PRINCIPAL!$H$61&lt;&gt;"",VLOOKUP($AW$165,'Banco de Dados'!$B$4:$J$50,8,FALSE)*PRINCIPAL!$H$61,IF(OR(L175=PRINCIPAL!$I$61,L175=PRINCIPAL!$I$61+PRINCIPAL!$I$61,L175=PRINCIPAL!$I$61+PRINCIPAL!$I$61+PRINCIPAL!$I$61),0,IF(L175=PRINCIPAL!$J$61,VLOOKUP($AW$165,'Banco de Dados'!$B$4:$J$50,6,FALSE)*(1-(PRINCIPAL!$K$61/100)),IF(L175=PRINCIPAL!$L$61,VLOOKUP($AW$165,'Banco de Dados'!$B$4:$J$50,6,FALSE)*(1-(PRINCIPAL!$M$61/100)),IF(L175=PRINCIPAL!$N$61,VLOOKUP($AW$165,'Banco de Dados'!$B$4:$J$50,6,FALSE)*(1-(PRINCIPAL!$O$61/100)),VLOOKUP($AW$165,'Banco de Dados'!$B$4:$J$50,6,FALSE)))))))))),"")</f>
        <v/>
      </c>
      <c r="AW175" s="29" t="str">
        <f>IFERROR(AV175*(IFERROR(VLOOKUP($AW$165,'Banco de Dados'!$B$4:$J$50,4,FALSE),"ERRO")),"")</f>
        <v/>
      </c>
      <c r="AX175" s="29" t="str">
        <f t="shared" si="113"/>
        <v/>
      </c>
      <c r="AY175" s="103" t="str">
        <f>IFERROR(AX175*(C175*(PRINCIPAL!$G$61/100))*0.47*(44/12),"")</f>
        <v/>
      </c>
      <c r="AZ175" s="111" t="str">
        <f t="shared" si="118"/>
        <v/>
      </c>
      <c r="BA175" s="30" t="str">
        <f>IFERROR(IF(AND(PRINCIPAL!$H$62&lt;&gt;"",OR(L175=PRINCIPAL!$I$62,L175=PRINCIPAL!$I$62+PRINCIPAL!$I$62,L175=PRINCIPAL!$I$62+PRINCIPAL!$I$62+PRINCIPAL!$I$62)),0,IF(AND(PRINCIPAL!$H$62&lt;&gt;"",L175=PRINCIPAL!$J$62),VLOOKUP($BB$165,'Banco de Dados'!$B$4:$J$50,8,FALSE)*PRINCIPAL!$H$62*(1-(PRINCIPAL!$K$62/100)),IF(AND(PRINCIPAL!$H$62&lt;&gt;"",L175=PRINCIPAL!$L$62),VLOOKUP($BB$165,'Banco de Dados'!$B$4:$J$50,8,FALSE)*PRINCIPAL!$H$62*(1-(PRINCIPAL!$M$62/100)),IF(AND(PRINCIPAL!$H$62&lt;&gt;"",L175=PRINCIPAL!$N$62),VLOOKUP($BB$165,'Banco de Dados'!$B$4:$J$50,8,FALSE)*PRINCIPAL!$H$62*(1-(PRINCIPAL!$O$62/100)),IF(PRINCIPAL!$H$62&lt;&gt;"",VLOOKUP($BB$165,'Banco de Dados'!$B$4:$J$50,8,FALSE)*PRINCIPAL!$H$62,IF(OR(L175=PRINCIPAL!$I$62,L175=PRINCIPAL!$I$62+PRINCIPAL!$I$62,L175=PRINCIPAL!$I$62+PRINCIPAL!$I$62+PRINCIPAL!$I$62),0,IF(L175=PRINCIPAL!$J$62,VLOOKUP($BB$165,'Banco de Dados'!$B$4:$J$50,6,FALSE)*(1-(PRINCIPAL!$K$62/100)),IF(L175=PRINCIPAL!$L$62,VLOOKUP($BB$165,'Banco de Dados'!$B$4:$J$50,6,FALSE)*(1-(PRINCIPAL!$M$62/100)),IF(L175=PRINCIPAL!$N$62,VLOOKUP($BB$165,'Banco de Dados'!$B$4:$J$50,6,FALSE)*(1-(PRINCIPAL!$O$62/100)),VLOOKUP($BB$165,'Banco de Dados'!$B$4:$J$50,6,FALSE)))))))))),"")</f>
        <v/>
      </c>
      <c r="BB175" s="29" t="str">
        <f>IFERROR(BA175*(IFERROR(VLOOKUP($BB$165,'Banco de Dados'!$B$4:$J$50,4,FALSE),"ERRO")),"")</f>
        <v/>
      </c>
      <c r="BC175" s="29" t="str">
        <f t="shared" si="119"/>
        <v/>
      </c>
      <c r="BD175" s="103" t="str">
        <f>IFERROR(BC175*(C175*(PRINCIPAL!$G$62/100))*0.47*(44/12),"")</f>
        <v/>
      </c>
      <c r="BE175" s="111" t="str">
        <f t="shared" si="98"/>
        <v/>
      </c>
      <c r="BF175" s="30" t="str">
        <f>IFERROR(IF(AND(PRINCIPAL!$H$63&lt;&gt;"",OR(L175=PRINCIPAL!$I$63,L175=PRINCIPAL!$I$63+PRINCIPAL!$I$63,L175=PRINCIPAL!$I$63+PRINCIPAL!$I$63+PRINCIPAL!$I$63)),0,IF(AND(PRINCIPAL!$H$63&lt;&gt;"",L175=PRINCIPAL!$J$63),VLOOKUP($BG$165,'Banco de Dados'!$B$4:$J$50,8,FALSE)*PRINCIPAL!$H$63*(1-(PRINCIPAL!$K$63/100)),IF(AND(PRINCIPAL!$H$63&lt;&gt;"",L175=PRINCIPAL!$L$63),VLOOKUP($BG$165,'Banco de Dados'!$B$4:$J$50,8,FALSE)*PRINCIPAL!$H$63*(1-(PRINCIPAL!$M$63/100)),IF(AND(PRINCIPAL!$H$63&lt;&gt;"",L175=PRINCIPAL!$N$63),VLOOKUP($BG$165,'Banco de Dados'!$B$4:$J$50,8,FALSE)*PRINCIPAL!$H$63*(1-(PRINCIPAL!$O$63/100)),IF(PRINCIPAL!$H$63&lt;&gt;"",VLOOKUP($BG$165,'Banco de Dados'!$B$4:$J$50,8,FALSE)*PRINCIPAL!$H$63,IF(OR(L175=PRINCIPAL!$I$63,L175=PRINCIPAL!$I$63+PRINCIPAL!$I$63,L175=PRINCIPAL!$I$63+PRINCIPAL!$I$63+PRINCIPAL!$I$63),0,IF(L175=PRINCIPAL!$J$63,VLOOKUP($BG$165,'Banco de Dados'!$B$4:$J$50,6,FALSE)*(1-(PRINCIPAL!$K$63/100)),IF(L175=PRINCIPAL!$L$63,VLOOKUP($BG$165,'Banco de Dados'!$B$4:$J$50,6,FALSE)*(1-(PRINCIPAL!$M$63/100)),IF(L175=PRINCIPAL!$N$63,VLOOKUP($BG$165,'Banco de Dados'!$B$4:$J$50,6,FALSE)*(1-(PRINCIPAL!$O$63/100)),VLOOKUP($BG$165,'Banco de Dados'!$B$4:$J$50,6,FALSE)))))))))),"")</f>
        <v/>
      </c>
      <c r="BG175" s="29" t="str">
        <f>IFERROR(BF175*(IFERROR(VLOOKUP($BG$165,'Banco de Dados'!$B$4:$J$50,4,FALSE),"ERRO")),"")</f>
        <v/>
      </c>
      <c r="BH175" s="29" t="str">
        <f t="shared" si="114"/>
        <v/>
      </c>
      <c r="BI175" s="103" t="str">
        <f>IFERROR(BH175*(C175*(PRINCIPAL!$G$63/100))*0.47*(44/12),"")</f>
        <v/>
      </c>
      <c r="BJ175" s="102" t="str">
        <f t="shared" si="99"/>
        <v/>
      </c>
    </row>
    <row r="176" spans="2:62" ht="12.75" customHeight="1" x14ac:dyDescent="0.3">
      <c r="B176" s="326">
        <f t="shared" si="100"/>
        <v>2029</v>
      </c>
      <c r="C176" s="340"/>
      <c r="D176" s="1"/>
      <c r="E176" s="116">
        <v>9</v>
      </c>
      <c r="F176" s="24" t="str">
        <f>IFERROR(VLOOKUP($G$165,'Banco de Dados'!$B$4:$J$50,6,FALSE),"")</f>
        <v/>
      </c>
      <c r="G176" s="25" t="str">
        <f>IFERROR(F176*(IFERROR(VLOOKUP($G$165,'Banco de Dados'!$B$4:$J$50,4,FALSE),"ERRO")),"")</f>
        <v/>
      </c>
      <c r="H176" s="25" t="str">
        <f t="shared" si="101"/>
        <v/>
      </c>
      <c r="I176" s="103" t="str">
        <f t="shared" si="102"/>
        <v/>
      </c>
      <c r="J176" s="117" t="str">
        <f t="shared" si="103"/>
        <v/>
      </c>
      <c r="K176" s="1"/>
      <c r="L176" s="91">
        <v>9</v>
      </c>
      <c r="M176" s="24" t="str">
        <f>IFERROR(IF(AND(PRINCIPAL!$H$54&lt;&gt;"",OR(L176=PRINCIPAL!$I$54,L176=PRINCIPAL!$I$54+PRINCIPAL!$I$54,L176=PRINCIPAL!$I$54+PRINCIPAL!$I$54+PRINCIPAL!$I$54)),0,IF(AND(PRINCIPAL!$H$54&lt;&gt;"",L176=PRINCIPAL!$J$54),VLOOKUP($N$165,'Banco de Dados'!$B$4:$J$50,8,FALSE)*PRINCIPAL!$H$54*(1-(PRINCIPAL!$K$54/100)),IF(AND(PRINCIPAL!$H$54&lt;&gt;"",L176=PRINCIPAL!$L$54),VLOOKUP($N$165,'Banco de Dados'!$B$4:$J$50,8,FALSE)*PRINCIPAL!$H$54*(1-(PRINCIPAL!$M$54/100)),IF(AND(PRINCIPAL!$H$54&lt;&gt;"",L176=PRINCIPAL!$N$54),VLOOKUP($N$165,'Banco de Dados'!$B$4:$J$50,8,FALSE)*PRINCIPAL!$H$54*(1-(PRINCIPAL!$O$54/100)),IF(PRINCIPAL!$H$54&lt;&gt;"",VLOOKUP($N$165,'Banco de Dados'!$B$4:$J$50,8,FALSE)*PRINCIPAL!$H$54,IF(OR(L176=PRINCIPAL!$I$54,L176=PRINCIPAL!$I$54+PRINCIPAL!$I$54,L176=PRINCIPAL!$I$54+PRINCIPAL!$I$54+PRINCIPAL!$I$54),0,IF(L176=PRINCIPAL!$J$54,VLOOKUP($N$165,'Banco de Dados'!$B$4:$J$50,6,FALSE)*(1-(PRINCIPAL!$K$54/100)),IF(L176=PRINCIPAL!$L$54,VLOOKUP($N$165,'Banco de Dados'!$B$4:$J$50,6,FALSE)*(1-(PRINCIPAL!$M$54/100)),IF(L176=PRINCIPAL!$N$54,VLOOKUP($N$165,'Banco de Dados'!$B$4:$J$50,6,FALSE)*(1-(PRINCIPAL!$O$54/100)),VLOOKUP($N$165,'Banco de Dados'!$B$4:$J$50,6,FALSE)))))))))),"")</f>
        <v/>
      </c>
      <c r="N176" s="25" t="str">
        <f>IFERROR(M176*(IFERROR(VLOOKUP($N$165,'Banco de Dados'!$B$4:$J$50,4,FALSE),"ERRO")),"")</f>
        <v/>
      </c>
      <c r="O176" s="25" t="str">
        <f t="shared" si="104"/>
        <v/>
      </c>
      <c r="P176" s="103" t="str">
        <f>IFERROR(O176*(C176*(PRINCIPAL!$G$54/100))*0.47*(44/12),"")</f>
        <v/>
      </c>
      <c r="Q176" s="107" t="str">
        <f t="shared" si="120"/>
        <v/>
      </c>
      <c r="R176" s="29" t="str">
        <f>IFERROR(IF(AND(PRINCIPAL!$H$55&lt;&gt;"",OR(L176=PRINCIPAL!$I$55,L176=PRINCIPAL!$I$55+PRINCIPAL!$I$55,L176=PRINCIPAL!$I$55+PRINCIPAL!$I$55+PRINCIPAL!$I$55)),0,IF(AND(PRINCIPAL!$H$55&lt;&gt;"",L176=PRINCIPAL!$J$55),VLOOKUP($S$165,'Banco de Dados'!$B$4:$J$50,8,FALSE)*PRINCIPAL!$H$55*(1-(PRINCIPAL!$K$55/100)),IF(AND(PRINCIPAL!$H$55&lt;&gt;"",L176=PRINCIPAL!$L$55),VLOOKUP($S$165,'Banco de Dados'!$B$4:$J$50,8,FALSE)*PRINCIPAL!$H$55*(1-(PRINCIPAL!$M$55/100)),IF(AND(PRINCIPAL!$H$55&lt;&gt;"",L176=PRINCIPAL!$N$55),VLOOKUP($S$165,'Banco de Dados'!$B$4:$J$50,8,FALSE)*PRINCIPAL!$H$55*(1-(PRINCIPAL!$O$55/100)),IF(PRINCIPAL!$H$55&lt;&gt;"",VLOOKUP($S$165,'Banco de Dados'!$B$4:$J$50,8,FALSE)*PRINCIPAL!$H$55,IF(OR(L176=PRINCIPAL!$I$55,L176=PRINCIPAL!$I$55+PRINCIPAL!$I$55,L176=PRINCIPAL!$I$55+PRINCIPAL!$I$55+PRINCIPAL!$I$55),0,IF(L176=PRINCIPAL!$J$55,VLOOKUP($S$165,'Banco de Dados'!$B$4:$J$50,6,FALSE)*(1-(PRINCIPAL!$K$55/100)),IF(L176=PRINCIPAL!$L$55,VLOOKUP($S$165,'Banco de Dados'!$B$4:$J$50,6,FALSE)*(1-(PRINCIPAL!$M$55/100)),IF(L176=PRINCIPAL!$N$55,VLOOKUP($S$165,'Banco de Dados'!$B$4:$J$50,6,FALSE)*(1-(PRINCIPAL!$O$55/100)),VLOOKUP($S$165,'Banco de Dados'!$B$4:$J$50,6,FALSE)))))))))),"")</f>
        <v/>
      </c>
      <c r="S176" s="29" t="str">
        <f>IFERROR(R176*(IFERROR(VLOOKUP($S$165,'Banco de Dados'!$B$4:$J$50,4,FALSE),"ERRO")),"")</f>
        <v/>
      </c>
      <c r="T176" s="29" t="str">
        <f t="shared" si="105"/>
        <v/>
      </c>
      <c r="U176" s="103" t="str">
        <f>IFERROR(T176*(C176*(PRINCIPAL!$G$55/100))*0.47*(44/12),"")</f>
        <v/>
      </c>
      <c r="V176" s="103" t="str">
        <f t="shared" si="121"/>
        <v/>
      </c>
      <c r="W176" s="30" t="str">
        <f>IFERROR(IF(AND(PRINCIPAL!$H$56&lt;&gt;"",OR(L176=PRINCIPAL!$I$56,L176=PRINCIPAL!$I$56+PRINCIPAL!$I$56,L176=PRINCIPAL!$I$56+PRINCIPAL!$I$56+PRINCIPAL!$I$56)),0,IF(AND(PRINCIPAL!$H$56&lt;&gt;"",L176=PRINCIPAL!$J$56),VLOOKUP($X$165,'Banco de Dados'!$B$4:$J$50,8,FALSE)*PRINCIPAL!$H$56*(1-(PRINCIPAL!$K$56/100)),IF(AND(PRINCIPAL!$H$56&lt;&gt;"",L176=PRINCIPAL!$L$56),VLOOKUP($X$165,'Banco de Dados'!$B$4:$J$50,8,FALSE)*PRINCIPAL!$H$56*(1-(PRINCIPAL!$M$56/100)),IF(AND(PRINCIPAL!$H$56&lt;&gt;"",L176=PRINCIPAL!$N$56),VLOOKUP($X$165,'Banco de Dados'!$B$4:$J$50,8,FALSE)*PRINCIPAL!$H$56*(1-(PRINCIPAL!$O$56/100)),IF(PRINCIPAL!$H$56&lt;&gt;"",VLOOKUP($X$165,'Banco de Dados'!$B$4:$J$50,8,FALSE)*PRINCIPAL!$H$56,IF(OR(L176=PRINCIPAL!$I$56,L176=PRINCIPAL!$I$56+PRINCIPAL!$I$56,L176=PRINCIPAL!$I$56+PRINCIPAL!$I$56+PRINCIPAL!$I$56),0,IF(L176=PRINCIPAL!$J$56,VLOOKUP($X$165,'Banco de Dados'!$B$4:$J$50,6,FALSE)*(1-(PRINCIPAL!$K$56/100)),IF(L176=PRINCIPAL!$L$56,VLOOKUP($X$165,'Banco de Dados'!$B$4:$J$50,6,FALSE)*(1-(PRINCIPAL!$M$56/100)),IF(L176=PRINCIPAL!$N$56,VLOOKUP($X$165,'Banco de Dados'!$B$4:$J$50,6,FALSE)*(1-(PRINCIPAL!$O$56/100)),VLOOKUP($X$165,'Banco de Dados'!$B$4:$J$50,6,FALSE)))))))))),"")</f>
        <v/>
      </c>
      <c r="X176" s="29" t="str">
        <f>IFERROR(W176*(IFERROR(VLOOKUP($X$165,'Banco de Dados'!$B$4:$J$50,4,FALSE),"ERRO")),"")</f>
        <v/>
      </c>
      <c r="Y176" s="29" t="str">
        <f t="shared" si="115"/>
        <v/>
      </c>
      <c r="Z176" s="103" t="str">
        <f>IFERROR(Y176*(C176*(PRINCIPAL!$G$56/100))*0.47*(44/12),"")</f>
        <v/>
      </c>
      <c r="AA176" s="111" t="str">
        <f t="shared" si="116"/>
        <v/>
      </c>
      <c r="AB176" s="30" t="str">
        <f>IFERROR(IF(AND(PRINCIPAL!$H$57&lt;&gt;"",OR(L176=PRINCIPAL!$I$57,L176=PRINCIPAL!$I$57+PRINCIPAL!$I$57,L176=PRINCIPAL!$I$57+PRINCIPAL!$I$57+PRINCIPAL!$I$57)),0,IF(AND(PRINCIPAL!$H$57&lt;&gt;"",L176=PRINCIPAL!$J$57),VLOOKUP($AC$165,'Banco de Dados'!$B$4:$J$50,8,FALSE)*PRINCIPAL!$H$57*(1-(PRINCIPAL!$K$57/100)),IF(AND(PRINCIPAL!$H$57&lt;&gt;"",L176=PRINCIPAL!$L$57),VLOOKUP($AC$165,'Banco de Dados'!$B$4:$J$50,8,FALSE)*PRINCIPAL!$H$57*(1-(PRINCIPAL!$M$57/100)),IF(AND(PRINCIPAL!$H$57&lt;&gt;"",L176=PRINCIPAL!$N$57),VLOOKUP($AC$165,'Banco de Dados'!$B$4:$J$50,8,FALSE)*PRINCIPAL!$H$57*(1-(PRINCIPAL!$O$57/100)),IF(PRINCIPAL!$H$57&lt;&gt;"",VLOOKUP($AC$165,'Banco de Dados'!$B$4:$J$50,8,FALSE)*PRINCIPAL!$H$57,IF(OR(L176=PRINCIPAL!$I$57,L176=PRINCIPAL!$I$57+PRINCIPAL!$I$57,L176=PRINCIPAL!$I$57+PRINCIPAL!$I$57+PRINCIPAL!$I$57),0,IF(L176=PRINCIPAL!$J$57,VLOOKUP($AC$165,'Banco de Dados'!$B$4:$J$50,6,FALSE)*(1-(PRINCIPAL!$K$57/100)),IF(L176=PRINCIPAL!$L$57,VLOOKUP($AC$165,'Banco de Dados'!$B$4:$J$50,6,FALSE)*(1-(PRINCIPAL!$M$57/100)),IF(L176=PRINCIPAL!$N$57,VLOOKUP($AC$165,'Banco de Dados'!$B$4:$J$50,6,FALSE)*(1-(PRINCIPAL!$O$57/100)),VLOOKUP($AC$165,'Banco de Dados'!$B$4:$J$50,6,FALSE)))))))))),"")</f>
        <v/>
      </c>
      <c r="AC176" s="29" t="str">
        <f>IFERROR(AB176*(IFERROR(VLOOKUP($AC$165,'Banco de Dados'!$B$4:$J$50,4,FALSE),"ERRO")),"")</f>
        <v/>
      </c>
      <c r="AD176" s="29" t="str">
        <f t="shared" si="106"/>
        <v/>
      </c>
      <c r="AE176" s="103" t="str">
        <f>IFERROR(AD176*(C176*(PRINCIPAL!$G$57/100))*0.47*(44/12),"")</f>
        <v/>
      </c>
      <c r="AF176" s="111" t="str">
        <f t="shared" si="107"/>
        <v/>
      </c>
      <c r="AG176" s="30" t="str">
        <f>IFERROR(IF(AND(PRINCIPAL!$H$58&lt;&gt;"",OR(L176=PRINCIPAL!$I$58,L176=PRINCIPAL!$I$58+PRINCIPAL!$I$58,L176=PRINCIPAL!$I$58+PRINCIPAL!$I$58+PRINCIPAL!$I$58)),0,IF(AND(PRINCIPAL!$H$58&lt;&gt;"",L176=PRINCIPAL!$J$58),VLOOKUP($AH$165,'Banco de Dados'!$B$4:$J$50,8,FALSE)*PRINCIPAL!$H$58*(1-(PRINCIPAL!$K$58/100)),IF(AND(PRINCIPAL!$H$58&lt;&gt;"",L176=PRINCIPAL!$L$58),VLOOKUP($AH$165,'Banco de Dados'!$B$4:$J$50,8,FALSE)*PRINCIPAL!$H$58*(1-(PRINCIPAL!$M$58/100)),IF(AND(PRINCIPAL!$H$58&lt;&gt;"",L176=PRINCIPAL!$N$58),VLOOKUP($AH$165,'Banco de Dados'!$B$4:$J$50,8,FALSE)*PRINCIPAL!$H$58*(1-(PRINCIPAL!$O$58/100)),IF(PRINCIPAL!$H$58&lt;&gt;"",VLOOKUP($AH$165,'Banco de Dados'!$B$4:$J$50,8,FALSE)*PRINCIPAL!$H$58,IF(OR(L176=PRINCIPAL!$I$58,L176=PRINCIPAL!$I$58+PRINCIPAL!$I$58,L176=PRINCIPAL!$I$58+PRINCIPAL!$I$58+PRINCIPAL!$I$58),0,IF(L176=PRINCIPAL!$J$58,VLOOKUP($AH$165,'Banco de Dados'!$B$4:$J$50,6,FALSE)*(1-(PRINCIPAL!$K$58/100)),IF(L176=PRINCIPAL!$L$58,VLOOKUP($AH$165,'Banco de Dados'!$B$4:$J$50,6,FALSE)*(1-(PRINCIPAL!$M$58/100)),IF(L176=PRINCIPAL!$N$58,VLOOKUP($AH$165,'Banco de Dados'!$B$4:$J$50,6,FALSE)*(1-(PRINCIPAL!$O$58/100)),VLOOKUP($AH$165,'Banco de Dados'!$B$4:$J$50,6,FALSE)))))))))),"")</f>
        <v/>
      </c>
      <c r="AH176" s="29" t="str">
        <f>IFERROR(AG176*(IFERROR(VLOOKUP($AH$165,'Banco de Dados'!$B$4:$J$50,4,FALSE),"ERRO")),"")</f>
        <v/>
      </c>
      <c r="AI176" s="29" t="str">
        <f t="shared" si="108"/>
        <v/>
      </c>
      <c r="AJ176" s="103" t="str">
        <f>IFERROR(AI176*(C176*(PRINCIPAL!$G$58/100))*0.47*(44/12),"")</f>
        <v/>
      </c>
      <c r="AK176" s="111" t="str">
        <f t="shared" si="117"/>
        <v/>
      </c>
      <c r="AL176" s="30" t="str">
        <f>IFERROR(IF(AND(PRINCIPAL!$H$59&lt;&gt;"",OR(L176=PRINCIPAL!$I$59,L176=PRINCIPAL!$I$59+PRINCIPAL!$I$59,L176=PRINCIPAL!$I$59+PRINCIPAL!$I$59+PRINCIPAL!$I$59)),0,IF(AND(PRINCIPAL!$H$59&lt;&gt;"",L176=PRINCIPAL!$J$59),VLOOKUP($AM$165,'Banco de Dados'!$B$4:$J$50,8,FALSE)*PRINCIPAL!$H$59*(1-(PRINCIPAL!$K$59/100)),IF(AND(PRINCIPAL!$H$59&lt;&gt;"",L176=PRINCIPAL!$L$59),VLOOKUP($AM$165,'Banco de Dados'!$B$4:$J$50,8,FALSE)*PRINCIPAL!$H$59*(1-(PRINCIPAL!$M$59/100)),IF(AND(PRINCIPAL!$H$59&lt;&gt;"",L176=PRINCIPAL!$N$59),VLOOKUP($AM$165,'Banco de Dados'!$B$4:$J$50,8,FALSE)*PRINCIPAL!$H$59*(1-(PRINCIPAL!$O$59/100)),IF(PRINCIPAL!$H$59&lt;&gt;"",VLOOKUP($AM$165,'Banco de Dados'!$B$4:$J$50,8,FALSE)*PRINCIPAL!$H$59,IF(OR(L176=PRINCIPAL!$I$59,L176=PRINCIPAL!$I$59+PRINCIPAL!$I$59,L176=PRINCIPAL!$I$59+PRINCIPAL!$I$59+PRINCIPAL!$I$59),0,IF(L176=PRINCIPAL!$J$59,VLOOKUP($AM$165,'Banco de Dados'!$B$4:$J$50,6,FALSE)*(1-(PRINCIPAL!$K$59/100)),IF(L176=PRINCIPAL!$L$59,VLOOKUP($AM$165,'Banco de Dados'!$B$4:$J$50,6,FALSE)*(1-(PRINCIPAL!$M$59/100)),IF(L176=PRINCIPAL!$N$59,VLOOKUP($AM$165,'Banco de Dados'!$B$4:$J$50,6,FALSE)*(1-(PRINCIPAL!$O$59/100)),VLOOKUP($AM$165,'Banco de Dados'!$B$4:$J$50,6,FALSE)))))))))),"")</f>
        <v/>
      </c>
      <c r="AM176" s="29" t="str">
        <f>IFERROR(AL176*(IFERROR(VLOOKUP($AM$165,'Banco de Dados'!$B$4:$J$50,4,FALSE),"ERRO")),"")</f>
        <v/>
      </c>
      <c r="AN176" s="29" t="str">
        <f t="shared" si="109"/>
        <v/>
      </c>
      <c r="AO176" s="103" t="str">
        <f>IFERROR(AN176*(C176*(PRINCIPAL!$G$59/100))*0.47*(44/12),"")</f>
        <v/>
      </c>
      <c r="AP176" s="111" t="str">
        <f t="shared" si="110"/>
        <v/>
      </c>
      <c r="AQ176" s="30" t="str">
        <f>IFERROR(IF(AND(PRINCIPAL!$H$60&lt;&gt;"",OR(L176=PRINCIPAL!$I$60,L176=PRINCIPAL!$I$60+PRINCIPAL!$I$60,L176=PRINCIPAL!$I$60+PRINCIPAL!$I$60+PRINCIPAL!$I$60)),0,IF(AND(PRINCIPAL!$H$60&lt;&gt;"",L176=PRINCIPAL!$J$60),VLOOKUP($AR$165,'Banco de Dados'!$B$4:$J$50,8,FALSE)*PRINCIPAL!$H$60*(1-(PRINCIPAL!$K$60/100)),IF(AND(PRINCIPAL!$H$60&lt;&gt;"",L176=PRINCIPAL!$L$60),VLOOKUP($AR$165,'Banco de Dados'!$B$4:$J$50,8,FALSE)*PRINCIPAL!$H$60*(1-(PRINCIPAL!$M$60/100)),IF(AND(PRINCIPAL!$H$60&lt;&gt;"",L176=PRINCIPAL!$N$60),VLOOKUP($AR$165,'Banco de Dados'!$B$4:$J$50,8,FALSE)*PRINCIPAL!$H$60*(1-(PRINCIPAL!$O$60/100)),IF(PRINCIPAL!$H$60&lt;&gt;"",VLOOKUP($AR$165,'Banco de Dados'!$B$4:$J$50,8,FALSE)*PRINCIPAL!$H$60,IF(OR(L176=PRINCIPAL!$I$60,L176=PRINCIPAL!$I$60+PRINCIPAL!$I$60,L176=PRINCIPAL!$I$60+PRINCIPAL!$I$60+PRINCIPAL!$I$60),0,IF(L176=PRINCIPAL!$J$60,VLOOKUP($AR$165,'Banco de Dados'!$B$4:$J$50,6,FALSE)*(1-(PRINCIPAL!$K$60/100)),IF(L176=PRINCIPAL!$L$60,VLOOKUP($AR$165,'Banco de Dados'!$B$4:$J$50,6,FALSE)*(1-(PRINCIPAL!$M$60/100)),IF(L176=PRINCIPAL!$N$60,VLOOKUP($AR$165,'Banco de Dados'!$B$4:$J$50,6,FALSE)*(1-(PRINCIPAL!$O$60/100)),VLOOKUP($AR$165,'Banco de Dados'!$B$4:$J$50,6,FALSE)))))))))),"")</f>
        <v/>
      </c>
      <c r="AR176" s="29" t="str">
        <f>IFERROR(AQ176*(IFERROR(VLOOKUP($AR$165,'Banco de Dados'!$B$4:$J$50,4,FALSE),"ERRO")),"")</f>
        <v/>
      </c>
      <c r="AS176" s="29" t="str">
        <f t="shared" si="111"/>
        <v/>
      </c>
      <c r="AT176" s="103" t="str">
        <f>IFERROR(AS176*(C176*(PRINCIPAL!$G$60/100))*0.47*(44/12),"")</f>
        <v/>
      </c>
      <c r="AU176" s="111" t="str">
        <f t="shared" si="112"/>
        <v/>
      </c>
      <c r="AV176" s="30" t="str">
        <f>IFERROR(IF(AND(PRINCIPAL!$H$61&lt;&gt;"",OR(L176=PRINCIPAL!$I$61,L176=PRINCIPAL!$I$61+PRINCIPAL!$I$61,L176=PRINCIPAL!$I$61+PRINCIPAL!$I$61+PRINCIPAL!$I$61)),0,IF(AND(PRINCIPAL!$H$61&lt;&gt;"",L176=PRINCIPAL!$J$61),VLOOKUP($AW$165,'Banco de Dados'!$B$4:$J$50,8,FALSE)*PRINCIPAL!$H$61*(1-(PRINCIPAL!$K$61/100)),IF(AND(PRINCIPAL!$H$61&lt;&gt;"",L176=PRINCIPAL!$L$61),VLOOKUP($AW$165,'Banco de Dados'!$B$4:$J$50,8,FALSE)*PRINCIPAL!$H$61*(1-(PRINCIPAL!$M$61/100)),IF(AND(PRINCIPAL!$H$61&lt;&gt;"",L176=PRINCIPAL!$N$61),VLOOKUP($AW$165,'Banco de Dados'!$B$4:$J$50,8,FALSE)*PRINCIPAL!$H$61*(1-(PRINCIPAL!$O$61/100)),IF(PRINCIPAL!$H$61&lt;&gt;"",VLOOKUP($AW$165,'Banco de Dados'!$B$4:$J$50,8,FALSE)*PRINCIPAL!$H$61,IF(OR(L176=PRINCIPAL!$I$61,L176=PRINCIPAL!$I$61+PRINCIPAL!$I$61,L176=PRINCIPAL!$I$61+PRINCIPAL!$I$61+PRINCIPAL!$I$61),0,IF(L176=PRINCIPAL!$J$61,VLOOKUP($AW$165,'Banco de Dados'!$B$4:$J$50,6,FALSE)*(1-(PRINCIPAL!$K$61/100)),IF(L176=PRINCIPAL!$L$61,VLOOKUP($AW$165,'Banco de Dados'!$B$4:$J$50,6,FALSE)*(1-(PRINCIPAL!$M$61/100)),IF(L176=PRINCIPAL!$N$61,VLOOKUP($AW$165,'Banco de Dados'!$B$4:$J$50,6,FALSE)*(1-(PRINCIPAL!$O$61/100)),VLOOKUP($AW$165,'Banco de Dados'!$B$4:$J$50,6,FALSE)))))))))),"")</f>
        <v/>
      </c>
      <c r="AW176" s="29" t="str">
        <f>IFERROR(AV176*(IFERROR(VLOOKUP($AW$165,'Banco de Dados'!$B$4:$J$50,4,FALSE),"ERRO")),"")</f>
        <v/>
      </c>
      <c r="AX176" s="29" t="str">
        <f t="shared" si="113"/>
        <v/>
      </c>
      <c r="AY176" s="103" t="str">
        <f>IFERROR(AX176*(C176*(PRINCIPAL!$G$61/100))*0.47*(44/12),"")</f>
        <v/>
      </c>
      <c r="AZ176" s="111" t="str">
        <f t="shared" si="118"/>
        <v/>
      </c>
      <c r="BA176" s="30" t="str">
        <f>IFERROR(IF(AND(PRINCIPAL!$H$62&lt;&gt;"",OR(L176=PRINCIPAL!$I$62,L176=PRINCIPAL!$I$62+PRINCIPAL!$I$62,L176=PRINCIPAL!$I$62+PRINCIPAL!$I$62+PRINCIPAL!$I$62)),0,IF(AND(PRINCIPAL!$H$62&lt;&gt;"",L176=PRINCIPAL!$J$62),VLOOKUP($BB$165,'Banco de Dados'!$B$4:$J$50,8,FALSE)*PRINCIPAL!$H$62*(1-(PRINCIPAL!$K$62/100)),IF(AND(PRINCIPAL!$H$62&lt;&gt;"",L176=PRINCIPAL!$L$62),VLOOKUP($BB$165,'Banco de Dados'!$B$4:$J$50,8,FALSE)*PRINCIPAL!$H$62*(1-(PRINCIPAL!$M$62/100)),IF(AND(PRINCIPAL!$H$62&lt;&gt;"",L176=PRINCIPAL!$N$62),VLOOKUP($BB$165,'Banco de Dados'!$B$4:$J$50,8,FALSE)*PRINCIPAL!$H$62*(1-(PRINCIPAL!$O$62/100)),IF(PRINCIPAL!$H$62&lt;&gt;"",VLOOKUP($BB$165,'Banco de Dados'!$B$4:$J$50,8,FALSE)*PRINCIPAL!$H$62,IF(OR(L176=PRINCIPAL!$I$62,L176=PRINCIPAL!$I$62+PRINCIPAL!$I$62,L176=PRINCIPAL!$I$62+PRINCIPAL!$I$62+PRINCIPAL!$I$62),0,IF(L176=PRINCIPAL!$J$62,VLOOKUP($BB$165,'Banco de Dados'!$B$4:$J$50,6,FALSE)*(1-(PRINCIPAL!$K$62/100)),IF(L176=PRINCIPAL!$L$62,VLOOKUP($BB$165,'Banco de Dados'!$B$4:$J$50,6,FALSE)*(1-(PRINCIPAL!$M$62/100)),IF(L176=PRINCIPAL!$N$62,VLOOKUP($BB$165,'Banco de Dados'!$B$4:$J$50,6,FALSE)*(1-(PRINCIPAL!$O$62/100)),VLOOKUP($BB$165,'Banco de Dados'!$B$4:$J$50,6,FALSE)))))))))),"")</f>
        <v/>
      </c>
      <c r="BB176" s="29" t="str">
        <f>IFERROR(BA176*(IFERROR(VLOOKUP($BB$165,'Banco de Dados'!$B$4:$J$50,4,FALSE),"ERRO")),"")</f>
        <v/>
      </c>
      <c r="BC176" s="29" t="str">
        <f t="shared" si="119"/>
        <v/>
      </c>
      <c r="BD176" s="103" t="str">
        <f>IFERROR(BC176*(C176*(PRINCIPAL!$G$62/100))*0.47*(44/12),"")</f>
        <v/>
      </c>
      <c r="BE176" s="111" t="str">
        <f t="shared" si="98"/>
        <v/>
      </c>
      <c r="BF176" s="30" t="str">
        <f>IFERROR(IF(AND(PRINCIPAL!$H$63&lt;&gt;"",OR(L176=PRINCIPAL!$I$63,L176=PRINCIPAL!$I$63+PRINCIPAL!$I$63,L176=PRINCIPAL!$I$63+PRINCIPAL!$I$63+PRINCIPAL!$I$63)),0,IF(AND(PRINCIPAL!$H$63&lt;&gt;"",L176=PRINCIPAL!$J$63),VLOOKUP($BG$165,'Banco de Dados'!$B$4:$J$50,8,FALSE)*PRINCIPAL!$H$63*(1-(PRINCIPAL!$K$63/100)),IF(AND(PRINCIPAL!$H$63&lt;&gt;"",L176=PRINCIPAL!$L$63),VLOOKUP($BG$165,'Banco de Dados'!$B$4:$J$50,8,FALSE)*PRINCIPAL!$H$63*(1-(PRINCIPAL!$M$63/100)),IF(AND(PRINCIPAL!$H$63&lt;&gt;"",L176=PRINCIPAL!$N$63),VLOOKUP($BG$165,'Banco de Dados'!$B$4:$J$50,8,FALSE)*PRINCIPAL!$H$63*(1-(PRINCIPAL!$O$63/100)),IF(PRINCIPAL!$H$63&lt;&gt;"",VLOOKUP($BG$165,'Banco de Dados'!$B$4:$J$50,8,FALSE)*PRINCIPAL!$H$63,IF(OR(L176=PRINCIPAL!$I$63,L176=PRINCIPAL!$I$63+PRINCIPAL!$I$63,L176=PRINCIPAL!$I$63+PRINCIPAL!$I$63+PRINCIPAL!$I$63),0,IF(L176=PRINCIPAL!$J$63,VLOOKUP($BG$165,'Banco de Dados'!$B$4:$J$50,6,FALSE)*(1-(PRINCIPAL!$K$63/100)),IF(L176=PRINCIPAL!$L$63,VLOOKUP($BG$165,'Banco de Dados'!$B$4:$J$50,6,FALSE)*(1-(PRINCIPAL!$M$63/100)),IF(L176=PRINCIPAL!$N$63,VLOOKUP($BG$165,'Banco de Dados'!$B$4:$J$50,6,FALSE)*(1-(PRINCIPAL!$O$63/100)),VLOOKUP($BG$165,'Banco de Dados'!$B$4:$J$50,6,FALSE)))))))))),"")</f>
        <v/>
      </c>
      <c r="BG176" s="29" t="str">
        <f>IFERROR(BF176*(IFERROR(VLOOKUP($BG$165,'Banco de Dados'!$B$4:$J$50,4,FALSE),"ERRO")),"")</f>
        <v/>
      </c>
      <c r="BH176" s="29" t="str">
        <f t="shared" si="114"/>
        <v/>
      </c>
      <c r="BI176" s="103" t="str">
        <f>IFERROR(BH176*(C176*(PRINCIPAL!$G$63/100))*0.47*(44/12),"")</f>
        <v/>
      </c>
      <c r="BJ176" s="102" t="str">
        <f t="shared" si="99"/>
        <v/>
      </c>
    </row>
    <row r="177" spans="2:62" ht="12.75" customHeight="1" x14ac:dyDescent="0.3">
      <c r="B177" s="326">
        <f t="shared" si="100"/>
        <v>2030</v>
      </c>
      <c r="C177" s="340"/>
      <c r="D177" s="1"/>
      <c r="E177" s="116">
        <v>10</v>
      </c>
      <c r="F177" s="24" t="str">
        <f>IFERROR(VLOOKUP($G$165,'Banco de Dados'!$B$4:$J$50,6,FALSE),"")</f>
        <v/>
      </c>
      <c r="G177" s="25" t="str">
        <f>IFERROR(F177*(IFERROR(VLOOKUP($G$165,'Banco de Dados'!$B$4:$J$50,4,FALSE),"ERRO")),"")</f>
        <v/>
      </c>
      <c r="H177" s="25" t="str">
        <f t="shared" si="101"/>
        <v/>
      </c>
      <c r="I177" s="103" t="str">
        <f t="shared" si="102"/>
        <v/>
      </c>
      <c r="J177" s="117" t="str">
        <f t="shared" si="103"/>
        <v/>
      </c>
      <c r="K177" s="1"/>
      <c r="L177" s="91">
        <v>10</v>
      </c>
      <c r="M177" s="24" t="str">
        <f>IFERROR(IF(AND(PRINCIPAL!$H$54&lt;&gt;"",OR(L177=PRINCIPAL!$I$54,L177=PRINCIPAL!$I$54+PRINCIPAL!$I$54,L177=PRINCIPAL!$I$54+PRINCIPAL!$I$54+PRINCIPAL!$I$54)),0,IF(AND(PRINCIPAL!$H$54&lt;&gt;"",L177=PRINCIPAL!$J$54),VLOOKUP($N$165,'Banco de Dados'!$B$4:$J$50,8,FALSE)*PRINCIPAL!$H$54*(1-(PRINCIPAL!$K$54/100)),IF(AND(PRINCIPAL!$H$54&lt;&gt;"",L177=PRINCIPAL!$L$54),VLOOKUP($N$165,'Banco de Dados'!$B$4:$J$50,8,FALSE)*PRINCIPAL!$H$54*(1-(PRINCIPAL!$M$54/100)),IF(AND(PRINCIPAL!$H$54&lt;&gt;"",L177=PRINCIPAL!$N$54),VLOOKUP($N$165,'Banco de Dados'!$B$4:$J$50,8,FALSE)*PRINCIPAL!$H$54*(1-(PRINCIPAL!$O$54/100)),IF(PRINCIPAL!$H$54&lt;&gt;"",VLOOKUP($N$165,'Banco de Dados'!$B$4:$J$50,8,FALSE)*PRINCIPAL!$H$54,IF(OR(L177=PRINCIPAL!$I$54,L177=PRINCIPAL!$I$54+PRINCIPAL!$I$54,L177=PRINCIPAL!$I$54+PRINCIPAL!$I$54+PRINCIPAL!$I$54),0,IF(L177=PRINCIPAL!$J$54,VLOOKUP($N$165,'Banco de Dados'!$B$4:$J$50,6,FALSE)*(1-(PRINCIPAL!$K$54/100)),IF(L177=PRINCIPAL!$L$54,VLOOKUP($N$165,'Banco de Dados'!$B$4:$J$50,6,FALSE)*(1-(PRINCIPAL!$M$54/100)),IF(L177=PRINCIPAL!$N$54,VLOOKUP($N$165,'Banco de Dados'!$B$4:$J$50,6,FALSE)*(1-(PRINCIPAL!$O$54/100)),VLOOKUP($N$165,'Banco de Dados'!$B$4:$J$50,6,FALSE)))))))))),"")</f>
        <v/>
      </c>
      <c r="N177" s="25" t="str">
        <f>IFERROR(M177*(IFERROR(VLOOKUP($N$165,'Banco de Dados'!$B$4:$J$50,4,FALSE),"ERRO")),"")</f>
        <v/>
      </c>
      <c r="O177" s="25" t="str">
        <f t="shared" si="104"/>
        <v/>
      </c>
      <c r="P177" s="103" t="str">
        <f>IFERROR(O177*(C177*(PRINCIPAL!$G$54/100))*0.47*(44/12),"")</f>
        <v/>
      </c>
      <c r="Q177" s="107" t="str">
        <f t="shared" si="120"/>
        <v/>
      </c>
      <c r="R177" s="29" t="str">
        <f>IFERROR(IF(AND(PRINCIPAL!$H$55&lt;&gt;"",OR(L177=PRINCIPAL!$I$55,L177=PRINCIPAL!$I$55+PRINCIPAL!$I$55,L177=PRINCIPAL!$I$55+PRINCIPAL!$I$55+PRINCIPAL!$I$55)),0,IF(AND(PRINCIPAL!$H$55&lt;&gt;"",L177=PRINCIPAL!$J$55),VLOOKUP($S$165,'Banco de Dados'!$B$4:$J$50,8,FALSE)*PRINCIPAL!$H$55*(1-(PRINCIPAL!$K$55/100)),IF(AND(PRINCIPAL!$H$55&lt;&gt;"",L177=PRINCIPAL!$L$55),VLOOKUP($S$165,'Banco de Dados'!$B$4:$J$50,8,FALSE)*PRINCIPAL!$H$55*(1-(PRINCIPAL!$M$55/100)),IF(AND(PRINCIPAL!$H$55&lt;&gt;"",L177=PRINCIPAL!$N$55),VLOOKUP($S$165,'Banco de Dados'!$B$4:$J$50,8,FALSE)*PRINCIPAL!$H$55*(1-(PRINCIPAL!$O$55/100)),IF(PRINCIPAL!$H$55&lt;&gt;"",VLOOKUP($S$165,'Banco de Dados'!$B$4:$J$50,8,FALSE)*PRINCIPAL!$H$55,IF(OR(L177=PRINCIPAL!$I$55,L177=PRINCIPAL!$I$55+PRINCIPAL!$I$55,L177=PRINCIPAL!$I$55+PRINCIPAL!$I$55+PRINCIPAL!$I$55),0,IF(L177=PRINCIPAL!$J$55,VLOOKUP($S$165,'Banco de Dados'!$B$4:$J$50,6,FALSE)*(1-(PRINCIPAL!$K$55/100)),IF(L177=PRINCIPAL!$L$55,VLOOKUP($S$165,'Banco de Dados'!$B$4:$J$50,6,FALSE)*(1-(PRINCIPAL!$M$55/100)),IF(L177=PRINCIPAL!$N$55,VLOOKUP($S$165,'Banco de Dados'!$B$4:$J$50,6,FALSE)*(1-(PRINCIPAL!$O$55/100)),VLOOKUP($S$165,'Banco de Dados'!$B$4:$J$50,6,FALSE)))))))))),"")</f>
        <v/>
      </c>
      <c r="S177" s="29" t="str">
        <f>IFERROR(R177*(IFERROR(VLOOKUP($S$165,'Banco de Dados'!$B$4:$J$50,4,FALSE),"ERRO")),"")</f>
        <v/>
      </c>
      <c r="T177" s="29" t="str">
        <f t="shared" si="105"/>
        <v/>
      </c>
      <c r="U177" s="103" t="str">
        <f>IFERROR(T177*(C177*(PRINCIPAL!$G$55/100))*0.47*(44/12),"")</f>
        <v/>
      </c>
      <c r="V177" s="103" t="str">
        <f t="shared" si="121"/>
        <v/>
      </c>
      <c r="W177" s="30" t="str">
        <f>IFERROR(IF(AND(PRINCIPAL!$H$56&lt;&gt;"",OR(L177=PRINCIPAL!$I$56,L177=PRINCIPAL!$I$56+PRINCIPAL!$I$56,L177=PRINCIPAL!$I$56+PRINCIPAL!$I$56+PRINCIPAL!$I$56)),0,IF(AND(PRINCIPAL!$H$56&lt;&gt;"",L177=PRINCIPAL!$J$56),VLOOKUP($X$165,'Banco de Dados'!$B$4:$J$50,8,FALSE)*PRINCIPAL!$H$56*(1-(PRINCIPAL!$K$56/100)),IF(AND(PRINCIPAL!$H$56&lt;&gt;"",L177=PRINCIPAL!$L$56),VLOOKUP($X$165,'Banco de Dados'!$B$4:$J$50,8,FALSE)*PRINCIPAL!$H$56*(1-(PRINCIPAL!$M$56/100)),IF(AND(PRINCIPAL!$H$56&lt;&gt;"",L177=PRINCIPAL!$N$56),VLOOKUP($X$165,'Banco de Dados'!$B$4:$J$50,8,FALSE)*PRINCIPAL!$H$56*(1-(PRINCIPAL!$O$56/100)),IF(PRINCIPAL!$H$56&lt;&gt;"",VLOOKUP($X$165,'Banco de Dados'!$B$4:$J$50,8,FALSE)*PRINCIPAL!$H$56,IF(OR(L177=PRINCIPAL!$I$56,L177=PRINCIPAL!$I$56+PRINCIPAL!$I$56,L177=PRINCIPAL!$I$56+PRINCIPAL!$I$56+PRINCIPAL!$I$56),0,IF(L177=PRINCIPAL!$J$56,VLOOKUP($X$165,'Banco de Dados'!$B$4:$J$50,6,FALSE)*(1-(PRINCIPAL!$K$56/100)),IF(L177=PRINCIPAL!$L$56,VLOOKUP($X$165,'Banco de Dados'!$B$4:$J$50,6,FALSE)*(1-(PRINCIPAL!$M$56/100)),IF(L177=PRINCIPAL!$N$56,VLOOKUP($X$165,'Banco de Dados'!$B$4:$J$50,6,FALSE)*(1-(PRINCIPAL!$O$56/100)),VLOOKUP($X$165,'Banco de Dados'!$B$4:$J$50,6,FALSE)))))))))),"")</f>
        <v/>
      </c>
      <c r="X177" s="29" t="str">
        <f>IFERROR(W177*(IFERROR(VLOOKUP($X$165,'Banco de Dados'!$B$4:$J$50,4,FALSE),"ERRO")),"")</f>
        <v/>
      </c>
      <c r="Y177" s="29" t="str">
        <f t="shared" si="115"/>
        <v/>
      </c>
      <c r="Z177" s="103" t="str">
        <f>IFERROR(Y177*(C177*(PRINCIPAL!$G$56/100))*0.47*(44/12),"")</f>
        <v/>
      </c>
      <c r="AA177" s="111" t="str">
        <f t="shared" si="116"/>
        <v/>
      </c>
      <c r="AB177" s="30" t="str">
        <f>IFERROR(IF(AND(PRINCIPAL!$H$57&lt;&gt;"",OR(L177=PRINCIPAL!$I$57,L177=PRINCIPAL!$I$57+PRINCIPAL!$I$57,L177=PRINCIPAL!$I$57+PRINCIPAL!$I$57+PRINCIPAL!$I$57)),0,IF(AND(PRINCIPAL!$H$57&lt;&gt;"",L177=PRINCIPAL!$J$57),VLOOKUP($AC$165,'Banco de Dados'!$B$4:$J$50,8,FALSE)*PRINCIPAL!$H$57*(1-(PRINCIPAL!$K$57/100)),IF(AND(PRINCIPAL!$H$57&lt;&gt;"",L177=PRINCIPAL!$L$57),VLOOKUP($AC$165,'Banco de Dados'!$B$4:$J$50,8,FALSE)*PRINCIPAL!$H$57*(1-(PRINCIPAL!$M$57/100)),IF(AND(PRINCIPAL!$H$57&lt;&gt;"",L177=PRINCIPAL!$N$57),VLOOKUP($AC$165,'Banco de Dados'!$B$4:$J$50,8,FALSE)*PRINCIPAL!$H$57*(1-(PRINCIPAL!$O$57/100)),IF(PRINCIPAL!$H$57&lt;&gt;"",VLOOKUP($AC$165,'Banco de Dados'!$B$4:$J$50,8,FALSE)*PRINCIPAL!$H$57,IF(OR(L177=PRINCIPAL!$I$57,L177=PRINCIPAL!$I$57+PRINCIPAL!$I$57,L177=PRINCIPAL!$I$57+PRINCIPAL!$I$57+PRINCIPAL!$I$57),0,IF(L177=PRINCIPAL!$J$57,VLOOKUP($AC$165,'Banco de Dados'!$B$4:$J$50,6,FALSE)*(1-(PRINCIPAL!$K$57/100)),IF(L177=PRINCIPAL!$L$57,VLOOKUP($AC$165,'Banco de Dados'!$B$4:$J$50,6,FALSE)*(1-(PRINCIPAL!$M$57/100)),IF(L177=PRINCIPAL!$N$57,VLOOKUP($AC$165,'Banco de Dados'!$B$4:$J$50,6,FALSE)*(1-(PRINCIPAL!$O$57/100)),VLOOKUP($AC$165,'Banco de Dados'!$B$4:$J$50,6,FALSE)))))))))),"")</f>
        <v/>
      </c>
      <c r="AC177" s="29" t="str">
        <f>IFERROR(AB177*(IFERROR(VLOOKUP($AC$165,'Banco de Dados'!$B$4:$J$50,4,FALSE),"ERRO")),"")</f>
        <v/>
      </c>
      <c r="AD177" s="29" t="str">
        <f t="shared" si="106"/>
        <v/>
      </c>
      <c r="AE177" s="103" t="str">
        <f>IFERROR(AD177*(C177*(PRINCIPAL!$G$57/100))*0.47*(44/12),"")</f>
        <v/>
      </c>
      <c r="AF177" s="111" t="str">
        <f t="shared" si="107"/>
        <v/>
      </c>
      <c r="AG177" s="30" t="str">
        <f>IFERROR(IF(AND(PRINCIPAL!$H$58&lt;&gt;"",OR(L177=PRINCIPAL!$I$58,L177=PRINCIPAL!$I$58+PRINCIPAL!$I$58,L177=PRINCIPAL!$I$58+PRINCIPAL!$I$58+PRINCIPAL!$I$58)),0,IF(AND(PRINCIPAL!$H$58&lt;&gt;"",L177=PRINCIPAL!$J$58),VLOOKUP($AH$165,'Banco de Dados'!$B$4:$J$50,8,FALSE)*PRINCIPAL!$H$58*(1-(PRINCIPAL!$K$58/100)),IF(AND(PRINCIPAL!$H$58&lt;&gt;"",L177=PRINCIPAL!$L$58),VLOOKUP($AH$165,'Banco de Dados'!$B$4:$J$50,8,FALSE)*PRINCIPAL!$H$58*(1-(PRINCIPAL!$M$58/100)),IF(AND(PRINCIPAL!$H$58&lt;&gt;"",L177=PRINCIPAL!$N$58),VLOOKUP($AH$165,'Banco de Dados'!$B$4:$J$50,8,FALSE)*PRINCIPAL!$H$58*(1-(PRINCIPAL!$O$58/100)),IF(PRINCIPAL!$H$58&lt;&gt;"",VLOOKUP($AH$165,'Banco de Dados'!$B$4:$J$50,8,FALSE)*PRINCIPAL!$H$58,IF(OR(L177=PRINCIPAL!$I$58,L177=PRINCIPAL!$I$58+PRINCIPAL!$I$58,L177=PRINCIPAL!$I$58+PRINCIPAL!$I$58+PRINCIPAL!$I$58),0,IF(L177=PRINCIPAL!$J$58,VLOOKUP($AH$165,'Banco de Dados'!$B$4:$J$50,6,FALSE)*(1-(PRINCIPAL!$K$58/100)),IF(L177=PRINCIPAL!$L$58,VLOOKUP($AH$165,'Banco de Dados'!$B$4:$J$50,6,FALSE)*(1-(PRINCIPAL!$M$58/100)),IF(L177=PRINCIPAL!$N$58,VLOOKUP($AH$165,'Banco de Dados'!$B$4:$J$50,6,FALSE)*(1-(PRINCIPAL!$O$58/100)),VLOOKUP($AH$165,'Banco de Dados'!$B$4:$J$50,6,FALSE)))))))))),"")</f>
        <v/>
      </c>
      <c r="AH177" s="29" t="str">
        <f>IFERROR(AG177*(IFERROR(VLOOKUP($AH$165,'Banco de Dados'!$B$4:$J$50,4,FALSE),"ERRO")),"")</f>
        <v/>
      </c>
      <c r="AI177" s="29" t="str">
        <f t="shared" si="108"/>
        <v/>
      </c>
      <c r="AJ177" s="103" t="str">
        <f>IFERROR(AI177*(C177*(PRINCIPAL!$G$58/100))*0.47*(44/12),"")</f>
        <v/>
      </c>
      <c r="AK177" s="111" t="str">
        <f t="shared" si="117"/>
        <v/>
      </c>
      <c r="AL177" s="30" t="str">
        <f>IFERROR(IF(AND(PRINCIPAL!$H$59&lt;&gt;"",OR(L177=PRINCIPAL!$I$59,L177=PRINCIPAL!$I$59+PRINCIPAL!$I$59,L177=PRINCIPAL!$I$59+PRINCIPAL!$I$59+PRINCIPAL!$I$59)),0,IF(AND(PRINCIPAL!$H$59&lt;&gt;"",L177=PRINCIPAL!$J$59),VLOOKUP($AM$165,'Banco de Dados'!$B$4:$J$50,8,FALSE)*PRINCIPAL!$H$59*(1-(PRINCIPAL!$K$59/100)),IF(AND(PRINCIPAL!$H$59&lt;&gt;"",L177=PRINCIPAL!$L$59),VLOOKUP($AM$165,'Banco de Dados'!$B$4:$J$50,8,FALSE)*PRINCIPAL!$H$59*(1-(PRINCIPAL!$M$59/100)),IF(AND(PRINCIPAL!$H$59&lt;&gt;"",L177=PRINCIPAL!$N$59),VLOOKUP($AM$165,'Banco de Dados'!$B$4:$J$50,8,FALSE)*PRINCIPAL!$H$59*(1-(PRINCIPAL!$O$59/100)),IF(PRINCIPAL!$H$59&lt;&gt;"",VLOOKUP($AM$165,'Banco de Dados'!$B$4:$J$50,8,FALSE)*PRINCIPAL!$H$59,IF(OR(L177=PRINCIPAL!$I$59,L177=PRINCIPAL!$I$59+PRINCIPAL!$I$59,L177=PRINCIPAL!$I$59+PRINCIPAL!$I$59+PRINCIPAL!$I$59),0,IF(L177=PRINCIPAL!$J$59,VLOOKUP($AM$165,'Banco de Dados'!$B$4:$J$50,6,FALSE)*(1-(PRINCIPAL!$K$59/100)),IF(L177=PRINCIPAL!$L$59,VLOOKUP($AM$165,'Banco de Dados'!$B$4:$J$50,6,FALSE)*(1-(PRINCIPAL!$M$59/100)),IF(L177=PRINCIPAL!$N$59,VLOOKUP($AM$165,'Banco de Dados'!$B$4:$J$50,6,FALSE)*(1-(PRINCIPAL!$O$59/100)),VLOOKUP($AM$165,'Banco de Dados'!$B$4:$J$50,6,FALSE)))))))))),"")</f>
        <v/>
      </c>
      <c r="AM177" s="29" t="str">
        <f>IFERROR(AL177*(IFERROR(VLOOKUP($AM$165,'Banco de Dados'!$B$4:$J$50,4,FALSE),"ERRO")),"")</f>
        <v/>
      </c>
      <c r="AN177" s="29" t="str">
        <f t="shared" si="109"/>
        <v/>
      </c>
      <c r="AO177" s="103" t="str">
        <f>IFERROR(AN177*(C177*(PRINCIPAL!$G$59/100))*0.47*(44/12),"")</f>
        <v/>
      </c>
      <c r="AP177" s="111" t="str">
        <f t="shared" si="110"/>
        <v/>
      </c>
      <c r="AQ177" s="30" t="str">
        <f>IFERROR(IF(AND(PRINCIPAL!$H$60&lt;&gt;"",OR(L177=PRINCIPAL!$I$60,L177=PRINCIPAL!$I$60+PRINCIPAL!$I$60,L177=PRINCIPAL!$I$60+PRINCIPAL!$I$60+PRINCIPAL!$I$60)),0,IF(AND(PRINCIPAL!$H$60&lt;&gt;"",L177=PRINCIPAL!$J$60),VLOOKUP($AR$165,'Banco de Dados'!$B$4:$J$50,8,FALSE)*PRINCIPAL!$H$60*(1-(PRINCIPAL!$K$60/100)),IF(AND(PRINCIPAL!$H$60&lt;&gt;"",L177=PRINCIPAL!$L$60),VLOOKUP($AR$165,'Banco de Dados'!$B$4:$J$50,8,FALSE)*PRINCIPAL!$H$60*(1-(PRINCIPAL!$M$60/100)),IF(AND(PRINCIPAL!$H$60&lt;&gt;"",L177=PRINCIPAL!$N$60),VLOOKUP($AR$165,'Banco de Dados'!$B$4:$J$50,8,FALSE)*PRINCIPAL!$H$60*(1-(PRINCIPAL!$O$60/100)),IF(PRINCIPAL!$H$60&lt;&gt;"",VLOOKUP($AR$165,'Banco de Dados'!$B$4:$J$50,8,FALSE)*PRINCIPAL!$H$60,IF(OR(L177=PRINCIPAL!$I$60,L177=PRINCIPAL!$I$60+PRINCIPAL!$I$60,L177=PRINCIPAL!$I$60+PRINCIPAL!$I$60+PRINCIPAL!$I$60),0,IF(L177=PRINCIPAL!$J$60,VLOOKUP($AR$165,'Banco de Dados'!$B$4:$J$50,6,FALSE)*(1-(PRINCIPAL!$K$60/100)),IF(L177=PRINCIPAL!$L$60,VLOOKUP($AR$165,'Banco de Dados'!$B$4:$J$50,6,FALSE)*(1-(PRINCIPAL!$M$60/100)),IF(L177=PRINCIPAL!$N$60,VLOOKUP($AR$165,'Banco de Dados'!$B$4:$J$50,6,FALSE)*(1-(PRINCIPAL!$O$60/100)),VLOOKUP($AR$165,'Banco de Dados'!$B$4:$J$50,6,FALSE)))))))))),"")</f>
        <v/>
      </c>
      <c r="AR177" s="29" t="str">
        <f>IFERROR(AQ177*(IFERROR(VLOOKUP($AR$165,'Banco de Dados'!$B$4:$J$50,4,FALSE),"ERRO")),"")</f>
        <v/>
      </c>
      <c r="AS177" s="29" t="str">
        <f t="shared" si="111"/>
        <v/>
      </c>
      <c r="AT177" s="103" t="str">
        <f>IFERROR(AS177*(C177*(PRINCIPAL!$G$60/100))*0.47*(44/12),"")</f>
        <v/>
      </c>
      <c r="AU177" s="111" t="str">
        <f t="shared" si="112"/>
        <v/>
      </c>
      <c r="AV177" s="30" t="str">
        <f>IFERROR(IF(AND(PRINCIPAL!$H$61&lt;&gt;"",OR(L177=PRINCIPAL!$I$61,L177=PRINCIPAL!$I$61+PRINCIPAL!$I$61,L177=PRINCIPAL!$I$61+PRINCIPAL!$I$61+PRINCIPAL!$I$61)),0,IF(AND(PRINCIPAL!$H$61&lt;&gt;"",L177=PRINCIPAL!$J$61),VLOOKUP($AW$165,'Banco de Dados'!$B$4:$J$50,8,FALSE)*PRINCIPAL!$H$61*(1-(PRINCIPAL!$K$61/100)),IF(AND(PRINCIPAL!$H$61&lt;&gt;"",L177=PRINCIPAL!$L$61),VLOOKUP($AW$165,'Banco de Dados'!$B$4:$J$50,8,FALSE)*PRINCIPAL!$H$61*(1-(PRINCIPAL!$M$61/100)),IF(AND(PRINCIPAL!$H$61&lt;&gt;"",L177=PRINCIPAL!$N$61),VLOOKUP($AW$165,'Banco de Dados'!$B$4:$J$50,8,FALSE)*PRINCIPAL!$H$61*(1-(PRINCIPAL!$O$61/100)),IF(PRINCIPAL!$H$61&lt;&gt;"",VLOOKUP($AW$165,'Banco de Dados'!$B$4:$J$50,8,FALSE)*PRINCIPAL!$H$61,IF(OR(L177=PRINCIPAL!$I$61,L177=PRINCIPAL!$I$61+PRINCIPAL!$I$61,L177=PRINCIPAL!$I$61+PRINCIPAL!$I$61+PRINCIPAL!$I$61),0,IF(L177=PRINCIPAL!$J$61,VLOOKUP($AW$165,'Banco de Dados'!$B$4:$J$50,6,FALSE)*(1-(PRINCIPAL!$K$61/100)),IF(L177=PRINCIPAL!$L$61,VLOOKUP($AW$165,'Banco de Dados'!$B$4:$J$50,6,FALSE)*(1-(PRINCIPAL!$M$61/100)),IF(L177=PRINCIPAL!$N$61,VLOOKUP($AW$165,'Banco de Dados'!$B$4:$J$50,6,FALSE)*(1-(PRINCIPAL!$O$61/100)),VLOOKUP($AW$165,'Banco de Dados'!$B$4:$J$50,6,FALSE)))))))))),"")</f>
        <v/>
      </c>
      <c r="AW177" s="29" t="str">
        <f>IFERROR(AV177*(IFERROR(VLOOKUP($AW$165,'Banco de Dados'!$B$4:$J$50,4,FALSE),"ERRO")),"")</f>
        <v/>
      </c>
      <c r="AX177" s="29" t="str">
        <f t="shared" si="113"/>
        <v/>
      </c>
      <c r="AY177" s="103" t="str">
        <f>IFERROR(AX177*(C177*(PRINCIPAL!$G$61/100))*0.47*(44/12),"")</f>
        <v/>
      </c>
      <c r="AZ177" s="111" t="str">
        <f t="shared" si="118"/>
        <v/>
      </c>
      <c r="BA177" s="30" t="str">
        <f>IFERROR(IF(AND(PRINCIPAL!$H$62&lt;&gt;"",OR(L177=PRINCIPAL!$I$62,L177=PRINCIPAL!$I$62+PRINCIPAL!$I$62,L177=PRINCIPAL!$I$62+PRINCIPAL!$I$62+PRINCIPAL!$I$62)),0,IF(AND(PRINCIPAL!$H$62&lt;&gt;"",L177=PRINCIPAL!$J$62),VLOOKUP($BB$165,'Banco de Dados'!$B$4:$J$50,8,FALSE)*PRINCIPAL!$H$62*(1-(PRINCIPAL!$K$62/100)),IF(AND(PRINCIPAL!$H$62&lt;&gt;"",L177=PRINCIPAL!$L$62),VLOOKUP($BB$165,'Banco de Dados'!$B$4:$J$50,8,FALSE)*PRINCIPAL!$H$62*(1-(PRINCIPAL!$M$62/100)),IF(AND(PRINCIPAL!$H$62&lt;&gt;"",L177=PRINCIPAL!$N$62),VLOOKUP($BB$165,'Banco de Dados'!$B$4:$J$50,8,FALSE)*PRINCIPAL!$H$62*(1-(PRINCIPAL!$O$62/100)),IF(PRINCIPAL!$H$62&lt;&gt;"",VLOOKUP($BB$165,'Banco de Dados'!$B$4:$J$50,8,FALSE)*PRINCIPAL!$H$62,IF(OR(L177=PRINCIPAL!$I$62,L177=PRINCIPAL!$I$62+PRINCIPAL!$I$62,L177=PRINCIPAL!$I$62+PRINCIPAL!$I$62+PRINCIPAL!$I$62),0,IF(L177=PRINCIPAL!$J$62,VLOOKUP($BB$165,'Banco de Dados'!$B$4:$J$50,6,FALSE)*(1-(PRINCIPAL!$K$62/100)),IF(L177=PRINCIPAL!$L$62,VLOOKUP($BB$165,'Banco de Dados'!$B$4:$J$50,6,FALSE)*(1-(PRINCIPAL!$M$62/100)),IF(L177=PRINCIPAL!$N$62,VLOOKUP($BB$165,'Banco de Dados'!$B$4:$J$50,6,FALSE)*(1-(PRINCIPAL!$O$62/100)),VLOOKUP($BB$165,'Banco de Dados'!$B$4:$J$50,6,FALSE)))))))))),"")</f>
        <v/>
      </c>
      <c r="BB177" s="29" t="str">
        <f>IFERROR(BA177*(IFERROR(VLOOKUP($BB$165,'Banco de Dados'!$B$4:$J$50,4,FALSE),"ERRO")),"")</f>
        <v/>
      </c>
      <c r="BC177" s="29" t="str">
        <f t="shared" si="119"/>
        <v/>
      </c>
      <c r="BD177" s="103" t="str">
        <f>IFERROR(BC177*(C177*(PRINCIPAL!$G$62/100))*0.47*(44/12),"")</f>
        <v/>
      </c>
      <c r="BE177" s="111" t="str">
        <f t="shared" si="98"/>
        <v/>
      </c>
      <c r="BF177" s="30" t="str">
        <f>IFERROR(IF(AND(PRINCIPAL!$H$63&lt;&gt;"",OR(L177=PRINCIPAL!$I$63,L177=PRINCIPAL!$I$63+PRINCIPAL!$I$63,L177=PRINCIPAL!$I$63+PRINCIPAL!$I$63+PRINCIPAL!$I$63)),0,IF(AND(PRINCIPAL!$H$63&lt;&gt;"",L177=PRINCIPAL!$J$63),VLOOKUP($BG$165,'Banco de Dados'!$B$4:$J$50,8,FALSE)*PRINCIPAL!$H$63*(1-(PRINCIPAL!$K$63/100)),IF(AND(PRINCIPAL!$H$63&lt;&gt;"",L177=PRINCIPAL!$L$63),VLOOKUP($BG$165,'Banco de Dados'!$B$4:$J$50,8,FALSE)*PRINCIPAL!$H$63*(1-(PRINCIPAL!$M$63/100)),IF(AND(PRINCIPAL!$H$63&lt;&gt;"",L177=PRINCIPAL!$N$63),VLOOKUP($BG$165,'Banco de Dados'!$B$4:$J$50,8,FALSE)*PRINCIPAL!$H$63*(1-(PRINCIPAL!$O$63/100)),IF(PRINCIPAL!$H$63&lt;&gt;"",VLOOKUP($BG$165,'Banco de Dados'!$B$4:$J$50,8,FALSE)*PRINCIPAL!$H$63,IF(OR(L177=PRINCIPAL!$I$63,L177=PRINCIPAL!$I$63+PRINCIPAL!$I$63,L177=PRINCIPAL!$I$63+PRINCIPAL!$I$63+PRINCIPAL!$I$63),0,IF(L177=PRINCIPAL!$J$63,VLOOKUP($BG$165,'Banco de Dados'!$B$4:$J$50,6,FALSE)*(1-(PRINCIPAL!$K$63/100)),IF(L177=PRINCIPAL!$L$63,VLOOKUP($BG$165,'Banco de Dados'!$B$4:$J$50,6,FALSE)*(1-(PRINCIPAL!$M$63/100)),IF(L177=PRINCIPAL!$N$63,VLOOKUP($BG$165,'Banco de Dados'!$B$4:$J$50,6,FALSE)*(1-(PRINCIPAL!$O$63/100)),VLOOKUP($BG$165,'Banco de Dados'!$B$4:$J$50,6,FALSE)))))))))),"")</f>
        <v/>
      </c>
      <c r="BG177" s="29" t="str">
        <f>IFERROR(BF177*(IFERROR(VLOOKUP($BG$165,'Banco de Dados'!$B$4:$J$50,4,FALSE),"ERRO")),"")</f>
        <v/>
      </c>
      <c r="BH177" s="29" t="str">
        <f t="shared" si="114"/>
        <v/>
      </c>
      <c r="BI177" s="103" t="str">
        <f>IFERROR(BH177*(C177*(PRINCIPAL!$G$63/100))*0.47*(44/12),"")</f>
        <v/>
      </c>
      <c r="BJ177" s="102" t="str">
        <f t="shared" si="99"/>
        <v/>
      </c>
    </row>
    <row r="178" spans="2:62" ht="12.75" customHeight="1" x14ac:dyDescent="0.3">
      <c r="B178" s="326">
        <f t="shared" si="100"/>
        <v>2031</v>
      </c>
      <c r="C178" s="340"/>
      <c r="D178" s="1"/>
      <c r="E178" s="116">
        <v>11</v>
      </c>
      <c r="F178" s="24" t="str">
        <f>IFERROR(VLOOKUP($G$165,'Banco de Dados'!$B$4:$J$50,6,FALSE),"")</f>
        <v/>
      </c>
      <c r="G178" s="25" t="str">
        <f>IFERROR(F178*(IFERROR(VLOOKUP($G$165,'Banco de Dados'!$B$4:$J$50,4,FALSE),"ERRO")),"")</f>
        <v/>
      </c>
      <c r="H178" s="25" t="str">
        <f t="shared" si="101"/>
        <v/>
      </c>
      <c r="I178" s="103" t="str">
        <f t="shared" si="102"/>
        <v/>
      </c>
      <c r="J178" s="117" t="str">
        <f t="shared" si="103"/>
        <v/>
      </c>
      <c r="K178" s="1"/>
      <c r="L178" s="91">
        <v>11</v>
      </c>
      <c r="M178" s="24" t="str">
        <f>IFERROR(IF(AND(PRINCIPAL!$H$54&lt;&gt;"",OR(L178=PRINCIPAL!$I$54,L178=PRINCIPAL!$I$54+PRINCIPAL!$I$54,L178=PRINCIPAL!$I$54+PRINCIPAL!$I$54+PRINCIPAL!$I$54)),0,IF(AND(PRINCIPAL!$H$54&lt;&gt;"",L178=PRINCIPAL!$J$54),VLOOKUP($N$165,'Banco de Dados'!$B$4:$J$50,8,FALSE)*PRINCIPAL!$H$54*(1-(PRINCIPAL!$K$54/100)),IF(AND(PRINCIPAL!$H$54&lt;&gt;"",L178=PRINCIPAL!$L$54),VLOOKUP($N$165,'Banco de Dados'!$B$4:$J$50,8,FALSE)*PRINCIPAL!$H$54*(1-(PRINCIPAL!$M$54/100)),IF(AND(PRINCIPAL!$H$54&lt;&gt;"",L178=PRINCIPAL!$N$54),VLOOKUP($N$165,'Banco de Dados'!$B$4:$J$50,8,FALSE)*PRINCIPAL!$H$54*(1-(PRINCIPAL!$O$54/100)),IF(PRINCIPAL!$H$54&lt;&gt;"",VLOOKUP($N$165,'Banco de Dados'!$B$4:$J$50,8,FALSE)*PRINCIPAL!$H$54,IF(OR(L178=PRINCIPAL!$I$54,L178=PRINCIPAL!$I$54+PRINCIPAL!$I$54,L178=PRINCIPAL!$I$54+PRINCIPAL!$I$54+PRINCIPAL!$I$54),0,IF(L178=PRINCIPAL!$J$54,VLOOKUP($N$165,'Banco de Dados'!$B$4:$J$50,6,FALSE)*(1-(PRINCIPAL!$K$54/100)),IF(L178=PRINCIPAL!$L$54,VLOOKUP($N$165,'Banco de Dados'!$B$4:$J$50,6,FALSE)*(1-(PRINCIPAL!$M$54/100)),IF(L178=PRINCIPAL!$N$54,VLOOKUP($N$165,'Banco de Dados'!$B$4:$J$50,6,FALSE)*(1-(PRINCIPAL!$O$54/100)),VLOOKUP($N$165,'Banco de Dados'!$B$4:$J$50,6,FALSE)))))))))),"")</f>
        <v/>
      </c>
      <c r="N178" s="25" t="str">
        <f>IFERROR(M178*(IFERROR(VLOOKUP($N$165,'Banco de Dados'!$B$4:$J$50,4,FALSE),"ERRO")),"")</f>
        <v/>
      </c>
      <c r="O178" s="25" t="str">
        <f t="shared" si="104"/>
        <v/>
      </c>
      <c r="P178" s="103" t="str">
        <f>IFERROR(O178*(C178*(PRINCIPAL!$G$54/100))*0.47*(44/12),"")</f>
        <v/>
      </c>
      <c r="Q178" s="107" t="str">
        <f t="shared" si="120"/>
        <v/>
      </c>
      <c r="R178" s="29" t="str">
        <f>IFERROR(IF(AND(PRINCIPAL!$H$55&lt;&gt;"",OR(L178=PRINCIPAL!$I$55,L178=PRINCIPAL!$I$55+PRINCIPAL!$I$55,L178=PRINCIPAL!$I$55+PRINCIPAL!$I$55+PRINCIPAL!$I$55)),0,IF(AND(PRINCIPAL!$H$55&lt;&gt;"",L178=PRINCIPAL!$J$55),VLOOKUP($S$165,'Banco de Dados'!$B$4:$J$50,8,FALSE)*PRINCIPAL!$H$55*(1-(PRINCIPAL!$K$55/100)),IF(AND(PRINCIPAL!$H$55&lt;&gt;"",L178=PRINCIPAL!$L$55),VLOOKUP($S$165,'Banco de Dados'!$B$4:$J$50,8,FALSE)*PRINCIPAL!$H$55*(1-(PRINCIPAL!$M$55/100)),IF(AND(PRINCIPAL!$H$55&lt;&gt;"",L178=PRINCIPAL!$N$55),VLOOKUP($S$165,'Banco de Dados'!$B$4:$J$50,8,FALSE)*PRINCIPAL!$H$55*(1-(PRINCIPAL!$O$55/100)),IF(PRINCIPAL!$H$55&lt;&gt;"",VLOOKUP($S$165,'Banco de Dados'!$B$4:$J$50,8,FALSE)*PRINCIPAL!$H$55,IF(OR(L178=PRINCIPAL!$I$55,L178=PRINCIPAL!$I$55+PRINCIPAL!$I$55,L178=PRINCIPAL!$I$55+PRINCIPAL!$I$55+PRINCIPAL!$I$55),0,IF(L178=PRINCIPAL!$J$55,VLOOKUP($S$165,'Banco de Dados'!$B$4:$J$50,6,FALSE)*(1-(PRINCIPAL!$K$55/100)),IF(L178=PRINCIPAL!$L$55,VLOOKUP($S$165,'Banco de Dados'!$B$4:$J$50,6,FALSE)*(1-(PRINCIPAL!$M$55/100)),IF(L178=PRINCIPAL!$N$55,VLOOKUP($S$165,'Banco de Dados'!$B$4:$J$50,6,FALSE)*(1-(PRINCIPAL!$O$55/100)),VLOOKUP($S$165,'Banco de Dados'!$B$4:$J$50,6,FALSE)))))))))),"")</f>
        <v/>
      </c>
      <c r="S178" s="29" t="str">
        <f>IFERROR(R178*(IFERROR(VLOOKUP($S$165,'Banco de Dados'!$B$4:$J$50,4,FALSE),"ERRO")),"")</f>
        <v/>
      </c>
      <c r="T178" s="29" t="str">
        <f t="shared" si="105"/>
        <v/>
      </c>
      <c r="U178" s="103" t="str">
        <f>IFERROR(T178*(C178*(PRINCIPAL!$G$55/100))*0.47*(44/12),"")</f>
        <v/>
      </c>
      <c r="V178" s="103" t="str">
        <f t="shared" si="121"/>
        <v/>
      </c>
      <c r="W178" s="30" t="str">
        <f>IFERROR(IF(AND(PRINCIPAL!$H$56&lt;&gt;"",OR(L178=PRINCIPAL!$I$56,L178=PRINCIPAL!$I$56+PRINCIPAL!$I$56,L178=PRINCIPAL!$I$56+PRINCIPAL!$I$56+PRINCIPAL!$I$56)),0,IF(AND(PRINCIPAL!$H$56&lt;&gt;"",L178=PRINCIPAL!$J$56),VLOOKUP($X$165,'Banco de Dados'!$B$4:$J$50,8,FALSE)*PRINCIPAL!$H$56*(1-(PRINCIPAL!$K$56/100)),IF(AND(PRINCIPAL!$H$56&lt;&gt;"",L178=PRINCIPAL!$L$56),VLOOKUP($X$165,'Banco de Dados'!$B$4:$J$50,8,FALSE)*PRINCIPAL!$H$56*(1-(PRINCIPAL!$M$56/100)),IF(AND(PRINCIPAL!$H$56&lt;&gt;"",L178=PRINCIPAL!$N$56),VLOOKUP($X$165,'Banco de Dados'!$B$4:$J$50,8,FALSE)*PRINCIPAL!$H$56*(1-(PRINCIPAL!$O$56/100)),IF(PRINCIPAL!$H$56&lt;&gt;"",VLOOKUP($X$165,'Banco de Dados'!$B$4:$J$50,8,FALSE)*PRINCIPAL!$H$56,IF(OR(L178=PRINCIPAL!$I$56,L178=PRINCIPAL!$I$56+PRINCIPAL!$I$56,L178=PRINCIPAL!$I$56+PRINCIPAL!$I$56+PRINCIPAL!$I$56),0,IF(L178=PRINCIPAL!$J$56,VLOOKUP($X$165,'Banco de Dados'!$B$4:$J$50,6,FALSE)*(1-(PRINCIPAL!$K$56/100)),IF(L178=PRINCIPAL!$L$56,VLOOKUP($X$165,'Banco de Dados'!$B$4:$J$50,6,FALSE)*(1-(PRINCIPAL!$M$56/100)),IF(L178=PRINCIPAL!$N$56,VLOOKUP($X$165,'Banco de Dados'!$B$4:$J$50,6,FALSE)*(1-(PRINCIPAL!$O$56/100)),VLOOKUP($X$165,'Banco de Dados'!$B$4:$J$50,6,FALSE)))))))))),"")</f>
        <v/>
      </c>
      <c r="X178" s="29" t="str">
        <f>IFERROR(W178*(IFERROR(VLOOKUP($X$165,'Banco de Dados'!$B$4:$J$50,4,FALSE),"ERRO")),"")</f>
        <v/>
      </c>
      <c r="Y178" s="29" t="str">
        <f t="shared" si="115"/>
        <v/>
      </c>
      <c r="Z178" s="103" t="str">
        <f>IFERROR(Y178*(C178*(PRINCIPAL!$G$56/100))*0.47*(44/12),"")</f>
        <v/>
      </c>
      <c r="AA178" s="111" t="str">
        <f t="shared" si="116"/>
        <v/>
      </c>
      <c r="AB178" s="30" t="str">
        <f>IFERROR(IF(AND(PRINCIPAL!$H$57&lt;&gt;"",OR(L178=PRINCIPAL!$I$57,L178=PRINCIPAL!$I$57+PRINCIPAL!$I$57,L178=PRINCIPAL!$I$57+PRINCIPAL!$I$57+PRINCIPAL!$I$57)),0,IF(AND(PRINCIPAL!$H$57&lt;&gt;"",L178=PRINCIPAL!$J$57),VLOOKUP($AC$165,'Banco de Dados'!$B$4:$J$50,8,FALSE)*PRINCIPAL!$H$57*(1-(PRINCIPAL!$K$57/100)),IF(AND(PRINCIPAL!$H$57&lt;&gt;"",L178=PRINCIPAL!$L$57),VLOOKUP($AC$165,'Banco de Dados'!$B$4:$J$50,8,FALSE)*PRINCIPAL!$H$57*(1-(PRINCIPAL!$M$57/100)),IF(AND(PRINCIPAL!$H$57&lt;&gt;"",L178=PRINCIPAL!$N$57),VLOOKUP($AC$165,'Banco de Dados'!$B$4:$J$50,8,FALSE)*PRINCIPAL!$H$57*(1-(PRINCIPAL!$O$57/100)),IF(PRINCIPAL!$H$57&lt;&gt;"",VLOOKUP($AC$165,'Banco de Dados'!$B$4:$J$50,8,FALSE)*PRINCIPAL!$H$57,IF(OR(L178=PRINCIPAL!$I$57,L178=PRINCIPAL!$I$57+PRINCIPAL!$I$57,L178=PRINCIPAL!$I$57+PRINCIPAL!$I$57+PRINCIPAL!$I$57),0,IF(L178=PRINCIPAL!$J$57,VLOOKUP($AC$165,'Banco de Dados'!$B$4:$J$50,6,FALSE)*(1-(PRINCIPAL!$K$57/100)),IF(L178=PRINCIPAL!$L$57,VLOOKUP($AC$165,'Banco de Dados'!$B$4:$J$50,6,FALSE)*(1-(PRINCIPAL!$M$57/100)),IF(L178=PRINCIPAL!$N$57,VLOOKUP($AC$165,'Banco de Dados'!$B$4:$J$50,6,FALSE)*(1-(PRINCIPAL!$O$57/100)),VLOOKUP($AC$165,'Banco de Dados'!$B$4:$J$50,6,FALSE)))))))))),"")</f>
        <v/>
      </c>
      <c r="AC178" s="29" t="str">
        <f>IFERROR(AB178*(IFERROR(VLOOKUP($AC$165,'Banco de Dados'!$B$4:$J$50,4,FALSE),"ERRO")),"")</f>
        <v/>
      </c>
      <c r="AD178" s="29" t="str">
        <f t="shared" si="106"/>
        <v/>
      </c>
      <c r="AE178" s="103" t="str">
        <f>IFERROR(AD178*(C178*(PRINCIPAL!$G$57/100))*0.47*(44/12),"")</f>
        <v/>
      </c>
      <c r="AF178" s="111" t="str">
        <f t="shared" si="107"/>
        <v/>
      </c>
      <c r="AG178" s="30" t="str">
        <f>IFERROR(IF(AND(PRINCIPAL!$H$58&lt;&gt;"",OR(L178=PRINCIPAL!$I$58,L178=PRINCIPAL!$I$58+PRINCIPAL!$I$58,L178=PRINCIPAL!$I$58+PRINCIPAL!$I$58+PRINCIPAL!$I$58)),0,IF(AND(PRINCIPAL!$H$58&lt;&gt;"",L178=PRINCIPAL!$J$58),VLOOKUP($AH$165,'Banco de Dados'!$B$4:$J$50,8,FALSE)*PRINCIPAL!$H$58*(1-(PRINCIPAL!$K$58/100)),IF(AND(PRINCIPAL!$H$58&lt;&gt;"",L178=PRINCIPAL!$L$58),VLOOKUP($AH$165,'Banco de Dados'!$B$4:$J$50,8,FALSE)*PRINCIPAL!$H$58*(1-(PRINCIPAL!$M$58/100)),IF(AND(PRINCIPAL!$H$58&lt;&gt;"",L178=PRINCIPAL!$N$58),VLOOKUP($AH$165,'Banco de Dados'!$B$4:$J$50,8,FALSE)*PRINCIPAL!$H$58*(1-(PRINCIPAL!$O$58/100)),IF(PRINCIPAL!$H$58&lt;&gt;"",VLOOKUP($AH$165,'Banco de Dados'!$B$4:$J$50,8,FALSE)*PRINCIPAL!$H$58,IF(OR(L178=PRINCIPAL!$I$58,L178=PRINCIPAL!$I$58+PRINCIPAL!$I$58,L178=PRINCIPAL!$I$58+PRINCIPAL!$I$58+PRINCIPAL!$I$58),0,IF(L178=PRINCIPAL!$J$58,VLOOKUP($AH$165,'Banco de Dados'!$B$4:$J$50,6,FALSE)*(1-(PRINCIPAL!$K$58/100)),IF(L178=PRINCIPAL!$L$58,VLOOKUP($AH$165,'Banco de Dados'!$B$4:$J$50,6,FALSE)*(1-(PRINCIPAL!$M$58/100)),IF(L178=PRINCIPAL!$N$58,VLOOKUP($AH$165,'Banco de Dados'!$B$4:$J$50,6,FALSE)*(1-(PRINCIPAL!$O$58/100)),VLOOKUP($AH$165,'Banco de Dados'!$B$4:$J$50,6,FALSE)))))))))),"")</f>
        <v/>
      </c>
      <c r="AH178" s="29" t="str">
        <f>IFERROR(AG178*(IFERROR(VLOOKUP($AH$165,'Banco de Dados'!$B$4:$J$50,4,FALSE),"ERRO")),"")</f>
        <v/>
      </c>
      <c r="AI178" s="29" t="str">
        <f t="shared" si="108"/>
        <v/>
      </c>
      <c r="AJ178" s="103" t="str">
        <f>IFERROR(AI178*(C178*(PRINCIPAL!$G$58/100))*0.47*(44/12),"")</f>
        <v/>
      </c>
      <c r="AK178" s="111" t="str">
        <f t="shared" si="117"/>
        <v/>
      </c>
      <c r="AL178" s="30" t="str">
        <f>IFERROR(IF(AND(PRINCIPAL!$H$59&lt;&gt;"",OR(L178=PRINCIPAL!$I$59,L178=PRINCIPAL!$I$59+PRINCIPAL!$I$59,L178=PRINCIPAL!$I$59+PRINCIPAL!$I$59+PRINCIPAL!$I$59)),0,IF(AND(PRINCIPAL!$H$59&lt;&gt;"",L178=PRINCIPAL!$J$59),VLOOKUP($AM$165,'Banco de Dados'!$B$4:$J$50,8,FALSE)*PRINCIPAL!$H$59*(1-(PRINCIPAL!$K$59/100)),IF(AND(PRINCIPAL!$H$59&lt;&gt;"",L178=PRINCIPAL!$L$59),VLOOKUP($AM$165,'Banco de Dados'!$B$4:$J$50,8,FALSE)*PRINCIPAL!$H$59*(1-(PRINCIPAL!$M$59/100)),IF(AND(PRINCIPAL!$H$59&lt;&gt;"",L178=PRINCIPAL!$N$59),VLOOKUP($AM$165,'Banco de Dados'!$B$4:$J$50,8,FALSE)*PRINCIPAL!$H$59*(1-(PRINCIPAL!$O$59/100)),IF(PRINCIPAL!$H$59&lt;&gt;"",VLOOKUP($AM$165,'Banco de Dados'!$B$4:$J$50,8,FALSE)*PRINCIPAL!$H$59,IF(OR(L178=PRINCIPAL!$I$59,L178=PRINCIPAL!$I$59+PRINCIPAL!$I$59,L178=PRINCIPAL!$I$59+PRINCIPAL!$I$59+PRINCIPAL!$I$59),0,IF(L178=PRINCIPAL!$J$59,VLOOKUP($AM$165,'Banco de Dados'!$B$4:$J$50,6,FALSE)*(1-(PRINCIPAL!$K$59/100)),IF(L178=PRINCIPAL!$L$59,VLOOKUP($AM$165,'Banco de Dados'!$B$4:$J$50,6,FALSE)*(1-(PRINCIPAL!$M$59/100)),IF(L178=PRINCIPAL!$N$59,VLOOKUP($AM$165,'Banco de Dados'!$B$4:$J$50,6,FALSE)*(1-(PRINCIPAL!$O$59/100)),VLOOKUP($AM$165,'Banco de Dados'!$B$4:$J$50,6,FALSE)))))))))),"")</f>
        <v/>
      </c>
      <c r="AM178" s="29" t="str">
        <f>IFERROR(AL178*(IFERROR(VLOOKUP($AM$165,'Banco de Dados'!$B$4:$J$50,4,FALSE),"ERRO")),"")</f>
        <v/>
      </c>
      <c r="AN178" s="29" t="str">
        <f t="shared" si="109"/>
        <v/>
      </c>
      <c r="AO178" s="103" t="str">
        <f>IFERROR(AN178*(C178*(PRINCIPAL!$G$59/100))*0.47*(44/12),"")</f>
        <v/>
      </c>
      <c r="AP178" s="111" t="str">
        <f t="shared" si="110"/>
        <v/>
      </c>
      <c r="AQ178" s="30" t="str">
        <f>IFERROR(IF(AND(PRINCIPAL!$H$60&lt;&gt;"",OR(L178=PRINCIPAL!$I$60,L178=PRINCIPAL!$I$60+PRINCIPAL!$I$60,L178=PRINCIPAL!$I$60+PRINCIPAL!$I$60+PRINCIPAL!$I$60)),0,IF(AND(PRINCIPAL!$H$60&lt;&gt;"",L178=PRINCIPAL!$J$60),VLOOKUP($AR$165,'Banco de Dados'!$B$4:$J$50,8,FALSE)*PRINCIPAL!$H$60*(1-(PRINCIPAL!$K$60/100)),IF(AND(PRINCIPAL!$H$60&lt;&gt;"",L178=PRINCIPAL!$L$60),VLOOKUP($AR$165,'Banco de Dados'!$B$4:$J$50,8,FALSE)*PRINCIPAL!$H$60*(1-(PRINCIPAL!$M$60/100)),IF(AND(PRINCIPAL!$H$60&lt;&gt;"",L178=PRINCIPAL!$N$60),VLOOKUP($AR$165,'Banco de Dados'!$B$4:$J$50,8,FALSE)*PRINCIPAL!$H$60*(1-(PRINCIPAL!$O$60/100)),IF(PRINCIPAL!$H$60&lt;&gt;"",VLOOKUP($AR$165,'Banco de Dados'!$B$4:$J$50,8,FALSE)*PRINCIPAL!$H$60,IF(OR(L178=PRINCIPAL!$I$60,L178=PRINCIPAL!$I$60+PRINCIPAL!$I$60,L178=PRINCIPAL!$I$60+PRINCIPAL!$I$60+PRINCIPAL!$I$60),0,IF(L178=PRINCIPAL!$J$60,VLOOKUP($AR$165,'Banco de Dados'!$B$4:$J$50,6,FALSE)*(1-(PRINCIPAL!$K$60/100)),IF(L178=PRINCIPAL!$L$60,VLOOKUP($AR$165,'Banco de Dados'!$B$4:$J$50,6,FALSE)*(1-(PRINCIPAL!$M$60/100)),IF(L178=PRINCIPAL!$N$60,VLOOKUP($AR$165,'Banco de Dados'!$B$4:$J$50,6,FALSE)*(1-(PRINCIPAL!$O$60/100)),VLOOKUP($AR$165,'Banco de Dados'!$B$4:$J$50,6,FALSE)))))))))),"")</f>
        <v/>
      </c>
      <c r="AR178" s="29" t="str">
        <f>IFERROR(AQ178*(IFERROR(VLOOKUP($AR$165,'Banco de Dados'!$B$4:$J$50,4,FALSE),"ERRO")),"")</f>
        <v/>
      </c>
      <c r="AS178" s="29" t="str">
        <f t="shared" si="111"/>
        <v/>
      </c>
      <c r="AT178" s="103" t="str">
        <f>IFERROR(AS178*(C178*(PRINCIPAL!$G$60/100))*0.47*(44/12),"")</f>
        <v/>
      </c>
      <c r="AU178" s="111" t="str">
        <f t="shared" si="112"/>
        <v/>
      </c>
      <c r="AV178" s="30" t="str">
        <f>IFERROR(IF(AND(PRINCIPAL!$H$61&lt;&gt;"",OR(L178=PRINCIPAL!$I$61,L178=PRINCIPAL!$I$61+PRINCIPAL!$I$61,L178=PRINCIPAL!$I$61+PRINCIPAL!$I$61+PRINCIPAL!$I$61)),0,IF(AND(PRINCIPAL!$H$61&lt;&gt;"",L178=PRINCIPAL!$J$61),VLOOKUP($AW$165,'Banco de Dados'!$B$4:$J$50,8,FALSE)*PRINCIPAL!$H$61*(1-(PRINCIPAL!$K$61/100)),IF(AND(PRINCIPAL!$H$61&lt;&gt;"",L178=PRINCIPAL!$L$61),VLOOKUP($AW$165,'Banco de Dados'!$B$4:$J$50,8,FALSE)*PRINCIPAL!$H$61*(1-(PRINCIPAL!$M$61/100)),IF(AND(PRINCIPAL!$H$61&lt;&gt;"",L178=PRINCIPAL!$N$61),VLOOKUP($AW$165,'Banco de Dados'!$B$4:$J$50,8,FALSE)*PRINCIPAL!$H$61*(1-(PRINCIPAL!$O$61/100)),IF(PRINCIPAL!$H$61&lt;&gt;"",VLOOKUP($AW$165,'Banco de Dados'!$B$4:$J$50,8,FALSE)*PRINCIPAL!$H$61,IF(OR(L178=PRINCIPAL!$I$61,L178=PRINCIPAL!$I$61+PRINCIPAL!$I$61,L178=PRINCIPAL!$I$61+PRINCIPAL!$I$61+PRINCIPAL!$I$61),0,IF(L178=PRINCIPAL!$J$61,VLOOKUP($AW$165,'Banco de Dados'!$B$4:$J$50,6,FALSE)*(1-(PRINCIPAL!$K$61/100)),IF(L178=PRINCIPAL!$L$61,VLOOKUP($AW$165,'Banco de Dados'!$B$4:$J$50,6,FALSE)*(1-(PRINCIPAL!$M$61/100)),IF(L178=PRINCIPAL!$N$61,VLOOKUP($AW$165,'Banco de Dados'!$B$4:$J$50,6,FALSE)*(1-(PRINCIPAL!$O$61/100)),VLOOKUP($AW$165,'Banco de Dados'!$B$4:$J$50,6,FALSE)))))))))),"")</f>
        <v/>
      </c>
      <c r="AW178" s="29" t="str">
        <f>IFERROR(AV178*(IFERROR(VLOOKUP($AW$165,'Banco de Dados'!$B$4:$J$50,4,FALSE),"ERRO")),"")</f>
        <v/>
      </c>
      <c r="AX178" s="29" t="str">
        <f t="shared" si="113"/>
        <v/>
      </c>
      <c r="AY178" s="103" t="str">
        <f>IFERROR(AX178*(C178*(PRINCIPAL!$G$61/100))*0.47*(44/12),"")</f>
        <v/>
      </c>
      <c r="AZ178" s="111" t="str">
        <f t="shared" si="118"/>
        <v/>
      </c>
      <c r="BA178" s="30" t="str">
        <f>IFERROR(IF(AND(PRINCIPAL!$H$62&lt;&gt;"",OR(L178=PRINCIPAL!$I$62,L178=PRINCIPAL!$I$62+PRINCIPAL!$I$62,L178=PRINCIPAL!$I$62+PRINCIPAL!$I$62+PRINCIPAL!$I$62)),0,IF(AND(PRINCIPAL!$H$62&lt;&gt;"",L178=PRINCIPAL!$J$62),VLOOKUP($BB$165,'Banco de Dados'!$B$4:$J$50,8,FALSE)*PRINCIPAL!$H$62*(1-(PRINCIPAL!$K$62/100)),IF(AND(PRINCIPAL!$H$62&lt;&gt;"",L178=PRINCIPAL!$L$62),VLOOKUP($BB$165,'Banco de Dados'!$B$4:$J$50,8,FALSE)*PRINCIPAL!$H$62*(1-(PRINCIPAL!$M$62/100)),IF(AND(PRINCIPAL!$H$62&lt;&gt;"",L178=PRINCIPAL!$N$62),VLOOKUP($BB$165,'Banco de Dados'!$B$4:$J$50,8,FALSE)*PRINCIPAL!$H$62*(1-(PRINCIPAL!$O$62/100)),IF(PRINCIPAL!$H$62&lt;&gt;"",VLOOKUP($BB$165,'Banco de Dados'!$B$4:$J$50,8,FALSE)*PRINCIPAL!$H$62,IF(OR(L178=PRINCIPAL!$I$62,L178=PRINCIPAL!$I$62+PRINCIPAL!$I$62,L178=PRINCIPAL!$I$62+PRINCIPAL!$I$62+PRINCIPAL!$I$62),0,IF(L178=PRINCIPAL!$J$62,VLOOKUP($BB$165,'Banco de Dados'!$B$4:$J$50,6,FALSE)*(1-(PRINCIPAL!$K$62/100)),IF(L178=PRINCIPAL!$L$62,VLOOKUP($BB$165,'Banco de Dados'!$B$4:$J$50,6,FALSE)*(1-(PRINCIPAL!$M$62/100)),IF(L178=PRINCIPAL!$N$62,VLOOKUP($BB$165,'Banco de Dados'!$B$4:$J$50,6,FALSE)*(1-(PRINCIPAL!$O$62/100)),VLOOKUP($BB$165,'Banco de Dados'!$B$4:$J$50,6,FALSE)))))))))),"")</f>
        <v/>
      </c>
      <c r="BB178" s="29" t="str">
        <f>IFERROR(BA178*(IFERROR(VLOOKUP($BB$165,'Banco de Dados'!$B$4:$J$50,4,FALSE),"ERRO")),"")</f>
        <v/>
      </c>
      <c r="BC178" s="29" t="str">
        <f t="shared" si="119"/>
        <v/>
      </c>
      <c r="BD178" s="103" t="str">
        <f>IFERROR(BC178*(C178*(PRINCIPAL!$G$62/100))*0.47*(44/12),"")</f>
        <v/>
      </c>
      <c r="BE178" s="111" t="str">
        <f t="shared" si="98"/>
        <v/>
      </c>
      <c r="BF178" s="30" t="str">
        <f>IFERROR(IF(AND(PRINCIPAL!$H$63&lt;&gt;"",OR(L178=PRINCIPAL!$I$63,L178=PRINCIPAL!$I$63+PRINCIPAL!$I$63,L178=PRINCIPAL!$I$63+PRINCIPAL!$I$63+PRINCIPAL!$I$63)),0,IF(AND(PRINCIPAL!$H$63&lt;&gt;"",L178=PRINCIPAL!$J$63),VLOOKUP($BG$165,'Banco de Dados'!$B$4:$J$50,8,FALSE)*PRINCIPAL!$H$63*(1-(PRINCIPAL!$K$63/100)),IF(AND(PRINCIPAL!$H$63&lt;&gt;"",L178=PRINCIPAL!$L$63),VLOOKUP($BG$165,'Banco de Dados'!$B$4:$J$50,8,FALSE)*PRINCIPAL!$H$63*(1-(PRINCIPAL!$M$63/100)),IF(AND(PRINCIPAL!$H$63&lt;&gt;"",L178=PRINCIPAL!$N$63),VLOOKUP($BG$165,'Banco de Dados'!$B$4:$J$50,8,FALSE)*PRINCIPAL!$H$63*(1-(PRINCIPAL!$O$63/100)),IF(PRINCIPAL!$H$63&lt;&gt;"",VLOOKUP($BG$165,'Banco de Dados'!$B$4:$J$50,8,FALSE)*PRINCIPAL!$H$63,IF(OR(L178=PRINCIPAL!$I$63,L178=PRINCIPAL!$I$63+PRINCIPAL!$I$63,L178=PRINCIPAL!$I$63+PRINCIPAL!$I$63+PRINCIPAL!$I$63),0,IF(L178=PRINCIPAL!$J$63,VLOOKUP($BG$165,'Banco de Dados'!$B$4:$J$50,6,FALSE)*(1-(PRINCIPAL!$K$63/100)),IF(L178=PRINCIPAL!$L$63,VLOOKUP($BG$165,'Banco de Dados'!$B$4:$J$50,6,FALSE)*(1-(PRINCIPAL!$M$63/100)),IF(L178=PRINCIPAL!$N$63,VLOOKUP($BG$165,'Banco de Dados'!$B$4:$J$50,6,FALSE)*(1-(PRINCIPAL!$O$63/100)),VLOOKUP($BG$165,'Banco de Dados'!$B$4:$J$50,6,FALSE)))))))))),"")</f>
        <v/>
      </c>
      <c r="BG178" s="29" t="str">
        <f>IFERROR(BF178*(IFERROR(VLOOKUP($BG$165,'Banco de Dados'!$B$4:$J$50,4,FALSE),"ERRO")),"")</f>
        <v/>
      </c>
      <c r="BH178" s="29" t="str">
        <f t="shared" si="114"/>
        <v/>
      </c>
      <c r="BI178" s="103" t="str">
        <f>IFERROR(BH178*(C178*(PRINCIPAL!$G$63/100))*0.47*(44/12),"")</f>
        <v/>
      </c>
      <c r="BJ178" s="102" t="str">
        <f t="shared" si="99"/>
        <v/>
      </c>
    </row>
    <row r="179" spans="2:62" ht="12.75" customHeight="1" x14ac:dyDescent="0.3">
      <c r="B179" s="326">
        <f t="shared" si="100"/>
        <v>2032</v>
      </c>
      <c r="C179" s="340"/>
      <c r="D179" s="1"/>
      <c r="E179" s="116">
        <v>12</v>
      </c>
      <c r="F179" s="24" t="str">
        <f>IFERROR(VLOOKUP($G$165,'Banco de Dados'!$B$4:$J$50,6,FALSE),"")</f>
        <v/>
      </c>
      <c r="G179" s="25" t="str">
        <f>IFERROR(F179*(IFERROR(VLOOKUP($G$165,'Banco de Dados'!$B$4:$J$50,4,FALSE),"ERRO")),"")</f>
        <v/>
      </c>
      <c r="H179" s="25" t="str">
        <f t="shared" si="101"/>
        <v/>
      </c>
      <c r="I179" s="103" t="str">
        <f t="shared" si="102"/>
        <v/>
      </c>
      <c r="J179" s="117" t="str">
        <f t="shared" si="103"/>
        <v/>
      </c>
      <c r="K179" s="1"/>
      <c r="L179" s="91">
        <v>12</v>
      </c>
      <c r="M179" s="24" t="str">
        <f>IFERROR(IF(AND(PRINCIPAL!$H$54&lt;&gt;"",OR(L179=PRINCIPAL!$I$54,L179=PRINCIPAL!$I$54+PRINCIPAL!$I$54,L179=PRINCIPAL!$I$54+PRINCIPAL!$I$54+PRINCIPAL!$I$54)),0,IF(AND(PRINCIPAL!$H$54&lt;&gt;"",L179=PRINCIPAL!$J$54),VLOOKUP($N$165,'Banco de Dados'!$B$4:$J$50,8,FALSE)*PRINCIPAL!$H$54*(1-(PRINCIPAL!$K$54/100)),IF(AND(PRINCIPAL!$H$54&lt;&gt;"",L179=PRINCIPAL!$L$54),VLOOKUP($N$165,'Banco de Dados'!$B$4:$J$50,8,FALSE)*PRINCIPAL!$H$54*(1-(PRINCIPAL!$M$54/100)),IF(AND(PRINCIPAL!$H$54&lt;&gt;"",L179=PRINCIPAL!$N$54),VLOOKUP($N$165,'Banco de Dados'!$B$4:$J$50,8,FALSE)*PRINCIPAL!$H$54*(1-(PRINCIPAL!$O$54/100)),IF(PRINCIPAL!$H$54&lt;&gt;"",VLOOKUP($N$165,'Banco de Dados'!$B$4:$J$50,8,FALSE)*PRINCIPAL!$H$54,IF(OR(L179=PRINCIPAL!$I$54,L179=PRINCIPAL!$I$54+PRINCIPAL!$I$54,L179=PRINCIPAL!$I$54+PRINCIPAL!$I$54+PRINCIPAL!$I$54),0,IF(L179=PRINCIPAL!$J$54,VLOOKUP($N$165,'Banco de Dados'!$B$4:$J$50,6,FALSE)*(1-(PRINCIPAL!$K$54/100)),IF(L179=PRINCIPAL!$L$54,VLOOKUP($N$165,'Banco de Dados'!$B$4:$J$50,6,FALSE)*(1-(PRINCIPAL!$M$54/100)),IF(L179=PRINCIPAL!$N$54,VLOOKUP($N$165,'Banco de Dados'!$B$4:$J$50,6,FALSE)*(1-(PRINCIPAL!$O$54/100)),VLOOKUP($N$165,'Banco de Dados'!$B$4:$J$50,6,FALSE)))))))))),"")</f>
        <v/>
      </c>
      <c r="N179" s="25" t="str">
        <f>IFERROR(M179*(IFERROR(VLOOKUP($N$165,'Banco de Dados'!$B$4:$J$50,4,FALSE),"ERRO")),"")</f>
        <v/>
      </c>
      <c r="O179" s="25" t="str">
        <f t="shared" si="104"/>
        <v/>
      </c>
      <c r="P179" s="103" t="str">
        <f>IFERROR(O179*(C179*(PRINCIPAL!$G$54/100))*0.47*(44/12),"")</f>
        <v/>
      </c>
      <c r="Q179" s="107" t="str">
        <f t="shared" si="120"/>
        <v/>
      </c>
      <c r="R179" s="29" t="str">
        <f>IFERROR(IF(AND(PRINCIPAL!$H$55&lt;&gt;"",OR(L179=PRINCIPAL!$I$55,L179=PRINCIPAL!$I$55+PRINCIPAL!$I$55,L179=PRINCIPAL!$I$55+PRINCIPAL!$I$55+PRINCIPAL!$I$55)),0,IF(AND(PRINCIPAL!$H$55&lt;&gt;"",L179=PRINCIPAL!$J$55),VLOOKUP($S$165,'Banco de Dados'!$B$4:$J$50,8,FALSE)*PRINCIPAL!$H$55*(1-(PRINCIPAL!$K$55/100)),IF(AND(PRINCIPAL!$H$55&lt;&gt;"",L179=PRINCIPAL!$L$55),VLOOKUP($S$165,'Banco de Dados'!$B$4:$J$50,8,FALSE)*PRINCIPAL!$H$55*(1-(PRINCIPAL!$M$55/100)),IF(AND(PRINCIPAL!$H$55&lt;&gt;"",L179=PRINCIPAL!$N$55),VLOOKUP($S$165,'Banco de Dados'!$B$4:$J$50,8,FALSE)*PRINCIPAL!$H$55*(1-(PRINCIPAL!$O$55/100)),IF(PRINCIPAL!$H$55&lt;&gt;"",VLOOKUP($S$165,'Banco de Dados'!$B$4:$J$50,8,FALSE)*PRINCIPAL!$H$55,IF(OR(L179=PRINCIPAL!$I$55,L179=PRINCIPAL!$I$55+PRINCIPAL!$I$55,L179=PRINCIPAL!$I$55+PRINCIPAL!$I$55+PRINCIPAL!$I$55),0,IF(L179=PRINCIPAL!$J$55,VLOOKUP($S$165,'Banco de Dados'!$B$4:$J$50,6,FALSE)*(1-(PRINCIPAL!$K$55/100)),IF(L179=PRINCIPAL!$L$55,VLOOKUP($S$165,'Banco de Dados'!$B$4:$J$50,6,FALSE)*(1-(PRINCIPAL!$M$55/100)),IF(L179=PRINCIPAL!$N$55,VLOOKUP($S$165,'Banco de Dados'!$B$4:$J$50,6,FALSE)*(1-(PRINCIPAL!$O$55/100)),VLOOKUP($S$165,'Banco de Dados'!$B$4:$J$50,6,FALSE)))))))))),"")</f>
        <v/>
      </c>
      <c r="S179" s="29" t="str">
        <f>IFERROR(R179*(IFERROR(VLOOKUP($S$165,'Banco de Dados'!$B$4:$J$50,4,FALSE),"ERRO")),"")</f>
        <v/>
      </c>
      <c r="T179" s="29" t="str">
        <f t="shared" si="105"/>
        <v/>
      </c>
      <c r="U179" s="103" t="str">
        <f>IFERROR(T179*(C179*(PRINCIPAL!$G$55/100))*0.47*(44/12),"")</f>
        <v/>
      </c>
      <c r="V179" s="103" t="str">
        <f t="shared" si="121"/>
        <v/>
      </c>
      <c r="W179" s="30" t="str">
        <f>IFERROR(IF(AND(PRINCIPAL!$H$56&lt;&gt;"",OR(L179=PRINCIPAL!$I$56,L179=PRINCIPAL!$I$56+PRINCIPAL!$I$56,L179=PRINCIPAL!$I$56+PRINCIPAL!$I$56+PRINCIPAL!$I$56)),0,IF(AND(PRINCIPAL!$H$56&lt;&gt;"",L179=PRINCIPAL!$J$56),VLOOKUP($X$165,'Banco de Dados'!$B$4:$J$50,8,FALSE)*PRINCIPAL!$H$56*(1-(PRINCIPAL!$K$56/100)),IF(AND(PRINCIPAL!$H$56&lt;&gt;"",L179=PRINCIPAL!$L$56),VLOOKUP($X$165,'Banco de Dados'!$B$4:$J$50,8,FALSE)*PRINCIPAL!$H$56*(1-(PRINCIPAL!$M$56/100)),IF(AND(PRINCIPAL!$H$56&lt;&gt;"",L179=PRINCIPAL!$N$56),VLOOKUP($X$165,'Banco de Dados'!$B$4:$J$50,8,FALSE)*PRINCIPAL!$H$56*(1-(PRINCIPAL!$O$56/100)),IF(PRINCIPAL!$H$56&lt;&gt;"",VLOOKUP($X$165,'Banco de Dados'!$B$4:$J$50,8,FALSE)*PRINCIPAL!$H$56,IF(OR(L179=PRINCIPAL!$I$56,L179=PRINCIPAL!$I$56+PRINCIPAL!$I$56,L179=PRINCIPAL!$I$56+PRINCIPAL!$I$56+PRINCIPAL!$I$56),0,IF(L179=PRINCIPAL!$J$56,VLOOKUP($X$165,'Banco de Dados'!$B$4:$J$50,6,FALSE)*(1-(PRINCIPAL!$K$56/100)),IF(L179=PRINCIPAL!$L$56,VLOOKUP($X$165,'Banco de Dados'!$B$4:$J$50,6,FALSE)*(1-(PRINCIPAL!$M$56/100)),IF(L179=PRINCIPAL!$N$56,VLOOKUP($X$165,'Banco de Dados'!$B$4:$J$50,6,FALSE)*(1-(PRINCIPAL!$O$56/100)),VLOOKUP($X$165,'Banco de Dados'!$B$4:$J$50,6,FALSE)))))))))),"")</f>
        <v/>
      </c>
      <c r="X179" s="29" t="str">
        <f>IFERROR(W179*(IFERROR(VLOOKUP($X$165,'Banco de Dados'!$B$4:$J$50,4,FALSE),"ERRO")),"")</f>
        <v/>
      </c>
      <c r="Y179" s="29" t="str">
        <f t="shared" si="115"/>
        <v/>
      </c>
      <c r="Z179" s="103" t="str">
        <f>IFERROR(Y179*(C179*(PRINCIPAL!$G$56/100))*0.47*(44/12),"")</f>
        <v/>
      </c>
      <c r="AA179" s="111" t="str">
        <f t="shared" si="116"/>
        <v/>
      </c>
      <c r="AB179" s="30" t="str">
        <f>IFERROR(IF(AND(PRINCIPAL!$H$57&lt;&gt;"",OR(L179=PRINCIPAL!$I$57,L179=PRINCIPAL!$I$57+PRINCIPAL!$I$57,L179=PRINCIPAL!$I$57+PRINCIPAL!$I$57+PRINCIPAL!$I$57)),0,IF(AND(PRINCIPAL!$H$57&lt;&gt;"",L179=PRINCIPAL!$J$57),VLOOKUP($AC$165,'Banco de Dados'!$B$4:$J$50,8,FALSE)*PRINCIPAL!$H$57*(1-(PRINCIPAL!$K$57/100)),IF(AND(PRINCIPAL!$H$57&lt;&gt;"",L179=PRINCIPAL!$L$57),VLOOKUP($AC$165,'Banco de Dados'!$B$4:$J$50,8,FALSE)*PRINCIPAL!$H$57*(1-(PRINCIPAL!$M$57/100)),IF(AND(PRINCIPAL!$H$57&lt;&gt;"",L179=PRINCIPAL!$N$57),VLOOKUP($AC$165,'Banco de Dados'!$B$4:$J$50,8,FALSE)*PRINCIPAL!$H$57*(1-(PRINCIPAL!$O$57/100)),IF(PRINCIPAL!$H$57&lt;&gt;"",VLOOKUP($AC$165,'Banco de Dados'!$B$4:$J$50,8,FALSE)*PRINCIPAL!$H$57,IF(OR(L179=PRINCIPAL!$I$57,L179=PRINCIPAL!$I$57+PRINCIPAL!$I$57,L179=PRINCIPAL!$I$57+PRINCIPAL!$I$57+PRINCIPAL!$I$57),0,IF(L179=PRINCIPAL!$J$57,VLOOKUP($AC$165,'Banco de Dados'!$B$4:$J$50,6,FALSE)*(1-(PRINCIPAL!$K$57/100)),IF(L179=PRINCIPAL!$L$57,VLOOKUP($AC$165,'Banco de Dados'!$B$4:$J$50,6,FALSE)*(1-(PRINCIPAL!$M$57/100)),IF(L179=PRINCIPAL!$N$57,VLOOKUP($AC$165,'Banco de Dados'!$B$4:$J$50,6,FALSE)*(1-(PRINCIPAL!$O$57/100)),VLOOKUP($AC$165,'Banco de Dados'!$B$4:$J$50,6,FALSE)))))))))),"")</f>
        <v/>
      </c>
      <c r="AC179" s="29" t="str">
        <f>IFERROR(AB179*(IFERROR(VLOOKUP($AC$165,'Banco de Dados'!$B$4:$J$50,4,FALSE),"ERRO")),"")</f>
        <v/>
      </c>
      <c r="AD179" s="29" t="str">
        <f t="shared" si="106"/>
        <v/>
      </c>
      <c r="AE179" s="103" t="str">
        <f>IFERROR(AD179*(C179*(PRINCIPAL!$G$57/100))*0.47*(44/12),"")</f>
        <v/>
      </c>
      <c r="AF179" s="111" t="str">
        <f t="shared" si="107"/>
        <v/>
      </c>
      <c r="AG179" s="30" t="str">
        <f>IFERROR(IF(AND(PRINCIPAL!$H$58&lt;&gt;"",OR(L179=PRINCIPAL!$I$58,L179=PRINCIPAL!$I$58+PRINCIPAL!$I$58,L179=PRINCIPAL!$I$58+PRINCIPAL!$I$58+PRINCIPAL!$I$58)),0,IF(AND(PRINCIPAL!$H$58&lt;&gt;"",L179=PRINCIPAL!$J$58),VLOOKUP($AH$165,'Banco de Dados'!$B$4:$J$50,8,FALSE)*PRINCIPAL!$H$58*(1-(PRINCIPAL!$K$58/100)),IF(AND(PRINCIPAL!$H$58&lt;&gt;"",L179=PRINCIPAL!$L$58),VLOOKUP($AH$165,'Banco de Dados'!$B$4:$J$50,8,FALSE)*PRINCIPAL!$H$58*(1-(PRINCIPAL!$M$58/100)),IF(AND(PRINCIPAL!$H$58&lt;&gt;"",L179=PRINCIPAL!$N$58),VLOOKUP($AH$165,'Banco de Dados'!$B$4:$J$50,8,FALSE)*PRINCIPAL!$H$58*(1-(PRINCIPAL!$O$58/100)),IF(PRINCIPAL!$H$58&lt;&gt;"",VLOOKUP($AH$165,'Banco de Dados'!$B$4:$J$50,8,FALSE)*PRINCIPAL!$H$58,IF(OR(L179=PRINCIPAL!$I$58,L179=PRINCIPAL!$I$58+PRINCIPAL!$I$58,L179=PRINCIPAL!$I$58+PRINCIPAL!$I$58+PRINCIPAL!$I$58),0,IF(L179=PRINCIPAL!$J$58,VLOOKUP($AH$165,'Banco de Dados'!$B$4:$J$50,6,FALSE)*(1-(PRINCIPAL!$K$58/100)),IF(L179=PRINCIPAL!$L$58,VLOOKUP($AH$165,'Banco de Dados'!$B$4:$J$50,6,FALSE)*(1-(PRINCIPAL!$M$58/100)),IF(L179=PRINCIPAL!$N$58,VLOOKUP($AH$165,'Banco de Dados'!$B$4:$J$50,6,FALSE)*(1-(PRINCIPAL!$O$58/100)),VLOOKUP($AH$165,'Banco de Dados'!$B$4:$J$50,6,FALSE)))))))))),"")</f>
        <v/>
      </c>
      <c r="AH179" s="29" t="str">
        <f>IFERROR(AG179*(IFERROR(VLOOKUP($AH$165,'Banco de Dados'!$B$4:$J$50,4,FALSE),"ERRO")),"")</f>
        <v/>
      </c>
      <c r="AI179" s="29" t="str">
        <f t="shared" si="108"/>
        <v/>
      </c>
      <c r="AJ179" s="103" t="str">
        <f>IFERROR(AI179*(C179*(PRINCIPAL!$G$58/100))*0.47*(44/12),"")</f>
        <v/>
      </c>
      <c r="AK179" s="111" t="str">
        <f t="shared" si="117"/>
        <v/>
      </c>
      <c r="AL179" s="30" t="str">
        <f>IFERROR(IF(AND(PRINCIPAL!$H$59&lt;&gt;"",OR(L179=PRINCIPAL!$I$59,L179=PRINCIPAL!$I$59+PRINCIPAL!$I$59,L179=PRINCIPAL!$I$59+PRINCIPAL!$I$59+PRINCIPAL!$I$59)),0,IF(AND(PRINCIPAL!$H$59&lt;&gt;"",L179=PRINCIPAL!$J$59),VLOOKUP($AM$165,'Banco de Dados'!$B$4:$J$50,8,FALSE)*PRINCIPAL!$H$59*(1-(PRINCIPAL!$K$59/100)),IF(AND(PRINCIPAL!$H$59&lt;&gt;"",L179=PRINCIPAL!$L$59),VLOOKUP($AM$165,'Banco de Dados'!$B$4:$J$50,8,FALSE)*PRINCIPAL!$H$59*(1-(PRINCIPAL!$M$59/100)),IF(AND(PRINCIPAL!$H$59&lt;&gt;"",L179=PRINCIPAL!$N$59),VLOOKUP($AM$165,'Banco de Dados'!$B$4:$J$50,8,FALSE)*PRINCIPAL!$H$59*(1-(PRINCIPAL!$O$59/100)),IF(PRINCIPAL!$H$59&lt;&gt;"",VLOOKUP($AM$165,'Banco de Dados'!$B$4:$J$50,8,FALSE)*PRINCIPAL!$H$59,IF(OR(L179=PRINCIPAL!$I$59,L179=PRINCIPAL!$I$59+PRINCIPAL!$I$59,L179=PRINCIPAL!$I$59+PRINCIPAL!$I$59+PRINCIPAL!$I$59),0,IF(L179=PRINCIPAL!$J$59,VLOOKUP($AM$165,'Banco de Dados'!$B$4:$J$50,6,FALSE)*(1-(PRINCIPAL!$K$59/100)),IF(L179=PRINCIPAL!$L$59,VLOOKUP($AM$165,'Banco de Dados'!$B$4:$J$50,6,FALSE)*(1-(PRINCIPAL!$M$59/100)),IF(L179=PRINCIPAL!$N$59,VLOOKUP($AM$165,'Banco de Dados'!$B$4:$J$50,6,FALSE)*(1-(PRINCIPAL!$O$59/100)),VLOOKUP($AM$165,'Banco de Dados'!$B$4:$J$50,6,FALSE)))))))))),"")</f>
        <v/>
      </c>
      <c r="AM179" s="29" t="str">
        <f>IFERROR(AL179*(IFERROR(VLOOKUP($AM$165,'Banco de Dados'!$B$4:$J$50,4,FALSE),"ERRO")),"")</f>
        <v/>
      </c>
      <c r="AN179" s="29" t="str">
        <f t="shared" si="109"/>
        <v/>
      </c>
      <c r="AO179" s="103" t="str">
        <f>IFERROR(AN179*(C179*(PRINCIPAL!$G$59/100))*0.47*(44/12),"")</f>
        <v/>
      </c>
      <c r="AP179" s="111" t="str">
        <f t="shared" si="110"/>
        <v/>
      </c>
      <c r="AQ179" s="30" t="str">
        <f>IFERROR(IF(AND(PRINCIPAL!$H$60&lt;&gt;"",OR(L179=PRINCIPAL!$I$60,L179=PRINCIPAL!$I$60+PRINCIPAL!$I$60,L179=PRINCIPAL!$I$60+PRINCIPAL!$I$60+PRINCIPAL!$I$60)),0,IF(AND(PRINCIPAL!$H$60&lt;&gt;"",L179=PRINCIPAL!$J$60),VLOOKUP($AR$165,'Banco de Dados'!$B$4:$J$50,8,FALSE)*PRINCIPAL!$H$60*(1-(PRINCIPAL!$K$60/100)),IF(AND(PRINCIPAL!$H$60&lt;&gt;"",L179=PRINCIPAL!$L$60),VLOOKUP($AR$165,'Banco de Dados'!$B$4:$J$50,8,FALSE)*PRINCIPAL!$H$60*(1-(PRINCIPAL!$M$60/100)),IF(AND(PRINCIPAL!$H$60&lt;&gt;"",L179=PRINCIPAL!$N$60),VLOOKUP($AR$165,'Banco de Dados'!$B$4:$J$50,8,FALSE)*PRINCIPAL!$H$60*(1-(PRINCIPAL!$O$60/100)),IF(PRINCIPAL!$H$60&lt;&gt;"",VLOOKUP($AR$165,'Banco de Dados'!$B$4:$J$50,8,FALSE)*PRINCIPAL!$H$60,IF(OR(L179=PRINCIPAL!$I$60,L179=PRINCIPAL!$I$60+PRINCIPAL!$I$60,L179=PRINCIPAL!$I$60+PRINCIPAL!$I$60+PRINCIPAL!$I$60),0,IF(L179=PRINCIPAL!$J$60,VLOOKUP($AR$165,'Banco de Dados'!$B$4:$J$50,6,FALSE)*(1-(PRINCIPAL!$K$60/100)),IF(L179=PRINCIPAL!$L$60,VLOOKUP($AR$165,'Banco de Dados'!$B$4:$J$50,6,FALSE)*(1-(PRINCIPAL!$M$60/100)),IF(L179=PRINCIPAL!$N$60,VLOOKUP($AR$165,'Banco de Dados'!$B$4:$J$50,6,FALSE)*(1-(PRINCIPAL!$O$60/100)),VLOOKUP($AR$165,'Banco de Dados'!$B$4:$J$50,6,FALSE)))))))))),"")</f>
        <v/>
      </c>
      <c r="AR179" s="29" t="str">
        <f>IFERROR(AQ179*(IFERROR(VLOOKUP($AR$165,'Banco de Dados'!$B$4:$J$50,4,FALSE),"ERRO")),"")</f>
        <v/>
      </c>
      <c r="AS179" s="29" t="str">
        <f t="shared" si="111"/>
        <v/>
      </c>
      <c r="AT179" s="103" t="str">
        <f>IFERROR(AS179*(C179*(PRINCIPAL!$G$60/100))*0.47*(44/12),"")</f>
        <v/>
      </c>
      <c r="AU179" s="111" t="str">
        <f t="shared" si="112"/>
        <v/>
      </c>
      <c r="AV179" s="30" t="str">
        <f>IFERROR(IF(AND(PRINCIPAL!$H$61&lt;&gt;"",OR(L179=PRINCIPAL!$I$61,L179=PRINCIPAL!$I$61+PRINCIPAL!$I$61,L179=PRINCIPAL!$I$61+PRINCIPAL!$I$61+PRINCIPAL!$I$61)),0,IF(AND(PRINCIPAL!$H$61&lt;&gt;"",L179=PRINCIPAL!$J$61),VLOOKUP($AW$165,'Banco de Dados'!$B$4:$J$50,8,FALSE)*PRINCIPAL!$H$61*(1-(PRINCIPAL!$K$61/100)),IF(AND(PRINCIPAL!$H$61&lt;&gt;"",L179=PRINCIPAL!$L$61),VLOOKUP($AW$165,'Banco de Dados'!$B$4:$J$50,8,FALSE)*PRINCIPAL!$H$61*(1-(PRINCIPAL!$M$61/100)),IF(AND(PRINCIPAL!$H$61&lt;&gt;"",L179=PRINCIPAL!$N$61),VLOOKUP($AW$165,'Banco de Dados'!$B$4:$J$50,8,FALSE)*PRINCIPAL!$H$61*(1-(PRINCIPAL!$O$61/100)),IF(PRINCIPAL!$H$61&lt;&gt;"",VLOOKUP($AW$165,'Banco de Dados'!$B$4:$J$50,8,FALSE)*PRINCIPAL!$H$61,IF(OR(L179=PRINCIPAL!$I$61,L179=PRINCIPAL!$I$61+PRINCIPAL!$I$61,L179=PRINCIPAL!$I$61+PRINCIPAL!$I$61+PRINCIPAL!$I$61),0,IF(L179=PRINCIPAL!$J$61,VLOOKUP($AW$165,'Banco de Dados'!$B$4:$J$50,6,FALSE)*(1-(PRINCIPAL!$K$61/100)),IF(L179=PRINCIPAL!$L$61,VLOOKUP($AW$165,'Banco de Dados'!$B$4:$J$50,6,FALSE)*(1-(PRINCIPAL!$M$61/100)),IF(L179=PRINCIPAL!$N$61,VLOOKUP($AW$165,'Banco de Dados'!$B$4:$J$50,6,FALSE)*(1-(PRINCIPAL!$O$61/100)),VLOOKUP($AW$165,'Banco de Dados'!$B$4:$J$50,6,FALSE)))))))))),"")</f>
        <v/>
      </c>
      <c r="AW179" s="29" t="str">
        <f>IFERROR(AV179*(IFERROR(VLOOKUP($AW$165,'Banco de Dados'!$B$4:$J$50,4,FALSE),"ERRO")),"")</f>
        <v/>
      </c>
      <c r="AX179" s="29" t="str">
        <f t="shared" si="113"/>
        <v/>
      </c>
      <c r="AY179" s="103" t="str">
        <f>IFERROR(AX179*(C179*(PRINCIPAL!$G$61/100))*0.47*(44/12),"")</f>
        <v/>
      </c>
      <c r="AZ179" s="111" t="str">
        <f t="shared" si="118"/>
        <v/>
      </c>
      <c r="BA179" s="30" t="str">
        <f>IFERROR(IF(AND(PRINCIPAL!$H$62&lt;&gt;"",OR(L179=PRINCIPAL!$I$62,L179=PRINCIPAL!$I$62+PRINCIPAL!$I$62,L179=PRINCIPAL!$I$62+PRINCIPAL!$I$62+PRINCIPAL!$I$62)),0,IF(AND(PRINCIPAL!$H$62&lt;&gt;"",L179=PRINCIPAL!$J$62),VLOOKUP($BB$165,'Banco de Dados'!$B$4:$J$50,8,FALSE)*PRINCIPAL!$H$62*(1-(PRINCIPAL!$K$62/100)),IF(AND(PRINCIPAL!$H$62&lt;&gt;"",L179=PRINCIPAL!$L$62),VLOOKUP($BB$165,'Banco de Dados'!$B$4:$J$50,8,FALSE)*PRINCIPAL!$H$62*(1-(PRINCIPAL!$M$62/100)),IF(AND(PRINCIPAL!$H$62&lt;&gt;"",L179=PRINCIPAL!$N$62),VLOOKUP($BB$165,'Banco de Dados'!$B$4:$J$50,8,FALSE)*PRINCIPAL!$H$62*(1-(PRINCIPAL!$O$62/100)),IF(PRINCIPAL!$H$62&lt;&gt;"",VLOOKUP($BB$165,'Banco de Dados'!$B$4:$J$50,8,FALSE)*PRINCIPAL!$H$62,IF(OR(L179=PRINCIPAL!$I$62,L179=PRINCIPAL!$I$62+PRINCIPAL!$I$62,L179=PRINCIPAL!$I$62+PRINCIPAL!$I$62+PRINCIPAL!$I$62),0,IF(L179=PRINCIPAL!$J$62,VLOOKUP($BB$165,'Banco de Dados'!$B$4:$J$50,6,FALSE)*(1-(PRINCIPAL!$K$62/100)),IF(L179=PRINCIPAL!$L$62,VLOOKUP($BB$165,'Banco de Dados'!$B$4:$J$50,6,FALSE)*(1-(PRINCIPAL!$M$62/100)),IF(L179=PRINCIPAL!$N$62,VLOOKUP($BB$165,'Banco de Dados'!$B$4:$J$50,6,FALSE)*(1-(PRINCIPAL!$O$62/100)),VLOOKUP($BB$165,'Banco de Dados'!$B$4:$J$50,6,FALSE)))))))))),"")</f>
        <v/>
      </c>
      <c r="BB179" s="29" t="str">
        <f>IFERROR(BA179*(IFERROR(VLOOKUP($BB$165,'Banco de Dados'!$B$4:$J$50,4,FALSE),"ERRO")),"")</f>
        <v/>
      </c>
      <c r="BC179" s="29" t="str">
        <f t="shared" si="119"/>
        <v/>
      </c>
      <c r="BD179" s="103" t="str">
        <f>IFERROR(BC179*(C179*(PRINCIPAL!$G$62/100))*0.47*(44/12),"")</f>
        <v/>
      </c>
      <c r="BE179" s="111" t="str">
        <f t="shared" si="98"/>
        <v/>
      </c>
      <c r="BF179" s="30" t="str">
        <f>IFERROR(IF(AND(PRINCIPAL!$H$63&lt;&gt;"",OR(L179=PRINCIPAL!$I$63,L179=PRINCIPAL!$I$63+PRINCIPAL!$I$63,L179=PRINCIPAL!$I$63+PRINCIPAL!$I$63+PRINCIPAL!$I$63)),0,IF(AND(PRINCIPAL!$H$63&lt;&gt;"",L179=PRINCIPAL!$J$63),VLOOKUP($BG$165,'Banco de Dados'!$B$4:$J$50,8,FALSE)*PRINCIPAL!$H$63*(1-(PRINCIPAL!$K$63/100)),IF(AND(PRINCIPAL!$H$63&lt;&gt;"",L179=PRINCIPAL!$L$63),VLOOKUP($BG$165,'Banco de Dados'!$B$4:$J$50,8,FALSE)*PRINCIPAL!$H$63*(1-(PRINCIPAL!$M$63/100)),IF(AND(PRINCIPAL!$H$63&lt;&gt;"",L179=PRINCIPAL!$N$63),VLOOKUP($BG$165,'Banco de Dados'!$B$4:$J$50,8,FALSE)*PRINCIPAL!$H$63*(1-(PRINCIPAL!$O$63/100)),IF(PRINCIPAL!$H$63&lt;&gt;"",VLOOKUP($BG$165,'Banco de Dados'!$B$4:$J$50,8,FALSE)*PRINCIPAL!$H$63,IF(OR(L179=PRINCIPAL!$I$63,L179=PRINCIPAL!$I$63+PRINCIPAL!$I$63,L179=PRINCIPAL!$I$63+PRINCIPAL!$I$63+PRINCIPAL!$I$63),0,IF(L179=PRINCIPAL!$J$63,VLOOKUP($BG$165,'Banco de Dados'!$B$4:$J$50,6,FALSE)*(1-(PRINCIPAL!$K$63/100)),IF(L179=PRINCIPAL!$L$63,VLOOKUP($BG$165,'Banco de Dados'!$B$4:$J$50,6,FALSE)*(1-(PRINCIPAL!$M$63/100)),IF(L179=PRINCIPAL!$N$63,VLOOKUP($BG$165,'Banco de Dados'!$B$4:$J$50,6,FALSE)*(1-(PRINCIPAL!$O$63/100)),VLOOKUP($BG$165,'Banco de Dados'!$B$4:$J$50,6,FALSE)))))))))),"")</f>
        <v/>
      </c>
      <c r="BG179" s="29" t="str">
        <f>IFERROR(BF179*(IFERROR(VLOOKUP($BG$165,'Banco de Dados'!$B$4:$J$50,4,FALSE),"ERRO")),"")</f>
        <v/>
      </c>
      <c r="BH179" s="29" t="str">
        <f t="shared" si="114"/>
        <v/>
      </c>
      <c r="BI179" s="103" t="str">
        <f>IFERROR(BH179*(C179*(PRINCIPAL!$G$63/100))*0.47*(44/12),"")</f>
        <v/>
      </c>
      <c r="BJ179" s="102" t="str">
        <f t="shared" si="99"/>
        <v/>
      </c>
    </row>
    <row r="180" spans="2:62" ht="12.75" customHeight="1" x14ac:dyDescent="0.3">
      <c r="B180" s="326">
        <f t="shared" si="100"/>
        <v>2033</v>
      </c>
      <c r="C180" s="340"/>
      <c r="D180" s="1"/>
      <c r="E180" s="116">
        <v>13</v>
      </c>
      <c r="F180" s="24" t="str">
        <f>IFERROR(VLOOKUP($G$165,'Banco de Dados'!$B$4:$J$50,6,FALSE),"")</f>
        <v/>
      </c>
      <c r="G180" s="25" t="str">
        <f>IFERROR(F180*(IFERROR(VLOOKUP($G$165,'Banco de Dados'!$B$4:$J$50,4,FALSE),"ERRO")),"")</f>
        <v/>
      </c>
      <c r="H180" s="25" t="str">
        <f t="shared" si="101"/>
        <v/>
      </c>
      <c r="I180" s="103" t="str">
        <f t="shared" si="102"/>
        <v/>
      </c>
      <c r="J180" s="117" t="str">
        <f t="shared" si="103"/>
        <v/>
      </c>
      <c r="K180" s="1"/>
      <c r="L180" s="91">
        <v>13</v>
      </c>
      <c r="M180" s="24" t="str">
        <f>IFERROR(IF(AND(PRINCIPAL!$H$54&lt;&gt;"",OR(L180=PRINCIPAL!$I$54,L180=PRINCIPAL!$I$54+PRINCIPAL!$I$54,L180=PRINCIPAL!$I$54+PRINCIPAL!$I$54+PRINCIPAL!$I$54)),0,IF(AND(PRINCIPAL!$H$54&lt;&gt;"",L180=PRINCIPAL!$J$54),VLOOKUP($N$165,'Banco de Dados'!$B$4:$J$50,8,FALSE)*PRINCIPAL!$H$54*(1-(PRINCIPAL!$K$54/100)),IF(AND(PRINCIPAL!$H$54&lt;&gt;"",L180=PRINCIPAL!$L$54),VLOOKUP($N$165,'Banco de Dados'!$B$4:$J$50,8,FALSE)*PRINCIPAL!$H$54*(1-(PRINCIPAL!$M$54/100)),IF(AND(PRINCIPAL!$H$54&lt;&gt;"",L180=PRINCIPAL!$N$54),VLOOKUP($N$165,'Banco de Dados'!$B$4:$J$50,8,FALSE)*PRINCIPAL!$H$54*(1-(PRINCIPAL!$O$54/100)),IF(PRINCIPAL!$H$54&lt;&gt;"",VLOOKUP($N$165,'Banco de Dados'!$B$4:$J$50,8,FALSE)*PRINCIPAL!$H$54,IF(OR(L180=PRINCIPAL!$I$54,L180=PRINCIPAL!$I$54+PRINCIPAL!$I$54,L180=PRINCIPAL!$I$54+PRINCIPAL!$I$54+PRINCIPAL!$I$54),0,IF(L180=PRINCIPAL!$J$54,VLOOKUP($N$165,'Banco de Dados'!$B$4:$J$50,6,FALSE)*(1-(PRINCIPAL!$K$54/100)),IF(L180=PRINCIPAL!$L$54,VLOOKUP($N$165,'Banco de Dados'!$B$4:$J$50,6,FALSE)*(1-(PRINCIPAL!$M$54/100)),IF(L180=PRINCIPAL!$N$54,VLOOKUP($N$165,'Banco de Dados'!$B$4:$J$50,6,FALSE)*(1-(PRINCIPAL!$O$54/100)),VLOOKUP($N$165,'Banco de Dados'!$B$4:$J$50,6,FALSE)))))))))),"")</f>
        <v/>
      </c>
      <c r="N180" s="25" t="str">
        <f>IFERROR(M180*(IFERROR(VLOOKUP($N$165,'Banco de Dados'!$B$4:$J$50,4,FALSE),"ERRO")),"")</f>
        <v/>
      </c>
      <c r="O180" s="25" t="str">
        <f t="shared" si="104"/>
        <v/>
      </c>
      <c r="P180" s="103" t="str">
        <f>IFERROR(O180*(C180*(PRINCIPAL!$G$54/100))*0.47*(44/12),"")</f>
        <v/>
      </c>
      <c r="Q180" s="107" t="str">
        <f t="shared" si="120"/>
        <v/>
      </c>
      <c r="R180" s="29" t="str">
        <f>IFERROR(IF(AND(PRINCIPAL!$H$55&lt;&gt;"",OR(L180=PRINCIPAL!$I$55,L180=PRINCIPAL!$I$55+PRINCIPAL!$I$55,L180=PRINCIPAL!$I$55+PRINCIPAL!$I$55+PRINCIPAL!$I$55)),0,IF(AND(PRINCIPAL!$H$55&lt;&gt;"",L180=PRINCIPAL!$J$55),VLOOKUP($S$165,'Banco de Dados'!$B$4:$J$50,8,FALSE)*PRINCIPAL!$H$55*(1-(PRINCIPAL!$K$55/100)),IF(AND(PRINCIPAL!$H$55&lt;&gt;"",L180=PRINCIPAL!$L$55),VLOOKUP($S$165,'Banco de Dados'!$B$4:$J$50,8,FALSE)*PRINCIPAL!$H$55*(1-(PRINCIPAL!$M$55/100)),IF(AND(PRINCIPAL!$H$55&lt;&gt;"",L180=PRINCIPAL!$N$55),VLOOKUP($S$165,'Banco de Dados'!$B$4:$J$50,8,FALSE)*PRINCIPAL!$H$55*(1-(PRINCIPAL!$O$55/100)),IF(PRINCIPAL!$H$55&lt;&gt;"",VLOOKUP($S$165,'Banco de Dados'!$B$4:$J$50,8,FALSE)*PRINCIPAL!$H$55,IF(OR(L180=PRINCIPAL!$I$55,L180=PRINCIPAL!$I$55+PRINCIPAL!$I$55,L180=PRINCIPAL!$I$55+PRINCIPAL!$I$55+PRINCIPAL!$I$55),0,IF(L180=PRINCIPAL!$J$55,VLOOKUP($S$165,'Banco de Dados'!$B$4:$J$50,6,FALSE)*(1-(PRINCIPAL!$K$55/100)),IF(L180=PRINCIPAL!$L$55,VLOOKUP($S$165,'Banco de Dados'!$B$4:$J$50,6,FALSE)*(1-(PRINCIPAL!$M$55/100)),IF(L180=PRINCIPAL!$N$55,VLOOKUP($S$165,'Banco de Dados'!$B$4:$J$50,6,FALSE)*(1-(PRINCIPAL!$O$55/100)),VLOOKUP($S$165,'Banco de Dados'!$B$4:$J$50,6,FALSE)))))))))),"")</f>
        <v/>
      </c>
      <c r="S180" s="29" t="str">
        <f>IFERROR(R180*(IFERROR(VLOOKUP($S$165,'Banco de Dados'!$B$4:$J$50,4,FALSE),"ERRO")),"")</f>
        <v/>
      </c>
      <c r="T180" s="29" t="str">
        <f t="shared" si="105"/>
        <v/>
      </c>
      <c r="U180" s="103" t="str">
        <f>IFERROR(T180*(C180*(PRINCIPAL!$G$55/100))*0.47*(44/12),"")</f>
        <v/>
      </c>
      <c r="V180" s="103" t="str">
        <f t="shared" si="121"/>
        <v/>
      </c>
      <c r="W180" s="30" t="str">
        <f>IFERROR(IF(AND(PRINCIPAL!$H$56&lt;&gt;"",OR(L180=PRINCIPAL!$I$56,L180=PRINCIPAL!$I$56+PRINCIPAL!$I$56,L180=PRINCIPAL!$I$56+PRINCIPAL!$I$56+PRINCIPAL!$I$56)),0,IF(AND(PRINCIPAL!$H$56&lt;&gt;"",L180=PRINCIPAL!$J$56),VLOOKUP($X$165,'Banco de Dados'!$B$4:$J$50,8,FALSE)*PRINCIPAL!$H$56*(1-(PRINCIPAL!$K$56/100)),IF(AND(PRINCIPAL!$H$56&lt;&gt;"",L180=PRINCIPAL!$L$56),VLOOKUP($X$165,'Banco de Dados'!$B$4:$J$50,8,FALSE)*PRINCIPAL!$H$56*(1-(PRINCIPAL!$M$56/100)),IF(AND(PRINCIPAL!$H$56&lt;&gt;"",L180=PRINCIPAL!$N$56),VLOOKUP($X$165,'Banco de Dados'!$B$4:$J$50,8,FALSE)*PRINCIPAL!$H$56*(1-(PRINCIPAL!$O$56/100)),IF(PRINCIPAL!$H$56&lt;&gt;"",VLOOKUP($X$165,'Banco de Dados'!$B$4:$J$50,8,FALSE)*PRINCIPAL!$H$56,IF(OR(L180=PRINCIPAL!$I$56,L180=PRINCIPAL!$I$56+PRINCIPAL!$I$56,L180=PRINCIPAL!$I$56+PRINCIPAL!$I$56+PRINCIPAL!$I$56),0,IF(L180=PRINCIPAL!$J$56,VLOOKUP($X$165,'Banco de Dados'!$B$4:$J$50,6,FALSE)*(1-(PRINCIPAL!$K$56/100)),IF(L180=PRINCIPAL!$L$56,VLOOKUP($X$165,'Banco de Dados'!$B$4:$J$50,6,FALSE)*(1-(PRINCIPAL!$M$56/100)),IF(L180=PRINCIPAL!$N$56,VLOOKUP($X$165,'Banco de Dados'!$B$4:$J$50,6,FALSE)*(1-(PRINCIPAL!$O$56/100)),VLOOKUP($X$165,'Banco de Dados'!$B$4:$J$50,6,FALSE)))))))))),"")</f>
        <v/>
      </c>
      <c r="X180" s="29" t="str">
        <f>IFERROR(W180*(IFERROR(VLOOKUP($X$165,'Banco de Dados'!$B$4:$J$50,4,FALSE),"ERRO")),"")</f>
        <v/>
      </c>
      <c r="Y180" s="29" t="str">
        <f t="shared" si="115"/>
        <v/>
      </c>
      <c r="Z180" s="103" t="str">
        <f>IFERROR(Y180*(C180*(PRINCIPAL!$G$56/100))*0.47*(44/12),"")</f>
        <v/>
      </c>
      <c r="AA180" s="111" t="str">
        <f t="shared" si="116"/>
        <v/>
      </c>
      <c r="AB180" s="30" t="str">
        <f>IFERROR(IF(AND(PRINCIPAL!$H$57&lt;&gt;"",OR(L180=PRINCIPAL!$I$57,L180=PRINCIPAL!$I$57+PRINCIPAL!$I$57,L180=PRINCIPAL!$I$57+PRINCIPAL!$I$57+PRINCIPAL!$I$57)),0,IF(AND(PRINCIPAL!$H$57&lt;&gt;"",L180=PRINCIPAL!$J$57),VLOOKUP($AC$165,'Banco de Dados'!$B$4:$J$50,8,FALSE)*PRINCIPAL!$H$57*(1-(PRINCIPAL!$K$57/100)),IF(AND(PRINCIPAL!$H$57&lt;&gt;"",L180=PRINCIPAL!$L$57),VLOOKUP($AC$165,'Banco de Dados'!$B$4:$J$50,8,FALSE)*PRINCIPAL!$H$57*(1-(PRINCIPAL!$M$57/100)),IF(AND(PRINCIPAL!$H$57&lt;&gt;"",L180=PRINCIPAL!$N$57),VLOOKUP($AC$165,'Banco de Dados'!$B$4:$J$50,8,FALSE)*PRINCIPAL!$H$57*(1-(PRINCIPAL!$O$57/100)),IF(PRINCIPAL!$H$57&lt;&gt;"",VLOOKUP($AC$165,'Banco de Dados'!$B$4:$J$50,8,FALSE)*PRINCIPAL!$H$57,IF(OR(L180=PRINCIPAL!$I$57,L180=PRINCIPAL!$I$57+PRINCIPAL!$I$57,L180=PRINCIPAL!$I$57+PRINCIPAL!$I$57+PRINCIPAL!$I$57),0,IF(L180=PRINCIPAL!$J$57,VLOOKUP($AC$165,'Banco de Dados'!$B$4:$J$50,6,FALSE)*(1-(PRINCIPAL!$K$57/100)),IF(L180=PRINCIPAL!$L$57,VLOOKUP($AC$165,'Banco de Dados'!$B$4:$J$50,6,FALSE)*(1-(PRINCIPAL!$M$57/100)),IF(L180=PRINCIPAL!$N$57,VLOOKUP($AC$165,'Banco de Dados'!$B$4:$J$50,6,FALSE)*(1-(PRINCIPAL!$O$57/100)),VLOOKUP($AC$165,'Banco de Dados'!$B$4:$J$50,6,FALSE)))))))))),"")</f>
        <v/>
      </c>
      <c r="AC180" s="29" t="str">
        <f>IFERROR(AB180*(IFERROR(VLOOKUP($AC$165,'Banco de Dados'!$B$4:$J$50,4,FALSE),"ERRO")),"")</f>
        <v/>
      </c>
      <c r="AD180" s="29" t="str">
        <f t="shared" si="106"/>
        <v/>
      </c>
      <c r="AE180" s="103" t="str">
        <f>IFERROR(AD180*(C180*(PRINCIPAL!$G$57/100))*0.47*(44/12),"")</f>
        <v/>
      </c>
      <c r="AF180" s="111" t="str">
        <f t="shared" si="107"/>
        <v/>
      </c>
      <c r="AG180" s="30" t="str">
        <f>IFERROR(IF(AND(PRINCIPAL!$H$58&lt;&gt;"",OR(L180=PRINCIPAL!$I$58,L180=PRINCIPAL!$I$58+PRINCIPAL!$I$58,L180=PRINCIPAL!$I$58+PRINCIPAL!$I$58+PRINCIPAL!$I$58)),0,IF(AND(PRINCIPAL!$H$58&lt;&gt;"",L180=PRINCIPAL!$J$58),VLOOKUP($AH$165,'Banco de Dados'!$B$4:$J$50,8,FALSE)*PRINCIPAL!$H$58*(1-(PRINCIPAL!$K$58/100)),IF(AND(PRINCIPAL!$H$58&lt;&gt;"",L180=PRINCIPAL!$L$58),VLOOKUP($AH$165,'Banco de Dados'!$B$4:$J$50,8,FALSE)*PRINCIPAL!$H$58*(1-(PRINCIPAL!$M$58/100)),IF(AND(PRINCIPAL!$H$58&lt;&gt;"",L180=PRINCIPAL!$N$58),VLOOKUP($AH$165,'Banco de Dados'!$B$4:$J$50,8,FALSE)*PRINCIPAL!$H$58*(1-(PRINCIPAL!$O$58/100)),IF(PRINCIPAL!$H$58&lt;&gt;"",VLOOKUP($AH$165,'Banco de Dados'!$B$4:$J$50,8,FALSE)*PRINCIPAL!$H$58,IF(OR(L180=PRINCIPAL!$I$58,L180=PRINCIPAL!$I$58+PRINCIPAL!$I$58,L180=PRINCIPAL!$I$58+PRINCIPAL!$I$58+PRINCIPAL!$I$58),0,IF(L180=PRINCIPAL!$J$58,VLOOKUP($AH$165,'Banco de Dados'!$B$4:$J$50,6,FALSE)*(1-(PRINCIPAL!$K$58/100)),IF(L180=PRINCIPAL!$L$58,VLOOKUP($AH$165,'Banco de Dados'!$B$4:$J$50,6,FALSE)*(1-(PRINCIPAL!$M$58/100)),IF(L180=PRINCIPAL!$N$58,VLOOKUP($AH$165,'Banco de Dados'!$B$4:$J$50,6,FALSE)*(1-(PRINCIPAL!$O$58/100)),VLOOKUP($AH$165,'Banco de Dados'!$B$4:$J$50,6,FALSE)))))))))),"")</f>
        <v/>
      </c>
      <c r="AH180" s="29" t="str">
        <f>IFERROR(AG180*(IFERROR(VLOOKUP($AH$165,'Banco de Dados'!$B$4:$J$50,4,FALSE),"ERRO")),"")</f>
        <v/>
      </c>
      <c r="AI180" s="29" t="str">
        <f t="shared" si="108"/>
        <v/>
      </c>
      <c r="AJ180" s="103" t="str">
        <f>IFERROR(AI180*(C180*(PRINCIPAL!$G$58/100))*0.47*(44/12),"")</f>
        <v/>
      </c>
      <c r="AK180" s="111" t="str">
        <f t="shared" si="117"/>
        <v/>
      </c>
      <c r="AL180" s="30" t="str">
        <f>IFERROR(IF(AND(PRINCIPAL!$H$59&lt;&gt;"",OR(L180=PRINCIPAL!$I$59,L180=PRINCIPAL!$I$59+PRINCIPAL!$I$59,L180=PRINCIPAL!$I$59+PRINCIPAL!$I$59+PRINCIPAL!$I$59)),0,IF(AND(PRINCIPAL!$H$59&lt;&gt;"",L180=PRINCIPAL!$J$59),VLOOKUP($AM$165,'Banco de Dados'!$B$4:$J$50,8,FALSE)*PRINCIPAL!$H$59*(1-(PRINCIPAL!$K$59/100)),IF(AND(PRINCIPAL!$H$59&lt;&gt;"",L180=PRINCIPAL!$L$59),VLOOKUP($AM$165,'Banco de Dados'!$B$4:$J$50,8,FALSE)*PRINCIPAL!$H$59*(1-(PRINCIPAL!$M$59/100)),IF(AND(PRINCIPAL!$H$59&lt;&gt;"",L180=PRINCIPAL!$N$59),VLOOKUP($AM$165,'Banco de Dados'!$B$4:$J$50,8,FALSE)*PRINCIPAL!$H$59*(1-(PRINCIPAL!$O$59/100)),IF(PRINCIPAL!$H$59&lt;&gt;"",VLOOKUP($AM$165,'Banco de Dados'!$B$4:$J$50,8,FALSE)*PRINCIPAL!$H$59,IF(OR(L180=PRINCIPAL!$I$59,L180=PRINCIPAL!$I$59+PRINCIPAL!$I$59,L180=PRINCIPAL!$I$59+PRINCIPAL!$I$59+PRINCIPAL!$I$59),0,IF(L180=PRINCIPAL!$J$59,VLOOKUP($AM$165,'Banco de Dados'!$B$4:$J$50,6,FALSE)*(1-(PRINCIPAL!$K$59/100)),IF(L180=PRINCIPAL!$L$59,VLOOKUP($AM$165,'Banco de Dados'!$B$4:$J$50,6,FALSE)*(1-(PRINCIPAL!$M$59/100)),IF(L180=PRINCIPAL!$N$59,VLOOKUP($AM$165,'Banco de Dados'!$B$4:$J$50,6,FALSE)*(1-(PRINCIPAL!$O$59/100)),VLOOKUP($AM$165,'Banco de Dados'!$B$4:$J$50,6,FALSE)))))))))),"")</f>
        <v/>
      </c>
      <c r="AM180" s="29" t="str">
        <f>IFERROR(AL180*(IFERROR(VLOOKUP($AM$165,'Banco de Dados'!$B$4:$J$50,4,FALSE),"ERRO")),"")</f>
        <v/>
      </c>
      <c r="AN180" s="29" t="str">
        <f t="shared" si="109"/>
        <v/>
      </c>
      <c r="AO180" s="103" t="str">
        <f>IFERROR(AN180*(C180*(PRINCIPAL!$G$59/100))*0.47*(44/12),"")</f>
        <v/>
      </c>
      <c r="AP180" s="111" t="str">
        <f t="shared" si="110"/>
        <v/>
      </c>
      <c r="AQ180" s="30" t="str">
        <f>IFERROR(IF(AND(PRINCIPAL!$H$60&lt;&gt;"",OR(L180=PRINCIPAL!$I$60,L180=PRINCIPAL!$I$60+PRINCIPAL!$I$60,L180=PRINCIPAL!$I$60+PRINCIPAL!$I$60+PRINCIPAL!$I$60)),0,IF(AND(PRINCIPAL!$H$60&lt;&gt;"",L180=PRINCIPAL!$J$60),VLOOKUP($AR$165,'Banco de Dados'!$B$4:$J$50,8,FALSE)*PRINCIPAL!$H$60*(1-(PRINCIPAL!$K$60/100)),IF(AND(PRINCIPAL!$H$60&lt;&gt;"",L180=PRINCIPAL!$L$60),VLOOKUP($AR$165,'Banco de Dados'!$B$4:$J$50,8,FALSE)*PRINCIPAL!$H$60*(1-(PRINCIPAL!$M$60/100)),IF(AND(PRINCIPAL!$H$60&lt;&gt;"",L180=PRINCIPAL!$N$60),VLOOKUP($AR$165,'Banco de Dados'!$B$4:$J$50,8,FALSE)*PRINCIPAL!$H$60*(1-(PRINCIPAL!$O$60/100)),IF(PRINCIPAL!$H$60&lt;&gt;"",VLOOKUP($AR$165,'Banco de Dados'!$B$4:$J$50,8,FALSE)*PRINCIPAL!$H$60,IF(OR(L180=PRINCIPAL!$I$60,L180=PRINCIPAL!$I$60+PRINCIPAL!$I$60,L180=PRINCIPAL!$I$60+PRINCIPAL!$I$60+PRINCIPAL!$I$60),0,IF(L180=PRINCIPAL!$J$60,VLOOKUP($AR$165,'Banco de Dados'!$B$4:$J$50,6,FALSE)*(1-(PRINCIPAL!$K$60/100)),IF(L180=PRINCIPAL!$L$60,VLOOKUP($AR$165,'Banco de Dados'!$B$4:$J$50,6,FALSE)*(1-(PRINCIPAL!$M$60/100)),IF(L180=PRINCIPAL!$N$60,VLOOKUP($AR$165,'Banco de Dados'!$B$4:$J$50,6,FALSE)*(1-(PRINCIPAL!$O$60/100)),VLOOKUP($AR$165,'Banco de Dados'!$B$4:$J$50,6,FALSE)))))))))),"")</f>
        <v/>
      </c>
      <c r="AR180" s="29" t="str">
        <f>IFERROR(AQ180*(IFERROR(VLOOKUP($AR$165,'Banco de Dados'!$B$4:$J$50,4,FALSE),"ERRO")),"")</f>
        <v/>
      </c>
      <c r="AS180" s="29" t="str">
        <f t="shared" si="111"/>
        <v/>
      </c>
      <c r="AT180" s="103" t="str">
        <f>IFERROR(AS180*(C180*(PRINCIPAL!$G$60/100))*0.47*(44/12),"")</f>
        <v/>
      </c>
      <c r="AU180" s="111" t="str">
        <f t="shared" si="112"/>
        <v/>
      </c>
      <c r="AV180" s="30" t="str">
        <f>IFERROR(IF(AND(PRINCIPAL!$H$61&lt;&gt;"",OR(L180=PRINCIPAL!$I$61,L180=PRINCIPAL!$I$61+PRINCIPAL!$I$61,L180=PRINCIPAL!$I$61+PRINCIPAL!$I$61+PRINCIPAL!$I$61)),0,IF(AND(PRINCIPAL!$H$61&lt;&gt;"",L180=PRINCIPAL!$J$61),VLOOKUP($AW$165,'Banco de Dados'!$B$4:$J$50,8,FALSE)*PRINCIPAL!$H$61*(1-(PRINCIPAL!$K$61/100)),IF(AND(PRINCIPAL!$H$61&lt;&gt;"",L180=PRINCIPAL!$L$61),VLOOKUP($AW$165,'Banco de Dados'!$B$4:$J$50,8,FALSE)*PRINCIPAL!$H$61*(1-(PRINCIPAL!$M$61/100)),IF(AND(PRINCIPAL!$H$61&lt;&gt;"",L180=PRINCIPAL!$N$61),VLOOKUP($AW$165,'Banco de Dados'!$B$4:$J$50,8,FALSE)*PRINCIPAL!$H$61*(1-(PRINCIPAL!$O$61/100)),IF(PRINCIPAL!$H$61&lt;&gt;"",VLOOKUP($AW$165,'Banco de Dados'!$B$4:$J$50,8,FALSE)*PRINCIPAL!$H$61,IF(OR(L180=PRINCIPAL!$I$61,L180=PRINCIPAL!$I$61+PRINCIPAL!$I$61,L180=PRINCIPAL!$I$61+PRINCIPAL!$I$61+PRINCIPAL!$I$61),0,IF(L180=PRINCIPAL!$J$61,VLOOKUP($AW$165,'Banco de Dados'!$B$4:$J$50,6,FALSE)*(1-(PRINCIPAL!$K$61/100)),IF(L180=PRINCIPAL!$L$61,VLOOKUP($AW$165,'Banco de Dados'!$B$4:$J$50,6,FALSE)*(1-(PRINCIPAL!$M$61/100)),IF(L180=PRINCIPAL!$N$61,VLOOKUP($AW$165,'Banco de Dados'!$B$4:$J$50,6,FALSE)*(1-(PRINCIPAL!$O$61/100)),VLOOKUP($AW$165,'Banco de Dados'!$B$4:$J$50,6,FALSE)))))))))),"")</f>
        <v/>
      </c>
      <c r="AW180" s="29" t="str">
        <f>IFERROR(AV180*(IFERROR(VLOOKUP($AW$165,'Banco de Dados'!$B$4:$J$50,4,FALSE),"ERRO")),"")</f>
        <v/>
      </c>
      <c r="AX180" s="29" t="str">
        <f t="shared" si="113"/>
        <v/>
      </c>
      <c r="AY180" s="103" t="str">
        <f>IFERROR(AX180*(C180*(PRINCIPAL!$G$61/100))*0.47*(44/12),"")</f>
        <v/>
      </c>
      <c r="AZ180" s="111" t="str">
        <f t="shared" si="118"/>
        <v/>
      </c>
      <c r="BA180" s="30" t="str">
        <f>IFERROR(IF(AND(PRINCIPAL!$H$62&lt;&gt;"",OR(L180=PRINCIPAL!$I$62,L180=PRINCIPAL!$I$62+PRINCIPAL!$I$62,L180=PRINCIPAL!$I$62+PRINCIPAL!$I$62+PRINCIPAL!$I$62)),0,IF(AND(PRINCIPAL!$H$62&lt;&gt;"",L180=PRINCIPAL!$J$62),VLOOKUP($BB$165,'Banco de Dados'!$B$4:$J$50,8,FALSE)*PRINCIPAL!$H$62*(1-(PRINCIPAL!$K$62/100)),IF(AND(PRINCIPAL!$H$62&lt;&gt;"",L180=PRINCIPAL!$L$62),VLOOKUP($BB$165,'Banco de Dados'!$B$4:$J$50,8,FALSE)*PRINCIPAL!$H$62*(1-(PRINCIPAL!$M$62/100)),IF(AND(PRINCIPAL!$H$62&lt;&gt;"",L180=PRINCIPAL!$N$62),VLOOKUP($BB$165,'Banco de Dados'!$B$4:$J$50,8,FALSE)*PRINCIPAL!$H$62*(1-(PRINCIPAL!$O$62/100)),IF(PRINCIPAL!$H$62&lt;&gt;"",VLOOKUP($BB$165,'Banco de Dados'!$B$4:$J$50,8,FALSE)*PRINCIPAL!$H$62,IF(OR(L180=PRINCIPAL!$I$62,L180=PRINCIPAL!$I$62+PRINCIPAL!$I$62,L180=PRINCIPAL!$I$62+PRINCIPAL!$I$62+PRINCIPAL!$I$62),0,IF(L180=PRINCIPAL!$J$62,VLOOKUP($BB$165,'Banco de Dados'!$B$4:$J$50,6,FALSE)*(1-(PRINCIPAL!$K$62/100)),IF(L180=PRINCIPAL!$L$62,VLOOKUP($BB$165,'Banco de Dados'!$B$4:$J$50,6,FALSE)*(1-(PRINCIPAL!$M$62/100)),IF(L180=PRINCIPAL!$N$62,VLOOKUP($BB$165,'Banco de Dados'!$B$4:$J$50,6,FALSE)*(1-(PRINCIPAL!$O$62/100)),VLOOKUP($BB$165,'Banco de Dados'!$B$4:$J$50,6,FALSE)))))))))),"")</f>
        <v/>
      </c>
      <c r="BB180" s="29" t="str">
        <f>IFERROR(BA180*(IFERROR(VLOOKUP($BB$165,'Banco de Dados'!$B$4:$J$50,4,FALSE),"ERRO")),"")</f>
        <v/>
      </c>
      <c r="BC180" s="29" t="str">
        <f t="shared" si="119"/>
        <v/>
      </c>
      <c r="BD180" s="103" t="str">
        <f>IFERROR(BC180*(C180*(PRINCIPAL!$G$62/100))*0.47*(44/12),"")</f>
        <v/>
      </c>
      <c r="BE180" s="111" t="str">
        <f t="shared" si="98"/>
        <v/>
      </c>
      <c r="BF180" s="30" t="str">
        <f>IFERROR(IF(AND(PRINCIPAL!$H$63&lt;&gt;"",OR(L180=PRINCIPAL!$I$63,L180=PRINCIPAL!$I$63+PRINCIPAL!$I$63,L180=PRINCIPAL!$I$63+PRINCIPAL!$I$63+PRINCIPAL!$I$63)),0,IF(AND(PRINCIPAL!$H$63&lt;&gt;"",L180=PRINCIPAL!$J$63),VLOOKUP($BG$165,'Banco de Dados'!$B$4:$J$50,8,FALSE)*PRINCIPAL!$H$63*(1-(PRINCIPAL!$K$63/100)),IF(AND(PRINCIPAL!$H$63&lt;&gt;"",L180=PRINCIPAL!$L$63),VLOOKUP($BG$165,'Banco de Dados'!$B$4:$J$50,8,FALSE)*PRINCIPAL!$H$63*(1-(PRINCIPAL!$M$63/100)),IF(AND(PRINCIPAL!$H$63&lt;&gt;"",L180=PRINCIPAL!$N$63),VLOOKUP($BG$165,'Banco de Dados'!$B$4:$J$50,8,FALSE)*PRINCIPAL!$H$63*(1-(PRINCIPAL!$O$63/100)),IF(PRINCIPAL!$H$63&lt;&gt;"",VLOOKUP($BG$165,'Banco de Dados'!$B$4:$J$50,8,FALSE)*PRINCIPAL!$H$63,IF(OR(L180=PRINCIPAL!$I$63,L180=PRINCIPAL!$I$63+PRINCIPAL!$I$63,L180=PRINCIPAL!$I$63+PRINCIPAL!$I$63+PRINCIPAL!$I$63),0,IF(L180=PRINCIPAL!$J$63,VLOOKUP($BG$165,'Banco de Dados'!$B$4:$J$50,6,FALSE)*(1-(PRINCIPAL!$K$63/100)),IF(L180=PRINCIPAL!$L$63,VLOOKUP($BG$165,'Banco de Dados'!$B$4:$J$50,6,FALSE)*(1-(PRINCIPAL!$M$63/100)),IF(L180=PRINCIPAL!$N$63,VLOOKUP($BG$165,'Banco de Dados'!$B$4:$J$50,6,FALSE)*(1-(PRINCIPAL!$O$63/100)),VLOOKUP($BG$165,'Banco de Dados'!$B$4:$J$50,6,FALSE)))))))))),"")</f>
        <v/>
      </c>
      <c r="BG180" s="29" t="str">
        <f>IFERROR(BF180*(IFERROR(VLOOKUP($BG$165,'Banco de Dados'!$B$4:$J$50,4,FALSE),"ERRO")),"")</f>
        <v/>
      </c>
      <c r="BH180" s="29" t="str">
        <f t="shared" si="114"/>
        <v/>
      </c>
      <c r="BI180" s="103" t="str">
        <f>IFERROR(BH180*(C180*(PRINCIPAL!$G$63/100))*0.47*(44/12),"")</f>
        <v/>
      </c>
      <c r="BJ180" s="102" t="str">
        <f t="shared" si="99"/>
        <v/>
      </c>
    </row>
    <row r="181" spans="2:62" ht="12.75" customHeight="1" x14ac:dyDescent="0.3">
      <c r="B181" s="326">
        <f t="shared" si="100"/>
        <v>2034</v>
      </c>
      <c r="C181" s="340"/>
      <c r="D181" s="1"/>
      <c r="E181" s="116">
        <v>14</v>
      </c>
      <c r="F181" s="24" t="str">
        <f>IFERROR(VLOOKUP($G$165,'Banco de Dados'!$B$4:$J$50,6,FALSE),"")</f>
        <v/>
      </c>
      <c r="G181" s="25" t="str">
        <f>IFERROR(F181*(IFERROR(VLOOKUP($G$165,'Banco de Dados'!$B$4:$J$50,4,FALSE),"ERRO")),"")</f>
        <v/>
      </c>
      <c r="H181" s="25" t="str">
        <f t="shared" si="101"/>
        <v/>
      </c>
      <c r="I181" s="103" t="str">
        <f t="shared" si="102"/>
        <v/>
      </c>
      <c r="J181" s="117" t="str">
        <f t="shared" si="103"/>
        <v/>
      </c>
      <c r="K181" s="1"/>
      <c r="L181" s="91">
        <v>14</v>
      </c>
      <c r="M181" s="24" t="str">
        <f>IFERROR(IF(AND(PRINCIPAL!$H$54&lt;&gt;"",OR(L181=PRINCIPAL!$I$54,L181=PRINCIPAL!$I$54+PRINCIPAL!$I$54,L181=PRINCIPAL!$I$54+PRINCIPAL!$I$54+PRINCIPAL!$I$54)),0,IF(AND(PRINCIPAL!$H$54&lt;&gt;"",L181=PRINCIPAL!$J$54),VLOOKUP($N$165,'Banco de Dados'!$B$4:$J$50,8,FALSE)*PRINCIPAL!$H$54*(1-(PRINCIPAL!$K$54/100)),IF(AND(PRINCIPAL!$H$54&lt;&gt;"",L181=PRINCIPAL!$L$54),VLOOKUP($N$165,'Banco de Dados'!$B$4:$J$50,8,FALSE)*PRINCIPAL!$H$54*(1-(PRINCIPAL!$M$54/100)),IF(AND(PRINCIPAL!$H$54&lt;&gt;"",L181=PRINCIPAL!$N$54),VLOOKUP($N$165,'Banco de Dados'!$B$4:$J$50,8,FALSE)*PRINCIPAL!$H$54*(1-(PRINCIPAL!$O$54/100)),IF(PRINCIPAL!$H$54&lt;&gt;"",VLOOKUP($N$165,'Banco de Dados'!$B$4:$J$50,8,FALSE)*PRINCIPAL!$H$54,IF(OR(L181=PRINCIPAL!$I$54,L181=PRINCIPAL!$I$54+PRINCIPAL!$I$54,L181=PRINCIPAL!$I$54+PRINCIPAL!$I$54+PRINCIPAL!$I$54),0,IF(L181=PRINCIPAL!$J$54,VLOOKUP($N$165,'Banco de Dados'!$B$4:$J$50,6,FALSE)*(1-(PRINCIPAL!$K$54/100)),IF(L181=PRINCIPAL!$L$54,VLOOKUP($N$165,'Banco de Dados'!$B$4:$J$50,6,FALSE)*(1-(PRINCIPAL!$M$54/100)),IF(L181=PRINCIPAL!$N$54,VLOOKUP($N$165,'Banco de Dados'!$B$4:$J$50,6,FALSE)*(1-(PRINCIPAL!$O$54/100)),VLOOKUP($N$165,'Banco de Dados'!$B$4:$J$50,6,FALSE)))))))))),"")</f>
        <v/>
      </c>
      <c r="N181" s="25" t="str">
        <f>IFERROR(M181*(IFERROR(VLOOKUP($N$165,'Banco de Dados'!$B$4:$J$50,4,FALSE),"ERRO")),"")</f>
        <v/>
      </c>
      <c r="O181" s="25" t="str">
        <f t="shared" si="104"/>
        <v/>
      </c>
      <c r="P181" s="103" t="str">
        <f>IFERROR(O181*(C181*(PRINCIPAL!$G$54/100))*0.47*(44/12),"")</f>
        <v/>
      </c>
      <c r="Q181" s="107" t="str">
        <f t="shared" si="120"/>
        <v/>
      </c>
      <c r="R181" s="29" t="str">
        <f>IFERROR(IF(AND(PRINCIPAL!$H$55&lt;&gt;"",OR(L181=PRINCIPAL!$I$55,L181=PRINCIPAL!$I$55+PRINCIPAL!$I$55,L181=PRINCIPAL!$I$55+PRINCIPAL!$I$55+PRINCIPAL!$I$55)),0,IF(AND(PRINCIPAL!$H$55&lt;&gt;"",L181=PRINCIPAL!$J$55),VLOOKUP($S$165,'Banco de Dados'!$B$4:$J$50,8,FALSE)*PRINCIPAL!$H$55*(1-(PRINCIPAL!$K$55/100)),IF(AND(PRINCIPAL!$H$55&lt;&gt;"",L181=PRINCIPAL!$L$55),VLOOKUP($S$165,'Banco de Dados'!$B$4:$J$50,8,FALSE)*PRINCIPAL!$H$55*(1-(PRINCIPAL!$M$55/100)),IF(AND(PRINCIPAL!$H$55&lt;&gt;"",L181=PRINCIPAL!$N$55),VLOOKUP($S$165,'Banco de Dados'!$B$4:$J$50,8,FALSE)*PRINCIPAL!$H$55*(1-(PRINCIPAL!$O$55/100)),IF(PRINCIPAL!$H$55&lt;&gt;"",VLOOKUP($S$165,'Banco de Dados'!$B$4:$J$50,8,FALSE)*PRINCIPAL!$H$55,IF(OR(L181=PRINCIPAL!$I$55,L181=PRINCIPAL!$I$55+PRINCIPAL!$I$55,L181=PRINCIPAL!$I$55+PRINCIPAL!$I$55+PRINCIPAL!$I$55),0,IF(L181=PRINCIPAL!$J$55,VLOOKUP($S$165,'Banco de Dados'!$B$4:$J$50,6,FALSE)*(1-(PRINCIPAL!$K$55/100)),IF(L181=PRINCIPAL!$L$55,VLOOKUP($S$165,'Banco de Dados'!$B$4:$J$50,6,FALSE)*(1-(PRINCIPAL!$M$55/100)),IF(L181=PRINCIPAL!$N$55,VLOOKUP($S$165,'Banco de Dados'!$B$4:$J$50,6,FALSE)*(1-(PRINCIPAL!$O$55/100)),VLOOKUP($S$165,'Banco de Dados'!$B$4:$J$50,6,FALSE)))))))))),"")</f>
        <v/>
      </c>
      <c r="S181" s="29" t="str">
        <f>IFERROR(R181*(IFERROR(VLOOKUP($S$165,'Banco de Dados'!$B$4:$J$50,4,FALSE),"ERRO")),"")</f>
        <v/>
      </c>
      <c r="T181" s="29" t="str">
        <f t="shared" si="105"/>
        <v/>
      </c>
      <c r="U181" s="103" t="str">
        <f>IFERROR(T181*(C181*(PRINCIPAL!$G$55/100))*0.47*(44/12),"")</f>
        <v/>
      </c>
      <c r="V181" s="103" t="str">
        <f t="shared" si="121"/>
        <v/>
      </c>
      <c r="W181" s="30" t="str">
        <f>IFERROR(IF(AND(PRINCIPAL!$H$56&lt;&gt;"",OR(L181=PRINCIPAL!$I$56,L181=PRINCIPAL!$I$56+PRINCIPAL!$I$56,L181=PRINCIPAL!$I$56+PRINCIPAL!$I$56+PRINCIPAL!$I$56)),0,IF(AND(PRINCIPAL!$H$56&lt;&gt;"",L181=PRINCIPAL!$J$56),VLOOKUP($X$165,'Banco de Dados'!$B$4:$J$50,8,FALSE)*PRINCIPAL!$H$56*(1-(PRINCIPAL!$K$56/100)),IF(AND(PRINCIPAL!$H$56&lt;&gt;"",L181=PRINCIPAL!$L$56),VLOOKUP($X$165,'Banco de Dados'!$B$4:$J$50,8,FALSE)*PRINCIPAL!$H$56*(1-(PRINCIPAL!$M$56/100)),IF(AND(PRINCIPAL!$H$56&lt;&gt;"",L181=PRINCIPAL!$N$56),VLOOKUP($X$165,'Banco de Dados'!$B$4:$J$50,8,FALSE)*PRINCIPAL!$H$56*(1-(PRINCIPAL!$O$56/100)),IF(PRINCIPAL!$H$56&lt;&gt;"",VLOOKUP($X$165,'Banco de Dados'!$B$4:$J$50,8,FALSE)*PRINCIPAL!$H$56,IF(OR(L181=PRINCIPAL!$I$56,L181=PRINCIPAL!$I$56+PRINCIPAL!$I$56,L181=PRINCIPAL!$I$56+PRINCIPAL!$I$56+PRINCIPAL!$I$56),0,IF(L181=PRINCIPAL!$J$56,VLOOKUP($X$165,'Banco de Dados'!$B$4:$J$50,6,FALSE)*(1-(PRINCIPAL!$K$56/100)),IF(L181=PRINCIPAL!$L$56,VLOOKUP($X$165,'Banco de Dados'!$B$4:$J$50,6,FALSE)*(1-(PRINCIPAL!$M$56/100)),IF(L181=PRINCIPAL!$N$56,VLOOKUP($X$165,'Banco de Dados'!$B$4:$J$50,6,FALSE)*(1-(PRINCIPAL!$O$56/100)),VLOOKUP($X$165,'Banco de Dados'!$B$4:$J$50,6,FALSE)))))))))),"")</f>
        <v/>
      </c>
      <c r="X181" s="29" t="str">
        <f>IFERROR(W181*(IFERROR(VLOOKUP($X$165,'Banco de Dados'!$B$4:$J$50,4,FALSE),"ERRO")),"")</f>
        <v/>
      </c>
      <c r="Y181" s="29" t="str">
        <f t="shared" si="115"/>
        <v/>
      </c>
      <c r="Z181" s="103" t="str">
        <f>IFERROR(Y181*(C181*(PRINCIPAL!$G$56/100))*0.47*(44/12),"")</f>
        <v/>
      </c>
      <c r="AA181" s="111" t="str">
        <f t="shared" si="116"/>
        <v/>
      </c>
      <c r="AB181" s="30" t="str">
        <f>IFERROR(IF(AND(PRINCIPAL!$H$57&lt;&gt;"",OR(L181=PRINCIPAL!$I$57,L181=PRINCIPAL!$I$57+PRINCIPAL!$I$57,L181=PRINCIPAL!$I$57+PRINCIPAL!$I$57+PRINCIPAL!$I$57)),0,IF(AND(PRINCIPAL!$H$57&lt;&gt;"",L181=PRINCIPAL!$J$57),VLOOKUP($AC$165,'Banco de Dados'!$B$4:$J$50,8,FALSE)*PRINCIPAL!$H$57*(1-(PRINCIPAL!$K$57/100)),IF(AND(PRINCIPAL!$H$57&lt;&gt;"",L181=PRINCIPAL!$L$57),VLOOKUP($AC$165,'Banco de Dados'!$B$4:$J$50,8,FALSE)*PRINCIPAL!$H$57*(1-(PRINCIPAL!$M$57/100)),IF(AND(PRINCIPAL!$H$57&lt;&gt;"",L181=PRINCIPAL!$N$57),VLOOKUP($AC$165,'Banco de Dados'!$B$4:$J$50,8,FALSE)*PRINCIPAL!$H$57*(1-(PRINCIPAL!$O$57/100)),IF(PRINCIPAL!$H$57&lt;&gt;"",VLOOKUP($AC$165,'Banco de Dados'!$B$4:$J$50,8,FALSE)*PRINCIPAL!$H$57,IF(OR(L181=PRINCIPAL!$I$57,L181=PRINCIPAL!$I$57+PRINCIPAL!$I$57,L181=PRINCIPAL!$I$57+PRINCIPAL!$I$57+PRINCIPAL!$I$57),0,IF(L181=PRINCIPAL!$J$57,VLOOKUP($AC$165,'Banco de Dados'!$B$4:$J$50,6,FALSE)*(1-(PRINCIPAL!$K$57/100)),IF(L181=PRINCIPAL!$L$57,VLOOKUP($AC$165,'Banco de Dados'!$B$4:$J$50,6,FALSE)*(1-(PRINCIPAL!$M$57/100)),IF(L181=PRINCIPAL!$N$57,VLOOKUP($AC$165,'Banco de Dados'!$B$4:$J$50,6,FALSE)*(1-(PRINCIPAL!$O$57/100)),VLOOKUP($AC$165,'Banco de Dados'!$B$4:$J$50,6,FALSE)))))))))),"")</f>
        <v/>
      </c>
      <c r="AC181" s="29" t="str">
        <f>IFERROR(AB181*(IFERROR(VLOOKUP($AC$165,'Banco de Dados'!$B$4:$J$50,4,FALSE),"ERRO")),"")</f>
        <v/>
      </c>
      <c r="AD181" s="29" t="str">
        <f t="shared" si="106"/>
        <v/>
      </c>
      <c r="AE181" s="103" t="str">
        <f>IFERROR(AD181*(C181*(PRINCIPAL!$G$57/100))*0.47*(44/12),"")</f>
        <v/>
      </c>
      <c r="AF181" s="111" t="str">
        <f t="shared" si="107"/>
        <v/>
      </c>
      <c r="AG181" s="30" t="str">
        <f>IFERROR(IF(AND(PRINCIPAL!$H$58&lt;&gt;"",OR(L181=PRINCIPAL!$I$58,L181=PRINCIPAL!$I$58+PRINCIPAL!$I$58,L181=PRINCIPAL!$I$58+PRINCIPAL!$I$58+PRINCIPAL!$I$58)),0,IF(AND(PRINCIPAL!$H$58&lt;&gt;"",L181=PRINCIPAL!$J$58),VLOOKUP($AH$165,'Banco de Dados'!$B$4:$J$50,8,FALSE)*PRINCIPAL!$H$58*(1-(PRINCIPAL!$K$58/100)),IF(AND(PRINCIPAL!$H$58&lt;&gt;"",L181=PRINCIPAL!$L$58),VLOOKUP($AH$165,'Banco de Dados'!$B$4:$J$50,8,FALSE)*PRINCIPAL!$H$58*(1-(PRINCIPAL!$M$58/100)),IF(AND(PRINCIPAL!$H$58&lt;&gt;"",L181=PRINCIPAL!$N$58),VLOOKUP($AH$165,'Banco de Dados'!$B$4:$J$50,8,FALSE)*PRINCIPAL!$H$58*(1-(PRINCIPAL!$O$58/100)),IF(PRINCIPAL!$H$58&lt;&gt;"",VLOOKUP($AH$165,'Banco de Dados'!$B$4:$J$50,8,FALSE)*PRINCIPAL!$H$58,IF(OR(L181=PRINCIPAL!$I$58,L181=PRINCIPAL!$I$58+PRINCIPAL!$I$58,L181=PRINCIPAL!$I$58+PRINCIPAL!$I$58+PRINCIPAL!$I$58),0,IF(L181=PRINCIPAL!$J$58,VLOOKUP($AH$165,'Banco de Dados'!$B$4:$J$50,6,FALSE)*(1-(PRINCIPAL!$K$58/100)),IF(L181=PRINCIPAL!$L$58,VLOOKUP($AH$165,'Banco de Dados'!$B$4:$J$50,6,FALSE)*(1-(PRINCIPAL!$M$58/100)),IF(L181=PRINCIPAL!$N$58,VLOOKUP($AH$165,'Banco de Dados'!$B$4:$J$50,6,FALSE)*(1-(PRINCIPAL!$O$58/100)),VLOOKUP($AH$165,'Banco de Dados'!$B$4:$J$50,6,FALSE)))))))))),"")</f>
        <v/>
      </c>
      <c r="AH181" s="29" t="str">
        <f>IFERROR(AG181*(IFERROR(VLOOKUP($AH$165,'Banco de Dados'!$B$4:$J$50,4,FALSE),"ERRO")),"")</f>
        <v/>
      </c>
      <c r="AI181" s="29" t="str">
        <f t="shared" si="108"/>
        <v/>
      </c>
      <c r="AJ181" s="103" t="str">
        <f>IFERROR(AI181*(C181*(PRINCIPAL!$G$58/100))*0.47*(44/12),"")</f>
        <v/>
      </c>
      <c r="AK181" s="111" t="str">
        <f t="shared" si="117"/>
        <v/>
      </c>
      <c r="AL181" s="30" t="str">
        <f>IFERROR(IF(AND(PRINCIPAL!$H$59&lt;&gt;"",OR(L181=PRINCIPAL!$I$59,L181=PRINCIPAL!$I$59+PRINCIPAL!$I$59,L181=PRINCIPAL!$I$59+PRINCIPAL!$I$59+PRINCIPAL!$I$59)),0,IF(AND(PRINCIPAL!$H$59&lt;&gt;"",L181=PRINCIPAL!$J$59),VLOOKUP($AM$165,'Banco de Dados'!$B$4:$J$50,8,FALSE)*PRINCIPAL!$H$59*(1-(PRINCIPAL!$K$59/100)),IF(AND(PRINCIPAL!$H$59&lt;&gt;"",L181=PRINCIPAL!$L$59),VLOOKUP($AM$165,'Banco de Dados'!$B$4:$J$50,8,FALSE)*PRINCIPAL!$H$59*(1-(PRINCIPAL!$M$59/100)),IF(AND(PRINCIPAL!$H$59&lt;&gt;"",L181=PRINCIPAL!$N$59),VLOOKUP($AM$165,'Banco de Dados'!$B$4:$J$50,8,FALSE)*PRINCIPAL!$H$59*(1-(PRINCIPAL!$O$59/100)),IF(PRINCIPAL!$H$59&lt;&gt;"",VLOOKUP($AM$165,'Banco de Dados'!$B$4:$J$50,8,FALSE)*PRINCIPAL!$H$59,IF(OR(L181=PRINCIPAL!$I$59,L181=PRINCIPAL!$I$59+PRINCIPAL!$I$59,L181=PRINCIPAL!$I$59+PRINCIPAL!$I$59+PRINCIPAL!$I$59),0,IF(L181=PRINCIPAL!$J$59,VLOOKUP($AM$165,'Banco de Dados'!$B$4:$J$50,6,FALSE)*(1-(PRINCIPAL!$K$59/100)),IF(L181=PRINCIPAL!$L$59,VLOOKUP($AM$165,'Banco de Dados'!$B$4:$J$50,6,FALSE)*(1-(PRINCIPAL!$M$59/100)),IF(L181=PRINCIPAL!$N$59,VLOOKUP($AM$165,'Banco de Dados'!$B$4:$J$50,6,FALSE)*(1-(PRINCIPAL!$O$59/100)),VLOOKUP($AM$165,'Banco de Dados'!$B$4:$J$50,6,FALSE)))))))))),"")</f>
        <v/>
      </c>
      <c r="AM181" s="29" t="str">
        <f>IFERROR(AL181*(IFERROR(VLOOKUP($AM$165,'Banco de Dados'!$B$4:$J$50,4,FALSE),"ERRO")),"")</f>
        <v/>
      </c>
      <c r="AN181" s="29" t="str">
        <f t="shared" si="109"/>
        <v/>
      </c>
      <c r="AO181" s="103" t="str">
        <f>IFERROR(AN181*(C181*(PRINCIPAL!$G$59/100))*0.47*(44/12),"")</f>
        <v/>
      </c>
      <c r="AP181" s="111" t="str">
        <f t="shared" si="110"/>
        <v/>
      </c>
      <c r="AQ181" s="30" t="str">
        <f>IFERROR(IF(AND(PRINCIPAL!$H$60&lt;&gt;"",OR(L181=PRINCIPAL!$I$60,L181=PRINCIPAL!$I$60+PRINCIPAL!$I$60,L181=PRINCIPAL!$I$60+PRINCIPAL!$I$60+PRINCIPAL!$I$60)),0,IF(AND(PRINCIPAL!$H$60&lt;&gt;"",L181=PRINCIPAL!$J$60),VLOOKUP($AR$165,'Banco de Dados'!$B$4:$J$50,8,FALSE)*PRINCIPAL!$H$60*(1-(PRINCIPAL!$K$60/100)),IF(AND(PRINCIPAL!$H$60&lt;&gt;"",L181=PRINCIPAL!$L$60),VLOOKUP($AR$165,'Banco de Dados'!$B$4:$J$50,8,FALSE)*PRINCIPAL!$H$60*(1-(PRINCIPAL!$M$60/100)),IF(AND(PRINCIPAL!$H$60&lt;&gt;"",L181=PRINCIPAL!$N$60),VLOOKUP($AR$165,'Banco de Dados'!$B$4:$J$50,8,FALSE)*PRINCIPAL!$H$60*(1-(PRINCIPAL!$O$60/100)),IF(PRINCIPAL!$H$60&lt;&gt;"",VLOOKUP($AR$165,'Banco de Dados'!$B$4:$J$50,8,FALSE)*PRINCIPAL!$H$60,IF(OR(L181=PRINCIPAL!$I$60,L181=PRINCIPAL!$I$60+PRINCIPAL!$I$60,L181=PRINCIPAL!$I$60+PRINCIPAL!$I$60+PRINCIPAL!$I$60),0,IF(L181=PRINCIPAL!$J$60,VLOOKUP($AR$165,'Banco de Dados'!$B$4:$J$50,6,FALSE)*(1-(PRINCIPAL!$K$60/100)),IF(L181=PRINCIPAL!$L$60,VLOOKUP($AR$165,'Banco de Dados'!$B$4:$J$50,6,FALSE)*(1-(PRINCIPAL!$M$60/100)),IF(L181=PRINCIPAL!$N$60,VLOOKUP($AR$165,'Banco de Dados'!$B$4:$J$50,6,FALSE)*(1-(PRINCIPAL!$O$60/100)),VLOOKUP($AR$165,'Banco de Dados'!$B$4:$J$50,6,FALSE)))))))))),"")</f>
        <v/>
      </c>
      <c r="AR181" s="29" t="str">
        <f>IFERROR(AQ181*(IFERROR(VLOOKUP($AR$165,'Banco de Dados'!$B$4:$J$50,4,FALSE),"ERRO")),"")</f>
        <v/>
      </c>
      <c r="AS181" s="29" t="str">
        <f t="shared" si="111"/>
        <v/>
      </c>
      <c r="AT181" s="103" t="str">
        <f>IFERROR(AS181*(C181*(PRINCIPAL!$G$60/100))*0.47*(44/12),"")</f>
        <v/>
      </c>
      <c r="AU181" s="111" t="str">
        <f t="shared" si="112"/>
        <v/>
      </c>
      <c r="AV181" s="30" t="str">
        <f>IFERROR(IF(AND(PRINCIPAL!$H$61&lt;&gt;"",OR(L181=PRINCIPAL!$I$61,L181=PRINCIPAL!$I$61+PRINCIPAL!$I$61,L181=PRINCIPAL!$I$61+PRINCIPAL!$I$61+PRINCIPAL!$I$61)),0,IF(AND(PRINCIPAL!$H$61&lt;&gt;"",L181=PRINCIPAL!$J$61),VLOOKUP($AW$165,'Banco de Dados'!$B$4:$J$50,8,FALSE)*PRINCIPAL!$H$61*(1-(PRINCIPAL!$K$61/100)),IF(AND(PRINCIPAL!$H$61&lt;&gt;"",L181=PRINCIPAL!$L$61),VLOOKUP($AW$165,'Banco de Dados'!$B$4:$J$50,8,FALSE)*PRINCIPAL!$H$61*(1-(PRINCIPAL!$M$61/100)),IF(AND(PRINCIPAL!$H$61&lt;&gt;"",L181=PRINCIPAL!$N$61),VLOOKUP($AW$165,'Banco de Dados'!$B$4:$J$50,8,FALSE)*PRINCIPAL!$H$61*(1-(PRINCIPAL!$O$61/100)),IF(PRINCIPAL!$H$61&lt;&gt;"",VLOOKUP($AW$165,'Banco de Dados'!$B$4:$J$50,8,FALSE)*PRINCIPAL!$H$61,IF(OR(L181=PRINCIPAL!$I$61,L181=PRINCIPAL!$I$61+PRINCIPAL!$I$61,L181=PRINCIPAL!$I$61+PRINCIPAL!$I$61+PRINCIPAL!$I$61),0,IF(L181=PRINCIPAL!$J$61,VLOOKUP($AW$165,'Banco de Dados'!$B$4:$J$50,6,FALSE)*(1-(PRINCIPAL!$K$61/100)),IF(L181=PRINCIPAL!$L$61,VLOOKUP($AW$165,'Banco de Dados'!$B$4:$J$50,6,FALSE)*(1-(PRINCIPAL!$M$61/100)),IF(L181=PRINCIPAL!$N$61,VLOOKUP($AW$165,'Banco de Dados'!$B$4:$J$50,6,FALSE)*(1-(PRINCIPAL!$O$61/100)),VLOOKUP($AW$165,'Banco de Dados'!$B$4:$J$50,6,FALSE)))))))))),"")</f>
        <v/>
      </c>
      <c r="AW181" s="29" t="str">
        <f>IFERROR(AV181*(IFERROR(VLOOKUP($AW$165,'Banco de Dados'!$B$4:$J$50,4,FALSE),"ERRO")),"")</f>
        <v/>
      </c>
      <c r="AX181" s="29" t="str">
        <f t="shared" si="113"/>
        <v/>
      </c>
      <c r="AY181" s="103" t="str">
        <f>IFERROR(AX181*(C181*(PRINCIPAL!$G$61/100))*0.47*(44/12),"")</f>
        <v/>
      </c>
      <c r="AZ181" s="111" t="str">
        <f t="shared" si="118"/>
        <v/>
      </c>
      <c r="BA181" s="30" t="str">
        <f>IFERROR(IF(AND(PRINCIPAL!$H$62&lt;&gt;"",OR(L181=PRINCIPAL!$I$62,L181=PRINCIPAL!$I$62+PRINCIPAL!$I$62,L181=PRINCIPAL!$I$62+PRINCIPAL!$I$62+PRINCIPAL!$I$62)),0,IF(AND(PRINCIPAL!$H$62&lt;&gt;"",L181=PRINCIPAL!$J$62),VLOOKUP($BB$165,'Banco de Dados'!$B$4:$J$50,8,FALSE)*PRINCIPAL!$H$62*(1-(PRINCIPAL!$K$62/100)),IF(AND(PRINCIPAL!$H$62&lt;&gt;"",L181=PRINCIPAL!$L$62),VLOOKUP($BB$165,'Banco de Dados'!$B$4:$J$50,8,FALSE)*PRINCIPAL!$H$62*(1-(PRINCIPAL!$M$62/100)),IF(AND(PRINCIPAL!$H$62&lt;&gt;"",L181=PRINCIPAL!$N$62),VLOOKUP($BB$165,'Banco de Dados'!$B$4:$J$50,8,FALSE)*PRINCIPAL!$H$62*(1-(PRINCIPAL!$O$62/100)),IF(PRINCIPAL!$H$62&lt;&gt;"",VLOOKUP($BB$165,'Banco de Dados'!$B$4:$J$50,8,FALSE)*PRINCIPAL!$H$62,IF(OR(L181=PRINCIPAL!$I$62,L181=PRINCIPAL!$I$62+PRINCIPAL!$I$62,L181=PRINCIPAL!$I$62+PRINCIPAL!$I$62+PRINCIPAL!$I$62),0,IF(L181=PRINCIPAL!$J$62,VLOOKUP($BB$165,'Banco de Dados'!$B$4:$J$50,6,FALSE)*(1-(PRINCIPAL!$K$62/100)),IF(L181=PRINCIPAL!$L$62,VLOOKUP($BB$165,'Banco de Dados'!$B$4:$J$50,6,FALSE)*(1-(PRINCIPAL!$M$62/100)),IF(L181=PRINCIPAL!$N$62,VLOOKUP($BB$165,'Banco de Dados'!$B$4:$J$50,6,FALSE)*(1-(PRINCIPAL!$O$62/100)),VLOOKUP($BB$165,'Banco de Dados'!$B$4:$J$50,6,FALSE)))))))))),"")</f>
        <v/>
      </c>
      <c r="BB181" s="29" t="str">
        <f>IFERROR(BA181*(IFERROR(VLOOKUP($BB$165,'Banco de Dados'!$B$4:$J$50,4,FALSE),"ERRO")),"")</f>
        <v/>
      </c>
      <c r="BC181" s="29" t="str">
        <f t="shared" si="119"/>
        <v/>
      </c>
      <c r="BD181" s="103" t="str">
        <f>IFERROR(BC181*(C181*(PRINCIPAL!$G$62/100))*0.47*(44/12),"")</f>
        <v/>
      </c>
      <c r="BE181" s="111" t="str">
        <f t="shared" si="98"/>
        <v/>
      </c>
      <c r="BF181" s="30" t="str">
        <f>IFERROR(IF(AND(PRINCIPAL!$H$63&lt;&gt;"",OR(L181=PRINCIPAL!$I$63,L181=PRINCIPAL!$I$63+PRINCIPAL!$I$63,L181=PRINCIPAL!$I$63+PRINCIPAL!$I$63+PRINCIPAL!$I$63)),0,IF(AND(PRINCIPAL!$H$63&lt;&gt;"",L181=PRINCIPAL!$J$63),VLOOKUP($BG$165,'Banco de Dados'!$B$4:$J$50,8,FALSE)*PRINCIPAL!$H$63*(1-(PRINCIPAL!$K$63/100)),IF(AND(PRINCIPAL!$H$63&lt;&gt;"",L181=PRINCIPAL!$L$63),VLOOKUP($BG$165,'Banco de Dados'!$B$4:$J$50,8,FALSE)*PRINCIPAL!$H$63*(1-(PRINCIPAL!$M$63/100)),IF(AND(PRINCIPAL!$H$63&lt;&gt;"",L181=PRINCIPAL!$N$63),VLOOKUP($BG$165,'Banco de Dados'!$B$4:$J$50,8,FALSE)*PRINCIPAL!$H$63*(1-(PRINCIPAL!$O$63/100)),IF(PRINCIPAL!$H$63&lt;&gt;"",VLOOKUP($BG$165,'Banco de Dados'!$B$4:$J$50,8,FALSE)*PRINCIPAL!$H$63,IF(OR(L181=PRINCIPAL!$I$63,L181=PRINCIPAL!$I$63+PRINCIPAL!$I$63,L181=PRINCIPAL!$I$63+PRINCIPAL!$I$63+PRINCIPAL!$I$63),0,IF(L181=PRINCIPAL!$J$63,VLOOKUP($BG$165,'Banco de Dados'!$B$4:$J$50,6,FALSE)*(1-(PRINCIPAL!$K$63/100)),IF(L181=PRINCIPAL!$L$63,VLOOKUP($BG$165,'Banco de Dados'!$B$4:$J$50,6,FALSE)*(1-(PRINCIPAL!$M$63/100)),IF(L181=PRINCIPAL!$N$63,VLOOKUP($BG$165,'Banco de Dados'!$B$4:$J$50,6,FALSE)*(1-(PRINCIPAL!$O$63/100)),VLOOKUP($BG$165,'Banco de Dados'!$B$4:$J$50,6,FALSE)))))))))),"")</f>
        <v/>
      </c>
      <c r="BG181" s="29" t="str">
        <f>IFERROR(BF181*(IFERROR(VLOOKUP($BG$165,'Banco de Dados'!$B$4:$J$50,4,FALSE),"ERRO")),"")</f>
        <v/>
      </c>
      <c r="BH181" s="29" t="str">
        <f t="shared" si="114"/>
        <v/>
      </c>
      <c r="BI181" s="103" t="str">
        <f>IFERROR(BH181*(C181*(PRINCIPAL!$G$63/100))*0.47*(44/12),"")</f>
        <v/>
      </c>
      <c r="BJ181" s="102" t="str">
        <f t="shared" si="99"/>
        <v/>
      </c>
    </row>
    <row r="182" spans="2:62" ht="12.75" customHeight="1" x14ac:dyDescent="0.3">
      <c r="B182" s="326">
        <f t="shared" si="100"/>
        <v>2035</v>
      </c>
      <c r="C182" s="340"/>
      <c r="D182" s="1"/>
      <c r="E182" s="116">
        <v>15</v>
      </c>
      <c r="F182" s="24" t="str">
        <f>IFERROR(VLOOKUP($G$165,'Banco de Dados'!$B$4:$J$50,6,FALSE),"")</f>
        <v/>
      </c>
      <c r="G182" s="25" t="str">
        <f>IFERROR(F182*(IFERROR(VLOOKUP($G$165,'Banco de Dados'!$B$4:$J$50,4,FALSE),"ERRO")),"")</f>
        <v/>
      </c>
      <c r="H182" s="25" t="str">
        <f t="shared" si="101"/>
        <v/>
      </c>
      <c r="I182" s="103" t="str">
        <f t="shared" si="102"/>
        <v/>
      </c>
      <c r="J182" s="117" t="str">
        <f t="shared" si="103"/>
        <v/>
      </c>
      <c r="K182" s="1"/>
      <c r="L182" s="91">
        <v>15</v>
      </c>
      <c r="M182" s="24" t="str">
        <f>IFERROR(IF(AND(PRINCIPAL!$H$54&lt;&gt;"",OR(L182=PRINCIPAL!$I$54,L182=PRINCIPAL!$I$54+PRINCIPAL!$I$54,L182=PRINCIPAL!$I$54+PRINCIPAL!$I$54+PRINCIPAL!$I$54)),0,IF(AND(PRINCIPAL!$H$54&lt;&gt;"",L182=PRINCIPAL!$J$54),VLOOKUP($N$165,'Banco de Dados'!$B$4:$J$50,8,FALSE)*PRINCIPAL!$H$54*(1-(PRINCIPAL!$K$54/100)),IF(AND(PRINCIPAL!$H$54&lt;&gt;"",L182=PRINCIPAL!$L$54),VLOOKUP($N$165,'Banco de Dados'!$B$4:$J$50,8,FALSE)*PRINCIPAL!$H$54*(1-(PRINCIPAL!$M$54/100)),IF(AND(PRINCIPAL!$H$54&lt;&gt;"",L182=PRINCIPAL!$N$54),VLOOKUP($N$165,'Banco de Dados'!$B$4:$J$50,8,FALSE)*PRINCIPAL!$H$54*(1-(PRINCIPAL!$O$54/100)),IF(PRINCIPAL!$H$54&lt;&gt;"",VLOOKUP($N$165,'Banco de Dados'!$B$4:$J$50,8,FALSE)*PRINCIPAL!$H$54,IF(OR(L182=PRINCIPAL!$I$54,L182=PRINCIPAL!$I$54+PRINCIPAL!$I$54,L182=PRINCIPAL!$I$54+PRINCIPAL!$I$54+PRINCIPAL!$I$54),0,IF(L182=PRINCIPAL!$J$54,VLOOKUP($N$165,'Banco de Dados'!$B$4:$J$50,6,FALSE)*(1-(PRINCIPAL!$K$54/100)),IF(L182=PRINCIPAL!$L$54,VLOOKUP($N$165,'Banco de Dados'!$B$4:$J$50,6,FALSE)*(1-(PRINCIPAL!$M$54/100)),IF(L182=PRINCIPAL!$N$54,VLOOKUP($N$165,'Banco de Dados'!$B$4:$J$50,6,FALSE)*(1-(PRINCIPAL!$O$54/100)),VLOOKUP($N$165,'Banco de Dados'!$B$4:$J$50,6,FALSE)))))))))),"")</f>
        <v/>
      </c>
      <c r="N182" s="25" t="str">
        <f>IFERROR(M182*(IFERROR(VLOOKUP($N$165,'Banco de Dados'!$B$4:$J$50,4,FALSE),"ERRO")),"")</f>
        <v/>
      </c>
      <c r="O182" s="25" t="str">
        <f t="shared" si="104"/>
        <v/>
      </c>
      <c r="P182" s="103" t="str">
        <f>IFERROR(O182*(C182*(PRINCIPAL!$G$54/100))*0.47*(44/12),"")</f>
        <v/>
      </c>
      <c r="Q182" s="107" t="str">
        <f t="shared" si="120"/>
        <v/>
      </c>
      <c r="R182" s="29" t="str">
        <f>IFERROR(IF(AND(PRINCIPAL!$H$55&lt;&gt;"",OR(L182=PRINCIPAL!$I$55,L182=PRINCIPAL!$I$55+PRINCIPAL!$I$55,L182=PRINCIPAL!$I$55+PRINCIPAL!$I$55+PRINCIPAL!$I$55)),0,IF(AND(PRINCIPAL!$H$55&lt;&gt;"",L182=PRINCIPAL!$J$55),VLOOKUP($S$165,'Banco de Dados'!$B$4:$J$50,8,FALSE)*PRINCIPAL!$H$55*(1-(PRINCIPAL!$K$55/100)),IF(AND(PRINCIPAL!$H$55&lt;&gt;"",L182=PRINCIPAL!$L$55),VLOOKUP($S$165,'Banco de Dados'!$B$4:$J$50,8,FALSE)*PRINCIPAL!$H$55*(1-(PRINCIPAL!$M$55/100)),IF(AND(PRINCIPAL!$H$55&lt;&gt;"",L182=PRINCIPAL!$N$55),VLOOKUP($S$165,'Banco de Dados'!$B$4:$J$50,8,FALSE)*PRINCIPAL!$H$55*(1-(PRINCIPAL!$O$55/100)),IF(PRINCIPAL!$H$55&lt;&gt;"",VLOOKUP($S$165,'Banco de Dados'!$B$4:$J$50,8,FALSE)*PRINCIPAL!$H$55,IF(OR(L182=PRINCIPAL!$I$55,L182=PRINCIPAL!$I$55+PRINCIPAL!$I$55,L182=PRINCIPAL!$I$55+PRINCIPAL!$I$55+PRINCIPAL!$I$55),0,IF(L182=PRINCIPAL!$J$55,VLOOKUP($S$165,'Banco de Dados'!$B$4:$J$50,6,FALSE)*(1-(PRINCIPAL!$K$55/100)),IF(L182=PRINCIPAL!$L$55,VLOOKUP($S$165,'Banco de Dados'!$B$4:$J$50,6,FALSE)*(1-(PRINCIPAL!$M$55/100)),IF(L182=PRINCIPAL!$N$55,VLOOKUP($S$165,'Banco de Dados'!$B$4:$J$50,6,FALSE)*(1-(PRINCIPAL!$O$55/100)),VLOOKUP($S$165,'Banco de Dados'!$B$4:$J$50,6,FALSE)))))))))),"")</f>
        <v/>
      </c>
      <c r="S182" s="29" t="str">
        <f>IFERROR(R182*(IFERROR(VLOOKUP($S$165,'Banco de Dados'!$B$4:$J$50,4,FALSE),"ERRO")),"")</f>
        <v/>
      </c>
      <c r="T182" s="29" t="str">
        <f t="shared" si="105"/>
        <v/>
      </c>
      <c r="U182" s="103" t="str">
        <f>IFERROR(T182*(C182*(PRINCIPAL!$G$55/100))*0.47*(44/12),"")</f>
        <v/>
      </c>
      <c r="V182" s="103" t="str">
        <f t="shared" si="121"/>
        <v/>
      </c>
      <c r="W182" s="30" t="str">
        <f>IFERROR(IF(AND(PRINCIPAL!$H$56&lt;&gt;"",OR(L182=PRINCIPAL!$I$56,L182=PRINCIPAL!$I$56+PRINCIPAL!$I$56,L182=PRINCIPAL!$I$56+PRINCIPAL!$I$56+PRINCIPAL!$I$56)),0,IF(AND(PRINCIPAL!$H$56&lt;&gt;"",L182=PRINCIPAL!$J$56),VLOOKUP($X$165,'Banco de Dados'!$B$4:$J$50,8,FALSE)*PRINCIPAL!$H$56*(1-(PRINCIPAL!$K$56/100)),IF(AND(PRINCIPAL!$H$56&lt;&gt;"",L182=PRINCIPAL!$L$56),VLOOKUP($X$165,'Banco de Dados'!$B$4:$J$50,8,FALSE)*PRINCIPAL!$H$56*(1-(PRINCIPAL!$M$56/100)),IF(AND(PRINCIPAL!$H$56&lt;&gt;"",L182=PRINCIPAL!$N$56),VLOOKUP($X$165,'Banco de Dados'!$B$4:$J$50,8,FALSE)*PRINCIPAL!$H$56*(1-(PRINCIPAL!$O$56/100)),IF(PRINCIPAL!$H$56&lt;&gt;"",VLOOKUP($X$165,'Banco de Dados'!$B$4:$J$50,8,FALSE)*PRINCIPAL!$H$56,IF(OR(L182=PRINCIPAL!$I$56,L182=PRINCIPAL!$I$56+PRINCIPAL!$I$56,L182=PRINCIPAL!$I$56+PRINCIPAL!$I$56+PRINCIPAL!$I$56),0,IF(L182=PRINCIPAL!$J$56,VLOOKUP($X$165,'Banco de Dados'!$B$4:$J$50,6,FALSE)*(1-(PRINCIPAL!$K$56/100)),IF(L182=PRINCIPAL!$L$56,VLOOKUP($X$165,'Banco de Dados'!$B$4:$J$50,6,FALSE)*(1-(PRINCIPAL!$M$56/100)),IF(L182=PRINCIPAL!$N$56,VLOOKUP($X$165,'Banco de Dados'!$B$4:$J$50,6,FALSE)*(1-(PRINCIPAL!$O$56/100)),VLOOKUP($X$165,'Banco de Dados'!$B$4:$J$50,6,FALSE)))))))))),"")</f>
        <v/>
      </c>
      <c r="X182" s="29" t="str">
        <f>IFERROR(W182*(IFERROR(VLOOKUP($X$165,'Banco de Dados'!$B$4:$J$50,4,FALSE),"ERRO")),"")</f>
        <v/>
      </c>
      <c r="Y182" s="29" t="str">
        <f t="shared" si="115"/>
        <v/>
      </c>
      <c r="Z182" s="103" t="str">
        <f>IFERROR(Y182*(C182*(PRINCIPAL!$G$56/100))*0.47*(44/12),"")</f>
        <v/>
      </c>
      <c r="AA182" s="111" t="str">
        <f t="shared" si="116"/>
        <v/>
      </c>
      <c r="AB182" s="30" t="str">
        <f>IFERROR(IF(AND(PRINCIPAL!$H$57&lt;&gt;"",OR(L182=PRINCIPAL!$I$57,L182=PRINCIPAL!$I$57+PRINCIPAL!$I$57,L182=PRINCIPAL!$I$57+PRINCIPAL!$I$57+PRINCIPAL!$I$57)),0,IF(AND(PRINCIPAL!$H$57&lt;&gt;"",L182=PRINCIPAL!$J$57),VLOOKUP($AC$165,'Banco de Dados'!$B$4:$J$50,8,FALSE)*PRINCIPAL!$H$57*(1-(PRINCIPAL!$K$57/100)),IF(AND(PRINCIPAL!$H$57&lt;&gt;"",L182=PRINCIPAL!$L$57),VLOOKUP($AC$165,'Banco de Dados'!$B$4:$J$50,8,FALSE)*PRINCIPAL!$H$57*(1-(PRINCIPAL!$M$57/100)),IF(AND(PRINCIPAL!$H$57&lt;&gt;"",L182=PRINCIPAL!$N$57),VLOOKUP($AC$165,'Banco de Dados'!$B$4:$J$50,8,FALSE)*PRINCIPAL!$H$57*(1-(PRINCIPAL!$O$57/100)),IF(PRINCIPAL!$H$57&lt;&gt;"",VLOOKUP($AC$165,'Banco de Dados'!$B$4:$J$50,8,FALSE)*PRINCIPAL!$H$57,IF(OR(L182=PRINCIPAL!$I$57,L182=PRINCIPAL!$I$57+PRINCIPAL!$I$57,L182=PRINCIPAL!$I$57+PRINCIPAL!$I$57+PRINCIPAL!$I$57),0,IF(L182=PRINCIPAL!$J$57,VLOOKUP($AC$165,'Banco de Dados'!$B$4:$J$50,6,FALSE)*(1-(PRINCIPAL!$K$57/100)),IF(L182=PRINCIPAL!$L$57,VLOOKUP($AC$165,'Banco de Dados'!$B$4:$J$50,6,FALSE)*(1-(PRINCIPAL!$M$57/100)),IF(L182=PRINCIPAL!$N$57,VLOOKUP($AC$165,'Banco de Dados'!$B$4:$J$50,6,FALSE)*(1-(PRINCIPAL!$O$57/100)),VLOOKUP($AC$165,'Banco de Dados'!$B$4:$J$50,6,FALSE)))))))))),"")</f>
        <v/>
      </c>
      <c r="AC182" s="29" t="str">
        <f>IFERROR(AB182*(IFERROR(VLOOKUP($AC$165,'Banco de Dados'!$B$4:$J$50,4,FALSE),"ERRO")),"")</f>
        <v/>
      </c>
      <c r="AD182" s="29" t="str">
        <f t="shared" si="106"/>
        <v/>
      </c>
      <c r="AE182" s="103" t="str">
        <f>IFERROR(AD182*(C182*(PRINCIPAL!$G$57/100))*0.47*(44/12),"")</f>
        <v/>
      </c>
      <c r="AF182" s="111" t="str">
        <f t="shared" si="107"/>
        <v/>
      </c>
      <c r="AG182" s="30" t="str">
        <f>IFERROR(IF(AND(PRINCIPAL!$H$58&lt;&gt;"",OR(L182=PRINCIPAL!$I$58,L182=PRINCIPAL!$I$58+PRINCIPAL!$I$58,L182=PRINCIPAL!$I$58+PRINCIPAL!$I$58+PRINCIPAL!$I$58)),0,IF(AND(PRINCIPAL!$H$58&lt;&gt;"",L182=PRINCIPAL!$J$58),VLOOKUP($AH$165,'Banco de Dados'!$B$4:$J$50,8,FALSE)*PRINCIPAL!$H$58*(1-(PRINCIPAL!$K$58/100)),IF(AND(PRINCIPAL!$H$58&lt;&gt;"",L182=PRINCIPAL!$L$58),VLOOKUP($AH$165,'Banco de Dados'!$B$4:$J$50,8,FALSE)*PRINCIPAL!$H$58*(1-(PRINCIPAL!$M$58/100)),IF(AND(PRINCIPAL!$H$58&lt;&gt;"",L182=PRINCIPAL!$N$58),VLOOKUP($AH$165,'Banco de Dados'!$B$4:$J$50,8,FALSE)*PRINCIPAL!$H$58*(1-(PRINCIPAL!$O$58/100)),IF(PRINCIPAL!$H$58&lt;&gt;"",VLOOKUP($AH$165,'Banco de Dados'!$B$4:$J$50,8,FALSE)*PRINCIPAL!$H$58,IF(OR(L182=PRINCIPAL!$I$58,L182=PRINCIPAL!$I$58+PRINCIPAL!$I$58,L182=PRINCIPAL!$I$58+PRINCIPAL!$I$58+PRINCIPAL!$I$58),0,IF(L182=PRINCIPAL!$J$58,VLOOKUP($AH$165,'Banco de Dados'!$B$4:$J$50,6,FALSE)*(1-(PRINCIPAL!$K$58/100)),IF(L182=PRINCIPAL!$L$58,VLOOKUP($AH$165,'Banco de Dados'!$B$4:$J$50,6,FALSE)*(1-(PRINCIPAL!$M$58/100)),IF(L182=PRINCIPAL!$N$58,VLOOKUP($AH$165,'Banco de Dados'!$B$4:$J$50,6,FALSE)*(1-(PRINCIPAL!$O$58/100)),VLOOKUP($AH$165,'Banco de Dados'!$B$4:$J$50,6,FALSE)))))))))),"")</f>
        <v/>
      </c>
      <c r="AH182" s="29" t="str">
        <f>IFERROR(AG182*(IFERROR(VLOOKUP($AH$165,'Banco de Dados'!$B$4:$J$50,4,FALSE),"ERRO")),"")</f>
        <v/>
      </c>
      <c r="AI182" s="29" t="str">
        <f t="shared" si="108"/>
        <v/>
      </c>
      <c r="AJ182" s="103" t="str">
        <f>IFERROR(AI182*(C182*(PRINCIPAL!$G$58/100))*0.47*(44/12),"")</f>
        <v/>
      </c>
      <c r="AK182" s="111" t="str">
        <f t="shared" si="117"/>
        <v/>
      </c>
      <c r="AL182" s="30" t="str">
        <f>IFERROR(IF(AND(PRINCIPAL!$H$59&lt;&gt;"",OR(L182=PRINCIPAL!$I$59,L182=PRINCIPAL!$I$59+PRINCIPAL!$I$59,L182=PRINCIPAL!$I$59+PRINCIPAL!$I$59+PRINCIPAL!$I$59)),0,IF(AND(PRINCIPAL!$H$59&lt;&gt;"",L182=PRINCIPAL!$J$59),VLOOKUP($AM$165,'Banco de Dados'!$B$4:$J$50,8,FALSE)*PRINCIPAL!$H$59*(1-(PRINCIPAL!$K$59/100)),IF(AND(PRINCIPAL!$H$59&lt;&gt;"",L182=PRINCIPAL!$L$59),VLOOKUP($AM$165,'Banco de Dados'!$B$4:$J$50,8,FALSE)*PRINCIPAL!$H$59*(1-(PRINCIPAL!$M$59/100)),IF(AND(PRINCIPAL!$H$59&lt;&gt;"",L182=PRINCIPAL!$N$59),VLOOKUP($AM$165,'Banco de Dados'!$B$4:$J$50,8,FALSE)*PRINCIPAL!$H$59*(1-(PRINCIPAL!$O$59/100)),IF(PRINCIPAL!$H$59&lt;&gt;"",VLOOKUP($AM$165,'Banco de Dados'!$B$4:$J$50,8,FALSE)*PRINCIPAL!$H$59,IF(OR(L182=PRINCIPAL!$I$59,L182=PRINCIPAL!$I$59+PRINCIPAL!$I$59,L182=PRINCIPAL!$I$59+PRINCIPAL!$I$59+PRINCIPAL!$I$59),0,IF(L182=PRINCIPAL!$J$59,VLOOKUP($AM$165,'Banco de Dados'!$B$4:$J$50,6,FALSE)*(1-(PRINCIPAL!$K$59/100)),IF(L182=PRINCIPAL!$L$59,VLOOKUP($AM$165,'Banco de Dados'!$B$4:$J$50,6,FALSE)*(1-(PRINCIPAL!$M$59/100)),IF(L182=PRINCIPAL!$N$59,VLOOKUP($AM$165,'Banco de Dados'!$B$4:$J$50,6,FALSE)*(1-(PRINCIPAL!$O$59/100)),VLOOKUP($AM$165,'Banco de Dados'!$B$4:$J$50,6,FALSE)))))))))),"")</f>
        <v/>
      </c>
      <c r="AM182" s="29" t="str">
        <f>IFERROR(AL182*(IFERROR(VLOOKUP($AM$165,'Banco de Dados'!$B$4:$J$50,4,FALSE),"ERRO")),"")</f>
        <v/>
      </c>
      <c r="AN182" s="29" t="str">
        <f t="shared" si="109"/>
        <v/>
      </c>
      <c r="AO182" s="103" t="str">
        <f>IFERROR(AN182*(C182*(PRINCIPAL!$G$59/100))*0.47*(44/12),"")</f>
        <v/>
      </c>
      <c r="AP182" s="111" t="str">
        <f t="shared" si="110"/>
        <v/>
      </c>
      <c r="AQ182" s="30" t="str">
        <f>IFERROR(IF(AND(PRINCIPAL!$H$60&lt;&gt;"",OR(L182=PRINCIPAL!$I$60,L182=PRINCIPAL!$I$60+PRINCIPAL!$I$60,L182=PRINCIPAL!$I$60+PRINCIPAL!$I$60+PRINCIPAL!$I$60)),0,IF(AND(PRINCIPAL!$H$60&lt;&gt;"",L182=PRINCIPAL!$J$60),VLOOKUP($AR$165,'Banco de Dados'!$B$4:$J$50,8,FALSE)*PRINCIPAL!$H$60*(1-(PRINCIPAL!$K$60/100)),IF(AND(PRINCIPAL!$H$60&lt;&gt;"",L182=PRINCIPAL!$L$60),VLOOKUP($AR$165,'Banco de Dados'!$B$4:$J$50,8,FALSE)*PRINCIPAL!$H$60*(1-(PRINCIPAL!$M$60/100)),IF(AND(PRINCIPAL!$H$60&lt;&gt;"",L182=PRINCIPAL!$N$60),VLOOKUP($AR$165,'Banco de Dados'!$B$4:$J$50,8,FALSE)*PRINCIPAL!$H$60*(1-(PRINCIPAL!$O$60/100)),IF(PRINCIPAL!$H$60&lt;&gt;"",VLOOKUP($AR$165,'Banco de Dados'!$B$4:$J$50,8,FALSE)*PRINCIPAL!$H$60,IF(OR(L182=PRINCIPAL!$I$60,L182=PRINCIPAL!$I$60+PRINCIPAL!$I$60,L182=PRINCIPAL!$I$60+PRINCIPAL!$I$60+PRINCIPAL!$I$60),0,IF(L182=PRINCIPAL!$J$60,VLOOKUP($AR$165,'Banco de Dados'!$B$4:$J$50,6,FALSE)*(1-(PRINCIPAL!$K$60/100)),IF(L182=PRINCIPAL!$L$60,VLOOKUP($AR$165,'Banco de Dados'!$B$4:$J$50,6,FALSE)*(1-(PRINCIPAL!$M$60/100)),IF(L182=PRINCIPAL!$N$60,VLOOKUP($AR$165,'Banco de Dados'!$B$4:$J$50,6,FALSE)*(1-(PRINCIPAL!$O$60/100)),VLOOKUP($AR$165,'Banco de Dados'!$B$4:$J$50,6,FALSE)))))))))),"")</f>
        <v/>
      </c>
      <c r="AR182" s="29" t="str">
        <f>IFERROR(AQ182*(IFERROR(VLOOKUP($AR$165,'Banco de Dados'!$B$4:$J$50,4,FALSE),"ERRO")),"")</f>
        <v/>
      </c>
      <c r="AS182" s="29" t="str">
        <f t="shared" si="111"/>
        <v/>
      </c>
      <c r="AT182" s="103" t="str">
        <f>IFERROR(AS182*(C182*(PRINCIPAL!$G$60/100))*0.47*(44/12),"")</f>
        <v/>
      </c>
      <c r="AU182" s="111" t="str">
        <f t="shared" si="112"/>
        <v/>
      </c>
      <c r="AV182" s="30" t="str">
        <f>IFERROR(IF(AND(PRINCIPAL!$H$61&lt;&gt;"",OR(L182=PRINCIPAL!$I$61,L182=PRINCIPAL!$I$61+PRINCIPAL!$I$61,L182=PRINCIPAL!$I$61+PRINCIPAL!$I$61+PRINCIPAL!$I$61)),0,IF(AND(PRINCIPAL!$H$61&lt;&gt;"",L182=PRINCIPAL!$J$61),VLOOKUP($AW$165,'Banco de Dados'!$B$4:$J$50,8,FALSE)*PRINCIPAL!$H$61*(1-(PRINCIPAL!$K$61/100)),IF(AND(PRINCIPAL!$H$61&lt;&gt;"",L182=PRINCIPAL!$L$61),VLOOKUP($AW$165,'Banco de Dados'!$B$4:$J$50,8,FALSE)*PRINCIPAL!$H$61*(1-(PRINCIPAL!$M$61/100)),IF(AND(PRINCIPAL!$H$61&lt;&gt;"",L182=PRINCIPAL!$N$61),VLOOKUP($AW$165,'Banco de Dados'!$B$4:$J$50,8,FALSE)*PRINCIPAL!$H$61*(1-(PRINCIPAL!$O$61/100)),IF(PRINCIPAL!$H$61&lt;&gt;"",VLOOKUP($AW$165,'Banco de Dados'!$B$4:$J$50,8,FALSE)*PRINCIPAL!$H$61,IF(OR(L182=PRINCIPAL!$I$61,L182=PRINCIPAL!$I$61+PRINCIPAL!$I$61,L182=PRINCIPAL!$I$61+PRINCIPAL!$I$61+PRINCIPAL!$I$61),0,IF(L182=PRINCIPAL!$J$61,VLOOKUP($AW$165,'Banco de Dados'!$B$4:$J$50,6,FALSE)*(1-(PRINCIPAL!$K$61/100)),IF(L182=PRINCIPAL!$L$61,VLOOKUP($AW$165,'Banco de Dados'!$B$4:$J$50,6,FALSE)*(1-(PRINCIPAL!$M$61/100)),IF(L182=PRINCIPAL!$N$61,VLOOKUP($AW$165,'Banco de Dados'!$B$4:$J$50,6,FALSE)*(1-(PRINCIPAL!$O$61/100)),VLOOKUP($AW$165,'Banco de Dados'!$B$4:$J$50,6,FALSE)))))))))),"")</f>
        <v/>
      </c>
      <c r="AW182" s="29" t="str">
        <f>IFERROR(AV182*(IFERROR(VLOOKUP($AW$165,'Banco de Dados'!$B$4:$J$50,4,FALSE),"ERRO")),"")</f>
        <v/>
      </c>
      <c r="AX182" s="29" t="str">
        <f t="shared" si="113"/>
        <v/>
      </c>
      <c r="AY182" s="103" t="str">
        <f>IFERROR(AX182*(C182*(PRINCIPAL!$G$61/100))*0.47*(44/12),"")</f>
        <v/>
      </c>
      <c r="AZ182" s="111" t="str">
        <f t="shared" si="118"/>
        <v/>
      </c>
      <c r="BA182" s="30" t="str">
        <f>IFERROR(IF(AND(PRINCIPAL!$H$62&lt;&gt;"",OR(L182=PRINCIPAL!$I$62,L182=PRINCIPAL!$I$62+PRINCIPAL!$I$62,L182=PRINCIPAL!$I$62+PRINCIPAL!$I$62+PRINCIPAL!$I$62)),0,IF(AND(PRINCIPAL!$H$62&lt;&gt;"",L182=PRINCIPAL!$J$62),VLOOKUP($BB$165,'Banco de Dados'!$B$4:$J$50,8,FALSE)*PRINCIPAL!$H$62*(1-(PRINCIPAL!$K$62/100)),IF(AND(PRINCIPAL!$H$62&lt;&gt;"",L182=PRINCIPAL!$L$62),VLOOKUP($BB$165,'Banco de Dados'!$B$4:$J$50,8,FALSE)*PRINCIPAL!$H$62*(1-(PRINCIPAL!$M$62/100)),IF(AND(PRINCIPAL!$H$62&lt;&gt;"",L182=PRINCIPAL!$N$62),VLOOKUP($BB$165,'Banco de Dados'!$B$4:$J$50,8,FALSE)*PRINCIPAL!$H$62*(1-(PRINCIPAL!$O$62/100)),IF(PRINCIPAL!$H$62&lt;&gt;"",VLOOKUP($BB$165,'Banco de Dados'!$B$4:$J$50,8,FALSE)*PRINCIPAL!$H$62,IF(OR(L182=PRINCIPAL!$I$62,L182=PRINCIPAL!$I$62+PRINCIPAL!$I$62,L182=PRINCIPAL!$I$62+PRINCIPAL!$I$62+PRINCIPAL!$I$62),0,IF(L182=PRINCIPAL!$J$62,VLOOKUP($BB$165,'Banco de Dados'!$B$4:$J$50,6,FALSE)*(1-(PRINCIPAL!$K$62/100)),IF(L182=PRINCIPAL!$L$62,VLOOKUP($BB$165,'Banco de Dados'!$B$4:$J$50,6,FALSE)*(1-(PRINCIPAL!$M$62/100)),IF(L182=PRINCIPAL!$N$62,VLOOKUP($BB$165,'Banco de Dados'!$B$4:$J$50,6,FALSE)*(1-(PRINCIPAL!$O$62/100)),VLOOKUP($BB$165,'Banco de Dados'!$B$4:$J$50,6,FALSE)))))))))),"")</f>
        <v/>
      </c>
      <c r="BB182" s="29" t="str">
        <f>IFERROR(BA182*(IFERROR(VLOOKUP($BB$165,'Banco de Dados'!$B$4:$J$50,4,FALSE),"ERRO")),"")</f>
        <v/>
      </c>
      <c r="BC182" s="29" t="str">
        <f t="shared" si="119"/>
        <v/>
      </c>
      <c r="BD182" s="103" t="str">
        <f>IFERROR(BC182*(C182*(PRINCIPAL!$G$62/100))*0.47*(44/12),"")</f>
        <v/>
      </c>
      <c r="BE182" s="111" t="str">
        <f t="shared" si="98"/>
        <v/>
      </c>
      <c r="BF182" s="30" t="str">
        <f>IFERROR(IF(AND(PRINCIPAL!$H$63&lt;&gt;"",OR(L182=PRINCIPAL!$I$63,L182=PRINCIPAL!$I$63+PRINCIPAL!$I$63,L182=PRINCIPAL!$I$63+PRINCIPAL!$I$63+PRINCIPAL!$I$63)),0,IF(AND(PRINCIPAL!$H$63&lt;&gt;"",L182=PRINCIPAL!$J$63),VLOOKUP($BG$165,'Banco de Dados'!$B$4:$J$50,8,FALSE)*PRINCIPAL!$H$63*(1-(PRINCIPAL!$K$63/100)),IF(AND(PRINCIPAL!$H$63&lt;&gt;"",L182=PRINCIPAL!$L$63),VLOOKUP($BG$165,'Banco de Dados'!$B$4:$J$50,8,FALSE)*PRINCIPAL!$H$63*(1-(PRINCIPAL!$M$63/100)),IF(AND(PRINCIPAL!$H$63&lt;&gt;"",L182=PRINCIPAL!$N$63),VLOOKUP($BG$165,'Banco de Dados'!$B$4:$J$50,8,FALSE)*PRINCIPAL!$H$63*(1-(PRINCIPAL!$O$63/100)),IF(PRINCIPAL!$H$63&lt;&gt;"",VLOOKUP($BG$165,'Banco de Dados'!$B$4:$J$50,8,FALSE)*PRINCIPAL!$H$63,IF(OR(L182=PRINCIPAL!$I$63,L182=PRINCIPAL!$I$63+PRINCIPAL!$I$63,L182=PRINCIPAL!$I$63+PRINCIPAL!$I$63+PRINCIPAL!$I$63),0,IF(L182=PRINCIPAL!$J$63,VLOOKUP($BG$165,'Banco de Dados'!$B$4:$J$50,6,FALSE)*(1-(PRINCIPAL!$K$63/100)),IF(L182=PRINCIPAL!$L$63,VLOOKUP($BG$165,'Banco de Dados'!$B$4:$J$50,6,FALSE)*(1-(PRINCIPAL!$M$63/100)),IF(L182=PRINCIPAL!$N$63,VLOOKUP($BG$165,'Banco de Dados'!$B$4:$J$50,6,FALSE)*(1-(PRINCIPAL!$O$63/100)),VLOOKUP($BG$165,'Banco de Dados'!$B$4:$J$50,6,FALSE)))))))))),"")</f>
        <v/>
      </c>
      <c r="BG182" s="29" t="str">
        <f>IFERROR(BF182*(IFERROR(VLOOKUP($BG$165,'Banco de Dados'!$B$4:$J$50,4,FALSE),"ERRO")),"")</f>
        <v/>
      </c>
      <c r="BH182" s="29" t="str">
        <f t="shared" si="114"/>
        <v/>
      </c>
      <c r="BI182" s="103" t="str">
        <f>IFERROR(BH182*(C182*(PRINCIPAL!$G$63/100))*0.47*(44/12),"")</f>
        <v/>
      </c>
      <c r="BJ182" s="102" t="str">
        <f t="shared" si="99"/>
        <v/>
      </c>
    </row>
    <row r="183" spans="2:62" ht="12.75" customHeight="1" x14ac:dyDescent="0.3">
      <c r="B183" s="326">
        <f t="shared" si="100"/>
        <v>2036</v>
      </c>
      <c r="C183" s="340"/>
      <c r="D183" s="1"/>
      <c r="E183" s="116">
        <v>16</v>
      </c>
      <c r="F183" s="24" t="str">
        <f>IFERROR(VLOOKUP($G$165,'Banco de Dados'!$B$4:$J$50,6,FALSE),"")</f>
        <v/>
      </c>
      <c r="G183" s="25" t="str">
        <f>IFERROR(F183*(IFERROR(VLOOKUP($G$165,'Banco de Dados'!$B$4:$J$50,4,FALSE),"ERRO")),"")</f>
        <v/>
      </c>
      <c r="H183" s="25" t="str">
        <f t="shared" si="101"/>
        <v/>
      </c>
      <c r="I183" s="103" t="str">
        <f t="shared" si="102"/>
        <v/>
      </c>
      <c r="J183" s="117" t="str">
        <f t="shared" si="103"/>
        <v/>
      </c>
      <c r="K183" s="1"/>
      <c r="L183" s="91">
        <v>16</v>
      </c>
      <c r="M183" s="24" t="str">
        <f>IFERROR(IF(AND(PRINCIPAL!$H$54&lt;&gt;"",OR(L183=PRINCIPAL!$I$54,L183=PRINCIPAL!$I$54+PRINCIPAL!$I$54,L183=PRINCIPAL!$I$54+PRINCIPAL!$I$54+PRINCIPAL!$I$54)),0,IF(AND(PRINCIPAL!$H$54&lt;&gt;"",L183=PRINCIPAL!$J$54),VLOOKUP($N$165,'Banco de Dados'!$B$4:$J$50,8,FALSE)*PRINCIPAL!$H$54*(1-(PRINCIPAL!$K$54/100)),IF(AND(PRINCIPAL!$H$54&lt;&gt;"",L183=PRINCIPAL!$L$54),VLOOKUP($N$165,'Banco de Dados'!$B$4:$J$50,8,FALSE)*PRINCIPAL!$H$54*(1-(PRINCIPAL!$M$54/100)),IF(AND(PRINCIPAL!$H$54&lt;&gt;"",L183=PRINCIPAL!$N$54),VLOOKUP($N$165,'Banco de Dados'!$B$4:$J$50,8,FALSE)*PRINCIPAL!$H$54*(1-(PRINCIPAL!$O$54/100)),IF(PRINCIPAL!$H$54&lt;&gt;"",VLOOKUP($N$165,'Banco de Dados'!$B$4:$J$50,8,FALSE)*PRINCIPAL!$H$54,IF(OR(L183=PRINCIPAL!$I$54,L183=PRINCIPAL!$I$54+PRINCIPAL!$I$54,L183=PRINCIPAL!$I$54+PRINCIPAL!$I$54+PRINCIPAL!$I$54),0,IF(L183=PRINCIPAL!$J$54,VLOOKUP($N$165,'Banco de Dados'!$B$4:$J$50,6,FALSE)*(1-(PRINCIPAL!$K$54/100)),IF(L183=PRINCIPAL!$L$54,VLOOKUP($N$165,'Banco de Dados'!$B$4:$J$50,6,FALSE)*(1-(PRINCIPAL!$M$54/100)),IF(L183=PRINCIPAL!$N$54,VLOOKUP($N$165,'Banco de Dados'!$B$4:$J$50,6,FALSE)*(1-(PRINCIPAL!$O$54/100)),VLOOKUP($N$165,'Banco de Dados'!$B$4:$J$50,6,FALSE)))))))))),"")</f>
        <v/>
      </c>
      <c r="N183" s="25" t="str">
        <f>IFERROR(M183*(IFERROR(VLOOKUP($N$165,'Banco de Dados'!$B$4:$J$50,4,FALSE),"ERRO")),"")</f>
        <v/>
      </c>
      <c r="O183" s="25" t="str">
        <f t="shared" si="104"/>
        <v/>
      </c>
      <c r="P183" s="103" t="str">
        <f>IFERROR(O183*(C183*(PRINCIPAL!$G$54/100))*0.47*(44/12),"")</f>
        <v/>
      </c>
      <c r="Q183" s="107" t="str">
        <f t="shared" si="120"/>
        <v/>
      </c>
      <c r="R183" s="29" t="str">
        <f>IFERROR(IF(AND(PRINCIPAL!$H$55&lt;&gt;"",OR(L183=PRINCIPAL!$I$55,L183=PRINCIPAL!$I$55+PRINCIPAL!$I$55,L183=PRINCIPAL!$I$55+PRINCIPAL!$I$55+PRINCIPAL!$I$55)),0,IF(AND(PRINCIPAL!$H$55&lt;&gt;"",L183=PRINCIPAL!$J$55),VLOOKUP($S$165,'Banco de Dados'!$B$4:$J$50,8,FALSE)*PRINCIPAL!$H$55*(1-(PRINCIPAL!$K$55/100)),IF(AND(PRINCIPAL!$H$55&lt;&gt;"",L183=PRINCIPAL!$L$55),VLOOKUP($S$165,'Banco de Dados'!$B$4:$J$50,8,FALSE)*PRINCIPAL!$H$55*(1-(PRINCIPAL!$M$55/100)),IF(AND(PRINCIPAL!$H$55&lt;&gt;"",L183=PRINCIPAL!$N$55),VLOOKUP($S$165,'Banco de Dados'!$B$4:$J$50,8,FALSE)*PRINCIPAL!$H$55*(1-(PRINCIPAL!$O$55/100)),IF(PRINCIPAL!$H$55&lt;&gt;"",VLOOKUP($S$165,'Banco de Dados'!$B$4:$J$50,8,FALSE)*PRINCIPAL!$H$55,IF(OR(L183=PRINCIPAL!$I$55,L183=PRINCIPAL!$I$55+PRINCIPAL!$I$55,L183=PRINCIPAL!$I$55+PRINCIPAL!$I$55+PRINCIPAL!$I$55),0,IF(L183=PRINCIPAL!$J$55,VLOOKUP($S$165,'Banco de Dados'!$B$4:$J$50,6,FALSE)*(1-(PRINCIPAL!$K$55/100)),IF(L183=PRINCIPAL!$L$55,VLOOKUP($S$165,'Banco de Dados'!$B$4:$J$50,6,FALSE)*(1-(PRINCIPAL!$M$55/100)),IF(L183=PRINCIPAL!$N$55,VLOOKUP($S$165,'Banco de Dados'!$B$4:$J$50,6,FALSE)*(1-(PRINCIPAL!$O$55/100)),VLOOKUP($S$165,'Banco de Dados'!$B$4:$J$50,6,FALSE)))))))))),"")</f>
        <v/>
      </c>
      <c r="S183" s="29" t="str">
        <f>IFERROR(R183*(IFERROR(VLOOKUP($S$165,'Banco de Dados'!$B$4:$J$50,4,FALSE),"ERRO")),"")</f>
        <v/>
      </c>
      <c r="T183" s="29" t="str">
        <f t="shared" si="105"/>
        <v/>
      </c>
      <c r="U183" s="103" t="str">
        <f>IFERROR(T183*(C183*(PRINCIPAL!$G$55/100))*0.47*(44/12),"")</f>
        <v/>
      </c>
      <c r="V183" s="103" t="str">
        <f t="shared" si="121"/>
        <v/>
      </c>
      <c r="W183" s="30" t="str">
        <f>IFERROR(IF(AND(PRINCIPAL!$H$56&lt;&gt;"",OR(L183=PRINCIPAL!$I$56,L183=PRINCIPAL!$I$56+PRINCIPAL!$I$56,L183=PRINCIPAL!$I$56+PRINCIPAL!$I$56+PRINCIPAL!$I$56)),0,IF(AND(PRINCIPAL!$H$56&lt;&gt;"",L183=PRINCIPAL!$J$56),VLOOKUP($X$165,'Banco de Dados'!$B$4:$J$50,8,FALSE)*PRINCIPAL!$H$56*(1-(PRINCIPAL!$K$56/100)),IF(AND(PRINCIPAL!$H$56&lt;&gt;"",L183=PRINCIPAL!$L$56),VLOOKUP($X$165,'Banco de Dados'!$B$4:$J$50,8,FALSE)*PRINCIPAL!$H$56*(1-(PRINCIPAL!$M$56/100)),IF(AND(PRINCIPAL!$H$56&lt;&gt;"",L183=PRINCIPAL!$N$56),VLOOKUP($X$165,'Banco de Dados'!$B$4:$J$50,8,FALSE)*PRINCIPAL!$H$56*(1-(PRINCIPAL!$O$56/100)),IF(PRINCIPAL!$H$56&lt;&gt;"",VLOOKUP($X$165,'Banco de Dados'!$B$4:$J$50,8,FALSE)*PRINCIPAL!$H$56,IF(OR(L183=PRINCIPAL!$I$56,L183=PRINCIPAL!$I$56+PRINCIPAL!$I$56,L183=PRINCIPAL!$I$56+PRINCIPAL!$I$56+PRINCIPAL!$I$56),0,IF(L183=PRINCIPAL!$J$56,VLOOKUP($X$165,'Banco de Dados'!$B$4:$J$50,6,FALSE)*(1-(PRINCIPAL!$K$56/100)),IF(L183=PRINCIPAL!$L$56,VLOOKUP($X$165,'Banco de Dados'!$B$4:$J$50,6,FALSE)*(1-(PRINCIPAL!$M$56/100)),IF(L183=PRINCIPAL!$N$56,VLOOKUP($X$165,'Banco de Dados'!$B$4:$J$50,6,FALSE)*(1-(PRINCIPAL!$O$56/100)),VLOOKUP($X$165,'Banco de Dados'!$B$4:$J$50,6,FALSE)))))))))),"")</f>
        <v/>
      </c>
      <c r="X183" s="29" t="str">
        <f>IFERROR(W183*(IFERROR(VLOOKUP($X$165,'Banco de Dados'!$B$4:$J$50,4,FALSE),"ERRO")),"")</f>
        <v/>
      </c>
      <c r="Y183" s="29" t="str">
        <f t="shared" si="115"/>
        <v/>
      </c>
      <c r="Z183" s="103" t="str">
        <f>IFERROR(Y183*(C183*(PRINCIPAL!$G$56/100))*0.47*(44/12),"")</f>
        <v/>
      </c>
      <c r="AA183" s="111" t="str">
        <f t="shared" si="116"/>
        <v/>
      </c>
      <c r="AB183" s="30" t="str">
        <f>IFERROR(IF(AND(PRINCIPAL!$H$57&lt;&gt;"",OR(L183=PRINCIPAL!$I$57,L183=PRINCIPAL!$I$57+PRINCIPAL!$I$57,L183=PRINCIPAL!$I$57+PRINCIPAL!$I$57+PRINCIPAL!$I$57)),0,IF(AND(PRINCIPAL!$H$57&lt;&gt;"",L183=PRINCIPAL!$J$57),VLOOKUP($AC$165,'Banco de Dados'!$B$4:$J$50,8,FALSE)*PRINCIPAL!$H$57*(1-(PRINCIPAL!$K$57/100)),IF(AND(PRINCIPAL!$H$57&lt;&gt;"",L183=PRINCIPAL!$L$57),VLOOKUP($AC$165,'Banco de Dados'!$B$4:$J$50,8,FALSE)*PRINCIPAL!$H$57*(1-(PRINCIPAL!$M$57/100)),IF(AND(PRINCIPAL!$H$57&lt;&gt;"",L183=PRINCIPAL!$N$57),VLOOKUP($AC$165,'Banco de Dados'!$B$4:$J$50,8,FALSE)*PRINCIPAL!$H$57*(1-(PRINCIPAL!$O$57/100)),IF(PRINCIPAL!$H$57&lt;&gt;"",VLOOKUP($AC$165,'Banco de Dados'!$B$4:$J$50,8,FALSE)*PRINCIPAL!$H$57,IF(OR(L183=PRINCIPAL!$I$57,L183=PRINCIPAL!$I$57+PRINCIPAL!$I$57,L183=PRINCIPAL!$I$57+PRINCIPAL!$I$57+PRINCIPAL!$I$57),0,IF(L183=PRINCIPAL!$J$57,VLOOKUP($AC$165,'Banco de Dados'!$B$4:$J$50,6,FALSE)*(1-(PRINCIPAL!$K$57/100)),IF(L183=PRINCIPAL!$L$57,VLOOKUP($AC$165,'Banco de Dados'!$B$4:$J$50,6,FALSE)*(1-(PRINCIPAL!$M$57/100)),IF(L183=PRINCIPAL!$N$57,VLOOKUP($AC$165,'Banco de Dados'!$B$4:$J$50,6,FALSE)*(1-(PRINCIPAL!$O$57/100)),VLOOKUP($AC$165,'Banco de Dados'!$B$4:$J$50,6,FALSE)))))))))),"")</f>
        <v/>
      </c>
      <c r="AC183" s="29" t="str">
        <f>IFERROR(AB183*(IFERROR(VLOOKUP($AC$165,'Banco de Dados'!$B$4:$J$50,4,FALSE),"ERRO")),"")</f>
        <v/>
      </c>
      <c r="AD183" s="29" t="str">
        <f t="shared" si="106"/>
        <v/>
      </c>
      <c r="AE183" s="103" t="str">
        <f>IFERROR(AD183*(C183*(PRINCIPAL!$G$57/100))*0.47*(44/12),"")</f>
        <v/>
      </c>
      <c r="AF183" s="111" t="str">
        <f t="shared" si="107"/>
        <v/>
      </c>
      <c r="AG183" s="30" t="str">
        <f>IFERROR(IF(AND(PRINCIPAL!$H$58&lt;&gt;"",OR(L183=PRINCIPAL!$I$58,L183=PRINCIPAL!$I$58+PRINCIPAL!$I$58,L183=PRINCIPAL!$I$58+PRINCIPAL!$I$58+PRINCIPAL!$I$58)),0,IF(AND(PRINCIPAL!$H$58&lt;&gt;"",L183=PRINCIPAL!$J$58),VLOOKUP($AH$165,'Banco de Dados'!$B$4:$J$50,8,FALSE)*PRINCIPAL!$H$58*(1-(PRINCIPAL!$K$58/100)),IF(AND(PRINCIPAL!$H$58&lt;&gt;"",L183=PRINCIPAL!$L$58),VLOOKUP($AH$165,'Banco de Dados'!$B$4:$J$50,8,FALSE)*PRINCIPAL!$H$58*(1-(PRINCIPAL!$M$58/100)),IF(AND(PRINCIPAL!$H$58&lt;&gt;"",L183=PRINCIPAL!$N$58),VLOOKUP($AH$165,'Banco de Dados'!$B$4:$J$50,8,FALSE)*PRINCIPAL!$H$58*(1-(PRINCIPAL!$O$58/100)),IF(PRINCIPAL!$H$58&lt;&gt;"",VLOOKUP($AH$165,'Banco de Dados'!$B$4:$J$50,8,FALSE)*PRINCIPAL!$H$58,IF(OR(L183=PRINCIPAL!$I$58,L183=PRINCIPAL!$I$58+PRINCIPAL!$I$58,L183=PRINCIPAL!$I$58+PRINCIPAL!$I$58+PRINCIPAL!$I$58),0,IF(L183=PRINCIPAL!$J$58,VLOOKUP($AH$165,'Banco de Dados'!$B$4:$J$50,6,FALSE)*(1-(PRINCIPAL!$K$58/100)),IF(L183=PRINCIPAL!$L$58,VLOOKUP($AH$165,'Banco de Dados'!$B$4:$J$50,6,FALSE)*(1-(PRINCIPAL!$M$58/100)),IF(L183=PRINCIPAL!$N$58,VLOOKUP($AH$165,'Banco de Dados'!$B$4:$J$50,6,FALSE)*(1-(PRINCIPAL!$O$58/100)),VLOOKUP($AH$165,'Banco de Dados'!$B$4:$J$50,6,FALSE)))))))))),"")</f>
        <v/>
      </c>
      <c r="AH183" s="29" t="str">
        <f>IFERROR(AG183*(IFERROR(VLOOKUP($AH$165,'Banco de Dados'!$B$4:$J$50,4,FALSE),"ERRO")),"")</f>
        <v/>
      </c>
      <c r="AI183" s="29" t="str">
        <f t="shared" si="108"/>
        <v/>
      </c>
      <c r="AJ183" s="103" t="str">
        <f>IFERROR(AI183*(C183*(PRINCIPAL!$G$58/100))*0.47*(44/12),"")</f>
        <v/>
      </c>
      <c r="AK183" s="111" t="str">
        <f t="shared" si="117"/>
        <v/>
      </c>
      <c r="AL183" s="30" t="str">
        <f>IFERROR(IF(AND(PRINCIPAL!$H$59&lt;&gt;"",OR(L183=PRINCIPAL!$I$59,L183=PRINCIPAL!$I$59+PRINCIPAL!$I$59,L183=PRINCIPAL!$I$59+PRINCIPAL!$I$59+PRINCIPAL!$I$59)),0,IF(AND(PRINCIPAL!$H$59&lt;&gt;"",L183=PRINCIPAL!$J$59),VLOOKUP($AM$165,'Banco de Dados'!$B$4:$J$50,8,FALSE)*PRINCIPAL!$H$59*(1-(PRINCIPAL!$K$59/100)),IF(AND(PRINCIPAL!$H$59&lt;&gt;"",L183=PRINCIPAL!$L$59),VLOOKUP($AM$165,'Banco de Dados'!$B$4:$J$50,8,FALSE)*PRINCIPAL!$H$59*(1-(PRINCIPAL!$M$59/100)),IF(AND(PRINCIPAL!$H$59&lt;&gt;"",L183=PRINCIPAL!$N$59),VLOOKUP($AM$165,'Banco de Dados'!$B$4:$J$50,8,FALSE)*PRINCIPAL!$H$59*(1-(PRINCIPAL!$O$59/100)),IF(PRINCIPAL!$H$59&lt;&gt;"",VLOOKUP($AM$165,'Banco de Dados'!$B$4:$J$50,8,FALSE)*PRINCIPAL!$H$59,IF(OR(L183=PRINCIPAL!$I$59,L183=PRINCIPAL!$I$59+PRINCIPAL!$I$59,L183=PRINCIPAL!$I$59+PRINCIPAL!$I$59+PRINCIPAL!$I$59),0,IF(L183=PRINCIPAL!$J$59,VLOOKUP($AM$165,'Banco de Dados'!$B$4:$J$50,6,FALSE)*(1-(PRINCIPAL!$K$59/100)),IF(L183=PRINCIPAL!$L$59,VLOOKUP($AM$165,'Banco de Dados'!$B$4:$J$50,6,FALSE)*(1-(PRINCIPAL!$M$59/100)),IF(L183=PRINCIPAL!$N$59,VLOOKUP($AM$165,'Banco de Dados'!$B$4:$J$50,6,FALSE)*(1-(PRINCIPAL!$O$59/100)),VLOOKUP($AM$165,'Banco de Dados'!$B$4:$J$50,6,FALSE)))))))))),"")</f>
        <v/>
      </c>
      <c r="AM183" s="29" t="str">
        <f>IFERROR(AL183*(IFERROR(VLOOKUP($AM$165,'Banco de Dados'!$B$4:$J$50,4,FALSE),"ERRO")),"")</f>
        <v/>
      </c>
      <c r="AN183" s="29" t="str">
        <f t="shared" si="109"/>
        <v/>
      </c>
      <c r="AO183" s="103" t="str">
        <f>IFERROR(AN183*(C183*(PRINCIPAL!$G$59/100))*0.47*(44/12),"")</f>
        <v/>
      </c>
      <c r="AP183" s="111" t="str">
        <f t="shared" si="110"/>
        <v/>
      </c>
      <c r="AQ183" s="30" t="str">
        <f>IFERROR(IF(AND(PRINCIPAL!$H$60&lt;&gt;"",OR(L183=PRINCIPAL!$I$60,L183=PRINCIPAL!$I$60+PRINCIPAL!$I$60,L183=PRINCIPAL!$I$60+PRINCIPAL!$I$60+PRINCIPAL!$I$60)),0,IF(AND(PRINCIPAL!$H$60&lt;&gt;"",L183=PRINCIPAL!$J$60),VLOOKUP($AR$165,'Banco de Dados'!$B$4:$J$50,8,FALSE)*PRINCIPAL!$H$60*(1-(PRINCIPAL!$K$60/100)),IF(AND(PRINCIPAL!$H$60&lt;&gt;"",L183=PRINCIPAL!$L$60),VLOOKUP($AR$165,'Banco de Dados'!$B$4:$J$50,8,FALSE)*PRINCIPAL!$H$60*(1-(PRINCIPAL!$M$60/100)),IF(AND(PRINCIPAL!$H$60&lt;&gt;"",L183=PRINCIPAL!$N$60),VLOOKUP($AR$165,'Banco de Dados'!$B$4:$J$50,8,FALSE)*PRINCIPAL!$H$60*(1-(PRINCIPAL!$O$60/100)),IF(PRINCIPAL!$H$60&lt;&gt;"",VLOOKUP($AR$165,'Banco de Dados'!$B$4:$J$50,8,FALSE)*PRINCIPAL!$H$60,IF(OR(L183=PRINCIPAL!$I$60,L183=PRINCIPAL!$I$60+PRINCIPAL!$I$60,L183=PRINCIPAL!$I$60+PRINCIPAL!$I$60+PRINCIPAL!$I$60),0,IF(L183=PRINCIPAL!$J$60,VLOOKUP($AR$165,'Banco de Dados'!$B$4:$J$50,6,FALSE)*(1-(PRINCIPAL!$K$60/100)),IF(L183=PRINCIPAL!$L$60,VLOOKUP($AR$165,'Banco de Dados'!$B$4:$J$50,6,FALSE)*(1-(PRINCIPAL!$M$60/100)),IF(L183=PRINCIPAL!$N$60,VLOOKUP($AR$165,'Banco de Dados'!$B$4:$J$50,6,FALSE)*(1-(PRINCIPAL!$O$60/100)),VLOOKUP($AR$165,'Banco de Dados'!$B$4:$J$50,6,FALSE)))))))))),"")</f>
        <v/>
      </c>
      <c r="AR183" s="29" t="str">
        <f>IFERROR(AQ183*(IFERROR(VLOOKUP($AR$165,'Banco de Dados'!$B$4:$J$50,4,FALSE),"ERRO")),"")</f>
        <v/>
      </c>
      <c r="AS183" s="29" t="str">
        <f t="shared" si="111"/>
        <v/>
      </c>
      <c r="AT183" s="103" t="str">
        <f>IFERROR(AS183*(C183*(PRINCIPAL!$G$60/100))*0.47*(44/12),"")</f>
        <v/>
      </c>
      <c r="AU183" s="111" t="str">
        <f t="shared" si="112"/>
        <v/>
      </c>
      <c r="AV183" s="30" t="str">
        <f>IFERROR(IF(AND(PRINCIPAL!$H$61&lt;&gt;"",OR(L183=PRINCIPAL!$I$61,L183=PRINCIPAL!$I$61+PRINCIPAL!$I$61,L183=PRINCIPAL!$I$61+PRINCIPAL!$I$61+PRINCIPAL!$I$61)),0,IF(AND(PRINCIPAL!$H$61&lt;&gt;"",L183=PRINCIPAL!$J$61),VLOOKUP($AW$165,'Banco de Dados'!$B$4:$J$50,8,FALSE)*PRINCIPAL!$H$61*(1-(PRINCIPAL!$K$61/100)),IF(AND(PRINCIPAL!$H$61&lt;&gt;"",L183=PRINCIPAL!$L$61),VLOOKUP($AW$165,'Banco de Dados'!$B$4:$J$50,8,FALSE)*PRINCIPAL!$H$61*(1-(PRINCIPAL!$M$61/100)),IF(AND(PRINCIPAL!$H$61&lt;&gt;"",L183=PRINCIPAL!$N$61),VLOOKUP($AW$165,'Banco de Dados'!$B$4:$J$50,8,FALSE)*PRINCIPAL!$H$61*(1-(PRINCIPAL!$O$61/100)),IF(PRINCIPAL!$H$61&lt;&gt;"",VLOOKUP($AW$165,'Banco de Dados'!$B$4:$J$50,8,FALSE)*PRINCIPAL!$H$61,IF(OR(L183=PRINCIPAL!$I$61,L183=PRINCIPAL!$I$61+PRINCIPAL!$I$61,L183=PRINCIPAL!$I$61+PRINCIPAL!$I$61+PRINCIPAL!$I$61),0,IF(L183=PRINCIPAL!$J$61,VLOOKUP($AW$165,'Banco de Dados'!$B$4:$J$50,6,FALSE)*(1-(PRINCIPAL!$K$61/100)),IF(L183=PRINCIPAL!$L$61,VLOOKUP($AW$165,'Banco de Dados'!$B$4:$J$50,6,FALSE)*(1-(PRINCIPAL!$M$61/100)),IF(L183=PRINCIPAL!$N$61,VLOOKUP($AW$165,'Banco de Dados'!$B$4:$J$50,6,FALSE)*(1-(PRINCIPAL!$O$61/100)),VLOOKUP($AW$165,'Banco de Dados'!$B$4:$J$50,6,FALSE)))))))))),"")</f>
        <v/>
      </c>
      <c r="AW183" s="29" t="str">
        <f>IFERROR(AV183*(IFERROR(VLOOKUP($AW$165,'Banco de Dados'!$B$4:$J$50,4,FALSE),"ERRO")),"")</f>
        <v/>
      </c>
      <c r="AX183" s="29" t="str">
        <f t="shared" si="113"/>
        <v/>
      </c>
      <c r="AY183" s="103" t="str">
        <f>IFERROR(AX183*(C183*(PRINCIPAL!$G$61/100))*0.47*(44/12),"")</f>
        <v/>
      </c>
      <c r="AZ183" s="111" t="str">
        <f t="shared" si="118"/>
        <v/>
      </c>
      <c r="BA183" s="30" t="str">
        <f>IFERROR(IF(AND(PRINCIPAL!$H$62&lt;&gt;"",OR(L183=PRINCIPAL!$I$62,L183=PRINCIPAL!$I$62+PRINCIPAL!$I$62,L183=PRINCIPAL!$I$62+PRINCIPAL!$I$62+PRINCIPAL!$I$62)),0,IF(AND(PRINCIPAL!$H$62&lt;&gt;"",L183=PRINCIPAL!$J$62),VLOOKUP($BB$165,'Banco de Dados'!$B$4:$J$50,8,FALSE)*PRINCIPAL!$H$62*(1-(PRINCIPAL!$K$62/100)),IF(AND(PRINCIPAL!$H$62&lt;&gt;"",L183=PRINCIPAL!$L$62),VLOOKUP($BB$165,'Banco de Dados'!$B$4:$J$50,8,FALSE)*PRINCIPAL!$H$62*(1-(PRINCIPAL!$M$62/100)),IF(AND(PRINCIPAL!$H$62&lt;&gt;"",L183=PRINCIPAL!$N$62),VLOOKUP($BB$165,'Banco de Dados'!$B$4:$J$50,8,FALSE)*PRINCIPAL!$H$62*(1-(PRINCIPAL!$O$62/100)),IF(PRINCIPAL!$H$62&lt;&gt;"",VLOOKUP($BB$165,'Banco de Dados'!$B$4:$J$50,8,FALSE)*PRINCIPAL!$H$62,IF(OR(L183=PRINCIPAL!$I$62,L183=PRINCIPAL!$I$62+PRINCIPAL!$I$62,L183=PRINCIPAL!$I$62+PRINCIPAL!$I$62+PRINCIPAL!$I$62),0,IF(L183=PRINCIPAL!$J$62,VLOOKUP($BB$165,'Banco de Dados'!$B$4:$J$50,6,FALSE)*(1-(PRINCIPAL!$K$62/100)),IF(L183=PRINCIPAL!$L$62,VLOOKUP($BB$165,'Banco de Dados'!$B$4:$J$50,6,FALSE)*(1-(PRINCIPAL!$M$62/100)),IF(L183=PRINCIPAL!$N$62,VLOOKUP($BB$165,'Banco de Dados'!$B$4:$J$50,6,FALSE)*(1-(PRINCIPAL!$O$62/100)),VLOOKUP($BB$165,'Banco de Dados'!$B$4:$J$50,6,FALSE)))))))))),"")</f>
        <v/>
      </c>
      <c r="BB183" s="29" t="str">
        <f>IFERROR(BA183*(IFERROR(VLOOKUP($BB$165,'Banco de Dados'!$B$4:$J$50,4,FALSE),"ERRO")),"")</f>
        <v/>
      </c>
      <c r="BC183" s="29" t="str">
        <f t="shared" si="119"/>
        <v/>
      </c>
      <c r="BD183" s="103" t="str">
        <f>IFERROR(BC183*(C183*(PRINCIPAL!$G$62/100))*0.47*(44/12),"")</f>
        <v/>
      </c>
      <c r="BE183" s="111" t="str">
        <f t="shared" si="98"/>
        <v/>
      </c>
      <c r="BF183" s="30" t="str">
        <f>IFERROR(IF(AND(PRINCIPAL!$H$63&lt;&gt;"",OR(L183=PRINCIPAL!$I$63,L183=PRINCIPAL!$I$63+PRINCIPAL!$I$63,L183=PRINCIPAL!$I$63+PRINCIPAL!$I$63+PRINCIPAL!$I$63)),0,IF(AND(PRINCIPAL!$H$63&lt;&gt;"",L183=PRINCIPAL!$J$63),VLOOKUP($BG$165,'Banco de Dados'!$B$4:$J$50,8,FALSE)*PRINCIPAL!$H$63*(1-(PRINCIPAL!$K$63/100)),IF(AND(PRINCIPAL!$H$63&lt;&gt;"",L183=PRINCIPAL!$L$63),VLOOKUP($BG$165,'Banco de Dados'!$B$4:$J$50,8,FALSE)*PRINCIPAL!$H$63*(1-(PRINCIPAL!$M$63/100)),IF(AND(PRINCIPAL!$H$63&lt;&gt;"",L183=PRINCIPAL!$N$63),VLOOKUP($BG$165,'Banco de Dados'!$B$4:$J$50,8,FALSE)*PRINCIPAL!$H$63*(1-(PRINCIPAL!$O$63/100)),IF(PRINCIPAL!$H$63&lt;&gt;"",VLOOKUP($BG$165,'Banco de Dados'!$B$4:$J$50,8,FALSE)*PRINCIPAL!$H$63,IF(OR(L183=PRINCIPAL!$I$63,L183=PRINCIPAL!$I$63+PRINCIPAL!$I$63,L183=PRINCIPAL!$I$63+PRINCIPAL!$I$63+PRINCIPAL!$I$63),0,IF(L183=PRINCIPAL!$J$63,VLOOKUP($BG$165,'Banco de Dados'!$B$4:$J$50,6,FALSE)*(1-(PRINCIPAL!$K$63/100)),IF(L183=PRINCIPAL!$L$63,VLOOKUP($BG$165,'Banco de Dados'!$B$4:$J$50,6,FALSE)*(1-(PRINCIPAL!$M$63/100)),IF(L183=PRINCIPAL!$N$63,VLOOKUP($BG$165,'Banco de Dados'!$B$4:$J$50,6,FALSE)*(1-(PRINCIPAL!$O$63/100)),VLOOKUP($BG$165,'Banco de Dados'!$B$4:$J$50,6,FALSE)))))))))),"")</f>
        <v/>
      </c>
      <c r="BG183" s="29" t="str">
        <f>IFERROR(BF183*(IFERROR(VLOOKUP($BG$165,'Banco de Dados'!$B$4:$J$50,4,FALSE),"ERRO")),"")</f>
        <v/>
      </c>
      <c r="BH183" s="29" t="str">
        <f t="shared" si="114"/>
        <v/>
      </c>
      <c r="BI183" s="103" t="str">
        <f>IFERROR(BH183*(C183*(PRINCIPAL!$G$63/100))*0.47*(44/12),"")</f>
        <v/>
      </c>
      <c r="BJ183" s="102" t="str">
        <f t="shared" si="99"/>
        <v/>
      </c>
    </row>
    <row r="184" spans="2:62" ht="12.75" customHeight="1" x14ac:dyDescent="0.3">
      <c r="B184" s="326">
        <f t="shared" si="100"/>
        <v>2037</v>
      </c>
      <c r="C184" s="340"/>
      <c r="D184" s="1"/>
      <c r="E184" s="116">
        <v>17</v>
      </c>
      <c r="F184" s="24" t="str">
        <f>IFERROR(VLOOKUP($G$165,'Banco de Dados'!$B$4:$J$50,6,FALSE),"")</f>
        <v/>
      </c>
      <c r="G184" s="25" t="str">
        <f>IFERROR(F184*(IFERROR(VLOOKUP($G$165,'Banco de Dados'!$B$4:$J$50,4,FALSE),"ERRO")),"")</f>
        <v/>
      </c>
      <c r="H184" s="25" t="str">
        <f t="shared" si="101"/>
        <v/>
      </c>
      <c r="I184" s="103" t="str">
        <f t="shared" si="102"/>
        <v/>
      </c>
      <c r="J184" s="117" t="str">
        <f t="shared" si="103"/>
        <v/>
      </c>
      <c r="K184" s="1"/>
      <c r="L184" s="91">
        <v>17</v>
      </c>
      <c r="M184" s="24" t="str">
        <f>IFERROR(IF(AND(PRINCIPAL!$H$54&lt;&gt;"",OR(L184=PRINCIPAL!$I$54,L184=PRINCIPAL!$I$54+PRINCIPAL!$I$54,L184=PRINCIPAL!$I$54+PRINCIPAL!$I$54+PRINCIPAL!$I$54)),0,IF(AND(PRINCIPAL!$H$54&lt;&gt;"",L184=PRINCIPAL!$J$54),VLOOKUP($N$165,'Banco de Dados'!$B$4:$J$50,8,FALSE)*PRINCIPAL!$H$54*(1-(PRINCIPAL!$K$54/100)),IF(AND(PRINCIPAL!$H$54&lt;&gt;"",L184=PRINCIPAL!$L$54),VLOOKUP($N$165,'Banco de Dados'!$B$4:$J$50,8,FALSE)*PRINCIPAL!$H$54*(1-(PRINCIPAL!$M$54/100)),IF(AND(PRINCIPAL!$H$54&lt;&gt;"",L184=PRINCIPAL!$N$54),VLOOKUP($N$165,'Banco de Dados'!$B$4:$J$50,8,FALSE)*PRINCIPAL!$H$54*(1-(PRINCIPAL!$O$54/100)),IF(PRINCIPAL!$H$54&lt;&gt;"",VLOOKUP($N$165,'Banco de Dados'!$B$4:$J$50,8,FALSE)*PRINCIPAL!$H$54,IF(OR(L184=PRINCIPAL!$I$54,L184=PRINCIPAL!$I$54+PRINCIPAL!$I$54,L184=PRINCIPAL!$I$54+PRINCIPAL!$I$54+PRINCIPAL!$I$54),0,IF(L184=PRINCIPAL!$J$54,VLOOKUP($N$165,'Banco de Dados'!$B$4:$J$50,6,FALSE)*(1-(PRINCIPAL!$K$54/100)),IF(L184=PRINCIPAL!$L$54,VLOOKUP($N$165,'Banco de Dados'!$B$4:$J$50,6,FALSE)*(1-(PRINCIPAL!$M$54/100)),IF(L184=PRINCIPAL!$N$54,VLOOKUP($N$165,'Banco de Dados'!$B$4:$J$50,6,FALSE)*(1-(PRINCIPAL!$O$54/100)),VLOOKUP($N$165,'Banco de Dados'!$B$4:$J$50,6,FALSE)))))))))),"")</f>
        <v/>
      </c>
      <c r="N184" s="25" t="str">
        <f>IFERROR(M184*(IFERROR(VLOOKUP($N$165,'Banco de Dados'!$B$4:$J$50,4,FALSE),"ERRO")),"")</f>
        <v/>
      </c>
      <c r="O184" s="25" t="str">
        <f t="shared" si="104"/>
        <v/>
      </c>
      <c r="P184" s="103" t="str">
        <f>IFERROR(O184*(C184*(PRINCIPAL!$G$54/100))*0.47*(44/12),"")</f>
        <v/>
      </c>
      <c r="Q184" s="107" t="str">
        <f t="shared" si="120"/>
        <v/>
      </c>
      <c r="R184" s="29" t="str">
        <f>IFERROR(IF(AND(PRINCIPAL!$H$55&lt;&gt;"",OR(L184=PRINCIPAL!$I$55,L184=PRINCIPAL!$I$55+PRINCIPAL!$I$55,L184=PRINCIPAL!$I$55+PRINCIPAL!$I$55+PRINCIPAL!$I$55)),0,IF(AND(PRINCIPAL!$H$55&lt;&gt;"",L184=PRINCIPAL!$J$55),VLOOKUP($S$165,'Banco de Dados'!$B$4:$J$50,8,FALSE)*PRINCIPAL!$H$55*(1-(PRINCIPAL!$K$55/100)),IF(AND(PRINCIPAL!$H$55&lt;&gt;"",L184=PRINCIPAL!$L$55),VLOOKUP($S$165,'Banco de Dados'!$B$4:$J$50,8,FALSE)*PRINCIPAL!$H$55*(1-(PRINCIPAL!$M$55/100)),IF(AND(PRINCIPAL!$H$55&lt;&gt;"",L184=PRINCIPAL!$N$55),VLOOKUP($S$165,'Banco de Dados'!$B$4:$J$50,8,FALSE)*PRINCIPAL!$H$55*(1-(PRINCIPAL!$O$55/100)),IF(PRINCIPAL!$H$55&lt;&gt;"",VLOOKUP($S$165,'Banco de Dados'!$B$4:$J$50,8,FALSE)*PRINCIPAL!$H$55,IF(OR(L184=PRINCIPAL!$I$55,L184=PRINCIPAL!$I$55+PRINCIPAL!$I$55,L184=PRINCIPAL!$I$55+PRINCIPAL!$I$55+PRINCIPAL!$I$55),0,IF(L184=PRINCIPAL!$J$55,VLOOKUP($S$165,'Banco de Dados'!$B$4:$J$50,6,FALSE)*(1-(PRINCIPAL!$K$55/100)),IF(L184=PRINCIPAL!$L$55,VLOOKUP($S$165,'Banco de Dados'!$B$4:$J$50,6,FALSE)*(1-(PRINCIPAL!$M$55/100)),IF(L184=PRINCIPAL!$N$55,VLOOKUP($S$165,'Banco de Dados'!$B$4:$J$50,6,FALSE)*(1-(PRINCIPAL!$O$55/100)),VLOOKUP($S$165,'Banco de Dados'!$B$4:$J$50,6,FALSE)))))))))),"")</f>
        <v/>
      </c>
      <c r="S184" s="29" t="str">
        <f>IFERROR(R184*(IFERROR(VLOOKUP($S$165,'Banco de Dados'!$B$4:$J$50,4,FALSE),"ERRO")),"")</f>
        <v/>
      </c>
      <c r="T184" s="29" t="str">
        <f t="shared" si="105"/>
        <v/>
      </c>
      <c r="U184" s="103" t="str">
        <f>IFERROR(T184*(C184*(PRINCIPAL!$G$55/100))*0.47*(44/12),"")</f>
        <v/>
      </c>
      <c r="V184" s="103" t="str">
        <f t="shared" si="121"/>
        <v/>
      </c>
      <c r="W184" s="30" t="str">
        <f>IFERROR(IF(AND(PRINCIPAL!$H$56&lt;&gt;"",OR(L184=PRINCIPAL!$I$56,L184=PRINCIPAL!$I$56+PRINCIPAL!$I$56,L184=PRINCIPAL!$I$56+PRINCIPAL!$I$56+PRINCIPAL!$I$56)),0,IF(AND(PRINCIPAL!$H$56&lt;&gt;"",L184=PRINCIPAL!$J$56),VLOOKUP($X$165,'Banco de Dados'!$B$4:$J$50,8,FALSE)*PRINCIPAL!$H$56*(1-(PRINCIPAL!$K$56/100)),IF(AND(PRINCIPAL!$H$56&lt;&gt;"",L184=PRINCIPAL!$L$56),VLOOKUP($X$165,'Banco de Dados'!$B$4:$J$50,8,FALSE)*PRINCIPAL!$H$56*(1-(PRINCIPAL!$M$56/100)),IF(AND(PRINCIPAL!$H$56&lt;&gt;"",L184=PRINCIPAL!$N$56),VLOOKUP($X$165,'Banco de Dados'!$B$4:$J$50,8,FALSE)*PRINCIPAL!$H$56*(1-(PRINCIPAL!$O$56/100)),IF(PRINCIPAL!$H$56&lt;&gt;"",VLOOKUP($X$165,'Banco de Dados'!$B$4:$J$50,8,FALSE)*PRINCIPAL!$H$56,IF(OR(L184=PRINCIPAL!$I$56,L184=PRINCIPAL!$I$56+PRINCIPAL!$I$56,L184=PRINCIPAL!$I$56+PRINCIPAL!$I$56+PRINCIPAL!$I$56),0,IF(L184=PRINCIPAL!$J$56,VLOOKUP($X$165,'Banco de Dados'!$B$4:$J$50,6,FALSE)*(1-(PRINCIPAL!$K$56/100)),IF(L184=PRINCIPAL!$L$56,VLOOKUP($X$165,'Banco de Dados'!$B$4:$J$50,6,FALSE)*(1-(PRINCIPAL!$M$56/100)),IF(L184=PRINCIPAL!$N$56,VLOOKUP($X$165,'Banco de Dados'!$B$4:$J$50,6,FALSE)*(1-(PRINCIPAL!$O$56/100)),VLOOKUP($X$165,'Banco de Dados'!$B$4:$J$50,6,FALSE)))))))))),"")</f>
        <v/>
      </c>
      <c r="X184" s="29" t="str">
        <f>IFERROR(W184*(IFERROR(VLOOKUP($X$165,'Banco de Dados'!$B$4:$J$50,4,FALSE),"ERRO")),"")</f>
        <v/>
      </c>
      <c r="Y184" s="29" t="str">
        <f t="shared" si="115"/>
        <v/>
      </c>
      <c r="Z184" s="103" t="str">
        <f>IFERROR(Y184*(C184*(PRINCIPAL!$G$56/100))*0.47*(44/12),"")</f>
        <v/>
      </c>
      <c r="AA184" s="111" t="str">
        <f t="shared" si="116"/>
        <v/>
      </c>
      <c r="AB184" s="30" t="str">
        <f>IFERROR(IF(AND(PRINCIPAL!$H$57&lt;&gt;"",OR(L184=PRINCIPAL!$I$57,L184=PRINCIPAL!$I$57+PRINCIPAL!$I$57,L184=PRINCIPAL!$I$57+PRINCIPAL!$I$57+PRINCIPAL!$I$57)),0,IF(AND(PRINCIPAL!$H$57&lt;&gt;"",L184=PRINCIPAL!$J$57),VLOOKUP($AC$165,'Banco de Dados'!$B$4:$J$50,8,FALSE)*PRINCIPAL!$H$57*(1-(PRINCIPAL!$K$57/100)),IF(AND(PRINCIPAL!$H$57&lt;&gt;"",L184=PRINCIPAL!$L$57),VLOOKUP($AC$165,'Banco de Dados'!$B$4:$J$50,8,FALSE)*PRINCIPAL!$H$57*(1-(PRINCIPAL!$M$57/100)),IF(AND(PRINCIPAL!$H$57&lt;&gt;"",L184=PRINCIPAL!$N$57),VLOOKUP($AC$165,'Banco de Dados'!$B$4:$J$50,8,FALSE)*PRINCIPAL!$H$57*(1-(PRINCIPAL!$O$57/100)),IF(PRINCIPAL!$H$57&lt;&gt;"",VLOOKUP($AC$165,'Banco de Dados'!$B$4:$J$50,8,FALSE)*PRINCIPAL!$H$57,IF(OR(L184=PRINCIPAL!$I$57,L184=PRINCIPAL!$I$57+PRINCIPAL!$I$57,L184=PRINCIPAL!$I$57+PRINCIPAL!$I$57+PRINCIPAL!$I$57),0,IF(L184=PRINCIPAL!$J$57,VLOOKUP($AC$165,'Banco de Dados'!$B$4:$J$50,6,FALSE)*(1-(PRINCIPAL!$K$57/100)),IF(L184=PRINCIPAL!$L$57,VLOOKUP($AC$165,'Banco de Dados'!$B$4:$J$50,6,FALSE)*(1-(PRINCIPAL!$M$57/100)),IF(L184=PRINCIPAL!$N$57,VLOOKUP($AC$165,'Banco de Dados'!$B$4:$J$50,6,FALSE)*(1-(PRINCIPAL!$O$57/100)),VLOOKUP($AC$165,'Banco de Dados'!$B$4:$J$50,6,FALSE)))))))))),"")</f>
        <v/>
      </c>
      <c r="AC184" s="29" t="str">
        <f>IFERROR(AB184*(IFERROR(VLOOKUP($AC$165,'Banco de Dados'!$B$4:$J$50,4,FALSE),"ERRO")),"")</f>
        <v/>
      </c>
      <c r="AD184" s="29" t="str">
        <f t="shared" si="106"/>
        <v/>
      </c>
      <c r="AE184" s="103" t="str">
        <f>IFERROR(AD184*(C184*(PRINCIPAL!$G$57/100))*0.47*(44/12),"")</f>
        <v/>
      </c>
      <c r="AF184" s="111" t="str">
        <f t="shared" si="107"/>
        <v/>
      </c>
      <c r="AG184" s="30" t="str">
        <f>IFERROR(IF(AND(PRINCIPAL!$H$58&lt;&gt;"",OR(L184=PRINCIPAL!$I$58,L184=PRINCIPAL!$I$58+PRINCIPAL!$I$58,L184=PRINCIPAL!$I$58+PRINCIPAL!$I$58+PRINCIPAL!$I$58)),0,IF(AND(PRINCIPAL!$H$58&lt;&gt;"",L184=PRINCIPAL!$J$58),VLOOKUP($AH$165,'Banco de Dados'!$B$4:$J$50,8,FALSE)*PRINCIPAL!$H$58*(1-(PRINCIPAL!$K$58/100)),IF(AND(PRINCIPAL!$H$58&lt;&gt;"",L184=PRINCIPAL!$L$58),VLOOKUP($AH$165,'Banco de Dados'!$B$4:$J$50,8,FALSE)*PRINCIPAL!$H$58*(1-(PRINCIPAL!$M$58/100)),IF(AND(PRINCIPAL!$H$58&lt;&gt;"",L184=PRINCIPAL!$N$58),VLOOKUP($AH$165,'Banco de Dados'!$B$4:$J$50,8,FALSE)*PRINCIPAL!$H$58*(1-(PRINCIPAL!$O$58/100)),IF(PRINCIPAL!$H$58&lt;&gt;"",VLOOKUP($AH$165,'Banco de Dados'!$B$4:$J$50,8,FALSE)*PRINCIPAL!$H$58,IF(OR(L184=PRINCIPAL!$I$58,L184=PRINCIPAL!$I$58+PRINCIPAL!$I$58,L184=PRINCIPAL!$I$58+PRINCIPAL!$I$58+PRINCIPAL!$I$58),0,IF(L184=PRINCIPAL!$J$58,VLOOKUP($AH$165,'Banco de Dados'!$B$4:$J$50,6,FALSE)*(1-(PRINCIPAL!$K$58/100)),IF(L184=PRINCIPAL!$L$58,VLOOKUP($AH$165,'Banco de Dados'!$B$4:$J$50,6,FALSE)*(1-(PRINCIPAL!$M$58/100)),IF(L184=PRINCIPAL!$N$58,VLOOKUP($AH$165,'Banco de Dados'!$B$4:$J$50,6,FALSE)*(1-(PRINCIPAL!$O$58/100)),VLOOKUP($AH$165,'Banco de Dados'!$B$4:$J$50,6,FALSE)))))))))),"")</f>
        <v/>
      </c>
      <c r="AH184" s="29" t="str">
        <f>IFERROR(AG184*(IFERROR(VLOOKUP($AH$165,'Banco de Dados'!$B$4:$J$50,4,FALSE),"ERRO")),"")</f>
        <v/>
      </c>
      <c r="AI184" s="29" t="str">
        <f t="shared" si="108"/>
        <v/>
      </c>
      <c r="AJ184" s="103" t="str">
        <f>IFERROR(AI184*(C184*(PRINCIPAL!$G$58/100))*0.47*(44/12),"")</f>
        <v/>
      </c>
      <c r="AK184" s="111" t="str">
        <f t="shared" si="117"/>
        <v/>
      </c>
      <c r="AL184" s="30" t="str">
        <f>IFERROR(IF(AND(PRINCIPAL!$H$59&lt;&gt;"",OR(L184=PRINCIPAL!$I$59,L184=PRINCIPAL!$I$59+PRINCIPAL!$I$59,L184=PRINCIPAL!$I$59+PRINCIPAL!$I$59+PRINCIPAL!$I$59)),0,IF(AND(PRINCIPAL!$H$59&lt;&gt;"",L184=PRINCIPAL!$J$59),VLOOKUP($AM$165,'Banco de Dados'!$B$4:$J$50,8,FALSE)*PRINCIPAL!$H$59*(1-(PRINCIPAL!$K$59/100)),IF(AND(PRINCIPAL!$H$59&lt;&gt;"",L184=PRINCIPAL!$L$59),VLOOKUP($AM$165,'Banco de Dados'!$B$4:$J$50,8,FALSE)*PRINCIPAL!$H$59*(1-(PRINCIPAL!$M$59/100)),IF(AND(PRINCIPAL!$H$59&lt;&gt;"",L184=PRINCIPAL!$N$59),VLOOKUP($AM$165,'Banco de Dados'!$B$4:$J$50,8,FALSE)*PRINCIPAL!$H$59*(1-(PRINCIPAL!$O$59/100)),IF(PRINCIPAL!$H$59&lt;&gt;"",VLOOKUP($AM$165,'Banco de Dados'!$B$4:$J$50,8,FALSE)*PRINCIPAL!$H$59,IF(OR(L184=PRINCIPAL!$I$59,L184=PRINCIPAL!$I$59+PRINCIPAL!$I$59,L184=PRINCIPAL!$I$59+PRINCIPAL!$I$59+PRINCIPAL!$I$59),0,IF(L184=PRINCIPAL!$J$59,VLOOKUP($AM$165,'Banco de Dados'!$B$4:$J$50,6,FALSE)*(1-(PRINCIPAL!$K$59/100)),IF(L184=PRINCIPAL!$L$59,VLOOKUP($AM$165,'Banco de Dados'!$B$4:$J$50,6,FALSE)*(1-(PRINCIPAL!$M$59/100)),IF(L184=PRINCIPAL!$N$59,VLOOKUP($AM$165,'Banco de Dados'!$B$4:$J$50,6,FALSE)*(1-(PRINCIPAL!$O$59/100)),VLOOKUP($AM$165,'Banco de Dados'!$B$4:$J$50,6,FALSE)))))))))),"")</f>
        <v/>
      </c>
      <c r="AM184" s="29" t="str">
        <f>IFERROR(AL184*(IFERROR(VLOOKUP($AM$165,'Banco de Dados'!$B$4:$J$50,4,FALSE),"ERRO")),"")</f>
        <v/>
      </c>
      <c r="AN184" s="29" t="str">
        <f t="shared" si="109"/>
        <v/>
      </c>
      <c r="AO184" s="103" t="str">
        <f>IFERROR(AN184*(C184*(PRINCIPAL!$G$59/100))*0.47*(44/12),"")</f>
        <v/>
      </c>
      <c r="AP184" s="111" t="str">
        <f t="shared" si="110"/>
        <v/>
      </c>
      <c r="AQ184" s="30" t="str">
        <f>IFERROR(IF(AND(PRINCIPAL!$H$60&lt;&gt;"",OR(L184=PRINCIPAL!$I$60,L184=PRINCIPAL!$I$60+PRINCIPAL!$I$60,L184=PRINCIPAL!$I$60+PRINCIPAL!$I$60+PRINCIPAL!$I$60)),0,IF(AND(PRINCIPAL!$H$60&lt;&gt;"",L184=PRINCIPAL!$J$60),VLOOKUP($AR$165,'Banco de Dados'!$B$4:$J$50,8,FALSE)*PRINCIPAL!$H$60*(1-(PRINCIPAL!$K$60/100)),IF(AND(PRINCIPAL!$H$60&lt;&gt;"",L184=PRINCIPAL!$L$60),VLOOKUP($AR$165,'Banco de Dados'!$B$4:$J$50,8,FALSE)*PRINCIPAL!$H$60*(1-(PRINCIPAL!$M$60/100)),IF(AND(PRINCIPAL!$H$60&lt;&gt;"",L184=PRINCIPAL!$N$60),VLOOKUP($AR$165,'Banco de Dados'!$B$4:$J$50,8,FALSE)*PRINCIPAL!$H$60*(1-(PRINCIPAL!$O$60/100)),IF(PRINCIPAL!$H$60&lt;&gt;"",VLOOKUP($AR$165,'Banco de Dados'!$B$4:$J$50,8,FALSE)*PRINCIPAL!$H$60,IF(OR(L184=PRINCIPAL!$I$60,L184=PRINCIPAL!$I$60+PRINCIPAL!$I$60,L184=PRINCIPAL!$I$60+PRINCIPAL!$I$60+PRINCIPAL!$I$60),0,IF(L184=PRINCIPAL!$J$60,VLOOKUP($AR$165,'Banco de Dados'!$B$4:$J$50,6,FALSE)*(1-(PRINCIPAL!$K$60/100)),IF(L184=PRINCIPAL!$L$60,VLOOKUP($AR$165,'Banco de Dados'!$B$4:$J$50,6,FALSE)*(1-(PRINCIPAL!$M$60/100)),IF(L184=PRINCIPAL!$N$60,VLOOKUP($AR$165,'Banco de Dados'!$B$4:$J$50,6,FALSE)*(1-(PRINCIPAL!$O$60/100)),VLOOKUP($AR$165,'Banco de Dados'!$B$4:$J$50,6,FALSE)))))))))),"")</f>
        <v/>
      </c>
      <c r="AR184" s="29" t="str">
        <f>IFERROR(AQ184*(IFERROR(VLOOKUP($AR$165,'Banco de Dados'!$B$4:$J$50,4,FALSE),"ERRO")),"")</f>
        <v/>
      </c>
      <c r="AS184" s="29" t="str">
        <f t="shared" si="111"/>
        <v/>
      </c>
      <c r="AT184" s="103" t="str">
        <f>IFERROR(AS184*(C184*(PRINCIPAL!$G$60/100))*0.47*(44/12),"")</f>
        <v/>
      </c>
      <c r="AU184" s="111" t="str">
        <f t="shared" si="112"/>
        <v/>
      </c>
      <c r="AV184" s="30" t="str">
        <f>IFERROR(IF(AND(PRINCIPAL!$H$61&lt;&gt;"",OR(L184=PRINCIPAL!$I$61,L184=PRINCIPAL!$I$61+PRINCIPAL!$I$61,L184=PRINCIPAL!$I$61+PRINCIPAL!$I$61+PRINCIPAL!$I$61)),0,IF(AND(PRINCIPAL!$H$61&lt;&gt;"",L184=PRINCIPAL!$J$61),VLOOKUP($AW$165,'Banco de Dados'!$B$4:$J$50,8,FALSE)*PRINCIPAL!$H$61*(1-(PRINCIPAL!$K$61/100)),IF(AND(PRINCIPAL!$H$61&lt;&gt;"",L184=PRINCIPAL!$L$61),VLOOKUP($AW$165,'Banco de Dados'!$B$4:$J$50,8,FALSE)*PRINCIPAL!$H$61*(1-(PRINCIPAL!$M$61/100)),IF(AND(PRINCIPAL!$H$61&lt;&gt;"",L184=PRINCIPAL!$N$61),VLOOKUP($AW$165,'Banco de Dados'!$B$4:$J$50,8,FALSE)*PRINCIPAL!$H$61*(1-(PRINCIPAL!$O$61/100)),IF(PRINCIPAL!$H$61&lt;&gt;"",VLOOKUP($AW$165,'Banco de Dados'!$B$4:$J$50,8,FALSE)*PRINCIPAL!$H$61,IF(OR(L184=PRINCIPAL!$I$61,L184=PRINCIPAL!$I$61+PRINCIPAL!$I$61,L184=PRINCIPAL!$I$61+PRINCIPAL!$I$61+PRINCIPAL!$I$61),0,IF(L184=PRINCIPAL!$J$61,VLOOKUP($AW$165,'Banco de Dados'!$B$4:$J$50,6,FALSE)*(1-(PRINCIPAL!$K$61/100)),IF(L184=PRINCIPAL!$L$61,VLOOKUP($AW$165,'Banco de Dados'!$B$4:$J$50,6,FALSE)*(1-(PRINCIPAL!$M$61/100)),IF(L184=PRINCIPAL!$N$61,VLOOKUP($AW$165,'Banco de Dados'!$B$4:$J$50,6,FALSE)*(1-(PRINCIPAL!$O$61/100)),VLOOKUP($AW$165,'Banco de Dados'!$B$4:$J$50,6,FALSE)))))))))),"")</f>
        <v/>
      </c>
      <c r="AW184" s="29" t="str">
        <f>IFERROR(AV184*(IFERROR(VLOOKUP($AW$165,'Banco de Dados'!$B$4:$J$50,4,FALSE),"ERRO")),"")</f>
        <v/>
      </c>
      <c r="AX184" s="29" t="str">
        <f t="shared" si="113"/>
        <v/>
      </c>
      <c r="AY184" s="103" t="str">
        <f>IFERROR(AX184*(C184*(PRINCIPAL!$G$61/100))*0.47*(44/12),"")</f>
        <v/>
      </c>
      <c r="AZ184" s="111" t="str">
        <f t="shared" si="118"/>
        <v/>
      </c>
      <c r="BA184" s="30" t="str">
        <f>IFERROR(IF(AND(PRINCIPAL!$H$62&lt;&gt;"",OR(L184=PRINCIPAL!$I$62,L184=PRINCIPAL!$I$62+PRINCIPAL!$I$62,L184=PRINCIPAL!$I$62+PRINCIPAL!$I$62+PRINCIPAL!$I$62)),0,IF(AND(PRINCIPAL!$H$62&lt;&gt;"",L184=PRINCIPAL!$J$62),VLOOKUP($BB$165,'Banco de Dados'!$B$4:$J$50,8,FALSE)*PRINCIPAL!$H$62*(1-(PRINCIPAL!$K$62/100)),IF(AND(PRINCIPAL!$H$62&lt;&gt;"",L184=PRINCIPAL!$L$62),VLOOKUP($BB$165,'Banco de Dados'!$B$4:$J$50,8,FALSE)*PRINCIPAL!$H$62*(1-(PRINCIPAL!$M$62/100)),IF(AND(PRINCIPAL!$H$62&lt;&gt;"",L184=PRINCIPAL!$N$62),VLOOKUP($BB$165,'Banco de Dados'!$B$4:$J$50,8,FALSE)*PRINCIPAL!$H$62*(1-(PRINCIPAL!$O$62/100)),IF(PRINCIPAL!$H$62&lt;&gt;"",VLOOKUP($BB$165,'Banco de Dados'!$B$4:$J$50,8,FALSE)*PRINCIPAL!$H$62,IF(OR(L184=PRINCIPAL!$I$62,L184=PRINCIPAL!$I$62+PRINCIPAL!$I$62,L184=PRINCIPAL!$I$62+PRINCIPAL!$I$62+PRINCIPAL!$I$62),0,IF(L184=PRINCIPAL!$J$62,VLOOKUP($BB$165,'Banco de Dados'!$B$4:$J$50,6,FALSE)*(1-(PRINCIPAL!$K$62/100)),IF(L184=PRINCIPAL!$L$62,VLOOKUP($BB$165,'Banco de Dados'!$B$4:$J$50,6,FALSE)*(1-(PRINCIPAL!$M$62/100)),IF(L184=PRINCIPAL!$N$62,VLOOKUP($BB$165,'Banco de Dados'!$B$4:$J$50,6,FALSE)*(1-(PRINCIPAL!$O$62/100)),VLOOKUP($BB$165,'Banco de Dados'!$B$4:$J$50,6,FALSE)))))))))),"")</f>
        <v/>
      </c>
      <c r="BB184" s="29" t="str">
        <f>IFERROR(BA184*(IFERROR(VLOOKUP($BB$165,'Banco de Dados'!$B$4:$J$50,4,FALSE),"ERRO")),"")</f>
        <v/>
      </c>
      <c r="BC184" s="29" t="str">
        <f t="shared" si="119"/>
        <v/>
      </c>
      <c r="BD184" s="103" t="str">
        <f>IFERROR(BC184*(C184*(PRINCIPAL!$G$62/100))*0.47*(44/12),"")</f>
        <v/>
      </c>
      <c r="BE184" s="111" t="str">
        <f t="shared" si="98"/>
        <v/>
      </c>
      <c r="BF184" s="30" t="str">
        <f>IFERROR(IF(AND(PRINCIPAL!$H$63&lt;&gt;"",OR(L184=PRINCIPAL!$I$63,L184=PRINCIPAL!$I$63+PRINCIPAL!$I$63,L184=PRINCIPAL!$I$63+PRINCIPAL!$I$63+PRINCIPAL!$I$63)),0,IF(AND(PRINCIPAL!$H$63&lt;&gt;"",L184=PRINCIPAL!$J$63),VLOOKUP($BG$165,'Banco de Dados'!$B$4:$J$50,8,FALSE)*PRINCIPAL!$H$63*(1-(PRINCIPAL!$K$63/100)),IF(AND(PRINCIPAL!$H$63&lt;&gt;"",L184=PRINCIPAL!$L$63),VLOOKUP($BG$165,'Banco de Dados'!$B$4:$J$50,8,FALSE)*PRINCIPAL!$H$63*(1-(PRINCIPAL!$M$63/100)),IF(AND(PRINCIPAL!$H$63&lt;&gt;"",L184=PRINCIPAL!$N$63),VLOOKUP($BG$165,'Banco de Dados'!$B$4:$J$50,8,FALSE)*PRINCIPAL!$H$63*(1-(PRINCIPAL!$O$63/100)),IF(PRINCIPAL!$H$63&lt;&gt;"",VLOOKUP($BG$165,'Banco de Dados'!$B$4:$J$50,8,FALSE)*PRINCIPAL!$H$63,IF(OR(L184=PRINCIPAL!$I$63,L184=PRINCIPAL!$I$63+PRINCIPAL!$I$63,L184=PRINCIPAL!$I$63+PRINCIPAL!$I$63+PRINCIPAL!$I$63),0,IF(L184=PRINCIPAL!$J$63,VLOOKUP($BG$165,'Banco de Dados'!$B$4:$J$50,6,FALSE)*(1-(PRINCIPAL!$K$63/100)),IF(L184=PRINCIPAL!$L$63,VLOOKUP($BG$165,'Banco de Dados'!$B$4:$J$50,6,FALSE)*(1-(PRINCIPAL!$M$63/100)),IF(L184=PRINCIPAL!$N$63,VLOOKUP($BG$165,'Banco de Dados'!$B$4:$J$50,6,FALSE)*(1-(PRINCIPAL!$O$63/100)),VLOOKUP($BG$165,'Banco de Dados'!$B$4:$J$50,6,FALSE)))))))))),"")</f>
        <v/>
      </c>
      <c r="BG184" s="29" t="str">
        <f>IFERROR(BF184*(IFERROR(VLOOKUP($BG$165,'Banco de Dados'!$B$4:$J$50,4,FALSE),"ERRO")),"")</f>
        <v/>
      </c>
      <c r="BH184" s="29" t="str">
        <f t="shared" si="114"/>
        <v/>
      </c>
      <c r="BI184" s="103" t="str">
        <f>IFERROR(BH184*(C184*(PRINCIPAL!$G$63/100))*0.47*(44/12),"")</f>
        <v/>
      </c>
      <c r="BJ184" s="102" t="str">
        <f t="shared" si="99"/>
        <v/>
      </c>
    </row>
    <row r="185" spans="2:62" ht="12.75" customHeight="1" x14ac:dyDescent="0.3">
      <c r="B185" s="326">
        <f t="shared" si="100"/>
        <v>2038</v>
      </c>
      <c r="C185" s="340"/>
      <c r="D185" s="1"/>
      <c r="E185" s="116">
        <v>18</v>
      </c>
      <c r="F185" s="24" t="str">
        <f>IFERROR(VLOOKUP($G$165,'Banco de Dados'!$B$4:$J$50,6,FALSE),"")</f>
        <v/>
      </c>
      <c r="G185" s="25" t="str">
        <f>IFERROR(F185*(IFERROR(VLOOKUP($G$165,'Banco de Dados'!$B$4:$J$50,4,FALSE),"ERRO")),"")</f>
        <v/>
      </c>
      <c r="H185" s="25" t="str">
        <f t="shared" si="101"/>
        <v/>
      </c>
      <c r="I185" s="103" t="str">
        <f t="shared" si="102"/>
        <v/>
      </c>
      <c r="J185" s="117" t="str">
        <f t="shared" si="103"/>
        <v/>
      </c>
      <c r="K185" s="1"/>
      <c r="L185" s="91">
        <v>18</v>
      </c>
      <c r="M185" s="24" t="str">
        <f>IFERROR(IF(AND(PRINCIPAL!$H$54&lt;&gt;"",OR(L185=PRINCIPAL!$I$54,L185=PRINCIPAL!$I$54+PRINCIPAL!$I$54,L185=PRINCIPAL!$I$54+PRINCIPAL!$I$54+PRINCIPAL!$I$54)),0,IF(AND(PRINCIPAL!$H$54&lt;&gt;"",L185=PRINCIPAL!$J$54),VLOOKUP($N$165,'Banco de Dados'!$B$4:$J$50,8,FALSE)*PRINCIPAL!$H$54*(1-(PRINCIPAL!$K$54/100)),IF(AND(PRINCIPAL!$H$54&lt;&gt;"",L185=PRINCIPAL!$L$54),VLOOKUP($N$165,'Banco de Dados'!$B$4:$J$50,8,FALSE)*PRINCIPAL!$H$54*(1-(PRINCIPAL!$M$54/100)),IF(AND(PRINCIPAL!$H$54&lt;&gt;"",L185=PRINCIPAL!$N$54),VLOOKUP($N$165,'Banco de Dados'!$B$4:$J$50,8,FALSE)*PRINCIPAL!$H$54*(1-(PRINCIPAL!$O$54/100)),IF(PRINCIPAL!$H$54&lt;&gt;"",VLOOKUP($N$165,'Banco de Dados'!$B$4:$J$50,8,FALSE)*PRINCIPAL!$H$54,IF(OR(L185=PRINCIPAL!$I$54,L185=PRINCIPAL!$I$54+PRINCIPAL!$I$54,L185=PRINCIPAL!$I$54+PRINCIPAL!$I$54+PRINCIPAL!$I$54),0,IF(L185=PRINCIPAL!$J$54,VLOOKUP($N$165,'Banco de Dados'!$B$4:$J$50,6,FALSE)*(1-(PRINCIPAL!$K$54/100)),IF(L185=PRINCIPAL!$L$54,VLOOKUP($N$165,'Banco de Dados'!$B$4:$J$50,6,FALSE)*(1-(PRINCIPAL!$M$54/100)),IF(L185=PRINCIPAL!$N$54,VLOOKUP($N$165,'Banco de Dados'!$B$4:$J$50,6,FALSE)*(1-(PRINCIPAL!$O$54/100)),VLOOKUP($N$165,'Banco de Dados'!$B$4:$J$50,6,FALSE)))))))))),"")</f>
        <v/>
      </c>
      <c r="N185" s="25" t="str">
        <f>IFERROR(M185*(IFERROR(VLOOKUP($N$165,'Banco de Dados'!$B$4:$J$50,4,FALSE),"ERRO")),"")</f>
        <v/>
      </c>
      <c r="O185" s="25" t="str">
        <f t="shared" si="104"/>
        <v/>
      </c>
      <c r="P185" s="103" t="str">
        <f>IFERROR(O185*(C185*(PRINCIPAL!$G$54/100))*0.47*(44/12),"")</f>
        <v/>
      </c>
      <c r="Q185" s="107" t="str">
        <f t="shared" si="120"/>
        <v/>
      </c>
      <c r="R185" s="29" t="str">
        <f>IFERROR(IF(AND(PRINCIPAL!$H$55&lt;&gt;"",OR(L185=PRINCIPAL!$I$55,L185=PRINCIPAL!$I$55+PRINCIPAL!$I$55,L185=PRINCIPAL!$I$55+PRINCIPAL!$I$55+PRINCIPAL!$I$55)),0,IF(AND(PRINCIPAL!$H$55&lt;&gt;"",L185=PRINCIPAL!$J$55),VLOOKUP($S$165,'Banco de Dados'!$B$4:$J$50,8,FALSE)*PRINCIPAL!$H$55*(1-(PRINCIPAL!$K$55/100)),IF(AND(PRINCIPAL!$H$55&lt;&gt;"",L185=PRINCIPAL!$L$55),VLOOKUP($S$165,'Banco de Dados'!$B$4:$J$50,8,FALSE)*PRINCIPAL!$H$55*(1-(PRINCIPAL!$M$55/100)),IF(AND(PRINCIPAL!$H$55&lt;&gt;"",L185=PRINCIPAL!$N$55),VLOOKUP($S$165,'Banco de Dados'!$B$4:$J$50,8,FALSE)*PRINCIPAL!$H$55*(1-(PRINCIPAL!$O$55/100)),IF(PRINCIPAL!$H$55&lt;&gt;"",VLOOKUP($S$165,'Banco de Dados'!$B$4:$J$50,8,FALSE)*PRINCIPAL!$H$55,IF(OR(L185=PRINCIPAL!$I$55,L185=PRINCIPAL!$I$55+PRINCIPAL!$I$55,L185=PRINCIPAL!$I$55+PRINCIPAL!$I$55+PRINCIPAL!$I$55),0,IF(L185=PRINCIPAL!$J$55,VLOOKUP($S$165,'Banco de Dados'!$B$4:$J$50,6,FALSE)*(1-(PRINCIPAL!$K$55/100)),IF(L185=PRINCIPAL!$L$55,VLOOKUP($S$165,'Banco de Dados'!$B$4:$J$50,6,FALSE)*(1-(PRINCIPAL!$M$55/100)),IF(L185=PRINCIPAL!$N$55,VLOOKUP($S$165,'Banco de Dados'!$B$4:$J$50,6,FALSE)*(1-(PRINCIPAL!$O$55/100)),VLOOKUP($S$165,'Banco de Dados'!$B$4:$J$50,6,FALSE)))))))))),"")</f>
        <v/>
      </c>
      <c r="S185" s="29" t="str">
        <f>IFERROR(R185*(IFERROR(VLOOKUP($S$165,'Banco de Dados'!$B$4:$J$50,4,FALSE),"ERRO")),"")</f>
        <v/>
      </c>
      <c r="T185" s="29" t="str">
        <f t="shared" si="105"/>
        <v/>
      </c>
      <c r="U185" s="103" t="str">
        <f>IFERROR(T185*(C185*(PRINCIPAL!$G$55/100))*0.47*(44/12),"")</f>
        <v/>
      </c>
      <c r="V185" s="103" t="str">
        <f t="shared" si="121"/>
        <v/>
      </c>
      <c r="W185" s="30" t="str">
        <f>IFERROR(IF(AND(PRINCIPAL!$H$56&lt;&gt;"",OR(L185=PRINCIPAL!$I$56,L185=PRINCIPAL!$I$56+PRINCIPAL!$I$56,L185=PRINCIPAL!$I$56+PRINCIPAL!$I$56+PRINCIPAL!$I$56)),0,IF(AND(PRINCIPAL!$H$56&lt;&gt;"",L185=PRINCIPAL!$J$56),VLOOKUP($X$165,'Banco de Dados'!$B$4:$J$50,8,FALSE)*PRINCIPAL!$H$56*(1-(PRINCIPAL!$K$56/100)),IF(AND(PRINCIPAL!$H$56&lt;&gt;"",L185=PRINCIPAL!$L$56),VLOOKUP($X$165,'Banco de Dados'!$B$4:$J$50,8,FALSE)*PRINCIPAL!$H$56*(1-(PRINCIPAL!$M$56/100)),IF(AND(PRINCIPAL!$H$56&lt;&gt;"",L185=PRINCIPAL!$N$56),VLOOKUP($X$165,'Banco de Dados'!$B$4:$J$50,8,FALSE)*PRINCIPAL!$H$56*(1-(PRINCIPAL!$O$56/100)),IF(PRINCIPAL!$H$56&lt;&gt;"",VLOOKUP($X$165,'Banco de Dados'!$B$4:$J$50,8,FALSE)*PRINCIPAL!$H$56,IF(OR(L185=PRINCIPAL!$I$56,L185=PRINCIPAL!$I$56+PRINCIPAL!$I$56,L185=PRINCIPAL!$I$56+PRINCIPAL!$I$56+PRINCIPAL!$I$56),0,IF(L185=PRINCIPAL!$J$56,VLOOKUP($X$165,'Banco de Dados'!$B$4:$J$50,6,FALSE)*(1-(PRINCIPAL!$K$56/100)),IF(L185=PRINCIPAL!$L$56,VLOOKUP($X$165,'Banco de Dados'!$B$4:$J$50,6,FALSE)*(1-(PRINCIPAL!$M$56/100)),IF(L185=PRINCIPAL!$N$56,VLOOKUP($X$165,'Banco de Dados'!$B$4:$J$50,6,FALSE)*(1-(PRINCIPAL!$O$56/100)),VLOOKUP($X$165,'Banco de Dados'!$B$4:$J$50,6,FALSE)))))))))),"")</f>
        <v/>
      </c>
      <c r="X185" s="29" t="str">
        <f>IFERROR(W185*(IFERROR(VLOOKUP($X$165,'Banco de Dados'!$B$4:$J$50,4,FALSE),"ERRO")),"")</f>
        <v/>
      </c>
      <c r="Y185" s="29" t="str">
        <f t="shared" si="115"/>
        <v/>
      </c>
      <c r="Z185" s="103" t="str">
        <f>IFERROR(Y185*(C185*(PRINCIPAL!$G$56/100))*0.47*(44/12),"")</f>
        <v/>
      </c>
      <c r="AA185" s="111" t="str">
        <f t="shared" si="116"/>
        <v/>
      </c>
      <c r="AB185" s="30" t="str">
        <f>IFERROR(IF(AND(PRINCIPAL!$H$57&lt;&gt;"",OR(L185=PRINCIPAL!$I$57,L185=PRINCIPAL!$I$57+PRINCIPAL!$I$57,L185=PRINCIPAL!$I$57+PRINCIPAL!$I$57+PRINCIPAL!$I$57)),0,IF(AND(PRINCIPAL!$H$57&lt;&gt;"",L185=PRINCIPAL!$J$57),VLOOKUP($AC$165,'Banco de Dados'!$B$4:$J$50,8,FALSE)*PRINCIPAL!$H$57*(1-(PRINCIPAL!$K$57/100)),IF(AND(PRINCIPAL!$H$57&lt;&gt;"",L185=PRINCIPAL!$L$57),VLOOKUP($AC$165,'Banco de Dados'!$B$4:$J$50,8,FALSE)*PRINCIPAL!$H$57*(1-(PRINCIPAL!$M$57/100)),IF(AND(PRINCIPAL!$H$57&lt;&gt;"",L185=PRINCIPAL!$N$57),VLOOKUP($AC$165,'Banco de Dados'!$B$4:$J$50,8,FALSE)*PRINCIPAL!$H$57*(1-(PRINCIPAL!$O$57/100)),IF(PRINCIPAL!$H$57&lt;&gt;"",VLOOKUP($AC$165,'Banco de Dados'!$B$4:$J$50,8,FALSE)*PRINCIPAL!$H$57,IF(OR(L185=PRINCIPAL!$I$57,L185=PRINCIPAL!$I$57+PRINCIPAL!$I$57,L185=PRINCIPAL!$I$57+PRINCIPAL!$I$57+PRINCIPAL!$I$57),0,IF(L185=PRINCIPAL!$J$57,VLOOKUP($AC$165,'Banco de Dados'!$B$4:$J$50,6,FALSE)*(1-(PRINCIPAL!$K$57/100)),IF(L185=PRINCIPAL!$L$57,VLOOKUP($AC$165,'Banco de Dados'!$B$4:$J$50,6,FALSE)*(1-(PRINCIPAL!$M$57/100)),IF(L185=PRINCIPAL!$N$57,VLOOKUP($AC$165,'Banco de Dados'!$B$4:$J$50,6,FALSE)*(1-(PRINCIPAL!$O$57/100)),VLOOKUP($AC$165,'Banco de Dados'!$B$4:$J$50,6,FALSE)))))))))),"")</f>
        <v/>
      </c>
      <c r="AC185" s="29" t="str">
        <f>IFERROR(AB185*(IFERROR(VLOOKUP($AC$165,'Banco de Dados'!$B$4:$J$50,4,FALSE),"ERRO")),"")</f>
        <v/>
      </c>
      <c r="AD185" s="29" t="str">
        <f t="shared" si="106"/>
        <v/>
      </c>
      <c r="AE185" s="103" t="str">
        <f>IFERROR(AD185*(C185*(PRINCIPAL!$G$57/100))*0.47*(44/12),"")</f>
        <v/>
      </c>
      <c r="AF185" s="111" t="str">
        <f t="shared" si="107"/>
        <v/>
      </c>
      <c r="AG185" s="30" t="str">
        <f>IFERROR(IF(AND(PRINCIPAL!$H$58&lt;&gt;"",OR(L185=PRINCIPAL!$I$58,L185=PRINCIPAL!$I$58+PRINCIPAL!$I$58,L185=PRINCIPAL!$I$58+PRINCIPAL!$I$58+PRINCIPAL!$I$58)),0,IF(AND(PRINCIPAL!$H$58&lt;&gt;"",L185=PRINCIPAL!$J$58),VLOOKUP($AH$165,'Banco de Dados'!$B$4:$J$50,8,FALSE)*PRINCIPAL!$H$58*(1-(PRINCIPAL!$K$58/100)),IF(AND(PRINCIPAL!$H$58&lt;&gt;"",L185=PRINCIPAL!$L$58),VLOOKUP($AH$165,'Banco de Dados'!$B$4:$J$50,8,FALSE)*PRINCIPAL!$H$58*(1-(PRINCIPAL!$M$58/100)),IF(AND(PRINCIPAL!$H$58&lt;&gt;"",L185=PRINCIPAL!$N$58),VLOOKUP($AH$165,'Banco de Dados'!$B$4:$J$50,8,FALSE)*PRINCIPAL!$H$58*(1-(PRINCIPAL!$O$58/100)),IF(PRINCIPAL!$H$58&lt;&gt;"",VLOOKUP($AH$165,'Banco de Dados'!$B$4:$J$50,8,FALSE)*PRINCIPAL!$H$58,IF(OR(L185=PRINCIPAL!$I$58,L185=PRINCIPAL!$I$58+PRINCIPAL!$I$58,L185=PRINCIPAL!$I$58+PRINCIPAL!$I$58+PRINCIPAL!$I$58),0,IF(L185=PRINCIPAL!$J$58,VLOOKUP($AH$165,'Banco de Dados'!$B$4:$J$50,6,FALSE)*(1-(PRINCIPAL!$K$58/100)),IF(L185=PRINCIPAL!$L$58,VLOOKUP($AH$165,'Banco de Dados'!$B$4:$J$50,6,FALSE)*(1-(PRINCIPAL!$M$58/100)),IF(L185=PRINCIPAL!$N$58,VLOOKUP($AH$165,'Banco de Dados'!$B$4:$J$50,6,FALSE)*(1-(PRINCIPAL!$O$58/100)),VLOOKUP($AH$165,'Banco de Dados'!$B$4:$J$50,6,FALSE)))))))))),"")</f>
        <v/>
      </c>
      <c r="AH185" s="29" t="str">
        <f>IFERROR(AG185*(IFERROR(VLOOKUP($AH$165,'Banco de Dados'!$B$4:$J$50,4,FALSE),"ERRO")),"")</f>
        <v/>
      </c>
      <c r="AI185" s="29" t="str">
        <f t="shared" si="108"/>
        <v/>
      </c>
      <c r="AJ185" s="103" t="str">
        <f>IFERROR(AI185*(C185*(PRINCIPAL!$G$58/100))*0.47*(44/12),"")</f>
        <v/>
      </c>
      <c r="AK185" s="111" t="str">
        <f t="shared" si="117"/>
        <v/>
      </c>
      <c r="AL185" s="30" t="str">
        <f>IFERROR(IF(AND(PRINCIPAL!$H$59&lt;&gt;"",OR(L185=PRINCIPAL!$I$59,L185=PRINCIPAL!$I$59+PRINCIPAL!$I$59,L185=PRINCIPAL!$I$59+PRINCIPAL!$I$59+PRINCIPAL!$I$59)),0,IF(AND(PRINCIPAL!$H$59&lt;&gt;"",L185=PRINCIPAL!$J$59),VLOOKUP($AM$165,'Banco de Dados'!$B$4:$J$50,8,FALSE)*PRINCIPAL!$H$59*(1-(PRINCIPAL!$K$59/100)),IF(AND(PRINCIPAL!$H$59&lt;&gt;"",L185=PRINCIPAL!$L$59),VLOOKUP($AM$165,'Banco de Dados'!$B$4:$J$50,8,FALSE)*PRINCIPAL!$H$59*(1-(PRINCIPAL!$M$59/100)),IF(AND(PRINCIPAL!$H$59&lt;&gt;"",L185=PRINCIPAL!$N$59),VLOOKUP($AM$165,'Banco de Dados'!$B$4:$J$50,8,FALSE)*PRINCIPAL!$H$59*(1-(PRINCIPAL!$O$59/100)),IF(PRINCIPAL!$H$59&lt;&gt;"",VLOOKUP($AM$165,'Banco de Dados'!$B$4:$J$50,8,FALSE)*PRINCIPAL!$H$59,IF(OR(L185=PRINCIPAL!$I$59,L185=PRINCIPAL!$I$59+PRINCIPAL!$I$59,L185=PRINCIPAL!$I$59+PRINCIPAL!$I$59+PRINCIPAL!$I$59),0,IF(L185=PRINCIPAL!$J$59,VLOOKUP($AM$165,'Banco de Dados'!$B$4:$J$50,6,FALSE)*(1-(PRINCIPAL!$K$59/100)),IF(L185=PRINCIPAL!$L$59,VLOOKUP($AM$165,'Banco de Dados'!$B$4:$J$50,6,FALSE)*(1-(PRINCIPAL!$M$59/100)),IF(L185=PRINCIPAL!$N$59,VLOOKUP($AM$165,'Banco de Dados'!$B$4:$J$50,6,FALSE)*(1-(PRINCIPAL!$O$59/100)),VLOOKUP($AM$165,'Banco de Dados'!$B$4:$J$50,6,FALSE)))))))))),"")</f>
        <v/>
      </c>
      <c r="AM185" s="29" t="str">
        <f>IFERROR(AL185*(IFERROR(VLOOKUP($AM$165,'Banco de Dados'!$B$4:$J$50,4,FALSE),"ERRO")),"")</f>
        <v/>
      </c>
      <c r="AN185" s="29" t="str">
        <f t="shared" si="109"/>
        <v/>
      </c>
      <c r="AO185" s="103" t="str">
        <f>IFERROR(AN185*(C185*(PRINCIPAL!$G$59/100))*0.47*(44/12),"")</f>
        <v/>
      </c>
      <c r="AP185" s="111" t="str">
        <f t="shared" si="110"/>
        <v/>
      </c>
      <c r="AQ185" s="30" t="str">
        <f>IFERROR(IF(AND(PRINCIPAL!$H$60&lt;&gt;"",OR(L185=PRINCIPAL!$I$60,L185=PRINCIPAL!$I$60+PRINCIPAL!$I$60,L185=PRINCIPAL!$I$60+PRINCIPAL!$I$60+PRINCIPAL!$I$60)),0,IF(AND(PRINCIPAL!$H$60&lt;&gt;"",L185=PRINCIPAL!$J$60),VLOOKUP($AR$165,'Banco de Dados'!$B$4:$J$50,8,FALSE)*PRINCIPAL!$H$60*(1-(PRINCIPAL!$K$60/100)),IF(AND(PRINCIPAL!$H$60&lt;&gt;"",L185=PRINCIPAL!$L$60),VLOOKUP($AR$165,'Banco de Dados'!$B$4:$J$50,8,FALSE)*PRINCIPAL!$H$60*(1-(PRINCIPAL!$M$60/100)),IF(AND(PRINCIPAL!$H$60&lt;&gt;"",L185=PRINCIPAL!$N$60),VLOOKUP($AR$165,'Banco de Dados'!$B$4:$J$50,8,FALSE)*PRINCIPAL!$H$60*(1-(PRINCIPAL!$O$60/100)),IF(PRINCIPAL!$H$60&lt;&gt;"",VLOOKUP($AR$165,'Banco de Dados'!$B$4:$J$50,8,FALSE)*PRINCIPAL!$H$60,IF(OR(L185=PRINCIPAL!$I$60,L185=PRINCIPAL!$I$60+PRINCIPAL!$I$60,L185=PRINCIPAL!$I$60+PRINCIPAL!$I$60+PRINCIPAL!$I$60),0,IF(L185=PRINCIPAL!$J$60,VLOOKUP($AR$165,'Banco de Dados'!$B$4:$J$50,6,FALSE)*(1-(PRINCIPAL!$K$60/100)),IF(L185=PRINCIPAL!$L$60,VLOOKUP($AR$165,'Banco de Dados'!$B$4:$J$50,6,FALSE)*(1-(PRINCIPAL!$M$60/100)),IF(L185=PRINCIPAL!$N$60,VLOOKUP($AR$165,'Banco de Dados'!$B$4:$J$50,6,FALSE)*(1-(PRINCIPAL!$O$60/100)),VLOOKUP($AR$165,'Banco de Dados'!$B$4:$J$50,6,FALSE)))))))))),"")</f>
        <v/>
      </c>
      <c r="AR185" s="29" t="str">
        <f>IFERROR(AQ185*(IFERROR(VLOOKUP($AR$165,'Banco de Dados'!$B$4:$J$50,4,FALSE),"ERRO")),"")</f>
        <v/>
      </c>
      <c r="AS185" s="29" t="str">
        <f t="shared" si="111"/>
        <v/>
      </c>
      <c r="AT185" s="103" t="str">
        <f>IFERROR(AS185*(C185*(PRINCIPAL!$G$60/100))*0.47*(44/12),"")</f>
        <v/>
      </c>
      <c r="AU185" s="111" t="str">
        <f t="shared" si="112"/>
        <v/>
      </c>
      <c r="AV185" s="30" t="str">
        <f>IFERROR(IF(AND(PRINCIPAL!$H$61&lt;&gt;"",OR(L185=PRINCIPAL!$I$61,L185=PRINCIPAL!$I$61+PRINCIPAL!$I$61,L185=PRINCIPAL!$I$61+PRINCIPAL!$I$61+PRINCIPAL!$I$61)),0,IF(AND(PRINCIPAL!$H$61&lt;&gt;"",L185=PRINCIPAL!$J$61),VLOOKUP($AW$165,'Banco de Dados'!$B$4:$J$50,8,FALSE)*PRINCIPAL!$H$61*(1-(PRINCIPAL!$K$61/100)),IF(AND(PRINCIPAL!$H$61&lt;&gt;"",L185=PRINCIPAL!$L$61),VLOOKUP($AW$165,'Banco de Dados'!$B$4:$J$50,8,FALSE)*PRINCIPAL!$H$61*(1-(PRINCIPAL!$M$61/100)),IF(AND(PRINCIPAL!$H$61&lt;&gt;"",L185=PRINCIPAL!$N$61),VLOOKUP($AW$165,'Banco de Dados'!$B$4:$J$50,8,FALSE)*PRINCIPAL!$H$61*(1-(PRINCIPAL!$O$61/100)),IF(PRINCIPAL!$H$61&lt;&gt;"",VLOOKUP($AW$165,'Banco de Dados'!$B$4:$J$50,8,FALSE)*PRINCIPAL!$H$61,IF(OR(L185=PRINCIPAL!$I$61,L185=PRINCIPAL!$I$61+PRINCIPAL!$I$61,L185=PRINCIPAL!$I$61+PRINCIPAL!$I$61+PRINCIPAL!$I$61),0,IF(L185=PRINCIPAL!$J$61,VLOOKUP($AW$165,'Banco de Dados'!$B$4:$J$50,6,FALSE)*(1-(PRINCIPAL!$K$61/100)),IF(L185=PRINCIPAL!$L$61,VLOOKUP($AW$165,'Banco de Dados'!$B$4:$J$50,6,FALSE)*(1-(PRINCIPAL!$M$61/100)),IF(L185=PRINCIPAL!$N$61,VLOOKUP($AW$165,'Banco de Dados'!$B$4:$J$50,6,FALSE)*(1-(PRINCIPAL!$O$61/100)),VLOOKUP($AW$165,'Banco de Dados'!$B$4:$J$50,6,FALSE)))))))))),"")</f>
        <v/>
      </c>
      <c r="AW185" s="29" t="str">
        <f>IFERROR(AV185*(IFERROR(VLOOKUP($AW$165,'Banco de Dados'!$B$4:$J$50,4,FALSE),"ERRO")),"")</f>
        <v/>
      </c>
      <c r="AX185" s="29" t="str">
        <f t="shared" si="113"/>
        <v/>
      </c>
      <c r="AY185" s="103" t="str">
        <f>IFERROR(AX185*(C185*(PRINCIPAL!$G$61/100))*0.47*(44/12),"")</f>
        <v/>
      </c>
      <c r="AZ185" s="111" t="str">
        <f t="shared" si="118"/>
        <v/>
      </c>
      <c r="BA185" s="30" t="str">
        <f>IFERROR(IF(AND(PRINCIPAL!$H$62&lt;&gt;"",OR(L185=PRINCIPAL!$I$62,L185=PRINCIPAL!$I$62+PRINCIPAL!$I$62,L185=PRINCIPAL!$I$62+PRINCIPAL!$I$62+PRINCIPAL!$I$62)),0,IF(AND(PRINCIPAL!$H$62&lt;&gt;"",L185=PRINCIPAL!$J$62),VLOOKUP($BB$165,'Banco de Dados'!$B$4:$J$50,8,FALSE)*PRINCIPAL!$H$62*(1-(PRINCIPAL!$K$62/100)),IF(AND(PRINCIPAL!$H$62&lt;&gt;"",L185=PRINCIPAL!$L$62),VLOOKUP($BB$165,'Banco de Dados'!$B$4:$J$50,8,FALSE)*PRINCIPAL!$H$62*(1-(PRINCIPAL!$M$62/100)),IF(AND(PRINCIPAL!$H$62&lt;&gt;"",L185=PRINCIPAL!$N$62),VLOOKUP($BB$165,'Banco de Dados'!$B$4:$J$50,8,FALSE)*PRINCIPAL!$H$62*(1-(PRINCIPAL!$O$62/100)),IF(PRINCIPAL!$H$62&lt;&gt;"",VLOOKUP($BB$165,'Banco de Dados'!$B$4:$J$50,8,FALSE)*PRINCIPAL!$H$62,IF(OR(L185=PRINCIPAL!$I$62,L185=PRINCIPAL!$I$62+PRINCIPAL!$I$62,L185=PRINCIPAL!$I$62+PRINCIPAL!$I$62+PRINCIPAL!$I$62),0,IF(L185=PRINCIPAL!$J$62,VLOOKUP($BB$165,'Banco de Dados'!$B$4:$J$50,6,FALSE)*(1-(PRINCIPAL!$K$62/100)),IF(L185=PRINCIPAL!$L$62,VLOOKUP($BB$165,'Banco de Dados'!$B$4:$J$50,6,FALSE)*(1-(PRINCIPAL!$M$62/100)),IF(L185=PRINCIPAL!$N$62,VLOOKUP($BB$165,'Banco de Dados'!$B$4:$J$50,6,FALSE)*(1-(PRINCIPAL!$O$62/100)),VLOOKUP($BB$165,'Banco de Dados'!$B$4:$J$50,6,FALSE)))))))))),"")</f>
        <v/>
      </c>
      <c r="BB185" s="29" t="str">
        <f>IFERROR(BA185*(IFERROR(VLOOKUP($BB$165,'Banco de Dados'!$B$4:$J$50,4,FALSE),"ERRO")),"")</f>
        <v/>
      </c>
      <c r="BC185" s="29" t="str">
        <f t="shared" si="119"/>
        <v/>
      </c>
      <c r="BD185" s="103" t="str">
        <f>IFERROR(BC185*(C185*(PRINCIPAL!$G$62/100))*0.47*(44/12),"")</f>
        <v/>
      </c>
      <c r="BE185" s="111" t="str">
        <f t="shared" si="98"/>
        <v/>
      </c>
      <c r="BF185" s="30" t="str">
        <f>IFERROR(IF(AND(PRINCIPAL!$H$63&lt;&gt;"",OR(L185=PRINCIPAL!$I$63,L185=PRINCIPAL!$I$63+PRINCIPAL!$I$63,L185=PRINCIPAL!$I$63+PRINCIPAL!$I$63+PRINCIPAL!$I$63)),0,IF(AND(PRINCIPAL!$H$63&lt;&gt;"",L185=PRINCIPAL!$J$63),VLOOKUP($BG$165,'Banco de Dados'!$B$4:$J$50,8,FALSE)*PRINCIPAL!$H$63*(1-(PRINCIPAL!$K$63/100)),IF(AND(PRINCIPAL!$H$63&lt;&gt;"",L185=PRINCIPAL!$L$63),VLOOKUP($BG$165,'Banco de Dados'!$B$4:$J$50,8,FALSE)*PRINCIPAL!$H$63*(1-(PRINCIPAL!$M$63/100)),IF(AND(PRINCIPAL!$H$63&lt;&gt;"",L185=PRINCIPAL!$N$63),VLOOKUP($BG$165,'Banco de Dados'!$B$4:$J$50,8,FALSE)*PRINCIPAL!$H$63*(1-(PRINCIPAL!$O$63/100)),IF(PRINCIPAL!$H$63&lt;&gt;"",VLOOKUP($BG$165,'Banco de Dados'!$B$4:$J$50,8,FALSE)*PRINCIPAL!$H$63,IF(OR(L185=PRINCIPAL!$I$63,L185=PRINCIPAL!$I$63+PRINCIPAL!$I$63,L185=PRINCIPAL!$I$63+PRINCIPAL!$I$63+PRINCIPAL!$I$63),0,IF(L185=PRINCIPAL!$J$63,VLOOKUP($BG$165,'Banco de Dados'!$B$4:$J$50,6,FALSE)*(1-(PRINCIPAL!$K$63/100)),IF(L185=PRINCIPAL!$L$63,VLOOKUP($BG$165,'Banco de Dados'!$B$4:$J$50,6,FALSE)*(1-(PRINCIPAL!$M$63/100)),IF(L185=PRINCIPAL!$N$63,VLOOKUP($BG$165,'Banco de Dados'!$B$4:$J$50,6,FALSE)*(1-(PRINCIPAL!$O$63/100)),VLOOKUP($BG$165,'Banco de Dados'!$B$4:$J$50,6,FALSE)))))))))),"")</f>
        <v/>
      </c>
      <c r="BG185" s="29" t="str">
        <f>IFERROR(BF185*(IFERROR(VLOOKUP($BG$165,'Banco de Dados'!$B$4:$J$50,4,FALSE),"ERRO")),"")</f>
        <v/>
      </c>
      <c r="BH185" s="29" t="str">
        <f t="shared" si="114"/>
        <v/>
      </c>
      <c r="BI185" s="103" t="str">
        <f>IFERROR(BH185*(C185*(PRINCIPAL!$G$63/100))*0.47*(44/12),"")</f>
        <v/>
      </c>
      <c r="BJ185" s="102" t="str">
        <f t="shared" si="99"/>
        <v/>
      </c>
    </row>
    <row r="186" spans="2:62" ht="12.75" customHeight="1" x14ac:dyDescent="0.3">
      <c r="B186" s="326">
        <f t="shared" si="100"/>
        <v>2039</v>
      </c>
      <c r="C186" s="340"/>
      <c r="D186" s="1"/>
      <c r="E186" s="116">
        <v>19</v>
      </c>
      <c r="F186" s="24" t="str">
        <f>IFERROR(VLOOKUP($G$165,'Banco de Dados'!$B$4:$J$50,6,FALSE),"")</f>
        <v/>
      </c>
      <c r="G186" s="25" t="str">
        <f>IFERROR(F186*(IFERROR(VLOOKUP($G$165,'Banco de Dados'!$B$4:$J$50,4,FALSE),"ERRO")),"")</f>
        <v/>
      </c>
      <c r="H186" s="25" t="str">
        <f t="shared" si="101"/>
        <v/>
      </c>
      <c r="I186" s="103" t="str">
        <f t="shared" si="102"/>
        <v/>
      </c>
      <c r="J186" s="117" t="str">
        <f t="shared" si="103"/>
        <v/>
      </c>
      <c r="K186" s="1"/>
      <c r="L186" s="91">
        <v>19</v>
      </c>
      <c r="M186" s="24" t="str">
        <f>IFERROR(IF(AND(PRINCIPAL!$H$54&lt;&gt;"",OR(L186=PRINCIPAL!$I$54,L186=PRINCIPAL!$I$54+PRINCIPAL!$I$54,L186=PRINCIPAL!$I$54+PRINCIPAL!$I$54+PRINCIPAL!$I$54)),0,IF(AND(PRINCIPAL!$H$54&lt;&gt;"",L186=PRINCIPAL!$J$54),VLOOKUP($N$165,'Banco de Dados'!$B$4:$J$50,8,FALSE)*PRINCIPAL!$H$54*(1-(PRINCIPAL!$K$54/100)),IF(AND(PRINCIPAL!$H$54&lt;&gt;"",L186=PRINCIPAL!$L$54),VLOOKUP($N$165,'Banco de Dados'!$B$4:$J$50,8,FALSE)*PRINCIPAL!$H$54*(1-(PRINCIPAL!$M$54/100)),IF(AND(PRINCIPAL!$H$54&lt;&gt;"",L186=PRINCIPAL!$N$54),VLOOKUP($N$165,'Banco de Dados'!$B$4:$J$50,8,FALSE)*PRINCIPAL!$H$54*(1-(PRINCIPAL!$O$54/100)),IF(PRINCIPAL!$H$54&lt;&gt;"",VLOOKUP($N$165,'Banco de Dados'!$B$4:$J$50,8,FALSE)*PRINCIPAL!$H$54,IF(OR(L186=PRINCIPAL!$I$54,L186=PRINCIPAL!$I$54+PRINCIPAL!$I$54,L186=PRINCIPAL!$I$54+PRINCIPAL!$I$54+PRINCIPAL!$I$54),0,IF(L186=PRINCIPAL!$J$54,VLOOKUP($N$165,'Banco de Dados'!$B$4:$J$50,6,FALSE)*(1-(PRINCIPAL!$K$54/100)),IF(L186=PRINCIPAL!$L$54,VLOOKUP($N$165,'Banco de Dados'!$B$4:$J$50,6,FALSE)*(1-(PRINCIPAL!$M$54/100)),IF(L186=PRINCIPAL!$N$54,VLOOKUP($N$165,'Banco de Dados'!$B$4:$J$50,6,FALSE)*(1-(PRINCIPAL!$O$54/100)),VLOOKUP($N$165,'Banco de Dados'!$B$4:$J$50,6,FALSE)))))))))),"")</f>
        <v/>
      </c>
      <c r="N186" s="25" t="str">
        <f>IFERROR(M186*(IFERROR(VLOOKUP($N$165,'Banco de Dados'!$B$4:$J$50,4,FALSE),"ERRO")),"")</f>
        <v/>
      </c>
      <c r="O186" s="25" t="str">
        <f t="shared" si="104"/>
        <v/>
      </c>
      <c r="P186" s="103" t="str">
        <f>IFERROR(O186*(C186*(PRINCIPAL!$G$54/100))*0.47*(44/12),"")</f>
        <v/>
      </c>
      <c r="Q186" s="107" t="str">
        <f t="shared" si="120"/>
        <v/>
      </c>
      <c r="R186" s="29" t="str">
        <f>IFERROR(IF(AND(PRINCIPAL!$H$55&lt;&gt;"",OR(L186=PRINCIPAL!$I$55,L186=PRINCIPAL!$I$55+PRINCIPAL!$I$55,L186=PRINCIPAL!$I$55+PRINCIPAL!$I$55+PRINCIPAL!$I$55)),0,IF(AND(PRINCIPAL!$H$55&lt;&gt;"",L186=PRINCIPAL!$J$55),VLOOKUP($S$165,'Banco de Dados'!$B$4:$J$50,8,FALSE)*PRINCIPAL!$H$55*(1-(PRINCIPAL!$K$55/100)),IF(AND(PRINCIPAL!$H$55&lt;&gt;"",L186=PRINCIPAL!$L$55),VLOOKUP($S$165,'Banco de Dados'!$B$4:$J$50,8,FALSE)*PRINCIPAL!$H$55*(1-(PRINCIPAL!$M$55/100)),IF(AND(PRINCIPAL!$H$55&lt;&gt;"",L186=PRINCIPAL!$N$55),VLOOKUP($S$165,'Banco de Dados'!$B$4:$J$50,8,FALSE)*PRINCIPAL!$H$55*(1-(PRINCIPAL!$O$55/100)),IF(PRINCIPAL!$H$55&lt;&gt;"",VLOOKUP($S$165,'Banco de Dados'!$B$4:$J$50,8,FALSE)*PRINCIPAL!$H$55,IF(OR(L186=PRINCIPAL!$I$55,L186=PRINCIPAL!$I$55+PRINCIPAL!$I$55,L186=PRINCIPAL!$I$55+PRINCIPAL!$I$55+PRINCIPAL!$I$55),0,IF(L186=PRINCIPAL!$J$55,VLOOKUP($S$165,'Banco de Dados'!$B$4:$J$50,6,FALSE)*(1-(PRINCIPAL!$K$55/100)),IF(L186=PRINCIPAL!$L$55,VLOOKUP($S$165,'Banco de Dados'!$B$4:$J$50,6,FALSE)*(1-(PRINCIPAL!$M$55/100)),IF(L186=PRINCIPAL!$N$55,VLOOKUP($S$165,'Banco de Dados'!$B$4:$J$50,6,FALSE)*(1-(PRINCIPAL!$O$55/100)),VLOOKUP($S$165,'Banco de Dados'!$B$4:$J$50,6,FALSE)))))))))),"")</f>
        <v/>
      </c>
      <c r="S186" s="29" t="str">
        <f>IFERROR(R186*(IFERROR(VLOOKUP($S$165,'Banco de Dados'!$B$4:$J$50,4,FALSE),"ERRO")),"")</f>
        <v/>
      </c>
      <c r="T186" s="29" t="str">
        <f t="shared" si="105"/>
        <v/>
      </c>
      <c r="U186" s="103" t="str">
        <f>IFERROR(T186*(C186*(PRINCIPAL!$G$55/100))*0.47*(44/12),"")</f>
        <v/>
      </c>
      <c r="V186" s="103" t="str">
        <f t="shared" si="121"/>
        <v/>
      </c>
      <c r="W186" s="30" t="str">
        <f>IFERROR(IF(AND(PRINCIPAL!$H$56&lt;&gt;"",OR(L186=PRINCIPAL!$I$56,L186=PRINCIPAL!$I$56+PRINCIPAL!$I$56,L186=PRINCIPAL!$I$56+PRINCIPAL!$I$56+PRINCIPAL!$I$56)),0,IF(AND(PRINCIPAL!$H$56&lt;&gt;"",L186=PRINCIPAL!$J$56),VLOOKUP($X$165,'Banco de Dados'!$B$4:$J$50,8,FALSE)*PRINCIPAL!$H$56*(1-(PRINCIPAL!$K$56/100)),IF(AND(PRINCIPAL!$H$56&lt;&gt;"",L186=PRINCIPAL!$L$56),VLOOKUP($X$165,'Banco de Dados'!$B$4:$J$50,8,FALSE)*PRINCIPAL!$H$56*(1-(PRINCIPAL!$M$56/100)),IF(AND(PRINCIPAL!$H$56&lt;&gt;"",L186=PRINCIPAL!$N$56),VLOOKUP($X$165,'Banco de Dados'!$B$4:$J$50,8,FALSE)*PRINCIPAL!$H$56*(1-(PRINCIPAL!$O$56/100)),IF(PRINCIPAL!$H$56&lt;&gt;"",VLOOKUP($X$165,'Banco de Dados'!$B$4:$J$50,8,FALSE)*PRINCIPAL!$H$56,IF(OR(L186=PRINCIPAL!$I$56,L186=PRINCIPAL!$I$56+PRINCIPAL!$I$56,L186=PRINCIPAL!$I$56+PRINCIPAL!$I$56+PRINCIPAL!$I$56),0,IF(L186=PRINCIPAL!$J$56,VLOOKUP($X$165,'Banco de Dados'!$B$4:$J$50,6,FALSE)*(1-(PRINCIPAL!$K$56/100)),IF(L186=PRINCIPAL!$L$56,VLOOKUP($X$165,'Banco de Dados'!$B$4:$J$50,6,FALSE)*(1-(PRINCIPAL!$M$56/100)),IF(L186=PRINCIPAL!$N$56,VLOOKUP($X$165,'Banco de Dados'!$B$4:$J$50,6,FALSE)*(1-(PRINCIPAL!$O$56/100)),VLOOKUP($X$165,'Banco de Dados'!$B$4:$J$50,6,FALSE)))))))))),"")</f>
        <v/>
      </c>
      <c r="X186" s="29" t="str">
        <f>IFERROR(W186*(IFERROR(VLOOKUP($X$165,'Banco de Dados'!$B$4:$J$50,4,FALSE),"ERRO")),"")</f>
        <v/>
      </c>
      <c r="Y186" s="29" t="str">
        <f t="shared" si="115"/>
        <v/>
      </c>
      <c r="Z186" s="103" t="str">
        <f>IFERROR(Y186*(C186*(PRINCIPAL!$G$56/100))*0.47*(44/12),"")</f>
        <v/>
      </c>
      <c r="AA186" s="111" t="str">
        <f t="shared" si="116"/>
        <v/>
      </c>
      <c r="AB186" s="30" t="str">
        <f>IFERROR(IF(AND(PRINCIPAL!$H$57&lt;&gt;"",OR(L186=PRINCIPAL!$I$57,L186=PRINCIPAL!$I$57+PRINCIPAL!$I$57,L186=PRINCIPAL!$I$57+PRINCIPAL!$I$57+PRINCIPAL!$I$57)),0,IF(AND(PRINCIPAL!$H$57&lt;&gt;"",L186=PRINCIPAL!$J$57),VLOOKUP($AC$165,'Banco de Dados'!$B$4:$J$50,8,FALSE)*PRINCIPAL!$H$57*(1-(PRINCIPAL!$K$57/100)),IF(AND(PRINCIPAL!$H$57&lt;&gt;"",L186=PRINCIPAL!$L$57),VLOOKUP($AC$165,'Banco de Dados'!$B$4:$J$50,8,FALSE)*PRINCIPAL!$H$57*(1-(PRINCIPAL!$M$57/100)),IF(AND(PRINCIPAL!$H$57&lt;&gt;"",L186=PRINCIPAL!$N$57),VLOOKUP($AC$165,'Banco de Dados'!$B$4:$J$50,8,FALSE)*PRINCIPAL!$H$57*(1-(PRINCIPAL!$O$57/100)),IF(PRINCIPAL!$H$57&lt;&gt;"",VLOOKUP($AC$165,'Banco de Dados'!$B$4:$J$50,8,FALSE)*PRINCIPAL!$H$57,IF(OR(L186=PRINCIPAL!$I$57,L186=PRINCIPAL!$I$57+PRINCIPAL!$I$57,L186=PRINCIPAL!$I$57+PRINCIPAL!$I$57+PRINCIPAL!$I$57),0,IF(L186=PRINCIPAL!$J$57,VLOOKUP($AC$165,'Banco de Dados'!$B$4:$J$50,6,FALSE)*(1-(PRINCIPAL!$K$57/100)),IF(L186=PRINCIPAL!$L$57,VLOOKUP($AC$165,'Banco de Dados'!$B$4:$J$50,6,FALSE)*(1-(PRINCIPAL!$M$57/100)),IF(L186=PRINCIPAL!$N$57,VLOOKUP($AC$165,'Banco de Dados'!$B$4:$J$50,6,FALSE)*(1-(PRINCIPAL!$O$57/100)),VLOOKUP($AC$165,'Banco de Dados'!$B$4:$J$50,6,FALSE)))))))))),"")</f>
        <v/>
      </c>
      <c r="AC186" s="29" t="str">
        <f>IFERROR(AB186*(IFERROR(VLOOKUP($AC$165,'Banco de Dados'!$B$4:$J$50,4,FALSE),"ERRO")),"")</f>
        <v/>
      </c>
      <c r="AD186" s="29" t="str">
        <f t="shared" si="106"/>
        <v/>
      </c>
      <c r="AE186" s="103" t="str">
        <f>IFERROR(AD186*(C186*(PRINCIPAL!$G$57/100))*0.47*(44/12),"")</f>
        <v/>
      </c>
      <c r="AF186" s="111" t="str">
        <f t="shared" si="107"/>
        <v/>
      </c>
      <c r="AG186" s="30" t="str">
        <f>IFERROR(IF(AND(PRINCIPAL!$H$58&lt;&gt;"",OR(L186=PRINCIPAL!$I$58,L186=PRINCIPAL!$I$58+PRINCIPAL!$I$58,L186=PRINCIPAL!$I$58+PRINCIPAL!$I$58+PRINCIPAL!$I$58)),0,IF(AND(PRINCIPAL!$H$58&lt;&gt;"",L186=PRINCIPAL!$J$58),VLOOKUP($AH$165,'Banco de Dados'!$B$4:$J$50,8,FALSE)*PRINCIPAL!$H$58*(1-(PRINCIPAL!$K$58/100)),IF(AND(PRINCIPAL!$H$58&lt;&gt;"",L186=PRINCIPAL!$L$58),VLOOKUP($AH$165,'Banco de Dados'!$B$4:$J$50,8,FALSE)*PRINCIPAL!$H$58*(1-(PRINCIPAL!$M$58/100)),IF(AND(PRINCIPAL!$H$58&lt;&gt;"",L186=PRINCIPAL!$N$58),VLOOKUP($AH$165,'Banco de Dados'!$B$4:$J$50,8,FALSE)*PRINCIPAL!$H$58*(1-(PRINCIPAL!$O$58/100)),IF(PRINCIPAL!$H$58&lt;&gt;"",VLOOKUP($AH$165,'Banco de Dados'!$B$4:$J$50,8,FALSE)*PRINCIPAL!$H$58,IF(OR(L186=PRINCIPAL!$I$58,L186=PRINCIPAL!$I$58+PRINCIPAL!$I$58,L186=PRINCIPAL!$I$58+PRINCIPAL!$I$58+PRINCIPAL!$I$58),0,IF(L186=PRINCIPAL!$J$58,VLOOKUP($AH$165,'Banco de Dados'!$B$4:$J$50,6,FALSE)*(1-(PRINCIPAL!$K$58/100)),IF(L186=PRINCIPAL!$L$58,VLOOKUP($AH$165,'Banco de Dados'!$B$4:$J$50,6,FALSE)*(1-(PRINCIPAL!$M$58/100)),IF(L186=PRINCIPAL!$N$58,VLOOKUP($AH$165,'Banco de Dados'!$B$4:$J$50,6,FALSE)*(1-(PRINCIPAL!$O$58/100)),VLOOKUP($AH$165,'Banco de Dados'!$B$4:$J$50,6,FALSE)))))))))),"")</f>
        <v/>
      </c>
      <c r="AH186" s="29" t="str">
        <f>IFERROR(AG186*(IFERROR(VLOOKUP($AH$165,'Banco de Dados'!$B$4:$J$50,4,FALSE),"ERRO")),"")</f>
        <v/>
      </c>
      <c r="AI186" s="29" t="str">
        <f t="shared" si="108"/>
        <v/>
      </c>
      <c r="AJ186" s="103" t="str">
        <f>IFERROR(AI186*(C186*(PRINCIPAL!$G$58/100))*0.47*(44/12),"")</f>
        <v/>
      </c>
      <c r="AK186" s="111" t="str">
        <f t="shared" si="117"/>
        <v/>
      </c>
      <c r="AL186" s="30" t="str">
        <f>IFERROR(IF(AND(PRINCIPAL!$H$59&lt;&gt;"",OR(L186=PRINCIPAL!$I$59,L186=PRINCIPAL!$I$59+PRINCIPAL!$I$59,L186=PRINCIPAL!$I$59+PRINCIPAL!$I$59+PRINCIPAL!$I$59)),0,IF(AND(PRINCIPAL!$H$59&lt;&gt;"",L186=PRINCIPAL!$J$59),VLOOKUP($AM$165,'Banco de Dados'!$B$4:$J$50,8,FALSE)*PRINCIPAL!$H$59*(1-(PRINCIPAL!$K$59/100)),IF(AND(PRINCIPAL!$H$59&lt;&gt;"",L186=PRINCIPAL!$L$59),VLOOKUP($AM$165,'Banco de Dados'!$B$4:$J$50,8,FALSE)*PRINCIPAL!$H$59*(1-(PRINCIPAL!$M$59/100)),IF(AND(PRINCIPAL!$H$59&lt;&gt;"",L186=PRINCIPAL!$N$59),VLOOKUP($AM$165,'Banco de Dados'!$B$4:$J$50,8,FALSE)*PRINCIPAL!$H$59*(1-(PRINCIPAL!$O$59/100)),IF(PRINCIPAL!$H$59&lt;&gt;"",VLOOKUP($AM$165,'Banco de Dados'!$B$4:$J$50,8,FALSE)*PRINCIPAL!$H$59,IF(OR(L186=PRINCIPAL!$I$59,L186=PRINCIPAL!$I$59+PRINCIPAL!$I$59,L186=PRINCIPAL!$I$59+PRINCIPAL!$I$59+PRINCIPAL!$I$59),0,IF(L186=PRINCIPAL!$J$59,VLOOKUP($AM$165,'Banco de Dados'!$B$4:$J$50,6,FALSE)*(1-(PRINCIPAL!$K$59/100)),IF(L186=PRINCIPAL!$L$59,VLOOKUP($AM$165,'Banco de Dados'!$B$4:$J$50,6,FALSE)*(1-(PRINCIPAL!$M$59/100)),IF(L186=PRINCIPAL!$N$59,VLOOKUP($AM$165,'Banco de Dados'!$B$4:$J$50,6,FALSE)*(1-(PRINCIPAL!$O$59/100)),VLOOKUP($AM$165,'Banco de Dados'!$B$4:$J$50,6,FALSE)))))))))),"")</f>
        <v/>
      </c>
      <c r="AM186" s="29" t="str">
        <f>IFERROR(AL186*(IFERROR(VLOOKUP($AM$165,'Banco de Dados'!$B$4:$J$50,4,FALSE),"ERRO")),"")</f>
        <v/>
      </c>
      <c r="AN186" s="29" t="str">
        <f t="shared" si="109"/>
        <v/>
      </c>
      <c r="AO186" s="103" t="str">
        <f>IFERROR(AN186*(C186*(PRINCIPAL!$G$59/100))*0.47*(44/12),"")</f>
        <v/>
      </c>
      <c r="AP186" s="111" t="str">
        <f t="shared" si="110"/>
        <v/>
      </c>
      <c r="AQ186" s="30" t="str">
        <f>IFERROR(IF(AND(PRINCIPAL!$H$60&lt;&gt;"",OR(L186=PRINCIPAL!$I$60,L186=PRINCIPAL!$I$60+PRINCIPAL!$I$60,L186=PRINCIPAL!$I$60+PRINCIPAL!$I$60+PRINCIPAL!$I$60)),0,IF(AND(PRINCIPAL!$H$60&lt;&gt;"",L186=PRINCIPAL!$J$60),VLOOKUP($AR$165,'Banco de Dados'!$B$4:$J$50,8,FALSE)*PRINCIPAL!$H$60*(1-(PRINCIPAL!$K$60/100)),IF(AND(PRINCIPAL!$H$60&lt;&gt;"",L186=PRINCIPAL!$L$60),VLOOKUP($AR$165,'Banco de Dados'!$B$4:$J$50,8,FALSE)*PRINCIPAL!$H$60*(1-(PRINCIPAL!$M$60/100)),IF(AND(PRINCIPAL!$H$60&lt;&gt;"",L186=PRINCIPAL!$N$60),VLOOKUP($AR$165,'Banco de Dados'!$B$4:$J$50,8,FALSE)*PRINCIPAL!$H$60*(1-(PRINCIPAL!$O$60/100)),IF(PRINCIPAL!$H$60&lt;&gt;"",VLOOKUP($AR$165,'Banco de Dados'!$B$4:$J$50,8,FALSE)*PRINCIPAL!$H$60,IF(OR(L186=PRINCIPAL!$I$60,L186=PRINCIPAL!$I$60+PRINCIPAL!$I$60,L186=PRINCIPAL!$I$60+PRINCIPAL!$I$60+PRINCIPAL!$I$60),0,IF(L186=PRINCIPAL!$J$60,VLOOKUP($AR$165,'Banco de Dados'!$B$4:$J$50,6,FALSE)*(1-(PRINCIPAL!$K$60/100)),IF(L186=PRINCIPAL!$L$60,VLOOKUP($AR$165,'Banco de Dados'!$B$4:$J$50,6,FALSE)*(1-(PRINCIPAL!$M$60/100)),IF(L186=PRINCIPAL!$N$60,VLOOKUP($AR$165,'Banco de Dados'!$B$4:$J$50,6,FALSE)*(1-(PRINCIPAL!$O$60/100)),VLOOKUP($AR$165,'Banco de Dados'!$B$4:$J$50,6,FALSE)))))))))),"")</f>
        <v/>
      </c>
      <c r="AR186" s="29" t="str">
        <f>IFERROR(AQ186*(IFERROR(VLOOKUP($AR$165,'Banco de Dados'!$B$4:$J$50,4,FALSE),"ERRO")),"")</f>
        <v/>
      </c>
      <c r="AS186" s="29" t="str">
        <f t="shared" si="111"/>
        <v/>
      </c>
      <c r="AT186" s="103" t="str">
        <f>IFERROR(AS186*(C186*(PRINCIPAL!$G$60/100))*0.47*(44/12),"")</f>
        <v/>
      </c>
      <c r="AU186" s="111" t="str">
        <f t="shared" si="112"/>
        <v/>
      </c>
      <c r="AV186" s="30" t="str">
        <f>IFERROR(IF(AND(PRINCIPAL!$H$61&lt;&gt;"",OR(L186=PRINCIPAL!$I$61,L186=PRINCIPAL!$I$61+PRINCIPAL!$I$61,L186=PRINCIPAL!$I$61+PRINCIPAL!$I$61+PRINCIPAL!$I$61)),0,IF(AND(PRINCIPAL!$H$61&lt;&gt;"",L186=PRINCIPAL!$J$61),VLOOKUP($AW$165,'Banco de Dados'!$B$4:$J$50,8,FALSE)*PRINCIPAL!$H$61*(1-(PRINCIPAL!$K$61/100)),IF(AND(PRINCIPAL!$H$61&lt;&gt;"",L186=PRINCIPAL!$L$61),VLOOKUP($AW$165,'Banco de Dados'!$B$4:$J$50,8,FALSE)*PRINCIPAL!$H$61*(1-(PRINCIPAL!$M$61/100)),IF(AND(PRINCIPAL!$H$61&lt;&gt;"",L186=PRINCIPAL!$N$61),VLOOKUP($AW$165,'Banco de Dados'!$B$4:$J$50,8,FALSE)*PRINCIPAL!$H$61*(1-(PRINCIPAL!$O$61/100)),IF(PRINCIPAL!$H$61&lt;&gt;"",VLOOKUP($AW$165,'Banco de Dados'!$B$4:$J$50,8,FALSE)*PRINCIPAL!$H$61,IF(OR(L186=PRINCIPAL!$I$61,L186=PRINCIPAL!$I$61+PRINCIPAL!$I$61,L186=PRINCIPAL!$I$61+PRINCIPAL!$I$61+PRINCIPAL!$I$61),0,IF(L186=PRINCIPAL!$J$61,VLOOKUP($AW$165,'Banco de Dados'!$B$4:$J$50,6,FALSE)*(1-(PRINCIPAL!$K$61/100)),IF(L186=PRINCIPAL!$L$61,VLOOKUP($AW$165,'Banco de Dados'!$B$4:$J$50,6,FALSE)*(1-(PRINCIPAL!$M$61/100)),IF(L186=PRINCIPAL!$N$61,VLOOKUP($AW$165,'Banco de Dados'!$B$4:$J$50,6,FALSE)*(1-(PRINCIPAL!$O$61/100)),VLOOKUP($AW$165,'Banco de Dados'!$B$4:$J$50,6,FALSE)))))))))),"")</f>
        <v/>
      </c>
      <c r="AW186" s="29" t="str">
        <f>IFERROR(AV186*(IFERROR(VLOOKUP($AW$165,'Banco de Dados'!$B$4:$J$50,4,FALSE),"ERRO")),"")</f>
        <v/>
      </c>
      <c r="AX186" s="29" t="str">
        <f t="shared" si="113"/>
        <v/>
      </c>
      <c r="AY186" s="103" t="str">
        <f>IFERROR(AX186*(C186*(PRINCIPAL!$G$61/100))*0.47*(44/12),"")</f>
        <v/>
      </c>
      <c r="AZ186" s="111" t="str">
        <f t="shared" si="118"/>
        <v/>
      </c>
      <c r="BA186" s="30" t="str">
        <f>IFERROR(IF(AND(PRINCIPAL!$H$62&lt;&gt;"",OR(L186=PRINCIPAL!$I$62,L186=PRINCIPAL!$I$62+PRINCIPAL!$I$62,L186=PRINCIPAL!$I$62+PRINCIPAL!$I$62+PRINCIPAL!$I$62)),0,IF(AND(PRINCIPAL!$H$62&lt;&gt;"",L186=PRINCIPAL!$J$62),VLOOKUP($BB$165,'Banco de Dados'!$B$4:$J$50,8,FALSE)*PRINCIPAL!$H$62*(1-(PRINCIPAL!$K$62/100)),IF(AND(PRINCIPAL!$H$62&lt;&gt;"",L186=PRINCIPAL!$L$62),VLOOKUP($BB$165,'Banco de Dados'!$B$4:$J$50,8,FALSE)*PRINCIPAL!$H$62*(1-(PRINCIPAL!$M$62/100)),IF(AND(PRINCIPAL!$H$62&lt;&gt;"",L186=PRINCIPAL!$N$62),VLOOKUP($BB$165,'Banco de Dados'!$B$4:$J$50,8,FALSE)*PRINCIPAL!$H$62*(1-(PRINCIPAL!$O$62/100)),IF(PRINCIPAL!$H$62&lt;&gt;"",VLOOKUP($BB$165,'Banco de Dados'!$B$4:$J$50,8,FALSE)*PRINCIPAL!$H$62,IF(OR(L186=PRINCIPAL!$I$62,L186=PRINCIPAL!$I$62+PRINCIPAL!$I$62,L186=PRINCIPAL!$I$62+PRINCIPAL!$I$62+PRINCIPAL!$I$62),0,IF(L186=PRINCIPAL!$J$62,VLOOKUP($BB$165,'Banco de Dados'!$B$4:$J$50,6,FALSE)*(1-(PRINCIPAL!$K$62/100)),IF(L186=PRINCIPAL!$L$62,VLOOKUP($BB$165,'Banco de Dados'!$B$4:$J$50,6,FALSE)*(1-(PRINCIPAL!$M$62/100)),IF(L186=PRINCIPAL!$N$62,VLOOKUP($BB$165,'Banco de Dados'!$B$4:$J$50,6,FALSE)*(1-(PRINCIPAL!$O$62/100)),VLOOKUP($BB$165,'Banco de Dados'!$B$4:$J$50,6,FALSE)))))))))),"")</f>
        <v/>
      </c>
      <c r="BB186" s="29" t="str">
        <f>IFERROR(BA186*(IFERROR(VLOOKUP($BB$165,'Banco de Dados'!$B$4:$J$50,4,FALSE),"ERRO")),"")</f>
        <v/>
      </c>
      <c r="BC186" s="29" t="str">
        <f t="shared" si="119"/>
        <v/>
      </c>
      <c r="BD186" s="103" t="str">
        <f>IFERROR(BC186*(C186*(PRINCIPAL!$G$62/100))*0.47*(44/12),"")</f>
        <v/>
      </c>
      <c r="BE186" s="111" t="str">
        <f t="shared" si="98"/>
        <v/>
      </c>
      <c r="BF186" s="30" t="str">
        <f>IFERROR(IF(AND(PRINCIPAL!$H$63&lt;&gt;"",OR(L186=PRINCIPAL!$I$63,L186=PRINCIPAL!$I$63+PRINCIPAL!$I$63,L186=PRINCIPAL!$I$63+PRINCIPAL!$I$63+PRINCIPAL!$I$63)),0,IF(AND(PRINCIPAL!$H$63&lt;&gt;"",L186=PRINCIPAL!$J$63),VLOOKUP($BG$165,'Banco de Dados'!$B$4:$J$50,8,FALSE)*PRINCIPAL!$H$63*(1-(PRINCIPAL!$K$63/100)),IF(AND(PRINCIPAL!$H$63&lt;&gt;"",L186=PRINCIPAL!$L$63),VLOOKUP($BG$165,'Banco de Dados'!$B$4:$J$50,8,FALSE)*PRINCIPAL!$H$63*(1-(PRINCIPAL!$M$63/100)),IF(AND(PRINCIPAL!$H$63&lt;&gt;"",L186=PRINCIPAL!$N$63),VLOOKUP($BG$165,'Banco de Dados'!$B$4:$J$50,8,FALSE)*PRINCIPAL!$H$63*(1-(PRINCIPAL!$O$63/100)),IF(PRINCIPAL!$H$63&lt;&gt;"",VLOOKUP($BG$165,'Banco de Dados'!$B$4:$J$50,8,FALSE)*PRINCIPAL!$H$63,IF(OR(L186=PRINCIPAL!$I$63,L186=PRINCIPAL!$I$63+PRINCIPAL!$I$63,L186=PRINCIPAL!$I$63+PRINCIPAL!$I$63+PRINCIPAL!$I$63),0,IF(L186=PRINCIPAL!$J$63,VLOOKUP($BG$165,'Banco de Dados'!$B$4:$J$50,6,FALSE)*(1-(PRINCIPAL!$K$63/100)),IF(L186=PRINCIPAL!$L$63,VLOOKUP($BG$165,'Banco de Dados'!$B$4:$J$50,6,FALSE)*(1-(PRINCIPAL!$M$63/100)),IF(L186=PRINCIPAL!$N$63,VLOOKUP($BG$165,'Banco de Dados'!$B$4:$J$50,6,FALSE)*(1-(PRINCIPAL!$O$63/100)),VLOOKUP($BG$165,'Banco de Dados'!$B$4:$J$50,6,FALSE)))))))))),"")</f>
        <v/>
      </c>
      <c r="BG186" s="29" t="str">
        <f>IFERROR(BF186*(IFERROR(VLOOKUP($BG$165,'Banco de Dados'!$B$4:$J$50,4,FALSE),"ERRO")),"")</f>
        <v/>
      </c>
      <c r="BH186" s="29" t="str">
        <f t="shared" si="114"/>
        <v/>
      </c>
      <c r="BI186" s="103" t="str">
        <f>IFERROR(BH186*(C186*(PRINCIPAL!$G$63/100))*0.47*(44/12),"")</f>
        <v/>
      </c>
      <c r="BJ186" s="102" t="str">
        <f t="shared" si="99"/>
        <v/>
      </c>
    </row>
    <row r="187" spans="2:62" ht="12.75" customHeight="1" x14ac:dyDescent="0.3">
      <c r="B187" s="326">
        <f t="shared" si="100"/>
        <v>2040</v>
      </c>
      <c r="C187" s="340"/>
      <c r="D187" s="1"/>
      <c r="E187" s="116">
        <v>20</v>
      </c>
      <c r="F187" s="24" t="str">
        <f>IFERROR(VLOOKUP($G$165,'Banco de Dados'!$B$4:$J$50,6,FALSE),"")</f>
        <v/>
      </c>
      <c r="G187" s="25" t="str">
        <f>IFERROR(F187*(IFERROR(VLOOKUP($G$165,'Banco de Dados'!$B$4:$J$50,4,FALSE),"ERRO")),"")</f>
        <v/>
      </c>
      <c r="H187" s="25" t="str">
        <f t="shared" si="101"/>
        <v/>
      </c>
      <c r="I187" s="103" t="str">
        <f t="shared" si="102"/>
        <v/>
      </c>
      <c r="J187" s="117" t="str">
        <f t="shared" si="103"/>
        <v/>
      </c>
      <c r="K187" s="1"/>
      <c r="L187" s="91">
        <v>20</v>
      </c>
      <c r="M187" s="24" t="str">
        <f>IFERROR(IF(AND(PRINCIPAL!$H$54&lt;&gt;"",OR(L187=PRINCIPAL!$I$54,L187=PRINCIPAL!$I$54+PRINCIPAL!$I$54,L187=PRINCIPAL!$I$54+PRINCIPAL!$I$54+PRINCIPAL!$I$54)),0,IF(AND(PRINCIPAL!$H$54&lt;&gt;"",L187=PRINCIPAL!$J$54),VLOOKUP($N$165,'Banco de Dados'!$B$4:$J$50,8,FALSE)*PRINCIPAL!$H$54*(1-(PRINCIPAL!$K$54/100)),IF(AND(PRINCIPAL!$H$54&lt;&gt;"",L187=PRINCIPAL!$L$54),VLOOKUP($N$165,'Banco de Dados'!$B$4:$J$50,8,FALSE)*PRINCIPAL!$H$54*(1-(PRINCIPAL!$M$54/100)),IF(AND(PRINCIPAL!$H$54&lt;&gt;"",L187=PRINCIPAL!$N$54),VLOOKUP($N$165,'Banco de Dados'!$B$4:$J$50,8,FALSE)*PRINCIPAL!$H$54*(1-(PRINCIPAL!$O$54/100)),IF(PRINCIPAL!$H$54&lt;&gt;"",VLOOKUP($N$165,'Banco de Dados'!$B$4:$J$50,8,FALSE)*PRINCIPAL!$H$54,IF(OR(L187=PRINCIPAL!$I$54,L187=PRINCIPAL!$I$54+PRINCIPAL!$I$54,L187=PRINCIPAL!$I$54+PRINCIPAL!$I$54+PRINCIPAL!$I$54),0,IF(L187=PRINCIPAL!$J$54,VLOOKUP($N$165,'Banco de Dados'!$B$4:$J$50,6,FALSE)*(1-(PRINCIPAL!$K$54/100)),IF(L187=PRINCIPAL!$L$54,VLOOKUP($N$165,'Banco de Dados'!$B$4:$J$50,6,FALSE)*(1-(PRINCIPAL!$M$54/100)),IF(L187=PRINCIPAL!$N$54,VLOOKUP($N$165,'Banco de Dados'!$B$4:$J$50,6,FALSE)*(1-(PRINCIPAL!$O$54/100)),VLOOKUP($N$165,'Banco de Dados'!$B$4:$J$50,6,FALSE)))))))))),"")</f>
        <v/>
      </c>
      <c r="N187" s="25" t="str">
        <f>IFERROR(M187*(IFERROR(VLOOKUP($N$165,'Banco de Dados'!$B$4:$J$50,4,FALSE),"ERRO")),"")</f>
        <v/>
      </c>
      <c r="O187" s="25" t="str">
        <f t="shared" si="104"/>
        <v/>
      </c>
      <c r="P187" s="103" t="str">
        <f>IFERROR(O187*(C187*(PRINCIPAL!$G$54/100))*0.47*(44/12),"")</f>
        <v/>
      </c>
      <c r="Q187" s="107" t="str">
        <f t="shared" si="120"/>
        <v/>
      </c>
      <c r="R187" s="29" t="str">
        <f>IFERROR(IF(AND(PRINCIPAL!$H$55&lt;&gt;"",OR(L187=PRINCIPAL!$I$55,L187=PRINCIPAL!$I$55+PRINCIPAL!$I$55,L187=PRINCIPAL!$I$55+PRINCIPAL!$I$55+PRINCIPAL!$I$55)),0,IF(AND(PRINCIPAL!$H$55&lt;&gt;"",L187=PRINCIPAL!$J$55),VLOOKUP($S$165,'Banco de Dados'!$B$4:$J$50,8,FALSE)*PRINCIPAL!$H$55*(1-(PRINCIPAL!$K$55/100)),IF(AND(PRINCIPAL!$H$55&lt;&gt;"",L187=PRINCIPAL!$L$55),VLOOKUP($S$165,'Banco de Dados'!$B$4:$J$50,8,FALSE)*PRINCIPAL!$H$55*(1-(PRINCIPAL!$M$55/100)),IF(AND(PRINCIPAL!$H$55&lt;&gt;"",L187=PRINCIPAL!$N$55),VLOOKUP($S$165,'Banco de Dados'!$B$4:$J$50,8,FALSE)*PRINCIPAL!$H$55*(1-(PRINCIPAL!$O$55/100)),IF(PRINCIPAL!$H$55&lt;&gt;"",VLOOKUP($S$165,'Banco de Dados'!$B$4:$J$50,8,FALSE)*PRINCIPAL!$H$55,IF(OR(L187=PRINCIPAL!$I$55,L187=PRINCIPAL!$I$55+PRINCIPAL!$I$55,L187=PRINCIPAL!$I$55+PRINCIPAL!$I$55+PRINCIPAL!$I$55),0,IF(L187=PRINCIPAL!$J$55,VLOOKUP($S$165,'Banco de Dados'!$B$4:$J$50,6,FALSE)*(1-(PRINCIPAL!$K$55/100)),IF(L187=PRINCIPAL!$L$55,VLOOKUP($S$165,'Banco de Dados'!$B$4:$J$50,6,FALSE)*(1-(PRINCIPAL!$M$55/100)),IF(L187=PRINCIPAL!$N$55,VLOOKUP($S$165,'Banco de Dados'!$B$4:$J$50,6,FALSE)*(1-(PRINCIPAL!$O$55/100)),VLOOKUP($S$165,'Banco de Dados'!$B$4:$J$50,6,FALSE)))))))))),"")</f>
        <v/>
      </c>
      <c r="S187" s="29" t="str">
        <f>IFERROR(R187*(IFERROR(VLOOKUP($S$165,'Banco de Dados'!$B$4:$J$50,4,FALSE),"ERRO")),"")</f>
        <v/>
      </c>
      <c r="T187" s="29" t="str">
        <f t="shared" si="105"/>
        <v/>
      </c>
      <c r="U187" s="103" t="str">
        <f>IFERROR(T187*(C187*(PRINCIPAL!$G$55/100))*0.47*(44/12),"")</f>
        <v/>
      </c>
      <c r="V187" s="103" t="str">
        <f t="shared" si="121"/>
        <v/>
      </c>
      <c r="W187" s="30" t="str">
        <f>IFERROR(IF(AND(PRINCIPAL!$H$56&lt;&gt;"",OR(L187=PRINCIPAL!$I$56,L187=PRINCIPAL!$I$56+PRINCIPAL!$I$56,L187=PRINCIPAL!$I$56+PRINCIPAL!$I$56+PRINCIPAL!$I$56)),0,IF(AND(PRINCIPAL!$H$56&lt;&gt;"",L187=PRINCIPAL!$J$56),VLOOKUP($X$165,'Banco de Dados'!$B$4:$J$50,8,FALSE)*PRINCIPAL!$H$56*(1-(PRINCIPAL!$K$56/100)),IF(AND(PRINCIPAL!$H$56&lt;&gt;"",L187=PRINCIPAL!$L$56),VLOOKUP($X$165,'Banco de Dados'!$B$4:$J$50,8,FALSE)*PRINCIPAL!$H$56*(1-(PRINCIPAL!$M$56/100)),IF(AND(PRINCIPAL!$H$56&lt;&gt;"",L187=PRINCIPAL!$N$56),VLOOKUP($X$165,'Banco de Dados'!$B$4:$J$50,8,FALSE)*PRINCIPAL!$H$56*(1-(PRINCIPAL!$O$56/100)),IF(PRINCIPAL!$H$56&lt;&gt;"",VLOOKUP($X$165,'Banco de Dados'!$B$4:$J$50,8,FALSE)*PRINCIPAL!$H$56,IF(OR(L187=PRINCIPAL!$I$56,L187=PRINCIPAL!$I$56+PRINCIPAL!$I$56,L187=PRINCIPAL!$I$56+PRINCIPAL!$I$56+PRINCIPAL!$I$56),0,IF(L187=PRINCIPAL!$J$56,VLOOKUP($X$165,'Banco de Dados'!$B$4:$J$50,6,FALSE)*(1-(PRINCIPAL!$K$56/100)),IF(L187=PRINCIPAL!$L$56,VLOOKUP($X$165,'Banco de Dados'!$B$4:$J$50,6,FALSE)*(1-(PRINCIPAL!$M$56/100)),IF(L187=PRINCIPAL!$N$56,VLOOKUP($X$165,'Banco de Dados'!$B$4:$J$50,6,FALSE)*(1-(PRINCIPAL!$O$56/100)),VLOOKUP($X$165,'Banco de Dados'!$B$4:$J$50,6,FALSE)))))))))),"")</f>
        <v/>
      </c>
      <c r="X187" s="29" t="str">
        <f>IFERROR(W187*(IFERROR(VLOOKUP($X$165,'Banco de Dados'!$B$4:$J$50,4,FALSE),"ERRO")),"")</f>
        <v/>
      </c>
      <c r="Y187" s="29" t="str">
        <f t="shared" si="115"/>
        <v/>
      </c>
      <c r="Z187" s="103" t="str">
        <f>IFERROR(Y187*(C187*(PRINCIPAL!$G$56/100))*0.47*(44/12),"")</f>
        <v/>
      </c>
      <c r="AA187" s="111" t="str">
        <f t="shared" si="116"/>
        <v/>
      </c>
      <c r="AB187" s="30" t="str">
        <f>IFERROR(IF(AND(PRINCIPAL!$H$57&lt;&gt;"",OR(L187=PRINCIPAL!$I$57,L187=PRINCIPAL!$I$57+PRINCIPAL!$I$57,L187=PRINCIPAL!$I$57+PRINCIPAL!$I$57+PRINCIPAL!$I$57)),0,IF(AND(PRINCIPAL!$H$57&lt;&gt;"",L187=PRINCIPAL!$J$57),VLOOKUP($AC$165,'Banco de Dados'!$B$4:$J$50,8,FALSE)*PRINCIPAL!$H$57*(1-(PRINCIPAL!$K$57/100)),IF(AND(PRINCIPAL!$H$57&lt;&gt;"",L187=PRINCIPAL!$L$57),VLOOKUP($AC$165,'Banco de Dados'!$B$4:$J$50,8,FALSE)*PRINCIPAL!$H$57*(1-(PRINCIPAL!$M$57/100)),IF(AND(PRINCIPAL!$H$57&lt;&gt;"",L187=PRINCIPAL!$N$57),VLOOKUP($AC$165,'Banco de Dados'!$B$4:$J$50,8,FALSE)*PRINCIPAL!$H$57*(1-(PRINCIPAL!$O$57/100)),IF(PRINCIPAL!$H$57&lt;&gt;"",VLOOKUP($AC$165,'Banco de Dados'!$B$4:$J$50,8,FALSE)*PRINCIPAL!$H$57,IF(OR(L187=PRINCIPAL!$I$57,L187=PRINCIPAL!$I$57+PRINCIPAL!$I$57,L187=PRINCIPAL!$I$57+PRINCIPAL!$I$57+PRINCIPAL!$I$57),0,IF(L187=PRINCIPAL!$J$57,VLOOKUP($AC$165,'Banco de Dados'!$B$4:$J$50,6,FALSE)*(1-(PRINCIPAL!$K$57/100)),IF(L187=PRINCIPAL!$L$57,VLOOKUP($AC$165,'Banco de Dados'!$B$4:$J$50,6,FALSE)*(1-(PRINCIPAL!$M$57/100)),IF(L187=PRINCIPAL!$N$57,VLOOKUP($AC$165,'Banco de Dados'!$B$4:$J$50,6,FALSE)*(1-(PRINCIPAL!$O$57/100)),VLOOKUP($AC$165,'Banco de Dados'!$B$4:$J$50,6,FALSE)))))))))),"")</f>
        <v/>
      </c>
      <c r="AC187" s="29" t="str">
        <f>IFERROR(AB187*(IFERROR(VLOOKUP($AC$165,'Banco de Dados'!$B$4:$J$50,4,FALSE),"ERRO")),"")</f>
        <v/>
      </c>
      <c r="AD187" s="29" t="str">
        <f t="shared" si="106"/>
        <v/>
      </c>
      <c r="AE187" s="103" t="str">
        <f>IFERROR(AD187*(C187*(PRINCIPAL!$G$57/100))*0.47*(44/12),"")</f>
        <v/>
      </c>
      <c r="AF187" s="111" t="str">
        <f t="shared" si="107"/>
        <v/>
      </c>
      <c r="AG187" s="30" t="str">
        <f>IFERROR(IF(AND(PRINCIPAL!$H$58&lt;&gt;"",OR(L187=PRINCIPAL!$I$58,L187=PRINCIPAL!$I$58+PRINCIPAL!$I$58,L187=PRINCIPAL!$I$58+PRINCIPAL!$I$58+PRINCIPAL!$I$58)),0,IF(AND(PRINCIPAL!$H$58&lt;&gt;"",L187=PRINCIPAL!$J$58),VLOOKUP($AH$165,'Banco de Dados'!$B$4:$J$50,8,FALSE)*PRINCIPAL!$H$58*(1-(PRINCIPAL!$K$58/100)),IF(AND(PRINCIPAL!$H$58&lt;&gt;"",L187=PRINCIPAL!$L$58),VLOOKUP($AH$165,'Banco de Dados'!$B$4:$J$50,8,FALSE)*PRINCIPAL!$H$58*(1-(PRINCIPAL!$M$58/100)),IF(AND(PRINCIPAL!$H$58&lt;&gt;"",L187=PRINCIPAL!$N$58),VLOOKUP($AH$165,'Banco de Dados'!$B$4:$J$50,8,FALSE)*PRINCIPAL!$H$58*(1-(PRINCIPAL!$O$58/100)),IF(PRINCIPAL!$H$58&lt;&gt;"",VLOOKUP($AH$165,'Banco de Dados'!$B$4:$J$50,8,FALSE)*PRINCIPAL!$H$58,IF(OR(L187=PRINCIPAL!$I$58,L187=PRINCIPAL!$I$58+PRINCIPAL!$I$58,L187=PRINCIPAL!$I$58+PRINCIPAL!$I$58+PRINCIPAL!$I$58),0,IF(L187=PRINCIPAL!$J$58,VLOOKUP($AH$165,'Banco de Dados'!$B$4:$J$50,6,FALSE)*(1-(PRINCIPAL!$K$58/100)),IF(L187=PRINCIPAL!$L$58,VLOOKUP($AH$165,'Banco de Dados'!$B$4:$J$50,6,FALSE)*(1-(PRINCIPAL!$M$58/100)),IF(L187=PRINCIPAL!$N$58,VLOOKUP($AH$165,'Banco de Dados'!$B$4:$J$50,6,FALSE)*(1-(PRINCIPAL!$O$58/100)),VLOOKUP($AH$165,'Banco de Dados'!$B$4:$J$50,6,FALSE)))))))))),"")</f>
        <v/>
      </c>
      <c r="AH187" s="29" t="str">
        <f>IFERROR(AG187*(IFERROR(VLOOKUP($AH$165,'Banco de Dados'!$B$4:$J$50,4,FALSE),"ERRO")),"")</f>
        <v/>
      </c>
      <c r="AI187" s="29" t="str">
        <f t="shared" si="108"/>
        <v/>
      </c>
      <c r="AJ187" s="103" t="str">
        <f>IFERROR(AI187*(C187*(PRINCIPAL!$G$58/100))*0.47*(44/12),"")</f>
        <v/>
      </c>
      <c r="AK187" s="111" t="str">
        <f t="shared" si="117"/>
        <v/>
      </c>
      <c r="AL187" s="30" t="str">
        <f>IFERROR(IF(AND(PRINCIPAL!$H$59&lt;&gt;"",OR(L187=PRINCIPAL!$I$59,L187=PRINCIPAL!$I$59+PRINCIPAL!$I$59,L187=PRINCIPAL!$I$59+PRINCIPAL!$I$59+PRINCIPAL!$I$59)),0,IF(AND(PRINCIPAL!$H$59&lt;&gt;"",L187=PRINCIPAL!$J$59),VLOOKUP($AM$165,'Banco de Dados'!$B$4:$J$50,8,FALSE)*PRINCIPAL!$H$59*(1-(PRINCIPAL!$K$59/100)),IF(AND(PRINCIPAL!$H$59&lt;&gt;"",L187=PRINCIPAL!$L$59),VLOOKUP($AM$165,'Banco de Dados'!$B$4:$J$50,8,FALSE)*PRINCIPAL!$H$59*(1-(PRINCIPAL!$M$59/100)),IF(AND(PRINCIPAL!$H$59&lt;&gt;"",L187=PRINCIPAL!$N$59),VLOOKUP($AM$165,'Banco de Dados'!$B$4:$J$50,8,FALSE)*PRINCIPAL!$H$59*(1-(PRINCIPAL!$O$59/100)),IF(PRINCIPAL!$H$59&lt;&gt;"",VLOOKUP($AM$165,'Banco de Dados'!$B$4:$J$50,8,FALSE)*PRINCIPAL!$H$59,IF(OR(L187=PRINCIPAL!$I$59,L187=PRINCIPAL!$I$59+PRINCIPAL!$I$59,L187=PRINCIPAL!$I$59+PRINCIPAL!$I$59+PRINCIPAL!$I$59),0,IF(L187=PRINCIPAL!$J$59,VLOOKUP($AM$165,'Banco de Dados'!$B$4:$J$50,6,FALSE)*(1-(PRINCIPAL!$K$59/100)),IF(L187=PRINCIPAL!$L$59,VLOOKUP($AM$165,'Banco de Dados'!$B$4:$J$50,6,FALSE)*(1-(PRINCIPAL!$M$59/100)),IF(L187=PRINCIPAL!$N$59,VLOOKUP($AM$165,'Banco de Dados'!$B$4:$J$50,6,FALSE)*(1-(PRINCIPAL!$O$59/100)),VLOOKUP($AM$165,'Banco de Dados'!$B$4:$J$50,6,FALSE)))))))))),"")</f>
        <v/>
      </c>
      <c r="AM187" s="29" t="str">
        <f>IFERROR(AL187*(IFERROR(VLOOKUP($AM$165,'Banco de Dados'!$B$4:$J$50,4,FALSE),"ERRO")),"")</f>
        <v/>
      </c>
      <c r="AN187" s="29" t="str">
        <f t="shared" si="109"/>
        <v/>
      </c>
      <c r="AO187" s="103" t="str">
        <f>IFERROR(AN187*(C187*(PRINCIPAL!$G$59/100))*0.47*(44/12),"")</f>
        <v/>
      </c>
      <c r="AP187" s="111" t="str">
        <f t="shared" si="110"/>
        <v/>
      </c>
      <c r="AQ187" s="30" t="str">
        <f>IFERROR(IF(AND(PRINCIPAL!$H$60&lt;&gt;"",OR(L187=PRINCIPAL!$I$60,L187=PRINCIPAL!$I$60+PRINCIPAL!$I$60,L187=PRINCIPAL!$I$60+PRINCIPAL!$I$60+PRINCIPAL!$I$60)),0,IF(AND(PRINCIPAL!$H$60&lt;&gt;"",L187=PRINCIPAL!$J$60),VLOOKUP($AR$165,'Banco de Dados'!$B$4:$J$50,8,FALSE)*PRINCIPAL!$H$60*(1-(PRINCIPAL!$K$60/100)),IF(AND(PRINCIPAL!$H$60&lt;&gt;"",L187=PRINCIPAL!$L$60),VLOOKUP($AR$165,'Banco de Dados'!$B$4:$J$50,8,FALSE)*PRINCIPAL!$H$60*(1-(PRINCIPAL!$M$60/100)),IF(AND(PRINCIPAL!$H$60&lt;&gt;"",L187=PRINCIPAL!$N$60),VLOOKUP($AR$165,'Banco de Dados'!$B$4:$J$50,8,FALSE)*PRINCIPAL!$H$60*(1-(PRINCIPAL!$O$60/100)),IF(PRINCIPAL!$H$60&lt;&gt;"",VLOOKUP($AR$165,'Banco de Dados'!$B$4:$J$50,8,FALSE)*PRINCIPAL!$H$60,IF(OR(L187=PRINCIPAL!$I$60,L187=PRINCIPAL!$I$60+PRINCIPAL!$I$60,L187=PRINCIPAL!$I$60+PRINCIPAL!$I$60+PRINCIPAL!$I$60),0,IF(L187=PRINCIPAL!$J$60,VLOOKUP($AR$165,'Banco de Dados'!$B$4:$J$50,6,FALSE)*(1-(PRINCIPAL!$K$60/100)),IF(L187=PRINCIPAL!$L$60,VLOOKUP($AR$165,'Banco de Dados'!$B$4:$J$50,6,FALSE)*(1-(PRINCIPAL!$M$60/100)),IF(L187=PRINCIPAL!$N$60,VLOOKUP($AR$165,'Banco de Dados'!$B$4:$J$50,6,FALSE)*(1-(PRINCIPAL!$O$60/100)),VLOOKUP($AR$165,'Banco de Dados'!$B$4:$J$50,6,FALSE)))))))))),"")</f>
        <v/>
      </c>
      <c r="AR187" s="29" t="str">
        <f>IFERROR(AQ187*(IFERROR(VLOOKUP($AR$165,'Banco de Dados'!$B$4:$J$50,4,FALSE),"ERRO")),"")</f>
        <v/>
      </c>
      <c r="AS187" s="29" t="str">
        <f t="shared" si="111"/>
        <v/>
      </c>
      <c r="AT187" s="103" t="str">
        <f>IFERROR(AS187*(C187*(PRINCIPAL!$G$60/100))*0.47*(44/12),"")</f>
        <v/>
      </c>
      <c r="AU187" s="111" t="str">
        <f t="shared" si="112"/>
        <v/>
      </c>
      <c r="AV187" s="30" t="str">
        <f>IFERROR(IF(AND(PRINCIPAL!$H$61&lt;&gt;"",OR(L187=PRINCIPAL!$I$61,L187=PRINCIPAL!$I$61+PRINCIPAL!$I$61,L187=PRINCIPAL!$I$61+PRINCIPAL!$I$61+PRINCIPAL!$I$61)),0,IF(AND(PRINCIPAL!$H$61&lt;&gt;"",L187=PRINCIPAL!$J$61),VLOOKUP($AW$165,'Banco de Dados'!$B$4:$J$50,8,FALSE)*PRINCIPAL!$H$61*(1-(PRINCIPAL!$K$61/100)),IF(AND(PRINCIPAL!$H$61&lt;&gt;"",L187=PRINCIPAL!$L$61),VLOOKUP($AW$165,'Banco de Dados'!$B$4:$J$50,8,FALSE)*PRINCIPAL!$H$61*(1-(PRINCIPAL!$M$61/100)),IF(AND(PRINCIPAL!$H$61&lt;&gt;"",L187=PRINCIPAL!$N$61),VLOOKUP($AW$165,'Banco de Dados'!$B$4:$J$50,8,FALSE)*PRINCIPAL!$H$61*(1-(PRINCIPAL!$O$61/100)),IF(PRINCIPAL!$H$61&lt;&gt;"",VLOOKUP($AW$165,'Banco de Dados'!$B$4:$J$50,8,FALSE)*PRINCIPAL!$H$61,IF(OR(L187=PRINCIPAL!$I$61,L187=PRINCIPAL!$I$61+PRINCIPAL!$I$61,L187=PRINCIPAL!$I$61+PRINCIPAL!$I$61+PRINCIPAL!$I$61),0,IF(L187=PRINCIPAL!$J$61,VLOOKUP($AW$165,'Banco de Dados'!$B$4:$J$50,6,FALSE)*(1-(PRINCIPAL!$K$61/100)),IF(L187=PRINCIPAL!$L$61,VLOOKUP($AW$165,'Banco de Dados'!$B$4:$J$50,6,FALSE)*(1-(PRINCIPAL!$M$61/100)),IF(L187=PRINCIPAL!$N$61,VLOOKUP($AW$165,'Banco de Dados'!$B$4:$J$50,6,FALSE)*(1-(PRINCIPAL!$O$61/100)),VLOOKUP($AW$165,'Banco de Dados'!$B$4:$J$50,6,FALSE)))))))))),"")</f>
        <v/>
      </c>
      <c r="AW187" s="29" t="str">
        <f>IFERROR(AV187*(IFERROR(VLOOKUP($AW$165,'Banco de Dados'!$B$4:$J$50,4,FALSE),"ERRO")),"")</f>
        <v/>
      </c>
      <c r="AX187" s="29" t="str">
        <f t="shared" si="113"/>
        <v/>
      </c>
      <c r="AY187" s="103" t="str">
        <f>IFERROR(AX187*(C187*(PRINCIPAL!$G$61/100))*0.47*(44/12),"")</f>
        <v/>
      </c>
      <c r="AZ187" s="111" t="str">
        <f t="shared" si="118"/>
        <v/>
      </c>
      <c r="BA187" s="30" t="str">
        <f>IFERROR(IF(AND(PRINCIPAL!$H$62&lt;&gt;"",OR(L187=PRINCIPAL!$I$62,L187=PRINCIPAL!$I$62+PRINCIPAL!$I$62,L187=PRINCIPAL!$I$62+PRINCIPAL!$I$62+PRINCIPAL!$I$62)),0,IF(AND(PRINCIPAL!$H$62&lt;&gt;"",L187=PRINCIPAL!$J$62),VLOOKUP($BB$165,'Banco de Dados'!$B$4:$J$50,8,FALSE)*PRINCIPAL!$H$62*(1-(PRINCIPAL!$K$62/100)),IF(AND(PRINCIPAL!$H$62&lt;&gt;"",L187=PRINCIPAL!$L$62),VLOOKUP($BB$165,'Banco de Dados'!$B$4:$J$50,8,FALSE)*PRINCIPAL!$H$62*(1-(PRINCIPAL!$M$62/100)),IF(AND(PRINCIPAL!$H$62&lt;&gt;"",L187=PRINCIPAL!$N$62),VLOOKUP($BB$165,'Banco de Dados'!$B$4:$J$50,8,FALSE)*PRINCIPAL!$H$62*(1-(PRINCIPAL!$O$62/100)),IF(PRINCIPAL!$H$62&lt;&gt;"",VLOOKUP($BB$165,'Banco de Dados'!$B$4:$J$50,8,FALSE)*PRINCIPAL!$H$62,IF(OR(L187=PRINCIPAL!$I$62,L187=PRINCIPAL!$I$62+PRINCIPAL!$I$62,L187=PRINCIPAL!$I$62+PRINCIPAL!$I$62+PRINCIPAL!$I$62),0,IF(L187=PRINCIPAL!$J$62,VLOOKUP($BB$165,'Banco de Dados'!$B$4:$J$50,6,FALSE)*(1-(PRINCIPAL!$K$62/100)),IF(L187=PRINCIPAL!$L$62,VLOOKUP($BB$165,'Banco de Dados'!$B$4:$J$50,6,FALSE)*(1-(PRINCIPAL!$M$62/100)),IF(L187=PRINCIPAL!$N$62,VLOOKUP($BB$165,'Banco de Dados'!$B$4:$J$50,6,FALSE)*(1-(PRINCIPAL!$O$62/100)),VLOOKUP($BB$165,'Banco de Dados'!$B$4:$J$50,6,FALSE)))))))))),"")</f>
        <v/>
      </c>
      <c r="BB187" s="29" t="str">
        <f>IFERROR(BA187*(IFERROR(VLOOKUP($BB$165,'Banco de Dados'!$B$4:$J$50,4,FALSE),"ERRO")),"")</f>
        <v/>
      </c>
      <c r="BC187" s="29" t="str">
        <f t="shared" si="119"/>
        <v/>
      </c>
      <c r="BD187" s="103" t="str">
        <f>IFERROR(BC187*(C187*(PRINCIPAL!$G$62/100))*0.47*(44/12),"")</f>
        <v/>
      </c>
      <c r="BE187" s="111" t="str">
        <f t="shared" si="98"/>
        <v/>
      </c>
      <c r="BF187" s="30" t="str">
        <f>IFERROR(IF(AND(PRINCIPAL!$H$63&lt;&gt;"",OR(L187=PRINCIPAL!$I$63,L187=PRINCIPAL!$I$63+PRINCIPAL!$I$63,L187=PRINCIPAL!$I$63+PRINCIPAL!$I$63+PRINCIPAL!$I$63)),0,IF(AND(PRINCIPAL!$H$63&lt;&gt;"",L187=PRINCIPAL!$J$63),VLOOKUP($BG$165,'Banco de Dados'!$B$4:$J$50,8,FALSE)*PRINCIPAL!$H$63*(1-(PRINCIPAL!$K$63/100)),IF(AND(PRINCIPAL!$H$63&lt;&gt;"",L187=PRINCIPAL!$L$63),VLOOKUP($BG$165,'Banco de Dados'!$B$4:$J$50,8,FALSE)*PRINCIPAL!$H$63*(1-(PRINCIPAL!$M$63/100)),IF(AND(PRINCIPAL!$H$63&lt;&gt;"",L187=PRINCIPAL!$N$63),VLOOKUP($BG$165,'Banco de Dados'!$B$4:$J$50,8,FALSE)*PRINCIPAL!$H$63*(1-(PRINCIPAL!$O$63/100)),IF(PRINCIPAL!$H$63&lt;&gt;"",VLOOKUP($BG$165,'Banco de Dados'!$B$4:$J$50,8,FALSE)*PRINCIPAL!$H$63,IF(OR(L187=PRINCIPAL!$I$63,L187=PRINCIPAL!$I$63+PRINCIPAL!$I$63,L187=PRINCIPAL!$I$63+PRINCIPAL!$I$63+PRINCIPAL!$I$63),0,IF(L187=PRINCIPAL!$J$63,VLOOKUP($BG$165,'Banco de Dados'!$B$4:$J$50,6,FALSE)*(1-(PRINCIPAL!$K$63/100)),IF(L187=PRINCIPAL!$L$63,VLOOKUP($BG$165,'Banco de Dados'!$B$4:$J$50,6,FALSE)*(1-(PRINCIPAL!$M$63/100)),IF(L187=PRINCIPAL!$N$63,VLOOKUP($BG$165,'Banco de Dados'!$B$4:$J$50,6,FALSE)*(1-(PRINCIPAL!$O$63/100)),VLOOKUP($BG$165,'Banco de Dados'!$B$4:$J$50,6,FALSE)))))))))),"")</f>
        <v/>
      </c>
      <c r="BG187" s="29" t="str">
        <f>IFERROR(BF187*(IFERROR(VLOOKUP($BG$165,'Banco de Dados'!$B$4:$J$50,4,FALSE),"ERRO")),"")</f>
        <v/>
      </c>
      <c r="BH187" s="29" t="str">
        <f t="shared" si="114"/>
        <v/>
      </c>
      <c r="BI187" s="103" t="str">
        <f>IFERROR(BH187*(C187*(PRINCIPAL!$G$63/100))*0.47*(44/12),"")</f>
        <v/>
      </c>
      <c r="BJ187" s="102" t="str">
        <f t="shared" si="99"/>
        <v/>
      </c>
    </row>
    <row r="188" spans="2:62" ht="12.75" customHeight="1" x14ac:dyDescent="0.3">
      <c r="B188" s="326">
        <f t="shared" si="100"/>
        <v>2041</v>
      </c>
      <c r="C188" s="340"/>
      <c r="D188" s="1"/>
      <c r="E188" s="116">
        <v>21</v>
      </c>
      <c r="F188" s="24" t="str">
        <f>IFERROR(VLOOKUP($G$165,'Banco de Dados'!$B$4:$J$50,6,FALSE),"")</f>
        <v/>
      </c>
      <c r="G188" s="25" t="str">
        <f>IFERROR(F188*(IFERROR(VLOOKUP($G$165,'Banco de Dados'!$B$4:$J$50,4,FALSE),"ERRO")),"")</f>
        <v/>
      </c>
      <c r="H188" s="25" t="str">
        <f t="shared" si="101"/>
        <v/>
      </c>
      <c r="I188" s="103" t="str">
        <f t="shared" si="102"/>
        <v/>
      </c>
      <c r="J188" s="117" t="str">
        <f t="shared" si="103"/>
        <v/>
      </c>
      <c r="K188" s="1"/>
      <c r="L188" s="91">
        <v>21</v>
      </c>
      <c r="M188" s="24" t="str">
        <f>IFERROR(IF(AND(PRINCIPAL!$H$54&lt;&gt;"",OR(L188=PRINCIPAL!$I$54,L188=PRINCIPAL!$I$54+PRINCIPAL!$I$54,L188=PRINCIPAL!$I$54+PRINCIPAL!$I$54+PRINCIPAL!$I$54)),0,IF(AND(PRINCIPAL!$H$54&lt;&gt;"",L188=PRINCIPAL!$J$54),VLOOKUP($N$165,'Banco de Dados'!$B$4:$J$50,8,FALSE)*PRINCIPAL!$H$54*(1-(PRINCIPAL!$K$54/100)),IF(AND(PRINCIPAL!$H$54&lt;&gt;"",L188=PRINCIPAL!$L$54),VLOOKUP($N$165,'Banco de Dados'!$B$4:$J$50,8,FALSE)*PRINCIPAL!$H$54*(1-(PRINCIPAL!$M$54/100)),IF(AND(PRINCIPAL!$H$54&lt;&gt;"",L188=PRINCIPAL!$N$54),VLOOKUP($N$165,'Banco de Dados'!$B$4:$J$50,8,FALSE)*PRINCIPAL!$H$54*(1-(PRINCIPAL!$O$54/100)),IF(PRINCIPAL!$H$54&lt;&gt;"",VLOOKUP($N$165,'Banco de Dados'!$B$4:$J$50,8,FALSE)*PRINCIPAL!$H$54,IF(OR(L188=PRINCIPAL!$I$54,L188=PRINCIPAL!$I$54+PRINCIPAL!$I$54,L188=PRINCIPAL!$I$54+PRINCIPAL!$I$54+PRINCIPAL!$I$54),0,IF(L188=PRINCIPAL!$J$54,VLOOKUP($N$165,'Banco de Dados'!$B$4:$J$50,6,FALSE)*(1-(PRINCIPAL!$K$54/100)),IF(L188=PRINCIPAL!$L$54,VLOOKUP($N$165,'Banco de Dados'!$B$4:$J$50,6,FALSE)*(1-(PRINCIPAL!$M$54/100)),IF(L188=PRINCIPAL!$N$54,VLOOKUP($N$165,'Banco de Dados'!$B$4:$J$50,6,FALSE)*(1-(PRINCIPAL!$O$54/100)),VLOOKUP($N$165,'Banco de Dados'!$B$4:$J$50,6,FALSE)))))))))),"")</f>
        <v/>
      </c>
      <c r="N188" s="25" t="str">
        <f>IFERROR(M188*(IFERROR(VLOOKUP($N$165,'Banco de Dados'!$B$4:$J$50,4,FALSE),"ERRO")),"")</f>
        <v/>
      </c>
      <c r="O188" s="25" t="str">
        <f t="shared" si="104"/>
        <v/>
      </c>
      <c r="P188" s="103" t="str">
        <f>IFERROR(O188*(C188*(PRINCIPAL!$G$54/100))*0.47*(44/12),"")</f>
        <v/>
      </c>
      <c r="Q188" s="107" t="str">
        <f t="shared" si="120"/>
        <v/>
      </c>
      <c r="R188" s="29" t="str">
        <f>IFERROR(IF(AND(PRINCIPAL!$H$55&lt;&gt;"",OR(L188=PRINCIPAL!$I$55,L188=PRINCIPAL!$I$55+PRINCIPAL!$I$55,L188=PRINCIPAL!$I$55+PRINCIPAL!$I$55+PRINCIPAL!$I$55)),0,IF(AND(PRINCIPAL!$H$55&lt;&gt;"",L188=PRINCIPAL!$J$55),VLOOKUP($S$165,'Banco de Dados'!$B$4:$J$50,8,FALSE)*PRINCIPAL!$H$55*(1-(PRINCIPAL!$K$55/100)),IF(AND(PRINCIPAL!$H$55&lt;&gt;"",L188=PRINCIPAL!$L$55),VLOOKUP($S$165,'Banco de Dados'!$B$4:$J$50,8,FALSE)*PRINCIPAL!$H$55*(1-(PRINCIPAL!$M$55/100)),IF(AND(PRINCIPAL!$H$55&lt;&gt;"",L188=PRINCIPAL!$N$55),VLOOKUP($S$165,'Banco de Dados'!$B$4:$J$50,8,FALSE)*PRINCIPAL!$H$55*(1-(PRINCIPAL!$O$55/100)),IF(PRINCIPAL!$H$55&lt;&gt;"",VLOOKUP($S$165,'Banco de Dados'!$B$4:$J$50,8,FALSE)*PRINCIPAL!$H$55,IF(OR(L188=PRINCIPAL!$I$55,L188=PRINCIPAL!$I$55+PRINCIPAL!$I$55,L188=PRINCIPAL!$I$55+PRINCIPAL!$I$55+PRINCIPAL!$I$55),0,IF(L188=PRINCIPAL!$J$55,VLOOKUP($S$165,'Banco de Dados'!$B$4:$J$50,6,FALSE)*(1-(PRINCIPAL!$K$55/100)),IF(L188=PRINCIPAL!$L$55,VLOOKUP($S$165,'Banco de Dados'!$B$4:$J$50,6,FALSE)*(1-(PRINCIPAL!$M$55/100)),IF(L188=PRINCIPAL!$N$55,VLOOKUP($S$165,'Banco de Dados'!$B$4:$J$50,6,FALSE)*(1-(PRINCIPAL!$O$55/100)),VLOOKUP($S$165,'Banco de Dados'!$B$4:$J$50,6,FALSE)))))))))),"")</f>
        <v/>
      </c>
      <c r="S188" s="29" t="str">
        <f>IFERROR(R188*(IFERROR(VLOOKUP($S$165,'Banco de Dados'!$B$4:$J$50,4,FALSE),"ERRO")),"")</f>
        <v/>
      </c>
      <c r="T188" s="29" t="str">
        <f t="shared" si="105"/>
        <v/>
      </c>
      <c r="U188" s="103" t="str">
        <f>IFERROR(T188*(C188*(PRINCIPAL!$G$55/100))*0.47*(44/12),"")</f>
        <v/>
      </c>
      <c r="V188" s="103" t="str">
        <f t="shared" si="121"/>
        <v/>
      </c>
      <c r="W188" s="30" t="str">
        <f>IFERROR(IF(AND(PRINCIPAL!$H$56&lt;&gt;"",OR(L188=PRINCIPAL!$I$56,L188=PRINCIPAL!$I$56+PRINCIPAL!$I$56,L188=PRINCIPAL!$I$56+PRINCIPAL!$I$56+PRINCIPAL!$I$56)),0,IF(AND(PRINCIPAL!$H$56&lt;&gt;"",L188=PRINCIPAL!$J$56),VLOOKUP($X$165,'Banco de Dados'!$B$4:$J$50,8,FALSE)*PRINCIPAL!$H$56*(1-(PRINCIPAL!$K$56/100)),IF(AND(PRINCIPAL!$H$56&lt;&gt;"",L188=PRINCIPAL!$L$56),VLOOKUP($X$165,'Banco de Dados'!$B$4:$J$50,8,FALSE)*PRINCIPAL!$H$56*(1-(PRINCIPAL!$M$56/100)),IF(AND(PRINCIPAL!$H$56&lt;&gt;"",L188=PRINCIPAL!$N$56),VLOOKUP($X$165,'Banco de Dados'!$B$4:$J$50,8,FALSE)*PRINCIPAL!$H$56*(1-(PRINCIPAL!$O$56/100)),IF(PRINCIPAL!$H$56&lt;&gt;"",VLOOKUP($X$165,'Banco de Dados'!$B$4:$J$50,8,FALSE)*PRINCIPAL!$H$56,IF(OR(L188=PRINCIPAL!$I$56,L188=PRINCIPAL!$I$56+PRINCIPAL!$I$56,L188=PRINCIPAL!$I$56+PRINCIPAL!$I$56+PRINCIPAL!$I$56),0,IF(L188=PRINCIPAL!$J$56,VLOOKUP($X$165,'Banco de Dados'!$B$4:$J$50,6,FALSE)*(1-(PRINCIPAL!$K$56/100)),IF(L188=PRINCIPAL!$L$56,VLOOKUP($X$165,'Banco de Dados'!$B$4:$J$50,6,FALSE)*(1-(PRINCIPAL!$M$56/100)),IF(L188=PRINCIPAL!$N$56,VLOOKUP($X$165,'Banco de Dados'!$B$4:$J$50,6,FALSE)*(1-(PRINCIPAL!$O$56/100)),VLOOKUP($X$165,'Banco de Dados'!$B$4:$J$50,6,FALSE)))))))))),"")</f>
        <v/>
      </c>
      <c r="X188" s="29" t="str">
        <f>IFERROR(W188*(IFERROR(VLOOKUP($X$165,'Banco de Dados'!$B$4:$J$50,4,FALSE),"ERRO")),"")</f>
        <v/>
      </c>
      <c r="Y188" s="29" t="str">
        <f t="shared" si="115"/>
        <v/>
      </c>
      <c r="Z188" s="103" t="str">
        <f>IFERROR(Y188*(C188*(PRINCIPAL!$G$56/100))*0.47*(44/12),"")</f>
        <v/>
      </c>
      <c r="AA188" s="111" t="str">
        <f t="shared" si="116"/>
        <v/>
      </c>
      <c r="AB188" s="30" t="str">
        <f>IFERROR(IF(AND(PRINCIPAL!$H$57&lt;&gt;"",OR(L188=PRINCIPAL!$I$57,L188=PRINCIPAL!$I$57+PRINCIPAL!$I$57,L188=PRINCIPAL!$I$57+PRINCIPAL!$I$57+PRINCIPAL!$I$57)),0,IF(AND(PRINCIPAL!$H$57&lt;&gt;"",L188=PRINCIPAL!$J$57),VLOOKUP($AC$165,'Banco de Dados'!$B$4:$J$50,8,FALSE)*PRINCIPAL!$H$57*(1-(PRINCIPAL!$K$57/100)),IF(AND(PRINCIPAL!$H$57&lt;&gt;"",L188=PRINCIPAL!$L$57),VLOOKUP($AC$165,'Banco de Dados'!$B$4:$J$50,8,FALSE)*PRINCIPAL!$H$57*(1-(PRINCIPAL!$M$57/100)),IF(AND(PRINCIPAL!$H$57&lt;&gt;"",L188=PRINCIPAL!$N$57),VLOOKUP($AC$165,'Banco de Dados'!$B$4:$J$50,8,FALSE)*PRINCIPAL!$H$57*(1-(PRINCIPAL!$O$57/100)),IF(PRINCIPAL!$H$57&lt;&gt;"",VLOOKUP($AC$165,'Banco de Dados'!$B$4:$J$50,8,FALSE)*PRINCIPAL!$H$57,IF(OR(L188=PRINCIPAL!$I$57,L188=PRINCIPAL!$I$57+PRINCIPAL!$I$57,L188=PRINCIPAL!$I$57+PRINCIPAL!$I$57+PRINCIPAL!$I$57),0,IF(L188=PRINCIPAL!$J$57,VLOOKUP($AC$165,'Banco de Dados'!$B$4:$J$50,6,FALSE)*(1-(PRINCIPAL!$K$57/100)),IF(L188=PRINCIPAL!$L$57,VLOOKUP($AC$165,'Banco de Dados'!$B$4:$J$50,6,FALSE)*(1-(PRINCIPAL!$M$57/100)),IF(L188=PRINCIPAL!$N$57,VLOOKUP($AC$165,'Banco de Dados'!$B$4:$J$50,6,FALSE)*(1-(PRINCIPAL!$O$57/100)),VLOOKUP($AC$165,'Banco de Dados'!$B$4:$J$50,6,FALSE)))))))))),"")</f>
        <v/>
      </c>
      <c r="AC188" s="29" t="str">
        <f>IFERROR(AB188*(IFERROR(VLOOKUP($AC$165,'Banco de Dados'!$B$4:$J$50,4,FALSE),"ERRO")),"")</f>
        <v/>
      </c>
      <c r="AD188" s="29" t="str">
        <f t="shared" si="106"/>
        <v/>
      </c>
      <c r="AE188" s="103" t="str">
        <f>IFERROR(AD188*(C188*(PRINCIPAL!$G$57/100))*0.47*(44/12),"")</f>
        <v/>
      </c>
      <c r="AF188" s="111" t="str">
        <f t="shared" si="107"/>
        <v/>
      </c>
      <c r="AG188" s="30" t="str">
        <f>IFERROR(IF(AND(PRINCIPAL!$H$58&lt;&gt;"",OR(L188=PRINCIPAL!$I$58,L188=PRINCIPAL!$I$58+PRINCIPAL!$I$58,L188=PRINCIPAL!$I$58+PRINCIPAL!$I$58+PRINCIPAL!$I$58)),0,IF(AND(PRINCIPAL!$H$58&lt;&gt;"",L188=PRINCIPAL!$J$58),VLOOKUP($AH$165,'Banco de Dados'!$B$4:$J$50,8,FALSE)*PRINCIPAL!$H$58*(1-(PRINCIPAL!$K$58/100)),IF(AND(PRINCIPAL!$H$58&lt;&gt;"",L188=PRINCIPAL!$L$58),VLOOKUP($AH$165,'Banco de Dados'!$B$4:$J$50,8,FALSE)*PRINCIPAL!$H$58*(1-(PRINCIPAL!$M$58/100)),IF(AND(PRINCIPAL!$H$58&lt;&gt;"",L188=PRINCIPAL!$N$58),VLOOKUP($AH$165,'Banco de Dados'!$B$4:$J$50,8,FALSE)*PRINCIPAL!$H$58*(1-(PRINCIPAL!$O$58/100)),IF(PRINCIPAL!$H$58&lt;&gt;"",VLOOKUP($AH$165,'Banco de Dados'!$B$4:$J$50,8,FALSE)*PRINCIPAL!$H$58,IF(OR(L188=PRINCIPAL!$I$58,L188=PRINCIPAL!$I$58+PRINCIPAL!$I$58,L188=PRINCIPAL!$I$58+PRINCIPAL!$I$58+PRINCIPAL!$I$58),0,IF(L188=PRINCIPAL!$J$58,VLOOKUP($AH$165,'Banco de Dados'!$B$4:$J$50,6,FALSE)*(1-(PRINCIPAL!$K$58/100)),IF(L188=PRINCIPAL!$L$58,VLOOKUP($AH$165,'Banco de Dados'!$B$4:$J$50,6,FALSE)*(1-(PRINCIPAL!$M$58/100)),IF(L188=PRINCIPAL!$N$58,VLOOKUP($AH$165,'Banco de Dados'!$B$4:$J$50,6,FALSE)*(1-(PRINCIPAL!$O$58/100)),VLOOKUP($AH$165,'Banco de Dados'!$B$4:$J$50,6,FALSE)))))))))),"")</f>
        <v/>
      </c>
      <c r="AH188" s="29" t="str">
        <f>IFERROR(AG188*(IFERROR(VLOOKUP($AH$165,'Banco de Dados'!$B$4:$J$50,4,FALSE),"ERRO")),"")</f>
        <v/>
      </c>
      <c r="AI188" s="29" t="str">
        <f t="shared" si="108"/>
        <v/>
      </c>
      <c r="AJ188" s="103" t="str">
        <f>IFERROR(AI188*(C188*(PRINCIPAL!$G$58/100))*0.47*(44/12),"")</f>
        <v/>
      </c>
      <c r="AK188" s="111" t="str">
        <f t="shared" si="117"/>
        <v/>
      </c>
      <c r="AL188" s="30" t="str">
        <f>IFERROR(IF(AND(PRINCIPAL!$H$59&lt;&gt;"",OR(L188=PRINCIPAL!$I$59,L188=PRINCIPAL!$I$59+PRINCIPAL!$I$59,L188=PRINCIPAL!$I$59+PRINCIPAL!$I$59+PRINCIPAL!$I$59)),0,IF(AND(PRINCIPAL!$H$59&lt;&gt;"",L188=PRINCIPAL!$J$59),VLOOKUP($AM$165,'Banco de Dados'!$B$4:$J$50,8,FALSE)*PRINCIPAL!$H$59*(1-(PRINCIPAL!$K$59/100)),IF(AND(PRINCIPAL!$H$59&lt;&gt;"",L188=PRINCIPAL!$L$59),VLOOKUP($AM$165,'Banco de Dados'!$B$4:$J$50,8,FALSE)*PRINCIPAL!$H$59*(1-(PRINCIPAL!$M$59/100)),IF(AND(PRINCIPAL!$H$59&lt;&gt;"",L188=PRINCIPAL!$N$59),VLOOKUP($AM$165,'Banco de Dados'!$B$4:$J$50,8,FALSE)*PRINCIPAL!$H$59*(1-(PRINCIPAL!$O$59/100)),IF(PRINCIPAL!$H$59&lt;&gt;"",VLOOKUP($AM$165,'Banco de Dados'!$B$4:$J$50,8,FALSE)*PRINCIPAL!$H$59,IF(OR(L188=PRINCIPAL!$I$59,L188=PRINCIPAL!$I$59+PRINCIPAL!$I$59,L188=PRINCIPAL!$I$59+PRINCIPAL!$I$59+PRINCIPAL!$I$59),0,IF(L188=PRINCIPAL!$J$59,VLOOKUP($AM$165,'Banco de Dados'!$B$4:$J$50,6,FALSE)*(1-(PRINCIPAL!$K$59/100)),IF(L188=PRINCIPAL!$L$59,VLOOKUP($AM$165,'Banco de Dados'!$B$4:$J$50,6,FALSE)*(1-(PRINCIPAL!$M$59/100)),IF(L188=PRINCIPAL!$N$59,VLOOKUP($AM$165,'Banco de Dados'!$B$4:$J$50,6,FALSE)*(1-(PRINCIPAL!$O$59/100)),VLOOKUP($AM$165,'Banco de Dados'!$B$4:$J$50,6,FALSE)))))))))),"")</f>
        <v/>
      </c>
      <c r="AM188" s="29" t="str">
        <f>IFERROR(AL188*(IFERROR(VLOOKUP($AM$165,'Banco de Dados'!$B$4:$J$50,4,FALSE),"ERRO")),"")</f>
        <v/>
      </c>
      <c r="AN188" s="29" t="str">
        <f t="shared" si="109"/>
        <v/>
      </c>
      <c r="AO188" s="103" t="str">
        <f>IFERROR(AN188*(C188*(PRINCIPAL!$G$59/100))*0.47*(44/12),"")</f>
        <v/>
      </c>
      <c r="AP188" s="111" t="str">
        <f t="shared" si="110"/>
        <v/>
      </c>
      <c r="AQ188" s="30" t="str">
        <f>IFERROR(IF(AND(PRINCIPAL!$H$60&lt;&gt;"",OR(L188=PRINCIPAL!$I$60,L188=PRINCIPAL!$I$60+PRINCIPAL!$I$60,L188=PRINCIPAL!$I$60+PRINCIPAL!$I$60+PRINCIPAL!$I$60)),0,IF(AND(PRINCIPAL!$H$60&lt;&gt;"",L188=PRINCIPAL!$J$60),VLOOKUP($AR$165,'Banco de Dados'!$B$4:$J$50,8,FALSE)*PRINCIPAL!$H$60*(1-(PRINCIPAL!$K$60/100)),IF(AND(PRINCIPAL!$H$60&lt;&gt;"",L188=PRINCIPAL!$L$60),VLOOKUP($AR$165,'Banco de Dados'!$B$4:$J$50,8,FALSE)*PRINCIPAL!$H$60*(1-(PRINCIPAL!$M$60/100)),IF(AND(PRINCIPAL!$H$60&lt;&gt;"",L188=PRINCIPAL!$N$60),VLOOKUP($AR$165,'Banco de Dados'!$B$4:$J$50,8,FALSE)*PRINCIPAL!$H$60*(1-(PRINCIPAL!$O$60/100)),IF(PRINCIPAL!$H$60&lt;&gt;"",VLOOKUP($AR$165,'Banco de Dados'!$B$4:$J$50,8,FALSE)*PRINCIPAL!$H$60,IF(OR(L188=PRINCIPAL!$I$60,L188=PRINCIPAL!$I$60+PRINCIPAL!$I$60,L188=PRINCIPAL!$I$60+PRINCIPAL!$I$60+PRINCIPAL!$I$60),0,IF(L188=PRINCIPAL!$J$60,VLOOKUP($AR$165,'Banco de Dados'!$B$4:$J$50,6,FALSE)*(1-(PRINCIPAL!$K$60/100)),IF(L188=PRINCIPAL!$L$60,VLOOKUP($AR$165,'Banco de Dados'!$B$4:$J$50,6,FALSE)*(1-(PRINCIPAL!$M$60/100)),IF(L188=PRINCIPAL!$N$60,VLOOKUP($AR$165,'Banco de Dados'!$B$4:$J$50,6,FALSE)*(1-(PRINCIPAL!$O$60/100)),VLOOKUP($AR$165,'Banco de Dados'!$B$4:$J$50,6,FALSE)))))))))),"")</f>
        <v/>
      </c>
      <c r="AR188" s="29" t="str">
        <f>IFERROR(AQ188*(IFERROR(VLOOKUP($AR$165,'Banco de Dados'!$B$4:$J$50,4,FALSE),"ERRO")),"")</f>
        <v/>
      </c>
      <c r="AS188" s="29" t="str">
        <f t="shared" si="111"/>
        <v/>
      </c>
      <c r="AT188" s="103" t="str">
        <f>IFERROR(AS188*(C188*(PRINCIPAL!$G$60/100))*0.47*(44/12),"")</f>
        <v/>
      </c>
      <c r="AU188" s="111" t="str">
        <f t="shared" si="112"/>
        <v/>
      </c>
      <c r="AV188" s="30" t="str">
        <f>IFERROR(IF(AND(PRINCIPAL!$H$61&lt;&gt;"",OR(L188=PRINCIPAL!$I$61,L188=PRINCIPAL!$I$61+PRINCIPAL!$I$61,L188=PRINCIPAL!$I$61+PRINCIPAL!$I$61+PRINCIPAL!$I$61)),0,IF(AND(PRINCIPAL!$H$61&lt;&gt;"",L188=PRINCIPAL!$J$61),VLOOKUP($AW$165,'Banco de Dados'!$B$4:$J$50,8,FALSE)*PRINCIPAL!$H$61*(1-(PRINCIPAL!$K$61/100)),IF(AND(PRINCIPAL!$H$61&lt;&gt;"",L188=PRINCIPAL!$L$61),VLOOKUP($AW$165,'Banco de Dados'!$B$4:$J$50,8,FALSE)*PRINCIPAL!$H$61*(1-(PRINCIPAL!$M$61/100)),IF(AND(PRINCIPAL!$H$61&lt;&gt;"",L188=PRINCIPAL!$N$61),VLOOKUP($AW$165,'Banco de Dados'!$B$4:$J$50,8,FALSE)*PRINCIPAL!$H$61*(1-(PRINCIPAL!$O$61/100)),IF(PRINCIPAL!$H$61&lt;&gt;"",VLOOKUP($AW$165,'Banco de Dados'!$B$4:$J$50,8,FALSE)*PRINCIPAL!$H$61,IF(OR(L188=PRINCIPAL!$I$61,L188=PRINCIPAL!$I$61+PRINCIPAL!$I$61,L188=PRINCIPAL!$I$61+PRINCIPAL!$I$61+PRINCIPAL!$I$61),0,IF(L188=PRINCIPAL!$J$61,VLOOKUP($AW$165,'Banco de Dados'!$B$4:$J$50,6,FALSE)*(1-(PRINCIPAL!$K$61/100)),IF(L188=PRINCIPAL!$L$61,VLOOKUP($AW$165,'Banco de Dados'!$B$4:$J$50,6,FALSE)*(1-(PRINCIPAL!$M$61/100)),IF(L188=PRINCIPAL!$N$61,VLOOKUP($AW$165,'Banco de Dados'!$B$4:$J$50,6,FALSE)*(1-(PRINCIPAL!$O$61/100)),VLOOKUP($AW$165,'Banco de Dados'!$B$4:$J$50,6,FALSE)))))))))),"")</f>
        <v/>
      </c>
      <c r="AW188" s="29" t="str">
        <f>IFERROR(AV188*(IFERROR(VLOOKUP($AW$165,'Banco de Dados'!$B$4:$J$50,4,FALSE),"ERRO")),"")</f>
        <v/>
      </c>
      <c r="AX188" s="29" t="str">
        <f t="shared" si="113"/>
        <v/>
      </c>
      <c r="AY188" s="103" t="str">
        <f>IFERROR(AX188*(C188*(PRINCIPAL!$G$61/100))*0.47*(44/12),"")</f>
        <v/>
      </c>
      <c r="AZ188" s="111" t="str">
        <f t="shared" si="118"/>
        <v/>
      </c>
      <c r="BA188" s="30" t="str">
        <f>IFERROR(IF(AND(PRINCIPAL!$H$62&lt;&gt;"",OR(L188=PRINCIPAL!$I$62,L188=PRINCIPAL!$I$62+PRINCIPAL!$I$62,L188=PRINCIPAL!$I$62+PRINCIPAL!$I$62+PRINCIPAL!$I$62)),0,IF(AND(PRINCIPAL!$H$62&lt;&gt;"",L188=PRINCIPAL!$J$62),VLOOKUP($BB$165,'Banco de Dados'!$B$4:$J$50,8,FALSE)*PRINCIPAL!$H$62*(1-(PRINCIPAL!$K$62/100)),IF(AND(PRINCIPAL!$H$62&lt;&gt;"",L188=PRINCIPAL!$L$62),VLOOKUP($BB$165,'Banco de Dados'!$B$4:$J$50,8,FALSE)*PRINCIPAL!$H$62*(1-(PRINCIPAL!$M$62/100)),IF(AND(PRINCIPAL!$H$62&lt;&gt;"",L188=PRINCIPAL!$N$62),VLOOKUP($BB$165,'Banco de Dados'!$B$4:$J$50,8,FALSE)*PRINCIPAL!$H$62*(1-(PRINCIPAL!$O$62/100)),IF(PRINCIPAL!$H$62&lt;&gt;"",VLOOKUP($BB$165,'Banco de Dados'!$B$4:$J$50,8,FALSE)*PRINCIPAL!$H$62,IF(OR(L188=PRINCIPAL!$I$62,L188=PRINCIPAL!$I$62+PRINCIPAL!$I$62,L188=PRINCIPAL!$I$62+PRINCIPAL!$I$62+PRINCIPAL!$I$62),0,IF(L188=PRINCIPAL!$J$62,VLOOKUP($BB$165,'Banco de Dados'!$B$4:$J$50,6,FALSE)*(1-(PRINCIPAL!$K$62/100)),IF(L188=PRINCIPAL!$L$62,VLOOKUP($BB$165,'Banco de Dados'!$B$4:$J$50,6,FALSE)*(1-(PRINCIPAL!$M$62/100)),IF(L188=PRINCIPAL!$N$62,VLOOKUP($BB$165,'Banco de Dados'!$B$4:$J$50,6,FALSE)*(1-(PRINCIPAL!$O$62/100)),VLOOKUP($BB$165,'Banco de Dados'!$B$4:$J$50,6,FALSE)))))))))),"")</f>
        <v/>
      </c>
      <c r="BB188" s="29" t="str">
        <f>IFERROR(BA188*(IFERROR(VLOOKUP($BB$165,'Banco de Dados'!$B$4:$J$50,4,FALSE),"ERRO")),"")</f>
        <v/>
      </c>
      <c r="BC188" s="29" t="str">
        <f t="shared" si="119"/>
        <v/>
      </c>
      <c r="BD188" s="103" t="str">
        <f>IFERROR(BC188*(C188*(PRINCIPAL!$G$62/100))*0.47*(44/12),"")</f>
        <v/>
      </c>
      <c r="BE188" s="111" t="str">
        <f t="shared" si="98"/>
        <v/>
      </c>
      <c r="BF188" s="30" t="str">
        <f>IFERROR(IF(AND(PRINCIPAL!$H$63&lt;&gt;"",OR(L188=PRINCIPAL!$I$63,L188=PRINCIPAL!$I$63+PRINCIPAL!$I$63,L188=PRINCIPAL!$I$63+PRINCIPAL!$I$63+PRINCIPAL!$I$63)),0,IF(AND(PRINCIPAL!$H$63&lt;&gt;"",L188=PRINCIPAL!$J$63),VLOOKUP($BG$165,'Banco de Dados'!$B$4:$J$50,8,FALSE)*PRINCIPAL!$H$63*(1-(PRINCIPAL!$K$63/100)),IF(AND(PRINCIPAL!$H$63&lt;&gt;"",L188=PRINCIPAL!$L$63),VLOOKUP($BG$165,'Banco de Dados'!$B$4:$J$50,8,FALSE)*PRINCIPAL!$H$63*(1-(PRINCIPAL!$M$63/100)),IF(AND(PRINCIPAL!$H$63&lt;&gt;"",L188=PRINCIPAL!$N$63),VLOOKUP($BG$165,'Banco de Dados'!$B$4:$J$50,8,FALSE)*PRINCIPAL!$H$63*(1-(PRINCIPAL!$O$63/100)),IF(PRINCIPAL!$H$63&lt;&gt;"",VLOOKUP($BG$165,'Banco de Dados'!$B$4:$J$50,8,FALSE)*PRINCIPAL!$H$63,IF(OR(L188=PRINCIPAL!$I$63,L188=PRINCIPAL!$I$63+PRINCIPAL!$I$63,L188=PRINCIPAL!$I$63+PRINCIPAL!$I$63+PRINCIPAL!$I$63),0,IF(L188=PRINCIPAL!$J$63,VLOOKUP($BG$165,'Banco de Dados'!$B$4:$J$50,6,FALSE)*(1-(PRINCIPAL!$K$63/100)),IF(L188=PRINCIPAL!$L$63,VLOOKUP($BG$165,'Banco de Dados'!$B$4:$J$50,6,FALSE)*(1-(PRINCIPAL!$M$63/100)),IF(L188=PRINCIPAL!$N$63,VLOOKUP($BG$165,'Banco de Dados'!$B$4:$J$50,6,FALSE)*(1-(PRINCIPAL!$O$63/100)),VLOOKUP($BG$165,'Banco de Dados'!$B$4:$J$50,6,FALSE)))))))))),"")</f>
        <v/>
      </c>
      <c r="BG188" s="29" t="str">
        <f>IFERROR(BF188*(IFERROR(VLOOKUP($BG$165,'Banco de Dados'!$B$4:$J$50,4,FALSE),"ERRO")),"")</f>
        <v/>
      </c>
      <c r="BH188" s="29" t="str">
        <f t="shared" si="114"/>
        <v/>
      </c>
      <c r="BI188" s="103" t="str">
        <f>IFERROR(BH188*(C188*(PRINCIPAL!$G$63/100))*0.47*(44/12),"")</f>
        <v/>
      </c>
      <c r="BJ188" s="102" t="str">
        <f t="shared" si="99"/>
        <v/>
      </c>
    </row>
    <row r="189" spans="2:62" ht="12.75" customHeight="1" x14ac:dyDescent="0.3">
      <c r="B189" s="326">
        <f t="shared" si="100"/>
        <v>2042</v>
      </c>
      <c r="C189" s="340"/>
      <c r="D189" s="1"/>
      <c r="E189" s="116">
        <v>22</v>
      </c>
      <c r="F189" s="24" t="str">
        <f>IFERROR(VLOOKUP($G$165,'Banco de Dados'!$B$4:$J$50,6,FALSE),"")</f>
        <v/>
      </c>
      <c r="G189" s="25" t="str">
        <f>IFERROR(F189*(IFERROR(VLOOKUP($G$165,'Banco de Dados'!$B$4:$J$50,4,FALSE),"ERRO")),"")</f>
        <v/>
      </c>
      <c r="H189" s="25" t="str">
        <f t="shared" si="101"/>
        <v/>
      </c>
      <c r="I189" s="103" t="str">
        <f t="shared" si="102"/>
        <v/>
      </c>
      <c r="J189" s="117" t="str">
        <f t="shared" si="103"/>
        <v/>
      </c>
      <c r="K189" s="1"/>
      <c r="L189" s="91">
        <v>22</v>
      </c>
      <c r="M189" s="24" t="str">
        <f>IFERROR(IF(AND(PRINCIPAL!$H$54&lt;&gt;"",OR(L189=PRINCIPAL!$I$54,L189=PRINCIPAL!$I$54+PRINCIPAL!$I$54,L189=PRINCIPAL!$I$54+PRINCIPAL!$I$54+PRINCIPAL!$I$54)),0,IF(AND(PRINCIPAL!$H$54&lt;&gt;"",L189=PRINCIPAL!$J$54),VLOOKUP($N$165,'Banco de Dados'!$B$4:$J$50,8,FALSE)*PRINCIPAL!$H$54*(1-(PRINCIPAL!$K$54/100)),IF(AND(PRINCIPAL!$H$54&lt;&gt;"",L189=PRINCIPAL!$L$54),VLOOKUP($N$165,'Banco de Dados'!$B$4:$J$50,8,FALSE)*PRINCIPAL!$H$54*(1-(PRINCIPAL!$M$54/100)),IF(AND(PRINCIPAL!$H$54&lt;&gt;"",L189=PRINCIPAL!$N$54),VLOOKUP($N$165,'Banco de Dados'!$B$4:$J$50,8,FALSE)*PRINCIPAL!$H$54*(1-(PRINCIPAL!$O$54/100)),IF(PRINCIPAL!$H$54&lt;&gt;"",VLOOKUP($N$165,'Banco de Dados'!$B$4:$J$50,8,FALSE)*PRINCIPAL!$H$54,IF(OR(L189=PRINCIPAL!$I$54,L189=PRINCIPAL!$I$54+PRINCIPAL!$I$54,L189=PRINCIPAL!$I$54+PRINCIPAL!$I$54+PRINCIPAL!$I$54),0,IF(L189=PRINCIPAL!$J$54,VLOOKUP($N$165,'Banco de Dados'!$B$4:$J$50,6,FALSE)*(1-(PRINCIPAL!$K$54/100)),IF(L189=PRINCIPAL!$L$54,VLOOKUP($N$165,'Banco de Dados'!$B$4:$J$50,6,FALSE)*(1-(PRINCIPAL!$M$54/100)),IF(L189=PRINCIPAL!$N$54,VLOOKUP($N$165,'Banco de Dados'!$B$4:$J$50,6,FALSE)*(1-(PRINCIPAL!$O$54/100)),VLOOKUP($N$165,'Banco de Dados'!$B$4:$J$50,6,FALSE)))))))))),"")</f>
        <v/>
      </c>
      <c r="N189" s="25" t="str">
        <f>IFERROR(M189*(IFERROR(VLOOKUP($N$165,'Banco de Dados'!$B$4:$J$50,4,FALSE),"ERRO")),"")</f>
        <v/>
      </c>
      <c r="O189" s="25" t="str">
        <f t="shared" si="104"/>
        <v/>
      </c>
      <c r="P189" s="103" t="str">
        <f>IFERROR(O189*(C189*(PRINCIPAL!$G$54/100))*0.47*(44/12),"")</f>
        <v/>
      </c>
      <c r="Q189" s="107" t="str">
        <f t="shared" si="120"/>
        <v/>
      </c>
      <c r="R189" s="29" t="str">
        <f>IFERROR(IF(AND(PRINCIPAL!$H$55&lt;&gt;"",OR(L189=PRINCIPAL!$I$55,L189=PRINCIPAL!$I$55+PRINCIPAL!$I$55,L189=PRINCIPAL!$I$55+PRINCIPAL!$I$55+PRINCIPAL!$I$55)),0,IF(AND(PRINCIPAL!$H$55&lt;&gt;"",L189=PRINCIPAL!$J$55),VLOOKUP($S$165,'Banco de Dados'!$B$4:$J$50,8,FALSE)*PRINCIPAL!$H$55*(1-(PRINCIPAL!$K$55/100)),IF(AND(PRINCIPAL!$H$55&lt;&gt;"",L189=PRINCIPAL!$L$55),VLOOKUP($S$165,'Banco de Dados'!$B$4:$J$50,8,FALSE)*PRINCIPAL!$H$55*(1-(PRINCIPAL!$M$55/100)),IF(AND(PRINCIPAL!$H$55&lt;&gt;"",L189=PRINCIPAL!$N$55),VLOOKUP($S$165,'Banco de Dados'!$B$4:$J$50,8,FALSE)*PRINCIPAL!$H$55*(1-(PRINCIPAL!$O$55/100)),IF(PRINCIPAL!$H$55&lt;&gt;"",VLOOKUP($S$165,'Banco de Dados'!$B$4:$J$50,8,FALSE)*PRINCIPAL!$H$55,IF(OR(L189=PRINCIPAL!$I$55,L189=PRINCIPAL!$I$55+PRINCIPAL!$I$55,L189=PRINCIPAL!$I$55+PRINCIPAL!$I$55+PRINCIPAL!$I$55),0,IF(L189=PRINCIPAL!$J$55,VLOOKUP($S$165,'Banco de Dados'!$B$4:$J$50,6,FALSE)*(1-(PRINCIPAL!$K$55/100)),IF(L189=PRINCIPAL!$L$55,VLOOKUP($S$165,'Banco de Dados'!$B$4:$J$50,6,FALSE)*(1-(PRINCIPAL!$M$55/100)),IF(L189=PRINCIPAL!$N$55,VLOOKUP($S$165,'Banco de Dados'!$B$4:$J$50,6,FALSE)*(1-(PRINCIPAL!$O$55/100)),VLOOKUP($S$165,'Banco de Dados'!$B$4:$J$50,6,FALSE)))))))))),"")</f>
        <v/>
      </c>
      <c r="S189" s="29" t="str">
        <f>IFERROR(R189*(IFERROR(VLOOKUP($S$165,'Banco de Dados'!$B$4:$J$50,4,FALSE),"ERRO")),"")</f>
        <v/>
      </c>
      <c r="T189" s="29" t="str">
        <f t="shared" si="105"/>
        <v/>
      </c>
      <c r="U189" s="103" t="str">
        <f>IFERROR(T189*(C189*(PRINCIPAL!$G$55/100))*0.47*(44/12),"")</f>
        <v/>
      </c>
      <c r="V189" s="103" t="str">
        <f t="shared" si="121"/>
        <v/>
      </c>
      <c r="W189" s="30" t="str">
        <f>IFERROR(IF(AND(PRINCIPAL!$H$56&lt;&gt;"",OR(L189=PRINCIPAL!$I$56,L189=PRINCIPAL!$I$56+PRINCIPAL!$I$56,L189=PRINCIPAL!$I$56+PRINCIPAL!$I$56+PRINCIPAL!$I$56)),0,IF(AND(PRINCIPAL!$H$56&lt;&gt;"",L189=PRINCIPAL!$J$56),VLOOKUP($X$165,'Banco de Dados'!$B$4:$J$50,8,FALSE)*PRINCIPAL!$H$56*(1-(PRINCIPAL!$K$56/100)),IF(AND(PRINCIPAL!$H$56&lt;&gt;"",L189=PRINCIPAL!$L$56),VLOOKUP($X$165,'Banco de Dados'!$B$4:$J$50,8,FALSE)*PRINCIPAL!$H$56*(1-(PRINCIPAL!$M$56/100)),IF(AND(PRINCIPAL!$H$56&lt;&gt;"",L189=PRINCIPAL!$N$56),VLOOKUP($X$165,'Banco de Dados'!$B$4:$J$50,8,FALSE)*PRINCIPAL!$H$56*(1-(PRINCIPAL!$O$56/100)),IF(PRINCIPAL!$H$56&lt;&gt;"",VLOOKUP($X$165,'Banco de Dados'!$B$4:$J$50,8,FALSE)*PRINCIPAL!$H$56,IF(OR(L189=PRINCIPAL!$I$56,L189=PRINCIPAL!$I$56+PRINCIPAL!$I$56,L189=PRINCIPAL!$I$56+PRINCIPAL!$I$56+PRINCIPAL!$I$56),0,IF(L189=PRINCIPAL!$J$56,VLOOKUP($X$165,'Banco de Dados'!$B$4:$J$50,6,FALSE)*(1-(PRINCIPAL!$K$56/100)),IF(L189=PRINCIPAL!$L$56,VLOOKUP($X$165,'Banco de Dados'!$B$4:$J$50,6,FALSE)*(1-(PRINCIPAL!$M$56/100)),IF(L189=PRINCIPAL!$N$56,VLOOKUP($X$165,'Banco de Dados'!$B$4:$J$50,6,FALSE)*(1-(PRINCIPAL!$O$56/100)),VLOOKUP($X$165,'Banco de Dados'!$B$4:$J$50,6,FALSE)))))))))),"")</f>
        <v/>
      </c>
      <c r="X189" s="29" t="str">
        <f>IFERROR(W189*(IFERROR(VLOOKUP($X$165,'Banco de Dados'!$B$4:$J$50,4,FALSE),"ERRO")),"")</f>
        <v/>
      </c>
      <c r="Y189" s="29" t="str">
        <f t="shared" si="115"/>
        <v/>
      </c>
      <c r="Z189" s="103" t="str">
        <f>IFERROR(Y189*(C189*(PRINCIPAL!$G$56/100))*0.47*(44/12),"")</f>
        <v/>
      </c>
      <c r="AA189" s="111" t="str">
        <f t="shared" si="116"/>
        <v/>
      </c>
      <c r="AB189" s="30" t="str">
        <f>IFERROR(IF(AND(PRINCIPAL!$H$57&lt;&gt;"",OR(L189=PRINCIPAL!$I$57,L189=PRINCIPAL!$I$57+PRINCIPAL!$I$57,L189=PRINCIPAL!$I$57+PRINCIPAL!$I$57+PRINCIPAL!$I$57)),0,IF(AND(PRINCIPAL!$H$57&lt;&gt;"",L189=PRINCIPAL!$J$57),VLOOKUP($AC$165,'Banco de Dados'!$B$4:$J$50,8,FALSE)*PRINCIPAL!$H$57*(1-(PRINCIPAL!$K$57/100)),IF(AND(PRINCIPAL!$H$57&lt;&gt;"",L189=PRINCIPAL!$L$57),VLOOKUP($AC$165,'Banco de Dados'!$B$4:$J$50,8,FALSE)*PRINCIPAL!$H$57*(1-(PRINCIPAL!$M$57/100)),IF(AND(PRINCIPAL!$H$57&lt;&gt;"",L189=PRINCIPAL!$N$57),VLOOKUP($AC$165,'Banco de Dados'!$B$4:$J$50,8,FALSE)*PRINCIPAL!$H$57*(1-(PRINCIPAL!$O$57/100)),IF(PRINCIPAL!$H$57&lt;&gt;"",VLOOKUP($AC$165,'Banco de Dados'!$B$4:$J$50,8,FALSE)*PRINCIPAL!$H$57,IF(OR(L189=PRINCIPAL!$I$57,L189=PRINCIPAL!$I$57+PRINCIPAL!$I$57,L189=PRINCIPAL!$I$57+PRINCIPAL!$I$57+PRINCIPAL!$I$57),0,IF(L189=PRINCIPAL!$J$57,VLOOKUP($AC$165,'Banco de Dados'!$B$4:$J$50,6,FALSE)*(1-(PRINCIPAL!$K$57/100)),IF(L189=PRINCIPAL!$L$57,VLOOKUP($AC$165,'Banco de Dados'!$B$4:$J$50,6,FALSE)*(1-(PRINCIPAL!$M$57/100)),IF(L189=PRINCIPAL!$N$57,VLOOKUP($AC$165,'Banco de Dados'!$B$4:$J$50,6,FALSE)*(1-(PRINCIPAL!$O$57/100)),VLOOKUP($AC$165,'Banco de Dados'!$B$4:$J$50,6,FALSE)))))))))),"")</f>
        <v/>
      </c>
      <c r="AC189" s="29" t="str">
        <f>IFERROR(AB189*(IFERROR(VLOOKUP($AC$165,'Banco de Dados'!$B$4:$J$50,4,FALSE),"ERRO")),"")</f>
        <v/>
      </c>
      <c r="AD189" s="29" t="str">
        <f t="shared" si="106"/>
        <v/>
      </c>
      <c r="AE189" s="103" t="str">
        <f>IFERROR(AD189*(C189*(PRINCIPAL!$G$57/100))*0.47*(44/12),"")</f>
        <v/>
      </c>
      <c r="AF189" s="111" t="str">
        <f t="shared" si="107"/>
        <v/>
      </c>
      <c r="AG189" s="30" t="str">
        <f>IFERROR(IF(AND(PRINCIPAL!$H$58&lt;&gt;"",OR(L189=PRINCIPAL!$I$58,L189=PRINCIPAL!$I$58+PRINCIPAL!$I$58,L189=PRINCIPAL!$I$58+PRINCIPAL!$I$58+PRINCIPAL!$I$58)),0,IF(AND(PRINCIPAL!$H$58&lt;&gt;"",L189=PRINCIPAL!$J$58),VLOOKUP($AH$165,'Banco de Dados'!$B$4:$J$50,8,FALSE)*PRINCIPAL!$H$58*(1-(PRINCIPAL!$K$58/100)),IF(AND(PRINCIPAL!$H$58&lt;&gt;"",L189=PRINCIPAL!$L$58),VLOOKUP($AH$165,'Banco de Dados'!$B$4:$J$50,8,FALSE)*PRINCIPAL!$H$58*(1-(PRINCIPAL!$M$58/100)),IF(AND(PRINCIPAL!$H$58&lt;&gt;"",L189=PRINCIPAL!$N$58),VLOOKUP($AH$165,'Banco de Dados'!$B$4:$J$50,8,FALSE)*PRINCIPAL!$H$58*(1-(PRINCIPAL!$O$58/100)),IF(PRINCIPAL!$H$58&lt;&gt;"",VLOOKUP($AH$165,'Banco de Dados'!$B$4:$J$50,8,FALSE)*PRINCIPAL!$H$58,IF(OR(L189=PRINCIPAL!$I$58,L189=PRINCIPAL!$I$58+PRINCIPAL!$I$58,L189=PRINCIPAL!$I$58+PRINCIPAL!$I$58+PRINCIPAL!$I$58),0,IF(L189=PRINCIPAL!$J$58,VLOOKUP($AH$165,'Banco de Dados'!$B$4:$J$50,6,FALSE)*(1-(PRINCIPAL!$K$58/100)),IF(L189=PRINCIPAL!$L$58,VLOOKUP($AH$165,'Banco de Dados'!$B$4:$J$50,6,FALSE)*(1-(PRINCIPAL!$M$58/100)),IF(L189=PRINCIPAL!$N$58,VLOOKUP($AH$165,'Banco de Dados'!$B$4:$J$50,6,FALSE)*(1-(PRINCIPAL!$O$58/100)),VLOOKUP($AH$165,'Banco de Dados'!$B$4:$J$50,6,FALSE)))))))))),"")</f>
        <v/>
      </c>
      <c r="AH189" s="29" t="str">
        <f>IFERROR(AG189*(IFERROR(VLOOKUP($AH$165,'Banco de Dados'!$B$4:$J$50,4,FALSE),"ERRO")),"")</f>
        <v/>
      </c>
      <c r="AI189" s="29" t="str">
        <f t="shared" si="108"/>
        <v/>
      </c>
      <c r="AJ189" s="103" t="str">
        <f>IFERROR(AI189*(C189*(PRINCIPAL!$G$58/100))*0.47*(44/12),"")</f>
        <v/>
      </c>
      <c r="AK189" s="111" t="str">
        <f t="shared" si="117"/>
        <v/>
      </c>
      <c r="AL189" s="30" t="str">
        <f>IFERROR(IF(AND(PRINCIPAL!$H$59&lt;&gt;"",OR(L189=PRINCIPAL!$I$59,L189=PRINCIPAL!$I$59+PRINCIPAL!$I$59,L189=PRINCIPAL!$I$59+PRINCIPAL!$I$59+PRINCIPAL!$I$59)),0,IF(AND(PRINCIPAL!$H$59&lt;&gt;"",L189=PRINCIPAL!$J$59),VLOOKUP($AM$165,'Banco de Dados'!$B$4:$J$50,8,FALSE)*PRINCIPAL!$H$59*(1-(PRINCIPAL!$K$59/100)),IF(AND(PRINCIPAL!$H$59&lt;&gt;"",L189=PRINCIPAL!$L$59),VLOOKUP($AM$165,'Banco de Dados'!$B$4:$J$50,8,FALSE)*PRINCIPAL!$H$59*(1-(PRINCIPAL!$M$59/100)),IF(AND(PRINCIPAL!$H$59&lt;&gt;"",L189=PRINCIPAL!$N$59),VLOOKUP($AM$165,'Banco de Dados'!$B$4:$J$50,8,FALSE)*PRINCIPAL!$H$59*(1-(PRINCIPAL!$O$59/100)),IF(PRINCIPAL!$H$59&lt;&gt;"",VLOOKUP($AM$165,'Banco de Dados'!$B$4:$J$50,8,FALSE)*PRINCIPAL!$H$59,IF(OR(L189=PRINCIPAL!$I$59,L189=PRINCIPAL!$I$59+PRINCIPAL!$I$59,L189=PRINCIPAL!$I$59+PRINCIPAL!$I$59+PRINCIPAL!$I$59),0,IF(L189=PRINCIPAL!$J$59,VLOOKUP($AM$165,'Banco de Dados'!$B$4:$J$50,6,FALSE)*(1-(PRINCIPAL!$K$59/100)),IF(L189=PRINCIPAL!$L$59,VLOOKUP($AM$165,'Banco de Dados'!$B$4:$J$50,6,FALSE)*(1-(PRINCIPAL!$M$59/100)),IF(L189=PRINCIPAL!$N$59,VLOOKUP($AM$165,'Banco de Dados'!$B$4:$J$50,6,FALSE)*(1-(PRINCIPAL!$O$59/100)),VLOOKUP($AM$165,'Banco de Dados'!$B$4:$J$50,6,FALSE)))))))))),"")</f>
        <v/>
      </c>
      <c r="AM189" s="29" t="str">
        <f>IFERROR(AL189*(IFERROR(VLOOKUP($AM$165,'Banco de Dados'!$B$4:$J$50,4,FALSE),"ERRO")),"")</f>
        <v/>
      </c>
      <c r="AN189" s="29" t="str">
        <f t="shared" si="109"/>
        <v/>
      </c>
      <c r="AO189" s="103" t="str">
        <f>IFERROR(AN189*(C189*(PRINCIPAL!$G$59/100))*0.47*(44/12),"")</f>
        <v/>
      </c>
      <c r="AP189" s="111" t="str">
        <f t="shared" si="110"/>
        <v/>
      </c>
      <c r="AQ189" s="30" t="str">
        <f>IFERROR(IF(AND(PRINCIPAL!$H$60&lt;&gt;"",OR(L189=PRINCIPAL!$I$60,L189=PRINCIPAL!$I$60+PRINCIPAL!$I$60,L189=PRINCIPAL!$I$60+PRINCIPAL!$I$60+PRINCIPAL!$I$60)),0,IF(AND(PRINCIPAL!$H$60&lt;&gt;"",L189=PRINCIPAL!$J$60),VLOOKUP($AR$165,'Banco de Dados'!$B$4:$J$50,8,FALSE)*PRINCIPAL!$H$60*(1-(PRINCIPAL!$K$60/100)),IF(AND(PRINCIPAL!$H$60&lt;&gt;"",L189=PRINCIPAL!$L$60),VLOOKUP($AR$165,'Banco de Dados'!$B$4:$J$50,8,FALSE)*PRINCIPAL!$H$60*(1-(PRINCIPAL!$M$60/100)),IF(AND(PRINCIPAL!$H$60&lt;&gt;"",L189=PRINCIPAL!$N$60),VLOOKUP($AR$165,'Banco de Dados'!$B$4:$J$50,8,FALSE)*PRINCIPAL!$H$60*(1-(PRINCIPAL!$O$60/100)),IF(PRINCIPAL!$H$60&lt;&gt;"",VLOOKUP($AR$165,'Banco de Dados'!$B$4:$J$50,8,FALSE)*PRINCIPAL!$H$60,IF(OR(L189=PRINCIPAL!$I$60,L189=PRINCIPAL!$I$60+PRINCIPAL!$I$60,L189=PRINCIPAL!$I$60+PRINCIPAL!$I$60+PRINCIPAL!$I$60),0,IF(L189=PRINCIPAL!$J$60,VLOOKUP($AR$165,'Banco de Dados'!$B$4:$J$50,6,FALSE)*(1-(PRINCIPAL!$K$60/100)),IF(L189=PRINCIPAL!$L$60,VLOOKUP($AR$165,'Banco de Dados'!$B$4:$J$50,6,FALSE)*(1-(PRINCIPAL!$M$60/100)),IF(L189=PRINCIPAL!$N$60,VLOOKUP($AR$165,'Banco de Dados'!$B$4:$J$50,6,FALSE)*(1-(PRINCIPAL!$O$60/100)),VLOOKUP($AR$165,'Banco de Dados'!$B$4:$J$50,6,FALSE)))))))))),"")</f>
        <v/>
      </c>
      <c r="AR189" s="29" t="str">
        <f>IFERROR(AQ189*(IFERROR(VLOOKUP($AR$165,'Banco de Dados'!$B$4:$J$50,4,FALSE),"ERRO")),"")</f>
        <v/>
      </c>
      <c r="AS189" s="29" t="str">
        <f t="shared" si="111"/>
        <v/>
      </c>
      <c r="AT189" s="103" t="str">
        <f>IFERROR(AS189*(C189*(PRINCIPAL!$G$60/100))*0.47*(44/12),"")</f>
        <v/>
      </c>
      <c r="AU189" s="111" t="str">
        <f t="shared" si="112"/>
        <v/>
      </c>
      <c r="AV189" s="30" t="str">
        <f>IFERROR(IF(AND(PRINCIPAL!$H$61&lt;&gt;"",OR(L189=PRINCIPAL!$I$61,L189=PRINCIPAL!$I$61+PRINCIPAL!$I$61,L189=PRINCIPAL!$I$61+PRINCIPAL!$I$61+PRINCIPAL!$I$61)),0,IF(AND(PRINCIPAL!$H$61&lt;&gt;"",L189=PRINCIPAL!$J$61),VLOOKUP($AW$165,'Banco de Dados'!$B$4:$J$50,8,FALSE)*PRINCIPAL!$H$61*(1-(PRINCIPAL!$K$61/100)),IF(AND(PRINCIPAL!$H$61&lt;&gt;"",L189=PRINCIPAL!$L$61),VLOOKUP($AW$165,'Banco de Dados'!$B$4:$J$50,8,FALSE)*PRINCIPAL!$H$61*(1-(PRINCIPAL!$M$61/100)),IF(AND(PRINCIPAL!$H$61&lt;&gt;"",L189=PRINCIPAL!$N$61),VLOOKUP($AW$165,'Banco de Dados'!$B$4:$J$50,8,FALSE)*PRINCIPAL!$H$61*(1-(PRINCIPAL!$O$61/100)),IF(PRINCIPAL!$H$61&lt;&gt;"",VLOOKUP($AW$165,'Banco de Dados'!$B$4:$J$50,8,FALSE)*PRINCIPAL!$H$61,IF(OR(L189=PRINCIPAL!$I$61,L189=PRINCIPAL!$I$61+PRINCIPAL!$I$61,L189=PRINCIPAL!$I$61+PRINCIPAL!$I$61+PRINCIPAL!$I$61),0,IF(L189=PRINCIPAL!$J$61,VLOOKUP($AW$165,'Banco de Dados'!$B$4:$J$50,6,FALSE)*(1-(PRINCIPAL!$K$61/100)),IF(L189=PRINCIPAL!$L$61,VLOOKUP($AW$165,'Banco de Dados'!$B$4:$J$50,6,FALSE)*(1-(PRINCIPAL!$M$61/100)),IF(L189=PRINCIPAL!$N$61,VLOOKUP($AW$165,'Banco de Dados'!$B$4:$J$50,6,FALSE)*(1-(PRINCIPAL!$O$61/100)),VLOOKUP($AW$165,'Banco de Dados'!$B$4:$J$50,6,FALSE)))))))))),"")</f>
        <v/>
      </c>
      <c r="AW189" s="29" t="str">
        <f>IFERROR(AV189*(IFERROR(VLOOKUP($AW$165,'Banco de Dados'!$B$4:$J$50,4,FALSE),"ERRO")),"")</f>
        <v/>
      </c>
      <c r="AX189" s="29" t="str">
        <f t="shared" si="113"/>
        <v/>
      </c>
      <c r="AY189" s="103" t="str">
        <f>IFERROR(AX189*(C189*(PRINCIPAL!$G$61/100))*0.47*(44/12),"")</f>
        <v/>
      </c>
      <c r="AZ189" s="111" t="str">
        <f t="shared" si="118"/>
        <v/>
      </c>
      <c r="BA189" s="30" t="str">
        <f>IFERROR(IF(AND(PRINCIPAL!$H$62&lt;&gt;"",OR(L189=PRINCIPAL!$I$62,L189=PRINCIPAL!$I$62+PRINCIPAL!$I$62,L189=PRINCIPAL!$I$62+PRINCIPAL!$I$62+PRINCIPAL!$I$62)),0,IF(AND(PRINCIPAL!$H$62&lt;&gt;"",L189=PRINCIPAL!$J$62),VLOOKUP($BB$165,'Banco de Dados'!$B$4:$J$50,8,FALSE)*PRINCIPAL!$H$62*(1-(PRINCIPAL!$K$62/100)),IF(AND(PRINCIPAL!$H$62&lt;&gt;"",L189=PRINCIPAL!$L$62),VLOOKUP($BB$165,'Banco de Dados'!$B$4:$J$50,8,FALSE)*PRINCIPAL!$H$62*(1-(PRINCIPAL!$M$62/100)),IF(AND(PRINCIPAL!$H$62&lt;&gt;"",L189=PRINCIPAL!$N$62),VLOOKUP($BB$165,'Banco de Dados'!$B$4:$J$50,8,FALSE)*PRINCIPAL!$H$62*(1-(PRINCIPAL!$O$62/100)),IF(PRINCIPAL!$H$62&lt;&gt;"",VLOOKUP($BB$165,'Banco de Dados'!$B$4:$J$50,8,FALSE)*PRINCIPAL!$H$62,IF(OR(L189=PRINCIPAL!$I$62,L189=PRINCIPAL!$I$62+PRINCIPAL!$I$62,L189=PRINCIPAL!$I$62+PRINCIPAL!$I$62+PRINCIPAL!$I$62),0,IF(L189=PRINCIPAL!$J$62,VLOOKUP($BB$165,'Banco de Dados'!$B$4:$J$50,6,FALSE)*(1-(PRINCIPAL!$K$62/100)),IF(L189=PRINCIPAL!$L$62,VLOOKUP($BB$165,'Banco de Dados'!$B$4:$J$50,6,FALSE)*(1-(PRINCIPAL!$M$62/100)),IF(L189=PRINCIPAL!$N$62,VLOOKUP($BB$165,'Banco de Dados'!$B$4:$J$50,6,FALSE)*(1-(PRINCIPAL!$O$62/100)),VLOOKUP($BB$165,'Banco de Dados'!$B$4:$J$50,6,FALSE)))))))))),"")</f>
        <v/>
      </c>
      <c r="BB189" s="29" t="str">
        <f>IFERROR(BA189*(IFERROR(VLOOKUP($BB$165,'Banco de Dados'!$B$4:$J$50,4,FALSE),"ERRO")),"")</f>
        <v/>
      </c>
      <c r="BC189" s="29" t="str">
        <f t="shared" si="119"/>
        <v/>
      </c>
      <c r="BD189" s="103" t="str">
        <f>IFERROR(BC189*(C189*(PRINCIPAL!$G$62/100))*0.47*(44/12),"")</f>
        <v/>
      </c>
      <c r="BE189" s="111" t="str">
        <f t="shared" si="98"/>
        <v/>
      </c>
      <c r="BF189" s="30" t="str">
        <f>IFERROR(IF(AND(PRINCIPAL!$H$63&lt;&gt;"",OR(L189=PRINCIPAL!$I$63,L189=PRINCIPAL!$I$63+PRINCIPAL!$I$63,L189=PRINCIPAL!$I$63+PRINCIPAL!$I$63+PRINCIPAL!$I$63)),0,IF(AND(PRINCIPAL!$H$63&lt;&gt;"",L189=PRINCIPAL!$J$63),VLOOKUP($BG$165,'Banco de Dados'!$B$4:$J$50,8,FALSE)*PRINCIPAL!$H$63*(1-(PRINCIPAL!$K$63/100)),IF(AND(PRINCIPAL!$H$63&lt;&gt;"",L189=PRINCIPAL!$L$63),VLOOKUP($BG$165,'Banco de Dados'!$B$4:$J$50,8,FALSE)*PRINCIPAL!$H$63*(1-(PRINCIPAL!$M$63/100)),IF(AND(PRINCIPAL!$H$63&lt;&gt;"",L189=PRINCIPAL!$N$63),VLOOKUP($BG$165,'Banco de Dados'!$B$4:$J$50,8,FALSE)*PRINCIPAL!$H$63*(1-(PRINCIPAL!$O$63/100)),IF(PRINCIPAL!$H$63&lt;&gt;"",VLOOKUP($BG$165,'Banco de Dados'!$B$4:$J$50,8,FALSE)*PRINCIPAL!$H$63,IF(OR(L189=PRINCIPAL!$I$63,L189=PRINCIPAL!$I$63+PRINCIPAL!$I$63,L189=PRINCIPAL!$I$63+PRINCIPAL!$I$63+PRINCIPAL!$I$63),0,IF(L189=PRINCIPAL!$J$63,VLOOKUP($BG$165,'Banco de Dados'!$B$4:$J$50,6,FALSE)*(1-(PRINCIPAL!$K$63/100)),IF(L189=PRINCIPAL!$L$63,VLOOKUP($BG$165,'Banco de Dados'!$B$4:$J$50,6,FALSE)*(1-(PRINCIPAL!$M$63/100)),IF(L189=PRINCIPAL!$N$63,VLOOKUP($BG$165,'Banco de Dados'!$B$4:$J$50,6,FALSE)*(1-(PRINCIPAL!$O$63/100)),VLOOKUP($BG$165,'Banco de Dados'!$B$4:$J$50,6,FALSE)))))))))),"")</f>
        <v/>
      </c>
      <c r="BG189" s="29" t="str">
        <f>IFERROR(BF189*(IFERROR(VLOOKUP($BG$165,'Banco de Dados'!$B$4:$J$50,4,FALSE),"ERRO")),"")</f>
        <v/>
      </c>
      <c r="BH189" s="29" t="str">
        <f t="shared" si="114"/>
        <v/>
      </c>
      <c r="BI189" s="103" t="str">
        <f>IFERROR(BH189*(C189*(PRINCIPAL!$G$63/100))*0.47*(44/12),"")</f>
        <v/>
      </c>
      <c r="BJ189" s="102" t="str">
        <f t="shared" si="99"/>
        <v/>
      </c>
    </row>
    <row r="190" spans="2:62" ht="12.75" customHeight="1" x14ac:dyDescent="0.3">
      <c r="B190" s="326">
        <f t="shared" si="100"/>
        <v>2043</v>
      </c>
      <c r="C190" s="340"/>
      <c r="D190" s="1"/>
      <c r="E190" s="116">
        <v>23</v>
      </c>
      <c r="F190" s="24" t="str">
        <f>IFERROR(VLOOKUP($G$165,'Banco de Dados'!$B$4:$J$50,6,FALSE),"")</f>
        <v/>
      </c>
      <c r="G190" s="25" t="str">
        <f>IFERROR(F190*(IFERROR(VLOOKUP($G$165,'Banco de Dados'!$B$4:$J$50,4,FALSE),"ERRO")),"")</f>
        <v/>
      </c>
      <c r="H190" s="25" t="str">
        <f t="shared" si="101"/>
        <v/>
      </c>
      <c r="I190" s="103" t="str">
        <f t="shared" si="102"/>
        <v/>
      </c>
      <c r="J190" s="117" t="str">
        <f t="shared" si="103"/>
        <v/>
      </c>
      <c r="K190" s="1"/>
      <c r="L190" s="91">
        <v>23</v>
      </c>
      <c r="M190" s="24" t="str">
        <f>IFERROR(IF(AND(PRINCIPAL!$H$54&lt;&gt;"",OR(L190=PRINCIPAL!$I$54,L190=PRINCIPAL!$I$54+PRINCIPAL!$I$54,L190=PRINCIPAL!$I$54+PRINCIPAL!$I$54+PRINCIPAL!$I$54)),0,IF(AND(PRINCIPAL!$H$54&lt;&gt;"",L190=PRINCIPAL!$J$54),VLOOKUP($N$165,'Banco de Dados'!$B$4:$J$50,8,FALSE)*PRINCIPAL!$H$54*(1-(PRINCIPAL!$K$54/100)),IF(AND(PRINCIPAL!$H$54&lt;&gt;"",L190=PRINCIPAL!$L$54),VLOOKUP($N$165,'Banco de Dados'!$B$4:$J$50,8,FALSE)*PRINCIPAL!$H$54*(1-(PRINCIPAL!$M$54/100)),IF(AND(PRINCIPAL!$H$54&lt;&gt;"",L190=PRINCIPAL!$N$54),VLOOKUP($N$165,'Banco de Dados'!$B$4:$J$50,8,FALSE)*PRINCIPAL!$H$54*(1-(PRINCIPAL!$O$54/100)),IF(PRINCIPAL!$H$54&lt;&gt;"",VLOOKUP($N$165,'Banco de Dados'!$B$4:$J$50,8,FALSE)*PRINCIPAL!$H$54,IF(OR(L190=PRINCIPAL!$I$54,L190=PRINCIPAL!$I$54+PRINCIPAL!$I$54,L190=PRINCIPAL!$I$54+PRINCIPAL!$I$54+PRINCIPAL!$I$54),0,IF(L190=PRINCIPAL!$J$54,VLOOKUP($N$165,'Banco de Dados'!$B$4:$J$50,6,FALSE)*(1-(PRINCIPAL!$K$54/100)),IF(L190=PRINCIPAL!$L$54,VLOOKUP($N$165,'Banco de Dados'!$B$4:$J$50,6,FALSE)*(1-(PRINCIPAL!$M$54/100)),IF(L190=PRINCIPAL!$N$54,VLOOKUP($N$165,'Banco de Dados'!$B$4:$J$50,6,FALSE)*(1-(PRINCIPAL!$O$54/100)),VLOOKUP($N$165,'Banco de Dados'!$B$4:$J$50,6,FALSE)))))))))),"")</f>
        <v/>
      </c>
      <c r="N190" s="25" t="str">
        <f>IFERROR(M190*(IFERROR(VLOOKUP($N$165,'Banco de Dados'!$B$4:$J$50,4,FALSE),"ERRO")),"")</f>
        <v/>
      </c>
      <c r="O190" s="25" t="str">
        <f t="shared" si="104"/>
        <v/>
      </c>
      <c r="P190" s="103" t="str">
        <f>IFERROR(O190*(C190*(PRINCIPAL!$G$54/100))*0.47*(44/12),"")</f>
        <v/>
      </c>
      <c r="Q190" s="107" t="str">
        <f t="shared" si="120"/>
        <v/>
      </c>
      <c r="R190" s="29" t="str">
        <f>IFERROR(IF(AND(PRINCIPAL!$H$55&lt;&gt;"",OR(L190=PRINCIPAL!$I$55,L190=PRINCIPAL!$I$55+PRINCIPAL!$I$55,L190=PRINCIPAL!$I$55+PRINCIPAL!$I$55+PRINCIPAL!$I$55)),0,IF(AND(PRINCIPAL!$H$55&lt;&gt;"",L190=PRINCIPAL!$J$55),VLOOKUP($S$165,'Banco de Dados'!$B$4:$J$50,8,FALSE)*PRINCIPAL!$H$55*(1-(PRINCIPAL!$K$55/100)),IF(AND(PRINCIPAL!$H$55&lt;&gt;"",L190=PRINCIPAL!$L$55),VLOOKUP($S$165,'Banco de Dados'!$B$4:$J$50,8,FALSE)*PRINCIPAL!$H$55*(1-(PRINCIPAL!$M$55/100)),IF(AND(PRINCIPAL!$H$55&lt;&gt;"",L190=PRINCIPAL!$N$55),VLOOKUP($S$165,'Banco de Dados'!$B$4:$J$50,8,FALSE)*PRINCIPAL!$H$55*(1-(PRINCIPAL!$O$55/100)),IF(PRINCIPAL!$H$55&lt;&gt;"",VLOOKUP($S$165,'Banco de Dados'!$B$4:$J$50,8,FALSE)*PRINCIPAL!$H$55,IF(OR(L190=PRINCIPAL!$I$55,L190=PRINCIPAL!$I$55+PRINCIPAL!$I$55,L190=PRINCIPAL!$I$55+PRINCIPAL!$I$55+PRINCIPAL!$I$55),0,IF(L190=PRINCIPAL!$J$55,VLOOKUP($S$165,'Banco de Dados'!$B$4:$J$50,6,FALSE)*(1-(PRINCIPAL!$K$55/100)),IF(L190=PRINCIPAL!$L$55,VLOOKUP($S$165,'Banco de Dados'!$B$4:$J$50,6,FALSE)*(1-(PRINCIPAL!$M$55/100)),IF(L190=PRINCIPAL!$N$55,VLOOKUP($S$165,'Banco de Dados'!$B$4:$J$50,6,FALSE)*(1-(PRINCIPAL!$O$55/100)),VLOOKUP($S$165,'Banco de Dados'!$B$4:$J$50,6,FALSE)))))))))),"")</f>
        <v/>
      </c>
      <c r="S190" s="29" t="str">
        <f>IFERROR(R190*(IFERROR(VLOOKUP($S$165,'Banco de Dados'!$B$4:$J$50,4,FALSE),"ERRO")),"")</f>
        <v/>
      </c>
      <c r="T190" s="29" t="str">
        <f t="shared" si="105"/>
        <v/>
      </c>
      <c r="U190" s="103" t="str">
        <f>IFERROR(T190*(C190*(PRINCIPAL!$G$55/100))*0.47*(44/12),"")</f>
        <v/>
      </c>
      <c r="V190" s="103" t="str">
        <f t="shared" si="121"/>
        <v/>
      </c>
      <c r="W190" s="30" t="str">
        <f>IFERROR(IF(AND(PRINCIPAL!$H$56&lt;&gt;"",OR(L190=PRINCIPAL!$I$56,L190=PRINCIPAL!$I$56+PRINCIPAL!$I$56,L190=PRINCIPAL!$I$56+PRINCIPAL!$I$56+PRINCIPAL!$I$56)),0,IF(AND(PRINCIPAL!$H$56&lt;&gt;"",L190=PRINCIPAL!$J$56),VLOOKUP($X$165,'Banco de Dados'!$B$4:$J$50,8,FALSE)*PRINCIPAL!$H$56*(1-(PRINCIPAL!$K$56/100)),IF(AND(PRINCIPAL!$H$56&lt;&gt;"",L190=PRINCIPAL!$L$56),VLOOKUP($X$165,'Banco de Dados'!$B$4:$J$50,8,FALSE)*PRINCIPAL!$H$56*(1-(PRINCIPAL!$M$56/100)),IF(AND(PRINCIPAL!$H$56&lt;&gt;"",L190=PRINCIPAL!$N$56),VLOOKUP($X$165,'Banco de Dados'!$B$4:$J$50,8,FALSE)*PRINCIPAL!$H$56*(1-(PRINCIPAL!$O$56/100)),IF(PRINCIPAL!$H$56&lt;&gt;"",VLOOKUP($X$165,'Banco de Dados'!$B$4:$J$50,8,FALSE)*PRINCIPAL!$H$56,IF(OR(L190=PRINCIPAL!$I$56,L190=PRINCIPAL!$I$56+PRINCIPAL!$I$56,L190=PRINCIPAL!$I$56+PRINCIPAL!$I$56+PRINCIPAL!$I$56),0,IF(L190=PRINCIPAL!$J$56,VLOOKUP($X$165,'Banco de Dados'!$B$4:$J$50,6,FALSE)*(1-(PRINCIPAL!$K$56/100)),IF(L190=PRINCIPAL!$L$56,VLOOKUP($X$165,'Banco de Dados'!$B$4:$J$50,6,FALSE)*(1-(PRINCIPAL!$M$56/100)),IF(L190=PRINCIPAL!$N$56,VLOOKUP($X$165,'Banco de Dados'!$B$4:$J$50,6,FALSE)*(1-(PRINCIPAL!$O$56/100)),VLOOKUP($X$165,'Banco de Dados'!$B$4:$J$50,6,FALSE)))))))))),"")</f>
        <v/>
      </c>
      <c r="X190" s="29" t="str">
        <f>IFERROR(W190*(IFERROR(VLOOKUP($X$165,'Banco de Dados'!$B$4:$J$50,4,FALSE),"ERRO")),"")</f>
        <v/>
      </c>
      <c r="Y190" s="29" t="str">
        <f t="shared" si="115"/>
        <v/>
      </c>
      <c r="Z190" s="103" t="str">
        <f>IFERROR(Y190*(C190*(PRINCIPAL!$G$56/100))*0.47*(44/12),"")</f>
        <v/>
      </c>
      <c r="AA190" s="111" t="str">
        <f t="shared" si="116"/>
        <v/>
      </c>
      <c r="AB190" s="30" t="str">
        <f>IFERROR(IF(AND(PRINCIPAL!$H$57&lt;&gt;"",OR(L190=PRINCIPAL!$I$57,L190=PRINCIPAL!$I$57+PRINCIPAL!$I$57,L190=PRINCIPAL!$I$57+PRINCIPAL!$I$57+PRINCIPAL!$I$57)),0,IF(AND(PRINCIPAL!$H$57&lt;&gt;"",L190=PRINCIPAL!$J$57),VLOOKUP($AC$165,'Banco de Dados'!$B$4:$J$50,8,FALSE)*PRINCIPAL!$H$57*(1-(PRINCIPAL!$K$57/100)),IF(AND(PRINCIPAL!$H$57&lt;&gt;"",L190=PRINCIPAL!$L$57),VLOOKUP($AC$165,'Banco de Dados'!$B$4:$J$50,8,FALSE)*PRINCIPAL!$H$57*(1-(PRINCIPAL!$M$57/100)),IF(AND(PRINCIPAL!$H$57&lt;&gt;"",L190=PRINCIPAL!$N$57),VLOOKUP($AC$165,'Banco de Dados'!$B$4:$J$50,8,FALSE)*PRINCIPAL!$H$57*(1-(PRINCIPAL!$O$57/100)),IF(PRINCIPAL!$H$57&lt;&gt;"",VLOOKUP($AC$165,'Banco de Dados'!$B$4:$J$50,8,FALSE)*PRINCIPAL!$H$57,IF(OR(L190=PRINCIPAL!$I$57,L190=PRINCIPAL!$I$57+PRINCIPAL!$I$57,L190=PRINCIPAL!$I$57+PRINCIPAL!$I$57+PRINCIPAL!$I$57),0,IF(L190=PRINCIPAL!$J$57,VLOOKUP($AC$165,'Banco de Dados'!$B$4:$J$50,6,FALSE)*(1-(PRINCIPAL!$K$57/100)),IF(L190=PRINCIPAL!$L$57,VLOOKUP($AC$165,'Banco de Dados'!$B$4:$J$50,6,FALSE)*(1-(PRINCIPAL!$M$57/100)),IF(L190=PRINCIPAL!$N$57,VLOOKUP($AC$165,'Banco de Dados'!$B$4:$J$50,6,FALSE)*(1-(PRINCIPAL!$O$57/100)),VLOOKUP($AC$165,'Banco de Dados'!$B$4:$J$50,6,FALSE)))))))))),"")</f>
        <v/>
      </c>
      <c r="AC190" s="29" t="str">
        <f>IFERROR(AB190*(IFERROR(VLOOKUP($AC$165,'Banco de Dados'!$B$4:$J$50,4,FALSE),"ERRO")),"")</f>
        <v/>
      </c>
      <c r="AD190" s="29" t="str">
        <f t="shared" si="106"/>
        <v/>
      </c>
      <c r="AE190" s="103" t="str">
        <f>IFERROR(AD190*(C190*(PRINCIPAL!$G$57/100))*0.47*(44/12),"")</f>
        <v/>
      </c>
      <c r="AF190" s="111" t="str">
        <f t="shared" si="107"/>
        <v/>
      </c>
      <c r="AG190" s="30" t="str">
        <f>IFERROR(IF(AND(PRINCIPAL!$H$58&lt;&gt;"",OR(L190=PRINCIPAL!$I$58,L190=PRINCIPAL!$I$58+PRINCIPAL!$I$58,L190=PRINCIPAL!$I$58+PRINCIPAL!$I$58+PRINCIPAL!$I$58)),0,IF(AND(PRINCIPAL!$H$58&lt;&gt;"",L190=PRINCIPAL!$J$58),VLOOKUP($AH$165,'Banco de Dados'!$B$4:$J$50,8,FALSE)*PRINCIPAL!$H$58*(1-(PRINCIPAL!$K$58/100)),IF(AND(PRINCIPAL!$H$58&lt;&gt;"",L190=PRINCIPAL!$L$58),VLOOKUP($AH$165,'Banco de Dados'!$B$4:$J$50,8,FALSE)*PRINCIPAL!$H$58*(1-(PRINCIPAL!$M$58/100)),IF(AND(PRINCIPAL!$H$58&lt;&gt;"",L190=PRINCIPAL!$N$58),VLOOKUP($AH$165,'Banco de Dados'!$B$4:$J$50,8,FALSE)*PRINCIPAL!$H$58*(1-(PRINCIPAL!$O$58/100)),IF(PRINCIPAL!$H$58&lt;&gt;"",VLOOKUP($AH$165,'Banco de Dados'!$B$4:$J$50,8,FALSE)*PRINCIPAL!$H$58,IF(OR(L190=PRINCIPAL!$I$58,L190=PRINCIPAL!$I$58+PRINCIPAL!$I$58,L190=PRINCIPAL!$I$58+PRINCIPAL!$I$58+PRINCIPAL!$I$58),0,IF(L190=PRINCIPAL!$J$58,VLOOKUP($AH$165,'Banco de Dados'!$B$4:$J$50,6,FALSE)*(1-(PRINCIPAL!$K$58/100)),IF(L190=PRINCIPAL!$L$58,VLOOKUP($AH$165,'Banco de Dados'!$B$4:$J$50,6,FALSE)*(1-(PRINCIPAL!$M$58/100)),IF(L190=PRINCIPAL!$N$58,VLOOKUP($AH$165,'Banco de Dados'!$B$4:$J$50,6,FALSE)*(1-(PRINCIPAL!$O$58/100)),VLOOKUP($AH$165,'Banco de Dados'!$B$4:$J$50,6,FALSE)))))))))),"")</f>
        <v/>
      </c>
      <c r="AH190" s="29" t="str">
        <f>IFERROR(AG190*(IFERROR(VLOOKUP($AH$165,'Banco de Dados'!$B$4:$J$50,4,FALSE),"ERRO")),"")</f>
        <v/>
      </c>
      <c r="AI190" s="29" t="str">
        <f t="shared" si="108"/>
        <v/>
      </c>
      <c r="AJ190" s="103" t="str">
        <f>IFERROR(AI190*(C190*(PRINCIPAL!$G$58/100))*0.47*(44/12),"")</f>
        <v/>
      </c>
      <c r="AK190" s="111" t="str">
        <f t="shared" si="117"/>
        <v/>
      </c>
      <c r="AL190" s="30" t="str">
        <f>IFERROR(IF(AND(PRINCIPAL!$H$59&lt;&gt;"",OR(L190=PRINCIPAL!$I$59,L190=PRINCIPAL!$I$59+PRINCIPAL!$I$59,L190=PRINCIPAL!$I$59+PRINCIPAL!$I$59+PRINCIPAL!$I$59)),0,IF(AND(PRINCIPAL!$H$59&lt;&gt;"",L190=PRINCIPAL!$J$59),VLOOKUP($AM$165,'Banco de Dados'!$B$4:$J$50,8,FALSE)*PRINCIPAL!$H$59*(1-(PRINCIPAL!$K$59/100)),IF(AND(PRINCIPAL!$H$59&lt;&gt;"",L190=PRINCIPAL!$L$59),VLOOKUP($AM$165,'Banco de Dados'!$B$4:$J$50,8,FALSE)*PRINCIPAL!$H$59*(1-(PRINCIPAL!$M$59/100)),IF(AND(PRINCIPAL!$H$59&lt;&gt;"",L190=PRINCIPAL!$N$59),VLOOKUP($AM$165,'Banco de Dados'!$B$4:$J$50,8,FALSE)*PRINCIPAL!$H$59*(1-(PRINCIPAL!$O$59/100)),IF(PRINCIPAL!$H$59&lt;&gt;"",VLOOKUP($AM$165,'Banco de Dados'!$B$4:$J$50,8,FALSE)*PRINCIPAL!$H$59,IF(OR(L190=PRINCIPAL!$I$59,L190=PRINCIPAL!$I$59+PRINCIPAL!$I$59,L190=PRINCIPAL!$I$59+PRINCIPAL!$I$59+PRINCIPAL!$I$59),0,IF(L190=PRINCIPAL!$J$59,VLOOKUP($AM$165,'Banco de Dados'!$B$4:$J$50,6,FALSE)*(1-(PRINCIPAL!$K$59/100)),IF(L190=PRINCIPAL!$L$59,VLOOKUP($AM$165,'Banco de Dados'!$B$4:$J$50,6,FALSE)*(1-(PRINCIPAL!$M$59/100)),IF(L190=PRINCIPAL!$N$59,VLOOKUP($AM$165,'Banco de Dados'!$B$4:$J$50,6,FALSE)*(1-(PRINCIPAL!$O$59/100)),VLOOKUP($AM$165,'Banco de Dados'!$B$4:$J$50,6,FALSE)))))))))),"")</f>
        <v/>
      </c>
      <c r="AM190" s="29" t="str">
        <f>IFERROR(AL190*(IFERROR(VLOOKUP($AM$165,'Banco de Dados'!$B$4:$J$50,4,FALSE),"ERRO")),"")</f>
        <v/>
      </c>
      <c r="AN190" s="29" t="str">
        <f t="shared" si="109"/>
        <v/>
      </c>
      <c r="AO190" s="103" t="str">
        <f>IFERROR(AN190*(C190*(PRINCIPAL!$G$59/100))*0.47*(44/12),"")</f>
        <v/>
      </c>
      <c r="AP190" s="111" t="str">
        <f t="shared" si="110"/>
        <v/>
      </c>
      <c r="AQ190" s="30" t="str">
        <f>IFERROR(IF(AND(PRINCIPAL!$H$60&lt;&gt;"",OR(L190=PRINCIPAL!$I$60,L190=PRINCIPAL!$I$60+PRINCIPAL!$I$60,L190=PRINCIPAL!$I$60+PRINCIPAL!$I$60+PRINCIPAL!$I$60)),0,IF(AND(PRINCIPAL!$H$60&lt;&gt;"",L190=PRINCIPAL!$J$60),VLOOKUP($AR$165,'Banco de Dados'!$B$4:$J$50,8,FALSE)*PRINCIPAL!$H$60*(1-(PRINCIPAL!$K$60/100)),IF(AND(PRINCIPAL!$H$60&lt;&gt;"",L190=PRINCIPAL!$L$60),VLOOKUP($AR$165,'Banco de Dados'!$B$4:$J$50,8,FALSE)*PRINCIPAL!$H$60*(1-(PRINCIPAL!$M$60/100)),IF(AND(PRINCIPAL!$H$60&lt;&gt;"",L190=PRINCIPAL!$N$60),VLOOKUP($AR$165,'Banco de Dados'!$B$4:$J$50,8,FALSE)*PRINCIPAL!$H$60*(1-(PRINCIPAL!$O$60/100)),IF(PRINCIPAL!$H$60&lt;&gt;"",VLOOKUP($AR$165,'Banco de Dados'!$B$4:$J$50,8,FALSE)*PRINCIPAL!$H$60,IF(OR(L190=PRINCIPAL!$I$60,L190=PRINCIPAL!$I$60+PRINCIPAL!$I$60,L190=PRINCIPAL!$I$60+PRINCIPAL!$I$60+PRINCIPAL!$I$60),0,IF(L190=PRINCIPAL!$J$60,VLOOKUP($AR$165,'Banco de Dados'!$B$4:$J$50,6,FALSE)*(1-(PRINCIPAL!$K$60/100)),IF(L190=PRINCIPAL!$L$60,VLOOKUP($AR$165,'Banco de Dados'!$B$4:$J$50,6,FALSE)*(1-(PRINCIPAL!$M$60/100)),IF(L190=PRINCIPAL!$N$60,VLOOKUP($AR$165,'Banco de Dados'!$B$4:$J$50,6,FALSE)*(1-(PRINCIPAL!$O$60/100)),VLOOKUP($AR$165,'Banco de Dados'!$B$4:$J$50,6,FALSE)))))))))),"")</f>
        <v/>
      </c>
      <c r="AR190" s="29" t="str">
        <f>IFERROR(AQ190*(IFERROR(VLOOKUP($AR$165,'Banco de Dados'!$B$4:$J$50,4,FALSE),"ERRO")),"")</f>
        <v/>
      </c>
      <c r="AS190" s="29" t="str">
        <f t="shared" si="111"/>
        <v/>
      </c>
      <c r="AT190" s="103" t="str">
        <f>IFERROR(AS190*(C190*(PRINCIPAL!$G$60/100))*0.47*(44/12),"")</f>
        <v/>
      </c>
      <c r="AU190" s="111" t="str">
        <f t="shared" si="112"/>
        <v/>
      </c>
      <c r="AV190" s="30" t="str">
        <f>IFERROR(IF(AND(PRINCIPAL!$H$61&lt;&gt;"",OR(L190=PRINCIPAL!$I$61,L190=PRINCIPAL!$I$61+PRINCIPAL!$I$61,L190=PRINCIPAL!$I$61+PRINCIPAL!$I$61+PRINCIPAL!$I$61)),0,IF(AND(PRINCIPAL!$H$61&lt;&gt;"",L190=PRINCIPAL!$J$61),VLOOKUP($AW$165,'Banco de Dados'!$B$4:$J$50,8,FALSE)*PRINCIPAL!$H$61*(1-(PRINCIPAL!$K$61/100)),IF(AND(PRINCIPAL!$H$61&lt;&gt;"",L190=PRINCIPAL!$L$61),VLOOKUP($AW$165,'Banco de Dados'!$B$4:$J$50,8,FALSE)*PRINCIPAL!$H$61*(1-(PRINCIPAL!$M$61/100)),IF(AND(PRINCIPAL!$H$61&lt;&gt;"",L190=PRINCIPAL!$N$61),VLOOKUP($AW$165,'Banco de Dados'!$B$4:$J$50,8,FALSE)*PRINCIPAL!$H$61*(1-(PRINCIPAL!$O$61/100)),IF(PRINCIPAL!$H$61&lt;&gt;"",VLOOKUP($AW$165,'Banco de Dados'!$B$4:$J$50,8,FALSE)*PRINCIPAL!$H$61,IF(OR(L190=PRINCIPAL!$I$61,L190=PRINCIPAL!$I$61+PRINCIPAL!$I$61,L190=PRINCIPAL!$I$61+PRINCIPAL!$I$61+PRINCIPAL!$I$61),0,IF(L190=PRINCIPAL!$J$61,VLOOKUP($AW$165,'Banco de Dados'!$B$4:$J$50,6,FALSE)*(1-(PRINCIPAL!$K$61/100)),IF(L190=PRINCIPAL!$L$61,VLOOKUP($AW$165,'Banco de Dados'!$B$4:$J$50,6,FALSE)*(1-(PRINCIPAL!$M$61/100)),IF(L190=PRINCIPAL!$N$61,VLOOKUP($AW$165,'Banco de Dados'!$B$4:$J$50,6,FALSE)*(1-(PRINCIPAL!$O$61/100)),VLOOKUP($AW$165,'Banco de Dados'!$B$4:$J$50,6,FALSE)))))))))),"")</f>
        <v/>
      </c>
      <c r="AW190" s="29" t="str">
        <f>IFERROR(AV190*(IFERROR(VLOOKUP($AW$165,'Banco de Dados'!$B$4:$J$50,4,FALSE),"ERRO")),"")</f>
        <v/>
      </c>
      <c r="AX190" s="29" t="str">
        <f t="shared" si="113"/>
        <v/>
      </c>
      <c r="AY190" s="103" t="str">
        <f>IFERROR(AX190*(C190*(PRINCIPAL!$G$61/100))*0.47*(44/12),"")</f>
        <v/>
      </c>
      <c r="AZ190" s="111" t="str">
        <f t="shared" si="118"/>
        <v/>
      </c>
      <c r="BA190" s="30" t="str">
        <f>IFERROR(IF(AND(PRINCIPAL!$H$62&lt;&gt;"",OR(L190=PRINCIPAL!$I$62,L190=PRINCIPAL!$I$62+PRINCIPAL!$I$62,L190=PRINCIPAL!$I$62+PRINCIPAL!$I$62+PRINCIPAL!$I$62)),0,IF(AND(PRINCIPAL!$H$62&lt;&gt;"",L190=PRINCIPAL!$J$62),VLOOKUP($BB$165,'Banco de Dados'!$B$4:$J$50,8,FALSE)*PRINCIPAL!$H$62*(1-(PRINCIPAL!$K$62/100)),IF(AND(PRINCIPAL!$H$62&lt;&gt;"",L190=PRINCIPAL!$L$62),VLOOKUP($BB$165,'Banco de Dados'!$B$4:$J$50,8,FALSE)*PRINCIPAL!$H$62*(1-(PRINCIPAL!$M$62/100)),IF(AND(PRINCIPAL!$H$62&lt;&gt;"",L190=PRINCIPAL!$N$62),VLOOKUP($BB$165,'Banco de Dados'!$B$4:$J$50,8,FALSE)*PRINCIPAL!$H$62*(1-(PRINCIPAL!$O$62/100)),IF(PRINCIPAL!$H$62&lt;&gt;"",VLOOKUP($BB$165,'Banco de Dados'!$B$4:$J$50,8,FALSE)*PRINCIPAL!$H$62,IF(OR(L190=PRINCIPAL!$I$62,L190=PRINCIPAL!$I$62+PRINCIPAL!$I$62,L190=PRINCIPAL!$I$62+PRINCIPAL!$I$62+PRINCIPAL!$I$62),0,IF(L190=PRINCIPAL!$J$62,VLOOKUP($BB$165,'Banco de Dados'!$B$4:$J$50,6,FALSE)*(1-(PRINCIPAL!$K$62/100)),IF(L190=PRINCIPAL!$L$62,VLOOKUP($BB$165,'Banco de Dados'!$B$4:$J$50,6,FALSE)*(1-(PRINCIPAL!$M$62/100)),IF(L190=PRINCIPAL!$N$62,VLOOKUP($BB$165,'Banco de Dados'!$B$4:$J$50,6,FALSE)*(1-(PRINCIPAL!$O$62/100)),VLOOKUP($BB$165,'Banco de Dados'!$B$4:$J$50,6,FALSE)))))))))),"")</f>
        <v/>
      </c>
      <c r="BB190" s="29" t="str">
        <f>IFERROR(BA190*(IFERROR(VLOOKUP($BB$165,'Banco de Dados'!$B$4:$J$50,4,FALSE),"ERRO")),"")</f>
        <v/>
      </c>
      <c r="BC190" s="29" t="str">
        <f t="shared" si="119"/>
        <v/>
      </c>
      <c r="BD190" s="103" t="str">
        <f>IFERROR(BC190*(C190*(PRINCIPAL!$G$62/100))*0.47*(44/12),"")</f>
        <v/>
      </c>
      <c r="BE190" s="111" t="str">
        <f t="shared" si="98"/>
        <v/>
      </c>
      <c r="BF190" s="30" t="str">
        <f>IFERROR(IF(AND(PRINCIPAL!$H$63&lt;&gt;"",OR(L190=PRINCIPAL!$I$63,L190=PRINCIPAL!$I$63+PRINCIPAL!$I$63,L190=PRINCIPAL!$I$63+PRINCIPAL!$I$63+PRINCIPAL!$I$63)),0,IF(AND(PRINCIPAL!$H$63&lt;&gt;"",L190=PRINCIPAL!$J$63),VLOOKUP($BG$165,'Banco de Dados'!$B$4:$J$50,8,FALSE)*PRINCIPAL!$H$63*(1-(PRINCIPAL!$K$63/100)),IF(AND(PRINCIPAL!$H$63&lt;&gt;"",L190=PRINCIPAL!$L$63),VLOOKUP($BG$165,'Banco de Dados'!$B$4:$J$50,8,FALSE)*PRINCIPAL!$H$63*(1-(PRINCIPAL!$M$63/100)),IF(AND(PRINCIPAL!$H$63&lt;&gt;"",L190=PRINCIPAL!$N$63),VLOOKUP($BG$165,'Banco de Dados'!$B$4:$J$50,8,FALSE)*PRINCIPAL!$H$63*(1-(PRINCIPAL!$O$63/100)),IF(PRINCIPAL!$H$63&lt;&gt;"",VLOOKUP($BG$165,'Banco de Dados'!$B$4:$J$50,8,FALSE)*PRINCIPAL!$H$63,IF(OR(L190=PRINCIPAL!$I$63,L190=PRINCIPAL!$I$63+PRINCIPAL!$I$63,L190=PRINCIPAL!$I$63+PRINCIPAL!$I$63+PRINCIPAL!$I$63),0,IF(L190=PRINCIPAL!$J$63,VLOOKUP($BG$165,'Banco de Dados'!$B$4:$J$50,6,FALSE)*(1-(PRINCIPAL!$K$63/100)),IF(L190=PRINCIPAL!$L$63,VLOOKUP($BG$165,'Banco de Dados'!$B$4:$J$50,6,FALSE)*(1-(PRINCIPAL!$M$63/100)),IF(L190=PRINCIPAL!$N$63,VLOOKUP($BG$165,'Banco de Dados'!$B$4:$J$50,6,FALSE)*(1-(PRINCIPAL!$O$63/100)),VLOOKUP($BG$165,'Banco de Dados'!$B$4:$J$50,6,FALSE)))))))))),"")</f>
        <v/>
      </c>
      <c r="BG190" s="29" t="str">
        <f>IFERROR(BF190*(IFERROR(VLOOKUP($BG$165,'Banco de Dados'!$B$4:$J$50,4,FALSE),"ERRO")),"")</f>
        <v/>
      </c>
      <c r="BH190" s="29" t="str">
        <f t="shared" si="114"/>
        <v/>
      </c>
      <c r="BI190" s="103" t="str">
        <f>IFERROR(BH190*(C190*(PRINCIPAL!$G$63/100))*0.47*(44/12),"")</f>
        <v/>
      </c>
      <c r="BJ190" s="102" t="str">
        <f t="shared" si="99"/>
        <v/>
      </c>
    </row>
    <row r="191" spans="2:62" ht="12.75" customHeight="1" x14ac:dyDescent="0.3">
      <c r="B191" s="326">
        <f t="shared" si="100"/>
        <v>2044</v>
      </c>
      <c r="C191" s="340"/>
      <c r="D191" s="1"/>
      <c r="E191" s="116">
        <v>24</v>
      </c>
      <c r="F191" s="24" t="str">
        <f>IFERROR(VLOOKUP($G$165,'Banco de Dados'!$B$4:$J$50,6,FALSE),"")</f>
        <v/>
      </c>
      <c r="G191" s="25" t="str">
        <f>IFERROR(F191*(IFERROR(VLOOKUP($G$165,'Banco de Dados'!$B$4:$J$50,4,FALSE),"ERRO")),"")</f>
        <v/>
      </c>
      <c r="H191" s="25" t="str">
        <f t="shared" si="101"/>
        <v/>
      </c>
      <c r="I191" s="103" t="str">
        <f t="shared" si="102"/>
        <v/>
      </c>
      <c r="J191" s="117" t="str">
        <f t="shared" si="103"/>
        <v/>
      </c>
      <c r="K191" s="1"/>
      <c r="L191" s="91">
        <v>24</v>
      </c>
      <c r="M191" s="24" t="str">
        <f>IFERROR(IF(AND(PRINCIPAL!$H$54&lt;&gt;"",OR(L191=PRINCIPAL!$I$54,L191=PRINCIPAL!$I$54+PRINCIPAL!$I$54,L191=PRINCIPAL!$I$54+PRINCIPAL!$I$54+PRINCIPAL!$I$54)),0,IF(AND(PRINCIPAL!$H$54&lt;&gt;"",L191=PRINCIPAL!$J$54),VLOOKUP($N$165,'Banco de Dados'!$B$4:$J$50,8,FALSE)*PRINCIPAL!$H$54*(1-(PRINCIPAL!$K$54/100)),IF(AND(PRINCIPAL!$H$54&lt;&gt;"",L191=PRINCIPAL!$L$54),VLOOKUP($N$165,'Banco de Dados'!$B$4:$J$50,8,FALSE)*PRINCIPAL!$H$54*(1-(PRINCIPAL!$M$54/100)),IF(AND(PRINCIPAL!$H$54&lt;&gt;"",L191=PRINCIPAL!$N$54),VLOOKUP($N$165,'Banco de Dados'!$B$4:$J$50,8,FALSE)*PRINCIPAL!$H$54*(1-(PRINCIPAL!$O$54/100)),IF(PRINCIPAL!$H$54&lt;&gt;"",VLOOKUP($N$165,'Banco de Dados'!$B$4:$J$50,8,FALSE)*PRINCIPAL!$H$54,IF(OR(L191=PRINCIPAL!$I$54,L191=PRINCIPAL!$I$54+PRINCIPAL!$I$54,L191=PRINCIPAL!$I$54+PRINCIPAL!$I$54+PRINCIPAL!$I$54),0,IF(L191=PRINCIPAL!$J$54,VLOOKUP($N$165,'Banco de Dados'!$B$4:$J$50,6,FALSE)*(1-(PRINCIPAL!$K$54/100)),IF(L191=PRINCIPAL!$L$54,VLOOKUP($N$165,'Banco de Dados'!$B$4:$J$50,6,FALSE)*(1-(PRINCIPAL!$M$54/100)),IF(L191=PRINCIPAL!$N$54,VLOOKUP($N$165,'Banco de Dados'!$B$4:$J$50,6,FALSE)*(1-(PRINCIPAL!$O$54/100)),VLOOKUP($N$165,'Banco de Dados'!$B$4:$J$50,6,FALSE)))))))))),"")</f>
        <v/>
      </c>
      <c r="N191" s="25" t="str">
        <f>IFERROR(M191*(IFERROR(VLOOKUP($N$165,'Banco de Dados'!$B$4:$J$50,4,FALSE),"ERRO")),"")</f>
        <v/>
      </c>
      <c r="O191" s="25" t="str">
        <f t="shared" si="104"/>
        <v/>
      </c>
      <c r="P191" s="103" t="str">
        <f>IFERROR(O191*(C191*(PRINCIPAL!$G$54/100))*0.47*(44/12),"")</f>
        <v/>
      </c>
      <c r="Q191" s="107" t="str">
        <f t="shared" si="120"/>
        <v/>
      </c>
      <c r="R191" s="29" t="str">
        <f>IFERROR(IF(AND(PRINCIPAL!$H$55&lt;&gt;"",OR(L191=PRINCIPAL!$I$55,L191=PRINCIPAL!$I$55+PRINCIPAL!$I$55,L191=PRINCIPAL!$I$55+PRINCIPAL!$I$55+PRINCIPAL!$I$55)),0,IF(AND(PRINCIPAL!$H$55&lt;&gt;"",L191=PRINCIPAL!$J$55),VLOOKUP($S$165,'Banco de Dados'!$B$4:$J$50,8,FALSE)*PRINCIPAL!$H$55*(1-(PRINCIPAL!$K$55/100)),IF(AND(PRINCIPAL!$H$55&lt;&gt;"",L191=PRINCIPAL!$L$55),VLOOKUP($S$165,'Banco de Dados'!$B$4:$J$50,8,FALSE)*PRINCIPAL!$H$55*(1-(PRINCIPAL!$M$55/100)),IF(AND(PRINCIPAL!$H$55&lt;&gt;"",L191=PRINCIPAL!$N$55),VLOOKUP($S$165,'Banco de Dados'!$B$4:$J$50,8,FALSE)*PRINCIPAL!$H$55*(1-(PRINCIPAL!$O$55/100)),IF(PRINCIPAL!$H$55&lt;&gt;"",VLOOKUP($S$165,'Banco de Dados'!$B$4:$J$50,8,FALSE)*PRINCIPAL!$H$55,IF(OR(L191=PRINCIPAL!$I$55,L191=PRINCIPAL!$I$55+PRINCIPAL!$I$55,L191=PRINCIPAL!$I$55+PRINCIPAL!$I$55+PRINCIPAL!$I$55),0,IF(L191=PRINCIPAL!$J$55,VLOOKUP($S$165,'Banco de Dados'!$B$4:$J$50,6,FALSE)*(1-(PRINCIPAL!$K$55/100)),IF(L191=PRINCIPAL!$L$55,VLOOKUP($S$165,'Banco de Dados'!$B$4:$J$50,6,FALSE)*(1-(PRINCIPAL!$M$55/100)),IF(L191=PRINCIPAL!$N$55,VLOOKUP($S$165,'Banco de Dados'!$B$4:$J$50,6,FALSE)*(1-(PRINCIPAL!$O$55/100)),VLOOKUP($S$165,'Banco de Dados'!$B$4:$J$50,6,FALSE)))))))))),"")</f>
        <v/>
      </c>
      <c r="S191" s="29" t="str">
        <f>IFERROR(R191*(IFERROR(VLOOKUP($S$165,'Banco de Dados'!$B$4:$J$50,4,FALSE),"ERRO")),"")</f>
        <v/>
      </c>
      <c r="T191" s="29" t="str">
        <f t="shared" si="105"/>
        <v/>
      </c>
      <c r="U191" s="103" t="str">
        <f>IFERROR(T191*(C191*(PRINCIPAL!$G$55/100))*0.47*(44/12),"")</f>
        <v/>
      </c>
      <c r="V191" s="103" t="str">
        <f t="shared" si="121"/>
        <v/>
      </c>
      <c r="W191" s="30" t="str">
        <f>IFERROR(IF(AND(PRINCIPAL!$H$56&lt;&gt;"",OR(L191=PRINCIPAL!$I$56,L191=PRINCIPAL!$I$56+PRINCIPAL!$I$56,L191=PRINCIPAL!$I$56+PRINCIPAL!$I$56+PRINCIPAL!$I$56)),0,IF(AND(PRINCIPAL!$H$56&lt;&gt;"",L191=PRINCIPAL!$J$56),VLOOKUP($X$165,'Banco de Dados'!$B$4:$J$50,8,FALSE)*PRINCIPAL!$H$56*(1-(PRINCIPAL!$K$56/100)),IF(AND(PRINCIPAL!$H$56&lt;&gt;"",L191=PRINCIPAL!$L$56),VLOOKUP($X$165,'Banco de Dados'!$B$4:$J$50,8,FALSE)*PRINCIPAL!$H$56*(1-(PRINCIPAL!$M$56/100)),IF(AND(PRINCIPAL!$H$56&lt;&gt;"",L191=PRINCIPAL!$N$56),VLOOKUP($X$165,'Banco de Dados'!$B$4:$J$50,8,FALSE)*PRINCIPAL!$H$56*(1-(PRINCIPAL!$O$56/100)),IF(PRINCIPAL!$H$56&lt;&gt;"",VLOOKUP($X$165,'Banco de Dados'!$B$4:$J$50,8,FALSE)*PRINCIPAL!$H$56,IF(OR(L191=PRINCIPAL!$I$56,L191=PRINCIPAL!$I$56+PRINCIPAL!$I$56,L191=PRINCIPAL!$I$56+PRINCIPAL!$I$56+PRINCIPAL!$I$56),0,IF(L191=PRINCIPAL!$J$56,VLOOKUP($X$165,'Banco de Dados'!$B$4:$J$50,6,FALSE)*(1-(PRINCIPAL!$K$56/100)),IF(L191=PRINCIPAL!$L$56,VLOOKUP($X$165,'Banco de Dados'!$B$4:$J$50,6,FALSE)*(1-(PRINCIPAL!$M$56/100)),IF(L191=PRINCIPAL!$N$56,VLOOKUP($X$165,'Banco de Dados'!$B$4:$J$50,6,FALSE)*(1-(PRINCIPAL!$O$56/100)),VLOOKUP($X$165,'Banco de Dados'!$B$4:$J$50,6,FALSE)))))))))),"")</f>
        <v/>
      </c>
      <c r="X191" s="29" t="str">
        <f>IFERROR(W191*(IFERROR(VLOOKUP($X$165,'Banco de Dados'!$B$4:$J$50,4,FALSE),"ERRO")),"")</f>
        <v/>
      </c>
      <c r="Y191" s="29" t="str">
        <f t="shared" si="115"/>
        <v/>
      </c>
      <c r="Z191" s="103" t="str">
        <f>IFERROR(Y191*(C191*(PRINCIPAL!$G$56/100))*0.47*(44/12),"")</f>
        <v/>
      </c>
      <c r="AA191" s="111" t="str">
        <f t="shared" si="116"/>
        <v/>
      </c>
      <c r="AB191" s="30" t="str">
        <f>IFERROR(IF(AND(PRINCIPAL!$H$57&lt;&gt;"",OR(L191=PRINCIPAL!$I$57,L191=PRINCIPAL!$I$57+PRINCIPAL!$I$57,L191=PRINCIPAL!$I$57+PRINCIPAL!$I$57+PRINCIPAL!$I$57)),0,IF(AND(PRINCIPAL!$H$57&lt;&gt;"",L191=PRINCIPAL!$J$57),VLOOKUP($AC$165,'Banco de Dados'!$B$4:$J$50,8,FALSE)*PRINCIPAL!$H$57*(1-(PRINCIPAL!$K$57/100)),IF(AND(PRINCIPAL!$H$57&lt;&gt;"",L191=PRINCIPAL!$L$57),VLOOKUP($AC$165,'Banco de Dados'!$B$4:$J$50,8,FALSE)*PRINCIPAL!$H$57*(1-(PRINCIPAL!$M$57/100)),IF(AND(PRINCIPAL!$H$57&lt;&gt;"",L191=PRINCIPAL!$N$57),VLOOKUP($AC$165,'Banco de Dados'!$B$4:$J$50,8,FALSE)*PRINCIPAL!$H$57*(1-(PRINCIPAL!$O$57/100)),IF(PRINCIPAL!$H$57&lt;&gt;"",VLOOKUP($AC$165,'Banco de Dados'!$B$4:$J$50,8,FALSE)*PRINCIPAL!$H$57,IF(OR(L191=PRINCIPAL!$I$57,L191=PRINCIPAL!$I$57+PRINCIPAL!$I$57,L191=PRINCIPAL!$I$57+PRINCIPAL!$I$57+PRINCIPAL!$I$57),0,IF(L191=PRINCIPAL!$J$57,VLOOKUP($AC$165,'Banco de Dados'!$B$4:$J$50,6,FALSE)*(1-(PRINCIPAL!$K$57/100)),IF(L191=PRINCIPAL!$L$57,VLOOKUP($AC$165,'Banco de Dados'!$B$4:$J$50,6,FALSE)*(1-(PRINCIPAL!$M$57/100)),IF(L191=PRINCIPAL!$N$57,VLOOKUP($AC$165,'Banco de Dados'!$B$4:$J$50,6,FALSE)*(1-(PRINCIPAL!$O$57/100)),VLOOKUP($AC$165,'Banco de Dados'!$B$4:$J$50,6,FALSE)))))))))),"")</f>
        <v/>
      </c>
      <c r="AC191" s="29" t="str">
        <f>IFERROR(AB191*(IFERROR(VLOOKUP($AC$165,'Banco de Dados'!$B$4:$J$50,4,FALSE),"ERRO")),"")</f>
        <v/>
      </c>
      <c r="AD191" s="29" t="str">
        <f t="shared" si="106"/>
        <v/>
      </c>
      <c r="AE191" s="103" t="str">
        <f>IFERROR(AD191*(C191*(PRINCIPAL!$G$57/100))*0.47*(44/12),"")</f>
        <v/>
      </c>
      <c r="AF191" s="111" t="str">
        <f t="shared" si="107"/>
        <v/>
      </c>
      <c r="AG191" s="30" t="str">
        <f>IFERROR(IF(AND(PRINCIPAL!$H$58&lt;&gt;"",OR(L191=PRINCIPAL!$I$58,L191=PRINCIPAL!$I$58+PRINCIPAL!$I$58,L191=PRINCIPAL!$I$58+PRINCIPAL!$I$58+PRINCIPAL!$I$58)),0,IF(AND(PRINCIPAL!$H$58&lt;&gt;"",L191=PRINCIPAL!$J$58),VLOOKUP($AH$165,'Banco de Dados'!$B$4:$J$50,8,FALSE)*PRINCIPAL!$H$58*(1-(PRINCIPAL!$K$58/100)),IF(AND(PRINCIPAL!$H$58&lt;&gt;"",L191=PRINCIPAL!$L$58),VLOOKUP($AH$165,'Banco de Dados'!$B$4:$J$50,8,FALSE)*PRINCIPAL!$H$58*(1-(PRINCIPAL!$M$58/100)),IF(AND(PRINCIPAL!$H$58&lt;&gt;"",L191=PRINCIPAL!$N$58),VLOOKUP($AH$165,'Banco de Dados'!$B$4:$J$50,8,FALSE)*PRINCIPAL!$H$58*(1-(PRINCIPAL!$O$58/100)),IF(PRINCIPAL!$H$58&lt;&gt;"",VLOOKUP($AH$165,'Banco de Dados'!$B$4:$J$50,8,FALSE)*PRINCIPAL!$H$58,IF(OR(L191=PRINCIPAL!$I$58,L191=PRINCIPAL!$I$58+PRINCIPAL!$I$58,L191=PRINCIPAL!$I$58+PRINCIPAL!$I$58+PRINCIPAL!$I$58),0,IF(L191=PRINCIPAL!$J$58,VLOOKUP($AH$165,'Banco de Dados'!$B$4:$J$50,6,FALSE)*(1-(PRINCIPAL!$K$58/100)),IF(L191=PRINCIPAL!$L$58,VLOOKUP($AH$165,'Banco de Dados'!$B$4:$J$50,6,FALSE)*(1-(PRINCIPAL!$M$58/100)),IF(L191=PRINCIPAL!$N$58,VLOOKUP($AH$165,'Banco de Dados'!$B$4:$J$50,6,FALSE)*(1-(PRINCIPAL!$O$58/100)),VLOOKUP($AH$165,'Banco de Dados'!$B$4:$J$50,6,FALSE)))))))))),"")</f>
        <v/>
      </c>
      <c r="AH191" s="29" t="str">
        <f>IFERROR(AG191*(IFERROR(VLOOKUP($AH$165,'Banco de Dados'!$B$4:$J$50,4,FALSE),"ERRO")),"")</f>
        <v/>
      </c>
      <c r="AI191" s="29" t="str">
        <f t="shared" si="108"/>
        <v/>
      </c>
      <c r="AJ191" s="103" t="str">
        <f>IFERROR(AI191*(C191*(PRINCIPAL!$G$58/100))*0.47*(44/12),"")</f>
        <v/>
      </c>
      <c r="AK191" s="111" t="str">
        <f t="shared" si="117"/>
        <v/>
      </c>
      <c r="AL191" s="30" t="str">
        <f>IFERROR(IF(AND(PRINCIPAL!$H$59&lt;&gt;"",OR(L191=PRINCIPAL!$I$59,L191=PRINCIPAL!$I$59+PRINCIPAL!$I$59,L191=PRINCIPAL!$I$59+PRINCIPAL!$I$59+PRINCIPAL!$I$59)),0,IF(AND(PRINCIPAL!$H$59&lt;&gt;"",L191=PRINCIPAL!$J$59),VLOOKUP($AM$165,'Banco de Dados'!$B$4:$J$50,8,FALSE)*PRINCIPAL!$H$59*(1-(PRINCIPAL!$K$59/100)),IF(AND(PRINCIPAL!$H$59&lt;&gt;"",L191=PRINCIPAL!$L$59),VLOOKUP($AM$165,'Banco de Dados'!$B$4:$J$50,8,FALSE)*PRINCIPAL!$H$59*(1-(PRINCIPAL!$M$59/100)),IF(AND(PRINCIPAL!$H$59&lt;&gt;"",L191=PRINCIPAL!$N$59),VLOOKUP($AM$165,'Banco de Dados'!$B$4:$J$50,8,FALSE)*PRINCIPAL!$H$59*(1-(PRINCIPAL!$O$59/100)),IF(PRINCIPAL!$H$59&lt;&gt;"",VLOOKUP($AM$165,'Banco de Dados'!$B$4:$J$50,8,FALSE)*PRINCIPAL!$H$59,IF(OR(L191=PRINCIPAL!$I$59,L191=PRINCIPAL!$I$59+PRINCIPAL!$I$59,L191=PRINCIPAL!$I$59+PRINCIPAL!$I$59+PRINCIPAL!$I$59),0,IF(L191=PRINCIPAL!$J$59,VLOOKUP($AM$165,'Banco de Dados'!$B$4:$J$50,6,FALSE)*(1-(PRINCIPAL!$K$59/100)),IF(L191=PRINCIPAL!$L$59,VLOOKUP($AM$165,'Banco de Dados'!$B$4:$J$50,6,FALSE)*(1-(PRINCIPAL!$M$59/100)),IF(L191=PRINCIPAL!$N$59,VLOOKUP($AM$165,'Banco de Dados'!$B$4:$J$50,6,FALSE)*(1-(PRINCIPAL!$O$59/100)),VLOOKUP($AM$165,'Banco de Dados'!$B$4:$J$50,6,FALSE)))))))))),"")</f>
        <v/>
      </c>
      <c r="AM191" s="29" t="str">
        <f>IFERROR(AL191*(IFERROR(VLOOKUP($AM$165,'Banco de Dados'!$B$4:$J$50,4,FALSE),"ERRO")),"")</f>
        <v/>
      </c>
      <c r="AN191" s="29" t="str">
        <f t="shared" si="109"/>
        <v/>
      </c>
      <c r="AO191" s="103" t="str">
        <f>IFERROR(AN191*(C191*(PRINCIPAL!$G$59/100))*0.47*(44/12),"")</f>
        <v/>
      </c>
      <c r="AP191" s="111" t="str">
        <f t="shared" si="110"/>
        <v/>
      </c>
      <c r="AQ191" s="30" t="str">
        <f>IFERROR(IF(AND(PRINCIPAL!$H$60&lt;&gt;"",OR(L191=PRINCIPAL!$I$60,L191=PRINCIPAL!$I$60+PRINCIPAL!$I$60,L191=PRINCIPAL!$I$60+PRINCIPAL!$I$60+PRINCIPAL!$I$60)),0,IF(AND(PRINCIPAL!$H$60&lt;&gt;"",L191=PRINCIPAL!$J$60),VLOOKUP($AR$165,'Banco de Dados'!$B$4:$J$50,8,FALSE)*PRINCIPAL!$H$60*(1-(PRINCIPAL!$K$60/100)),IF(AND(PRINCIPAL!$H$60&lt;&gt;"",L191=PRINCIPAL!$L$60),VLOOKUP($AR$165,'Banco de Dados'!$B$4:$J$50,8,FALSE)*PRINCIPAL!$H$60*(1-(PRINCIPAL!$M$60/100)),IF(AND(PRINCIPAL!$H$60&lt;&gt;"",L191=PRINCIPAL!$N$60),VLOOKUP($AR$165,'Banco de Dados'!$B$4:$J$50,8,FALSE)*PRINCIPAL!$H$60*(1-(PRINCIPAL!$O$60/100)),IF(PRINCIPAL!$H$60&lt;&gt;"",VLOOKUP($AR$165,'Banco de Dados'!$B$4:$J$50,8,FALSE)*PRINCIPAL!$H$60,IF(OR(L191=PRINCIPAL!$I$60,L191=PRINCIPAL!$I$60+PRINCIPAL!$I$60,L191=PRINCIPAL!$I$60+PRINCIPAL!$I$60+PRINCIPAL!$I$60),0,IF(L191=PRINCIPAL!$J$60,VLOOKUP($AR$165,'Banco de Dados'!$B$4:$J$50,6,FALSE)*(1-(PRINCIPAL!$K$60/100)),IF(L191=PRINCIPAL!$L$60,VLOOKUP($AR$165,'Banco de Dados'!$B$4:$J$50,6,FALSE)*(1-(PRINCIPAL!$M$60/100)),IF(L191=PRINCIPAL!$N$60,VLOOKUP($AR$165,'Banco de Dados'!$B$4:$J$50,6,FALSE)*(1-(PRINCIPAL!$O$60/100)),VLOOKUP($AR$165,'Banco de Dados'!$B$4:$J$50,6,FALSE)))))))))),"")</f>
        <v/>
      </c>
      <c r="AR191" s="29" t="str">
        <f>IFERROR(AQ191*(IFERROR(VLOOKUP($AR$165,'Banco de Dados'!$B$4:$J$50,4,FALSE),"ERRO")),"")</f>
        <v/>
      </c>
      <c r="AS191" s="29" t="str">
        <f t="shared" si="111"/>
        <v/>
      </c>
      <c r="AT191" s="103" t="str">
        <f>IFERROR(AS191*(C191*(PRINCIPAL!$G$60/100))*0.47*(44/12),"")</f>
        <v/>
      </c>
      <c r="AU191" s="111" t="str">
        <f t="shared" si="112"/>
        <v/>
      </c>
      <c r="AV191" s="30" t="str">
        <f>IFERROR(IF(AND(PRINCIPAL!$H$61&lt;&gt;"",OR(L191=PRINCIPAL!$I$61,L191=PRINCIPAL!$I$61+PRINCIPAL!$I$61,L191=PRINCIPAL!$I$61+PRINCIPAL!$I$61+PRINCIPAL!$I$61)),0,IF(AND(PRINCIPAL!$H$61&lt;&gt;"",L191=PRINCIPAL!$J$61),VLOOKUP($AW$165,'Banco de Dados'!$B$4:$J$50,8,FALSE)*PRINCIPAL!$H$61*(1-(PRINCIPAL!$K$61/100)),IF(AND(PRINCIPAL!$H$61&lt;&gt;"",L191=PRINCIPAL!$L$61),VLOOKUP($AW$165,'Banco de Dados'!$B$4:$J$50,8,FALSE)*PRINCIPAL!$H$61*(1-(PRINCIPAL!$M$61/100)),IF(AND(PRINCIPAL!$H$61&lt;&gt;"",L191=PRINCIPAL!$N$61),VLOOKUP($AW$165,'Banco de Dados'!$B$4:$J$50,8,FALSE)*PRINCIPAL!$H$61*(1-(PRINCIPAL!$O$61/100)),IF(PRINCIPAL!$H$61&lt;&gt;"",VLOOKUP($AW$165,'Banco de Dados'!$B$4:$J$50,8,FALSE)*PRINCIPAL!$H$61,IF(OR(L191=PRINCIPAL!$I$61,L191=PRINCIPAL!$I$61+PRINCIPAL!$I$61,L191=PRINCIPAL!$I$61+PRINCIPAL!$I$61+PRINCIPAL!$I$61),0,IF(L191=PRINCIPAL!$J$61,VLOOKUP($AW$165,'Banco de Dados'!$B$4:$J$50,6,FALSE)*(1-(PRINCIPAL!$K$61/100)),IF(L191=PRINCIPAL!$L$61,VLOOKUP($AW$165,'Banco de Dados'!$B$4:$J$50,6,FALSE)*(1-(PRINCIPAL!$M$61/100)),IF(L191=PRINCIPAL!$N$61,VLOOKUP($AW$165,'Banco de Dados'!$B$4:$J$50,6,FALSE)*(1-(PRINCIPAL!$O$61/100)),VLOOKUP($AW$165,'Banco de Dados'!$B$4:$J$50,6,FALSE)))))))))),"")</f>
        <v/>
      </c>
      <c r="AW191" s="29" t="str">
        <f>IFERROR(AV191*(IFERROR(VLOOKUP($AW$165,'Banco de Dados'!$B$4:$J$50,4,FALSE),"ERRO")),"")</f>
        <v/>
      </c>
      <c r="AX191" s="29" t="str">
        <f t="shared" si="113"/>
        <v/>
      </c>
      <c r="AY191" s="103" t="str">
        <f>IFERROR(AX191*(C191*(PRINCIPAL!$G$61/100))*0.47*(44/12),"")</f>
        <v/>
      </c>
      <c r="AZ191" s="111" t="str">
        <f t="shared" si="118"/>
        <v/>
      </c>
      <c r="BA191" s="30" t="str">
        <f>IFERROR(IF(AND(PRINCIPAL!$H$62&lt;&gt;"",OR(L191=PRINCIPAL!$I$62,L191=PRINCIPAL!$I$62+PRINCIPAL!$I$62,L191=PRINCIPAL!$I$62+PRINCIPAL!$I$62+PRINCIPAL!$I$62)),0,IF(AND(PRINCIPAL!$H$62&lt;&gt;"",L191=PRINCIPAL!$J$62),VLOOKUP($BB$165,'Banco de Dados'!$B$4:$J$50,8,FALSE)*PRINCIPAL!$H$62*(1-(PRINCIPAL!$K$62/100)),IF(AND(PRINCIPAL!$H$62&lt;&gt;"",L191=PRINCIPAL!$L$62),VLOOKUP($BB$165,'Banco de Dados'!$B$4:$J$50,8,FALSE)*PRINCIPAL!$H$62*(1-(PRINCIPAL!$M$62/100)),IF(AND(PRINCIPAL!$H$62&lt;&gt;"",L191=PRINCIPAL!$N$62),VLOOKUP($BB$165,'Banco de Dados'!$B$4:$J$50,8,FALSE)*PRINCIPAL!$H$62*(1-(PRINCIPAL!$O$62/100)),IF(PRINCIPAL!$H$62&lt;&gt;"",VLOOKUP($BB$165,'Banco de Dados'!$B$4:$J$50,8,FALSE)*PRINCIPAL!$H$62,IF(OR(L191=PRINCIPAL!$I$62,L191=PRINCIPAL!$I$62+PRINCIPAL!$I$62,L191=PRINCIPAL!$I$62+PRINCIPAL!$I$62+PRINCIPAL!$I$62),0,IF(L191=PRINCIPAL!$J$62,VLOOKUP($BB$165,'Banco de Dados'!$B$4:$J$50,6,FALSE)*(1-(PRINCIPAL!$K$62/100)),IF(L191=PRINCIPAL!$L$62,VLOOKUP($BB$165,'Banco de Dados'!$B$4:$J$50,6,FALSE)*(1-(PRINCIPAL!$M$62/100)),IF(L191=PRINCIPAL!$N$62,VLOOKUP($BB$165,'Banco de Dados'!$B$4:$J$50,6,FALSE)*(1-(PRINCIPAL!$O$62/100)),VLOOKUP($BB$165,'Banco de Dados'!$B$4:$J$50,6,FALSE)))))))))),"")</f>
        <v/>
      </c>
      <c r="BB191" s="29" t="str">
        <f>IFERROR(BA191*(IFERROR(VLOOKUP($BB$165,'Banco de Dados'!$B$4:$J$50,4,FALSE),"ERRO")),"")</f>
        <v/>
      </c>
      <c r="BC191" s="29" t="str">
        <f t="shared" si="119"/>
        <v/>
      </c>
      <c r="BD191" s="103" t="str">
        <f>IFERROR(BC191*(C191*(PRINCIPAL!$G$62/100))*0.47*(44/12),"")</f>
        <v/>
      </c>
      <c r="BE191" s="111" t="str">
        <f t="shared" si="98"/>
        <v/>
      </c>
      <c r="BF191" s="30" t="str">
        <f>IFERROR(IF(AND(PRINCIPAL!$H$63&lt;&gt;"",OR(L191=PRINCIPAL!$I$63,L191=PRINCIPAL!$I$63+PRINCIPAL!$I$63,L191=PRINCIPAL!$I$63+PRINCIPAL!$I$63+PRINCIPAL!$I$63)),0,IF(AND(PRINCIPAL!$H$63&lt;&gt;"",L191=PRINCIPAL!$J$63),VLOOKUP($BG$165,'Banco de Dados'!$B$4:$J$50,8,FALSE)*PRINCIPAL!$H$63*(1-(PRINCIPAL!$K$63/100)),IF(AND(PRINCIPAL!$H$63&lt;&gt;"",L191=PRINCIPAL!$L$63),VLOOKUP($BG$165,'Banco de Dados'!$B$4:$J$50,8,FALSE)*PRINCIPAL!$H$63*(1-(PRINCIPAL!$M$63/100)),IF(AND(PRINCIPAL!$H$63&lt;&gt;"",L191=PRINCIPAL!$N$63),VLOOKUP($BG$165,'Banco de Dados'!$B$4:$J$50,8,FALSE)*PRINCIPAL!$H$63*(1-(PRINCIPAL!$O$63/100)),IF(PRINCIPAL!$H$63&lt;&gt;"",VLOOKUP($BG$165,'Banco de Dados'!$B$4:$J$50,8,FALSE)*PRINCIPAL!$H$63,IF(OR(L191=PRINCIPAL!$I$63,L191=PRINCIPAL!$I$63+PRINCIPAL!$I$63,L191=PRINCIPAL!$I$63+PRINCIPAL!$I$63+PRINCIPAL!$I$63),0,IF(L191=PRINCIPAL!$J$63,VLOOKUP($BG$165,'Banco de Dados'!$B$4:$J$50,6,FALSE)*(1-(PRINCIPAL!$K$63/100)),IF(L191=PRINCIPAL!$L$63,VLOOKUP($BG$165,'Banco de Dados'!$B$4:$J$50,6,FALSE)*(1-(PRINCIPAL!$M$63/100)),IF(L191=PRINCIPAL!$N$63,VLOOKUP($BG$165,'Banco de Dados'!$B$4:$J$50,6,FALSE)*(1-(PRINCIPAL!$O$63/100)),VLOOKUP($BG$165,'Banco de Dados'!$B$4:$J$50,6,FALSE)))))))))),"")</f>
        <v/>
      </c>
      <c r="BG191" s="29" t="str">
        <f>IFERROR(BF191*(IFERROR(VLOOKUP($BG$165,'Banco de Dados'!$B$4:$J$50,4,FALSE),"ERRO")),"")</f>
        <v/>
      </c>
      <c r="BH191" s="29" t="str">
        <f t="shared" si="114"/>
        <v/>
      </c>
      <c r="BI191" s="103" t="str">
        <f>IFERROR(BH191*(C191*(PRINCIPAL!$G$63/100))*0.47*(44/12),"")</f>
        <v/>
      </c>
      <c r="BJ191" s="102" t="str">
        <f t="shared" si="99"/>
        <v/>
      </c>
    </row>
    <row r="192" spans="2:62" ht="12.75" customHeight="1" x14ac:dyDescent="0.3">
      <c r="B192" s="326">
        <f t="shared" si="100"/>
        <v>2045</v>
      </c>
      <c r="C192" s="340"/>
      <c r="D192" s="1"/>
      <c r="E192" s="116">
        <v>25</v>
      </c>
      <c r="F192" s="24" t="str">
        <f>IFERROR(VLOOKUP($G$165,'Banco de Dados'!$B$4:$J$50,6,FALSE),"")</f>
        <v/>
      </c>
      <c r="G192" s="25" t="str">
        <f>IFERROR(F192*(IFERROR(VLOOKUP($G$165,'Banco de Dados'!$B$4:$J$50,4,FALSE),"ERRO")),"")</f>
        <v/>
      </c>
      <c r="H192" s="25" t="str">
        <f t="shared" si="101"/>
        <v/>
      </c>
      <c r="I192" s="103" t="str">
        <f t="shared" si="102"/>
        <v/>
      </c>
      <c r="J192" s="117" t="str">
        <f t="shared" si="103"/>
        <v/>
      </c>
      <c r="K192" s="1"/>
      <c r="L192" s="91">
        <v>25</v>
      </c>
      <c r="M192" s="24" t="str">
        <f>IFERROR(IF(AND(PRINCIPAL!$H$54&lt;&gt;"",OR(L192=PRINCIPAL!$I$54,L192=PRINCIPAL!$I$54+PRINCIPAL!$I$54,L192=PRINCIPAL!$I$54+PRINCIPAL!$I$54+PRINCIPAL!$I$54)),0,IF(AND(PRINCIPAL!$H$54&lt;&gt;"",L192=PRINCIPAL!$J$54),VLOOKUP($N$165,'Banco de Dados'!$B$4:$J$50,8,FALSE)*PRINCIPAL!$H$54*(1-(PRINCIPAL!$K$54/100)),IF(AND(PRINCIPAL!$H$54&lt;&gt;"",L192=PRINCIPAL!$L$54),VLOOKUP($N$165,'Banco de Dados'!$B$4:$J$50,8,FALSE)*PRINCIPAL!$H$54*(1-(PRINCIPAL!$M$54/100)),IF(AND(PRINCIPAL!$H$54&lt;&gt;"",L192=PRINCIPAL!$N$54),VLOOKUP($N$165,'Banco de Dados'!$B$4:$J$50,8,FALSE)*PRINCIPAL!$H$54*(1-(PRINCIPAL!$O$54/100)),IF(PRINCIPAL!$H$54&lt;&gt;"",VLOOKUP($N$165,'Banco de Dados'!$B$4:$J$50,8,FALSE)*PRINCIPAL!$H$54,IF(OR(L192=PRINCIPAL!$I$54,L192=PRINCIPAL!$I$54+PRINCIPAL!$I$54,L192=PRINCIPAL!$I$54+PRINCIPAL!$I$54+PRINCIPAL!$I$54),0,IF(L192=PRINCIPAL!$J$54,VLOOKUP($N$165,'Banco de Dados'!$B$4:$J$50,6,FALSE)*(1-(PRINCIPAL!$K$54/100)),IF(L192=PRINCIPAL!$L$54,VLOOKUP($N$165,'Banco de Dados'!$B$4:$J$50,6,FALSE)*(1-(PRINCIPAL!$M$54/100)),IF(L192=PRINCIPAL!$N$54,VLOOKUP($N$165,'Banco de Dados'!$B$4:$J$50,6,FALSE)*(1-(PRINCIPAL!$O$54/100)),VLOOKUP($N$165,'Banco de Dados'!$B$4:$J$50,6,FALSE)))))))))),"")</f>
        <v/>
      </c>
      <c r="N192" s="25" t="str">
        <f>IFERROR(M192*(IFERROR(VLOOKUP($N$165,'Banco de Dados'!$B$4:$J$50,4,FALSE),"ERRO")),"")</f>
        <v/>
      </c>
      <c r="O192" s="25" t="str">
        <f t="shared" si="104"/>
        <v/>
      </c>
      <c r="P192" s="103" t="str">
        <f>IFERROR(O192*(C192*(PRINCIPAL!$G$54/100))*0.47*(44/12),"")</f>
        <v/>
      </c>
      <c r="Q192" s="107" t="str">
        <f t="shared" si="120"/>
        <v/>
      </c>
      <c r="R192" s="29" t="str">
        <f>IFERROR(IF(AND(PRINCIPAL!$H$55&lt;&gt;"",OR(L192=PRINCIPAL!$I$55,L192=PRINCIPAL!$I$55+PRINCIPAL!$I$55,L192=PRINCIPAL!$I$55+PRINCIPAL!$I$55+PRINCIPAL!$I$55)),0,IF(AND(PRINCIPAL!$H$55&lt;&gt;"",L192=PRINCIPAL!$J$55),VLOOKUP($S$165,'Banco de Dados'!$B$4:$J$50,8,FALSE)*PRINCIPAL!$H$55*(1-(PRINCIPAL!$K$55/100)),IF(AND(PRINCIPAL!$H$55&lt;&gt;"",L192=PRINCIPAL!$L$55),VLOOKUP($S$165,'Banco de Dados'!$B$4:$J$50,8,FALSE)*PRINCIPAL!$H$55*(1-(PRINCIPAL!$M$55/100)),IF(AND(PRINCIPAL!$H$55&lt;&gt;"",L192=PRINCIPAL!$N$55),VLOOKUP($S$165,'Banco de Dados'!$B$4:$J$50,8,FALSE)*PRINCIPAL!$H$55*(1-(PRINCIPAL!$O$55/100)),IF(PRINCIPAL!$H$55&lt;&gt;"",VLOOKUP($S$165,'Banco de Dados'!$B$4:$J$50,8,FALSE)*PRINCIPAL!$H$55,IF(OR(L192=PRINCIPAL!$I$55,L192=PRINCIPAL!$I$55+PRINCIPAL!$I$55,L192=PRINCIPAL!$I$55+PRINCIPAL!$I$55+PRINCIPAL!$I$55),0,IF(L192=PRINCIPAL!$J$55,VLOOKUP($S$165,'Banco de Dados'!$B$4:$J$50,6,FALSE)*(1-(PRINCIPAL!$K$55/100)),IF(L192=PRINCIPAL!$L$55,VLOOKUP($S$165,'Banco de Dados'!$B$4:$J$50,6,FALSE)*(1-(PRINCIPAL!$M$55/100)),IF(L192=PRINCIPAL!$N$55,VLOOKUP($S$165,'Banco de Dados'!$B$4:$J$50,6,FALSE)*(1-(PRINCIPAL!$O$55/100)),VLOOKUP($S$165,'Banco de Dados'!$B$4:$J$50,6,FALSE)))))))))),"")</f>
        <v/>
      </c>
      <c r="S192" s="29" t="str">
        <f>IFERROR(R192*(IFERROR(VLOOKUP($S$165,'Banco de Dados'!$B$4:$J$50,4,FALSE),"ERRO")),"")</f>
        <v/>
      </c>
      <c r="T192" s="29" t="str">
        <f t="shared" si="105"/>
        <v/>
      </c>
      <c r="U192" s="103" t="str">
        <f>IFERROR(T192*(C192*(PRINCIPAL!$G$55/100))*0.47*(44/12),"")</f>
        <v/>
      </c>
      <c r="V192" s="103" t="str">
        <f t="shared" si="121"/>
        <v/>
      </c>
      <c r="W192" s="30" t="str">
        <f>IFERROR(IF(AND(PRINCIPAL!$H$56&lt;&gt;"",OR(L192=PRINCIPAL!$I$56,L192=PRINCIPAL!$I$56+PRINCIPAL!$I$56,L192=PRINCIPAL!$I$56+PRINCIPAL!$I$56+PRINCIPAL!$I$56)),0,IF(AND(PRINCIPAL!$H$56&lt;&gt;"",L192=PRINCIPAL!$J$56),VLOOKUP($X$165,'Banco de Dados'!$B$4:$J$50,8,FALSE)*PRINCIPAL!$H$56*(1-(PRINCIPAL!$K$56/100)),IF(AND(PRINCIPAL!$H$56&lt;&gt;"",L192=PRINCIPAL!$L$56),VLOOKUP($X$165,'Banco de Dados'!$B$4:$J$50,8,FALSE)*PRINCIPAL!$H$56*(1-(PRINCIPAL!$M$56/100)),IF(AND(PRINCIPAL!$H$56&lt;&gt;"",L192=PRINCIPAL!$N$56),VLOOKUP($X$165,'Banco de Dados'!$B$4:$J$50,8,FALSE)*PRINCIPAL!$H$56*(1-(PRINCIPAL!$O$56/100)),IF(PRINCIPAL!$H$56&lt;&gt;"",VLOOKUP($X$165,'Banco de Dados'!$B$4:$J$50,8,FALSE)*PRINCIPAL!$H$56,IF(OR(L192=PRINCIPAL!$I$56,L192=PRINCIPAL!$I$56+PRINCIPAL!$I$56,L192=PRINCIPAL!$I$56+PRINCIPAL!$I$56+PRINCIPAL!$I$56),0,IF(L192=PRINCIPAL!$J$56,VLOOKUP($X$165,'Banco de Dados'!$B$4:$J$50,6,FALSE)*(1-(PRINCIPAL!$K$56/100)),IF(L192=PRINCIPAL!$L$56,VLOOKUP($X$165,'Banco de Dados'!$B$4:$J$50,6,FALSE)*(1-(PRINCIPAL!$M$56/100)),IF(L192=PRINCIPAL!$N$56,VLOOKUP($X$165,'Banco de Dados'!$B$4:$J$50,6,FALSE)*(1-(PRINCIPAL!$O$56/100)),VLOOKUP($X$165,'Banco de Dados'!$B$4:$J$50,6,FALSE)))))))))),"")</f>
        <v/>
      </c>
      <c r="X192" s="29" t="str">
        <f>IFERROR(W192*(IFERROR(VLOOKUP($X$165,'Banco de Dados'!$B$4:$J$50,4,FALSE),"ERRO")),"")</f>
        <v/>
      </c>
      <c r="Y192" s="29" t="str">
        <f t="shared" si="115"/>
        <v/>
      </c>
      <c r="Z192" s="103" t="str">
        <f>IFERROR(Y192*(C192*(PRINCIPAL!$G$56/100))*0.47*(44/12),"")</f>
        <v/>
      </c>
      <c r="AA192" s="111" t="str">
        <f t="shared" si="116"/>
        <v/>
      </c>
      <c r="AB192" s="30" t="str">
        <f>IFERROR(IF(AND(PRINCIPAL!$H$57&lt;&gt;"",OR(L192=PRINCIPAL!$I$57,L192=PRINCIPAL!$I$57+PRINCIPAL!$I$57,L192=PRINCIPAL!$I$57+PRINCIPAL!$I$57+PRINCIPAL!$I$57)),0,IF(AND(PRINCIPAL!$H$57&lt;&gt;"",L192=PRINCIPAL!$J$57),VLOOKUP($AC$165,'Banco de Dados'!$B$4:$J$50,8,FALSE)*PRINCIPAL!$H$57*(1-(PRINCIPAL!$K$57/100)),IF(AND(PRINCIPAL!$H$57&lt;&gt;"",L192=PRINCIPAL!$L$57),VLOOKUP($AC$165,'Banco de Dados'!$B$4:$J$50,8,FALSE)*PRINCIPAL!$H$57*(1-(PRINCIPAL!$M$57/100)),IF(AND(PRINCIPAL!$H$57&lt;&gt;"",L192=PRINCIPAL!$N$57),VLOOKUP($AC$165,'Banco de Dados'!$B$4:$J$50,8,FALSE)*PRINCIPAL!$H$57*(1-(PRINCIPAL!$O$57/100)),IF(PRINCIPAL!$H$57&lt;&gt;"",VLOOKUP($AC$165,'Banco de Dados'!$B$4:$J$50,8,FALSE)*PRINCIPAL!$H$57,IF(OR(L192=PRINCIPAL!$I$57,L192=PRINCIPAL!$I$57+PRINCIPAL!$I$57,L192=PRINCIPAL!$I$57+PRINCIPAL!$I$57+PRINCIPAL!$I$57),0,IF(L192=PRINCIPAL!$J$57,VLOOKUP($AC$165,'Banco de Dados'!$B$4:$J$50,6,FALSE)*(1-(PRINCIPAL!$K$57/100)),IF(L192=PRINCIPAL!$L$57,VLOOKUP($AC$165,'Banco de Dados'!$B$4:$J$50,6,FALSE)*(1-(PRINCIPAL!$M$57/100)),IF(L192=PRINCIPAL!$N$57,VLOOKUP($AC$165,'Banco de Dados'!$B$4:$J$50,6,FALSE)*(1-(PRINCIPAL!$O$57/100)),VLOOKUP($AC$165,'Banco de Dados'!$B$4:$J$50,6,FALSE)))))))))),"")</f>
        <v/>
      </c>
      <c r="AC192" s="29" t="str">
        <f>IFERROR(AB192*(IFERROR(VLOOKUP($AC$165,'Banco de Dados'!$B$4:$J$50,4,FALSE),"ERRO")),"")</f>
        <v/>
      </c>
      <c r="AD192" s="29" t="str">
        <f t="shared" si="106"/>
        <v/>
      </c>
      <c r="AE192" s="103" t="str">
        <f>IFERROR(AD192*(C192*(PRINCIPAL!$G$57/100))*0.47*(44/12),"")</f>
        <v/>
      </c>
      <c r="AF192" s="111" t="str">
        <f t="shared" si="107"/>
        <v/>
      </c>
      <c r="AG192" s="30" t="str">
        <f>IFERROR(IF(AND(PRINCIPAL!$H$58&lt;&gt;"",OR(L192=PRINCIPAL!$I$58,L192=PRINCIPAL!$I$58+PRINCIPAL!$I$58,L192=PRINCIPAL!$I$58+PRINCIPAL!$I$58+PRINCIPAL!$I$58)),0,IF(AND(PRINCIPAL!$H$58&lt;&gt;"",L192=PRINCIPAL!$J$58),VLOOKUP($AH$165,'Banco de Dados'!$B$4:$J$50,8,FALSE)*PRINCIPAL!$H$58*(1-(PRINCIPAL!$K$58/100)),IF(AND(PRINCIPAL!$H$58&lt;&gt;"",L192=PRINCIPAL!$L$58),VLOOKUP($AH$165,'Banco de Dados'!$B$4:$J$50,8,FALSE)*PRINCIPAL!$H$58*(1-(PRINCIPAL!$M$58/100)),IF(AND(PRINCIPAL!$H$58&lt;&gt;"",L192=PRINCIPAL!$N$58),VLOOKUP($AH$165,'Banco de Dados'!$B$4:$J$50,8,FALSE)*PRINCIPAL!$H$58*(1-(PRINCIPAL!$O$58/100)),IF(PRINCIPAL!$H$58&lt;&gt;"",VLOOKUP($AH$165,'Banco de Dados'!$B$4:$J$50,8,FALSE)*PRINCIPAL!$H$58,IF(OR(L192=PRINCIPAL!$I$58,L192=PRINCIPAL!$I$58+PRINCIPAL!$I$58,L192=PRINCIPAL!$I$58+PRINCIPAL!$I$58+PRINCIPAL!$I$58),0,IF(L192=PRINCIPAL!$J$58,VLOOKUP($AH$165,'Banco de Dados'!$B$4:$J$50,6,FALSE)*(1-(PRINCIPAL!$K$58/100)),IF(L192=PRINCIPAL!$L$58,VLOOKUP($AH$165,'Banco de Dados'!$B$4:$J$50,6,FALSE)*(1-(PRINCIPAL!$M$58/100)),IF(L192=PRINCIPAL!$N$58,VLOOKUP($AH$165,'Banco de Dados'!$B$4:$J$50,6,FALSE)*(1-(PRINCIPAL!$O$58/100)),VLOOKUP($AH$165,'Banco de Dados'!$B$4:$J$50,6,FALSE)))))))))),"")</f>
        <v/>
      </c>
      <c r="AH192" s="29" t="str">
        <f>IFERROR(AG192*(IFERROR(VLOOKUP($AH$165,'Banco de Dados'!$B$4:$J$50,4,FALSE),"ERRO")),"")</f>
        <v/>
      </c>
      <c r="AI192" s="29" t="str">
        <f t="shared" si="108"/>
        <v/>
      </c>
      <c r="AJ192" s="103" t="str">
        <f>IFERROR(AI192*(C192*(PRINCIPAL!$G$58/100))*0.47*(44/12),"")</f>
        <v/>
      </c>
      <c r="AK192" s="111" t="str">
        <f t="shared" si="117"/>
        <v/>
      </c>
      <c r="AL192" s="30" t="str">
        <f>IFERROR(IF(AND(PRINCIPAL!$H$59&lt;&gt;"",OR(L192=PRINCIPAL!$I$59,L192=PRINCIPAL!$I$59+PRINCIPAL!$I$59,L192=PRINCIPAL!$I$59+PRINCIPAL!$I$59+PRINCIPAL!$I$59)),0,IF(AND(PRINCIPAL!$H$59&lt;&gt;"",L192=PRINCIPAL!$J$59),VLOOKUP($AM$165,'Banco de Dados'!$B$4:$J$50,8,FALSE)*PRINCIPAL!$H$59*(1-(PRINCIPAL!$K$59/100)),IF(AND(PRINCIPAL!$H$59&lt;&gt;"",L192=PRINCIPAL!$L$59),VLOOKUP($AM$165,'Banco de Dados'!$B$4:$J$50,8,FALSE)*PRINCIPAL!$H$59*(1-(PRINCIPAL!$M$59/100)),IF(AND(PRINCIPAL!$H$59&lt;&gt;"",L192=PRINCIPAL!$N$59),VLOOKUP($AM$165,'Banco de Dados'!$B$4:$J$50,8,FALSE)*PRINCIPAL!$H$59*(1-(PRINCIPAL!$O$59/100)),IF(PRINCIPAL!$H$59&lt;&gt;"",VLOOKUP($AM$165,'Banco de Dados'!$B$4:$J$50,8,FALSE)*PRINCIPAL!$H$59,IF(OR(L192=PRINCIPAL!$I$59,L192=PRINCIPAL!$I$59+PRINCIPAL!$I$59,L192=PRINCIPAL!$I$59+PRINCIPAL!$I$59+PRINCIPAL!$I$59),0,IF(L192=PRINCIPAL!$J$59,VLOOKUP($AM$165,'Banco de Dados'!$B$4:$J$50,6,FALSE)*(1-(PRINCIPAL!$K$59/100)),IF(L192=PRINCIPAL!$L$59,VLOOKUP($AM$165,'Banco de Dados'!$B$4:$J$50,6,FALSE)*(1-(PRINCIPAL!$M$59/100)),IF(L192=PRINCIPAL!$N$59,VLOOKUP($AM$165,'Banco de Dados'!$B$4:$J$50,6,FALSE)*(1-(PRINCIPAL!$O$59/100)),VLOOKUP($AM$165,'Banco de Dados'!$B$4:$J$50,6,FALSE)))))))))),"")</f>
        <v/>
      </c>
      <c r="AM192" s="29" t="str">
        <f>IFERROR(AL192*(IFERROR(VLOOKUP($AM$165,'Banco de Dados'!$B$4:$J$50,4,FALSE),"ERRO")),"")</f>
        <v/>
      </c>
      <c r="AN192" s="29" t="str">
        <f t="shared" si="109"/>
        <v/>
      </c>
      <c r="AO192" s="103" t="str">
        <f>IFERROR(AN192*(C192*(PRINCIPAL!$G$59/100))*0.47*(44/12),"")</f>
        <v/>
      </c>
      <c r="AP192" s="111" t="str">
        <f t="shared" si="110"/>
        <v/>
      </c>
      <c r="AQ192" s="30" t="str">
        <f>IFERROR(IF(AND(PRINCIPAL!$H$60&lt;&gt;"",OR(L192=PRINCIPAL!$I$60,L192=PRINCIPAL!$I$60+PRINCIPAL!$I$60,L192=PRINCIPAL!$I$60+PRINCIPAL!$I$60+PRINCIPAL!$I$60)),0,IF(AND(PRINCIPAL!$H$60&lt;&gt;"",L192=PRINCIPAL!$J$60),VLOOKUP($AR$165,'Banco de Dados'!$B$4:$J$50,8,FALSE)*PRINCIPAL!$H$60*(1-(PRINCIPAL!$K$60/100)),IF(AND(PRINCIPAL!$H$60&lt;&gt;"",L192=PRINCIPAL!$L$60),VLOOKUP($AR$165,'Banco de Dados'!$B$4:$J$50,8,FALSE)*PRINCIPAL!$H$60*(1-(PRINCIPAL!$M$60/100)),IF(AND(PRINCIPAL!$H$60&lt;&gt;"",L192=PRINCIPAL!$N$60),VLOOKUP($AR$165,'Banco de Dados'!$B$4:$J$50,8,FALSE)*PRINCIPAL!$H$60*(1-(PRINCIPAL!$O$60/100)),IF(PRINCIPAL!$H$60&lt;&gt;"",VLOOKUP($AR$165,'Banco de Dados'!$B$4:$J$50,8,FALSE)*PRINCIPAL!$H$60,IF(OR(L192=PRINCIPAL!$I$60,L192=PRINCIPAL!$I$60+PRINCIPAL!$I$60,L192=PRINCIPAL!$I$60+PRINCIPAL!$I$60+PRINCIPAL!$I$60),0,IF(L192=PRINCIPAL!$J$60,VLOOKUP($AR$165,'Banco de Dados'!$B$4:$J$50,6,FALSE)*(1-(PRINCIPAL!$K$60/100)),IF(L192=PRINCIPAL!$L$60,VLOOKUP($AR$165,'Banco de Dados'!$B$4:$J$50,6,FALSE)*(1-(PRINCIPAL!$M$60/100)),IF(L192=PRINCIPAL!$N$60,VLOOKUP($AR$165,'Banco de Dados'!$B$4:$J$50,6,FALSE)*(1-(PRINCIPAL!$O$60/100)),VLOOKUP($AR$165,'Banco de Dados'!$B$4:$J$50,6,FALSE)))))))))),"")</f>
        <v/>
      </c>
      <c r="AR192" s="29" t="str">
        <f>IFERROR(AQ192*(IFERROR(VLOOKUP($AR$165,'Banco de Dados'!$B$4:$J$50,4,FALSE),"ERRO")),"")</f>
        <v/>
      </c>
      <c r="AS192" s="29" t="str">
        <f t="shared" si="111"/>
        <v/>
      </c>
      <c r="AT192" s="103" t="str">
        <f>IFERROR(AS192*(C192*(PRINCIPAL!$G$60/100))*0.47*(44/12),"")</f>
        <v/>
      </c>
      <c r="AU192" s="111" t="str">
        <f t="shared" si="112"/>
        <v/>
      </c>
      <c r="AV192" s="30" t="str">
        <f>IFERROR(IF(AND(PRINCIPAL!$H$61&lt;&gt;"",OR(L192=PRINCIPAL!$I$61,L192=PRINCIPAL!$I$61+PRINCIPAL!$I$61,L192=PRINCIPAL!$I$61+PRINCIPAL!$I$61+PRINCIPAL!$I$61)),0,IF(AND(PRINCIPAL!$H$61&lt;&gt;"",L192=PRINCIPAL!$J$61),VLOOKUP($AW$165,'Banco de Dados'!$B$4:$J$50,8,FALSE)*PRINCIPAL!$H$61*(1-(PRINCIPAL!$K$61/100)),IF(AND(PRINCIPAL!$H$61&lt;&gt;"",L192=PRINCIPAL!$L$61),VLOOKUP($AW$165,'Banco de Dados'!$B$4:$J$50,8,FALSE)*PRINCIPAL!$H$61*(1-(PRINCIPAL!$M$61/100)),IF(AND(PRINCIPAL!$H$61&lt;&gt;"",L192=PRINCIPAL!$N$61),VLOOKUP($AW$165,'Banco de Dados'!$B$4:$J$50,8,FALSE)*PRINCIPAL!$H$61*(1-(PRINCIPAL!$O$61/100)),IF(PRINCIPAL!$H$61&lt;&gt;"",VLOOKUP($AW$165,'Banco de Dados'!$B$4:$J$50,8,FALSE)*PRINCIPAL!$H$61,IF(OR(L192=PRINCIPAL!$I$61,L192=PRINCIPAL!$I$61+PRINCIPAL!$I$61,L192=PRINCIPAL!$I$61+PRINCIPAL!$I$61+PRINCIPAL!$I$61),0,IF(L192=PRINCIPAL!$J$61,VLOOKUP($AW$165,'Banco de Dados'!$B$4:$J$50,6,FALSE)*(1-(PRINCIPAL!$K$61/100)),IF(L192=PRINCIPAL!$L$61,VLOOKUP($AW$165,'Banco de Dados'!$B$4:$J$50,6,FALSE)*(1-(PRINCIPAL!$M$61/100)),IF(L192=PRINCIPAL!$N$61,VLOOKUP($AW$165,'Banco de Dados'!$B$4:$J$50,6,FALSE)*(1-(PRINCIPAL!$O$61/100)),VLOOKUP($AW$165,'Banco de Dados'!$B$4:$J$50,6,FALSE)))))))))),"")</f>
        <v/>
      </c>
      <c r="AW192" s="29" t="str">
        <f>IFERROR(AV192*(IFERROR(VLOOKUP($AW$165,'Banco de Dados'!$B$4:$J$50,4,FALSE),"ERRO")),"")</f>
        <v/>
      </c>
      <c r="AX192" s="29" t="str">
        <f t="shared" si="113"/>
        <v/>
      </c>
      <c r="AY192" s="103" t="str">
        <f>IFERROR(AX192*(C192*(PRINCIPAL!$G$61/100))*0.47*(44/12),"")</f>
        <v/>
      </c>
      <c r="AZ192" s="111" t="str">
        <f t="shared" si="118"/>
        <v/>
      </c>
      <c r="BA192" s="30" t="str">
        <f>IFERROR(IF(AND(PRINCIPAL!$H$62&lt;&gt;"",OR(L192=PRINCIPAL!$I$62,L192=PRINCIPAL!$I$62+PRINCIPAL!$I$62,L192=PRINCIPAL!$I$62+PRINCIPAL!$I$62+PRINCIPAL!$I$62)),0,IF(AND(PRINCIPAL!$H$62&lt;&gt;"",L192=PRINCIPAL!$J$62),VLOOKUP($BB$165,'Banco de Dados'!$B$4:$J$50,8,FALSE)*PRINCIPAL!$H$62*(1-(PRINCIPAL!$K$62/100)),IF(AND(PRINCIPAL!$H$62&lt;&gt;"",L192=PRINCIPAL!$L$62),VLOOKUP($BB$165,'Banco de Dados'!$B$4:$J$50,8,FALSE)*PRINCIPAL!$H$62*(1-(PRINCIPAL!$M$62/100)),IF(AND(PRINCIPAL!$H$62&lt;&gt;"",L192=PRINCIPAL!$N$62),VLOOKUP($BB$165,'Banco de Dados'!$B$4:$J$50,8,FALSE)*PRINCIPAL!$H$62*(1-(PRINCIPAL!$O$62/100)),IF(PRINCIPAL!$H$62&lt;&gt;"",VLOOKUP($BB$165,'Banco de Dados'!$B$4:$J$50,8,FALSE)*PRINCIPAL!$H$62,IF(OR(L192=PRINCIPAL!$I$62,L192=PRINCIPAL!$I$62+PRINCIPAL!$I$62,L192=PRINCIPAL!$I$62+PRINCIPAL!$I$62+PRINCIPAL!$I$62),0,IF(L192=PRINCIPAL!$J$62,VLOOKUP($BB$165,'Banco de Dados'!$B$4:$J$50,6,FALSE)*(1-(PRINCIPAL!$K$62/100)),IF(L192=PRINCIPAL!$L$62,VLOOKUP($BB$165,'Banco de Dados'!$B$4:$J$50,6,FALSE)*(1-(PRINCIPAL!$M$62/100)),IF(L192=PRINCIPAL!$N$62,VLOOKUP($BB$165,'Banco de Dados'!$B$4:$J$50,6,FALSE)*(1-(PRINCIPAL!$O$62/100)),VLOOKUP($BB$165,'Banco de Dados'!$B$4:$J$50,6,FALSE)))))))))),"")</f>
        <v/>
      </c>
      <c r="BB192" s="29" t="str">
        <f>IFERROR(BA192*(IFERROR(VLOOKUP($BB$165,'Banco de Dados'!$B$4:$J$50,4,FALSE),"ERRO")),"")</f>
        <v/>
      </c>
      <c r="BC192" s="29" t="str">
        <f t="shared" si="119"/>
        <v/>
      </c>
      <c r="BD192" s="103" t="str">
        <f>IFERROR(BC192*(C192*(PRINCIPAL!$G$62/100))*0.47*(44/12),"")</f>
        <v/>
      </c>
      <c r="BE192" s="111" t="str">
        <f t="shared" si="98"/>
        <v/>
      </c>
      <c r="BF192" s="30" t="str">
        <f>IFERROR(IF(AND(PRINCIPAL!$H$63&lt;&gt;"",OR(L192=PRINCIPAL!$I$63,L192=PRINCIPAL!$I$63+PRINCIPAL!$I$63,L192=PRINCIPAL!$I$63+PRINCIPAL!$I$63+PRINCIPAL!$I$63)),0,IF(AND(PRINCIPAL!$H$63&lt;&gt;"",L192=PRINCIPAL!$J$63),VLOOKUP($BG$165,'Banco de Dados'!$B$4:$J$50,8,FALSE)*PRINCIPAL!$H$63*(1-(PRINCIPAL!$K$63/100)),IF(AND(PRINCIPAL!$H$63&lt;&gt;"",L192=PRINCIPAL!$L$63),VLOOKUP($BG$165,'Banco de Dados'!$B$4:$J$50,8,FALSE)*PRINCIPAL!$H$63*(1-(PRINCIPAL!$M$63/100)),IF(AND(PRINCIPAL!$H$63&lt;&gt;"",L192=PRINCIPAL!$N$63),VLOOKUP($BG$165,'Banco de Dados'!$B$4:$J$50,8,FALSE)*PRINCIPAL!$H$63*(1-(PRINCIPAL!$O$63/100)),IF(PRINCIPAL!$H$63&lt;&gt;"",VLOOKUP($BG$165,'Banco de Dados'!$B$4:$J$50,8,FALSE)*PRINCIPAL!$H$63,IF(OR(L192=PRINCIPAL!$I$63,L192=PRINCIPAL!$I$63+PRINCIPAL!$I$63,L192=PRINCIPAL!$I$63+PRINCIPAL!$I$63+PRINCIPAL!$I$63),0,IF(L192=PRINCIPAL!$J$63,VLOOKUP($BG$165,'Banco de Dados'!$B$4:$J$50,6,FALSE)*(1-(PRINCIPAL!$K$63/100)),IF(L192=PRINCIPAL!$L$63,VLOOKUP($BG$165,'Banco de Dados'!$B$4:$J$50,6,FALSE)*(1-(PRINCIPAL!$M$63/100)),IF(L192=PRINCIPAL!$N$63,VLOOKUP($BG$165,'Banco de Dados'!$B$4:$J$50,6,FALSE)*(1-(PRINCIPAL!$O$63/100)),VLOOKUP($BG$165,'Banco de Dados'!$B$4:$J$50,6,FALSE)))))))))),"")</f>
        <v/>
      </c>
      <c r="BG192" s="29" t="str">
        <f>IFERROR(BF192*(IFERROR(VLOOKUP($BG$165,'Banco de Dados'!$B$4:$J$50,4,FALSE),"ERRO")),"")</f>
        <v/>
      </c>
      <c r="BH192" s="29" t="str">
        <f t="shared" si="114"/>
        <v/>
      </c>
      <c r="BI192" s="103" t="str">
        <f>IFERROR(BH192*(C192*(PRINCIPAL!$G$63/100))*0.47*(44/12),"")</f>
        <v/>
      </c>
      <c r="BJ192" s="102" t="str">
        <f t="shared" si="99"/>
        <v/>
      </c>
    </row>
    <row r="193" spans="2:62" ht="12.75" customHeight="1" x14ac:dyDescent="0.3">
      <c r="B193" s="326">
        <f t="shared" si="100"/>
        <v>2046</v>
      </c>
      <c r="C193" s="340"/>
      <c r="D193" s="1"/>
      <c r="E193" s="116">
        <v>26</v>
      </c>
      <c r="F193" s="24" t="str">
        <f>IFERROR(VLOOKUP($G$165,'Banco de Dados'!$B$4:$J$50,6,FALSE),"")</f>
        <v/>
      </c>
      <c r="G193" s="25" t="str">
        <f>IFERROR(F193*(IFERROR(VLOOKUP($G$165,'Banco de Dados'!$B$4:$J$50,4,FALSE),"ERRO")),"")</f>
        <v/>
      </c>
      <c r="H193" s="25" t="str">
        <f t="shared" si="101"/>
        <v/>
      </c>
      <c r="I193" s="103" t="str">
        <f t="shared" si="102"/>
        <v/>
      </c>
      <c r="J193" s="117" t="str">
        <f t="shared" si="103"/>
        <v/>
      </c>
      <c r="K193" s="1"/>
      <c r="L193" s="91">
        <v>26</v>
      </c>
      <c r="M193" s="24" t="str">
        <f>IFERROR(IF(AND(PRINCIPAL!$H$54&lt;&gt;"",OR(L193=PRINCIPAL!$I$54,L193=PRINCIPAL!$I$54+PRINCIPAL!$I$54,L193=PRINCIPAL!$I$54+PRINCIPAL!$I$54+PRINCIPAL!$I$54)),0,IF(AND(PRINCIPAL!$H$54&lt;&gt;"",L193=PRINCIPAL!$J$54),VLOOKUP($N$165,'Banco de Dados'!$B$4:$J$50,8,FALSE)*PRINCIPAL!$H$54*(1-(PRINCIPAL!$K$54/100)),IF(AND(PRINCIPAL!$H$54&lt;&gt;"",L193=PRINCIPAL!$L$54),VLOOKUP($N$165,'Banco de Dados'!$B$4:$J$50,8,FALSE)*PRINCIPAL!$H$54*(1-(PRINCIPAL!$M$54/100)),IF(AND(PRINCIPAL!$H$54&lt;&gt;"",L193=PRINCIPAL!$N$54),VLOOKUP($N$165,'Banco de Dados'!$B$4:$J$50,8,FALSE)*PRINCIPAL!$H$54*(1-(PRINCIPAL!$O$54/100)),IF(PRINCIPAL!$H$54&lt;&gt;"",VLOOKUP($N$165,'Banco de Dados'!$B$4:$J$50,8,FALSE)*PRINCIPAL!$H$54,IF(OR(L193=PRINCIPAL!$I$54,L193=PRINCIPAL!$I$54+PRINCIPAL!$I$54,L193=PRINCIPAL!$I$54+PRINCIPAL!$I$54+PRINCIPAL!$I$54),0,IF(L193=PRINCIPAL!$J$54,VLOOKUP($N$165,'Banco de Dados'!$B$4:$J$50,6,FALSE)*(1-(PRINCIPAL!$K$54/100)),IF(L193=PRINCIPAL!$L$54,VLOOKUP($N$165,'Banco de Dados'!$B$4:$J$50,6,FALSE)*(1-(PRINCIPAL!$M$54/100)),IF(L193=PRINCIPAL!$N$54,VLOOKUP($N$165,'Banco de Dados'!$B$4:$J$50,6,FALSE)*(1-(PRINCIPAL!$O$54/100)),VLOOKUP($N$165,'Banco de Dados'!$B$4:$J$50,6,FALSE)))))))))),"")</f>
        <v/>
      </c>
      <c r="N193" s="25" t="str">
        <f>IFERROR(M193*(IFERROR(VLOOKUP($N$165,'Banco de Dados'!$B$4:$J$50,4,FALSE),"ERRO")),"")</f>
        <v/>
      </c>
      <c r="O193" s="25" t="str">
        <f t="shared" si="104"/>
        <v/>
      </c>
      <c r="P193" s="103" t="str">
        <f>IFERROR(O193*(C193*(PRINCIPAL!$G$54/100))*0.47*(44/12),"")</f>
        <v/>
      </c>
      <c r="Q193" s="107" t="str">
        <f t="shared" si="120"/>
        <v/>
      </c>
      <c r="R193" s="29" t="str">
        <f>IFERROR(IF(AND(PRINCIPAL!$H$55&lt;&gt;"",OR(L193=PRINCIPAL!$I$55,L193=PRINCIPAL!$I$55+PRINCIPAL!$I$55,L193=PRINCIPAL!$I$55+PRINCIPAL!$I$55+PRINCIPAL!$I$55)),0,IF(AND(PRINCIPAL!$H$55&lt;&gt;"",L193=PRINCIPAL!$J$55),VLOOKUP($S$165,'Banco de Dados'!$B$4:$J$50,8,FALSE)*PRINCIPAL!$H$55*(1-(PRINCIPAL!$K$55/100)),IF(AND(PRINCIPAL!$H$55&lt;&gt;"",L193=PRINCIPAL!$L$55),VLOOKUP($S$165,'Banco de Dados'!$B$4:$J$50,8,FALSE)*PRINCIPAL!$H$55*(1-(PRINCIPAL!$M$55/100)),IF(AND(PRINCIPAL!$H$55&lt;&gt;"",L193=PRINCIPAL!$N$55),VLOOKUP($S$165,'Banco de Dados'!$B$4:$J$50,8,FALSE)*PRINCIPAL!$H$55*(1-(PRINCIPAL!$O$55/100)),IF(PRINCIPAL!$H$55&lt;&gt;"",VLOOKUP($S$165,'Banco de Dados'!$B$4:$J$50,8,FALSE)*PRINCIPAL!$H$55,IF(OR(L193=PRINCIPAL!$I$55,L193=PRINCIPAL!$I$55+PRINCIPAL!$I$55,L193=PRINCIPAL!$I$55+PRINCIPAL!$I$55+PRINCIPAL!$I$55),0,IF(L193=PRINCIPAL!$J$55,VLOOKUP($S$165,'Banco de Dados'!$B$4:$J$50,6,FALSE)*(1-(PRINCIPAL!$K$55/100)),IF(L193=PRINCIPAL!$L$55,VLOOKUP($S$165,'Banco de Dados'!$B$4:$J$50,6,FALSE)*(1-(PRINCIPAL!$M$55/100)),IF(L193=PRINCIPAL!$N$55,VLOOKUP($S$165,'Banco de Dados'!$B$4:$J$50,6,FALSE)*(1-(PRINCIPAL!$O$55/100)),VLOOKUP($S$165,'Banco de Dados'!$B$4:$J$50,6,FALSE)))))))))),"")</f>
        <v/>
      </c>
      <c r="S193" s="29" t="str">
        <f>IFERROR(R193*(IFERROR(VLOOKUP($S$165,'Banco de Dados'!$B$4:$J$50,4,FALSE),"ERRO")),"")</f>
        <v/>
      </c>
      <c r="T193" s="29" t="str">
        <f t="shared" si="105"/>
        <v/>
      </c>
      <c r="U193" s="103" t="str">
        <f>IFERROR(T193*(C193*(PRINCIPAL!$G$55/100))*0.47*(44/12),"")</f>
        <v/>
      </c>
      <c r="V193" s="103" t="str">
        <f t="shared" si="121"/>
        <v/>
      </c>
      <c r="W193" s="30" t="str">
        <f>IFERROR(IF(AND(PRINCIPAL!$H$56&lt;&gt;"",OR(L193=PRINCIPAL!$I$56,L193=PRINCIPAL!$I$56+PRINCIPAL!$I$56,L193=PRINCIPAL!$I$56+PRINCIPAL!$I$56+PRINCIPAL!$I$56)),0,IF(AND(PRINCIPAL!$H$56&lt;&gt;"",L193=PRINCIPAL!$J$56),VLOOKUP($X$165,'Banco de Dados'!$B$4:$J$50,8,FALSE)*PRINCIPAL!$H$56*(1-(PRINCIPAL!$K$56/100)),IF(AND(PRINCIPAL!$H$56&lt;&gt;"",L193=PRINCIPAL!$L$56),VLOOKUP($X$165,'Banco de Dados'!$B$4:$J$50,8,FALSE)*PRINCIPAL!$H$56*(1-(PRINCIPAL!$M$56/100)),IF(AND(PRINCIPAL!$H$56&lt;&gt;"",L193=PRINCIPAL!$N$56),VLOOKUP($X$165,'Banco de Dados'!$B$4:$J$50,8,FALSE)*PRINCIPAL!$H$56*(1-(PRINCIPAL!$O$56/100)),IF(PRINCIPAL!$H$56&lt;&gt;"",VLOOKUP($X$165,'Banco de Dados'!$B$4:$J$50,8,FALSE)*PRINCIPAL!$H$56,IF(OR(L193=PRINCIPAL!$I$56,L193=PRINCIPAL!$I$56+PRINCIPAL!$I$56,L193=PRINCIPAL!$I$56+PRINCIPAL!$I$56+PRINCIPAL!$I$56),0,IF(L193=PRINCIPAL!$J$56,VLOOKUP($X$165,'Banco de Dados'!$B$4:$J$50,6,FALSE)*(1-(PRINCIPAL!$K$56/100)),IF(L193=PRINCIPAL!$L$56,VLOOKUP($X$165,'Banco de Dados'!$B$4:$J$50,6,FALSE)*(1-(PRINCIPAL!$M$56/100)),IF(L193=PRINCIPAL!$N$56,VLOOKUP($X$165,'Banco de Dados'!$B$4:$J$50,6,FALSE)*(1-(PRINCIPAL!$O$56/100)),VLOOKUP($X$165,'Banco de Dados'!$B$4:$J$50,6,FALSE)))))))))),"")</f>
        <v/>
      </c>
      <c r="X193" s="29" t="str">
        <f>IFERROR(W193*(IFERROR(VLOOKUP($X$165,'Banco de Dados'!$B$4:$J$50,4,FALSE),"ERRO")),"")</f>
        <v/>
      </c>
      <c r="Y193" s="29" t="str">
        <f t="shared" si="115"/>
        <v/>
      </c>
      <c r="Z193" s="103" t="str">
        <f>IFERROR(Y193*(C193*(PRINCIPAL!$G$56/100))*0.47*(44/12),"")</f>
        <v/>
      </c>
      <c r="AA193" s="111" t="str">
        <f t="shared" si="116"/>
        <v/>
      </c>
      <c r="AB193" s="30" t="str">
        <f>IFERROR(IF(AND(PRINCIPAL!$H$57&lt;&gt;"",OR(L193=PRINCIPAL!$I$57,L193=PRINCIPAL!$I$57+PRINCIPAL!$I$57,L193=PRINCIPAL!$I$57+PRINCIPAL!$I$57+PRINCIPAL!$I$57)),0,IF(AND(PRINCIPAL!$H$57&lt;&gt;"",L193=PRINCIPAL!$J$57),VLOOKUP($AC$165,'Banco de Dados'!$B$4:$J$50,8,FALSE)*PRINCIPAL!$H$57*(1-(PRINCIPAL!$K$57/100)),IF(AND(PRINCIPAL!$H$57&lt;&gt;"",L193=PRINCIPAL!$L$57),VLOOKUP($AC$165,'Banco de Dados'!$B$4:$J$50,8,FALSE)*PRINCIPAL!$H$57*(1-(PRINCIPAL!$M$57/100)),IF(AND(PRINCIPAL!$H$57&lt;&gt;"",L193=PRINCIPAL!$N$57),VLOOKUP($AC$165,'Banco de Dados'!$B$4:$J$50,8,FALSE)*PRINCIPAL!$H$57*(1-(PRINCIPAL!$O$57/100)),IF(PRINCIPAL!$H$57&lt;&gt;"",VLOOKUP($AC$165,'Banco de Dados'!$B$4:$J$50,8,FALSE)*PRINCIPAL!$H$57,IF(OR(L193=PRINCIPAL!$I$57,L193=PRINCIPAL!$I$57+PRINCIPAL!$I$57,L193=PRINCIPAL!$I$57+PRINCIPAL!$I$57+PRINCIPAL!$I$57),0,IF(L193=PRINCIPAL!$J$57,VLOOKUP($AC$165,'Banco de Dados'!$B$4:$J$50,6,FALSE)*(1-(PRINCIPAL!$K$57/100)),IF(L193=PRINCIPAL!$L$57,VLOOKUP($AC$165,'Banco de Dados'!$B$4:$J$50,6,FALSE)*(1-(PRINCIPAL!$M$57/100)),IF(L193=PRINCIPAL!$N$57,VLOOKUP($AC$165,'Banco de Dados'!$B$4:$J$50,6,FALSE)*(1-(PRINCIPAL!$O$57/100)),VLOOKUP($AC$165,'Banco de Dados'!$B$4:$J$50,6,FALSE)))))))))),"")</f>
        <v/>
      </c>
      <c r="AC193" s="29" t="str">
        <f>IFERROR(AB193*(IFERROR(VLOOKUP($AC$165,'Banco de Dados'!$B$4:$J$50,4,FALSE),"ERRO")),"")</f>
        <v/>
      </c>
      <c r="AD193" s="29" t="str">
        <f t="shared" si="106"/>
        <v/>
      </c>
      <c r="AE193" s="103" t="str">
        <f>IFERROR(AD193*(C193*(PRINCIPAL!$G$57/100))*0.47*(44/12),"")</f>
        <v/>
      </c>
      <c r="AF193" s="111" t="str">
        <f t="shared" si="107"/>
        <v/>
      </c>
      <c r="AG193" s="30" t="str">
        <f>IFERROR(IF(AND(PRINCIPAL!$H$58&lt;&gt;"",OR(L193=PRINCIPAL!$I$58,L193=PRINCIPAL!$I$58+PRINCIPAL!$I$58,L193=PRINCIPAL!$I$58+PRINCIPAL!$I$58+PRINCIPAL!$I$58)),0,IF(AND(PRINCIPAL!$H$58&lt;&gt;"",L193=PRINCIPAL!$J$58),VLOOKUP($AH$165,'Banco de Dados'!$B$4:$J$50,8,FALSE)*PRINCIPAL!$H$58*(1-(PRINCIPAL!$K$58/100)),IF(AND(PRINCIPAL!$H$58&lt;&gt;"",L193=PRINCIPAL!$L$58),VLOOKUP($AH$165,'Banco de Dados'!$B$4:$J$50,8,FALSE)*PRINCIPAL!$H$58*(1-(PRINCIPAL!$M$58/100)),IF(AND(PRINCIPAL!$H$58&lt;&gt;"",L193=PRINCIPAL!$N$58),VLOOKUP($AH$165,'Banco de Dados'!$B$4:$J$50,8,FALSE)*PRINCIPAL!$H$58*(1-(PRINCIPAL!$O$58/100)),IF(PRINCIPAL!$H$58&lt;&gt;"",VLOOKUP($AH$165,'Banco de Dados'!$B$4:$J$50,8,FALSE)*PRINCIPAL!$H$58,IF(OR(L193=PRINCIPAL!$I$58,L193=PRINCIPAL!$I$58+PRINCIPAL!$I$58,L193=PRINCIPAL!$I$58+PRINCIPAL!$I$58+PRINCIPAL!$I$58),0,IF(L193=PRINCIPAL!$J$58,VLOOKUP($AH$165,'Banco de Dados'!$B$4:$J$50,6,FALSE)*(1-(PRINCIPAL!$K$58/100)),IF(L193=PRINCIPAL!$L$58,VLOOKUP($AH$165,'Banco de Dados'!$B$4:$J$50,6,FALSE)*(1-(PRINCIPAL!$M$58/100)),IF(L193=PRINCIPAL!$N$58,VLOOKUP($AH$165,'Banco de Dados'!$B$4:$J$50,6,FALSE)*(1-(PRINCIPAL!$O$58/100)),VLOOKUP($AH$165,'Banco de Dados'!$B$4:$J$50,6,FALSE)))))))))),"")</f>
        <v/>
      </c>
      <c r="AH193" s="29" t="str">
        <f>IFERROR(AG193*(IFERROR(VLOOKUP($AH$165,'Banco de Dados'!$B$4:$J$50,4,FALSE),"ERRO")),"")</f>
        <v/>
      </c>
      <c r="AI193" s="29" t="str">
        <f t="shared" si="108"/>
        <v/>
      </c>
      <c r="AJ193" s="103" t="str">
        <f>IFERROR(AI193*(C193*(PRINCIPAL!$G$58/100))*0.47*(44/12),"")</f>
        <v/>
      </c>
      <c r="AK193" s="111" t="str">
        <f t="shared" si="117"/>
        <v/>
      </c>
      <c r="AL193" s="30" t="str">
        <f>IFERROR(IF(AND(PRINCIPAL!$H$59&lt;&gt;"",OR(L193=PRINCIPAL!$I$59,L193=PRINCIPAL!$I$59+PRINCIPAL!$I$59,L193=PRINCIPAL!$I$59+PRINCIPAL!$I$59+PRINCIPAL!$I$59)),0,IF(AND(PRINCIPAL!$H$59&lt;&gt;"",L193=PRINCIPAL!$J$59),VLOOKUP($AM$165,'Banco de Dados'!$B$4:$J$50,8,FALSE)*PRINCIPAL!$H$59*(1-(PRINCIPAL!$K$59/100)),IF(AND(PRINCIPAL!$H$59&lt;&gt;"",L193=PRINCIPAL!$L$59),VLOOKUP($AM$165,'Banco de Dados'!$B$4:$J$50,8,FALSE)*PRINCIPAL!$H$59*(1-(PRINCIPAL!$M$59/100)),IF(AND(PRINCIPAL!$H$59&lt;&gt;"",L193=PRINCIPAL!$N$59),VLOOKUP($AM$165,'Banco de Dados'!$B$4:$J$50,8,FALSE)*PRINCIPAL!$H$59*(1-(PRINCIPAL!$O$59/100)),IF(PRINCIPAL!$H$59&lt;&gt;"",VLOOKUP($AM$165,'Banco de Dados'!$B$4:$J$50,8,FALSE)*PRINCIPAL!$H$59,IF(OR(L193=PRINCIPAL!$I$59,L193=PRINCIPAL!$I$59+PRINCIPAL!$I$59,L193=PRINCIPAL!$I$59+PRINCIPAL!$I$59+PRINCIPAL!$I$59),0,IF(L193=PRINCIPAL!$J$59,VLOOKUP($AM$165,'Banco de Dados'!$B$4:$J$50,6,FALSE)*(1-(PRINCIPAL!$K$59/100)),IF(L193=PRINCIPAL!$L$59,VLOOKUP($AM$165,'Banco de Dados'!$B$4:$J$50,6,FALSE)*(1-(PRINCIPAL!$M$59/100)),IF(L193=PRINCIPAL!$N$59,VLOOKUP($AM$165,'Banco de Dados'!$B$4:$J$50,6,FALSE)*(1-(PRINCIPAL!$O$59/100)),VLOOKUP($AM$165,'Banco de Dados'!$B$4:$J$50,6,FALSE)))))))))),"")</f>
        <v/>
      </c>
      <c r="AM193" s="29" t="str">
        <f>IFERROR(AL193*(IFERROR(VLOOKUP($AM$165,'Banco de Dados'!$B$4:$J$50,4,FALSE),"ERRO")),"")</f>
        <v/>
      </c>
      <c r="AN193" s="29" t="str">
        <f t="shared" si="109"/>
        <v/>
      </c>
      <c r="AO193" s="103" t="str">
        <f>IFERROR(AN193*(C193*(PRINCIPAL!$G$59/100))*0.47*(44/12),"")</f>
        <v/>
      </c>
      <c r="AP193" s="111" t="str">
        <f t="shared" si="110"/>
        <v/>
      </c>
      <c r="AQ193" s="30" t="str">
        <f>IFERROR(IF(AND(PRINCIPAL!$H$60&lt;&gt;"",OR(L193=PRINCIPAL!$I$60,L193=PRINCIPAL!$I$60+PRINCIPAL!$I$60,L193=PRINCIPAL!$I$60+PRINCIPAL!$I$60+PRINCIPAL!$I$60)),0,IF(AND(PRINCIPAL!$H$60&lt;&gt;"",L193=PRINCIPAL!$J$60),VLOOKUP($AR$165,'Banco de Dados'!$B$4:$J$50,8,FALSE)*PRINCIPAL!$H$60*(1-(PRINCIPAL!$K$60/100)),IF(AND(PRINCIPAL!$H$60&lt;&gt;"",L193=PRINCIPAL!$L$60),VLOOKUP($AR$165,'Banco de Dados'!$B$4:$J$50,8,FALSE)*PRINCIPAL!$H$60*(1-(PRINCIPAL!$M$60/100)),IF(AND(PRINCIPAL!$H$60&lt;&gt;"",L193=PRINCIPAL!$N$60),VLOOKUP($AR$165,'Banco de Dados'!$B$4:$J$50,8,FALSE)*PRINCIPAL!$H$60*(1-(PRINCIPAL!$O$60/100)),IF(PRINCIPAL!$H$60&lt;&gt;"",VLOOKUP($AR$165,'Banco de Dados'!$B$4:$J$50,8,FALSE)*PRINCIPAL!$H$60,IF(OR(L193=PRINCIPAL!$I$60,L193=PRINCIPAL!$I$60+PRINCIPAL!$I$60,L193=PRINCIPAL!$I$60+PRINCIPAL!$I$60+PRINCIPAL!$I$60),0,IF(L193=PRINCIPAL!$J$60,VLOOKUP($AR$165,'Banco de Dados'!$B$4:$J$50,6,FALSE)*(1-(PRINCIPAL!$K$60/100)),IF(L193=PRINCIPAL!$L$60,VLOOKUP($AR$165,'Banco de Dados'!$B$4:$J$50,6,FALSE)*(1-(PRINCIPAL!$M$60/100)),IF(L193=PRINCIPAL!$N$60,VLOOKUP($AR$165,'Banco de Dados'!$B$4:$J$50,6,FALSE)*(1-(PRINCIPAL!$O$60/100)),VLOOKUP($AR$165,'Banco de Dados'!$B$4:$J$50,6,FALSE)))))))))),"")</f>
        <v/>
      </c>
      <c r="AR193" s="29" t="str">
        <f>IFERROR(AQ193*(IFERROR(VLOOKUP($AR$165,'Banco de Dados'!$B$4:$J$50,4,FALSE),"ERRO")),"")</f>
        <v/>
      </c>
      <c r="AS193" s="29" t="str">
        <f t="shared" si="111"/>
        <v/>
      </c>
      <c r="AT193" s="103" t="str">
        <f>IFERROR(AS193*(C193*(PRINCIPAL!$G$60/100))*0.47*(44/12),"")</f>
        <v/>
      </c>
      <c r="AU193" s="111" t="str">
        <f t="shared" si="112"/>
        <v/>
      </c>
      <c r="AV193" s="30" t="str">
        <f>IFERROR(IF(AND(PRINCIPAL!$H$61&lt;&gt;"",OR(L193=PRINCIPAL!$I$61,L193=PRINCIPAL!$I$61+PRINCIPAL!$I$61,L193=PRINCIPAL!$I$61+PRINCIPAL!$I$61+PRINCIPAL!$I$61)),0,IF(AND(PRINCIPAL!$H$61&lt;&gt;"",L193=PRINCIPAL!$J$61),VLOOKUP($AW$165,'Banco de Dados'!$B$4:$J$50,8,FALSE)*PRINCIPAL!$H$61*(1-(PRINCIPAL!$K$61/100)),IF(AND(PRINCIPAL!$H$61&lt;&gt;"",L193=PRINCIPAL!$L$61),VLOOKUP($AW$165,'Banco de Dados'!$B$4:$J$50,8,FALSE)*PRINCIPAL!$H$61*(1-(PRINCIPAL!$M$61/100)),IF(AND(PRINCIPAL!$H$61&lt;&gt;"",L193=PRINCIPAL!$N$61),VLOOKUP($AW$165,'Banco de Dados'!$B$4:$J$50,8,FALSE)*PRINCIPAL!$H$61*(1-(PRINCIPAL!$O$61/100)),IF(PRINCIPAL!$H$61&lt;&gt;"",VLOOKUP($AW$165,'Banco de Dados'!$B$4:$J$50,8,FALSE)*PRINCIPAL!$H$61,IF(OR(L193=PRINCIPAL!$I$61,L193=PRINCIPAL!$I$61+PRINCIPAL!$I$61,L193=PRINCIPAL!$I$61+PRINCIPAL!$I$61+PRINCIPAL!$I$61),0,IF(L193=PRINCIPAL!$J$61,VLOOKUP($AW$165,'Banco de Dados'!$B$4:$J$50,6,FALSE)*(1-(PRINCIPAL!$K$61/100)),IF(L193=PRINCIPAL!$L$61,VLOOKUP($AW$165,'Banco de Dados'!$B$4:$J$50,6,FALSE)*(1-(PRINCIPAL!$M$61/100)),IF(L193=PRINCIPAL!$N$61,VLOOKUP($AW$165,'Banco de Dados'!$B$4:$J$50,6,FALSE)*(1-(PRINCIPAL!$O$61/100)),VLOOKUP($AW$165,'Banco de Dados'!$B$4:$J$50,6,FALSE)))))))))),"")</f>
        <v/>
      </c>
      <c r="AW193" s="29" t="str">
        <f>IFERROR(AV193*(IFERROR(VLOOKUP($AW$165,'Banco de Dados'!$B$4:$J$50,4,FALSE),"ERRO")),"")</f>
        <v/>
      </c>
      <c r="AX193" s="29" t="str">
        <f t="shared" si="113"/>
        <v/>
      </c>
      <c r="AY193" s="103" t="str">
        <f>IFERROR(AX193*(C193*(PRINCIPAL!$G$61/100))*0.47*(44/12),"")</f>
        <v/>
      </c>
      <c r="AZ193" s="111" t="str">
        <f t="shared" si="118"/>
        <v/>
      </c>
      <c r="BA193" s="30" t="str">
        <f>IFERROR(IF(AND(PRINCIPAL!$H$62&lt;&gt;"",OR(L193=PRINCIPAL!$I$62,L193=PRINCIPAL!$I$62+PRINCIPAL!$I$62,L193=PRINCIPAL!$I$62+PRINCIPAL!$I$62+PRINCIPAL!$I$62)),0,IF(AND(PRINCIPAL!$H$62&lt;&gt;"",L193=PRINCIPAL!$J$62),VLOOKUP($BB$165,'Banco de Dados'!$B$4:$J$50,8,FALSE)*PRINCIPAL!$H$62*(1-(PRINCIPAL!$K$62/100)),IF(AND(PRINCIPAL!$H$62&lt;&gt;"",L193=PRINCIPAL!$L$62),VLOOKUP($BB$165,'Banco de Dados'!$B$4:$J$50,8,FALSE)*PRINCIPAL!$H$62*(1-(PRINCIPAL!$M$62/100)),IF(AND(PRINCIPAL!$H$62&lt;&gt;"",L193=PRINCIPAL!$N$62),VLOOKUP($BB$165,'Banco de Dados'!$B$4:$J$50,8,FALSE)*PRINCIPAL!$H$62*(1-(PRINCIPAL!$O$62/100)),IF(PRINCIPAL!$H$62&lt;&gt;"",VLOOKUP($BB$165,'Banco de Dados'!$B$4:$J$50,8,FALSE)*PRINCIPAL!$H$62,IF(OR(L193=PRINCIPAL!$I$62,L193=PRINCIPAL!$I$62+PRINCIPAL!$I$62,L193=PRINCIPAL!$I$62+PRINCIPAL!$I$62+PRINCIPAL!$I$62),0,IF(L193=PRINCIPAL!$J$62,VLOOKUP($BB$165,'Banco de Dados'!$B$4:$J$50,6,FALSE)*(1-(PRINCIPAL!$K$62/100)),IF(L193=PRINCIPAL!$L$62,VLOOKUP($BB$165,'Banco de Dados'!$B$4:$J$50,6,FALSE)*(1-(PRINCIPAL!$M$62/100)),IF(L193=PRINCIPAL!$N$62,VLOOKUP($BB$165,'Banco de Dados'!$B$4:$J$50,6,FALSE)*(1-(PRINCIPAL!$O$62/100)),VLOOKUP($BB$165,'Banco de Dados'!$B$4:$J$50,6,FALSE)))))))))),"")</f>
        <v/>
      </c>
      <c r="BB193" s="29" t="str">
        <f>IFERROR(BA193*(IFERROR(VLOOKUP($BB$165,'Banco de Dados'!$B$4:$J$50,4,FALSE),"ERRO")),"")</f>
        <v/>
      </c>
      <c r="BC193" s="29" t="str">
        <f t="shared" si="119"/>
        <v/>
      </c>
      <c r="BD193" s="103" t="str">
        <f>IFERROR(BC193*(C193*(PRINCIPAL!$G$62/100))*0.47*(44/12),"")</f>
        <v/>
      </c>
      <c r="BE193" s="111" t="str">
        <f t="shared" si="98"/>
        <v/>
      </c>
      <c r="BF193" s="30" t="str">
        <f>IFERROR(IF(AND(PRINCIPAL!$H$63&lt;&gt;"",OR(L193=PRINCIPAL!$I$63,L193=PRINCIPAL!$I$63+PRINCIPAL!$I$63,L193=PRINCIPAL!$I$63+PRINCIPAL!$I$63+PRINCIPAL!$I$63)),0,IF(AND(PRINCIPAL!$H$63&lt;&gt;"",L193=PRINCIPAL!$J$63),VLOOKUP($BG$165,'Banco de Dados'!$B$4:$J$50,8,FALSE)*PRINCIPAL!$H$63*(1-(PRINCIPAL!$K$63/100)),IF(AND(PRINCIPAL!$H$63&lt;&gt;"",L193=PRINCIPAL!$L$63),VLOOKUP($BG$165,'Banco de Dados'!$B$4:$J$50,8,FALSE)*PRINCIPAL!$H$63*(1-(PRINCIPAL!$M$63/100)),IF(AND(PRINCIPAL!$H$63&lt;&gt;"",L193=PRINCIPAL!$N$63),VLOOKUP($BG$165,'Banco de Dados'!$B$4:$J$50,8,FALSE)*PRINCIPAL!$H$63*(1-(PRINCIPAL!$O$63/100)),IF(PRINCIPAL!$H$63&lt;&gt;"",VLOOKUP($BG$165,'Banco de Dados'!$B$4:$J$50,8,FALSE)*PRINCIPAL!$H$63,IF(OR(L193=PRINCIPAL!$I$63,L193=PRINCIPAL!$I$63+PRINCIPAL!$I$63,L193=PRINCIPAL!$I$63+PRINCIPAL!$I$63+PRINCIPAL!$I$63),0,IF(L193=PRINCIPAL!$J$63,VLOOKUP($BG$165,'Banco de Dados'!$B$4:$J$50,6,FALSE)*(1-(PRINCIPAL!$K$63/100)),IF(L193=PRINCIPAL!$L$63,VLOOKUP($BG$165,'Banco de Dados'!$B$4:$J$50,6,FALSE)*(1-(PRINCIPAL!$M$63/100)),IF(L193=PRINCIPAL!$N$63,VLOOKUP($BG$165,'Banco de Dados'!$B$4:$J$50,6,FALSE)*(1-(PRINCIPAL!$O$63/100)),VLOOKUP($BG$165,'Banco de Dados'!$B$4:$J$50,6,FALSE)))))))))),"")</f>
        <v/>
      </c>
      <c r="BG193" s="29" t="str">
        <f>IFERROR(BF193*(IFERROR(VLOOKUP($BG$165,'Banco de Dados'!$B$4:$J$50,4,FALSE),"ERRO")),"")</f>
        <v/>
      </c>
      <c r="BH193" s="29" t="str">
        <f t="shared" si="114"/>
        <v/>
      </c>
      <c r="BI193" s="103" t="str">
        <f>IFERROR(BH193*(C193*(PRINCIPAL!$G$63/100))*0.47*(44/12),"")</f>
        <v/>
      </c>
      <c r="BJ193" s="102" t="str">
        <f t="shared" si="99"/>
        <v/>
      </c>
    </row>
    <row r="194" spans="2:62" ht="12.75" customHeight="1" x14ac:dyDescent="0.3">
      <c r="B194" s="326">
        <f t="shared" si="100"/>
        <v>2047</v>
      </c>
      <c r="C194" s="340"/>
      <c r="D194" s="1"/>
      <c r="E194" s="116">
        <v>27</v>
      </c>
      <c r="F194" s="24" t="str">
        <f>IFERROR(VLOOKUP($G$165,'Banco de Dados'!$B$4:$J$50,6,FALSE),"")</f>
        <v/>
      </c>
      <c r="G194" s="25" t="str">
        <f>IFERROR(F194*(IFERROR(VLOOKUP($G$165,'Banco de Dados'!$B$4:$J$50,4,FALSE),"ERRO")),"")</f>
        <v/>
      </c>
      <c r="H194" s="25" t="str">
        <f t="shared" si="101"/>
        <v/>
      </c>
      <c r="I194" s="103" t="str">
        <f t="shared" si="102"/>
        <v/>
      </c>
      <c r="J194" s="117" t="str">
        <f t="shared" si="103"/>
        <v/>
      </c>
      <c r="K194" s="1"/>
      <c r="L194" s="91">
        <v>27</v>
      </c>
      <c r="M194" s="24" t="str">
        <f>IFERROR(IF(AND(PRINCIPAL!$H$54&lt;&gt;"",OR(L194=PRINCIPAL!$I$54,L194=PRINCIPAL!$I$54+PRINCIPAL!$I$54,L194=PRINCIPAL!$I$54+PRINCIPAL!$I$54+PRINCIPAL!$I$54)),0,IF(AND(PRINCIPAL!$H$54&lt;&gt;"",L194=PRINCIPAL!$J$54),VLOOKUP($N$165,'Banco de Dados'!$B$4:$J$50,8,FALSE)*PRINCIPAL!$H$54*(1-(PRINCIPAL!$K$54/100)),IF(AND(PRINCIPAL!$H$54&lt;&gt;"",L194=PRINCIPAL!$L$54),VLOOKUP($N$165,'Banco de Dados'!$B$4:$J$50,8,FALSE)*PRINCIPAL!$H$54*(1-(PRINCIPAL!$M$54/100)),IF(AND(PRINCIPAL!$H$54&lt;&gt;"",L194=PRINCIPAL!$N$54),VLOOKUP($N$165,'Banco de Dados'!$B$4:$J$50,8,FALSE)*PRINCIPAL!$H$54*(1-(PRINCIPAL!$O$54/100)),IF(PRINCIPAL!$H$54&lt;&gt;"",VLOOKUP($N$165,'Banco de Dados'!$B$4:$J$50,8,FALSE)*PRINCIPAL!$H$54,IF(OR(L194=PRINCIPAL!$I$54,L194=PRINCIPAL!$I$54+PRINCIPAL!$I$54,L194=PRINCIPAL!$I$54+PRINCIPAL!$I$54+PRINCIPAL!$I$54),0,IF(L194=PRINCIPAL!$J$54,VLOOKUP($N$165,'Banco de Dados'!$B$4:$J$50,6,FALSE)*(1-(PRINCIPAL!$K$54/100)),IF(L194=PRINCIPAL!$L$54,VLOOKUP($N$165,'Banco de Dados'!$B$4:$J$50,6,FALSE)*(1-(PRINCIPAL!$M$54/100)),IF(L194=PRINCIPAL!$N$54,VLOOKUP($N$165,'Banco de Dados'!$B$4:$J$50,6,FALSE)*(1-(PRINCIPAL!$O$54/100)),VLOOKUP($N$165,'Banco de Dados'!$B$4:$J$50,6,FALSE)))))))))),"")</f>
        <v/>
      </c>
      <c r="N194" s="25" t="str">
        <f>IFERROR(M194*(IFERROR(VLOOKUP($N$165,'Banco de Dados'!$B$4:$J$50,4,FALSE),"ERRO")),"")</f>
        <v/>
      </c>
      <c r="O194" s="25" t="str">
        <f t="shared" si="104"/>
        <v/>
      </c>
      <c r="P194" s="103" t="str">
        <f>IFERROR(O194*(C194*(PRINCIPAL!$G$54/100))*0.47*(44/12),"")</f>
        <v/>
      </c>
      <c r="Q194" s="107" t="str">
        <f t="shared" si="120"/>
        <v/>
      </c>
      <c r="R194" s="29" t="str">
        <f>IFERROR(IF(AND(PRINCIPAL!$H$55&lt;&gt;"",OR(L194=PRINCIPAL!$I$55,L194=PRINCIPAL!$I$55+PRINCIPAL!$I$55,L194=PRINCIPAL!$I$55+PRINCIPAL!$I$55+PRINCIPAL!$I$55)),0,IF(AND(PRINCIPAL!$H$55&lt;&gt;"",L194=PRINCIPAL!$J$55),VLOOKUP($S$165,'Banco de Dados'!$B$4:$J$50,8,FALSE)*PRINCIPAL!$H$55*(1-(PRINCIPAL!$K$55/100)),IF(AND(PRINCIPAL!$H$55&lt;&gt;"",L194=PRINCIPAL!$L$55),VLOOKUP($S$165,'Banco de Dados'!$B$4:$J$50,8,FALSE)*PRINCIPAL!$H$55*(1-(PRINCIPAL!$M$55/100)),IF(AND(PRINCIPAL!$H$55&lt;&gt;"",L194=PRINCIPAL!$N$55),VLOOKUP($S$165,'Banco de Dados'!$B$4:$J$50,8,FALSE)*PRINCIPAL!$H$55*(1-(PRINCIPAL!$O$55/100)),IF(PRINCIPAL!$H$55&lt;&gt;"",VLOOKUP($S$165,'Banco de Dados'!$B$4:$J$50,8,FALSE)*PRINCIPAL!$H$55,IF(OR(L194=PRINCIPAL!$I$55,L194=PRINCIPAL!$I$55+PRINCIPAL!$I$55,L194=PRINCIPAL!$I$55+PRINCIPAL!$I$55+PRINCIPAL!$I$55),0,IF(L194=PRINCIPAL!$J$55,VLOOKUP($S$165,'Banco de Dados'!$B$4:$J$50,6,FALSE)*(1-(PRINCIPAL!$K$55/100)),IF(L194=PRINCIPAL!$L$55,VLOOKUP($S$165,'Banco de Dados'!$B$4:$J$50,6,FALSE)*(1-(PRINCIPAL!$M$55/100)),IF(L194=PRINCIPAL!$N$55,VLOOKUP($S$165,'Banco de Dados'!$B$4:$J$50,6,FALSE)*(1-(PRINCIPAL!$O$55/100)),VLOOKUP($S$165,'Banco de Dados'!$B$4:$J$50,6,FALSE)))))))))),"")</f>
        <v/>
      </c>
      <c r="S194" s="29" t="str">
        <f>IFERROR(R194*(IFERROR(VLOOKUP($S$165,'Banco de Dados'!$B$4:$J$50,4,FALSE),"ERRO")),"")</f>
        <v/>
      </c>
      <c r="T194" s="29" t="str">
        <f t="shared" si="105"/>
        <v/>
      </c>
      <c r="U194" s="103" t="str">
        <f>IFERROR(T194*(C194*(PRINCIPAL!$G$55/100))*0.47*(44/12),"")</f>
        <v/>
      </c>
      <c r="V194" s="103" t="str">
        <f t="shared" si="121"/>
        <v/>
      </c>
      <c r="W194" s="30" t="str">
        <f>IFERROR(IF(AND(PRINCIPAL!$H$56&lt;&gt;"",OR(L194=PRINCIPAL!$I$56,L194=PRINCIPAL!$I$56+PRINCIPAL!$I$56,L194=PRINCIPAL!$I$56+PRINCIPAL!$I$56+PRINCIPAL!$I$56)),0,IF(AND(PRINCIPAL!$H$56&lt;&gt;"",L194=PRINCIPAL!$J$56),VLOOKUP($X$165,'Banco de Dados'!$B$4:$J$50,8,FALSE)*PRINCIPAL!$H$56*(1-(PRINCIPAL!$K$56/100)),IF(AND(PRINCIPAL!$H$56&lt;&gt;"",L194=PRINCIPAL!$L$56),VLOOKUP($X$165,'Banco de Dados'!$B$4:$J$50,8,FALSE)*PRINCIPAL!$H$56*(1-(PRINCIPAL!$M$56/100)),IF(AND(PRINCIPAL!$H$56&lt;&gt;"",L194=PRINCIPAL!$N$56),VLOOKUP($X$165,'Banco de Dados'!$B$4:$J$50,8,FALSE)*PRINCIPAL!$H$56*(1-(PRINCIPAL!$O$56/100)),IF(PRINCIPAL!$H$56&lt;&gt;"",VLOOKUP($X$165,'Banco de Dados'!$B$4:$J$50,8,FALSE)*PRINCIPAL!$H$56,IF(OR(L194=PRINCIPAL!$I$56,L194=PRINCIPAL!$I$56+PRINCIPAL!$I$56,L194=PRINCIPAL!$I$56+PRINCIPAL!$I$56+PRINCIPAL!$I$56),0,IF(L194=PRINCIPAL!$J$56,VLOOKUP($X$165,'Banco de Dados'!$B$4:$J$50,6,FALSE)*(1-(PRINCIPAL!$K$56/100)),IF(L194=PRINCIPAL!$L$56,VLOOKUP($X$165,'Banco de Dados'!$B$4:$J$50,6,FALSE)*(1-(PRINCIPAL!$M$56/100)),IF(L194=PRINCIPAL!$N$56,VLOOKUP($X$165,'Banco de Dados'!$B$4:$J$50,6,FALSE)*(1-(PRINCIPAL!$O$56/100)),VLOOKUP($X$165,'Banco de Dados'!$B$4:$J$50,6,FALSE)))))))))),"")</f>
        <v/>
      </c>
      <c r="X194" s="29" t="str">
        <f>IFERROR(W194*(IFERROR(VLOOKUP($X$165,'Banco de Dados'!$B$4:$J$50,4,FALSE),"ERRO")),"")</f>
        <v/>
      </c>
      <c r="Y194" s="29" t="str">
        <f t="shared" si="115"/>
        <v/>
      </c>
      <c r="Z194" s="103" t="str">
        <f>IFERROR(Y194*(C194*(PRINCIPAL!$G$56/100))*0.47*(44/12),"")</f>
        <v/>
      </c>
      <c r="AA194" s="111" t="str">
        <f t="shared" si="116"/>
        <v/>
      </c>
      <c r="AB194" s="30" t="str">
        <f>IFERROR(IF(AND(PRINCIPAL!$H$57&lt;&gt;"",OR(L194=PRINCIPAL!$I$57,L194=PRINCIPAL!$I$57+PRINCIPAL!$I$57,L194=PRINCIPAL!$I$57+PRINCIPAL!$I$57+PRINCIPAL!$I$57)),0,IF(AND(PRINCIPAL!$H$57&lt;&gt;"",L194=PRINCIPAL!$J$57),VLOOKUP($AC$165,'Banco de Dados'!$B$4:$J$50,8,FALSE)*PRINCIPAL!$H$57*(1-(PRINCIPAL!$K$57/100)),IF(AND(PRINCIPAL!$H$57&lt;&gt;"",L194=PRINCIPAL!$L$57),VLOOKUP($AC$165,'Banco de Dados'!$B$4:$J$50,8,FALSE)*PRINCIPAL!$H$57*(1-(PRINCIPAL!$M$57/100)),IF(AND(PRINCIPAL!$H$57&lt;&gt;"",L194=PRINCIPAL!$N$57),VLOOKUP($AC$165,'Banco de Dados'!$B$4:$J$50,8,FALSE)*PRINCIPAL!$H$57*(1-(PRINCIPAL!$O$57/100)),IF(PRINCIPAL!$H$57&lt;&gt;"",VLOOKUP($AC$165,'Banco de Dados'!$B$4:$J$50,8,FALSE)*PRINCIPAL!$H$57,IF(OR(L194=PRINCIPAL!$I$57,L194=PRINCIPAL!$I$57+PRINCIPAL!$I$57,L194=PRINCIPAL!$I$57+PRINCIPAL!$I$57+PRINCIPAL!$I$57),0,IF(L194=PRINCIPAL!$J$57,VLOOKUP($AC$165,'Banco de Dados'!$B$4:$J$50,6,FALSE)*(1-(PRINCIPAL!$K$57/100)),IF(L194=PRINCIPAL!$L$57,VLOOKUP($AC$165,'Banco de Dados'!$B$4:$J$50,6,FALSE)*(1-(PRINCIPAL!$M$57/100)),IF(L194=PRINCIPAL!$N$57,VLOOKUP($AC$165,'Banco de Dados'!$B$4:$J$50,6,FALSE)*(1-(PRINCIPAL!$O$57/100)),VLOOKUP($AC$165,'Banco de Dados'!$B$4:$J$50,6,FALSE)))))))))),"")</f>
        <v/>
      </c>
      <c r="AC194" s="29" t="str">
        <f>IFERROR(AB194*(IFERROR(VLOOKUP($AC$165,'Banco de Dados'!$B$4:$J$50,4,FALSE),"ERRO")),"")</f>
        <v/>
      </c>
      <c r="AD194" s="29" t="str">
        <f t="shared" si="106"/>
        <v/>
      </c>
      <c r="AE194" s="103" t="str">
        <f>IFERROR(AD194*(C194*(PRINCIPAL!$G$57/100))*0.47*(44/12),"")</f>
        <v/>
      </c>
      <c r="AF194" s="111" t="str">
        <f t="shared" si="107"/>
        <v/>
      </c>
      <c r="AG194" s="30" t="str">
        <f>IFERROR(IF(AND(PRINCIPAL!$H$58&lt;&gt;"",OR(L194=PRINCIPAL!$I$58,L194=PRINCIPAL!$I$58+PRINCIPAL!$I$58,L194=PRINCIPAL!$I$58+PRINCIPAL!$I$58+PRINCIPAL!$I$58)),0,IF(AND(PRINCIPAL!$H$58&lt;&gt;"",L194=PRINCIPAL!$J$58),VLOOKUP($AH$165,'Banco de Dados'!$B$4:$J$50,8,FALSE)*PRINCIPAL!$H$58*(1-(PRINCIPAL!$K$58/100)),IF(AND(PRINCIPAL!$H$58&lt;&gt;"",L194=PRINCIPAL!$L$58),VLOOKUP($AH$165,'Banco de Dados'!$B$4:$J$50,8,FALSE)*PRINCIPAL!$H$58*(1-(PRINCIPAL!$M$58/100)),IF(AND(PRINCIPAL!$H$58&lt;&gt;"",L194=PRINCIPAL!$N$58),VLOOKUP($AH$165,'Banco de Dados'!$B$4:$J$50,8,FALSE)*PRINCIPAL!$H$58*(1-(PRINCIPAL!$O$58/100)),IF(PRINCIPAL!$H$58&lt;&gt;"",VLOOKUP($AH$165,'Banco de Dados'!$B$4:$J$50,8,FALSE)*PRINCIPAL!$H$58,IF(OR(L194=PRINCIPAL!$I$58,L194=PRINCIPAL!$I$58+PRINCIPAL!$I$58,L194=PRINCIPAL!$I$58+PRINCIPAL!$I$58+PRINCIPAL!$I$58),0,IF(L194=PRINCIPAL!$J$58,VLOOKUP($AH$165,'Banco de Dados'!$B$4:$J$50,6,FALSE)*(1-(PRINCIPAL!$K$58/100)),IF(L194=PRINCIPAL!$L$58,VLOOKUP($AH$165,'Banco de Dados'!$B$4:$J$50,6,FALSE)*(1-(PRINCIPAL!$M$58/100)),IF(L194=PRINCIPAL!$N$58,VLOOKUP($AH$165,'Banco de Dados'!$B$4:$J$50,6,FALSE)*(1-(PRINCIPAL!$O$58/100)),VLOOKUP($AH$165,'Banco de Dados'!$B$4:$J$50,6,FALSE)))))))))),"")</f>
        <v/>
      </c>
      <c r="AH194" s="29" t="str">
        <f>IFERROR(AG194*(IFERROR(VLOOKUP($AH$165,'Banco de Dados'!$B$4:$J$50,4,FALSE),"ERRO")),"")</f>
        <v/>
      </c>
      <c r="AI194" s="29" t="str">
        <f t="shared" si="108"/>
        <v/>
      </c>
      <c r="AJ194" s="103" t="str">
        <f>IFERROR(AI194*(C194*(PRINCIPAL!$G$58/100))*0.47*(44/12),"")</f>
        <v/>
      </c>
      <c r="AK194" s="111" t="str">
        <f t="shared" si="117"/>
        <v/>
      </c>
      <c r="AL194" s="30" t="str">
        <f>IFERROR(IF(AND(PRINCIPAL!$H$59&lt;&gt;"",OR(L194=PRINCIPAL!$I$59,L194=PRINCIPAL!$I$59+PRINCIPAL!$I$59,L194=PRINCIPAL!$I$59+PRINCIPAL!$I$59+PRINCIPAL!$I$59)),0,IF(AND(PRINCIPAL!$H$59&lt;&gt;"",L194=PRINCIPAL!$J$59),VLOOKUP($AM$165,'Banco de Dados'!$B$4:$J$50,8,FALSE)*PRINCIPAL!$H$59*(1-(PRINCIPAL!$K$59/100)),IF(AND(PRINCIPAL!$H$59&lt;&gt;"",L194=PRINCIPAL!$L$59),VLOOKUP($AM$165,'Banco de Dados'!$B$4:$J$50,8,FALSE)*PRINCIPAL!$H$59*(1-(PRINCIPAL!$M$59/100)),IF(AND(PRINCIPAL!$H$59&lt;&gt;"",L194=PRINCIPAL!$N$59),VLOOKUP($AM$165,'Banco de Dados'!$B$4:$J$50,8,FALSE)*PRINCIPAL!$H$59*(1-(PRINCIPAL!$O$59/100)),IF(PRINCIPAL!$H$59&lt;&gt;"",VLOOKUP($AM$165,'Banco de Dados'!$B$4:$J$50,8,FALSE)*PRINCIPAL!$H$59,IF(OR(L194=PRINCIPAL!$I$59,L194=PRINCIPAL!$I$59+PRINCIPAL!$I$59,L194=PRINCIPAL!$I$59+PRINCIPAL!$I$59+PRINCIPAL!$I$59),0,IF(L194=PRINCIPAL!$J$59,VLOOKUP($AM$165,'Banco de Dados'!$B$4:$J$50,6,FALSE)*(1-(PRINCIPAL!$K$59/100)),IF(L194=PRINCIPAL!$L$59,VLOOKUP($AM$165,'Banco de Dados'!$B$4:$J$50,6,FALSE)*(1-(PRINCIPAL!$M$59/100)),IF(L194=PRINCIPAL!$N$59,VLOOKUP($AM$165,'Banco de Dados'!$B$4:$J$50,6,FALSE)*(1-(PRINCIPAL!$O$59/100)),VLOOKUP($AM$165,'Banco de Dados'!$B$4:$J$50,6,FALSE)))))))))),"")</f>
        <v/>
      </c>
      <c r="AM194" s="29" t="str">
        <f>IFERROR(AL194*(IFERROR(VLOOKUP($AM$165,'Banco de Dados'!$B$4:$J$50,4,FALSE),"ERRO")),"")</f>
        <v/>
      </c>
      <c r="AN194" s="29" t="str">
        <f t="shared" si="109"/>
        <v/>
      </c>
      <c r="AO194" s="103" t="str">
        <f>IFERROR(AN194*(C194*(PRINCIPAL!$G$59/100))*0.47*(44/12),"")</f>
        <v/>
      </c>
      <c r="AP194" s="111" t="str">
        <f t="shared" si="110"/>
        <v/>
      </c>
      <c r="AQ194" s="30" t="str">
        <f>IFERROR(IF(AND(PRINCIPAL!$H$60&lt;&gt;"",OR(L194=PRINCIPAL!$I$60,L194=PRINCIPAL!$I$60+PRINCIPAL!$I$60,L194=PRINCIPAL!$I$60+PRINCIPAL!$I$60+PRINCIPAL!$I$60)),0,IF(AND(PRINCIPAL!$H$60&lt;&gt;"",L194=PRINCIPAL!$J$60),VLOOKUP($AR$165,'Banco de Dados'!$B$4:$J$50,8,FALSE)*PRINCIPAL!$H$60*(1-(PRINCIPAL!$K$60/100)),IF(AND(PRINCIPAL!$H$60&lt;&gt;"",L194=PRINCIPAL!$L$60),VLOOKUP($AR$165,'Banco de Dados'!$B$4:$J$50,8,FALSE)*PRINCIPAL!$H$60*(1-(PRINCIPAL!$M$60/100)),IF(AND(PRINCIPAL!$H$60&lt;&gt;"",L194=PRINCIPAL!$N$60),VLOOKUP($AR$165,'Banco de Dados'!$B$4:$J$50,8,FALSE)*PRINCIPAL!$H$60*(1-(PRINCIPAL!$O$60/100)),IF(PRINCIPAL!$H$60&lt;&gt;"",VLOOKUP($AR$165,'Banco de Dados'!$B$4:$J$50,8,FALSE)*PRINCIPAL!$H$60,IF(OR(L194=PRINCIPAL!$I$60,L194=PRINCIPAL!$I$60+PRINCIPAL!$I$60,L194=PRINCIPAL!$I$60+PRINCIPAL!$I$60+PRINCIPAL!$I$60),0,IF(L194=PRINCIPAL!$J$60,VLOOKUP($AR$165,'Banco de Dados'!$B$4:$J$50,6,FALSE)*(1-(PRINCIPAL!$K$60/100)),IF(L194=PRINCIPAL!$L$60,VLOOKUP($AR$165,'Banco de Dados'!$B$4:$J$50,6,FALSE)*(1-(PRINCIPAL!$M$60/100)),IF(L194=PRINCIPAL!$N$60,VLOOKUP($AR$165,'Banco de Dados'!$B$4:$J$50,6,FALSE)*(1-(PRINCIPAL!$O$60/100)),VLOOKUP($AR$165,'Banco de Dados'!$B$4:$J$50,6,FALSE)))))))))),"")</f>
        <v/>
      </c>
      <c r="AR194" s="29" t="str">
        <f>IFERROR(AQ194*(IFERROR(VLOOKUP($AR$165,'Banco de Dados'!$B$4:$J$50,4,FALSE),"ERRO")),"")</f>
        <v/>
      </c>
      <c r="AS194" s="29" t="str">
        <f t="shared" si="111"/>
        <v/>
      </c>
      <c r="AT194" s="103" t="str">
        <f>IFERROR(AS194*(C194*(PRINCIPAL!$G$60/100))*0.47*(44/12),"")</f>
        <v/>
      </c>
      <c r="AU194" s="111" t="str">
        <f t="shared" si="112"/>
        <v/>
      </c>
      <c r="AV194" s="30" t="str">
        <f>IFERROR(IF(AND(PRINCIPAL!$H$61&lt;&gt;"",OR(L194=PRINCIPAL!$I$61,L194=PRINCIPAL!$I$61+PRINCIPAL!$I$61,L194=PRINCIPAL!$I$61+PRINCIPAL!$I$61+PRINCIPAL!$I$61)),0,IF(AND(PRINCIPAL!$H$61&lt;&gt;"",L194=PRINCIPAL!$J$61),VLOOKUP($AW$165,'Banco de Dados'!$B$4:$J$50,8,FALSE)*PRINCIPAL!$H$61*(1-(PRINCIPAL!$K$61/100)),IF(AND(PRINCIPAL!$H$61&lt;&gt;"",L194=PRINCIPAL!$L$61),VLOOKUP($AW$165,'Banco de Dados'!$B$4:$J$50,8,FALSE)*PRINCIPAL!$H$61*(1-(PRINCIPAL!$M$61/100)),IF(AND(PRINCIPAL!$H$61&lt;&gt;"",L194=PRINCIPAL!$N$61),VLOOKUP($AW$165,'Banco de Dados'!$B$4:$J$50,8,FALSE)*PRINCIPAL!$H$61*(1-(PRINCIPAL!$O$61/100)),IF(PRINCIPAL!$H$61&lt;&gt;"",VLOOKUP($AW$165,'Banco de Dados'!$B$4:$J$50,8,FALSE)*PRINCIPAL!$H$61,IF(OR(L194=PRINCIPAL!$I$61,L194=PRINCIPAL!$I$61+PRINCIPAL!$I$61,L194=PRINCIPAL!$I$61+PRINCIPAL!$I$61+PRINCIPAL!$I$61),0,IF(L194=PRINCIPAL!$J$61,VLOOKUP($AW$165,'Banco de Dados'!$B$4:$J$50,6,FALSE)*(1-(PRINCIPAL!$K$61/100)),IF(L194=PRINCIPAL!$L$61,VLOOKUP($AW$165,'Banco de Dados'!$B$4:$J$50,6,FALSE)*(1-(PRINCIPAL!$M$61/100)),IF(L194=PRINCIPAL!$N$61,VLOOKUP($AW$165,'Banco de Dados'!$B$4:$J$50,6,FALSE)*(1-(PRINCIPAL!$O$61/100)),VLOOKUP($AW$165,'Banco de Dados'!$B$4:$J$50,6,FALSE)))))))))),"")</f>
        <v/>
      </c>
      <c r="AW194" s="29" t="str">
        <f>IFERROR(AV194*(IFERROR(VLOOKUP($AW$165,'Banco de Dados'!$B$4:$J$50,4,FALSE),"ERRO")),"")</f>
        <v/>
      </c>
      <c r="AX194" s="29" t="str">
        <f t="shared" si="113"/>
        <v/>
      </c>
      <c r="AY194" s="103" t="str">
        <f>IFERROR(AX194*(C194*(PRINCIPAL!$G$61/100))*0.47*(44/12),"")</f>
        <v/>
      </c>
      <c r="AZ194" s="111" t="str">
        <f t="shared" si="118"/>
        <v/>
      </c>
      <c r="BA194" s="30" t="str">
        <f>IFERROR(IF(AND(PRINCIPAL!$H$62&lt;&gt;"",OR(L194=PRINCIPAL!$I$62,L194=PRINCIPAL!$I$62+PRINCIPAL!$I$62,L194=PRINCIPAL!$I$62+PRINCIPAL!$I$62+PRINCIPAL!$I$62)),0,IF(AND(PRINCIPAL!$H$62&lt;&gt;"",L194=PRINCIPAL!$J$62),VLOOKUP($BB$165,'Banco de Dados'!$B$4:$J$50,8,FALSE)*PRINCIPAL!$H$62*(1-(PRINCIPAL!$K$62/100)),IF(AND(PRINCIPAL!$H$62&lt;&gt;"",L194=PRINCIPAL!$L$62),VLOOKUP($BB$165,'Banco de Dados'!$B$4:$J$50,8,FALSE)*PRINCIPAL!$H$62*(1-(PRINCIPAL!$M$62/100)),IF(AND(PRINCIPAL!$H$62&lt;&gt;"",L194=PRINCIPAL!$N$62),VLOOKUP($BB$165,'Banco de Dados'!$B$4:$J$50,8,FALSE)*PRINCIPAL!$H$62*(1-(PRINCIPAL!$O$62/100)),IF(PRINCIPAL!$H$62&lt;&gt;"",VLOOKUP($BB$165,'Banco de Dados'!$B$4:$J$50,8,FALSE)*PRINCIPAL!$H$62,IF(OR(L194=PRINCIPAL!$I$62,L194=PRINCIPAL!$I$62+PRINCIPAL!$I$62,L194=PRINCIPAL!$I$62+PRINCIPAL!$I$62+PRINCIPAL!$I$62),0,IF(L194=PRINCIPAL!$J$62,VLOOKUP($BB$165,'Banco de Dados'!$B$4:$J$50,6,FALSE)*(1-(PRINCIPAL!$K$62/100)),IF(L194=PRINCIPAL!$L$62,VLOOKUP($BB$165,'Banco de Dados'!$B$4:$J$50,6,FALSE)*(1-(PRINCIPAL!$M$62/100)),IF(L194=PRINCIPAL!$N$62,VLOOKUP($BB$165,'Banco de Dados'!$B$4:$J$50,6,FALSE)*(1-(PRINCIPAL!$O$62/100)),VLOOKUP($BB$165,'Banco de Dados'!$B$4:$J$50,6,FALSE)))))))))),"")</f>
        <v/>
      </c>
      <c r="BB194" s="29" t="str">
        <f>IFERROR(BA194*(IFERROR(VLOOKUP($BB$165,'Banco de Dados'!$B$4:$J$50,4,FALSE),"ERRO")),"")</f>
        <v/>
      </c>
      <c r="BC194" s="29" t="str">
        <f t="shared" si="119"/>
        <v/>
      </c>
      <c r="BD194" s="103" t="str">
        <f>IFERROR(BC194*(C194*(PRINCIPAL!$G$62/100))*0.47*(44/12),"")</f>
        <v/>
      </c>
      <c r="BE194" s="111" t="str">
        <f t="shared" si="98"/>
        <v/>
      </c>
      <c r="BF194" s="30" t="str">
        <f>IFERROR(IF(AND(PRINCIPAL!$H$63&lt;&gt;"",OR(L194=PRINCIPAL!$I$63,L194=PRINCIPAL!$I$63+PRINCIPAL!$I$63,L194=PRINCIPAL!$I$63+PRINCIPAL!$I$63+PRINCIPAL!$I$63)),0,IF(AND(PRINCIPAL!$H$63&lt;&gt;"",L194=PRINCIPAL!$J$63),VLOOKUP($BG$165,'Banco de Dados'!$B$4:$J$50,8,FALSE)*PRINCIPAL!$H$63*(1-(PRINCIPAL!$K$63/100)),IF(AND(PRINCIPAL!$H$63&lt;&gt;"",L194=PRINCIPAL!$L$63),VLOOKUP($BG$165,'Banco de Dados'!$B$4:$J$50,8,FALSE)*PRINCIPAL!$H$63*(1-(PRINCIPAL!$M$63/100)),IF(AND(PRINCIPAL!$H$63&lt;&gt;"",L194=PRINCIPAL!$N$63),VLOOKUP($BG$165,'Banco de Dados'!$B$4:$J$50,8,FALSE)*PRINCIPAL!$H$63*(1-(PRINCIPAL!$O$63/100)),IF(PRINCIPAL!$H$63&lt;&gt;"",VLOOKUP($BG$165,'Banco de Dados'!$B$4:$J$50,8,FALSE)*PRINCIPAL!$H$63,IF(OR(L194=PRINCIPAL!$I$63,L194=PRINCIPAL!$I$63+PRINCIPAL!$I$63,L194=PRINCIPAL!$I$63+PRINCIPAL!$I$63+PRINCIPAL!$I$63),0,IF(L194=PRINCIPAL!$J$63,VLOOKUP($BG$165,'Banco de Dados'!$B$4:$J$50,6,FALSE)*(1-(PRINCIPAL!$K$63/100)),IF(L194=PRINCIPAL!$L$63,VLOOKUP($BG$165,'Banco de Dados'!$B$4:$J$50,6,FALSE)*(1-(PRINCIPAL!$M$63/100)),IF(L194=PRINCIPAL!$N$63,VLOOKUP($BG$165,'Banco de Dados'!$B$4:$J$50,6,FALSE)*(1-(PRINCIPAL!$O$63/100)),VLOOKUP($BG$165,'Banco de Dados'!$B$4:$J$50,6,FALSE)))))))))),"")</f>
        <v/>
      </c>
      <c r="BG194" s="29" t="str">
        <f>IFERROR(BF194*(IFERROR(VLOOKUP($BG$165,'Banco de Dados'!$B$4:$J$50,4,FALSE),"ERRO")),"")</f>
        <v/>
      </c>
      <c r="BH194" s="29" t="str">
        <f t="shared" si="114"/>
        <v/>
      </c>
      <c r="BI194" s="103" t="str">
        <f>IFERROR(BH194*(C194*(PRINCIPAL!$G$63/100))*0.47*(44/12),"")</f>
        <v/>
      </c>
      <c r="BJ194" s="102" t="str">
        <f t="shared" si="99"/>
        <v/>
      </c>
    </row>
    <row r="195" spans="2:62" ht="12.75" customHeight="1" x14ac:dyDescent="0.3">
      <c r="B195" s="326">
        <f t="shared" si="100"/>
        <v>2048</v>
      </c>
      <c r="C195" s="340"/>
      <c r="D195" s="1"/>
      <c r="E195" s="116">
        <v>28</v>
      </c>
      <c r="F195" s="24" t="str">
        <f>IFERROR(VLOOKUP($G$165,'Banco de Dados'!$B$4:$J$50,6,FALSE),"")</f>
        <v/>
      </c>
      <c r="G195" s="25" t="str">
        <f>IFERROR(F195*(IFERROR(VLOOKUP($G$165,'Banco de Dados'!$B$4:$J$50,4,FALSE),"ERRO")),"")</f>
        <v/>
      </c>
      <c r="H195" s="25" t="str">
        <f t="shared" si="101"/>
        <v/>
      </c>
      <c r="I195" s="103" t="str">
        <f t="shared" si="102"/>
        <v/>
      </c>
      <c r="J195" s="117" t="str">
        <f t="shared" si="103"/>
        <v/>
      </c>
      <c r="K195" s="1"/>
      <c r="L195" s="91">
        <v>28</v>
      </c>
      <c r="M195" s="24" t="str">
        <f>IFERROR(IF(AND(PRINCIPAL!$H$54&lt;&gt;"",OR(L195=PRINCIPAL!$I$54,L195=PRINCIPAL!$I$54+PRINCIPAL!$I$54,L195=PRINCIPAL!$I$54+PRINCIPAL!$I$54+PRINCIPAL!$I$54)),0,IF(AND(PRINCIPAL!$H$54&lt;&gt;"",L195=PRINCIPAL!$J$54),VLOOKUP($N$165,'Banco de Dados'!$B$4:$J$50,8,FALSE)*PRINCIPAL!$H$54*(1-(PRINCIPAL!$K$54/100)),IF(AND(PRINCIPAL!$H$54&lt;&gt;"",L195=PRINCIPAL!$L$54),VLOOKUP($N$165,'Banco de Dados'!$B$4:$J$50,8,FALSE)*PRINCIPAL!$H$54*(1-(PRINCIPAL!$M$54/100)),IF(AND(PRINCIPAL!$H$54&lt;&gt;"",L195=PRINCIPAL!$N$54),VLOOKUP($N$165,'Banco de Dados'!$B$4:$J$50,8,FALSE)*PRINCIPAL!$H$54*(1-(PRINCIPAL!$O$54/100)),IF(PRINCIPAL!$H$54&lt;&gt;"",VLOOKUP($N$165,'Banco de Dados'!$B$4:$J$50,8,FALSE)*PRINCIPAL!$H$54,IF(OR(L195=PRINCIPAL!$I$54,L195=PRINCIPAL!$I$54+PRINCIPAL!$I$54,L195=PRINCIPAL!$I$54+PRINCIPAL!$I$54+PRINCIPAL!$I$54),0,IF(L195=PRINCIPAL!$J$54,VLOOKUP($N$165,'Banco de Dados'!$B$4:$J$50,6,FALSE)*(1-(PRINCIPAL!$K$54/100)),IF(L195=PRINCIPAL!$L$54,VLOOKUP($N$165,'Banco de Dados'!$B$4:$J$50,6,FALSE)*(1-(PRINCIPAL!$M$54/100)),IF(L195=PRINCIPAL!$N$54,VLOOKUP($N$165,'Banco de Dados'!$B$4:$J$50,6,FALSE)*(1-(PRINCIPAL!$O$54/100)),VLOOKUP($N$165,'Banco de Dados'!$B$4:$J$50,6,FALSE)))))))))),"")</f>
        <v/>
      </c>
      <c r="N195" s="25" t="str">
        <f>IFERROR(M195*(IFERROR(VLOOKUP($N$165,'Banco de Dados'!$B$4:$J$50,4,FALSE),"ERRO")),"")</f>
        <v/>
      </c>
      <c r="O195" s="25" t="str">
        <f t="shared" si="104"/>
        <v/>
      </c>
      <c r="P195" s="103" t="str">
        <f>IFERROR(O195*(C195*(PRINCIPAL!$G$54/100))*0.47*(44/12),"")</f>
        <v/>
      </c>
      <c r="Q195" s="107" t="str">
        <f t="shared" si="120"/>
        <v/>
      </c>
      <c r="R195" s="29" t="str">
        <f>IFERROR(IF(AND(PRINCIPAL!$H$55&lt;&gt;"",OR(L195=PRINCIPAL!$I$55,L195=PRINCIPAL!$I$55+PRINCIPAL!$I$55,L195=PRINCIPAL!$I$55+PRINCIPAL!$I$55+PRINCIPAL!$I$55)),0,IF(AND(PRINCIPAL!$H$55&lt;&gt;"",L195=PRINCIPAL!$J$55),VLOOKUP($S$165,'Banco de Dados'!$B$4:$J$50,8,FALSE)*PRINCIPAL!$H$55*(1-(PRINCIPAL!$K$55/100)),IF(AND(PRINCIPAL!$H$55&lt;&gt;"",L195=PRINCIPAL!$L$55),VLOOKUP($S$165,'Banco de Dados'!$B$4:$J$50,8,FALSE)*PRINCIPAL!$H$55*(1-(PRINCIPAL!$M$55/100)),IF(AND(PRINCIPAL!$H$55&lt;&gt;"",L195=PRINCIPAL!$N$55),VLOOKUP($S$165,'Banco de Dados'!$B$4:$J$50,8,FALSE)*PRINCIPAL!$H$55*(1-(PRINCIPAL!$O$55/100)),IF(PRINCIPAL!$H$55&lt;&gt;"",VLOOKUP($S$165,'Banco de Dados'!$B$4:$J$50,8,FALSE)*PRINCIPAL!$H$55,IF(OR(L195=PRINCIPAL!$I$55,L195=PRINCIPAL!$I$55+PRINCIPAL!$I$55,L195=PRINCIPAL!$I$55+PRINCIPAL!$I$55+PRINCIPAL!$I$55),0,IF(L195=PRINCIPAL!$J$55,VLOOKUP($S$165,'Banco de Dados'!$B$4:$J$50,6,FALSE)*(1-(PRINCIPAL!$K$55/100)),IF(L195=PRINCIPAL!$L$55,VLOOKUP($S$165,'Banco de Dados'!$B$4:$J$50,6,FALSE)*(1-(PRINCIPAL!$M$55/100)),IF(L195=PRINCIPAL!$N$55,VLOOKUP($S$165,'Banco de Dados'!$B$4:$J$50,6,FALSE)*(1-(PRINCIPAL!$O$55/100)),VLOOKUP($S$165,'Banco de Dados'!$B$4:$J$50,6,FALSE)))))))))),"")</f>
        <v/>
      </c>
      <c r="S195" s="29" t="str">
        <f>IFERROR(R195*(IFERROR(VLOOKUP($S$165,'Banco de Dados'!$B$4:$J$50,4,FALSE),"ERRO")),"")</f>
        <v/>
      </c>
      <c r="T195" s="29" t="str">
        <f t="shared" si="105"/>
        <v/>
      </c>
      <c r="U195" s="103" t="str">
        <f>IFERROR(T195*(C195*(PRINCIPAL!$G$55/100))*0.47*(44/12),"")</f>
        <v/>
      </c>
      <c r="V195" s="103" t="str">
        <f t="shared" si="121"/>
        <v/>
      </c>
      <c r="W195" s="30" t="str">
        <f>IFERROR(IF(AND(PRINCIPAL!$H$56&lt;&gt;"",OR(L195=PRINCIPAL!$I$56,L195=PRINCIPAL!$I$56+PRINCIPAL!$I$56,L195=PRINCIPAL!$I$56+PRINCIPAL!$I$56+PRINCIPAL!$I$56)),0,IF(AND(PRINCIPAL!$H$56&lt;&gt;"",L195=PRINCIPAL!$J$56),VLOOKUP($X$165,'Banco de Dados'!$B$4:$J$50,8,FALSE)*PRINCIPAL!$H$56*(1-(PRINCIPAL!$K$56/100)),IF(AND(PRINCIPAL!$H$56&lt;&gt;"",L195=PRINCIPAL!$L$56),VLOOKUP($X$165,'Banco de Dados'!$B$4:$J$50,8,FALSE)*PRINCIPAL!$H$56*(1-(PRINCIPAL!$M$56/100)),IF(AND(PRINCIPAL!$H$56&lt;&gt;"",L195=PRINCIPAL!$N$56),VLOOKUP($X$165,'Banco de Dados'!$B$4:$J$50,8,FALSE)*PRINCIPAL!$H$56*(1-(PRINCIPAL!$O$56/100)),IF(PRINCIPAL!$H$56&lt;&gt;"",VLOOKUP($X$165,'Banco de Dados'!$B$4:$J$50,8,FALSE)*PRINCIPAL!$H$56,IF(OR(L195=PRINCIPAL!$I$56,L195=PRINCIPAL!$I$56+PRINCIPAL!$I$56,L195=PRINCIPAL!$I$56+PRINCIPAL!$I$56+PRINCIPAL!$I$56),0,IF(L195=PRINCIPAL!$J$56,VLOOKUP($X$165,'Banco de Dados'!$B$4:$J$50,6,FALSE)*(1-(PRINCIPAL!$K$56/100)),IF(L195=PRINCIPAL!$L$56,VLOOKUP($X$165,'Banco de Dados'!$B$4:$J$50,6,FALSE)*(1-(PRINCIPAL!$M$56/100)),IF(L195=PRINCIPAL!$N$56,VLOOKUP($X$165,'Banco de Dados'!$B$4:$J$50,6,FALSE)*(1-(PRINCIPAL!$O$56/100)),VLOOKUP($X$165,'Banco de Dados'!$B$4:$J$50,6,FALSE)))))))))),"")</f>
        <v/>
      </c>
      <c r="X195" s="29" t="str">
        <f>IFERROR(W195*(IFERROR(VLOOKUP($X$165,'Banco de Dados'!$B$4:$J$50,4,FALSE),"ERRO")),"")</f>
        <v/>
      </c>
      <c r="Y195" s="29" t="str">
        <f t="shared" si="115"/>
        <v/>
      </c>
      <c r="Z195" s="103" t="str">
        <f>IFERROR(Y195*(C195*(PRINCIPAL!$G$56/100))*0.47*(44/12),"")</f>
        <v/>
      </c>
      <c r="AA195" s="111" t="str">
        <f t="shared" si="116"/>
        <v/>
      </c>
      <c r="AB195" s="30" t="str">
        <f>IFERROR(IF(AND(PRINCIPAL!$H$57&lt;&gt;"",OR(L195=PRINCIPAL!$I$57,L195=PRINCIPAL!$I$57+PRINCIPAL!$I$57,L195=PRINCIPAL!$I$57+PRINCIPAL!$I$57+PRINCIPAL!$I$57)),0,IF(AND(PRINCIPAL!$H$57&lt;&gt;"",L195=PRINCIPAL!$J$57),VLOOKUP($AC$165,'Banco de Dados'!$B$4:$J$50,8,FALSE)*PRINCIPAL!$H$57*(1-(PRINCIPAL!$K$57/100)),IF(AND(PRINCIPAL!$H$57&lt;&gt;"",L195=PRINCIPAL!$L$57),VLOOKUP($AC$165,'Banco de Dados'!$B$4:$J$50,8,FALSE)*PRINCIPAL!$H$57*(1-(PRINCIPAL!$M$57/100)),IF(AND(PRINCIPAL!$H$57&lt;&gt;"",L195=PRINCIPAL!$N$57),VLOOKUP($AC$165,'Banco de Dados'!$B$4:$J$50,8,FALSE)*PRINCIPAL!$H$57*(1-(PRINCIPAL!$O$57/100)),IF(PRINCIPAL!$H$57&lt;&gt;"",VLOOKUP($AC$165,'Banco de Dados'!$B$4:$J$50,8,FALSE)*PRINCIPAL!$H$57,IF(OR(L195=PRINCIPAL!$I$57,L195=PRINCIPAL!$I$57+PRINCIPAL!$I$57,L195=PRINCIPAL!$I$57+PRINCIPAL!$I$57+PRINCIPAL!$I$57),0,IF(L195=PRINCIPAL!$J$57,VLOOKUP($AC$165,'Banco de Dados'!$B$4:$J$50,6,FALSE)*(1-(PRINCIPAL!$K$57/100)),IF(L195=PRINCIPAL!$L$57,VLOOKUP($AC$165,'Banco de Dados'!$B$4:$J$50,6,FALSE)*(1-(PRINCIPAL!$M$57/100)),IF(L195=PRINCIPAL!$N$57,VLOOKUP($AC$165,'Banco de Dados'!$B$4:$J$50,6,FALSE)*(1-(PRINCIPAL!$O$57/100)),VLOOKUP($AC$165,'Banco de Dados'!$B$4:$J$50,6,FALSE)))))))))),"")</f>
        <v/>
      </c>
      <c r="AC195" s="29" t="str">
        <f>IFERROR(AB195*(IFERROR(VLOOKUP($AC$165,'Banco de Dados'!$B$4:$J$50,4,FALSE),"ERRO")),"")</f>
        <v/>
      </c>
      <c r="AD195" s="29" t="str">
        <f t="shared" si="106"/>
        <v/>
      </c>
      <c r="AE195" s="103" t="str">
        <f>IFERROR(AD195*(C195*(PRINCIPAL!$G$57/100))*0.47*(44/12),"")</f>
        <v/>
      </c>
      <c r="AF195" s="111" t="str">
        <f t="shared" si="107"/>
        <v/>
      </c>
      <c r="AG195" s="30" t="str">
        <f>IFERROR(IF(AND(PRINCIPAL!$H$58&lt;&gt;"",OR(L195=PRINCIPAL!$I$58,L195=PRINCIPAL!$I$58+PRINCIPAL!$I$58,L195=PRINCIPAL!$I$58+PRINCIPAL!$I$58+PRINCIPAL!$I$58)),0,IF(AND(PRINCIPAL!$H$58&lt;&gt;"",L195=PRINCIPAL!$J$58),VLOOKUP($AH$165,'Banco de Dados'!$B$4:$J$50,8,FALSE)*PRINCIPAL!$H$58*(1-(PRINCIPAL!$K$58/100)),IF(AND(PRINCIPAL!$H$58&lt;&gt;"",L195=PRINCIPAL!$L$58),VLOOKUP($AH$165,'Banco de Dados'!$B$4:$J$50,8,FALSE)*PRINCIPAL!$H$58*(1-(PRINCIPAL!$M$58/100)),IF(AND(PRINCIPAL!$H$58&lt;&gt;"",L195=PRINCIPAL!$N$58),VLOOKUP($AH$165,'Banco de Dados'!$B$4:$J$50,8,FALSE)*PRINCIPAL!$H$58*(1-(PRINCIPAL!$O$58/100)),IF(PRINCIPAL!$H$58&lt;&gt;"",VLOOKUP($AH$165,'Banco de Dados'!$B$4:$J$50,8,FALSE)*PRINCIPAL!$H$58,IF(OR(L195=PRINCIPAL!$I$58,L195=PRINCIPAL!$I$58+PRINCIPAL!$I$58,L195=PRINCIPAL!$I$58+PRINCIPAL!$I$58+PRINCIPAL!$I$58),0,IF(L195=PRINCIPAL!$J$58,VLOOKUP($AH$165,'Banco de Dados'!$B$4:$J$50,6,FALSE)*(1-(PRINCIPAL!$K$58/100)),IF(L195=PRINCIPAL!$L$58,VLOOKUP($AH$165,'Banco de Dados'!$B$4:$J$50,6,FALSE)*(1-(PRINCIPAL!$M$58/100)),IF(L195=PRINCIPAL!$N$58,VLOOKUP($AH$165,'Banco de Dados'!$B$4:$J$50,6,FALSE)*(1-(PRINCIPAL!$O$58/100)),VLOOKUP($AH$165,'Banco de Dados'!$B$4:$J$50,6,FALSE)))))))))),"")</f>
        <v/>
      </c>
      <c r="AH195" s="29" t="str">
        <f>IFERROR(AG195*(IFERROR(VLOOKUP($AH$165,'Banco de Dados'!$B$4:$J$50,4,FALSE),"ERRO")),"")</f>
        <v/>
      </c>
      <c r="AI195" s="29" t="str">
        <f t="shared" si="108"/>
        <v/>
      </c>
      <c r="AJ195" s="103" t="str">
        <f>IFERROR(AI195*(C195*(PRINCIPAL!$G$58/100))*0.47*(44/12),"")</f>
        <v/>
      </c>
      <c r="AK195" s="111" t="str">
        <f t="shared" si="117"/>
        <v/>
      </c>
      <c r="AL195" s="30" t="str">
        <f>IFERROR(IF(AND(PRINCIPAL!$H$59&lt;&gt;"",OR(L195=PRINCIPAL!$I$59,L195=PRINCIPAL!$I$59+PRINCIPAL!$I$59,L195=PRINCIPAL!$I$59+PRINCIPAL!$I$59+PRINCIPAL!$I$59)),0,IF(AND(PRINCIPAL!$H$59&lt;&gt;"",L195=PRINCIPAL!$J$59),VLOOKUP($AM$165,'Banco de Dados'!$B$4:$J$50,8,FALSE)*PRINCIPAL!$H$59*(1-(PRINCIPAL!$K$59/100)),IF(AND(PRINCIPAL!$H$59&lt;&gt;"",L195=PRINCIPAL!$L$59),VLOOKUP($AM$165,'Banco de Dados'!$B$4:$J$50,8,FALSE)*PRINCIPAL!$H$59*(1-(PRINCIPAL!$M$59/100)),IF(AND(PRINCIPAL!$H$59&lt;&gt;"",L195=PRINCIPAL!$N$59),VLOOKUP($AM$165,'Banco de Dados'!$B$4:$J$50,8,FALSE)*PRINCIPAL!$H$59*(1-(PRINCIPAL!$O$59/100)),IF(PRINCIPAL!$H$59&lt;&gt;"",VLOOKUP($AM$165,'Banco de Dados'!$B$4:$J$50,8,FALSE)*PRINCIPAL!$H$59,IF(OR(L195=PRINCIPAL!$I$59,L195=PRINCIPAL!$I$59+PRINCIPAL!$I$59,L195=PRINCIPAL!$I$59+PRINCIPAL!$I$59+PRINCIPAL!$I$59),0,IF(L195=PRINCIPAL!$J$59,VLOOKUP($AM$165,'Banco de Dados'!$B$4:$J$50,6,FALSE)*(1-(PRINCIPAL!$K$59/100)),IF(L195=PRINCIPAL!$L$59,VLOOKUP($AM$165,'Banco de Dados'!$B$4:$J$50,6,FALSE)*(1-(PRINCIPAL!$M$59/100)),IF(L195=PRINCIPAL!$N$59,VLOOKUP($AM$165,'Banco de Dados'!$B$4:$J$50,6,FALSE)*(1-(PRINCIPAL!$O$59/100)),VLOOKUP($AM$165,'Banco de Dados'!$B$4:$J$50,6,FALSE)))))))))),"")</f>
        <v/>
      </c>
      <c r="AM195" s="29" t="str">
        <f>IFERROR(AL195*(IFERROR(VLOOKUP($AM$165,'Banco de Dados'!$B$4:$J$50,4,FALSE),"ERRO")),"")</f>
        <v/>
      </c>
      <c r="AN195" s="29" t="str">
        <f t="shared" si="109"/>
        <v/>
      </c>
      <c r="AO195" s="103" t="str">
        <f>IFERROR(AN195*(C195*(PRINCIPAL!$G$59/100))*0.47*(44/12),"")</f>
        <v/>
      </c>
      <c r="AP195" s="111" t="str">
        <f t="shared" si="110"/>
        <v/>
      </c>
      <c r="AQ195" s="30" t="str">
        <f>IFERROR(IF(AND(PRINCIPAL!$H$60&lt;&gt;"",OR(L195=PRINCIPAL!$I$60,L195=PRINCIPAL!$I$60+PRINCIPAL!$I$60,L195=PRINCIPAL!$I$60+PRINCIPAL!$I$60+PRINCIPAL!$I$60)),0,IF(AND(PRINCIPAL!$H$60&lt;&gt;"",L195=PRINCIPAL!$J$60),VLOOKUP($AR$165,'Banco de Dados'!$B$4:$J$50,8,FALSE)*PRINCIPAL!$H$60*(1-(PRINCIPAL!$K$60/100)),IF(AND(PRINCIPAL!$H$60&lt;&gt;"",L195=PRINCIPAL!$L$60),VLOOKUP($AR$165,'Banco de Dados'!$B$4:$J$50,8,FALSE)*PRINCIPAL!$H$60*(1-(PRINCIPAL!$M$60/100)),IF(AND(PRINCIPAL!$H$60&lt;&gt;"",L195=PRINCIPAL!$N$60),VLOOKUP($AR$165,'Banco de Dados'!$B$4:$J$50,8,FALSE)*PRINCIPAL!$H$60*(1-(PRINCIPAL!$O$60/100)),IF(PRINCIPAL!$H$60&lt;&gt;"",VLOOKUP($AR$165,'Banco de Dados'!$B$4:$J$50,8,FALSE)*PRINCIPAL!$H$60,IF(OR(L195=PRINCIPAL!$I$60,L195=PRINCIPAL!$I$60+PRINCIPAL!$I$60,L195=PRINCIPAL!$I$60+PRINCIPAL!$I$60+PRINCIPAL!$I$60),0,IF(L195=PRINCIPAL!$J$60,VLOOKUP($AR$165,'Banco de Dados'!$B$4:$J$50,6,FALSE)*(1-(PRINCIPAL!$K$60/100)),IF(L195=PRINCIPAL!$L$60,VLOOKUP($AR$165,'Banco de Dados'!$B$4:$J$50,6,FALSE)*(1-(PRINCIPAL!$M$60/100)),IF(L195=PRINCIPAL!$N$60,VLOOKUP($AR$165,'Banco de Dados'!$B$4:$J$50,6,FALSE)*(1-(PRINCIPAL!$O$60/100)),VLOOKUP($AR$165,'Banco de Dados'!$B$4:$J$50,6,FALSE)))))))))),"")</f>
        <v/>
      </c>
      <c r="AR195" s="29" t="str">
        <f>IFERROR(AQ195*(IFERROR(VLOOKUP($AR$165,'Banco de Dados'!$B$4:$J$50,4,FALSE),"ERRO")),"")</f>
        <v/>
      </c>
      <c r="AS195" s="29" t="str">
        <f t="shared" si="111"/>
        <v/>
      </c>
      <c r="AT195" s="103" t="str">
        <f>IFERROR(AS195*(C195*(PRINCIPAL!$G$60/100))*0.47*(44/12),"")</f>
        <v/>
      </c>
      <c r="AU195" s="111" t="str">
        <f t="shared" si="112"/>
        <v/>
      </c>
      <c r="AV195" s="30" t="str">
        <f>IFERROR(IF(AND(PRINCIPAL!$H$61&lt;&gt;"",OR(L195=PRINCIPAL!$I$61,L195=PRINCIPAL!$I$61+PRINCIPAL!$I$61,L195=PRINCIPAL!$I$61+PRINCIPAL!$I$61+PRINCIPAL!$I$61)),0,IF(AND(PRINCIPAL!$H$61&lt;&gt;"",L195=PRINCIPAL!$J$61),VLOOKUP($AW$165,'Banco de Dados'!$B$4:$J$50,8,FALSE)*PRINCIPAL!$H$61*(1-(PRINCIPAL!$K$61/100)),IF(AND(PRINCIPAL!$H$61&lt;&gt;"",L195=PRINCIPAL!$L$61),VLOOKUP($AW$165,'Banco de Dados'!$B$4:$J$50,8,FALSE)*PRINCIPAL!$H$61*(1-(PRINCIPAL!$M$61/100)),IF(AND(PRINCIPAL!$H$61&lt;&gt;"",L195=PRINCIPAL!$N$61),VLOOKUP($AW$165,'Banco de Dados'!$B$4:$J$50,8,FALSE)*PRINCIPAL!$H$61*(1-(PRINCIPAL!$O$61/100)),IF(PRINCIPAL!$H$61&lt;&gt;"",VLOOKUP($AW$165,'Banco de Dados'!$B$4:$J$50,8,FALSE)*PRINCIPAL!$H$61,IF(OR(L195=PRINCIPAL!$I$61,L195=PRINCIPAL!$I$61+PRINCIPAL!$I$61,L195=PRINCIPAL!$I$61+PRINCIPAL!$I$61+PRINCIPAL!$I$61),0,IF(L195=PRINCIPAL!$J$61,VLOOKUP($AW$165,'Banco de Dados'!$B$4:$J$50,6,FALSE)*(1-(PRINCIPAL!$K$61/100)),IF(L195=PRINCIPAL!$L$61,VLOOKUP($AW$165,'Banco de Dados'!$B$4:$J$50,6,FALSE)*(1-(PRINCIPAL!$M$61/100)),IF(L195=PRINCIPAL!$N$61,VLOOKUP($AW$165,'Banco de Dados'!$B$4:$J$50,6,FALSE)*(1-(PRINCIPAL!$O$61/100)),VLOOKUP($AW$165,'Banco de Dados'!$B$4:$J$50,6,FALSE)))))))))),"")</f>
        <v/>
      </c>
      <c r="AW195" s="29" t="str">
        <f>IFERROR(AV195*(IFERROR(VLOOKUP($AW$165,'Banco de Dados'!$B$4:$J$50,4,FALSE),"ERRO")),"")</f>
        <v/>
      </c>
      <c r="AX195" s="29" t="str">
        <f t="shared" si="113"/>
        <v/>
      </c>
      <c r="AY195" s="103" t="str">
        <f>IFERROR(AX195*(C195*(PRINCIPAL!$G$61/100))*0.47*(44/12),"")</f>
        <v/>
      </c>
      <c r="AZ195" s="111" t="str">
        <f t="shared" si="118"/>
        <v/>
      </c>
      <c r="BA195" s="30" t="str">
        <f>IFERROR(IF(AND(PRINCIPAL!$H$62&lt;&gt;"",OR(L195=PRINCIPAL!$I$62,L195=PRINCIPAL!$I$62+PRINCIPAL!$I$62,L195=PRINCIPAL!$I$62+PRINCIPAL!$I$62+PRINCIPAL!$I$62)),0,IF(AND(PRINCIPAL!$H$62&lt;&gt;"",L195=PRINCIPAL!$J$62),VLOOKUP($BB$165,'Banco de Dados'!$B$4:$J$50,8,FALSE)*PRINCIPAL!$H$62*(1-(PRINCIPAL!$K$62/100)),IF(AND(PRINCIPAL!$H$62&lt;&gt;"",L195=PRINCIPAL!$L$62),VLOOKUP($BB$165,'Banco de Dados'!$B$4:$J$50,8,FALSE)*PRINCIPAL!$H$62*(1-(PRINCIPAL!$M$62/100)),IF(AND(PRINCIPAL!$H$62&lt;&gt;"",L195=PRINCIPAL!$N$62),VLOOKUP($BB$165,'Banco de Dados'!$B$4:$J$50,8,FALSE)*PRINCIPAL!$H$62*(1-(PRINCIPAL!$O$62/100)),IF(PRINCIPAL!$H$62&lt;&gt;"",VLOOKUP($BB$165,'Banco de Dados'!$B$4:$J$50,8,FALSE)*PRINCIPAL!$H$62,IF(OR(L195=PRINCIPAL!$I$62,L195=PRINCIPAL!$I$62+PRINCIPAL!$I$62,L195=PRINCIPAL!$I$62+PRINCIPAL!$I$62+PRINCIPAL!$I$62),0,IF(L195=PRINCIPAL!$J$62,VLOOKUP($BB$165,'Banco de Dados'!$B$4:$J$50,6,FALSE)*(1-(PRINCIPAL!$K$62/100)),IF(L195=PRINCIPAL!$L$62,VLOOKUP($BB$165,'Banco de Dados'!$B$4:$J$50,6,FALSE)*(1-(PRINCIPAL!$M$62/100)),IF(L195=PRINCIPAL!$N$62,VLOOKUP($BB$165,'Banco de Dados'!$B$4:$J$50,6,FALSE)*(1-(PRINCIPAL!$O$62/100)),VLOOKUP($BB$165,'Banco de Dados'!$B$4:$J$50,6,FALSE)))))))))),"")</f>
        <v/>
      </c>
      <c r="BB195" s="29" t="str">
        <f>IFERROR(BA195*(IFERROR(VLOOKUP($BB$165,'Banco de Dados'!$B$4:$J$50,4,FALSE),"ERRO")),"")</f>
        <v/>
      </c>
      <c r="BC195" s="29" t="str">
        <f t="shared" si="119"/>
        <v/>
      </c>
      <c r="BD195" s="103" t="str">
        <f>IFERROR(BC195*(C195*(PRINCIPAL!$G$62/100))*0.47*(44/12),"")</f>
        <v/>
      </c>
      <c r="BE195" s="111" t="str">
        <f t="shared" si="98"/>
        <v/>
      </c>
      <c r="BF195" s="30" t="str">
        <f>IFERROR(IF(AND(PRINCIPAL!$H$63&lt;&gt;"",OR(L195=PRINCIPAL!$I$63,L195=PRINCIPAL!$I$63+PRINCIPAL!$I$63,L195=PRINCIPAL!$I$63+PRINCIPAL!$I$63+PRINCIPAL!$I$63)),0,IF(AND(PRINCIPAL!$H$63&lt;&gt;"",L195=PRINCIPAL!$J$63),VLOOKUP($BG$165,'Banco de Dados'!$B$4:$J$50,8,FALSE)*PRINCIPAL!$H$63*(1-(PRINCIPAL!$K$63/100)),IF(AND(PRINCIPAL!$H$63&lt;&gt;"",L195=PRINCIPAL!$L$63),VLOOKUP($BG$165,'Banco de Dados'!$B$4:$J$50,8,FALSE)*PRINCIPAL!$H$63*(1-(PRINCIPAL!$M$63/100)),IF(AND(PRINCIPAL!$H$63&lt;&gt;"",L195=PRINCIPAL!$N$63),VLOOKUP($BG$165,'Banco de Dados'!$B$4:$J$50,8,FALSE)*PRINCIPAL!$H$63*(1-(PRINCIPAL!$O$63/100)),IF(PRINCIPAL!$H$63&lt;&gt;"",VLOOKUP($BG$165,'Banco de Dados'!$B$4:$J$50,8,FALSE)*PRINCIPAL!$H$63,IF(OR(L195=PRINCIPAL!$I$63,L195=PRINCIPAL!$I$63+PRINCIPAL!$I$63,L195=PRINCIPAL!$I$63+PRINCIPAL!$I$63+PRINCIPAL!$I$63),0,IF(L195=PRINCIPAL!$J$63,VLOOKUP($BG$165,'Banco de Dados'!$B$4:$J$50,6,FALSE)*(1-(PRINCIPAL!$K$63/100)),IF(L195=PRINCIPAL!$L$63,VLOOKUP($BG$165,'Banco de Dados'!$B$4:$J$50,6,FALSE)*(1-(PRINCIPAL!$M$63/100)),IF(L195=PRINCIPAL!$N$63,VLOOKUP($BG$165,'Banco de Dados'!$B$4:$J$50,6,FALSE)*(1-(PRINCIPAL!$O$63/100)),VLOOKUP($BG$165,'Banco de Dados'!$B$4:$J$50,6,FALSE)))))))))),"")</f>
        <v/>
      </c>
      <c r="BG195" s="29" t="str">
        <f>IFERROR(BF195*(IFERROR(VLOOKUP($BG$165,'Banco de Dados'!$B$4:$J$50,4,FALSE),"ERRO")),"")</f>
        <v/>
      </c>
      <c r="BH195" s="29" t="str">
        <f t="shared" si="114"/>
        <v/>
      </c>
      <c r="BI195" s="103" t="str">
        <f>IFERROR(BH195*(C195*(PRINCIPAL!$G$63/100))*0.47*(44/12),"")</f>
        <v/>
      </c>
      <c r="BJ195" s="102" t="str">
        <f t="shared" si="99"/>
        <v/>
      </c>
    </row>
    <row r="196" spans="2:62" ht="12.75" customHeight="1" x14ac:dyDescent="0.3">
      <c r="B196" s="326">
        <f t="shared" si="100"/>
        <v>2049</v>
      </c>
      <c r="C196" s="340"/>
      <c r="D196" s="1"/>
      <c r="E196" s="116">
        <v>29</v>
      </c>
      <c r="F196" s="24" t="str">
        <f>IFERROR(VLOOKUP($G$165,'Banco de Dados'!$B$4:$J$50,6,FALSE),"")</f>
        <v/>
      </c>
      <c r="G196" s="25" t="str">
        <f>IFERROR(F196*(IFERROR(VLOOKUP($G$165,'Banco de Dados'!$B$4:$J$50,4,FALSE),"ERRO")),"")</f>
        <v/>
      </c>
      <c r="H196" s="25" t="str">
        <f t="shared" si="101"/>
        <v/>
      </c>
      <c r="I196" s="103" t="str">
        <f t="shared" si="102"/>
        <v/>
      </c>
      <c r="J196" s="117" t="str">
        <f t="shared" si="103"/>
        <v/>
      </c>
      <c r="K196" s="1"/>
      <c r="L196" s="91">
        <v>29</v>
      </c>
      <c r="M196" s="24" t="str">
        <f>IFERROR(IF(AND(PRINCIPAL!$H$54&lt;&gt;"",OR(L196=PRINCIPAL!$I$54,L196=PRINCIPAL!$I$54+PRINCIPAL!$I$54,L196=PRINCIPAL!$I$54+PRINCIPAL!$I$54+PRINCIPAL!$I$54)),0,IF(AND(PRINCIPAL!$H$54&lt;&gt;"",L196=PRINCIPAL!$J$54),VLOOKUP($N$165,'Banco de Dados'!$B$4:$J$50,8,FALSE)*PRINCIPAL!$H$54*(1-(PRINCIPAL!$K$54/100)),IF(AND(PRINCIPAL!$H$54&lt;&gt;"",L196=PRINCIPAL!$L$54),VLOOKUP($N$165,'Banco de Dados'!$B$4:$J$50,8,FALSE)*PRINCIPAL!$H$54*(1-(PRINCIPAL!$M$54/100)),IF(AND(PRINCIPAL!$H$54&lt;&gt;"",L196=PRINCIPAL!$N$54),VLOOKUP($N$165,'Banco de Dados'!$B$4:$J$50,8,FALSE)*PRINCIPAL!$H$54*(1-(PRINCIPAL!$O$54/100)),IF(PRINCIPAL!$H$54&lt;&gt;"",VLOOKUP($N$165,'Banco de Dados'!$B$4:$J$50,8,FALSE)*PRINCIPAL!$H$54,IF(OR(L196=PRINCIPAL!$I$54,L196=PRINCIPAL!$I$54+PRINCIPAL!$I$54,L196=PRINCIPAL!$I$54+PRINCIPAL!$I$54+PRINCIPAL!$I$54),0,IF(L196=PRINCIPAL!$J$54,VLOOKUP($N$165,'Banco de Dados'!$B$4:$J$50,6,FALSE)*(1-(PRINCIPAL!$K$54/100)),IF(L196=PRINCIPAL!$L$54,VLOOKUP($N$165,'Banco de Dados'!$B$4:$J$50,6,FALSE)*(1-(PRINCIPAL!$M$54/100)),IF(L196=PRINCIPAL!$N$54,VLOOKUP($N$165,'Banco de Dados'!$B$4:$J$50,6,FALSE)*(1-(PRINCIPAL!$O$54/100)),VLOOKUP($N$165,'Banco de Dados'!$B$4:$J$50,6,FALSE)))))))))),"")</f>
        <v/>
      </c>
      <c r="N196" s="25" t="str">
        <f>IFERROR(M196*(IFERROR(VLOOKUP($N$165,'Banco de Dados'!$B$4:$J$50,4,FALSE),"ERRO")),"")</f>
        <v/>
      </c>
      <c r="O196" s="25" t="str">
        <f t="shared" si="104"/>
        <v/>
      </c>
      <c r="P196" s="103" t="str">
        <f>IFERROR(O196*(C196*(PRINCIPAL!$G$54/100))*0.47*(44/12),"")</f>
        <v/>
      </c>
      <c r="Q196" s="107" t="str">
        <f t="shared" si="120"/>
        <v/>
      </c>
      <c r="R196" s="29" t="str">
        <f>IFERROR(IF(AND(PRINCIPAL!$H$55&lt;&gt;"",OR(L196=PRINCIPAL!$I$55,L196=PRINCIPAL!$I$55+PRINCIPAL!$I$55,L196=PRINCIPAL!$I$55+PRINCIPAL!$I$55+PRINCIPAL!$I$55)),0,IF(AND(PRINCIPAL!$H$55&lt;&gt;"",L196=PRINCIPAL!$J$55),VLOOKUP($S$165,'Banco de Dados'!$B$4:$J$50,8,FALSE)*PRINCIPAL!$H$55*(1-(PRINCIPAL!$K$55/100)),IF(AND(PRINCIPAL!$H$55&lt;&gt;"",L196=PRINCIPAL!$L$55),VLOOKUP($S$165,'Banco de Dados'!$B$4:$J$50,8,FALSE)*PRINCIPAL!$H$55*(1-(PRINCIPAL!$M$55/100)),IF(AND(PRINCIPAL!$H$55&lt;&gt;"",L196=PRINCIPAL!$N$55),VLOOKUP($S$165,'Banco de Dados'!$B$4:$J$50,8,FALSE)*PRINCIPAL!$H$55*(1-(PRINCIPAL!$O$55/100)),IF(PRINCIPAL!$H$55&lt;&gt;"",VLOOKUP($S$165,'Banco de Dados'!$B$4:$J$50,8,FALSE)*PRINCIPAL!$H$55,IF(OR(L196=PRINCIPAL!$I$55,L196=PRINCIPAL!$I$55+PRINCIPAL!$I$55,L196=PRINCIPAL!$I$55+PRINCIPAL!$I$55+PRINCIPAL!$I$55),0,IF(L196=PRINCIPAL!$J$55,VLOOKUP($S$165,'Banco de Dados'!$B$4:$J$50,6,FALSE)*(1-(PRINCIPAL!$K$55/100)),IF(L196=PRINCIPAL!$L$55,VLOOKUP($S$165,'Banco de Dados'!$B$4:$J$50,6,FALSE)*(1-(PRINCIPAL!$M$55/100)),IF(L196=PRINCIPAL!$N$55,VLOOKUP($S$165,'Banco de Dados'!$B$4:$J$50,6,FALSE)*(1-(PRINCIPAL!$O$55/100)),VLOOKUP($S$165,'Banco de Dados'!$B$4:$J$50,6,FALSE)))))))))),"")</f>
        <v/>
      </c>
      <c r="S196" s="29" t="str">
        <f>IFERROR(R196*(IFERROR(VLOOKUP($S$165,'Banco de Dados'!$B$4:$J$50,4,FALSE),"ERRO")),"")</f>
        <v/>
      </c>
      <c r="T196" s="29" t="str">
        <f t="shared" si="105"/>
        <v/>
      </c>
      <c r="U196" s="103" t="str">
        <f>IFERROR(T196*(C196*(PRINCIPAL!$G$55/100))*0.47*(44/12),"")</f>
        <v/>
      </c>
      <c r="V196" s="103" t="str">
        <f t="shared" si="121"/>
        <v/>
      </c>
      <c r="W196" s="30" t="str">
        <f>IFERROR(IF(AND(PRINCIPAL!$H$56&lt;&gt;"",OR(L196=PRINCIPAL!$I$56,L196=PRINCIPAL!$I$56+PRINCIPAL!$I$56,L196=PRINCIPAL!$I$56+PRINCIPAL!$I$56+PRINCIPAL!$I$56)),0,IF(AND(PRINCIPAL!$H$56&lt;&gt;"",L196=PRINCIPAL!$J$56),VLOOKUP($X$165,'Banco de Dados'!$B$4:$J$50,8,FALSE)*PRINCIPAL!$H$56*(1-(PRINCIPAL!$K$56/100)),IF(AND(PRINCIPAL!$H$56&lt;&gt;"",L196=PRINCIPAL!$L$56),VLOOKUP($X$165,'Banco de Dados'!$B$4:$J$50,8,FALSE)*PRINCIPAL!$H$56*(1-(PRINCIPAL!$M$56/100)),IF(AND(PRINCIPAL!$H$56&lt;&gt;"",L196=PRINCIPAL!$N$56),VLOOKUP($X$165,'Banco de Dados'!$B$4:$J$50,8,FALSE)*PRINCIPAL!$H$56*(1-(PRINCIPAL!$O$56/100)),IF(PRINCIPAL!$H$56&lt;&gt;"",VLOOKUP($X$165,'Banco de Dados'!$B$4:$J$50,8,FALSE)*PRINCIPAL!$H$56,IF(OR(L196=PRINCIPAL!$I$56,L196=PRINCIPAL!$I$56+PRINCIPAL!$I$56,L196=PRINCIPAL!$I$56+PRINCIPAL!$I$56+PRINCIPAL!$I$56),0,IF(L196=PRINCIPAL!$J$56,VLOOKUP($X$165,'Banco de Dados'!$B$4:$J$50,6,FALSE)*(1-(PRINCIPAL!$K$56/100)),IF(L196=PRINCIPAL!$L$56,VLOOKUP($X$165,'Banco de Dados'!$B$4:$J$50,6,FALSE)*(1-(PRINCIPAL!$M$56/100)),IF(L196=PRINCIPAL!$N$56,VLOOKUP($X$165,'Banco de Dados'!$B$4:$J$50,6,FALSE)*(1-(PRINCIPAL!$O$56/100)),VLOOKUP($X$165,'Banco de Dados'!$B$4:$J$50,6,FALSE)))))))))),"")</f>
        <v/>
      </c>
      <c r="X196" s="29" t="str">
        <f>IFERROR(W196*(IFERROR(VLOOKUP($X$165,'Banco de Dados'!$B$4:$J$50,4,FALSE),"ERRO")),"")</f>
        <v/>
      </c>
      <c r="Y196" s="29" t="str">
        <f t="shared" si="115"/>
        <v/>
      </c>
      <c r="Z196" s="103" t="str">
        <f>IFERROR(Y196*(C196*(PRINCIPAL!$G$56/100))*0.47*(44/12),"")</f>
        <v/>
      </c>
      <c r="AA196" s="111" t="str">
        <f t="shared" si="116"/>
        <v/>
      </c>
      <c r="AB196" s="30" t="str">
        <f>IFERROR(IF(AND(PRINCIPAL!$H$57&lt;&gt;"",OR(L196=PRINCIPAL!$I$57,L196=PRINCIPAL!$I$57+PRINCIPAL!$I$57,L196=PRINCIPAL!$I$57+PRINCIPAL!$I$57+PRINCIPAL!$I$57)),0,IF(AND(PRINCIPAL!$H$57&lt;&gt;"",L196=PRINCIPAL!$J$57),VLOOKUP($AC$165,'Banco de Dados'!$B$4:$J$50,8,FALSE)*PRINCIPAL!$H$57*(1-(PRINCIPAL!$K$57/100)),IF(AND(PRINCIPAL!$H$57&lt;&gt;"",L196=PRINCIPAL!$L$57),VLOOKUP($AC$165,'Banco de Dados'!$B$4:$J$50,8,FALSE)*PRINCIPAL!$H$57*(1-(PRINCIPAL!$M$57/100)),IF(AND(PRINCIPAL!$H$57&lt;&gt;"",L196=PRINCIPAL!$N$57),VLOOKUP($AC$165,'Banco de Dados'!$B$4:$J$50,8,FALSE)*PRINCIPAL!$H$57*(1-(PRINCIPAL!$O$57/100)),IF(PRINCIPAL!$H$57&lt;&gt;"",VLOOKUP($AC$165,'Banco de Dados'!$B$4:$J$50,8,FALSE)*PRINCIPAL!$H$57,IF(OR(L196=PRINCIPAL!$I$57,L196=PRINCIPAL!$I$57+PRINCIPAL!$I$57,L196=PRINCIPAL!$I$57+PRINCIPAL!$I$57+PRINCIPAL!$I$57),0,IF(L196=PRINCIPAL!$J$57,VLOOKUP($AC$165,'Banco de Dados'!$B$4:$J$50,6,FALSE)*(1-(PRINCIPAL!$K$57/100)),IF(L196=PRINCIPAL!$L$57,VLOOKUP($AC$165,'Banco de Dados'!$B$4:$J$50,6,FALSE)*(1-(PRINCIPAL!$M$57/100)),IF(L196=PRINCIPAL!$N$57,VLOOKUP($AC$165,'Banco de Dados'!$B$4:$J$50,6,FALSE)*(1-(PRINCIPAL!$O$57/100)),VLOOKUP($AC$165,'Banco de Dados'!$B$4:$J$50,6,FALSE)))))))))),"")</f>
        <v/>
      </c>
      <c r="AC196" s="29" t="str">
        <f>IFERROR(AB196*(IFERROR(VLOOKUP($AC$165,'Banco de Dados'!$B$4:$J$50,4,FALSE),"ERRO")),"")</f>
        <v/>
      </c>
      <c r="AD196" s="29" t="str">
        <f t="shared" si="106"/>
        <v/>
      </c>
      <c r="AE196" s="103" t="str">
        <f>IFERROR(AD196*(C196*(PRINCIPAL!$G$57/100))*0.47*(44/12),"")</f>
        <v/>
      </c>
      <c r="AF196" s="111" t="str">
        <f t="shared" si="107"/>
        <v/>
      </c>
      <c r="AG196" s="30" t="str">
        <f>IFERROR(IF(AND(PRINCIPAL!$H$58&lt;&gt;"",OR(L196=PRINCIPAL!$I$58,L196=PRINCIPAL!$I$58+PRINCIPAL!$I$58,L196=PRINCIPAL!$I$58+PRINCIPAL!$I$58+PRINCIPAL!$I$58)),0,IF(AND(PRINCIPAL!$H$58&lt;&gt;"",L196=PRINCIPAL!$J$58),VLOOKUP($AH$165,'Banco de Dados'!$B$4:$J$50,8,FALSE)*PRINCIPAL!$H$58*(1-(PRINCIPAL!$K$58/100)),IF(AND(PRINCIPAL!$H$58&lt;&gt;"",L196=PRINCIPAL!$L$58),VLOOKUP($AH$165,'Banco de Dados'!$B$4:$J$50,8,FALSE)*PRINCIPAL!$H$58*(1-(PRINCIPAL!$M$58/100)),IF(AND(PRINCIPAL!$H$58&lt;&gt;"",L196=PRINCIPAL!$N$58),VLOOKUP($AH$165,'Banco de Dados'!$B$4:$J$50,8,FALSE)*PRINCIPAL!$H$58*(1-(PRINCIPAL!$O$58/100)),IF(PRINCIPAL!$H$58&lt;&gt;"",VLOOKUP($AH$165,'Banco de Dados'!$B$4:$J$50,8,FALSE)*PRINCIPAL!$H$58,IF(OR(L196=PRINCIPAL!$I$58,L196=PRINCIPAL!$I$58+PRINCIPAL!$I$58,L196=PRINCIPAL!$I$58+PRINCIPAL!$I$58+PRINCIPAL!$I$58),0,IF(L196=PRINCIPAL!$J$58,VLOOKUP($AH$165,'Banco de Dados'!$B$4:$J$50,6,FALSE)*(1-(PRINCIPAL!$K$58/100)),IF(L196=PRINCIPAL!$L$58,VLOOKUP($AH$165,'Banco de Dados'!$B$4:$J$50,6,FALSE)*(1-(PRINCIPAL!$M$58/100)),IF(L196=PRINCIPAL!$N$58,VLOOKUP($AH$165,'Banco de Dados'!$B$4:$J$50,6,FALSE)*(1-(PRINCIPAL!$O$58/100)),VLOOKUP($AH$165,'Banco de Dados'!$B$4:$J$50,6,FALSE)))))))))),"")</f>
        <v/>
      </c>
      <c r="AH196" s="29" t="str">
        <f>IFERROR(AG196*(IFERROR(VLOOKUP($AH$165,'Banco de Dados'!$B$4:$J$50,4,FALSE),"ERRO")),"")</f>
        <v/>
      </c>
      <c r="AI196" s="29" t="str">
        <f t="shared" si="108"/>
        <v/>
      </c>
      <c r="AJ196" s="103" t="str">
        <f>IFERROR(AI196*(C196*(PRINCIPAL!$G$58/100))*0.47*(44/12),"")</f>
        <v/>
      </c>
      <c r="AK196" s="111" t="str">
        <f t="shared" si="117"/>
        <v/>
      </c>
      <c r="AL196" s="30" t="str">
        <f>IFERROR(IF(AND(PRINCIPAL!$H$59&lt;&gt;"",OR(L196=PRINCIPAL!$I$59,L196=PRINCIPAL!$I$59+PRINCIPAL!$I$59,L196=PRINCIPAL!$I$59+PRINCIPAL!$I$59+PRINCIPAL!$I$59)),0,IF(AND(PRINCIPAL!$H$59&lt;&gt;"",L196=PRINCIPAL!$J$59),VLOOKUP($AM$165,'Banco de Dados'!$B$4:$J$50,8,FALSE)*PRINCIPAL!$H$59*(1-(PRINCIPAL!$K$59/100)),IF(AND(PRINCIPAL!$H$59&lt;&gt;"",L196=PRINCIPAL!$L$59),VLOOKUP($AM$165,'Banco de Dados'!$B$4:$J$50,8,FALSE)*PRINCIPAL!$H$59*(1-(PRINCIPAL!$M$59/100)),IF(AND(PRINCIPAL!$H$59&lt;&gt;"",L196=PRINCIPAL!$N$59),VLOOKUP($AM$165,'Banco de Dados'!$B$4:$J$50,8,FALSE)*PRINCIPAL!$H$59*(1-(PRINCIPAL!$O$59/100)),IF(PRINCIPAL!$H$59&lt;&gt;"",VLOOKUP($AM$165,'Banco de Dados'!$B$4:$J$50,8,FALSE)*PRINCIPAL!$H$59,IF(OR(L196=PRINCIPAL!$I$59,L196=PRINCIPAL!$I$59+PRINCIPAL!$I$59,L196=PRINCIPAL!$I$59+PRINCIPAL!$I$59+PRINCIPAL!$I$59),0,IF(L196=PRINCIPAL!$J$59,VLOOKUP($AM$165,'Banco de Dados'!$B$4:$J$50,6,FALSE)*(1-(PRINCIPAL!$K$59/100)),IF(L196=PRINCIPAL!$L$59,VLOOKUP($AM$165,'Banco de Dados'!$B$4:$J$50,6,FALSE)*(1-(PRINCIPAL!$M$59/100)),IF(L196=PRINCIPAL!$N$59,VLOOKUP($AM$165,'Banco de Dados'!$B$4:$J$50,6,FALSE)*(1-(PRINCIPAL!$O$59/100)),VLOOKUP($AM$165,'Banco de Dados'!$B$4:$J$50,6,FALSE)))))))))),"")</f>
        <v/>
      </c>
      <c r="AM196" s="29" t="str">
        <f>IFERROR(AL196*(IFERROR(VLOOKUP($AM$165,'Banco de Dados'!$B$4:$J$50,4,FALSE),"ERRO")),"")</f>
        <v/>
      </c>
      <c r="AN196" s="29" t="str">
        <f t="shared" si="109"/>
        <v/>
      </c>
      <c r="AO196" s="103" t="str">
        <f>IFERROR(AN196*(C196*(PRINCIPAL!$G$59/100))*0.47*(44/12),"")</f>
        <v/>
      </c>
      <c r="AP196" s="111" t="str">
        <f t="shared" si="110"/>
        <v/>
      </c>
      <c r="AQ196" s="30" t="str">
        <f>IFERROR(IF(AND(PRINCIPAL!$H$60&lt;&gt;"",OR(L196=PRINCIPAL!$I$60,L196=PRINCIPAL!$I$60+PRINCIPAL!$I$60,L196=PRINCIPAL!$I$60+PRINCIPAL!$I$60+PRINCIPAL!$I$60)),0,IF(AND(PRINCIPAL!$H$60&lt;&gt;"",L196=PRINCIPAL!$J$60),VLOOKUP($AR$165,'Banco de Dados'!$B$4:$J$50,8,FALSE)*PRINCIPAL!$H$60*(1-(PRINCIPAL!$K$60/100)),IF(AND(PRINCIPAL!$H$60&lt;&gt;"",L196=PRINCIPAL!$L$60),VLOOKUP($AR$165,'Banco de Dados'!$B$4:$J$50,8,FALSE)*PRINCIPAL!$H$60*(1-(PRINCIPAL!$M$60/100)),IF(AND(PRINCIPAL!$H$60&lt;&gt;"",L196=PRINCIPAL!$N$60),VLOOKUP($AR$165,'Banco de Dados'!$B$4:$J$50,8,FALSE)*PRINCIPAL!$H$60*(1-(PRINCIPAL!$O$60/100)),IF(PRINCIPAL!$H$60&lt;&gt;"",VLOOKUP($AR$165,'Banco de Dados'!$B$4:$J$50,8,FALSE)*PRINCIPAL!$H$60,IF(OR(L196=PRINCIPAL!$I$60,L196=PRINCIPAL!$I$60+PRINCIPAL!$I$60,L196=PRINCIPAL!$I$60+PRINCIPAL!$I$60+PRINCIPAL!$I$60),0,IF(L196=PRINCIPAL!$J$60,VLOOKUP($AR$165,'Banco de Dados'!$B$4:$J$50,6,FALSE)*(1-(PRINCIPAL!$K$60/100)),IF(L196=PRINCIPAL!$L$60,VLOOKUP($AR$165,'Banco de Dados'!$B$4:$J$50,6,FALSE)*(1-(PRINCIPAL!$M$60/100)),IF(L196=PRINCIPAL!$N$60,VLOOKUP($AR$165,'Banco de Dados'!$B$4:$J$50,6,FALSE)*(1-(PRINCIPAL!$O$60/100)),VLOOKUP($AR$165,'Banco de Dados'!$B$4:$J$50,6,FALSE)))))))))),"")</f>
        <v/>
      </c>
      <c r="AR196" s="29" t="str">
        <f>IFERROR(AQ196*(IFERROR(VLOOKUP($AR$165,'Banco de Dados'!$B$4:$J$50,4,FALSE),"ERRO")),"")</f>
        <v/>
      </c>
      <c r="AS196" s="29" t="str">
        <f t="shared" si="111"/>
        <v/>
      </c>
      <c r="AT196" s="103" t="str">
        <f>IFERROR(AS196*(C196*(PRINCIPAL!$G$60/100))*0.47*(44/12),"")</f>
        <v/>
      </c>
      <c r="AU196" s="111" t="str">
        <f t="shared" si="112"/>
        <v/>
      </c>
      <c r="AV196" s="30" t="str">
        <f>IFERROR(IF(AND(PRINCIPAL!$H$61&lt;&gt;"",OR(L196=PRINCIPAL!$I$61,L196=PRINCIPAL!$I$61+PRINCIPAL!$I$61,L196=PRINCIPAL!$I$61+PRINCIPAL!$I$61+PRINCIPAL!$I$61)),0,IF(AND(PRINCIPAL!$H$61&lt;&gt;"",L196=PRINCIPAL!$J$61),VLOOKUP($AW$165,'Banco de Dados'!$B$4:$J$50,8,FALSE)*PRINCIPAL!$H$61*(1-(PRINCIPAL!$K$61/100)),IF(AND(PRINCIPAL!$H$61&lt;&gt;"",L196=PRINCIPAL!$L$61),VLOOKUP($AW$165,'Banco de Dados'!$B$4:$J$50,8,FALSE)*PRINCIPAL!$H$61*(1-(PRINCIPAL!$M$61/100)),IF(AND(PRINCIPAL!$H$61&lt;&gt;"",L196=PRINCIPAL!$N$61),VLOOKUP($AW$165,'Banco de Dados'!$B$4:$J$50,8,FALSE)*PRINCIPAL!$H$61*(1-(PRINCIPAL!$O$61/100)),IF(PRINCIPAL!$H$61&lt;&gt;"",VLOOKUP($AW$165,'Banco de Dados'!$B$4:$J$50,8,FALSE)*PRINCIPAL!$H$61,IF(OR(L196=PRINCIPAL!$I$61,L196=PRINCIPAL!$I$61+PRINCIPAL!$I$61,L196=PRINCIPAL!$I$61+PRINCIPAL!$I$61+PRINCIPAL!$I$61),0,IF(L196=PRINCIPAL!$J$61,VLOOKUP($AW$165,'Banco de Dados'!$B$4:$J$50,6,FALSE)*(1-(PRINCIPAL!$K$61/100)),IF(L196=PRINCIPAL!$L$61,VLOOKUP($AW$165,'Banco de Dados'!$B$4:$J$50,6,FALSE)*(1-(PRINCIPAL!$M$61/100)),IF(L196=PRINCIPAL!$N$61,VLOOKUP($AW$165,'Banco de Dados'!$B$4:$J$50,6,FALSE)*(1-(PRINCIPAL!$O$61/100)),VLOOKUP($AW$165,'Banco de Dados'!$B$4:$J$50,6,FALSE)))))))))),"")</f>
        <v/>
      </c>
      <c r="AW196" s="29" t="str">
        <f>IFERROR(AV196*(IFERROR(VLOOKUP($AW$165,'Banco de Dados'!$B$4:$J$50,4,FALSE),"ERRO")),"")</f>
        <v/>
      </c>
      <c r="AX196" s="29" t="str">
        <f t="shared" si="113"/>
        <v/>
      </c>
      <c r="AY196" s="103" t="str">
        <f>IFERROR(AX196*(C196*(PRINCIPAL!$G$61/100))*0.47*(44/12),"")</f>
        <v/>
      </c>
      <c r="AZ196" s="111" t="str">
        <f t="shared" si="118"/>
        <v/>
      </c>
      <c r="BA196" s="30" t="str">
        <f>IFERROR(IF(AND(PRINCIPAL!$H$62&lt;&gt;"",OR(L196=PRINCIPAL!$I$62,L196=PRINCIPAL!$I$62+PRINCIPAL!$I$62,L196=PRINCIPAL!$I$62+PRINCIPAL!$I$62+PRINCIPAL!$I$62)),0,IF(AND(PRINCIPAL!$H$62&lt;&gt;"",L196=PRINCIPAL!$J$62),VLOOKUP($BB$165,'Banco de Dados'!$B$4:$J$50,8,FALSE)*PRINCIPAL!$H$62*(1-(PRINCIPAL!$K$62/100)),IF(AND(PRINCIPAL!$H$62&lt;&gt;"",L196=PRINCIPAL!$L$62),VLOOKUP($BB$165,'Banco de Dados'!$B$4:$J$50,8,FALSE)*PRINCIPAL!$H$62*(1-(PRINCIPAL!$M$62/100)),IF(AND(PRINCIPAL!$H$62&lt;&gt;"",L196=PRINCIPAL!$N$62),VLOOKUP($BB$165,'Banco de Dados'!$B$4:$J$50,8,FALSE)*PRINCIPAL!$H$62*(1-(PRINCIPAL!$O$62/100)),IF(PRINCIPAL!$H$62&lt;&gt;"",VLOOKUP($BB$165,'Banco de Dados'!$B$4:$J$50,8,FALSE)*PRINCIPAL!$H$62,IF(OR(L196=PRINCIPAL!$I$62,L196=PRINCIPAL!$I$62+PRINCIPAL!$I$62,L196=PRINCIPAL!$I$62+PRINCIPAL!$I$62+PRINCIPAL!$I$62),0,IF(L196=PRINCIPAL!$J$62,VLOOKUP($BB$165,'Banco de Dados'!$B$4:$J$50,6,FALSE)*(1-(PRINCIPAL!$K$62/100)),IF(L196=PRINCIPAL!$L$62,VLOOKUP($BB$165,'Banco de Dados'!$B$4:$J$50,6,FALSE)*(1-(PRINCIPAL!$M$62/100)),IF(L196=PRINCIPAL!$N$62,VLOOKUP($BB$165,'Banco de Dados'!$B$4:$J$50,6,FALSE)*(1-(PRINCIPAL!$O$62/100)),VLOOKUP($BB$165,'Banco de Dados'!$B$4:$J$50,6,FALSE)))))))))),"")</f>
        <v/>
      </c>
      <c r="BB196" s="29" t="str">
        <f>IFERROR(BA196*(IFERROR(VLOOKUP($BB$165,'Banco de Dados'!$B$4:$J$50,4,FALSE),"ERRO")),"")</f>
        <v/>
      </c>
      <c r="BC196" s="29" t="str">
        <f t="shared" si="119"/>
        <v/>
      </c>
      <c r="BD196" s="103" t="str">
        <f>IFERROR(BC196*(C196*(PRINCIPAL!$G$62/100))*0.47*(44/12),"")</f>
        <v/>
      </c>
      <c r="BE196" s="111" t="str">
        <f t="shared" si="98"/>
        <v/>
      </c>
      <c r="BF196" s="30" t="str">
        <f>IFERROR(IF(AND(PRINCIPAL!$H$63&lt;&gt;"",OR(L196=PRINCIPAL!$I$63,L196=PRINCIPAL!$I$63+PRINCIPAL!$I$63,L196=PRINCIPAL!$I$63+PRINCIPAL!$I$63+PRINCIPAL!$I$63)),0,IF(AND(PRINCIPAL!$H$63&lt;&gt;"",L196=PRINCIPAL!$J$63),VLOOKUP($BG$165,'Banco de Dados'!$B$4:$J$50,8,FALSE)*PRINCIPAL!$H$63*(1-(PRINCIPAL!$K$63/100)),IF(AND(PRINCIPAL!$H$63&lt;&gt;"",L196=PRINCIPAL!$L$63),VLOOKUP($BG$165,'Banco de Dados'!$B$4:$J$50,8,FALSE)*PRINCIPAL!$H$63*(1-(PRINCIPAL!$M$63/100)),IF(AND(PRINCIPAL!$H$63&lt;&gt;"",L196=PRINCIPAL!$N$63),VLOOKUP($BG$165,'Banco de Dados'!$B$4:$J$50,8,FALSE)*PRINCIPAL!$H$63*(1-(PRINCIPAL!$O$63/100)),IF(PRINCIPAL!$H$63&lt;&gt;"",VLOOKUP($BG$165,'Banco de Dados'!$B$4:$J$50,8,FALSE)*PRINCIPAL!$H$63,IF(OR(L196=PRINCIPAL!$I$63,L196=PRINCIPAL!$I$63+PRINCIPAL!$I$63,L196=PRINCIPAL!$I$63+PRINCIPAL!$I$63+PRINCIPAL!$I$63),0,IF(L196=PRINCIPAL!$J$63,VLOOKUP($BG$165,'Banco de Dados'!$B$4:$J$50,6,FALSE)*(1-(PRINCIPAL!$K$63/100)),IF(L196=PRINCIPAL!$L$63,VLOOKUP($BG$165,'Banco de Dados'!$B$4:$J$50,6,FALSE)*(1-(PRINCIPAL!$M$63/100)),IF(L196=PRINCIPAL!$N$63,VLOOKUP($BG$165,'Banco de Dados'!$B$4:$J$50,6,FALSE)*(1-(PRINCIPAL!$O$63/100)),VLOOKUP($BG$165,'Banco de Dados'!$B$4:$J$50,6,FALSE)))))))))),"")</f>
        <v/>
      </c>
      <c r="BG196" s="29" t="str">
        <f>IFERROR(BF196*(IFERROR(VLOOKUP($BG$165,'Banco de Dados'!$B$4:$J$50,4,FALSE),"ERRO")),"")</f>
        <v/>
      </c>
      <c r="BH196" s="29" t="str">
        <f t="shared" si="114"/>
        <v/>
      </c>
      <c r="BI196" s="103" t="str">
        <f>IFERROR(BH196*(C196*(PRINCIPAL!$G$63/100))*0.47*(44/12),"")</f>
        <v/>
      </c>
      <c r="BJ196" s="102" t="str">
        <f t="shared" si="99"/>
        <v/>
      </c>
    </row>
    <row r="197" spans="2:62" ht="12.75" customHeight="1" x14ac:dyDescent="0.3">
      <c r="B197" s="326">
        <f t="shared" si="100"/>
        <v>2050</v>
      </c>
      <c r="C197" s="340"/>
      <c r="D197" s="1"/>
      <c r="E197" s="116">
        <v>30</v>
      </c>
      <c r="F197" s="24" t="str">
        <f>IFERROR(VLOOKUP($G$165,'Banco de Dados'!$B$4:$J$50,6,FALSE),"")</f>
        <v/>
      </c>
      <c r="G197" s="25" t="str">
        <f>IFERROR(F197*(IFERROR(VLOOKUP($G$165,'Banco de Dados'!$B$4:$J$50,4,FALSE),"ERRO")),"")</f>
        <v/>
      </c>
      <c r="H197" s="25" t="str">
        <f t="shared" si="101"/>
        <v/>
      </c>
      <c r="I197" s="103" t="str">
        <f t="shared" si="102"/>
        <v/>
      </c>
      <c r="J197" s="117" t="str">
        <f t="shared" si="103"/>
        <v/>
      </c>
      <c r="K197" s="1"/>
      <c r="L197" s="91">
        <v>30</v>
      </c>
      <c r="M197" s="24" t="str">
        <f>IFERROR(IF(AND(PRINCIPAL!$H$54&lt;&gt;"",OR(L197=PRINCIPAL!$I$54,L197=PRINCIPAL!$I$54+PRINCIPAL!$I$54,L197=PRINCIPAL!$I$54+PRINCIPAL!$I$54+PRINCIPAL!$I$54)),0,IF(AND(PRINCIPAL!$H$54&lt;&gt;"",L197=PRINCIPAL!$J$54),VLOOKUP($N$165,'Banco de Dados'!$B$4:$J$50,8,FALSE)*PRINCIPAL!$H$54*(1-(PRINCIPAL!$K$54/100)),IF(AND(PRINCIPAL!$H$54&lt;&gt;"",L197=PRINCIPAL!$L$54),VLOOKUP($N$165,'Banco de Dados'!$B$4:$J$50,8,FALSE)*PRINCIPAL!$H$54*(1-(PRINCIPAL!$M$54/100)),IF(AND(PRINCIPAL!$H$54&lt;&gt;"",L197=PRINCIPAL!$N$54),VLOOKUP($N$165,'Banco de Dados'!$B$4:$J$50,8,FALSE)*PRINCIPAL!$H$54*(1-(PRINCIPAL!$O$54/100)),IF(PRINCIPAL!$H$54&lt;&gt;"",VLOOKUP($N$165,'Banco de Dados'!$B$4:$J$50,8,FALSE)*PRINCIPAL!$H$54,IF(OR(L197=PRINCIPAL!$I$54,L197=PRINCIPAL!$I$54+PRINCIPAL!$I$54,L197=PRINCIPAL!$I$54+PRINCIPAL!$I$54+PRINCIPAL!$I$54),0,IF(L197=PRINCIPAL!$J$54,VLOOKUP($N$165,'Banco de Dados'!$B$4:$J$50,6,FALSE)*(1-(PRINCIPAL!$K$54/100)),IF(L197=PRINCIPAL!$L$54,VLOOKUP($N$165,'Banco de Dados'!$B$4:$J$50,6,FALSE)*(1-(PRINCIPAL!$M$54/100)),IF(L197=PRINCIPAL!$N$54,VLOOKUP($N$165,'Banco de Dados'!$B$4:$J$50,6,FALSE)*(1-(PRINCIPAL!$O$54/100)),VLOOKUP($N$165,'Banco de Dados'!$B$4:$J$50,6,FALSE)))))))))),"")</f>
        <v/>
      </c>
      <c r="N197" s="25" t="str">
        <f>IFERROR(M197*(IFERROR(VLOOKUP($N$165,'Banco de Dados'!$B$4:$J$50,4,FALSE),"ERRO")),"")</f>
        <v/>
      </c>
      <c r="O197" s="25" t="str">
        <f t="shared" si="104"/>
        <v/>
      </c>
      <c r="P197" s="103" t="str">
        <f>IFERROR(O197*(C197*(PRINCIPAL!$G$54/100))*0.47*(44/12),"")</f>
        <v/>
      </c>
      <c r="Q197" s="107" t="str">
        <f t="shared" si="120"/>
        <v/>
      </c>
      <c r="R197" s="29" t="str">
        <f>IFERROR(IF(AND(PRINCIPAL!$H$55&lt;&gt;"",OR(L197=PRINCIPAL!$I$55,L197=PRINCIPAL!$I$55+PRINCIPAL!$I$55,L197=PRINCIPAL!$I$55+PRINCIPAL!$I$55+PRINCIPAL!$I$55)),0,IF(AND(PRINCIPAL!$H$55&lt;&gt;"",L197=PRINCIPAL!$J$55),VLOOKUP($S$165,'Banco de Dados'!$B$4:$J$50,8,FALSE)*PRINCIPAL!$H$55*(1-(PRINCIPAL!$K$55/100)),IF(AND(PRINCIPAL!$H$55&lt;&gt;"",L197=PRINCIPAL!$L$55),VLOOKUP($S$165,'Banco de Dados'!$B$4:$J$50,8,FALSE)*PRINCIPAL!$H$55*(1-(PRINCIPAL!$M$55/100)),IF(AND(PRINCIPAL!$H$55&lt;&gt;"",L197=PRINCIPAL!$N$55),VLOOKUP($S$165,'Banco de Dados'!$B$4:$J$50,8,FALSE)*PRINCIPAL!$H$55*(1-(PRINCIPAL!$O$55/100)),IF(PRINCIPAL!$H$55&lt;&gt;"",VLOOKUP($S$165,'Banco de Dados'!$B$4:$J$50,8,FALSE)*PRINCIPAL!$H$55,IF(OR(L197=PRINCIPAL!$I$55,L197=PRINCIPAL!$I$55+PRINCIPAL!$I$55,L197=PRINCIPAL!$I$55+PRINCIPAL!$I$55+PRINCIPAL!$I$55),0,IF(L197=PRINCIPAL!$J$55,VLOOKUP($S$165,'Banco de Dados'!$B$4:$J$50,6,FALSE)*(1-(PRINCIPAL!$K$55/100)),IF(L197=PRINCIPAL!$L$55,VLOOKUP($S$165,'Banco de Dados'!$B$4:$J$50,6,FALSE)*(1-(PRINCIPAL!$M$55/100)),IF(L197=PRINCIPAL!$N$55,VLOOKUP($S$165,'Banco de Dados'!$B$4:$J$50,6,FALSE)*(1-(PRINCIPAL!$O$55/100)),VLOOKUP($S$165,'Banco de Dados'!$B$4:$J$50,6,FALSE)))))))))),"")</f>
        <v/>
      </c>
      <c r="S197" s="29" t="str">
        <f>IFERROR(R197*(IFERROR(VLOOKUP($S$165,'Banco de Dados'!$B$4:$J$50,4,FALSE),"ERRO")),"")</f>
        <v/>
      </c>
      <c r="T197" s="29" t="str">
        <f t="shared" si="105"/>
        <v/>
      </c>
      <c r="U197" s="103" t="str">
        <f>IFERROR(T197*(C197*(PRINCIPAL!$G$55/100))*0.47*(44/12),"")</f>
        <v/>
      </c>
      <c r="V197" s="103" t="str">
        <f t="shared" si="121"/>
        <v/>
      </c>
      <c r="W197" s="30" t="str">
        <f>IFERROR(IF(AND(PRINCIPAL!$H$56&lt;&gt;"",OR(L197=PRINCIPAL!$I$56,L197=PRINCIPAL!$I$56+PRINCIPAL!$I$56,L197=PRINCIPAL!$I$56+PRINCIPAL!$I$56+PRINCIPAL!$I$56)),0,IF(AND(PRINCIPAL!$H$56&lt;&gt;"",L197=PRINCIPAL!$J$56),VLOOKUP($X$165,'Banco de Dados'!$B$4:$J$50,8,FALSE)*PRINCIPAL!$H$56*(1-(PRINCIPAL!$K$56/100)),IF(AND(PRINCIPAL!$H$56&lt;&gt;"",L197=PRINCIPAL!$L$56),VLOOKUP($X$165,'Banco de Dados'!$B$4:$J$50,8,FALSE)*PRINCIPAL!$H$56*(1-(PRINCIPAL!$M$56/100)),IF(AND(PRINCIPAL!$H$56&lt;&gt;"",L197=PRINCIPAL!$N$56),VLOOKUP($X$165,'Banco de Dados'!$B$4:$J$50,8,FALSE)*PRINCIPAL!$H$56*(1-(PRINCIPAL!$O$56/100)),IF(PRINCIPAL!$H$56&lt;&gt;"",VLOOKUP($X$165,'Banco de Dados'!$B$4:$J$50,8,FALSE)*PRINCIPAL!$H$56,IF(OR(L197=PRINCIPAL!$I$56,L197=PRINCIPAL!$I$56+PRINCIPAL!$I$56,L197=PRINCIPAL!$I$56+PRINCIPAL!$I$56+PRINCIPAL!$I$56),0,IF(L197=PRINCIPAL!$J$56,VLOOKUP($X$165,'Banco de Dados'!$B$4:$J$50,6,FALSE)*(1-(PRINCIPAL!$K$56/100)),IF(L197=PRINCIPAL!$L$56,VLOOKUP($X$165,'Banco de Dados'!$B$4:$J$50,6,FALSE)*(1-(PRINCIPAL!$M$56/100)),IF(L197=PRINCIPAL!$N$56,VLOOKUP($X$165,'Banco de Dados'!$B$4:$J$50,6,FALSE)*(1-(PRINCIPAL!$O$56/100)),VLOOKUP($X$165,'Banco de Dados'!$B$4:$J$50,6,FALSE)))))))))),"")</f>
        <v/>
      </c>
      <c r="X197" s="29" t="str">
        <f>IFERROR(W197*(IFERROR(VLOOKUP($X$165,'Banco de Dados'!$B$4:$J$50,4,FALSE),"ERRO")),"")</f>
        <v/>
      </c>
      <c r="Y197" s="29" t="str">
        <f t="shared" si="115"/>
        <v/>
      </c>
      <c r="Z197" s="103" t="str">
        <f>IFERROR(Y197*(C197*(PRINCIPAL!$G$56/100))*0.47*(44/12),"")</f>
        <v/>
      </c>
      <c r="AA197" s="111" t="str">
        <f t="shared" si="116"/>
        <v/>
      </c>
      <c r="AB197" s="30" t="str">
        <f>IFERROR(IF(AND(PRINCIPAL!$H$57&lt;&gt;"",OR(L197=PRINCIPAL!$I$57,L197=PRINCIPAL!$I$57+PRINCIPAL!$I$57,L197=PRINCIPAL!$I$57+PRINCIPAL!$I$57+PRINCIPAL!$I$57)),0,IF(AND(PRINCIPAL!$H$57&lt;&gt;"",L197=PRINCIPAL!$J$57),VLOOKUP($AC$165,'Banco de Dados'!$B$4:$J$50,8,FALSE)*PRINCIPAL!$H$57*(1-(PRINCIPAL!$K$57/100)),IF(AND(PRINCIPAL!$H$57&lt;&gt;"",L197=PRINCIPAL!$L$57),VLOOKUP($AC$165,'Banco de Dados'!$B$4:$J$50,8,FALSE)*PRINCIPAL!$H$57*(1-(PRINCIPAL!$M$57/100)),IF(AND(PRINCIPAL!$H$57&lt;&gt;"",L197=PRINCIPAL!$N$57),VLOOKUP($AC$165,'Banco de Dados'!$B$4:$J$50,8,FALSE)*PRINCIPAL!$H$57*(1-(PRINCIPAL!$O$57/100)),IF(PRINCIPAL!$H$57&lt;&gt;"",VLOOKUP($AC$165,'Banco de Dados'!$B$4:$J$50,8,FALSE)*PRINCIPAL!$H$57,IF(OR(L197=PRINCIPAL!$I$57,L197=PRINCIPAL!$I$57+PRINCIPAL!$I$57,L197=PRINCIPAL!$I$57+PRINCIPAL!$I$57+PRINCIPAL!$I$57),0,IF(L197=PRINCIPAL!$J$57,VLOOKUP($AC$165,'Banco de Dados'!$B$4:$J$50,6,FALSE)*(1-(PRINCIPAL!$K$57/100)),IF(L197=PRINCIPAL!$L$57,VLOOKUP($AC$165,'Banco de Dados'!$B$4:$J$50,6,FALSE)*(1-(PRINCIPAL!$M$57/100)),IF(L197=PRINCIPAL!$N$57,VLOOKUP($AC$165,'Banco de Dados'!$B$4:$J$50,6,FALSE)*(1-(PRINCIPAL!$O$57/100)),VLOOKUP($AC$165,'Banco de Dados'!$B$4:$J$50,6,FALSE)))))))))),"")</f>
        <v/>
      </c>
      <c r="AC197" s="29" t="str">
        <f>IFERROR(AB197*(IFERROR(VLOOKUP($AC$165,'Banco de Dados'!$B$4:$J$50,4,FALSE),"ERRO")),"")</f>
        <v/>
      </c>
      <c r="AD197" s="29" t="str">
        <f t="shared" si="106"/>
        <v/>
      </c>
      <c r="AE197" s="103" t="str">
        <f>IFERROR(AD197*(C197*(PRINCIPAL!$G$57/100))*0.47*(44/12),"")</f>
        <v/>
      </c>
      <c r="AF197" s="111" t="str">
        <f t="shared" si="107"/>
        <v/>
      </c>
      <c r="AG197" s="30" t="str">
        <f>IFERROR(IF(AND(PRINCIPAL!$H$58&lt;&gt;"",OR(L197=PRINCIPAL!$I$58,L197=PRINCIPAL!$I$58+PRINCIPAL!$I$58,L197=PRINCIPAL!$I$58+PRINCIPAL!$I$58+PRINCIPAL!$I$58)),0,IF(AND(PRINCIPAL!$H$58&lt;&gt;"",L197=PRINCIPAL!$J$58),VLOOKUP($AH$165,'Banco de Dados'!$B$4:$J$50,8,FALSE)*PRINCIPAL!$H$58*(1-(PRINCIPAL!$K$58/100)),IF(AND(PRINCIPAL!$H$58&lt;&gt;"",L197=PRINCIPAL!$L$58),VLOOKUP($AH$165,'Banco de Dados'!$B$4:$J$50,8,FALSE)*PRINCIPAL!$H$58*(1-(PRINCIPAL!$M$58/100)),IF(AND(PRINCIPAL!$H$58&lt;&gt;"",L197=PRINCIPAL!$N$58),VLOOKUP($AH$165,'Banco de Dados'!$B$4:$J$50,8,FALSE)*PRINCIPAL!$H$58*(1-(PRINCIPAL!$O$58/100)),IF(PRINCIPAL!$H$58&lt;&gt;"",VLOOKUP($AH$165,'Banco de Dados'!$B$4:$J$50,8,FALSE)*PRINCIPAL!$H$58,IF(OR(L197=PRINCIPAL!$I$58,L197=PRINCIPAL!$I$58+PRINCIPAL!$I$58,L197=PRINCIPAL!$I$58+PRINCIPAL!$I$58+PRINCIPAL!$I$58),0,IF(L197=PRINCIPAL!$J$58,VLOOKUP($AH$165,'Banco de Dados'!$B$4:$J$50,6,FALSE)*(1-(PRINCIPAL!$K$58/100)),IF(L197=PRINCIPAL!$L$58,VLOOKUP($AH$165,'Banco de Dados'!$B$4:$J$50,6,FALSE)*(1-(PRINCIPAL!$M$58/100)),IF(L197=PRINCIPAL!$N$58,VLOOKUP($AH$165,'Banco de Dados'!$B$4:$J$50,6,FALSE)*(1-(PRINCIPAL!$O$58/100)),VLOOKUP($AH$165,'Banco de Dados'!$B$4:$J$50,6,FALSE)))))))))),"")</f>
        <v/>
      </c>
      <c r="AH197" s="29" t="str">
        <f>IFERROR(AG197*(IFERROR(VLOOKUP($AH$165,'Banco de Dados'!$B$4:$J$50,4,FALSE),"ERRO")),"")</f>
        <v/>
      </c>
      <c r="AI197" s="29" t="str">
        <f t="shared" si="108"/>
        <v/>
      </c>
      <c r="AJ197" s="103" t="str">
        <f>IFERROR(AI197*(C197*(PRINCIPAL!$G$58/100))*0.47*(44/12),"")</f>
        <v/>
      </c>
      <c r="AK197" s="111" t="str">
        <f t="shared" si="117"/>
        <v/>
      </c>
      <c r="AL197" s="30" t="str">
        <f>IFERROR(IF(AND(PRINCIPAL!$H$59&lt;&gt;"",OR(L197=PRINCIPAL!$I$59,L197=PRINCIPAL!$I$59+PRINCIPAL!$I$59,L197=PRINCIPAL!$I$59+PRINCIPAL!$I$59+PRINCIPAL!$I$59)),0,IF(AND(PRINCIPAL!$H$59&lt;&gt;"",L197=PRINCIPAL!$J$59),VLOOKUP($AM$165,'Banco de Dados'!$B$4:$J$50,8,FALSE)*PRINCIPAL!$H$59*(1-(PRINCIPAL!$K$59/100)),IF(AND(PRINCIPAL!$H$59&lt;&gt;"",L197=PRINCIPAL!$L$59),VLOOKUP($AM$165,'Banco de Dados'!$B$4:$J$50,8,FALSE)*PRINCIPAL!$H$59*(1-(PRINCIPAL!$M$59/100)),IF(AND(PRINCIPAL!$H$59&lt;&gt;"",L197=PRINCIPAL!$N$59),VLOOKUP($AM$165,'Banco de Dados'!$B$4:$J$50,8,FALSE)*PRINCIPAL!$H$59*(1-(PRINCIPAL!$O$59/100)),IF(PRINCIPAL!$H$59&lt;&gt;"",VLOOKUP($AM$165,'Banco de Dados'!$B$4:$J$50,8,FALSE)*PRINCIPAL!$H$59,IF(OR(L197=PRINCIPAL!$I$59,L197=PRINCIPAL!$I$59+PRINCIPAL!$I$59,L197=PRINCIPAL!$I$59+PRINCIPAL!$I$59+PRINCIPAL!$I$59),0,IF(L197=PRINCIPAL!$J$59,VLOOKUP($AM$165,'Banco de Dados'!$B$4:$J$50,6,FALSE)*(1-(PRINCIPAL!$K$59/100)),IF(L197=PRINCIPAL!$L$59,VLOOKUP($AM$165,'Banco de Dados'!$B$4:$J$50,6,FALSE)*(1-(PRINCIPAL!$M$59/100)),IF(L197=PRINCIPAL!$N$59,VLOOKUP($AM$165,'Banco de Dados'!$B$4:$J$50,6,FALSE)*(1-(PRINCIPAL!$O$59/100)),VLOOKUP($AM$165,'Banco de Dados'!$B$4:$J$50,6,FALSE)))))))))),"")</f>
        <v/>
      </c>
      <c r="AM197" s="29" t="str">
        <f>IFERROR(AL197*(IFERROR(VLOOKUP($AM$165,'Banco de Dados'!$B$4:$J$50,4,FALSE),"ERRO")),"")</f>
        <v/>
      </c>
      <c r="AN197" s="29" t="str">
        <f t="shared" si="109"/>
        <v/>
      </c>
      <c r="AO197" s="103" t="str">
        <f>IFERROR(AN197*(C197*(PRINCIPAL!$G$59/100))*0.47*(44/12),"")</f>
        <v/>
      </c>
      <c r="AP197" s="111" t="str">
        <f t="shared" si="110"/>
        <v/>
      </c>
      <c r="AQ197" s="30" t="str">
        <f>IFERROR(IF(AND(PRINCIPAL!$H$60&lt;&gt;"",OR(L197=PRINCIPAL!$I$60,L197=PRINCIPAL!$I$60+PRINCIPAL!$I$60,L197=PRINCIPAL!$I$60+PRINCIPAL!$I$60+PRINCIPAL!$I$60)),0,IF(AND(PRINCIPAL!$H$60&lt;&gt;"",L197=PRINCIPAL!$J$60),VLOOKUP($AR$165,'Banco de Dados'!$B$4:$J$50,8,FALSE)*PRINCIPAL!$H$60*(1-(PRINCIPAL!$K$60/100)),IF(AND(PRINCIPAL!$H$60&lt;&gt;"",L197=PRINCIPAL!$L$60),VLOOKUP($AR$165,'Banco de Dados'!$B$4:$J$50,8,FALSE)*PRINCIPAL!$H$60*(1-(PRINCIPAL!$M$60/100)),IF(AND(PRINCIPAL!$H$60&lt;&gt;"",L197=PRINCIPAL!$N$60),VLOOKUP($AR$165,'Banco de Dados'!$B$4:$J$50,8,FALSE)*PRINCIPAL!$H$60*(1-(PRINCIPAL!$O$60/100)),IF(PRINCIPAL!$H$60&lt;&gt;"",VLOOKUP($AR$165,'Banco de Dados'!$B$4:$J$50,8,FALSE)*PRINCIPAL!$H$60,IF(OR(L197=PRINCIPAL!$I$60,L197=PRINCIPAL!$I$60+PRINCIPAL!$I$60,L197=PRINCIPAL!$I$60+PRINCIPAL!$I$60+PRINCIPAL!$I$60),0,IF(L197=PRINCIPAL!$J$60,VLOOKUP($AR$165,'Banco de Dados'!$B$4:$J$50,6,FALSE)*(1-(PRINCIPAL!$K$60/100)),IF(L197=PRINCIPAL!$L$60,VLOOKUP($AR$165,'Banco de Dados'!$B$4:$J$50,6,FALSE)*(1-(PRINCIPAL!$M$60/100)),IF(L197=PRINCIPAL!$N$60,VLOOKUP($AR$165,'Banco de Dados'!$B$4:$J$50,6,FALSE)*(1-(PRINCIPAL!$O$60/100)),VLOOKUP($AR$165,'Banco de Dados'!$B$4:$J$50,6,FALSE)))))))))),"")</f>
        <v/>
      </c>
      <c r="AR197" s="29" t="str">
        <f>IFERROR(AQ197*(IFERROR(VLOOKUP($AR$165,'Banco de Dados'!$B$4:$J$50,4,FALSE),"ERRO")),"")</f>
        <v/>
      </c>
      <c r="AS197" s="29" t="str">
        <f t="shared" si="111"/>
        <v/>
      </c>
      <c r="AT197" s="103" t="str">
        <f>IFERROR(AS197*(C197*(PRINCIPAL!$G$60/100))*0.47*(44/12),"")</f>
        <v/>
      </c>
      <c r="AU197" s="111" t="str">
        <f t="shared" si="112"/>
        <v/>
      </c>
      <c r="AV197" s="30" t="str">
        <f>IFERROR(IF(AND(PRINCIPAL!$H$61&lt;&gt;"",OR(L197=PRINCIPAL!$I$61,L197=PRINCIPAL!$I$61+PRINCIPAL!$I$61,L197=PRINCIPAL!$I$61+PRINCIPAL!$I$61+PRINCIPAL!$I$61)),0,IF(AND(PRINCIPAL!$H$61&lt;&gt;"",L197=PRINCIPAL!$J$61),VLOOKUP($AW$165,'Banco de Dados'!$B$4:$J$50,8,FALSE)*PRINCIPAL!$H$61*(1-(PRINCIPAL!$K$61/100)),IF(AND(PRINCIPAL!$H$61&lt;&gt;"",L197=PRINCIPAL!$L$61),VLOOKUP($AW$165,'Banco de Dados'!$B$4:$J$50,8,FALSE)*PRINCIPAL!$H$61*(1-(PRINCIPAL!$M$61/100)),IF(AND(PRINCIPAL!$H$61&lt;&gt;"",L197=PRINCIPAL!$N$61),VLOOKUP($AW$165,'Banco de Dados'!$B$4:$J$50,8,FALSE)*PRINCIPAL!$H$61*(1-(PRINCIPAL!$O$61/100)),IF(PRINCIPAL!$H$61&lt;&gt;"",VLOOKUP($AW$165,'Banco de Dados'!$B$4:$J$50,8,FALSE)*PRINCIPAL!$H$61,IF(OR(L197=PRINCIPAL!$I$61,L197=PRINCIPAL!$I$61+PRINCIPAL!$I$61,L197=PRINCIPAL!$I$61+PRINCIPAL!$I$61+PRINCIPAL!$I$61),0,IF(L197=PRINCIPAL!$J$61,VLOOKUP($AW$165,'Banco de Dados'!$B$4:$J$50,6,FALSE)*(1-(PRINCIPAL!$K$61/100)),IF(L197=PRINCIPAL!$L$61,VLOOKUP($AW$165,'Banco de Dados'!$B$4:$J$50,6,FALSE)*(1-(PRINCIPAL!$M$61/100)),IF(L197=PRINCIPAL!$N$61,VLOOKUP($AW$165,'Banco de Dados'!$B$4:$J$50,6,FALSE)*(1-(PRINCIPAL!$O$61/100)),VLOOKUP($AW$165,'Banco de Dados'!$B$4:$J$50,6,FALSE)))))))))),"")</f>
        <v/>
      </c>
      <c r="AW197" s="29" t="str">
        <f>IFERROR(AV197*(IFERROR(VLOOKUP($AW$165,'Banco de Dados'!$B$4:$J$50,4,FALSE),"ERRO")),"")</f>
        <v/>
      </c>
      <c r="AX197" s="29" t="str">
        <f t="shared" si="113"/>
        <v/>
      </c>
      <c r="AY197" s="103" t="str">
        <f>IFERROR(AX197*(C197*(PRINCIPAL!$G$61/100))*0.47*(44/12),"")</f>
        <v/>
      </c>
      <c r="AZ197" s="111" t="str">
        <f t="shared" si="118"/>
        <v/>
      </c>
      <c r="BA197" s="30" t="str">
        <f>IFERROR(IF(AND(PRINCIPAL!$H$62&lt;&gt;"",OR(L197=PRINCIPAL!$I$62,L197=PRINCIPAL!$I$62+PRINCIPAL!$I$62,L197=PRINCIPAL!$I$62+PRINCIPAL!$I$62+PRINCIPAL!$I$62)),0,IF(AND(PRINCIPAL!$H$62&lt;&gt;"",L197=PRINCIPAL!$J$62),VLOOKUP($BB$165,'Banco de Dados'!$B$4:$J$50,8,FALSE)*PRINCIPAL!$H$62*(1-(PRINCIPAL!$K$62/100)),IF(AND(PRINCIPAL!$H$62&lt;&gt;"",L197=PRINCIPAL!$L$62),VLOOKUP($BB$165,'Banco de Dados'!$B$4:$J$50,8,FALSE)*PRINCIPAL!$H$62*(1-(PRINCIPAL!$M$62/100)),IF(AND(PRINCIPAL!$H$62&lt;&gt;"",L197=PRINCIPAL!$N$62),VLOOKUP($BB$165,'Banco de Dados'!$B$4:$J$50,8,FALSE)*PRINCIPAL!$H$62*(1-(PRINCIPAL!$O$62/100)),IF(PRINCIPAL!$H$62&lt;&gt;"",VLOOKUP($BB$165,'Banco de Dados'!$B$4:$J$50,8,FALSE)*PRINCIPAL!$H$62,IF(OR(L197=PRINCIPAL!$I$62,L197=PRINCIPAL!$I$62+PRINCIPAL!$I$62,L197=PRINCIPAL!$I$62+PRINCIPAL!$I$62+PRINCIPAL!$I$62),0,IF(L197=PRINCIPAL!$J$62,VLOOKUP($BB$165,'Banco de Dados'!$B$4:$J$50,6,FALSE)*(1-(PRINCIPAL!$K$62/100)),IF(L197=PRINCIPAL!$L$62,VLOOKUP($BB$165,'Banco de Dados'!$B$4:$J$50,6,FALSE)*(1-(PRINCIPAL!$M$62/100)),IF(L197=PRINCIPAL!$N$62,VLOOKUP($BB$165,'Banco de Dados'!$B$4:$J$50,6,FALSE)*(1-(PRINCIPAL!$O$62/100)),VLOOKUP($BB$165,'Banco de Dados'!$B$4:$J$50,6,FALSE)))))))))),"")</f>
        <v/>
      </c>
      <c r="BB197" s="29" t="str">
        <f>IFERROR(BA197*(IFERROR(VLOOKUP($BB$165,'Banco de Dados'!$B$4:$J$50,4,FALSE),"ERRO")),"")</f>
        <v/>
      </c>
      <c r="BC197" s="29" t="str">
        <f t="shared" si="119"/>
        <v/>
      </c>
      <c r="BD197" s="103" t="str">
        <f>IFERROR(BC197*(C197*(PRINCIPAL!$G$62/100))*0.47*(44/12),"")</f>
        <v/>
      </c>
      <c r="BE197" s="111" t="str">
        <f t="shared" si="98"/>
        <v/>
      </c>
      <c r="BF197" s="30" t="str">
        <f>IFERROR(IF(AND(PRINCIPAL!$H$63&lt;&gt;"",OR(L197=PRINCIPAL!$I$63,L197=PRINCIPAL!$I$63+PRINCIPAL!$I$63,L197=PRINCIPAL!$I$63+PRINCIPAL!$I$63+PRINCIPAL!$I$63)),0,IF(AND(PRINCIPAL!$H$63&lt;&gt;"",L197=PRINCIPAL!$J$63),VLOOKUP($BG$165,'Banco de Dados'!$B$4:$J$50,8,FALSE)*PRINCIPAL!$H$63*(1-(PRINCIPAL!$K$63/100)),IF(AND(PRINCIPAL!$H$63&lt;&gt;"",L197=PRINCIPAL!$L$63),VLOOKUP($BG$165,'Banco de Dados'!$B$4:$J$50,8,FALSE)*PRINCIPAL!$H$63*(1-(PRINCIPAL!$M$63/100)),IF(AND(PRINCIPAL!$H$63&lt;&gt;"",L197=PRINCIPAL!$N$63),VLOOKUP($BG$165,'Banco de Dados'!$B$4:$J$50,8,FALSE)*PRINCIPAL!$H$63*(1-(PRINCIPAL!$O$63/100)),IF(PRINCIPAL!$H$63&lt;&gt;"",VLOOKUP($BG$165,'Banco de Dados'!$B$4:$J$50,8,FALSE)*PRINCIPAL!$H$63,IF(OR(L197=PRINCIPAL!$I$63,L197=PRINCIPAL!$I$63+PRINCIPAL!$I$63,L197=PRINCIPAL!$I$63+PRINCIPAL!$I$63+PRINCIPAL!$I$63),0,IF(L197=PRINCIPAL!$J$63,VLOOKUP($BG$165,'Banco de Dados'!$B$4:$J$50,6,FALSE)*(1-(PRINCIPAL!$K$63/100)),IF(L197=PRINCIPAL!$L$63,VLOOKUP($BG$165,'Banco de Dados'!$B$4:$J$50,6,FALSE)*(1-(PRINCIPAL!$M$63/100)),IF(L197=PRINCIPAL!$N$63,VLOOKUP($BG$165,'Banco de Dados'!$B$4:$J$50,6,FALSE)*(1-(PRINCIPAL!$O$63/100)),VLOOKUP($BG$165,'Banco de Dados'!$B$4:$J$50,6,FALSE)))))))))),"")</f>
        <v/>
      </c>
      <c r="BG197" s="29" t="str">
        <f>IFERROR(BF197*(IFERROR(VLOOKUP($BG$165,'Banco de Dados'!$B$4:$J$50,4,FALSE),"ERRO")),"")</f>
        <v/>
      </c>
      <c r="BH197" s="29" t="str">
        <f t="shared" si="114"/>
        <v/>
      </c>
      <c r="BI197" s="103" t="str">
        <f>IFERROR(BH197*(C197*(PRINCIPAL!$G$63/100))*0.47*(44/12),"")</f>
        <v/>
      </c>
      <c r="BJ197" s="102" t="str">
        <f t="shared" si="99"/>
        <v/>
      </c>
    </row>
    <row r="198" spans="2:62" ht="12.75" customHeight="1" x14ac:dyDescent="0.3">
      <c r="B198" s="326">
        <f t="shared" si="100"/>
        <v>2051</v>
      </c>
      <c r="C198" s="340"/>
      <c r="D198" s="1"/>
      <c r="E198" s="116">
        <v>31</v>
      </c>
      <c r="F198" s="24" t="str">
        <f>IFERROR(VLOOKUP($G$165,'Banco de Dados'!$B$4:$J$50,6,FALSE),"")</f>
        <v/>
      </c>
      <c r="G198" s="25" t="str">
        <f>IFERROR(F198*(IFERROR(VLOOKUP($G$165,'Banco de Dados'!$B$4:$J$50,4,FALSE),"ERRO")),"")</f>
        <v/>
      </c>
      <c r="H198" s="25" t="str">
        <f t="shared" si="101"/>
        <v/>
      </c>
      <c r="I198" s="103" t="str">
        <f t="shared" si="102"/>
        <v/>
      </c>
      <c r="J198" s="117" t="str">
        <f t="shared" si="103"/>
        <v/>
      </c>
      <c r="K198" s="1"/>
      <c r="L198" s="91">
        <v>31</v>
      </c>
      <c r="M198" s="24" t="str">
        <f>IFERROR(IF(AND(PRINCIPAL!$H$54&lt;&gt;"",OR(L198=PRINCIPAL!$I$54,L198=PRINCIPAL!$I$54+PRINCIPAL!$I$54,L198=PRINCIPAL!$I$54+PRINCIPAL!$I$54+PRINCIPAL!$I$54)),0,IF(AND(PRINCIPAL!$H$54&lt;&gt;"",L198=PRINCIPAL!$J$54),VLOOKUP($N$165,'Banco de Dados'!$B$4:$J$50,8,FALSE)*PRINCIPAL!$H$54*(1-(PRINCIPAL!$K$54/100)),IF(AND(PRINCIPAL!$H$54&lt;&gt;"",L198=PRINCIPAL!$L$54),VLOOKUP($N$165,'Banco de Dados'!$B$4:$J$50,8,FALSE)*PRINCIPAL!$H$54*(1-(PRINCIPAL!$M$54/100)),IF(AND(PRINCIPAL!$H$54&lt;&gt;"",L198=PRINCIPAL!$N$54),VLOOKUP($N$165,'Banco de Dados'!$B$4:$J$50,8,FALSE)*PRINCIPAL!$H$54*(1-(PRINCIPAL!$O$54/100)),IF(PRINCIPAL!$H$54&lt;&gt;"",VLOOKUP($N$165,'Banco de Dados'!$B$4:$J$50,8,FALSE)*PRINCIPAL!$H$54,IF(OR(L198=PRINCIPAL!$I$54,L198=PRINCIPAL!$I$54+PRINCIPAL!$I$54,L198=PRINCIPAL!$I$54+PRINCIPAL!$I$54+PRINCIPAL!$I$54),0,IF(L198=PRINCIPAL!$J$54,VLOOKUP($N$165,'Banco de Dados'!$B$4:$J$50,6,FALSE)*(1-(PRINCIPAL!$K$54/100)),IF(L198=PRINCIPAL!$L$54,VLOOKUP($N$165,'Banco de Dados'!$B$4:$J$50,6,FALSE)*(1-(PRINCIPAL!$M$54/100)),IF(L198=PRINCIPAL!$N$54,VLOOKUP($N$165,'Banco de Dados'!$B$4:$J$50,6,FALSE)*(1-(PRINCIPAL!$O$54/100)),VLOOKUP($N$165,'Banco de Dados'!$B$4:$J$50,6,FALSE)))))))))),"")</f>
        <v/>
      </c>
      <c r="N198" s="25" t="str">
        <f>IFERROR(M198*(IFERROR(VLOOKUP($N$165,'Banco de Dados'!$B$4:$J$50,4,FALSE),"ERRO")),"")</f>
        <v/>
      </c>
      <c r="O198" s="25" t="str">
        <f t="shared" si="104"/>
        <v/>
      </c>
      <c r="P198" s="103" t="str">
        <f>IFERROR(O198*(C198*(PRINCIPAL!$G$54/100))*0.47*(44/12),"")</f>
        <v/>
      </c>
      <c r="Q198" s="107" t="str">
        <f t="shared" si="120"/>
        <v/>
      </c>
      <c r="R198" s="29" t="str">
        <f>IFERROR(IF(AND(PRINCIPAL!$H$55&lt;&gt;"",OR(L198=PRINCIPAL!$I$55,L198=PRINCIPAL!$I$55+PRINCIPAL!$I$55,L198=PRINCIPAL!$I$55+PRINCIPAL!$I$55+PRINCIPAL!$I$55)),0,IF(AND(PRINCIPAL!$H$55&lt;&gt;"",L198=PRINCIPAL!$J$55),VLOOKUP($S$165,'Banco de Dados'!$B$4:$J$50,8,FALSE)*PRINCIPAL!$H$55*(1-(PRINCIPAL!$K$55/100)),IF(AND(PRINCIPAL!$H$55&lt;&gt;"",L198=PRINCIPAL!$L$55),VLOOKUP($S$165,'Banco de Dados'!$B$4:$J$50,8,FALSE)*PRINCIPAL!$H$55*(1-(PRINCIPAL!$M$55/100)),IF(AND(PRINCIPAL!$H$55&lt;&gt;"",L198=PRINCIPAL!$N$55),VLOOKUP($S$165,'Banco de Dados'!$B$4:$J$50,8,FALSE)*PRINCIPAL!$H$55*(1-(PRINCIPAL!$O$55/100)),IF(PRINCIPAL!$H$55&lt;&gt;"",VLOOKUP($S$165,'Banco de Dados'!$B$4:$J$50,8,FALSE)*PRINCIPAL!$H$55,IF(OR(L198=PRINCIPAL!$I$55,L198=PRINCIPAL!$I$55+PRINCIPAL!$I$55,L198=PRINCIPAL!$I$55+PRINCIPAL!$I$55+PRINCIPAL!$I$55),0,IF(L198=PRINCIPAL!$J$55,VLOOKUP($S$165,'Banco de Dados'!$B$4:$J$50,6,FALSE)*(1-(PRINCIPAL!$K$55/100)),IF(L198=PRINCIPAL!$L$55,VLOOKUP($S$165,'Banco de Dados'!$B$4:$J$50,6,FALSE)*(1-(PRINCIPAL!$M$55/100)),IF(L198=PRINCIPAL!$N$55,VLOOKUP($S$165,'Banco de Dados'!$B$4:$J$50,6,FALSE)*(1-(PRINCIPAL!$O$55/100)),VLOOKUP($S$165,'Banco de Dados'!$B$4:$J$50,6,FALSE)))))))))),"")</f>
        <v/>
      </c>
      <c r="S198" s="29" t="str">
        <f>IFERROR(R198*(IFERROR(VLOOKUP($S$165,'Banco de Dados'!$B$4:$J$50,4,FALSE),"ERRO")),"")</f>
        <v/>
      </c>
      <c r="T198" s="29" t="str">
        <f t="shared" si="105"/>
        <v/>
      </c>
      <c r="U198" s="103" t="str">
        <f>IFERROR(T198*(C198*(PRINCIPAL!$G$55/100))*0.47*(44/12),"")</f>
        <v/>
      </c>
      <c r="V198" s="103" t="str">
        <f t="shared" si="121"/>
        <v/>
      </c>
      <c r="W198" s="30" t="str">
        <f>IFERROR(IF(AND(PRINCIPAL!$H$56&lt;&gt;"",OR(L198=PRINCIPAL!$I$56,L198=PRINCIPAL!$I$56+PRINCIPAL!$I$56,L198=PRINCIPAL!$I$56+PRINCIPAL!$I$56+PRINCIPAL!$I$56)),0,IF(AND(PRINCIPAL!$H$56&lt;&gt;"",L198=PRINCIPAL!$J$56),VLOOKUP($X$165,'Banco de Dados'!$B$4:$J$50,8,FALSE)*PRINCIPAL!$H$56*(1-(PRINCIPAL!$K$56/100)),IF(AND(PRINCIPAL!$H$56&lt;&gt;"",L198=PRINCIPAL!$L$56),VLOOKUP($X$165,'Banco de Dados'!$B$4:$J$50,8,FALSE)*PRINCIPAL!$H$56*(1-(PRINCIPAL!$M$56/100)),IF(AND(PRINCIPAL!$H$56&lt;&gt;"",L198=PRINCIPAL!$N$56),VLOOKUP($X$165,'Banco de Dados'!$B$4:$J$50,8,FALSE)*PRINCIPAL!$H$56*(1-(PRINCIPAL!$O$56/100)),IF(PRINCIPAL!$H$56&lt;&gt;"",VLOOKUP($X$165,'Banco de Dados'!$B$4:$J$50,8,FALSE)*PRINCIPAL!$H$56,IF(OR(L198=PRINCIPAL!$I$56,L198=PRINCIPAL!$I$56+PRINCIPAL!$I$56,L198=PRINCIPAL!$I$56+PRINCIPAL!$I$56+PRINCIPAL!$I$56),0,IF(L198=PRINCIPAL!$J$56,VLOOKUP($X$165,'Banco de Dados'!$B$4:$J$50,6,FALSE)*(1-(PRINCIPAL!$K$56/100)),IF(L198=PRINCIPAL!$L$56,VLOOKUP($X$165,'Banco de Dados'!$B$4:$J$50,6,FALSE)*(1-(PRINCIPAL!$M$56/100)),IF(L198=PRINCIPAL!$N$56,VLOOKUP($X$165,'Banco de Dados'!$B$4:$J$50,6,FALSE)*(1-(PRINCIPAL!$O$56/100)),VLOOKUP($X$165,'Banco de Dados'!$B$4:$J$50,6,FALSE)))))))))),"")</f>
        <v/>
      </c>
      <c r="X198" s="29" t="str">
        <f>IFERROR(W198*(IFERROR(VLOOKUP($X$165,'Banco de Dados'!$B$4:$J$50,4,FALSE),"ERRO")),"")</f>
        <v/>
      </c>
      <c r="Y198" s="29" t="str">
        <f t="shared" si="115"/>
        <v/>
      </c>
      <c r="Z198" s="103" t="str">
        <f>IFERROR(Y198*(C198*(PRINCIPAL!$G$56/100))*0.47*(44/12),"")</f>
        <v/>
      </c>
      <c r="AA198" s="111" t="str">
        <f t="shared" si="116"/>
        <v/>
      </c>
      <c r="AB198" s="30" t="str">
        <f>IFERROR(IF(AND(PRINCIPAL!$H$57&lt;&gt;"",OR(L198=PRINCIPAL!$I$57,L198=PRINCIPAL!$I$57+PRINCIPAL!$I$57,L198=PRINCIPAL!$I$57+PRINCIPAL!$I$57+PRINCIPAL!$I$57)),0,IF(AND(PRINCIPAL!$H$57&lt;&gt;"",L198=PRINCIPAL!$J$57),VLOOKUP($AC$165,'Banco de Dados'!$B$4:$J$50,8,FALSE)*PRINCIPAL!$H$57*(1-(PRINCIPAL!$K$57/100)),IF(AND(PRINCIPAL!$H$57&lt;&gt;"",L198=PRINCIPAL!$L$57),VLOOKUP($AC$165,'Banco de Dados'!$B$4:$J$50,8,FALSE)*PRINCIPAL!$H$57*(1-(PRINCIPAL!$M$57/100)),IF(AND(PRINCIPAL!$H$57&lt;&gt;"",L198=PRINCIPAL!$N$57),VLOOKUP($AC$165,'Banco de Dados'!$B$4:$J$50,8,FALSE)*PRINCIPAL!$H$57*(1-(PRINCIPAL!$O$57/100)),IF(PRINCIPAL!$H$57&lt;&gt;"",VLOOKUP($AC$165,'Banco de Dados'!$B$4:$J$50,8,FALSE)*PRINCIPAL!$H$57,IF(OR(L198=PRINCIPAL!$I$57,L198=PRINCIPAL!$I$57+PRINCIPAL!$I$57,L198=PRINCIPAL!$I$57+PRINCIPAL!$I$57+PRINCIPAL!$I$57),0,IF(L198=PRINCIPAL!$J$57,VLOOKUP($AC$165,'Banco de Dados'!$B$4:$J$50,6,FALSE)*(1-(PRINCIPAL!$K$57/100)),IF(L198=PRINCIPAL!$L$57,VLOOKUP($AC$165,'Banco de Dados'!$B$4:$J$50,6,FALSE)*(1-(PRINCIPAL!$M$57/100)),IF(L198=PRINCIPAL!$N$57,VLOOKUP($AC$165,'Banco de Dados'!$B$4:$J$50,6,FALSE)*(1-(PRINCIPAL!$O$57/100)),VLOOKUP($AC$165,'Banco de Dados'!$B$4:$J$50,6,FALSE)))))))))),"")</f>
        <v/>
      </c>
      <c r="AC198" s="29" t="str">
        <f>IFERROR(AB198*(IFERROR(VLOOKUP($AC$165,'Banco de Dados'!$B$4:$J$50,4,FALSE),"ERRO")),"")</f>
        <v/>
      </c>
      <c r="AD198" s="29" t="str">
        <f t="shared" si="106"/>
        <v/>
      </c>
      <c r="AE198" s="103" t="str">
        <f>IFERROR(AD198*(C198*(PRINCIPAL!$G$57/100))*0.47*(44/12),"")</f>
        <v/>
      </c>
      <c r="AF198" s="111" t="str">
        <f t="shared" si="107"/>
        <v/>
      </c>
      <c r="AG198" s="30" t="str">
        <f>IFERROR(IF(AND(PRINCIPAL!$H$58&lt;&gt;"",OR(L198=PRINCIPAL!$I$58,L198=PRINCIPAL!$I$58+PRINCIPAL!$I$58,L198=PRINCIPAL!$I$58+PRINCIPAL!$I$58+PRINCIPAL!$I$58)),0,IF(AND(PRINCIPAL!$H$58&lt;&gt;"",L198=PRINCIPAL!$J$58),VLOOKUP($AH$165,'Banco de Dados'!$B$4:$J$50,8,FALSE)*PRINCIPAL!$H$58*(1-(PRINCIPAL!$K$58/100)),IF(AND(PRINCIPAL!$H$58&lt;&gt;"",L198=PRINCIPAL!$L$58),VLOOKUP($AH$165,'Banco de Dados'!$B$4:$J$50,8,FALSE)*PRINCIPAL!$H$58*(1-(PRINCIPAL!$M$58/100)),IF(AND(PRINCIPAL!$H$58&lt;&gt;"",L198=PRINCIPAL!$N$58),VLOOKUP($AH$165,'Banco de Dados'!$B$4:$J$50,8,FALSE)*PRINCIPAL!$H$58*(1-(PRINCIPAL!$O$58/100)),IF(PRINCIPAL!$H$58&lt;&gt;"",VLOOKUP($AH$165,'Banco de Dados'!$B$4:$J$50,8,FALSE)*PRINCIPAL!$H$58,IF(OR(L198=PRINCIPAL!$I$58,L198=PRINCIPAL!$I$58+PRINCIPAL!$I$58,L198=PRINCIPAL!$I$58+PRINCIPAL!$I$58+PRINCIPAL!$I$58),0,IF(L198=PRINCIPAL!$J$58,VLOOKUP($AH$165,'Banco de Dados'!$B$4:$J$50,6,FALSE)*(1-(PRINCIPAL!$K$58/100)),IF(L198=PRINCIPAL!$L$58,VLOOKUP($AH$165,'Banco de Dados'!$B$4:$J$50,6,FALSE)*(1-(PRINCIPAL!$M$58/100)),IF(L198=PRINCIPAL!$N$58,VLOOKUP($AH$165,'Banco de Dados'!$B$4:$J$50,6,FALSE)*(1-(PRINCIPAL!$O$58/100)),VLOOKUP($AH$165,'Banco de Dados'!$B$4:$J$50,6,FALSE)))))))))),"")</f>
        <v/>
      </c>
      <c r="AH198" s="29" t="str">
        <f>IFERROR(AG198*(IFERROR(VLOOKUP($AH$165,'Banco de Dados'!$B$4:$J$50,4,FALSE),"ERRO")),"")</f>
        <v/>
      </c>
      <c r="AI198" s="29" t="str">
        <f t="shared" si="108"/>
        <v/>
      </c>
      <c r="AJ198" s="103" t="str">
        <f>IFERROR(AI198*(C198*(PRINCIPAL!$G$58/100))*0.47*(44/12),"")</f>
        <v/>
      </c>
      <c r="AK198" s="111" t="str">
        <f t="shared" si="117"/>
        <v/>
      </c>
      <c r="AL198" s="30" t="str">
        <f>IFERROR(IF(AND(PRINCIPAL!$H$59&lt;&gt;"",OR(L198=PRINCIPAL!$I$59,L198=PRINCIPAL!$I$59+PRINCIPAL!$I$59,L198=PRINCIPAL!$I$59+PRINCIPAL!$I$59+PRINCIPAL!$I$59)),0,IF(AND(PRINCIPAL!$H$59&lt;&gt;"",L198=PRINCIPAL!$J$59),VLOOKUP($AM$165,'Banco de Dados'!$B$4:$J$50,8,FALSE)*PRINCIPAL!$H$59*(1-(PRINCIPAL!$K$59/100)),IF(AND(PRINCIPAL!$H$59&lt;&gt;"",L198=PRINCIPAL!$L$59),VLOOKUP($AM$165,'Banco de Dados'!$B$4:$J$50,8,FALSE)*PRINCIPAL!$H$59*(1-(PRINCIPAL!$M$59/100)),IF(AND(PRINCIPAL!$H$59&lt;&gt;"",L198=PRINCIPAL!$N$59),VLOOKUP($AM$165,'Banco de Dados'!$B$4:$J$50,8,FALSE)*PRINCIPAL!$H$59*(1-(PRINCIPAL!$O$59/100)),IF(PRINCIPAL!$H$59&lt;&gt;"",VLOOKUP($AM$165,'Banco de Dados'!$B$4:$J$50,8,FALSE)*PRINCIPAL!$H$59,IF(OR(L198=PRINCIPAL!$I$59,L198=PRINCIPAL!$I$59+PRINCIPAL!$I$59,L198=PRINCIPAL!$I$59+PRINCIPAL!$I$59+PRINCIPAL!$I$59),0,IF(L198=PRINCIPAL!$J$59,VLOOKUP($AM$165,'Banco de Dados'!$B$4:$J$50,6,FALSE)*(1-(PRINCIPAL!$K$59/100)),IF(L198=PRINCIPAL!$L$59,VLOOKUP($AM$165,'Banco de Dados'!$B$4:$J$50,6,FALSE)*(1-(PRINCIPAL!$M$59/100)),IF(L198=PRINCIPAL!$N$59,VLOOKUP($AM$165,'Banco de Dados'!$B$4:$J$50,6,FALSE)*(1-(PRINCIPAL!$O$59/100)),VLOOKUP($AM$165,'Banco de Dados'!$B$4:$J$50,6,FALSE)))))))))),"")</f>
        <v/>
      </c>
      <c r="AM198" s="29" t="str">
        <f>IFERROR(AL198*(IFERROR(VLOOKUP($AM$165,'Banco de Dados'!$B$4:$J$50,4,FALSE),"ERRO")),"")</f>
        <v/>
      </c>
      <c r="AN198" s="29" t="str">
        <f t="shared" si="109"/>
        <v/>
      </c>
      <c r="AO198" s="103" t="str">
        <f>IFERROR(AN198*(C198*(PRINCIPAL!$G$59/100))*0.47*(44/12),"")</f>
        <v/>
      </c>
      <c r="AP198" s="111" t="str">
        <f t="shared" si="110"/>
        <v/>
      </c>
      <c r="AQ198" s="30" t="str">
        <f>IFERROR(IF(AND(PRINCIPAL!$H$60&lt;&gt;"",OR(L198=PRINCIPAL!$I$60,L198=PRINCIPAL!$I$60+PRINCIPAL!$I$60,L198=PRINCIPAL!$I$60+PRINCIPAL!$I$60+PRINCIPAL!$I$60)),0,IF(AND(PRINCIPAL!$H$60&lt;&gt;"",L198=PRINCIPAL!$J$60),VLOOKUP($AR$165,'Banco de Dados'!$B$4:$J$50,8,FALSE)*PRINCIPAL!$H$60*(1-(PRINCIPAL!$K$60/100)),IF(AND(PRINCIPAL!$H$60&lt;&gt;"",L198=PRINCIPAL!$L$60),VLOOKUP($AR$165,'Banco de Dados'!$B$4:$J$50,8,FALSE)*PRINCIPAL!$H$60*(1-(PRINCIPAL!$M$60/100)),IF(AND(PRINCIPAL!$H$60&lt;&gt;"",L198=PRINCIPAL!$N$60),VLOOKUP($AR$165,'Banco de Dados'!$B$4:$J$50,8,FALSE)*PRINCIPAL!$H$60*(1-(PRINCIPAL!$O$60/100)),IF(PRINCIPAL!$H$60&lt;&gt;"",VLOOKUP($AR$165,'Banco de Dados'!$B$4:$J$50,8,FALSE)*PRINCIPAL!$H$60,IF(OR(L198=PRINCIPAL!$I$60,L198=PRINCIPAL!$I$60+PRINCIPAL!$I$60,L198=PRINCIPAL!$I$60+PRINCIPAL!$I$60+PRINCIPAL!$I$60),0,IF(L198=PRINCIPAL!$J$60,VLOOKUP($AR$165,'Banco de Dados'!$B$4:$J$50,6,FALSE)*(1-(PRINCIPAL!$K$60/100)),IF(L198=PRINCIPAL!$L$60,VLOOKUP($AR$165,'Banco de Dados'!$B$4:$J$50,6,FALSE)*(1-(PRINCIPAL!$M$60/100)),IF(L198=PRINCIPAL!$N$60,VLOOKUP($AR$165,'Banco de Dados'!$B$4:$J$50,6,FALSE)*(1-(PRINCIPAL!$O$60/100)),VLOOKUP($AR$165,'Banco de Dados'!$B$4:$J$50,6,FALSE)))))))))),"")</f>
        <v/>
      </c>
      <c r="AR198" s="29" t="str">
        <f>IFERROR(AQ198*(IFERROR(VLOOKUP($AR$165,'Banco de Dados'!$B$4:$J$50,4,FALSE),"ERRO")),"")</f>
        <v/>
      </c>
      <c r="AS198" s="29" t="str">
        <f t="shared" si="111"/>
        <v/>
      </c>
      <c r="AT198" s="103" t="str">
        <f>IFERROR(AS198*(C198*(PRINCIPAL!$G$60/100))*0.47*(44/12),"")</f>
        <v/>
      </c>
      <c r="AU198" s="111" t="str">
        <f t="shared" si="112"/>
        <v/>
      </c>
      <c r="AV198" s="30" t="str">
        <f>IFERROR(IF(AND(PRINCIPAL!$H$61&lt;&gt;"",OR(L198=PRINCIPAL!$I$61,L198=PRINCIPAL!$I$61+PRINCIPAL!$I$61,L198=PRINCIPAL!$I$61+PRINCIPAL!$I$61+PRINCIPAL!$I$61)),0,IF(AND(PRINCIPAL!$H$61&lt;&gt;"",L198=PRINCIPAL!$J$61),VLOOKUP($AW$165,'Banco de Dados'!$B$4:$J$50,8,FALSE)*PRINCIPAL!$H$61*(1-(PRINCIPAL!$K$61/100)),IF(AND(PRINCIPAL!$H$61&lt;&gt;"",L198=PRINCIPAL!$L$61),VLOOKUP($AW$165,'Banco de Dados'!$B$4:$J$50,8,FALSE)*PRINCIPAL!$H$61*(1-(PRINCIPAL!$M$61/100)),IF(AND(PRINCIPAL!$H$61&lt;&gt;"",L198=PRINCIPAL!$N$61),VLOOKUP($AW$165,'Banco de Dados'!$B$4:$J$50,8,FALSE)*PRINCIPAL!$H$61*(1-(PRINCIPAL!$O$61/100)),IF(PRINCIPAL!$H$61&lt;&gt;"",VLOOKUP($AW$165,'Banco de Dados'!$B$4:$J$50,8,FALSE)*PRINCIPAL!$H$61,IF(OR(L198=PRINCIPAL!$I$61,L198=PRINCIPAL!$I$61+PRINCIPAL!$I$61,L198=PRINCIPAL!$I$61+PRINCIPAL!$I$61+PRINCIPAL!$I$61),0,IF(L198=PRINCIPAL!$J$61,VLOOKUP($AW$165,'Banco de Dados'!$B$4:$J$50,6,FALSE)*(1-(PRINCIPAL!$K$61/100)),IF(L198=PRINCIPAL!$L$61,VLOOKUP($AW$165,'Banco de Dados'!$B$4:$J$50,6,FALSE)*(1-(PRINCIPAL!$M$61/100)),IF(L198=PRINCIPAL!$N$61,VLOOKUP($AW$165,'Banco de Dados'!$B$4:$J$50,6,FALSE)*(1-(PRINCIPAL!$O$61/100)),VLOOKUP($AW$165,'Banco de Dados'!$B$4:$J$50,6,FALSE)))))))))),"")</f>
        <v/>
      </c>
      <c r="AW198" s="29" t="str">
        <f>IFERROR(AV198*(IFERROR(VLOOKUP($AW$165,'Banco de Dados'!$B$4:$J$50,4,FALSE),"ERRO")),"")</f>
        <v/>
      </c>
      <c r="AX198" s="29" t="str">
        <f t="shared" si="113"/>
        <v/>
      </c>
      <c r="AY198" s="103" t="str">
        <f>IFERROR(AX198*(C198*(PRINCIPAL!$G$61/100))*0.47*(44/12),"")</f>
        <v/>
      </c>
      <c r="AZ198" s="111" t="str">
        <f t="shared" si="118"/>
        <v/>
      </c>
      <c r="BA198" s="30" t="str">
        <f>IFERROR(IF(AND(PRINCIPAL!$H$62&lt;&gt;"",OR(L198=PRINCIPAL!$I$62,L198=PRINCIPAL!$I$62+PRINCIPAL!$I$62,L198=PRINCIPAL!$I$62+PRINCIPAL!$I$62+PRINCIPAL!$I$62)),0,IF(AND(PRINCIPAL!$H$62&lt;&gt;"",L198=PRINCIPAL!$J$62),VLOOKUP($BB$165,'Banco de Dados'!$B$4:$J$50,8,FALSE)*PRINCIPAL!$H$62*(1-(PRINCIPAL!$K$62/100)),IF(AND(PRINCIPAL!$H$62&lt;&gt;"",L198=PRINCIPAL!$L$62),VLOOKUP($BB$165,'Banco de Dados'!$B$4:$J$50,8,FALSE)*PRINCIPAL!$H$62*(1-(PRINCIPAL!$M$62/100)),IF(AND(PRINCIPAL!$H$62&lt;&gt;"",L198=PRINCIPAL!$N$62),VLOOKUP($BB$165,'Banco de Dados'!$B$4:$J$50,8,FALSE)*PRINCIPAL!$H$62*(1-(PRINCIPAL!$O$62/100)),IF(PRINCIPAL!$H$62&lt;&gt;"",VLOOKUP($BB$165,'Banco de Dados'!$B$4:$J$50,8,FALSE)*PRINCIPAL!$H$62,IF(OR(L198=PRINCIPAL!$I$62,L198=PRINCIPAL!$I$62+PRINCIPAL!$I$62,L198=PRINCIPAL!$I$62+PRINCIPAL!$I$62+PRINCIPAL!$I$62),0,IF(L198=PRINCIPAL!$J$62,VLOOKUP($BB$165,'Banco de Dados'!$B$4:$J$50,6,FALSE)*(1-(PRINCIPAL!$K$62/100)),IF(L198=PRINCIPAL!$L$62,VLOOKUP($BB$165,'Banco de Dados'!$B$4:$J$50,6,FALSE)*(1-(PRINCIPAL!$M$62/100)),IF(L198=PRINCIPAL!$N$62,VLOOKUP($BB$165,'Banco de Dados'!$B$4:$J$50,6,FALSE)*(1-(PRINCIPAL!$O$62/100)),VLOOKUP($BB$165,'Banco de Dados'!$B$4:$J$50,6,FALSE)))))))))),"")</f>
        <v/>
      </c>
      <c r="BB198" s="29" t="str">
        <f>IFERROR(BA198*(IFERROR(VLOOKUP($BB$165,'Banco de Dados'!$B$4:$J$50,4,FALSE),"ERRO")),"")</f>
        <v/>
      </c>
      <c r="BC198" s="29" t="str">
        <f t="shared" si="119"/>
        <v/>
      </c>
      <c r="BD198" s="103" t="str">
        <f>IFERROR(BC198*(C198*(PRINCIPAL!$G$62/100))*0.47*(44/12),"")</f>
        <v/>
      </c>
      <c r="BE198" s="111" t="str">
        <f t="shared" si="98"/>
        <v/>
      </c>
      <c r="BF198" s="30" t="str">
        <f>IFERROR(IF(AND(PRINCIPAL!$H$63&lt;&gt;"",OR(L198=PRINCIPAL!$I$63,L198=PRINCIPAL!$I$63+PRINCIPAL!$I$63,L198=PRINCIPAL!$I$63+PRINCIPAL!$I$63+PRINCIPAL!$I$63)),0,IF(AND(PRINCIPAL!$H$63&lt;&gt;"",L198=PRINCIPAL!$J$63),VLOOKUP($BG$165,'Banco de Dados'!$B$4:$J$50,8,FALSE)*PRINCIPAL!$H$63*(1-(PRINCIPAL!$K$63/100)),IF(AND(PRINCIPAL!$H$63&lt;&gt;"",L198=PRINCIPAL!$L$63),VLOOKUP($BG$165,'Banco de Dados'!$B$4:$J$50,8,FALSE)*PRINCIPAL!$H$63*(1-(PRINCIPAL!$M$63/100)),IF(AND(PRINCIPAL!$H$63&lt;&gt;"",L198=PRINCIPAL!$N$63),VLOOKUP($BG$165,'Banco de Dados'!$B$4:$J$50,8,FALSE)*PRINCIPAL!$H$63*(1-(PRINCIPAL!$O$63/100)),IF(PRINCIPAL!$H$63&lt;&gt;"",VLOOKUP($BG$165,'Banco de Dados'!$B$4:$J$50,8,FALSE)*PRINCIPAL!$H$63,IF(OR(L198=PRINCIPAL!$I$63,L198=PRINCIPAL!$I$63+PRINCIPAL!$I$63,L198=PRINCIPAL!$I$63+PRINCIPAL!$I$63+PRINCIPAL!$I$63),0,IF(L198=PRINCIPAL!$J$63,VLOOKUP($BG$165,'Banco de Dados'!$B$4:$J$50,6,FALSE)*(1-(PRINCIPAL!$K$63/100)),IF(L198=PRINCIPAL!$L$63,VLOOKUP($BG$165,'Banco de Dados'!$B$4:$J$50,6,FALSE)*(1-(PRINCIPAL!$M$63/100)),IF(L198=PRINCIPAL!$N$63,VLOOKUP($BG$165,'Banco de Dados'!$B$4:$J$50,6,FALSE)*(1-(PRINCIPAL!$O$63/100)),VLOOKUP($BG$165,'Banco de Dados'!$B$4:$J$50,6,FALSE)))))))))),"")</f>
        <v/>
      </c>
      <c r="BG198" s="29" t="str">
        <f>IFERROR(BF198*(IFERROR(VLOOKUP($BG$165,'Banco de Dados'!$B$4:$J$50,4,FALSE),"ERRO")),"")</f>
        <v/>
      </c>
      <c r="BH198" s="29" t="str">
        <f t="shared" si="114"/>
        <v/>
      </c>
      <c r="BI198" s="103" t="str">
        <f>IFERROR(BH198*(C198*(PRINCIPAL!$G$63/100))*0.47*(44/12),"")</f>
        <v/>
      </c>
      <c r="BJ198" s="102" t="str">
        <f t="shared" si="99"/>
        <v/>
      </c>
    </row>
    <row r="199" spans="2:62" ht="12.75" customHeight="1" x14ac:dyDescent="0.3">
      <c r="B199" s="326">
        <f t="shared" si="100"/>
        <v>2052</v>
      </c>
      <c r="C199" s="340"/>
      <c r="D199" s="1"/>
      <c r="E199" s="116">
        <v>32</v>
      </c>
      <c r="F199" s="24" t="str">
        <f>IFERROR(VLOOKUP($G$165,'Banco de Dados'!$B$4:$J$50,6,FALSE),"")</f>
        <v/>
      </c>
      <c r="G199" s="25" t="str">
        <f>IFERROR(F199*(IFERROR(VLOOKUP($G$165,'Banco de Dados'!$B$4:$J$50,4,FALSE),"ERRO")),"")</f>
        <v/>
      </c>
      <c r="H199" s="25" t="str">
        <f t="shared" si="101"/>
        <v/>
      </c>
      <c r="I199" s="103" t="str">
        <f t="shared" si="102"/>
        <v/>
      </c>
      <c r="J199" s="117" t="str">
        <f>IFERROR(I199+J198,"")</f>
        <v/>
      </c>
      <c r="K199" s="1"/>
      <c r="L199" s="91">
        <v>32</v>
      </c>
      <c r="M199" s="24" t="str">
        <f>IFERROR(IF(AND(PRINCIPAL!$H$54&lt;&gt;"",OR(L199=PRINCIPAL!$I$54,L199=PRINCIPAL!$I$54+PRINCIPAL!$I$54,L199=PRINCIPAL!$I$54+PRINCIPAL!$I$54+PRINCIPAL!$I$54)),0,IF(AND(PRINCIPAL!$H$54&lt;&gt;"",L199=PRINCIPAL!$J$54),VLOOKUP($N$165,'Banco de Dados'!$B$4:$J$50,8,FALSE)*PRINCIPAL!$H$54*(1-(PRINCIPAL!$K$54/100)),IF(AND(PRINCIPAL!$H$54&lt;&gt;"",L199=PRINCIPAL!$L$54),VLOOKUP($N$165,'Banco de Dados'!$B$4:$J$50,8,FALSE)*PRINCIPAL!$H$54*(1-(PRINCIPAL!$M$54/100)),IF(AND(PRINCIPAL!$H$54&lt;&gt;"",L199=PRINCIPAL!$N$54),VLOOKUP($N$165,'Banco de Dados'!$B$4:$J$50,8,FALSE)*PRINCIPAL!$H$54*(1-(PRINCIPAL!$O$54/100)),IF(PRINCIPAL!$H$54&lt;&gt;"",VLOOKUP($N$165,'Banco de Dados'!$B$4:$J$50,8,FALSE)*PRINCIPAL!$H$54,IF(OR(L199=PRINCIPAL!$I$54,L199=PRINCIPAL!$I$54+PRINCIPAL!$I$54,L199=PRINCIPAL!$I$54+PRINCIPAL!$I$54+PRINCIPAL!$I$54),0,IF(L199=PRINCIPAL!$J$54,VLOOKUP($N$165,'Banco de Dados'!$B$4:$J$50,6,FALSE)*(1-(PRINCIPAL!$K$54/100)),IF(L199=PRINCIPAL!$L$54,VLOOKUP($N$165,'Banco de Dados'!$B$4:$J$50,6,FALSE)*(1-(PRINCIPAL!$M$54/100)),IF(L199=PRINCIPAL!$N$54,VLOOKUP($N$165,'Banco de Dados'!$B$4:$J$50,6,FALSE)*(1-(PRINCIPAL!$O$54/100)),VLOOKUP($N$165,'Banco de Dados'!$B$4:$J$50,6,FALSE)))))))))),"")</f>
        <v/>
      </c>
      <c r="N199" s="25" t="str">
        <f>IFERROR(M199*(IFERROR(VLOOKUP($N$165,'Banco de Dados'!$B$4:$J$50,4,FALSE),"ERRO")),"")</f>
        <v/>
      </c>
      <c r="O199" s="25" t="str">
        <f t="shared" si="104"/>
        <v/>
      </c>
      <c r="P199" s="103" t="str">
        <f>IFERROR(O199*(C199*(PRINCIPAL!$G$54/100))*0.47*(44/12),"")</f>
        <v/>
      </c>
      <c r="Q199" s="107" t="str">
        <f t="shared" si="120"/>
        <v/>
      </c>
      <c r="R199" s="29" t="str">
        <f>IFERROR(IF(AND(PRINCIPAL!$H$55&lt;&gt;"",OR(L199=PRINCIPAL!$I$55,L199=PRINCIPAL!$I$55+PRINCIPAL!$I$55,L199=PRINCIPAL!$I$55+PRINCIPAL!$I$55+PRINCIPAL!$I$55)),0,IF(AND(PRINCIPAL!$H$55&lt;&gt;"",L199=PRINCIPAL!$J$55),VLOOKUP($S$165,'Banco de Dados'!$B$4:$J$50,8,FALSE)*PRINCIPAL!$H$55*(1-(PRINCIPAL!$K$55/100)),IF(AND(PRINCIPAL!$H$55&lt;&gt;"",L199=PRINCIPAL!$L$55),VLOOKUP($S$165,'Banco de Dados'!$B$4:$J$50,8,FALSE)*PRINCIPAL!$H$55*(1-(PRINCIPAL!$M$55/100)),IF(AND(PRINCIPAL!$H$55&lt;&gt;"",L199=PRINCIPAL!$N$55),VLOOKUP($S$165,'Banco de Dados'!$B$4:$J$50,8,FALSE)*PRINCIPAL!$H$55*(1-(PRINCIPAL!$O$55/100)),IF(PRINCIPAL!$H$55&lt;&gt;"",VLOOKUP($S$165,'Banco de Dados'!$B$4:$J$50,8,FALSE)*PRINCIPAL!$H$55,IF(OR(L199=PRINCIPAL!$I$55,L199=PRINCIPAL!$I$55+PRINCIPAL!$I$55,L199=PRINCIPAL!$I$55+PRINCIPAL!$I$55+PRINCIPAL!$I$55),0,IF(L199=PRINCIPAL!$J$55,VLOOKUP($S$165,'Banco de Dados'!$B$4:$J$50,6,FALSE)*(1-(PRINCIPAL!$K$55/100)),IF(L199=PRINCIPAL!$L$55,VLOOKUP($S$165,'Banco de Dados'!$B$4:$J$50,6,FALSE)*(1-(PRINCIPAL!$M$55/100)),IF(L199=PRINCIPAL!$N$55,VLOOKUP($S$165,'Banco de Dados'!$B$4:$J$50,6,FALSE)*(1-(PRINCIPAL!$O$55/100)),VLOOKUP($S$165,'Banco de Dados'!$B$4:$J$50,6,FALSE)))))))))),"")</f>
        <v/>
      </c>
      <c r="S199" s="29" t="str">
        <f>IFERROR(R199*(IFERROR(VLOOKUP($S$165,'Banco de Dados'!$B$4:$J$50,4,FALSE),"ERRO")),"")</f>
        <v/>
      </c>
      <c r="T199" s="29" t="str">
        <f t="shared" si="105"/>
        <v/>
      </c>
      <c r="U199" s="103" t="str">
        <f>IFERROR(T199*(C199*(PRINCIPAL!$G$55/100))*0.47*(44/12),"")</f>
        <v/>
      </c>
      <c r="V199" s="103" t="str">
        <f t="shared" si="121"/>
        <v/>
      </c>
      <c r="W199" s="30" t="str">
        <f>IFERROR(IF(AND(PRINCIPAL!$H$56&lt;&gt;"",OR(L199=PRINCIPAL!$I$56,L199=PRINCIPAL!$I$56+PRINCIPAL!$I$56,L199=PRINCIPAL!$I$56+PRINCIPAL!$I$56+PRINCIPAL!$I$56)),0,IF(AND(PRINCIPAL!$H$56&lt;&gt;"",L199=PRINCIPAL!$J$56),VLOOKUP($X$165,'Banco de Dados'!$B$4:$J$50,8,FALSE)*PRINCIPAL!$H$56*(1-(PRINCIPAL!$K$56/100)),IF(AND(PRINCIPAL!$H$56&lt;&gt;"",L199=PRINCIPAL!$L$56),VLOOKUP($X$165,'Banco de Dados'!$B$4:$J$50,8,FALSE)*PRINCIPAL!$H$56*(1-(PRINCIPAL!$M$56/100)),IF(AND(PRINCIPAL!$H$56&lt;&gt;"",L199=PRINCIPAL!$N$56),VLOOKUP($X$165,'Banco de Dados'!$B$4:$J$50,8,FALSE)*PRINCIPAL!$H$56*(1-(PRINCIPAL!$O$56/100)),IF(PRINCIPAL!$H$56&lt;&gt;"",VLOOKUP($X$165,'Banco de Dados'!$B$4:$J$50,8,FALSE)*PRINCIPAL!$H$56,IF(OR(L199=PRINCIPAL!$I$56,L199=PRINCIPAL!$I$56+PRINCIPAL!$I$56,L199=PRINCIPAL!$I$56+PRINCIPAL!$I$56+PRINCIPAL!$I$56),0,IF(L199=PRINCIPAL!$J$56,VLOOKUP($X$165,'Banco de Dados'!$B$4:$J$50,6,FALSE)*(1-(PRINCIPAL!$K$56/100)),IF(L199=PRINCIPAL!$L$56,VLOOKUP($X$165,'Banco de Dados'!$B$4:$J$50,6,FALSE)*(1-(PRINCIPAL!$M$56/100)),IF(L199=PRINCIPAL!$N$56,VLOOKUP($X$165,'Banco de Dados'!$B$4:$J$50,6,FALSE)*(1-(PRINCIPAL!$O$56/100)),VLOOKUP($X$165,'Banco de Dados'!$B$4:$J$50,6,FALSE)))))))))),"")</f>
        <v/>
      </c>
      <c r="X199" s="29" t="str">
        <f>IFERROR(W199*(IFERROR(VLOOKUP($X$165,'Banco de Dados'!$B$4:$J$50,4,FALSE),"ERRO")),"")</f>
        <v/>
      </c>
      <c r="Y199" s="29" t="str">
        <f t="shared" si="115"/>
        <v/>
      </c>
      <c r="Z199" s="103" t="str">
        <f>IFERROR(Y199*(C199*(PRINCIPAL!$G$56/100))*0.47*(44/12),"")</f>
        <v/>
      </c>
      <c r="AA199" s="111" t="str">
        <f t="shared" si="116"/>
        <v/>
      </c>
      <c r="AB199" s="30" t="str">
        <f>IFERROR(IF(AND(PRINCIPAL!$H$57&lt;&gt;"",OR(L199=PRINCIPAL!$I$57,L199=PRINCIPAL!$I$57+PRINCIPAL!$I$57,L199=PRINCIPAL!$I$57+PRINCIPAL!$I$57+PRINCIPAL!$I$57)),0,IF(AND(PRINCIPAL!$H$57&lt;&gt;"",L199=PRINCIPAL!$J$57),VLOOKUP($AC$165,'Banco de Dados'!$B$4:$J$50,8,FALSE)*PRINCIPAL!$H$57*(1-(PRINCIPAL!$K$57/100)),IF(AND(PRINCIPAL!$H$57&lt;&gt;"",L199=PRINCIPAL!$L$57),VLOOKUP($AC$165,'Banco de Dados'!$B$4:$J$50,8,FALSE)*PRINCIPAL!$H$57*(1-(PRINCIPAL!$M$57/100)),IF(AND(PRINCIPAL!$H$57&lt;&gt;"",L199=PRINCIPAL!$N$57),VLOOKUP($AC$165,'Banco de Dados'!$B$4:$J$50,8,FALSE)*PRINCIPAL!$H$57*(1-(PRINCIPAL!$O$57/100)),IF(PRINCIPAL!$H$57&lt;&gt;"",VLOOKUP($AC$165,'Banco de Dados'!$B$4:$J$50,8,FALSE)*PRINCIPAL!$H$57,IF(OR(L199=PRINCIPAL!$I$57,L199=PRINCIPAL!$I$57+PRINCIPAL!$I$57,L199=PRINCIPAL!$I$57+PRINCIPAL!$I$57+PRINCIPAL!$I$57),0,IF(L199=PRINCIPAL!$J$57,VLOOKUP($AC$165,'Banco de Dados'!$B$4:$J$50,6,FALSE)*(1-(PRINCIPAL!$K$57/100)),IF(L199=PRINCIPAL!$L$57,VLOOKUP($AC$165,'Banco de Dados'!$B$4:$J$50,6,FALSE)*(1-(PRINCIPAL!$M$57/100)),IF(L199=PRINCIPAL!$N$57,VLOOKUP($AC$165,'Banco de Dados'!$B$4:$J$50,6,FALSE)*(1-(PRINCIPAL!$O$57/100)),VLOOKUP($AC$165,'Banco de Dados'!$B$4:$J$50,6,FALSE)))))))))),"")</f>
        <v/>
      </c>
      <c r="AC199" s="29" t="str">
        <f>IFERROR(AB199*(IFERROR(VLOOKUP($AC$165,'Banco de Dados'!$B$4:$J$50,4,FALSE),"ERRO")),"")</f>
        <v/>
      </c>
      <c r="AD199" s="29" t="str">
        <f t="shared" si="106"/>
        <v/>
      </c>
      <c r="AE199" s="103" t="str">
        <f>IFERROR(AD199*(C199*(PRINCIPAL!$G$57/100))*0.47*(44/12),"")</f>
        <v/>
      </c>
      <c r="AF199" s="111" t="str">
        <f t="shared" si="107"/>
        <v/>
      </c>
      <c r="AG199" s="30" t="str">
        <f>IFERROR(IF(AND(PRINCIPAL!$H$58&lt;&gt;"",OR(L199=PRINCIPAL!$I$58,L199=PRINCIPAL!$I$58+PRINCIPAL!$I$58,L199=PRINCIPAL!$I$58+PRINCIPAL!$I$58+PRINCIPAL!$I$58)),0,IF(AND(PRINCIPAL!$H$58&lt;&gt;"",L199=PRINCIPAL!$J$58),VLOOKUP($AH$165,'Banco de Dados'!$B$4:$J$50,8,FALSE)*PRINCIPAL!$H$58*(1-(PRINCIPAL!$K$58/100)),IF(AND(PRINCIPAL!$H$58&lt;&gt;"",L199=PRINCIPAL!$L$58),VLOOKUP($AH$165,'Banco de Dados'!$B$4:$J$50,8,FALSE)*PRINCIPAL!$H$58*(1-(PRINCIPAL!$M$58/100)),IF(AND(PRINCIPAL!$H$58&lt;&gt;"",L199=PRINCIPAL!$N$58),VLOOKUP($AH$165,'Banco de Dados'!$B$4:$J$50,8,FALSE)*PRINCIPAL!$H$58*(1-(PRINCIPAL!$O$58/100)),IF(PRINCIPAL!$H$58&lt;&gt;"",VLOOKUP($AH$165,'Banco de Dados'!$B$4:$J$50,8,FALSE)*PRINCIPAL!$H$58,IF(OR(L199=PRINCIPAL!$I$58,L199=PRINCIPAL!$I$58+PRINCIPAL!$I$58,L199=PRINCIPAL!$I$58+PRINCIPAL!$I$58+PRINCIPAL!$I$58),0,IF(L199=PRINCIPAL!$J$58,VLOOKUP($AH$165,'Banco de Dados'!$B$4:$J$50,6,FALSE)*(1-(PRINCIPAL!$K$58/100)),IF(L199=PRINCIPAL!$L$58,VLOOKUP($AH$165,'Banco de Dados'!$B$4:$J$50,6,FALSE)*(1-(PRINCIPAL!$M$58/100)),IF(L199=PRINCIPAL!$N$58,VLOOKUP($AH$165,'Banco de Dados'!$B$4:$J$50,6,FALSE)*(1-(PRINCIPAL!$O$58/100)),VLOOKUP($AH$165,'Banco de Dados'!$B$4:$J$50,6,FALSE)))))))))),"")</f>
        <v/>
      </c>
      <c r="AH199" s="29" t="str">
        <f>IFERROR(AG199*(IFERROR(VLOOKUP($AH$165,'Banco de Dados'!$B$4:$J$50,4,FALSE),"ERRO")),"")</f>
        <v/>
      </c>
      <c r="AI199" s="29" t="str">
        <f t="shared" si="108"/>
        <v/>
      </c>
      <c r="AJ199" s="103" t="str">
        <f>IFERROR(AI199*(C199*(PRINCIPAL!$G$58/100))*0.47*(44/12),"")</f>
        <v/>
      </c>
      <c r="AK199" s="111" t="str">
        <f t="shared" si="117"/>
        <v/>
      </c>
      <c r="AL199" s="30" t="str">
        <f>IFERROR(IF(AND(PRINCIPAL!$H$59&lt;&gt;"",OR(L199=PRINCIPAL!$I$59,L199=PRINCIPAL!$I$59+PRINCIPAL!$I$59,L199=PRINCIPAL!$I$59+PRINCIPAL!$I$59+PRINCIPAL!$I$59)),0,IF(AND(PRINCIPAL!$H$59&lt;&gt;"",L199=PRINCIPAL!$J$59),VLOOKUP($AM$165,'Banco de Dados'!$B$4:$J$50,8,FALSE)*PRINCIPAL!$H$59*(1-(PRINCIPAL!$K$59/100)),IF(AND(PRINCIPAL!$H$59&lt;&gt;"",L199=PRINCIPAL!$L$59),VLOOKUP($AM$165,'Banco de Dados'!$B$4:$J$50,8,FALSE)*PRINCIPAL!$H$59*(1-(PRINCIPAL!$M$59/100)),IF(AND(PRINCIPAL!$H$59&lt;&gt;"",L199=PRINCIPAL!$N$59),VLOOKUP($AM$165,'Banco de Dados'!$B$4:$J$50,8,FALSE)*PRINCIPAL!$H$59*(1-(PRINCIPAL!$O$59/100)),IF(PRINCIPAL!$H$59&lt;&gt;"",VLOOKUP($AM$165,'Banco de Dados'!$B$4:$J$50,8,FALSE)*PRINCIPAL!$H$59,IF(OR(L199=PRINCIPAL!$I$59,L199=PRINCIPAL!$I$59+PRINCIPAL!$I$59,L199=PRINCIPAL!$I$59+PRINCIPAL!$I$59+PRINCIPAL!$I$59),0,IF(L199=PRINCIPAL!$J$59,VLOOKUP($AM$165,'Banco de Dados'!$B$4:$J$50,6,FALSE)*(1-(PRINCIPAL!$K$59/100)),IF(L199=PRINCIPAL!$L$59,VLOOKUP($AM$165,'Banco de Dados'!$B$4:$J$50,6,FALSE)*(1-(PRINCIPAL!$M$59/100)),IF(L199=PRINCIPAL!$N$59,VLOOKUP($AM$165,'Banco de Dados'!$B$4:$J$50,6,FALSE)*(1-(PRINCIPAL!$O$59/100)),VLOOKUP($AM$165,'Banco de Dados'!$B$4:$J$50,6,FALSE)))))))))),"")</f>
        <v/>
      </c>
      <c r="AM199" s="29" t="str">
        <f>IFERROR(AL199*(IFERROR(VLOOKUP($AM$165,'Banco de Dados'!$B$4:$J$50,4,FALSE),"ERRO")),"")</f>
        <v/>
      </c>
      <c r="AN199" s="29" t="str">
        <f t="shared" si="109"/>
        <v/>
      </c>
      <c r="AO199" s="103" t="str">
        <f>IFERROR(AN199*(C199*(PRINCIPAL!$G$59/100))*0.47*(44/12),"")</f>
        <v/>
      </c>
      <c r="AP199" s="111" t="str">
        <f t="shared" si="110"/>
        <v/>
      </c>
      <c r="AQ199" s="30" t="str">
        <f>IFERROR(IF(AND(PRINCIPAL!$H$60&lt;&gt;"",OR(L199=PRINCIPAL!$I$60,L199=PRINCIPAL!$I$60+PRINCIPAL!$I$60,L199=PRINCIPAL!$I$60+PRINCIPAL!$I$60+PRINCIPAL!$I$60)),0,IF(AND(PRINCIPAL!$H$60&lt;&gt;"",L199=PRINCIPAL!$J$60),VLOOKUP($AR$165,'Banco de Dados'!$B$4:$J$50,8,FALSE)*PRINCIPAL!$H$60*(1-(PRINCIPAL!$K$60/100)),IF(AND(PRINCIPAL!$H$60&lt;&gt;"",L199=PRINCIPAL!$L$60),VLOOKUP($AR$165,'Banco de Dados'!$B$4:$J$50,8,FALSE)*PRINCIPAL!$H$60*(1-(PRINCIPAL!$M$60/100)),IF(AND(PRINCIPAL!$H$60&lt;&gt;"",L199=PRINCIPAL!$N$60),VLOOKUP($AR$165,'Banco de Dados'!$B$4:$J$50,8,FALSE)*PRINCIPAL!$H$60*(1-(PRINCIPAL!$O$60/100)),IF(PRINCIPAL!$H$60&lt;&gt;"",VLOOKUP($AR$165,'Banco de Dados'!$B$4:$J$50,8,FALSE)*PRINCIPAL!$H$60,IF(OR(L199=PRINCIPAL!$I$60,L199=PRINCIPAL!$I$60+PRINCIPAL!$I$60,L199=PRINCIPAL!$I$60+PRINCIPAL!$I$60+PRINCIPAL!$I$60),0,IF(L199=PRINCIPAL!$J$60,VLOOKUP($AR$165,'Banco de Dados'!$B$4:$J$50,6,FALSE)*(1-(PRINCIPAL!$K$60/100)),IF(L199=PRINCIPAL!$L$60,VLOOKUP($AR$165,'Banco de Dados'!$B$4:$J$50,6,FALSE)*(1-(PRINCIPAL!$M$60/100)),IF(L199=PRINCIPAL!$N$60,VLOOKUP($AR$165,'Banco de Dados'!$B$4:$J$50,6,FALSE)*(1-(PRINCIPAL!$O$60/100)),VLOOKUP($AR$165,'Banco de Dados'!$B$4:$J$50,6,FALSE)))))))))),"")</f>
        <v/>
      </c>
      <c r="AR199" s="29" t="str">
        <f>IFERROR(AQ199*(IFERROR(VLOOKUP($AR$165,'Banco de Dados'!$B$4:$J$50,4,FALSE),"ERRO")),"")</f>
        <v/>
      </c>
      <c r="AS199" s="29" t="str">
        <f t="shared" si="111"/>
        <v/>
      </c>
      <c r="AT199" s="103" t="str">
        <f>IFERROR(AS199*(C199*(PRINCIPAL!$G$60/100))*0.47*(44/12),"")</f>
        <v/>
      </c>
      <c r="AU199" s="111" t="str">
        <f t="shared" si="112"/>
        <v/>
      </c>
      <c r="AV199" s="30" t="str">
        <f>IFERROR(IF(AND(PRINCIPAL!$H$61&lt;&gt;"",OR(L199=PRINCIPAL!$I$61,L199=PRINCIPAL!$I$61+PRINCIPAL!$I$61,L199=PRINCIPAL!$I$61+PRINCIPAL!$I$61+PRINCIPAL!$I$61)),0,IF(AND(PRINCIPAL!$H$61&lt;&gt;"",L199=PRINCIPAL!$J$61),VLOOKUP($AW$165,'Banco de Dados'!$B$4:$J$50,8,FALSE)*PRINCIPAL!$H$61*(1-(PRINCIPAL!$K$61/100)),IF(AND(PRINCIPAL!$H$61&lt;&gt;"",L199=PRINCIPAL!$L$61),VLOOKUP($AW$165,'Banco de Dados'!$B$4:$J$50,8,FALSE)*PRINCIPAL!$H$61*(1-(PRINCIPAL!$M$61/100)),IF(AND(PRINCIPAL!$H$61&lt;&gt;"",L199=PRINCIPAL!$N$61),VLOOKUP($AW$165,'Banco de Dados'!$B$4:$J$50,8,FALSE)*PRINCIPAL!$H$61*(1-(PRINCIPAL!$O$61/100)),IF(PRINCIPAL!$H$61&lt;&gt;"",VLOOKUP($AW$165,'Banco de Dados'!$B$4:$J$50,8,FALSE)*PRINCIPAL!$H$61,IF(OR(L199=PRINCIPAL!$I$61,L199=PRINCIPAL!$I$61+PRINCIPAL!$I$61,L199=PRINCIPAL!$I$61+PRINCIPAL!$I$61+PRINCIPAL!$I$61),0,IF(L199=PRINCIPAL!$J$61,VLOOKUP($AW$165,'Banco de Dados'!$B$4:$J$50,6,FALSE)*(1-(PRINCIPAL!$K$61/100)),IF(L199=PRINCIPAL!$L$61,VLOOKUP($AW$165,'Banco de Dados'!$B$4:$J$50,6,FALSE)*(1-(PRINCIPAL!$M$61/100)),IF(L199=PRINCIPAL!$N$61,VLOOKUP($AW$165,'Banco de Dados'!$B$4:$J$50,6,FALSE)*(1-(PRINCIPAL!$O$61/100)),VLOOKUP($AW$165,'Banco de Dados'!$B$4:$J$50,6,FALSE)))))))))),"")</f>
        <v/>
      </c>
      <c r="AW199" s="29" t="str">
        <f>IFERROR(AV199*(IFERROR(VLOOKUP($AW$165,'Banco de Dados'!$B$4:$J$50,4,FALSE),"ERRO")),"")</f>
        <v/>
      </c>
      <c r="AX199" s="29" t="str">
        <f t="shared" si="113"/>
        <v/>
      </c>
      <c r="AY199" s="103" t="str">
        <f>IFERROR(AX199*(C199*(PRINCIPAL!$G$61/100))*0.47*(44/12),"")</f>
        <v/>
      </c>
      <c r="AZ199" s="111" t="str">
        <f t="shared" si="118"/>
        <v/>
      </c>
      <c r="BA199" s="30" t="str">
        <f>IFERROR(IF(AND(PRINCIPAL!$H$62&lt;&gt;"",OR(L199=PRINCIPAL!$I$62,L199=PRINCIPAL!$I$62+PRINCIPAL!$I$62,L199=PRINCIPAL!$I$62+PRINCIPAL!$I$62+PRINCIPAL!$I$62)),0,IF(AND(PRINCIPAL!$H$62&lt;&gt;"",L199=PRINCIPAL!$J$62),VLOOKUP($BB$165,'Banco de Dados'!$B$4:$J$50,8,FALSE)*PRINCIPAL!$H$62*(1-(PRINCIPAL!$K$62/100)),IF(AND(PRINCIPAL!$H$62&lt;&gt;"",L199=PRINCIPAL!$L$62),VLOOKUP($BB$165,'Banco de Dados'!$B$4:$J$50,8,FALSE)*PRINCIPAL!$H$62*(1-(PRINCIPAL!$M$62/100)),IF(AND(PRINCIPAL!$H$62&lt;&gt;"",L199=PRINCIPAL!$N$62),VLOOKUP($BB$165,'Banco de Dados'!$B$4:$J$50,8,FALSE)*PRINCIPAL!$H$62*(1-(PRINCIPAL!$O$62/100)),IF(PRINCIPAL!$H$62&lt;&gt;"",VLOOKUP($BB$165,'Banco de Dados'!$B$4:$J$50,8,FALSE)*PRINCIPAL!$H$62,IF(OR(L199=PRINCIPAL!$I$62,L199=PRINCIPAL!$I$62+PRINCIPAL!$I$62,L199=PRINCIPAL!$I$62+PRINCIPAL!$I$62+PRINCIPAL!$I$62),0,IF(L199=PRINCIPAL!$J$62,VLOOKUP($BB$165,'Banco de Dados'!$B$4:$J$50,6,FALSE)*(1-(PRINCIPAL!$K$62/100)),IF(L199=PRINCIPAL!$L$62,VLOOKUP($BB$165,'Banco de Dados'!$B$4:$J$50,6,FALSE)*(1-(PRINCIPAL!$M$62/100)),IF(L199=PRINCIPAL!$N$62,VLOOKUP($BB$165,'Banco de Dados'!$B$4:$J$50,6,FALSE)*(1-(PRINCIPAL!$O$62/100)),VLOOKUP($BB$165,'Banco de Dados'!$B$4:$J$50,6,FALSE)))))))))),"")</f>
        <v/>
      </c>
      <c r="BB199" s="29" t="str">
        <f>IFERROR(BA199*(IFERROR(VLOOKUP($BB$165,'Banco de Dados'!$B$4:$J$50,4,FALSE),"ERRO")),"")</f>
        <v/>
      </c>
      <c r="BC199" s="29" t="str">
        <f t="shared" si="119"/>
        <v/>
      </c>
      <c r="BD199" s="103" t="str">
        <f>IFERROR(BC199*(C199*(PRINCIPAL!$G$62/100))*0.47*(44/12),"")</f>
        <v/>
      </c>
      <c r="BE199" s="111" t="str">
        <f t="shared" si="98"/>
        <v/>
      </c>
      <c r="BF199" s="30" t="str">
        <f>IFERROR(IF(AND(PRINCIPAL!$H$63&lt;&gt;"",OR(L199=PRINCIPAL!$I$63,L199=PRINCIPAL!$I$63+PRINCIPAL!$I$63,L199=PRINCIPAL!$I$63+PRINCIPAL!$I$63+PRINCIPAL!$I$63)),0,IF(AND(PRINCIPAL!$H$63&lt;&gt;"",L199=PRINCIPAL!$J$63),VLOOKUP($BG$165,'Banco de Dados'!$B$4:$J$50,8,FALSE)*PRINCIPAL!$H$63*(1-(PRINCIPAL!$K$63/100)),IF(AND(PRINCIPAL!$H$63&lt;&gt;"",L199=PRINCIPAL!$L$63),VLOOKUP($BG$165,'Banco de Dados'!$B$4:$J$50,8,FALSE)*PRINCIPAL!$H$63*(1-(PRINCIPAL!$M$63/100)),IF(AND(PRINCIPAL!$H$63&lt;&gt;"",L199=PRINCIPAL!$N$63),VLOOKUP($BG$165,'Banco de Dados'!$B$4:$J$50,8,FALSE)*PRINCIPAL!$H$63*(1-(PRINCIPAL!$O$63/100)),IF(PRINCIPAL!$H$63&lt;&gt;"",VLOOKUP($BG$165,'Banco de Dados'!$B$4:$J$50,8,FALSE)*PRINCIPAL!$H$63,IF(OR(L199=PRINCIPAL!$I$63,L199=PRINCIPAL!$I$63+PRINCIPAL!$I$63,L199=PRINCIPAL!$I$63+PRINCIPAL!$I$63+PRINCIPAL!$I$63),0,IF(L199=PRINCIPAL!$J$63,VLOOKUP($BG$165,'Banco de Dados'!$B$4:$J$50,6,FALSE)*(1-(PRINCIPAL!$K$63/100)),IF(L199=PRINCIPAL!$L$63,VLOOKUP($BG$165,'Banco de Dados'!$B$4:$J$50,6,FALSE)*(1-(PRINCIPAL!$M$63/100)),IF(L199=PRINCIPAL!$N$63,VLOOKUP($BG$165,'Banco de Dados'!$B$4:$J$50,6,FALSE)*(1-(PRINCIPAL!$O$63/100)),VLOOKUP($BG$165,'Banco de Dados'!$B$4:$J$50,6,FALSE)))))))))),"")</f>
        <v/>
      </c>
      <c r="BG199" s="29" t="str">
        <f>IFERROR(BF199*(IFERROR(VLOOKUP($BG$165,'Banco de Dados'!$B$4:$J$50,4,FALSE),"ERRO")),"")</f>
        <v/>
      </c>
      <c r="BH199" s="29" t="str">
        <f t="shared" si="114"/>
        <v/>
      </c>
      <c r="BI199" s="103" t="str">
        <f>IFERROR(BH199*(C199*(PRINCIPAL!$G$63/100))*0.47*(44/12),"")</f>
        <v/>
      </c>
      <c r="BJ199" s="102" t="str">
        <f t="shared" si="99"/>
        <v/>
      </c>
    </row>
    <row r="200" spans="2:62" ht="12.75" customHeight="1" x14ac:dyDescent="0.3">
      <c r="B200" s="326">
        <f t="shared" si="100"/>
        <v>2053</v>
      </c>
      <c r="C200" s="340"/>
      <c r="D200" s="1"/>
      <c r="E200" s="116">
        <v>33</v>
      </c>
      <c r="F200" s="24" t="str">
        <f>IFERROR(VLOOKUP($G$165,'Banco de Dados'!$B$4:$J$50,6,FALSE),"")</f>
        <v/>
      </c>
      <c r="G200" s="25" t="str">
        <f>IFERROR(F200*(IFERROR(VLOOKUP($G$165,'Banco de Dados'!$B$4:$J$50,4,FALSE),"ERRO")),"")</f>
        <v/>
      </c>
      <c r="H200" s="25" t="str">
        <f t="shared" si="101"/>
        <v/>
      </c>
      <c r="I200" s="103" t="str">
        <f t="shared" si="102"/>
        <v/>
      </c>
      <c r="J200" s="117" t="str">
        <f t="shared" si="103"/>
        <v/>
      </c>
      <c r="K200" s="1"/>
      <c r="L200" s="91">
        <v>33</v>
      </c>
      <c r="M200" s="24" t="str">
        <f>IFERROR(IF(AND(PRINCIPAL!$H$54&lt;&gt;"",OR(L200=PRINCIPAL!$I$54,L200=PRINCIPAL!$I$54+PRINCIPAL!$I$54,L200=PRINCIPAL!$I$54+PRINCIPAL!$I$54+PRINCIPAL!$I$54)),0,IF(AND(PRINCIPAL!$H$54&lt;&gt;"",L200=PRINCIPAL!$J$54),VLOOKUP($N$165,'Banco de Dados'!$B$4:$J$50,8,FALSE)*PRINCIPAL!$H$54*(1-(PRINCIPAL!$K$54/100)),IF(AND(PRINCIPAL!$H$54&lt;&gt;"",L200=PRINCIPAL!$L$54),VLOOKUP($N$165,'Banco de Dados'!$B$4:$J$50,8,FALSE)*PRINCIPAL!$H$54*(1-(PRINCIPAL!$M$54/100)),IF(AND(PRINCIPAL!$H$54&lt;&gt;"",L200=PRINCIPAL!$N$54),VLOOKUP($N$165,'Banco de Dados'!$B$4:$J$50,8,FALSE)*PRINCIPAL!$H$54*(1-(PRINCIPAL!$O$54/100)),IF(PRINCIPAL!$H$54&lt;&gt;"",VLOOKUP($N$165,'Banco de Dados'!$B$4:$J$50,8,FALSE)*PRINCIPAL!$H$54,IF(OR(L200=PRINCIPAL!$I$54,L200=PRINCIPAL!$I$54+PRINCIPAL!$I$54,L200=PRINCIPAL!$I$54+PRINCIPAL!$I$54+PRINCIPAL!$I$54),0,IF(L200=PRINCIPAL!$J$54,VLOOKUP($N$165,'Banco de Dados'!$B$4:$J$50,6,FALSE)*(1-(PRINCIPAL!$K$54/100)),IF(L200=PRINCIPAL!$L$54,VLOOKUP($N$165,'Banco de Dados'!$B$4:$J$50,6,FALSE)*(1-(PRINCIPAL!$M$54/100)),IF(L200=PRINCIPAL!$N$54,VLOOKUP($N$165,'Banco de Dados'!$B$4:$J$50,6,FALSE)*(1-(PRINCIPAL!$O$54/100)),VLOOKUP($N$165,'Banco de Dados'!$B$4:$J$50,6,FALSE)))))))))),"")</f>
        <v/>
      </c>
      <c r="N200" s="25" t="str">
        <f>IFERROR(M200*(IFERROR(VLOOKUP($N$165,'Banco de Dados'!$B$4:$J$50,4,FALSE),"ERRO")),"")</f>
        <v/>
      </c>
      <c r="O200" s="25" t="str">
        <f t="shared" si="104"/>
        <v/>
      </c>
      <c r="P200" s="103" t="str">
        <f>IFERROR(O200*(C200*(PRINCIPAL!$G$54/100))*0.47*(44/12),"")</f>
        <v/>
      </c>
      <c r="Q200" s="107" t="str">
        <f t="shared" si="120"/>
        <v/>
      </c>
      <c r="R200" s="29" t="str">
        <f>IFERROR(IF(AND(PRINCIPAL!$H$55&lt;&gt;"",OR(L200=PRINCIPAL!$I$55,L200=PRINCIPAL!$I$55+PRINCIPAL!$I$55,L200=PRINCIPAL!$I$55+PRINCIPAL!$I$55+PRINCIPAL!$I$55)),0,IF(AND(PRINCIPAL!$H$55&lt;&gt;"",L200=PRINCIPAL!$J$55),VLOOKUP($S$165,'Banco de Dados'!$B$4:$J$50,8,FALSE)*PRINCIPAL!$H$55*(1-(PRINCIPAL!$K$55/100)),IF(AND(PRINCIPAL!$H$55&lt;&gt;"",L200=PRINCIPAL!$L$55),VLOOKUP($S$165,'Banco de Dados'!$B$4:$J$50,8,FALSE)*PRINCIPAL!$H$55*(1-(PRINCIPAL!$M$55/100)),IF(AND(PRINCIPAL!$H$55&lt;&gt;"",L200=PRINCIPAL!$N$55),VLOOKUP($S$165,'Banco de Dados'!$B$4:$J$50,8,FALSE)*PRINCIPAL!$H$55*(1-(PRINCIPAL!$O$55/100)),IF(PRINCIPAL!$H$55&lt;&gt;"",VLOOKUP($S$165,'Banco de Dados'!$B$4:$J$50,8,FALSE)*PRINCIPAL!$H$55,IF(OR(L200=PRINCIPAL!$I$55,L200=PRINCIPAL!$I$55+PRINCIPAL!$I$55,L200=PRINCIPAL!$I$55+PRINCIPAL!$I$55+PRINCIPAL!$I$55),0,IF(L200=PRINCIPAL!$J$55,VLOOKUP($S$165,'Banco de Dados'!$B$4:$J$50,6,FALSE)*(1-(PRINCIPAL!$K$55/100)),IF(L200=PRINCIPAL!$L$55,VLOOKUP($S$165,'Banco de Dados'!$B$4:$J$50,6,FALSE)*(1-(PRINCIPAL!$M$55/100)),IF(L200=PRINCIPAL!$N$55,VLOOKUP($S$165,'Banco de Dados'!$B$4:$J$50,6,FALSE)*(1-(PRINCIPAL!$O$55/100)),VLOOKUP($S$165,'Banco de Dados'!$B$4:$J$50,6,FALSE)))))))))),"")</f>
        <v/>
      </c>
      <c r="S200" s="29" t="str">
        <f>IFERROR(R200*(IFERROR(VLOOKUP($S$165,'Banco de Dados'!$B$4:$J$50,4,FALSE),"ERRO")),"")</f>
        <v/>
      </c>
      <c r="T200" s="29" t="str">
        <f t="shared" si="105"/>
        <v/>
      </c>
      <c r="U200" s="103" t="str">
        <f>IFERROR(T200*(C200*(PRINCIPAL!$G$55/100))*0.47*(44/12),"")</f>
        <v/>
      </c>
      <c r="V200" s="103" t="str">
        <f t="shared" si="121"/>
        <v/>
      </c>
      <c r="W200" s="30" t="str">
        <f>IFERROR(IF(AND(PRINCIPAL!$H$56&lt;&gt;"",OR(L200=PRINCIPAL!$I$56,L200=PRINCIPAL!$I$56+PRINCIPAL!$I$56,L200=PRINCIPAL!$I$56+PRINCIPAL!$I$56+PRINCIPAL!$I$56)),0,IF(AND(PRINCIPAL!$H$56&lt;&gt;"",L200=PRINCIPAL!$J$56),VLOOKUP($X$165,'Banco de Dados'!$B$4:$J$50,8,FALSE)*PRINCIPAL!$H$56*(1-(PRINCIPAL!$K$56/100)),IF(AND(PRINCIPAL!$H$56&lt;&gt;"",L200=PRINCIPAL!$L$56),VLOOKUP($X$165,'Banco de Dados'!$B$4:$J$50,8,FALSE)*PRINCIPAL!$H$56*(1-(PRINCIPAL!$M$56/100)),IF(AND(PRINCIPAL!$H$56&lt;&gt;"",L200=PRINCIPAL!$N$56),VLOOKUP($X$165,'Banco de Dados'!$B$4:$J$50,8,FALSE)*PRINCIPAL!$H$56*(1-(PRINCIPAL!$O$56/100)),IF(PRINCIPAL!$H$56&lt;&gt;"",VLOOKUP($X$165,'Banco de Dados'!$B$4:$J$50,8,FALSE)*PRINCIPAL!$H$56,IF(OR(L200=PRINCIPAL!$I$56,L200=PRINCIPAL!$I$56+PRINCIPAL!$I$56,L200=PRINCIPAL!$I$56+PRINCIPAL!$I$56+PRINCIPAL!$I$56),0,IF(L200=PRINCIPAL!$J$56,VLOOKUP($X$165,'Banco de Dados'!$B$4:$J$50,6,FALSE)*(1-(PRINCIPAL!$K$56/100)),IF(L200=PRINCIPAL!$L$56,VLOOKUP($X$165,'Banco de Dados'!$B$4:$J$50,6,FALSE)*(1-(PRINCIPAL!$M$56/100)),IF(L200=PRINCIPAL!$N$56,VLOOKUP($X$165,'Banco de Dados'!$B$4:$J$50,6,FALSE)*(1-(PRINCIPAL!$O$56/100)),VLOOKUP($X$165,'Banco de Dados'!$B$4:$J$50,6,FALSE)))))))))),"")</f>
        <v/>
      </c>
      <c r="X200" s="29" t="str">
        <f>IFERROR(W200*(IFERROR(VLOOKUP($X$165,'Banco de Dados'!$B$4:$J$50,4,FALSE),"ERRO")),"")</f>
        <v/>
      </c>
      <c r="Y200" s="29" t="str">
        <f t="shared" si="115"/>
        <v/>
      </c>
      <c r="Z200" s="103" t="str">
        <f>IFERROR(Y200*(C200*(PRINCIPAL!$G$56/100))*0.47*(44/12),"")</f>
        <v/>
      </c>
      <c r="AA200" s="111" t="str">
        <f t="shared" si="116"/>
        <v/>
      </c>
      <c r="AB200" s="30" t="str">
        <f>IFERROR(IF(AND(PRINCIPAL!$H$57&lt;&gt;"",OR(L200=PRINCIPAL!$I$57,L200=PRINCIPAL!$I$57+PRINCIPAL!$I$57,L200=PRINCIPAL!$I$57+PRINCIPAL!$I$57+PRINCIPAL!$I$57)),0,IF(AND(PRINCIPAL!$H$57&lt;&gt;"",L200=PRINCIPAL!$J$57),VLOOKUP($AC$165,'Banco de Dados'!$B$4:$J$50,8,FALSE)*PRINCIPAL!$H$57*(1-(PRINCIPAL!$K$57/100)),IF(AND(PRINCIPAL!$H$57&lt;&gt;"",L200=PRINCIPAL!$L$57),VLOOKUP($AC$165,'Banco de Dados'!$B$4:$J$50,8,FALSE)*PRINCIPAL!$H$57*(1-(PRINCIPAL!$M$57/100)),IF(AND(PRINCIPAL!$H$57&lt;&gt;"",L200=PRINCIPAL!$N$57),VLOOKUP($AC$165,'Banco de Dados'!$B$4:$J$50,8,FALSE)*PRINCIPAL!$H$57*(1-(PRINCIPAL!$O$57/100)),IF(PRINCIPAL!$H$57&lt;&gt;"",VLOOKUP($AC$165,'Banco de Dados'!$B$4:$J$50,8,FALSE)*PRINCIPAL!$H$57,IF(OR(L200=PRINCIPAL!$I$57,L200=PRINCIPAL!$I$57+PRINCIPAL!$I$57,L200=PRINCIPAL!$I$57+PRINCIPAL!$I$57+PRINCIPAL!$I$57),0,IF(L200=PRINCIPAL!$J$57,VLOOKUP($AC$165,'Banco de Dados'!$B$4:$J$50,6,FALSE)*(1-(PRINCIPAL!$K$57/100)),IF(L200=PRINCIPAL!$L$57,VLOOKUP($AC$165,'Banco de Dados'!$B$4:$J$50,6,FALSE)*(1-(PRINCIPAL!$M$57/100)),IF(L200=PRINCIPAL!$N$57,VLOOKUP($AC$165,'Banco de Dados'!$B$4:$J$50,6,FALSE)*(1-(PRINCIPAL!$O$57/100)),VLOOKUP($AC$165,'Banco de Dados'!$B$4:$J$50,6,FALSE)))))))))),"")</f>
        <v/>
      </c>
      <c r="AC200" s="29" t="str">
        <f>IFERROR(AB200*(IFERROR(VLOOKUP($AC$165,'Banco de Dados'!$B$4:$J$50,4,FALSE),"ERRO")),"")</f>
        <v/>
      </c>
      <c r="AD200" s="29" t="str">
        <f t="shared" si="106"/>
        <v/>
      </c>
      <c r="AE200" s="103" t="str">
        <f>IFERROR(AD200*(C200*(PRINCIPAL!$G$57/100))*0.47*(44/12),"")</f>
        <v/>
      </c>
      <c r="AF200" s="111" t="str">
        <f t="shared" si="107"/>
        <v/>
      </c>
      <c r="AG200" s="30" t="str">
        <f>IFERROR(IF(AND(PRINCIPAL!$H$58&lt;&gt;"",OR(L200=PRINCIPAL!$I$58,L200=PRINCIPAL!$I$58+PRINCIPAL!$I$58,L200=PRINCIPAL!$I$58+PRINCIPAL!$I$58+PRINCIPAL!$I$58)),0,IF(AND(PRINCIPAL!$H$58&lt;&gt;"",L200=PRINCIPAL!$J$58),VLOOKUP($AH$165,'Banco de Dados'!$B$4:$J$50,8,FALSE)*PRINCIPAL!$H$58*(1-(PRINCIPAL!$K$58/100)),IF(AND(PRINCIPAL!$H$58&lt;&gt;"",L200=PRINCIPAL!$L$58),VLOOKUP($AH$165,'Banco de Dados'!$B$4:$J$50,8,FALSE)*PRINCIPAL!$H$58*(1-(PRINCIPAL!$M$58/100)),IF(AND(PRINCIPAL!$H$58&lt;&gt;"",L200=PRINCIPAL!$N$58),VLOOKUP($AH$165,'Banco de Dados'!$B$4:$J$50,8,FALSE)*PRINCIPAL!$H$58*(1-(PRINCIPAL!$O$58/100)),IF(PRINCIPAL!$H$58&lt;&gt;"",VLOOKUP($AH$165,'Banco de Dados'!$B$4:$J$50,8,FALSE)*PRINCIPAL!$H$58,IF(OR(L200=PRINCIPAL!$I$58,L200=PRINCIPAL!$I$58+PRINCIPAL!$I$58,L200=PRINCIPAL!$I$58+PRINCIPAL!$I$58+PRINCIPAL!$I$58),0,IF(L200=PRINCIPAL!$J$58,VLOOKUP($AH$165,'Banco de Dados'!$B$4:$J$50,6,FALSE)*(1-(PRINCIPAL!$K$58/100)),IF(L200=PRINCIPAL!$L$58,VLOOKUP($AH$165,'Banco de Dados'!$B$4:$J$50,6,FALSE)*(1-(PRINCIPAL!$M$58/100)),IF(L200=PRINCIPAL!$N$58,VLOOKUP($AH$165,'Banco de Dados'!$B$4:$J$50,6,FALSE)*(1-(PRINCIPAL!$O$58/100)),VLOOKUP($AH$165,'Banco de Dados'!$B$4:$J$50,6,FALSE)))))))))),"")</f>
        <v/>
      </c>
      <c r="AH200" s="29" t="str">
        <f>IFERROR(AG200*(IFERROR(VLOOKUP($AH$165,'Banco de Dados'!$B$4:$J$50,4,FALSE),"ERRO")),"")</f>
        <v/>
      </c>
      <c r="AI200" s="29" t="str">
        <f t="shared" si="108"/>
        <v/>
      </c>
      <c r="AJ200" s="103" t="str">
        <f>IFERROR(AI200*(C200*(PRINCIPAL!$G$58/100))*0.47*(44/12),"")</f>
        <v/>
      </c>
      <c r="AK200" s="111" t="str">
        <f t="shared" si="117"/>
        <v/>
      </c>
      <c r="AL200" s="30" t="str">
        <f>IFERROR(IF(AND(PRINCIPAL!$H$59&lt;&gt;"",OR(L200=PRINCIPAL!$I$59,L200=PRINCIPAL!$I$59+PRINCIPAL!$I$59,L200=PRINCIPAL!$I$59+PRINCIPAL!$I$59+PRINCIPAL!$I$59)),0,IF(AND(PRINCIPAL!$H$59&lt;&gt;"",L200=PRINCIPAL!$J$59),VLOOKUP($AM$165,'Banco de Dados'!$B$4:$J$50,8,FALSE)*PRINCIPAL!$H$59*(1-(PRINCIPAL!$K$59/100)),IF(AND(PRINCIPAL!$H$59&lt;&gt;"",L200=PRINCIPAL!$L$59),VLOOKUP($AM$165,'Banco de Dados'!$B$4:$J$50,8,FALSE)*PRINCIPAL!$H$59*(1-(PRINCIPAL!$M$59/100)),IF(AND(PRINCIPAL!$H$59&lt;&gt;"",L200=PRINCIPAL!$N$59),VLOOKUP($AM$165,'Banco de Dados'!$B$4:$J$50,8,FALSE)*PRINCIPAL!$H$59*(1-(PRINCIPAL!$O$59/100)),IF(PRINCIPAL!$H$59&lt;&gt;"",VLOOKUP($AM$165,'Banco de Dados'!$B$4:$J$50,8,FALSE)*PRINCIPAL!$H$59,IF(OR(L200=PRINCIPAL!$I$59,L200=PRINCIPAL!$I$59+PRINCIPAL!$I$59,L200=PRINCIPAL!$I$59+PRINCIPAL!$I$59+PRINCIPAL!$I$59),0,IF(L200=PRINCIPAL!$J$59,VLOOKUP($AM$165,'Banco de Dados'!$B$4:$J$50,6,FALSE)*(1-(PRINCIPAL!$K$59/100)),IF(L200=PRINCIPAL!$L$59,VLOOKUP($AM$165,'Banco de Dados'!$B$4:$J$50,6,FALSE)*(1-(PRINCIPAL!$M$59/100)),IF(L200=PRINCIPAL!$N$59,VLOOKUP($AM$165,'Banco de Dados'!$B$4:$J$50,6,FALSE)*(1-(PRINCIPAL!$O$59/100)),VLOOKUP($AM$165,'Banco de Dados'!$B$4:$J$50,6,FALSE)))))))))),"")</f>
        <v/>
      </c>
      <c r="AM200" s="29" t="str">
        <f>IFERROR(AL200*(IFERROR(VLOOKUP($AM$165,'Banco de Dados'!$B$4:$J$50,4,FALSE),"ERRO")),"")</f>
        <v/>
      </c>
      <c r="AN200" s="29" t="str">
        <f t="shared" si="109"/>
        <v/>
      </c>
      <c r="AO200" s="103" t="str">
        <f>IFERROR(AN200*(C200*(PRINCIPAL!$G$59/100))*0.47*(44/12),"")</f>
        <v/>
      </c>
      <c r="AP200" s="111" t="str">
        <f t="shared" si="110"/>
        <v/>
      </c>
      <c r="AQ200" s="30" t="str">
        <f>IFERROR(IF(AND(PRINCIPAL!$H$60&lt;&gt;"",OR(L200=PRINCIPAL!$I$60,L200=PRINCIPAL!$I$60+PRINCIPAL!$I$60,L200=PRINCIPAL!$I$60+PRINCIPAL!$I$60+PRINCIPAL!$I$60)),0,IF(AND(PRINCIPAL!$H$60&lt;&gt;"",L200=PRINCIPAL!$J$60),VLOOKUP($AR$165,'Banco de Dados'!$B$4:$J$50,8,FALSE)*PRINCIPAL!$H$60*(1-(PRINCIPAL!$K$60/100)),IF(AND(PRINCIPAL!$H$60&lt;&gt;"",L200=PRINCIPAL!$L$60),VLOOKUP($AR$165,'Banco de Dados'!$B$4:$J$50,8,FALSE)*PRINCIPAL!$H$60*(1-(PRINCIPAL!$M$60/100)),IF(AND(PRINCIPAL!$H$60&lt;&gt;"",L200=PRINCIPAL!$N$60),VLOOKUP($AR$165,'Banco de Dados'!$B$4:$J$50,8,FALSE)*PRINCIPAL!$H$60*(1-(PRINCIPAL!$O$60/100)),IF(PRINCIPAL!$H$60&lt;&gt;"",VLOOKUP($AR$165,'Banco de Dados'!$B$4:$J$50,8,FALSE)*PRINCIPAL!$H$60,IF(OR(L200=PRINCIPAL!$I$60,L200=PRINCIPAL!$I$60+PRINCIPAL!$I$60,L200=PRINCIPAL!$I$60+PRINCIPAL!$I$60+PRINCIPAL!$I$60),0,IF(L200=PRINCIPAL!$J$60,VLOOKUP($AR$165,'Banco de Dados'!$B$4:$J$50,6,FALSE)*(1-(PRINCIPAL!$K$60/100)),IF(L200=PRINCIPAL!$L$60,VLOOKUP($AR$165,'Banco de Dados'!$B$4:$J$50,6,FALSE)*(1-(PRINCIPAL!$M$60/100)),IF(L200=PRINCIPAL!$N$60,VLOOKUP($AR$165,'Banco de Dados'!$B$4:$J$50,6,FALSE)*(1-(PRINCIPAL!$O$60/100)),VLOOKUP($AR$165,'Banco de Dados'!$B$4:$J$50,6,FALSE)))))))))),"")</f>
        <v/>
      </c>
      <c r="AR200" s="29" t="str">
        <f>IFERROR(AQ200*(IFERROR(VLOOKUP($AR$165,'Banco de Dados'!$B$4:$J$50,4,FALSE),"ERRO")),"")</f>
        <v/>
      </c>
      <c r="AS200" s="29" t="str">
        <f t="shared" si="111"/>
        <v/>
      </c>
      <c r="AT200" s="103" t="str">
        <f>IFERROR(AS200*(C200*(PRINCIPAL!$G$60/100))*0.47*(44/12),"")</f>
        <v/>
      </c>
      <c r="AU200" s="111" t="str">
        <f t="shared" si="112"/>
        <v/>
      </c>
      <c r="AV200" s="30" t="str">
        <f>IFERROR(IF(AND(PRINCIPAL!$H$61&lt;&gt;"",OR(L200=PRINCIPAL!$I$61,L200=PRINCIPAL!$I$61+PRINCIPAL!$I$61,L200=PRINCIPAL!$I$61+PRINCIPAL!$I$61+PRINCIPAL!$I$61)),0,IF(AND(PRINCIPAL!$H$61&lt;&gt;"",L200=PRINCIPAL!$J$61),VLOOKUP($AW$165,'Banco de Dados'!$B$4:$J$50,8,FALSE)*PRINCIPAL!$H$61*(1-(PRINCIPAL!$K$61/100)),IF(AND(PRINCIPAL!$H$61&lt;&gt;"",L200=PRINCIPAL!$L$61),VLOOKUP($AW$165,'Banco de Dados'!$B$4:$J$50,8,FALSE)*PRINCIPAL!$H$61*(1-(PRINCIPAL!$M$61/100)),IF(AND(PRINCIPAL!$H$61&lt;&gt;"",L200=PRINCIPAL!$N$61),VLOOKUP($AW$165,'Banco de Dados'!$B$4:$J$50,8,FALSE)*PRINCIPAL!$H$61*(1-(PRINCIPAL!$O$61/100)),IF(PRINCIPAL!$H$61&lt;&gt;"",VLOOKUP($AW$165,'Banco de Dados'!$B$4:$J$50,8,FALSE)*PRINCIPAL!$H$61,IF(OR(L200=PRINCIPAL!$I$61,L200=PRINCIPAL!$I$61+PRINCIPAL!$I$61,L200=PRINCIPAL!$I$61+PRINCIPAL!$I$61+PRINCIPAL!$I$61),0,IF(L200=PRINCIPAL!$J$61,VLOOKUP($AW$165,'Banco de Dados'!$B$4:$J$50,6,FALSE)*(1-(PRINCIPAL!$K$61/100)),IF(L200=PRINCIPAL!$L$61,VLOOKUP($AW$165,'Banco de Dados'!$B$4:$J$50,6,FALSE)*(1-(PRINCIPAL!$M$61/100)),IF(L200=PRINCIPAL!$N$61,VLOOKUP($AW$165,'Banco de Dados'!$B$4:$J$50,6,FALSE)*(1-(PRINCIPAL!$O$61/100)),VLOOKUP($AW$165,'Banco de Dados'!$B$4:$J$50,6,FALSE)))))))))),"")</f>
        <v/>
      </c>
      <c r="AW200" s="29" t="str">
        <f>IFERROR(AV200*(IFERROR(VLOOKUP($AW$165,'Banco de Dados'!$B$4:$J$50,4,FALSE),"ERRO")),"")</f>
        <v/>
      </c>
      <c r="AX200" s="29" t="str">
        <f t="shared" si="113"/>
        <v/>
      </c>
      <c r="AY200" s="103" t="str">
        <f>IFERROR(AX200*(C200*(PRINCIPAL!$G$61/100))*0.47*(44/12),"")</f>
        <v/>
      </c>
      <c r="AZ200" s="111" t="str">
        <f t="shared" si="118"/>
        <v/>
      </c>
      <c r="BA200" s="30" t="str">
        <f>IFERROR(IF(AND(PRINCIPAL!$H$62&lt;&gt;"",OR(L200=PRINCIPAL!$I$62,L200=PRINCIPAL!$I$62+PRINCIPAL!$I$62,L200=PRINCIPAL!$I$62+PRINCIPAL!$I$62+PRINCIPAL!$I$62)),0,IF(AND(PRINCIPAL!$H$62&lt;&gt;"",L200=PRINCIPAL!$J$62),VLOOKUP($BB$165,'Banco de Dados'!$B$4:$J$50,8,FALSE)*PRINCIPAL!$H$62*(1-(PRINCIPAL!$K$62/100)),IF(AND(PRINCIPAL!$H$62&lt;&gt;"",L200=PRINCIPAL!$L$62),VLOOKUP($BB$165,'Banco de Dados'!$B$4:$J$50,8,FALSE)*PRINCIPAL!$H$62*(1-(PRINCIPAL!$M$62/100)),IF(AND(PRINCIPAL!$H$62&lt;&gt;"",L200=PRINCIPAL!$N$62),VLOOKUP($BB$165,'Banco de Dados'!$B$4:$J$50,8,FALSE)*PRINCIPAL!$H$62*(1-(PRINCIPAL!$O$62/100)),IF(PRINCIPAL!$H$62&lt;&gt;"",VLOOKUP($BB$165,'Banco de Dados'!$B$4:$J$50,8,FALSE)*PRINCIPAL!$H$62,IF(OR(L200=PRINCIPAL!$I$62,L200=PRINCIPAL!$I$62+PRINCIPAL!$I$62,L200=PRINCIPAL!$I$62+PRINCIPAL!$I$62+PRINCIPAL!$I$62),0,IF(L200=PRINCIPAL!$J$62,VLOOKUP($BB$165,'Banco de Dados'!$B$4:$J$50,6,FALSE)*(1-(PRINCIPAL!$K$62/100)),IF(L200=PRINCIPAL!$L$62,VLOOKUP($BB$165,'Banco de Dados'!$B$4:$J$50,6,FALSE)*(1-(PRINCIPAL!$M$62/100)),IF(L200=PRINCIPAL!$N$62,VLOOKUP($BB$165,'Banco de Dados'!$B$4:$J$50,6,FALSE)*(1-(PRINCIPAL!$O$62/100)),VLOOKUP($BB$165,'Banco de Dados'!$B$4:$J$50,6,FALSE)))))))))),"")</f>
        <v/>
      </c>
      <c r="BB200" s="29" t="str">
        <f>IFERROR(BA200*(IFERROR(VLOOKUP($BB$165,'Banco de Dados'!$B$4:$J$50,4,FALSE),"ERRO")),"")</f>
        <v/>
      </c>
      <c r="BC200" s="29" t="str">
        <f t="shared" si="119"/>
        <v/>
      </c>
      <c r="BD200" s="103" t="str">
        <f>IFERROR(BC200*(C200*(PRINCIPAL!$G$62/100))*0.47*(44/12),"")</f>
        <v/>
      </c>
      <c r="BE200" s="111" t="str">
        <f t="shared" si="98"/>
        <v/>
      </c>
      <c r="BF200" s="30" t="str">
        <f>IFERROR(IF(AND(PRINCIPAL!$H$63&lt;&gt;"",OR(L200=PRINCIPAL!$I$63,L200=PRINCIPAL!$I$63+PRINCIPAL!$I$63,L200=PRINCIPAL!$I$63+PRINCIPAL!$I$63+PRINCIPAL!$I$63)),0,IF(AND(PRINCIPAL!$H$63&lt;&gt;"",L200=PRINCIPAL!$J$63),VLOOKUP($BG$165,'Banco de Dados'!$B$4:$J$50,8,FALSE)*PRINCIPAL!$H$63*(1-(PRINCIPAL!$K$63/100)),IF(AND(PRINCIPAL!$H$63&lt;&gt;"",L200=PRINCIPAL!$L$63),VLOOKUP($BG$165,'Banco de Dados'!$B$4:$J$50,8,FALSE)*PRINCIPAL!$H$63*(1-(PRINCIPAL!$M$63/100)),IF(AND(PRINCIPAL!$H$63&lt;&gt;"",L200=PRINCIPAL!$N$63),VLOOKUP($BG$165,'Banco de Dados'!$B$4:$J$50,8,FALSE)*PRINCIPAL!$H$63*(1-(PRINCIPAL!$O$63/100)),IF(PRINCIPAL!$H$63&lt;&gt;"",VLOOKUP($BG$165,'Banco de Dados'!$B$4:$J$50,8,FALSE)*PRINCIPAL!$H$63,IF(OR(L200=PRINCIPAL!$I$63,L200=PRINCIPAL!$I$63+PRINCIPAL!$I$63,L200=PRINCIPAL!$I$63+PRINCIPAL!$I$63+PRINCIPAL!$I$63),0,IF(L200=PRINCIPAL!$J$63,VLOOKUP($BG$165,'Banco de Dados'!$B$4:$J$50,6,FALSE)*(1-(PRINCIPAL!$K$63/100)),IF(L200=PRINCIPAL!$L$63,VLOOKUP($BG$165,'Banco de Dados'!$B$4:$J$50,6,FALSE)*(1-(PRINCIPAL!$M$63/100)),IF(L200=PRINCIPAL!$N$63,VLOOKUP($BG$165,'Banco de Dados'!$B$4:$J$50,6,FALSE)*(1-(PRINCIPAL!$O$63/100)),VLOOKUP($BG$165,'Banco de Dados'!$B$4:$J$50,6,FALSE)))))))))),"")</f>
        <v/>
      </c>
      <c r="BG200" s="29" t="str">
        <f>IFERROR(BF200*(IFERROR(VLOOKUP($BG$165,'Banco de Dados'!$B$4:$J$50,4,FALSE),"ERRO")),"")</f>
        <v/>
      </c>
      <c r="BH200" s="29" t="str">
        <f t="shared" si="114"/>
        <v/>
      </c>
      <c r="BI200" s="103" t="str">
        <f>IFERROR(BH200*(C200*(PRINCIPAL!$G$63/100))*0.47*(44/12),"")</f>
        <v/>
      </c>
      <c r="BJ200" s="102" t="str">
        <f t="shared" si="99"/>
        <v/>
      </c>
    </row>
    <row r="201" spans="2:62" ht="12.75" customHeight="1" x14ac:dyDescent="0.3">
      <c r="B201" s="326">
        <f t="shared" si="100"/>
        <v>2054</v>
      </c>
      <c r="C201" s="340"/>
      <c r="D201" s="1"/>
      <c r="E201" s="118">
        <v>34</v>
      </c>
      <c r="F201" s="24" t="str">
        <f>IFERROR(VLOOKUP($G$165,'Banco de Dados'!$B$4:$J$50,6,FALSE),"")</f>
        <v/>
      </c>
      <c r="G201" s="25" t="str">
        <f>IFERROR(F201*(IFERROR(VLOOKUP($G$165,'Banco de Dados'!$B$4:$J$50,4,FALSE),"ERRO")),"")</f>
        <v/>
      </c>
      <c r="H201" s="25" t="str">
        <f t="shared" si="101"/>
        <v/>
      </c>
      <c r="I201" s="103" t="str">
        <f t="shared" si="102"/>
        <v/>
      </c>
      <c r="J201" s="117" t="str">
        <f t="shared" si="103"/>
        <v/>
      </c>
      <c r="K201" s="1"/>
      <c r="L201" s="91">
        <v>34</v>
      </c>
      <c r="M201" s="24" t="str">
        <f>IFERROR(IF(AND(PRINCIPAL!$H$54&lt;&gt;"",OR(L201=PRINCIPAL!$I$54,L201=PRINCIPAL!$I$54+PRINCIPAL!$I$54,L201=PRINCIPAL!$I$54+PRINCIPAL!$I$54+PRINCIPAL!$I$54)),0,IF(AND(PRINCIPAL!$H$54&lt;&gt;"",L201=PRINCIPAL!$J$54),VLOOKUP($N$165,'Banco de Dados'!$B$4:$J$50,8,FALSE)*PRINCIPAL!$H$54*(1-(PRINCIPAL!$K$54/100)),IF(AND(PRINCIPAL!$H$54&lt;&gt;"",L201=PRINCIPAL!$L$54),VLOOKUP($N$165,'Banco de Dados'!$B$4:$J$50,8,FALSE)*PRINCIPAL!$H$54*(1-(PRINCIPAL!$M$54/100)),IF(AND(PRINCIPAL!$H$54&lt;&gt;"",L201=PRINCIPAL!$N$54),VLOOKUP($N$165,'Banco de Dados'!$B$4:$J$50,8,FALSE)*PRINCIPAL!$H$54*(1-(PRINCIPAL!$O$54/100)),IF(PRINCIPAL!$H$54&lt;&gt;"",VLOOKUP($N$165,'Banco de Dados'!$B$4:$J$50,8,FALSE)*PRINCIPAL!$H$54,IF(OR(L201=PRINCIPAL!$I$54,L201=PRINCIPAL!$I$54+PRINCIPAL!$I$54,L201=PRINCIPAL!$I$54+PRINCIPAL!$I$54+PRINCIPAL!$I$54),0,IF(L201=PRINCIPAL!$J$54,VLOOKUP($N$165,'Banco de Dados'!$B$4:$J$50,6,FALSE)*(1-(PRINCIPAL!$K$54/100)),IF(L201=PRINCIPAL!$L$54,VLOOKUP($N$165,'Banco de Dados'!$B$4:$J$50,6,FALSE)*(1-(PRINCIPAL!$M$54/100)),IF(L201=PRINCIPAL!$N$54,VLOOKUP($N$165,'Banco de Dados'!$B$4:$J$50,6,FALSE)*(1-(PRINCIPAL!$O$54/100)),VLOOKUP($N$165,'Banco de Dados'!$B$4:$J$50,6,FALSE)))))))))),"")</f>
        <v/>
      </c>
      <c r="N201" s="25" t="str">
        <f>IFERROR(M201*(IFERROR(VLOOKUP($N$165,'Banco de Dados'!$B$4:$J$50,4,FALSE),"ERRO")),"")</f>
        <v/>
      </c>
      <c r="O201" s="25" t="str">
        <f t="shared" si="104"/>
        <v/>
      </c>
      <c r="P201" s="103" t="str">
        <f>IFERROR(O201*(C201*(PRINCIPAL!$G$54/100))*0.47*(44/12),"")</f>
        <v/>
      </c>
      <c r="Q201" s="107" t="str">
        <f t="shared" si="120"/>
        <v/>
      </c>
      <c r="R201" s="39" t="str">
        <f>IFERROR(IF(AND(PRINCIPAL!$H$55&lt;&gt;"",OR(L201=PRINCIPAL!$I$55,L201=PRINCIPAL!$I$55+PRINCIPAL!$I$55,L201=PRINCIPAL!$I$55+PRINCIPAL!$I$55+PRINCIPAL!$I$55)),0,IF(AND(PRINCIPAL!$H$55&lt;&gt;"",L201=PRINCIPAL!$J$55),VLOOKUP($S$165,'Banco de Dados'!$B$4:$J$50,8,FALSE)*PRINCIPAL!$H$55*(1-(PRINCIPAL!$K$55/100)),IF(AND(PRINCIPAL!$H$55&lt;&gt;"",L201=PRINCIPAL!$L$55),VLOOKUP($S$165,'Banco de Dados'!$B$4:$J$50,8,FALSE)*PRINCIPAL!$H$55*(1-(PRINCIPAL!$M$55/100)),IF(AND(PRINCIPAL!$H$55&lt;&gt;"",L201=PRINCIPAL!$N$55),VLOOKUP($S$165,'Banco de Dados'!$B$4:$J$50,8,FALSE)*PRINCIPAL!$H$55*(1-(PRINCIPAL!$O$55/100)),IF(PRINCIPAL!$H$55&lt;&gt;"",VLOOKUP($S$165,'Banco de Dados'!$B$4:$J$50,8,FALSE)*PRINCIPAL!$H$55,IF(OR(L201=PRINCIPAL!$I$55,L201=PRINCIPAL!$I$55+PRINCIPAL!$I$55,L201=PRINCIPAL!$I$55+PRINCIPAL!$I$55+PRINCIPAL!$I$55),0,IF(L201=PRINCIPAL!$J$55,VLOOKUP($S$165,'Banco de Dados'!$B$4:$J$50,6,FALSE)*(1-(PRINCIPAL!$K$55/100)),IF(L201=PRINCIPAL!$L$55,VLOOKUP($S$165,'Banco de Dados'!$B$4:$J$50,6,FALSE)*(1-(PRINCIPAL!$M$55/100)),IF(L201=PRINCIPAL!$N$55,VLOOKUP($S$165,'Banco de Dados'!$B$4:$J$50,6,FALSE)*(1-(PRINCIPAL!$O$55/100)),VLOOKUP($S$165,'Banco de Dados'!$B$4:$J$50,6,FALSE)))))))))),"")</f>
        <v/>
      </c>
      <c r="S201" s="29" t="str">
        <f>IFERROR(R201*(IFERROR(VLOOKUP($S$165,'Banco de Dados'!$B$4:$J$50,4,FALSE),"ERRO")),"")</f>
        <v/>
      </c>
      <c r="T201" s="29" t="str">
        <f t="shared" si="105"/>
        <v/>
      </c>
      <c r="U201" s="103" t="str">
        <f>IFERROR(T201*(C201*(PRINCIPAL!$G$55/100))*0.47*(44/12),"")</f>
        <v/>
      </c>
      <c r="V201" s="111" t="str">
        <f t="shared" si="121"/>
        <v/>
      </c>
      <c r="W201" s="30" t="str">
        <f>IFERROR(IF(AND(PRINCIPAL!$H$56&lt;&gt;"",OR(L201=PRINCIPAL!$I$56,L201=PRINCIPAL!$I$56+PRINCIPAL!$I$56,L201=PRINCIPAL!$I$56+PRINCIPAL!$I$56+PRINCIPAL!$I$56)),0,IF(AND(PRINCIPAL!$H$56&lt;&gt;"",L201=PRINCIPAL!$J$56),VLOOKUP($X$165,'Banco de Dados'!$B$4:$J$50,8,FALSE)*PRINCIPAL!$H$56*(1-(PRINCIPAL!$K$56/100)),IF(AND(PRINCIPAL!$H$56&lt;&gt;"",L201=PRINCIPAL!$L$56),VLOOKUP($X$165,'Banco de Dados'!$B$4:$J$50,8,FALSE)*PRINCIPAL!$H$56*(1-(PRINCIPAL!$M$56/100)),IF(AND(PRINCIPAL!$H$56&lt;&gt;"",L201=PRINCIPAL!$N$56),VLOOKUP($X$165,'Banco de Dados'!$B$4:$J$50,8,FALSE)*PRINCIPAL!$H$56*(1-(PRINCIPAL!$O$56/100)),IF(PRINCIPAL!$H$56&lt;&gt;"",VLOOKUP($X$165,'Banco de Dados'!$B$4:$J$50,8,FALSE)*PRINCIPAL!$H$56,IF(OR(L201=PRINCIPAL!$I$56,L201=PRINCIPAL!$I$56+PRINCIPAL!$I$56,L201=PRINCIPAL!$I$56+PRINCIPAL!$I$56+PRINCIPAL!$I$56),0,IF(L201=PRINCIPAL!$J$56,VLOOKUP($X$165,'Banco de Dados'!$B$4:$J$50,6,FALSE)*(1-(PRINCIPAL!$K$56/100)),IF(L201=PRINCIPAL!$L$56,VLOOKUP($X$165,'Banco de Dados'!$B$4:$J$50,6,FALSE)*(1-(PRINCIPAL!$M$56/100)),IF(L201=PRINCIPAL!$N$56,VLOOKUP($X$165,'Banco de Dados'!$B$4:$J$50,6,FALSE)*(1-(PRINCIPAL!$O$56/100)),VLOOKUP($X$165,'Banco de Dados'!$B$4:$J$50,6,FALSE)))))))))),"")</f>
        <v/>
      </c>
      <c r="X201" s="29" t="str">
        <f>IFERROR(W201*(IFERROR(VLOOKUP($X$165,'Banco de Dados'!$B$4:$J$50,4,FALSE),"ERRO")),"")</f>
        <v/>
      </c>
      <c r="Y201" s="29" t="str">
        <f t="shared" si="115"/>
        <v/>
      </c>
      <c r="Z201" s="103" t="str">
        <f>IFERROR(Y201*(C201*(PRINCIPAL!$G$56/100))*0.47*(44/12),"")</f>
        <v/>
      </c>
      <c r="AA201" s="111" t="str">
        <f t="shared" si="116"/>
        <v/>
      </c>
      <c r="AB201" s="30" t="str">
        <f>IFERROR(IF(AND(PRINCIPAL!$H$57&lt;&gt;"",OR(L201=PRINCIPAL!$I$57,L201=PRINCIPAL!$I$57+PRINCIPAL!$I$57,L201=PRINCIPAL!$I$57+PRINCIPAL!$I$57+PRINCIPAL!$I$57)),0,IF(AND(PRINCIPAL!$H$57&lt;&gt;"",L201=PRINCIPAL!$J$57),VLOOKUP($AC$165,'Banco de Dados'!$B$4:$J$50,8,FALSE)*PRINCIPAL!$H$57*(1-(PRINCIPAL!$K$57/100)),IF(AND(PRINCIPAL!$H$57&lt;&gt;"",L201=PRINCIPAL!$L$57),VLOOKUP($AC$165,'Banco de Dados'!$B$4:$J$50,8,FALSE)*PRINCIPAL!$H$57*(1-(PRINCIPAL!$M$57/100)),IF(AND(PRINCIPAL!$H$57&lt;&gt;"",L201=PRINCIPAL!$N$57),VLOOKUP($AC$165,'Banco de Dados'!$B$4:$J$50,8,FALSE)*PRINCIPAL!$H$57*(1-(PRINCIPAL!$O$57/100)),IF(PRINCIPAL!$H$57&lt;&gt;"",VLOOKUP($AC$165,'Banco de Dados'!$B$4:$J$50,8,FALSE)*PRINCIPAL!$H$57,IF(OR(L201=PRINCIPAL!$I$57,L201=PRINCIPAL!$I$57+PRINCIPAL!$I$57,L201=PRINCIPAL!$I$57+PRINCIPAL!$I$57+PRINCIPAL!$I$57),0,IF(L201=PRINCIPAL!$J$57,VLOOKUP($AC$165,'Banco de Dados'!$B$4:$J$50,6,FALSE)*(1-(PRINCIPAL!$K$57/100)),IF(L201=PRINCIPAL!$L$57,VLOOKUP($AC$165,'Banco de Dados'!$B$4:$J$50,6,FALSE)*(1-(PRINCIPAL!$M$57/100)),IF(L201=PRINCIPAL!$N$57,VLOOKUP($AC$165,'Banco de Dados'!$B$4:$J$50,6,FALSE)*(1-(PRINCIPAL!$O$57/100)),VLOOKUP($AC$165,'Banco de Dados'!$B$4:$J$50,6,FALSE)))))))))),"")</f>
        <v/>
      </c>
      <c r="AC201" s="29" t="str">
        <f>IFERROR(AB201*(IFERROR(VLOOKUP($AC$165,'Banco de Dados'!$B$4:$J$50,4,FALSE),"ERRO")),"")</f>
        <v/>
      </c>
      <c r="AD201" s="29" t="str">
        <f t="shared" si="106"/>
        <v/>
      </c>
      <c r="AE201" s="103" t="str">
        <f>IFERROR(AD201*(C201*(PRINCIPAL!$G$57/100))*0.47*(44/12),"")</f>
        <v/>
      </c>
      <c r="AF201" s="111" t="str">
        <f t="shared" si="107"/>
        <v/>
      </c>
      <c r="AG201" s="30" t="str">
        <f>IFERROR(IF(AND(PRINCIPAL!$H$58&lt;&gt;"",OR(L201=PRINCIPAL!$I$58,L201=PRINCIPAL!$I$58+PRINCIPAL!$I$58,L201=PRINCIPAL!$I$58+PRINCIPAL!$I$58+PRINCIPAL!$I$58)),0,IF(AND(PRINCIPAL!$H$58&lt;&gt;"",L201=PRINCIPAL!$J$58),VLOOKUP($AH$165,'Banco de Dados'!$B$4:$J$50,8,FALSE)*PRINCIPAL!$H$58*(1-(PRINCIPAL!$K$58/100)),IF(AND(PRINCIPAL!$H$58&lt;&gt;"",L201=PRINCIPAL!$L$58),VLOOKUP($AH$165,'Banco de Dados'!$B$4:$J$50,8,FALSE)*PRINCIPAL!$H$58*(1-(PRINCIPAL!$M$58/100)),IF(AND(PRINCIPAL!$H$58&lt;&gt;"",L201=PRINCIPAL!$N$58),VLOOKUP($AH$165,'Banco de Dados'!$B$4:$J$50,8,FALSE)*PRINCIPAL!$H$58*(1-(PRINCIPAL!$O$58/100)),IF(PRINCIPAL!$H$58&lt;&gt;"",VLOOKUP($AH$165,'Banco de Dados'!$B$4:$J$50,8,FALSE)*PRINCIPAL!$H$58,IF(OR(L201=PRINCIPAL!$I$58,L201=PRINCIPAL!$I$58+PRINCIPAL!$I$58,L201=PRINCIPAL!$I$58+PRINCIPAL!$I$58+PRINCIPAL!$I$58),0,IF(L201=PRINCIPAL!$J$58,VLOOKUP($AH$165,'Banco de Dados'!$B$4:$J$50,6,FALSE)*(1-(PRINCIPAL!$K$58/100)),IF(L201=PRINCIPAL!$L$58,VLOOKUP($AH$165,'Banco de Dados'!$B$4:$J$50,6,FALSE)*(1-(PRINCIPAL!$M$58/100)),IF(L201=PRINCIPAL!$N$58,VLOOKUP($AH$165,'Banco de Dados'!$B$4:$J$50,6,FALSE)*(1-(PRINCIPAL!$O$58/100)),VLOOKUP($AH$165,'Banco de Dados'!$B$4:$J$50,6,FALSE)))))))))),"")</f>
        <v/>
      </c>
      <c r="AH201" s="29" t="str">
        <f>IFERROR(AG201*(IFERROR(VLOOKUP($AH$165,'Banco de Dados'!$B$4:$J$50,4,FALSE),"ERRO")),"")</f>
        <v/>
      </c>
      <c r="AI201" s="29" t="str">
        <f t="shared" si="108"/>
        <v/>
      </c>
      <c r="AJ201" s="103" t="str">
        <f>IFERROR(AI201*(C201*(PRINCIPAL!$G$58/100))*0.47*(44/12),"")</f>
        <v/>
      </c>
      <c r="AK201" s="111" t="str">
        <f t="shared" si="117"/>
        <v/>
      </c>
      <c r="AL201" s="30" t="str">
        <f>IFERROR(IF(AND(PRINCIPAL!$H$59&lt;&gt;"",OR(L201=PRINCIPAL!$I$59,L201=PRINCIPAL!$I$59+PRINCIPAL!$I$59,L201=PRINCIPAL!$I$59+PRINCIPAL!$I$59+PRINCIPAL!$I$59)),0,IF(AND(PRINCIPAL!$H$59&lt;&gt;"",L201=PRINCIPAL!$J$59),VLOOKUP($AM$165,'Banco de Dados'!$B$4:$J$50,8,FALSE)*PRINCIPAL!$H$59*(1-(PRINCIPAL!$K$59/100)),IF(AND(PRINCIPAL!$H$59&lt;&gt;"",L201=PRINCIPAL!$L$59),VLOOKUP($AM$165,'Banco de Dados'!$B$4:$J$50,8,FALSE)*PRINCIPAL!$H$59*(1-(PRINCIPAL!$M$59/100)),IF(AND(PRINCIPAL!$H$59&lt;&gt;"",L201=PRINCIPAL!$N$59),VLOOKUP($AM$165,'Banco de Dados'!$B$4:$J$50,8,FALSE)*PRINCIPAL!$H$59*(1-(PRINCIPAL!$O$59/100)),IF(PRINCIPAL!$H$59&lt;&gt;"",VLOOKUP($AM$165,'Banco de Dados'!$B$4:$J$50,8,FALSE)*PRINCIPAL!$H$59,IF(OR(L201=PRINCIPAL!$I$59,L201=PRINCIPAL!$I$59+PRINCIPAL!$I$59,L201=PRINCIPAL!$I$59+PRINCIPAL!$I$59+PRINCIPAL!$I$59),0,IF(L201=PRINCIPAL!$J$59,VLOOKUP($AM$165,'Banco de Dados'!$B$4:$J$50,6,FALSE)*(1-(PRINCIPAL!$K$59/100)),IF(L201=PRINCIPAL!$L$59,VLOOKUP($AM$165,'Banco de Dados'!$B$4:$J$50,6,FALSE)*(1-(PRINCIPAL!$M$59/100)),IF(L201=PRINCIPAL!$N$59,VLOOKUP($AM$165,'Banco de Dados'!$B$4:$J$50,6,FALSE)*(1-(PRINCIPAL!$O$59/100)),VLOOKUP($AM$165,'Banco de Dados'!$B$4:$J$50,6,FALSE)))))))))),"")</f>
        <v/>
      </c>
      <c r="AM201" s="29" t="str">
        <f>IFERROR(AL201*(IFERROR(VLOOKUP($AM$165,'Banco de Dados'!$B$4:$J$50,4,FALSE),"ERRO")),"")</f>
        <v/>
      </c>
      <c r="AN201" s="29" t="str">
        <f t="shared" si="109"/>
        <v/>
      </c>
      <c r="AO201" s="103" t="str">
        <f>IFERROR(AN201*(C201*(PRINCIPAL!$G$59/100))*0.47*(44/12),"")</f>
        <v/>
      </c>
      <c r="AP201" s="111" t="str">
        <f t="shared" si="110"/>
        <v/>
      </c>
      <c r="AQ201" s="30" t="str">
        <f>IFERROR(IF(AND(PRINCIPAL!$H$60&lt;&gt;"",OR(L201=PRINCIPAL!$I$60,L201=PRINCIPAL!$I$60+PRINCIPAL!$I$60,L201=PRINCIPAL!$I$60+PRINCIPAL!$I$60+PRINCIPAL!$I$60)),0,IF(AND(PRINCIPAL!$H$60&lt;&gt;"",L201=PRINCIPAL!$J$60),VLOOKUP($AR$165,'Banco de Dados'!$B$4:$J$50,8,FALSE)*PRINCIPAL!$H$60*(1-(PRINCIPAL!$K$60/100)),IF(AND(PRINCIPAL!$H$60&lt;&gt;"",L201=PRINCIPAL!$L$60),VLOOKUP($AR$165,'Banco de Dados'!$B$4:$J$50,8,FALSE)*PRINCIPAL!$H$60*(1-(PRINCIPAL!$M$60/100)),IF(AND(PRINCIPAL!$H$60&lt;&gt;"",L201=PRINCIPAL!$N$60),VLOOKUP($AR$165,'Banco de Dados'!$B$4:$J$50,8,FALSE)*PRINCIPAL!$H$60*(1-(PRINCIPAL!$O$60/100)),IF(PRINCIPAL!$H$60&lt;&gt;"",VLOOKUP($AR$165,'Banco de Dados'!$B$4:$J$50,8,FALSE)*PRINCIPAL!$H$60,IF(OR(L201=PRINCIPAL!$I$60,L201=PRINCIPAL!$I$60+PRINCIPAL!$I$60,L201=PRINCIPAL!$I$60+PRINCIPAL!$I$60+PRINCIPAL!$I$60),0,IF(L201=PRINCIPAL!$J$60,VLOOKUP($AR$165,'Banco de Dados'!$B$4:$J$50,6,FALSE)*(1-(PRINCIPAL!$K$60/100)),IF(L201=PRINCIPAL!$L$60,VLOOKUP($AR$165,'Banco de Dados'!$B$4:$J$50,6,FALSE)*(1-(PRINCIPAL!$M$60/100)),IF(L201=PRINCIPAL!$N$60,VLOOKUP($AR$165,'Banco de Dados'!$B$4:$J$50,6,FALSE)*(1-(PRINCIPAL!$O$60/100)),VLOOKUP($AR$165,'Banco de Dados'!$B$4:$J$50,6,FALSE)))))))))),"")</f>
        <v/>
      </c>
      <c r="AR201" s="29" t="str">
        <f>IFERROR(AQ201*(IFERROR(VLOOKUP($AR$165,'Banco de Dados'!$B$4:$J$50,4,FALSE),"ERRO")),"")</f>
        <v/>
      </c>
      <c r="AS201" s="29" t="str">
        <f t="shared" si="111"/>
        <v/>
      </c>
      <c r="AT201" s="103" t="str">
        <f>IFERROR(AS201*(C201*(PRINCIPAL!$G$60/100))*0.47*(44/12),"")</f>
        <v/>
      </c>
      <c r="AU201" s="111" t="str">
        <f t="shared" si="112"/>
        <v/>
      </c>
      <c r="AV201" s="30" t="str">
        <f>IFERROR(IF(AND(PRINCIPAL!$H$61&lt;&gt;"",OR(L201=PRINCIPAL!$I$61,L201=PRINCIPAL!$I$61+PRINCIPAL!$I$61,L201=PRINCIPAL!$I$61+PRINCIPAL!$I$61+PRINCIPAL!$I$61)),0,IF(AND(PRINCIPAL!$H$61&lt;&gt;"",L201=PRINCIPAL!$J$61),VLOOKUP($AW$165,'Banco de Dados'!$B$4:$J$50,8,FALSE)*PRINCIPAL!$H$61*(1-(PRINCIPAL!$K$61/100)),IF(AND(PRINCIPAL!$H$61&lt;&gt;"",L201=PRINCIPAL!$L$61),VLOOKUP($AW$165,'Banco de Dados'!$B$4:$J$50,8,FALSE)*PRINCIPAL!$H$61*(1-(PRINCIPAL!$M$61/100)),IF(AND(PRINCIPAL!$H$61&lt;&gt;"",L201=PRINCIPAL!$N$61),VLOOKUP($AW$165,'Banco de Dados'!$B$4:$J$50,8,FALSE)*PRINCIPAL!$H$61*(1-(PRINCIPAL!$O$61/100)),IF(PRINCIPAL!$H$61&lt;&gt;"",VLOOKUP($AW$165,'Banco de Dados'!$B$4:$J$50,8,FALSE)*PRINCIPAL!$H$61,IF(OR(L201=PRINCIPAL!$I$61,L201=PRINCIPAL!$I$61+PRINCIPAL!$I$61,L201=PRINCIPAL!$I$61+PRINCIPAL!$I$61+PRINCIPAL!$I$61),0,IF(L201=PRINCIPAL!$J$61,VLOOKUP($AW$165,'Banco de Dados'!$B$4:$J$50,6,FALSE)*(1-(PRINCIPAL!$K$61/100)),IF(L201=PRINCIPAL!$L$61,VLOOKUP($AW$165,'Banco de Dados'!$B$4:$J$50,6,FALSE)*(1-(PRINCIPAL!$M$61/100)),IF(L201=PRINCIPAL!$N$61,VLOOKUP($AW$165,'Banco de Dados'!$B$4:$J$50,6,FALSE)*(1-(PRINCIPAL!$O$61/100)),VLOOKUP($AW$165,'Banco de Dados'!$B$4:$J$50,6,FALSE)))))))))),"")</f>
        <v/>
      </c>
      <c r="AW201" s="29" t="str">
        <f>IFERROR(AV201*(IFERROR(VLOOKUP($AW$165,'Banco de Dados'!$B$4:$J$50,4,FALSE),"ERRO")),"")</f>
        <v/>
      </c>
      <c r="AX201" s="29" t="str">
        <f t="shared" si="113"/>
        <v/>
      </c>
      <c r="AY201" s="103" t="str">
        <f>IFERROR(AX201*(C201*(PRINCIPAL!$G$61/100))*0.47*(44/12),"")</f>
        <v/>
      </c>
      <c r="AZ201" s="111" t="str">
        <f t="shared" si="118"/>
        <v/>
      </c>
      <c r="BA201" s="30" t="str">
        <f>IFERROR(IF(AND(PRINCIPAL!$H$62&lt;&gt;"",OR(L201=PRINCIPAL!$I$62,L201=PRINCIPAL!$I$62+PRINCIPAL!$I$62,L201=PRINCIPAL!$I$62+PRINCIPAL!$I$62+PRINCIPAL!$I$62)),0,IF(AND(PRINCIPAL!$H$62&lt;&gt;"",L201=PRINCIPAL!$J$62),VLOOKUP($BB$165,'Banco de Dados'!$B$4:$J$50,8,FALSE)*PRINCIPAL!$H$62*(1-(PRINCIPAL!$K$62/100)),IF(AND(PRINCIPAL!$H$62&lt;&gt;"",L201=PRINCIPAL!$L$62),VLOOKUP($BB$165,'Banco de Dados'!$B$4:$J$50,8,FALSE)*PRINCIPAL!$H$62*(1-(PRINCIPAL!$M$62/100)),IF(AND(PRINCIPAL!$H$62&lt;&gt;"",L201=PRINCIPAL!$N$62),VLOOKUP($BB$165,'Banco de Dados'!$B$4:$J$50,8,FALSE)*PRINCIPAL!$H$62*(1-(PRINCIPAL!$O$62/100)),IF(PRINCIPAL!$H$62&lt;&gt;"",VLOOKUP($BB$165,'Banco de Dados'!$B$4:$J$50,8,FALSE)*PRINCIPAL!$H$62,IF(OR(L201=PRINCIPAL!$I$62,L201=PRINCIPAL!$I$62+PRINCIPAL!$I$62,L201=PRINCIPAL!$I$62+PRINCIPAL!$I$62+PRINCIPAL!$I$62),0,IF(L201=PRINCIPAL!$J$62,VLOOKUP($BB$165,'Banco de Dados'!$B$4:$J$50,6,FALSE)*(1-(PRINCIPAL!$K$62/100)),IF(L201=PRINCIPAL!$L$62,VLOOKUP($BB$165,'Banco de Dados'!$B$4:$J$50,6,FALSE)*(1-(PRINCIPAL!$M$62/100)),IF(L201=PRINCIPAL!$N$62,VLOOKUP($BB$165,'Banco de Dados'!$B$4:$J$50,6,FALSE)*(1-(PRINCIPAL!$O$62/100)),VLOOKUP($BB$165,'Banco de Dados'!$B$4:$J$50,6,FALSE)))))))))),"")</f>
        <v/>
      </c>
      <c r="BB201" s="29" t="str">
        <f>IFERROR(BA201*(IFERROR(VLOOKUP($BB$165,'Banco de Dados'!$B$4:$J$50,4,FALSE),"ERRO")),"")</f>
        <v/>
      </c>
      <c r="BC201" s="29" t="str">
        <f t="shared" si="119"/>
        <v/>
      </c>
      <c r="BD201" s="103" t="str">
        <f>IFERROR(BC201*(C201*(PRINCIPAL!$G$62/100))*0.47*(44/12),"")</f>
        <v/>
      </c>
      <c r="BE201" s="111" t="str">
        <f t="shared" si="98"/>
        <v/>
      </c>
      <c r="BF201" s="30" t="str">
        <f>IFERROR(IF(AND(PRINCIPAL!$H$63&lt;&gt;"",OR(L201=PRINCIPAL!$I$63,L201=PRINCIPAL!$I$63+PRINCIPAL!$I$63,L201=PRINCIPAL!$I$63+PRINCIPAL!$I$63+PRINCIPAL!$I$63)),0,IF(AND(PRINCIPAL!$H$63&lt;&gt;"",L201=PRINCIPAL!$J$63),VLOOKUP($BG$165,'Banco de Dados'!$B$4:$J$50,8,FALSE)*PRINCIPAL!$H$63*(1-(PRINCIPAL!$K$63/100)),IF(AND(PRINCIPAL!$H$63&lt;&gt;"",L201=PRINCIPAL!$L$63),VLOOKUP($BG$165,'Banco de Dados'!$B$4:$J$50,8,FALSE)*PRINCIPAL!$H$63*(1-(PRINCIPAL!$M$63/100)),IF(AND(PRINCIPAL!$H$63&lt;&gt;"",L201=PRINCIPAL!$N$63),VLOOKUP($BG$165,'Banco de Dados'!$B$4:$J$50,8,FALSE)*PRINCIPAL!$H$63*(1-(PRINCIPAL!$O$63/100)),IF(PRINCIPAL!$H$63&lt;&gt;"",VLOOKUP($BG$165,'Banco de Dados'!$B$4:$J$50,8,FALSE)*PRINCIPAL!$H$63,IF(OR(L201=PRINCIPAL!$I$63,L201=PRINCIPAL!$I$63+PRINCIPAL!$I$63,L201=PRINCIPAL!$I$63+PRINCIPAL!$I$63+PRINCIPAL!$I$63),0,IF(L201=PRINCIPAL!$J$63,VLOOKUP($BG$165,'Banco de Dados'!$B$4:$J$50,6,FALSE)*(1-(PRINCIPAL!$K$63/100)),IF(L201=PRINCIPAL!$L$63,VLOOKUP($BG$165,'Banco de Dados'!$B$4:$J$50,6,FALSE)*(1-(PRINCIPAL!$M$63/100)),IF(L201=PRINCIPAL!$N$63,VLOOKUP($BG$165,'Banco de Dados'!$B$4:$J$50,6,FALSE)*(1-(PRINCIPAL!$O$63/100)),VLOOKUP($BG$165,'Banco de Dados'!$B$4:$J$50,6,FALSE)))))))))),"")</f>
        <v/>
      </c>
      <c r="BG201" s="29" t="str">
        <f>IFERROR(BF201*(IFERROR(VLOOKUP($BG$165,'Banco de Dados'!$B$4:$J$50,4,FALSE),"ERRO")),"")</f>
        <v/>
      </c>
      <c r="BH201" s="29" t="str">
        <f t="shared" si="114"/>
        <v/>
      </c>
      <c r="BI201" s="103" t="str">
        <f>IFERROR(BH201*(C201*(PRINCIPAL!$G$63/100))*0.47*(44/12),"")</f>
        <v/>
      </c>
      <c r="BJ201" s="102" t="str">
        <f t="shared" si="99"/>
        <v/>
      </c>
    </row>
    <row r="202" spans="2:62" ht="12.75" customHeight="1" thickBot="1" x14ac:dyDescent="0.35">
      <c r="B202" s="327">
        <f t="shared" si="100"/>
        <v>2055</v>
      </c>
      <c r="C202" s="348"/>
      <c r="D202" s="1"/>
      <c r="E202" s="119">
        <v>35</v>
      </c>
      <c r="F202" s="93" t="str">
        <f>IFERROR(VLOOKUP($G$165,'Banco de Dados'!$B$4:$J$50,6,FALSE),"")</f>
        <v/>
      </c>
      <c r="G202" s="94" t="str">
        <f>IFERROR(F202*(IFERROR(VLOOKUP($G$165,'Banco de Dados'!$B$4:$J$50,4,FALSE),"ERRO")),"")</f>
        <v/>
      </c>
      <c r="H202" s="94" t="str">
        <f t="shared" si="101"/>
        <v/>
      </c>
      <c r="I202" s="104" t="str">
        <f t="shared" si="102"/>
        <v/>
      </c>
      <c r="J202" s="140" t="str">
        <f t="shared" si="103"/>
        <v/>
      </c>
      <c r="K202" s="1"/>
      <c r="L202" s="92">
        <v>35</v>
      </c>
      <c r="M202" s="93" t="str">
        <f>IFERROR(IF(AND(PRINCIPAL!$H$54&lt;&gt;"",OR(L202=PRINCIPAL!$I$54,L202=PRINCIPAL!$I$54+PRINCIPAL!$I$54,L202=PRINCIPAL!$I$54+PRINCIPAL!$I$54+PRINCIPAL!$I$54)),0,IF(AND(PRINCIPAL!$H$54&lt;&gt;"",L202=PRINCIPAL!$J$54),VLOOKUP($N$165,'Banco de Dados'!$B$4:$J$50,8,FALSE)*PRINCIPAL!$H$54*(1-(PRINCIPAL!$K$54/100)),IF(AND(PRINCIPAL!$H$54&lt;&gt;"",L202=PRINCIPAL!$L$54),VLOOKUP($N$165,'Banco de Dados'!$B$4:$J$50,8,FALSE)*PRINCIPAL!$H$54*(1-(PRINCIPAL!$M$54/100)),IF(AND(PRINCIPAL!$H$54&lt;&gt;"",L202=PRINCIPAL!$N$54),VLOOKUP($N$165,'Banco de Dados'!$B$4:$J$50,8,FALSE)*PRINCIPAL!$H$54*(1-(PRINCIPAL!$O$54/100)),IF(PRINCIPAL!$H$54&lt;&gt;"",VLOOKUP($N$165,'Banco de Dados'!$B$4:$J$50,8,FALSE)*PRINCIPAL!$H$54,IF(OR(L202=PRINCIPAL!$I$54,L202=PRINCIPAL!$I$54+PRINCIPAL!$I$54,L202=PRINCIPAL!$I$54+PRINCIPAL!$I$54+PRINCIPAL!$I$54),0,IF(L202=PRINCIPAL!$J$54,VLOOKUP($N$165,'Banco de Dados'!$B$4:$J$50,6,FALSE)*(1-(PRINCIPAL!$K$54/100)),IF(L202=PRINCIPAL!$L$54,VLOOKUP($N$165,'Banco de Dados'!$B$4:$J$50,6,FALSE)*(1-(PRINCIPAL!$M$54/100)),IF(L202=PRINCIPAL!$N$54,VLOOKUP($N$165,'Banco de Dados'!$B$4:$J$50,6,FALSE)*(1-(PRINCIPAL!$O$54/100)),VLOOKUP($N$165,'Banco de Dados'!$B$4:$J$50,6,FALSE)))))))))),"")</f>
        <v/>
      </c>
      <c r="N202" s="94" t="str">
        <f>IFERROR(M202*(IFERROR(VLOOKUP($N$165,'Banco de Dados'!$B$4:$J$50,4,FALSE),"ERRO")),"")</f>
        <v/>
      </c>
      <c r="O202" s="94" t="str">
        <f t="shared" si="104"/>
        <v/>
      </c>
      <c r="P202" s="104" t="str">
        <f>IFERROR(O202*(C202*(PRINCIPAL!$G$54/100))*0.47*(44/12),"")</f>
        <v/>
      </c>
      <c r="Q202" s="108" t="str">
        <f t="shared" si="120"/>
        <v/>
      </c>
      <c r="R202" s="95" t="str">
        <f>IFERROR(IF(AND(PRINCIPAL!$H$55&lt;&gt;"",OR(L202=PRINCIPAL!$I$55,L202=PRINCIPAL!$I$55+PRINCIPAL!$I$55,L202=PRINCIPAL!$I$55+PRINCIPAL!$I$55+PRINCIPAL!$I$55)),0,IF(AND(PRINCIPAL!$H$55&lt;&gt;"",L202=PRINCIPAL!$J$55),VLOOKUP($S$165,'Banco de Dados'!$B$4:$J$50,8,FALSE)*PRINCIPAL!$H$55*(1-(PRINCIPAL!$K$55/100)),IF(AND(PRINCIPAL!$H$55&lt;&gt;"",L202=PRINCIPAL!$L$55),VLOOKUP($S$165,'Banco de Dados'!$B$4:$J$50,8,FALSE)*PRINCIPAL!$H$55*(1-(PRINCIPAL!$M$55/100)),IF(AND(PRINCIPAL!$H$55&lt;&gt;"",L202=PRINCIPAL!$N$55),VLOOKUP($S$165,'Banco de Dados'!$B$4:$J$50,8,FALSE)*PRINCIPAL!$H$55*(1-(PRINCIPAL!$O$55/100)),IF(PRINCIPAL!$H$55&lt;&gt;"",VLOOKUP($S$165,'Banco de Dados'!$B$4:$J$50,8,FALSE)*PRINCIPAL!$H$55,IF(OR(L202=PRINCIPAL!$I$55,L202=PRINCIPAL!$I$55+PRINCIPAL!$I$55,L202=PRINCIPAL!$I$55+PRINCIPAL!$I$55+PRINCIPAL!$I$55),0,IF(L202=PRINCIPAL!$J$55,VLOOKUP($S$165,'Banco de Dados'!$B$4:$J$50,6,FALSE)*(1-(PRINCIPAL!$K$55/100)),IF(L202=PRINCIPAL!$L$55,VLOOKUP($S$165,'Banco de Dados'!$B$4:$J$50,6,FALSE)*(1-(PRINCIPAL!$M$55/100)),IF(L202=PRINCIPAL!$N$55,VLOOKUP($S$165,'Banco de Dados'!$B$4:$J$50,6,FALSE)*(1-(PRINCIPAL!$O$55/100)),VLOOKUP($S$165,'Banco de Dados'!$B$4:$J$50,6,FALSE)))))))))),"")</f>
        <v/>
      </c>
      <c r="S202" s="87" t="str">
        <f>IFERROR(R202*(IFERROR(VLOOKUP($S$165,'Banco de Dados'!$B$4:$J$50,4,FALSE),"ERRO")),"")</f>
        <v/>
      </c>
      <c r="T202" s="87" t="str">
        <f t="shared" si="105"/>
        <v/>
      </c>
      <c r="U202" s="104" t="str">
        <f>IFERROR(T202*(C202*(PRINCIPAL!$G$55/100))*0.47*(44/12),"")</f>
        <v/>
      </c>
      <c r="V202" s="109" t="str">
        <f t="shared" si="121"/>
        <v/>
      </c>
      <c r="W202" s="86" t="str">
        <f>IFERROR(IF(AND(PRINCIPAL!$H$56&lt;&gt;"",OR(L202=PRINCIPAL!$I$56,L202=PRINCIPAL!$I$56+PRINCIPAL!$I$56,L202=PRINCIPAL!$I$56+PRINCIPAL!$I$56+PRINCIPAL!$I$56)),0,IF(AND(PRINCIPAL!$H$56&lt;&gt;"",L202=PRINCIPAL!$J$56),VLOOKUP($X$165,'Banco de Dados'!$B$4:$J$50,8,FALSE)*PRINCIPAL!$H$56*(1-(PRINCIPAL!$K$56/100)),IF(AND(PRINCIPAL!$H$56&lt;&gt;"",L202=PRINCIPAL!$L$56),VLOOKUP($X$165,'Banco de Dados'!$B$4:$J$50,8,FALSE)*PRINCIPAL!$H$56*(1-(PRINCIPAL!$M$56/100)),IF(AND(PRINCIPAL!$H$56&lt;&gt;"",L202=PRINCIPAL!$N$56),VLOOKUP($X$165,'Banco de Dados'!$B$4:$J$50,8,FALSE)*PRINCIPAL!$H$56*(1-(PRINCIPAL!$O$56/100)),IF(PRINCIPAL!$H$56&lt;&gt;"",VLOOKUP($X$165,'Banco de Dados'!$B$4:$J$50,8,FALSE)*PRINCIPAL!$H$56,IF(OR(L202=PRINCIPAL!$I$56,L202=PRINCIPAL!$I$56+PRINCIPAL!$I$56,L202=PRINCIPAL!$I$56+PRINCIPAL!$I$56+PRINCIPAL!$I$56),0,IF(L202=PRINCIPAL!$J$56,VLOOKUP($X$165,'Banco de Dados'!$B$4:$J$50,6,FALSE)*(1-(PRINCIPAL!$K$56/100)),IF(L202=PRINCIPAL!$L$56,VLOOKUP($X$165,'Banco de Dados'!$B$4:$J$50,6,FALSE)*(1-(PRINCIPAL!$M$56/100)),IF(L202=PRINCIPAL!$N$56,VLOOKUP($X$165,'Banco de Dados'!$B$4:$J$50,6,FALSE)*(1-(PRINCIPAL!$O$56/100)),VLOOKUP($X$165,'Banco de Dados'!$B$4:$J$50,6,FALSE)))))))))),"")</f>
        <v/>
      </c>
      <c r="X202" s="87" t="str">
        <f>IFERROR(W202*(IFERROR(VLOOKUP($X$165,'Banco de Dados'!$B$4:$J$50,4,FALSE),"ERRO")),"")</f>
        <v/>
      </c>
      <c r="Y202" s="87" t="str">
        <f t="shared" si="115"/>
        <v/>
      </c>
      <c r="Z202" s="104" t="str">
        <f>IFERROR(Y202*(C202*(PRINCIPAL!$G$56/100))*0.47*(44/12),"")</f>
        <v/>
      </c>
      <c r="AA202" s="109" t="str">
        <f t="shared" si="116"/>
        <v/>
      </c>
      <c r="AB202" s="86" t="str">
        <f>IFERROR(IF(AND(PRINCIPAL!$H$57&lt;&gt;"",OR(L202=PRINCIPAL!$I$57,L202=PRINCIPAL!$I$57+PRINCIPAL!$I$57,L202=PRINCIPAL!$I$57+PRINCIPAL!$I$57+PRINCIPAL!$I$57)),0,IF(AND(PRINCIPAL!$H$57&lt;&gt;"",L202=PRINCIPAL!$J$57),VLOOKUP($AC$165,'Banco de Dados'!$B$4:$J$50,8,FALSE)*PRINCIPAL!$H$57*(1-(PRINCIPAL!$K$57/100)),IF(AND(PRINCIPAL!$H$57&lt;&gt;"",L202=PRINCIPAL!$L$57),VLOOKUP($AC$165,'Banco de Dados'!$B$4:$J$50,8,FALSE)*PRINCIPAL!$H$57*(1-(PRINCIPAL!$M$57/100)),IF(AND(PRINCIPAL!$H$57&lt;&gt;"",L202=PRINCIPAL!$N$57),VLOOKUP($AC$165,'Banco de Dados'!$B$4:$J$50,8,FALSE)*PRINCIPAL!$H$57*(1-(PRINCIPAL!$O$57/100)),IF(PRINCIPAL!$H$57&lt;&gt;"",VLOOKUP($AC$165,'Banco de Dados'!$B$4:$J$50,8,FALSE)*PRINCIPAL!$H$57,IF(OR(L202=PRINCIPAL!$I$57,L202=PRINCIPAL!$I$57+PRINCIPAL!$I$57,L202=PRINCIPAL!$I$57+PRINCIPAL!$I$57+PRINCIPAL!$I$57),0,IF(L202=PRINCIPAL!$J$57,VLOOKUP($AC$165,'Banco de Dados'!$B$4:$J$50,6,FALSE)*(1-(PRINCIPAL!$K$57/100)),IF(L202=PRINCIPAL!$L$57,VLOOKUP($AC$165,'Banco de Dados'!$B$4:$J$50,6,FALSE)*(1-(PRINCIPAL!$M$57/100)),IF(L202=PRINCIPAL!$N$57,VLOOKUP($AC$165,'Banco de Dados'!$B$4:$J$50,6,FALSE)*(1-(PRINCIPAL!$O$57/100)),VLOOKUP($AC$165,'Banco de Dados'!$B$4:$J$50,6,FALSE)))))))))),"")</f>
        <v/>
      </c>
      <c r="AC202" s="87" t="str">
        <f>IFERROR(AB202*(IFERROR(VLOOKUP($AC$165,'Banco de Dados'!$B$4:$J$50,4,FALSE),"ERRO")),"")</f>
        <v/>
      </c>
      <c r="AD202" s="87" t="str">
        <f t="shared" si="106"/>
        <v/>
      </c>
      <c r="AE202" s="104" t="str">
        <f>IFERROR(AD202*(C202*(PRINCIPAL!$G$57/100))*0.47*(44/12),"")</f>
        <v/>
      </c>
      <c r="AF202" s="109" t="str">
        <f t="shared" si="107"/>
        <v/>
      </c>
      <c r="AG202" s="86" t="str">
        <f>IFERROR(IF(AND(PRINCIPAL!$H$58&lt;&gt;"",OR(L202=PRINCIPAL!$I$58,L202=PRINCIPAL!$I$58+PRINCIPAL!$I$58,L202=PRINCIPAL!$I$58+PRINCIPAL!$I$58+PRINCIPAL!$I$58)),0,IF(AND(PRINCIPAL!$H$58&lt;&gt;"",L202=PRINCIPAL!$J$58),VLOOKUP($AH$165,'Banco de Dados'!$B$4:$J$50,8,FALSE)*PRINCIPAL!$H$58*(1-(PRINCIPAL!$K$58/100)),IF(AND(PRINCIPAL!$H$58&lt;&gt;"",L202=PRINCIPAL!$L$58),VLOOKUP($AH$165,'Banco de Dados'!$B$4:$J$50,8,FALSE)*PRINCIPAL!$H$58*(1-(PRINCIPAL!$M$58/100)),IF(AND(PRINCIPAL!$H$58&lt;&gt;"",L202=PRINCIPAL!$N$58),VLOOKUP($AH$165,'Banco de Dados'!$B$4:$J$50,8,FALSE)*PRINCIPAL!$H$58*(1-(PRINCIPAL!$O$58/100)),IF(PRINCIPAL!$H$58&lt;&gt;"",VLOOKUP($AH$165,'Banco de Dados'!$B$4:$J$50,8,FALSE)*PRINCIPAL!$H$58,IF(OR(L202=PRINCIPAL!$I$58,L202=PRINCIPAL!$I$58+PRINCIPAL!$I$58,L202=PRINCIPAL!$I$58+PRINCIPAL!$I$58+PRINCIPAL!$I$58),0,IF(L202=PRINCIPAL!$J$58,VLOOKUP($AH$165,'Banco de Dados'!$B$4:$J$50,6,FALSE)*(1-(PRINCIPAL!$K$58/100)),IF(L202=PRINCIPAL!$L$58,VLOOKUP($AH$165,'Banco de Dados'!$B$4:$J$50,6,FALSE)*(1-(PRINCIPAL!$M$58/100)),IF(L202=PRINCIPAL!$N$58,VLOOKUP($AH$165,'Banco de Dados'!$B$4:$J$50,6,FALSE)*(1-(PRINCIPAL!$O$58/100)),VLOOKUP($AH$165,'Banco de Dados'!$B$4:$J$50,6,FALSE)))))))))),"")</f>
        <v/>
      </c>
      <c r="AH202" s="87" t="str">
        <f>IFERROR(AG202*(IFERROR(VLOOKUP($AH$165,'Banco de Dados'!$B$4:$J$50,4,FALSE),"ERRO")),"")</f>
        <v/>
      </c>
      <c r="AI202" s="87" t="str">
        <f t="shared" si="108"/>
        <v/>
      </c>
      <c r="AJ202" s="104" t="str">
        <f>IFERROR(AI202*(C202*(PRINCIPAL!$G$58/100))*0.47*(44/12),"")</f>
        <v/>
      </c>
      <c r="AK202" s="109" t="str">
        <f t="shared" si="117"/>
        <v/>
      </c>
      <c r="AL202" s="86" t="str">
        <f>IFERROR(IF(AND(PRINCIPAL!$H$59&lt;&gt;"",OR(L202=PRINCIPAL!$I$59,L202=PRINCIPAL!$I$59+PRINCIPAL!$I$59,L202=PRINCIPAL!$I$59+PRINCIPAL!$I$59+PRINCIPAL!$I$59)),0,IF(AND(PRINCIPAL!$H$59&lt;&gt;"",L202=PRINCIPAL!$J$59),VLOOKUP($AM$165,'Banco de Dados'!$B$4:$J$50,8,FALSE)*PRINCIPAL!$H$59*(1-(PRINCIPAL!$K$59/100)),IF(AND(PRINCIPAL!$H$59&lt;&gt;"",L202=PRINCIPAL!$L$59),VLOOKUP($AM$165,'Banco de Dados'!$B$4:$J$50,8,FALSE)*PRINCIPAL!$H$59*(1-(PRINCIPAL!$M$59/100)),IF(AND(PRINCIPAL!$H$59&lt;&gt;"",L202=PRINCIPAL!$N$59),VLOOKUP($AM$165,'Banco de Dados'!$B$4:$J$50,8,FALSE)*PRINCIPAL!$H$59*(1-(PRINCIPAL!$O$59/100)),IF(PRINCIPAL!$H$59&lt;&gt;"",VLOOKUP($AM$165,'Banco de Dados'!$B$4:$J$50,8,FALSE)*PRINCIPAL!$H$59,IF(OR(L202=PRINCIPAL!$I$59,L202=PRINCIPAL!$I$59+PRINCIPAL!$I$59,L202=PRINCIPAL!$I$59+PRINCIPAL!$I$59+PRINCIPAL!$I$59),0,IF(L202=PRINCIPAL!$J$59,VLOOKUP($AM$165,'Banco de Dados'!$B$4:$J$50,6,FALSE)*(1-(PRINCIPAL!$K$59/100)),IF(L202=PRINCIPAL!$L$59,VLOOKUP($AM$165,'Banco de Dados'!$B$4:$J$50,6,FALSE)*(1-(PRINCIPAL!$M$59/100)),IF(L202=PRINCIPAL!$N$59,VLOOKUP($AM$165,'Banco de Dados'!$B$4:$J$50,6,FALSE)*(1-(PRINCIPAL!$O$59/100)),VLOOKUP($AM$165,'Banco de Dados'!$B$4:$J$50,6,FALSE)))))))))),"")</f>
        <v/>
      </c>
      <c r="AM202" s="87" t="str">
        <f>IFERROR(AL202*(IFERROR(VLOOKUP($AM$165,'Banco de Dados'!$B$4:$J$50,4,FALSE),"ERRO")),"")</f>
        <v/>
      </c>
      <c r="AN202" s="87" t="str">
        <f t="shared" si="109"/>
        <v/>
      </c>
      <c r="AO202" s="104" t="str">
        <f>IFERROR(AN202*(C202*(PRINCIPAL!$G$59/100))*0.47*(44/12),"")</f>
        <v/>
      </c>
      <c r="AP202" s="109" t="str">
        <f t="shared" si="110"/>
        <v/>
      </c>
      <c r="AQ202" s="86" t="str">
        <f>IFERROR(IF(AND(PRINCIPAL!$H$60&lt;&gt;"",OR(L202=PRINCIPAL!$I$60,L202=PRINCIPAL!$I$60+PRINCIPAL!$I$60,L202=PRINCIPAL!$I$60+PRINCIPAL!$I$60+PRINCIPAL!$I$60)),0,IF(AND(PRINCIPAL!$H$60&lt;&gt;"",L202=PRINCIPAL!$J$60),VLOOKUP($AR$165,'Banco de Dados'!$B$4:$J$50,8,FALSE)*PRINCIPAL!$H$60*(1-(PRINCIPAL!$K$60/100)),IF(AND(PRINCIPAL!$H$60&lt;&gt;"",L202=PRINCIPAL!$L$60),VLOOKUP($AR$165,'Banco de Dados'!$B$4:$J$50,8,FALSE)*PRINCIPAL!$H$60*(1-(PRINCIPAL!$M$60/100)),IF(AND(PRINCIPAL!$H$60&lt;&gt;"",L202=PRINCIPAL!$N$60),VLOOKUP($AR$165,'Banco de Dados'!$B$4:$J$50,8,FALSE)*PRINCIPAL!$H$60*(1-(PRINCIPAL!$O$60/100)),IF(PRINCIPAL!$H$60&lt;&gt;"",VLOOKUP($AR$165,'Banco de Dados'!$B$4:$J$50,8,FALSE)*PRINCIPAL!$H$60,IF(OR(L202=PRINCIPAL!$I$60,L202=PRINCIPAL!$I$60+PRINCIPAL!$I$60,L202=PRINCIPAL!$I$60+PRINCIPAL!$I$60+PRINCIPAL!$I$60),0,IF(L202=PRINCIPAL!$J$60,VLOOKUP($AR$165,'Banco de Dados'!$B$4:$J$50,6,FALSE)*(1-(PRINCIPAL!$K$60/100)),IF(L202=PRINCIPAL!$L$60,VLOOKUP($AR$165,'Banco de Dados'!$B$4:$J$50,6,FALSE)*(1-(PRINCIPAL!$M$60/100)),IF(L202=PRINCIPAL!$N$60,VLOOKUP($AR$165,'Banco de Dados'!$B$4:$J$50,6,FALSE)*(1-(PRINCIPAL!$O$60/100)),VLOOKUP($AR$165,'Banco de Dados'!$B$4:$J$50,6,FALSE)))))))))),"")</f>
        <v/>
      </c>
      <c r="AR202" s="87" t="str">
        <f>IFERROR(AQ202*(IFERROR(VLOOKUP($AR$165,'Banco de Dados'!$B$4:$J$50,4,FALSE),"ERRO")),"")</f>
        <v/>
      </c>
      <c r="AS202" s="87" t="str">
        <f t="shared" si="111"/>
        <v/>
      </c>
      <c r="AT202" s="104" t="str">
        <f>IFERROR(AS202*(C202*(PRINCIPAL!$G$60/100))*0.47*(44/12),"")</f>
        <v/>
      </c>
      <c r="AU202" s="109" t="str">
        <f t="shared" si="112"/>
        <v/>
      </c>
      <c r="AV202" s="86" t="str">
        <f>IFERROR(IF(AND(PRINCIPAL!$H$61&lt;&gt;"",OR(L202=PRINCIPAL!$I$61,L202=PRINCIPAL!$I$61+PRINCIPAL!$I$61,L202=PRINCIPAL!$I$61+PRINCIPAL!$I$61+PRINCIPAL!$I$61)),0,IF(AND(PRINCIPAL!$H$61&lt;&gt;"",L202=PRINCIPAL!$J$61),VLOOKUP($AW$165,'Banco de Dados'!$B$4:$J$50,8,FALSE)*PRINCIPAL!$H$61*(1-(PRINCIPAL!$K$61/100)),IF(AND(PRINCIPAL!$H$61&lt;&gt;"",L202=PRINCIPAL!$L$61),VLOOKUP($AW$165,'Banco de Dados'!$B$4:$J$50,8,FALSE)*PRINCIPAL!$H$61*(1-(PRINCIPAL!$M$61/100)),IF(AND(PRINCIPAL!$H$61&lt;&gt;"",L202=PRINCIPAL!$N$61),VLOOKUP($AW$165,'Banco de Dados'!$B$4:$J$50,8,FALSE)*PRINCIPAL!$H$61*(1-(PRINCIPAL!$O$61/100)),IF(PRINCIPAL!$H$61&lt;&gt;"",VLOOKUP($AW$165,'Banco de Dados'!$B$4:$J$50,8,FALSE)*PRINCIPAL!$H$61,IF(OR(L202=PRINCIPAL!$I$61,L202=PRINCIPAL!$I$61+PRINCIPAL!$I$61,L202=PRINCIPAL!$I$61+PRINCIPAL!$I$61+PRINCIPAL!$I$61),0,IF(L202=PRINCIPAL!$J$61,VLOOKUP($AW$165,'Banco de Dados'!$B$4:$J$50,6,FALSE)*(1-(PRINCIPAL!$K$61/100)),IF(L202=PRINCIPAL!$L$61,VLOOKUP($AW$165,'Banco de Dados'!$B$4:$J$50,6,FALSE)*(1-(PRINCIPAL!$M$61/100)),IF(L202=PRINCIPAL!$N$61,VLOOKUP($AW$165,'Banco de Dados'!$B$4:$J$50,6,FALSE)*(1-(PRINCIPAL!$O$61/100)),VLOOKUP($AW$165,'Banco de Dados'!$B$4:$J$50,6,FALSE)))))))))),"")</f>
        <v/>
      </c>
      <c r="AW202" s="87" t="str">
        <f>IFERROR(AV202*(IFERROR(VLOOKUP($AW$165,'Banco de Dados'!$B$4:$J$50,4,FALSE),"ERRO")),"")</f>
        <v/>
      </c>
      <c r="AX202" s="87" t="str">
        <f t="shared" si="113"/>
        <v/>
      </c>
      <c r="AY202" s="104" t="str">
        <f>IFERROR(AX202*(C202*(PRINCIPAL!$G$61/100))*0.47*(44/12),"")</f>
        <v/>
      </c>
      <c r="AZ202" s="109" t="str">
        <f t="shared" si="118"/>
        <v/>
      </c>
      <c r="BA202" s="86" t="str">
        <f>IFERROR(IF(AND(PRINCIPAL!$H$62&lt;&gt;"",OR(L202=PRINCIPAL!$I$62,L202=PRINCIPAL!$I$62+PRINCIPAL!$I$62,L202=PRINCIPAL!$I$62+PRINCIPAL!$I$62+PRINCIPAL!$I$62)),0,IF(AND(PRINCIPAL!$H$62&lt;&gt;"",L202=PRINCIPAL!$J$62),VLOOKUP($BB$165,'Banco de Dados'!$B$4:$J$50,8,FALSE)*PRINCIPAL!$H$62*(1-(PRINCIPAL!$K$62/100)),IF(AND(PRINCIPAL!$H$62&lt;&gt;"",L202=PRINCIPAL!$L$62),VLOOKUP($BB$165,'Banco de Dados'!$B$4:$J$50,8,FALSE)*PRINCIPAL!$H$62*(1-(PRINCIPAL!$M$62/100)),IF(AND(PRINCIPAL!$H$62&lt;&gt;"",L202=PRINCIPAL!$N$62),VLOOKUP($BB$165,'Banco de Dados'!$B$4:$J$50,8,FALSE)*PRINCIPAL!$H$62*(1-(PRINCIPAL!$O$62/100)),IF(PRINCIPAL!$H$62&lt;&gt;"",VLOOKUP($BB$165,'Banco de Dados'!$B$4:$J$50,8,FALSE)*PRINCIPAL!$H$62,IF(OR(L202=PRINCIPAL!$I$62,L202=PRINCIPAL!$I$62+PRINCIPAL!$I$62,L202=PRINCIPAL!$I$62+PRINCIPAL!$I$62+PRINCIPAL!$I$62),0,IF(L202=PRINCIPAL!$J$62,VLOOKUP($BB$165,'Banco de Dados'!$B$4:$J$50,6,FALSE)*(1-(PRINCIPAL!$K$62/100)),IF(L202=PRINCIPAL!$L$62,VLOOKUP($BB$165,'Banco de Dados'!$B$4:$J$50,6,FALSE)*(1-(PRINCIPAL!$M$62/100)),IF(L202=PRINCIPAL!$N$62,VLOOKUP($BB$165,'Banco de Dados'!$B$4:$J$50,6,FALSE)*(1-(PRINCIPAL!$O$62/100)),VLOOKUP($BB$165,'Banco de Dados'!$B$4:$J$50,6,FALSE)))))))))),"")</f>
        <v/>
      </c>
      <c r="BB202" s="87" t="str">
        <f>IFERROR(BA202*(IFERROR(VLOOKUP($BB$165,'Banco de Dados'!$B$4:$J$50,4,FALSE),"ERRO")),"")</f>
        <v/>
      </c>
      <c r="BC202" s="87" t="str">
        <f t="shared" si="119"/>
        <v/>
      </c>
      <c r="BD202" s="104" t="str">
        <f>IFERROR(BC202*(C202*(PRINCIPAL!$G$62/100))*0.47*(44/12),"")</f>
        <v/>
      </c>
      <c r="BE202" s="109" t="str">
        <f t="shared" si="98"/>
        <v/>
      </c>
      <c r="BF202" s="86" t="str">
        <f>IFERROR(IF(AND(PRINCIPAL!$H$63&lt;&gt;"",OR(L202=PRINCIPAL!$I$63,L202=PRINCIPAL!$I$63+PRINCIPAL!$I$63,L202=PRINCIPAL!$I$63+PRINCIPAL!$I$63+PRINCIPAL!$I$63)),0,IF(AND(PRINCIPAL!$H$63&lt;&gt;"",L202=PRINCIPAL!$J$63),VLOOKUP($BG$165,'Banco de Dados'!$B$4:$J$50,8,FALSE)*PRINCIPAL!$H$63*(1-(PRINCIPAL!$K$63/100)),IF(AND(PRINCIPAL!$H$63&lt;&gt;"",L202=PRINCIPAL!$L$63),VLOOKUP($BG$165,'Banco de Dados'!$B$4:$J$50,8,FALSE)*PRINCIPAL!$H$63*(1-(PRINCIPAL!$M$63/100)),IF(AND(PRINCIPAL!$H$63&lt;&gt;"",L202=PRINCIPAL!$N$63),VLOOKUP($BG$165,'Banco de Dados'!$B$4:$J$50,8,FALSE)*PRINCIPAL!$H$63*(1-(PRINCIPAL!$O$63/100)),IF(PRINCIPAL!$H$63&lt;&gt;"",VLOOKUP($BG$165,'Banco de Dados'!$B$4:$J$50,8,FALSE)*PRINCIPAL!$H$63,IF(OR(L202=PRINCIPAL!$I$63,L202=PRINCIPAL!$I$63+PRINCIPAL!$I$63,L202=PRINCIPAL!$I$63+PRINCIPAL!$I$63+PRINCIPAL!$I$63),0,IF(L202=PRINCIPAL!$J$63,VLOOKUP($BG$165,'Banco de Dados'!$B$4:$J$50,6,FALSE)*(1-(PRINCIPAL!$K$63/100)),IF(L202=PRINCIPAL!$L$63,VLOOKUP($BG$165,'Banco de Dados'!$B$4:$J$50,6,FALSE)*(1-(PRINCIPAL!$M$63/100)),IF(L202=PRINCIPAL!$N$63,VLOOKUP($BG$165,'Banco de Dados'!$B$4:$J$50,6,FALSE)*(1-(PRINCIPAL!$O$63/100)),VLOOKUP($BG$165,'Banco de Dados'!$B$4:$J$50,6,FALSE)))))))))),"")</f>
        <v/>
      </c>
      <c r="BG202" s="87" t="str">
        <f>IFERROR(BF202*(IFERROR(VLOOKUP($BG$165,'Banco de Dados'!$B$4:$J$50,4,FALSE),"ERRO")),"")</f>
        <v/>
      </c>
      <c r="BH202" s="87" t="str">
        <f t="shared" si="114"/>
        <v/>
      </c>
      <c r="BI202" s="104" t="str">
        <f>IFERROR(BH202*(C202*(PRINCIPAL!$G$63/100))*0.47*(44/12),"")</f>
        <v/>
      </c>
      <c r="BJ202" s="105" t="str">
        <f t="shared" si="99"/>
        <v/>
      </c>
    </row>
    <row r="203" spans="2:62" ht="15" thickBot="1" x14ac:dyDescent="0.35"/>
    <row r="204" spans="2:62" ht="15" thickBot="1" x14ac:dyDescent="0.35">
      <c r="B204" s="301" t="s">
        <v>15</v>
      </c>
      <c r="C204" s="41" t="str">
        <f>IF(PRINCIPAL!B64&lt;&gt;"",PRINCIPAL!B64,"")</f>
        <v/>
      </c>
      <c r="E204" s="113" t="s">
        <v>2</v>
      </c>
      <c r="F204" s="47" t="s">
        <v>5</v>
      </c>
      <c r="G204" s="408" t="str">
        <f>IF(PRINCIPAL!D64&lt;&gt;"",PRINCIPAL!D64,"")</f>
        <v/>
      </c>
      <c r="H204" s="408"/>
      <c r="I204" s="408"/>
      <c r="J204" s="409"/>
      <c r="L204" s="88" t="s">
        <v>4</v>
      </c>
      <c r="M204" s="6" t="s">
        <v>5</v>
      </c>
      <c r="N204" s="410" t="str">
        <f>IF(PRINCIPAL!F64&lt;&gt;"",PRINCIPAL!F64,"")</f>
        <v/>
      </c>
      <c r="O204" s="410"/>
      <c r="P204" s="410"/>
      <c r="Q204" s="411"/>
      <c r="R204" s="6" t="s">
        <v>5</v>
      </c>
      <c r="S204" s="405" t="str">
        <f>IF(PRINCIPAL!F65&lt;&gt;"",PRINCIPAL!F65,"")</f>
        <v/>
      </c>
      <c r="T204" s="405"/>
      <c r="U204" s="405"/>
      <c r="V204" s="407"/>
      <c r="W204" s="6" t="s">
        <v>5</v>
      </c>
      <c r="X204" s="405" t="str">
        <f>IF(PRINCIPAL!F65&lt;&gt;"",PRINCIPAL!F65,"")</f>
        <v/>
      </c>
      <c r="Y204" s="405"/>
      <c r="Z204" s="405"/>
      <c r="AA204" s="407"/>
      <c r="AB204" s="6" t="s">
        <v>5</v>
      </c>
      <c r="AC204" s="405" t="str">
        <f>IF(PRINCIPAL!F66&lt;&gt;"",PRINCIPAL!F66,"")</f>
        <v/>
      </c>
      <c r="AD204" s="405"/>
      <c r="AE204" s="405"/>
      <c r="AF204" s="407"/>
      <c r="AG204" s="6" t="s">
        <v>5</v>
      </c>
      <c r="AH204" s="405" t="str">
        <f>IF(PRINCIPAL!F67&lt;&gt;"",PRINCIPAL!F67,"")</f>
        <v/>
      </c>
      <c r="AI204" s="405"/>
      <c r="AJ204" s="405"/>
      <c r="AK204" s="407"/>
      <c r="AL204" s="6" t="s">
        <v>5</v>
      </c>
      <c r="AM204" s="405" t="str">
        <f>IF(PRINCIPAL!F68&lt;&gt;"",PRINCIPAL!F68,"")</f>
        <v/>
      </c>
      <c r="AN204" s="405"/>
      <c r="AO204" s="405"/>
      <c r="AP204" s="407"/>
      <c r="AQ204" s="6" t="s">
        <v>5</v>
      </c>
      <c r="AR204" s="405" t="str">
        <f>IF(PRINCIPAL!F69&lt;&gt;"",PRINCIPAL!F69,"")</f>
        <v/>
      </c>
      <c r="AS204" s="405"/>
      <c r="AT204" s="405"/>
      <c r="AU204" s="407"/>
      <c r="AV204" s="6" t="s">
        <v>5</v>
      </c>
      <c r="AW204" s="405" t="str">
        <f>IF(PRINCIPAL!F70&lt;&gt;"",PRINCIPAL!F70,"")</f>
        <v/>
      </c>
      <c r="AX204" s="405"/>
      <c r="AY204" s="405"/>
      <c r="AZ204" s="407"/>
      <c r="BA204" s="6" t="s">
        <v>5</v>
      </c>
      <c r="BB204" s="405" t="str">
        <f>IF(PRINCIPAL!F71&lt;&gt;"",PRINCIPAL!F71,"")</f>
        <v/>
      </c>
      <c r="BC204" s="405"/>
      <c r="BD204" s="405"/>
      <c r="BE204" s="407"/>
      <c r="BF204" s="6" t="s">
        <v>5</v>
      </c>
      <c r="BG204" s="405" t="str">
        <f>IF(PRINCIPAL!F72&lt;&gt;"",PRINCIPAL!F72,"")</f>
        <v/>
      </c>
      <c r="BH204" s="405"/>
      <c r="BI204" s="405"/>
      <c r="BJ204" s="406"/>
    </row>
    <row r="205" spans="2:62" ht="26.4" x14ac:dyDescent="0.3">
      <c r="B205" s="45" t="s">
        <v>45</v>
      </c>
      <c r="C205" s="44" t="s">
        <v>44</v>
      </c>
      <c r="D205" s="112"/>
      <c r="E205" s="114" t="s">
        <v>0</v>
      </c>
      <c r="F205" s="33" t="s">
        <v>3</v>
      </c>
      <c r="G205" s="34" t="s">
        <v>33</v>
      </c>
      <c r="H205" s="34" t="s">
        <v>35</v>
      </c>
      <c r="I205" s="34" t="s">
        <v>41</v>
      </c>
      <c r="J205" s="48" t="s">
        <v>42</v>
      </c>
      <c r="K205" s="1"/>
      <c r="L205" s="89" t="s">
        <v>0</v>
      </c>
      <c r="M205" s="33" t="s">
        <v>3</v>
      </c>
      <c r="N205" s="34" t="s">
        <v>33</v>
      </c>
      <c r="O205" s="34" t="s">
        <v>35</v>
      </c>
      <c r="P205" s="34" t="s">
        <v>41</v>
      </c>
      <c r="Q205" s="34" t="s">
        <v>42</v>
      </c>
      <c r="R205" s="33" t="s">
        <v>3</v>
      </c>
      <c r="S205" s="34" t="s">
        <v>33</v>
      </c>
      <c r="T205" s="34" t="s">
        <v>35</v>
      </c>
      <c r="U205" s="34" t="s">
        <v>41</v>
      </c>
      <c r="V205" s="34" t="s">
        <v>42</v>
      </c>
      <c r="W205" s="33" t="s">
        <v>3</v>
      </c>
      <c r="X205" s="34" t="s">
        <v>33</v>
      </c>
      <c r="Y205" s="34" t="s">
        <v>35</v>
      </c>
      <c r="Z205" s="34" t="s">
        <v>41</v>
      </c>
      <c r="AA205" s="36" t="s">
        <v>42</v>
      </c>
      <c r="AB205" s="33" t="s">
        <v>3</v>
      </c>
      <c r="AC205" s="34" t="s">
        <v>33</v>
      </c>
      <c r="AD205" s="34" t="s">
        <v>35</v>
      </c>
      <c r="AE205" s="34" t="s">
        <v>41</v>
      </c>
      <c r="AF205" s="36" t="s">
        <v>42</v>
      </c>
      <c r="AG205" s="33" t="s">
        <v>3</v>
      </c>
      <c r="AH205" s="34" t="s">
        <v>33</v>
      </c>
      <c r="AI205" s="34" t="s">
        <v>35</v>
      </c>
      <c r="AJ205" s="34" t="s">
        <v>41</v>
      </c>
      <c r="AK205" s="36" t="s">
        <v>42</v>
      </c>
      <c r="AL205" s="33" t="s">
        <v>3</v>
      </c>
      <c r="AM205" s="34" t="s">
        <v>33</v>
      </c>
      <c r="AN205" s="34" t="s">
        <v>35</v>
      </c>
      <c r="AO205" s="34" t="s">
        <v>41</v>
      </c>
      <c r="AP205" s="36" t="s">
        <v>42</v>
      </c>
      <c r="AQ205" s="33" t="s">
        <v>3</v>
      </c>
      <c r="AR205" s="34" t="s">
        <v>33</v>
      </c>
      <c r="AS205" s="34" t="s">
        <v>35</v>
      </c>
      <c r="AT205" s="34" t="s">
        <v>41</v>
      </c>
      <c r="AU205" s="36" t="s">
        <v>42</v>
      </c>
      <c r="AV205" s="33" t="s">
        <v>3</v>
      </c>
      <c r="AW205" s="34" t="s">
        <v>33</v>
      </c>
      <c r="AX205" s="34" t="s">
        <v>35</v>
      </c>
      <c r="AY205" s="34" t="s">
        <v>41</v>
      </c>
      <c r="AZ205" s="36" t="s">
        <v>42</v>
      </c>
      <c r="BA205" s="33" t="s">
        <v>3</v>
      </c>
      <c r="BB205" s="34" t="s">
        <v>33</v>
      </c>
      <c r="BC205" s="34" t="s">
        <v>35</v>
      </c>
      <c r="BD205" s="34" t="s">
        <v>41</v>
      </c>
      <c r="BE205" s="36" t="s">
        <v>42</v>
      </c>
      <c r="BF205" s="33" t="s">
        <v>3</v>
      </c>
      <c r="BG205" s="34" t="s">
        <v>33</v>
      </c>
      <c r="BH205" s="34" t="s">
        <v>35</v>
      </c>
      <c r="BI205" s="34" t="s">
        <v>41</v>
      </c>
      <c r="BJ205" s="35" t="s">
        <v>42</v>
      </c>
    </row>
    <row r="206" spans="2:62" ht="15" thickBot="1" x14ac:dyDescent="0.35">
      <c r="B206" s="43" t="s">
        <v>1</v>
      </c>
      <c r="C206" s="42" t="s">
        <v>46</v>
      </c>
      <c r="E206" s="115" t="s">
        <v>54</v>
      </c>
      <c r="F206" s="8" t="s">
        <v>25</v>
      </c>
      <c r="G206" s="9" t="s">
        <v>25</v>
      </c>
      <c r="H206" s="9" t="s">
        <v>25</v>
      </c>
      <c r="I206" s="9" t="s">
        <v>25</v>
      </c>
      <c r="J206" s="49" t="s">
        <v>25</v>
      </c>
      <c r="L206" s="90" t="s">
        <v>54</v>
      </c>
      <c r="M206" s="8" t="s">
        <v>25</v>
      </c>
      <c r="N206" s="9" t="s">
        <v>25</v>
      </c>
      <c r="O206" s="9" t="s">
        <v>25</v>
      </c>
      <c r="P206" s="9" t="s">
        <v>34</v>
      </c>
      <c r="Q206" s="38" t="s">
        <v>34</v>
      </c>
      <c r="R206" s="9" t="s">
        <v>25</v>
      </c>
      <c r="S206" s="9" t="s">
        <v>25</v>
      </c>
      <c r="T206" s="9" t="s">
        <v>25</v>
      </c>
      <c r="U206" s="9" t="s">
        <v>34</v>
      </c>
      <c r="V206" s="9" t="s">
        <v>34</v>
      </c>
      <c r="W206" s="8" t="s">
        <v>25</v>
      </c>
      <c r="X206" s="9" t="s">
        <v>25</v>
      </c>
      <c r="Y206" s="9" t="s">
        <v>25</v>
      </c>
      <c r="Z206" s="9" t="s">
        <v>34</v>
      </c>
      <c r="AA206" s="11" t="s">
        <v>34</v>
      </c>
      <c r="AB206" s="8" t="s">
        <v>25</v>
      </c>
      <c r="AC206" s="9" t="s">
        <v>25</v>
      </c>
      <c r="AD206" s="9" t="s">
        <v>25</v>
      </c>
      <c r="AE206" s="9" t="s">
        <v>34</v>
      </c>
      <c r="AF206" s="11" t="s">
        <v>34</v>
      </c>
      <c r="AG206" s="8" t="s">
        <v>25</v>
      </c>
      <c r="AH206" s="9" t="s">
        <v>25</v>
      </c>
      <c r="AI206" s="9" t="s">
        <v>25</v>
      </c>
      <c r="AJ206" s="9" t="s">
        <v>34</v>
      </c>
      <c r="AK206" s="38" t="s">
        <v>34</v>
      </c>
      <c r="AL206" s="8" t="s">
        <v>25</v>
      </c>
      <c r="AM206" s="9" t="s">
        <v>25</v>
      </c>
      <c r="AN206" s="9" t="s">
        <v>25</v>
      </c>
      <c r="AO206" s="9" t="s">
        <v>34</v>
      </c>
      <c r="AP206" s="38" t="s">
        <v>34</v>
      </c>
      <c r="AQ206" s="8" t="s">
        <v>25</v>
      </c>
      <c r="AR206" s="9" t="s">
        <v>25</v>
      </c>
      <c r="AS206" s="9" t="s">
        <v>25</v>
      </c>
      <c r="AT206" s="9" t="s">
        <v>34</v>
      </c>
      <c r="AU206" s="38" t="s">
        <v>34</v>
      </c>
      <c r="AV206" s="8" t="s">
        <v>25</v>
      </c>
      <c r="AW206" s="9" t="s">
        <v>25</v>
      </c>
      <c r="AX206" s="9" t="s">
        <v>25</v>
      </c>
      <c r="AY206" s="9" t="s">
        <v>34</v>
      </c>
      <c r="AZ206" s="38" t="s">
        <v>34</v>
      </c>
      <c r="BA206" s="8" t="s">
        <v>25</v>
      </c>
      <c r="BB206" s="9" t="s">
        <v>25</v>
      </c>
      <c r="BC206" s="9" t="s">
        <v>25</v>
      </c>
      <c r="BD206" s="9" t="s">
        <v>34</v>
      </c>
      <c r="BE206" s="38" t="s">
        <v>34</v>
      </c>
      <c r="BF206" s="8" t="s">
        <v>25</v>
      </c>
      <c r="BG206" s="9" t="s">
        <v>25</v>
      </c>
      <c r="BH206" s="9" t="s">
        <v>25</v>
      </c>
      <c r="BI206" s="9" t="s">
        <v>34</v>
      </c>
      <c r="BJ206" s="10" t="s">
        <v>34</v>
      </c>
    </row>
    <row r="207" spans="2:62" ht="12.75" customHeight="1" thickTop="1" x14ac:dyDescent="0.3">
      <c r="B207" s="326">
        <f>IF(B168&lt;&gt;"",B168,"")</f>
        <v>2021</v>
      </c>
      <c r="C207" s="339"/>
      <c r="D207" s="1"/>
      <c r="E207" s="116">
        <v>1</v>
      </c>
      <c r="F207" s="24" t="str">
        <f>IFERROR(VLOOKUP($G$204,'Banco de Dados'!$B$4:$J$50,6,FALSE),"")</f>
        <v/>
      </c>
      <c r="G207" s="25" t="str">
        <f>IFERROR(F207*(IFERROR(VLOOKUP($G$204,'Banco de Dados'!$B$4:$J$50,4,FALSE),"ERRO")),"")</f>
        <v/>
      </c>
      <c r="H207" s="25" t="str">
        <f>IFERROR(F207+G207,"")</f>
        <v/>
      </c>
      <c r="I207" s="101" t="str">
        <f>IFERROR(H207*C207*0.47*(44/12),"")</f>
        <v/>
      </c>
      <c r="J207" s="117" t="str">
        <f>IFERROR(I207,"")</f>
        <v/>
      </c>
      <c r="K207" s="1"/>
      <c r="L207" s="91">
        <v>1</v>
      </c>
      <c r="M207" s="24" t="str">
        <f>IFERROR(IF(AND(PRINCIPAL!$H$64&lt;&gt;"",OR(L207=PRINCIPAL!$I$64,L207=PRINCIPAL!$I$64+PRINCIPAL!$I$64,L207=PRINCIPAL!$I$64+PRINCIPAL!$I$64+PRINCIPAL!$I$64)),0,IF(AND(PRINCIPAL!$H$64&lt;&gt;"",L207=PRINCIPAL!$J$64),VLOOKUP($N$204,'Banco de Dados'!$B$4:$J$50,8,FALSE)*PRINCIPAL!$H$64*(1-(PRINCIPAL!$K$64/100)),IF(AND(PRINCIPAL!$H$64&lt;&gt;"",L207=PRINCIPAL!$L$64),VLOOKUP($N$204,'Banco de Dados'!$B$4:$J$50,8,FALSE)*PRINCIPAL!$H$64*(1-(PRINCIPAL!$M$64/100)),IF(AND(PRINCIPAL!$H$64&lt;&gt;"",L207=PRINCIPAL!$N$64),VLOOKUP($N$204,'Banco de Dados'!$B$4:$J$50,8,FALSE)*PRINCIPAL!$H$64*(1-(PRINCIPAL!$O$64/100)),IF(PRINCIPAL!$H$64&lt;&gt;"",VLOOKUP($N$204,'Banco de Dados'!$B$4:$J$50,8,FALSE)*PRINCIPAL!$H$64,IF(OR(L207=PRINCIPAL!$I$64,L207=PRINCIPAL!$I$64+PRINCIPAL!$I$64,L207=PRINCIPAL!$I$64+PRINCIPAL!$I$64+PRINCIPAL!$I$64),0,IF(L207=PRINCIPAL!$J$64,VLOOKUP($N$204,'Banco de Dados'!$B$4:$J$50,6,FALSE)*(1-(PRINCIPAL!$K$64/100)),IF(L207=PRINCIPAL!$L$64,VLOOKUP($N$204,'Banco de Dados'!$B$4:$J$50,6,FALSE)*(1-(PRINCIPAL!$M$64/100)),IF(L207=PRINCIPAL!$N$64,VLOOKUP($N$204,'Banco de Dados'!$B$4:$J$50,6,FALSE)*(1-(PRINCIPAL!$O$64/100)),VLOOKUP($N$204,'Banco de Dados'!$B$4:$J$50,6,FALSE)))))))))),"")</f>
        <v/>
      </c>
      <c r="N207" s="25" t="str">
        <f>IFERROR(M207*(IFERROR(VLOOKUP($N$204,'Banco de Dados'!$B$4:$J$50,4,FALSE),"ERRO")),"")</f>
        <v/>
      </c>
      <c r="O207" s="25" t="str">
        <f>IFERROR(M207+N207,"")</f>
        <v/>
      </c>
      <c r="P207" s="103" t="str">
        <f>IFERROR(O207*(C207*(PRINCIPAL!$G$64/100))*0.47*(44/12),"")</f>
        <v/>
      </c>
      <c r="Q207" s="106" t="str">
        <f>IFERROR(P207,"")</f>
        <v/>
      </c>
      <c r="R207" s="29" t="str">
        <f>IFERROR(IF(AND(PRINCIPAL!$H$65&lt;&gt;"",OR(L207=PRINCIPAL!$I$65,L207=PRINCIPAL!$I$65+PRINCIPAL!$I$65,L207=PRINCIPAL!$I$65+PRINCIPAL!$I$65+PRINCIPAL!$I$65)),0,IF(AND(PRINCIPAL!$H$65&lt;&gt;"",L207=PRINCIPAL!$J$65),VLOOKUP($S$204,'Banco de Dados'!$B$4:$J$50,8,FALSE)*PRINCIPAL!$H$65*(1-(PRINCIPAL!$K$65/100)),IF(AND(PRINCIPAL!$H$65&lt;&gt;"",L207=PRINCIPAL!$L$65),VLOOKUP($S$204,'Banco de Dados'!$B$4:$J$50,8,FALSE)*PRINCIPAL!$H$65*(1-(PRINCIPAL!$M$65/100)),IF(AND(PRINCIPAL!$H$65&lt;&gt;"",L207=PRINCIPAL!$N$65),VLOOKUP($S$204,'Banco de Dados'!$B$4:$J$50,8,FALSE)*PRINCIPAL!$H$65*(1-(PRINCIPAL!$O$65/100)),IF(PRINCIPAL!$H$65&lt;&gt;"",VLOOKUP($S$204,'Banco de Dados'!$B$4:$J$50,8,FALSE)*PRINCIPAL!$H$65,IF(OR(L207=PRINCIPAL!$I$65,L207=PRINCIPAL!$I$65+PRINCIPAL!$I$65,L207=PRINCIPAL!$I$65+PRINCIPAL!$I$65+PRINCIPAL!$I$65),0,IF(L207=PRINCIPAL!$J$65,VLOOKUP($S$204,'Banco de Dados'!$B$4:$J$50,6,FALSE)*(1-(PRINCIPAL!$K$65/100)),IF(L207=PRINCIPAL!$L$65,VLOOKUP($S$204,'Banco de Dados'!$B$4:$J$50,6,FALSE)*(1-(PRINCIPAL!$M$65/100)),IF(L207=PRINCIPAL!$N$65,VLOOKUP($S$204,'Banco de Dados'!$B$4:$J$50,6,FALSE)*(1-(PRINCIPAL!$O$65/100)),VLOOKUP($S$204,'Banco de Dados'!$B$4:$J$50,6,FALSE)))))))))),"")</f>
        <v/>
      </c>
      <c r="S207" s="29" t="str">
        <f>IFERROR(R207*(IFERROR(VLOOKUP($S$204,'Banco de Dados'!$B$4:$J$50,4,FALSE),"ERRO")),"")</f>
        <v/>
      </c>
      <c r="T207" s="28" t="str">
        <f>IFERROR(R207+S207,"")</f>
        <v/>
      </c>
      <c r="U207" s="103" t="str">
        <f>IFERROR(T207*(C207*(PRINCIPAL!$G$65/100))*0.47*(44/12),"")</f>
        <v/>
      </c>
      <c r="V207" s="101" t="str">
        <f>IFERROR(U207,"")</f>
        <v/>
      </c>
      <c r="W207" s="30" t="str">
        <f>IFERROR(IF(AND(PRINCIPAL!$H$66&lt;&gt;"",OR(L207=PRINCIPAL!$I$66,L207=PRINCIPAL!$I$66+PRINCIPAL!$I$66,L207=PRINCIPAL!$I$66+PRINCIPAL!$I$66+PRINCIPAL!$I$66)),0,IF(AND(PRINCIPAL!$H$66&lt;&gt;"",L207=PRINCIPAL!$J$66),VLOOKUP($X$204,'Banco de Dados'!$B$4:$J$50,8,FALSE)*PRINCIPAL!$H$66*(1-(PRINCIPAL!$K$66/100)),IF(AND(PRINCIPAL!$H$66&lt;&gt;"",L207=PRINCIPAL!$L$66),VLOOKUP($X$204,'Banco de Dados'!$B$4:$J$50,8,FALSE)*PRINCIPAL!$H$66*(1-(PRINCIPAL!$M$66/100)),IF(AND(PRINCIPAL!$H$66&lt;&gt;"",L207=PRINCIPAL!$N$66),VLOOKUP($X$204,'Banco de Dados'!$B$4:$J$50,8,FALSE)*PRINCIPAL!$H$66*(1-(PRINCIPAL!$O$66/100)),IF(PRINCIPAL!$H$66&lt;&gt;"",VLOOKUP($X$204,'Banco de Dados'!$B$4:$J$50,8,FALSE)*PRINCIPAL!$H$66,IF(OR(L207=PRINCIPAL!$I$66,L207=PRINCIPAL!$I$66+PRINCIPAL!$I$66,L207=PRINCIPAL!$I$66+PRINCIPAL!$I$66+PRINCIPAL!$I$66),0,IF(L207=PRINCIPAL!$J$66,VLOOKUP($X$204,'Banco de Dados'!$B$4:$J$50,6,FALSE)*(1-(PRINCIPAL!$K$66/100)),IF(L207=PRINCIPAL!$L$66,VLOOKUP($X$204,'Banco de Dados'!$B$4:$J$50,6,FALSE)*(1-(PRINCIPAL!$M$66/100)),IF(L207=PRINCIPAL!$N$66,VLOOKUP($X$204,'Banco de Dados'!$B$4:$J$50,6,FALSE)*(1-(PRINCIPAL!$O$66/100)),VLOOKUP($X$204,'Banco de Dados'!$B$4:$J$50,6,FALSE)))))))))),"")</f>
        <v/>
      </c>
      <c r="X207" s="28" t="str">
        <f>IFERROR(W207*(IFERROR(VLOOKUP($X$204,'Banco de Dados'!$B$4:$J$50,4,FALSE),"ERRO")),"")</f>
        <v/>
      </c>
      <c r="Y207" s="28" t="str">
        <f>IFERROR(X207+W207,"")</f>
        <v/>
      </c>
      <c r="Z207" s="101" t="str">
        <f>IFERROR(Y207*(C207*(PRINCIPAL!$G$66/100))*0.47*(44/12),"")</f>
        <v/>
      </c>
      <c r="AA207" s="110" t="str">
        <f>IFERROR(Z207,"")</f>
        <v/>
      </c>
      <c r="AB207" s="30" t="str">
        <f>IFERROR(IF(AND(PRINCIPAL!$H$67&lt;&gt;"",OR(L207=PRINCIPAL!$I$67,L207=PRINCIPAL!$I$67+PRINCIPAL!$I$67,L207=PRINCIPAL!$I$67+PRINCIPAL!$I$67+PRINCIPAL!$I$67)),0,IF(AND(PRINCIPAL!$H$67&lt;&gt;"",L207=PRINCIPAL!$J$67),VLOOKUP($AC$204,'Banco de Dados'!$B$4:$J$50,8,FALSE)*PRINCIPAL!$H$67*(1-(PRINCIPAL!$K$67/100)),IF(AND(PRINCIPAL!$H$67&lt;&gt;"",L207=PRINCIPAL!$L$67),VLOOKUP($AC$204,'Banco de Dados'!$B$4:$J$50,8,FALSE)*PRINCIPAL!$H$67*(1-(PRINCIPAL!$M$67/100)),IF(AND(PRINCIPAL!$H$67&lt;&gt;"",L207=PRINCIPAL!$N$67),VLOOKUP($AC$204,'Banco de Dados'!$B$4:$J$50,8,FALSE)*PRINCIPAL!$H$67*(1-(PRINCIPAL!$O$67/100)),IF(PRINCIPAL!$H$67&lt;&gt;"",VLOOKUP($AC$204,'Banco de Dados'!$B$4:$J$50,8,FALSE)*PRINCIPAL!$H$67,IF(OR(L207=PRINCIPAL!$I$67,L207=PRINCIPAL!$I$67+PRINCIPAL!$I$67,L207=PRINCIPAL!$I$67+PRINCIPAL!$I$67+PRINCIPAL!$I$67),0,IF(L207=PRINCIPAL!$J$67,VLOOKUP($AC$204,'Banco de Dados'!$B$4:$J$50,6,FALSE)*(1-(PRINCIPAL!$K$67/100)),IF(L207=PRINCIPAL!$L$67,VLOOKUP($AC$204,'Banco de Dados'!$B$4:$J$50,6,FALSE)*(1-(PRINCIPAL!$M$67/100)),IF(L207=PRINCIPAL!$N$67,VLOOKUP($AC$204,'Banco de Dados'!$B$4:$J$50,6,FALSE)*(1-(PRINCIPAL!$O$67/100)),VLOOKUP($AC$204,'Banco de Dados'!$B$4:$J$50,6,FALSE)))))))))),"")</f>
        <v/>
      </c>
      <c r="AC207" s="28" t="str">
        <f>IFERROR(AB207*(IFERROR(VLOOKUP($AC$204,'Banco de Dados'!$B$4:$J$50,4,FALSE),"ERRO")),"")</f>
        <v/>
      </c>
      <c r="AD207" s="28" t="str">
        <f>IFERROR(AC207+AB207,"")</f>
        <v/>
      </c>
      <c r="AE207" s="101" t="str">
        <f>IFERROR(AD207*(C207*(PRINCIPAL!$G$67/100))*0.47*(44/12),"")</f>
        <v/>
      </c>
      <c r="AF207" s="110" t="str">
        <f>IFERROR(AE207,"")</f>
        <v/>
      </c>
      <c r="AG207" s="30" t="str">
        <f>IFERROR(IF(AND(PRINCIPAL!$H$68&lt;&gt;"",OR(L207=PRINCIPAL!$I$68,L207=PRINCIPAL!$I$68+PRINCIPAL!$I$68,L207=PRINCIPAL!$I$68+PRINCIPAL!$I$68+PRINCIPAL!$I$68)),0,IF(AND(PRINCIPAL!$H$68&lt;&gt;"",L207=PRINCIPAL!$J$68),VLOOKUP($AH$204,'Banco de Dados'!$B$4:$J$50,8,FALSE)*PRINCIPAL!$H$68*(1-(PRINCIPAL!$K$68/100)),IF(AND(PRINCIPAL!$H$68&lt;&gt;"",L207=PRINCIPAL!$L$68),VLOOKUP($AH$204,'Banco de Dados'!$B$4:$J$50,8,FALSE)*PRINCIPAL!$H$68*(1-(PRINCIPAL!$M$68/100)),IF(AND(PRINCIPAL!$H$68&lt;&gt;"",L207=PRINCIPAL!$N$68),VLOOKUP($AH$204,'Banco de Dados'!$B$4:$J$50,8,FALSE)*PRINCIPAL!$H$68*(1-(PRINCIPAL!$O$68/100)),IF(PRINCIPAL!$H$68&lt;&gt;"",VLOOKUP($AH$204,'Banco de Dados'!$B$4:$J$50,8,FALSE)*PRINCIPAL!$H$68,IF(OR(L207=PRINCIPAL!$I$68,L207=PRINCIPAL!$I$68+PRINCIPAL!$I$68,L207=PRINCIPAL!$I$68+PRINCIPAL!$I$68+PRINCIPAL!$I$68),0,IF(L207=PRINCIPAL!$J$68,VLOOKUP($AH$204,'Banco de Dados'!$B$4:$J$50,6,FALSE)*(1-(PRINCIPAL!$K$68/100)),IF(L207=PRINCIPAL!$L$68,VLOOKUP($AH$204,'Banco de Dados'!$B$4:$J$50,6,FALSE)*(1-(PRINCIPAL!$M$68/100)),IF(L207=PRINCIPAL!$N$68,VLOOKUP($AH$204,'Banco de Dados'!$B$4:$J$50,6,FALSE)*(1-(PRINCIPAL!$O$68/100)),VLOOKUP($AH$204,'Banco de Dados'!$B$4:$J$50,6,FALSE)))))))))),"")</f>
        <v/>
      </c>
      <c r="AH207" s="29" t="str">
        <f>IFERROR(AG207*(IFERROR(VLOOKUP($AH$204,'Banco de Dados'!$B$4:$J$50,4,FALSE),"ERRO")),"")</f>
        <v/>
      </c>
      <c r="AI207" s="28" t="str">
        <f>IFERROR(AH207+AG207,"")</f>
        <v/>
      </c>
      <c r="AJ207" s="101" t="str">
        <f>IFERROR(AI207*(C207*(PRINCIPAL!$G$68/100))*0.47*(44/12),"")</f>
        <v/>
      </c>
      <c r="AK207" s="111" t="str">
        <f>IFERROR(AJ207,"")</f>
        <v/>
      </c>
      <c r="AL207" s="30" t="str">
        <f>IFERROR(IF(AND(PRINCIPAL!$H$69&lt;&gt;"",OR(L207=PRINCIPAL!$I$69,L207=PRINCIPAL!$I$69+PRINCIPAL!$I$69,L207=PRINCIPAL!$I$69+PRINCIPAL!$I$69+PRINCIPAL!$I$69)),0,IF(AND(PRINCIPAL!$H$69&lt;&gt;"",L207=PRINCIPAL!$J$69),VLOOKUP($AM$204,'Banco de Dados'!$B$4:$J$50,8,FALSE)*PRINCIPAL!$H$69*(1-(PRINCIPAL!$K$69/100)),IF(AND(PRINCIPAL!$H$69&lt;&gt;"",L207=PRINCIPAL!$L$69),VLOOKUP($AM$204,'Banco de Dados'!$B$4:$J$50,8,FALSE)*PRINCIPAL!$H$69*(1-(PRINCIPAL!$M$69/100)),IF(AND(PRINCIPAL!$H$69&lt;&gt;"",L207=PRINCIPAL!$N$69),VLOOKUP($AM$204,'Banco de Dados'!$B$4:$J$50,8,FALSE)*PRINCIPAL!$H$69*(1-(PRINCIPAL!$O$69/100)),IF(PRINCIPAL!$H$69&lt;&gt;"",VLOOKUP($AM$204,'Banco de Dados'!$B$4:$J$50,8,FALSE)*PRINCIPAL!$H$69,IF(OR(L207=PRINCIPAL!$I$69,L207=PRINCIPAL!$I$69+PRINCIPAL!$I$69,L207=PRINCIPAL!$I$69+PRINCIPAL!$I$69+PRINCIPAL!$I$69),0,IF(L207=PRINCIPAL!$J$69,VLOOKUP($AM$204,'Banco de Dados'!$B$4:$J$50,6,FALSE)*(1-(PRINCIPAL!$K$69/100)),IF(L207=PRINCIPAL!$L$69,VLOOKUP($AM$204,'Banco de Dados'!$B$4:$J$50,6,FALSE)*(1-(PRINCIPAL!$M$69/100)),IF(L207=PRINCIPAL!$N$69,VLOOKUP($AM$204,'Banco de Dados'!$B$4:$J$50,6,FALSE)*(1-(PRINCIPAL!$O$69/100)),VLOOKUP($AM$204,'Banco de Dados'!$B$4:$J$50,6,FALSE)))))))))),"")</f>
        <v/>
      </c>
      <c r="AM207" s="29" t="str">
        <f>IFERROR(AL207*(IFERROR(VLOOKUP($AM$204,'Banco de Dados'!$B$4:$J$50,4,FALSE),"ERRO")),"")</f>
        <v/>
      </c>
      <c r="AN207" s="28" t="str">
        <f>IFERROR(AM207+AL207,"")</f>
        <v/>
      </c>
      <c r="AO207" s="103" t="str">
        <f>IFERROR(AN207*(C207*(PRINCIPAL!$G$69/100))*0.47*(44/12),"")</f>
        <v/>
      </c>
      <c r="AP207" s="111" t="str">
        <f>IFERROR(AO207,"")</f>
        <v/>
      </c>
      <c r="AQ207" s="132" t="str">
        <f>IFERROR(IF(AND(PRINCIPAL!$H$70&lt;&gt;"",OR(L207=PRINCIPAL!$I$70,L207=PRINCIPAL!$I$70+PRINCIPAL!$I$70,L207=PRINCIPAL!$I$70+PRINCIPAL!$I$70+PRINCIPAL!$I$70)),0,IF(AND(PRINCIPAL!$H$70&lt;&gt;"",L207=PRINCIPAL!$J$70),VLOOKUP($AR$204,'Banco de Dados'!$B$4:$J$50,8,FALSE)*PRINCIPAL!$H$70*(1-(PRINCIPAL!$K$70/100)),IF(AND(PRINCIPAL!$H$70&lt;&gt;"",L207=PRINCIPAL!$L$70),VLOOKUP($AR$204,'Banco de Dados'!$B$4:$J$50,8,FALSE)*PRINCIPAL!$H$70*(1-(PRINCIPAL!$M$70/100)),IF(AND(PRINCIPAL!$H$70&lt;&gt;"",L207=PRINCIPAL!$N$70),VLOOKUP($AR$204,'Banco de Dados'!$B$4:$J$50,8,FALSE)*PRINCIPAL!$H$70*(1-(PRINCIPAL!$O$70/100)),IF(PRINCIPAL!$H$70&lt;&gt;"",VLOOKUP($AR$204,'Banco de Dados'!$B$4:$J$50,8,FALSE)*PRINCIPAL!$H$70,IF(OR(L207=PRINCIPAL!$I$70,L207=PRINCIPAL!$I$70+PRINCIPAL!$I$70,L207=PRINCIPAL!$I$70+PRINCIPAL!$I$70+PRINCIPAL!$I$70),0,IF(L207=PRINCIPAL!$J$70,VLOOKUP($AR$204,'Banco de Dados'!$B$4:$J$50,6,FALSE)*(1-(PRINCIPAL!$K$70/100)),IF(L207=PRINCIPAL!$L$70,VLOOKUP($AR$204,'Banco de Dados'!$B$4:$J$50,6,FALSE)*(1-(PRINCIPAL!$M$70/100)),IF(L207=PRINCIPAL!$N$70,VLOOKUP($AR$204,'Banco de Dados'!$B$4:$J$50,6,FALSE)*(1-(PRINCIPAL!$O$70/100)),VLOOKUP($AR$204,'Banco de Dados'!$B$4:$J$50,6,FALSE)))))))))),"")</f>
        <v/>
      </c>
      <c r="AR207" s="28" t="str">
        <f>IFERROR(AQ207*(IFERROR(VLOOKUP($AR$204,'Banco de Dados'!$B$4:$J$50,4,FALSE),"ERRO")),"")</f>
        <v/>
      </c>
      <c r="AS207" s="28" t="str">
        <f>IFERROR(AR207+AQ207,"")</f>
        <v/>
      </c>
      <c r="AT207" s="101" t="str">
        <f>IFERROR(AS207*(C207*(PRINCIPAL!$G$70/100))*0.47*(44/12),"")</f>
        <v/>
      </c>
      <c r="AU207" s="110" t="str">
        <f>IFERROR(AT207,"")</f>
        <v/>
      </c>
      <c r="AV207" s="30" t="str">
        <f>IFERROR(IF(AND(PRINCIPAL!$H$71&lt;&gt;"",OR(L207=PRINCIPAL!$I$71,L207=PRINCIPAL!$I$71+PRINCIPAL!$I$71,L207=PRINCIPAL!$I$71+PRINCIPAL!$I$71+PRINCIPAL!$I$71)),0,IF(AND(PRINCIPAL!$H$71&lt;&gt;"",L207=PRINCIPAL!$J$71),VLOOKUP($AW$204,'Banco de Dados'!$B$4:$J$50,8,FALSE)*PRINCIPAL!$H$71*(1-(PRINCIPAL!$K$71/100)),IF(AND(PRINCIPAL!$H$71&lt;&gt;"",L207=PRINCIPAL!$L$71),VLOOKUP($AW$204,'Banco de Dados'!$B$4:$J$50,8,FALSE)*PRINCIPAL!$H$71*(1-(PRINCIPAL!$M$71/100)),IF(AND(PRINCIPAL!$H$71&lt;&gt;"",L207=PRINCIPAL!$N$71),VLOOKUP($AW$204,'Banco de Dados'!$B$4:$J$50,8,FALSE)*PRINCIPAL!$H$71*(1-(PRINCIPAL!$O$71/100)),IF(PRINCIPAL!$H$71&lt;&gt;"",VLOOKUP($AW$204,'Banco de Dados'!$B$4:$J$50,8,FALSE)*PRINCIPAL!$H$71,IF(OR(L207=PRINCIPAL!$I$71,L207=PRINCIPAL!$I$71+PRINCIPAL!$I$71,L207=PRINCIPAL!$I$71+PRINCIPAL!$I$71+PRINCIPAL!$I$71),0,IF(L207=PRINCIPAL!$J$71,VLOOKUP($AW$204,'Banco de Dados'!$B$4:$J$50,6,FALSE)*(1-(PRINCIPAL!$K$71/100)),IF(L207=PRINCIPAL!$L$71,VLOOKUP($AW$204,'Banco de Dados'!$B$4:$J$50,6,FALSE)*(1-(PRINCIPAL!$M$71/100)),IF(L207=PRINCIPAL!$N$71,VLOOKUP($AW$204,'Banco de Dados'!$B$4:$J$50,6,FALSE)*(1-(PRINCIPAL!$O$71/100)),VLOOKUP($AW$204,'Banco de Dados'!$B$4:$J$50,6,FALSE)))))))))),"")</f>
        <v/>
      </c>
      <c r="AW207" s="29" t="str">
        <f>IFERROR(AV207*(IFERROR(VLOOKUP($AW$204,'Banco de Dados'!$B$4:$J$50,4,FALSE),"ERRO")),"")</f>
        <v/>
      </c>
      <c r="AX207" s="28" t="str">
        <f>IFERROR(AW207+AV207,"")</f>
        <v/>
      </c>
      <c r="AY207" s="101" t="str">
        <f>IFERROR(AX207*(C207*(PRINCIPAL!$G$71/100))*0.47*(44/12),"")</f>
        <v/>
      </c>
      <c r="AZ207" s="111" t="str">
        <f>IFERROR(AY207,"")</f>
        <v/>
      </c>
      <c r="BA207" s="132" t="str">
        <f>IFERROR(IF(AND(PRINCIPAL!$H$72&lt;&gt;"",OR(L207=PRINCIPAL!$I$72,L207=PRINCIPAL!$I$72+PRINCIPAL!$I$72,L207=PRINCIPAL!$I$72+PRINCIPAL!$I$72+PRINCIPAL!$I$72)),0,IF(AND(PRINCIPAL!$H$72&lt;&gt;"",L207=PRINCIPAL!$J$72),VLOOKUP($BB$204,'Banco de Dados'!$B$4:$J$50,8,FALSE)*PRINCIPAL!$H$72*(1-(PRINCIPAL!$K$72/100)),IF(AND(PRINCIPAL!$H$72&lt;&gt;"",L207=PRINCIPAL!$L$72),VLOOKUP($BB$204,'Banco de Dados'!$B$4:$J$50,8,FALSE)*PRINCIPAL!$H$72*(1-(PRINCIPAL!$M$72/100)),IF(AND(PRINCIPAL!$H$72&lt;&gt;"",L207=PRINCIPAL!$N$72),VLOOKUP($BB$204,'Banco de Dados'!$B$4:$J$50,8,FALSE)*PRINCIPAL!$H$72*(1-(PRINCIPAL!$O$72/100)),IF(PRINCIPAL!$H$72&lt;&gt;"",VLOOKUP($BB$204,'Banco de Dados'!$B$4:$J$50,8,FALSE)*PRINCIPAL!$H$72,IF(OR(L207=PRINCIPAL!$I$72,L207=PRINCIPAL!$I$72+PRINCIPAL!$I$72,L207=PRINCIPAL!$I$72+PRINCIPAL!$I$72+PRINCIPAL!$I$72),0,IF(L207=PRINCIPAL!$J$72,VLOOKUP($BB$204,'Banco de Dados'!$B$4:$J$50,6,FALSE)*(1-(PRINCIPAL!$K$72/100)),IF(L207=PRINCIPAL!$L$72,VLOOKUP($BB$204,'Banco de Dados'!$B$4:$J$50,6,FALSE)*(1-(PRINCIPAL!$M$72/100)),IF(L207=PRINCIPAL!$N$72,VLOOKUP($BB$204,'Banco de Dados'!$B$4:$J$50,6,FALSE)*(1-(PRINCIPAL!$O$72/100)),VLOOKUP($BB$204,'Banco de Dados'!$B$4:$J$50,6,FALSE)))))))))),"")</f>
        <v/>
      </c>
      <c r="BB207" s="28" t="str">
        <f>IFERROR(BA207*(IFERROR(VLOOKUP($BB$204,'Banco de Dados'!$B$4:$J$50,4,FALSE),"ERRO")),"")</f>
        <v/>
      </c>
      <c r="BC207" s="28" t="str">
        <f>IFERROR(BB207+BA207,"")</f>
        <v/>
      </c>
      <c r="BD207" s="101" t="str">
        <f>IFERROR(BC207*(C207*(PRINCIPAL!$G$72/100))*0.47*(44/12),"")</f>
        <v/>
      </c>
      <c r="BE207" s="110" t="str">
        <f>IFERROR(BD207,"")</f>
        <v/>
      </c>
      <c r="BF207" s="30" t="str">
        <f>IFERROR(IF(AND(PRINCIPAL!$H$73&lt;&gt;"",OR(L207=PRINCIPAL!$I$73,L207=PRINCIPAL!$I$73+PRINCIPAL!$I$73,L207=PRINCIPAL!$I$73+PRINCIPAL!$I$73+PRINCIPAL!$I$73)),0,IF(AND(PRINCIPAL!$H$73&lt;&gt;"",L207=PRINCIPAL!$J$73),VLOOKUP($BG$204,'Banco de Dados'!$B$4:$J$50,8,FALSE)*PRINCIPAL!$H$73*(1-(PRINCIPAL!$K$73/100)),IF(AND(PRINCIPAL!$H$73&lt;&gt;"",L207=PRINCIPAL!$L$73),VLOOKUP($BG$204,'Banco de Dados'!$B$4:$J$50,8,FALSE)*PRINCIPAL!$H$73*(1-(PRINCIPAL!$M$73/100)),IF(AND(PRINCIPAL!$H$73&lt;&gt;"",L207=PRINCIPAL!$N$73),VLOOKUP($BG$204,'Banco de Dados'!$B$4:$J$50,8,FALSE)*PRINCIPAL!$H$73*(1-(PRINCIPAL!$O$73/100)),IF(PRINCIPAL!$H$73&lt;&gt;"",VLOOKUP($BG$204,'Banco de Dados'!$B$4:$J$50,8,FALSE)*PRINCIPAL!$H$73,IF(OR(L207=PRINCIPAL!$I$73,L207=PRINCIPAL!$I$73+PRINCIPAL!$I$73,L207=PRINCIPAL!$I$73+PRINCIPAL!$I$73+PRINCIPAL!$I$73),0,IF(L207=PRINCIPAL!$J$73,VLOOKUP($BG$204,'Banco de Dados'!$B$4:$J$50,6,FALSE)*(1-(PRINCIPAL!$K$73/100)),IF(L207=PRINCIPAL!$L$73,VLOOKUP($BG$204,'Banco de Dados'!$B$4:$J$50,6,FALSE)*(1-(PRINCIPAL!$M$73/100)),IF(L207=PRINCIPAL!$N$73,VLOOKUP($BG$204,'Banco de Dados'!$B$4:$J$50,6,FALSE)*(1-(PRINCIPAL!$O$73/100)),VLOOKUP($BG$204,'Banco de Dados'!$B$4:$J$50,6,FALSE)))))))))),"")</f>
        <v/>
      </c>
      <c r="BG207" s="29" t="str">
        <f>IFERROR(BF207*(IFERROR(VLOOKUP($BG$204,'Banco de Dados'!$B$4:$J$50,4,FALSE),"ERRO")),"")</f>
        <v/>
      </c>
      <c r="BH207" s="28" t="str">
        <f>IFERROR(BG207+BF207,"")</f>
        <v/>
      </c>
      <c r="BI207" s="103" t="str">
        <f>IFERROR(BH207*(C207*(PRINCIPAL!$G$73/100))*0.47*(44/12),"")</f>
        <v/>
      </c>
      <c r="BJ207" s="102" t="str">
        <f>IFERROR(BI207,"")</f>
        <v/>
      </c>
    </row>
    <row r="208" spans="2:62" ht="12.75" customHeight="1" x14ac:dyDescent="0.3">
      <c r="B208" s="326">
        <f>IF(B169&lt;&gt;"",B169,"")</f>
        <v>2022</v>
      </c>
      <c r="C208" s="340"/>
      <c r="D208" s="1"/>
      <c r="E208" s="116">
        <v>2</v>
      </c>
      <c r="F208" s="24" t="str">
        <f>IFERROR(VLOOKUP($G$204,'Banco de Dados'!$B$4:$J$50,6,FALSE),"")</f>
        <v/>
      </c>
      <c r="G208" s="25" t="str">
        <f>IFERROR(F208*(IFERROR(VLOOKUP($G$204,'Banco de Dados'!$B$4:$J$50,4,FALSE),"ERRO")),"")</f>
        <v/>
      </c>
      <c r="H208" s="25" t="str">
        <f>IFERROR(F208+G208,"")</f>
        <v/>
      </c>
      <c r="I208" s="103" t="str">
        <f>IFERROR(H208*(C208)*0.47*(44/12),"")</f>
        <v/>
      </c>
      <c r="J208" s="117" t="str">
        <f>IFERROR(I208+J207,"")</f>
        <v/>
      </c>
      <c r="K208" s="1"/>
      <c r="L208" s="91">
        <v>2</v>
      </c>
      <c r="M208" s="24" t="str">
        <f>IFERROR(IF(AND(PRINCIPAL!$H$64&lt;&gt;"",OR(L208=PRINCIPAL!$I$64,L208=PRINCIPAL!$I$64+PRINCIPAL!$I$64,L208=PRINCIPAL!$I$64+PRINCIPAL!$I$64+PRINCIPAL!$I$64)),0,IF(AND(PRINCIPAL!$H$64&lt;&gt;"",L208=PRINCIPAL!$J$64),VLOOKUP($N$204,'Banco de Dados'!$B$4:$J$50,8,FALSE)*PRINCIPAL!$H$64*(1-(PRINCIPAL!$K$64/100)),IF(AND(PRINCIPAL!$H$64&lt;&gt;"",L208=PRINCIPAL!$L$64),VLOOKUP($N$204,'Banco de Dados'!$B$4:$J$50,8,FALSE)*PRINCIPAL!$H$64*(1-(PRINCIPAL!$M$64/100)),IF(AND(PRINCIPAL!$H$64&lt;&gt;"",L208=PRINCIPAL!$N$64),VLOOKUP($N$204,'Banco de Dados'!$B$4:$J$50,8,FALSE)*PRINCIPAL!$H$64*(1-(PRINCIPAL!$O$64/100)),IF(PRINCIPAL!$H$64&lt;&gt;"",VLOOKUP($N$204,'Banco de Dados'!$B$4:$J$50,8,FALSE)*PRINCIPAL!$H$64,IF(OR(L208=PRINCIPAL!$I$64,L208=PRINCIPAL!$I$64+PRINCIPAL!$I$64,L208=PRINCIPAL!$I$64+PRINCIPAL!$I$64+PRINCIPAL!$I$64),0,IF(L208=PRINCIPAL!$J$64,VLOOKUP($N$204,'Banco de Dados'!$B$4:$J$50,6,FALSE)*(1-(PRINCIPAL!$K$64/100)),IF(L208=PRINCIPAL!$L$64,VLOOKUP($N$204,'Banco de Dados'!$B$4:$J$50,6,FALSE)*(1-(PRINCIPAL!$M$64/100)),IF(L208=PRINCIPAL!$N$64,VLOOKUP($N$204,'Banco de Dados'!$B$4:$J$50,6,FALSE)*(1-(PRINCIPAL!$O$64/100)),VLOOKUP($N$204,'Banco de Dados'!$B$4:$J$50,6,FALSE)))))))))),"")</f>
        <v/>
      </c>
      <c r="N208" s="25" t="str">
        <f>IFERROR(M208*(IFERROR(VLOOKUP($N$204,'Banco de Dados'!$B$4:$J$50,4,FALSE),"ERRO")),"")</f>
        <v/>
      </c>
      <c r="O208" s="25" t="str">
        <f>IFERROR(M208+N208,"")</f>
        <v/>
      </c>
      <c r="P208" s="103" t="str">
        <f>IFERROR(O208*(C208*(PRINCIPAL!$G$64/100))*0.47*(44/12),"")</f>
        <v/>
      </c>
      <c r="Q208" s="107" t="str">
        <f>IFERROR(Q207+P208,"")</f>
        <v/>
      </c>
      <c r="R208" s="29" t="str">
        <f>IFERROR(IF(AND(PRINCIPAL!$H$65&lt;&gt;"",OR(L208=PRINCIPAL!$I$65,L208=PRINCIPAL!$I$65+PRINCIPAL!$I$65,L208=PRINCIPAL!$I$65+PRINCIPAL!$I$65+PRINCIPAL!$I$65)),0,IF(AND(PRINCIPAL!$H$65&lt;&gt;"",L208=PRINCIPAL!$J$65),VLOOKUP($S$204,'Banco de Dados'!$B$4:$J$50,8,FALSE)*PRINCIPAL!$H$65*(1-(PRINCIPAL!$K$65/100)),IF(AND(PRINCIPAL!$H$65&lt;&gt;"",L208=PRINCIPAL!$L$65),VLOOKUP($S$204,'Banco de Dados'!$B$4:$J$50,8,FALSE)*PRINCIPAL!$H$65*(1-(PRINCIPAL!$M$65/100)),IF(AND(PRINCIPAL!$H$65&lt;&gt;"",L208=PRINCIPAL!$N$65),VLOOKUP($S$204,'Banco de Dados'!$B$4:$J$50,8,FALSE)*PRINCIPAL!$H$65*(1-(PRINCIPAL!$O$65/100)),IF(PRINCIPAL!$H$65&lt;&gt;"",VLOOKUP($S$204,'Banco de Dados'!$B$4:$J$50,8,FALSE)*PRINCIPAL!$H$65,IF(OR(L208=PRINCIPAL!$I$65,L208=PRINCIPAL!$I$65+PRINCIPAL!$I$65,L208=PRINCIPAL!$I$65+PRINCIPAL!$I$65+PRINCIPAL!$I$65),0,IF(L208=PRINCIPAL!$J$65,VLOOKUP($S$204,'Banco de Dados'!$B$4:$J$50,6,FALSE)*(1-(PRINCIPAL!$K$65/100)),IF(L208=PRINCIPAL!$L$65,VLOOKUP($S$204,'Banco de Dados'!$B$4:$J$50,6,FALSE)*(1-(PRINCIPAL!$M$65/100)),IF(L208=PRINCIPAL!$N$65,VLOOKUP($S$204,'Banco de Dados'!$B$4:$J$50,6,FALSE)*(1-(PRINCIPAL!$O$65/100)),VLOOKUP($S$204,'Banco de Dados'!$B$4:$J$50,6,FALSE)))))))))),"")</f>
        <v/>
      </c>
      <c r="S208" s="29" t="str">
        <f>IFERROR(R208*(IFERROR(VLOOKUP($S$204,'Banco de Dados'!$B$4:$J$50,4,FALSE),"ERRO")),"")</f>
        <v/>
      </c>
      <c r="T208" s="29" t="str">
        <f>IFERROR(R208+S208,"")</f>
        <v/>
      </c>
      <c r="U208" s="103" t="str">
        <f>IFERROR(T208*(C208*(PRINCIPAL!$G$65/100))*0.47*(44/12),"")</f>
        <v/>
      </c>
      <c r="V208" s="103" t="str">
        <f t="shared" ref="V208:V241" si="122">IFERROR(V207+U208,"")</f>
        <v/>
      </c>
      <c r="W208" s="30" t="str">
        <f>IFERROR(IF(AND(PRINCIPAL!$H$66&lt;&gt;"",OR(L208=PRINCIPAL!$I$66,L208=PRINCIPAL!$I$66+PRINCIPAL!$I$66,L208=PRINCIPAL!$I$66+PRINCIPAL!$I$66+PRINCIPAL!$I$66)),0,IF(AND(PRINCIPAL!$H$66&lt;&gt;"",L208=PRINCIPAL!$J$66),VLOOKUP($X$204,'Banco de Dados'!$B$4:$J$50,8,FALSE)*PRINCIPAL!$H$66*(1-(PRINCIPAL!$K$66/100)),IF(AND(PRINCIPAL!$H$66&lt;&gt;"",L208=PRINCIPAL!$L$66),VLOOKUP($X$204,'Banco de Dados'!$B$4:$J$50,8,FALSE)*PRINCIPAL!$H$66*(1-(PRINCIPAL!$M$66/100)),IF(AND(PRINCIPAL!$H$66&lt;&gt;"",L208=PRINCIPAL!$N$66),VLOOKUP($X$204,'Banco de Dados'!$B$4:$J$50,8,FALSE)*PRINCIPAL!$H$66*(1-(PRINCIPAL!$O$66/100)),IF(PRINCIPAL!$H$66&lt;&gt;"",VLOOKUP($X$204,'Banco de Dados'!$B$4:$J$50,8,FALSE)*PRINCIPAL!$H$66,IF(OR(L208=PRINCIPAL!$I$66,L208=PRINCIPAL!$I$66+PRINCIPAL!$I$66,L208=PRINCIPAL!$I$66+PRINCIPAL!$I$66+PRINCIPAL!$I$66),0,IF(L208=PRINCIPAL!$J$66,VLOOKUP($X$204,'Banco de Dados'!$B$4:$J$50,6,FALSE)*(1-(PRINCIPAL!$K$66/100)),IF(L208=PRINCIPAL!$L$66,VLOOKUP($X$204,'Banco de Dados'!$B$4:$J$50,6,FALSE)*(1-(PRINCIPAL!$M$66/100)),IF(L208=PRINCIPAL!$N$66,VLOOKUP($X$204,'Banco de Dados'!$B$4:$J$50,6,FALSE)*(1-(PRINCIPAL!$O$66/100)),VLOOKUP($X$204,'Banco de Dados'!$B$4:$J$50,6,FALSE)))))))))),"")</f>
        <v/>
      </c>
      <c r="X208" s="29" t="str">
        <f>IFERROR(W208*(IFERROR(VLOOKUP($X$204,'Banco de Dados'!$B$4:$J$50,4,FALSE),"ERRO")),"")</f>
        <v/>
      </c>
      <c r="Y208" s="29" t="str">
        <f>IFERROR(X208+W208,"")</f>
        <v/>
      </c>
      <c r="Z208" s="103" t="str">
        <f>IFERROR(Y208*(C208*(PRINCIPAL!$G$66/100))*0.47*(44/12),"")</f>
        <v/>
      </c>
      <c r="AA208" s="111" t="str">
        <f>IFERROR(Z208+AA207,"")</f>
        <v/>
      </c>
      <c r="AB208" s="30" t="str">
        <f>IFERROR(IF(AND(PRINCIPAL!$H$67&lt;&gt;"",OR(L208=PRINCIPAL!$I$67,L208=PRINCIPAL!$I$67+PRINCIPAL!$I$67,L208=PRINCIPAL!$I$67+PRINCIPAL!$I$67+PRINCIPAL!$I$67)),0,IF(AND(PRINCIPAL!$H$67&lt;&gt;"",L208=PRINCIPAL!$J$67),VLOOKUP($AC$204,'Banco de Dados'!$B$4:$J$50,8,FALSE)*PRINCIPAL!$H$67*(1-(PRINCIPAL!$K$67/100)),IF(AND(PRINCIPAL!$H$67&lt;&gt;"",L208=PRINCIPAL!$L$67),VLOOKUP($AC$204,'Banco de Dados'!$B$4:$J$50,8,FALSE)*PRINCIPAL!$H$67*(1-(PRINCIPAL!$M$67/100)),IF(AND(PRINCIPAL!$H$67&lt;&gt;"",L208=PRINCIPAL!$N$67),VLOOKUP($AC$204,'Banco de Dados'!$B$4:$J$50,8,FALSE)*PRINCIPAL!$H$67*(1-(PRINCIPAL!$O$67/100)),IF(PRINCIPAL!$H$67&lt;&gt;"",VLOOKUP($AC$204,'Banco de Dados'!$B$4:$J$50,8,FALSE)*PRINCIPAL!$H$67,IF(OR(L208=PRINCIPAL!$I$67,L208=PRINCIPAL!$I$67+PRINCIPAL!$I$67,L208=PRINCIPAL!$I$67+PRINCIPAL!$I$67+PRINCIPAL!$I$67),0,IF(L208=PRINCIPAL!$J$67,VLOOKUP($AC$204,'Banco de Dados'!$B$4:$J$50,6,FALSE)*(1-(PRINCIPAL!$K$67/100)),IF(L208=PRINCIPAL!$L$67,VLOOKUP($AC$204,'Banco de Dados'!$B$4:$J$50,6,FALSE)*(1-(PRINCIPAL!$M$67/100)),IF(L208=PRINCIPAL!$N$67,VLOOKUP($AC$204,'Banco de Dados'!$B$4:$J$50,6,FALSE)*(1-(PRINCIPAL!$O$67/100)),VLOOKUP($AC$204,'Banco de Dados'!$B$4:$J$50,6,FALSE)))))))))),"")</f>
        <v/>
      </c>
      <c r="AC208" s="29" t="str">
        <f>IFERROR(AB208*(IFERROR(VLOOKUP($AC$204,'Banco de Dados'!$B$4:$J$50,4,FALSE),"ERRO")),"")</f>
        <v/>
      </c>
      <c r="AD208" s="29" t="str">
        <f>IFERROR(AC208+AB208,"")</f>
        <v/>
      </c>
      <c r="AE208" s="103" t="str">
        <f>IFERROR(AD208*(C208*(PRINCIPAL!$G$67/100))*0.47*(44/12),"")</f>
        <v/>
      </c>
      <c r="AF208" s="111" t="str">
        <f>IFERROR(AE208+AF207,"")</f>
        <v/>
      </c>
      <c r="AG208" s="30" t="str">
        <f>IFERROR(IF(AND(PRINCIPAL!$H$68&lt;&gt;"",OR(L208=PRINCIPAL!$I$68,L208=PRINCIPAL!$I$68+PRINCIPAL!$I$68,L208=PRINCIPAL!$I$68+PRINCIPAL!$I$68+PRINCIPAL!$I$68)),0,IF(AND(PRINCIPAL!$H$68&lt;&gt;"",L208=PRINCIPAL!$J$68),VLOOKUP($AH$204,'Banco de Dados'!$B$4:$J$50,8,FALSE)*PRINCIPAL!$H$68*(1-(PRINCIPAL!$K$68/100)),IF(AND(PRINCIPAL!$H$68&lt;&gt;"",L208=PRINCIPAL!$L$68),VLOOKUP($AH$204,'Banco de Dados'!$B$4:$J$50,8,FALSE)*PRINCIPAL!$H$68*(1-(PRINCIPAL!$M$68/100)),IF(AND(PRINCIPAL!$H$68&lt;&gt;"",L208=PRINCIPAL!$N$68),VLOOKUP($AH$204,'Banco de Dados'!$B$4:$J$50,8,FALSE)*PRINCIPAL!$H$68*(1-(PRINCIPAL!$O$68/100)),IF(PRINCIPAL!$H$68&lt;&gt;"",VLOOKUP($AH$204,'Banco de Dados'!$B$4:$J$50,8,FALSE)*PRINCIPAL!$H$68,IF(OR(L208=PRINCIPAL!$I$68,L208=PRINCIPAL!$I$68+PRINCIPAL!$I$68,L208=PRINCIPAL!$I$68+PRINCIPAL!$I$68+PRINCIPAL!$I$68),0,IF(L208=PRINCIPAL!$J$68,VLOOKUP($AH$204,'Banco de Dados'!$B$4:$J$50,6,FALSE)*(1-(PRINCIPAL!$K$68/100)),IF(L208=PRINCIPAL!$L$68,VLOOKUP($AH$204,'Banco de Dados'!$B$4:$J$50,6,FALSE)*(1-(PRINCIPAL!$M$68/100)),IF(L208=PRINCIPAL!$N$68,VLOOKUP($AH$204,'Banco de Dados'!$B$4:$J$50,6,FALSE)*(1-(PRINCIPAL!$O$68/100)),VLOOKUP($AH$204,'Banco de Dados'!$B$4:$J$50,6,FALSE)))))))))),"")</f>
        <v/>
      </c>
      <c r="AH208" s="29" t="str">
        <f>IFERROR(AG208*(IFERROR(VLOOKUP($AH$204,'Banco de Dados'!$B$4:$J$50,4,FALSE),"ERRO")),"")</f>
        <v/>
      </c>
      <c r="AI208" s="29" t="str">
        <f>IFERROR(AH208+AG208,"")</f>
        <v/>
      </c>
      <c r="AJ208" s="103" t="str">
        <f>IFERROR(AI208*(C208*(PRINCIPAL!$G$68/100))*0.47*(44/12),"")</f>
        <v/>
      </c>
      <c r="AK208" s="111" t="str">
        <f>IFERROR(AJ208+AK207,"")</f>
        <v/>
      </c>
      <c r="AL208" s="30" t="str">
        <f>IFERROR(IF(AND(PRINCIPAL!$H$69&lt;&gt;"",OR(L208=PRINCIPAL!$I$69,L208=PRINCIPAL!$I$69+PRINCIPAL!$I$69,L208=PRINCIPAL!$I$69+PRINCIPAL!$I$69+PRINCIPAL!$I$69)),0,IF(AND(PRINCIPAL!$H$69&lt;&gt;"",L208=PRINCIPAL!$J$69),VLOOKUP($AM$204,'Banco de Dados'!$B$4:$J$50,8,FALSE)*PRINCIPAL!$H$69*(1-(PRINCIPAL!$K$69/100)),IF(AND(PRINCIPAL!$H$69&lt;&gt;"",L208=PRINCIPAL!$L$69),VLOOKUP($AM$204,'Banco de Dados'!$B$4:$J$50,8,FALSE)*PRINCIPAL!$H$69*(1-(PRINCIPAL!$M$69/100)),IF(AND(PRINCIPAL!$H$69&lt;&gt;"",L208=PRINCIPAL!$N$69),VLOOKUP($AM$204,'Banco de Dados'!$B$4:$J$50,8,FALSE)*PRINCIPAL!$H$69*(1-(PRINCIPAL!$O$69/100)),IF(PRINCIPAL!$H$69&lt;&gt;"",VLOOKUP($AM$204,'Banco de Dados'!$B$4:$J$50,8,FALSE)*PRINCIPAL!$H$69,IF(OR(L208=PRINCIPAL!$I$69,L208=PRINCIPAL!$I$69+PRINCIPAL!$I$69,L208=PRINCIPAL!$I$69+PRINCIPAL!$I$69+PRINCIPAL!$I$69),0,IF(L208=PRINCIPAL!$J$69,VLOOKUP($AM$204,'Banco de Dados'!$B$4:$J$50,6,FALSE)*(1-(PRINCIPAL!$K$69/100)),IF(L208=PRINCIPAL!$L$69,VLOOKUP($AM$204,'Banco de Dados'!$B$4:$J$50,6,FALSE)*(1-(PRINCIPAL!$M$69/100)),IF(L208=PRINCIPAL!$N$69,VLOOKUP($AM$204,'Banco de Dados'!$B$4:$J$50,6,FALSE)*(1-(PRINCIPAL!$O$69/100)),VLOOKUP($AM$204,'Banco de Dados'!$B$4:$J$50,6,FALSE)))))))))),"")</f>
        <v/>
      </c>
      <c r="AM208" s="29" t="str">
        <f>IFERROR(AL208*(IFERROR(VLOOKUP($AM$204,'Banco de Dados'!$B$4:$J$50,4,FALSE),"ERRO")),"")</f>
        <v/>
      </c>
      <c r="AN208" s="29" t="str">
        <f>IFERROR(AM208+AL208,"")</f>
        <v/>
      </c>
      <c r="AO208" s="103" t="str">
        <f>IFERROR(AN208*(C208*(PRINCIPAL!$G$69/100))*0.47*(44/12),"")</f>
        <v/>
      </c>
      <c r="AP208" s="111" t="str">
        <f>IFERROR(AO208+AP207,"")</f>
        <v/>
      </c>
      <c r="AQ208" s="30" t="str">
        <f>IFERROR(IF(AND(PRINCIPAL!$H$70&lt;&gt;"",OR(L208=PRINCIPAL!$I$70,L208=PRINCIPAL!$I$70+PRINCIPAL!$I$70,L208=PRINCIPAL!$I$70+PRINCIPAL!$I$70+PRINCIPAL!$I$70)),0,IF(AND(PRINCIPAL!$H$70&lt;&gt;"",L208=PRINCIPAL!$J$70),VLOOKUP($AR$204,'Banco de Dados'!$B$4:$J$50,8,FALSE)*PRINCIPAL!$H$70*(1-(PRINCIPAL!$K$70/100)),IF(AND(PRINCIPAL!$H$70&lt;&gt;"",L208=PRINCIPAL!$L$70),VLOOKUP($AR$204,'Banco de Dados'!$B$4:$J$50,8,FALSE)*PRINCIPAL!$H$70*(1-(PRINCIPAL!$M$70/100)),IF(AND(PRINCIPAL!$H$70&lt;&gt;"",L208=PRINCIPAL!$N$70),VLOOKUP($AR$204,'Banco de Dados'!$B$4:$J$50,8,FALSE)*PRINCIPAL!$H$70*(1-(PRINCIPAL!$O$70/100)),IF(PRINCIPAL!$H$70&lt;&gt;"",VLOOKUP($AR$204,'Banco de Dados'!$B$4:$J$50,8,FALSE)*PRINCIPAL!$H$70,IF(OR(L208=PRINCIPAL!$I$70,L208=PRINCIPAL!$I$70+PRINCIPAL!$I$70,L208=PRINCIPAL!$I$70+PRINCIPAL!$I$70+PRINCIPAL!$I$70),0,IF(L208=PRINCIPAL!$J$70,VLOOKUP($AR$204,'Banco de Dados'!$B$4:$J$50,6,FALSE)*(1-(PRINCIPAL!$K$70/100)),IF(L208=PRINCIPAL!$L$70,VLOOKUP($AR$204,'Banco de Dados'!$B$4:$J$50,6,FALSE)*(1-(PRINCIPAL!$M$70/100)),IF(L208=PRINCIPAL!$N$70,VLOOKUP($AR$204,'Banco de Dados'!$B$4:$J$50,6,FALSE)*(1-(PRINCIPAL!$O$70/100)),VLOOKUP($AR$204,'Banco de Dados'!$B$4:$J$50,6,FALSE)))))))))),"")</f>
        <v/>
      </c>
      <c r="AR208" s="29" t="str">
        <f>IFERROR(AQ208*(IFERROR(VLOOKUP($AR$204,'Banco de Dados'!$B$4:$J$50,4,FALSE),"ERRO")),"")</f>
        <v/>
      </c>
      <c r="AS208" s="29" t="str">
        <f>IFERROR(AR208+AQ208,"")</f>
        <v/>
      </c>
      <c r="AT208" s="103" t="str">
        <f>IFERROR(AS208*(C208*(PRINCIPAL!$G$70/100))*0.47*(44/12),"")</f>
        <v/>
      </c>
      <c r="AU208" s="111" t="str">
        <f>IFERROR(AT208+AU207,"")</f>
        <v/>
      </c>
      <c r="AV208" s="30" t="str">
        <f>IFERROR(IF(AND(PRINCIPAL!$H$71&lt;&gt;"",OR(L208=PRINCIPAL!$I$71,L208=PRINCIPAL!$I$71+PRINCIPAL!$I$71,L208=PRINCIPAL!$I$71+PRINCIPAL!$I$71+PRINCIPAL!$I$71)),0,IF(AND(PRINCIPAL!$H$71&lt;&gt;"",L208=PRINCIPAL!$J$71),VLOOKUP($AW$204,'Banco de Dados'!$B$4:$J$50,8,FALSE)*PRINCIPAL!$H$71*(1-(PRINCIPAL!$K$71/100)),IF(AND(PRINCIPAL!$H$71&lt;&gt;"",L208=PRINCIPAL!$L$71),VLOOKUP($AW$204,'Banco de Dados'!$B$4:$J$50,8,FALSE)*PRINCIPAL!$H$71*(1-(PRINCIPAL!$M$71/100)),IF(AND(PRINCIPAL!$H$71&lt;&gt;"",L208=PRINCIPAL!$N$71),VLOOKUP($AW$204,'Banco de Dados'!$B$4:$J$50,8,FALSE)*PRINCIPAL!$H$71*(1-(PRINCIPAL!$O$71/100)),IF(PRINCIPAL!$H$71&lt;&gt;"",VLOOKUP($AW$204,'Banco de Dados'!$B$4:$J$50,8,FALSE)*PRINCIPAL!$H$71,IF(OR(L208=PRINCIPAL!$I$71,L208=PRINCIPAL!$I$71+PRINCIPAL!$I$71,L208=PRINCIPAL!$I$71+PRINCIPAL!$I$71+PRINCIPAL!$I$71),0,IF(L208=PRINCIPAL!$J$71,VLOOKUP($AW$204,'Banco de Dados'!$B$4:$J$50,6,FALSE)*(1-(PRINCIPAL!$K$71/100)),IF(L208=PRINCIPAL!$L$71,VLOOKUP($AW$204,'Banco de Dados'!$B$4:$J$50,6,FALSE)*(1-(PRINCIPAL!$M$71/100)),IF(L208=PRINCIPAL!$N$71,VLOOKUP($AW$204,'Banco de Dados'!$B$4:$J$50,6,FALSE)*(1-(PRINCIPAL!$O$71/100)),VLOOKUP($AW$204,'Banco de Dados'!$B$4:$J$50,6,FALSE)))))))))),"")</f>
        <v/>
      </c>
      <c r="AW208" s="29" t="str">
        <f>IFERROR(AV208*(IFERROR(VLOOKUP($AW$204,'Banco de Dados'!$B$4:$J$50,4,FALSE),"ERRO")),"")</f>
        <v/>
      </c>
      <c r="AX208" s="29" t="str">
        <f>IFERROR(AW208+AV208,"")</f>
        <v/>
      </c>
      <c r="AY208" s="103" t="str">
        <f>IFERROR(AX208*(C208*(PRINCIPAL!$G$71/100))*0.47*(44/12),"")</f>
        <v/>
      </c>
      <c r="AZ208" s="111" t="str">
        <f>IFERROR(AY208+AZ207,"")</f>
        <v/>
      </c>
      <c r="BA208" s="30" t="str">
        <f>IFERROR(IF(AND(PRINCIPAL!$H$72&lt;&gt;"",OR(L208=PRINCIPAL!$I$72,L208=PRINCIPAL!$I$72+PRINCIPAL!$I$72,L208=PRINCIPAL!$I$72+PRINCIPAL!$I$72+PRINCIPAL!$I$72)),0,IF(AND(PRINCIPAL!$H$72&lt;&gt;"",L208=PRINCIPAL!$J$72),VLOOKUP($BB$204,'Banco de Dados'!$B$4:$J$50,8,FALSE)*PRINCIPAL!$H$72*(1-(PRINCIPAL!$K$72/100)),IF(AND(PRINCIPAL!$H$72&lt;&gt;"",L208=PRINCIPAL!$L$72),VLOOKUP($BB$204,'Banco de Dados'!$B$4:$J$50,8,FALSE)*PRINCIPAL!$H$72*(1-(PRINCIPAL!$M$72/100)),IF(AND(PRINCIPAL!$H$72&lt;&gt;"",L208=PRINCIPAL!$N$72),VLOOKUP($BB$204,'Banco de Dados'!$B$4:$J$50,8,FALSE)*PRINCIPAL!$H$72*(1-(PRINCIPAL!$O$72/100)),IF(PRINCIPAL!$H$72&lt;&gt;"",VLOOKUP($BB$204,'Banco de Dados'!$B$4:$J$50,8,FALSE)*PRINCIPAL!$H$72,IF(OR(L208=PRINCIPAL!$I$72,L208=PRINCIPAL!$I$72+PRINCIPAL!$I$72,L208=PRINCIPAL!$I$72+PRINCIPAL!$I$72+PRINCIPAL!$I$72),0,IF(L208=PRINCIPAL!$J$72,VLOOKUP($BB$204,'Banco de Dados'!$B$4:$J$50,6,FALSE)*(1-(PRINCIPAL!$K$72/100)),IF(L208=PRINCIPAL!$L$72,VLOOKUP($BB$204,'Banco de Dados'!$B$4:$J$50,6,FALSE)*(1-(PRINCIPAL!$M$72/100)),IF(L208=PRINCIPAL!$N$72,VLOOKUP($BB$204,'Banco de Dados'!$B$4:$J$50,6,FALSE)*(1-(PRINCIPAL!$O$72/100)),VLOOKUP($BB$204,'Banco de Dados'!$B$4:$J$50,6,FALSE)))))))))),"")</f>
        <v/>
      </c>
      <c r="BB208" s="29" t="str">
        <f>IFERROR(BA208*(IFERROR(VLOOKUP($BB$204,'Banco de Dados'!$B$4:$J$50,4,FALSE),"ERRO")),"")</f>
        <v/>
      </c>
      <c r="BC208" s="29" t="str">
        <f>IFERROR(BB208+BA208,"")</f>
        <v/>
      </c>
      <c r="BD208" s="103" t="str">
        <f>IFERROR(BC208*(C208*(PRINCIPAL!$G$72/100))*0.47*(44/12),"")</f>
        <v/>
      </c>
      <c r="BE208" s="111" t="str">
        <f t="shared" ref="BE208:BE241" si="123">IFERROR(BD208,"")</f>
        <v/>
      </c>
      <c r="BF208" s="30" t="str">
        <f>IFERROR(IF(AND(PRINCIPAL!$H$73&lt;&gt;"",OR(L208=PRINCIPAL!$I$73,L208=PRINCIPAL!$I$73+PRINCIPAL!$I$73,L208=PRINCIPAL!$I$73+PRINCIPAL!$I$73+PRINCIPAL!$I$73)),0,IF(AND(PRINCIPAL!$H$73&lt;&gt;"",L208=PRINCIPAL!$J$73),VLOOKUP($BG$204,'Banco de Dados'!$B$4:$J$50,8,FALSE)*PRINCIPAL!$H$73*(1-(PRINCIPAL!$K$73/100)),IF(AND(PRINCIPAL!$H$73&lt;&gt;"",L208=PRINCIPAL!$L$73),VLOOKUP($BG$204,'Banco de Dados'!$B$4:$J$50,8,FALSE)*PRINCIPAL!$H$73*(1-(PRINCIPAL!$M$73/100)),IF(AND(PRINCIPAL!$H$73&lt;&gt;"",L208=PRINCIPAL!$N$73),VLOOKUP($BG$204,'Banco de Dados'!$B$4:$J$50,8,FALSE)*PRINCIPAL!$H$73*(1-(PRINCIPAL!$O$73/100)),IF(PRINCIPAL!$H$73&lt;&gt;"",VLOOKUP($BG$204,'Banco de Dados'!$B$4:$J$50,8,FALSE)*PRINCIPAL!$H$73,IF(OR(L208=PRINCIPAL!$I$73,L208=PRINCIPAL!$I$73+PRINCIPAL!$I$73,L208=PRINCIPAL!$I$73+PRINCIPAL!$I$73+PRINCIPAL!$I$73),0,IF(L208=PRINCIPAL!$J$73,VLOOKUP($BG$204,'Banco de Dados'!$B$4:$J$50,6,FALSE)*(1-(PRINCIPAL!$K$73/100)),IF(L208=PRINCIPAL!$L$73,VLOOKUP($BG$204,'Banco de Dados'!$B$4:$J$50,6,FALSE)*(1-(PRINCIPAL!$M$73/100)),IF(L208=PRINCIPAL!$N$73,VLOOKUP($BG$204,'Banco de Dados'!$B$4:$J$50,6,FALSE)*(1-(PRINCIPAL!$O$73/100)),VLOOKUP($BG$204,'Banco de Dados'!$B$4:$J$50,6,FALSE)))))))))),"")</f>
        <v/>
      </c>
      <c r="BG208" s="29" t="str">
        <f>IFERROR(BF208*(IFERROR(VLOOKUP($BG$204,'Banco de Dados'!$B$4:$J$50,4,FALSE),"ERRO")),"")</f>
        <v/>
      </c>
      <c r="BH208" s="29" t="str">
        <f>IFERROR(BG208+BF208,"")</f>
        <v/>
      </c>
      <c r="BI208" s="103" t="str">
        <f>IFERROR(BH208*(C208*(PRINCIPAL!$G$73/100))*0.47*(44/12),"")</f>
        <v/>
      </c>
      <c r="BJ208" s="102" t="str">
        <f t="shared" ref="BJ208:BJ241" si="124">IFERROR(BI208,"")</f>
        <v/>
      </c>
    </row>
    <row r="209" spans="2:62" ht="12.75" customHeight="1" x14ac:dyDescent="0.3">
      <c r="B209" s="326">
        <f t="shared" ref="B209:B241" si="125">IF(B170&lt;&gt;"",B170,"")</f>
        <v>2023</v>
      </c>
      <c r="C209" s="342"/>
      <c r="D209" s="1"/>
      <c r="E209" s="116">
        <v>3</v>
      </c>
      <c r="F209" s="24" t="str">
        <f>IFERROR(VLOOKUP($G$204,'Banco de Dados'!$B$4:$J$50,6,FALSE),"")</f>
        <v/>
      </c>
      <c r="G209" s="25" t="str">
        <f>IFERROR(F209*(IFERROR(VLOOKUP($G$204,'Banco de Dados'!$B$4:$J$50,4,FALSE),"ERRO")),"")</f>
        <v/>
      </c>
      <c r="H209" s="25" t="str">
        <f t="shared" ref="H209:H241" si="126">IFERROR(F209+G209,"")</f>
        <v/>
      </c>
      <c r="I209" s="103" t="str">
        <f t="shared" ref="I209:I241" si="127">IFERROR(H209*(C209)*0.47*(44/12),"")</f>
        <v/>
      </c>
      <c r="J209" s="117" t="str">
        <f t="shared" ref="J209:J241" si="128">IFERROR(I209+J208,"")</f>
        <v/>
      </c>
      <c r="K209" s="1"/>
      <c r="L209" s="91">
        <v>3</v>
      </c>
      <c r="M209" s="24" t="str">
        <f>IFERROR(IF(AND(PRINCIPAL!$H$64&lt;&gt;"",OR(L209=PRINCIPAL!$I$64,L209=PRINCIPAL!$I$64+PRINCIPAL!$I$64,L209=PRINCIPAL!$I$64+PRINCIPAL!$I$64+PRINCIPAL!$I$64)),0,IF(AND(PRINCIPAL!$H$64&lt;&gt;"",L209=PRINCIPAL!$J$64),VLOOKUP($N$204,'Banco de Dados'!$B$4:$J$50,8,FALSE)*PRINCIPAL!$H$64*(1-(PRINCIPAL!$K$64/100)),IF(AND(PRINCIPAL!$H$64&lt;&gt;"",L209=PRINCIPAL!$L$64),VLOOKUP($N$204,'Banco de Dados'!$B$4:$J$50,8,FALSE)*PRINCIPAL!$H$64*(1-(PRINCIPAL!$M$64/100)),IF(AND(PRINCIPAL!$H$64&lt;&gt;"",L209=PRINCIPAL!$N$64),VLOOKUP($N$204,'Banco de Dados'!$B$4:$J$50,8,FALSE)*PRINCIPAL!$H$64*(1-(PRINCIPAL!$O$64/100)),IF(PRINCIPAL!$H$64&lt;&gt;"",VLOOKUP($N$204,'Banco de Dados'!$B$4:$J$50,8,FALSE)*PRINCIPAL!$H$64,IF(OR(L209=PRINCIPAL!$I$64,L209=PRINCIPAL!$I$64+PRINCIPAL!$I$64,L209=PRINCIPAL!$I$64+PRINCIPAL!$I$64+PRINCIPAL!$I$64),0,IF(L209=PRINCIPAL!$J$64,VLOOKUP($N$204,'Banco de Dados'!$B$4:$J$50,6,FALSE)*(1-(PRINCIPAL!$K$64/100)),IF(L209=PRINCIPAL!$L$64,VLOOKUP($N$204,'Banco de Dados'!$B$4:$J$50,6,FALSE)*(1-(PRINCIPAL!$M$64/100)),IF(L209=PRINCIPAL!$N$64,VLOOKUP($N$204,'Banco de Dados'!$B$4:$J$50,6,FALSE)*(1-(PRINCIPAL!$O$64/100)),VLOOKUP($N$204,'Banco de Dados'!$B$4:$J$50,6,FALSE)))))))))),"")</f>
        <v/>
      </c>
      <c r="N209" s="25" t="str">
        <f>IFERROR(M209*(IFERROR(VLOOKUP($N$204,'Banco de Dados'!$B$4:$J$50,4,FALSE),"ERRO")),"")</f>
        <v/>
      </c>
      <c r="O209" s="25" t="str">
        <f t="shared" ref="O209:O241" si="129">IFERROR(M209+N209,"")</f>
        <v/>
      </c>
      <c r="P209" s="103" t="str">
        <f>IFERROR(O209*(C209*(PRINCIPAL!$G$64/100))*0.47*(44/12),"")</f>
        <v/>
      </c>
      <c r="Q209" s="107" t="str">
        <f>IFERROR(Q208+P209,"")</f>
        <v/>
      </c>
      <c r="R209" s="29" t="str">
        <f>IFERROR(IF(AND(PRINCIPAL!$H$65&lt;&gt;"",OR(L209=PRINCIPAL!$I$65,L209=PRINCIPAL!$I$65+PRINCIPAL!$I$65,L209=PRINCIPAL!$I$65+PRINCIPAL!$I$65+PRINCIPAL!$I$65)),0,IF(AND(PRINCIPAL!$H$65&lt;&gt;"",L209=PRINCIPAL!$J$65),VLOOKUP($S$204,'Banco de Dados'!$B$4:$J$50,8,FALSE)*PRINCIPAL!$H$65*(1-(PRINCIPAL!$K$65/100)),IF(AND(PRINCIPAL!$H$65&lt;&gt;"",L209=PRINCIPAL!$L$65),VLOOKUP($S$204,'Banco de Dados'!$B$4:$J$50,8,FALSE)*PRINCIPAL!$H$65*(1-(PRINCIPAL!$M$65/100)),IF(AND(PRINCIPAL!$H$65&lt;&gt;"",L209=PRINCIPAL!$N$65),VLOOKUP($S$204,'Banco de Dados'!$B$4:$J$50,8,FALSE)*PRINCIPAL!$H$65*(1-(PRINCIPAL!$O$65/100)),IF(PRINCIPAL!$H$65&lt;&gt;"",VLOOKUP($S$204,'Banco de Dados'!$B$4:$J$50,8,FALSE)*PRINCIPAL!$H$65,IF(OR(L209=PRINCIPAL!$I$65,L209=PRINCIPAL!$I$65+PRINCIPAL!$I$65,L209=PRINCIPAL!$I$65+PRINCIPAL!$I$65+PRINCIPAL!$I$65),0,IF(L209=PRINCIPAL!$J$65,VLOOKUP($S$204,'Banco de Dados'!$B$4:$J$50,6,FALSE)*(1-(PRINCIPAL!$K$65/100)),IF(L209=PRINCIPAL!$L$65,VLOOKUP($S$204,'Banco de Dados'!$B$4:$J$50,6,FALSE)*(1-(PRINCIPAL!$M$65/100)),IF(L209=PRINCIPAL!$N$65,VLOOKUP($S$204,'Banco de Dados'!$B$4:$J$50,6,FALSE)*(1-(PRINCIPAL!$O$65/100)),VLOOKUP($S$204,'Banco de Dados'!$B$4:$J$50,6,FALSE)))))))))),"")</f>
        <v/>
      </c>
      <c r="S209" s="29" t="str">
        <f>IFERROR(R209*(IFERROR(VLOOKUP($S$204,'Banco de Dados'!$B$4:$J$50,4,FALSE),"ERRO")),"")</f>
        <v/>
      </c>
      <c r="T209" s="29" t="str">
        <f t="shared" ref="T209:T213" si="130">IFERROR(R209+S209,"")</f>
        <v/>
      </c>
      <c r="U209" s="103" t="str">
        <f>IFERROR(T209*(C209*(PRINCIPAL!$G$65/100))*0.47*(44/12),"")</f>
        <v/>
      </c>
      <c r="V209" s="103" t="str">
        <f t="shared" si="122"/>
        <v/>
      </c>
      <c r="W209" s="30" t="str">
        <f>IFERROR(IF(AND(PRINCIPAL!$H$66&lt;&gt;"",OR(L209=PRINCIPAL!$I$66,L209=PRINCIPAL!$I$66+PRINCIPAL!$I$66,L209=PRINCIPAL!$I$66+PRINCIPAL!$I$66+PRINCIPAL!$I$66)),0,IF(AND(PRINCIPAL!$H$66&lt;&gt;"",L209=PRINCIPAL!$J$66),VLOOKUP($X$204,'Banco de Dados'!$B$4:$J$50,8,FALSE)*PRINCIPAL!$H$66*(1-(PRINCIPAL!$K$66/100)),IF(AND(PRINCIPAL!$H$66&lt;&gt;"",L209=PRINCIPAL!$L$66),VLOOKUP($X$204,'Banco de Dados'!$B$4:$J$50,8,FALSE)*PRINCIPAL!$H$66*(1-(PRINCIPAL!$M$66/100)),IF(AND(PRINCIPAL!$H$66&lt;&gt;"",L209=PRINCIPAL!$N$66),VLOOKUP($X$204,'Banco de Dados'!$B$4:$J$50,8,FALSE)*PRINCIPAL!$H$66*(1-(PRINCIPAL!$O$66/100)),IF(PRINCIPAL!$H$66&lt;&gt;"",VLOOKUP($X$204,'Banco de Dados'!$B$4:$J$50,8,FALSE)*PRINCIPAL!$H$66,IF(OR(L209=PRINCIPAL!$I$66,L209=PRINCIPAL!$I$66+PRINCIPAL!$I$66,L209=PRINCIPAL!$I$66+PRINCIPAL!$I$66+PRINCIPAL!$I$66),0,IF(L209=PRINCIPAL!$J$66,VLOOKUP($X$204,'Banco de Dados'!$B$4:$J$50,6,FALSE)*(1-(PRINCIPAL!$K$66/100)),IF(L209=PRINCIPAL!$L$66,VLOOKUP($X$204,'Banco de Dados'!$B$4:$J$50,6,FALSE)*(1-(PRINCIPAL!$M$66/100)),IF(L209=PRINCIPAL!$N$66,VLOOKUP($X$204,'Banco de Dados'!$B$4:$J$50,6,FALSE)*(1-(PRINCIPAL!$O$66/100)),VLOOKUP($X$204,'Banco de Dados'!$B$4:$J$50,6,FALSE)))))))))),"")</f>
        <v/>
      </c>
      <c r="X209" s="29" t="str">
        <f>IFERROR(W209*(IFERROR(VLOOKUP($X$204,'Banco de Dados'!$B$4:$J$50,4,FALSE),"ERRO")),"")</f>
        <v/>
      </c>
      <c r="Y209" s="29" t="str">
        <f>IFERROR(X209+W209,"")</f>
        <v/>
      </c>
      <c r="Z209" s="103" t="str">
        <f>IFERROR(Y209*(C209*(PRINCIPAL!$G$66/100))*0.47*(44/12),"")</f>
        <v/>
      </c>
      <c r="AA209" s="111" t="str">
        <f>IFERROR(Z209+AA208,"")</f>
        <v/>
      </c>
      <c r="AB209" s="30" t="str">
        <f>IFERROR(IF(AND(PRINCIPAL!$H$67&lt;&gt;"",OR(L209=PRINCIPAL!$I$67,L209=PRINCIPAL!$I$67+PRINCIPAL!$I$67,L209=PRINCIPAL!$I$67+PRINCIPAL!$I$67+PRINCIPAL!$I$67)),0,IF(AND(PRINCIPAL!$H$67&lt;&gt;"",L209=PRINCIPAL!$J$67),VLOOKUP($AC$204,'Banco de Dados'!$B$4:$J$50,8,FALSE)*PRINCIPAL!$H$67*(1-(PRINCIPAL!$K$67/100)),IF(AND(PRINCIPAL!$H$67&lt;&gt;"",L209=PRINCIPAL!$L$67),VLOOKUP($AC$204,'Banco de Dados'!$B$4:$J$50,8,FALSE)*PRINCIPAL!$H$67*(1-(PRINCIPAL!$M$67/100)),IF(AND(PRINCIPAL!$H$67&lt;&gt;"",L209=PRINCIPAL!$N$67),VLOOKUP($AC$204,'Banco de Dados'!$B$4:$J$50,8,FALSE)*PRINCIPAL!$H$67*(1-(PRINCIPAL!$O$67/100)),IF(PRINCIPAL!$H$67&lt;&gt;"",VLOOKUP($AC$204,'Banco de Dados'!$B$4:$J$50,8,FALSE)*PRINCIPAL!$H$67,IF(OR(L209=PRINCIPAL!$I$67,L209=PRINCIPAL!$I$67+PRINCIPAL!$I$67,L209=PRINCIPAL!$I$67+PRINCIPAL!$I$67+PRINCIPAL!$I$67),0,IF(L209=PRINCIPAL!$J$67,VLOOKUP($AC$204,'Banco de Dados'!$B$4:$J$50,6,FALSE)*(1-(PRINCIPAL!$K$67/100)),IF(L209=PRINCIPAL!$L$67,VLOOKUP($AC$204,'Banco de Dados'!$B$4:$J$50,6,FALSE)*(1-(PRINCIPAL!$M$67/100)),IF(L209=PRINCIPAL!$N$67,VLOOKUP($AC$204,'Banco de Dados'!$B$4:$J$50,6,FALSE)*(1-(PRINCIPAL!$O$67/100)),VLOOKUP($AC$204,'Banco de Dados'!$B$4:$J$50,6,FALSE)))))))))),"")</f>
        <v/>
      </c>
      <c r="AC209" s="29" t="str">
        <f>IFERROR(AB209*(IFERROR(VLOOKUP($AC$204,'Banco de Dados'!$B$4:$J$50,4,FALSE),"ERRO")),"")</f>
        <v/>
      </c>
      <c r="AD209" s="29" t="str">
        <f t="shared" ref="AD209:AD241" si="131">IFERROR(AC209+AB209,"")</f>
        <v/>
      </c>
      <c r="AE209" s="103" t="str">
        <f>IFERROR(AD209*(C209*(PRINCIPAL!$G$67/100))*0.47*(44/12),"")</f>
        <v/>
      </c>
      <c r="AF209" s="111" t="str">
        <f t="shared" ref="AF209:AF241" si="132">IFERROR(AE209+AF208,"")</f>
        <v/>
      </c>
      <c r="AG209" s="30" t="str">
        <f>IFERROR(IF(AND(PRINCIPAL!$H$68&lt;&gt;"",OR(L209=PRINCIPAL!$I$68,L209=PRINCIPAL!$I$68+PRINCIPAL!$I$68,L209=PRINCIPAL!$I$68+PRINCIPAL!$I$68+PRINCIPAL!$I$68)),0,IF(AND(PRINCIPAL!$H$68&lt;&gt;"",L209=PRINCIPAL!$J$68),VLOOKUP($AH$204,'Banco de Dados'!$B$4:$J$50,8,FALSE)*PRINCIPAL!$H$68*(1-(PRINCIPAL!$K$68/100)),IF(AND(PRINCIPAL!$H$68&lt;&gt;"",L209=PRINCIPAL!$L$68),VLOOKUP($AH$204,'Banco de Dados'!$B$4:$J$50,8,FALSE)*PRINCIPAL!$H$68*(1-(PRINCIPAL!$M$68/100)),IF(AND(PRINCIPAL!$H$68&lt;&gt;"",L209=PRINCIPAL!$N$68),VLOOKUP($AH$204,'Banco de Dados'!$B$4:$J$50,8,FALSE)*PRINCIPAL!$H$68*(1-(PRINCIPAL!$O$68/100)),IF(PRINCIPAL!$H$68&lt;&gt;"",VLOOKUP($AH$204,'Banco de Dados'!$B$4:$J$50,8,FALSE)*PRINCIPAL!$H$68,IF(OR(L209=PRINCIPAL!$I$68,L209=PRINCIPAL!$I$68+PRINCIPAL!$I$68,L209=PRINCIPAL!$I$68+PRINCIPAL!$I$68+PRINCIPAL!$I$68),0,IF(L209=PRINCIPAL!$J$68,VLOOKUP($AH$204,'Banco de Dados'!$B$4:$J$50,6,FALSE)*(1-(PRINCIPAL!$K$68/100)),IF(L209=PRINCIPAL!$L$68,VLOOKUP($AH$204,'Banco de Dados'!$B$4:$J$50,6,FALSE)*(1-(PRINCIPAL!$M$68/100)),IF(L209=PRINCIPAL!$N$68,VLOOKUP($AH$204,'Banco de Dados'!$B$4:$J$50,6,FALSE)*(1-(PRINCIPAL!$O$68/100)),VLOOKUP($AH$204,'Banco de Dados'!$B$4:$J$50,6,FALSE)))))))))),"")</f>
        <v/>
      </c>
      <c r="AH209" s="29" t="str">
        <f>IFERROR(AG209*(IFERROR(VLOOKUP($AH$204,'Banco de Dados'!$B$4:$J$50,4,FALSE),"ERRO")),"")</f>
        <v/>
      </c>
      <c r="AI209" s="29" t="str">
        <f t="shared" ref="AI209:AI241" si="133">IFERROR(AH209+AG209,"")</f>
        <v/>
      </c>
      <c r="AJ209" s="103" t="str">
        <f>IFERROR(AI209*(C209*(PRINCIPAL!$G$68/100))*0.47*(44/12),"")</f>
        <v/>
      </c>
      <c r="AK209" s="111" t="str">
        <f>IFERROR(AJ209+AK208,"")</f>
        <v/>
      </c>
      <c r="AL209" s="30" t="str">
        <f>IFERROR(IF(AND(PRINCIPAL!$H$69&lt;&gt;"",OR(L209=PRINCIPAL!$I$69,L209=PRINCIPAL!$I$69+PRINCIPAL!$I$69,L209=PRINCIPAL!$I$69+PRINCIPAL!$I$69+PRINCIPAL!$I$69)),0,IF(AND(PRINCIPAL!$H$69&lt;&gt;"",L209=PRINCIPAL!$J$69),VLOOKUP($AM$204,'Banco de Dados'!$B$4:$J$50,8,FALSE)*PRINCIPAL!$H$69*(1-(PRINCIPAL!$K$69/100)),IF(AND(PRINCIPAL!$H$69&lt;&gt;"",L209=PRINCIPAL!$L$69),VLOOKUP($AM$204,'Banco de Dados'!$B$4:$J$50,8,FALSE)*PRINCIPAL!$H$69*(1-(PRINCIPAL!$M$69/100)),IF(AND(PRINCIPAL!$H$69&lt;&gt;"",L209=PRINCIPAL!$N$69),VLOOKUP($AM$204,'Banco de Dados'!$B$4:$J$50,8,FALSE)*PRINCIPAL!$H$69*(1-(PRINCIPAL!$O$69/100)),IF(PRINCIPAL!$H$69&lt;&gt;"",VLOOKUP($AM$204,'Banco de Dados'!$B$4:$J$50,8,FALSE)*PRINCIPAL!$H$69,IF(OR(L209=PRINCIPAL!$I$69,L209=PRINCIPAL!$I$69+PRINCIPAL!$I$69,L209=PRINCIPAL!$I$69+PRINCIPAL!$I$69+PRINCIPAL!$I$69),0,IF(L209=PRINCIPAL!$J$69,VLOOKUP($AM$204,'Banco de Dados'!$B$4:$J$50,6,FALSE)*(1-(PRINCIPAL!$K$69/100)),IF(L209=PRINCIPAL!$L$69,VLOOKUP($AM$204,'Banco de Dados'!$B$4:$J$50,6,FALSE)*(1-(PRINCIPAL!$M$69/100)),IF(L209=PRINCIPAL!$N$69,VLOOKUP($AM$204,'Banco de Dados'!$B$4:$J$50,6,FALSE)*(1-(PRINCIPAL!$O$69/100)),VLOOKUP($AM$204,'Banco de Dados'!$B$4:$J$50,6,FALSE)))))))))),"")</f>
        <v/>
      </c>
      <c r="AM209" s="29" t="str">
        <f>IFERROR(AL209*(IFERROR(VLOOKUP($AM$204,'Banco de Dados'!$B$4:$J$50,4,FALSE),"ERRO")),"")</f>
        <v/>
      </c>
      <c r="AN209" s="29" t="str">
        <f t="shared" ref="AN209:AN241" si="134">IFERROR(AM209+AL209,"")</f>
        <v/>
      </c>
      <c r="AO209" s="103" t="str">
        <f>IFERROR(AN209*(C209*(PRINCIPAL!$G$69/100))*0.47*(44/12),"")</f>
        <v/>
      </c>
      <c r="AP209" s="111" t="str">
        <f t="shared" ref="AP209:AP241" si="135">IFERROR(AO209+AP208,"")</f>
        <v/>
      </c>
      <c r="AQ209" s="30" t="str">
        <f>IFERROR(IF(AND(PRINCIPAL!$H$70&lt;&gt;"",OR(L209=PRINCIPAL!$I$70,L209=PRINCIPAL!$I$70+PRINCIPAL!$I$70,L209=PRINCIPAL!$I$70+PRINCIPAL!$I$70+PRINCIPAL!$I$70)),0,IF(AND(PRINCIPAL!$H$70&lt;&gt;"",L209=PRINCIPAL!$J$70),VLOOKUP($AR$204,'Banco de Dados'!$B$4:$J$50,8,FALSE)*PRINCIPAL!$H$70*(1-(PRINCIPAL!$K$70/100)),IF(AND(PRINCIPAL!$H$70&lt;&gt;"",L209=PRINCIPAL!$L$70),VLOOKUP($AR$204,'Banco de Dados'!$B$4:$J$50,8,FALSE)*PRINCIPAL!$H$70*(1-(PRINCIPAL!$M$70/100)),IF(AND(PRINCIPAL!$H$70&lt;&gt;"",L209=PRINCIPAL!$N$70),VLOOKUP($AR$204,'Banco de Dados'!$B$4:$J$50,8,FALSE)*PRINCIPAL!$H$70*(1-(PRINCIPAL!$O$70/100)),IF(PRINCIPAL!$H$70&lt;&gt;"",VLOOKUP($AR$204,'Banco de Dados'!$B$4:$J$50,8,FALSE)*PRINCIPAL!$H$70,IF(OR(L209=PRINCIPAL!$I$70,L209=PRINCIPAL!$I$70+PRINCIPAL!$I$70,L209=PRINCIPAL!$I$70+PRINCIPAL!$I$70+PRINCIPAL!$I$70),0,IF(L209=PRINCIPAL!$J$70,VLOOKUP($AR$204,'Banco de Dados'!$B$4:$J$50,6,FALSE)*(1-(PRINCIPAL!$K$70/100)),IF(L209=PRINCIPAL!$L$70,VLOOKUP($AR$204,'Banco de Dados'!$B$4:$J$50,6,FALSE)*(1-(PRINCIPAL!$M$70/100)),IF(L209=PRINCIPAL!$N$70,VLOOKUP($AR$204,'Banco de Dados'!$B$4:$J$50,6,FALSE)*(1-(PRINCIPAL!$O$70/100)),VLOOKUP($AR$204,'Banco de Dados'!$B$4:$J$50,6,FALSE)))))))))),"")</f>
        <v/>
      </c>
      <c r="AR209" s="29" t="str">
        <f>IFERROR(AQ209*(IFERROR(VLOOKUP($AR$204,'Banco de Dados'!$B$4:$J$50,4,FALSE),"ERRO")),"")</f>
        <v/>
      </c>
      <c r="AS209" s="29" t="str">
        <f t="shared" ref="AS209:AS241" si="136">IFERROR(AR209+AQ209,"")</f>
        <v/>
      </c>
      <c r="AT209" s="103" t="str">
        <f>IFERROR(AS209*(C209*(PRINCIPAL!$G$70/100))*0.47*(44/12),"")</f>
        <v/>
      </c>
      <c r="AU209" s="111" t="str">
        <f t="shared" ref="AU209:AU241" si="137">IFERROR(AT209+AU208,"")</f>
        <v/>
      </c>
      <c r="AV209" s="30" t="str">
        <f>IFERROR(IF(AND(PRINCIPAL!$H$71&lt;&gt;"",OR(L209=PRINCIPAL!$I$71,L209=PRINCIPAL!$I$71+PRINCIPAL!$I$71,L209=PRINCIPAL!$I$71+PRINCIPAL!$I$71+PRINCIPAL!$I$71)),0,IF(AND(PRINCIPAL!$H$71&lt;&gt;"",L209=PRINCIPAL!$J$71),VLOOKUP($AW$204,'Banco de Dados'!$B$4:$J$50,8,FALSE)*PRINCIPAL!$H$71*(1-(PRINCIPAL!$K$71/100)),IF(AND(PRINCIPAL!$H$71&lt;&gt;"",L209=PRINCIPAL!$L$71),VLOOKUP($AW$204,'Banco de Dados'!$B$4:$J$50,8,FALSE)*PRINCIPAL!$H$71*(1-(PRINCIPAL!$M$71/100)),IF(AND(PRINCIPAL!$H$71&lt;&gt;"",L209=PRINCIPAL!$N$71),VLOOKUP($AW$204,'Banco de Dados'!$B$4:$J$50,8,FALSE)*PRINCIPAL!$H$71*(1-(PRINCIPAL!$O$71/100)),IF(PRINCIPAL!$H$71&lt;&gt;"",VLOOKUP($AW$204,'Banco de Dados'!$B$4:$J$50,8,FALSE)*PRINCIPAL!$H$71,IF(OR(L209=PRINCIPAL!$I$71,L209=PRINCIPAL!$I$71+PRINCIPAL!$I$71,L209=PRINCIPAL!$I$71+PRINCIPAL!$I$71+PRINCIPAL!$I$71),0,IF(L209=PRINCIPAL!$J$71,VLOOKUP($AW$204,'Banco de Dados'!$B$4:$J$50,6,FALSE)*(1-(PRINCIPAL!$K$71/100)),IF(L209=PRINCIPAL!$L$71,VLOOKUP($AW$204,'Banco de Dados'!$B$4:$J$50,6,FALSE)*(1-(PRINCIPAL!$M$71/100)),IF(L209=PRINCIPAL!$N$71,VLOOKUP($AW$204,'Banco de Dados'!$B$4:$J$50,6,FALSE)*(1-(PRINCIPAL!$O$71/100)),VLOOKUP($AW$204,'Banco de Dados'!$B$4:$J$50,6,FALSE)))))))))),"")</f>
        <v/>
      </c>
      <c r="AW209" s="29" t="str">
        <f>IFERROR(AV209*(IFERROR(VLOOKUP($AW$204,'Banco de Dados'!$B$4:$J$50,4,FALSE),"ERRO")),"")</f>
        <v/>
      </c>
      <c r="AX209" s="29" t="str">
        <f t="shared" ref="AX209:AX241" si="138">IFERROR(AW209+AV209,"")</f>
        <v/>
      </c>
      <c r="AY209" s="103" t="str">
        <f>IFERROR(AX209*(C209*(PRINCIPAL!$G$71/100))*0.47*(44/12),"")</f>
        <v/>
      </c>
      <c r="AZ209" s="111" t="str">
        <f>IFERROR(AY209+AZ208,"")</f>
        <v/>
      </c>
      <c r="BA209" s="30" t="str">
        <f>IFERROR(IF(AND(PRINCIPAL!$H$72&lt;&gt;"",OR(L209=PRINCIPAL!$I$72,L209=PRINCIPAL!$I$72+PRINCIPAL!$I$72,L209=PRINCIPAL!$I$72+PRINCIPAL!$I$72+PRINCIPAL!$I$72)),0,IF(AND(PRINCIPAL!$H$72&lt;&gt;"",L209=PRINCIPAL!$J$72),VLOOKUP($BB$204,'Banco de Dados'!$B$4:$J$50,8,FALSE)*PRINCIPAL!$H$72*(1-(PRINCIPAL!$K$72/100)),IF(AND(PRINCIPAL!$H$72&lt;&gt;"",L209=PRINCIPAL!$L$72),VLOOKUP($BB$204,'Banco de Dados'!$B$4:$J$50,8,FALSE)*PRINCIPAL!$H$72*(1-(PRINCIPAL!$M$72/100)),IF(AND(PRINCIPAL!$H$72&lt;&gt;"",L209=PRINCIPAL!$N$72),VLOOKUP($BB$204,'Banco de Dados'!$B$4:$J$50,8,FALSE)*PRINCIPAL!$H$72*(1-(PRINCIPAL!$O$72/100)),IF(PRINCIPAL!$H$72&lt;&gt;"",VLOOKUP($BB$204,'Banco de Dados'!$B$4:$J$50,8,FALSE)*PRINCIPAL!$H$72,IF(OR(L209=PRINCIPAL!$I$72,L209=PRINCIPAL!$I$72+PRINCIPAL!$I$72,L209=PRINCIPAL!$I$72+PRINCIPAL!$I$72+PRINCIPAL!$I$72),0,IF(L209=PRINCIPAL!$J$72,VLOOKUP($BB$204,'Banco de Dados'!$B$4:$J$50,6,FALSE)*(1-(PRINCIPAL!$K$72/100)),IF(L209=PRINCIPAL!$L$72,VLOOKUP($BB$204,'Banco de Dados'!$B$4:$J$50,6,FALSE)*(1-(PRINCIPAL!$M$72/100)),IF(L209=PRINCIPAL!$N$72,VLOOKUP($BB$204,'Banco de Dados'!$B$4:$J$50,6,FALSE)*(1-(PRINCIPAL!$O$72/100)),VLOOKUP($BB$204,'Banco de Dados'!$B$4:$J$50,6,FALSE)))))))))),"")</f>
        <v/>
      </c>
      <c r="BB209" s="29" t="str">
        <f>IFERROR(BA209*(IFERROR(VLOOKUP($BB$204,'Banco de Dados'!$B$4:$J$50,4,FALSE),"ERRO")),"")</f>
        <v/>
      </c>
      <c r="BC209" s="29" t="str">
        <f>IFERROR(BB209+BA209,"")</f>
        <v/>
      </c>
      <c r="BD209" s="103" t="str">
        <f>IFERROR(BC209*(C209*(PRINCIPAL!$G$72/100))*0.47*(44/12),"")</f>
        <v/>
      </c>
      <c r="BE209" s="111" t="str">
        <f t="shared" si="123"/>
        <v/>
      </c>
      <c r="BF209" s="30" t="str">
        <f>IFERROR(IF(AND(PRINCIPAL!$H$73&lt;&gt;"",OR(L209=PRINCIPAL!$I$73,L209=PRINCIPAL!$I$73+PRINCIPAL!$I$73,L209=PRINCIPAL!$I$73+PRINCIPAL!$I$73+PRINCIPAL!$I$73)),0,IF(AND(PRINCIPAL!$H$73&lt;&gt;"",L209=PRINCIPAL!$J$73),VLOOKUP($BG$204,'Banco de Dados'!$B$4:$J$50,8,FALSE)*PRINCIPAL!$H$73*(1-(PRINCIPAL!$K$73/100)),IF(AND(PRINCIPAL!$H$73&lt;&gt;"",L209=PRINCIPAL!$L$73),VLOOKUP($BG$204,'Banco de Dados'!$B$4:$J$50,8,FALSE)*PRINCIPAL!$H$73*(1-(PRINCIPAL!$M$73/100)),IF(AND(PRINCIPAL!$H$73&lt;&gt;"",L209=PRINCIPAL!$N$73),VLOOKUP($BG$204,'Banco de Dados'!$B$4:$J$50,8,FALSE)*PRINCIPAL!$H$73*(1-(PRINCIPAL!$O$73/100)),IF(PRINCIPAL!$H$73&lt;&gt;"",VLOOKUP($BG$204,'Banco de Dados'!$B$4:$J$50,8,FALSE)*PRINCIPAL!$H$73,IF(OR(L209=PRINCIPAL!$I$73,L209=PRINCIPAL!$I$73+PRINCIPAL!$I$73,L209=PRINCIPAL!$I$73+PRINCIPAL!$I$73+PRINCIPAL!$I$73),0,IF(L209=PRINCIPAL!$J$73,VLOOKUP($BG$204,'Banco de Dados'!$B$4:$J$50,6,FALSE)*(1-(PRINCIPAL!$K$73/100)),IF(L209=PRINCIPAL!$L$73,VLOOKUP($BG$204,'Banco de Dados'!$B$4:$J$50,6,FALSE)*(1-(PRINCIPAL!$M$73/100)),IF(L209=PRINCIPAL!$N$73,VLOOKUP($BG$204,'Banco de Dados'!$B$4:$J$50,6,FALSE)*(1-(PRINCIPAL!$O$73/100)),VLOOKUP($BG$204,'Banco de Dados'!$B$4:$J$50,6,FALSE)))))))))),"")</f>
        <v/>
      </c>
      <c r="BG209" s="29" t="str">
        <f>IFERROR(BF209*(IFERROR(VLOOKUP($BG$204,'Banco de Dados'!$B$4:$J$50,4,FALSE),"ERRO")),"")</f>
        <v/>
      </c>
      <c r="BH209" s="29" t="str">
        <f t="shared" ref="BH209:BH241" si="139">IFERROR(BG209+BF209,"")</f>
        <v/>
      </c>
      <c r="BI209" s="103" t="str">
        <f>IFERROR(BH209*(C209*(PRINCIPAL!$G$73/100))*0.47*(44/12),"")</f>
        <v/>
      </c>
      <c r="BJ209" s="102" t="str">
        <f t="shared" si="124"/>
        <v/>
      </c>
    </row>
    <row r="210" spans="2:62" ht="12.75" customHeight="1" x14ac:dyDescent="0.3">
      <c r="B210" s="326">
        <f t="shared" si="125"/>
        <v>2024</v>
      </c>
      <c r="C210" s="343"/>
      <c r="D210" s="1"/>
      <c r="E210" s="116">
        <v>4</v>
      </c>
      <c r="F210" s="24" t="str">
        <f>IFERROR(VLOOKUP($G$204,'Banco de Dados'!$B$4:$J$50,6,FALSE),"")</f>
        <v/>
      </c>
      <c r="G210" s="25" t="str">
        <f>IFERROR(F210*(IFERROR(VLOOKUP($G$204,'Banco de Dados'!$B$4:$J$50,4,FALSE),"ERRO")),"")</f>
        <v/>
      </c>
      <c r="H210" s="25" t="str">
        <f t="shared" si="126"/>
        <v/>
      </c>
      <c r="I210" s="103" t="str">
        <f t="shared" si="127"/>
        <v/>
      </c>
      <c r="J210" s="117" t="str">
        <f t="shared" si="128"/>
        <v/>
      </c>
      <c r="K210" s="1"/>
      <c r="L210" s="91">
        <v>4</v>
      </c>
      <c r="M210" s="24" t="str">
        <f>IFERROR(IF(AND(PRINCIPAL!$H$64&lt;&gt;"",OR(L210=PRINCIPAL!$I$64,L210=PRINCIPAL!$I$64+PRINCIPAL!$I$64,L210=PRINCIPAL!$I$64+PRINCIPAL!$I$64+PRINCIPAL!$I$64)),0,IF(AND(PRINCIPAL!$H$64&lt;&gt;"",L210=PRINCIPAL!$J$64),VLOOKUP($N$204,'Banco de Dados'!$B$4:$J$50,8,FALSE)*PRINCIPAL!$H$64*(1-(PRINCIPAL!$K$64/100)),IF(AND(PRINCIPAL!$H$64&lt;&gt;"",L210=PRINCIPAL!$L$64),VLOOKUP($N$204,'Banco de Dados'!$B$4:$J$50,8,FALSE)*PRINCIPAL!$H$64*(1-(PRINCIPAL!$M$64/100)),IF(AND(PRINCIPAL!$H$64&lt;&gt;"",L210=PRINCIPAL!$N$64),VLOOKUP($N$204,'Banco de Dados'!$B$4:$J$50,8,FALSE)*PRINCIPAL!$H$64*(1-(PRINCIPAL!$O$64/100)),IF(PRINCIPAL!$H$64&lt;&gt;"",VLOOKUP($N$204,'Banco de Dados'!$B$4:$J$50,8,FALSE)*PRINCIPAL!$H$64,IF(OR(L210=PRINCIPAL!$I$64,L210=PRINCIPAL!$I$64+PRINCIPAL!$I$64,L210=PRINCIPAL!$I$64+PRINCIPAL!$I$64+PRINCIPAL!$I$64),0,IF(L210=PRINCIPAL!$J$64,VLOOKUP($N$204,'Banco de Dados'!$B$4:$J$50,6,FALSE)*(1-(PRINCIPAL!$K$64/100)),IF(L210=PRINCIPAL!$L$64,VLOOKUP($N$204,'Banco de Dados'!$B$4:$J$50,6,FALSE)*(1-(PRINCIPAL!$M$64/100)),IF(L210=PRINCIPAL!$N$64,VLOOKUP($N$204,'Banco de Dados'!$B$4:$J$50,6,FALSE)*(1-(PRINCIPAL!$O$64/100)),VLOOKUP($N$204,'Banco de Dados'!$B$4:$J$50,6,FALSE)))))))))),"")</f>
        <v/>
      </c>
      <c r="N210" s="25" t="str">
        <f>IFERROR(M210*(IFERROR(VLOOKUP($N$204,'Banco de Dados'!$B$4:$J$50,4,FALSE),"ERRO")),"")</f>
        <v/>
      </c>
      <c r="O210" s="25" t="str">
        <f t="shared" si="129"/>
        <v/>
      </c>
      <c r="P210" s="103" t="str">
        <f>IFERROR(O210*(C210*(PRINCIPAL!$G$64/100))*0.47*(44/12),"")</f>
        <v/>
      </c>
      <c r="Q210" s="107" t="str">
        <f>IFERROR(Q209+P210,"")</f>
        <v/>
      </c>
      <c r="R210" s="29" t="str">
        <f>IFERROR(IF(AND(PRINCIPAL!$H$65&lt;&gt;"",OR(L210=PRINCIPAL!$I$65,L210=PRINCIPAL!$I$65+PRINCIPAL!$I$65,L210=PRINCIPAL!$I$65+PRINCIPAL!$I$65+PRINCIPAL!$I$65)),0,IF(AND(PRINCIPAL!$H$65&lt;&gt;"",L210=PRINCIPAL!$J$65),VLOOKUP($S$204,'Banco de Dados'!$B$4:$J$50,8,FALSE)*PRINCIPAL!$H$65*(1-(PRINCIPAL!$K$65/100)),IF(AND(PRINCIPAL!$H$65&lt;&gt;"",L210=PRINCIPAL!$L$65),VLOOKUP($S$204,'Banco de Dados'!$B$4:$J$50,8,FALSE)*PRINCIPAL!$H$65*(1-(PRINCIPAL!$M$65/100)),IF(AND(PRINCIPAL!$H$65&lt;&gt;"",L210=PRINCIPAL!$N$65),VLOOKUP($S$204,'Banco de Dados'!$B$4:$J$50,8,FALSE)*PRINCIPAL!$H$65*(1-(PRINCIPAL!$O$65/100)),IF(PRINCIPAL!$H$65&lt;&gt;"",VLOOKUP($S$204,'Banco de Dados'!$B$4:$J$50,8,FALSE)*PRINCIPAL!$H$65,IF(OR(L210=PRINCIPAL!$I$65,L210=PRINCIPAL!$I$65+PRINCIPAL!$I$65,L210=PRINCIPAL!$I$65+PRINCIPAL!$I$65+PRINCIPAL!$I$65),0,IF(L210=PRINCIPAL!$J$65,VLOOKUP($S$204,'Banco de Dados'!$B$4:$J$50,6,FALSE)*(1-(PRINCIPAL!$K$65/100)),IF(L210=PRINCIPAL!$L$65,VLOOKUP($S$204,'Banco de Dados'!$B$4:$J$50,6,FALSE)*(1-(PRINCIPAL!$M$65/100)),IF(L210=PRINCIPAL!$N$65,VLOOKUP($S$204,'Banco de Dados'!$B$4:$J$50,6,FALSE)*(1-(PRINCIPAL!$O$65/100)),VLOOKUP($S$204,'Banco de Dados'!$B$4:$J$50,6,FALSE)))))))))),"")</f>
        <v/>
      </c>
      <c r="S210" s="29" t="str">
        <f>IFERROR(R210*(IFERROR(VLOOKUP($S$204,'Banco de Dados'!$B$4:$J$50,4,FALSE),"ERRO")),"")</f>
        <v/>
      </c>
      <c r="T210" s="29" t="str">
        <f t="shared" si="130"/>
        <v/>
      </c>
      <c r="U210" s="103" t="str">
        <f>IFERROR(T210*(C210*(PRINCIPAL!$G$65/100))*0.47*(44/12),"")</f>
        <v/>
      </c>
      <c r="V210" s="103" t="str">
        <f t="shared" si="122"/>
        <v/>
      </c>
      <c r="W210" s="30" t="str">
        <f>IFERROR(IF(AND(PRINCIPAL!$H$66&lt;&gt;"",OR(L210=PRINCIPAL!$I$66,L210=PRINCIPAL!$I$66+PRINCIPAL!$I$66,L210=PRINCIPAL!$I$66+PRINCIPAL!$I$66+PRINCIPAL!$I$66)),0,IF(AND(PRINCIPAL!$H$66&lt;&gt;"",L210=PRINCIPAL!$J$66),VLOOKUP($X$204,'Banco de Dados'!$B$4:$J$50,8,FALSE)*PRINCIPAL!$H$66*(1-(PRINCIPAL!$K$66/100)),IF(AND(PRINCIPAL!$H$66&lt;&gt;"",L210=PRINCIPAL!$L$66),VLOOKUP($X$204,'Banco de Dados'!$B$4:$J$50,8,FALSE)*PRINCIPAL!$H$66*(1-(PRINCIPAL!$M$66/100)),IF(AND(PRINCIPAL!$H$66&lt;&gt;"",L210=PRINCIPAL!$N$66),VLOOKUP($X$204,'Banco de Dados'!$B$4:$J$50,8,FALSE)*PRINCIPAL!$H$66*(1-(PRINCIPAL!$O$66/100)),IF(PRINCIPAL!$H$66&lt;&gt;"",VLOOKUP($X$204,'Banco de Dados'!$B$4:$J$50,8,FALSE)*PRINCIPAL!$H$66,IF(OR(L210=PRINCIPAL!$I$66,L210=PRINCIPAL!$I$66+PRINCIPAL!$I$66,L210=PRINCIPAL!$I$66+PRINCIPAL!$I$66+PRINCIPAL!$I$66),0,IF(L210=PRINCIPAL!$J$66,VLOOKUP($X$204,'Banco de Dados'!$B$4:$J$50,6,FALSE)*(1-(PRINCIPAL!$K$66/100)),IF(L210=PRINCIPAL!$L$66,VLOOKUP($X$204,'Banco de Dados'!$B$4:$J$50,6,FALSE)*(1-(PRINCIPAL!$M$66/100)),IF(L210=PRINCIPAL!$N$66,VLOOKUP($X$204,'Banco de Dados'!$B$4:$J$50,6,FALSE)*(1-(PRINCIPAL!$O$66/100)),VLOOKUP($X$204,'Banco de Dados'!$B$4:$J$50,6,FALSE)))))))))),"")</f>
        <v/>
      </c>
      <c r="X210" s="29" t="str">
        <f>IFERROR(W210*(IFERROR(VLOOKUP($X$204,'Banco de Dados'!$B$4:$J$50,4,FALSE),"ERRO")),"")</f>
        <v/>
      </c>
      <c r="Y210" s="29" t="str">
        <f t="shared" ref="Y210:Y241" si="140">IFERROR(X210+W210,"")</f>
        <v/>
      </c>
      <c r="Z210" s="103" t="str">
        <f>IFERROR(Y210*(C210*(PRINCIPAL!$G$66/100))*0.47*(44/12),"")</f>
        <v/>
      </c>
      <c r="AA210" s="111" t="str">
        <f t="shared" ref="AA210:AA241" si="141">IFERROR(Z210+AA209,"")</f>
        <v/>
      </c>
      <c r="AB210" s="30" t="str">
        <f>IFERROR(IF(AND(PRINCIPAL!$H$67&lt;&gt;"",OR(L210=PRINCIPAL!$I$67,L210=PRINCIPAL!$I$67+PRINCIPAL!$I$67,L210=PRINCIPAL!$I$67+PRINCIPAL!$I$67+PRINCIPAL!$I$67)),0,IF(AND(PRINCIPAL!$H$67&lt;&gt;"",L210=PRINCIPAL!$J$67),VLOOKUP($AC$204,'Banco de Dados'!$B$4:$J$50,8,FALSE)*PRINCIPAL!$H$67*(1-(PRINCIPAL!$K$67/100)),IF(AND(PRINCIPAL!$H$67&lt;&gt;"",L210=PRINCIPAL!$L$67),VLOOKUP($AC$204,'Banco de Dados'!$B$4:$J$50,8,FALSE)*PRINCIPAL!$H$67*(1-(PRINCIPAL!$M$67/100)),IF(AND(PRINCIPAL!$H$67&lt;&gt;"",L210=PRINCIPAL!$N$67),VLOOKUP($AC$204,'Banco de Dados'!$B$4:$J$50,8,FALSE)*PRINCIPAL!$H$67*(1-(PRINCIPAL!$O$67/100)),IF(PRINCIPAL!$H$67&lt;&gt;"",VLOOKUP($AC$204,'Banco de Dados'!$B$4:$J$50,8,FALSE)*PRINCIPAL!$H$67,IF(OR(L210=PRINCIPAL!$I$67,L210=PRINCIPAL!$I$67+PRINCIPAL!$I$67,L210=PRINCIPAL!$I$67+PRINCIPAL!$I$67+PRINCIPAL!$I$67),0,IF(L210=PRINCIPAL!$J$67,VLOOKUP($AC$204,'Banco de Dados'!$B$4:$J$50,6,FALSE)*(1-(PRINCIPAL!$K$67/100)),IF(L210=PRINCIPAL!$L$67,VLOOKUP($AC$204,'Banco de Dados'!$B$4:$J$50,6,FALSE)*(1-(PRINCIPAL!$M$67/100)),IF(L210=PRINCIPAL!$N$67,VLOOKUP($AC$204,'Banco de Dados'!$B$4:$J$50,6,FALSE)*(1-(PRINCIPAL!$O$67/100)),VLOOKUP($AC$204,'Banco de Dados'!$B$4:$J$50,6,FALSE)))))))))),"")</f>
        <v/>
      </c>
      <c r="AC210" s="29" t="str">
        <f>IFERROR(AB210*(IFERROR(VLOOKUP($AC$204,'Banco de Dados'!$B$4:$J$50,4,FALSE),"ERRO")),"")</f>
        <v/>
      </c>
      <c r="AD210" s="29" t="str">
        <f t="shared" si="131"/>
        <v/>
      </c>
      <c r="AE210" s="103" t="str">
        <f>IFERROR(AD210*(C210*(PRINCIPAL!$G$67/100))*0.47*(44/12),"")</f>
        <v/>
      </c>
      <c r="AF210" s="111" t="str">
        <f t="shared" si="132"/>
        <v/>
      </c>
      <c r="AG210" s="30" t="str">
        <f>IFERROR(IF(AND(PRINCIPAL!$H$68&lt;&gt;"",OR(L210=PRINCIPAL!$I$68,L210=PRINCIPAL!$I$68+PRINCIPAL!$I$68,L210=PRINCIPAL!$I$68+PRINCIPAL!$I$68+PRINCIPAL!$I$68)),0,IF(AND(PRINCIPAL!$H$68&lt;&gt;"",L210=PRINCIPAL!$J$68),VLOOKUP($AH$204,'Banco de Dados'!$B$4:$J$50,8,FALSE)*PRINCIPAL!$H$68*(1-(PRINCIPAL!$K$68/100)),IF(AND(PRINCIPAL!$H$68&lt;&gt;"",L210=PRINCIPAL!$L$68),VLOOKUP($AH$204,'Banco de Dados'!$B$4:$J$50,8,FALSE)*PRINCIPAL!$H$68*(1-(PRINCIPAL!$M$68/100)),IF(AND(PRINCIPAL!$H$68&lt;&gt;"",L210=PRINCIPAL!$N$68),VLOOKUP($AH$204,'Banco de Dados'!$B$4:$J$50,8,FALSE)*PRINCIPAL!$H$68*(1-(PRINCIPAL!$O$68/100)),IF(PRINCIPAL!$H$68&lt;&gt;"",VLOOKUP($AH$204,'Banco de Dados'!$B$4:$J$50,8,FALSE)*PRINCIPAL!$H$68,IF(OR(L210=PRINCIPAL!$I$68,L210=PRINCIPAL!$I$68+PRINCIPAL!$I$68,L210=PRINCIPAL!$I$68+PRINCIPAL!$I$68+PRINCIPAL!$I$68),0,IF(L210=PRINCIPAL!$J$68,VLOOKUP($AH$204,'Banco de Dados'!$B$4:$J$50,6,FALSE)*(1-(PRINCIPAL!$K$68/100)),IF(L210=PRINCIPAL!$L$68,VLOOKUP($AH$204,'Banco de Dados'!$B$4:$J$50,6,FALSE)*(1-(PRINCIPAL!$M$68/100)),IF(L210=PRINCIPAL!$N$68,VLOOKUP($AH$204,'Banco de Dados'!$B$4:$J$50,6,FALSE)*(1-(PRINCIPAL!$O$68/100)),VLOOKUP($AH$204,'Banco de Dados'!$B$4:$J$50,6,FALSE)))))))))),"")</f>
        <v/>
      </c>
      <c r="AH210" s="29" t="str">
        <f>IFERROR(AG210*(IFERROR(VLOOKUP($AH$204,'Banco de Dados'!$B$4:$J$50,4,FALSE),"ERRO")),"")</f>
        <v/>
      </c>
      <c r="AI210" s="29" t="str">
        <f t="shared" si="133"/>
        <v/>
      </c>
      <c r="AJ210" s="103" t="str">
        <f>IFERROR(AI210*(C210*(PRINCIPAL!$G$68/100))*0.47*(44/12),"")</f>
        <v/>
      </c>
      <c r="AK210" s="111" t="str">
        <f t="shared" ref="AK210:AK241" si="142">IFERROR(AJ210+AK209,"")</f>
        <v/>
      </c>
      <c r="AL210" s="30" t="str">
        <f>IFERROR(IF(AND(PRINCIPAL!$H$69&lt;&gt;"",OR(L210=PRINCIPAL!$I$69,L210=PRINCIPAL!$I$69+PRINCIPAL!$I$69,L210=PRINCIPAL!$I$69+PRINCIPAL!$I$69+PRINCIPAL!$I$69)),0,IF(AND(PRINCIPAL!$H$69&lt;&gt;"",L210=PRINCIPAL!$J$69),VLOOKUP($AM$204,'Banco de Dados'!$B$4:$J$50,8,FALSE)*PRINCIPAL!$H$69*(1-(PRINCIPAL!$K$69/100)),IF(AND(PRINCIPAL!$H$69&lt;&gt;"",L210=PRINCIPAL!$L$69),VLOOKUP($AM$204,'Banco de Dados'!$B$4:$J$50,8,FALSE)*PRINCIPAL!$H$69*(1-(PRINCIPAL!$M$69/100)),IF(AND(PRINCIPAL!$H$69&lt;&gt;"",L210=PRINCIPAL!$N$69),VLOOKUP($AM$204,'Banco de Dados'!$B$4:$J$50,8,FALSE)*PRINCIPAL!$H$69*(1-(PRINCIPAL!$O$69/100)),IF(PRINCIPAL!$H$69&lt;&gt;"",VLOOKUP($AM$204,'Banco de Dados'!$B$4:$J$50,8,FALSE)*PRINCIPAL!$H$69,IF(OR(L210=PRINCIPAL!$I$69,L210=PRINCIPAL!$I$69+PRINCIPAL!$I$69,L210=PRINCIPAL!$I$69+PRINCIPAL!$I$69+PRINCIPAL!$I$69),0,IF(L210=PRINCIPAL!$J$69,VLOOKUP($AM$204,'Banco de Dados'!$B$4:$J$50,6,FALSE)*(1-(PRINCIPAL!$K$69/100)),IF(L210=PRINCIPAL!$L$69,VLOOKUP($AM$204,'Banco de Dados'!$B$4:$J$50,6,FALSE)*(1-(PRINCIPAL!$M$69/100)),IF(L210=PRINCIPAL!$N$69,VLOOKUP($AM$204,'Banco de Dados'!$B$4:$J$50,6,FALSE)*(1-(PRINCIPAL!$O$69/100)),VLOOKUP($AM$204,'Banco de Dados'!$B$4:$J$50,6,FALSE)))))))))),"")</f>
        <v/>
      </c>
      <c r="AM210" s="29" t="str">
        <f>IFERROR(AL210*(IFERROR(VLOOKUP($AM$204,'Banco de Dados'!$B$4:$J$50,4,FALSE),"ERRO")),"")</f>
        <v/>
      </c>
      <c r="AN210" s="29" t="str">
        <f t="shared" si="134"/>
        <v/>
      </c>
      <c r="AO210" s="103" t="str">
        <f>IFERROR(AN210*(C210*(PRINCIPAL!$G$69/100))*0.47*(44/12),"")</f>
        <v/>
      </c>
      <c r="AP210" s="111" t="str">
        <f t="shared" si="135"/>
        <v/>
      </c>
      <c r="AQ210" s="30" t="str">
        <f>IFERROR(IF(AND(PRINCIPAL!$H$70&lt;&gt;"",OR(L210=PRINCIPAL!$I$70,L210=PRINCIPAL!$I$70+PRINCIPAL!$I$70,L210=PRINCIPAL!$I$70+PRINCIPAL!$I$70+PRINCIPAL!$I$70)),0,IF(AND(PRINCIPAL!$H$70&lt;&gt;"",L210=PRINCIPAL!$J$70),VLOOKUP($AR$204,'Banco de Dados'!$B$4:$J$50,8,FALSE)*PRINCIPAL!$H$70*(1-(PRINCIPAL!$K$70/100)),IF(AND(PRINCIPAL!$H$70&lt;&gt;"",L210=PRINCIPAL!$L$70),VLOOKUP($AR$204,'Banco de Dados'!$B$4:$J$50,8,FALSE)*PRINCIPAL!$H$70*(1-(PRINCIPAL!$M$70/100)),IF(AND(PRINCIPAL!$H$70&lt;&gt;"",L210=PRINCIPAL!$N$70),VLOOKUP($AR$204,'Banco de Dados'!$B$4:$J$50,8,FALSE)*PRINCIPAL!$H$70*(1-(PRINCIPAL!$O$70/100)),IF(PRINCIPAL!$H$70&lt;&gt;"",VLOOKUP($AR$204,'Banco de Dados'!$B$4:$J$50,8,FALSE)*PRINCIPAL!$H$70,IF(OR(L210=PRINCIPAL!$I$70,L210=PRINCIPAL!$I$70+PRINCIPAL!$I$70,L210=PRINCIPAL!$I$70+PRINCIPAL!$I$70+PRINCIPAL!$I$70),0,IF(L210=PRINCIPAL!$J$70,VLOOKUP($AR$204,'Banco de Dados'!$B$4:$J$50,6,FALSE)*(1-(PRINCIPAL!$K$70/100)),IF(L210=PRINCIPAL!$L$70,VLOOKUP($AR$204,'Banco de Dados'!$B$4:$J$50,6,FALSE)*(1-(PRINCIPAL!$M$70/100)),IF(L210=PRINCIPAL!$N$70,VLOOKUP($AR$204,'Banco de Dados'!$B$4:$J$50,6,FALSE)*(1-(PRINCIPAL!$O$70/100)),VLOOKUP($AR$204,'Banco de Dados'!$B$4:$J$50,6,FALSE)))))))))),"")</f>
        <v/>
      </c>
      <c r="AR210" s="29" t="str">
        <f>IFERROR(AQ210*(IFERROR(VLOOKUP($AR$204,'Banco de Dados'!$B$4:$J$50,4,FALSE),"ERRO")),"")</f>
        <v/>
      </c>
      <c r="AS210" s="29" t="str">
        <f t="shared" si="136"/>
        <v/>
      </c>
      <c r="AT210" s="103" t="str">
        <f>IFERROR(AS210*(C210*(PRINCIPAL!$G$70/100))*0.47*(44/12),"")</f>
        <v/>
      </c>
      <c r="AU210" s="111" t="str">
        <f t="shared" si="137"/>
        <v/>
      </c>
      <c r="AV210" s="30" t="str">
        <f>IFERROR(IF(AND(PRINCIPAL!$H$71&lt;&gt;"",OR(L210=PRINCIPAL!$I$71,L210=PRINCIPAL!$I$71+PRINCIPAL!$I$71,L210=PRINCIPAL!$I$71+PRINCIPAL!$I$71+PRINCIPAL!$I$71)),0,IF(AND(PRINCIPAL!$H$71&lt;&gt;"",L210=PRINCIPAL!$J$71),VLOOKUP($AW$204,'Banco de Dados'!$B$4:$J$50,8,FALSE)*PRINCIPAL!$H$71*(1-(PRINCIPAL!$K$71/100)),IF(AND(PRINCIPAL!$H$71&lt;&gt;"",L210=PRINCIPAL!$L$71),VLOOKUP($AW$204,'Banco de Dados'!$B$4:$J$50,8,FALSE)*PRINCIPAL!$H$71*(1-(PRINCIPAL!$M$71/100)),IF(AND(PRINCIPAL!$H$71&lt;&gt;"",L210=PRINCIPAL!$N$71),VLOOKUP($AW$204,'Banco de Dados'!$B$4:$J$50,8,FALSE)*PRINCIPAL!$H$71*(1-(PRINCIPAL!$O$71/100)),IF(PRINCIPAL!$H$71&lt;&gt;"",VLOOKUP($AW$204,'Banco de Dados'!$B$4:$J$50,8,FALSE)*PRINCIPAL!$H$71,IF(OR(L210=PRINCIPAL!$I$71,L210=PRINCIPAL!$I$71+PRINCIPAL!$I$71,L210=PRINCIPAL!$I$71+PRINCIPAL!$I$71+PRINCIPAL!$I$71),0,IF(L210=PRINCIPAL!$J$71,VLOOKUP($AW$204,'Banco de Dados'!$B$4:$J$50,6,FALSE)*(1-(PRINCIPAL!$K$71/100)),IF(L210=PRINCIPAL!$L$71,VLOOKUP($AW$204,'Banco de Dados'!$B$4:$J$50,6,FALSE)*(1-(PRINCIPAL!$M$71/100)),IF(L210=PRINCIPAL!$N$71,VLOOKUP($AW$204,'Banco de Dados'!$B$4:$J$50,6,FALSE)*(1-(PRINCIPAL!$O$71/100)),VLOOKUP($AW$204,'Banco de Dados'!$B$4:$J$50,6,FALSE)))))))))),"")</f>
        <v/>
      </c>
      <c r="AW210" s="29" t="str">
        <f>IFERROR(AV210*(IFERROR(VLOOKUP($AW$204,'Banco de Dados'!$B$4:$J$50,4,FALSE),"ERRO")),"")</f>
        <v/>
      </c>
      <c r="AX210" s="29" t="str">
        <f t="shared" si="138"/>
        <v/>
      </c>
      <c r="AY210" s="103" t="str">
        <f>IFERROR(AX210*(C210*(PRINCIPAL!$G$71/100))*0.47*(44/12),"")</f>
        <v/>
      </c>
      <c r="AZ210" s="111" t="str">
        <f t="shared" ref="AZ210:AZ241" si="143">IFERROR(AY210+AZ209,"")</f>
        <v/>
      </c>
      <c r="BA210" s="30" t="str">
        <f>IFERROR(IF(AND(PRINCIPAL!$H$72&lt;&gt;"",OR(L210=PRINCIPAL!$I$72,L210=PRINCIPAL!$I$72+PRINCIPAL!$I$72,L210=PRINCIPAL!$I$72+PRINCIPAL!$I$72+PRINCIPAL!$I$72)),0,IF(AND(PRINCIPAL!$H$72&lt;&gt;"",L210=PRINCIPAL!$J$72),VLOOKUP($BB$204,'Banco de Dados'!$B$4:$J$50,8,FALSE)*PRINCIPAL!$H$72*(1-(PRINCIPAL!$K$72/100)),IF(AND(PRINCIPAL!$H$72&lt;&gt;"",L210=PRINCIPAL!$L$72),VLOOKUP($BB$204,'Banco de Dados'!$B$4:$J$50,8,FALSE)*PRINCIPAL!$H$72*(1-(PRINCIPAL!$M$72/100)),IF(AND(PRINCIPAL!$H$72&lt;&gt;"",L210=PRINCIPAL!$N$72),VLOOKUP($BB$204,'Banco de Dados'!$B$4:$J$50,8,FALSE)*PRINCIPAL!$H$72*(1-(PRINCIPAL!$O$72/100)),IF(PRINCIPAL!$H$72&lt;&gt;"",VLOOKUP($BB$204,'Banco de Dados'!$B$4:$J$50,8,FALSE)*PRINCIPAL!$H$72,IF(OR(L210=PRINCIPAL!$I$72,L210=PRINCIPAL!$I$72+PRINCIPAL!$I$72,L210=PRINCIPAL!$I$72+PRINCIPAL!$I$72+PRINCIPAL!$I$72),0,IF(L210=PRINCIPAL!$J$72,VLOOKUP($BB$204,'Banco de Dados'!$B$4:$J$50,6,FALSE)*(1-(PRINCIPAL!$K$72/100)),IF(L210=PRINCIPAL!$L$72,VLOOKUP($BB$204,'Banco de Dados'!$B$4:$J$50,6,FALSE)*(1-(PRINCIPAL!$M$72/100)),IF(L210=PRINCIPAL!$N$72,VLOOKUP($BB$204,'Banco de Dados'!$B$4:$J$50,6,FALSE)*(1-(PRINCIPAL!$O$72/100)),VLOOKUP($BB$204,'Banco de Dados'!$B$4:$J$50,6,FALSE)))))))))),"")</f>
        <v/>
      </c>
      <c r="BB210" s="29" t="str">
        <f>IFERROR(BA210*(IFERROR(VLOOKUP($BB$204,'Banco de Dados'!$B$4:$J$50,4,FALSE),"ERRO")),"")</f>
        <v/>
      </c>
      <c r="BC210" s="29" t="str">
        <f t="shared" ref="BC210:BC241" si="144">IFERROR(BB210+BA210,"")</f>
        <v/>
      </c>
      <c r="BD210" s="103" t="str">
        <f>IFERROR(BC210*(C210*(PRINCIPAL!$G$72/100))*0.47*(44/12),"")</f>
        <v/>
      </c>
      <c r="BE210" s="111" t="str">
        <f t="shared" si="123"/>
        <v/>
      </c>
      <c r="BF210" s="30" t="str">
        <f>IFERROR(IF(AND(PRINCIPAL!$H$73&lt;&gt;"",OR(L210=PRINCIPAL!$I$73,L210=PRINCIPAL!$I$73+PRINCIPAL!$I$73,L210=PRINCIPAL!$I$73+PRINCIPAL!$I$73+PRINCIPAL!$I$73)),0,IF(AND(PRINCIPAL!$H$73&lt;&gt;"",L210=PRINCIPAL!$J$73),VLOOKUP($BG$204,'Banco de Dados'!$B$4:$J$50,8,FALSE)*PRINCIPAL!$H$73*(1-(PRINCIPAL!$K$73/100)),IF(AND(PRINCIPAL!$H$73&lt;&gt;"",L210=PRINCIPAL!$L$73),VLOOKUP($BG$204,'Banco de Dados'!$B$4:$J$50,8,FALSE)*PRINCIPAL!$H$73*(1-(PRINCIPAL!$M$73/100)),IF(AND(PRINCIPAL!$H$73&lt;&gt;"",L210=PRINCIPAL!$N$73),VLOOKUP($BG$204,'Banco de Dados'!$B$4:$J$50,8,FALSE)*PRINCIPAL!$H$73*(1-(PRINCIPAL!$O$73/100)),IF(PRINCIPAL!$H$73&lt;&gt;"",VLOOKUP($BG$204,'Banco de Dados'!$B$4:$J$50,8,FALSE)*PRINCIPAL!$H$73,IF(OR(L210=PRINCIPAL!$I$73,L210=PRINCIPAL!$I$73+PRINCIPAL!$I$73,L210=PRINCIPAL!$I$73+PRINCIPAL!$I$73+PRINCIPAL!$I$73),0,IF(L210=PRINCIPAL!$J$73,VLOOKUP($BG$204,'Banco de Dados'!$B$4:$J$50,6,FALSE)*(1-(PRINCIPAL!$K$73/100)),IF(L210=PRINCIPAL!$L$73,VLOOKUP($BG$204,'Banco de Dados'!$B$4:$J$50,6,FALSE)*(1-(PRINCIPAL!$M$73/100)),IF(L210=PRINCIPAL!$N$73,VLOOKUP($BG$204,'Banco de Dados'!$B$4:$J$50,6,FALSE)*(1-(PRINCIPAL!$O$73/100)),VLOOKUP($BG$204,'Banco de Dados'!$B$4:$J$50,6,FALSE)))))))))),"")</f>
        <v/>
      </c>
      <c r="BG210" s="29" t="str">
        <f>IFERROR(BF210*(IFERROR(VLOOKUP($BG$204,'Banco de Dados'!$B$4:$J$50,4,FALSE),"ERRO")),"")</f>
        <v/>
      </c>
      <c r="BH210" s="29" t="str">
        <f t="shared" si="139"/>
        <v/>
      </c>
      <c r="BI210" s="103" t="str">
        <f>IFERROR(BH210*(C210*(PRINCIPAL!$G$73/100))*0.47*(44/12),"")</f>
        <v/>
      </c>
      <c r="BJ210" s="102" t="str">
        <f t="shared" si="124"/>
        <v/>
      </c>
    </row>
    <row r="211" spans="2:62" ht="12.75" customHeight="1" x14ac:dyDescent="0.3">
      <c r="B211" s="326">
        <f t="shared" si="125"/>
        <v>2025</v>
      </c>
      <c r="C211" s="340"/>
      <c r="D211" s="1"/>
      <c r="E211" s="116">
        <v>5</v>
      </c>
      <c r="F211" s="24" t="str">
        <f>IFERROR(VLOOKUP($G$204,'Banco de Dados'!$B$4:$J$50,6,FALSE),"")</f>
        <v/>
      </c>
      <c r="G211" s="25" t="str">
        <f>IFERROR(F211*(IFERROR(VLOOKUP($G$204,'Banco de Dados'!$B$4:$J$50,4,FALSE),"ERRO")),"")</f>
        <v/>
      </c>
      <c r="H211" s="25" t="str">
        <f t="shared" si="126"/>
        <v/>
      </c>
      <c r="I211" s="103" t="str">
        <f t="shared" si="127"/>
        <v/>
      </c>
      <c r="J211" s="117" t="str">
        <f t="shared" si="128"/>
        <v/>
      </c>
      <c r="K211" s="1"/>
      <c r="L211" s="91">
        <v>5</v>
      </c>
      <c r="M211" s="24" t="str">
        <f>IFERROR(IF(AND(PRINCIPAL!$H$64&lt;&gt;"",OR(L211=PRINCIPAL!$I$64,L211=PRINCIPAL!$I$64+PRINCIPAL!$I$64,L211=PRINCIPAL!$I$64+PRINCIPAL!$I$64+PRINCIPAL!$I$64)),0,IF(AND(PRINCIPAL!$H$64&lt;&gt;"",L211=PRINCIPAL!$J$64),VLOOKUP($N$204,'Banco de Dados'!$B$4:$J$50,8,FALSE)*PRINCIPAL!$H$64*(1-(PRINCIPAL!$K$64/100)),IF(AND(PRINCIPAL!$H$64&lt;&gt;"",L211=PRINCIPAL!$L$64),VLOOKUP($N$204,'Banco de Dados'!$B$4:$J$50,8,FALSE)*PRINCIPAL!$H$64*(1-(PRINCIPAL!$M$64/100)),IF(AND(PRINCIPAL!$H$64&lt;&gt;"",L211=PRINCIPAL!$N$64),VLOOKUP($N$204,'Banco de Dados'!$B$4:$J$50,8,FALSE)*PRINCIPAL!$H$64*(1-(PRINCIPAL!$O$64/100)),IF(PRINCIPAL!$H$64&lt;&gt;"",VLOOKUP($N$204,'Banco de Dados'!$B$4:$J$50,8,FALSE)*PRINCIPAL!$H$64,IF(OR(L211=PRINCIPAL!$I$64,L211=PRINCIPAL!$I$64+PRINCIPAL!$I$64,L211=PRINCIPAL!$I$64+PRINCIPAL!$I$64+PRINCIPAL!$I$64),0,IF(L211=PRINCIPAL!$J$64,VLOOKUP($N$204,'Banco de Dados'!$B$4:$J$50,6,FALSE)*(1-(PRINCIPAL!$K$64/100)),IF(L211=PRINCIPAL!$L$64,VLOOKUP($N$204,'Banco de Dados'!$B$4:$J$50,6,FALSE)*(1-(PRINCIPAL!$M$64/100)),IF(L211=PRINCIPAL!$N$64,VLOOKUP($N$204,'Banco de Dados'!$B$4:$J$50,6,FALSE)*(1-(PRINCIPAL!$O$64/100)),VLOOKUP($N$204,'Banco de Dados'!$B$4:$J$50,6,FALSE)))))))))),"")</f>
        <v/>
      </c>
      <c r="N211" s="25" t="str">
        <f>IFERROR(M211*(IFERROR(VLOOKUP($N$204,'Banco de Dados'!$B$4:$J$50,4,FALSE),"ERRO")),"")</f>
        <v/>
      </c>
      <c r="O211" s="25" t="str">
        <f t="shared" si="129"/>
        <v/>
      </c>
      <c r="P211" s="103" t="str">
        <f>IFERROR(O211*(C211*(PRINCIPAL!$G$64/100))*0.47*(44/12),"")</f>
        <v/>
      </c>
      <c r="Q211" s="107" t="str">
        <f>IFERROR(Q210+P211,"")</f>
        <v/>
      </c>
      <c r="R211" s="29" t="str">
        <f>IFERROR(IF(AND(PRINCIPAL!$H$65&lt;&gt;"",OR(L211=PRINCIPAL!$I$65,L211=PRINCIPAL!$I$65+PRINCIPAL!$I$65,L211=PRINCIPAL!$I$65+PRINCIPAL!$I$65+PRINCIPAL!$I$65)),0,IF(AND(PRINCIPAL!$H$65&lt;&gt;"",L211=PRINCIPAL!$J$65),VLOOKUP($S$204,'Banco de Dados'!$B$4:$J$50,8,FALSE)*PRINCIPAL!$H$65*(1-(PRINCIPAL!$K$65/100)),IF(AND(PRINCIPAL!$H$65&lt;&gt;"",L211=PRINCIPAL!$L$65),VLOOKUP($S$204,'Banco de Dados'!$B$4:$J$50,8,FALSE)*PRINCIPAL!$H$65*(1-(PRINCIPAL!$M$65/100)),IF(AND(PRINCIPAL!$H$65&lt;&gt;"",L211=PRINCIPAL!$N$65),VLOOKUP($S$204,'Banco de Dados'!$B$4:$J$50,8,FALSE)*PRINCIPAL!$H$65*(1-(PRINCIPAL!$O$65/100)),IF(PRINCIPAL!$H$65&lt;&gt;"",VLOOKUP($S$204,'Banco de Dados'!$B$4:$J$50,8,FALSE)*PRINCIPAL!$H$65,IF(OR(L211=PRINCIPAL!$I$65,L211=PRINCIPAL!$I$65+PRINCIPAL!$I$65,L211=PRINCIPAL!$I$65+PRINCIPAL!$I$65+PRINCIPAL!$I$65),0,IF(L211=PRINCIPAL!$J$65,VLOOKUP($S$204,'Banco de Dados'!$B$4:$J$50,6,FALSE)*(1-(PRINCIPAL!$K$65/100)),IF(L211=PRINCIPAL!$L$65,VLOOKUP($S$204,'Banco de Dados'!$B$4:$J$50,6,FALSE)*(1-(PRINCIPAL!$M$65/100)),IF(L211=PRINCIPAL!$N$65,VLOOKUP($S$204,'Banco de Dados'!$B$4:$J$50,6,FALSE)*(1-(PRINCIPAL!$O$65/100)),VLOOKUP($S$204,'Banco de Dados'!$B$4:$J$50,6,FALSE)))))))))),"")</f>
        <v/>
      </c>
      <c r="S211" s="29" t="str">
        <f>IFERROR(R211*(IFERROR(VLOOKUP($S$204,'Banco de Dados'!$B$4:$J$50,4,FALSE),"ERRO")),"")</f>
        <v/>
      </c>
      <c r="T211" s="29" t="str">
        <f t="shared" si="130"/>
        <v/>
      </c>
      <c r="U211" s="103" t="str">
        <f>IFERROR(T211*(C211*(PRINCIPAL!$G$65/100))*0.47*(44/12),"")</f>
        <v/>
      </c>
      <c r="V211" s="103" t="str">
        <f t="shared" si="122"/>
        <v/>
      </c>
      <c r="W211" s="30" t="str">
        <f>IFERROR(IF(AND(PRINCIPAL!$H$66&lt;&gt;"",OR(L211=PRINCIPAL!$I$66,L211=PRINCIPAL!$I$66+PRINCIPAL!$I$66,L211=PRINCIPAL!$I$66+PRINCIPAL!$I$66+PRINCIPAL!$I$66)),0,IF(AND(PRINCIPAL!$H$66&lt;&gt;"",L211=PRINCIPAL!$J$66),VLOOKUP($X$204,'Banco de Dados'!$B$4:$J$50,8,FALSE)*PRINCIPAL!$H$66*(1-(PRINCIPAL!$K$66/100)),IF(AND(PRINCIPAL!$H$66&lt;&gt;"",L211=PRINCIPAL!$L$66),VLOOKUP($X$204,'Banco de Dados'!$B$4:$J$50,8,FALSE)*PRINCIPAL!$H$66*(1-(PRINCIPAL!$M$66/100)),IF(AND(PRINCIPAL!$H$66&lt;&gt;"",L211=PRINCIPAL!$N$66),VLOOKUP($X$204,'Banco de Dados'!$B$4:$J$50,8,FALSE)*PRINCIPAL!$H$66*(1-(PRINCIPAL!$O$66/100)),IF(PRINCIPAL!$H$66&lt;&gt;"",VLOOKUP($X$204,'Banco de Dados'!$B$4:$J$50,8,FALSE)*PRINCIPAL!$H$66,IF(OR(L211=PRINCIPAL!$I$66,L211=PRINCIPAL!$I$66+PRINCIPAL!$I$66,L211=PRINCIPAL!$I$66+PRINCIPAL!$I$66+PRINCIPAL!$I$66),0,IF(L211=PRINCIPAL!$J$66,VLOOKUP($X$204,'Banco de Dados'!$B$4:$J$50,6,FALSE)*(1-(PRINCIPAL!$K$66/100)),IF(L211=PRINCIPAL!$L$66,VLOOKUP($X$204,'Banco de Dados'!$B$4:$J$50,6,FALSE)*(1-(PRINCIPAL!$M$66/100)),IF(L211=PRINCIPAL!$N$66,VLOOKUP($X$204,'Banco de Dados'!$B$4:$J$50,6,FALSE)*(1-(PRINCIPAL!$O$66/100)),VLOOKUP($X$204,'Banco de Dados'!$B$4:$J$50,6,FALSE)))))))))),"")</f>
        <v/>
      </c>
      <c r="X211" s="29" t="str">
        <f>IFERROR(W211*(IFERROR(VLOOKUP($X$204,'Banco de Dados'!$B$4:$J$50,4,FALSE),"ERRO")),"")</f>
        <v/>
      </c>
      <c r="Y211" s="29" t="str">
        <f t="shared" si="140"/>
        <v/>
      </c>
      <c r="Z211" s="103" t="str">
        <f>IFERROR(Y211*(C211*(PRINCIPAL!$G$66/100))*0.47*(44/12),"")</f>
        <v/>
      </c>
      <c r="AA211" s="111" t="str">
        <f t="shared" si="141"/>
        <v/>
      </c>
      <c r="AB211" s="30" t="str">
        <f>IFERROR(IF(AND(PRINCIPAL!$H$67&lt;&gt;"",OR(L211=PRINCIPAL!$I$67,L211=PRINCIPAL!$I$67+PRINCIPAL!$I$67,L211=PRINCIPAL!$I$67+PRINCIPAL!$I$67+PRINCIPAL!$I$67)),0,IF(AND(PRINCIPAL!$H$67&lt;&gt;"",L211=PRINCIPAL!$J$67),VLOOKUP($AC$204,'Banco de Dados'!$B$4:$J$50,8,FALSE)*PRINCIPAL!$H$67*(1-(PRINCIPAL!$K$67/100)),IF(AND(PRINCIPAL!$H$67&lt;&gt;"",L211=PRINCIPAL!$L$67),VLOOKUP($AC$204,'Banco de Dados'!$B$4:$J$50,8,FALSE)*PRINCIPAL!$H$67*(1-(PRINCIPAL!$M$67/100)),IF(AND(PRINCIPAL!$H$67&lt;&gt;"",L211=PRINCIPAL!$N$67),VLOOKUP($AC$204,'Banco de Dados'!$B$4:$J$50,8,FALSE)*PRINCIPAL!$H$67*(1-(PRINCIPAL!$O$67/100)),IF(PRINCIPAL!$H$67&lt;&gt;"",VLOOKUP($AC$204,'Banco de Dados'!$B$4:$J$50,8,FALSE)*PRINCIPAL!$H$67,IF(OR(L211=PRINCIPAL!$I$67,L211=PRINCIPAL!$I$67+PRINCIPAL!$I$67,L211=PRINCIPAL!$I$67+PRINCIPAL!$I$67+PRINCIPAL!$I$67),0,IF(L211=PRINCIPAL!$J$67,VLOOKUP($AC$204,'Banco de Dados'!$B$4:$J$50,6,FALSE)*(1-(PRINCIPAL!$K$67/100)),IF(L211=PRINCIPAL!$L$67,VLOOKUP($AC$204,'Banco de Dados'!$B$4:$J$50,6,FALSE)*(1-(PRINCIPAL!$M$67/100)),IF(L211=PRINCIPAL!$N$67,VLOOKUP($AC$204,'Banco de Dados'!$B$4:$J$50,6,FALSE)*(1-(PRINCIPAL!$O$67/100)),VLOOKUP($AC$204,'Banco de Dados'!$B$4:$J$50,6,FALSE)))))))))),"")</f>
        <v/>
      </c>
      <c r="AC211" s="29" t="str">
        <f>IFERROR(AB211*(IFERROR(VLOOKUP($AC$204,'Banco de Dados'!$B$4:$J$50,4,FALSE),"ERRO")),"")</f>
        <v/>
      </c>
      <c r="AD211" s="29" t="str">
        <f t="shared" si="131"/>
        <v/>
      </c>
      <c r="AE211" s="103" t="str">
        <f>IFERROR(AD211*(C211*(PRINCIPAL!$G$67/100))*0.47*(44/12),"")</f>
        <v/>
      </c>
      <c r="AF211" s="111" t="str">
        <f t="shared" si="132"/>
        <v/>
      </c>
      <c r="AG211" s="30" t="str">
        <f>IFERROR(IF(AND(PRINCIPAL!$H$68&lt;&gt;"",OR(L211=PRINCIPAL!$I$68,L211=PRINCIPAL!$I$68+PRINCIPAL!$I$68,L211=PRINCIPAL!$I$68+PRINCIPAL!$I$68+PRINCIPAL!$I$68)),0,IF(AND(PRINCIPAL!$H$68&lt;&gt;"",L211=PRINCIPAL!$J$68),VLOOKUP($AH$204,'Banco de Dados'!$B$4:$J$50,8,FALSE)*PRINCIPAL!$H$68*(1-(PRINCIPAL!$K$68/100)),IF(AND(PRINCIPAL!$H$68&lt;&gt;"",L211=PRINCIPAL!$L$68),VLOOKUP($AH$204,'Banco de Dados'!$B$4:$J$50,8,FALSE)*PRINCIPAL!$H$68*(1-(PRINCIPAL!$M$68/100)),IF(AND(PRINCIPAL!$H$68&lt;&gt;"",L211=PRINCIPAL!$N$68),VLOOKUP($AH$204,'Banco de Dados'!$B$4:$J$50,8,FALSE)*PRINCIPAL!$H$68*(1-(PRINCIPAL!$O$68/100)),IF(PRINCIPAL!$H$68&lt;&gt;"",VLOOKUP($AH$204,'Banco de Dados'!$B$4:$J$50,8,FALSE)*PRINCIPAL!$H$68,IF(OR(L211=PRINCIPAL!$I$68,L211=PRINCIPAL!$I$68+PRINCIPAL!$I$68,L211=PRINCIPAL!$I$68+PRINCIPAL!$I$68+PRINCIPAL!$I$68),0,IF(L211=PRINCIPAL!$J$68,VLOOKUP($AH$204,'Banco de Dados'!$B$4:$J$50,6,FALSE)*(1-(PRINCIPAL!$K$68/100)),IF(L211=PRINCIPAL!$L$68,VLOOKUP($AH$204,'Banco de Dados'!$B$4:$J$50,6,FALSE)*(1-(PRINCIPAL!$M$68/100)),IF(L211=PRINCIPAL!$N$68,VLOOKUP($AH$204,'Banco de Dados'!$B$4:$J$50,6,FALSE)*(1-(PRINCIPAL!$O$68/100)),VLOOKUP($AH$204,'Banco de Dados'!$B$4:$J$50,6,FALSE)))))))))),"")</f>
        <v/>
      </c>
      <c r="AH211" s="29" t="str">
        <f>IFERROR(AG211*(IFERROR(VLOOKUP($AH$204,'Banco de Dados'!$B$4:$J$50,4,FALSE),"ERRO")),"")</f>
        <v/>
      </c>
      <c r="AI211" s="29" t="str">
        <f t="shared" si="133"/>
        <v/>
      </c>
      <c r="AJ211" s="103" t="str">
        <f>IFERROR(AI211*(C211*(PRINCIPAL!$G$68/100))*0.47*(44/12),"")</f>
        <v/>
      </c>
      <c r="AK211" s="111" t="str">
        <f t="shared" si="142"/>
        <v/>
      </c>
      <c r="AL211" s="30" t="str">
        <f>IFERROR(IF(AND(PRINCIPAL!$H$69&lt;&gt;"",OR(L211=PRINCIPAL!$I$69,L211=PRINCIPAL!$I$69+PRINCIPAL!$I$69,L211=PRINCIPAL!$I$69+PRINCIPAL!$I$69+PRINCIPAL!$I$69)),0,IF(AND(PRINCIPAL!$H$69&lt;&gt;"",L211=PRINCIPAL!$J$69),VLOOKUP($AM$204,'Banco de Dados'!$B$4:$J$50,8,FALSE)*PRINCIPAL!$H$69*(1-(PRINCIPAL!$K$69/100)),IF(AND(PRINCIPAL!$H$69&lt;&gt;"",L211=PRINCIPAL!$L$69),VLOOKUP($AM$204,'Banco de Dados'!$B$4:$J$50,8,FALSE)*PRINCIPAL!$H$69*(1-(PRINCIPAL!$M$69/100)),IF(AND(PRINCIPAL!$H$69&lt;&gt;"",L211=PRINCIPAL!$N$69),VLOOKUP($AM$204,'Banco de Dados'!$B$4:$J$50,8,FALSE)*PRINCIPAL!$H$69*(1-(PRINCIPAL!$O$69/100)),IF(PRINCIPAL!$H$69&lt;&gt;"",VLOOKUP($AM$204,'Banco de Dados'!$B$4:$J$50,8,FALSE)*PRINCIPAL!$H$69,IF(OR(L211=PRINCIPAL!$I$69,L211=PRINCIPAL!$I$69+PRINCIPAL!$I$69,L211=PRINCIPAL!$I$69+PRINCIPAL!$I$69+PRINCIPAL!$I$69),0,IF(L211=PRINCIPAL!$J$69,VLOOKUP($AM$204,'Banco de Dados'!$B$4:$J$50,6,FALSE)*(1-(PRINCIPAL!$K$69/100)),IF(L211=PRINCIPAL!$L$69,VLOOKUP($AM$204,'Banco de Dados'!$B$4:$J$50,6,FALSE)*(1-(PRINCIPAL!$M$69/100)),IF(L211=PRINCIPAL!$N$69,VLOOKUP($AM$204,'Banco de Dados'!$B$4:$J$50,6,FALSE)*(1-(PRINCIPAL!$O$69/100)),VLOOKUP($AM$204,'Banco de Dados'!$B$4:$J$50,6,FALSE)))))))))),"")</f>
        <v/>
      </c>
      <c r="AM211" s="29" t="str">
        <f>IFERROR(AL211*(IFERROR(VLOOKUP($AM$204,'Banco de Dados'!$B$4:$J$50,4,FALSE),"ERRO")),"")</f>
        <v/>
      </c>
      <c r="AN211" s="29" t="str">
        <f t="shared" si="134"/>
        <v/>
      </c>
      <c r="AO211" s="103" t="str">
        <f>IFERROR(AN211*(C211*(PRINCIPAL!$G$69/100))*0.47*(44/12),"")</f>
        <v/>
      </c>
      <c r="AP211" s="111" t="str">
        <f t="shared" si="135"/>
        <v/>
      </c>
      <c r="AQ211" s="30" t="str">
        <f>IFERROR(IF(AND(PRINCIPAL!$H$70&lt;&gt;"",OR(L211=PRINCIPAL!$I$70,L211=PRINCIPAL!$I$70+PRINCIPAL!$I$70,L211=PRINCIPAL!$I$70+PRINCIPAL!$I$70+PRINCIPAL!$I$70)),0,IF(AND(PRINCIPAL!$H$70&lt;&gt;"",L211=PRINCIPAL!$J$70),VLOOKUP($AR$204,'Banco de Dados'!$B$4:$J$50,8,FALSE)*PRINCIPAL!$H$70*(1-(PRINCIPAL!$K$70/100)),IF(AND(PRINCIPAL!$H$70&lt;&gt;"",L211=PRINCIPAL!$L$70),VLOOKUP($AR$204,'Banco de Dados'!$B$4:$J$50,8,FALSE)*PRINCIPAL!$H$70*(1-(PRINCIPAL!$M$70/100)),IF(AND(PRINCIPAL!$H$70&lt;&gt;"",L211=PRINCIPAL!$N$70),VLOOKUP($AR$204,'Banco de Dados'!$B$4:$J$50,8,FALSE)*PRINCIPAL!$H$70*(1-(PRINCIPAL!$O$70/100)),IF(PRINCIPAL!$H$70&lt;&gt;"",VLOOKUP($AR$204,'Banco de Dados'!$B$4:$J$50,8,FALSE)*PRINCIPAL!$H$70,IF(OR(L211=PRINCIPAL!$I$70,L211=PRINCIPAL!$I$70+PRINCIPAL!$I$70,L211=PRINCIPAL!$I$70+PRINCIPAL!$I$70+PRINCIPAL!$I$70),0,IF(L211=PRINCIPAL!$J$70,VLOOKUP($AR$204,'Banco de Dados'!$B$4:$J$50,6,FALSE)*(1-(PRINCIPAL!$K$70/100)),IF(L211=PRINCIPAL!$L$70,VLOOKUP($AR$204,'Banco de Dados'!$B$4:$J$50,6,FALSE)*(1-(PRINCIPAL!$M$70/100)),IF(L211=PRINCIPAL!$N$70,VLOOKUP($AR$204,'Banco de Dados'!$B$4:$J$50,6,FALSE)*(1-(PRINCIPAL!$O$70/100)),VLOOKUP($AR$204,'Banco de Dados'!$B$4:$J$50,6,FALSE)))))))))),"")</f>
        <v/>
      </c>
      <c r="AR211" s="29" t="str">
        <f>IFERROR(AQ211*(IFERROR(VLOOKUP($AR$204,'Banco de Dados'!$B$4:$J$50,4,FALSE),"ERRO")),"")</f>
        <v/>
      </c>
      <c r="AS211" s="29" t="str">
        <f t="shared" si="136"/>
        <v/>
      </c>
      <c r="AT211" s="103" t="str">
        <f>IFERROR(AS211*(C211*(PRINCIPAL!$G$70/100))*0.47*(44/12),"")</f>
        <v/>
      </c>
      <c r="AU211" s="111" t="str">
        <f t="shared" si="137"/>
        <v/>
      </c>
      <c r="AV211" s="30" t="str">
        <f>IFERROR(IF(AND(PRINCIPAL!$H$71&lt;&gt;"",OR(L211=PRINCIPAL!$I$71,L211=PRINCIPAL!$I$71+PRINCIPAL!$I$71,L211=PRINCIPAL!$I$71+PRINCIPAL!$I$71+PRINCIPAL!$I$71)),0,IF(AND(PRINCIPAL!$H$71&lt;&gt;"",L211=PRINCIPAL!$J$71),VLOOKUP($AW$204,'Banco de Dados'!$B$4:$J$50,8,FALSE)*PRINCIPAL!$H$71*(1-(PRINCIPAL!$K$71/100)),IF(AND(PRINCIPAL!$H$71&lt;&gt;"",L211=PRINCIPAL!$L$71),VLOOKUP($AW$204,'Banco de Dados'!$B$4:$J$50,8,FALSE)*PRINCIPAL!$H$71*(1-(PRINCIPAL!$M$71/100)),IF(AND(PRINCIPAL!$H$71&lt;&gt;"",L211=PRINCIPAL!$N$71),VLOOKUP($AW$204,'Banco de Dados'!$B$4:$J$50,8,FALSE)*PRINCIPAL!$H$71*(1-(PRINCIPAL!$O$71/100)),IF(PRINCIPAL!$H$71&lt;&gt;"",VLOOKUP($AW$204,'Banco de Dados'!$B$4:$J$50,8,FALSE)*PRINCIPAL!$H$71,IF(OR(L211=PRINCIPAL!$I$71,L211=PRINCIPAL!$I$71+PRINCIPAL!$I$71,L211=PRINCIPAL!$I$71+PRINCIPAL!$I$71+PRINCIPAL!$I$71),0,IF(L211=PRINCIPAL!$J$71,VLOOKUP($AW$204,'Banco de Dados'!$B$4:$J$50,6,FALSE)*(1-(PRINCIPAL!$K$71/100)),IF(L211=PRINCIPAL!$L$71,VLOOKUP($AW$204,'Banco de Dados'!$B$4:$J$50,6,FALSE)*(1-(PRINCIPAL!$M$71/100)),IF(L211=PRINCIPAL!$N$71,VLOOKUP($AW$204,'Banco de Dados'!$B$4:$J$50,6,FALSE)*(1-(PRINCIPAL!$O$71/100)),VLOOKUP($AW$204,'Banco de Dados'!$B$4:$J$50,6,FALSE)))))))))),"")</f>
        <v/>
      </c>
      <c r="AW211" s="29" t="str">
        <f>IFERROR(AV211*(IFERROR(VLOOKUP($AW$204,'Banco de Dados'!$B$4:$J$50,4,FALSE),"ERRO")),"")</f>
        <v/>
      </c>
      <c r="AX211" s="29" t="str">
        <f t="shared" si="138"/>
        <v/>
      </c>
      <c r="AY211" s="103" t="str">
        <f>IFERROR(AX211*(C211*(PRINCIPAL!$G$71/100))*0.47*(44/12),"")</f>
        <v/>
      </c>
      <c r="AZ211" s="111" t="str">
        <f t="shared" si="143"/>
        <v/>
      </c>
      <c r="BA211" s="30" t="str">
        <f>IFERROR(IF(AND(PRINCIPAL!$H$72&lt;&gt;"",OR(L211=PRINCIPAL!$I$72,L211=PRINCIPAL!$I$72+PRINCIPAL!$I$72,L211=PRINCIPAL!$I$72+PRINCIPAL!$I$72+PRINCIPAL!$I$72)),0,IF(AND(PRINCIPAL!$H$72&lt;&gt;"",L211=PRINCIPAL!$J$72),VLOOKUP($BB$204,'Banco de Dados'!$B$4:$J$50,8,FALSE)*PRINCIPAL!$H$72*(1-(PRINCIPAL!$K$72/100)),IF(AND(PRINCIPAL!$H$72&lt;&gt;"",L211=PRINCIPAL!$L$72),VLOOKUP($BB$204,'Banco de Dados'!$B$4:$J$50,8,FALSE)*PRINCIPAL!$H$72*(1-(PRINCIPAL!$M$72/100)),IF(AND(PRINCIPAL!$H$72&lt;&gt;"",L211=PRINCIPAL!$N$72),VLOOKUP($BB$204,'Banco de Dados'!$B$4:$J$50,8,FALSE)*PRINCIPAL!$H$72*(1-(PRINCIPAL!$O$72/100)),IF(PRINCIPAL!$H$72&lt;&gt;"",VLOOKUP($BB$204,'Banco de Dados'!$B$4:$J$50,8,FALSE)*PRINCIPAL!$H$72,IF(OR(L211=PRINCIPAL!$I$72,L211=PRINCIPAL!$I$72+PRINCIPAL!$I$72,L211=PRINCIPAL!$I$72+PRINCIPAL!$I$72+PRINCIPAL!$I$72),0,IF(L211=PRINCIPAL!$J$72,VLOOKUP($BB$204,'Banco de Dados'!$B$4:$J$50,6,FALSE)*(1-(PRINCIPAL!$K$72/100)),IF(L211=PRINCIPAL!$L$72,VLOOKUP($BB$204,'Banco de Dados'!$B$4:$J$50,6,FALSE)*(1-(PRINCIPAL!$M$72/100)),IF(L211=PRINCIPAL!$N$72,VLOOKUP($BB$204,'Banco de Dados'!$B$4:$J$50,6,FALSE)*(1-(PRINCIPAL!$O$72/100)),VLOOKUP($BB$204,'Banco de Dados'!$B$4:$J$50,6,FALSE)))))))))),"")</f>
        <v/>
      </c>
      <c r="BB211" s="29" t="str">
        <f>IFERROR(BA211*(IFERROR(VLOOKUP($BB$204,'Banco de Dados'!$B$4:$J$50,4,FALSE),"ERRO")),"")</f>
        <v/>
      </c>
      <c r="BC211" s="29" t="str">
        <f t="shared" si="144"/>
        <v/>
      </c>
      <c r="BD211" s="103" t="str">
        <f>IFERROR(BC211*(C211*(PRINCIPAL!$G$72/100))*0.47*(44/12),"")</f>
        <v/>
      </c>
      <c r="BE211" s="111" t="str">
        <f t="shared" si="123"/>
        <v/>
      </c>
      <c r="BF211" s="30" t="str">
        <f>IFERROR(IF(AND(PRINCIPAL!$H$73&lt;&gt;"",OR(L211=PRINCIPAL!$I$73,L211=PRINCIPAL!$I$73+PRINCIPAL!$I$73,L211=PRINCIPAL!$I$73+PRINCIPAL!$I$73+PRINCIPAL!$I$73)),0,IF(AND(PRINCIPAL!$H$73&lt;&gt;"",L211=PRINCIPAL!$J$73),VLOOKUP($BG$204,'Banco de Dados'!$B$4:$J$50,8,FALSE)*PRINCIPAL!$H$73*(1-(PRINCIPAL!$K$73/100)),IF(AND(PRINCIPAL!$H$73&lt;&gt;"",L211=PRINCIPAL!$L$73),VLOOKUP($BG$204,'Banco de Dados'!$B$4:$J$50,8,FALSE)*PRINCIPAL!$H$73*(1-(PRINCIPAL!$M$73/100)),IF(AND(PRINCIPAL!$H$73&lt;&gt;"",L211=PRINCIPAL!$N$73),VLOOKUP($BG$204,'Banco de Dados'!$B$4:$J$50,8,FALSE)*PRINCIPAL!$H$73*(1-(PRINCIPAL!$O$73/100)),IF(PRINCIPAL!$H$73&lt;&gt;"",VLOOKUP($BG$204,'Banco de Dados'!$B$4:$J$50,8,FALSE)*PRINCIPAL!$H$73,IF(OR(L211=PRINCIPAL!$I$73,L211=PRINCIPAL!$I$73+PRINCIPAL!$I$73,L211=PRINCIPAL!$I$73+PRINCIPAL!$I$73+PRINCIPAL!$I$73),0,IF(L211=PRINCIPAL!$J$73,VLOOKUP($BG$204,'Banco de Dados'!$B$4:$J$50,6,FALSE)*(1-(PRINCIPAL!$K$73/100)),IF(L211=PRINCIPAL!$L$73,VLOOKUP($BG$204,'Banco de Dados'!$B$4:$J$50,6,FALSE)*(1-(PRINCIPAL!$M$73/100)),IF(L211=PRINCIPAL!$N$73,VLOOKUP($BG$204,'Banco de Dados'!$B$4:$J$50,6,FALSE)*(1-(PRINCIPAL!$O$73/100)),VLOOKUP($BG$204,'Banco de Dados'!$B$4:$J$50,6,FALSE)))))))))),"")</f>
        <v/>
      </c>
      <c r="BG211" s="29" t="str">
        <f>IFERROR(BF211*(IFERROR(VLOOKUP($BG$204,'Banco de Dados'!$B$4:$J$50,4,FALSE),"ERRO")),"")</f>
        <v/>
      </c>
      <c r="BH211" s="29" t="str">
        <f t="shared" si="139"/>
        <v/>
      </c>
      <c r="BI211" s="103" t="str">
        <f>IFERROR(BH211*(C211*(PRINCIPAL!$G$73/100))*0.47*(44/12),"")</f>
        <v/>
      </c>
      <c r="BJ211" s="102" t="str">
        <f t="shared" si="124"/>
        <v/>
      </c>
    </row>
    <row r="212" spans="2:62" ht="12.75" customHeight="1" x14ac:dyDescent="0.3">
      <c r="B212" s="326">
        <f t="shared" si="125"/>
        <v>2026</v>
      </c>
      <c r="C212" s="340"/>
      <c r="D212" s="1"/>
      <c r="E212" s="116">
        <v>6</v>
      </c>
      <c r="F212" s="24" t="str">
        <f>IFERROR(VLOOKUP($G$204,'Banco de Dados'!$B$4:$J$50,6,FALSE),"")</f>
        <v/>
      </c>
      <c r="G212" s="25" t="str">
        <f>IFERROR(F212*(IFERROR(VLOOKUP($G$204,'Banco de Dados'!$B$4:$J$50,4,FALSE),"ERRO")),"")</f>
        <v/>
      </c>
      <c r="H212" s="25" t="str">
        <f t="shared" si="126"/>
        <v/>
      </c>
      <c r="I212" s="103" t="str">
        <f t="shared" si="127"/>
        <v/>
      </c>
      <c r="J212" s="117" t="str">
        <f t="shared" si="128"/>
        <v/>
      </c>
      <c r="K212" s="1"/>
      <c r="L212" s="91">
        <v>6</v>
      </c>
      <c r="M212" s="24" t="str">
        <f>IFERROR(IF(AND(PRINCIPAL!$H$64&lt;&gt;"",OR(L212=PRINCIPAL!$I$64,L212=PRINCIPAL!$I$64+PRINCIPAL!$I$64,L212=PRINCIPAL!$I$64+PRINCIPAL!$I$64+PRINCIPAL!$I$64)),0,IF(AND(PRINCIPAL!$H$64&lt;&gt;"",L212=PRINCIPAL!$J$64),VLOOKUP($N$204,'Banco de Dados'!$B$4:$J$50,8,FALSE)*PRINCIPAL!$H$64*(1-(PRINCIPAL!$K$64/100)),IF(AND(PRINCIPAL!$H$64&lt;&gt;"",L212=PRINCIPAL!$L$64),VLOOKUP($N$204,'Banco de Dados'!$B$4:$J$50,8,FALSE)*PRINCIPAL!$H$64*(1-(PRINCIPAL!$M$64/100)),IF(AND(PRINCIPAL!$H$64&lt;&gt;"",L212=PRINCIPAL!$N$64),VLOOKUP($N$204,'Banco de Dados'!$B$4:$J$50,8,FALSE)*PRINCIPAL!$H$64*(1-(PRINCIPAL!$O$64/100)),IF(PRINCIPAL!$H$64&lt;&gt;"",VLOOKUP($N$204,'Banco de Dados'!$B$4:$J$50,8,FALSE)*PRINCIPAL!$H$64,IF(OR(L212=PRINCIPAL!$I$64,L212=PRINCIPAL!$I$64+PRINCIPAL!$I$64,L212=PRINCIPAL!$I$64+PRINCIPAL!$I$64+PRINCIPAL!$I$64),0,IF(L212=PRINCIPAL!$J$64,VLOOKUP($N$204,'Banco de Dados'!$B$4:$J$50,6,FALSE)*(1-(PRINCIPAL!$K$64/100)),IF(L212=PRINCIPAL!$L$64,VLOOKUP($N$204,'Banco de Dados'!$B$4:$J$50,6,FALSE)*(1-(PRINCIPAL!$M$64/100)),IF(L212=PRINCIPAL!$N$64,VLOOKUP($N$204,'Banco de Dados'!$B$4:$J$50,6,FALSE)*(1-(PRINCIPAL!$O$64/100)),VLOOKUP($N$204,'Banco de Dados'!$B$4:$J$50,6,FALSE)))))))))),"")</f>
        <v/>
      </c>
      <c r="N212" s="25" t="str">
        <f>IFERROR(M212*(IFERROR(VLOOKUP($N$204,'Banco de Dados'!$B$4:$J$50,4,FALSE),"ERRO")),"")</f>
        <v/>
      </c>
      <c r="O212" s="25" t="str">
        <f t="shared" si="129"/>
        <v/>
      </c>
      <c r="P212" s="103" t="str">
        <f>IFERROR(O212*(C212*(PRINCIPAL!$G$64/100))*0.47*(44/12),"")</f>
        <v/>
      </c>
      <c r="Q212" s="107" t="str">
        <f t="shared" ref="Q212:Q241" si="145">IFERROR(Q211+P212,"")</f>
        <v/>
      </c>
      <c r="R212" s="29" t="str">
        <f>IFERROR(IF(AND(PRINCIPAL!$H$65&lt;&gt;"",OR(L212=PRINCIPAL!$I$65,L212=PRINCIPAL!$I$65+PRINCIPAL!$I$65,L212=PRINCIPAL!$I$65+PRINCIPAL!$I$65+PRINCIPAL!$I$65)),0,IF(AND(PRINCIPAL!$H$65&lt;&gt;"",L212=PRINCIPAL!$J$65),VLOOKUP($S$204,'Banco de Dados'!$B$4:$J$50,8,FALSE)*PRINCIPAL!$H$65*(1-(PRINCIPAL!$K$65/100)),IF(AND(PRINCIPAL!$H$65&lt;&gt;"",L212=PRINCIPAL!$L$65),VLOOKUP($S$204,'Banco de Dados'!$B$4:$J$50,8,FALSE)*PRINCIPAL!$H$65*(1-(PRINCIPAL!$M$65/100)),IF(AND(PRINCIPAL!$H$65&lt;&gt;"",L212=PRINCIPAL!$N$65),VLOOKUP($S$204,'Banco de Dados'!$B$4:$J$50,8,FALSE)*PRINCIPAL!$H$65*(1-(PRINCIPAL!$O$65/100)),IF(PRINCIPAL!$H$65&lt;&gt;"",VLOOKUP($S$204,'Banco de Dados'!$B$4:$J$50,8,FALSE)*PRINCIPAL!$H$65,IF(OR(L212=PRINCIPAL!$I$65,L212=PRINCIPAL!$I$65+PRINCIPAL!$I$65,L212=PRINCIPAL!$I$65+PRINCIPAL!$I$65+PRINCIPAL!$I$65),0,IF(L212=PRINCIPAL!$J$65,VLOOKUP($S$204,'Banco de Dados'!$B$4:$J$50,6,FALSE)*(1-(PRINCIPAL!$K$65/100)),IF(L212=PRINCIPAL!$L$65,VLOOKUP($S$204,'Banco de Dados'!$B$4:$J$50,6,FALSE)*(1-(PRINCIPAL!$M$65/100)),IF(L212=PRINCIPAL!$N$65,VLOOKUP($S$204,'Banco de Dados'!$B$4:$J$50,6,FALSE)*(1-(PRINCIPAL!$O$65/100)),VLOOKUP($S$204,'Banco de Dados'!$B$4:$J$50,6,FALSE)))))))))),"")</f>
        <v/>
      </c>
      <c r="S212" s="29" t="str">
        <f>IFERROR(R212*(IFERROR(VLOOKUP($S$204,'Banco de Dados'!$B$4:$J$50,4,FALSE),"ERRO")),"")</f>
        <v/>
      </c>
      <c r="T212" s="29" t="str">
        <f t="shared" si="130"/>
        <v/>
      </c>
      <c r="U212" s="103" t="str">
        <f>IFERROR(T212*(C212*(PRINCIPAL!$G$65/100))*0.47*(44/12),"")</f>
        <v/>
      </c>
      <c r="V212" s="103" t="str">
        <f t="shared" si="122"/>
        <v/>
      </c>
      <c r="W212" s="30" t="str">
        <f>IFERROR(IF(AND(PRINCIPAL!$H$66&lt;&gt;"",OR(L212=PRINCIPAL!$I$66,L212=PRINCIPAL!$I$66+PRINCIPAL!$I$66,L212=PRINCIPAL!$I$66+PRINCIPAL!$I$66+PRINCIPAL!$I$66)),0,IF(AND(PRINCIPAL!$H$66&lt;&gt;"",L212=PRINCIPAL!$J$66),VLOOKUP($X$204,'Banco de Dados'!$B$4:$J$50,8,FALSE)*PRINCIPAL!$H$66*(1-(PRINCIPAL!$K$66/100)),IF(AND(PRINCIPAL!$H$66&lt;&gt;"",L212=PRINCIPAL!$L$66),VLOOKUP($X$204,'Banco de Dados'!$B$4:$J$50,8,FALSE)*PRINCIPAL!$H$66*(1-(PRINCIPAL!$M$66/100)),IF(AND(PRINCIPAL!$H$66&lt;&gt;"",L212=PRINCIPAL!$N$66),VLOOKUP($X$204,'Banco de Dados'!$B$4:$J$50,8,FALSE)*PRINCIPAL!$H$66*(1-(PRINCIPAL!$O$66/100)),IF(PRINCIPAL!$H$66&lt;&gt;"",VLOOKUP($X$204,'Banco de Dados'!$B$4:$J$50,8,FALSE)*PRINCIPAL!$H$66,IF(OR(L212=PRINCIPAL!$I$66,L212=PRINCIPAL!$I$66+PRINCIPAL!$I$66,L212=PRINCIPAL!$I$66+PRINCIPAL!$I$66+PRINCIPAL!$I$66),0,IF(L212=PRINCIPAL!$J$66,VLOOKUP($X$204,'Banco de Dados'!$B$4:$J$50,6,FALSE)*(1-(PRINCIPAL!$K$66/100)),IF(L212=PRINCIPAL!$L$66,VLOOKUP($X$204,'Banco de Dados'!$B$4:$J$50,6,FALSE)*(1-(PRINCIPAL!$M$66/100)),IF(L212=PRINCIPAL!$N$66,VLOOKUP($X$204,'Banco de Dados'!$B$4:$J$50,6,FALSE)*(1-(PRINCIPAL!$O$66/100)),VLOOKUP($X$204,'Banco de Dados'!$B$4:$J$50,6,FALSE)))))))))),"")</f>
        <v/>
      </c>
      <c r="X212" s="29" t="str">
        <f>IFERROR(W212*(IFERROR(VLOOKUP($X$204,'Banco de Dados'!$B$4:$J$50,4,FALSE),"ERRO")),"")</f>
        <v/>
      </c>
      <c r="Y212" s="29" t="str">
        <f t="shared" si="140"/>
        <v/>
      </c>
      <c r="Z212" s="103" t="str">
        <f>IFERROR(Y212*(C212*(PRINCIPAL!$G$66/100))*0.47*(44/12),"")</f>
        <v/>
      </c>
      <c r="AA212" s="111" t="str">
        <f t="shared" si="141"/>
        <v/>
      </c>
      <c r="AB212" s="30" t="str">
        <f>IFERROR(IF(AND(PRINCIPAL!$H$67&lt;&gt;"",OR(L212=PRINCIPAL!$I$67,L212=PRINCIPAL!$I$67+PRINCIPAL!$I$67,L212=PRINCIPAL!$I$67+PRINCIPAL!$I$67+PRINCIPAL!$I$67)),0,IF(AND(PRINCIPAL!$H$67&lt;&gt;"",L212=PRINCIPAL!$J$67),VLOOKUP($AC$204,'Banco de Dados'!$B$4:$J$50,8,FALSE)*PRINCIPAL!$H$67*(1-(PRINCIPAL!$K$67/100)),IF(AND(PRINCIPAL!$H$67&lt;&gt;"",L212=PRINCIPAL!$L$67),VLOOKUP($AC$204,'Banco de Dados'!$B$4:$J$50,8,FALSE)*PRINCIPAL!$H$67*(1-(PRINCIPAL!$M$67/100)),IF(AND(PRINCIPAL!$H$67&lt;&gt;"",L212=PRINCIPAL!$N$67),VLOOKUP($AC$204,'Banco de Dados'!$B$4:$J$50,8,FALSE)*PRINCIPAL!$H$67*(1-(PRINCIPAL!$O$67/100)),IF(PRINCIPAL!$H$67&lt;&gt;"",VLOOKUP($AC$204,'Banco de Dados'!$B$4:$J$50,8,FALSE)*PRINCIPAL!$H$67,IF(OR(L212=PRINCIPAL!$I$67,L212=PRINCIPAL!$I$67+PRINCIPAL!$I$67,L212=PRINCIPAL!$I$67+PRINCIPAL!$I$67+PRINCIPAL!$I$67),0,IF(L212=PRINCIPAL!$J$67,VLOOKUP($AC$204,'Banco de Dados'!$B$4:$J$50,6,FALSE)*(1-(PRINCIPAL!$K$67/100)),IF(L212=PRINCIPAL!$L$67,VLOOKUP($AC$204,'Banco de Dados'!$B$4:$J$50,6,FALSE)*(1-(PRINCIPAL!$M$67/100)),IF(L212=PRINCIPAL!$N$67,VLOOKUP($AC$204,'Banco de Dados'!$B$4:$J$50,6,FALSE)*(1-(PRINCIPAL!$O$67/100)),VLOOKUP($AC$204,'Banco de Dados'!$B$4:$J$50,6,FALSE)))))))))),"")</f>
        <v/>
      </c>
      <c r="AC212" s="29" t="str">
        <f>IFERROR(AB212*(IFERROR(VLOOKUP($AC$204,'Banco de Dados'!$B$4:$J$50,4,FALSE),"ERRO")),"")</f>
        <v/>
      </c>
      <c r="AD212" s="29" t="str">
        <f t="shared" si="131"/>
        <v/>
      </c>
      <c r="AE212" s="103" t="str">
        <f>IFERROR(AD212*(C212*(PRINCIPAL!$G$67/100))*0.47*(44/12),"")</f>
        <v/>
      </c>
      <c r="AF212" s="111" t="str">
        <f t="shared" si="132"/>
        <v/>
      </c>
      <c r="AG212" s="30" t="str">
        <f>IFERROR(IF(AND(PRINCIPAL!$H$68&lt;&gt;"",OR(L212=PRINCIPAL!$I$68,L212=PRINCIPAL!$I$68+PRINCIPAL!$I$68,L212=PRINCIPAL!$I$68+PRINCIPAL!$I$68+PRINCIPAL!$I$68)),0,IF(AND(PRINCIPAL!$H$68&lt;&gt;"",L212=PRINCIPAL!$J$68),VLOOKUP($AH$204,'Banco de Dados'!$B$4:$J$50,8,FALSE)*PRINCIPAL!$H$68*(1-(PRINCIPAL!$K$68/100)),IF(AND(PRINCIPAL!$H$68&lt;&gt;"",L212=PRINCIPAL!$L$68),VLOOKUP($AH$204,'Banco de Dados'!$B$4:$J$50,8,FALSE)*PRINCIPAL!$H$68*(1-(PRINCIPAL!$M$68/100)),IF(AND(PRINCIPAL!$H$68&lt;&gt;"",L212=PRINCIPAL!$N$68),VLOOKUP($AH$204,'Banco de Dados'!$B$4:$J$50,8,FALSE)*PRINCIPAL!$H$68*(1-(PRINCIPAL!$O$68/100)),IF(PRINCIPAL!$H$68&lt;&gt;"",VLOOKUP($AH$204,'Banco de Dados'!$B$4:$J$50,8,FALSE)*PRINCIPAL!$H$68,IF(OR(L212=PRINCIPAL!$I$68,L212=PRINCIPAL!$I$68+PRINCIPAL!$I$68,L212=PRINCIPAL!$I$68+PRINCIPAL!$I$68+PRINCIPAL!$I$68),0,IF(L212=PRINCIPAL!$J$68,VLOOKUP($AH$204,'Banco de Dados'!$B$4:$J$50,6,FALSE)*(1-(PRINCIPAL!$K$68/100)),IF(L212=PRINCIPAL!$L$68,VLOOKUP($AH$204,'Banco de Dados'!$B$4:$J$50,6,FALSE)*(1-(PRINCIPAL!$M$68/100)),IF(L212=PRINCIPAL!$N$68,VLOOKUP($AH$204,'Banco de Dados'!$B$4:$J$50,6,FALSE)*(1-(PRINCIPAL!$O$68/100)),VLOOKUP($AH$204,'Banco de Dados'!$B$4:$J$50,6,FALSE)))))))))),"")</f>
        <v/>
      </c>
      <c r="AH212" s="29" t="str">
        <f>IFERROR(AG212*(IFERROR(VLOOKUP($AH$204,'Banco de Dados'!$B$4:$J$50,4,FALSE),"ERRO")),"")</f>
        <v/>
      </c>
      <c r="AI212" s="29" t="str">
        <f t="shared" si="133"/>
        <v/>
      </c>
      <c r="AJ212" s="103" t="str">
        <f>IFERROR(AI212*(C212*(PRINCIPAL!$G$68/100))*0.47*(44/12),"")</f>
        <v/>
      </c>
      <c r="AK212" s="111" t="str">
        <f t="shared" si="142"/>
        <v/>
      </c>
      <c r="AL212" s="30" t="str">
        <f>IFERROR(IF(AND(PRINCIPAL!$H$69&lt;&gt;"",OR(L212=PRINCIPAL!$I$69,L212=PRINCIPAL!$I$69+PRINCIPAL!$I$69,L212=PRINCIPAL!$I$69+PRINCIPAL!$I$69+PRINCIPAL!$I$69)),0,IF(AND(PRINCIPAL!$H$69&lt;&gt;"",L212=PRINCIPAL!$J$69),VLOOKUP($AM$204,'Banco de Dados'!$B$4:$J$50,8,FALSE)*PRINCIPAL!$H$69*(1-(PRINCIPAL!$K$69/100)),IF(AND(PRINCIPAL!$H$69&lt;&gt;"",L212=PRINCIPAL!$L$69),VLOOKUP($AM$204,'Banco de Dados'!$B$4:$J$50,8,FALSE)*PRINCIPAL!$H$69*(1-(PRINCIPAL!$M$69/100)),IF(AND(PRINCIPAL!$H$69&lt;&gt;"",L212=PRINCIPAL!$N$69),VLOOKUP($AM$204,'Banco de Dados'!$B$4:$J$50,8,FALSE)*PRINCIPAL!$H$69*(1-(PRINCIPAL!$O$69/100)),IF(PRINCIPAL!$H$69&lt;&gt;"",VLOOKUP($AM$204,'Banco de Dados'!$B$4:$J$50,8,FALSE)*PRINCIPAL!$H$69,IF(OR(L212=PRINCIPAL!$I$69,L212=PRINCIPAL!$I$69+PRINCIPAL!$I$69,L212=PRINCIPAL!$I$69+PRINCIPAL!$I$69+PRINCIPAL!$I$69),0,IF(L212=PRINCIPAL!$J$69,VLOOKUP($AM$204,'Banco de Dados'!$B$4:$J$50,6,FALSE)*(1-(PRINCIPAL!$K$69/100)),IF(L212=PRINCIPAL!$L$69,VLOOKUP($AM$204,'Banco de Dados'!$B$4:$J$50,6,FALSE)*(1-(PRINCIPAL!$M$69/100)),IF(L212=PRINCIPAL!$N$69,VLOOKUP($AM$204,'Banco de Dados'!$B$4:$J$50,6,FALSE)*(1-(PRINCIPAL!$O$69/100)),VLOOKUP($AM$204,'Banco de Dados'!$B$4:$J$50,6,FALSE)))))))))),"")</f>
        <v/>
      </c>
      <c r="AM212" s="29" t="str">
        <f>IFERROR(AL212*(IFERROR(VLOOKUP($AM$204,'Banco de Dados'!$B$4:$J$50,4,FALSE),"ERRO")),"")</f>
        <v/>
      </c>
      <c r="AN212" s="29" t="str">
        <f t="shared" si="134"/>
        <v/>
      </c>
      <c r="AO212" s="103" t="str">
        <f>IFERROR(AN212*(C212*(PRINCIPAL!$G$69/100))*0.47*(44/12),"")</f>
        <v/>
      </c>
      <c r="AP212" s="111" t="str">
        <f t="shared" si="135"/>
        <v/>
      </c>
      <c r="AQ212" s="30" t="str">
        <f>IFERROR(IF(AND(PRINCIPAL!$H$70&lt;&gt;"",OR(L212=PRINCIPAL!$I$70,L212=PRINCIPAL!$I$70+PRINCIPAL!$I$70,L212=PRINCIPAL!$I$70+PRINCIPAL!$I$70+PRINCIPAL!$I$70)),0,IF(AND(PRINCIPAL!$H$70&lt;&gt;"",L212=PRINCIPAL!$J$70),VLOOKUP($AR$204,'Banco de Dados'!$B$4:$J$50,8,FALSE)*PRINCIPAL!$H$70*(1-(PRINCIPAL!$K$70/100)),IF(AND(PRINCIPAL!$H$70&lt;&gt;"",L212=PRINCIPAL!$L$70),VLOOKUP($AR$204,'Banco de Dados'!$B$4:$J$50,8,FALSE)*PRINCIPAL!$H$70*(1-(PRINCIPAL!$M$70/100)),IF(AND(PRINCIPAL!$H$70&lt;&gt;"",L212=PRINCIPAL!$N$70),VLOOKUP($AR$204,'Banco de Dados'!$B$4:$J$50,8,FALSE)*PRINCIPAL!$H$70*(1-(PRINCIPAL!$O$70/100)),IF(PRINCIPAL!$H$70&lt;&gt;"",VLOOKUP($AR$204,'Banco de Dados'!$B$4:$J$50,8,FALSE)*PRINCIPAL!$H$70,IF(OR(L212=PRINCIPAL!$I$70,L212=PRINCIPAL!$I$70+PRINCIPAL!$I$70,L212=PRINCIPAL!$I$70+PRINCIPAL!$I$70+PRINCIPAL!$I$70),0,IF(L212=PRINCIPAL!$J$70,VLOOKUP($AR$204,'Banco de Dados'!$B$4:$J$50,6,FALSE)*(1-(PRINCIPAL!$K$70/100)),IF(L212=PRINCIPAL!$L$70,VLOOKUP($AR$204,'Banco de Dados'!$B$4:$J$50,6,FALSE)*(1-(PRINCIPAL!$M$70/100)),IF(L212=PRINCIPAL!$N$70,VLOOKUP($AR$204,'Banco de Dados'!$B$4:$J$50,6,FALSE)*(1-(PRINCIPAL!$O$70/100)),VLOOKUP($AR$204,'Banco de Dados'!$B$4:$J$50,6,FALSE)))))))))),"")</f>
        <v/>
      </c>
      <c r="AR212" s="29" t="str">
        <f>IFERROR(AQ212*(IFERROR(VLOOKUP($AR$204,'Banco de Dados'!$B$4:$J$50,4,FALSE),"ERRO")),"")</f>
        <v/>
      </c>
      <c r="AS212" s="29" t="str">
        <f t="shared" si="136"/>
        <v/>
      </c>
      <c r="AT212" s="103" t="str">
        <f>IFERROR(AS212*(C212*(PRINCIPAL!$G$70/100))*0.47*(44/12),"")</f>
        <v/>
      </c>
      <c r="AU212" s="111" t="str">
        <f t="shared" si="137"/>
        <v/>
      </c>
      <c r="AV212" s="30" t="str">
        <f>IFERROR(IF(AND(PRINCIPAL!$H$71&lt;&gt;"",OR(L212=PRINCIPAL!$I$71,L212=PRINCIPAL!$I$71+PRINCIPAL!$I$71,L212=PRINCIPAL!$I$71+PRINCIPAL!$I$71+PRINCIPAL!$I$71)),0,IF(AND(PRINCIPAL!$H$71&lt;&gt;"",L212=PRINCIPAL!$J$71),VLOOKUP($AW$204,'Banco de Dados'!$B$4:$J$50,8,FALSE)*PRINCIPAL!$H$71*(1-(PRINCIPAL!$K$71/100)),IF(AND(PRINCIPAL!$H$71&lt;&gt;"",L212=PRINCIPAL!$L$71),VLOOKUP($AW$204,'Banco de Dados'!$B$4:$J$50,8,FALSE)*PRINCIPAL!$H$71*(1-(PRINCIPAL!$M$71/100)),IF(AND(PRINCIPAL!$H$71&lt;&gt;"",L212=PRINCIPAL!$N$71),VLOOKUP($AW$204,'Banco de Dados'!$B$4:$J$50,8,FALSE)*PRINCIPAL!$H$71*(1-(PRINCIPAL!$O$71/100)),IF(PRINCIPAL!$H$71&lt;&gt;"",VLOOKUP($AW$204,'Banco de Dados'!$B$4:$J$50,8,FALSE)*PRINCIPAL!$H$71,IF(OR(L212=PRINCIPAL!$I$71,L212=PRINCIPAL!$I$71+PRINCIPAL!$I$71,L212=PRINCIPAL!$I$71+PRINCIPAL!$I$71+PRINCIPAL!$I$71),0,IF(L212=PRINCIPAL!$J$71,VLOOKUP($AW$204,'Banco de Dados'!$B$4:$J$50,6,FALSE)*(1-(PRINCIPAL!$K$71/100)),IF(L212=PRINCIPAL!$L$71,VLOOKUP($AW$204,'Banco de Dados'!$B$4:$J$50,6,FALSE)*(1-(PRINCIPAL!$M$71/100)),IF(L212=PRINCIPAL!$N$71,VLOOKUP($AW$204,'Banco de Dados'!$B$4:$J$50,6,FALSE)*(1-(PRINCIPAL!$O$71/100)),VLOOKUP($AW$204,'Banco de Dados'!$B$4:$J$50,6,FALSE)))))))))),"")</f>
        <v/>
      </c>
      <c r="AW212" s="29" t="str">
        <f>IFERROR(AV212*(IFERROR(VLOOKUP($AW$204,'Banco de Dados'!$B$4:$J$50,4,FALSE),"ERRO")),"")</f>
        <v/>
      </c>
      <c r="AX212" s="29" t="str">
        <f t="shared" si="138"/>
        <v/>
      </c>
      <c r="AY212" s="103" t="str">
        <f>IFERROR(AX212*(C212*(PRINCIPAL!$G$71/100))*0.47*(44/12),"")</f>
        <v/>
      </c>
      <c r="AZ212" s="111" t="str">
        <f t="shared" si="143"/>
        <v/>
      </c>
      <c r="BA212" s="30" t="str">
        <f>IFERROR(IF(AND(PRINCIPAL!$H$72&lt;&gt;"",OR(L212=PRINCIPAL!$I$72,L212=PRINCIPAL!$I$72+PRINCIPAL!$I$72,L212=PRINCIPAL!$I$72+PRINCIPAL!$I$72+PRINCIPAL!$I$72)),0,IF(AND(PRINCIPAL!$H$72&lt;&gt;"",L212=PRINCIPAL!$J$72),VLOOKUP($BB$204,'Banco de Dados'!$B$4:$J$50,8,FALSE)*PRINCIPAL!$H$72*(1-(PRINCIPAL!$K$72/100)),IF(AND(PRINCIPAL!$H$72&lt;&gt;"",L212=PRINCIPAL!$L$72),VLOOKUP($BB$204,'Banco de Dados'!$B$4:$J$50,8,FALSE)*PRINCIPAL!$H$72*(1-(PRINCIPAL!$M$72/100)),IF(AND(PRINCIPAL!$H$72&lt;&gt;"",L212=PRINCIPAL!$N$72),VLOOKUP($BB$204,'Banco de Dados'!$B$4:$J$50,8,FALSE)*PRINCIPAL!$H$72*(1-(PRINCIPAL!$O$72/100)),IF(PRINCIPAL!$H$72&lt;&gt;"",VLOOKUP($BB$204,'Banco de Dados'!$B$4:$J$50,8,FALSE)*PRINCIPAL!$H$72,IF(OR(L212=PRINCIPAL!$I$72,L212=PRINCIPAL!$I$72+PRINCIPAL!$I$72,L212=PRINCIPAL!$I$72+PRINCIPAL!$I$72+PRINCIPAL!$I$72),0,IF(L212=PRINCIPAL!$J$72,VLOOKUP($BB$204,'Banco de Dados'!$B$4:$J$50,6,FALSE)*(1-(PRINCIPAL!$K$72/100)),IF(L212=PRINCIPAL!$L$72,VLOOKUP($BB$204,'Banco de Dados'!$B$4:$J$50,6,FALSE)*(1-(PRINCIPAL!$M$72/100)),IF(L212=PRINCIPAL!$N$72,VLOOKUP($BB$204,'Banco de Dados'!$B$4:$J$50,6,FALSE)*(1-(PRINCIPAL!$O$72/100)),VLOOKUP($BB$204,'Banco de Dados'!$B$4:$J$50,6,FALSE)))))))))),"")</f>
        <v/>
      </c>
      <c r="BB212" s="29" t="str">
        <f>IFERROR(BA212*(IFERROR(VLOOKUP($BB$204,'Banco de Dados'!$B$4:$J$50,4,FALSE),"ERRO")),"")</f>
        <v/>
      </c>
      <c r="BC212" s="29" t="str">
        <f t="shared" si="144"/>
        <v/>
      </c>
      <c r="BD212" s="103" t="str">
        <f>IFERROR(BC212*(C212*(PRINCIPAL!$G$72/100))*0.47*(44/12),"")</f>
        <v/>
      </c>
      <c r="BE212" s="111" t="str">
        <f t="shared" si="123"/>
        <v/>
      </c>
      <c r="BF212" s="30" t="str">
        <f>IFERROR(IF(AND(PRINCIPAL!$H$73&lt;&gt;"",OR(L212=PRINCIPAL!$I$73,L212=PRINCIPAL!$I$73+PRINCIPAL!$I$73,L212=PRINCIPAL!$I$73+PRINCIPAL!$I$73+PRINCIPAL!$I$73)),0,IF(AND(PRINCIPAL!$H$73&lt;&gt;"",L212=PRINCIPAL!$J$73),VLOOKUP($BG$204,'Banco de Dados'!$B$4:$J$50,8,FALSE)*PRINCIPAL!$H$73*(1-(PRINCIPAL!$K$73/100)),IF(AND(PRINCIPAL!$H$73&lt;&gt;"",L212=PRINCIPAL!$L$73),VLOOKUP($BG$204,'Banco de Dados'!$B$4:$J$50,8,FALSE)*PRINCIPAL!$H$73*(1-(PRINCIPAL!$M$73/100)),IF(AND(PRINCIPAL!$H$73&lt;&gt;"",L212=PRINCIPAL!$N$73),VLOOKUP($BG$204,'Banco de Dados'!$B$4:$J$50,8,FALSE)*PRINCIPAL!$H$73*(1-(PRINCIPAL!$O$73/100)),IF(PRINCIPAL!$H$73&lt;&gt;"",VLOOKUP($BG$204,'Banco de Dados'!$B$4:$J$50,8,FALSE)*PRINCIPAL!$H$73,IF(OR(L212=PRINCIPAL!$I$73,L212=PRINCIPAL!$I$73+PRINCIPAL!$I$73,L212=PRINCIPAL!$I$73+PRINCIPAL!$I$73+PRINCIPAL!$I$73),0,IF(L212=PRINCIPAL!$J$73,VLOOKUP($BG$204,'Banco de Dados'!$B$4:$J$50,6,FALSE)*(1-(PRINCIPAL!$K$73/100)),IF(L212=PRINCIPAL!$L$73,VLOOKUP($BG$204,'Banco de Dados'!$B$4:$J$50,6,FALSE)*(1-(PRINCIPAL!$M$73/100)),IF(L212=PRINCIPAL!$N$73,VLOOKUP($BG$204,'Banco de Dados'!$B$4:$J$50,6,FALSE)*(1-(PRINCIPAL!$O$73/100)),VLOOKUP($BG$204,'Banco de Dados'!$B$4:$J$50,6,FALSE)))))))))),"")</f>
        <v/>
      </c>
      <c r="BG212" s="29" t="str">
        <f>IFERROR(BF212*(IFERROR(VLOOKUP($BG$204,'Banco de Dados'!$B$4:$J$50,4,FALSE),"ERRO")),"")</f>
        <v/>
      </c>
      <c r="BH212" s="29" t="str">
        <f t="shared" si="139"/>
        <v/>
      </c>
      <c r="BI212" s="103" t="str">
        <f>IFERROR(BH212*(C212*(PRINCIPAL!$G$73/100))*0.47*(44/12),"")</f>
        <v/>
      </c>
      <c r="BJ212" s="102" t="str">
        <f t="shared" si="124"/>
        <v/>
      </c>
    </row>
    <row r="213" spans="2:62" ht="12.75" customHeight="1" x14ac:dyDescent="0.3">
      <c r="B213" s="326">
        <f t="shared" si="125"/>
        <v>2027</v>
      </c>
      <c r="C213" s="340"/>
      <c r="D213" s="1"/>
      <c r="E213" s="116">
        <v>7</v>
      </c>
      <c r="F213" s="24" t="str">
        <f>IFERROR(VLOOKUP($G$204,'Banco de Dados'!$B$4:$J$50,6,FALSE),"")</f>
        <v/>
      </c>
      <c r="G213" s="25" t="str">
        <f>IFERROR(F213*(IFERROR(VLOOKUP($G$204,'Banco de Dados'!$B$4:$J$50,4,FALSE),"ERRO")),"")</f>
        <v/>
      </c>
      <c r="H213" s="25" t="str">
        <f t="shared" si="126"/>
        <v/>
      </c>
      <c r="I213" s="103" t="str">
        <f t="shared" si="127"/>
        <v/>
      </c>
      <c r="J213" s="117" t="str">
        <f t="shared" si="128"/>
        <v/>
      </c>
      <c r="K213" s="1"/>
      <c r="L213" s="91">
        <v>7</v>
      </c>
      <c r="M213" s="24" t="str">
        <f>IFERROR(IF(AND(PRINCIPAL!$H$64&lt;&gt;"",OR(L213=PRINCIPAL!$I$64,L213=PRINCIPAL!$I$64+PRINCIPAL!$I$64,L213=PRINCIPAL!$I$64+PRINCIPAL!$I$64+PRINCIPAL!$I$64)),0,IF(AND(PRINCIPAL!$H$64&lt;&gt;"",L213=PRINCIPAL!$J$64),VLOOKUP($N$204,'Banco de Dados'!$B$4:$J$50,8,FALSE)*PRINCIPAL!$H$64*(1-(PRINCIPAL!$K$64/100)),IF(AND(PRINCIPAL!$H$64&lt;&gt;"",L213=PRINCIPAL!$L$64),VLOOKUP($N$204,'Banco de Dados'!$B$4:$J$50,8,FALSE)*PRINCIPAL!$H$64*(1-(PRINCIPAL!$M$64/100)),IF(AND(PRINCIPAL!$H$64&lt;&gt;"",L213=PRINCIPAL!$N$64),VLOOKUP($N$204,'Banco de Dados'!$B$4:$J$50,8,FALSE)*PRINCIPAL!$H$64*(1-(PRINCIPAL!$O$64/100)),IF(PRINCIPAL!$H$64&lt;&gt;"",VLOOKUP($N$204,'Banco de Dados'!$B$4:$J$50,8,FALSE)*PRINCIPAL!$H$64,IF(OR(L213=PRINCIPAL!$I$64,L213=PRINCIPAL!$I$64+PRINCIPAL!$I$64,L213=PRINCIPAL!$I$64+PRINCIPAL!$I$64+PRINCIPAL!$I$64),0,IF(L213=PRINCIPAL!$J$64,VLOOKUP($N$204,'Banco de Dados'!$B$4:$J$50,6,FALSE)*(1-(PRINCIPAL!$K$64/100)),IF(L213=PRINCIPAL!$L$64,VLOOKUP($N$204,'Banco de Dados'!$B$4:$J$50,6,FALSE)*(1-(PRINCIPAL!$M$64/100)),IF(L213=PRINCIPAL!$N$64,VLOOKUP($N$204,'Banco de Dados'!$B$4:$J$50,6,FALSE)*(1-(PRINCIPAL!$O$64/100)),VLOOKUP($N$204,'Banco de Dados'!$B$4:$J$50,6,FALSE)))))))))),"")</f>
        <v/>
      </c>
      <c r="N213" s="25" t="str">
        <f>IFERROR(M213*(IFERROR(VLOOKUP($N$204,'Banco de Dados'!$B$4:$J$50,4,FALSE),"ERRO")),"")</f>
        <v/>
      </c>
      <c r="O213" s="25" t="str">
        <f t="shared" si="129"/>
        <v/>
      </c>
      <c r="P213" s="103" t="str">
        <f>IFERROR(O213*(C213*(PRINCIPAL!$G$64/100))*0.47*(44/12),"")</f>
        <v/>
      </c>
      <c r="Q213" s="107" t="str">
        <f t="shared" si="145"/>
        <v/>
      </c>
      <c r="R213" s="29" t="str">
        <f>IFERROR(IF(AND(PRINCIPAL!$H$65&lt;&gt;"",OR(L213=PRINCIPAL!$I$65,L213=PRINCIPAL!$I$65+PRINCIPAL!$I$65,L213=PRINCIPAL!$I$65+PRINCIPAL!$I$65+PRINCIPAL!$I$65)),0,IF(AND(PRINCIPAL!$H$65&lt;&gt;"",L213=PRINCIPAL!$J$65),VLOOKUP($S$204,'Banco de Dados'!$B$4:$J$50,8,FALSE)*PRINCIPAL!$H$65*(1-(PRINCIPAL!$K$65/100)),IF(AND(PRINCIPAL!$H$65&lt;&gt;"",L213=PRINCIPAL!$L$65),VLOOKUP($S$204,'Banco de Dados'!$B$4:$J$50,8,FALSE)*PRINCIPAL!$H$65*(1-(PRINCIPAL!$M$65/100)),IF(AND(PRINCIPAL!$H$65&lt;&gt;"",L213=PRINCIPAL!$N$65),VLOOKUP($S$204,'Banco de Dados'!$B$4:$J$50,8,FALSE)*PRINCIPAL!$H$65*(1-(PRINCIPAL!$O$65/100)),IF(PRINCIPAL!$H$65&lt;&gt;"",VLOOKUP($S$204,'Banco de Dados'!$B$4:$J$50,8,FALSE)*PRINCIPAL!$H$65,IF(OR(L213=PRINCIPAL!$I$65,L213=PRINCIPAL!$I$65+PRINCIPAL!$I$65,L213=PRINCIPAL!$I$65+PRINCIPAL!$I$65+PRINCIPAL!$I$65),0,IF(L213=PRINCIPAL!$J$65,VLOOKUP($S$204,'Banco de Dados'!$B$4:$J$50,6,FALSE)*(1-(PRINCIPAL!$K$65/100)),IF(L213=PRINCIPAL!$L$65,VLOOKUP($S$204,'Banco de Dados'!$B$4:$J$50,6,FALSE)*(1-(PRINCIPAL!$M$65/100)),IF(L213=PRINCIPAL!$N$65,VLOOKUP($S$204,'Banco de Dados'!$B$4:$J$50,6,FALSE)*(1-(PRINCIPAL!$O$65/100)),VLOOKUP($S$204,'Banco de Dados'!$B$4:$J$50,6,FALSE)))))))))),"")</f>
        <v/>
      </c>
      <c r="S213" s="29" t="str">
        <f>IFERROR(R213*(IFERROR(VLOOKUP($S$204,'Banco de Dados'!$B$4:$J$50,4,FALSE),"ERRO")),"")</f>
        <v/>
      </c>
      <c r="T213" s="29" t="str">
        <f t="shared" si="130"/>
        <v/>
      </c>
      <c r="U213" s="103" t="str">
        <f>IFERROR(T213*(C213*(PRINCIPAL!$G$65/100))*0.47*(44/12),"")</f>
        <v/>
      </c>
      <c r="V213" s="103" t="str">
        <f t="shared" si="122"/>
        <v/>
      </c>
      <c r="W213" s="30" t="str">
        <f>IFERROR(IF(AND(PRINCIPAL!$H$66&lt;&gt;"",OR(L213=PRINCIPAL!$I$66,L213=PRINCIPAL!$I$66+PRINCIPAL!$I$66,L213=PRINCIPAL!$I$66+PRINCIPAL!$I$66+PRINCIPAL!$I$66)),0,IF(AND(PRINCIPAL!$H$66&lt;&gt;"",L213=PRINCIPAL!$J$66),VLOOKUP($X$204,'Banco de Dados'!$B$4:$J$50,8,FALSE)*PRINCIPAL!$H$66*(1-(PRINCIPAL!$K$66/100)),IF(AND(PRINCIPAL!$H$66&lt;&gt;"",L213=PRINCIPAL!$L$66),VLOOKUP($X$204,'Banco de Dados'!$B$4:$J$50,8,FALSE)*PRINCIPAL!$H$66*(1-(PRINCIPAL!$M$66/100)),IF(AND(PRINCIPAL!$H$66&lt;&gt;"",L213=PRINCIPAL!$N$66),VLOOKUP($X$204,'Banco de Dados'!$B$4:$J$50,8,FALSE)*PRINCIPAL!$H$66*(1-(PRINCIPAL!$O$66/100)),IF(PRINCIPAL!$H$66&lt;&gt;"",VLOOKUP($X$204,'Banco de Dados'!$B$4:$J$50,8,FALSE)*PRINCIPAL!$H$66,IF(OR(L213=PRINCIPAL!$I$66,L213=PRINCIPAL!$I$66+PRINCIPAL!$I$66,L213=PRINCIPAL!$I$66+PRINCIPAL!$I$66+PRINCIPAL!$I$66),0,IF(L213=PRINCIPAL!$J$66,VLOOKUP($X$204,'Banco de Dados'!$B$4:$J$50,6,FALSE)*(1-(PRINCIPAL!$K$66/100)),IF(L213=PRINCIPAL!$L$66,VLOOKUP($X$204,'Banco de Dados'!$B$4:$J$50,6,FALSE)*(1-(PRINCIPAL!$M$66/100)),IF(L213=PRINCIPAL!$N$66,VLOOKUP($X$204,'Banco de Dados'!$B$4:$J$50,6,FALSE)*(1-(PRINCIPAL!$O$66/100)),VLOOKUP($X$204,'Banco de Dados'!$B$4:$J$50,6,FALSE)))))))))),"")</f>
        <v/>
      </c>
      <c r="X213" s="29" t="str">
        <f>IFERROR(W213*(IFERROR(VLOOKUP($X$204,'Banco de Dados'!$B$4:$J$50,4,FALSE),"ERRO")),"")</f>
        <v/>
      </c>
      <c r="Y213" s="29" t="str">
        <f t="shared" si="140"/>
        <v/>
      </c>
      <c r="Z213" s="103" t="str">
        <f>IFERROR(Y213*(C213*(PRINCIPAL!$G$66/100))*0.47*(44/12),"")</f>
        <v/>
      </c>
      <c r="AA213" s="111" t="str">
        <f t="shared" si="141"/>
        <v/>
      </c>
      <c r="AB213" s="30" t="str">
        <f>IFERROR(IF(AND(PRINCIPAL!$H$67&lt;&gt;"",OR(L213=PRINCIPAL!$I$67,L213=PRINCIPAL!$I$67+PRINCIPAL!$I$67,L213=PRINCIPAL!$I$67+PRINCIPAL!$I$67+PRINCIPAL!$I$67)),0,IF(AND(PRINCIPAL!$H$67&lt;&gt;"",L213=PRINCIPAL!$J$67),VLOOKUP($AC$204,'Banco de Dados'!$B$4:$J$50,8,FALSE)*PRINCIPAL!$H$67*(1-(PRINCIPAL!$K$67/100)),IF(AND(PRINCIPAL!$H$67&lt;&gt;"",L213=PRINCIPAL!$L$67),VLOOKUP($AC$204,'Banco de Dados'!$B$4:$J$50,8,FALSE)*PRINCIPAL!$H$67*(1-(PRINCIPAL!$M$67/100)),IF(AND(PRINCIPAL!$H$67&lt;&gt;"",L213=PRINCIPAL!$N$67),VLOOKUP($AC$204,'Banco de Dados'!$B$4:$J$50,8,FALSE)*PRINCIPAL!$H$67*(1-(PRINCIPAL!$O$67/100)),IF(PRINCIPAL!$H$67&lt;&gt;"",VLOOKUP($AC$204,'Banco de Dados'!$B$4:$J$50,8,FALSE)*PRINCIPAL!$H$67,IF(OR(L213=PRINCIPAL!$I$67,L213=PRINCIPAL!$I$67+PRINCIPAL!$I$67,L213=PRINCIPAL!$I$67+PRINCIPAL!$I$67+PRINCIPAL!$I$67),0,IF(L213=PRINCIPAL!$J$67,VLOOKUP($AC$204,'Banco de Dados'!$B$4:$J$50,6,FALSE)*(1-(PRINCIPAL!$K$67/100)),IF(L213=PRINCIPAL!$L$67,VLOOKUP($AC$204,'Banco de Dados'!$B$4:$J$50,6,FALSE)*(1-(PRINCIPAL!$M$67/100)),IF(L213=PRINCIPAL!$N$67,VLOOKUP($AC$204,'Banco de Dados'!$B$4:$J$50,6,FALSE)*(1-(PRINCIPAL!$O$67/100)),VLOOKUP($AC$204,'Banco de Dados'!$B$4:$J$50,6,FALSE)))))))))),"")</f>
        <v/>
      </c>
      <c r="AC213" s="29" t="str">
        <f>IFERROR(AB213*(IFERROR(VLOOKUP($AC$204,'Banco de Dados'!$B$4:$J$50,4,FALSE),"ERRO")),"")</f>
        <v/>
      </c>
      <c r="AD213" s="29" t="str">
        <f t="shared" si="131"/>
        <v/>
      </c>
      <c r="AE213" s="103" t="str">
        <f>IFERROR(AD213*(C213*(PRINCIPAL!$G$67/100))*0.47*(44/12),"")</f>
        <v/>
      </c>
      <c r="AF213" s="111" t="str">
        <f t="shared" si="132"/>
        <v/>
      </c>
      <c r="AG213" s="30" t="str">
        <f>IFERROR(IF(AND(PRINCIPAL!$H$68&lt;&gt;"",OR(L213=PRINCIPAL!$I$68,L213=PRINCIPAL!$I$68+PRINCIPAL!$I$68,L213=PRINCIPAL!$I$68+PRINCIPAL!$I$68+PRINCIPAL!$I$68)),0,IF(AND(PRINCIPAL!$H$68&lt;&gt;"",L213=PRINCIPAL!$J$68),VLOOKUP($AH$204,'Banco de Dados'!$B$4:$J$50,8,FALSE)*PRINCIPAL!$H$68*(1-(PRINCIPAL!$K$68/100)),IF(AND(PRINCIPAL!$H$68&lt;&gt;"",L213=PRINCIPAL!$L$68),VLOOKUP($AH$204,'Banco de Dados'!$B$4:$J$50,8,FALSE)*PRINCIPAL!$H$68*(1-(PRINCIPAL!$M$68/100)),IF(AND(PRINCIPAL!$H$68&lt;&gt;"",L213=PRINCIPAL!$N$68),VLOOKUP($AH$204,'Banco de Dados'!$B$4:$J$50,8,FALSE)*PRINCIPAL!$H$68*(1-(PRINCIPAL!$O$68/100)),IF(PRINCIPAL!$H$68&lt;&gt;"",VLOOKUP($AH$204,'Banco de Dados'!$B$4:$J$50,8,FALSE)*PRINCIPAL!$H$68,IF(OR(L213=PRINCIPAL!$I$68,L213=PRINCIPAL!$I$68+PRINCIPAL!$I$68,L213=PRINCIPAL!$I$68+PRINCIPAL!$I$68+PRINCIPAL!$I$68),0,IF(L213=PRINCIPAL!$J$68,VLOOKUP($AH$204,'Banco de Dados'!$B$4:$J$50,6,FALSE)*(1-(PRINCIPAL!$K$68/100)),IF(L213=PRINCIPAL!$L$68,VLOOKUP($AH$204,'Banco de Dados'!$B$4:$J$50,6,FALSE)*(1-(PRINCIPAL!$M$68/100)),IF(L213=PRINCIPAL!$N$68,VLOOKUP($AH$204,'Banco de Dados'!$B$4:$J$50,6,FALSE)*(1-(PRINCIPAL!$O$68/100)),VLOOKUP($AH$204,'Banco de Dados'!$B$4:$J$50,6,FALSE)))))))))),"")</f>
        <v/>
      </c>
      <c r="AH213" s="29" t="str">
        <f>IFERROR(AG213*(IFERROR(VLOOKUP($AH$204,'Banco de Dados'!$B$4:$J$50,4,FALSE),"ERRO")),"")</f>
        <v/>
      </c>
      <c r="AI213" s="29" t="str">
        <f t="shared" si="133"/>
        <v/>
      </c>
      <c r="AJ213" s="103" t="str">
        <f>IFERROR(AI213*(C213*(PRINCIPAL!$G$68/100))*0.47*(44/12),"")</f>
        <v/>
      </c>
      <c r="AK213" s="111" t="str">
        <f t="shared" si="142"/>
        <v/>
      </c>
      <c r="AL213" s="30" t="str">
        <f>IFERROR(IF(AND(PRINCIPAL!$H$69&lt;&gt;"",OR(L213=PRINCIPAL!$I$69,L213=PRINCIPAL!$I$69+PRINCIPAL!$I$69,L213=PRINCIPAL!$I$69+PRINCIPAL!$I$69+PRINCIPAL!$I$69)),0,IF(AND(PRINCIPAL!$H$69&lt;&gt;"",L213=PRINCIPAL!$J$69),VLOOKUP($AM$204,'Banco de Dados'!$B$4:$J$50,8,FALSE)*PRINCIPAL!$H$69*(1-(PRINCIPAL!$K$69/100)),IF(AND(PRINCIPAL!$H$69&lt;&gt;"",L213=PRINCIPAL!$L$69),VLOOKUP($AM$204,'Banco de Dados'!$B$4:$J$50,8,FALSE)*PRINCIPAL!$H$69*(1-(PRINCIPAL!$M$69/100)),IF(AND(PRINCIPAL!$H$69&lt;&gt;"",L213=PRINCIPAL!$N$69),VLOOKUP($AM$204,'Banco de Dados'!$B$4:$J$50,8,FALSE)*PRINCIPAL!$H$69*(1-(PRINCIPAL!$O$69/100)),IF(PRINCIPAL!$H$69&lt;&gt;"",VLOOKUP($AM$204,'Banco de Dados'!$B$4:$J$50,8,FALSE)*PRINCIPAL!$H$69,IF(OR(L213=PRINCIPAL!$I$69,L213=PRINCIPAL!$I$69+PRINCIPAL!$I$69,L213=PRINCIPAL!$I$69+PRINCIPAL!$I$69+PRINCIPAL!$I$69),0,IF(L213=PRINCIPAL!$J$69,VLOOKUP($AM$204,'Banco de Dados'!$B$4:$J$50,6,FALSE)*(1-(PRINCIPAL!$K$69/100)),IF(L213=PRINCIPAL!$L$69,VLOOKUP($AM$204,'Banco de Dados'!$B$4:$J$50,6,FALSE)*(1-(PRINCIPAL!$M$69/100)),IF(L213=PRINCIPAL!$N$69,VLOOKUP($AM$204,'Banco de Dados'!$B$4:$J$50,6,FALSE)*(1-(PRINCIPAL!$O$69/100)),VLOOKUP($AM$204,'Banco de Dados'!$B$4:$J$50,6,FALSE)))))))))),"")</f>
        <v/>
      </c>
      <c r="AM213" s="29" t="str">
        <f>IFERROR(AL213*(IFERROR(VLOOKUP($AM$204,'Banco de Dados'!$B$4:$J$50,4,FALSE),"ERRO")),"")</f>
        <v/>
      </c>
      <c r="AN213" s="29" t="str">
        <f t="shared" si="134"/>
        <v/>
      </c>
      <c r="AO213" s="103" t="str">
        <f>IFERROR(AN213*(C213*(PRINCIPAL!$G$69/100))*0.47*(44/12),"")</f>
        <v/>
      </c>
      <c r="AP213" s="111" t="str">
        <f t="shared" si="135"/>
        <v/>
      </c>
      <c r="AQ213" s="30" t="str">
        <f>IFERROR(IF(AND(PRINCIPAL!$H$70&lt;&gt;"",OR(L213=PRINCIPAL!$I$70,L213=PRINCIPAL!$I$70+PRINCIPAL!$I$70,L213=PRINCIPAL!$I$70+PRINCIPAL!$I$70+PRINCIPAL!$I$70)),0,IF(AND(PRINCIPAL!$H$70&lt;&gt;"",L213=PRINCIPAL!$J$70),VLOOKUP($AR$204,'Banco de Dados'!$B$4:$J$50,8,FALSE)*PRINCIPAL!$H$70*(1-(PRINCIPAL!$K$70/100)),IF(AND(PRINCIPAL!$H$70&lt;&gt;"",L213=PRINCIPAL!$L$70),VLOOKUP($AR$204,'Banco de Dados'!$B$4:$J$50,8,FALSE)*PRINCIPAL!$H$70*(1-(PRINCIPAL!$M$70/100)),IF(AND(PRINCIPAL!$H$70&lt;&gt;"",L213=PRINCIPAL!$N$70),VLOOKUP($AR$204,'Banco de Dados'!$B$4:$J$50,8,FALSE)*PRINCIPAL!$H$70*(1-(PRINCIPAL!$O$70/100)),IF(PRINCIPAL!$H$70&lt;&gt;"",VLOOKUP($AR$204,'Banco de Dados'!$B$4:$J$50,8,FALSE)*PRINCIPAL!$H$70,IF(OR(L213=PRINCIPAL!$I$70,L213=PRINCIPAL!$I$70+PRINCIPAL!$I$70,L213=PRINCIPAL!$I$70+PRINCIPAL!$I$70+PRINCIPAL!$I$70),0,IF(L213=PRINCIPAL!$J$70,VLOOKUP($AR$204,'Banco de Dados'!$B$4:$J$50,6,FALSE)*(1-(PRINCIPAL!$K$70/100)),IF(L213=PRINCIPAL!$L$70,VLOOKUP($AR$204,'Banco de Dados'!$B$4:$J$50,6,FALSE)*(1-(PRINCIPAL!$M$70/100)),IF(L213=PRINCIPAL!$N$70,VLOOKUP($AR$204,'Banco de Dados'!$B$4:$J$50,6,FALSE)*(1-(PRINCIPAL!$O$70/100)),VLOOKUP($AR$204,'Banco de Dados'!$B$4:$J$50,6,FALSE)))))))))),"")</f>
        <v/>
      </c>
      <c r="AR213" s="29" t="str">
        <f>IFERROR(AQ213*(IFERROR(VLOOKUP($AR$204,'Banco de Dados'!$B$4:$J$50,4,FALSE),"ERRO")),"")</f>
        <v/>
      </c>
      <c r="AS213" s="29" t="str">
        <f t="shared" si="136"/>
        <v/>
      </c>
      <c r="AT213" s="103" t="str">
        <f>IFERROR(AS213*(C213*(PRINCIPAL!$G$70/100))*0.47*(44/12),"")</f>
        <v/>
      </c>
      <c r="AU213" s="111" t="str">
        <f t="shared" si="137"/>
        <v/>
      </c>
      <c r="AV213" s="30" t="str">
        <f>IFERROR(IF(AND(PRINCIPAL!$H$71&lt;&gt;"",OR(L213=PRINCIPAL!$I$71,L213=PRINCIPAL!$I$71+PRINCIPAL!$I$71,L213=PRINCIPAL!$I$71+PRINCIPAL!$I$71+PRINCIPAL!$I$71)),0,IF(AND(PRINCIPAL!$H$71&lt;&gt;"",L213=PRINCIPAL!$J$71),VLOOKUP($AW$204,'Banco de Dados'!$B$4:$J$50,8,FALSE)*PRINCIPAL!$H$71*(1-(PRINCIPAL!$K$71/100)),IF(AND(PRINCIPAL!$H$71&lt;&gt;"",L213=PRINCIPAL!$L$71),VLOOKUP($AW$204,'Banco de Dados'!$B$4:$J$50,8,FALSE)*PRINCIPAL!$H$71*(1-(PRINCIPAL!$M$71/100)),IF(AND(PRINCIPAL!$H$71&lt;&gt;"",L213=PRINCIPAL!$N$71),VLOOKUP($AW$204,'Banco de Dados'!$B$4:$J$50,8,FALSE)*PRINCIPAL!$H$71*(1-(PRINCIPAL!$O$71/100)),IF(PRINCIPAL!$H$71&lt;&gt;"",VLOOKUP($AW$204,'Banco de Dados'!$B$4:$J$50,8,FALSE)*PRINCIPAL!$H$71,IF(OR(L213=PRINCIPAL!$I$71,L213=PRINCIPAL!$I$71+PRINCIPAL!$I$71,L213=PRINCIPAL!$I$71+PRINCIPAL!$I$71+PRINCIPAL!$I$71),0,IF(L213=PRINCIPAL!$J$71,VLOOKUP($AW$204,'Banco de Dados'!$B$4:$J$50,6,FALSE)*(1-(PRINCIPAL!$K$71/100)),IF(L213=PRINCIPAL!$L$71,VLOOKUP($AW$204,'Banco de Dados'!$B$4:$J$50,6,FALSE)*(1-(PRINCIPAL!$M$71/100)),IF(L213=PRINCIPAL!$N$71,VLOOKUP($AW$204,'Banco de Dados'!$B$4:$J$50,6,FALSE)*(1-(PRINCIPAL!$O$71/100)),VLOOKUP($AW$204,'Banco de Dados'!$B$4:$J$50,6,FALSE)))))))))),"")</f>
        <v/>
      </c>
      <c r="AW213" s="29" t="str">
        <f>IFERROR(AV213*(IFERROR(VLOOKUP($AW$204,'Banco de Dados'!$B$4:$J$50,4,FALSE),"ERRO")),"")</f>
        <v/>
      </c>
      <c r="AX213" s="29" t="str">
        <f t="shared" si="138"/>
        <v/>
      </c>
      <c r="AY213" s="103" t="str">
        <f>IFERROR(AX213*(C213*(PRINCIPAL!$G$71/100))*0.47*(44/12),"")</f>
        <v/>
      </c>
      <c r="AZ213" s="111" t="str">
        <f t="shared" si="143"/>
        <v/>
      </c>
      <c r="BA213" s="30" t="str">
        <f>IFERROR(IF(AND(PRINCIPAL!$H$72&lt;&gt;"",OR(L213=PRINCIPAL!$I$72,L213=PRINCIPAL!$I$72+PRINCIPAL!$I$72,L213=PRINCIPAL!$I$72+PRINCIPAL!$I$72+PRINCIPAL!$I$72)),0,IF(AND(PRINCIPAL!$H$72&lt;&gt;"",L213=PRINCIPAL!$J$72),VLOOKUP($BB$204,'Banco de Dados'!$B$4:$J$50,8,FALSE)*PRINCIPAL!$H$72*(1-(PRINCIPAL!$K$72/100)),IF(AND(PRINCIPAL!$H$72&lt;&gt;"",L213=PRINCIPAL!$L$72),VLOOKUP($BB$204,'Banco de Dados'!$B$4:$J$50,8,FALSE)*PRINCIPAL!$H$72*(1-(PRINCIPAL!$M$72/100)),IF(AND(PRINCIPAL!$H$72&lt;&gt;"",L213=PRINCIPAL!$N$72),VLOOKUP($BB$204,'Banco de Dados'!$B$4:$J$50,8,FALSE)*PRINCIPAL!$H$72*(1-(PRINCIPAL!$O$72/100)),IF(PRINCIPAL!$H$72&lt;&gt;"",VLOOKUP($BB$204,'Banco de Dados'!$B$4:$J$50,8,FALSE)*PRINCIPAL!$H$72,IF(OR(L213=PRINCIPAL!$I$72,L213=PRINCIPAL!$I$72+PRINCIPAL!$I$72,L213=PRINCIPAL!$I$72+PRINCIPAL!$I$72+PRINCIPAL!$I$72),0,IF(L213=PRINCIPAL!$J$72,VLOOKUP($BB$204,'Banco de Dados'!$B$4:$J$50,6,FALSE)*(1-(PRINCIPAL!$K$72/100)),IF(L213=PRINCIPAL!$L$72,VLOOKUP($BB$204,'Banco de Dados'!$B$4:$J$50,6,FALSE)*(1-(PRINCIPAL!$M$72/100)),IF(L213=PRINCIPAL!$N$72,VLOOKUP($BB$204,'Banco de Dados'!$B$4:$J$50,6,FALSE)*(1-(PRINCIPAL!$O$72/100)),VLOOKUP($BB$204,'Banco de Dados'!$B$4:$J$50,6,FALSE)))))))))),"")</f>
        <v/>
      </c>
      <c r="BB213" s="29" t="str">
        <f>IFERROR(BA213*(IFERROR(VLOOKUP($BB$204,'Banco de Dados'!$B$4:$J$50,4,FALSE),"ERRO")),"")</f>
        <v/>
      </c>
      <c r="BC213" s="29" t="str">
        <f t="shared" si="144"/>
        <v/>
      </c>
      <c r="BD213" s="103" t="str">
        <f>IFERROR(BC213*(C213*(PRINCIPAL!$G$72/100))*0.47*(44/12),"")</f>
        <v/>
      </c>
      <c r="BE213" s="111" t="str">
        <f t="shared" si="123"/>
        <v/>
      </c>
      <c r="BF213" s="30" t="str">
        <f>IFERROR(IF(AND(PRINCIPAL!$H$73&lt;&gt;"",OR(L213=PRINCIPAL!$I$73,L213=PRINCIPAL!$I$73+PRINCIPAL!$I$73,L213=PRINCIPAL!$I$73+PRINCIPAL!$I$73+PRINCIPAL!$I$73)),0,IF(AND(PRINCIPAL!$H$73&lt;&gt;"",L213=PRINCIPAL!$J$73),VLOOKUP($BG$204,'Banco de Dados'!$B$4:$J$50,8,FALSE)*PRINCIPAL!$H$73*(1-(PRINCIPAL!$K$73/100)),IF(AND(PRINCIPAL!$H$73&lt;&gt;"",L213=PRINCIPAL!$L$73),VLOOKUP($BG$204,'Banco de Dados'!$B$4:$J$50,8,FALSE)*PRINCIPAL!$H$73*(1-(PRINCIPAL!$M$73/100)),IF(AND(PRINCIPAL!$H$73&lt;&gt;"",L213=PRINCIPAL!$N$73),VLOOKUP($BG$204,'Banco de Dados'!$B$4:$J$50,8,FALSE)*PRINCIPAL!$H$73*(1-(PRINCIPAL!$O$73/100)),IF(PRINCIPAL!$H$73&lt;&gt;"",VLOOKUP($BG$204,'Banco de Dados'!$B$4:$J$50,8,FALSE)*PRINCIPAL!$H$73,IF(OR(L213=PRINCIPAL!$I$73,L213=PRINCIPAL!$I$73+PRINCIPAL!$I$73,L213=PRINCIPAL!$I$73+PRINCIPAL!$I$73+PRINCIPAL!$I$73),0,IF(L213=PRINCIPAL!$J$73,VLOOKUP($BG$204,'Banco de Dados'!$B$4:$J$50,6,FALSE)*(1-(PRINCIPAL!$K$73/100)),IF(L213=PRINCIPAL!$L$73,VLOOKUP($BG$204,'Banco de Dados'!$B$4:$J$50,6,FALSE)*(1-(PRINCIPAL!$M$73/100)),IF(L213=PRINCIPAL!$N$73,VLOOKUP($BG$204,'Banco de Dados'!$B$4:$J$50,6,FALSE)*(1-(PRINCIPAL!$O$73/100)),VLOOKUP($BG$204,'Banco de Dados'!$B$4:$J$50,6,FALSE)))))))))),"")</f>
        <v/>
      </c>
      <c r="BG213" s="29" t="str">
        <f>IFERROR(BF213*(IFERROR(VLOOKUP($BG$204,'Banco de Dados'!$B$4:$J$50,4,FALSE),"ERRO")),"")</f>
        <v/>
      </c>
      <c r="BH213" s="29" t="str">
        <f t="shared" si="139"/>
        <v/>
      </c>
      <c r="BI213" s="103" t="str">
        <f>IFERROR(BH213*(C213*(PRINCIPAL!$G$73/100))*0.47*(44/12),"")</f>
        <v/>
      </c>
      <c r="BJ213" s="102" t="str">
        <f t="shared" si="124"/>
        <v/>
      </c>
    </row>
    <row r="214" spans="2:62" ht="12.75" customHeight="1" x14ac:dyDescent="0.3">
      <c r="B214" s="326">
        <f t="shared" si="125"/>
        <v>2028</v>
      </c>
      <c r="C214" s="340"/>
      <c r="D214" s="1"/>
      <c r="E214" s="116">
        <v>8</v>
      </c>
      <c r="F214" s="24" t="str">
        <f>IFERROR(VLOOKUP($G$204,'Banco de Dados'!$B$4:$J$50,6,FALSE),"")</f>
        <v/>
      </c>
      <c r="G214" s="25" t="str">
        <f>IFERROR(F214*(IFERROR(VLOOKUP($G$204,'Banco de Dados'!$B$4:$J$50,4,FALSE),"ERRO")),"")</f>
        <v/>
      </c>
      <c r="H214" s="25" t="str">
        <f t="shared" si="126"/>
        <v/>
      </c>
      <c r="I214" s="103" t="str">
        <f t="shared" si="127"/>
        <v/>
      </c>
      <c r="J214" s="117" t="str">
        <f t="shared" si="128"/>
        <v/>
      </c>
      <c r="K214" s="1"/>
      <c r="L214" s="91">
        <v>8</v>
      </c>
      <c r="M214" s="24" t="str">
        <f>IFERROR(IF(AND(PRINCIPAL!$H$64&lt;&gt;"",OR(L214=PRINCIPAL!$I$64,L214=PRINCIPAL!$I$64+PRINCIPAL!$I$64,L214=PRINCIPAL!$I$64+PRINCIPAL!$I$64+PRINCIPAL!$I$64)),0,IF(AND(PRINCIPAL!$H$64&lt;&gt;"",L214=PRINCIPAL!$J$64),VLOOKUP($N$204,'Banco de Dados'!$B$4:$J$50,8,FALSE)*PRINCIPAL!$H$64*(1-(PRINCIPAL!$K$64/100)),IF(AND(PRINCIPAL!$H$64&lt;&gt;"",L214=PRINCIPAL!$L$64),VLOOKUP($N$204,'Banco de Dados'!$B$4:$J$50,8,FALSE)*PRINCIPAL!$H$64*(1-(PRINCIPAL!$M$64/100)),IF(AND(PRINCIPAL!$H$64&lt;&gt;"",L214=PRINCIPAL!$N$64),VLOOKUP($N$204,'Banco de Dados'!$B$4:$J$50,8,FALSE)*PRINCIPAL!$H$64*(1-(PRINCIPAL!$O$64/100)),IF(PRINCIPAL!$H$64&lt;&gt;"",VLOOKUP($N$204,'Banco de Dados'!$B$4:$J$50,8,FALSE)*PRINCIPAL!$H$64,IF(OR(L214=PRINCIPAL!$I$64,L214=PRINCIPAL!$I$64+PRINCIPAL!$I$64,L214=PRINCIPAL!$I$64+PRINCIPAL!$I$64+PRINCIPAL!$I$64),0,IF(L214=PRINCIPAL!$J$64,VLOOKUP($N$204,'Banco de Dados'!$B$4:$J$50,6,FALSE)*(1-(PRINCIPAL!$K$64/100)),IF(L214=PRINCIPAL!$L$64,VLOOKUP($N$204,'Banco de Dados'!$B$4:$J$50,6,FALSE)*(1-(PRINCIPAL!$M$64/100)),IF(L214=PRINCIPAL!$N$64,VLOOKUP($N$204,'Banco de Dados'!$B$4:$J$50,6,FALSE)*(1-(PRINCIPAL!$O$64/100)),VLOOKUP($N$204,'Banco de Dados'!$B$4:$J$50,6,FALSE)))))))))),"")</f>
        <v/>
      </c>
      <c r="N214" s="25" t="str">
        <f>IFERROR(M214*(IFERROR(VLOOKUP($N$204,'Banco de Dados'!$B$4:$J$50,4,FALSE),"ERRO")),"")</f>
        <v/>
      </c>
      <c r="O214" s="25" t="str">
        <f t="shared" si="129"/>
        <v/>
      </c>
      <c r="P214" s="103" t="str">
        <f>IFERROR(O214*(C214*(PRINCIPAL!$G$64/100))*0.47*(44/12),"")</f>
        <v/>
      </c>
      <c r="Q214" s="107" t="str">
        <f t="shared" si="145"/>
        <v/>
      </c>
      <c r="R214" s="29" t="str">
        <f>IFERROR(IF(AND(PRINCIPAL!$H$65&lt;&gt;"",OR(L214=PRINCIPAL!$I$65,L214=PRINCIPAL!$I$65+PRINCIPAL!$I$65,L214=PRINCIPAL!$I$65+PRINCIPAL!$I$65+PRINCIPAL!$I$65)),0,IF(AND(PRINCIPAL!$H$65&lt;&gt;"",L214=PRINCIPAL!$J$65),VLOOKUP($S$204,'Banco de Dados'!$B$4:$J$50,8,FALSE)*PRINCIPAL!$H$65*(1-(PRINCIPAL!$K$65/100)),IF(AND(PRINCIPAL!$H$65&lt;&gt;"",L214=PRINCIPAL!$L$65),VLOOKUP($S$204,'Banco de Dados'!$B$4:$J$50,8,FALSE)*PRINCIPAL!$H$65*(1-(PRINCIPAL!$M$65/100)),IF(AND(PRINCIPAL!$H$65&lt;&gt;"",L214=PRINCIPAL!$N$65),VLOOKUP($S$204,'Banco de Dados'!$B$4:$J$50,8,FALSE)*PRINCIPAL!$H$65*(1-(PRINCIPAL!$O$65/100)),IF(PRINCIPAL!$H$65&lt;&gt;"",VLOOKUP($S$204,'Banco de Dados'!$B$4:$J$50,8,FALSE)*PRINCIPAL!$H$65,IF(OR(L214=PRINCIPAL!$I$65,L214=PRINCIPAL!$I$65+PRINCIPAL!$I$65,L214=PRINCIPAL!$I$65+PRINCIPAL!$I$65+PRINCIPAL!$I$65),0,IF(L214=PRINCIPAL!$J$65,VLOOKUP($S$204,'Banco de Dados'!$B$4:$J$50,6,FALSE)*(1-(PRINCIPAL!$K$65/100)),IF(L214=PRINCIPAL!$L$65,VLOOKUP($S$204,'Banco de Dados'!$B$4:$J$50,6,FALSE)*(1-(PRINCIPAL!$M$65/100)),IF(L214=PRINCIPAL!$N$65,VLOOKUP($S$204,'Banco de Dados'!$B$4:$J$50,6,FALSE)*(1-(PRINCIPAL!$O$65/100)),VLOOKUP($S$204,'Banco de Dados'!$B$4:$J$50,6,FALSE)))))))))),"")</f>
        <v/>
      </c>
      <c r="S214" s="29" t="str">
        <f>IFERROR(R214*(IFERROR(VLOOKUP($S$204,'Banco de Dados'!$B$4:$J$50,4,FALSE),"ERRO")),"")</f>
        <v/>
      </c>
      <c r="T214" s="29" t="str">
        <f>IFERROR(R214+S214,"")</f>
        <v/>
      </c>
      <c r="U214" s="103" t="str">
        <f>IFERROR(T214*(C214*(PRINCIPAL!$G$65/100))*0.47*(44/12),"")</f>
        <v/>
      </c>
      <c r="V214" s="103" t="str">
        <f t="shared" si="122"/>
        <v/>
      </c>
      <c r="W214" s="30" t="str">
        <f>IFERROR(IF(AND(PRINCIPAL!$H$66&lt;&gt;"",OR(L214=PRINCIPAL!$I$66,L214=PRINCIPAL!$I$66+PRINCIPAL!$I$66,L214=PRINCIPAL!$I$66+PRINCIPAL!$I$66+PRINCIPAL!$I$66)),0,IF(AND(PRINCIPAL!$H$66&lt;&gt;"",L214=PRINCIPAL!$J$66),VLOOKUP($X$204,'Banco de Dados'!$B$4:$J$50,8,FALSE)*PRINCIPAL!$H$66*(1-(PRINCIPAL!$K$66/100)),IF(AND(PRINCIPAL!$H$66&lt;&gt;"",L214=PRINCIPAL!$L$66),VLOOKUP($X$204,'Banco de Dados'!$B$4:$J$50,8,FALSE)*PRINCIPAL!$H$66*(1-(PRINCIPAL!$M$66/100)),IF(AND(PRINCIPAL!$H$66&lt;&gt;"",L214=PRINCIPAL!$N$66),VLOOKUP($X$204,'Banco de Dados'!$B$4:$J$50,8,FALSE)*PRINCIPAL!$H$66*(1-(PRINCIPAL!$O$66/100)),IF(PRINCIPAL!$H$66&lt;&gt;"",VLOOKUP($X$204,'Banco de Dados'!$B$4:$J$50,8,FALSE)*PRINCIPAL!$H$66,IF(OR(L214=PRINCIPAL!$I$66,L214=PRINCIPAL!$I$66+PRINCIPAL!$I$66,L214=PRINCIPAL!$I$66+PRINCIPAL!$I$66+PRINCIPAL!$I$66),0,IF(L214=PRINCIPAL!$J$66,VLOOKUP($X$204,'Banco de Dados'!$B$4:$J$50,6,FALSE)*(1-(PRINCIPAL!$K$66/100)),IF(L214=PRINCIPAL!$L$66,VLOOKUP($X$204,'Banco de Dados'!$B$4:$J$50,6,FALSE)*(1-(PRINCIPAL!$M$66/100)),IF(L214=PRINCIPAL!$N$66,VLOOKUP($X$204,'Banco de Dados'!$B$4:$J$50,6,FALSE)*(1-(PRINCIPAL!$O$66/100)),VLOOKUP($X$204,'Banco de Dados'!$B$4:$J$50,6,FALSE)))))))))),"")</f>
        <v/>
      </c>
      <c r="X214" s="29" t="str">
        <f>IFERROR(W214*(IFERROR(VLOOKUP($X$204,'Banco de Dados'!$B$4:$J$50,4,FALSE),"ERRO")),"")</f>
        <v/>
      </c>
      <c r="Y214" s="29" t="str">
        <f t="shared" si="140"/>
        <v/>
      </c>
      <c r="Z214" s="103" t="str">
        <f>IFERROR(Y214*(C214*(PRINCIPAL!$G$66/100))*0.47*(44/12),"")</f>
        <v/>
      </c>
      <c r="AA214" s="111" t="str">
        <f t="shared" si="141"/>
        <v/>
      </c>
      <c r="AB214" s="30" t="str">
        <f>IFERROR(IF(AND(PRINCIPAL!$H$67&lt;&gt;"",OR(L214=PRINCIPAL!$I$67,L214=PRINCIPAL!$I$67+PRINCIPAL!$I$67,L214=PRINCIPAL!$I$67+PRINCIPAL!$I$67+PRINCIPAL!$I$67)),0,IF(AND(PRINCIPAL!$H$67&lt;&gt;"",L214=PRINCIPAL!$J$67),VLOOKUP($AC$204,'Banco de Dados'!$B$4:$J$50,8,FALSE)*PRINCIPAL!$H$67*(1-(PRINCIPAL!$K$67/100)),IF(AND(PRINCIPAL!$H$67&lt;&gt;"",L214=PRINCIPAL!$L$67),VLOOKUP($AC$204,'Banco de Dados'!$B$4:$J$50,8,FALSE)*PRINCIPAL!$H$67*(1-(PRINCIPAL!$M$67/100)),IF(AND(PRINCIPAL!$H$67&lt;&gt;"",L214=PRINCIPAL!$N$67),VLOOKUP($AC$204,'Banco de Dados'!$B$4:$J$50,8,FALSE)*PRINCIPAL!$H$67*(1-(PRINCIPAL!$O$67/100)),IF(PRINCIPAL!$H$67&lt;&gt;"",VLOOKUP($AC$204,'Banco de Dados'!$B$4:$J$50,8,FALSE)*PRINCIPAL!$H$67,IF(OR(L214=PRINCIPAL!$I$67,L214=PRINCIPAL!$I$67+PRINCIPAL!$I$67,L214=PRINCIPAL!$I$67+PRINCIPAL!$I$67+PRINCIPAL!$I$67),0,IF(L214=PRINCIPAL!$J$67,VLOOKUP($AC$204,'Banco de Dados'!$B$4:$J$50,6,FALSE)*(1-(PRINCIPAL!$K$67/100)),IF(L214=PRINCIPAL!$L$67,VLOOKUP($AC$204,'Banco de Dados'!$B$4:$J$50,6,FALSE)*(1-(PRINCIPAL!$M$67/100)),IF(L214=PRINCIPAL!$N$67,VLOOKUP($AC$204,'Banco de Dados'!$B$4:$J$50,6,FALSE)*(1-(PRINCIPAL!$O$67/100)),VLOOKUP($AC$204,'Banco de Dados'!$B$4:$J$50,6,FALSE)))))))))),"")</f>
        <v/>
      </c>
      <c r="AC214" s="29" t="str">
        <f>IFERROR(AB214*(IFERROR(VLOOKUP($AC$204,'Banco de Dados'!$B$4:$J$50,4,FALSE),"ERRO")),"")</f>
        <v/>
      </c>
      <c r="AD214" s="29" t="str">
        <f t="shared" si="131"/>
        <v/>
      </c>
      <c r="AE214" s="103" t="str">
        <f>IFERROR(AD214*(C214*(PRINCIPAL!$G$67/100))*0.47*(44/12),"")</f>
        <v/>
      </c>
      <c r="AF214" s="111" t="str">
        <f t="shared" si="132"/>
        <v/>
      </c>
      <c r="AG214" s="30" t="str">
        <f>IFERROR(IF(AND(PRINCIPAL!$H$68&lt;&gt;"",OR(L214=PRINCIPAL!$I$68,L214=PRINCIPAL!$I$68+PRINCIPAL!$I$68,L214=PRINCIPAL!$I$68+PRINCIPAL!$I$68+PRINCIPAL!$I$68)),0,IF(AND(PRINCIPAL!$H$68&lt;&gt;"",L214=PRINCIPAL!$J$68),VLOOKUP($AH$204,'Banco de Dados'!$B$4:$J$50,8,FALSE)*PRINCIPAL!$H$68*(1-(PRINCIPAL!$K$68/100)),IF(AND(PRINCIPAL!$H$68&lt;&gt;"",L214=PRINCIPAL!$L$68),VLOOKUP($AH$204,'Banco de Dados'!$B$4:$J$50,8,FALSE)*PRINCIPAL!$H$68*(1-(PRINCIPAL!$M$68/100)),IF(AND(PRINCIPAL!$H$68&lt;&gt;"",L214=PRINCIPAL!$N$68),VLOOKUP($AH$204,'Banco de Dados'!$B$4:$J$50,8,FALSE)*PRINCIPAL!$H$68*(1-(PRINCIPAL!$O$68/100)),IF(PRINCIPAL!$H$68&lt;&gt;"",VLOOKUP($AH$204,'Banco de Dados'!$B$4:$J$50,8,FALSE)*PRINCIPAL!$H$68,IF(OR(L214=PRINCIPAL!$I$68,L214=PRINCIPAL!$I$68+PRINCIPAL!$I$68,L214=PRINCIPAL!$I$68+PRINCIPAL!$I$68+PRINCIPAL!$I$68),0,IF(L214=PRINCIPAL!$J$68,VLOOKUP($AH$204,'Banco de Dados'!$B$4:$J$50,6,FALSE)*(1-(PRINCIPAL!$K$68/100)),IF(L214=PRINCIPAL!$L$68,VLOOKUP($AH$204,'Banco de Dados'!$B$4:$J$50,6,FALSE)*(1-(PRINCIPAL!$M$68/100)),IF(L214=PRINCIPAL!$N$68,VLOOKUP($AH$204,'Banco de Dados'!$B$4:$J$50,6,FALSE)*(1-(PRINCIPAL!$O$68/100)),VLOOKUP($AH$204,'Banco de Dados'!$B$4:$J$50,6,FALSE)))))))))),"")</f>
        <v/>
      </c>
      <c r="AH214" s="29" t="str">
        <f>IFERROR(AG214*(IFERROR(VLOOKUP($AH$204,'Banco de Dados'!$B$4:$J$50,4,FALSE),"ERRO")),"")</f>
        <v/>
      </c>
      <c r="AI214" s="29" t="str">
        <f t="shared" si="133"/>
        <v/>
      </c>
      <c r="AJ214" s="103" t="str">
        <f>IFERROR(AI214*(C214*(PRINCIPAL!$G$68/100))*0.47*(44/12),"")</f>
        <v/>
      </c>
      <c r="AK214" s="111" t="str">
        <f t="shared" si="142"/>
        <v/>
      </c>
      <c r="AL214" s="30" t="str">
        <f>IFERROR(IF(AND(PRINCIPAL!$H$69&lt;&gt;"",OR(L214=PRINCIPAL!$I$69,L214=PRINCIPAL!$I$69+PRINCIPAL!$I$69,L214=PRINCIPAL!$I$69+PRINCIPAL!$I$69+PRINCIPAL!$I$69)),0,IF(AND(PRINCIPAL!$H$69&lt;&gt;"",L214=PRINCIPAL!$J$69),VLOOKUP($AM$204,'Banco de Dados'!$B$4:$J$50,8,FALSE)*PRINCIPAL!$H$69*(1-(PRINCIPAL!$K$69/100)),IF(AND(PRINCIPAL!$H$69&lt;&gt;"",L214=PRINCIPAL!$L$69),VLOOKUP($AM$204,'Banco de Dados'!$B$4:$J$50,8,FALSE)*PRINCIPAL!$H$69*(1-(PRINCIPAL!$M$69/100)),IF(AND(PRINCIPAL!$H$69&lt;&gt;"",L214=PRINCIPAL!$N$69),VLOOKUP($AM$204,'Banco de Dados'!$B$4:$J$50,8,FALSE)*PRINCIPAL!$H$69*(1-(PRINCIPAL!$O$69/100)),IF(PRINCIPAL!$H$69&lt;&gt;"",VLOOKUP($AM$204,'Banco de Dados'!$B$4:$J$50,8,FALSE)*PRINCIPAL!$H$69,IF(OR(L214=PRINCIPAL!$I$69,L214=PRINCIPAL!$I$69+PRINCIPAL!$I$69,L214=PRINCIPAL!$I$69+PRINCIPAL!$I$69+PRINCIPAL!$I$69),0,IF(L214=PRINCIPAL!$J$69,VLOOKUP($AM$204,'Banco de Dados'!$B$4:$J$50,6,FALSE)*(1-(PRINCIPAL!$K$69/100)),IF(L214=PRINCIPAL!$L$69,VLOOKUP($AM$204,'Banco de Dados'!$B$4:$J$50,6,FALSE)*(1-(PRINCIPAL!$M$69/100)),IF(L214=PRINCIPAL!$N$69,VLOOKUP($AM$204,'Banco de Dados'!$B$4:$J$50,6,FALSE)*(1-(PRINCIPAL!$O$69/100)),VLOOKUP($AM$204,'Banco de Dados'!$B$4:$J$50,6,FALSE)))))))))),"")</f>
        <v/>
      </c>
      <c r="AM214" s="29" t="str">
        <f>IFERROR(AL214*(IFERROR(VLOOKUP($AM$204,'Banco de Dados'!$B$4:$J$50,4,FALSE),"ERRO")),"")</f>
        <v/>
      </c>
      <c r="AN214" s="29" t="str">
        <f t="shared" si="134"/>
        <v/>
      </c>
      <c r="AO214" s="103" t="str">
        <f>IFERROR(AN214*(C214*(PRINCIPAL!$G$69/100))*0.47*(44/12),"")</f>
        <v/>
      </c>
      <c r="AP214" s="111" t="str">
        <f t="shared" si="135"/>
        <v/>
      </c>
      <c r="AQ214" s="30" t="str">
        <f>IFERROR(IF(AND(PRINCIPAL!$H$70&lt;&gt;"",OR(L214=PRINCIPAL!$I$70,L214=PRINCIPAL!$I$70+PRINCIPAL!$I$70,L214=PRINCIPAL!$I$70+PRINCIPAL!$I$70+PRINCIPAL!$I$70)),0,IF(AND(PRINCIPAL!$H$70&lt;&gt;"",L214=PRINCIPAL!$J$70),VLOOKUP($AR$204,'Banco de Dados'!$B$4:$J$50,8,FALSE)*PRINCIPAL!$H$70*(1-(PRINCIPAL!$K$70/100)),IF(AND(PRINCIPAL!$H$70&lt;&gt;"",L214=PRINCIPAL!$L$70),VLOOKUP($AR$204,'Banco de Dados'!$B$4:$J$50,8,FALSE)*PRINCIPAL!$H$70*(1-(PRINCIPAL!$M$70/100)),IF(AND(PRINCIPAL!$H$70&lt;&gt;"",L214=PRINCIPAL!$N$70),VLOOKUP($AR$204,'Banco de Dados'!$B$4:$J$50,8,FALSE)*PRINCIPAL!$H$70*(1-(PRINCIPAL!$O$70/100)),IF(PRINCIPAL!$H$70&lt;&gt;"",VLOOKUP($AR$204,'Banco de Dados'!$B$4:$J$50,8,FALSE)*PRINCIPAL!$H$70,IF(OR(L214=PRINCIPAL!$I$70,L214=PRINCIPAL!$I$70+PRINCIPAL!$I$70,L214=PRINCIPAL!$I$70+PRINCIPAL!$I$70+PRINCIPAL!$I$70),0,IF(L214=PRINCIPAL!$J$70,VLOOKUP($AR$204,'Banco de Dados'!$B$4:$J$50,6,FALSE)*(1-(PRINCIPAL!$K$70/100)),IF(L214=PRINCIPAL!$L$70,VLOOKUP($AR$204,'Banco de Dados'!$B$4:$J$50,6,FALSE)*(1-(PRINCIPAL!$M$70/100)),IF(L214=PRINCIPAL!$N$70,VLOOKUP($AR$204,'Banco de Dados'!$B$4:$J$50,6,FALSE)*(1-(PRINCIPAL!$O$70/100)),VLOOKUP($AR$204,'Banco de Dados'!$B$4:$J$50,6,FALSE)))))))))),"")</f>
        <v/>
      </c>
      <c r="AR214" s="29" t="str">
        <f>IFERROR(AQ214*(IFERROR(VLOOKUP($AR$204,'Banco de Dados'!$B$4:$J$50,4,FALSE),"ERRO")),"")</f>
        <v/>
      </c>
      <c r="AS214" s="29" t="str">
        <f t="shared" si="136"/>
        <v/>
      </c>
      <c r="AT214" s="103" t="str">
        <f>IFERROR(AS214*(C214*(PRINCIPAL!$G$70/100))*0.47*(44/12),"")</f>
        <v/>
      </c>
      <c r="AU214" s="111" t="str">
        <f t="shared" si="137"/>
        <v/>
      </c>
      <c r="AV214" s="30" t="str">
        <f>IFERROR(IF(AND(PRINCIPAL!$H$71&lt;&gt;"",OR(L214=PRINCIPAL!$I$71,L214=PRINCIPAL!$I$71+PRINCIPAL!$I$71,L214=PRINCIPAL!$I$71+PRINCIPAL!$I$71+PRINCIPAL!$I$71)),0,IF(AND(PRINCIPAL!$H$71&lt;&gt;"",L214=PRINCIPAL!$J$71),VLOOKUP($AW$204,'Banco de Dados'!$B$4:$J$50,8,FALSE)*PRINCIPAL!$H$71*(1-(PRINCIPAL!$K$71/100)),IF(AND(PRINCIPAL!$H$71&lt;&gt;"",L214=PRINCIPAL!$L$71),VLOOKUP($AW$204,'Banco de Dados'!$B$4:$J$50,8,FALSE)*PRINCIPAL!$H$71*(1-(PRINCIPAL!$M$71/100)),IF(AND(PRINCIPAL!$H$71&lt;&gt;"",L214=PRINCIPAL!$N$71),VLOOKUP($AW$204,'Banco de Dados'!$B$4:$J$50,8,FALSE)*PRINCIPAL!$H$71*(1-(PRINCIPAL!$O$71/100)),IF(PRINCIPAL!$H$71&lt;&gt;"",VLOOKUP($AW$204,'Banco de Dados'!$B$4:$J$50,8,FALSE)*PRINCIPAL!$H$71,IF(OR(L214=PRINCIPAL!$I$71,L214=PRINCIPAL!$I$71+PRINCIPAL!$I$71,L214=PRINCIPAL!$I$71+PRINCIPAL!$I$71+PRINCIPAL!$I$71),0,IF(L214=PRINCIPAL!$J$71,VLOOKUP($AW$204,'Banco de Dados'!$B$4:$J$50,6,FALSE)*(1-(PRINCIPAL!$K$71/100)),IF(L214=PRINCIPAL!$L$71,VLOOKUP($AW$204,'Banco de Dados'!$B$4:$J$50,6,FALSE)*(1-(PRINCIPAL!$M$71/100)),IF(L214=PRINCIPAL!$N$71,VLOOKUP($AW$204,'Banco de Dados'!$B$4:$J$50,6,FALSE)*(1-(PRINCIPAL!$O$71/100)),VLOOKUP($AW$204,'Banco de Dados'!$B$4:$J$50,6,FALSE)))))))))),"")</f>
        <v/>
      </c>
      <c r="AW214" s="29" t="str">
        <f>IFERROR(AV214*(IFERROR(VLOOKUP($AW$204,'Banco de Dados'!$B$4:$J$50,4,FALSE),"ERRO")),"")</f>
        <v/>
      </c>
      <c r="AX214" s="29" t="str">
        <f t="shared" si="138"/>
        <v/>
      </c>
      <c r="AY214" s="103" t="str">
        <f>IFERROR(AX214*(C214*(PRINCIPAL!$G$71/100))*0.47*(44/12),"")</f>
        <v/>
      </c>
      <c r="AZ214" s="111" t="str">
        <f t="shared" si="143"/>
        <v/>
      </c>
      <c r="BA214" s="30" t="str">
        <f>IFERROR(IF(AND(PRINCIPAL!$H$72&lt;&gt;"",OR(L214=PRINCIPAL!$I$72,L214=PRINCIPAL!$I$72+PRINCIPAL!$I$72,L214=PRINCIPAL!$I$72+PRINCIPAL!$I$72+PRINCIPAL!$I$72)),0,IF(AND(PRINCIPAL!$H$72&lt;&gt;"",L214=PRINCIPAL!$J$72),VLOOKUP($BB$204,'Banco de Dados'!$B$4:$J$50,8,FALSE)*PRINCIPAL!$H$72*(1-(PRINCIPAL!$K$72/100)),IF(AND(PRINCIPAL!$H$72&lt;&gt;"",L214=PRINCIPAL!$L$72),VLOOKUP($BB$204,'Banco de Dados'!$B$4:$J$50,8,FALSE)*PRINCIPAL!$H$72*(1-(PRINCIPAL!$M$72/100)),IF(AND(PRINCIPAL!$H$72&lt;&gt;"",L214=PRINCIPAL!$N$72),VLOOKUP($BB$204,'Banco de Dados'!$B$4:$J$50,8,FALSE)*PRINCIPAL!$H$72*(1-(PRINCIPAL!$O$72/100)),IF(PRINCIPAL!$H$72&lt;&gt;"",VLOOKUP($BB$204,'Banco de Dados'!$B$4:$J$50,8,FALSE)*PRINCIPAL!$H$72,IF(OR(L214=PRINCIPAL!$I$72,L214=PRINCIPAL!$I$72+PRINCIPAL!$I$72,L214=PRINCIPAL!$I$72+PRINCIPAL!$I$72+PRINCIPAL!$I$72),0,IF(L214=PRINCIPAL!$J$72,VLOOKUP($BB$204,'Banco de Dados'!$B$4:$J$50,6,FALSE)*(1-(PRINCIPAL!$K$72/100)),IF(L214=PRINCIPAL!$L$72,VLOOKUP($BB$204,'Banco de Dados'!$B$4:$J$50,6,FALSE)*(1-(PRINCIPAL!$M$72/100)),IF(L214=PRINCIPAL!$N$72,VLOOKUP($BB$204,'Banco de Dados'!$B$4:$J$50,6,FALSE)*(1-(PRINCIPAL!$O$72/100)),VLOOKUP($BB$204,'Banco de Dados'!$B$4:$J$50,6,FALSE)))))))))),"")</f>
        <v/>
      </c>
      <c r="BB214" s="29" t="str">
        <f>IFERROR(BA214*(IFERROR(VLOOKUP($BB$204,'Banco de Dados'!$B$4:$J$50,4,FALSE),"ERRO")),"")</f>
        <v/>
      </c>
      <c r="BC214" s="29" t="str">
        <f t="shared" si="144"/>
        <v/>
      </c>
      <c r="BD214" s="103" t="str">
        <f>IFERROR(BC214*(C214*(PRINCIPAL!$G$72/100))*0.47*(44/12),"")</f>
        <v/>
      </c>
      <c r="BE214" s="111" t="str">
        <f t="shared" si="123"/>
        <v/>
      </c>
      <c r="BF214" s="30" t="str">
        <f>IFERROR(IF(AND(PRINCIPAL!$H$73&lt;&gt;"",OR(L214=PRINCIPAL!$I$73,L214=PRINCIPAL!$I$73+PRINCIPAL!$I$73,L214=PRINCIPAL!$I$73+PRINCIPAL!$I$73+PRINCIPAL!$I$73)),0,IF(AND(PRINCIPAL!$H$73&lt;&gt;"",L214=PRINCIPAL!$J$73),VLOOKUP($BG$204,'Banco de Dados'!$B$4:$J$50,8,FALSE)*PRINCIPAL!$H$73*(1-(PRINCIPAL!$K$73/100)),IF(AND(PRINCIPAL!$H$73&lt;&gt;"",L214=PRINCIPAL!$L$73),VLOOKUP($BG$204,'Banco de Dados'!$B$4:$J$50,8,FALSE)*PRINCIPAL!$H$73*(1-(PRINCIPAL!$M$73/100)),IF(AND(PRINCIPAL!$H$73&lt;&gt;"",L214=PRINCIPAL!$N$73),VLOOKUP($BG$204,'Banco de Dados'!$B$4:$J$50,8,FALSE)*PRINCIPAL!$H$73*(1-(PRINCIPAL!$O$73/100)),IF(PRINCIPAL!$H$73&lt;&gt;"",VLOOKUP($BG$204,'Banco de Dados'!$B$4:$J$50,8,FALSE)*PRINCIPAL!$H$73,IF(OR(L214=PRINCIPAL!$I$73,L214=PRINCIPAL!$I$73+PRINCIPAL!$I$73,L214=PRINCIPAL!$I$73+PRINCIPAL!$I$73+PRINCIPAL!$I$73),0,IF(L214=PRINCIPAL!$J$73,VLOOKUP($BG$204,'Banco de Dados'!$B$4:$J$50,6,FALSE)*(1-(PRINCIPAL!$K$73/100)),IF(L214=PRINCIPAL!$L$73,VLOOKUP($BG$204,'Banco de Dados'!$B$4:$J$50,6,FALSE)*(1-(PRINCIPAL!$M$73/100)),IF(L214=PRINCIPAL!$N$73,VLOOKUP($BG$204,'Banco de Dados'!$B$4:$J$50,6,FALSE)*(1-(PRINCIPAL!$O$73/100)),VLOOKUP($BG$204,'Banco de Dados'!$B$4:$J$50,6,FALSE)))))))))),"")</f>
        <v/>
      </c>
      <c r="BG214" s="29" t="str">
        <f>IFERROR(BF214*(IFERROR(VLOOKUP($BG$204,'Banco de Dados'!$B$4:$J$50,4,FALSE),"ERRO")),"")</f>
        <v/>
      </c>
      <c r="BH214" s="29" t="str">
        <f t="shared" si="139"/>
        <v/>
      </c>
      <c r="BI214" s="103" t="str">
        <f>IFERROR(BH214*(C214*(PRINCIPAL!$G$73/100))*0.47*(44/12),"")</f>
        <v/>
      </c>
      <c r="BJ214" s="102" t="str">
        <f t="shared" si="124"/>
        <v/>
      </c>
    </row>
    <row r="215" spans="2:62" ht="12.75" customHeight="1" x14ac:dyDescent="0.3">
      <c r="B215" s="326">
        <f t="shared" si="125"/>
        <v>2029</v>
      </c>
      <c r="C215" s="340"/>
      <c r="D215" s="1"/>
      <c r="E215" s="116">
        <v>9</v>
      </c>
      <c r="F215" s="24" t="str">
        <f>IFERROR(VLOOKUP($G$204,'Banco de Dados'!$B$4:$J$50,6,FALSE),"")</f>
        <v/>
      </c>
      <c r="G215" s="25" t="str">
        <f>IFERROR(F215*(IFERROR(VLOOKUP($G$204,'Banco de Dados'!$B$4:$J$50,4,FALSE),"ERRO")),"")</f>
        <v/>
      </c>
      <c r="H215" s="25" t="str">
        <f t="shared" si="126"/>
        <v/>
      </c>
      <c r="I215" s="103" t="str">
        <f t="shared" si="127"/>
        <v/>
      </c>
      <c r="J215" s="117" t="str">
        <f t="shared" si="128"/>
        <v/>
      </c>
      <c r="K215" s="1"/>
      <c r="L215" s="91">
        <v>9</v>
      </c>
      <c r="M215" s="24" t="str">
        <f>IFERROR(IF(AND(PRINCIPAL!$H$64&lt;&gt;"",OR(L215=PRINCIPAL!$I$64,L215=PRINCIPAL!$I$64+PRINCIPAL!$I$64,L215=PRINCIPAL!$I$64+PRINCIPAL!$I$64+PRINCIPAL!$I$64)),0,IF(AND(PRINCIPAL!$H$64&lt;&gt;"",L215=PRINCIPAL!$J$64),VLOOKUP($N$204,'Banco de Dados'!$B$4:$J$50,8,FALSE)*PRINCIPAL!$H$64*(1-(PRINCIPAL!$K$64/100)),IF(AND(PRINCIPAL!$H$64&lt;&gt;"",L215=PRINCIPAL!$L$64),VLOOKUP($N$204,'Banco de Dados'!$B$4:$J$50,8,FALSE)*PRINCIPAL!$H$64*(1-(PRINCIPAL!$M$64/100)),IF(AND(PRINCIPAL!$H$64&lt;&gt;"",L215=PRINCIPAL!$N$64),VLOOKUP($N$204,'Banco de Dados'!$B$4:$J$50,8,FALSE)*PRINCIPAL!$H$64*(1-(PRINCIPAL!$O$64/100)),IF(PRINCIPAL!$H$64&lt;&gt;"",VLOOKUP($N$204,'Banco de Dados'!$B$4:$J$50,8,FALSE)*PRINCIPAL!$H$64,IF(OR(L215=PRINCIPAL!$I$64,L215=PRINCIPAL!$I$64+PRINCIPAL!$I$64,L215=PRINCIPAL!$I$64+PRINCIPAL!$I$64+PRINCIPAL!$I$64),0,IF(L215=PRINCIPAL!$J$64,VLOOKUP($N$204,'Banco de Dados'!$B$4:$J$50,6,FALSE)*(1-(PRINCIPAL!$K$64/100)),IF(L215=PRINCIPAL!$L$64,VLOOKUP($N$204,'Banco de Dados'!$B$4:$J$50,6,FALSE)*(1-(PRINCIPAL!$M$64/100)),IF(L215=PRINCIPAL!$N$64,VLOOKUP($N$204,'Banco de Dados'!$B$4:$J$50,6,FALSE)*(1-(PRINCIPAL!$O$64/100)),VLOOKUP($N$204,'Banco de Dados'!$B$4:$J$50,6,FALSE)))))))))),"")</f>
        <v/>
      </c>
      <c r="N215" s="25" t="str">
        <f>IFERROR(M215*(IFERROR(VLOOKUP($N$204,'Banco de Dados'!$B$4:$J$50,4,FALSE),"ERRO")),"")</f>
        <v/>
      </c>
      <c r="O215" s="25" t="str">
        <f t="shared" si="129"/>
        <v/>
      </c>
      <c r="P215" s="103" t="str">
        <f>IFERROR(O215*(C215*(PRINCIPAL!$G$64/100))*0.47*(44/12),"")</f>
        <v/>
      </c>
      <c r="Q215" s="107" t="str">
        <f t="shared" si="145"/>
        <v/>
      </c>
      <c r="R215" s="29" t="str">
        <f>IFERROR(IF(AND(PRINCIPAL!$H$65&lt;&gt;"",OR(L215=PRINCIPAL!$I$65,L215=PRINCIPAL!$I$65+PRINCIPAL!$I$65,L215=PRINCIPAL!$I$65+PRINCIPAL!$I$65+PRINCIPAL!$I$65)),0,IF(AND(PRINCIPAL!$H$65&lt;&gt;"",L215=PRINCIPAL!$J$65),VLOOKUP($S$204,'Banco de Dados'!$B$4:$J$50,8,FALSE)*PRINCIPAL!$H$65*(1-(PRINCIPAL!$K$65/100)),IF(AND(PRINCIPAL!$H$65&lt;&gt;"",L215=PRINCIPAL!$L$65),VLOOKUP($S$204,'Banco de Dados'!$B$4:$J$50,8,FALSE)*PRINCIPAL!$H$65*(1-(PRINCIPAL!$M$65/100)),IF(AND(PRINCIPAL!$H$65&lt;&gt;"",L215=PRINCIPAL!$N$65),VLOOKUP($S$204,'Banco de Dados'!$B$4:$J$50,8,FALSE)*PRINCIPAL!$H$65*(1-(PRINCIPAL!$O$65/100)),IF(PRINCIPAL!$H$65&lt;&gt;"",VLOOKUP($S$204,'Banco de Dados'!$B$4:$J$50,8,FALSE)*PRINCIPAL!$H$65,IF(OR(L215=PRINCIPAL!$I$65,L215=PRINCIPAL!$I$65+PRINCIPAL!$I$65,L215=PRINCIPAL!$I$65+PRINCIPAL!$I$65+PRINCIPAL!$I$65),0,IF(L215=PRINCIPAL!$J$65,VLOOKUP($S$204,'Banco de Dados'!$B$4:$J$50,6,FALSE)*(1-(PRINCIPAL!$K$65/100)),IF(L215=PRINCIPAL!$L$65,VLOOKUP($S$204,'Banco de Dados'!$B$4:$J$50,6,FALSE)*(1-(PRINCIPAL!$M$65/100)),IF(L215=PRINCIPAL!$N$65,VLOOKUP($S$204,'Banco de Dados'!$B$4:$J$50,6,FALSE)*(1-(PRINCIPAL!$O$65/100)),VLOOKUP($S$204,'Banco de Dados'!$B$4:$J$50,6,FALSE)))))))))),"")</f>
        <v/>
      </c>
      <c r="S215" s="29" t="str">
        <f>IFERROR(R215*(IFERROR(VLOOKUP($S$204,'Banco de Dados'!$B$4:$J$50,4,FALSE),"ERRO")),"")</f>
        <v/>
      </c>
      <c r="T215" s="29" t="str">
        <f t="shared" ref="T215:T241" si="146">IFERROR(R215+S215,"")</f>
        <v/>
      </c>
      <c r="U215" s="103" t="str">
        <f>IFERROR(T215*(C215*(PRINCIPAL!$G$65/100))*0.47*(44/12),"")</f>
        <v/>
      </c>
      <c r="V215" s="103" t="str">
        <f t="shared" si="122"/>
        <v/>
      </c>
      <c r="W215" s="30" t="str">
        <f>IFERROR(IF(AND(PRINCIPAL!$H$66&lt;&gt;"",OR(L215=PRINCIPAL!$I$66,L215=PRINCIPAL!$I$66+PRINCIPAL!$I$66,L215=PRINCIPAL!$I$66+PRINCIPAL!$I$66+PRINCIPAL!$I$66)),0,IF(AND(PRINCIPAL!$H$66&lt;&gt;"",L215=PRINCIPAL!$J$66),VLOOKUP($X$204,'Banco de Dados'!$B$4:$J$50,8,FALSE)*PRINCIPAL!$H$66*(1-(PRINCIPAL!$K$66/100)),IF(AND(PRINCIPAL!$H$66&lt;&gt;"",L215=PRINCIPAL!$L$66),VLOOKUP($X$204,'Banco de Dados'!$B$4:$J$50,8,FALSE)*PRINCIPAL!$H$66*(1-(PRINCIPAL!$M$66/100)),IF(AND(PRINCIPAL!$H$66&lt;&gt;"",L215=PRINCIPAL!$N$66),VLOOKUP($X$204,'Banco de Dados'!$B$4:$J$50,8,FALSE)*PRINCIPAL!$H$66*(1-(PRINCIPAL!$O$66/100)),IF(PRINCIPAL!$H$66&lt;&gt;"",VLOOKUP($X$204,'Banco de Dados'!$B$4:$J$50,8,FALSE)*PRINCIPAL!$H$66,IF(OR(L215=PRINCIPAL!$I$66,L215=PRINCIPAL!$I$66+PRINCIPAL!$I$66,L215=PRINCIPAL!$I$66+PRINCIPAL!$I$66+PRINCIPAL!$I$66),0,IF(L215=PRINCIPAL!$J$66,VLOOKUP($X$204,'Banco de Dados'!$B$4:$J$50,6,FALSE)*(1-(PRINCIPAL!$K$66/100)),IF(L215=PRINCIPAL!$L$66,VLOOKUP($X$204,'Banco de Dados'!$B$4:$J$50,6,FALSE)*(1-(PRINCIPAL!$M$66/100)),IF(L215=PRINCIPAL!$N$66,VLOOKUP($X$204,'Banco de Dados'!$B$4:$J$50,6,FALSE)*(1-(PRINCIPAL!$O$66/100)),VLOOKUP($X$204,'Banco de Dados'!$B$4:$J$50,6,FALSE)))))))))),"")</f>
        <v/>
      </c>
      <c r="X215" s="29" t="str">
        <f>IFERROR(W215*(IFERROR(VLOOKUP($X$204,'Banco de Dados'!$B$4:$J$50,4,FALSE),"ERRO")),"")</f>
        <v/>
      </c>
      <c r="Y215" s="29" t="str">
        <f t="shared" si="140"/>
        <v/>
      </c>
      <c r="Z215" s="103" t="str">
        <f>IFERROR(Y215*(C215*(PRINCIPAL!$G$66/100))*0.47*(44/12),"")</f>
        <v/>
      </c>
      <c r="AA215" s="111" t="str">
        <f t="shared" si="141"/>
        <v/>
      </c>
      <c r="AB215" s="30" t="str">
        <f>IFERROR(IF(AND(PRINCIPAL!$H$67&lt;&gt;"",OR(L215=PRINCIPAL!$I$67,L215=PRINCIPAL!$I$67+PRINCIPAL!$I$67,L215=PRINCIPAL!$I$67+PRINCIPAL!$I$67+PRINCIPAL!$I$67)),0,IF(AND(PRINCIPAL!$H$67&lt;&gt;"",L215=PRINCIPAL!$J$67),VLOOKUP($AC$204,'Banco de Dados'!$B$4:$J$50,8,FALSE)*PRINCIPAL!$H$67*(1-(PRINCIPAL!$K$67/100)),IF(AND(PRINCIPAL!$H$67&lt;&gt;"",L215=PRINCIPAL!$L$67),VLOOKUP($AC$204,'Banco de Dados'!$B$4:$J$50,8,FALSE)*PRINCIPAL!$H$67*(1-(PRINCIPAL!$M$67/100)),IF(AND(PRINCIPAL!$H$67&lt;&gt;"",L215=PRINCIPAL!$N$67),VLOOKUP($AC$204,'Banco de Dados'!$B$4:$J$50,8,FALSE)*PRINCIPAL!$H$67*(1-(PRINCIPAL!$O$67/100)),IF(PRINCIPAL!$H$67&lt;&gt;"",VLOOKUP($AC$204,'Banco de Dados'!$B$4:$J$50,8,FALSE)*PRINCIPAL!$H$67,IF(OR(L215=PRINCIPAL!$I$67,L215=PRINCIPAL!$I$67+PRINCIPAL!$I$67,L215=PRINCIPAL!$I$67+PRINCIPAL!$I$67+PRINCIPAL!$I$67),0,IF(L215=PRINCIPAL!$J$67,VLOOKUP($AC$204,'Banco de Dados'!$B$4:$J$50,6,FALSE)*(1-(PRINCIPAL!$K$67/100)),IF(L215=PRINCIPAL!$L$67,VLOOKUP($AC$204,'Banco de Dados'!$B$4:$J$50,6,FALSE)*(1-(PRINCIPAL!$M$67/100)),IF(L215=PRINCIPAL!$N$67,VLOOKUP($AC$204,'Banco de Dados'!$B$4:$J$50,6,FALSE)*(1-(PRINCIPAL!$O$67/100)),VLOOKUP($AC$204,'Banco de Dados'!$B$4:$J$50,6,FALSE)))))))))),"")</f>
        <v/>
      </c>
      <c r="AC215" s="29" t="str">
        <f>IFERROR(AB215*(IFERROR(VLOOKUP($AC$204,'Banco de Dados'!$B$4:$J$50,4,FALSE),"ERRO")),"")</f>
        <v/>
      </c>
      <c r="AD215" s="29" t="str">
        <f t="shared" si="131"/>
        <v/>
      </c>
      <c r="AE215" s="103" t="str">
        <f>IFERROR(AD215*(C215*(PRINCIPAL!$G$67/100))*0.47*(44/12),"")</f>
        <v/>
      </c>
      <c r="AF215" s="111" t="str">
        <f t="shared" si="132"/>
        <v/>
      </c>
      <c r="AG215" s="30" t="str">
        <f>IFERROR(IF(AND(PRINCIPAL!$H$68&lt;&gt;"",OR(L215=PRINCIPAL!$I$68,L215=PRINCIPAL!$I$68+PRINCIPAL!$I$68,L215=PRINCIPAL!$I$68+PRINCIPAL!$I$68+PRINCIPAL!$I$68)),0,IF(AND(PRINCIPAL!$H$68&lt;&gt;"",L215=PRINCIPAL!$J$68),VLOOKUP($AH$204,'Banco de Dados'!$B$4:$J$50,8,FALSE)*PRINCIPAL!$H$68*(1-(PRINCIPAL!$K$68/100)),IF(AND(PRINCIPAL!$H$68&lt;&gt;"",L215=PRINCIPAL!$L$68),VLOOKUP($AH$204,'Banco de Dados'!$B$4:$J$50,8,FALSE)*PRINCIPAL!$H$68*(1-(PRINCIPAL!$M$68/100)),IF(AND(PRINCIPAL!$H$68&lt;&gt;"",L215=PRINCIPAL!$N$68),VLOOKUP($AH$204,'Banco de Dados'!$B$4:$J$50,8,FALSE)*PRINCIPAL!$H$68*(1-(PRINCIPAL!$O$68/100)),IF(PRINCIPAL!$H$68&lt;&gt;"",VLOOKUP($AH$204,'Banco de Dados'!$B$4:$J$50,8,FALSE)*PRINCIPAL!$H$68,IF(OR(L215=PRINCIPAL!$I$68,L215=PRINCIPAL!$I$68+PRINCIPAL!$I$68,L215=PRINCIPAL!$I$68+PRINCIPAL!$I$68+PRINCIPAL!$I$68),0,IF(L215=PRINCIPAL!$J$68,VLOOKUP($AH$204,'Banco de Dados'!$B$4:$J$50,6,FALSE)*(1-(PRINCIPAL!$K$68/100)),IF(L215=PRINCIPAL!$L$68,VLOOKUP($AH$204,'Banco de Dados'!$B$4:$J$50,6,FALSE)*(1-(PRINCIPAL!$M$68/100)),IF(L215=PRINCIPAL!$N$68,VLOOKUP($AH$204,'Banco de Dados'!$B$4:$J$50,6,FALSE)*(1-(PRINCIPAL!$O$68/100)),VLOOKUP($AH$204,'Banco de Dados'!$B$4:$J$50,6,FALSE)))))))))),"")</f>
        <v/>
      </c>
      <c r="AH215" s="29" t="str">
        <f>IFERROR(AG215*(IFERROR(VLOOKUP($AH$204,'Banco de Dados'!$B$4:$J$50,4,FALSE),"ERRO")),"")</f>
        <v/>
      </c>
      <c r="AI215" s="29" t="str">
        <f t="shared" si="133"/>
        <v/>
      </c>
      <c r="AJ215" s="103" t="str">
        <f>IFERROR(AI215*(C215*(PRINCIPAL!$G$68/100))*0.47*(44/12),"")</f>
        <v/>
      </c>
      <c r="AK215" s="111" t="str">
        <f t="shared" si="142"/>
        <v/>
      </c>
      <c r="AL215" s="30" t="str">
        <f>IFERROR(IF(AND(PRINCIPAL!$H$69&lt;&gt;"",OR(L215=PRINCIPAL!$I$69,L215=PRINCIPAL!$I$69+PRINCIPAL!$I$69,L215=PRINCIPAL!$I$69+PRINCIPAL!$I$69+PRINCIPAL!$I$69)),0,IF(AND(PRINCIPAL!$H$69&lt;&gt;"",L215=PRINCIPAL!$J$69),VLOOKUP($AM$204,'Banco de Dados'!$B$4:$J$50,8,FALSE)*PRINCIPAL!$H$69*(1-(PRINCIPAL!$K$69/100)),IF(AND(PRINCIPAL!$H$69&lt;&gt;"",L215=PRINCIPAL!$L$69),VLOOKUP($AM$204,'Banco de Dados'!$B$4:$J$50,8,FALSE)*PRINCIPAL!$H$69*(1-(PRINCIPAL!$M$69/100)),IF(AND(PRINCIPAL!$H$69&lt;&gt;"",L215=PRINCIPAL!$N$69),VLOOKUP($AM$204,'Banco de Dados'!$B$4:$J$50,8,FALSE)*PRINCIPAL!$H$69*(1-(PRINCIPAL!$O$69/100)),IF(PRINCIPAL!$H$69&lt;&gt;"",VLOOKUP($AM$204,'Banco de Dados'!$B$4:$J$50,8,FALSE)*PRINCIPAL!$H$69,IF(OR(L215=PRINCIPAL!$I$69,L215=PRINCIPAL!$I$69+PRINCIPAL!$I$69,L215=PRINCIPAL!$I$69+PRINCIPAL!$I$69+PRINCIPAL!$I$69),0,IF(L215=PRINCIPAL!$J$69,VLOOKUP($AM$204,'Banco de Dados'!$B$4:$J$50,6,FALSE)*(1-(PRINCIPAL!$K$69/100)),IF(L215=PRINCIPAL!$L$69,VLOOKUP($AM$204,'Banco de Dados'!$B$4:$J$50,6,FALSE)*(1-(PRINCIPAL!$M$69/100)),IF(L215=PRINCIPAL!$N$69,VLOOKUP($AM$204,'Banco de Dados'!$B$4:$J$50,6,FALSE)*(1-(PRINCIPAL!$O$69/100)),VLOOKUP($AM$204,'Banco de Dados'!$B$4:$J$50,6,FALSE)))))))))),"")</f>
        <v/>
      </c>
      <c r="AM215" s="29" t="str">
        <f>IFERROR(AL215*(IFERROR(VLOOKUP($AM$204,'Banco de Dados'!$B$4:$J$50,4,FALSE),"ERRO")),"")</f>
        <v/>
      </c>
      <c r="AN215" s="29" t="str">
        <f t="shared" si="134"/>
        <v/>
      </c>
      <c r="AO215" s="103" t="str">
        <f>IFERROR(AN215*(C215*(PRINCIPAL!$G$69/100))*0.47*(44/12),"")</f>
        <v/>
      </c>
      <c r="AP215" s="111" t="str">
        <f t="shared" si="135"/>
        <v/>
      </c>
      <c r="AQ215" s="30" t="str">
        <f>IFERROR(IF(AND(PRINCIPAL!$H$70&lt;&gt;"",OR(L215=PRINCIPAL!$I$70,L215=PRINCIPAL!$I$70+PRINCIPAL!$I$70,L215=PRINCIPAL!$I$70+PRINCIPAL!$I$70+PRINCIPAL!$I$70)),0,IF(AND(PRINCIPAL!$H$70&lt;&gt;"",L215=PRINCIPAL!$J$70),VLOOKUP($AR$204,'Banco de Dados'!$B$4:$J$50,8,FALSE)*PRINCIPAL!$H$70*(1-(PRINCIPAL!$K$70/100)),IF(AND(PRINCIPAL!$H$70&lt;&gt;"",L215=PRINCIPAL!$L$70),VLOOKUP($AR$204,'Banco de Dados'!$B$4:$J$50,8,FALSE)*PRINCIPAL!$H$70*(1-(PRINCIPAL!$M$70/100)),IF(AND(PRINCIPAL!$H$70&lt;&gt;"",L215=PRINCIPAL!$N$70),VLOOKUP($AR$204,'Banco de Dados'!$B$4:$J$50,8,FALSE)*PRINCIPAL!$H$70*(1-(PRINCIPAL!$O$70/100)),IF(PRINCIPAL!$H$70&lt;&gt;"",VLOOKUP($AR$204,'Banco de Dados'!$B$4:$J$50,8,FALSE)*PRINCIPAL!$H$70,IF(OR(L215=PRINCIPAL!$I$70,L215=PRINCIPAL!$I$70+PRINCIPAL!$I$70,L215=PRINCIPAL!$I$70+PRINCIPAL!$I$70+PRINCIPAL!$I$70),0,IF(L215=PRINCIPAL!$J$70,VLOOKUP($AR$204,'Banco de Dados'!$B$4:$J$50,6,FALSE)*(1-(PRINCIPAL!$K$70/100)),IF(L215=PRINCIPAL!$L$70,VLOOKUP($AR$204,'Banco de Dados'!$B$4:$J$50,6,FALSE)*(1-(PRINCIPAL!$M$70/100)),IF(L215=PRINCIPAL!$N$70,VLOOKUP($AR$204,'Banco de Dados'!$B$4:$J$50,6,FALSE)*(1-(PRINCIPAL!$O$70/100)),VLOOKUP($AR$204,'Banco de Dados'!$B$4:$J$50,6,FALSE)))))))))),"")</f>
        <v/>
      </c>
      <c r="AR215" s="29" t="str">
        <f>IFERROR(AQ215*(IFERROR(VLOOKUP($AR$204,'Banco de Dados'!$B$4:$J$50,4,FALSE),"ERRO")),"")</f>
        <v/>
      </c>
      <c r="AS215" s="29" t="str">
        <f t="shared" si="136"/>
        <v/>
      </c>
      <c r="AT215" s="103" t="str">
        <f>IFERROR(AS215*(C215*(PRINCIPAL!$G$70/100))*0.47*(44/12),"")</f>
        <v/>
      </c>
      <c r="AU215" s="111" t="str">
        <f t="shared" si="137"/>
        <v/>
      </c>
      <c r="AV215" s="30" t="str">
        <f>IFERROR(IF(AND(PRINCIPAL!$H$71&lt;&gt;"",OR(L215=PRINCIPAL!$I$71,L215=PRINCIPAL!$I$71+PRINCIPAL!$I$71,L215=PRINCIPAL!$I$71+PRINCIPAL!$I$71+PRINCIPAL!$I$71)),0,IF(AND(PRINCIPAL!$H$71&lt;&gt;"",L215=PRINCIPAL!$J$71),VLOOKUP($AW$204,'Banco de Dados'!$B$4:$J$50,8,FALSE)*PRINCIPAL!$H$71*(1-(PRINCIPAL!$K$71/100)),IF(AND(PRINCIPAL!$H$71&lt;&gt;"",L215=PRINCIPAL!$L$71),VLOOKUP($AW$204,'Banco de Dados'!$B$4:$J$50,8,FALSE)*PRINCIPAL!$H$71*(1-(PRINCIPAL!$M$71/100)),IF(AND(PRINCIPAL!$H$71&lt;&gt;"",L215=PRINCIPAL!$N$71),VLOOKUP($AW$204,'Banco de Dados'!$B$4:$J$50,8,FALSE)*PRINCIPAL!$H$71*(1-(PRINCIPAL!$O$71/100)),IF(PRINCIPAL!$H$71&lt;&gt;"",VLOOKUP($AW$204,'Banco de Dados'!$B$4:$J$50,8,FALSE)*PRINCIPAL!$H$71,IF(OR(L215=PRINCIPAL!$I$71,L215=PRINCIPAL!$I$71+PRINCIPAL!$I$71,L215=PRINCIPAL!$I$71+PRINCIPAL!$I$71+PRINCIPAL!$I$71),0,IF(L215=PRINCIPAL!$J$71,VLOOKUP($AW$204,'Banco de Dados'!$B$4:$J$50,6,FALSE)*(1-(PRINCIPAL!$K$71/100)),IF(L215=PRINCIPAL!$L$71,VLOOKUP($AW$204,'Banco de Dados'!$B$4:$J$50,6,FALSE)*(1-(PRINCIPAL!$M$71/100)),IF(L215=PRINCIPAL!$N$71,VLOOKUP($AW$204,'Banco de Dados'!$B$4:$J$50,6,FALSE)*(1-(PRINCIPAL!$O$71/100)),VLOOKUP($AW$204,'Banco de Dados'!$B$4:$J$50,6,FALSE)))))))))),"")</f>
        <v/>
      </c>
      <c r="AW215" s="29" t="str">
        <f>IFERROR(AV215*(IFERROR(VLOOKUP($AW$204,'Banco de Dados'!$B$4:$J$50,4,FALSE),"ERRO")),"")</f>
        <v/>
      </c>
      <c r="AX215" s="29" t="str">
        <f t="shared" si="138"/>
        <v/>
      </c>
      <c r="AY215" s="103" t="str">
        <f>IFERROR(AX215*(C215*(PRINCIPAL!$G$71/100))*0.47*(44/12),"")</f>
        <v/>
      </c>
      <c r="AZ215" s="111" t="str">
        <f t="shared" si="143"/>
        <v/>
      </c>
      <c r="BA215" s="30" t="str">
        <f>IFERROR(IF(AND(PRINCIPAL!$H$72&lt;&gt;"",OR(L215=PRINCIPAL!$I$72,L215=PRINCIPAL!$I$72+PRINCIPAL!$I$72,L215=PRINCIPAL!$I$72+PRINCIPAL!$I$72+PRINCIPAL!$I$72)),0,IF(AND(PRINCIPAL!$H$72&lt;&gt;"",L215=PRINCIPAL!$J$72),VLOOKUP($BB$204,'Banco de Dados'!$B$4:$J$50,8,FALSE)*PRINCIPAL!$H$72*(1-(PRINCIPAL!$K$72/100)),IF(AND(PRINCIPAL!$H$72&lt;&gt;"",L215=PRINCIPAL!$L$72),VLOOKUP($BB$204,'Banco de Dados'!$B$4:$J$50,8,FALSE)*PRINCIPAL!$H$72*(1-(PRINCIPAL!$M$72/100)),IF(AND(PRINCIPAL!$H$72&lt;&gt;"",L215=PRINCIPAL!$N$72),VLOOKUP($BB$204,'Banco de Dados'!$B$4:$J$50,8,FALSE)*PRINCIPAL!$H$72*(1-(PRINCIPAL!$O$72/100)),IF(PRINCIPAL!$H$72&lt;&gt;"",VLOOKUP($BB$204,'Banco de Dados'!$B$4:$J$50,8,FALSE)*PRINCIPAL!$H$72,IF(OR(L215=PRINCIPAL!$I$72,L215=PRINCIPAL!$I$72+PRINCIPAL!$I$72,L215=PRINCIPAL!$I$72+PRINCIPAL!$I$72+PRINCIPAL!$I$72),0,IF(L215=PRINCIPAL!$J$72,VLOOKUP($BB$204,'Banco de Dados'!$B$4:$J$50,6,FALSE)*(1-(PRINCIPAL!$K$72/100)),IF(L215=PRINCIPAL!$L$72,VLOOKUP($BB$204,'Banco de Dados'!$B$4:$J$50,6,FALSE)*(1-(PRINCIPAL!$M$72/100)),IF(L215=PRINCIPAL!$N$72,VLOOKUP($BB$204,'Banco de Dados'!$B$4:$J$50,6,FALSE)*(1-(PRINCIPAL!$O$72/100)),VLOOKUP($BB$204,'Banco de Dados'!$B$4:$J$50,6,FALSE)))))))))),"")</f>
        <v/>
      </c>
      <c r="BB215" s="29" t="str">
        <f>IFERROR(BA215*(IFERROR(VLOOKUP($BB$204,'Banco de Dados'!$B$4:$J$50,4,FALSE),"ERRO")),"")</f>
        <v/>
      </c>
      <c r="BC215" s="29" t="str">
        <f t="shared" si="144"/>
        <v/>
      </c>
      <c r="BD215" s="103" t="str">
        <f>IFERROR(BC215*(C215*(PRINCIPAL!$G$72/100))*0.47*(44/12),"")</f>
        <v/>
      </c>
      <c r="BE215" s="111" t="str">
        <f t="shared" si="123"/>
        <v/>
      </c>
      <c r="BF215" s="30" t="str">
        <f>IFERROR(IF(AND(PRINCIPAL!$H$73&lt;&gt;"",OR(L215=PRINCIPAL!$I$73,L215=PRINCIPAL!$I$73+PRINCIPAL!$I$73,L215=PRINCIPAL!$I$73+PRINCIPAL!$I$73+PRINCIPAL!$I$73)),0,IF(AND(PRINCIPAL!$H$73&lt;&gt;"",L215=PRINCIPAL!$J$73),VLOOKUP($BG$204,'Banco de Dados'!$B$4:$J$50,8,FALSE)*PRINCIPAL!$H$73*(1-(PRINCIPAL!$K$73/100)),IF(AND(PRINCIPAL!$H$73&lt;&gt;"",L215=PRINCIPAL!$L$73),VLOOKUP($BG$204,'Banco de Dados'!$B$4:$J$50,8,FALSE)*PRINCIPAL!$H$73*(1-(PRINCIPAL!$M$73/100)),IF(AND(PRINCIPAL!$H$73&lt;&gt;"",L215=PRINCIPAL!$N$73),VLOOKUP($BG$204,'Banco de Dados'!$B$4:$J$50,8,FALSE)*PRINCIPAL!$H$73*(1-(PRINCIPAL!$O$73/100)),IF(PRINCIPAL!$H$73&lt;&gt;"",VLOOKUP($BG$204,'Banco de Dados'!$B$4:$J$50,8,FALSE)*PRINCIPAL!$H$73,IF(OR(L215=PRINCIPAL!$I$73,L215=PRINCIPAL!$I$73+PRINCIPAL!$I$73,L215=PRINCIPAL!$I$73+PRINCIPAL!$I$73+PRINCIPAL!$I$73),0,IF(L215=PRINCIPAL!$J$73,VLOOKUP($BG$204,'Banco de Dados'!$B$4:$J$50,6,FALSE)*(1-(PRINCIPAL!$K$73/100)),IF(L215=PRINCIPAL!$L$73,VLOOKUP($BG$204,'Banco de Dados'!$B$4:$J$50,6,FALSE)*(1-(PRINCIPAL!$M$73/100)),IF(L215=PRINCIPAL!$N$73,VLOOKUP($BG$204,'Banco de Dados'!$B$4:$J$50,6,FALSE)*(1-(PRINCIPAL!$O$73/100)),VLOOKUP($BG$204,'Banco de Dados'!$B$4:$J$50,6,FALSE)))))))))),"")</f>
        <v/>
      </c>
      <c r="BG215" s="29" t="str">
        <f>IFERROR(BF215*(IFERROR(VLOOKUP($BG$204,'Banco de Dados'!$B$4:$J$50,4,FALSE),"ERRO")),"")</f>
        <v/>
      </c>
      <c r="BH215" s="29" t="str">
        <f t="shared" si="139"/>
        <v/>
      </c>
      <c r="BI215" s="103" t="str">
        <f>IFERROR(BH215*(C215*(PRINCIPAL!$G$73/100))*0.47*(44/12),"")</f>
        <v/>
      </c>
      <c r="BJ215" s="102" t="str">
        <f t="shared" si="124"/>
        <v/>
      </c>
    </row>
    <row r="216" spans="2:62" ht="12.75" customHeight="1" x14ac:dyDescent="0.3">
      <c r="B216" s="326">
        <f t="shared" si="125"/>
        <v>2030</v>
      </c>
      <c r="C216" s="340"/>
      <c r="D216" s="1"/>
      <c r="E216" s="116">
        <v>10</v>
      </c>
      <c r="F216" s="24" t="str">
        <f>IFERROR(VLOOKUP($G$204,'Banco de Dados'!$B$4:$J$50,6,FALSE),"")</f>
        <v/>
      </c>
      <c r="G216" s="25" t="str">
        <f>IFERROR(F216*(IFERROR(VLOOKUP($G$204,'Banco de Dados'!$B$4:$J$50,4,FALSE),"ERRO")),"")</f>
        <v/>
      </c>
      <c r="H216" s="25" t="str">
        <f t="shared" si="126"/>
        <v/>
      </c>
      <c r="I216" s="103" t="str">
        <f t="shared" si="127"/>
        <v/>
      </c>
      <c r="J216" s="117" t="str">
        <f t="shared" si="128"/>
        <v/>
      </c>
      <c r="K216" s="1"/>
      <c r="L216" s="91">
        <v>10</v>
      </c>
      <c r="M216" s="24" t="str">
        <f>IFERROR(IF(AND(PRINCIPAL!$H$64&lt;&gt;"",OR(L216=PRINCIPAL!$I$64,L216=PRINCIPAL!$I$64+PRINCIPAL!$I$64,L216=PRINCIPAL!$I$64+PRINCIPAL!$I$64+PRINCIPAL!$I$64)),0,IF(AND(PRINCIPAL!$H$64&lt;&gt;"",L216=PRINCIPAL!$J$64),VLOOKUP($N$204,'Banco de Dados'!$B$4:$J$50,8,FALSE)*PRINCIPAL!$H$64*(1-(PRINCIPAL!$K$64/100)),IF(AND(PRINCIPAL!$H$64&lt;&gt;"",L216=PRINCIPAL!$L$64),VLOOKUP($N$204,'Banco de Dados'!$B$4:$J$50,8,FALSE)*PRINCIPAL!$H$64*(1-(PRINCIPAL!$M$64/100)),IF(AND(PRINCIPAL!$H$64&lt;&gt;"",L216=PRINCIPAL!$N$64),VLOOKUP($N$204,'Banco de Dados'!$B$4:$J$50,8,FALSE)*PRINCIPAL!$H$64*(1-(PRINCIPAL!$O$64/100)),IF(PRINCIPAL!$H$64&lt;&gt;"",VLOOKUP($N$204,'Banco de Dados'!$B$4:$J$50,8,FALSE)*PRINCIPAL!$H$64,IF(OR(L216=PRINCIPAL!$I$64,L216=PRINCIPAL!$I$64+PRINCIPAL!$I$64,L216=PRINCIPAL!$I$64+PRINCIPAL!$I$64+PRINCIPAL!$I$64),0,IF(L216=PRINCIPAL!$J$64,VLOOKUP($N$204,'Banco de Dados'!$B$4:$J$50,6,FALSE)*(1-(PRINCIPAL!$K$64/100)),IF(L216=PRINCIPAL!$L$64,VLOOKUP($N$204,'Banco de Dados'!$B$4:$J$50,6,FALSE)*(1-(PRINCIPAL!$M$64/100)),IF(L216=PRINCIPAL!$N$64,VLOOKUP($N$204,'Banco de Dados'!$B$4:$J$50,6,FALSE)*(1-(PRINCIPAL!$O$64/100)),VLOOKUP($N$204,'Banco de Dados'!$B$4:$J$50,6,FALSE)))))))))),"")</f>
        <v/>
      </c>
      <c r="N216" s="25" t="str">
        <f>IFERROR(M216*(IFERROR(VLOOKUP($N$204,'Banco de Dados'!$B$4:$J$50,4,FALSE),"ERRO")),"")</f>
        <v/>
      </c>
      <c r="O216" s="25" t="str">
        <f t="shared" si="129"/>
        <v/>
      </c>
      <c r="P216" s="103" t="str">
        <f>IFERROR(O216*(C216*(PRINCIPAL!$G$64/100))*0.47*(44/12),"")</f>
        <v/>
      </c>
      <c r="Q216" s="107" t="str">
        <f t="shared" si="145"/>
        <v/>
      </c>
      <c r="R216" s="29" t="str">
        <f>IFERROR(IF(AND(PRINCIPAL!$H$65&lt;&gt;"",OR(L216=PRINCIPAL!$I$65,L216=PRINCIPAL!$I$65+PRINCIPAL!$I$65,L216=PRINCIPAL!$I$65+PRINCIPAL!$I$65+PRINCIPAL!$I$65)),0,IF(AND(PRINCIPAL!$H$65&lt;&gt;"",L216=PRINCIPAL!$J$65),VLOOKUP($S$204,'Banco de Dados'!$B$4:$J$50,8,FALSE)*PRINCIPAL!$H$65*(1-(PRINCIPAL!$K$65/100)),IF(AND(PRINCIPAL!$H$65&lt;&gt;"",L216=PRINCIPAL!$L$65),VLOOKUP($S$204,'Banco de Dados'!$B$4:$J$50,8,FALSE)*PRINCIPAL!$H$65*(1-(PRINCIPAL!$M$65/100)),IF(AND(PRINCIPAL!$H$65&lt;&gt;"",L216=PRINCIPAL!$N$65),VLOOKUP($S$204,'Banco de Dados'!$B$4:$J$50,8,FALSE)*PRINCIPAL!$H$65*(1-(PRINCIPAL!$O$65/100)),IF(PRINCIPAL!$H$65&lt;&gt;"",VLOOKUP($S$204,'Banco de Dados'!$B$4:$J$50,8,FALSE)*PRINCIPAL!$H$65,IF(OR(L216=PRINCIPAL!$I$65,L216=PRINCIPAL!$I$65+PRINCIPAL!$I$65,L216=PRINCIPAL!$I$65+PRINCIPAL!$I$65+PRINCIPAL!$I$65),0,IF(L216=PRINCIPAL!$J$65,VLOOKUP($S$204,'Banco de Dados'!$B$4:$J$50,6,FALSE)*(1-(PRINCIPAL!$K$65/100)),IF(L216=PRINCIPAL!$L$65,VLOOKUP($S$204,'Banco de Dados'!$B$4:$J$50,6,FALSE)*(1-(PRINCIPAL!$M$65/100)),IF(L216=PRINCIPAL!$N$65,VLOOKUP($S$204,'Banco de Dados'!$B$4:$J$50,6,FALSE)*(1-(PRINCIPAL!$O$65/100)),VLOOKUP($S$204,'Banco de Dados'!$B$4:$J$50,6,FALSE)))))))))),"")</f>
        <v/>
      </c>
      <c r="S216" s="29" t="str">
        <f>IFERROR(R216*(IFERROR(VLOOKUP($S$204,'Banco de Dados'!$B$4:$J$50,4,FALSE),"ERRO")),"")</f>
        <v/>
      </c>
      <c r="T216" s="29" t="str">
        <f t="shared" si="146"/>
        <v/>
      </c>
      <c r="U216" s="103" t="str">
        <f>IFERROR(T216*(C216*(PRINCIPAL!$G$65/100))*0.47*(44/12),"")</f>
        <v/>
      </c>
      <c r="V216" s="103" t="str">
        <f t="shared" si="122"/>
        <v/>
      </c>
      <c r="W216" s="30" t="str">
        <f>IFERROR(IF(AND(PRINCIPAL!$H$66&lt;&gt;"",OR(L216=PRINCIPAL!$I$66,L216=PRINCIPAL!$I$66+PRINCIPAL!$I$66,L216=PRINCIPAL!$I$66+PRINCIPAL!$I$66+PRINCIPAL!$I$66)),0,IF(AND(PRINCIPAL!$H$66&lt;&gt;"",L216=PRINCIPAL!$J$66),VLOOKUP($X$204,'Banco de Dados'!$B$4:$J$50,8,FALSE)*PRINCIPAL!$H$66*(1-(PRINCIPAL!$K$66/100)),IF(AND(PRINCIPAL!$H$66&lt;&gt;"",L216=PRINCIPAL!$L$66),VLOOKUP($X$204,'Banco de Dados'!$B$4:$J$50,8,FALSE)*PRINCIPAL!$H$66*(1-(PRINCIPAL!$M$66/100)),IF(AND(PRINCIPAL!$H$66&lt;&gt;"",L216=PRINCIPAL!$N$66),VLOOKUP($X$204,'Banco de Dados'!$B$4:$J$50,8,FALSE)*PRINCIPAL!$H$66*(1-(PRINCIPAL!$O$66/100)),IF(PRINCIPAL!$H$66&lt;&gt;"",VLOOKUP($X$204,'Banco de Dados'!$B$4:$J$50,8,FALSE)*PRINCIPAL!$H$66,IF(OR(L216=PRINCIPAL!$I$66,L216=PRINCIPAL!$I$66+PRINCIPAL!$I$66,L216=PRINCIPAL!$I$66+PRINCIPAL!$I$66+PRINCIPAL!$I$66),0,IF(L216=PRINCIPAL!$J$66,VLOOKUP($X$204,'Banco de Dados'!$B$4:$J$50,6,FALSE)*(1-(PRINCIPAL!$K$66/100)),IF(L216=PRINCIPAL!$L$66,VLOOKUP($X$204,'Banco de Dados'!$B$4:$J$50,6,FALSE)*(1-(PRINCIPAL!$M$66/100)),IF(L216=PRINCIPAL!$N$66,VLOOKUP($X$204,'Banco de Dados'!$B$4:$J$50,6,FALSE)*(1-(PRINCIPAL!$O$66/100)),VLOOKUP($X$204,'Banco de Dados'!$B$4:$J$50,6,FALSE)))))))))),"")</f>
        <v/>
      </c>
      <c r="X216" s="29" t="str">
        <f>IFERROR(W216*(IFERROR(VLOOKUP($X$204,'Banco de Dados'!$B$4:$J$50,4,FALSE),"ERRO")),"")</f>
        <v/>
      </c>
      <c r="Y216" s="29" t="str">
        <f t="shared" si="140"/>
        <v/>
      </c>
      <c r="Z216" s="103" t="str">
        <f>IFERROR(Y216*(C216*(PRINCIPAL!$G$66/100))*0.47*(44/12),"")</f>
        <v/>
      </c>
      <c r="AA216" s="111" t="str">
        <f t="shared" si="141"/>
        <v/>
      </c>
      <c r="AB216" s="30" t="str">
        <f>IFERROR(IF(AND(PRINCIPAL!$H$67&lt;&gt;"",OR(L216=PRINCIPAL!$I$67,L216=PRINCIPAL!$I$67+PRINCIPAL!$I$67,L216=PRINCIPAL!$I$67+PRINCIPAL!$I$67+PRINCIPAL!$I$67)),0,IF(AND(PRINCIPAL!$H$67&lt;&gt;"",L216=PRINCIPAL!$J$67),VLOOKUP($AC$204,'Banco de Dados'!$B$4:$J$50,8,FALSE)*PRINCIPAL!$H$67*(1-(PRINCIPAL!$K$67/100)),IF(AND(PRINCIPAL!$H$67&lt;&gt;"",L216=PRINCIPAL!$L$67),VLOOKUP($AC$204,'Banco de Dados'!$B$4:$J$50,8,FALSE)*PRINCIPAL!$H$67*(1-(PRINCIPAL!$M$67/100)),IF(AND(PRINCIPAL!$H$67&lt;&gt;"",L216=PRINCIPAL!$N$67),VLOOKUP($AC$204,'Banco de Dados'!$B$4:$J$50,8,FALSE)*PRINCIPAL!$H$67*(1-(PRINCIPAL!$O$67/100)),IF(PRINCIPAL!$H$67&lt;&gt;"",VLOOKUP($AC$204,'Banco de Dados'!$B$4:$J$50,8,FALSE)*PRINCIPAL!$H$67,IF(OR(L216=PRINCIPAL!$I$67,L216=PRINCIPAL!$I$67+PRINCIPAL!$I$67,L216=PRINCIPAL!$I$67+PRINCIPAL!$I$67+PRINCIPAL!$I$67),0,IF(L216=PRINCIPAL!$J$67,VLOOKUP($AC$204,'Banco de Dados'!$B$4:$J$50,6,FALSE)*(1-(PRINCIPAL!$K$67/100)),IF(L216=PRINCIPAL!$L$67,VLOOKUP($AC$204,'Banco de Dados'!$B$4:$J$50,6,FALSE)*(1-(PRINCIPAL!$M$67/100)),IF(L216=PRINCIPAL!$N$67,VLOOKUP($AC$204,'Banco de Dados'!$B$4:$J$50,6,FALSE)*(1-(PRINCIPAL!$O$67/100)),VLOOKUP($AC$204,'Banco de Dados'!$B$4:$J$50,6,FALSE)))))))))),"")</f>
        <v/>
      </c>
      <c r="AC216" s="29" t="str">
        <f>IFERROR(AB216*(IFERROR(VLOOKUP($AC$204,'Banco de Dados'!$B$4:$J$50,4,FALSE),"ERRO")),"")</f>
        <v/>
      </c>
      <c r="AD216" s="29" t="str">
        <f t="shared" si="131"/>
        <v/>
      </c>
      <c r="AE216" s="103" t="str">
        <f>IFERROR(AD216*(C216*(PRINCIPAL!$G$67/100))*0.47*(44/12),"")</f>
        <v/>
      </c>
      <c r="AF216" s="111" t="str">
        <f t="shared" si="132"/>
        <v/>
      </c>
      <c r="AG216" s="30" t="str">
        <f>IFERROR(IF(AND(PRINCIPAL!$H$68&lt;&gt;"",OR(L216=PRINCIPAL!$I$68,L216=PRINCIPAL!$I$68+PRINCIPAL!$I$68,L216=PRINCIPAL!$I$68+PRINCIPAL!$I$68+PRINCIPAL!$I$68)),0,IF(AND(PRINCIPAL!$H$68&lt;&gt;"",L216=PRINCIPAL!$J$68),VLOOKUP($AH$204,'Banco de Dados'!$B$4:$J$50,8,FALSE)*PRINCIPAL!$H$68*(1-(PRINCIPAL!$K$68/100)),IF(AND(PRINCIPAL!$H$68&lt;&gt;"",L216=PRINCIPAL!$L$68),VLOOKUP($AH$204,'Banco de Dados'!$B$4:$J$50,8,FALSE)*PRINCIPAL!$H$68*(1-(PRINCIPAL!$M$68/100)),IF(AND(PRINCIPAL!$H$68&lt;&gt;"",L216=PRINCIPAL!$N$68),VLOOKUP($AH$204,'Banco de Dados'!$B$4:$J$50,8,FALSE)*PRINCIPAL!$H$68*(1-(PRINCIPAL!$O$68/100)),IF(PRINCIPAL!$H$68&lt;&gt;"",VLOOKUP($AH$204,'Banco de Dados'!$B$4:$J$50,8,FALSE)*PRINCIPAL!$H$68,IF(OR(L216=PRINCIPAL!$I$68,L216=PRINCIPAL!$I$68+PRINCIPAL!$I$68,L216=PRINCIPAL!$I$68+PRINCIPAL!$I$68+PRINCIPAL!$I$68),0,IF(L216=PRINCIPAL!$J$68,VLOOKUP($AH$204,'Banco de Dados'!$B$4:$J$50,6,FALSE)*(1-(PRINCIPAL!$K$68/100)),IF(L216=PRINCIPAL!$L$68,VLOOKUP($AH$204,'Banco de Dados'!$B$4:$J$50,6,FALSE)*(1-(PRINCIPAL!$M$68/100)),IF(L216=PRINCIPAL!$N$68,VLOOKUP($AH$204,'Banco de Dados'!$B$4:$J$50,6,FALSE)*(1-(PRINCIPAL!$O$68/100)),VLOOKUP($AH$204,'Banco de Dados'!$B$4:$J$50,6,FALSE)))))))))),"")</f>
        <v/>
      </c>
      <c r="AH216" s="29" t="str">
        <f>IFERROR(AG216*(IFERROR(VLOOKUP($AH$204,'Banco de Dados'!$B$4:$J$50,4,FALSE),"ERRO")),"")</f>
        <v/>
      </c>
      <c r="AI216" s="29" t="str">
        <f t="shared" si="133"/>
        <v/>
      </c>
      <c r="AJ216" s="103" t="str">
        <f>IFERROR(AI216*(C216*(PRINCIPAL!$G$68/100))*0.47*(44/12),"")</f>
        <v/>
      </c>
      <c r="AK216" s="111" t="str">
        <f t="shared" si="142"/>
        <v/>
      </c>
      <c r="AL216" s="30" t="str">
        <f>IFERROR(IF(AND(PRINCIPAL!$H$69&lt;&gt;"",OR(L216=PRINCIPAL!$I$69,L216=PRINCIPAL!$I$69+PRINCIPAL!$I$69,L216=PRINCIPAL!$I$69+PRINCIPAL!$I$69+PRINCIPAL!$I$69)),0,IF(AND(PRINCIPAL!$H$69&lt;&gt;"",L216=PRINCIPAL!$J$69),VLOOKUP($AM$204,'Banco de Dados'!$B$4:$J$50,8,FALSE)*PRINCIPAL!$H$69*(1-(PRINCIPAL!$K$69/100)),IF(AND(PRINCIPAL!$H$69&lt;&gt;"",L216=PRINCIPAL!$L$69),VLOOKUP($AM$204,'Banco de Dados'!$B$4:$J$50,8,FALSE)*PRINCIPAL!$H$69*(1-(PRINCIPAL!$M$69/100)),IF(AND(PRINCIPAL!$H$69&lt;&gt;"",L216=PRINCIPAL!$N$69),VLOOKUP($AM$204,'Banco de Dados'!$B$4:$J$50,8,FALSE)*PRINCIPAL!$H$69*(1-(PRINCIPAL!$O$69/100)),IF(PRINCIPAL!$H$69&lt;&gt;"",VLOOKUP($AM$204,'Banco de Dados'!$B$4:$J$50,8,FALSE)*PRINCIPAL!$H$69,IF(OR(L216=PRINCIPAL!$I$69,L216=PRINCIPAL!$I$69+PRINCIPAL!$I$69,L216=PRINCIPAL!$I$69+PRINCIPAL!$I$69+PRINCIPAL!$I$69),0,IF(L216=PRINCIPAL!$J$69,VLOOKUP($AM$204,'Banco de Dados'!$B$4:$J$50,6,FALSE)*(1-(PRINCIPAL!$K$69/100)),IF(L216=PRINCIPAL!$L$69,VLOOKUP($AM$204,'Banco de Dados'!$B$4:$J$50,6,FALSE)*(1-(PRINCIPAL!$M$69/100)),IF(L216=PRINCIPAL!$N$69,VLOOKUP($AM$204,'Banco de Dados'!$B$4:$J$50,6,FALSE)*(1-(PRINCIPAL!$O$69/100)),VLOOKUP($AM$204,'Banco de Dados'!$B$4:$J$50,6,FALSE)))))))))),"")</f>
        <v/>
      </c>
      <c r="AM216" s="29" t="str">
        <f>IFERROR(AL216*(IFERROR(VLOOKUP($AM$204,'Banco de Dados'!$B$4:$J$50,4,FALSE),"ERRO")),"")</f>
        <v/>
      </c>
      <c r="AN216" s="29" t="str">
        <f t="shared" si="134"/>
        <v/>
      </c>
      <c r="AO216" s="103" t="str">
        <f>IFERROR(AN216*(C216*(PRINCIPAL!$G$69/100))*0.47*(44/12),"")</f>
        <v/>
      </c>
      <c r="AP216" s="111" t="str">
        <f t="shared" si="135"/>
        <v/>
      </c>
      <c r="AQ216" s="30" t="str">
        <f>IFERROR(IF(AND(PRINCIPAL!$H$70&lt;&gt;"",OR(L216=PRINCIPAL!$I$70,L216=PRINCIPAL!$I$70+PRINCIPAL!$I$70,L216=PRINCIPAL!$I$70+PRINCIPAL!$I$70+PRINCIPAL!$I$70)),0,IF(AND(PRINCIPAL!$H$70&lt;&gt;"",L216=PRINCIPAL!$J$70),VLOOKUP($AR$204,'Banco de Dados'!$B$4:$J$50,8,FALSE)*PRINCIPAL!$H$70*(1-(PRINCIPAL!$K$70/100)),IF(AND(PRINCIPAL!$H$70&lt;&gt;"",L216=PRINCIPAL!$L$70),VLOOKUP($AR$204,'Banco de Dados'!$B$4:$J$50,8,FALSE)*PRINCIPAL!$H$70*(1-(PRINCIPAL!$M$70/100)),IF(AND(PRINCIPAL!$H$70&lt;&gt;"",L216=PRINCIPAL!$N$70),VLOOKUP($AR$204,'Banco de Dados'!$B$4:$J$50,8,FALSE)*PRINCIPAL!$H$70*(1-(PRINCIPAL!$O$70/100)),IF(PRINCIPAL!$H$70&lt;&gt;"",VLOOKUP($AR$204,'Banco de Dados'!$B$4:$J$50,8,FALSE)*PRINCIPAL!$H$70,IF(OR(L216=PRINCIPAL!$I$70,L216=PRINCIPAL!$I$70+PRINCIPAL!$I$70,L216=PRINCIPAL!$I$70+PRINCIPAL!$I$70+PRINCIPAL!$I$70),0,IF(L216=PRINCIPAL!$J$70,VLOOKUP($AR$204,'Banco de Dados'!$B$4:$J$50,6,FALSE)*(1-(PRINCIPAL!$K$70/100)),IF(L216=PRINCIPAL!$L$70,VLOOKUP($AR$204,'Banco de Dados'!$B$4:$J$50,6,FALSE)*(1-(PRINCIPAL!$M$70/100)),IF(L216=PRINCIPAL!$N$70,VLOOKUP($AR$204,'Banco de Dados'!$B$4:$J$50,6,FALSE)*(1-(PRINCIPAL!$O$70/100)),VLOOKUP($AR$204,'Banco de Dados'!$B$4:$J$50,6,FALSE)))))))))),"")</f>
        <v/>
      </c>
      <c r="AR216" s="29" t="str">
        <f>IFERROR(AQ216*(IFERROR(VLOOKUP($AR$204,'Banco de Dados'!$B$4:$J$50,4,FALSE),"ERRO")),"")</f>
        <v/>
      </c>
      <c r="AS216" s="29" t="str">
        <f t="shared" si="136"/>
        <v/>
      </c>
      <c r="AT216" s="103" t="str">
        <f>IFERROR(AS216*(C216*(PRINCIPAL!$G$70/100))*0.47*(44/12),"")</f>
        <v/>
      </c>
      <c r="AU216" s="111" t="str">
        <f t="shared" si="137"/>
        <v/>
      </c>
      <c r="AV216" s="30" t="str">
        <f>IFERROR(IF(AND(PRINCIPAL!$H$71&lt;&gt;"",OR(L216=PRINCIPAL!$I$71,L216=PRINCIPAL!$I$71+PRINCIPAL!$I$71,L216=PRINCIPAL!$I$71+PRINCIPAL!$I$71+PRINCIPAL!$I$71)),0,IF(AND(PRINCIPAL!$H$71&lt;&gt;"",L216=PRINCIPAL!$J$71),VLOOKUP($AW$204,'Banco de Dados'!$B$4:$J$50,8,FALSE)*PRINCIPAL!$H$71*(1-(PRINCIPAL!$K$71/100)),IF(AND(PRINCIPAL!$H$71&lt;&gt;"",L216=PRINCIPAL!$L$71),VLOOKUP($AW$204,'Banco de Dados'!$B$4:$J$50,8,FALSE)*PRINCIPAL!$H$71*(1-(PRINCIPAL!$M$71/100)),IF(AND(PRINCIPAL!$H$71&lt;&gt;"",L216=PRINCIPAL!$N$71),VLOOKUP($AW$204,'Banco de Dados'!$B$4:$J$50,8,FALSE)*PRINCIPAL!$H$71*(1-(PRINCIPAL!$O$71/100)),IF(PRINCIPAL!$H$71&lt;&gt;"",VLOOKUP($AW$204,'Banco de Dados'!$B$4:$J$50,8,FALSE)*PRINCIPAL!$H$71,IF(OR(L216=PRINCIPAL!$I$71,L216=PRINCIPAL!$I$71+PRINCIPAL!$I$71,L216=PRINCIPAL!$I$71+PRINCIPAL!$I$71+PRINCIPAL!$I$71),0,IF(L216=PRINCIPAL!$J$71,VLOOKUP($AW$204,'Banco de Dados'!$B$4:$J$50,6,FALSE)*(1-(PRINCIPAL!$K$71/100)),IF(L216=PRINCIPAL!$L$71,VLOOKUP($AW$204,'Banco de Dados'!$B$4:$J$50,6,FALSE)*(1-(PRINCIPAL!$M$71/100)),IF(L216=PRINCIPAL!$N$71,VLOOKUP($AW$204,'Banco de Dados'!$B$4:$J$50,6,FALSE)*(1-(PRINCIPAL!$O$71/100)),VLOOKUP($AW$204,'Banco de Dados'!$B$4:$J$50,6,FALSE)))))))))),"")</f>
        <v/>
      </c>
      <c r="AW216" s="29" t="str">
        <f>IFERROR(AV216*(IFERROR(VLOOKUP($AW$204,'Banco de Dados'!$B$4:$J$50,4,FALSE),"ERRO")),"")</f>
        <v/>
      </c>
      <c r="AX216" s="29" t="str">
        <f t="shared" si="138"/>
        <v/>
      </c>
      <c r="AY216" s="103" t="str">
        <f>IFERROR(AX216*(C216*(PRINCIPAL!$G$71/100))*0.47*(44/12),"")</f>
        <v/>
      </c>
      <c r="AZ216" s="111" t="str">
        <f t="shared" si="143"/>
        <v/>
      </c>
      <c r="BA216" s="30" t="str">
        <f>IFERROR(IF(AND(PRINCIPAL!$H$72&lt;&gt;"",OR(L216=PRINCIPAL!$I$72,L216=PRINCIPAL!$I$72+PRINCIPAL!$I$72,L216=PRINCIPAL!$I$72+PRINCIPAL!$I$72+PRINCIPAL!$I$72)),0,IF(AND(PRINCIPAL!$H$72&lt;&gt;"",L216=PRINCIPAL!$J$72),VLOOKUP($BB$204,'Banco de Dados'!$B$4:$J$50,8,FALSE)*PRINCIPAL!$H$72*(1-(PRINCIPAL!$K$72/100)),IF(AND(PRINCIPAL!$H$72&lt;&gt;"",L216=PRINCIPAL!$L$72),VLOOKUP($BB$204,'Banco de Dados'!$B$4:$J$50,8,FALSE)*PRINCIPAL!$H$72*(1-(PRINCIPAL!$M$72/100)),IF(AND(PRINCIPAL!$H$72&lt;&gt;"",L216=PRINCIPAL!$N$72),VLOOKUP($BB$204,'Banco de Dados'!$B$4:$J$50,8,FALSE)*PRINCIPAL!$H$72*(1-(PRINCIPAL!$O$72/100)),IF(PRINCIPAL!$H$72&lt;&gt;"",VLOOKUP($BB$204,'Banco de Dados'!$B$4:$J$50,8,FALSE)*PRINCIPAL!$H$72,IF(OR(L216=PRINCIPAL!$I$72,L216=PRINCIPAL!$I$72+PRINCIPAL!$I$72,L216=PRINCIPAL!$I$72+PRINCIPAL!$I$72+PRINCIPAL!$I$72),0,IF(L216=PRINCIPAL!$J$72,VLOOKUP($BB$204,'Banco de Dados'!$B$4:$J$50,6,FALSE)*(1-(PRINCIPAL!$K$72/100)),IF(L216=PRINCIPAL!$L$72,VLOOKUP($BB$204,'Banco de Dados'!$B$4:$J$50,6,FALSE)*(1-(PRINCIPAL!$M$72/100)),IF(L216=PRINCIPAL!$N$72,VLOOKUP($BB$204,'Banco de Dados'!$B$4:$J$50,6,FALSE)*(1-(PRINCIPAL!$O$72/100)),VLOOKUP($BB$204,'Banco de Dados'!$B$4:$J$50,6,FALSE)))))))))),"")</f>
        <v/>
      </c>
      <c r="BB216" s="29" t="str">
        <f>IFERROR(BA216*(IFERROR(VLOOKUP($BB$204,'Banco de Dados'!$B$4:$J$50,4,FALSE),"ERRO")),"")</f>
        <v/>
      </c>
      <c r="BC216" s="29" t="str">
        <f t="shared" si="144"/>
        <v/>
      </c>
      <c r="BD216" s="103" t="str">
        <f>IFERROR(BC216*(C216*(PRINCIPAL!$G$72/100))*0.47*(44/12),"")</f>
        <v/>
      </c>
      <c r="BE216" s="111" t="str">
        <f t="shared" si="123"/>
        <v/>
      </c>
      <c r="BF216" s="30" t="str">
        <f>IFERROR(IF(AND(PRINCIPAL!$H$73&lt;&gt;"",OR(L216=PRINCIPAL!$I$73,L216=PRINCIPAL!$I$73+PRINCIPAL!$I$73,L216=PRINCIPAL!$I$73+PRINCIPAL!$I$73+PRINCIPAL!$I$73)),0,IF(AND(PRINCIPAL!$H$73&lt;&gt;"",L216=PRINCIPAL!$J$73),VLOOKUP($BG$204,'Banco de Dados'!$B$4:$J$50,8,FALSE)*PRINCIPAL!$H$73*(1-(PRINCIPAL!$K$73/100)),IF(AND(PRINCIPAL!$H$73&lt;&gt;"",L216=PRINCIPAL!$L$73),VLOOKUP($BG$204,'Banco de Dados'!$B$4:$J$50,8,FALSE)*PRINCIPAL!$H$73*(1-(PRINCIPAL!$M$73/100)),IF(AND(PRINCIPAL!$H$73&lt;&gt;"",L216=PRINCIPAL!$N$73),VLOOKUP($BG$204,'Banco de Dados'!$B$4:$J$50,8,FALSE)*PRINCIPAL!$H$73*(1-(PRINCIPAL!$O$73/100)),IF(PRINCIPAL!$H$73&lt;&gt;"",VLOOKUP($BG$204,'Banco de Dados'!$B$4:$J$50,8,FALSE)*PRINCIPAL!$H$73,IF(OR(L216=PRINCIPAL!$I$73,L216=PRINCIPAL!$I$73+PRINCIPAL!$I$73,L216=PRINCIPAL!$I$73+PRINCIPAL!$I$73+PRINCIPAL!$I$73),0,IF(L216=PRINCIPAL!$J$73,VLOOKUP($BG$204,'Banco de Dados'!$B$4:$J$50,6,FALSE)*(1-(PRINCIPAL!$K$73/100)),IF(L216=PRINCIPAL!$L$73,VLOOKUP($BG$204,'Banco de Dados'!$B$4:$J$50,6,FALSE)*(1-(PRINCIPAL!$M$73/100)),IF(L216=PRINCIPAL!$N$73,VLOOKUP($BG$204,'Banco de Dados'!$B$4:$J$50,6,FALSE)*(1-(PRINCIPAL!$O$73/100)),VLOOKUP($BG$204,'Banco de Dados'!$B$4:$J$50,6,FALSE)))))))))),"")</f>
        <v/>
      </c>
      <c r="BG216" s="29" t="str">
        <f>IFERROR(BF216*(IFERROR(VLOOKUP($BG$204,'Banco de Dados'!$B$4:$J$50,4,FALSE),"ERRO")),"")</f>
        <v/>
      </c>
      <c r="BH216" s="29" t="str">
        <f t="shared" si="139"/>
        <v/>
      </c>
      <c r="BI216" s="103" t="str">
        <f>IFERROR(BH216*(C216*(PRINCIPAL!$G$73/100))*0.47*(44/12),"")</f>
        <v/>
      </c>
      <c r="BJ216" s="102" t="str">
        <f t="shared" si="124"/>
        <v/>
      </c>
    </row>
    <row r="217" spans="2:62" ht="12.75" customHeight="1" x14ac:dyDescent="0.3">
      <c r="B217" s="326">
        <f t="shared" si="125"/>
        <v>2031</v>
      </c>
      <c r="C217" s="340"/>
      <c r="D217" s="1"/>
      <c r="E217" s="116">
        <v>11</v>
      </c>
      <c r="F217" s="24" t="str">
        <f>IFERROR(VLOOKUP($G$204,'Banco de Dados'!$B$4:$J$50,6,FALSE),"")</f>
        <v/>
      </c>
      <c r="G217" s="25" t="str">
        <f>IFERROR(F217*(IFERROR(VLOOKUP($G$204,'Banco de Dados'!$B$4:$J$50,4,FALSE),"ERRO")),"")</f>
        <v/>
      </c>
      <c r="H217" s="25" t="str">
        <f t="shared" si="126"/>
        <v/>
      </c>
      <c r="I217" s="103" t="str">
        <f t="shared" si="127"/>
        <v/>
      </c>
      <c r="J217" s="117" t="str">
        <f t="shared" si="128"/>
        <v/>
      </c>
      <c r="K217" s="1"/>
      <c r="L217" s="91">
        <v>11</v>
      </c>
      <c r="M217" s="24" t="str">
        <f>IFERROR(IF(AND(PRINCIPAL!$H$64&lt;&gt;"",OR(L217=PRINCIPAL!$I$64,L217=PRINCIPAL!$I$64+PRINCIPAL!$I$64,L217=PRINCIPAL!$I$64+PRINCIPAL!$I$64+PRINCIPAL!$I$64)),0,IF(AND(PRINCIPAL!$H$64&lt;&gt;"",L217=PRINCIPAL!$J$64),VLOOKUP($N$204,'Banco de Dados'!$B$4:$J$50,8,FALSE)*PRINCIPAL!$H$64*(1-(PRINCIPAL!$K$64/100)),IF(AND(PRINCIPAL!$H$64&lt;&gt;"",L217=PRINCIPAL!$L$64),VLOOKUP($N$204,'Banco de Dados'!$B$4:$J$50,8,FALSE)*PRINCIPAL!$H$64*(1-(PRINCIPAL!$M$64/100)),IF(AND(PRINCIPAL!$H$64&lt;&gt;"",L217=PRINCIPAL!$N$64),VLOOKUP($N$204,'Banco de Dados'!$B$4:$J$50,8,FALSE)*PRINCIPAL!$H$64*(1-(PRINCIPAL!$O$64/100)),IF(PRINCIPAL!$H$64&lt;&gt;"",VLOOKUP($N$204,'Banco de Dados'!$B$4:$J$50,8,FALSE)*PRINCIPAL!$H$64,IF(OR(L217=PRINCIPAL!$I$64,L217=PRINCIPAL!$I$64+PRINCIPAL!$I$64,L217=PRINCIPAL!$I$64+PRINCIPAL!$I$64+PRINCIPAL!$I$64),0,IF(L217=PRINCIPAL!$J$64,VLOOKUP($N$204,'Banco de Dados'!$B$4:$J$50,6,FALSE)*(1-(PRINCIPAL!$K$64/100)),IF(L217=PRINCIPAL!$L$64,VLOOKUP($N$204,'Banco de Dados'!$B$4:$J$50,6,FALSE)*(1-(PRINCIPAL!$M$64/100)),IF(L217=PRINCIPAL!$N$64,VLOOKUP($N$204,'Banco de Dados'!$B$4:$J$50,6,FALSE)*(1-(PRINCIPAL!$O$64/100)),VLOOKUP($N$204,'Banco de Dados'!$B$4:$J$50,6,FALSE)))))))))),"")</f>
        <v/>
      </c>
      <c r="N217" s="25" t="str">
        <f>IFERROR(M217*(IFERROR(VLOOKUP($N$204,'Banco de Dados'!$B$4:$J$50,4,FALSE),"ERRO")),"")</f>
        <v/>
      </c>
      <c r="O217" s="25" t="str">
        <f t="shared" si="129"/>
        <v/>
      </c>
      <c r="P217" s="103" t="str">
        <f>IFERROR(O217*(C217*(PRINCIPAL!$G$64/100))*0.47*(44/12),"")</f>
        <v/>
      </c>
      <c r="Q217" s="107" t="str">
        <f t="shared" si="145"/>
        <v/>
      </c>
      <c r="R217" s="29" t="str">
        <f>IFERROR(IF(AND(PRINCIPAL!$H$65&lt;&gt;"",OR(L217=PRINCIPAL!$I$65,L217=PRINCIPAL!$I$65+PRINCIPAL!$I$65,L217=PRINCIPAL!$I$65+PRINCIPAL!$I$65+PRINCIPAL!$I$65)),0,IF(AND(PRINCIPAL!$H$65&lt;&gt;"",L217=PRINCIPAL!$J$65),VLOOKUP($S$204,'Banco de Dados'!$B$4:$J$50,8,FALSE)*PRINCIPAL!$H$65*(1-(PRINCIPAL!$K$65/100)),IF(AND(PRINCIPAL!$H$65&lt;&gt;"",L217=PRINCIPAL!$L$65),VLOOKUP($S$204,'Banco de Dados'!$B$4:$J$50,8,FALSE)*PRINCIPAL!$H$65*(1-(PRINCIPAL!$M$65/100)),IF(AND(PRINCIPAL!$H$65&lt;&gt;"",L217=PRINCIPAL!$N$65),VLOOKUP($S$204,'Banco de Dados'!$B$4:$J$50,8,FALSE)*PRINCIPAL!$H$65*(1-(PRINCIPAL!$O$65/100)),IF(PRINCIPAL!$H$65&lt;&gt;"",VLOOKUP($S$204,'Banco de Dados'!$B$4:$J$50,8,FALSE)*PRINCIPAL!$H$65,IF(OR(L217=PRINCIPAL!$I$65,L217=PRINCIPAL!$I$65+PRINCIPAL!$I$65,L217=PRINCIPAL!$I$65+PRINCIPAL!$I$65+PRINCIPAL!$I$65),0,IF(L217=PRINCIPAL!$J$65,VLOOKUP($S$204,'Banco de Dados'!$B$4:$J$50,6,FALSE)*(1-(PRINCIPAL!$K$65/100)),IF(L217=PRINCIPAL!$L$65,VLOOKUP($S$204,'Banco de Dados'!$B$4:$J$50,6,FALSE)*(1-(PRINCIPAL!$M$65/100)),IF(L217=PRINCIPAL!$N$65,VLOOKUP($S$204,'Banco de Dados'!$B$4:$J$50,6,FALSE)*(1-(PRINCIPAL!$O$65/100)),VLOOKUP($S$204,'Banco de Dados'!$B$4:$J$50,6,FALSE)))))))))),"")</f>
        <v/>
      </c>
      <c r="S217" s="29" t="str">
        <f>IFERROR(R217*(IFERROR(VLOOKUP($S$204,'Banco de Dados'!$B$4:$J$50,4,FALSE),"ERRO")),"")</f>
        <v/>
      </c>
      <c r="T217" s="29" t="str">
        <f t="shared" si="146"/>
        <v/>
      </c>
      <c r="U217" s="103" t="str">
        <f>IFERROR(T217*(C217*(PRINCIPAL!$G$65/100))*0.47*(44/12),"")</f>
        <v/>
      </c>
      <c r="V217" s="103" t="str">
        <f t="shared" si="122"/>
        <v/>
      </c>
      <c r="W217" s="30" t="str">
        <f>IFERROR(IF(AND(PRINCIPAL!$H$66&lt;&gt;"",OR(L217=PRINCIPAL!$I$66,L217=PRINCIPAL!$I$66+PRINCIPAL!$I$66,L217=PRINCIPAL!$I$66+PRINCIPAL!$I$66+PRINCIPAL!$I$66)),0,IF(AND(PRINCIPAL!$H$66&lt;&gt;"",L217=PRINCIPAL!$J$66),VLOOKUP($X$204,'Banco de Dados'!$B$4:$J$50,8,FALSE)*PRINCIPAL!$H$66*(1-(PRINCIPAL!$K$66/100)),IF(AND(PRINCIPAL!$H$66&lt;&gt;"",L217=PRINCIPAL!$L$66),VLOOKUP($X$204,'Banco de Dados'!$B$4:$J$50,8,FALSE)*PRINCIPAL!$H$66*(1-(PRINCIPAL!$M$66/100)),IF(AND(PRINCIPAL!$H$66&lt;&gt;"",L217=PRINCIPAL!$N$66),VLOOKUP($X$204,'Banco de Dados'!$B$4:$J$50,8,FALSE)*PRINCIPAL!$H$66*(1-(PRINCIPAL!$O$66/100)),IF(PRINCIPAL!$H$66&lt;&gt;"",VLOOKUP($X$204,'Banco de Dados'!$B$4:$J$50,8,FALSE)*PRINCIPAL!$H$66,IF(OR(L217=PRINCIPAL!$I$66,L217=PRINCIPAL!$I$66+PRINCIPAL!$I$66,L217=PRINCIPAL!$I$66+PRINCIPAL!$I$66+PRINCIPAL!$I$66),0,IF(L217=PRINCIPAL!$J$66,VLOOKUP($X$204,'Banco de Dados'!$B$4:$J$50,6,FALSE)*(1-(PRINCIPAL!$K$66/100)),IF(L217=PRINCIPAL!$L$66,VLOOKUP($X$204,'Banco de Dados'!$B$4:$J$50,6,FALSE)*(1-(PRINCIPAL!$M$66/100)),IF(L217=PRINCIPAL!$N$66,VLOOKUP($X$204,'Banco de Dados'!$B$4:$J$50,6,FALSE)*(1-(PRINCIPAL!$O$66/100)),VLOOKUP($X$204,'Banco de Dados'!$B$4:$J$50,6,FALSE)))))))))),"")</f>
        <v/>
      </c>
      <c r="X217" s="29" t="str">
        <f>IFERROR(W217*(IFERROR(VLOOKUP($X$204,'Banco de Dados'!$B$4:$J$50,4,FALSE),"ERRO")),"")</f>
        <v/>
      </c>
      <c r="Y217" s="29" t="str">
        <f t="shared" si="140"/>
        <v/>
      </c>
      <c r="Z217" s="103" t="str">
        <f>IFERROR(Y217*(C217*(PRINCIPAL!$G$66/100))*0.47*(44/12),"")</f>
        <v/>
      </c>
      <c r="AA217" s="111" t="str">
        <f t="shared" si="141"/>
        <v/>
      </c>
      <c r="AB217" s="30" t="str">
        <f>IFERROR(IF(AND(PRINCIPAL!$H$67&lt;&gt;"",OR(L217=PRINCIPAL!$I$67,L217=PRINCIPAL!$I$67+PRINCIPAL!$I$67,L217=PRINCIPAL!$I$67+PRINCIPAL!$I$67+PRINCIPAL!$I$67)),0,IF(AND(PRINCIPAL!$H$67&lt;&gt;"",L217=PRINCIPAL!$J$67),VLOOKUP($AC$204,'Banco de Dados'!$B$4:$J$50,8,FALSE)*PRINCIPAL!$H$67*(1-(PRINCIPAL!$K$67/100)),IF(AND(PRINCIPAL!$H$67&lt;&gt;"",L217=PRINCIPAL!$L$67),VLOOKUP($AC$204,'Banco de Dados'!$B$4:$J$50,8,FALSE)*PRINCIPAL!$H$67*(1-(PRINCIPAL!$M$67/100)),IF(AND(PRINCIPAL!$H$67&lt;&gt;"",L217=PRINCIPAL!$N$67),VLOOKUP($AC$204,'Banco de Dados'!$B$4:$J$50,8,FALSE)*PRINCIPAL!$H$67*(1-(PRINCIPAL!$O$67/100)),IF(PRINCIPAL!$H$67&lt;&gt;"",VLOOKUP($AC$204,'Banco de Dados'!$B$4:$J$50,8,FALSE)*PRINCIPAL!$H$67,IF(OR(L217=PRINCIPAL!$I$67,L217=PRINCIPAL!$I$67+PRINCIPAL!$I$67,L217=PRINCIPAL!$I$67+PRINCIPAL!$I$67+PRINCIPAL!$I$67),0,IF(L217=PRINCIPAL!$J$67,VLOOKUP($AC$204,'Banco de Dados'!$B$4:$J$50,6,FALSE)*(1-(PRINCIPAL!$K$67/100)),IF(L217=PRINCIPAL!$L$67,VLOOKUP($AC$204,'Banco de Dados'!$B$4:$J$50,6,FALSE)*(1-(PRINCIPAL!$M$67/100)),IF(L217=PRINCIPAL!$N$67,VLOOKUP($AC$204,'Banco de Dados'!$B$4:$J$50,6,FALSE)*(1-(PRINCIPAL!$O$67/100)),VLOOKUP($AC$204,'Banco de Dados'!$B$4:$J$50,6,FALSE)))))))))),"")</f>
        <v/>
      </c>
      <c r="AC217" s="29" t="str">
        <f>IFERROR(AB217*(IFERROR(VLOOKUP($AC$204,'Banco de Dados'!$B$4:$J$50,4,FALSE),"ERRO")),"")</f>
        <v/>
      </c>
      <c r="AD217" s="29" t="str">
        <f t="shared" si="131"/>
        <v/>
      </c>
      <c r="AE217" s="103" t="str">
        <f>IFERROR(AD217*(C217*(PRINCIPAL!$G$67/100))*0.47*(44/12),"")</f>
        <v/>
      </c>
      <c r="AF217" s="111" t="str">
        <f t="shared" si="132"/>
        <v/>
      </c>
      <c r="AG217" s="30" t="str">
        <f>IFERROR(IF(AND(PRINCIPAL!$H$68&lt;&gt;"",OR(L217=PRINCIPAL!$I$68,L217=PRINCIPAL!$I$68+PRINCIPAL!$I$68,L217=PRINCIPAL!$I$68+PRINCIPAL!$I$68+PRINCIPAL!$I$68)),0,IF(AND(PRINCIPAL!$H$68&lt;&gt;"",L217=PRINCIPAL!$J$68),VLOOKUP($AH$204,'Banco de Dados'!$B$4:$J$50,8,FALSE)*PRINCIPAL!$H$68*(1-(PRINCIPAL!$K$68/100)),IF(AND(PRINCIPAL!$H$68&lt;&gt;"",L217=PRINCIPAL!$L$68),VLOOKUP($AH$204,'Banco de Dados'!$B$4:$J$50,8,FALSE)*PRINCIPAL!$H$68*(1-(PRINCIPAL!$M$68/100)),IF(AND(PRINCIPAL!$H$68&lt;&gt;"",L217=PRINCIPAL!$N$68),VLOOKUP($AH$204,'Banco de Dados'!$B$4:$J$50,8,FALSE)*PRINCIPAL!$H$68*(1-(PRINCIPAL!$O$68/100)),IF(PRINCIPAL!$H$68&lt;&gt;"",VLOOKUP($AH$204,'Banco de Dados'!$B$4:$J$50,8,FALSE)*PRINCIPAL!$H$68,IF(OR(L217=PRINCIPAL!$I$68,L217=PRINCIPAL!$I$68+PRINCIPAL!$I$68,L217=PRINCIPAL!$I$68+PRINCIPAL!$I$68+PRINCIPAL!$I$68),0,IF(L217=PRINCIPAL!$J$68,VLOOKUP($AH$204,'Banco de Dados'!$B$4:$J$50,6,FALSE)*(1-(PRINCIPAL!$K$68/100)),IF(L217=PRINCIPAL!$L$68,VLOOKUP($AH$204,'Banco de Dados'!$B$4:$J$50,6,FALSE)*(1-(PRINCIPAL!$M$68/100)),IF(L217=PRINCIPAL!$N$68,VLOOKUP($AH$204,'Banco de Dados'!$B$4:$J$50,6,FALSE)*(1-(PRINCIPAL!$O$68/100)),VLOOKUP($AH$204,'Banco de Dados'!$B$4:$J$50,6,FALSE)))))))))),"")</f>
        <v/>
      </c>
      <c r="AH217" s="29" t="str">
        <f>IFERROR(AG217*(IFERROR(VLOOKUP($AH$204,'Banco de Dados'!$B$4:$J$50,4,FALSE),"ERRO")),"")</f>
        <v/>
      </c>
      <c r="AI217" s="29" t="str">
        <f t="shared" si="133"/>
        <v/>
      </c>
      <c r="AJ217" s="103" t="str">
        <f>IFERROR(AI217*(C217*(PRINCIPAL!$G$68/100))*0.47*(44/12),"")</f>
        <v/>
      </c>
      <c r="AK217" s="111" t="str">
        <f t="shared" si="142"/>
        <v/>
      </c>
      <c r="AL217" s="30" t="str">
        <f>IFERROR(IF(AND(PRINCIPAL!$H$69&lt;&gt;"",OR(L217=PRINCIPAL!$I$69,L217=PRINCIPAL!$I$69+PRINCIPAL!$I$69,L217=PRINCIPAL!$I$69+PRINCIPAL!$I$69+PRINCIPAL!$I$69)),0,IF(AND(PRINCIPAL!$H$69&lt;&gt;"",L217=PRINCIPAL!$J$69),VLOOKUP($AM$204,'Banco de Dados'!$B$4:$J$50,8,FALSE)*PRINCIPAL!$H$69*(1-(PRINCIPAL!$K$69/100)),IF(AND(PRINCIPAL!$H$69&lt;&gt;"",L217=PRINCIPAL!$L$69),VLOOKUP($AM$204,'Banco de Dados'!$B$4:$J$50,8,FALSE)*PRINCIPAL!$H$69*(1-(PRINCIPAL!$M$69/100)),IF(AND(PRINCIPAL!$H$69&lt;&gt;"",L217=PRINCIPAL!$N$69),VLOOKUP($AM$204,'Banco de Dados'!$B$4:$J$50,8,FALSE)*PRINCIPAL!$H$69*(1-(PRINCIPAL!$O$69/100)),IF(PRINCIPAL!$H$69&lt;&gt;"",VLOOKUP($AM$204,'Banco de Dados'!$B$4:$J$50,8,FALSE)*PRINCIPAL!$H$69,IF(OR(L217=PRINCIPAL!$I$69,L217=PRINCIPAL!$I$69+PRINCIPAL!$I$69,L217=PRINCIPAL!$I$69+PRINCIPAL!$I$69+PRINCIPAL!$I$69),0,IF(L217=PRINCIPAL!$J$69,VLOOKUP($AM$204,'Banco de Dados'!$B$4:$J$50,6,FALSE)*(1-(PRINCIPAL!$K$69/100)),IF(L217=PRINCIPAL!$L$69,VLOOKUP($AM$204,'Banco de Dados'!$B$4:$J$50,6,FALSE)*(1-(PRINCIPAL!$M$69/100)),IF(L217=PRINCIPAL!$N$69,VLOOKUP($AM$204,'Banco de Dados'!$B$4:$J$50,6,FALSE)*(1-(PRINCIPAL!$O$69/100)),VLOOKUP($AM$204,'Banco de Dados'!$B$4:$J$50,6,FALSE)))))))))),"")</f>
        <v/>
      </c>
      <c r="AM217" s="29" t="str">
        <f>IFERROR(AL217*(IFERROR(VLOOKUP($AM$204,'Banco de Dados'!$B$4:$J$50,4,FALSE),"ERRO")),"")</f>
        <v/>
      </c>
      <c r="AN217" s="29" t="str">
        <f t="shared" si="134"/>
        <v/>
      </c>
      <c r="AO217" s="103" t="str">
        <f>IFERROR(AN217*(C217*(PRINCIPAL!$G$69/100))*0.47*(44/12),"")</f>
        <v/>
      </c>
      <c r="AP217" s="111" t="str">
        <f t="shared" si="135"/>
        <v/>
      </c>
      <c r="AQ217" s="30" t="str">
        <f>IFERROR(IF(AND(PRINCIPAL!$H$70&lt;&gt;"",OR(L217=PRINCIPAL!$I$70,L217=PRINCIPAL!$I$70+PRINCIPAL!$I$70,L217=PRINCIPAL!$I$70+PRINCIPAL!$I$70+PRINCIPAL!$I$70)),0,IF(AND(PRINCIPAL!$H$70&lt;&gt;"",L217=PRINCIPAL!$J$70),VLOOKUP($AR$204,'Banco de Dados'!$B$4:$J$50,8,FALSE)*PRINCIPAL!$H$70*(1-(PRINCIPAL!$K$70/100)),IF(AND(PRINCIPAL!$H$70&lt;&gt;"",L217=PRINCIPAL!$L$70),VLOOKUP($AR$204,'Banco de Dados'!$B$4:$J$50,8,FALSE)*PRINCIPAL!$H$70*(1-(PRINCIPAL!$M$70/100)),IF(AND(PRINCIPAL!$H$70&lt;&gt;"",L217=PRINCIPAL!$N$70),VLOOKUP($AR$204,'Banco de Dados'!$B$4:$J$50,8,FALSE)*PRINCIPAL!$H$70*(1-(PRINCIPAL!$O$70/100)),IF(PRINCIPAL!$H$70&lt;&gt;"",VLOOKUP($AR$204,'Banco de Dados'!$B$4:$J$50,8,FALSE)*PRINCIPAL!$H$70,IF(OR(L217=PRINCIPAL!$I$70,L217=PRINCIPAL!$I$70+PRINCIPAL!$I$70,L217=PRINCIPAL!$I$70+PRINCIPAL!$I$70+PRINCIPAL!$I$70),0,IF(L217=PRINCIPAL!$J$70,VLOOKUP($AR$204,'Banco de Dados'!$B$4:$J$50,6,FALSE)*(1-(PRINCIPAL!$K$70/100)),IF(L217=PRINCIPAL!$L$70,VLOOKUP($AR$204,'Banco de Dados'!$B$4:$J$50,6,FALSE)*(1-(PRINCIPAL!$M$70/100)),IF(L217=PRINCIPAL!$N$70,VLOOKUP($AR$204,'Banco de Dados'!$B$4:$J$50,6,FALSE)*(1-(PRINCIPAL!$O$70/100)),VLOOKUP($AR$204,'Banco de Dados'!$B$4:$J$50,6,FALSE)))))))))),"")</f>
        <v/>
      </c>
      <c r="AR217" s="29" t="str">
        <f>IFERROR(AQ217*(IFERROR(VLOOKUP($AR$204,'Banco de Dados'!$B$4:$J$50,4,FALSE),"ERRO")),"")</f>
        <v/>
      </c>
      <c r="AS217" s="29" t="str">
        <f t="shared" si="136"/>
        <v/>
      </c>
      <c r="AT217" s="103" t="str">
        <f>IFERROR(AS217*(C217*(PRINCIPAL!$G$70/100))*0.47*(44/12),"")</f>
        <v/>
      </c>
      <c r="AU217" s="111" t="str">
        <f t="shared" si="137"/>
        <v/>
      </c>
      <c r="AV217" s="30" t="str">
        <f>IFERROR(IF(AND(PRINCIPAL!$H$71&lt;&gt;"",OR(L217=PRINCIPAL!$I$71,L217=PRINCIPAL!$I$71+PRINCIPAL!$I$71,L217=PRINCIPAL!$I$71+PRINCIPAL!$I$71+PRINCIPAL!$I$71)),0,IF(AND(PRINCIPAL!$H$71&lt;&gt;"",L217=PRINCIPAL!$J$71),VLOOKUP($AW$204,'Banco de Dados'!$B$4:$J$50,8,FALSE)*PRINCIPAL!$H$71*(1-(PRINCIPAL!$K$71/100)),IF(AND(PRINCIPAL!$H$71&lt;&gt;"",L217=PRINCIPAL!$L$71),VLOOKUP($AW$204,'Banco de Dados'!$B$4:$J$50,8,FALSE)*PRINCIPAL!$H$71*(1-(PRINCIPAL!$M$71/100)),IF(AND(PRINCIPAL!$H$71&lt;&gt;"",L217=PRINCIPAL!$N$71),VLOOKUP($AW$204,'Banco de Dados'!$B$4:$J$50,8,FALSE)*PRINCIPAL!$H$71*(1-(PRINCIPAL!$O$71/100)),IF(PRINCIPAL!$H$71&lt;&gt;"",VLOOKUP($AW$204,'Banco de Dados'!$B$4:$J$50,8,FALSE)*PRINCIPAL!$H$71,IF(OR(L217=PRINCIPAL!$I$71,L217=PRINCIPAL!$I$71+PRINCIPAL!$I$71,L217=PRINCIPAL!$I$71+PRINCIPAL!$I$71+PRINCIPAL!$I$71),0,IF(L217=PRINCIPAL!$J$71,VLOOKUP($AW$204,'Banco de Dados'!$B$4:$J$50,6,FALSE)*(1-(PRINCIPAL!$K$71/100)),IF(L217=PRINCIPAL!$L$71,VLOOKUP($AW$204,'Banco de Dados'!$B$4:$J$50,6,FALSE)*(1-(PRINCIPAL!$M$71/100)),IF(L217=PRINCIPAL!$N$71,VLOOKUP($AW$204,'Banco de Dados'!$B$4:$J$50,6,FALSE)*(1-(PRINCIPAL!$O$71/100)),VLOOKUP($AW$204,'Banco de Dados'!$B$4:$J$50,6,FALSE)))))))))),"")</f>
        <v/>
      </c>
      <c r="AW217" s="29" t="str">
        <f>IFERROR(AV217*(IFERROR(VLOOKUP($AW$204,'Banco de Dados'!$B$4:$J$50,4,FALSE),"ERRO")),"")</f>
        <v/>
      </c>
      <c r="AX217" s="29" t="str">
        <f t="shared" si="138"/>
        <v/>
      </c>
      <c r="AY217" s="103" t="str">
        <f>IFERROR(AX217*(C217*(PRINCIPAL!$G$71/100))*0.47*(44/12),"")</f>
        <v/>
      </c>
      <c r="AZ217" s="111" t="str">
        <f t="shared" si="143"/>
        <v/>
      </c>
      <c r="BA217" s="30" t="str">
        <f>IFERROR(IF(AND(PRINCIPAL!$H$72&lt;&gt;"",OR(L217=PRINCIPAL!$I$72,L217=PRINCIPAL!$I$72+PRINCIPAL!$I$72,L217=PRINCIPAL!$I$72+PRINCIPAL!$I$72+PRINCIPAL!$I$72)),0,IF(AND(PRINCIPAL!$H$72&lt;&gt;"",L217=PRINCIPAL!$J$72),VLOOKUP($BB$204,'Banco de Dados'!$B$4:$J$50,8,FALSE)*PRINCIPAL!$H$72*(1-(PRINCIPAL!$K$72/100)),IF(AND(PRINCIPAL!$H$72&lt;&gt;"",L217=PRINCIPAL!$L$72),VLOOKUP($BB$204,'Banco de Dados'!$B$4:$J$50,8,FALSE)*PRINCIPAL!$H$72*(1-(PRINCIPAL!$M$72/100)),IF(AND(PRINCIPAL!$H$72&lt;&gt;"",L217=PRINCIPAL!$N$72),VLOOKUP($BB$204,'Banco de Dados'!$B$4:$J$50,8,FALSE)*PRINCIPAL!$H$72*(1-(PRINCIPAL!$O$72/100)),IF(PRINCIPAL!$H$72&lt;&gt;"",VLOOKUP($BB$204,'Banco de Dados'!$B$4:$J$50,8,FALSE)*PRINCIPAL!$H$72,IF(OR(L217=PRINCIPAL!$I$72,L217=PRINCIPAL!$I$72+PRINCIPAL!$I$72,L217=PRINCIPAL!$I$72+PRINCIPAL!$I$72+PRINCIPAL!$I$72),0,IF(L217=PRINCIPAL!$J$72,VLOOKUP($BB$204,'Banco de Dados'!$B$4:$J$50,6,FALSE)*(1-(PRINCIPAL!$K$72/100)),IF(L217=PRINCIPAL!$L$72,VLOOKUP($BB$204,'Banco de Dados'!$B$4:$J$50,6,FALSE)*(1-(PRINCIPAL!$M$72/100)),IF(L217=PRINCIPAL!$N$72,VLOOKUP($BB$204,'Banco de Dados'!$B$4:$J$50,6,FALSE)*(1-(PRINCIPAL!$O$72/100)),VLOOKUP($BB$204,'Banco de Dados'!$B$4:$J$50,6,FALSE)))))))))),"")</f>
        <v/>
      </c>
      <c r="BB217" s="29" t="str">
        <f>IFERROR(BA217*(IFERROR(VLOOKUP($BB$204,'Banco de Dados'!$B$4:$J$50,4,FALSE),"ERRO")),"")</f>
        <v/>
      </c>
      <c r="BC217" s="29" t="str">
        <f t="shared" si="144"/>
        <v/>
      </c>
      <c r="BD217" s="103" t="str">
        <f>IFERROR(BC217*(C217*(PRINCIPAL!$G$72/100))*0.47*(44/12),"")</f>
        <v/>
      </c>
      <c r="BE217" s="111" t="str">
        <f t="shared" si="123"/>
        <v/>
      </c>
      <c r="BF217" s="30" t="str">
        <f>IFERROR(IF(AND(PRINCIPAL!$H$73&lt;&gt;"",OR(L217=PRINCIPAL!$I$73,L217=PRINCIPAL!$I$73+PRINCIPAL!$I$73,L217=PRINCIPAL!$I$73+PRINCIPAL!$I$73+PRINCIPAL!$I$73)),0,IF(AND(PRINCIPAL!$H$73&lt;&gt;"",L217=PRINCIPAL!$J$73),VLOOKUP($BG$204,'Banco de Dados'!$B$4:$J$50,8,FALSE)*PRINCIPAL!$H$73*(1-(PRINCIPAL!$K$73/100)),IF(AND(PRINCIPAL!$H$73&lt;&gt;"",L217=PRINCIPAL!$L$73),VLOOKUP($BG$204,'Banco de Dados'!$B$4:$J$50,8,FALSE)*PRINCIPAL!$H$73*(1-(PRINCIPAL!$M$73/100)),IF(AND(PRINCIPAL!$H$73&lt;&gt;"",L217=PRINCIPAL!$N$73),VLOOKUP($BG$204,'Banco de Dados'!$B$4:$J$50,8,FALSE)*PRINCIPAL!$H$73*(1-(PRINCIPAL!$O$73/100)),IF(PRINCIPAL!$H$73&lt;&gt;"",VLOOKUP($BG$204,'Banco de Dados'!$B$4:$J$50,8,FALSE)*PRINCIPAL!$H$73,IF(OR(L217=PRINCIPAL!$I$73,L217=PRINCIPAL!$I$73+PRINCIPAL!$I$73,L217=PRINCIPAL!$I$73+PRINCIPAL!$I$73+PRINCIPAL!$I$73),0,IF(L217=PRINCIPAL!$J$73,VLOOKUP($BG$204,'Banco de Dados'!$B$4:$J$50,6,FALSE)*(1-(PRINCIPAL!$K$73/100)),IF(L217=PRINCIPAL!$L$73,VLOOKUP($BG$204,'Banco de Dados'!$B$4:$J$50,6,FALSE)*(1-(PRINCIPAL!$M$73/100)),IF(L217=PRINCIPAL!$N$73,VLOOKUP($BG$204,'Banco de Dados'!$B$4:$J$50,6,FALSE)*(1-(PRINCIPAL!$O$73/100)),VLOOKUP($BG$204,'Banco de Dados'!$B$4:$J$50,6,FALSE)))))))))),"")</f>
        <v/>
      </c>
      <c r="BG217" s="29" t="str">
        <f>IFERROR(BF217*(IFERROR(VLOOKUP($BG$204,'Banco de Dados'!$B$4:$J$50,4,FALSE),"ERRO")),"")</f>
        <v/>
      </c>
      <c r="BH217" s="29" t="str">
        <f t="shared" si="139"/>
        <v/>
      </c>
      <c r="BI217" s="103" t="str">
        <f>IFERROR(BH217*(C217*(PRINCIPAL!$G$73/100))*0.47*(44/12),"")</f>
        <v/>
      </c>
      <c r="BJ217" s="102" t="str">
        <f t="shared" si="124"/>
        <v/>
      </c>
    </row>
    <row r="218" spans="2:62" ht="12.75" customHeight="1" x14ac:dyDescent="0.3">
      <c r="B218" s="326">
        <f t="shared" si="125"/>
        <v>2032</v>
      </c>
      <c r="C218" s="340"/>
      <c r="D218" s="1"/>
      <c r="E218" s="116">
        <v>12</v>
      </c>
      <c r="F218" s="24" t="str">
        <f>IFERROR(VLOOKUP($G$204,'Banco de Dados'!$B$4:$J$50,6,FALSE),"")</f>
        <v/>
      </c>
      <c r="G218" s="25" t="str">
        <f>IFERROR(F218*(IFERROR(VLOOKUP($G$204,'Banco de Dados'!$B$4:$J$50,4,FALSE),"ERRO")),"")</f>
        <v/>
      </c>
      <c r="H218" s="25" t="str">
        <f t="shared" si="126"/>
        <v/>
      </c>
      <c r="I218" s="103" t="str">
        <f t="shared" si="127"/>
        <v/>
      </c>
      <c r="J218" s="117" t="str">
        <f t="shared" si="128"/>
        <v/>
      </c>
      <c r="K218" s="1"/>
      <c r="L218" s="91">
        <v>12</v>
      </c>
      <c r="M218" s="24" t="str">
        <f>IFERROR(IF(AND(PRINCIPAL!$H$64&lt;&gt;"",OR(L218=PRINCIPAL!$I$64,L218=PRINCIPAL!$I$64+PRINCIPAL!$I$64,L218=PRINCIPAL!$I$64+PRINCIPAL!$I$64+PRINCIPAL!$I$64)),0,IF(AND(PRINCIPAL!$H$64&lt;&gt;"",L218=PRINCIPAL!$J$64),VLOOKUP($N$204,'Banco de Dados'!$B$4:$J$50,8,FALSE)*PRINCIPAL!$H$64*(1-(PRINCIPAL!$K$64/100)),IF(AND(PRINCIPAL!$H$64&lt;&gt;"",L218=PRINCIPAL!$L$64),VLOOKUP($N$204,'Banco de Dados'!$B$4:$J$50,8,FALSE)*PRINCIPAL!$H$64*(1-(PRINCIPAL!$M$64/100)),IF(AND(PRINCIPAL!$H$64&lt;&gt;"",L218=PRINCIPAL!$N$64),VLOOKUP($N$204,'Banco de Dados'!$B$4:$J$50,8,FALSE)*PRINCIPAL!$H$64*(1-(PRINCIPAL!$O$64/100)),IF(PRINCIPAL!$H$64&lt;&gt;"",VLOOKUP($N$204,'Banco de Dados'!$B$4:$J$50,8,FALSE)*PRINCIPAL!$H$64,IF(OR(L218=PRINCIPAL!$I$64,L218=PRINCIPAL!$I$64+PRINCIPAL!$I$64,L218=PRINCIPAL!$I$64+PRINCIPAL!$I$64+PRINCIPAL!$I$64),0,IF(L218=PRINCIPAL!$J$64,VLOOKUP($N$204,'Banco de Dados'!$B$4:$J$50,6,FALSE)*(1-(PRINCIPAL!$K$64/100)),IF(L218=PRINCIPAL!$L$64,VLOOKUP($N$204,'Banco de Dados'!$B$4:$J$50,6,FALSE)*(1-(PRINCIPAL!$M$64/100)),IF(L218=PRINCIPAL!$N$64,VLOOKUP($N$204,'Banco de Dados'!$B$4:$J$50,6,FALSE)*(1-(PRINCIPAL!$O$64/100)),VLOOKUP($N$204,'Banco de Dados'!$B$4:$J$50,6,FALSE)))))))))),"")</f>
        <v/>
      </c>
      <c r="N218" s="25" t="str">
        <f>IFERROR(M218*(IFERROR(VLOOKUP($N$204,'Banco de Dados'!$B$4:$J$50,4,FALSE),"ERRO")),"")</f>
        <v/>
      </c>
      <c r="O218" s="25" t="str">
        <f t="shared" si="129"/>
        <v/>
      </c>
      <c r="P218" s="103" t="str">
        <f>IFERROR(O218*(C218*(PRINCIPAL!$G$64/100))*0.47*(44/12),"")</f>
        <v/>
      </c>
      <c r="Q218" s="107" t="str">
        <f t="shared" si="145"/>
        <v/>
      </c>
      <c r="R218" s="29" t="str">
        <f>IFERROR(IF(AND(PRINCIPAL!$H$65&lt;&gt;"",OR(L218=PRINCIPAL!$I$65,L218=PRINCIPAL!$I$65+PRINCIPAL!$I$65,L218=PRINCIPAL!$I$65+PRINCIPAL!$I$65+PRINCIPAL!$I$65)),0,IF(AND(PRINCIPAL!$H$65&lt;&gt;"",L218=PRINCIPAL!$J$65),VLOOKUP($S$204,'Banco de Dados'!$B$4:$J$50,8,FALSE)*PRINCIPAL!$H$65*(1-(PRINCIPAL!$K$65/100)),IF(AND(PRINCIPAL!$H$65&lt;&gt;"",L218=PRINCIPAL!$L$65),VLOOKUP($S$204,'Banco de Dados'!$B$4:$J$50,8,FALSE)*PRINCIPAL!$H$65*(1-(PRINCIPAL!$M$65/100)),IF(AND(PRINCIPAL!$H$65&lt;&gt;"",L218=PRINCIPAL!$N$65),VLOOKUP($S$204,'Banco de Dados'!$B$4:$J$50,8,FALSE)*PRINCIPAL!$H$65*(1-(PRINCIPAL!$O$65/100)),IF(PRINCIPAL!$H$65&lt;&gt;"",VLOOKUP($S$204,'Banco de Dados'!$B$4:$J$50,8,FALSE)*PRINCIPAL!$H$65,IF(OR(L218=PRINCIPAL!$I$65,L218=PRINCIPAL!$I$65+PRINCIPAL!$I$65,L218=PRINCIPAL!$I$65+PRINCIPAL!$I$65+PRINCIPAL!$I$65),0,IF(L218=PRINCIPAL!$J$65,VLOOKUP($S$204,'Banco de Dados'!$B$4:$J$50,6,FALSE)*(1-(PRINCIPAL!$K$65/100)),IF(L218=PRINCIPAL!$L$65,VLOOKUP($S$204,'Banco de Dados'!$B$4:$J$50,6,FALSE)*(1-(PRINCIPAL!$M$65/100)),IF(L218=PRINCIPAL!$N$65,VLOOKUP($S$204,'Banco de Dados'!$B$4:$J$50,6,FALSE)*(1-(PRINCIPAL!$O$65/100)),VLOOKUP($S$204,'Banco de Dados'!$B$4:$J$50,6,FALSE)))))))))),"")</f>
        <v/>
      </c>
      <c r="S218" s="29" t="str">
        <f>IFERROR(R218*(IFERROR(VLOOKUP($S$204,'Banco de Dados'!$B$4:$J$50,4,FALSE),"ERRO")),"")</f>
        <v/>
      </c>
      <c r="T218" s="29" t="str">
        <f t="shared" si="146"/>
        <v/>
      </c>
      <c r="U218" s="103" t="str">
        <f>IFERROR(T218*(C218*(PRINCIPAL!$G$65/100))*0.47*(44/12),"")</f>
        <v/>
      </c>
      <c r="V218" s="103" t="str">
        <f t="shared" si="122"/>
        <v/>
      </c>
      <c r="W218" s="30" t="str">
        <f>IFERROR(IF(AND(PRINCIPAL!$H$66&lt;&gt;"",OR(L218=PRINCIPAL!$I$66,L218=PRINCIPAL!$I$66+PRINCIPAL!$I$66,L218=PRINCIPAL!$I$66+PRINCIPAL!$I$66+PRINCIPAL!$I$66)),0,IF(AND(PRINCIPAL!$H$66&lt;&gt;"",L218=PRINCIPAL!$J$66),VLOOKUP($X$204,'Banco de Dados'!$B$4:$J$50,8,FALSE)*PRINCIPAL!$H$66*(1-(PRINCIPAL!$K$66/100)),IF(AND(PRINCIPAL!$H$66&lt;&gt;"",L218=PRINCIPAL!$L$66),VLOOKUP($X$204,'Banco de Dados'!$B$4:$J$50,8,FALSE)*PRINCIPAL!$H$66*(1-(PRINCIPAL!$M$66/100)),IF(AND(PRINCIPAL!$H$66&lt;&gt;"",L218=PRINCIPAL!$N$66),VLOOKUP($X$204,'Banco de Dados'!$B$4:$J$50,8,FALSE)*PRINCIPAL!$H$66*(1-(PRINCIPAL!$O$66/100)),IF(PRINCIPAL!$H$66&lt;&gt;"",VLOOKUP($X$204,'Banco de Dados'!$B$4:$J$50,8,FALSE)*PRINCIPAL!$H$66,IF(OR(L218=PRINCIPAL!$I$66,L218=PRINCIPAL!$I$66+PRINCIPAL!$I$66,L218=PRINCIPAL!$I$66+PRINCIPAL!$I$66+PRINCIPAL!$I$66),0,IF(L218=PRINCIPAL!$J$66,VLOOKUP($X$204,'Banco de Dados'!$B$4:$J$50,6,FALSE)*(1-(PRINCIPAL!$K$66/100)),IF(L218=PRINCIPAL!$L$66,VLOOKUP($X$204,'Banco de Dados'!$B$4:$J$50,6,FALSE)*(1-(PRINCIPAL!$M$66/100)),IF(L218=PRINCIPAL!$N$66,VLOOKUP($X$204,'Banco de Dados'!$B$4:$J$50,6,FALSE)*(1-(PRINCIPAL!$O$66/100)),VLOOKUP($X$204,'Banco de Dados'!$B$4:$J$50,6,FALSE)))))))))),"")</f>
        <v/>
      </c>
      <c r="X218" s="29" t="str">
        <f>IFERROR(W218*(IFERROR(VLOOKUP($X$204,'Banco de Dados'!$B$4:$J$50,4,FALSE),"ERRO")),"")</f>
        <v/>
      </c>
      <c r="Y218" s="29" t="str">
        <f t="shared" si="140"/>
        <v/>
      </c>
      <c r="Z218" s="103" t="str">
        <f>IFERROR(Y218*(C218*(PRINCIPAL!$G$66/100))*0.47*(44/12),"")</f>
        <v/>
      </c>
      <c r="AA218" s="111" t="str">
        <f t="shared" si="141"/>
        <v/>
      </c>
      <c r="AB218" s="30" t="str">
        <f>IFERROR(IF(AND(PRINCIPAL!$H$67&lt;&gt;"",OR(L218=PRINCIPAL!$I$67,L218=PRINCIPAL!$I$67+PRINCIPAL!$I$67,L218=PRINCIPAL!$I$67+PRINCIPAL!$I$67+PRINCIPAL!$I$67)),0,IF(AND(PRINCIPAL!$H$67&lt;&gt;"",L218=PRINCIPAL!$J$67),VLOOKUP($AC$204,'Banco de Dados'!$B$4:$J$50,8,FALSE)*PRINCIPAL!$H$67*(1-(PRINCIPAL!$K$67/100)),IF(AND(PRINCIPAL!$H$67&lt;&gt;"",L218=PRINCIPAL!$L$67),VLOOKUP($AC$204,'Banco de Dados'!$B$4:$J$50,8,FALSE)*PRINCIPAL!$H$67*(1-(PRINCIPAL!$M$67/100)),IF(AND(PRINCIPAL!$H$67&lt;&gt;"",L218=PRINCIPAL!$N$67),VLOOKUP($AC$204,'Banco de Dados'!$B$4:$J$50,8,FALSE)*PRINCIPAL!$H$67*(1-(PRINCIPAL!$O$67/100)),IF(PRINCIPAL!$H$67&lt;&gt;"",VLOOKUP($AC$204,'Banco de Dados'!$B$4:$J$50,8,FALSE)*PRINCIPAL!$H$67,IF(OR(L218=PRINCIPAL!$I$67,L218=PRINCIPAL!$I$67+PRINCIPAL!$I$67,L218=PRINCIPAL!$I$67+PRINCIPAL!$I$67+PRINCIPAL!$I$67),0,IF(L218=PRINCIPAL!$J$67,VLOOKUP($AC$204,'Banco de Dados'!$B$4:$J$50,6,FALSE)*(1-(PRINCIPAL!$K$67/100)),IF(L218=PRINCIPAL!$L$67,VLOOKUP($AC$204,'Banco de Dados'!$B$4:$J$50,6,FALSE)*(1-(PRINCIPAL!$M$67/100)),IF(L218=PRINCIPAL!$N$67,VLOOKUP($AC$204,'Banco de Dados'!$B$4:$J$50,6,FALSE)*(1-(PRINCIPAL!$O$67/100)),VLOOKUP($AC$204,'Banco de Dados'!$B$4:$J$50,6,FALSE)))))))))),"")</f>
        <v/>
      </c>
      <c r="AC218" s="29" t="str">
        <f>IFERROR(AB218*(IFERROR(VLOOKUP($AC$204,'Banco de Dados'!$B$4:$J$50,4,FALSE),"ERRO")),"")</f>
        <v/>
      </c>
      <c r="AD218" s="29" t="str">
        <f t="shared" si="131"/>
        <v/>
      </c>
      <c r="AE218" s="103" t="str">
        <f>IFERROR(AD218*(C218*(PRINCIPAL!$G$67/100))*0.47*(44/12),"")</f>
        <v/>
      </c>
      <c r="AF218" s="111" t="str">
        <f t="shared" si="132"/>
        <v/>
      </c>
      <c r="AG218" s="30" t="str">
        <f>IFERROR(IF(AND(PRINCIPAL!$H$68&lt;&gt;"",OR(L218=PRINCIPAL!$I$68,L218=PRINCIPAL!$I$68+PRINCIPAL!$I$68,L218=PRINCIPAL!$I$68+PRINCIPAL!$I$68+PRINCIPAL!$I$68)),0,IF(AND(PRINCIPAL!$H$68&lt;&gt;"",L218=PRINCIPAL!$J$68),VLOOKUP($AH$204,'Banco de Dados'!$B$4:$J$50,8,FALSE)*PRINCIPAL!$H$68*(1-(PRINCIPAL!$K$68/100)),IF(AND(PRINCIPAL!$H$68&lt;&gt;"",L218=PRINCIPAL!$L$68),VLOOKUP($AH$204,'Banco de Dados'!$B$4:$J$50,8,FALSE)*PRINCIPAL!$H$68*(1-(PRINCIPAL!$M$68/100)),IF(AND(PRINCIPAL!$H$68&lt;&gt;"",L218=PRINCIPAL!$N$68),VLOOKUP($AH$204,'Banco de Dados'!$B$4:$J$50,8,FALSE)*PRINCIPAL!$H$68*(1-(PRINCIPAL!$O$68/100)),IF(PRINCIPAL!$H$68&lt;&gt;"",VLOOKUP($AH$204,'Banco de Dados'!$B$4:$J$50,8,FALSE)*PRINCIPAL!$H$68,IF(OR(L218=PRINCIPAL!$I$68,L218=PRINCIPAL!$I$68+PRINCIPAL!$I$68,L218=PRINCIPAL!$I$68+PRINCIPAL!$I$68+PRINCIPAL!$I$68),0,IF(L218=PRINCIPAL!$J$68,VLOOKUP($AH$204,'Banco de Dados'!$B$4:$J$50,6,FALSE)*(1-(PRINCIPAL!$K$68/100)),IF(L218=PRINCIPAL!$L$68,VLOOKUP($AH$204,'Banco de Dados'!$B$4:$J$50,6,FALSE)*(1-(PRINCIPAL!$M$68/100)),IF(L218=PRINCIPAL!$N$68,VLOOKUP($AH$204,'Banco de Dados'!$B$4:$J$50,6,FALSE)*(1-(PRINCIPAL!$O$68/100)),VLOOKUP($AH$204,'Banco de Dados'!$B$4:$J$50,6,FALSE)))))))))),"")</f>
        <v/>
      </c>
      <c r="AH218" s="29" t="str">
        <f>IFERROR(AG218*(IFERROR(VLOOKUP($AH$204,'Banco de Dados'!$B$4:$J$50,4,FALSE),"ERRO")),"")</f>
        <v/>
      </c>
      <c r="AI218" s="29" t="str">
        <f t="shared" si="133"/>
        <v/>
      </c>
      <c r="AJ218" s="103" t="str">
        <f>IFERROR(AI218*(C218*(PRINCIPAL!$G$68/100))*0.47*(44/12),"")</f>
        <v/>
      </c>
      <c r="AK218" s="111" t="str">
        <f t="shared" si="142"/>
        <v/>
      </c>
      <c r="AL218" s="30" t="str">
        <f>IFERROR(IF(AND(PRINCIPAL!$H$69&lt;&gt;"",OR(L218=PRINCIPAL!$I$69,L218=PRINCIPAL!$I$69+PRINCIPAL!$I$69,L218=PRINCIPAL!$I$69+PRINCIPAL!$I$69+PRINCIPAL!$I$69)),0,IF(AND(PRINCIPAL!$H$69&lt;&gt;"",L218=PRINCIPAL!$J$69),VLOOKUP($AM$204,'Banco de Dados'!$B$4:$J$50,8,FALSE)*PRINCIPAL!$H$69*(1-(PRINCIPAL!$K$69/100)),IF(AND(PRINCIPAL!$H$69&lt;&gt;"",L218=PRINCIPAL!$L$69),VLOOKUP($AM$204,'Banco de Dados'!$B$4:$J$50,8,FALSE)*PRINCIPAL!$H$69*(1-(PRINCIPAL!$M$69/100)),IF(AND(PRINCIPAL!$H$69&lt;&gt;"",L218=PRINCIPAL!$N$69),VLOOKUP($AM$204,'Banco de Dados'!$B$4:$J$50,8,FALSE)*PRINCIPAL!$H$69*(1-(PRINCIPAL!$O$69/100)),IF(PRINCIPAL!$H$69&lt;&gt;"",VLOOKUP($AM$204,'Banco de Dados'!$B$4:$J$50,8,FALSE)*PRINCIPAL!$H$69,IF(OR(L218=PRINCIPAL!$I$69,L218=PRINCIPAL!$I$69+PRINCIPAL!$I$69,L218=PRINCIPAL!$I$69+PRINCIPAL!$I$69+PRINCIPAL!$I$69),0,IF(L218=PRINCIPAL!$J$69,VLOOKUP($AM$204,'Banco de Dados'!$B$4:$J$50,6,FALSE)*(1-(PRINCIPAL!$K$69/100)),IF(L218=PRINCIPAL!$L$69,VLOOKUP($AM$204,'Banco de Dados'!$B$4:$J$50,6,FALSE)*(1-(PRINCIPAL!$M$69/100)),IF(L218=PRINCIPAL!$N$69,VLOOKUP($AM$204,'Banco de Dados'!$B$4:$J$50,6,FALSE)*(1-(PRINCIPAL!$O$69/100)),VLOOKUP($AM$204,'Banco de Dados'!$B$4:$J$50,6,FALSE)))))))))),"")</f>
        <v/>
      </c>
      <c r="AM218" s="29" t="str">
        <f>IFERROR(AL218*(IFERROR(VLOOKUP($AM$204,'Banco de Dados'!$B$4:$J$50,4,FALSE),"ERRO")),"")</f>
        <v/>
      </c>
      <c r="AN218" s="29" t="str">
        <f t="shared" si="134"/>
        <v/>
      </c>
      <c r="AO218" s="103" t="str">
        <f>IFERROR(AN218*(C218*(PRINCIPAL!$G$69/100))*0.47*(44/12),"")</f>
        <v/>
      </c>
      <c r="AP218" s="111" t="str">
        <f t="shared" si="135"/>
        <v/>
      </c>
      <c r="AQ218" s="30" t="str">
        <f>IFERROR(IF(AND(PRINCIPAL!$H$70&lt;&gt;"",OR(L218=PRINCIPAL!$I$70,L218=PRINCIPAL!$I$70+PRINCIPAL!$I$70,L218=PRINCIPAL!$I$70+PRINCIPAL!$I$70+PRINCIPAL!$I$70)),0,IF(AND(PRINCIPAL!$H$70&lt;&gt;"",L218=PRINCIPAL!$J$70),VLOOKUP($AR$204,'Banco de Dados'!$B$4:$J$50,8,FALSE)*PRINCIPAL!$H$70*(1-(PRINCIPAL!$K$70/100)),IF(AND(PRINCIPAL!$H$70&lt;&gt;"",L218=PRINCIPAL!$L$70),VLOOKUP($AR$204,'Banco de Dados'!$B$4:$J$50,8,FALSE)*PRINCIPAL!$H$70*(1-(PRINCIPAL!$M$70/100)),IF(AND(PRINCIPAL!$H$70&lt;&gt;"",L218=PRINCIPAL!$N$70),VLOOKUP($AR$204,'Banco de Dados'!$B$4:$J$50,8,FALSE)*PRINCIPAL!$H$70*(1-(PRINCIPAL!$O$70/100)),IF(PRINCIPAL!$H$70&lt;&gt;"",VLOOKUP($AR$204,'Banco de Dados'!$B$4:$J$50,8,FALSE)*PRINCIPAL!$H$70,IF(OR(L218=PRINCIPAL!$I$70,L218=PRINCIPAL!$I$70+PRINCIPAL!$I$70,L218=PRINCIPAL!$I$70+PRINCIPAL!$I$70+PRINCIPAL!$I$70),0,IF(L218=PRINCIPAL!$J$70,VLOOKUP($AR$204,'Banco de Dados'!$B$4:$J$50,6,FALSE)*(1-(PRINCIPAL!$K$70/100)),IF(L218=PRINCIPAL!$L$70,VLOOKUP($AR$204,'Banco de Dados'!$B$4:$J$50,6,FALSE)*(1-(PRINCIPAL!$M$70/100)),IF(L218=PRINCIPAL!$N$70,VLOOKUP($AR$204,'Banco de Dados'!$B$4:$J$50,6,FALSE)*(1-(PRINCIPAL!$O$70/100)),VLOOKUP($AR$204,'Banco de Dados'!$B$4:$J$50,6,FALSE)))))))))),"")</f>
        <v/>
      </c>
      <c r="AR218" s="29" t="str">
        <f>IFERROR(AQ218*(IFERROR(VLOOKUP($AR$204,'Banco de Dados'!$B$4:$J$50,4,FALSE),"ERRO")),"")</f>
        <v/>
      </c>
      <c r="AS218" s="29" t="str">
        <f t="shared" si="136"/>
        <v/>
      </c>
      <c r="AT218" s="103" t="str">
        <f>IFERROR(AS218*(C218*(PRINCIPAL!$G$70/100))*0.47*(44/12),"")</f>
        <v/>
      </c>
      <c r="AU218" s="111" t="str">
        <f t="shared" si="137"/>
        <v/>
      </c>
      <c r="AV218" s="30" t="str">
        <f>IFERROR(IF(AND(PRINCIPAL!$H$71&lt;&gt;"",OR(L218=PRINCIPAL!$I$71,L218=PRINCIPAL!$I$71+PRINCIPAL!$I$71,L218=PRINCIPAL!$I$71+PRINCIPAL!$I$71+PRINCIPAL!$I$71)),0,IF(AND(PRINCIPAL!$H$71&lt;&gt;"",L218=PRINCIPAL!$J$71),VLOOKUP($AW$204,'Banco de Dados'!$B$4:$J$50,8,FALSE)*PRINCIPAL!$H$71*(1-(PRINCIPAL!$K$71/100)),IF(AND(PRINCIPAL!$H$71&lt;&gt;"",L218=PRINCIPAL!$L$71),VLOOKUP($AW$204,'Banco de Dados'!$B$4:$J$50,8,FALSE)*PRINCIPAL!$H$71*(1-(PRINCIPAL!$M$71/100)),IF(AND(PRINCIPAL!$H$71&lt;&gt;"",L218=PRINCIPAL!$N$71),VLOOKUP($AW$204,'Banco de Dados'!$B$4:$J$50,8,FALSE)*PRINCIPAL!$H$71*(1-(PRINCIPAL!$O$71/100)),IF(PRINCIPAL!$H$71&lt;&gt;"",VLOOKUP($AW$204,'Banco de Dados'!$B$4:$J$50,8,FALSE)*PRINCIPAL!$H$71,IF(OR(L218=PRINCIPAL!$I$71,L218=PRINCIPAL!$I$71+PRINCIPAL!$I$71,L218=PRINCIPAL!$I$71+PRINCIPAL!$I$71+PRINCIPAL!$I$71),0,IF(L218=PRINCIPAL!$J$71,VLOOKUP($AW$204,'Banco de Dados'!$B$4:$J$50,6,FALSE)*(1-(PRINCIPAL!$K$71/100)),IF(L218=PRINCIPAL!$L$71,VLOOKUP($AW$204,'Banco de Dados'!$B$4:$J$50,6,FALSE)*(1-(PRINCIPAL!$M$71/100)),IF(L218=PRINCIPAL!$N$71,VLOOKUP($AW$204,'Banco de Dados'!$B$4:$J$50,6,FALSE)*(1-(PRINCIPAL!$O$71/100)),VLOOKUP($AW$204,'Banco de Dados'!$B$4:$J$50,6,FALSE)))))))))),"")</f>
        <v/>
      </c>
      <c r="AW218" s="29" t="str">
        <f>IFERROR(AV218*(IFERROR(VLOOKUP($AW$204,'Banco de Dados'!$B$4:$J$50,4,FALSE),"ERRO")),"")</f>
        <v/>
      </c>
      <c r="AX218" s="29" t="str">
        <f t="shared" si="138"/>
        <v/>
      </c>
      <c r="AY218" s="103" t="str">
        <f>IFERROR(AX218*(C218*(PRINCIPAL!$G$71/100))*0.47*(44/12),"")</f>
        <v/>
      </c>
      <c r="AZ218" s="111" t="str">
        <f t="shared" si="143"/>
        <v/>
      </c>
      <c r="BA218" s="30" t="str">
        <f>IFERROR(IF(AND(PRINCIPAL!$H$72&lt;&gt;"",OR(L218=PRINCIPAL!$I$72,L218=PRINCIPAL!$I$72+PRINCIPAL!$I$72,L218=PRINCIPAL!$I$72+PRINCIPAL!$I$72+PRINCIPAL!$I$72)),0,IF(AND(PRINCIPAL!$H$72&lt;&gt;"",L218=PRINCIPAL!$J$72),VLOOKUP($BB$204,'Banco de Dados'!$B$4:$J$50,8,FALSE)*PRINCIPAL!$H$72*(1-(PRINCIPAL!$K$72/100)),IF(AND(PRINCIPAL!$H$72&lt;&gt;"",L218=PRINCIPAL!$L$72),VLOOKUP($BB$204,'Banco de Dados'!$B$4:$J$50,8,FALSE)*PRINCIPAL!$H$72*(1-(PRINCIPAL!$M$72/100)),IF(AND(PRINCIPAL!$H$72&lt;&gt;"",L218=PRINCIPAL!$N$72),VLOOKUP($BB$204,'Banco de Dados'!$B$4:$J$50,8,FALSE)*PRINCIPAL!$H$72*(1-(PRINCIPAL!$O$72/100)),IF(PRINCIPAL!$H$72&lt;&gt;"",VLOOKUP($BB$204,'Banco de Dados'!$B$4:$J$50,8,FALSE)*PRINCIPAL!$H$72,IF(OR(L218=PRINCIPAL!$I$72,L218=PRINCIPAL!$I$72+PRINCIPAL!$I$72,L218=PRINCIPAL!$I$72+PRINCIPAL!$I$72+PRINCIPAL!$I$72),0,IF(L218=PRINCIPAL!$J$72,VLOOKUP($BB$204,'Banco de Dados'!$B$4:$J$50,6,FALSE)*(1-(PRINCIPAL!$K$72/100)),IF(L218=PRINCIPAL!$L$72,VLOOKUP($BB$204,'Banco de Dados'!$B$4:$J$50,6,FALSE)*(1-(PRINCIPAL!$M$72/100)),IF(L218=PRINCIPAL!$N$72,VLOOKUP($BB$204,'Banco de Dados'!$B$4:$J$50,6,FALSE)*(1-(PRINCIPAL!$O$72/100)),VLOOKUP($BB$204,'Banco de Dados'!$B$4:$J$50,6,FALSE)))))))))),"")</f>
        <v/>
      </c>
      <c r="BB218" s="29" t="str">
        <f>IFERROR(BA218*(IFERROR(VLOOKUP($BB$204,'Banco de Dados'!$B$4:$J$50,4,FALSE),"ERRO")),"")</f>
        <v/>
      </c>
      <c r="BC218" s="29" t="str">
        <f t="shared" si="144"/>
        <v/>
      </c>
      <c r="BD218" s="103" t="str">
        <f>IFERROR(BC218*(C218*(PRINCIPAL!$G$72/100))*0.47*(44/12),"")</f>
        <v/>
      </c>
      <c r="BE218" s="111" t="str">
        <f t="shared" si="123"/>
        <v/>
      </c>
      <c r="BF218" s="30" t="str">
        <f>IFERROR(IF(AND(PRINCIPAL!$H$73&lt;&gt;"",OR(L218=PRINCIPAL!$I$73,L218=PRINCIPAL!$I$73+PRINCIPAL!$I$73,L218=PRINCIPAL!$I$73+PRINCIPAL!$I$73+PRINCIPAL!$I$73)),0,IF(AND(PRINCIPAL!$H$73&lt;&gt;"",L218=PRINCIPAL!$J$73),VLOOKUP($BG$204,'Banco de Dados'!$B$4:$J$50,8,FALSE)*PRINCIPAL!$H$73*(1-(PRINCIPAL!$K$73/100)),IF(AND(PRINCIPAL!$H$73&lt;&gt;"",L218=PRINCIPAL!$L$73),VLOOKUP($BG$204,'Banco de Dados'!$B$4:$J$50,8,FALSE)*PRINCIPAL!$H$73*(1-(PRINCIPAL!$M$73/100)),IF(AND(PRINCIPAL!$H$73&lt;&gt;"",L218=PRINCIPAL!$N$73),VLOOKUP($BG$204,'Banco de Dados'!$B$4:$J$50,8,FALSE)*PRINCIPAL!$H$73*(1-(PRINCIPAL!$O$73/100)),IF(PRINCIPAL!$H$73&lt;&gt;"",VLOOKUP($BG$204,'Banco de Dados'!$B$4:$J$50,8,FALSE)*PRINCIPAL!$H$73,IF(OR(L218=PRINCIPAL!$I$73,L218=PRINCIPAL!$I$73+PRINCIPAL!$I$73,L218=PRINCIPAL!$I$73+PRINCIPAL!$I$73+PRINCIPAL!$I$73),0,IF(L218=PRINCIPAL!$J$73,VLOOKUP($BG$204,'Banco de Dados'!$B$4:$J$50,6,FALSE)*(1-(PRINCIPAL!$K$73/100)),IF(L218=PRINCIPAL!$L$73,VLOOKUP($BG$204,'Banco de Dados'!$B$4:$J$50,6,FALSE)*(1-(PRINCIPAL!$M$73/100)),IF(L218=PRINCIPAL!$N$73,VLOOKUP($BG$204,'Banco de Dados'!$B$4:$J$50,6,FALSE)*(1-(PRINCIPAL!$O$73/100)),VLOOKUP($BG$204,'Banco de Dados'!$B$4:$J$50,6,FALSE)))))))))),"")</f>
        <v/>
      </c>
      <c r="BG218" s="29" t="str">
        <f>IFERROR(BF218*(IFERROR(VLOOKUP($BG$204,'Banco de Dados'!$B$4:$J$50,4,FALSE),"ERRO")),"")</f>
        <v/>
      </c>
      <c r="BH218" s="29" t="str">
        <f t="shared" si="139"/>
        <v/>
      </c>
      <c r="BI218" s="103" t="str">
        <f>IFERROR(BH218*(C218*(PRINCIPAL!$G$73/100))*0.47*(44/12),"")</f>
        <v/>
      </c>
      <c r="BJ218" s="102" t="str">
        <f t="shared" si="124"/>
        <v/>
      </c>
    </row>
    <row r="219" spans="2:62" ht="12.75" customHeight="1" x14ac:dyDescent="0.3">
      <c r="B219" s="326">
        <f t="shared" si="125"/>
        <v>2033</v>
      </c>
      <c r="C219" s="340"/>
      <c r="D219" s="1"/>
      <c r="E219" s="116">
        <v>13</v>
      </c>
      <c r="F219" s="24" t="str">
        <f>IFERROR(VLOOKUP($G$204,'Banco de Dados'!$B$4:$J$50,6,FALSE),"")</f>
        <v/>
      </c>
      <c r="G219" s="25" t="str">
        <f>IFERROR(F219*(IFERROR(VLOOKUP($G$204,'Banco de Dados'!$B$4:$J$50,4,FALSE),"ERRO")),"")</f>
        <v/>
      </c>
      <c r="H219" s="25" t="str">
        <f t="shared" si="126"/>
        <v/>
      </c>
      <c r="I219" s="103" t="str">
        <f t="shared" si="127"/>
        <v/>
      </c>
      <c r="J219" s="117" t="str">
        <f t="shared" si="128"/>
        <v/>
      </c>
      <c r="K219" s="1"/>
      <c r="L219" s="91">
        <v>13</v>
      </c>
      <c r="M219" s="24" t="str">
        <f>IFERROR(IF(AND(PRINCIPAL!$H$64&lt;&gt;"",OR(L219=PRINCIPAL!$I$64,L219=PRINCIPAL!$I$64+PRINCIPAL!$I$64,L219=PRINCIPAL!$I$64+PRINCIPAL!$I$64+PRINCIPAL!$I$64)),0,IF(AND(PRINCIPAL!$H$64&lt;&gt;"",L219=PRINCIPAL!$J$64),VLOOKUP($N$204,'Banco de Dados'!$B$4:$J$50,8,FALSE)*PRINCIPAL!$H$64*(1-(PRINCIPAL!$K$64/100)),IF(AND(PRINCIPAL!$H$64&lt;&gt;"",L219=PRINCIPAL!$L$64),VLOOKUP($N$204,'Banco de Dados'!$B$4:$J$50,8,FALSE)*PRINCIPAL!$H$64*(1-(PRINCIPAL!$M$64/100)),IF(AND(PRINCIPAL!$H$64&lt;&gt;"",L219=PRINCIPAL!$N$64),VLOOKUP($N$204,'Banco de Dados'!$B$4:$J$50,8,FALSE)*PRINCIPAL!$H$64*(1-(PRINCIPAL!$O$64/100)),IF(PRINCIPAL!$H$64&lt;&gt;"",VLOOKUP($N$204,'Banco de Dados'!$B$4:$J$50,8,FALSE)*PRINCIPAL!$H$64,IF(OR(L219=PRINCIPAL!$I$64,L219=PRINCIPAL!$I$64+PRINCIPAL!$I$64,L219=PRINCIPAL!$I$64+PRINCIPAL!$I$64+PRINCIPAL!$I$64),0,IF(L219=PRINCIPAL!$J$64,VLOOKUP($N$204,'Banco de Dados'!$B$4:$J$50,6,FALSE)*(1-(PRINCIPAL!$K$64/100)),IF(L219=PRINCIPAL!$L$64,VLOOKUP($N$204,'Banco de Dados'!$B$4:$J$50,6,FALSE)*(1-(PRINCIPAL!$M$64/100)),IF(L219=PRINCIPAL!$N$64,VLOOKUP($N$204,'Banco de Dados'!$B$4:$J$50,6,FALSE)*(1-(PRINCIPAL!$O$64/100)),VLOOKUP($N$204,'Banco de Dados'!$B$4:$J$50,6,FALSE)))))))))),"")</f>
        <v/>
      </c>
      <c r="N219" s="25" t="str">
        <f>IFERROR(M219*(IFERROR(VLOOKUP($N$204,'Banco de Dados'!$B$4:$J$50,4,FALSE),"ERRO")),"")</f>
        <v/>
      </c>
      <c r="O219" s="25" t="str">
        <f t="shared" si="129"/>
        <v/>
      </c>
      <c r="P219" s="103" t="str">
        <f>IFERROR(O219*(C219*(PRINCIPAL!$G$64/100))*0.47*(44/12),"")</f>
        <v/>
      </c>
      <c r="Q219" s="107" t="str">
        <f t="shared" si="145"/>
        <v/>
      </c>
      <c r="R219" s="29" t="str">
        <f>IFERROR(IF(AND(PRINCIPAL!$H$65&lt;&gt;"",OR(L219=PRINCIPAL!$I$65,L219=PRINCIPAL!$I$65+PRINCIPAL!$I$65,L219=PRINCIPAL!$I$65+PRINCIPAL!$I$65+PRINCIPAL!$I$65)),0,IF(AND(PRINCIPAL!$H$65&lt;&gt;"",L219=PRINCIPAL!$J$65),VLOOKUP($S$204,'Banco de Dados'!$B$4:$J$50,8,FALSE)*PRINCIPAL!$H$65*(1-(PRINCIPAL!$K$65/100)),IF(AND(PRINCIPAL!$H$65&lt;&gt;"",L219=PRINCIPAL!$L$65),VLOOKUP($S$204,'Banco de Dados'!$B$4:$J$50,8,FALSE)*PRINCIPAL!$H$65*(1-(PRINCIPAL!$M$65/100)),IF(AND(PRINCIPAL!$H$65&lt;&gt;"",L219=PRINCIPAL!$N$65),VLOOKUP($S$204,'Banco de Dados'!$B$4:$J$50,8,FALSE)*PRINCIPAL!$H$65*(1-(PRINCIPAL!$O$65/100)),IF(PRINCIPAL!$H$65&lt;&gt;"",VLOOKUP($S$204,'Banco de Dados'!$B$4:$J$50,8,FALSE)*PRINCIPAL!$H$65,IF(OR(L219=PRINCIPAL!$I$65,L219=PRINCIPAL!$I$65+PRINCIPAL!$I$65,L219=PRINCIPAL!$I$65+PRINCIPAL!$I$65+PRINCIPAL!$I$65),0,IF(L219=PRINCIPAL!$J$65,VLOOKUP($S$204,'Banco de Dados'!$B$4:$J$50,6,FALSE)*(1-(PRINCIPAL!$K$65/100)),IF(L219=PRINCIPAL!$L$65,VLOOKUP($S$204,'Banco de Dados'!$B$4:$J$50,6,FALSE)*(1-(PRINCIPAL!$M$65/100)),IF(L219=PRINCIPAL!$N$65,VLOOKUP($S$204,'Banco de Dados'!$B$4:$J$50,6,FALSE)*(1-(PRINCIPAL!$O$65/100)),VLOOKUP($S$204,'Banco de Dados'!$B$4:$J$50,6,FALSE)))))))))),"")</f>
        <v/>
      </c>
      <c r="S219" s="29" t="str">
        <f>IFERROR(R219*(IFERROR(VLOOKUP($S$204,'Banco de Dados'!$B$4:$J$50,4,FALSE),"ERRO")),"")</f>
        <v/>
      </c>
      <c r="T219" s="29" t="str">
        <f t="shared" si="146"/>
        <v/>
      </c>
      <c r="U219" s="103" t="str">
        <f>IFERROR(T219*(C219*(PRINCIPAL!$G$65/100))*0.47*(44/12),"")</f>
        <v/>
      </c>
      <c r="V219" s="103" t="str">
        <f t="shared" si="122"/>
        <v/>
      </c>
      <c r="W219" s="30" t="str">
        <f>IFERROR(IF(AND(PRINCIPAL!$H$66&lt;&gt;"",OR(L219=PRINCIPAL!$I$66,L219=PRINCIPAL!$I$66+PRINCIPAL!$I$66,L219=PRINCIPAL!$I$66+PRINCIPAL!$I$66+PRINCIPAL!$I$66)),0,IF(AND(PRINCIPAL!$H$66&lt;&gt;"",L219=PRINCIPAL!$J$66),VLOOKUP($X$204,'Banco de Dados'!$B$4:$J$50,8,FALSE)*PRINCIPAL!$H$66*(1-(PRINCIPAL!$K$66/100)),IF(AND(PRINCIPAL!$H$66&lt;&gt;"",L219=PRINCIPAL!$L$66),VLOOKUP($X$204,'Banco de Dados'!$B$4:$J$50,8,FALSE)*PRINCIPAL!$H$66*(1-(PRINCIPAL!$M$66/100)),IF(AND(PRINCIPAL!$H$66&lt;&gt;"",L219=PRINCIPAL!$N$66),VLOOKUP($X$204,'Banco de Dados'!$B$4:$J$50,8,FALSE)*PRINCIPAL!$H$66*(1-(PRINCIPAL!$O$66/100)),IF(PRINCIPAL!$H$66&lt;&gt;"",VLOOKUP($X$204,'Banco de Dados'!$B$4:$J$50,8,FALSE)*PRINCIPAL!$H$66,IF(OR(L219=PRINCIPAL!$I$66,L219=PRINCIPAL!$I$66+PRINCIPAL!$I$66,L219=PRINCIPAL!$I$66+PRINCIPAL!$I$66+PRINCIPAL!$I$66),0,IF(L219=PRINCIPAL!$J$66,VLOOKUP($X$204,'Banco de Dados'!$B$4:$J$50,6,FALSE)*(1-(PRINCIPAL!$K$66/100)),IF(L219=PRINCIPAL!$L$66,VLOOKUP($X$204,'Banco de Dados'!$B$4:$J$50,6,FALSE)*(1-(PRINCIPAL!$M$66/100)),IF(L219=PRINCIPAL!$N$66,VLOOKUP($X$204,'Banco de Dados'!$B$4:$J$50,6,FALSE)*(1-(PRINCIPAL!$O$66/100)),VLOOKUP($X$204,'Banco de Dados'!$B$4:$J$50,6,FALSE)))))))))),"")</f>
        <v/>
      </c>
      <c r="X219" s="29" t="str">
        <f>IFERROR(W219*(IFERROR(VLOOKUP($X$204,'Banco de Dados'!$B$4:$J$50,4,FALSE),"ERRO")),"")</f>
        <v/>
      </c>
      <c r="Y219" s="29" t="str">
        <f t="shared" si="140"/>
        <v/>
      </c>
      <c r="Z219" s="103" t="str">
        <f>IFERROR(Y219*(C219*(PRINCIPAL!$G$66/100))*0.47*(44/12),"")</f>
        <v/>
      </c>
      <c r="AA219" s="111" t="str">
        <f t="shared" si="141"/>
        <v/>
      </c>
      <c r="AB219" s="30" t="str">
        <f>IFERROR(IF(AND(PRINCIPAL!$H$67&lt;&gt;"",OR(L219=PRINCIPAL!$I$67,L219=PRINCIPAL!$I$67+PRINCIPAL!$I$67,L219=PRINCIPAL!$I$67+PRINCIPAL!$I$67+PRINCIPAL!$I$67)),0,IF(AND(PRINCIPAL!$H$67&lt;&gt;"",L219=PRINCIPAL!$J$67),VLOOKUP($AC$204,'Banco de Dados'!$B$4:$J$50,8,FALSE)*PRINCIPAL!$H$67*(1-(PRINCIPAL!$K$67/100)),IF(AND(PRINCIPAL!$H$67&lt;&gt;"",L219=PRINCIPAL!$L$67),VLOOKUP($AC$204,'Banco de Dados'!$B$4:$J$50,8,FALSE)*PRINCIPAL!$H$67*(1-(PRINCIPAL!$M$67/100)),IF(AND(PRINCIPAL!$H$67&lt;&gt;"",L219=PRINCIPAL!$N$67),VLOOKUP($AC$204,'Banco de Dados'!$B$4:$J$50,8,FALSE)*PRINCIPAL!$H$67*(1-(PRINCIPAL!$O$67/100)),IF(PRINCIPAL!$H$67&lt;&gt;"",VLOOKUP($AC$204,'Banco de Dados'!$B$4:$J$50,8,FALSE)*PRINCIPAL!$H$67,IF(OR(L219=PRINCIPAL!$I$67,L219=PRINCIPAL!$I$67+PRINCIPAL!$I$67,L219=PRINCIPAL!$I$67+PRINCIPAL!$I$67+PRINCIPAL!$I$67),0,IF(L219=PRINCIPAL!$J$67,VLOOKUP($AC$204,'Banco de Dados'!$B$4:$J$50,6,FALSE)*(1-(PRINCIPAL!$K$67/100)),IF(L219=PRINCIPAL!$L$67,VLOOKUP($AC$204,'Banco de Dados'!$B$4:$J$50,6,FALSE)*(1-(PRINCIPAL!$M$67/100)),IF(L219=PRINCIPAL!$N$67,VLOOKUP($AC$204,'Banco de Dados'!$B$4:$J$50,6,FALSE)*(1-(PRINCIPAL!$O$67/100)),VLOOKUP($AC$204,'Banco de Dados'!$B$4:$J$50,6,FALSE)))))))))),"")</f>
        <v/>
      </c>
      <c r="AC219" s="29" t="str">
        <f>IFERROR(AB219*(IFERROR(VLOOKUP($AC$204,'Banco de Dados'!$B$4:$J$50,4,FALSE),"ERRO")),"")</f>
        <v/>
      </c>
      <c r="AD219" s="29" t="str">
        <f t="shared" si="131"/>
        <v/>
      </c>
      <c r="AE219" s="103" t="str">
        <f>IFERROR(AD219*(C219*(PRINCIPAL!$G$67/100))*0.47*(44/12),"")</f>
        <v/>
      </c>
      <c r="AF219" s="111" t="str">
        <f t="shared" si="132"/>
        <v/>
      </c>
      <c r="AG219" s="30" t="str">
        <f>IFERROR(IF(AND(PRINCIPAL!$H$68&lt;&gt;"",OR(L219=PRINCIPAL!$I$68,L219=PRINCIPAL!$I$68+PRINCIPAL!$I$68,L219=PRINCIPAL!$I$68+PRINCIPAL!$I$68+PRINCIPAL!$I$68)),0,IF(AND(PRINCIPAL!$H$68&lt;&gt;"",L219=PRINCIPAL!$J$68),VLOOKUP($AH$204,'Banco de Dados'!$B$4:$J$50,8,FALSE)*PRINCIPAL!$H$68*(1-(PRINCIPAL!$K$68/100)),IF(AND(PRINCIPAL!$H$68&lt;&gt;"",L219=PRINCIPAL!$L$68),VLOOKUP($AH$204,'Banco de Dados'!$B$4:$J$50,8,FALSE)*PRINCIPAL!$H$68*(1-(PRINCIPAL!$M$68/100)),IF(AND(PRINCIPAL!$H$68&lt;&gt;"",L219=PRINCIPAL!$N$68),VLOOKUP($AH$204,'Banco de Dados'!$B$4:$J$50,8,FALSE)*PRINCIPAL!$H$68*(1-(PRINCIPAL!$O$68/100)),IF(PRINCIPAL!$H$68&lt;&gt;"",VLOOKUP($AH$204,'Banco de Dados'!$B$4:$J$50,8,FALSE)*PRINCIPAL!$H$68,IF(OR(L219=PRINCIPAL!$I$68,L219=PRINCIPAL!$I$68+PRINCIPAL!$I$68,L219=PRINCIPAL!$I$68+PRINCIPAL!$I$68+PRINCIPAL!$I$68),0,IF(L219=PRINCIPAL!$J$68,VLOOKUP($AH$204,'Banco de Dados'!$B$4:$J$50,6,FALSE)*(1-(PRINCIPAL!$K$68/100)),IF(L219=PRINCIPAL!$L$68,VLOOKUP($AH$204,'Banco de Dados'!$B$4:$J$50,6,FALSE)*(1-(PRINCIPAL!$M$68/100)),IF(L219=PRINCIPAL!$N$68,VLOOKUP($AH$204,'Banco de Dados'!$B$4:$J$50,6,FALSE)*(1-(PRINCIPAL!$O$68/100)),VLOOKUP($AH$204,'Banco de Dados'!$B$4:$J$50,6,FALSE)))))))))),"")</f>
        <v/>
      </c>
      <c r="AH219" s="29" t="str">
        <f>IFERROR(AG219*(IFERROR(VLOOKUP($AH$204,'Banco de Dados'!$B$4:$J$50,4,FALSE),"ERRO")),"")</f>
        <v/>
      </c>
      <c r="AI219" s="29" t="str">
        <f t="shared" si="133"/>
        <v/>
      </c>
      <c r="AJ219" s="103" t="str">
        <f>IFERROR(AI219*(C219*(PRINCIPAL!$G$68/100))*0.47*(44/12),"")</f>
        <v/>
      </c>
      <c r="AK219" s="111" t="str">
        <f t="shared" si="142"/>
        <v/>
      </c>
      <c r="AL219" s="30" t="str">
        <f>IFERROR(IF(AND(PRINCIPAL!$H$69&lt;&gt;"",OR(L219=PRINCIPAL!$I$69,L219=PRINCIPAL!$I$69+PRINCIPAL!$I$69,L219=PRINCIPAL!$I$69+PRINCIPAL!$I$69+PRINCIPAL!$I$69)),0,IF(AND(PRINCIPAL!$H$69&lt;&gt;"",L219=PRINCIPAL!$J$69),VLOOKUP($AM$204,'Banco de Dados'!$B$4:$J$50,8,FALSE)*PRINCIPAL!$H$69*(1-(PRINCIPAL!$K$69/100)),IF(AND(PRINCIPAL!$H$69&lt;&gt;"",L219=PRINCIPAL!$L$69),VLOOKUP($AM$204,'Banco de Dados'!$B$4:$J$50,8,FALSE)*PRINCIPAL!$H$69*(1-(PRINCIPAL!$M$69/100)),IF(AND(PRINCIPAL!$H$69&lt;&gt;"",L219=PRINCIPAL!$N$69),VLOOKUP($AM$204,'Banco de Dados'!$B$4:$J$50,8,FALSE)*PRINCIPAL!$H$69*(1-(PRINCIPAL!$O$69/100)),IF(PRINCIPAL!$H$69&lt;&gt;"",VLOOKUP($AM$204,'Banco de Dados'!$B$4:$J$50,8,FALSE)*PRINCIPAL!$H$69,IF(OR(L219=PRINCIPAL!$I$69,L219=PRINCIPAL!$I$69+PRINCIPAL!$I$69,L219=PRINCIPAL!$I$69+PRINCIPAL!$I$69+PRINCIPAL!$I$69),0,IF(L219=PRINCIPAL!$J$69,VLOOKUP($AM$204,'Banco de Dados'!$B$4:$J$50,6,FALSE)*(1-(PRINCIPAL!$K$69/100)),IF(L219=PRINCIPAL!$L$69,VLOOKUP($AM$204,'Banco de Dados'!$B$4:$J$50,6,FALSE)*(1-(PRINCIPAL!$M$69/100)),IF(L219=PRINCIPAL!$N$69,VLOOKUP($AM$204,'Banco de Dados'!$B$4:$J$50,6,FALSE)*(1-(PRINCIPAL!$O$69/100)),VLOOKUP($AM$204,'Banco de Dados'!$B$4:$J$50,6,FALSE)))))))))),"")</f>
        <v/>
      </c>
      <c r="AM219" s="29" t="str">
        <f>IFERROR(AL219*(IFERROR(VLOOKUP($AM$204,'Banco de Dados'!$B$4:$J$50,4,FALSE),"ERRO")),"")</f>
        <v/>
      </c>
      <c r="AN219" s="29" t="str">
        <f t="shared" si="134"/>
        <v/>
      </c>
      <c r="AO219" s="103" t="str">
        <f>IFERROR(AN219*(C219*(PRINCIPAL!$G$69/100))*0.47*(44/12),"")</f>
        <v/>
      </c>
      <c r="AP219" s="111" t="str">
        <f t="shared" si="135"/>
        <v/>
      </c>
      <c r="AQ219" s="30" t="str">
        <f>IFERROR(IF(AND(PRINCIPAL!$H$70&lt;&gt;"",OR(L219=PRINCIPAL!$I$70,L219=PRINCIPAL!$I$70+PRINCIPAL!$I$70,L219=PRINCIPAL!$I$70+PRINCIPAL!$I$70+PRINCIPAL!$I$70)),0,IF(AND(PRINCIPAL!$H$70&lt;&gt;"",L219=PRINCIPAL!$J$70),VLOOKUP($AR$204,'Banco de Dados'!$B$4:$J$50,8,FALSE)*PRINCIPAL!$H$70*(1-(PRINCIPAL!$K$70/100)),IF(AND(PRINCIPAL!$H$70&lt;&gt;"",L219=PRINCIPAL!$L$70),VLOOKUP($AR$204,'Banco de Dados'!$B$4:$J$50,8,FALSE)*PRINCIPAL!$H$70*(1-(PRINCIPAL!$M$70/100)),IF(AND(PRINCIPAL!$H$70&lt;&gt;"",L219=PRINCIPAL!$N$70),VLOOKUP($AR$204,'Banco de Dados'!$B$4:$J$50,8,FALSE)*PRINCIPAL!$H$70*(1-(PRINCIPAL!$O$70/100)),IF(PRINCIPAL!$H$70&lt;&gt;"",VLOOKUP($AR$204,'Banco de Dados'!$B$4:$J$50,8,FALSE)*PRINCIPAL!$H$70,IF(OR(L219=PRINCIPAL!$I$70,L219=PRINCIPAL!$I$70+PRINCIPAL!$I$70,L219=PRINCIPAL!$I$70+PRINCIPAL!$I$70+PRINCIPAL!$I$70),0,IF(L219=PRINCIPAL!$J$70,VLOOKUP($AR$204,'Banco de Dados'!$B$4:$J$50,6,FALSE)*(1-(PRINCIPAL!$K$70/100)),IF(L219=PRINCIPAL!$L$70,VLOOKUP($AR$204,'Banco de Dados'!$B$4:$J$50,6,FALSE)*(1-(PRINCIPAL!$M$70/100)),IF(L219=PRINCIPAL!$N$70,VLOOKUP($AR$204,'Banco de Dados'!$B$4:$J$50,6,FALSE)*(1-(PRINCIPAL!$O$70/100)),VLOOKUP($AR$204,'Banco de Dados'!$B$4:$J$50,6,FALSE)))))))))),"")</f>
        <v/>
      </c>
      <c r="AR219" s="29" t="str">
        <f>IFERROR(AQ219*(IFERROR(VLOOKUP($AR$204,'Banco de Dados'!$B$4:$J$50,4,FALSE),"ERRO")),"")</f>
        <v/>
      </c>
      <c r="AS219" s="29" t="str">
        <f t="shared" si="136"/>
        <v/>
      </c>
      <c r="AT219" s="103" t="str">
        <f>IFERROR(AS219*(C219*(PRINCIPAL!$G$70/100))*0.47*(44/12),"")</f>
        <v/>
      </c>
      <c r="AU219" s="111" t="str">
        <f t="shared" si="137"/>
        <v/>
      </c>
      <c r="AV219" s="30" t="str">
        <f>IFERROR(IF(AND(PRINCIPAL!$H$71&lt;&gt;"",OR(L219=PRINCIPAL!$I$71,L219=PRINCIPAL!$I$71+PRINCIPAL!$I$71,L219=PRINCIPAL!$I$71+PRINCIPAL!$I$71+PRINCIPAL!$I$71)),0,IF(AND(PRINCIPAL!$H$71&lt;&gt;"",L219=PRINCIPAL!$J$71),VLOOKUP($AW$204,'Banco de Dados'!$B$4:$J$50,8,FALSE)*PRINCIPAL!$H$71*(1-(PRINCIPAL!$K$71/100)),IF(AND(PRINCIPAL!$H$71&lt;&gt;"",L219=PRINCIPAL!$L$71),VLOOKUP($AW$204,'Banco de Dados'!$B$4:$J$50,8,FALSE)*PRINCIPAL!$H$71*(1-(PRINCIPAL!$M$71/100)),IF(AND(PRINCIPAL!$H$71&lt;&gt;"",L219=PRINCIPAL!$N$71),VLOOKUP($AW$204,'Banco de Dados'!$B$4:$J$50,8,FALSE)*PRINCIPAL!$H$71*(1-(PRINCIPAL!$O$71/100)),IF(PRINCIPAL!$H$71&lt;&gt;"",VLOOKUP($AW$204,'Banco de Dados'!$B$4:$J$50,8,FALSE)*PRINCIPAL!$H$71,IF(OR(L219=PRINCIPAL!$I$71,L219=PRINCIPAL!$I$71+PRINCIPAL!$I$71,L219=PRINCIPAL!$I$71+PRINCIPAL!$I$71+PRINCIPAL!$I$71),0,IF(L219=PRINCIPAL!$J$71,VLOOKUP($AW$204,'Banco de Dados'!$B$4:$J$50,6,FALSE)*(1-(PRINCIPAL!$K$71/100)),IF(L219=PRINCIPAL!$L$71,VLOOKUP($AW$204,'Banco de Dados'!$B$4:$J$50,6,FALSE)*(1-(PRINCIPAL!$M$71/100)),IF(L219=PRINCIPAL!$N$71,VLOOKUP($AW$204,'Banco de Dados'!$B$4:$J$50,6,FALSE)*(1-(PRINCIPAL!$O$71/100)),VLOOKUP($AW$204,'Banco de Dados'!$B$4:$J$50,6,FALSE)))))))))),"")</f>
        <v/>
      </c>
      <c r="AW219" s="29" t="str">
        <f>IFERROR(AV219*(IFERROR(VLOOKUP($AW$204,'Banco de Dados'!$B$4:$J$50,4,FALSE),"ERRO")),"")</f>
        <v/>
      </c>
      <c r="AX219" s="29" t="str">
        <f t="shared" si="138"/>
        <v/>
      </c>
      <c r="AY219" s="103" t="str">
        <f>IFERROR(AX219*(C219*(PRINCIPAL!$G$71/100))*0.47*(44/12),"")</f>
        <v/>
      </c>
      <c r="AZ219" s="111" t="str">
        <f t="shared" si="143"/>
        <v/>
      </c>
      <c r="BA219" s="30" t="str">
        <f>IFERROR(IF(AND(PRINCIPAL!$H$72&lt;&gt;"",OR(L219=PRINCIPAL!$I$72,L219=PRINCIPAL!$I$72+PRINCIPAL!$I$72,L219=PRINCIPAL!$I$72+PRINCIPAL!$I$72+PRINCIPAL!$I$72)),0,IF(AND(PRINCIPAL!$H$72&lt;&gt;"",L219=PRINCIPAL!$J$72),VLOOKUP($BB$204,'Banco de Dados'!$B$4:$J$50,8,FALSE)*PRINCIPAL!$H$72*(1-(PRINCIPAL!$K$72/100)),IF(AND(PRINCIPAL!$H$72&lt;&gt;"",L219=PRINCIPAL!$L$72),VLOOKUP($BB$204,'Banco de Dados'!$B$4:$J$50,8,FALSE)*PRINCIPAL!$H$72*(1-(PRINCIPAL!$M$72/100)),IF(AND(PRINCIPAL!$H$72&lt;&gt;"",L219=PRINCIPAL!$N$72),VLOOKUP($BB$204,'Banco de Dados'!$B$4:$J$50,8,FALSE)*PRINCIPAL!$H$72*(1-(PRINCIPAL!$O$72/100)),IF(PRINCIPAL!$H$72&lt;&gt;"",VLOOKUP($BB$204,'Banco de Dados'!$B$4:$J$50,8,FALSE)*PRINCIPAL!$H$72,IF(OR(L219=PRINCIPAL!$I$72,L219=PRINCIPAL!$I$72+PRINCIPAL!$I$72,L219=PRINCIPAL!$I$72+PRINCIPAL!$I$72+PRINCIPAL!$I$72),0,IF(L219=PRINCIPAL!$J$72,VLOOKUP($BB$204,'Banco de Dados'!$B$4:$J$50,6,FALSE)*(1-(PRINCIPAL!$K$72/100)),IF(L219=PRINCIPAL!$L$72,VLOOKUP($BB$204,'Banco de Dados'!$B$4:$J$50,6,FALSE)*(1-(PRINCIPAL!$M$72/100)),IF(L219=PRINCIPAL!$N$72,VLOOKUP($BB$204,'Banco de Dados'!$B$4:$J$50,6,FALSE)*(1-(PRINCIPAL!$O$72/100)),VLOOKUP($BB$204,'Banco de Dados'!$B$4:$J$50,6,FALSE)))))))))),"")</f>
        <v/>
      </c>
      <c r="BB219" s="29" t="str">
        <f>IFERROR(BA219*(IFERROR(VLOOKUP($BB$204,'Banco de Dados'!$B$4:$J$50,4,FALSE),"ERRO")),"")</f>
        <v/>
      </c>
      <c r="BC219" s="29" t="str">
        <f t="shared" si="144"/>
        <v/>
      </c>
      <c r="BD219" s="103" t="str">
        <f>IFERROR(BC219*(C219*(PRINCIPAL!$G$72/100))*0.47*(44/12),"")</f>
        <v/>
      </c>
      <c r="BE219" s="111" t="str">
        <f t="shared" si="123"/>
        <v/>
      </c>
      <c r="BF219" s="30" t="str">
        <f>IFERROR(IF(AND(PRINCIPAL!$H$73&lt;&gt;"",OR(L219=PRINCIPAL!$I$73,L219=PRINCIPAL!$I$73+PRINCIPAL!$I$73,L219=PRINCIPAL!$I$73+PRINCIPAL!$I$73+PRINCIPAL!$I$73)),0,IF(AND(PRINCIPAL!$H$73&lt;&gt;"",L219=PRINCIPAL!$J$73),VLOOKUP($BG$204,'Banco de Dados'!$B$4:$J$50,8,FALSE)*PRINCIPAL!$H$73*(1-(PRINCIPAL!$K$73/100)),IF(AND(PRINCIPAL!$H$73&lt;&gt;"",L219=PRINCIPAL!$L$73),VLOOKUP($BG$204,'Banco de Dados'!$B$4:$J$50,8,FALSE)*PRINCIPAL!$H$73*(1-(PRINCIPAL!$M$73/100)),IF(AND(PRINCIPAL!$H$73&lt;&gt;"",L219=PRINCIPAL!$N$73),VLOOKUP($BG$204,'Banco de Dados'!$B$4:$J$50,8,FALSE)*PRINCIPAL!$H$73*(1-(PRINCIPAL!$O$73/100)),IF(PRINCIPAL!$H$73&lt;&gt;"",VLOOKUP($BG$204,'Banco de Dados'!$B$4:$J$50,8,FALSE)*PRINCIPAL!$H$73,IF(OR(L219=PRINCIPAL!$I$73,L219=PRINCIPAL!$I$73+PRINCIPAL!$I$73,L219=PRINCIPAL!$I$73+PRINCIPAL!$I$73+PRINCIPAL!$I$73),0,IF(L219=PRINCIPAL!$J$73,VLOOKUP($BG$204,'Banco de Dados'!$B$4:$J$50,6,FALSE)*(1-(PRINCIPAL!$K$73/100)),IF(L219=PRINCIPAL!$L$73,VLOOKUP($BG$204,'Banco de Dados'!$B$4:$J$50,6,FALSE)*(1-(PRINCIPAL!$M$73/100)),IF(L219=PRINCIPAL!$N$73,VLOOKUP($BG$204,'Banco de Dados'!$B$4:$J$50,6,FALSE)*(1-(PRINCIPAL!$O$73/100)),VLOOKUP($BG$204,'Banco de Dados'!$B$4:$J$50,6,FALSE)))))))))),"")</f>
        <v/>
      </c>
      <c r="BG219" s="29" t="str">
        <f>IFERROR(BF219*(IFERROR(VLOOKUP($BG$204,'Banco de Dados'!$B$4:$J$50,4,FALSE),"ERRO")),"")</f>
        <v/>
      </c>
      <c r="BH219" s="29" t="str">
        <f t="shared" si="139"/>
        <v/>
      </c>
      <c r="BI219" s="103" t="str">
        <f>IFERROR(BH219*(C219*(PRINCIPAL!$G$73/100))*0.47*(44/12),"")</f>
        <v/>
      </c>
      <c r="BJ219" s="102" t="str">
        <f t="shared" si="124"/>
        <v/>
      </c>
    </row>
    <row r="220" spans="2:62" ht="12.75" customHeight="1" x14ac:dyDescent="0.3">
      <c r="B220" s="326">
        <f t="shared" si="125"/>
        <v>2034</v>
      </c>
      <c r="C220" s="340"/>
      <c r="D220" s="1"/>
      <c r="E220" s="116">
        <v>14</v>
      </c>
      <c r="F220" s="24" t="str">
        <f>IFERROR(VLOOKUP($G$204,'Banco de Dados'!$B$4:$J$50,6,FALSE),"")</f>
        <v/>
      </c>
      <c r="G220" s="25" t="str">
        <f>IFERROR(F220*(IFERROR(VLOOKUP($G$204,'Banco de Dados'!$B$4:$J$50,4,FALSE),"ERRO")),"")</f>
        <v/>
      </c>
      <c r="H220" s="25" t="str">
        <f t="shared" si="126"/>
        <v/>
      </c>
      <c r="I220" s="103" t="str">
        <f t="shared" si="127"/>
        <v/>
      </c>
      <c r="J220" s="117" t="str">
        <f t="shared" si="128"/>
        <v/>
      </c>
      <c r="K220" s="1"/>
      <c r="L220" s="91">
        <v>14</v>
      </c>
      <c r="M220" s="24" t="str">
        <f>IFERROR(IF(AND(PRINCIPAL!$H$64&lt;&gt;"",OR(L220=PRINCIPAL!$I$64,L220=PRINCIPAL!$I$64+PRINCIPAL!$I$64,L220=PRINCIPAL!$I$64+PRINCIPAL!$I$64+PRINCIPAL!$I$64)),0,IF(AND(PRINCIPAL!$H$64&lt;&gt;"",L220=PRINCIPAL!$J$64),VLOOKUP($N$204,'Banco de Dados'!$B$4:$J$50,8,FALSE)*PRINCIPAL!$H$64*(1-(PRINCIPAL!$K$64/100)),IF(AND(PRINCIPAL!$H$64&lt;&gt;"",L220=PRINCIPAL!$L$64),VLOOKUP($N$204,'Banco de Dados'!$B$4:$J$50,8,FALSE)*PRINCIPAL!$H$64*(1-(PRINCIPAL!$M$64/100)),IF(AND(PRINCIPAL!$H$64&lt;&gt;"",L220=PRINCIPAL!$N$64),VLOOKUP($N$204,'Banco de Dados'!$B$4:$J$50,8,FALSE)*PRINCIPAL!$H$64*(1-(PRINCIPAL!$O$64/100)),IF(PRINCIPAL!$H$64&lt;&gt;"",VLOOKUP($N$204,'Banco de Dados'!$B$4:$J$50,8,FALSE)*PRINCIPAL!$H$64,IF(OR(L220=PRINCIPAL!$I$64,L220=PRINCIPAL!$I$64+PRINCIPAL!$I$64,L220=PRINCIPAL!$I$64+PRINCIPAL!$I$64+PRINCIPAL!$I$64),0,IF(L220=PRINCIPAL!$J$64,VLOOKUP($N$204,'Banco de Dados'!$B$4:$J$50,6,FALSE)*(1-(PRINCIPAL!$K$64/100)),IF(L220=PRINCIPAL!$L$64,VLOOKUP($N$204,'Banco de Dados'!$B$4:$J$50,6,FALSE)*(1-(PRINCIPAL!$M$64/100)),IF(L220=PRINCIPAL!$N$64,VLOOKUP($N$204,'Banco de Dados'!$B$4:$J$50,6,FALSE)*(1-(PRINCIPAL!$O$64/100)),VLOOKUP($N$204,'Banco de Dados'!$B$4:$J$50,6,FALSE)))))))))),"")</f>
        <v/>
      </c>
      <c r="N220" s="25" t="str">
        <f>IFERROR(M220*(IFERROR(VLOOKUP($N$204,'Banco de Dados'!$B$4:$J$50,4,FALSE),"ERRO")),"")</f>
        <v/>
      </c>
      <c r="O220" s="25" t="str">
        <f t="shared" si="129"/>
        <v/>
      </c>
      <c r="P220" s="103" t="str">
        <f>IFERROR(O220*(C220*(PRINCIPAL!$G$64/100))*0.47*(44/12),"")</f>
        <v/>
      </c>
      <c r="Q220" s="107" t="str">
        <f t="shared" si="145"/>
        <v/>
      </c>
      <c r="R220" s="29" t="str">
        <f>IFERROR(IF(AND(PRINCIPAL!$H$65&lt;&gt;"",OR(L220=PRINCIPAL!$I$65,L220=PRINCIPAL!$I$65+PRINCIPAL!$I$65,L220=PRINCIPAL!$I$65+PRINCIPAL!$I$65+PRINCIPAL!$I$65)),0,IF(AND(PRINCIPAL!$H$65&lt;&gt;"",L220=PRINCIPAL!$J$65),VLOOKUP($S$204,'Banco de Dados'!$B$4:$J$50,8,FALSE)*PRINCIPAL!$H$65*(1-(PRINCIPAL!$K$65/100)),IF(AND(PRINCIPAL!$H$65&lt;&gt;"",L220=PRINCIPAL!$L$65),VLOOKUP($S$204,'Banco de Dados'!$B$4:$J$50,8,FALSE)*PRINCIPAL!$H$65*(1-(PRINCIPAL!$M$65/100)),IF(AND(PRINCIPAL!$H$65&lt;&gt;"",L220=PRINCIPAL!$N$65),VLOOKUP($S$204,'Banco de Dados'!$B$4:$J$50,8,FALSE)*PRINCIPAL!$H$65*(1-(PRINCIPAL!$O$65/100)),IF(PRINCIPAL!$H$65&lt;&gt;"",VLOOKUP($S$204,'Banco de Dados'!$B$4:$J$50,8,FALSE)*PRINCIPAL!$H$65,IF(OR(L220=PRINCIPAL!$I$65,L220=PRINCIPAL!$I$65+PRINCIPAL!$I$65,L220=PRINCIPAL!$I$65+PRINCIPAL!$I$65+PRINCIPAL!$I$65),0,IF(L220=PRINCIPAL!$J$65,VLOOKUP($S$204,'Banco de Dados'!$B$4:$J$50,6,FALSE)*(1-(PRINCIPAL!$K$65/100)),IF(L220=PRINCIPAL!$L$65,VLOOKUP($S$204,'Banco de Dados'!$B$4:$J$50,6,FALSE)*(1-(PRINCIPAL!$M$65/100)),IF(L220=PRINCIPAL!$N$65,VLOOKUP($S$204,'Banco de Dados'!$B$4:$J$50,6,FALSE)*(1-(PRINCIPAL!$O$65/100)),VLOOKUP($S$204,'Banco de Dados'!$B$4:$J$50,6,FALSE)))))))))),"")</f>
        <v/>
      </c>
      <c r="S220" s="29" t="str">
        <f>IFERROR(R220*(IFERROR(VLOOKUP($S$204,'Banco de Dados'!$B$4:$J$50,4,FALSE),"ERRO")),"")</f>
        <v/>
      </c>
      <c r="T220" s="29" t="str">
        <f t="shared" si="146"/>
        <v/>
      </c>
      <c r="U220" s="103" t="str">
        <f>IFERROR(T220*(C220*(PRINCIPAL!$G$65/100))*0.47*(44/12),"")</f>
        <v/>
      </c>
      <c r="V220" s="103" t="str">
        <f t="shared" si="122"/>
        <v/>
      </c>
      <c r="W220" s="30" t="str">
        <f>IFERROR(IF(AND(PRINCIPAL!$H$66&lt;&gt;"",OR(L220=PRINCIPAL!$I$66,L220=PRINCIPAL!$I$66+PRINCIPAL!$I$66,L220=PRINCIPAL!$I$66+PRINCIPAL!$I$66+PRINCIPAL!$I$66)),0,IF(AND(PRINCIPAL!$H$66&lt;&gt;"",L220=PRINCIPAL!$J$66),VLOOKUP($X$204,'Banco de Dados'!$B$4:$J$50,8,FALSE)*PRINCIPAL!$H$66*(1-(PRINCIPAL!$K$66/100)),IF(AND(PRINCIPAL!$H$66&lt;&gt;"",L220=PRINCIPAL!$L$66),VLOOKUP($X$204,'Banco de Dados'!$B$4:$J$50,8,FALSE)*PRINCIPAL!$H$66*(1-(PRINCIPAL!$M$66/100)),IF(AND(PRINCIPAL!$H$66&lt;&gt;"",L220=PRINCIPAL!$N$66),VLOOKUP($X$204,'Banco de Dados'!$B$4:$J$50,8,FALSE)*PRINCIPAL!$H$66*(1-(PRINCIPAL!$O$66/100)),IF(PRINCIPAL!$H$66&lt;&gt;"",VLOOKUP($X$204,'Banco de Dados'!$B$4:$J$50,8,FALSE)*PRINCIPAL!$H$66,IF(OR(L220=PRINCIPAL!$I$66,L220=PRINCIPAL!$I$66+PRINCIPAL!$I$66,L220=PRINCIPAL!$I$66+PRINCIPAL!$I$66+PRINCIPAL!$I$66),0,IF(L220=PRINCIPAL!$J$66,VLOOKUP($X$204,'Banco de Dados'!$B$4:$J$50,6,FALSE)*(1-(PRINCIPAL!$K$66/100)),IF(L220=PRINCIPAL!$L$66,VLOOKUP($X$204,'Banco de Dados'!$B$4:$J$50,6,FALSE)*(1-(PRINCIPAL!$M$66/100)),IF(L220=PRINCIPAL!$N$66,VLOOKUP($X$204,'Banco de Dados'!$B$4:$J$50,6,FALSE)*(1-(PRINCIPAL!$O$66/100)),VLOOKUP($X$204,'Banco de Dados'!$B$4:$J$50,6,FALSE)))))))))),"")</f>
        <v/>
      </c>
      <c r="X220" s="29" t="str">
        <f>IFERROR(W220*(IFERROR(VLOOKUP($X$204,'Banco de Dados'!$B$4:$J$50,4,FALSE),"ERRO")),"")</f>
        <v/>
      </c>
      <c r="Y220" s="29" t="str">
        <f t="shared" si="140"/>
        <v/>
      </c>
      <c r="Z220" s="103" t="str">
        <f>IFERROR(Y220*(C220*(PRINCIPAL!$G$66/100))*0.47*(44/12),"")</f>
        <v/>
      </c>
      <c r="AA220" s="111" t="str">
        <f t="shared" si="141"/>
        <v/>
      </c>
      <c r="AB220" s="30" t="str">
        <f>IFERROR(IF(AND(PRINCIPAL!$H$67&lt;&gt;"",OR(L220=PRINCIPAL!$I$67,L220=PRINCIPAL!$I$67+PRINCIPAL!$I$67,L220=PRINCIPAL!$I$67+PRINCIPAL!$I$67+PRINCIPAL!$I$67)),0,IF(AND(PRINCIPAL!$H$67&lt;&gt;"",L220=PRINCIPAL!$J$67),VLOOKUP($AC$204,'Banco de Dados'!$B$4:$J$50,8,FALSE)*PRINCIPAL!$H$67*(1-(PRINCIPAL!$K$67/100)),IF(AND(PRINCIPAL!$H$67&lt;&gt;"",L220=PRINCIPAL!$L$67),VLOOKUP($AC$204,'Banco de Dados'!$B$4:$J$50,8,FALSE)*PRINCIPAL!$H$67*(1-(PRINCIPAL!$M$67/100)),IF(AND(PRINCIPAL!$H$67&lt;&gt;"",L220=PRINCIPAL!$N$67),VLOOKUP($AC$204,'Banco de Dados'!$B$4:$J$50,8,FALSE)*PRINCIPAL!$H$67*(1-(PRINCIPAL!$O$67/100)),IF(PRINCIPAL!$H$67&lt;&gt;"",VLOOKUP($AC$204,'Banco de Dados'!$B$4:$J$50,8,FALSE)*PRINCIPAL!$H$67,IF(OR(L220=PRINCIPAL!$I$67,L220=PRINCIPAL!$I$67+PRINCIPAL!$I$67,L220=PRINCIPAL!$I$67+PRINCIPAL!$I$67+PRINCIPAL!$I$67),0,IF(L220=PRINCIPAL!$J$67,VLOOKUP($AC$204,'Banco de Dados'!$B$4:$J$50,6,FALSE)*(1-(PRINCIPAL!$K$67/100)),IF(L220=PRINCIPAL!$L$67,VLOOKUP($AC$204,'Banco de Dados'!$B$4:$J$50,6,FALSE)*(1-(PRINCIPAL!$M$67/100)),IF(L220=PRINCIPAL!$N$67,VLOOKUP($AC$204,'Banco de Dados'!$B$4:$J$50,6,FALSE)*(1-(PRINCIPAL!$O$67/100)),VLOOKUP($AC$204,'Banco de Dados'!$B$4:$J$50,6,FALSE)))))))))),"")</f>
        <v/>
      </c>
      <c r="AC220" s="29" t="str">
        <f>IFERROR(AB220*(IFERROR(VLOOKUP($AC$204,'Banco de Dados'!$B$4:$J$50,4,FALSE),"ERRO")),"")</f>
        <v/>
      </c>
      <c r="AD220" s="29" t="str">
        <f t="shared" si="131"/>
        <v/>
      </c>
      <c r="AE220" s="103" t="str">
        <f>IFERROR(AD220*(C220*(PRINCIPAL!$G$67/100))*0.47*(44/12),"")</f>
        <v/>
      </c>
      <c r="AF220" s="111" t="str">
        <f t="shared" si="132"/>
        <v/>
      </c>
      <c r="AG220" s="30" t="str">
        <f>IFERROR(IF(AND(PRINCIPAL!$H$68&lt;&gt;"",OR(L220=PRINCIPAL!$I$68,L220=PRINCIPAL!$I$68+PRINCIPAL!$I$68,L220=PRINCIPAL!$I$68+PRINCIPAL!$I$68+PRINCIPAL!$I$68)),0,IF(AND(PRINCIPAL!$H$68&lt;&gt;"",L220=PRINCIPAL!$J$68),VLOOKUP($AH$204,'Banco de Dados'!$B$4:$J$50,8,FALSE)*PRINCIPAL!$H$68*(1-(PRINCIPAL!$K$68/100)),IF(AND(PRINCIPAL!$H$68&lt;&gt;"",L220=PRINCIPAL!$L$68),VLOOKUP($AH$204,'Banco de Dados'!$B$4:$J$50,8,FALSE)*PRINCIPAL!$H$68*(1-(PRINCIPAL!$M$68/100)),IF(AND(PRINCIPAL!$H$68&lt;&gt;"",L220=PRINCIPAL!$N$68),VLOOKUP($AH$204,'Banco de Dados'!$B$4:$J$50,8,FALSE)*PRINCIPAL!$H$68*(1-(PRINCIPAL!$O$68/100)),IF(PRINCIPAL!$H$68&lt;&gt;"",VLOOKUP($AH$204,'Banco de Dados'!$B$4:$J$50,8,FALSE)*PRINCIPAL!$H$68,IF(OR(L220=PRINCIPAL!$I$68,L220=PRINCIPAL!$I$68+PRINCIPAL!$I$68,L220=PRINCIPAL!$I$68+PRINCIPAL!$I$68+PRINCIPAL!$I$68),0,IF(L220=PRINCIPAL!$J$68,VLOOKUP($AH$204,'Banco de Dados'!$B$4:$J$50,6,FALSE)*(1-(PRINCIPAL!$K$68/100)),IF(L220=PRINCIPAL!$L$68,VLOOKUP($AH$204,'Banco de Dados'!$B$4:$J$50,6,FALSE)*(1-(PRINCIPAL!$M$68/100)),IF(L220=PRINCIPAL!$N$68,VLOOKUP($AH$204,'Banco de Dados'!$B$4:$J$50,6,FALSE)*(1-(PRINCIPAL!$O$68/100)),VLOOKUP($AH$204,'Banco de Dados'!$B$4:$J$50,6,FALSE)))))))))),"")</f>
        <v/>
      </c>
      <c r="AH220" s="29" t="str">
        <f>IFERROR(AG220*(IFERROR(VLOOKUP($AH$204,'Banco de Dados'!$B$4:$J$50,4,FALSE),"ERRO")),"")</f>
        <v/>
      </c>
      <c r="AI220" s="29" t="str">
        <f t="shared" si="133"/>
        <v/>
      </c>
      <c r="AJ220" s="103" t="str">
        <f>IFERROR(AI220*(C220*(PRINCIPAL!$G$68/100))*0.47*(44/12),"")</f>
        <v/>
      </c>
      <c r="AK220" s="111" t="str">
        <f t="shared" si="142"/>
        <v/>
      </c>
      <c r="AL220" s="30" t="str">
        <f>IFERROR(IF(AND(PRINCIPAL!$H$69&lt;&gt;"",OR(L220=PRINCIPAL!$I$69,L220=PRINCIPAL!$I$69+PRINCIPAL!$I$69,L220=PRINCIPAL!$I$69+PRINCIPAL!$I$69+PRINCIPAL!$I$69)),0,IF(AND(PRINCIPAL!$H$69&lt;&gt;"",L220=PRINCIPAL!$J$69),VLOOKUP($AM$204,'Banco de Dados'!$B$4:$J$50,8,FALSE)*PRINCIPAL!$H$69*(1-(PRINCIPAL!$K$69/100)),IF(AND(PRINCIPAL!$H$69&lt;&gt;"",L220=PRINCIPAL!$L$69),VLOOKUP($AM$204,'Banco de Dados'!$B$4:$J$50,8,FALSE)*PRINCIPAL!$H$69*(1-(PRINCIPAL!$M$69/100)),IF(AND(PRINCIPAL!$H$69&lt;&gt;"",L220=PRINCIPAL!$N$69),VLOOKUP($AM$204,'Banco de Dados'!$B$4:$J$50,8,FALSE)*PRINCIPAL!$H$69*(1-(PRINCIPAL!$O$69/100)),IF(PRINCIPAL!$H$69&lt;&gt;"",VLOOKUP($AM$204,'Banco de Dados'!$B$4:$J$50,8,FALSE)*PRINCIPAL!$H$69,IF(OR(L220=PRINCIPAL!$I$69,L220=PRINCIPAL!$I$69+PRINCIPAL!$I$69,L220=PRINCIPAL!$I$69+PRINCIPAL!$I$69+PRINCIPAL!$I$69),0,IF(L220=PRINCIPAL!$J$69,VLOOKUP($AM$204,'Banco de Dados'!$B$4:$J$50,6,FALSE)*(1-(PRINCIPAL!$K$69/100)),IF(L220=PRINCIPAL!$L$69,VLOOKUP($AM$204,'Banco de Dados'!$B$4:$J$50,6,FALSE)*(1-(PRINCIPAL!$M$69/100)),IF(L220=PRINCIPAL!$N$69,VLOOKUP($AM$204,'Banco de Dados'!$B$4:$J$50,6,FALSE)*(1-(PRINCIPAL!$O$69/100)),VLOOKUP($AM$204,'Banco de Dados'!$B$4:$J$50,6,FALSE)))))))))),"")</f>
        <v/>
      </c>
      <c r="AM220" s="29" t="str">
        <f>IFERROR(AL220*(IFERROR(VLOOKUP($AM$204,'Banco de Dados'!$B$4:$J$50,4,FALSE),"ERRO")),"")</f>
        <v/>
      </c>
      <c r="AN220" s="29" t="str">
        <f t="shared" si="134"/>
        <v/>
      </c>
      <c r="AO220" s="103" t="str">
        <f>IFERROR(AN220*(C220*(PRINCIPAL!$G$69/100))*0.47*(44/12),"")</f>
        <v/>
      </c>
      <c r="AP220" s="111" t="str">
        <f t="shared" si="135"/>
        <v/>
      </c>
      <c r="AQ220" s="30" t="str">
        <f>IFERROR(IF(AND(PRINCIPAL!$H$70&lt;&gt;"",OR(L220=PRINCIPAL!$I$70,L220=PRINCIPAL!$I$70+PRINCIPAL!$I$70,L220=PRINCIPAL!$I$70+PRINCIPAL!$I$70+PRINCIPAL!$I$70)),0,IF(AND(PRINCIPAL!$H$70&lt;&gt;"",L220=PRINCIPAL!$J$70),VLOOKUP($AR$204,'Banco de Dados'!$B$4:$J$50,8,FALSE)*PRINCIPAL!$H$70*(1-(PRINCIPAL!$K$70/100)),IF(AND(PRINCIPAL!$H$70&lt;&gt;"",L220=PRINCIPAL!$L$70),VLOOKUP($AR$204,'Banco de Dados'!$B$4:$J$50,8,FALSE)*PRINCIPAL!$H$70*(1-(PRINCIPAL!$M$70/100)),IF(AND(PRINCIPAL!$H$70&lt;&gt;"",L220=PRINCIPAL!$N$70),VLOOKUP($AR$204,'Banco de Dados'!$B$4:$J$50,8,FALSE)*PRINCIPAL!$H$70*(1-(PRINCIPAL!$O$70/100)),IF(PRINCIPAL!$H$70&lt;&gt;"",VLOOKUP($AR$204,'Banco de Dados'!$B$4:$J$50,8,FALSE)*PRINCIPAL!$H$70,IF(OR(L220=PRINCIPAL!$I$70,L220=PRINCIPAL!$I$70+PRINCIPAL!$I$70,L220=PRINCIPAL!$I$70+PRINCIPAL!$I$70+PRINCIPAL!$I$70),0,IF(L220=PRINCIPAL!$J$70,VLOOKUP($AR$204,'Banco de Dados'!$B$4:$J$50,6,FALSE)*(1-(PRINCIPAL!$K$70/100)),IF(L220=PRINCIPAL!$L$70,VLOOKUP($AR$204,'Banco de Dados'!$B$4:$J$50,6,FALSE)*(1-(PRINCIPAL!$M$70/100)),IF(L220=PRINCIPAL!$N$70,VLOOKUP($AR$204,'Banco de Dados'!$B$4:$J$50,6,FALSE)*(1-(PRINCIPAL!$O$70/100)),VLOOKUP($AR$204,'Banco de Dados'!$B$4:$J$50,6,FALSE)))))))))),"")</f>
        <v/>
      </c>
      <c r="AR220" s="29" t="str">
        <f>IFERROR(AQ220*(IFERROR(VLOOKUP($AR$204,'Banco de Dados'!$B$4:$J$50,4,FALSE),"ERRO")),"")</f>
        <v/>
      </c>
      <c r="AS220" s="29" t="str">
        <f t="shared" si="136"/>
        <v/>
      </c>
      <c r="AT220" s="103" t="str">
        <f>IFERROR(AS220*(C220*(PRINCIPAL!$G$70/100))*0.47*(44/12),"")</f>
        <v/>
      </c>
      <c r="AU220" s="111" t="str">
        <f t="shared" si="137"/>
        <v/>
      </c>
      <c r="AV220" s="30" t="str">
        <f>IFERROR(IF(AND(PRINCIPAL!$H$71&lt;&gt;"",OR(L220=PRINCIPAL!$I$71,L220=PRINCIPAL!$I$71+PRINCIPAL!$I$71,L220=PRINCIPAL!$I$71+PRINCIPAL!$I$71+PRINCIPAL!$I$71)),0,IF(AND(PRINCIPAL!$H$71&lt;&gt;"",L220=PRINCIPAL!$J$71),VLOOKUP($AW$204,'Banco de Dados'!$B$4:$J$50,8,FALSE)*PRINCIPAL!$H$71*(1-(PRINCIPAL!$K$71/100)),IF(AND(PRINCIPAL!$H$71&lt;&gt;"",L220=PRINCIPAL!$L$71),VLOOKUP($AW$204,'Banco de Dados'!$B$4:$J$50,8,FALSE)*PRINCIPAL!$H$71*(1-(PRINCIPAL!$M$71/100)),IF(AND(PRINCIPAL!$H$71&lt;&gt;"",L220=PRINCIPAL!$N$71),VLOOKUP($AW$204,'Banco de Dados'!$B$4:$J$50,8,FALSE)*PRINCIPAL!$H$71*(1-(PRINCIPAL!$O$71/100)),IF(PRINCIPAL!$H$71&lt;&gt;"",VLOOKUP($AW$204,'Banco de Dados'!$B$4:$J$50,8,FALSE)*PRINCIPAL!$H$71,IF(OR(L220=PRINCIPAL!$I$71,L220=PRINCIPAL!$I$71+PRINCIPAL!$I$71,L220=PRINCIPAL!$I$71+PRINCIPAL!$I$71+PRINCIPAL!$I$71),0,IF(L220=PRINCIPAL!$J$71,VLOOKUP($AW$204,'Banco de Dados'!$B$4:$J$50,6,FALSE)*(1-(PRINCIPAL!$K$71/100)),IF(L220=PRINCIPAL!$L$71,VLOOKUP($AW$204,'Banco de Dados'!$B$4:$J$50,6,FALSE)*(1-(PRINCIPAL!$M$71/100)),IF(L220=PRINCIPAL!$N$71,VLOOKUP($AW$204,'Banco de Dados'!$B$4:$J$50,6,FALSE)*(1-(PRINCIPAL!$O$71/100)),VLOOKUP($AW$204,'Banco de Dados'!$B$4:$J$50,6,FALSE)))))))))),"")</f>
        <v/>
      </c>
      <c r="AW220" s="29" t="str">
        <f>IFERROR(AV220*(IFERROR(VLOOKUP($AW$204,'Banco de Dados'!$B$4:$J$50,4,FALSE),"ERRO")),"")</f>
        <v/>
      </c>
      <c r="AX220" s="29" t="str">
        <f t="shared" si="138"/>
        <v/>
      </c>
      <c r="AY220" s="103" t="str">
        <f>IFERROR(AX220*(C220*(PRINCIPAL!$G$71/100))*0.47*(44/12),"")</f>
        <v/>
      </c>
      <c r="AZ220" s="111" t="str">
        <f t="shared" si="143"/>
        <v/>
      </c>
      <c r="BA220" s="30" t="str">
        <f>IFERROR(IF(AND(PRINCIPAL!$H$72&lt;&gt;"",OR(L220=PRINCIPAL!$I$72,L220=PRINCIPAL!$I$72+PRINCIPAL!$I$72,L220=PRINCIPAL!$I$72+PRINCIPAL!$I$72+PRINCIPAL!$I$72)),0,IF(AND(PRINCIPAL!$H$72&lt;&gt;"",L220=PRINCIPAL!$J$72),VLOOKUP($BB$204,'Banco de Dados'!$B$4:$J$50,8,FALSE)*PRINCIPAL!$H$72*(1-(PRINCIPAL!$K$72/100)),IF(AND(PRINCIPAL!$H$72&lt;&gt;"",L220=PRINCIPAL!$L$72),VLOOKUP($BB$204,'Banco de Dados'!$B$4:$J$50,8,FALSE)*PRINCIPAL!$H$72*(1-(PRINCIPAL!$M$72/100)),IF(AND(PRINCIPAL!$H$72&lt;&gt;"",L220=PRINCIPAL!$N$72),VLOOKUP($BB$204,'Banco de Dados'!$B$4:$J$50,8,FALSE)*PRINCIPAL!$H$72*(1-(PRINCIPAL!$O$72/100)),IF(PRINCIPAL!$H$72&lt;&gt;"",VLOOKUP($BB$204,'Banco de Dados'!$B$4:$J$50,8,FALSE)*PRINCIPAL!$H$72,IF(OR(L220=PRINCIPAL!$I$72,L220=PRINCIPAL!$I$72+PRINCIPAL!$I$72,L220=PRINCIPAL!$I$72+PRINCIPAL!$I$72+PRINCIPAL!$I$72),0,IF(L220=PRINCIPAL!$J$72,VLOOKUP($BB$204,'Banco de Dados'!$B$4:$J$50,6,FALSE)*(1-(PRINCIPAL!$K$72/100)),IF(L220=PRINCIPAL!$L$72,VLOOKUP($BB$204,'Banco de Dados'!$B$4:$J$50,6,FALSE)*(1-(PRINCIPAL!$M$72/100)),IF(L220=PRINCIPAL!$N$72,VLOOKUP($BB$204,'Banco de Dados'!$B$4:$J$50,6,FALSE)*(1-(PRINCIPAL!$O$72/100)),VLOOKUP($BB$204,'Banco de Dados'!$B$4:$J$50,6,FALSE)))))))))),"")</f>
        <v/>
      </c>
      <c r="BB220" s="29" t="str">
        <f>IFERROR(BA220*(IFERROR(VLOOKUP($BB$204,'Banco de Dados'!$B$4:$J$50,4,FALSE),"ERRO")),"")</f>
        <v/>
      </c>
      <c r="BC220" s="29" t="str">
        <f t="shared" si="144"/>
        <v/>
      </c>
      <c r="BD220" s="103" t="str">
        <f>IFERROR(BC220*(C220*(PRINCIPAL!$G$72/100))*0.47*(44/12),"")</f>
        <v/>
      </c>
      <c r="BE220" s="111" t="str">
        <f t="shared" si="123"/>
        <v/>
      </c>
      <c r="BF220" s="30" t="str">
        <f>IFERROR(IF(AND(PRINCIPAL!$H$73&lt;&gt;"",OR(L220=PRINCIPAL!$I$73,L220=PRINCIPAL!$I$73+PRINCIPAL!$I$73,L220=PRINCIPAL!$I$73+PRINCIPAL!$I$73+PRINCIPAL!$I$73)),0,IF(AND(PRINCIPAL!$H$73&lt;&gt;"",L220=PRINCIPAL!$J$73),VLOOKUP($BG$204,'Banco de Dados'!$B$4:$J$50,8,FALSE)*PRINCIPAL!$H$73*(1-(PRINCIPAL!$K$73/100)),IF(AND(PRINCIPAL!$H$73&lt;&gt;"",L220=PRINCIPAL!$L$73),VLOOKUP($BG$204,'Banco de Dados'!$B$4:$J$50,8,FALSE)*PRINCIPAL!$H$73*(1-(PRINCIPAL!$M$73/100)),IF(AND(PRINCIPAL!$H$73&lt;&gt;"",L220=PRINCIPAL!$N$73),VLOOKUP($BG$204,'Banco de Dados'!$B$4:$J$50,8,FALSE)*PRINCIPAL!$H$73*(1-(PRINCIPAL!$O$73/100)),IF(PRINCIPAL!$H$73&lt;&gt;"",VLOOKUP($BG$204,'Banco de Dados'!$B$4:$J$50,8,FALSE)*PRINCIPAL!$H$73,IF(OR(L220=PRINCIPAL!$I$73,L220=PRINCIPAL!$I$73+PRINCIPAL!$I$73,L220=PRINCIPAL!$I$73+PRINCIPAL!$I$73+PRINCIPAL!$I$73),0,IF(L220=PRINCIPAL!$J$73,VLOOKUP($BG$204,'Banco de Dados'!$B$4:$J$50,6,FALSE)*(1-(PRINCIPAL!$K$73/100)),IF(L220=PRINCIPAL!$L$73,VLOOKUP($BG$204,'Banco de Dados'!$B$4:$J$50,6,FALSE)*(1-(PRINCIPAL!$M$73/100)),IF(L220=PRINCIPAL!$N$73,VLOOKUP($BG$204,'Banco de Dados'!$B$4:$J$50,6,FALSE)*(1-(PRINCIPAL!$O$73/100)),VLOOKUP($BG$204,'Banco de Dados'!$B$4:$J$50,6,FALSE)))))))))),"")</f>
        <v/>
      </c>
      <c r="BG220" s="29" t="str">
        <f>IFERROR(BF220*(IFERROR(VLOOKUP($BG$204,'Banco de Dados'!$B$4:$J$50,4,FALSE),"ERRO")),"")</f>
        <v/>
      </c>
      <c r="BH220" s="29" t="str">
        <f t="shared" si="139"/>
        <v/>
      </c>
      <c r="BI220" s="103" t="str">
        <f>IFERROR(BH220*(C220*(PRINCIPAL!$G$73/100))*0.47*(44/12),"")</f>
        <v/>
      </c>
      <c r="BJ220" s="102" t="str">
        <f t="shared" si="124"/>
        <v/>
      </c>
    </row>
    <row r="221" spans="2:62" ht="12.75" customHeight="1" x14ac:dyDescent="0.3">
      <c r="B221" s="326">
        <f t="shared" si="125"/>
        <v>2035</v>
      </c>
      <c r="C221" s="340"/>
      <c r="D221" s="1"/>
      <c r="E221" s="116">
        <v>15</v>
      </c>
      <c r="F221" s="24" t="str">
        <f>IFERROR(VLOOKUP($G$204,'Banco de Dados'!$B$4:$J$50,6,FALSE),"")</f>
        <v/>
      </c>
      <c r="G221" s="25" t="str">
        <f>IFERROR(F221*(IFERROR(VLOOKUP($G$204,'Banco de Dados'!$B$4:$J$50,4,FALSE),"ERRO")),"")</f>
        <v/>
      </c>
      <c r="H221" s="25" t="str">
        <f t="shared" si="126"/>
        <v/>
      </c>
      <c r="I221" s="103" t="str">
        <f t="shared" si="127"/>
        <v/>
      </c>
      <c r="J221" s="117" t="str">
        <f t="shared" si="128"/>
        <v/>
      </c>
      <c r="K221" s="1"/>
      <c r="L221" s="91">
        <v>15</v>
      </c>
      <c r="M221" s="24" t="str">
        <f>IFERROR(IF(AND(PRINCIPAL!$H$64&lt;&gt;"",OR(L221=PRINCIPAL!$I$64,L221=PRINCIPAL!$I$64+PRINCIPAL!$I$64,L221=PRINCIPAL!$I$64+PRINCIPAL!$I$64+PRINCIPAL!$I$64)),0,IF(AND(PRINCIPAL!$H$64&lt;&gt;"",L221=PRINCIPAL!$J$64),VLOOKUP($N$204,'Banco de Dados'!$B$4:$J$50,8,FALSE)*PRINCIPAL!$H$64*(1-(PRINCIPAL!$K$64/100)),IF(AND(PRINCIPAL!$H$64&lt;&gt;"",L221=PRINCIPAL!$L$64),VLOOKUP($N$204,'Banco de Dados'!$B$4:$J$50,8,FALSE)*PRINCIPAL!$H$64*(1-(PRINCIPAL!$M$64/100)),IF(AND(PRINCIPAL!$H$64&lt;&gt;"",L221=PRINCIPAL!$N$64),VLOOKUP($N$204,'Banco de Dados'!$B$4:$J$50,8,FALSE)*PRINCIPAL!$H$64*(1-(PRINCIPAL!$O$64/100)),IF(PRINCIPAL!$H$64&lt;&gt;"",VLOOKUP($N$204,'Banco de Dados'!$B$4:$J$50,8,FALSE)*PRINCIPAL!$H$64,IF(OR(L221=PRINCIPAL!$I$64,L221=PRINCIPAL!$I$64+PRINCIPAL!$I$64,L221=PRINCIPAL!$I$64+PRINCIPAL!$I$64+PRINCIPAL!$I$64),0,IF(L221=PRINCIPAL!$J$64,VLOOKUP($N$204,'Banco de Dados'!$B$4:$J$50,6,FALSE)*(1-(PRINCIPAL!$K$64/100)),IF(L221=PRINCIPAL!$L$64,VLOOKUP($N$204,'Banco de Dados'!$B$4:$J$50,6,FALSE)*(1-(PRINCIPAL!$M$64/100)),IF(L221=PRINCIPAL!$N$64,VLOOKUP($N$204,'Banco de Dados'!$B$4:$J$50,6,FALSE)*(1-(PRINCIPAL!$O$64/100)),VLOOKUP($N$204,'Banco de Dados'!$B$4:$J$50,6,FALSE)))))))))),"")</f>
        <v/>
      </c>
      <c r="N221" s="25" t="str">
        <f>IFERROR(M221*(IFERROR(VLOOKUP($N$204,'Banco de Dados'!$B$4:$J$50,4,FALSE),"ERRO")),"")</f>
        <v/>
      </c>
      <c r="O221" s="25" t="str">
        <f t="shared" si="129"/>
        <v/>
      </c>
      <c r="P221" s="103" t="str">
        <f>IFERROR(O221*(C221*(PRINCIPAL!$G$64/100))*0.47*(44/12),"")</f>
        <v/>
      </c>
      <c r="Q221" s="107" t="str">
        <f t="shared" si="145"/>
        <v/>
      </c>
      <c r="R221" s="29" t="str">
        <f>IFERROR(IF(AND(PRINCIPAL!$H$65&lt;&gt;"",OR(L221=PRINCIPAL!$I$65,L221=PRINCIPAL!$I$65+PRINCIPAL!$I$65,L221=PRINCIPAL!$I$65+PRINCIPAL!$I$65+PRINCIPAL!$I$65)),0,IF(AND(PRINCIPAL!$H$65&lt;&gt;"",L221=PRINCIPAL!$J$65),VLOOKUP($S$204,'Banco de Dados'!$B$4:$J$50,8,FALSE)*PRINCIPAL!$H$65*(1-(PRINCIPAL!$K$65/100)),IF(AND(PRINCIPAL!$H$65&lt;&gt;"",L221=PRINCIPAL!$L$65),VLOOKUP($S$204,'Banco de Dados'!$B$4:$J$50,8,FALSE)*PRINCIPAL!$H$65*(1-(PRINCIPAL!$M$65/100)),IF(AND(PRINCIPAL!$H$65&lt;&gt;"",L221=PRINCIPAL!$N$65),VLOOKUP($S$204,'Banco de Dados'!$B$4:$J$50,8,FALSE)*PRINCIPAL!$H$65*(1-(PRINCIPAL!$O$65/100)),IF(PRINCIPAL!$H$65&lt;&gt;"",VLOOKUP($S$204,'Banco de Dados'!$B$4:$J$50,8,FALSE)*PRINCIPAL!$H$65,IF(OR(L221=PRINCIPAL!$I$65,L221=PRINCIPAL!$I$65+PRINCIPAL!$I$65,L221=PRINCIPAL!$I$65+PRINCIPAL!$I$65+PRINCIPAL!$I$65),0,IF(L221=PRINCIPAL!$J$65,VLOOKUP($S$204,'Banco de Dados'!$B$4:$J$50,6,FALSE)*(1-(PRINCIPAL!$K$65/100)),IF(L221=PRINCIPAL!$L$65,VLOOKUP($S$204,'Banco de Dados'!$B$4:$J$50,6,FALSE)*(1-(PRINCIPAL!$M$65/100)),IF(L221=PRINCIPAL!$N$65,VLOOKUP($S$204,'Banco de Dados'!$B$4:$J$50,6,FALSE)*(1-(PRINCIPAL!$O$65/100)),VLOOKUP($S$204,'Banco de Dados'!$B$4:$J$50,6,FALSE)))))))))),"")</f>
        <v/>
      </c>
      <c r="S221" s="29" t="str">
        <f>IFERROR(R221*(IFERROR(VLOOKUP($S$204,'Banco de Dados'!$B$4:$J$50,4,FALSE),"ERRO")),"")</f>
        <v/>
      </c>
      <c r="T221" s="29" t="str">
        <f t="shared" si="146"/>
        <v/>
      </c>
      <c r="U221" s="103" t="str">
        <f>IFERROR(T221*(C221*(PRINCIPAL!$G$65/100))*0.47*(44/12),"")</f>
        <v/>
      </c>
      <c r="V221" s="103" t="str">
        <f t="shared" si="122"/>
        <v/>
      </c>
      <c r="W221" s="30" t="str">
        <f>IFERROR(IF(AND(PRINCIPAL!$H$66&lt;&gt;"",OR(L221=PRINCIPAL!$I$66,L221=PRINCIPAL!$I$66+PRINCIPAL!$I$66,L221=PRINCIPAL!$I$66+PRINCIPAL!$I$66+PRINCIPAL!$I$66)),0,IF(AND(PRINCIPAL!$H$66&lt;&gt;"",L221=PRINCIPAL!$J$66),VLOOKUP($X$204,'Banco de Dados'!$B$4:$J$50,8,FALSE)*PRINCIPAL!$H$66*(1-(PRINCIPAL!$K$66/100)),IF(AND(PRINCIPAL!$H$66&lt;&gt;"",L221=PRINCIPAL!$L$66),VLOOKUP($X$204,'Banco de Dados'!$B$4:$J$50,8,FALSE)*PRINCIPAL!$H$66*(1-(PRINCIPAL!$M$66/100)),IF(AND(PRINCIPAL!$H$66&lt;&gt;"",L221=PRINCIPAL!$N$66),VLOOKUP($X$204,'Banco de Dados'!$B$4:$J$50,8,FALSE)*PRINCIPAL!$H$66*(1-(PRINCIPAL!$O$66/100)),IF(PRINCIPAL!$H$66&lt;&gt;"",VLOOKUP($X$204,'Banco de Dados'!$B$4:$J$50,8,FALSE)*PRINCIPAL!$H$66,IF(OR(L221=PRINCIPAL!$I$66,L221=PRINCIPAL!$I$66+PRINCIPAL!$I$66,L221=PRINCIPAL!$I$66+PRINCIPAL!$I$66+PRINCIPAL!$I$66),0,IF(L221=PRINCIPAL!$J$66,VLOOKUP($X$204,'Banco de Dados'!$B$4:$J$50,6,FALSE)*(1-(PRINCIPAL!$K$66/100)),IF(L221=PRINCIPAL!$L$66,VLOOKUP($X$204,'Banco de Dados'!$B$4:$J$50,6,FALSE)*(1-(PRINCIPAL!$M$66/100)),IF(L221=PRINCIPAL!$N$66,VLOOKUP($X$204,'Banco de Dados'!$B$4:$J$50,6,FALSE)*(1-(PRINCIPAL!$O$66/100)),VLOOKUP($X$204,'Banco de Dados'!$B$4:$J$50,6,FALSE)))))))))),"")</f>
        <v/>
      </c>
      <c r="X221" s="29" t="str">
        <f>IFERROR(W221*(IFERROR(VLOOKUP($X$204,'Banco de Dados'!$B$4:$J$50,4,FALSE),"ERRO")),"")</f>
        <v/>
      </c>
      <c r="Y221" s="29" t="str">
        <f t="shared" si="140"/>
        <v/>
      </c>
      <c r="Z221" s="103" t="str">
        <f>IFERROR(Y221*(C221*(PRINCIPAL!$G$66/100))*0.47*(44/12),"")</f>
        <v/>
      </c>
      <c r="AA221" s="111" t="str">
        <f t="shared" si="141"/>
        <v/>
      </c>
      <c r="AB221" s="30" t="str">
        <f>IFERROR(IF(AND(PRINCIPAL!$H$67&lt;&gt;"",OR(L221=PRINCIPAL!$I$67,L221=PRINCIPAL!$I$67+PRINCIPAL!$I$67,L221=PRINCIPAL!$I$67+PRINCIPAL!$I$67+PRINCIPAL!$I$67)),0,IF(AND(PRINCIPAL!$H$67&lt;&gt;"",L221=PRINCIPAL!$J$67),VLOOKUP($AC$204,'Banco de Dados'!$B$4:$J$50,8,FALSE)*PRINCIPAL!$H$67*(1-(PRINCIPAL!$K$67/100)),IF(AND(PRINCIPAL!$H$67&lt;&gt;"",L221=PRINCIPAL!$L$67),VLOOKUP($AC$204,'Banco de Dados'!$B$4:$J$50,8,FALSE)*PRINCIPAL!$H$67*(1-(PRINCIPAL!$M$67/100)),IF(AND(PRINCIPAL!$H$67&lt;&gt;"",L221=PRINCIPAL!$N$67),VLOOKUP($AC$204,'Banco de Dados'!$B$4:$J$50,8,FALSE)*PRINCIPAL!$H$67*(1-(PRINCIPAL!$O$67/100)),IF(PRINCIPAL!$H$67&lt;&gt;"",VLOOKUP($AC$204,'Banco de Dados'!$B$4:$J$50,8,FALSE)*PRINCIPAL!$H$67,IF(OR(L221=PRINCIPAL!$I$67,L221=PRINCIPAL!$I$67+PRINCIPAL!$I$67,L221=PRINCIPAL!$I$67+PRINCIPAL!$I$67+PRINCIPAL!$I$67),0,IF(L221=PRINCIPAL!$J$67,VLOOKUP($AC$204,'Banco de Dados'!$B$4:$J$50,6,FALSE)*(1-(PRINCIPAL!$K$67/100)),IF(L221=PRINCIPAL!$L$67,VLOOKUP($AC$204,'Banco de Dados'!$B$4:$J$50,6,FALSE)*(1-(PRINCIPAL!$M$67/100)),IF(L221=PRINCIPAL!$N$67,VLOOKUP($AC$204,'Banco de Dados'!$B$4:$J$50,6,FALSE)*(1-(PRINCIPAL!$O$67/100)),VLOOKUP($AC$204,'Banco de Dados'!$B$4:$J$50,6,FALSE)))))))))),"")</f>
        <v/>
      </c>
      <c r="AC221" s="29" t="str">
        <f>IFERROR(AB221*(IFERROR(VLOOKUP($AC$204,'Banco de Dados'!$B$4:$J$50,4,FALSE),"ERRO")),"")</f>
        <v/>
      </c>
      <c r="AD221" s="29" t="str">
        <f t="shared" si="131"/>
        <v/>
      </c>
      <c r="AE221" s="103" t="str">
        <f>IFERROR(AD221*(C221*(PRINCIPAL!$G$67/100))*0.47*(44/12),"")</f>
        <v/>
      </c>
      <c r="AF221" s="111" t="str">
        <f t="shared" si="132"/>
        <v/>
      </c>
      <c r="AG221" s="30" t="str">
        <f>IFERROR(IF(AND(PRINCIPAL!$H$68&lt;&gt;"",OR(L221=PRINCIPAL!$I$68,L221=PRINCIPAL!$I$68+PRINCIPAL!$I$68,L221=PRINCIPAL!$I$68+PRINCIPAL!$I$68+PRINCIPAL!$I$68)),0,IF(AND(PRINCIPAL!$H$68&lt;&gt;"",L221=PRINCIPAL!$J$68),VLOOKUP($AH$204,'Banco de Dados'!$B$4:$J$50,8,FALSE)*PRINCIPAL!$H$68*(1-(PRINCIPAL!$K$68/100)),IF(AND(PRINCIPAL!$H$68&lt;&gt;"",L221=PRINCIPAL!$L$68),VLOOKUP($AH$204,'Banco de Dados'!$B$4:$J$50,8,FALSE)*PRINCIPAL!$H$68*(1-(PRINCIPAL!$M$68/100)),IF(AND(PRINCIPAL!$H$68&lt;&gt;"",L221=PRINCIPAL!$N$68),VLOOKUP($AH$204,'Banco de Dados'!$B$4:$J$50,8,FALSE)*PRINCIPAL!$H$68*(1-(PRINCIPAL!$O$68/100)),IF(PRINCIPAL!$H$68&lt;&gt;"",VLOOKUP($AH$204,'Banco de Dados'!$B$4:$J$50,8,FALSE)*PRINCIPAL!$H$68,IF(OR(L221=PRINCIPAL!$I$68,L221=PRINCIPAL!$I$68+PRINCIPAL!$I$68,L221=PRINCIPAL!$I$68+PRINCIPAL!$I$68+PRINCIPAL!$I$68),0,IF(L221=PRINCIPAL!$J$68,VLOOKUP($AH$204,'Banco de Dados'!$B$4:$J$50,6,FALSE)*(1-(PRINCIPAL!$K$68/100)),IF(L221=PRINCIPAL!$L$68,VLOOKUP($AH$204,'Banco de Dados'!$B$4:$J$50,6,FALSE)*(1-(PRINCIPAL!$M$68/100)),IF(L221=PRINCIPAL!$N$68,VLOOKUP($AH$204,'Banco de Dados'!$B$4:$J$50,6,FALSE)*(1-(PRINCIPAL!$O$68/100)),VLOOKUP($AH$204,'Banco de Dados'!$B$4:$J$50,6,FALSE)))))))))),"")</f>
        <v/>
      </c>
      <c r="AH221" s="29" t="str">
        <f>IFERROR(AG221*(IFERROR(VLOOKUP($AH$204,'Banco de Dados'!$B$4:$J$50,4,FALSE),"ERRO")),"")</f>
        <v/>
      </c>
      <c r="AI221" s="29" t="str">
        <f t="shared" si="133"/>
        <v/>
      </c>
      <c r="AJ221" s="103" t="str">
        <f>IFERROR(AI221*(C221*(PRINCIPAL!$G$68/100))*0.47*(44/12),"")</f>
        <v/>
      </c>
      <c r="AK221" s="111" t="str">
        <f t="shared" si="142"/>
        <v/>
      </c>
      <c r="AL221" s="30" t="str">
        <f>IFERROR(IF(AND(PRINCIPAL!$H$69&lt;&gt;"",OR(L221=PRINCIPAL!$I$69,L221=PRINCIPAL!$I$69+PRINCIPAL!$I$69,L221=PRINCIPAL!$I$69+PRINCIPAL!$I$69+PRINCIPAL!$I$69)),0,IF(AND(PRINCIPAL!$H$69&lt;&gt;"",L221=PRINCIPAL!$J$69),VLOOKUP($AM$204,'Banco de Dados'!$B$4:$J$50,8,FALSE)*PRINCIPAL!$H$69*(1-(PRINCIPAL!$K$69/100)),IF(AND(PRINCIPAL!$H$69&lt;&gt;"",L221=PRINCIPAL!$L$69),VLOOKUP($AM$204,'Banco de Dados'!$B$4:$J$50,8,FALSE)*PRINCIPAL!$H$69*(1-(PRINCIPAL!$M$69/100)),IF(AND(PRINCIPAL!$H$69&lt;&gt;"",L221=PRINCIPAL!$N$69),VLOOKUP($AM$204,'Banco de Dados'!$B$4:$J$50,8,FALSE)*PRINCIPAL!$H$69*(1-(PRINCIPAL!$O$69/100)),IF(PRINCIPAL!$H$69&lt;&gt;"",VLOOKUP($AM$204,'Banco de Dados'!$B$4:$J$50,8,FALSE)*PRINCIPAL!$H$69,IF(OR(L221=PRINCIPAL!$I$69,L221=PRINCIPAL!$I$69+PRINCIPAL!$I$69,L221=PRINCIPAL!$I$69+PRINCIPAL!$I$69+PRINCIPAL!$I$69),0,IF(L221=PRINCIPAL!$J$69,VLOOKUP($AM$204,'Banco de Dados'!$B$4:$J$50,6,FALSE)*(1-(PRINCIPAL!$K$69/100)),IF(L221=PRINCIPAL!$L$69,VLOOKUP($AM$204,'Banco de Dados'!$B$4:$J$50,6,FALSE)*(1-(PRINCIPAL!$M$69/100)),IF(L221=PRINCIPAL!$N$69,VLOOKUP($AM$204,'Banco de Dados'!$B$4:$J$50,6,FALSE)*(1-(PRINCIPAL!$O$69/100)),VLOOKUP($AM$204,'Banco de Dados'!$B$4:$J$50,6,FALSE)))))))))),"")</f>
        <v/>
      </c>
      <c r="AM221" s="29" t="str">
        <f>IFERROR(AL221*(IFERROR(VLOOKUP($AM$204,'Banco de Dados'!$B$4:$J$50,4,FALSE),"ERRO")),"")</f>
        <v/>
      </c>
      <c r="AN221" s="29" t="str">
        <f t="shared" si="134"/>
        <v/>
      </c>
      <c r="AO221" s="103" t="str">
        <f>IFERROR(AN221*(C221*(PRINCIPAL!$G$69/100))*0.47*(44/12),"")</f>
        <v/>
      </c>
      <c r="AP221" s="111" t="str">
        <f t="shared" si="135"/>
        <v/>
      </c>
      <c r="AQ221" s="30" t="str">
        <f>IFERROR(IF(AND(PRINCIPAL!$H$70&lt;&gt;"",OR(L221=PRINCIPAL!$I$70,L221=PRINCIPAL!$I$70+PRINCIPAL!$I$70,L221=PRINCIPAL!$I$70+PRINCIPAL!$I$70+PRINCIPAL!$I$70)),0,IF(AND(PRINCIPAL!$H$70&lt;&gt;"",L221=PRINCIPAL!$J$70),VLOOKUP($AR$204,'Banco de Dados'!$B$4:$J$50,8,FALSE)*PRINCIPAL!$H$70*(1-(PRINCIPAL!$K$70/100)),IF(AND(PRINCIPAL!$H$70&lt;&gt;"",L221=PRINCIPAL!$L$70),VLOOKUP($AR$204,'Banco de Dados'!$B$4:$J$50,8,FALSE)*PRINCIPAL!$H$70*(1-(PRINCIPAL!$M$70/100)),IF(AND(PRINCIPAL!$H$70&lt;&gt;"",L221=PRINCIPAL!$N$70),VLOOKUP($AR$204,'Banco de Dados'!$B$4:$J$50,8,FALSE)*PRINCIPAL!$H$70*(1-(PRINCIPAL!$O$70/100)),IF(PRINCIPAL!$H$70&lt;&gt;"",VLOOKUP($AR$204,'Banco de Dados'!$B$4:$J$50,8,FALSE)*PRINCIPAL!$H$70,IF(OR(L221=PRINCIPAL!$I$70,L221=PRINCIPAL!$I$70+PRINCIPAL!$I$70,L221=PRINCIPAL!$I$70+PRINCIPAL!$I$70+PRINCIPAL!$I$70),0,IF(L221=PRINCIPAL!$J$70,VLOOKUP($AR$204,'Banco de Dados'!$B$4:$J$50,6,FALSE)*(1-(PRINCIPAL!$K$70/100)),IF(L221=PRINCIPAL!$L$70,VLOOKUP($AR$204,'Banco de Dados'!$B$4:$J$50,6,FALSE)*(1-(PRINCIPAL!$M$70/100)),IF(L221=PRINCIPAL!$N$70,VLOOKUP($AR$204,'Banco de Dados'!$B$4:$J$50,6,FALSE)*(1-(PRINCIPAL!$O$70/100)),VLOOKUP($AR$204,'Banco de Dados'!$B$4:$J$50,6,FALSE)))))))))),"")</f>
        <v/>
      </c>
      <c r="AR221" s="29" t="str">
        <f>IFERROR(AQ221*(IFERROR(VLOOKUP($AR$204,'Banco de Dados'!$B$4:$J$50,4,FALSE),"ERRO")),"")</f>
        <v/>
      </c>
      <c r="AS221" s="29" t="str">
        <f t="shared" si="136"/>
        <v/>
      </c>
      <c r="AT221" s="103" t="str">
        <f>IFERROR(AS221*(C221*(PRINCIPAL!$G$70/100))*0.47*(44/12),"")</f>
        <v/>
      </c>
      <c r="AU221" s="111" t="str">
        <f t="shared" si="137"/>
        <v/>
      </c>
      <c r="AV221" s="30" t="str">
        <f>IFERROR(IF(AND(PRINCIPAL!$H$71&lt;&gt;"",OR(L221=PRINCIPAL!$I$71,L221=PRINCIPAL!$I$71+PRINCIPAL!$I$71,L221=PRINCIPAL!$I$71+PRINCIPAL!$I$71+PRINCIPAL!$I$71)),0,IF(AND(PRINCIPAL!$H$71&lt;&gt;"",L221=PRINCIPAL!$J$71),VLOOKUP($AW$204,'Banco de Dados'!$B$4:$J$50,8,FALSE)*PRINCIPAL!$H$71*(1-(PRINCIPAL!$K$71/100)),IF(AND(PRINCIPAL!$H$71&lt;&gt;"",L221=PRINCIPAL!$L$71),VLOOKUP($AW$204,'Banco de Dados'!$B$4:$J$50,8,FALSE)*PRINCIPAL!$H$71*(1-(PRINCIPAL!$M$71/100)),IF(AND(PRINCIPAL!$H$71&lt;&gt;"",L221=PRINCIPAL!$N$71),VLOOKUP($AW$204,'Banco de Dados'!$B$4:$J$50,8,FALSE)*PRINCIPAL!$H$71*(1-(PRINCIPAL!$O$71/100)),IF(PRINCIPAL!$H$71&lt;&gt;"",VLOOKUP($AW$204,'Banco de Dados'!$B$4:$J$50,8,FALSE)*PRINCIPAL!$H$71,IF(OR(L221=PRINCIPAL!$I$71,L221=PRINCIPAL!$I$71+PRINCIPAL!$I$71,L221=PRINCIPAL!$I$71+PRINCIPAL!$I$71+PRINCIPAL!$I$71),0,IF(L221=PRINCIPAL!$J$71,VLOOKUP($AW$204,'Banco de Dados'!$B$4:$J$50,6,FALSE)*(1-(PRINCIPAL!$K$71/100)),IF(L221=PRINCIPAL!$L$71,VLOOKUP($AW$204,'Banco de Dados'!$B$4:$J$50,6,FALSE)*(1-(PRINCIPAL!$M$71/100)),IF(L221=PRINCIPAL!$N$71,VLOOKUP($AW$204,'Banco de Dados'!$B$4:$J$50,6,FALSE)*(1-(PRINCIPAL!$O$71/100)),VLOOKUP($AW$204,'Banco de Dados'!$B$4:$J$50,6,FALSE)))))))))),"")</f>
        <v/>
      </c>
      <c r="AW221" s="29" t="str">
        <f>IFERROR(AV221*(IFERROR(VLOOKUP($AW$204,'Banco de Dados'!$B$4:$J$50,4,FALSE),"ERRO")),"")</f>
        <v/>
      </c>
      <c r="AX221" s="29" t="str">
        <f t="shared" si="138"/>
        <v/>
      </c>
      <c r="AY221" s="103" t="str">
        <f>IFERROR(AX221*(C221*(PRINCIPAL!$G$71/100))*0.47*(44/12),"")</f>
        <v/>
      </c>
      <c r="AZ221" s="111" t="str">
        <f t="shared" si="143"/>
        <v/>
      </c>
      <c r="BA221" s="30" t="str">
        <f>IFERROR(IF(AND(PRINCIPAL!$H$72&lt;&gt;"",OR(L221=PRINCIPAL!$I$72,L221=PRINCIPAL!$I$72+PRINCIPAL!$I$72,L221=PRINCIPAL!$I$72+PRINCIPAL!$I$72+PRINCIPAL!$I$72)),0,IF(AND(PRINCIPAL!$H$72&lt;&gt;"",L221=PRINCIPAL!$J$72),VLOOKUP($BB$204,'Banco de Dados'!$B$4:$J$50,8,FALSE)*PRINCIPAL!$H$72*(1-(PRINCIPAL!$K$72/100)),IF(AND(PRINCIPAL!$H$72&lt;&gt;"",L221=PRINCIPAL!$L$72),VLOOKUP($BB$204,'Banco de Dados'!$B$4:$J$50,8,FALSE)*PRINCIPAL!$H$72*(1-(PRINCIPAL!$M$72/100)),IF(AND(PRINCIPAL!$H$72&lt;&gt;"",L221=PRINCIPAL!$N$72),VLOOKUP($BB$204,'Banco de Dados'!$B$4:$J$50,8,FALSE)*PRINCIPAL!$H$72*(1-(PRINCIPAL!$O$72/100)),IF(PRINCIPAL!$H$72&lt;&gt;"",VLOOKUP($BB$204,'Banco de Dados'!$B$4:$J$50,8,FALSE)*PRINCIPAL!$H$72,IF(OR(L221=PRINCIPAL!$I$72,L221=PRINCIPAL!$I$72+PRINCIPAL!$I$72,L221=PRINCIPAL!$I$72+PRINCIPAL!$I$72+PRINCIPAL!$I$72),0,IF(L221=PRINCIPAL!$J$72,VLOOKUP($BB$204,'Banco de Dados'!$B$4:$J$50,6,FALSE)*(1-(PRINCIPAL!$K$72/100)),IF(L221=PRINCIPAL!$L$72,VLOOKUP($BB$204,'Banco de Dados'!$B$4:$J$50,6,FALSE)*(1-(PRINCIPAL!$M$72/100)),IF(L221=PRINCIPAL!$N$72,VLOOKUP($BB$204,'Banco de Dados'!$B$4:$J$50,6,FALSE)*(1-(PRINCIPAL!$O$72/100)),VLOOKUP($BB$204,'Banco de Dados'!$B$4:$J$50,6,FALSE)))))))))),"")</f>
        <v/>
      </c>
      <c r="BB221" s="29" t="str">
        <f>IFERROR(BA221*(IFERROR(VLOOKUP($BB$204,'Banco de Dados'!$B$4:$J$50,4,FALSE),"ERRO")),"")</f>
        <v/>
      </c>
      <c r="BC221" s="29" t="str">
        <f t="shared" si="144"/>
        <v/>
      </c>
      <c r="BD221" s="103" t="str">
        <f>IFERROR(BC221*(C221*(PRINCIPAL!$G$72/100))*0.47*(44/12),"")</f>
        <v/>
      </c>
      <c r="BE221" s="111" t="str">
        <f t="shared" si="123"/>
        <v/>
      </c>
      <c r="BF221" s="30" t="str">
        <f>IFERROR(IF(AND(PRINCIPAL!$H$73&lt;&gt;"",OR(L221=PRINCIPAL!$I$73,L221=PRINCIPAL!$I$73+PRINCIPAL!$I$73,L221=PRINCIPAL!$I$73+PRINCIPAL!$I$73+PRINCIPAL!$I$73)),0,IF(AND(PRINCIPAL!$H$73&lt;&gt;"",L221=PRINCIPAL!$J$73),VLOOKUP($BG$204,'Banco de Dados'!$B$4:$J$50,8,FALSE)*PRINCIPAL!$H$73*(1-(PRINCIPAL!$K$73/100)),IF(AND(PRINCIPAL!$H$73&lt;&gt;"",L221=PRINCIPAL!$L$73),VLOOKUP($BG$204,'Banco de Dados'!$B$4:$J$50,8,FALSE)*PRINCIPAL!$H$73*(1-(PRINCIPAL!$M$73/100)),IF(AND(PRINCIPAL!$H$73&lt;&gt;"",L221=PRINCIPAL!$N$73),VLOOKUP($BG$204,'Banco de Dados'!$B$4:$J$50,8,FALSE)*PRINCIPAL!$H$73*(1-(PRINCIPAL!$O$73/100)),IF(PRINCIPAL!$H$73&lt;&gt;"",VLOOKUP($BG$204,'Banco de Dados'!$B$4:$J$50,8,FALSE)*PRINCIPAL!$H$73,IF(OR(L221=PRINCIPAL!$I$73,L221=PRINCIPAL!$I$73+PRINCIPAL!$I$73,L221=PRINCIPAL!$I$73+PRINCIPAL!$I$73+PRINCIPAL!$I$73),0,IF(L221=PRINCIPAL!$J$73,VLOOKUP($BG$204,'Banco de Dados'!$B$4:$J$50,6,FALSE)*(1-(PRINCIPAL!$K$73/100)),IF(L221=PRINCIPAL!$L$73,VLOOKUP($BG$204,'Banco de Dados'!$B$4:$J$50,6,FALSE)*(1-(PRINCIPAL!$M$73/100)),IF(L221=PRINCIPAL!$N$73,VLOOKUP($BG$204,'Banco de Dados'!$B$4:$J$50,6,FALSE)*(1-(PRINCIPAL!$O$73/100)),VLOOKUP($BG$204,'Banco de Dados'!$B$4:$J$50,6,FALSE)))))))))),"")</f>
        <v/>
      </c>
      <c r="BG221" s="29" t="str">
        <f>IFERROR(BF221*(IFERROR(VLOOKUP($BG$204,'Banco de Dados'!$B$4:$J$50,4,FALSE),"ERRO")),"")</f>
        <v/>
      </c>
      <c r="BH221" s="29" t="str">
        <f t="shared" si="139"/>
        <v/>
      </c>
      <c r="BI221" s="103" t="str">
        <f>IFERROR(BH221*(C221*(PRINCIPAL!$G$73/100))*0.47*(44/12),"")</f>
        <v/>
      </c>
      <c r="BJ221" s="102" t="str">
        <f t="shared" si="124"/>
        <v/>
      </c>
    </row>
    <row r="222" spans="2:62" ht="12.75" customHeight="1" x14ac:dyDescent="0.3">
      <c r="B222" s="326">
        <f t="shared" si="125"/>
        <v>2036</v>
      </c>
      <c r="C222" s="340"/>
      <c r="D222" s="1"/>
      <c r="E222" s="116">
        <v>16</v>
      </c>
      <c r="F222" s="24" t="str">
        <f>IFERROR(VLOOKUP($G$204,'Banco de Dados'!$B$4:$J$50,6,FALSE),"")</f>
        <v/>
      </c>
      <c r="G222" s="25" t="str">
        <f>IFERROR(F222*(IFERROR(VLOOKUP($G$204,'Banco de Dados'!$B$4:$J$50,4,FALSE),"ERRO")),"")</f>
        <v/>
      </c>
      <c r="H222" s="25" t="str">
        <f t="shared" si="126"/>
        <v/>
      </c>
      <c r="I222" s="103" t="str">
        <f t="shared" si="127"/>
        <v/>
      </c>
      <c r="J222" s="117" t="str">
        <f t="shared" si="128"/>
        <v/>
      </c>
      <c r="K222" s="1"/>
      <c r="L222" s="91">
        <v>16</v>
      </c>
      <c r="M222" s="24" t="str">
        <f>IFERROR(IF(AND(PRINCIPAL!$H$64&lt;&gt;"",OR(L222=PRINCIPAL!$I$64,L222=PRINCIPAL!$I$64+PRINCIPAL!$I$64,L222=PRINCIPAL!$I$64+PRINCIPAL!$I$64+PRINCIPAL!$I$64)),0,IF(AND(PRINCIPAL!$H$64&lt;&gt;"",L222=PRINCIPAL!$J$64),VLOOKUP($N$204,'Banco de Dados'!$B$4:$J$50,8,FALSE)*PRINCIPAL!$H$64*(1-(PRINCIPAL!$K$64/100)),IF(AND(PRINCIPAL!$H$64&lt;&gt;"",L222=PRINCIPAL!$L$64),VLOOKUP($N$204,'Banco de Dados'!$B$4:$J$50,8,FALSE)*PRINCIPAL!$H$64*(1-(PRINCIPAL!$M$64/100)),IF(AND(PRINCIPAL!$H$64&lt;&gt;"",L222=PRINCIPAL!$N$64),VLOOKUP($N$204,'Banco de Dados'!$B$4:$J$50,8,FALSE)*PRINCIPAL!$H$64*(1-(PRINCIPAL!$O$64/100)),IF(PRINCIPAL!$H$64&lt;&gt;"",VLOOKUP($N$204,'Banco de Dados'!$B$4:$J$50,8,FALSE)*PRINCIPAL!$H$64,IF(OR(L222=PRINCIPAL!$I$64,L222=PRINCIPAL!$I$64+PRINCIPAL!$I$64,L222=PRINCIPAL!$I$64+PRINCIPAL!$I$64+PRINCIPAL!$I$64),0,IF(L222=PRINCIPAL!$J$64,VLOOKUP($N$204,'Banco de Dados'!$B$4:$J$50,6,FALSE)*(1-(PRINCIPAL!$K$64/100)),IF(L222=PRINCIPAL!$L$64,VLOOKUP($N$204,'Banco de Dados'!$B$4:$J$50,6,FALSE)*(1-(PRINCIPAL!$M$64/100)),IF(L222=PRINCIPAL!$N$64,VLOOKUP($N$204,'Banco de Dados'!$B$4:$J$50,6,FALSE)*(1-(PRINCIPAL!$O$64/100)),VLOOKUP($N$204,'Banco de Dados'!$B$4:$J$50,6,FALSE)))))))))),"")</f>
        <v/>
      </c>
      <c r="N222" s="25" t="str">
        <f>IFERROR(M222*(IFERROR(VLOOKUP($N$204,'Banco de Dados'!$B$4:$J$50,4,FALSE),"ERRO")),"")</f>
        <v/>
      </c>
      <c r="O222" s="25" t="str">
        <f t="shared" si="129"/>
        <v/>
      </c>
      <c r="P222" s="103" t="str">
        <f>IFERROR(O222*(C222*(PRINCIPAL!$G$64/100))*0.47*(44/12),"")</f>
        <v/>
      </c>
      <c r="Q222" s="107" t="str">
        <f t="shared" si="145"/>
        <v/>
      </c>
      <c r="R222" s="29" t="str">
        <f>IFERROR(IF(AND(PRINCIPAL!$H$65&lt;&gt;"",OR(L222=PRINCIPAL!$I$65,L222=PRINCIPAL!$I$65+PRINCIPAL!$I$65,L222=PRINCIPAL!$I$65+PRINCIPAL!$I$65+PRINCIPAL!$I$65)),0,IF(AND(PRINCIPAL!$H$65&lt;&gt;"",L222=PRINCIPAL!$J$65),VLOOKUP($S$204,'Banco de Dados'!$B$4:$J$50,8,FALSE)*PRINCIPAL!$H$65*(1-(PRINCIPAL!$K$65/100)),IF(AND(PRINCIPAL!$H$65&lt;&gt;"",L222=PRINCIPAL!$L$65),VLOOKUP($S$204,'Banco de Dados'!$B$4:$J$50,8,FALSE)*PRINCIPAL!$H$65*(1-(PRINCIPAL!$M$65/100)),IF(AND(PRINCIPAL!$H$65&lt;&gt;"",L222=PRINCIPAL!$N$65),VLOOKUP($S$204,'Banco de Dados'!$B$4:$J$50,8,FALSE)*PRINCIPAL!$H$65*(1-(PRINCIPAL!$O$65/100)),IF(PRINCIPAL!$H$65&lt;&gt;"",VLOOKUP($S$204,'Banco de Dados'!$B$4:$J$50,8,FALSE)*PRINCIPAL!$H$65,IF(OR(L222=PRINCIPAL!$I$65,L222=PRINCIPAL!$I$65+PRINCIPAL!$I$65,L222=PRINCIPAL!$I$65+PRINCIPAL!$I$65+PRINCIPAL!$I$65),0,IF(L222=PRINCIPAL!$J$65,VLOOKUP($S$204,'Banco de Dados'!$B$4:$J$50,6,FALSE)*(1-(PRINCIPAL!$K$65/100)),IF(L222=PRINCIPAL!$L$65,VLOOKUP($S$204,'Banco de Dados'!$B$4:$J$50,6,FALSE)*(1-(PRINCIPAL!$M$65/100)),IF(L222=PRINCIPAL!$N$65,VLOOKUP($S$204,'Banco de Dados'!$B$4:$J$50,6,FALSE)*(1-(PRINCIPAL!$O$65/100)),VLOOKUP($S$204,'Banco de Dados'!$B$4:$J$50,6,FALSE)))))))))),"")</f>
        <v/>
      </c>
      <c r="S222" s="29" t="str">
        <f>IFERROR(R222*(IFERROR(VLOOKUP($S$204,'Banco de Dados'!$B$4:$J$50,4,FALSE),"ERRO")),"")</f>
        <v/>
      </c>
      <c r="T222" s="29" t="str">
        <f t="shared" si="146"/>
        <v/>
      </c>
      <c r="U222" s="103" t="str">
        <f>IFERROR(T222*(C222*(PRINCIPAL!$G$65/100))*0.47*(44/12),"")</f>
        <v/>
      </c>
      <c r="V222" s="103" t="str">
        <f t="shared" si="122"/>
        <v/>
      </c>
      <c r="W222" s="30" t="str">
        <f>IFERROR(IF(AND(PRINCIPAL!$H$66&lt;&gt;"",OR(L222=PRINCIPAL!$I$66,L222=PRINCIPAL!$I$66+PRINCIPAL!$I$66,L222=PRINCIPAL!$I$66+PRINCIPAL!$I$66+PRINCIPAL!$I$66)),0,IF(AND(PRINCIPAL!$H$66&lt;&gt;"",L222=PRINCIPAL!$J$66),VLOOKUP($X$204,'Banco de Dados'!$B$4:$J$50,8,FALSE)*PRINCIPAL!$H$66*(1-(PRINCIPAL!$K$66/100)),IF(AND(PRINCIPAL!$H$66&lt;&gt;"",L222=PRINCIPAL!$L$66),VLOOKUP($X$204,'Banco de Dados'!$B$4:$J$50,8,FALSE)*PRINCIPAL!$H$66*(1-(PRINCIPAL!$M$66/100)),IF(AND(PRINCIPAL!$H$66&lt;&gt;"",L222=PRINCIPAL!$N$66),VLOOKUP($X$204,'Banco de Dados'!$B$4:$J$50,8,FALSE)*PRINCIPAL!$H$66*(1-(PRINCIPAL!$O$66/100)),IF(PRINCIPAL!$H$66&lt;&gt;"",VLOOKUP($X$204,'Banco de Dados'!$B$4:$J$50,8,FALSE)*PRINCIPAL!$H$66,IF(OR(L222=PRINCIPAL!$I$66,L222=PRINCIPAL!$I$66+PRINCIPAL!$I$66,L222=PRINCIPAL!$I$66+PRINCIPAL!$I$66+PRINCIPAL!$I$66),0,IF(L222=PRINCIPAL!$J$66,VLOOKUP($X$204,'Banco de Dados'!$B$4:$J$50,6,FALSE)*(1-(PRINCIPAL!$K$66/100)),IF(L222=PRINCIPAL!$L$66,VLOOKUP($X$204,'Banco de Dados'!$B$4:$J$50,6,FALSE)*(1-(PRINCIPAL!$M$66/100)),IF(L222=PRINCIPAL!$N$66,VLOOKUP($X$204,'Banco de Dados'!$B$4:$J$50,6,FALSE)*(1-(PRINCIPAL!$O$66/100)),VLOOKUP($X$204,'Banco de Dados'!$B$4:$J$50,6,FALSE)))))))))),"")</f>
        <v/>
      </c>
      <c r="X222" s="29" t="str">
        <f>IFERROR(W222*(IFERROR(VLOOKUP($X$204,'Banco de Dados'!$B$4:$J$50,4,FALSE),"ERRO")),"")</f>
        <v/>
      </c>
      <c r="Y222" s="29" t="str">
        <f t="shared" si="140"/>
        <v/>
      </c>
      <c r="Z222" s="103" t="str">
        <f>IFERROR(Y222*(C222*(PRINCIPAL!$G$66/100))*0.47*(44/12),"")</f>
        <v/>
      </c>
      <c r="AA222" s="111" t="str">
        <f t="shared" si="141"/>
        <v/>
      </c>
      <c r="AB222" s="30" t="str">
        <f>IFERROR(IF(AND(PRINCIPAL!$H$67&lt;&gt;"",OR(L222=PRINCIPAL!$I$67,L222=PRINCIPAL!$I$67+PRINCIPAL!$I$67,L222=PRINCIPAL!$I$67+PRINCIPAL!$I$67+PRINCIPAL!$I$67)),0,IF(AND(PRINCIPAL!$H$67&lt;&gt;"",L222=PRINCIPAL!$J$67),VLOOKUP($AC$204,'Banco de Dados'!$B$4:$J$50,8,FALSE)*PRINCIPAL!$H$67*(1-(PRINCIPAL!$K$67/100)),IF(AND(PRINCIPAL!$H$67&lt;&gt;"",L222=PRINCIPAL!$L$67),VLOOKUP($AC$204,'Banco de Dados'!$B$4:$J$50,8,FALSE)*PRINCIPAL!$H$67*(1-(PRINCIPAL!$M$67/100)),IF(AND(PRINCIPAL!$H$67&lt;&gt;"",L222=PRINCIPAL!$N$67),VLOOKUP($AC$204,'Banco de Dados'!$B$4:$J$50,8,FALSE)*PRINCIPAL!$H$67*(1-(PRINCIPAL!$O$67/100)),IF(PRINCIPAL!$H$67&lt;&gt;"",VLOOKUP($AC$204,'Banco de Dados'!$B$4:$J$50,8,FALSE)*PRINCIPAL!$H$67,IF(OR(L222=PRINCIPAL!$I$67,L222=PRINCIPAL!$I$67+PRINCIPAL!$I$67,L222=PRINCIPAL!$I$67+PRINCIPAL!$I$67+PRINCIPAL!$I$67),0,IF(L222=PRINCIPAL!$J$67,VLOOKUP($AC$204,'Banco de Dados'!$B$4:$J$50,6,FALSE)*(1-(PRINCIPAL!$K$67/100)),IF(L222=PRINCIPAL!$L$67,VLOOKUP($AC$204,'Banco de Dados'!$B$4:$J$50,6,FALSE)*(1-(PRINCIPAL!$M$67/100)),IF(L222=PRINCIPAL!$N$67,VLOOKUP($AC$204,'Banco de Dados'!$B$4:$J$50,6,FALSE)*(1-(PRINCIPAL!$O$67/100)),VLOOKUP($AC$204,'Banco de Dados'!$B$4:$J$50,6,FALSE)))))))))),"")</f>
        <v/>
      </c>
      <c r="AC222" s="29" t="str">
        <f>IFERROR(AB222*(IFERROR(VLOOKUP($AC$204,'Banco de Dados'!$B$4:$J$50,4,FALSE),"ERRO")),"")</f>
        <v/>
      </c>
      <c r="AD222" s="29" t="str">
        <f t="shared" si="131"/>
        <v/>
      </c>
      <c r="AE222" s="103" t="str">
        <f>IFERROR(AD222*(C222*(PRINCIPAL!$G$67/100))*0.47*(44/12),"")</f>
        <v/>
      </c>
      <c r="AF222" s="111" t="str">
        <f t="shared" si="132"/>
        <v/>
      </c>
      <c r="AG222" s="30" t="str">
        <f>IFERROR(IF(AND(PRINCIPAL!$H$68&lt;&gt;"",OR(L222=PRINCIPAL!$I$68,L222=PRINCIPAL!$I$68+PRINCIPAL!$I$68,L222=PRINCIPAL!$I$68+PRINCIPAL!$I$68+PRINCIPAL!$I$68)),0,IF(AND(PRINCIPAL!$H$68&lt;&gt;"",L222=PRINCIPAL!$J$68),VLOOKUP($AH$204,'Banco de Dados'!$B$4:$J$50,8,FALSE)*PRINCIPAL!$H$68*(1-(PRINCIPAL!$K$68/100)),IF(AND(PRINCIPAL!$H$68&lt;&gt;"",L222=PRINCIPAL!$L$68),VLOOKUP($AH$204,'Banco de Dados'!$B$4:$J$50,8,FALSE)*PRINCIPAL!$H$68*(1-(PRINCIPAL!$M$68/100)),IF(AND(PRINCIPAL!$H$68&lt;&gt;"",L222=PRINCIPAL!$N$68),VLOOKUP($AH$204,'Banco de Dados'!$B$4:$J$50,8,FALSE)*PRINCIPAL!$H$68*(1-(PRINCIPAL!$O$68/100)),IF(PRINCIPAL!$H$68&lt;&gt;"",VLOOKUP($AH$204,'Banco de Dados'!$B$4:$J$50,8,FALSE)*PRINCIPAL!$H$68,IF(OR(L222=PRINCIPAL!$I$68,L222=PRINCIPAL!$I$68+PRINCIPAL!$I$68,L222=PRINCIPAL!$I$68+PRINCIPAL!$I$68+PRINCIPAL!$I$68),0,IF(L222=PRINCIPAL!$J$68,VLOOKUP($AH$204,'Banco de Dados'!$B$4:$J$50,6,FALSE)*(1-(PRINCIPAL!$K$68/100)),IF(L222=PRINCIPAL!$L$68,VLOOKUP($AH$204,'Banco de Dados'!$B$4:$J$50,6,FALSE)*(1-(PRINCIPAL!$M$68/100)),IF(L222=PRINCIPAL!$N$68,VLOOKUP($AH$204,'Banco de Dados'!$B$4:$J$50,6,FALSE)*(1-(PRINCIPAL!$O$68/100)),VLOOKUP($AH$204,'Banco de Dados'!$B$4:$J$50,6,FALSE)))))))))),"")</f>
        <v/>
      </c>
      <c r="AH222" s="29" t="str">
        <f>IFERROR(AG222*(IFERROR(VLOOKUP($AH$204,'Banco de Dados'!$B$4:$J$50,4,FALSE),"ERRO")),"")</f>
        <v/>
      </c>
      <c r="AI222" s="29" t="str">
        <f t="shared" si="133"/>
        <v/>
      </c>
      <c r="AJ222" s="103" t="str">
        <f>IFERROR(AI222*(C222*(PRINCIPAL!$G$68/100))*0.47*(44/12),"")</f>
        <v/>
      </c>
      <c r="AK222" s="111" t="str">
        <f t="shared" si="142"/>
        <v/>
      </c>
      <c r="AL222" s="30" t="str">
        <f>IFERROR(IF(AND(PRINCIPAL!$H$69&lt;&gt;"",OR(L222=PRINCIPAL!$I$69,L222=PRINCIPAL!$I$69+PRINCIPAL!$I$69,L222=PRINCIPAL!$I$69+PRINCIPAL!$I$69+PRINCIPAL!$I$69)),0,IF(AND(PRINCIPAL!$H$69&lt;&gt;"",L222=PRINCIPAL!$J$69),VLOOKUP($AM$204,'Banco de Dados'!$B$4:$J$50,8,FALSE)*PRINCIPAL!$H$69*(1-(PRINCIPAL!$K$69/100)),IF(AND(PRINCIPAL!$H$69&lt;&gt;"",L222=PRINCIPAL!$L$69),VLOOKUP($AM$204,'Banco de Dados'!$B$4:$J$50,8,FALSE)*PRINCIPAL!$H$69*(1-(PRINCIPAL!$M$69/100)),IF(AND(PRINCIPAL!$H$69&lt;&gt;"",L222=PRINCIPAL!$N$69),VLOOKUP($AM$204,'Banco de Dados'!$B$4:$J$50,8,FALSE)*PRINCIPAL!$H$69*(1-(PRINCIPAL!$O$69/100)),IF(PRINCIPAL!$H$69&lt;&gt;"",VLOOKUP($AM$204,'Banco de Dados'!$B$4:$J$50,8,FALSE)*PRINCIPAL!$H$69,IF(OR(L222=PRINCIPAL!$I$69,L222=PRINCIPAL!$I$69+PRINCIPAL!$I$69,L222=PRINCIPAL!$I$69+PRINCIPAL!$I$69+PRINCIPAL!$I$69),0,IF(L222=PRINCIPAL!$J$69,VLOOKUP($AM$204,'Banco de Dados'!$B$4:$J$50,6,FALSE)*(1-(PRINCIPAL!$K$69/100)),IF(L222=PRINCIPAL!$L$69,VLOOKUP($AM$204,'Banco de Dados'!$B$4:$J$50,6,FALSE)*(1-(PRINCIPAL!$M$69/100)),IF(L222=PRINCIPAL!$N$69,VLOOKUP($AM$204,'Banco de Dados'!$B$4:$J$50,6,FALSE)*(1-(PRINCIPAL!$O$69/100)),VLOOKUP($AM$204,'Banco de Dados'!$B$4:$J$50,6,FALSE)))))))))),"")</f>
        <v/>
      </c>
      <c r="AM222" s="29" t="str">
        <f>IFERROR(AL222*(IFERROR(VLOOKUP($AM$204,'Banco de Dados'!$B$4:$J$50,4,FALSE),"ERRO")),"")</f>
        <v/>
      </c>
      <c r="AN222" s="29" t="str">
        <f t="shared" si="134"/>
        <v/>
      </c>
      <c r="AO222" s="103" t="str">
        <f>IFERROR(AN222*(C222*(PRINCIPAL!$G$69/100))*0.47*(44/12),"")</f>
        <v/>
      </c>
      <c r="AP222" s="111" t="str">
        <f t="shared" si="135"/>
        <v/>
      </c>
      <c r="AQ222" s="30" t="str">
        <f>IFERROR(IF(AND(PRINCIPAL!$H$70&lt;&gt;"",OR(L222=PRINCIPAL!$I$70,L222=PRINCIPAL!$I$70+PRINCIPAL!$I$70,L222=PRINCIPAL!$I$70+PRINCIPAL!$I$70+PRINCIPAL!$I$70)),0,IF(AND(PRINCIPAL!$H$70&lt;&gt;"",L222=PRINCIPAL!$J$70),VLOOKUP($AR$204,'Banco de Dados'!$B$4:$J$50,8,FALSE)*PRINCIPAL!$H$70*(1-(PRINCIPAL!$K$70/100)),IF(AND(PRINCIPAL!$H$70&lt;&gt;"",L222=PRINCIPAL!$L$70),VLOOKUP($AR$204,'Banco de Dados'!$B$4:$J$50,8,FALSE)*PRINCIPAL!$H$70*(1-(PRINCIPAL!$M$70/100)),IF(AND(PRINCIPAL!$H$70&lt;&gt;"",L222=PRINCIPAL!$N$70),VLOOKUP($AR$204,'Banco de Dados'!$B$4:$J$50,8,FALSE)*PRINCIPAL!$H$70*(1-(PRINCIPAL!$O$70/100)),IF(PRINCIPAL!$H$70&lt;&gt;"",VLOOKUP($AR$204,'Banco de Dados'!$B$4:$J$50,8,FALSE)*PRINCIPAL!$H$70,IF(OR(L222=PRINCIPAL!$I$70,L222=PRINCIPAL!$I$70+PRINCIPAL!$I$70,L222=PRINCIPAL!$I$70+PRINCIPAL!$I$70+PRINCIPAL!$I$70),0,IF(L222=PRINCIPAL!$J$70,VLOOKUP($AR$204,'Banco de Dados'!$B$4:$J$50,6,FALSE)*(1-(PRINCIPAL!$K$70/100)),IF(L222=PRINCIPAL!$L$70,VLOOKUP($AR$204,'Banco de Dados'!$B$4:$J$50,6,FALSE)*(1-(PRINCIPAL!$M$70/100)),IF(L222=PRINCIPAL!$N$70,VLOOKUP($AR$204,'Banco de Dados'!$B$4:$J$50,6,FALSE)*(1-(PRINCIPAL!$O$70/100)),VLOOKUP($AR$204,'Banco de Dados'!$B$4:$J$50,6,FALSE)))))))))),"")</f>
        <v/>
      </c>
      <c r="AR222" s="29" t="str">
        <f>IFERROR(AQ222*(IFERROR(VLOOKUP($AR$204,'Banco de Dados'!$B$4:$J$50,4,FALSE),"ERRO")),"")</f>
        <v/>
      </c>
      <c r="AS222" s="29" t="str">
        <f t="shared" si="136"/>
        <v/>
      </c>
      <c r="AT222" s="103" t="str">
        <f>IFERROR(AS222*(C222*(PRINCIPAL!$G$70/100))*0.47*(44/12),"")</f>
        <v/>
      </c>
      <c r="AU222" s="111" t="str">
        <f t="shared" si="137"/>
        <v/>
      </c>
      <c r="AV222" s="30" t="str">
        <f>IFERROR(IF(AND(PRINCIPAL!$H$71&lt;&gt;"",OR(L222=PRINCIPAL!$I$71,L222=PRINCIPAL!$I$71+PRINCIPAL!$I$71,L222=PRINCIPAL!$I$71+PRINCIPAL!$I$71+PRINCIPAL!$I$71)),0,IF(AND(PRINCIPAL!$H$71&lt;&gt;"",L222=PRINCIPAL!$J$71),VLOOKUP($AW$204,'Banco de Dados'!$B$4:$J$50,8,FALSE)*PRINCIPAL!$H$71*(1-(PRINCIPAL!$K$71/100)),IF(AND(PRINCIPAL!$H$71&lt;&gt;"",L222=PRINCIPAL!$L$71),VLOOKUP($AW$204,'Banco de Dados'!$B$4:$J$50,8,FALSE)*PRINCIPAL!$H$71*(1-(PRINCIPAL!$M$71/100)),IF(AND(PRINCIPAL!$H$71&lt;&gt;"",L222=PRINCIPAL!$N$71),VLOOKUP($AW$204,'Banco de Dados'!$B$4:$J$50,8,FALSE)*PRINCIPAL!$H$71*(1-(PRINCIPAL!$O$71/100)),IF(PRINCIPAL!$H$71&lt;&gt;"",VLOOKUP($AW$204,'Banco de Dados'!$B$4:$J$50,8,FALSE)*PRINCIPAL!$H$71,IF(OR(L222=PRINCIPAL!$I$71,L222=PRINCIPAL!$I$71+PRINCIPAL!$I$71,L222=PRINCIPAL!$I$71+PRINCIPAL!$I$71+PRINCIPAL!$I$71),0,IF(L222=PRINCIPAL!$J$71,VLOOKUP($AW$204,'Banco de Dados'!$B$4:$J$50,6,FALSE)*(1-(PRINCIPAL!$K$71/100)),IF(L222=PRINCIPAL!$L$71,VLOOKUP($AW$204,'Banco de Dados'!$B$4:$J$50,6,FALSE)*(1-(PRINCIPAL!$M$71/100)),IF(L222=PRINCIPAL!$N$71,VLOOKUP($AW$204,'Banco de Dados'!$B$4:$J$50,6,FALSE)*(1-(PRINCIPAL!$O$71/100)),VLOOKUP($AW$204,'Banco de Dados'!$B$4:$J$50,6,FALSE)))))))))),"")</f>
        <v/>
      </c>
      <c r="AW222" s="29" t="str">
        <f>IFERROR(AV222*(IFERROR(VLOOKUP($AW$204,'Banco de Dados'!$B$4:$J$50,4,FALSE),"ERRO")),"")</f>
        <v/>
      </c>
      <c r="AX222" s="29" t="str">
        <f t="shared" si="138"/>
        <v/>
      </c>
      <c r="AY222" s="103" t="str">
        <f>IFERROR(AX222*(C222*(PRINCIPAL!$G$71/100))*0.47*(44/12),"")</f>
        <v/>
      </c>
      <c r="AZ222" s="111" t="str">
        <f t="shared" si="143"/>
        <v/>
      </c>
      <c r="BA222" s="30" t="str">
        <f>IFERROR(IF(AND(PRINCIPAL!$H$72&lt;&gt;"",OR(L222=PRINCIPAL!$I$72,L222=PRINCIPAL!$I$72+PRINCIPAL!$I$72,L222=PRINCIPAL!$I$72+PRINCIPAL!$I$72+PRINCIPAL!$I$72)),0,IF(AND(PRINCIPAL!$H$72&lt;&gt;"",L222=PRINCIPAL!$J$72),VLOOKUP($BB$204,'Banco de Dados'!$B$4:$J$50,8,FALSE)*PRINCIPAL!$H$72*(1-(PRINCIPAL!$K$72/100)),IF(AND(PRINCIPAL!$H$72&lt;&gt;"",L222=PRINCIPAL!$L$72),VLOOKUP($BB$204,'Banco de Dados'!$B$4:$J$50,8,FALSE)*PRINCIPAL!$H$72*(1-(PRINCIPAL!$M$72/100)),IF(AND(PRINCIPAL!$H$72&lt;&gt;"",L222=PRINCIPAL!$N$72),VLOOKUP($BB$204,'Banco de Dados'!$B$4:$J$50,8,FALSE)*PRINCIPAL!$H$72*(1-(PRINCIPAL!$O$72/100)),IF(PRINCIPAL!$H$72&lt;&gt;"",VLOOKUP($BB$204,'Banco de Dados'!$B$4:$J$50,8,FALSE)*PRINCIPAL!$H$72,IF(OR(L222=PRINCIPAL!$I$72,L222=PRINCIPAL!$I$72+PRINCIPAL!$I$72,L222=PRINCIPAL!$I$72+PRINCIPAL!$I$72+PRINCIPAL!$I$72),0,IF(L222=PRINCIPAL!$J$72,VLOOKUP($BB$204,'Banco de Dados'!$B$4:$J$50,6,FALSE)*(1-(PRINCIPAL!$K$72/100)),IF(L222=PRINCIPAL!$L$72,VLOOKUP($BB$204,'Banco de Dados'!$B$4:$J$50,6,FALSE)*(1-(PRINCIPAL!$M$72/100)),IF(L222=PRINCIPAL!$N$72,VLOOKUP($BB$204,'Banco de Dados'!$B$4:$J$50,6,FALSE)*(1-(PRINCIPAL!$O$72/100)),VLOOKUP($BB$204,'Banco de Dados'!$B$4:$J$50,6,FALSE)))))))))),"")</f>
        <v/>
      </c>
      <c r="BB222" s="29" t="str">
        <f>IFERROR(BA222*(IFERROR(VLOOKUP($BB$204,'Banco de Dados'!$B$4:$J$50,4,FALSE),"ERRO")),"")</f>
        <v/>
      </c>
      <c r="BC222" s="29" t="str">
        <f t="shared" si="144"/>
        <v/>
      </c>
      <c r="BD222" s="103" t="str">
        <f>IFERROR(BC222*(C222*(PRINCIPAL!$G$72/100))*0.47*(44/12),"")</f>
        <v/>
      </c>
      <c r="BE222" s="111" t="str">
        <f t="shared" si="123"/>
        <v/>
      </c>
      <c r="BF222" s="30" t="str">
        <f>IFERROR(IF(AND(PRINCIPAL!$H$73&lt;&gt;"",OR(L222=PRINCIPAL!$I$73,L222=PRINCIPAL!$I$73+PRINCIPAL!$I$73,L222=PRINCIPAL!$I$73+PRINCIPAL!$I$73+PRINCIPAL!$I$73)),0,IF(AND(PRINCIPAL!$H$73&lt;&gt;"",L222=PRINCIPAL!$J$73),VLOOKUP($BG$204,'Banco de Dados'!$B$4:$J$50,8,FALSE)*PRINCIPAL!$H$73*(1-(PRINCIPAL!$K$73/100)),IF(AND(PRINCIPAL!$H$73&lt;&gt;"",L222=PRINCIPAL!$L$73),VLOOKUP($BG$204,'Banco de Dados'!$B$4:$J$50,8,FALSE)*PRINCIPAL!$H$73*(1-(PRINCIPAL!$M$73/100)),IF(AND(PRINCIPAL!$H$73&lt;&gt;"",L222=PRINCIPAL!$N$73),VLOOKUP($BG$204,'Banco de Dados'!$B$4:$J$50,8,FALSE)*PRINCIPAL!$H$73*(1-(PRINCIPAL!$O$73/100)),IF(PRINCIPAL!$H$73&lt;&gt;"",VLOOKUP($BG$204,'Banco de Dados'!$B$4:$J$50,8,FALSE)*PRINCIPAL!$H$73,IF(OR(L222=PRINCIPAL!$I$73,L222=PRINCIPAL!$I$73+PRINCIPAL!$I$73,L222=PRINCIPAL!$I$73+PRINCIPAL!$I$73+PRINCIPAL!$I$73),0,IF(L222=PRINCIPAL!$J$73,VLOOKUP($BG$204,'Banco de Dados'!$B$4:$J$50,6,FALSE)*(1-(PRINCIPAL!$K$73/100)),IF(L222=PRINCIPAL!$L$73,VLOOKUP($BG$204,'Banco de Dados'!$B$4:$J$50,6,FALSE)*(1-(PRINCIPAL!$M$73/100)),IF(L222=PRINCIPAL!$N$73,VLOOKUP($BG$204,'Banco de Dados'!$B$4:$J$50,6,FALSE)*(1-(PRINCIPAL!$O$73/100)),VLOOKUP($BG$204,'Banco de Dados'!$B$4:$J$50,6,FALSE)))))))))),"")</f>
        <v/>
      </c>
      <c r="BG222" s="29" t="str">
        <f>IFERROR(BF222*(IFERROR(VLOOKUP($BG$204,'Banco de Dados'!$B$4:$J$50,4,FALSE),"ERRO")),"")</f>
        <v/>
      </c>
      <c r="BH222" s="29" t="str">
        <f t="shared" si="139"/>
        <v/>
      </c>
      <c r="BI222" s="103" t="str">
        <f>IFERROR(BH222*(C222*(PRINCIPAL!$G$73/100))*0.47*(44/12),"")</f>
        <v/>
      </c>
      <c r="BJ222" s="102" t="str">
        <f t="shared" si="124"/>
        <v/>
      </c>
    </row>
    <row r="223" spans="2:62" ht="12.75" customHeight="1" x14ac:dyDescent="0.3">
      <c r="B223" s="326">
        <f t="shared" si="125"/>
        <v>2037</v>
      </c>
      <c r="C223" s="340"/>
      <c r="D223" s="1"/>
      <c r="E223" s="116">
        <v>17</v>
      </c>
      <c r="F223" s="24" t="str">
        <f>IFERROR(VLOOKUP($G$204,'Banco de Dados'!$B$4:$J$50,6,FALSE),"")</f>
        <v/>
      </c>
      <c r="G223" s="25" t="str">
        <f>IFERROR(F223*(IFERROR(VLOOKUP($G$204,'Banco de Dados'!$B$4:$J$50,4,FALSE),"ERRO")),"")</f>
        <v/>
      </c>
      <c r="H223" s="25" t="str">
        <f t="shared" si="126"/>
        <v/>
      </c>
      <c r="I223" s="103" t="str">
        <f t="shared" si="127"/>
        <v/>
      </c>
      <c r="J223" s="117" t="str">
        <f t="shared" si="128"/>
        <v/>
      </c>
      <c r="K223" s="1"/>
      <c r="L223" s="91">
        <v>17</v>
      </c>
      <c r="M223" s="24" t="str">
        <f>IFERROR(IF(AND(PRINCIPAL!$H$64&lt;&gt;"",OR(L223=PRINCIPAL!$I$64,L223=PRINCIPAL!$I$64+PRINCIPAL!$I$64,L223=PRINCIPAL!$I$64+PRINCIPAL!$I$64+PRINCIPAL!$I$64)),0,IF(AND(PRINCIPAL!$H$64&lt;&gt;"",L223=PRINCIPAL!$J$64),VLOOKUP($N$204,'Banco de Dados'!$B$4:$J$50,8,FALSE)*PRINCIPAL!$H$64*(1-(PRINCIPAL!$K$64/100)),IF(AND(PRINCIPAL!$H$64&lt;&gt;"",L223=PRINCIPAL!$L$64),VLOOKUP($N$204,'Banco de Dados'!$B$4:$J$50,8,FALSE)*PRINCIPAL!$H$64*(1-(PRINCIPAL!$M$64/100)),IF(AND(PRINCIPAL!$H$64&lt;&gt;"",L223=PRINCIPAL!$N$64),VLOOKUP($N$204,'Banco de Dados'!$B$4:$J$50,8,FALSE)*PRINCIPAL!$H$64*(1-(PRINCIPAL!$O$64/100)),IF(PRINCIPAL!$H$64&lt;&gt;"",VLOOKUP($N$204,'Banco de Dados'!$B$4:$J$50,8,FALSE)*PRINCIPAL!$H$64,IF(OR(L223=PRINCIPAL!$I$64,L223=PRINCIPAL!$I$64+PRINCIPAL!$I$64,L223=PRINCIPAL!$I$64+PRINCIPAL!$I$64+PRINCIPAL!$I$64),0,IF(L223=PRINCIPAL!$J$64,VLOOKUP($N$204,'Banco de Dados'!$B$4:$J$50,6,FALSE)*(1-(PRINCIPAL!$K$64/100)),IF(L223=PRINCIPAL!$L$64,VLOOKUP($N$204,'Banco de Dados'!$B$4:$J$50,6,FALSE)*(1-(PRINCIPAL!$M$64/100)),IF(L223=PRINCIPAL!$N$64,VLOOKUP($N$204,'Banco de Dados'!$B$4:$J$50,6,FALSE)*(1-(PRINCIPAL!$O$64/100)),VLOOKUP($N$204,'Banco de Dados'!$B$4:$J$50,6,FALSE)))))))))),"")</f>
        <v/>
      </c>
      <c r="N223" s="25" t="str">
        <f>IFERROR(M223*(IFERROR(VLOOKUP($N$204,'Banco de Dados'!$B$4:$J$50,4,FALSE),"ERRO")),"")</f>
        <v/>
      </c>
      <c r="O223" s="25" t="str">
        <f t="shared" si="129"/>
        <v/>
      </c>
      <c r="P223" s="103" t="str">
        <f>IFERROR(O223*(C223*(PRINCIPAL!$G$64/100))*0.47*(44/12),"")</f>
        <v/>
      </c>
      <c r="Q223" s="107" t="str">
        <f t="shared" si="145"/>
        <v/>
      </c>
      <c r="R223" s="29" t="str">
        <f>IFERROR(IF(AND(PRINCIPAL!$H$65&lt;&gt;"",OR(L223=PRINCIPAL!$I$65,L223=PRINCIPAL!$I$65+PRINCIPAL!$I$65,L223=PRINCIPAL!$I$65+PRINCIPAL!$I$65+PRINCIPAL!$I$65)),0,IF(AND(PRINCIPAL!$H$65&lt;&gt;"",L223=PRINCIPAL!$J$65),VLOOKUP($S$204,'Banco de Dados'!$B$4:$J$50,8,FALSE)*PRINCIPAL!$H$65*(1-(PRINCIPAL!$K$65/100)),IF(AND(PRINCIPAL!$H$65&lt;&gt;"",L223=PRINCIPAL!$L$65),VLOOKUP($S$204,'Banco de Dados'!$B$4:$J$50,8,FALSE)*PRINCIPAL!$H$65*(1-(PRINCIPAL!$M$65/100)),IF(AND(PRINCIPAL!$H$65&lt;&gt;"",L223=PRINCIPAL!$N$65),VLOOKUP($S$204,'Banco de Dados'!$B$4:$J$50,8,FALSE)*PRINCIPAL!$H$65*(1-(PRINCIPAL!$O$65/100)),IF(PRINCIPAL!$H$65&lt;&gt;"",VLOOKUP($S$204,'Banco de Dados'!$B$4:$J$50,8,FALSE)*PRINCIPAL!$H$65,IF(OR(L223=PRINCIPAL!$I$65,L223=PRINCIPAL!$I$65+PRINCIPAL!$I$65,L223=PRINCIPAL!$I$65+PRINCIPAL!$I$65+PRINCIPAL!$I$65),0,IF(L223=PRINCIPAL!$J$65,VLOOKUP($S$204,'Banco de Dados'!$B$4:$J$50,6,FALSE)*(1-(PRINCIPAL!$K$65/100)),IF(L223=PRINCIPAL!$L$65,VLOOKUP($S$204,'Banco de Dados'!$B$4:$J$50,6,FALSE)*(1-(PRINCIPAL!$M$65/100)),IF(L223=PRINCIPAL!$N$65,VLOOKUP($S$204,'Banco de Dados'!$B$4:$J$50,6,FALSE)*(1-(PRINCIPAL!$O$65/100)),VLOOKUP($S$204,'Banco de Dados'!$B$4:$J$50,6,FALSE)))))))))),"")</f>
        <v/>
      </c>
      <c r="S223" s="29" t="str">
        <f>IFERROR(R223*(IFERROR(VLOOKUP($S$204,'Banco de Dados'!$B$4:$J$50,4,FALSE),"ERRO")),"")</f>
        <v/>
      </c>
      <c r="T223" s="29" t="str">
        <f t="shared" si="146"/>
        <v/>
      </c>
      <c r="U223" s="103" t="str">
        <f>IFERROR(T223*(C223*(PRINCIPAL!$G$65/100))*0.47*(44/12),"")</f>
        <v/>
      </c>
      <c r="V223" s="103" t="str">
        <f t="shared" si="122"/>
        <v/>
      </c>
      <c r="W223" s="30" t="str">
        <f>IFERROR(IF(AND(PRINCIPAL!$H$66&lt;&gt;"",OR(L223=PRINCIPAL!$I$66,L223=PRINCIPAL!$I$66+PRINCIPAL!$I$66,L223=PRINCIPAL!$I$66+PRINCIPAL!$I$66+PRINCIPAL!$I$66)),0,IF(AND(PRINCIPAL!$H$66&lt;&gt;"",L223=PRINCIPAL!$J$66),VLOOKUP($X$204,'Banco de Dados'!$B$4:$J$50,8,FALSE)*PRINCIPAL!$H$66*(1-(PRINCIPAL!$K$66/100)),IF(AND(PRINCIPAL!$H$66&lt;&gt;"",L223=PRINCIPAL!$L$66),VLOOKUP($X$204,'Banco de Dados'!$B$4:$J$50,8,FALSE)*PRINCIPAL!$H$66*(1-(PRINCIPAL!$M$66/100)),IF(AND(PRINCIPAL!$H$66&lt;&gt;"",L223=PRINCIPAL!$N$66),VLOOKUP($X$204,'Banco de Dados'!$B$4:$J$50,8,FALSE)*PRINCIPAL!$H$66*(1-(PRINCIPAL!$O$66/100)),IF(PRINCIPAL!$H$66&lt;&gt;"",VLOOKUP($X$204,'Banco de Dados'!$B$4:$J$50,8,FALSE)*PRINCIPAL!$H$66,IF(OR(L223=PRINCIPAL!$I$66,L223=PRINCIPAL!$I$66+PRINCIPAL!$I$66,L223=PRINCIPAL!$I$66+PRINCIPAL!$I$66+PRINCIPAL!$I$66),0,IF(L223=PRINCIPAL!$J$66,VLOOKUP($X$204,'Banco de Dados'!$B$4:$J$50,6,FALSE)*(1-(PRINCIPAL!$K$66/100)),IF(L223=PRINCIPAL!$L$66,VLOOKUP($X$204,'Banco de Dados'!$B$4:$J$50,6,FALSE)*(1-(PRINCIPAL!$M$66/100)),IF(L223=PRINCIPAL!$N$66,VLOOKUP($X$204,'Banco de Dados'!$B$4:$J$50,6,FALSE)*(1-(PRINCIPAL!$O$66/100)),VLOOKUP($X$204,'Banco de Dados'!$B$4:$J$50,6,FALSE)))))))))),"")</f>
        <v/>
      </c>
      <c r="X223" s="29" t="str">
        <f>IFERROR(W223*(IFERROR(VLOOKUP($X$204,'Banco de Dados'!$B$4:$J$50,4,FALSE),"ERRO")),"")</f>
        <v/>
      </c>
      <c r="Y223" s="29" t="str">
        <f t="shared" si="140"/>
        <v/>
      </c>
      <c r="Z223" s="103" t="str">
        <f>IFERROR(Y223*(C223*(PRINCIPAL!$G$66/100))*0.47*(44/12),"")</f>
        <v/>
      </c>
      <c r="AA223" s="111" t="str">
        <f t="shared" si="141"/>
        <v/>
      </c>
      <c r="AB223" s="30" t="str">
        <f>IFERROR(IF(AND(PRINCIPAL!$H$67&lt;&gt;"",OR(L223=PRINCIPAL!$I$67,L223=PRINCIPAL!$I$67+PRINCIPAL!$I$67,L223=PRINCIPAL!$I$67+PRINCIPAL!$I$67+PRINCIPAL!$I$67)),0,IF(AND(PRINCIPAL!$H$67&lt;&gt;"",L223=PRINCIPAL!$J$67),VLOOKUP($AC$204,'Banco de Dados'!$B$4:$J$50,8,FALSE)*PRINCIPAL!$H$67*(1-(PRINCIPAL!$K$67/100)),IF(AND(PRINCIPAL!$H$67&lt;&gt;"",L223=PRINCIPAL!$L$67),VLOOKUP($AC$204,'Banco de Dados'!$B$4:$J$50,8,FALSE)*PRINCIPAL!$H$67*(1-(PRINCIPAL!$M$67/100)),IF(AND(PRINCIPAL!$H$67&lt;&gt;"",L223=PRINCIPAL!$N$67),VLOOKUP($AC$204,'Banco de Dados'!$B$4:$J$50,8,FALSE)*PRINCIPAL!$H$67*(1-(PRINCIPAL!$O$67/100)),IF(PRINCIPAL!$H$67&lt;&gt;"",VLOOKUP($AC$204,'Banco de Dados'!$B$4:$J$50,8,FALSE)*PRINCIPAL!$H$67,IF(OR(L223=PRINCIPAL!$I$67,L223=PRINCIPAL!$I$67+PRINCIPAL!$I$67,L223=PRINCIPAL!$I$67+PRINCIPAL!$I$67+PRINCIPAL!$I$67),0,IF(L223=PRINCIPAL!$J$67,VLOOKUP($AC$204,'Banco de Dados'!$B$4:$J$50,6,FALSE)*(1-(PRINCIPAL!$K$67/100)),IF(L223=PRINCIPAL!$L$67,VLOOKUP($AC$204,'Banco de Dados'!$B$4:$J$50,6,FALSE)*(1-(PRINCIPAL!$M$67/100)),IF(L223=PRINCIPAL!$N$67,VLOOKUP($AC$204,'Banco de Dados'!$B$4:$J$50,6,FALSE)*(1-(PRINCIPAL!$O$67/100)),VLOOKUP($AC$204,'Banco de Dados'!$B$4:$J$50,6,FALSE)))))))))),"")</f>
        <v/>
      </c>
      <c r="AC223" s="29" t="str">
        <f>IFERROR(AB223*(IFERROR(VLOOKUP($AC$204,'Banco de Dados'!$B$4:$J$50,4,FALSE),"ERRO")),"")</f>
        <v/>
      </c>
      <c r="AD223" s="29" t="str">
        <f t="shared" si="131"/>
        <v/>
      </c>
      <c r="AE223" s="103" t="str">
        <f>IFERROR(AD223*(C223*(PRINCIPAL!$G$67/100))*0.47*(44/12),"")</f>
        <v/>
      </c>
      <c r="AF223" s="111" t="str">
        <f t="shared" si="132"/>
        <v/>
      </c>
      <c r="AG223" s="30" t="str">
        <f>IFERROR(IF(AND(PRINCIPAL!$H$68&lt;&gt;"",OR(L223=PRINCIPAL!$I$68,L223=PRINCIPAL!$I$68+PRINCIPAL!$I$68,L223=PRINCIPAL!$I$68+PRINCIPAL!$I$68+PRINCIPAL!$I$68)),0,IF(AND(PRINCIPAL!$H$68&lt;&gt;"",L223=PRINCIPAL!$J$68),VLOOKUP($AH$204,'Banco de Dados'!$B$4:$J$50,8,FALSE)*PRINCIPAL!$H$68*(1-(PRINCIPAL!$K$68/100)),IF(AND(PRINCIPAL!$H$68&lt;&gt;"",L223=PRINCIPAL!$L$68),VLOOKUP($AH$204,'Banco de Dados'!$B$4:$J$50,8,FALSE)*PRINCIPAL!$H$68*(1-(PRINCIPAL!$M$68/100)),IF(AND(PRINCIPAL!$H$68&lt;&gt;"",L223=PRINCIPAL!$N$68),VLOOKUP($AH$204,'Banco de Dados'!$B$4:$J$50,8,FALSE)*PRINCIPAL!$H$68*(1-(PRINCIPAL!$O$68/100)),IF(PRINCIPAL!$H$68&lt;&gt;"",VLOOKUP($AH$204,'Banco de Dados'!$B$4:$J$50,8,FALSE)*PRINCIPAL!$H$68,IF(OR(L223=PRINCIPAL!$I$68,L223=PRINCIPAL!$I$68+PRINCIPAL!$I$68,L223=PRINCIPAL!$I$68+PRINCIPAL!$I$68+PRINCIPAL!$I$68),0,IF(L223=PRINCIPAL!$J$68,VLOOKUP($AH$204,'Banco de Dados'!$B$4:$J$50,6,FALSE)*(1-(PRINCIPAL!$K$68/100)),IF(L223=PRINCIPAL!$L$68,VLOOKUP($AH$204,'Banco de Dados'!$B$4:$J$50,6,FALSE)*(1-(PRINCIPAL!$M$68/100)),IF(L223=PRINCIPAL!$N$68,VLOOKUP($AH$204,'Banco de Dados'!$B$4:$J$50,6,FALSE)*(1-(PRINCIPAL!$O$68/100)),VLOOKUP($AH$204,'Banco de Dados'!$B$4:$J$50,6,FALSE)))))))))),"")</f>
        <v/>
      </c>
      <c r="AH223" s="29" t="str">
        <f>IFERROR(AG223*(IFERROR(VLOOKUP($AH$204,'Banco de Dados'!$B$4:$J$50,4,FALSE),"ERRO")),"")</f>
        <v/>
      </c>
      <c r="AI223" s="29" t="str">
        <f t="shared" si="133"/>
        <v/>
      </c>
      <c r="AJ223" s="103" t="str">
        <f>IFERROR(AI223*(C223*(PRINCIPAL!$G$68/100))*0.47*(44/12),"")</f>
        <v/>
      </c>
      <c r="AK223" s="111" t="str">
        <f t="shared" si="142"/>
        <v/>
      </c>
      <c r="AL223" s="30" t="str">
        <f>IFERROR(IF(AND(PRINCIPAL!$H$69&lt;&gt;"",OR(L223=PRINCIPAL!$I$69,L223=PRINCIPAL!$I$69+PRINCIPAL!$I$69,L223=PRINCIPAL!$I$69+PRINCIPAL!$I$69+PRINCIPAL!$I$69)),0,IF(AND(PRINCIPAL!$H$69&lt;&gt;"",L223=PRINCIPAL!$J$69),VLOOKUP($AM$204,'Banco de Dados'!$B$4:$J$50,8,FALSE)*PRINCIPAL!$H$69*(1-(PRINCIPAL!$K$69/100)),IF(AND(PRINCIPAL!$H$69&lt;&gt;"",L223=PRINCIPAL!$L$69),VLOOKUP($AM$204,'Banco de Dados'!$B$4:$J$50,8,FALSE)*PRINCIPAL!$H$69*(1-(PRINCIPAL!$M$69/100)),IF(AND(PRINCIPAL!$H$69&lt;&gt;"",L223=PRINCIPAL!$N$69),VLOOKUP($AM$204,'Banco de Dados'!$B$4:$J$50,8,FALSE)*PRINCIPAL!$H$69*(1-(PRINCIPAL!$O$69/100)),IF(PRINCIPAL!$H$69&lt;&gt;"",VLOOKUP($AM$204,'Banco de Dados'!$B$4:$J$50,8,FALSE)*PRINCIPAL!$H$69,IF(OR(L223=PRINCIPAL!$I$69,L223=PRINCIPAL!$I$69+PRINCIPAL!$I$69,L223=PRINCIPAL!$I$69+PRINCIPAL!$I$69+PRINCIPAL!$I$69),0,IF(L223=PRINCIPAL!$J$69,VLOOKUP($AM$204,'Banco de Dados'!$B$4:$J$50,6,FALSE)*(1-(PRINCIPAL!$K$69/100)),IF(L223=PRINCIPAL!$L$69,VLOOKUP($AM$204,'Banco de Dados'!$B$4:$J$50,6,FALSE)*(1-(PRINCIPAL!$M$69/100)),IF(L223=PRINCIPAL!$N$69,VLOOKUP($AM$204,'Banco de Dados'!$B$4:$J$50,6,FALSE)*(1-(PRINCIPAL!$O$69/100)),VLOOKUP($AM$204,'Banco de Dados'!$B$4:$J$50,6,FALSE)))))))))),"")</f>
        <v/>
      </c>
      <c r="AM223" s="29" t="str">
        <f>IFERROR(AL223*(IFERROR(VLOOKUP($AM$204,'Banco de Dados'!$B$4:$J$50,4,FALSE),"ERRO")),"")</f>
        <v/>
      </c>
      <c r="AN223" s="29" t="str">
        <f t="shared" si="134"/>
        <v/>
      </c>
      <c r="AO223" s="103" t="str">
        <f>IFERROR(AN223*(C223*(PRINCIPAL!$G$69/100))*0.47*(44/12),"")</f>
        <v/>
      </c>
      <c r="AP223" s="111" t="str">
        <f t="shared" si="135"/>
        <v/>
      </c>
      <c r="AQ223" s="30" t="str">
        <f>IFERROR(IF(AND(PRINCIPAL!$H$70&lt;&gt;"",OR(L223=PRINCIPAL!$I$70,L223=PRINCIPAL!$I$70+PRINCIPAL!$I$70,L223=PRINCIPAL!$I$70+PRINCIPAL!$I$70+PRINCIPAL!$I$70)),0,IF(AND(PRINCIPAL!$H$70&lt;&gt;"",L223=PRINCIPAL!$J$70),VLOOKUP($AR$204,'Banco de Dados'!$B$4:$J$50,8,FALSE)*PRINCIPAL!$H$70*(1-(PRINCIPAL!$K$70/100)),IF(AND(PRINCIPAL!$H$70&lt;&gt;"",L223=PRINCIPAL!$L$70),VLOOKUP($AR$204,'Banco de Dados'!$B$4:$J$50,8,FALSE)*PRINCIPAL!$H$70*(1-(PRINCIPAL!$M$70/100)),IF(AND(PRINCIPAL!$H$70&lt;&gt;"",L223=PRINCIPAL!$N$70),VLOOKUP($AR$204,'Banco de Dados'!$B$4:$J$50,8,FALSE)*PRINCIPAL!$H$70*(1-(PRINCIPAL!$O$70/100)),IF(PRINCIPAL!$H$70&lt;&gt;"",VLOOKUP($AR$204,'Banco de Dados'!$B$4:$J$50,8,FALSE)*PRINCIPAL!$H$70,IF(OR(L223=PRINCIPAL!$I$70,L223=PRINCIPAL!$I$70+PRINCIPAL!$I$70,L223=PRINCIPAL!$I$70+PRINCIPAL!$I$70+PRINCIPAL!$I$70),0,IF(L223=PRINCIPAL!$J$70,VLOOKUP($AR$204,'Banco de Dados'!$B$4:$J$50,6,FALSE)*(1-(PRINCIPAL!$K$70/100)),IF(L223=PRINCIPAL!$L$70,VLOOKUP($AR$204,'Banco de Dados'!$B$4:$J$50,6,FALSE)*(1-(PRINCIPAL!$M$70/100)),IF(L223=PRINCIPAL!$N$70,VLOOKUP($AR$204,'Banco de Dados'!$B$4:$J$50,6,FALSE)*(1-(PRINCIPAL!$O$70/100)),VLOOKUP($AR$204,'Banco de Dados'!$B$4:$J$50,6,FALSE)))))))))),"")</f>
        <v/>
      </c>
      <c r="AR223" s="29" t="str">
        <f>IFERROR(AQ223*(IFERROR(VLOOKUP($AR$204,'Banco de Dados'!$B$4:$J$50,4,FALSE),"ERRO")),"")</f>
        <v/>
      </c>
      <c r="AS223" s="29" t="str">
        <f t="shared" si="136"/>
        <v/>
      </c>
      <c r="AT223" s="103" t="str">
        <f>IFERROR(AS223*(C223*(PRINCIPAL!$G$70/100))*0.47*(44/12),"")</f>
        <v/>
      </c>
      <c r="AU223" s="111" t="str">
        <f t="shared" si="137"/>
        <v/>
      </c>
      <c r="AV223" s="30" t="str">
        <f>IFERROR(IF(AND(PRINCIPAL!$H$71&lt;&gt;"",OR(L223=PRINCIPAL!$I$71,L223=PRINCIPAL!$I$71+PRINCIPAL!$I$71,L223=PRINCIPAL!$I$71+PRINCIPAL!$I$71+PRINCIPAL!$I$71)),0,IF(AND(PRINCIPAL!$H$71&lt;&gt;"",L223=PRINCIPAL!$J$71),VLOOKUP($AW$204,'Banco de Dados'!$B$4:$J$50,8,FALSE)*PRINCIPAL!$H$71*(1-(PRINCIPAL!$K$71/100)),IF(AND(PRINCIPAL!$H$71&lt;&gt;"",L223=PRINCIPAL!$L$71),VLOOKUP($AW$204,'Banco de Dados'!$B$4:$J$50,8,FALSE)*PRINCIPAL!$H$71*(1-(PRINCIPAL!$M$71/100)),IF(AND(PRINCIPAL!$H$71&lt;&gt;"",L223=PRINCIPAL!$N$71),VLOOKUP($AW$204,'Banco de Dados'!$B$4:$J$50,8,FALSE)*PRINCIPAL!$H$71*(1-(PRINCIPAL!$O$71/100)),IF(PRINCIPAL!$H$71&lt;&gt;"",VLOOKUP($AW$204,'Banco de Dados'!$B$4:$J$50,8,FALSE)*PRINCIPAL!$H$71,IF(OR(L223=PRINCIPAL!$I$71,L223=PRINCIPAL!$I$71+PRINCIPAL!$I$71,L223=PRINCIPAL!$I$71+PRINCIPAL!$I$71+PRINCIPAL!$I$71),0,IF(L223=PRINCIPAL!$J$71,VLOOKUP($AW$204,'Banco de Dados'!$B$4:$J$50,6,FALSE)*(1-(PRINCIPAL!$K$71/100)),IF(L223=PRINCIPAL!$L$71,VLOOKUP($AW$204,'Banco de Dados'!$B$4:$J$50,6,FALSE)*(1-(PRINCIPAL!$M$71/100)),IF(L223=PRINCIPAL!$N$71,VLOOKUP($AW$204,'Banco de Dados'!$B$4:$J$50,6,FALSE)*(1-(PRINCIPAL!$O$71/100)),VLOOKUP($AW$204,'Banco de Dados'!$B$4:$J$50,6,FALSE)))))))))),"")</f>
        <v/>
      </c>
      <c r="AW223" s="29" t="str">
        <f>IFERROR(AV223*(IFERROR(VLOOKUP($AW$204,'Banco de Dados'!$B$4:$J$50,4,FALSE),"ERRO")),"")</f>
        <v/>
      </c>
      <c r="AX223" s="29" t="str">
        <f t="shared" si="138"/>
        <v/>
      </c>
      <c r="AY223" s="103" t="str">
        <f>IFERROR(AX223*(C223*(PRINCIPAL!$G$71/100))*0.47*(44/12),"")</f>
        <v/>
      </c>
      <c r="AZ223" s="111" t="str">
        <f t="shared" si="143"/>
        <v/>
      </c>
      <c r="BA223" s="30" t="str">
        <f>IFERROR(IF(AND(PRINCIPAL!$H$72&lt;&gt;"",OR(L223=PRINCIPAL!$I$72,L223=PRINCIPAL!$I$72+PRINCIPAL!$I$72,L223=PRINCIPAL!$I$72+PRINCIPAL!$I$72+PRINCIPAL!$I$72)),0,IF(AND(PRINCIPAL!$H$72&lt;&gt;"",L223=PRINCIPAL!$J$72),VLOOKUP($BB$204,'Banco de Dados'!$B$4:$J$50,8,FALSE)*PRINCIPAL!$H$72*(1-(PRINCIPAL!$K$72/100)),IF(AND(PRINCIPAL!$H$72&lt;&gt;"",L223=PRINCIPAL!$L$72),VLOOKUP($BB$204,'Banco de Dados'!$B$4:$J$50,8,FALSE)*PRINCIPAL!$H$72*(1-(PRINCIPAL!$M$72/100)),IF(AND(PRINCIPAL!$H$72&lt;&gt;"",L223=PRINCIPAL!$N$72),VLOOKUP($BB$204,'Banco de Dados'!$B$4:$J$50,8,FALSE)*PRINCIPAL!$H$72*(1-(PRINCIPAL!$O$72/100)),IF(PRINCIPAL!$H$72&lt;&gt;"",VLOOKUP($BB$204,'Banco de Dados'!$B$4:$J$50,8,FALSE)*PRINCIPAL!$H$72,IF(OR(L223=PRINCIPAL!$I$72,L223=PRINCIPAL!$I$72+PRINCIPAL!$I$72,L223=PRINCIPAL!$I$72+PRINCIPAL!$I$72+PRINCIPAL!$I$72),0,IF(L223=PRINCIPAL!$J$72,VLOOKUP($BB$204,'Banco de Dados'!$B$4:$J$50,6,FALSE)*(1-(PRINCIPAL!$K$72/100)),IF(L223=PRINCIPAL!$L$72,VLOOKUP($BB$204,'Banco de Dados'!$B$4:$J$50,6,FALSE)*(1-(PRINCIPAL!$M$72/100)),IF(L223=PRINCIPAL!$N$72,VLOOKUP($BB$204,'Banco de Dados'!$B$4:$J$50,6,FALSE)*(1-(PRINCIPAL!$O$72/100)),VLOOKUP($BB$204,'Banco de Dados'!$B$4:$J$50,6,FALSE)))))))))),"")</f>
        <v/>
      </c>
      <c r="BB223" s="29" t="str">
        <f>IFERROR(BA223*(IFERROR(VLOOKUP($BB$204,'Banco de Dados'!$B$4:$J$50,4,FALSE),"ERRO")),"")</f>
        <v/>
      </c>
      <c r="BC223" s="29" t="str">
        <f t="shared" si="144"/>
        <v/>
      </c>
      <c r="BD223" s="103" t="str">
        <f>IFERROR(BC223*(C223*(PRINCIPAL!$G$72/100))*0.47*(44/12),"")</f>
        <v/>
      </c>
      <c r="BE223" s="111" t="str">
        <f t="shared" si="123"/>
        <v/>
      </c>
      <c r="BF223" s="30" t="str">
        <f>IFERROR(IF(AND(PRINCIPAL!$H$73&lt;&gt;"",OR(L223=PRINCIPAL!$I$73,L223=PRINCIPAL!$I$73+PRINCIPAL!$I$73,L223=PRINCIPAL!$I$73+PRINCIPAL!$I$73+PRINCIPAL!$I$73)),0,IF(AND(PRINCIPAL!$H$73&lt;&gt;"",L223=PRINCIPAL!$J$73),VLOOKUP($BG$204,'Banco de Dados'!$B$4:$J$50,8,FALSE)*PRINCIPAL!$H$73*(1-(PRINCIPAL!$K$73/100)),IF(AND(PRINCIPAL!$H$73&lt;&gt;"",L223=PRINCIPAL!$L$73),VLOOKUP($BG$204,'Banco de Dados'!$B$4:$J$50,8,FALSE)*PRINCIPAL!$H$73*(1-(PRINCIPAL!$M$73/100)),IF(AND(PRINCIPAL!$H$73&lt;&gt;"",L223=PRINCIPAL!$N$73),VLOOKUP($BG$204,'Banco de Dados'!$B$4:$J$50,8,FALSE)*PRINCIPAL!$H$73*(1-(PRINCIPAL!$O$73/100)),IF(PRINCIPAL!$H$73&lt;&gt;"",VLOOKUP($BG$204,'Banco de Dados'!$B$4:$J$50,8,FALSE)*PRINCIPAL!$H$73,IF(OR(L223=PRINCIPAL!$I$73,L223=PRINCIPAL!$I$73+PRINCIPAL!$I$73,L223=PRINCIPAL!$I$73+PRINCIPAL!$I$73+PRINCIPAL!$I$73),0,IF(L223=PRINCIPAL!$J$73,VLOOKUP($BG$204,'Banco de Dados'!$B$4:$J$50,6,FALSE)*(1-(PRINCIPAL!$K$73/100)),IF(L223=PRINCIPAL!$L$73,VLOOKUP($BG$204,'Banco de Dados'!$B$4:$J$50,6,FALSE)*(1-(PRINCIPAL!$M$73/100)),IF(L223=PRINCIPAL!$N$73,VLOOKUP($BG$204,'Banco de Dados'!$B$4:$J$50,6,FALSE)*(1-(PRINCIPAL!$O$73/100)),VLOOKUP($BG$204,'Banco de Dados'!$B$4:$J$50,6,FALSE)))))))))),"")</f>
        <v/>
      </c>
      <c r="BG223" s="29" t="str">
        <f>IFERROR(BF223*(IFERROR(VLOOKUP($BG$204,'Banco de Dados'!$B$4:$J$50,4,FALSE),"ERRO")),"")</f>
        <v/>
      </c>
      <c r="BH223" s="29" t="str">
        <f t="shared" si="139"/>
        <v/>
      </c>
      <c r="BI223" s="103" t="str">
        <f>IFERROR(BH223*(C223*(PRINCIPAL!$G$73/100))*0.47*(44/12),"")</f>
        <v/>
      </c>
      <c r="BJ223" s="102" t="str">
        <f t="shared" si="124"/>
        <v/>
      </c>
    </row>
    <row r="224" spans="2:62" ht="12.75" customHeight="1" x14ac:dyDescent="0.3">
      <c r="B224" s="326">
        <f t="shared" si="125"/>
        <v>2038</v>
      </c>
      <c r="C224" s="340"/>
      <c r="D224" s="1"/>
      <c r="E224" s="116">
        <v>18</v>
      </c>
      <c r="F224" s="24" t="str">
        <f>IFERROR(VLOOKUP($G$204,'Banco de Dados'!$B$4:$J$50,6,FALSE),"")</f>
        <v/>
      </c>
      <c r="G224" s="25" t="str">
        <f>IFERROR(F224*(IFERROR(VLOOKUP($G$204,'Banco de Dados'!$B$4:$J$50,4,FALSE),"ERRO")),"")</f>
        <v/>
      </c>
      <c r="H224" s="25" t="str">
        <f t="shared" si="126"/>
        <v/>
      </c>
      <c r="I224" s="103" t="str">
        <f t="shared" si="127"/>
        <v/>
      </c>
      <c r="J224" s="117" t="str">
        <f t="shared" si="128"/>
        <v/>
      </c>
      <c r="K224" s="1"/>
      <c r="L224" s="91">
        <v>18</v>
      </c>
      <c r="M224" s="24" t="str">
        <f>IFERROR(IF(AND(PRINCIPAL!$H$64&lt;&gt;"",OR(L224=PRINCIPAL!$I$64,L224=PRINCIPAL!$I$64+PRINCIPAL!$I$64,L224=PRINCIPAL!$I$64+PRINCIPAL!$I$64+PRINCIPAL!$I$64)),0,IF(AND(PRINCIPAL!$H$64&lt;&gt;"",L224=PRINCIPAL!$J$64),VLOOKUP($N$204,'Banco de Dados'!$B$4:$J$50,8,FALSE)*PRINCIPAL!$H$64*(1-(PRINCIPAL!$K$64/100)),IF(AND(PRINCIPAL!$H$64&lt;&gt;"",L224=PRINCIPAL!$L$64),VLOOKUP($N$204,'Banco de Dados'!$B$4:$J$50,8,FALSE)*PRINCIPAL!$H$64*(1-(PRINCIPAL!$M$64/100)),IF(AND(PRINCIPAL!$H$64&lt;&gt;"",L224=PRINCIPAL!$N$64),VLOOKUP($N$204,'Banco de Dados'!$B$4:$J$50,8,FALSE)*PRINCIPAL!$H$64*(1-(PRINCIPAL!$O$64/100)),IF(PRINCIPAL!$H$64&lt;&gt;"",VLOOKUP($N$204,'Banco de Dados'!$B$4:$J$50,8,FALSE)*PRINCIPAL!$H$64,IF(OR(L224=PRINCIPAL!$I$64,L224=PRINCIPAL!$I$64+PRINCIPAL!$I$64,L224=PRINCIPAL!$I$64+PRINCIPAL!$I$64+PRINCIPAL!$I$64),0,IF(L224=PRINCIPAL!$J$64,VLOOKUP($N$204,'Banco de Dados'!$B$4:$J$50,6,FALSE)*(1-(PRINCIPAL!$K$64/100)),IF(L224=PRINCIPAL!$L$64,VLOOKUP($N$204,'Banco de Dados'!$B$4:$J$50,6,FALSE)*(1-(PRINCIPAL!$M$64/100)),IF(L224=PRINCIPAL!$N$64,VLOOKUP($N$204,'Banco de Dados'!$B$4:$J$50,6,FALSE)*(1-(PRINCIPAL!$O$64/100)),VLOOKUP($N$204,'Banco de Dados'!$B$4:$J$50,6,FALSE)))))))))),"")</f>
        <v/>
      </c>
      <c r="N224" s="25" t="str">
        <f>IFERROR(M224*(IFERROR(VLOOKUP($N$204,'Banco de Dados'!$B$4:$J$50,4,FALSE),"ERRO")),"")</f>
        <v/>
      </c>
      <c r="O224" s="25" t="str">
        <f t="shared" si="129"/>
        <v/>
      </c>
      <c r="P224" s="103" t="str">
        <f>IFERROR(O224*(C224*(PRINCIPAL!$G$64/100))*0.47*(44/12),"")</f>
        <v/>
      </c>
      <c r="Q224" s="107" t="str">
        <f t="shared" si="145"/>
        <v/>
      </c>
      <c r="R224" s="29" t="str">
        <f>IFERROR(IF(AND(PRINCIPAL!$H$65&lt;&gt;"",OR(L224=PRINCIPAL!$I$65,L224=PRINCIPAL!$I$65+PRINCIPAL!$I$65,L224=PRINCIPAL!$I$65+PRINCIPAL!$I$65+PRINCIPAL!$I$65)),0,IF(AND(PRINCIPAL!$H$65&lt;&gt;"",L224=PRINCIPAL!$J$65),VLOOKUP($S$204,'Banco de Dados'!$B$4:$J$50,8,FALSE)*PRINCIPAL!$H$65*(1-(PRINCIPAL!$K$65/100)),IF(AND(PRINCIPAL!$H$65&lt;&gt;"",L224=PRINCIPAL!$L$65),VLOOKUP($S$204,'Banco de Dados'!$B$4:$J$50,8,FALSE)*PRINCIPAL!$H$65*(1-(PRINCIPAL!$M$65/100)),IF(AND(PRINCIPAL!$H$65&lt;&gt;"",L224=PRINCIPAL!$N$65),VLOOKUP($S$204,'Banco de Dados'!$B$4:$J$50,8,FALSE)*PRINCIPAL!$H$65*(1-(PRINCIPAL!$O$65/100)),IF(PRINCIPAL!$H$65&lt;&gt;"",VLOOKUP($S$204,'Banco de Dados'!$B$4:$J$50,8,FALSE)*PRINCIPAL!$H$65,IF(OR(L224=PRINCIPAL!$I$65,L224=PRINCIPAL!$I$65+PRINCIPAL!$I$65,L224=PRINCIPAL!$I$65+PRINCIPAL!$I$65+PRINCIPAL!$I$65),0,IF(L224=PRINCIPAL!$J$65,VLOOKUP($S$204,'Banco de Dados'!$B$4:$J$50,6,FALSE)*(1-(PRINCIPAL!$K$65/100)),IF(L224=PRINCIPAL!$L$65,VLOOKUP($S$204,'Banco de Dados'!$B$4:$J$50,6,FALSE)*(1-(PRINCIPAL!$M$65/100)),IF(L224=PRINCIPAL!$N$65,VLOOKUP($S$204,'Banco de Dados'!$B$4:$J$50,6,FALSE)*(1-(PRINCIPAL!$O$65/100)),VLOOKUP($S$204,'Banco de Dados'!$B$4:$J$50,6,FALSE)))))))))),"")</f>
        <v/>
      </c>
      <c r="S224" s="29" t="str">
        <f>IFERROR(R224*(IFERROR(VLOOKUP($S$204,'Banco de Dados'!$B$4:$J$50,4,FALSE),"ERRO")),"")</f>
        <v/>
      </c>
      <c r="T224" s="29" t="str">
        <f t="shared" si="146"/>
        <v/>
      </c>
      <c r="U224" s="103" t="str">
        <f>IFERROR(T224*(C224*(PRINCIPAL!$G$65/100))*0.47*(44/12),"")</f>
        <v/>
      </c>
      <c r="V224" s="103" t="str">
        <f t="shared" si="122"/>
        <v/>
      </c>
      <c r="W224" s="30" t="str">
        <f>IFERROR(IF(AND(PRINCIPAL!$H$66&lt;&gt;"",OR(L224=PRINCIPAL!$I$66,L224=PRINCIPAL!$I$66+PRINCIPAL!$I$66,L224=PRINCIPAL!$I$66+PRINCIPAL!$I$66+PRINCIPAL!$I$66)),0,IF(AND(PRINCIPAL!$H$66&lt;&gt;"",L224=PRINCIPAL!$J$66),VLOOKUP($X$204,'Banco de Dados'!$B$4:$J$50,8,FALSE)*PRINCIPAL!$H$66*(1-(PRINCIPAL!$K$66/100)),IF(AND(PRINCIPAL!$H$66&lt;&gt;"",L224=PRINCIPAL!$L$66),VLOOKUP($X$204,'Banco de Dados'!$B$4:$J$50,8,FALSE)*PRINCIPAL!$H$66*(1-(PRINCIPAL!$M$66/100)),IF(AND(PRINCIPAL!$H$66&lt;&gt;"",L224=PRINCIPAL!$N$66),VLOOKUP($X$204,'Banco de Dados'!$B$4:$J$50,8,FALSE)*PRINCIPAL!$H$66*(1-(PRINCIPAL!$O$66/100)),IF(PRINCIPAL!$H$66&lt;&gt;"",VLOOKUP($X$204,'Banco de Dados'!$B$4:$J$50,8,FALSE)*PRINCIPAL!$H$66,IF(OR(L224=PRINCIPAL!$I$66,L224=PRINCIPAL!$I$66+PRINCIPAL!$I$66,L224=PRINCIPAL!$I$66+PRINCIPAL!$I$66+PRINCIPAL!$I$66),0,IF(L224=PRINCIPAL!$J$66,VLOOKUP($X$204,'Banco de Dados'!$B$4:$J$50,6,FALSE)*(1-(PRINCIPAL!$K$66/100)),IF(L224=PRINCIPAL!$L$66,VLOOKUP($X$204,'Banco de Dados'!$B$4:$J$50,6,FALSE)*(1-(PRINCIPAL!$M$66/100)),IF(L224=PRINCIPAL!$N$66,VLOOKUP($X$204,'Banco de Dados'!$B$4:$J$50,6,FALSE)*(1-(PRINCIPAL!$O$66/100)),VLOOKUP($X$204,'Banco de Dados'!$B$4:$J$50,6,FALSE)))))))))),"")</f>
        <v/>
      </c>
      <c r="X224" s="29" t="str">
        <f>IFERROR(W224*(IFERROR(VLOOKUP($X$204,'Banco de Dados'!$B$4:$J$50,4,FALSE),"ERRO")),"")</f>
        <v/>
      </c>
      <c r="Y224" s="29" t="str">
        <f t="shared" si="140"/>
        <v/>
      </c>
      <c r="Z224" s="103" t="str">
        <f>IFERROR(Y224*(C224*(PRINCIPAL!$G$66/100))*0.47*(44/12),"")</f>
        <v/>
      </c>
      <c r="AA224" s="111" t="str">
        <f t="shared" si="141"/>
        <v/>
      </c>
      <c r="AB224" s="30" t="str">
        <f>IFERROR(IF(AND(PRINCIPAL!$H$67&lt;&gt;"",OR(L224=PRINCIPAL!$I$67,L224=PRINCIPAL!$I$67+PRINCIPAL!$I$67,L224=PRINCIPAL!$I$67+PRINCIPAL!$I$67+PRINCIPAL!$I$67)),0,IF(AND(PRINCIPAL!$H$67&lt;&gt;"",L224=PRINCIPAL!$J$67),VLOOKUP($AC$204,'Banco de Dados'!$B$4:$J$50,8,FALSE)*PRINCIPAL!$H$67*(1-(PRINCIPAL!$K$67/100)),IF(AND(PRINCIPAL!$H$67&lt;&gt;"",L224=PRINCIPAL!$L$67),VLOOKUP($AC$204,'Banco de Dados'!$B$4:$J$50,8,FALSE)*PRINCIPAL!$H$67*(1-(PRINCIPAL!$M$67/100)),IF(AND(PRINCIPAL!$H$67&lt;&gt;"",L224=PRINCIPAL!$N$67),VLOOKUP($AC$204,'Banco de Dados'!$B$4:$J$50,8,FALSE)*PRINCIPAL!$H$67*(1-(PRINCIPAL!$O$67/100)),IF(PRINCIPAL!$H$67&lt;&gt;"",VLOOKUP($AC$204,'Banco de Dados'!$B$4:$J$50,8,FALSE)*PRINCIPAL!$H$67,IF(OR(L224=PRINCIPAL!$I$67,L224=PRINCIPAL!$I$67+PRINCIPAL!$I$67,L224=PRINCIPAL!$I$67+PRINCIPAL!$I$67+PRINCIPAL!$I$67),0,IF(L224=PRINCIPAL!$J$67,VLOOKUP($AC$204,'Banco de Dados'!$B$4:$J$50,6,FALSE)*(1-(PRINCIPAL!$K$67/100)),IF(L224=PRINCIPAL!$L$67,VLOOKUP($AC$204,'Banco de Dados'!$B$4:$J$50,6,FALSE)*(1-(PRINCIPAL!$M$67/100)),IF(L224=PRINCIPAL!$N$67,VLOOKUP($AC$204,'Banco de Dados'!$B$4:$J$50,6,FALSE)*(1-(PRINCIPAL!$O$67/100)),VLOOKUP($AC$204,'Banco de Dados'!$B$4:$J$50,6,FALSE)))))))))),"")</f>
        <v/>
      </c>
      <c r="AC224" s="29" t="str">
        <f>IFERROR(AB224*(IFERROR(VLOOKUP($AC$204,'Banco de Dados'!$B$4:$J$50,4,FALSE),"ERRO")),"")</f>
        <v/>
      </c>
      <c r="AD224" s="29" t="str">
        <f t="shared" si="131"/>
        <v/>
      </c>
      <c r="AE224" s="103" t="str">
        <f>IFERROR(AD224*(C224*(PRINCIPAL!$G$67/100))*0.47*(44/12),"")</f>
        <v/>
      </c>
      <c r="AF224" s="111" t="str">
        <f t="shared" si="132"/>
        <v/>
      </c>
      <c r="AG224" s="30" t="str">
        <f>IFERROR(IF(AND(PRINCIPAL!$H$68&lt;&gt;"",OR(L224=PRINCIPAL!$I$68,L224=PRINCIPAL!$I$68+PRINCIPAL!$I$68,L224=PRINCIPAL!$I$68+PRINCIPAL!$I$68+PRINCIPAL!$I$68)),0,IF(AND(PRINCIPAL!$H$68&lt;&gt;"",L224=PRINCIPAL!$J$68),VLOOKUP($AH$204,'Banco de Dados'!$B$4:$J$50,8,FALSE)*PRINCIPAL!$H$68*(1-(PRINCIPAL!$K$68/100)),IF(AND(PRINCIPAL!$H$68&lt;&gt;"",L224=PRINCIPAL!$L$68),VLOOKUP($AH$204,'Banco de Dados'!$B$4:$J$50,8,FALSE)*PRINCIPAL!$H$68*(1-(PRINCIPAL!$M$68/100)),IF(AND(PRINCIPAL!$H$68&lt;&gt;"",L224=PRINCIPAL!$N$68),VLOOKUP($AH$204,'Banco de Dados'!$B$4:$J$50,8,FALSE)*PRINCIPAL!$H$68*(1-(PRINCIPAL!$O$68/100)),IF(PRINCIPAL!$H$68&lt;&gt;"",VLOOKUP($AH$204,'Banco de Dados'!$B$4:$J$50,8,FALSE)*PRINCIPAL!$H$68,IF(OR(L224=PRINCIPAL!$I$68,L224=PRINCIPAL!$I$68+PRINCIPAL!$I$68,L224=PRINCIPAL!$I$68+PRINCIPAL!$I$68+PRINCIPAL!$I$68),0,IF(L224=PRINCIPAL!$J$68,VLOOKUP($AH$204,'Banco de Dados'!$B$4:$J$50,6,FALSE)*(1-(PRINCIPAL!$K$68/100)),IF(L224=PRINCIPAL!$L$68,VLOOKUP($AH$204,'Banco de Dados'!$B$4:$J$50,6,FALSE)*(1-(PRINCIPAL!$M$68/100)),IF(L224=PRINCIPAL!$N$68,VLOOKUP($AH$204,'Banco de Dados'!$B$4:$J$50,6,FALSE)*(1-(PRINCIPAL!$O$68/100)),VLOOKUP($AH$204,'Banco de Dados'!$B$4:$J$50,6,FALSE)))))))))),"")</f>
        <v/>
      </c>
      <c r="AH224" s="29" t="str">
        <f>IFERROR(AG224*(IFERROR(VLOOKUP($AH$204,'Banco de Dados'!$B$4:$J$50,4,FALSE),"ERRO")),"")</f>
        <v/>
      </c>
      <c r="AI224" s="29" t="str">
        <f t="shared" si="133"/>
        <v/>
      </c>
      <c r="AJ224" s="103" t="str">
        <f>IFERROR(AI224*(C224*(PRINCIPAL!$G$68/100))*0.47*(44/12),"")</f>
        <v/>
      </c>
      <c r="AK224" s="111" t="str">
        <f t="shared" si="142"/>
        <v/>
      </c>
      <c r="AL224" s="30" t="str">
        <f>IFERROR(IF(AND(PRINCIPAL!$H$69&lt;&gt;"",OR(L224=PRINCIPAL!$I$69,L224=PRINCIPAL!$I$69+PRINCIPAL!$I$69,L224=PRINCIPAL!$I$69+PRINCIPAL!$I$69+PRINCIPAL!$I$69)),0,IF(AND(PRINCIPAL!$H$69&lt;&gt;"",L224=PRINCIPAL!$J$69),VLOOKUP($AM$204,'Banco de Dados'!$B$4:$J$50,8,FALSE)*PRINCIPAL!$H$69*(1-(PRINCIPAL!$K$69/100)),IF(AND(PRINCIPAL!$H$69&lt;&gt;"",L224=PRINCIPAL!$L$69),VLOOKUP($AM$204,'Banco de Dados'!$B$4:$J$50,8,FALSE)*PRINCIPAL!$H$69*(1-(PRINCIPAL!$M$69/100)),IF(AND(PRINCIPAL!$H$69&lt;&gt;"",L224=PRINCIPAL!$N$69),VLOOKUP($AM$204,'Banco de Dados'!$B$4:$J$50,8,FALSE)*PRINCIPAL!$H$69*(1-(PRINCIPAL!$O$69/100)),IF(PRINCIPAL!$H$69&lt;&gt;"",VLOOKUP($AM$204,'Banco de Dados'!$B$4:$J$50,8,FALSE)*PRINCIPAL!$H$69,IF(OR(L224=PRINCIPAL!$I$69,L224=PRINCIPAL!$I$69+PRINCIPAL!$I$69,L224=PRINCIPAL!$I$69+PRINCIPAL!$I$69+PRINCIPAL!$I$69),0,IF(L224=PRINCIPAL!$J$69,VLOOKUP($AM$204,'Banco de Dados'!$B$4:$J$50,6,FALSE)*(1-(PRINCIPAL!$K$69/100)),IF(L224=PRINCIPAL!$L$69,VLOOKUP($AM$204,'Banco de Dados'!$B$4:$J$50,6,FALSE)*(1-(PRINCIPAL!$M$69/100)),IF(L224=PRINCIPAL!$N$69,VLOOKUP($AM$204,'Banco de Dados'!$B$4:$J$50,6,FALSE)*(1-(PRINCIPAL!$O$69/100)),VLOOKUP($AM$204,'Banco de Dados'!$B$4:$J$50,6,FALSE)))))))))),"")</f>
        <v/>
      </c>
      <c r="AM224" s="29" t="str">
        <f>IFERROR(AL224*(IFERROR(VLOOKUP($AM$204,'Banco de Dados'!$B$4:$J$50,4,FALSE),"ERRO")),"")</f>
        <v/>
      </c>
      <c r="AN224" s="29" t="str">
        <f t="shared" si="134"/>
        <v/>
      </c>
      <c r="AO224" s="103" t="str">
        <f>IFERROR(AN224*(C224*(PRINCIPAL!$G$69/100))*0.47*(44/12),"")</f>
        <v/>
      </c>
      <c r="AP224" s="111" t="str">
        <f t="shared" si="135"/>
        <v/>
      </c>
      <c r="AQ224" s="30" t="str">
        <f>IFERROR(IF(AND(PRINCIPAL!$H$70&lt;&gt;"",OR(L224=PRINCIPAL!$I$70,L224=PRINCIPAL!$I$70+PRINCIPAL!$I$70,L224=PRINCIPAL!$I$70+PRINCIPAL!$I$70+PRINCIPAL!$I$70)),0,IF(AND(PRINCIPAL!$H$70&lt;&gt;"",L224=PRINCIPAL!$J$70),VLOOKUP($AR$204,'Banco de Dados'!$B$4:$J$50,8,FALSE)*PRINCIPAL!$H$70*(1-(PRINCIPAL!$K$70/100)),IF(AND(PRINCIPAL!$H$70&lt;&gt;"",L224=PRINCIPAL!$L$70),VLOOKUP($AR$204,'Banco de Dados'!$B$4:$J$50,8,FALSE)*PRINCIPAL!$H$70*(1-(PRINCIPAL!$M$70/100)),IF(AND(PRINCIPAL!$H$70&lt;&gt;"",L224=PRINCIPAL!$N$70),VLOOKUP($AR$204,'Banco de Dados'!$B$4:$J$50,8,FALSE)*PRINCIPAL!$H$70*(1-(PRINCIPAL!$O$70/100)),IF(PRINCIPAL!$H$70&lt;&gt;"",VLOOKUP($AR$204,'Banco de Dados'!$B$4:$J$50,8,FALSE)*PRINCIPAL!$H$70,IF(OR(L224=PRINCIPAL!$I$70,L224=PRINCIPAL!$I$70+PRINCIPAL!$I$70,L224=PRINCIPAL!$I$70+PRINCIPAL!$I$70+PRINCIPAL!$I$70),0,IF(L224=PRINCIPAL!$J$70,VLOOKUP($AR$204,'Banco de Dados'!$B$4:$J$50,6,FALSE)*(1-(PRINCIPAL!$K$70/100)),IF(L224=PRINCIPAL!$L$70,VLOOKUP($AR$204,'Banco de Dados'!$B$4:$J$50,6,FALSE)*(1-(PRINCIPAL!$M$70/100)),IF(L224=PRINCIPAL!$N$70,VLOOKUP($AR$204,'Banco de Dados'!$B$4:$J$50,6,FALSE)*(1-(PRINCIPAL!$O$70/100)),VLOOKUP($AR$204,'Banco de Dados'!$B$4:$J$50,6,FALSE)))))))))),"")</f>
        <v/>
      </c>
      <c r="AR224" s="29" t="str">
        <f>IFERROR(AQ224*(IFERROR(VLOOKUP($AR$204,'Banco de Dados'!$B$4:$J$50,4,FALSE),"ERRO")),"")</f>
        <v/>
      </c>
      <c r="AS224" s="29" t="str">
        <f t="shared" si="136"/>
        <v/>
      </c>
      <c r="AT224" s="103" t="str">
        <f>IFERROR(AS224*(C224*(PRINCIPAL!$G$70/100))*0.47*(44/12),"")</f>
        <v/>
      </c>
      <c r="AU224" s="111" t="str">
        <f t="shared" si="137"/>
        <v/>
      </c>
      <c r="AV224" s="30" t="str">
        <f>IFERROR(IF(AND(PRINCIPAL!$H$71&lt;&gt;"",OR(L224=PRINCIPAL!$I$71,L224=PRINCIPAL!$I$71+PRINCIPAL!$I$71,L224=PRINCIPAL!$I$71+PRINCIPAL!$I$71+PRINCIPAL!$I$71)),0,IF(AND(PRINCIPAL!$H$71&lt;&gt;"",L224=PRINCIPAL!$J$71),VLOOKUP($AW$204,'Banco de Dados'!$B$4:$J$50,8,FALSE)*PRINCIPAL!$H$71*(1-(PRINCIPAL!$K$71/100)),IF(AND(PRINCIPAL!$H$71&lt;&gt;"",L224=PRINCIPAL!$L$71),VLOOKUP($AW$204,'Banco de Dados'!$B$4:$J$50,8,FALSE)*PRINCIPAL!$H$71*(1-(PRINCIPAL!$M$71/100)),IF(AND(PRINCIPAL!$H$71&lt;&gt;"",L224=PRINCIPAL!$N$71),VLOOKUP($AW$204,'Banco de Dados'!$B$4:$J$50,8,FALSE)*PRINCIPAL!$H$71*(1-(PRINCIPAL!$O$71/100)),IF(PRINCIPAL!$H$71&lt;&gt;"",VLOOKUP($AW$204,'Banco de Dados'!$B$4:$J$50,8,FALSE)*PRINCIPAL!$H$71,IF(OR(L224=PRINCIPAL!$I$71,L224=PRINCIPAL!$I$71+PRINCIPAL!$I$71,L224=PRINCIPAL!$I$71+PRINCIPAL!$I$71+PRINCIPAL!$I$71),0,IF(L224=PRINCIPAL!$J$71,VLOOKUP($AW$204,'Banco de Dados'!$B$4:$J$50,6,FALSE)*(1-(PRINCIPAL!$K$71/100)),IF(L224=PRINCIPAL!$L$71,VLOOKUP($AW$204,'Banco de Dados'!$B$4:$J$50,6,FALSE)*(1-(PRINCIPAL!$M$71/100)),IF(L224=PRINCIPAL!$N$71,VLOOKUP($AW$204,'Banco de Dados'!$B$4:$J$50,6,FALSE)*(1-(PRINCIPAL!$O$71/100)),VLOOKUP($AW$204,'Banco de Dados'!$B$4:$J$50,6,FALSE)))))))))),"")</f>
        <v/>
      </c>
      <c r="AW224" s="29" t="str">
        <f>IFERROR(AV224*(IFERROR(VLOOKUP($AW$204,'Banco de Dados'!$B$4:$J$50,4,FALSE),"ERRO")),"")</f>
        <v/>
      </c>
      <c r="AX224" s="29" t="str">
        <f t="shared" si="138"/>
        <v/>
      </c>
      <c r="AY224" s="103" t="str">
        <f>IFERROR(AX224*(C224*(PRINCIPAL!$G$71/100))*0.47*(44/12),"")</f>
        <v/>
      </c>
      <c r="AZ224" s="111" t="str">
        <f t="shared" si="143"/>
        <v/>
      </c>
      <c r="BA224" s="30" t="str">
        <f>IFERROR(IF(AND(PRINCIPAL!$H$72&lt;&gt;"",OR(L224=PRINCIPAL!$I$72,L224=PRINCIPAL!$I$72+PRINCIPAL!$I$72,L224=PRINCIPAL!$I$72+PRINCIPAL!$I$72+PRINCIPAL!$I$72)),0,IF(AND(PRINCIPAL!$H$72&lt;&gt;"",L224=PRINCIPAL!$J$72),VLOOKUP($BB$204,'Banco de Dados'!$B$4:$J$50,8,FALSE)*PRINCIPAL!$H$72*(1-(PRINCIPAL!$K$72/100)),IF(AND(PRINCIPAL!$H$72&lt;&gt;"",L224=PRINCIPAL!$L$72),VLOOKUP($BB$204,'Banco de Dados'!$B$4:$J$50,8,FALSE)*PRINCIPAL!$H$72*(1-(PRINCIPAL!$M$72/100)),IF(AND(PRINCIPAL!$H$72&lt;&gt;"",L224=PRINCIPAL!$N$72),VLOOKUP($BB$204,'Banco de Dados'!$B$4:$J$50,8,FALSE)*PRINCIPAL!$H$72*(1-(PRINCIPAL!$O$72/100)),IF(PRINCIPAL!$H$72&lt;&gt;"",VLOOKUP($BB$204,'Banco de Dados'!$B$4:$J$50,8,FALSE)*PRINCIPAL!$H$72,IF(OR(L224=PRINCIPAL!$I$72,L224=PRINCIPAL!$I$72+PRINCIPAL!$I$72,L224=PRINCIPAL!$I$72+PRINCIPAL!$I$72+PRINCIPAL!$I$72),0,IF(L224=PRINCIPAL!$J$72,VLOOKUP($BB$204,'Banco de Dados'!$B$4:$J$50,6,FALSE)*(1-(PRINCIPAL!$K$72/100)),IF(L224=PRINCIPAL!$L$72,VLOOKUP($BB$204,'Banco de Dados'!$B$4:$J$50,6,FALSE)*(1-(PRINCIPAL!$M$72/100)),IF(L224=PRINCIPAL!$N$72,VLOOKUP($BB$204,'Banco de Dados'!$B$4:$J$50,6,FALSE)*(1-(PRINCIPAL!$O$72/100)),VLOOKUP($BB$204,'Banco de Dados'!$B$4:$J$50,6,FALSE)))))))))),"")</f>
        <v/>
      </c>
      <c r="BB224" s="29" t="str">
        <f>IFERROR(BA224*(IFERROR(VLOOKUP($BB$204,'Banco de Dados'!$B$4:$J$50,4,FALSE),"ERRO")),"")</f>
        <v/>
      </c>
      <c r="BC224" s="29" t="str">
        <f t="shared" si="144"/>
        <v/>
      </c>
      <c r="BD224" s="103" t="str">
        <f>IFERROR(BC224*(C224*(PRINCIPAL!$G$72/100))*0.47*(44/12),"")</f>
        <v/>
      </c>
      <c r="BE224" s="111" t="str">
        <f t="shared" si="123"/>
        <v/>
      </c>
      <c r="BF224" s="30" t="str">
        <f>IFERROR(IF(AND(PRINCIPAL!$H$73&lt;&gt;"",OR(L224=PRINCIPAL!$I$73,L224=PRINCIPAL!$I$73+PRINCIPAL!$I$73,L224=PRINCIPAL!$I$73+PRINCIPAL!$I$73+PRINCIPAL!$I$73)),0,IF(AND(PRINCIPAL!$H$73&lt;&gt;"",L224=PRINCIPAL!$J$73),VLOOKUP($BG$204,'Banco de Dados'!$B$4:$J$50,8,FALSE)*PRINCIPAL!$H$73*(1-(PRINCIPAL!$K$73/100)),IF(AND(PRINCIPAL!$H$73&lt;&gt;"",L224=PRINCIPAL!$L$73),VLOOKUP($BG$204,'Banco de Dados'!$B$4:$J$50,8,FALSE)*PRINCIPAL!$H$73*(1-(PRINCIPAL!$M$73/100)),IF(AND(PRINCIPAL!$H$73&lt;&gt;"",L224=PRINCIPAL!$N$73),VLOOKUP($BG$204,'Banco de Dados'!$B$4:$J$50,8,FALSE)*PRINCIPAL!$H$73*(1-(PRINCIPAL!$O$73/100)),IF(PRINCIPAL!$H$73&lt;&gt;"",VLOOKUP($BG$204,'Banco de Dados'!$B$4:$J$50,8,FALSE)*PRINCIPAL!$H$73,IF(OR(L224=PRINCIPAL!$I$73,L224=PRINCIPAL!$I$73+PRINCIPAL!$I$73,L224=PRINCIPAL!$I$73+PRINCIPAL!$I$73+PRINCIPAL!$I$73),0,IF(L224=PRINCIPAL!$J$73,VLOOKUP($BG$204,'Banco de Dados'!$B$4:$J$50,6,FALSE)*(1-(PRINCIPAL!$K$73/100)),IF(L224=PRINCIPAL!$L$73,VLOOKUP($BG$204,'Banco de Dados'!$B$4:$J$50,6,FALSE)*(1-(PRINCIPAL!$M$73/100)),IF(L224=PRINCIPAL!$N$73,VLOOKUP($BG$204,'Banco de Dados'!$B$4:$J$50,6,FALSE)*(1-(PRINCIPAL!$O$73/100)),VLOOKUP($BG$204,'Banco de Dados'!$B$4:$J$50,6,FALSE)))))))))),"")</f>
        <v/>
      </c>
      <c r="BG224" s="29" t="str">
        <f>IFERROR(BF224*(IFERROR(VLOOKUP($BG$204,'Banco de Dados'!$B$4:$J$50,4,FALSE),"ERRO")),"")</f>
        <v/>
      </c>
      <c r="BH224" s="29" t="str">
        <f t="shared" si="139"/>
        <v/>
      </c>
      <c r="BI224" s="103" t="str">
        <f>IFERROR(BH224*(C224*(PRINCIPAL!$G$73/100))*0.47*(44/12),"")</f>
        <v/>
      </c>
      <c r="BJ224" s="102" t="str">
        <f t="shared" si="124"/>
        <v/>
      </c>
    </row>
    <row r="225" spans="2:62" ht="12.75" customHeight="1" x14ac:dyDescent="0.3">
      <c r="B225" s="326">
        <f t="shared" si="125"/>
        <v>2039</v>
      </c>
      <c r="C225" s="340"/>
      <c r="D225" s="1"/>
      <c r="E225" s="116">
        <v>19</v>
      </c>
      <c r="F225" s="24" t="str">
        <f>IFERROR(VLOOKUP($G$204,'Banco de Dados'!$B$4:$J$50,6,FALSE),"")</f>
        <v/>
      </c>
      <c r="G225" s="25" t="str">
        <f>IFERROR(F225*(IFERROR(VLOOKUP($G$204,'Banco de Dados'!$B$4:$J$50,4,FALSE),"ERRO")),"")</f>
        <v/>
      </c>
      <c r="H225" s="25" t="str">
        <f t="shared" si="126"/>
        <v/>
      </c>
      <c r="I225" s="103" t="str">
        <f t="shared" si="127"/>
        <v/>
      </c>
      <c r="J225" s="117" t="str">
        <f t="shared" si="128"/>
        <v/>
      </c>
      <c r="K225" s="1"/>
      <c r="L225" s="91">
        <v>19</v>
      </c>
      <c r="M225" s="24" t="str">
        <f>IFERROR(IF(AND(PRINCIPAL!$H$64&lt;&gt;"",OR(L225=PRINCIPAL!$I$64,L225=PRINCIPAL!$I$64+PRINCIPAL!$I$64,L225=PRINCIPAL!$I$64+PRINCIPAL!$I$64+PRINCIPAL!$I$64)),0,IF(AND(PRINCIPAL!$H$64&lt;&gt;"",L225=PRINCIPAL!$J$64),VLOOKUP($N$204,'Banco de Dados'!$B$4:$J$50,8,FALSE)*PRINCIPAL!$H$64*(1-(PRINCIPAL!$K$64/100)),IF(AND(PRINCIPAL!$H$64&lt;&gt;"",L225=PRINCIPAL!$L$64),VLOOKUP($N$204,'Banco de Dados'!$B$4:$J$50,8,FALSE)*PRINCIPAL!$H$64*(1-(PRINCIPAL!$M$64/100)),IF(AND(PRINCIPAL!$H$64&lt;&gt;"",L225=PRINCIPAL!$N$64),VLOOKUP($N$204,'Banco de Dados'!$B$4:$J$50,8,FALSE)*PRINCIPAL!$H$64*(1-(PRINCIPAL!$O$64/100)),IF(PRINCIPAL!$H$64&lt;&gt;"",VLOOKUP($N$204,'Banco de Dados'!$B$4:$J$50,8,FALSE)*PRINCIPAL!$H$64,IF(OR(L225=PRINCIPAL!$I$64,L225=PRINCIPAL!$I$64+PRINCIPAL!$I$64,L225=PRINCIPAL!$I$64+PRINCIPAL!$I$64+PRINCIPAL!$I$64),0,IF(L225=PRINCIPAL!$J$64,VLOOKUP($N$204,'Banco de Dados'!$B$4:$J$50,6,FALSE)*(1-(PRINCIPAL!$K$64/100)),IF(L225=PRINCIPAL!$L$64,VLOOKUP($N$204,'Banco de Dados'!$B$4:$J$50,6,FALSE)*(1-(PRINCIPAL!$M$64/100)),IF(L225=PRINCIPAL!$N$64,VLOOKUP($N$204,'Banco de Dados'!$B$4:$J$50,6,FALSE)*(1-(PRINCIPAL!$O$64/100)),VLOOKUP($N$204,'Banco de Dados'!$B$4:$J$50,6,FALSE)))))))))),"")</f>
        <v/>
      </c>
      <c r="N225" s="25" t="str">
        <f>IFERROR(M225*(IFERROR(VLOOKUP($N$204,'Banco de Dados'!$B$4:$J$50,4,FALSE),"ERRO")),"")</f>
        <v/>
      </c>
      <c r="O225" s="25" t="str">
        <f t="shared" si="129"/>
        <v/>
      </c>
      <c r="P225" s="103" t="str">
        <f>IFERROR(O225*(C225*(PRINCIPAL!$G$64/100))*0.47*(44/12),"")</f>
        <v/>
      </c>
      <c r="Q225" s="107" t="str">
        <f t="shared" si="145"/>
        <v/>
      </c>
      <c r="R225" s="29" t="str">
        <f>IFERROR(IF(AND(PRINCIPAL!$H$65&lt;&gt;"",OR(L225=PRINCIPAL!$I$65,L225=PRINCIPAL!$I$65+PRINCIPAL!$I$65,L225=PRINCIPAL!$I$65+PRINCIPAL!$I$65+PRINCIPAL!$I$65)),0,IF(AND(PRINCIPAL!$H$65&lt;&gt;"",L225=PRINCIPAL!$J$65),VLOOKUP($S$204,'Banco de Dados'!$B$4:$J$50,8,FALSE)*PRINCIPAL!$H$65*(1-(PRINCIPAL!$K$65/100)),IF(AND(PRINCIPAL!$H$65&lt;&gt;"",L225=PRINCIPAL!$L$65),VLOOKUP($S$204,'Banco de Dados'!$B$4:$J$50,8,FALSE)*PRINCIPAL!$H$65*(1-(PRINCIPAL!$M$65/100)),IF(AND(PRINCIPAL!$H$65&lt;&gt;"",L225=PRINCIPAL!$N$65),VLOOKUP($S$204,'Banco de Dados'!$B$4:$J$50,8,FALSE)*PRINCIPAL!$H$65*(1-(PRINCIPAL!$O$65/100)),IF(PRINCIPAL!$H$65&lt;&gt;"",VLOOKUP($S$204,'Banco de Dados'!$B$4:$J$50,8,FALSE)*PRINCIPAL!$H$65,IF(OR(L225=PRINCIPAL!$I$65,L225=PRINCIPAL!$I$65+PRINCIPAL!$I$65,L225=PRINCIPAL!$I$65+PRINCIPAL!$I$65+PRINCIPAL!$I$65),0,IF(L225=PRINCIPAL!$J$65,VLOOKUP($S$204,'Banco de Dados'!$B$4:$J$50,6,FALSE)*(1-(PRINCIPAL!$K$65/100)),IF(L225=PRINCIPAL!$L$65,VLOOKUP($S$204,'Banco de Dados'!$B$4:$J$50,6,FALSE)*(1-(PRINCIPAL!$M$65/100)),IF(L225=PRINCIPAL!$N$65,VLOOKUP($S$204,'Banco de Dados'!$B$4:$J$50,6,FALSE)*(1-(PRINCIPAL!$O$65/100)),VLOOKUP($S$204,'Banco de Dados'!$B$4:$J$50,6,FALSE)))))))))),"")</f>
        <v/>
      </c>
      <c r="S225" s="29" t="str">
        <f>IFERROR(R225*(IFERROR(VLOOKUP($S$204,'Banco de Dados'!$B$4:$J$50,4,FALSE),"ERRO")),"")</f>
        <v/>
      </c>
      <c r="T225" s="29" t="str">
        <f t="shared" si="146"/>
        <v/>
      </c>
      <c r="U225" s="103" t="str">
        <f>IFERROR(T225*(C225*(PRINCIPAL!$G$65/100))*0.47*(44/12),"")</f>
        <v/>
      </c>
      <c r="V225" s="103" t="str">
        <f t="shared" si="122"/>
        <v/>
      </c>
      <c r="W225" s="30" t="str">
        <f>IFERROR(IF(AND(PRINCIPAL!$H$66&lt;&gt;"",OR(L225=PRINCIPAL!$I$66,L225=PRINCIPAL!$I$66+PRINCIPAL!$I$66,L225=PRINCIPAL!$I$66+PRINCIPAL!$I$66+PRINCIPAL!$I$66)),0,IF(AND(PRINCIPAL!$H$66&lt;&gt;"",L225=PRINCIPAL!$J$66),VLOOKUP($X$204,'Banco de Dados'!$B$4:$J$50,8,FALSE)*PRINCIPAL!$H$66*(1-(PRINCIPAL!$K$66/100)),IF(AND(PRINCIPAL!$H$66&lt;&gt;"",L225=PRINCIPAL!$L$66),VLOOKUP($X$204,'Banco de Dados'!$B$4:$J$50,8,FALSE)*PRINCIPAL!$H$66*(1-(PRINCIPAL!$M$66/100)),IF(AND(PRINCIPAL!$H$66&lt;&gt;"",L225=PRINCIPAL!$N$66),VLOOKUP($X$204,'Banco de Dados'!$B$4:$J$50,8,FALSE)*PRINCIPAL!$H$66*(1-(PRINCIPAL!$O$66/100)),IF(PRINCIPAL!$H$66&lt;&gt;"",VLOOKUP($X$204,'Banco de Dados'!$B$4:$J$50,8,FALSE)*PRINCIPAL!$H$66,IF(OR(L225=PRINCIPAL!$I$66,L225=PRINCIPAL!$I$66+PRINCIPAL!$I$66,L225=PRINCIPAL!$I$66+PRINCIPAL!$I$66+PRINCIPAL!$I$66),0,IF(L225=PRINCIPAL!$J$66,VLOOKUP($X$204,'Banco de Dados'!$B$4:$J$50,6,FALSE)*(1-(PRINCIPAL!$K$66/100)),IF(L225=PRINCIPAL!$L$66,VLOOKUP($X$204,'Banco de Dados'!$B$4:$J$50,6,FALSE)*(1-(PRINCIPAL!$M$66/100)),IF(L225=PRINCIPAL!$N$66,VLOOKUP($X$204,'Banco de Dados'!$B$4:$J$50,6,FALSE)*(1-(PRINCIPAL!$O$66/100)),VLOOKUP($X$204,'Banco de Dados'!$B$4:$J$50,6,FALSE)))))))))),"")</f>
        <v/>
      </c>
      <c r="X225" s="29" t="str">
        <f>IFERROR(W225*(IFERROR(VLOOKUP($X$204,'Banco de Dados'!$B$4:$J$50,4,FALSE),"ERRO")),"")</f>
        <v/>
      </c>
      <c r="Y225" s="29" t="str">
        <f t="shared" si="140"/>
        <v/>
      </c>
      <c r="Z225" s="103" t="str">
        <f>IFERROR(Y225*(C225*(PRINCIPAL!$G$66/100))*0.47*(44/12),"")</f>
        <v/>
      </c>
      <c r="AA225" s="111" t="str">
        <f t="shared" si="141"/>
        <v/>
      </c>
      <c r="AB225" s="30" t="str">
        <f>IFERROR(IF(AND(PRINCIPAL!$H$67&lt;&gt;"",OR(L225=PRINCIPAL!$I$67,L225=PRINCIPAL!$I$67+PRINCIPAL!$I$67,L225=PRINCIPAL!$I$67+PRINCIPAL!$I$67+PRINCIPAL!$I$67)),0,IF(AND(PRINCIPAL!$H$67&lt;&gt;"",L225=PRINCIPAL!$J$67),VLOOKUP($AC$204,'Banco de Dados'!$B$4:$J$50,8,FALSE)*PRINCIPAL!$H$67*(1-(PRINCIPAL!$K$67/100)),IF(AND(PRINCIPAL!$H$67&lt;&gt;"",L225=PRINCIPAL!$L$67),VLOOKUP($AC$204,'Banco de Dados'!$B$4:$J$50,8,FALSE)*PRINCIPAL!$H$67*(1-(PRINCIPAL!$M$67/100)),IF(AND(PRINCIPAL!$H$67&lt;&gt;"",L225=PRINCIPAL!$N$67),VLOOKUP($AC$204,'Banco de Dados'!$B$4:$J$50,8,FALSE)*PRINCIPAL!$H$67*(1-(PRINCIPAL!$O$67/100)),IF(PRINCIPAL!$H$67&lt;&gt;"",VLOOKUP($AC$204,'Banco de Dados'!$B$4:$J$50,8,FALSE)*PRINCIPAL!$H$67,IF(OR(L225=PRINCIPAL!$I$67,L225=PRINCIPAL!$I$67+PRINCIPAL!$I$67,L225=PRINCIPAL!$I$67+PRINCIPAL!$I$67+PRINCIPAL!$I$67),0,IF(L225=PRINCIPAL!$J$67,VLOOKUP($AC$204,'Banco de Dados'!$B$4:$J$50,6,FALSE)*(1-(PRINCIPAL!$K$67/100)),IF(L225=PRINCIPAL!$L$67,VLOOKUP($AC$204,'Banco de Dados'!$B$4:$J$50,6,FALSE)*(1-(PRINCIPAL!$M$67/100)),IF(L225=PRINCIPAL!$N$67,VLOOKUP($AC$204,'Banco de Dados'!$B$4:$J$50,6,FALSE)*(1-(PRINCIPAL!$O$67/100)),VLOOKUP($AC$204,'Banco de Dados'!$B$4:$J$50,6,FALSE)))))))))),"")</f>
        <v/>
      </c>
      <c r="AC225" s="29" t="str">
        <f>IFERROR(AB225*(IFERROR(VLOOKUP($AC$204,'Banco de Dados'!$B$4:$J$50,4,FALSE),"ERRO")),"")</f>
        <v/>
      </c>
      <c r="AD225" s="29" t="str">
        <f t="shared" si="131"/>
        <v/>
      </c>
      <c r="AE225" s="103" t="str">
        <f>IFERROR(AD225*(C225*(PRINCIPAL!$G$67/100))*0.47*(44/12),"")</f>
        <v/>
      </c>
      <c r="AF225" s="111" t="str">
        <f t="shared" si="132"/>
        <v/>
      </c>
      <c r="AG225" s="30" t="str">
        <f>IFERROR(IF(AND(PRINCIPAL!$H$68&lt;&gt;"",OR(L225=PRINCIPAL!$I$68,L225=PRINCIPAL!$I$68+PRINCIPAL!$I$68,L225=PRINCIPAL!$I$68+PRINCIPAL!$I$68+PRINCIPAL!$I$68)),0,IF(AND(PRINCIPAL!$H$68&lt;&gt;"",L225=PRINCIPAL!$J$68),VLOOKUP($AH$204,'Banco de Dados'!$B$4:$J$50,8,FALSE)*PRINCIPAL!$H$68*(1-(PRINCIPAL!$K$68/100)),IF(AND(PRINCIPAL!$H$68&lt;&gt;"",L225=PRINCIPAL!$L$68),VLOOKUP($AH$204,'Banco de Dados'!$B$4:$J$50,8,FALSE)*PRINCIPAL!$H$68*(1-(PRINCIPAL!$M$68/100)),IF(AND(PRINCIPAL!$H$68&lt;&gt;"",L225=PRINCIPAL!$N$68),VLOOKUP($AH$204,'Banco de Dados'!$B$4:$J$50,8,FALSE)*PRINCIPAL!$H$68*(1-(PRINCIPAL!$O$68/100)),IF(PRINCIPAL!$H$68&lt;&gt;"",VLOOKUP($AH$204,'Banco de Dados'!$B$4:$J$50,8,FALSE)*PRINCIPAL!$H$68,IF(OR(L225=PRINCIPAL!$I$68,L225=PRINCIPAL!$I$68+PRINCIPAL!$I$68,L225=PRINCIPAL!$I$68+PRINCIPAL!$I$68+PRINCIPAL!$I$68),0,IF(L225=PRINCIPAL!$J$68,VLOOKUP($AH$204,'Banco de Dados'!$B$4:$J$50,6,FALSE)*(1-(PRINCIPAL!$K$68/100)),IF(L225=PRINCIPAL!$L$68,VLOOKUP($AH$204,'Banco de Dados'!$B$4:$J$50,6,FALSE)*(1-(PRINCIPAL!$M$68/100)),IF(L225=PRINCIPAL!$N$68,VLOOKUP($AH$204,'Banco de Dados'!$B$4:$J$50,6,FALSE)*(1-(PRINCIPAL!$O$68/100)),VLOOKUP($AH$204,'Banco de Dados'!$B$4:$J$50,6,FALSE)))))))))),"")</f>
        <v/>
      </c>
      <c r="AH225" s="29" t="str">
        <f>IFERROR(AG225*(IFERROR(VLOOKUP($AH$204,'Banco de Dados'!$B$4:$J$50,4,FALSE),"ERRO")),"")</f>
        <v/>
      </c>
      <c r="AI225" s="29" t="str">
        <f t="shared" si="133"/>
        <v/>
      </c>
      <c r="AJ225" s="103" t="str">
        <f>IFERROR(AI225*(C225*(PRINCIPAL!$G$68/100))*0.47*(44/12),"")</f>
        <v/>
      </c>
      <c r="AK225" s="111" t="str">
        <f t="shared" si="142"/>
        <v/>
      </c>
      <c r="AL225" s="30" t="str">
        <f>IFERROR(IF(AND(PRINCIPAL!$H$69&lt;&gt;"",OR(L225=PRINCIPAL!$I$69,L225=PRINCIPAL!$I$69+PRINCIPAL!$I$69,L225=PRINCIPAL!$I$69+PRINCIPAL!$I$69+PRINCIPAL!$I$69)),0,IF(AND(PRINCIPAL!$H$69&lt;&gt;"",L225=PRINCIPAL!$J$69),VLOOKUP($AM$204,'Banco de Dados'!$B$4:$J$50,8,FALSE)*PRINCIPAL!$H$69*(1-(PRINCIPAL!$K$69/100)),IF(AND(PRINCIPAL!$H$69&lt;&gt;"",L225=PRINCIPAL!$L$69),VLOOKUP($AM$204,'Banco de Dados'!$B$4:$J$50,8,FALSE)*PRINCIPAL!$H$69*(1-(PRINCIPAL!$M$69/100)),IF(AND(PRINCIPAL!$H$69&lt;&gt;"",L225=PRINCIPAL!$N$69),VLOOKUP($AM$204,'Banco de Dados'!$B$4:$J$50,8,FALSE)*PRINCIPAL!$H$69*(1-(PRINCIPAL!$O$69/100)),IF(PRINCIPAL!$H$69&lt;&gt;"",VLOOKUP($AM$204,'Banco de Dados'!$B$4:$J$50,8,FALSE)*PRINCIPAL!$H$69,IF(OR(L225=PRINCIPAL!$I$69,L225=PRINCIPAL!$I$69+PRINCIPAL!$I$69,L225=PRINCIPAL!$I$69+PRINCIPAL!$I$69+PRINCIPAL!$I$69),0,IF(L225=PRINCIPAL!$J$69,VLOOKUP($AM$204,'Banco de Dados'!$B$4:$J$50,6,FALSE)*(1-(PRINCIPAL!$K$69/100)),IF(L225=PRINCIPAL!$L$69,VLOOKUP($AM$204,'Banco de Dados'!$B$4:$J$50,6,FALSE)*(1-(PRINCIPAL!$M$69/100)),IF(L225=PRINCIPAL!$N$69,VLOOKUP($AM$204,'Banco de Dados'!$B$4:$J$50,6,FALSE)*(1-(PRINCIPAL!$O$69/100)),VLOOKUP($AM$204,'Banco de Dados'!$B$4:$J$50,6,FALSE)))))))))),"")</f>
        <v/>
      </c>
      <c r="AM225" s="29" t="str">
        <f>IFERROR(AL225*(IFERROR(VLOOKUP($AM$204,'Banco de Dados'!$B$4:$J$50,4,FALSE),"ERRO")),"")</f>
        <v/>
      </c>
      <c r="AN225" s="29" t="str">
        <f t="shared" si="134"/>
        <v/>
      </c>
      <c r="AO225" s="103" t="str">
        <f>IFERROR(AN225*(C225*(PRINCIPAL!$G$69/100))*0.47*(44/12),"")</f>
        <v/>
      </c>
      <c r="AP225" s="111" t="str">
        <f t="shared" si="135"/>
        <v/>
      </c>
      <c r="AQ225" s="30" t="str">
        <f>IFERROR(IF(AND(PRINCIPAL!$H$70&lt;&gt;"",OR(L225=PRINCIPAL!$I$70,L225=PRINCIPAL!$I$70+PRINCIPAL!$I$70,L225=PRINCIPAL!$I$70+PRINCIPAL!$I$70+PRINCIPAL!$I$70)),0,IF(AND(PRINCIPAL!$H$70&lt;&gt;"",L225=PRINCIPAL!$J$70),VLOOKUP($AR$204,'Banco de Dados'!$B$4:$J$50,8,FALSE)*PRINCIPAL!$H$70*(1-(PRINCIPAL!$K$70/100)),IF(AND(PRINCIPAL!$H$70&lt;&gt;"",L225=PRINCIPAL!$L$70),VLOOKUP($AR$204,'Banco de Dados'!$B$4:$J$50,8,FALSE)*PRINCIPAL!$H$70*(1-(PRINCIPAL!$M$70/100)),IF(AND(PRINCIPAL!$H$70&lt;&gt;"",L225=PRINCIPAL!$N$70),VLOOKUP($AR$204,'Banco de Dados'!$B$4:$J$50,8,FALSE)*PRINCIPAL!$H$70*(1-(PRINCIPAL!$O$70/100)),IF(PRINCIPAL!$H$70&lt;&gt;"",VLOOKUP($AR$204,'Banco de Dados'!$B$4:$J$50,8,FALSE)*PRINCIPAL!$H$70,IF(OR(L225=PRINCIPAL!$I$70,L225=PRINCIPAL!$I$70+PRINCIPAL!$I$70,L225=PRINCIPAL!$I$70+PRINCIPAL!$I$70+PRINCIPAL!$I$70),0,IF(L225=PRINCIPAL!$J$70,VLOOKUP($AR$204,'Banco de Dados'!$B$4:$J$50,6,FALSE)*(1-(PRINCIPAL!$K$70/100)),IF(L225=PRINCIPAL!$L$70,VLOOKUP($AR$204,'Banco de Dados'!$B$4:$J$50,6,FALSE)*(1-(PRINCIPAL!$M$70/100)),IF(L225=PRINCIPAL!$N$70,VLOOKUP($AR$204,'Banco de Dados'!$B$4:$J$50,6,FALSE)*(1-(PRINCIPAL!$O$70/100)),VLOOKUP($AR$204,'Banco de Dados'!$B$4:$J$50,6,FALSE)))))))))),"")</f>
        <v/>
      </c>
      <c r="AR225" s="29" t="str">
        <f>IFERROR(AQ225*(IFERROR(VLOOKUP($AR$204,'Banco de Dados'!$B$4:$J$50,4,FALSE),"ERRO")),"")</f>
        <v/>
      </c>
      <c r="AS225" s="29" t="str">
        <f t="shared" si="136"/>
        <v/>
      </c>
      <c r="AT225" s="103" t="str">
        <f>IFERROR(AS225*(C225*(PRINCIPAL!$G$70/100))*0.47*(44/12),"")</f>
        <v/>
      </c>
      <c r="AU225" s="111" t="str">
        <f t="shared" si="137"/>
        <v/>
      </c>
      <c r="AV225" s="30" t="str">
        <f>IFERROR(IF(AND(PRINCIPAL!$H$71&lt;&gt;"",OR(L225=PRINCIPAL!$I$71,L225=PRINCIPAL!$I$71+PRINCIPAL!$I$71,L225=PRINCIPAL!$I$71+PRINCIPAL!$I$71+PRINCIPAL!$I$71)),0,IF(AND(PRINCIPAL!$H$71&lt;&gt;"",L225=PRINCIPAL!$J$71),VLOOKUP($AW$204,'Banco de Dados'!$B$4:$J$50,8,FALSE)*PRINCIPAL!$H$71*(1-(PRINCIPAL!$K$71/100)),IF(AND(PRINCIPAL!$H$71&lt;&gt;"",L225=PRINCIPAL!$L$71),VLOOKUP($AW$204,'Banco de Dados'!$B$4:$J$50,8,FALSE)*PRINCIPAL!$H$71*(1-(PRINCIPAL!$M$71/100)),IF(AND(PRINCIPAL!$H$71&lt;&gt;"",L225=PRINCIPAL!$N$71),VLOOKUP($AW$204,'Banco de Dados'!$B$4:$J$50,8,FALSE)*PRINCIPAL!$H$71*(1-(PRINCIPAL!$O$71/100)),IF(PRINCIPAL!$H$71&lt;&gt;"",VLOOKUP($AW$204,'Banco de Dados'!$B$4:$J$50,8,FALSE)*PRINCIPAL!$H$71,IF(OR(L225=PRINCIPAL!$I$71,L225=PRINCIPAL!$I$71+PRINCIPAL!$I$71,L225=PRINCIPAL!$I$71+PRINCIPAL!$I$71+PRINCIPAL!$I$71),0,IF(L225=PRINCIPAL!$J$71,VLOOKUP($AW$204,'Banco de Dados'!$B$4:$J$50,6,FALSE)*(1-(PRINCIPAL!$K$71/100)),IF(L225=PRINCIPAL!$L$71,VLOOKUP($AW$204,'Banco de Dados'!$B$4:$J$50,6,FALSE)*(1-(PRINCIPAL!$M$71/100)),IF(L225=PRINCIPAL!$N$71,VLOOKUP($AW$204,'Banco de Dados'!$B$4:$J$50,6,FALSE)*(1-(PRINCIPAL!$O$71/100)),VLOOKUP($AW$204,'Banco de Dados'!$B$4:$J$50,6,FALSE)))))))))),"")</f>
        <v/>
      </c>
      <c r="AW225" s="29" t="str">
        <f>IFERROR(AV225*(IFERROR(VLOOKUP($AW$204,'Banco de Dados'!$B$4:$J$50,4,FALSE),"ERRO")),"")</f>
        <v/>
      </c>
      <c r="AX225" s="29" t="str">
        <f t="shared" si="138"/>
        <v/>
      </c>
      <c r="AY225" s="103" t="str">
        <f>IFERROR(AX225*(C225*(PRINCIPAL!$G$71/100))*0.47*(44/12),"")</f>
        <v/>
      </c>
      <c r="AZ225" s="111" t="str">
        <f t="shared" si="143"/>
        <v/>
      </c>
      <c r="BA225" s="30" t="str">
        <f>IFERROR(IF(AND(PRINCIPAL!$H$72&lt;&gt;"",OR(L225=PRINCIPAL!$I$72,L225=PRINCIPAL!$I$72+PRINCIPAL!$I$72,L225=PRINCIPAL!$I$72+PRINCIPAL!$I$72+PRINCIPAL!$I$72)),0,IF(AND(PRINCIPAL!$H$72&lt;&gt;"",L225=PRINCIPAL!$J$72),VLOOKUP($BB$204,'Banco de Dados'!$B$4:$J$50,8,FALSE)*PRINCIPAL!$H$72*(1-(PRINCIPAL!$K$72/100)),IF(AND(PRINCIPAL!$H$72&lt;&gt;"",L225=PRINCIPAL!$L$72),VLOOKUP($BB$204,'Banco de Dados'!$B$4:$J$50,8,FALSE)*PRINCIPAL!$H$72*(1-(PRINCIPAL!$M$72/100)),IF(AND(PRINCIPAL!$H$72&lt;&gt;"",L225=PRINCIPAL!$N$72),VLOOKUP($BB$204,'Banco de Dados'!$B$4:$J$50,8,FALSE)*PRINCIPAL!$H$72*(1-(PRINCIPAL!$O$72/100)),IF(PRINCIPAL!$H$72&lt;&gt;"",VLOOKUP($BB$204,'Banco de Dados'!$B$4:$J$50,8,FALSE)*PRINCIPAL!$H$72,IF(OR(L225=PRINCIPAL!$I$72,L225=PRINCIPAL!$I$72+PRINCIPAL!$I$72,L225=PRINCIPAL!$I$72+PRINCIPAL!$I$72+PRINCIPAL!$I$72),0,IF(L225=PRINCIPAL!$J$72,VLOOKUP($BB$204,'Banco de Dados'!$B$4:$J$50,6,FALSE)*(1-(PRINCIPAL!$K$72/100)),IF(L225=PRINCIPAL!$L$72,VLOOKUP($BB$204,'Banco de Dados'!$B$4:$J$50,6,FALSE)*(1-(PRINCIPAL!$M$72/100)),IF(L225=PRINCIPAL!$N$72,VLOOKUP($BB$204,'Banco de Dados'!$B$4:$J$50,6,FALSE)*(1-(PRINCIPAL!$O$72/100)),VLOOKUP($BB$204,'Banco de Dados'!$B$4:$J$50,6,FALSE)))))))))),"")</f>
        <v/>
      </c>
      <c r="BB225" s="29" t="str">
        <f>IFERROR(BA225*(IFERROR(VLOOKUP($BB$204,'Banco de Dados'!$B$4:$J$50,4,FALSE),"ERRO")),"")</f>
        <v/>
      </c>
      <c r="BC225" s="29" t="str">
        <f t="shared" si="144"/>
        <v/>
      </c>
      <c r="BD225" s="103" t="str">
        <f>IFERROR(BC225*(C225*(PRINCIPAL!$G$72/100))*0.47*(44/12),"")</f>
        <v/>
      </c>
      <c r="BE225" s="111" t="str">
        <f t="shared" si="123"/>
        <v/>
      </c>
      <c r="BF225" s="30" t="str">
        <f>IFERROR(IF(AND(PRINCIPAL!$H$73&lt;&gt;"",OR(L225=PRINCIPAL!$I$73,L225=PRINCIPAL!$I$73+PRINCIPAL!$I$73,L225=PRINCIPAL!$I$73+PRINCIPAL!$I$73+PRINCIPAL!$I$73)),0,IF(AND(PRINCIPAL!$H$73&lt;&gt;"",L225=PRINCIPAL!$J$73),VLOOKUP($BG$204,'Banco de Dados'!$B$4:$J$50,8,FALSE)*PRINCIPAL!$H$73*(1-(PRINCIPAL!$K$73/100)),IF(AND(PRINCIPAL!$H$73&lt;&gt;"",L225=PRINCIPAL!$L$73),VLOOKUP($BG$204,'Banco de Dados'!$B$4:$J$50,8,FALSE)*PRINCIPAL!$H$73*(1-(PRINCIPAL!$M$73/100)),IF(AND(PRINCIPAL!$H$73&lt;&gt;"",L225=PRINCIPAL!$N$73),VLOOKUP($BG$204,'Banco de Dados'!$B$4:$J$50,8,FALSE)*PRINCIPAL!$H$73*(1-(PRINCIPAL!$O$73/100)),IF(PRINCIPAL!$H$73&lt;&gt;"",VLOOKUP($BG$204,'Banco de Dados'!$B$4:$J$50,8,FALSE)*PRINCIPAL!$H$73,IF(OR(L225=PRINCIPAL!$I$73,L225=PRINCIPAL!$I$73+PRINCIPAL!$I$73,L225=PRINCIPAL!$I$73+PRINCIPAL!$I$73+PRINCIPAL!$I$73),0,IF(L225=PRINCIPAL!$J$73,VLOOKUP($BG$204,'Banco de Dados'!$B$4:$J$50,6,FALSE)*(1-(PRINCIPAL!$K$73/100)),IF(L225=PRINCIPAL!$L$73,VLOOKUP($BG$204,'Banco de Dados'!$B$4:$J$50,6,FALSE)*(1-(PRINCIPAL!$M$73/100)),IF(L225=PRINCIPAL!$N$73,VLOOKUP($BG$204,'Banco de Dados'!$B$4:$J$50,6,FALSE)*(1-(PRINCIPAL!$O$73/100)),VLOOKUP($BG$204,'Banco de Dados'!$B$4:$J$50,6,FALSE)))))))))),"")</f>
        <v/>
      </c>
      <c r="BG225" s="29" t="str">
        <f>IFERROR(BF225*(IFERROR(VLOOKUP($BG$204,'Banco de Dados'!$B$4:$J$50,4,FALSE),"ERRO")),"")</f>
        <v/>
      </c>
      <c r="BH225" s="29" t="str">
        <f t="shared" si="139"/>
        <v/>
      </c>
      <c r="BI225" s="103" t="str">
        <f>IFERROR(BH225*(C225*(PRINCIPAL!$G$73/100))*0.47*(44/12),"")</f>
        <v/>
      </c>
      <c r="BJ225" s="102" t="str">
        <f t="shared" si="124"/>
        <v/>
      </c>
    </row>
    <row r="226" spans="2:62" ht="12.75" customHeight="1" x14ac:dyDescent="0.3">
      <c r="B226" s="326">
        <f t="shared" si="125"/>
        <v>2040</v>
      </c>
      <c r="C226" s="340"/>
      <c r="D226" s="1"/>
      <c r="E226" s="116">
        <v>20</v>
      </c>
      <c r="F226" s="24" t="str">
        <f>IFERROR(VLOOKUP($G$204,'Banco de Dados'!$B$4:$J$50,6,FALSE),"")</f>
        <v/>
      </c>
      <c r="G226" s="25" t="str">
        <f>IFERROR(F226*(IFERROR(VLOOKUP($G$204,'Banco de Dados'!$B$4:$J$50,4,FALSE),"ERRO")),"")</f>
        <v/>
      </c>
      <c r="H226" s="25" t="str">
        <f t="shared" si="126"/>
        <v/>
      </c>
      <c r="I226" s="103" t="str">
        <f t="shared" si="127"/>
        <v/>
      </c>
      <c r="J226" s="117" t="str">
        <f t="shared" si="128"/>
        <v/>
      </c>
      <c r="K226" s="1"/>
      <c r="L226" s="91">
        <v>20</v>
      </c>
      <c r="M226" s="24" t="str">
        <f>IFERROR(IF(AND(PRINCIPAL!$H$64&lt;&gt;"",OR(L226=PRINCIPAL!$I$64,L226=PRINCIPAL!$I$64+PRINCIPAL!$I$64,L226=PRINCIPAL!$I$64+PRINCIPAL!$I$64+PRINCIPAL!$I$64)),0,IF(AND(PRINCIPAL!$H$64&lt;&gt;"",L226=PRINCIPAL!$J$64),VLOOKUP($N$204,'Banco de Dados'!$B$4:$J$50,8,FALSE)*PRINCIPAL!$H$64*(1-(PRINCIPAL!$K$64/100)),IF(AND(PRINCIPAL!$H$64&lt;&gt;"",L226=PRINCIPAL!$L$64),VLOOKUP($N$204,'Banco de Dados'!$B$4:$J$50,8,FALSE)*PRINCIPAL!$H$64*(1-(PRINCIPAL!$M$64/100)),IF(AND(PRINCIPAL!$H$64&lt;&gt;"",L226=PRINCIPAL!$N$64),VLOOKUP($N$204,'Banco de Dados'!$B$4:$J$50,8,FALSE)*PRINCIPAL!$H$64*(1-(PRINCIPAL!$O$64/100)),IF(PRINCIPAL!$H$64&lt;&gt;"",VLOOKUP($N$204,'Banco de Dados'!$B$4:$J$50,8,FALSE)*PRINCIPAL!$H$64,IF(OR(L226=PRINCIPAL!$I$64,L226=PRINCIPAL!$I$64+PRINCIPAL!$I$64,L226=PRINCIPAL!$I$64+PRINCIPAL!$I$64+PRINCIPAL!$I$64),0,IF(L226=PRINCIPAL!$J$64,VLOOKUP($N$204,'Banco de Dados'!$B$4:$J$50,6,FALSE)*(1-(PRINCIPAL!$K$64/100)),IF(L226=PRINCIPAL!$L$64,VLOOKUP($N$204,'Banco de Dados'!$B$4:$J$50,6,FALSE)*(1-(PRINCIPAL!$M$64/100)),IF(L226=PRINCIPAL!$N$64,VLOOKUP($N$204,'Banco de Dados'!$B$4:$J$50,6,FALSE)*(1-(PRINCIPAL!$O$64/100)),VLOOKUP($N$204,'Banco de Dados'!$B$4:$J$50,6,FALSE)))))))))),"")</f>
        <v/>
      </c>
      <c r="N226" s="25" t="str">
        <f>IFERROR(M226*(IFERROR(VLOOKUP($N$204,'Banco de Dados'!$B$4:$J$50,4,FALSE),"ERRO")),"")</f>
        <v/>
      </c>
      <c r="O226" s="25" t="str">
        <f t="shared" si="129"/>
        <v/>
      </c>
      <c r="P226" s="103" t="str">
        <f>IFERROR(O226*(C226*(PRINCIPAL!$G$64/100))*0.47*(44/12),"")</f>
        <v/>
      </c>
      <c r="Q226" s="107" t="str">
        <f t="shared" si="145"/>
        <v/>
      </c>
      <c r="R226" s="29" t="str">
        <f>IFERROR(IF(AND(PRINCIPAL!$H$65&lt;&gt;"",OR(L226=PRINCIPAL!$I$65,L226=PRINCIPAL!$I$65+PRINCIPAL!$I$65,L226=PRINCIPAL!$I$65+PRINCIPAL!$I$65+PRINCIPAL!$I$65)),0,IF(AND(PRINCIPAL!$H$65&lt;&gt;"",L226=PRINCIPAL!$J$65),VLOOKUP($S$204,'Banco de Dados'!$B$4:$J$50,8,FALSE)*PRINCIPAL!$H$65*(1-(PRINCIPAL!$K$65/100)),IF(AND(PRINCIPAL!$H$65&lt;&gt;"",L226=PRINCIPAL!$L$65),VLOOKUP($S$204,'Banco de Dados'!$B$4:$J$50,8,FALSE)*PRINCIPAL!$H$65*(1-(PRINCIPAL!$M$65/100)),IF(AND(PRINCIPAL!$H$65&lt;&gt;"",L226=PRINCIPAL!$N$65),VLOOKUP($S$204,'Banco de Dados'!$B$4:$J$50,8,FALSE)*PRINCIPAL!$H$65*(1-(PRINCIPAL!$O$65/100)),IF(PRINCIPAL!$H$65&lt;&gt;"",VLOOKUP($S$204,'Banco de Dados'!$B$4:$J$50,8,FALSE)*PRINCIPAL!$H$65,IF(OR(L226=PRINCIPAL!$I$65,L226=PRINCIPAL!$I$65+PRINCIPAL!$I$65,L226=PRINCIPAL!$I$65+PRINCIPAL!$I$65+PRINCIPAL!$I$65),0,IF(L226=PRINCIPAL!$J$65,VLOOKUP($S$204,'Banco de Dados'!$B$4:$J$50,6,FALSE)*(1-(PRINCIPAL!$K$65/100)),IF(L226=PRINCIPAL!$L$65,VLOOKUP($S$204,'Banco de Dados'!$B$4:$J$50,6,FALSE)*(1-(PRINCIPAL!$M$65/100)),IF(L226=PRINCIPAL!$N$65,VLOOKUP($S$204,'Banco de Dados'!$B$4:$J$50,6,FALSE)*(1-(PRINCIPAL!$O$65/100)),VLOOKUP($S$204,'Banco de Dados'!$B$4:$J$50,6,FALSE)))))))))),"")</f>
        <v/>
      </c>
      <c r="S226" s="29" t="str">
        <f>IFERROR(R226*(IFERROR(VLOOKUP($S$204,'Banco de Dados'!$B$4:$J$50,4,FALSE),"ERRO")),"")</f>
        <v/>
      </c>
      <c r="T226" s="29" t="str">
        <f t="shared" si="146"/>
        <v/>
      </c>
      <c r="U226" s="103" t="str">
        <f>IFERROR(T226*(C226*(PRINCIPAL!$G$65/100))*0.47*(44/12),"")</f>
        <v/>
      </c>
      <c r="V226" s="103" t="str">
        <f t="shared" si="122"/>
        <v/>
      </c>
      <c r="W226" s="30" t="str">
        <f>IFERROR(IF(AND(PRINCIPAL!$H$66&lt;&gt;"",OR(L226=PRINCIPAL!$I$66,L226=PRINCIPAL!$I$66+PRINCIPAL!$I$66,L226=PRINCIPAL!$I$66+PRINCIPAL!$I$66+PRINCIPAL!$I$66)),0,IF(AND(PRINCIPAL!$H$66&lt;&gt;"",L226=PRINCIPAL!$J$66),VLOOKUP($X$204,'Banco de Dados'!$B$4:$J$50,8,FALSE)*PRINCIPAL!$H$66*(1-(PRINCIPAL!$K$66/100)),IF(AND(PRINCIPAL!$H$66&lt;&gt;"",L226=PRINCIPAL!$L$66),VLOOKUP($X$204,'Banco de Dados'!$B$4:$J$50,8,FALSE)*PRINCIPAL!$H$66*(1-(PRINCIPAL!$M$66/100)),IF(AND(PRINCIPAL!$H$66&lt;&gt;"",L226=PRINCIPAL!$N$66),VLOOKUP($X$204,'Banco de Dados'!$B$4:$J$50,8,FALSE)*PRINCIPAL!$H$66*(1-(PRINCIPAL!$O$66/100)),IF(PRINCIPAL!$H$66&lt;&gt;"",VLOOKUP($X$204,'Banco de Dados'!$B$4:$J$50,8,FALSE)*PRINCIPAL!$H$66,IF(OR(L226=PRINCIPAL!$I$66,L226=PRINCIPAL!$I$66+PRINCIPAL!$I$66,L226=PRINCIPAL!$I$66+PRINCIPAL!$I$66+PRINCIPAL!$I$66),0,IF(L226=PRINCIPAL!$J$66,VLOOKUP($X$204,'Banco de Dados'!$B$4:$J$50,6,FALSE)*(1-(PRINCIPAL!$K$66/100)),IF(L226=PRINCIPAL!$L$66,VLOOKUP($X$204,'Banco de Dados'!$B$4:$J$50,6,FALSE)*(1-(PRINCIPAL!$M$66/100)),IF(L226=PRINCIPAL!$N$66,VLOOKUP($X$204,'Banco de Dados'!$B$4:$J$50,6,FALSE)*(1-(PRINCIPAL!$O$66/100)),VLOOKUP($X$204,'Banco de Dados'!$B$4:$J$50,6,FALSE)))))))))),"")</f>
        <v/>
      </c>
      <c r="X226" s="29" t="str">
        <f>IFERROR(W226*(IFERROR(VLOOKUP($X$204,'Banco de Dados'!$B$4:$J$50,4,FALSE),"ERRO")),"")</f>
        <v/>
      </c>
      <c r="Y226" s="29" t="str">
        <f t="shared" si="140"/>
        <v/>
      </c>
      <c r="Z226" s="103" t="str">
        <f>IFERROR(Y226*(C226*(PRINCIPAL!$G$66/100))*0.47*(44/12),"")</f>
        <v/>
      </c>
      <c r="AA226" s="111" t="str">
        <f t="shared" si="141"/>
        <v/>
      </c>
      <c r="AB226" s="30" t="str">
        <f>IFERROR(IF(AND(PRINCIPAL!$H$67&lt;&gt;"",OR(L226=PRINCIPAL!$I$67,L226=PRINCIPAL!$I$67+PRINCIPAL!$I$67,L226=PRINCIPAL!$I$67+PRINCIPAL!$I$67+PRINCIPAL!$I$67)),0,IF(AND(PRINCIPAL!$H$67&lt;&gt;"",L226=PRINCIPAL!$J$67),VLOOKUP($AC$204,'Banco de Dados'!$B$4:$J$50,8,FALSE)*PRINCIPAL!$H$67*(1-(PRINCIPAL!$K$67/100)),IF(AND(PRINCIPAL!$H$67&lt;&gt;"",L226=PRINCIPAL!$L$67),VLOOKUP($AC$204,'Banco de Dados'!$B$4:$J$50,8,FALSE)*PRINCIPAL!$H$67*(1-(PRINCIPAL!$M$67/100)),IF(AND(PRINCIPAL!$H$67&lt;&gt;"",L226=PRINCIPAL!$N$67),VLOOKUP($AC$204,'Banco de Dados'!$B$4:$J$50,8,FALSE)*PRINCIPAL!$H$67*(1-(PRINCIPAL!$O$67/100)),IF(PRINCIPAL!$H$67&lt;&gt;"",VLOOKUP($AC$204,'Banco de Dados'!$B$4:$J$50,8,FALSE)*PRINCIPAL!$H$67,IF(OR(L226=PRINCIPAL!$I$67,L226=PRINCIPAL!$I$67+PRINCIPAL!$I$67,L226=PRINCIPAL!$I$67+PRINCIPAL!$I$67+PRINCIPAL!$I$67),0,IF(L226=PRINCIPAL!$J$67,VLOOKUP($AC$204,'Banco de Dados'!$B$4:$J$50,6,FALSE)*(1-(PRINCIPAL!$K$67/100)),IF(L226=PRINCIPAL!$L$67,VLOOKUP($AC$204,'Banco de Dados'!$B$4:$J$50,6,FALSE)*(1-(PRINCIPAL!$M$67/100)),IF(L226=PRINCIPAL!$N$67,VLOOKUP($AC$204,'Banco de Dados'!$B$4:$J$50,6,FALSE)*(1-(PRINCIPAL!$O$67/100)),VLOOKUP($AC$204,'Banco de Dados'!$B$4:$J$50,6,FALSE)))))))))),"")</f>
        <v/>
      </c>
      <c r="AC226" s="29" t="str">
        <f>IFERROR(AB226*(IFERROR(VLOOKUP($AC$204,'Banco de Dados'!$B$4:$J$50,4,FALSE),"ERRO")),"")</f>
        <v/>
      </c>
      <c r="AD226" s="29" t="str">
        <f t="shared" si="131"/>
        <v/>
      </c>
      <c r="AE226" s="103" t="str">
        <f>IFERROR(AD226*(C226*(PRINCIPAL!$G$67/100))*0.47*(44/12),"")</f>
        <v/>
      </c>
      <c r="AF226" s="111" t="str">
        <f t="shared" si="132"/>
        <v/>
      </c>
      <c r="AG226" s="30" t="str">
        <f>IFERROR(IF(AND(PRINCIPAL!$H$68&lt;&gt;"",OR(L226=PRINCIPAL!$I$68,L226=PRINCIPAL!$I$68+PRINCIPAL!$I$68,L226=PRINCIPAL!$I$68+PRINCIPAL!$I$68+PRINCIPAL!$I$68)),0,IF(AND(PRINCIPAL!$H$68&lt;&gt;"",L226=PRINCIPAL!$J$68),VLOOKUP($AH$204,'Banco de Dados'!$B$4:$J$50,8,FALSE)*PRINCIPAL!$H$68*(1-(PRINCIPAL!$K$68/100)),IF(AND(PRINCIPAL!$H$68&lt;&gt;"",L226=PRINCIPAL!$L$68),VLOOKUP($AH$204,'Banco de Dados'!$B$4:$J$50,8,FALSE)*PRINCIPAL!$H$68*(1-(PRINCIPAL!$M$68/100)),IF(AND(PRINCIPAL!$H$68&lt;&gt;"",L226=PRINCIPAL!$N$68),VLOOKUP($AH$204,'Banco de Dados'!$B$4:$J$50,8,FALSE)*PRINCIPAL!$H$68*(1-(PRINCIPAL!$O$68/100)),IF(PRINCIPAL!$H$68&lt;&gt;"",VLOOKUP($AH$204,'Banco de Dados'!$B$4:$J$50,8,FALSE)*PRINCIPAL!$H$68,IF(OR(L226=PRINCIPAL!$I$68,L226=PRINCIPAL!$I$68+PRINCIPAL!$I$68,L226=PRINCIPAL!$I$68+PRINCIPAL!$I$68+PRINCIPAL!$I$68),0,IF(L226=PRINCIPAL!$J$68,VLOOKUP($AH$204,'Banco de Dados'!$B$4:$J$50,6,FALSE)*(1-(PRINCIPAL!$K$68/100)),IF(L226=PRINCIPAL!$L$68,VLOOKUP($AH$204,'Banco de Dados'!$B$4:$J$50,6,FALSE)*(1-(PRINCIPAL!$M$68/100)),IF(L226=PRINCIPAL!$N$68,VLOOKUP($AH$204,'Banco de Dados'!$B$4:$J$50,6,FALSE)*(1-(PRINCIPAL!$O$68/100)),VLOOKUP($AH$204,'Banco de Dados'!$B$4:$J$50,6,FALSE)))))))))),"")</f>
        <v/>
      </c>
      <c r="AH226" s="29" t="str">
        <f>IFERROR(AG226*(IFERROR(VLOOKUP($AH$204,'Banco de Dados'!$B$4:$J$50,4,FALSE),"ERRO")),"")</f>
        <v/>
      </c>
      <c r="AI226" s="29" t="str">
        <f t="shared" si="133"/>
        <v/>
      </c>
      <c r="AJ226" s="103" t="str">
        <f>IFERROR(AI226*(C226*(PRINCIPAL!$G$68/100))*0.47*(44/12),"")</f>
        <v/>
      </c>
      <c r="AK226" s="111" t="str">
        <f t="shared" si="142"/>
        <v/>
      </c>
      <c r="AL226" s="30" t="str">
        <f>IFERROR(IF(AND(PRINCIPAL!$H$69&lt;&gt;"",OR(L226=PRINCIPAL!$I$69,L226=PRINCIPAL!$I$69+PRINCIPAL!$I$69,L226=PRINCIPAL!$I$69+PRINCIPAL!$I$69+PRINCIPAL!$I$69)),0,IF(AND(PRINCIPAL!$H$69&lt;&gt;"",L226=PRINCIPAL!$J$69),VLOOKUP($AM$204,'Banco de Dados'!$B$4:$J$50,8,FALSE)*PRINCIPAL!$H$69*(1-(PRINCIPAL!$K$69/100)),IF(AND(PRINCIPAL!$H$69&lt;&gt;"",L226=PRINCIPAL!$L$69),VLOOKUP($AM$204,'Banco de Dados'!$B$4:$J$50,8,FALSE)*PRINCIPAL!$H$69*(1-(PRINCIPAL!$M$69/100)),IF(AND(PRINCIPAL!$H$69&lt;&gt;"",L226=PRINCIPAL!$N$69),VLOOKUP($AM$204,'Banco de Dados'!$B$4:$J$50,8,FALSE)*PRINCIPAL!$H$69*(1-(PRINCIPAL!$O$69/100)),IF(PRINCIPAL!$H$69&lt;&gt;"",VLOOKUP($AM$204,'Banco de Dados'!$B$4:$J$50,8,FALSE)*PRINCIPAL!$H$69,IF(OR(L226=PRINCIPAL!$I$69,L226=PRINCIPAL!$I$69+PRINCIPAL!$I$69,L226=PRINCIPAL!$I$69+PRINCIPAL!$I$69+PRINCIPAL!$I$69),0,IF(L226=PRINCIPAL!$J$69,VLOOKUP($AM$204,'Banco de Dados'!$B$4:$J$50,6,FALSE)*(1-(PRINCIPAL!$K$69/100)),IF(L226=PRINCIPAL!$L$69,VLOOKUP($AM$204,'Banco de Dados'!$B$4:$J$50,6,FALSE)*(1-(PRINCIPAL!$M$69/100)),IF(L226=PRINCIPAL!$N$69,VLOOKUP($AM$204,'Banco de Dados'!$B$4:$J$50,6,FALSE)*(1-(PRINCIPAL!$O$69/100)),VLOOKUP($AM$204,'Banco de Dados'!$B$4:$J$50,6,FALSE)))))))))),"")</f>
        <v/>
      </c>
      <c r="AM226" s="29" t="str">
        <f>IFERROR(AL226*(IFERROR(VLOOKUP($AM$204,'Banco de Dados'!$B$4:$J$50,4,FALSE),"ERRO")),"")</f>
        <v/>
      </c>
      <c r="AN226" s="29" t="str">
        <f t="shared" si="134"/>
        <v/>
      </c>
      <c r="AO226" s="103" t="str">
        <f>IFERROR(AN226*(C226*(PRINCIPAL!$G$69/100))*0.47*(44/12),"")</f>
        <v/>
      </c>
      <c r="AP226" s="111" t="str">
        <f t="shared" si="135"/>
        <v/>
      </c>
      <c r="AQ226" s="30" t="str">
        <f>IFERROR(IF(AND(PRINCIPAL!$H$70&lt;&gt;"",OR(L226=PRINCIPAL!$I$70,L226=PRINCIPAL!$I$70+PRINCIPAL!$I$70,L226=PRINCIPAL!$I$70+PRINCIPAL!$I$70+PRINCIPAL!$I$70)),0,IF(AND(PRINCIPAL!$H$70&lt;&gt;"",L226=PRINCIPAL!$J$70),VLOOKUP($AR$204,'Banco de Dados'!$B$4:$J$50,8,FALSE)*PRINCIPAL!$H$70*(1-(PRINCIPAL!$K$70/100)),IF(AND(PRINCIPAL!$H$70&lt;&gt;"",L226=PRINCIPAL!$L$70),VLOOKUP($AR$204,'Banco de Dados'!$B$4:$J$50,8,FALSE)*PRINCIPAL!$H$70*(1-(PRINCIPAL!$M$70/100)),IF(AND(PRINCIPAL!$H$70&lt;&gt;"",L226=PRINCIPAL!$N$70),VLOOKUP($AR$204,'Banco de Dados'!$B$4:$J$50,8,FALSE)*PRINCIPAL!$H$70*(1-(PRINCIPAL!$O$70/100)),IF(PRINCIPAL!$H$70&lt;&gt;"",VLOOKUP($AR$204,'Banco de Dados'!$B$4:$J$50,8,FALSE)*PRINCIPAL!$H$70,IF(OR(L226=PRINCIPAL!$I$70,L226=PRINCIPAL!$I$70+PRINCIPAL!$I$70,L226=PRINCIPAL!$I$70+PRINCIPAL!$I$70+PRINCIPAL!$I$70),0,IF(L226=PRINCIPAL!$J$70,VLOOKUP($AR$204,'Banco de Dados'!$B$4:$J$50,6,FALSE)*(1-(PRINCIPAL!$K$70/100)),IF(L226=PRINCIPAL!$L$70,VLOOKUP($AR$204,'Banco de Dados'!$B$4:$J$50,6,FALSE)*(1-(PRINCIPAL!$M$70/100)),IF(L226=PRINCIPAL!$N$70,VLOOKUP($AR$204,'Banco de Dados'!$B$4:$J$50,6,FALSE)*(1-(PRINCIPAL!$O$70/100)),VLOOKUP($AR$204,'Banco de Dados'!$B$4:$J$50,6,FALSE)))))))))),"")</f>
        <v/>
      </c>
      <c r="AR226" s="29" t="str">
        <f>IFERROR(AQ226*(IFERROR(VLOOKUP($AR$204,'Banco de Dados'!$B$4:$J$50,4,FALSE),"ERRO")),"")</f>
        <v/>
      </c>
      <c r="AS226" s="29" t="str">
        <f t="shared" si="136"/>
        <v/>
      </c>
      <c r="AT226" s="103" t="str">
        <f>IFERROR(AS226*(C226*(PRINCIPAL!$G$70/100))*0.47*(44/12),"")</f>
        <v/>
      </c>
      <c r="AU226" s="111" t="str">
        <f t="shared" si="137"/>
        <v/>
      </c>
      <c r="AV226" s="30" t="str">
        <f>IFERROR(IF(AND(PRINCIPAL!$H$71&lt;&gt;"",OR(L226=PRINCIPAL!$I$71,L226=PRINCIPAL!$I$71+PRINCIPAL!$I$71,L226=PRINCIPAL!$I$71+PRINCIPAL!$I$71+PRINCIPAL!$I$71)),0,IF(AND(PRINCIPAL!$H$71&lt;&gt;"",L226=PRINCIPAL!$J$71),VLOOKUP($AW$204,'Banco de Dados'!$B$4:$J$50,8,FALSE)*PRINCIPAL!$H$71*(1-(PRINCIPAL!$K$71/100)),IF(AND(PRINCIPAL!$H$71&lt;&gt;"",L226=PRINCIPAL!$L$71),VLOOKUP($AW$204,'Banco de Dados'!$B$4:$J$50,8,FALSE)*PRINCIPAL!$H$71*(1-(PRINCIPAL!$M$71/100)),IF(AND(PRINCIPAL!$H$71&lt;&gt;"",L226=PRINCIPAL!$N$71),VLOOKUP($AW$204,'Banco de Dados'!$B$4:$J$50,8,FALSE)*PRINCIPAL!$H$71*(1-(PRINCIPAL!$O$71/100)),IF(PRINCIPAL!$H$71&lt;&gt;"",VLOOKUP($AW$204,'Banco de Dados'!$B$4:$J$50,8,FALSE)*PRINCIPAL!$H$71,IF(OR(L226=PRINCIPAL!$I$71,L226=PRINCIPAL!$I$71+PRINCIPAL!$I$71,L226=PRINCIPAL!$I$71+PRINCIPAL!$I$71+PRINCIPAL!$I$71),0,IF(L226=PRINCIPAL!$J$71,VLOOKUP($AW$204,'Banco de Dados'!$B$4:$J$50,6,FALSE)*(1-(PRINCIPAL!$K$71/100)),IF(L226=PRINCIPAL!$L$71,VLOOKUP($AW$204,'Banco de Dados'!$B$4:$J$50,6,FALSE)*(1-(PRINCIPAL!$M$71/100)),IF(L226=PRINCIPAL!$N$71,VLOOKUP($AW$204,'Banco de Dados'!$B$4:$J$50,6,FALSE)*(1-(PRINCIPAL!$O$71/100)),VLOOKUP($AW$204,'Banco de Dados'!$B$4:$J$50,6,FALSE)))))))))),"")</f>
        <v/>
      </c>
      <c r="AW226" s="29" t="str">
        <f>IFERROR(AV226*(IFERROR(VLOOKUP($AW$204,'Banco de Dados'!$B$4:$J$50,4,FALSE),"ERRO")),"")</f>
        <v/>
      </c>
      <c r="AX226" s="29" t="str">
        <f t="shared" si="138"/>
        <v/>
      </c>
      <c r="AY226" s="103" t="str">
        <f>IFERROR(AX226*(C226*(PRINCIPAL!$G$71/100))*0.47*(44/12),"")</f>
        <v/>
      </c>
      <c r="AZ226" s="111" t="str">
        <f t="shared" si="143"/>
        <v/>
      </c>
      <c r="BA226" s="30" t="str">
        <f>IFERROR(IF(AND(PRINCIPAL!$H$72&lt;&gt;"",OR(L226=PRINCIPAL!$I$72,L226=PRINCIPAL!$I$72+PRINCIPAL!$I$72,L226=PRINCIPAL!$I$72+PRINCIPAL!$I$72+PRINCIPAL!$I$72)),0,IF(AND(PRINCIPAL!$H$72&lt;&gt;"",L226=PRINCIPAL!$J$72),VLOOKUP($BB$204,'Banco de Dados'!$B$4:$J$50,8,FALSE)*PRINCIPAL!$H$72*(1-(PRINCIPAL!$K$72/100)),IF(AND(PRINCIPAL!$H$72&lt;&gt;"",L226=PRINCIPAL!$L$72),VLOOKUP($BB$204,'Banco de Dados'!$B$4:$J$50,8,FALSE)*PRINCIPAL!$H$72*(1-(PRINCIPAL!$M$72/100)),IF(AND(PRINCIPAL!$H$72&lt;&gt;"",L226=PRINCIPAL!$N$72),VLOOKUP($BB$204,'Banco de Dados'!$B$4:$J$50,8,FALSE)*PRINCIPAL!$H$72*(1-(PRINCIPAL!$O$72/100)),IF(PRINCIPAL!$H$72&lt;&gt;"",VLOOKUP($BB$204,'Banco de Dados'!$B$4:$J$50,8,FALSE)*PRINCIPAL!$H$72,IF(OR(L226=PRINCIPAL!$I$72,L226=PRINCIPAL!$I$72+PRINCIPAL!$I$72,L226=PRINCIPAL!$I$72+PRINCIPAL!$I$72+PRINCIPAL!$I$72),0,IF(L226=PRINCIPAL!$J$72,VLOOKUP($BB$204,'Banco de Dados'!$B$4:$J$50,6,FALSE)*(1-(PRINCIPAL!$K$72/100)),IF(L226=PRINCIPAL!$L$72,VLOOKUP($BB$204,'Banco de Dados'!$B$4:$J$50,6,FALSE)*(1-(PRINCIPAL!$M$72/100)),IF(L226=PRINCIPAL!$N$72,VLOOKUP($BB$204,'Banco de Dados'!$B$4:$J$50,6,FALSE)*(1-(PRINCIPAL!$O$72/100)),VLOOKUP($BB$204,'Banco de Dados'!$B$4:$J$50,6,FALSE)))))))))),"")</f>
        <v/>
      </c>
      <c r="BB226" s="29" t="str">
        <f>IFERROR(BA226*(IFERROR(VLOOKUP($BB$204,'Banco de Dados'!$B$4:$J$50,4,FALSE),"ERRO")),"")</f>
        <v/>
      </c>
      <c r="BC226" s="29" t="str">
        <f t="shared" si="144"/>
        <v/>
      </c>
      <c r="BD226" s="103" t="str">
        <f>IFERROR(BC226*(C226*(PRINCIPAL!$G$72/100))*0.47*(44/12),"")</f>
        <v/>
      </c>
      <c r="BE226" s="111" t="str">
        <f t="shared" si="123"/>
        <v/>
      </c>
      <c r="BF226" s="30" t="str">
        <f>IFERROR(IF(AND(PRINCIPAL!$H$73&lt;&gt;"",OR(L226=PRINCIPAL!$I$73,L226=PRINCIPAL!$I$73+PRINCIPAL!$I$73,L226=PRINCIPAL!$I$73+PRINCIPAL!$I$73+PRINCIPAL!$I$73)),0,IF(AND(PRINCIPAL!$H$73&lt;&gt;"",L226=PRINCIPAL!$J$73),VLOOKUP($BG$204,'Banco de Dados'!$B$4:$J$50,8,FALSE)*PRINCIPAL!$H$73*(1-(PRINCIPAL!$K$73/100)),IF(AND(PRINCIPAL!$H$73&lt;&gt;"",L226=PRINCIPAL!$L$73),VLOOKUP($BG$204,'Banco de Dados'!$B$4:$J$50,8,FALSE)*PRINCIPAL!$H$73*(1-(PRINCIPAL!$M$73/100)),IF(AND(PRINCIPAL!$H$73&lt;&gt;"",L226=PRINCIPAL!$N$73),VLOOKUP($BG$204,'Banco de Dados'!$B$4:$J$50,8,FALSE)*PRINCIPAL!$H$73*(1-(PRINCIPAL!$O$73/100)),IF(PRINCIPAL!$H$73&lt;&gt;"",VLOOKUP($BG$204,'Banco de Dados'!$B$4:$J$50,8,FALSE)*PRINCIPAL!$H$73,IF(OR(L226=PRINCIPAL!$I$73,L226=PRINCIPAL!$I$73+PRINCIPAL!$I$73,L226=PRINCIPAL!$I$73+PRINCIPAL!$I$73+PRINCIPAL!$I$73),0,IF(L226=PRINCIPAL!$J$73,VLOOKUP($BG$204,'Banco de Dados'!$B$4:$J$50,6,FALSE)*(1-(PRINCIPAL!$K$73/100)),IF(L226=PRINCIPAL!$L$73,VLOOKUP($BG$204,'Banco de Dados'!$B$4:$J$50,6,FALSE)*(1-(PRINCIPAL!$M$73/100)),IF(L226=PRINCIPAL!$N$73,VLOOKUP($BG$204,'Banco de Dados'!$B$4:$J$50,6,FALSE)*(1-(PRINCIPAL!$O$73/100)),VLOOKUP($BG$204,'Banco de Dados'!$B$4:$J$50,6,FALSE)))))))))),"")</f>
        <v/>
      </c>
      <c r="BG226" s="29" t="str">
        <f>IFERROR(BF226*(IFERROR(VLOOKUP($BG$204,'Banco de Dados'!$B$4:$J$50,4,FALSE),"ERRO")),"")</f>
        <v/>
      </c>
      <c r="BH226" s="29" t="str">
        <f t="shared" si="139"/>
        <v/>
      </c>
      <c r="BI226" s="103" t="str">
        <f>IFERROR(BH226*(C226*(PRINCIPAL!$G$73/100))*0.47*(44/12),"")</f>
        <v/>
      </c>
      <c r="BJ226" s="102" t="str">
        <f t="shared" si="124"/>
        <v/>
      </c>
    </row>
    <row r="227" spans="2:62" ht="12.75" customHeight="1" x14ac:dyDescent="0.3">
      <c r="B227" s="326">
        <f t="shared" si="125"/>
        <v>2041</v>
      </c>
      <c r="C227" s="340"/>
      <c r="D227" s="1"/>
      <c r="E227" s="116">
        <v>21</v>
      </c>
      <c r="F227" s="24" t="str">
        <f>IFERROR(VLOOKUP($G$204,'Banco de Dados'!$B$4:$J$50,6,FALSE),"")</f>
        <v/>
      </c>
      <c r="G227" s="25" t="str">
        <f>IFERROR(F227*(IFERROR(VLOOKUP($G$204,'Banco de Dados'!$B$4:$J$50,4,FALSE),"ERRO")),"")</f>
        <v/>
      </c>
      <c r="H227" s="25" t="str">
        <f t="shared" si="126"/>
        <v/>
      </c>
      <c r="I227" s="103" t="str">
        <f t="shared" si="127"/>
        <v/>
      </c>
      <c r="J227" s="117" t="str">
        <f t="shared" si="128"/>
        <v/>
      </c>
      <c r="K227" s="1"/>
      <c r="L227" s="91">
        <v>21</v>
      </c>
      <c r="M227" s="24" t="str">
        <f>IFERROR(IF(AND(PRINCIPAL!$H$64&lt;&gt;"",OR(L227=PRINCIPAL!$I$64,L227=PRINCIPAL!$I$64+PRINCIPAL!$I$64,L227=PRINCIPAL!$I$64+PRINCIPAL!$I$64+PRINCIPAL!$I$64)),0,IF(AND(PRINCIPAL!$H$64&lt;&gt;"",L227=PRINCIPAL!$J$64),VLOOKUP($N$204,'Banco de Dados'!$B$4:$J$50,8,FALSE)*PRINCIPAL!$H$64*(1-(PRINCIPAL!$K$64/100)),IF(AND(PRINCIPAL!$H$64&lt;&gt;"",L227=PRINCIPAL!$L$64),VLOOKUP($N$204,'Banco de Dados'!$B$4:$J$50,8,FALSE)*PRINCIPAL!$H$64*(1-(PRINCIPAL!$M$64/100)),IF(AND(PRINCIPAL!$H$64&lt;&gt;"",L227=PRINCIPAL!$N$64),VLOOKUP($N$204,'Banco de Dados'!$B$4:$J$50,8,FALSE)*PRINCIPAL!$H$64*(1-(PRINCIPAL!$O$64/100)),IF(PRINCIPAL!$H$64&lt;&gt;"",VLOOKUP($N$204,'Banco de Dados'!$B$4:$J$50,8,FALSE)*PRINCIPAL!$H$64,IF(OR(L227=PRINCIPAL!$I$64,L227=PRINCIPAL!$I$64+PRINCIPAL!$I$64,L227=PRINCIPAL!$I$64+PRINCIPAL!$I$64+PRINCIPAL!$I$64),0,IF(L227=PRINCIPAL!$J$64,VLOOKUP($N$204,'Banco de Dados'!$B$4:$J$50,6,FALSE)*(1-(PRINCIPAL!$K$64/100)),IF(L227=PRINCIPAL!$L$64,VLOOKUP($N$204,'Banco de Dados'!$B$4:$J$50,6,FALSE)*(1-(PRINCIPAL!$M$64/100)),IF(L227=PRINCIPAL!$N$64,VLOOKUP($N$204,'Banco de Dados'!$B$4:$J$50,6,FALSE)*(1-(PRINCIPAL!$O$64/100)),VLOOKUP($N$204,'Banco de Dados'!$B$4:$J$50,6,FALSE)))))))))),"")</f>
        <v/>
      </c>
      <c r="N227" s="25" t="str">
        <f>IFERROR(M227*(IFERROR(VLOOKUP($N$204,'Banco de Dados'!$B$4:$J$50,4,FALSE),"ERRO")),"")</f>
        <v/>
      </c>
      <c r="O227" s="25" t="str">
        <f t="shared" si="129"/>
        <v/>
      </c>
      <c r="P227" s="103" t="str">
        <f>IFERROR(O227*(C227*(PRINCIPAL!$G$64/100))*0.47*(44/12),"")</f>
        <v/>
      </c>
      <c r="Q227" s="107" t="str">
        <f t="shared" si="145"/>
        <v/>
      </c>
      <c r="R227" s="29" t="str">
        <f>IFERROR(IF(AND(PRINCIPAL!$H$65&lt;&gt;"",OR(L227=PRINCIPAL!$I$65,L227=PRINCIPAL!$I$65+PRINCIPAL!$I$65,L227=PRINCIPAL!$I$65+PRINCIPAL!$I$65+PRINCIPAL!$I$65)),0,IF(AND(PRINCIPAL!$H$65&lt;&gt;"",L227=PRINCIPAL!$J$65),VLOOKUP($S$204,'Banco de Dados'!$B$4:$J$50,8,FALSE)*PRINCIPAL!$H$65*(1-(PRINCIPAL!$K$65/100)),IF(AND(PRINCIPAL!$H$65&lt;&gt;"",L227=PRINCIPAL!$L$65),VLOOKUP($S$204,'Banco de Dados'!$B$4:$J$50,8,FALSE)*PRINCIPAL!$H$65*(1-(PRINCIPAL!$M$65/100)),IF(AND(PRINCIPAL!$H$65&lt;&gt;"",L227=PRINCIPAL!$N$65),VLOOKUP($S$204,'Banco de Dados'!$B$4:$J$50,8,FALSE)*PRINCIPAL!$H$65*(1-(PRINCIPAL!$O$65/100)),IF(PRINCIPAL!$H$65&lt;&gt;"",VLOOKUP($S$204,'Banco de Dados'!$B$4:$J$50,8,FALSE)*PRINCIPAL!$H$65,IF(OR(L227=PRINCIPAL!$I$65,L227=PRINCIPAL!$I$65+PRINCIPAL!$I$65,L227=PRINCIPAL!$I$65+PRINCIPAL!$I$65+PRINCIPAL!$I$65),0,IF(L227=PRINCIPAL!$J$65,VLOOKUP($S$204,'Banco de Dados'!$B$4:$J$50,6,FALSE)*(1-(PRINCIPAL!$K$65/100)),IF(L227=PRINCIPAL!$L$65,VLOOKUP($S$204,'Banco de Dados'!$B$4:$J$50,6,FALSE)*(1-(PRINCIPAL!$M$65/100)),IF(L227=PRINCIPAL!$N$65,VLOOKUP($S$204,'Banco de Dados'!$B$4:$J$50,6,FALSE)*(1-(PRINCIPAL!$O$65/100)),VLOOKUP($S$204,'Banco de Dados'!$B$4:$J$50,6,FALSE)))))))))),"")</f>
        <v/>
      </c>
      <c r="S227" s="29" t="str">
        <f>IFERROR(R227*(IFERROR(VLOOKUP($S$204,'Banco de Dados'!$B$4:$J$50,4,FALSE),"ERRO")),"")</f>
        <v/>
      </c>
      <c r="T227" s="29" t="str">
        <f t="shared" si="146"/>
        <v/>
      </c>
      <c r="U227" s="103" t="str">
        <f>IFERROR(T227*(C227*(PRINCIPAL!$G$65/100))*0.47*(44/12),"")</f>
        <v/>
      </c>
      <c r="V227" s="103" t="str">
        <f t="shared" si="122"/>
        <v/>
      </c>
      <c r="W227" s="30" t="str">
        <f>IFERROR(IF(AND(PRINCIPAL!$H$66&lt;&gt;"",OR(L227=PRINCIPAL!$I$66,L227=PRINCIPAL!$I$66+PRINCIPAL!$I$66,L227=PRINCIPAL!$I$66+PRINCIPAL!$I$66+PRINCIPAL!$I$66)),0,IF(AND(PRINCIPAL!$H$66&lt;&gt;"",L227=PRINCIPAL!$J$66),VLOOKUP($X$204,'Banco de Dados'!$B$4:$J$50,8,FALSE)*PRINCIPAL!$H$66*(1-(PRINCIPAL!$K$66/100)),IF(AND(PRINCIPAL!$H$66&lt;&gt;"",L227=PRINCIPAL!$L$66),VLOOKUP($X$204,'Banco de Dados'!$B$4:$J$50,8,FALSE)*PRINCIPAL!$H$66*(1-(PRINCIPAL!$M$66/100)),IF(AND(PRINCIPAL!$H$66&lt;&gt;"",L227=PRINCIPAL!$N$66),VLOOKUP($X$204,'Banco de Dados'!$B$4:$J$50,8,FALSE)*PRINCIPAL!$H$66*(1-(PRINCIPAL!$O$66/100)),IF(PRINCIPAL!$H$66&lt;&gt;"",VLOOKUP($X$204,'Banco de Dados'!$B$4:$J$50,8,FALSE)*PRINCIPAL!$H$66,IF(OR(L227=PRINCIPAL!$I$66,L227=PRINCIPAL!$I$66+PRINCIPAL!$I$66,L227=PRINCIPAL!$I$66+PRINCIPAL!$I$66+PRINCIPAL!$I$66),0,IF(L227=PRINCIPAL!$J$66,VLOOKUP($X$204,'Banco de Dados'!$B$4:$J$50,6,FALSE)*(1-(PRINCIPAL!$K$66/100)),IF(L227=PRINCIPAL!$L$66,VLOOKUP($X$204,'Banco de Dados'!$B$4:$J$50,6,FALSE)*(1-(PRINCIPAL!$M$66/100)),IF(L227=PRINCIPAL!$N$66,VLOOKUP($X$204,'Banco de Dados'!$B$4:$J$50,6,FALSE)*(1-(PRINCIPAL!$O$66/100)),VLOOKUP($X$204,'Banco de Dados'!$B$4:$J$50,6,FALSE)))))))))),"")</f>
        <v/>
      </c>
      <c r="X227" s="29" t="str">
        <f>IFERROR(W227*(IFERROR(VLOOKUP($X$204,'Banco de Dados'!$B$4:$J$50,4,FALSE),"ERRO")),"")</f>
        <v/>
      </c>
      <c r="Y227" s="29" t="str">
        <f t="shared" si="140"/>
        <v/>
      </c>
      <c r="Z227" s="103" t="str">
        <f>IFERROR(Y227*(C227*(PRINCIPAL!$G$66/100))*0.47*(44/12),"")</f>
        <v/>
      </c>
      <c r="AA227" s="111" t="str">
        <f t="shared" si="141"/>
        <v/>
      </c>
      <c r="AB227" s="30" t="str">
        <f>IFERROR(IF(AND(PRINCIPAL!$H$67&lt;&gt;"",OR(L227=PRINCIPAL!$I$67,L227=PRINCIPAL!$I$67+PRINCIPAL!$I$67,L227=PRINCIPAL!$I$67+PRINCIPAL!$I$67+PRINCIPAL!$I$67)),0,IF(AND(PRINCIPAL!$H$67&lt;&gt;"",L227=PRINCIPAL!$J$67),VLOOKUP($AC$204,'Banco de Dados'!$B$4:$J$50,8,FALSE)*PRINCIPAL!$H$67*(1-(PRINCIPAL!$K$67/100)),IF(AND(PRINCIPAL!$H$67&lt;&gt;"",L227=PRINCIPAL!$L$67),VLOOKUP($AC$204,'Banco de Dados'!$B$4:$J$50,8,FALSE)*PRINCIPAL!$H$67*(1-(PRINCIPAL!$M$67/100)),IF(AND(PRINCIPAL!$H$67&lt;&gt;"",L227=PRINCIPAL!$N$67),VLOOKUP($AC$204,'Banco de Dados'!$B$4:$J$50,8,FALSE)*PRINCIPAL!$H$67*(1-(PRINCIPAL!$O$67/100)),IF(PRINCIPAL!$H$67&lt;&gt;"",VLOOKUP($AC$204,'Banco de Dados'!$B$4:$J$50,8,FALSE)*PRINCIPAL!$H$67,IF(OR(L227=PRINCIPAL!$I$67,L227=PRINCIPAL!$I$67+PRINCIPAL!$I$67,L227=PRINCIPAL!$I$67+PRINCIPAL!$I$67+PRINCIPAL!$I$67),0,IF(L227=PRINCIPAL!$J$67,VLOOKUP($AC$204,'Banco de Dados'!$B$4:$J$50,6,FALSE)*(1-(PRINCIPAL!$K$67/100)),IF(L227=PRINCIPAL!$L$67,VLOOKUP($AC$204,'Banco de Dados'!$B$4:$J$50,6,FALSE)*(1-(PRINCIPAL!$M$67/100)),IF(L227=PRINCIPAL!$N$67,VLOOKUP($AC$204,'Banco de Dados'!$B$4:$J$50,6,FALSE)*(1-(PRINCIPAL!$O$67/100)),VLOOKUP($AC$204,'Banco de Dados'!$B$4:$J$50,6,FALSE)))))))))),"")</f>
        <v/>
      </c>
      <c r="AC227" s="29" t="str">
        <f>IFERROR(AB227*(IFERROR(VLOOKUP($AC$204,'Banco de Dados'!$B$4:$J$50,4,FALSE),"ERRO")),"")</f>
        <v/>
      </c>
      <c r="AD227" s="29" t="str">
        <f t="shared" si="131"/>
        <v/>
      </c>
      <c r="AE227" s="103" t="str">
        <f>IFERROR(AD227*(C227*(PRINCIPAL!$G$67/100))*0.47*(44/12),"")</f>
        <v/>
      </c>
      <c r="AF227" s="111" t="str">
        <f t="shared" si="132"/>
        <v/>
      </c>
      <c r="AG227" s="30" t="str">
        <f>IFERROR(IF(AND(PRINCIPAL!$H$68&lt;&gt;"",OR(L227=PRINCIPAL!$I$68,L227=PRINCIPAL!$I$68+PRINCIPAL!$I$68,L227=PRINCIPAL!$I$68+PRINCIPAL!$I$68+PRINCIPAL!$I$68)),0,IF(AND(PRINCIPAL!$H$68&lt;&gt;"",L227=PRINCIPAL!$J$68),VLOOKUP($AH$204,'Banco de Dados'!$B$4:$J$50,8,FALSE)*PRINCIPAL!$H$68*(1-(PRINCIPAL!$K$68/100)),IF(AND(PRINCIPAL!$H$68&lt;&gt;"",L227=PRINCIPAL!$L$68),VLOOKUP($AH$204,'Banco de Dados'!$B$4:$J$50,8,FALSE)*PRINCIPAL!$H$68*(1-(PRINCIPAL!$M$68/100)),IF(AND(PRINCIPAL!$H$68&lt;&gt;"",L227=PRINCIPAL!$N$68),VLOOKUP($AH$204,'Banco de Dados'!$B$4:$J$50,8,FALSE)*PRINCIPAL!$H$68*(1-(PRINCIPAL!$O$68/100)),IF(PRINCIPAL!$H$68&lt;&gt;"",VLOOKUP($AH$204,'Banco de Dados'!$B$4:$J$50,8,FALSE)*PRINCIPAL!$H$68,IF(OR(L227=PRINCIPAL!$I$68,L227=PRINCIPAL!$I$68+PRINCIPAL!$I$68,L227=PRINCIPAL!$I$68+PRINCIPAL!$I$68+PRINCIPAL!$I$68),0,IF(L227=PRINCIPAL!$J$68,VLOOKUP($AH$204,'Banco de Dados'!$B$4:$J$50,6,FALSE)*(1-(PRINCIPAL!$K$68/100)),IF(L227=PRINCIPAL!$L$68,VLOOKUP($AH$204,'Banco de Dados'!$B$4:$J$50,6,FALSE)*(1-(PRINCIPAL!$M$68/100)),IF(L227=PRINCIPAL!$N$68,VLOOKUP($AH$204,'Banco de Dados'!$B$4:$J$50,6,FALSE)*(1-(PRINCIPAL!$O$68/100)),VLOOKUP($AH$204,'Banco de Dados'!$B$4:$J$50,6,FALSE)))))))))),"")</f>
        <v/>
      </c>
      <c r="AH227" s="29" t="str">
        <f>IFERROR(AG227*(IFERROR(VLOOKUP($AH$204,'Banco de Dados'!$B$4:$J$50,4,FALSE),"ERRO")),"")</f>
        <v/>
      </c>
      <c r="AI227" s="29" t="str">
        <f t="shared" si="133"/>
        <v/>
      </c>
      <c r="AJ227" s="103" t="str">
        <f>IFERROR(AI227*(C227*(PRINCIPAL!$G$68/100))*0.47*(44/12),"")</f>
        <v/>
      </c>
      <c r="AK227" s="111" t="str">
        <f t="shared" si="142"/>
        <v/>
      </c>
      <c r="AL227" s="30" t="str">
        <f>IFERROR(IF(AND(PRINCIPAL!$H$69&lt;&gt;"",OR(L227=PRINCIPAL!$I$69,L227=PRINCIPAL!$I$69+PRINCIPAL!$I$69,L227=PRINCIPAL!$I$69+PRINCIPAL!$I$69+PRINCIPAL!$I$69)),0,IF(AND(PRINCIPAL!$H$69&lt;&gt;"",L227=PRINCIPAL!$J$69),VLOOKUP($AM$204,'Banco de Dados'!$B$4:$J$50,8,FALSE)*PRINCIPAL!$H$69*(1-(PRINCIPAL!$K$69/100)),IF(AND(PRINCIPAL!$H$69&lt;&gt;"",L227=PRINCIPAL!$L$69),VLOOKUP($AM$204,'Banco de Dados'!$B$4:$J$50,8,FALSE)*PRINCIPAL!$H$69*(1-(PRINCIPAL!$M$69/100)),IF(AND(PRINCIPAL!$H$69&lt;&gt;"",L227=PRINCIPAL!$N$69),VLOOKUP($AM$204,'Banco de Dados'!$B$4:$J$50,8,FALSE)*PRINCIPAL!$H$69*(1-(PRINCIPAL!$O$69/100)),IF(PRINCIPAL!$H$69&lt;&gt;"",VLOOKUP($AM$204,'Banco de Dados'!$B$4:$J$50,8,FALSE)*PRINCIPAL!$H$69,IF(OR(L227=PRINCIPAL!$I$69,L227=PRINCIPAL!$I$69+PRINCIPAL!$I$69,L227=PRINCIPAL!$I$69+PRINCIPAL!$I$69+PRINCIPAL!$I$69),0,IF(L227=PRINCIPAL!$J$69,VLOOKUP($AM$204,'Banco de Dados'!$B$4:$J$50,6,FALSE)*(1-(PRINCIPAL!$K$69/100)),IF(L227=PRINCIPAL!$L$69,VLOOKUP($AM$204,'Banco de Dados'!$B$4:$J$50,6,FALSE)*(1-(PRINCIPAL!$M$69/100)),IF(L227=PRINCIPAL!$N$69,VLOOKUP($AM$204,'Banco de Dados'!$B$4:$J$50,6,FALSE)*(1-(PRINCIPAL!$O$69/100)),VLOOKUP($AM$204,'Banco de Dados'!$B$4:$J$50,6,FALSE)))))))))),"")</f>
        <v/>
      </c>
      <c r="AM227" s="29" t="str">
        <f>IFERROR(AL227*(IFERROR(VLOOKUP($AM$204,'Banco de Dados'!$B$4:$J$50,4,FALSE),"ERRO")),"")</f>
        <v/>
      </c>
      <c r="AN227" s="29" t="str">
        <f t="shared" si="134"/>
        <v/>
      </c>
      <c r="AO227" s="103" t="str">
        <f>IFERROR(AN227*(C227*(PRINCIPAL!$G$69/100))*0.47*(44/12),"")</f>
        <v/>
      </c>
      <c r="AP227" s="111" t="str">
        <f t="shared" si="135"/>
        <v/>
      </c>
      <c r="AQ227" s="30" t="str">
        <f>IFERROR(IF(AND(PRINCIPAL!$H$70&lt;&gt;"",OR(L227=PRINCIPAL!$I$70,L227=PRINCIPAL!$I$70+PRINCIPAL!$I$70,L227=PRINCIPAL!$I$70+PRINCIPAL!$I$70+PRINCIPAL!$I$70)),0,IF(AND(PRINCIPAL!$H$70&lt;&gt;"",L227=PRINCIPAL!$J$70),VLOOKUP($AR$204,'Banco de Dados'!$B$4:$J$50,8,FALSE)*PRINCIPAL!$H$70*(1-(PRINCIPAL!$K$70/100)),IF(AND(PRINCIPAL!$H$70&lt;&gt;"",L227=PRINCIPAL!$L$70),VLOOKUP($AR$204,'Banco de Dados'!$B$4:$J$50,8,FALSE)*PRINCIPAL!$H$70*(1-(PRINCIPAL!$M$70/100)),IF(AND(PRINCIPAL!$H$70&lt;&gt;"",L227=PRINCIPAL!$N$70),VLOOKUP($AR$204,'Banco de Dados'!$B$4:$J$50,8,FALSE)*PRINCIPAL!$H$70*(1-(PRINCIPAL!$O$70/100)),IF(PRINCIPAL!$H$70&lt;&gt;"",VLOOKUP($AR$204,'Banco de Dados'!$B$4:$J$50,8,FALSE)*PRINCIPAL!$H$70,IF(OR(L227=PRINCIPAL!$I$70,L227=PRINCIPAL!$I$70+PRINCIPAL!$I$70,L227=PRINCIPAL!$I$70+PRINCIPAL!$I$70+PRINCIPAL!$I$70),0,IF(L227=PRINCIPAL!$J$70,VLOOKUP($AR$204,'Banco de Dados'!$B$4:$J$50,6,FALSE)*(1-(PRINCIPAL!$K$70/100)),IF(L227=PRINCIPAL!$L$70,VLOOKUP($AR$204,'Banco de Dados'!$B$4:$J$50,6,FALSE)*(1-(PRINCIPAL!$M$70/100)),IF(L227=PRINCIPAL!$N$70,VLOOKUP($AR$204,'Banco de Dados'!$B$4:$J$50,6,FALSE)*(1-(PRINCIPAL!$O$70/100)),VLOOKUP($AR$204,'Banco de Dados'!$B$4:$J$50,6,FALSE)))))))))),"")</f>
        <v/>
      </c>
      <c r="AR227" s="29" t="str">
        <f>IFERROR(AQ227*(IFERROR(VLOOKUP($AR$204,'Banco de Dados'!$B$4:$J$50,4,FALSE),"ERRO")),"")</f>
        <v/>
      </c>
      <c r="AS227" s="29" t="str">
        <f t="shared" si="136"/>
        <v/>
      </c>
      <c r="AT227" s="103" t="str">
        <f>IFERROR(AS227*(C227*(PRINCIPAL!$G$70/100))*0.47*(44/12),"")</f>
        <v/>
      </c>
      <c r="AU227" s="111" t="str">
        <f t="shared" si="137"/>
        <v/>
      </c>
      <c r="AV227" s="30" t="str">
        <f>IFERROR(IF(AND(PRINCIPAL!$H$71&lt;&gt;"",OR(L227=PRINCIPAL!$I$71,L227=PRINCIPAL!$I$71+PRINCIPAL!$I$71,L227=PRINCIPAL!$I$71+PRINCIPAL!$I$71+PRINCIPAL!$I$71)),0,IF(AND(PRINCIPAL!$H$71&lt;&gt;"",L227=PRINCIPAL!$J$71),VLOOKUP($AW$204,'Banco de Dados'!$B$4:$J$50,8,FALSE)*PRINCIPAL!$H$71*(1-(PRINCIPAL!$K$71/100)),IF(AND(PRINCIPAL!$H$71&lt;&gt;"",L227=PRINCIPAL!$L$71),VLOOKUP($AW$204,'Banco de Dados'!$B$4:$J$50,8,FALSE)*PRINCIPAL!$H$71*(1-(PRINCIPAL!$M$71/100)),IF(AND(PRINCIPAL!$H$71&lt;&gt;"",L227=PRINCIPAL!$N$71),VLOOKUP($AW$204,'Banco de Dados'!$B$4:$J$50,8,FALSE)*PRINCIPAL!$H$71*(1-(PRINCIPAL!$O$71/100)),IF(PRINCIPAL!$H$71&lt;&gt;"",VLOOKUP($AW$204,'Banco de Dados'!$B$4:$J$50,8,FALSE)*PRINCIPAL!$H$71,IF(OR(L227=PRINCIPAL!$I$71,L227=PRINCIPAL!$I$71+PRINCIPAL!$I$71,L227=PRINCIPAL!$I$71+PRINCIPAL!$I$71+PRINCIPAL!$I$71),0,IF(L227=PRINCIPAL!$J$71,VLOOKUP($AW$204,'Banco de Dados'!$B$4:$J$50,6,FALSE)*(1-(PRINCIPAL!$K$71/100)),IF(L227=PRINCIPAL!$L$71,VLOOKUP($AW$204,'Banco de Dados'!$B$4:$J$50,6,FALSE)*(1-(PRINCIPAL!$M$71/100)),IF(L227=PRINCIPAL!$N$71,VLOOKUP($AW$204,'Banco de Dados'!$B$4:$J$50,6,FALSE)*(1-(PRINCIPAL!$O$71/100)),VLOOKUP($AW$204,'Banco de Dados'!$B$4:$J$50,6,FALSE)))))))))),"")</f>
        <v/>
      </c>
      <c r="AW227" s="29" t="str">
        <f>IFERROR(AV227*(IFERROR(VLOOKUP($AW$204,'Banco de Dados'!$B$4:$J$50,4,FALSE),"ERRO")),"")</f>
        <v/>
      </c>
      <c r="AX227" s="29" t="str">
        <f t="shared" si="138"/>
        <v/>
      </c>
      <c r="AY227" s="103" t="str">
        <f>IFERROR(AX227*(C227*(PRINCIPAL!$G$71/100))*0.47*(44/12),"")</f>
        <v/>
      </c>
      <c r="AZ227" s="111" t="str">
        <f t="shared" si="143"/>
        <v/>
      </c>
      <c r="BA227" s="30" t="str">
        <f>IFERROR(IF(AND(PRINCIPAL!$H$72&lt;&gt;"",OR(L227=PRINCIPAL!$I$72,L227=PRINCIPAL!$I$72+PRINCIPAL!$I$72,L227=PRINCIPAL!$I$72+PRINCIPAL!$I$72+PRINCIPAL!$I$72)),0,IF(AND(PRINCIPAL!$H$72&lt;&gt;"",L227=PRINCIPAL!$J$72),VLOOKUP($BB$204,'Banco de Dados'!$B$4:$J$50,8,FALSE)*PRINCIPAL!$H$72*(1-(PRINCIPAL!$K$72/100)),IF(AND(PRINCIPAL!$H$72&lt;&gt;"",L227=PRINCIPAL!$L$72),VLOOKUP($BB$204,'Banco de Dados'!$B$4:$J$50,8,FALSE)*PRINCIPAL!$H$72*(1-(PRINCIPAL!$M$72/100)),IF(AND(PRINCIPAL!$H$72&lt;&gt;"",L227=PRINCIPAL!$N$72),VLOOKUP($BB$204,'Banco de Dados'!$B$4:$J$50,8,FALSE)*PRINCIPAL!$H$72*(1-(PRINCIPAL!$O$72/100)),IF(PRINCIPAL!$H$72&lt;&gt;"",VLOOKUP($BB$204,'Banco de Dados'!$B$4:$J$50,8,FALSE)*PRINCIPAL!$H$72,IF(OR(L227=PRINCIPAL!$I$72,L227=PRINCIPAL!$I$72+PRINCIPAL!$I$72,L227=PRINCIPAL!$I$72+PRINCIPAL!$I$72+PRINCIPAL!$I$72),0,IF(L227=PRINCIPAL!$J$72,VLOOKUP($BB$204,'Banco de Dados'!$B$4:$J$50,6,FALSE)*(1-(PRINCIPAL!$K$72/100)),IF(L227=PRINCIPAL!$L$72,VLOOKUP($BB$204,'Banco de Dados'!$B$4:$J$50,6,FALSE)*(1-(PRINCIPAL!$M$72/100)),IF(L227=PRINCIPAL!$N$72,VLOOKUP($BB$204,'Banco de Dados'!$B$4:$J$50,6,FALSE)*(1-(PRINCIPAL!$O$72/100)),VLOOKUP($BB$204,'Banco de Dados'!$B$4:$J$50,6,FALSE)))))))))),"")</f>
        <v/>
      </c>
      <c r="BB227" s="29" t="str">
        <f>IFERROR(BA227*(IFERROR(VLOOKUP($BB$204,'Banco de Dados'!$B$4:$J$50,4,FALSE),"ERRO")),"")</f>
        <v/>
      </c>
      <c r="BC227" s="29" t="str">
        <f t="shared" si="144"/>
        <v/>
      </c>
      <c r="BD227" s="103" t="str">
        <f>IFERROR(BC227*(C227*(PRINCIPAL!$G$72/100))*0.47*(44/12),"")</f>
        <v/>
      </c>
      <c r="BE227" s="111" t="str">
        <f t="shared" si="123"/>
        <v/>
      </c>
      <c r="BF227" s="30" t="str">
        <f>IFERROR(IF(AND(PRINCIPAL!$H$73&lt;&gt;"",OR(L227=PRINCIPAL!$I$73,L227=PRINCIPAL!$I$73+PRINCIPAL!$I$73,L227=PRINCIPAL!$I$73+PRINCIPAL!$I$73+PRINCIPAL!$I$73)),0,IF(AND(PRINCIPAL!$H$73&lt;&gt;"",L227=PRINCIPAL!$J$73),VLOOKUP($BG$204,'Banco de Dados'!$B$4:$J$50,8,FALSE)*PRINCIPAL!$H$73*(1-(PRINCIPAL!$K$73/100)),IF(AND(PRINCIPAL!$H$73&lt;&gt;"",L227=PRINCIPAL!$L$73),VLOOKUP($BG$204,'Banco de Dados'!$B$4:$J$50,8,FALSE)*PRINCIPAL!$H$73*(1-(PRINCIPAL!$M$73/100)),IF(AND(PRINCIPAL!$H$73&lt;&gt;"",L227=PRINCIPAL!$N$73),VLOOKUP($BG$204,'Banco de Dados'!$B$4:$J$50,8,FALSE)*PRINCIPAL!$H$73*(1-(PRINCIPAL!$O$73/100)),IF(PRINCIPAL!$H$73&lt;&gt;"",VLOOKUP($BG$204,'Banco de Dados'!$B$4:$J$50,8,FALSE)*PRINCIPAL!$H$73,IF(OR(L227=PRINCIPAL!$I$73,L227=PRINCIPAL!$I$73+PRINCIPAL!$I$73,L227=PRINCIPAL!$I$73+PRINCIPAL!$I$73+PRINCIPAL!$I$73),0,IF(L227=PRINCIPAL!$J$73,VLOOKUP($BG$204,'Banco de Dados'!$B$4:$J$50,6,FALSE)*(1-(PRINCIPAL!$K$73/100)),IF(L227=PRINCIPAL!$L$73,VLOOKUP($BG$204,'Banco de Dados'!$B$4:$J$50,6,FALSE)*(1-(PRINCIPAL!$M$73/100)),IF(L227=PRINCIPAL!$N$73,VLOOKUP($BG$204,'Banco de Dados'!$B$4:$J$50,6,FALSE)*(1-(PRINCIPAL!$O$73/100)),VLOOKUP($BG$204,'Banco de Dados'!$B$4:$J$50,6,FALSE)))))))))),"")</f>
        <v/>
      </c>
      <c r="BG227" s="29" t="str">
        <f>IFERROR(BF227*(IFERROR(VLOOKUP($BG$204,'Banco de Dados'!$B$4:$J$50,4,FALSE),"ERRO")),"")</f>
        <v/>
      </c>
      <c r="BH227" s="29" t="str">
        <f t="shared" si="139"/>
        <v/>
      </c>
      <c r="BI227" s="103" t="str">
        <f>IFERROR(BH227*(C227*(PRINCIPAL!$G$73/100))*0.47*(44/12),"")</f>
        <v/>
      </c>
      <c r="BJ227" s="102" t="str">
        <f t="shared" si="124"/>
        <v/>
      </c>
    </row>
    <row r="228" spans="2:62" ht="12.75" customHeight="1" x14ac:dyDescent="0.3">
      <c r="B228" s="326">
        <f t="shared" si="125"/>
        <v>2042</v>
      </c>
      <c r="C228" s="340"/>
      <c r="D228" s="1"/>
      <c r="E228" s="116">
        <v>22</v>
      </c>
      <c r="F228" s="24" t="str">
        <f>IFERROR(VLOOKUP($G$204,'Banco de Dados'!$B$4:$J$50,6,FALSE),"")</f>
        <v/>
      </c>
      <c r="G228" s="25" t="str">
        <f>IFERROR(F228*(IFERROR(VLOOKUP($G$204,'Banco de Dados'!$B$4:$J$50,4,FALSE),"ERRO")),"")</f>
        <v/>
      </c>
      <c r="H228" s="25" t="str">
        <f t="shared" si="126"/>
        <v/>
      </c>
      <c r="I228" s="103" t="str">
        <f t="shared" si="127"/>
        <v/>
      </c>
      <c r="J228" s="117" t="str">
        <f t="shared" si="128"/>
        <v/>
      </c>
      <c r="K228" s="1"/>
      <c r="L228" s="91">
        <v>22</v>
      </c>
      <c r="M228" s="24" t="str">
        <f>IFERROR(IF(AND(PRINCIPAL!$H$64&lt;&gt;"",OR(L228=PRINCIPAL!$I$64,L228=PRINCIPAL!$I$64+PRINCIPAL!$I$64,L228=PRINCIPAL!$I$64+PRINCIPAL!$I$64+PRINCIPAL!$I$64)),0,IF(AND(PRINCIPAL!$H$64&lt;&gt;"",L228=PRINCIPAL!$J$64),VLOOKUP($N$204,'Banco de Dados'!$B$4:$J$50,8,FALSE)*PRINCIPAL!$H$64*(1-(PRINCIPAL!$K$64/100)),IF(AND(PRINCIPAL!$H$64&lt;&gt;"",L228=PRINCIPAL!$L$64),VLOOKUP($N$204,'Banco de Dados'!$B$4:$J$50,8,FALSE)*PRINCIPAL!$H$64*(1-(PRINCIPAL!$M$64/100)),IF(AND(PRINCIPAL!$H$64&lt;&gt;"",L228=PRINCIPAL!$N$64),VLOOKUP($N$204,'Banco de Dados'!$B$4:$J$50,8,FALSE)*PRINCIPAL!$H$64*(1-(PRINCIPAL!$O$64/100)),IF(PRINCIPAL!$H$64&lt;&gt;"",VLOOKUP($N$204,'Banco de Dados'!$B$4:$J$50,8,FALSE)*PRINCIPAL!$H$64,IF(OR(L228=PRINCIPAL!$I$64,L228=PRINCIPAL!$I$64+PRINCIPAL!$I$64,L228=PRINCIPAL!$I$64+PRINCIPAL!$I$64+PRINCIPAL!$I$64),0,IF(L228=PRINCIPAL!$J$64,VLOOKUP($N$204,'Banco de Dados'!$B$4:$J$50,6,FALSE)*(1-(PRINCIPAL!$K$64/100)),IF(L228=PRINCIPAL!$L$64,VLOOKUP($N$204,'Banco de Dados'!$B$4:$J$50,6,FALSE)*(1-(PRINCIPAL!$M$64/100)),IF(L228=PRINCIPAL!$N$64,VLOOKUP($N$204,'Banco de Dados'!$B$4:$J$50,6,FALSE)*(1-(PRINCIPAL!$O$64/100)),VLOOKUP($N$204,'Banco de Dados'!$B$4:$J$50,6,FALSE)))))))))),"")</f>
        <v/>
      </c>
      <c r="N228" s="25" t="str">
        <f>IFERROR(M228*(IFERROR(VLOOKUP($N$204,'Banco de Dados'!$B$4:$J$50,4,FALSE),"ERRO")),"")</f>
        <v/>
      </c>
      <c r="O228" s="25" t="str">
        <f t="shared" si="129"/>
        <v/>
      </c>
      <c r="P228" s="103" t="str">
        <f>IFERROR(O228*(C228*(PRINCIPAL!$G$64/100))*0.47*(44/12),"")</f>
        <v/>
      </c>
      <c r="Q228" s="107" t="str">
        <f t="shared" si="145"/>
        <v/>
      </c>
      <c r="R228" s="29" t="str">
        <f>IFERROR(IF(AND(PRINCIPAL!$H$65&lt;&gt;"",OR(L228=PRINCIPAL!$I$65,L228=PRINCIPAL!$I$65+PRINCIPAL!$I$65,L228=PRINCIPAL!$I$65+PRINCIPAL!$I$65+PRINCIPAL!$I$65)),0,IF(AND(PRINCIPAL!$H$65&lt;&gt;"",L228=PRINCIPAL!$J$65),VLOOKUP($S$204,'Banco de Dados'!$B$4:$J$50,8,FALSE)*PRINCIPAL!$H$65*(1-(PRINCIPAL!$K$65/100)),IF(AND(PRINCIPAL!$H$65&lt;&gt;"",L228=PRINCIPAL!$L$65),VLOOKUP($S$204,'Banco de Dados'!$B$4:$J$50,8,FALSE)*PRINCIPAL!$H$65*(1-(PRINCIPAL!$M$65/100)),IF(AND(PRINCIPAL!$H$65&lt;&gt;"",L228=PRINCIPAL!$N$65),VLOOKUP($S$204,'Banco de Dados'!$B$4:$J$50,8,FALSE)*PRINCIPAL!$H$65*(1-(PRINCIPAL!$O$65/100)),IF(PRINCIPAL!$H$65&lt;&gt;"",VLOOKUP($S$204,'Banco de Dados'!$B$4:$J$50,8,FALSE)*PRINCIPAL!$H$65,IF(OR(L228=PRINCIPAL!$I$65,L228=PRINCIPAL!$I$65+PRINCIPAL!$I$65,L228=PRINCIPAL!$I$65+PRINCIPAL!$I$65+PRINCIPAL!$I$65),0,IF(L228=PRINCIPAL!$J$65,VLOOKUP($S$204,'Banco de Dados'!$B$4:$J$50,6,FALSE)*(1-(PRINCIPAL!$K$65/100)),IF(L228=PRINCIPAL!$L$65,VLOOKUP($S$204,'Banco de Dados'!$B$4:$J$50,6,FALSE)*(1-(PRINCIPAL!$M$65/100)),IF(L228=PRINCIPAL!$N$65,VLOOKUP($S$204,'Banco de Dados'!$B$4:$J$50,6,FALSE)*(1-(PRINCIPAL!$O$65/100)),VLOOKUP($S$204,'Banco de Dados'!$B$4:$J$50,6,FALSE)))))))))),"")</f>
        <v/>
      </c>
      <c r="S228" s="29" t="str">
        <f>IFERROR(R228*(IFERROR(VLOOKUP($S$204,'Banco de Dados'!$B$4:$J$50,4,FALSE),"ERRO")),"")</f>
        <v/>
      </c>
      <c r="T228" s="29" t="str">
        <f t="shared" si="146"/>
        <v/>
      </c>
      <c r="U228" s="103" t="str">
        <f>IFERROR(T228*(C228*(PRINCIPAL!$G$65/100))*0.47*(44/12),"")</f>
        <v/>
      </c>
      <c r="V228" s="103" t="str">
        <f t="shared" si="122"/>
        <v/>
      </c>
      <c r="W228" s="30" t="str">
        <f>IFERROR(IF(AND(PRINCIPAL!$H$66&lt;&gt;"",OR(L228=PRINCIPAL!$I$66,L228=PRINCIPAL!$I$66+PRINCIPAL!$I$66,L228=PRINCIPAL!$I$66+PRINCIPAL!$I$66+PRINCIPAL!$I$66)),0,IF(AND(PRINCIPAL!$H$66&lt;&gt;"",L228=PRINCIPAL!$J$66),VLOOKUP($X$204,'Banco de Dados'!$B$4:$J$50,8,FALSE)*PRINCIPAL!$H$66*(1-(PRINCIPAL!$K$66/100)),IF(AND(PRINCIPAL!$H$66&lt;&gt;"",L228=PRINCIPAL!$L$66),VLOOKUP($X$204,'Banco de Dados'!$B$4:$J$50,8,FALSE)*PRINCIPAL!$H$66*(1-(PRINCIPAL!$M$66/100)),IF(AND(PRINCIPAL!$H$66&lt;&gt;"",L228=PRINCIPAL!$N$66),VLOOKUP($X$204,'Banco de Dados'!$B$4:$J$50,8,FALSE)*PRINCIPAL!$H$66*(1-(PRINCIPAL!$O$66/100)),IF(PRINCIPAL!$H$66&lt;&gt;"",VLOOKUP($X$204,'Banco de Dados'!$B$4:$J$50,8,FALSE)*PRINCIPAL!$H$66,IF(OR(L228=PRINCIPAL!$I$66,L228=PRINCIPAL!$I$66+PRINCIPAL!$I$66,L228=PRINCIPAL!$I$66+PRINCIPAL!$I$66+PRINCIPAL!$I$66),0,IF(L228=PRINCIPAL!$J$66,VLOOKUP($X$204,'Banco de Dados'!$B$4:$J$50,6,FALSE)*(1-(PRINCIPAL!$K$66/100)),IF(L228=PRINCIPAL!$L$66,VLOOKUP($X$204,'Banco de Dados'!$B$4:$J$50,6,FALSE)*(1-(PRINCIPAL!$M$66/100)),IF(L228=PRINCIPAL!$N$66,VLOOKUP($X$204,'Banco de Dados'!$B$4:$J$50,6,FALSE)*(1-(PRINCIPAL!$O$66/100)),VLOOKUP($X$204,'Banco de Dados'!$B$4:$J$50,6,FALSE)))))))))),"")</f>
        <v/>
      </c>
      <c r="X228" s="29" t="str">
        <f>IFERROR(W228*(IFERROR(VLOOKUP($X$204,'Banco de Dados'!$B$4:$J$50,4,FALSE),"ERRO")),"")</f>
        <v/>
      </c>
      <c r="Y228" s="29" t="str">
        <f t="shared" si="140"/>
        <v/>
      </c>
      <c r="Z228" s="103" t="str">
        <f>IFERROR(Y228*(C228*(PRINCIPAL!$G$66/100))*0.47*(44/12),"")</f>
        <v/>
      </c>
      <c r="AA228" s="111" t="str">
        <f t="shared" si="141"/>
        <v/>
      </c>
      <c r="AB228" s="30" t="str">
        <f>IFERROR(IF(AND(PRINCIPAL!$H$67&lt;&gt;"",OR(L228=PRINCIPAL!$I$67,L228=PRINCIPAL!$I$67+PRINCIPAL!$I$67,L228=PRINCIPAL!$I$67+PRINCIPAL!$I$67+PRINCIPAL!$I$67)),0,IF(AND(PRINCIPAL!$H$67&lt;&gt;"",L228=PRINCIPAL!$J$67),VLOOKUP($AC$204,'Banco de Dados'!$B$4:$J$50,8,FALSE)*PRINCIPAL!$H$67*(1-(PRINCIPAL!$K$67/100)),IF(AND(PRINCIPAL!$H$67&lt;&gt;"",L228=PRINCIPAL!$L$67),VLOOKUP($AC$204,'Banco de Dados'!$B$4:$J$50,8,FALSE)*PRINCIPAL!$H$67*(1-(PRINCIPAL!$M$67/100)),IF(AND(PRINCIPAL!$H$67&lt;&gt;"",L228=PRINCIPAL!$N$67),VLOOKUP($AC$204,'Banco de Dados'!$B$4:$J$50,8,FALSE)*PRINCIPAL!$H$67*(1-(PRINCIPAL!$O$67/100)),IF(PRINCIPAL!$H$67&lt;&gt;"",VLOOKUP($AC$204,'Banco de Dados'!$B$4:$J$50,8,FALSE)*PRINCIPAL!$H$67,IF(OR(L228=PRINCIPAL!$I$67,L228=PRINCIPAL!$I$67+PRINCIPAL!$I$67,L228=PRINCIPAL!$I$67+PRINCIPAL!$I$67+PRINCIPAL!$I$67),0,IF(L228=PRINCIPAL!$J$67,VLOOKUP($AC$204,'Banco de Dados'!$B$4:$J$50,6,FALSE)*(1-(PRINCIPAL!$K$67/100)),IF(L228=PRINCIPAL!$L$67,VLOOKUP($AC$204,'Banco de Dados'!$B$4:$J$50,6,FALSE)*(1-(PRINCIPAL!$M$67/100)),IF(L228=PRINCIPAL!$N$67,VLOOKUP($AC$204,'Banco de Dados'!$B$4:$J$50,6,FALSE)*(1-(PRINCIPAL!$O$67/100)),VLOOKUP($AC$204,'Banco de Dados'!$B$4:$J$50,6,FALSE)))))))))),"")</f>
        <v/>
      </c>
      <c r="AC228" s="29" t="str">
        <f>IFERROR(AB228*(IFERROR(VLOOKUP($AC$204,'Banco de Dados'!$B$4:$J$50,4,FALSE),"ERRO")),"")</f>
        <v/>
      </c>
      <c r="AD228" s="29" t="str">
        <f t="shared" si="131"/>
        <v/>
      </c>
      <c r="AE228" s="103" t="str">
        <f>IFERROR(AD228*(C228*(PRINCIPAL!$G$67/100))*0.47*(44/12),"")</f>
        <v/>
      </c>
      <c r="AF228" s="111" t="str">
        <f t="shared" si="132"/>
        <v/>
      </c>
      <c r="AG228" s="30" t="str">
        <f>IFERROR(IF(AND(PRINCIPAL!$H$68&lt;&gt;"",OR(L228=PRINCIPAL!$I$68,L228=PRINCIPAL!$I$68+PRINCIPAL!$I$68,L228=PRINCIPAL!$I$68+PRINCIPAL!$I$68+PRINCIPAL!$I$68)),0,IF(AND(PRINCIPAL!$H$68&lt;&gt;"",L228=PRINCIPAL!$J$68),VLOOKUP($AH$204,'Banco de Dados'!$B$4:$J$50,8,FALSE)*PRINCIPAL!$H$68*(1-(PRINCIPAL!$K$68/100)),IF(AND(PRINCIPAL!$H$68&lt;&gt;"",L228=PRINCIPAL!$L$68),VLOOKUP($AH$204,'Banco de Dados'!$B$4:$J$50,8,FALSE)*PRINCIPAL!$H$68*(1-(PRINCIPAL!$M$68/100)),IF(AND(PRINCIPAL!$H$68&lt;&gt;"",L228=PRINCIPAL!$N$68),VLOOKUP($AH$204,'Banco de Dados'!$B$4:$J$50,8,FALSE)*PRINCIPAL!$H$68*(1-(PRINCIPAL!$O$68/100)),IF(PRINCIPAL!$H$68&lt;&gt;"",VLOOKUP($AH$204,'Banco de Dados'!$B$4:$J$50,8,FALSE)*PRINCIPAL!$H$68,IF(OR(L228=PRINCIPAL!$I$68,L228=PRINCIPAL!$I$68+PRINCIPAL!$I$68,L228=PRINCIPAL!$I$68+PRINCIPAL!$I$68+PRINCIPAL!$I$68),0,IF(L228=PRINCIPAL!$J$68,VLOOKUP($AH$204,'Banco de Dados'!$B$4:$J$50,6,FALSE)*(1-(PRINCIPAL!$K$68/100)),IF(L228=PRINCIPAL!$L$68,VLOOKUP($AH$204,'Banco de Dados'!$B$4:$J$50,6,FALSE)*(1-(PRINCIPAL!$M$68/100)),IF(L228=PRINCIPAL!$N$68,VLOOKUP($AH$204,'Banco de Dados'!$B$4:$J$50,6,FALSE)*(1-(PRINCIPAL!$O$68/100)),VLOOKUP($AH$204,'Banco de Dados'!$B$4:$J$50,6,FALSE)))))))))),"")</f>
        <v/>
      </c>
      <c r="AH228" s="29" t="str">
        <f>IFERROR(AG228*(IFERROR(VLOOKUP($AH$204,'Banco de Dados'!$B$4:$J$50,4,FALSE),"ERRO")),"")</f>
        <v/>
      </c>
      <c r="AI228" s="29" t="str">
        <f t="shared" si="133"/>
        <v/>
      </c>
      <c r="AJ228" s="103" t="str">
        <f>IFERROR(AI228*(C228*(PRINCIPAL!$G$68/100))*0.47*(44/12),"")</f>
        <v/>
      </c>
      <c r="AK228" s="111" t="str">
        <f t="shared" si="142"/>
        <v/>
      </c>
      <c r="AL228" s="30" t="str">
        <f>IFERROR(IF(AND(PRINCIPAL!$H$69&lt;&gt;"",OR(L228=PRINCIPAL!$I$69,L228=PRINCIPAL!$I$69+PRINCIPAL!$I$69,L228=PRINCIPAL!$I$69+PRINCIPAL!$I$69+PRINCIPAL!$I$69)),0,IF(AND(PRINCIPAL!$H$69&lt;&gt;"",L228=PRINCIPAL!$J$69),VLOOKUP($AM$204,'Banco de Dados'!$B$4:$J$50,8,FALSE)*PRINCIPAL!$H$69*(1-(PRINCIPAL!$K$69/100)),IF(AND(PRINCIPAL!$H$69&lt;&gt;"",L228=PRINCIPAL!$L$69),VLOOKUP($AM$204,'Banco de Dados'!$B$4:$J$50,8,FALSE)*PRINCIPAL!$H$69*(1-(PRINCIPAL!$M$69/100)),IF(AND(PRINCIPAL!$H$69&lt;&gt;"",L228=PRINCIPAL!$N$69),VLOOKUP($AM$204,'Banco de Dados'!$B$4:$J$50,8,FALSE)*PRINCIPAL!$H$69*(1-(PRINCIPAL!$O$69/100)),IF(PRINCIPAL!$H$69&lt;&gt;"",VLOOKUP($AM$204,'Banco de Dados'!$B$4:$J$50,8,FALSE)*PRINCIPAL!$H$69,IF(OR(L228=PRINCIPAL!$I$69,L228=PRINCIPAL!$I$69+PRINCIPAL!$I$69,L228=PRINCIPAL!$I$69+PRINCIPAL!$I$69+PRINCIPAL!$I$69),0,IF(L228=PRINCIPAL!$J$69,VLOOKUP($AM$204,'Banco de Dados'!$B$4:$J$50,6,FALSE)*(1-(PRINCIPAL!$K$69/100)),IF(L228=PRINCIPAL!$L$69,VLOOKUP($AM$204,'Banco de Dados'!$B$4:$J$50,6,FALSE)*(1-(PRINCIPAL!$M$69/100)),IF(L228=PRINCIPAL!$N$69,VLOOKUP($AM$204,'Banco de Dados'!$B$4:$J$50,6,FALSE)*(1-(PRINCIPAL!$O$69/100)),VLOOKUP($AM$204,'Banco de Dados'!$B$4:$J$50,6,FALSE)))))))))),"")</f>
        <v/>
      </c>
      <c r="AM228" s="29" t="str">
        <f>IFERROR(AL228*(IFERROR(VLOOKUP($AM$204,'Banco de Dados'!$B$4:$J$50,4,FALSE),"ERRO")),"")</f>
        <v/>
      </c>
      <c r="AN228" s="29" t="str">
        <f t="shared" si="134"/>
        <v/>
      </c>
      <c r="AO228" s="103" t="str">
        <f>IFERROR(AN228*(C228*(PRINCIPAL!$G$69/100))*0.47*(44/12),"")</f>
        <v/>
      </c>
      <c r="AP228" s="111" t="str">
        <f t="shared" si="135"/>
        <v/>
      </c>
      <c r="AQ228" s="30" t="str">
        <f>IFERROR(IF(AND(PRINCIPAL!$H$70&lt;&gt;"",OR(L228=PRINCIPAL!$I$70,L228=PRINCIPAL!$I$70+PRINCIPAL!$I$70,L228=PRINCIPAL!$I$70+PRINCIPAL!$I$70+PRINCIPAL!$I$70)),0,IF(AND(PRINCIPAL!$H$70&lt;&gt;"",L228=PRINCIPAL!$J$70),VLOOKUP($AR$204,'Banco de Dados'!$B$4:$J$50,8,FALSE)*PRINCIPAL!$H$70*(1-(PRINCIPAL!$K$70/100)),IF(AND(PRINCIPAL!$H$70&lt;&gt;"",L228=PRINCIPAL!$L$70),VLOOKUP($AR$204,'Banco de Dados'!$B$4:$J$50,8,FALSE)*PRINCIPAL!$H$70*(1-(PRINCIPAL!$M$70/100)),IF(AND(PRINCIPAL!$H$70&lt;&gt;"",L228=PRINCIPAL!$N$70),VLOOKUP($AR$204,'Banco de Dados'!$B$4:$J$50,8,FALSE)*PRINCIPAL!$H$70*(1-(PRINCIPAL!$O$70/100)),IF(PRINCIPAL!$H$70&lt;&gt;"",VLOOKUP($AR$204,'Banco de Dados'!$B$4:$J$50,8,FALSE)*PRINCIPAL!$H$70,IF(OR(L228=PRINCIPAL!$I$70,L228=PRINCIPAL!$I$70+PRINCIPAL!$I$70,L228=PRINCIPAL!$I$70+PRINCIPAL!$I$70+PRINCIPAL!$I$70),0,IF(L228=PRINCIPAL!$J$70,VLOOKUP($AR$204,'Banco de Dados'!$B$4:$J$50,6,FALSE)*(1-(PRINCIPAL!$K$70/100)),IF(L228=PRINCIPAL!$L$70,VLOOKUP($AR$204,'Banco de Dados'!$B$4:$J$50,6,FALSE)*(1-(PRINCIPAL!$M$70/100)),IF(L228=PRINCIPAL!$N$70,VLOOKUP($AR$204,'Banco de Dados'!$B$4:$J$50,6,FALSE)*(1-(PRINCIPAL!$O$70/100)),VLOOKUP($AR$204,'Banco de Dados'!$B$4:$J$50,6,FALSE)))))))))),"")</f>
        <v/>
      </c>
      <c r="AR228" s="29" t="str">
        <f>IFERROR(AQ228*(IFERROR(VLOOKUP($AR$204,'Banco de Dados'!$B$4:$J$50,4,FALSE),"ERRO")),"")</f>
        <v/>
      </c>
      <c r="AS228" s="29" t="str">
        <f t="shared" si="136"/>
        <v/>
      </c>
      <c r="AT228" s="103" t="str">
        <f>IFERROR(AS228*(C228*(PRINCIPAL!$G$70/100))*0.47*(44/12),"")</f>
        <v/>
      </c>
      <c r="AU228" s="111" t="str">
        <f t="shared" si="137"/>
        <v/>
      </c>
      <c r="AV228" s="30" t="str">
        <f>IFERROR(IF(AND(PRINCIPAL!$H$71&lt;&gt;"",OR(L228=PRINCIPAL!$I$71,L228=PRINCIPAL!$I$71+PRINCIPAL!$I$71,L228=PRINCIPAL!$I$71+PRINCIPAL!$I$71+PRINCIPAL!$I$71)),0,IF(AND(PRINCIPAL!$H$71&lt;&gt;"",L228=PRINCIPAL!$J$71),VLOOKUP($AW$204,'Banco de Dados'!$B$4:$J$50,8,FALSE)*PRINCIPAL!$H$71*(1-(PRINCIPAL!$K$71/100)),IF(AND(PRINCIPAL!$H$71&lt;&gt;"",L228=PRINCIPAL!$L$71),VLOOKUP($AW$204,'Banco de Dados'!$B$4:$J$50,8,FALSE)*PRINCIPAL!$H$71*(1-(PRINCIPAL!$M$71/100)),IF(AND(PRINCIPAL!$H$71&lt;&gt;"",L228=PRINCIPAL!$N$71),VLOOKUP($AW$204,'Banco de Dados'!$B$4:$J$50,8,FALSE)*PRINCIPAL!$H$71*(1-(PRINCIPAL!$O$71/100)),IF(PRINCIPAL!$H$71&lt;&gt;"",VLOOKUP($AW$204,'Banco de Dados'!$B$4:$J$50,8,FALSE)*PRINCIPAL!$H$71,IF(OR(L228=PRINCIPAL!$I$71,L228=PRINCIPAL!$I$71+PRINCIPAL!$I$71,L228=PRINCIPAL!$I$71+PRINCIPAL!$I$71+PRINCIPAL!$I$71),0,IF(L228=PRINCIPAL!$J$71,VLOOKUP($AW$204,'Banco de Dados'!$B$4:$J$50,6,FALSE)*(1-(PRINCIPAL!$K$71/100)),IF(L228=PRINCIPAL!$L$71,VLOOKUP($AW$204,'Banco de Dados'!$B$4:$J$50,6,FALSE)*(1-(PRINCIPAL!$M$71/100)),IF(L228=PRINCIPAL!$N$71,VLOOKUP($AW$204,'Banco de Dados'!$B$4:$J$50,6,FALSE)*(1-(PRINCIPAL!$O$71/100)),VLOOKUP($AW$204,'Banco de Dados'!$B$4:$J$50,6,FALSE)))))))))),"")</f>
        <v/>
      </c>
      <c r="AW228" s="29" t="str">
        <f>IFERROR(AV228*(IFERROR(VLOOKUP($AW$204,'Banco de Dados'!$B$4:$J$50,4,FALSE),"ERRO")),"")</f>
        <v/>
      </c>
      <c r="AX228" s="29" t="str">
        <f t="shared" si="138"/>
        <v/>
      </c>
      <c r="AY228" s="103" t="str">
        <f>IFERROR(AX228*(C228*(PRINCIPAL!$G$71/100))*0.47*(44/12),"")</f>
        <v/>
      </c>
      <c r="AZ228" s="111" t="str">
        <f t="shared" si="143"/>
        <v/>
      </c>
      <c r="BA228" s="30" t="str">
        <f>IFERROR(IF(AND(PRINCIPAL!$H$72&lt;&gt;"",OR(L228=PRINCIPAL!$I$72,L228=PRINCIPAL!$I$72+PRINCIPAL!$I$72,L228=PRINCIPAL!$I$72+PRINCIPAL!$I$72+PRINCIPAL!$I$72)),0,IF(AND(PRINCIPAL!$H$72&lt;&gt;"",L228=PRINCIPAL!$J$72),VLOOKUP($BB$204,'Banco de Dados'!$B$4:$J$50,8,FALSE)*PRINCIPAL!$H$72*(1-(PRINCIPAL!$K$72/100)),IF(AND(PRINCIPAL!$H$72&lt;&gt;"",L228=PRINCIPAL!$L$72),VLOOKUP($BB$204,'Banco de Dados'!$B$4:$J$50,8,FALSE)*PRINCIPAL!$H$72*(1-(PRINCIPAL!$M$72/100)),IF(AND(PRINCIPAL!$H$72&lt;&gt;"",L228=PRINCIPAL!$N$72),VLOOKUP($BB$204,'Banco de Dados'!$B$4:$J$50,8,FALSE)*PRINCIPAL!$H$72*(1-(PRINCIPAL!$O$72/100)),IF(PRINCIPAL!$H$72&lt;&gt;"",VLOOKUP($BB$204,'Banco de Dados'!$B$4:$J$50,8,FALSE)*PRINCIPAL!$H$72,IF(OR(L228=PRINCIPAL!$I$72,L228=PRINCIPAL!$I$72+PRINCIPAL!$I$72,L228=PRINCIPAL!$I$72+PRINCIPAL!$I$72+PRINCIPAL!$I$72),0,IF(L228=PRINCIPAL!$J$72,VLOOKUP($BB$204,'Banco de Dados'!$B$4:$J$50,6,FALSE)*(1-(PRINCIPAL!$K$72/100)),IF(L228=PRINCIPAL!$L$72,VLOOKUP($BB$204,'Banco de Dados'!$B$4:$J$50,6,FALSE)*(1-(PRINCIPAL!$M$72/100)),IF(L228=PRINCIPAL!$N$72,VLOOKUP($BB$204,'Banco de Dados'!$B$4:$J$50,6,FALSE)*(1-(PRINCIPAL!$O$72/100)),VLOOKUP($BB$204,'Banco de Dados'!$B$4:$J$50,6,FALSE)))))))))),"")</f>
        <v/>
      </c>
      <c r="BB228" s="29" t="str">
        <f>IFERROR(BA228*(IFERROR(VLOOKUP($BB$204,'Banco de Dados'!$B$4:$J$50,4,FALSE),"ERRO")),"")</f>
        <v/>
      </c>
      <c r="BC228" s="29" t="str">
        <f t="shared" si="144"/>
        <v/>
      </c>
      <c r="BD228" s="103" t="str">
        <f>IFERROR(BC228*(C228*(PRINCIPAL!$G$72/100))*0.47*(44/12),"")</f>
        <v/>
      </c>
      <c r="BE228" s="111" t="str">
        <f t="shared" si="123"/>
        <v/>
      </c>
      <c r="BF228" s="30" t="str">
        <f>IFERROR(IF(AND(PRINCIPAL!$H$73&lt;&gt;"",OR(L228=PRINCIPAL!$I$73,L228=PRINCIPAL!$I$73+PRINCIPAL!$I$73,L228=PRINCIPAL!$I$73+PRINCIPAL!$I$73+PRINCIPAL!$I$73)),0,IF(AND(PRINCIPAL!$H$73&lt;&gt;"",L228=PRINCIPAL!$J$73),VLOOKUP($BG$204,'Banco de Dados'!$B$4:$J$50,8,FALSE)*PRINCIPAL!$H$73*(1-(PRINCIPAL!$K$73/100)),IF(AND(PRINCIPAL!$H$73&lt;&gt;"",L228=PRINCIPAL!$L$73),VLOOKUP($BG$204,'Banco de Dados'!$B$4:$J$50,8,FALSE)*PRINCIPAL!$H$73*(1-(PRINCIPAL!$M$73/100)),IF(AND(PRINCIPAL!$H$73&lt;&gt;"",L228=PRINCIPAL!$N$73),VLOOKUP($BG$204,'Banco de Dados'!$B$4:$J$50,8,FALSE)*PRINCIPAL!$H$73*(1-(PRINCIPAL!$O$73/100)),IF(PRINCIPAL!$H$73&lt;&gt;"",VLOOKUP($BG$204,'Banco de Dados'!$B$4:$J$50,8,FALSE)*PRINCIPAL!$H$73,IF(OR(L228=PRINCIPAL!$I$73,L228=PRINCIPAL!$I$73+PRINCIPAL!$I$73,L228=PRINCIPAL!$I$73+PRINCIPAL!$I$73+PRINCIPAL!$I$73),0,IF(L228=PRINCIPAL!$J$73,VLOOKUP($BG$204,'Banco de Dados'!$B$4:$J$50,6,FALSE)*(1-(PRINCIPAL!$K$73/100)),IF(L228=PRINCIPAL!$L$73,VLOOKUP($BG$204,'Banco de Dados'!$B$4:$J$50,6,FALSE)*(1-(PRINCIPAL!$M$73/100)),IF(L228=PRINCIPAL!$N$73,VLOOKUP($BG$204,'Banco de Dados'!$B$4:$J$50,6,FALSE)*(1-(PRINCIPAL!$O$73/100)),VLOOKUP($BG$204,'Banco de Dados'!$B$4:$J$50,6,FALSE)))))))))),"")</f>
        <v/>
      </c>
      <c r="BG228" s="29" t="str">
        <f>IFERROR(BF228*(IFERROR(VLOOKUP($BG$204,'Banco de Dados'!$B$4:$J$50,4,FALSE),"ERRO")),"")</f>
        <v/>
      </c>
      <c r="BH228" s="29" t="str">
        <f t="shared" si="139"/>
        <v/>
      </c>
      <c r="BI228" s="103" t="str">
        <f>IFERROR(BH228*(C228*(PRINCIPAL!$G$73/100))*0.47*(44/12),"")</f>
        <v/>
      </c>
      <c r="BJ228" s="102" t="str">
        <f t="shared" si="124"/>
        <v/>
      </c>
    </row>
    <row r="229" spans="2:62" ht="12.75" customHeight="1" x14ac:dyDescent="0.3">
      <c r="B229" s="326">
        <f t="shared" si="125"/>
        <v>2043</v>
      </c>
      <c r="C229" s="340"/>
      <c r="D229" s="1"/>
      <c r="E229" s="116">
        <v>23</v>
      </c>
      <c r="F229" s="24" t="str">
        <f>IFERROR(VLOOKUP($G$204,'Banco de Dados'!$B$4:$J$50,6,FALSE),"")</f>
        <v/>
      </c>
      <c r="G229" s="25" t="str">
        <f>IFERROR(F229*(IFERROR(VLOOKUP($G$204,'Banco de Dados'!$B$4:$J$50,4,FALSE),"ERRO")),"")</f>
        <v/>
      </c>
      <c r="H229" s="25" t="str">
        <f t="shared" si="126"/>
        <v/>
      </c>
      <c r="I229" s="103" t="str">
        <f t="shared" si="127"/>
        <v/>
      </c>
      <c r="J229" s="117" t="str">
        <f t="shared" si="128"/>
        <v/>
      </c>
      <c r="K229" s="1"/>
      <c r="L229" s="91">
        <v>23</v>
      </c>
      <c r="M229" s="24" t="str">
        <f>IFERROR(IF(AND(PRINCIPAL!$H$64&lt;&gt;"",OR(L229=PRINCIPAL!$I$64,L229=PRINCIPAL!$I$64+PRINCIPAL!$I$64,L229=PRINCIPAL!$I$64+PRINCIPAL!$I$64+PRINCIPAL!$I$64)),0,IF(AND(PRINCIPAL!$H$64&lt;&gt;"",L229=PRINCIPAL!$J$64),VLOOKUP($N$204,'Banco de Dados'!$B$4:$J$50,8,FALSE)*PRINCIPAL!$H$64*(1-(PRINCIPAL!$K$64/100)),IF(AND(PRINCIPAL!$H$64&lt;&gt;"",L229=PRINCIPAL!$L$64),VLOOKUP($N$204,'Banco de Dados'!$B$4:$J$50,8,FALSE)*PRINCIPAL!$H$64*(1-(PRINCIPAL!$M$64/100)),IF(AND(PRINCIPAL!$H$64&lt;&gt;"",L229=PRINCIPAL!$N$64),VLOOKUP($N$204,'Banco de Dados'!$B$4:$J$50,8,FALSE)*PRINCIPAL!$H$64*(1-(PRINCIPAL!$O$64/100)),IF(PRINCIPAL!$H$64&lt;&gt;"",VLOOKUP($N$204,'Banco de Dados'!$B$4:$J$50,8,FALSE)*PRINCIPAL!$H$64,IF(OR(L229=PRINCIPAL!$I$64,L229=PRINCIPAL!$I$64+PRINCIPAL!$I$64,L229=PRINCIPAL!$I$64+PRINCIPAL!$I$64+PRINCIPAL!$I$64),0,IF(L229=PRINCIPAL!$J$64,VLOOKUP($N$204,'Banco de Dados'!$B$4:$J$50,6,FALSE)*(1-(PRINCIPAL!$K$64/100)),IF(L229=PRINCIPAL!$L$64,VLOOKUP($N$204,'Banco de Dados'!$B$4:$J$50,6,FALSE)*(1-(PRINCIPAL!$M$64/100)),IF(L229=PRINCIPAL!$N$64,VLOOKUP($N$204,'Banco de Dados'!$B$4:$J$50,6,FALSE)*(1-(PRINCIPAL!$O$64/100)),VLOOKUP($N$204,'Banco de Dados'!$B$4:$J$50,6,FALSE)))))))))),"")</f>
        <v/>
      </c>
      <c r="N229" s="25" t="str">
        <f>IFERROR(M229*(IFERROR(VLOOKUP($N$204,'Banco de Dados'!$B$4:$J$50,4,FALSE),"ERRO")),"")</f>
        <v/>
      </c>
      <c r="O229" s="25" t="str">
        <f t="shared" si="129"/>
        <v/>
      </c>
      <c r="P229" s="103" t="str">
        <f>IFERROR(O229*(C229*(PRINCIPAL!$G$64/100))*0.47*(44/12),"")</f>
        <v/>
      </c>
      <c r="Q229" s="107" t="str">
        <f t="shared" si="145"/>
        <v/>
      </c>
      <c r="R229" s="29" t="str">
        <f>IFERROR(IF(AND(PRINCIPAL!$H$65&lt;&gt;"",OR(L229=PRINCIPAL!$I$65,L229=PRINCIPAL!$I$65+PRINCIPAL!$I$65,L229=PRINCIPAL!$I$65+PRINCIPAL!$I$65+PRINCIPAL!$I$65)),0,IF(AND(PRINCIPAL!$H$65&lt;&gt;"",L229=PRINCIPAL!$J$65),VLOOKUP($S$204,'Banco de Dados'!$B$4:$J$50,8,FALSE)*PRINCIPAL!$H$65*(1-(PRINCIPAL!$K$65/100)),IF(AND(PRINCIPAL!$H$65&lt;&gt;"",L229=PRINCIPAL!$L$65),VLOOKUP($S$204,'Banco de Dados'!$B$4:$J$50,8,FALSE)*PRINCIPAL!$H$65*(1-(PRINCIPAL!$M$65/100)),IF(AND(PRINCIPAL!$H$65&lt;&gt;"",L229=PRINCIPAL!$N$65),VLOOKUP($S$204,'Banco de Dados'!$B$4:$J$50,8,FALSE)*PRINCIPAL!$H$65*(1-(PRINCIPAL!$O$65/100)),IF(PRINCIPAL!$H$65&lt;&gt;"",VLOOKUP($S$204,'Banco de Dados'!$B$4:$J$50,8,FALSE)*PRINCIPAL!$H$65,IF(OR(L229=PRINCIPAL!$I$65,L229=PRINCIPAL!$I$65+PRINCIPAL!$I$65,L229=PRINCIPAL!$I$65+PRINCIPAL!$I$65+PRINCIPAL!$I$65),0,IF(L229=PRINCIPAL!$J$65,VLOOKUP($S$204,'Banco de Dados'!$B$4:$J$50,6,FALSE)*(1-(PRINCIPAL!$K$65/100)),IF(L229=PRINCIPAL!$L$65,VLOOKUP($S$204,'Banco de Dados'!$B$4:$J$50,6,FALSE)*(1-(PRINCIPAL!$M$65/100)),IF(L229=PRINCIPAL!$N$65,VLOOKUP($S$204,'Banco de Dados'!$B$4:$J$50,6,FALSE)*(1-(PRINCIPAL!$O$65/100)),VLOOKUP($S$204,'Banco de Dados'!$B$4:$J$50,6,FALSE)))))))))),"")</f>
        <v/>
      </c>
      <c r="S229" s="29" t="str">
        <f>IFERROR(R229*(IFERROR(VLOOKUP($S$204,'Banco de Dados'!$B$4:$J$50,4,FALSE),"ERRO")),"")</f>
        <v/>
      </c>
      <c r="T229" s="29" t="str">
        <f t="shared" si="146"/>
        <v/>
      </c>
      <c r="U229" s="103" t="str">
        <f>IFERROR(T229*(C229*(PRINCIPAL!$G$65/100))*0.47*(44/12),"")</f>
        <v/>
      </c>
      <c r="V229" s="103" t="str">
        <f t="shared" si="122"/>
        <v/>
      </c>
      <c r="W229" s="30" t="str">
        <f>IFERROR(IF(AND(PRINCIPAL!$H$66&lt;&gt;"",OR(L229=PRINCIPAL!$I$66,L229=PRINCIPAL!$I$66+PRINCIPAL!$I$66,L229=PRINCIPAL!$I$66+PRINCIPAL!$I$66+PRINCIPAL!$I$66)),0,IF(AND(PRINCIPAL!$H$66&lt;&gt;"",L229=PRINCIPAL!$J$66),VLOOKUP($X$204,'Banco de Dados'!$B$4:$J$50,8,FALSE)*PRINCIPAL!$H$66*(1-(PRINCIPAL!$K$66/100)),IF(AND(PRINCIPAL!$H$66&lt;&gt;"",L229=PRINCIPAL!$L$66),VLOOKUP($X$204,'Banco de Dados'!$B$4:$J$50,8,FALSE)*PRINCIPAL!$H$66*(1-(PRINCIPAL!$M$66/100)),IF(AND(PRINCIPAL!$H$66&lt;&gt;"",L229=PRINCIPAL!$N$66),VLOOKUP($X$204,'Banco de Dados'!$B$4:$J$50,8,FALSE)*PRINCIPAL!$H$66*(1-(PRINCIPAL!$O$66/100)),IF(PRINCIPAL!$H$66&lt;&gt;"",VLOOKUP($X$204,'Banco de Dados'!$B$4:$J$50,8,FALSE)*PRINCIPAL!$H$66,IF(OR(L229=PRINCIPAL!$I$66,L229=PRINCIPAL!$I$66+PRINCIPAL!$I$66,L229=PRINCIPAL!$I$66+PRINCIPAL!$I$66+PRINCIPAL!$I$66),0,IF(L229=PRINCIPAL!$J$66,VLOOKUP($X$204,'Banco de Dados'!$B$4:$J$50,6,FALSE)*(1-(PRINCIPAL!$K$66/100)),IF(L229=PRINCIPAL!$L$66,VLOOKUP($X$204,'Banco de Dados'!$B$4:$J$50,6,FALSE)*(1-(PRINCIPAL!$M$66/100)),IF(L229=PRINCIPAL!$N$66,VLOOKUP($X$204,'Banco de Dados'!$B$4:$J$50,6,FALSE)*(1-(PRINCIPAL!$O$66/100)),VLOOKUP($X$204,'Banco de Dados'!$B$4:$J$50,6,FALSE)))))))))),"")</f>
        <v/>
      </c>
      <c r="X229" s="29" t="str">
        <f>IFERROR(W229*(IFERROR(VLOOKUP($X$204,'Banco de Dados'!$B$4:$J$50,4,FALSE),"ERRO")),"")</f>
        <v/>
      </c>
      <c r="Y229" s="29" t="str">
        <f t="shared" si="140"/>
        <v/>
      </c>
      <c r="Z229" s="103" t="str">
        <f>IFERROR(Y229*(C229*(PRINCIPAL!$G$66/100))*0.47*(44/12),"")</f>
        <v/>
      </c>
      <c r="AA229" s="111" t="str">
        <f t="shared" si="141"/>
        <v/>
      </c>
      <c r="AB229" s="30" t="str">
        <f>IFERROR(IF(AND(PRINCIPAL!$H$67&lt;&gt;"",OR(L229=PRINCIPAL!$I$67,L229=PRINCIPAL!$I$67+PRINCIPAL!$I$67,L229=PRINCIPAL!$I$67+PRINCIPAL!$I$67+PRINCIPAL!$I$67)),0,IF(AND(PRINCIPAL!$H$67&lt;&gt;"",L229=PRINCIPAL!$J$67),VLOOKUP($AC$204,'Banco de Dados'!$B$4:$J$50,8,FALSE)*PRINCIPAL!$H$67*(1-(PRINCIPAL!$K$67/100)),IF(AND(PRINCIPAL!$H$67&lt;&gt;"",L229=PRINCIPAL!$L$67),VLOOKUP($AC$204,'Banco de Dados'!$B$4:$J$50,8,FALSE)*PRINCIPAL!$H$67*(1-(PRINCIPAL!$M$67/100)),IF(AND(PRINCIPAL!$H$67&lt;&gt;"",L229=PRINCIPAL!$N$67),VLOOKUP($AC$204,'Banco de Dados'!$B$4:$J$50,8,FALSE)*PRINCIPAL!$H$67*(1-(PRINCIPAL!$O$67/100)),IF(PRINCIPAL!$H$67&lt;&gt;"",VLOOKUP($AC$204,'Banco de Dados'!$B$4:$J$50,8,FALSE)*PRINCIPAL!$H$67,IF(OR(L229=PRINCIPAL!$I$67,L229=PRINCIPAL!$I$67+PRINCIPAL!$I$67,L229=PRINCIPAL!$I$67+PRINCIPAL!$I$67+PRINCIPAL!$I$67),0,IF(L229=PRINCIPAL!$J$67,VLOOKUP($AC$204,'Banco de Dados'!$B$4:$J$50,6,FALSE)*(1-(PRINCIPAL!$K$67/100)),IF(L229=PRINCIPAL!$L$67,VLOOKUP($AC$204,'Banco de Dados'!$B$4:$J$50,6,FALSE)*(1-(PRINCIPAL!$M$67/100)),IF(L229=PRINCIPAL!$N$67,VLOOKUP($AC$204,'Banco de Dados'!$B$4:$J$50,6,FALSE)*(1-(PRINCIPAL!$O$67/100)),VLOOKUP($AC$204,'Banco de Dados'!$B$4:$J$50,6,FALSE)))))))))),"")</f>
        <v/>
      </c>
      <c r="AC229" s="29" t="str">
        <f>IFERROR(AB229*(IFERROR(VLOOKUP($AC$204,'Banco de Dados'!$B$4:$J$50,4,FALSE),"ERRO")),"")</f>
        <v/>
      </c>
      <c r="AD229" s="29" t="str">
        <f t="shared" si="131"/>
        <v/>
      </c>
      <c r="AE229" s="103" t="str">
        <f>IFERROR(AD229*(C229*(PRINCIPAL!$G$67/100))*0.47*(44/12),"")</f>
        <v/>
      </c>
      <c r="AF229" s="111" t="str">
        <f t="shared" si="132"/>
        <v/>
      </c>
      <c r="AG229" s="30" t="str">
        <f>IFERROR(IF(AND(PRINCIPAL!$H$68&lt;&gt;"",OR(L229=PRINCIPAL!$I$68,L229=PRINCIPAL!$I$68+PRINCIPAL!$I$68,L229=PRINCIPAL!$I$68+PRINCIPAL!$I$68+PRINCIPAL!$I$68)),0,IF(AND(PRINCIPAL!$H$68&lt;&gt;"",L229=PRINCIPAL!$J$68),VLOOKUP($AH$204,'Banco de Dados'!$B$4:$J$50,8,FALSE)*PRINCIPAL!$H$68*(1-(PRINCIPAL!$K$68/100)),IF(AND(PRINCIPAL!$H$68&lt;&gt;"",L229=PRINCIPAL!$L$68),VLOOKUP($AH$204,'Banco de Dados'!$B$4:$J$50,8,FALSE)*PRINCIPAL!$H$68*(1-(PRINCIPAL!$M$68/100)),IF(AND(PRINCIPAL!$H$68&lt;&gt;"",L229=PRINCIPAL!$N$68),VLOOKUP($AH$204,'Banco de Dados'!$B$4:$J$50,8,FALSE)*PRINCIPAL!$H$68*(1-(PRINCIPAL!$O$68/100)),IF(PRINCIPAL!$H$68&lt;&gt;"",VLOOKUP($AH$204,'Banco de Dados'!$B$4:$J$50,8,FALSE)*PRINCIPAL!$H$68,IF(OR(L229=PRINCIPAL!$I$68,L229=PRINCIPAL!$I$68+PRINCIPAL!$I$68,L229=PRINCIPAL!$I$68+PRINCIPAL!$I$68+PRINCIPAL!$I$68),0,IF(L229=PRINCIPAL!$J$68,VLOOKUP($AH$204,'Banco de Dados'!$B$4:$J$50,6,FALSE)*(1-(PRINCIPAL!$K$68/100)),IF(L229=PRINCIPAL!$L$68,VLOOKUP($AH$204,'Banco de Dados'!$B$4:$J$50,6,FALSE)*(1-(PRINCIPAL!$M$68/100)),IF(L229=PRINCIPAL!$N$68,VLOOKUP($AH$204,'Banco de Dados'!$B$4:$J$50,6,FALSE)*(1-(PRINCIPAL!$O$68/100)),VLOOKUP($AH$204,'Banco de Dados'!$B$4:$J$50,6,FALSE)))))))))),"")</f>
        <v/>
      </c>
      <c r="AH229" s="29" t="str">
        <f>IFERROR(AG229*(IFERROR(VLOOKUP($AH$204,'Banco de Dados'!$B$4:$J$50,4,FALSE),"ERRO")),"")</f>
        <v/>
      </c>
      <c r="AI229" s="29" t="str">
        <f t="shared" si="133"/>
        <v/>
      </c>
      <c r="AJ229" s="103" t="str">
        <f>IFERROR(AI229*(C229*(PRINCIPAL!$G$68/100))*0.47*(44/12),"")</f>
        <v/>
      </c>
      <c r="AK229" s="111" t="str">
        <f t="shared" si="142"/>
        <v/>
      </c>
      <c r="AL229" s="30" t="str">
        <f>IFERROR(IF(AND(PRINCIPAL!$H$69&lt;&gt;"",OR(L229=PRINCIPAL!$I$69,L229=PRINCIPAL!$I$69+PRINCIPAL!$I$69,L229=PRINCIPAL!$I$69+PRINCIPAL!$I$69+PRINCIPAL!$I$69)),0,IF(AND(PRINCIPAL!$H$69&lt;&gt;"",L229=PRINCIPAL!$J$69),VLOOKUP($AM$204,'Banco de Dados'!$B$4:$J$50,8,FALSE)*PRINCIPAL!$H$69*(1-(PRINCIPAL!$K$69/100)),IF(AND(PRINCIPAL!$H$69&lt;&gt;"",L229=PRINCIPAL!$L$69),VLOOKUP($AM$204,'Banco de Dados'!$B$4:$J$50,8,FALSE)*PRINCIPAL!$H$69*(1-(PRINCIPAL!$M$69/100)),IF(AND(PRINCIPAL!$H$69&lt;&gt;"",L229=PRINCIPAL!$N$69),VLOOKUP($AM$204,'Banco de Dados'!$B$4:$J$50,8,FALSE)*PRINCIPAL!$H$69*(1-(PRINCIPAL!$O$69/100)),IF(PRINCIPAL!$H$69&lt;&gt;"",VLOOKUP($AM$204,'Banco de Dados'!$B$4:$J$50,8,FALSE)*PRINCIPAL!$H$69,IF(OR(L229=PRINCIPAL!$I$69,L229=PRINCIPAL!$I$69+PRINCIPAL!$I$69,L229=PRINCIPAL!$I$69+PRINCIPAL!$I$69+PRINCIPAL!$I$69),0,IF(L229=PRINCIPAL!$J$69,VLOOKUP($AM$204,'Banco de Dados'!$B$4:$J$50,6,FALSE)*(1-(PRINCIPAL!$K$69/100)),IF(L229=PRINCIPAL!$L$69,VLOOKUP($AM$204,'Banco de Dados'!$B$4:$J$50,6,FALSE)*(1-(PRINCIPAL!$M$69/100)),IF(L229=PRINCIPAL!$N$69,VLOOKUP($AM$204,'Banco de Dados'!$B$4:$J$50,6,FALSE)*(1-(PRINCIPAL!$O$69/100)),VLOOKUP($AM$204,'Banco de Dados'!$B$4:$J$50,6,FALSE)))))))))),"")</f>
        <v/>
      </c>
      <c r="AM229" s="29" t="str">
        <f>IFERROR(AL229*(IFERROR(VLOOKUP($AM$204,'Banco de Dados'!$B$4:$J$50,4,FALSE),"ERRO")),"")</f>
        <v/>
      </c>
      <c r="AN229" s="29" t="str">
        <f t="shared" si="134"/>
        <v/>
      </c>
      <c r="AO229" s="103" t="str">
        <f>IFERROR(AN229*(C229*(PRINCIPAL!$G$69/100))*0.47*(44/12),"")</f>
        <v/>
      </c>
      <c r="AP229" s="111" t="str">
        <f t="shared" si="135"/>
        <v/>
      </c>
      <c r="AQ229" s="30" t="str">
        <f>IFERROR(IF(AND(PRINCIPAL!$H$70&lt;&gt;"",OR(L229=PRINCIPAL!$I$70,L229=PRINCIPAL!$I$70+PRINCIPAL!$I$70,L229=PRINCIPAL!$I$70+PRINCIPAL!$I$70+PRINCIPAL!$I$70)),0,IF(AND(PRINCIPAL!$H$70&lt;&gt;"",L229=PRINCIPAL!$J$70),VLOOKUP($AR$204,'Banco de Dados'!$B$4:$J$50,8,FALSE)*PRINCIPAL!$H$70*(1-(PRINCIPAL!$K$70/100)),IF(AND(PRINCIPAL!$H$70&lt;&gt;"",L229=PRINCIPAL!$L$70),VLOOKUP($AR$204,'Banco de Dados'!$B$4:$J$50,8,FALSE)*PRINCIPAL!$H$70*(1-(PRINCIPAL!$M$70/100)),IF(AND(PRINCIPAL!$H$70&lt;&gt;"",L229=PRINCIPAL!$N$70),VLOOKUP($AR$204,'Banco de Dados'!$B$4:$J$50,8,FALSE)*PRINCIPAL!$H$70*(1-(PRINCIPAL!$O$70/100)),IF(PRINCIPAL!$H$70&lt;&gt;"",VLOOKUP($AR$204,'Banco de Dados'!$B$4:$J$50,8,FALSE)*PRINCIPAL!$H$70,IF(OR(L229=PRINCIPAL!$I$70,L229=PRINCIPAL!$I$70+PRINCIPAL!$I$70,L229=PRINCIPAL!$I$70+PRINCIPAL!$I$70+PRINCIPAL!$I$70),0,IF(L229=PRINCIPAL!$J$70,VLOOKUP($AR$204,'Banco de Dados'!$B$4:$J$50,6,FALSE)*(1-(PRINCIPAL!$K$70/100)),IF(L229=PRINCIPAL!$L$70,VLOOKUP($AR$204,'Banco de Dados'!$B$4:$J$50,6,FALSE)*(1-(PRINCIPAL!$M$70/100)),IF(L229=PRINCIPAL!$N$70,VLOOKUP($AR$204,'Banco de Dados'!$B$4:$J$50,6,FALSE)*(1-(PRINCIPAL!$O$70/100)),VLOOKUP($AR$204,'Banco de Dados'!$B$4:$J$50,6,FALSE)))))))))),"")</f>
        <v/>
      </c>
      <c r="AR229" s="29" t="str">
        <f>IFERROR(AQ229*(IFERROR(VLOOKUP($AR$204,'Banco de Dados'!$B$4:$J$50,4,FALSE),"ERRO")),"")</f>
        <v/>
      </c>
      <c r="AS229" s="29" t="str">
        <f t="shared" si="136"/>
        <v/>
      </c>
      <c r="AT229" s="103" t="str">
        <f>IFERROR(AS229*(C229*(PRINCIPAL!$G$70/100))*0.47*(44/12),"")</f>
        <v/>
      </c>
      <c r="AU229" s="111" t="str">
        <f t="shared" si="137"/>
        <v/>
      </c>
      <c r="AV229" s="30" t="str">
        <f>IFERROR(IF(AND(PRINCIPAL!$H$71&lt;&gt;"",OR(L229=PRINCIPAL!$I$71,L229=PRINCIPAL!$I$71+PRINCIPAL!$I$71,L229=PRINCIPAL!$I$71+PRINCIPAL!$I$71+PRINCIPAL!$I$71)),0,IF(AND(PRINCIPAL!$H$71&lt;&gt;"",L229=PRINCIPAL!$J$71),VLOOKUP($AW$204,'Banco de Dados'!$B$4:$J$50,8,FALSE)*PRINCIPAL!$H$71*(1-(PRINCIPAL!$K$71/100)),IF(AND(PRINCIPAL!$H$71&lt;&gt;"",L229=PRINCIPAL!$L$71),VLOOKUP($AW$204,'Banco de Dados'!$B$4:$J$50,8,FALSE)*PRINCIPAL!$H$71*(1-(PRINCIPAL!$M$71/100)),IF(AND(PRINCIPAL!$H$71&lt;&gt;"",L229=PRINCIPAL!$N$71),VLOOKUP($AW$204,'Banco de Dados'!$B$4:$J$50,8,FALSE)*PRINCIPAL!$H$71*(1-(PRINCIPAL!$O$71/100)),IF(PRINCIPAL!$H$71&lt;&gt;"",VLOOKUP($AW$204,'Banco de Dados'!$B$4:$J$50,8,FALSE)*PRINCIPAL!$H$71,IF(OR(L229=PRINCIPAL!$I$71,L229=PRINCIPAL!$I$71+PRINCIPAL!$I$71,L229=PRINCIPAL!$I$71+PRINCIPAL!$I$71+PRINCIPAL!$I$71),0,IF(L229=PRINCIPAL!$J$71,VLOOKUP($AW$204,'Banco de Dados'!$B$4:$J$50,6,FALSE)*(1-(PRINCIPAL!$K$71/100)),IF(L229=PRINCIPAL!$L$71,VLOOKUP($AW$204,'Banco de Dados'!$B$4:$J$50,6,FALSE)*(1-(PRINCIPAL!$M$71/100)),IF(L229=PRINCIPAL!$N$71,VLOOKUP($AW$204,'Banco de Dados'!$B$4:$J$50,6,FALSE)*(1-(PRINCIPAL!$O$71/100)),VLOOKUP($AW$204,'Banco de Dados'!$B$4:$J$50,6,FALSE)))))))))),"")</f>
        <v/>
      </c>
      <c r="AW229" s="29" t="str">
        <f>IFERROR(AV229*(IFERROR(VLOOKUP($AW$204,'Banco de Dados'!$B$4:$J$50,4,FALSE),"ERRO")),"")</f>
        <v/>
      </c>
      <c r="AX229" s="29" t="str">
        <f t="shared" si="138"/>
        <v/>
      </c>
      <c r="AY229" s="103" t="str">
        <f>IFERROR(AX229*(C229*(PRINCIPAL!$G$71/100))*0.47*(44/12),"")</f>
        <v/>
      </c>
      <c r="AZ229" s="111" t="str">
        <f t="shared" si="143"/>
        <v/>
      </c>
      <c r="BA229" s="30" t="str">
        <f>IFERROR(IF(AND(PRINCIPAL!$H$72&lt;&gt;"",OR(L229=PRINCIPAL!$I$72,L229=PRINCIPAL!$I$72+PRINCIPAL!$I$72,L229=PRINCIPAL!$I$72+PRINCIPAL!$I$72+PRINCIPAL!$I$72)),0,IF(AND(PRINCIPAL!$H$72&lt;&gt;"",L229=PRINCIPAL!$J$72),VLOOKUP($BB$204,'Banco de Dados'!$B$4:$J$50,8,FALSE)*PRINCIPAL!$H$72*(1-(PRINCIPAL!$K$72/100)),IF(AND(PRINCIPAL!$H$72&lt;&gt;"",L229=PRINCIPAL!$L$72),VLOOKUP($BB$204,'Banco de Dados'!$B$4:$J$50,8,FALSE)*PRINCIPAL!$H$72*(1-(PRINCIPAL!$M$72/100)),IF(AND(PRINCIPAL!$H$72&lt;&gt;"",L229=PRINCIPAL!$N$72),VLOOKUP($BB$204,'Banco de Dados'!$B$4:$J$50,8,FALSE)*PRINCIPAL!$H$72*(1-(PRINCIPAL!$O$72/100)),IF(PRINCIPAL!$H$72&lt;&gt;"",VLOOKUP($BB$204,'Banco de Dados'!$B$4:$J$50,8,FALSE)*PRINCIPAL!$H$72,IF(OR(L229=PRINCIPAL!$I$72,L229=PRINCIPAL!$I$72+PRINCIPAL!$I$72,L229=PRINCIPAL!$I$72+PRINCIPAL!$I$72+PRINCIPAL!$I$72),0,IF(L229=PRINCIPAL!$J$72,VLOOKUP($BB$204,'Banco de Dados'!$B$4:$J$50,6,FALSE)*(1-(PRINCIPAL!$K$72/100)),IF(L229=PRINCIPAL!$L$72,VLOOKUP($BB$204,'Banco de Dados'!$B$4:$J$50,6,FALSE)*(1-(PRINCIPAL!$M$72/100)),IF(L229=PRINCIPAL!$N$72,VLOOKUP($BB$204,'Banco de Dados'!$B$4:$J$50,6,FALSE)*(1-(PRINCIPAL!$O$72/100)),VLOOKUP($BB$204,'Banco de Dados'!$B$4:$J$50,6,FALSE)))))))))),"")</f>
        <v/>
      </c>
      <c r="BB229" s="29" t="str">
        <f>IFERROR(BA229*(IFERROR(VLOOKUP($BB$204,'Banco de Dados'!$B$4:$J$50,4,FALSE),"ERRO")),"")</f>
        <v/>
      </c>
      <c r="BC229" s="29" t="str">
        <f t="shared" si="144"/>
        <v/>
      </c>
      <c r="BD229" s="103" t="str">
        <f>IFERROR(BC229*(C229*(PRINCIPAL!$G$72/100))*0.47*(44/12),"")</f>
        <v/>
      </c>
      <c r="BE229" s="111" t="str">
        <f t="shared" si="123"/>
        <v/>
      </c>
      <c r="BF229" s="30" t="str">
        <f>IFERROR(IF(AND(PRINCIPAL!$H$73&lt;&gt;"",OR(L229=PRINCIPAL!$I$73,L229=PRINCIPAL!$I$73+PRINCIPAL!$I$73,L229=PRINCIPAL!$I$73+PRINCIPAL!$I$73+PRINCIPAL!$I$73)),0,IF(AND(PRINCIPAL!$H$73&lt;&gt;"",L229=PRINCIPAL!$J$73),VLOOKUP($BG$204,'Banco de Dados'!$B$4:$J$50,8,FALSE)*PRINCIPAL!$H$73*(1-(PRINCIPAL!$K$73/100)),IF(AND(PRINCIPAL!$H$73&lt;&gt;"",L229=PRINCIPAL!$L$73),VLOOKUP($BG$204,'Banco de Dados'!$B$4:$J$50,8,FALSE)*PRINCIPAL!$H$73*(1-(PRINCIPAL!$M$73/100)),IF(AND(PRINCIPAL!$H$73&lt;&gt;"",L229=PRINCIPAL!$N$73),VLOOKUP($BG$204,'Banco de Dados'!$B$4:$J$50,8,FALSE)*PRINCIPAL!$H$73*(1-(PRINCIPAL!$O$73/100)),IF(PRINCIPAL!$H$73&lt;&gt;"",VLOOKUP($BG$204,'Banco de Dados'!$B$4:$J$50,8,FALSE)*PRINCIPAL!$H$73,IF(OR(L229=PRINCIPAL!$I$73,L229=PRINCIPAL!$I$73+PRINCIPAL!$I$73,L229=PRINCIPAL!$I$73+PRINCIPAL!$I$73+PRINCIPAL!$I$73),0,IF(L229=PRINCIPAL!$J$73,VLOOKUP($BG$204,'Banco de Dados'!$B$4:$J$50,6,FALSE)*(1-(PRINCIPAL!$K$73/100)),IF(L229=PRINCIPAL!$L$73,VLOOKUP($BG$204,'Banco de Dados'!$B$4:$J$50,6,FALSE)*(1-(PRINCIPAL!$M$73/100)),IF(L229=PRINCIPAL!$N$73,VLOOKUP($BG$204,'Banco de Dados'!$B$4:$J$50,6,FALSE)*(1-(PRINCIPAL!$O$73/100)),VLOOKUP($BG$204,'Banco de Dados'!$B$4:$J$50,6,FALSE)))))))))),"")</f>
        <v/>
      </c>
      <c r="BG229" s="29" t="str">
        <f>IFERROR(BF229*(IFERROR(VLOOKUP($BG$204,'Banco de Dados'!$B$4:$J$50,4,FALSE),"ERRO")),"")</f>
        <v/>
      </c>
      <c r="BH229" s="29" t="str">
        <f t="shared" si="139"/>
        <v/>
      </c>
      <c r="BI229" s="103" t="str">
        <f>IFERROR(BH229*(C229*(PRINCIPAL!$G$73/100))*0.47*(44/12),"")</f>
        <v/>
      </c>
      <c r="BJ229" s="102" t="str">
        <f t="shared" si="124"/>
        <v/>
      </c>
    </row>
    <row r="230" spans="2:62" ht="12.75" customHeight="1" x14ac:dyDescent="0.3">
      <c r="B230" s="326">
        <f t="shared" si="125"/>
        <v>2044</v>
      </c>
      <c r="C230" s="340"/>
      <c r="D230" s="1"/>
      <c r="E230" s="116">
        <v>24</v>
      </c>
      <c r="F230" s="24" t="str">
        <f>IFERROR(VLOOKUP($G$204,'Banco de Dados'!$B$4:$J$50,6,FALSE),"")</f>
        <v/>
      </c>
      <c r="G230" s="25" t="str">
        <f>IFERROR(F230*(IFERROR(VLOOKUP($G$204,'Banco de Dados'!$B$4:$J$50,4,FALSE),"ERRO")),"")</f>
        <v/>
      </c>
      <c r="H230" s="25" t="str">
        <f t="shared" si="126"/>
        <v/>
      </c>
      <c r="I230" s="103" t="str">
        <f t="shared" si="127"/>
        <v/>
      </c>
      <c r="J230" s="117" t="str">
        <f t="shared" si="128"/>
        <v/>
      </c>
      <c r="K230" s="1"/>
      <c r="L230" s="91">
        <v>24</v>
      </c>
      <c r="M230" s="24" t="str">
        <f>IFERROR(IF(AND(PRINCIPAL!$H$64&lt;&gt;"",OR(L230=PRINCIPAL!$I$64,L230=PRINCIPAL!$I$64+PRINCIPAL!$I$64,L230=PRINCIPAL!$I$64+PRINCIPAL!$I$64+PRINCIPAL!$I$64)),0,IF(AND(PRINCIPAL!$H$64&lt;&gt;"",L230=PRINCIPAL!$J$64),VLOOKUP($N$204,'Banco de Dados'!$B$4:$J$50,8,FALSE)*PRINCIPAL!$H$64*(1-(PRINCIPAL!$K$64/100)),IF(AND(PRINCIPAL!$H$64&lt;&gt;"",L230=PRINCIPAL!$L$64),VLOOKUP($N$204,'Banco de Dados'!$B$4:$J$50,8,FALSE)*PRINCIPAL!$H$64*(1-(PRINCIPAL!$M$64/100)),IF(AND(PRINCIPAL!$H$64&lt;&gt;"",L230=PRINCIPAL!$N$64),VLOOKUP($N$204,'Banco de Dados'!$B$4:$J$50,8,FALSE)*PRINCIPAL!$H$64*(1-(PRINCIPAL!$O$64/100)),IF(PRINCIPAL!$H$64&lt;&gt;"",VLOOKUP($N$204,'Banco de Dados'!$B$4:$J$50,8,FALSE)*PRINCIPAL!$H$64,IF(OR(L230=PRINCIPAL!$I$64,L230=PRINCIPAL!$I$64+PRINCIPAL!$I$64,L230=PRINCIPAL!$I$64+PRINCIPAL!$I$64+PRINCIPAL!$I$64),0,IF(L230=PRINCIPAL!$J$64,VLOOKUP($N$204,'Banco de Dados'!$B$4:$J$50,6,FALSE)*(1-(PRINCIPAL!$K$64/100)),IF(L230=PRINCIPAL!$L$64,VLOOKUP($N$204,'Banco de Dados'!$B$4:$J$50,6,FALSE)*(1-(PRINCIPAL!$M$64/100)),IF(L230=PRINCIPAL!$N$64,VLOOKUP($N$204,'Banco de Dados'!$B$4:$J$50,6,FALSE)*(1-(PRINCIPAL!$O$64/100)),VLOOKUP($N$204,'Banco de Dados'!$B$4:$J$50,6,FALSE)))))))))),"")</f>
        <v/>
      </c>
      <c r="N230" s="25" t="str">
        <f>IFERROR(M230*(IFERROR(VLOOKUP($N$204,'Banco de Dados'!$B$4:$J$50,4,FALSE),"ERRO")),"")</f>
        <v/>
      </c>
      <c r="O230" s="25" t="str">
        <f t="shared" si="129"/>
        <v/>
      </c>
      <c r="P230" s="103" t="str">
        <f>IFERROR(O230*(C230*(PRINCIPAL!$G$64/100))*0.47*(44/12),"")</f>
        <v/>
      </c>
      <c r="Q230" s="107" t="str">
        <f t="shared" si="145"/>
        <v/>
      </c>
      <c r="R230" s="29" t="str">
        <f>IFERROR(IF(AND(PRINCIPAL!$H$65&lt;&gt;"",OR(L230=PRINCIPAL!$I$65,L230=PRINCIPAL!$I$65+PRINCIPAL!$I$65,L230=PRINCIPAL!$I$65+PRINCIPAL!$I$65+PRINCIPAL!$I$65)),0,IF(AND(PRINCIPAL!$H$65&lt;&gt;"",L230=PRINCIPAL!$J$65),VLOOKUP($S$204,'Banco de Dados'!$B$4:$J$50,8,FALSE)*PRINCIPAL!$H$65*(1-(PRINCIPAL!$K$65/100)),IF(AND(PRINCIPAL!$H$65&lt;&gt;"",L230=PRINCIPAL!$L$65),VLOOKUP($S$204,'Banco de Dados'!$B$4:$J$50,8,FALSE)*PRINCIPAL!$H$65*(1-(PRINCIPAL!$M$65/100)),IF(AND(PRINCIPAL!$H$65&lt;&gt;"",L230=PRINCIPAL!$N$65),VLOOKUP($S$204,'Banco de Dados'!$B$4:$J$50,8,FALSE)*PRINCIPAL!$H$65*(1-(PRINCIPAL!$O$65/100)),IF(PRINCIPAL!$H$65&lt;&gt;"",VLOOKUP($S$204,'Banco de Dados'!$B$4:$J$50,8,FALSE)*PRINCIPAL!$H$65,IF(OR(L230=PRINCIPAL!$I$65,L230=PRINCIPAL!$I$65+PRINCIPAL!$I$65,L230=PRINCIPAL!$I$65+PRINCIPAL!$I$65+PRINCIPAL!$I$65),0,IF(L230=PRINCIPAL!$J$65,VLOOKUP($S$204,'Banco de Dados'!$B$4:$J$50,6,FALSE)*(1-(PRINCIPAL!$K$65/100)),IF(L230=PRINCIPAL!$L$65,VLOOKUP($S$204,'Banco de Dados'!$B$4:$J$50,6,FALSE)*(1-(PRINCIPAL!$M$65/100)),IF(L230=PRINCIPAL!$N$65,VLOOKUP($S$204,'Banco de Dados'!$B$4:$J$50,6,FALSE)*(1-(PRINCIPAL!$O$65/100)),VLOOKUP($S$204,'Banco de Dados'!$B$4:$J$50,6,FALSE)))))))))),"")</f>
        <v/>
      </c>
      <c r="S230" s="29" t="str">
        <f>IFERROR(R230*(IFERROR(VLOOKUP($S$204,'Banco de Dados'!$B$4:$J$50,4,FALSE),"ERRO")),"")</f>
        <v/>
      </c>
      <c r="T230" s="29" t="str">
        <f t="shared" si="146"/>
        <v/>
      </c>
      <c r="U230" s="103" t="str">
        <f>IFERROR(T230*(C230*(PRINCIPAL!$G$65/100))*0.47*(44/12),"")</f>
        <v/>
      </c>
      <c r="V230" s="103" t="str">
        <f t="shared" si="122"/>
        <v/>
      </c>
      <c r="W230" s="30" t="str">
        <f>IFERROR(IF(AND(PRINCIPAL!$H$66&lt;&gt;"",OR(L230=PRINCIPAL!$I$66,L230=PRINCIPAL!$I$66+PRINCIPAL!$I$66,L230=PRINCIPAL!$I$66+PRINCIPAL!$I$66+PRINCIPAL!$I$66)),0,IF(AND(PRINCIPAL!$H$66&lt;&gt;"",L230=PRINCIPAL!$J$66),VLOOKUP($X$204,'Banco de Dados'!$B$4:$J$50,8,FALSE)*PRINCIPAL!$H$66*(1-(PRINCIPAL!$K$66/100)),IF(AND(PRINCIPAL!$H$66&lt;&gt;"",L230=PRINCIPAL!$L$66),VLOOKUP($X$204,'Banco de Dados'!$B$4:$J$50,8,FALSE)*PRINCIPAL!$H$66*(1-(PRINCIPAL!$M$66/100)),IF(AND(PRINCIPAL!$H$66&lt;&gt;"",L230=PRINCIPAL!$N$66),VLOOKUP($X$204,'Banco de Dados'!$B$4:$J$50,8,FALSE)*PRINCIPAL!$H$66*(1-(PRINCIPAL!$O$66/100)),IF(PRINCIPAL!$H$66&lt;&gt;"",VLOOKUP($X$204,'Banco de Dados'!$B$4:$J$50,8,FALSE)*PRINCIPAL!$H$66,IF(OR(L230=PRINCIPAL!$I$66,L230=PRINCIPAL!$I$66+PRINCIPAL!$I$66,L230=PRINCIPAL!$I$66+PRINCIPAL!$I$66+PRINCIPAL!$I$66),0,IF(L230=PRINCIPAL!$J$66,VLOOKUP($X$204,'Banco de Dados'!$B$4:$J$50,6,FALSE)*(1-(PRINCIPAL!$K$66/100)),IF(L230=PRINCIPAL!$L$66,VLOOKUP($X$204,'Banco de Dados'!$B$4:$J$50,6,FALSE)*(1-(PRINCIPAL!$M$66/100)),IF(L230=PRINCIPAL!$N$66,VLOOKUP($X$204,'Banco de Dados'!$B$4:$J$50,6,FALSE)*(1-(PRINCIPAL!$O$66/100)),VLOOKUP($X$204,'Banco de Dados'!$B$4:$J$50,6,FALSE)))))))))),"")</f>
        <v/>
      </c>
      <c r="X230" s="29" t="str">
        <f>IFERROR(W230*(IFERROR(VLOOKUP($X$204,'Banco de Dados'!$B$4:$J$50,4,FALSE),"ERRO")),"")</f>
        <v/>
      </c>
      <c r="Y230" s="29" t="str">
        <f t="shared" si="140"/>
        <v/>
      </c>
      <c r="Z230" s="103" t="str">
        <f>IFERROR(Y230*(C230*(PRINCIPAL!$G$66/100))*0.47*(44/12),"")</f>
        <v/>
      </c>
      <c r="AA230" s="111" t="str">
        <f t="shared" si="141"/>
        <v/>
      </c>
      <c r="AB230" s="30" t="str">
        <f>IFERROR(IF(AND(PRINCIPAL!$H$67&lt;&gt;"",OR(L230=PRINCIPAL!$I$67,L230=PRINCIPAL!$I$67+PRINCIPAL!$I$67,L230=PRINCIPAL!$I$67+PRINCIPAL!$I$67+PRINCIPAL!$I$67)),0,IF(AND(PRINCIPAL!$H$67&lt;&gt;"",L230=PRINCIPAL!$J$67),VLOOKUP($AC$204,'Banco de Dados'!$B$4:$J$50,8,FALSE)*PRINCIPAL!$H$67*(1-(PRINCIPAL!$K$67/100)),IF(AND(PRINCIPAL!$H$67&lt;&gt;"",L230=PRINCIPAL!$L$67),VLOOKUP($AC$204,'Banco de Dados'!$B$4:$J$50,8,FALSE)*PRINCIPAL!$H$67*(1-(PRINCIPAL!$M$67/100)),IF(AND(PRINCIPAL!$H$67&lt;&gt;"",L230=PRINCIPAL!$N$67),VLOOKUP($AC$204,'Banco de Dados'!$B$4:$J$50,8,FALSE)*PRINCIPAL!$H$67*(1-(PRINCIPAL!$O$67/100)),IF(PRINCIPAL!$H$67&lt;&gt;"",VLOOKUP($AC$204,'Banco de Dados'!$B$4:$J$50,8,FALSE)*PRINCIPAL!$H$67,IF(OR(L230=PRINCIPAL!$I$67,L230=PRINCIPAL!$I$67+PRINCIPAL!$I$67,L230=PRINCIPAL!$I$67+PRINCIPAL!$I$67+PRINCIPAL!$I$67),0,IF(L230=PRINCIPAL!$J$67,VLOOKUP($AC$204,'Banco de Dados'!$B$4:$J$50,6,FALSE)*(1-(PRINCIPAL!$K$67/100)),IF(L230=PRINCIPAL!$L$67,VLOOKUP($AC$204,'Banco de Dados'!$B$4:$J$50,6,FALSE)*(1-(PRINCIPAL!$M$67/100)),IF(L230=PRINCIPAL!$N$67,VLOOKUP($AC$204,'Banco de Dados'!$B$4:$J$50,6,FALSE)*(1-(PRINCIPAL!$O$67/100)),VLOOKUP($AC$204,'Banco de Dados'!$B$4:$J$50,6,FALSE)))))))))),"")</f>
        <v/>
      </c>
      <c r="AC230" s="29" t="str">
        <f>IFERROR(AB230*(IFERROR(VLOOKUP($AC$204,'Banco de Dados'!$B$4:$J$50,4,FALSE),"ERRO")),"")</f>
        <v/>
      </c>
      <c r="AD230" s="29" t="str">
        <f t="shared" si="131"/>
        <v/>
      </c>
      <c r="AE230" s="103" t="str">
        <f>IFERROR(AD230*(C230*(PRINCIPAL!$G$67/100))*0.47*(44/12),"")</f>
        <v/>
      </c>
      <c r="AF230" s="111" t="str">
        <f t="shared" si="132"/>
        <v/>
      </c>
      <c r="AG230" s="30" t="str">
        <f>IFERROR(IF(AND(PRINCIPAL!$H$68&lt;&gt;"",OR(L230=PRINCIPAL!$I$68,L230=PRINCIPAL!$I$68+PRINCIPAL!$I$68,L230=PRINCIPAL!$I$68+PRINCIPAL!$I$68+PRINCIPAL!$I$68)),0,IF(AND(PRINCIPAL!$H$68&lt;&gt;"",L230=PRINCIPAL!$J$68),VLOOKUP($AH$204,'Banco de Dados'!$B$4:$J$50,8,FALSE)*PRINCIPAL!$H$68*(1-(PRINCIPAL!$K$68/100)),IF(AND(PRINCIPAL!$H$68&lt;&gt;"",L230=PRINCIPAL!$L$68),VLOOKUP($AH$204,'Banco de Dados'!$B$4:$J$50,8,FALSE)*PRINCIPAL!$H$68*(1-(PRINCIPAL!$M$68/100)),IF(AND(PRINCIPAL!$H$68&lt;&gt;"",L230=PRINCIPAL!$N$68),VLOOKUP($AH$204,'Banco de Dados'!$B$4:$J$50,8,FALSE)*PRINCIPAL!$H$68*(1-(PRINCIPAL!$O$68/100)),IF(PRINCIPAL!$H$68&lt;&gt;"",VLOOKUP($AH$204,'Banco de Dados'!$B$4:$J$50,8,FALSE)*PRINCIPAL!$H$68,IF(OR(L230=PRINCIPAL!$I$68,L230=PRINCIPAL!$I$68+PRINCIPAL!$I$68,L230=PRINCIPAL!$I$68+PRINCIPAL!$I$68+PRINCIPAL!$I$68),0,IF(L230=PRINCIPAL!$J$68,VLOOKUP($AH$204,'Banco de Dados'!$B$4:$J$50,6,FALSE)*(1-(PRINCIPAL!$K$68/100)),IF(L230=PRINCIPAL!$L$68,VLOOKUP($AH$204,'Banco de Dados'!$B$4:$J$50,6,FALSE)*(1-(PRINCIPAL!$M$68/100)),IF(L230=PRINCIPAL!$N$68,VLOOKUP($AH$204,'Banco de Dados'!$B$4:$J$50,6,FALSE)*(1-(PRINCIPAL!$O$68/100)),VLOOKUP($AH$204,'Banco de Dados'!$B$4:$J$50,6,FALSE)))))))))),"")</f>
        <v/>
      </c>
      <c r="AH230" s="29" t="str">
        <f>IFERROR(AG230*(IFERROR(VLOOKUP($AH$204,'Banco de Dados'!$B$4:$J$50,4,FALSE),"ERRO")),"")</f>
        <v/>
      </c>
      <c r="AI230" s="29" t="str">
        <f t="shared" si="133"/>
        <v/>
      </c>
      <c r="AJ230" s="103" t="str">
        <f>IFERROR(AI230*(C230*(PRINCIPAL!$G$68/100))*0.47*(44/12),"")</f>
        <v/>
      </c>
      <c r="AK230" s="111" t="str">
        <f t="shared" si="142"/>
        <v/>
      </c>
      <c r="AL230" s="30" t="str">
        <f>IFERROR(IF(AND(PRINCIPAL!$H$69&lt;&gt;"",OR(L230=PRINCIPAL!$I$69,L230=PRINCIPAL!$I$69+PRINCIPAL!$I$69,L230=PRINCIPAL!$I$69+PRINCIPAL!$I$69+PRINCIPAL!$I$69)),0,IF(AND(PRINCIPAL!$H$69&lt;&gt;"",L230=PRINCIPAL!$J$69),VLOOKUP($AM$204,'Banco de Dados'!$B$4:$J$50,8,FALSE)*PRINCIPAL!$H$69*(1-(PRINCIPAL!$K$69/100)),IF(AND(PRINCIPAL!$H$69&lt;&gt;"",L230=PRINCIPAL!$L$69),VLOOKUP($AM$204,'Banco de Dados'!$B$4:$J$50,8,FALSE)*PRINCIPAL!$H$69*(1-(PRINCIPAL!$M$69/100)),IF(AND(PRINCIPAL!$H$69&lt;&gt;"",L230=PRINCIPAL!$N$69),VLOOKUP($AM$204,'Banco de Dados'!$B$4:$J$50,8,FALSE)*PRINCIPAL!$H$69*(1-(PRINCIPAL!$O$69/100)),IF(PRINCIPAL!$H$69&lt;&gt;"",VLOOKUP($AM$204,'Banco de Dados'!$B$4:$J$50,8,FALSE)*PRINCIPAL!$H$69,IF(OR(L230=PRINCIPAL!$I$69,L230=PRINCIPAL!$I$69+PRINCIPAL!$I$69,L230=PRINCIPAL!$I$69+PRINCIPAL!$I$69+PRINCIPAL!$I$69),0,IF(L230=PRINCIPAL!$J$69,VLOOKUP($AM$204,'Banco de Dados'!$B$4:$J$50,6,FALSE)*(1-(PRINCIPAL!$K$69/100)),IF(L230=PRINCIPAL!$L$69,VLOOKUP($AM$204,'Banco de Dados'!$B$4:$J$50,6,FALSE)*(1-(PRINCIPAL!$M$69/100)),IF(L230=PRINCIPAL!$N$69,VLOOKUP($AM$204,'Banco de Dados'!$B$4:$J$50,6,FALSE)*(1-(PRINCIPAL!$O$69/100)),VLOOKUP($AM$204,'Banco de Dados'!$B$4:$J$50,6,FALSE)))))))))),"")</f>
        <v/>
      </c>
      <c r="AM230" s="29" t="str">
        <f>IFERROR(AL230*(IFERROR(VLOOKUP($AM$204,'Banco de Dados'!$B$4:$J$50,4,FALSE),"ERRO")),"")</f>
        <v/>
      </c>
      <c r="AN230" s="29" t="str">
        <f t="shared" si="134"/>
        <v/>
      </c>
      <c r="AO230" s="103" t="str">
        <f>IFERROR(AN230*(C230*(PRINCIPAL!$G$69/100))*0.47*(44/12),"")</f>
        <v/>
      </c>
      <c r="AP230" s="111" t="str">
        <f t="shared" si="135"/>
        <v/>
      </c>
      <c r="AQ230" s="30" t="str">
        <f>IFERROR(IF(AND(PRINCIPAL!$H$70&lt;&gt;"",OR(L230=PRINCIPAL!$I$70,L230=PRINCIPAL!$I$70+PRINCIPAL!$I$70,L230=PRINCIPAL!$I$70+PRINCIPAL!$I$70+PRINCIPAL!$I$70)),0,IF(AND(PRINCIPAL!$H$70&lt;&gt;"",L230=PRINCIPAL!$J$70),VLOOKUP($AR$204,'Banco de Dados'!$B$4:$J$50,8,FALSE)*PRINCIPAL!$H$70*(1-(PRINCIPAL!$K$70/100)),IF(AND(PRINCIPAL!$H$70&lt;&gt;"",L230=PRINCIPAL!$L$70),VLOOKUP($AR$204,'Banco de Dados'!$B$4:$J$50,8,FALSE)*PRINCIPAL!$H$70*(1-(PRINCIPAL!$M$70/100)),IF(AND(PRINCIPAL!$H$70&lt;&gt;"",L230=PRINCIPAL!$N$70),VLOOKUP($AR$204,'Banco de Dados'!$B$4:$J$50,8,FALSE)*PRINCIPAL!$H$70*(1-(PRINCIPAL!$O$70/100)),IF(PRINCIPAL!$H$70&lt;&gt;"",VLOOKUP($AR$204,'Banco de Dados'!$B$4:$J$50,8,FALSE)*PRINCIPAL!$H$70,IF(OR(L230=PRINCIPAL!$I$70,L230=PRINCIPAL!$I$70+PRINCIPAL!$I$70,L230=PRINCIPAL!$I$70+PRINCIPAL!$I$70+PRINCIPAL!$I$70),0,IF(L230=PRINCIPAL!$J$70,VLOOKUP($AR$204,'Banco de Dados'!$B$4:$J$50,6,FALSE)*(1-(PRINCIPAL!$K$70/100)),IF(L230=PRINCIPAL!$L$70,VLOOKUP($AR$204,'Banco de Dados'!$B$4:$J$50,6,FALSE)*(1-(PRINCIPAL!$M$70/100)),IF(L230=PRINCIPAL!$N$70,VLOOKUP($AR$204,'Banco de Dados'!$B$4:$J$50,6,FALSE)*(1-(PRINCIPAL!$O$70/100)),VLOOKUP($AR$204,'Banco de Dados'!$B$4:$J$50,6,FALSE)))))))))),"")</f>
        <v/>
      </c>
      <c r="AR230" s="29" t="str">
        <f>IFERROR(AQ230*(IFERROR(VLOOKUP($AR$204,'Banco de Dados'!$B$4:$J$50,4,FALSE),"ERRO")),"")</f>
        <v/>
      </c>
      <c r="AS230" s="29" t="str">
        <f t="shared" si="136"/>
        <v/>
      </c>
      <c r="AT230" s="103" t="str">
        <f>IFERROR(AS230*(C230*(PRINCIPAL!$G$70/100))*0.47*(44/12),"")</f>
        <v/>
      </c>
      <c r="AU230" s="111" t="str">
        <f t="shared" si="137"/>
        <v/>
      </c>
      <c r="AV230" s="30" t="str">
        <f>IFERROR(IF(AND(PRINCIPAL!$H$71&lt;&gt;"",OR(L230=PRINCIPAL!$I$71,L230=PRINCIPAL!$I$71+PRINCIPAL!$I$71,L230=PRINCIPAL!$I$71+PRINCIPAL!$I$71+PRINCIPAL!$I$71)),0,IF(AND(PRINCIPAL!$H$71&lt;&gt;"",L230=PRINCIPAL!$J$71),VLOOKUP($AW$204,'Banco de Dados'!$B$4:$J$50,8,FALSE)*PRINCIPAL!$H$71*(1-(PRINCIPAL!$K$71/100)),IF(AND(PRINCIPAL!$H$71&lt;&gt;"",L230=PRINCIPAL!$L$71),VLOOKUP($AW$204,'Banco de Dados'!$B$4:$J$50,8,FALSE)*PRINCIPAL!$H$71*(1-(PRINCIPAL!$M$71/100)),IF(AND(PRINCIPAL!$H$71&lt;&gt;"",L230=PRINCIPAL!$N$71),VLOOKUP($AW$204,'Banco de Dados'!$B$4:$J$50,8,FALSE)*PRINCIPAL!$H$71*(1-(PRINCIPAL!$O$71/100)),IF(PRINCIPAL!$H$71&lt;&gt;"",VLOOKUP($AW$204,'Banco de Dados'!$B$4:$J$50,8,FALSE)*PRINCIPAL!$H$71,IF(OR(L230=PRINCIPAL!$I$71,L230=PRINCIPAL!$I$71+PRINCIPAL!$I$71,L230=PRINCIPAL!$I$71+PRINCIPAL!$I$71+PRINCIPAL!$I$71),0,IF(L230=PRINCIPAL!$J$71,VLOOKUP($AW$204,'Banco de Dados'!$B$4:$J$50,6,FALSE)*(1-(PRINCIPAL!$K$71/100)),IF(L230=PRINCIPAL!$L$71,VLOOKUP($AW$204,'Banco de Dados'!$B$4:$J$50,6,FALSE)*(1-(PRINCIPAL!$M$71/100)),IF(L230=PRINCIPAL!$N$71,VLOOKUP($AW$204,'Banco de Dados'!$B$4:$J$50,6,FALSE)*(1-(PRINCIPAL!$O$71/100)),VLOOKUP($AW$204,'Banco de Dados'!$B$4:$J$50,6,FALSE)))))))))),"")</f>
        <v/>
      </c>
      <c r="AW230" s="29" t="str">
        <f>IFERROR(AV230*(IFERROR(VLOOKUP($AW$204,'Banco de Dados'!$B$4:$J$50,4,FALSE),"ERRO")),"")</f>
        <v/>
      </c>
      <c r="AX230" s="29" t="str">
        <f t="shared" si="138"/>
        <v/>
      </c>
      <c r="AY230" s="103" t="str">
        <f>IFERROR(AX230*(C230*(PRINCIPAL!$G$71/100))*0.47*(44/12),"")</f>
        <v/>
      </c>
      <c r="AZ230" s="111" t="str">
        <f t="shared" si="143"/>
        <v/>
      </c>
      <c r="BA230" s="30" t="str">
        <f>IFERROR(IF(AND(PRINCIPAL!$H$72&lt;&gt;"",OR(L230=PRINCIPAL!$I$72,L230=PRINCIPAL!$I$72+PRINCIPAL!$I$72,L230=PRINCIPAL!$I$72+PRINCIPAL!$I$72+PRINCIPAL!$I$72)),0,IF(AND(PRINCIPAL!$H$72&lt;&gt;"",L230=PRINCIPAL!$J$72),VLOOKUP($BB$204,'Banco de Dados'!$B$4:$J$50,8,FALSE)*PRINCIPAL!$H$72*(1-(PRINCIPAL!$K$72/100)),IF(AND(PRINCIPAL!$H$72&lt;&gt;"",L230=PRINCIPAL!$L$72),VLOOKUP($BB$204,'Banco de Dados'!$B$4:$J$50,8,FALSE)*PRINCIPAL!$H$72*(1-(PRINCIPAL!$M$72/100)),IF(AND(PRINCIPAL!$H$72&lt;&gt;"",L230=PRINCIPAL!$N$72),VLOOKUP($BB$204,'Banco de Dados'!$B$4:$J$50,8,FALSE)*PRINCIPAL!$H$72*(1-(PRINCIPAL!$O$72/100)),IF(PRINCIPAL!$H$72&lt;&gt;"",VLOOKUP($BB$204,'Banco de Dados'!$B$4:$J$50,8,FALSE)*PRINCIPAL!$H$72,IF(OR(L230=PRINCIPAL!$I$72,L230=PRINCIPAL!$I$72+PRINCIPAL!$I$72,L230=PRINCIPAL!$I$72+PRINCIPAL!$I$72+PRINCIPAL!$I$72),0,IF(L230=PRINCIPAL!$J$72,VLOOKUP($BB$204,'Banco de Dados'!$B$4:$J$50,6,FALSE)*(1-(PRINCIPAL!$K$72/100)),IF(L230=PRINCIPAL!$L$72,VLOOKUP($BB$204,'Banco de Dados'!$B$4:$J$50,6,FALSE)*(1-(PRINCIPAL!$M$72/100)),IF(L230=PRINCIPAL!$N$72,VLOOKUP($BB$204,'Banco de Dados'!$B$4:$J$50,6,FALSE)*(1-(PRINCIPAL!$O$72/100)),VLOOKUP($BB$204,'Banco de Dados'!$B$4:$J$50,6,FALSE)))))))))),"")</f>
        <v/>
      </c>
      <c r="BB230" s="29" t="str">
        <f>IFERROR(BA230*(IFERROR(VLOOKUP($BB$204,'Banco de Dados'!$B$4:$J$50,4,FALSE),"ERRO")),"")</f>
        <v/>
      </c>
      <c r="BC230" s="29" t="str">
        <f t="shared" si="144"/>
        <v/>
      </c>
      <c r="BD230" s="103" t="str">
        <f>IFERROR(BC230*(C230*(PRINCIPAL!$G$72/100))*0.47*(44/12),"")</f>
        <v/>
      </c>
      <c r="BE230" s="111" t="str">
        <f t="shared" si="123"/>
        <v/>
      </c>
      <c r="BF230" s="30" t="str">
        <f>IFERROR(IF(AND(PRINCIPAL!$H$73&lt;&gt;"",OR(L230=PRINCIPAL!$I$73,L230=PRINCIPAL!$I$73+PRINCIPAL!$I$73,L230=PRINCIPAL!$I$73+PRINCIPAL!$I$73+PRINCIPAL!$I$73)),0,IF(AND(PRINCIPAL!$H$73&lt;&gt;"",L230=PRINCIPAL!$J$73),VLOOKUP($BG$204,'Banco de Dados'!$B$4:$J$50,8,FALSE)*PRINCIPAL!$H$73*(1-(PRINCIPAL!$K$73/100)),IF(AND(PRINCIPAL!$H$73&lt;&gt;"",L230=PRINCIPAL!$L$73),VLOOKUP($BG$204,'Banco de Dados'!$B$4:$J$50,8,FALSE)*PRINCIPAL!$H$73*(1-(PRINCIPAL!$M$73/100)),IF(AND(PRINCIPAL!$H$73&lt;&gt;"",L230=PRINCIPAL!$N$73),VLOOKUP($BG$204,'Banco de Dados'!$B$4:$J$50,8,FALSE)*PRINCIPAL!$H$73*(1-(PRINCIPAL!$O$73/100)),IF(PRINCIPAL!$H$73&lt;&gt;"",VLOOKUP($BG$204,'Banco de Dados'!$B$4:$J$50,8,FALSE)*PRINCIPAL!$H$73,IF(OR(L230=PRINCIPAL!$I$73,L230=PRINCIPAL!$I$73+PRINCIPAL!$I$73,L230=PRINCIPAL!$I$73+PRINCIPAL!$I$73+PRINCIPAL!$I$73),0,IF(L230=PRINCIPAL!$J$73,VLOOKUP($BG$204,'Banco de Dados'!$B$4:$J$50,6,FALSE)*(1-(PRINCIPAL!$K$73/100)),IF(L230=PRINCIPAL!$L$73,VLOOKUP($BG$204,'Banco de Dados'!$B$4:$J$50,6,FALSE)*(1-(PRINCIPAL!$M$73/100)),IF(L230=PRINCIPAL!$N$73,VLOOKUP($BG$204,'Banco de Dados'!$B$4:$J$50,6,FALSE)*(1-(PRINCIPAL!$O$73/100)),VLOOKUP($BG$204,'Banco de Dados'!$B$4:$J$50,6,FALSE)))))))))),"")</f>
        <v/>
      </c>
      <c r="BG230" s="29" t="str">
        <f>IFERROR(BF230*(IFERROR(VLOOKUP($BG$204,'Banco de Dados'!$B$4:$J$50,4,FALSE),"ERRO")),"")</f>
        <v/>
      </c>
      <c r="BH230" s="29" t="str">
        <f t="shared" si="139"/>
        <v/>
      </c>
      <c r="BI230" s="103" t="str">
        <f>IFERROR(BH230*(C230*(PRINCIPAL!$G$73/100))*0.47*(44/12),"")</f>
        <v/>
      </c>
      <c r="BJ230" s="102" t="str">
        <f t="shared" si="124"/>
        <v/>
      </c>
    </row>
    <row r="231" spans="2:62" ht="12.75" customHeight="1" x14ac:dyDescent="0.3">
      <c r="B231" s="326">
        <f t="shared" si="125"/>
        <v>2045</v>
      </c>
      <c r="C231" s="340"/>
      <c r="D231" s="1"/>
      <c r="E231" s="116">
        <v>25</v>
      </c>
      <c r="F231" s="24" t="str">
        <f>IFERROR(VLOOKUP($G$204,'Banco de Dados'!$B$4:$J$50,6,FALSE),"")</f>
        <v/>
      </c>
      <c r="G231" s="25" t="str">
        <f>IFERROR(F231*(IFERROR(VLOOKUP($G$204,'Banco de Dados'!$B$4:$J$50,4,FALSE),"ERRO")),"")</f>
        <v/>
      </c>
      <c r="H231" s="25" t="str">
        <f t="shared" si="126"/>
        <v/>
      </c>
      <c r="I231" s="103" t="str">
        <f t="shared" si="127"/>
        <v/>
      </c>
      <c r="J231" s="117" t="str">
        <f t="shared" si="128"/>
        <v/>
      </c>
      <c r="K231" s="1"/>
      <c r="L231" s="91">
        <v>25</v>
      </c>
      <c r="M231" s="24" t="str">
        <f>IFERROR(IF(AND(PRINCIPAL!$H$64&lt;&gt;"",OR(L231=PRINCIPAL!$I$64,L231=PRINCIPAL!$I$64+PRINCIPAL!$I$64,L231=PRINCIPAL!$I$64+PRINCIPAL!$I$64+PRINCIPAL!$I$64)),0,IF(AND(PRINCIPAL!$H$64&lt;&gt;"",L231=PRINCIPAL!$J$64),VLOOKUP($N$204,'Banco de Dados'!$B$4:$J$50,8,FALSE)*PRINCIPAL!$H$64*(1-(PRINCIPAL!$K$64/100)),IF(AND(PRINCIPAL!$H$64&lt;&gt;"",L231=PRINCIPAL!$L$64),VLOOKUP($N$204,'Banco de Dados'!$B$4:$J$50,8,FALSE)*PRINCIPAL!$H$64*(1-(PRINCIPAL!$M$64/100)),IF(AND(PRINCIPAL!$H$64&lt;&gt;"",L231=PRINCIPAL!$N$64),VLOOKUP($N$204,'Banco de Dados'!$B$4:$J$50,8,FALSE)*PRINCIPAL!$H$64*(1-(PRINCIPAL!$O$64/100)),IF(PRINCIPAL!$H$64&lt;&gt;"",VLOOKUP($N$204,'Banco de Dados'!$B$4:$J$50,8,FALSE)*PRINCIPAL!$H$64,IF(OR(L231=PRINCIPAL!$I$64,L231=PRINCIPAL!$I$64+PRINCIPAL!$I$64,L231=PRINCIPAL!$I$64+PRINCIPAL!$I$64+PRINCIPAL!$I$64),0,IF(L231=PRINCIPAL!$J$64,VLOOKUP($N$204,'Banco de Dados'!$B$4:$J$50,6,FALSE)*(1-(PRINCIPAL!$K$64/100)),IF(L231=PRINCIPAL!$L$64,VLOOKUP($N$204,'Banco de Dados'!$B$4:$J$50,6,FALSE)*(1-(PRINCIPAL!$M$64/100)),IF(L231=PRINCIPAL!$N$64,VLOOKUP($N$204,'Banco de Dados'!$B$4:$J$50,6,FALSE)*(1-(PRINCIPAL!$O$64/100)),VLOOKUP($N$204,'Banco de Dados'!$B$4:$J$50,6,FALSE)))))))))),"")</f>
        <v/>
      </c>
      <c r="N231" s="25" t="str">
        <f>IFERROR(M231*(IFERROR(VLOOKUP($N$204,'Banco de Dados'!$B$4:$J$50,4,FALSE),"ERRO")),"")</f>
        <v/>
      </c>
      <c r="O231" s="25" t="str">
        <f t="shared" si="129"/>
        <v/>
      </c>
      <c r="P231" s="103" t="str">
        <f>IFERROR(O231*(C231*(PRINCIPAL!$G$64/100))*0.47*(44/12),"")</f>
        <v/>
      </c>
      <c r="Q231" s="107" t="str">
        <f t="shared" si="145"/>
        <v/>
      </c>
      <c r="R231" s="29" t="str">
        <f>IFERROR(IF(AND(PRINCIPAL!$H$65&lt;&gt;"",OR(L231=PRINCIPAL!$I$65,L231=PRINCIPAL!$I$65+PRINCIPAL!$I$65,L231=PRINCIPAL!$I$65+PRINCIPAL!$I$65+PRINCIPAL!$I$65)),0,IF(AND(PRINCIPAL!$H$65&lt;&gt;"",L231=PRINCIPAL!$J$65),VLOOKUP($S$204,'Banco de Dados'!$B$4:$J$50,8,FALSE)*PRINCIPAL!$H$65*(1-(PRINCIPAL!$K$65/100)),IF(AND(PRINCIPAL!$H$65&lt;&gt;"",L231=PRINCIPAL!$L$65),VLOOKUP($S$204,'Banco de Dados'!$B$4:$J$50,8,FALSE)*PRINCIPAL!$H$65*(1-(PRINCIPAL!$M$65/100)),IF(AND(PRINCIPAL!$H$65&lt;&gt;"",L231=PRINCIPAL!$N$65),VLOOKUP($S$204,'Banco de Dados'!$B$4:$J$50,8,FALSE)*PRINCIPAL!$H$65*(1-(PRINCIPAL!$O$65/100)),IF(PRINCIPAL!$H$65&lt;&gt;"",VLOOKUP($S$204,'Banco de Dados'!$B$4:$J$50,8,FALSE)*PRINCIPAL!$H$65,IF(OR(L231=PRINCIPAL!$I$65,L231=PRINCIPAL!$I$65+PRINCIPAL!$I$65,L231=PRINCIPAL!$I$65+PRINCIPAL!$I$65+PRINCIPAL!$I$65),0,IF(L231=PRINCIPAL!$J$65,VLOOKUP($S$204,'Banco de Dados'!$B$4:$J$50,6,FALSE)*(1-(PRINCIPAL!$K$65/100)),IF(L231=PRINCIPAL!$L$65,VLOOKUP($S$204,'Banco de Dados'!$B$4:$J$50,6,FALSE)*(1-(PRINCIPAL!$M$65/100)),IF(L231=PRINCIPAL!$N$65,VLOOKUP($S$204,'Banco de Dados'!$B$4:$J$50,6,FALSE)*(1-(PRINCIPAL!$O$65/100)),VLOOKUP($S$204,'Banco de Dados'!$B$4:$J$50,6,FALSE)))))))))),"")</f>
        <v/>
      </c>
      <c r="S231" s="29" t="str">
        <f>IFERROR(R231*(IFERROR(VLOOKUP($S$204,'Banco de Dados'!$B$4:$J$50,4,FALSE),"ERRO")),"")</f>
        <v/>
      </c>
      <c r="T231" s="29" t="str">
        <f t="shared" si="146"/>
        <v/>
      </c>
      <c r="U231" s="103" t="str">
        <f>IFERROR(T231*(C231*(PRINCIPAL!$G$65/100))*0.47*(44/12),"")</f>
        <v/>
      </c>
      <c r="V231" s="103" t="str">
        <f t="shared" si="122"/>
        <v/>
      </c>
      <c r="W231" s="30" t="str">
        <f>IFERROR(IF(AND(PRINCIPAL!$H$66&lt;&gt;"",OR(L231=PRINCIPAL!$I$66,L231=PRINCIPAL!$I$66+PRINCIPAL!$I$66,L231=PRINCIPAL!$I$66+PRINCIPAL!$I$66+PRINCIPAL!$I$66)),0,IF(AND(PRINCIPAL!$H$66&lt;&gt;"",L231=PRINCIPAL!$J$66),VLOOKUP($X$204,'Banco de Dados'!$B$4:$J$50,8,FALSE)*PRINCIPAL!$H$66*(1-(PRINCIPAL!$K$66/100)),IF(AND(PRINCIPAL!$H$66&lt;&gt;"",L231=PRINCIPAL!$L$66),VLOOKUP($X$204,'Banco de Dados'!$B$4:$J$50,8,FALSE)*PRINCIPAL!$H$66*(1-(PRINCIPAL!$M$66/100)),IF(AND(PRINCIPAL!$H$66&lt;&gt;"",L231=PRINCIPAL!$N$66),VLOOKUP($X$204,'Banco de Dados'!$B$4:$J$50,8,FALSE)*PRINCIPAL!$H$66*(1-(PRINCIPAL!$O$66/100)),IF(PRINCIPAL!$H$66&lt;&gt;"",VLOOKUP($X$204,'Banco de Dados'!$B$4:$J$50,8,FALSE)*PRINCIPAL!$H$66,IF(OR(L231=PRINCIPAL!$I$66,L231=PRINCIPAL!$I$66+PRINCIPAL!$I$66,L231=PRINCIPAL!$I$66+PRINCIPAL!$I$66+PRINCIPAL!$I$66),0,IF(L231=PRINCIPAL!$J$66,VLOOKUP($X$204,'Banco de Dados'!$B$4:$J$50,6,FALSE)*(1-(PRINCIPAL!$K$66/100)),IF(L231=PRINCIPAL!$L$66,VLOOKUP($X$204,'Banco de Dados'!$B$4:$J$50,6,FALSE)*(1-(PRINCIPAL!$M$66/100)),IF(L231=PRINCIPAL!$N$66,VLOOKUP($X$204,'Banco de Dados'!$B$4:$J$50,6,FALSE)*(1-(PRINCIPAL!$O$66/100)),VLOOKUP($X$204,'Banco de Dados'!$B$4:$J$50,6,FALSE)))))))))),"")</f>
        <v/>
      </c>
      <c r="X231" s="29" t="str">
        <f>IFERROR(W231*(IFERROR(VLOOKUP($X$204,'Banco de Dados'!$B$4:$J$50,4,FALSE),"ERRO")),"")</f>
        <v/>
      </c>
      <c r="Y231" s="29" t="str">
        <f t="shared" si="140"/>
        <v/>
      </c>
      <c r="Z231" s="103" t="str">
        <f>IFERROR(Y231*(C231*(PRINCIPAL!$G$66/100))*0.47*(44/12),"")</f>
        <v/>
      </c>
      <c r="AA231" s="111" t="str">
        <f t="shared" si="141"/>
        <v/>
      </c>
      <c r="AB231" s="30" t="str">
        <f>IFERROR(IF(AND(PRINCIPAL!$H$67&lt;&gt;"",OR(L231=PRINCIPAL!$I$67,L231=PRINCIPAL!$I$67+PRINCIPAL!$I$67,L231=PRINCIPAL!$I$67+PRINCIPAL!$I$67+PRINCIPAL!$I$67)),0,IF(AND(PRINCIPAL!$H$67&lt;&gt;"",L231=PRINCIPAL!$J$67),VLOOKUP($AC$204,'Banco de Dados'!$B$4:$J$50,8,FALSE)*PRINCIPAL!$H$67*(1-(PRINCIPAL!$K$67/100)),IF(AND(PRINCIPAL!$H$67&lt;&gt;"",L231=PRINCIPAL!$L$67),VLOOKUP($AC$204,'Banco de Dados'!$B$4:$J$50,8,FALSE)*PRINCIPAL!$H$67*(1-(PRINCIPAL!$M$67/100)),IF(AND(PRINCIPAL!$H$67&lt;&gt;"",L231=PRINCIPAL!$N$67),VLOOKUP($AC$204,'Banco de Dados'!$B$4:$J$50,8,FALSE)*PRINCIPAL!$H$67*(1-(PRINCIPAL!$O$67/100)),IF(PRINCIPAL!$H$67&lt;&gt;"",VLOOKUP($AC$204,'Banco de Dados'!$B$4:$J$50,8,FALSE)*PRINCIPAL!$H$67,IF(OR(L231=PRINCIPAL!$I$67,L231=PRINCIPAL!$I$67+PRINCIPAL!$I$67,L231=PRINCIPAL!$I$67+PRINCIPAL!$I$67+PRINCIPAL!$I$67),0,IF(L231=PRINCIPAL!$J$67,VLOOKUP($AC$204,'Banco de Dados'!$B$4:$J$50,6,FALSE)*(1-(PRINCIPAL!$K$67/100)),IF(L231=PRINCIPAL!$L$67,VLOOKUP($AC$204,'Banco de Dados'!$B$4:$J$50,6,FALSE)*(1-(PRINCIPAL!$M$67/100)),IF(L231=PRINCIPAL!$N$67,VLOOKUP($AC$204,'Banco de Dados'!$B$4:$J$50,6,FALSE)*(1-(PRINCIPAL!$O$67/100)),VLOOKUP($AC$204,'Banco de Dados'!$B$4:$J$50,6,FALSE)))))))))),"")</f>
        <v/>
      </c>
      <c r="AC231" s="29" t="str">
        <f>IFERROR(AB231*(IFERROR(VLOOKUP($AC$204,'Banco de Dados'!$B$4:$J$50,4,FALSE),"ERRO")),"")</f>
        <v/>
      </c>
      <c r="AD231" s="29" t="str">
        <f t="shared" si="131"/>
        <v/>
      </c>
      <c r="AE231" s="103" t="str">
        <f>IFERROR(AD231*(C231*(PRINCIPAL!$G$67/100))*0.47*(44/12),"")</f>
        <v/>
      </c>
      <c r="AF231" s="111" t="str">
        <f t="shared" si="132"/>
        <v/>
      </c>
      <c r="AG231" s="30" t="str">
        <f>IFERROR(IF(AND(PRINCIPAL!$H$68&lt;&gt;"",OR(L231=PRINCIPAL!$I$68,L231=PRINCIPAL!$I$68+PRINCIPAL!$I$68,L231=PRINCIPAL!$I$68+PRINCIPAL!$I$68+PRINCIPAL!$I$68)),0,IF(AND(PRINCIPAL!$H$68&lt;&gt;"",L231=PRINCIPAL!$J$68),VLOOKUP($AH$204,'Banco de Dados'!$B$4:$J$50,8,FALSE)*PRINCIPAL!$H$68*(1-(PRINCIPAL!$K$68/100)),IF(AND(PRINCIPAL!$H$68&lt;&gt;"",L231=PRINCIPAL!$L$68),VLOOKUP($AH$204,'Banco de Dados'!$B$4:$J$50,8,FALSE)*PRINCIPAL!$H$68*(1-(PRINCIPAL!$M$68/100)),IF(AND(PRINCIPAL!$H$68&lt;&gt;"",L231=PRINCIPAL!$N$68),VLOOKUP($AH$204,'Banco de Dados'!$B$4:$J$50,8,FALSE)*PRINCIPAL!$H$68*(1-(PRINCIPAL!$O$68/100)),IF(PRINCIPAL!$H$68&lt;&gt;"",VLOOKUP($AH$204,'Banco de Dados'!$B$4:$J$50,8,FALSE)*PRINCIPAL!$H$68,IF(OR(L231=PRINCIPAL!$I$68,L231=PRINCIPAL!$I$68+PRINCIPAL!$I$68,L231=PRINCIPAL!$I$68+PRINCIPAL!$I$68+PRINCIPAL!$I$68),0,IF(L231=PRINCIPAL!$J$68,VLOOKUP($AH$204,'Banco de Dados'!$B$4:$J$50,6,FALSE)*(1-(PRINCIPAL!$K$68/100)),IF(L231=PRINCIPAL!$L$68,VLOOKUP($AH$204,'Banco de Dados'!$B$4:$J$50,6,FALSE)*(1-(PRINCIPAL!$M$68/100)),IF(L231=PRINCIPAL!$N$68,VLOOKUP($AH$204,'Banco de Dados'!$B$4:$J$50,6,FALSE)*(1-(PRINCIPAL!$O$68/100)),VLOOKUP($AH$204,'Banco de Dados'!$B$4:$J$50,6,FALSE)))))))))),"")</f>
        <v/>
      </c>
      <c r="AH231" s="29" t="str">
        <f>IFERROR(AG231*(IFERROR(VLOOKUP($AH$204,'Banco de Dados'!$B$4:$J$50,4,FALSE),"ERRO")),"")</f>
        <v/>
      </c>
      <c r="AI231" s="29" t="str">
        <f t="shared" si="133"/>
        <v/>
      </c>
      <c r="AJ231" s="103" t="str">
        <f>IFERROR(AI231*(C231*(PRINCIPAL!$G$68/100))*0.47*(44/12),"")</f>
        <v/>
      </c>
      <c r="AK231" s="111" t="str">
        <f t="shared" si="142"/>
        <v/>
      </c>
      <c r="AL231" s="30" t="str">
        <f>IFERROR(IF(AND(PRINCIPAL!$H$69&lt;&gt;"",OR(L231=PRINCIPAL!$I$69,L231=PRINCIPAL!$I$69+PRINCIPAL!$I$69,L231=PRINCIPAL!$I$69+PRINCIPAL!$I$69+PRINCIPAL!$I$69)),0,IF(AND(PRINCIPAL!$H$69&lt;&gt;"",L231=PRINCIPAL!$J$69),VLOOKUP($AM$204,'Banco de Dados'!$B$4:$J$50,8,FALSE)*PRINCIPAL!$H$69*(1-(PRINCIPAL!$K$69/100)),IF(AND(PRINCIPAL!$H$69&lt;&gt;"",L231=PRINCIPAL!$L$69),VLOOKUP($AM$204,'Banco de Dados'!$B$4:$J$50,8,FALSE)*PRINCIPAL!$H$69*(1-(PRINCIPAL!$M$69/100)),IF(AND(PRINCIPAL!$H$69&lt;&gt;"",L231=PRINCIPAL!$N$69),VLOOKUP($AM$204,'Banco de Dados'!$B$4:$J$50,8,FALSE)*PRINCIPAL!$H$69*(1-(PRINCIPAL!$O$69/100)),IF(PRINCIPAL!$H$69&lt;&gt;"",VLOOKUP($AM$204,'Banco de Dados'!$B$4:$J$50,8,FALSE)*PRINCIPAL!$H$69,IF(OR(L231=PRINCIPAL!$I$69,L231=PRINCIPAL!$I$69+PRINCIPAL!$I$69,L231=PRINCIPAL!$I$69+PRINCIPAL!$I$69+PRINCIPAL!$I$69),0,IF(L231=PRINCIPAL!$J$69,VLOOKUP($AM$204,'Banco de Dados'!$B$4:$J$50,6,FALSE)*(1-(PRINCIPAL!$K$69/100)),IF(L231=PRINCIPAL!$L$69,VLOOKUP($AM$204,'Banco de Dados'!$B$4:$J$50,6,FALSE)*(1-(PRINCIPAL!$M$69/100)),IF(L231=PRINCIPAL!$N$69,VLOOKUP($AM$204,'Banco de Dados'!$B$4:$J$50,6,FALSE)*(1-(PRINCIPAL!$O$69/100)),VLOOKUP($AM$204,'Banco de Dados'!$B$4:$J$50,6,FALSE)))))))))),"")</f>
        <v/>
      </c>
      <c r="AM231" s="29" t="str">
        <f>IFERROR(AL231*(IFERROR(VLOOKUP($AM$204,'Banco de Dados'!$B$4:$J$50,4,FALSE),"ERRO")),"")</f>
        <v/>
      </c>
      <c r="AN231" s="29" t="str">
        <f t="shared" si="134"/>
        <v/>
      </c>
      <c r="AO231" s="103" t="str">
        <f>IFERROR(AN231*(C231*(PRINCIPAL!$G$69/100))*0.47*(44/12),"")</f>
        <v/>
      </c>
      <c r="AP231" s="111" t="str">
        <f t="shared" si="135"/>
        <v/>
      </c>
      <c r="AQ231" s="30" t="str">
        <f>IFERROR(IF(AND(PRINCIPAL!$H$70&lt;&gt;"",OR(L231=PRINCIPAL!$I$70,L231=PRINCIPAL!$I$70+PRINCIPAL!$I$70,L231=PRINCIPAL!$I$70+PRINCIPAL!$I$70+PRINCIPAL!$I$70)),0,IF(AND(PRINCIPAL!$H$70&lt;&gt;"",L231=PRINCIPAL!$J$70),VLOOKUP($AR$204,'Banco de Dados'!$B$4:$J$50,8,FALSE)*PRINCIPAL!$H$70*(1-(PRINCIPAL!$K$70/100)),IF(AND(PRINCIPAL!$H$70&lt;&gt;"",L231=PRINCIPAL!$L$70),VLOOKUP($AR$204,'Banco de Dados'!$B$4:$J$50,8,FALSE)*PRINCIPAL!$H$70*(1-(PRINCIPAL!$M$70/100)),IF(AND(PRINCIPAL!$H$70&lt;&gt;"",L231=PRINCIPAL!$N$70),VLOOKUP($AR$204,'Banco de Dados'!$B$4:$J$50,8,FALSE)*PRINCIPAL!$H$70*(1-(PRINCIPAL!$O$70/100)),IF(PRINCIPAL!$H$70&lt;&gt;"",VLOOKUP($AR$204,'Banco de Dados'!$B$4:$J$50,8,FALSE)*PRINCIPAL!$H$70,IF(OR(L231=PRINCIPAL!$I$70,L231=PRINCIPAL!$I$70+PRINCIPAL!$I$70,L231=PRINCIPAL!$I$70+PRINCIPAL!$I$70+PRINCIPAL!$I$70),0,IF(L231=PRINCIPAL!$J$70,VLOOKUP($AR$204,'Banco de Dados'!$B$4:$J$50,6,FALSE)*(1-(PRINCIPAL!$K$70/100)),IF(L231=PRINCIPAL!$L$70,VLOOKUP($AR$204,'Banco de Dados'!$B$4:$J$50,6,FALSE)*(1-(PRINCIPAL!$M$70/100)),IF(L231=PRINCIPAL!$N$70,VLOOKUP($AR$204,'Banco de Dados'!$B$4:$J$50,6,FALSE)*(1-(PRINCIPAL!$O$70/100)),VLOOKUP($AR$204,'Banco de Dados'!$B$4:$J$50,6,FALSE)))))))))),"")</f>
        <v/>
      </c>
      <c r="AR231" s="29" t="str">
        <f>IFERROR(AQ231*(IFERROR(VLOOKUP($AR$204,'Banco de Dados'!$B$4:$J$50,4,FALSE),"ERRO")),"")</f>
        <v/>
      </c>
      <c r="AS231" s="29" t="str">
        <f t="shared" si="136"/>
        <v/>
      </c>
      <c r="AT231" s="103" t="str">
        <f>IFERROR(AS231*(C231*(PRINCIPAL!$G$70/100))*0.47*(44/12),"")</f>
        <v/>
      </c>
      <c r="AU231" s="111" t="str">
        <f t="shared" si="137"/>
        <v/>
      </c>
      <c r="AV231" s="30" t="str">
        <f>IFERROR(IF(AND(PRINCIPAL!$H$71&lt;&gt;"",OR(L231=PRINCIPAL!$I$71,L231=PRINCIPAL!$I$71+PRINCIPAL!$I$71,L231=PRINCIPAL!$I$71+PRINCIPAL!$I$71+PRINCIPAL!$I$71)),0,IF(AND(PRINCIPAL!$H$71&lt;&gt;"",L231=PRINCIPAL!$J$71),VLOOKUP($AW$204,'Banco de Dados'!$B$4:$J$50,8,FALSE)*PRINCIPAL!$H$71*(1-(PRINCIPAL!$K$71/100)),IF(AND(PRINCIPAL!$H$71&lt;&gt;"",L231=PRINCIPAL!$L$71),VLOOKUP($AW$204,'Banco de Dados'!$B$4:$J$50,8,FALSE)*PRINCIPAL!$H$71*(1-(PRINCIPAL!$M$71/100)),IF(AND(PRINCIPAL!$H$71&lt;&gt;"",L231=PRINCIPAL!$N$71),VLOOKUP($AW$204,'Banco de Dados'!$B$4:$J$50,8,FALSE)*PRINCIPAL!$H$71*(1-(PRINCIPAL!$O$71/100)),IF(PRINCIPAL!$H$71&lt;&gt;"",VLOOKUP($AW$204,'Banco de Dados'!$B$4:$J$50,8,FALSE)*PRINCIPAL!$H$71,IF(OR(L231=PRINCIPAL!$I$71,L231=PRINCIPAL!$I$71+PRINCIPAL!$I$71,L231=PRINCIPAL!$I$71+PRINCIPAL!$I$71+PRINCIPAL!$I$71),0,IF(L231=PRINCIPAL!$J$71,VLOOKUP($AW$204,'Banco de Dados'!$B$4:$J$50,6,FALSE)*(1-(PRINCIPAL!$K$71/100)),IF(L231=PRINCIPAL!$L$71,VLOOKUP($AW$204,'Banco de Dados'!$B$4:$J$50,6,FALSE)*(1-(PRINCIPAL!$M$71/100)),IF(L231=PRINCIPAL!$N$71,VLOOKUP($AW$204,'Banco de Dados'!$B$4:$J$50,6,FALSE)*(1-(PRINCIPAL!$O$71/100)),VLOOKUP($AW$204,'Banco de Dados'!$B$4:$J$50,6,FALSE)))))))))),"")</f>
        <v/>
      </c>
      <c r="AW231" s="29" t="str">
        <f>IFERROR(AV231*(IFERROR(VLOOKUP($AW$204,'Banco de Dados'!$B$4:$J$50,4,FALSE),"ERRO")),"")</f>
        <v/>
      </c>
      <c r="AX231" s="29" t="str">
        <f t="shared" si="138"/>
        <v/>
      </c>
      <c r="AY231" s="103" t="str">
        <f>IFERROR(AX231*(C231*(PRINCIPAL!$G$71/100))*0.47*(44/12),"")</f>
        <v/>
      </c>
      <c r="AZ231" s="111" t="str">
        <f t="shared" si="143"/>
        <v/>
      </c>
      <c r="BA231" s="30" t="str">
        <f>IFERROR(IF(AND(PRINCIPAL!$H$72&lt;&gt;"",OR(L231=PRINCIPAL!$I$72,L231=PRINCIPAL!$I$72+PRINCIPAL!$I$72,L231=PRINCIPAL!$I$72+PRINCIPAL!$I$72+PRINCIPAL!$I$72)),0,IF(AND(PRINCIPAL!$H$72&lt;&gt;"",L231=PRINCIPAL!$J$72),VLOOKUP($BB$204,'Banco de Dados'!$B$4:$J$50,8,FALSE)*PRINCIPAL!$H$72*(1-(PRINCIPAL!$K$72/100)),IF(AND(PRINCIPAL!$H$72&lt;&gt;"",L231=PRINCIPAL!$L$72),VLOOKUP($BB$204,'Banco de Dados'!$B$4:$J$50,8,FALSE)*PRINCIPAL!$H$72*(1-(PRINCIPAL!$M$72/100)),IF(AND(PRINCIPAL!$H$72&lt;&gt;"",L231=PRINCIPAL!$N$72),VLOOKUP($BB$204,'Banco de Dados'!$B$4:$J$50,8,FALSE)*PRINCIPAL!$H$72*(1-(PRINCIPAL!$O$72/100)),IF(PRINCIPAL!$H$72&lt;&gt;"",VLOOKUP($BB$204,'Banco de Dados'!$B$4:$J$50,8,FALSE)*PRINCIPAL!$H$72,IF(OR(L231=PRINCIPAL!$I$72,L231=PRINCIPAL!$I$72+PRINCIPAL!$I$72,L231=PRINCIPAL!$I$72+PRINCIPAL!$I$72+PRINCIPAL!$I$72),0,IF(L231=PRINCIPAL!$J$72,VLOOKUP($BB$204,'Banco de Dados'!$B$4:$J$50,6,FALSE)*(1-(PRINCIPAL!$K$72/100)),IF(L231=PRINCIPAL!$L$72,VLOOKUP($BB$204,'Banco de Dados'!$B$4:$J$50,6,FALSE)*(1-(PRINCIPAL!$M$72/100)),IF(L231=PRINCIPAL!$N$72,VLOOKUP($BB$204,'Banco de Dados'!$B$4:$J$50,6,FALSE)*(1-(PRINCIPAL!$O$72/100)),VLOOKUP($BB$204,'Banco de Dados'!$B$4:$J$50,6,FALSE)))))))))),"")</f>
        <v/>
      </c>
      <c r="BB231" s="29" t="str">
        <f>IFERROR(BA231*(IFERROR(VLOOKUP($BB$204,'Banco de Dados'!$B$4:$J$50,4,FALSE),"ERRO")),"")</f>
        <v/>
      </c>
      <c r="BC231" s="29" t="str">
        <f t="shared" si="144"/>
        <v/>
      </c>
      <c r="BD231" s="103" t="str">
        <f>IFERROR(BC231*(C231*(PRINCIPAL!$G$72/100))*0.47*(44/12),"")</f>
        <v/>
      </c>
      <c r="BE231" s="111" t="str">
        <f t="shared" si="123"/>
        <v/>
      </c>
      <c r="BF231" s="30" t="str">
        <f>IFERROR(IF(AND(PRINCIPAL!$H$73&lt;&gt;"",OR(L231=PRINCIPAL!$I$73,L231=PRINCIPAL!$I$73+PRINCIPAL!$I$73,L231=PRINCIPAL!$I$73+PRINCIPAL!$I$73+PRINCIPAL!$I$73)),0,IF(AND(PRINCIPAL!$H$73&lt;&gt;"",L231=PRINCIPAL!$J$73),VLOOKUP($BG$204,'Banco de Dados'!$B$4:$J$50,8,FALSE)*PRINCIPAL!$H$73*(1-(PRINCIPAL!$K$73/100)),IF(AND(PRINCIPAL!$H$73&lt;&gt;"",L231=PRINCIPAL!$L$73),VLOOKUP($BG$204,'Banco de Dados'!$B$4:$J$50,8,FALSE)*PRINCIPAL!$H$73*(1-(PRINCIPAL!$M$73/100)),IF(AND(PRINCIPAL!$H$73&lt;&gt;"",L231=PRINCIPAL!$N$73),VLOOKUP($BG$204,'Banco de Dados'!$B$4:$J$50,8,FALSE)*PRINCIPAL!$H$73*(1-(PRINCIPAL!$O$73/100)),IF(PRINCIPAL!$H$73&lt;&gt;"",VLOOKUP($BG$204,'Banco de Dados'!$B$4:$J$50,8,FALSE)*PRINCIPAL!$H$73,IF(OR(L231=PRINCIPAL!$I$73,L231=PRINCIPAL!$I$73+PRINCIPAL!$I$73,L231=PRINCIPAL!$I$73+PRINCIPAL!$I$73+PRINCIPAL!$I$73),0,IF(L231=PRINCIPAL!$J$73,VLOOKUP($BG$204,'Banco de Dados'!$B$4:$J$50,6,FALSE)*(1-(PRINCIPAL!$K$73/100)),IF(L231=PRINCIPAL!$L$73,VLOOKUP($BG$204,'Banco de Dados'!$B$4:$J$50,6,FALSE)*(1-(PRINCIPAL!$M$73/100)),IF(L231=PRINCIPAL!$N$73,VLOOKUP($BG$204,'Banco de Dados'!$B$4:$J$50,6,FALSE)*(1-(PRINCIPAL!$O$73/100)),VLOOKUP($BG$204,'Banco de Dados'!$B$4:$J$50,6,FALSE)))))))))),"")</f>
        <v/>
      </c>
      <c r="BG231" s="29" t="str">
        <f>IFERROR(BF231*(IFERROR(VLOOKUP($BG$204,'Banco de Dados'!$B$4:$J$50,4,FALSE),"ERRO")),"")</f>
        <v/>
      </c>
      <c r="BH231" s="29" t="str">
        <f t="shared" si="139"/>
        <v/>
      </c>
      <c r="BI231" s="103" t="str">
        <f>IFERROR(BH231*(C231*(PRINCIPAL!$G$73/100))*0.47*(44/12),"")</f>
        <v/>
      </c>
      <c r="BJ231" s="102" t="str">
        <f t="shared" si="124"/>
        <v/>
      </c>
    </row>
    <row r="232" spans="2:62" ht="12.75" customHeight="1" x14ac:dyDescent="0.3">
      <c r="B232" s="326">
        <f t="shared" si="125"/>
        <v>2046</v>
      </c>
      <c r="C232" s="340"/>
      <c r="D232" s="1"/>
      <c r="E232" s="116">
        <v>26</v>
      </c>
      <c r="F232" s="24" t="str">
        <f>IFERROR(VLOOKUP($G$204,'Banco de Dados'!$B$4:$J$50,6,FALSE),"")</f>
        <v/>
      </c>
      <c r="G232" s="25" t="str">
        <f>IFERROR(F232*(IFERROR(VLOOKUP($G$204,'Banco de Dados'!$B$4:$J$50,4,FALSE),"ERRO")),"")</f>
        <v/>
      </c>
      <c r="H232" s="25" t="str">
        <f t="shared" si="126"/>
        <v/>
      </c>
      <c r="I232" s="103" t="str">
        <f t="shared" si="127"/>
        <v/>
      </c>
      <c r="J232" s="117" t="str">
        <f t="shared" si="128"/>
        <v/>
      </c>
      <c r="K232" s="1"/>
      <c r="L232" s="91">
        <v>26</v>
      </c>
      <c r="M232" s="24" t="str">
        <f>IFERROR(IF(AND(PRINCIPAL!$H$64&lt;&gt;"",OR(L232=PRINCIPAL!$I$64,L232=PRINCIPAL!$I$64+PRINCIPAL!$I$64,L232=PRINCIPAL!$I$64+PRINCIPAL!$I$64+PRINCIPAL!$I$64)),0,IF(AND(PRINCIPAL!$H$64&lt;&gt;"",L232=PRINCIPAL!$J$64),VLOOKUP($N$204,'Banco de Dados'!$B$4:$J$50,8,FALSE)*PRINCIPAL!$H$64*(1-(PRINCIPAL!$K$64/100)),IF(AND(PRINCIPAL!$H$64&lt;&gt;"",L232=PRINCIPAL!$L$64),VLOOKUP($N$204,'Banco de Dados'!$B$4:$J$50,8,FALSE)*PRINCIPAL!$H$64*(1-(PRINCIPAL!$M$64/100)),IF(AND(PRINCIPAL!$H$64&lt;&gt;"",L232=PRINCIPAL!$N$64),VLOOKUP($N$204,'Banco de Dados'!$B$4:$J$50,8,FALSE)*PRINCIPAL!$H$64*(1-(PRINCIPAL!$O$64/100)),IF(PRINCIPAL!$H$64&lt;&gt;"",VLOOKUP($N$204,'Banco de Dados'!$B$4:$J$50,8,FALSE)*PRINCIPAL!$H$64,IF(OR(L232=PRINCIPAL!$I$64,L232=PRINCIPAL!$I$64+PRINCIPAL!$I$64,L232=PRINCIPAL!$I$64+PRINCIPAL!$I$64+PRINCIPAL!$I$64),0,IF(L232=PRINCIPAL!$J$64,VLOOKUP($N$204,'Banco de Dados'!$B$4:$J$50,6,FALSE)*(1-(PRINCIPAL!$K$64/100)),IF(L232=PRINCIPAL!$L$64,VLOOKUP($N$204,'Banco de Dados'!$B$4:$J$50,6,FALSE)*(1-(PRINCIPAL!$M$64/100)),IF(L232=PRINCIPAL!$N$64,VLOOKUP($N$204,'Banco de Dados'!$B$4:$J$50,6,FALSE)*(1-(PRINCIPAL!$O$64/100)),VLOOKUP($N$204,'Banco de Dados'!$B$4:$J$50,6,FALSE)))))))))),"")</f>
        <v/>
      </c>
      <c r="N232" s="25" t="str">
        <f>IFERROR(M232*(IFERROR(VLOOKUP($N$204,'Banco de Dados'!$B$4:$J$50,4,FALSE),"ERRO")),"")</f>
        <v/>
      </c>
      <c r="O232" s="25" t="str">
        <f t="shared" si="129"/>
        <v/>
      </c>
      <c r="P232" s="103" t="str">
        <f>IFERROR(O232*(C232*(PRINCIPAL!$G$64/100))*0.47*(44/12),"")</f>
        <v/>
      </c>
      <c r="Q232" s="107" t="str">
        <f t="shared" si="145"/>
        <v/>
      </c>
      <c r="R232" s="29" t="str">
        <f>IFERROR(IF(AND(PRINCIPAL!$H$65&lt;&gt;"",OR(L232=PRINCIPAL!$I$65,L232=PRINCIPAL!$I$65+PRINCIPAL!$I$65,L232=PRINCIPAL!$I$65+PRINCIPAL!$I$65+PRINCIPAL!$I$65)),0,IF(AND(PRINCIPAL!$H$65&lt;&gt;"",L232=PRINCIPAL!$J$65),VLOOKUP($S$204,'Banco de Dados'!$B$4:$J$50,8,FALSE)*PRINCIPAL!$H$65*(1-(PRINCIPAL!$K$65/100)),IF(AND(PRINCIPAL!$H$65&lt;&gt;"",L232=PRINCIPAL!$L$65),VLOOKUP($S$204,'Banco de Dados'!$B$4:$J$50,8,FALSE)*PRINCIPAL!$H$65*(1-(PRINCIPAL!$M$65/100)),IF(AND(PRINCIPAL!$H$65&lt;&gt;"",L232=PRINCIPAL!$N$65),VLOOKUP($S$204,'Banco de Dados'!$B$4:$J$50,8,FALSE)*PRINCIPAL!$H$65*(1-(PRINCIPAL!$O$65/100)),IF(PRINCIPAL!$H$65&lt;&gt;"",VLOOKUP($S$204,'Banco de Dados'!$B$4:$J$50,8,FALSE)*PRINCIPAL!$H$65,IF(OR(L232=PRINCIPAL!$I$65,L232=PRINCIPAL!$I$65+PRINCIPAL!$I$65,L232=PRINCIPAL!$I$65+PRINCIPAL!$I$65+PRINCIPAL!$I$65),0,IF(L232=PRINCIPAL!$J$65,VLOOKUP($S$204,'Banco de Dados'!$B$4:$J$50,6,FALSE)*(1-(PRINCIPAL!$K$65/100)),IF(L232=PRINCIPAL!$L$65,VLOOKUP($S$204,'Banco de Dados'!$B$4:$J$50,6,FALSE)*(1-(PRINCIPAL!$M$65/100)),IF(L232=PRINCIPAL!$N$65,VLOOKUP($S$204,'Banco de Dados'!$B$4:$J$50,6,FALSE)*(1-(PRINCIPAL!$O$65/100)),VLOOKUP($S$204,'Banco de Dados'!$B$4:$J$50,6,FALSE)))))))))),"")</f>
        <v/>
      </c>
      <c r="S232" s="29" t="str">
        <f>IFERROR(R232*(IFERROR(VLOOKUP($S$204,'Banco de Dados'!$B$4:$J$50,4,FALSE),"ERRO")),"")</f>
        <v/>
      </c>
      <c r="T232" s="29" t="str">
        <f t="shared" si="146"/>
        <v/>
      </c>
      <c r="U232" s="103" t="str">
        <f>IFERROR(T232*(C232*(PRINCIPAL!$G$65/100))*0.47*(44/12),"")</f>
        <v/>
      </c>
      <c r="V232" s="103" t="str">
        <f t="shared" si="122"/>
        <v/>
      </c>
      <c r="W232" s="30" t="str">
        <f>IFERROR(IF(AND(PRINCIPAL!$H$66&lt;&gt;"",OR(L232=PRINCIPAL!$I$66,L232=PRINCIPAL!$I$66+PRINCIPAL!$I$66,L232=PRINCIPAL!$I$66+PRINCIPAL!$I$66+PRINCIPAL!$I$66)),0,IF(AND(PRINCIPAL!$H$66&lt;&gt;"",L232=PRINCIPAL!$J$66),VLOOKUP($X$204,'Banco de Dados'!$B$4:$J$50,8,FALSE)*PRINCIPAL!$H$66*(1-(PRINCIPAL!$K$66/100)),IF(AND(PRINCIPAL!$H$66&lt;&gt;"",L232=PRINCIPAL!$L$66),VLOOKUP($X$204,'Banco de Dados'!$B$4:$J$50,8,FALSE)*PRINCIPAL!$H$66*(1-(PRINCIPAL!$M$66/100)),IF(AND(PRINCIPAL!$H$66&lt;&gt;"",L232=PRINCIPAL!$N$66),VLOOKUP($X$204,'Banco de Dados'!$B$4:$J$50,8,FALSE)*PRINCIPAL!$H$66*(1-(PRINCIPAL!$O$66/100)),IF(PRINCIPAL!$H$66&lt;&gt;"",VLOOKUP($X$204,'Banco de Dados'!$B$4:$J$50,8,FALSE)*PRINCIPAL!$H$66,IF(OR(L232=PRINCIPAL!$I$66,L232=PRINCIPAL!$I$66+PRINCIPAL!$I$66,L232=PRINCIPAL!$I$66+PRINCIPAL!$I$66+PRINCIPAL!$I$66),0,IF(L232=PRINCIPAL!$J$66,VLOOKUP($X$204,'Banco de Dados'!$B$4:$J$50,6,FALSE)*(1-(PRINCIPAL!$K$66/100)),IF(L232=PRINCIPAL!$L$66,VLOOKUP($X$204,'Banco de Dados'!$B$4:$J$50,6,FALSE)*(1-(PRINCIPAL!$M$66/100)),IF(L232=PRINCIPAL!$N$66,VLOOKUP($X$204,'Banco de Dados'!$B$4:$J$50,6,FALSE)*(1-(PRINCIPAL!$O$66/100)),VLOOKUP($X$204,'Banco de Dados'!$B$4:$J$50,6,FALSE)))))))))),"")</f>
        <v/>
      </c>
      <c r="X232" s="29" t="str">
        <f>IFERROR(W232*(IFERROR(VLOOKUP($X$204,'Banco de Dados'!$B$4:$J$50,4,FALSE),"ERRO")),"")</f>
        <v/>
      </c>
      <c r="Y232" s="29" t="str">
        <f t="shared" si="140"/>
        <v/>
      </c>
      <c r="Z232" s="103" t="str">
        <f>IFERROR(Y232*(C232*(PRINCIPAL!$G$66/100))*0.47*(44/12),"")</f>
        <v/>
      </c>
      <c r="AA232" s="111" t="str">
        <f t="shared" si="141"/>
        <v/>
      </c>
      <c r="AB232" s="30" t="str">
        <f>IFERROR(IF(AND(PRINCIPAL!$H$67&lt;&gt;"",OR(L232=PRINCIPAL!$I$67,L232=PRINCIPAL!$I$67+PRINCIPAL!$I$67,L232=PRINCIPAL!$I$67+PRINCIPAL!$I$67+PRINCIPAL!$I$67)),0,IF(AND(PRINCIPAL!$H$67&lt;&gt;"",L232=PRINCIPAL!$J$67),VLOOKUP($AC$204,'Banco de Dados'!$B$4:$J$50,8,FALSE)*PRINCIPAL!$H$67*(1-(PRINCIPAL!$K$67/100)),IF(AND(PRINCIPAL!$H$67&lt;&gt;"",L232=PRINCIPAL!$L$67),VLOOKUP($AC$204,'Banco de Dados'!$B$4:$J$50,8,FALSE)*PRINCIPAL!$H$67*(1-(PRINCIPAL!$M$67/100)),IF(AND(PRINCIPAL!$H$67&lt;&gt;"",L232=PRINCIPAL!$N$67),VLOOKUP($AC$204,'Banco de Dados'!$B$4:$J$50,8,FALSE)*PRINCIPAL!$H$67*(1-(PRINCIPAL!$O$67/100)),IF(PRINCIPAL!$H$67&lt;&gt;"",VLOOKUP($AC$204,'Banco de Dados'!$B$4:$J$50,8,FALSE)*PRINCIPAL!$H$67,IF(OR(L232=PRINCIPAL!$I$67,L232=PRINCIPAL!$I$67+PRINCIPAL!$I$67,L232=PRINCIPAL!$I$67+PRINCIPAL!$I$67+PRINCIPAL!$I$67),0,IF(L232=PRINCIPAL!$J$67,VLOOKUP($AC$204,'Banco de Dados'!$B$4:$J$50,6,FALSE)*(1-(PRINCIPAL!$K$67/100)),IF(L232=PRINCIPAL!$L$67,VLOOKUP($AC$204,'Banco de Dados'!$B$4:$J$50,6,FALSE)*(1-(PRINCIPAL!$M$67/100)),IF(L232=PRINCIPAL!$N$67,VLOOKUP($AC$204,'Banco de Dados'!$B$4:$J$50,6,FALSE)*(1-(PRINCIPAL!$O$67/100)),VLOOKUP($AC$204,'Banco de Dados'!$B$4:$J$50,6,FALSE)))))))))),"")</f>
        <v/>
      </c>
      <c r="AC232" s="29" t="str">
        <f>IFERROR(AB232*(IFERROR(VLOOKUP($AC$204,'Banco de Dados'!$B$4:$J$50,4,FALSE),"ERRO")),"")</f>
        <v/>
      </c>
      <c r="AD232" s="29" t="str">
        <f t="shared" si="131"/>
        <v/>
      </c>
      <c r="AE232" s="103" t="str">
        <f>IFERROR(AD232*(C232*(PRINCIPAL!$G$67/100))*0.47*(44/12),"")</f>
        <v/>
      </c>
      <c r="AF232" s="111" t="str">
        <f t="shared" si="132"/>
        <v/>
      </c>
      <c r="AG232" s="30" t="str">
        <f>IFERROR(IF(AND(PRINCIPAL!$H$68&lt;&gt;"",OR(L232=PRINCIPAL!$I$68,L232=PRINCIPAL!$I$68+PRINCIPAL!$I$68,L232=PRINCIPAL!$I$68+PRINCIPAL!$I$68+PRINCIPAL!$I$68)),0,IF(AND(PRINCIPAL!$H$68&lt;&gt;"",L232=PRINCIPAL!$J$68),VLOOKUP($AH$204,'Banco de Dados'!$B$4:$J$50,8,FALSE)*PRINCIPAL!$H$68*(1-(PRINCIPAL!$K$68/100)),IF(AND(PRINCIPAL!$H$68&lt;&gt;"",L232=PRINCIPAL!$L$68),VLOOKUP($AH$204,'Banco de Dados'!$B$4:$J$50,8,FALSE)*PRINCIPAL!$H$68*(1-(PRINCIPAL!$M$68/100)),IF(AND(PRINCIPAL!$H$68&lt;&gt;"",L232=PRINCIPAL!$N$68),VLOOKUP($AH$204,'Banco de Dados'!$B$4:$J$50,8,FALSE)*PRINCIPAL!$H$68*(1-(PRINCIPAL!$O$68/100)),IF(PRINCIPAL!$H$68&lt;&gt;"",VLOOKUP($AH$204,'Banco de Dados'!$B$4:$J$50,8,FALSE)*PRINCIPAL!$H$68,IF(OR(L232=PRINCIPAL!$I$68,L232=PRINCIPAL!$I$68+PRINCIPAL!$I$68,L232=PRINCIPAL!$I$68+PRINCIPAL!$I$68+PRINCIPAL!$I$68),0,IF(L232=PRINCIPAL!$J$68,VLOOKUP($AH$204,'Banco de Dados'!$B$4:$J$50,6,FALSE)*(1-(PRINCIPAL!$K$68/100)),IF(L232=PRINCIPAL!$L$68,VLOOKUP($AH$204,'Banco de Dados'!$B$4:$J$50,6,FALSE)*(1-(PRINCIPAL!$M$68/100)),IF(L232=PRINCIPAL!$N$68,VLOOKUP($AH$204,'Banco de Dados'!$B$4:$J$50,6,FALSE)*(1-(PRINCIPAL!$O$68/100)),VLOOKUP($AH$204,'Banco de Dados'!$B$4:$J$50,6,FALSE)))))))))),"")</f>
        <v/>
      </c>
      <c r="AH232" s="29" t="str">
        <f>IFERROR(AG232*(IFERROR(VLOOKUP($AH$204,'Banco de Dados'!$B$4:$J$50,4,FALSE),"ERRO")),"")</f>
        <v/>
      </c>
      <c r="AI232" s="29" t="str">
        <f t="shared" si="133"/>
        <v/>
      </c>
      <c r="AJ232" s="103" t="str">
        <f>IFERROR(AI232*(C232*(PRINCIPAL!$G$68/100))*0.47*(44/12),"")</f>
        <v/>
      </c>
      <c r="AK232" s="111" t="str">
        <f t="shared" si="142"/>
        <v/>
      </c>
      <c r="AL232" s="30" t="str">
        <f>IFERROR(IF(AND(PRINCIPAL!$H$69&lt;&gt;"",OR(L232=PRINCIPAL!$I$69,L232=PRINCIPAL!$I$69+PRINCIPAL!$I$69,L232=PRINCIPAL!$I$69+PRINCIPAL!$I$69+PRINCIPAL!$I$69)),0,IF(AND(PRINCIPAL!$H$69&lt;&gt;"",L232=PRINCIPAL!$J$69),VLOOKUP($AM$204,'Banco de Dados'!$B$4:$J$50,8,FALSE)*PRINCIPAL!$H$69*(1-(PRINCIPAL!$K$69/100)),IF(AND(PRINCIPAL!$H$69&lt;&gt;"",L232=PRINCIPAL!$L$69),VLOOKUP($AM$204,'Banco de Dados'!$B$4:$J$50,8,FALSE)*PRINCIPAL!$H$69*(1-(PRINCIPAL!$M$69/100)),IF(AND(PRINCIPAL!$H$69&lt;&gt;"",L232=PRINCIPAL!$N$69),VLOOKUP($AM$204,'Banco de Dados'!$B$4:$J$50,8,FALSE)*PRINCIPAL!$H$69*(1-(PRINCIPAL!$O$69/100)),IF(PRINCIPAL!$H$69&lt;&gt;"",VLOOKUP($AM$204,'Banco de Dados'!$B$4:$J$50,8,FALSE)*PRINCIPAL!$H$69,IF(OR(L232=PRINCIPAL!$I$69,L232=PRINCIPAL!$I$69+PRINCIPAL!$I$69,L232=PRINCIPAL!$I$69+PRINCIPAL!$I$69+PRINCIPAL!$I$69),0,IF(L232=PRINCIPAL!$J$69,VLOOKUP($AM$204,'Banco de Dados'!$B$4:$J$50,6,FALSE)*(1-(PRINCIPAL!$K$69/100)),IF(L232=PRINCIPAL!$L$69,VLOOKUP($AM$204,'Banco de Dados'!$B$4:$J$50,6,FALSE)*(1-(PRINCIPAL!$M$69/100)),IF(L232=PRINCIPAL!$N$69,VLOOKUP($AM$204,'Banco de Dados'!$B$4:$J$50,6,FALSE)*(1-(PRINCIPAL!$O$69/100)),VLOOKUP($AM$204,'Banco de Dados'!$B$4:$J$50,6,FALSE)))))))))),"")</f>
        <v/>
      </c>
      <c r="AM232" s="29" t="str">
        <f>IFERROR(AL232*(IFERROR(VLOOKUP($AM$204,'Banco de Dados'!$B$4:$J$50,4,FALSE),"ERRO")),"")</f>
        <v/>
      </c>
      <c r="AN232" s="29" t="str">
        <f t="shared" si="134"/>
        <v/>
      </c>
      <c r="AO232" s="103" t="str">
        <f>IFERROR(AN232*(C232*(PRINCIPAL!$G$69/100))*0.47*(44/12),"")</f>
        <v/>
      </c>
      <c r="AP232" s="111" t="str">
        <f t="shared" si="135"/>
        <v/>
      </c>
      <c r="AQ232" s="30" t="str">
        <f>IFERROR(IF(AND(PRINCIPAL!$H$70&lt;&gt;"",OR(L232=PRINCIPAL!$I$70,L232=PRINCIPAL!$I$70+PRINCIPAL!$I$70,L232=PRINCIPAL!$I$70+PRINCIPAL!$I$70+PRINCIPAL!$I$70)),0,IF(AND(PRINCIPAL!$H$70&lt;&gt;"",L232=PRINCIPAL!$J$70),VLOOKUP($AR$204,'Banco de Dados'!$B$4:$J$50,8,FALSE)*PRINCIPAL!$H$70*(1-(PRINCIPAL!$K$70/100)),IF(AND(PRINCIPAL!$H$70&lt;&gt;"",L232=PRINCIPAL!$L$70),VLOOKUP($AR$204,'Banco de Dados'!$B$4:$J$50,8,FALSE)*PRINCIPAL!$H$70*(1-(PRINCIPAL!$M$70/100)),IF(AND(PRINCIPAL!$H$70&lt;&gt;"",L232=PRINCIPAL!$N$70),VLOOKUP($AR$204,'Banco de Dados'!$B$4:$J$50,8,FALSE)*PRINCIPAL!$H$70*(1-(PRINCIPAL!$O$70/100)),IF(PRINCIPAL!$H$70&lt;&gt;"",VLOOKUP($AR$204,'Banco de Dados'!$B$4:$J$50,8,FALSE)*PRINCIPAL!$H$70,IF(OR(L232=PRINCIPAL!$I$70,L232=PRINCIPAL!$I$70+PRINCIPAL!$I$70,L232=PRINCIPAL!$I$70+PRINCIPAL!$I$70+PRINCIPAL!$I$70),0,IF(L232=PRINCIPAL!$J$70,VLOOKUP($AR$204,'Banco de Dados'!$B$4:$J$50,6,FALSE)*(1-(PRINCIPAL!$K$70/100)),IF(L232=PRINCIPAL!$L$70,VLOOKUP($AR$204,'Banco de Dados'!$B$4:$J$50,6,FALSE)*(1-(PRINCIPAL!$M$70/100)),IF(L232=PRINCIPAL!$N$70,VLOOKUP($AR$204,'Banco de Dados'!$B$4:$J$50,6,FALSE)*(1-(PRINCIPAL!$O$70/100)),VLOOKUP($AR$204,'Banco de Dados'!$B$4:$J$50,6,FALSE)))))))))),"")</f>
        <v/>
      </c>
      <c r="AR232" s="29" t="str">
        <f>IFERROR(AQ232*(IFERROR(VLOOKUP($AR$204,'Banco de Dados'!$B$4:$J$50,4,FALSE),"ERRO")),"")</f>
        <v/>
      </c>
      <c r="AS232" s="29" t="str">
        <f t="shared" si="136"/>
        <v/>
      </c>
      <c r="AT232" s="103" t="str">
        <f>IFERROR(AS232*(C232*(PRINCIPAL!$G$70/100))*0.47*(44/12),"")</f>
        <v/>
      </c>
      <c r="AU232" s="111" t="str">
        <f t="shared" si="137"/>
        <v/>
      </c>
      <c r="AV232" s="30" t="str">
        <f>IFERROR(IF(AND(PRINCIPAL!$H$71&lt;&gt;"",OR(L232=PRINCIPAL!$I$71,L232=PRINCIPAL!$I$71+PRINCIPAL!$I$71,L232=PRINCIPAL!$I$71+PRINCIPAL!$I$71+PRINCIPAL!$I$71)),0,IF(AND(PRINCIPAL!$H$71&lt;&gt;"",L232=PRINCIPAL!$J$71),VLOOKUP($AW$204,'Banco de Dados'!$B$4:$J$50,8,FALSE)*PRINCIPAL!$H$71*(1-(PRINCIPAL!$K$71/100)),IF(AND(PRINCIPAL!$H$71&lt;&gt;"",L232=PRINCIPAL!$L$71),VLOOKUP($AW$204,'Banco de Dados'!$B$4:$J$50,8,FALSE)*PRINCIPAL!$H$71*(1-(PRINCIPAL!$M$71/100)),IF(AND(PRINCIPAL!$H$71&lt;&gt;"",L232=PRINCIPAL!$N$71),VLOOKUP($AW$204,'Banco de Dados'!$B$4:$J$50,8,FALSE)*PRINCIPAL!$H$71*(1-(PRINCIPAL!$O$71/100)),IF(PRINCIPAL!$H$71&lt;&gt;"",VLOOKUP($AW$204,'Banco de Dados'!$B$4:$J$50,8,FALSE)*PRINCIPAL!$H$71,IF(OR(L232=PRINCIPAL!$I$71,L232=PRINCIPAL!$I$71+PRINCIPAL!$I$71,L232=PRINCIPAL!$I$71+PRINCIPAL!$I$71+PRINCIPAL!$I$71),0,IF(L232=PRINCIPAL!$J$71,VLOOKUP($AW$204,'Banco de Dados'!$B$4:$J$50,6,FALSE)*(1-(PRINCIPAL!$K$71/100)),IF(L232=PRINCIPAL!$L$71,VLOOKUP($AW$204,'Banco de Dados'!$B$4:$J$50,6,FALSE)*(1-(PRINCIPAL!$M$71/100)),IF(L232=PRINCIPAL!$N$71,VLOOKUP($AW$204,'Banco de Dados'!$B$4:$J$50,6,FALSE)*(1-(PRINCIPAL!$O$71/100)),VLOOKUP($AW$204,'Banco de Dados'!$B$4:$J$50,6,FALSE)))))))))),"")</f>
        <v/>
      </c>
      <c r="AW232" s="29" t="str">
        <f>IFERROR(AV232*(IFERROR(VLOOKUP($AW$204,'Banco de Dados'!$B$4:$J$50,4,FALSE),"ERRO")),"")</f>
        <v/>
      </c>
      <c r="AX232" s="29" t="str">
        <f t="shared" si="138"/>
        <v/>
      </c>
      <c r="AY232" s="103" t="str">
        <f>IFERROR(AX232*(C232*(PRINCIPAL!$G$71/100))*0.47*(44/12),"")</f>
        <v/>
      </c>
      <c r="AZ232" s="111" t="str">
        <f t="shared" si="143"/>
        <v/>
      </c>
      <c r="BA232" s="30" t="str">
        <f>IFERROR(IF(AND(PRINCIPAL!$H$72&lt;&gt;"",OR(L232=PRINCIPAL!$I$72,L232=PRINCIPAL!$I$72+PRINCIPAL!$I$72,L232=PRINCIPAL!$I$72+PRINCIPAL!$I$72+PRINCIPAL!$I$72)),0,IF(AND(PRINCIPAL!$H$72&lt;&gt;"",L232=PRINCIPAL!$J$72),VLOOKUP($BB$204,'Banco de Dados'!$B$4:$J$50,8,FALSE)*PRINCIPAL!$H$72*(1-(PRINCIPAL!$K$72/100)),IF(AND(PRINCIPAL!$H$72&lt;&gt;"",L232=PRINCIPAL!$L$72),VLOOKUP($BB$204,'Banco de Dados'!$B$4:$J$50,8,FALSE)*PRINCIPAL!$H$72*(1-(PRINCIPAL!$M$72/100)),IF(AND(PRINCIPAL!$H$72&lt;&gt;"",L232=PRINCIPAL!$N$72),VLOOKUP($BB$204,'Banco de Dados'!$B$4:$J$50,8,FALSE)*PRINCIPAL!$H$72*(1-(PRINCIPAL!$O$72/100)),IF(PRINCIPAL!$H$72&lt;&gt;"",VLOOKUP($BB$204,'Banco de Dados'!$B$4:$J$50,8,FALSE)*PRINCIPAL!$H$72,IF(OR(L232=PRINCIPAL!$I$72,L232=PRINCIPAL!$I$72+PRINCIPAL!$I$72,L232=PRINCIPAL!$I$72+PRINCIPAL!$I$72+PRINCIPAL!$I$72),0,IF(L232=PRINCIPAL!$J$72,VLOOKUP($BB$204,'Banco de Dados'!$B$4:$J$50,6,FALSE)*(1-(PRINCIPAL!$K$72/100)),IF(L232=PRINCIPAL!$L$72,VLOOKUP($BB$204,'Banco de Dados'!$B$4:$J$50,6,FALSE)*(1-(PRINCIPAL!$M$72/100)),IF(L232=PRINCIPAL!$N$72,VLOOKUP($BB$204,'Banco de Dados'!$B$4:$J$50,6,FALSE)*(1-(PRINCIPAL!$O$72/100)),VLOOKUP($BB$204,'Banco de Dados'!$B$4:$J$50,6,FALSE)))))))))),"")</f>
        <v/>
      </c>
      <c r="BB232" s="29" t="str">
        <f>IFERROR(BA232*(IFERROR(VLOOKUP($BB$204,'Banco de Dados'!$B$4:$J$50,4,FALSE),"ERRO")),"")</f>
        <v/>
      </c>
      <c r="BC232" s="29" t="str">
        <f t="shared" si="144"/>
        <v/>
      </c>
      <c r="BD232" s="103" t="str">
        <f>IFERROR(BC232*(C232*(PRINCIPAL!$G$72/100))*0.47*(44/12),"")</f>
        <v/>
      </c>
      <c r="BE232" s="111" t="str">
        <f t="shared" si="123"/>
        <v/>
      </c>
      <c r="BF232" s="30" t="str">
        <f>IFERROR(IF(AND(PRINCIPAL!$H$73&lt;&gt;"",OR(L232=PRINCIPAL!$I$73,L232=PRINCIPAL!$I$73+PRINCIPAL!$I$73,L232=PRINCIPAL!$I$73+PRINCIPAL!$I$73+PRINCIPAL!$I$73)),0,IF(AND(PRINCIPAL!$H$73&lt;&gt;"",L232=PRINCIPAL!$J$73),VLOOKUP($BG$204,'Banco de Dados'!$B$4:$J$50,8,FALSE)*PRINCIPAL!$H$73*(1-(PRINCIPAL!$K$73/100)),IF(AND(PRINCIPAL!$H$73&lt;&gt;"",L232=PRINCIPAL!$L$73),VLOOKUP($BG$204,'Banco de Dados'!$B$4:$J$50,8,FALSE)*PRINCIPAL!$H$73*(1-(PRINCIPAL!$M$73/100)),IF(AND(PRINCIPAL!$H$73&lt;&gt;"",L232=PRINCIPAL!$N$73),VLOOKUP($BG$204,'Banco de Dados'!$B$4:$J$50,8,FALSE)*PRINCIPAL!$H$73*(1-(PRINCIPAL!$O$73/100)),IF(PRINCIPAL!$H$73&lt;&gt;"",VLOOKUP($BG$204,'Banco de Dados'!$B$4:$J$50,8,FALSE)*PRINCIPAL!$H$73,IF(OR(L232=PRINCIPAL!$I$73,L232=PRINCIPAL!$I$73+PRINCIPAL!$I$73,L232=PRINCIPAL!$I$73+PRINCIPAL!$I$73+PRINCIPAL!$I$73),0,IF(L232=PRINCIPAL!$J$73,VLOOKUP($BG$204,'Banco de Dados'!$B$4:$J$50,6,FALSE)*(1-(PRINCIPAL!$K$73/100)),IF(L232=PRINCIPAL!$L$73,VLOOKUP($BG$204,'Banco de Dados'!$B$4:$J$50,6,FALSE)*(1-(PRINCIPAL!$M$73/100)),IF(L232=PRINCIPAL!$N$73,VLOOKUP($BG$204,'Banco de Dados'!$B$4:$J$50,6,FALSE)*(1-(PRINCIPAL!$O$73/100)),VLOOKUP($BG$204,'Banco de Dados'!$B$4:$J$50,6,FALSE)))))))))),"")</f>
        <v/>
      </c>
      <c r="BG232" s="29" t="str">
        <f>IFERROR(BF232*(IFERROR(VLOOKUP($BG$204,'Banco de Dados'!$B$4:$J$50,4,FALSE),"ERRO")),"")</f>
        <v/>
      </c>
      <c r="BH232" s="29" t="str">
        <f t="shared" si="139"/>
        <v/>
      </c>
      <c r="BI232" s="103" t="str">
        <f>IFERROR(BH232*(C232*(PRINCIPAL!$G$73/100))*0.47*(44/12),"")</f>
        <v/>
      </c>
      <c r="BJ232" s="102" t="str">
        <f t="shared" si="124"/>
        <v/>
      </c>
    </row>
    <row r="233" spans="2:62" ht="12.75" customHeight="1" x14ac:dyDescent="0.3">
      <c r="B233" s="326">
        <f t="shared" si="125"/>
        <v>2047</v>
      </c>
      <c r="C233" s="340"/>
      <c r="D233" s="1"/>
      <c r="E233" s="116">
        <v>27</v>
      </c>
      <c r="F233" s="24" t="str">
        <f>IFERROR(VLOOKUP($G$204,'Banco de Dados'!$B$4:$J$50,6,FALSE),"")</f>
        <v/>
      </c>
      <c r="G233" s="25" t="str">
        <f>IFERROR(F233*(IFERROR(VLOOKUP($G$204,'Banco de Dados'!$B$4:$J$50,4,FALSE),"ERRO")),"")</f>
        <v/>
      </c>
      <c r="H233" s="25" t="str">
        <f t="shared" si="126"/>
        <v/>
      </c>
      <c r="I233" s="103" t="str">
        <f t="shared" si="127"/>
        <v/>
      </c>
      <c r="J233" s="117" t="str">
        <f t="shared" si="128"/>
        <v/>
      </c>
      <c r="K233" s="1"/>
      <c r="L233" s="91">
        <v>27</v>
      </c>
      <c r="M233" s="24" t="str">
        <f>IFERROR(IF(AND(PRINCIPAL!$H$64&lt;&gt;"",OR(L233=PRINCIPAL!$I$64,L233=PRINCIPAL!$I$64+PRINCIPAL!$I$64,L233=PRINCIPAL!$I$64+PRINCIPAL!$I$64+PRINCIPAL!$I$64)),0,IF(AND(PRINCIPAL!$H$64&lt;&gt;"",L233=PRINCIPAL!$J$64),VLOOKUP($N$204,'Banco de Dados'!$B$4:$J$50,8,FALSE)*PRINCIPAL!$H$64*(1-(PRINCIPAL!$K$64/100)),IF(AND(PRINCIPAL!$H$64&lt;&gt;"",L233=PRINCIPAL!$L$64),VLOOKUP($N$204,'Banco de Dados'!$B$4:$J$50,8,FALSE)*PRINCIPAL!$H$64*(1-(PRINCIPAL!$M$64/100)),IF(AND(PRINCIPAL!$H$64&lt;&gt;"",L233=PRINCIPAL!$N$64),VLOOKUP($N$204,'Banco de Dados'!$B$4:$J$50,8,FALSE)*PRINCIPAL!$H$64*(1-(PRINCIPAL!$O$64/100)),IF(PRINCIPAL!$H$64&lt;&gt;"",VLOOKUP($N$204,'Banco de Dados'!$B$4:$J$50,8,FALSE)*PRINCIPAL!$H$64,IF(OR(L233=PRINCIPAL!$I$64,L233=PRINCIPAL!$I$64+PRINCIPAL!$I$64,L233=PRINCIPAL!$I$64+PRINCIPAL!$I$64+PRINCIPAL!$I$64),0,IF(L233=PRINCIPAL!$J$64,VLOOKUP($N$204,'Banco de Dados'!$B$4:$J$50,6,FALSE)*(1-(PRINCIPAL!$K$64/100)),IF(L233=PRINCIPAL!$L$64,VLOOKUP($N$204,'Banco de Dados'!$B$4:$J$50,6,FALSE)*(1-(PRINCIPAL!$M$64/100)),IF(L233=PRINCIPAL!$N$64,VLOOKUP($N$204,'Banco de Dados'!$B$4:$J$50,6,FALSE)*(1-(PRINCIPAL!$O$64/100)),VLOOKUP($N$204,'Banco de Dados'!$B$4:$J$50,6,FALSE)))))))))),"")</f>
        <v/>
      </c>
      <c r="N233" s="25" t="str">
        <f>IFERROR(M233*(IFERROR(VLOOKUP($N$204,'Banco de Dados'!$B$4:$J$50,4,FALSE),"ERRO")),"")</f>
        <v/>
      </c>
      <c r="O233" s="25" t="str">
        <f t="shared" si="129"/>
        <v/>
      </c>
      <c r="P233" s="103" t="str">
        <f>IFERROR(O233*(C233*(PRINCIPAL!$G$64/100))*0.47*(44/12),"")</f>
        <v/>
      </c>
      <c r="Q233" s="107" t="str">
        <f t="shared" si="145"/>
        <v/>
      </c>
      <c r="R233" s="29" t="str">
        <f>IFERROR(IF(AND(PRINCIPAL!$H$65&lt;&gt;"",OR(L233=PRINCIPAL!$I$65,L233=PRINCIPAL!$I$65+PRINCIPAL!$I$65,L233=PRINCIPAL!$I$65+PRINCIPAL!$I$65+PRINCIPAL!$I$65)),0,IF(AND(PRINCIPAL!$H$65&lt;&gt;"",L233=PRINCIPAL!$J$65),VLOOKUP($S$204,'Banco de Dados'!$B$4:$J$50,8,FALSE)*PRINCIPAL!$H$65*(1-(PRINCIPAL!$K$65/100)),IF(AND(PRINCIPAL!$H$65&lt;&gt;"",L233=PRINCIPAL!$L$65),VLOOKUP($S$204,'Banco de Dados'!$B$4:$J$50,8,FALSE)*PRINCIPAL!$H$65*(1-(PRINCIPAL!$M$65/100)),IF(AND(PRINCIPAL!$H$65&lt;&gt;"",L233=PRINCIPAL!$N$65),VLOOKUP($S$204,'Banco de Dados'!$B$4:$J$50,8,FALSE)*PRINCIPAL!$H$65*(1-(PRINCIPAL!$O$65/100)),IF(PRINCIPAL!$H$65&lt;&gt;"",VLOOKUP($S$204,'Banco de Dados'!$B$4:$J$50,8,FALSE)*PRINCIPAL!$H$65,IF(OR(L233=PRINCIPAL!$I$65,L233=PRINCIPAL!$I$65+PRINCIPAL!$I$65,L233=PRINCIPAL!$I$65+PRINCIPAL!$I$65+PRINCIPAL!$I$65),0,IF(L233=PRINCIPAL!$J$65,VLOOKUP($S$204,'Banco de Dados'!$B$4:$J$50,6,FALSE)*(1-(PRINCIPAL!$K$65/100)),IF(L233=PRINCIPAL!$L$65,VLOOKUP($S$204,'Banco de Dados'!$B$4:$J$50,6,FALSE)*(1-(PRINCIPAL!$M$65/100)),IF(L233=PRINCIPAL!$N$65,VLOOKUP($S$204,'Banco de Dados'!$B$4:$J$50,6,FALSE)*(1-(PRINCIPAL!$O$65/100)),VLOOKUP($S$204,'Banco de Dados'!$B$4:$J$50,6,FALSE)))))))))),"")</f>
        <v/>
      </c>
      <c r="S233" s="29" t="str">
        <f>IFERROR(R233*(IFERROR(VLOOKUP($S$204,'Banco de Dados'!$B$4:$J$50,4,FALSE),"ERRO")),"")</f>
        <v/>
      </c>
      <c r="T233" s="29" t="str">
        <f t="shared" si="146"/>
        <v/>
      </c>
      <c r="U233" s="103" t="str">
        <f>IFERROR(T233*(C233*(PRINCIPAL!$G$65/100))*0.47*(44/12),"")</f>
        <v/>
      </c>
      <c r="V233" s="103" t="str">
        <f t="shared" si="122"/>
        <v/>
      </c>
      <c r="W233" s="30" t="str">
        <f>IFERROR(IF(AND(PRINCIPAL!$H$66&lt;&gt;"",OR(L233=PRINCIPAL!$I$66,L233=PRINCIPAL!$I$66+PRINCIPAL!$I$66,L233=PRINCIPAL!$I$66+PRINCIPAL!$I$66+PRINCIPAL!$I$66)),0,IF(AND(PRINCIPAL!$H$66&lt;&gt;"",L233=PRINCIPAL!$J$66),VLOOKUP($X$204,'Banco de Dados'!$B$4:$J$50,8,FALSE)*PRINCIPAL!$H$66*(1-(PRINCIPAL!$K$66/100)),IF(AND(PRINCIPAL!$H$66&lt;&gt;"",L233=PRINCIPAL!$L$66),VLOOKUP($X$204,'Banco de Dados'!$B$4:$J$50,8,FALSE)*PRINCIPAL!$H$66*(1-(PRINCIPAL!$M$66/100)),IF(AND(PRINCIPAL!$H$66&lt;&gt;"",L233=PRINCIPAL!$N$66),VLOOKUP($X$204,'Banco de Dados'!$B$4:$J$50,8,FALSE)*PRINCIPAL!$H$66*(1-(PRINCIPAL!$O$66/100)),IF(PRINCIPAL!$H$66&lt;&gt;"",VLOOKUP($X$204,'Banco de Dados'!$B$4:$J$50,8,FALSE)*PRINCIPAL!$H$66,IF(OR(L233=PRINCIPAL!$I$66,L233=PRINCIPAL!$I$66+PRINCIPAL!$I$66,L233=PRINCIPAL!$I$66+PRINCIPAL!$I$66+PRINCIPAL!$I$66),0,IF(L233=PRINCIPAL!$J$66,VLOOKUP($X$204,'Banco de Dados'!$B$4:$J$50,6,FALSE)*(1-(PRINCIPAL!$K$66/100)),IF(L233=PRINCIPAL!$L$66,VLOOKUP($X$204,'Banco de Dados'!$B$4:$J$50,6,FALSE)*(1-(PRINCIPAL!$M$66/100)),IF(L233=PRINCIPAL!$N$66,VLOOKUP($X$204,'Banco de Dados'!$B$4:$J$50,6,FALSE)*(1-(PRINCIPAL!$O$66/100)),VLOOKUP($X$204,'Banco de Dados'!$B$4:$J$50,6,FALSE)))))))))),"")</f>
        <v/>
      </c>
      <c r="X233" s="29" t="str">
        <f>IFERROR(W233*(IFERROR(VLOOKUP($X$204,'Banco de Dados'!$B$4:$J$50,4,FALSE),"ERRO")),"")</f>
        <v/>
      </c>
      <c r="Y233" s="29" t="str">
        <f t="shared" si="140"/>
        <v/>
      </c>
      <c r="Z233" s="103" t="str">
        <f>IFERROR(Y233*(C233*(PRINCIPAL!$G$66/100))*0.47*(44/12),"")</f>
        <v/>
      </c>
      <c r="AA233" s="111" t="str">
        <f t="shared" si="141"/>
        <v/>
      </c>
      <c r="AB233" s="30" t="str">
        <f>IFERROR(IF(AND(PRINCIPAL!$H$67&lt;&gt;"",OR(L233=PRINCIPAL!$I$67,L233=PRINCIPAL!$I$67+PRINCIPAL!$I$67,L233=PRINCIPAL!$I$67+PRINCIPAL!$I$67+PRINCIPAL!$I$67)),0,IF(AND(PRINCIPAL!$H$67&lt;&gt;"",L233=PRINCIPAL!$J$67),VLOOKUP($AC$204,'Banco de Dados'!$B$4:$J$50,8,FALSE)*PRINCIPAL!$H$67*(1-(PRINCIPAL!$K$67/100)),IF(AND(PRINCIPAL!$H$67&lt;&gt;"",L233=PRINCIPAL!$L$67),VLOOKUP($AC$204,'Banco de Dados'!$B$4:$J$50,8,FALSE)*PRINCIPAL!$H$67*(1-(PRINCIPAL!$M$67/100)),IF(AND(PRINCIPAL!$H$67&lt;&gt;"",L233=PRINCIPAL!$N$67),VLOOKUP($AC$204,'Banco de Dados'!$B$4:$J$50,8,FALSE)*PRINCIPAL!$H$67*(1-(PRINCIPAL!$O$67/100)),IF(PRINCIPAL!$H$67&lt;&gt;"",VLOOKUP($AC$204,'Banco de Dados'!$B$4:$J$50,8,FALSE)*PRINCIPAL!$H$67,IF(OR(L233=PRINCIPAL!$I$67,L233=PRINCIPAL!$I$67+PRINCIPAL!$I$67,L233=PRINCIPAL!$I$67+PRINCIPAL!$I$67+PRINCIPAL!$I$67),0,IF(L233=PRINCIPAL!$J$67,VLOOKUP($AC$204,'Banco de Dados'!$B$4:$J$50,6,FALSE)*(1-(PRINCIPAL!$K$67/100)),IF(L233=PRINCIPAL!$L$67,VLOOKUP($AC$204,'Banco de Dados'!$B$4:$J$50,6,FALSE)*(1-(PRINCIPAL!$M$67/100)),IF(L233=PRINCIPAL!$N$67,VLOOKUP($AC$204,'Banco de Dados'!$B$4:$J$50,6,FALSE)*(1-(PRINCIPAL!$O$67/100)),VLOOKUP($AC$204,'Banco de Dados'!$B$4:$J$50,6,FALSE)))))))))),"")</f>
        <v/>
      </c>
      <c r="AC233" s="29" t="str">
        <f>IFERROR(AB233*(IFERROR(VLOOKUP($AC$204,'Banco de Dados'!$B$4:$J$50,4,FALSE),"ERRO")),"")</f>
        <v/>
      </c>
      <c r="AD233" s="29" t="str">
        <f t="shared" si="131"/>
        <v/>
      </c>
      <c r="AE233" s="103" t="str">
        <f>IFERROR(AD233*(C233*(PRINCIPAL!$G$67/100))*0.47*(44/12),"")</f>
        <v/>
      </c>
      <c r="AF233" s="111" t="str">
        <f t="shared" si="132"/>
        <v/>
      </c>
      <c r="AG233" s="30" t="str">
        <f>IFERROR(IF(AND(PRINCIPAL!$H$68&lt;&gt;"",OR(L233=PRINCIPAL!$I$68,L233=PRINCIPAL!$I$68+PRINCIPAL!$I$68,L233=PRINCIPAL!$I$68+PRINCIPAL!$I$68+PRINCIPAL!$I$68)),0,IF(AND(PRINCIPAL!$H$68&lt;&gt;"",L233=PRINCIPAL!$J$68),VLOOKUP($AH$204,'Banco de Dados'!$B$4:$J$50,8,FALSE)*PRINCIPAL!$H$68*(1-(PRINCIPAL!$K$68/100)),IF(AND(PRINCIPAL!$H$68&lt;&gt;"",L233=PRINCIPAL!$L$68),VLOOKUP($AH$204,'Banco de Dados'!$B$4:$J$50,8,FALSE)*PRINCIPAL!$H$68*(1-(PRINCIPAL!$M$68/100)),IF(AND(PRINCIPAL!$H$68&lt;&gt;"",L233=PRINCIPAL!$N$68),VLOOKUP($AH$204,'Banco de Dados'!$B$4:$J$50,8,FALSE)*PRINCIPAL!$H$68*(1-(PRINCIPAL!$O$68/100)),IF(PRINCIPAL!$H$68&lt;&gt;"",VLOOKUP($AH$204,'Banco de Dados'!$B$4:$J$50,8,FALSE)*PRINCIPAL!$H$68,IF(OR(L233=PRINCIPAL!$I$68,L233=PRINCIPAL!$I$68+PRINCIPAL!$I$68,L233=PRINCIPAL!$I$68+PRINCIPAL!$I$68+PRINCIPAL!$I$68),0,IF(L233=PRINCIPAL!$J$68,VLOOKUP($AH$204,'Banco de Dados'!$B$4:$J$50,6,FALSE)*(1-(PRINCIPAL!$K$68/100)),IF(L233=PRINCIPAL!$L$68,VLOOKUP($AH$204,'Banco de Dados'!$B$4:$J$50,6,FALSE)*(1-(PRINCIPAL!$M$68/100)),IF(L233=PRINCIPAL!$N$68,VLOOKUP($AH$204,'Banco de Dados'!$B$4:$J$50,6,FALSE)*(1-(PRINCIPAL!$O$68/100)),VLOOKUP($AH$204,'Banco de Dados'!$B$4:$J$50,6,FALSE)))))))))),"")</f>
        <v/>
      </c>
      <c r="AH233" s="29" t="str">
        <f>IFERROR(AG233*(IFERROR(VLOOKUP($AH$204,'Banco de Dados'!$B$4:$J$50,4,FALSE),"ERRO")),"")</f>
        <v/>
      </c>
      <c r="AI233" s="29" t="str">
        <f t="shared" si="133"/>
        <v/>
      </c>
      <c r="AJ233" s="103" t="str">
        <f>IFERROR(AI233*(C233*(PRINCIPAL!$G$68/100))*0.47*(44/12),"")</f>
        <v/>
      </c>
      <c r="AK233" s="111" t="str">
        <f t="shared" si="142"/>
        <v/>
      </c>
      <c r="AL233" s="30" t="str">
        <f>IFERROR(IF(AND(PRINCIPAL!$H$69&lt;&gt;"",OR(L233=PRINCIPAL!$I$69,L233=PRINCIPAL!$I$69+PRINCIPAL!$I$69,L233=PRINCIPAL!$I$69+PRINCIPAL!$I$69+PRINCIPAL!$I$69)),0,IF(AND(PRINCIPAL!$H$69&lt;&gt;"",L233=PRINCIPAL!$J$69),VLOOKUP($AM$204,'Banco de Dados'!$B$4:$J$50,8,FALSE)*PRINCIPAL!$H$69*(1-(PRINCIPAL!$K$69/100)),IF(AND(PRINCIPAL!$H$69&lt;&gt;"",L233=PRINCIPAL!$L$69),VLOOKUP($AM$204,'Banco de Dados'!$B$4:$J$50,8,FALSE)*PRINCIPAL!$H$69*(1-(PRINCIPAL!$M$69/100)),IF(AND(PRINCIPAL!$H$69&lt;&gt;"",L233=PRINCIPAL!$N$69),VLOOKUP($AM$204,'Banco de Dados'!$B$4:$J$50,8,FALSE)*PRINCIPAL!$H$69*(1-(PRINCIPAL!$O$69/100)),IF(PRINCIPAL!$H$69&lt;&gt;"",VLOOKUP($AM$204,'Banco de Dados'!$B$4:$J$50,8,FALSE)*PRINCIPAL!$H$69,IF(OR(L233=PRINCIPAL!$I$69,L233=PRINCIPAL!$I$69+PRINCIPAL!$I$69,L233=PRINCIPAL!$I$69+PRINCIPAL!$I$69+PRINCIPAL!$I$69),0,IF(L233=PRINCIPAL!$J$69,VLOOKUP($AM$204,'Banco de Dados'!$B$4:$J$50,6,FALSE)*(1-(PRINCIPAL!$K$69/100)),IF(L233=PRINCIPAL!$L$69,VLOOKUP($AM$204,'Banco de Dados'!$B$4:$J$50,6,FALSE)*(1-(PRINCIPAL!$M$69/100)),IF(L233=PRINCIPAL!$N$69,VLOOKUP($AM$204,'Banco de Dados'!$B$4:$J$50,6,FALSE)*(1-(PRINCIPAL!$O$69/100)),VLOOKUP($AM$204,'Banco de Dados'!$B$4:$J$50,6,FALSE)))))))))),"")</f>
        <v/>
      </c>
      <c r="AM233" s="29" t="str">
        <f>IFERROR(AL233*(IFERROR(VLOOKUP($AM$204,'Banco de Dados'!$B$4:$J$50,4,FALSE),"ERRO")),"")</f>
        <v/>
      </c>
      <c r="AN233" s="29" t="str">
        <f t="shared" si="134"/>
        <v/>
      </c>
      <c r="AO233" s="103" t="str">
        <f>IFERROR(AN233*(C233*(PRINCIPAL!$G$69/100))*0.47*(44/12),"")</f>
        <v/>
      </c>
      <c r="AP233" s="111" t="str">
        <f t="shared" si="135"/>
        <v/>
      </c>
      <c r="AQ233" s="30" t="str">
        <f>IFERROR(IF(AND(PRINCIPAL!$H$70&lt;&gt;"",OR(L233=PRINCIPAL!$I$70,L233=PRINCIPAL!$I$70+PRINCIPAL!$I$70,L233=PRINCIPAL!$I$70+PRINCIPAL!$I$70+PRINCIPAL!$I$70)),0,IF(AND(PRINCIPAL!$H$70&lt;&gt;"",L233=PRINCIPAL!$J$70),VLOOKUP($AR$204,'Banco de Dados'!$B$4:$J$50,8,FALSE)*PRINCIPAL!$H$70*(1-(PRINCIPAL!$K$70/100)),IF(AND(PRINCIPAL!$H$70&lt;&gt;"",L233=PRINCIPAL!$L$70),VLOOKUP($AR$204,'Banco de Dados'!$B$4:$J$50,8,FALSE)*PRINCIPAL!$H$70*(1-(PRINCIPAL!$M$70/100)),IF(AND(PRINCIPAL!$H$70&lt;&gt;"",L233=PRINCIPAL!$N$70),VLOOKUP($AR$204,'Banco de Dados'!$B$4:$J$50,8,FALSE)*PRINCIPAL!$H$70*(1-(PRINCIPAL!$O$70/100)),IF(PRINCIPAL!$H$70&lt;&gt;"",VLOOKUP($AR$204,'Banco de Dados'!$B$4:$J$50,8,FALSE)*PRINCIPAL!$H$70,IF(OR(L233=PRINCIPAL!$I$70,L233=PRINCIPAL!$I$70+PRINCIPAL!$I$70,L233=PRINCIPAL!$I$70+PRINCIPAL!$I$70+PRINCIPAL!$I$70),0,IF(L233=PRINCIPAL!$J$70,VLOOKUP($AR$204,'Banco de Dados'!$B$4:$J$50,6,FALSE)*(1-(PRINCIPAL!$K$70/100)),IF(L233=PRINCIPAL!$L$70,VLOOKUP($AR$204,'Banco de Dados'!$B$4:$J$50,6,FALSE)*(1-(PRINCIPAL!$M$70/100)),IF(L233=PRINCIPAL!$N$70,VLOOKUP($AR$204,'Banco de Dados'!$B$4:$J$50,6,FALSE)*(1-(PRINCIPAL!$O$70/100)),VLOOKUP($AR$204,'Banco de Dados'!$B$4:$J$50,6,FALSE)))))))))),"")</f>
        <v/>
      </c>
      <c r="AR233" s="29" t="str">
        <f>IFERROR(AQ233*(IFERROR(VLOOKUP($AR$204,'Banco de Dados'!$B$4:$J$50,4,FALSE),"ERRO")),"")</f>
        <v/>
      </c>
      <c r="AS233" s="29" t="str">
        <f t="shared" si="136"/>
        <v/>
      </c>
      <c r="AT233" s="103" t="str">
        <f>IFERROR(AS233*(C233*(PRINCIPAL!$G$70/100))*0.47*(44/12),"")</f>
        <v/>
      </c>
      <c r="AU233" s="111" t="str">
        <f t="shared" si="137"/>
        <v/>
      </c>
      <c r="AV233" s="30" t="str">
        <f>IFERROR(IF(AND(PRINCIPAL!$H$71&lt;&gt;"",OR(L233=PRINCIPAL!$I$71,L233=PRINCIPAL!$I$71+PRINCIPAL!$I$71,L233=PRINCIPAL!$I$71+PRINCIPAL!$I$71+PRINCIPAL!$I$71)),0,IF(AND(PRINCIPAL!$H$71&lt;&gt;"",L233=PRINCIPAL!$J$71),VLOOKUP($AW$204,'Banco de Dados'!$B$4:$J$50,8,FALSE)*PRINCIPAL!$H$71*(1-(PRINCIPAL!$K$71/100)),IF(AND(PRINCIPAL!$H$71&lt;&gt;"",L233=PRINCIPAL!$L$71),VLOOKUP($AW$204,'Banco de Dados'!$B$4:$J$50,8,FALSE)*PRINCIPAL!$H$71*(1-(PRINCIPAL!$M$71/100)),IF(AND(PRINCIPAL!$H$71&lt;&gt;"",L233=PRINCIPAL!$N$71),VLOOKUP($AW$204,'Banco de Dados'!$B$4:$J$50,8,FALSE)*PRINCIPAL!$H$71*(1-(PRINCIPAL!$O$71/100)),IF(PRINCIPAL!$H$71&lt;&gt;"",VLOOKUP($AW$204,'Banco de Dados'!$B$4:$J$50,8,FALSE)*PRINCIPAL!$H$71,IF(OR(L233=PRINCIPAL!$I$71,L233=PRINCIPAL!$I$71+PRINCIPAL!$I$71,L233=PRINCIPAL!$I$71+PRINCIPAL!$I$71+PRINCIPAL!$I$71),0,IF(L233=PRINCIPAL!$J$71,VLOOKUP($AW$204,'Banco de Dados'!$B$4:$J$50,6,FALSE)*(1-(PRINCIPAL!$K$71/100)),IF(L233=PRINCIPAL!$L$71,VLOOKUP($AW$204,'Banco de Dados'!$B$4:$J$50,6,FALSE)*(1-(PRINCIPAL!$M$71/100)),IF(L233=PRINCIPAL!$N$71,VLOOKUP($AW$204,'Banco de Dados'!$B$4:$J$50,6,FALSE)*(1-(PRINCIPAL!$O$71/100)),VLOOKUP($AW$204,'Banco de Dados'!$B$4:$J$50,6,FALSE)))))))))),"")</f>
        <v/>
      </c>
      <c r="AW233" s="29" t="str">
        <f>IFERROR(AV233*(IFERROR(VLOOKUP($AW$204,'Banco de Dados'!$B$4:$J$50,4,FALSE),"ERRO")),"")</f>
        <v/>
      </c>
      <c r="AX233" s="29" t="str">
        <f t="shared" si="138"/>
        <v/>
      </c>
      <c r="AY233" s="103" t="str">
        <f>IFERROR(AX233*(C233*(PRINCIPAL!$G$71/100))*0.47*(44/12),"")</f>
        <v/>
      </c>
      <c r="AZ233" s="111" t="str">
        <f t="shared" si="143"/>
        <v/>
      </c>
      <c r="BA233" s="30" t="str">
        <f>IFERROR(IF(AND(PRINCIPAL!$H$72&lt;&gt;"",OR(L233=PRINCIPAL!$I$72,L233=PRINCIPAL!$I$72+PRINCIPAL!$I$72,L233=PRINCIPAL!$I$72+PRINCIPAL!$I$72+PRINCIPAL!$I$72)),0,IF(AND(PRINCIPAL!$H$72&lt;&gt;"",L233=PRINCIPAL!$J$72),VLOOKUP($BB$204,'Banco de Dados'!$B$4:$J$50,8,FALSE)*PRINCIPAL!$H$72*(1-(PRINCIPAL!$K$72/100)),IF(AND(PRINCIPAL!$H$72&lt;&gt;"",L233=PRINCIPAL!$L$72),VLOOKUP($BB$204,'Banco de Dados'!$B$4:$J$50,8,FALSE)*PRINCIPAL!$H$72*(1-(PRINCIPAL!$M$72/100)),IF(AND(PRINCIPAL!$H$72&lt;&gt;"",L233=PRINCIPAL!$N$72),VLOOKUP($BB$204,'Banco de Dados'!$B$4:$J$50,8,FALSE)*PRINCIPAL!$H$72*(1-(PRINCIPAL!$O$72/100)),IF(PRINCIPAL!$H$72&lt;&gt;"",VLOOKUP($BB$204,'Banco de Dados'!$B$4:$J$50,8,FALSE)*PRINCIPAL!$H$72,IF(OR(L233=PRINCIPAL!$I$72,L233=PRINCIPAL!$I$72+PRINCIPAL!$I$72,L233=PRINCIPAL!$I$72+PRINCIPAL!$I$72+PRINCIPAL!$I$72),0,IF(L233=PRINCIPAL!$J$72,VLOOKUP($BB$204,'Banco de Dados'!$B$4:$J$50,6,FALSE)*(1-(PRINCIPAL!$K$72/100)),IF(L233=PRINCIPAL!$L$72,VLOOKUP($BB$204,'Banco de Dados'!$B$4:$J$50,6,FALSE)*(1-(PRINCIPAL!$M$72/100)),IF(L233=PRINCIPAL!$N$72,VLOOKUP($BB$204,'Banco de Dados'!$B$4:$J$50,6,FALSE)*(1-(PRINCIPAL!$O$72/100)),VLOOKUP($BB$204,'Banco de Dados'!$B$4:$J$50,6,FALSE)))))))))),"")</f>
        <v/>
      </c>
      <c r="BB233" s="29" t="str">
        <f>IFERROR(BA233*(IFERROR(VLOOKUP($BB$204,'Banco de Dados'!$B$4:$J$50,4,FALSE),"ERRO")),"")</f>
        <v/>
      </c>
      <c r="BC233" s="29" t="str">
        <f t="shared" si="144"/>
        <v/>
      </c>
      <c r="BD233" s="103" t="str">
        <f>IFERROR(BC233*(C233*(PRINCIPAL!$G$72/100))*0.47*(44/12),"")</f>
        <v/>
      </c>
      <c r="BE233" s="111" t="str">
        <f t="shared" si="123"/>
        <v/>
      </c>
      <c r="BF233" s="30" t="str">
        <f>IFERROR(IF(AND(PRINCIPAL!$H$73&lt;&gt;"",OR(L233=PRINCIPAL!$I$73,L233=PRINCIPAL!$I$73+PRINCIPAL!$I$73,L233=PRINCIPAL!$I$73+PRINCIPAL!$I$73+PRINCIPAL!$I$73)),0,IF(AND(PRINCIPAL!$H$73&lt;&gt;"",L233=PRINCIPAL!$J$73),VLOOKUP($BG$204,'Banco de Dados'!$B$4:$J$50,8,FALSE)*PRINCIPAL!$H$73*(1-(PRINCIPAL!$K$73/100)),IF(AND(PRINCIPAL!$H$73&lt;&gt;"",L233=PRINCIPAL!$L$73),VLOOKUP($BG$204,'Banco de Dados'!$B$4:$J$50,8,FALSE)*PRINCIPAL!$H$73*(1-(PRINCIPAL!$M$73/100)),IF(AND(PRINCIPAL!$H$73&lt;&gt;"",L233=PRINCIPAL!$N$73),VLOOKUP($BG$204,'Banco de Dados'!$B$4:$J$50,8,FALSE)*PRINCIPAL!$H$73*(1-(PRINCIPAL!$O$73/100)),IF(PRINCIPAL!$H$73&lt;&gt;"",VLOOKUP($BG$204,'Banco de Dados'!$B$4:$J$50,8,FALSE)*PRINCIPAL!$H$73,IF(OR(L233=PRINCIPAL!$I$73,L233=PRINCIPAL!$I$73+PRINCIPAL!$I$73,L233=PRINCIPAL!$I$73+PRINCIPAL!$I$73+PRINCIPAL!$I$73),0,IF(L233=PRINCIPAL!$J$73,VLOOKUP($BG$204,'Banco de Dados'!$B$4:$J$50,6,FALSE)*(1-(PRINCIPAL!$K$73/100)),IF(L233=PRINCIPAL!$L$73,VLOOKUP($BG$204,'Banco de Dados'!$B$4:$J$50,6,FALSE)*(1-(PRINCIPAL!$M$73/100)),IF(L233=PRINCIPAL!$N$73,VLOOKUP($BG$204,'Banco de Dados'!$B$4:$J$50,6,FALSE)*(1-(PRINCIPAL!$O$73/100)),VLOOKUP($BG$204,'Banco de Dados'!$B$4:$J$50,6,FALSE)))))))))),"")</f>
        <v/>
      </c>
      <c r="BG233" s="29" t="str">
        <f>IFERROR(BF233*(IFERROR(VLOOKUP($BG$204,'Banco de Dados'!$B$4:$J$50,4,FALSE),"ERRO")),"")</f>
        <v/>
      </c>
      <c r="BH233" s="29" t="str">
        <f t="shared" si="139"/>
        <v/>
      </c>
      <c r="BI233" s="103" t="str">
        <f>IFERROR(BH233*(C233*(PRINCIPAL!$G$73/100))*0.47*(44/12),"")</f>
        <v/>
      </c>
      <c r="BJ233" s="102" t="str">
        <f t="shared" si="124"/>
        <v/>
      </c>
    </row>
    <row r="234" spans="2:62" ht="12.75" customHeight="1" x14ac:dyDescent="0.3">
      <c r="B234" s="326">
        <f t="shared" si="125"/>
        <v>2048</v>
      </c>
      <c r="C234" s="340"/>
      <c r="D234" s="1"/>
      <c r="E234" s="116">
        <v>28</v>
      </c>
      <c r="F234" s="24" t="str">
        <f>IFERROR(VLOOKUP($G$204,'Banco de Dados'!$B$4:$J$50,6,FALSE),"")</f>
        <v/>
      </c>
      <c r="G234" s="25" t="str">
        <f>IFERROR(F234*(IFERROR(VLOOKUP($G$204,'Banco de Dados'!$B$4:$J$50,4,FALSE),"ERRO")),"")</f>
        <v/>
      </c>
      <c r="H234" s="25" t="str">
        <f t="shared" si="126"/>
        <v/>
      </c>
      <c r="I234" s="103" t="str">
        <f t="shared" si="127"/>
        <v/>
      </c>
      <c r="J234" s="117" t="str">
        <f t="shared" si="128"/>
        <v/>
      </c>
      <c r="K234" s="1"/>
      <c r="L234" s="91">
        <v>28</v>
      </c>
      <c r="M234" s="24" t="str">
        <f>IFERROR(IF(AND(PRINCIPAL!$H$64&lt;&gt;"",OR(L234=PRINCIPAL!$I$64,L234=PRINCIPAL!$I$64+PRINCIPAL!$I$64,L234=PRINCIPAL!$I$64+PRINCIPAL!$I$64+PRINCIPAL!$I$64)),0,IF(AND(PRINCIPAL!$H$64&lt;&gt;"",L234=PRINCIPAL!$J$64),VLOOKUP($N$204,'Banco de Dados'!$B$4:$J$50,8,FALSE)*PRINCIPAL!$H$64*(1-(PRINCIPAL!$K$64/100)),IF(AND(PRINCIPAL!$H$64&lt;&gt;"",L234=PRINCIPAL!$L$64),VLOOKUP($N$204,'Banco de Dados'!$B$4:$J$50,8,FALSE)*PRINCIPAL!$H$64*(1-(PRINCIPAL!$M$64/100)),IF(AND(PRINCIPAL!$H$64&lt;&gt;"",L234=PRINCIPAL!$N$64),VLOOKUP($N$204,'Banco de Dados'!$B$4:$J$50,8,FALSE)*PRINCIPAL!$H$64*(1-(PRINCIPAL!$O$64/100)),IF(PRINCIPAL!$H$64&lt;&gt;"",VLOOKUP($N$204,'Banco de Dados'!$B$4:$J$50,8,FALSE)*PRINCIPAL!$H$64,IF(OR(L234=PRINCIPAL!$I$64,L234=PRINCIPAL!$I$64+PRINCIPAL!$I$64,L234=PRINCIPAL!$I$64+PRINCIPAL!$I$64+PRINCIPAL!$I$64),0,IF(L234=PRINCIPAL!$J$64,VLOOKUP($N$204,'Banco de Dados'!$B$4:$J$50,6,FALSE)*(1-(PRINCIPAL!$K$64/100)),IF(L234=PRINCIPAL!$L$64,VLOOKUP($N$204,'Banco de Dados'!$B$4:$J$50,6,FALSE)*(1-(PRINCIPAL!$M$64/100)),IF(L234=PRINCIPAL!$N$64,VLOOKUP($N$204,'Banco de Dados'!$B$4:$J$50,6,FALSE)*(1-(PRINCIPAL!$O$64/100)),VLOOKUP($N$204,'Banco de Dados'!$B$4:$J$50,6,FALSE)))))))))),"")</f>
        <v/>
      </c>
      <c r="N234" s="25" t="str">
        <f>IFERROR(M234*(IFERROR(VLOOKUP($N$204,'Banco de Dados'!$B$4:$J$50,4,FALSE),"ERRO")),"")</f>
        <v/>
      </c>
      <c r="O234" s="25" t="str">
        <f t="shared" si="129"/>
        <v/>
      </c>
      <c r="P234" s="103" t="str">
        <f>IFERROR(O234*(C234*(PRINCIPAL!$G$64/100))*0.47*(44/12),"")</f>
        <v/>
      </c>
      <c r="Q234" s="107" t="str">
        <f t="shared" si="145"/>
        <v/>
      </c>
      <c r="R234" s="29" t="str">
        <f>IFERROR(IF(AND(PRINCIPAL!$H$65&lt;&gt;"",OR(L234=PRINCIPAL!$I$65,L234=PRINCIPAL!$I$65+PRINCIPAL!$I$65,L234=PRINCIPAL!$I$65+PRINCIPAL!$I$65+PRINCIPAL!$I$65)),0,IF(AND(PRINCIPAL!$H$65&lt;&gt;"",L234=PRINCIPAL!$J$65),VLOOKUP($S$204,'Banco de Dados'!$B$4:$J$50,8,FALSE)*PRINCIPAL!$H$65*(1-(PRINCIPAL!$K$65/100)),IF(AND(PRINCIPAL!$H$65&lt;&gt;"",L234=PRINCIPAL!$L$65),VLOOKUP($S$204,'Banco de Dados'!$B$4:$J$50,8,FALSE)*PRINCIPAL!$H$65*(1-(PRINCIPAL!$M$65/100)),IF(AND(PRINCIPAL!$H$65&lt;&gt;"",L234=PRINCIPAL!$N$65),VLOOKUP($S$204,'Banco de Dados'!$B$4:$J$50,8,FALSE)*PRINCIPAL!$H$65*(1-(PRINCIPAL!$O$65/100)),IF(PRINCIPAL!$H$65&lt;&gt;"",VLOOKUP($S$204,'Banco de Dados'!$B$4:$J$50,8,FALSE)*PRINCIPAL!$H$65,IF(OR(L234=PRINCIPAL!$I$65,L234=PRINCIPAL!$I$65+PRINCIPAL!$I$65,L234=PRINCIPAL!$I$65+PRINCIPAL!$I$65+PRINCIPAL!$I$65),0,IF(L234=PRINCIPAL!$J$65,VLOOKUP($S$204,'Banco de Dados'!$B$4:$J$50,6,FALSE)*(1-(PRINCIPAL!$K$65/100)),IF(L234=PRINCIPAL!$L$65,VLOOKUP($S$204,'Banco de Dados'!$B$4:$J$50,6,FALSE)*(1-(PRINCIPAL!$M$65/100)),IF(L234=PRINCIPAL!$N$65,VLOOKUP($S$204,'Banco de Dados'!$B$4:$J$50,6,FALSE)*(1-(PRINCIPAL!$O$65/100)),VLOOKUP($S$204,'Banco de Dados'!$B$4:$J$50,6,FALSE)))))))))),"")</f>
        <v/>
      </c>
      <c r="S234" s="29" t="str">
        <f>IFERROR(R234*(IFERROR(VLOOKUP($S$204,'Banco de Dados'!$B$4:$J$50,4,FALSE),"ERRO")),"")</f>
        <v/>
      </c>
      <c r="T234" s="29" t="str">
        <f t="shared" si="146"/>
        <v/>
      </c>
      <c r="U234" s="103" t="str">
        <f>IFERROR(T234*(C234*(PRINCIPAL!$G$65/100))*0.47*(44/12),"")</f>
        <v/>
      </c>
      <c r="V234" s="103" t="str">
        <f t="shared" si="122"/>
        <v/>
      </c>
      <c r="W234" s="30" t="str">
        <f>IFERROR(IF(AND(PRINCIPAL!$H$66&lt;&gt;"",OR(L234=PRINCIPAL!$I$66,L234=PRINCIPAL!$I$66+PRINCIPAL!$I$66,L234=PRINCIPAL!$I$66+PRINCIPAL!$I$66+PRINCIPAL!$I$66)),0,IF(AND(PRINCIPAL!$H$66&lt;&gt;"",L234=PRINCIPAL!$J$66),VLOOKUP($X$204,'Banco de Dados'!$B$4:$J$50,8,FALSE)*PRINCIPAL!$H$66*(1-(PRINCIPAL!$K$66/100)),IF(AND(PRINCIPAL!$H$66&lt;&gt;"",L234=PRINCIPAL!$L$66),VLOOKUP($X$204,'Banco de Dados'!$B$4:$J$50,8,FALSE)*PRINCIPAL!$H$66*(1-(PRINCIPAL!$M$66/100)),IF(AND(PRINCIPAL!$H$66&lt;&gt;"",L234=PRINCIPAL!$N$66),VLOOKUP($X$204,'Banco de Dados'!$B$4:$J$50,8,FALSE)*PRINCIPAL!$H$66*(1-(PRINCIPAL!$O$66/100)),IF(PRINCIPAL!$H$66&lt;&gt;"",VLOOKUP($X$204,'Banco de Dados'!$B$4:$J$50,8,FALSE)*PRINCIPAL!$H$66,IF(OR(L234=PRINCIPAL!$I$66,L234=PRINCIPAL!$I$66+PRINCIPAL!$I$66,L234=PRINCIPAL!$I$66+PRINCIPAL!$I$66+PRINCIPAL!$I$66),0,IF(L234=PRINCIPAL!$J$66,VLOOKUP($X$204,'Banco de Dados'!$B$4:$J$50,6,FALSE)*(1-(PRINCIPAL!$K$66/100)),IF(L234=PRINCIPAL!$L$66,VLOOKUP($X$204,'Banco de Dados'!$B$4:$J$50,6,FALSE)*(1-(PRINCIPAL!$M$66/100)),IF(L234=PRINCIPAL!$N$66,VLOOKUP($X$204,'Banco de Dados'!$B$4:$J$50,6,FALSE)*(1-(PRINCIPAL!$O$66/100)),VLOOKUP($X$204,'Banco de Dados'!$B$4:$J$50,6,FALSE)))))))))),"")</f>
        <v/>
      </c>
      <c r="X234" s="29" t="str">
        <f>IFERROR(W234*(IFERROR(VLOOKUP($X$204,'Banco de Dados'!$B$4:$J$50,4,FALSE),"ERRO")),"")</f>
        <v/>
      </c>
      <c r="Y234" s="29" t="str">
        <f t="shared" si="140"/>
        <v/>
      </c>
      <c r="Z234" s="103" t="str">
        <f>IFERROR(Y234*(C234*(PRINCIPAL!$G$66/100))*0.47*(44/12),"")</f>
        <v/>
      </c>
      <c r="AA234" s="111" t="str">
        <f t="shared" si="141"/>
        <v/>
      </c>
      <c r="AB234" s="30" t="str">
        <f>IFERROR(IF(AND(PRINCIPAL!$H$67&lt;&gt;"",OR(L234=PRINCIPAL!$I$67,L234=PRINCIPAL!$I$67+PRINCIPAL!$I$67,L234=PRINCIPAL!$I$67+PRINCIPAL!$I$67+PRINCIPAL!$I$67)),0,IF(AND(PRINCIPAL!$H$67&lt;&gt;"",L234=PRINCIPAL!$J$67),VLOOKUP($AC$204,'Banco de Dados'!$B$4:$J$50,8,FALSE)*PRINCIPAL!$H$67*(1-(PRINCIPAL!$K$67/100)),IF(AND(PRINCIPAL!$H$67&lt;&gt;"",L234=PRINCIPAL!$L$67),VLOOKUP($AC$204,'Banco de Dados'!$B$4:$J$50,8,FALSE)*PRINCIPAL!$H$67*(1-(PRINCIPAL!$M$67/100)),IF(AND(PRINCIPAL!$H$67&lt;&gt;"",L234=PRINCIPAL!$N$67),VLOOKUP($AC$204,'Banco de Dados'!$B$4:$J$50,8,FALSE)*PRINCIPAL!$H$67*(1-(PRINCIPAL!$O$67/100)),IF(PRINCIPAL!$H$67&lt;&gt;"",VLOOKUP($AC$204,'Banco de Dados'!$B$4:$J$50,8,FALSE)*PRINCIPAL!$H$67,IF(OR(L234=PRINCIPAL!$I$67,L234=PRINCIPAL!$I$67+PRINCIPAL!$I$67,L234=PRINCIPAL!$I$67+PRINCIPAL!$I$67+PRINCIPAL!$I$67),0,IF(L234=PRINCIPAL!$J$67,VLOOKUP($AC$204,'Banco de Dados'!$B$4:$J$50,6,FALSE)*(1-(PRINCIPAL!$K$67/100)),IF(L234=PRINCIPAL!$L$67,VLOOKUP($AC$204,'Banco de Dados'!$B$4:$J$50,6,FALSE)*(1-(PRINCIPAL!$M$67/100)),IF(L234=PRINCIPAL!$N$67,VLOOKUP($AC$204,'Banco de Dados'!$B$4:$J$50,6,FALSE)*(1-(PRINCIPAL!$O$67/100)),VLOOKUP($AC$204,'Banco de Dados'!$B$4:$J$50,6,FALSE)))))))))),"")</f>
        <v/>
      </c>
      <c r="AC234" s="29" t="str">
        <f>IFERROR(AB234*(IFERROR(VLOOKUP($AC$204,'Banco de Dados'!$B$4:$J$50,4,FALSE),"ERRO")),"")</f>
        <v/>
      </c>
      <c r="AD234" s="29" t="str">
        <f t="shared" si="131"/>
        <v/>
      </c>
      <c r="AE234" s="103" t="str">
        <f>IFERROR(AD234*(C234*(PRINCIPAL!$G$67/100))*0.47*(44/12),"")</f>
        <v/>
      </c>
      <c r="AF234" s="111" t="str">
        <f t="shared" si="132"/>
        <v/>
      </c>
      <c r="AG234" s="30" t="str">
        <f>IFERROR(IF(AND(PRINCIPAL!$H$68&lt;&gt;"",OR(L234=PRINCIPAL!$I$68,L234=PRINCIPAL!$I$68+PRINCIPAL!$I$68,L234=PRINCIPAL!$I$68+PRINCIPAL!$I$68+PRINCIPAL!$I$68)),0,IF(AND(PRINCIPAL!$H$68&lt;&gt;"",L234=PRINCIPAL!$J$68),VLOOKUP($AH$204,'Banco de Dados'!$B$4:$J$50,8,FALSE)*PRINCIPAL!$H$68*(1-(PRINCIPAL!$K$68/100)),IF(AND(PRINCIPAL!$H$68&lt;&gt;"",L234=PRINCIPAL!$L$68),VLOOKUP($AH$204,'Banco de Dados'!$B$4:$J$50,8,FALSE)*PRINCIPAL!$H$68*(1-(PRINCIPAL!$M$68/100)),IF(AND(PRINCIPAL!$H$68&lt;&gt;"",L234=PRINCIPAL!$N$68),VLOOKUP($AH$204,'Banco de Dados'!$B$4:$J$50,8,FALSE)*PRINCIPAL!$H$68*(1-(PRINCIPAL!$O$68/100)),IF(PRINCIPAL!$H$68&lt;&gt;"",VLOOKUP($AH$204,'Banco de Dados'!$B$4:$J$50,8,FALSE)*PRINCIPAL!$H$68,IF(OR(L234=PRINCIPAL!$I$68,L234=PRINCIPAL!$I$68+PRINCIPAL!$I$68,L234=PRINCIPAL!$I$68+PRINCIPAL!$I$68+PRINCIPAL!$I$68),0,IF(L234=PRINCIPAL!$J$68,VLOOKUP($AH$204,'Banco de Dados'!$B$4:$J$50,6,FALSE)*(1-(PRINCIPAL!$K$68/100)),IF(L234=PRINCIPAL!$L$68,VLOOKUP($AH$204,'Banco de Dados'!$B$4:$J$50,6,FALSE)*(1-(PRINCIPAL!$M$68/100)),IF(L234=PRINCIPAL!$N$68,VLOOKUP($AH$204,'Banco de Dados'!$B$4:$J$50,6,FALSE)*(1-(PRINCIPAL!$O$68/100)),VLOOKUP($AH$204,'Banco de Dados'!$B$4:$J$50,6,FALSE)))))))))),"")</f>
        <v/>
      </c>
      <c r="AH234" s="29" t="str">
        <f>IFERROR(AG234*(IFERROR(VLOOKUP($AH$204,'Banco de Dados'!$B$4:$J$50,4,FALSE),"ERRO")),"")</f>
        <v/>
      </c>
      <c r="AI234" s="29" t="str">
        <f t="shared" si="133"/>
        <v/>
      </c>
      <c r="AJ234" s="103" t="str">
        <f>IFERROR(AI234*(C234*(PRINCIPAL!$G$68/100))*0.47*(44/12),"")</f>
        <v/>
      </c>
      <c r="AK234" s="111" t="str">
        <f t="shared" si="142"/>
        <v/>
      </c>
      <c r="AL234" s="30" t="str">
        <f>IFERROR(IF(AND(PRINCIPAL!$H$69&lt;&gt;"",OR(L234=PRINCIPAL!$I$69,L234=PRINCIPAL!$I$69+PRINCIPAL!$I$69,L234=PRINCIPAL!$I$69+PRINCIPAL!$I$69+PRINCIPAL!$I$69)),0,IF(AND(PRINCIPAL!$H$69&lt;&gt;"",L234=PRINCIPAL!$J$69),VLOOKUP($AM$204,'Banco de Dados'!$B$4:$J$50,8,FALSE)*PRINCIPAL!$H$69*(1-(PRINCIPAL!$K$69/100)),IF(AND(PRINCIPAL!$H$69&lt;&gt;"",L234=PRINCIPAL!$L$69),VLOOKUP($AM$204,'Banco de Dados'!$B$4:$J$50,8,FALSE)*PRINCIPAL!$H$69*(1-(PRINCIPAL!$M$69/100)),IF(AND(PRINCIPAL!$H$69&lt;&gt;"",L234=PRINCIPAL!$N$69),VLOOKUP($AM$204,'Banco de Dados'!$B$4:$J$50,8,FALSE)*PRINCIPAL!$H$69*(1-(PRINCIPAL!$O$69/100)),IF(PRINCIPAL!$H$69&lt;&gt;"",VLOOKUP($AM$204,'Banco de Dados'!$B$4:$J$50,8,FALSE)*PRINCIPAL!$H$69,IF(OR(L234=PRINCIPAL!$I$69,L234=PRINCIPAL!$I$69+PRINCIPAL!$I$69,L234=PRINCIPAL!$I$69+PRINCIPAL!$I$69+PRINCIPAL!$I$69),0,IF(L234=PRINCIPAL!$J$69,VLOOKUP($AM$204,'Banco de Dados'!$B$4:$J$50,6,FALSE)*(1-(PRINCIPAL!$K$69/100)),IF(L234=PRINCIPAL!$L$69,VLOOKUP($AM$204,'Banco de Dados'!$B$4:$J$50,6,FALSE)*(1-(PRINCIPAL!$M$69/100)),IF(L234=PRINCIPAL!$N$69,VLOOKUP($AM$204,'Banco de Dados'!$B$4:$J$50,6,FALSE)*(1-(PRINCIPAL!$O$69/100)),VLOOKUP($AM$204,'Banco de Dados'!$B$4:$J$50,6,FALSE)))))))))),"")</f>
        <v/>
      </c>
      <c r="AM234" s="29" t="str">
        <f>IFERROR(AL234*(IFERROR(VLOOKUP($AM$204,'Banco de Dados'!$B$4:$J$50,4,FALSE),"ERRO")),"")</f>
        <v/>
      </c>
      <c r="AN234" s="29" t="str">
        <f t="shared" si="134"/>
        <v/>
      </c>
      <c r="AO234" s="103" t="str">
        <f>IFERROR(AN234*(C234*(PRINCIPAL!$G$69/100))*0.47*(44/12),"")</f>
        <v/>
      </c>
      <c r="AP234" s="111" t="str">
        <f t="shared" si="135"/>
        <v/>
      </c>
      <c r="AQ234" s="30" t="str">
        <f>IFERROR(IF(AND(PRINCIPAL!$H$70&lt;&gt;"",OR(L234=PRINCIPAL!$I$70,L234=PRINCIPAL!$I$70+PRINCIPAL!$I$70,L234=PRINCIPAL!$I$70+PRINCIPAL!$I$70+PRINCIPAL!$I$70)),0,IF(AND(PRINCIPAL!$H$70&lt;&gt;"",L234=PRINCIPAL!$J$70),VLOOKUP($AR$204,'Banco de Dados'!$B$4:$J$50,8,FALSE)*PRINCIPAL!$H$70*(1-(PRINCIPAL!$K$70/100)),IF(AND(PRINCIPAL!$H$70&lt;&gt;"",L234=PRINCIPAL!$L$70),VLOOKUP($AR$204,'Banco de Dados'!$B$4:$J$50,8,FALSE)*PRINCIPAL!$H$70*(1-(PRINCIPAL!$M$70/100)),IF(AND(PRINCIPAL!$H$70&lt;&gt;"",L234=PRINCIPAL!$N$70),VLOOKUP($AR$204,'Banco de Dados'!$B$4:$J$50,8,FALSE)*PRINCIPAL!$H$70*(1-(PRINCIPAL!$O$70/100)),IF(PRINCIPAL!$H$70&lt;&gt;"",VLOOKUP($AR$204,'Banco de Dados'!$B$4:$J$50,8,FALSE)*PRINCIPAL!$H$70,IF(OR(L234=PRINCIPAL!$I$70,L234=PRINCIPAL!$I$70+PRINCIPAL!$I$70,L234=PRINCIPAL!$I$70+PRINCIPAL!$I$70+PRINCIPAL!$I$70),0,IF(L234=PRINCIPAL!$J$70,VLOOKUP($AR$204,'Banco de Dados'!$B$4:$J$50,6,FALSE)*(1-(PRINCIPAL!$K$70/100)),IF(L234=PRINCIPAL!$L$70,VLOOKUP($AR$204,'Banco de Dados'!$B$4:$J$50,6,FALSE)*(1-(PRINCIPAL!$M$70/100)),IF(L234=PRINCIPAL!$N$70,VLOOKUP($AR$204,'Banco de Dados'!$B$4:$J$50,6,FALSE)*(1-(PRINCIPAL!$O$70/100)),VLOOKUP($AR$204,'Banco de Dados'!$B$4:$J$50,6,FALSE)))))))))),"")</f>
        <v/>
      </c>
      <c r="AR234" s="29" t="str">
        <f>IFERROR(AQ234*(IFERROR(VLOOKUP($AR$204,'Banco de Dados'!$B$4:$J$50,4,FALSE),"ERRO")),"")</f>
        <v/>
      </c>
      <c r="AS234" s="29" t="str">
        <f t="shared" si="136"/>
        <v/>
      </c>
      <c r="AT234" s="103" t="str">
        <f>IFERROR(AS234*(C234*(PRINCIPAL!$G$70/100))*0.47*(44/12),"")</f>
        <v/>
      </c>
      <c r="AU234" s="111" t="str">
        <f t="shared" si="137"/>
        <v/>
      </c>
      <c r="AV234" s="30" t="str">
        <f>IFERROR(IF(AND(PRINCIPAL!$H$71&lt;&gt;"",OR(L234=PRINCIPAL!$I$71,L234=PRINCIPAL!$I$71+PRINCIPAL!$I$71,L234=PRINCIPAL!$I$71+PRINCIPAL!$I$71+PRINCIPAL!$I$71)),0,IF(AND(PRINCIPAL!$H$71&lt;&gt;"",L234=PRINCIPAL!$J$71),VLOOKUP($AW$204,'Banco de Dados'!$B$4:$J$50,8,FALSE)*PRINCIPAL!$H$71*(1-(PRINCIPAL!$K$71/100)),IF(AND(PRINCIPAL!$H$71&lt;&gt;"",L234=PRINCIPAL!$L$71),VLOOKUP($AW$204,'Banco de Dados'!$B$4:$J$50,8,FALSE)*PRINCIPAL!$H$71*(1-(PRINCIPAL!$M$71/100)),IF(AND(PRINCIPAL!$H$71&lt;&gt;"",L234=PRINCIPAL!$N$71),VLOOKUP($AW$204,'Banco de Dados'!$B$4:$J$50,8,FALSE)*PRINCIPAL!$H$71*(1-(PRINCIPAL!$O$71/100)),IF(PRINCIPAL!$H$71&lt;&gt;"",VLOOKUP($AW$204,'Banco de Dados'!$B$4:$J$50,8,FALSE)*PRINCIPAL!$H$71,IF(OR(L234=PRINCIPAL!$I$71,L234=PRINCIPAL!$I$71+PRINCIPAL!$I$71,L234=PRINCIPAL!$I$71+PRINCIPAL!$I$71+PRINCIPAL!$I$71),0,IF(L234=PRINCIPAL!$J$71,VLOOKUP($AW$204,'Banco de Dados'!$B$4:$J$50,6,FALSE)*(1-(PRINCIPAL!$K$71/100)),IF(L234=PRINCIPAL!$L$71,VLOOKUP($AW$204,'Banco de Dados'!$B$4:$J$50,6,FALSE)*(1-(PRINCIPAL!$M$71/100)),IF(L234=PRINCIPAL!$N$71,VLOOKUP($AW$204,'Banco de Dados'!$B$4:$J$50,6,FALSE)*(1-(PRINCIPAL!$O$71/100)),VLOOKUP($AW$204,'Banco de Dados'!$B$4:$J$50,6,FALSE)))))))))),"")</f>
        <v/>
      </c>
      <c r="AW234" s="29" t="str">
        <f>IFERROR(AV234*(IFERROR(VLOOKUP($AW$204,'Banco de Dados'!$B$4:$J$50,4,FALSE),"ERRO")),"")</f>
        <v/>
      </c>
      <c r="AX234" s="29" t="str">
        <f t="shared" si="138"/>
        <v/>
      </c>
      <c r="AY234" s="103" t="str">
        <f>IFERROR(AX234*(C234*(PRINCIPAL!$G$71/100))*0.47*(44/12),"")</f>
        <v/>
      </c>
      <c r="AZ234" s="111" t="str">
        <f t="shared" si="143"/>
        <v/>
      </c>
      <c r="BA234" s="30" t="str">
        <f>IFERROR(IF(AND(PRINCIPAL!$H$72&lt;&gt;"",OR(L234=PRINCIPAL!$I$72,L234=PRINCIPAL!$I$72+PRINCIPAL!$I$72,L234=PRINCIPAL!$I$72+PRINCIPAL!$I$72+PRINCIPAL!$I$72)),0,IF(AND(PRINCIPAL!$H$72&lt;&gt;"",L234=PRINCIPAL!$J$72),VLOOKUP($BB$204,'Banco de Dados'!$B$4:$J$50,8,FALSE)*PRINCIPAL!$H$72*(1-(PRINCIPAL!$K$72/100)),IF(AND(PRINCIPAL!$H$72&lt;&gt;"",L234=PRINCIPAL!$L$72),VLOOKUP($BB$204,'Banco de Dados'!$B$4:$J$50,8,FALSE)*PRINCIPAL!$H$72*(1-(PRINCIPAL!$M$72/100)),IF(AND(PRINCIPAL!$H$72&lt;&gt;"",L234=PRINCIPAL!$N$72),VLOOKUP($BB$204,'Banco de Dados'!$B$4:$J$50,8,FALSE)*PRINCIPAL!$H$72*(1-(PRINCIPAL!$O$72/100)),IF(PRINCIPAL!$H$72&lt;&gt;"",VLOOKUP($BB$204,'Banco de Dados'!$B$4:$J$50,8,FALSE)*PRINCIPAL!$H$72,IF(OR(L234=PRINCIPAL!$I$72,L234=PRINCIPAL!$I$72+PRINCIPAL!$I$72,L234=PRINCIPAL!$I$72+PRINCIPAL!$I$72+PRINCIPAL!$I$72),0,IF(L234=PRINCIPAL!$J$72,VLOOKUP($BB$204,'Banco de Dados'!$B$4:$J$50,6,FALSE)*(1-(PRINCIPAL!$K$72/100)),IF(L234=PRINCIPAL!$L$72,VLOOKUP($BB$204,'Banco de Dados'!$B$4:$J$50,6,FALSE)*(1-(PRINCIPAL!$M$72/100)),IF(L234=PRINCIPAL!$N$72,VLOOKUP($BB$204,'Banco de Dados'!$B$4:$J$50,6,FALSE)*(1-(PRINCIPAL!$O$72/100)),VLOOKUP($BB$204,'Banco de Dados'!$B$4:$J$50,6,FALSE)))))))))),"")</f>
        <v/>
      </c>
      <c r="BB234" s="29" t="str">
        <f>IFERROR(BA234*(IFERROR(VLOOKUP($BB$204,'Banco de Dados'!$B$4:$J$50,4,FALSE),"ERRO")),"")</f>
        <v/>
      </c>
      <c r="BC234" s="29" t="str">
        <f t="shared" si="144"/>
        <v/>
      </c>
      <c r="BD234" s="103" t="str">
        <f>IFERROR(BC234*(C234*(PRINCIPAL!$G$72/100))*0.47*(44/12),"")</f>
        <v/>
      </c>
      <c r="BE234" s="111" t="str">
        <f t="shared" si="123"/>
        <v/>
      </c>
      <c r="BF234" s="30" t="str">
        <f>IFERROR(IF(AND(PRINCIPAL!$H$73&lt;&gt;"",OR(L234=PRINCIPAL!$I$73,L234=PRINCIPAL!$I$73+PRINCIPAL!$I$73,L234=PRINCIPAL!$I$73+PRINCIPAL!$I$73+PRINCIPAL!$I$73)),0,IF(AND(PRINCIPAL!$H$73&lt;&gt;"",L234=PRINCIPAL!$J$73),VLOOKUP($BG$204,'Banco de Dados'!$B$4:$J$50,8,FALSE)*PRINCIPAL!$H$73*(1-(PRINCIPAL!$K$73/100)),IF(AND(PRINCIPAL!$H$73&lt;&gt;"",L234=PRINCIPAL!$L$73),VLOOKUP($BG$204,'Banco de Dados'!$B$4:$J$50,8,FALSE)*PRINCIPAL!$H$73*(1-(PRINCIPAL!$M$73/100)),IF(AND(PRINCIPAL!$H$73&lt;&gt;"",L234=PRINCIPAL!$N$73),VLOOKUP($BG$204,'Banco de Dados'!$B$4:$J$50,8,FALSE)*PRINCIPAL!$H$73*(1-(PRINCIPAL!$O$73/100)),IF(PRINCIPAL!$H$73&lt;&gt;"",VLOOKUP($BG$204,'Banco de Dados'!$B$4:$J$50,8,FALSE)*PRINCIPAL!$H$73,IF(OR(L234=PRINCIPAL!$I$73,L234=PRINCIPAL!$I$73+PRINCIPAL!$I$73,L234=PRINCIPAL!$I$73+PRINCIPAL!$I$73+PRINCIPAL!$I$73),0,IF(L234=PRINCIPAL!$J$73,VLOOKUP($BG$204,'Banco de Dados'!$B$4:$J$50,6,FALSE)*(1-(PRINCIPAL!$K$73/100)),IF(L234=PRINCIPAL!$L$73,VLOOKUP($BG$204,'Banco de Dados'!$B$4:$J$50,6,FALSE)*(1-(PRINCIPAL!$M$73/100)),IF(L234=PRINCIPAL!$N$73,VLOOKUP($BG$204,'Banco de Dados'!$B$4:$J$50,6,FALSE)*(1-(PRINCIPAL!$O$73/100)),VLOOKUP($BG$204,'Banco de Dados'!$B$4:$J$50,6,FALSE)))))))))),"")</f>
        <v/>
      </c>
      <c r="BG234" s="29" t="str">
        <f>IFERROR(BF234*(IFERROR(VLOOKUP($BG$204,'Banco de Dados'!$B$4:$J$50,4,FALSE),"ERRO")),"")</f>
        <v/>
      </c>
      <c r="BH234" s="29" t="str">
        <f t="shared" si="139"/>
        <v/>
      </c>
      <c r="BI234" s="103" t="str">
        <f>IFERROR(BH234*(C234*(PRINCIPAL!$G$73/100))*0.47*(44/12),"")</f>
        <v/>
      </c>
      <c r="BJ234" s="102" t="str">
        <f t="shared" si="124"/>
        <v/>
      </c>
    </row>
    <row r="235" spans="2:62" ht="12.75" customHeight="1" x14ac:dyDescent="0.3">
      <c r="B235" s="326">
        <f t="shared" si="125"/>
        <v>2049</v>
      </c>
      <c r="C235" s="340"/>
      <c r="D235" s="1"/>
      <c r="E235" s="116">
        <v>29</v>
      </c>
      <c r="F235" s="24" t="str">
        <f>IFERROR(VLOOKUP($G$204,'Banco de Dados'!$B$4:$J$50,6,FALSE),"")</f>
        <v/>
      </c>
      <c r="G235" s="25" t="str">
        <f>IFERROR(F235*(IFERROR(VLOOKUP($G$204,'Banco de Dados'!$B$4:$J$50,4,FALSE),"ERRO")),"")</f>
        <v/>
      </c>
      <c r="H235" s="25" t="str">
        <f t="shared" si="126"/>
        <v/>
      </c>
      <c r="I235" s="103" t="str">
        <f t="shared" si="127"/>
        <v/>
      </c>
      <c r="J235" s="117" t="str">
        <f t="shared" si="128"/>
        <v/>
      </c>
      <c r="K235" s="1"/>
      <c r="L235" s="91">
        <v>29</v>
      </c>
      <c r="M235" s="24" t="str">
        <f>IFERROR(IF(AND(PRINCIPAL!$H$64&lt;&gt;"",OR(L235=PRINCIPAL!$I$64,L235=PRINCIPAL!$I$64+PRINCIPAL!$I$64,L235=PRINCIPAL!$I$64+PRINCIPAL!$I$64+PRINCIPAL!$I$64)),0,IF(AND(PRINCIPAL!$H$64&lt;&gt;"",L235=PRINCIPAL!$J$64),VLOOKUP($N$204,'Banco de Dados'!$B$4:$J$50,8,FALSE)*PRINCIPAL!$H$64*(1-(PRINCIPAL!$K$64/100)),IF(AND(PRINCIPAL!$H$64&lt;&gt;"",L235=PRINCIPAL!$L$64),VLOOKUP($N$204,'Banco de Dados'!$B$4:$J$50,8,FALSE)*PRINCIPAL!$H$64*(1-(PRINCIPAL!$M$64/100)),IF(AND(PRINCIPAL!$H$64&lt;&gt;"",L235=PRINCIPAL!$N$64),VLOOKUP($N$204,'Banco de Dados'!$B$4:$J$50,8,FALSE)*PRINCIPAL!$H$64*(1-(PRINCIPAL!$O$64/100)),IF(PRINCIPAL!$H$64&lt;&gt;"",VLOOKUP($N$204,'Banco de Dados'!$B$4:$J$50,8,FALSE)*PRINCIPAL!$H$64,IF(OR(L235=PRINCIPAL!$I$64,L235=PRINCIPAL!$I$64+PRINCIPAL!$I$64,L235=PRINCIPAL!$I$64+PRINCIPAL!$I$64+PRINCIPAL!$I$64),0,IF(L235=PRINCIPAL!$J$64,VLOOKUP($N$204,'Banco de Dados'!$B$4:$J$50,6,FALSE)*(1-(PRINCIPAL!$K$64/100)),IF(L235=PRINCIPAL!$L$64,VLOOKUP($N$204,'Banco de Dados'!$B$4:$J$50,6,FALSE)*(1-(PRINCIPAL!$M$64/100)),IF(L235=PRINCIPAL!$N$64,VLOOKUP($N$204,'Banco de Dados'!$B$4:$J$50,6,FALSE)*(1-(PRINCIPAL!$O$64/100)),VLOOKUP($N$204,'Banco de Dados'!$B$4:$J$50,6,FALSE)))))))))),"")</f>
        <v/>
      </c>
      <c r="N235" s="25" t="str">
        <f>IFERROR(M235*(IFERROR(VLOOKUP($N$204,'Banco de Dados'!$B$4:$J$50,4,FALSE),"ERRO")),"")</f>
        <v/>
      </c>
      <c r="O235" s="25" t="str">
        <f t="shared" si="129"/>
        <v/>
      </c>
      <c r="P235" s="103" t="str">
        <f>IFERROR(O235*(C235*(PRINCIPAL!$G$64/100))*0.47*(44/12),"")</f>
        <v/>
      </c>
      <c r="Q235" s="107" t="str">
        <f t="shared" si="145"/>
        <v/>
      </c>
      <c r="R235" s="29" t="str">
        <f>IFERROR(IF(AND(PRINCIPAL!$H$65&lt;&gt;"",OR(L235=PRINCIPAL!$I$65,L235=PRINCIPAL!$I$65+PRINCIPAL!$I$65,L235=PRINCIPAL!$I$65+PRINCIPAL!$I$65+PRINCIPAL!$I$65)),0,IF(AND(PRINCIPAL!$H$65&lt;&gt;"",L235=PRINCIPAL!$J$65),VLOOKUP($S$204,'Banco de Dados'!$B$4:$J$50,8,FALSE)*PRINCIPAL!$H$65*(1-(PRINCIPAL!$K$65/100)),IF(AND(PRINCIPAL!$H$65&lt;&gt;"",L235=PRINCIPAL!$L$65),VLOOKUP($S$204,'Banco de Dados'!$B$4:$J$50,8,FALSE)*PRINCIPAL!$H$65*(1-(PRINCIPAL!$M$65/100)),IF(AND(PRINCIPAL!$H$65&lt;&gt;"",L235=PRINCIPAL!$N$65),VLOOKUP($S$204,'Banco de Dados'!$B$4:$J$50,8,FALSE)*PRINCIPAL!$H$65*(1-(PRINCIPAL!$O$65/100)),IF(PRINCIPAL!$H$65&lt;&gt;"",VLOOKUP($S$204,'Banco de Dados'!$B$4:$J$50,8,FALSE)*PRINCIPAL!$H$65,IF(OR(L235=PRINCIPAL!$I$65,L235=PRINCIPAL!$I$65+PRINCIPAL!$I$65,L235=PRINCIPAL!$I$65+PRINCIPAL!$I$65+PRINCIPAL!$I$65),0,IF(L235=PRINCIPAL!$J$65,VLOOKUP($S$204,'Banco de Dados'!$B$4:$J$50,6,FALSE)*(1-(PRINCIPAL!$K$65/100)),IF(L235=PRINCIPAL!$L$65,VLOOKUP($S$204,'Banco de Dados'!$B$4:$J$50,6,FALSE)*(1-(PRINCIPAL!$M$65/100)),IF(L235=PRINCIPAL!$N$65,VLOOKUP($S$204,'Banco de Dados'!$B$4:$J$50,6,FALSE)*(1-(PRINCIPAL!$O$65/100)),VLOOKUP($S$204,'Banco de Dados'!$B$4:$J$50,6,FALSE)))))))))),"")</f>
        <v/>
      </c>
      <c r="S235" s="29" t="str">
        <f>IFERROR(R235*(IFERROR(VLOOKUP($S$204,'Banco de Dados'!$B$4:$J$50,4,FALSE),"ERRO")),"")</f>
        <v/>
      </c>
      <c r="T235" s="29" t="str">
        <f t="shared" si="146"/>
        <v/>
      </c>
      <c r="U235" s="103" t="str">
        <f>IFERROR(T235*(C235*(PRINCIPAL!$G$65/100))*0.47*(44/12),"")</f>
        <v/>
      </c>
      <c r="V235" s="103" t="str">
        <f t="shared" si="122"/>
        <v/>
      </c>
      <c r="W235" s="30" t="str">
        <f>IFERROR(IF(AND(PRINCIPAL!$H$66&lt;&gt;"",OR(L235=PRINCIPAL!$I$66,L235=PRINCIPAL!$I$66+PRINCIPAL!$I$66,L235=PRINCIPAL!$I$66+PRINCIPAL!$I$66+PRINCIPAL!$I$66)),0,IF(AND(PRINCIPAL!$H$66&lt;&gt;"",L235=PRINCIPAL!$J$66),VLOOKUP($X$204,'Banco de Dados'!$B$4:$J$50,8,FALSE)*PRINCIPAL!$H$66*(1-(PRINCIPAL!$K$66/100)),IF(AND(PRINCIPAL!$H$66&lt;&gt;"",L235=PRINCIPAL!$L$66),VLOOKUP($X$204,'Banco de Dados'!$B$4:$J$50,8,FALSE)*PRINCIPAL!$H$66*(1-(PRINCIPAL!$M$66/100)),IF(AND(PRINCIPAL!$H$66&lt;&gt;"",L235=PRINCIPAL!$N$66),VLOOKUP($X$204,'Banco de Dados'!$B$4:$J$50,8,FALSE)*PRINCIPAL!$H$66*(1-(PRINCIPAL!$O$66/100)),IF(PRINCIPAL!$H$66&lt;&gt;"",VLOOKUP($X$204,'Banco de Dados'!$B$4:$J$50,8,FALSE)*PRINCIPAL!$H$66,IF(OR(L235=PRINCIPAL!$I$66,L235=PRINCIPAL!$I$66+PRINCIPAL!$I$66,L235=PRINCIPAL!$I$66+PRINCIPAL!$I$66+PRINCIPAL!$I$66),0,IF(L235=PRINCIPAL!$J$66,VLOOKUP($X$204,'Banco de Dados'!$B$4:$J$50,6,FALSE)*(1-(PRINCIPAL!$K$66/100)),IF(L235=PRINCIPAL!$L$66,VLOOKUP($X$204,'Banco de Dados'!$B$4:$J$50,6,FALSE)*(1-(PRINCIPAL!$M$66/100)),IF(L235=PRINCIPAL!$N$66,VLOOKUP($X$204,'Banco de Dados'!$B$4:$J$50,6,FALSE)*(1-(PRINCIPAL!$O$66/100)),VLOOKUP($X$204,'Banco de Dados'!$B$4:$J$50,6,FALSE)))))))))),"")</f>
        <v/>
      </c>
      <c r="X235" s="29" t="str">
        <f>IFERROR(W235*(IFERROR(VLOOKUP($X$204,'Banco de Dados'!$B$4:$J$50,4,FALSE),"ERRO")),"")</f>
        <v/>
      </c>
      <c r="Y235" s="29" t="str">
        <f t="shared" si="140"/>
        <v/>
      </c>
      <c r="Z235" s="103" t="str">
        <f>IFERROR(Y235*(C235*(PRINCIPAL!$G$66/100))*0.47*(44/12),"")</f>
        <v/>
      </c>
      <c r="AA235" s="111" t="str">
        <f t="shared" si="141"/>
        <v/>
      </c>
      <c r="AB235" s="30" t="str">
        <f>IFERROR(IF(AND(PRINCIPAL!$H$67&lt;&gt;"",OR(L235=PRINCIPAL!$I$67,L235=PRINCIPAL!$I$67+PRINCIPAL!$I$67,L235=PRINCIPAL!$I$67+PRINCIPAL!$I$67+PRINCIPAL!$I$67)),0,IF(AND(PRINCIPAL!$H$67&lt;&gt;"",L235=PRINCIPAL!$J$67),VLOOKUP($AC$204,'Banco de Dados'!$B$4:$J$50,8,FALSE)*PRINCIPAL!$H$67*(1-(PRINCIPAL!$K$67/100)),IF(AND(PRINCIPAL!$H$67&lt;&gt;"",L235=PRINCIPAL!$L$67),VLOOKUP($AC$204,'Banco de Dados'!$B$4:$J$50,8,FALSE)*PRINCIPAL!$H$67*(1-(PRINCIPAL!$M$67/100)),IF(AND(PRINCIPAL!$H$67&lt;&gt;"",L235=PRINCIPAL!$N$67),VLOOKUP($AC$204,'Banco de Dados'!$B$4:$J$50,8,FALSE)*PRINCIPAL!$H$67*(1-(PRINCIPAL!$O$67/100)),IF(PRINCIPAL!$H$67&lt;&gt;"",VLOOKUP($AC$204,'Banco de Dados'!$B$4:$J$50,8,FALSE)*PRINCIPAL!$H$67,IF(OR(L235=PRINCIPAL!$I$67,L235=PRINCIPAL!$I$67+PRINCIPAL!$I$67,L235=PRINCIPAL!$I$67+PRINCIPAL!$I$67+PRINCIPAL!$I$67),0,IF(L235=PRINCIPAL!$J$67,VLOOKUP($AC$204,'Banco de Dados'!$B$4:$J$50,6,FALSE)*(1-(PRINCIPAL!$K$67/100)),IF(L235=PRINCIPAL!$L$67,VLOOKUP($AC$204,'Banco de Dados'!$B$4:$J$50,6,FALSE)*(1-(PRINCIPAL!$M$67/100)),IF(L235=PRINCIPAL!$N$67,VLOOKUP($AC$204,'Banco de Dados'!$B$4:$J$50,6,FALSE)*(1-(PRINCIPAL!$O$67/100)),VLOOKUP($AC$204,'Banco de Dados'!$B$4:$J$50,6,FALSE)))))))))),"")</f>
        <v/>
      </c>
      <c r="AC235" s="29" t="str">
        <f>IFERROR(AB235*(IFERROR(VLOOKUP($AC$204,'Banco de Dados'!$B$4:$J$50,4,FALSE),"ERRO")),"")</f>
        <v/>
      </c>
      <c r="AD235" s="29" t="str">
        <f t="shared" si="131"/>
        <v/>
      </c>
      <c r="AE235" s="103" t="str">
        <f>IFERROR(AD235*(C235*(PRINCIPAL!$G$67/100))*0.47*(44/12),"")</f>
        <v/>
      </c>
      <c r="AF235" s="111" t="str">
        <f t="shared" si="132"/>
        <v/>
      </c>
      <c r="AG235" s="30" t="str">
        <f>IFERROR(IF(AND(PRINCIPAL!$H$68&lt;&gt;"",OR(L235=PRINCIPAL!$I$68,L235=PRINCIPAL!$I$68+PRINCIPAL!$I$68,L235=PRINCIPAL!$I$68+PRINCIPAL!$I$68+PRINCIPAL!$I$68)),0,IF(AND(PRINCIPAL!$H$68&lt;&gt;"",L235=PRINCIPAL!$J$68),VLOOKUP($AH$204,'Banco de Dados'!$B$4:$J$50,8,FALSE)*PRINCIPAL!$H$68*(1-(PRINCIPAL!$K$68/100)),IF(AND(PRINCIPAL!$H$68&lt;&gt;"",L235=PRINCIPAL!$L$68),VLOOKUP($AH$204,'Banco de Dados'!$B$4:$J$50,8,FALSE)*PRINCIPAL!$H$68*(1-(PRINCIPAL!$M$68/100)),IF(AND(PRINCIPAL!$H$68&lt;&gt;"",L235=PRINCIPAL!$N$68),VLOOKUP($AH$204,'Banco de Dados'!$B$4:$J$50,8,FALSE)*PRINCIPAL!$H$68*(1-(PRINCIPAL!$O$68/100)),IF(PRINCIPAL!$H$68&lt;&gt;"",VLOOKUP($AH$204,'Banco de Dados'!$B$4:$J$50,8,FALSE)*PRINCIPAL!$H$68,IF(OR(L235=PRINCIPAL!$I$68,L235=PRINCIPAL!$I$68+PRINCIPAL!$I$68,L235=PRINCIPAL!$I$68+PRINCIPAL!$I$68+PRINCIPAL!$I$68),0,IF(L235=PRINCIPAL!$J$68,VLOOKUP($AH$204,'Banco de Dados'!$B$4:$J$50,6,FALSE)*(1-(PRINCIPAL!$K$68/100)),IF(L235=PRINCIPAL!$L$68,VLOOKUP($AH$204,'Banco de Dados'!$B$4:$J$50,6,FALSE)*(1-(PRINCIPAL!$M$68/100)),IF(L235=PRINCIPAL!$N$68,VLOOKUP($AH$204,'Banco de Dados'!$B$4:$J$50,6,FALSE)*(1-(PRINCIPAL!$O$68/100)),VLOOKUP($AH$204,'Banco de Dados'!$B$4:$J$50,6,FALSE)))))))))),"")</f>
        <v/>
      </c>
      <c r="AH235" s="29" t="str">
        <f>IFERROR(AG235*(IFERROR(VLOOKUP($AH$204,'Banco de Dados'!$B$4:$J$50,4,FALSE),"ERRO")),"")</f>
        <v/>
      </c>
      <c r="AI235" s="29" t="str">
        <f t="shared" si="133"/>
        <v/>
      </c>
      <c r="AJ235" s="103" t="str">
        <f>IFERROR(AI235*(C235*(PRINCIPAL!$G$68/100))*0.47*(44/12),"")</f>
        <v/>
      </c>
      <c r="AK235" s="111" t="str">
        <f t="shared" si="142"/>
        <v/>
      </c>
      <c r="AL235" s="30" t="str">
        <f>IFERROR(IF(AND(PRINCIPAL!$H$69&lt;&gt;"",OR(L235=PRINCIPAL!$I$69,L235=PRINCIPAL!$I$69+PRINCIPAL!$I$69,L235=PRINCIPAL!$I$69+PRINCIPAL!$I$69+PRINCIPAL!$I$69)),0,IF(AND(PRINCIPAL!$H$69&lt;&gt;"",L235=PRINCIPAL!$J$69),VLOOKUP($AM$204,'Banco de Dados'!$B$4:$J$50,8,FALSE)*PRINCIPAL!$H$69*(1-(PRINCIPAL!$K$69/100)),IF(AND(PRINCIPAL!$H$69&lt;&gt;"",L235=PRINCIPAL!$L$69),VLOOKUP($AM$204,'Banco de Dados'!$B$4:$J$50,8,FALSE)*PRINCIPAL!$H$69*(1-(PRINCIPAL!$M$69/100)),IF(AND(PRINCIPAL!$H$69&lt;&gt;"",L235=PRINCIPAL!$N$69),VLOOKUP($AM$204,'Banco de Dados'!$B$4:$J$50,8,FALSE)*PRINCIPAL!$H$69*(1-(PRINCIPAL!$O$69/100)),IF(PRINCIPAL!$H$69&lt;&gt;"",VLOOKUP($AM$204,'Banco de Dados'!$B$4:$J$50,8,FALSE)*PRINCIPAL!$H$69,IF(OR(L235=PRINCIPAL!$I$69,L235=PRINCIPAL!$I$69+PRINCIPAL!$I$69,L235=PRINCIPAL!$I$69+PRINCIPAL!$I$69+PRINCIPAL!$I$69),0,IF(L235=PRINCIPAL!$J$69,VLOOKUP($AM$204,'Banco de Dados'!$B$4:$J$50,6,FALSE)*(1-(PRINCIPAL!$K$69/100)),IF(L235=PRINCIPAL!$L$69,VLOOKUP($AM$204,'Banco de Dados'!$B$4:$J$50,6,FALSE)*(1-(PRINCIPAL!$M$69/100)),IF(L235=PRINCIPAL!$N$69,VLOOKUP($AM$204,'Banco de Dados'!$B$4:$J$50,6,FALSE)*(1-(PRINCIPAL!$O$69/100)),VLOOKUP($AM$204,'Banco de Dados'!$B$4:$J$50,6,FALSE)))))))))),"")</f>
        <v/>
      </c>
      <c r="AM235" s="29" t="str">
        <f>IFERROR(AL235*(IFERROR(VLOOKUP($AM$204,'Banco de Dados'!$B$4:$J$50,4,FALSE),"ERRO")),"")</f>
        <v/>
      </c>
      <c r="AN235" s="29" t="str">
        <f t="shared" si="134"/>
        <v/>
      </c>
      <c r="AO235" s="103" t="str">
        <f>IFERROR(AN235*(C235*(PRINCIPAL!$G$69/100))*0.47*(44/12),"")</f>
        <v/>
      </c>
      <c r="AP235" s="111" t="str">
        <f t="shared" si="135"/>
        <v/>
      </c>
      <c r="AQ235" s="30" t="str">
        <f>IFERROR(IF(AND(PRINCIPAL!$H$70&lt;&gt;"",OR(L235=PRINCIPAL!$I$70,L235=PRINCIPAL!$I$70+PRINCIPAL!$I$70,L235=PRINCIPAL!$I$70+PRINCIPAL!$I$70+PRINCIPAL!$I$70)),0,IF(AND(PRINCIPAL!$H$70&lt;&gt;"",L235=PRINCIPAL!$J$70),VLOOKUP($AR$204,'Banco de Dados'!$B$4:$J$50,8,FALSE)*PRINCIPAL!$H$70*(1-(PRINCIPAL!$K$70/100)),IF(AND(PRINCIPAL!$H$70&lt;&gt;"",L235=PRINCIPAL!$L$70),VLOOKUP($AR$204,'Banco de Dados'!$B$4:$J$50,8,FALSE)*PRINCIPAL!$H$70*(1-(PRINCIPAL!$M$70/100)),IF(AND(PRINCIPAL!$H$70&lt;&gt;"",L235=PRINCIPAL!$N$70),VLOOKUP($AR$204,'Banco de Dados'!$B$4:$J$50,8,FALSE)*PRINCIPAL!$H$70*(1-(PRINCIPAL!$O$70/100)),IF(PRINCIPAL!$H$70&lt;&gt;"",VLOOKUP($AR$204,'Banco de Dados'!$B$4:$J$50,8,FALSE)*PRINCIPAL!$H$70,IF(OR(L235=PRINCIPAL!$I$70,L235=PRINCIPAL!$I$70+PRINCIPAL!$I$70,L235=PRINCIPAL!$I$70+PRINCIPAL!$I$70+PRINCIPAL!$I$70),0,IF(L235=PRINCIPAL!$J$70,VLOOKUP($AR$204,'Banco de Dados'!$B$4:$J$50,6,FALSE)*(1-(PRINCIPAL!$K$70/100)),IF(L235=PRINCIPAL!$L$70,VLOOKUP($AR$204,'Banco de Dados'!$B$4:$J$50,6,FALSE)*(1-(PRINCIPAL!$M$70/100)),IF(L235=PRINCIPAL!$N$70,VLOOKUP($AR$204,'Banco de Dados'!$B$4:$J$50,6,FALSE)*(1-(PRINCIPAL!$O$70/100)),VLOOKUP($AR$204,'Banco de Dados'!$B$4:$J$50,6,FALSE)))))))))),"")</f>
        <v/>
      </c>
      <c r="AR235" s="29" t="str">
        <f>IFERROR(AQ235*(IFERROR(VLOOKUP($AR$204,'Banco de Dados'!$B$4:$J$50,4,FALSE),"ERRO")),"")</f>
        <v/>
      </c>
      <c r="AS235" s="29" t="str">
        <f t="shared" si="136"/>
        <v/>
      </c>
      <c r="AT235" s="103" t="str">
        <f>IFERROR(AS235*(C235*(PRINCIPAL!$G$70/100))*0.47*(44/12),"")</f>
        <v/>
      </c>
      <c r="AU235" s="111" t="str">
        <f t="shared" si="137"/>
        <v/>
      </c>
      <c r="AV235" s="30" t="str">
        <f>IFERROR(IF(AND(PRINCIPAL!$H$71&lt;&gt;"",OR(L235=PRINCIPAL!$I$71,L235=PRINCIPAL!$I$71+PRINCIPAL!$I$71,L235=PRINCIPAL!$I$71+PRINCIPAL!$I$71+PRINCIPAL!$I$71)),0,IF(AND(PRINCIPAL!$H$71&lt;&gt;"",L235=PRINCIPAL!$J$71),VLOOKUP($AW$204,'Banco de Dados'!$B$4:$J$50,8,FALSE)*PRINCIPAL!$H$71*(1-(PRINCIPAL!$K$71/100)),IF(AND(PRINCIPAL!$H$71&lt;&gt;"",L235=PRINCIPAL!$L$71),VLOOKUP($AW$204,'Banco de Dados'!$B$4:$J$50,8,FALSE)*PRINCIPAL!$H$71*(1-(PRINCIPAL!$M$71/100)),IF(AND(PRINCIPAL!$H$71&lt;&gt;"",L235=PRINCIPAL!$N$71),VLOOKUP($AW$204,'Banco de Dados'!$B$4:$J$50,8,FALSE)*PRINCIPAL!$H$71*(1-(PRINCIPAL!$O$71/100)),IF(PRINCIPAL!$H$71&lt;&gt;"",VLOOKUP($AW$204,'Banco de Dados'!$B$4:$J$50,8,FALSE)*PRINCIPAL!$H$71,IF(OR(L235=PRINCIPAL!$I$71,L235=PRINCIPAL!$I$71+PRINCIPAL!$I$71,L235=PRINCIPAL!$I$71+PRINCIPAL!$I$71+PRINCIPAL!$I$71),0,IF(L235=PRINCIPAL!$J$71,VLOOKUP($AW$204,'Banco de Dados'!$B$4:$J$50,6,FALSE)*(1-(PRINCIPAL!$K$71/100)),IF(L235=PRINCIPAL!$L$71,VLOOKUP($AW$204,'Banco de Dados'!$B$4:$J$50,6,FALSE)*(1-(PRINCIPAL!$M$71/100)),IF(L235=PRINCIPAL!$N$71,VLOOKUP($AW$204,'Banco de Dados'!$B$4:$J$50,6,FALSE)*(1-(PRINCIPAL!$O$71/100)),VLOOKUP($AW$204,'Banco de Dados'!$B$4:$J$50,6,FALSE)))))))))),"")</f>
        <v/>
      </c>
      <c r="AW235" s="29" t="str">
        <f>IFERROR(AV235*(IFERROR(VLOOKUP($AW$204,'Banco de Dados'!$B$4:$J$50,4,FALSE),"ERRO")),"")</f>
        <v/>
      </c>
      <c r="AX235" s="29" t="str">
        <f t="shared" si="138"/>
        <v/>
      </c>
      <c r="AY235" s="103" t="str">
        <f>IFERROR(AX235*(C235*(PRINCIPAL!$G$71/100))*0.47*(44/12),"")</f>
        <v/>
      </c>
      <c r="AZ235" s="111" t="str">
        <f t="shared" si="143"/>
        <v/>
      </c>
      <c r="BA235" s="30" t="str">
        <f>IFERROR(IF(AND(PRINCIPAL!$H$72&lt;&gt;"",OR(L235=PRINCIPAL!$I$72,L235=PRINCIPAL!$I$72+PRINCIPAL!$I$72,L235=PRINCIPAL!$I$72+PRINCIPAL!$I$72+PRINCIPAL!$I$72)),0,IF(AND(PRINCIPAL!$H$72&lt;&gt;"",L235=PRINCIPAL!$J$72),VLOOKUP($BB$204,'Banco de Dados'!$B$4:$J$50,8,FALSE)*PRINCIPAL!$H$72*(1-(PRINCIPAL!$K$72/100)),IF(AND(PRINCIPAL!$H$72&lt;&gt;"",L235=PRINCIPAL!$L$72),VLOOKUP($BB$204,'Banco de Dados'!$B$4:$J$50,8,FALSE)*PRINCIPAL!$H$72*(1-(PRINCIPAL!$M$72/100)),IF(AND(PRINCIPAL!$H$72&lt;&gt;"",L235=PRINCIPAL!$N$72),VLOOKUP($BB$204,'Banco de Dados'!$B$4:$J$50,8,FALSE)*PRINCIPAL!$H$72*(1-(PRINCIPAL!$O$72/100)),IF(PRINCIPAL!$H$72&lt;&gt;"",VLOOKUP($BB$204,'Banco de Dados'!$B$4:$J$50,8,FALSE)*PRINCIPAL!$H$72,IF(OR(L235=PRINCIPAL!$I$72,L235=PRINCIPAL!$I$72+PRINCIPAL!$I$72,L235=PRINCIPAL!$I$72+PRINCIPAL!$I$72+PRINCIPAL!$I$72),0,IF(L235=PRINCIPAL!$J$72,VLOOKUP($BB$204,'Banco de Dados'!$B$4:$J$50,6,FALSE)*(1-(PRINCIPAL!$K$72/100)),IF(L235=PRINCIPAL!$L$72,VLOOKUP($BB$204,'Banco de Dados'!$B$4:$J$50,6,FALSE)*(1-(PRINCIPAL!$M$72/100)),IF(L235=PRINCIPAL!$N$72,VLOOKUP($BB$204,'Banco de Dados'!$B$4:$J$50,6,FALSE)*(1-(PRINCIPAL!$O$72/100)),VLOOKUP($BB$204,'Banco de Dados'!$B$4:$J$50,6,FALSE)))))))))),"")</f>
        <v/>
      </c>
      <c r="BB235" s="29" t="str">
        <f>IFERROR(BA235*(IFERROR(VLOOKUP($BB$204,'Banco de Dados'!$B$4:$J$50,4,FALSE),"ERRO")),"")</f>
        <v/>
      </c>
      <c r="BC235" s="29" t="str">
        <f t="shared" si="144"/>
        <v/>
      </c>
      <c r="BD235" s="103" t="str">
        <f>IFERROR(BC235*(C235*(PRINCIPAL!$G$72/100))*0.47*(44/12),"")</f>
        <v/>
      </c>
      <c r="BE235" s="111" t="str">
        <f t="shared" si="123"/>
        <v/>
      </c>
      <c r="BF235" s="30" t="str">
        <f>IFERROR(IF(AND(PRINCIPAL!$H$73&lt;&gt;"",OR(L235=PRINCIPAL!$I$73,L235=PRINCIPAL!$I$73+PRINCIPAL!$I$73,L235=PRINCIPAL!$I$73+PRINCIPAL!$I$73+PRINCIPAL!$I$73)),0,IF(AND(PRINCIPAL!$H$73&lt;&gt;"",L235=PRINCIPAL!$J$73),VLOOKUP($BG$204,'Banco de Dados'!$B$4:$J$50,8,FALSE)*PRINCIPAL!$H$73*(1-(PRINCIPAL!$K$73/100)),IF(AND(PRINCIPAL!$H$73&lt;&gt;"",L235=PRINCIPAL!$L$73),VLOOKUP($BG$204,'Banco de Dados'!$B$4:$J$50,8,FALSE)*PRINCIPAL!$H$73*(1-(PRINCIPAL!$M$73/100)),IF(AND(PRINCIPAL!$H$73&lt;&gt;"",L235=PRINCIPAL!$N$73),VLOOKUP($BG$204,'Banco de Dados'!$B$4:$J$50,8,FALSE)*PRINCIPAL!$H$73*(1-(PRINCIPAL!$O$73/100)),IF(PRINCIPAL!$H$73&lt;&gt;"",VLOOKUP($BG$204,'Banco de Dados'!$B$4:$J$50,8,FALSE)*PRINCIPAL!$H$73,IF(OR(L235=PRINCIPAL!$I$73,L235=PRINCIPAL!$I$73+PRINCIPAL!$I$73,L235=PRINCIPAL!$I$73+PRINCIPAL!$I$73+PRINCIPAL!$I$73),0,IF(L235=PRINCIPAL!$J$73,VLOOKUP($BG$204,'Banco de Dados'!$B$4:$J$50,6,FALSE)*(1-(PRINCIPAL!$K$73/100)),IF(L235=PRINCIPAL!$L$73,VLOOKUP($BG$204,'Banco de Dados'!$B$4:$J$50,6,FALSE)*(1-(PRINCIPAL!$M$73/100)),IF(L235=PRINCIPAL!$N$73,VLOOKUP($BG$204,'Banco de Dados'!$B$4:$J$50,6,FALSE)*(1-(PRINCIPAL!$O$73/100)),VLOOKUP($BG$204,'Banco de Dados'!$B$4:$J$50,6,FALSE)))))))))),"")</f>
        <v/>
      </c>
      <c r="BG235" s="29" t="str">
        <f>IFERROR(BF235*(IFERROR(VLOOKUP($BG$204,'Banco de Dados'!$B$4:$J$50,4,FALSE),"ERRO")),"")</f>
        <v/>
      </c>
      <c r="BH235" s="29" t="str">
        <f t="shared" si="139"/>
        <v/>
      </c>
      <c r="BI235" s="103" t="str">
        <f>IFERROR(BH235*(C235*(PRINCIPAL!$G$73/100))*0.47*(44/12),"")</f>
        <v/>
      </c>
      <c r="BJ235" s="102" t="str">
        <f t="shared" si="124"/>
        <v/>
      </c>
    </row>
    <row r="236" spans="2:62" ht="12.75" customHeight="1" x14ac:dyDescent="0.3">
      <c r="B236" s="326">
        <f t="shared" si="125"/>
        <v>2050</v>
      </c>
      <c r="C236" s="340"/>
      <c r="D236" s="1"/>
      <c r="E236" s="116">
        <v>30</v>
      </c>
      <c r="F236" s="24" t="str">
        <f>IFERROR(VLOOKUP($G$204,'Banco de Dados'!$B$4:$J$50,6,FALSE),"")</f>
        <v/>
      </c>
      <c r="G236" s="25" t="str">
        <f>IFERROR(F236*(IFERROR(VLOOKUP($G$204,'Banco de Dados'!$B$4:$J$50,4,FALSE),"ERRO")),"")</f>
        <v/>
      </c>
      <c r="H236" s="25" t="str">
        <f t="shared" si="126"/>
        <v/>
      </c>
      <c r="I236" s="103" t="str">
        <f t="shared" si="127"/>
        <v/>
      </c>
      <c r="J236" s="117" t="str">
        <f t="shared" si="128"/>
        <v/>
      </c>
      <c r="K236" s="1"/>
      <c r="L236" s="91">
        <v>30</v>
      </c>
      <c r="M236" s="24" t="str">
        <f>IFERROR(IF(AND(PRINCIPAL!$H$64&lt;&gt;"",OR(L236=PRINCIPAL!$I$64,L236=PRINCIPAL!$I$64+PRINCIPAL!$I$64,L236=PRINCIPAL!$I$64+PRINCIPAL!$I$64+PRINCIPAL!$I$64)),0,IF(AND(PRINCIPAL!$H$64&lt;&gt;"",L236=PRINCIPAL!$J$64),VLOOKUP($N$204,'Banco de Dados'!$B$4:$J$50,8,FALSE)*PRINCIPAL!$H$64*(1-(PRINCIPAL!$K$64/100)),IF(AND(PRINCIPAL!$H$64&lt;&gt;"",L236=PRINCIPAL!$L$64),VLOOKUP($N$204,'Banco de Dados'!$B$4:$J$50,8,FALSE)*PRINCIPAL!$H$64*(1-(PRINCIPAL!$M$64/100)),IF(AND(PRINCIPAL!$H$64&lt;&gt;"",L236=PRINCIPAL!$N$64),VLOOKUP($N$204,'Banco de Dados'!$B$4:$J$50,8,FALSE)*PRINCIPAL!$H$64*(1-(PRINCIPAL!$O$64/100)),IF(PRINCIPAL!$H$64&lt;&gt;"",VLOOKUP($N$204,'Banco de Dados'!$B$4:$J$50,8,FALSE)*PRINCIPAL!$H$64,IF(OR(L236=PRINCIPAL!$I$64,L236=PRINCIPAL!$I$64+PRINCIPAL!$I$64,L236=PRINCIPAL!$I$64+PRINCIPAL!$I$64+PRINCIPAL!$I$64),0,IF(L236=PRINCIPAL!$J$64,VLOOKUP($N$204,'Banco de Dados'!$B$4:$J$50,6,FALSE)*(1-(PRINCIPAL!$K$64/100)),IF(L236=PRINCIPAL!$L$64,VLOOKUP($N$204,'Banco de Dados'!$B$4:$J$50,6,FALSE)*(1-(PRINCIPAL!$M$64/100)),IF(L236=PRINCIPAL!$N$64,VLOOKUP($N$204,'Banco de Dados'!$B$4:$J$50,6,FALSE)*(1-(PRINCIPAL!$O$64/100)),VLOOKUP($N$204,'Banco de Dados'!$B$4:$J$50,6,FALSE)))))))))),"")</f>
        <v/>
      </c>
      <c r="N236" s="25" t="str">
        <f>IFERROR(M236*(IFERROR(VLOOKUP($N$204,'Banco de Dados'!$B$4:$J$50,4,FALSE),"ERRO")),"")</f>
        <v/>
      </c>
      <c r="O236" s="25" t="str">
        <f t="shared" si="129"/>
        <v/>
      </c>
      <c r="P236" s="103" t="str">
        <f>IFERROR(O236*(C236*(PRINCIPAL!$G$64/100))*0.47*(44/12),"")</f>
        <v/>
      </c>
      <c r="Q236" s="107" t="str">
        <f t="shared" si="145"/>
        <v/>
      </c>
      <c r="R236" s="29" t="str">
        <f>IFERROR(IF(AND(PRINCIPAL!$H$65&lt;&gt;"",OR(L236=PRINCIPAL!$I$65,L236=PRINCIPAL!$I$65+PRINCIPAL!$I$65,L236=PRINCIPAL!$I$65+PRINCIPAL!$I$65+PRINCIPAL!$I$65)),0,IF(AND(PRINCIPAL!$H$65&lt;&gt;"",L236=PRINCIPAL!$J$65),VLOOKUP($S$204,'Banco de Dados'!$B$4:$J$50,8,FALSE)*PRINCIPAL!$H$65*(1-(PRINCIPAL!$K$65/100)),IF(AND(PRINCIPAL!$H$65&lt;&gt;"",L236=PRINCIPAL!$L$65),VLOOKUP($S$204,'Banco de Dados'!$B$4:$J$50,8,FALSE)*PRINCIPAL!$H$65*(1-(PRINCIPAL!$M$65/100)),IF(AND(PRINCIPAL!$H$65&lt;&gt;"",L236=PRINCIPAL!$N$65),VLOOKUP($S$204,'Banco de Dados'!$B$4:$J$50,8,FALSE)*PRINCIPAL!$H$65*(1-(PRINCIPAL!$O$65/100)),IF(PRINCIPAL!$H$65&lt;&gt;"",VLOOKUP($S$204,'Banco de Dados'!$B$4:$J$50,8,FALSE)*PRINCIPAL!$H$65,IF(OR(L236=PRINCIPAL!$I$65,L236=PRINCIPAL!$I$65+PRINCIPAL!$I$65,L236=PRINCIPAL!$I$65+PRINCIPAL!$I$65+PRINCIPAL!$I$65),0,IF(L236=PRINCIPAL!$J$65,VLOOKUP($S$204,'Banco de Dados'!$B$4:$J$50,6,FALSE)*(1-(PRINCIPAL!$K$65/100)),IF(L236=PRINCIPAL!$L$65,VLOOKUP($S$204,'Banco de Dados'!$B$4:$J$50,6,FALSE)*(1-(PRINCIPAL!$M$65/100)),IF(L236=PRINCIPAL!$N$65,VLOOKUP($S$204,'Banco de Dados'!$B$4:$J$50,6,FALSE)*(1-(PRINCIPAL!$O$65/100)),VLOOKUP($S$204,'Banco de Dados'!$B$4:$J$50,6,FALSE)))))))))),"")</f>
        <v/>
      </c>
      <c r="S236" s="29" t="str">
        <f>IFERROR(R236*(IFERROR(VLOOKUP($S$204,'Banco de Dados'!$B$4:$J$50,4,FALSE),"ERRO")),"")</f>
        <v/>
      </c>
      <c r="T236" s="29" t="str">
        <f t="shared" si="146"/>
        <v/>
      </c>
      <c r="U236" s="103" t="str">
        <f>IFERROR(T236*(C236*(PRINCIPAL!$G$65/100))*0.47*(44/12),"")</f>
        <v/>
      </c>
      <c r="V236" s="103" t="str">
        <f t="shared" si="122"/>
        <v/>
      </c>
      <c r="W236" s="30" t="str">
        <f>IFERROR(IF(AND(PRINCIPAL!$H$66&lt;&gt;"",OR(L236=PRINCIPAL!$I$66,L236=PRINCIPAL!$I$66+PRINCIPAL!$I$66,L236=PRINCIPAL!$I$66+PRINCIPAL!$I$66+PRINCIPAL!$I$66)),0,IF(AND(PRINCIPAL!$H$66&lt;&gt;"",L236=PRINCIPAL!$J$66),VLOOKUP($X$204,'Banco de Dados'!$B$4:$J$50,8,FALSE)*PRINCIPAL!$H$66*(1-(PRINCIPAL!$K$66/100)),IF(AND(PRINCIPAL!$H$66&lt;&gt;"",L236=PRINCIPAL!$L$66),VLOOKUP($X$204,'Banco de Dados'!$B$4:$J$50,8,FALSE)*PRINCIPAL!$H$66*(1-(PRINCIPAL!$M$66/100)),IF(AND(PRINCIPAL!$H$66&lt;&gt;"",L236=PRINCIPAL!$N$66),VLOOKUP($X$204,'Banco de Dados'!$B$4:$J$50,8,FALSE)*PRINCIPAL!$H$66*(1-(PRINCIPAL!$O$66/100)),IF(PRINCIPAL!$H$66&lt;&gt;"",VLOOKUP($X$204,'Banco de Dados'!$B$4:$J$50,8,FALSE)*PRINCIPAL!$H$66,IF(OR(L236=PRINCIPAL!$I$66,L236=PRINCIPAL!$I$66+PRINCIPAL!$I$66,L236=PRINCIPAL!$I$66+PRINCIPAL!$I$66+PRINCIPAL!$I$66),0,IF(L236=PRINCIPAL!$J$66,VLOOKUP($X$204,'Banco de Dados'!$B$4:$J$50,6,FALSE)*(1-(PRINCIPAL!$K$66/100)),IF(L236=PRINCIPAL!$L$66,VLOOKUP($X$204,'Banco de Dados'!$B$4:$J$50,6,FALSE)*(1-(PRINCIPAL!$M$66/100)),IF(L236=PRINCIPAL!$N$66,VLOOKUP($X$204,'Banco de Dados'!$B$4:$J$50,6,FALSE)*(1-(PRINCIPAL!$O$66/100)),VLOOKUP($X$204,'Banco de Dados'!$B$4:$J$50,6,FALSE)))))))))),"")</f>
        <v/>
      </c>
      <c r="X236" s="29" t="str">
        <f>IFERROR(W236*(IFERROR(VLOOKUP($X$204,'Banco de Dados'!$B$4:$J$50,4,FALSE),"ERRO")),"")</f>
        <v/>
      </c>
      <c r="Y236" s="29" t="str">
        <f t="shared" si="140"/>
        <v/>
      </c>
      <c r="Z236" s="103" t="str">
        <f>IFERROR(Y236*(C236*(PRINCIPAL!$G$66/100))*0.47*(44/12),"")</f>
        <v/>
      </c>
      <c r="AA236" s="111" t="str">
        <f t="shared" si="141"/>
        <v/>
      </c>
      <c r="AB236" s="30" t="str">
        <f>IFERROR(IF(AND(PRINCIPAL!$H$67&lt;&gt;"",OR(L236=PRINCIPAL!$I$67,L236=PRINCIPAL!$I$67+PRINCIPAL!$I$67,L236=PRINCIPAL!$I$67+PRINCIPAL!$I$67+PRINCIPAL!$I$67)),0,IF(AND(PRINCIPAL!$H$67&lt;&gt;"",L236=PRINCIPAL!$J$67),VLOOKUP($AC$204,'Banco de Dados'!$B$4:$J$50,8,FALSE)*PRINCIPAL!$H$67*(1-(PRINCIPAL!$K$67/100)),IF(AND(PRINCIPAL!$H$67&lt;&gt;"",L236=PRINCIPAL!$L$67),VLOOKUP($AC$204,'Banco de Dados'!$B$4:$J$50,8,FALSE)*PRINCIPAL!$H$67*(1-(PRINCIPAL!$M$67/100)),IF(AND(PRINCIPAL!$H$67&lt;&gt;"",L236=PRINCIPAL!$N$67),VLOOKUP($AC$204,'Banco de Dados'!$B$4:$J$50,8,FALSE)*PRINCIPAL!$H$67*(1-(PRINCIPAL!$O$67/100)),IF(PRINCIPAL!$H$67&lt;&gt;"",VLOOKUP($AC$204,'Banco de Dados'!$B$4:$J$50,8,FALSE)*PRINCIPAL!$H$67,IF(OR(L236=PRINCIPAL!$I$67,L236=PRINCIPAL!$I$67+PRINCIPAL!$I$67,L236=PRINCIPAL!$I$67+PRINCIPAL!$I$67+PRINCIPAL!$I$67),0,IF(L236=PRINCIPAL!$J$67,VLOOKUP($AC$204,'Banco de Dados'!$B$4:$J$50,6,FALSE)*(1-(PRINCIPAL!$K$67/100)),IF(L236=PRINCIPAL!$L$67,VLOOKUP($AC$204,'Banco de Dados'!$B$4:$J$50,6,FALSE)*(1-(PRINCIPAL!$M$67/100)),IF(L236=PRINCIPAL!$N$67,VLOOKUP($AC$204,'Banco de Dados'!$B$4:$J$50,6,FALSE)*(1-(PRINCIPAL!$O$67/100)),VLOOKUP($AC$204,'Banco de Dados'!$B$4:$J$50,6,FALSE)))))))))),"")</f>
        <v/>
      </c>
      <c r="AC236" s="29" t="str">
        <f>IFERROR(AB236*(IFERROR(VLOOKUP($AC$204,'Banco de Dados'!$B$4:$J$50,4,FALSE),"ERRO")),"")</f>
        <v/>
      </c>
      <c r="AD236" s="29" t="str">
        <f t="shared" si="131"/>
        <v/>
      </c>
      <c r="AE236" s="103" t="str">
        <f>IFERROR(AD236*(C236*(PRINCIPAL!$G$67/100))*0.47*(44/12),"")</f>
        <v/>
      </c>
      <c r="AF236" s="111" t="str">
        <f t="shared" si="132"/>
        <v/>
      </c>
      <c r="AG236" s="30" t="str">
        <f>IFERROR(IF(AND(PRINCIPAL!$H$68&lt;&gt;"",OR(L236=PRINCIPAL!$I$68,L236=PRINCIPAL!$I$68+PRINCIPAL!$I$68,L236=PRINCIPAL!$I$68+PRINCIPAL!$I$68+PRINCIPAL!$I$68)),0,IF(AND(PRINCIPAL!$H$68&lt;&gt;"",L236=PRINCIPAL!$J$68),VLOOKUP($AH$204,'Banco de Dados'!$B$4:$J$50,8,FALSE)*PRINCIPAL!$H$68*(1-(PRINCIPAL!$K$68/100)),IF(AND(PRINCIPAL!$H$68&lt;&gt;"",L236=PRINCIPAL!$L$68),VLOOKUP($AH$204,'Banco de Dados'!$B$4:$J$50,8,FALSE)*PRINCIPAL!$H$68*(1-(PRINCIPAL!$M$68/100)),IF(AND(PRINCIPAL!$H$68&lt;&gt;"",L236=PRINCIPAL!$N$68),VLOOKUP($AH$204,'Banco de Dados'!$B$4:$J$50,8,FALSE)*PRINCIPAL!$H$68*(1-(PRINCIPAL!$O$68/100)),IF(PRINCIPAL!$H$68&lt;&gt;"",VLOOKUP($AH$204,'Banco de Dados'!$B$4:$J$50,8,FALSE)*PRINCIPAL!$H$68,IF(OR(L236=PRINCIPAL!$I$68,L236=PRINCIPAL!$I$68+PRINCIPAL!$I$68,L236=PRINCIPAL!$I$68+PRINCIPAL!$I$68+PRINCIPAL!$I$68),0,IF(L236=PRINCIPAL!$J$68,VLOOKUP($AH$204,'Banco de Dados'!$B$4:$J$50,6,FALSE)*(1-(PRINCIPAL!$K$68/100)),IF(L236=PRINCIPAL!$L$68,VLOOKUP($AH$204,'Banco de Dados'!$B$4:$J$50,6,FALSE)*(1-(PRINCIPAL!$M$68/100)),IF(L236=PRINCIPAL!$N$68,VLOOKUP($AH$204,'Banco de Dados'!$B$4:$J$50,6,FALSE)*(1-(PRINCIPAL!$O$68/100)),VLOOKUP($AH$204,'Banco de Dados'!$B$4:$J$50,6,FALSE)))))))))),"")</f>
        <v/>
      </c>
      <c r="AH236" s="29" t="str">
        <f>IFERROR(AG236*(IFERROR(VLOOKUP($AH$204,'Banco de Dados'!$B$4:$J$50,4,FALSE),"ERRO")),"")</f>
        <v/>
      </c>
      <c r="AI236" s="29" t="str">
        <f t="shared" si="133"/>
        <v/>
      </c>
      <c r="AJ236" s="103" t="str">
        <f>IFERROR(AI236*(C236*(PRINCIPAL!$G$68/100))*0.47*(44/12),"")</f>
        <v/>
      </c>
      <c r="AK236" s="111" t="str">
        <f t="shared" si="142"/>
        <v/>
      </c>
      <c r="AL236" s="30" t="str">
        <f>IFERROR(IF(AND(PRINCIPAL!$H$69&lt;&gt;"",OR(L236=PRINCIPAL!$I$69,L236=PRINCIPAL!$I$69+PRINCIPAL!$I$69,L236=PRINCIPAL!$I$69+PRINCIPAL!$I$69+PRINCIPAL!$I$69)),0,IF(AND(PRINCIPAL!$H$69&lt;&gt;"",L236=PRINCIPAL!$J$69),VLOOKUP($AM$204,'Banco de Dados'!$B$4:$J$50,8,FALSE)*PRINCIPAL!$H$69*(1-(PRINCIPAL!$K$69/100)),IF(AND(PRINCIPAL!$H$69&lt;&gt;"",L236=PRINCIPAL!$L$69),VLOOKUP($AM$204,'Banco de Dados'!$B$4:$J$50,8,FALSE)*PRINCIPAL!$H$69*(1-(PRINCIPAL!$M$69/100)),IF(AND(PRINCIPAL!$H$69&lt;&gt;"",L236=PRINCIPAL!$N$69),VLOOKUP($AM$204,'Banco de Dados'!$B$4:$J$50,8,FALSE)*PRINCIPAL!$H$69*(1-(PRINCIPAL!$O$69/100)),IF(PRINCIPAL!$H$69&lt;&gt;"",VLOOKUP($AM$204,'Banco de Dados'!$B$4:$J$50,8,FALSE)*PRINCIPAL!$H$69,IF(OR(L236=PRINCIPAL!$I$69,L236=PRINCIPAL!$I$69+PRINCIPAL!$I$69,L236=PRINCIPAL!$I$69+PRINCIPAL!$I$69+PRINCIPAL!$I$69),0,IF(L236=PRINCIPAL!$J$69,VLOOKUP($AM$204,'Banco de Dados'!$B$4:$J$50,6,FALSE)*(1-(PRINCIPAL!$K$69/100)),IF(L236=PRINCIPAL!$L$69,VLOOKUP($AM$204,'Banco de Dados'!$B$4:$J$50,6,FALSE)*(1-(PRINCIPAL!$M$69/100)),IF(L236=PRINCIPAL!$N$69,VLOOKUP($AM$204,'Banco de Dados'!$B$4:$J$50,6,FALSE)*(1-(PRINCIPAL!$O$69/100)),VLOOKUP($AM$204,'Banco de Dados'!$B$4:$J$50,6,FALSE)))))))))),"")</f>
        <v/>
      </c>
      <c r="AM236" s="29" t="str">
        <f>IFERROR(AL236*(IFERROR(VLOOKUP($AM$204,'Banco de Dados'!$B$4:$J$50,4,FALSE),"ERRO")),"")</f>
        <v/>
      </c>
      <c r="AN236" s="29" t="str">
        <f t="shared" si="134"/>
        <v/>
      </c>
      <c r="AO236" s="103" t="str">
        <f>IFERROR(AN236*(C236*(PRINCIPAL!$G$69/100))*0.47*(44/12),"")</f>
        <v/>
      </c>
      <c r="AP236" s="111" t="str">
        <f t="shared" si="135"/>
        <v/>
      </c>
      <c r="AQ236" s="30" t="str">
        <f>IFERROR(IF(AND(PRINCIPAL!$H$70&lt;&gt;"",OR(L236=PRINCIPAL!$I$70,L236=PRINCIPAL!$I$70+PRINCIPAL!$I$70,L236=PRINCIPAL!$I$70+PRINCIPAL!$I$70+PRINCIPAL!$I$70)),0,IF(AND(PRINCIPAL!$H$70&lt;&gt;"",L236=PRINCIPAL!$J$70),VLOOKUP($AR$204,'Banco de Dados'!$B$4:$J$50,8,FALSE)*PRINCIPAL!$H$70*(1-(PRINCIPAL!$K$70/100)),IF(AND(PRINCIPAL!$H$70&lt;&gt;"",L236=PRINCIPAL!$L$70),VLOOKUP($AR$204,'Banco de Dados'!$B$4:$J$50,8,FALSE)*PRINCIPAL!$H$70*(1-(PRINCIPAL!$M$70/100)),IF(AND(PRINCIPAL!$H$70&lt;&gt;"",L236=PRINCIPAL!$N$70),VLOOKUP($AR$204,'Banco de Dados'!$B$4:$J$50,8,FALSE)*PRINCIPAL!$H$70*(1-(PRINCIPAL!$O$70/100)),IF(PRINCIPAL!$H$70&lt;&gt;"",VLOOKUP($AR$204,'Banco de Dados'!$B$4:$J$50,8,FALSE)*PRINCIPAL!$H$70,IF(OR(L236=PRINCIPAL!$I$70,L236=PRINCIPAL!$I$70+PRINCIPAL!$I$70,L236=PRINCIPAL!$I$70+PRINCIPAL!$I$70+PRINCIPAL!$I$70),0,IF(L236=PRINCIPAL!$J$70,VLOOKUP($AR$204,'Banco de Dados'!$B$4:$J$50,6,FALSE)*(1-(PRINCIPAL!$K$70/100)),IF(L236=PRINCIPAL!$L$70,VLOOKUP($AR$204,'Banco de Dados'!$B$4:$J$50,6,FALSE)*(1-(PRINCIPAL!$M$70/100)),IF(L236=PRINCIPAL!$N$70,VLOOKUP($AR$204,'Banco de Dados'!$B$4:$J$50,6,FALSE)*(1-(PRINCIPAL!$O$70/100)),VLOOKUP($AR$204,'Banco de Dados'!$B$4:$J$50,6,FALSE)))))))))),"")</f>
        <v/>
      </c>
      <c r="AR236" s="29" t="str">
        <f>IFERROR(AQ236*(IFERROR(VLOOKUP($AR$204,'Banco de Dados'!$B$4:$J$50,4,FALSE),"ERRO")),"")</f>
        <v/>
      </c>
      <c r="AS236" s="29" t="str">
        <f t="shared" si="136"/>
        <v/>
      </c>
      <c r="AT236" s="103" t="str">
        <f>IFERROR(AS236*(C236*(PRINCIPAL!$G$70/100))*0.47*(44/12),"")</f>
        <v/>
      </c>
      <c r="AU236" s="111" t="str">
        <f t="shared" si="137"/>
        <v/>
      </c>
      <c r="AV236" s="30" t="str">
        <f>IFERROR(IF(AND(PRINCIPAL!$H$71&lt;&gt;"",OR(L236=PRINCIPAL!$I$71,L236=PRINCIPAL!$I$71+PRINCIPAL!$I$71,L236=PRINCIPAL!$I$71+PRINCIPAL!$I$71+PRINCIPAL!$I$71)),0,IF(AND(PRINCIPAL!$H$71&lt;&gt;"",L236=PRINCIPAL!$J$71),VLOOKUP($AW$204,'Banco de Dados'!$B$4:$J$50,8,FALSE)*PRINCIPAL!$H$71*(1-(PRINCIPAL!$K$71/100)),IF(AND(PRINCIPAL!$H$71&lt;&gt;"",L236=PRINCIPAL!$L$71),VLOOKUP($AW$204,'Banco de Dados'!$B$4:$J$50,8,FALSE)*PRINCIPAL!$H$71*(1-(PRINCIPAL!$M$71/100)),IF(AND(PRINCIPAL!$H$71&lt;&gt;"",L236=PRINCIPAL!$N$71),VLOOKUP($AW$204,'Banco de Dados'!$B$4:$J$50,8,FALSE)*PRINCIPAL!$H$71*(1-(PRINCIPAL!$O$71/100)),IF(PRINCIPAL!$H$71&lt;&gt;"",VLOOKUP($AW$204,'Banco de Dados'!$B$4:$J$50,8,FALSE)*PRINCIPAL!$H$71,IF(OR(L236=PRINCIPAL!$I$71,L236=PRINCIPAL!$I$71+PRINCIPAL!$I$71,L236=PRINCIPAL!$I$71+PRINCIPAL!$I$71+PRINCIPAL!$I$71),0,IF(L236=PRINCIPAL!$J$71,VLOOKUP($AW$204,'Banco de Dados'!$B$4:$J$50,6,FALSE)*(1-(PRINCIPAL!$K$71/100)),IF(L236=PRINCIPAL!$L$71,VLOOKUP($AW$204,'Banco de Dados'!$B$4:$J$50,6,FALSE)*(1-(PRINCIPAL!$M$71/100)),IF(L236=PRINCIPAL!$N$71,VLOOKUP($AW$204,'Banco de Dados'!$B$4:$J$50,6,FALSE)*(1-(PRINCIPAL!$O$71/100)),VLOOKUP($AW$204,'Banco de Dados'!$B$4:$J$50,6,FALSE)))))))))),"")</f>
        <v/>
      </c>
      <c r="AW236" s="29" t="str">
        <f>IFERROR(AV236*(IFERROR(VLOOKUP($AW$204,'Banco de Dados'!$B$4:$J$50,4,FALSE),"ERRO")),"")</f>
        <v/>
      </c>
      <c r="AX236" s="29" t="str">
        <f t="shared" si="138"/>
        <v/>
      </c>
      <c r="AY236" s="103" t="str">
        <f>IFERROR(AX236*(C236*(PRINCIPAL!$G$71/100))*0.47*(44/12),"")</f>
        <v/>
      </c>
      <c r="AZ236" s="111" t="str">
        <f t="shared" si="143"/>
        <v/>
      </c>
      <c r="BA236" s="30" t="str">
        <f>IFERROR(IF(AND(PRINCIPAL!$H$72&lt;&gt;"",OR(L236=PRINCIPAL!$I$72,L236=PRINCIPAL!$I$72+PRINCIPAL!$I$72,L236=PRINCIPAL!$I$72+PRINCIPAL!$I$72+PRINCIPAL!$I$72)),0,IF(AND(PRINCIPAL!$H$72&lt;&gt;"",L236=PRINCIPAL!$J$72),VLOOKUP($BB$204,'Banco de Dados'!$B$4:$J$50,8,FALSE)*PRINCIPAL!$H$72*(1-(PRINCIPAL!$K$72/100)),IF(AND(PRINCIPAL!$H$72&lt;&gt;"",L236=PRINCIPAL!$L$72),VLOOKUP($BB$204,'Banco de Dados'!$B$4:$J$50,8,FALSE)*PRINCIPAL!$H$72*(1-(PRINCIPAL!$M$72/100)),IF(AND(PRINCIPAL!$H$72&lt;&gt;"",L236=PRINCIPAL!$N$72),VLOOKUP($BB$204,'Banco de Dados'!$B$4:$J$50,8,FALSE)*PRINCIPAL!$H$72*(1-(PRINCIPAL!$O$72/100)),IF(PRINCIPAL!$H$72&lt;&gt;"",VLOOKUP($BB$204,'Banco de Dados'!$B$4:$J$50,8,FALSE)*PRINCIPAL!$H$72,IF(OR(L236=PRINCIPAL!$I$72,L236=PRINCIPAL!$I$72+PRINCIPAL!$I$72,L236=PRINCIPAL!$I$72+PRINCIPAL!$I$72+PRINCIPAL!$I$72),0,IF(L236=PRINCIPAL!$J$72,VLOOKUP($BB$204,'Banco de Dados'!$B$4:$J$50,6,FALSE)*(1-(PRINCIPAL!$K$72/100)),IF(L236=PRINCIPAL!$L$72,VLOOKUP($BB$204,'Banco de Dados'!$B$4:$J$50,6,FALSE)*(1-(PRINCIPAL!$M$72/100)),IF(L236=PRINCIPAL!$N$72,VLOOKUP($BB$204,'Banco de Dados'!$B$4:$J$50,6,FALSE)*(1-(PRINCIPAL!$O$72/100)),VLOOKUP($BB$204,'Banco de Dados'!$B$4:$J$50,6,FALSE)))))))))),"")</f>
        <v/>
      </c>
      <c r="BB236" s="29" t="str">
        <f>IFERROR(BA236*(IFERROR(VLOOKUP($BB$204,'Banco de Dados'!$B$4:$J$50,4,FALSE),"ERRO")),"")</f>
        <v/>
      </c>
      <c r="BC236" s="29" t="str">
        <f t="shared" si="144"/>
        <v/>
      </c>
      <c r="BD236" s="103" t="str">
        <f>IFERROR(BC236*(C236*(PRINCIPAL!$G$72/100))*0.47*(44/12),"")</f>
        <v/>
      </c>
      <c r="BE236" s="111" t="str">
        <f t="shared" si="123"/>
        <v/>
      </c>
      <c r="BF236" s="30" t="str">
        <f>IFERROR(IF(AND(PRINCIPAL!$H$73&lt;&gt;"",OR(L236=PRINCIPAL!$I$73,L236=PRINCIPAL!$I$73+PRINCIPAL!$I$73,L236=PRINCIPAL!$I$73+PRINCIPAL!$I$73+PRINCIPAL!$I$73)),0,IF(AND(PRINCIPAL!$H$73&lt;&gt;"",L236=PRINCIPAL!$J$73),VLOOKUP($BG$204,'Banco de Dados'!$B$4:$J$50,8,FALSE)*PRINCIPAL!$H$73*(1-(PRINCIPAL!$K$73/100)),IF(AND(PRINCIPAL!$H$73&lt;&gt;"",L236=PRINCIPAL!$L$73),VLOOKUP($BG$204,'Banco de Dados'!$B$4:$J$50,8,FALSE)*PRINCIPAL!$H$73*(1-(PRINCIPAL!$M$73/100)),IF(AND(PRINCIPAL!$H$73&lt;&gt;"",L236=PRINCIPAL!$N$73),VLOOKUP($BG$204,'Banco de Dados'!$B$4:$J$50,8,FALSE)*PRINCIPAL!$H$73*(1-(PRINCIPAL!$O$73/100)),IF(PRINCIPAL!$H$73&lt;&gt;"",VLOOKUP($BG$204,'Banco de Dados'!$B$4:$J$50,8,FALSE)*PRINCIPAL!$H$73,IF(OR(L236=PRINCIPAL!$I$73,L236=PRINCIPAL!$I$73+PRINCIPAL!$I$73,L236=PRINCIPAL!$I$73+PRINCIPAL!$I$73+PRINCIPAL!$I$73),0,IF(L236=PRINCIPAL!$J$73,VLOOKUP($BG$204,'Banco de Dados'!$B$4:$J$50,6,FALSE)*(1-(PRINCIPAL!$K$73/100)),IF(L236=PRINCIPAL!$L$73,VLOOKUP($BG$204,'Banco de Dados'!$B$4:$J$50,6,FALSE)*(1-(PRINCIPAL!$M$73/100)),IF(L236=PRINCIPAL!$N$73,VLOOKUP($BG$204,'Banco de Dados'!$B$4:$J$50,6,FALSE)*(1-(PRINCIPAL!$O$73/100)),VLOOKUP($BG$204,'Banco de Dados'!$B$4:$J$50,6,FALSE)))))))))),"")</f>
        <v/>
      </c>
      <c r="BG236" s="29" t="str">
        <f>IFERROR(BF236*(IFERROR(VLOOKUP($BG$204,'Banco de Dados'!$B$4:$J$50,4,FALSE),"ERRO")),"")</f>
        <v/>
      </c>
      <c r="BH236" s="29" t="str">
        <f t="shared" si="139"/>
        <v/>
      </c>
      <c r="BI236" s="103" t="str">
        <f>IFERROR(BH236*(C236*(PRINCIPAL!$G$73/100))*0.47*(44/12),"")</f>
        <v/>
      </c>
      <c r="BJ236" s="102" t="str">
        <f t="shared" si="124"/>
        <v/>
      </c>
    </row>
    <row r="237" spans="2:62" ht="12.75" customHeight="1" x14ac:dyDescent="0.3">
      <c r="B237" s="326">
        <f t="shared" si="125"/>
        <v>2051</v>
      </c>
      <c r="C237" s="340"/>
      <c r="D237" s="1"/>
      <c r="E237" s="116">
        <v>31</v>
      </c>
      <c r="F237" s="24" t="str">
        <f>IFERROR(VLOOKUP($G$204,'Banco de Dados'!$B$4:$J$50,6,FALSE),"")</f>
        <v/>
      </c>
      <c r="G237" s="25" t="str">
        <f>IFERROR(F237*(IFERROR(VLOOKUP($G$204,'Banco de Dados'!$B$4:$J$50,4,FALSE),"ERRO")),"")</f>
        <v/>
      </c>
      <c r="H237" s="25" t="str">
        <f t="shared" si="126"/>
        <v/>
      </c>
      <c r="I237" s="103" t="str">
        <f t="shared" si="127"/>
        <v/>
      </c>
      <c r="J237" s="117" t="str">
        <f t="shared" si="128"/>
        <v/>
      </c>
      <c r="K237" s="1"/>
      <c r="L237" s="91">
        <v>31</v>
      </c>
      <c r="M237" s="24" t="str">
        <f>IFERROR(IF(AND(PRINCIPAL!$H$64&lt;&gt;"",OR(L237=PRINCIPAL!$I$64,L237=PRINCIPAL!$I$64+PRINCIPAL!$I$64,L237=PRINCIPAL!$I$64+PRINCIPAL!$I$64+PRINCIPAL!$I$64)),0,IF(AND(PRINCIPAL!$H$64&lt;&gt;"",L237=PRINCIPAL!$J$64),VLOOKUP($N$204,'Banco de Dados'!$B$4:$J$50,8,FALSE)*PRINCIPAL!$H$64*(1-(PRINCIPAL!$K$64/100)),IF(AND(PRINCIPAL!$H$64&lt;&gt;"",L237=PRINCIPAL!$L$64),VLOOKUP($N$204,'Banco de Dados'!$B$4:$J$50,8,FALSE)*PRINCIPAL!$H$64*(1-(PRINCIPAL!$M$64/100)),IF(AND(PRINCIPAL!$H$64&lt;&gt;"",L237=PRINCIPAL!$N$64),VLOOKUP($N$204,'Banco de Dados'!$B$4:$J$50,8,FALSE)*PRINCIPAL!$H$64*(1-(PRINCIPAL!$O$64/100)),IF(PRINCIPAL!$H$64&lt;&gt;"",VLOOKUP($N$204,'Banco de Dados'!$B$4:$J$50,8,FALSE)*PRINCIPAL!$H$64,IF(OR(L237=PRINCIPAL!$I$64,L237=PRINCIPAL!$I$64+PRINCIPAL!$I$64,L237=PRINCIPAL!$I$64+PRINCIPAL!$I$64+PRINCIPAL!$I$64),0,IF(L237=PRINCIPAL!$J$64,VLOOKUP($N$204,'Banco de Dados'!$B$4:$J$50,6,FALSE)*(1-(PRINCIPAL!$K$64/100)),IF(L237=PRINCIPAL!$L$64,VLOOKUP($N$204,'Banco de Dados'!$B$4:$J$50,6,FALSE)*(1-(PRINCIPAL!$M$64/100)),IF(L237=PRINCIPAL!$N$64,VLOOKUP($N$204,'Banco de Dados'!$B$4:$J$50,6,FALSE)*(1-(PRINCIPAL!$O$64/100)),VLOOKUP($N$204,'Banco de Dados'!$B$4:$J$50,6,FALSE)))))))))),"")</f>
        <v/>
      </c>
      <c r="N237" s="25" t="str">
        <f>IFERROR(M237*(IFERROR(VLOOKUP($N$204,'Banco de Dados'!$B$4:$J$50,4,FALSE),"ERRO")),"")</f>
        <v/>
      </c>
      <c r="O237" s="25" t="str">
        <f t="shared" si="129"/>
        <v/>
      </c>
      <c r="P237" s="103" t="str">
        <f>IFERROR(O237*(C237*(PRINCIPAL!$G$64/100))*0.47*(44/12),"")</f>
        <v/>
      </c>
      <c r="Q237" s="107" t="str">
        <f t="shared" si="145"/>
        <v/>
      </c>
      <c r="R237" s="29" t="str">
        <f>IFERROR(IF(AND(PRINCIPAL!$H$65&lt;&gt;"",OR(L237=PRINCIPAL!$I$65,L237=PRINCIPAL!$I$65+PRINCIPAL!$I$65,L237=PRINCIPAL!$I$65+PRINCIPAL!$I$65+PRINCIPAL!$I$65)),0,IF(AND(PRINCIPAL!$H$65&lt;&gt;"",L237=PRINCIPAL!$J$65),VLOOKUP($S$204,'Banco de Dados'!$B$4:$J$50,8,FALSE)*PRINCIPAL!$H$65*(1-(PRINCIPAL!$K$65/100)),IF(AND(PRINCIPAL!$H$65&lt;&gt;"",L237=PRINCIPAL!$L$65),VLOOKUP($S$204,'Banco de Dados'!$B$4:$J$50,8,FALSE)*PRINCIPAL!$H$65*(1-(PRINCIPAL!$M$65/100)),IF(AND(PRINCIPAL!$H$65&lt;&gt;"",L237=PRINCIPAL!$N$65),VLOOKUP($S$204,'Banco de Dados'!$B$4:$J$50,8,FALSE)*PRINCIPAL!$H$65*(1-(PRINCIPAL!$O$65/100)),IF(PRINCIPAL!$H$65&lt;&gt;"",VLOOKUP($S$204,'Banco de Dados'!$B$4:$J$50,8,FALSE)*PRINCIPAL!$H$65,IF(OR(L237=PRINCIPAL!$I$65,L237=PRINCIPAL!$I$65+PRINCIPAL!$I$65,L237=PRINCIPAL!$I$65+PRINCIPAL!$I$65+PRINCIPAL!$I$65),0,IF(L237=PRINCIPAL!$J$65,VLOOKUP($S$204,'Banco de Dados'!$B$4:$J$50,6,FALSE)*(1-(PRINCIPAL!$K$65/100)),IF(L237=PRINCIPAL!$L$65,VLOOKUP($S$204,'Banco de Dados'!$B$4:$J$50,6,FALSE)*(1-(PRINCIPAL!$M$65/100)),IF(L237=PRINCIPAL!$N$65,VLOOKUP($S$204,'Banco de Dados'!$B$4:$J$50,6,FALSE)*(1-(PRINCIPAL!$O$65/100)),VLOOKUP($S$204,'Banco de Dados'!$B$4:$J$50,6,FALSE)))))))))),"")</f>
        <v/>
      </c>
      <c r="S237" s="29" t="str">
        <f>IFERROR(R237*(IFERROR(VLOOKUP($S$204,'Banco de Dados'!$B$4:$J$50,4,FALSE),"ERRO")),"")</f>
        <v/>
      </c>
      <c r="T237" s="29" t="str">
        <f t="shared" si="146"/>
        <v/>
      </c>
      <c r="U237" s="103" t="str">
        <f>IFERROR(T237*(C237*(PRINCIPAL!$G$65/100))*0.47*(44/12),"")</f>
        <v/>
      </c>
      <c r="V237" s="103" t="str">
        <f t="shared" si="122"/>
        <v/>
      </c>
      <c r="W237" s="30" t="str">
        <f>IFERROR(IF(AND(PRINCIPAL!$H$66&lt;&gt;"",OR(L237=PRINCIPAL!$I$66,L237=PRINCIPAL!$I$66+PRINCIPAL!$I$66,L237=PRINCIPAL!$I$66+PRINCIPAL!$I$66+PRINCIPAL!$I$66)),0,IF(AND(PRINCIPAL!$H$66&lt;&gt;"",L237=PRINCIPAL!$J$66),VLOOKUP($X$204,'Banco de Dados'!$B$4:$J$50,8,FALSE)*PRINCIPAL!$H$66*(1-(PRINCIPAL!$K$66/100)),IF(AND(PRINCIPAL!$H$66&lt;&gt;"",L237=PRINCIPAL!$L$66),VLOOKUP($X$204,'Banco de Dados'!$B$4:$J$50,8,FALSE)*PRINCIPAL!$H$66*(1-(PRINCIPAL!$M$66/100)),IF(AND(PRINCIPAL!$H$66&lt;&gt;"",L237=PRINCIPAL!$N$66),VLOOKUP($X$204,'Banco de Dados'!$B$4:$J$50,8,FALSE)*PRINCIPAL!$H$66*(1-(PRINCIPAL!$O$66/100)),IF(PRINCIPAL!$H$66&lt;&gt;"",VLOOKUP($X$204,'Banco de Dados'!$B$4:$J$50,8,FALSE)*PRINCIPAL!$H$66,IF(OR(L237=PRINCIPAL!$I$66,L237=PRINCIPAL!$I$66+PRINCIPAL!$I$66,L237=PRINCIPAL!$I$66+PRINCIPAL!$I$66+PRINCIPAL!$I$66),0,IF(L237=PRINCIPAL!$J$66,VLOOKUP($X$204,'Banco de Dados'!$B$4:$J$50,6,FALSE)*(1-(PRINCIPAL!$K$66/100)),IF(L237=PRINCIPAL!$L$66,VLOOKUP($X$204,'Banco de Dados'!$B$4:$J$50,6,FALSE)*(1-(PRINCIPAL!$M$66/100)),IF(L237=PRINCIPAL!$N$66,VLOOKUP($X$204,'Banco de Dados'!$B$4:$J$50,6,FALSE)*(1-(PRINCIPAL!$O$66/100)),VLOOKUP($X$204,'Banco de Dados'!$B$4:$J$50,6,FALSE)))))))))),"")</f>
        <v/>
      </c>
      <c r="X237" s="29" t="str">
        <f>IFERROR(W237*(IFERROR(VLOOKUP($X$204,'Banco de Dados'!$B$4:$J$50,4,FALSE),"ERRO")),"")</f>
        <v/>
      </c>
      <c r="Y237" s="29" t="str">
        <f t="shared" si="140"/>
        <v/>
      </c>
      <c r="Z237" s="103" t="str">
        <f>IFERROR(Y237*(C237*(PRINCIPAL!$G$66/100))*0.47*(44/12),"")</f>
        <v/>
      </c>
      <c r="AA237" s="111" t="str">
        <f t="shared" si="141"/>
        <v/>
      </c>
      <c r="AB237" s="30" t="str">
        <f>IFERROR(IF(AND(PRINCIPAL!$H$67&lt;&gt;"",OR(L237=PRINCIPAL!$I$67,L237=PRINCIPAL!$I$67+PRINCIPAL!$I$67,L237=PRINCIPAL!$I$67+PRINCIPAL!$I$67+PRINCIPAL!$I$67)),0,IF(AND(PRINCIPAL!$H$67&lt;&gt;"",L237=PRINCIPAL!$J$67),VLOOKUP($AC$204,'Banco de Dados'!$B$4:$J$50,8,FALSE)*PRINCIPAL!$H$67*(1-(PRINCIPAL!$K$67/100)),IF(AND(PRINCIPAL!$H$67&lt;&gt;"",L237=PRINCIPAL!$L$67),VLOOKUP($AC$204,'Banco de Dados'!$B$4:$J$50,8,FALSE)*PRINCIPAL!$H$67*(1-(PRINCIPAL!$M$67/100)),IF(AND(PRINCIPAL!$H$67&lt;&gt;"",L237=PRINCIPAL!$N$67),VLOOKUP($AC$204,'Banco de Dados'!$B$4:$J$50,8,FALSE)*PRINCIPAL!$H$67*(1-(PRINCIPAL!$O$67/100)),IF(PRINCIPAL!$H$67&lt;&gt;"",VLOOKUP($AC$204,'Banco de Dados'!$B$4:$J$50,8,FALSE)*PRINCIPAL!$H$67,IF(OR(L237=PRINCIPAL!$I$67,L237=PRINCIPAL!$I$67+PRINCIPAL!$I$67,L237=PRINCIPAL!$I$67+PRINCIPAL!$I$67+PRINCIPAL!$I$67),0,IF(L237=PRINCIPAL!$J$67,VLOOKUP($AC$204,'Banco de Dados'!$B$4:$J$50,6,FALSE)*(1-(PRINCIPAL!$K$67/100)),IF(L237=PRINCIPAL!$L$67,VLOOKUP($AC$204,'Banco de Dados'!$B$4:$J$50,6,FALSE)*(1-(PRINCIPAL!$M$67/100)),IF(L237=PRINCIPAL!$N$67,VLOOKUP($AC$204,'Banco de Dados'!$B$4:$J$50,6,FALSE)*(1-(PRINCIPAL!$O$67/100)),VLOOKUP($AC$204,'Banco de Dados'!$B$4:$J$50,6,FALSE)))))))))),"")</f>
        <v/>
      </c>
      <c r="AC237" s="29" t="str">
        <f>IFERROR(AB237*(IFERROR(VLOOKUP($AC$204,'Banco de Dados'!$B$4:$J$50,4,FALSE),"ERRO")),"")</f>
        <v/>
      </c>
      <c r="AD237" s="29" t="str">
        <f t="shared" si="131"/>
        <v/>
      </c>
      <c r="AE237" s="103" t="str">
        <f>IFERROR(AD237*(C237*(PRINCIPAL!$G$67/100))*0.47*(44/12),"")</f>
        <v/>
      </c>
      <c r="AF237" s="111" t="str">
        <f t="shared" si="132"/>
        <v/>
      </c>
      <c r="AG237" s="30" t="str">
        <f>IFERROR(IF(AND(PRINCIPAL!$H$68&lt;&gt;"",OR(L237=PRINCIPAL!$I$68,L237=PRINCIPAL!$I$68+PRINCIPAL!$I$68,L237=PRINCIPAL!$I$68+PRINCIPAL!$I$68+PRINCIPAL!$I$68)),0,IF(AND(PRINCIPAL!$H$68&lt;&gt;"",L237=PRINCIPAL!$J$68),VLOOKUP($AH$204,'Banco de Dados'!$B$4:$J$50,8,FALSE)*PRINCIPAL!$H$68*(1-(PRINCIPAL!$K$68/100)),IF(AND(PRINCIPAL!$H$68&lt;&gt;"",L237=PRINCIPAL!$L$68),VLOOKUP($AH$204,'Banco de Dados'!$B$4:$J$50,8,FALSE)*PRINCIPAL!$H$68*(1-(PRINCIPAL!$M$68/100)),IF(AND(PRINCIPAL!$H$68&lt;&gt;"",L237=PRINCIPAL!$N$68),VLOOKUP($AH$204,'Banco de Dados'!$B$4:$J$50,8,FALSE)*PRINCIPAL!$H$68*(1-(PRINCIPAL!$O$68/100)),IF(PRINCIPAL!$H$68&lt;&gt;"",VLOOKUP($AH$204,'Banco de Dados'!$B$4:$J$50,8,FALSE)*PRINCIPAL!$H$68,IF(OR(L237=PRINCIPAL!$I$68,L237=PRINCIPAL!$I$68+PRINCIPAL!$I$68,L237=PRINCIPAL!$I$68+PRINCIPAL!$I$68+PRINCIPAL!$I$68),0,IF(L237=PRINCIPAL!$J$68,VLOOKUP($AH$204,'Banco de Dados'!$B$4:$J$50,6,FALSE)*(1-(PRINCIPAL!$K$68/100)),IF(L237=PRINCIPAL!$L$68,VLOOKUP($AH$204,'Banco de Dados'!$B$4:$J$50,6,FALSE)*(1-(PRINCIPAL!$M$68/100)),IF(L237=PRINCIPAL!$N$68,VLOOKUP($AH$204,'Banco de Dados'!$B$4:$J$50,6,FALSE)*(1-(PRINCIPAL!$O$68/100)),VLOOKUP($AH$204,'Banco de Dados'!$B$4:$J$50,6,FALSE)))))))))),"")</f>
        <v/>
      </c>
      <c r="AH237" s="29" t="str">
        <f>IFERROR(AG237*(IFERROR(VLOOKUP($AH$204,'Banco de Dados'!$B$4:$J$50,4,FALSE),"ERRO")),"")</f>
        <v/>
      </c>
      <c r="AI237" s="29" t="str">
        <f t="shared" si="133"/>
        <v/>
      </c>
      <c r="AJ237" s="103" t="str">
        <f>IFERROR(AI237*(C237*(PRINCIPAL!$G$68/100))*0.47*(44/12),"")</f>
        <v/>
      </c>
      <c r="AK237" s="111" t="str">
        <f t="shared" si="142"/>
        <v/>
      </c>
      <c r="AL237" s="30" t="str">
        <f>IFERROR(IF(AND(PRINCIPAL!$H$69&lt;&gt;"",OR(L237=PRINCIPAL!$I$69,L237=PRINCIPAL!$I$69+PRINCIPAL!$I$69,L237=PRINCIPAL!$I$69+PRINCIPAL!$I$69+PRINCIPAL!$I$69)),0,IF(AND(PRINCIPAL!$H$69&lt;&gt;"",L237=PRINCIPAL!$J$69),VLOOKUP($AM$204,'Banco de Dados'!$B$4:$J$50,8,FALSE)*PRINCIPAL!$H$69*(1-(PRINCIPAL!$K$69/100)),IF(AND(PRINCIPAL!$H$69&lt;&gt;"",L237=PRINCIPAL!$L$69),VLOOKUP($AM$204,'Banco de Dados'!$B$4:$J$50,8,FALSE)*PRINCIPAL!$H$69*(1-(PRINCIPAL!$M$69/100)),IF(AND(PRINCIPAL!$H$69&lt;&gt;"",L237=PRINCIPAL!$N$69),VLOOKUP($AM$204,'Banco de Dados'!$B$4:$J$50,8,FALSE)*PRINCIPAL!$H$69*(1-(PRINCIPAL!$O$69/100)),IF(PRINCIPAL!$H$69&lt;&gt;"",VLOOKUP($AM$204,'Banco de Dados'!$B$4:$J$50,8,FALSE)*PRINCIPAL!$H$69,IF(OR(L237=PRINCIPAL!$I$69,L237=PRINCIPAL!$I$69+PRINCIPAL!$I$69,L237=PRINCIPAL!$I$69+PRINCIPAL!$I$69+PRINCIPAL!$I$69),0,IF(L237=PRINCIPAL!$J$69,VLOOKUP($AM$204,'Banco de Dados'!$B$4:$J$50,6,FALSE)*(1-(PRINCIPAL!$K$69/100)),IF(L237=PRINCIPAL!$L$69,VLOOKUP($AM$204,'Banco de Dados'!$B$4:$J$50,6,FALSE)*(1-(PRINCIPAL!$M$69/100)),IF(L237=PRINCIPAL!$N$69,VLOOKUP($AM$204,'Banco de Dados'!$B$4:$J$50,6,FALSE)*(1-(PRINCIPAL!$O$69/100)),VLOOKUP($AM$204,'Banco de Dados'!$B$4:$J$50,6,FALSE)))))))))),"")</f>
        <v/>
      </c>
      <c r="AM237" s="29" t="str">
        <f>IFERROR(AL237*(IFERROR(VLOOKUP($AM$204,'Banco de Dados'!$B$4:$J$50,4,FALSE),"ERRO")),"")</f>
        <v/>
      </c>
      <c r="AN237" s="29" t="str">
        <f t="shared" si="134"/>
        <v/>
      </c>
      <c r="AO237" s="103" t="str">
        <f>IFERROR(AN237*(C237*(PRINCIPAL!$G$69/100))*0.47*(44/12),"")</f>
        <v/>
      </c>
      <c r="AP237" s="111" t="str">
        <f t="shared" si="135"/>
        <v/>
      </c>
      <c r="AQ237" s="30" t="str">
        <f>IFERROR(IF(AND(PRINCIPAL!$H$70&lt;&gt;"",OR(L237=PRINCIPAL!$I$70,L237=PRINCIPAL!$I$70+PRINCIPAL!$I$70,L237=PRINCIPAL!$I$70+PRINCIPAL!$I$70+PRINCIPAL!$I$70)),0,IF(AND(PRINCIPAL!$H$70&lt;&gt;"",L237=PRINCIPAL!$J$70),VLOOKUP($AR$204,'Banco de Dados'!$B$4:$J$50,8,FALSE)*PRINCIPAL!$H$70*(1-(PRINCIPAL!$K$70/100)),IF(AND(PRINCIPAL!$H$70&lt;&gt;"",L237=PRINCIPAL!$L$70),VLOOKUP($AR$204,'Banco de Dados'!$B$4:$J$50,8,FALSE)*PRINCIPAL!$H$70*(1-(PRINCIPAL!$M$70/100)),IF(AND(PRINCIPAL!$H$70&lt;&gt;"",L237=PRINCIPAL!$N$70),VLOOKUP($AR$204,'Banco de Dados'!$B$4:$J$50,8,FALSE)*PRINCIPAL!$H$70*(1-(PRINCIPAL!$O$70/100)),IF(PRINCIPAL!$H$70&lt;&gt;"",VLOOKUP($AR$204,'Banco de Dados'!$B$4:$J$50,8,FALSE)*PRINCIPAL!$H$70,IF(OR(L237=PRINCIPAL!$I$70,L237=PRINCIPAL!$I$70+PRINCIPAL!$I$70,L237=PRINCIPAL!$I$70+PRINCIPAL!$I$70+PRINCIPAL!$I$70),0,IF(L237=PRINCIPAL!$J$70,VLOOKUP($AR$204,'Banco de Dados'!$B$4:$J$50,6,FALSE)*(1-(PRINCIPAL!$K$70/100)),IF(L237=PRINCIPAL!$L$70,VLOOKUP($AR$204,'Banco de Dados'!$B$4:$J$50,6,FALSE)*(1-(PRINCIPAL!$M$70/100)),IF(L237=PRINCIPAL!$N$70,VLOOKUP($AR$204,'Banco de Dados'!$B$4:$J$50,6,FALSE)*(1-(PRINCIPAL!$O$70/100)),VLOOKUP($AR$204,'Banco de Dados'!$B$4:$J$50,6,FALSE)))))))))),"")</f>
        <v/>
      </c>
      <c r="AR237" s="29" t="str">
        <f>IFERROR(AQ237*(IFERROR(VLOOKUP($AR$204,'Banco de Dados'!$B$4:$J$50,4,FALSE),"ERRO")),"")</f>
        <v/>
      </c>
      <c r="AS237" s="29" t="str">
        <f t="shared" si="136"/>
        <v/>
      </c>
      <c r="AT237" s="103" t="str">
        <f>IFERROR(AS237*(C237*(PRINCIPAL!$G$70/100))*0.47*(44/12),"")</f>
        <v/>
      </c>
      <c r="AU237" s="111" t="str">
        <f t="shared" si="137"/>
        <v/>
      </c>
      <c r="AV237" s="30" t="str">
        <f>IFERROR(IF(AND(PRINCIPAL!$H$71&lt;&gt;"",OR(L237=PRINCIPAL!$I$71,L237=PRINCIPAL!$I$71+PRINCIPAL!$I$71,L237=PRINCIPAL!$I$71+PRINCIPAL!$I$71+PRINCIPAL!$I$71)),0,IF(AND(PRINCIPAL!$H$71&lt;&gt;"",L237=PRINCIPAL!$J$71),VLOOKUP($AW$204,'Banco de Dados'!$B$4:$J$50,8,FALSE)*PRINCIPAL!$H$71*(1-(PRINCIPAL!$K$71/100)),IF(AND(PRINCIPAL!$H$71&lt;&gt;"",L237=PRINCIPAL!$L$71),VLOOKUP($AW$204,'Banco de Dados'!$B$4:$J$50,8,FALSE)*PRINCIPAL!$H$71*(1-(PRINCIPAL!$M$71/100)),IF(AND(PRINCIPAL!$H$71&lt;&gt;"",L237=PRINCIPAL!$N$71),VLOOKUP($AW$204,'Banco de Dados'!$B$4:$J$50,8,FALSE)*PRINCIPAL!$H$71*(1-(PRINCIPAL!$O$71/100)),IF(PRINCIPAL!$H$71&lt;&gt;"",VLOOKUP($AW$204,'Banco de Dados'!$B$4:$J$50,8,FALSE)*PRINCIPAL!$H$71,IF(OR(L237=PRINCIPAL!$I$71,L237=PRINCIPAL!$I$71+PRINCIPAL!$I$71,L237=PRINCIPAL!$I$71+PRINCIPAL!$I$71+PRINCIPAL!$I$71),0,IF(L237=PRINCIPAL!$J$71,VLOOKUP($AW$204,'Banco de Dados'!$B$4:$J$50,6,FALSE)*(1-(PRINCIPAL!$K$71/100)),IF(L237=PRINCIPAL!$L$71,VLOOKUP($AW$204,'Banco de Dados'!$B$4:$J$50,6,FALSE)*(1-(PRINCIPAL!$M$71/100)),IF(L237=PRINCIPAL!$N$71,VLOOKUP($AW$204,'Banco de Dados'!$B$4:$J$50,6,FALSE)*(1-(PRINCIPAL!$O$71/100)),VLOOKUP($AW$204,'Banco de Dados'!$B$4:$J$50,6,FALSE)))))))))),"")</f>
        <v/>
      </c>
      <c r="AW237" s="29" t="str">
        <f>IFERROR(AV237*(IFERROR(VLOOKUP($AW$204,'Banco de Dados'!$B$4:$J$50,4,FALSE),"ERRO")),"")</f>
        <v/>
      </c>
      <c r="AX237" s="29" t="str">
        <f t="shared" si="138"/>
        <v/>
      </c>
      <c r="AY237" s="103" t="str">
        <f>IFERROR(AX237*(C237*(PRINCIPAL!$G$71/100))*0.47*(44/12),"")</f>
        <v/>
      </c>
      <c r="AZ237" s="111" t="str">
        <f t="shared" si="143"/>
        <v/>
      </c>
      <c r="BA237" s="30" t="str">
        <f>IFERROR(IF(AND(PRINCIPAL!$H$72&lt;&gt;"",OR(L237=PRINCIPAL!$I$72,L237=PRINCIPAL!$I$72+PRINCIPAL!$I$72,L237=PRINCIPAL!$I$72+PRINCIPAL!$I$72+PRINCIPAL!$I$72)),0,IF(AND(PRINCIPAL!$H$72&lt;&gt;"",L237=PRINCIPAL!$J$72),VLOOKUP($BB$204,'Banco de Dados'!$B$4:$J$50,8,FALSE)*PRINCIPAL!$H$72*(1-(PRINCIPAL!$K$72/100)),IF(AND(PRINCIPAL!$H$72&lt;&gt;"",L237=PRINCIPAL!$L$72),VLOOKUP($BB$204,'Banco de Dados'!$B$4:$J$50,8,FALSE)*PRINCIPAL!$H$72*(1-(PRINCIPAL!$M$72/100)),IF(AND(PRINCIPAL!$H$72&lt;&gt;"",L237=PRINCIPAL!$N$72),VLOOKUP($BB$204,'Banco de Dados'!$B$4:$J$50,8,FALSE)*PRINCIPAL!$H$72*(1-(PRINCIPAL!$O$72/100)),IF(PRINCIPAL!$H$72&lt;&gt;"",VLOOKUP($BB$204,'Banco de Dados'!$B$4:$J$50,8,FALSE)*PRINCIPAL!$H$72,IF(OR(L237=PRINCIPAL!$I$72,L237=PRINCIPAL!$I$72+PRINCIPAL!$I$72,L237=PRINCIPAL!$I$72+PRINCIPAL!$I$72+PRINCIPAL!$I$72),0,IF(L237=PRINCIPAL!$J$72,VLOOKUP($BB$204,'Banco de Dados'!$B$4:$J$50,6,FALSE)*(1-(PRINCIPAL!$K$72/100)),IF(L237=PRINCIPAL!$L$72,VLOOKUP($BB$204,'Banco de Dados'!$B$4:$J$50,6,FALSE)*(1-(PRINCIPAL!$M$72/100)),IF(L237=PRINCIPAL!$N$72,VLOOKUP($BB$204,'Banco de Dados'!$B$4:$J$50,6,FALSE)*(1-(PRINCIPAL!$O$72/100)),VLOOKUP($BB$204,'Banco de Dados'!$B$4:$J$50,6,FALSE)))))))))),"")</f>
        <v/>
      </c>
      <c r="BB237" s="29" t="str">
        <f>IFERROR(BA237*(IFERROR(VLOOKUP($BB$204,'Banco de Dados'!$B$4:$J$50,4,FALSE),"ERRO")),"")</f>
        <v/>
      </c>
      <c r="BC237" s="29" t="str">
        <f t="shared" si="144"/>
        <v/>
      </c>
      <c r="BD237" s="103" t="str">
        <f>IFERROR(BC237*(C237*(PRINCIPAL!$G$72/100))*0.47*(44/12),"")</f>
        <v/>
      </c>
      <c r="BE237" s="111" t="str">
        <f t="shared" si="123"/>
        <v/>
      </c>
      <c r="BF237" s="30" t="str">
        <f>IFERROR(IF(AND(PRINCIPAL!$H$73&lt;&gt;"",OR(L237=PRINCIPAL!$I$73,L237=PRINCIPAL!$I$73+PRINCIPAL!$I$73,L237=PRINCIPAL!$I$73+PRINCIPAL!$I$73+PRINCIPAL!$I$73)),0,IF(AND(PRINCIPAL!$H$73&lt;&gt;"",L237=PRINCIPAL!$J$73),VLOOKUP($BG$204,'Banco de Dados'!$B$4:$J$50,8,FALSE)*PRINCIPAL!$H$73*(1-(PRINCIPAL!$K$73/100)),IF(AND(PRINCIPAL!$H$73&lt;&gt;"",L237=PRINCIPAL!$L$73),VLOOKUP($BG$204,'Banco de Dados'!$B$4:$J$50,8,FALSE)*PRINCIPAL!$H$73*(1-(PRINCIPAL!$M$73/100)),IF(AND(PRINCIPAL!$H$73&lt;&gt;"",L237=PRINCIPAL!$N$73),VLOOKUP($BG$204,'Banco de Dados'!$B$4:$J$50,8,FALSE)*PRINCIPAL!$H$73*(1-(PRINCIPAL!$O$73/100)),IF(PRINCIPAL!$H$73&lt;&gt;"",VLOOKUP($BG$204,'Banco de Dados'!$B$4:$J$50,8,FALSE)*PRINCIPAL!$H$73,IF(OR(L237=PRINCIPAL!$I$73,L237=PRINCIPAL!$I$73+PRINCIPAL!$I$73,L237=PRINCIPAL!$I$73+PRINCIPAL!$I$73+PRINCIPAL!$I$73),0,IF(L237=PRINCIPAL!$J$73,VLOOKUP($BG$204,'Banco de Dados'!$B$4:$J$50,6,FALSE)*(1-(PRINCIPAL!$K$73/100)),IF(L237=PRINCIPAL!$L$73,VLOOKUP($BG$204,'Banco de Dados'!$B$4:$J$50,6,FALSE)*(1-(PRINCIPAL!$M$73/100)),IF(L237=PRINCIPAL!$N$73,VLOOKUP($BG$204,'Banco de Dados'!$B$4:$J$50,6,FALSE)*(1-(PRINCIPAL!$O$73/100)),VLOOKUP($BG$204,'Banco de Dados'!$B$4:$J$50,6,FALSE)))))))))),"")</f>
        <v/>
      </c>
      <c r="BG237" s="29" t="str">
        <f>IFERROR(BF237*(IFERROR(VLOOKUP($BG$204,'Banco de Dados'!$B$4:$J$50,4,FALSE),"ERRO")),"")</f>
        <v/>
      </c>
      <c r="BH237" s="29" t="str">
        <f t="shared" si="139"/>
        <v/>
      </c>
      <c r="BI237" s="103" t="str">
        <f>IFERROR(BH237*(C237*(PRINCIPAL!$G$73/100))*0.47*(44/12),"")</f>
        <v/>
      </c>
      <c r="BJ237" s="102" t="str">
        <f t="shared" si="124"/>
        <v/>
      </c>
    </row>
    <row r="238" spans="2:62" ht="12.75" customHeight="1" x14ac:dyDescent="0.3">
      <c r="B238" s="326">
        <f t="shared" si="125"/>
        <v>2052</v>
      </c>
      <c r="C238" s="340"/>
      <c r="D238" s="1"/>
      <c r="E238" s="116">
        <v>32</v>
      </c>
      <c r="F238" s="24" t="str">
        <f>IFERROR(VLOOKUP($G$204,'Banco de Dados'!$B$4:$J$50,6,FALSE),"")</f>
        <v/>
      </c>
      <c r="G238" s="25" t="str">
        <f>IFERROR(F238*(IFERROR(VLOOKUP($G$204,'Banco de Dados'!$B$4:$J$50,4,FALSE),"ERRO")),"")</f>
        <v/>
      </c>
      <c r="H238" s="25" t="str">
        <f t="shared" si="126"/>
        <v/>
      </c>
      <c r="I238" s="103" t="str">
        <f t="shared" si="127"/>
        <v/>
      </c>
      <c r="J238" s="117" t="str">
        <f t="shared" si="128"/>
        <v/>
      </c>
      <c r="K238" s="1"/>
      <c r="L238" s="91">
        <v>32</v>
      </c>
      <c r="M238" s="24" t="str">
        <f>IFERROR(IF(AND(PRINCIPAL!$H$64&lt;&gt;"",OR(L238=PRINCIPAL!$I$64,L238=PRINCIPAL!$I$64+PRINCIPAL!$I$64,L238=PRINCIPAL!$I$64+PRINCIPAL!$I$64+PRINCIPAL!$I$64)),0,IF(AND(PRINCIPAL!$H$64&lt;&gt;"",L238=PRINCIPAL!$J$64),VLOOKUP($N$204,'Banco de Dados'!$B$4:$J$50,8,FALSE)*PRINCIPAL!$H$64*(1-(PRINCIPAL!$K$64/100)),IF(AND(PRINCIPAL!$H$64&lt;&gt;"",L238=PRINCIPAL!$L$64),VLOOKUP($N$204,'Banco de Dados'!$B$4:$J$50,8,FALSE)*PRINCIPAL!$H$64*(1-(PRINCIPAL!$M$64/100)),IF(AND(PRINCIPAL!$H$64&lt;&gt;"",L238=PRINCIPAL!$N$64),VLOOKUP($N$204,'Banco de Dados'!$B$4:$J$50,8,FALSE)*PRINCIPAL!$H$64*(1-(PRINCIPAL!$O$64/100)),IF(PRINCIPAL!$H$64&lt;&gt;"",VLOOKUP($N$204,'Banco de Dados'!$B$4:$J$50,8,FALSE)*PRINCIPAL!$H$64,IF(OR(L238=PRINCIPAL!$I$64,L238=PRINCIPAL!$I$64+PRINCIPAL!$I$64,L238=PRINCIPAL!$I$64+PRINCIPAL!$I$64+PRINCIPAL!$I$64),0,IF(L238=PRINCIPAL!$J$64,VLOOKUP($N$204,'Banco de Dados'!$B$4:$J$50,6,FALSE)*(1-(PRINCIPAL!$K$64/100)),IF(L238=PRINCIPAL!$L$64,VLOOKUP($N$204,'Banco de Dados'!$B$4:$J$50,6,FALSE)*(1-(PRINCIPAL!$M$64/100)),IF(L238=PRINCIPAL!$N$64,VLOOKUP($N$204,'Banco de Dados'!$B$4:$J$50,6,FALSE)*(1-(PRINCIPAL!$O$64/100)),VLOOKUP($N$204,'Banco de Dados'!$B$4:$J$50,6,FALSE)))))))))),"")</f>
        <v/>
      </c>
      <c r="N238" s="25" t="str">
        <f>IFERROR(M238*(IFERROR(VLOOKUP($N$204,'Banco de Dados'!$B$4:$J$50,4,FALSE),"ERRO")),"")</f>
        <v/>
      </c>
      <c r="O238" s="25" t="str">
        <f t="shared" si="129"/>
        <v/>
      </c>
      <c r="P238" s="103" t="str">
        <f>IFERROR(O238*(C238*(PRINCIPAL!$G$64/100))*0.47*(44/12),"")</f>
        <v/>
      </c>
      <c r="Q238" s="107" t="str">
        <f t="shared" si="145"/>
        <v/>
      </c>
      <c r="R238" s="29" t="str">
        <f>IFERROR(IF(AND(PRINCIPAL!$H$65&lt;&gt;"",OR(L238=PRINCIPAL!$I$65,L238=PRINCIPAL!$I$65+PRINCIPAL!$I$65,L238=PRINCIPAL!$I$65+PRINCIPAL!$I$65+PRINCIPAL!$I$65)),0,IF(AND(PRINCIPAL!$H$65&lt;&gt;"",L238=PRINCIPAL!$J$65),VLOOKUP($S$204,'Banco de Dados'!$B$4:$J$50,8,FALSE)*PRINCIPAL!$H$65*(1-(PRINCIPAL!$K$65/100)),IF(AND(PRINCIPAL!$H$65&lt;&gt;"",L238=PRINCIPAL!$L$65),VLOOKUP($S$204,'Banco de Dados'!$B$4:$J$50,8,FALSE)*PRINCIPAL!$H$65*(1-(PRINCIPAL!$M$65/100)),IF(AND(PRINCIPAL!$H$65&lt;&gt;"",L238=PRINCIPAL!$N$65),VLOOKUP($S$204,'Banco de Dados'!$B$4:$J$50,8,FALSE)*PRINCIPAL!$H$65*(1-(PRINCIPAL!$O$65/100)),IF(PRINCIPAL!$H$65&lt;&gt;"",VLOOKUP($S$204,'Banco de Dados'!$B$4:$J$50,8,FALSE)*PRINCIPAL!$H$65,IF(OR(L238=PRINCIPAL!$I$65,L238=PRINCIPAL!$I$65+PRINCIPAL!$I$65,L238=PRINCIPAL!$I$65+PRINCIPAL!$I$65+PRINCIPAL!$I$65),0,IF(L238=PRINCIPAL!$J$65,VLOOKUP($S$204,'Banco de Dados'!$B$4:$J$50,6,FALSE)*(1-(PRINCIPAL!$K$65/100)),IF(L238=PRINCIPAL!$L$65,VLOOKUP($S$204,'Banco de Dados'!$B$4:$J$50,6,FALSE)*(1-(PRINCIPAL!$M$65/100)),IF(L238=PRINCIPAL!$N$65,VLOOKUP($S$204,'Banco de Dados'!$B$4:$J$50,6,FALSE)*(1-(PRINCIPAL!$O$65/100)),VLOOKUP($S$204,'Banco de Dados'!$B$4:$J$50,6,FALSE)))))))))),"")</f>
        <v/>
      </c>
      <c r="S238" s="29" t="str">
        <f>IFERROR(R238*(IFERROR(VLOOKUP($S$204,'Banco de Dados'!$B$4:$J$50,4,FALSE),"ERRO")),"")</f>
        <v/>
      </c>
      <c r="T238" s="29" t="str">
        <f t="shared" si="146"/>
        <v/>
      </c>
      <c r="U238" s="103" t="str">
        <f>IFERROR(T238*(C238*(PRINCIPAL!$G$65/100))*0.47*(44/12),"")</f>
        <v/>
      </c>
      <c r="V238" s="103" t="str">
        <f t="shared" si="122"/>
        <v/>
      </c>
      <c r="W238" s="30" t="str">
        <f>IFERROR(IF(AND(PRINCIPAL!$H$66&lt;&gt;"",OR(L238=PRINCIPAL!$I$66,L238=PRINCIPAL!$I$66+PRINCIPAL!$I$66,L238=PRINCIPAL!$I$66+PRINCIPAL!$I$66+PRINCIPAL!$I$66)),0,IF(AND(PRINCIPAL!$H$66&lt;&gt;"",L238=PRINCIPAL!$J$66),VLOOKUP($X$204,'Banco de Dados'!$B$4:$J$50,8,FALSE)*PRINCIPAL!$H$66*(1-(PRINCIPAL!$K$66/100)),IF(AND(PRINCIPAL!$H$66&lt;&gt;"",L238=PRINCIPAL!$L$66),VLOOKUP($X$204,'Banco de Dados'!$B$4:$J$50,8,FALSE)*PRINCIPAL!$H$66*(1-(PRINCIPAL!$M$66/100)),IF(AND(PRINCIPAL!$H$66&lt;&gt;"",L238=PRINCIPAL!$N$66),VLOOKUP($X$204,'Banco de Dados'!$B$4:$J$50,8,FALSE)*PRINCIPAL!$H$66*(1-(PRINCIPAL!$O$66/100)),IF(PRINCIPAL!$H$66&lt;&gt;"",VLOOKUP($X$204,'Banco de Dados'!$B$4:$J$50,8,FALSE)*PRINCIPAL!$H$66,IF(OR(L238=PRINCIPAL!$I$66,L238=PRINCIPAL!$I$66+PRINCIPAL!$I$66,L238=PRINCIPAL!$I$66+PRINCIPAL!$I$66+PRINCIPAL!$I$66),0,IF(L238=PRINCIPAL!$J$66,VLOOKUP($X$204,'Banco de Dados'!$B$4:$J$50,6,FALSE)*(1-(PRINCIPAL!$K$66/100)),IF(L238=PRINCIPAL!$L$66,VLOOKUP($X$204,'Banco de Dados'!$B$4:$J$50,6,FALSE)*(1-(PRINCIPAL!$M$66/100)),IF(L238=PRINCIPAL!$N$66,VLOOKUP($X$204,'Banco de Dados'!$B$4:$J$50,6,FALSE)*(1-(PRINCIPAL!$O$66/100)),VLOOKUP($X$204,'Banco de Dados'!$B$4:$J$50,6,FALSE)))))))))),"")</f>
        <v/>
      </c>
      <c r="X238" s="29" t="str">
        <f>IFERROR(W238*(IFERROR(VLOOKUP($X$204,'Banco de Dados'!$B$4:$J$50,4,FALSE),"ERRO")),"")</f>
        <v/>
      </c>
      <c r="Y238" s="29" t="str">
        <f t="shared" si="140"/>
        <v/>
      </c>
      <c r="Z238" s="103" t="str">
        <f>IFERROR(Y238*(C238*(PRINCIPAL!$G$66/100))*0.47*(44/12),"")</f>
        <v/>
      </c>
      <c r="AA238" s="111" t="str">
        <f t="shared" si="141"/>
        <v/>
      </c>
      <c r="AB238" s="30" t="str">
        <f>IFERROR(IF(AND(PRINCIPAL!$H$67&lt;&gt;"",OR(L238=PRINCIPAL!$I$67,L238=PRINCIPAL!$I$67+PRINCIPAL!$I$67,L238=PRINCIPAL!$I$67+PRINCIPAL!$I$67+PRINCIPAL!$I$67)),0,IF(AND(PRINCIPAL!$H$67&lt;&gt;"",L238=PRINCIPAL!$J$67),VLOOKUP($AC$204,'Banco de Dados'!$B$4:$J$50,8,FALSE)*PRINCIPAL!$H$67*(1-(PRINCIPAL!$K$67/100)),IF(AND(PRINCIPAL!$H$67&lt;&gt;"",L238=PRINCIPAL!$L$67),VLOOKUP($AC$204,'Banco de Dados'!$B$4:$J$50,8,FALSE)*PRINCIPAL!$H$67*(1-(PRINCIPAL!$M$67/100)),IF(AND(PRINCIPAL!$H$67&lt;&gt;"",L238=PRINCIPAL!$N$67),VLOOKUP($AC$204,'Banco de Dados'!$B$4:$J$50,8,FALSE)*PRINCIPAL!$H$67*(1-(PRINCIPAL!$O$67/100)),IF(PRINCIPAL!$H$67&lt;&gt;"",VLOOKUP($AC$204,'Banco de Dados'!$B$4:$J$50,8,FALSE)*PRINCIPAL!$H$67,IF(OR(L238=PRINCIPAL!$I$67,L238=PRINCIPAL!$I$67+PRINCIPAL!$I$67,L238=PRINCIPAL!$I$67+PRINCIPAL!$I$67+PRINCIPAL!$I$67),0,IF(L238=PRINCIPAL!$J$67,VLOOKUP($AC$204,'Banco de Dados'!$B$4:$J$50,6,FALSE)*(1-(PRINCIPAL!$K$67/100)),IF(L238=PRINCIPAL!$L$67,VLOOKUP($AC$204,'Banco de Dados'!$B$4:$J$50,6,FALSE)*(1-(PRINCIPAL!$M$67/100)),IF(L238=PRINCIPAL!$N$67,VLOOKUP($AC$204,'Banco de Dados'!$B$4:$J$50,6,FALSE)*(1-(PRINCIPAL!$O$67/100)),VLOOKUP($AC$204,'Banco de Dados'!$B$4:$J$50,6,FALSE)))))))))),"")</f>
        <v/>
      </c>
      <c r="AC238" s="29" t="str">
        <f>IFERROR(AB238*(IFERROR(VLOOKUP($AC$204,'Banco de Dados'!$B$4:$J$50,4,FALSE),"ERRO")),"")</f>
        <v/>
      </c>
      <c r="AD238" s="29" t="str">
        <f t="shared" si="131"/>
        <v/>
      </c>
      <c r="AE238" s="103" t="str">
        <f>IFERROR(AD238*(C238*(PRINCIPAL!$G$67/100))*0.47*(44/12),"")</f>
        <v/>
      </c>
      <c r="AF238" s="111" t="str">
        <f t="shared" si="132"/>
        <v/>
      </c>
      <c r="AG238" s="30" t="str">
        <f>IFERROR(IF(AND(PRINCIPAL!$H$68&lt;&gt;"",OR(L238=PRINCIPAL!$I$68,L238=PRINCIPAL!$I$68+PRINCIPAL!$I$68,L238=PRINCIPAL!$I$68+PRINCIPAL!$I$68+PRINCIPAL!$I$68)),0,IF(AND(PRINCIPAL!$H$68&lt;&gt;"",L238=PRINCIPAL!$J$68),VLOOKUP($AH$204,'Banco de Dados'!$B$4:$J$50,8,FALSE)*PRINCIPAL!$H$68*(1-(PRINCIPAL!$K$68/100)),IF(AND(PRINCIPAL!$H$68&lt;&gt;"",L238=PRINCIPAL!$L$68),VLOOKUP($AH$204,'Banco de Dados'!$B$4:$J$50,8,FALSE)*PRINCIPAL!$H$68*(1-(PRINCIPAL!$M$68/100)),IF(AND(PRINCIPAL!$H$68&lt;&gt;"",L238=PRINCIPAL!$N$68),VLOOKUP($AH$204,'Banco de Dados'!$B$4:$J$50,8,FALSE)*PRINCIPAL!$H$68*(1-(PRINCIPAL!$O$68/100)),IF(PRINCIPAL!$H$68&lt;&gt;"",VLOOKUP($AH$204,'Banco de Dados'!$B$4:$J$50,8,FALSE)*PRINCIPAL!$H$68,IF(OR(L238=PRINCIPAL!$I$68,L238=PRINCIPAL!$I$68+PRINCIPAL!$I$68,L238=PRINCIPAL!$I$68+PRINCIPAL!$I$68+PRINCIPAL!$I$68),0,IF(L238=PRINCIPAL!$J$68,VLOOKUP($AH$204,'Banco de Dados'!$B$4:$J$50,6,FALSE)*(1-(PRINCIPAL!$K$68/100)),IF(L238=PRINCIPAL!$L$68,VLOOKUP($AH$204,'Banco de Dados'!$B$4:$J$50,6,FALSE)*(1-(PRINCIPAL!$M$68/100)),IF(L238=PRINCIPAL!$N$68,VLOOKUP($AH$204,'Banco de Dados'!$B$4:$J$50,6,FALSE)*(1-(PRINCIPAL!$O$68/100)),VLOOKUP($AH$204,'Banco de Dados'!$B$4:$J$50,6,FALSE)))))))))),"")</f>
        <v/>
      </c>
      <c r="AH238" s="29" t="str">
        <f>IFERROR(AG238*(IFERROR(VLOOKUP($AH$204,'Banco de Dados'!$B$4:$J$50,4,FALSE),"ERRO")),"")</f>
        <v/>
      </c>
      <c r="AI238" s="29" t="str">
        <f t="shared" si="133"/>
        <v/>
      </c>
      <c r="AJ238" s="103" t="str">
        <f>IFERROR(AI238*(C238*(PRINCIPAL!$G$68/100))*0.47*(44/12),"")</f>
        <v/>
      </c>
      <c r="AK238" s="111" t="str">
        <f t="shared" si="142"/>
        <v/>
      </c>
      <c r="AL238" s="30" t="str">
        <f>IFERROR(IF(AND(PRINCIPAL!$H$69&lt;&gt;"",OR(L238=PRINCIPAL!$I$69,L238=PRINCIPAL!$I$69+PRINCIPAL!$I$69,L238=PRINCIPAL!$I$69+PRINCIPAL!$I$69+PRINCIPAL!$I$69)),0,IF(AND(PRINCIPAL!$H$69&lt;&gt;"",L238=PRINCIPAL!$J$69),VLOOKUP($AM$204,'Banco de Dados'!$B$4:$J$50,8,FALSE)*PRINCIPAL!$H$69*(1-(PRINCIPAL!$K$69/100)),IF(AND(PRINCIPAL!$H$69&lt;&gt;"",L238=PRINCIPAL!$L$69),VLOOKUP($AM$204,'Banco de Dados'!$B$4:$J$50,8,FALSE)*PRINCIPAL!$H$69*(1-(PRINCIPAL!$M$69/100)),IF(AND(PRINCIPAL!$H$69&lt;&gt;"",L238=PRINCIPAL!$N$69),VLOOKUP($AM$204,'Banco de Dados'!$B$4:$J$50,8,FALSE)*PRINCIPAL!$H$69*(1-(PRINCIPAL!$O$69/100)),IF(PRINCIPAL!$H$69&lt;&gt;"",VLOOKUP($AM$204,'Banco de Dados'!$B$4:$J$50,8,FALSE)*PRINCIPAL!$H$69,IF(OR(L238=PRINCIPAL!$I$69,L238=PRINCIPAL!$I$69+PRINCIPAL!$I$69,L238=PRINCIPAL!$I$69+PRINCIPAL!$I$69+PRINCIPAL!$I$69),0,IF(L238=PRINCIPAL!$J$69,VLOOKUP($AM$204,'Banco de Dados'!$B$4:$J$50,6,FALSE)*(1-(PRINCIPAL!$K$69/100)),IF(L238=PRINCIPAL!$L$69,VLOOKUP($AM$204,'Banco de Dados'!$B$4:$J$50,6,FALSE)*(1-(PRINCIPAL!$M$69/100)),IF(L238=PRINCIPAL!$N$69,VLOOKUP($AM$204,'Banco de Dados'!$B$4:$J$50,6,FALSE)*(1-(PRINCIPAL!$O$69/100)),VLOOKUP($AM$204,'Banco de Dados'!$B$4:$J$50,6,FALSE)))))))))),"")</f>
        <v/>
      </c>
      <c r="AM238" s="29" t="str">
        <f>IFERROR(AL238*(IFERROR(VLOOKUP($AM$204,'Banco de Dados'!$B$4:$J$50,4,FALSE),"ERRO")),"")</f>
        <v/>
      </c>
      <c r="AN238" s="29" t="str">
        <f t="shared" si="134"/>
        <v/>
      </c>
      <c r="AO238" s="103" t="str">
        <f>IFERROR(AN238*(C238*(PRINCIPAL!$G$69/100))*0.47*(44/12),"")</f>
        <v/>
      </c>
      <c r="AP238" s="111" t="str">
        <f t="shared" si="135"/>
        <v/>
      </c>
      <c r="AQ238" s="30" t="str">
        <f>IFERROR(IF(AND(PRINCIPAL!$H$70&lt;&gt;"",OR(L238=PRINCIPAL!$I$70,L238=PRINCIPAL!$I$70+PRINCIPAL!$I$70,L238=PRINCIPAL!$I$70+PRINCIPAL!$I$70+PRINCIPAL!$I$70)),0,IF(AND(PRINCIPAL!$H$70&lt;&gt;"",L238=PRINCIPAL!$J$70),VLOOKUP($AR$204,'Banco de Dados'!$B$4:$J$50,8,FALSE)*PRINCIPAL!$H$70*(1-(PRINCIPAL!$K$70/100)),IF(AND(PRINCIPAL!$H$70&lt;&gt;"",L238=PRINCIPAL!$L$70),VLOOKUP($AR$204,'Banco de Dados'!$B$4:$J$50,8,FALSE)*PRINCIPAL!$H$70*(1-(PRINCIPAL!$M$70/100)),IF(AND(PRINCIPAL!$H$70&lt;&gt;"",L238=PRINCIPAL!$N$70),VLOOKUP($AR$204,'Banco de Dados'!$B$4:$J$50,8,FALSE)*PRINCIPAL!$H$70*(1-(PRINCIPAL!$O$70/100)),IF(PRINCIPAL!$H$70&lt;&gt;"",VLOOKUP($AR$204,'Banco de Dados'!$B$4:$J$50,8,FALSE)*PRINCIPAL!$H$70,IF(OR(L238=PRINCIPAL!$I$70,L238=PRINCIPAL!$I$70+PRINCIPAL!$I$70,L238=PRINCIPAL!$I$70+PRINCIPAL!$I$70+PRINCIPAL!$I$70),0,IF(L238=PRINCIPAL!$J$70,VLOOKUP($AR$204,'Banco de Dados'!$B$4:$J$50,6,FALSE)*(1-(PRINCIPAL!$K$70/100)),IF(L238=PRINCIPAL!$L$70,VLOOKUP($AR$204,'Banco de Dados'!$B$4:$J$50,6,FALSE)*(1-(PRINCIPAL!$M$70/100)),IF(L238=PRINCIPAL!$N$70,VLOOKUP($AR$204,'Banco de Dados'!$B$4:$J$50,6,FALSE)*(1-(PRINCIPAL!$O$70/100)),VLOOKUP($AR$204,'Banco de Dados'!$B$4:$J$50,6,FALSE)))))))))),"")</f>
        <v/>
      </c>
      <c r="AR238" s="29" t="str">
        <f>IFERROR(AQ238*(IFERROR(VLOOKUP($AR$204,'Banco de Dados'!$B$4:$J$50,4,FALSE),"ERRO")),"")</f>
        <v/>
      </c>
      <c r="AS238" s="29" t="str">
        <f t="shared" si="136"/>
        <v/>
      </c>
      <c r="AT238" s="103" t="str">
        <f>IFERROR(AS238*(C238*(PRINCIPAL!$G$70/100))*0.47*(44/12),"")</f>
        <v/>
      </c>
      <c r="AU238" s="111" t="str">
        <f t="shared" si="137"/>
        <v/>
      </c>
      <c r="AV238" s="30" t="str">
        <f>IFERROR(IF(AND(PRINCIPAL!$H$71&lt;&gt;"",OR(L238=PRINCIPAL!$I$71,L238=PRINCIPAL!$I$71+PRINCIPAL!$I$71,L238=PRINCIPAL!$I$71+PRINCIPAL!$I$71+PRINCIPAL!$I$71)),0,IF(AND(PRINCIPAL!$H$71&lt;&gt;"",L238=PRINCIPAL!$J$71),VLOOKUP($AW$204,'Banco de Dados'!$B$4:$J$50,8,FALSE)*PRINCIPAL!$H$71*(1-(PRINCIPAL!$K$71/100)),IF(AND(PRINCIPAL!$H$71&lt;&gt;"",L238=PRINCIPAL!$L$71),VLOOKUP($AW$204,'Banco de Dados'!$B$4:$J$50,8,FALSE)*PRINCIPAL!$H$71*(1-(PRINCIPAL!$M$71/100)),IF(AND(PRINCIPAL!$H$71&lt;&gt;"",L238=PRINCIPAL!$N$71),VLOOKUP($AW$204,'Banco de Dados'!$B$4:$J$50,8,FALSE)*PRINCIPAL!$H$71*(1-(PRINCIPAL!$O$71/100)),IF(PRINCIPAL!$H$71&lt;&gt;"",VLOOKUP($AW$204,'Banco de Dados'!$B$4:$J$50,8,FALSE)*PRINCIPAL!$H$71,IF(OR(L238=PRINCIPAL!$I$71,L238=PRINCIPAL!$I$71+PRINCIPAL!$I$71,L238=PRINCIPAL!$I$71+PRINCIPAL!$I$71+PRINCIPAL!$I$71),0,IF(L238=PRINCIPAL!$J$71,VLOOKUP($AW$204,'Banco de Dados'!$B$4:$J$50,6,FALSE)*(1-(PRINCIPAL!$K$71/100)),IF(L238=PRINCIPAL!$L$71,VLOOKUP($AW$204,'Banco de Dados'!$B$4:$J$50,6,FALSE)*(1-(PRINCIPAL!$M$71/100)),IF(L238=PRINCIPAL!$N$71,VLOOKUP($AW$204,'Banco de Dados'!$B$4:$J$50,6,FALSE)*(1-(PRINCIPAL!$O$71/100)),VLOOKUP($AW$204,'Banco de Dados'!$B$4:$J$50,6,FALSE)))))))))),"")</f>
        <v/>
      </c>
      <c r="AW238" s="29" t="str">
        <f>IFERROR(AV238*(IFERROR(VLOOKUP($AW$204,'Banco de Dados'!$B$4:$J$50,4,FALSE),"ERRO")),"")</f>
        <v/>
      </c>
      <c r="AX238" s="29" t="str">
        <f t="shared" si="138"/>
        <v/>
      </c>
      <c r="AY238" s="103" t="str">
        <f>IFERROR(AX238*(C238*(PRINCIPAL!$G$71/100))*0.47*(44/12),"")</f>
        <v/>
      </c>
      <c r="AZ238" s="111" t="str">
        <f t="shared" si="143"/>
        <v/>
      </c>
      <c r="BA238" s="30" t="str">
        <f>IFERROR(IF(AND(PRINCIPAL!$H$72&lt;&gt;"",OR(L238=PRINCIPAL!$I$72,L238=PRINCIPAL!$I$72+PRINCIPAL!$I$72,L238=PRINCIPAL!$I$72+PRINCIPAL!$I$72+PRINCIPAL!$I$72)),0,IF(AND(PRINCIPAL!$H$72&lt;&gt;"",L238=PRINCIPAL!$J$72),VLOOKUP($BB$204,'Banco de Dados'!$B$4:$J$50,8,FALSE)*PRINCIPAL!$H$72*(1-(PRINCIPAL!$K$72/100)),IF(AND(PRINCIPAL!$H$72&lt;&gt;"",L238=PRINCIPAL!$L$72),VLOOKUP($BB$204,'Banco de Dados'!$B$4:$J$50,8,FALSE)*PRINCIPAL!$H$72*(1-(PRINCIPAL!$M$72/100)),IF(AND(PRINCIPAL!$H$72&lt;&gt;"",L238=PRINCIPAL!$N$72),VLOOKUP($BB$204,'Banco de Dados'!$B$4:$J$50,8,FALSE)*PRINCIPAL!$H$72*(1-(PRINCIPAL!$O$72/100)),IF(PRINCIPAL!$H$72&lt;&gt;"",VLOOKUP($BB$204,'Banco de Dados'!$B$4:$J$50,8,FALSE)*PRINCIPAL!$H$72,IF(OR(L238=PRINCIPAL!$I$72,L238=PRINCIPAL!$I$72+PRINCIPAL!$I$72,L238=PRINCIPAL!$I$72+PRINCIPAL!$I$72+PRINCIPAL!$I$72),0,IF(L238=PRINCIPAL!$J$72,VLOOKUP($BB$204,'Banco de Dados'!$B$4:$J$50,6,FALSE)*(1-(PRINCIPAL!$K$72/100)),IF(L238=PRINCIPAL!$L$72,VLOOKUP($BB$204,'Banco de Dados'!$B$4:$J$50,6,FALSE)*(1-(PRINCIPAL!$M$72/100)),IF(L238=PRINCIPAL!$N$72,VLOOKUP($BB$204,'Banco de Dados'!$B$4:$J$50,6,FALSE)*(1-(PRINCIPAL!$O$72/100)),VLOOKUP($BB$204,'Banco de Dados'!$B$4:$J$50,6,FALSE)))))))))),"")</f>
        <v/>
      </c>
      <c r="BB238" s="29" t="str">
        <f>IFERROR(BA238*(IFERROR(VLOOKUP($BB$204,'Banco de Dados'!$B$4:$J$50,4,FALSE),"ERRO")),"")</f>
        <v/>
      </c>
      <c r="BC238" s="29" t="str">
        <f t="shared" si="144"/>
        <v/>
      </c>
      <c r="BD238" s="103" t="str">
        <f>IFERROR(BC238*(C238*(PRINCIPAL!$G$72/100))*0.47*(44/12),"")</f>
        <v/>
      </c>
      <c r="BE238" s="111" t="str">
        <f t="shared" si="123"/>
        <v/>
      </c>
      <c r="BF238" s="30" t="str">
        <f>IFERROR(IF(AND(PRINCIPAL!$H$73&lt;&gt;"",OR(L238=PRINCIPAL!$I$73,L238=PRINCIPAL!$I$73+PRINCIPAL!$I$73,L238=PRINCIPAL!$I$73+PRINCIPAL!$I$73+PRINCIPAL!$I$73)),0,IF(AND(PRINCIPAL!$H$73&lt;&gt;"",L238=PRINCIPAL!$J$73),VLOOKUP($BG$204,'Banco de Dados'!$B$4:$J$50,8,FALSE)*PRINCIPAL!$H$73*(1-(PRINCIPAL!$K$73/100)),IF(AND(PRINCIPAL!$H$73&lt;&gt;"",L238=PRINCIPAL!$L$73),VLOOKUP($BG$204,'Banco de Dados'!$B$4:$J$50,8,FALSE)*PRINCIPAL!$H$73*(1-(PRINCIPAL!$M$73/100)),IF(AND(PRINCIPAL!$H$73&lt;&gt;"",L238=PRINCIPAL!$N$73),VLOOKUP($BG$204,'Banco de Dados'!$B$4:$J$50,8,FALSE)*PRINCIPAL!$H$73*(1-(PRINCIPAL!$O$73/100)),IF(PRINCIPAL!$H$73&lt;&gt;"",VLOOKUP($BG$204,'Banco de Dados'!$B$4:$J$50,8,FALSE)*PRINCIPAL!$H$73,IF(OR(L238=PRINCIPAL!$I$73,L238=PRINCIPAL!$I$73+PRINCIPAL!$I$73,L238=PRINCIPAL!$I$73+PRINCIPAL!$I$73+PRINCIPAL!$I$73),0,IF(L238=PRINCIPAL!$J$73,VLOOKUP($BG$204,'Banco de Dados'!$B$4:$J$50,6,FALSE)*(1-(PRINCIPAL!$K$73/100)),IF(L238=PRINCIPAL!$L$73,VLOOKUP($BG$204,'Banco de Dados'!$B$4:$J$50,6,FALSE)*(1-(PRINCIPAL!$M$73/100)),IF(L238=PRINCIPAL!$N$73,VLOOKUP($BG$204,'Banco de Dados'!$B$4:$J$50,6,FALSE)*(1-(PRINCIPAL!$O$73/100)),VLOOKUP($BG$204,'Banco de Dados'!$B$4:$J$50,6,FALSE)))))))))),"")</f>
        <v/>
      </c>
      <c r="BG238" s="29" t="str">
        <f>IFERROR(BF238*(IFERROR(VLOOKUP($BG$204,'Banco de Dados'!$B$4:$J$50,4,FALSE),"ERRO")),"")</f>
        <v/>
      </c>
      <c r="BH238" s="29" t="str">
        <f t="shared" si="139"/>
        <v/>
      </c>
      <c r="BI238" s="103" t="str">
        <f>IFERROR(BH238*(C238*(PRINCIPAL!$G$73/100))*0.47*(44/12),"")</f>
        <v/>
      </c>
      <c r="BJ238" s="102" t="str">
        <f t="shared" si="124"/>
        <v/>
      </c>
    </row>
    <row r="239" spans="2:62" ht="12.75" customHeight="1" x14ac:dyDescent="0.3">
      <c r="B239" s="326">
        <f t="shared" si="125"/>
        <v>2053</v>
      </c>
      <c r="C239" s="340"/>
      <c r="D239" s="1"/>
      <c r="E239" s="116">
        <v>33</v>
      </c>
      <c r="F239" s="24" t="str">
        <f>IFERROR(VLOOKUP($G$204,'Banco de Dados'!$B$4:$J$50,6,FALSE),"")</f>
        <v/>
      </c>
      <c r="G239" s="25" t="str">
        <f>IFERROR(F239*(IFERROR(VLOOKUP($G$204,'Banco de Dados'!$B$4:$J$50,4,FALSE),"ERRO")),"")</f>
        <v/>
      </c>
      <c r="H239" s="25" t="str">
        <f t="shared" si="126"/>
        <v/>
      </c>
      <c r="I239" s="103" t="str">
        <f t="shared" si="127"/>
        <v/>
      </c>
      <c r="J239" s="117" t="str">
        <f t="shared" si="128"/>
        <v/>
      </c>
      <c r="K239" s="1"/>
      <c r="L239" s="91">
        <v>33</v>
      </c>
      <c r="M239" s="24" t="str">
        <f>IFERROR(IF(AND(PRINCIPAL!$H$64&lt;&gt;"",OR(L239=PRINCIPAL!$I$64,L239=PRINCIPAL!$I$64+PRINCIPAL!$I$64,L239=PRINCIPAL!$I$64+PRINCIPAL!$I$64+PRINCIPAL!$I$64)),0,IF(AND(PRINCIPAL!$H$64&lt;&gt;"",L239=PRINCIPAL!$J$64),VLOOKUP($N$204,'Banco de Dados'!$B$4:$J$50,8,FALSE)*PRINCIPAL!$H$64*(1-(PRINCIPAL!$K$64/100)),IF(AND(PRINCIPAL!$H$64&lt;&gt;"",L239=PRINCIPAL!$L$64),VLOOKUP($N$204,'Banco de Dados'!$B$4:$J$50,8,FALSE)*PRINCIPAL!$H$64*(1-(PRINCIPAL!$M$64/100)),IF(AND(PRINCIPAL!$H$64&lt;&gt;"",L239=PRINCIPAL!$N$64),VLOOKUP($N$204,'Banco de Dados'!$B$4:$J$50,8,FALSE)*PRINCIPAL!$H$64*(1-(PRINCIPAL!$O$64/100)),IF(PRINCIPAL!$H$64&lt;&gt;"",VLOOKUP($N$204,'Banco de Dados'!$B$4:$J$50,8,FALSE)*PRINCIPAL!$H$64,IF(OR(L239=PRINCIPAL!$I$64,L239=PRINCIPAL!$I$64+PRINCIPAL!$I$64,L239=PRINCIPAL!$I$64+PRINCIPAL!$I$64+PRINCIPAL!$I$64),0,IF(L239=PRINCIPAL!$J$64,VLOOKUP($N$204,'Banco de Dados'!$B$4:$J$50,6,FALSE)*(1-(PRINCIPAL!$K$64/100)),IF(L239=PRINCIPAL!$L$64,VLOOKUP($N$204,'Banco de Dados'!$B$4:$J$50,6,FALSE)*(1-(PRINCIPAL!$M$64/100)),IF(L239=PRINCIPAL!$N$64,VLOOKUP($N$204,'Banco de Dados'!$B$4:$J$50,6,FALSE)*(1-(PRINCIPAL!$O$64/100)),VLOOKUP($N$204,'Banco de Dados'!$B$4:$J$50,6,FALSE)))))))))),"")</f>
        <v/>
      </c>
      <c r="N239" s="25" t="str">
        <f>IFERROR(M239*(IFERROR(VLOOKUP($N$204,'Banco de Dados'!$B$4:$J$50,4,FALSE),"ERRO")),"")</f>
        <v/>
      </c>
      <c r="O239" s="25" t="str">
        <f t="shared" si="129"/>
        <v/>
      </c>
      <c r="P239" s="103" t="str">
        <f>IFERROR(O239*(C239*(PRINCIPAL!$G$64/100))*0.47*(44/12),"")</f>
        <v/>
      </c>
      <c r="Q239" s="107" t="str">
        <f t="shared" si="145"/>
        <v/>
      </c>
      <c r="R239" s="29" t="str">
        <f>IFERROR(IF(AND(PRINCIPAL!$H$65&lt;&gt;"",OR(L239=PRINCIPAL!$I$65,L239=PRINCIPAL!$I$65+PRINCIPAL!$I$65,L239=PRINCIPAL!$I$65+PRINCIPAL!$I$65+PRINCIPAL!$I$65)),0,IF(AND(PRINCIPAL!$H$65&lt;&gt;"",L239=PRINCIPAL!$J$65),VLOOKUP($S$204,'Banco de Dados'!$B$4:$J$50,8,FALSE)*PRINCIPAL!$H$65*(1-(PRINCIPAL!$K$65/100)),IF(AND(PRINCIPAL!$H$65&lt;&gt;"",L239=PRINCIPAL!$L$65),VLOOKUP($S$204,'Banco de Dados'!$B$4:$J$50,8,FALSE)*PRINCIPAL!$H$65*(1-(PRINCIPAL!$M$65/100)),IF(AND(PRINCIPAL!$H$65&lt;&gt;"",L239=PRINCIPAL!$N$65),VLOOKUP($S$204,'Banco de Dados'!$B$4:$J$50,8,FALSE)*PRINCIPAL!$H$65*(1-(PRINCIPAL!$O$65/100)),IF(PRINCIPAL!$H$65&lt;&gt;"",VLOOKUP($S$204,'Banco de Dados'!$B$4:$J$50,8,FALSE)*PRINCIPAL!$H$65,IF(OR(L239=PRINCIPAL!$I$65,L239=PRINCIPAL!$I$65+PRINCIPAL!$I$65,L239=PRINCIPAL!$I$65+PRINCIPAL!$I$65+PRINCIPAL!$I$65),0,IF(L239=PRINCIPAL!$J$65,VLOOKUP($S$204,'Banco de Dados'!$B$4:$J$50,6,FALSE)*(1-(PRINCIPAL!$K$65/100)),IF(L239=PRINCIPAL!$L$65,VLOOKUP($S$204,'Banco de Dados'!$B$4:$J$50,6,FALSE)*(1-(PRINCIPAL!$M$65/100)),IF(L239=PRINCIPAL!$N$65,VLOOKUP($S$204,'Banco de Dados'!$B$4:$J$50,6,FALSE)*(1-(PRINCIPAL!$O$65/100)),VLOOKUP($S$204,'Banco de Dados'!$B$4:$J$50,6,FALSE)))))))))),"")</f>
        <v/>
      </c>
      <c r="S239" s="29" t="str">
        <f>IFERROR(R239*(IFERROR(VLOOKUP($S$204,'Banco de Dados'!$B$4:$J$50,4,FALSE),"ERRO")),"")</f>
        <v/>
      </c>
      <c r="T239" s="29" t="str">
        <f t="shared" si="146"/>
        <v/>
      </c>
      <c r="U239" s="103" t="str">
        <f>IFERROR(T239*(C239*(PRINCIPAL!$G$65/100))*0.47*(44/12),"")</f>
        <v/>
      </c>
      <c r="V239" s="103" t="str">
        <f t="shared" si="122"/>
        <v/>
      </c>
      <c r="W239" s="30" t="str">
        <f>IFERROR(IF(AND(PRINCIPAL!$H$66&lt;&gt;"",OR(L239=PRINCIPAL!$I$66,L239=PRINCIPAL!$I$66+PRINCIPAL!$I$66,L239=PRINCIPAL!$I$66+PRINCIPAL!$I$66+PRINCIPAL!$I$66)),0,IF(AND(PRINCIPAL!$H$66&lt;&gt;"",L239=PRINCIPAL!$J$66),VLOOKUP($X$204,'Banco de Dados'!$B$4:$J$50,8,FALSE)*PRINCIPAL!$H$66*(1-(PRINCIPAL!$K$66/100)),IF(AND(PRINCIPAL!$H$66&lt;&gt;"",L239=PRINCIPAL!$L$66),VLOOKUP($X$204,'Banco de Dados'!$B$4:$J$50,8,FALSE)*PRINCIPAL!$H$66*(1-(PRINCIPAL!$M$66/100)),IF(AND(PRINCIPAL!$H$66&lt;&gt;"",L239=PRINCIPAL!$N$66),VLOOKUP($X$204,'Banco de Dados'!$B$4:$J$50,8,FALSE)*PRINCIPAL!$H$66*(1-(PRINCIPAL!$O$66/100)),IF(PRINCIPAL!$H$66&lt;&gt;"",VLOOKUP($X$204,'Banco de Dados'!$B$4:$J$50,8,FALSE)*PRINCIPAL!$H$66,IF(OR(L239=PRINCIPAL!$I$66,L239=PRINCIPAL!$I$66+PRINCIPAL!$I$66,L239=PRINCIPAL!$I$66+PRINCIPAL!$I$66+PRINCIPAL!$I$66),0,IF(L239=PRINCIPAL!$J$66,VLOOKUP($X$204,'Banco de Dados'!$B$4:$J$50,6,FALSE)*(1-(PRINCIPAL!$K$66/100)),IF(L239=PRINCIPAL!$L$66,VLOOKUP($X$204,'Banco de Dados'!$B$4:$J$50,6,FALSE)*(1-(PRINCIPAL!$M$66/100)),IF(L239=PRINCIPAL!$N$66,VLOOKUP($X$204,'Banco de Dados'!$B$4:$J$50,6,FALSE)*(1-(PRINCIPAL!$O$66/100)),VLOOKUP($X$204,'Banco de Dados'!$B$4:$J$50,6,FALSE)))))))))),"")</f>
        <v/>
      </c>
      <c r="X239" s="29" t="str">
        <f>IFERROR(W239*(IFERROR(VLOOKUP($X$204,'Banco de Dados'!$B$4:$J$50,4,FALSE),"ERRO")),"")</f>
        <v/>
      </c>
      <c r="Y239" s="29" t="str">
        <f t="shared" si="140"/>
        <v/>
      </c>
      <c r="Z239" s="103" t="str">
        <f>IFERROR(Y239*(C239*(PRINCIPAL!$G$66/100))*0.47*(44/12),"")</f>
        <v/>
      </c>
      <c r="AA239" s="111" t="str">
        <f t="shared" si="141"/>
        <v/>
      </c>
      <c r="AB239" s="30" t="str">
        <f>IFERROR(IF(AND(PRINCIPAL!$H$67&lt;&gt;"",OR(L239=PRINCIPAL!$I$67,L239=PRINCIPAL!$I$67+PRINCIPAL!$I$67,L239=PRINCIPAL!$I$67+PRINCIPAL!$I$67+PRINCIPAL!$I$67)),0,IF(AND(PRINCIPAL!$H$67&lt;&gt;"",L239=PRINCIPAL!$J$67),VLOOKUP($AC$204,'Banco de Dados'!$B$4:$J$50,8,FALSE)*PRINCIPAL!$H$67*(1-(PRINCIPAL!$K$67/100)),IF(AND(PRINCIPAL!$H$67&lt;&gt;"",L239=PRINCIPAL!$L$67),VLOOKUP($AC$204,'Banco de Dados'!$B$4:$J$50,8,FALSE)*PRINCIPAL!$H$67*(1-(PRINCIPAL!$M$67/100)),IF(AND(PRINCIPAL!$H$67&lt;&gt;"",L239=PRINCIPAL!$N$67),VLOOKUP($AC$204,'Banco de Dados'!$B$4:$J$50,8,FALSE)*PRINCIPAL!$H$67*(1-(PRINCIPAL!$O$67/100)),IF(PRINCIPAL!$H$67&lt;&gt;"",VLOOKUP($AC$204,'Banco de Dados'!$B$4:$J$50,8,FALSE)*PRINCIPAL!$H$67,IF(OR(L239=PRINCIPAL!$I$67,L239=PRINCIPAL!$I$67+PRINCIPAL!$I$67,L239=PRINCIPAL!$I$67+PRINCIPAL!$I$67+PRINCIPAL!$I$67),0,IF(L239=PRINCIPAL!$J$67,VLOOKUP($AC$204,'Banco de Dados'!$B$4:$J$50,6,FALSE)*(1-(PRINCIPAL!$K$67/100)),IF(L239=PRINCIPAL!$L$67,VLOOKUP($AC$204,'Banco de Dados'!$B$4:$J$50,6,FALSE)*(1-(PRINCIPAL!$M$67/100)),IF(L239=PRINCIPAL!$N$67,VLOOKUP($AC$204,'Banco de Dados'!$B$4:$J$50,6,FALSE)*(1-(PRINCIPAL!$O$67/100)),VLOOKUP($AC$204,'Banco de Dados'!$B$4:$J$50,6,FALSE)))))))))),"")</f>
        <v/>
      </c>
      <c r="AC239" s="29" t="str">
        <f>IFERROR(AB239*(IFERROR(VLOOKUP($AC$204,'Banco de Dados'!$B$4:$J$50,4,FALSE),"ERRO")),"")</f>
        <v/>
      </c>
      <c r="AD239" s="29" t="str">
        <f t="shared" si="131"/>
        <v/>
      </c>
      <c r="AE239" s="103" t="str">
        <f>IFERROR(AD239*(C239*(PRINCIPAL!$G$67/100))*0.47*(44/12),"")</f>
        <v/>
      </c>
      <c r="AF239" s="111" t="str">
        <f t="shared" si="132"/>
        <v/>
      </c>
      <c r="AG239" s="30" t="str">
        <f>IFERROR(IF(AND(PRINCIPAL!$H$68&lt;&gt;"",OR(L239=PRINCIPAL!$I$68,L239=PRINCIPAL!$I$68+PRINCIPAL!$I$68,L239=PRINCIPAL!$I$68+PRINCIPAL!$I$68+PRINCIPAL!$I$68)),0,IF(AND(PRINCIPAL!$H$68&lt;&gt;"",L239=PRINCIPAL!$J$68),VLOOKUP($AH$204,'Banco de Dados'!$B$4:$J$50,8,FALSE)*PRINCIPAL!$H$68*(1-(PRINCIPAL!$K$68/100)),IF(AND(PRINCIPAL!$H$68&lt;&gt;"",L239=PRINCIPAL!$L$68),VLOOKUP($AH$204,'Banco de Dados'!$B$4:$J$50,8,FALSE)*PRINCIPAL!$H$68*(1-(PRINCIPAL!$M$68/100)),IF(AND(PRINCIPAL!$H$68&lt;&gt;"",L239=PRINCIPAL!$N$68),VLOOKUP($AH$204,'Banco de Dados'!$B$4:$J$50,8,FALSE)*PRINCIPAL!$H$68*(1-(PRINCIPAL!$O$68/100)),IF(PRINCIPAL!$H$68&lt;&gt;"",VLOOKUP($AH$204,'Banco de Dados'!$B$4:$J$50,8,FALSE)*PRINCIPAL!$H$68,IF(OR(L239=PRINCIPAL!$I$68,L239=PRINCIPAL!$I$68+PRINCIPAL!$I$68,L239=PRINCIPAL!$I$68+PRINCIPAL!$I$68+PRINCIPAL!$I$68),0,IF(L239=PRINCIPAL!$J$68,VLOOKUP($AH$204,'Banco de Dados'!$B$4:$J$50,6,FALSE)*(1-(PRINCIPAL!$K$68/100)),IF(L239=PRINCIPAL!$L$68,VLOOKUP($AH$204,'Banco de Dados'!$B$4:$J$50,6,FALSE)*(1-(PRINCIPAL!$M$68/100)),IF(L239=PRINCIPAL!$N$68,VLOOKUP($AH$204,'Banco de Dados'!$B$4:$J$50,6,FALSE)*(1-(PRINCIPAL!$O$68/100)),VLOOKUP($AH$204,'Banco de Dados'!$B$4:$J$50,6,FALSE)))))))))),"")</f>
        <v/>
      </c>
      <c r="AH239" s="29" t="str">
        <f>IFERROR(AG239*(IFERROR(VLOOKUP($AH$204,'Banco de Dados'!$B$4:$J$50,4,FALSE),"ERRO")),"")</f>
        <v/>
      </c>
      <c r="AI239" s="29" t="str">
        <f t="shared" si="133"/>
        <v/>
      </c>
      <c r="AJ239" s="103" t="str">
        <f>IFERROR(AI239*(C239*(PRINCIPAL!$G$68/100))*0.47*(44/12),"")</f>
        <v/>
      </c>
      <c r="AK239" s="111" t="str">
        <f t="shared" si="142"/>
        <v/>
      </c>
      <c r="AL239" s="30" t="str">
        <f>IFERROR(IF(AND(PRINCIPAL!$H$69&lt;&gt;"",OR(L239=PRINCIPAL!$I$69,L239=PRINCIPAL!$I$69+PRINCIPAL!$I$69,L239=PRINCIPAL!$I$69+PRINCIPAL!$I$69+PRINCIPAL!$I$69)),0,IF(AND(PRINCIPAL!$H$69&lt;&gt;"",L239=PRINCIPAL!$J$69),VLOOKUP($AM$204,'Banco de Dados'!$B$4:$J$50,8,FALSE)*PRINCIPAL!$H$69*(1-(PRINCIPAL!$K$69/100)),IF(AND(PRINCIPAL!$H$69&lt;&gt;"",L239=PRINCIPAL!$L$69),VLOOKUP($AM$204,'Banco de Dados'!$B$4:$J$50,8,FALSE)*PRINCIPAL!$H$69*(1-(PRINCIPAL!$M$69/100)),IF(AND(PRINCIPAL!$H$69&lt;&gt;"",L239=PRINCIPAL!$N$69),VLOOKUP($AM$204,'Banco de Dados'!$B$4:$J$50,8,FALSE)*PRINCIPAL!$H$69*(1-(PRINCIPAL!$O$69/100)),IF(PRINCIPAL!$H$69&lt;&gt;"",VLOOKUP($AM$204,'Banco de Dados'!$B$4:$J$50,8,FALSE)*PRINCIPAL!$H$69,IF(OR(L239=PRINCIPAL!$I$69,L239=PRINCIPAL!$I$69+PRINCIPAL!$I$69,L239=PRINCIPAL!$I$69+PRINCIPAL!$I$69+PRINCIPAL!$I$69),0,IF(L239=PRINCIPAL!$J$69,VLOOKUP($AM$204,'Banco de Dados'!$B$4:$J$50,6,FALSE)*(1-(PRINCIPAL!$K$69/100)),IF(L239=PRINCIPAL!$L$69,VLOOKUP($AM$204,'Banco de Dados'!$B$4:$J$50,6,FALSE)*(1-(PRINCIPAL!$M$69/100)),IF(L239=PRINCIPAL!$N$69,VLOOKUP($AM$204,'Banco de Dados'!$B$4:$J$50,6,FALSE)*(1-(PRINCIPAL!$O$69/100)),VLOOKUP($AM$204,'Banco de Dados'!$B$4:$J$50,6,FALSE)))))))))),"")</f>
        <v/>
      </c>
      <c r="AM239" s="29" t="str">
        <f>IFERROR(AL239*(IFERROR(VLOOKUP($AM$204,'Banco de Dados'!$B$4:$J$50,4,FALSE),"ERRO")),"")</f>
        <v/>
      </c>
      <c r="AN239" s="29" t="str">
        <f t="shared" si="134"/>
        <v/>
      </c>
      <c r="AO239" s="103" t="str">
        <f>IFERROR(AN239*(C239*(PRINCIPAL!$G$69/100))*0.47*(44/12),"")</f>
        <v/>
      </c>
      <c r="AP239" s="111" t="str">
        <f t="shared" si="135"/>
        <v/>
      </c>
      <c r="AQ239" s="30" t="str">
        <f>IFERROR(IF(AND(PRINCIPAL!$H$70&lt;&gt;"",OR(L239=PRINCIPAL!$I$70,L239=PRINCIPAL!$I$70+PRINCIPAL!$I$70,L239=PRINCIPAL!$I$70+PRINCIPAL!$I$70+PRINCIPAL!$I$70)),0,IF(AND(PRINCIPAL!$H$70&lt;&gt;"",L239=PRINCIPAL!$J$70),VLOOKUP($AR$204,'Banco de Dados'!$B$4:$J$50,8,FALSE)*PRINCIPAL!$H$70*(1-(PRINCIPAL!$K$70/100)),IF(AND(PRINCIPAL!$H$70&lt;&gt;"",L239=PRINCIPAL!$L$70),VLOOKUP($AR$204,'Banco de Dados'!$B$4:$J$50,8,FALSE)*PRINCIPAL!$H$70*(1-(PRINCIPAL!$M$70/100)),IF(AND(PRINCIPAL!$H$70&lt;&gt;"",L239=PRINCIPAL!$N$70),VLOOKUP($AR$204,'Banco de Dados'!$B$4:$J$50,8,FALSE)*PRINCIPAL!$H$70*(1-(PRINCIPAL!$O$70/100)),IF(PRINCIPAL!$H$70&lt;&gt;"",VLOOKUP($AR$204,'Banco de Dados'!$B$4:$J$50,8,FALSE)*PRINCIPAL!$H$70,IF(OR(L239=PRINCIPAL!$I$70,L239=PRINCIPAL!$I$70+PRINCIPAL!$I$70,L239=PRINCIPAL!$I$70+PRINCIPAL!$I$70+PRINCIPAL!$I$70),0,IF(L239=PRINCIPAL!$J$70,VLOOKUP($AR$204,'Banco de Dados'!$B$4:$J$50,6,FALSE)*(1-(PRINCIPAL!$K$70/100)),IF(L239=PRINCIPAL!$L$70,VLOOKUP($AR$204,'Banco de Dados'!$B$4:$J$50,6,FALSE)*(1-(PRINCIPAL!$M$70/100)),IF(L239=PRINCIPAL!$N$70,VLOOKUP($AR$204,'Banco de Dados'!$B$4:$J$50,6,FALSE)*(1-(PRINCIPAL!$O$70/100)),VLOOKUP($AR$204,'Banco de Dados'!$B$4:$J$50,6,FALSE)))))))))),"")</f>
        <v/>
      </c>
      <c r="AR239" s="29" t="str">
        <f>IFERROR(AQ239*(IFERROR(VLOOKUP($AR$204,'Banco de Dados'!$B$4:$J$50,4,FALSE),"ERRO")),"")</f>
        <v/>
      </c>
      <c r="AS239" s="29" t="str">
        <f t="shared" si="136"/>
        <v/>
      </c>
      <c r="AT239" s="103" t="str">
        <f>IFERROR(AS239*(C239*(PRINCIPAL!$G$70/100))*0.47*(44/12),"")</f>
        <v/>
      </c>
      <c r="AU239" s="111" t="str">
        <f t="shared" si="137"/>
        <v/>
      </c>
      <c r="AV239" s="30" t="str">
        <f>IFERROR(IF(AND(PRINCIPAL!$H$71&lt;&gt;"",OR(L239=PRINCIPAL!$I$71,L239=PRINCIPAL!$I$71+PRINCIPAL!$I$71,L239=PRINCIPAL!$I$71+PRINCIPAL!$I$71+PRINCIPAL!$I$71)),0,IF(AND(PRINCIPAL!$H$71&lt;&gt;"",L239=PRINCIPAL!$J$71),VLOOKUP($AW$204,'Banco de Dados'!$B$4:$J$50,8,FALSE)*PRINCIPAL!$H$71*(1-(PRINCIPAL!$K$71/100)),IF(AND(PRINCIPAL!$H$71&lt;&gt;"",L239=PRINCIPAL!$L$71),VLOOKUP($AW$204,'Banco de Dados'!$B$4:$J$50,8,FALSE)*PRINCIPAL!$H$71*(1-(PRINCIPAL!$M$71/100)),IF(AND(PRINCIPAL!$H$71&lt;&gt;"",L239=PRINCIPAL!$N$71),VLOOKUP($AW$204,'Banco de Dados'!$B$4:$J$50,8,FALSE)*PRINCIPAL!$H$71*(1-(PRINCIPAL!$O$71/100)),IF(PRINCIPAL!$H$71&lt;&gt;"",VLOOKUP($AW$204,'Banco de Dados'!$B$4:$J$50,8,FALSE)*PRINCIPAL!$H$71,IF(OR(L239=PRINCIPAL!$I$71,L239=PRINCIPAL!$I$71+PRINCIPAL!$I$71,L239=PRINCIPAL!$I$71+PRINCIPAL!$I$71+PRINCIPAL!$I$71),0,IF(L239=PRINCIPAL!$J$71,VLOOKUP($AW$204,'Banco de Dados'!$B$4:$J$50,6,FALSE)*(1-(PRINCIPAL!$K$71/100)),IF(L239=PRINCIPAL!$L$71,VLOOKUP($AW$204,'Banco de Dados'!$B$4:$J$50,6,FALSE)*(1-(PRINCIPAL!$M$71/100)),IF(L239=PRINCIPAL!$N$71,VLOOKUP($AW$204,'Banco de Dados'!$B$4:$J$50,6,FALSE)*(1-(PRINCIPAL!$O$71/100)),VLOOKUP($AW$204,'Banco de Dados'!$B$4:$J$50,6,FALSE)))))))))),"")</f>
        <v/>
      </c>
      <c r="AW239" s="29" t="str">
        <f>IFERROR(AV239*(IFERROR(VLOOKUP($AW$204,'Banco de Dados'!$B$4:$J$50,4,FALSE),"ERRO")),"")</f>
        <v/>
      </c>
      <c r="AX239" s="29" t="str">
        <f t="shared" si="138"/>
        <v/>
      </c>
      <c r="AY239" s="103" t="str">
        <f>IFERROR(AX239*(C239*(PRINCIPAL!$G$71/100))*0.47*(44/12),"")</f>
        <v/>
      </c>
      <c r="AZ239" s="111" t="str">
        <f t="shared" si="143"/>
        <v/>
      </c>
      <c r="BA239" s="30" t="str">
        <f>IFERROR(IF(AND(PRINCIPAL!$H$72&lt;&gt;"",OR(L239=PRINCIPAL!$I$72,L239=PRINCIPAL!$I$72+PRINCIPAL!$I$72,L239=PRINCIPAL!$I$72+PRINCIPAL!$I$72+PRINCIPAL!$I$72)),0,IF(AND(PRINCIPAL!$H$72&lt;&gt;"",L239=PRINCIPAL!$J$72),VLOOKUP($BB$204,'Banco de Dados'!$B$4:$J$50,8,FALSE)*PRINCIPAL!$H$72*(1-(PRINCIPAL!$K$72/100)),IF(AND(PRINCIPAL!$H$72&lt;&gt;"",L239=PRINCIPAL!$L$72),VLOOKUP($BB$204,'Banco de Dados'!$B$4:$J$50,8,FALSE)*PRINCIPAL!$H$72*(1-(PRINCIPAL!$M$72/100)),IF(AND(PRINCIPAL!$H$72&lt;&gt;"",L239=PRINCIPAL!$N$72),VLOOKUP($BB$204,'Banco de Dados'!$B$4:$J$50,8,FALSE)*PRINCIPAL!$H$72*(1-(PRINCIPAL!$O$72/100)),IF(PRINCIPAL!$H$72&lt;&gt;"",VLOOKUP($BB$204,'Banco de Dados'!$B$4:$J$50,8,FALSE)*PRINCIPAL!$H$72,IF(OR(L239=PRINCIPAL!$I$72,L239=PRINCIPAL!$I$72+PRINCIPAL!$I$72,L239=PRINCIPAL!$I$72+PRINCIPAL!$I$72+PRINCIPAL!$I$72),0,IF(L239=PRINCIPAL!$J$72,VLOOKUP($BB$204,'Banco de Dados'!$B$4:$J$50,6,FALSE)*(1-(PRINCIPAL!$K$72/100)),IF(L239=PRINCIPAL!$L$72,VLOOKUP($BB$204,'Banco de Dados'!$B$4:$J$50,6,FALSE)*(1-(PRINCIPAL!$M$72/100)),IF(L239=PRINCIPAL!$N$72,VLOOKUP($BB$204,'Banco de Dados'!$B$4:$J$50,6,FALSE)*(1-(PRINCIPAL!$O$72/100)),VLOOKUP($BB$204,'Banco de Dados'!$B$4:$J$50,6,FALSE)))))))))),"")</f>
        <v/>
      </c>
      <c r="BB239" s="29" t="str">
        <f>IFERROR(BA239*(IFERROR(VLOOKUP($BB$204,'Banco de Dados'!$B$4:$J$50,4,FALSE),"ERRO")),"")</f>
        <v/>
      </c>
      <c r="BC239" s="29" t="str">
        <f t="shared" si="144"/>
        <v/>
      </c>
      <c r="BD239" s="103" t="str">
        <f>IFERROR(BC239*(C239*(PRINCIPAL!$G$72/100))*0.47*(44/12),"")</f>
        <v/>
      </c>
      <c r="BE239" s="111" t="str">
        <f t="shared" si="123"/>
        <v/>
      </c>
      <c r="BF239" s="30" t="str">
        <f>IFERROR(IF(AND(PRINCIPAL!$H$73&lt;&gt;"",OR(L239=PRINCIPAL!$I$73,L239=PRINCIPAL!$I$73+PRINCIPAL!$I$73,L239=PRINCIPAL!$I$73+PRINCIPAL!$I$73+PRINCIPAL!$I$73)),0,IF(AND(PRINCIPAL!$H$73&lt;&gt;"",L239=PRINCIPAL!$J$73),VLOOKUP($BG$204,'Banco de Dados'!$B$4:$J$50,8,FALSE)*PRINCIPAL!$H$73*(1-(PRINCIPAL!$K$73/100)),IF(AND(PRINCIPAL!$H$73&lt;&gt;"",L239=PRINCIPAL!$L$73),VLOOKUP($BG$204,'Banco de Dados'!$B$4:$J$50,8,FALSE)*PRINCIPAL!$H$73*(1-(PRINCIPAL!$M$73/100)),IF(AND(PRINCIPAL!$H$73&lt;&gt;"",L239=PRINCIPAL!$N$73),VLOOKUP($BG$204,'Banco de Dados'!$B$4:$J$50,8,FALSE)*PRINCIPAL!$H$73*(1-(PRINCIPAL!$O$73/100)),IF(PRINCIPAL!$H$73&lt;&gt;"",VLOOKUP($BG$204,'Banco de Dados'!$B$4:$J$50,8,FALSE)*PRINCIPAL!$H$73,IF(OR(L239=PRINCIPAL!$I$73,L239=PRINCIPAL!$I$73+PRINCIPAL!$I$73,L239=PRINCIPAL!$I$73+PRINCIPAL!$I$73+PRINCIPAL!$I$73),0,IF(L239=PRINCIPAL!$J$73,VLOOKUP($BG$204,'Banco de Dados'!$B$4:$J$50,6,FALSE)*(1-(PRINCIPAL!$K$73/100)),IF(L239=PRINCIPAL!$L$73,VLOOKUP($BG$204,'Banco de Dados'!$B$4:$J$50,6,FALSE)*(1-(PRINCIPAL!$M$73/100)),IF(L239=PRINCIPAL!$N$73,VLOOKUP($BG$204,'Banco de Dados'!$B$4:$J$50,6,FALSE)*(1-(PRINCIPAL!$O$73/100)),VLOOKUP($BG$204,'Banco de Dados'!$B$4:$J$50,6,FALSE)))))))))),"")</f>
        <v/>
      </c>
      <c r="BG239" s="29" t="str">
        <f>IFERROR(BF239*(IFERROR(VLOOKUP($BG$204,'Banco de Dados'!$B$4:$J$50,4,FALSE),"ERRO")),"")</f>
        <v/>
      </c>
      <c r="BH239" s="29" t="str">
        <f t="shared" si="139"/>
        <v/>
      </c>
      <c r="BI239" s="103" t="str">
        <f>IFERROR(BH239*(C239*(PRINCIPAL!$G$73/100))*0.47*(44/12),"")</f>
        <v/>
      </c>
      <c r="BJ239" s="102" t="str">
        <f t="shared" si="124"/>
        <v/>
      </c>
    </row>
    <row r="240" spans="2:62" ht="12.75" customHeight="1" x14ac:dyDescent="0.3">
      <c r="B240" s="326">
        <f t="shared" si="125"/>
        <v>2054</v>
      </c>
      <c r="C240" s="340"/>
      <c r="D240" s="1"/>
      <c r="E240" s="118">
        <v>34</v>
      </c>
      <c r="F240" s="24" t="str">
        <f>IFERROR(VLOOKUP($G$204,'Banco de Dados'!$B$4:$J$50,6,FALSE),"")</f>
        <v/>
      </c>
      <c r="G240" s="25" t="str">
        <f>IFERROR(F240*(IFERROR(VLOOKUP($G$204,'Banco de Dados'!$B$4:$J$50,4,FALSE),"ERRO")),"")</f>
        <v/>
      </c>
      <c r="H240" s="25" t="str">
        <f t="shared" si="126"/>
        <v/>
      </c>
      <c r="I240" s="103" t="str">
        <f t="shared" si="127"/>
        <v/>
      </c>
      <c r="J240" s="117" t="str">
        <f t="shared" si="128"/>
        <v/>
      </c>
      <c r="K240" s="1"/>
      <c r="L240" s="91">
        <v>34</v>
      </c>
      <c r="M240" s="24" t="str">
        <f>IFERROR(IF(AND(PRINCIPAL!$H$64&lt;&gt;"",OR(L240=PRINCIPAL!$I$64,L240=PRINCIPAL!$I$64+PRINCIPAL!$I$64,L240=PRINCIPAL!$I$64+PRINCIPAL!$I$64+PRINCIPAL!$I$64)),0,IF(AND(PRINCIPAL!$H$64&lt;&gt;"",L240=PRINCIPAL!$J$64),VLOOKUP($N$204,'Banco de Dados'!$B$4:$J$50,8,FALSE)*PRINCIPAL!$H$64*(1-(PRINCIPAL!$K$64/100)),IF(AND(PRINCIPAL!$H$64&lt;&gt;"",L240=PRINCIPAL!$L$64),VLOOKUP($N$204,'Banco de Dados'!$B$4:$J$50,8,FALSE)*PRINCIPAL!$H$64*(1-(PRINCIPAL!$M$64/100)),IF(AND(PRINCIPAL!$H$64&lt;&gt;"",L240=PRINCIPAL!$N$64),VLOOKUP($N$204,'Banco de Dados'!$B$4:$J$50,8,FALSE)*PRINCIPAL!$H$64*(1-(PRINCIPAL!$O$64/100)),IF(PRINCIPAL!$H$64&lt;&gt;"",VLOOKUP($N$204,'Banco de Dados'!$B$4:$J$50,8,FALSE)*PRINCIPAL!$H$64,IF(OR(L240=PRINCIPAL!$I$64,L240=PRINCIPAL!$I$64+PRINCIPAL!$I$64,L240=PRINCIPAL!$I$64+PRINCIPAL!$I$64+PRINCIPAL!$I$64),0,IF(L240=PRINCIPAL!$J$64,VLOOKUP($N$204,'Banco de Dados'!$B$4:$J$50,6,FALSE)*(1-(PRINCIPAL!$K$64/100)),IF(L240=PRINCIPAL!$L$64,VLOOKUP($N$204,'Banco de Dados'!$B$4:$J$50,6,FALSE)*(1-(PRINCIPAL!$M$64/100)),IF(L240=PRINCIPAL!$N$64,VLOOKUP($N$204,'Banco de Dados'!$B$4:$J$50,6,FALSE)*(1-(PRINCIPAL!$O$64/100)),VLOOKUP($N$204,'Banco de Dados'!$B$4:$J$50,6,FALSE)))))))))),"")</f>
        <v/>
      </c>
      <c r="N240" s="25" t="str">
        <f>IFERROR(M240*(IFERROR(VLOOKUP($N$204,'Banco de Dados'!$B$4:$J$50,4,FALSE),"ERRO")),"")</f>
        <v/>
      </c>
      <c r="O240" s="25" t="str">
        <f t="shared" si="129"/>
        <v/>
      </c>
      <c r="P240" s="103" t="str">
        <f>IFERROR(O240*(C240*(PRINCIPAL!$G$64/100))*0.47*(44/12),"")</f>
        <v/>
      </c>
      <c r="Q240" s="107" t="str">
        <f t="shared" si="145"/>
        <v/>
      </c>
      <c r="R240" s="39" t="str">
        <f>IFERROR(IF(AND(PRINCIPAL!$H$65&lt;&gt;"",OR(L240=PRINCIPAL!$I$65,L240=PRINCIPAL!$I$65+PRINCIPAL!$I$65,L240=PRINCIPAL!$I$65+PRINCIPAL!$I$65+PRINCIPAL!$I$65)),0,IF(AND(PRINCIPAL!$H$65&lt;&gt;"",L240=PRINCIPAL!$J$65),VLOOKUP($S$204,'Banco de Dados'!$B$4:$J$50,8,FALSE)*PRINCIPAL!$H$65*(1-(PRINCIPAL!$K$65/100)),IF(AND(PRINCIPAL!$H$65&lt;&gt;"",L240=PRINCIPAL!$L$65),VLOOKUP($S$204,'Banco de Dados'!$B$4:$J$50,8,FALSE)*PRINCIPAL!$H$65*(1-(PRINCIPAL!$M$65/100)),IF(AND(PRINCIPAL!$H$65&lt;&gt;"",L240=PRINCIPAL!$N$65),VLOOKUP($S$204,'Banco de Dados'!$B$4:$J$50,8,FALSE)*PRINCIPAL!$H$65*(1-(PRINCIPAL!$O$65/100)),IF(PRINCIPAL!$H$65&lt;&gt;"",VLOOKUP($S$204,'Banco de Dados'!$B$4:$J$50,8,FALSE)*PRINCIPAL!$H$65,IF(OR(L240=PRINCIPAL!$I$65,L240=PRINCIPAL!$I$65+PRINCIPAL!$I$65,L240=PRINCIPAL!$I$65+PRINCIPAL!$I$65+PRINCIPAL!$I$65),0,IF(L240=PRINCIPAL!$J$65,VLOOKUP($S$204,'Banco de Dados'!$B$4:$J$50,6,FALSE)*(1-(PRINCIPAL!$K$65/100)),IF(L240=PRINCIPAL!$L$65,VLOOKUP($S$204,'Banco de Dados'!$B$4:$J$50,6,FALSE)*(1-(PRINCIPAL!$M$65/100)),IF(L240=PRINCIPAL!$N$65,VLOOKUP($S$204,'Banco de Dados'!$B$4:$J$50,6,FALSE)*(1-(PRINCIPAL!$O$65/100)),VLOOKUP($S$204,'Banco de Dados'!$B$4:$J$50,6,FALSE)))))))))),"")</f>
        <v/>
      </c>
      <c r="S240" s="29" t="str">
        <f>IFERROR(R240*(IFERROR(VLOOKUP($S$204,'Banco de Dados'!$B$4:$J$50,4,FALSE),"ERRO")),"")</f>
        <v/>
      </c>
      <c r="T240" s="29" t="str">
        <f t="shared" si="146"/>
        <v/>
      </c>
      <c r="U240" s="103" t="str">
        <f>IFERROR(T240*(C240*(PRINCIPAL!$G$65/100))*0.47*(44/12),"")</f>
        <v/>
      </c>
      <c r="V240" s="111" t="str">
        <f t="shared" si="122"/>
        <v/>
      </c>
      <c r="W240" s="30" t="str">
        <f>IFERROR(IF(AND(PRINCIPAL!$H$66&lt;&gt;"",OR(L240=PRINCIPAL!$I$66,L240=PRINCIPAL!$I$66+PRINCIPAL!$I$66,L240=PRINCIPAL!$I$66+PRINCIPAL!$I$66+PRINCIPAL!$I$66)),0,IF(AND(PRINCIPAL!$H$66&lt;&gt;"",L240=PRINCIPAL!$J$66),VLOOKUP($X$204,'Banco de Dados'!$B$4:$J$50,8,FALSE)*PRINCIPAL!$H$66*(1-(PRINCIPAL!$K$66/100)),IF(AND(PRINCIPAL!$H$66&lt;&gt;"",L240=PRINCIPAL!$L$66),VLOOKUP($X$204,'Banco de Dados'!$B$4:$J$50,8,FALSE)*PRINCIPAL!$H$66*(1-(PRINCIPAL!$M$66/100)),IF(AND(PRINCIPAL!$H$66&lt;&gt;"",L240=PRINCIPAL!$N$66),VLOOKUP($X$204,'Banco de Dados'!$B$4:$J$50,8,FALSE)*PRINCIPAL!$H$66*(1-(PRINCIPAL!$O$66/100)),IF(PRINCIPAL!$H$66&lt;&gt;"",VLOOKUP($X$204,'Banco de Dados'!$B$4:$J$50,8,FALSE)*PRINCIPAL!$H$66,IF(OR(L240=PRINCIPAL!$I$66,L240=PRINCIPAL!$I$66+PRINCIPAL!$I$66,L240=PRINCIPAL!$I$66+PRINCIPAL!$I$66+PRINCIPAL!$I$66),0,IF(L240=PRINCIPAL!$J$66,VLOOKUP($X$204,'Banco de Dados'!$B$4:$J$50,6,FALSE)*(1-(PRINCIPAL!$K$66/100)),IF(L240=PRINCIPAL!$L$66,VLOOKUP($X$204,'Banco de Dados'!$B$4:$J$50,6,FALSE)*(1-(PRINCIPAL!$M$66/100)),IF(L240=PRINCIPAL!$N$66,VLOOKUP($X$204,'Banco de Dados'!$B$4:$J$50,6,FALSE)*(1-(PRINCIPAL!$O$66/100)),VLOOKUP($X$204,'Banco de Dados'!$B$4:$J$50,6,FALSE)))))))))),"")</f>
        <v/>
      </c>
      <c r="X240" s="29" t="str">
        <f>IFERROR(W240*(IFERROR(VLOOKUP($X$204,'Banco de Dados'!$B$4:$J$50,4,FALSE),"ERRO")),"")</f>
        <v/>
      </c>
      <c r="Y240" s="29" t="str">
        <f t="shared" si="140"/>
        <v/>
      </c>
      <c r="Z240" s="103" t="str">
        <f>IFERROR(Y240*(C240*(PRINCIPAL!$G$66/100))*0.47*(44/12),"")</f>
        <v/>
      </c>
      <c r="AA240" s="111" t="str">
        <f t="shared" si="141"/>
        <v/>
      </c>
      <c r="AB240" s="30" t="str">
        <f>IFERROR(IF(AND(PRINCIPAL!$H$67&lt;&gt;"",OR(L240=PRINCIPAL!$I$67,L240=PRINCIPAL!$I$67+PRINCIPAL!$I$67,L240=PRINCIPAL!$I$67+PRINCIPAL!$I$67+PRINCIPAL!$I$67)),0,IF(AND(PRINCIPAL!$H$67&lt;&gt;"",L240=PRINCIPAL!$J$67),VLOOKUP($AC$204,'Banco de Dados'!$B$4:$J$50,8,FALSE)*PRINCIPAL!$H$67*(1-(PRINCIPAL!$K$67/100)),IF(AND(PRINCIPAL!$H$67&lt;&gt;"",L240=PRINCIPAL!$L$67),VLOOKUP($AC$204,'Banco de Dados'!$B$4:$J$50,8,FALSE)*PRINCIPAL!$H$67*(1-(PRINCIPAL!$M$67/100)),IF(AND(PRINCIPAL!$H$67&lt;&gt;"",L240=PRINCIPAL!$N$67),VLOOKUP($AC$204,'Banco de Dados'!$B$4:$J$50,8,FALSE)*PRINCIPAL!$H$67*(1-(PRINCIPAL!$O$67/100)),IF(PRINCIPAL!$H$67&lt;&gt;"",VLOOKUP($AC$204,'Banco de Dados'!$B$4:$J$50,8,FALSE)*PRINCIPAL!$H$67,IF(OR(L240=PRINCIPAL!$I$67,L240=PRINCIPAL!$I$67+PRINCIPAL!$I$67,L240=PRINCIPAL!$I$67+PRINCIPAL!$I$67+PRINCIPAL!$I$67),0,IF(L240=PRINCIPAL!$J$67,VLOOKUP($AC$204,'Banco de Dados'!$B$4:$J$50,6,FALSE)*(1-(PRINCIPAL!$K$67/100)),IF(L240=PRINCIPAL!$L$67,VLOOKUP($AC$204,'Banco de Dados'!$B$4:$J$50,6,FALSE)*(1-(PRINCIPAL!$M$67/100)),IF(L240=PRINCIPAL!$N$67,VLOOKUP($AC$204,'Banco de Dados'!$B$4:$J$50,6,FALSE)*(1-(PRINCIPAL!$O$67/100)),VLOOKUP($AC$204,'Banco de Dados'!$B$4:$J$50,6,FALSE)))))))))),"")</f>
        <v/>
      </c>
      <c r="AC240" s="29" t="str">
        <f>IFERROR(AB240*(IFERROR(VLOOKUP($AC$204,'Banco de Dados'!$B$4:$J$50,4,FALSE),"ERRO")),"")</f>
        <v/>
      </c>
      <c r="AD240" s="29" t="str">
        <f t="shared" si="131"/>
        <v/>
      </c>
      <c r="AE240" s="103" t="str">
        <f>IFERROR(AD240*(C240*(PRINCIPAL!$G$67/100))*0.47*(44/12),"")</f>
        <v/>
      </c>
      <c r="AF240" s="111" t="str">
        <f t="shared" si="132"/>
        <v/>
      </c>
      <c r="AG240" s="30" t="str">
        <f>IFERROR(IF(AND(PRINCIPAL!$H$68&lt;&gt;"",OR(L240=PRINCIPAL!$I$68,L240=PRINCIPAL!$I$68+PRINCIPAL!$I$68,L240=PRINCIPAL!$I$68+PRINCIPAL!$I$68+PRINCIPAL!$I$68)),0,IF(AND(PRINCIPAL!$H$68&lt;&gt;"",L240=PRINCIPAL!$J$68),VLOOKUP($AH$204,'Banco de Dados'!$B$4:$J$50,8,FALSE)*PRINCIPAL!$H$68*(1-(PRINCIPAL!$K$68/100)),IF(AND(PRINCIPAL!$H$68&lt;&gt;"",L240=PRINCIPAL!$L$68),VLOOKUP($AH$204,'Banco de Dados'!$B$4:$J$50,8,FALSE)*PRINCIPAL!$H$68*(1-(PRINCIPAL!$M$68/100)),IF(AND(PRINCIPAL!$H$68&lt;&gt;"",L240=PRINCIPAL!$N$68),VLOOKUP($AH$204,'Banco de Dados'!$B$4:$J$50,8,FALSE)*PRINCIPAL!$H$68*(1-(PRINCIPAL!$O$68/100)),IF(PRINCIPAL!$H$68&lt;&gt;"",VLOOKUP($AH$204,'Banco de Dados'!$B$4:$J$50,8,FALSE)*PRINCIPAL!$H$68,IF(OR(L240=PRINCIPAL!$I$68,L240=PRINCIPAL!$I$68+PRINCIPAL!$I$68,L240=PRINCIPAL!$I$68+PRINCIPAL!$I$68+PRINCIPAL!$I$68),0,IF(L240=PRINCIPAL!$J$68,VLOOKUP($AH$204,'Banco de Dados'!$B$4:$J$50,6,FALSE)*(1-(PRINCIPAL!$K$68/100)),IF(L240=PRINCIPAL!$L$68,VLOOKUP($AH$204,'Banco de Dados'!$B$4:$J$50,6,FALSE)*(1-(PRINCIPAL!$M$68/100)),IF(L240=PRINCIPAL!$N$68,VLOOKUP($AH$204,'Banco de Dados'!$B$4:$J$50,6,FALSE)*(1-(PRINCIPAL!$O$68/100)),VLOOKUP($AH$204,'Banco de Dados'!$B$4:$J$50,6,FALSE)))))))))),"")</f>
        <v/>
      </c>
      <c r="AH240" s="29" t="str">
        <f>IFERROR(AG240*(IFERROR(VLOOKUP($AH$204,'Banco de Dados'!$B$4:$J$50,4,FALSE),"ERRO")),"")</f>
        <v/>
      </c>
      <c r="AI240" s="29" t="str">
        <f t="shared" si="133"/>
        <v/>
      </c>
      <c r="AJ240" s="103" t="str">
        <f>IFERROR(AI240*(C240*(PRINCIPAL!$G$68/100))*0.47*(44/12),"")</f>
        <v/>
      </c>
      <c r="AK240" s="111" t="str">
        <f t="shared" si="142"/>
        <v/>
      </c>
      <c r="AL240" s="30" t="str">
        <f>IFERROR(IF(AND(PRINCIPAL!$H$69&lt;&gt;"",OR(L240=PRINCIPAL!$I$69,L240=PRINCIPAL!$I$69+PRINCIPAL!$I$69,L240=PRINCIPAL!$I$69+PRINCIPAL!$I$69+PRINCIPAL!$I$69)),0,IF(AND(PRINCIPAL!$H$69&lt;&gt;"",L240=PRINCIPAL!$J$69),VLOOKUP($AM$204,'Banco de Dados'!$B$4:$J$50,8,FALSE)*PRINCIPAL!$H$69*(1-(PRINCIPAL!$K$69/100)),IF(AND(PRINCIPAL!$H$69&lt;&gt;"",L240=PRINCIPAL!$L$69),VLOOKUP($AM$204,'Banco de Dados'!$B$4:$J$50,8,FALSE)*PRINCIPAL!$H$69*(1-(PRINCIPAL!$M$69/100)),IF(AND(PRINCIPAL!$H$69&lt;&gt;"",L240=PRINCIPAL!$N$69),VLOOKUP($AM$204,'Banco de Dados'!$B$4:$J$50,8,FALSE)*PRINCIPAL!$H$69*(1-(PRINCIPAL!$O$69/100)),IF(PRINCIPAL!$H$69&lt;&gt;"",VLOOKUP($AM$204,'Banco de Dados'!$B$4:$J$50,8,FALSE)*PRINCIPAL!$H$69,IF(OR(L240=PRINCIPAL!$I$69,L240=PRINCIPAL!$I$69+PRINCIPAL!$I$69,L240=PRINCIPAL!$I$69+PRINCIPAL!$I$69+PRINCIPAL!$I$69),0,IF(L240=PRINCIPAL!$J$69,VLOOKUP($AM$204,'Banco de Dados'!$B$4:$J$50,6,FALSE)*(1-(PRINCIPAL!$K$69/100)),IF(L240=PRINCIPAL!$L$69,VLOOKUP($AM$204,'Banco de Dados'!$B$4:$J$50,6,FALSE)*(1-(PRINCIPAL!$M$69/100)),IF(L240=PRINCIPAL!$N$69,VLOOKUP($AM$204,'Banco de Dados'!$B$4:$J$50,6,FALSE)*(1-(PRINCIPAL!$O$69/100)),VLOOKUP($AM$204,'Banco de Dados'!$B$4:$J$50,6,FALSE)))))))))),"")</f>
        <v/>
      </c>
      <c r="AM240" s="29" t="str">
        <f>IFERROR(AL240*(IFERROR(VLOOKUP($AM$204,'Banco de Dados'!$B$4:$J$50,4,FALSE),"ERRO")),"")</f>
        <v/>
      </c>
      <c r="AN240" s="29" t="str">
        <f t="shared" si="134"/>
        <v/>
      </c>
      <c r="AO240" s="103" t="str">
        <f>IFERROR(AN240*(C240*(PRINCIPAL!$G$69/100))*0.47*(44/12),"")</f>
        <v/>
      </c>
      <c r="AP240" s="111" t="str">
        <f t="shared" si="135"/>
        <v/>
      </c>
      <c r="AQ240" s="30" t="str">
        <f>IFERROR(IF(AND(PRINCIPAL!$H$70&lt;&gt;"",OR(L240=PRINCIPAL!$I$70,L240=PRINCIPAL!$I$70+PRINCIPAL!$I$70,L240=PRINCIPAL!$I$70+PRINCIPAL!$I$70+PRINCIPAL!$I$70)),0,IF(AND(PRINCIPAL!$H$70&lt;&gt;"",L240=PRINCIPAL!$J$70),VLOOKUP($AR$204,'Banco de Dados'!$B$4:$J$50,8,FALSE)*PRINCIPAL!$H$70*(1-(PRINCIPAL!$K$70/100)),IF(AND(PRINCIPAL!$H$70&lt;&gt;"",L240=PRINCIPAL!$L$70),VLOOKUP($AR$204,'Banco de Dados'!$B$4:$J$50,8,FALSE)*PRINCIPAL!$H$70*(1-(PRINCIPAL!$M$70/100)),IF(AND(PRINCIPAL!$H$70&lt;&gt;"",L240=PRINCIPAL!$N$70),VLOOKUP($AR$204,'Banco de Dados'!$B$4:$J$50,8,FALSE)*PRINCIPAL!$H$70*(1-(PRINCIPAL!$O$70/100)),IF(PRINCIPAL!$H$70&lt;&gt;"",VLOOKUP($AR$204,'Banco de Dados'!$B$4:$J$50,8,FALSE)*PRINCIPAL!$H$70,IF(OR(L240=PRINCIPAL!$I$70,L240=PRINCIPAL!$I$70+PRINCIPAL!$I$70,L240=PRINCIPAL!$I$70+PRINCIPAL!$I$70+PRINCIPAL!$I$70),0,IF(L240=PRINCIPAL!$J$70,VLOOKUP($AR$204,'Banco de Dados'!$B$4:$J$50,6,FALSE)*(1-(PRINCIPAL!$K$70/100)),IF(L240=PRINCIPAL!$L$70,VLOOKUP($AR$204,'Banco de Dados'!$B$4:$J$50,6,FALSE)*(1-(PRINCIPAL!$M$70/100)),IF(L240=PRINCIPAL!$N$70,VLOOKUP($AR$204,'Banco de Dados'!$B$4:$J$50,6,FALSE)*(1-(PRINCIPAL!$O$70/100)),VLOOKUP($AR$204,'Banco de Dados'!$B$4:$J$50,6,FALSE)))))))))),"")</f>
        <v/>
      </c>
      <c r="AR240" s="29" t="str">
        <f>IFERROR(AQ240*(IFERROR(VLOOKUP($AR$204,'Banco de Dados'!$B$4:$J$50,4,FALSE),"ERRO")),"")</f>
        <v/>
      </c>
      <c r="AS240" s="29" t="str">
        <f t="shared" si="136"/>
        <v/>
      </c>
      <c r="AT240" s="103" t="str">
        <f>IFERROR(AS240*(C240*(PRINCIPAL!$G$70/100))*0.47*(44/12),"")</f>
        <v/>
      </c>
      <c r="AU240" s="111" t="str">
        <f t="shared" si="137"/>
        <v/>
      </c>
      <c r="AV240" s="30" t="str">
        <f>IFERROR(IF(AND(PRINCIPAL!$H$71&lt;&gt;"",OR(L240=PRINCIPAL!$I$71,L240=PRINCIPAL!$I$71+PRINCIPAL!$I$71,L240=PRINCIPAL!$I$71+PRINCIPAL!$I$71+PRINCIPAL!$I$71)),0,IF(AND(PRINCIPAL!$H$71&lt;&gt;"",L240=PRINCIPAL!$J$71),VLOOKUP($AW$204,'Banco de Dados'!$B$4:$J$50,8,FALSE)*PRINCIPAL!$H$71*(1-(PRINCIPAL!$K$71/100)),IF(AND(PRINCIPAL!$H$71&lt;&gt;"",L240=PRINCIPAL!$L$71),VLOOKUP($AW$204,'Banco de Dados'!$B$4:$J$50,8,FALSE)*PRINCIPAL!$H$71*(1-(PRINCIPAL!$M$71/100)),IF(AND(PRINCIPAL!$H$71&lt;&gt;"",L240=PRINCIPAL!$N$71),VLOOKUP($AW$204,'Banco de Dados'!$B$4:$J$50,8,FALSE)*PRINCIPAL!$H$71*(1-(PRINCIPAL!$O$71/100)),IF(PRINCIPAL!$H$71&lt;&gt;"",VLOOKUP($AW$204,'Banco de Dados'!$B$4:$J$50,8,FALSE)*PRINCIPAL!$H$71,IF(OR(L240=PRINCIPAL!$I$71,L240=PRINCIPAL!$I$71+PRINCIPAL!$I$71,L240=PRINCIPAL!$I$71+PRINCIPAL!$I$71+PRINCIPAL!$I$71),0,IF(L240=PRINCIPAL!$J$71,VLOOKUP($AW$204,'Banco de Dados'!$B$4:$J$50,6,FALSE)*(1-(PRINCIPAL!$K$71/100)),IF(L240=PRINCIPAL!$L$71,VLOOKUP($AW$204,'Banco de Dados'!$B$4:$J$50,6,FALSE)*(1-(PRINCIPAL!$M$71/100)),IF(L240=PRINCIPAL!$N$71,VLOOKUP($AW$204,'Banco de Dados'!$B$4:$J$50,6,FALSE)*(1-(PRINCIPAL!$O$71/100)),VLOOKUP($AW$204,'Banco de Dados'!$B$4:$J$50,6,FALSE)))))))))),"")</f>
        <v/>
      </c>
      <c r="AW240" s="29" t="str">
        <f>IFERROR(AV240*(IFERROR(VLOOKUP($AW$204,'Banco de Dados'!$B$4:$J$50,4,FALSE),"ERRO")),"")</f>
        <v/>
      </c>
      <c r="AX240" s="29" t="str">
        <f t="shared" si="138"/>
        <v/>
      </c>
      <c r="AY240" s="103" t="str">
        <f>IFERROR(AX240*(C240*(PRINCIPAL!$G$71/100))*0.47*(44/12),"")</f>
        <v/>
      </c>
      <c r="AZ240" s="111" t="str">
        <f t="shared" si="143"/>
        <v/>
      </c>
      <c r="BA240" s="30" t="str">
        <f>IFERROR(IF(AND(PRINCIPAL!$H$72&lt;&gt;"",OR(L240=PRINCIPAL!$I$72,L240=PRINCIPAL!$I$72+PRINCIPAL!$I$72,L240=PRINCIPAL!$I$72+PRINCIPAL!$I$72+PRINCIPAL!$I$72)),0,IF(AND(PRINCIPAL!$H$72&lt;&gt;"",L240=PRINCIPAL!$J$72),VLOOKUP($BB$204,'Banco de Dados'!$B$4:$J$50,8,FALSE)*PRINCIPAL!$H$72*(1-(PRINCIPAL!$K$72/100)),IF(AND(PRINCIPAL!$H$72&lt;&gt;"",L240=PRINCIPAL!$L$72),VLOOKUP($BB$204,'Banco de Dados'!$B$4:$J$50,8,FALSE)*PRINCIPAL!$H$72*(1-(PRINCIPAL!$M$72/100)),IF(AND(PRINCIPAL!$H$72&lt;&gt;"",L240=PRINCIPAL!$N$72),VLOOKUP($BB$204,'Banco de Dados'!$B$4:$J$50,8,FALSE)*PRINCIPAL!$H$72*(1-(PRINCIPAL!$O$72/100)),IF(PRINCIPAL!$H$72&lt;&gt;"",VLOOKUP($BB$204,'Banco de Dados'!$B$4:$J$50,8,FALSE)*PRINCIPAL!$H$72,IF(OR(L240=PRINCIPAL!$I$72,L240=PRINCIPAL!$I$72+PRINCIPAL!$I$72,L240=PRINCIPAL!$I$72+PRINCIPAL!$I$72+PRINCIPAL!$I$72),0,IF(L240=PRINCIPAL!$J$72,VLOOKUP($BB$204,'Banco de Dados'!$B$4:$J$50,6,FALSE)*(1-(PRINCIPAL!$K$72/100)),IF(L240=PRINCIPAL!$L$72,VLOOKUP($BB$204,'Banco de Dados'!$B$4:$J$50,6,FALSE)*(1-(PRINCIPAL!$M$72/100)),IF(L240=PRINCIPAL!$N$72,VLOOKUP($BB$204,'Banco de Dados'!$B$4:$J$50,6,FALSE)*(1-(PRINCIPAL!$O$72/100)),VLOOKUP($BB$204,'Banco de Dados'!$B$4:$J$50,6,FALSE)))))))))),"")</f>
        <v/>
      </c>
      <c r="BB240" s="29" t="str">
        <f>IFERROR(BA240*(IFERROR(VLOOKUP($BB$204,'Banco de Dados'!$B$4:$J$50,4,FALSE),"ERRO")),"")</f>
        <v/>
      </c>
      <c r="BC240" s="29" t="str">
        <f t="shared" si="144"/>
        <v/>
      </c>
      <c r="BD240" s="103" t="str">
        <f>IFERROR(BC240*(C240*(PRINCIPAL!$G$72/100))*0.47*(44/12),"")</f>
        <v/>
      </c>
      <c r="BE240" s="111" t="str">
        <f t="shared" si="123"/>
        <v/>
      </c>
      <c r="BF240" s="30" t="str">
        <f>IFERROR(IF(AND(PRINCIPAL!$H$73&lt;&gt;"",OR(L240=PRINCIPAL!$I$73,L240=PRINCIPAL!$I$73+PRINCIPAL!$I$73,L240=PRINCIPAL!$I$73+PRINCIPAL!$I$73+PRINCIPAL!$I$73)),0,IF(AND(PRINCIPAL!$H$73&lt;&gt;"",L240=PRINCIPAL!$J$73),VLOOKUP($BG$204,'Banco de Dados'!$B$4:$J$50,8,FALSE)*PRINCIPAL!$H$73*(1-(PRINCIPAL!$K$73/100)),IF(AND(PRINCIPAL!$H$73&lt;&gt;"",L240=PRINCIPAL!$L$73),VLOOKUP($BG$204,'Banco de Dados'!$B$4:$J$50,8,FALSE)*PRINCIPAL!$H$73*(1-(PRINCIPAL!$M$73/100)),IF(AND(PRINCIPAL!$H$73&lt;&gt;"",L240=PRINCIPAL!$N$73),VLOOKUP($BG$204,'Banco de Dados'!$B$4:$J$50,8,FALSE)*PRINCIPAL!$H$73*(1-(PRINCIPAL!$O$73/100)),IF(PRINCIPAL!$H$73&lt;&gt;"",VLOOKUP($BG$204,'Banco de Dados'!$B$4:$J$50,8,FALSE)*PRINCIPAL!$H$73,IF(OR(L240=PRINCIPAL!$I$73,L240=PRINCIPAL!$I$73+PRINCIPAL!$I$73,L240=PRINCIPAL!$I$73+PRINCIPAL!$I$73+PRINCIPAL!$I$73),0,IF(L240=PRINCIPAL!$J$73,VLOOKUP($BG$204,'Banco de Dados'!$B$4:$J$50,6,FALSE)*(1-(PRINCIPAL!$K$73/100)),IF(L240=PRINCIPAL!$L$73,VLOOKUP($BG$204,'Banco de Dados'!$B$4:$J$50,6,FALSE)*(1-(PRINCIPAL!$M$73/100)),IF(L240=PRINCIPAL!$N$73,VLOOKUP($BG$204,'Banco de Dados'!$B$4:$J$50,6,FALSE)*(1-(PRINCIPAL!$O$73/100)),VLOOKUP($BG$204,'Banco de Dados'!$B$4:$J$50,6,FALSE)))))))))),"")</f>
        <v/>
      </c>
      <c r="BG240" s="29" t="str">
        <f>IFERROR(BF240*(IFERROR(VLOOKUP($BG$204,'Banco de Dados'!$B$4:$J$50,4,FALSE),"ERRO")),"")</f>
        <v/>
      </c>
      <c r="BH240" s="29" t="str">
        <f t="shared" si="139"/>
        <v/>
      </c>
      <c r="BI240" s="103" t="str">
        <f>IFERROR(BH240*(C240*(PRINCIPAL!$G$73/100))*0.47*(44/12),"")</f>
        <v/>
      </c>
      <c r="BJ240" s="102" t="str">
        <f t="shared" si="124"/>
        <v/>
      </c>
    </row>
    <row r="241" spans="2:62" ht="12.75" customHeight="1" thickBot="1" x14ac:dyDescent="0.35">
      <c r="B241" s="327">
        <f t="shared" si="125"/>
        <v>2055</v>
      </c>
      <c r="C241" s="348"/>
      <c r="D241" s="1"/>
      <c r="E241" s="119">
        <v>35</v>
      </c>
      <c r="F241" s="93" t="str">
        <f>IFERROR(VLOOKUP($G$204,'Banco de Dados'!$B$4:$J$50,6,FALSE),"")</f>
        <v/>
      </c>
      <c r="G241" s="94" t="str">
        <f>IFERROR(F241*(IFERROR(VLOOKUP($G$204,'Banco de Dados'!$B$4:$J$50,4,FALSE),"ERRO")),"")</f>
        <v/>
      </c>
      <c r="H241" s="94" t="str">
        <f t="shared" si="126"/>
        <v/>
      </c>
      <c r="I241" s="104" t="str">
        <f t="shared" si="127"/>
        <v/>
      </c>
      <c r="J241" s="140" t="str">
        <f t="shared" si="128"/>
        <v/>
      </c>
      <c r="K241" s="1"/>
      <c r="L241" s="92">
        <v>35</v>
      </c>
      <c r="M241" s="93" t="str">
        <f>IFERROR(IF(AND(PRINCIPAL!$H$64&lt;&gt;"",OR(L241=PRINCIPAL!$I$64,L241=PRINCIPAL!$I$64+PRINCIPAL!$I$64,L241=PRINCIPAL!$I$64+PRINCIPAL!$I$64+PRINCIPAL!$I$64)),0,IF(AND(PRINCIPAL!$H$64&lt;&gt;"",L241=PRINCIPAL!$J$64),VLOOKUP($N$204,'Banco de Dados'!$B$4:$J$50,8,FALSE)*PRINCIPAL!$H$64*(1-(PRINCIPAL!$K$64/100)),IF(AND(PRINCIPAL!$H$64&lt;&gt;"",L241=PRINCIPAL!$L$64),VLOOKUP($N$204,'Banco de Dados'!$B$4:$J$50,8,FALSE)*PRINCIPAL!$H$64*(1-(PRINCIPAL!$M$64/100)),IF(AND(PRINCIPAL!$H$64&lt;&gt;"",L241=PRINCIPAL!$N$64),VLOOKUP($N$204,'Banco de Dados'!$B$4:$J$50,8,FALSE)*PRINCIPAL!$H$64*(1-(PRINCIPAL!$O$64/100)),IF(PRINCIPAL!$H$64&lt;&gt;"",VLOOKUP($N$204,'Banco de Dados'!$B$4:$J$50,8,FALSE)*PRINCIPAL!$H$64,IF(OR(L241=PRINCIPAL!$I$64,L241=PRINCIPAL!$I$64+PRINCIPAL!$I$64,L241=PRINCIPAL!$I$64+PRINCIPAL!$I$64+PRINCIPAL!$I$64),0,IF(L241=PRINCIPAL!$J$64,VLOOKUP($N$204,'Banco de Dados'!$B$4:$J$50,6,FALSE)*(1-(PRINCIPAL!$K$64/100)),IF(L241=PRINCIPAL!$L$64,VLOOKUP($N$204,'Banco de Dados'!$B$4:$J$50,6,FALSE)*(1-(PRINCIPAL!$M$64/100)),IF(L241=PRINCIPAL!$N$64,VLOOKUP($N$204,'Banco de Dados'!$B$4:$J$50,6,FALSE)*(1-(PRINCIPAL!$O$64/100)),VLOOKUP($N$204,'Banco de Dados'!$B$4:$J$50,6,FALSE)))))))))),"")</f>
        <v/>
      </c>
      <c r="N241" s="94" t="str">
        <f>IFERROR(M241*(IFERROR(VLOOKUP($N$204,'Banco de Dados'!$B$4:$J$50,4,FALSE),"ERRO")),"")</f>
        <v/>
      </c>
      <c r="O241" s="94" t="str">
        <f t="shared" si="129"/>
        <v/>
      </c>
      <c r="P241" s="104" t="str">
        <f>IFERROR(O241*(C241*(PRINCIPAL!$G$64/100))*0.47*(44/12),"")</f>
        <v/>
      </c>
      <c r="Q241" s="108" t="str">
        <f t="shared" si="145"/>
        <v/>
      </c>
      <c r="R241" s="95" t="str">
        <f>IFERROR(IF(AND(PRINCIPAL!$H$65&lt;&gt;"",OR(L241=PRINCIPAL!$I$65,L241=PRINCIPAL!$I$65+PRINCIPAL!$I$65,L241=PRINCIPAL!$I$65+PRINCIPAL!$I$65+PRINCIPAL!$I$65)),0,IF(AND(PRINCIPAL!$H$65&lt;&gt;"",L241=PRINCIPAL!$J$65),VLOOKUP($S$204,'Banco de Dados'!$B$4:$J$50,8,FALSE)*PRINCIPAL!$H$65*(1-(PRINCIPAL!$K$65/100)),IF(AND(PRINCIPAL!$H$65&lt;&gt;"",L241=PRINCIPAL!$L$65),VLOOKUP($S$204,'Banco de Dados'!$B$4:$J$50,8,FALSE)*PRINCIPAL!$H$65*(1-(PRINCIPAL!$M$65/100)),IF(AND(PRINCIPAL!$H$65&lt;&gt;"",L241=PRINCIPAL!$N$65),VLOOKUP($S$204,'Banco de Dados'!$B$4:$J$50,8,FALSE)*PRINCIPAL!$H$65*(1-(PRINCIPAL!$O$65/100)),IF(PRINCIPAL!$H$65&lt;&gt;"",VLOOKUP($S$204,'Banco de Dados'!$B$4:$J$50,8,FALSE)*PRINCIPAL!$H$65,IF(OR(L241=PRINCIPAL!$I$65,L241=PRINCIPAL!$I$65+PRINCIPAL!$I$65,L241=PRINCIPAL!$I$65+PRINCIPAL!$I$65+PRINCIPAL!$I$65),0,IF(L241=PRINCIPAL!$J$65,VLOOKUP($S$204,'Banco de Dados'!$B$4:$J$50,6,FALSE)*(1-(PRINCIPAL!$K$65/100)),IF(L241=PRINCIPAL!$L$65,VLOOKUP($S$204,'Banco de Dados'!$B$4:$J$50,6,FALSE)*(1-(PRINCIPAL!$M$65/100)),IF(L241=PRINCIPAL!$N$65,VLOOKUP($S$204,'Banco de Dados'!$B$4:$J$50,6,FALSE)*(1-(PRINCIPAL!$O$65/100)),VLOOKUP($S$204,'Banco de Dados'!$B$4:$J$50,6,FALSE)))))))))),"")</f>
        <v/>
      </c>
      <c r="S241" s="87" t="str">
        <f>IFERROR(R241*(IFERROR(VLOOKUP($S$204,'Banco de Dados'!$B$4:$J$50,4,FALSE),"ERRO")),"")</f>
        <v/>
      </c>
      <c r="T241" s="87" t="str">
        <f t="shared" si="146"/>
        <v/>
      </c>
      <c r="U241" s="104" t="str">
        <f>IFERROR(T241*(C241*(PRINCIPAL!$G$65/100))*0.47*(44/12),"")</f>
        <v/>
      </c>
      <c r="V241" s="109" t="str">
        <f t="shared" si="122"/>
        <v/>
      </c>
      <c r="W241" s="86" t="str">
        <f>IFERROR(IF(AND(PRINCIPAL!$H$66&lt;&gt;"",OR(L241=PRINCIPAL!$I$66,L241=PRINCIPAL!$I$66+PRINCIPAL!$I$66,L241=PRINCIPAL!$I$66+PRINCIPAL!$I$66+PRINCIPAL!$I$66)),0,IF(AND(PRINCIPAL!$H$66&lt;&gt;"",L241=PRINCIPAL!$J$66),VLOOKUP($X$204,'Banco de Dados'!$B$4:$J$50,8,FALSE)*PRINCIPAL!$H$66*(1-(PRINCIPAL!$K$66/100)),IF(AND(PRINCIPAL!$H$66&lt;&gt;"",L241=PRINCIPAL!$L$66),VLOOKUP($X$204,'Banco de Dados'!$B$4:$J$50,8,FALSE)*PRINCIPAL!$H$66*(1-(PRINCIPAL!$M$66/100)),IF(AND(PRINCIPAL!$H$66&lt;&gt;"",L241=PRINCIPAL!$N$66),VLOOKUP($X$204,'Banco de Dados'!$B$4:$J$50,8,FALSE)*PRINCIPAL!$H$66*(1-(PRINCIPAL!$O$66/100)),IF(PRINCIPAL!$H$66&lt;&gt;"",VLOOKUP($X$204,'Banco de Dados'!$B$4:$J$50,8,FALSE)*PRINCIPAL!$H$66,IF(OR(L241=PRINCIPAL!$I$66,L241=PRINCIPAL!$I$66+PRINCIPAL!$I$66,L241=PRINCIPAL!$I$66+PRINCIPAL!$I$66+PRINCIPAL!$I$66),0,IF(L241=PRINCIPAL!$J$66,VLOOKUP($X$204,'Banco de Dados'!$B$4:$J$50,6,FALSE)*(1-(PRINCIPAL!$K$66/100)),IF(L241=PRINCIPAL!$L$66,VLOOKUP($X$204,'Banco de Dados'!$B$4:$J$50,6,FALSE)*(1-(PRINCIPAL!$M$66/100)),IF(L241=PRINCIPAL!$N$66,VLOOKUP($X$204,'Banco de Dados'!$B$4:$J$50,6,FALSE)*(1-(PRINCIPAL!$O$66/100)),VLOOKUP($X$204,'Banco de Dados'!$B$4:$J$50,6,FALSE)))))))))),"")</f>
        <v/>
      </c>
      <c r="X241" s="87" t="str">
        <f>IFERROR(W241*(IFERROR(VLOOKUP($X$204,'Banco de Dados'!$B$4:$J$50,4,FALSE),"ERRO")),"")</f>
        <v/>
      </c>
      <c r="Y241" s="87" t="str">
        <f t="shared" si="140"/>
        <v/>
      </c>
      <c r="Z241" s="104" t="str">
        <f>IFERROR(Y241*(C241*(PRINCIPAL!$G$66/100))*0.47*(44/12),"")</f>
        <v/>
      </c>
      <c r="AA241" s="109" t="str">
        <f t="shared" si="141"/>
        <v/>
      </c>
      <c r="AB241" s="86" t="str">
        <f>IFERROR(IF(AND(PRINCIPAL!$H$67&lt;&gt;"",OR(L241=PRINCIPAL!$I$67,L241=PRINCIPAL!$I$67+PRINCIPAL!$I$67,L241=PRINCIPAL!$I$67+PRINCIPAL!$I$67+PRINCIPAL!$I$67)),0,IF(AND(PRINCIPAL!$H$67&lt;&gt;"",L241=PRINCIPAL!$J$67),VLOOKUP($AC$204,'Banco de Dados'!$B$4:$J$50,8,FALSE)*PRINCIPAL!$H$67*(1-(PRINCIPAL!$K$67/100)),IF(AND(PRINCIPAL!$H$67&lt;&gt;"",L241=PRINCIPAL!$L$67),VLOOKUP($AC$204,'Banco de Dados'!$B$4:$J$50,8,FALSE)*PRINCIPAL!$H$67*(1-(PRINCIPAL!$M$67/100)),IF(AND(PRINCIPAL!$H$67&lt;&gt;"",L241=PRINCIPAL!$N$67),VLOOKUP($AC$204,'Banco de Dados'!$B$4:$J$50,8,FALSE)*PRINCIPAL!$H$67*(1-(PRINCIPAL!$O$67/100)),IF(PRINCIPAL!$H$67&lt;&gt;"",VLOOKUP($AC$204,'Banco de Dados'!$B$4:$J$50,8,FALSE)*PRINCIPAL!$H$67,IF(OR(L241=PRINCIPAL!$I$67,L241=PRINCIPAL!$I$67+PRINCIPAL!$I$67,L241=PRINCIPAL!$I$67+PRINCIPAL!$I$67+PRINCIPAL!$I$67),0,IF(L241=PRINCIPAL!$J$67,VLOOKUP($AC$204,'Banco de Dados'!$B$4:$J$50,6,FALSE)*(1-(PRINCIPAL!$K$67/100)),IF(L241=PRINCIPAL!$L$67,VLOOKUP($AC$204,'Banco de Dados'!$B$4:$J$50,6,FALSE)*(1-(PRINCIPAL!$M$67/100)),IF(L241=PRINCIPAL!$N$67,VLOOKUP($AC$204,'Banco de Dados'!$B$4:$J$50,6,FALSE)*(1-(PRINCIPAL!$O$67/100)),VLOOKUP($AC$204,'Banco de Dados'!$B$4:$J$50,6,FALSE)))))))))),"")</f>
        <v/>
      </c>
      <c r="AC241" s="87" t="str">
        <f>IFERROR(AB241*(IFERROR(VLOOKUP($AC$204,'Banco de Dados'!$B$4:$J$50,4,FALSE),"ERRO")),"")</f>
        <v/>
      </c>
      <c r="AD241" s="87" t="str">
        <f t="shared" si="131"/>
        <v/>
      </c>
      <c r="AE241" s="104" t="str">
        <f>IFERROR(AD241*(C241*(PRINCIPAL!$G$67/100))*0.47*(44/12),"")</f>
        <v/>
      </c>
      <c r="AF241" s="109" t="str">
        <f t="shared" si="132"/>
        <v/>
      </c>
      <c r="AG241" s="86" t="str">
        <f>IFERROR(IF(AND(PRINCIPAL!$H$68&lt;&gt;"",OR(L241=PRINCIPAL!$I$68,L241=PRINCIPAL!$I$68+PRINCIPAL!$I$68,L241=PRINCIPAL!$I$68+PRINCIPAL!$I$68+PRINCIPAL!$I$68)),0,IF(AND(PRINCIPAL!$H$68&lt;&gt;"",L241=PRINCIPAL!$J$68),VLOOKUP($AH$204,'Banco de Dados'!$B$4:$J$50,8,FALSE)*PRINCIPAL!$H$68*(1-(PRINCIPAL!$K$68/100)),IF(AND(PRINCIPAL!$H$68&lt;&gt;"",L241=PRINCIPAL!$L$68),VLOOKUP($AH$204,'Banco de Dados'!$B$4:$J$50,8,FALSE)*PRINCIPAL!$H$68*(1-(PRINCIPAL!$M$68/100)),IF(AND(PRINCIPAL!$H$68&lt;&gt;"",L241=PRINCIPAL!$N$68),VLOOKUP($AH$204,'Banco de Dados'!$B$4:$J$50,8,FALSE)*PRINCIPAL!$H$68*(1-(PRINCIPAL!$O$68/100)),IF(PRINCIPAL!$H$68&lt;&gt;"",VLOOKUP($AH$204,'Banco de Dados'!$B$4:$J$50,8,FALSE)*PRINCIPAL!$H$68,IF(OR(L241=PRINCIPAL!$I$68,L241=PRINCIPAL!$I$68+PRINCIPAL!$I$68,L241=PRINCIPAL!$I$68+PRINCIPAL!$I$68+PRINCIPAL!$I$68),0,IF(L241=PRINCIPAL!$J$68,VLOOKUP($AH$204,'Banco de Dados'!$B$4:$J$50,6,FALSE)*(1-(PRINCIPAL!$K$68/100)),IF(L241=PRINCIPAL!$L$68,VLOOKUP($AH$204,'Banco de Dados'!$B$4:$J$50,6,FALSE)*(1-(PRINCIPAL!$M$68/100)),IF(L241=PRINCIPAL!$N$68,VLOOKUP($AH$204,'Banco de Dados'!$B$4:$J$50,6,FALSE)*(1-(PRINCIPAL!$O$68/100)),VLOOKUP($AH$204,'Banco de Dados'!$B$4:$J$50,6,FALSE)))))))))),"")</f>
        <v/>
      </c>
      <c r="AH241" s="87" t="str">
        <f>IFERROR(AG241*(IFERROR(VLOOKUP($AH$204,'Banco de Dados'!$B$4:$J$50,4,FALSE),"ERRO")),"")</f>
        <v/>
      </c>
      <c r="AI241" s="87" t="str">
        <f t="shared" si="133"/>
        <v/>
      </c>
      <c r="AJ241" s="104" t="str">
        <f>IFERROR(AI241*(C241*(PRINCIPAL!$G$68/100))*0.47*(44/12),"")</f>
        <v/>
      </c>
      <c r="AK241" s="109" t="str">
        <f t="shared" si="142"/>
        <v/>
      </c>
      <c r="AL241" s="86" t="str">
        <f>IFERROR(IF(AND(PRINCIPAL!$H$69&lt;&gt;"",OR(L241=PRINCIPAL!$I$69,L241=PRINCIPAL!$I$69+PRINCIPAL!$I$69,L241=PRINCIPAL!$I$69+PRINCIPAL!$I$69+PRINCIPAL!$I$69)),0,IF(AND(PRINCIPAL!$H$69&lt;&gt;"",L241=PRINCIPAL!$J$69),VLOOKUP($AM$204,'Banco de Dados'!$B$4:$J$50,8,FALSE)*PRINCIPAL!$H$69*(1-(PRINCIPAL!$K$69/100)),IF(AND(PRINCIPAL!$H$69&lt;&gt;"",L241=PRINCIPAL!$L$69),VLOOKUP($AM$204,'Banco de Dados'!$B$4:$J$50,8,FALSE)*PRINCIPAL!$H$69*(1-(PRINCIPAL!$M$69/100)),IF(AND(PRINCIPAL!$H$69&lt;&gt;"",L241=PRINCIPAL!$N$69),VLOOKUP($AM$204,'Banco de Dados'!$B$4:$J$50,8,FALSE)*PRINCIPAL!$H$69*(1-(PRINCIPAL!$O$69/100)),IF(PRINCIPAL!$H$69&lt;&gt;"",VLOOKUP($AM$204,'Banco de Dados'!$B$4:$J$50,8,FALSE)*PRINCIPAL!$H$69,IF(OR(L241=PRINCIPAL!$I$69,L241=PRINCIPAL!$I$69+PRINCIPAL!$I$69,L241=PRINCIPAL!$I$69+PRINCIPAL!$I$69+PRINCIPAL!$I$69),0,IF(L241=PRINCIPAL!$J$69,VLOOKUP($AM$204,'Banco de Dados'!$B$4:$J$50,6,FALSE)*(1-(PRINCIPAL!$K$69/100)),IF(L241=PRINCIPAL!$L$69,VLOOKUP($AM$204,'Banco de Dados'!$B$4:$J$50,6,FALSE)*(1-(PRINCIPAL!$M$69/100)),IF(L241=PRINCIPAL!$N$69,VLOOKUP($AM$204,'Banco de Dados'!$B$4:$J$50,6,FALSE)*(1-(PRINCIPAL!$O$69/100)),VLOOKUP($AM$204,'Banco de Dados'!$B$4:$J$50,6,FALSE)))))))))),"")</f>
        <v/>
      </c>
      <c r="AM241" s="87" t="str">
        <f>IFERROR(AL241*(IFERROR(VLOOKUP($AM$204,'Banco de Dados'!$B$4:$J$50,4,FALSE),"ERRO")),"")</f>
        <v/>
      </c>
      <c r="AN241" s="87" t="str">
        <f t="shared" si="134"/>
        <v/>
      </c>
      <c r="AO241" s="104" t="str">
        <f>IFERROR(AN241*(C241*(PRINCIPAL!$G$69/100))*0.47*(44/12),"")</f>
        <v/>
      </c>
      <c r="AP241" s="109" t="str">
        <f t="shared" si="135"/>
        <v/>
      </c>
      <c r="AQ241" s="86" t="str">
        <f>IFERROR(IF(AND(PRINCIPAL!$H$70&lt;&gt;"",OR(L241=PRINCIPAL!$I$70,L241=PRINCIPAL!$I$70+PRINCIPAL!$I$70,L241=PRINCIPAL!$I$70+PRINCIPAL!$I$70+PRINCIPAL!$I$70)),0,IF(AND(PRINCIPAL!$H$70&lt;&gt;"",L241=PRINCIPAL!$J$70),VLOOKUP($AR$204,'Banco de Dados'!$B$4:$J$50,8,FALSE)*PRINCIPAL!$H$70*(1-(PRINCIPAL!$K$70/100)),IF(AND(PRINCIPAL!$H$70&lt;&gt;"",L241=PRINCIPAL!$L$70),VLOOKUP($AR$204,'Banco de Dados'!$B$4:$J$50,8,FALSE)*PRINCIPAL!$H$70*(1-(PRINCIPAL!$M$70/100)),IF(AND(PRINCIPAL!$H$70&lt;&gt;"",L241=PRINCIPAL!$N$70),VLOOKUP($AR$204,'Banco de Dados'!$B$4:$J$50,8,FALSE)*PRINCIPAL!$H$70*(1-(PRINCIPAL!$O$70/100)),IF(PRINCIPAL!$H$70&lt;&gt;"",VLOOKUP($AR$204,'Banco de Dados'!$B$4:$J$50,8,FALSE)*PRINCIPAL!$H$70,IF(OR(L241=PRINCIPAL!$I$70,L241=PRINCIPAL!$I$70+PRINCIPAL!$I$70,L241=PRINCIPAL!$I$70+PRINCIPAL!$I$70+PRINCIPAL!$I$70),0,IF(L241=PRINCIPAL!$J$70,VLOOKUP($AR$204,'Banco de Dados'!$B$4:$J$50,6,FALSE)*(1-(PRINCIPAL!$K$70/100)),IF(L241=PRINCIPAL!$L$70,VLOOKUP($AR$204,'Banco de Dados'!$B$4:$J$50,6,FALSE)*(1-(PRINCIPAL!$M$70/100)),IF(L241=PRINCIPAL!$N$70,VLOOKUP($AR$204,'Banco de Dados'!$B$4:$J$50,6,FALSE)*(1-(PRINCIPAL!$O$70/100)),VLOOKUP($AR$204,'Banco de Dados'!$B$4:$J$50,6,FALSE)))))))))),"")</f>
        <v/>
      </c>
      <c r="AR241" s="87" t="str">
        <f>IFERROR(AQ241*(IFERROR(VLOOKUP($AR$204,'Banco de Dados'!$B$4:$J$50,4,FALSE),"ERRO")),"")</f>
        <v/>
      </c>
      <c r="AS241" s="87" t="str">
        <f t="shared" si="136"/>
        <v/>
      </c>
      <c r="AT241" s="104" t="str">
        <f>IFERROR(AS241*(C241*(PRINCIPAL!$G$70/100))*0.47*(44/12),"")</f>
        <v/>
      </c>
      <c r="AU241" s="109" t="str">
        <f t="shared" si="137"/>
        <v/>
      </c>
      <c r="AV241" s="86" t="str">
        <f>IFERROR(IF(AND(PRINCIPAL!$H$71&lt;&gt;"",OR(L241=PRINCIPAL!$I$71,L241=PRINCIPAL!$I$71+PRINCIPAL!$I$71,L241=PRINCIPAL!$I$71+PRINCIPAL!$I$71+PRINCIPAL!$I$71)),0,IF(AND(PRINCIPAL!$H$71&lt;&gt;"",L241=PRINCIPAL!$J$71),VLOOKUP($AW$204,'Banco de Dados'!$B$4:$J$50,8,FALSE)*PRINCIPAL!$H$71*(1-(PRINCIPAL!$K$71/100)),IF(AND(PRINCIPAL!$H$71&lt;&gt;"",L241=PRINCIPAL!$L$71),VLOOKUP($AW$204,'Banco de Dados'!$B$4:$J$50,8,FALSE)*PRINCIPAL!$H$71*(1-(PRINCIPAL!$M$71/100)),IF(AND(PRINCIPAL!$H$71&lt;&gt;"",L241=PRINCIPAL!$N$71),VLOOKUP($AW$204,'Banco de Dados'!$B$4:$J$50,8,FALSE)*PRINCIPAL!$H$71*(1-(PRINCIPAL!$O$71/100)),IF(PRINCIPAL!$H$71&lt;&gt;"",VLOOKUP($AW$204,'Banco de Dados'!$B$4:$J$50,8,FALSE)*PRINCIPAL!$H$71,IF(OR(L241=PRINCIPAL!$I$71,L241=PRINCIPAL!$I$71+PRINCIPAL!$I$71,L241=PRINCIPAL!$I$71+PRINCIPAL!$I$71+PRINCIPAL!$I$71),0,IF(L241=PRINCIPAL!$J$71,VLOOKUP($AW$204,'Banco de Dados'!$B$4:$J$50,6,FALSE)*(1-(PRINCIPAL!$K$71/100)),IF(L241=PRINCIPAL!$L$71,VLOOKUP($AW$204,'Banco de Dados'!$B$4:$J$50,6,FALSE)*(1-(PRINCIPAL!$M$71/100)),IF(L241=PRINCIPAL!$N$71,VLOOKUP($AW$204,'Banco de Dados'!$B$4:$J$50,6,FALSE)*(1-(PRINCIPAL!$O$71/100)),VLOOKUP($AW$204,'Banco de Dados'!$B$4:$J$50,6,FALSE)))))))))),"")</f>
        <v/>
      </c>
      <c r="AW241" s="87" t="str">
        <f>IFERROR(AV241*(IFERROR(VLOOKUP($AW$204,'Banco de Dados'!$B$4:$J$50,4,FALSE),"ERRO")),"")</f>
        <v/>
      </c>
      <c r="AX241" s="87" t="str">
        <f t="shared" si="138"/>
        <v/>
      </c>
      <c r="AY241" s="104" t="str">
        <f>IFERROR(AX241*(C241*(PRINCIPAL!$G$71/100))*0.47*(44/12),"")</f>
        <v/>
      </c>
      <c r="AZ241" s="109" t="str">
        <f t="shared" si="143"/>
        <v/>
      </c>
      <c r="BA241" s="86" t="str">
        <f>IFERROR(IF(AND(PRINCIPAL!$H$72&lt;&gt;"",OR(L241=PRINCIPAL!$I$72,L241=PRINCIPAL!$I$72+PRINCIPAL!$I$72,L241=PRINCIPAL!$I$72+PRINCIPAL!$I$72+PRINCIPAL!$I$72)),0,IF(AND(PRINCIPAL!$H$72&lt;&gt;"",L241=PRINCIPAL!$J$72),VLOOKUP($BB$204,'Banco de Dados'!$B$4:$J$50,8,FALSE)*PRINCIPAL!$H$72*(1-(PRINCIPAL!$K$72/100)),IF(AND(PRINCIPAL!$H$72&lt;&gt;"",L241=PRINCIPAL!$L$72),VLOOKUP($BB$204,'Banco de Dados'!$B$4:$J$50,8,FALSE)*PRINCIPAL!$H$72*(1-(PRINCIPAL!$M$72/100)),IF(AND(PRINCIPAL!$H$72&lt;&gt;"",L241=PRINCIPAL!$N$72),VLOOKUP($BB$204,'Banco de Dados'!$B$4:$J$50,8,FALSE)*PRINCIPAL!$H$72*(1-(PRINCIPAL!$O$72/100)),IF(PRINCIPAL!$H$72&lt;&gt;"",VLOOKUP($BB$204,'Banco de Dados'!$B$4:$J$50,8,FALSE)*PRINCIPAL!$H$72,IF(OR(L241=PRINCIPAL!$I$72,L241=PRINCIPAL!$I$72+PRINCIPAL!$I$72,L241=PRINCIPAL!$I$72+PRINCIPAL!$I$72+PRINCIPAL!$I$72),0,IF(L241=PRINCIPAL!$J$72,VLOOKUP($BB$204,'Banco de Dados'!$B$4:$J$50,6,FALSE)*(1-(PRINCIPAL!$K$72/100)),IF(L241=PRINCIPAL!$L$72,VLOOKUP($BB$204,'Banco de Dados'!$B$4:$J$50,6,FALSE)*(1-(PRINCIPAL!$M$72/100)),IF(L241=PRINCIPAL!$N$72,VLOOKUP($BB$204,'Banco de Dados'!$B$4:$J$50,6,FALSE)*(1-(PRINCIPAL!$O$72/100)),VLOOKUP($BB$204,'Banco de Dados'!$B$4:$J$50,6,FALSE)))))))))),"")</f>
        <v/>
      </c>
      <c r="BB241" s="87" t="str">
        <f>IFERROR(BA241*(IFERROR(VLOOKUP($BB$204,'Banco de Dados'!$B$4:$J$50,4,FALSE),"ERRO")),"")</f>
        <v/>
      </c>
      <c r="BC241" s="87" t="str">
        <f t="shared" si="144"/>
        <v/>
      </c>
      <c r="BD241" s="104" t="str">
        <f>IFERROR(BC241*(C241*(PRINCIPAL!$G$72/100))*0.47*(44/12),"")</f>
        <v/>
      </c>
      <c r="BE241" s="109" t="str">
        <f t="shared" si="123"/>
        <v/>
      </c>
      <c r="BF241" s="86" t="str">
        <f>IFERROR(IF(AND(PRINCIPAL!$H$73&lt;&gt;"",OR(L241=PRINCIPAL!$I$73,L241=PRINCIPAL!$I$73+PRINCIPAL!$I$73,L241=PRINCIPAL!$I$73+PRINCIPAL!$I$73+PRINCIPAL!$I$73)),0,IF(AND(PRINCIPAL!$H$73&lt;&gt;"",L241=PRINCIPAL!$J$73),VLOOKUP($BG$204,'Banco de Dados'!$B$4:$J$50,8,FALSE)*PRINCIPAL!$H$73*(1-(PRINCIPAL!$K$73/100)),IF(AND(PRINCIPAL!$H$73&lt;&gt;"",L241=PRINCIPAL!$L$73),VLOOKUP($BG$204,'Banco de Dados'!$B$4:$J$50,8,FALSE)*PRINCIPAL!$H$73*(1-(PRINCIPAL!$M$73/100)),IF(AND(PRINCIPAL!$H$73&lt;&gt;"",L241=PRINCIPAL!$N$73),VLOOKUP($BG$204,'Banco de Dados'!$B$4:$J$50,8,FALSE)*PRINCIPAL!$H$73*(1-(PRINCIPAL!$O$73/100)),IF(PRINCIPAL!$H$73&lt;&gt;"",VLOOKUP($BG$204,'Banco de Dados'!$B$4:$J$50,8,FALSE)*PRINCIPAL!$H$73,IF(OR(L241=PRINCIPAL!$I$73,L241=PRINCIPAL!$I$73+PRINCIPAL!$I$73,L241=PRINCIPAL!$I$73+PRINCIPAL!$I$73+PRINCIPAL!$I$73),0,IF(L241=PRINCIPAL!$J$73,VLOOKUP($BG$204,'Banco de Dados'!$B$4:$J$50,6,FALSE)*(1-(PRINCIPAL!$K$73/100)),IF(L241=PRINCIPAL!$L$73,VLOOKUP($BG$204,'Banco de Dados'!$B$4:$J$50,6,FALSE)*(1-(PRINCIPAL!$M$73/100)),IF(L241=PRINCIPAL!$N$73,VLOOKUP($BG$204,'Banco de Dados'!$B$4:$J$50,6,FALSE)*(1-(PRINCIPAL!$O$73/100)),VLOOKUP($BG$204,'Banco de Dados'!$B$4:$J$50,6,FALSE)))))))))),"")</f>
        <v/>
      </c>
      <c r="BG241" s="87" t="str">
        <f>IFERROR(BF241*(IFERROR(VLOOKUP($BG$204,'Banco de Dados'!$B$4:$J$50,4,FALSE),"ERRO")),"")</f>
        <v/>
      </c>
      <c r="BH241" s="87" t="str">
        <f t="shared" si="139"/>
        <v/>
      </c>
      <c r="BI241" s="104" t="str">
        <f>IFERROR(BH241*(C241*(PRINCIPAL!$G$73/100))*0.47*(44/12),"")</f>
        <v/>
      </c>
      <c r="BJ241" s="105" t="str">
        <f t="shared" si="124"/>
        <v/>
      </c>
    </row>
    <row r="242" spans="2:62" ht="15" thickBot="1" x14ac:dyDescent="0.35"/>
    <row r="243" spans="2:62" ht="15" thickBot="1" x14ac:dyDescent="0.35">
      <c r="B243" s="301" t="s">
        <v>15</v>
      </c>
      <c r="C243" s="41" t="str">
        <f>IF(PRINCIPAL!B74&lt;&gt;"",PRINCIPAL!B74,"")</f>
        <v/>
      </c>
      <c r="E243" s="113" t="s">
        <v>2</v>
      </c>
      <c r="F243" s="47" t="s">
        <v>5</v>
      </c>
      <c r="G243" s="408" t="str">
        <f>IF(PRINCIPAL!D74&lt;&gt;"",PRINCIPAL!D74,"")</f>
        <v/>
      </c>
      <c r="H243" s="408"/>
      <c r="I243" s="408"/>
      <c r="J243" s="409"/>
      <c r="L243" s="88" t="s">
        <v>4</v>
      </c>
      <c r="M243" s="6" t="s">
        <v>5</v>
      </c>
      <c r="N243" s="410" t="str">
        <f>IF(PRINCIPAL!F74&lt;&gt;"",PRINCIPAL!F74,"")</f>
        <v/>
      </c>
      <c r="O243" s="410"/>
      <c r="P243" s="410"/>
      <c r="Q243" s="411"/>
      <c r="R243" s="6" t="s">
        <v>5</v>
      </c>
      <c r="S243" s="405" t="str">
        <f>IF(PRINCIPAL!F75&lt;&gt;"",PRINCIPAL!F75,"")</f>
        <v/>
      </c>
      <c r="T243" s="405"/>
      <c r="U243" s="405"/>
      <c r="V243" s="407"/>
      <c r="W243" s="6" t="s">
        <v>5</v>
      </c>
      <c r="X243" s="405" t="str">
        <f>IF(PRINCIPAL!F76&lt;&gt;"",PRINCIPAL!F76,"")</f>
        <v/>
      </c>
      <c r="Y243" s="405"/>
      <c r="Z243" s="405"/>
      <c r="AA243" s="407"/>
      <c r="AB243" s="6" t="s">
        <v>5</v>
      </c>
      <c r="AC243" s="405" t="str">
        <f>IF(PRINCIPAL!F77&lt;&gt;"",PRINCIPAL!F77,"")</f>
        <v/>
      </c>
      <c r="AD243" s="405"/>
      <c r="AE243" s="405"/>
      <c r="AF243" s="407"/>
      <c r="AG243" s="6" t="s">
        <v>5</v>
      </c>
      <c r="AH243" s="405" t="str">
        <f>IF(PRINCIPAL!F78&lt;&gt;"",PRINCIPAL!F78,"")</f>
        <v/>
      </c>
      <c r="AI243" s="405"/>
      <c r="AJ243" s="405"/>
      <c r="AK243" s="407"/>
      <c r="AL243" s="6" t="s">
        <v>5</v>
      </c>
      <c r="AM243" s="405" t="str">
        <f>IF(PRINCIPAL!F79&lt;&gt;"",PRINCIPAL!F79,"")</f>
        <v/>
      </c>
      <c r="AN243" s="405"/>
      <c r="AO243" s="405"/>
      <c r="AP243" s="407"/>
      <c r="AQ243" s="6" t="s">
        <v>5</v>
      </c>
      <c r="AR243" s="405" t="str">
        <f>IF(PRINCIPAL!F80&lt;&gt;"",PRINCIPAL!F80,"")</f>
        <v/>
      </c>
      <c r="AS243" s="405"/>
      <c r="AT243" s="405"/>
      <c r="AU243" s="407"/>
      <c r="AV243" s="6" t="s">
        <v>5</v>
      </c>
      <c r="AW243" s="405" t="str">
        <f>IF(PRINCIPAL!F81&lt;&gt;"",PRINCIPAL!F81,"")</f>
        <v/>
      </c>
      <c r="AX243" s="405"/>
      <c r="AY243" s="405"/>
      <c r="AZ243" s="407"/>
      <c r="BA243" s="6" t="s">
        <v>5</v>
      </c>
      <c r="BB243" s="405" t="str">
        <f>IF(PRINCIPAL!F82&lt;&gt;"",PRINCIPAL!F82,"")</f>
        <v/>
      </c>
      <c r="BC243" s="405"/>
      <c r="BD243" s="405"/>
      <c r="BE243" s="407"/>
      <c r="BF243" s="6" t="s">
        <v>5</v>
      </c>
      <c r="BG243" s="405" t="str">
        <f>IF(PRINCIPAL!F83&lt;&gt;"",PRINCIPAL!F83,"")</f>
        <v/>
      </c>
      <c r="BH243" s="405"/>
      <c r="BI243" s="405"/>
      <c r="BJ243" s="406"/>
    </row>
    <row r="244" spans="2:62" ht="26.4" x14ac:dyDescent="0.3">
      <c r="B244" s="45" t="s">
        <v>45</v>
      </c>
      <c r="C244" s="44" t="s">
        <v>44</v>
      </c>
      <c r="D244" s="112"/>
      <c r="E244" s="114" t="s">
        <v>0</v>
      </c>
      <c r="F244" s="33" t="s">
        <v>3</v>
      </c>
      <c r="G244" s="34" t="s">
        <v>33</v>
      </c>
      <c r="H244" s="34" t="s">
        <v>35</v>
      </c>
      <c r="I244" s="34" t="s">
        <v>41</v>
      </c>
      <c r="J244" s="48" t="s">
        <v>42</v>
      </c>
      <c r="K244" s="1"/>
      <c r="L244" s="89" t="s">
        <v>0</v>
      </c>
      <c r="M244" s="33" t="s">
        <v>3</v>
      </c>
      <c r="N244" s="34" t="s">
        <v>33</v>
      </c>
      <c r="O244" s="34" t="s">
        <v>35</v>
      </c>
      <c r="P244" s="34" t="s">
        <v>41</v>
      </c>
      <c r="Q244" s="34" t="s">
        <v>42</v>
      </c>
      <c r="R244" s="33" t="s">
        <v>3</v>
      </c>
      <c r="S244" s="34" t="s">
        <v>33</v>
      </c>
      <c r="T244" s="34" t="s">
        <v>35</v>
      </c>
      <c r="U244" s="34" t="s">
        <v>41</v>
      </c>
      <c r="V244" s="34" t="s">
        <v>42</v>
      </c>
      <c r="W244" s="33" t="s">
        <v>3</v>
      </c>
      <c r="X244" s="34" t="s">
        <v>33</v>
      </c>
      <c r="Y244" s="34" t="s">
        <v>35</v>
      </c>
      <c r="Z244" s="34" t="s">
        <v>41</v>
      </c>
      <c r="AA244" s="36" t="s">
        <v>42</v>
      </c>
      <c r="AB244" s="33" t="s">
        <v>3</v>
      </c>
      <c r="AC244" s="34" t="s">
        <v>33</v>
      </c>
      <c r="AD244" s="34" t="s">
        <v>35</v>
      </c>
      <c r="AE244" s="34" t="s">
        <v>41</v>
      </c>
      <c r="AF244" s="36" t="s">
        <v>42</v>
      </c>
      <c r="AG244" s="33" t="s">
        <v>3</v>
      </c>
      <c r="AH244" s="34" t="s">
        <v>33</v>
      </c>
      <c r="AI244" s="34" t="s">
        <v>35</v>
      </c>
      <c r="AJ244" s="34" t="s">
        <v>41</v>
      </c>
      <c r="AK244" s="36" t="s">
        <v>42</v>
      </c>
      <c r="AL244" s="33" t="s">
        <v>3</v>
      </c>
      <c r="AM244" s="34" t="s">
        <v>33</v>
      </c>
      <c r="AN244" s="34" t="s">
        <v>35</v>
      </c>
      <c r="AO244" s="34" t="s">
        <v>41</v>
      </c>
      <c r="AP244" s="36" t="s">
        <v>42</v>
      </c>
      <c r="AQ244" s="33" t="s">
        <v>3</v>
      </c>
      <c r="AR244" s="34" t="s">
        <v>33</v>
      </c>
      <c r="AS244" s="34" t="s">
        <v>35</v>
      </c>
      <c r="AT244" s="34" t="s">
        <v>41</v>
      </c>
      <c r="AU244" s="36" t="s">
        <v>42</v>
      </c>
      <c r="AV244" s="33" t="s">
        <v>3</v>
      </c>
      <c r="AW244" s="34" t="s">
        <v>33</v>
      </c>
      <c r="AX244" s="34" t="s">
        <v>35</v>
      </c>
      <c r="AY244" s="34" t="s">
        <v>41</v>
      </c>
      <c r="AZ244" s="36" t="s">
        <v>42</v>
      </c>
      <c r="BA244" s="33" t="s">
        <v>3</v>
      </c>
      <c r="BB244" s="34" t="s">
        <v>33</v>
      </c>
      <c r="BC244" s="34" t="s">
        <v>35</v>
      </c>
      <c r="BD244" s="34" t="s">
        <v>41</v>
      </c>
      <c r="BE244" s="36" t="s">
        <v>42</v>
      </c>
      <c r="BF244" s="33" t="s">
        <v>3</v>
      </c>
      <c r="BG244" s="34" t="s">
        <v>33</v>
      </c>
      <c r="BH244" s="34" t="s">
        <v>35</v>
      </c>
      <c r="BI244" s="34" t="s">
        <v>41</v>
      </c>
      <c r="BJ244" s="35" t="s">
        <v>42</v>
      </c>
    </row>
    <row r="245" spans="2:62" ht="15" thickBot="1" x14ac:dyDescent="0.35">
      <c r="B245" s="43" t="s">
        <v>1</v>
      </c>
      <c r="C245" s="42" t="s">
        <v>46</v>
      </c>
      <c r="E245" s="115" t="s">
        <v>54</v>
      </c>
      <c r="F245" s="8" t="s">
        <v>25</v>
      </c>
      <c r="G245" s="9" t="s">
        <v>25</v>
      </c>
      <c r="H245" s="9" t="s">
        <v>25</v>
      </c>
      <c r="I245" s="9" t="s">
        <v>25</v>
      </c>
      <c r="J245" s="49" t="s">
        <v>25</v>
      </c>
      <c r="L245" s="90" t="s">
        <v>54</v>
      </c>
      <c r="M245" s="8" t="s">
        <v>25</v>
      </c>
      <c r="N245" s="9" t="s">
        <v>25</v>
      </c>
      <c r="O245" s="9" t="s">
        <v>25</v>
      </c>
      <c r="P245" s="9" t="s">
        <v>34</v>
      </c>
      <c r="Q245" s="38" t="s">
        <v>34</v>
      </c>
      <c r="R245" s="9" t="s">
        <v>25</v>
      </c>
      <c r="S245" s="9" t="s">
        <v>25</v>
      </c>
      <c r="T245" s="9" t="s">
        <v>25</v>
      </c>
      <c r="U245" s="9" t="s">
        <v>34</v>
      </c>
      <c r="V245" s="9" t="s">
        <v>34</v>
      </c>
      <c r="W245" s="8" t="s">
        <v>25</v>
      </c>
      <c r="X245" s="9" t="s">
        <v>25</v>
      </c>
      <c r="Y245" s="9" t="s">
        <v>25</v>
      </c>
      <c r="Z245" s="9" t="s">
        <v>34</v>
      </c>
      <c r="AA245" s="11" t="s">
        <v>34</v>
      </c>
      <c r="AB245" s="8" t="s">
        <v>25</v>
      </c>
      <c r="AC245" s="9" t="s">
        <v>25</v>
      </c>
      <c r="AD245" s="9" t="s">
        <v>25</v>
      </c>
      <c r="AE245" s="9" t="s">
        <v>34</v>
      </c>
      <c r="AF245" s="11" t="s">
        <v>34</v>
      </c>
      <c r="AG245" s="8" t="s">
        <v>25</v>
      </c>
      <c r="AH245" s="9" t="s">
        <v>25</v>
      </c>
      <c r="AI245" s="9" t="s">
        <v>25</v>
      </c>
      <c r="AJ245" s="9" t="s">
        <v>34</v>
      </c>
      <c r="AK245" s="38" t="s">
        <v>34</v>
      </c>
      <c r="AL245" s="8" t="s">
        <v>25</v>
      </c>
      <c r="AM245" s="9" t="s">
        <v>25</v>
      </c>
      <c r="AN245" s="9" t="s">
        <v>25</v>
      </c>
      <c r="AO245" s="9" t="s">
        <v>34</v>
      </c>
      <c r="AP245" s="38" t="s">
        <v>34</v>
      </c>
      <c r="AQ245" s="8" t="s">
        <v>25</v>
      </c>
      <c r="AR245" s="9" t="s">
        <v>25</v>
      </c>
      <c r="AS245" s="9" t="s">
        <v>25</v>
      </c>
      <c r="AT245" s="9" t="s">
        <v>34</v>
      </c>
      <c r="AU245" s="38" t="s">
        <v>34</v>
      </c>
      <c r="AV245" s="8" t="s">
        <v>25</v>
      </c>
      <c r="AW245" s="9" t="s">
        <v>25</v>
      </c>
      <c r="AX245" s="9" t="s">
        <v>25</v>
      </c>
      <c r="AY245" s="9" t="s">
        <v>34</v>
      </c>
      <c r="AZ245" s="38" t="s">
        <v>34</v>
      </c>
      <c r="BA245" s="8" t="s">
        <v>25</v>
      </c>
      <c r="BB245" s="9" t="s">
        <v>25</v>
      </c>
      <c r="BC245" s="9" t="s">
        <v>25</v>
      </c>
      <c r="BD245" s="9" t="s">
        <v>34</v>
      </c>
      <c r="BE245" s="38" t="s">
        <v>34</v>
      </c>
      <c r="BF245" s="8" t="s">
        <v>25</v>
      </c>
      <c r="BG245" s="9" t="s">
        <v>25</v>
      </c>
      <c r="BH245" s="9" t="s">
        <v>25</v>
      </c>
      <c r="BI245" s="9" t="s">
        <v>34</v>
      </c>
      <c r="BJ245" s="10" t="s">
        <v>34</v>
      </c>
    </row>
    <row r="246" spans="2:62" ht="12.75" customHeight="1" thickTop="1" x14ac:dyDescent="0.3">
      <c r="B246" s="326">
        <f>IF(B207&lt;&gt;"",B207,"")</f>
        <v>2021</v>
      </c>
      <c r="C246" s="339"/>
      <c r="D246" s="1"/>
      <c r="E246" s="116">
        <v>1</v>
      </c>
      <c r="F246" s="24" t="str">
        <f>IFERROR(VLOOKUP($G$243,'Banco de Dados'!$B$4:$J$50,6,FALSE),"")</f>
        <v/>
      </c>
      <c r="G246" s="25" t="str">
        <f>IFERROR(F246*(IFERROR(VLOOKUP($G$243,'Banco de Dados'!$B$4:$J$50,4,FALSE),"ERRO")),"")</f>
        <v/>
      </c>
      <c r="H246" s="25" t="str">
        <f>IFERROR(F246+G246,"")</f>
        <v/>
      </c>
      <c r="I246" s="101" t="str">
        <f>IFERROR(H246*C246*0.47*(44/12),"")</f>
        <v/>
      </c>
      <c r="J246" s="117" t="str">
        <f>IFERROR(I246,"")</f>
        <v/>
      </c>
      <c r="K246" s="1"/>
      <c r="L246" s="91">
        <v>1</v>
      </c>
      <c r="M246" s="24" t="str">
        <f>IFERROR(IF(AND(PRINCIPAL!$H$74&lt;&gt;"",OR(L246=PRINCIPAL!$I$74,L246=PRINCIPAL!$I$74+PRINCIPAL!$I$74,L246=PRINCIPAL!$I$74+PRINCIPAL!$I$74+PRINCIPAL!$I$74)),0,IF(AND(PRINCIPAL!$H$74&lt;&gt;"",L246=PRINCIPAL!$J$74),VLOOKUP($N$243,'Banco de Dados'!$B$4:$J$50,8,FALSE)*PRINCIPAL!$H$74*(1-(PRINCIPAL!$K$74/100)),IF(AND(PRINCIPAL!$H$74&lt;&gt;"",L246=PRINCIPAL!$L$74),VLOOKUP($N$243,'Banco de Dados'!$B$4:$J$50,8,FALSE)*PRINCIPAL!$H$74*(1-(PRINCIPAL!$M$74/100)),IF(AND(PRINCIPAL!$H$74&lt;&gt;"",L246=PRINCIPAL!$N$74),VLOOKUP($N$243,'Banco de Dados'!$B$4:$J$50,8,FALSE)*PRINCIPAL!$H$74*(1-(PRINCIPAL!$O$74/100)),IF(PRINCIPAL!$H$74&lt;&gt;"",VLOOKUP($N$243,'Banco de Dados'!$B$4:$J$50,8,FALSE)*PRINCIPAL!$H$74,IF(OR(L246=PRINCIPAL!$I$74,L246=PRINCIPAL!$I$74+PRINCIPAL!$I$74,L246=PRINCIPAL!$I$74+PRINCIPAL!$I$74+PRINCIPAL!$I$74),0,IF(L246=PRINCIPAL!$J$74,VLOOKUP($N$243,'Banco de Dados'!$B$4:$J$50,6,FALSE)*(1-(PRINCIPAL!$K$74/100)),IF(L246=PRINCIPAL!$L$74,VLOOKUP($N$243,'Banco de Dados'!$B$4:$J$50,6,FALSE)*(1-(PRINCIPAL!$M$74/100)),IF(L246=PRINCIPAL!$N$74,VLOOKUP($N$243,'Banco de Dados'!$B$4:$J$50,6,FALSE)*(1-(PRINCIPAL!$O$74/100)),VLOOKUP($N$243,'Banco de Dados'!$B$4:$J$50,6,FALSE)))))))))),"")</f>
        <v/>
      </c>
      <c r="N246" s="25" t="str">
        <f>IFERROR(M246*(IFERROR(VLOOKUP($N$243,'Banco de Dados'!$B$4:$J$50,4,FALSE),"ERRO")),"")</f>
        <v/>
      </c>
      <c r="O246" s="25" t="str">
        <f>IFERROR(M246+N246,"")</f>
        <v/>
      </c>
      <c r="P246" s="103" t="str">
        <f>IFERROR(O246*(C246*(PRINCIPAL!$G$74/100))*0.47*(44/12),"")</f>
        <v/>
      </c>
      <c r="Q246" s="106" t="str">
        <f>IFERROR(P246,"")</f>
        <v/>
      </c>
      <c r="R246" s="29" t="str">
        <f>IFERROR(IF(AND(PRINCIPAL!$H$75&lt;&gt;"",OR(L246=PRINCIPAL!$I$75,L246=PRINCIPAL!$I$75+PRINCIPAL!$I$75,L246=PRINCIPAL!$I$75+PRINCIPAL!$I$75+PRINCIPAL!$I$75)),0,IF(AND(PRINCIPAL!$H$75&lt;&gt;"",L246=PRINCIPAL!$J$75),VLOOKUP($S$243,'Banco de Dados'!$B$4:$J$50,8,FALSE)*PRINCIPAL!$H$75*(1-(PRINCIPAL!$K$75/100)),IF(AND(PRINCIPAL!$H$75&lt;&gt;"",L246=PRINCIPAL!$L$75),VLOOKUP($S$243,'Banco de Dados'!$B$4:$J$50,8,FALSE)*PRINCIPAL!$H$75*(1-(PRINCIPAL!$M$75/100)),IF(AND(PRINCIPAL!$H$75&lt;&gt;"",L246=PRINCIPAL!$N$75),VLOOKUP($S$243,'Banco de Dados'!$B$4:$J$50,8,FALSE)*PRINCIPAL!$H$75*(1-(PRINCIPAL!$O$75/100)),IF(PRINCIPAL!$H$75&lt;&gt;"",VLOOKUP($S$243,'Banco de Dados'!$B$4:$J$50,8,FALSE)*PRINCIPAL!$H$75,IF(OR(L246=PRINCIPAL!$I$75,L246=PRINCIPAL!$I$75+PRINCIPAL!$I$75,L246=PRINCIPAL!$I$75+PRINCIPAL!$I$75+PRINCIPAL!$I$75),0,IF(L246=PRINCIPAL!$J$75,VLOOKUP($S$243,'Banco de Dados'!$B$4:$J$50,6,FALSE)*(1-(PRINCIPAL!$K$75/100)),IF(L246=PRINCIPAL!$L$75,VLOOKUP($S$243,'Banco de Dados'!$B$4:$J$50,6,FALSE)*(1-(PRINCIPAL!$M$75/100)),IF(L246=PRINCIPAL!$N$75,VLOOKUP($S$243,'Banco de Dados'!$B$4:$J$50,6,FALSE)*(1-(PRINCIPAL!$O$75/100)),VLOOKUP($S$243,'Banco de Dados'!$B$4:$J$50,6,FALSE)))))))))),"")</f>
        <v/>
      </c>
      <c r="S246" s="29" t="str">
        <f>IFERROR(R246*(IFERROR(VLOOKUP($S$243,'Banco de Dados'!$B$4:$J$50,4,FALSE),"ERRO")),"")</f>
        <v/>
      </c>
      <c r="T246" s="28" t="str">
        <f>IFERROR(R246+S246,"")</f>
        <v/>
      </c>
      <c r="U246" s="103" t="str">
        <f>IFERROR(T246*(C246*(PRINCIPAL!$G$75/100))*0.47*(44/12),"")</f>
        <v/>
      </c>
      <c r="V246" s="101" t="str">
        <f>IFERROR(U246,"")</f>
        <v/>
      </c>
      <c r="W246" s="30" t="str">
        <f>IFERROR(IF(AND(PRINCIPAL!$H$76&lt;&gt;"",OR(L246=PRINCIPAL!$I$76,L246=PRINCIPAL!$I$76+PRINCIPAL!$I$76,L246=PRINCIPAL!$I$76+PRINCIPAL!$I$76+PRINCIPAL!$I$76)),0,IF(AND(PRINCIPAL!$H$76&lt;&gt;"",L246=PRINCIPAL!$J$76),VLOOKUP($X$243,'Banco de Dados'!$B$4:$J$50,8,FALSE)*PRINCIPAL!$H$76*(1-(PRINCIPAL!$K$76/100)),IF(AND(PRINCIPAL!$H$76&lt;&gt;"",L246=PRINCIPAL!$L$76),VLOOKUP($X$243,'Banco de Dados'!$B$4:$J$50,8,FALSE)*PRINCIPAL!$H$76*(1-(PRINCIPAL!$M$76/100)),IF(AND(PRINCIPAL!$H$76&lt;&gt;"",L246=PRINCIPAL!$N$76),VLOOKUP($X$243,'Banco de Dados'!$B$4:$J$50,8,FALSE)*PRINCIPAL!$H$76*(1-(PRINCIPAL!$O$76/100)),IF(PRINCIPAL!$H$76&lt;&gt;"",VLOOKUP($X$243,'Banco de Dados'!$B$4:$J$50,8,FALSE)*PRINCIPAL!$H$76,IF(OR(L246=PRINCIPAL!$I$76,L246=PRINCIPAL!$I$76+PRINCIPAL!$I$76,L246=PRINCIPAL!$I$76+PRINCIPAL!$I$76+PRINCIPAL!$I$76),0,IF(L246=PRINCIPAL!$J$76,VLOOKUP($X$243,'Banco de Dados'!$B$4:$J$50,6,FALSE)*(1-(PRINCIPAL!$K$76/100)),IF(L246=PRINCIPAL!$L$76,VLOOKUP($X$243,'Banco de Dados'!$B$4:$J$50,6,FALSE)*(1-(PRINCIPAL!$M$76/100)),IF(L246=PRINCIPAL!$N$76,VLOOKUP($X$243,'Banco de Dados'!$B$4:$J$50,6,FALSE)*(1-(PRINCIPAL!$O$76/100)),VLOOKUP($X$243,'Banco de Dados'!$B$4:$J$50,6,FALSE)))))))))),"")</f>
        <v/>
      </c>
      <c r="X246" s="28" t="str">
        <f>IFERROR(W246*(IFERROR(VLOOKUP($X$243,'Banco de Dados'!$B$4:$J$50,4,FALSE),"ERRO")),"")</f>
        <v/>
      </c>
      <c r="Y246" s="28" t="str">
        <f>IFERROR(X246+W246,"")</f>
        <v/>
      </c>
      <c r="Z246" s="101" t="str">
        <f>IFERROR(Y246*(C246*(PRINCIPAL!$G$76/100))*0.47*(44/12),"")</f>
        <v/>
      </c>
      <c r="AA246" s="110" t="str">
        <f>IFERROR(Z246,"")</f>
        <v/>
      </c>
      <c r="AB246" s="30" t="str">
        <f>IFERROR(IF(AND(PRINCIPAL!$H$77&lt;&gt;"",OR(L246=PRINCIPAL!$I$77,L246=PRINCIPAL!$I$77+PRINCIPAL!$I$77,L246=PRINCIPAL!$I$77+PRINCIPAL!$I$77+PRINCIPAL!$I$77)),0,IF(AND(PRINCIPAL!$H$77&lt;&gt;"",L246=PRINCIPAL!$J$77),VLOOKUP($AC$243,'Banco de Dados'!$B$4:$J$50,8,FALSE)*PRINCIPAL!$H$77*(1-(PRINCIPAL!$K$77/100)),IF(AND(PRINCIPAL!$H$77&lt;&gt;"",L246=PRINCIPAL!$L$77),VLOOKUP($AC$243,'Banco de Dados'!$B$4:$J$50,8,FALSE)*PRINCIPAL!$H$77*(1-(PRINCIPAL!$M$77/100)),IF(AND(PRINCIPAL!$H$77&lt;&gt;"",L246=PRINCIPAL!$N$77),VLOOKUP($AC$243,'Banco de Dados'!$B$4:$J$50,8,FALSE)*PRINCIPAL!$H$77*(1-(PRINCIPAL!$O$77/100)),IF(PRINCIPAL!$H$77&lt;&gt;"",VLOOKUP($AC$243,'Banco de Dados'!$B$4:$J$50,8,FALSE)*PRINCIPAL!$H$77,IF(OR(L246=PRINCIPAL!$I$77,L246=PRINCIPAL!$I$77+PRINCIPAL!$I$77,L246=PRINCIPAL!$I$77+PRINCIPAL!$I$77+PRINCIPAL!$I$77),0,IF(L246=PRINCIPAL!$J$77,VLOOKUP($AC$243,'Banco de Dados'!$B$4:$J$50,6,FALSE)*(1-(PRINCIPAL!$K$77/100)),IF(L246=PRINCIPAL!$L$77,VLOOKUP($AC$243,'Banco de Dados'!$B$4:$J$50,6,FALSE)*(1-(PRINCIPAL!$M$77/100)),IF(L246=PRINCIPAL!$N$77,VLOOKUP($AC$243,'Banco de Dados'!$B$4:$J$50,6,FALSE)*(1-(PRINCIPAL!$O$77/100)),VLOOKUP($AC$243,'Banco de Dados'!$B$4:$J$50,6,FALSE)))))))))),"")</f>
        <v/>
      </c>
      <c r="AC246" s="28" t="str">
        <f>IFERROR(AB246*(IFERROR(VLOOKUP($AC$243,'Banco de Dados'!$B$4:$J$50,4,FALSE),"ERRO")),"")</f>
        <v/>
      </c>
      <c r="AD246" s="28" t="str">
        <f>IFERROR(AC246+AB246,"")</f>
        <v/>
      </c>
      <c r="AE246" s="101" t="str">
        <f>IFERROR(AD246*(C246*(PRINCIPAL!$G$77/100))*0.47*(44/12),"")</f>
        <v/>
      </c>
      <c r="AF246" s="110" t="str">
        <f>IFERROR(AE246,"")</f>
        <v/>
      </c>
      <c r="AG246" s="30" t="str">
        <f>IFERROR(IF(AND(PRINCIPAL!$H$78&lt;&gt;"",OR(L246=PRINCIPAL!$I$78,L246=PRINCIPAL!$I$78+PRINCIPAL!$I$78,L246=PRINCIPAL!$I$78+PRINCIPAL!$I$78+PRINCIPAL!$I$78)),0,IF(AND(PRINCIPAL!$H$78&lt;&gt;"",L246=PRINCIPAL!$J$78),VLOOKUP($AH$243,'Banco de Dados'!$B$4:$J$50,8,FALSE)*PRINCIPAL!$H$78*(1-(PRINCIPAL!$K$78/100)),IF(AND(PRINCIPAL!$H$78&lt;&gt;"",L246=PRINCIPAL!$L$78),VLOOKUP($AH$243,'Banco de Dados'!$B$4:$J$50,8,FALSE)*PRINCIPAL!$H$78*(1-(PRINCIPAL!$M$78/100)),IF(AND(PRINCIPAL!$H$78&lt;&gt;"",L246=PRINCIPAL!$N$78),VLOOKUP($AH$243,'Banco de Dados'!$B$4:$J$50,8,FALSE)*PRINCIPAL!$H$78*(1-(PRINCIPAL!$O$78/100)),IF(PRINCIPAL!$H$78&lt;&gt;"",VLOOKUP($AH$243,'Banco de Dados'!$B$4:$J$50,8,FALSE)*PRINCIPAL!$H$78,IF(OR(L246=PRINCIPAL!$I$78,L246=PRINCIPAL!$I$78+PRINCIPAL!$I$78,L246=PRINCIPAL!$I$78+PRINCIPAL!$I$78+PRINCIPAL!$I$78),0,IF(L246=PRINCIPAL!$J$78,VLOOKUP($AH$243,'Banco de Dados'!$B$4:$J$50,6,FALSE)*(1-(PRINCIPAL!$K$78/100)),IF(L246=PRINCIPAL!$L$78,VLOOKUP($AH$243,'Banco de Dados'!$B$4:$J$50,6,FALSE)*(1-(PRINCIPAL!$M$78/100)),IF(L246=PRINCIPAL!$N$78,VLOOKUP($AH$243,'Banco de Dados'!$B$4:$J$50,6,FALSE)*(1-(PRINCIPAL!$O$78/100)),VLOOKUP($AH$243,'Banco de Dados'!$B$4:$J$50,6,FALSE)))))))))),"")</f>
        <v/>
      </c>
      <c r="AH246" s="29" t="str">
        <f>IFERROR(AG246*(IFERROR(VLOOKUP($AH$243,'Banco de Dados'!$B$4:$J$50,4,FALSE),"ERRO")),"")</f>
        <v/>
      </c>
      <c r="AI246" s="28" t="str">
        <f>IFERROR(AH246+AG246,"")</f>
        <v/>
      </c>
      <c r="AJ246" s="101" t="str">
        <f>IFERROR(AI246*(C246*(PRINCIPAL!$G$78/100))*0.47*(44/12),"")</f>
        <v/>
      </c>
      <c r="AK246" s="111" t="str">
        <f>IFERROR(AJ246,"")</f>
        <v/>
      </c>
      <c r="AL246" s="30" t="str">
        <f>IFERROR(IF(AND(PRINCIPAL!$H$79&lt;&gt;"",OR(L246=PRINCIPAL!$I$79,L246=PRINCIPAL!$I$79+PRINCIPAL!$I$79,L246=PRINCIPAL!$I$79+PRINCIPAL!$I$79+PRINCIPAL!$I$79)),0,IF(AND(PRINCIPAL!$H$79&lt;&gt;"",L246=PRINCIPAL!$J$79),VLOOKUP($AM$243,'Banco de Dados'!$B$4:$J$50,8,FALSE)*PRINCIPAL!$H$79*(1-(PRINCIPAL!$K$79/100)),IF(AND(PRINCIPAL!$H$79&lt;&gt;"",L246=PRINCIPAL!$L$79),VLOOKUP($AM$243,'Banco de Dados'!$B$4:$J$50,8,FALSE)*PRINCIPAL!$H$79*(1-(PRINCIPAL!$M$79/100)),IF(AND(PRINCIPAL!$H$79&lt;&gt;"",L246=PRINCIPAL!$N$79),VLOOKUP($AM$243,'Banco de Dados'!$B$4:$J$50,8,FALSE)*PRINCIPAL!$H$79*(1-(PRINCIPAL!$O$79/100)),IF(PRINCIPAL!$H$79&lt;&gt;"",VLOOKUP($AM$243,'Banco de Dados'!$B$4:$J$50,8,FALSE)*PRINCIPAL!$H$79,IF(OR(L246=PRINCIPAL!$I$79,L246=PRINCIPAL!$I$79+PRINCIPAL!$I$79,L246=PRINCIPAL!$I$79+PRINCIPAL!$I$79+PRINCIPAL!$I$79),0,IF(L246=PRINCIPAL!$J$79,VLOOKUP($AM$243,'Banco de Dados'!$B$4:$J$50,6,FALSE)*(1-(PRINCIPAL!$K$79/100)),IF(L246=PRINCIPAL!$L$79,VLOOKUP($AM$243,'Banco de Dados'!$B$4:$J$50,6,FALSE)*(1-(PRINCIPAL!$M$79/100)),IF(L246=PRINCIPAL!$N$79,VLOOKUP($AM$243,'Banco de Dados'!$B$4:$J$50,6,FALSE)*(1-(PRINCIPAL!$O$79/100)),VLOOKUP($AM$243,'Banco de Dados'!$B$4:$J$50,6,FALSE)))))))))),"")</f>
        <v/>
      </c>
      <c r="AM246" s="29" t="str">
        <f>IFERROR(AL246*(IFERROR(VLOOKUP($AM$243,'Banco de Dados'!$B$4:$J$50,4,FALSE),"ERRO")),"")</f>
        <v/>
      </c>
      <c r="AN246" s="28" t="str">
        <f>IFERROR(AM246+AL246,"")</f>
        <v/>
      </c>
      <c r="AO246" s="103" t="str">
        <f>IFERROR(AN246*(C246*(PRINCIPAL!$G$79/100))*0.47*(44/12),"")</f>
        <v/>
      </c>
      <c r="AP246" s="111" t="str">
        <f>IFERROR(AO246,"")</f>
        <v/>
      </c>
      <c r="AQ246" s="132" t="str">
        <f>IFERROR(IF(AND(PRINCIPAL!$H$80&lt;&gt;"",OR(L246=PRINCIPAL!$I$80,L246=PRINCIPAL!$I$80+PRINCIPAL!$I$80,L246=PRINCIPAL!$I$80+PRINCIPAL!$I$80+PRINCIPAL!$I$80)),0,IF(AND(PRINCIPAL!$H$80&lt;&gt;"",L246=PRINCIPAL!$J$80),VLOOKUP($AR$243,'Banco de Dados'!$B$4:$J$50,8,FALSE)*PRINCIPAL!$H$80*(1-(PRINCIPAL!$K$80/100)),IF(AND(PRINCIPAL!$H$80&lt;&gt;"",L246=PRINCIPAL!$L$80),VLOOKUP($AR$243,'Banco de Dados'!$B$4:$J$50,8,FALSE)*PRINCIPAL!$H$80*(1-(PRINCIPAL!$M$80/100)),IF(AND(PRINCIPAL!$H$80&lt;&gt;"",L246=PRINCIPAL!$N$80),VLOOKUP($AR$243,'Banco de Dados'!$B$4:$J$50,8,FALSE)*PRINCIPAL!$H$80*(1-(PRINCIPAL!$O$80/100)),IF(PRINCIPAL!$H$80&lt;&gt;"",VLOOKUP($AR$243,'Banco de Dados'!$B$4:$J$50,8,FALSE)*PRINCIPAL!$H$80,IF(OR(L246=PRINCIPAL!$I$80,L246=PRINCIPAL!$I$80+PRINCIPAL!$I$80,L246=PRINCIPAL!$I$80+PRINCIPAL!$I$80+PRINCIPAL!$I$80),0,IF(L246=PRINCIPAL!$J$80,VLOOKUP($AR$243,'Banco de Dados'!$B$4:$J$50,6,FALSE)*(1-(PRINCIPAL!$K$80/100)),IF(L246=PRINCIPAL!$L$80,VLOOKUP($AR$243,'Banco de Dados'!$B$4:$J$50,6,FALSE)*(1-(PRINCIPAL!$M$80/100)),IF(L246=PRINCIPAL!$N$80,VLOOKUP($AR$243,'Banco de Dados'!$B$4:$J$50,6,FALSE)*(1-(PRINCIPAL!$O$80/100)),VLOOKUP($AR$243,'Banco de Dados'!$B$4:$J$50,6,FALSE)))))))))),"")</f>
        <v/>
      </c>
      <c r="AR246" s="28" t="str">
        <f>IFERROR(AQ246*(IFERROR(VLOOKUP($AR$243,'Banco de Dados'!$B$4:$J$50,4,FALSE),"ERRO")),"")</f>
        <v/>
      </c>
      <c r="AS246" s="28" t="str">
        <f>IFERROR(AR246+AQ246,"")</f>
        <v/>
      </c>
      <c r="AT246" s="101" t="str">
        <f>IFERROR(AS246*(C246*(PRINCIPAL!$G$80/100))*0.47*(44/12),"")</f>
        <v/>
      </c>
      <c r="AU246" s="110" t="str">
        <f>IFERROR(AT246,"")</f>
        <v/>
      </c>
      <c r="AV246" s="30" t="str">
        <f>IFERROR(IF(AND(PRINCIPAL!$H$81&lt;&gt;"",OR(L246=PRINCIPAL!$I$81,L246=PRINCIPAL!$I$81+PRINCIPAL!$I$81,L246=PRINCIPAL!$I$81+PRINCIPAL!$I$81+PRINCIPAL!$I$81)),0,IF(AND(PRINCIPAL!$H$81&lt;&gt;"",L246=PRINCIPAL!$J$81),VLOOKUP($AW$243,'Banco de Dados'!$B$4:$J$50,8,FALSE)*PRINCIPAL!$H$81*(1-(PRINCIPAL!$K$81/100)),IF(AND(PRINCIPAL!$H$81&lt;&gt;"",L246=PRINCIPAL!$L$81),VLOOKUP($AW$243,'Banco de Dados'!$B$4:$J$50,8,FALSE)*PRINCIPAL!$H$81*(1-(PRINCIPAL!$M$81/100)),IF(AND(PRINCIPAL!$H$81&lt;&gt;"",L246=PRINCIPAL!$N$81),VLOOKUP($AW$243,'Banco de Dados'!$B$4:$J$50,8,FALSE)*PRINCIPAL!$H$81*(1-(PRINCIPAL!$O$81/100)),IF(PRINCIPAL!$H$81&lt;&gt;"",VLOOKUP($AW$243,'Banco de Dados'!$B$4:$J$50,8,FALSE)*PRINCIPAL!$H$81,IF(OR(L246=PRINCIPAL!$I$81,L246=PRINCIPAL!$I$81+PRINCIPAL!$I$81,L246=PRINCIPAL!$I$81+PRINCIPAL!$I$81+PRINCIPAL!$I$81),0,IF(L246=PRINCIPAL!$J$81,VLOOKUP($AW$243,'Banco de Dados'!$B$4:$J$50,6,FALSE)*(1-(PRINCIPAL!$K$81/100)),IF(L246=PRINCIPAL!$L$81,VLOOKUP($AW$243,'Banco de Dados'!$B$4:$J$50,6,FALSE)*(1-(PRINCIPAL!$M$81/100)),IF(L246=PRINCIPAL!$N$81,VLOOKUP($AW$243,'Banco de Dados'!$B$4:$J$50,6,FALSE)*(1-(PRINCIPAL!$O$81/100)),VLOOKUP($AW$243,'Banco de Dados'!$B$4:$J$50,6,FALSE)))))))))),"")</f>
        <v/>
      </c>
      <c r="AW246" s="29" t="str">
        <f>IFERROR(AV246*(IFERROR(VLOOKUP($AW$243,'Banco de Dados'!$B$4:$J$50,4,FALSE),"ERRO")),"")</f>
        <v/>
      </c>
      <c r="AX246" s="28" t="str">
        <f>IFERROR(AW246+AV246,"")</f>
        <v/>
      </c>
      <c r="AY246" s="101" t="str">
        <f>IFERROR(AX246*(C246*(PRINCIPAL!$G$81/100))*0.47*(44/12),"")</f>
        <v/>
      </c>
      <c r="AZ246" s="111" t="str">
        <f>IFERROR(AY246,"")</f>
        <v/>
      </c>
      <c r="BA246" s="132" t="str">
        <f>IFERROR(IF(AND(PRINCIPAL!$H$82&lt;&gt;"",OR(L246=PRINCIPAL!$I$82,L246=PRINCIPAL!$I$82+PRINCIPAL!$I$82,L246=PRINCIPAL!$I$82+PRINCIPAL!$I$82+PRINCIPAL!$I$82)),0,IF(AND(PRINCIPAL!$H$82&lt;&gt;"",L246=PRINCIPAL!$J$82),VLOOKUP($BB$243,'Banco de Dados'!$B$4:$J$50,8,FALSE)*PRINCIPAL!$H$82*(1-(PRINCIPAL!$K$82/100)),IF(AND(PRINCIPAL!$H$82&lt;&gt;"",L246=PRINCIPAL!$L$82),VLOOKUP($BB$243,'Banco de Dados'!$B$4:$J$50,8,FALSE)*PRINCIPAL!$H$82*(1-(PRINCIPAL!$M$82/100)),IF(AND(PRINCIPAL!$H$82&lt;&gt;"",L246=PRINCIPAL!$N$82),VLOOKUP($BB$243,'Banco de Dados'!$B$4:$J$50,8,FALSE)*PRINCIPAL!$H$82*(1-(PRINCIPAL!$O$82/100)),IF(PRINCIPAL!$H$82&lt;&gt;"",VLOOKUP($BB$243,'Banco de Dados'!$B$4:$J$50,8,FALSE)*PRINCIPAL!$H$82,IF(OR(L246=PRINCIPAL!$I$82,L246=PRINCIPAL!$I$82+PRINCIPAL!$I$82,L246=PRINCIPAL!$I$82+PRINCIPAL!$I$82+PRINCIPAL!$I$82),0,IF(L246=PRINCIPAL!$J$82,VLOOKUP($BB$243,'Banco de Dados'!$B$4:$J$50,6,FALSE)*(1-(PRINCIPAL!$K$82/100)),IF(L246=PRINCIPAL!$L$82,VLOOKUP($BB$243,'Banco de Dados'!$B$4:$J$50,6,FALSE)*(1-(PRINCIPAL!$M$82/100)),IF(L246=PRINCIPAL!$N$82,VLOOKUP($BB$243,'Banco de Dados'!$B$4:$J$50,6,FALSE)*(1-(PRINCIPAL!$O$82/100)),VLOOKUP($BB$243,'Banco de Dados'!$B$4:$J$50,6,FALSE)))))))))),"")</f>
        <v/>
      </c>
      <c r="BB246" s="28" t="str">
        <f>IFERROR(BA246*(IFERROR(VLOOKUP($BB$243,'Banco de Dados'!$B$4:$J$50,4,FALSE),"ERRO")),"")</f>
        <v/>
      </c>
      <c r="BC246" s="28" t="str">
        <f>IFERROR(BB246+BA246,"")</f>
        <v/>
      </c>
      <c r="BD246" s="101" t="str">
        <f>IFERROR(BC246*(C246*(PRINCIPAL!$G$82/100))*0.47*(44/12),"")</f>
        <v/>
      </c>
      <c r="BE246" s="110" t="str">
        <f>IFERROR(BD246,"")</f>
        <v/>
      </c>
      <c r="BF246" s="30" t="str">
        <f>IFERROR(IF(AND(PRINCIPAL!$H$83&lt;&gt;"",OR(L246=PRINCIPAL!$I$83,L246=PRINCIPAL!$I$83+PRINCIPAL!$I$83,L246=PRINCIPAL!$I$83+PRINCIPAL!$I$83+PRINCIPAL!$I$83)),0,IF(AND(PRINCIPAL!$H$83&lt;&gt;"",L246=PRINCIPAL!$J$83),VLOOKUP($BG$243,'Banco de Dados'!$B$4:$J$50,8,FALSE)*PRINCIPAL!$H$83*(1-(PRINCIPAL!$K$83/100)),IF(AND(PRINCIPAL!$H$83&lt;&gt;"",L246=PRINCIPAL!$L$83),VLOOKUP($BG$243,'Banco de Dados'!$B$4:$J$50,8,FALSE)*PRINCIPAL!$H$83*(1-(PRINCIPAL!$M$83/100)),IF(AND(PRINCIPAL!$H$83&lt;&gt;"",L246=PRINCIPAL!$N$83),VLOOKUP($BG$243,'Banco de Dados'!$B$4:$J$50,8,FALSE)*PRINCIPAL!$H$83*(1-(PRINCIPAL!$O$83/100)),IF(PRINCIPAL!$H$83&lt;&gt;"",VLOOKUP($BG$243,'Banco de Dados'!$B$4:$J$50,8,FALSE)*PRINCIPAL!$H$83,IF(OR(L246=PRINCIPAL!$I$83,L246=PRINCIPAL!$I$83+PRINCIPAL!$I$83,L246=PRINCIPAL!$I$83+PRINCIPAL!$I$83+PRINCIPAL!$I$83),0,IF(L246=PRINCIPAL!$J$83,VLOOKUP($BG$243,'Banco de Dados'!$B$4:$J$50,6,FALSE)*(1-(PRINCIPAL!$K$83/100)),IF(L246=PRINCIPAL!$L$83,VLOOKUP($BG$243,'Banco de Dados'!$B$4:$J$50,6,FALSE)*(1-(PRINCIPAL!$M$83/100)),IF(L246=PRINCIPAL!$N$83,VLOOKUP($BG$243,'Banco de Dados'!$B$4:$J$50,6,FALSE)*(1-(PRINCIPAL!$O$83/100)),VLOOKUP($BG$243,'Banco de Dados'!$B$4:$J$50,6,FALSE)))))))))),"")</f>
        <v/>
      </c>
      <c r="BG246" s="29" t="str">
        <f>IFERROR(BF246*(IFERROR(VLOOKUP($BG$243,'Banco de Dados'!$B$4:$J$50,4,FALSE),"ERRO")),"")</f>
        <v/>
      </c>
      <c r="BH246" s="28" t="str">
        <f>IFERROR(BG246+BF246,"")</f>
        <v/>
      </c>
      <c r="BI246" s="103" t="str">
        <f>IFERROR(BH246*(C246*(PRINCIPAL!$G$83/100))*0.47*(44/12),"")</f>
        <v/>
      </c>
      <c r="BJ246" s="102" t="str">
        <f>IFERROR(BI246,"")</f>
        <v/>
      </c>
    </row>
    <row r="247" spans="2:62" ht="12.75" customHeight="1" x14ac:dyDescent="0.3">
      <c r="B247" s="326">
        <f>IF(B208&lt;&gt;"",B208,"")</f>
        <v>2022</v>
      </c>
      <c r="C247" s="340"/>
      <c r="D247" s="1"/>
      <c r="E247" s="116">
        <v>2</v>
      </c>
      <c r="F247" s="24" t="str">
        <f>IFERROR(VLOOKUP($G$243,'Banco de Dados'!$B$4:$J$50,6,FALSE),"")</f>
        <v/>
      </c>
      <c r="G247" s="25" t="str">
        <f>IFERROR(F247*(IFERROR(VLOOKUP($G$243,'Banco de Dados'!$B$4:$J$50,4,FALSE),"ERRO")),"")</f>
        <v/>
      </c>
      <c r="H247" s="25" t="str">
        <f>IFERROR(F247+G247,"")</f>
        <v/>
      </c>
      <c r="I247" s="103" t="str">
        <f>IFERROR(H247*(C247)*0.47*(44/12),"")</f>
        <v/>
      </c>
      <c r="J247" s="117" t="str">
        <f>IFERROR(I247+J246,"")</f>
        <v/>
      </c>
      <c r="K247" s="1"/>
      <c r="L247" s="91">
        <v>2</v>
      </c>
      <c r="M247" s="24" t="str">
        <f>IFERROR(IF(AND(PRINCIPAL!$H$74&lt;&gt;"",OR(L247=PRINCIPAL!$I$74,L247=PRINCIPAL!$I$74+PRINCIPAL!$I$74,L247=PRINCIPAL!$I$74+PRINCIPAL!$I$74+PRINCIPAL!$I$74)),0,IF(AND(PRINCIPAL!$H$74&lt;&gt;"",L247=PRINCIPAL!$J$74),VLOOKUP($N$243,'Banco de Dados'!$B$4:$J$50,8,FALSE)*PRINCIPAL!$H$74*(1-(PRINCIPAL!$K$74/100)),IF(AND(PRINCIPAL!$H$74&lt;&gt;"",L247=PRINCIPAL!$L$74),VLOOKUP($N$243,'Banco de Dados'!$B$4:$J$50,8,FALSE)*PRINCIPAL!$H$74*(1-(PRINCIPAL!$M$74/100)),IF(AND(PRINCIPAL!$H$74&lt;&gt;"",L247=PRINCIPAL!$N$74),VLOOKUP($N$243,'Banco de Dados'!$B$4:$J$50,8,FALSE)*PRINCIPAL!$H$74*(1-(PRINCIPAL!$O$74/100)),IF(PRINCIPAL!$H$74&lt;&gt;"",VLOOKUP($N$243,'Banco de Dados'!$B$4:$J$50,8,FALSE)*PRINCIPAL!$H$74,IF(OR(L247=PRINCIPAL!$I$74,L247=PRINCIPAL!$I$74+PRINCIPAL!$I$74,L247=PRINCIPAL!$I$74+PRINCIPAL!$I$74+PRINCIPAL!$I$74),0,IF(L247=PRINCIPAL!$J$74,VLOOKUP($N$243,'Banco de Dados'!$B$4:$J$50,6,FALSE)*(1-(PRINCIPAL!$K$74/100)),IF(L247=PRINCIPAL!$L$74,VLOOKUP($N$243,'Banco de Dados'!$B$4:$J$50,6,FALSE)*(1-(PRINCIPAL!$M$74/100)),IF(L247=PRINCIPAL!$N$74,VLOOKUP($N$243,'Banco de Dados'!$B$4:$J$50,6,FALSE)*(1-(PRINCIPAL!$O$74/100)),VLOOKUP($N$243,'Banco de Dados'!$B$4:$J$50,6,FALSE)))))))))),"")</f>
        <v/>
      </c>
      <c r="N247" s="25" t="str">
        <f>IFERROR(M247*(IFERROR(VLOOKUP($N$243,'Banco de Dados'!$B$4:$J$50,4,FALSE),"ERRO")),"")</f>
        <v/>
      </c>
      <c r="O247" s="25" t="str">
        <f>IFERROR(M247+N247,"")</f>
        <v/>
      </c>
      <c r="P247" s="103" t="str">
        <f>IFERROR(O247*(C247*(PRINCIPAL!$G$74/100))*0.47*(44/12),"")</f>
        <v/>
      </c>
      <c r="Q247" s="107" t="str">
        <f>IFERROR(Q246+P247,"")</f>
        <v/>
      </c>
      <c r="R247" s="29" t="str">
        <f>IFERROR(IF(AND(PRINCIPAL!$H$75&lt;&gt;"",OR(L247=PRINCIPAL!$I$75,L247=PRINCIPAL!$I$75+PRINCIPAL!$I$75,L247=PRINCIPAL!$I$75+PRINCIPAL!$I$75+PRINCIPAL!$I$75)),0,IF(AND(PRINCIPAL!$H$75&lt;&gt;"",L247=PRINCIPAL!$J$75),VLOOKUP($S$243,'Banco de Dados'!$B$4:$J$50,8,FALSE)*PRINCIPAL!$H$75*(1-(PRINCIPAL!$K$75/100)),IF(AND(PRINCIPAL!$H$75&lt;&gt;"",L247=PRINCIPAL!$L$75),VLOOKUP($S$243,'Banco de Dados'!$B$4:$J$50,8,FALSE)*PRINCIPAL!$H$75*(1-(PRINCIPAL!$M$75/100)),IF(AND(PRINCIPAL!$H$75&lt;&gt;"",L247=PRINCIPAL!$N$75),VLOOKUP($S$243,'Banco de Dados'!$B$4:$J$50,8,FALSE)*PRINCIPAL!$H$75*(1-(PRINCIPAL!$O$75/100)),IF(PRINCIPAL!$H$75&lt;&gt;"",VLOOKUP($S$243,'Banco de Dados'!$B$4:$J$50,8,FALSE)*PRINCIPAL!$H$75,IF(OR(L247=PRINCIPAL!$I$75,L247=PRINCIPAL!$I$75+PRINCIPAL!$I$75,L247=PRINCIPAL!$I$75+PRINCIPAL!$I$75+PRINCIPAL!$I$75),0,IF(L247=PRINCIPAL!$J$75,VLOOKUP($S$243,'Banco de Dados'!$B$4:$J$50,6,FALSE)*(1-(PRINCIPAL!$K$75/100)),IF(L247=PRINCIPAL!$L$75,VLOOKUP($S$243,'Banco de Dados'!$B$4:$J$50,6,FALSE)*(1-(PRINCIPAL!$M$75/100)),IF(L247=PRINCIPAL!$N$75,VLOOKUP($S$243,'Banco de Dados'!$B$4:$J$50,6,FALSE)*(1-(PRINCIPAL!$O$75/100)),VLOOKUP($S$243,'Banco de Dados'!$B$4:$J$50,6,FALSE)))))))))),"")</f>
        <v/>
      </c>
      <c r="S247" s="29" t="str">
        <f>IFERROR(R247*(IFERROR(VLOOKUP($S$243,'Banco de Dados'!$B$4:$J$50,4,FALSE),"ERRO")),"")</f>
        <v/>
      </c>
      <c r="T247" s="29" t="str">
        <f>IFERROR(R247+S247,"")</f>
        <v/>
      </c>
      <c r="U247" s="103" t="str">
        <f>IFERROR(T247*(C247*(PRINCIPAL!$G$75/100))*0.47*(44/12),"")</f>
        <v/>
      </c>
      <c r="V247" s="103" t="str">
        <f t="shared" ref="V247:V280" si="147">IFERROR(V246+U247,"")</f>
        <v/>
      </c>
      <c r="W247" s="30" t="str">
        <f>IFERROR(IF(AND(PRINCIPAL!$H$76&lt;&gt;"",OR(L247=PRINCIPAL!$I$76,L247=PRINCIPAL!$I$76+PRINCIPAL!$I$76,L247=PRINCIPAL!$I$76+PRINCIPAL!$I$76+PRINCIPAL!$I$76)),0,IF(AND(PRINCIPAL!$H$76&lt;&gt;"",L247=PRINCIPAL!$J$76),VLOOKUP($X$243,'Banco de Dados'!$B$4:$J$50,8,FALSE)*PRINCIPAL!$H$76*(1-(PRINCIPAL!$K$76/100)),IF(AND(PRINCIPAL!$H$76&lt;&gt;"",L247=PRINCIPAL!$L$76),VLOOKUP($X$243,'Banco de Dados'!$B$4:$J$50,8,FALSE)*PRINCIPAL!$H$76*(1-(PRINCIPAL!$M$76/100)),IF(AND(PRINCIPAL!$H$76&lt;&gt;"",L247=PRINCIPAL!$N$76),VLOOKUP($X$243,'Banco de Dados'!$B$4:$J$50,8,FALSE)*PRINCIPAL!$H$76*(1-(PRINCIPAL!$O$76/100)),IF(PRINCIPAL!$H$76&lt;&gt;"",VLOOKUP($X$243,'Banco de Dados'!$B$4:$J$50,8,FALSE)*PRINCIPAL!$H$76,IF(OR(L247=PRINCIPAL!$I$76,L247=PRINCIPAL!$I$76+PRINCIPAL!$I$76,L247=PRINCIPAL!$I$76+PRINCIPAL!$I$76+PRINCIPAL!$I$76),0,IF(L247=PRINCIPAL!$J$76,VLOOKUP($X$243,'Banco de Dados'!$B$4:$J$50,6,FALSE)*(1-(PRINCIPAL!$K$76/100)),IF(L247=PRINCIPAL!$L$76,VLOOKUP($X$243,'Banco de Dados'!$B$4:$J$50,6,FALSE)*(1-(PRINCIPAL!$M$76/100)),IF(L247=PRINCIPAL!$N$76,VLOOKUP($X$243,'Banco de Dados'!$B$4:$J$50,6,FALSE)*(1-(PRINCIPAL!$O$76/100)),VLOOKUP($X$243,'Banco de Dados'!$B$4:$J$50,6,FALSE)))))))))),"")</f>
        <v/>
      </c>
      <c r="X247" s="29" t="str">
        <f>IFERROR(W247*(IFERROR(VLOOKUP($X$243,'Banco de Dados'!$B$4:$J$50,4,FALSE),"ERRO")),"")</f>
        <v/>
      </c>
      <c r="Y247" s="29" t="str">
        <f>IFERROR(X247+W247,"")</f>
        <v/>
      </c>
      <c r="Z247" s="103" t="str">
        <f>IFERROR(Y247*(C247*(PRINCIPAL!$G$76/100))*0.47*(44/12),"")</f>
        <v/>
      </c>
      <c r="AA247" s="111" t="str">
        <f>IFERROR(Z247+AA246,"")</f>
        <v/>
      </c>
      <c r="AB247" s="30" t="str">
        <f>IFERROR(IF(AND(PRINCIPAL!$H$77&lt;&gt;"",OR(L247=PRINCIPAL!$I$77,L247=PRINCIPAL!$I$77+PRINCIPAL!$I$77,L247=PRINCIPAL!$I$77+PRINCIPAL!$I$77+PRINCIPAL!$I$77)),0,IF(AND(PRINCIPAL!$H$77&lt;&gt;"",L247=PRINCIPAL!$J$77),VLOOKUP($AC$243,'Banco de Dados'!$B$4:$J$50,8,FALSE)*PRINCIPAL!$H$77*(1-(PRINCIPAL!$K$77/100)),IF(AND(PRINCIPAL!$H$77&lt;&gt;"",L247=PRINCIPAL!$L$77),VLOOKUP($AC$243,'Banco de Dados'!$B$4:$J$50,8,FALSE)*PRINCIPAL!$H$77*(1-(PRINCIPAL!$M$77/100)),IF(AND(PRINCIPAL!$H$77&lt;&gt;"",L247=PRINCIPAL!$N$77),VLOOKUP($AC$243,'Banco de Dados'!$B$4:$J$50,8,FALSE)*PRINCIPAL!$H$77*(1-(PRINCIPAL!$O$77/100)),IF(PRINCIPAL!$H$77&lt;&gt;"",VLOOKUP($AC$243,'Banco de Dados'!$B$4:$J$50,8,FALSE)*PRINCIPAL!$H$77,IF(OR(L247=PRINCIPAL!$I$77,L247=PRINCIPAL!$I$77+PRINCIPAL!$I$77,L247=PRINCIPAL!$I$77+PRINCIPAL!$I$77+PRINCIPAL!$I$77),0,IF(L247=PRINCIPAL!$J$77,VLOOKUP($AC$243,'Banco de Dados'!$B$4:$J$50,6,FALSE)*(1-(PRINCIPAL!$K$77/100)),IF(L247=PRINCIPAL!$L$77,VLOOKUP($AC$243,'Banco de Dados'!$B$4:$J$50,6,FALSE)*(1-(PRINCIPAL!$M$77/100)),IF(L247=PRINCIPAL!$N$77,VLOOKUP($AC$243,'Banco de Dados'!$B$4:$J$50,6,FALSE)*(1-(PRINCIPAL!$O$77/100)),VLOOKUP($AC$243,'Banco de Dados'!$B$4:$J$50,6,FALSE)))))))))),"")</f>
        <v/>
      </c>
      <c r="AC247" s="29" t="str">
        <f>IFERROR(AB247*(IFERROR(VLOOKUP($AC$243,'Banco de Dados'!$B$4:$J$50,4,FALSE),"ERRO")),"")</f>
        <v/>
      </c>
      <c r="AD247" s="29" t="str">
        <f>IFERROR(AC247+AB247,"")</f>
        <v/>
      </c>
      <c r="AE247" s="103" t="str">
        <f>IFERROR(AD247*(C247*(PRINCIPAL!$G$77/100))*0.47*(44/12),"")</f>
        <v/>
      </c>
      <c r="AF247" s="111" t="str">
        <f>IFERROR(AE247+AF246,"")</f>
        <v/>
      </c>
      <c r="AG247" s="30" t="str">
        <f>IFERROR(IF(AND(PRINCIPAL!$H$78&lt;&gt;"",OR(L247=PRINCIPAL!$I$78,L247=PRINCIPAL!$I$78+PRINCIPAL!$I$78,L247=PRINCIPAL!$I$78+PRINCIPAL!$I$78+PRINCIPAL!$I$78)),0,IF(AND(PRINCIPAL!$H$78&lt;&gt;"",L247=PRINCIPAL!$J$78),VLOOKUP($AH$243,'Banco de Dados'!$B$4:$J$50,8,FALSE)*PRINCIPAL!$H$78*(1-(PRINCIPAL!$K$78/100)),IF(AND(PRINCIPAL!$H$78&lt;&gt;"",L247=PRINCIPAL!$L$78),VLOOKUP($AH$243,'Banco de Dados'!$B$4:$J$50,8,FALSE)*PRINCIPAL!$H$78*(1-(PRINCIPAL!$M$78/100)),IF(AND(PRINCIPAL!$H$78&lt;&gt;"",L247=PRINCIPAL!$N$78),VLOOKUP($AH$243,'Banco de Dados'!$B$4:$J$50,8,FALSE)*PRINCIPAL!$H$78*(1-(PRINCIPAL!$O$78/100)),IF(PRINCIPAL!$H$78&lt;&gt;"",VLOOKUP($AH$243,'Banco de Dados'!$B$4:$J$50,8,FALSE)*PRINCIPAL!$H$78,IF(OR(L247=PRINCIPAL!$I$78,L247=PRINCIPAL!$I$78+PRINCIPAL!$I$78,L247=PRINCIPAL!$I$78+PRINCIPAL!$I$78+PRINCIPAL!$I$78),0,IF(L247=PRINCIPAL!$J$78,VLOOKUP($AH$243,'Banco de Dados'!$B$4:$J$50,6,FALSE)*(1-(PRINCIPAL!$K$78/100)),IF(L247=PRINCIPAL!$L$78,VLOOKUP($AH$243,'Banco de Dados'!$B$4:$J$50,6,FALSE)*(1-(PRINCIPAL!$M$78/100)),IF(L247=PRINCIPAL!$N$78,VLOOKUP($AH$243,'Banco de Dados'!$B$4:$J$50,6,FALSE)*(1-(PRINCIPAL!$O$78/100)),VLOOKUP($AH$243,'Banco de Dados'!$B$4:$J$50,6,FALSE)))))))))),"")</f>
        <v/>
      </c>
      <c r="AH247" s="29" t="str">
        <f>IFERROR(AG247*(IFERROR(VLOOKUP($AH$243,'Banco de Dados'!$B$4:$J$50,4,FALSE),"ERRO")),"")</f>
        <v/>
      </c>
      <c r="AI247" s="29" t="str">
        <f>IFERROR(AH247+AG247,"")</f>
        <v/>
      </c>
      <c r="AJ247" s="103" t="str">
        <f>IFERROR(AI247*(C247*(PRINCIPAL!$G$78/100))*0.47*(44/12),"")</f>
        <v/>
      </c>
      <c r="AK247" s="111" t="str">
        <f>IFERROR(AJ247+AK246,"")</f>
        <v/>
      </c>
      <c r="AL247" s="30" t="str">
        <f>IFERROR(IF(AND(PRINCIPAL!$H$79&lt;&gt;"",OR(L247=PRINCIPAL!$I$79,L247=PRINCIPAL!$I$79+PRINCIPAL!$I$79,L247=PRINCIPAL!$I$79+PRINCIPAL!$I$79+PRINCIPAL!$I$79)),0,IF(AND(PRINCIPAL!$H$79&lt;&gt;"",L247=PRINCIPAL!$J$79),VLOOKUP($AM$243,'Banco de Dados'!$B$4:$J$50,8,FALSE)*PRINCIPAL!$H$79*(1-(PRINCIPAL!$K$79/100)),IF(AND(PRINCIPAL!$H$79&lt;&gt;"",L247=PRINCIPAL!$L$79),VLOOKUP($AM$243,'Banco de Dados'!$B$4:$J$50,8,FALSE)*PRINCIPAL!$H$79*(1-(PRINCIPAL!$M$79/100)),IF(AND(PRINCIPAL!$H$79&lt;&gt;"",L247=PRINCIPAL!$N$79),VLOOKUP($AM$243,'Banco de Dados'!$B$4:$J$50,8,FALSE)*PRINCIPAL!$H$79*(1-(PRINCIPAL!$O$79/100)),IF(PRINCIPAL!$H$79&lt;&gt;"",VLOOKUP($AM$243,'Banco de Dados'!$B$4:$J$50,8,FALSE)*PRINCIPAL!$H$79,IF(OR(L247=PRINCIPAL!$I$79,L247=PRINCIPAL!$I$79+PRINCIPAL!$I$79,L247=PRINCIPAL!$I$79+PRINCIPAL!$I$79+PRINCIPAL!$I$79),0,IF(L247=PRINCIPAL!$J$79,VLOOKUP($AM$243,'Banco de Dados'!$B$4:$J$50,6,FALSE)*(1-(PRINCIPAL!$K$79/100)),IF(L247=PRINCIPAL!$L$79,VLOOKUP($AM$243,'Banco de Dados'!$B$4:$J$50,6,FALSE)*(1-(PRINCIPAL!$M$79/100)),IF(L247=PRINCIPAL!$N$79,VLOOKUP($AM$243,'Banco de Dados'!$B$4:$J$50,6,FALSE)*(1-(PRINCIPAL!$O$79/100)),VLOOKUP($AM$243,'Banco de Dados'!$B$4:$J$50,6,FALSE)))))))))),"")</f>
        <v/>
      </c>
      <c r="AM247" s="29" t="str">
        <f>IFERROR(AL247*(IFERROR(VLOOKUP($AM$243,'Banco de Dados'!$B$4:$J$50,4,FALSE),"ERRO")),"")</f>
        <v/>
      </c>
      <c r="AN247" s="29" t="str">
        <f>IFERROR(AM247+AL247,"")</f>
        <v/>
      </c>
      <c r="AO247" s="103" t="str">
        <f>IFERROR(AN247*(C247*(PRINCIPAL!$G$79/100))*0.47*(44/12),"")</f>
        <v/>
      </c>
      <c r="AP247" s="111" t="str">
        <f>IFERROR(AO247+AP246,"")</f>
        <v/>
      </c>
      <c r="AQ247" s="30" t="str">
        <f>IFERROR(IF(AND(PRINCIPAL!$H$80&lt;&gt;"",OR(L247=PRINCIPAL!$I$80,L247=PRINCIPAL!$I$80+PRINCIPAL!$I$80,L247=PRINCIPAL!$I$80+PRINCIPAL!$I$80+PRINCIPAL!$I$80)),0,IF(AND(PRINCIPAL!$H$80&lt;&gt;"",L247=PRINCIPAL!$J$80),VLOOKUP($AR$243,'Banco de Dados'!$B$4:$J$50,8,FALSE)*PRINCIPAL!$H$80*(1-(PRINCIPAL!$K$80/100)),IF(AND(PRINCIPAL!$H$80&lt;&gt;"",L247=PRINCIPAL!$L$80),VLOOKUP($AR$243,'Banco de Dados'!$B$4:$J$50,8,FALSE)*PRINCIPAL!$H$80*(1-(PRINCIPAL!$M$80/100)),IF(AND(PRINCIPAL!$H$80&lt;&gt;"",L247=PRINCIPAL!$N$80),VLOOKUP($AR$243,'Banco de Dados'!$B$4:$J$50,8,FALSE)*PRINCIPAL!$H$80*(1-(PRINCIPAL!$O$80/100)),IF(PRINCIPAL!$H$80&lt;&gt;"",VLOOKUP($AR$243,'Banco de Dados'!$B$4:$J$50,8,FALSE)*PRINCIPAL!$H$80,IF(OR(L247=PRINCIPAL!$I$80,L247=PRINCIPAL!$I$80+PRINCIPAL!$I$80,L247=PRINCIPAL!$I$80+PRINCIPAL!$I$80+PRINCIPAL!$I$80),0,IF(L247=PRINCIPAL!$J$80,VLOOKUP($AR$243,'Banco de Dados'!$B$4:$J$50,6,FALSE)*(1-(PRINCIPAL!$K$80/100)),IF(L247=PRINCIPAL!$L$80,VLOOKUP($AR$243,'Banco de Dados'!$B$4:$J$50,6,FALSE)*(1-(PRINCIPAL!$M$80/100)),IF(L247=PRINCIPAL!$N$80,VLOOKUP($AR$243,'Banco de Dados'!$B$4:$J$50,6,FALSE)*(1-(PRINCIPAL!$O$80/100)),VLOOKUP($AR$243,'Banco de Dados'!$B$4:$J$50,6,FALSE)))))))))),"")</f>
        <v/>
      </c>
      <c r="AR247" s="29" t="str">
        <f>IFERROR(AQ247*(IFERROR(VLOOKUP($AR$243,'Banco de Dados'!$B$4:$J$50,4,FALSE),"ERRO")),"")</f>
        <v/>
      </c>
      <c r="AS247" s="29" t="str">
        <f>IFERROR(AR247+AQ247,"")</f>
        <v/>
      </c>
      <c r="AT247" s="103" t="str">
        <f>IFERROR(AS247*(C247*(PRINCIPAL!$G$80/100))*0.47*(44/12),"")</f>
        <v/>
      </c>
      <c r="AU247" s="111" t="str">
        <f>IFERROR(AT247+AU246,"")</f>
        <v/>
      </c>
      <c r="AV247" s="30" t="str">
        <f>IFERROR(IF(AND(PRINCIPAL!$H$81&lt;&gt;"",OR(L247=PRINCIPAL!$I$81,L247=PRINCIPAL!$I$81+PRINCIPAL!$I$81,L247=PRINCIPAL!$I$81+PRINCIPAL!$I$81+PRINCIPAL!$I$81)),0,IF(AND(PRINCIPAL!$H$81&lt;&gt;"",L247=PRINCIPAL!$J$81),VLOOKUP($AW$243,'Banco de Dados'!$B$4:$J$50,8,FALSE)*PRINCIPAL!$H$81*(1-(PRINCIPAL!$K$81/100)),IF(AND(PRINCIPAL!$H$81&lt;&gt;"",L247=PRINCIPAL!$L$81),VLOOKUP($AW$243,'Banco de Dados'!$B$4:$J$50,8,FALSE)*PRINCIPAL!$H$81*(1-(PRINCIPAL!$M$81/100)),IF(AND(PRINCIPAL!$H$81&lt;&gt;"",L247=PRINCIPAL!$N$81),VLOOKUP($AW$243,'Banco de Dados'!$B$4:$J$50,8,FALSE)*PRINCIPAL!$H$81*(1-(PRINCIPAL!$O$81/100)),IF(PRINCIPAL!$H$81&lt;&gt;"",VLOOKUP($AW$243,'Banco de Dados'!$B$4:$J$50,8,FALSE)*PRINCIPAL!$H$81,IF(OR(L247=PRINCIPAL!$I$81,L247=PRINCIPAL!$I$81+PRINCIPAL!$I$81,L247=PRINCIPAL!$I$81+PRINCIPAL!$I$81+PRINCIPAL!$I$81),0,IF(L247=PRINCIPAL!$J$81,VLOOKUP($AW$243,'Banco de Dados'!$B$4:$J$50,6,FALSE)*(1-(PRINCIPAL!$K$81/100)),IF(L247=PRINCIPAL!$L$81,VLOOKUP($AW$243,'Banco de Dados'!$B$4:$J$50,6,FALSE)*(1-(PRINCIPAL!$M$81/100)),IF(L247=PRINCIPAL!$N$81,VLOOKUP($AW$243,'Banco de Dados'!$B$4:$J$50,6,FALSE)*(1-(PRINCIPAL!$O$81/100)),VLOOKUP($AW$243,'Banco de Dados'!$B$4:$J$50,6,FALSE)))))))))),"")</f>
        <v/>
      </c>
      <c r="AW247" s="29" t="str">
        <f>IFERROR(AV247*(IFERROR(VLOOKUP($AW$243,'Banco de Dados'!$B$4:$J$50,4,FALSE),"ERRO")),"")</f>
        <v/>
      </c>
      <c r="AX247" s="29" t="str">
        <f>IFERROR(AW247+AV247,"")</f>
        <v/>
      </c>
      <c r="AY247" s="103" t="str">
        <f>IFERROR(AX247*(C247*(PRINCIPAL!$G$81/100))*0.47*(44/12),"")</f>
        <v/>
      </c>
      <c r="AZ247" s="111" t="str">
        <f>IFERROR(AY247+AZ246,"")</f>
        <v/>
      </c>
      <c r="BA247" s="30" t="str">
        <f>IFERROR(IF(AND(PRINCIPAL!$H$82&lt;&gt;"",OR(L247=PRINCIPAL!$I$82,L247=PRINCIPAL!$I$82+PRINCIPAL!$I$82,L247=PRINCIPAL!$I$82+PRINCIPAL!$I$82+PRINCIPAL!$I$82)),0,IF(AND(PRINCIPAL!$H$82&lt;&gt;"",L247=PRINCIPAL!$J$82),VLOOKUP($BB$243,'Banco de Dados'!$B$4:$J$50,8,FALSE)*PRINCIPAL!$H$82*(1-(PRINCIPAL!$K$82/100)),IF(AND(PRINCIPAL!$H$82&lt;&gt;"",L247=PRINCIPAL!$L$82),VLOOKUP($BB$243,'Banco de Dados'!$B$4:$J$50,8,FALSE)*PRINCIPAL!$H$82*(1-(PRINCIPAL!$M$82/100)),IF(AND(PRINCIPAL!$H$82&lt;&gt;"",L247=PRINCIPAL!$N$82),VLOOKUP($BB$243,'Banco de Dados'!$B$4:$J$50,8,FALSE)*PRINCIPAL!$H$82*(1-(PRINCIPAL!$O$82/100)),IF(PRINCIPAL!$H$82&lt;&gt;"",VLOOKUP($BB$243,'Banco de Dados'!$B$4:$J$50,8,FALSE)*PRINCIPAL!$H$82,IF(OR(L247=PRINCIPAL!$I$82,L247=PRINCIPAL!$I$82+PRINCIPAL!$I$82,L247=PRINCIPAL!$I$82+PRINCIPAL!$I$82+PRINCIPAL!$I$82),0,IF(L247=PRINCIPAL!$J$82,VLOOKUP($BB$243,'Banco de Dados'!$B$4:$J$50,6,FALSE)*(1-(PRINCIPAL!$K$82/100)),IF(L247=PRINCIPAL!$L$82,VLOOKUP($BB$243,'Banco de Dados'!$B$4:$J$50,6,FALSE)*(1-(PRINCIPAL!$M$82/100)),IF(L247=PRINCIPAL!$N$82,VLOOKUP($BB$243,'Banco de Dados'!$B$4:$J$50,6,FALSE)*(1-(PRINCIPAL!$O$82/100)),VLOOKUP($BB$243,'Banco de Dados'!$B$4:$J$50,6,FALSE)))))))))),"")</f>
        <v/>
      </c>
      <c r="BB247" s="29" t="str">
        <f>IFERROR(BA247*(IFERROR(VLOOKUP($BB$243,'Banco de Dados'!$B$4:$J$50,4,FALSE),"ERRO")),"")</f>
        <v/>
      </c>
      <c r="BC247" s="29" t="str">
        <f>IFERROR(BB247+BA247,"")</f>
        <v/>
      </c>
      <c r="BD247" s="103" t="str">
        <f>IFERROR(BC247*(C247*(PRINCIPAL!$G$82/100))*0.47*(44/12),"")</f>
        <v/>
      </c>
      <c r="BE247" s="111" t="str">
        <f t="shared" ref="BE247:BE280" si="148">IFERROR(BD247,"")</f>
        <v/>
      </c>
      <c r="BF247" s="30" t="str">
        <f>IFERROR(IF(AND(PRINCIPAL!$H$83&lt;&gt;"",OR(L247=PRINCIPAL!$I$83,L247=PRINCIPAL!$I$83+PRINCIPAL!$I$83,L247=PRINCIPAL!$I$83+PRINCIPAL!$I$83+PRINCIPAL!$I$83)),0,IF(AND(PRINCIPAL!$H$83&lt;&gt;"",L247=PRINCIPAL!$J$83),VLOOKUP($BG$243,'Banco de Dados'!$B$4:$J$50,8,FALSE)*PRINCIPAL!$H$83*(1-(PRINCIPAL!$K$83/100)),IF(AND(PRINCIPAL!$H$83&lt;&gt;"",L247=PRINCIPAL!$L$83),VLOOKUP($BG$243,'Banco de Dados'!$B$4:$J$50,8,FALSE)*PRINCIPAL!$H$83*(1-(PRINCIPAL!$M$83/100)),IF(AND(PRINCIPAL!$H$83&lt;&gt;"",L247=PRINCIPAL!$N$83),VLOOKUP($BG$243,'Banco de Dados'!$B$4:$J$50,8,FALSE)*PRINCIPAL!$H$83*(1-(PRINCIPAL!$O$83/100)),IF(PRINCIPAL!$H$83&lt;&gt;"",VLOOKUP($BG$243,'Banco de Dados'!$B$4:$J$50,8,FALSE)*PRINCIPAL!$H$83,IF(OR(L247=PRINCIPAL!$I$83,L247=PRINCIPAL!$I$83+PRINCIPAL!$I$83,L247=PRINCIPAL!$I$83+PRINCIPAL!$I$83+PRINCIPAL!$I$83),0,IF(L247=PRINCIPAL!$J$83,VLOOKUP($BG$243,'Banco de Dados'!$B$4:$J$50,6,FALSE)*(1-(PRINCIPAL!$K$83/100)),IF(L247=PRINCIPAL!$L$83,VLOOKUP($BG$243,'Banco de Dados'!$B$4:$J$50,6,FALSE)*(1-(PRINCIPAL!$M$83/100)),IF(L247=PRINCIPAL!$N$83,VLOOKUP($BG$243,'Banco de Dados'!$B$4:$J$50,6,FALSE)*(1-(PRINCIPAL!$O$83/100)),VLOOKUP($BG$243,'Banco de Dados'!$B$4:$J$50,6,FALSE)))))))))),"")</f>
        <v/>
      </c>
      <c r="BG247" s="29" t="str">
        <f>IFERROR(BF247*(IFERROR(VLOOKUP($BG$243,'Banco de Dados'!$B$4:$J$50,4,FALSE),"ERRO")),"")</f>
        <v/>
      </c>
      <c r="BH247" s="29" t="str">
        <f>IFERROR(BG247+BF247,"")</f>
        <v/>
      </c>
      <c r="BI247" s="103" t="str">
        <f>IFERROR(BH247*(C247*(PRINCIPAL!$G$83/100))*0.47*(44/12),"")</f>
        <v/>
      </c>
      <c r="BJ247" s="102" t="str">
        <f t="shared" ref="BJ247:BJ280" si="149">IFERROR(BI247,"")</f>
        <v/>
      </c>
    </row>
    <row r="248" spans="2:62" ht="12.75" customHeight="1" x14ac:dyDescent="0.3">
      <c r="B248" s="326">
        <f t="shared" ref="B248:B280" si="150">IF(B209&lt;&gt;"",B209,"")</f>
        <v>2023</v>
      </c>
      <c r="C248" s="342"/>
      <c r="D248" s="1"/>
      <c r="E248" s="116">
        <v>3</v>
      </c>
      <c r="F248" s="24" t="str">
        <f>IFERROR(VLOOKUP($G$243,'Banco de Dados'!$B$4:$J$50,6,FALSE),"")</f>
        <v/>
      </c>
      <c r="G248" s="25" t="str">
        <f>IFERROR(F248*(IFERROR(VLOOKUP($G$243,'Banco de Dados'!$B$4:$J$50,4,FALSE),"ERRO")),"")</f>
        <v/>
      </c>
      <c r="H248" s="25" t="str">
        <f t="shared" ref="H248:H280" si="151">IFERROR(F248+G248,"")</f>
        <v/>
      </c>
      <c r="I248" s="103" t="str">
        <f t="shared" ref="I248:I280" si="152">IFERROR(H248*(C248)*0.47*(44/12),"")</f>
        <v/>
      </c>
      <c r="J248" s="117" t="str">
        <f t="shared" ref="J248:J280" si="153">IFERROR(I248+J247,"")</f>
        <v/>
      </c>
      <c r="K248" s="1"/>
      <c r="L248" s="91">
        <v>3</v>
      </c>
      <c r="M248" s="24" t="str">
        <f>IFERROR(IF(AND(PRINCIPAL!$H$74&lt;&gt;"",OR(L248=PRINCIPAL!$I$74,L248=PRINCIPAL!$I$74+PRINCIPAL!$I$74,L248=PRINCIPAL!$I$74+PRINCIPAL!$I$74+PRINCIPAL!$I$74)),0,IF(AND(PRINCIPAL!$H$74&lt;&gt;"",L248=PRINCIPAL!$J$74),VLOOKUP($N$243,'Banco de Dados'!$B$4:$J$50,8,FALSE)*PRINCIPAL!$H$74*(1-(PRINCIPAL!$K$74/100)),IF(AND(PRINCIPAL!$H$74&lt;&gt;"",L248=PRINCIPAL!$L$74),VLOOKUP($N$243,'Banco de Dados'!$B$4:$J$50,8,FALSE)*PRINCIPAL!$H$74*(1-(PRINCIPAL!$M$74/100)),IF(AND(PRINCIPAL!$H$74&lt;&gt;"",L248=PRINCIPAL!$N$74),VLOOKUP($N$243,'Banco de Dados'!$B$4:$J$50,8,FALSE)*PRINCIPAL!$H$74*(1-(PRINCIPAL!$O$74/100)),IF(PRINCIPAL!$H$74&lt;&gt;"",VLOOKUP($N$243,'Banco de Dados'!$B$4:$J$50,8,FALSE)*PRINCIPAL!$H$74,IF(OR(L248=PRINCIPAL!$I$74,L248=PRINCIPAL!$I$74+PRINCIPAL!$I$74,L248=PRINCIPAL!$I$74+PRINCIPAL!$I$74+PRINCIPAL!$I$74),0,IF(L248=PRINCIPAL!$J$74,VLOOKUP($N$243,'Banco de Dados'!$B$4:$J$50,6,FALSE)*(1-(PRINCIPAL!$K$74/100)),IF(L248=PRINCIPAL!$L$74,VLOOKUP($N$243,'Banco de Dados'!$B$4:$J$50,6,FALSE)*(1-(PRINCIPAL!$M$74/100)),IF(L248=PRINCIPAL!$N$74,VLOOKUP($N$243,'Banco de Dados'!$B$4:$J$50,6,FALSE)*(1-(PRINCIPAL!$O$74/100)),VLOOKUP($N$243,'Banco de Dados'!$B$4:$J$50,6,FALSE)))))))))),"")</f>
        <v/>
      </c>
      <c r="N248" s="25" t="str">
        <f>IFERROR(M248*(IFERROR(VLOOKUP($N$243,'Banco de Dados'!$B$4:$J$50,4,FALSE),"ERRO")),"")</f>
        <v/>
      </c>
      <c r="O248" s="25" t="str">
        <f t="shared" ref="O248:O263" si="154">IFERROR(M248+N248,"")</f>
        <v/>
      </c>
      <c r="P248" s="103" t="str">
        <f>IFERROR(O248*(C248*(PRINCIPAL!$G$74/100))*0.47*(44/12),"")</f>
        <v/>
      </c>
      <c r="Q248" s="107" t="str">
        <f>IFERROR(Q247+P248,"")</f>
        <v/>
      </c>
      <c r="R248" s="29" t="str">
        <f>IFERROR(IF(AND(PRINCIPAL!$H$75&lt;&gt;"",OR(L248=PRINCIPAL!$I$75,L248=PRINCIPAL!$I$75+PRINCIPAL!$I$75,L248=PRINCIPAL!$I$75+PRINCIPAL!$I$75+PRINCIPAL!$I$75)),0,IF(AND(PRINCIPAL!$H$75&lt;&gt;"",L248=PRINCIPAL!$J$75),VLOOKUP($S$243,'Banco de Dados'!$B$4:$J$50,8,FALSE)*PRINCIPAL!$H$75*(1-(PRINCIPAL!$K$75/100)),IF(AND(PRINCIPAL!$H$75&lt;&gt;"",L248=PRINCIPAL!$L$75),VLOOKUP($S$243,'Banco de Dados'!$B$4:$J$50,8,FALSE)*PRINCIPAL!$H$75*(1-(PRINCIPAL!$M$75/100)),IF(AND(PRINCIPAL!$H$75&lt;&gt;"",L248=PRINCIPAL!$N$75),VLOOKUP($S$243,'Banco de Dados'!$B$4:$J$50,8,FALSE)*PRINCIPAL!$H$75*(1-(PRINCIPAL!$O$75/100)),IF(PRINCIPAL!$H$75&lt;&gt;"",VLOOKUP($S$243,'Banco de Dados'!$B$4:$J$50,8,FALSE)*PRINCIPAL!$H$75,IF(OR(L248=PRINCIPAL!$I$75,L248=PRINCIPAL!$I$75+PRINCIPAL!$I$75,L248=PRINCIPAL!$I$75+PRINCIPAL!$I$75+PRINCIPAL!$I$75),0,IF(L248=PRINCIPAL!$J$75,VLOOKUP($S$243,'Banco de Dados'!$B$4:$J$50,6,FALSE)*(1-(PRINCIPAL!$K$75/100)),IF(L248=PRINCIPAL!$L$75,VLOOKUP($S$243,'Banco de Dados'!$B$4:$J$50,6,FALSE)*(1-(PRINCIPAL!$M$75/100)),IF(L248=PRINCIPAL!$N$75,VLOOKUP($S$243,'Banco de Dados'!$B$4:$J$50,6,FALSE)*(1-(PRINCIPAL!$O$75/100)),VLOOKUP($S$243,'Banco de Dados'!$B$4:$J$50,6,FALSE)))))))))),"")</f>
        <v/>
      </c>
      <c r="S248" s="29" t="str">
        <f>IFERROR(R248*(IFERROR(VLOOKUP($S$243,'Banco de Dados'!$B$4:$J$50,4,FALSE),"ERRO")),"")</f>
        <v/>
      </c>
      <c r="T248" s="29" t="str">
        <f t="shared" ref="T248:T252" si="155">IFERROR(R248+S248,"")</f>
        <v/>
      </c>
      <c r="U248" s="103" t="str">
        <f>IFERROR(T248*(C248*(PRINCIPAL!$G$75/100))*0.47*(44/12),"")</f>
        <v/>
      </c>
      <c r="V248" s="103" t="str">
        <f t="shared" si="147"/>
        <v/>
      </c>
      <c r="W248" s="30" t="str">
        <f>IFERROR(IF(AND(PRINCIPAL!$H$76&lt;&gt;"",OR(L248=PRINCIPAL!$I$76,L248=PRINCIPAL!$I$76+PRINCIPAL!$I$76,L248=PRINCIPAL!$I$76+PRINCIPAL!$I$76+PRINCIPAL!$I$76)),0,IF(AND(PRINCIPAL!$H$76&lt;&gt;"",L248=PRINCIPAL!$J$76),VLOOKUP($X$243,'Banco de Dados'!$B$4:$J$50,8,FALSE)*PRINCIPAL!$H$76*(1-(PRINCIPAL!$K$76/100)),IF(AND(PRINCIPAL!$H$76&lt;&gt;"",L248=PRINCIPAL!$L$76),VLOOKUP($X$243,'Banco de Dados'!$B$4:$J$50,8,FALSE)*PRINCIPAL!$H$76*(1-(PRINCIPAL!$M$76/100)),IF(AND(PRINCIPAL!$H$76&lt;&gt;"",L248=PRINCIPAL!$N$76),VLOOKUP($X$243,'Banco de Dados'!$B$4:$J$50,8,FALSE)*PRINCIPAL!$H$76*(1-(PRINCIPAL!$O$76/100)),IF(PRINCIPAL!$H$76&lt;&gt;"",VLOOKUP($X$243,'Banco de Dados'!$B$4:$J$50,8,FALSE)*PRINCIPAL!$H$76,IF(OR(L248=PRINCIPAL!$I$76,L248=PRINCIPAL!$I$76+PRINCIPAL!$I$76,L248=PRINCIPAL!$I$76+PRINCIPAL!$I$76+PRINCIPAL!$I$76),0,IF(L248=PRINCIPAL!$J$76,VLOOKUP($X$243,'Banco de Dados'!$B$4:$J$50,6,FALSE)*(1-(PRINCIPAL!$K$76/100)),IF(L248=PRINCIPAL!$L$76,VLOOKUP($X$243,'Banco de Dados'!$B$4:$J$50,6,FALSE)*(1-(PRINCIPAL!$M$76/100)),IF(L248=PRINCIPAL!$N$76,VLOOKUP($X$243,'Banco de Dados'!$B$4:$J$50,6,FALSE)*(1-(PRINCIPAL!$O$76/100)),VLOOKUP($X$243,'Banco de Dados'!$B$4:$J$50,6,FALSE)))))))))),"")</f>
        <v/>
      </c>
      <c r="X248" s="29" t="str">
        <f>IFERROR(W248*(IFERROR(VLOOKUP($X$243,'Banco de Dados'!$B$4:$J$50,4,FALSE),"ERRO")),"")</f>
        <v/>
      </c>
      <c r="Y248" s="29" t="str">
        <f>IFERROR(X248+W248,"")</f>
        <v/>
      </c>
      <c r="Z248" s="103" t="str">
        <f>IFERROR(Y248*(C248*(PRINCIPAL!$G$76/100))*0.47*(44/12),"")</f>
        <v/>
      </c>
      <c r="AA248" s="111" t="str">
        <f>IFERROR(Z248+AA247,"")</f>
        <v/>
      </c>
      <c r="AB248" s="30" t="str">
        <f>IFERROR(IF(AND(PRINCIPAL!$H$77&lt;&gt;"",OR(L248=PRINCIPAL!$I$77,L248=PRINCIPAL!$I$77+PRINCIPAL!$I$77,L248=PRINCIPAL!$I$77+PRINCIPAL!$I$77+PRINCIPAL!$I$77)),0,IF(AND(PRINCIPAL!$H$77&lt;&gt;"",L248=PRINCIPAL!$J$77),VLOOKUP($AC$243,'Banco de Dados'!$B$4:$J$50,8,FALSE)*PRINCIPAL!$H$77*(1-(PRINCIPAL!$K$77/100)),IF(AND(PRINCIPAL!$H$77&lt;&gt;"",L248=PRINCIPAL!$L$77),VLOOKUP($AC$243,'Banco de Dados'!$B$4:$J$50,8,FALSE)*PRINCIPAL!$H$77*(1-(PRINCIPAL!$M$77/100)),IF(AND(PRINCIPAL!$H$77&lt;&gt;"",L248=PRINCIPAL!$N$77),VLOOKUP($AC$243,'Banco de Dados'!$B$4:$J$50,8,FALSE)*PRINCIPAL!$H$77*(1-(PRINCIPAL!$O$77/100)),IF(PRINCIPAL!$H$77&lt;&gt;"",VLOOKUP($AC$243,'Banco de Dados'!$B$4:$J$50,8,FALSE)*PRINCIPAL!$H$77,IF(OR(L248=PRINCIPAL!$I$77,L248=PRINCIPAL!$I$77+PRINCIPAL!$I$77,L248=PRINCIPAL!$I$77+PRINCIPAL!$I$77+PRINCIPAL!$I$77),0,IF(L248=PRINCIPAL!$J$77,VLOOKUP($AC$243,'Banco de Dados'!$B$4:$J$50,6,FALSE)*(1-(PRINCIPAL!$K$77/100)),IF(L248=PRINCIPAL!$L$77,VLOOKUP($AC$243,'Banco de Dados'!$B$4:$J$50,6,FALSE)*(1-(PRINCIPAL!$M$77/100)),IF(L248=PRINCIPAL!$N$77,VLOOKUP($AC$243,'Banco de Dados'!$B$4:$J$50,6,FALSE)*(1-(PRINCIPAL!$O$77/100)),VLOOKUP($AC$243,'Banco de Dados'!$B$4:$J$50,6,FALSE)))))))))),"")</f>
        <v/>
      </c>
      <c r="AC248" s="29" t="str">
        <f>IFERROR(AB248*(IFERROR(VLOOKUP($AC$243,'Banco de Dados'!$B$4:$J$50,4,FALSE),"ERRO")),"")</f>
        <v/>
      </c>
      <c r="AD248" s="29" t="str">
        <f t="shared" ref="AD248:AD280" si="156">IFERROR(AC248+AB248,"")</f>
        <v/>
      </c>
      <c r="AE248" s="103" t="str">
        <f>IFERROR(AD248*(C248*(PRINCIPAL!$G$77/100))*0.47*(44/12),"")</f>
        <v/>
      </c>
      <c r="AF248" s="111" t="str">
        <f t="shared" ref="AF248:AF280" si="157">IFERROR(AE248+AF247,"")</f>
        <v/>
      </c>
      <c r="AG248" s="30" t="str">
        <f>IFERROR(IF(AND(PRINCIPAL!$H$78&lt;&gt;"",OR(L248=PRINCIPAL!$I$78,L248=PRINCIPAL!$I$78+PRINCIPAL!$I$78,L248=PRINCIPAL!$I$78+PRINCIPAL!$I$78+PRINCIPAL!$I$78)),0,IF(AND(PRINCIPAL!$H$78&lt;&gt;"",L248=PRINCIPAL!$J$78),VLOOKUP($AH$243,'Banco de Dados'!$B$4:$J$50,8,FALSE)*PRINCIPAL!$H$78*(1-(PRINCIPAL!$K$78/100)),IF(AND(PRINCIPAL!$H$78&lt;&gt;"",L248=PRINCIPAL!$L$78),VLOOKUP($AH$243,'Banco de Dados'!$B$4:$J$50,8,FALSE)*PRINCIPAL!$H$78*(1-(PRINCIPAL!$M$78/100)),IF(AND(PRINCIPAL!$H$78&lt;&gt;"",L248=PRINCIPAL!$N$78),VLOOKUP($AH$243,'Banco de Dados'!$B$4:$J$50,8,FALSE)*PRINCIPAL!$H$78*(1-(PRINCIPAL!$O$78/100)),IF(PRINCIPAL!$H$78&lt;&gt;"",VLOOKUP($AH$243,'Banco de Dados'!$B$4:$J$50,8,FALSE)*PRINCIPAL!$H$78,IF(OR(L248=PRINCIPAL!$I$78,L248=PRINCIPAL!$I$78+PRINCIPAL!$I$78,L248=PRINCIPAL!$I$78+PRINCIPAL!$I$78+PRINCIPAL!$I$78),0,IF(L248=PRINCIPAL!$J$78,VLOOKUP($AH$243,'Banco de Dados'!$B$4:$J$50,6,FALSE)*(1-(PRINCIPAL!$K$78/100)),IF(L248=PRINCIPAL!$L$78,VLOOKUP($AH$243,'Banco de Dados'!$B$4:$J$50,6,FALSE)*(1-(PRINCIPAL!$M$78/100)),IF(L248=PRINCIPAL!$N$78,VLOOKUP($AH$243,'Banco de Dados'!$B$4:$J$50,6,FALSE)*(1-(PRINCIPAL!$O$78/100)),VLOOKUP($AH$243,'Banco de Dados'!$B$4:$J$50,6,FALSE)))))))))),"")</f>
        <v/>
      </c>
      <c r="AH248" s="29" t="str">
        <f>IFERROR(AG248*(IFERROR(VLOOKUP($AH$243,'Banco de Dados'!$B$4:$J$50,4,FALSE),"ERRO")),"")</f>
        <v/>
      </c>
      <c r="AI248" s="29" t="str">
        <f t="shared" ref="AI248:AI280" si="158">IFERROR(AH248+AG248,"")</f>
        <v/>
      </c>
      <c r="AJ248" s="103" t="str">
        <f>IFERROR(AI248*(C248*(PRINCIPAL!$G$78/100))*0.47*(44/12),"")</f>
        <v/>
      </c>
      <c r="AK248" s="111" t="str">
        <f>IFERROR(AJ248+AK247,"")</f>
        <v/>
      </c>
      <c r="AL248" s="30" t="str">
        <f>IFERROR(IF(AND(PRINCIPAL!$H$79&lt;&gt;"",OR(L248=PRINCIPAL!$I$79,L248=PRINCIPAL!$I$79+PRINCIPAL!$I$79,L248=PRINCIPAL!$I$79+PRINCIPAL!$I$79+PRINCIPAL!$I$79)),0,IF(AND(PRINCIPAL!$H$79&lt;&gt;"",L248=PRINCIPAL!$J$79),VLOOKUP($AM$243,'Banco de Dados'!$B$4:$J$50,8,FALSE)*PRINCIPAL!$H$79*(1-(PRINCIPAL!$K$79/100)),IF(AND(PRINCIPAL!$H$79&lt;&gt;"",L248=PRINCIPAL!$L$79),VLOOKUP($AM$243,'Banco de Dados'!$B$4:$J$50,8,FALSE)*PRINCIPAL!$H$79*(1-(PRINCIPAL!$M$79/100)),IF(AND(PRINCIPAL!$H$79&lt;&gt;"",L248=PRINCIPAL!$N$79),VLOOKUP($AM$243,'Banco de Dados'!$B$4:$J$50,8,FALSE)*PRINCIPAL!$H$79*(1-(PRINCIPAL!$O$79/100)),IF(PRINCIPAL!$H$79&lt;&gt;"",VLOOKUP($AM$243,'Banco de Dados'!$B$4:$J$50,8,FALSE)*PRINCIPAL!$H$79,IF(OR(L248=PRINCIPAL!$I$79,L248=PRINCIPAL!$I$79+PRINCIPAL!$I$79,L248=PRINCIPAL!$I$79+PRINCIPAL!$I$79+PRINCIPAL!$I$79),0,IF(L248=PRINCIPAL!$J$79,VLOOKUP($AM$243,'Banco de Dados'!$B$4:$J$50,6,FALSE)*(1-(PRINCIPAL!$K$79/100)),IF(L248=PRINCIPAL!$L$79,VLOOKUP($AM$243,'Banco de Dados'!$B$4:$J$50,6,FALSE)*(1-(PRINCIPAL!$M$79/100)),IF(L248=PRINCIPAL!$N$79,VLOOKUP($AM$243,'Banco de Dados'!$B$4:$J$50,6,FALSE)*(1-(PRINCIPAL!$O$79/100)),VLOOKUP($AM$243,'Banco de Dados'!$B$4:$J$50,6,FALSE)))))))))),"")</f>
        <v/>
      </c>
      <c r="AM248" s="29" t="str">
        <f>IFERROR(AL248*(IFERROR(VLOOKUP($AM$243,'Banco de Dados'!$B$4:$J$50,4,FALSE),"ERRO")),"")</f>
        <v/>
      </c>
      <c r="AN248" s="29" t="str">
        <f t="shared" ref="AN248:AN280" si="159">IFERROR(AM248+AL248,"")</f>
        <v/>
      </c>
      <c r="AO248" s="103" t="str">
        <f>IFERROR(AN248*(C248*(PRINCIPAL!$G$79/100))*0.47*(44/12),"")</f>
        <v/>
      </c>
      <c r="AP248" s="111" t="str">
        <f t="shared" ref="AP248:AP280" si="160">IFERROR(AO248+AP247,"")</f>
        <v/>
      </c>
      <c r="AQ248" s="30" t="str">
        <f>IFERROR(IF(AND(PRINCIPAL!$H$80&lt;&gt;"",OR(L248=PRINCIPAL!$I$80,L248=PRINCIPAL!$I$80+PRINCIPAL!$I$80,L248=PRINCIPAL!$I$80+PRINCIPAL!$I$80+PRINCIPAL!$I$80)),0,IF(AND(PRINCIPAL!$H$80&lt;&gt;"",L248=PRINCIPAL!$J$80),VLOOKUP($AR$243,'Banco de Dados'!$B$4:$J$50,8,FALSE)*PRINCIPAL!$H$80*(1-(PRINCIPAL!$K$80/100)),IF(AND(PRINCIPAL!$H$80&lt;&gt;"",L248=PRINCIPAL!$L$80),VLOOKUP($AR$243,'Banco de Dados'!$B$4:$J$50,8,FALSE)*PRINCIPAL!$H$80*(1-(PRINCIPAL!$M$80/100)),IF(AND(PRINCIPAL!$H$80&lt;&gt;"",L248=PRINCIPAL!$N$80),VLOOKUP($AR$243,'Banco de Dados'!$B$4:$J$50,8,FALSE)*PRINCIPAL!$H$80*(1-(PRINCIPAL!$O$80/100)),IF(PRINCIPAL!$H$80&lt;&gt;"",VLOOKUP($AR$243,'Banco de Dados'!$B$4:$J$50,8,FALSE)*PRINCIPAL!$H$80,IF(OR(L248=PRINCIPAL!$I$80,L248=PRINCIPAL!$I$80+PRINCIPAL!$I$80,L248=PRINCIPAL!$I$80+PRINCIPAL!$I$80+PRINCIPAL!$I$80),0,IF(L248=PRINCIPAL!$J$80,VLOOKUP($AR$243,'Banco de Dados'!$B$4:$J$50,6,FALSE)*(1-(PRINCIPAL!$K$80/100)),IF(L248=PRINCIPAL!$L$80,VLOOKUP($AR$243,'Banco de Dados'!$B$4:$J$50,6,FALSE)*(1-(PRINCIPAL!$M$80/100)),IF(L248=PRINCIPAL!$N$80,VLOOKUP($AR$243,'Banco de Dados'!$B$4:$J$50,6,FALSE)*(1-(PRINCIPAL!$O$80/100)),VLOOKUP($AR$243,'Banco de Dados'!$B$4:$J$50,6,FALSE)))))))))),"")</f>
        <v/>
      </c>
      <c r="AR248" s="29" t="str">
        <f>IFERROR(AQ248*(IFERROR(VLOOKUP($AR$243,'Banco de Dados'!$B$4:$J$50,4,FALSE),"ERRO")),"")</f>
        <v/>
      </c>
      <c r="AS248" s="29" t="str">
        <f t="shared" ref="AS248:AS280" si="161">IFERROR(AR248+AQ248,"")</f>
        <v/>
      </c>
      <c r="AT248" s="103" t="str">
        <f>IFERROR(AS248*(C248*(PRINCIPAL!$G$80/100))*0.47*(44/12),"")</f>
        <v/>
      </c>
      <c r="AU248" s="111" t="str">
        <f t="shared" ref="AU248:AU280" si="162">IFERROR(AT248+AU247,"")</f>
        <v/>
      </c>
      <c r="AV248" s="30" t="str">
        <f>IFERROR(IF(AND(PRINCIPAL!$H$81&lt;&gt;"",OR(L248=PRINCIPAL!$I$81,L248=PRINCIPAL!$I$81+PRINCIPAL!$I$81,L248=PRINCIPAL!$I$81+PRINCIPAL!$I$81+PRINCIPAL!$I$81)),0,IF(AND(PRINCIPAL!$H$81&lt;&gt;"",L248=PRINCIPAL!$J$81),VLOOKUP($AW$243,'Banco de Dados'!$B$4:$J$50,8,FALSE)*PRINCIPAL!$H$81*(1-(PRINCIPAL!$K$81/100)),IF(AND(PRINCIPAL!$H$81&lt;&gt;"",L248=PRINCIPAL!$L$81),VLOOKUP($AW$243,'Banco de Dados'!$B$4:$J$50,8,FALSE)*PRINCIPAL!$H$81*(1-(PRINCIPAL!$M$81/100)),IF(AND(PRINCIPAL!$H$81&lt;&gt;"",L248=PRINCIPAL!$N$81),VLOOKUP($AW$243,'Banco de Dados'!$B$4:$J$50,8,FALSE)*PRINCIPAL!$H$81*(1-(PRINCIPAL!$O$81/100)),IF(PRINCIPAL!$H$81&lt;&gt;"",VLOOKUP($AW$243,'Banco de Dados'!$B$4:$J$50,8,FALSE)*PRINCIPAL!$H$81,IF(OR(L248=PRINCIPAL!$I$81,L248=PRINCIPAL!$I$81+PRINCIPAL!$I$81,L248=PRINCIPAL!$I$81+PRINCIPAL!$I$81+PRINCIPAL!$I$81),0,IF(L248=PRINCIPAL!$J$81,VLOOKUP($AW$243,'Banco de Dados'!$B$4:$J$50,6,FALSE)*(1-(PRINCIPAL!$K$81/100)),IF(L248=PRINCIPAL!$L$81,VLOOKUP($AW$243,'Banco de Dados'!$B$4:$J$50,6,FALSE)*(1-(PRINCIPAL!$M$81/100)),IF(L248=PRINCIPAL!$N$81,VLOOKUP($AW$243,'Banco de Dados'!$B$4:$J$50,6,FALSE)*(1-(PRINCIPAL!$O$81/100)),VLOOKUP($AW$243,'Banco de Dados'!$B$4:$J$50,6,FALSE)))))))))),"")</f>
        <v/>
      </c>
      <c r="AW248" s="29" t="str">
        <f>IFERROR(AV248*(IFERROR(VLOOKUP($AW$243,'Banco de Dados'!$B$4:$J$50,4,FALSE),"ERRO")),"")</f>
        <v/>
      </c>
      <c r="AX248" s="29" t="str">
        <f t="shared" ref="AX248:AX280" si="163">IFERROR(AW248+AV248,"")</f>
        <v/>
      </c>
      <c r="AY248" s="103" t="str">
        <f>IFERROR(AX248*(C248*(PRINCIPAL!$G$81/100))*0.47*(44/12),"")</f>
        <v/>
      </c>
      <c r="AZ248" s="111" t="str">
        <f>IFERROR(AY248+AZ247,"")</f>
        <v/>
      </c>
      <c r="BA248" s="30" t="str">
        <f>IFERROR(IF(AND(PRINCIPAL!$H$82&lt;&gt;"",OR(L248=PRINCIPAL!$I$82,L248=PRINCIPAL!$I$82+PRINCIPAL!$I$82,L248=PRINCIPAL!$I$82+PRINCIPAL!$I$82+PRINCIPAL!$I$82)),0,IF(AND(PRINCIPAL!$H$82&lt;&gt;"",L248=PRINCIPAL!$J$82),VLOOKUP($BB$243,'Banco de Dados'!$B$4:$J$50,8,FALSE)*PRINCIPAL!$H$82*(1-(PRINCIPAL!$K$82/100)),IF(AND(PRINCIPAL!$H$82&lt;&gt;"",L248=PRINCIPAL!$L$82),VLOOKUP($BB$243,'Banco de Dados'!$B$4:$J$50,8,FALSE)*PRINCIPAL!$H$82*(1-(PRINCIPAL!$M$82/100)),IF(AND(PRINCIPAL!$H$82&lt;&gt;"",L248=PRINCIPAL!$N$82),VLOOKUP($BB$243,'Banco de Dados'!$B$4:$J$50,8,FALSE)*PRINCIPAL!$H$82*(1-(PRINCIPAL!$O$82/100)),IF(PRINCIPAL!$H$82&lt;&gt;"",VLOOKUP($BB$243,'Banco de Dados'!$B$4:$J$50,8,FALSE)*PRINCIPAL!$H$82,IF(OR(L248=PRINCIPAL!$I$82,L248=PRINCIPAL!$I$82+PRINCIPAL!$I$82,L248=PRINCIPAL!$I$82+PRINCIPAL!$I$82+PRINCIPAL!$I$82),0,IF(L248=PRINCIPAL!$J$82,VLOOKUP($BB$243,'Banco de Dados'!$B$4:$J$50,6,FALSE)*(1-(PRINCIPAL!$K$82/100)),IF(L248=PRINCIPAL!$L$82,VLOOKUP($BB$243,'Banco de Dados'!$B$4:$J$50,6,FALSE)*(1-(PRINCIPAL!$M$82/100)),IF(L248=PRINCIPAL!$N$82,VLOOKUP($BB$243,'Banco de Dados'!$B$4:$J$50,6,FALSE)*(1-(PRINCIPAL!$O$82/100)),VLOOKUP($BB$243,'Banco de Dados'!$B$4:$J$50,6,FALSE)))))))))),"")</f>
        <v/>
      </c>
      <c r="BB248" s="29" t="str">
        <f>IFERROR(BA248*(IFERROR(VLOOKUP($BB$243,'Banco de Dados'!$B$4:$J$50,4,FALSE),"ERRO")),"")</f>
        <v/>
      </c>
      <c r="BC248" s="29" t="str">
        <f>IFERROR(BB248+BA248,"")</f>
        <v/>
      </c>
      <c r="BD248" s="103" t="str">
        <f>IFERROR(BC248*(C248*(PRINCIPAL!$G$82/100))*0.47*(44/12),"")</f>
        <v/>
      </c>
      <c r="BE248" s="111" t="str">
        <f t="shared" si="148"/>
        <v/>
      </c>
      <c r="BF248" s="30" t="str">
        <f>IFERROR(IF(AND(PRINCIPAL!$H$83&lt;&gt;"",OR(L248=PRINCIPAL!$I$83,L248=PRINCIPAL!$I$83+PRINCIPAL!$I$83,L248=PRINCIPAL!$I$83+PRINCIPAL!$I$83+PRINCIPAL!$I$83)),0,IF(AND(PRINCIPAL!$H$83&lt;&gt;"",L248=PRINCIPAL!$J$83),VLOOKUP($BG$243,'Banco de Dados'!$B$4:$J$50,8,FALSE)*PRINCIPAL!$H$83*(1-(PRINCIPAL!$K$83/100)),IF(AND(PRINCIPAL!$H$83&lt;&gt;"",L248=PRINCIPAL!$L$83),VLOOKUP($BG$243,'Banco de Dados'!$B$4:$J$50,8,FALSE)*PRINCIPAL!$H$83*(1-(PRINCIPAL!$M$83/100)),IF(AND(PRINCIPAL!$H$83&lt;&gt;"",L248=PRINCIPAL!$N$83),VLOOKUP($BG$243,'Banco de Dados'!$B$4:$J$50,8,FALSE)*PRINCIPAL!$H$83*(1-(PRINCIPAL!$O$83/100)),IF(PRINCIPAL!$H$83&lt;&gt;"",VLOOKUP($BG$243,'Banco de Dados'!$B$4:$J$50,8,FALSE)*PRINCIPAL!$H$83,IF(OR(L248=PRINCIPAL!$I$83,L248=PRINCIPAL!$I$83+PRINCIPAL!$I$83,L248=PRINCIPAL!$I$83+PRINCIPAL!$I$83+PRINCIPAL!$I$83),0,IF(L248=PRINCIPAL!$J$83,VLOOKUP($BG$243,'Banco de Dados'!$B$4:$J$50,6,FALSE)*(1-(PRINCIPAL!$K$83/100)),IF(L248=PRINCIPAL!$L$83,VLOOKUP($BG$243,'Banco de Dados'!$B$4:$J$50,6,FALSE)*(1-(PRINCIPAL!$M$83/100)),IF(L248=PRINCIPAL!$N$83,VLOOKUP($BG$243,'Banco de Dados'!$B$4:$J$50,6,FALSE)*(1-(PRINCIPAL!$O$83/100)),VLOOKUP($BG$243,'Banco de Dados'!$B$4:$J$50,6,FALSE)))))))))),"")</f>
        <v/>
      </c>
      <c r="BG248" s="29" t="str">
        <f>IFERROR(BF248*(IFERROR(VLOOKUP($BG$243,'Banco de Dados'!$B$4:$J$50,4,FALSE),"ERRO")),"")</f>
        <v/>
      </c>
      <c r="BH248" s="29" t="str">
        <f t="shared" ref="BH248:BH280" si="164">IFERROR(BG248+BF248,"")</f>
        <v/>
      </c>
      <c r="BI248" s="103" t="str">
        <f>IFERROR(BH248*(C248*(PRINCIPAL!$G$83/100))*0.47*(44/12),"")</f>
        <v/>
      </c>
      <c r="BJ248" s="102" t="str">
        <f t="shared" si="149"/>
        <v/>
      </c>
    </row>
    <row r="249" spans="2:62" ht="12.75" customHeight="1" x14ac:dyDescent="0.3">
      <c r="B249" s="326">
        <f t="shared" si="150"/>
        <v>2024</v>
      </c>
      <c r="C249" s="343"/>
      <c r="D249" s="1"/>
      <c r="E249" s="116">
        <v>4</v>
      </c>
      <c r="F249" s="24" t="str">
        <f>IFERROR(VLOOKUP($G$243,'Banco de Dados'!$B$4:$J$50,6,FALSE),"")</f>
        <v/>
      </c>
      <c r="G249" s="25" t="str">
        <f>IFERROR(F249*(IFERROR(VLOOKUP($G$243,'Banco de Dados'!$B$4:$J$50,4,FALSE),"ERRO")),"")</f>
        <v/>
      </c>
      <c r="H249" s="25" t="str">
        <f t="shared" si="151"/>
        <v/>
      </c>
      <c r="I249" s="103" t="str">
        <f t="shared" si="152"/>
        <v/>
      </c>
      <c r="J249" s="117" t="str">
        <f t="shared" si="153"/>
        <v/>
      </c>
      <c r="K249" s="1"/>
      <c r="L249" s="91">
        <v>4</v>
      </c>
      <c r="M249" s="24" t="str">
        <f>IFERROR(IF(AND(PRINCIPAL!$H$74&lt;&gt;"",OR(L249=PRINCIPAL!$I$74,L249=PRINCIPAL!$I$74+PRINCIPAL!$I$74,L249=PRINCIPAL!$I$74+PRINCIPAL!$I$74+PRINCIPAL!$I$74)),0,IF(AND(PRINCIPAL!$H$74&lt;&gt;"",L249=PRINCIPAL!$J$74),VLOOKUP($N$243,'Banco de Dados'!$B$4:$J$50,8,FALSE)*PRINCIPAL!$H$74*(1-(PRINCIPAL!$K$74/100)),IF(AND(PRINCIPAL!$H$74&lt;&gt;"",L249=PRINCIPAL!$L$74),VLOOKUP($N$243,'Banco de Dados'!$B$4:$J$50,8,FALSE)*PRINCIPAL!$H$74*(1-(PRINCIPAL!$M$74/100)),IF(AND(PRINCIPAL!$H$74&lt;&gt;"",L249=PRINCIPAL!$N$74),VLOOKUP($N$243,'Banco de Dados'!$B$4:$J$50,8,FALSE)*PRINCIPAL!$H$74*(1-(PRINCIPAL!$O$74/100)),IF(PRINCIPAL!$H$74&lt;&gt;"",VLOOKUP($N$243,'Banco de Dados'!$B$4:$J$50,8,FALSE)*PRINCIPAL!$H$74,IF(OR(L249=PRINCIPAL!$I$74,L249=PRINCIPAL!$I$74+PRINCIPAL!$I$74,L249=PRINCIPAL!$I$74+PRINCIPAL!$I$74+PRINCIPAL!$I$74),0,IF(L249=PRINCIPAL!$J$74,VLOOKUP($N$243,'Banco de Dados'!$B$4:$J$50,6,FALSE)*(1-(PRINCIPAL!$K$74/100)),IF(L249=PRINCIPAL!$L$74,VLOOKUP($N$243,'Banco de Dados'!$B$4:$J$50,6,FALSE)*(1-(PRINCIPAL!$M$74/100)),IF(L249=PRINCIPAL!$N$74,VLOOKUP($N$243,'Banco de Dados'!$B$4:$J$50,6,FALSE)*(1-(PRINCIPAL!$O$74/100)),VLOOKUP($N$243,'Banco de Dados'!$B$4:$J$50,6,FALSE)))))))))),"")</f>
        <v/>
      </c>
      <c r="N249" s="25" t="str">
        <f>IFERROR(M249*(IFERROR(VLOOKUP($N$243,'Banco de Dados'!$B$4:$J$50,4,FALSE),"ERRO")),"")</f>
        <v/>
      </c>
      <c r="O249" s="25" t="str">
        <f t="shared" si="154"/>
        <v/>
      </c>
      <c r="P249" s="103" t="str">
        <f>IFERROR(O249*(C249*(PRINCIPAL!$G$74/100))*0.47*(44/12),"")</f>
        <v/>
      </c>
      <c r="Q249" s="107" t="str">
        <f>IFERROR(Q248+P249,"")</f>
        <v/>
      </c>
      <c r="R249" s="29" t="str">
        <f>IFERROR(IF(AND(PRINCIPAL!$H$75&lt;&gt;"",OR(L249=PRINCIPAL!$I$75,L249=PRINCIPAL!$I$75+PRINCIPAL!$I$75,L249=PRINCIPAL!$I$75+PRINCIPAL!$I$75+PRINCIPAL!$I$75)),0,IF(AND(PRINCIPAL!$H$75&lt;&gt;"",L249=PRINCIPAL!$J$75),VLOOKUP($S$243,'Banco de Dados'!$B$4:$J$50,8,FALSE)*PRINCIPAL!$H$75*(1-(PRINCIPAL!$K$75/100)),IF(AND(PRINCIPAL!$H$75&lt;&gt;"",L249=PRINCIPAL!$L$75),VLOOKUP($S$243,'Banco de Dados'!$B$4:$J$50,8,FALSE)*PRINCIPAL!$H$75*(1-(PRINCIPAL!$M$75/100)),IF(AND(PRINCIPAL!$H$75&lt;&gt;"",L249=PRINCIPAL!$N$75),VLOOKUP($S$243,'Banco de Dados'!$B$4:$J$50,8,FALSE)*PRINCIPAL!$H$75*(1-(PRINCIPAL!$O$75/100)),IF(PRINCIPAL!$H$75&lt;&gt;"",VLOOKUP($S$243,'Banco de Dados'!$B$4:$J$50,8,FALSE)*PRINCIPAL!$H$75,IF(OR(L249=PRINCIPAL!$I$75,L249=PRINCIPAL!$I$75+PRINCIPAL!$I$75,L249=PRINCIPAL!$I$75+PRINCIPAL!$I$75+PRINCIPAL!$I$75),0,IF(L249=PRINCIPAL!$J$75,VLOOKUP($S$243,'Banco de Dados'!$B$4:$J$50,6,FALSE)*(1-(PRINCIPAL!$K$75/100)),IF(L249=PRINCIPAL!$L$75,VLOOKUP($S$243,'Banco de Dados'!$B$4:$J$50,6,FALSE)*(1-(PRINCIPAL!$M$75/100)),IF(L249=PRINCIPAL!$N$75,VLOOKUP($S$243,'Banco de Dados'!$B$4:$J$50,6,FALSE)*(1-(PRINCIPAL!$O$75/100)),VLOOKUP($S$243,'Banco de Dados'!$B$4:$J$50,6,FALSE)))))))))),"")</f>
        <v/>
      </c>
      <c r="S249" s="29" t="str">
        <f>IFERROR(R249*(IFERROR(VLOOKUP($S$243,'Banco de Dados'!$B$4:$J$50,4,FALSE),"ERRO")),"")</f>
        <v/>
      </c>
      <c r="T249" s="29" t="str">
        <f t="shared" si="155"/>
        <v/>
      </c>
      <c r="U249" s="103" t="str">
        <f>IFERROR(T249*(C249*(PRINCIPAL!$G$75/100))*0.47*(44/12),"")</f>
        <v/>
      </c>
      <c r="V249" s="103" t="str">
        <f t="shared" si="147"/>
        <v/>
      </c>
      <c r="W249" s="30" t="str">
        <f>IFERROR(IF(AND(PRINCIPAL!$H$76&lt;&gt;"",OR(L249=PRINCIPAL!$I$76,L249=PRINCIPAL!$I$76+PRINCIPAL!$I$76,L249=PRINCIPAL!$I$76+PRINCIPAL!$I$76+PRINCIPAL!$I$76)),0,IF(AND(PRINCIPAL!$H$76&lt;&gt;"",L249=PRINCIPAL!$J$76),VLOOKUP($X$243,'Banco de Dados'!$B$4:$J$50,8,FALSE)*PRINCIPAL!$H$76*(1-(PRINCIPAL!$K$76/100)),IF(AND(PRINCIPAL!$H$76&lt;&gt;"",L249=PRINCIPAL!$L$76),VLOOKUP($X$243,'Banco de Dados'!$B$4:$J$50,8,FALSE)*PRINCIPAL!$H$76*(1-(PRINCIPAL!$M$76/100)),IF(AND(PRINCIPAL!$H$76&lt;&gt;"",L249=PRINCIPAL!$N$76),VLOOKUP($X$243,'Banco de Dados'!$B$4:$J$50,8,FALSE)*PRINCIPAL!$H$76*(1-(PRINCIPAL!$O$76/100)),IF(PRINCIPAL!$H$76&lt;&gt;"",VLOOKUP($X$243,'Banco de Dados'!$B$4:$J$50,8,FALSE)*PRINCIPAL!$H$76,IF(OR(L249=PRINCIPAL!$I$76,L249=PRINCIPAL!$I$76+PRINCIPAL!$I$76,L249=PRINCIPAL!$I$76+PRINCIPAL!$I$76+PRINCIPAL!$I$76),0,IF(L249=PRINCIPAL!$J$76,VLOOKUP($X$243,'Banco de Dados'!$B$4:$J$50,6,FALSE)*(1-(PRINCIPAL!$K$76/100)),IF(L249=PRINCIPAL!$L$76,VLOOKUP($X$243,'Banco de Dados'!$B$4:$J$50,6,FALSE)*(1-(PRINCIPAL!$M$76/100)),IF(L249=PRINCIPAL!$N$76,VLOOKUP($X$243,'Banco de Dados'!$B$4:$J$50,6,FALSE)*(1-(PRINCIPAL!$O$76/100)),VLOOKUP($X$243,'Banco de Dados'!$B$4:$J$50,6,FALSE)))))))))),"")</f>
        <v/>
      </c>
      <c r="X249" s="29" t="str">
        <f>IFERROR(W249*(IFERROR(VLOOKUP($X$243,'Banco de Dados'!$B$4:$J$50,4,FALSE),"ERRO")),"")</f>
        <v/>
      </c>
      <c r="Y249" s="29" t="str">
        <f t="shared" ref="Y249:Y280" si="165">IFERROR(X249+W249,"")</f>
        <v/>
      </c>
      <c r="Z249" s="103" t="str">
        <f>IFERROR(Y249*(C249*(PRINCIPAL!$G$76/100))*0.47*(44/12),"")</f>
        <v/>
      </c>
      <c r="AA249" s="111" t="str">
        <f t="shared" ref="AA249:AA280" si="166">IFERROR(Z249+AA248,"")</f>
        <v/>
      </c>
      <c r="AB249" s="30" t="str">
        <f>IFERROR(IF(AND(PRINCIPAL!$H$77&lt;&gt;"",OR(L249=PRINCIPAL!$I$77,L249=PRINCIPAL!$I$77+PRINCIPAL!$I$77,L249=PRINCIPAL!$I$77+PRINCIPAL!$I$77+PRINCIPAL!$I$77)),0,IF(AND(PRINCIPAL!$H$77&lt;&gt;"",L249=PRINCIPAL!$J$77),VLOOKUP($AC$243,'Banco de Dados'!$B$4:$J$50,8,FALSE)*PRINCIPAL!$H$77*(1-(PRINCIPAL!$K$77/100)),IF(AND(PRINCIPAL!$H$77&lt;&gt;"",L249=PRINCIPAL!$L$77),VLOOKUP($AC$243,'Banco de Dados'!$B$4:$J$50,8,FALSE)*PRINCIPAL!$H$77*(1-(PRINCIPAL!$M$77/100)),IF(AND(PRINCIPAL!$H$77&lt;&gt;"",L249=PRINCIPAL!$N$77),VLOOKUP($AC$243,'Banco de Dados'!$B$4:$J$50,8,FALSE)*PRINCIPAL!$H$77*(1-(PRINCIPAL!$O$77/100)),IF(PRINCIPAL!$H$77&lt;&gt;"",VLOOKUP($AC$243,'Banco de Dados'!$B$4:$J$50,8,FALSE)*PRINCIPAL!$H$77,IF(OR(L249=PRINCIPAL!$I$77,L249=PRINCIPAL!$I$77+PRINCIPAL!$I$77,L249=PRINCIPAL!$I$77+PRINCIPAL!$I$77+PRINCIPAL!$I$77),0,IF(L249=PRINCIPAL!$J$77,VLOOKUP($AC$243,'Banco de Dados'!$B$4:$J$50,6,FALSE)*(1-(PRINCIPAL!$K$77/100)),IF(L249=PRINCIPAL!$L$77,VLOOKUP($AC$243,'Banco de Dados'!$B$4:$J$50,6,FALSE)*(1-(PRINCIPAL!$M$77/100)),IF(L249=PRINCIPAL!$N$77,VLOOKUP($AC$243,'Banco de Dados'!$B$4:$J$50,6,FALSE)*(1-(PRINCIPAL!$O$77/100)),VLOOKUP($AC$243,'Banco de Dados'!$B$4:$J$50,6,FALSE)))))))))),"")</f>
        <v/>
      </c>
      <c r="AC249" s="29" t="str">
        <f>IFERROR(AB249*(IFERROR(VLOOKUP($AC$243,'Banco de Dados'!$B$4:$J$50,4,FALSE),"ERRO")),"")</f>
        <v/>
      </c>
      <c r="AD249" s="29" t="str">
        <f t="shared" si="156"/>
        <v/>
      </c>
      <c r="AE249" s="103" t="str">
        <f>IFERROR(AD249*(C249*(PRINCIPAL!$G$77/100))*0.47*(44/12),"")</f>
        <v/>
      </c>
      <c r="AF249" s="111" t="str">
        <f t="shared" si="157"/>
        <v/>
      </c>
      <c r="AG249" s="30" t="str">
        <f>IFERROR(IF(AND(PRINCIPAL!$H$78&lt;&gt;"",OR(L249=PRINCIPAL!$I$78,L249=PRINCIPAL!$I$78+PRINCIPAL!$I$78,L249=PRINCIPAL!$I$78+PRINCIPAL!$I$78+PRINCIPAL!$I$78)),0,IF(AND(PRINCIPAL!$H$78&lt;&gt;"",L249=PRINCIPAL!$J$78),VLOOKUP($AH$243,'Banco de Dados'!$B$4:$J$50,8,FALSE)*PRINCIPAL!$H$78*(1-(PRINCIPAL!$K$78/100)),IF(AND(PRINCIPAL!$H$78&lt;&gt;"",L249=PRINCIPAL!$L$78),VLOOKUP($AH$243,'Banco de Dados'!$B$4:$J$50,8,FALSE)*PRINCIPAL!$H$78*(1-(PRINCIPAL!$M$78/100)),IF(AND(PRINCIPAL!$H$78&lt;&gt;"",L249=PRINCIPAL!$N$78),VLOOKUP($AH$243,'Banco de Dados'!$B$4:$J$50,8,FALSE)*PRINCIPAL!$H$78*(1-(PRINCIPAL!$O$78/100)),IF(PRINCIPAL!$H$78&lt;&gt;"",VLOOKUP($AH$243,'Banco de Dados'!$B$4:$J$50,8,FALSE)*PRINCIPAL!$H$78,IF(OR(L249=PRINCIPAL!$I$78,L249=PRINCIPAL!$I$78+PRINCIPAL!$I$78,L249=PRINCIPAL!$I$78+PRINCIPAL!$I$78+PRINCIPAL!$I$78),0,IF(L249=PRINCIPAL!$J$78,VLOOKUP($AH$243,'Banco de Dados'!$B$4:$J$50,6,FALSE)*(1-(PRINCIPAL!$K$78/100)),IF(L249=PRINCIPAL!$L$78,VLOOKUP($AH$243,'Banco de Dados'!$B$4:$J$50,6,FALSE)*(1-(PRINCIPAL!$M$78/100)),IF(L249=PRINCIPAL!$N$78,VLOOKUP($AH$243,'Banco de Dados'!$B$4:$J$50,6,FALSE)*(1-(PRINCIPAL!$O$78/100)),VLOOKUP($AH$243,'Banco de Dados'!$B$4:$J$50,6,FALSE)))))))))),"")</f>
        <v/>
      </c>
      <c r="AH249" s="29" t="str">
        <f>IFERROR(AG249*(IFERROR(VLOOKUP($AH$243,'Banco de Dados'!$B$4:$J$50,4,FALSE),"ERRO")),"")</f>
        <v/>
      </c>
      <c r="AI249" s="29" t="str">
        <f t="shared" si="158"/>
        <v/>
      </c>
      <c r="AJ249" s="103" t="str">
        <f>IFERROR(AI249*(C249*(PRINCIPAL!$G$78/100))*0.47*(44/12),"")</f>
        <v/>
      </c>
      <c r="AK249" s="111" t="str">
        <f t="shared" ref="AK249:AK280" si="167">IFERROR(AJ249+AK248,"")</f>
        <v/>
      </c>
      <c r="AL249" s="30" t="str">
        <f>IFERROR(IF(AND(PRINCIPAL!$H$79&lt;&gt;"",OR(L249=PRINCIPAL!$I$79,L249=PRINCIPAL!$I$79+PRINCIPAL!$I$79,L249=PRINCIPAL!$I$79+PRINCIPAL!$I$79+PRINCIPAL!$I$79)),0,IF(AND(PRINCIPAL!$H$79&lt;&gt;"",L249=PRINCIPAL!$J$79),VLOOKUP($AM$243,'Banco de Dados'!$B$4:$J$50,8,FALSE)*PRINCIPAL!$H$79*(1-(PRINCIPAL!$K$79/100)),IF(AND(PRINCIPAL!$H$79&lt;&gt;"",L249=PRINCIPAL!$L$79),VLOOKUP($AM$243,'Banco de Dados'!$B$4:$J$50,8,FALSE)*PRINCIPAL!$H$79*(1-(PRINCIPAL!$M$79/100)),IF(AND(PRINCIPAL!$H$79&lt;&gt;"",L249=PRINCIPAL!$N$79),VLOOKUP($AM$243,'Banco de Dados'!$B$4:$J$50,8,FALSE)*PRINCIPAL!$H$79*(1-(PRINCIPAL!$O$79/100)),IF(PRINCIPAL!$H$79&lt;&gt;"",VLOOKUP($AM$243,'Banco de Dados'!$B$4:$J$50,8,FALSE)*PRINCIPAL!$H$79,IF(OR(L249=PRINCIPAL!$I$79,L249=PRINCIPAL!$I$79+PRINCIPAL!$I$79,L249=PRINCIPAL!$I$79+PRINCIPAL!$I$79+PRINCIPAL!$I$79),0,IF(L249=PRINCIPAL!$J$79,VLOOKUP($AM$243,'Banco de Dados'!$B$4:$J$50,6,FALSE)*(1-(PRINCIPAL!$K$79/100)),IF(L249=PRINCIPAL!$L$79,VLOOKUP($AM$243,'Banco de Dados'!$B$4:$J$50,6,FALSE)*(1-(PRINCIPAL!$M$79/100)),IF(L249=PRINCIPAL!$N$79,VLOOKUP($AM$243,'Banco de Dados'!$B$4:$J$50,6,FALSE)*(1-(PRINCIPAL!$O$79/100)),VLOOKUP($AM$243,'Banco de Dados'!$B$4:$J$50,6,FALSE)))))))))),"")</f>
        <v/>
      </c>
      <c r="AM249" s="29" t="str">
        <f>IFERROR(AL249*(IFERROR(VLOOKUP($AM$243,'Banco de Dados'!$B$4:$J$50,4,FALSE),"ERRO")),"")</f>
        <v/>
      </c>
      <c r="AN249" s="29" t="str">
        <f t="shared" si="159"/>
        <v/>
      </c>
      <c r="AO249" s="103" t="str">
        <f>IFERROR(AN249*(C249*(PRINCIPAL!$G$79/100))*0.47*(44/12),"")</f>
        <v/>
      </c>
      <c r="AP249" s="111" t="str">
        <f t="shared" si="160"/>
        <v/>
      </c>
      <c r="AQ249" s="30" t="str">
        <f>IFERROR(IF(AND(PRINCIPAL!$H$80&lt;&gt;"",OR(L249=PRINCIPAL!$I$80,L249=PRINCIPAL!$I$80+PRINCIPAL!$I$80,L249=PRINCIPAL!$I$80+PRINCIPAL!$I$80+PRINCIPAL!$I$80)),0,IF(AND(PRINCIPAL!$H$80&lt;&gt;"",L249=PRINCIPAL!$J$80),VLOOKUP($AR$243,'Banco de Dados'!$B$4:$J$50,8,FALSE)*PRINCIPAL!$H$80*(1-(PRINCIPAL!$K$80/100)),IF(AND(PRINCIPAL!$H$80&lt;&gt;"",L249=PRINCIPAL!$L$80),VLOOKUP($AR$243,'Banco de Dados'!$B$4:$J$50,8,FALSE)*PRINCIPAL!$H$80*(1-(PRINCIPAL!$M$80/100)),IF(AND(PRINCIPAL!$H$80&lt;&gt;"",L249=PRINCIPAL!$N$80),VLOOKUP($AR$243,'Banco de Dados'!$B$4:$J$50,8,FALSE)*PRINCIPAL!$H$80*(1-(PRINCIPAL!$O$80/100)),IF(PRINCIPAL!$H$80&lt;&gt;"",VLOOKUP($AR$243,'Banco de Dados'!$B$4:$J$50,8,FALSE)*PRINCIPAL!$H$80,IF(OR(L249=PRINCIPAL!$I$80,L249=PRINCIPAL!$I$80+PRINCIPAL!$I$80,L249=PRINCIPAL!$I$80+PRINCIPAL!$I$80+PRINCIPAL!$I$80),0,IF(L249=PRINCIPAL!$J$80,VLOOKUP($AR$243,'Banco de Dados'!$B$4:$J$50,6,FALSE)*(1-(PRINCIPAL!$K$80/100)),IF(L249=PRINCIPAL!$L$80,VLOOKUP($AR$243,'Banco de Dados'!$B$4:$J$50,6,FALSE)*(1-(PRINCIPAL!$M$80/100)),IF(L249=PRINCIPAL!$N$80,VLOOKUP($AR$243,'Banco de Dados'!$B$4:$J$50,6,FALSE)*(1-(PRINCIPAL!$O$80/100)),VLOOKUP($AR$243,'Banco de Dados'!$B$4:$J$50,6,FALSE)))))))))),"")</f>
        <v/>
      </c>
      <c r="AR249" s="29" t="str">
        <f>IFERROR(AQ249*(IFERROR(VLOOKUP($AR$243,'Banco de Dados'!$B$4:$J$50,4,FALSE),"ERRO")),"")</f>
        <v/>
      </c>
      <c r="AS249" s="29" t="str">
        <f t="shared" si="161"/>
        <v/>
      </c>
      <c r="AT249" s="103" t="str">
        <f>IFERROR(AS249*(C249*(PRINCIPAL!$G$80/100))*0.47*(44/12),"")</f>
        <v/>
      </c>
      <c r="AU249" s="111" t="str">
        <f t="shared" si="162"/>
        <v/>
      </c>
      <c r="AV249" s="30" t="str">
        <f>IFERROR(IF(AND(PRINCIPAL!$H$81&lt;&gt;"",OR(L249=PRINCIPAL!$I$81,L249=PRINCIPAL!$I$81+PRINCIPAL!$I$81,L249=PRINCIPAL!$I$81+PRINCIPAL!$I$81+PRINCIPAL!$I$81)),0,IF(AND(PRINCIPAL!$H$81&lt;&gt;"",L249=PRINCIPAL!$J$81),VLOOKUP($AW$243,'Banco de Dados'!$B$4:$J$50,8,FALSE)*PRINCIPAL!$H$81*(1-(PRINCIPAL!$K$81/100)),IF(AND(PRINCIPAL!$H$81&lt;&gt;"",L249=PRINCIPAL!$L$81),VLOOKUP($AW$243,'Banco de Dados'!$B$4:$J$50,8,FALSE)*PRINCIPAL!$H$81*(1-(PRINCIPAL!$M$81/100)),IF(AND(PRINCIPAL!$H$81&lt;&gt;"",L249=PRINCIPAL!$N$81),VLOOKUP($AW$243,'Banco de Dados'!$B$4:$J$50,8,FALSE)*PRINCIPAL!$H$81*(1-(PRINCIPAL!$O$81/100)),IF(PRINCIPAL!$H$81&lt;&gt;"",VLOOKUP($AW$243,'Banco de Dados'!$B$4:$J$50,8,FALSE)*PRINCIPAL!$H$81,IF(OR(L249=PRINCIPAL!$I$81,L249=PRINCIPAL!$I$81+PRINCIPAL!$I$81,L249=PRINCIPAL!$I$81+PRINCIPAL!$I$81+PRINCIPAL!$I$81),0,IF(L249=PRINCIPAL!$J$81,VLOOKUP($AW$243,'Banco de Dados'!$B$4:$J$50,6,FALSE)*(1-(PRINCIPAL!$K$81/100)),IF(L249=PRINCIPAL!$L$81,VLOOKUP($AW$243,'Banco de Dados'!$B$4:$J$50,6,FALSE)*(1-(PRINCIPAL!$M$81/100)),IF(L249=PRINCIPAL!$N$81,VLOOKUP($AW$243,'Banco de Dados'!$B$4:$J$50,6,FALSE)*(1-(PRINCIPAL!$O$81/100)),VLOOKUP($AW$243,'Banco de Dados'!$B$4:$J$50,6,FALSE)))))))))),"")</f>
        <v/>
      </c>
      <c r="AW249" s="29" t="str">
        <f>IFERROR(AV249*(IFERROR(VLOOKUP($AW$243,'Banco de Dados'!$B$4:$J$50,4,FALSE),"ERRO")),"")</f>
        <v/>
      </c>
      <c r="AX249" s="29" t="str">
        <f t="shared" si="163"/>
        <v/>
      </c>
      <c r="AY249" s="103" t="str">
        <f>IFERROR(AX249*(C249*(PRINCIPAL!$G$81/100))*0.47*(44/12),"")</f>
        <v/>
      </c>
      <c r="AZ249" s="111" t="str">
        <f t="shared" ref="AZ249:AZ280" si="168">IFERROR(AY249+AZ248,"")</f>
        <v/>
      </c>
      <c r="BA249" s="30" t="str">
        <f>IFERROR(IF(AND(PRINCIPAL!$H$82&lt;&gt;"",OR(L249=PRINCIPAL!$I$82,L249=PRINCIPAL!$I$82+PRINCIPAL!$I$82,L249=PRINCIPAL!$I$82+PRINCIPAL!$I$82+PRINCIPAL!$I$82)),0,IF(AND(PRINCIPAL!$H$82&lt;&gt;"",L249=PRINCIPAL!$J$82),VLOOKUP($BB$243,'Banco de Dados'!$B$4:$J$50,8,FALSE)*PRINCIPAL!$H$82*(1-(PRINCIPAL!$K$82/100)),IF(AND(PRINCIPAL!$H$82&lt;&gt;"",L249=PRINCIPAL!$L$82),VLOOKUP($BB$243,'Banco de Dados'!$B$4:$J$50,8,FALSE)*PRINCIPAL!$H$82*(1-(PRINCIPAL!$M$82/100)),IF(AND(PRINCIPAL!$H$82&lt;&gt;"",L249=PRINCIPAL!$N$82),VLOOKUP($BB$243,'Banco de Dados'!$B$4:$J$50,8,FALSE)*PRINCIPAL!$H$82*(1-(PRINCIPAL!$O$82/100)),IF(PRINCIPAL!$H$82&lt;&gt;"",VLOOKUP($BB$243,'Banco de Dados'!$B$4:$J$50,8,FALSE)*PRINCIPAL!$H$82,IF(OR(L249=PRINCIPAL!$I$82,L249=PRINCIPAL!$I$82+PRINCIPAL!$I$82,L249=PRINCIPAL!$I$82+PRINCIPAL!$I$82+PRINCIPAL!$I$82),0,IF(L249=PRINCIPAL!$J$82,VLOOKUP($BB$243,'Banco de Dados'!$B$4:$J$50,6,FALSE)*(1-(PRINCIPAL!$K$82/100)),IF(L249=PRINCIPAL!$L$82,VLOOKUP($BB$243,'Banco de Dados'!$B$4:$J$50,6,FALSE)*(1-(PRINCIPAL!$M$82/100)),IF(L249=PRINCIPAL!$N$82,VLOOKUP($BB$243,'Banco de Dados'!$B$4:$J$50,6,FALSE)*(1-(PRINCIPAL!$O$82/100)),VLOOKUP($BB$243,'Banco de Dados'!$B$4:$J$50,6,FALSE)))))))))),"")</f>
        <v/>
      </c>
      <c r="BB249" s="29" t="str">
        <f>IFERROR(BA249*(IFERROR(VLOOKUP($BB$243,'Banco de Dados'!$B$4:$J$50,4,FALSE),"ERRO")),"")</f>
        <v/>
      </c>
      <c r="BC249" s="29" t="str">
        <f t="shared" ref="BC249:BC280" si="169">IFERROR(BB249+BA249,"")</f>
        <v/>
      </c>
      <c r="BD249" s="103" t="str">
        <f>IFERROR(BC249*(C249*(PRINCIPAL!$G$82/100))*0.47*(44/12),"")</f>
        <v/>
      </c>
      <c r="BE249" s="111" t="str">
        <f t="shared" si="148"/>
        <v/>
      </c>
      <c r="BF249" s="30" t="str">
        <f>IFERROR(IF(AND(PRINCIPAL!$H$83&lt;&gt;"",OR(L249=PRINCIPAL!$I$83,L249=PRINCIPAL!$I$83+PRINCIPAL!$I$83,L249=PRINCIPAL!$I$83+PRINCIPAL!$I$83+PRINCIPAL!$I$83)),0,IF(AND(PRINCIPAL!$H$83&lt;&gt;"",L249=PRINCIPAL!$J$83),VLOOKUP($BG$243,'Banco de Dados'!$B$4:$J$50,8,FALSE)*PRINCIPAL!$H$83*(1-(PRINCIPAL!$K$83/100)),IF(AND(PRINCIPAL!$H$83&lt;&gt;"",L249=PRINCIPAL!$L$83),VLOOKUP($BG$243,'Banco de Dados'!$B$4:$J$50,8,FALSE)*PRINCIPAL!$H$83*(1-(PRINCIPAL!$M$83/100)),IF(AND(PRINCIPAL!$H$83&lt;&gt;"",L249=PRINCIPAL!$N$83),VLOOKUP($BG$243,'Banco de Dados'!$B$4:$J$50,8,FALSE)*PRINCIPAL!$H$83*(1-(PRINCIPAL!$O$83/100)),IF(PRINCIPAL!$H$83&lt;&gt;"",VLOOKUP($BG$243,'Banco de Dados'!$B$4:$J$50,8,FALSE)*PRINCIPAL!$H$83,IF(OR(L249=PRINCIPAL!$I$83,L249=PRINCIPAL!$I$83+PRINCIPAL!$I$83,L249=PRINCIPAL!$I$83+PRINCIPAL!$I$83+PRINCIPAL!$I$83),0,IF(L249=PRINCIPAL!$J$83,VLOOKUP($BG$243,'Banco de Dados'!$B$4:$J$50,6,FALSE)*(1-(PRINCIPAL!$K$83/100)),IF(L249=PRINCIPAL!$L$83,VLOOKUP($BG$243,'Banco de Dados'!$B$4:$J$50,6,FALSE)*(1-(PRINCIPAL!$M$83/100)),IF(L249=PRINCIPAL!$N$83,VLOOKUP($BG$243,'Banco de Dados'!$B$4:$J$50,6,FALSE)*(1-(PRINCIPAL!$O$83/100)),VLOOKUP($BG$243,'Banco de Dados'!$B$4:$J$50,6,FALSE)))))))))),"")</f>
        <v/>
      </c>
      <c r="BG249" s="29" t="str">
        <f>IFERROR(BF249*(IFERROR(VLOOKUP($BG$243,'Banco de Dados'!$B$4:$J$50,4,FALSE),"ERRO")),"")</f>
        <v/>
      </c>
      <c r="BH249" s="29" t="str">
        <f t="shared" si="164"/>
        <v/>
      </c>
      <c r="BI249" s="103" t="str">
        <f>IFERROR(BH249*(C249*(PRINCIPAL!$G$83/100))*0.47*(44/12),"")</f>
        <v/>
      </c>
      <c r="BJ249" s="102" t="str">
        <f t="shared" si="149"/>
        <v/>
      </c>
    </row>
    <row r="250" spans="2:62" ht="12.75" customHeight="1" x14ac:dyDescent="0.3">
      <c r="B250" s="326">
        <f t="shared" si="150"/>
        <v>2025</v>
      </c>
      <c r="C250" s="340"/>
      <c r="D250" s="1"/>
      <c r="E250" s="116">
        <v>5</v>
      </c>
      <c r="F250" s="24" t="str">
        <f>IFERROR(VLOOKUP($G$243,'Banco de Dados'!$B$4:$J$50,6,FALSE),"")</f>
        <v/>
      </c>
      <c r="G250" s="25" t="str">
        <f>IFERROR(F250*(IFERROR(VLOOKUP($G$243,'Banco de Dados'!$B$4:$J$50,4,FALSE),"ERRO")),"")</f>
        <v/>
      </c>
      <c r="H250" s="25" t="str">
        <f t="shared" si="151"/>
        <v/>
      </c>
      <c r="I250" s="103" t="str">
        <f t="shared" si="152"/>
        <v/>
      </c>
      <c r="J250" s="117" t="str">
        <f t="shared" si="153"/>
        <v/>
      </c>
      <c r="K250" s="1"/>
      <c r="L250" s="91">
        <v>5</v>
      </c>
      <c r="M250" s="24" t="str">
        <f>IFERROR(IF(AND(PRINCIPAL!$H$74&lt;&gt;"",OR(L250=PRINCIPAL!$I$74,L250=PRINCIPAL!$I$74+PRINCIPAL!$I$74,L250=PRINCIPAL!$I$74+PRINCIPAL!$I$74+PRINCIPAL!$I$74)),0,IF(AND(PRINCIPAL!$H$74&lt;&gt;"",L250=PRINCIPAL!$J$74),VLOOKUP($N$243,'Banco de Dados'!$B$4:$J$50,8,FALSE)*PRINCIPAL!$H$74*(1-(PRINCIPAL!$K$74/100)),IF(AND(PRINCIPAL!$H$74&lt;&gt;"",L250=PRINCIPAL!$L$74),VLOOKUP($N$243,'Banco de Dados'!$B$4:$J$50,8,FALSE)*PRINCIPAL!$H$74*(1-(PRINCIPAL!$M$74/100)),IF(AND(PRINCIPAL!$H$74&lt;&gt;"",L250=PRINCIPAL!$N$74),VLOOKUP($N$243,'Banco de Dados'!$B$4:$J$50,8,FALSE)*PRINCIPAL!$H$74*(1-(PRINCIPAL!$O$74/100)),IF(PRINCIPAL!$H$74&lt;&gt;"",VLOOKUP($N$243,'Banco de Dados'!$B$4:$J$50,8,FALSE)*PRINCIPAL!$H$74,IF(OR(L250=PRINCIPAL!$I$74,L250=PRINCIPAL!$I$74+PRINCIPAL!$I$74,L250=PRINCIPAL!$I$74+PRINCIPAL!$I$74+PRINCIPAL!$I$74),0,IF(L250=PRINCIPAL!$J$74,VLOOKUP($N$243,'Banco de Dados'!$B$4:$J$50,6,FALSE)*(1-(PRINCIPAL!$K$74/100)),IF(L250=PRINCIPAL!$L$74,VLOOKUP($N$243,'Banco de Dados'!$B$4:$J$50,6,FALSE)*(1-(PRINCIPAL!$M$74/100)),IF(L250=PRINCIPAL!$N$74,VLOOKUP($N$243,'Banco de Dados'!$B$4:$J$50,6,FALSE)*(1-(PRINCIPAL!$O$74/100)),VLOOKUP($N$243,'Banco de Dados'!$B$4:$J$50,6,FALSE)))))))))),"")</f>
        <v/>
      </c>
      <c r="N250" s="25" t="str">
        <f>IFERROR(M250*(IFERROR(VLOOKUP($N$243,'Banco de Dados'!$B$4:$J$50,4,FALSE),"ERRO")),"")</f>
        <v/>
      </c>
      <c r="O250" s="25" t="str">
        <f t="shared" si="154"/>
        <v/>
      </c>
      <c r="P250" s="103" t="str">
        <f>IFERROR(O250*(C250*(PRINCIPAL!$G$74/100))*0.47*(44/12),"")</f>
        <v/>
      </c>
      <c r="Q250" s="107" t="str">
        <f>IFERROR(Q249+P250,"")</f>
        <v/>
      </c>
      <c r="R250" s="29" t="str">
        <f>IFERROR(IF(AND(PRINCIPAL!$H$75&lt;&gt;"",OR(L250=PRINCIPAL!$I$75,L250=PRINCIPAL!$I$75+PRINCIPAL!$I$75,L250=PRINCIPAL!$I$75+PRINCIPAL!$I$75+PRINCIPAL!$I$75)),0,IF(AND(PRINCIPAL!$H$75&lt;&gt;"",L250=PRINCIPAL!$J$75),VLOOKUP($S$243,'Banco de Dados'!$B$4:$J$50,8,FALSE)*PRINCIPAL!$H$75*(1-(PRINCIPAL!$K$75/100)),IF(AND(PRINCIPAL!$H$75&lt;&gt;"",L250=PRINCIPAL!$L$75),VLOOKUP($S$243,'Banco de Dados'!$B$4:$J$50,8,FALSE)*PRINCIPAL!$H$75*(1-(PRINCIPAL!$M$75/100)),IF(AND(PRINCIPAL!$H$75&lt;&gt;"",L250=PRINCIPAL!$N$75),VLOOKUP($S$243,'Banco de Dados'!$B$4:$J$50,8,FALSE)*PRINCIPAL!$H$75*(1-(PRINCIPAL!$O$75/100)),IF(PRINCIPAL!$H$75&lt;&gt;"",VLOOKUP($S$243,'Banco de Dados'!$B$4:$J$50,8,FALSE)*PRINCIPAL!$H$75,IF(OR(L250=PRINCIPAL!$I$75,L250=PRINCIPAL!$I$75+PRINCIPAL!$I$75,L250=PRINCIPAL!$I$75+PRINCIPAL!$I$75+PRINCIPAL!$I$75),0,IF(L250=PRINCIPAL!$J$75,VLOOKUP($S$243,'Banco de Dados'!$B$4:$J$50,6,FALSE)*(1-(PRINCIPAL!$K$75/100)),IF(L250=PRINCIPAL!$L$75,VLOOKUP($S$243,'Banco de Dados'!$B$4:$J$50,6,FALSE)*(1-(PRINCIPAL!$M$75/100)),IF(L250=PRINCIPAL!$N$75,VLOOKUP($S$243,'Banco de Dados'!$B$4:$J$50,6,FALSE)*(1-(PRINCIPAL!$O$75/100)),VLOOKUP($S$243,'Banco de Dados'!$B$4:$J$50,6,FALSE)))))))))),"")</f>
        <v/>
      </c>
      <c r="S250" s="29" t="str">
        <f>IFERROR(R250*(IFERROR(VLOOKUP($S$243,'Banco de Dados'!$B$4:$J$50,4,FALSE),"ERRO")),"")</f>
        <v/>
      </c>
      <c r="T250" s="29" t="str">
        <f t="shared" si="155"/>
        <v/>
      </c>
      <c r="U250" s="103" t="str">
        <f>IFERROR(T250*(C250*(PRINCIPAL!$G$75/100))*0.47*(44/12),"")</f>
        <v/>
      </c>
      <c r="V250" s="103" t="str">
        <f t="shared" si="147"/>
        <v/>
      </c>
      <c r="W250" s="30" t="str">
        <f>IFERROR(IF(AND(PRINCIPAL!$H$76&lt;&gt;"",OR(L250=PRINCIPAL!$I$76,L250=PRINCIPAL!$I$76+PRINCIPAL!$I$76,L250=PRINCIPAL!$I$76+PRINCIPAL!$I$76+PRINCIPAL!$I$76)),0,IF(AND(PRINCIPAL!$H$76&lt;&gt;"",L250=PRINCIPAL!$J$76),VLOOKUP($X$243,'Banco de Dados'!$B$4:$J$50,8,FALSE)*PRINCIPAL!$H$76*(1-(PRINCIPAL!$K$76/100)),IF(AND(PRINCIPAL!$H$76&lt;&gt;"",L250=PRINCIPAL!$L$76),VLOOKUP($X$243,'Banco de Dados'!$B$4:$J$50,8,FALSE)*PRINCIPAL!$H$76*(1-(PRINCIPAL!$M$76/100)),IF(AND(PRINCIPAL!$H$76&lt;&gt;"",L250=PRINCIPAL!$N$76),VLOOKUP($X$243,'Banco de Dados'!$B$4:$J$50,8,FALSE)*PRINCIPAL!$H$76*(1-(PRINCIPAL!$O$76/100)),IF(PRINCIPAL!$H$76&lt;&gt;"",VLOOKUP($X$243,'Banco de Dados'!$B$4:$J$50,8,FALSE)*PRINCIPAL!$H$76,IF(OR(L250=PRINCIPAL!$I$76,L250=PRINCIPAL!$I$76+PRINCIPAL!$I$76,L250=PRINCIPAL!$I$76+PRINCIPAL!$I$76+PRINCIPAL!$I$76),0,IF(L250=PRINCIPAL!$J$76,VLOOKUP($X$243,'Banco de Dados'!$B$4:$J$50,6,FALSE)*(1-(PRINCIPAL!$K$76/100)),IF(L250=PRINCIPAL!$L$76,VLOOKUP($X$243,'Banco de Dados'!$B$4:$J$50,6,FALSE)*(1-(PRINCIPAL!$M$76/100)),IF(L250=PRINCIPAL!$N$76,VLOOKUP($X$243,'Banco de Dados'!$B$4:$J$50,6,FALSE)*(1-(PRINCIPAL!$O$76/100)),VLOOKUP($X$243,'Banco de Dados'!$B$4:$J$50,6,FALSE)))))))))),"")</f>
        <v/>
      </c>
      <c r="X250" s="29" t="str">
        <f>IFERROR(W250*(IFERROR(VLOOKUP($X$243,'Banco de Dados'!$B$4:$J$50,4,FALSE),"ERRO")),"")</f>
        <v/>
      </c>
      <c r="Y250" s="29" t="str">
        <f t="shared" si="165"/>
        <v/>
      </c>
      <c r="Z250" s="103" t="str">
        <f>IFERROR(Y250*(C250*(PRINCIPAL!$G$76/100))*0.47*(44/12),"")</f>
        <v/>
      </c>
      <c r="AA250" s="111" t="str">
        <f t="shared" si="166"/>
        <v/>
      </c>
      <c r="AB250" s="30" t="str">
        <f>IFERROR(IF(AND(PRINCIPAL!$H$77&lt;&gt;"",OR(L250=PRINCIPAL!$I$77,L250=PRINCIPAL!$I$77+PRINCIPAL!$I$77,L250=PRINCIPAL!$I$77+PRINCIPAL!$I$77+PRINCIPAL!$I$77)),0,IF(AND(PRINCIPAL!$H$77&lt;&gt;"",L250=PRINCIPAL!$J$77),VLOOKUP($AC$243,'Banco de Dados'!$B$4:$J$50,8,FALSE)*PRINCIPAL!$H$77*(1-(PRINCIPAL!$K$77/100)),IF(AND(PRINCIPAL!$H$77&lt;&gt;"",L250=PRINCIPAL!$L$77),VLOOKUP($AC$243,'Banco de Dados'!$B$4:$J$50,8,FALSE)*PRINCIPAL!$H$77*(1-(PRINCIPAL!$M$77/100)),IF(AND(PRINCIPAL!$H$77&lt;&gt;"",L250=PRINCIPAL!$N$77),VLOOKUP($AC$243,'Banco de Dados'!$B$4:$J$50,8,FALSE)*PRINCIPAL!$H$77*(1-(PRINCIPAL!$O$77/100)),IF(PRINCIPAL!$H$77&lt;&gt;"",VLOOKUP($AC$243,'Banco de Dados'!$B$4:$J$50,8,FALSE)*PRINCIPAL!$H$77,IF(OR(L250=PRINCIPAL!$I$77,L250=PRINCIPAL!$I$77+PRINCIPAL!$I$77,L250=PRINCIPAL!$I$77+PRINCIPAL!$I$77+PRINCIPAL!$I$77),0,IF(L250=PRINCIPAL!$J$77,VLOOKUP($AC$243,'Banco de Dados'!$B$4:$J$50,6,FALSE)*(1-(PRINCIPAL!$K$77/100)),IF(L250=PRINCIPAL!$L$77,VLOOKUP($AC$243,'Banco de Dados'!$B$4:$J$50,6,FALSE)*(1-(PRINCIPAL!$M$77/100)),IF(L250=PRINCIPAL!$N$77,VLOOKUP($AC$243,'Banco de Dados'!$B$4:$J$50,6,FALSE)*(1-(PRINCIPAL!$O$77/100)),VLOOKUP($AC$243,'Banco de Dados'!$B$4:$J$50,6,FALSE)))))))))),"")</f>
        <v/>
      </c>
      <c r="AC250" s="29" t="str">
        <f>IFERROR(AB250*(IFERROR(VLOOKUP($AC$243,'Banco de Dados'!$B$4:$J$50,4,FALSE),"ERRO")),"")</f>
        <v/>
      </c>
      <c r="AD250" s="29" t="str">
        <f t="shared" si="156"/>
        <v/>
      </c>
      <c r="AE250" s="103" t="str">
        <f>IFERROR(AD250*(C250*(PRINCIPAL!$G$77/100))*0.47*(44/12),"")</f>
        <v/>
      </c>
      <c r="AF250" s="111" t="str">
        <f t="shared" si="157"/>
        <v/>
      </c>
      <c r="AG250" s="30" t="str">
        <f>IFERROR(IF(AND(PRINCIPAL!$H$78&lt;&gt;"",OR(L250=PRINCIPAL!$I$78,L250=PRINCIPAL!$I$78+PRINCIPAL!$I$78,L250=PRINCIPAL!$I$78+PRINCIPAL!$I$78+PRINCIPAL!$I$78)),0,IF(AND(PRINCIPAL!$H$78&lt;&gt;"",L250=PRINCIPAL!$J$78),VLOOKUP($AH$243,'Banco de Dados'!$B$4:$J$50,8,FALSE)*PRINCIPAL!$H$78*(1-(PRINCIPAL!$K$78/100)),IF(AND(PRINCIPAL!$H$78&lt;&gt;"",L250=PRINCIPAL!$L$78),VLOOKUP($AH$243,'Banco de Dados'!$B$4:$J$50,8,FALSE)*PRINCIPAL!$H$78*(1-(PRINCIPAL!$M$78/100)),IF(AND(PRINCIPAL!$H$78&lt;&gt;"",L250=PRINCIPAL!$N$78),VLOOKUP($AH$243,'Banco de Dados'!$B$4:$J$50,8,FALSE)*PRINCIPAL!$H$78*(1-(PRINCIPAL!$O$78/100)),IF(PRINCIPAL!$H$78&lt;&gt;"",VLOOKUP($AH$243,'Banco de Dados'!$B$4:$J$50,8,FALSE)*PRINCIPAL!$H$78,IF(OR(L250=PRINCIPAL!$I$78,L250=PRINCIPAL!$I$78+PRINCIPAL!$I$78,L250=PRINCIPAL!$I$78+PRINCIPAL!$I$78+PRINCIPAL!$I$78),0,IF(L250=PRINCIPAL!$J$78,VLOOKUP($AH$243,'Banco de Dados'!$B$4:$J$50,6,FALSE)*(1-(PRINCIPAL!$K$78/100)),IF(L250=PRINCIPAL!$L$78,VLOOKUP($AH$243,'Banco de Dados'!$B$4:$J$50,6,FALSE)*(1-(PRINCIPAL!$M$78/100)),IF(L250=PRINCIPAL!$N$78,VLOOKUP($AH$243,'Banco de Dados'!$B$4:$J$50,6,FALSE)*(1-(PRINCIPAL!$O$78/100)),VLOOKUP($AH$243,'Banco de Dados'!$B$4:$J$50,6,FALSE)))))))))),"")</f>
        <v/>
      </c>
      <c r="AH250" s="29" t="str">
        <f>IFERROR(AG250*(IFERROR(VLOOKUP($AH$243,'Banco de Dados'!$B$4:$J$50,4,FALSE),"ERRO")),"")</f>
        <v/>
      </c>
      <c r="AI250" s="29" t="str">
        <f t="shared" si="158"/>
        <v/>
      </c>
      <c r="AJ250" s="103" t="str">
        <f>IFERROR(AI250*(C250*(PRINCIPAL!$G$78/100))*0.47*(44/12),"")</f>
        <v/>
      </c>
      <c r="AK250" s="111" t="str">
        <f t="shared" si="167"/>
        <v/>
      </c>
      <c r="AL250" s="30" t="str">
        <f>IFERROR(IF(AND(PRINCIPAL!$H$79&lt;&gt;"",OR(L250=PRINCIPAL!$I$79,L250=PRINCIPAL!$I$79+PRINCIPAL!$I$79,L250=PRINCIPAL!$I$79+PRINCIPAL!$I$79+PRINCIPAL!$I$79)),0,IF(AND(PRINCIPAL!$H$79&lt;&gt;"",L250=PRINCIPAL!$J$79),VLOOKUP($AM$243,'Banco de Dados'!$B$4:$J$50,8,FALSE)*PRINCIPAL!$H$79*(1-(PRINCIPAL!$K$79/100)),IF(AND(PRINCIPAL!$H$79&lt;&gt;"",L250=PRINCIPAL!$L$79),VLOOKUP($AM$243,'Banco de Dados'!$B$4:$J$50,8,FALSE)*PRINCIPAL!$H$79*(1-(PRINCIPAL!$M$79/100)),IF(AND(PRINCIPAL!$H$79&lt;&gt;"",L250=PRINCIPAL!$N$79),VLOOKUP($AM$243,'Banco de Dados'!$B$4:$J$50,8,FALSE)*PRINCIPAL!$H$79*(1-(PRINCIPAL!$O$79/100)),IF(PRINCIPAL!$H$79&lt;&gt;"",VLOOKUP($AM$243,'Banco de Dados'!$B$4:$J$50,8,FALSE)*PRINCIPAL!$H$79,IF(OR(L250=PRINCIPAL!$I$79,L250=PRINCIPAL!$I$79+PRINCIPAL!$I$79,L250=PRINCIPAL!$I$79+PRINCIPAL!$I$79+PRINCIPAL!$I$79),0,IF(L250=PRINCIPAL!$J$79,VLOOKUP($AM$243,'Banco de Dados'!$B$4:$J$50,6,FALSE)*(1-(PRINCIPAL!$K$79/100)),IF(L250=PRINCIPAL!$L$79,VLOOKUP($AM$243,'Banco de Dados'!$B$4:$J$50,6,FALSE)*(1-(PRINCIPAL!$M$79/100)),IF(L250=PRINCIPAL!$N$79,VLOOKUP($AM$243,'Banco de Dados'!$B$4:$J$50,6,FALSE)*(1-(PRINCIPAL!$O$79/100)),VLOOKUP($AM$243,'Banco de Dados'!$B$4:$J$50,6,FALSE)))))))))),"")</f>
        <v/>
      </c>
      <c r="AM250" s="29" t="str">
        <f>IFERROR(AL250*(IFERROR(VLOOKUP($AM$243,'Banco de Dados'!$B$4:$J$50,4,FALSE),"ERRO")),"")</f>
        <v/>
      </c>
      <c r="AN250" s="29" t="str">
        <f t="shared" si="159"/>
        <v/>
      </c>
      <c r="AO250" s="103" t="str">
        <f>IFERROR(AN250*(C250*(PRINCIPAL!$G$79/100))*0.47*(44/12),"")</f>
        <v/>
      </c>
      <c r="AP250" s="111" t="str">
        <f t="shared" si="160"/>
        <v/>
      </c>
      <c r="AQ250" s="30" t="str">
        <f>IFERROR(IF(AND(PRINCIPAL!$H$80&lt;&gt;"",OR(L250=PRINCIPAL!$I$80,L250=PRINCIPAL!$I$80+PRINCIPAL!$I$80,L250=PRINCIPAL!$I$80+PRINCIPAL!$I$80+PRINCIPAL!$I$80)),0,IF(AND(PRINCIPAL!$H$80&lt;&gt;"",L250=PRINCIPAL!$J$80),VLOOKUP($AR$243,'Banco de Dados'!$B$4:$J$50,8,FALSE)*PRINCIPAL!$H$80*(1-(PRINCIPAL!$K$80/100)),IF(AND(PRINCIPAL!$H$80&lt;&gt;"",L250=PRINCIPAL!$L$80),VLOOKUP($AR$243,'Banco de Dados'!$B$4:$J$50,8,FALSE)*PRINCIPAL!$H$80*(1-(PRINCIPAL!$M$80/100)),IF(AND(PRINCIPAL!$H$80&lt;&gt;"",L250=PRINCIPAL!$N$80),VLOOKUP($AR$243,'Banco de Dados'!$B$4:$J$50,8,FALSE)*PRINCIPAL!$H$80*(1-(PRINCIPAL!$O$80/100)),IF(PRINCIPAL!$H$80&lt;&gt;"",VLOOKUP($AR$243,'Banco de Dados'!$B$4:$J$50,8,FALSE)*PRINCIPAL!$H$80,IF(OR(L250=PRINCIPAL!$I$80,L250=PRINCIPAL!$I$80+PRINCIPAL!$I$80,L250=PRINCIPAL!$I$80+PRINCIPAL!$I$80+PRINCIPAL!$I$80),0,IF(L250=PRINCIPAL!$J$80,VLOOKUP($AR$243,'Banco de Dados'!$B$4:$J$50,6,FALSE)*(1-(PRINCIPAL!$K$80/100)),IF(L250=PRINCIPAL!$L$80,VLOOKUP($AR$243,'Banco de Dados'!$B$4:$J$50,6,FALSE)*(1-(PRINCIPAL!$M$80/100)),IF(L250=PRINCIPAL!$N$80,VLOOKUP($AR$243,'Banco de Dados'!$B$4:$J$50,6,FALSE)*(1-(PRINCIPAL!$O$80/100)),VLOOKUP($AR$243,'Banco de Dados'!$B$4:$J$50,6,FALSE)))))))))),"")</f>
        <v/>
      </c>
      <c r="AR250" s="29" t="str">
        <f>IFERROR(AQ250*(IFERROR(VLOOKUP($AR$243,'Banco de Dados'!$B$4:$J$50,4,FALSE),"ERRO")),"")</f>
        <v/>
      </c>
      <c r="AS250" s="29" t="str">
        <f t="shared" si="161"/>
        <v/>
      </c>
      <c r="AT250" s="103" t="str">
        <f>IFERROR(AS250*(C250*(PRINCIPAL!$G$80/100))*0.47*(44/12),"")</f>
        <v/>
      </c>
      <c r="AU250" s="111" t="str">
        <f t="shared" si="162"/>
        <v/>
      </c>
      <c r="AV250" s="30" t="str">
        <f>IFERROR(IF(AND(PRINCIPAL!$H$81&lt;&gt;"",OR(L250=PRINCIPAL!$I$81,L250=PRINCIPAL!$I$81+PRINCIPAL!$I$81,L250=PRINCIPAL!$I$81+PRINCIPAL!$I$81+PRINCIPAL!$I$81)),0,IF(AND(PRINCIPAL!$H$81&lt;&gt;"",L250=PRINCIPAL!$J$81),VLOOKUP($AW$243,'Banco de Dados'!$B$4:$J$50,8,FALSE)*PRINCIPAL!$H$81*(1-(PRINCIPAL!$K$81/100)),IF(AND(PRINCIPAL!$H$81&lt;&gt;"",L250=PRINCIPAL!$L$81),VLOOKUP($AW$243,'Banco de Dados'!$B$4:$J$50,8,FALSE)*PRINCIPAL!$H$81*(1-(PRINCIPAL!$M$81/100)),IF(AND(PRINCIPAL!$H$81&lt;&gt;"",L250=PRINCIPAL!$N$81),VLOOKUP($AW$243,'Banco de Dados'!$B$4:$J$50,8,FALSE)*PRINCIPAL!$H$81*(1-(PRINCIPAL!$O$81/100)),IF(PRINCIPAL!$H$81&lt;&gt;"",VLOOKUP($AW$243,'Banco de Dados'!$B$4:$J$50,8,FALSE)*PRINCIPAL!$H$81,IF(OR(L250=PRINCIPAL!$I$81,L250=PRINCIPAL!$I$81+PRINCIPAL!$I$81,L250=PRINCIPAL!$I$81+PRINCIPAL!$I$81+PRINCIPAL!$I$81),0,IF(L250=PRINCIPAL!$J$81,VLOOKUP($AW$243,'Banco de Dados'!$B$4:$J$50,6,FALSE)*(1-(PRINCIPAL!$K$81/100)),IF(L250=PRINCIPAL!$L$81,VLOOKUP($AW$243,'Banco de Dados'!$B$4:$J$50,6,FALSE)*(1-(PRINCIPAL!$M$81/100)),IF(L250=PRINCIPAL!$N$81,VLOOKUP($AW$243,'Banco de Dados'!$B$4:$J$50,6,FALSE)*(1-(PRINCIPAL!$O$81/100)),VLOOKUP($AW$243,'Banco de Dados'!$B$4:$J$50,6,FALSE)))))))))),"")</f>
        <v/>
      </c>
      <c r="AW250" s="29" t="str">
        <f>IFERROR(AV250*(IFERROR(VLOOKUP($AW$243,'Banco de Dados'!$B$4:$J$50,4,FALSE),"ERRO")),"")</f>
        <v/>
      </c>
      <c r="AX250" s="29" t="str">
        <f t="shared" si="163"/>
        <v/>
      </c>
      <c r="AY250" s="103" t="str">
        <f>IFERROR(AX250*(C250*(PRINCIPAL!$G$81/100))*0.47*(44/12),"")</f>
        <v/>
      </c>
      <c r="AZ250" s="111" t="str">
        <f t="shared" si="168"/>
        <v/>
      </c>
      <c r="BA250" s="30" t="str">
        <f>IFERROR(IF(AND(PRINCIPAL!$H$82&lt;&gt;"",OR(L250=PRINCIPAL!$I$82,L250=PRINCIPAL!$I$82+PRINCIPAL!$I$82,L250=PRINCIPAL!$I$82+PRINCIPAL!$I$82+PRINCIPAL!$I$82)),0,IF(AND(PRINCIPAL!$H$82&lt;&gt;"",L250=PRINCIPAL!$J$82),VLOOKUP($BB$243,'Banco de Dados'!$B$4:$J$50,8,FALSE)*PRINCIPAL!$H$82*(1-(PRINCIPAL!$K$82/100)),IF(AND(PRINCIPAL!$H$82&lt;&gt;"",L250=PRINCIPAL!$L$82),VLOOKUP($BB$243,'Banco de Dados'!$B$4:$J$50,8,FALSE)*PRINCIPAL!$H$82*(1-(PRINCIPAL!$M$82/100)),IF(AND(PRINCIPAL!$H$82&lt;&gt;"",L250=PRINCIPAL!$N$82),VLOOKUP($BB$243,'Banco de Dados'!$B$4:$J$50,8,FALSE)*PRINCIPAL!$H$82*(1-(PRINCIPAL!$O$82/100)),IF(PRINCIPAL!$H$82&lt;&gt;"",VLOOKUP($BB$243,'Banco de Dados'!$B$4:$J$50,8,FALSE)*PRINCIPAL!$H$82,IF(OR(L250=PRINCIPAL!$I$82,L250=PRINCIPAL!$I$82+PRINCIPAL!$I$82,L250=PRINCIPAL!$I$82+PRINCIPAL!$I$82+PRINCIPAL!$I$82),0,IF(L250=PRINCIPAL!$J$82,VLOOKUP($BB$243,'Banco de Dados'!$B$4:$J$50,6,FALSE)*(1-(PRINCIPAL!$K$82/100)),IF(L250=PRINCIPAL!$L$82,VLOOKUP($BB$243,'Banco de Dados'!$B$4:$J$50,6,FALSE)*(1-(PRINCIPAL!$M$82/100)),IF(L250=PRINCIPAL!$N$82,VLOOKUP($BB$243,'Banco de Dados'!$B$4:$J$50,6,FALSE)*(1-(PRINCIPAL!$O$82/100)),VLOOKUP($BB$243,'Banco de Dados'!$B$4:$J$50,6,FALSE)))))))))),"")</f>
        <v/>
      </c>
      <c r="BB250" s="29" t="str">
        <f>IFERROR(BA250*(IFERROR(VLOOKUP($BB$243,'Banco de Dados'!$B$4:$J$50,4,FALSE),"ERRO")),"")</f>
        <v/>
      </c>
      <c r="BC250" s="29" t="str">
        <f t="shared" si="169"/>
        <v/>
      </c>
      <c r="BD250" s="103" t="str">
        <f>IFERROR(BC250*(C250*(PRINCIPAL!$G$82/100))*0.47*(44/12),"")</f>
        <v/>
      </c>
      <c r="BE250" s="111" t="str">
        <f t="shared" si="148"/>
        <v/>
      </c>
      <c r="BF250" s="30" t="str">
        <f>IFERROR(IF(AND(PRINCIPAL!$H$83&lt;&gt;"",OR(L250=PRINCIPAL!$I$83,L250=PRINCIPAL!$I$83+PRINCIPAL!$I$83,L250=PRINCIPAL!$I$83+PRINCIPAL!$I$83+PRINCIPAL!$I$83)),0,IF(AND(PRINCIPAL!$H$83&lt;&gt;"",L250=PRINCIPAL!$J$83),VLOOKUP($BG$243,'Banco de Dados'!$B$4:$J$50,8,FALSE)*PRINCIPAL!$H$83*(1-(PRINCIPAL!$K$83/100)),IF(AND(PRINCIPAL!$H$83&lt;&gt;"",L250=PRINCIPAL!$L$83),VLOOKUP($BG$243,'Banco de Dados'!$B$4:$J$50,8,FALSE)*PRINCIPAL!$H$83*(1-(PRINCIPAL!$M$83/100)),IF(AND(PRINCIPAL!$H$83&lt;&gt;"",L250=PRINCIPAL!$N$83),VLOOKUP($BG$243,'Banco de Dados'!$B$4:$J$50,8,FALSE)*PRINCIPAL!$H$83*(1-(PRINCIPAL!$O$83/100)),IF(PRINCIPAL!$H$83&lt;&gt;"",VLOOKUP($BG$243,'Banco de Dados'!$B$4:$J$50,8,FALSE)*PRINCIPAL!$H$83,IF(OR(L250=PRINCIPAL!$I$83,L250=PRINCIPAL!$I$83+PRINCIPAL!$I$83,L250=PRINCIPAL!$I$83+PRINCIPAL!$I$83+PRINCIPAL!$I$83),0,IF(L250=PRINCIPAL!$J$83,VLOOKUP($BG$243,'Banco de Dados'!$B$4:$J$50,6,FALSE)*(1-(PRINCIPAL!$K$83/100)),IF(L250=PRINCIPAL!$L$83,VLOOKUP($BG$243,'Banco de Dados'!$B$4:$J$50,6,FALSE)*(1-(PRINCIPAL!$M$83/100)),IF(L250=PRINCIPAL!$N$83,VLOOKUP($BG$243,'Banco de Dados'!$B$4:$J$50,6,FALSE)*(1-(PRINCIPAL!$O$83/100)),VLOOKUP($BG$243,'Banco de Dados'!$B$4:$J$50,6,FALSE)))))))))),"")</f>
        <v/>
      </c>
      <c r="BG250" s="29" t="str">
        <f>IFERROR(BF250*(IFERROR(VLOOKUP($BG$243,'Banco de Dados'!$B$4:$J$50,4,FALSE),"ERRO")),"")</f>
        <v/>
      </c>
      <c r="BH250" s="29" t="str">
        <f t="shared" si="164"/>
        <v/>
      </c>
      <c r="BI250" s="103" t="str">
        <f>IFERROR(BH250*(C250*(PRINCIPAL!$G$83/100))*0.47*(44/12),"")</f>
        <v/>
      </c>
      <c r="BJ250" s="102" t="str">
        <f t="shared" si="149"/>
        <v/>
      </c>
    </row>
    <row r="251" spans="2:62" ht="12.75" customHeight="1" x14ac:dyDescent="0.3">
      <c r="B251" s="326">
        <f t="shared" si="150"/>
        <v>2026</v>
      </c>
      <c r="C251" s="340"/>
      <c r="D251" s="1"/>
      <c r="E251" s="116">
        <v>6</v>
      </c>
      <c r="F251" s="24" t="str">
        <f>IFERROR(VLOOKUP($G$243,'Banco de Dados'!$B$4:$J$50,6,FALSE),"")</f>
        <v/>
      </c>
      <c r="G251" s="25" t="str">
        <f>IFERROR(F251*(IFERROR(VLOOKUP($G$243,'Banco de Dados'!$B$4:$J$50,4,FALSE),"ERRO")),"")</f>
        <v/>
      </c>
      <c r="H251" s="25" t="str">
        <f t="shared" si="151"/>
        <v/>
      </c>
      <c r="I251" s="103" t="str">
        <f t="shared" si="152"/>
        <v/>
      </c>
      <c r="J251" s="117" t="str">
        <f t="shared" si="153"/>
        <v/>
      </c>
      <c r="K251" s="1"/>
      <c r="L251" s="91">
        <v>6</v>
      </c>
      <c r="M251" s="24" t="str">
        <f>IFERROR(IF(AND(PRINCIPAL!$H$74&lt;&gt;"",OR(L251=PRINCIPAL!$I$74,L251=PRINCIPAL!$I$74+PRINCIPAL!$I$74,L251=PRINCIPAL!$I$74+PRINCIPAL!$I$74+PRINCIPAL!$I$74)),0,IF(AND(PRINCIPAL!$H$74&lt;&gt;"",L251=PRINCIPAL!$J$74),VLOOKUP($N$243,'Banco de Dados'!$B$4:$J$50,8,FALSE)*PRINCIPAL!$H$74*(1-(PRINCIPAL!$K$74/100)),IF(AND(PRINCIPAL!$H$74&lt;&gt;"",L251=PRINCIPAL!$L$74),VLOOKUP($N$243,'Banco de Dados'!$B$4:$J$50,8,FALSE)*PRINCIPAL!$H$74*(1-(PRINCIPAL!$M$74/100)),IF(AND(PRINCIPAL!$H$74&lt;&gt;"",L251=PRINCIPAL!$N$74),VLOOKUP($N$243,'Banco de Dados'!$B$4:$J$50,8,FALSE)*PRINCIPAL!$H$74*(1-(PRINCIPAL!$O$74/100)),IF(PRINCIPAL!$H$74&lt;&gt;"",VLOOKUP($N$243,'Banco de Dados'!$B$4:$J$50,8,FALSE)*PRINCIPAL!$H$74,IF(OR(L251=PRINCIPAL!$I$74,L251=PRINCIPAL!$I$74+PRINCIPAL!$I$74,L251=PRINCIPAL!$I$74+PRINCIPAL!$I$74+PRINCIPAL!$I$74),0,IF(L251=PRINCIPAL!$J$74,VLOOKUP($N$243,'Banco de Dados'!$B$4:$J$50,6,FALSE)*(1-(PRINCIPAL!$K$74/100)),IF(L251=PRINCIPAL!$L$74,VLOOKUP($N$243,'Banco de Dados'!$B$4:$J$50,6,FALSE)*(1-(PRINCIPAL!$M$74/100)),IF(L251=PRINCIPAL!$N$74,VLOOKUP($N$243,'Banco de Dados'!$B$4:$J$50,6,FALSE)*(1-(PRINCIPAL!$O$74/100)),VLOOKUP($N$243,'Banco de Dados'!$B$4:$J$50,6,FALSE)))))))))),"")</f>
        <v/>
      </c>
      <c r="N251" s="25" t="str">
        <f>IFERROR(M251*(IFERROR(VLOOKUP($N$243,'Banco de Dados'!$B$4:$J$50,4,FALSE),"ERRO")),"")</f>
        <v/>
      </c>
      <c r="O251" s="25" t="str">
        <f t="shared" si="154"/>
        <v/>
      </c>
      <c r="P251" s="103" t="str">
        <f>IFERROR(O251*(C251*(PRINCIPAL!$G$74/100))*0.47*(44/12),"")</f>
        <v/>
      </c>
      <c r="Q251" s="107" t="str">
        <f t="shared" ref="Q251:Q261" si="170">IFERROR(Q250+P251,"")</f>
        <v/>
      </c>
      <c r="R251" s="29" t="str">
        <f>IFERROR(IF(AND(PRINCIPAL!$H$75&lt;&gt;"",OR(L251=PRINCIPAL!$I$75,L251=PRINCIPAL!$I$75+PRINCIPAL!$I$75,L251=PRINCIPAL!$I$75+PRINCIPAL!$I$75+PRINCIPAL!$I$75)),0,IF(AND(PRINCIPAL!$H$75&lt;&gt;"",L251=PRINCIPAL!$J$75),VLOOKUP($S$243,'Banco de Dados'!$B$4:$J$50,8,FALSE)*PRINCIPAL!$H$75*(1-(PRINCIPAL!$K$75/100)),IF(AND(PRINCIPAL!$H$75&lt;&gt;"",L251=PRINCIPAL!$L$75),VLOOKUP($S$243,'Banco de Dados'!$B$4:$J$50,8,FALSE)*PRINCIPAL!$H$75*(1-(PRINCIPAL!$M$75/100)),IF(AND(PRINCIPAL!$H$75&lt;&gt;"",L251=PRINCIPAL!$N$75),VLOOKUP($S$243,'Banco de Dados'!$B$4:$J$50,8,FALSE)*PRINCIPAL!$H$75*(1-(PRINCIPAL!$O$75/100)),IF(PRINCIPAL!$H$75&lt;&gt;"",VLOOKUP($S$243,'Banco de Dados'!$B$4:$J$50,8,FALSE)*PRINCIPAL!$H$75,IF(OR(L251=PRINCIPAL!$I$75,L251=PRINCIPAL!$I$75+PRINCIPAL!$I$75,L251=PRINCIPAL!$I$75+PRINCIPAL!$I$75+PRINCIPAL!$I$75),0,IF(L251=PRINCIPAL!$J$75,VLOOKUP($S$243,'Banco de Dados'!$B$4:$J$50,6,FALSE)*(1-(PRINCIPAL!$K$75/100)),IF(L251=PRINCIPAL!$L$75,VLOOKUP($S$243,'Banco de Dados'!$B$4:$J$50,6,FALSE)*(1-(PRINCIPAL!$M$75/100)),IF(L251=PRINCIPAL!$N$75,VLOOKUP($S$243,'Banco de Dados'!$B$4:$J$50,6,FALSE)*(1-(PRINCIPAL!$O$75/100)),VLOOKUP($S$243,'Banco de Dados'!$B$4:$J$50,6,FALSE)))))))))),"")</f>
        <v/>
      </c>
      <c r="S251" s="29" t="str">
        <f>IFERROR(R251*(IFERROR(VLOOKUP($S$243,'Banco de Dados'!$B$4:$J$50,4,FALSE),"ERRO")),"")</f>
        <v/>
      </c>
      <c r="T251" s="29" t="str">
        <f t="shared" si="155"/>
        <v/>
      </c>
      <c r="U251" s="103" t="str">
        <f>IFERROR(T251*(C251*(PRINCIPAL!$G$75/100))*0.47*(44/12),"")</f>
        <v/>
      </c>
      <c r="V251" s="103" t="str">
        <f t="shared" si="147"/>
        <v/>
      </c>
      <c r="W251" s="30" t="str">
        <f>IFERROR(IF(AND(PRINCIPAL!$H$76&lt;&gt;"",OR(L251=PRINCIPAL!$I$76,L251=PRINCIPAL!$I$76+PRINCIPAL!$I$76,L251=PRINCIPAL!$I$76+PRINCIPAL!$I$76+PRINCIPAL!$I$76)),0,IF(AND(PRINCIPAL!$H$76&lt;&gt;"",L251=PRINCIPAL!$J$76),VLOOKUP($X$243,'Banco de Dados'!$B$4:$J$50,8,FALSE)*PRINCIPAL!$H$76*(1-(PRINCIPAL!$K$76/100)),IF(AND(PRINCIPAL!$H$76&lt;&gt;"",L251=PRINCIPAL!$L$76),VLOOKUP($X$243,'Banco de Dados'!$B$4:$J$50,8,FALSE)*PRINCIPAL!$H$76*(1-(PRINCIPAL!$M$76/100)),IF(AND(PRINCIPAL!$H$76&lt;&gt;"",L251=PRINCIPAL!$N$76),VLOOKUP($X$243,'Banco de Dados'!$B$4:$J$50,8,FALSE)*PRINCIPAL!$H$76*(1-(PRINCIPAL!$O$76/100)),IF(PRINCIPAL!$H$76&lt;&gt;"",VLOOKUP($X$243,'Banco de Dados'!$B$4:$J$50,8,FALSE)*PRINCIPAL!$H$76,IF(OR(L251=PRINCIPAL!$I$76,L251=PRINCIPAL!$I$76+PRINCIPAL!$I$76,L251=PRINCIPAL!$I$76+PRINCIPAL!$I$76+PRINCIPAL!$I$76),0,IF(L251=PRINCIPAL!$J$76,VLOOKUP($X$243,'Banco de Dados'!$B$4:$J$50,6,FALSE)*(1-(PRINCIPAL!$K$76/100)),IF(L251=PRINCIPAL!$L$76,VLOOKUP($X$243,'Banco de Dados'!$B$4:$J$50,6,FALSE)*(1-(PRINCIPAL!$M$76/100)),IF(L251=PRINCIPAL!$N$76,VLOOKUP($X$243,'Banco de Dados'!$B$4:$J$50,6,FALSE)*(1-(PRINCIPAL!$O$76/100)),VLOOKUP($X$243,'Banco de Dados'!$B$4:$J$50,6,FALSE)))))))))),"")</f>
        <v/>
      </c>
      <c r="X251" s="29" t="str">
        <f>IFERROR(W251*(IFERROR(VLOOKUP($X$243,'Banco de Dados'!$B$4:$J$50,4,FALSE),"ERRO")),"")</f>
        <v/>
      </c>
      <c r="Y251" s="29" t="str">
        <f t="shared" si="165"/>
        <v/>
      </c>
      <c r="Z251" s="103" t="str">
        <f>IFERROR(Y251*(C251*(PRINCIPAL!$G$76/100))*0.47*(44/12),"")</f>
        <v/>
      </c>
      <c r="AA251" s="111" t="str">
        <f t="shared" si="166"/>
        <v/>
      </c>
      <c r="AB251" s="30" t="str">
        <f>IFERROR(IF(AND(PRINCIPAL!$H$77&lt;&gt;"",OR(L251=PRINCIPAL!$I$77,L251=PRINCIPAL!$I$77+PRINCIPAL!$I$77,L251=PRINCIPAL!$I$77+PRINCIPAL!$I$77+PRINCIPAL!$I$77)),0,IF(AND(PRINCIPAL!$H$77&lt;&gt;"",L251=PRINCIPAL!$J$77),VLOOKUP($AC$243,'Banco de Dados'!$B$4:$J$50,8,FALSE)*PRINCIPAL!$H$77*(1-(PRINCIPAL!$K$77/100)),IF(AND(PRINCIPAL!$H$77&lt;&gt;"",L251=PRINCIPAL!$L$77),VLOOKUP($AC$243,'Banco de Dados'!$B$4:$J$50,8,FALSE)*PRINCIPAL!$H$77*(1-(PRINCIPAL!$M$77/100)),IF(AND(PRINCIPAL!$H$77&lt;&gt;"",L251=PRINCIPAL!$N$77),VLOOKUP($AC$243,'Banco de Dados'!$B$4:$J$50,8,FALSE)*PRINCIPAL!$H$77*(1-(PRINCIPAL!$O$77/100)),IF(PRINCIPAL!$H$77&lt;&gt;"",VLOOKUP($AC$243,'Banco de Dados'!$B$4:$J$50,8,FALSE)*PRINCIPAL!$H$77,IF(OR(L251=PRINCIPAL!$I$77,L251=PRINCIPAL!$I$77+PRINCIPAL!$I$77,L251=PRINCIPAL!$I$77+PRINCIPAL!$I$77+PRINCIPAL!$I$77),0,IF(L251=PRINCIPAL!$J$77,VLOOKUP($AC$243,'Banco de Dados'!$B$4:$J$50,6,FALSE)*(1-(PRINCIPAL!$K$77/100)),IF(L251=PRINCIPAL!$L$77,VLOOKUP($AC$243,'Banco de Dados'!$B$4:$J$50,6,FALSE)*(1-(PRINCIPAL!$M$77/100)),IF(L251=PRINCIPAL!$N$77,VLOOKUP($AC$243,'Banco de Dados'!$B$4:$J$50,6,FALSE)*(1-(PRINCIPAL!$O$77/100)),VLOOKUP($AC$243,'Banco de Dados'!$B$4:$J$50,6,FALSE)))))))))),"")</f>
        <v/>
      </c>
      <c r="AC251" s="29" t="str">
        <f>IFERROR(AB251*(IFERROR(VLOOKUP($AC$243,'Banco de Dados'!$B$4:$J$50,4,FALSE),"ERRO")),"")</f>
        <v/>
      </c>
      <c r="AD251" s="29" t="str">
        <f t="shared" si="156"/>
        <v/>
      </c>
      <c r="AE251" s="103" t="str">
        <f>IFERROR(AD251*(C251*(PRINCIPAL!$G$77/100))*0.47*(44/12),"")</f>
        <v/>
      </c>
      <c r="AF251" s="111" t="str">
        <f t="shared" si="157"/>
        <v/>
      </c>
      <c r="AG251" s="30" t="str">
        <f>IFERROR(IF(AND(PRINCIPAL!$H$78&lt;&gt;"",OR(L251=PRINCIPAL!$I$78,L251=PRINCIPAL!$I$78+PRINCIPAL!$I$78,L251=PRINCIPAL!$I$78+PRINCIPAL!$I$78+PRINCIPAL!$I$78)),0,IF(AND(PRINCIPAL!$H$78&lt;&gt;"",L251=PRINCIPAL!$J$78),VLOOKUP($AH$243,'Banco de Dados'!$B$4:$J$50,8,FALSE)*PRINCIPAL!$H$78*(1-(PRINCIPAL!$K$78/100)),IF(AND(PRINCIPAL!$H$78&lt;&gt;"",L251=PRINCIPAL!$L$78),VLOOKUP($AH$243,'Banco de Dados'!$B$4:$J$50,8,FALSE)*PRINCIPAL!$H$78*(1-(PRINCIPAL!$M$78/100)),IF(AND(PRINCIPAL!$H$78&lt;&gt;"",L251=PRINCIPAL!$N$78),VLOOKUP($AH$243,'Banco de Dados'!$B$4:$J$50,8,FALSE)*PRINCIPAL!$H$78*(1-(PRINCIPAL!$O$78/100)),IF(PRINCIPAL!$H$78&lt;&gt;"",VLOOKUP($AH$243,'Banco de Dados'!$B$4:$J$50,8,FALSE)*PRINCIPAL!$H$78,IF(OR(L251=PRINCIPAL!$I$78,L251=PRINCIPAL!$I$78+PRINCIPAL!$I$78,L251=PRINCIPAL!$I$78+PRINCIPAL!$I$78+PRINCIPAL!$I$78),0,IF(L251=PRINCIPAL!$J$78,VLOOKUP($AH$243,'Banco de Dados'!$B$4:$J$50,6,FALSE)*(1-(PRINCIPAL!$K$78/100)),IF(L251=PRINCIPAL!$L$78,VLOOKUP($AH$243,'Banco de Dados'!$B$4:$J$50,6,FALSE)*(1-(PRINCIPAL!$M$78/100)),IF(L251=PRINCIPAL!$N$78,VLOOKUP($AH$243,'Banco de Dados'!$B$4:$J$50,6,FALSE)*(1-(PRINCIPAL!$O$78/100)),VLOOKUP($AH$243,'Banco de Dados'!$B$4:$J$50,6,FALSE)))))))))),"")</f>
        <v/>
      </c>
      <c r="AH251" s="29" t="str">
        <f>IFERROR(AG251*(IFERROR(VLOOKUP($AH$243,'Banco de Dados'!$B$4:$J$50,4,FALSE),"ERRO")),"")</f>
        <v/>
      </c>
      <c r="AI251" s="29" t="str">
        <f t="shared" si="158"/>
        <v/>
      </c>
      <c r="AJ251" s="103" t="str">
        <f>IFERROR(AI251*(C251*(PRINCIPAL!$G$78/100))*0.47*(44/12),"")</f>
        <v/>
      </c>
      <c r="AK251" s="111" t="str">
        <f t="shared" si="167"/>
        <v/>
      </c>
      <c r="AL251" s="30" t="str">
        <f>IFERROR(IF(AND(PRINCIPAL!$H$79&lt;&gt;"",OR(L251=PRINCIPAL!$I$79,L251=PRINCIPAL!$I$79+PRINCIPAL!$I$79,L251=PRINCIPAL!$I$79+PRINCIPAL!$I$79+PRINCIPAL!$I$79)),0,IF(AND(PRINCIPAL!$H$79&lt;&gt;"",L251=PRINCIPAL!$J$79),VLOOKUP($AM$243,'Banco de Dados'!$B$4:$J$50,8,FALSE)*PRINCIPAL!$H$79*(1-(PRINCIPAL!$K$79/100)),IF(AND(PRINCIPAL!$H$79&lt;&gt;"",L251=PRINCIPAL!$L$79),VLOOKUP($AM$243,'Banco de Dados'!$B$4:$J$50,8,FALSE)*PRINCIPAL!$H$79*(1-(PRINCIPAL!$M$79/100)),IF(AND(PRINCIPAL!$H$79&lt;&gt;"",L251=PRINCIPAL!$N$79),VLOOKUP($AM$243,'Banco de Dados'!$B$4:$J$50,8,FALSE)*PRINCIPAL!$H$79*(1-(PRINCIPAL!$O$79/100)),IF(PRINCIPAL!$H$79&lt;&gt;"",VLOOKUP($AM$243,'Banco de Dados'!$B$4:$J$50,8,FALSE)*PRINCIPAL!$H$79,IF(OR(L251=PRINCIPAL!$I$79,L251=PRINCIPAL!$I$79+PRINCIPAL!$I$79,L251=PRINCIPAL!$I$79+PRINCIPAL!$I$79+PRINCIPAL!$I$79),0,IF(L251=PRINCIPAL!$J$79,VLOOKUP($AM$243,'Banco de Dados'!$B$4:$J$50,6,FALSE)*(1-(PRINCIPAL!$K$79/100)),IF(L251=PRINCIPAL!$L$79,VLOOKUP($AM$243,'Banco de Dados'!$B$4:$J$50,6,FALSE)*(1-(PRINCIPAL!$M$79/100)),IF(L251=PRINCIPAL!$N$79,VLOOKUP($AM$243,'Banco de Dados'!$B$4:$J$50,6,FALSE)*(1-(PRINCIPAL!$O$79/100)),VLOOKUP($AM$243,'Banco de Dados'!$B$4:$J$50,6,FALSE)))))))))),"")</f>
        <v/>
      </c>
      <c r="AM251" s="29" t="str">
        <f>IFERROR(AL251*(IFERROR(VLOOKUP($AM$243,'Banco de Dados'!$B$4:$J$50,4,FALSE),"ERRO")),"")</f>
        <v/>
      </c>
      <c r="AN251" s="29" t="str">
        <f t="shared" si="159"/>
        <v/>
      </c>
      <c r="AO251" s="103" t="str">
        <f>IFERROR(AN251*(C251*(PRINCIPAL!$G$79/100))*0.47*(44/12),"")</f>
        <v/>
      </c>
      <c r="AP251" s="111" t="str">
        <f t="shared" si="160"/>
        <v/>
      </c>
      <c r="AQ251" s="30" t="str">
        <f>IFERROR(IF(AND(PRINCIPAL!$H$80&lt;&gt;"",OR(L251=PRINCIPAL!$I$80,L251=PRINCIPAL!$I$80+PRINCIPAL!$I$80,L251=PRINCIPAL!$I$80+PRINCIPAL!$I$80+PRINCIPAL!$I$80)),0,IF(AND(PRINCIPAL!$H$80&lt;&gt;"",L251=PRINCIPAL!$J$80),VLOOKUP($AR$243,'Banco de Dados'!$B$4:$J$50,8,FALSE)*PRINCIPAL!$H$80*(1-(PRINCIPAL!$K$80/100)),IF(AND(PRINCIPAL!$H$80&lt;&gt;"",L251=PRINCIPAL!$L$80),VLOOKUP($AR$243,'Banco de Dados'!$B$4:$J$50,8,FALSE)*PRINCIPAL!$H$80*(1-(PRINCIPAL!$M$80/100)),IF(AND(PRINCIPAL!$H$80&lt;&gt;"",L251=PRINCIPAL!$N$80),VLOOKUP($AR$243,'Banco de Dados'!$B$4:$J$50,8,FALSE)*PRINCIPAL!$H$80*(1-(PRINCIPAL!$O$80/100)),IF(PRINCIPAL!$H$80&lt;&gt;"",VLOOKUP($AR$243,'Banco de Dados'!$B$4:$J$50,8,FALSE)*PRINCIPAL!$H$80,IF(OR(L251=PRINCIPAL!$I$80,L251=PRINCIPAL!$I$80+PRINCIPAL!$I$80,L251=PRINCIPAL!$I$80+PRINCIPAL!$I$80+PRINCIPAL!$I$80),0,IF(L251=PRINCIPAL!$J$80,VLOOKUP($AR$243,'Banco de Dados'!$B$4:$J$50,6,FALSE)*(1-(PRINCIPAL!$K$80/100)),IF(L251=PRINCIPAL!$L$80,VLOOKUP($AR$243,'Banco de Dados'!$B$4:$J$50,6,FALSE)*(1-(PRINCIPAL!$M$80/100)),IF(L251=PRINCIPAL!$N$80,VLOOKUP($AR$243,'Banco de Dados'!$B$4:$J$50,6,FALSE)*(1-(PRINCIPAL!$O$80/100)),VLOOKUP($AR$243,'Banco de Dados'!$B$4:$J$50,6,FALSE)))))))))),"")</f>
        <v/>
      </c>
      <c r="AR251" s="29" t="str">
        <f>IFERROR(AQ251*(IFERROR(VLOOKUP($AR$243,'Banco de Dados'!$B$4:$J$50,4,FALSE),"ERRO")),"")</f>
        <v/>
      </c>
      <c r="AS251" s="29" t="str">
        <f t="shared" si="161"/>
        <v/>
      </c>
      <c r="AT251" s="103" t="str">
        <f>IFERROR(AS251*(C251*(PRINCIPAL!$G$80/100))*0.47*(44/12),"")</f>
        <v/>
      </c>
      <c r="AU251" s="111" t="str">
        <f t="shared" si="162"/>
        <v/>
      </c>
      <c r="AV251" s="30" t="str">
        <f>IFERROR(IF(AND(PRINCIPAL!$H$81&lt;&gt;"",OR(L251=PRINCIPAL!$I$81,L251=PRINCIPAL!$I$81+PRINCIPAL!$I$81,L251=PRINCIPAL!$I$81+PRINCIPAL!$I$81+PRINCIPAL!$I$81)),0,IF(AND(PRINCIPAL!$H$81&lt;&gt;"",L251=PRINCIPAL!$J$81),VLOOKUP($AW$243,'Banco de Dados'!$B$4:$J$50,8,FALSE)*PRINCIPAL!$H$81*(1-(PRINCIPAL!$K$81/100)),IF(AND(PRINCIPAL!$H$81&lt;&gt;"",L251=PRINCIPAL!$L$81),VLOOKUP($AW$243,'Banco de Dados'!$B$4:$J$50,8,FALSE)*PRINCIPAL!$H$81*(1-(PRINCIPAL!$M$81/100)),IF(AND(PRINCIPAL!$H$81&lt;&gt;"",L251=PRINCIPAL!$N$81),VLOOKUP($AW$243,'Banco de Dados'!$B$4:$J$50,8,FALSE)*PRINCIPAL!$H$81*(1-(PRINCIPAL!$O$81/100)),IF(PRINCIPAL!$H$81&lt;&gt;"",VLOOKUP($AW$243,'Banco de Dados'!$B$4:$J$50,8,FALSE)*PRINCIPAL!$H$81,IF(OR(L251=PRINCIPAL!$I$81,L251=PRINCIPAL!$I$81+PRINCIPAL!$I$81,L251=PRINCIPAL!$I$81+PRINCIPAL!$I$81+PRINCIPAL!$I$81),0,IF(L251=PRINCIPAL!$J$81,VLOOKUP($AW$243,'Banco de Dados'!$B$4:$J$50,6,FALSE)*(1-(PRINCIPAL!$K$81/100)),IF(L251=PRINCIPAL!$L$81,VLOOKUP($AW$243,'Banco de Dados'!$B$4:$J$50,6,FALSE)*(1-(PRINCIPAL!$M$81/100)),IF(L251=PRINCIPAL!$N$81,VLOOKUP($AW$243,'Banco de Dados'!$B$4:$J$50,6,FALSE)*(1-(PRINCIPAL!$O$81/100)),VLOOKUP($AW$243,'Banco de Dados'!$B$4:$J$50,6,FALSE)))))))))),"")</f>
        <v/>
      </c>
      <c r="AW251" s="29" t="str">
        <f>IFERROR(AV251*(IFERROR(VLOOKUP($AW$243,'Banco de Dados'!$B$4:$J$50,4,FALSE),"ERRO")),"")</f>
        <v/>
      </c>
      <c r="AX251" s="29" t="str">
        <f t="shared" si="163"/>
        <v/>
      </c>
      <c r="AY251" s="103" t="str">
        <f>IFERROR(AX251*(C251*(PRINCIPAL!$G$81/100))*0.47*(44/12),"")</f>
        <v/>
      </c>
      <c r="AZ251" s="111" t="str">
        <f t="shared" si="168"/>
        <v/>
      </c>
      <c r="BA251" s="30" t="str">
        <f>IFERROR(IF(AND(PRINCIPAL!$H$82&lt;&gt;"",OR(L251=PRINCIPAL!$I$82,L251=PRINCIPAL!$I$82+PRINCIPAL!$I$82,L251=PRINCIPAL!$I$82+PRINCIPAL!$I$82+PRINCIPAL!$I$82)),0,IF(AND(PRINCIPAL!$H$82&lt;&gt;"",L251=PRINCIPAL!$J$82),VLOOKUP($BB$243,'Banco de Dados'!$B$4:$J$50,8,FALSE)*PRINCIPAL!$H$82*(1-(PRINCIPAL!$K$82/100)),IF(AND(PRINCIPAL!$H$82&lt;&gt;"",L251=PRINCIPAL!$L$82),VLOOKUP($BB$243,'Banco de Dados'!$B$4:$J$50,8,FALSE)*PRINCIPAL!$H$82*(1-(PRINCIPAL!$M$82/100)),IF(AND(PRINCIPAL!$H$82&lt;&gt;"",L251=PRINCIPAL!$N$82),VLOOKUP($BB$243,'Banco de Dados'!$B$4:$J$50,8,FALSE)*PRINCIPAL!$H$82*(1-(PRINCIPAL!$O$82/100)),IF(PRINCIPAL!$H$82&lt;&gt;"",VLOOKUP($BB$243,'Banco de Dados'!$B$4:$J$50,8,FALSE)*PRINCIPAL!$H$82,IF(OR(L251=PRINCIPAL!$I$82,L251=PRINCIPAL!$I$82+PRINCIPAL!$I$82,L251=PRINCIPAL!$I$82+PRINCIPAL!$I$82+PRINCIPAL!$I$82),0,IF(L251=PRINCIPAL!$J$82,VLOOKUP($BB$243,'Banco de Dados'!$B$4:$J$50,6,FALSE)*(1-(PRINCIPAL!$K$82/100)),IF(L251=PRINCIPAL!$L$82,VLOOKUP($BB$243,'Banco de Dados'!$B$4:$J$50,6,FALSE)*(1-(PRINCIPAL!$M$82/100)),IF(L251=PRINCIPAL!$N$82,VLOOKUP($BB$243,'Banco de Dados'!$B$4:$J$50,6,FALSE)*(1-(PRINCIPAL!$O$82/100)),VLOOKUP($BB$243,'Banco de Dados'!$B$4:$J$50,6,FALSE)))))))))),"")</f>
        <v/>
      </c>
      <c r="BB251" s="29" t="str">
        <f>IFERROR(BA251*(IFERROR(VLOOKUP($BB$243,'Banco de Dados'!$B$4:$J$50,4,FALSE),"ERRO")),"")</f>
        <v/>
      </c>
      <c r="BC251" s="29" t="str">
        <f t="shared" si="169"/>
        <v/>
      </c>
      <c r="BD251" s="103" t="str">
        <f>IFERROR(BC251*(C251*(PRINCIPAL!$G$82/100))*0.47*(44/12),"")</f>
        <v/>
      </c>
      <c r="BE251" s="111" t="str">
        <f t="shared" si="148"/>
        <v/>
      </c>
      <c r="BF251" s="30" t="str">
        <f>IFERROR(IF(AND(PRINCIPAL!$H$83&lt;&gt;"",OR(L251=PRINCIPAL!$I$83,L251=PRINCIPAL!$I$83+PRINCIPAL!$I$83,L251=PRINCIPAL!$I$83+PRINCIPAL!$I$83+PRINCIPAL!$I$83)),0,IF(AND(PRINCIPAL!$H$83&lt;&gt;"",L251=PRINCIPAL!$J$83),VLOOKUP($BG$243,'Banco de Dados'!$B$4:$J$50,8,FALSE)*PRINCIPAL!$H$83*(1-(PRINCIPAL!$K$83/100)),IF(AND(PRINCIPAL!$H$83&lt;&gt;"",L251=PRINCIPAL!$L$83),VLOOKUP($BG$243,'Banco de Dados'!$B$4:$J$50,8,FALSE)*PRINCIPAL!$H$83*(1-(PRINCIPAL!$M$83/100)),IF(AND(PRINCIPAL!$H$83&lt;&gt;"",L251=PRINCIPAL!$N$83),VLOOKUP($BG$243,'Banco de Dados'!$B$4:$J$50,8,FALSE)*PRINCIPAL!$H$83*(1-(PRINCIPAL!$O$83/100)),IF(PRINCIPAL!$H$83&lt;&gt;"",VLOOKUP($BG$243,'Banco de Dados'!$B$4:$J$50,8,FALSE)*PRINCIPAL!$H$83,IF(OR(L251=PRINCIPAL!$I$83,L251=PRINCIPAL!$I$83+PRINCIPAL!$I$83,L251=PRINCIPAL!$I$83+PRINCIPAL!$I$83+PRINCIPAL!$I$83),0,IF(L251=PRINCIPAL!$J$83,VLOOKUP($BG$243,'Banco de Dados'!$B$4:$J$50,6,FALSE)*(1-(PRINCIPAL!$K$83/100)),IF(L251=PRINCIPAL!$L$83,VLOOKUP($BG$243,'Banco de Dados'!$B$4:$J$50,6,FALSE)*(1-(PRINCIPAL!$M$83/100)),IF(L251=PRINCIPAL!$N$83,VLOOKUP($BG$243,'Banco de Dados'!$B$4:$J$50,6,FALSE)*(1-(PRINCIPAL!$O$83/100)),VLOOKUP($BG$243,'Banco de Dados'!$B$4:$J$50,6,FALSE)))))))))),"")</f>
        <v/>
      </c>
      <c r="BG251" s="29" t="str">
        <f>IFERROR(BF251*(IFERROR(VLOOKUP($BG$243,'Banco de Dados'!$B$4:$J$50,4,FALSE),"ERRO")),"")</f>
        <v/>
      </c>
      <c r="BH251" s="29" t="str">
        <f t="shared" si="164"/>
        <v/>
      </c>
      <c r="BI251" s="103" t="str">
        <f>IFERROR(BH251*(C251*(PRINCIPAL!$G$83/100))*0.47*(44/12),"")</f>
        <v/>
      </c>
      <c r="BJ251" s="102" t="str">
        <f t="shared" si="149"/>
        <v/>
      </c>
    </row>
    <row r="252" spans="2:62" ht="12.75" customHeight="1" x14ac:dyDescent="0.3">
      <c r="B252" s="326">
        <f t="shared" si="150"/>
        <v>2027</v>
      </c>
      <c r="C252" s="340"/>
      <c r="D252" s="1"/>
      <c r="E252" s="116">
        <v>7</v>
      </c>
      <c r="F252" s="24" t="str">
        <f>IFERROR(VLOOKUP($G$243,'Banco de Dados'!$B$4:$J$50,6,FALSE),"")</f>
        <v/>
      </c>
      <c r="G252" s="25" t="str">
        <f>IFERROR(F252*(IFERROR(VLOOKUP($G$243,'Banco de Dados'!$B$4:$J$50,4,FALSE),"ERRO")),"")</f>
        <v/>
      </c>
      <c r="H252" s="25" t="str">
        <f t="shared" si="151"/>
        <v/>
      </c>
      <c r="I252" s="103" t="str">
        <f t="shared" si="152"/>
        <v/>
      </c>
      <c r="J252" s="117" t="str">
        <f t="shared" si="153"/>
        <v/>
      </c>
      <c r="K252" s="1"/>
      <c r="L252" s="91">
        <v>7</v>
      </c>
      <c r="M252" s="24" t="str">
        <f>IFERROR(IF(AND(PRINCIPAL!$H$74&lt;&gt;"",OR(L252=PRINCIPAL!$I$74,L252=PRINCIPAL!$I$74+PRINCIPAL!$I$74,L252=PRINCIPAL!$I$74+PRINCIPAL!$I$74+PRINCIPAL!$I$74)),0,IF(AND(PRINCIPAL!$H$74&lt;&gt;"",L252=PRINCIPAL!$J$74),VLOOKUP($N$243,'Banco de Dados'!$B$4:$J$50,8,FALSE)*PRINCIPAL!$H$74*(1-(PRINCIPAL!$K$74/100)),IF(AND(PRINCIPAL!$H$74&lt;&gt;"",L252=PRINCIPAL!$L$74),VLOOKUP($N$243,'Banco de Dados'!$B$4:$J$50,8,FALSE)*PRINCIPAL!$H$74*(1-(PRINCIPAL!$M$74/100)),IF(AND(PRINCIPAL!$H$74&lt;&gt;"",L252=PRINCIPAL!$N$74),VLOOKUP($N$243,'Banco de Dados'!$B$4:$J$50,8,FALSE)*PRINCIPAL!$H$74*(1-(PRINCIPAL!$O$74/100)),IF(PRINCIPAL!$H$74&lt;&gt;"",VLOOKUP($N$243,'Banco de Dados'!$B$4:$J$50,8,FALSE)*PRINCIPAL!$H$74,IF(OR(L252=PRINCIPAL!$I$74,L252=PRINCIPAL!$I$74+PRINCIPAL!$I$74,L252=PRINCIPAL!$I$74+PRINCIPAL!$I$74+PRINCIPAL!$I$74),0,IF(L252=PRINCIPAL!$J$74,VLOOKUP($N$243,'Banco de Dados'!$B$4:$J$50,6,FALSE)*(1-(PRINCIPAL!$K$74/100)),IF(L252=PRINCIPAL!$L$74,VLOOKUP($N$243,'Banco de Dados'!$B$4:$J$50,6,FALSE)*(1-(PRINCIPAL!$M$74/100)),IF(L252=PRINCIPAL!$N$74,VLOOKUP($N$243,'Banco de Dados'!$B$4:$J$50,6,FALSE)*(1-(PRINCIPAL!$O$74/100)),VLOOKUP($N$243,'Banco de Dados'!$B$4:$J$50,6,FALSE)))))))))),"")</f>
        <v/>
      </c>
      <c r="N252" s="25" t="str">
        <f>IFERROR(M252*(IFERROR(VLOOKUP($N$243,'Banco de Dados'!$B$4:$J$50,4,FALSE),"ERRO")),"")</f>
        <v/>
      </c>
      <c r="O252" s="25" t="str">
        <f t="shared" si="154"/>
        <v/>
      </c>
      <c r="P252" s="103" t="str">
        <f>IFERROR(O252*(C252*(PRINCIPAL!$G$74/100))*0.47*(44/12),"")</f>
        <v/>
      </c>
      <c r="Q252" s="107" t="str">
        <f t="shared" si="170"/>
        <v/>
      </c>
      <c r="R252" s="29" t="str">
        <f>IFERROR(IF(AND(PRINCIPAL!$H$75&lt;&gt;"",OR(L252=PRINCIPAL!$I$75,L252=PRINCIPAL!$I$75+PRINCIPAL!$I$75,L252=PRINCIPAL!$I$75+PRINCIPAL!$I$75+PRINCIPAL!$I$75)),0,IF(AND(PRINCIPAL!$H$75&lt;&gt;"",L252=PRINCIPAL!$J$75),VLOOKUP($S$243,'Banco de Dados'!$B$4:$J$50,8,FALSE)*PRINCIPAL!$H$75*(1-(PRINCIPAL!$K$75/100)),IF(AND(PRINCIPAL!$H$75&lt;&gt;"",L252=PRINCIPAL!$L$75),VLOOKUP($S$243,'Banco de Dados'!$B$4:$J$50,8,FALSE)*PRINCIPAL!$H$75*(1-(PRINCIPAL!$M$75/100)),IF(AND(PRINCIPAL!$H$75&lt;&gt;"",L252=PRINCIPAL!$N$75),VLOOKUP($S$243,'Banco de Dados'!$B$4:$J$50,8,FALSE)*PRINCIPAL!$H$75*(1-(PRINCIPAL!$O$75/100)),IF(PRINCIPAL!$H$75&lt;&gt;"",VLOOKUP($S$243,'Banco de Dados'!$B$4:$J$50,8,FALSE)*PRINCIPAL!$H$75,IF(OR(L252=PRINCIPAL!$I$75,L252=PRINCIPAL!$I$75+PRINCIPAL!$I$75,L252=PRINCIPAL!$I$75+PRINCIPAL!$I$75+PRINCIPAL!$I$75),0,IF(L252=PRINCIPAL!$J$75,VLOOKUP($S$243,'Banco de Dados'!$B$4:$J$50,6,FALSE)*(1-(PRINCIPAL!$K$75/100)),IF(L252=PRINCIPAL!$L$75,VLOOKUP($S$243,'Banco de Dados'!$B$4:$J$50,6,FALSE)*(1-(PRINCIPAL!$M$75/100)),IF(L252=PRINCIPAL!$N$75,VLOOKUP($S$243,'Banco de Dados'!$B$4:$J$50,6,FALSE)*(1-(PRINCIPAL!$O$75/100)),VLOOKUP($S$243,'Banco de Dados'!$B$4:$J$50,6,FALSE)))))))))),"")</f>
        <v/>
      </c>
      <c r="S252" s="29" t="str">
        <f>IFERROR(R252*(IFERROR(VLOOKUP($S$243,'Banco de Dados'!$B$4:$J$50,4,FALSE),"ERRO")),"")</f>
        <v/>
      </c>
      <c r="T252" s="29" t="str">
        <f t="shared" si="155"/>
        <v/>
      </c>
      <c r="U252" s="103" t="str">
        <f>IFERROR(T252*(C252*(PRINCIPAL!$G$75/100))*0.47*(44/12),"")</f>
        <v/>
      </c>
      <c r="V252" s="103" t="str">
        <f t="shared" si="147"/>
        <v/>
      </c>
      <c r="W252" s="30" t="str">
        <f>IFERROR(IF(AND(PRINCIPAL!$H$76&lt;&gt;"",OR(L252=PRINCIPAL!$I$76,L252=PRINCIPAL!$I$76+PRINCIPAL!$I$76,L252=PRINCIPAL!$I$76+PRINCIPAL!$I$76+PRINCIPAL!$I$76)),0,IF(AND(PRINCIPAL!$H$76&lt;&gt;"",L252=PRINCIPAL!$J$76),VLOOKUP($X$243,'Banco de Dados'!$B$4:$J$50,8,FALSE)*PRINCIPAL!$H$76*(1-(PRINCIPAL!$K$76/100)),IF(AND(PRINCIPAL!$H$76&lt;&gt;"",L252=PRINCIPAL!$L$76),VLOOKUP($X$243,'Banco de Dados'!$B$4:$J$50,8,FALSE)*PRINCIPAL!$H$76*(1-(PRINCIPAL!$M$76/100)),IF(AND(PRINCIPAL!$H$76&lt;&gt;"",L252=PRINCIPAL!$N$76),VLOOKUP($X$243,'Banco de Dados'!$B$4:$J$50,8,FALSE)*PRINCIPAL!$H$76*(1-(PRINCIPAL!$O$76/100)),IF(PRINCIPAL!$H$76&lt;&gt;"",VLOOKUP($X$243,'Banco de Dados'!$B$4:$J$50,8,FALSE)*PRINCIPAL!$H$76,IF(OR(L252=PRINCIPAL!$I$76,L252=PRINCIPAL!$I$76+PRINCIPAL!$I$76,L252=PRINCIPAL!$I$76+PRINCIPAL!$I$76+PRINCIPAL!$I$76),0,IF(L252=PRINCIPAL!$J$76,VLOOKUP($X$243,'Banco de Dados'!$B$4:$J$50,6,FALSE)*(1-(PRINCIPAL!$K$76/100)),IF(L252=PRINCIPAL!$L$76,VLOOKUP($X$243,'Banco de Dados'!$B$4:$J$50,6,FALSE)*(1-(PRINCIPAL!$M$76/100)),IF(L252=PRINCIPAL!$N$76,VLOOKUP($X$243,'Banco de Dados'!$B$4:$J$50,6,FALSE)*(1-(PRINCIPAL!$O$76/100)),VLOOKUP($X$243,'Banco de Dados'!$B$4:$J$50,6,FALSE)))))))))),"")</f>
        <v/>
      </c>
      <c r="X252" s="29" t="str">
        <f>IFERROR(W252*(IFERROR(VLOOKUP($X$243,'Banco de Dados'!$B$4:$J$50,4,FALSE),"ERRO")),"")</f>
        <v/>
      </c>
      <c r="Y252" s="29" t="str">
        <f t="shared" si="165"/>
        <v/>
      </c>
      <c r="Z252" s="103" t="str">
        <f>IFERROR(Y252*(C252*(PRINCIPAL!$G$76/100))*0.47*(44/12),"")</f>
        <v/>
      </c>
      <c r="AA252" s="111" t="str">
        <f t="shared" si="166"/>
        <v/>
      </c>
      <c r="AB252" s="30" t="str">
        <f>IFERROR(IF(AND(PRINCIPAL!$H$77&lt;&gt;"",OR(L252=PRINCIPAL!$I$77,L252=PRINCIPAL!$I$77+PRINCIPAL!$I$77,L252=PRINCIPAL!$I$77+PRINCIPAL!$I$77+PRINCIPAL!$I$77)),0,IF(AND(PRINCIPAL!$H$77&lt;&gt;"",L252=PRINCIPAL!$J$77),VLOOKUP($AC$243,'Banco de Dados'!$B$4:$J$50,8,FALSE)*PRINCIPAL!$H$77*(1-(PRINCIPAL!$K$77/100)),IF(AND(PRINCIPAL!$H$77&lt;&gt;"",L252=PRINCIPAL!$L$77),VLOOKUP($AC$243,'Banco de Dados'!$B$4:$J$50,8,FALSE)*PRINCIPAL!$H$77*(1-(PRINCIPAL!$M$77/100)),IF(AND(PRINCIPAL!$H$77&lt;&gt;"",L252=PRINCIPAL!$N$77),VLOOKUP($AC$243,'Banco de Dados'!$B$4:$J$50,8,FALSE)*PRINCIPAL!$H$77*(1-(PRINCIPAL!$O$77/100)),IF(PRINCIPAL!$H$77&lt;&gt;"",VLOOKUP($AC$243,'Banco de Dados'!$B$4:$J$50,8,FALSE)*PRINCIPAL!$H$77,IF(OR(L252=PRINCIPAL!$I$77,L252=PRINCIPAL!$I$77+PRINCIPAL!$I$77,L252=PRINCIPAL!$I$77+PRINCIPAL!$I$77+PRINCIPAL!$I$77),0,IF(L252=PRINCIPAL!$J$77,VLOOKUP($AC$243,'Banco de Dados'!$B$4:$J$50,6,FALSE)*(1-(PRINCIPAL!$K$77/100)),IF(L252=PRINCIPAL!$L$77,VLOOKUP($AC$243,'Banco de Dados'!$B$4:$J$50,6,FALSE)*(1-(PRINCIPAL!$M$77/100)),IF(L252=PRINCIPAL!$N$77,VLOOKUP($AC$243,'Banco de Dados'!$B$4:$J$50,6,FALSE)*(1-(PRINCIPAL!$O$77/100)),VLOOKUP($AC$243,'Banco de Dados'!$B$4:$J$50,6,FALSE)))))))))),"")</f>
        <v/>
      </c>
      <c r="AC252" s="29" t="str">
        <f>IFERROR(AB252*(IFERROR(VLOOKUP($AC$243,'Banco de Dados'!$B$4:$J$50,4,FALSE),"ERRO")),"")</f>
        <v/>
      </c>
      <c r="AD252" s="29" t="str">
        <f t="shared" si="156"/>
        <v/>
      </c>
      <c r="AE252" s="103" t="str">
        <f>IFERROR(AD252*(C252*(PRINCIPAL!$G$77/100))*0.47*(44/12),"")</f>
        <v/>
      </c>
      <c r="AF252" s="111" t="str">
        <f t="shared" si="157"/>
        <v/>
      </c>
      <c r="AG252" s="30" t="str">
        <f>IFERROR(IF(AND(PRINCIPAL!$H$78&lt;&gt;"",OR(L252=PRINCIPAL!$I$78,L252=PRINCIPAL!$I$78+PRINCIPAL!$I$78,L252=PRINCIPAL!$I$78+PRINCIPAL!$I$78+PRINCIPAL!$I$78)),0,IF(AND(PRINCIPAL!$H$78&lt;&gt;"",L252=PRINCIPAL!$J$78),VLOOKUP($AH$243,'Banco de Dados'!$B$4:$J$50,8,FALSE)*PRINCIPAL!$H$78*(1-(PRINCIPAL!$K$78/100)),IF(AND(PRINCIPAL!$H$78&lt;&gt;"",L252=PRINCIPAL!$L$78),VLOOKUP($AH$243,'Banco de Dados'!$B$4:$J$50,8,FALSE)*PRINCIPAL!$H$78*(1-(PRINCIPAL!$M$78/100)),IF(AND(PRINCIPAL!$H$78&lt;&gt;"",L252=PRINCIPAL!$N$78),VLOOKUP($AH$243,'Banco de Dados'!$B$4:$J$50,8,FALSE)*PRINCIPAL!$H$78*(1-(PRINCIPAL!$O$78/100)),IF(PRINCIPAL!$H$78&lt;&gt;"",VLOOKUP($AH$243,'Banco de Dados'!$B$4:$J$50,8,FALSE)*PRINCIPAL!$H$78,IF(OR(L252=PRINCIPAL!$I$78,L252=PRINCIPAL!$I$78+PRINCIPAL!$I$78,L252=PRINCIPAL!$I$78+PRINCIPAL!$I$78+PRINCIPAL!$I$78),0,IF(L252=PRINCIPAL!$J$78,VLOOKUP($AH$243,'Banco de Dados'!$B$4:$J$50,6,FALSE)*(1-(PRINCIPAL!$K$78/100)),IF(L252=PRINCIPAL!$L$78,VLOOKUP($AH$243,'Banco de Dados'!$B$4:$J$50,6,FALSE)*(1-(PRINCIPAL!$M$78/100)),IF(L252=PRINCIPAL!$N$78,VLOOKUP($AH$243,'Banco de Dados'!$B$4:$J$50,6,FALSE)*(1-(PRINCIPAL!$O$78/100)),VLOOKUP($AH$243,'Banco de Dados'!$B$4:$J$50,6,FALSE)))))))))),"")</f>
        <v/>
      </c>
      <c r="AH252" s="29" t="str">
        <f>IFERROR(AG252*(IFERROR(VLOOKUP($AH$243,'Banco de Dados'!$B$4:$J$50,4,FALSE),"ERRO")),"")</f>
        <v/>
      </c>
      <c r="AI252" s="29" t="str">
        <f t="shared" si="158"/>
        <v/>
      </c>
      <c r="AJ252" s="103" t="str">
        <f>IFERROR(AI252*(C252*(PRINCIPAL!$G$78/100))*0.47*(44/12),"")</f>
        <v/>
      </c>
      <c r="AK252" s="111" t="str">
        <f t="shared" si="167"/>
        <v/>
      </c>
      <c r="AL252" s="30" t="str">
        <f>IFERROR(IF(AND(PRINCIPAL!$H$79&lt;&gt;"",OR(L252=PRINCIPAL!$I$79,L252=PRINCIPAL!$I$79+PRINCIPAL!$I$79,L252=PRINCIPAL!$I$79+PRINCIPAL!$I$79+PRINCIPAL!$I$79)),0,IF(AND(PRINCIPAL!$H$79&lt;&gt;"",L252=PRINCIPAL!$J$79),VLOOKUP($AM$243,'Banco de Dados'!$B$4:$J$50,8,FALSE)*PRINCIPAL!$H$79*(1-(PRINCIPAL!$K$79/100)),IF(AND(PRINCIPAL!$H$79&lt;&gt;"",L252=PRINCIPAL!$L$79),VLOOKUP($AM$243,'Banco de Dados'!$B$4:$J$50,8,FALSE)*PRINCIPAL!$H$79*(1-(PRINCIPAL!$M$79/100)),IF(AND(PRINCIPAL!$H$79&lt;&gt;"",L252=PRINCIPAL!$N$79),VLOOKUP($AM$243,'Banco de Dados'!$B$4:$J$50,8,FALSE)*PRINCIPAL!$H$79*(1-(PRINCIPAL!$O$79/100)),IF(PRINCIPAL!$H$79&lt;&gt;"",VLOOKUP($AM$243,'Banco de Dados'!$B$4:$J$50,8,FALSE)*PRINCIPAL!$H$79,IF(OR(L252=PRINCIPAL!$I$79,L252=PRINCIPAL!$I$79+PRINCIPAL!$I$79,L252=PRINCIPAL!$I$79+PRINCIPAL!$I$79+PRINCIPAL!$I$79),0,IF(L252=PRINCIPAL!$J$79,VLOOKUP($AM$243,'Banco de Dados'!$B$4:$J$50,6,FALSE)*(1-(PRINCIPAL!$K$79/100)),IF(L252=PRINCIPAL!$L$79,VLOOKUP($AM$243,'Banco de Dados'!$B$4:$J$50,6,FALSE)*(1-(PRINCIPAL!$M$79/100)),IF(L252=PRINCIPAL!$N$79,VLOOKUP($AM$243,'Banco de Dados'!$B$4:$J$50,6,FALSE)*(1-(PRINCIPAL!$O$79/100)),VLOOKUP($AM$243,'Banco de Dados'!$B$4:$J$50,6,FALSE)))))))))),"")</f>
        <v/>
      </c>
      <c r="AM252" s="29" t="str">
        <f>IFERROR(AL252*(IFERROR(VLOOKUP($AM$243,'Banco de Dados'!$B$4:$J$50,4,FALSE),"ERRO")),"")</f>
        <v/>
      </c>
      <c r="AN252" s="29" t="str">
        <f t="shared" si="159"/>
        <v/>
      </c>
      <c r="AO252" s="103" t="str">
        <f>IFERROR(AN252*(C252*(PRINCIPAL!$G$79/100))*0.47*(44/12),"")</f>
        <v/>
      </c>
      <c r="AP252" s="111" t="str">
        <f t="shared" si="160"/>
        <v/>
      </c>
      <c r="AQ252" s="30" t="str">
        <f>IFERROR(IF(AND(PRINCIPAL!$H$80&lt;&gt;"",OR(L252=PRINCIPAL!$I$80,L252=PRINCIPAL!$I$80+PRINCIPAL!$I$80,L252=PRINCIPAL!$I$80+PRINCIPAL!$I$80+PRINCIPAL!$I$80)),0,IF(AND(PRINCIPAL!$H$80&lt;&gt;"",L252=PRINCIPAL!$J$80),VLOOKUP($AR$243,'Banco de Dados'!$B$4:$J$50,8,FALSE)*PRINCIPAL!$H$80*(1-(PRINCIPAL!$K$80/100)),IF(AND(PRINCIPAL!$H$80&lt;&gt;"",L252=PRINCIPAL!$L$80),VLOOKUP($AR$243,'Banco de Dados'!$B$4:$J$50,8,FALSE)*PRINCIPAL!$H$80*(1-(PRINCIPAL!$M$80/100)),IF(AND(PRINCIPAL!$H$80&lt;&gt;"",L252=PRINCIPAL!$N$80),VLOOKUP($AR$243,'Banco de Dados'!$B$4:$J$50,8,FALSE)*PRINCIPAL!$H$80*(1-(PRINCIPAL!$O$80/100)),IF(PRINCIPAL!$H$80&lt;&gt;"",VLOOKUP($AR$243,'Banco de Dados'!$B$4:$J$50,8,FALSE)*PRINCIPAL!$H$80,IF(OR(L252=PRINCIPAL!$I$80,L252=PRINCIPAL!$I$80+PRINCIPAL!$I$80,L252=PRINCIPAL!$I$80+PRINCIPAL!$I$80+PRINCIPAL!$I$80),0,IF(L252=PRINCIPAL!$J$80,VLOOKUP($AR$243,'Banco de Dados'!$B$4:$J$50,6,FALSE)*(1-(PRINCIPAL!$K$80/100)),IF(L252=PRINCIPAL!$L$80,VLOOKUP($AR$243,'Banco de Dados'!$B$4:$J$50,6,FALSE)*(1-(PRINCIPAL!$M$80/100)),IF(L252=PRINCIPAL!$N$80,VLOOKUP($AR$243,'Banco de Dados'!$B$4:$J$50,6,FALSE)*(1-(PRINCIPAL!$O$80/100)),VLOOKUP($AR$243,'Banco de Dados'!$B$4:$J$50,6,FALSE)))))))))),"")</f>
        <v/>
      </c>
      <c r="AR252" s="29" t="str">
        <f>IFERROR(AQ252*(IFERROR(VLOOKUP($AR$243,'Banco de Dados'!$B$4:$J$50,4,FALSE),"ERRO")),"")</f>
        <v/>
      </c>
      <c r="AS252" s="29" t="str">
        <f t="shared" si="161"/>
        <v/>
      </c>
      <c r="AT252" s="103" t="str">
        <f>IFERROR(AS252*(C252*(PRINCIPAL!$G$80/100))*0.47*(44/12),"")</f>
        <v/>
      </c>
      <c r="AU252" s="111" t="str">
        <f t="shared" si="162"/>
        <v/>
      </c>
      <c r="AV252" s="30" t="str">
        <f>IFERROR(IF(AND(PRINCIPAL!$H$81&lt;&gt;"",OR(L252=PRINCIPAL!$I$81,L252=PRINCIPAL!$I$81+PRINCIPAL!$I$81,L252=PRINCIPAL!$I$81+PRINCIPAL!$I$81+PRINCIPAL!$I$81)),0,IF(AND(PRINCIPAL!$H$81&lt;&gt;"",L252=PRINCIPAL!$J$81),VLOOKUP($AW$243,'Banco de Dados'!$B$4:$J$50,8,FALSE)*PRINCIPAL!$H$81*(1-(PRINCIPAL!$K$81/100)),IF(AND(PRINCIPAL!$H$81&lt;&gt;"",L252=PRINCIPAL!$L$81),VLOOKUP($AW$243,'Banco de Dados'!$B$4:$J$50,8,FALSE)*PRINCIPAL!$H$81*(1-(PRINCIPAL!$M$81/100)),IF(AND(PRINCIPAL!$H$81&lt;&gt;"",L252=PRINCIPAL!$N$81),VLOOKUP($AW$243,'Banco de Dados'!$B$4:$J$50,8,FALSE)*PRINCIPAL!$H$81*(1-(PRINCIPAL!$O$81/100)),IF(PRINCIPAL!$H$81&lt;&gt;"",VLOOKUP($AW$243,'Banco de Dados'!$B$4:$J$50,8,FALSE)*PRINCIPAL!$H$81,IF(OR(L252=PRINCIPAL!$I$81,L252=PRINCIPAL!$I$81+PRINCIPAL!$I$81,L252=PRINCIPAL!$I$81+PRINCIPAL!$I$81+PRINCIPAL!$I$81),0,IF(L252=PRINCIPAL!$J$81,VLOOKUP($AW$243,'Banco de Dados'!$B$4:$J$50,6,FALSE)*(1-(PRINCIPAL!$K$81/100)),IF(L252=PRINCIPAL!$L$81,VLOOKUP($AW$243,'Banco de Dados'!$B$4:$J$50,6,FALSE)*(1-(PRINCIPAL!$M$81/100)),IF(L252=PRINCIPAL!$N$81,VLOOKUP($AW$243,'Banco de Dados'!$B$4:$J$50,6,FALSE)*(1-(PRINCIPAL!$O$81/100)),VLOOKUP($AW$243,'Banco de Dados'!$B$4:$J$50,6,FALSE)))))))))),"")</f>
        <v/>
      </c>
      <c r="AW252" s="29" t="str">
        <f>IFERROR(AV252*(IFERROR(VLOOKUP($AW$243,'Banco de Dados'!$B$4:$J$50,4,FALSE),"ERRO")),"")</f>
        <v/>
      </c>
      <c r="AX252" s="29" t="str">
        <f t="shared" si="163"/>
        <v/>
      </c>
      <c r="AY252" s="103" t="str">
        <f>IFERROR(AX252*(C252*(PRINCIPAL!$G$81/100))*0.47*(44/12),"")</f>
        <v/>
      </c>
      <c r="AZ252" s="111" t="str">
        <f t="shared" si="168"/>
        <v/>
      </c>
      <c r="BA252" s="30" t="str">
        <f>IFERROR(IF(AND(PRINCIPAL!$H$82&lt;&gt;"",OR(L252=PRINCIPAL!$I$82,L252=PRINCIPAL!$I$82+PRINCIPAL!$I$82,L252=PRINCIPAL!$I$82+PRINCIPAL!$I$82+PRINCIPAL!$I$82)),0,IF(AND(PRINCIPAL!$H$82&lt;&gt;"",L252=PRINCIPAL!$J$82),VLOOKUP($BB$243,'Banco de Dados'!$B$4:$J$50,8,FALSE)*PRINCIPAL!$H$82*(1-(PRINCIPAL!$K$82/100)),IF(AND(PRINCIPAL!$H$82&lt;&gt;"",L252=PRINCIPAL!$L$82),VLOOKUP($BB$243,'Banco de Dados'!$B$4:$J$50,8,FALSE)*PRINCIPAL!$H$82*(1-(PRINCIPAL!$M$82/100)),IF(AND(PRINCIPAL!$H$82&lt;&gt;"",L252=PRINCIPAL!$N$82),VLOOKUP($BB$243,'Banco de Dados'!$B$4:$J$50,8,FALSE)*PRINCIPAL!$H$82*(1-(PRINCIPAL!$O$82/100)),IF(PRINCIPAL!$H$82&lt;&gt;"",VLOOKUP($BB$243,'Banco de Dados'!$B$4:$J$50,8,FALSE)*PRINCIPAL!$H$82,IF(OR(L252=PRINCIPAL!$I$82,L252=PRINCIPAL!$I$82+PRINCIPAL!$I$82,L252=PRINCIPAL!$I$82+PRINCIPAL!$I$82+PRINCIPAL!$I$82),0,IF(L252=PRINCIPAL!$J$82,VLOOKUP($BB$243,'Banco de Dados'!$B$4:$J$50,6,FALSE)*(1-(PRINCIPAL!$K$82/100)),IF(L252=PRINCIPAL!$L$82,VLOOKUP($BB$243,'Banco de Dados'!$B$4:$J$50,6,FALSE)*(1-(PRINCIPAL!$M$82/100)),IF(L252=PRINCIPAL!$N$82,VLOOKUP($BB$243,'Banco de Dados'!$B$4:$J$50,6,FALSE)*(1-(PRINCIPAL!$O$82/100)),VLOOKUP($BB$243,'Banco de Dados'!$B$4:$J$50,6,FALSE)))))))))),"")</f>
        <v/>
      </c>
      <c r="BB252" s="29" t="str">
        <f>IFERROR(BA252*(IFERROR(VLOOKUP($BB$243,'Banco de Dados'!$B$4:$J$50,4,FALSE),"ERRO")),"")</f>
        <v/>
      </c>
      <c r="BC252" s="29" t="str">
        <f t="shared" si="169"/>
        <v/>
      </c>
      <c r="BD252" s="103" t="str">
        <f>IFERROR(BC252*(C252*(PRINCIPAL!$G$82/100))*0.47*(44/12),"")</f>
        <v/>
      </c>
      <c r="BE252" s="111" t="str">
        <f t="shared" si="148"/>
        <v/>
      </c>
      <c r="BF252" s="30" t="str">
        <f>IFERROR(IF(AND(PRINCIPAL!$H$83&lt;&gt;"",OR(L252=PRINCIPAL!$I$83,L252=PRINCIPAL!$I$83+PRINCIPAL!$I$83,L252=PRINCIPAL!$I$83+PRINCIPAL!$I$83+PRINCIPAL!$I$83)),0,IF(AND(PRINCIPAL!$H$83&lt;&gt;"",L252=PRINCIPAL!$J$83),VLOOKUP($BG$243,'Banco de Dados'!$B$4:$J$50,8,FALSE)*PRINCIPAL!$H$83*(1-(PRINCIPAL!$K$83/100)),IF(AND(PRINCIPAL!$H$83&lt;&gt;"",L252=PRINCIPAL!$L$83),VLOOKUP($BG$243,'Banco de Dados'!$B$4:$J$50,8,FALSE)*PRINCIPAL!$H$83*(1-(PRINCIPAL!$M$83/100)),IF(AND(PRINCIPAL!$H$83&lt;&gt;"",L252=PRINCIPAL!$N$83),VLOOKUP($BG$243,'Banco de Dados'!$B$4:$J$50,8,FALSE)*PRINCIPAL!$H$83*(1-(PRINCIPAL!$O$83/100)),IF(PRINCIPAL!$H$83&lt;&gt;"",VLOOKUP($BG$243,'Banco de Dados'!$B$4:$J$50,8,FALSE)*PRINCIPAL!$H$83,IF(OR(L252=PRINCIPAL!$I$83,L252=PRINCIPAL!$I$83+PRINCIPAL!$I$83,L252=PRINCIPAL!$I$83+PRINCIPAL!$I$83+PRINCIPAL!$I$83),0,IF(L252=PRINCIPAL!$J$83,VLOOKUP($BG$243,'Banco de Dados'!$B$4:$J$50,6,FALSE)*(1-(PRINCIPAL!$K$83/100)),IF(L252=PRINCIPAL!$L$83,VLOOKUP($BG$243,'Banco de Dados'!$B$4:$J$50,6,FALSE)*(1-(PRINCIPAL!$M$83/100)),IF(L252=PRINCIPAL!$N$83,VLOOKUP($BG$243,'Banco de Dados'!$B$4:$J$50,6,FALSE)*(1-(PRINCIPAL!$O$83/100)),VLOOKUP($BG$243,'Banco de Dados'!$B$4:$J$50,6,FALSE)))))))))),"")</f>
        <v/>
      </c>
      <c r="BG252" s="29" t="str">
        <f>IFERROR(BF252*(IFERROR(VLOOKUP($BG$243,'Banco de Dados'!$B$4:$J$50,4,FALSE),"ERRO")),"")</f>
        <v/>
      </c>
      <c r="BH252" s="29" t="str">
        <f t="shared" si="164"/>
        <v/>
      </c>
      <c r="BI252" s="103" t="str">
        <f>IFERROR(BH252*(C252*(PRINCIPAL!$G$83/100))*0.47*(44/12),"")</f>
        <v/>
      </c>
      <c r="BJ252" s="102" t="str">
        <f t="shared" si="149"/>
        <v/>
      </c>
    </row>
    <row r="253" spans="2:62" ht="12.75" customHeight="1" x14ac:dyDescent="0.3">
      <c r="B253" s="326">
        <f t="shared" si="150"/>
        <v>2028</v>
      </c>
      <c r="C253" s="340"/>
      <c r="D253" s="1"/>
      <c r="E253" s="116">
        <v>8</v>
      </c>
      <c r="F253" s="24" t="str">
        <f>IFERROR(VLOOKUP($G$243,'Banco de Dados'!$B$4:$J$50,6,FALSE),"")</f>
        <v/>
      </c>
      <c r="G253" s="25" t="str">
        <f>IFERROR(F253*(IFERROR(VLOOKUP($G$243,'Banco de Dados'!$B$4:$J$50,4,FALSE),"ERRO")),"")</f>
        <v/>
      </c>
      <c r="H253" s="25" t="str">
        <f t="shared" si="151"/>
        <v/>
      </c>
      <c r="I253" s="103" t="str">
        <f t="shared" si="152"/>
        <v/>
      </c>
      <c r="J253" s="117" t="str">
        <f t="shared" si="153"/>
        <v/>
      </c>
      <c r="K253" s="1"/>
      <c r="L253" s="91">
        <v>8</v>
      </c>
      <c r="M253" s="24" t="str">
        <f>IFERROR(IF(AND(PRINCIPAL!$H$74&lt;&gt;"",OR(L253=PRINCIPAL!$I$74,L253=PRINCIPAL!$I$74+PRINCIPAL!$I$74,L253=PRINCIPAL!$I$74+PRINCIPAL!$I$74+PRINCIPAL!$I$74)),0,IF(AND(PRINCIPAL!$H$74&lt;&gt;"",L253=PRINCIPAL!$J$74),VLOOKUP($N$243,'Banco de Dados'!$B$4:$J$50,8,FALSE)*PRINCIPAL!$H$74*(1-(PRINCIPAL!$K$74/100)),IF(AND(PRINCIPAL!$H$74&lt;&gt;"",L253=PRINCIPAL!$L$74),VLOOKUP($N$243,'Banco de Dados'!$B$4:$J$50,8,FALSE)*PRINCIPAL!$H$74*(1-(PRINCIPAL!$M$74/100)),IF(AND(PRINCIPAL!$H$74&lt;&gt;"",L253=PRINCIPAL!$N$74),VLOOKUP($N$243,'Banco de Dados'!$B$4:$J$50,8,FALSE)*PRINCIPAL!$H$74*(1-(PRINCIPAL!$O$74/100)),IF(PRINCIPAL!$H$74&lt;&gt;"",VLOOKUP($N$243,'Banco de Dados'!$B$4:$J$50,8,FALSE)*PRINCIPAL!$H$74,IF(OR(L253=PRINCIPAL!$I$74,L253=PRINCIPAL!$I$74+PRINCIPAL!$I$74,L253=PRINCIPAL!$I$74+PRINCIPAL!$I$74+PRINCIPAL!$I$74),0,IF(L253=PRINCIPAL!$J$74,VLOOKUP($N$243,'Banco de Dados'!$B$4:$J$50,6,FALSE)*(1-(PRINCIPAL!$K$74/100)),IF(L253=PRINCIPAL!$L$74,VLOOKUP($N$243,'Banco de Dados'!$B$4:$J$50,6,FALSE)*(1-(PRINCIPAL!$M$74/100)),IF(L253=PRINCIPAL!$N$74,VLOOKUP($N$243,'Banco de Dados'!$B$4:$J$50,6,FALSE)*(1-(PRINCIPAL!$O$74/100)),VLOOKUP($N$243,'Banco de Dados'!$B$4:$J$50,6,FALSE)))))))))),"")</f>
        <v/>
      </c>
      <c r="N253" s="25" t="str">
        <f>IFERROR(M253*(IFERROR(VLOOKUP($N$243,'Banco de Dados'!$B$4:$J$50,4,FALSE),"ERRO")),"")</f>
        <v/>
      </c>
      <c r="O253" s="25" t="str">
        <f t="shared" si="154"/>
        <v/>
      </c>
      <c r="P253" s="103" t="str">
        <f>IFERROR(O253*(C253*(PRINCIPAL!$G$74/100))*0.47*(44/12),"")</f>
        <v/>
      </c>
      <c r="Q253" s="107" t="str">
        <f t="shared" si="170"/>
        <v/>
      </c>
      <c r="R253" s="29" t="str">
        <f>IFERROR(IF(AND(PRINCIPAL!$H$75&lt;&gt;"",OR(L253=PRINCIPAL!$I$75,L253=PRINCIPAL!$I$75+PRINCIPAL!$I$75,L253=PRINCIPAL!$I$75+PRINCIPAL!$I$75+PRINCIPAL!$I$75)),0,IF(AND(PRINCIPAL!$H$75&lt;&gt;"",L253=PRINCIPAL!$J$75),VLOOKUP($S$243,'Banco de Dados'!$B$4:$J$50,8,FALSE)*PRINCIPAL!$H$75*(1-(PRINCIPAL!$K$75/100)),IF(AND(PRINCIPAL!$H$75&lt;&gt;"",L253=PRINCIPAL!$L$75),VLOOKUP($S$243,'Banco de Dados'!$B$4:$J$50,8,FALSE)*PRINCIPAL!$H$75*(1-(PRINCIPAL!$M$75/100)),IF(AND(PRINCIPAL!$H$75&lt;&gt;"",L253=PRINCIPAL!$N$75),VLOOKUP($S$243,'Banco de Dados'!$B$4:$J$50,8,FALSE)*PRINCIPAL!$H$75*(1-(PRINCIPAL!$O$75/100)),IF(PRINCIPAL!$H$75&lt;&gt;"",VLOOKUP($S$243,'Banco de Dados'!$B$4:$J$50,8,FALSE)*PRINCIPAL!$H$75,IF(OR(L253=PRINCIPAL!$I$75,L253=PRINCIPAL!$I$75+PRINCIPAL!$I$75,L253=PRINCIPAL!$I$75+PRINCIPAL!$I$75+PRINCIPAL!$I$75),0,IF(L253=PRINCIPAL!$J$75,VLOOKUP($S$243,'Banco de Dados'!$B$4:$J$50,6,FALSE)*(1-(PRINCIPAL!$K$75/100)),IF(L253=PRINCIPAL!$L$75,VLOOKUP($S$243,'Banco de Dados'!$B$4:$J$50,6,FALSE)*(1-(PRINCIPAL!$M$75/100)),IF(L253=PRINCIPAL!$N$75,VLOOKUP($S$243,'Banco de Dados'!$B$4:$J$50,6,FALSE)*(1-(PRINCIPAL!$O$75/100)),VLOOKUP($S$243,'Banco de Dados'!$B$4:$J$50,6,FALSE)))))))))),"")</f>
        <v/>
      </c>
      <c r="S253" s="29" t="str">
        <f>IFERROR(R253*(IFERROR(VLOOKUP($S$243,'Banco de Dados'!$B$4:$J$50,4,FALSE),"ERRO")),"")</f>
        <v/>
      </c>
      <c r="T253" s="29" t="str">
        <f>IFERROR(R253+S253,"")</f>
        <v/>
      </c>
      <c r="U253" s="103" t="str">
        <f>IFERROR(T253*(C253*(PRINCIPAL!$G$75/100))*0.47*(44/12),"")</f>
        <v/>
      </c>
      <c r="V253" s="103" t="str">
        <f t="shared" si="147"/>
        <v/>
      </c>
      <c r="W253" s="30" t="str">
        <f>IFERROR(IF(AND(PRINCIPAL!$H$76&lt;&gt;"",OR(L253=PRINCIPAL!$I$76,L253=PRINCIPAL!$I$76+PRINCIPAL!$I$76,L253=PRINCIPAL!$I$76+PRINCIPAL!$I$76+PRINCIPAL!$I$76)),0,IF(AND(PRINCIPAL!$H$76&lt;&gt;"",L253=PRINCIPAL!$J$76),VLOOKUP($X$243,'Banco de Dados'!$B$4:$J$50,8,FALSE)*PRINCIPAL!$H$76*(1-(PRINCIPAL!$K$76/100)),IF(AND(PRINCIPAL!$H$76&lt;&gt;"",L253=PRINCIPAL!$L$76),VLOOKUP($X$243,'Banco de Dados'!$B$4:$J$50,8,FALSE)*PRINCIPAL!$H$76*(1-(PRINCIPAL!$M$76/100)),IF(AND(PRINCIPAL!$H$76&lt;&gt;"",L253=PRINCIPAL!$N$76),VLOOKUP($X$243,'Banco de Dados'!$B$4:$J$50,8,FALSE)*PRINCIPAL!$H$76*(1-(PRINCIPAL!$O$76/100)),IF(PRINCIPAL!$H$76&lt;&gt;"",VLOOKUP($X$243,'Banco de Dados'!$B$4:$J$50,8,FALSE)*PRINCIPAL!$H$76,IF(OR(L253=PRINCIPAL!$I$76,L253=PRINCIPAL!$I$76+PRINCIPAL!$I$76,L253=PRINCIPAL!$I$76+PRINCIPAL!$I$76+PRINCIPAL!$I$76),0,IF(L253=PRINCIPAL!$J$76,VLOOKUP($X$243,'Banco de Dados'!$B$4:$J$50,6,FALSE)*(1-(PRINCIPAL!$K$76/100)),IF(L253=PRINCIPAL!$L$76,VLOOKUP($X$243,'Banco de Dados'!$B$4:$J$50,6,FALSE)*(1-(PRINCIPAL!$M$76/100)),IF(L253=PRINCIPAL!$N$76,VLOOKUP($X$243,'Banco de Dados'!$B$4:$J$50,6,FALSE)*(1-(PRINCIPAL!$O$76/100)),VLOOKUP($X$243,'Banco de Dados'!$B$4:$J$50,6,FALSE)))))))))),"")</f>
        <v/>
      </c>
      <c r="X253" s="29" t="str">
        <f>IFERROR(W253*(IFERROR(VLOOKUP($X$243,'Banco de Dados'!$B$4:$J$50,4,FALSE),"ERRO")),"")</f>
        <v/>
      </c>
      <c r="Y253" s="29" t="str">
        <f t="shared" si="165"/>
        <v/>
      </c>
      <c r="Z253" s="103" t="str">
        <f>IFERROR(Y253*(C253*(PRINCIPAL!$G$76/100))*0.47*(44/12),"")</f>
        <v/>
      </c>
      <c r="AA253" s="111" t="str">
        <f t="shared" si="166"/>
        <v/>
      </c>
      <c r="AB253" s="30" t="str">
        <f>IFERROR(IF(AND(PRINCIPAL!$H$77&lt;&gt;"",OR(L253=PRINCIPAL!$I$77,L253=PRINCIPAL!$I$77+PRINCIPAL!$I$77,L253=PRINCIPAL!$I$77+PRINCIPAL!$I$77+PRINCIPAL!$I$77)),0,IF(AND(PRINCIPAL!$H$77&lt;&gt;"",L253=PRINCIPAL!$J$77),VLOOKUP($AC$243,'Banco de Dados'!$B$4:$J$50,8,FALSE)*PRINCIPAL!$H$77*(1-(PRINCIPAL!$K$77/100)),IF(AND(PRINCIPAL!$H$77&lt;&gt;"",L253=PRINCIPAL!$L$77),VLOOKUP($AC$243,'Banco de Dados'!$B$4:$J$50,8,FALSE)*PRINCIPAL!$H$77*(1-(PRINCIPAL!$M$77/100)),IF(AND(PRINCIPAL!$H$77&lt;&gt;"",L253=PRINCIPAL!$N$77),VLOOKUP($AC$243,'Banco de Dados'!$B$4:$J$50,8,FALSE)*PRINCIPAL!$H$77*(1-(PRINCIPAL!$O$77/100)),IF(PRINCIPAL!$H$77&lt;&gt;"",VLOOKUP($AC$243,'Banco de Dados'!$B$4:$J$50,8,FALSE)*PRINCIPAL!$H$77,IF(OR(L253=PRINCIPAL!$I$77,L253=PRINCIPAL!$I$77+PRINCIPAL!$I$77,L253=PRINCIPAL!$I$77+PRINCIPAL!$I$77+PRINCIPAL!$I$77),0,IF(L253=PRINCIPAL!$J$77,VLOOKUP($AC$243,'Banco de Dados'!$B$4:$J$50,6,FALSE)*(1-(PRINCIPAL!$K$77/100)),IF(L253=PRINCIPAL!$L$77,VLOOKUP($AC$243,'Banco de Dados'!$B$4:$J$50,6,FALSE)*(1-(PRINCIPAL!$M$77/100)),IF(L253=PRINCIPAL!$N$77,VLOOKUP($AC$243,'Banco de Dados'!$B$4:$J$50,6,FALSE)*(1-(PRINCIPAL!$O$77/100)),VLOOKUP($AC$243,'Banco de Dados'!$B$4:$J$50,6,FALSE)))))))))),"")</f>
        <v/>
      </c>
      <c r="AC253" s="29" t="str">
        <f>IFERROR(AB253*(IFERROR(VLOOKUP($AC$243,'Banco de Dados'!$B$4:$J$50,4,FALSE),"ERRO")),"")</f>
        <v/>
      </c>
      <c r="AD253" s="29" t="str">
        <f t="shared" si="156"/>
        <v/>
      </c>
      <c r="AE253" s="103" t="str">
        <f>IFERROR(AD253*(C253*(PRINCIPAL!$G$77/100))*0.47*(44/12),"")</f>
        <v/>
      </c>
      <c r="AF253" s="111" t="str">
        <f t="shared" si="157"/>
        <v/>
      </c>
      <c r="AG253" s="30" t="str">
        <f>IFERROR(IF(AND(PRINCIPAL!$H$78&lt;&gt;"",OR(L253=PRINCIPAL!$I$78,L253=PRINCIPAL!$I$78+PRINCIPAL!$I$78,L253=PRINCIPAL!$I$78+PRINCIPAL!$I$78+PRINCIPAL!$I$78)),0,IF(AND(PRINCIPAL!$H$78&lt;&gt;"",L253=PRINCIPAL!$J$78),VLOOKUP($AH$243,'Banco de Dados'!$B$4:$J$50,8,FALSE)*PRINCIPAL!$H$78*(1-(PRINCIPAL!$K$78/100)),IF(AND(PRINCIPAL!$H$78&lt;&gt;"",L253=PRINCIPAL!$L$78),VLOOKUP($AH$243,'Banco de Dados'!$B$4:$J$50,8,FALSE)*PRINCIPAL!$H$78*(1-(PRINCIPAL!$M$78/100)),IF(AND(PRINCIPAL!$H$78&lt;&gt;"",L253=PRINCIPAL!$N$78),VLOOKUP($AH$243,'Banco de Dados'!$B$4:$J$50,8,FALSE)*PRINCIPAL!$H$78*(1-(PRINCIPAL!$O$78/100)),IF(PRINCIPAL!$H$78&lt;&gt;"",VLOOKUP($AH$243,'Banco de Dados'!$B$4:$J$50,8,FALSE)*PRINCIPAL!$H$78,IF(OR(L253=PRINCIPAL!$I$78,L253=PRINCIPAL!$I$78+PRINCIPAL!$I$78,L253=PRINCIPAL!$I$78+PRINCIPAL!$I$78+PRINCIPAL!$I$78),0,IF(L253=PRINCIPAL!$J$78,VLOOKUP($AH$243,'Banco de Dados'!$B$4:$J$50,6,FALSE)*(1-(PRINCIPAL!$K$78/100)),IF(L253=PRINCIPAL!$L$78,VLOOKUP($AH$243,'Banco de Dados'!$B$4:$J$50,6,FALSE)*(1-(PRINCIPAL!$M$78/100)),IF(L253=PRINCIPAL!$N$78,VLOOKUP($AH$243,'Banco de Dados'!$B$4:$J$50,6,FALSE)*(1-(PRINCIPAL!$O$78/100)),VLOOKUP($AH$243,'Banco de Dados'!$B$4:$J$50,6,FALSE)))))))))),"")</f>
        <v/>
      </c>
      <c r="AH253" s="29" t="str">
        <f>IFERROR(AG253*(IFERROR(VLOOKUP($AH$243,'Banco de Dados'!$B$4:$J$50,4,FALSE),"ERRO")),"")</f>
        <v/>
      </c>
      <c r="AI253" s="29" t="str">
        <f t="shared" si="158"/>
        <v/>
      </c>
      <c r="AJ253" s="103" t="str">
        <f>IFERROR(AI253*(C253*(PRINCIPAL!$G$78/100))*0.47*(44/12),"")</f>
        <v/>
      </c>
      <c r="AK253" s="111" t="str">
        <f t="shared" si="167"/>
        <v/>
      </c>
      <c r="AL253" s="30" t="str">
        <f>IFERROR(IF(AND(PRINCIPAL!$H$79&lt;&gt;"",OR(L253=PRINCIPAL!$I$79,L253=PRINCIPAL!$I$79+PRINCIPAL!$I$79,L253=PRINCIPAL!$I$79+PRINCIPAL!$I$79+PRINCIPAL!$I$79)),0,IF(AND(PRINCIPAL!$H$79&lt;&gt;"",L253=PRINCIPAL!$J$79),VLOOKUP($AM$243,'Banco de Dados'!$B$4:$J$50,8,FALSE)*PRINCIPAL!$H$79*(1-(PRINCIPAL!$K$79/100)),IF(AND(PRINCIPAL!$H$79&lt;&gt;"",L253=PRINCIPAL!$L$79),VLOOKUP($AM$243,'Banco de Dados'!$B$4:$J$50,8,FALSE)*PRINCIPAL!$H$79*(1-(PRINCIPAL!$M$79/100)),IF(AND(PRINCIPAL!$H$79&lt;&gt;"",L253=PRINCIPAL!$N$79),VLOOKUP($AM$243,'Banco de Dados'!$B$4:$J$50,8,FALSE)*PRINCIPAL!$H$79*(1-(PRINCIPAL!$O$79/100)),IF(PRINCIPAL!$H$79&lt;&gt;"",VLOOKUP($AM$243,'Banco de Dados'!$B$4:$J$50,8,FALSE)*PRINCIPAL!$H$79,IF(OR(L253=PRINCIPAL!$I$79,L253=PRINCIPAL!$I$79+PRINCIPAL!$I$79,L253=PRINCIPAL!$I$79+PRINCIPAL!$I$79+PRINCIPAL!$I$79),0,IF(L253=PRINCIPAL!$J$79,VLOOKUP($AM$243,'Banco de Dados'!$B$4:$J$50,6,FALSE)*(1-(PRINCIPAL!$K$79/100)),IF(L253=PRINCIPAL!$L$79,VLOOKUP($AM$243,'Banco de Dados'!$B$4:$J$50,6,FALSE)*(1-(PRINCIPAL!$M$79/100)),IF(L253=PRINCIPAL!$N$79,VLOOKUP($AM$243,'Banco de Dados'!$B$4:$J$50,6,FALSE)*(1-(PRINCIPAL!$O$79/100)),VLOOKUP($AM$243,'Banco de Dados'!$B$4:$J$50,6,FALSE)))))))))),"")</f>
        <v/>
      </c>
      <c r="AM253" s="29" t="str">
        <f>IFERROR(AL253*(IFERROR(VLOOKUP($AM$243,'Banco de Dados'!$B$4:$J$50,4,FALSE),"ERRO")),"")</f>
        <v/>
      </c>
      <c r="AN253" s="29" t="str">
        <f t="shared" si="159"/>
        <v/>
      </c>
      <c r="AO253" s="103" t="str">
        <f>IFERROR(AN253*(C253*(PRINCIPAL!$G$79/100))*0.47*(44/12),"")</f>
        <v/>
      </c>
      <c r="AP253" s="111" t="str">
        <f t="shared" si="160"/>
        <v/>
      </c>
      <c r="AQ253" s="30" t="str">
        <f>IFERROR(IF(AND(PRINCIPAL!$H$80&lt;&gt;"",OR(L253=PRINCIPAL!$I$80,L253=PRINCIPAL!$I$80+PRINCIPAL!$I$80,L253=PRINCIPAL!$I$80+PRINCIPAL!$I$80+PRINCIPAL!$I$80)),0,IF(AND(PRINCIPAL!$H$80&lt;&gt;"",L253=PRINCIPAL!$J$80),VLOOKUP($AR$243,'Banco de Dados'!$B$4:$J$50,8,FALSE)*PRINCIPAL!$H$80*(1-(PRINCIPAL!$K$80/100)),IF(AND(PRINCIPAL!$H$80&lt;&gt;"",L253=PRINCIPAL!$L$80),VLOOKUP($AR$243,'Banco de Dados'!$B$4:$J$50,8,FALSE)*PRINCIPAL!$H$80*(1-(PRINCIPAL!$M$80/100)),IF(AND(PRINCIPAL!$H$80&lt;&gt;"",L253=PRINCIPAL!$N$80),VLOOKUP($AR$243,'Banco de Dados'!$B$4:$J$50,8,FALSE)*PRINCIPAL!$H$80*(1-(PRINCIPAL!$O$80/100)),IF(PRINCIPAL!$H$80&lt;&gt;"",VLOOKUP($AR$243,'Banco de Dados'!$B$4:$J$50,8,FALSE)*PRINCIPAL!$H$80,IF(OR(L253=PRINCIPAL!$I$80,L253=PRINCIPAL!$I$80+PRINCIPAL!$I$80,L253=PRINCIPAL!$I$80+PRINCIPAL!$I$80+PRINCIPAL!$I$80),0,IF(L253=PRINCIPAL!$J$80,VLOOKUP($AR$243,'Banco de Dados'!$B$4:$J$50,6,FALSE)*(1-(PRINCIPAL!$K$80/100)),IF(L253=PRINCIPAL!$L$80,VLOOKUP($AR$243,'Banco de Dados'!$B$4:$J$50,6,FALSE)*(1-(PRINCIPAL!$M$80/100)),IF(L253=PRINCIPAL!$N$80,VLOOKUP($AR$243,'Banco de Dados'!$B$4:$J$50,6,FALSE)*(1-(PRINCIPAL!$O$80/100)),VLOOKUP($AR$243,'Banco de Dados'!$B$4:$J$50,6,FALSE)))))))))),"")</f>
        <v/>
      </c>
      <c r="AR253" s="29" t="str">
        <f>IFERROR(AQ253*(IFERROR(VLOOKUP($AR$243,'Banco de Dados'!$B$4:$J$50,4,FALSE),"ERRO")),"")</f>
        <v/>
      </c>
      <c r="AS253" s="29" t="str">
        <f t="shared" si="161"/>
        <v/>
      </c>
      <c r="AT253" s="103" t="str">
        <f>IFERROR(AS253*(C253*(PRINCIPAL!$G$80/100))*0.47*(44/12),"")</f>
        <v/>
      </c>
      <c r="AU253" s="111" t="str">
        <f t="shared" si="162"/>
        <v/>
      </c>
      <c r="AV253" s="30" t="str">
        <f>IFERROR(IF(AND(PRINCIPAL!$H$81&lt;&gt;"",OR(L253=PRINCIPAL!$I$81,L253=PRINCIPAL!$I$81+PRINCIPAL!$I$81,L253=PRINCIPAL!$I$81+PRINCIPAL!$I$81+PRINCIPAL!$I$81)),0,IF(AND(PRINCIPAL!$H$81&lt;&gt;"",L253=PRINCIPAL!$J$81),VLOOKUP($AW$243,'Banco de Dados'!$B$4:$J$50,8,FALSE)*PRINCIPAL!$H$81*(1-(PRINCIPAL!$K$81/100)),IF(AND(PRINCIPAL!$H$81&lt;&gt;"",L253=PRINCIPAL!$L$81),VLOOKUP($AW$243,'Banco de Dados'!$B$4:$J$50,8,FALSE)*PRINCIPAL!$H$81*(1-(PRINCIPAL!$M$81/100)),IF(AND(PRINCIPAL!$H$81&lt;&gt;"",L253=PRINCIPAL!$N$81),VLOOKUP($AW$243,'Banco de Dados'!$B$4:$J$50,8,FALSE)*PRINCIPAL!$H$81*(1-(PRINCIPAL!$O$81/100)),IF(PRINCIPAL!$H$81&lt;&gt;"",VLOOKUP($AW$243,'Banco de Dados'!$B$4:$J$50,8,FALSE)*PRINCIPAL!$H$81,IF(OR(L253=PRINCIPAL!$I$81,L253=PRINCIPAL!$I$81+PRINCIPAL!$I$81,L253=PRINCIPAL!$I$81+PRINCIPAL!$I$81+PRINCIPAL!$I$81),0,IF(L253=PRINCIPAL!$J$81,VLOOKUP($AW$243,'Banco de Dados'!$B$4:$J$50,6,FALSE)*(1-(PRINCIPAL!$K$81/100)),IF(L253=PRINCIPAL!$L$81,VLOOKUP($AW$243,'Banco de Dados'!$B$4:$J$50,6,FALSE)*(1-(PRINCIPAL!$M$81/100)),IF(L253=PRINCIPAL!$N$81,VLOOKUP($AW$243,'Banco de Dados'!$B$4:$J$50,6,FALSE)*(1-(PRINCIPAL!$O$81/100)),VLOOKUP($AW$243,'Banco de Dados'!$B$4:$J$50,6,FALSE)))))))))),"")</f>
        <v/>
      </c>
      <c r="AW253" s="29" t="str">
        <f>IFERROR(AV253*(IFERROR(VLOOKUP($AW$243,'Banco de Dados'!$B$4:$J$50,4,FALSE),"ERRO")),"")</f>
        <v/>
      </c>
      <c r="AX253" s="29" t="str">
        <f t="shared" si="163"/>
        <v/>
      </c>
      <c r="AY253" s="103" t="str">
        <f>IFERROR(AX253*(C253*(PRINCIPAL!$G$81/100))*0.47*(44/12),"")</f>
        <v/>
      </c>
      <c r="AZ253" s="111" t="str">
        <f t="shared" si="168"/>
        <v/>
      </c>
      <c r="BA253" s="30" t="str">
        <f>IFERROR(IF(AND(PRINCIPAL!$H$82&lt;&gt;"",OR(L253=PRINCIPAL!$I$82,L253=PRINCIPAL!$I$82+PRINCIPAL!$I$82,L253=PRINCIPAL!$I$82+PRINCIPAL!$I$82+PRINCIPAL!$I$82)),0,IF(AND(PRINCIPAL!$H$82&lt;&gt;"",L253=PRINCIPAL!$J$82),VLOOKUP($BB$243,'Banco de Dados'!$B$4:$J$50,8,FALSE)*PRINCIPAL!$H$82*(1-(PRINCIPAL!$K$82/100)),IF(AND(PRINCIPAL!$H$82&lt;&gt;"",L253=PRINCIPAL!$L$82),VLOOKUP($BB$243,'Banco de Dados'!$B$4:$J$50,8,FALSE)*PRINCIPAL!$H$82*(1-(PRINCIPAL!$M$82/100)),IF(AND(PRINCIPAL!$H$82&lt;&gt;"",L253=PRINCIPAL!$N$82),VLOOKUP($BB$243,'Banco de Dados'!$B$4:$J$50,8,FALSE)*PRINCIPAL!$H$82*(1-(PRINCIPAL!$O$82/100)),IF(PRINCIPAL!$H$82&lt;&gt;"",VLOOKUP($BB$243,'Banco de Dados'!$B$4:$J$50,8,FALSE)*PRINCIPAL!$H$82,IF(OR(L253=PRINCIPAL!$I$82,L253=PRINCIPAL!$I$82+PRINCIPAL!$I$82,L253=PRINCIPAL!$I$82+PRINCIPAL!$I$82+PRINCIPAL!$I$82),0,IF(L253=PRINCIPAL!$J$82,VLOOKUP($BB$243,'Banco de Dados'!$B$4:$J$50,6,FALSE)*(1-(PRINCIPAL!$K$82/100)),IF(L253=PRINCIPAL!$L$82,VLOOKUP($BB$243,'Banco de Dados'!$B$4:$J$50,6,FALSE)*(1-(PRINCIPAL!$M$82/100)),IF(L253=PRINCIPAL!$N$82,VLOOKUP($BB$243,'Banco de Dados'!$B$4:$J$50,6,FALSE)*(1-(PRINCIPAL!$O$82/100)),VLOOKUP($BB$243,'Banco de Dados'!$B$4:$J$50,6,FALSE)))))))))),"")</f>
        <v/>
      </c>
      <c r="BB253" s="29" t="str">
        <f>IFERROR(BA253*(IFERROR(VLOOKUP($BB$243,'Banco de Dados'!$B$4:$J$50,4,FALSE),"ERRO")),"")</f>
        <v/>
      </c>
      <c r="BC253" s="29" t="str">
        <f t="shared" si="169"/>
        <v/>
      </c>
      <c r="BD253" s="103" t="str">
        <f>IFERROR(BC253*(C253*(PRINCIPAL!$G$82/100))*0.47*(44/12),"")</f>
        <v/>
      </c>
      <c r="BE253" s="111" t="str">
        <f t="shared" si="148"/>
        <v/>
      </c>
      <c r="BF253" s="30" t="str">
        <f>IFERROR(IF(AND(PRINCIPAL!$H$83&lt;&gt;"",OR(L253=PRINCIPAL!$I$83,L253=PRINCIPAL!$I$83+PRINCIPAL!$I$83,L253=PRINCIPAL!$I$83+PRINCIPAL!$I$83+PRINCIPAL!$I$83)),0,IF(AND(PRINCIPAL!$H$83&lt;&gt;"",L253=PRINCIPAL!$J$83),VLOOKUP($BG$243,'Banco de Dados'!$B$4:$J$50,8,FALSE)*PRINCIPAL!$H$83*(1-(PRINCIPAL!$K$83/100)),IF(AND(PRINCIPAL!$H$83&lt;&gt;"",L253=PRINCIPAL!$L$83),VLOOKUP($BG$243,'Banco de Dados'!$B$4:$J$50,8,FALSE)*PRINCIPAL!$H$83*(1-(PRINCIPAL!$M$83/100)),IF(AND(PRINCIPAL!$H$83&lt;&gt;"",L253=PRINCIPAL!$N$83),VLOOKUP($BG$243,'Banco de Dados'!$B$4:$J$50,8,FALSE)*PRINCIPAL!$H$83*(1-(PRINCIPAL!$O$83/100)),IF(PRINCIPAL!$H$83&lt;&gt;"",VLOOKUP($BG$243,'Banco de Dados'!$B$4:$J$50,8,FALSE)*PRINCIPAL!$H$83,IF(OR(L253=PRINCIPAL!$I$83,L253=PRINCIPAL!$I$83+PRINCIPAL!$I$83,L253=PRINCIPAL!$I$83+PRINCIPAL!$I$83+PRINCIPAL!$I$83),0,IF(L253=PRINCIPAL!$J$83,VLOOKUP($BG$243,'Banco de Dados'!$B$4:$J$50,6,FALSE)*(1-(PRINCIPAL!$K$83/100)),IF(L253=PRINCIPAL!$L$83,VLOOKUP($BG$243,'Banco de Dados'!$B$4:$J$50,6,FALSE)*(1-(PRINCIPAL!$M$83/100)),IF(L253=PRINCIPAL!$N$83,VLOOKUP($BG$243,'Banco de Dados'!$B$4:$J$50,6,FALSE)*(1-(PRINCIPAL!$O$83/100)),VLOOKUP($BG$243,'Banco de Dados'!$B$4:$J$50,6,FALSE)))))))))),"")</f>
        <v/>
      </c>
      <c r="BG253" s="29" t="str">
        <f>IFERROR(BF253*(IFERROR(VLOOKUP($BG$243,'Banco de Dados'!$B$4:$J$50,4,FALSE),"ERRO")),"")</f>
        <v/>
      </c>
      <c r="BH253" s="29" t="str">
        <f t="shared" si="164"/>
        <v/>
      </c>
      <c r="BI253" s="103" t="str">
        <f>IFERROR(BH253*(C253*(PRINCIPAL!$G$83/100))*0.47*(44/12),"")</f>
        <v/>
      </c>
      <c r="BJ253" s="102" t="str">
        <f t="shared" si="149"/>
        <v/>
      </c>
    </row>
    <row r="254" spans="2:62" ht="12.75" customHeight="1" x14ac:dyDescent="0.3">
      <c r="B254" s="326">
        <f t="shared" si="150"/>
        <v>2029</v>
      </c>
      <c r="C254" s="340"/>
      <c r="D254" s="1"/>
      <c r="E254" s="116">
        <v>9</v>
      </c>
      <c r="F254" s="24" t="str">
        <f>IFERROR(VLOOKUP($G$243,'Banco de Dados'!$B$4:$J$50,6,FALSE),"")</f>
        <v/>
      </c>
      <c r="G254" s="25" t="str">
        <f>IFERROR(F254*(IFERROR(VLOOKUP($G$243,'Banco de Dados'!$B$4:$J$50,4,FALSE),"ERRO")),"")</f>
        <v/>
      </c>
      <c r="H254" s="25" t="str">
        <f t="shared" si="151"/>
        <v/>
      </c>
      <c r="I254" s="103" t="str">
        <f t="shared" si="152"/>
        <v/>
      </c>
      <c r="J254" s="117" t="str">
        <f t="shared" si="153"/>
        <v/>
      </c>
      <c r="K254" s="1"/>
      <c r="L254" s="91">
        <v>9</v>
      </c>
      <c r="M254" s="24" t="str">
        <f>IFERROR(IF(AND(PRINCIPAL!$H$74&lt;&gt;"",OR(L254=PRINCIPAL!$I$74,L254=PRINCIPAL!$I$74+PRINCIPAL!$I$74,L254=PRINCIPAL!$I$74+PRINCIPAL!$I$74+PRINCIPAL!$I$74)),0,IF(AND(PRINCIPAL!$H$74&lt;&gt;"",L254=PRINCIPAL!$J$74),VLOOKUP($N$243,'Banco de Dados'!$B$4:$J$50,8,FALSE)*PRINCIPAL!$H$74*(1-(PRINCIPAL!$K$74/100)),IF(AND(PRINCIPAL!$H$74&lt;&gt;"",L254=PRINCIPAL!$L$74),VLOOKUP($N$243,'Banco de Dados'!$B$4:$J$50,8,FALSE)*PRINCIPAL!$H$74*(1-(PRINCIPAL!$M$74/100)),IF(AND(PRINCIPAL!$H$74&lt;&gt;"",L254=PRINCIPAL!$N$74),VLOOKUP($N$243,'Banco de Dados'!$B$4:$J$50,8,FALSE)*PRINCIPAL!$H$74*(1-(PRINCIPAL!$O$74/100)),IF(PRINCIPAL!$H$74&lt;&gt;"",VLOOKUP($N$243,'Banco de Dados'!$B$4:$J$50,8,FALSE)*PRINCIPAL!$H$74,IF(OR(L254=PRINCIPAL!$I$74,L254=PRINCIPAL!$I$74+PRINCIPAL!$I$74,L254=PRINCIPAL!$I$74+PRINCIPAL!$I$74+PRINCIPAL!$I$74),0,IF(L254=PRINCIPAL!$J$74,VLOOKUP($N$243,'Banco de Dados'!$B$4:$J$50,6,FALSE)*(1-(PRINCIPAL!$K$74/100)),IF(L254=PRINCIPAL!$L$74,VLOOKUP($N$243,'Banco de Dados'!$B$4:$J$50,6,FALSE)*(1-(PRINCIPAL!$M$74/100)),IF(L254=PRINCIPAL!$N$74,VLOOKUP($N$243,'Banco de Dados'!$B$4:$J$50,6,FALSE)*(1-(PRINCIPAL!$O$74/100)),VLOOKUP($N$243,'Banco de Dados'!$B$4:$J$50,6,FALSE)))))))))),"")</f>
        <v/>
      </c>
      <c r="N254" s="25" t="str">
        <f>IFERROR(M254*(IFERROR(VLOOKUP($N$243,'Banco de Dados'!$B$4:$J$50,4,FALSE),"ERRO")),"")</f>
        <v/>
      </c>
      <c r="O254" s="25" t="str">
        <f t="shared" si="154"/>
        <v/>
      </c>
      <c r="P254" s="103" t="str">
        <f>IFERROR(O254*(C254*(PRINCIPAL!$G$74/100))*0.47*(44/12),"")</f>
        <v/>
      </c>
      <c r="Q254" s="107" t="str">
        <f t="shared" si="170"/>
        <v/>
      </c>
      <c r="R254" s="29" t="str">
        <f>IFERROR(IF(AND(PRINCIPAL!$H$75&lt;&gt;"",OR(L254=PRINCIPAL!$I$75,L254=PRINCIPAL!$I$75+PRINCIPAL!$I$75,L254=PRINCIPAL!$I$75+PRINCIPAL!$I$75+PRINCIPAL!$I$75)),0,IF(AND(PRINCIPAL!$H$75&lt;&gt;"",L254=PRINCIPAL!$J$75),VLOOKUP($S$243,'Banco de Dados'!$B$4:$J$50,8,FALSE)*PRINCIPAL!$H$75*(1-(PRINCIPAL!$K$75/100)),IF(AND(PRINCIPAL!$H$75&lt;&gt;"",L254=PRINCIPAL!$L$75),VLOOKUP($S$243,'Banco de Dados'!$B$4:$J$50,8,FALSE)*PRINCIPAL!$H$75*(1-(PRINCIPAL!$M$75/100)),IF(AND(PRINCIPAL!$H$75&lt;&gt;"",L254=PRINCIPAL!$N$75),VLOOKUP($S$243,'Banco de Dados'!$B$4:$J$50,8,FALSE)*PRINCIPAL!$H$75*(1-(PRINCIPAL!$O$75/100)),IF(PRINCIPAL!$H$75&lt;&gt;"",VLOOKUP($S$243,'Banco de Dados'!$B$4:$J$50,8,FALSE)*PRINCIPAL!$H$75,IF(OR(L254=PRINCIPAL!$I$75,L254=PRINCIPAL!$I$75+PRINCIPAL!$I$75,L254=PRINCIPAL!$I$75+PRINCIPAL!$I$75+PRINCIPAL!$I$75),0,IF(L254=PRINCIPAL!$J$75,VLOOKUP($S$243,'Banco de Dados'!$B$4:$J$50,6,FALSE)*(1-(PRINCIPAL!$K$75/100)),IF(L254=PRINCIPAL!$L$75,VLOOKUP($S$243,'Banco de Dados'!$B$4:$J$50,6,FALSE)*(1-(PRINCIPAL!$M$75/100)),IF(L254=PRINCIPAL!$N$75,VLOOKUP($S$243,'Banco de Dados'!$B$4:$J$50,6,FALSE)*(1-(PRINCIPAL!$O$75/100)),VLOOKUP($S$243,'Banco de Dados'!$B$4:$J$50,6,FALSE)))))))))),"")</f>
        <v/>
      </c>
      <c r="S254" s="29" t="str">
        <f>IFERROR(R254*(IFERROR(VLOOKUP($S$243,'Banco de Dados'!$B$4:$J$50,4,FALSE),"ERRO")),"")</f>
        <v/>
      </c>
      <c r="T254" s="29" t="str">
        <f t="shared" ref="T254:T280" si="171">IFERROR(R254+S254,"")</f>
        <v/>
      </c>
      <c r="U254" s="103" t="str">
        <f>IFERROR(T254*(C254*(PRINCIPAL!$G$75/100))*0.47*(44/12),"")</f>
        <v/>
      </c>
      <c r="V254" s="103" t="str">
        <f t="shared" si="147"/>
        <v/>
      </c>
      <c r="W254" s="30" t="str">
        <f>IFERROR(IF(AND(PRINCIPAL!$H$76&lt;&gt;"",OR(L254=PRINCIPAL!$I$76,L254=PRINCIPAL!$I$76+PRINCIPAL!$I$76,L254=PRINCIPAL!$I$76+PRINCIPAL!$I$76+PRINCIPAL!$I$76)),0,IF(AND(PRINCIPAL!$H$76&lt;&gt;"",L254=PRINCIPAL!$J$76),VLOOKUP($X$243,'Banco de Dados'!$B$4:$J$50,8,FALSE)*PRINCIPAL!$H$76*(1-(PRINCIPAL!$K$76/100)),IF(AND(PRINCIPAL!$H$76&lt;&gt;"",L254=PRINCIPAL!$L$76),VLOOKUP($X$243,'Banco de Dados'!$B$4:$J$50,8,FALSE)*PRINCIPAL!$H$76*(1-(PRINCIPAL!$M$76/100)),IF(AND(PRINCIPAL!$H$76&lt;&gt;"",L254=PRINCIPAL!$N$76),VLOOKUP($X$243,'Banco de Dados'!$B$4:$J$50,8,FALSE)*PRINCIPAL!$H$76*(1-(PRINCIPAL!$O$76/100)),IF(PRINCIPAL!$H$76&lt;&gt;"",VLOOKUP($X$243,'Banco de Dados'!$B$4:$J$50,8,FALSE)*PRINCIPAL!$H$76,IF(OR(L254=PRINCIPAL!$I$76,L254=PRINCIPAL!$I$76+PRINCIPAL!$I$76,L254=PRINCIPAL!$I$76+PRINCIPAL!$I$76+PRINCIPAL!$I$76),0,IF(L254=PRINCIPAL!$J$76,VLOOKUP($X$243,'Banco de Dados'!$B$4:$J$50,6,FALSE)*(1-(PRINCIPAL!$K$76/100)),IF(L254=PRINCIPAL!$L$76,VLOOKUP($X$243,'Banco de Dados'!$B$4:$J$50,6,FALSE)*(1-(PRINCIPAL!$M$76/100)),IF(L254=PRINCIPAL!$N$76,VLOOKUP($X$243,'Banco de Dados'!$B$4:$J$50,6,FALSE)*(1-(PRINCIPAL!$O$76/100)),VLOOKUP($X$243,'Banco de Dados'!$B$4:$J$50,6,FALSE)))))))))),"")</f>
        <v/>
      </c>
      <c r="X254" s="29" t="str">
        <f>IFERROR(W254*(IFERROR(VLOOKUP($X$243,'Banco de Dados'!$B$4:$J$50,4,FALSE),"ERRO")),"")</f>
        <v/>
      </c>
      <c r="Y254" s="29" t="str">
        <f t="shared" si="165"/>
        <v/>
      </c>
      <c r="Z254" s="103" t="str">
        <f>IFERROR(Y254*(C254*(PRINCIPAL!$G$76/100))*0.47*(44/12),"")</f>
        <v/>
      </c>
      <c r="AA254" s="111" t="str">
        <f t="shared" si="166"/>
        <v/>
      </c>
      <c r="AB254" s="30" t="str">
        <f>IFERROR(IF(AND(PRINCIPAL!$H$77&lt;&gt;"",OR(L254=PRINCIPAL!$I$77,L254=PRINCIPAL!$I$77+PRINCIPAL!$I$77,L254=PRINCIPAL!$I$77+PRINCIPAL!$I$77+PRINCIPAL!$I$77)),0,IF(AND(PRINCIPAL!$H$77&lt;&gt;"",L254=PRINCIPAL!$J$77),VLOOKUP($AC$243,'Banco de Dados'!$B$4:$J$50,8,FALSE)*PRINCIPAL!$H$77*(1-(PRINCIPAL!$K$77/100)),IF(AND(PRINCIPAL!$H$77&lt;&gt;"",L254=PRINCIPAL!$L$77),VLOOKUP($AC$243,'Banco de Dados'!$B$4:$J$50,8,FALSE)*PRINCIPAL!$H$77*(1-(PRINCIPAL!$M$77/100)),IF(AND(PRINCIPAL!$H$77&lt;&gt;"",L254=PRINCIPAL!$N$77),VLOOKUP($AC$243,'Banco de Dados'!$B$4:$J$50,8,FALSE)*PRINCIPAL!$H$77*(1-(PRINCIPAL!$O$77/100)),IF(PRINCIPAL!$H$77&lt;&gt;"",VLOOKUP($AC$243,'Banco de Dados'!$B$4:$J$50,8,FALSE)*PRINCIPAL!$H$77,IF(OR(L254=PRINCIPAL!$I$77,L254=PRINCIPAL!$I$77+PRINCIPAL!$I$77,L254=PRINCIPAL!$I$77+PRINCIPAL!$I$77+PRINCIPAL!$I$77),0,IF(L254=PRINCIPAL!$J$77,VLOOKUP($AC$243,'Banco de Dados'!$B$4:$J$50,6,FALSE)*(1-(PRINCIPAL!$K$77/100)),IF(L254=PRINCIPAL!$L$77,VLOOKUP($AC$243,'Banco de Dados'!$B$4:$J$50,6,FALSE)*(1-(PRINCIPAL!$M$77/100)),IF(L254=PRINCIPAL!$N$77,VLOOKUP($AC$243,'Banco de Dados'!$B$4:$J$50,6,FALSE)*(1-(PRINCIPAL!$O$77/100)),VLOOKUP($AC$243,'Banco de Dados'!$B$4:$J$50,6,FALSE)))))))))),"")</f>
        <v/>
      </c>
      <c r="AC254" s="29" t="str">
        <f>IFERROR(AB254*(IFERROR(VLOOKUP($AC$243,'Banco de Dados'!$B$4:$J$50,4,FALSE),"ERRO")),"")</f>
        <v/>
      </c>
      <c r="AD254" s="29" t="str">
        <f t="shared" si="156"/>
        <v/>
      </c>
      <c r="AE254" s="103" t="str">
        <f>IFERROR(AD254*(C254*(PRINCIPAL!$G$77/100))*0.47*(44/12),"")</f>
        <v/>
      </c>
      <c r="AF254" s="111" t="str">
        <f t="shared" si="157"/>
        <v/>
      </c>
      <c r="AG254" s="30" t="str">
        <f>IFERROR(IF(AND(PRINCIPAL!$H$78&lt;&gt;"",OR(L254=PRINCIPAL!$I$78,L254=PRINCIPAL!$I$78+PRINCIPAL!$I$78,L254=PRINCIPAL!$I$78+PRINCIPAL!$I$78+PRINCIPAL!$I$78)),0,IF(AND(PRINCIPAL!$H$78&lt;&gt;"",L254=PRINCIPAL!$J$78),VLOOKUP($AH$243,'Banco de Dados'!$B$4:$J$50,8,FALSE)*PRINCIPAL!$H$78*(1-(PRINCIPAL!$K$78/100)),IF(AND(PRINCIPAL!$H$78&lt;&gt;"",L254=PRINCIPAL!$L$78),VLOOKUP($AH$243,'Banco de Dados'!$B$4:$J$50,8,FALSE)*PRINCIPAL!$H$78*(1-(PRINCIPAL!$M$78/100)),IF(AND(PRINCIPAL!$H$78&lt;&gt;"",L254=PRINCIPAL!$N$78),VLOOKUP($AH$243,'Banco de Dados'!$B$4:$J$50,8,FALSE)*PRINCIPAL!$H$78*(1-(PRINCIPAL!$O$78/100)),IF(PRINCIPAL!$H$78&lt;&gt;"",VLOOKUP($AH$243,'Banco de Dados'!$B$4:$J$50,8,FALSE)*PRINCIPAL!$H$78,IF(OR(L254=PRINCIPAL!$I$78,L254=PRINCIPAL!$I$78+PRINCIPAL!$I$78,L254=PRINCIPAL!$I$78+PRINCIPAL!$I$78+PRINCIPAL!$I$78),0,IF(L254=PRINCIPAL!$J$78,VLOOKUP($AH$243,'Banco de Dados'!$B$4:$J$50,6,FALSE)*(1-(PRINCIPAL!$K$78/100)),IF(L254=PRINCIPAL!$L$78,VLOOKUP($AH$243,'Banco de Dados'!$B$4:$J$50,6,FALSE)*(1-(PRINCIPAL!$M$78/100)),IF(L254=PRINCIPAL!$N$78,VLOOKUP($AH$243,'Banco de Dados'!$B$4:$J$50,6,FALSE)*(1-(PRINCIPAL!$O$78/100)),VLOOKUP($AH$243,'Banco de Dados'!$B$4:$J$50,6,FALSE)))))))))),"")</f>
        <v/>
      </c>
      <c r="AH254" s="29" t="str">
        <f>IFERROR(AG254*(IFERROR(VLOOKUP($AH$243,'Banco de Dados'!$B$4:$J$50,4,FALSE),"ERRO")),"")</f>
        <v/>
      </c>
      <c r="AI254" s="29" t="str">
        <f t="shared" si="158"/>
        <v/>
      </c>
      <c r="AJ254" s="103" t="str">
        <f>IFERROR(AI254*(C254*(PRINCIPAL!$G$78/100))*0.47*(44/12),"")</f>
        <v/>
      </c>
      <c r="AK254" s="111" t="str">
        <f t="shared" si="167"/>
        <v/>
      </c>
      <c r="AL254" s="30" t="str">
        <f>IFERROR(IF(AND(PRINCIPAL!$H$79&lt;&gt;"",OR(L254=PRINCIPAL!$I$79,L254=PRINCIPAL!$I$79+PRINCIPAL!$I$79,L254=PRINCIPAL!$I$79+PRINCIPAL!$I$79+PRINCIPAL!$I$79)),0,IF(AND(PRINCIPAL!$H$79&lt;&gt;"",L254=PRINCIPAL!$J$79),VLOOKUP($AM$243,'Banco de Dados'!$B$4:$J$50,8,FALSE)*PRINCIPAL!$H$79*(1-(PRINCIPAL!$K$79/100)),IF(AND(PRINCIPAL!$H$79&lt;&gt;"",L254=PRINCIPAL!$L$79),VLOOKUP($AM$243,'Banco de Dados'!$B$4:$J$50,8,FALSE)*PRINCIPAL!$H$79*(1-(PRINCIPAL!$M$79/100)),IF(AND(PRINCIPAL!$H$79&lt;&gt;"",L254=PRINCIPAL!$N$79),VLOOKUP($AM$243,'Banco de Dados'!$B$4:$J$50,8,FALSE)*PRINCIPAL!$H$79*(1-(PRINCIPAL!$O$79/100)),IF(PRINCIPAL!$H$79&lt;&gt;"",VLOOKUP($AM$243,'Banco de Dados'!$B$4:$J$50,8,FALSE)*PRINCIPAL!$H$79,IF(OR(L254=PRINCIPAL!$I$79,L254=PRINCIPAL!$I$79+PRINCIPAL!$I$79,L254=PRINCIPAL!$I$79+PRINCIPAL!$I$79+PRINCIPAL!$I$79),0,IF(L254=PRINCIPAL!$J$79,VLOOKUP($AM$243,'Banco de Dados'!$B$4:$J$50,6,FALSE)*(1-(PRINCIPAL!$K$79/100)),IF(L254=PRINCIPAL!$L$79,VLOOKUP($AM$243,'Banco de Dados'!$B$4:$J$50,6,FALSE)*(1-(PRINCIPAL!$M$79/100)),IF(L254=PRINCIPAL!$N$79,VLOOKUP($AM$243,'Banco de Dados'!$B$4:$J$50,6,FALSE)*(1-(PRINCIPAL!$O$79/100)),VLOOKUP($AM$243,'Banco de Dados'!$B$4:$J$50,6,FALSE)))))))))),"")</f>
        <v/>
      </c>
      <c r="AM254" s="29" t="str">
        <f>IFERROR(AL254*(IFERROR(VLOOKUP($AM$243,'Banco de Dados'!$B$4:$J$50,4,FALSE),"ERRO")),"")</f>
        <v/>
      </c>
      <c r="AN254" s="29" t="str">
        <f t="shared" si="159"/>
        <v/>
      </c>
      <c r="AO254" s="103" t="str">
        <f>IFERROR(AN254*(C254*(PRINCIPAL!$G$79/100))*0.47*(44/12),"")</f>
        <v/>
      </c>
      <c r="AP254" s="111" t="str">
        <f t="shared" si="160"/>
        <v/>
      </c>
      <c r="AQ254" s="30" t="str">
        <f>IFERROR(IF(AND(PRINCIPAL!$H$80&lt;&gt;"",OR(L254=PRINCIPAL!$I$80,L254=PRINCIPAL!$I$80+PRINCIPAL!$I$80,L254=PRINCIPAL!$I$80+PRINCIPAL!$I$80+PRINCIPAL!$I$80)),0,IF(AND(PRINCIPAL!$H$80&lt;&gt;"",L254=PRINCIPAL!$J$80),VLOOKUP($AR$243,'Banco de Dados'!$B$4:$J$50,8,FALSE)*PRINCIPAL!$H$80*(1-(PRINCIPAL!$K$80/100)),IF(AND(PRINCIPAL!$H$80&lt;&gt;"",L254=PRINCIPAL!$L$80),VLOOKUP($AR$243,'Banco de Dados'!$B$4:$J$50,8,FALSE)*PRINCIPAL!$H$80*(1-(PRINCIPAL!$M$80/100)),IF(AND(PRINCIPAL!$H$80&lt;&gt;"",L254=PRINCIPAL!$N$80),VLOOKUP($AR$243,'Banco de Dados'!$B$4:$J$50,8,FALSE)*PRINCIPAL!$H$80*(1-(PRINCIPAL!$O$80/100)),IF(PRINCIPAL!$H$80&lt;&gt;"",VLOOKUP($AR$243,'Banco de Dados'!$B$4:$J$50,8,FALSE)*PRINCIPAL!$H$80,IF(OR(L254=PRINCIPAL!$I$80,L254=PRINCIPAL!$I$80+PRINCIPAL!$I$80,L254=PRINCIPAL!$I$80+PRINCIPAL!$I$80+PRINCIPAL!$I$80),0,IF(L254=PRINCIPAL!$J$80,VLOOKUP($AR$243,'Banco de Dados'!$B$4:$J$50,6,FALSE)*(1-(PRINCIPAL!$K$80/100)),IF(L254=PRINCIPAL!$L$80,VLOOKUP($AR$243,'Banco de Dados'!$B$4:$J$50,6,FALSE)*(1-(PRINCIPAL!$M$80/100)),IF(L254=PRINCIPAL!$N$80,VLOOKUP($AR$243,'Banco de Dados'!$B$4:$J$50,6,FALSE)*(1-(PRINCIPAL!$O$80/100)),VLOOKUP($AR$243,'Banco de Dados'!$B$4:$J$50,6,FALSE)))))))))),"")</f>
        <v/>
      </c>
      <c r="AR254" s="29" t="str">
        <f>IFERROR(AQ254*(IFERROR(VLOOKUP($AR$243,'Banco de Dados'!$B$4:$J$50,4,FALSE),"ERRO")),"")</f>
        <v/>
      </c>
      <c r="AS254" s="29" t="str">
        <f t="shared" si="161"/>
        <v/>
      </c>
      <c r="AT254" s="103" t="str">
        <f>IFERROR(AS254*(C254*(PRINCIPAL!$G$80/100))*0.47*(44/12),"")</f>
        <v/>
      </c>
      <c r="AU254" s="111" t="str">
        <f t="shared" si="162"/>
        <v/>
      </c>
      <c r="AV254" s="30" t="str">
        <f>IFERROR(IF(AND(PRINCIPAL!$H$81&lt;&gt;"",OR(L254=PRINCIPAL!$I$81,L254=PRINCIPAL!$I$81+PRINCIPAL!$I$81,L254=PRINCIPAL!$I$81+PRINCIPAL!$I$81+PRINCIPAL!$I$81)),0,IF(AND(PRINCIPAL!$H$81&lt;&gt;"",L254=PRINCIPAL!$J$81),VLOOKUP($AW$243,'Banco de Dados'!$B$4:$J$50,8,FALSE)*PRINCIPAL!$H$81*(1-(PRINCIPAL!$K$81/100)),IF(AND(PRINCIPAL!$H$81&lt;&gt;"",L254=PRINCIPAL!$L$81),VLOOKUP($AW$243,'Banco de Dados'!$B$4:$J$50,8,FALSE)*PRINCIPAL!$H$81*(1-(PRINCIPAL!$M$81/100)),IF(AND(PRINCIPAL!$H$81&lt;&gt;"",L254=PRINCIPAL!$N$81),VLOOKUP($AW$243,'Banco de Dados'!$B$4:$J$50,8,FALSE)*PRINCIPAL!$H$81*(1-(PRINCIPAL!$O$81/100)),IF(PRINCIPAL!$H$81&lt;&gt;"",VLOOKUP($AW$243,'Banco de Dados'!$B$4:$J$50,8,FALSE)*PRINCIPAL!$H$81,IF(OR(L254=PRINCIPAL!$I$81,L254=PRINCIPAL!$I$81+PRINCIPAL!$I$81,L254=PRINCIPAL!$I$81+PRINCIPAL!$I$81+PRINCIPAL!$I$81),0,IF(L254=PRINCIPAL!$J$81,VLOOKUP($AW$243,'Banco de Dados'!$B$4:$J$50,6,FALSE)*(1-(PRINCIPAL!$K$81/100)),IF(L254=PRINCIPAL!$L$81,VLOOKUP($AW$243,'Banco de Dados'!$B$4:$J$50,6,FALSE)*(1-(PRINCIPAL!$M$81/100)),IF(L254=PRINCIPAL!$N$81,VLOOKUP($AW$243,'Banco de Dados'!$B$4:$J$50,6,FALSE)*(1-(PRINCIPAL!$O$81/100)),VLOOKUP($AW$243,'Banco de Dados'!$B$4:$J$50,6,FALSE)))))))))),"")</f>
        <v/>
      </c>
      <c r="AW254" s="29" t="str">
        <f>IFERROR(AV254*(IFERROR(VLOOKUP($AW$243,'Banco de Dados'!$B$4:$J$50,4,FALSE),"ERRO")),"")</f>
        <v/>
      </c>
      <c r="AX254" s="29" t="str">
        <f t="shared" si="163"/>
        <v/>
      </c>
      <c r="AY254" s="103" t="str">
        <f>IFERROR(AX254*(C254*(PRINCIPAL!$G$81/100))*0.47*(44/12),"")</f>
        <v/>
      </c>
      <c r="AZ254" s="111" t="str">
        <f t="shared" si="168"/>
        <v/>
      </c>
      <c r="BA254" s="30" t="str">
        <f>IFERROR(IF(AND(PRINCIPAL!$H$82&lt;&gt;"",OR(L254=PRINCIPAL!$I$82,L254=PRINCIPAL!$I$82+PRINCIPAL!$I$82,L254=PRINCIPAL!$I$82+PRINCIPAL!$I$82+PRINCIPAL!$I$82)),0,IF(AND(PRINCIPAL!$H$82&lt;&gt;"",L254=PRINCIPAL!$J$82),VLOOKUP($BB$243,'Banco de Dados'!$B$4:$J$50,8,FALSE)*PRINCIPAL!$H$82*(1-(PRINCIPAL!$K$82/100)),IF(AND(PRINCIPAL!$H$82&lt;&gt;"",L254=PRINCIPAL!$L$82),VLOOKUP($BB$243,'Banco de Dados'!$B$4:$J$50,8,FALSE)*PRINCIPAL!$H$82*(1-(PRINCIPAL!$M$82/100)),IF(AND(PRINCIPAL!$H$82&lt;&gt;"",L254=PRINCIPAL!$N$82),VLOOKUP($BB$243,'Banco de Dados'!$B$4:$J$50,8,FALSE)*PRINCIPAL!$H$82*(1-(PRINCIPAL!$O$82/100)),IF(PRINCIPAL!$H$82&lt;&gt;"",VLOOKUP($BB$243,'Banco de Dados'!$B$4:$J$50,8,FALSE)*PRINCIPAL!$H$82,IF(OR(L254=PRINCIPAL!$I$82,L254=PRINCIPAL!$I$82+PRINCIPAL!$I$82,L254=PRINCIPAL!$I$82+PRINCIPAL!$I$82+PRINCIPAL!$I$82),0,IF(L254=PRINCIPAL!$J$82,VLOOKUP($BB$243,'Banco de Dados'!$B$4:$J$50,6,FALSE)*(1-(PRINCIPAL!$K$82/100)),IF(L254=PRINCIPAL!$L$82,VLOOKUP($BB$243,'Banco de Dados'!$B$4:$J$50,6,FALSE)*(1-(PRINCIPAL!$M$82/100)),IF(L254=PRINCIPAL!$N$82,VLOOKUP($BB$243,'Banco de Dados'!$B$4:$J$50,6,FALSE)*(1-(PRINCIPAL!$O$82/100)),VLOOKUP($BB$243,'Banco de Dados'!$B$4:$J$50,6,FALSE)))))))))),"")</f>
        <v/>
      </c>
      <c r="BB254" s="29" t="str">
        <f>IFERROR(BA254*(IFERROR(VLOOKUP($BB$243,'Banco de Dados'!$B$4:$J$50,4,FALSE),"ERRO")),"")</f>
        <v/>
      </c>
      <c r="BC254" s="29" t="str">
        <f t="shared" si="169"/>
        <v/>
      </c>
      <c r="BD254" s="103" t="str">
        <f>IFERROR(BC254*(C254*(PRINCIPAL!$G$82/100))*0.47*(44/12),"")</f>
        <v/>
      </c>
      <c r="BE254" s="111" t="str">
        <f t="shared" si="148"/>
        <v/>
      </c>
      <c r="BF254" s="30" t="str">
        <f>IFERROR(IF(AND(PRINCIPAL!$H$83&lt;&gt;"",OR(L254=PRINCIPAL!$I$83,L254=PRINCIPAL!$I$83+PRINCIPAL!$I$83,L254=PRINCIPAL!$I$83+PRINCIPAL!$I$83+PRINCIPAL!$I$83)),0,IF(AND(PRINCIPAL!$H$83&lt;&gt;"",L254=PRINCIPAL!$J$83),VLOOKUP($BG$243,'Banco de Dados'!$B$4:$J$50,8,FALSE)*PRINCIPAL!$H$83*(1-(PRINCIPAL!$K$83/100)),IF(AND(PRINCIPAL!$H$83&lt;&gt;"",L254=PRINCIPAL!$L$83),VLOOKUP($BG$243,'Banco de Dados'!$B$4:$J$50,8,FALSE)*PRINCIPAL!$H$83*(1-(PRINCIPAL!$M$83/100)),IF(AND(PRINCIPAL!$H$83&lt;&gt;"",L254=PRINCIPAL!$N$83),VLOOKUP($BG$243,'Banco de Dados'!$B$4:$J$50,8,FALSE)*PRINCIPAL!$H$83*(1-(PRINCIPAL!$O$83/100)),IF(PRINCIPAL!$H$83&lt;&gt;"",VLOOKUP($BG$243,'Banco de Dados'!$B$4:$J$50,8,FALSE)*PRINCIPAL!$H$83,IF(OR(L254=PRINCIPAL!$I$83,L254=PRINCIPAL!$I$83+PRINCIPAL!$I$83,L254=PRINCIPAL!$I$83+PRINCIPAL!$I$83+PRINCIPAL!$I$83),0,IF(L254=PRINCIPAL!$J$83,VLOOKUP($BG$243,'Banco de Dados'!$B$4:$J$50,6,FALSE)*(1-(PRINCIPAL!$K$83/100)),IF(L254=PRINCIPAL!$L$83,VLOOKUP($BG$243,'Banco de Dados'!$B$4:$J$50,6,FALSE)*(1-(PRINCIPAL!$M$83/100)),IF(L254=PRINCIPAL!$N$83,VLOOKUP($BG$243,'Banco de Dados'!$B$4:$J$50,6,FALSE)*(1-(PRINCIPAL!$O$83/100)),VLOOKUP($BG$243,'Banco de Dados'!$B$4:$J$50,6,FALSE)))))))))),"")</f>
        <v/>
      </c>
      <c r="BG254" s="29" t="str">
        <f>IFERROR(BF254*(IFERROR(VLOOKUP($BG$243,'Banco de Dados'!$B$4:$J$50,4,FALSE),"ERRO")),"")</f>
        <v/>
      </c>
      <c r="BH254" s="29" t="str">
        <f t="shared" si="164"/>
        <v/>
      </c>
      <c r="BI254" s="103" t="str">
        <f>IFERROR(BH254*(C254*(PRINCIPAL!$G$83/100))*0.47*(44/12),"")</f>
        <v/>
      </c>
      <c r="BJ254" s="102" t="str">
        <f t="shared" si="149"/>
        <v/>
      </c>
    </row>
    <row r="255" spans="2:62" ht="12.75" customHeight="1" x14ac:dyDescent="0.3">
      <c r="B255" s="326">
        <f t="shared" si="150"/>
        <v>2030</v>
      </c>
      <c r="C255" s="340"/>
      <c r="D255" s="1"/>
      <c r="E255" s="116">
        <v>10</v>
      </c>
      <c r="F255" s="24" t="str">
        <f>IFERROR(VLOOKUP($G$243,'Banco de Dados'!$B$4:$J$50,6,FALSE),"")</f>
        <v/>
      </c>
      <c r="G255" s="25" t="str">
        <f>IFERROR(F255*(IFERROR(VLOOKUP($G$243,'Banco de Dados'!$B$4:$J$50,4,FALSE),"ERRO")),"")</f>
        <v/>
      </c>
      <c r="H255" s="25" t="str">
        <f t="shared" si="151"/>
        <v/>
      </c>
      <c r="I255" s="103" t="str">
        <f t="shared" si="152"/>
        <v/>
      </c>
      <c r="J255" s="117" t="str">
        <f t="shared" si="153"/>
        <v/>
      </c>
      <c r="K255" s="1"/>
      <c r="L255" s="91">
        <v>10</v>
      </c>
      <c r="M255" s="24" t="str">
        <f>IFERROR(IF(AND(PRINCIPAL!$H$74&lt;&gt;"",OR(L255=PRINCIPAL!$I$74,L255=PRINCIPAL!$I$74+PRINCIPAL!$I$74,L255=PRINCIPAL!$I$74+PRINCIPAL!$I$74+PRINCIPAL!$I$74)),0,IF(AND(PRINCIPAL!$H$74&lt;&gt;"",L255=PRINCIPAL!$J$74),VLOOKUP($N$243,'Banco de Dados'!$B$4:$J$50,8,FALSE)*PRINCIPAL!$H$74*(1-(PRINCIPAL!$K$74/100)),IF(AND(PRINCIPAL!$H$74&lt;&gt;"",L255=PRINCIPAL!$L$74),VLOOKUP($N$243,'Banco de Dados'!$B$4:$J$50,8,FALSE)*PRINCIPAL!$H$74*(1-(PRINCIPAL!$M$74/100)),IF(AND(PRINCIPAL!$H$74&lt;&gt;"",L255=PRINCIPAL!$N$74),VLOOKUP($N$243,'Banco de Dados'!$B$4:$J$50,8,FALSE)*PRINCIPAL!$H$74*(1-(PRINCIPAL!$O$74/100)),IF(PRINCIPAL!$H$74&lt;&gt;"",VLOOKUP($N$243,'Banco de Dados'!$B$4:$J$50,8,FALSE)*PRINCIPAL!$H$74,IF(OR(L255=PRINCIPAL!$I$74,L255=PRINCIPAL!$I$74+PRINCIPAL!$I$74,L255=PRINCIPAL!$I$74+PRINCIPAL!$I$74+PRINCIPAL!$I$74),0,IF(L255=PRINCIPAL!$J$74,VLOOKUP($N$243,'Banco de Dados'!$B$4:$J$50,6,FALSE)*(1-(PRINCIPAL!$K$74/100)),IF(L255=PRINCIPAL!$L$74,VLOOKUP($N$243,'Banco de Dados'!$B$4:$J$50,6,FALSE)*(1-(PRINCIPAL!$M$74/100)),IF(L255=PRINCIPAL!$N$74,VLOOKUP($N$243,'Banco de Dados'!$B$4:$J$50,6,FALSE)*(1-(PRINCIPAL!$O$74/100)),VLOOKUP($N$243,'Banco de Dados'!$B$4:$J$50,6,FALSE)))))))))),"")</f>
        <v/>
      </c>
      <c r="N255" s="25" t="str">
        <f>IFERROR(M255*(IFERROR(VLOOKUP($N$243,'Banco de Dados'!$B$4:$J$50,4,FALSE),"ERRO")),"")</f>
        <v/>
      </c>
      <c r="O255" s="25" t="str">
        <f t="shared" si="154"/>
        <v/>
      </c>
      <c r="P255" s="103" t="str">
        <f>IFERROR(O255*(C255*(PRINCIPAL!$G$74/100))*0.47*(44/12),"")</f>
        <v/>
      </c>
      <c r="Q255" s="107" t="str">
        <f t="shared" si="170"/>
        <v/>
      </c>
      <c r="R255" s="29" t="str">
        <f>IFERROR(IF(AND(PRINCIPAL!$H$75&lt;&gt;"",OR(L255=PRINCIPAL!$I$75,L255=PRINCIPAL!$I$75+PRINCIPAL!$I$75,L255=PRINCIPAL!$I$75+PRINCIPAL!$I$75+PRINCIPAL!$I$75)),0,IF(AND(PRINCIPAL!$H$75&lt;&gt;"",L255=PRINCIPAL!$J$75),VLOOKUP($S$243,'Banco de Dados'!$B$4:$J$50,8,FALSE)*PRINCIPAL!$H$75*(1-(PRINCIPAL!$K$75/100)),IF(AND(PRINCIPAL!$H$75&lt;&gt;"",L255=PRINCIPAL!$L$75),VLOOKUP($S$243,'Banco de Dados'!$B$4:$J$50,8,FALSE)*PRINCIPAL!$H$75*(1-(PRINCIPAL!$M$75/100)),IF(AND(PRINCIPAL!$H$75&lt;&gt;"",L255=PRINCIPAL!$N$75),VLOOKUP($S$243,'Banco de Dados'!$B$4:$J$50,8,FALSE)*PRINCIPAL!$H$75*(1-(PRINCIPAL!$O$75/100)),IF(PRINCIPAL!$H$75&lt;&gt;"",VLOOKUP($S$243,'Banco de Dados'!$B$4:$J$50,8,FALSE)*PRINCIPAL!$H$75,IF(OR(L255=PRINCIPAL!$I$75,L255=PRINCIPAL!$I$75+PRINCIPAL!$I$75,L255=PRINCIPAL!$I$75+PRINCIPAL!$I$75+PRINCIPAL!$I$75),0,IF(L255=PRINCIPAL!$J$75,VLOOKUP($S$243,'Banco de Dados'!$B$4:$J$50,6,FALSE)*(1-(PRINCIPAL!$K$75/100)),IF(L255=PRINCIPAL!$L$75,VLOOKUP($S$243,'Banco de Dados'!$B$4:$J$50,6,FALSE)*(1-(PRINCIPAL!$M$75/100)),IF(L255=PRINCIPAL!$N$75,VLOOKUP($S$243,'Banco de Dados'!$B$4:$J$50,6,FALSE)*(1-(PRINCIPAL!$O$75/100)),VLOOKUP($S$243,'Banco de Dados'!$B$4:$J$50,6,FALSE)))))))))),"")</f>
        <v/>
      </c>
      <c r="S255" s="29" t="str">
        <f>IFERROR(R255*(IFERROR(VLOOKUP($S$243,'Banco de Dados'!$B$4:$J$50,4,FALSE),"ERRO")),"")</f>
        <v/>
      </c>
      <c r="T255" s="29" t="str">
        <f t="shared" si="171"/>
        <v/>
      </c>
      <c r="U255" s="103" t="str">
        <f>IFERROR(T255*(C255*(PRINCIPAL!$G$75/100))*0.47*(44/12),"")</f>
        <v/>
      </c>
      <c r="V255" s="103" t="str">
        <f t="shared" si="147"/>
        <v/>
      </c>
      <c r="W255" s="30" t="str">
        <f>IFERROR(IF(AND(PRINCIPAL!$H$76&lt;&gt;"",OR(L255=PRINCIPAL!$I$76,L255=PRINCIPAL!$I$76+PRINCIPAL!$I$76,L255=PRINCIPAL!$I$76+PRINCIPAL!$I$76+PRINCIPAL!$I$76)),0,IF(AND(PRINCIPAL!$H$76&lt;&gt;"",L255=PRINCIPAL!$J$76),VLOOKUP($X$243,'Banco de Dados'!$B$4:$J$50,8,FALSE)*PRINCIPAL!$H$76*(1-(PRINCIPAL!$K$76/100)),IF(AND(PRINCIPAL!$H$76&lt;&gt;"",L255=PRINCIPAL!$L$76),VLOOKUP($X$243,'Banco de Dados'!$B$4:$J$50,8,FALSE)*PRINCIPAL!$H$76*(1-(PRINCIPAL!$M$76/100)),IF(AND(PRINCIPAL!$H$76&lt;&gt;"",L255=PRINCIPAL!$N$76),VLOOKUP($X$243,'Banco de Dados'!$B$4:$J$50,8,FALSE)*PRINCIPAL!$H$76*(1-(PRINCIPAL!$O$76/100)),IF(PRINCIPAL!$H$76&lt;&gt;"",VLOOKUP($X$243,'Banco de Dados'!$B$4:$J$50,8,FALSE)*PRINCIPAL!$H$76,IF(OR(L255=PRINCIPAL!$I$76,L255=PRINCIPAL!$I$76+PRINCIPAL!$I$76,L255=PRINCIPAL!$I$76+PRINCIPAL!$I$76+PRINCIPAL!$I$76),0,IF(L255=PRINCIPAL!$J$76,VLOOKUP($X$243,'Banco de Dados'!$B$4:$J$50,6,FALSE)*(1-(PRINCIPAL!$K$76/100)),IF(L255=PRINCIPAL!$L$76,VLOOKUP($X$243,'Banco de Dados'!$B$4:$J$50,6,FALSE)*(1-(PRINCIPAL!$M$76/100)),IF(L255=PRINCIPAL!$N$76,VLOOKUP($X$243,'Banco de Dados'!$B$4:$J$50,6,FALSE)*(1-(PRINCIPAL!$O$76/100)),VLOOKUP($X$243,'Banco de Dados'!$B$4:$J$50,6,FALSE)))))))))),"")</f>
        <v/>
      </c>
      <c r="X255" s="29" t="str">
        <f>IFERROR(W255*(IFERROR(VLOOKUP($X$243,'Banco de Dados'!$B$4:$J$50,4,FALSE),"ERRO")),"")</f>
        <v/>
      </c>
      <c r="Y255" s="29" t="str">
        <f t="shared" si="165"/>
        <v/>
      </c>
      <c r="Z255" s="103" t="str">
        <f>IFERROR(Y255*(C255*(PRINCIPAL!$G$76/100))*0.47*(44/12),"")</f>
        <v/>
      </c>
      <c r="AA255" s="111" t="str">
        <f t="shared" si="166"/>
        <v/>
      </c>
      <c r="AB255" s="30" t="str">
        <f>IFERROR(IF(AND(PRINCIPAL!$H$77&lt;&gt;"",OR(L255=PRINCIPAL!$I$77,L255=PRINCIPAL!$I$77+PRINCIPAL!$I$77,L255=PRINCIPAL!$I$77+PRINCIPAL!$I$77+PRINCIPAL!$I$77)),0,IF(AND(PRINCIPAL!$H$77&lt;&gt;"",L255=PRINCIPAL!$J$77),VLOOKUP($AC$243,'Banco de Dados'!$B$4:$J$50,8,FALSE)*PRINCIPAL!$H$77*(1-(PRINCIPAL!$K$77/100)),IF(AND(PRINCIPAL!$H$77&lt;&gt;"",L255=PRINCIPAL!$L$77),VLOOKUP($AC$243,'Banco de Dados'!$B$4:$J$50,8,FALSE)*PRINCIPAL!$H$77*(1-(PRINCIPAL!$M$77/100)),IF(AND(PRINCIPAL!$H$77&lt;&gt;"",L255=PRINCIPAL!$N$77),VLOOKUP($AC$243,'Banco de Dados'!$B$4:$J$50,8,FALSE)*PRINCIPAL!$H$77*(1-(PRINCIPAL!$O$77/100)),IF(PRINCIPAL!$H$77&lt;&gt;"",VLOOKUP($AC$243,'Banco de Dados'!$B$4:$J$50,8,FALSE)*PRINCIPAL!$H$77,IF(OR(L255=PRINCIPAL!$I$77,L255=PRINCIPAL!$I$77+PRINCIPAL!$I$77,L255=PRINCIPAL!$I$77+PRINCIPAL!$I$77+PRINCIPAL!$I$77),0,IF(L255=PRINCIPAL!$J$77,VLOOKUP($AC$243,'Banco de Dados'!$B$4:$J$50,6,FALSE)*(1-(PRINCIPAL!$K$77/100)),IF(L255=PRINCIPAL!$L$77,VLOOKUP($AC$243,'Banco de Dados'!$B$4:$J$50,6,FALSE)*(1-(PRINCIPAL!$M$77/100)),IF(L255=PRINCIPAL!$N$77,VLOOKUP($AC$243,'Banco de Dados'!$B$4:$J$50,6,FALSE)*(1-(PRINCIPAL!$O$77/100)),VLOOKUP($AC$243,'Banco de Dados'!$B$4:$J$50,6,FALSE)))))))))),"")</f>
        <v/>
      </c>
      <c r="AC255" s="29" t="str">
        <f>IFERROR(AB255*(IFERROR(VLOOKUP($AC$243,'Banco de Dados'!$B$4:$J$50,4,FALSE),"ERRO")),"")</f>
        <v/>
      </c>
      <c r="AD255" s="29" t="str">
        <f t="shared" si="156"/>
        <v/>
      </c>
      <c r="AE255" s="103" t="str">
        <f>IFERROR(AD255*(C255*(PRINCIPAL!$G$77/100))*0.47*(44/12),"")</f>
        <v/>
      </c>
      <c r="AF255" s="111" t="str">
        <f t="shared" si="157"/>
        <v/>
      </c>
      <c r="AG255" s="30" t="str">
        <f>IFERROR(IF(AND(PRINCIPAL!$H$78&lt;&gt;"",OR(L255=PRINCIPAL!$I$78,L255=PRINCIPAL!$I$78+PRINCIPAL!$I$78,L255=PRINCIPAL!$I$78+PRINCIPAL!$I$78+PRINCIPAL!$I$78)),0,IF(AND(PRINCIPAL!$H$78&lt;&gt;"",L255=PRINCIPAL!$J$78),VLOOKUP($AH$243,'Banco de Dados'!$B$4:$J$50,8,FALSE)*PRINCIPAL!$H$78*(1-(PRINCIPAL!$K$78/100)),IF(AND(PRINCIPAL!$H$78&lt;&gt;"",L255=PRINCIPAL!$L$78),VLOOKUP($AH$243,'Banco de Dados'!$B$4:$J$50,8,FALSE)*PRINCIPAL!$H$78*(1-(PRINCIPAL!$M$78/100)),IF(AND(PRINCIPAL!$H$78&lt;&gt;"",L255=PRINCIPAL!$N$78),VLOOKUP($AH$243,'Banco de Dados'!$B$4:$J$50,8,FALSE)*PRINCIPAL!$H$78*(1-(PRINCIPAL!$O$78/100)),IF(PRINCIPAL!$H$78&lt;&gt;"",VLOOKUP($AH$243,'Banco de Dados'!$B$4:$J$50,8,FALSE)*PRINCIPAL!$H$78,IF(OR(L255=PRINCIPAL!$I$78,L255=PRINCIPAL!$I$78+PRINCIPAL!$I$78,L255=PRINCIPAL!$I$78+PRINCIPAL!$I$78+PRINCIPAL!$I$78),0,IF(L255=PRINCIPAL!$J$78,VLOOKUP($AH$243,'Banco de Dados'!$B$4:$J$50,6,FALSE)*(1-(PRINCIPAL!$K$78/100)),IF(L255=PRINCIPAL!$L$78,VLOOKUP($AH$243,'Banco de Dados'!$B$4:$J$50,6,FALSE)*(1-(PRINCIPAL!$M$78/100)),IF(L255=PRINCIPAL!$N$78,VLOOKUP($AH$243,'Banco de Dados'!$B$4:$J$50,6,FALSE)*(1-(PRINCIPAL!$O$78/100)),VLOOKUP($AH$243,'Banco de Dados'!$B$4:$J$50,6,FALSE)))))))))),"")</f>
        <v/>
      </c>
      <c r="AH255" s="29" t="str">
        <f>IFERROR(AG255*(IFERROR(VLOOKUP($AH$243,'Banco de Dados'!$B$4:$J$50,4,FALSE),"ERRO")),"")</f>
        <v/>
      </c>
      <c r="AI255" s="29" t="str">
        <f t="shared" si="158"/>
        <v/>
      </c>
      <c r="AJ255" s="103" t="str">
        <f>IFERROR(AI255*(C255*(PRINCIPAL!$G$78/100))*0.47*(44/12),"")</f>
        <v/>
      </c>
      <c r="AK255" s="111" t="str">
        <f t="shared" si="167"/>
        <v/>
      </c>
      <c r="AL255" s="30" t="str">
        <f>IFERROR(IF(AND(PRINCIPAL!$H$79&lt;&gt;"",OR(L255=PRINCIPAL!$I$79,L255=PRINCIPAL!$I$79+PRINCIPAL!$I$79,L255=PRINCIPAL!$I$79+PRINCIPAL!$I$79+PRINCIPAL!$I$79)),0,IF(AND(PRINCIPAL!$H$79&lt;&gt;"",L255=PRINCIPAL!$J$79),VLOOKUP($AM$243,'Banco de Dados'!$B$4:$J$50,8,FALSE)*PRINCIPAL!$H$79*(1-(PRINCIPAL!$K$79/100)),IF(AND(PRINCIPAL!$H$79&lt;&gt;"",L255=PRINCIPAL!$L$79),VLOOKUP($AM$243,'Banco de Dados'!$B$4:$J$50,8,FALSE)*PRINCIPAL!$H$79*(1-(PRINCIPAL!$M$79/100)),IF(AND(PRINCIPAL!$H$79&lt;&gt;"",L255=PRINCIPAL!$N$79),VLOOKUP($AM$243,'Banco de Dados'!$B$4:$J$50,8,FALSE)*PRINCIPAL!$H$79*(1-(PRINCIPAL!$O$79/100)),IF(PRINCIPAL!$H$79&lt;&gt;"",VLOOKUP($AM$243,'Banco de Dados'!$B$4:$J$50,8,FALSE)*PRINCIPAL!$H$79,IF(OR(L255=PRINCIPAL!$I$79,L255=PRINCIPAL!$I$79+PRINCIPAL!$I$79,L255=PRINCIPAL!$I$79+PRINCIPAL!$I$79+PRINCIPAL!$I$79),0,IF(L255=PRINCIPAL!$J$79,VLOOKUP($AM$243,'Banco de Dados'!$B$4:$J$50,6,FALSE)*(1-(PRINCIPAL!$K$79/100)),IF(L255=PRINCIPAL!$L$79,VLOOKUP($AM$243,'Banco de Dados'!$B$4:$J$50,6,FALSE)*(1-(PRINCIPAL!$M$79/100)),IF(L255=PRINCIPAL!$N$79,VLOOKUP($AM$243,'Banco de Dados'!$B$4:$J$50,6,FALSE)*(1-(PRINCIPAL!$O$79/100)),VLOOKUP($AM$243,'Banco de Dados'!$B$4:$J$50,6,FALSE)))))))))),"")</f>
        <v/>
      </c>
      <c r="AM255" s="29" t="str">
        <f>IFERROR(AL255*(IFERROR(VLOOKUP($AM$243,'Banco de Dados'!$B$4:$J$50,4,FALSE),"ERRO")),"")</f>
        <v/>
      </c>
      <c r="AN255" s="29" t="str">
        <f t="shared" si="159"/>
        <v/>
      </c>
      <c r="AO255" s="103" t="str">
        <f>IFERROR(AN255*(C255*(PRINCIPAL!$G$79/100))*0.47*(44/12),"")</f>
        <v/>
      </c>
      <c r="AP255" s="111" t="str">
        <f t="shared" si="160"/>
        <v/>
      </c>
      <c r="AQ255" s="30" t="str">
        <f>IFERROR(IF(AND(PRINCIPAL!$H$80&lt;&gt;"",OR(L255=PRINCIPAL!$I$80,L255=PRINCIPAL!$I$80+PRINCIPAL!$I$80,L255=PRINCIPAL!$I$80+PRINCIPAL!$I$80+PRINCIPAL!$I$80)),0,IF(AND(PRINCIPAL!$H$80&lt;&gt;"",L255=PRINCIPAL!$J$80),VLOOKUP($AR$243,'Banco de Dados'!$B$4:$J$50,8,FALSE)*PRINCIPAL!$H$80*(1-(PRINCIPAL!$K$80/100)),IF(AND(PRINCIPAL!$H$80&lt;&gt;"",L255=PRINCIPAL!$L$80),VLOOKUP($AR$243,'Banco de Dados'!$B$4:$J$50,8,FALSE)*PRINCIPAL!$H$80*(1-(PRINCIPAL!$M$80/100)),IF(AND(PRINCIPAL!$H$80&lt;&gt;"",L255=PRINCIPAL!$N$80),VLOOKUP($AR$243,'Banco de Dados'!$B$4:$J$50,8,FALSE)*PRINCIPAL!$H$80*(1-(PRINCIPAL!$O$80/100)),IF(PRINCIPAL!$H$80&lt;&gt;"",VLOOKUP($AR$243,'Banco de Dados'!$B$4:$J$50,8,FALSE)*PRINCIPAL!$H$80,IF(OR(L255=PRINCIPAL!$I$80,L255=PRINCIPAL!$I$80+PRINCIPAL!$I$80,L255=PRINCIPAL!$I$80+PRINCIPAL!$I$80+PRINCIPAL!$I$80),0,IF(L255=PRINCIPAL!$J$80,VLOOKUP($AR$243,'Banco de Dados'!$B$4:$J$50,6,FALSE)*(1-(PRINCIPAL!$K$80/100)),IF(L255=PRINCIPAL!$L$80,VLOOKUP($AR$243,'Banco de Dados'!$B$4:$J$50,6,FALSE)*(1-(PRINCIPAL!$M$80/100)),IF(L255=PRINCIPAL!$N$80,VLOOKUP($AR$243,'Banco de Dados'!$B$4:$J$50,6,FALSE)*(1-(PRINCIPAL!$O$80/100)),VLOOKUP($AR$243,'Banco de Dados'!$B$4:$J$50,6,FALSE)))))))))),"")</f>
        <v/>
      </c>
      <c r="AR255" s="29" t="str">
        <f>IFERROR(AQ255*(IFERROR(VLOOKUP($AR$243,'Banco de Dados'!$B$4:$J$50,4,FALSE),"ERRO")),"")</f>
        <v/>
      </c>
      <c r="AS255" s="29" t="str">
        <f t="shared" si="161"/>
        <v/>
      </c>
      <c r="AT255" s="103" t="str">
        <f>IFERROR(AS255*(C255*(PRINCIPAL!$G$80/100))*0.47*(44/12),"")</f>
        <v/>
      </c>
      <c r="AU255" s="111" t="str">
        <f t="shared" si="162"/>
        <v/>
      </c>
      <c r="AV255" s="30" t="str">
        <f>IFERROR(IF(AND(PRINCIPAL!$H$81&lt;&gt;"",OR(L255=PRINCIPAL!$I$81,L255=PRINCIPAL!$I$81+PRINCIPAL!$I$81,L255=PRINCIPAL!$I$81+PRINCIPAL!$I$81+PRINCIPAL!$I$81)),0,IF(AND(PRINCIPAL!$H$81&lt;&gt;"",L255=PRINCIPAL!$J$81),VLOOKUP($AW$243,'Banco de Dados'!$B$4:$J$50,8,FALSE)*PRINCIPAL!$H$81*(1-(PRINCIPAL!$K$81/100)),IF(AND(PRINCIPAL!$H$81&lt;&gt;"",L255=PRINCIPAL!$L$81),VLOOKUP($AW$243,'Banco de Dados'!$B$4:$J$50,8,FALSE)*PRINCIPAL!$H$81*(1-(PRINCIPAL!$M$81/100)),IF(AND(PRINCIPAL!$H$81&lt;&gt;"",L255=PRINCIPAL!$N$81),VLOOKUP($AW$243,'Banco de Dados'!$B$4:$J$50,8,FALSE)*PRINCIPAL!$H$81*(1-(PRINCIPAL!$O$81/100)),IF(PRINCIPAL!$H$81&lt;&gt;"",VLOOKUP($AW$243,'Banco de Dados'!$B$4:$J$50,8,FALSE)*PRINCIPAL!$H$81,IF(OR(L255=PRINCIPAL!$I$81,L255=PRINCIPAL!$I$81+PRINCIPAL!$I$81,L255=PRINCIPAL!$I$81+PRINCIPAL!$I$81+PRINCIPAL!$I$81),0,IF(L255=PRINCIPAL!$J$81,VLOOKUP($AW$243,'Banco de Dados'!$B$4:$J$50,6,FALSE)*(1-(PRINCIPAL!$K$81/100)),IF(L255=PRINCIPAL!$L$81,VLOOKUP($AW$243,'Banco de Dados'!$B$4:$J$50,6,FALSE)*(1-(PRINCIPAL!$M$81/100)),IF(L255=PRINCIPAL!$N$81,VLOOKUP($AW$243,'Banco de Dados'!$B$4:$J$50,6,FALSE)*(1-(PRINCIPAL!$O$81/100)),VLOOKUP($AW$243,'Banco de Dados'!$B$4:$J$50,6,FALSE)))))))))),"")</f>
        <v/>
      </c>
      <c r="AW255" s="29" t="str">
        <f>IFERROR(AV255*(IFERROR(VLOOKUP($AW$243,'Banco de Dados'!$B$4:$J$50,4,FALSE),"ERRO")),"")</f>
        <v/>
      </c>
      <c r="AX255" s="29" t="str">
        <f t="shared" si="163"/>
        <v/>
      </c>
      <c r="AY255" s="103" t="str">
        <f>IFERROR(AX255*(C255*(PRINCIPAL!$G$81/100))*0.47*(44/12),"")</f>
        <v/>
      </c>
      <c r="AZ255" s="111" t="str">
        <f t="shared" si="168"/>
        <v/>
      </c>
      <c r="BA255" s="30" t="str">
        <f>IFERROR(IF(AND(PRINCIPAL!$H$82&lt;&gt;"",OR(L255=PRINCIPAL!$I$82,L255=PRINCIPAL!$I$82+PRINCIPAL!$I$82,L255=PRINCIPAL!$I$82+PRINCIPAL!$I$82+PRINCIPAL!$I$82)),0,IF(AND(PRINCIPAL!$H$82&lt;&gt;"",L255=PRINCIPAL!$J$82),VLOOKUP($BB$243,'Banco de Dados'!$B$4:$J$50,8,FALSE)*PRINCIPAL!$H$82*(1-(PRINCIPAL!$K$82/100)),IF(AND(PRINCIPAL!$H$82&lt;&gt;"",L255=PRINCIPAL!$L$82),VLOOKUP($BB$243,'Banco de Dados'!$B$4:$J$50,8,FALSE)*PRINCIPAL!$H$82*(1-(PRINCIPAL!$M$82/100)),IF(AND(PRINCIPAL!$H$82&lt;&gt;"",L255=PRINCIPAL!$N$82),VLOOKUP($BB$243,'Banco de Dados'!$B$4:$J$50,8,FALSE)*PRINCIPAL!$H$82*(1-(PRINCIPAL!$O$82/100)),IF(PRINCIPAL!$H$82&lt;&gt;"",VLOOKUP($BB$243,'Banco de Dados'!$B$4:$J$50,8,FALSE)*PRINCIPAL!$H$82,IF(OR(L255=PRINCIPAL!$I$82,L255=PRINCIPAL!$I$82+PRINCIPAL!$I$82,L255=PRINCIPAL!$I$82+PRINCIPAL!$I$82+PRINCIPAL!$I$82),0,IF(L255=PRINCIPAL!$J$82,VLOOKUP($BB$243,'Banco de Dados'!$B$4:$J$50,6,FALSE)*(1-(PRINCIPAL!$K$82/100)),IF(L255=PRINCIPAL!$L$82,VLOOKUP($BB$243,'Banco de Dados'!$B$4:$J$50,6,FALSE)*(1-(PRINCIPAL!$M$82/100)),IF(L255=PRINCIPAL!$N$82,VLOOKUP($BB$243,'Banco de Dados'!$B$4:$J$50,6,FALSE)*(1-(PRINCIPAL!$O$82/100)),VLOOKUP($BB$243,'Banco de Dados'!$B$4:$J$50,6,FALSE)))))))))),"")</f>
        <v/>
      </c>
      <c r="BB255" s="29" t="str">
        <f>IFERROR(BA255*(IFERROR(VLOOKUP($BB$243,'Banco de Dados'!$B$4:$J$50,4,FALSE),"ERRO")),"")</f>
        <v/>
      </c>
      <c r="BC255" s="29" t="str">
        <f t="shared" si="169"/>
        <v/>
      </c>
      <c r="BD255" s="103" t="str">
        <f>IFERROR(BC255*(C255*(PRINCIPAL!$G$82/100))*0.47*(44/12),"")</f>
        <v/>
      </c>
      <c r="BE255" s="111" t="str">
        <f t="shared" si="148"/>
        <v/>
      </c>
      <c r="BF255" s="30" t="str">
        <f>IFERROR(IF(AND(PRINCIPAL!$H$83&lt;&gt;"",OR(L255=PRINCIPAL!$I$83,L255=PRINCIPAL!$I$83+PRINCIPAL!$I$83,L255=PRINCIPAL!$I$83+PRINCIPAL!$I$83+PRINCIPAL!$I$83)),0,IF(AND(PRINCIPAL!$H$83&lt;&gt;"",L255=PRINCIPAL!$J$83),VLOOKUP($BG$243,'Banco de Dados'!$B$4:$J$50,8,FALSE)*PRINCIPAL!$H$83*(1-(PRINCIPAL!$K$83/100)),IF(AND(PRINCIPAL!$H$83&lt;&gt;"",L255=PRINCIPAL!$L$83),VLOOKUP($BG$243,'Banco de Dados'!$B$4:$J$50,8,FALSE)*PRINCIPAL!$H$83*(1-(PRINCIPAL!$M$83/100)),IF(AND(PRINCIPAL!$H$83&lt;&gt;"",L255=PRINCIPAL!$N$83),VLOOKUP($BG$243,'Banco de Dados'!$B$4:$J$50,8,FALSE)*PRINCIPAL!$H$83*(1-(PRINCIPAL!$O$83/100)),IF(PRINCIPAL!$H$83&lt;&gt;"",VLOOKUP($BG$243,'Banco de Dados'!$B$4:$J$50,8,FALSE)*PRINCIPAL!$H$83,IF(OR(L255=PRINCIPAL!$I$83,L255=PRINCIPAL!$I$83+PRINCIPAL!$I$83,L255=PRINCIPAL!$I$83+PRINCIPAL!$I$83+PRINCIPAL!$I$83),0,IF(L255=PRINCIPAL!$J$83,VLOOKUP($BG$243,'Banco de Dados'!$B$4:$J$50,6,FALSE)*(1-(PRINCIPAL!$K$83/100)),IF(L255=PRINCIPAL!$L$83,VLOOKUP($BG$243,'Banco de Dados'!$B$4:$J$50,6,FALSE)*(1-(PRINCIPAL!$M$83/100)),IF(L255=PRINCIPAL!$N$83,VLOOKUP($BG$243,'Banco de Dados'!$B$4:$J$50,6,FALSE)*(1-(PRINCIPAL!$O$83/100)),VLOOKUP($BG$243,'Banco de Dados'!$B$4:$J$50,6,FALSE)))))))))),"")</f>
        <v/>
      </c>
      <c r="BG255" s="29" t="str">
        <f>IFERROR(BF255*(IFERROR(VLOOKUP($BG$243,'Banco de Dados'!$B$4:$J$50,4,FALSE),"ERRO")),"")</f>
        <v/>
      </c>
      <c r="BH255" s="29" t="str">
        <f t="shared" si="164"/>
        <v/>
      </c>
      <c r="BI255" s="103" t="str">
        <f>IFERROR(BH255*(C255*(PRINCIPAL!$G$83/100))*0.47*(44/12),"")</f>
        <v/>
      </c>
      <c r="BJ255" s="102" t="str">
        <f t="shared" si="149"/>
        <v/>
      </c>
    </row>
    <row r="256" spans="2:62" ht="12.75" customHeight="1" x14ac:dyDescent="0.3">
      <c r="B256" s="326">
        <f t="shared" si="150"/>
        <v>2031</v>
      </c>
      <c r="C256" s="340"/>
      <c r="D256" s="1"/>
      <c r="E256" s="116">
        <v>11</v>
      </c>
      <c r="F256" s="24" t="str">
        <f>IFERROR(VLOOKUP($G$243,'Banco de Dados'!$B$4:$J$50,6,FALSE),"")</f>
        <v/>
      </c>
      <c r="G256" s="25" t="str">
        <f>IFERROR(F256*(IFERROR(VLOOKUP($G$243,'Banco de Dados'!$B$4:$J$50,4,FALSE),"ERRO")),"")</f>
        <v/>
      </c>
      <c r="H256" s="25" t="str">
        <f t="shared" si="151"/>
        <v/>
      </c>
      <c r="I256" s="103" t="str">
        <f t="shared" si="152"/>
        <v/>
      </c>
      <c r="J256" s="117" t="str">
        <f t="shared" si="153"/>
        <v/>
      </c>
      <c r="K256" s="1"/>
      <c r="L256" s="91">
        <v>11</v>
      </c>
      <c r="M256" s="24" t="str">
        <f>IFERROR(IF(AND(PRINCIPAL!$H$74&lt;&gt;"",OR(L256=PRINCIPAL!$I$74,L256=PRINCIPAL!$I$74+PRINCIPAL!$I$74,L256=PRINCIPAL!$I$74+PRINCIPAL!$I$74+PRINCIPAL!$I$74)),0,IF(AND(PRINCIPAL!$H$74&lt;&gt;"",L256=PRINCIPAL!$J$74),VLOOKUP($N$243,'Banco de Dados'!$B$4:$J$50,8,FALSE)*PRINCIPAL!$H$74*(1-(PRINCIPAL!$K$74/100)),IF(AND(PRINCIPAL!$H$74&lt;&gt;"",L256=PRINCIPAL!$L$74),VLOOKUP($N$243,'Banco de Dados'!$B$4:$J$50,8,FALSE)*PRINCIPAL!$H$74*(1-(PRINCIPAL!$M$74/100)),IF(AND(PRINCIPAL!$H$74&lt;&gt;"",L256=PRINCIPAL!$N$74),VLOOKUP($N$243,'Banco de Dados'!$B$4:$J$50,8,FALSE)*PRINCIPAL!$H$74*(1-(PRINCIPAL!$O$74/100)),IF(PRINCIPAL!$H$74&lt;&gt;"",VLOOKUP($N$243,'Banco de Dados'!$B$4:$J$50,8,FALSE)*PRINCIPAL!$H$74,IF(OR(L256=PRINCIPAL!$I$74,L256=PRINCIPAL!$I$74+PRINCIPAL!$I$74,L256=PRINCIPAL!$I$74+PRINCIPAL!$I$74+PRINCIPAL!$I$74),0,IF(L256=PRINCIPAL!$J$74,VLOOKUP($N$243,'Banco de Dados'!$B$4:$J$50,6,FALSE)*(1-(PRINCIPAL!$K$74/100)),IF(L256=PRINCIPAL!$L$74,VLOOKUP($N$243,'Banco de Dados'!$B$4:$J$50,6,FALSE)*(1-(PRINCIPAL!$M$74/100)),IF(L256=PRINCIPAL!$N$74,VLOOKUP($N$243,'Banco de Dados'!$B$4:$J$50,6,FALSE)*(1-(PRINCIPAL!$O$74/100)),VLOOKUP($N$243,'Banco de Dados'!$B$4:$J$50,6,FALSE)))))))))),"")</f>
        <v/>
      </c>
      <c r="N256" s="25" t="str">
        <f>IFERROR(M256*(IFERROR(VLOOKUP($N$243,'Banco de Dados'!$B$4:$J$50,4,FALSE),"ERRO")),"")</f>
        <v/>
      </c>
      <c r="O256" s="25" t="str">
        <f t="shared" si="154"/>
        <v/>
      </c>
      <c r="P256" s="103" t="str">
        <f>IFERROR(O256*(C256*(PRINCIPAL!$G$74/100))*0.47*(44/12),"")</f>
        <v/>
      </c>
      <c r="Q256" s="107" t="str">
        <f t="shared" si="170"/>
        <v/>
      </c>
      <c r="R256" s="29" t="str">
        <f>IFERROR(IF(AND(PRINCIPAL!$H$75&lt;&gt;"",OR(L256=PRINCIPAL!$I$75,L256=PRINCIPAL!$I$75+PRINCIPAL!$I$75,L256=PRINCIPAL!$I$75+PRINCIPAL!$I$75+PRINCIPAL!$I$75)),0,IF(AND(PRINCIPAL!$H$75&lt;&gt;"",L256=PRINCIPAL!$J$75),VLOOKUP($S$243,'Banco de Dados'!$B$4:$J$50,8,FALSE)*PRINCIPAL!$H$75*(1-(PRINCIPAL!$K$75/100)),IF(AND(PRINCIPAL!$H$75&lt;&gt;"",L256=PRINCIPAL!$L$75),VLOOKUP($S$243,'Banco de Dados'!$B$4:$J$50,8,FALSE)*PRINCIPAL!$H$75*(1-(PRINCIPAL!$M$75/100)),IF(AND(PRINCIPAL!$H$75&lt;&gt;"",L256=PRINCIPAL!$N$75),VLOOKUP($S$243,'Banco de Dados'!$B$4:$J$50,8,FALSE)*PRINCIPAL!$H$75*(1-(PRINCIPAL!$O$75/100)),IF(PRINCIPAL!$H$75&lt;&gt;"",VLOOKUP($S$243,'Banco de Dados'!$B$4:$J$50,8,FALSE)*PRINCIPAL!$H$75,IF(OR(L256=PRINCIPAL!$I$75,L256=PRINCIPAL!$I$75+PRINCIPAL!$I$75,L256=PRINCIPAL!$I$75+PRINCIPAL!$I$75+PRINCIPAL!$I$75),0,IF(L256=PRINCIPAL!$J$75,VLOOKUP($S$243,'Banco de Dados'!$B$4:$J$50,6,FALSE)*(1-(PRINCIPAL!$K$75/100)),IF(L256=PRINCIPAL!$L$75,VLOOKUP($S$243,'Banco de Dados'!$B$4:$J$50,6,FALSE)*(1-(PRINCIPAL!$M$75/100)),IF(L256=PRINCIPAL!$N$75,VLOOKUP($S$243,'Banco de Dados'!$B$4:$J$50,6,FALSE)*(1-(PRINCIPAL!$O$75/100)),VLOOKUP($S$243,'Banco de Dados'!$B$4:$J$50,6,FALSE)))))))))),"")</f>
        <v/>
      </c>
      <c r="S256" s="29" t="str">
        <f>IFERROR(R256*(IFERROR(VLOOKUP($S$243,'Banco de Dados'!$B$4:$J$50,4,FALSE),"ERRO")),"")</f>
        <v/>
      </c>
      <c r="T256" s="29" t="str">
        <f t="shared" si="171"/>
        <v/>
      </c>
      <c r="U256" s="103" t="str">
        <f>IFERROR(T256*(C256*(PRINCIPAL!$G$75/100))*0.47*(44/12),"")</f>
        <v/>
      </c>
      <c r="V256" s="103" t="str">
        <f t="shared" si="147"/>
        <v/>
      </c>
      <c r="W256" s="30" t="str">
        <f>IFERROR(IF(AND(PRINCIPAL!$H$76&lt;&gt;"",OR(L256=PRINCIPAL!$I$76,L256=PRINCIPAL!$I$76+PRINCIPAL!$I$76,L256=PRINCIPAL!$I$76+PRINCIPAL!$I$76+PRINCIPAL!$I$76)),0,IF(AND(PRINCIPAL!$H$76&lt;&gt;"",L256=PRINCIPAL!$J$76),VLOOKUP($X$243,'Banco de Dados'!$B$4:$J$50,8,FALSE)*PRINCIPAL!$H$76*(1-(PRINCIPAL!$K$76/100)),IF(AND(PRINCIPAL!$H$76&lt;&gt;"",L256=PRINCIPAL!$L$76),VLOOKUP($X$243,'Banco de Dados'!$B$4:$J$50,8,FALSE)*PRINCIPAL!$H$76*(1-(PRINCIPAL!$M$76/100)),IF(AND(PRINCIPAL!$H$76&lt;&gt;"",L256=PRINCIPAL!$N$76),VLOOKUP($X$243,'Banco de Dados'!$B$4:$J$50,8,FALSE)*PRINCIPAL!$H$76*(1-(PRINCIPAL!$O$76/100)),IF(PRINCIPAL!$H$76&lt;&gt;"",VLOOKUP($X$243,'Banco de Dados'!$B$4:$J$50,8,FALSE)*PRINCIPAL!$H$76,IF(OR(L256=PRINCIPAL!$I$76,L256=PRINCIPAL!$I$76+PRINCIPAL!$I$76,L256=PRINCIPAL!$I$76+PRINCIPAL!$I$76+PRINCIPAL!$I$76),0,IF(L256=PRINCIPAL!$J$76,VLOOKUP($X$243,'Banco de Dados'!$B$4:$J$50,6,FALSE)*(1-(PRINCIPAL!$K$76/100)),IF(L256=PRINCIPAL!$L$76,VLOOKUP($X$243,'Banco de Dados'!$B$4:$J$50,6,FALSE)*(1-(PRINCIPAL!$M$76/100)),IF(L256=PRINCIPAL!$N$76,VLOOKUP($X$243,'Banco de Dados'!$B$4:$J$50,6,FALSE)*(1-(PRINCIPAL!$O$76/100)),VLOOKUP($X$243,'Banco de Dados'!$B$4:$J$50,6,FALSE)))))))))),"")</f>
        <v/>
      </c>
      <c r="X256" s="29" t="str">
        <f>IFERROR(W256*(IFERROR(VLOOKUP($X$243,'Banco de Dados'!$B$4:$J$50,4,FALSE),"ERRO")),"")</f>
        <v/>
      </c>
      <c r="Y256" s="29" t="str">
        <f t="shared" si="165"/>
        <v/>
      </c>
      <c r="Z256" s="103" t="str">
        <f>IFERROR(Y256*(C256*(PRINCIPAL!$G$76/100))*0.47*(44/12),"")</f>
        <v/>
      </c>
      <c r="AA256" s="111" t="str">
        <f t="shared" si="166"/>
        <v/>
      </c>
      <c r="AB256" s="30" t="str">
        <f>IFERROR(IF(AND(PRINCIPAL!$H$77&lt;&gt;"",OR(L256=PRINCIPAL!$I$77,L256=PRINCIPAL!$I$77+PRINCIPAL!$I$77,L256=PRINCIPAL!$I$77+PRINCIPAL!$I$77+PRINCIPAL!$I$77)),0,IF(AND(PRINCIPAL!$H$77&lt;&gt;"",L256=PRINCIPAL!$J$77),VLOOKUP($AC$243,'Banco de Dados'!$B$4:$J$50,8,FALSE)*PRINCIPAL!$H$77*(1-(PRINCIPAL!$K$77/100)),IF(AND(PRINCIPAL!$H$77&lt;&gt;"",L256=PRINCIPAL!$L$77),VLOOKUP($AC$243,'Banco de Dados'!$B$4:$J$50,8,FALSE)*PRINCIPAL!$H$77*(1-(PRINCIPAL!$M$77/100)),IF(AND(PRINCIPAL!$H$77&lt;&gt;"",L256=PRINCIPAL!$N$77),VLOOKUP($AC$243,'Banco de Dados'!$B$4:$J$50,8,FALSE)*PRINCIPAL!$H$77*(1-(PRINCIPAL!$O$77/100)),IF(PRINCIPAL!$H$77&lt;&gt;"",VLOOKUP($AC$243,'Banco de Dados'!$B$4:$J$50,8,FALSE)*PRINCIPAL!$H$77,IF(OR(L256=PRINCIPAL!$I$77,L256=PRINCIPAL!$I$77+PRINCIPAL!$I$77,L256=PRINCIPAL!$I$77+PRINCIPAL!$I$77+PRINCIPAL!$I$77),0,IF(L256=PRINCIPAL!$J$77,VLOOKUP($AC$243,'Banco de Dados'!$B$4:$J$50,6,FALSE)*(1-(PRINCIPAL!$K$77/100)),IF(L256=PRINCIPAL!$L$77,VLOOKUP($AC$243,'Banco de Dados'!$B$4:$J$50,6,FALSE)*(1-(PRINCIPAL!$M$77/100)),IF(L256=PRINCIPAL!$N$77,VLOOKUP($AC$243,'Banco de Dados'!$B$4:$J$50,6,FALSE)*(1-(PRINCIPAL!$O$77/100)),VLOOKUP($AC$243,'Banco de Dados'!$B$4:$J$50,6,FALSE)))))))))),"")</f>
        <v/>
      </c>
      <c r="AC256" s="29" t="str">
        <f>IFERROR(AB256*(IFERROR(VLOOKUP($AC$243,'Banco de Dados'!$B$4:$J$50,4,FALSE),"ERRO")),"")</f>
        <v/>
      </c>
      <c r="AD256" s="29" t="str">
        <f t="shared" si="156"/>
        <v/>
      </c>
      <c r="AE256" s="103" t="str">
        <f>IFERROR(AD256*(C256*(PRINCIPAL!$G$77/100))*0.47*(44/12),"")</f>
        <v/>
      </c>
      <c r="AF256" s="111" t="str">
        <f t="shared" si="157"/>
        <v/>
      </c>
      <c r="AG256" s="30" t="str">
        <f>IFERROR(IF(AND(PRINCIPAL!$H$78&lt;&gt;"",OR(L256=PRINCIPAL!$I$78,L256=PRINCIPAL!$I$78+PRINCIPAL!$I$78,L256=PRINCIPAL!$I$78+PRINCIPAL!$I$78+PRINCIPAL!$I$78)),0,IF(AND(PRINCIPAL!$H$78&lt;&gt;"",L256=PRINCIPAL!$J$78),VLOOKUP($AH$243,'Banco de Dados'!$B$4:$J$50,8,FALSE)*PRINCIPAL!$H$78*(1-(PRINCIPAL!$K$78/100)),IF(AND(PRINCIPAL!$H$78&lt;&gt;"",L256=PRINCIPAL!$L$78),VLOOKUP($AH$243,'Banco de Dados'!$B$4:$J$50,8,FALSE)*PRINCIPAL!$H$78*(1-(PRINCIPAL!$M$78/100)),IF(AND(PRINCIPAL!$H$78&lt;&gt;"",L256=PRINCIPAL!$N$78),VLOOKUP($AH$243,'Banco de Dados'!$B$4:$J$50,8,FALSE)*PRINCIPAL!$H$78*(1-(PRINCIPAL!$O$78/100)),IF(PRINCIPAL!$H$78&lt;&gt;"",VLOOKUP($AH$243,'Banco de Dados'!$B$4:$J$50,8,FALSE)*PRINCIPAL!$H$78,IF(OR(L256=PRINCIPAL!$I$78,L256=PRINCIPAL!$I$78+PRINCIPAL!$I$78,L256=PRINCIPAL!$I$78+PRINCIPAL!$I$78+PRINCIPAL!$I$78),0,IF(L256=PRINCIPAL!$J$78,VLOOKUP($AH$243,'Banco de Dados'!$B$4:$J$50,6,FALSE)*(1-(PRINCIPAL!$K$78/100)),IF(L256=PRINCIPAL!$L$78,VLOOKUP($AH$243,'Banco de Dados'!$B$4:$J$50,6,FALSE)*(1-(PRINCIPAL!$M$78/100)),IF(L256=PRINCIPAL!$N$78,VLOOKUP($AH$243,'Banco de Dados'!$B$4:$J$50,6,FALSE)*(1-(PRINCIPAL!$O$78/100)),VLOOKUP($AH$243,'Banco de Dados'!$B$4:$J$50,6,FALSE)))))))))),"")</f>
        <v/>
      </c>
      <c r="AH256" s="29" t="str">
        <f>IFERROR(AG256*(IFERROR(VLOOKUP($AH$243,'Banco de Dados'!$B$4:$J$50,4,FALSE),"ERRO")),"")</f>
        <v/>
      </c>
      <c r="AI256" s="29" t="str">
        <f t="shared" si="158"/>
        <v/>
      </c>
      <c r="AJ256" s="103" t="str">
        <f>IFERROR(AI256*(C256*(PRINCIPAL!$G$78/100))*0.47*(44/12),"")</f>
        <v/>
      </c>
      <c r="AK256" s="111" t="str">
        <f t="shared" si="167"/>
        <v/>
      </c>
      <c r="AL256" s="30" t="str">
        <f>IFERROR(IF(AND(PRINCIPAL!$H$79&lt;&gt;"",OR(L256=PRINCIPAL!$I$79,L256=PRINCIPAL!$I$79+PRINCIPAL!$I$79,L256=PRINCIPAL!$I$79+PRINCIPAL!$I$79+PRINCIPAL!$I$79)),0,IF(AND(PRINCIPAL!$H$79&lt;&gt;"",L256=PRINCIPAL!$J$79),VLOOKUP($AM$243,'Banco de Dados'!$B$4:$J$50,8,FALSE)*PRINCIPAL!$H$79*(1-(PRINCIPAL!$K$79/100)),IF(AND(PRINCIPAL!$H$79&lt;&gt;"",L256=PRINCIPAL!$L$79),VLOOKUP($AM$243,'Banco de Dados'!$B$4:$J$50,8,FALSE)*PRINCIPAL!$H$79*(1-(PRINCIPAL!$M$79/100)),IF(AND(PRINCIPAL!$H$79&lt;&gt;"",L256=PRINCIPAL!$N$79),VLOOKUP($AM$243,'Banco de Dados'!$B$4:$J$50,8,FALSE)*PRINCIPAL!$H$79*(1-(PRINCIPAL!$O$79/100)),IF(PRINCIPAL!$H$79&lt;&gt;"",VLOOKUP($AM$243,'Banco de Dados'!$B$4:$J$50,8,FALSE)*PRINCIPAL!$H$79,IF(OR(L256=PRINCIPAL!$I$79,L256=PRINCIPAL!$I$79+PRINCIPAL!$I$79,L256=PRINCIPAL!$I$79+PRINCIPAL!$I$79+PRINCIPAL!$I$79),0,IF(L256=PRINCIPAL!$J$79,VLOOKUP($AM$243,'Banco de Dados'!$B$4:$J$50,6,FALSE)*(1-(PRINCIPAL!$K$79/100)),IF(L256=PRINCIPAL!$L$79,VLOOKUP($AM$243,'Banco de Dados'!$B$4:$J$50,6,FALSE)*(1-(PRINCIPAL!$M$79/100)),IF(L256=PRINCIPAL!$N$79,VLOOKUP($AM$243,'Banco de Dados'!$B$4:$J$50,6,FALSE)*(1-(PRINCIPAL!$O$79/100)),VLOOKUP($AM$243,'Banco de Dados'!$B$4:$J$50,6,FALSE)))))))))),"")</f>
        <v/>
      </c>
      <c r="AM256" s="29" t="str">
        <f>IFERROR(AL256*(IFERROR(VLOOKUP($AM$243,'Banco de Dados'!$B$4:$J$50,4,FALSE),"ERRO")),"")</f>
        <v/>
      </c>
      <c r="AN256" s="29" t="str">
        <f t="shared" si="159"/>
        <v/>
      </c>
      <c r="AO256" s="103" t="str">
        <f>IFERROR(AN256*(C256*(PRINCIPAL!$G$79/100))*0.47*(44/12),"")</f>
        <v/>
      </c>
      <c r="AP256" s="111" t="str">
        <f t="shared" si="160"/>
        <v/>
      </c>
      <c r="AQ256" s="30" t="str">
        <f>IFERROR(IF(AND(PRINCIPAL!$H$80&lt;&gt;"",OR(L256=PRINCIPAL!$I$80,L256=PRINCIPAL!$I$80+PRINCIPAL!$I$80,L256=PRINCIPAL!$I$80+PRINCIPAL!$I$80+PRINCIPAL!$I$80)),0,IF(AND(PRINCIPAL!$H$80&lt;&gt;"",L256=PRINCIPAL!$J$80),VLOOKUP($AR$243,'Banco de Dados'!$B$4:$J$50,8,FALSE)*PRINCIPAL!$H$80*(1-(PRINCIPAL!$K$80/100)),IF(AND(PRINCIPAL!$H$80&lt;&gt;"",L256=PRINCIPAL!$L$80),VLOOKUP($AR$243,'Banco de Dados'!$B$4:$J$50,8,FALSE)*PRINCIPAL!$H$80*(1-(PRINCIPAL!$M$80/100)),IF(AND(PRINCIPAL!$H$80&lt;&gt;"",L256=PRINCIPAL!$N$80),VLOOKUP($AR$243,'Banco de Dados'!$B$4:$J$50,8,FALSE)*PRINCIPAL!$H$80*(1-(PRINCIPAL!$O$80/100)),IF(PRINCIPAL!$H$80&lt;&gt;"",VLOOKUP($AR$243,'Banco de Dados'!$B$4:$J$50,8,FALSE)*PRINCIPAL!$H$80,IF(OR(L256=PRINCIPAL!$I$80,L256=PRINCIPAL!$I$80+PRINCIPAL!$I$80,L256=PRINCIPAL!$I$80+PRINCIPAL!$I$80+PRINCIPAL!$I$80),0,IF(L256=PRINCIPAL!$J$80,VLOOKUP($AR$243,'Banco de Dados'!$B$4:$J$50,6,FALSE)*(1-(PRINCIPAL!$K$80/100)),IF(L256=PRINCIPAL!$L$80,VLOOKUP($AR$243,'Banco de Dados'!$B$4:$J$50,6,FALSE)*(1-(PRINCIPAL!$M$80/100)),IF(L256=PRINCIPAL!$N$80,VLOOKUP($AR$243,'Banco de Dados'!$B$4:$J$50,6,FALSE)*(1-(PRINCIPAL!$O$80/100)),VLOOKUP($AR$243,'Banco de Dados'!$B$4:$J$50,6,FALSE)))))))))),"")</f>
        <v/>
      </c>
      <c r="AR256" s="29" t="str">
        <f>IFERROR(AQ256*(IFERROR(VLOOKUP($AR$243,'Banco de Dados'!$B$4:$J$50,4,FALSE),"ERRO")),"")</f>
        <v/>
      </c>
      <c r="AS256" s="29" t="str">
        <f t="shared" si="161"/>
        <v/>
      </c>
      <c r="AT256" s="103" t="str">
        <f>IFERROR(AS256*(C256*(PRINCIPAL!$G$80/100))*0.47*(44/12),"")</f>
        <v/>
      </c>
      <c r="AU256" s="111" t="str">
        <f t="shared" si="162"/>
        <v/>
      </c>
      <c r="AV256" s="30" t="str">
        <f>IFERROR(IF(AND(PRINCIPAL!$H$81&lt;&gt;"",OR(L256=PRINCIPAL!$I$81,L256=PRINCIPAL!$I$81+PRINCIPAL!$I$81,L256=PRINCIPAL!$I$81+PRINCIPAL!$I$81+PRINCIPAL!$I$81)),0,IF(AND(PRINCIPAL!$H$81&lt;&gt;"",L256=PRINCIPAL!$J$81),VLOOKUP($AW$243,'Banco de Dados'!$B$4:$J$50,8,FALSE)*PRINCIPAL!$H$81*(1-(PRINCIPAL!$K$81/100)),IF(AND(PRINCIPAL!$H$81&lt;&gt;"",L256=PRINCIPAL!$L$81),VLOOKUP($AW$243,'Banco de Dados'!$B$4:$J$50,8,FALSE)*PRINCIPAL!$H$81*(1-(PRINCIPAL!$M$81/100)),IF(AND(PRINCIPAL!$H$81&lt;&gt;"",L256=PRINCIPAL!$N$81),VLOOKUP($AW$243,'Banco de Dados'!$B$4:$J$50,8,FALSE)*PRINCIPAL!$H$81*(1-(PRINCIPAL!$O$81/100)),IF(PRINCIPAL!$H$81&lt;&gt;"",VLOOKUP($AW$243,'Banco de Dados'!$B$4:$J$50,8,FALSE)*PRINCIPAL!$H$81,IF(OR(L256=PRINCIPAL!$I$81,L256=PRINCIPAL!$I$81+PRINCIPAL!$I$81,L256=PRINCIPAL!$I$81+PRINCIPAL!$I$81+PRINCIPAL!$I$81),0,IF(L256=PRINCIPAL!$J$81,VLOOKUP($AW$243,'Banco de Dados'!$B$4:$J$50,6,FALSE)*(1-(PRINCIPAL!$K$81/100)),IF(L256=PRINCIPAL!$L$81,VLOOKUP($AW$243,'Banco de Dados'!$B$4:$J$50,6,FALSE)*(1-(PRINCIPAL!$M$81/100)),IF(L256=PRINCIPAL!$N$81,VLOOKUP($AW$243,'Banco de Dados'!$B$4:$J$50,6,FALSE)*(1-(PRINCIPAL!$O$81/100)),VLOOKUP($AW$243,'Banco de Dados'!$B$4:$J$50,6,FALSE)))))))))),"")</f>
        <v/>
      </c>
      <c r="AW256" s="29" t="str">
        <f>IFERROR(AV256*(IFERROR(VLOOKUP($AW$243,'Banco de Dados'!$B$4:$J$50,4,FALSE),"ERRO")),"")</f>
        <v/>
      </c>
      <c r="AX256" s="29" t="str">
        <f t="shared" si="163"/>
        <v/>
      </c>
      <c r="AY256" s="103" t="str">
        <f>IFERROR(AX256*(C256*(PRINCIPAL!$G$81/100))*0.47*(44/12),"")</f>
        <v/>
      </c>
      <c r="AZ256" s="111" t="str">
        <f t="shared" si="168"/>
        <v/>
      </c>
      <c r="BA256" s="30" t="str">
        <f>IFERROR(IF(AND(PRINCIPAL!$H$82&lt;&gt;"",OR(L256=PRINCIPAL!$I$82,L256=PRINCIPAL!$I$82+PRINCIPAL!$I$82,L256=PRINCIPAL!$I$82+PRINCIPAL!$I$82+PRINCIPAL!$I$82)),0,IF(AND(PRINCIPAL!$H$82&lt;&gt;"",L256=PRINCIPAL!$J$82),VLOOKUP($BB$243,'Banco de Dados'!$B$4:$J$50,8,FALSE)*PRINCIPAL!$H$82*(1-(PRINCIPAL!$K$82/100)),IF(AND(PRINCIPAL!$H$82&lt;&gt;"",L256=PRINCIPAL!$L$82),VLOOKUP($BB$243,'Banco de Dados'!$B$4:$J$50,8,FALSE)*PRINCIPAL!$H$82*(1-(PRINCIPAL!$M$82/100)),IF(AND(PRINCIPAL!$H$82&lt;&gt;"",L256=PRINCIPAL!$N$82),VLOOKUP($BB$243,'Banco de Dados'!$B$4:$J$50,8,FALSE)*PRINCIPAL!$H$82*(1-(PRINCIPAL!$O$82/100)),IF(PRINCIPAL!$H$82&lt;&gt;"",VLOOKUP($BB$243,'Banco de Dados'!$B$4:$J$50,8,FALSE)*PRINCIPAL!$H$82,IF(OR(L256=PRINCIPAL!$I$82,L256=PRINCIPAL!$I$82+PRINCIPAL!$I$82,L256=PRINCIPAL!$I$82+PRINCIPAL!$I$82+PRINCIPAL!$I$82),0,IF(L256=PRINCIPAL!$J$82,VLOOKUP($BB$243,'Banco de Dados'!$B$4:$J$50,6,FALSE)*(1-(PRINCIPAL!$K$82/100)),IF(L256=PRINCIPAL!$L$82,VLOOKUP($BB$243,'Banco de Dados'!$B$4:$J$50,6,FALSE)*(1-(PRINCIPAL!$M$82/100)),IF(L256=PRINCIPAL!$N$82,VLOOKUP($BB$243,'Banco de Dados'!$B$4:$J$50,6,FALSE)*(1-(PRINCIPAL!$O$82/100)),VLOOKUP($BB$243,'Banco de Dados'!$B$4:$J$50,6,FALSE)))))))))),"")</f>
        <v/>
      </c>
      <c r="BB256" s="29" t="str">
        <f>IFERROR(BA256*(IFERROR(VLOOKUP($BB$243,'Banco de Dados'!$B$4:$J$50,4,FALSE),"ERRO")),"")</f>
        <v/>
      </c>
      <c r="BC256" s="29" t="str">
        <f t="shared" si="169"/>
        <v/>
      </c>
      <c r="BD256" s="103" t="str">
        <f>IFERROR(BC256*(C256*(PRINCIPAL!$G$82/100))*0.47*(44/12),"")</f>
        <v/>
      </c>
      <c r="BE256" s="111" t="str">
        <f t="shared" si="148"/>
        <v/>
      </c>
      <c r="BF256" s="30" t="str">
        <f>IFERROR(IF(AND(PRINCIPAL!$H$83&lt;&gt;"",OR(L256=PRINCIPAL!$I$83,L256=PRINCIPAL!$I$83+PRINCIPAL!$I$83,L256=PRINCIPAL!$I$83+PRINCIPAL!$I$83+PRINCIPAL!$I$83)),0,IF(AND(PRINCIPAL!$H$83&lt;&gt;"",L256=PRINCIPAL!$J$83),VLOOKUP($BG$243,'Banco de Dados'!$B$4:$J$50,8,FALSE)*PRINCIPAL!$H$83*(1-(PRINCIPAL!$K$83/100)),IF(AND(PRINCIPAL!$H$83&lt;&gt;"",L256=PRINCIPAL!$L$83),VLOOKUP($BG$243,'Banco de Dados'!$B$4:$J$50,8,FALSE)*PRINCIPAL!$H$83*(1-(PRINCIPAL!$M$83/100)),IF(AND(PRINCIPAL!$H$83&lt;&gt;"",L256=PRINCIPAL!$N$83),VLOOKUP($BG$243,'Banco de Dados'!$B$4:$J$50,8,FALSE)*PRINCIPAL!$H$83*(1-(PRINCIPAL!$O$83/100)),IF(PRINCIPAL!$H$83&lt;&gt;"",VLOOKUP($BG$243,'Banco de Dados'!$B$4:$J$50,8,FALSE)*PRINCIPAL!$H$83,IF(OR(L256=PRINCIPAL!$I$83,L256=PRINCIPAL!$I$83+PRINCIPAL!$I$83,L256=PRINCIPAL!$I$83+PRINCIPAL!$I$83+PRINCIPAL!$I$83),0,IF(L256=PRINCIPAL!$J$83,VLOOKUP($BG$243,'Banco de Dados'!$B$4:$J$50,6,FALSE)*(1-(PRINCIPAL!$K$83/100)),IF(L256=PRINCIPAL!$L$83,VLOOKUP($BG$243,'Banco de Dados'!$B$4:$J$50,6,FALSE)*(1-(PRINCIPAL!$M$83/100)),IF(L256=PRINCIPAL!$N$83,VLOOKUP($BG$243,'Banco de Dados'!$B$4:$J$50,6,FALSE)*(1-(PRINCIPAL!$O$83/100)),VLOOKUP($BG$243,'Banco de Dados'!$B$4:$J$50,6,FALSE)))))))))),"")</f>
        <v/>
      </c>
      <c r="BG256" s="29" t="str">
        <f>IFERROR(BF256*(IFERROR(VLOOKUP($BG$243,'Banco de Dados'!$B$4:$J$50,4,FALSE),"ERRO")),"")</f>
        <v/>
      </c>
      <c r="BH256" s="29" t="str">
        <f t="shared" si="164"/>
        <v/>
      </c>
      <c r="BI256" s="103" t="str">
        <f>IFERROR(BH256*(C256*(PRINCIPAL!$G$83/100))*0.47*(44/12),"")</f>
        <v/>
      </c>
      <c r="BJ256" s="102" t="str">
        <f t="shared" si="149"/>
        <v/>
      </c>
    </row>
    <row r="257" spans="2:62" ht="12.75" customHeight="1" x14ac:dyDescent="0.3">
      <c r="B257" s="326">
        <f t="shared" si="150"/>
        <v>2032</v>
      </c>
      <c r="C257" s="340"/>
      <c r="D257" s="1"/>
      <c r="E257" s="116">
        <v>12</v>
      </c>
      <c r="F257" s="24" t="str">
        <f>IFERROR(VLOOKUP($G$243,'Banco de Dados'!$B$4:$J$50,6,FALSE),"")</f>
        <v/>
      </c>
      <c r="G257" s="25" t="str">
        <f>IFERROR(F257*(IFERROR(VLOOKUP($G$243,'Banco de Dados'!$B$4:$J$50,4,FALSE),"ERRO")),"")</f>
        <v/>
      </c>
      <c r="H257" s="25" t="str">
        <f t="shared" si="151"/>
        <v/>
      </c>
      <c r="I257" s="103" t="str">
        <f t="shared" si="152"/>
        <v/>
      </c>
      <c r="J257" s="117" t="str">
        <f t="shared" si="153"/>
        <v/>
      </c>
      <c r="K257" s="1"/>
      <c r="L257" s="91">
        <v>12</v>
      </c>
      <c r="M257" s="24" t="str">
        <f>IFERROR(IF(AND(PRINCIPAL!$H$74&lt;&gt;"",OR(L257=PRINCIPAL!$I$74,L257=PRINCIPAL!$I$74+PRINCIPAL!$I$74,L257=PRINCIPAL!$I$74+PRINCIPAL!$I$74+PRINCIPAL!$I$74)),0,IF(AND(PRINCIPAL!$H$74&lt;&gt;"",L257=PRINCIPAL!$J$74),VLOOKUP($N$243,'Banco de Dados'!$B$4:$J$50,8,FALSE)*PRINCIPAL!$H$74*(1-(PRINCIPAL!$K$74/100)),IF(AND(PRINCIPAL!$H$74&lt;&gt;"",L257=PRINCIPAL!$L$74),VLOOKUP($N$243,'Banco de Dados'!$B$4:$J$50,8,FALSE)*PRINCIPAL!$H$74*(1-(PRINCIPAL!$M$74/100)),IF(AND(PRINCIPAL!$H$74&lt;&gt;"",L257=PRINCIPAL!$N$74),VLOOKUP($N$243,'Banco de Dados'!$B$4:$J$50,8,FALSE)*PRINCIPAL!$H$74*(1-(PRINCIPAL!$O$74/100)),IF(PRINCIPAL!$H$74&lt;&gt;"",VLOOKUP($N$243,'Banco de Dados'!$B$4:$J$50,8,FALSE)*PRINCIPAL!$H$74,IF(OR(L257=PRINCIPAL!$I$74,L257=PRINCIPAL!$I$74+PRINCIPAL!$I$74,L257=PRINCIPAL!$I$74+PRINCIPAL!$I$74+PRINCIPAL!$I$74),0,IF(L257=PRINCIPAL!$J$74,VLOOKUP($N$243,'Banco de Dados'!$B$4:$J$50,6,FALSE)*(1-(PRINCIPAL!$K$74/100)),IF(L257=PRINCIPAL!$L$74,VLOOKUP($N$243,'Banco de Dados'!$B$4:$J$50,6,FALSE)*(1-(PRINCIPAL!$M$74/100)),IF(L257=PRINCIPAL!$N$74,VLOOKUP($N$243,'Banco de Dados'!$B$4:$J$50,6,FALSE)*(1-(PRINCIPAL!$O$74/100)),VLOOKUP($N$243,'Banco de Dados'!$B$4:$J$50,6,FALSE)))))))))),"")</f>
        <v/>
      </c>
      <c r="N257" s="25" t="str">
        <f>IFERROR(M257*(IFERROR(VLOOKUP($N$243,'Banco de Dados'!$B$4:$J$50,4,FALSE),"ERRO")),"")</f>
        <v/>
      </c>
      <c r="O257" s="25" t="str">
        <f t="shared" si="154"/>
        <v/>
      </c>
      <c r="P257" s="103" t="str">
        <f>IFERROR(O257*(C257*(PRINCIPAL!$G$74/100))*0.47*(44/12),"")</f>
        <v/>
      </c>
      <c r="Q257" s="107" t="str">
        <f t="shared" si="170"/>
        <v/>
      </c>
      <c r="R257" s="29" t="str">
        <f>IFERROR(IF(AND(PRINCIPAL!$H$75&lt;&gt;"",OR(L257=PRINCIPAL!$I$75,L257=PRINCIPAL!$I$75+PRINCIPAL!$I$75,L257=PRINCIPAL!$I$75+PRINCIPAL!$I$75+PRINCIPAL!$I$75)),0,IF(AND(PRINCIPAL!$H$75&lt;&gt;"",L257=PRINCIPAL!$J$75),VLOOKUP($S$243,'Banco de Dados'!$B$4:$J$50,8,FALSE)*PRINCIPAL!$H$75*(1-(PRINCIPAL!$K$75/100)),IF(AND(PRINCIPAL!$H$75&lt;&gt;"",L257=PRINCIPAL!$L$75),VLOOKUP($S$243,'Banco de Dados'!$B$4:$J$50,8,FALSE)*PRINCIPAL!$H$75*(1-(PRINCIPAL!$M$75/100)),IF(AND(PRINCIPAL!$H$75&lt;&gt;"",L257=PRINCIPAL!$N$75),VLOOKUP($S$243,'Banco de Dados'!$B$4:$J$50,8,FALSE)*PRINCIPAL!$H$75*(1-(PRINCIPAL!$O$75/100)),IF(PRINCIPAL!$H$75&lt;&gt;"",VLOOKUP($S$243,'Banco de Dados'!$B$4:$J$50,8,FALSE)*PRINCIPAL!$H$75,IF(OR(L257=PRINCIPAL!$I$75,L257=PRINCIPAL!$I$75+PRINCIPAL!$I$75,L257=PRINCIPAL!$I$75+PRINCIPAL!$I$75+PRINCIPAL!$I$75),0,IF(L257=PRINCIPAL!$J$75,VLOOKUP($S$243,'Banco de Dados'!$B$4:$J$50,6,FALSE)*(1-(PRINCIPAL!$K$75/100)),IF(L257=PRINCIPAL!$L$75,VLOOKUP($S$243,'Banco de Dados'!$B$4:$J$50,6,FALSE)*(1-(PRINCIPAL!$M$75/100)),IF(L257=PRINCIPAL!$N$75,VLOOKUP($S$243,'Banco de Dados'!$B$4:$J$50,6,FALSE)*(1-(PRINCIPAL!$O$75/100)),VLOOKUP($S$243,'Banco de Dados'!$B$4:$J$50,6,FALSE)))))))))),"")</f>
        <v/>
      </c>
      <c r="S257" s="29" t="str">
        <f>IFERROR(R257*(IFERROR(VLOOKUP($S$243,'Banco de Dados'!$B$4:$J$50,4,FALSE),"ERRO")),"")</f>
        <v/>
      </c>
      <c r="T257" s="29" t="str">
        <f t="shared" si="171"/>
        <v/>
      </c>
      <c r="U257" s="103" t="str">
        <f>IFERROR(T257*(C257*(PRINCIPAL!$G$75/100))*0.47*(44/12),"")</f>
        <v/>
      </c>
      <c r="V257" s="103" t="str">
        <f t="shared" si="147"/>
        <v/>
      </c>
      <c r="W257" s="30" t="str">
        <f>IFERROR(IF(AND(PRINCIPAL!$H$76&lt;&gt;"",OR(L257=PRINCIPAL!$I$76,L257=PRINCIPAL!$I$76+PRINCIPAL!$I$76,L257=PRINCIPAL!$I$76+PRINCIPAL!$I$76+PRINCIPAL!$I$76)),0,IF(AND(PRINCIPAL!$H$76&lt;&gt;"",L257=PRINCIPAL!$J$76),VLOOKUP($X$243,'Banco de Dados'!$B$4:$J$50,8,FALSE)*PRINCIPAL!$H$76*(1-(PRINCIPAL!$K$76/100)),IF(AND(PRINCIPAL!$H$76&lt;&gt;"",L257=PRINCIPAL!$L$76),VLOOKUP($X$243,'Banco de Dados'!$B$4:$J$50,8,FALSE)*PRINCIPAL!$H$76*(1-(PRINCIPAL!$M$76/100)),IF(AND(PRINCIPAL!$H$76&lt;&gt;"",L257=PRINCIPAL!$N$76),VLOOKUP($X$243,'Banco de Dados'!$B$4:$J$50,8,FALSE)*PRINCIPAL!$H$76*(1-(PRINCIPAL!$O$76/100)),IF(PRINCIPAL!$H$76&lt;&gt;"",VLOOKUP($X$243,'Banco de Dados'!$B$4:$J$50,8,FALSE)*PRINCIPAL!$H$76,IF(OR(L257=PRINCIPAL!$I$76,L257=PRINCIPAL!$I$76+PRINCIPAL!$I$76,L257=PRINCIPAL!$I$76+PRINCIPAL!$I$76+PRINCIPAL!$I$76),0,IF(L257=PRINCIPAL!$J$76,VLOOKUP($X$243,'Banco de Dados'!$B$4:$J$50,6,FALSE)*(1-(PRINCIPAL!$K$76/100)),IF(L257=PRINCIPAL!$L$76,VLOOKUP($X$243,'Banco de Dados'!$B$4:$J$50,6,FALSE)*(1-(PRINCIPAL!$M$76/100)),IF(L257=PRINCIPAL!$N$76,VLOOKUP($X$243,'Banco de Dados'!$B$4:$J$50,6,FALSE)*(1-(PRINCIPAL!$O$76/100)),VLOOKUP($X$243,'Banco de Dados'!$B$4:$J$50,6,FALSE)))))))))),"")</f>
        <v/>
      </c>
      <c r="X257" s="29" t="str">
        <f>IFERROR(W257*(IFERROR(VLOOKUP($X$243,'Banco de Dados'!$B$4:$J$50,4,FALSE),"ERRO")),"")</f>
        <v/>
      </c>
      <c r="Y257" s="29" t="str">
        <f t="shared" si="165"/>
        <v/>
      </c>
      <c r="Z257" s="103" t="str">
        <f>IFERROR(Y257*(C257*(PRINCIPAL!$G$76/100))*0.47*(44/12),"")</f>
        <v/>
      </c>
      <c r="AA257" s="111" t="str">
        <f t="shared" si="166"/>
        <v/>
      </c>
      <c r="AB257" s="30" t="str">
        <f>IFERROR(IF(AND(PRINCIPAL!$H$77&lt;&gt;"",OR(L257=PRINCIPAL!$I$77,L257=PRINCIPAL!$I$77+PRINCIPAL!$I$77,L257=PRINCIPAL!$I$77+PRINCIPAL!$I$77+PRINCIPAL!$I$77)),0,IF(AND(PRINCIPAL!$H$77&lt;&gt;"",L257=PRINCIPAL!$J$77),VLOOKUP($AC$243,'Banco de Dados'!$B$4:$J$50,8,FALSE)*PRINCIPAL!$H$77*(1-(PRINCIPAL!$K$77/100)),IF(AND(PRINCIPAL!$H$77&lt;&gt;"",L257=PRINCIPAL!$L$77),VLOOKUP($AC$243,'Banco de Dados'!$B$4:$J$50,8,FALSE)*PRINCIPAL!$H$77*(1-(PRINCIPAL!$M$77/100)),IF(AND(PRINCIPAL!$H$77&lt;&gt;"",L257=PRINCIPAL!$N$77),VLOOKUP($AC$243,'Banco de Dados'!$B$4:$J$50,8,FALSE)*PRINCIPAL!$H$77*(1-(PRINCIPAL!$O$77/100)),IF(PRINCIPAL!$H$77&lt;&gt;"",VLOOKUP($AC$243,'Banco de Dados'!$B$4:$J$50,8,FALSE)*PRINCIPAL!$H$77,IF(OR(L257=PRINCIPAL!$I$77,L257=PRINCIPAL!$I$77+PRINCIPAL!$I$77,L257=PRINCIPAL!$I$77+PRINCIPAL!$I$77+PRINCIPAL!$I$77),0,IF(L257=PRINCIPAL!$J$77,VLOOKUP($AC$243,'Banco de Dados'!$B$4:$J$50,6,FALSE)*(1-(PRINCIPAL!$K$77/100)),IF(L257=PRINCIPAL!$L$77,VLOOKUP($AC$243,'Banco de Dados'!$B$4:$J$50,6,FALSE)*(1-(PRINCIPAL!$M$77/100)),IF(L257=PRINCIPAL!$N$77,VLOOKUP($AC$243,'Banco de Dados'!$B$4:$J$50,6,FALSE)*(1-(PRINCIPAL!$O$77/100)),VLOOKUP($AC$243,'Banco de Dados'!$B$4:$J$50,6,FALSE)))))))))),"")</f>
        <v/>
      </c>
      <c r="AC257" s="29" t="str">
        <f>IFERROR(AB257*(IFERROR(VLOOKUP($AC$243,'Banco de Dados'!$B$4:$J$50,4,FALSE),"ERRO")),"")</f>
        <v/>
      </c>
      <c r="AD257" s="29" t="str">
        <f t="shared" si="156"/>
        <v/>
      </c>
      <c r="AE257" s="103" t="str">
        <f>IFERROR(AD257*(C257*(PRINCIPAL!$G$77/100))*0.47*(44/12),"")</f>
        <v/>
      </c>
      <c r="AF257" s="111" t="str">
        <f t="shared" si="157"/>
        <v/>
      </c>
      <c r="AG257" s="30" t="str">
        <f>IFERROR(IF(AND(PRINCIPAL!$H$78&lt;&gt;"",OR(L257=PRINCIPAL!$I$78,L257=PRINCIPAL!$I$78+PRINCIPAL!$I$78,L257=PRINCIPAL!$I$78+PRINCIPAL!$I$78+PRINCIPAL!$I$78)),0,IF(AND(PRINCIPAL!$H$78&lt;&gt;"",L257=PRINCIPAL!$J$78),VLOOKUP($AH$243,'Banco de Dados'!$B$4:$J$50,8,FALSE)*PRINCIPAL!$H$78*(1-(PRINCIPAL!$K$78/100)),IF(AND(PRINCIPAL!$H$78&lt;&gt;"",L257=PRINCIPAL!$L$78),VLOOKUP($AH$243,'Banco de Dados'!$B$4:$J$50,8,FALSE)*PRINCIPAL!$H$78*(1-(PRINCIPAL!$M$78/100)),IF(AND(PRINCIPAL!$H$78&lt;&gt;"",L257=PRINCIPAL!$N$78),VLOOKUP($AH$243,'Banco de Dados'!$B$4:$J$50,8,FALSE)*PRINCIPAL!$H$78*(1-(PRINCIPAL!$O$78/100)),IF(PRINCIPAL!$H$78&lt;&gt;"",VLOOKUP($AH$243,'Banco de Dados'!$B$4:$J$50,8,FALSE)*PRINCIPAL!$H$78,IF(OR(L257=PRINCIPAL!$I$78,L257=PRINCIPAL!$I$78+PRINCIPAL!$I$78,L257=PRINCIPAL!$I$78+PRINCIPAL!$I$78+PRINCIPAL!$I$78),0,IF(L257=PRINCIPAL!$J$78,VLOOKUP($AH$243,'Banco de Dados'!$B$4:$J$50,6,FALSE)*(1-(PRINCIPAL!$K$78/100)),IF(L257=PRINCIPAL!$L$78,VLOOKUP($AH$243,'Banco de Dados'!$B$4:$J$50,6,FALSE)*(1-(PRINCIPAL!$M$78/100)),IF(L257=PRINCIPAL!$N$78,VLOOKUP($AH$243,'Banco de Dados'!$B$4:$J$50,6,FALSE)*(1-(PRINCIPAL!$O$78/100)),VLOOKUP($AH$243,'Banco de Dados'!$B$4:$J$50,6,FALSE)))))))))),"")</f>
        <v/>
      </c>
      <c r="AH257" s="29" t="str">
        <f>IFERROR(AG257*(IFERROR(VLOOKUP($AH$243,'Banco de Dados'!$B$4:$J$50,4,FALSE),"ERRO")),"")</f>
        <v/>
      </c>
      <c r="AI257" s="29" t="str">
        <f t="shared" si="158"/>
        <v/>
      </c>
      <c r="AJ257" s="103" t="str">
        <f>IFERROR(AI257*(C257*(PRINCIPAL!$G$78/100))*0.47*(44/12),"")</f>
        <v/>
      </c>
      <c r="AK257" s="111" t="str">
        <f t="shared" si="167"/>
        <v/>
      </c>
      <c r="AL257" s="30" t="str">
        <f>IFERROR(IF(AND(PRINCIPAL!$H$79&lt;&gt;"",OR(L257=PRINCIPAL!$I$79,L257=PRINCIPAL!$I$79+PRINCIPAL!$I$79,L257=PRINCIPAL!$I$79+PRINCIPAL!$I$79+PRINCIPAL!$I$79)),0,IF(AND(PRINCIPAL!$H$79&lt;&gt;"",L257=PRINCIPAL!$J$79),VLOOKUP($AM$243,'Banco de Dados'!$B$4:$J$50,8,FALSE)*PRINCIPAL!$H$79*(1-(PRINCIPAL!$K$79/100)),IF(AND(PRINCIPAL!$H$79&lt;&gt;"",L257=PRINCIPAL!$L$79),VLOOKUP($AM$243,'Banco de Dados'!$B$4:$J$50,8,FALSE)*PRINCIPAL!$H$79*(1-(PRINCIPAL!$M$79/100)),IF(AND(PRINCIPAL!$H$79&lt;&gt;"",L257=PRINCIPAL!$N$79),VLOOKUP($AM$243,'Banco de Dados'!$B$4:$J$50,8,FALSE)*PRINCIPAL!$H$79*(1-(PRINCIPAL!$O$79/100)),IF(PRINCIPAL!$H$79&lt;&gt;"",VLOOKUP($AM$243,'Banco de Dados'!$B$4:$J$50,8,FALSE)*PRINCIPAL!$H$79,IF(OR(L257=PRINCIPAL!$I$79,L257=PRINCIPAL!$I$79+PRINCIPAL!$I$79,L257=PRINCIPAL!$I$79+PRINCIPAL!$I$79+PRINCIPAL!$I$79),0,IF(L257=PRINCIPAL!$J$79,VLOOKUP($AM$243,'Banco de Dados'!$B$4:$J$50,6,FALSE)*(1-(PRINCIPAL!$K$79/100)),IF(L257=PRINCIPAL!$L$79,VLOOKUP($AM$243,'Banco de Dados'!$B$4:$J$50,6,FALSE)*(1-(PRINCIPAL!$M$79/100)),IF(L257=PRINCIPAL!$N$79,VLOOKUP($AM$243,'Banco de Dados'!$B$4:$J$50,6,FALSE)*(1-(PRINCIPAL!$O$79/100)),VLOOKUP($AM$243,'Banco de Dados'!$B$4:$J$50,6,FALSE)))))))))),"")</f>
        <v/>
      </c>
      <c r="AM257" s="29" t="str">
        <f>IFERROR(AL257*(IFERROR(VLOOKUP($AM$243,'Banco de Dados'!$B$4:$J$50,4,FALSE),"ERRO")),"")</f>
        <v/>
      </c>
      <c r="AN257" s="29" t="str">
        <f t="shared" si="159"/>
        <v/>
      </c>
      <c r="AO257" s="103" t="str">
        <f>IFERROR(AN257*(C257*(PRINCIPAL!$G$79/100))*0.47*(44/12),"")</f>
        <v/>
      </c>
      <c r="AP257" s="111" t="str">
        <f t="shared" si="160"/>
        <v/>
      </c>
      <c r="AQ257" s="30" t="str">
        <f>IFERROR(IF(AND(PRINCIPAL!$H$80&lt;&gt;"",OR(L257=PRINCIPAL!$I$80,L257=PRINCIPAL!$I$80+PRINCIPAL!$I$80,L257=PRINCIPAL!$I$80+PRINCIPAL!$I$80+PRINCIPAL!$I$80)),0,IF(AND(PRINCIPAL!$H$80&lt;&gt;"",L257=PRINCIPAL!$J$80),VLOOKUP($AR$243,'Banco de Dados'!$B$4:$J$50,8,FALSE)*PRINCIPAL!$H$80*(1-(PRINCIPAL!$K$80/100)),IF(AND(PRINCIPAL!$H$80&lt;&gt;"",L257=PRINCIPAL!$L$80),VLOOKUP($AR$243,'Banco de Dados'!$B$4:$J$50,8,FALSE)*PRINCIPAL!$H$80*(1-(PRINCIPAL!$M$80/100)),IF(AND(PRINCIPAL!$H$80&lt;&gt;"",L257=PRINCIPAL!$N$80),VLOOKUP($AR$243,'Banco de Dados'!$B$4:$J$50,8,FALSE)*PRINCIPAL!$H$80*(1-(PRINCIPAL!$O$80/100)),IF(PRINCIPAL!$H$80&lt;&gt;"",VLOOKUP($AR$243,'Banco de Dados'!$B$4:$J$50,8,FALSE)*PRINCIPAL!$H$80,IF(OR(L257=PRINCIPAL!$I$80,L257=PRINCIPAL!$I$80+PRINCIPAL!$I$80,L257=PRINCIPAL!$I$80+PRINCIPAL!$I$80+PRINCIPAL!$I$80),0,IF(L257=PRINCIPAL!$J$80,VLOOKUP($AR$243,'Banco de Dados'!$B$4:$J$50,6,FALSE)*(1-(PRINCIPAL!$K$80/100)),IF(L257=PRINCIPAL!$L$80,VLOOKUP($AR$243,'Banco de Dados'!$B$4:$J$50,6,FALSE)*(1-(PRINCIPAL!$M$80/100)),IF(L257=PRINCIPAL!$N$80,VLOOKUP($AR$243,'Banco de Dados'!$B$4:$J$50,6,FALSE)*(1-(PRINCIPAL!$O$80/100)),VLOOKUP($AR$243,'Banco de Dados'!$B$4:$J$50,6,FALSE)))))))))),"")</f>
        <v/>
      </c>
      <c r="AR257" s="29" t="str">
        <f>IFERROR(AQ257*(IFERROR(VLOOKUP($AR$243,'Banco de Dados'!$B$4:$J$50,4,FALSE),"ERRO")),"")</f>
        <v/>
      </c>
      <c r="AS257" s="29" t="str">
        <f t="shared" si="161"/>
        <v/>
      </c>
      <c r="AT257" s="103" t="str">
        <f>IFERROR(AS257*(C257*(PRINCIPAL!$G$80/100))*0.47*(44/12),"")</f>
        <v/>
      </c>
      <c r="AU257" s="111" t="str">
        <f t="shared" si="162"/>
        <v/>
      </c>
      <c r="AV257" s="30" t="str">
        <f>IFERROR(IF(AND(PRINCIPAL!$H$81&lt;&gt;"",OR(L257=PRINCIPAL!$I$81,L257=PRINCIPAL!$I$81+PRINCIPAL!$I$81,L257=PRINCIPAL!$I$81+PRINCIPAL!$I$81+PRINCIPAL!$I$81)),0,IF(AND(PRINCIPAL!$H$81&lt;&gt;"",L257=PRINCIPAL!$J$81),VLOOKUP($AW$243,'Banco de Dados'!$B$4:$J$50,8,FALSE)*PRINCIPAL!$H$81*(1-(PRINCIPAL!$K$81/100)),IF(AND(PRINCIPAL!$H$81&lt;&gt;"",L257=PRINCIPAL!$L$81),VLOOKUP($AW$243,'Banco de Dados'!$B$4:$J$50,8,FALSE)*PRINCIPAL!$H$81*(1-(PRINCIPAL!$M$81/100)),IF(AND(PRINCIPAL!$H$81&lt;&gt;"",L257=PRINCIPAL!$N$81),VLOOKUP($AW$243,'Banco de Dados'!$B$4:$J$50,8,FALSE)*PRINCIPAL!$H$81*(1-(PRINCIPAL!$O$81/100)),IF(PRINCIPAL!$H$81&lt;&gt;"",VLOOKUP($AW$243,'Banco de Dados'!$B$4:$J$50,8,FALSE)*PRINCIPAL!$H$81,IF(OR(L257=PRINCIPAL!$I$81,L257=PRINCIPAL!$I$81+PRINCIPAL!$I$81,L257=PRINCIPAL!$I$81+PRINCIPAL!$I$81+PRINCIPAL!$I$81),0,IF(L257=PRINCIPAL!$J$81,VLOOKUP($AW$243,'Banco de Dados'!$B$4:$J$50,6,FALSE)*(1-(PRINCIPAL!$K$81/100)),IF(L257=PRINCIPAL!$L$81,VLOOKUP($AW$243,'Banco de Dados'!$B$4:$J$50,6,FALSE)*(1-(PRINCIPAL!$M$81/100)),IF(L257=PRINCIPAL!$N$81,VLOOKUP($AW$243,'Banco de Dados'!$B$4:$J$50,6,FALSE)*(1-(PRINCIPAL!$O$81/100)),VLOOKUP($AW$243,'Banco de Dados'!$B$4:$J$50,6,FALSE)))))))))),"")</f>
        <v/>
      </c>
      <c r="AW257" s="29" t="str">
        <f>IFERROR(AV257*(IFERROR(VLOOKUP($AW$243,'Banco de Dados'!$B$4:$J$50,4,FALSE),"ERRO")),"")</f>
        <v/>
      </c>
      <c r="AX257" s="29" t="str">
        <f t="shared" si="163"/>
        <v/>
      </c>
      <c r="AY257" s="103" t="str">
        <f>IFERROR(AX257*(C257*(PRINCIPAL!$G$81/100))*0.47*(44/12),"")</f>
        <v/>
      </c>
      <c r="AZ257" s="111" t="str">
        <f t="shared" si="168"/>
        <v/>
      </c>
      <c r="BA257" s="30" t="str">
        <f>IFERROR(IF(AND(PRINCIPAL!$H$82&lt;&gt;"",OR(L257=PRINCIPAL!$I$82,L257=PRINCIPAL!$I$82+PRINCIPAL!$I$82,L257=PRINCIPAL!$I$82+PRINCIPAL!$I$82+PRINCIPAL!$I$82)),0,IF(AND(PRINCIPAL!$H$82&lt;&gt;"",L257=PRINCIPAL!$J$82),VLOOKUP($BB$243,'Banco de Dados'!$B$4:$J$50,8,FALSE)*PRINCIPAL!$H$82*(1-(PRINCIPAL!$K$82/100)),IF(AND(PRINCIPAL!$H$82&lt;&gt;"",L257=PRINCIPAL!$L$82),VLOOKUP($BB$243,'Banco de Dados'!$B$4:$J$50,8,FALSE)*PRINCIPAL!$H$82*(1-(PRINCIPAL!$M$82/100)),IF(AND(PRINCIPAL!$H$82&lt;&gt;"",L257=PRINCIPAL!$N$82),VLOOKUP($BB$243,'Banco de Dados'!$B$4:$J$50,8,FALSE)*PRINCIPAL!$H$82*(1-(PRINCIPAL!$O$82/100)),IF(PRINCIPAL!$H$82&lt;&gt;"",VLOOKUP($BB$243,'Banco de Dados'!$B$4:$J$50,8,FALSE)*PRINCIPAL!$H$82,IF(OR(L257=PRINCIPAL!$I$82,L257=PRINCIPAL!$I$82+PRINCIPAL!$I$82,L257=PRINCIPAL!$I$82+PRINCIPAL!$I$82+PRINCIPAL!$I$82),0,IF(L257=PRINCIPAL!$J$82,VLOOKUP($BB$243,'Banco de Dados'!$B$4:$J$50,6,FALSE)*(1-(PRINCIPAL!$K$82/100)),IF(L257=PRINCIPAL!$L$82,VLOOKUP($BB$243,'Banco de Dados'!$B$4:$J$50,6,FALSE)*(1-(PRINCIPAL!$M$82/100)),IF(L257=PRINCIPAL!$N$82,VLOOKUP($BB$243,'Banco de Dados'!$B$4:$J$50,6,FALSE)*(1-(PRINCIPAL!$O$82/100)),VLOOKUP($BB$243,'Banco de Dados'!$B$4:$J$50,6,FALSE)))))))))),"")</f>
        <v/>
      </c>
      <c r="BB257" s="29" t="str">
        <f>IFERROR(BA257*(IFERROR(VLOOKUP($BB$243,'Banco de Dados'!$B$4:$J$50,4,FALSE),"ERRO")),"")</f>
        <v/>
      </c>
      <c r="BC257" s="29" t="str">
        <f t="shared" si="169"/>
        <v/>
      </c>
      <c r="BD257" s="103" t="str">
        <f>IFERROR(BC257*(C257*(PRINCIPAL!$G$82/100))*0.47*(44/12),"")</f>
        <v/>
      </c>
      <c r="BE257" s="111" t="str">
        <f t="shared" si="148"/>
        <v/>
      </c>
      <c r="BF257" s="30" t="str">
        <f>IFERROR(IF(AND(PRINCIPAL!$H$83&lt;&gt;"",OR(L257=PRINCIPAL!$I$83,L257=PRINCIPAL!$I$83+PRINCIPAL!$I$83,L257=PRINCIPAL!$I$83+PRINCIPAL!$I$83+PRINCIPAL!$I$83)),0,IF(AND(PRINCIPAL!$H$83&lt;&gt;"",L257=PRINCIPAL!$J$83),VLOOKUP($BG$243,'Banco de Dados'!$B$4:$J$50,8,FALSE)*PRINCIPAL!$H$83*(1-(PRINCIPAL!$K$83/100)),IF(AND(PRINCIPAL!$H$83&lt;&gt;"",L257=PRINCIPAL!$L$83),VLOOKUP($BG$243,'Banco de Dados'!$B$4:$J$50,8,FALSE)*PRINCIPAL!$H$83*(1-(PRINCIPAL!$M$83/100)),IF(AND(PRINCIPAL!$H$83&lt;&gt;"",L257=PRINCIPAL!$N$83),VLOOKUP($BG$243,'Banco de Dados'!$B$4:$J$50,8,FALSE)*PRINCIPAL!$H$83*(1-(PRINCIPAL!$O$83/100)),IF(PRINCIPAL!$H$83&lt;&gt;"",VLOOKUP($BG$243,'Banco de Dados'!$B$4:$J$50,8,FALSE)*PRINCIPAL!$H$83,IF(OR(L257=PRINCIPAL!$I$83,L257=PRINCIPAL!$I$83+PRINCIPAL!$I$83,L257=PRINCIPAL!$I$83+PRINCIPAL!$I$83+PRINCIPAL!$I$83),0,IF(L257=PRINCIPAL!$J$83,VLOOKUP($BG$243,'Banco de Dados'!$B$4:$J$50,6,FALSE)*(1-(PRINCIPAL!$K$83/100)),IF(L257=PRINCIPAL!$L$83,VLOOKUP($BG$243,'Banco de Dados'!$B$4:$J$50,6,FALSE)*(1-(PRINCIPAL!$M$83/100)),IF(L257=PRINCIPAL!$N$83,VLOOKUP($BG$243,'Banco de Dados'!$B$4:$J$50,6,FALSE)*(1-(PRINCIPAL!$O$83/100)),VLOOKUP($BG$243,'Banco de Dados'!$B$4:$J$50,6,FALSE)))))))))),"")</f>
        <v/>
      </c>
      <c r="BG257" s="29" t="str">
        <f>IFERROR(BF257*(IFERROR(VLOOKUP($BG$243,'Banco de Dados'!$B$4:$J$50,4,FALSE),"ERRO")),"")</f>
        <v/>
      </c>
      <c r="BH257" s="29" t="str">
        <f t="shared" si="164"/>
        <v/>
      </c>
      <c r="BI257" s="103" t="str">
        <f>IFERROR(BH257*(C257*(PRINCIPAL!$G$83/100))*0.47*(44/12),"")</f>
        <v/>
      </c>
      <c r="BJ257" s="102" t="str">
        <f t="shared" si="149"/>
        <v/>
      </c>
    </row>
    <row r="258" spans="2:62" ht="12.75" customHeight="1" x14ac:dyDescent="0.3">
      <c r="B258" s="326">
        <f t="shared" si="150"/>
        <v>2033</v>
      </c>
      <c r="C258" s="340"/>
      <c r="D258" s="1"/>
      <c r="E258" s="116">
        <v>13</v>
      </c>
      <c r="F258" s="24" t="str">
        <f>IFERROR(VLOOKUP($G$243,'Banco de Dados'!$B$4:$J$50,6,FALSE),"")</f>
        <v/>
      </c>
      <c r="G258" s="25" t="str">
        <f>IFERROR(F258*(IFERROR(VLOOKUP($G$243,'Banco de Dados'!$B$4:$J$50,4,FALSE),"ERRO")),"")</f>
        <v/>
      </c>
      <c r="H258" s="25" t="str">
        <f t="shared" si="151"/>
        <v/>
      </c>
      <c r="I258" s="103" t="str">
        <f t="shared" si="152"/>
        <v/>
      </c>
      <c r="J258" s="117" t="str">
        <f t="shared" si="153"/>
        <v/>
      </c>
      <c r="K258" s="1"/>
      <c r="L258" s="91">
        <v>13</v>
      </c>
      <c r="M258" s="24" t="str">
        <f>IFERROR(IF(AND(PRINCIPAL!$H$74&lt;&gt;"",OR(L258=PRINCIPAL!$I$74,L258=PRINCIPAL!$I$74+PRINCIPAL!$I$74,L258=PRINCIPAL!$I$74+PRINCIPAL!$I$74+PRINCIPAL!$I$74)),0,IF(AND(PRINCIPAL!$H$74&lt;&gt;"",L258=PRINCIPAL!$J$74),VLOOKUP($N$243,'Banco de Dados'!$B$4:$J$50,8,FALSE)*PRINCIPAL!$H$74*(1-(PRINCIPAL!$K$74/100)),IF(AND(PRINCIPAL!$H$74&lt;&gt;"",L258=PRINCIPAL!$L$74),VLOOKUP($N$243,'Banco de Dados'!$B$4:$J$50,8,FALSE)*PRINCIPAL!$H$74*(1-(PRINCIPAL!$M$74/100)),IF(AND(PRINCIPAL!$H$74&lt;&gt;"",L258=PRINCIPAL!$N$74),VLOOKUP($N$243,'Banco de Dados'!$B$4:$J$50,8,FALSE)*PRINCIPAL!$H$74*(1-(PRINCIPAL!$O$74/100)),IF(PRINCIPAL!$H$74&lt;&gt;"",VLOOKUP($N$243,'Banco de Dados'!$B$4:$J$50,8,FALSE)*PRINCIPAL!$H$74,IF(OR(L258=PRINCIPAL!$I$74,L258=PRINCIPAL!$I$74+PRINCIPAL!$I$74,L258=PRINCIPAL!$I$74+PRINCIPAL!$I$74+PRINCIPAL!$I$74),0,IF(L258=PRINCIPAL!$J$74,VLOOKUP($N$243,'Banco de Dados'!$B$4:$J$50,6,FALSE)*(1-(PRINCIPAL!$K$74/100)),IF(L258=PRINCIPAL!$L$74,VLOOKUP($N$243,'Banco de Dados'!$B$4:$J$50,6,FALSE)*(1-(PRINCIPAL!$M$74/100)),IF(L258=PRINCIPAL!$N$74,VLOOKUP($N$243,'Banco de Dados'!$B$4:$J$50,6,FALSE)*(1-(PRINCIPAL!$O$74/100)),VLOOKUP($N$243,'Banco de Dados'!$B$4:$J$50,6,FALSE)))))))))),"")</f>
        <v/>
      </c>
      <c r="N258" s="25" t="str">
        <f>IFERROR(M258*(IFERROR(VLOOKUP($N$243,'Banco de Dados'!$B$4:$J$50,4,FALSE),"ERRO")),"")</f>
        <v/>
      </c>
      <c r="O258" s="25" t="str">
        <f t="shared" si="154"/>
        <v/>
      </c>
      <c r="P258" s="103" t="str">
        <f>IFERROR(O258*(C258*(PRINCIPAL!$G$74/100))*0.47*(44/12),"")</f>
        <v/>
      </c>
      <c r="Q258" s="107" t="str">
        <f t="shared" si="170"/>
        <v/>
      </c>
      <c r="R258" s="29" t="str">
        <f>IFERROR(IF(AND(PRINCIPAL!$H$75&lt;&gt;"",OR(L258=PRINCIPAL!$I$75,L258=PRINCIPAL!$I$75+PRINCIPAL!$I$75,L258=PRINCIPAL!$I$75+PRINCIPAL!$I$75+PRINCIPAL!$I$75)),0,IF(AND(PRINCIPAL!$H$75&lt;&gt;"",L258=PRINCIPAL!$J$75),VLOOKUP($S$243,'Banco de Dados'!$B$4:$J$50,8,FALSE)*PRINCIPAL!$H$75*(1-(PRINCIPAL!$K$75/100)),IF(AND(PRINCIPAL!$H$75&lt;&gt;"",L258=PRINCIPAL!$L$75),VLOOKUP($S$243,'Banco de Dados'!$B$4:$J$50,8,FALSE)*PRINCIPAL!$H$75*(1-(PRINCIPAL!$M$75/100)),IF(AND(PRINCIPAL!$H$75&lt;&gt;"",L258=PRINCIPAL!$N$75),VLOOKUP($S$243,'Banco de Dados'!$B$4:$J$50,8,FALSE)*PRINCIPAL!$H$75*(1-(PRINCIPAL!$O$75/100)),IF(PRINCIPAL!$H$75&lt;&gt;"",VLOOKUP($S$243,'Banco de Dados'!$B$4:$J$50,8,FALSE)*PRINCIPAL!$H$75,IF(OR(L258=PRINCIPAL!$I$75,L258=PRINCIPAL!$I$75+PRINCIPAL!$I$75,L258=PRINCIPAL!$I$75+PRINCIPAL!$I$75+PRINCIPAL!$I$75),0,IF(L258=PRINCIPAL!$J$75,VLOOKUP($S$243,'Banco de Dados'!$B$4:$J$50,6,FALSE)*(1-(PRINCIPAL!$K$75/100)),IF(L258=PRINCIPAL!$L$75,VLOOKUP($S$243,'Banco de Dados'!$B$4:$J$50,6,FALSE)*(1-(PRINCIPAL!$M$75/100)),IF(L258=PRINCIPAL!$N$75,VLOOKUP($S$243,'Banco de Dados'!$B$4:$J$50,6,FALSE)*(1-(PRINCIPAL!$O$75/100)),VLOOKUP($S$243,'Banco de Dados'!$B$4:$J$50,6,FALSE)))))))))),"")</f>
        <v/>
      </c>
      <c r="S258" s="29" t="str">
        <f>IFERROR(R258*(IFERROR(VLOOKUP($S$243,'Banco de Dados'!$B$4:$J$50,4,FALSE),"ERRO")),"")</f>
        <v/>
      </c>
      <c r="T258" s="29" t="str">
        <f t="shared" si="171"/>
        <v/>
      </c>
      <c r="U258" s="103" t="str">
        <f>IFERROR(T258*(C258*(PRINCIPAL!$G$75/100))*0.47*(44/12),"")</f>
        <v/>
      </c>
      <c r="V258" s="103" t="str">
        <f t="shared" si="147"/>
        <v/>
      </c>
      <c r="W258" s="30" t="str">
        <f>IFERROR(IF(AND(PRINCIPAL!$H$76&lt;&gt;"",OR(L258=PRINCIPAL!$I$76,L258=PRINCIPAL!$I$76+PRINCIPAL!$I$76,L258=PRINCIPAL!$I$76+PRINCIPAL!$I$76+PRINCIPAL!$I$76)),0,IF(AND(PRINCIPAL!$H$76&lt;&gt;"",L258=PRINCIPAL!$J$76),VLOOKUP($X$243,'Banco de Dados'!$B$4:$J$50,8,FALSE)*PRINCIPAL!$H$76*(1-(PRINCIPAL!$K$76/100)),IF(AND(PRINCIPAL!$H$76&lt;&gt;"",L258=PRINCIPAL!$L$76),VLOOKUP($X$243,'Banco de Dados'!$B$4:$J$50,8,FALSE)*PRINCIPAL!$H$76*(1-(PRINCIPAL!$M$76/100)),IF(AND(PRINCIPAL!$H$76&lt;&gt;"",L258=PRINCIPAL!$N$76),VLOOKUP($X$243,'Banco de Dados'!$B$4:$J$50,8,FALSE)*PRINCIPAL!$H$76*(1-(PRINCIPAL!$O$76/100)),IF(PRINCIPAL!$H$76&lt;&gt;"",VLOOKUP($X$243,'Banco de Dados'!$B$4:$J$50,8,FALSE)*PRINCIPAL!$H$76,IF(OR(L258=PRINCIPAL!$I$76,L258=PRINCIPAL!$I$76+PRINCIPAL!$I$76,L258=PRINCIPAL!$I$76+PRINCIPAL!$I$76+PRINCIPAL!$I$76),0,IF(L258=PRINCIPAL!$J$76,VLOOKUP($X$243,'Banco de Dados'!$B$4:$J$50,6,FALSE)*(1-(PRINCIPAL!$K$76/100)),IF(L258=PRINCIPAL!$L$76,VLOOKUP($X$243,'Banco de Dados'!$B$4:$J$50,6,FALSE)*(1-(PRINCIPAL!$M$76/100)),IF(L258=PRINCIPAL!$N$76,VLOOKUP($X$243,'Banco de Dados'!$B$4:$J$50,6,FALSE)*(1-(PRINCIPAL!$O$76/100)),VLOOKUP($X$243,'Banco de Dados'!$B$4:$J$50,6,FALSE)))))))))),"")</f>
        <v/>
      </c>
      <c r="X258" s="29" t="str">
        <f>IFERROR(W258*(IFERROR(VLOOKUP($X$243,'Banco de Dados'!$B$4:$J$50,4,FALSE),"ERRO")),"")</f>
        <v/>
      </c>
      <c r="Y258" s="29" t="str">
        <f t="shared" si="165"/>
        <v/>
      </c>
      <c r="Z258" s="103" t="str">
        <f>IFERROR(Y258*(C258*(PRINCIPAL!$G$76/100))*0.47*(44/12),"")</f>
        <v/>
      </c>
      <c r="AA258" s="111" t="str">
        <f t="shared" si="166"/>
        <v/>
      </c>
      <c r="AB258" s="30" t="str">
        <f>IFERROR(IF(AND(PRINCIPAL!$H$77&lt;&gt;"",OR(L258=PRINCIPAL!$I$77,L258=PRINCIPAL!$I$77+PRINCIPAL!$I$77,L258=PRINCIPAL!$I$77+PRINCIPAL!$I$77+PRINCIPAL!$I$77)),0,IF(AND(PRINCIPAL!$H$77&lt;&gt;"",L258=PRINCIPAL!$J$77),VLOOKUP($AC$243,'Banco de Dados'!$B$4:$J$50,8,FALSE)*PRINCIPAL!$H$77*(1-(PRINCIPAL!$K$77/100)),IF(AND(PRINCIPAL!$H$77&lt;&gt;"",L258=PRINCIPAL!$L$77),VLOOKUP($AC$243,'Banco de Dados'!$B$4:$J$50,8,FALSE)*PRINCIPAL!$H$77*(1-(PRINCIPAL!$M$77/100)),IF(AND(PRINCIPAL!$H$77&lt;&gt;"",L258=PRINCIPAL!$N$77),VLOOKUP($AC$243,'Banco de Dados'!$B$4:$J$50,8,FALSE)*PRINCIPAL!$H$77*(1-(PRINCIPAL!$O$77/100)),IF(PRINCIPAL!$H$77&lt;&gt;"",VLOOKUP($AC$243,'Banco de Dados'!$B$4:$J$50,8,FALSE)*PRINCIPAL!$H$77,IF(OR(L258=PRINCIPAL!$I$77,L258=PRINCIPAL!$I$77+PRINCIPAL!$I$77,L258=PRINCIPAL!$I$77+PRINCIPAL!$I$77+PRINCIPAL!$I$77),0,IF(L258=PRINCIPAL!$J$77,VLOOKUP($AC$243,'Banco de Dados'!$B$4:$J$50,6,FALSE)*(1-(PRINCIPAL!$K$77/100)),IF(L258=PRINCIPAL!$L$77,VLOOKUP($AC$243,'Banco de Dados'!$B$4:$J$50,6,FALSE)*(1-(PRINCIPAL!$M$77/100)),IF(L258=PRINCIPAL!$N$77,VLOOKUP($AC$243,'Banco de Dados'!$B$4:$J$50,6,FALSE)*(1-(PRINCIPAL!$O$77/100)),VLOOKUP($AC$243,'Banco de Dados'!$B$4:$J$50,6,FALSE)))))))))),"")</f>
        <v/>
      </c>
      <c r="AC258" s="29" t="str">
        <f>IFERROR(AB258*(IFERROR(VLOOKUP($AC$243,'Banco de Dados'!$B$4:$J$50,4,FALSE),"ERRO")),"")</f>
        <v/>
      </c>
      <c r="AD258" s="29" t="str">
        <f t="shared" si="156"/>
        <v/>
      </c>
      <c r="AE258" s="103" t="str">
        <f>IFERROR(AD258*(C258*(PRINCIPAL!$G$77/100))*0.47*(44/12),"")</f>
        <v/>
      </c>
      <c r="AF258" s="111" t="str">
        <f t="shared" si="157"/>
        <v/>
      </c>
      <c r="AG258" s="30" t="str">
        <f>IFERROR(IF(AND(PRINCIPAL!$H$78&lt;&gt;"",OR(L258=PRINCIPAL!$I$78,L258=PRINCIPAL!$I$78+PRINCIPAL!$I$78,L258=PRINCIPAL!$I$78+PRINCIPAL!$I$78+PRINCIPAL!$I$78)),0,IF(AND(PRINCIPAL!$H$78&lt;&gt;"",L258=PRINCIPAL!$J$78),VLOOKUP($AH$243,'Banco de Dados'!$B$4:$J$50,8,FALSE)*PRINCIPAL!$H$78*(1-(PRINCIPAL!$K$78/100)),IF(AND(PRINCIPAL!$H$78&lt;&gt;"",L258=PRINCIPAL!$L$78),VLOOKUP($AH$243,'Banco de Dados'!$B$4:$J$50,8,FALSE)*PRINCIPAL!$H$78*(1-(PRINCIPAL!$M$78/100)),IF(AND(PRINCIPAL!$H$78&lt;&gt;"",L258=PRINCIPAL!$N$78),VLOOKUP($AH$243,'Banco de Dados'!$B$4:$J$50,8,FALSE)*PRINCIPAL!$H$78*(1-(PRINCIPAL!$O$78/100)),IF(PRINCIPAL!$H$78&lt;&gt;"",VLOOKUP($AH$243,'Banco de Dados'!$B$4:$J$50,8,FALSE)*PRINCIPAL!$H$78,IF(OR(L258=PRINCIPAL!$I$78,L258=PRINCIPAL!$I$78+PRINCIPAL!$I$78,L258=PRINCIPAL!$I$78+PRINCIPAL!$I$78+PRINCIPAL!$I$78),0,IF(L258=PRINCIPAL!$J$78,VLOOKUP($AH$243,'Banco de Dados'!$B$4:$J$50,6,FALSE)*(1-(PRINCIPAL!$K$78/100)),IF(L258=PRINCIPAL!$L$78,VLOOKUP($AH$243,'Banco de Dados'!$B$4:$J$50,6,FALSE)*(1-(PRINCIPAL!$M$78/100)),IF(L258=PRINCIPAL!$N$78,VLOOKUP($AH$243,'Banco de Dados'!$B$4:$J$50,6,FALSE)*(1-(PRINCIPAL!$O$78/100)),VLOOKUP($AH$243,'Banco de Dados'!$B$4:$J$50,6,FALSE)))))))))),"")</f>
        <v/>
      </c>
      <c r="AH258" s="29" t="str">
        <f>IFERROR(AG258*(IFERROR(VLOOKUP($AH$243,'Banco de Dados'!$B$4:$J$50,4,FALSE),"ERRO")),"")</f>
        <v/>
      </c>
      <c r="AI258" s="29" t="str">
        <f t="shared" si="158"/>
        <v/>
      </c>
      <c r="AJ258" s="103" t="str">
        <f>IFERROR(AI258*(C258*(PRINCIPAL!$G$78/100))*0.47*(44/12),"")</f>
        <v/>
      </c>
      <c r="AK258" s="111" t="str">
        <f t="shared" si="167"/>
        <v/>
      </c>
      <c r="AL258" s="30" t="str">
        <f>IFERROR(IF(AND(PRINCIPAL!$H$79&lt;&gt;"",OR(L258=PRINCIPAL!$I$79,L258=PRINCIPAL!$I$79+PRINCIPAL!$I$79,L258=PRINCIPAL!$I$79+PRINCIPAL!$I$79+PRINCIPAL!$I$79)),0,IF(AND(PRINCIPAL!$H$79&lt;&gt;"",L258=PRINCIPAL!$J$79),VLOOKUP($AM$243,'Banco de Dados'!$B$4:$J$50,8,FALSE)*PRINCIPAL!$H$79*(1-(PRINCIPAL!$K$79/100)),IF(AND(PRINCIPAL!$H$79&lt;&gt;"",L258=PRINCIPAL!$L$79),VLOOKUP($AM$243,'Banco de Dados'!$B$4:$J$50,8,FALSE)*PRINCIPAL!$H$79*(1-(PRINCIPAL!$M$79/100)),IF(AND(PRINCIPAL!$H$79&lt;&gt;"",L258=PRINCIPAL!$N$79),VLOOKUP($AM$243,'Banco de Dados'!$B$4:$J$50,8,FALSE)*PRINCIPAL!$H$79*(1-(PRINCIPAL!$O$79/100)),IF(PRINCIPAL!$H$79&lt;&gt;"",VLOOKUP($AM$243,'Banco de Dados'!$B$4:$J$50,8,FALSE)*PRINCIPAL!$H$79,IF(OR(L258=PRINCIPAL!$I$79,L258=PRINCIPAL!$I$79+PRINCIPAL!$I$79,L258=PRINCIPAL!$I$79+PRINCIPAL!$I$79+PRINCIPAL!$I$79),0,IF(L258=PRINCIPAL!$J$79,VLOOKUP($AM$243,'Banco de Dados'!$B$4:$J$50,6,FALSE)*(1-(PRINCIPAL!$K$79/100)),IF(L258=PRINCIPAL!$L$79,VLOOKUP($AM$243,'Banco de Dados'!$B$4:$J$50,6,FALSE)*(1-(PRINCIPAL!$M$79/100)),IF(L258=PRINCIPAL!$N$79,VLOOKUP($AM$243,'Banco de Dados'!$B$4:$J$50,6,FALSE)*(1-(PRINCIPAL!$O$79/100)),VLOOKUP($AM$243,'Banco de Dados'!$B$4:$J$50,6,FALSE)))))))))),"")</f>
        <v/>
      </c>
      <c r="AM258" s="29" t="str">
        <f>IFERROR(AL258*(IFERROR(VLOOKUP($AM$243,'Banco de Dados'!$B$4:$J$50,4,FALSE),"ERRO")),"")</f>
        <v/>
      </c>
      <c r="AN258" s="29" t="str">
        <f t="shared" si="159"/>
        <v/>
      </c>
      <c r="AO258" s="103" t="str">
        <f>IFERROR(AN258*(C258*(PRINCIPAL!$G$79/100))*0.47*(44/12),"")</f>
        <v/>
      </c>
      <c r="AP258" s="111" t="str">
        <f t="shared" si="160"/>
        <v/>
      </c>
      <c r="AQ258" s="30" t="str">
        <f>IFERROR(IF(AND(PRINCIPAL!$H$80&lt;&gt;"",OR(L258=PRINCIPAL!$I$80,L258=PRINCIPAL!$I$80+PRINCIPAL!$I$80,L258=PRINCIPAL!$I$80+PRINCIPAL!$I$80+PRINCIPAL!$I$80)),0,IF(AND(PRINCIPAL!$H$80&lt;&gt;"",L258=PRINCIPAL!$J$80),VLOOKUP($AR$243,'Banco de Dados'!$B$4:$J$50,8,FALSE)*PRINCIPAL!$H$80*(1-(PRINCIPAL!$K$80/100)),IF(AND(PRINCIPAL!$H$80&lt;&gt;"",L258=PRINCIPAL!$L$80),VLOOKUP($AR$243,'Banco de Dados'!$B$4:$J$50,8,FALSE)*PRINCIPAL!$H$80*(1-(PRINCIPAL!$M$80/100)),IF(AND(PRINCIPAL!$H$80&lt;&gt;"",L258=PRINCIPAL!$N$80),VLOOKUP($AR$243,'Banco de Dados'!$B$4:$J$50,8,FALSE)*PRINCIPAL!$H$80*(1-(PRINCIPAL!$O$80/100)),IF(PRINCIPAL!$H$80&lt;&gt;"",VLOOKUP($AR$243,'Banco de Dados'!$B$4:$J$50,8,FALSE)*PRINCIPAL!$H$80,IF(OR(L258=PRINCIPAL!$I$80,L258=PRINCIPAL!$I$80+PRINCIPAL!$I$80,L258=PRINCIPAL!$I$80+PRINCIPAL!$I$80+PRINCIPAL!$I$80),0,IF(L258=PRINCIPAL!$J$80,VLOOKUP($AR$243,'Banco de Dados'!$B$4:$J$50,6,FALSE)*(1-(PRINCIPAL!$K$80/100)),IF(L258=PRINCIPAL!$L$80,VLOOKUP($AR$243,'Banco de Dados'!$B$4:$J$50,6,FALSE)*(1-(PRINCIPAL!$M$80/100)),IF(L258=PRINCIPAL!$N$80,VLOOKUP($AR$243,'Banco de Dados'!$B$4:$J$50,6,FALSE)*(1-(PRINCIPAL!$O$80/100)),VLOOKUP($AR$243,'Banco de Dados'!$B$4:$J$50,6,FALSE)))))))))),"")</f>
        <v/>
      </c>
      <c r="AR258" s="29" t="str">
        <f>IFERROR(AQ258*(IFERROR(VLOOKUP($AR$243,'Banco de Dados'!$B$4:$J$50,4,FALSE),"ERRO")),"")</f>
        <v/>
      </c>
      <c r="AS258" s="29" t="str">
        <f t="shared" si="161"/>
        <v/>
      </c>
      <c r="AT258" s="103" t="str">
        <f>IFERROR(AS258*(C258*(PRINCIPAL!$G$80/100))*0.47*(44/12),"")</f>
        <v/>
      </c>
      <c r="AU258" s="111" t="str">
        <f t="shared" si="162"/>
        <v/>
      </c>
      <c r="AV258" s="30" t="str">
        <f>IFERROR(IF(AND(PRINCIPAL!$H$81&lt;&gt;"",OR(L258=PRINCIPAL!$I$81,L258=PRINCIPAL!$I$81+PRINCIPAL!$I$81,L258=PRINCIPAL!$I$81+PRINCIPAL!$I$81+PRINCIPAL!$I$81)),0,IF(AND(PRINCIPAL!$H$81&lt;&gt;"",L258=PRINCIPAL!$J$81),VLOOKUP($AW$243,'Banco de Dados'!$B$4:$J$50,8,FALSE)*PRINCIPAL!$H$81*(1-(PRINCIPAL!$K$81/100)),IF(AND(PRINCIPAL!$H$81&lt;&gt;"",L258=PRINCIPAL!$L$81),VLOOKUP($AW$243,'Banco de Dados'!$B$4:$J$50,8,FALSE)*PRINCIPAL!$H$81*(1-(PRINCIPAL!$M$81/100)),IF(AND(PRINCIPAL!$H$81&lt;&gt;"",L258=PRINCIPAL!$N$81),VLOOKUP($AW$243,'Banco de Dados'!$B$4:$J$50,8,FALSE)*PRINCIPAL!$H$81*(1-(PRINCIPAL!$O$81/100)),IF(PRINCIPAL!$H$81&lt;&gt;"",VLOOKUP($AW$243,'Banco de Dados'!$B$4:$J$50,8,FALSE)*PRINCIPAL!$H$81,IF(OR(L258=PRINCIPAL!$I$81,L258=PRINCIPAL!$I$81+PRINCIPAL!$I$81,L258=PRINCIPAL!$I$81+PRINCIPAL!$I$81+PRINCIPAL!$I$81),0,IF(L258=PRINCIPAL!$J$81,VLOOKUP($AW$243,'Banco de Dados'!$B$4:$J$50,6,FALSE)*(1-(PRINCIPAL!$K$81/100)),IF(L258=PRINCIPAL!$L$81,VLOOKUP($AW$243,'Banco de Dados'!$B$4:$J$50,6,FALSE)*(1-(PRINCIPAL!$M$81/100)),IF(L258=PRINCIPAL!$N$81,VLOOKUP($AW$243,'Banco de Dados'!$B$4:$J$50,6,FALSE)*(1-(PRINCIPAL!$O$81/100)),VLOOKUP($AW$243,'Banco de Dados'!$B$4:$J$50,6,FALSE)))))))))),"")</f>
        <v/>
      </c>
      <c r="AW258" s="29" t="str">
        <f>IFERROR(AV258*(IFERROR(VLOOKUP($AW$243,'Banco de Dados'!$B$4:$J$50,4,FALSE),"ERRO")),"")</f>
        <v/>
      </c>
      <c r="AX258" s="29" t="str">
        <f t="shared" si="163"/>
        <v/>
      </c>
      <c r="AY258" s="103" t="str">
        <f>IFERROR(AX258*(C258*(PRINCIPAL!$G$81/100))*0.47*(44/12),"")</f>
        <v/>
      </c>
      <c r="AZ258" s="111" t="str">
        <f t="shared" si="168"/>
        <v/>
      </c>
      <c r="BA258" s="30" t="str">
        <f>IFERROR(IF(AND(PRINCIPAL!$H$82&lt;&gt;"",OR(L258=PRINCIPAL!$I$82,L258=PRINCIPAL!$I$82+PRINCIPAL!$I$82,L258=PRINCIPAL!$I$82+PRINCIPAL!$I$82+PRINCIPAL!$I$82)),0,IF(AND(PRINCIPAL!$H$82&lt;&gt;"",L258=PRINCIPAL!$J$82),VLOOKUP($BB$243,'Banco de Dados'!$B$4:$J$50,8,FALSE)*PRINCIPAL!$H$82*(1-(PRINCIPAL!$K$82/100)),IF(AND(PRINCIPAL!$H$82&lt;&gt;"",L258=PRINCIPAL!$L$82),VLOOKUP($BB$243,'Banco de Dados'!$B$4:$J$50,8,FALSE)*PRINCIPAL!$H$82*(1-(PRINCIPAL!$M$82/100)),IF(AND(PRINCIPAL!$H$82&lt;&gt;"",L258=PRINCIPAL!$N$82),VLOOKUP($BB$243,'Banco de Dados'!$B$4:$J$50,8,FALSE)*PRINCIPAL!$H$82*(1-(PRINCIPAL!$O$82/100)),IF(PRINCIPAL!$H$82&lt;&gt;"",VLOOKUP($BB$243,'Banco de Dados'!$B$4:$J$50,8,FALSE)*PRINCIPAL!$H$82,IF(OR(L258=PRINCIPAL!$I$82,L258=PRINCIPAL!$I$82+PRINCIPAL!$I$82,L258=PRINCIPAL!$I$82+PRINCIPAL!$I$82+PRINCIPAL!$I$82),0,IF(L258=PRINCIPAL!$J$82,VLOOKUP($BB$243,'Banco de Dados'!$B$4:$J$50,6,FALSE)*(1-(PRINCIPAL!$K$82/100)),IF(L258=PRINCIPAL!$L$82,VLOOKUP($BB$243,'Banco de Dados'!$B$4:$J$50,6,FALSE)*(1-(PRINCIPAL!$M$82/100)),IF(L258=PRINCIPAL!$N$82,VLOOKUP($BB$243,'Banco de Dados'!$B$4:$J$50,6,FALSE)*(1-(PRINCIPAL!$O$82/100)),VLOOKUP($BB$243,'Banco de Dados'!$B$4:$J$50,6,FALSE)))))))))),"")</f>
        <v/>
      </c>
      <c r="BB258" s="29" t="str">
        <f>IFERROR(BA258*(IFERROR(VLOOKUP($BB$243,'Banco de Dados'!$B$4:$J$50,4,FALSE),"ERRO")),"")</f>
        <v/>
      </c>
      <c r="BC258" s="29" t="str">
        <f t="shared" si="169"/>
        <v/>
      </c>
      <c r="BD258" s="103" t="str">
        <f>IFERROR(BC258*(C258*(PRINCIPAL!$G$82/100))*0.47*(44/12),"")</f>
        <v/>
      </c>
      <c r="BE258" s="111" t="str">
        <f t="shared" si="148"/>
        <v/>
      </c>
      <c r="BF258" s="30" t="str">
        <f>IFERROR(IF(AND(PRINCIPAL!$H$83&lt;&gt;"",OR(L258=PRINCIPAL!$I$83,L258=PRINCIPAL!$I$83+PRINCIPAL!$I$83,L258=PRINCIPAL!$I$83+PRINCIPAL!$I$83+PRINCIPAL!$I$83)),0,IF(AND(PRINCIPAL!$H$83&lt;&gt;"",L258=PRINCIPAL!$J$83),VLOOKUP($BG$243,'Banco de Dados'!$B$4:$J$50,8,FALSE)*PRINCIPAL!$H$83*(1-(PRINCIPAL!$K$83/100)),IF(AND(PRINCIPAL!$H$83&lt;&gt;"",L258=PRINCIPAL!$L$83),VLOOKUP($BG$243,'Banco de Dados'!$B$4:$J$50,8,FALSE)*PRINCIPAL!$H$83*(1-(PRINCIPAL!$M$83/100)),IF(AND(PRINCIPAL!$H$83&lt;&gt;"",L258=PRINCIPAL!$N$83),VLOOKUP($BG$243,'Banco de Dados'!$B$4:$J$50,8,FALSE)*PRINCIPAL!$H$83*(1-(PRINCIPAL!$O$83/100)),IF(PRINCIPAL!$H$83&lt;&gt;"",VLOOKUP($BG$243,'Banco de Dados'!$B$4:$J$50,8,FALSE)*PRINCIPAL!$H$83,IF(OR(L258=PRINCIPAL!$I$83,L258=PRINCIPAL!$I$83+PRINCIPAL!$I$83,L258=PRINCIPAL!$I$83+PRINCIPAL!$I$83+PRINCIPAL!$I$83),0,IF(L258=PRINCIPAL!$J$83,VLOOKUP($BG$243,'Banco de Dados'!$B$4:$J$50,6,FALSE)*(1-(PRINCIPAL!$K$83/100)),IF(L258=PRINCIPAL!$L$83,VLOOKUP($BG$243,'Banco de Dados'!$B$4:$J$50,6,FALSE)*(1-(PRINCIPAL!$M$83/100)),IF(L258=PRINCIPAL!$N$83,VLOOKUP($BG$243,'Banco de Dados'!$B$4:$J$50,6,FALSE)*(1-(PRINCIPAL!$O$83/100)),VLOOKUP($BG$243,'Banco de Dados'!$B$4:$J$50,6,FALSE)))))))))),"")</f>
        <v/>
      </c>
      <c r="BG258" s="29" t="str">
        <f>IFERROR(BF258*(IFERROR(VLOOKUP($BG$243,'Banco de Dados'!$B$4:$J$50,4,FALSE),"ERRO")),"")</f>
        <v/>
      </c>
      <c r="BH258" s="29" t="str">
        <f t="shared" si="164"/>
        <v/>
      </c>
      <c r="BI258" s="103" t="str">
        <f>IFERROR(BH258*(C258*(PRINCIPAL!$G$83/100))*0.47*(44/12),"")</f>
        <v/>
      </c>
      <c r="BJ258" s="102" t="str">
        <f t="shared" si="149"/>
        <v/>
      </c>
    </row>
    <row r="259" spans="2:62" ht="12.75" customHeight="1" x14ac:dyDescent="0.3">
      <c r="B259" s="326">
        <f t="shared" si="150"/>
        <v>2034</v>
      </c>
      <c r="C259" s="340"/>
      <c r="D259" s="1"/>
      <c r="E259" s="116">
        <v>14</v>
      </c>
      <c r="F259" s="24" t="str">
        <f>IFERROR(VLOOKUP($G$243,'Banco de Dados'!$B$4:$J$50,6,FALSE),"")</f>
        <v/>
      </c>
      <c r="G259" s="25" t="str">
        <f>IFERROR(F259*(IFERROR(VLOOKUP($G$243,'Banco de Dados'!$B$4:$J$50,4,FALSE),"ERRO")),"")</f>
        <v/>
      </c>
      <c r="H259" s="25" t="str">
        <f t="shared" si="151"/>
        <v/>
      </c>
      <c r="I259" s="103" t="str">
        <f t="shared" si="152"/>
        <v/>
      </c>
      <c r="J259" s="117" t="str">
        <f t="shared" si="153"/>
        <v/>
      </c>
      <c r="K259" s="1"/>
      <c r="L259" s="91">
        <v>14</v>
      </c>
      <c r="M259" s="24" t="str">
        <f>IFERROR(IF(AND(PRINCIPAL!$H$74&lt;&gt;"",OR(L259=PRINCIPAL!$I$74,L259=PRINCIPAL!$I$74+PRINCIPAL!$I$74,L259=PRINCIPAL!$I$74+PRINCIPAL!$I$74+PRINCIPAL!$I$74)),0,IF(AND(PRINCIPAL!$H$74&lt;&gt;"",L259=PRINCIPAL!$J$74),VLOOKUP($N$243,'Banco de Dados'!$B$4:$J$50,8,FALSE)*PRINCIPAL!$H$74*(1-(PRINCIPAL!$K$74/100)),IF(AND(PRINCIPAL!$H$74&lt;&gt;"",L259=PRINCIPAL!$L$74),VLOOKUP($N$243,'Banco de Dados'!$B$4:$J$50,8,FALSE)*PRINCIPAL!$H$74*(1-(PRINCIPAL!$M$74/100)),IF(AND(PRINCIPAL!$H$74&lt;&gt;"",L259=PRINCIPAL!$N$74),VLOOKUP($N$243,'Banco de Dados'!$B$4:$J$50,8,FALSE)*PRINCIPAL!$H$74*(1-(PRINCIPAL!$O$74/100)),IF(PRINCIPAL!$H$74&lt;&gt;"",VLOOKUP($N$243,'Banco de Dados'!$B$4:$J$50,8,FALSE)*PRINCIPAL!$H$74,IF(OR(L259=PRINCIPAL!$I$74,L259=PRINCIPAL!$I$74+PRINCIPAL!$I$74,L259=PRINCIPAL!$I$74+PRINCIPAL!$I$74+PRINCIPAL!$I$74),0,IF(L259=PRINCIPAL!$J$74,VLOOKUP($N$243,'Banco de Dados'!$B$4:$J$50,6,FALSE)*(1-(PRINCIPAL!$K$74/100)),IF(L259=PRINCIPAL!$L$74,VLOOKUP($N$243,'Banco de Dados'!$B$4:$J$50,6,FALSE)*(1-(PRINCIPAL!$M$74/100)),IF(L259=PRINCIPAL!$N$74,VLOOKUP($N$243,'Banco de Dados'!$B$4:$J$50,6,FALSE)*(1-(PRINCIPAL!$O$74/100)),VLOOKUP($N$243,'Banco de Dados'!$B$4:$J$50,6,FALSE)))))))))),"")</f>
        <v/>
      </c>
      <c r="N259" s="25" t="str">
        <f>IFERROR(M259*(IFERROR(VLOOKUP($N$243,'Banco de Dados'!$B$4:$J$50,4,FALSE),"ERRO")),"")</f>
        <v/>
      </c>
      <c r="O259" s="25" t="str">
        <f t="shared" si="154"/>
        <v/>
      </c>
      <c r="P259" s="103" t="str">
        <f>IFERROR(O259*(C259*(PRINCIPAL!$G$74/100))*0.47*(44/12),"")</f>
        <v/>
      </c>
      <c r="Q259" s="107" t="str">
        <f t="shared" si="170"/>
        <v/>
      </c>
      <c r="R259" s="29" t="str">
        <f>IFERROR(IF(AND(PRINCIPAL!$H$75&lt;&gt;"",OR(L259=PRINCIPAL!$I$75,L259=PRINCIPAL!$I$75+PRINCIPAL!$I$75,L259=PRINCIPAL!$I$75+PRINCIPAL!$I$75+PRINCIPAL!$I$75)),0,IF(AND(PRINCIPAL!$H$75&lt;&gt;"",L259=PRINCIPAL!$J$75),VLOOKUP($S$243,'Banco de Dados'!$B$4:$J$50,8,FALSE)*PRINCIPAL!$H$75*(1-(PRINCIPAL!$K$75/100)),IF(AND(PRINCIPAL!$H$75&lt;&gt;"",L259=PRINCIPAL!$L$75),VLOOKUP($S$243,'Banco de Dados'!$B$4:$J$50,8,FALSE)*PRINCIPAL!$H$75*(1-(PRINCIPAL!$M$75/100)),IF(AND(PRINCIPAL!$H$75&lt;&gt;"",L259=PRINCIPAL!$N$75),VLOOKUP($S$243,'Banco de Dados'!$B$4:$J$50,8,FALSE)*PRINCIPAL!$H$75*(1-(PRINCIPAL!$O$75/100)),IF(PRINCIPAL!$H$75&lt;&gt;"",VLOOKUP($S$243,'Banco de Dados'!$B$4:$J$50,8,FALSE)*PRINCIPAL!$H$75,IF(OR(L259=PRINCIPAL!$I$75,L259=PRINCIPAL!$I$75+PRINCIPAL!$I$75,L259=PRINCIPAL!$I$75+PRINCIPAL!$I$75+PRINCIPAL!$I$75),0,IF(L259=PRINCIPAL!$J$75,VLOOKUP($S$243,'Banco de Dados'!$B$4:$J$50,6,FALSE)*(1-(PRINCIPAL!$K$75/100)),IF(L259=PRINCIPAL!$L$75,VLOOKUP($S$243,'Banco de Dados'!$B$4:$J$50,6,FALSE)*(1-(PRINCIPAL!$M$75/100)),IF(L259=PRINCIPAL!$N$75,VLOOKUP($S$243,'Banco de Dados'!$B$4:$J$50,6,FALSE)*(1-(PRINCIPAL!$O$75/100)),VLOOKUP($S$243,'Banco de Dados'!$B$4:$J$50,6,FALSE)))))))))),"")</f>
        <v/>
      </c>
      <c r="S259" s="29" t="str">
        <f>IFERROR(R259*(IFERROR(VLOOKUP($S$243,'Banco de Dados'!$B$4:$J$50,4,FALSE),"ERRO")),"")</f>
        <v/>
      </c>
      <c r="T259" s="29" t="str">
        <f t="shared" si="171"/>
        <v/>
      </c>
      <c r="U259" s="103" t="str">
        <f>IFERROR(T259*(C259*(PRINCIPAL!$G$75/100))*0.47*(44/12),"")</f>
        <v/>
      </c>
      <c r="V259" s="103" t="str">
        <f t="shared" si="147"/>
        <v/>
      </c>
      <c r="W259" s="30" t="str">
        <f>IFERROR(IF(AND(PRINCIPAL!$H$76&lt;&gt;"",OR(L259=PRINCIPAL!$I$76,L259=PRINCIPAL!$I$76+PRINCIPAL!$I$76,L259=PRINCIPAL!$I$76+PRINCIPAL!$I$76+PRINCIPAL!$I$76)),0,IF(AND(PRINCIPAL!$H$76&lt;&gt;"",L259=PRINCIPAL!$J$76),VLOOKUP($X$243,'Banco de Dados'!$B$4:$J$50,8,FALSE)*PRINCIPAL!$H$76*(1-(PRINCIPAL!$K$76/100)),IF(AND(PRINCIPAL!$H$76&lt;&gt;"",L259=PRINCIPAL!$L$76),VLOOKUP($X$243,'Banco de Dados'!$B$4:$J$50,8,FALSE)*PRINCIPAL!$H$76*(1-(PRINCIPAL!$M$76/100)),IF(AND(PRINCIPAL!$H$76&lt;&gt;"",L259=PRINCIPAL!$N$76),VLOOKUP($X$243,'Banco de Dados'!$B$4:$J$50,8,FALSE)*PRINCIPAL!$H$76*(1-(PRINCIPAL!$O$76/100)),IF(PRINCIPAL!$H$76&lt;&gt;"",VLOOKUP($X$243,'Banco de Dados'!$B$4:$J$50,8,FALSE)*PRINCIPAL!$H$76,IF(OR(L259=PRINCIPAL!$I$76,L259=PRINCIPAL!$I$76+PRINCIPAL!$I$76,L259=PRINCIPAL!$I$76+PRINCIPAL!$I$76+PRINCIPAL!$I$76),0,IF(L259=PRINCIPAL!$J$76,VLOOKUP($X$243,'Banco de Dados'!$B$4:$J$50,6,FALSE)*(1-(PRINCIPAL!$K$76/100)),IF(L259=PRINCIPAL!$L$76,VLOOKUP($X$243,'Banco de Dados'!$B$4:$J$50,6,FALSE)*(1-(PRINCIPAL!$M$76/100)),IF(L259=PRINCIPAL!$N$76,VLOOKUP($X$243,'Banco de Dados'!$B$4:$J$50,6,FALSE)*(1-(PRINCIPAL!$O$76/100)),VLOOKUP($X$243,'Banco de Dados'!$B$4:$J$50,6,FALSE)))))))))),"")</f>
        <v/>
      </c>
      <c r="X259" s="29" t="str">
        <f>IFERROR(W259*(IFERROR(VLOOKUP($X$243,'Banco de Dados'!$B$4:$J$50,4,FALSE),"ERRO")),"")</f>
        <v/>
      </c>
      <c r="Y259" s="29" t="str">
        <f t="shared" si="165"/>
        <v/>
      </c>
      <c r="Z259" s="103" t="str">
        <f>IFERROR(Y259*(C259*(PRINCIPAL!$G$76/100))*0.47*(44/12),"")</f>
        <v/>
      </c>
      <c r="AA259" s="111" t="str">
        <f t="shared" si="166"/>
        <v/>
      </c>
      <c r="AB259" s="30" t="str">
        <f>IFERROR(IF(AND(PRINCIPAL!$H$77&lt;&gt;"",OR(L259=PRINCIPAL!$I$77,L259=PRINCIPAL!$I$77+PRINCIPAL!$I$77,L259=PRINCIPAL!$I$77+PRINCIPAL!$I$77+PRINCIPAL!$I$77)),0,IF(AND(PRINCIPAL!$H$77&lt;&gt;"",L259=PRINCIPAL!$J$77),VLOOKUP($AC$243,'Banco de Dados'!$B$4:$J$50,8,FALSE)*PRINCIPAL!$H$77*(1-(PRINCIPAL!$K$77/100)),IF(AND(PRINCIPAL!$H$77&lt;&gt;"",L259=PRINCIPAL!$L$77),VLOOKUP($AC$243,'Banco de Dados'!$B$4:$J$50,8,FALSE)*PRINCIPAL!$H$77*(1-(PRINCIPAL!$M$77/100)),IF(AND(PRINCIPAL!$H$77&lt;&gt;"",L259=PRINCIPAL!$N$77),VLOOKUP($AC$243,'Banco de Dados'!$B$4:$J$50,8,FALSE)*PRINCIPAL!$H$77*(1-(PRINCIPAL!$O$77/100)),IF(PRINCIPAL!$H$77&lt;&gt;"",VLOOKUP($AC$243,'Banco de Dados'!$B$4:$J$50,8,FALSE)*PRINCIPAL!$H$77,IF(OR(L259=PRINCIPAL!$I$77,L259=PRINCIPAL!$I$77+PRINCIPAL!$I$77,L259=PRINCIPAL!$I$77+PRINCIPAL!$I$77+PRINCIPAL!$I$77),0,IF(L259=PRINCIPAL!$J$77,VLOOKUP($AC$243,'Banco de Dados'!$B$4:$J$50,6,FALSE)*(1-(PRINCIPAL!$K$77/100)),IF(L259=PRINCIPAL!$L$77,VLOOKUP($AC$243,'Banco de Dados'!$B$4:$J$50,6,FALSE)*(1-(PRINCIPAL!$M$77/100)),IF(L259=PRINCIPAL!$N$77,VLOOKUP($AC$243,'Banco de Dados'!$B$4:$J$50,6,FALSE)*(1-(PRINCIPAL!$O$77/100)),VLOOKUP($AC$243,'Banco de Dados'!$B$4:$J$50,6,FALSE)))))))))),"")</f>
        <v/>
      </c>
      <c r="AC259" s="29" t="str">
        <f>IFERROR(AB259*(IFERROR(VLOOKUP($AC$243,'Banco de Dados'!$B$4:$J$50,4,FALSE),"ERRO")),"")</f>
        <v/>
      </c>
      <c r="AD259" s="29" t="str">
        <f t="shared" si="156"/>
        <v/>
      </c>
      <c r="AE259" s="103" t="str">
        <f>IFERROR(AD259*(C259*(PRINCIPAL!$G$77/100))*0.47*(44/12),"")</f>
        <v/>
      </c>
      <c r="AF259" s="111" t="str">
        <f t="shared" si="157"/>
        <v/>
      </c>
      <c r="AG259" s="30" t="str">
        <f>IFERROR(IF(AND(PRINCIPAL!$H$78&lt;&gt;"",OR(L259=PRINCIPAL!$I$78,L259=PRINCIPAL!$I$78+PRINCIPAL!$I$78,L259=PRINCIPAL!$I$78+PRINCIPAL!$I$78+PRINCIPAL!$I$78)),0,IF(AND(PRINCIPAL!$H$78&lt;&gt;"",L259=PRINCIPAL!$J$78),VLOOKUP($AH$243,'Banco de Dados'!$B$4:$J$50,8,FALSE)*PRINCIPAL!$H$78*(1-(PRINCIPAL!$K$78/100)),IF(AND(PRINCIPAL!$H$78&lt;&gt;"",L259=PRINCIPAL!$L$78),VLOOKUP($AH$243,'Banco de Dados'!$B$4:$J$50,8,FALSE)*PRINCIPAL!$H$78*(1-(PRINCIPAL!$M$78/100)),IF(AND(PRINCIPAL!$H$78&lt;&gt;"",L259=PRINCIPAL!$N$78),VLOOKUP($AH$243,'Banco de Dados'!$B$4:$J$50,8,FALSE)*PRINCIPAL!$H$78*(1-(PRINCIPAL!$O$78/100)),IF(PRINCIPAL!$H$78&lt;&gt;"",VLOOKUP($AH$243,'Banco de Dados'!$B$4:$J$50,8,FALSE)*PRINCIPAL!$H$78,IF(OR(L259=PRINCIPAL!$I$78,L259=PRINCIPAL!$I$78+PRINCIPAL!$I$78,L259=PRINCIPAL!$I$78+PRINCIPAL!$I$78+PRINCIPAL!$I$78),0,IF(L259=PRINCIPAL!$J$78,VLOOKUP($AH$243,'Banco de Dados'!$B$4:$J$50,6,FALSE)*(1-(PRINCIPAL!$K$78/100)),IF(L259=PRINCIPAL!$L$78,VLOOKUP($AH$243,'Banco de Dados'!$B$4:$J$50,6,FALSE)*(1-(PRINCIPAL!$M$78/100)),IF(L259=PRINCIPAL!$N$78,VLOOKUP($AH$243,'Banco de Dados'!$B$4:$J$50,6,FALSE)*(1-(PRINCIPAL!$O$78/100)),VLOOKUP($AH$243,'Banco de Dados'!$B$4:$J$50,6,FALSE)))))))))),"")</f>
        <v/>
      </c>
      <c r="AH259" s="29" t="str">
        <f>IFERROR(AG259*(IFERROR(VLOOKUP($AH$243,'Banco de Dados'!$B$4:$J$50,4,FALSE),"ERRO")),"")</f>
        <v/>
      </c>
      <c r="AI259" s="29" t="str">
        <f t="shared" si="158"/>
        <v/>
      </c>
      <c r="AJ259" s="103" t="str">
        <f>IFERROR(AI259*(C259*(PRINCIPAL!$G$78/100))*0.47*(44/12),"")</f>
        <v/>
      </c>
      <c r="AK259" s="111" t="str">
        <f t="shared" si="167"/>
        <v/>
      </c>
      <c r="AL259" s="30" t="str">
        <f>IFERROR(IF(AND(PRINCIPAL!$H$79&lt;&gt;"",OR(L259=PRINCIPAL!$I$79,L259=PRINCIPAL!$I$79+PRINCIPAL!$I$79,L259=PRINCIPAL!$I$79+PRINCIPAL!$I$79+PRINCIPAL!$I$79)),0,IF(AND(PRINCIPAL!$H$79&lt;&gt;"",L259=PRINCIPAL!$J$79),VLOOKUP($AM$243,'Banco de Dados'!$B$4:$J$50,8,FALSE)*PRINCIPAL!$H$79*(1-(PRINCIPAL!$K$79/100)),IF(AND(PRINCIPAL!$H$79&lt;&gt;"",L259=PRINCIPAL!$L$79),VLOOKUP($AM$243,'Banco de Dados'!$B$4:$J$50,8,FALSE)*PRINCIPAL!$H$79*(1-(PRINCIPAL!$M$79/100)),IF(AND(PRINCIPAL!$H$79&lt;&gt;"",L259=PRINCIPAL!$N$79),VLOOKUP($AM$243,'Banco de Dados'!$B$4:$J$50,8,FALSE)*PRINCIPAL!$H$79*(1-(PRINCIPAL!$O$79/100)),IF(PRINCIPAL!$H$79&lt;&gt;"",VLOOKUP($AM$243,'Banco de Dados'!$B$4:$J$50,8,FALSE)*PRINCIPAL!$H$79,IF(OR(L259=PRINCIPAL!$I$79,L259=PRINCIPAL!$I$79+PRINCIPAL!$I$79,L259=PRINCIPAL!$I$79+PRINCIPAL!$I$79+PRINCIPAL!$I$79),0,IF(L259=PRINCIPAL!$J$79,VLOOKUP($AM$243,'Banco de Dados'!$B$4:$J$50,6,FALSE)*(1-(PRINCIPAL!$K$79/100)),IF(L259=PRINCIPAL!$L$79,VLOOKUP($AM$243,'Banco de Dados'!$B$4:$J$50,6,FALSE)*(1-(PRINCIPAL!$M$79/100)),IF(L259=PRINCIPAL!$N$79,VLOOKUP($AM$243,'Banco de Dados'!$B$4:$J$50,6,FALSE)*(1-(PRINCIPAL!$O$79/100)),VLOOKUP($AM$243,'Banco de Dados'!$B$4:$J$50,6,FALSE)))))))))),"")</f>
        <v/>
      </c>
      <c r="AM259" s="29" t="str">
        <f>IFERROR(AL259*(IFERROR(VLOOKUP($AM$243,'Banco de Dados'!$B$4:$J$50,4,FALSE),"ERRO")),"")</f>
        <v/>
      </c>
      <c r="AN259" s="29" t="str">
        <f t="shared" si="159"/>
        <v/>
      </c>
      <c r="AO259" s="103" t="str">
        <f>IFERROR(AN259*(C259*(PRINCIPAL!$G$79/100))*0.47*(44/12),"")</f>
        <v/>
      </c>
      <c r="AP259" s="111" t="str">
        <f t="shared" si="160"/>
        <v/>
      </c>
      <c r="AQ259" s="30" t="str">
        <f>IFERROR(IF(AND(PRINCIPAL!$H$80&lt;&gt;"",OR(L259=PRINCIPAL!$I$80,L259=PRINCIPAL!$I$80+PRINCIPAL!$I$80,L259=PRINCIPAL!$I$80+PRINCIPAL!$I$80+PRINCIPAL!$I$80)),0,IF(AND(PRINCIPAL!$H$80&lt;&gt;"",L259=PRINCIPAL!$J$80),VLOOKUP($AR$243,'Banco de Dados'!$B$4:$J$50,8,FALSE)*PRINCIPAL!$H$80*(1-(PRINCIPAL!$K$80/100)),IF(AND(PRINCIPAL!$H$80&lt;&gt;"",L259=PRINCIPAL!$L$80),VLOOKUP($AR$243,'Banco de Dados'!$B$4:$J$50,8,FALSE)*PRINCIPAL!$H$80*(1-(PRINCIPAL!$M$80/100)),IF(AND(PRINCIPAL!$H$80&lt;&gt;"",L259=PRINCIPAL!$N$80),VLOOKUP($AR$243,'Banco de Dados'!$B$4:$J$50,8,FALSE)*PRINCIPAL!$H$80*(1-(PRINCIPAL!$O$80/100)),IF(PRINCIPAL!$H$80&lt;&gt;"",VLOOKUP($AR$243,'Banco de Dados'!$B$4:$J$50,8,FALSE)*PRINCIPAL!$H$80,IF(OR(L259=PRINCIPAL!$I$80,L259=PRINCIPAL!$I$80+PRINCIPAL!$I$80,L259=PRINCIPAL!$I$80+PRINCIPAL!$I$80+PRINCIPAL!$I$80),0,IF(L259=PRINCIPAL!$J$80,VLOOKUP($AR$243,'Banco de Dados'!$B$4:$J$50,6,FALSE)*(1-(PRINCIPAL!$K$80/100)),IF(L259=PRINCIPAL!$L$80,VLOOKUP($AR$243,'Banco de Dados'!$B$4:$J$50,6,FALSE)*(1-(PRINCIPAL!$M$80/100)),IF(L259=PRINCIPAL!$N$80,VLOOKUP($AR$243,'Banco de Dados'!$B$4:$J$50,6,FALSE)*(1-(PRINCIPAL!$O$80/100)),VLOOKUP($AR$243,'Banco de Dados'!$B$4:$J$50,6,FALSE)))))))))),"")</f>
        <v/>
      </c>
      <c r="AR259" s="29" t="str">
        <f>IFERROR(AQ259*(IFERROR(VLOOKUP($AR$243,'Banco de Dados'!$B$4:$J$50,4,FALSE),"ERRO")),"")</f>
        <v/>
      </c>
      <c r="AS259" s="29" t="str">
        <f t="shared" si="161"/>
        <v/>
      </c>
      <c r="AT259" s="103" t="str">
        <f>IFERROR(AS259*(C259*(PRINCIPAL!$G$80/100))*0.47*(44/12),"")</f>
        <v/>
      </c>
      <c r="AU259" s="111" t="str">
        <f t="shared" si="162"/>
        <v/>
      </c>
      <c r="AV259" s="30" t="str">
        <f>IFERROR(IF(AND(PRINCIPAL!$H$81&lt;&gt;"",OR(L259=PRINCIPAL!$I$81,L259=PRINCIPAL!$I$81+PRINCIPAL!$I$81,L259=PRINCIPAL!$I$81+PRINCIPAL!$I$81+PRINCIPAL!$I$81)),0,IF(AND(PRINCIPAL!$H$81&lt;&gt;"",L259=PRINCIPAL!$J$81),VLOOKUP($AW$243,'Banco de Dados'!$B$4:$J$50,8,FALSE)*PRINCIPAL!$H$81*(1-(PRINCIPAL!$K$81/100)),IF(AND(PRINCIPAL!$H$81&lt;&gt;"",L259=PRINCIPAL!$L$81),VLOOKUP($AW$243,'Banco de Dados'!$B$4:$J$50,8,FALSE)*PRINCIPAL!$H$81*(1-(PRINCIPAL!$M$81/100)),IF(AND(PRINCIPAL!$H$81&lt;&gt;"",L259=PRINCIPAL!$N$81),VLOOKUP($AW$243,'Banco de Dados'!$B$4:$J$50,8,FALSE)*PRINCIPAL!$H$81*(1-(PRINCIPAL!$O$81/100)),IF(PRINCIPAL!$H$81&lt;&gt;"",VLOOKUP($AW$243,'Banco de Dados'!$B$4:$J$50,8,FALSE)*PRINCIPAL!$H$81,IF(OR(L259=PRINCIPAL!$I$81,L259=PRINCIPAL!$I$81+PRINCIPAL!$I$81,L259=PRINCIPAL!$I$81+PRINCIPAL!$I$81+PRINCIPAL!$I$81),0,IF(L259=PRINCIPAL!$J$81,VLOOKUP($AW$243,'Banco de Dados'!$B$4:$J$50,6,FALSE)*(1-(PRINCIPAL!$K$81/100)),IF(L259=PRINCIPAL!$L$81,VLOOKUP($AW$243,'Banco de Dados'!$B$4:$J$50,6,FALSE)*(1-(PRINCIPAL!$M$81/100)),IF(L259=PRINCIPAL!$N$81,VLOOKUP($AW$243,'Banco de Dados'!$B$4:$J$50,6,FALSE)*(1-(PRINCIPAL!$O$81/100)),VLOOKUP($AW$243,'Banco de Dados'!$B$4:$J$50,6,FALSE)))))))))),"")</f>
        <v/>
      </c>
      <c r="AW259" s="29" t="str">
        <f>IFERROR(AV259*(IFERROR(VLOOKUP($AW$243,'Banco de Dados'!$B$4:$J$50,4,FALSE),"ERRO")),"")</f>
        <v/>
      </c>
      <c r="AX259" s="29" t="str">
        <f t="shared" si="163"/>
        <v/>
      </c>
      <c r="AY259" s="103" t="str">
        <f>IFERROR(AX259*(C259*(PRINCIPAL!$G$81/100))*0.47*(44/12),"")</f>
        <v/>
      </c>
      <c r="AZ259" s="111" t="str">
        <f t="shared" si="168"/>
        <v/>
      </c>
      <c r="BA259" s="30" t="str">
        <f>IFERROR(IF(AND(PRINCIPAL!$H$82&lt;&gt;"",OR(L259=PRINCIPAL!$I$82,L259=PRINCIPAL!$I$82+PRINCIPAL!$I$82,L259=PRINCIPAL!$I$82+PRINCIPAL!$I$82+PRINCIPAL!$I$82)),0,IF(AND(PRINCIPAL!$H$82&lt;&gt;"",L259=PRINCIPAL!$J$82),VLOOKUP($BB$243,'Banco de Dados'!$B$4:$J$50,8,FALSE)*PRINCIPAL!$H$82*(1-(PRINCIPAL!$K$82/100)),IF(AND(PRINCIPAL!$H$82&lt;&gt;"",L259=PRINCIPAL!$L$82),VLOOKUP($BB$243,'Banco de Dados'!$B$4:$J$50,8,FALSE)*PRINCIPAL!$H$82*(1-(PRINCIPAL!$M$82/100)),IF(AND(PRINCIPAL!$H$82&lt;&gt;"",L259=PRINCIPAL!$N$82),VLOOKUP($BB$243,'Banco de Dados'!$B$4:$J$50,8,FALSE)*PRINCIPAL!$H$82*(1-(PRINCIPAL!$O$82/100)),IF(PRINCIPAL!$H$82&lt;&gt;"",VLOOKUP($BB$243,'Banco de Dados'!$B$4:$J$50,8,FALSE)*PRINCIPAL!$H$82,IF(OR(L259=PRINCIPAL!$I$82,L259=PRINCIPAL!$I$82+PRINCIPAL!$I$82,L259=PRINCIPAL!$I$82+PRINCIPAL!$I$82+PRINCIPAL!$I$82),0,IF(L259=PRINCIPAL!$J$82,VLOOKUP($BB$243,'Banco de Dados'!$B$4:$J$50,6,FALSE)*(1-(PRINCIPAL!$K$82/100)),IF(L259=PRINCIPAL!$L$82,VLOOKUP($BB$243,'Banco de Dados'!$B$4:$J$50,6,FALSE)*(1-(PRINCIPAL!$M$82/100)),IF(L259=PRINCIPAL!$N$82,VLOOKUP($BB$243,'Banco de Dados'!$B$4:$J$50,6,FALSE)*(1-(PRINCIPAL!$O$82/100)),VLOOKUP($BB$243,'Banco de Dados'!$B$4:$J$50,6,FALSE)))))))))),"")</f>
        <v/>
      </c>
      <c r="BB259" s="29" t="str">
        <f>IFERROR(BA259*(IFERROR(VLOOKUP($BB$243,'Banco de Dados'!$B$4:$J$50,4,FALSE),"ERRO")),"")</f>
        <v/>
      </c>
      <c r="BC259" s="29" t="str">
        <f t="shared" si="169"/>
        <v/>
      </c>
      <c r="BD259" s="103" t="str">
        <f>IFERROR(BC259*(C259*(PRINCIPAL!$G$82/100))*0.47*(44/12),"")</f>
        <v/>
      </c>
      <c r="BE259" s="111" t="str">
        <f t="shared" si="148"/>
        <v/>
      </c>
      <c r="BF259" s="30" t="str">
        <f>IFERROR(IF(AND(PRINCIPAL!$H$83&lt;&gt;"",OR(L259=PRINCIPAL!$I$83,L259=PRINCIPAL!$I$83+PRINCIPAL!$I$83,L259=PRINCIPAL!$I$83+PRINCIPAL!$I$83+PRINCIPAL!$I$83)),0,IF(AND(PRINCIPAL!$H$83&lt;&gt;"",L259=PRINCIPAL!$J$83),VLOOKUP($BG$243,'Banco de Dados'!$B$4:$J$50,8,FALSE)*PRINCIPAL!$H$83*(1-(PRINCIPAL!$K$83/100)),IF(AND(PRINCIPAL!$H$83&lt;&gt;"",L259=PRINCIPAL!$L$83),VLOOKUP($BG$243,'Banco de Dados'!$B$4:$J$50,8,FALSE)*PRINCIPAL!$H$83*(1-(PRINCIPAL!$M$83/100)),IF(AND(PRINCIPAL!$H$83&lt;&gt;"",L259=PRINCIPAL!$N$83),VLOOKUP($BG$243,'Banco de Dados'!$B$4:$J$50,8,FALSE)*PRINCIPAL!$H$83*(1-(PRINCIPAL!$O$83/100)),IF(PRINCIPAL!$H$83&lt;&gt;"",VLOOKUP($BG$243,'Banco de Dados'!$B$4:$J$50,8,FALSE)*PRINCIPAL!$H$83,IF(OR(L259=PRINCIPAL!$I$83,L259=PRINCIPAL!$I$83+PRINCIPAL!$I$83,L259=PRINCIPAL!$I$83+PRINCIPAL!$I$83+PRINCIPAL!$I$83),0,IF(L259=PRINCIPAL!$J$83,VLOOKUP($BG$243,'Banco de Dados'!$B$4:$J$50,6,FALSE)*(1-(PRINCIPAL!$K$83/100)),IF(L259=PRINCIPAL!$L$83,VLOOKUP($BG$243,'Banco de Dados'!$B$4:$J$50,6,FALSE)*(1-(PRINCIPAL!$M$83/100)),IF(L259=PRINCIPAL!$N$83,VLOOKUP($BG$243,'Banco de Dados'!$B$4:$J$50,6,FALSE)*(1-(PRINCIPAL!$O$83/100)),VLOOKUP($BG$243,'Banco de Dados'!$B$4:$J$50,6,FALSE)))))))))),"")</f>
        <v/>
      </c>
      <c r="BG259" s="29" t="str">
        <f>IFERROR(BF259*(IFERROR(VLOOKUP($BG$243,'Banco de Dados'!$B$4:$J$50,4,FALSE),"ERRO")),"")</f>
        <v/>
      </c>
      <c r="BH259" s="29" t="str">
        <f t="shared" si="164"/>
        <v/>
      </c>
      <c r="BI259" s="103" t="str">
        <f>IFERROR(BH259*(C259*(PRINCIPAL!$G$83/100))*0.47*(44/12),"")</f>
        <v/>
      </c>
      <c r="BJ259" s="102" t="str">
        <f t="shared" si="149"/>
        <v/>
      </c>
    </row>
    <row r="260" spans="2:62" ht="12.75" customHeight="1" x14ac:dyDescent="0.3">
      <c r="B260" s="326">
        <f t="shared" si="150"/>
        <v>2035</v>
      </c>
      <c r="C260" s="340"/>
      <c r="D260" s="1"/>
      <c r="E260" s="116">
        <v>15</v>
      </c>
      <c r="F260" s="24" t="str">
        <f>IFERROR(VLOOKUP($G$243,'Banco de Dados'!$B$4:$J$50,6,FALSE),"")</f>
        <v/>
      </c>
      <c r="G260" s="25" t="str">
        <f>IFERROR(F260*(IFERROR(VLOOKUP($G$243,'Banco de Dados'!$B$4:$J$50,4,FALSE),"ERRO")),"")</f>
        <v/>
      </c>
      <c r="H260" s="25" t="str">
        <f t="shared" si="151"/>
        <v/>
      </c>
      <c r="I260" s="103" t="str">
        <f t="shared" si="152"/>
        <v/>
      </c>
      <c r="J260" s="117" t="str">
        <f t="shared" si="153"/>
        <v/>
      </c>
      <c r="K260" s="1"/>
      <c r="L260" s="91">
        <v>15</v>
      </c>
      <c r="M260" s="24" t="str">
        <f>IFERROR(IF(AND(PRINCIPAL!$H$74&lt;&gt;"",OR(L260=PRINCIPAL!$I$74,L260=PRINCIPAL!$I$74+PRINCIPAL!$I$74,L260=PRINCIPAL!$I$74+PRINCIPAL!$I$74+PRINCIPAL!$I$74)),0,IF(AND(PRINCIPAL!$H$74&lt;&gt;"",L260=PRINCIPAL!$J$74),VLOOKUP($N$243,'Banco de Dados'!$B$4:$J$50,8,FALSE)*PRINCIPAL!$H$74*(1-(PRINCIPAL!$K$74/100)),IF(AND(PRINCIPAL!$H$74&lt;&gt;"",L260=PRINCIPAL!$L$74),VLOOKUP($N$243,'Banco de Dados'!$B$4:$J$50,8,FALSE)*PRINCIPAL!$H$74*(1-(PRINCIPAL!$M$74/100)),IF(AND(PRINCIPAL!$H$74&lt;&gt;"",L260=PRINCIPAL!$N$74),VLOOKUP($N$243,'Banco de Dados'!$B$4:$J$50,8,FALSE)*PRINCIPAL!$H$74*(1-(PRINCIPAL!$O$74/100)),IF(PRINCIPAL!$H$74&lt;&gt;"",VLOOKUP($N$243,'Banco de Dados'!$B$4:$J$50,8,FALSE)*PRINCIPAL!$H$74,IF(OR(L260=PRINCIPAL!$I$74,L260=PRINCIPAL!$I$74+PRINCIPAL!$I$74,L260=PRINCIPAL!$I$74+PRINCIPAL!$I$74+PRINCIPAL!$I$74),0,IF(L260=PRINCIPAL!$J$74,VLOOKUP($N$243,'Banco de Dados'!$B$4:$J$50,6,FALSE)*(1-(PRINCIPAL!$K$74/100)),IF(L260=PRINCIPAL!$L$74,VLOOKUP($N$243,'Banco de Dados'!$B$4:$J$50,6,FALSE)*(1-(PRINCIPAL!$M$74/100)),IF(L260=PRINCIPAL!$N$74,VLOOKUP($N$243,'Banco de Dados'!$B$4:$J$50,6,FALSE)*(1-(PRINCIPAL!$O$74/100)),VLOOKUP($N$243,'Banco de Dados'!$B$4:$J$50,6,FALSE)))))))))),"")</f>
        <v/>
      </c>
      <c r="N260" s="25" t="str">
        <f>IFERROR(M260*(IFERROR(VLOOKUP($N$243,'Banco de Dados'!$B$4:$J$50,4,FALSE),"ERRO")),"")</f>
        <v/>
      </c>
      <c r="O260" s="25" t="str">
        <f t="shared" si="154"/>
        <v/>
      </c>
      <c r="P260" s="103" t="str">
        <f>IFERROR(O260*(C260*(PRINCIPAL!$G$74/100))*0.47*(44/12),"")</f>
        <v/>
      </c>
      <c r="Q260" s="107" t="str">
        <f t="shared" si="170"/>
        <v/>
      </c>
      <c r="R260" s="29" t="str">
        <f>IFERROR(IF(AND(PRINCIPAL!$H$75&lt;&gt;"",OR(L260=PRINCIPAL!$I$75,L260=PRINCIPAL!$I$75+PRINCIPAL!$I$75,L260=PRINCIPAL!$I$75+PRINCIPAL!$I$75+PRINCIPAL!$I$75)),0,IF(AND(PRINCIPAL!$H$75&lt;&gt;"",L260=PRINCIPAL!$J$75),VLOOKUP($S$243,'Banco de Dados'!$B$4:$J$50,8,FALSE)*PRINCIPAL!$H$75*(1-(PRINCIPAL!$K$75/100)),IF(AND(PRINCIPAL!$H$75&lt;&gt;"",L260=PRINCIPAL!$L$75),VLOOKUP($S$243,'Banco de Dados'!$B$4:$J$50,8,FALSE)*PRINCIPAL!$H$75*(1-(PRINCIPAL!$M$75/100)),IF(AND(PRINCIPAL!$H$75&lt;&gt;"",L260=PRINCIPAL!$N$75),VLOOKUP($S$243,'Banco de Dados'!$B$4:$J$50,8,FALSE)*PRINCIPAL!$H$75*(1-(PRINCIPAL!$O$75/100)),IF(PRINCIPAL!$H$75&lt;&gt;"",VLOOKUP($S$243,'Banco de Dados'!$B$4:$J$50,8,FALSE)*PRINCIPAL!$H$75,IF(OR(L260=PRINCIPAL!$I$75,L260=PRINCIPAL!$I$75+PRINCIPAL!$I$75,L260=PRINCIPAL!$I$75+PRINCIPAL!$I$75+PRINCIPAL!$I$75),0,IF(L260=PRINCIPAL!$J$75,VLOOKUP($S$243,'Banco de Dados'!$B$4:$J$50,6,FALSE)*(1-(PRINCIPAL!$K$75/100)),IF(L260=PRINCIPAL!$L$75,VLOOKUP($S$243,'Banco de Dados'!$B$4:$J$50,6,FALSE)*(1-(PRINCIPAL!$M$75/100)),IF(L260=PRINCIPAL!$N$75,VLOOKUP($S$243,'Banco de Dados'!$B$4:$J$50,6,FALSE)*(1-(PRINCIPAL!$O$75/100)),VLOOKUP($S$243,'Banco de Dados'!$B$4:$J$50,6,FALSE)))))))))),"")</f>
        <v/>
      </c>
      <c r="S260" s="29" t="str">
        <f>IFERROR(R260*(IFERROR(VLOOKUP($S$243,'Banco de Dados'!$B$4:$J$50,4,FALSE),"ERRO")),"")</f>
        <v/>
      </c>
      <c r="T260" s="29" t="str">
        <f t="shared" si="171"/>
        <v/>
      </c>
      <c r="U260" s="103" t="str">
        <f>IFERROR(T260*(C260*(PRINCIPAL!$G$75/100))*0.47*(44/12),"")</f>
        <v/>
      </c>
      <c r="V260" s="103" t="str">
        <f t="shared" si="147"/>
        <v/>
      </c>
      <c r="W260" s="30" t="str">
        <f>IFERROR(IF(AND(PRINCIPAL!$H$76&lt;&gt;"",OR(L260=PRINCIPAL!$I$76,L260=PRINCIPAL!$I$76+PRINCIPAL!$I$76,L260=PRINCIPAL!$I$76+PRINCIPAL!$I$76+PRINCIPAL!$I$76)),0,IF(AND(PRINCIPAL!$H$76&lt;&gt;"",L260=PRINCIPAL!$J$76),VLOOKUP($X$243,'Banco de Dados'!$B$4:$J$50,8,FALSE)*PRINCIPAL!$H$76*(1-(PRINCIPAL!$K$76/100)),IF(AND(PRINCIPAL!$H$76&lt;&gt;"",L260=PRINCIPAL!$L$76),VLOOKUP($X$243,'Banco de Dados'!$B$4:$J$50,8,FALSE)*PRINCIPAL!$H$76*(1-(PRINCIPAL!$M$76/100)),IF(AND(PRINCIPAL!$H$76&lt;&gt;"",L260=PRINCIPAL!$N$76),VLOOKUP($X$243,'Banco de Dados'!$B$4:$J$50,8,FALSE)*PRINCIPAL!$H$76*(1-(PRINCIPAL!$O$76/100)),IF(PRINCIPAL!$H$76&lt;&gt;"",VLOOKUP($X$243,'Banco de Dados'!$B$4:$J$50,8,FALSE)*PRINCIPAL!$H$76,IF(OR(L260=PRINCIPAL!$I$76,L260=PRINCIPAL!$I$76+PRINCIPAL!$I$76,L260=PRINCIPAL!$I$76+PRINCIPAL!$I$76+PRINCIPAL!$I$76),0,IF(L260=PRINCIPAL!$J$76,VLOOKUP($X$243,'Banco de Dados'!$B$4:$J$50,6,FALSE)*(1-(PRINCIPAL!$K$76/100)),IF(L260=PRINCIPAL!$L$76,VLOOKUP($X$243,'Banco de Dados'!$B$4:$J$50,6,FALSE)*(1-(PRINCIPAL!$M$76/100)),IF(L260=PRINCIPAL!$N$76,VLOOKUP($X$243,'Banco de Dados'!$B$4:$J$50,6,FALSE)*(1-(PRINCIPAL!$O$76/100)),VLOOKUP($X$243,'Banco de Dados'!$B$4:$J$50,6,FALSE)))))))))),"")</f>
        <v/>
      </c>
      <c r="X260" s="29" t="str">
        <f>IFERROR(W260*(IFERROR(VLOOKUP($X$243,'Banco de Dados'!$B$4:$J$50,4,FALSE),"ERRO")),"")</f>
        <v/>
      </c>
      <c r="Y260" s="29" t="str">
        <f t="shared" si="165"/>
        <v/>
      </c>
      <c r="Z260" s="103" t="str">
        <f>IFERROR(Y260*(C260*(PRINCIPAL!$G$76/100))*0.47*(44/12),"")</f>
        <v/>
      </c>
      <c r="AA260" s="111" t="str">
        <f t="shared" si="166"/>
        <v/>
      </c>
      <c r="AB260" s="30" t="str">
        <f>IFERROR(IF(AND(PRINCIPAL!$H$77&lt;&gt;"",OR(L260=PRINCIPAL!$I$77,L260=PRINCIPAL!$I$77+PRINCIPAL!$I$77,L260=PRINCIPAL!$I$77+PRINCIPAL!$I$77+PRINCIPAL!$I$77)),0,IF(AND(PRINCIPAL!$H$77&lt;&gt;"",L260=PRINCIPAL!$J$77),VLOOKUP($AC$243,'Banco de Dados'!$B$4:$J$50,8,FALSE)*PRINCIPAL!$H$77*(1-(PRINCIPAL!$K$77/100)),IF(AND(PRINCIPAL!$H$77&lt;&gt;"",L260=PRINCIPAL!$L$77),VLOOKUP($AC$243,'Banco de Dados'!$B$4:$J$50,8,FALSE)*PRINCIPAL!$H$77*(1-(PRINCIPAL!$M$77/100)),IF(AND(PRINCIPAL!$H$77&lt;&gt;"",L260=PRINCIPAL!$N$77),VLOOKUP($AC$243,'Banco de Dados'!$B$4:$J$50,8,FALSE)*PRINCIPAL!$H$77*(1-(PRINCIPAL!$O$77/100)),IF(PRINCIPAL!$H$77&lt;&gt;"",VLOOKUP($AC$243,'Banco de Dados'!$B$4:$J$50,8,FALSE)*PRINCIPAL!$H$77,IF(OR(L260=PRINCIPAL!$I$77,L260=PRINCIPAL!$I$77+PRINCIPAL!$I$77,L260=PRINCIPAL!$I$77+PRINCIPAL!$I$77+PRINCIPAL!$I$77),0,IF(L260=PRINCIPAL!$J$77,VLOOKUP($AC$243,'Banco de Dados'!$B$4:$J$50,6,FALSE)*(1-(PRINCIPAL!$K$77/100)),IF(L260=PRINCIPAL!$L$77,VLOOKUP($AC$243,'Banco de Dados'!$B$4:$J$50,6,FALSE)*(1-(PRINCIPAL!$M$77/100)),IF(L260=PRINCIPAL!$N$77,VLOOKUP($AC$243,'Banco de Dados'!$B$4:$J$50,6,FALSE)*(1-(PRINCIPAL!$O$77/100)),VLOOKUP($AC$243,'Banco de Dados'!$B$4:$J$50,6,FALSE)))))))))),"")</f>
        <v/>
      </c>
      <c r="AC260" s="29" t="str">
        <f>IFERROR(AB260*(IFERROR(VLOOKUP($AC$243,'Banco de Dados'!$B$4:$J$50,4,FALSE),"ERRO")),"")</f>
        <v/>
      </c>
      <c r="AD260" s="29" t="str">
        <f t="shared" si="156"/>
        <v/>
      </c>
      <c r="AE260" s="103" t="str">
        <f>IFERROR(AD260*(C260*(PRINCIPAL!$G$77/100))*0.47*(44/12),"")</f>
        <v/>
      </c>
      <c r="AF260" s="111" t="str">
        <f t="shared" si="157"/>
        <v/>
      </c>
      <c r="AG260" s="30" t="str">
        <f>IFERROR(IF(AND(PRINCIPAL!$H$78&lt;&gt;"",OR(L260=PRINCIPAL!$I$78,L260=PRINCIPAL!$I$78+PRINCIPAL!$I$78,L260=PRINCIPAL!$I$78+PRINCIPAL!$I$78+PRINCIPAL!$I$78)),0,IF(AND(PRINCIPAL!$H$78&lt;&gt;"",L260=PRINCIPAL!$J$78),VLOOKUP($AH$243,'Banco de Dados'!$B$4:$J$50,8,FALSE)*PRINCIPAL!$H$78*(1-(PRINCIPAL!$K$78/100)),IF(AND(PRINCIPAL!$H$78&lt;&gt;"",L260=PRINCIPAL!$L$78),VLOOKUP($AH$243,'Banco de Dados'!$B$4:$J$50,8,FALSE)*PRINCIPAL!$H$78*(1-(PRINCIPAL!$M$78/100)),IF(AND(PRINCIPAL!$H$78&lt;&gt;"",L260=PRINCIPAL!$N$78),VLOOKUP($AH$243,'Banco de Dados'!$B$4:$J$50,8,FALSE)*PRINCIPAL!$H$78*(1-(PRINCIPAL!$O$78/100)),IF(PRINCIPAL!$H$78&lt;&gt;"",VLOOKUP($AH$243,'Banco de Dados'!$B$4:$J$50,8,FALSE)*PRINCIPAL!$H$78,IF(OR(L260=PRINCIPAL!$I$78,L260=PRINCIPAL!$I$78+PRINCIPAL!$I$78,L260=PRINCIPAL!$I$78+PRINCIPAL!$I$78+PRINCIPAL!$I$78),0,IF(L260=PRINCIPAL!$J$78,VLOOKUP($AH$243,'Banco de Dados'!$B$4:$J$50,6,FALSE)*(1-(PRINCIPAL!$K$78/100)),IF(L260=PRINCIPAL!$L$78,VLOOKUP($AH$243,'Banco de Dados'!$B$4:$J$50,6,FALSE)*(1-(PRINCIPAL!$M$78/100)),IF(L260=PRINCIPAL!$N$78,VLOOKUP($AH$243,'Banco de Dados'!$B$4:$J$50,6,FALSE)*(1-(PRINCIPAL!$O$78/100)),VLOOKUP($AH$243,'Banco de Dados'!$B$4:$J$50,6,FALSE)))))))))),"")</f>
        <v/>
      </c>
      <c r="AH260" s="29" t="str">
        <f>IFERROR(AG260*(IFERROR(VLOOKUP($AH$243,'Banco de Dados'!$B$4:$J$50,4,FALSE),"ERRO")),"")</f>
        <v/>
      </c>
      <c r="AI260" s="29" t="str">
        <f t="shared" si="158"/>
        <v/>
      </c>
      <c r="AJ260" s="103" t="str">
        <f>IFERROR(AI260*(C260*(PRINCIPAL!$G$78/100))*0.47*(44/12),"")</f>
        <v/>
      </c>
      <c r="AK260" s="111" t="str">
        <f t="shared" si="167"/>
        <v/>
      </c>
      <c r="AL260" s="30" t="str">
        <f>IFERROR(IF(AND(PRINCIPAL!$H$79&lt;&gt;"",OR(L260=PRINCIPAL!$I$79,L260=PRINCIPAL!$I$79+PRINCIPAL!$I$79,L260=PRINCIPAL!$I$79+PRINCIPAL!$I$79+PRINCIPAL!$I$79)),0,IF(AND(PRINCIPAL!$H$79&lt;&gt;"",L260=PRINCIPAL!$J$79),VLOOKUP($AM$243,'Banco de Dados'!$B$4:$J$50,8,FALSE)*PRINCIPAL!$H$79*(1-(PRINCIPAL!$K$79/100)),IF(AND(PRINCIPAL!$H$79&lt;&gt;"",L260=PRINCIPAL!$L$79),VLOOKUP($AM$243,'Banco de Dados'!$B$4:$J$50,8,FALSE)*PRINCIPAL!$H$79*(1-(PRINCIPAL!$M$79/100)),IF(AND(PRINCIPAL!$H$79&lt;&gt;"",L260=PRINCIPAL!$N$79),VLOOKUP($AM$243,'Banco de Dados'!$B$4:$J$50,8,FALSE)*PRINCIPAL!$H$79*(1-(PRINCIPAL!$O$79/100)),IF(PRINCIPAL!$H$79&lt;&gt;"",VLOOKUP($AM$243,'Banco de Dados'!$B$4:$J$50,8,FALSE)*PRINCIPAL!$H$79,IF(OR(L260=PRINCIPAL!$I$79,L260=PRINCIPAL!$I$79+PRINCIPAL!$I$79,L260=PRINCIPAL!$I$79+PRINCIPAL!$I$79+PRINCIPAL!$I$79),0,IF(L260=PRINCIPAL!$J$79,VLOOKUP($AM$243,'Banco de Dados'!$B$4:$J$50,6,FALSE)*(1-(PRINCIPAL!$K$79/100)),IF(L260=PRINCIPAL!$L$79,VLOOKUP($AM$243,'Banco de Dados'!$B$4:$J$50,6,FALSE)*(1-(PRINCIPAL!$M$79/100)),IF(L260=PRINCIPAL!$N$79,VLOOKUP($AM$243,'Banco de Dados'!$B$4:$J$50,6,FALSE)*(1-(PRINCIPAL!$O$79/100)),VLOOKUP($AM$243,'Banco de Dados'!$B$4:$J$50,6,FALSE)))))))))),"")</f>
        <v/>
      </c>
      <c r="AM260" s="29" t="str">
        <f>IFERROR(AL260*(IFERROR(VLOOKUP($AM$243,'Banco de Dados'!$B$4:$J$50,4,FALSE),"ERRO")),"")</f>
        <v/>
      </c>
      <c r="AN260" s="29" t="str">
        <f t="shared" si="159"/>
        <v/>
      </c>
      <c r="AO260" s="103" t="str">
        <f>IFERROR(AN260*(C260*(PRINCIPAL!$G$79/100))*0.47*(44/12),"")</f>
        <v/>
      </c>
      <c r="AP260" s="111" t="str">
        <f t="shared" si="160"/>
        <v/>
      </c>
      <c r="AQ260" s="30" t="str">
        <f>IFERROR(IF(AND(PRINCIPAL!$H$80&lt;&gt;"",OR(L260=PRINCIPAL!$I$80,L260=PRINCIPAL!$I$80+PRINCIPAL!$I$80,L260=PRINCIPAL!$I$80+PRINCIPAL!$I$80+PRINCIPAL!$I$80)),0,IF(AND(PRINCIPAL!$H$80&lt;&gt;"",L260=PRINCIPAL!$J$80),VLOOKUP($AR$243,'Banco de Dados'!$B$4:$J$50,8,FALSE)*PRINCIPAL!$H$80*(1-(PRINCIPAL!$K$80/100)),IF(AND(PRINCIPAL!$H$80&lt;&gt;"",L260=PRINCIPAL!$L$80),VLOOKUP($AR$243,'Banco de Dados'!$B$4:$J$50,8,FALSE)*PRINCIPAL!$H$80*(1-(PRINCIPAL!$M$80/100)),IF(AND(PRINCIPAL!$H$80&lt;&gt;"",L260=PRINCIPAL!$N$80),VLOOKUP($AR$243,'Banco de Dados'!$B$4:$J$50,8,FALSE)*PRINCIPAL!$H$80*(1-(PRINCIPAL!$O$80/100)),IF(PRINCIPAL!$H$80&lt;&gt;"",VLOOKUP($AR$243,'Banco de Dados'!$B$4:$J$50,8,FALSE)*PRINCIPAL!$H$80,IF(OR(L260=PRINCIPAL!$I$80,L260=PRINCIPAL!$I$80+PRINCIPAL!$I$80,L260=PRINCIPAL!$I$80+PRINCIPAL!$I$80+PRINCIPAL!$I$80),0,IF(L260=PRINCIPAL!$J$80,VLOOKUP($AR$243,'Banco de Dados'!$B$4:$J$50,6,FALSE)*(1-(PRINCIPAL!$K$80/100)),IF(L260=PRINCIPAL!$L$80,VLOOKUP($AR$243,'Banco de Dados'!$B$4:$J$50,6,FALSE)*(1-(PRINCIPAL!$M$80/100)),IF(L260=PRINCIPAL!$N$80,VLOOKUP($AR$243,'Banco de Dados'!$B$4:$J$50,6,FALSE)*(1-(PRINCIPAL!$O$80/100)),VLOOKUP($AR$243,'Banco de Dados'!$B$4:$J$50,6,FALSE)))))))))),"")</f>
        <v/>
      </c>
      <c r="AR260" s="29" t="str">
        <f>IFERROR(AQ260*(IFERROR(VLOOKUP($AR$243,'Banco de Dados'!$B$4:$J$50,4,FALSE),"ERRO")),"")</f>
        <v/>
      </c>
      <c r="AS260" s="29" t="str">
        <f t="shared" si="161"/>
        <v/>
      </c>
      <c r="AT260" s="103" t="str">
        <f>IFERROR(AS260*(C260*(PRINCIPAL!$G$80/100))*0.47*(44/12),"")</f>
        <v/>
      </c>
      <c r="AU260" s="111" t="str">
        <f t="shared" si="162"/>
        <v/>
      </c>
      <c r="AV260" s="30" t="str">
        <f>IFERROR(IF(AND(PRINCIPAL!$H$81&lt;&gt;"",OR(L260=PRINCIPAL!$I$81,L260=PRINCIPAL!$I$81+PRINCIPAL!$I$81,L260=PRINCIPAL!$I$81+PRINCIPAL!$I$81+PRINCIPAL!$I$81)),0,IF(AND(PRINCIPAL!$H$81&lt;&gt;"",L260=PRINCIPAL!$J$81),VLOOKUP($AW$243,'Banco de Dados'!$B$4:$J$50,8,FALSE)*PRINCIPAL!$H$81*(1-(PRINCIPAL!$K$81/100)),IF(AND(PRINCIPAL!$H$81&lt;&gt;"",L260=PRINCIPAL!$L$81),VLOOKUP($AW$243,'Banco de Dados'!$B$4:$J$50,8,FALSE)*PRINCIPAL!$H$81*(1-(PRINCIPAL!$M$81/100)),IF(AND(PRINCIPAL!$H$81&lt;&gt;"",L260=PRINCIPAL!$N$81),VLOOKUP($AW$243,'Banco de Dados'!$B$4:$J$50,8,FALSE)*PRINCIPAL!$H$81*(1-(PRINCIPAL!$O$81/100)),IF(PRINCIPAL!$H$81&lt;&gt;"",VLOOKUP($AW$243,'Banco de Dados'!$B$4:$J$50,8,FALSE)*PRINCIPAL!$H$81,IF(OR(L260=PRINCIPAL!$I$81,L260=PRINCIPAL!$I$81+PRINCIPAL!$I$81,L260=PRINCIPAL!$I$81+PRINCIPAL!$I$81+PRINCIPAL!$I$81),0,IF(L260=PRINCIPAL!$J$81,VLOOKUP($AW$243,'Banco de Dados'!$B$4:$J$50,6,FALSE)*(1-(PRINCIPAL!$K$81/100)),IF(L260=PRINCIPAL!$L$81,VLOOKUP($AW$243,'Banco de Dados'!$B$4:$J$50,6,FALSE)*(1-(PRINCIPAL!$M$81/100)),IF(L260=PRINCIPAL!$N$81,VLOOKUP($AW$243,'Banco de Dados'!$B$4:$J$50,6,FALSE)*(1-(PRINCIPAL!$O$81/100)),VLOOKUP($AW$243,'Banco de Dados'!$B$4:$J$50,6,FALSE)))))))))),"")</f>
        <v/>
      </c>
      <c r="AW260" s="29" t="str">
        <f>IFERROR(AV260*(IFERROR(VLOOKUP($AW$243,'Banco de Dados'!$B$4:$J$50,4,FALSE),"ERRO")),"")</f>
        <v/>
      </c>
      <c r="AX260" s="29" t="str">
        <f t="shared" si="163"/>
        <v/>
      </c>
      <c r="AY260" s="103" t="str">
        <f>IFERROR(AX260*(C260*(PRINCIPAL!$G$81/100))*0.47*(44/12),"")</f>
        <v/>
      </c>
      <c r="AZ260" s="111" t="str">
        <f t="shared" si="168"/>
        <v/>
      </c>
      <c r="BA260" s="30" t="str">
        <f>IFERROR(IF(AND(PRINCIPAL!$H$82&lt;&gt;"",OR(L260=PRINCIPAL!$I$82,L260=PRINCIPAL!$I$82+PRINCIPAL!$I$82,L260=PRINCIPAL!$I$82+PRINCIPAL!$I$82+PRINCIPAL!$I$82)),0,IF(AND(PRINCIPAL!$H$82&lt;&gt;"",L260=PRINCIPAL!$J$82),VLOOKUP($BB$243,'Banco de Dados'!$B$4:$J$50,8,FALSE)*PRINCIPAL!$H$82*(1-(PRINCIPAL!$K$82/100)),IF(AND(PRINCIPAL!$H$82&lt;&gt;"",L260=PRINCIPAL!$L$82),VLOOKUP($BB$243,'Banco de Dados'!$B$4:$J$50,8,FALSE)*PRINCIPAL!$H$82*(1-(PRINCIPAL!$M$82/100)),IF(AND(PRINCIPAL!$H$82&lt;&gt;"",L260=PRINCIPAL!$N$82),VLOOKUP($BB$243,'Banco de Dados'!$B$4:$J$50,8,FALSE)*PRINCIPAL!$H$82*(1-(PRINCIPAL!$O$82/100)),IF(PRINCIPAL!$H$82&lt;&gt;"",VLOOKUP($BB$243,'Banco de Dados'!$B$4:$J$50,8,FALSE)*PRINCIPAL!$H$82,IF(OR(L260=PRINCIPAL!$I$82,L260=PRINCIPAL!$I$82+PRINCIPAL!$I$82,L260=PRINCIPAL!$I$82+PRINCIPAL!$I$82+PRINCIPAL!$I$82),0,IF(L260=PRINCIPAL!$J$82,VLOOKUP($BB$243,'Banco de Dados'!$B$4:$J$50,6,FALSE)*(1-(PRINCIPAL!$K$82/100)),IF(L260=PRINCIPAL!$L$82,VLOOKUP($BB$243,'Banco de Dados'!$B$4:$J$50,6,FALSE)*(1-(PRINCIPAL!$M$82/100)),IF(L260=PRINCIPAL!$N$82,VLOOKUP($BB$243,'Banco de Dados'!$B$4:$J$50,6,FALSE)*(1-(PRINCIPAL!$O$82/100)),VLOOKUP($BB$243,'Banco de Dados'!$B$4:$J$50,6,FALSE)))))))))),"")</f>
        <v/>
      </c>
      <c r="BB260" s="29" t="str">
        <f>IFERROR(BA260*(IFERROR(VLOOKUP($BB$243,'Banco de Dados'!$B$4:$J$50,4,FALSE),"ERRO")),"")</f>
        <v/>
      </c>
      <c r="BC260" s="29" t="str">
        <f t="shared" si="169"/>
        <v/>
      </c>
      <c r="BD260" s="103" t="str">
        <f>IFERROR(BC260*(C260*(PRINCIPAL!$G$82/100))*0.47*(44/12),"")</f>
        <v/>
      </c>
      <c r="BE260" s="111" t="str">
        <f t="shared" si="148"/>
        <v/>
      </c>
      <c r="BF260" s="30" t="str">
        <f>IFERROR(IF(AND(PRINCIPAL!$H$83&lt;&gt;"",OR(L260=PRINCIPAL!$I$83,L260=PRINCIPAL!$I$83+PRINCIPAL!$I$83,L260=PRINCIPAL!$I$83+PRINCIPAL!$I$83+PRINCIPAL!$I$83)),0,IF(AND(PRINCIPAL!$H$83&lt;&gt;"",L260=PRINCIPAL!$J$83),VLOOKUP($BG$243,'Banco de Dados'!$B$4:$J$50,8,FALSE)*PRINCIPAL!$H$83*(1-(PRINCIPAL!$K$83/100)),IF(AND(PRINCIPAL!$H$83&lt;&gt;"",L260=PRINCIPAL!$L$83),VLOOKUP($BG$243,'Banco de Dados'!$B$4:$J$50,8,FALSE)*PRINCIPAL!$H$83*(1-(PRINCIPAL!$M$83/100)),IF(AND(PRINCIPAL!$H$83&lt;&gt;"",L260=PRINCIPAL!$N$83),VLOOKUP($BG$243,'Banco de Dados'!$B$4:$J$50,8,FALSE)*PRINCIPAL!$H$83*(1-(PRINCIPAL!$O$83/100)),IF(PRINCIPAL!$H$83&lt;&gt;"",VLOOKUP($BG$243,'Banco de Dados'!$B$4:$J$50,8,FALSE)*PRINCIPAL!$H$83,IF(OR(L260=PRINCIPAL!$I$83,L260=PRINCIPAL!$I$83+PRINCIPAL!$I$83,L260=PRINCIPAL!$I$83+PRINCIPAL!$I$83+PRINCIPAL!$I$83),0,IF(L260=PRINCIPAL!$J$83,VLOOKUP($BG$243,'Banco de Dados'!$B$4:$J$50,6,FALSE)*(1-(PRINCIPAL!$K$83/100)),IF(L260=PRINCIPAL!$L$83,VLOOKUP($BG$243,'Banco de Dados'!$B$4:$J$50,6,FALSE)*(1-(PRINCIPAL!$M$83/100)),IF(L260=PRINCIPAL!$N$83,VLOOKUP($BG$243,'Banco de Dados'!$B$4:$J$50,6,FALSE)*(1-(PRINCIPAL!$O$83/100)),VLOOKUP($BG$243,'Banco de Dados'!$B$4:$J$50,6,FALSE)))))))))),"")</f>
        <v/>
      </c>
      <c r="BG260" s="29" t="str">
        <f>IFERROR(BF260*(IFERROR(VLOOKUP($BG$243,'Banco de Dados'!$B$4:$J$50,4,FALSE),"ERRO")),"")</f>
        <v/>
      </c>
      <c r="BH260" s="29" t="str">
        <f t="shared" si="164"/>
        <v/>
      </c>
      <c r="BI260" s="103" t="str">
        <f>IFERROR(BH260*(C260*(PRINCIPAL!$G$83/100))*0.47*(44/12),"")</f>
        <v/>
      </c>
      <c r="BJ260" s="102" t="str">
        <f t="shared" si="149"/>
        <v/>
      </c>
    </row>
    <row r="261" spans="2:62" ht="12.75" customHeight="1" x14ac:dyDescent="0.3">
      <c r="B261" s="326">
        <f t="shared" si="150"/>
        <v>2036</v>
      </c>
      <c r="C261" s="340"/>
      <c r="D261" s="1"/>
      <c r="E261" s="116">
        <v>16</v>
      </c>
      <c r="F261" s="24" t="str">
        <f>IFERROR(VLOOKUP($G$243,'Banco de Dados'!$B$4:$J$50,6,FALSE),"")</f>
        <v/>
      </c>
      <c r="G261" s="25" t="str">
        <f>IFERROR(F261*(IFERROR(VLOOKUP($G$243,'Banco de Dados'!$B$4:$J$50,4,FALSE),"ERRO")),"")</f>
        <v/>
      </c>
      <c r="H261" s="25" t="str">
        <f t="shared" si="151"/>
        <v/>
      </c>
      <c r="I261" s="103" t="str">
        <f t="shared" si="152"/>
        <v/>
      </c>
      <c r="J261" s="117" t="str">
        <f t="shared" si="153"/>
        <v/>
      </c>
      <c r="K261" s="1"/>
      <c r="L261" s="91">
        <v>16</v>
      </c>
      <c r="M261" s="24" t="str">
        <f>IFERROR(IF(AND(PRINCIPAL!$H$74&lt;&gt;"",OR(L261=PRINCIPAL!$I$74,L261=PRINCIPAL!$I$74+PRINCIPAL!$I$74,L261=PRINCIPAL!$I$74+PRINCIPAL!$I$74+PRINCIPAL!$I$74)),0,IF(AND(PRINCIPAL!$H$74&lt;&gt;"",L261=PRINCIPAL!$J$74),VLOOKUP($N$243,'Banco de Dados'!$B$4:$J$50,8,FALSE)*PRINCIPAL!$H$74*(1-(PRINCIPAL!$K$74/100)),IF(AND(PRINCIPAL!$H$74&lt;&gt;"",L261=PRINCIPAL!$L$74),VLOOKUP($N$243,'Banco de Dados'!$B$4:$J$50,8,FALSE)*PRINCIPAL!$H$74*(1-(PRINCIPAL!$M$74/100)),IF(AND(PRINCIPAL!$H$74&lt;&gt;"",L261=PRINCIPAL!$N$74),VLOOKUP($N$243,'Banco de Dados'!$B$4:$J$50,8,FALSE)*PRINCIPAL!$H$74*(1-(PRINCIPAL!$O$74/100)),IF(PRINCIPAL!$H$74&lt;&gt;"",VLOOKUP($N$243,'Banco de Dados'!$B$4:$J$50,8,FALSE)*PRINCIPAL!$H$74,IF(OR(L261=PRINCIPAL!$I$74,L261=PRINCIPAL!$I$74+PRINCIPAL!$I$74,L261=PRINCIPAL!$I$74+PRINCIPAL!$I$74+PRINCIPAL!$I$74),0,IF(L261=PRINCIPAL!$J$74,VLOOKUP($N$243,'Banco de Dados'!$B$4:$J$50,6,FALSE)*(1-(PRINCIPAL!$K$74/100)),IF(L261=PRINCIPAL!$L$74,VLOOKUP($N$243,'Banco de Dados'!$B$4:$J$50,6,FALSE)*(1-(PRINCIPAL!$M$74/100)),IF(L261=PRINCIPAL!$N$74,VLOOKUP($N$243,'Banco de Dados'!$B$4:$J$50,6,FALSE)*(1-(PRINCIPAL!$O$74/100)),VLOOKUP($N$243,'Banco de Dados'!$B$4:$J$50,6,FALSE)))))))))),"")</f>
        <v/>
      </c>
      <c r="N261" s="25" t="str">
        <f>IFERROR(M261*(IFERROR(VLOOKUP($N$243,'Banco de Dados'!$B$4:$J$50,4,FALSE),"ERRO")),"")</f>
        <v/>
      </c>
      <c r="O261" s="25" t="str">
        <f t="shared" si="154"/>
        <v/>
      </c>
      <c r="P261" s="103" t="str">
        <f>IFERROR(O261*(C261*(PRINCIPAL!$G$74/100))*0.47*(44/12),"")</f>
        <v/>
      </c>
      <c r="Q261" s="107" t="str">
        <f t="shared" si="170"/>
        <v/>
      </c>
      <c r="R261" s="29" t="str">
        <f>IFERROR(IF(AND(PRINCIPAL!$H$75&lt;&gt;"",OR(L261=PRINCIPAL!$I$75,L261=PRINCIPAL!$I$75+PRINCIPAL!$I$75,L261=PRINCIPAL!$I$75+PRINCIPAL!$I$75+PRINCIPAL!$I$75)),0,IF(AND(PRINCIPAL!$H$75&lt;&gt;"",L261=PRINCIPAL!$J$75),VLOOKUP($S$243,'Banco de Dados'!$B$4:$J$50,8,FALSE)*PRINCIPAL!$H$75*(1-(PRINCIPAL!$K$75/100)),IF(AND(PRINCIPAL!$H$75&lt;&gt;"",L261=PRINCIPAL!$L$75),VLOOKUP($S$243,'Banco de Dados'!$B$4:$J$50,8,FALSE)*PRINCIPAL!$H$75*(1-(PRINCIPAL!$M$75/100)),IF(AND(PRINCIPAL!$H$75&lt;&gt;"",L261=PRINCIPAL!$N$75),VLOOKUP($S$243,'Banco de Dados'!$B$4:$J$50,8,FALSE)*PRINCIPAL!$H$75*(1-(PRINCIPAL!$O$75/100)),IF(PRINCIPAL!$H$75&lt;&gt;"",VLOOKUP($S$243,'Banco de Dados'!$B$4:$J$50,8,FALSE)*PRINCIPAL!$H$75,IF(OR(L261=PRINCIPAL!$I$75,L261=PRINCIPAL!$I$75+PRINCIPAL!$I$75,L261=PRINCIPAL!$I$75+PRINCIPAL!$I$75+PRINCIPAL!$I$75),0,IF(L261=PRINCIPAL!$J$75,VLOOKUP($S$243,'Banco de Dados'!$B$4:$J$50,6,FALSE)*(1-(PRINCIPAL!$K$75/100)),IF(L261=PRINCIPAL!$L$75,VLOOKUP($S$243,'Banco de Dados'!$B$4:$J$50,6,FALSE)*(1-(PRINCIPAL!$M$75/100)),IF(L261=PRINCIPAL!$N$75,VLOOKUP($S$243,'Banco de Dados'!$B$4:$J$50,6,FALSE)*(1-(PRINCIPAL!$O$75/100)),VLOOKUP($S$243,'Banco de Dados'!$B$4:$J$50,6,FALSE)))))))))),"")</f>
        <v/>
      </c>
      <c r="S261" s="29" t="str">
        <f>IFERROR(R261*(IFERROR(VLOOKUP($S$243,'Banco de Dados'!$B$4:$J$50,4,FALSE),"ERRO")),"")</f>
        <v/>
      </c>
      <c r="T261" s="29" t="str">
        <f t="shared" si="171"/>
        <v/>
      </c>
      <c r="U261" s="103" t="str">
        <f>IFERROR(T261*(C261*(PRINCIPAL!$G$75/100))*0.47*(44/12),"")</f>
        <v/>
      </c>
      <c r="V261" s="103" t="str">
        <f t="shared" si="147"/>
        <v/>
      </c>
      <c r="W261" s="30" t="str">
        <f>IFERROR(IF(AND(PRINCIPAL!$H$76&lt;&gt;"",OR(L261=PRINCIPAL!$I$76,L261=PRINCIPAL!$I$76+PRINCIPAL!$I$76,L261=PRINCIPAL!$I$76+PRINCIPAL!$I$76+PRINCIPAL!$I$76)),0,IF(AND(PRINCIPAL!$H$76&lt;&gt;"",L261=PRINCIPAL!$J$76),VLOOKUP($X$243,'Banco de Dados'!$B$4:$J$50,8,FALSE)*PRINCIPAL!$H$76*(1-(PRINCIPAL!$K$76/100)),IF(AND(PRINCIPAL!$H$76&lt;&gt;"",L261=PRINCIPAL!$L$76),VLOOKUP($X$243,'Banco de Dados'!$B$4:$J$50,8,FALSE)*PRINCIPAL!$H$76*(1-(PRINCIPAL!$M$76/100)),IF(AND(PRINCIPAL!$H$76&lt;&gt;"",L261=PRINCIPAL!$N$76),VLOOKUP($X$243,'Banco de Dados'!$B$4:$J$50,8,FALSE)*PRINCIPAL!$H$76*(1-(PRINCIPAL!$O$76/100)),IF(PRINCIPAL!$H$76&lt;&gt;"",VLOOKUP($X$243,'Banco de Dados'!$B$4:$J$50,8,FALSE)*PRINCIPAL!$H$76,IF(OR(L261=PRINCIPAL!$I$76,L261=PRINCIPAL!$I$76+PRINCIPAL!$I$76,L261=PRINCIPAL!$I$76+PRINCIPAL!$I$76+PRINCIPAL!$I$76),0,IF(L261=PRINCIPAL!$J$76,VLOOKUP($X$243,'Banco de Dados'!$B$4:$J$50,6,FALSE)*(1-(PRINCIPAL!$K$76/100)),IF(L261=PRINCIPAL!$L$76,VLOOKUP($X$243,'Banco de Dados'!$B$4:$J$50,6,FALSE)*(1-(PRINCIPAL!$M$76/100)),IF(L261=PRINCIPAL!$N$76,VLOOKUP($X$243,'Banco de Dados'!$B$4:$J$50,6,FALSE)*(1-(PRINCIPAL!$O$76/100)),VLOOKUP($X$243,'Banco de Dados'!$B$4:$J$50,6,FALSE)))))))))),"")</f>
        <v/>
      </c>
      <c r="X261" s="29" t="str">
        <f>IFERROR(W261*(IFERROR(VLOOKUP($X$243,'Banco de Dados'!$B$4:$J$50,4,FALSE),"ERRO")),"")</f>
        <v/>
      </c>
      <c r="Y261" s="29" t="str">
        <f t="shared" si="165"/>
        <v/>
      </c>
      <c r="Z261" s="103" t="str">
        <f>IFERROR(Y261*(C261*(PRINCIPAL!$G$76/100))*0.47*(44/12),"")</f>
        <v/>
      </c>
      <c r="AA261" s="111" t="str">
        <f t="shared" si="166"/>
        <v/>
      </c>
      <c r="AB261" s="30" t="str">
        <f>IFERROR(IF(AND(PRINCIPAL!$H$77&lt;&gt;"",OR(L261=PRINCIPAL!$I$77,L261=PRINCIPAL!$I$77+PRINCIPAL!$I$77,L261=PRINCIPAL!$I$77+PRINCIPAL!$I$77+PRINCIPAL!$I$77)),0,IF(AND(PRINCIPAL!$H$77&lt;&gt;"",L261=PRINCIPAL!$J$77),VLOOKUP($AC$243,'Banco de Dados'!$B$4:$J$50,8,FALSE)*PRINCIPAL!$H$77*(1-(PRINCIPAL!$K$77/100)),IF(AND(PRINCIPAL!$H$77&lt;&gt;"",L261=PRINCIPAL!$L$77),VLOOKUP($AC$243,'Banco de Dados'!$B$4:$J$50,8,FALSE)*PRINCIPAL!$H$77*(1-(PRINCIPAL!$M$77/100)),IF(AND(PRINCIPAL!$H$77&lt;&gt;"",L261=PRINCIPAL!$N$77),VLOOKUP($AC$243,'Banco de Dados'!$B$4:$J$50,8,FALSE)*PRINCIPAL!$H$77*(1-(PRINCIPAL!$O$77/100)),IF(PRINCIPAL!$H$77&lt;&gt;"",VLOOKUP($AC$243,'Banco de Dados'!$B$4:$J$50,8,FALSE)*PRINCIPAL!$H$77,IF(OR(L261=PRINCIPAL!$I$77,L261=PRINCIPAL!$I$77+PRINCIPAL!$I$77,L261=PRINCIPAL!$I$77+PRINCIPAL!$I$77+PRINCIPAL!$I$77),0,IF(L261=PRINCIPAL!$J$77,VLOOKUP($AC$243,'Banco de Dados'!$B$4:$J$50,6,FALSE)*(1-(PRINCIPAL!$K$77/100)),IF(L261=PRINCIPAL!$L$77,VLOOKUP($AC$243,'Banco de Dados'!$B$4:$J$50,6,FALSE)*(1-(PRINCIPAL!$M$77/100)),IF(L261=PRINCIPAL!$N$77,VLOOKUP($AC$243,'Banco de Dados'!$B$4:$J$50,6,FALSE)*(1-(PRINCIPAL!$O$77/100)),VLOOKUP($AC$243,'Banco de Dados'!$B$4:$J$50,6,FALSE)))))))))),"")</f>
        <v/>
      </c>
      <c r="AC261" s="29" t="str">
        <f>IFERROR(AB261*(IFERROR(VLOOKUP($AC$243,'Banco de Dados'!$B$4:$J$50,4,FALSE),"ERRO")),"")</f>
        <v/>
      </c>
      <c r="AD261" s="29" t="str">
        <f t="shared" si="156"/>
        <v/>
      </c>
      <c r="AE261" s="103" t="str">
        <f>IFERROR(AD261*(C261*(PRINCIPAL!$G$77/100))*0.47*(44/12),"")</f>
        <v/>
      </c>
      <c r="AF261" s="111" t="str">
        <f t="shared" si="157"/>
        <v/>
      </c>
      <c r="AG261" s="30" t="str">
        <f>IFERROR(IF(AND(PRINCIPAL!$H$78&lt;&gt;"",OR(L261=PRINCIPAL!$I$78,L261=PRINCIPAL!$I$78+PRINCIPAL!$I$78,L261=PRINCIPAL!$I$78+PRINCIPAL!$I$78+PRINCIPAL!$I$78)),0,IF(AND(PRINCIPAL!$H$78&lt;&gt;"",L261=PRINCIPAL!$J$78),VLOOKUP($AH$243,'Banco de Dados'!$B$4:$J$50,8,FALSE)*PRINCIPAL!$H$78*(1-(PRINCIPAL!$K$78/100)),IF(AND(PRINCIPAL!$H$78&lt;&gt;"",L261=PRINCIPAL!$L$78),VLOOKUP($AH$243,'Banco de Dados'!$B$4:$J$50,8,FALSE)*PRINCIPAL!$H$78*(1-(PRINCIPAL!$M$78/100)),IF(AND(PRINCIPAL!$H$78&lt;&gt;"",L261=PRINCIPAL!$N$78),VLOOKUP($AH$243,'Banco de Dados'!$B$4:$J$50,8,FALSE)*PRINCIPAL!$H$78*(1-(PRINCIPAL!$O$78/100)),IF(PRINCIPAL!$H$78&lt;&gt;"",VLOOKUP($AH$243,'Banco de Dados'!$B$4:$J$50,8,FALSE)*PRINCIPAL!$H$78,IF(OR(L261=PRINCIPAL!$I$78,L261=PRINCIPAL!$I$78+PRINCIPAL!$I$78,L261=PRINCIPAL!$I$78+PRINCIPAL!$I$78+PRINCIPAL!$I$78),0,IF(L261=PRINCIPAL!$J$78,VLOOKUP($AH$243,'Banco de Dados'!$B$4:$J$50,6,FALSE)*(1-(PRINCIPAL!$K$78/100)),IF(L261=PRINCIPAL!$L$78,VLOOKUP($AH$243,'Banco de Dados'!$B$4:$J$50,6,FALSE)*(1-(PRINCIPAL!$M$78/100)),IF(L261=PRINCIPAL!$N$78,VLOOKUP($AH$243,'Banco de Dados'!$B$4:$J$50,6,FALSE)*(1-(PRINCIPAL!$O$78/100)),VLOOKUP($AH$243,'Banco de Dados'!$B$4:$J$50,6,FALSE)))))))))),"")</f>
        <v/>
      </c>
      <c r="AH261" s="29" t="str">
        <f>IFERROR(AG261*(IFERROR(VLOOKUP($AH$243,'Banco de Dados'!$B$4:$J$50,4,FALSE),"ERRO")),"")</f>
        <v/>
      </c>
      <c r="AI261" s="29" t="str">
        <f t="shared" si="158"/>
        <v/>
      </c>
      <c r="AJ261" s="103" t="str">
        <f>IFERROR(AI261*(C261*(PRINCIPAL!$G$78/100))*0.47*(44/12),"")</f>
        <v/>
      </c>
      <c r="AK261" s="111" t="str">
        <f t="shared" si="167"/>
        <v/>
      </c>
      <c r="AL261" s="30" t="str">
        <f>IFERROR(IF(AND(PRINCIPAL!$H$79&lt;&gt;"",OR(L261=PRINCIPAL!$I$79,L261=PRINCIPAL!$I$79+PRINCIPAL!$I$79,L261=PRINCIPAL!$I$79+PRINCIPAL!$I$79+PRINCIPAL!$I$79)),0,IF(AND(PRINCIPAL!$H$79&lt;&gt;"",L261=PRINCIPAL!$J$79),VLOOKUP($AM$243,'Banco de Dados'!$B$4:$J$50,8,FALSE)*PRINCIPAL!$H$79*(1-(PRINCIPAL!$K$79/100)),IF(AND(PRINCIPAL!$H$79&lt;&gt;"",L261=PRINCIPAL!$L$79),VLOOKUP($AM$243,'Banco de Dados'!$B$4:$J$50,8,FALSE)*PRINCIPAL!$H$79*(1-(PRINCIPAL!$M$79/100)),IF(AND(PRINCIPAL!$H$79&lt;&gt;"",L261=PRINCIPAL!$N$79),VLOOKUP($AM$243,'Banco de Dados'!$B$4:$J$50,8,FALSE)*PRINCIPAL!$H$79*(1-(PRINCIPAL!$O$79/100)),IF(PRINCIPAL!$H$79&lt;&gt;"",VLOOKUP($AM$243,'Banco de Dados'!$B$4:$J$50,8,FALSE)*PRINCIPAL!$H$79,IF(OR(L261=PRINCIPAL!$I$79,L261=PRINCIPAL!$I$79+PRINCIPAL!$I$79,L261=PRINCIPAL!$I$79+PRINCIPAL!$I$79+PRINCIPAL!$I$79),0,IF(L261=PRINCIPAL!$J$79,VLOOKUP($AM$243,'Banco de Dados'!$B$4:$J$50,6,FALSE)*(1-(PRINCIPAL!$K$79/100)),IF(L261=PRINCIPAL!$L$79,VLOOKUP($AM$243,'Banco de Dados'!$B$4:$J$50,6,FALSE)*(1-(PRINCIPAL!$M$79/100)),IF(L261=PRINCIPAL!$N$79,VLOOKUP($AM$243,'Banco de Dados'!$B$4:$J$50,6,FALSE)*(1-(PRINCIPAL!$O$79/100)),VLOOKUP($AM$243,'Banco de Dados'!$B$4:$J$50,6,FALSE)))))))))),"")</f>
        <v/>
      </c>
      <c r="AM261" s="29" t="str">
        <f>IFERROR(AL261*(IFERROR(VLOOKUP($AM$243,'Banco de Dados'!$B$4:$J$50,4,FALSE),"ERRO")),"")</f>
        <v/>
      </c>
      <c r="AN261" s="29" t="str">
        <f t="shared" si="159"/>
        <v/>
      </c>
      <c r="AO261" s="103" t="str">
        <f>IFERROR(AN261*(C261*(PRINCIPAL!$G$79/100))*0.47*(44/12),"")</f>
        <v/>
      </c>
      <c r="AP261" s="111" t="str">
        <f t="shared" si="160"/>
        <v/>
      </c>
      <c r="AQ261" s="30" t="str">
        <f>IFERROR(IF(AND(PRINCIPAL!$H$80&lt;&gt;"",OR(L261=PRINCIPAL!$I$80,L261=PRINCIPAL!$I$80+PRINCIPAL!$I$80,L261=PRINCIPAL!$I$80+PRINCIPAL!$I$80+PRINCIPAL!$I$80)),0,IF(AND(PRINCIPAL!$H$80&lt;&gt;"",L261=PRINCIPAL!$J$80),VLOOKUP($AR$243,'Banco de Dados'!$B$4:$J$50,8,FALSE)*PRINCIPAL!$H$80*(1-(PRINCIPAL!$K$80/100)),IF(AND(PRINCIPAL!$H$80&lt;&gt;"",L261=PRINCIPAL!$L$80),VLOOKUP($AR$243,'Banco de Dados'!$B$4:$J$50,8,FALSE)*PRINCIPAL!$H$80*(1-(PRINCIPAL!$M$80/100)),IF(AND(PRINCIPAL!$H$80&lt;&gt;"",L261=PRINCIPAL!$N$80),VLOOKUP($AR$243,'Banco de Dados'!$B$4:$J$50,8,FALSE)*PRINCIPAL!$H$80*(1-(PRINCIPAL!$O$80/100)),IF(PRINCIPAL!$H$80&lt;&gt;"",VLOOKUP($AR$243,'Banco de Dados'!$B$4:$J$50,8,FALSE)*PRINCIPAL!$H$80,IF(OR(L261=PRINCIPAL!$I$80,L261=PRINCIPAL!$I$80+PRINCIPAL!$I$80,L261=PRINCIPAL!$I$80+PRINCIPAL!$I$80+PRINCIPAL!$I$80),0,IF(L261=PRINCIPAL!$J$80,VLOOKUP($AR$243,'Banco de Dados'!$B$4:$J$50,6,FALSE)*(1-(PRINCIPAL!$K$80/100)),IF(L261=PRINCIPAL!$L$80,VLOOKUP($AR$243,'Banco de Dados'!$B$4:$J$50,6,FALSE)*(1-(PRINCIPAL!$M$80/100)),IF(L261=PRINCIPAL!$N$80,VLOOKUP($AR$243,'Banco de Dados'!$B$4:$J$50,6,FALSE)*(1-(PRINCIPAL!$O$80/100)),VLOOKUP($AR$243,'Banco de Dados'!$B$4:$J$50,6,FALSE)))))))))),"")</f>
        <v/>
      </c>
      <c r="AR261" s="29" t="str">
        <f>IFERROR(AQ261*(IFERROR(VLOOKUP($AR$243,'Banco de Dados'!$B$4:$J$50,4,FALSE),"ERRO")),"")</f>
        <v/>
      </c>
      <c r="AS261" s="29" t="str">
        <f t="shared" si="161"/>
        <v/>
      </c>
      <c r="AT261" s="103" t="str">
        <f>IFERROR(AS261*(C261*(PRINCIPAL!$G$80/100))*0.47*(44/12),"")</f>
        <v/>
      </c>
      <c r="AU261" s="111" t="str">
        <f t="shared" si="162"/>
        <v/>
      </c>
      <c r="AV261" s="30" t="str">
        <f>IFERROR(IF(AND(PRINCIPAL!$H$81&lt;&gt;"",OR(L261=PRINCIPAL!$I$81,L261=PRINCIPAL!$I$81+PRINCIPAL!$I$81,L261=PRINCIPAL!$I$81+PRINCIPAL!$I$81+PRINCIPAL!$I$81)),0,IF(AND(PRINCIPAL!$H$81&lt;&gt;"",L261=PRINCIPAL!$J$81),VLOOKUP($AW$243,'Banco de Dados'!$B$4:$J$50,8,FALSE)*PRINCIPAL!$H$81*(1-(PRINCIPAL!$K$81/100)),IF(AND(PRINCIPAL!$H$81&lt;&gt;"",L261=PRINCIPAL!$L$81),VLOOKUP($AW$243,'Banco de Dados'!$B$4:$J$50,8,FALSE)*PRINCIPAL!$H$81*(1-(PRINCIPAL!$M$81/100)),IF(AND(PRINCIPAL!$H$81&lt;&gt;"",L261=PRINCIPAL!$N$81),VLOOKUP($AW$243,'Banco de Dados'!$B$4:$J$50,8,FALSE)*PRINCIPAL!$H$81*(1-(PRINCIPAL!$O$81/100)),IF(PRINCIPAL!$H$81&lt;&gt;"",VLOOKUP($AW$243,'Banco de Dados'!$B$4:$J$50,8,FALSE)*PRINCIPAL!$H$81,IF(OR(L261=PRINCIPAL!$I$81,L261=PRINCIPAL!$I$81+PRINCIPAL!$I$81,L261=PRINCIPAL!$I$81+PRINCIPAL!$I$81+PRINCIPAL!$I$81),0,IF(L261=PRINCIPAL!$J$81,VLOOKUP($AW$243,'Banco de Dados'!$B$4:$J$50,6,FALSE)*(1-(PRINCIPAL!$K$81/100)),IF(L261=PRINCIPAL!$L$81,VLOOKUP($AW$243,'Banco de Dados'!$B$4:$J$50,6,FALSE)*(1-(PRINCIPAL!$M$81/100)),IF(L261=PRINCIPAL!$N$81,VLOOKUP($AW$243,'Banco de Dados'!$B$4:$J$50,6,FALSE)*(1-(PRINCIPAL!$O$81/100)),VLOOKUP($AW$243,'Banco de Dados'!$B$4:$J$50,6,FALSE)))))))))),"")</f>
        <v/>
      </c>
      <c r="AW261" s="29" t="str">
        <f>IFERROR(AV261*(IFERROR(VLOOKUP($AW$243,'Banco de Dados'!$B$4:$J$50,4,FALSE),"ERRO")),"")</f>
        <v/>
      </c>
      <c r="AX261" s="29" t="str">
        <f t="shared" si="163"/>
        <v/>
      </c>
      <c r="AY261" s="103" t="str">
        <f>IFERROR(AX261*(C261*(PRINCIPAL!$G$81/100))*0.47*(44/12),"")</f>
        <v/>
      </c>
      <c r="AZ261" s="111" t="str">
        <f t="shared" si="168"/>
        <v/>
      </c>
      <c r="BA261" s="30" t="str">
        <f>IFERROR(IF(AND(PRINCIPAL!$H$82&lt;&gt;"",OR(L261=PRINCIPAL!$I$82,L261=PRINCIPAL!$I$82+PRINCIPAL!$I$82,L261=PRINCIPAL!$I$82+PRINCIPAL!$I$82+PRINCIPAL!$I$82)),0,IF(AND(PRINCIPAL!$H$82&lt;&gt;"",L261=PRINCIPAL!$J$82),VLOOKUP($BB$243,'Banco de Dados'!$B$4:$J$50,8,FALSE)*PRINCIPAL!$H$82*(1-(PRINCIPAL!$K$82/100)),IF(AND(PRINCIPAL!$H$82&lt;&gt;"",L261=PRINCIPAL!$L$82),VLOOKUP($BB$243,'Banco de Dados'!$B$4:$J$50,8,FALSE)*PRINCIPAL!$H$82*(1-(PRINCIPAL!$M$82/100)),IF(AND(PRINCIPAL!$H$82&lt;&gt;"",L261=PRINCIPAL!$N$82),VLOOKUP($BB$243,'Banco de Dados'!$B$4:$J$50,8,FALSE)*PRINCIPAL!$H$82*(1-(PRINCIPAL!$O$82/100)),IF(PRINCIPAL!$H$82&lt;&gt;"",VLOOKUP($BB$243,'Banco de Dados'!$B$4:$J$50,8,FALSE)*PRINCIPAL!$H$82,IF(OR(L261=PRINCIPAL!$I$82,L261=PRINCIPAL!$I$82+PRINCIPAL!$I$82,L261=PRINCIPAL!$I$82+PRINCIPAL!$I$82+PRINCIPAL!$I$82),0,IF(L261=PRINCIPAL!$J$82,VLOOKUP($BB$243,'Banco de Dados'!$B$4:$J$50,6,FALSE)*(1-(PRINCIPAL!$K$82/100)),IF(L261=PRINCIPAL!$L$82,VLOOKUP($BB$243,'Banco de Dados'!$B$4:$J$50,6,FALSE)*(1-(PRINCIPAL!$M$82/100)),IF(L261=PRINCIPAL!$N$82,VLOOKUP($BB$243,'Banco de Dados'!$B$4:$J$50,6,FALSE)*(1-(PRINCIPAL!$O$82/100)),VLOOKUP($BB$243,'Banco de Dados'!$B$4:$J$50,6,FALSE)))))))))),"")</f>
        <v/>
      </c>
      <c r="BB261" s="29" t="str">
        <f>IFERROR(BA261*(IFERROR(VLOOKUP($BB$243,'Banco de Dados'!$B$4:$J$50,4,FALSE),"ERRO")),"")</f>
        <v/>
      </c>
      <c r="BC261" s="29" t="str">
        <f t="shared" si="169"/>
        <v/>
      </c>
      <c r="BD261" s="103" t="str">
        <f>IFERROR(BC261*(C261*(PRINCIPAL!$G$82/100))*0.47*(44/12),"")</f>
        <v/>
      </c>
      <c r="BE261" s="111" t="str">
        <f t="shared" si="148"/>
        <v/>
      </c>
      <c r="BF261" s="30" t="str">
        <f>IFERROR(IF(AND(PRINCIPAL!$H$83&lt;&gt;"",OR(L261=PRINCIPAL!$I$83,L261=PRINCIPAL!$I$83+PRINCIPAL!$I$83,L261=PRINCIPAL!$I$83+PRINCIPAL!$I$83+PRINCIPAL!$I$83)),0,IF(AND(PRINCIPAL!$H$83&lt;&gt;"",L261=PRINCIPAL!$J$83),VLOOKUP($BG$243,'Banco de Dados'!$B$4:$J$50,8,FALSE)*PRINCIPAL!$H$83*(1-(PRINCIPAL!$K$83/100)),IF(AND(PRINCIPAL!$H$83&lt;&gt;"",L261=PRINCIPAL!$L$83),VLOOKUP($BG$243,'Banco de Dados'!$B$4:$J$50,8,FALSE)*PRINCIPAL!$H$83*(1-(PRINCIPAL!$M$83/100)),IF(AND(PRINCIPAL!$H$83&lt;&gt;"",L261=PRINCIPAL!$N$83),VLOOKUP($BG$243,'Banco de Dados'!$B$4:$J$50,8,FALSE)*PRINCIPAL!$H$83*(1-(PRINCIPAL!$O$83/100)),IF(PRINCIPAL!$H$83&lt;&gt;"",VLOOKUP($BG$243,'Banco de Dados'!$B$4:$J$50,8,FALSE)*PRINCIPAL!$H$83,IF(OR(L261=PRINCIPAL!$I$83,L261=PRINCIPAL!$I$83+PRINCIPAL!$I$83,L261=PRINCIPAL!$I$83+PRINCIPAL!$I$83+PRINCIPAL!$I$83),0,IF(L261=PRINCIPAL!$J$83,VLOOKUP($BG$243,'Banco de Dados'!$B$4:$J$50,6,FALSE)*(1-(PRINCIPAL!$K$83/100)),IF(L261=PRINCIPAL!$L$83,VLOOKUP($BG$243,'Banco de Dados'!$B$4:$J$50,6,FALSE)*(1-(PRINCIPAL!$M$83/100)),IF(L261=PRINCIPAL!$N$83,VLOOKUP($BG$243,'Banco de Dados'!$B$4:$J$50,6,FALSE)*(1-(PRINCIPAL!$O$83/100)),VLOOKUP($BG$243,'Banco de Dados'!$B$4:$J$50,6,FALSE)))))))))),"")</f>
        <v/>
      </c>
      <c r="BG261" s="29" t="str">
        <f>IFERROR(BF261*(IFERROR(VLOOKUP($BG$243,'Banco de Dados'!$B$4:$J$50,4,FALSE),"ERRO")),"")</f>
        <v/>
      </c>
      <c r="BH261" s="29" t="str">
        <f t="shared" si="164"/>
        <v/>
      </c>
      <c r="BI261" s="103" t="str">
        <f>IFERROR(BH261*(C261*(PRINCIPAL!$G$83/100))*0.47*(44/12),"")</f>
        <v/>
      </c>
      <c r="BJ261" s="102" t="str">
        <f t="shared" si="149"/>
        <v/>
      </c>
    </row>
    <row r="262" spans="2:62" ht="12.75" customHeight="1" x14ac:dyDescent="0.3">
      <c r="B262" s="326">
        <f t="shared" si="150"/>
        <v>2037</v>
      </c>
      <c r="C262" s="340"/>
      <c r="D262" s="1"/>
      <c r="E262" s="116">
        <v>17</v>
      </c>
      <c r="F262" s="24" t="str">
        <f>IFERROR(VLOOKUP($G$243,'Banco de Dados'!$B$4:$J$50,6,FALSE),"")</f>
        <v/>
      </c>
      <c r="G262" s="25" t="str">
        <f>IFERROR(F262*(IFERROR(VLOOKUP($G$243,'Banco de Dados'!$B$4:$J$50,4,FALSE),"ERRO")),"")</f>
        <v/>
      </c>
      <c r="H262" s="25" t="str">
        <f t="shared" si="151"/>
        <v/>
      </c>
      <c r="I262" s="103" t="str">
        <f t="shared" si="152"/>
        <v/>
      </c>
      <c r="J262" s="117" t="str">
        <f t="shared" si="153"/>
        <v/>
      </c>
      <c r="K262" s="1"/>
      <c r="L262" s="91">
        <v>17</v>
      </c>
      <c r="M262" s="24" t="str">
        <f>IFERROR(IF(AND(PRINCIPAL!$H$74&lt;&gt;"",OR(L262=PRINCIPAL!$I$74,L262=PRINCIPAL!$I$74+PRINCIPAL!$I$74,L262=PRINCIPAL!$I$74+PRINCIPAL!$I$74+PRINCIPAL!$I$74)),0,IF(AND(PRINCIPAL!$H$74&lt;&gt;"",L262=PRINCIPAL!$J$74),VLOOKUP($N$243,'Banco de Dados'!$B$4:$J$50,8,FALSE)*PRINCIPAL!$H$74*(1-(PRINCIPAL!$K$74/100)),IF(AND(PRINCIPAL!$H$74&lt;&gt;"",L262=PRINCIPAL!$L$74),VLOOKUP($N$243,'Banco de Dados'!$B$4:$J$50,8,FALSE)*PRINCIPAL!$H$74*(1-(PRINCIPAL!$M$74/100)),IF(AND(PRINCIPAL!$H$74&lt;&gt;"",L262=PRINCIPAL!$N$74),VLOOKUP($N$243,'Banco de Dados'!$B$4:$J$50,8,FALSE)*PRINCIPAL!$H$74*(1-(PRINCIPAL!$O$74/100)),IF(PRINCIPAL!$H$74&lt;&gt;"",VLOOKUP($N$243,'Banco de Dados'!$B$4:$J$50,8,FALSE)*PRINCIPAL!$H$74,IF(OR(L262=PRINCIPAL!$I$74,L262=PRINCIPAL!$I$74+PRINCIPAL!$I$74,L262=PRINCIPAL!$I$74+PRINCIPAL!$I$74+PRINCIPAL!$I$74),0,IF(L262=PRINCIPAL!$J$74,VLOOKUP($N$243,'Banco de Dados'!$B$4:$J$50,6,FALSE)*(1-(PRINCIPAL!$K$74/100)),IF(L262=PRINCIPAL!$L$74,VLOOKUP($N$243,'Banco de Dados'!$B$4:$J$50,6,FALSE)*(1-(PRINCIPAL!$M$74/100)),IF(L262=PRINCIPAL!$N$74,VLOOKUP($N$243,'Banco de Dados'!$B$4:$J$50,6,FALSE)*(1-(PRINCIPAL!$O$74/100)),VLOOKUP($N$243,'Banco de Dados'!$B$4:$J$50,6,FALSE)))))))))),"")</f>
        <v/>
      </c>
      <c r="N262" s="25" t="str">
        <f>IFERROR(M262*(IFERROR(VLOOKUP($N$243,'Banco de Dados'!$B$4:$J$50,4,FALSE),"ERRO")),"")</f>
        <v/>
      </c>
      <c r="O262" s="25" t="str">
        <f t="shared" si="154"/>
        <v/>
      </c>
      <c r="P262" s="103" t="str">
        <f>IFERROR(O262*(C262*(PRINCIPAL!$G$74/100))*0.47*(44/12),"")</f>
        <v/>
      </c>
      <c r="Q262" s="107" t="str">
        <f>IFERROR(Q261+P262,"")</f>
        <v/>
      </c>
      <c r="R262" s="29" t="str">
        <f>IFERROR(IF(AND(PRINCIPAL!$H$75&lt;&gt;"",OR(L262=PRINCIPAL!$I$75,L262=PRINCIPAL!$I$75+PRINCIPAL!$I$75,L262=PRINCIPAL!$I$75+PRINCIPAL!$I$75+PRINCIPAL!$I$75)),0,IF(AND(PRINCIPAL!$H$75&lt;&gt;"",L262=PRINCIPAL!$J$75),VLOOKUP($S$243,'Banco de Dados'!$B$4:$J$50,8,FALSE)*PRINCIPAL!$H$75*(1-(PRINCIPAL!$K$75/100)),IF(AND(PRINCIPAL!$H$75&lt;&gt;"",L262=PRINCIPAL!$L$75),VLOOKUP($S$243,'Banco de Dados'!$B$4:$J$50,8,FALSE)*PRINCIPAL!$H$75*(1-(PRINCIPAL!$M$75/100)),IF(AND(PRINCIPAL!$H$75&lt;&gt;"",L262=PRINCIPAL!$N$75),VLOOKUP($S$243,'Banco de Dados'!$B$4:$J$50,8,FALSE)*PRINCIPAL!$H$75*(1-(PRINCIPAL!$O$75/100)),IF(PRINCIPAL!$H$75&lt;&gt;"",VLOOKUP($S$243,'Banco de Dados'!$B$4:$J$50,8,FALSE)*PRINCIPAL!$H$75,IF(OR(L262=PRINCIPAL!$I$75,L262=PRINCIPAL!$I$75+PRINCIPAL!$I$75,L262=PRINCIPAL!$I$75+PRINCIPAL!$I$75+PRINCIPAL!$I$75),0,IF(L262=PRINCIPAL!$J$75,VLOOKUP($S$243,'Banco de Dados'!$B$4:$J$50,6,FALSE)*(1-(PRINCIPAL!$K$75/100)),IF(L262=PRINCIPAL!$L$75,VLOOKUP($S$243,'Banco de Dados'!$B$4:$J$50,6,FALSE)*(1-(PRINCIPAL!$M$75/100)),IF(L262=PRINCIPAL!$N$75,VLOOKUP($S$243,'Banco de Dados'!$B$4:$J$50,6,FALSE)*(1-(PRINCIPAL!$O$75/100)),VLOOKUP($S$243,'Banco de Dados'!$B$4:$J$50,6,FALSE)))))))))),"")</f>
        <v/>
      </c>
      <c r="S262" s="29" t="str">
        <f>IFERROR(R262*(IFERROR(VLOOKUP($S$243,'Banco de Dados'!$B$4:$J$50,4,FALSE),"ERRO")),"")</f>
        <v/>
      </c>
      <c r="T262" s="29" t="str">
        <f t="shared" si="171"/>
        <v/>
      </c>
      <c r="U262" s="103" t="str">
        <f>IFERROR(T262*(C262*(PRINCIPAL!$G$75/100))*0.47*(44/12),"")</f>
        <v/>
      </c>
      <c r="V262" s="103" t="str">
        <f t="shared" si="147"/>
        <v/>
      </c>
      <c r="W262" s="30" t="str">
        <f>IFERROR(IF(AND(PRINCIPAL!$H$76&lt;&gt;"",OR(L262=PRINCIPAL!$I$76,L262=PRINCIPAL!$I$76+PRINCIPAL!$I$76,L262=PRINCIPAL!$I$76+PRINCIPAL!$I$76+PRINCIPAL!$I$76)),0,IF(AND(PRINCIPAL!$H$76&lt;&gt;"",L262=PRINCIPAL!$J$76),VLOOKUP($X$243,'Banco de Dados'!$B$4:$J$50,8,FALSE)*PRINCIPAL!$H$76*(1-(PRINCIPAL!$K$76/100)),IF(AND(PRINCIPAL!$H$76&lt;&gt;"",L262=PRINCIPAL!$L$76),VLOOKUP($X$243,'Banco de Dados'!$B$4:$J$50,8,FALSE)*PRINCIPAL!$H$76*(1-(PRINCIPAL!$M$76/100)),IF(AND(PRINCIPAL!$H$76&lt;&gt;"",L262=PRINCIPAL!$N$76),VLOOKUP($X$243,'Banco de Dados'!$B$4:$J$50,8,FALSE)*PRINCIPAL!$H$76*(1-(PRINCIPAL!$O$76/100)),IF(PRINCIPAL!$H$76&lt;&gt;"",VLOOKUP($X$243,'Banco de Dados'!$B$4:$J$50,8,FALSE)*PRINCIPAL!$H$76,IF(OR(L262=PRINCIPAL!$I$76,L262=PRINCIPAL!$I$76+PRINCIPAL!$I$76,L262=PRINCIPAL!$I$76+PRINCIPAL!$I$76+PRINCIPAL!$I$76),0,IF(L262=PRINCIPAL!$J$76,VLOOKUP($X$243,'Banco de Dados'!$B$4:$J$50,6,FALSE)*(1-(PRINCIPAL!$K$76/100)),IF(L262=PRINCIPAL!$L$76,VLOOKUP($X$243,'Banco de Dados'!$B$4:$J$50,6,FALSE)*(1-(PRINCIPAL!$M$76/100)),IF(L262=PRINCIPAL!$N$76,VLOOKUP($X$243,'Banco de Dados'!$B$4:$J$50,6,FALSE)*(1-(PRINCIPAL!$O$76/100)),VLOOKUP($X$243,'Banco de Dados'!$B$4:$J$50,6,FALSE)))))))))),"")</f>
        <v/>
      </c>
      <c r="X262" s="29" t="str">
        <f>IFERROR(W262*(IFERROR(VLOOKUP($X$243,'Banco de Dados'!$B$4:$J$50,4,FALSE),"ERRO")),"")</f>
        <v/>
      </c>
      <c r="Y262" s="29" t="str">
        <f t="shared" si="165"/>
        <v/>
      </c>
      <c r="Z262" s="103" t="str">
        <f>IFERROR(Y262*(C262*(PRINCIPAL!$G$76/100))*0.47*(44/12),"")</f>
        <v/>
      </c>
      <c r="AA262" s="111" t="str">
        <f t="shared" si="166"/>
        <v/>
      </c>
      <c r="AB262" s="30" t="str">
        <f>IFERROR(IF(AND(PRINCIPAL!$H$77&lt;&gt;"",OR(L262=PRINCIPAL!$I$77,L262=PRINCIPAL!$I$77+PRINCIPAL!$I$77,L262=PRINCIPAL!$I$77+PRINCIPAL!$I$77+PRINCIPAL!$I$77)),0,IF(AND(PRINCIPAL!$H$77&lt;&gt;"",L262=PRINCIPAL!$J$77),VLOOKUP($AC$243,'Banco de Dados'!$B$4:$J$50,8,FALSE)*PRINCIPAL!$H$77*(1-(PRINCIPAL!$K$77/100)),IF(AND(PRINCIPAL!$H$77&lt;&gt;"",L262=PRINCIPAL!$L$77),VLOOKUP($AC$243,'Banco de Dados'!$B$4:$J$50,8,FALSE)*PRINCIPAL!$H$77*(1-(PRINCIPAL!$M$77/100)),IF(AND(PRINCIPAL!$H$77&lt;&gt;"",L262=PRINCIPAL!$N$77),VLOOKUP($AC$243,'Banco de Dados'!$B$4:$J$50,8,FALSE)*PRINCIPAL!$H$77*(1-(PRINCIPAL!$O$77/100)),IF(PRINCIPAL!$H$77&lt;&gt;"",VLOOKUP($AC$243,'Banco de Dados'!$B$4:$J$50,8,FALSE)*PRINCIPAL!$H$77,IF(OR(L262=PRINCIPAL!$I$77,L262=PRINCIPAL!$I$77+PRINCIPAL!$I$77,L262=PRINCIPAL!$I$77+PRINCIPAL!$I$77+PRINCIPAL!$I$77),0,IF(L262=PRINCIPAL!$J$77,VLOOKUP($AC$243,'Banco de Dados'!$B$4:$J$50,6,FALSE)*(1-(PRINCIPAL!$K$77/100)),IF(L262=PRINCIPAL!$L$77,VLOOKUP($AC$243,'Banco de Dados'!$B$4:$J$50,6,FALSE)*(1-(PRINCIPAL!$M$77/100)),IF(L262=PRINCIPAL!$N$77,VLOOKUP($AC$243,'Banco de Dados'!$B$4:$J$50,6,FALSE)*(1-(PRINCIPAL!$O$77/100)),VLOOKUP($AC$243,'Banco de Dados'!$B$4:$J$50,6,FALSE)))))))))),"")</f>
        <v/>
      </c>
      <c r="AC262" s="29" t="str">
        <f>IFERROR(AB262*(IFERROR(VLOOKUP($AC$243,'Banco de Dados'!$B$4:$J$50,4,FALSE),"ERRO")),"")</f>
        <v/>
      </c>
      <c r="AD262" s="29" t="str">
        <f t="shared" si="156"/>
        <v/>
      </c>
      <c r="AE262" s="103" t="str">
        <f>IFERROR(AD262*(C262*(PRINCIPAL!$G$77/100))*0.47*(44/12),"")</f>
        <v/>
      </c>
      <c r="AF262" s="111" t="str">
        <f t="shared" si="157"/>
        <v/>
      </c>
      <c r="AG262" s="30" t="str">
        <f>IFERROR(IF(AND(PRINCIPAL!$H$78&lt;&gt;"",OR(L262=PRINCIPAL!$I$78,L262=PRINCIPAL!$I$78+PRINCIPAL!$I$78,L262=PRINCIPAL!$I$78+PRINCIPAL!$I$78+PRINCIPAL!$I$78)),0,IF(AND(PRINCIPAL!$H$78&lt;&gt;"",L262=PRINCIPAL!$J$78),VLOOKUP($AH$243,'Banco de Dados'!$B$4:$J$50,8,FALSE)*PRINCIPAL!$H$78*(1-(PRINCIPAL!$K$78/100)),IF(AND(PRINCIPAL!$H$78&lt;&gt;"",L262=PRINCIPAL!$L$78),VLOOKUP($AH$243,'Banco de Dados'!$B$4:$J$50,8,FALSE)*PRINCIPAL!$H$78*(1-(PRINCIPAL!$M$78/100)),IF(AND(PRINCIPAL!$H$78&lt;&gt;"",L262=PRINCIPAL!$N$78),VLOOKUP($AH$243,'Banco de Dados'!$B$4:$J$50,8,FALSE)*PRINCIPAL!$H$78*(1-(PRINCIPAL!$O$78/100)),IF(PRINCIPAL!$H$78&lt;&gt;"",VLOOKUP($AH$243,'Banco de Dados'!$B$4:$J$50,8,FALSE)*PRINCIPAL!$H$78,IF(OR(L262=PRINCIPAL!$I$78,L262=PRINCIPAL!$I$78+PRINCIPAL!$I$78,L262=PRINCIPAL!$I$78+PRINCIPAL!$I$78+PRINCIPAL!$I$78),0,IF(L262=PRINCIPAL!$J$78,VLOOKUP($AH$243,'Banco de Dados'!$B$4:$J$50,6,FALSE)*(1-(PRINCIPAL!$K$78/100)),IF(L262=PRINCIPAL!$L$78,VLOOKUP($AH$243,'Banco de Dados'!$B$4:$J$50,6,FALSE)*(1-(PRINCIPAL!$M$78/100)),IF(L262=PRINCIPAL!$N$78,VLOOKUP($AH$243,'Banco de Dados'!$B$4:$J$50,6,FALSE)*(1-(PRINCIPAL!$O$78/100)),VLOOKUP($AH$243,'Banco de Dados'!$B$4:$J$50,6,FALSE)))))))))),"")</f>
        <v/>
      </c>
      <c r="AH262" s="29" t="str">
        <f>IFERROR(AG262*(IFERROR(VLOOKUP($AH$243,'Banco de Dados'!$B$4:$J$50,4,FALSE),"ERRO")),"")</f>
        <v/>
      </c>
      <c r="AI262" s="29" t="str">
        <f t="shared" si="158"/>
        <v/>
      </c>
      <c r="AJ262" s="103" t="str">
        <f>IFERROR(AI262*(C262*(PRINCIPAL!$G$78/100))*0.47*(44/12),"")</f>
        <v/>
      </c>
      <c r="AK262" s="111" t="str">
        <f t="shared" si="167"/>
        <v/>
      </c>
      <c r="AL262" s="30" t="str">
        <f>IFERROR(IF(AND(PRINCIPAL!$H$79&lt;&gt;"",OR(L262=PRINCIPAL!$I$79,L262=PRINCIPAL!$I$79+PRINCIPAL!$I$79,L262=PRINCIPAL!$I$79+PRINCIPAL!$I$79+PRINCIPAL!$I$79)),0,IF(AND(PRINCIPAL!$H$79&lt;&gt;"",L262=PRINCIPAL!$J$79),VLOOKUP($AM$243,'Banco de Dados'!$B$4:$J$50,8,FALSE)*PRINCIPAL!$H$79*(1-(PRINCIPAL!$K$79/100)),IF(AND(PRINCIPAL!$H$79&lt;&gt;"",L262=PRINCIPAL!$L$79),VLOOKUP($AM$243,'Banco de Dados'!$B$4:$J$50,8,FALSE)*PRINCIPAL!$H$79*(1-(PRINCIPAL!$M$79/100)),IF(AND(PRINCIPAL!$H$79&lt;&gt;"",L262=PRINCIPAL!$N$79),VLOOKUP($AM$243,'Banco de Dados'!$B$4:$J$50,8,FALSE)*PRINCIPAL!$H$79*(1-(PRINCIPAL!$O$79/100)),IF(PRINCIPAL!$H$79&lt;&gt;"",VLOOKUP($AM$243,'Banco de Dados'!$B$4:$J$50,8,FALSE)*PRINCIPAL!$H$79,IF(OR(L262=PRINCIPAL!$I$79,L262=PRINCIPAL!$I$79+PRINCIPAL!$I$79,L262=PRINCIPAL!$I$79+PRINCIPAL!$I$79+PRINCIPAL!$I$79),0,IF(L262=PRINCIPAL!$J$79,VLOOKUP($AM$243,'Banco de Dados'!$B$4:$J$50,6,FALSE)*(1-(PRINCIPAL!$K$79/100)),IF(L262=PRINCIPAL!$L$79,VLOOKUP($AM$243,'Banco de Dados'!$B$4:$J$50,6,FALSE)*(1-(PRINCIPAL!$M$79/100)),IF(L262=PRINCIPAL!$N$79,VLOOKUP($AM$243,'Banco de Dados'!$B$4:$J$50,6,FALSE)*(1-(PRINCIPAL!$O$79/100)),VLOOKUP($AM$243,'Banco de Dados'!$B$4:$J$50,6,FALSE)))))))))),"")</f>
        <v/>
      </c>
      <c r="AM262" s="29" t="str">
        <f>IFERROR(AL262*(IFERROR(VLOOKUP($AM$243,'Banco de Dados'!$B$4:$J$50,4,FALSE),"ERRO")),"")</f>
        <v/>
      </c>
      <c r="AN262" s="29" t="str">
        <f t="shared" si="159"/>
        <v/>
      </c>
      <c r="AO262" s="103" t="str">
        <f>IFERROR(AN262*(C262*(PRINCIPAL!$G$79/100))*0.47*(44/12),"")</f>
        <v/>
      </c>
      <c r="AP262" s="111" t="str">
        <f t="shared" si="160"/>
        <v/>
      </c>
      <c r="AQ262" s="30" t="str">
        <f>IFERROR(IF(AND(PRINCIPAL!$H$80&lt;&gt;"",OR(L262=PRINCIPAL!$I$80,L262=PRINCIPAL!$I$80+PRINCIPAL!$I$80,L262=PRINCIPAL!$I$80+PRINCIPAL!$I$80+PRINCIPAL!$I$80)),0,IF(AND(PRINCIPAL!$H$80&lt;&gt;"",L262=PRINCIPAL!$J$80),VLOOKUP($AR$243,'Banco de Dados'!$B$4:$J$50,8,FALSE)*PRINCIPAL!$H$80*(1-(PRINCIPAL!$K$80/100)),IF(AND(PRINCIPAL!$H$80&lt;&gt;"",L262=PRINCIPAL!$L$80),VLOOKUP($AR$243,'Banco de Dados'!$B$4:$J$50,8,FALSE)*PRINCIPAL!$H$80*(1-(PRINCIPAL!$M$80/100)),IF(AND(PRINCIPAL!$H$80&lt;&gt;"",L262=PRINCIPAL!$N$80),VLOOKUP($AR$243,'Banco de Dados'!$B$4:$J$50,8,FALSE)*PRINCIPAL!$H$80*(1-(PRINCIPAL!$O$80/100)),IF(PRINCIPAL!$H$80&lt;&gt;"",VLOOKUP($AR$243,'Banco de Dados'!$B$4:$J$50,8,FALSE)*PRINCIPAL!$H$80,IF(OR(L262=PRINCIPAL!$I$80,L262=PRINCIPAL!$I$80+PRINCIPAL!$I$80,L262=PRINCIPAL!$I$80+PRINCIPAL!$I$80+PRINCIPAL!$I$80),0,IF(L262=PRINCIPAL!$J$80,VLOOKUP($AR$243,'Banco de Dados'!$B$4:$J$50,6,FALSE)*(1-(PRINCIPAL!$K$80/100)),IF(L262=PRINCIPAL!$L$80,VLOOKUP($AR$243,'Banco de Dados'!$B$4:$J$50,6,FALSE)*(1-(PRINCIPAL!$M$80/100)),IF(L262=PRINCIPAL!$N$80,VLOOKUP($AR$243,'Banco de Dados'!$B$4:$J$50,6,FALSE)*(1-(PRINCIPAL!$O$80/100)),VLOOKUP($AR$243,'Banco de Dados'!$B$4:$J$50,6,FALSE)))))))))),"")</f>
        <v/>
      </c>
      <c r="AR262" s="29" t="str">
        <f>IFERROR(AQ262*(IFERROR(VLOOKUP($AR$243,'Banco de Dados'!$B$4:$J$50,4,FALSE),"ERRO")),"")</f>
        <v/>
      </c>
      <c r="AS262" s="29" t="str">
        <f t="shared" si="161"/>
        <v/>
      </c>
      <c r="AT262" s="103" t="str">
        <f>IFERROR(AS262*(C262*(PRINCIPAL!$G$80/100))*0.47*(44/12),"")</f>
        <v/>
      </c>
      <c r="AU262" s="111" t="str">
        <f t="shared" si="162"/>
        <v/>
      </c>
      <c r="AV262" s="30" t="str">
        <f>IFERROR(IF(AND(PRINCIPAL!$H$81&lt;&gt;"",OR(L262=PRINCIPAL!$I$81,L262=PRINCIPAL!$I$81+PRINCIPAL!$I$81,L262=PRINCIPAL!$I$81+PRINCIPAL!$I$81+PRINCIPAL!$I$81)),0,IF(AND(PRINCIPAL!$H$81&lt;&gt;"",L262=PRINCIPAL!$J$81),VLOOKUP($AW$243,'Banco de Dados'!$B$4:$J$50,8,FALSE)*PRINCIPAL!$H$81*(1-(PRINCIPAL!$K$81/100)),IF(AND(PRINCIPAL!$H$81&lt;&gt;"",L262=PRINCIPAL!$L$81),VLOOKUP($AW$243,'Banco de Dados'!$B$4:$J$50,8,FALSE)*PRINCIPAL!$H$81*(1-(PRINCIPAL!$M$81/100)),IF(AND(PRINCIPAL!$H$81&lt;&gt;"",L262=PRINCIPAL!$N$81),VLOOKUP($AW$243,'Banco de Dados'!$B$4:$J$50,8,FALSE)*PRINCIPAL!$H$81*(1-(PRINCIPAL!$O$81/100)),IF(PRINCIPAL!$H$81&lt;&gt;"",VLOOKUP($AW$243,'Banco de Dados'!$B$4:$J$50,8,FALSE)*PRINCIPAL!$H$81,IF(OR(L262=PRINCIPAL!$I$81,L262=PRINCIPAL!$I$81+PRINCIPAL!$I$81,L262=PRINCIPAL!$I$81+PRINCIPAL!$I$81+PRINCIPAL!$I$81),0,IF(L262=PRINCIPAL!$J$81,VLOOKUP($AW$243,'Banco de Dados'!$B$4:$J$50,6,FALSE)*(1-(PRINCIPAL!$K$81/100)),IF(L262=PRINCIPAL!$L$81,VLOOKUP($AW$243,'Banco de Dados'!$B$4:$J$50,6,FALSE)*(1-(PRINCIPAL!$M$81/100)),IF(L262=PRINCIPAL!$N$81,VLOOKUP($AW$243,'Banco de Dados'!$B$4:$J$50,6,FALSE)*(1-(PRINCIPAL!$O$81/100)),VLOOKUP($AW$243,'Banco de Dados'!$B$4:$J$50,6,FALSE)))))))))),"")</f>
        <v/>
      </c>
      <c r="AW262" s="29" t="str">
        <f>IFERROR(AV262*(IFERROR(VLOOKUP($AW$243,'Banco de Dados'!$B$4:$J$50,4,FALSE),"ERRO")),"")</f>
        <v/>
      </c>
      <c r="AX262" s="29" t="str">
        <f t="shared" si="163"/>
        <v/>
      </c>
      <c r="AY262" s="103" t="str">
        <f>IFERROR(AX262*(C262*(PRINCIPAL!$G$81/100))*0.47*(44/12),"")</f>
        <v/>
      </c>
      <c r="AZ262" s="111" t="str">
        <f t="shared" si="168"/>
        <v/>
      </c>
      <c r="BA262" s="30" t="str">
        <f>IFERROR(IF(AND(PRINCIPAL!$H$82&lt;&gt;"",OR(L262=PRINCIPAL!$I$82,L262=PRINCIPAL!$I$82+PRINCIPAL!$I$82,L262=PRINCIPAL!$I$82+PRINCIPAL!$I$82+PRINCIPAL!$I$82)),0,IF(AND(PRINCIPAL!$H$82&lt;&gt;"",L262=PRINCIPAL!$J$82),VLOOKUP($BB$243,'Banco de Dados'!$B$4:$J$50,8,FALSE)*PRINCIPAL!$H$82*(1-(PRINCIPAL!$K$82/100)),IF(AND(PRINCIPAL!$H$82&lt;&gt;"",L262=PRINCIPAL!$L$82),VLOOKUP($BB$243,'Banco de Dados'!$B$4:$J$50,8,FALSE)*PRINCIPAL!$H$82*(1-(PRINCIPAL!$M$82/100)),IF(AND(PRINCIPAL!$H$82&lt;&gt;"",L262=PRINCIPAL!$N$82),VLOOKUP($BB$243,'Banco de Dados'!$B$4:$J$50,8,FALSE)*PRINCIPAL!$H$82*(1-(PRINCIPAL!$O$82/100)),IF(PRINCIPAL!$H$82&lt;&gt;"",VLOOKUP($BB$243,'Banco de Dados'!$B$4:$J$50,8,FALSE)*PRINCIPAL!$H$82,IF(OR(L262=PRINCIPAL!$I$82,L262=PRINCIPAL!$I$82+PRINCIPAL!$I$82,L262=PRINCIPAL!$I$82+PRINCIPAL!$I$82+PRINCIPAL!$I$82),0,IF(L262=PRINCIPAL!$J$82,VLOOKUP($BB$243,'Banco de Dados'!$B$4:$J$50,6,FALSE)*(1-(PRINCIPAL!$K$82/100)),IF(L262=PRINCIPAL!$L$82,VLOOKUP($BB$243,'Banco de Dados'!$B$4:$J$50,6,FALSE)*(1-(PRINCIPAL!$M$82/100)),IF(L262=PRINCIPAL!$N$82,VLOOKUP($BB$243,'Banco de Dados'!$B$4:$J$50,6,FALSE)*(1-(PRINCIPAL!$O$82/100)),VLOOKUP($BB$243,'Banco de Dados'!$B$4:$J$50,6,FALSE)))))))))),"")</f>
        <v/>
      </c>
      <c r="BB262" s="29" t="str">
        <f>IFERROR(BA262*(IFERROR(VLOOKUP($BB$243,'Banco de Dados'!$B$4:$J$50,4,FALSE),"ERRO")),"")</f>
        <v/>
      </c>
      <c r="BC262" s="29" t="str">
        <f t="shared" si="169"/>
        <v/>
      </c>
      <c r="BD262" s="103" t="str">
        <f>IFERROR(BC262*(C262*(PRINCIPAL!$G$82/100))*0.47*(44/12),"")</f>
        <v/>
      </c>
      <c r="BE262" s="111" t="str">
        <f t="shared" si="148"/>
        <v/>
      </c>
      <c r="BF262" s="30" t="str">
        <f>IFERROR(IF(AND(PRINCIPAL!$H$83&lt;&gt;"",OR(L262=PRINCIPAL!$I$83,L262=PRINCIPAL!$I$83+PRINCIPAL!$I$83,L262=PRINCIPAL!$I$83+PRINCIPAL!$I$83+PRINCIPAL!$I$83)),0,IF(AND(PRINCIPAL!$H$83&lt;&gt;"",L262=PRINCIPAL!$J$83),VLOOKUP($BG$243,'Banco de Dados'!$B$4:$J$50,8,FALSE)*PRINCIPAL!$H$83*(1-(PRINCIPAL!$K$83/100)),IF(AND(PRINCIPAL!$H$83&lt;&gt;"",L262=PRINCIPAL!$L$83),VLOOKUP($BG$243,'Banco de Dados'!$B$4:$J$50,8,FALSE)*PRINCIPAL!$H$83*(1-(PRINCIPAL!$M$83/100)),IF(AND(PRINCIPAL!$H$83&lt;&gt;"",L262=PRINCIPAL!$N$83),VLOOKUP($BG$243,'Banco de Dados'!$B$4:$J$50,8,FALSE)*PRINCIPAL!$H$83*(1-(PRINCIPAL!$O$83/100)),IF(PRINCIPAL!$H$83&lt;&gt;"",VLOOKUP($BG$243,'Banco de Dados'!$B$4:$J$50,8,FALSE)*PRINCIPAL!$H$83,IF(OR(L262=PRINCIPAL!$I$83,L262=PRINCIPAL!$I$83+PRINCIPAL!$I$83,L262=PRINCIPAL!$I$83+PRINCIPAL!$I$83+PRINCIPAL!$I$83),0,IF(L262=PRINCIPAL!$J$83,VLOOKUP($BG$243,'Banco de Dados'!$B$4:$J$50,6,FALSE)*(1-(PRINCIPAL!$K$83/100)),IF(L262=PRINCIPAL!$L$83,VLOOKUP($BG$243,'Banco de Dados'!$B$4:$J$50,6,FALSE)*(1-(PRINCIPAL!$M$83/100)),IF(L262=PRINCIPAL!$N$83,VLOOKUP($BG$243,'Banco de Dados'!$B$4:$J$50,6,FALSE)*(1-(PRINCIPAL!$O$83/100)),VLOOKUP($BG$243,'Banco de Dados'!$B$4:$J$50,6,FALSE)))))))))),"")</f>
        <v/>
      </c>
      <c r="BG262" s="29" t="str">
        <f>IFERROR(BF262*(IFERROR(VLOOKUP($BG$243,'Banco de Dados'!$B$4:$J$50,4,FALSE),"ERRO")),"")</f>
        <v/>
      </c>
      <c r="BH262" s="29" t="str">
        <f t="shared" si="164"/>
        <v/>
      </c>
      <c r="BI262" s="103" t="str">
        <f>IFERROR(BH262*(C262*(PRINCIPAL!$G$83/100))*0.47*(44/12),"")</f>
        <v/>
      </c>
      <c r="BJ262" s="102" t="str">
        <f t="shared" si="149"/>
        <v/>
      </c>
    </row>
    <row r="263" spans="2:62" ht="12.75" customHeight="1" x14ac:dyDescent="0.3">
      <c r="B263" s="326">
        <f t="shared" si="150"/>
        <v>2038</v>
      </c>
      <c r="C263" s="340"/>
      <c r="D263" s="1"/>
      <c r="E263" s="116">
        <v>18</v>
      </c>
      <c r="F263" s="24" t="str">
        <f>IFERROR(VLOOKUP($G$243,'Banco de Dados'!$B$4:$J$50,6,FALSE),"")</f>
        <v/>
      </c>
      <c r="G263" s="25" t="str">
        <f>IFERROR(F263*(IFERROR(VLOOKUP($G$243,'Banco de Dados'!$B$4:$J$50,4,FALSE),"ERRO")),"")</f>
        <v/>
      </c>
      <c r="H263" s="25" t="str">
        <f t="shared" si="151"/>
        <v/>
      </c>
      <c r="I263" s="103" t="str">
        <f t="shared" si="152"/>
        <v/>
      </c>
      <c r="J263" s="117" t="str">
        <f t="shared" si="153"/>
        <v/>
      </c>
      <c r="K263" s="1"/>
      <c r="L263" s="91">
        <v>18</v>
      </c>
      <c r="M263" s="24" t="str">
        <f>IFERROR(IF(AND(PRINCIPAL!$H$74&lt;&gt;"",OR(L263=PRINCIPAL!$I$74,L263=PRINCIPAL!$I$74+PRINCIPAL!$I$74,L263=PRINCIPAL!$I$74+PRINCIPAL!$I$74+PRINCIPAL!$I$74)),0,IF(AND(PRINCIPAL!$H$74&lt;&gt;"",L263=PRINCIPAL!$J$74),VLOOKUP($N$243,'Banco de Dados'!$B$4:$J$50,8,FALSE)*PRINCIPAL!$H$74*(1-(PRINCIPAL!$K$74/100)),IF(AND(PRINCIPAL!$H$74&lt;&gt;"",L263=PRINCIPAL!$L$74),VLOOKUP($N$243,'Banco de Dados'!$B$4:$J$50,8,FALSE)*PRINCIPAL!$H$74*(1-(PRINCIPAL!$M$74/100)),IF(AND(PRINCIPAL!$H$74&lt;&gt;"",L263=PRINCIPAL!$N$74),VLOOKUP($N$243,'Banco de Dados'!$B$4:$J$50,8,FALSE)*PRINCIPAL!$H$74*(1-(PRINCIPAL!$O$74/100)),IF(PRINCIPAL!$H$74&lt;&gt;"",VLOOKUP($N$243,'Banco de Dados'!$B$4:$J$50,8,FALSE)*PRINCIPAL!$H$74,IF(OR(L263=PRINCIPAL!$I$74,L263=PRINCIPAL!$I$74+PRINCIPAL!$I$74,L263=PRINCIPAL!$I$74+PRINCIPAL!$I$74+PRINCIPAL!$I$74),0,IF(L263=PRINCIPAL!$J$74,VLOOKUP($N$243,'Banco de Dados'!$B$4:$J$50,6,FALSE)*(1-(PRINCIPAL!$K$74/100)),IF(L263=PRINCIPAL!$L$74,VLOOKUP($N$243,'Banco de Dados'!$B$4:$J$50,6,FALSE)*(1-(PRINCIPAL!$M$74/100)),IF(L263=PRINCIPAL!$N$74,VLOOKUP($N$243,'Banco de Dados'!$B$4:$J$50,6,FALSE)*(1-(PRINCIPAL!$O$74/100)),VLOOKUP($N$243,'Banco de Dados'!$B$4:$J$50,6,FALSE)))))))))),"")</f>
        <v/>
      </c>
      <c r="N263" s="25" t="str">
        <f>IFERROR(M263*(IFERROR(VLOOKUP($N$243,'Banco de Dados'!$B$4:$J$50,4,FALSE),"ERRO")),"")</f>
        <v/>
      </c>
      <c r="O263" s="25" t="str">
        <f t="shared" si="154"/>
        <v/>
      </c>
      <c r="P263" s="103" t="str">
        <f>IFERROR(O263*(C263*(PRINCIPAL!$G$74/100))*0.47*(44/12),"")</f>
        <v/>
      </c>
      <c r="Q263" s="107" t="str">
        <f>IFERROR(Q262+P263,"")</f>
        <v/>
      </c>
      <c r="R263" s="29" t="str">
        <f>IFERROR(IF(AND(PRINCIPAL!$H$75&lt;&gt;"",OR(L263=PRINCIPAL!$I$75,L263=PRINCIPAL!$I$75+PRINCIPAL!$I$75,L263=PRINCIPAL!$I$75+PRINCIPAL!$I$75+PRINCIPAL!$I$75)),0,IF(AND(PRINCIPAL!$H$75&lt;&gt;"",L263=PRINCIPAL!$J$75),VLOOKUP($S$243,'Banco de Dados'!$B$4:$J$50,8,FALSE)*PRINCIPAL!$H$75*(1-(PRINCIPAL!$K$75/100)),IF(AND(PRINCIPAL!$H$75&lt;&gt;"",L263=PRINCIPAL!$L$75),VLOOKUP($S$243,'Banco de Dados'!$B$4:$J$50,8,FALSE)*PRINCIPAL!$H$75*(1-(PRINCIPAL!$M$75/100)),IF(AND(PRINCIPAL!$H$75&lt;&gt;"",L263=PRINCIPAL!$N$75),VLOOKUP($S$243,'Banco de Dados'!$B$4:$J$50,8,FALSE)*PRINCIPAL!$H$75*(1-(PRINCIPAL!$O$75/100)),IF(PRINCIPAL!$H$75&lt;&gt;"",VLOOKUP($S$243,'Banco de Dados'!$B$4:$J$50,8,FALSE)*PRINCIPAL!$H$75,IF(OR(L263=PRINCIPAL!$I$75,L263=PRINCIPAL!$I$75+PRINCIPAL!$I$75,L263=PRINCIPAL!$I$75+PRINCIPAL!$I$75+PRINCIPAL!$I$75),0,IF(L263=PRINCIPAL!$J$75,VLOOKUP($S$243,'Banco de Dados'!$B$4:$J$50,6,FALSE)*(1-(PRINCIPAL!$K$75/100)),IF(L263=PRINCIPAL!$L$75,VLOOKUP($S$243,'Banco de Dados'!$B$4:$J$50,6,FALSE)*(1-(PRINCIPAL!$M$75/100)),IF(L263=PRINCIPAL!$N$75,VLOOKUP($S$243,'Banco de Dados'!$B$4:$J$50,6,FALSE)*(1-(PRINCIPAL!$O$75/100)),VLOOKUP($S$243,'Banco de Dados'!$B$4:$J$50,6,FALSE)))))))))),"")</f>
        <v/>
      </c>
      <c r="S263" s="29" t="str">
        <f>IFERROR(R263*(IFERROR(VLOOKUP($S$243,'Banco de Dados'!$B$4:$J$50,4,FALSE),"ERRO")),"")</f>
        <v/>
      </c>
      <c r="T263" s="29" t="str">
        <f t="shared" si="171"/>
        <v/>
      </c>
      <c r="U263" s="103" t="str">
        <f>IFERROR(T263*(C263*(PRINCIPAL!$G$75/100))*0.47*(44/12),"")</f>
        <v/>
      </c>
      <c r="V263" s="103" t="str">
        <f t="shared" si="147"/>
        <v/>
      </c>
      <c r="W263" s="30" t="str">
        <f>IFERROR(IF(AND(PRINCIPAL!$H$76&lt;&gt;"",OR(L263=PRINCIPAL!$I$76,L263=PRINCIPAL!$I$76+PRINCIPAL!$I$76,L263=PRINCIPAL!$I$76+PRINCIPAL!$I$76+PRINCIPAL!$I$76)),0,IF(AND(PRINCIPAL!$H$76&lt;&gt;"",L263=PRINCIPAL!$J$76),VLOOKUP($X$243,'Banco de Dados'!$B$4:$J$50,8,FALSE)*PRINCIPAL!$H$76*(1-(PRINCIPAL!$K$76/100)),IF(AND(PRINCIPAL!$H$76&lt;&gt;"",L263=PRINCIPAL!$L$76),VLOOKUP($X$243,'Banco de Dados'!$B$4:$J$50,8,FALSE)*PRINCIPAL!$H$76*(1-(PRINCIPAL!$M$76/100)),IF(AND(PRINCIPAL!$H$76&lt;&gt;"",L263=PRINCIPAL!$N$76),VLOOKUP($X$243,'Banco de Dados'!$B$4:$J$50,8,FALSE)*PRINCIPAL!$H$76*(1-(PRINCIPAL!$O$76/100)),IF(PRINCIPAL!$H$76&lt;&gt;"",VLOOKUP($X$243,'Banco de Dados'!$B$4:$J$50,8,FALSE)*PRINCIPAL!$H$76,IF(OR(L263=PRINCIPAL!$I$76,L263=PRINCIPAL!$I$76+PRINCIPAL!$I$76,L263=PRINCIPAL!$I$76+PRINCIPAL!$I$76+PRINCIPAL!$I$76),0,IF(L263=PRINCIPAL!$J$76,VLOOKUP($X$243,'Banco de Dados'!$B$4:$J$50,6,FALSE)*(1-(PRINCIPAL!$K$76/100)),IF(L263=PRINCIPAL!$L$76,VLOOKUP($X$243,'Banco de Dados'!$B$4:$J$50,6,FALSE)*(1-(PRINCIPAL!$M$76/100)),IF(L263=PRINCIPAL!$N$76,VLOOKUP($X$243,'Banco de Dados'!$B$4:$J$50,6,FALSE)*(1-(PRINCIPAL!$O$76/100)),VLOOKUP($X$243,'Banco de Dados'!$B$4:$J$50,6,FALSE)))))))))),"")</f>
        <v/>
      </c>
      <c r="X263" s="29" t="str">
        <f>IFERROR(W263*(IFERROR(VLOOKUP($X$243,'Banco de Dados'!$B$4:$J$50,4,FALSE),"ERRO")),"")</f>
        <v/>
      </c>
      <c r="Y263" s="29" t="str">
        <f t="shared" si="165"/>
        <v/>
      </c>
      <c r="Z263" s="103" t="str">
        <f>IFERROR(Y263*(C263*(PRINCIPAL!$G$76/100))*0.47*(44/12),"")</f>
        <v/>
      </c>
      <c r="AA263" s="111" t="str">
        <f t="shared" si="166"/>
        <v/>
      </c>
      <c r="AB263" s="30" t="str">
        <f>IFERROR(IF(AND(PRINCIPAL!$H$77&lt;&gt;"",OR(L263=PRINCIPAL!$I$77,L263=PRINCIPAL!$I$77+PRINCIPAL!$I$77,L263=PRINCIPAL!$I$77+PRINCIPAL!$I$77+PRINCIPAL!$I$77)),0,IF(AND(PRINCIPAL!$H$77&lt;&gt;"",L263=PRINCIPAL!$J$77),VLOOKUP($AC$243,'Banco de Dados'!$B$4:$J$50,8,FALSE)*PRINCIPAL!$H$77*(1-(PRINCIPAL!$K$77/100)),IF(AND(PRINCIPAL!$H$77&lt;&gt;"",L263=PRINCIPAL!$L$77),VLOOKUP($AC$243,'Banco de Dados'!$B$4:$J$50,8,FALSE)*PRINCIPAL!$H$77*(1-(PRINCIPAL!$M$77/100)),IF(AND(PRINCIPAL!$H$77&lt;&gt;"",L263=PRINCIPAL!$N$77),VLOOKUP($AC$243,'Banco de Dados'!$B$4:$J$50,8,FALSE)*PRINCIPAL!$H$77*(1-(PRINCIPAL!$O$77/100)),IF(PRINCIPAL!$H$77&lt;&gt;"",VLOOKUP($AC$243,'Banco de Dados'!$B$4:$J$50,8,FALSE)*PRINCIPAL!$H$77,IF(OR(L263=PRINCIPAL!$I$77,L263=PRINCIPAL!$I$77+PRINCIPAL!$I$77,L263=PRINCIPAL!$I$77+PRINCIPAL!$I$77+PRINCIPAL!$I$77),0,IF(L263=PRINCIPAL!$J$77,VLOOKUP($AC$243,'Banco de Dados'!$B$4:$J$50,6,FALSE)*(1-(PRINCIPAL!$K$77/100)),IF(L263=PRINCIPAL!$L$77,VLOOKUP($AC$243,'Banco de Dados'!$B$4:$J$50,6,FALSE)*(1-(PRINCIPAL!$M$77/100)),IF(L263=PRINCIPAL!$N$77,VLOOKUP($AC$243,'Banco de Dados'!$B$4:$J$50,6,FALSE)*(1-(PRINCIPAL!$O$77/100)),VLOOKUP($AC$243,'Banco de Dados'!$B$4:$J$50,6,FALSE)))))))))),"")</f>
        <v/>
      </c>
      <c r="AC263" s="29" t="str">
        <f>IFERROR(AB263*(IFERROR(VLOOKUP($AC$243,'Banco de Dados'!$B$4:$J$50,4,FALSE),"ERRO")),"")</f>
        <v/>
      </c>
      <c r="AD263" s="29" t="str">
        <f t="shared" si="156"/>
        <v/>
      </c>
      <c r="AE263" s="103" t="str">
        <f>IFERROR(AD263*(C263*(PRINCIPAL!$G$77/100))*0.47*(44/12),"")</f>
        <v/>
      </c>
      <c r="AF263" s="111" t="str">
        <f t="shared" si="157"/>
        <v/>
      </c>
      <c r="AG263" s="30" t="str">
        <f>IFERROR(IF(AND(PRINCIPAL!$H$78&lt;&gt;"",OR(L263=PRINCIPAL!$I$78,L263=PRINCIPAL!$I$78+PRINCIPAL!$I$78,L263=PRINCIPAL!$I$78+PRINCIPAL!$I$78+PRINCIPAL!$I$78)),0,IF(AND(PRINCIPAL!$H$78&lt;&gt;"",L263=PRINCIPAL!$J$78),VLOOKUP($AH$243,'Banco de Dados'!$B$4:$J$50,8,FALSE)*PRINCIPAL!$H$78*(1-(PRINCIPAL!$K$78/100)),IF(AND(PRINCIPAL!$H$78&lt;&gt;"",L263=PRINCIPAL!$L$78),VLOOKUP($AH$243,'Banco de Dados'!$B$4:$J$50,8,FALSE)*PRINCIPAL!$H$78*(1-(PRINCIPAL!$M$78/100)),IF(AND(PRINCIPAL!$H$78&lt;&gt;"",L263=PRINCIPAL!$N$78),VLOOKUP($AH$243,'Banco de Dados'!$B$4:$J$50,8,FALSE)*PRINCIPAL!$H$78*(1-(PRINCIPAL!$O$78/100)),IF(PRINCIPAL!$H$78&lt;&gt;"",VLOOKUP($AH$243,'Banco de Dados'!$B$4:$J$50,8,FALSE)*PRINCIPAL!$H$78,IF(OR(L263=PRINCIPAL!$I$78,L263=PRINCIPAL!$I$78+PRINCIPAL!$I$78,L263=PRINCIPAL!$I$78+PRINCIPAL!$I$78+PRINCIPAL!$I$78),0,IF(L263=PRINCIPAL!$J$78,VLOOKUP($AH$243,'Banco de Dados'!$B$4:$J$50,6,FALSE)*(1-(PRINCIPAL!$K$78/100)),IF(L263=PRINCIPAL!$L$78,VLOOKUP($AH$243,'Banco de Dados'!$B$4:$J$50,6,FALSE)*(1-(PRINCIPAL!$M$78/100)),IF(L263=PRINCIPAL!$N$78,VLOOKUP($AH$243,'Banco de Dados'!$B$4:$J$50,6,FALSE)*(1-(PRINCIPAL!$O$78/100)),VLOOKUP($AH$243,'Banco de Dados'!$B$4:$J$50,6,FALSE)))))))))),"")</f>
        <v/>
      </c>
      <c r="AH263" s="29" t="str">
        <f>IFERROR(AG263*(IFERROR(VLOOKUP($AH$243,'Banco de Dados'!$B$4:$J$50,4,FALSE),"ERRO")),"")</f>
        <v/>
      </c>
      <c r="AI263" s="29" t="str">
        <f t="shared" si="158"/>
        <v/>
      </c>
      <c r="AJ263" s="103" t="str">
        <f>IFERROR(AI263*(C263*(PRINCIPAL!$G$78/100))*0.47*(44/12),"")</f>
        <v/>
      </c>
      <c r="AK263" s="111" t="str">
        <f t="shared" si="167"/>
        <v/>
      </c>
      <c r="AL263" s="30" t="str">
        <f>IFERROR(IF(AND(PRINCIPAL!$H$79&lt;&gt;"",OR(L263=PRINCIPAL!$I$79,L263=PRINCIPAL!$I$79+PRINCIPAL!$I$79,L263=PRINCIPAL!$I$79+PRINCIPAL!$I$79+PRINCIPAL!$I$79)),0,IF(AND(PRINCIPAL!$H$79&lt;&gt;"",L263=PRINCIPAL!$J$79),VLOOKUP($AM$243,'Banco de Dados'!$B$4:$J$50,8,FALSE)*PRINCIPAL!$H$79*(1-(PRINCIPAL!$K$79/100)),IF(AND(PRINCIPAL!$H$79&lt;&gt;"",L263=PRINCIPAL!$L$79),VLOOKUP($AM$243,'Banco de Dados'!$B$4:$J$50,8,FALSE)*PRINCIPAL!$H$79*(1-(PRINCIPAL!$M$79/100)),IF(AND(PRINCIPAL!$H$79&lt;&gt;"",L263=PRINCIPAL!$N$79),VLOOKUP($AM$243,'Banco de Dados'!$B$4:$J$50,8,FALSE)*PRINCIPAL!$H$79*(1-(PRINCIPAL!$O$79/100)),IF(PRINCIPAL!$H$79&lt;&gt;"",VLOOKUP($AM$243,'Banco de Dados'!$B$4:$J$50,8,FALSE)*PRINCIPAL!$H$79,IF(OR(L263=PRINCIPAL!$I$79,L263=PRINCIPAL!$I$79+PRINCIPAL!$I$79,L263=PRINCIPAL!$I$79+PRINCIPAL!$I$79+PRINCIPAL!$I$79),0,IF(L263=PRINCIPAL!$J$79,VLOOKUP($AM$243,'Banco de Dados'!$B$4:$J$50,6,FALSE)*(1-(PRINCIPAL!$K$79/100)),IF(L263=PRINCIPAL!$L$79,VLOOKUP($AM$243,'Banco de Dados'!$B$4:$J$50,6,FALSE)*(1-(PRINCIPAL!$M$79/100)),IF(L263=PRINCIPAL!$N$79,VLOOKUP($AM$243,'Banco de Dados'!$B$4:$J$50,6,FALSE)*(1-(PRINCIPAL!$O$79/100)),VLOOKUP($AM$243,'Banco de Dados'!$B$4:$J$50,6,FALSE)))))))))),"")</f>
        <v/>
      </c>
      <c r="AM263" s="29" t="str">
        <f>IFERROR(AL263*(IFERROR(VLOOKUP($AM$243,'Banco de Dados'!$B$4:$J$50,4,FALSE),"ERRO")),"")</f>
        <v/>
      </c>
      <c r="AN263" s="29" t="str">
        <f t="shared" si="159"/>
        <v/>
      </c>
      <c r="AO263" s="103" t="str">
        <f>IFERROR(AN263*(C263*(PRINCIPAL!$G$79/100))*0.47*(44/12),"")</f>
        <v/>
      </c>
      <c r="AP263" s="111" t="str">
        <f t="shared" si="160"/>
        <v/>
      </c>
      <c r="AQ263" s="30" t="str">
        <f>IFERROR(IF(AND(PRINCIPAL!$H$80&lt;&gt;"",OR(L263=PRINCIPAL!$I$80,L263=PRINCIPAL!$I$80+PRINCIPAL!$I$80,L263=PRINCIPAL!$I$80+PRINCIPAL!$I$80+PRINCIPAL!$I$80)),0,IF(AND(PRINCIPAL!$H$80&lt;&gt;"",L263=PRINCIPAL!$J$80),VLOOKUP($AR$243,'Banco de Dados'!$B$4:$J$50,8,FALSE)*PRINCIPAL!$H$80*(1-(PRINCIPAL!$K$80/100)),IF(AND(PRINCIPAL!$H$80&lt;&gt;"",L263=PRINCIPAL!$L$80),VLOOKUP($AR$243,'Banco de Dados'!$B$4:$J$50,8,FALSE)*PRINCIPAL!$H$80*(1-(PRINCIPAL!$M$80/100)),IF(AND(PRINCIPAL!$H$80&lt;&gt;"",L263=PRINCIPAL!$N$80),VLOOKUP($AR$243,'Banco de Dados'!$B$4:$J$50,8,FALSE)*PRINCIPAL!$H$80*(1-(PRINCIPAL!$O$80/100)),IF(PRINCIPAL!$H$80&lt;&gt;"",VLOOKUP($AR$243,'Banco de Dados'!$B$4:$J$50,8,FALSE)*PRINCIPAL!$H$80,IF(OR(L263=PRINCIPAL!$I$80,L263=PRINCIPAL!$I$80+PRINCIPAL!$I$80,L263=PRINCIPAL!$I$80+PRINCIPAL!$I$80+PRINCIPAL!$I$80),0,IF(L263=PRINCIPAL!$J$80,VLOOKUP($AR$243,'Banco de Dados'!$B$4:$J$50,6,FALSE)*(1-(PRINCIPAL!$K$80/100)),IF(L263=PRINCIPAL!$L$80,VLOOKUP($AR$243,'Banco de Dados'!$B$4:$J$50,6,FALSE)*(1-(PRINCIPAL!$M$80/100)),IF(L263=PRINCIPAL!$N$80,VLOOKUP($AR$243,'Banco de Dados'!$B$4:$J$50,6,FALSE)*(1-(PRINCIPAL!$O$80/100)),VLOOKUP($AR$243,'Banco de Dados'!$B$4:$J$50,6,FALSE)))))))))),"")</f>
        <v/>
      </c>
      <c r="AR263" s="29" t="str">
        <f>IFERROR(AQ263*(IFERROR(VLOOKUP($AR$243,'Banco de Dados'!$B$4:$J$50,4,FALSE),"ERRO")),"")</f>
        <v/>
      </c>
      <c r="AS263" s="29" t="str">
        <f t="shared" si="161"/>
        <v/>
      </c>
      <c r="AT263" s="103" t="str">
        <f>IFERROR(AS263*(C263*(PRINCIPAL!$G$80/100))*0.47*(44/12),"")</f>
        <v/>
      </c>
      <c r="AU263" s="111" t="str">
        <f t="shared" si="162"/>
        <v/>
      </c>
      <c r="AV263" s="30" t="str">
        <f>IFERROR(IF(AND(PRINCIPAL!$H$81&lt;&gt;"",OR(L263=PRINCIPAL!$I$81,L263=PRINCIPAL!$I$81+PRINCIPAL!$I$81,L263=PRINCIPAL!$I$81+PRINCIPAL!$I$81+PRINCIPAL!$I$81)),0,IF(AND(PRINCIPAL!$H$81&lt;&gt;"",L263=PRINCIPAL!$J$81),VLOOKUP($AW$243,'Banco de Dados'!$B$4:$J$50,8,FALSE)*PRINCIPAL!$H$81*(1-(PRINCIPAL!$K$81/100)),IF(AND(PRINCIPAL!$H$81&lt;&gt;"",L263=PRINCIPAL!$L$81),VLOOKUP($AW$243,'Banco de Dados'!$B$4:$J$50,8,FALSE)*PRINCIPAL!$H$81*(1-(PRINCIPAL!$M$81/100)),IF(AND(PRINCIPAL!$H$81&lt;&gt;"",L263=PRINCIPAL!$N$81),VLOOKUP($AW$243,'Banco de Dados'!$B$4:$J$50,8,FALSE)*PRINCIPAL!$H$81*(1-(PRINCIPAL!$O$81/100)),IF(PRINCIPAL!$H$81&lt;&gt;"",VLOOKUP($AW$243,'Banco de Dados'!$B$4:$J$50,8,FALSE)*PRINCIPAL!$H$81,IF(OR(L263=PRINCIPAL!$I$81,L263=PRINCIPAL!$I$81+PRINCIPAL!$I$81,L263=PRINCIPAL!$I$81+PRINCIPAL!$I$81+PRINCIPAL!$I$81),0,IF(L263=PRINCIPAL!$J$81,VLOOKUP($AW$243,'Banco de Dados'!$B$4:$J$50,6,FALSE)*(1-(PRINCIPAL!$K$81/100)),IF(L263=PRINCIPAL!$L$81,VLOOKUP($AW$243,'Banco de Dados'!$B$4:$J$50,6,FALSE)*(1-(PRINCIPAL!$M$81/100)),IF(L263=PRINCIPAL!$N$81,VLOOKUP($AW$243,'Banco de Dados'!$B$4:$J$50,6,FALSE)*(1-(PRINCIPAL!$O$81/100)),VLOOKUP($AW$243,'Banco de Dados'!$B$4:$J$50,6,FALSE)))))))))),"")</f>
        <v/>
      </c>
      <c r="AW263" s="29" t="str">
        <f>IFERROR(AV263*(IFERROR(VLOOKUP($AW$243,'Banco de Dados'!$B$4:$J$50,4,FALSE),"ERRO")),"")</f>
        <v/>
      </c>
      <c r="AX263" s="29" t="str">
        <f t="shared" si="163"/>
        <v/>
      </c>
      <c r="AY263" s="103" t="str">
        <f>IFERROR(AX263*(C263*(PRINCIPAL!$G$81/100))*0.47*(44/12),"")</f>
        <v/>
      </c>
      <c r="AZ263" s="111" t="str">
        <f t="shared" si="168"/>
        <v/>
      </c>
      <c r="BA263" s="30" t="str">
        <f>IFERROR(IF(AND(PRINCIPAL!$H$82&lt;&gt;"",OR(L263=PRINCIPAL!$I$82,L263=PRINCIPAL!$I$82+PRINCIPAL!$I$82,L263=PRINCIPAL!$I$82+PRINCIPAL!$I$82+PRINCIPAL!$I$82)),0,IF(AND(PRINCIPAL!$H$82&lt;&gt;"",L263=PRINCIPAL!$J$82),VLOOKUP($BB$243,'Banco de Dados'!$B$4:$J$50,8,FALSE)*PRINCIPAL!$H$82*(1-(PRINCIPAL!$K$82/100)),IF(AND(PRINCIPAL!$H$82&lt;&gt;"",L263=PRINCIPAL!$L$82),VLOOKUP($BB$243,'Banco de Dados'!$B$4:$J$50,8,FALSE)*PRINCIPAL!$H$82*(1-(PRINCIPAL!$M$82/100)),IF(AND(PRINCIPAL!$H$82&lt;&gt;"",L263=PRINCIPAL!$N$82),VLOOKUP($BB$243,'Banco de Dados'!$B$4:$J$50,8,FALSE)*PRINCIPAL!$H$82*(1-(PRINCIPAL!$O$82/100)),IF(PRINCIPAL!$H$82&lt;&gt;"",VLOOKUP($BB$243,'Banco de Dados'!$B$4:$J$50,8,FALSE)*PRINCIPAL!$H$82,IF(OR(L263=PRINCIPAL!$I$82,L263=PRINCIPAL!$I$82+PRINCIPAL!$I$82,L263=PRINCIPAL!$I$82+PRINCIPAL!$I$82+PRINCIPAL!$I$82),0,IF(L263=PRINCIPAL!$J$82,VLOOKUP($BB$243,'Banco de Dados'!$B$4:$J$50,6,FALSE)*(1-(PRINCIPAL!$K$82/100)),IF(L263=PRINCIPAL!$L$82,VLOOKUP($BB$243,'Banco de Dados'!$B$4:$J$50,6,FALSE)*(1-(PRINCIPAL!$M$82/100)),IF(L263=PRINCIPAL!$N$82,VLOOKUP($BB$243,'Banco de Dados'!$B$4:$J$50,6,FALSE)*(1-(PRINCIPAL!$O$82/100)),VLOOKUP($BB$243,'Banco de Dados'!$B$4:$J$50,6,FALSE)))))))))),"")</f>
        <v/>
      </c>
      <c r="BB263" s="29" t="str">
        <f>IFERROR(BA263*(IFERROR(VLOOKUP($BB$243,'Banco de Dados'!$B$4:$J$50,4,FALSE),"ERRO")),"")</f>
        <v/>
      </c>
      <c r="BC263" s="29" t="str">
        <f t="shared" si="169"/>
        <v/>
      </c>
      <c r="BD263" s="103" t="str">
        <f>IFERROR(BC263*(C263*(PRINCIPAL!$G$82/100))*0.47*(44/12),"")</f>
        <v/>
      </c>
      <c r="BE263" s="111" t="str">
        <f t="shared" si="148"/>
        <v/>
      </c>
      <c r="BF263" s="30" t="str">
        <f>IFERROR(IF(AND(PRINCIPAL!$H$83&lt;&gt;"",OR(L263=PRINCIPAL!$I$83,L263=PRINCIPAL!$I$83+PRINCIPAL!$I$83,L263=PRINCIPAL!$I$83+PRINCIPAL!$I$83+PRINCIPAL!$I$83)),0,IF(AND(PRINCIPAL!$H$83&lt;&gt;"",L263=PRINCIPAL!$J$83),VLOOKUP($BG$243,'Banco de Dados'!$B$4:$J$50,8,FALSE)*PRINCIPAL!$H$83*(1-(PRINCIPAL!$K$83/100)),IF(AND(PRINCIPAL!$H$83&lt;&gt;"",L263=PRINCIPAL!$L$83),VLOOKUP($BG$243,'Banco de Dados'!$B$4:$J$50,8,FALSE)*PRINCIPAL!$H$83*(1-(PRINCIPAL!$M$83/100)),IF(AND(PRINCIPAL!$H$83&lt;&gt;"",L263=PRINCIPAL!$N$83),VLOOKUP($BG$243,'Banco de Dados'!$B$4:$J$50,8,FALSE)*PRINCIPAL!$H$83*(1-(PRINCIPAL!$O$83/100)),IF(PRINCIPAL!$H$83&lt;&gt;"",VLOOKUP($BG$243,'Banco de Dados'!$B$4:$J$50,8,FALSE)*PRINCIPAL!$H$83,IF(OR(L263=PRINCIPAL!$I$83,L263=PRINCIPAL!$I$83+PRINCIPAL!$I$83,L263=PRINCIPAL!$I$83+PRINCIPAL!$I$83+PRINCIPAL!$I$83),0,IF(L263=PRINCIPAL!$J$83,VLOOKUP($BG$243,'Banco de Dados'!$B$4:$J$50,6,FALSE)*(1-(PRINCIPAL!$K$83/100)),IF(L263=PRINCIPAL!$L$83,VLOOKUP($BG$243,'Banco de Dados'!$B$4:$J$50,6,FALSE)*(1-(PRINCIPAL!$M$83/100)),IF(L263=PRINCIPAL!$N$83,VLOOKUP($BG$243,'Banco de Dados'!$B$4:$J$50,6,FALSE)*(1-(PRINCIPAL!$O$83/100)),VLOOKUP($BG$243,'Banco de Dados'!$B$4:$J$50,6,FALSE)))))))))),"")</f>
        <v/>
      </c>
      <c r="BG263" s="29" t="str">
        <f>IFERROR(BF263*(IFERROR(VLOOKUP($BG$243,'Banco de Dados'!$B$4:$J$50,4,FALSE),"ERRO")),"")</f>
        <v/>
      </c>
      <c r="BH263" s="29" t="str">
        <f t="shared" si="164"/>
        <v/>
      </c>
      <c r="BI263" s="103" t="str">
        <f>IFERROR(BH263*(C263*(PRINCIPAL!$G$83/100))*0.47*(44/12),"")</f>
        <v/>
      </c>
      <c r="BJ263" s="102" t="str">
        <f t="shared" si="149"/>
        <v/>
      </c>
    </row>
    <row r="264" spans="2:62" ht="12.75" customHeight="1" x14ac:dyDescent="0.3">
      <c r="B264" s="326">
        <f t="shared" si="150"/>
        <v>2039</v>
      </c>
      <c r="C264" s="340"/>
      <c r="D264" s="1"/>
      <c r="E264" s="116">
        <v>19</v>
      </c>
      <c r="F264" s="24" t="str">
        <f>IFERROR(VLOOKUP($G$243,'Banco de Dados'!$B$4:$J$50,6,FALSE),"")</f>
        <v/>
      </c>
      <c r="G264" s="25" t="str">
        <f>IFERROR(F264*(IFERROR(VLOOKUP($G$243,'Banco de Dados'!$B$4:$J$50,4,FALSE),"ERRO")),"")</f>
        <v/>
      </c>
      <c r="H264" s="25" t="str">
        <f t="shared" si="151"/>
        <v/>
      </c>
      <c r="I264" s="103" t="str">
        <f t="shared" si="152"/>
        <v/>
      </c>
      <c r="J264" s="117" t="str">
        <f t="shared" si="153"/>
        <v/>
      </c>
      <c r="K264" s="1"/>
      <c r="L264" s="91">
        <v>19</v>
      </c>
      <c r="M264" s="24" t="str">
        <f>IFERROR(IF(AND(PRINCIPAL!$H$74&lt;&gt;"",OR(L264=PRINCIPAL!$I$74,L264=PRINCIPAL!$I$74+PRINCIPAL!$I$74,L264=PRINCIPAL!$I$74+PRINCIPAL!$I$74+PRINCIPAL!$I$74)),0,IF(AND(PRINCIPAL!$H$74&lt;&gt;"",L264=PRINCIPAL!$J$74),VLOOKUP($N$243,'Banco de Dados'!$B$4:$J$50,8,FALSE)*PRINCIPAL!$H$74*(1-(PRINCIPAL!$K$74/100)),IF(AND(PRINCIPAL!$H$74&lt;&gt;"",L264=PRINCIPAL!$L$74),VLOOKUP($N$243,'Banco de Dados'!$B$4:$J$50,8,FALSE)*PRINCIPAL!$H$74*(1-(PRINCIPAL!$M$74/100)),IF(AND(PRINCIPAL!$H$74&lt;&gt;"",L264=PRINCIPAL!$N$74),VLOOKUP($N$243,'Banco de Dados'!$B$4:$J$50,8,FALSE)*PRINCIPAL!$H$74*(1-(PRINCIPAL!$O$74/100)),IF(PRINCIPAL!$H$74&lt;&gt;"",VLOOKUP($N$243,'Banco de Dados'!$B$4:$J$50,8,FALSE)*PRINCIPAL!$H$74,IF(OR(L264=PRINCIPAL!$I$74,L264=PRINCIPAL!$I$74+PRINCIPAL!$I$74,L264=PRINCIPAL!$I$74+PRINCIPAL!$I$74+PRINCIPAL!$I$74),0,IF(L264=PRINCIPAL!$J$74,VLOOKUP($N$243,'Banco de Dados'!$B$4:$J$50,6,FALSE)*(1-(PRINCIPAL!$K$74/100)),IF(L264=PRINCIPAL!$L$74,VLOOKUP($N$243,'Banco de Dados'!$B$4:$J$50,6,FALSE)*(1-(PRINCIPAL!$M$74/100)),IF(L264=PRINCIPAL!$N$74,VLOOKUP($N$243,'Banco de Dados'!$B$4:$J$50,6,FALSE)*(1-(PRINCIPAL!$O$74/100)),VLOOKUP($N$243,'Banco de Dados'!$B$4:$J$50,6,FALSE)))))))))),"")</f>
        <v/>
      </c>
      <c r="N264" s="25" t="str">
        <f>IFERROR(M264*(IFERROR(VLOOKUP($N$243,'Banco de Dados'!$B$4:$J$50,4,FALSE),"ERRO")),"")</f>
        <v/>
      </c>
      <c r="O264" s="25" t="str">
        <f>IFERROR(M264+N264,"")</f>
        <v/>
      </c>
      <c r="P264" s="103" t="str">
        <f>IFERROR(O264*(C264*(PRINCIPAL!$G$74/100))*0.47*(44/12),"")</f>
        <v/>
      </c>
      <c r="Q264" s="107" t="str">
        <f>IFERROR(Q263+P264,"")</f>
        <v/>
      </c>
      <c r="R264" s="29" t="str">
        <f>IFERROR(IF(AND(PRINCIPAL!$H$75&lt;&gt;"",OR(L264=PRINCIPAL!$I$75,L264=PRINCIPAL!$I$75+PRINCIPAL!$I$75,L264=PRINCIPAL!$I$75+PRINCIPAL!$I$75+PRINCIPAL!$I$75)),0,IF(AND(PRINCIPAL!$H$75&lt;&gt;"",L264=PRINCIPAL!$J$75),VLOOKUP($S$243,'Banco de Dados'!$B$4:$J$50,8,FALSE)*PRINCIPAL!$H$75*(1-(PRINCIPAL!$K$75/100)),IF(AND(PRINCIPAL!$H$75&lt;&gt;"",L264=PRINCIPAL!$L$75),VLOOKUP($S$243,'Banco de Dados'!$B$4:$J$50,8,FALSE)*PRINCIPAL!$H$75*(1-(PRINCIPAL!$M$75/100)),IF(AND(PRINCIPAL!$H$75&lt;&gt;"",L264=PRINCIPAL!$N$75),VLOOKUP($S$243,'Banco de Dados'!$B$4:$J$50,8,FALSE)*PRINCIPAL!$H$75*(1-(PRINCIPAL!$O$75/100)),IF(PRINCIPAL!$H$75&lt;&gt;"",VLOOKUP($S$243,'Banco de Dados'!$B$4:$J$50,8,FALSE)*PRINCIPAL!$H$75,IF(OR(L264=PRINCIPAL!$I$75,L264=PRINCIPAL!$I$75+PRINCIPAL!$I$75,L264=PRINCIPAL!$I$75+PRINCIPAL!$I$75+PRINCIPAL!$I$75),0,IF(L264=PRINCIPAL!$J$75,VLOOKUP($S$243,'Banco de Dados'!$B$4:$J$50,6,FALSE)*(1-(PRINCIPAL!$K$75/100)),IF(L264=PRINCIPAL!$L$75,VLOOKUP($S$243,'Banco de Dados'!$B$4:$J$50,6,FALSE)*(1-(PRINCIPAL!$M$75/100)),IF(L264=PRINCIPAL!$N$75,VLOOKUP($S$243,'Banco de Dados'!$B$4:$J$50,6,FALSE)*(1-(PRINCIPAL!$O$75/100)),VLOOKUP($S$243,'Banco de Dados'!$B$4:$J$50,6,FALSE)))))))))),"")</f>
        <v/>
      </c>
      <c r="S264" s="29" t="str">
        <f>IFERROR(R264*(IFERROR(VLOOKUP($S$243,'Banco de Dados'!$B$4:$J$50,4,FALSE),"ERRO")),"")</f>
        <v/>
      </c>
      <c r="T264" s="29" t="str">
        <f t="shared" si="171"/>
        <v/>
      </c>
      <c r="U264" s="103" t="str">
        <f>IFERROR(T264*(C264*(PRINCIPAL!$G$75/100))*0.47*(44/12),"")</f>
        <v/>
      </c>
      <c r="V264" s="103" t="str">
        <f t="shared" si="147"/>
        <v/>
      </c>
      <c r="W264" s="30" t="str">
        <f>IFERROR(IF(AND(PRINCIPAL!$H$76&lt;&gt;"",OR(L264=PRINCIPAL!$I$76,L264=PRINCIPAL!$I$76+PRINCIPAL!$I$76,L264=PRINCIPAL!$I$76+PRINCIPAL!$I$76+PRINCIPAL!$I$76)),0,IF(AND(PRINCIPAL!$H$76&lt;&gt;"",L264=PRINCIPAL!$J$76),VLOOKUP($X$243,'Banco de Dados'!$B$4:$J$50,8,FALSE)*PRINCIPAL!$H$76*(1-(PRINCIPAL!$K$76/100)),IF(AND(PRINCIPAL!$H$76&lt;&gt;"",L264=PRINCIPAL!$L$76),VLOOKUP($X$243,'Banco de Dados'!$B$4:$J$50,8,FALSE)*PRINCIPAL!$H$76*(1-(PRINCIPAL!$M$76/100)),IF(AND(PRINCIPAL!$H$76&lt;&gt;"",L264=PRINCIPAL!$N$76),VLOOKUP($X$243,'Banco de Dados'!$B$4:$J$50,8,FALSE)*PRINCIPAL!$H$76*(1-(PRINCIPAL!$O$76/100)),IF(PRINCIPAL!$H$76&lt;&gt;"",VLOOKUP($X$243,'Banco de Dados'!$B$4:$J$50,8,FALSE)*PRINCIPAL!$H$76,IF(OR(L264=PRINCIPAL!$I$76,L264=PRINCIPAL!$I$76+PRINCIPAL!$I$76,L264=PRINCIPAL!$I$76+PRINCIPAL!$I$76+PRINCIPAL!$I$76),0,IF(L264=PRINCIPAL!$J$76,VLOOKUP($X$243,'Banco de Dados'!$B$4:$J$50,6,FALSE)*(1-(PRINCIPAL!$K$76/100)),IF(L264=PRINCIPAL!$L$76,VLOOKUP($X$243,'Banco de Dados'!$B$4:$J$50,6,FALSE)*(1-(PRINCIPAL!$M$76/100)),IF(L264=PRINCIPAL!$N$76,VLOOKUP($X$243,'Banco de Dados'!$B$4:$J$50,6,FALSE)*(1-(PRINCIPAL!$O$76/100)),VLOOKUP($X$243,'Banco de Dados'!$B$4:$J$50,6,FALSE)))))))))),"")</f>
        <v/>
      </c>
      <c r="X264" s="29" t="str">
        <f>IFERROR(W264*(IFERROR(VLOOKUP($X$243,'Banco de Dados'!$B$4:$J$50,4,FALSE),"ERRO")),"")</f>
        <v/>
      </c>
      <c r="Y264" s="29" t="str">
        <f t="shared" si="165"/>
        <v/>
      </c>
      <c r="Z264" s="103" t="str">
        <f>IFERROR(Y264*(C264*(PRINCIPAL!$G$76/100))*0.47*(44/12),"")</f>
        <v/>
      </c>
      <c r="AA264" s="111" t="str">
        <f t="shared" si="166"/>
        <v/>
      </c>
      <c r="AB264" s="30" t="str">
        <f>IFERROR(IF(AND(PRINCIPAL!$H$77&lt;&gt;"",OR(L264=PRINCIPAL!$I$77,L264=PRINCIPAL!$I$77+PRINCIPAL!$I$77,L264=PRINCIPAL!$I$77+PRINCIPAL!$I$77+PRINCIPAL!$I$77)),0,IF(AND(PRINCIPAL!$H$77&lt;&gt;"",L264=PRINCIPAL!$J$77),VLOOKUP($AC$243,'Banco de Dados'!$B$4:$J$50,8,FALSE)*PRINCIPAL!$H$77*(1-(PRINCIPAL!$K$77/100)),IF(AND(PRINCIPAL!$H$77&lt;&gt;"",L264=PRINCIPAL!$L$77),VLOOKUP($AC$243,'Banco de Dados'!$B$4:$J$50,8,FALSE)*PRINCIPAL!$H$77*(1-(PRINCIPAL!$M$77/100)),IF(AND(PRINCIPAL!$H$77&lt;&gt;"",L264=PRINCIPAL!$N$77),VLOOKUP($AC$243,'Banco de Dados'!$B$4:$J$50,8,FALSE)*PRINCIPAL!$H$77*(1-(PRINCIPAL!$O$77/100)),IF(PRINCIPAL!$H$77&lt;&gt;"",VLOOKUP($AC$243,'Banco de Dados'!$B$4:$J$50,8,FALSE)*PRINCIPAL!$H$77,IF(OR(L264=PRINCIPAL!$I$77,L264=PRINCIPAL!$I$77+PRINCIPAL!$I$77,L264=PRINCIPAL!$I$77+PRINCIPAL!$I$77+PRINCIPAL!$I$77),0,IF(L264=PRINCIPAL!$J$77,VLOOKUP($AC$243,'Banco de Dados'!$B$4:$J$50,6,FALSE)*(1-(PRINCIPAL!$K$77/100)),IF(L264=PRINCIPAL!$L$77,VLOOKUP($AC$243,'Banco de Dados'!$B$4:$J$50,6,FALSE)*(1-(PRINCIPAL!$M$77/100)),IF(L264=PRINCIPAL!$N$77,VLOOKUP($AC$243,'Banco de Dados'!$B$4:$J$50,6,FALSE)*(1-(PRINCIPAL!$O$77/100)),VLOOKUP($AC$243,'Banco de Dados'!$B$4:$J$50,6,FALSE)))))))))),"")</f>
        <v/>
      </c>
      <c r="AC264" s="29" t="str">
        <f>IFERROR(AB264*(IFERROR(VLOOKUP($AC$243,'Banco de Dados'!$B$4:$J$50,4,FALSE),"ERRO")),"")</f>
        <v/>
      </c>
      <c r="AD264" s="29" t="str">
        <f t="shared" si="156"/>
        <v/>
      </c>
      <c r="AE264" s="103" t="str">
        <f>IFERROR(AD264*(C264*(PRINCIPAL!$G$77/100))*0.47*(44/12),"")</f>
        <v/>
      </c>
      <c r="AF264" s="111" t="str">
        <f t="shared" si="157"/>
        <v/>
      </c>
      <c r="AG264" s="30" t="str">
        <f>IFERROR(IF(AND(PRINCIPAL!$H$78&lt;&gt;"",OR(L264=PRINCIPAL!$I$78,L264=PRINCIPAL!$I$78+PRINCIPAL!$I$78,L264=PRINCIPAL!$I$78+PRINCIPAL!$I$78+PRINCIPAL!$I$78)),0,IF(AND(PRINCIPAL!$H$78&lt;&gt;"",L264=PRINCIPAL!$J$78),VLOOKUP($AH$243,'Banco de Dados'!$B$4:$J$50,8,FALSE)*PRINCIPAL!$H$78*(1-(PRINCIPAL!$K$78/100)),IF(AND(PRINCIPAL!$H$78&lt;&gt;"",L264=PRINCIPAL!$L$78),VLOOKUP($AH$243,'Banco de Dados'!$B$4:$J$50,8,FALSE)*PRINCIPAL!$H$78*(1-(PRINCIPAL!$M$78/100)),IF(AND(PRINCIPAL!$H$78&lt;&gt;"",L264=PRINCIPAL!$N$78),VLOOKUP($AH$243,'Banco de Dados'!$B$4:$J$50,8,FALSE)*PRINCIPAL!$H$78*(1-(PRINCIPAL!$O$78/100)),IF(PRINCIPAL!$H$78&lt;&gt;"",VLOOKUP($AH$243,'Banco de Dados'!$B$4:$J$50,8,FALSE)*PRINCIPAL!$H$78,IF(OR(L264=PRINCIPAL!$I$78,L264=PRINCIPAL!$I$78+PRINCIPAL!$I$78,L264=PRINCIPAL!$I$78+PRINCIPAL!$I$78+PRINCIPAL!$I$78),0,IF(L264=PRINCIPAL!$J$78,VLOOKUP($AH$243,'Banco de Dados'!$B$4:$J$50,6,FALSE)*(1-(PRINCIPAL!$K$78/100)),IF(L264=PRINCIPAL!$L$78,VLOOKUP($AH$243,'Banco de Dados'!$B$4:$J$50,6,FALSE)*(1-(PRINCIPAL!$M$78/100)),IF(L264=PRINCIPAL!$N$78,VLOOKUP($AH$243,'Banco de Dados'!$B$4:$J$50,6,FALSE)*(1-(PRINCIPAL!$O$78/100)),VLOOKUP($AH$243,'Banco de Dados'!$B$4:$J$50,6,FALSE)))))))))),"")</f>
        <v/>
      </c>
      <c r="AH264" s="29" t="str">
        <f>IFERROR(AG264*(IFERROR(VLOOKUP($AH$243,'Banco de Dados'!$B$4:$J$50,4,FALSE),"ERRO")),"")</f>
        <v/>
      </c>
      <c r="AI264" s="29" t="str">
        <f t="shared" si="158"/>
        <v/>
      </c>
      <c r="AJ264" s="103" t="str">
        <f>IFERROR(AI264*(C264*(PRINCIPAL!$G$78/100))*0.47*(44/12),"")</f>
        <v/>
      </c>
      <c r="AK264" s="111" t="str">
        <f t="shared" si="167"/>
        <v/>
      </c>
      <c r="AL264" s="30" t="str">
        <f>IFERROR(IF(AND(PRINCIPAL!$H$79&lt;&gt;"",OR(L264=PRINCIPAL!$I$79,L264=PRINCIPAL!$I$79+PRINCIPAL!$I$79,L264=PRINCIPAL!$I$79+PRINCIPAL!$I$79+PRINCIPAL!$I$79)),0,IF(AND(PRINCIPAL!$H$79&lt;&gt;"",L264=PRINCIPAL!$J$79),VLOOKUP($AM$243,'Banco de Dados'!$B$4:$J$50,8,FALSE)*PRINCIPAL!$H$79*(1-(PRINCIPAL!$K$79/100)),IF(AND(PRINCIPAL!$H$79&lt;&gt;"",L264=PRINCIPAL!$L$79),VLOOKUP($AM$243,'Banco de Dados'!$B$4:$J$50,8,FALSE)*PRINCIPAL!$H$79*(1-(PRINCIPAL!$M$79/100)),IF(AND(PRINCIPAL!$H$79&lt;&gt;"",L264=PRINCIPAL!$N$79),VLOOKUP($AM$243,'Banco de Dados'!$B$4:$J$50,8,FALSE)*PRINCIPAL!$H$79*(1-(PRINCIPAL!$O$79/100)),IF(PRINCIPAL!$H$79&lt;&gt;"",VLOOKUP($AM$243,'Banco de Dados'!$B$4:$J$50,8,FALSE)*PRINCIPAL!$H$79,IF(OR(L264=PRINCIPAL!$I$79,L264=PRINCIPAL!$I$79+PRINCIPAL!$I$79,L264=PRINCIPAL!$I$79+PRINCIPAL!$I$79+PRINCIPAL!$I$79),0,IF(L264=PRINCIPAL!$J$79,VLOOKUP($AM$243,'Banco de Dados'!$B$4:$J$50,6,FALSE)*(1-(PRINCIPAL!$K$79/100)),IF(L264=PRINCIPAL!$L$79,VLOOKUP($AM$243,'Banco de Dados'!$B$4:$J$50,6,FALSE)*(1-(PRINCIPAL!$M$79/100)),IF(L264=PRINCIPAL!$N$79,VLOOKUP($AM$243,'Banco de Dados'!$B$4:$J$50,6,FALSE)*(1-(PRINCIPAL!$O$79/100)),VLOOKUP($AM$243,'Banco de Dados'!$B$4:$J$50,6,FALSE)))))))))),"")</f>
        <v/>
      </c>
      <c r="AM264" s="29" t="str">
        <f>IFERROR(AL264*(IFERROR(VLOOKUP($AM$243,'Banco de Dados'!$B$4:$J$50,4,FALSE),"ERRO")),"")</f>
        <v/>
      </c>
      <c r="AN264" s="29" t="str">
        <f t="shared" si="159"/>
        <v/>
      </c>
      <c r="AO264" s="103" t="str">
        <f>IFERROR(AN264*(C264*(PRINCIPAL!$G$79/100))*0.47*(44/12),"")</f>
        <v/>
      </c>
      <c r="AP264" s="111" t="str">
        <f t="shared" si="160"/>
        <v/>
      </c>
      <c r="AQ264" s="30" t="str">
        <f>IFERROR(IF(AND(PRINCIPAL!$H$80&lt;&gt;"",OR(L264=PRINCIPAL!$I$80,L264=PRINCIPAL!$I$80+PRINCIPAL!$I$80,L264=PRINCIPAL!$I$80+PRINCIPAL!$I$80+PRINCIPAL!$I$80)),0,IF(AND(PRINCIPAL!$H$80&lt;&gt;"",L264=PRINCIPAL!$J$80),VLOOKUP($AR$243,'Banco de Dados'!$B$4:$J$50,8,FALSE)*PRINCIPAL!$H$80*(1-(PRINCIPAL!$K$80/100)),IF(AND(PRINCIPAL!$H$80&lt;&gt;"",L264=PRINCIPAL!$L$80),VLOOKUP($AR$243,'Banco de Dados'!$B$4:$J$50,8,FALSE)*PRINCIPAL!$H$80*(1-(PRINCIPAL!$M$80/100)),IF(AND(PRINCIPAL!$H$80&lt;&gt;"",L264=PRINCIPAL!$N$80),VLOOKUP($AR$243,'Banco de Dados'!$B$4:$J$50,8,FALSE)*PRINCIPAL!$H$80*(1-(PRINCIPAL!$O$80/100)),IF(PRINCIPAL!$H$80&lt;&gt;"",VLOOKUP($AR$243,'Banco de Dados'!$B$4:$J$50,8,FALSE)*PRINCIPAL!$H$80,IF(OR(L264=PRINCIPAL!$I$80,L264=PRINCIPAL!$I$80+PRINCIPAL!$I$80,L264=PRINCIPAL!$I$80+PRINCIPAL!$I$80+PRINCIPAL!$I$80),0,IF(L264=PRINCIPAL!$J$80,VLOOKUP($AR$243,'Banco de Dados'!$B$4:$J$50,6,FALSE)*(1-(PRINCIPAL!$K$80/100)),IF(L264=PRINCIPAL!$L$80,VLOOKUP($AR$243,'Banco de Dados'!$B$4:$J$50,6,FALSE)*(1-(PRINCIPAL!$M$80/100)),IF(L264=PRINCIPAL!$N$80,VLOOKUP($AR$243,'Banco de Dados'!$B$4:$J$50,6,FALSE)*(1-(PRINCIPAL!$O$80/100)),VLOOKUP($AR$243,'Banco de Dados'!$B$4:$J$50,6,FALSE)))))))))),"")</f>
        <v/>
      </c>
      <c r="AR264" s="29" t="str">
        <f>IFERROR(AQ264*(IFERROR(VLOOKUP($AR$243,'Banco de Dados'!$B$4:$J$50,4,FALSE),"ERRO")),"")</f>
        <v/>
      </c>
      <c r="AS264" s="29" t="str">
        <f t="shared" si="161"/>
        <v/>
      </c>
      <c r="AT264" s="103" t="str">
        <f>IFERROR(AS264*(C264*(PRINCIPAL!$G$80/100))*0.47*(44/12),"")</f>
        <v/>
      </c>
      <c r="AU264" s="111" t="str">
        <f t="shared" si="162"/>
        <v/>
      </c>
      <c r="AV264" s="30" t="str">
        <f>IFERROR(IF(AND(PRINCIPAL!$H$81&lt;&gt;"",OR(L264=PRINCIPAL!$I$81,L264=PRINCIPAL!$I$81+PRINCIPAL!$I$81,L264=PRINCIPAL!$I$81+PRINCIPAL!$I$81+PRINCIPAL!$I$81)),0,IF(AND(PRINCIPAL!$H$81&lt;&gt;"",L264=PRINCIPAL!$J$81),VLOOKUP($AW$243,'Banco de Dados'!$B$4:$J$50,8,FALSE)*PRINCIPAL!$H$81*(1-(PRINCIPAL!$K$81/100)),IF(AND(PRINCIPAL!$H$81&lt;&gt;"",L264=PRINCIPAL!$L$81),VLOOKUP($AW$243,'Banco de Dados'!$B$4:$J$50,8,FALSE)*PRINCIPAL!$H$81*(1-(PRINCIPAL!$M$81/100)),IF(AND(PRINCIPAL!$H$81&lt;&gt;"",L264=PRINCIPAL!$N$81),VLOOKUP($AW$243,'Banco de Dados'!$B$4:$J$50,8,FALSE)*PRINCIPAL!$H$81*(1-(PRINCIPAL!$O$81/100)),IF(PRINCIPAL!$H$81&lt;&gt;"",VLOOKUP($AW$243,'Banco de Dados'!$B$4:$J$50,8,FALSE)*PRINCIPAL!$H$81,IF(OR(L264=PRINCIPAL!$I$81,L264=PRINCIPAL!$I$81+PRINCIPAL!$I$81,L264=PRINCIPAL!$I$81+PRINCIPAL!$I$81+PRINCIPAL!$I$81),0,IF(L264=PRINCIPAL!$J$81,VLOOKUP($AW$243,'Banco de Dados'!$B$4:$J$50,6,FALSE)*(1-(PRINCIPAL!$K$81/100)),IF(L264=PRINCIPAL!$L$81,VLOOKUP($AW$243,'Banco de Dados'!$B$4:$J$50,6,FALSE)*(1-(PRINCIPAL!$M$81/100)),IF(L264=PRINCIPAL!$N$81,VLOOKUP($AW$243,'Banco de Dados'!$B$4:$J$50,6,FALSE)*(1-(PRINCIPAL!$O$81/100)),VLOOKUP($AW$243,'Banco de Dados'!$B$4:$J$50,6,FALSE)))))))))),"")</f>
        <v/>
      </c>
      <c r="AW264" s="29" t="str">
        <f>IFERROR(AV264*(IFERROR(VLOOKUP($AW$243,'Banco de Dados'!$B$4:$J$50,4,FALSE),"ERRO")),"")</f>
        <v/>
      </c>
      <c r="AX264" s="29" t="str">
        <f t="shared" si="163"/>
        <v/>
      </c>
      <c r="AY264" s="103" t="str">
        <f>IFERROR(AX264*(C264*(PRINCIPAL!$G$81/100))*0.47*(44/12),"")</f>
        <v/>
      </c>
      <c r="AZ264" s="111" t="str">
        <f t="shared" si="168"/>
        <v/>
      </c>
      <c r="BA264" s="30" t="str">
        <f>IFERROR(IF(AND(PRINCIPAL!$H$82&lt;&gt;"",OR(L264=PRINCIPAL!$I$82,L264=PRINCIPAL!$I$82+PRINCIPAL!$I$82,L264=PRINCIPAL!$I$82+PRINCIPAL!$I$82+PRINCIPAL!$I$82)),0,IF(AND(PRINCIPAL!$H$82&lt;&gt;"",L264=PRINCIPAL!$J$82),VLOOKUP($BB$243,'Banco de Dados'!$B$4:$J$50,8,FALSE)*PRINCIPAL!$H$82*(1-(PRINCIPAL!$K$82/100)),IF(AND(PRINCIPAL!$H$82&lt;&gt;"",L264=PRINCIPAL!$L$82),VLOOKUP($BB$243,'Banco de Dados'!$B$4:$J$50,8,FALSE)*PRINCIPAL!$H$82*(1-(PRINCIPAL!$M$82/100)),IF(AND(PRINCIPAL!$H$82&lt;&gt;"",L264=PRINCIPAL!$N$82),VLOOKUP($BB$243,'Banco de Dados'!$B$4:$J$50,8,FALSE)*PRINCIPAL!$H$82*(1-(PRINCIPAL!$O$82/100)),IF(PRINCIPAL!$H$82&lt;&gt;"",VLOOKUP($BB$243,'Banco de Dados'!$B$4:$J$50,8,FALSE)*PRINCIPAL!$H$82,IF(OR(L264=PRINCIPAL!$I$82,L264=PRINCIPAL!$I$82+PRINCIPAL!$I$82,L264=PRINCIPAL!$I$82+PRINCIPAL!$I$82+PRINCIPAL!$I$82),0,IF(L264=PRINCIPAL!$J$82,VLOOKUP($BB$243,'Banco de Dados'!$B$4:$J$50,6,FALSE)*(1-(PRINCIPAL!$K$82/100)),IF(L264=PRINCIPAL!$L$82,VLOOKUP($BB$243,'Banco de Dados'!$B$4:$J$50,6,FALSE)*(1-(PRINCIPAL!$M$82/100)),IF(L264=PRINCIPAL!$N$82,VLOOKUP($BB$243,'Banco de Dados'!$B$4:$J$50,6,FALSE)*(1-(PRINCIPAL!$O$82/100)),VLOOKUP($BB$243,'Banco de Dados'!$B$4:$J$50,6,FALSE)))))))))),"")</f>
        <v/>
      </c>
      <c r="BB264" s="29" t="str">
        <f>IFERROR(BA264*(IFERROR(VLOOKUP($BB$243,'Banco de Dados'!$B$4:$J$50,4,FALSE),"ERRO")),"")</f>
        <v/>
      </c>
      <c r="BC264" s="29" t="str">
        <f t="shared" si="169"/>
        <v/>
      </c>
      <c r="BD264" s="103" t="str">
        <f>IFERROR(BC264*(C264*(PRINCIPAL!$G$82/100))*0.47*(44/12),"")</f>
        <v/>
      </c>
      <c r="BE264" s="111" t="str">
        <f t="shared" si="148"/>
        <v/>
      </c>
      <c r="BF264" s="30" t="str">
        <f>IFERROR(IF(AND(PRINCIPAL!$H$83&lt;&gt;"",OR(L264=PRINCIPAL!$I$83,L264=PRINCIPAL!$I$83+PRINCIPAL!$I$83,L264=PRINCIPAL!$I$83+PRINCIPAL!$I$83+PRINCIPAL!$I$83)),0,IF(AND(PRINCIPAL!$H$83&lt;&gt;"",L264=PRINCIPAL!$J$83),VLOOKUP($BG$243,'Banco de Dados'!$B$4:$J$50,8,FALSE)*PRINCIPAL!$H$83*(1-(PRINCIPAL!$K$83/100)),IF(AND(PRINCIPAL!$H$83&lt;&gt;"",L264=PRINCIPAL!$L$83),VLOOKUP($BG$243,'Banco de Dados'!$B$4:$J$50,8,FALSE)*PRINCIPAL!$H$83*(1-(PRINCIPAL!$M$83/100)),IF(AND(PRINCIPAL!$H$83&lt;&gt;"",L264=PRINCIPAL!$N$83),VLOOKUP($BG$243,'Banco de Dados'!$B$4:$J$50,8,FALSE)*PRINCIPAL!$H$83*(1-(PRINCIPAL!$O$83/100)),IF(PRINCIPAL!$H$83&lt;&gt;"",VLOOKUP($BG$243,'Banco de Dados'!$B$4:$J$50,8,FALSE)*PRINCIPAL!$H$83,IF(OR(L264=PRINCIPAL!$I$83,L264=PRINCIPAL!$I$83+PRINCIPAL!$I$83,L264=PRINCIPAL!$I$83+PRINCIPAL!$I$83+PRINCIPAL!$I$83),0,IF(L264=PRINCIPAL!$J$83,VLOOKUP($BG$243,'Banco de Dados'!$B$4:$J$50,6,FALSE)*(1-(PRINCIPAL!$K$83/100)),IF(L264=PRINCIPAL!$L$83,VLOOKUP($BG$243,'Banco de Dados'!$B$4:$J$50,6,FALSE)*(1-(PRINCIPAL!$M$83/100)),IF(L264=PRINCIPAL!$N$83,VLOOKUP($BG$243,'Banco de Dados'!$B$4:$J$50,6,FALSE)*(1-(PRINCIPAL!$O$83/100)),VLOOKUP($BG$243,'Banco de Dados'!$B$4:$J$50,6,FALSE)))))))))),"")</f>
        <v/>
      </c>
      <c r="BG264" s="29" t="str">
        <f>IFERROR(BF264*(IFERROR(VLOOKUP($BG$243,'Banco de Dados'!$B$4:$J$50,4,FALSE),"ERRO")),"")</f>
        <v/>
      </c>
      <c r="BH264" s="29" t="str">
        <f t="shared" si="164"/>
        <v/>
      </c>
      <c r="BI264" s="103" t="str">
        <f>IFERROR(BH264*(C264*(PRINCIPAL!$G$83/100))*0.47*(44/12),"")</f>
        <v/>
      </c>
      <c r="BJ264" s="102" t="str">
        <f t="shared" si="149"/>
        <v/>
      </c>
    </row>
    <row r="265" spans="2:62" ht="12.75" customHeight="1" x14ac:dyDescent="0.3">
      <c r="B265" s="326">
        <f t="shared" si="150"/>
        <v>2040</v>
      </c>
      <c r="C265" s="340"/>
      <c r="D265" s="1"/>
      <c r="E265" s="116">
        <v>20</v>
      </c>
      <c r="F265" s="24" t="str">
        <f>IFERROR(VLOOKUP($G$243,'Banco de Dados'!$B$4:$J$50,6,FALSE),"")</f>
        <v/>
      </c>
      <c r="G265" s="25" t="str">
        <f>IFERROR(F265*(IFERROR(VLOOKUP($G$243,'Banco de Dados'!$B$4:$J$50,4,FALSE),"ERRO")),"")</f>
        <v/>
      </c>
      <c r="H265" s="25" t="str">
        <f t="shared" si="151"/>
        <v/>
      </c>
      <c r="I265" s="103" t="str">
        <f t="shared" si="152"/>
        <v/>
      </c>
      <c r="J265" s="117" t="str">
        <f t="shared" si="153"/>
        <v/>
      </c>
      <c r="K265" s="1"/>
      <c r="L265" s="91">
        <v>20</v>
      </c>
      <c r="M265" s="24" t="str">
        <f>IFERROR(IF(AND(PRINCIPAL!$H$74&lt;&gt;"",OR(L265=PRINCIPAL!$I$74,L265=PRINCIPAL!$I$74+PRINCIPAL!$I$74,L265=PRINCIPAL!$I$74+PRINCIPAL!$I$74+PRINCIPAL!$I$74)),0,IF(AND(PRINCIPAL!$H$74&lt;&gt;"",L265=PRINCIPAL!$J$74),VLOOKUP($N$243,'Banco de Dados'!$B$4:$J$50,8,FALSE)*PRINCIPAL!$H$74*(1-(PRINCIPAL!$K$74/100)),IF(AND(PRINCIPAL!$H$74&lt;&gt;"",L265=PRINCIPAL!$L$74),VLOOKUP($N$243,'Banco de Dados'!$B$4:$J$50,8,FALSE)*PRINCIPAL!$H$74*(1-(PRINCIPAL!$M$74/100)),IF(AND(PRINCIPAL!$H$74&lt;&gt;"",L265=PRINCIPAL!$N$74),VLOOKUP($N$243,'Banco de Dados'!$B$4:$J$50,8,FALSE)*PRINCIPAL!$H$74*(1-(PRINCIPAL!$O$74/100)),IF(PRINCIPAL!$H$74&lt;&gt;"",VLOOKUP($N$243,'Banco de Dados'!$B$4:$J$50,8,FALSE)*PRINCIPAL!$H$74,IF(OR(L265=PRINCIPAL!$I$74,L265=PRINCIPAL!$I$74+PRINCIPAL!$I$74,L265=PRINCIPAL!$I$74+PRINCIPAL!$I$74+PRINCIPAL!$I$74),0,IF(L265=PRINCIPAL!$J$74,VLOOKUP($N$243,'Banco de Dados'!$B$4:$J$50,6,FALSE)*(1-(PRINCIPAL!$K$74/100)),IF(L265=PRINCIPAL!$L$74,VLOOKUP($N$243,'Banco de Dados'!$B$4:$J$50,6,FALSE)*(1-(PRINCIPAL!$M$74/100)),IF(L265=PRINCIPAL!$N$74,VLOOKUP($N$243,'Banco de Dados'!$B$4:$J$50,6,FALSE)*(1-(PRINCIPAL!$O$74/100)),VLOOKUP($N$243,'Banco de Dados'!$B$4:$J$50,6,FALSE)))))))))),"")</f>
        <v/>
      </c>
      <c r="N265" s="25" t="str">
        <f>IFERROR(M265*(IFERROR(VLOOKUP($N$243,'Banco de Dados'!$B$4:$J$50,4,FALSE),"ERRO")),"")</f>
        <v/>
      </c>
      <c r="O265" s="25" t="str">
        <f t="shared" ref="O265:O280" si="172">IFERROR(M265+N265,"")</f>
        <v/>
      </c>
      <c r="P265" s="103" t="str">
        <f>IFERROR(O265*(C265*(PRINCIPAL!$G$74/100))*0.47*(44/12),"")</f>
        <v/>
      </c>
      <c r="Q265" s="107" t="str">
        <f t="shared" ref="Q265:Q280" si="173">IFERROR(Q264+P265,"")</f>
        <v/>
      </c>
      <c r="R265" s="29" t="str">
        <f>IFERROR(IF(AND(PRINCIPAL!$H$75&lt;&gt;"",OR(L265=PRINCIPAL!$I$75,L265=PRINCIPAL!$I$75+PRINCIPAL!$I$75,L265=PRINCIPAL!$I$75+PRINCIPAL!$I$75+PRINCIPAL!$I$75)),0,IF(AND(PRINCIPAL!$H$75&lt;&gt;"",L265=PRINCIPAL!$J$75),VLOOKUP($S$243,'Banco de Dados'!$B$4:$J$50,8,FALSE)*PRINCIPAL!$H$75*(1-(PRINCIPAL!$K$75/100)),IF(AND(PRINCIPAL!$H$75&lt;&gt;"",L265=PRINCIPAL!$L$75),VLOOKUP($S$243,'Banco de Dados'!$B$4:$J$50,8,FALSE)*PRINCIPAL!$H$75*(1-(PRINCIPAL!$M$75/100)),IF(AND(PRINCIPAL!$H$75&lt;&gt;"",L265=PRINCIPAL!$N$75),VLOOKUP($S$243,'Banco de Dados'!$B$4:$J$50,8,FALSE)*PRINCIPAL!$H$75*(1-(PRINCIPAL!$O$75/100)),IF(PRINCIPAL!$H$75&lt;&gt;"",VLOOKUP($S$243,'Banco de Dados'!$B$4:$J$50,8,FALSE)*PRINCIPAL!$H$75,IF(OR(L265=PRINCIPAL!$I$75,L265=PRINCIPAL!$I$75+PRINCIPAL!$I$75,L265=PRINCIPAL!$I$75+PRINCIPAL!$I$75+PRINCIPAL!$I$75),0,IF(L265=PRINCIPAL!$J$75,VLOOKUP($S$243,'Banco de Dados'!$B$4:$J$50,6,FALSE)*(1-(PRINCIPAL!$K$75/100)),IF(L265=PRINCIPAL!$L$75,VLOOKUP($S$243,'Banco de Dados'!$B$4:$J$50,6,FALSE)*(1-(PRINCIPAL!$M$75/100)),IF(L265=PRINCIPAL!$N$75,VLOOKUP($S$243,'Banco de Dados'!$B$4:$J$50,6,FALSE)*(1-(PRINCIPAL!$O$75/100)),VLOOKUP($S$243,'Banco de Dados'!$B$4:$J$50,6,FALSE)))))))))),"")</f>
        <v/>
      </c>
      <c r="S265" s="29" t="str">
        <f>IFERROR(R265*(IFERROR(VLOOKUP($S$243,'Banco de Dados'!$B$4:$J$50,4,FALSE),"ERRO")),"")</f>
        <v/>
      </c>
      <c r="T265" s="29" t="str">
        <f t="shared" si="171"/>
        <v/>
      </c>
      <c r="U265" s="103" t="str">
        <f>IFERROR(T265*(C265*(PRINCIPAL!$G$75/100))*0.47*(44/12),"")</f>
        <v/>
      </c>
      <c r="V265" s="103" t="str">
        <f t="shared" si="147"/>
        <v/>
      </c>
      <c r="W265" s="30" t="str">
        <f>IFERROR(IF(AND(PRINCIPAL!$H$76&lt;&gt;"",OR(L265=PRINCIPAL!$I$76,L265=PRINCIPAL!$I$76+PRINCIPAL!$I$76,L265=PRINCIPAL!$I$76+PRINCIPAL!$I$76+PRINCIPAL!$I$76)),0,IF(AND(PRINCIPAL!$H$76&lt;&gt;"",L265=PRINCIPAL!$J$76),VLOOKUP($X$243,'Banco de Dados'!$B$4:$J$50,8,FALSE)*PRINCIPAL!$H$76*(1-(PRINCIPAL!$K$76/100)),IF(AND(PRINCIPAL!$H$76&lt;&gt;"",L265=PRINCIPAL!$L$76),VLOOKUP($X$243,'Banco de Dados'!$B$4:$J$50,8,FALSE)*PRINCIPAL!$H$76*(1-(PRINCIPAL!$M$76/100)),IF(AND(PRINCIPAL!$H$76&lt;&gt;"",L265=PRINCIPAL!$N$76),VLOOKUP($X$243,'Banco de Dados'!$B$4:$J$50,8,FALSE)*PRINCIPAL!$H$76*(1-(PRINCIPAL!$O$76/100)),IF(PRINCIPAL!$H$76&lt;&gt;"",VLOOKUP($X$243,'Banco de Dados'!$B$4:$J$50,8,FALSE)*PRINCIPAL!$H$76,IF(OR(L265=PRINCIPAL!$I$76,L265=PRINCIPAL!$I$76+PRINCIPAL!$I$76,L265=PRINCIPAL!$I$76+PRINCIPAL!$I$76+PRINCIPAL!$I$76),0,IF(L265=PRINCIPAL!$J$76,VLOOKUP($X$243,'Banco de Dados'!$B$4:$J$50,6,FALSE)*(1-(PRINCIPAL!$K$76/100)),IF(L265=PRINCIPAL!$L$76,VLOOKUP($X$243,'Banco de Dados'!$B$4:$J$50,6,FALSE)*(1-(PRINCIPAL!$M$76/100)),IF(L265=PRINCIPAL!$N$76,VLOOKUP($X$243,'Banco de Dados'!$B$4:$J$50,6,FALSE)*(1-(PRINCIPAL!$O$76/100)),VLOOKUP($X$243,'Banco de Dados'!$B$4:$J$50,6,FALSE)))))))))),"")</f>
        <v/>
      </c>
      <c r="X265" s="29" t="str">
        <f>IFERROR(W265*(IFERROR(VLOOKUP($X$243,'Banco de Dados'!$B$4:$J$50,4,FALSE),"ERRO")),"")</f>
        <v/>
      </c>
      <c r="Y265" s="29" t="str">
        <f t="shared" si="165"/>
        <v/>
      </c>
      <c r="Z265" s="103" t="str">
        <f>IFERROR(Y265*(C265*(PRINCIPAL!$G$76/100))*0.47*(44/12),"")</f>
        <v/>
      </c>
      <c r="AA265" s="111" t="str">
        <f t="shared" si="166"/>
        <v/>
      </c>
      <c r="AB265" s="30" t="str">
        <f>IFERROR(IF(AND(PRINCIPAL!$H$77&lt;&gt;"",OR(L265=PRINCIPAL!$I$77,L265=PRINCIPAL!$I$77+PRINCIPAL!$I$77,L265=PRINCIPAL!$I$77+PRINCIPAL!$I$77+PRINCIPAL!$I$77)),0,IF(AND(PRINCIPAL!$H$77&lt;&gt;"",L265=PRINCIPAL!$J$77),VLOOKUP($AC$243,'Banco de Dados'!$B$4:$J$50,8,FALSE)*PRINCIPAL!$H$77*(1-(PRINCIPAL!$K$77/100)),IF(AND(PRINCIPAL!$H$77&lt;&gt;"",L265=PRINCIPAL!$L$77),VLOOKUP($AC$243,'Banco de Dados'!$B$4:$J$50,8,FALSE)*PRINCIPAL!$H$77*(1-(PRINCIPAL!$M$77/100)),IF(AND(PRINCIPAL!$H$77&lt;&gt;"",L265=PRINCIPAL!$N$77),VLOOKUP($AC$243,'Banco de Dados'!$B$4:$J$50,8,FALSE)*PRINCIPAL!$H$77*(1-(PRINCIPAL!$O$77/100)),IF(PRINCIPAL!$H$77&lt;&gt;"",VLOOKUP($AC$243,'Banco de Dados'!$B$4:$J$50,8,FALSE)*PRINCIPAL!$H$77,IF(OR(L265=PRINCIPAL!$I$77,L265=PRINCIPAL!$I$77+PRINCIPAL!$I$77,L265=PRINCIPAL!$I$77+PRINCIPAL!$I$77+PRINCIPAL!$I$77),0,IF(L265=PRINCIPAL!$J$77,VLOOKUP($AC$243,'Banco de Dados'!$B$4:$J$50,6,FALSE)*(1-(PRINCIPAL!$K$77/100)),IF(L265=PRINCIPAL!$L$77,VLOOKUP($AC$243,'Banco de Dados'!$B$4:$J$50,6,FALSE)*(1-(PRINCIPAL!$M$77/100)),IF(L265=PRINCIPAL!$N$77,VLOOKUP($AC$243,'Banco de Dados'!$B$4:$J$50,6,FALSE)*(1-(PRINCIPAL!$O$77/100)),VLOOKUP($AC$243,'Banco de Dados'!$B$4:$J$50,6,FALSE)))))))))),"")</f>
        <v/>
      </c>
      <c r="AC265" s="29" t="str">
        <f>IFERROR(AB265*(IFERROR(VLOOKUP($AC$243,'Banco de Dados'!$B$4:$J$50,4,FALSE),"ERRO")),"")</f>
        <v/>
      </c>
      <c r="AD265" s="29" t="str">
        <f t="shared" si="156"/>
        <v/>
      </c>
      <c r="AE265" s="103" t="str">
        <f>IFERROR(AD265*(C265*(PRINCIPAL!$G$77/100))*0.47*(44/12),"")</f>
        <v/>
      </c>
      <c r="AF265" s="111" t="str">
        <f t="shared" si="157"/>
        <v/>
      </c>
      <c r="AG265" s="30" t="str">
        <f>IFERROR(IF(AND(PRINCIPAL!$H$78&lt;&gt;"",OR(L265=PRINCIPAL!$I$78,L265=PRINCIPAL!$I$78+PRINCIPAL!$I$78,L265=PRINCIPAL!$I$78+PRINCIPAL!$I$78+PRINCIPAL!$I$78)),0,IF(AND(PRINCIPAL!$H$78&lt;&gt;"",L265=PRINCIPAL!$J$78),VLOOKUP($AH$243,'Banco de Dados'!$B$4:$J$50,8,FALSE)*PRINCIPAL!$H$78*(1-(PRINCIPAL!$K$78/100)),IF(AND(PRINCIPAL!$H$78&lt;&gt;"",L265=PRINCIPAL!$L$78),VLOOKUP($AH$243,'Banco de Dados'!$B$4:$J$50,8,FALSE)*PRINCIPAL!$H$78*(1-(PRINCIPAL!$M$78/100)),IF(AND(PRINCIPAL!$H$78&lt;&gt;"",L265=PRINCIPAL!$N$78),VLOOKUP($AH$243,'Banco de Dados'!$B$4:$J$50,8,FALSE)*PRINCIPAL!$H$78*(1-(PRINCIPAL!$O$78/100)),IF(PRINCIPAL!$H$78&lt;&gt;"",VLOOKUP($AH$243,'Banco de Dados'!$B$4:$J$50,8,FALSE)*PRINCIPAL!$H$78,IF(OR(L265=PRINCIPAL!$I$78,L265=PRINCIPAL!$I$78+PRINCIPAL!$I$78,L265=PRINCIPAL!$I$78+PRINCIPAL!$I$78+PRINCIPAL!$I$78),0,IF(L265=PRINCIPAL!$J$78,VLOOKUP($AH$243,'Banco de Dados'!$B$4:$J$50,6,FALSE)*(1-(PRINCIPAL!$K$78/100)),IF(L265=PRINCIPAL!$L$78,VLOOKUP($AH$243,'Banco de Dados'!$B$4:$J$50,6,FALSE)*(1-(PRINCIPAL!$M$78/100)),IF(L265=PRINCIPAL!$N$78,VLOOKUP($AH$243,'Banco de Dados'!$B$4:$J$50,6,FALSE)*(1-(PRINCIPAL!$O$78/100)),VLOOKUP($AH$243,'Banco de Dados'!$B$4:$J$50,6,FALSE)))))))))),"")</f>
        <v/>
      </c>
      <c r="AH265" s="29" t="str">
        <f>IFERROR(AG265*(IFERROR(VLOOKUP($AH$243,'Banco de Dados'!$B$4:$J$50,4,FALSE),"ERRO")),"")</f>
        <v/>
      </c>
      <c r="AI265" s="29" t="str">
        <f t="shared" si="158"/>
        <v/>
      </c>
      <c r="AJ265" s="103" t="str">
        <f>IFERROR(AI265*(C265*(PRINCIPAL!$G$78/100))*0.47*(44/12),"")</f>
        <v/>
      </c>
      <c r="AK265" s="111" t="str">
        <f t="shared" si="167"/>
        <v/>
      </c>
      <c r="AL265" s="30" t="str">
        <f>IFERROR(IF(AND(PRINCIPAL!$H$79&lt;&gt;"",OR(L265=PRINCIPAL!$I$79,L265=PRINCIPAL!$I$79+PRINCIPAL!$I$79,L265=PRINCIPAL!$I$79+PRINCIPAL!$I$79+PRINCIPAL!$I$79)),0,IF(AND(PRINCIPAL!$H$79&lt;&gt;"",L265=PRINCIPAL!$J$79),VLOOKUP($AM$243,'Banco de Dados'!$B$4:$J$50,8,FALSE)*PRINCIPAL!$H$79*(1-(PRINCIPAL!$K$79/100)),IF(AND(PRINCIPAL!$H$79&lt;&gt;"",L265=PRINCIPAL!$L$79),VLOOKUP($AM$243,'Banco de Dados'!$B$4:$J$50,8,FALSE)*PRINCIPAL!$H$79*(1-(PRINCIPAL!$M$79/100)),IF(AND(PRINCIPAL!$H$79&lt;&gt;"",L265=PRINCIPAL!$N$79),VLOOKUP($AM$243,'Banco de Dados'!$B$4:$J$50,8,FALSE)*PRINCIPAL!$H$79*(1-(PRINCIPAL!$O$79/100)),IF(PRINCIPAL!$H$79&lt;&gt;"",VLOOKUP($AM$243,'Banco de Dados'!$B$4:$J$50,8,FALSE)*PRINCIPAL!$H$79,IF(OR(L265=PRINCIPAL!$I$79,L265=PRINCIPAL!$I$79+PRINCIPAL!$I$79,L265=PRINCIPAL!$I$79+PRINCIPAL!$I$79+PRINCIPAL!$I$79),0,IF(L265=PRINCIPAL!$J$79,VLOOKUP($AM$243,'Banco de Dados'!$B$4:$J$50,6,FALSE)*(1-(PRINCIPAL!$K$79/100)),IF(L265=PRINCIPAL!$L$79,VLOOKUP($AM$243,'Banco de Dados'!$B$4:$J$50,6,FALSE)*(1-(PRINCIPAL!$M$79/100)),IF(L265=PRINCIPAL!$N$79,VLOOKUP($AM$243,'Banco de Dados'!$B$4:$J$50,6,FALSE)*(1-(PRINCIPAL!$O$79/100)),VLOOKUP($AM$243,'Banco de Dados'!$B$4:$J$50,6,FALSE)))))))))),"")</f>
        <v/>
      </c>
      <c r="AM265" s="29" t="str">
        <f>IFERROR(AL265*(IFERROR(VLOOKUP($AM$243,'Banco de Dados'!$B$4:$J$50,4,FALSE),"ERRO")),"")</f>
        <v/>
      </c>
      <c r="AN265" s="29" t="str">
        <f t="shared" si="159"/>
        <v/>
      </c>
      <c r="AO265" s="103" t="str">
        <f>IFERROR(AN265*(C265*(PRINCIPAL!$G$79/100))*0.47*(44/12),"")</f>
        <v/>
      </c>
      <c r="AP265" s="111" t="str">
        <f t="shared" si="160"/>
        <v/>
      </c>
      <c r="AQ265" s="30" t="str">
        <f>IFERROR(IF(AND(PRINCIPAL!$H$80&lt;&gt;"",OR(L265=PRINCIPAL!$I$80,L265=PRINCIPAL!$I$80+PRINCIPAL!$I$80,L265=PRINCIPAL!$I$80+PRINCIPAL!$I$80+PRINCIPAL!$I$80)),0,IF(AND(PRINCIPAL!$H$80&lt;&gt;"",L265=PRINCIPAL!$J$80),VLOOKUP($AR$243,'Banco de Dados'!$B$4:$J$50,8,FALSE)*PRINCIPAL!$H$80*(1-(PRINCIPAL!$K$80/100)),IF(AND(PRINCIPAL!$H$80&lt;&gt;"",L265=PRINCIPAL!$L$80),VLOOKUP($AR$243,'Banco de Dados'!$B$4:$J$50,8,FALSE)*PRINCIPAL!$H$80*(1-(PRINCIPAL!$M$80/100)),IF(AND(PRINCIPAL!$H$80&lt;&gt;"",L265=PRINCIPAL!$N$80),VLOOKUP($AR$243,'Banco de Dados'!$B$4:$J$50,8,FALSE)*PRINCIPAL!$H$80*(1-(PRINCIPAL!$O$80/100)),IF(PRINCIPAL!$H$80&lt;&gt;"",VLOOKUP($AR$243,'Banco de Dados'!$B$4:$J$50,8,FALSE)*PRINCIPAL!$H$80,IF(OR(L265=PRINCIPAL!$I$80,L265=PRINCIPAL!$I$80+PRINCIPAL!$I$80,L265=PRINCIPAL!$I$80+PRINCIPAL!$I$80+PRINCIPAL!$I$80),0,IF(L265=PRINCIPAL!$J$80,VLOOKUP($AR$243,'Banco de Dados'!$B$4:$J$50,6,FALSE)*(1-(PRINCIPAL!$K$80/100)),IF(L265=PRINCIPAL!$L$80,VLOOKUP($AR$243,'Banco de Dados'!$B$4:$J$50,6,FALSE)*(1-(PRINCIPAL!$M$80/100)),IF(L265=PRINCIPAL!$N$80,VLOOKUP($AR$243,'Banco de Dados'!$B$4:$J$50,6,FALSE)*(1-(PRINCIPAL!$O$80/100)),VLOOKUP($AR$243,'Banco de Dados'!$B$4:$J$50,6,FALSE)))))))))),"")</f>
        <v/>
      </c>
      <c r="AR265" s="29" t="str">
        <f>IFERROR(AQ265*(IFERROR(VLOOKUP($AR$243,'Banco de Dados'!$B$4:$J$50,4,FALSE),"ERRO")),"")</f>
        <v/>
      </c>
      <c r="AS265" s="29" t="str">
        <f t="shared" si="161"/>
        <v/>
      </c>
      <c r="AT265" s="103" t="str">
        <f>IFERROR(AS265*(C265*(PRINCIPAL!$G$80/100))*0.47*(44/12),"")</f>
        <v/>
      </c>
      <c r="AU265" s="111" t="str">
        <f t="shared" si="162"/>
        <v/>
      </c>
      <c r="AV265" s="30" t="str">
        <f>IFERROR(IF(AND(PRINCIPAL!$H$81&lt;&gt;"",OR(L265=PRINCIPAL!$I$81,L265=PRINCIPAL!$I$81+PRINCIPAL!$I$81,L265=PRINCIPAL!$I$81+PRINCIPAL!$I$81+PRINCIPAL!$I$81)),0,IF(AND(PRINCIPAL!$H$81&lt;&gt;"",L265=PRINCIPAL!$J$81),VLOOKUP($AW$243,'Banco de Dados'!$B$4:$J$50,8,FALSE)*PRINCIPAL!$H$81*(1-(PRINCIPAL!$K$81/100)),IF(AND(PRINCIPAL!$H$81&lt;&gt;"",L265=PRINCIPAL!$L$81),VLOOKUP($AW$243,'Banco de Dados'!$B$4:$J$50,8,FALSE)*PRINCIPAL!$H$81*(1-(PRINCIPAL!$M$81/100)),IF(AND(PRINCIPAL!$H$81&lt;&gt;"",L265=PRINCIPAL!$N$81),VLOOKUP($AW$243,'Banco de Dados'!$B$4:$J$50,8,FALSE)*PRINCIPAL!$H$81*(1-(PRINCIPAL!$O$81/100)),IF(PRINCIPAL!$H$81&lt;&gt;"",VLOOKUP($AW$243,'Banco de Dados'!$B$4:$J$50,8,FALSE)*PRINCIPAL!$H$81,IF(OR(L265=PRINCIPAL!$I$81,L265=PRINCIPAL!$I$81+PRINCIPAL!$I$81,L265=PRINCIPAL!$I$81+PRINCIPAL!$I$81+PRINCIPAL!$I$81),0,IF(L265=PRINCIPAL!$J$81,VLOOKUP($AW$243,'Banco de Dados'!$B$4:$J$50,6,FALSE)*(1-(PRINCIPAL!$K$81/100)),IF(L265=PRINCIPAL!$L$81,VLOOKUP($AW$243,'Banco de Dados'!$B$4:$J$50,6,FALSE)*(1-(PRINCIPAL!$M$81/100)),IF(L265=PRINCIPAL!$N$81,VLOOKUP($AW$243,'Banco de Dados'!$B$4:$J$50,6,FALSE)*(1-(PRINCIPAL!$O$81/100)),VLOOKUP($AW$243,'Banco de Dados'!$B$4:$J$50,6,FALSE)))))))))),"")</f>
        <v/>
      </c>
      <c r="AW265" s="29" t="str">
        <f>IFERROR(AV265*(IFERROR(VLOOKUP($AW$243,'Banco de Dados'!$B$4:$J$50,4,FALSE),"ERRO")),"")</f>
        <v/>
      </c>
      <c r="AX265" s="29" t="str">
        <f t="shared" si="163"/>
        <v/>
      </c>
      <c r="AY265" s="103" t="str">
        <f>IFERROR(AX265*(C265*(PRINCIPAL!$G$81/100))*0.47*(44/12),"")</f>
        <v/>
      </c>
      <c r="AZ265" s="111" t="str">
        <f t="shared" si="168"/>
        <v/>
      </c>
      <c r="BA265" s="30" t="str">
        <f>IFERROR(IF(AND(PRINCIPAL!$H$82&lt;&gt;"",OR(L265=PRINCIPAL!$I$82,L265=PRINCIPAL!$I$82+PRINCIPAL!$I$82,L265=PRINCIPAL!$I$82+PRINCIPAL!$I$82+PRINCIPAL!$I$82)),0,IF(AND(PRINCIPAL!$H$82&lt;&gt;"",L265=PRINCIPAL!$J$82),VLOOKUP($BB$243,'Banco de Dados'!$B$4:$J$50,8,FALSE)*PRINCIPAL!$H$82*(1-(PRINCIPAL!$K$82/100)),IF(AND(PRINCIPAL!$H$82&lt;&gt;"",L265=PRINCIPAL!$L$82),VLOOKUP($BB$243,'Banco de Dados'!$B$4:$J$50,8,FALSE)*PRINCIPAL!$H$82*(1-(PRINCIPAL!$M$82/100)),IF(AND(PRINCIPAL!$H$82&lt;&gt;"",L265=PRINCIPAL!$N$82),VLOOKUP($BB$243,'Banco de Dados'!$B$4:$J$50,8,FALSE)*PRINCIPAL!$H$82*(1-(PRINCIPAL!$O$82/100)),IF(PRINCIPAL!$H$82&lt;&gt;"",VLOOKUP($BB$243,'Banco de Dados'!$B$4:$J$50,8,FALSE)*PRINCIPAL!$H$82,IF(OR(L265=PRINCIPAL!$I$82,L265=PRINCIPAL!$I$82+PRINCIPAL!$I$82,L265=PRINCIPAL!$I$82+PRINCIPAL!$I$82+PRINCIPAL!$I$82),0,IF(L265=PRINCIPAL!$J$82,VLOOKUP($BB$243,'Banco de Dados'!$B$4:$J$50,6,FALSE)*(1-(PRINCIPAL!$K$82/100)),IF(L265=PRINCIPAL!$L$82,VLOOKUP($BB$243,'Banco de Dados'!$B$4:$J$50,6,FALSE)*(1-(PRINCIPAL!$M$82/100)),IF(L265=PRINCIPAL!$N$82,VLOOKUP($BB$243,'Banco de Dados'!$B$4:$J$50,6,FALSE)*(1-(PRINCIPAL!$O$82/100)),VLOOKUP($BB$243,'Banco de Dados'!$B$4:$J$50,6,FALSE)))))))))),"")</f>
        <v/>
      </c>
      <c r="BB265" s="29" t="str">
        <f>IFERROR(BA265*(IFERROR(VLOOKUP($BB$243,'Banco de Dados'!$B$4:$J$50,4,FALSE),"ERRO")),"")</f>
        <v/>
      </c>
      <c r="BC265" s="29" t="str">
        <f t="shared" si="169"/>
        <v/>
      </c>
      <c r="BD265" s="103" t="str">
        <f>IFERROR(BC265*(C265*(PRINCIPAL!$G$82/100))*0.47*(44/12),"")</f>
        <v/>
      </c>
      <c r="BE265" s="111" t="str">
        <f t="shared" si="148"/>
        <v/>
      </c>
      <c r="BF265" s="30" t="str">
        <f>IFERROR(IF(AND(PRINCIPAL!$H$83&lt;&gt;"",OR(L265=PRINCIPAL!$I$83,L265=PRINCIPAL!$I$83+PRINCIPAL!$I$83,L265=PRINCIPAL!$I$83+PRINCIPAL!$I$83+PRINCIPAL!$I$83)),0,IF(AND(PRINCIPAL!$H$83&lt;&gt;"",L265=PRINCIPAL!$J$83),VLOOKUP($BG$243,'Banco de Dados'!$B$4:$J$50,8,FALSE)*PRINCIPAL!$H$83*(1-(PRINCIPAL!$K$83/100)),IF(AND(PRINCIPAL!$H$83&lt;&gt;"",L265=PRINCIPAL!$L$83),VLOOKUP($BG$243,'Banco de Dados'!$B$4:$J$50,8,FALSE)*PRINCIPAL!$H$83*(1-(PRINCIPAL!$M$83/100)),IF(AND(PRINCIPAL!$H$83&lt;&gt;"",L265=PRINCIPAL!$N$83),VLOOKUP($BG$243,'Banco de Dados'!$B$4:$J$50,8,FALSE)*PRINCIPAL!$H$83*(1-(PRINCIPAL!$O$83/100)),IF(PRINCIPAL!$H$83&lt;&gt;"",VLOOKUP($BG$243,'Banco de Dados'!$B$4:$J$50,8,FALSE)*PRINCIPAL!$H$83,IF(OR(L265=PRINCIPAL!$I$83,L265=PRINCIPAL!$I$83+PRINCIPAL!$I$83,L265=PRINCIPAL!$I$83+PRINCIPAL!$I$83+PRINCIPAL!$I$83),0,IF(L265=PRINCIPAL!$J$83,VLOOKUP($BG$243,'Banco de Dados'!$B$4:$J$50,6,FALSE)*(1-(PRINCIPAL!$K$83/100)),IF(L265=PRINCIPAL!$L$83,VLOOKUP($BG$243,'Banco de Dados'!$B$4:$J$50,6,FALSE)*(1-(PRINCIPAL!$M$83/100)),IF(L265=PRINCIPAL!$N$83,VLOOKUP($BG$243,'Banco de Dados'!$B$4:$J$50,6,FALSE)*(1-(PRINCIPAL!$O$83/100)),VLOOKUP($BG$243,'Banco de Dados'!$B$4:$J$50,6,FALSE)))))))))),"")</f>
        <v/>
      </c>
      <c r="BG265" s="29" t="str">
        <f>IFERROR(BF265*(IFERROR(VLOOKUP($BG$243,'Banco de Dados'!$B$4:$J$50,4,FALSE),"ERRO")),"")</f>
        <v/>
      </c>
      <c r="BH265" s="29" t="str">
        <f t="shared" si="164"/>
        <v/>
      </c>
      <c r="BI265" s="103" t="str">
        <f>IFERROR(BH265*(C265*(PRINCIPAL!$G$83/100))*0.47*(44/12),"")</f>
        <v/>
      </c>
      <c r="BJ265" s="102" t="str">
        <f t="shared" si="149"/>
        <v/>
      </c>
    </row>
    <row r="266" spans="2:62" ht="12.75" customHeight="1" x14ac:dyDescent="0.3">
      <c r="B266" s="326">
        <f t="shared" si="150"/>
        <v>2041</v>
      </c>
      <c r="C266" s="340"/>
      <c r="D266" s="1"/>
      <c r="E266" s="116">
        <v>21</v>
      </c>
      <c r="F266" s="24" t="str">
        <f>IFERROR(VLOOKUP($G$243,'Banco de Dados'!$B$4:$J$50,6,FALSE),"")</f>
        <v/>
      </c>
      <c r="G266" s="25" t="str">
        <f>IFERROR(F266*(IFERROR(VLOOKUP($G$243,'Banco de Dados'!$B$4:$J$50,4,FALSE),"ERRO")),"")</f>
        <v/>
      </c>
      <c r="H266" s="25" t="str">
        <f t="shared" si="151"/>
        <v/>
      </c>
      <c r="I266" s="103" t="str">
        <f t="shared" si="152"/>
        <v/>
      </c>
      <c r="J266" s="117" t="str">
        <f t="shared" si="153"/>
        <v/>
      </c>
      <c r="K266" s="1"/>
      <c r="L266" s="91">
        <v>21</v>
      </c>
      <c r="M266" s="24" t="str">
        <f>IFERROR(IF(AND(PRINCIPAL!$H$74&lt;&gt;"",OR(L266=PRINCIPAL!$I$74,L266=PRINCIPAL!$I$74+PRINCIPAL!$I$74,L266=PRINCIPAL!$I$74+PRINCIPAL!$I$74+PRINCIPAL!$I$74)),0,IF(AND(PRINCIPAL!$H$74&lt;&gt;"",L266=PRINCIPAL!$J$74),VLOOKUP($N$243,'Banco de Dados'!$B$4:$J$50,8,FALSE)*PRINCIPAL!$H$74*(1-(PRINCIPAL!$K$74/100)),IF(AND(PRINCIPAL!$H$74&lt;&gt;"",L266=PRINCIPAL!$L$74),VLOOKUP($N$243,'Banco de Dados'!$B$4:$J$50,8,FALSE)*PRINCIPAL!$H$74*(1-(PRINCIPAL!$M$74/100)),IF(AND(PRINCIPAL!$H$74&lt;&gt;"",L266=PRINCIPAL!$N$74),VLOOKUP($N$243,'Banco de Dados'!$B$4:$J$50,8,FALSE)*PRINCIPAL!$H$74*(1-(PRINCIPAL!$O$74/100)),IF(PRINCIPAL!$H$74&lt;&gt;"",VLOOKUP($N$243,'Banco de Dados'!$B$4:$J$50,8,FALSE)*PRINCIPAL!$H$74,IF(OR(L266=PRINCIPAL!$I$74,L266=PRINCIPAL!$I$74+PRINCIPAL!$I$74,L266=PRINCIPAL!$I$74+PRINCIPAL!$I$74+PRINCIPAL!$I$74),0,IF(L266=PRINCIPAL!$J$74,VLOOKUP($N$243,'Banco de Dados'!$B$4:$J$50,6,FALSE)*(1-(PRINCIPAL!$K$74/100)),IF(L266=PRINCIPAL!$L$74,VLOOKUP($N$243,'Banco de Dados'!$B$4:$J$50,6,FALSE)*(1-(PRINCIPAL!$M$74/100)),IF(L266=PRINCIPAL!$N$74,VLOOKUP($N$243,'Banco de Dados'!$B$4:$J$50,6,FALSE)*(1-(PRINCIPAL!$O$74/100)),VLOOKUP($N$243,'Banco de Dados'!$B$4:$J$50,6,FALSE)))))))))),"")</f>
        <v/>
      </c>
      <c r="N266" s="25" t="str">
        <f>IFERROR(M266*(IFERROR(VLOOKUP($N$243,'Banco de Dados'!$B$4:$J$50,4,FALSE),"ERRO")),"")</f>
        <v/>
      </c>
      <c r="O266" s="25" t="str">
        <f t="shared" si="172"/>
        <v/>
      </c>
      <c r="P266" s="103" t="str">
        <f>IFERROR(O266*(C266*(PRINCIPAL!$G$74/100))*0.47*(44/12),"")</f>
        <v/>
      </c>
      <c r="Q266" s="107" t="str">
        <f t="shared" si="173"/>
        <v/>
      </c>
      <c r="R266" s="29" t="str">
        <f>IFERROR(IF(AND(PRINCIPAL!$H$75&lt;&gt;"",OR(L266=PRINCIPAL!$I$75,L266=PRINCIPAL!$I$75+PRINCIPAL!$I$75,L266=PRINCIPAL!$I$75+PRINCIPAL!$I$75+PRINCIPAL!$I$75)),0,IF(AND(PRINCIPAL!$H$75&lt;&gt;"",L266=PRINCIPAL!$J$75),VLOOKUP($S$243,'Banco de Dados'!$B$4:$J$50,8,FALSE)*PRINCIPAL!$H$75*(1-(PRINCIPAL!$K$75/100)),IF(AND(PRINCIPAL!$H$75&lt;&gt;"",L266=PRINCIPAL!$L$75),VLOOKUP($S$243,'Banco de Dados'!$B$4:$J$50,8,FALSE)*PRINCIPAL!$H$75*(1-(PRINCIPAL!$M$75/100)),IF(AND(PRINCIPAL!$H$75&lt;&gt;"",L266=PRINCIPAL!$N$75),VLOOKUP($S$243,'Banco de Dados'!$B$4:$J$50,8,FALSE)*PRINCIPAL!$H$75*(1-(PRINCIPAL!$O$75/100)),IF(PRINCIPAL!$H$75&lt;&gt;"",VLOOKUP($S$243,'Banco de Dados'!$B$4:$J$50,8,FALSE)*PRINCIPAL!$H$75,IF(OR(L266=PRINCIPAL!$I$75,L266=PRINCIPAL!$I$75+PRINCIPAL!$I$75,L266=PRINCIPAL!$I$75+PRINCIPAL!$I$75+PRINCIPAL!$I$75),0,IF(L266=PRINCIPAL!$J$75,VLOOKUP($S$243,'Banco de Dados'!$B$4:$J$50,6,FALSE)*(1-(PRINCIPAL!$K$75/100)),IF(L266=PRINCIPAL!$L$75,VLOOKUP($S$243,'Banco de Dados'!$B$4:$J$50,6,FALSE)*(1-(PRINCIPAL!$M$75/100)),IF(L266=PRINCIPAL!$N$75,VLOOKUP($S$243,'Banco de Dados'!$B$4:$J$50,6,FALSE)*(1-(PRINCIPAL!$O$75/100)),VLOOKUP($S$243,'Banco de Dados'!$B$4:$J$50,6,FALSE)))))))))),"")</f>
        <v/>
      </c>
      <c r="S266" s="29" t="str">
        <f>IFERROR(R266*(IFERROR(VLOOKUP($S$243,'Banco de Dados'!$B$4:$J$50,4,FALSE),"ERRO")),"")</f>
        <v/>
      </c>
      <c r="T266" s="29" t="str">
        <f t="shared" si="171"/>
        <v/>
      </c>
      <c r="U266" s="103" t="str">
        <f>IFERROR(T266*(C266*(PRINCIPAL!$G$75/100))*0.47*(44/12),"")</f>
        <v/>
      </c>
      <c r="V266" s="103" t="str">
        <f t="shared" si="147"/>
        <v/>
      </c>
      <c r="W266" s="30" t="str">
        <f>IFERROR(IF(AND(PRINCIPAL!$H$76&lt;&gt;"",OR(L266=PRINCIPAL!$I$76,L266=PRINCIPAL!$I$76+PRINCIPAL!$I$76,L266=PRINCIPAL!$I$76+PRINCIPAL!$I$76+PRINCIPAL!$I$76)),0,IF(AND(PRINCIPAL!$H$76&lt;&gt;"",L266=PRINCIPAL!$J$76),VLOOKUP($X$243,'Banco de Dados'!$B$4:$J$50,8,FALSE)*PRINCIPAL!$H$76*(1-(PRINCIPAL!$K$76/100)),IF(AND(PRINCIPAL!$H$76&lt;&gt;"",L266=PRINCIPAL!$L$76),VLOOKUP($X$243,'Banco de Dados'!$B$4:$J$50,8,FALSE)*PRINCIPAL!$H$76*(1-(PRINCIPAL!$M$76/100)),IF(AND(PRINCIPAL!$H$76&lt;&gt;"",L266=PRINCIPAL!$N$76),VLOOKUP($X$243,'Banco de Dados'!$B$4:$J$50,8,FALSE)*PRINCIPAL!$H$76*(1-(PRINCIPAL!$O$76/100)),IF(PRINCIPAL!$H$76&lt;&gt;"",VLOOKUP($X$243,'Banco de Dados'!$B$4:$J$50,8,FALSE)*PRINCIPAL!$H$76,IF(OR(L266=PRINCIPAL!$I$76,L266=PRINCIPAL!$I$76+PRINCIPAL!$I$76,L266=PRINCIPAL!$I$76+PRINCIPAL!$I$76+PRINCIPAL!$I$76),0,IF(L266=PRINCIPAL!$J$76,VLOOKUP($X$243,'Banco de Dados'!$B$4:$J$50,6,FALSE)*(1-(PRINCIPAL!$K$76/100)),IF(L266=PRINCIPAL!$L$76,VLOOKUP($X$243,'Banco de Dados'!$B$4:$J$50,6,FALSE)*(1-(PRINCIPAL!$M$76/100)),IF(L266=PRINCIPAL!$N$76,VLOOKUP($X$243,'Banco de Dados'!$B$4:$J$50,6,FALSE)*(1-(PRINCIPAL!$O$76/100)),VLOOKUP($X$243,'Banco de Dados'!$B$4:$J$50,6,FALSE)))))))))),"")</f>
        <v/>
      </c>
      <c r="X266" s="29" t="str">
        <f>IFERROR(W266*(IFERROR(VLOOKUP($X$243,'Banco de Dados'!$B$4:$J$50,4,FALSE),"ERRO")),"")</f>
        <v/>
      </c>
      <c r="Y266" s="29" t="str">
        <f t="shared" si="165"/>
        <v/>
      </c>
      <c r="Z266" s="103" t="str">
        <f>IFERROR(Y266*(C266*(PRINCIPAL!$G$76/100))*0.47*(44/12),"")</f>
        <v/>
      </c>
      <c r="AA266" s="111" t="str">
        <f t="shared" si="166"/>
        <v/>
      </c>
      <c r="AB266" s="30" t="str">
        <f>IFERROR(IF(AND(PRINCIPAL!$H$77&lt;&gt;"",OR(L266=PRINCIPAL!$I$77,L266=PRINCIPAL!$I$77+PRINCIPAL!$I$77,L266=PRINCIPAL!$I$77+PRINCIPAL!$I$77+PRINCIPAL!$I$77)),0,IF(AND(PRINCIPAL!$H$77&lt;&gt;"",L266=PRINCIPAL!$J$77),VLOOKUP($AC$243,'Banco de Dados'!$B$4:$J$50,8,FALSE)*PRINCIPAL!$H$77*(1-(PRINCIPAL!$K$77/100)),IF(AND(PRINCIPAL!$H$77&lt;&gt;"",L266=PRINCIPAL!$L$77),VLOOKUP($AC$243,'Banco de Dados'!$B$4:$J$50,8,FALSE)*PRINCIPAL!$H$77*(1-(PRINCIPAL!$M$77/100)),IF(AND(PRINCIPAL!$H$77&lt;&gt;"",L266=PRINCIPAL!$N$77),VLOOKUP($AC$243,'Banco de Dados'!$B$4:$J$50,8,FALSE)*PRINCIPAL!$H$77*(1-(PRINCIPAL!$O$77/100)),IF(PRINCIPAL!$H$77&lt;&gt;"",VLOOKUP($AC$243,'Banco de Dados'!$B$4:$J$50,8,FALSE)*PRINCIPAL!$H$77,IF(OR(L266=PRINCIPAL!$I$77,L266=PRINCIPAL!$I$77+PRINCIPAL!$I$77,L266=PRINCIPAL!$I$77+PRINCIPAL!$I$77+PRINCIPAL!$I$77),0,IF(L266=PRINCIPAL!$J$77,VLOOKUP($AC$243,'Banco de Dados'!$B$4:$J$50,6,FALSE)*(1-(PRINCIPAL!$K$77/100)),IF(L266=PRINCIPAL!$L$77,VLOOKUP($AC$243,'Banco de Dados'!$B$4:$J$50,6,FALSE)*(1-(PRINCIPAL!$M$77/100)),IF(L266=PRINCIPAL!$N$77,VLOOKUP($AC$243,'Banco de Dados'!$B$4:$J$50,6,FALSE)*(1-(PRINCIPAL!$O$77/100)),VLOOKUP($AC$243,'Banco de Dados'!$B$4:$J$50,6,FALSE)))))))))),"")</f>
        <v/>
      </c>
      <c r="AC266" s="29" t="str">
        <f>IFERROR(AB266*(IFERROR(VLOOKUP($AC$243,'Banco de Dados'!$B$4:$J$50,4,FALSE),"ERRO")),"")</f>
        <v/>
      </c>
      <c r="AD266" s="29" t="str">
        <f t="shared" si="156"/>
        <v/>
      </c>
      <c r="AE266" s="103" t="str">
        <f>IFERROR(AD266*(C266*(PRINCIPAL!$G$77/100))*0.47*(44/12),"")</f>
        <v/>
      </c>
      <c r="AF266" s="111" t="str">
        <f t="shared" si="157"/>
        <v/>
      </c>
      <c r="AG266" s="30" t="str">
        <f>IFERROR(IF(AND(PRINCIPAL!$H$78&lt;&gt;"",OR(L266=PRINCIPAL!$I$78,L266=PRINCIPAL!$I$78+PRINCIPAL!$I$78,L266=PRINCIPAL!$I$78+PRINCIPAL!$I$78+PRINCIPAL!$I$78)),0,IF(AND(PRINCIPAL!$H$78&lt;&gt;"",L266=PRINCIPAL!$J$78),VLOOKUP($AH$243,'Banco de Dados'!$B$4:$J$50,8,FALSE)*PRINCIPAL!$H$78*(1-(PRINCIPAL!$K$78/100)),IF(AND(PRINCIPAL!$H$78&lt;&gt;"",L266=PRINCIPAL!$L$78),VLOOKUP($AH$243,'Banco de Dados'!$B$4:$J$50,8,FALSE)*PRINCIPAL!$H$78*(1-(PRINCIPAL!$M$78/100)),IF(AND(PRINCIPAL!$H$78&lt;&gt;"",L266=PRINCIPAL!$N$78),VLOOKUP($AH$243,'Banco de Dados'!$B$4:$J$50,8,FALSE)*PRINCIPAL!$H$78*(1-(PRINCIPAL!$O$78/100)),IF(PRINCIPAL!$H$78&lt;&gt;"",VLOOKUP($AH$243,'Banco de Dados'!$B$4:$J$50,8,FALSE)*PRINCIPAL!$H$78,IF(OR(L266=PRINCIPAL!$I$78,L266=PRINCIPAL!$I$78+PRINCIPAL!$I$78,L266=PRINCIPAL!$I$78+PRINCIPAL!$I$78+PRINCIPAL!$I$78),0,IF(L266=PRINCIPAL!$J$78,VLOOKUP($AH$243,'Banco de Dados'!$B$4:$J$50,6,FALSE)*(1-(PRINCIPAL!$K$78/100)),IF(L266=PRINCIPAL!$L$78,VLOOKUP($AH$243,'Banco de Dados'!$B$4:$J$50,6,FALSE)*(1-(PRINCIPAL!$M$78/100)),IF(L266=PRINCIPAL!$N$78,VLOOKUP($AH$243,'Banco de Dados'!$B$4:$J$50,6,FALSE)*(1-(PRINCIPAL!$O$78/100)),VLOOKUP($AH$243,'Banco de Dados'!$B$4:$J$50,6,FALSE)))))))))),"")</f>
        <v/>
      </c>
      <c r="AH266" s="29" t="str">
        <f>IFERROR(AG266*(IFERROR(VLOOKUP($AH$243,'Banco de Dados'!$B$4:$J$50,4,FALSE),"ERRO")),"")</f>
        <v/>
      </c>
      <c r="AI266" s="29" t="str">
        <f t="shared" si="158"/>
        <v/>
      </c>
      <c r="AJ266" s="103" t="str">
        <f>IFERROR(AI266*(C266*(PRINCIPAL!$G$78/100))*0.47*(44/12),"")</f>
        <v/>
      </c>
      <c r="AK266" s="111" t="str">
        <f t="shared" si="167"/>
        <v/>
      </c>
      <c r="AL266" s="30" t="str">
        <f>IFERROR(IF(AND(PRINCIPAL!$H$79&lt;&gt;"",OR(L266=PRINCIPAL!$I$79,L266=PRINCIPAL!$I$79+PRINCIPAL!$I$79,L266=PRINCIPAL!$I$79+PRINCIPAL!$I$79+PRINCIPAL!$I$79)),0,IF(AND(PRINCIPAL!$H$79&lt;&gt;"",L266=PRINCIPAL!$J$79),VLOOKUP($AM$243,'Banco de Dados'!$B$4:$J$50,8,FALSE)*PRINCIPAL!$H$79*(1-(PRINCIPAL!$K$79/100)),IF(AND(PRINCIPAL!$H$79&lt;&gt;"",L266=PRINCIPAL!$L$79),VLOOKUP($AM$243,'Banco de Dados'!$B$4:$J$50,8,FALSE)*PRINCIPAL!$H$79*(1-(PRINCIPAL!$M$79/100)),IF(AND(PRINCIPAL!$H$79&lt;&gt;"",L266=PRINCIPAL!$N$79),VLOOKUP($AM$243,'Banco de Dados'!$B$4:$J$50,8,FALSE)*PRINCIPAL!$H$79*(1-(PRINCIPAL!$O$79/100)),IF(PRINCIPAL!$H$79&lt;&gt;"",VLOOKUP($AM$243,'Banco de Dados'!$B$4:$J$50,8,FALSE)*PRINCIPAL!$H$79,IF(OR(L266=PRINCIPAL!$I$79,L266=PRINCIPAL!$I$79+PRINCIPAL!$I$79,L266=PRINCIPAL!$I$79+PRINCIPAL!$I$79+PRINCIPAL!$I$79),0,IF(L266=PRINCIPAL!$J$79,VLOOKUP($AM$243,'Banco de Dados'!$B$4:$J$50,6,FALSE)*(1-(PRINCIPAL!$K$79/100)),IF(L266=PRINCIPAL!$L$79,VLOOKUP($AM$243,'Banco de Dados'!$B$4:$J$50,6,FALSE)*(1-(PRINCIPAL!$M$79/100)),IF(L266=PRINCIPAL!$N$79,VLOOKUP($AM$243,'Banco de Dados'!$B$4:$J$50,6,FALSE)*(1-(PRINCIPAL!$O$79/100)),VLOOKUP($AM$243,'Banco de Dados'!$B$4:$J$50,6,FALSE)))))))))),"")</f>
        <v/>
      </c>
      <c r="AM266" s="29" t="str">
        <f>IFERROR(AL266*(IFERROR(VLOOKUP($AM$243,'Banco de Dados'!$B$4:$J$50,4,FALSE),"ERRO")),"")</f>
        <v/>
      </c>
      <c r="AN266" s="29" t="str">
        <f t="shared" si="159"/>
        <v/>
      </c>
      <c r="AO266" s="103" t="str">
        <f>IFERROR(AN266*(C266*(PRINCIPAL!$G$79/100))*0.47*(44/12),"")</f>
        <v/>
      </c>
      <c r="AP266" s="111" t="str">
        <f t="shared" si="160"/>
        <v/>
      </c>
      <c r="AQ266" s="30" t="str">
        <f>IFERROR(IF(AND(PRINCIPAL!$H$80&lt;&gt;"",OR(L266=PRINCIPAL!$I$80,L266=PRINCIPAL!$I$80+PRINCIPAL!$I$80,L266=PRINCIPAL!$I$80+PRINCIPAL!$I$80+PRINCIPAL!$I$80)),0,IF(AND(PRINCIPAL!$H$80&lt;&gt;"",L266=PRINCIPAL!$J$80),VLOOKUP($AR$243,'Banco de Dados'!$B$4:$J$50,8,FALSE)*PRINCIPAL!$H$80*(1-(PRINCIPAL!$K$80/100)),IF(AND(PRINCIPAL!$H$80&lt;&gt;"",L266=PRINCIPAL!$L$80),VLOOKUP($AR$243,'Banco de Dados'!$B$4:$J$50,8,FALSE)*PRINCIPAL!$H$80*(1-(PRINCIPAL!$M$80/100)),IF(AND(PRINCIPAL!$H$80&lt;&gt;"",L266=PRINCIPAL!$N$80),VLOOKUP($AR$243,'Banco de Dados'!$B$4:$J$50,8,FALSE)*PRINCIPAL!$H$80*(1-(PRINCIPAL!$O$80/100)),IF(PRINCIPAL!$H$80&lt;&gt;"",VLOOKUP($AR$243,'Banco de Dados'!$B$4:$J$50,8,FALSE)*PRINCIPAL!$H$80,IF(OR(L266=PRINCIPAL!$I$80,L266=PRINCIPAL!$I$80+PRINCIPAL!$I$80,L266=PRINCIPAL!$I$80+PRINCIPAL!$I$80+PRINCIPAL!$I$80),0,IF(L266=PRINCIPAL!$J$80,VLOOKUP($AR$243,'Banco de Dados'!$B$4:$J$50,6,FALSE)*(1-(PRINCIPAL!$K$80/100)),IF(L266=PRINCIPAL!$L$80,VLOOKUP($AR$243,'Banco de Dados'!$B$4:$J$50,6,FALSE)*(1-(PRINCIPAL!$M$80/100)),IF(L266=PRINCIPAL!$N$80,VLOOKUP($AR$243,'Banco de Dados'!$B$4:$J$50,6,FALSE)*(1-(PRINCIPAL!$O$80/100)),VLOOKUP($AR$243,'Banco de Dados'!$B$4:$J$50,6,FALSE)))))))))),"")</f>
        <v/>
      </c>
      <c r="AR266" s="29" t="str">
        <f>IFERROR(AQ266*(IFERROR(VLOOKUP($AR$243,'Banco de Dados'!$B$4:$J$50,4,FALSE),"ERRO")),"")</f>
        <v/>
      </c>
      <c r="AS266" s="29" t="str">
        <f t="shared" si="161"/>
        <v/>
      </c>
      <c r="AT266" s="103" t="str">
        <f>IFERROR(AS266*(C266*(PRINCIPAL!$G$80/100))*0.47*(44/12),"")</f>
        <v/>
      </c>
      <c r="AU266" s="111" t="str">
        <f t="shared" si="162"/>
        <v/>
      </c>
      <c r="AV266" s="30" t="str">
        <f>IFERROR(IF(AND(PRINCIPAL!$H$81&lt;&gt;"",OR(L266=PRINCIPAL!$I$81,L266=PRINCIPAL!$I$81+PRINCIPAL!$I$81,L266=PRINCIPAL!$I$81+PRINCIPAL!$I$81+PRINCIPAL!$I$81)),0,IF(AND(PRINCIPAL!$H$81&lt;&gt;"",L266=PRINCIPAL!$J$81),VLOOKUP($AW$243,'Banco de Dados'!$B$4:$J$50,8,FALSE)*PRINCIPAL!$H$81*(1-(PRINCIPAL!$K$81/100)),IF(AND(PRINCIPAL!$H$81&lt;&gt;"",L266=PRINCIPAL!$L$81),VLOOKUP($AW$243,'Banco de Dados'!$B$4:$J$50,8,FALSE)*PRINCIPAL!$H$81*(1-(PRINCIPAL!$M$81/100)),IF(AND(PRINCIPAL!$H$81&lt;&gt;"",L266=PRINCIPAL!$N$81),VLOOKUP($AW$243,'Banco de Dados'!$B$4:$J$50,8,FALSE)*PRINCIPAL!$H$81*(1-(PRINCIPAL!$O$81/100)),IF(PRINCIPAL!$H$81&lt;&gt;"",VLOOKUP($AW$243,'Banco de Dados'!$B$4:$J$50,8,FALSE)*PRINCIPAL!$H$81,IF(OR(L266=PRINCIPAL!$I$81,L266=PRINCIPAL!$I$81+PRINCIPAL!$I$81,L266=PRINCIPAL!$I$81+PRINCIPAL!$I$81+PRINCIPAL!$I$81),0,IF(L266=PRINCIPAL!$J$81,VLOOKUP($AW$243,'Banco de Dados'!$B$4:$J$50,6,FALSE)*(1-(PRINCIPAL!$K$81/100)),IF(L266=PRINCIPAL!$L$81,VLOOKUP($AW$243,'Banco de Dados'!$B$4:$J$50,6,FALSE)*(1-(PRINCIPAL!$M$81/100)),IF(L266=PRINCIPAL!$N$81,VLOOKUP($AW$243,'Banco de Dados'!$B$4:$J$50,6,FALSE)*(1-(PRINCIPAL!$O$81/100)),VLOOKUP($AW$243,'Banco de Dados'!$B$4:$J$50,6,FALSE)))))))))),"")</f>
        <v/>
      </c>
      <c r="AW266" s="29" t="str">
        <f>IFERROR(AV266*(IFERROR(VLOOKUP($AW$243,'Banco de Dados'!$B$4:$J$50,4,FALSE),"ERRO")),"")</f>
        <v/>
      </c>
      <c r="AX266" s="29" t="str">
        <f t="shared" si="163"/>
        <v/>
      </c>
      <c r="AY266" s="103" t="str">
        <f>IFERROR(AX266*(C266*(PRINCIPAL!$G$81/100))*0.47*(44/12),"")</f>
        <v/>
      </c>
      <c r="AZ266" s="111" t="str">
        <f t="shared" si="168"/>
        <v/>
      </c>
      <c r="BA266" s="30" t="str">
        <f>IFERROR(IF(AND(PRINCIPAL!$H$82&lt;&gt;"",OR(L266=PRINCIPAL!$I$82,L266=PRINCIPAL!$I$82+PRINCIPAL!$I$82,L266=PRINCIPAL!$I$82+PRINCIPAL!$I$82+PRINCIPAL!$I$82)),0,IF(AND(PRINCIPAL!$H$82&lt;&gt;"",L266=PRINCIPAL!$J$82),VLOOKUP($BB$243,'Banco de Dados'!$B$4:$J$50,8,FALSE)*PRINCIPAL!$H$82*(1-(PRINCIPAL!$K$82/100)),IF(AND(PRINCIPAL!$H$82&lt;&gt;"",L266=PRINCIPAL!$L$82),VLOOKUP($BB$243,'Banco de Dados'!$B$4:$J$50,8,FALSE)*PRINCIPAL!$H$82*(1-(PRINCIPAL!$M$82/100)),IF(AND(PRINCIPAL!$H$82&lt;&gt;"",L266=PRINCIPAL!$N$82),VLOOKUP($BB$243,'Banco de Dados'!$B$4:$J$50,8,FALSE)*PRINCIPAL!$H$82*(1-(PRINCIPAL!$O$82/100)),IF(PRINCIPAL!$H$82&lt;&gt;"",VLOOKUP($BB$243,'Banco de Dados'!$B$4:$J$50,8,FALSE)*PRINCIPAL!$H$82,IF(OR(L266=PRINCIPAL!$I$82,L266=PRINCIPAL!$I$82+PRINCIPAL!$I$82,L266=PRINCIPAL!$I$82+PRINCIPAL!$I$82+PRINCIPAL!$I$82),0,IF(L266=PRINCIPAL!$J$82,VLOOKUP($BB$243,'Banco de Dados'!$B$4:$J$50,6,FALSE)*(1-(PRINCIPAL!$K$82/100)),IF(L266=PRINCIPAL!$L$82,VLOOKUP($BB$243,'Banco de Dados'!$B$4:$J$50,6,FALSE)*(1-(PRINCIPAL!$M$82/100)),IF(L266=PRINCIPAL!$N$82,VLOOKUP($BB$243,'Banco de Dados'!$B$4:$J$50,6,FALSE)*(1-(PRINCIPAL!$O$82/100)),VLOOKUP($BB$243,'Banco de Dados'!$B$4:$J$50,6,FALSE)))))))))),"")</f>
        <v/>
      </c>
      <c r="BB266" s="29" t="str">
        <f>IFERROR(BA266*(IFERROR(VLOOKUP($BB$243,'Banco de Dados'!$B$4:$J$50,4,FALSE),"ERRO")),"")</f>
        <v/>
      </c>
      <c r="BC266" s="29" t="str">
        <f t="shared" si="169"/>
        <v/>
      </c>
      <c r="BD266" s="103" t="str">
        <f>IFERROR(BC266*(C266*(PRINCIPAL!$G$82/100))*0.47*(44/12),"")</f>
        <v/>
      </c>
      <c r="BE266" s="111" t="str">
        <f t="shared" si="148"/>
        <v/>
      </c>
      <c r="BF266" s="30" t="str">
        <f>IFERROR(IF(AND(PRINCIPAL!$H$83&lt;&gt;"",OR(L266=PRINCIPAL!$I$83,L266=PRINCIPAL!$I$83+PRINCIPAL!$I$83,L266=PRINCIPAL!$I$83+PRINCIPAL!$I$83+PRINCIPAL!$I$83)),0,IF(AND(PRINCIPAL!$H$83&lt;&gt;"",L266=PRINCIPAL!$J$83),VLOOKUP($BG$243,'Banco de Dados'!$B$4:$J$50,8,FALSE)*PRINCIPAL!$H$83*(1-(PRINCIPAL!$K$83/100)),IF(AND(PRINCIPAL!$H$83&lt;&gt;"",L266=PRINCIPAL!$L$83),VLOOKUP($BG$243,'Banco de Dados'!$B$4:$J$50,8,FALSE)*PRINCIPAL!$H$83*(1-(PRINCIPAL!$M$83/100)),IF(AND(PRINCIPAL!$H$83&lt;&gt;"",L266=PRINCIPAL!$N$83),VLOOKUP($BG$243,'Banco de Dados'!$B$4:$J$50,8,FALSE)*PRINCIPAL!$H$83*(1-(PRINCIPAL!$O$83/100)),IF(PRINCIPAL!$H$83&lt;&gt;"",VLOOKUP($BG$243,'Banco de Dados'!$B$4:$J$50,8,FALSE)*PRINCIPAL!$H$83,IF(OR(L266=PRINCIPAL!$I$83,L266=PRINCIPAL!$I$83+PRINCIPAL!$I$83,L266=PRINCIPAL!$I$83+PRINCIPAL!$I$83+PRINCIPAL!$I$83),0,IF(L266=PRINCIPAL!$J$83,VLOOKUP($BG$243,'Banco de Dados'!$B$4:$J$50,6,FALSE)*(1-(PRINCIPAL!$K$83/100)),IF(L266=PRINCIPAL!$L$83,VLOOKUP($BG$243,'Banco de Dados'!$B$4:$J$50,6,FALSE)*(1-(PRINCIPAL!$M$83/100)),IF(L266=PRINCIPAL!$N$83,VLOOKUP($BG$243,'Banco de Dados'!$B$4:$J$50,6,FALSE)*(1-(PRINCIPAL!$O$83/100)),VLOOKUP($BG$243,'Banco de Dados'!$B$4:$J$50,6,FALSE)))))))))),"")</f>
        <v/>
      </c>
      <c r="BG266" s="29" t="str">
        <f>IFERROR(BF266*(IFERROR(VLOOKUP($BG$243,'Banco de Dados'!$B$4:$J$50,4,FALSE),"ERRO")),"")</f>
        <v/>
      </c>
      <c r="BH266" s="29" t="str">
        <f t="shared" si="164"/>
        <v/>
      </c>
      <c r="BI266" s="103" t="str">
        <f>IFERROR(BH266*(C266*(PRINCIPAL!$G$83/100))*0.47*(44/12),"")</f>
        <v/>
      </c>
      <c r="BJ266" s="102" t="str">
        <f t="shared" si="149"/>
        <v/>
      </c>
    </row>
    <row r="267" spans="2:62" ht="12.75" customHeight="1" x14ac:dyDescent="0.3">
      <c r="B267" s="326">
        <f t="shared" si="150"/>
        <v>2042</v>
      </c>
      <c r="C267" s="340"/>
      <c r="D267" s="1"/>
      <c r="E267" s="116">
        <v>22</v>
      </c>
      <c r="F267" s="24" t="str">
        <f>IFERROR(VLOOKUP($G$243,'Banco de Dados'!$B$4:$J$50,6,FALSE),"")</f>
        <v/>
      </c>
      <c r="G267" s="25" t="str">
        <f>IFERROR(F267*(IFERROR(VLOOKUP($G$243,'Banco de Dados'!$B$4:$J$50,4,FALSE),"ERRO")),"")</f>
        <v/>
      </c>
      <c r="H267" s="25" t="str">
        <f t="shared" si="151"/>
        <v/>
      </c>
      <c r="I267" s="103" t="str">
        <f t="shared" si="152"/>
        <v/>
      </c>
      <c r="J267" s="117" t="str">
        <f t="shared" si="153"/>
        <v/>
      </c>
      <c r="K267" s="1"/>
      <c r="L267" s="91">
        <v>22</v>
      </c>
      <c r="M267" s="24" t="str">
        <f>IFERROR(IF(AND(PRINCIPAL!$H$74&lt;&gt;"",OR(L267=PRINCIPAL!$I$74,L267=PRINCIPAL!$I$74+PRINCIPAL!$I$74,L267=PRINCIPAL!$I$74+PRINCIPAL!$I$74+PRINCIPAL!$I$74)),0,IF(AND(PRINCIPAL!$H$74&lt;&gt;"",L267=PRINCIPAL!$J$74),VLOOKUP($N$243,'Banco de Dados'!$B$4:$J$50,8,FALSE)*PRINCIPAL!$H$74*(1-(PRINCIPAL!$K$74/100)),IF(AND(PRINCIPAL!$H$74&lt;&gt;"",L267=PRINCIPAL!$L$74),VLOOKUP($N$243,'Banco de Dados'!$B$4:$J$50,8,FALSE)*PRINCIPAL!$H$74*(1-(PRINCIPAL!$M$74/100)),IF(AND(PRINCIPAL!$H$74&lt;&gt;"",L267=PRINCIPAL!$N$74),VLOOKUP($N$243,'Banco de Dados'!$B$4:$J$50,8,FALSE)*PRINCIPAL!$H$74*(1-(PRINCIPAL!$O$74/100)),IF(PRINCIPAL!$H$74&lt;&gt;"",VLOOKUP($N$243,'Banco de Dados'!$B$4:$J$50,8,FALSE)*PRINCIPAL!$H$74,IF(OR(L267=PRINCIPAL!$I$74,L267=PRINCIPAL!$I$74+PRINCIPAL!$I$74,L267=PRINCIPAL!$I$74+PRINCIPAL!$I$74+PRINCIPAL!$I$74),0,IF(L267=PRINCIPAL!$J$74,VLOOKUP($N$243,'Banco de Dados'!$B$4:$J$50,6,FALSE)*(1-(PRINCIPAL!$K$74/100)),IF(L267=PRINCIPAL!$L$74,VLOOKUP($N$243,'Banco de Dados'!$B$4:$J$50,6,FALSE)*(1-(PRINCIPAL!$M$74/100)),IF(L267=PRINCIPAL!$N$74,VLOOKUP($N$243,'Banco de Dados'!$B$4:$J$50,6,FALSE)*(1-(PRINCIPAL!$O$74/100)),VLOOKUP($N$243,'Banco de Dados'!$B$4:$J$50,6,FALSE)))))))))),"")</f>
        <v/>
      </c>
      <c r="N267" s="25" t="str">
        <f>IFERROR(M267*(IFERROR(VLOOKUP($N$243,'Banco de Dados'!$B$4:$J$50,4,FALSE),"ERRO")),"")</f>
        <v/>
      </c>
      <c r="O267" s="25" t="str">
        <f t="shared" si="172"/>
        <v/>
      </c>
      <c r="P267" s="103" t="str">
        <f>IFERROR(O267*(C267*(PRINCIPAL!$G$74/100))*0.47*(44/12),"")</f>
        <v/>
      </c>
      <c r="Q267" s="107" t="str">
        <f t="shared" si="173"/>
        <v/>
      </c>
      <c r="R267" s="29" t="str">
        <f>IFERROR(IF(AND(PRINCIPAL!$H$75&lt;&gt;"",OR(L267=PRINCIPAL!$I$75,L267=PRINCIPAL!$I$75+PRINCIPAL!$I$75,L267=PRINCIPAL!$I$75+PRINCIPAL!$I$75+PRINCIPAL!$I$75)),0,IF(AND(PRINCIPAL!$H$75&lt;&gt;"",L267=PRINCIPAL!$J$75),VLOOKUP($S$243,'Banco de Dados'!$B$4:$J$50,8,FALSE)*PRINCIPAL!$H$75*(1-(PRINCIPAL!$K$75/100)),IF(AND(PRINCIPAL!$H$75&lt;&gt;"",L267=PRINCIPAL!$L$75),VLOOKUP($S$243,'Banco de Dados'!$B$4:$J$50,8,FALSE)*PRINCIPAL!$H$75*(1-(PRINCIPAL!$M$75/100)),IF(AND(PRINCIPAL!$H$75&lt;&gt;"",L267=PRINCIPAL!$N$75),VLOOKUP($S$243,'Banco de Dados'!$B$4:$J$50,8,FALSE)*PRINCIPAL!$H$75*(1-(PRINCIPAL!$O$75/100)),IF(PRINCIPAL!$H$75&lt;&gt;"",VLOOKUP($S$243,'Banco de Dados'!$B$4:$J$50,8,FALSE)*PRINCIPAL!$H$75,IF(OR(L267=PRINCIPAL!$I$75,L267=PRINCIPAL!$I$75+PRINCIPAL!$I$75,L267=PRINCIPAL!$I$75+PRINCIPAL!$I$75+PRINCIPAL!$I$75),0,IF(L267=PRINCIPAL!$J$75,VLOOKUP($S$243,'Banco de Dados'!$B$4:$J$50,6,FALSE)*(1-(PRINCIPAL!$K$75/100)),IF(L267=PRINCIPAL!$L$75,VLOOKUP($S$243,'Banco de Dados'!$B$4:$J$50,6,FALSE)*(1-(PRINCIPAL!$M$75/100)),IF(L267=PRINCIPAL!$N$75,VLOOKUP($S$243,'Banco de Dados'!$B$4:$J$50,6,FALSE)*(1-(PRINCIPAL!$O$75/100)),VLOOKUP($S$243,'Banco de Dados'!$B$4:$J$50,6,FALSE)))))))))),"")</f>
        <v/>
      </c>
      <c r="S267" s="29" t="str">
        <f>IFERROR(R267*(IFERROR(VLOOKUP($S$243,'Banco de Dados'!$B$4:$J$50,4,FALSE),"ERRO")),"")</f>
        <v/>
      </c>
      <c r="T267" s="29" t="str">
        <f t="shared" si="171"/>
        <v/>
      </c>
      <c r="U267" s="103" t="str">
        <f>IFERROR(T267*(C267*(PRINCIPAL!$G$75/100))*0.47*(44/12),"")</f>
        <v/>
      </c>
      <c r="V267" s="103" t="str">
        <f t="shared" si="147"/>
        <v/>
      </c>
      <c r="W267" s="30" t="str">
        <f>IFERROR(IF(AND(PRINCIPAL!$H$76&lt;&gt;"",OR(L267=PRINCIPAL!$I$76,L267=PRINCIPAL!$I$76+PRINCIPAL!$I$76,L267=PRINCIPAL!$I$76+PRINCIPAL!$I$76+PRINCIPAL!$I$76)),0,IF(AND(PRINCIPAL!$H$76&lt;&gt;"",L267=PRINCIPAL!$J$76),VLOOKUP($X$243,'Banco de Dados'!$B$4:$J$50,8,FALSE)*PRINCIPAL!$H$76*(1-(PRINCIPAL!$K$76/100)),IF(AND(PRINCIPAL!$H$76&lt;&gt;"",L267=PRINCIPAL!$L$76),VLOOKUP($X$243,'Banco de Dados'!$B$4:$J$50,8,FALSE)*PRINCIPAL!$H$76*(1-(PRINCIPAL!$M$76/100)),IF(AND(PRINCIPAL!$H$76&lt;&gt;"",L267=PRINCIPAL!$N$76),VLOOKUP($X$243,'Banco de Dados'!$B$4:$J$50,8,FALSE)*PRINCIPAL!$H$76*(1-(PRINCIPAL!$O$76/100)),IF(PRINCIPAL!$H$76&lt;&gt;"",VLOOKUP($X$243,'Banco de Dados'!$B$4:$J$50,8,FALSE)*PRINCIPAL!$H$76,IF(OR(L267=PRINCIPAL!$I$76,L267=PRINCIPAL!$I$76+PRINCIPAL!$I$76,L267=PRINCIPAL!$I$76+PRINCIPAL!$I$76+PRINCIPAL!$I$76),0,IF(L267=PRINCIPAL!$J$76,VLOOKUP($X$243,'Banco de Dados'!$B$4:$J$50,6,FALSE)*(1-(PRINCIPAL!$K$76/100)),IF(L267=PRINCIPAL!$L$76,VLOOKUP($X$243,'Banco de Dados'!$B$4:$J$50,6,FALSE)*(1-(PRINCIPAL!$M$76/100)),IF(L267=PRINCIPAL!$N$76,VLOOKUP($X$243,'Banco de Dados'!$B$4:$J$50,6,FALSE)*(1-(PRINCIPAL!$O$76/100)),VLOOKUP($X$243,'Banco de Dados'!$B$4:$J$50,6,FALSE)))))))))),"")</f>
        <v/>
      </c>
      <c r="X267" s="29" t="str">
        <f>IFERROR(W267*(IFERROR(VLOOKUP($X$243,'Banco de Dados'!$B$4:$J$50,4,FALSE),"ERRO")),"")</f>
        <v/>
      </c>
      <c r="Y267" s="29" t="str">
        <f t="shared" si="165"/>
        <v/>
      </c>
      <c r="Z267" s="103" t="str">
        <f>IFERROR(Y267*(C267*(PRINCIPAL!$G$76/100))*0.47*(44/12),"")</f>
        <v/>
      </c>
      <c r="AA267" s="111" t="str">
        <f t="shared" si="166"/>
        <v/>
      </c>
      <c r="AB267" s="30" t="str">
        <f>IFERROR(IF(AND(PRINCIPAL!$H$77&lt;&gt;"",OR(L267=PRINCIPAL!$I$77,L267=PRINCIPAL!$I$77+PRINCIPAL!$I$77,L267=PRINCIPAL!$I$77+PRINCIPAL!$I$77+PRINCIPAL!$I$77)),0,IF(AND(PRINCIPAL!$H$77&lt;&gt;"",L267=PRINCIPAL!$J$77),VLOOKUP($AC$243,'Banco de Dados'!$B$4:$J$50,8,FALSE)*PRINCIPAL!$H$77*(1-(PRINCIPAL!$K$77/100)),IF(AND(PRINCIPAL!$H$77&lt;&gt;"",L267=PRINCIPAL!$L$77),VLOOKUP($AC$243,'Banco de Dados'!$B$4:$J$50,8,FALSE)*PRINCIPAL!$H$77*(1-(PRINCIPAL!$M$77/100)),IF(AND(PRINCIPAL!$H$77&lt;&gt;"",L267=PRINCIPAL!$N$77),VLOOKUP($AC$243,'Banco de Dados'!$B$4:$J$50,8,FALSE)*PRINCIPAL!$H$77*(1-(PRINCIPAL!$O$77/100)),IF(PRINCIPAL!$H$77&lt;&gt;"",VLOOKUP($AC$243,'Banco de Dados'!$B$4:$J$50,8,FALSE)*PRINCIPAL!$H$77,IF(OR(L267=PRINCIPAL!$I$77,L267=PRINCIPAL!$I$77+PRINCIPAL!$I$77,L267=PRINCIPAL!$I$77+PRINCIPAL!$I$77+PRINCIPAL!$I$77),0,IF(L267=PRINCIPAL!$J$77,VLOOKUP($AC$243,'Banco de Dados'!$B$4:$J$50,6,FALSE)*(1-(PRINCIPAL!$K$77/100)),IF(L267=PRINCIPAL!$L$77,VLOOKUP($AC$243,'Banco de Dados'!$B$4:$J$50,6,FALSE)*(1-(PRINCIPAL!$M$77/100)),IF(L267=PRINCIPAL!$N$77,VLOOKUP($AC$243,'Banco de Dados'!$B$4:$J$50,6,FALSE)*(1-(PRINCIPAL!$O$77/100)),VLOOKUP($AC$243,'Banco de Dados'!$B$4:$J$50,6,FALSE)))))))))),"")</f>
        <v/>
      </c>
      <c r="AC267" s="29" t="str">
        <f>IFERROR(AB267*(IFERROR(VLOOKUP($AC$243,'Banco de Dados'!$B$4:$J$50,4,FALSE),"ERRO")),"")</f>
        <v/>
      </c>
      <c r="AD267" s="29" t="str">
        <f t="shared" si="156"/>
        <v/>
      </c>
      <c r="AE267" s="103" t="str">
        <f>IFERROR(AD267*(C267*(PRINCIPAL!$G$77/100))*0.47*(44/12),"")</f>
        <v/>
      </c>
      <c r="AF267" s="111" t="str">
        <f t="shared" si="157"/>
        <v/>
      </c>
      <c r="AG267" s="30" t="str">
        <f>IFERROR(IF(AND(PRINCIPAL!$H$78&lt;&gt;"",OR(L267=PRINCIPAL!$I$78,L267=PRINCIPAL!$I$78+PRINCIPAL!$I$78,L267=PRINCIPAL!$I$78+PRINCIPAL!$I$78+PRINCIPAL!$I$78)),0,IF(AND(PRINCIPAL!$H$78&lt;&gt;"",L267=PRINCIPAL!$J$78),VLOOKUP($AH$243,'Banco de Dados'!$B$4:$J$50,8,FALSE)*PRINCIPAL!$H$78*(1-(PRINCIPAL!$K$78/100)),IF(AND(PRINCIPAL!$H$78&lt;&gt;"",L267=PRINCIPAL!$L$78),VLOOKUP($AH$243,'Banco de Dados'!$B$4:$J$50,8,FALSE)*PRINCIPAL!$H$78*(1-(PRINCIPAL!$M$78/100)),IF(AND(PRINCIPAL!$H$78&lt;&gt;"",L267=PRINCIPAL!$N$78),VLOOKUP($AH$243,'Banco de Dados'!$B$4:$J$50,8,FALSE)*PRINCIPAL!$H$78*(1-(PRINCIPAL!$O$78/100)),IF(PRINCIPAL!$H$78&lt;&gt;"",VLOOKUP($AH$243,'Banco de Dados'!$B$4:$J$50,8,FALSE)*PRINCIPAL!$H$78,IF(OR(L267=PRINCIPAL!$I$78,L267=PRINCIPAL!$I$78+PRINCIPAL!$I$78,L267=PRINCIPAL!$I$78+PRINCIPAL!$I$78+PRINCIPAL!$I$78),0,IF(L267=PRINCIPAL!$J$78,VLOOKUP($AH$243,'Banco de Dados'!$B$4:$J$50,6,FALSE)*(1-(PRINCIPAL!$K$78/100)),IF(L267=PRINCIPAL!$L$78,VLOOKUP($AH$243,'Banco de Dados'!$B$4:$J$50,6,FALSE)*(1-(PRINCIPAL!$M$78/100)),IF(L267=PRINCIPAL!$N$78,VLOOKUP($AH$243,'Banco de Dados'!$B$4:$J$50,6,FALSE)*(1-(PRINCIPAL!$O$78/100)),VLOOKUP($AH$243,'Banco de Dados'!$B$4:$J$50,6,FALSE)))))))))),"")</f>
        <v/>
      </c>
      <c r="AH267" s="29" t="str">
        <f>IFERROR(AG267*(IFERROR(VLOOKUP($AH$243,'Banco de Dados'!$B$4:$J$50,4,FALSE),"ERRO")),"")</f>
        <v/>
      </c>
      <c r="AI267" s="29" t="str">
        <f t="shared" si="158"/>
        <v/>
      </c>
      <c r="AJ267" s="103" t="str">
        <f>IFERROR(AI267*(C267*(PRINCIPAL!$G$78/100))*0.47*(44/12),"")</f>
        <v/>
      </c>
      <c r="AK267" s="111" t="str">
        <f t="shared" si="167"/>
        <v/>
      </c>
      <c r="AL267" s="30" t="str">
        <f>IFERROR(IF(AND(PRINCIPAL!$H$79&lt;&gt;"",OR(L267=PRINCIPAL!$I$79,L267=PRINCIPAL!$I$79+PRINCIPAL!$I$79,L267=PRINCIPAL!$I$79+PRINCIPAL!$I$79+PRINCIPAL!$I$79)),0,IF(AND(PRINCIPAL!$H$79&lt;&gt;"",L267=PRINCIPAL!$J$79),VLOOKUP($AM$243,'Banco de Dados'!$B$4:$J$50,8,FALSE)*PRINCIPAL!$H$79*(1-(PRINCIPAL!$K$79/100)),IF(AND(PRINCIPAL!$H$79&lt;&gt;"",L267=PRINCIPAL!$L$79),VLOOKUP($AM$243,'Banco de Dados'!$B$4:$J$50,8,FALSE)*PRINCIPAL!$H$79*(1-(PRINCIPAL!$M$79/100)),IF(AND(PRINCIPAL!$H$79&lt;&gt;"",L267=PRINCIPAL!$N$79),VLOOKUP($AM$243,'Banco de Dados'!$B$4:$J$50,8,FALSE)*PRINCIPAL!$H$79*(1-(PRINCIPAL!$O$79/100)),IF(PRINCIPAL!$H$79&lt;&gt;"",VLOOKUP($AM$243,'Banco de Dados'!$B$4:$J$50,8,FALSE)*PRINCIPAL!$H$79,IF(OR(L267=PRINCIPAL!$I$79,L267=PRINCIPAL!$I$79+PRINCIPAL!$I$79,L267=PRINCIPAL!$I$79+PRINCIPAL!$I$79+PRINCIPAL!$I$79),0,IF(L267=PRINCIPAL!$J$79,VLOOKUP($AM$243,'Banco de Dados'!$B$4:$J$50,6,FALSE)*(1-(PRINCIPAL!$K$79/100)),IF(L267=PRINCIPAL!$L$79,VLOOKUP($AM$243,'Banco de Dados'!$B$4:$J$50,6,FALSE)*(1-(PRINCIPAL!$M$79/100)),IF(L267=PRINCIPAL!$N$79,VLOOKUP($AM$243,'Banco de Dados'!$B$4:$J$50,6,FALSE)*(1-(PRINCIPAL!$O$79/100)),VLOOKUP($AM$243,'Banco de Dados'!$B$4:$J$50,6,FALSE)))))))))),"")</f>
        <v/>
      </c>
      <c r="AM267" s="29" t="str">
        <f>IFERROR(AL267*(IFERROR(VLOOKUP($AM$243,'Banco de Dados'!$B$4:$J$50,4,FALSE),"ERRO")),"")</f>
        <v/>
      </c>
      <c r="AN267" s="29" t="str">
        <f t="shared" si="159"/>
        <v/>
      </c>
      <c r="AO267" s="103" t="str">
        <f>IFERROR(AN267*(C267*(PRINCIPAL!$G$79/100))*0.47*(44/12),"")</f>
        <v/>
      </c>
      <c r="AP267" s="111" t="str">
        <f t="shared" si="160"/>
        <v/>
      </c>
      <c r="AQ267" s="30" t="str">
        <f>IFERROR(IF(AND(PRINCIPAL!$H$80&lt;&gt;"",OR(L267=PRINCIPAL!$I$80,L267=PRINCIPAL!$I$80+PRINCIPAL!$I$80,L267=PRINCIPAL!$I$80+PRINCIPAL!$I$80+PRINCIPAL!$I$80)),0,IF(AND(PRINCIPAL!$H$80&lt;&gt;"",L267=PRINCIPAL!$J$80),VLOOKUP($AR$243,'Banco de Dados'!$B$4:$J$50,8,FALSE)*PRINCIPAL!$H$80*(1-(PRINCIPAL!$K$80/100)),IF(AND(PRINCIPAL!$H$80&lt;&gt;"",L267=PRINCIPAL!$L$80),VLOOKUP($AR$243,'Banco de Dados'!$B$4:$J$50,8,FALSE)*PRINCIPAL!$H$80*(1-(PRINCIPAL!$M$80/100)),IF(AND(PRINCIPAL!$H$80&lt;&gt;"",L267=PRINCIPAL!$N$80),VLOOKUP($AR$243,'Banco de Dados'!$B$4:$J$50,8,FALSE)*PRINCIPAL!$H$80*(1-(PRINCIPAL!$O$80/100)),IF(PRINCIPAL!$H$80&lt;&gt;"",VLOOKUP($AR$243,'Banco de Dados'!$B$4:$J$50,8,FALSE)*PRINCIPAL!$H$80,IF(OR(L267=PRINCIPAL!$I$80,L267=PRINCIPAL!$I$80+PRINCIPAL!$I$80,L267=PRINCIPAL!$I$80+PRINCIPAL!$I$80+PRINCIPAL!$I$80),0,IF(L267=PRINCIPAL!$J$80,VLOOKUP($AR$243,'Banco de Dados'!$B$4:$J$50,6,FALSE)*(1-(PRINCIPAL!$K$80/100)),IF(L267=PRINCIPAL!$L$80,VLOOKUP($AR$243,'Banco de Dados'!$B$4:$J$50,6,FALSE)*(1-(PRINCIPAL!$M$80/100)),IF(L267=PRINCIPAL!$N$80,VLOOKUP($AR$243,'Banco de Dados'!$B$4:$J$50,6,FALSE)*(1-(PRINCIPAL!$O$80/100)),VLOOKUP($AR$243,'Banco de Dados'!$B$4:$J$50,6,FALSE)))))))))),"")</f>
        <v/>
      </c>
      <c r="AR267" s="29" t="str">
        <f>IFERROR(AQ267*(IFERROR(VLOOKUP($AR$243,'Banco de Dados'!$B$4:$J$50,4,FALSE),"ERRO")),"")</f>
        <v/>
      </c>
      <c r="AS267" s="29" t="str">
        <f t="shared" si="161"/>
        <v/>
      </c>
      <c r="AT267" s="103" t="str">
        <f>IFERROR(AS267*(C267*(PRINCIPAL!$G$80/100))*0.47*(44/12),"")</f>
        <v/>
      </c>
      <c r="AU267" s="111" t="str">
        <f t="shared" si="162"/>
        <v/>
      </c>
      <c r="AV267" s="30" t="str">
        <f>IFERROR(IF(AND(PRINCIPAL!$H$81&lt;&gt;"",OR(L267=PRINCIPAL!$I$81,L267=PRINCIPAL!$I$81+PRINCIPAL!$I$81,L267=PRINCIPAL!$I$81+PRINCIPAL!$I$81+PRINCIPAL!$I$81)),0,IF(AND(PRINCIPAL!$H$81&lt;&gt;"",L267=PRINCIPAL!$J$81),VLOOKUP($AW$243,'Banco de Dados'!$B$4:$J$50,8,FALSE)*PRINCIPAL!$H$81*(1-(PRINCIPAL!$K$81/100)),IF(AND(PRINCIPAL!$H$81&lt;&gt;"",L267=PRINCIPAL!$L$81),VLOOKUP($AW$243,'Banco de Dados'!$B$4:$J$50,8,FALSE)*PRINCIPAL!$H$81*(1-(PRINCIPAL!$M$81/100)),IF(AND(PRINCIPAL!$H$81&lt;&gt;"",L267=PRINCIPAL!$N$81),VLOOKUP($AW$243,'Banco de Dados'!$B$4:$J$50,8,FALSE)*PRINCIPAL!$H$81*(1-(PRINCIPAL!$O$81/100)),IF(PRINCIPAL!$H$81&lt;&gt;"",VLOOKUP($AW$243,'Banco de Dados'!$B$4:$J$50,8,FALSE)*PRINCIPAL!$H$81,IF(OR(L267=PRINCIPAL!$I$81,L267=PRINCIPAL!$I$81+PRINCIPAL!$I$81,L267=PRINCIPAL!$I$81+PRINCIPAL!$I$81+PRINCIPAL!$I$81),0,IF(L267=PRINCIPAL!$J$81,VLOOKUP($AW$243,'Banco de Dados'!$B$4:$J$50,6,FALSE)*(1-(PRINCIPAL!$K$81/100)),IF(L267=PRINCIPAL!$L$81,VLOOKUP($AW$243,'Banco de Dados'!$B$4:$J$50,6,FALSE)*(1-(PRINCIPAL!$M$81/100)),IF(L267=PRINCIPAL!$N$81,VLOOKUP($AW$243,'Banco de Dados'!$B$4:$J$50,6,FALSE)*(1-(PRINCIPAL!$O$81/100)),VLOOKUP($AW$243,'Banco de Dados'!$B$4:$J$50,6,FALSE)))))))))),"")</f>
        <v/>
      </c>
      <c r="AW267" s="29" t="str">
        <f>IFERROR(AV267*(IFERROR(VLOOKUP($AW$243,'Banco de Dados'!$B$4:$J$50,4,FALSE),"ERRO")),"")</f>
        <v/>
      </c>
      <c r="AX267" s="29" t="str">
        <f t="shared" si="163"/>
        <v/>
      </c>
      <c r="AY267" s="103" t="str">
        <f>IFERROR(AX267*(C267*(PRINCIPAL!$G$81/100))*0.47*(44/12),"")</f>
        <v/>
      </c>
      <c r="AZ267" s="111" t="str">
        <f t="shared" si="168"/>
        <v/>
      </c>
      <c r="BA267" s="30" t="str">
        <f>IFERROR(IF(AND(PRINCIPAL!$H$82&lt;&gt;"",OR(L267=PRINCIPAL!$I$82,L267=PRINCIPAL!$I$82+PRINCIPAL!$I$82,L267=PRINCIPAL!$I$82+PRINCIPAL!$I$82+PRINCIPAL!$I$82)),0,IF(AND(PRINCIPAL!$H$82&lt;&gt;"",L267=PRINCIPAL!$J$82),VLOOKUP($BB$243,'Banco de Dados'!$B$4:$J$50,8,FALSE)*PRINCIPAL!$H$82*(1-(PRINCIPAL!$K$82/100)),IF(AND(PRINCIPAL!$H$82&lt;&gt;"",L267=PRINCIPAL!$L$82),VLOOKUP($BB$243,'Banco de Dados'!$B$4:$J$50,8,FALSE)*PRINCIPAL!$H$82*(1-(PRINCIPAL!$M$82/100)),IF(AND(PRINCIPAL!$H$82&lt;&gt;"",L267=PRINCIPAL!$N$82),VLOOKUP($BB$243,'Banco de Dados'!$B$4:$J$50,8,FALSE)*PRINCIPAL!$H$82*(1-(PRINCIPAL!$O$82/100)),IF(PRINCIPAL!$H$82&lt;&gt;"",VLOOKUP($BB$243,'Banco de Dados'!$B$4:$J$50,8,FALSE)*PRINCIPAL!$H$82,IF(OR(L267=PRINCIPAL!$I$82,L267=PRINCIPAL!$I$82+PRINCIPAL!$I$82,L267=PRINCIPAL!$I$82+PRINCIPAL!$I$82+PRINCIPAL!$I$82),0,IF(L267=PRINCIPAL!$J$82,VLOOKUP($BB$243,'Banco de Dados'!$B$4:$J$50,6,FALSE)*(1-(PRINCIPAL!$K$82/100)),IF(L267=PRINCIPAL!$L$82,VLOOKUP($BB$243,'Banco de Dados'!$B$4:$J$50,6,FALSE)*(1-(PRINCIPAL!$M$82/100)),IF(L267=PRINCIPAL!$N$82,VLOOKUP($BB$243,'Banco de Dados'!$B$4:$J$50,6,FALSE)*(1-(PRINCIPAL!$O$82/100)),VLOOKUP($BB$243,'Banco de Dados'!$B$4:$J$50,6,FALSE)))))))))),"")</f>
        <v/>
      </c>
      <c r="BB267" s="29" t="str">
        <f>IFERROR(BA267*(IFERROR(VLOOKUP($BB$243,'Banco de Dados'!$B$4:$J$50,4,FALSE),"ERRO")),"")</f>
        <v/>
      </c>
      <c r="BC267" s="29" t="str">
        <f t="shared" si="169"/>
        <v/>
      </c>
      <c r="BD267" s="103" t="str">
        <f>IFERROR(BC267*(C267*(PRINCIPAL!$G$82/100))*0.47*(44/12),"")</f>
        <v/>
      </c>
      <c r="BE267" s="111" t="str">
        <f t="shared" si="148"/>
        <v/>
      </c>
      <c r="BF267" s="30" t="str">
        <f>IFERROR(IF(AND(PRINCIPAL!$H$83&lt;&gt;"",OR(L267=PRINCIPAL!$I$83,L267=PRINCIPAL!$I$83+PRINCIPAL!$I$83,L267=PRINCIPAL!$I$83+PRINCIPAL!$I$83+PRINCIPAL!$I$83)),0,IF(AND(PRINCIPAL!$H$83&lt;&gt;"",L267=PRINCIPAL!$J$83),VLOOKUP($BG$243,'Banco de Dados'!$B$4:$J$50,8,FALSE)*PRINCIPAL!$H$83*(1-(PRINCIPAL!$K$83/100)),IF(AND(PRINCIPAL!$H$83&lt;&gt;"",L267=PRINCIPAL!$L$83),VLOOKUP($BG$243,'Banco de Dados'!$B$4:$J$50,8,FALSE)*PRINCIPAL!$H$83*(1-(PRINCIPAL!$M$83/100)),IF(AND(PRINCIPAL!$H$83&lt;&gt;"",L267=PRINCIPAL!$N$83),VLOOKUP($BG$243,'Banco de Dados'!$B$4:$J$50,8,FALSE)*PRINCIPAL!$H$83*(1-(PRINCIPAL!$O$83/100)),IF(PRINCIPAL!$H$83&lt;&gt;"",VLOOKUP($BG$243,'Banco de Dados'!$B$4:$J$50,8,FALSE)*PRINCIPAL!$H$83,IF(OR(L267=PRINCIPAL!$I$83,L267=PRINCIPAL!$I$83+PRINCIPAL!$I$83,L267=PRINCIPAL!$I$83+PRINCIPAL!$I$83+PRINCIPAL!$I$83),0,IF(L267=PRINCIPAL!$J$83,VLOOKUP($BG$243,'Banco de Dados'!$B$4:$J$50,6,FALSE)*(1-(PRINCIPAL!$K$83/100)),IF(L267=PRINCIPAL!$L$83,VLOOKUP($BG$243,'Banco de Dados'!$B$4:$J$50,6,FALSE)*(1-(PRINCIPAL!$M$83/100)),IF(L267=PRINCIPAL!$N$83,VLOOKUP($BG$243,'Banco de Dados'!$B$4:$J$50,6,FALSE)*(1-(PRINCIPAL!$O$83/100)),VLOOKUP($BG$243,'Banco de Dados'!$B$4:$J$50,6,FALSE)))))))))),"")</f>
        <v/>
      </c>
      <c r="BG267" s="29" t="str">
        <f>IFERROR(BF267*(IFERROR(VLOOKUP($BG$243,'Banco de Dados'!$B$4:$J$50,4,FALSE),"ERRO")),"")</f>
        <v/>
      </c>
      <c r="BH267" s="29" t="str">
        <f t="shared" si="164"/>
        <v/>
      </c>
      <c r="BI267" s="103" t="str">
        <f>IFERROR(BH267*(C267*(PRINCIPAL!$G$83/100))*0.47*(44/12),"")</f>
        <v/>
      </c>
      <c r="BJ267" s="102" t="str">
        <f t="shared" si="149"/>
        <v/>
      </c>
    </row>
    <row r="268" spans="2:62" ht="12.75" customHeight="1" x14ac:dyDescent="0.3">
      <c r="B268" s="326">
        <f t="shared" si="150"/>
        <v>2043</v>
      </c>
      <c r="C268" s="340"/>
      <c r="D268" s="1"/>
      <c r="E268" s="116">
        <v>23</v>
      </c>
      <c r="F268" s="24" t="str">
        <f>IFERROR(VLOOKUP($G$243,'Banco de Dados'!$B$4:$J$50,6,FALSE),"")</f>
        <v/>
      </c>
      <c r="G268" s="25" t="str">
        <f>IFERROR(F268*(IFERROR(VLOOKUP($G$243,'Banco de Dados'!$B$4:$J$50,4,FALSE),"ERRO")),"")</f>
        <v/>
      </c>
      <c r="H268" s="25" t="str">
        <f t="shared" si="151"/>
        <v/>
      </c>
      <c r="I268" s="103" t="str">
        <f t="shared" si="152"/>
        <v/>
      </c>
      <c r="J268" s="117" t="str">
        <f t="shared" si="153"/>
        <v/>
      </c>
      <c r="K268" s="1"/>
      <c r="L268" s="91">
        <v>23</v>
      </c>
      <c r="M268" s="24" t="str">
        <f>IFERROR(IF(AND(PRINCIPAL!$H$74&lt;&gt;"",OR(L268=PRINCIPAL!$I$74,L268=PRINCIPAL!$I$74+PRINCIPAL!$I$74,L268=PRINCIPAL!$I$74+PRINCIPAL!$I$74+PRINCIPAL!$I$74)),0,IF(AND(PRINCIPAL!$H$74&lt;&gt;"",L268=PRINCIPAL!$J$74),VLOOKUP($N$243,'Banco de Dados'!$B$4:$J$50,8,FALSE)*PRINCIPAL!$H$74*(1-(PRINCIPAL!$K$74/100)),IF(AND(PRINCIPAL!$H$74&lt;&gt;"",L268=PRINCIPAL!$L$74),VLOOKUP($N$243,'Banco de Dados'!$B$4:$J$50,8,FALSE)*PRINCIPAL!$H$74*(1-(PRINCIPAL!$M$74/100)),IF(AND(PRINCIPAL!$H$74&lt;&gt;"",L268=PRINCIPAL!$N$74),VLOOKUP($N$243,'Banco de Dados'!$B$4:$J$50,8,FALSE)*PRINCIPAL!$H$74*(1-(PRINCIPAL!$O$74/100)),IF(PRINCIPAL!$H$74&lt;&gt;"",VLOOKUP($N$243,'Banco de Dados'!$B$4:$J$50,8,FALSE)*PRINCIPAL!$H$74,IF(OR(L268=PRINCIPAL!$I$74,L268=PRINCIPAL!$I$74+PRINCIPAL!$I$74,L268=PRINCIPAL!$I$74+PRINCIPAL!$I$74+PRINCIPAL!$I$74),0,IF(L268=PRINCIPAL!$J$74,VLOOKUP($N$243,'Banco de Dados'!$B$4:$J$50,6,FALSE)*(1-(PRINCIPAL!$K$74/100)),IF(L268=PRINCIPAL!$L$74,VLOOKUP($N$243,'Banco de Dados'!$B$4:$J$50,6,FALSE)*(1-(PRINCIPAL!$M$74/100)),IF(L268=PRINCIPAL!$N$74,VLOOKUP($N$243,'Banco de Dados'!$B$4:$J$50,6,FALSE)*(1-(PRINCIPAL!$O$74/100)),VLOOKUP($N$243,'Banco de Dados'!$B$4:$J$50,6,FALSE)))))))))),"")</f>
        <v/>
      </c>
      <c r="N268" s="25" t="str">
        <f>IFERROR(M268*(IFERROR(VLOOKUP($N$243,'Banco de Dados'!$B$4:$J$50,4,FALSE),"ERRO")),"")</f>
        <v/>
      </c>
      <c r="O268" s="25" t="str">
        <f t="shared" si="172"/>
        <v/>
      </c>
      <c r="P268" s="103" t="str">
        <f>IFERROR(O268*(C268*(PRINCIPAL!$G$74/100))*0.47*(44/12),"")</f>
        <v/>
      </c>
      <c r="Q268" s="107" t="str">
        <f t="shared" si="173"/>
        <v/>
      </c>
      <c r="R268" s="29" t="str">
        <f>IFERROR(IF(AND(PRINCIPAL!$H$75&lt;&gt;"",OR(L268=PRINCIPAL!$I$75,L268=PRINCIPAL!$I$75+PRINCIPAL!$I$75,L268=PRINCIPAL!$I$75+PRINCIPAL!$I$75+PRINCIPAL!$I$75)),0,IF(AND(PRINCIPAL!$H$75&lt;&gt;"",L268=PRINCIPAL!$J$75),VLOOKUP($S$243,'Banco de Dados'!$B$4:$J$50,8,FALSE)*PRINCIPAL!$H$75*(1-(PRINCIPAL!$K$75/100)),IF(AND(PRINCIPAL!$H$75&lt;&gt;"",L268=PRINCIPAL!$L$75),VLOOKUP($S$243,'Banco de Dados'!$B$4:$J$50,8,FALSE)*PRINCIPAL!$H$75*(1-(PRINCIPAL!$M$75/100)),IF(AND(PRINCIPAL!$H$75&lt;&gt;"",L268=PRINCIPAL!$N$75),VLOOKUP($S$243,'Banco de Dados'!$B$4:$J$50,8,FALSE)*PRINCIPAL!$H$75*(1-(PRINCIPAL!$O$75/100)),IF(PRINCIPAL!$H$75&lt;&gt;"",VLOOKUP($S$243,'Banco de Dados'!$B$4:$J$50,8,FALSE)*PRINCIPAL!$H$75,IF(OR(L268=PRINCIPAL!$I$75,L268=PRINCIPAL!$I$75+PRINCIPAL!$I$75,L268=PRINCIPAL!$I$75+PRINCIPAL!$I$75+PRINCIPAL!$I$75),0,IF(L268=PRINCIPAL!$J$75,VLOOKUP($S$243,'Banco de Dados'!$B$4:$J$50,6,FALSE)*(1-(PRINCIPAL!$K$75/100)),IF(L268=PRINCIPAL!$L$75,VLOOKUP($S$243,'Banco de Dados'!$B$4:$J$50,6,FALSE)*(1-(PRINCIPAL!$M$75/100)),IF(L268=PRINCIPAL!$N$75,VLOOKUP($S$243,'Banco de Dados'!$B$4:$J$50,6,FALSE)*(1-(PRINCIPAL!$O$75/100)),VLOOKUP($S$243,'Banco de Dados'!$B$4:$J$50,6,FALSE)))))))))),"")</f>
        <v/>
      </c>
      <c r="S268" s="29" t="str">
        <f>IFERROR(R268*(IFERROR(VLOOKUP($S$243,'Banco de Dados'!$B$4:$J$50,4,FALSE),"ERRO")),"")</f>
        <v/>
      </c>
      <c r="T268" s="29" t="str">
        <f t="shared" si="171"/>
        <v/>
      </c>
      <c r="U268" s="103" t="str">
        <f>IFERROR(T268*(C268*(PRINCIPAL!$G$75/100))*0.47*(44/12),"")</f>
        <v/>
      </c>
      <c r="V268" s="103" t="str">
        <f t="shared" si="147"/>
        <v/>
      </c>
      <c r="W268" s="30" t="str">
        <f>IFERROR(IF(AND(PRINCIPAL!$H$76&lt;&gt;"",OR(L268=PRINCIPAL!$I$76,L268=PRINCIPAL!$I$76+PRINCIPAL!$I$76,L268=PRINCIPAL!$I$76+PRINCIPAL!$I$76+PRINCIPAL!$I$76)),0,IF(AND(PRINCIPAL!$H$76&lt;&gt;"",L268=PRINCIPAL!$J$76),VLOOKUP($X$243,'Banco de Dados'!$B$4:$J$50,8,FALSE)*PRINCIPAL!$H$76*(1-(PRINCIPAL!$K$76/100)),IF(AND(PRINCIPAL!$H$76&lt;&gt;"",L268=PRINCIPAL!$L$76),VLOOKUP($X$243,'Banco de Dados'!$B$4:$J$50,8,FALSE)*PRINCIPAL!$H$76*(1-(PRINCIPAL!$M$76/100)),IF(AND(PRINCIPAL!$H$76&lt;&gt;"",L268=PRINCIPAL!$N$76),VLOOKUP($X$243,'Banco de Dados'!$B$4:$J$50,8,FALSE)*PRINCIPAL!$H$76*(1-(PRINCIPAL!$O$76/100)),IF(PRINCIPAL!$H$76&lt;&gt;"",VLOOKUP($X$243,'Banco de Dados'!$B$4:$J$50,8,FALSE)*PRINCIPAL!$H$76,IF(OR(L268=PRINCIPAL!$I$76,L268=PRINCIPAL!$I$76+PRINCIPAL!$I$76,L268=PRINCIPAL!$I$76+PRINCIPAL!$I$76+PRINCIPAL!$I$76),0,IF(L268=PRINCIPAL!$J$76,VLOOKUP($X$243,'Banco de Dados'!$B$4:$J$50,6,FALSE)*(1-(PRINCIPAL!$K$76/100)),IF(L268=PRINCIPAL!$L$76,VLOOKUP($X$243,'Banco de Dados'!$B$4:$J$50,6,FALSE)*(1-(PRINCIPAL!$M$76/100)),IF(L268=PRINCIPAL!$N$76,VLOOKUP($X$243,'Banco de Dados'!$B$4:$J$50,6,FALSE)*(1-(PRINCIPAL!$O$76/100)),VLOOKUP($X$243,'Banco de Dados'!$B$4:$J$50,6,FALSE)))))))))),"")</f>
        <v/>
      </c>
      <c r="X268" s="29" t="str">
        <f>IFERROR(W268*(IFERROR(VLOOKUP($X$243,'Banco de Dados'!$B$4:$J$50,4,FALSE),"ERRO")),"")</f>
        <v/>
      </c>
      <c r="Y268" s="29" t="str">
        <f t="shared" si="165"/>
        <v/>
      </c>
      <c r="Z268" s="103" t="str">
        <f>IFERROR(Y268*(C268*(PRINCIPAL!$G$76/100))*0.47*(44/12),"")</f>
        <v/>
      </c>
      <c r="AA268" s="111" t="str">
        <f t="shared" si="166"/>
        <v/>
      </c>
      <c r="AB268" s="30" t="str">
        <f>IFERROR(IF(AND(PRINCIPAL!$H$77&lt;&gt;"",OR(L268=PRINCIPAL!$I$77,L268=PRINCIPAL!$I$77+PRINCIPAL!$I$77,L268=PRINCIPAL!$I$77+PRINCIPAL!$I$77+PRINCIPAL!$I$77)),0,IF(AND(PRINCIPAL!$H$77&lt;&gt;"",L268=PRINCIPAL!$J$77),VLOOKUP($AC$243,'Banco de Dados'!$B$4:$J$50,8,FALSE)*PRINCIPAL!$H$77*(1-(PRINCIPAL!$K$77/100)),IF(AND(PRINCIPAL!$H$77&lt;&gt;"",L268=PRINCIPAL!$L$77),VLOOKUP($AC$243,'Banco de Dados'!$B$4:$J$50,8,FALSE)*PRINCIPAL!$H$77*(1-(PRINCIPAL!$M$77/100)),IF(AND(PRINCIPAL!$H$77&lt;&gt;"",L268=PRINCIPAL!$N$77),VLOOKUP($AC$243,'Banco de Dados'!$B$4:$J$50,8,FALSE)*PRINCIPAL!$H$77*(1-(PRINCIPAL!$O$77/100)),IF(PRINCIPAL!$H$77&lt;&gt;"",VLOOKUP($AC$243,'Banco de Dados'!$B$4:$J$50,8,FALSE)*PRINCIPAL!$H$77,IF(OR(L268=PRINCIPAL!$I$77,L268=PRINCIPAL!$I$77+PRINCIPAL!$I$77,L268=PRINCIPAL!$I$77+PRINCIPAL!$I$77+PRINCIPAL!$I$77),0,IF(L268=PRINCIPAL!$J$77,VLOOKUP($AC$243,'Banco de Dados'!$B$4:$J$50,6,FALSE)*(1-(PRINCIPAL!$K$77/100)),IF(L268=PRINCIPAL!$L$77,VLOOKUP($AC$243,'Banco de Dados'!$B$4:$J$50,6,FALSE)*(1-(PRINCIPAL!$M$77/100)),IF(L268=PRINCIPAL!$N$77,VLOOKUP($AC$243,'Banco de Dados'!$B$4:$J$50,6,FALSE)*(1-(PRINCIPAL!$O$77/100)),VLOOKUP($AC$243,'Banco de Dados'!$B$4:$J$50,6,FALSE)))))))))),"")</f>
        <v/>
      </c>
      <c r="AC268" s="29" t="str">
        <f>IFERROR(AB268*(IFERROR(VLOOKUP($AC$243,'Banco de Dados'!$B$4:$J$50,4,FALSE),"ERRO")),"")</f>
        <v/>
      </c>
      <c r="AD268" s="29" t="str">
        <f t="shared" si="156"/>
        <v/>
      </c>
      <c r="AE268" s="103" t="str">
        <f>IFERROR(AD268*(C268*(PRINCIPAL!$G$77/100))*0.47*(44/12),"")</f>
        <v/>
      </c>
      <c r="AF268" s="111" t="str">
        <f t="shared" si="157"/>
        <v/>
      </c>
      <c r="AG268" s="30" t="str">
        <f>IFERROR(IF(AND(PRINCIPAL!$H$78&lt;&gt;"",OR(L268=PRINCIPAL!$I$78,L268=PRINCIPAL!$I$78+PRINCIPAL!$I$78,L268=PRINCIPAL!$I$78+PRINCIPAL!$I$78+PRINCIPAL!$I$78)),0,IF(AND(PRINCIPAL!$H$78&lt;&gt;"",L268=PRINCIPAL!$J$78),VLOOKUP($AH$243,'Banco de Dados'!$B$4:$J$50,8,FALSE)*PRINCIPAL!$H$78*(1-(PRINCIPAL!$K$78/100)),IF(AND(PRINCIPAL!$H$78&lt;&gt;"",L268=PRINCIPAL!$L$78),VLOOKUP($AH$243,'Banco de Dados'!$B$4:$J$50,8,FALSE)*PRINCIPAL!$H$78*(1-(PRINCIPAL!$M$78/100)),IF(AND(PRINCIPAL!$H$78&lt;&gt;"",L268=PRINCIPAL!$N$78),VLOOKUP($AH$243,'Banco de Dados'!$B$4:$J$50,8,FALSE)*PRINCIPAL!$H$78*(1-(PRINCIPAL!$O$78/100)),IF(PRINCIPAL!$H$78&lt;&gt;"",VLOOKUP($AH$243,'Banco de Dados'!$B$4:$J$50,8,FALSE)*PRINCIPAL!$H$78,IF(OR(L268=PRINCIPAL!$I$78,L268=PRINCIPAL!$I$78+PRINCIPAL!$I$78,L268=PRINCIPAL!$I$78+PRINCIPAL!$I$78+PRINCIPAL!$I$78),0,IF(L268=PRINCIPAL!$J$78,VLOOKUP($AH$243,'Banco de Dados'!$B$4:$J$50,6,FALSE)*(1-(PRINCIPAL!$K$78/100)),IF(L268=PRINCIPAL!$L$78,VLOOKUP($AH$243,'Banco de Dados'!$B$4:$J$50,6,FALSE)*(1-(PRINCIPAL!$M$78/100)),IF(L268=PRINCIPAL!$N$78,VLOOKUP($AH$243,'Banco de Dados'!$B$4:$J$50,6,FALSE)*(1-(PRINCIPAL!$O$78/100)),VLOOKUP($AH$243,'Banco de Dados'!$B$4:$J$50,6,FALSE)))))))))),"")</f>
        <v/>
      </c>
      <c r="AH268" s="29" t="str">
        <f>IFERROR(AG268*(IFERROR(VLOOKUP($AH$243,'Banco de Dados'!$B$4:$J$50,4,FALSE),"ERRO")),"")</f>
        <v/>
      </c>
      <c r="AI268" s="29" t="str">
        <f t="shared" si="158"/>
        <v/>
      </c>
      <c r="AJ268" s="103" t="str">
        <f>IFERROR(AI268*(C268*(PRINCIPAL!$G$78/100))*0.47*(44/12),"")</f>
        <v/>
      </c>
      <c r="AK268" s="111" t="str">
        <f t="shared" si="167"/>
        <v/>
      </c>
      <c r="AL268" s="30" t="str">
        <f>IFERROR(IF(AND(PRINCIPAL!$H$79&lt;&gt;"",OR(L268=PRINCIPAL!$I$79,L268=PRINCIPAL!$I$79+PRINCIPAL!$I$79,L268=PRINCIPAL!$I$79+PRINCIPAL!$I$79+PRINCIPAL!$I$79)),0,IF(AND(PRINCIPAL!$H$79&lt;&gt;"",L268=PRINCIPAL!$J$79),VLOOKUP($AM$243,'Banco de Dados'!$B$4:$J$50,8,FALSE)*PRINCIPAL!$H$79*(1-(PRINCIPAL!$K$79/100)),IF(AND(PRINCIPAL!$H$79&lt;&gt;"",L268=PRINCIPAL!$L$79),VLOOKUP($AM$243,'Banco de Dados'!$B$4:$J$50,8,FALSE)*PRINCIPAL!$H$79*(1-(PRINCIPAL!$M$79/100)),IF(AND(PRINCIPAL!$H$79&lt;&gt;"",L268=PRINCIPAL!$N$79),VLOOKUP($AM$243,'Banco de Dados'!$B$4:$J$50,8,FALSE)*PRINCIPAL!$H$79*(1-(PRINCIPAL!$O$79/100)),IF(PRINCIPAL!$H$79&lt;&gt;"",VLOOKUP($AM$243,'Banco de Dados'!$B$4:$J$50,8,FALSE)*PRINCIPAL!$H$79,IF(OR(L268=PRINCIPAL!$I$79,L268=PRINCIPAL!$I$79+PRINCIPAL!$I$79,L268=PRINCIPAL!$I$79+PRINCIPAL!$I$79+PRINCIPAL!$I$79),0,IF(L268=PRINCIPAL!$J$79,VLOOKUP($AM$243,'Banco de Dados'!$B$4:$J$50,6,FALSE)*(1-(PRINCIPAL!$K$79/100)),IF(L268=PRINCIPAL!$L$79,VLOOKUP($AM$243,'Banco de Dados'!$B$4:$J$50,6,FALSE)*(1-(PRINCIPAL!$M$79/100)),IF(L268=PRINCIPAL!$N$79,VLOOKUP($AM$243,'Banco de Dados'!$B$4:$J$50,6,FALSE)*(1-(PRINCIPAL!$O$79/100)),VLOOKUP($AM$243,'Banco de Dados'!$B$4:$J$50,6,FALSE)))))))))),"")</f>
        <v/>
      </c>
      <c r="AM268" s="29" t="str">
        <f>IFERROR(AL268*(IFERROR(VLOOKUP($AM$243,'Banco de Dados'!$B$4:$J$50,4,FALSE),"ERRO")),"")</f>
        <v/>
      </c>
      <c r="AN268" s="29" t="str">
        <f t="shared" si="159"/>
        <v/>
      </c>
      <c r="AO268" s="103" t="str">
        <f>IFERROR(AN268*(C268*(PRINCIPAL!$G$79/100))*0.47*(44/12),"")</f>
        <v/>
      </c>
      <c r="AP268" s="111" t="str">
        <f t="shared" si="160"/>
        <v/>
      </c>
      <c r="AQ268" s="30" t="str">
        <f>IFERROR(IF(AND(PRINCIPAL!$H$80&lt;&gt;"",OR(L268=PRINCIPAL!$I$80,L268=PRINCIPAL!$I$80+PRINCIPAL!$I$80,L268=PRINCIPAL!$I$80+PRINCIPAL!$I$80+PRINCIPAL!$I$80)),0,IF(AND(PRINCIPAL!$H$80&lt;&gt;"",L268=PRINCIPAL!$J$80),VLOOKUP($AR$243,'Banco de Dados'!$B$4:$J$50,8,FALSE)*PRINCIPAL!$H$80*(1-(PRINCIPAL!$K$80/100)),IF(AND(PRINCIPAL!$H$80&lt;&gt;"",L268=PRINCIPAL!$L$80),VLOOKUP($AR$243,'Banco de Dados'!$B$4:$J$50,8,FALSE)*PRINCIPAL!$H$80*(1-(PRINCIPAL!$M$80/100)),IF(AND(PRINCIPAL!$H$80&lt;&gt;"",L268=PRINCIPAL!$N$80),VLOOKUP($AR$243,'Banco de Dados'!$B$4:$J$50,8,FALSE)*PRINCIPAL!$H$80*(1-(PRINCIPAL!$O$80/100)),IF(PRINCIPAL!$H$80&lt;&gt;"",VLOOKUP($AR$243,'Banco de Dados'!$B$4:$J$50,8,FALSE)*PRINCIPAL!$H$80,IF(OR(L268=PRINCIPAL!$I$80,L268=PRINCIPAL!$I$80+PRINCIPAL!$I$80,L268=PRINCIPAL!$I$80+PRINCIPAL!$I$80+PRINCIPAL!$I$80),0,IF(L268=PRINCIPAL!$J$80,VLOOKUP($AR$243,'Banco de Dados'!$B$4:$J$50,6,FALSE)*(1-(PRINCIPAL!$K$80/100)),IF(L268=PRINCIPAL!$L$80,VLOOKUP($AR$243,'Banco de Dados'!$B$4:$J$50,6,FALSE)*(1-(PRINCIPAL!$M$80/100)),IF(L268=PRINCIPAL!$N$80,VLOOKUP($AR$243,'Banco de Dados'!$B$4:$J$50,6,FALSE)*(1-(PRINCIPAL!$O$80/100)),VLOOKUP($AR$243,'Banco de Dados'!$B$4:$J$50,6,FALSE)))))))))),"")</f>
        <v/>
      </c>
      <c r="AR268" s="29" t="str">
        <f>IFERROR(AQ268*(IFERROR(VLOOKUP($AR$243,'Banco de Dados'!$B$4:$J$50,4,FALSE),"ERRO")),"")</f>
        <v/>
      </c>
      <c r="AS268" s="29" t="str">
        <f t="shared" si="161"/>
        <v/>
      </c>
      <c r="AT268" s="103" t="str">
        <f>IFERROR(AS268*(C268*(PRINCIPAL!$G$80/100))*0.47*(44/12),"")</f>
        <v/>
      </c>
      <c r="AU268" s="111" t="str">
        <f t="shared" si="162"/>
        <v/>
      </c>
      <c r="AV268" s="30" t="str">
        <f>IFERROR(IF(AND(PRINCIPAL!$H$81&lt;&gt;"",OR(L268=PRINCIPAL!$I$81,L268=PRINCIPAL!$I$81+PRINCIPAL!$I$81,L268=PRINCIPAL!$I$81+PRINCIPAL!$I$81+PRINCIPAL!$I$81)),0,IF(AND(PRINCIPAL!$H$81&lt;&gt;"",L268=PRINCIPAL!$J$81),VLOOKUP($AW$243,'Banco de Dados'!$B$4:$J$50,8,FALSE)*PRINCIPAL!$H$81*(1-(PRINCIPAL!$K$81/100)),IF(AND(PRINCIPAL!$H$81&lt;&gt;"",L268=PRINCIPAL!$L$81),VLOOKUP($AW$243,'Banco de Dados'!$B$4:$J$50,8,FALSE)*PRINCIPAL!$H$81*(1-(PRINCIPAL!$M$81/100)),IF(AND(PRINCIPAL!$H$81&lt;&gt;"",L268=PRINCIPAL!$N$81),VLOOKUP($AW$243,'Banco de Dados'!$B$4:$J$50,8,FALSE)*PRINCIPAL!$H$81*(1-(PRINCIPAL!$O$81/100)),IF(PRINCIPAL!$H$81&lt;&gt;"",VLOOKUP($AW$243,'Banco de Dados'!$B$4:$J$50,8,FALSE)*PRINCIPAL!$H$81,IF(OR(L268=PRINCIPAL!$I$81,L268=PRINCIPAL!$I$81+PRINCIPAL!$I$81,L268=PRINCIPAL!$I$81+PRINCIPAL!$I$81+PRINCIPAL!$I$81),0,IF(L268=PRINCIPAL!$J$81,VLOOKUP($AW$243,'Banco de Dados'!$B$4:$J$50,6,FALSE)*(1-(PRINCIPAL!$K$81/100)),IF(L268=PRINCIPAL!$L$81,VLOOKUP($AW$243,'Banco de Dados'!$B$4:$J$50,6,FALSE)*(1-(PRINCIPAL!$M$81/100)),IF(L268=PRINCIPAL!$N$81,VLOOKUP($AW$243,'Banco de Dados'!$B$4:$J$50,6,FALSE)*(1-(PRINCIPAL!$O$81/100)),VLOOKUP($AW$243,'Banco de Dados'!$B$4:$J$50,6,FALSE)))))))))),"")</f>
        <v/>
      </c>
      <c r="AW268" s="29" t="str">
        <f>IFERROR(AV268*(IFERROR(VLOOKUP($AW$243,'Banco de Dados'!$B$4:$J$50,4,FALSE),"ERRO")),"")</f>
        <v/>
      </c>
      <c r="AX268" s="29" t="str">
        <f t="shared" si="163"/>
        <v/>
      </c>
      <c r="AY268" s="103" t="str">
        <f>IFERROR(AX268*(C268*(PRINCIPAL!$G$81/100))*0.47*(44/12),"")</f>
        <v/>
      </c>
      <c r="AZ268" s="111" t="str">
        <f t="shared" si="168"/>
        <v/>
      </c>
      <c r="BA268" s="30" t="str">
        <f>IFERROR(IF(AND(PRINCIPAL!$H$82&lt;&gt;"",OR(L268=PRINCIPAL!$I$82,L268=PRINCIPAL!$I$82+PRINCIPAL!$I$82,L268=PRINCIPAL!$I$82+PRINCIPAL!$I$82+PRINCIPAL!$I$82)),0,IF(AND(PRINCIPAL!$H$82&lt;&gt;"",L268=PRINCIPAL!$J$82),VLOOKUP($BB$243,'Banco de Dados'!$B$4:$J$50,8,FALSE)*PRINCIPAL!$H$82*(1-(PRINCIPAL!$K$82/100)),IF(AND(PRINCIPAL!$H$82&lt;&gt;"",L268=PRINCIPAL!$L$82),VLOOKUP($BB$243,'Banco de Dados'!$B$4:$J$50,8,FALSE)*PRINCIPAL!$H$82*(1-(PRINCIPAL!$M$82/100)),IF(AND(PRINCIPAL!$H$82&lt;&gt;"",L268=PRINCIPAL!$N$82),VLOOKUP($BB$243,'Banco de Dados'!$B$4:$J$50,8,FALSE)*PRINCIPAL!$H$82*(1-(PRINCIPAL!$O$82/100)),IF(PRINCIPAL!$H$82&lt;&gt;"",VLOOKUP($BB$243,'Banco de Dados'!$B$4:$J$50,8,FALSE)*PRINCIPAL!$H$82,IF(OR(L268=PRINCIPAL!$I$82,L268=PRINCIPAL!$I$82+PRINCIPAL!$I$82,L268=PRINCIPAL!$I$82+PRINCIPAL!$I$82+PRINCIPAL!$I$82),0,IF(L268=PRINCIPAL!$J$82,VLOOKUP($BB$243,'Banco de Dados'!$B$4:$J$50,6,FALSE)*(1-(PRINCIPAL!$K$82/100)),IF(L268=PRINCIPAL!$L$82,VLOOKUP($BB$243,'Banco de Dados'!$B$4:$J$50,6,FALSE)*(1-(PRINCIPAL!$M$82/100)),IF(L268=PRINCIPAL!$N$82,VLOOKUP($BB$243,'Banco de Dados'!$B$4:$J$50,6,FALSE)*(1-(PRINCIPAL!$O$82/100)),VLOOKUP($BB$243,'Banco de Dados'!$B$4:$J$50,6,FALSE)))))))))),"")</f>
        <v/>
      </c>
      <c r="BB268" s="29" t="str">
        <f>IFERROR(BA268*(IFERROR(VLOOKUP($BB$243,'Banco de Dados'!$B$4:$J$50,4,FALSE),"ERRO")),"")</f>
        <v/>
      </c>
      <c r="BC268" s="29" t="str">
        <f t="shared" si="169"/>
        <v/>
      </c>
      <c r="BD268" s="103" t="str">
        <f>IFERROR(BC268*(C268*(PRINCIPAL!$G$82/100))*0.47*(44/12),"")</f>
        <v/>
      </c>
      <c r="BE268" s="111" t="str">
        <f t="shared" si="148"/>
        <v/>
      </c>
      <c r="BF268" s="30" t="str">
        <f>IFERROR(IF(AND(PRINCIPAL!$H$83&lt;&gt;"",OR(L268=PRINCIPAL!$I$83,L268=PRINCIPAL!$I$83+PRINCIPAL!$I$83,L268=PRINCIPAL!$I$83+PRINCIPAL!$I$83+PRINCIPAL!$I$83)),0,IF(AND(PRINCIPAL!$H$83&lt;&gt;"",L268=PRINCIPAL!$J$83),VLOOKUP($BG$243,'Banco de Dados'!$B$4:$J$50,8,FALSE)*PRINCIPAL!$H$83*(1-(PRINCIPAL!$K$83/100)),IF(AND(PRINCIPAL!$H$83&lt;&gt;"",L268=PRINCIPAL!$L$83),VLOOKUP($BG$243,'Banco de Dados'!$B$4:$J$50,8,FALSE)*PRINCIPAL!$H$83*(1-(PRINCIPAL!$M$83/100)),IF(AND(PRINCIPAL!$H$83&lt;&gt;"",L268=PRINCIPAL!$N$83),VLOOKUP($BG$243,'Banco de Dados'!$B$4:$J$50,8,FALSE)*PRINCIPAL!$H$83*(1-(PRINCIPAL!$O$83/100)),IF(PRINCIPAL!$H$83&lt;&gt;"",VLOOKUP($BG$243,'Banco de Dados'!$B$4:$J$50,8,FALSE)*PRINCIPAL!$H$83,IF(OR(L268=PRINCIPAL!$I$83,L268=PRINCIPAL!$I$83+PRINCIPAL!$I$83,L268=PRINCIPAL!$I$83+PRINCIPAL!$I$83+PRINCIPAL!$I$83),0,IF(L268=PRINCIPAL!$J$83,VLOOKUP($BG$243,'Banco de Dados'!$B$4:$J$50,6,FALSE)*(1-(PRINCIPAL!$K$83/100)),IF(L268=PRINCIPAL!$L$83,VLOOKUP($BG$243,'Banco de Dados'!$B$4:$J$50,6,FALSE)*(1-(PRINCIPAL!$M$83/100)),IF(L268=PRINCIPAL!$N$83,VLOOKUP($BG$243,'Banco de Dados'!$B$4:$J$50,6,FALSE)*(1-(PRINCIPAL!$O$83/100)),VLOOKUP($BG$243,'Banco de Dados'!$B$4:$J$50,6,FALSE)))))))))),"")</f>
        <v/>
      </c>
      <c r="BG268" s="29" t="str">
        <f>IFERROR(BF268*(IFERROR(VLOOKUP($BG$243,'Banco de Dados'!$B$4:$J$50,4,FALSE),"ERRO")),"")</f>
        <v/>
      </c>
      <c r="BH268" s="29" t="str">
        <f t="shared" si="164"/>
        <v/>
      </c>
      <c r="BI268" s="103" t="str">
        <f>IFERROR(BH268*(C268*(PRINCIPAL!$G$83/100))*0.47*(44/12),"")</f>
        <v/>
      </c>
      <c r="BJ268" s="102" t="str">
        <f t="shared" si="149"/>
        <v/>
      </c>
    </row>
    <row r="269" spans="2:62" ht="12.75" customHeight="1" x14ac:dyDescent="0.3">
      <c r="B269" s="326">
        <f t="shared" si="150"/>
        <v>2044</v>
      </c>
      <c r="C269" s="340"/>
      <c r="D269" s="1"/>
      <c r="E269" s="116">
        <v>24</v>
      </c>
      <c r="F269" s="24" t="str">
        <f>IFERROR(VLOOKUP($G$243,'Banco de Dados'!$B$4:$J$50,6,FALSE),"")</f>
        <v/>
      </c>
      <c r="G269" s="25" t="str">
        <f>IFERROR(F269*(IFERROR(VLOOKUP($G$243,'Banco de Dados'!$B$4:$J$50,4,FALSE),"ERRO")),"")</f>
        <v/>
      </c>
      <c r="H269" s="25" t="str">
        <f t="shared" si="151"/>
        <v/>
      </c>
      <c r="I269" s="103" t="str">
        <f t="shared" si="152"/>
        <v/>
      </c>
      <c r="J269" s="117" t="str">
        <f t="shared" si="153"/>
        <v/>
      </c>
      <c r="K269" s="1"/>
      <c r="L269" s="91">
        <v>24</v>
      </c>
      <c r="M269" s="24" t="str">
        <f>IFERROR(IF(AND(PRINCIPAL!$H$74&lt;&gt;"",OR(L269=PRINCIPAL!$I$74,L269=PRINCIPAL!$I$74+PRINCIPAL!$I$74,L269=PRINCIPAL!$I$74+PRINCIPAL!$I$74+PRINCIPAL!$I$74)),0,IF(AND(PRINCIPAL!$H$74&lt;&gt;"",L269=PRINCIPAL!$J$74),VLOOKUP($N$243,'Banco de Dados'!$B$4:$J$50,8,FALSE)*PRINCIPAL!$H$74*(1-(PRINCIPAL!$K$74/100)),IF(AND(PRINCIPAL!$H$74&lt;&gt;"",L269=PRINCIPAL!$L$74),VLOOKUP($N$243,'Banco de Dados'!$B$4:$J$50,8,FALSE)*PRINCIPAL!$H$74*(1-(PRINCIPAL!$M$74/100)),IF(AND(PRINCIPAL!$H$74&lt;&gt;"",L269=PRINCIPAL!$N$74),VLOOKUP($N$243,'Banco de Dados'!$B$4:$J$50,8,FALSE)*PRINCIPAL!$H$74*(1-(PRINCIPAL!$O$74/100)),IF(PRINCIPAL!$H$74&lt;&gt;"",VLOOKUP($N$243,'Banco de Dados'!$B$4:$J$50,8,FALSE)*PRINCIPAL!$H$74,IF(OR(L269=PRINCIPAL!$I$74,L269=PRINCIPAL!$I$74+PRINCIPAL!$I$74,L269=PRINCIPAL!$I$74+PRINCIPAL!$I$74+PRINCIPAL!$I$74),0,IF(L269=PRINCIPAL!$J$74,VLOOKUP($N$243,'Banco de Dados'!$B$4:$J$50,6,FALSE)*(1-(PRINCIPAL!$K$74/100)),IF(L269=PRINCIPAL!$L$74,VLOOKUP($N$243,'Banco de Dados'!$B$4:$J$50,6,FALSE)*(1-(PRINCIPAL!$M$74/100)),IF(L269=PRINCIPAL!$N$74,VLOOKUP($N$243,'Banco de Dados'!$B$4:$J$50,6,FALSE)*(1-(PRINCIPAL!$O$74/100)),VLOOKUP($N$243,'Banco de Dados'!$B$4:$J$50,6,FALSE)))))))))),"")</f>
        <v/>
      </c>
      <c r="N269" s="25" t="str">
        <f>IFERROR(M269*(IFERROR(VLOOKUP($N$243,'Banco de Dados'!$B$4:$J$50,4,FALSE),"ERRO")),"")</f>
        <v/>
      </c>
      <c r="O269" s="25" t="str">
        <f t="shared" si="172"/>
        <v/>
      </c>
      <c r="P269" s="103" t="str">
        <f>IFERROR(O269*(C269*(PRINCIPAL!$G$74/100))*0.47*(44/12),"")</f>
        <v/>
      </c>
      <c r="Q269" s="107" t="str">
        <f t="shared" si="173"/>
        <v/>
      </c>
      <c r="R269" s="29" t="str">
        <f>IFERROR(IF(AND(PRINCIPAL!$H$75&lt;&gt;"",OR(L269=PRINCIPAL!$I$75,L269=PRINCIPAL!$I$75+PRINCIPAL!$I$75,L269=PRINCIPAL!$I$75+PRINCIPAL!$I$75+PRINCIPAL!$I$75)),0,IF(AND(PRINCIPAL!$H$75&lt;&gt;"",L269=PRINCIPAL!$J$75),VLOOKUP($S$243,'Banco de Dados'!$B$4:$J$50,8,FALSE)*PRINCIPAL!$H$75*(1-(PRINCIPAL!$K$75/100)),IF(AND(PRINCIPAL!$H$75&lt;&gt;"",L269=PRINCIPAL!$L$75),VLOOKUP($S$243,'Banco de Dados'!$B$4:$J$50,8,FALSE)*PRINCIPAL!$H$75*(1-(PRINCIPAL!$M$75/100)),IF(AND(PRINCIPAL!$H$75&lt;&gt;"",L269=PRINCIPAL!$N$75),VLOOKUP($S$243,'Banco de Dados'!$B$4:$J$50,8,FALSE)*PRINCIPAL!$H$75*(1-(PRINCIPAL!$O$75/100)),IF(PRINCIPAL!$H$75&lt;&gt;"",VLOOKUP($S$243,'Banco de Dados'!$B$4:$J$50,8,FALSE)*PRINCIPAL!$H$75,IF(OR(L269=PRINCIPAL!$I$75,L269=PRINCIPAL!$I$75+PRINCIPAL!$I$75,L269=PRINCIPAL!$I$75+PRINCIPAL!$I$75+PRINCIPAL!$I$75),0,IF(L269=PRINCIPAL!$J$75,VLOOKUP($S$243,'Banco de Dados'!$B$4:$J$50,6,FALSE)*(1-(PRINCIPAL!$K$75/100)),IF(L269=PRINCIPAL!$L$75,VLOOKUP($S$243,'Banco de Dados'!$B$4:$J$50,6,FALSE)*(1-(PRINCIPAL!$M$75/100)),IF(L269=PRINCIPAL!$N$75,VLOOKUP($S$243,'Banco de Dados'!$B$4:$J$50,6,FALSE)*(1-(PRINCIPAL!$O$75/100)),VLOOKUP($S$243,'Banco de Dados'!$B$4:$J$50,6,FALSE)))))))))),"")</f>
        <v/>
      </c>
      <c r="S269" s="29" t="str">
        <f>IFERROR(R269*(IFERROR(VLOOKUP($S$243,'Banco de Dados'!$B$4:$J$50,4,FALSE),"ERRO")),"")</f>
        <v/>
      </c>
      <c r="T269" s="29" t="str">
        <f t="shared" si="171"/>
        <v/>
      </c>
      <c r="U269" s="103" t="str">
        <f>IFERROR(T269*(C269*(PRINCIPAL!$G$75/100))*0.47*(44/12),"")</f>
        <v/>
      </c>
      <c r="V269" s="103" t="str">
        <f t="shared" si="147"/>
        <v/>
      </c>
      <c r="W269" s="30" t="str">
        <f>IFERROR(IF(AND(PRINCIPAL!$H$76&lt;&gt;"",OR(L269=PRINCIPAL!$I$76,L269=PRINCIPAL!$I$76+PRINCIPAL!$I$76,L269=PRINCIPAL!$I$76+PRINCIPAL!$I$76+PRINCIPAL!$I$76)),0,IF(AND(PRINCIPAL!$H$76&lt;&gt;"",L269=PRINCIPAL!$J$76),VLOOKUP($X$243,'Banco de Dados'!$B$4:$J$50,8,FALSE)*PRINCIPAL!$H$76*(1-(PRINCIPAL!$K$76/100)),IF(AND(PRINCIPAL!$H$76&lt;&gt;"",L269=PRINCIPAL!$L$76),VLOOKUP($X$243,'Banco de Dados'!$B$4:$J$50,8,FALSE)*PRINCIPAL!$H$76*(1-(PRINCIPAL!$M$76/100)),IF(AND(PRINCIPAL!$H$76&lt;&gt;"",L269=PRINCIPAL!$N$76),VLOOKUP($X$243,'Banco de Dados'!$B$4:$J$50,8,FALSE)*PRINCIPAL!$H$76*(1-(PRINCIPAL!$O$76/100)),IF(PRINCIPAL!$H$76&lt;&gt;"",VLOOKUP($X$243,'Banco de Dados'!$B$4:$J$50,8,FALSE)*PRINCIPAL!$H$76,IF(OR(L269=PRINCIPAL!$I$76,L269=PRINCIPAL!$I$76+PRINCIPAL!$I$76,L269=PRINCIPAL!$I$76+PRINCIPAL!$I$76+PRINCIPAL!$I$76),0,IF(L269=PRINCIPAL!$J$76,VLOOKUP($X$243,'Banco de Dados'!$B$4:$J$50,6,FALSE)*(1-(PRINCIPAL!$K$76/100)),IF(L269=PRINCIPAL!$L$76,VLOOKUP($X$243,'Banco de Dados'!$B$4:$J$50,6,FALSE)*(1-(PRINCIPAL!$M$76/100)),IF(L269=PRINCIPAL!$N$76,VLOOKUP($X$243,'Banco de Dados'!$B$4:$J$50,6,FALSE)*(1-(PRINCIPAL!$O$76/100)),VLOOKUP($X$243,'Banco de Dados'!$B$4:$J$50,6,FALSE)))))))))),"")</f>
        <v/>
      </c>
      <c r="X269" s="29" t="str">
        <f>IFERROR(W269*(IFERROR(VLOOKUP($X$243,'Banco de Dados'!$B$4:$J$50,4,FALSE),"ERRO")),"")</f>
        <v/>
      </c>
      <c r="Y269" s="29" t="str">
        <f t="shared" si="165"/>
        <v/>
      </c>
      <c r="Z269" s="103" t="str">
        <f>IFERROR(Y269*(C269*(PRINCIPAL!$G$76/100))*0.47*(44/12),"")</f>
        <v/>
      </c>
      <c r="AA269" s="111" t="str">
        <f t="shared" si="166"/>
        <v/>
      </c>
      <c r="AB269" s="30" t="str">
        <f>IFERROR(IF(AND(PRINCIPAL!$H$77&lt;&gt;"",OR(L269=PRINCIPAL!$I$77,L269=PRINCIPAL!$I$77+PRINCIPAL!$I$77,L269=PRINCIPAL!$I$77+PRINCIPAL!$I$77+PRINCIPAL!$I$77)),0,IF(AND(PRINCIPAL!$H$77&lt;&gt;"",L269=PRINCIPAL!$J$77),VLOOKUP($AC$243,'Banco de Dados'!$B$4:$J$50,8,FALSE)*PRINCIPAL!$H$77*(1-(PRINCIPAL!$K$77/100)),IF(AND(PRINCIPAL!$H$77&lt;&gt;"",L269=PRINCIPAL!$L$77),VLOOKUP($AC$243,'Banco de Dados'!$B$4:$J$50,8,FALSE)*PRINCIPAL!$H$77*(1-(PRINCIPAL!$M$77/100)),IF(AND(PRINCIPAL!$H$77&lt;&gt;"",L269=PRINCIPAL!$N$77),VLOOKUP($AC$243,'Banco de Dados'!$B$4:$J$50,8,FALSE)*PRINCIPAL!$H$77*(1-(PRINCIPAL!$O$77/100)),IF(PRINCIPAL!$H$77&lt;&gt;"",VLOOKUP($AC$243,'Banco de Dados'!$B$4:$J$50,8,FALSE)*PRINCIPAL!$H$77,IF(OR(L269=PRINCIPAL!$I$77,L269=PRINCIPAL!$I$77+PRINCIPAL!$I$77,L269=PRINCIPAL!$I$77+PRINCIPAL!$I$77+PRINCIPAL!$I$77),0,IF(L269=PRINCIPAL!$J$77,VLOOKUP($AC$243,'Banco de Dados'!$B$4:$J$50,6,FALSE)*(1-(PRINCIPAL!$K$77/100)),IF(L269=PRINCIPAL!$L$77,VLOOKUP($AC$243,'Banco de Dados'!$B$4:$J$50,6,FALSE)*(1-(PRINCIPAL!$M$77/100)),IF(L269=PRINCIPAL!$N$77,VLOOKUP($AC$243,'Banco de Dados'!$B$4:$J$50,6,FALSE)*(1-(PRINCIPAL!$O$77/100)),VLOOKUP($AC$243,'Banco de Dados'!$B$4:$J$50,6,FALSE)))))))))),"")</f>
        <v/>
      </c>
      <c r="AC269" s="29" t="str">
        <f>IFERROR(AB269*(IFERROR(VLOOKUP($AC$243,'Banco de Dados'!$B$4:$J$50,4,FALSE),"ERRO")),"")</f>
        <v/>
      </c>
      <c r="AD269" s="29" t="str">
        <f t="shared" si="156"/>
        <v/>
      </c>
      <c r="AE269" s="103" t="str">
        <f>IFERROR(AD269*(C269*(PRINCIPAL!$G$77/100))*0.47*(44/12),"")</f>
        <v/>
      </c>
      <c r="AF269" s="111" t="str">
        <f t="shared" si="157"/>
        <v/>
      </c>
      <c r="AG269" s="30" t="str">
        <f>IFERROR(IF(AND(PRINCIPAL!$H$78&lt;&gt;"",OR(L269=PRINCIPAL!$I$78,L269=PRINCIPAL!$I$78+PRINCIPAL!$I$78,L269=PRINCIPAL!$I$78+PRINCIPAL!$I$78+PRINCIPAL!$I$78)),0,IF(AND(PRINCIPAL!$H$78&lt;&gt;"",L269=PRINCIPAL!$J$78),VLOOKUP($AH$243,'Banco de Dados'!$B$4:$J$50,8,FALSE)*PRINCIPAL!$H$78*(1-(PRINCIPAL!$K$78/100)),IF(AND(PRINCIPAL!$H$78&lt;&gt;"",L269=PRINCIPAL!$L$78),VLOOKUP($AH$243,'Banco de Dados'!$B$4:$J$50,8,FALSE)*PRINCIPAL!$H$78*(1-(PRINCIPAL!$M$78/100)),IF(AND(PRINCIPAL!$H$78&lt;&gt;"",L269=PRINCIPAL!$N$78),VLOOKUP($AH$243,'Banco de Dados'!$B$4:$J$50,8,FALSE)*PRINCIPAL!$H$78*(1-(PRINCIPAL!$O$78/100)),IF(PRINCIPAL!$H$78&lt;&gt;"",VLOOKUP($AH$243,'Banco de Dados'!$B$4:$J$50,8,FALSE)*PRINCIPAL!$H$78,IF(OR(L269=PRINCIPAL!$I$78,L269=PRINCIPAL!$I$78+PRINCIPAL!$I$78,L269=PRINCIPAL!$I$78+PRINCIPAL!$I$78+PRINCIPAL!$I$78),0,IF(L269=PRINCIPAL!$J$78,VLOOKUP($AH$243,'Banco de Dados'!$B$4:$J$50,6,FALSE)*(1-(PRINCIPAL!$K$78/100)),IF(L269=PRINCIPAL!$L$78,VLOOKUP($AH$243,'Banco de Dados'!$B$4:$J$50,6,FALSE)*(1-(PRINCIPAL!$M$78/100)),IF(L269=PRINCIPAL!$N$78,VLOOKUP($AH$243,'Banco de Dados'!$B$4:$J$50,6,FALSE)*(1-(PRINCIPAL!$O$78/100)),VLOOKUP($AH$243,'Banco de Dados'!$B$4:$J$50,6,FALSE)))))))))),"")</f>
        <v/>
      </c>
      <c r="AH269" s="29" t="str">
        <f>IFERROR(AG269*(IFERROR(VLOOKUP($AH$243,'Banco de Dados'!$B$4:$J$50,4,FALSE),"ERRO")),"")</f>
        <v/>
      </c>
      <c r="AI269" s="29" t="str">
        <f t="shared" si="158"/>
        <v/>
      </c>
      <c r="AJ269" s="103" t="str">
        <f>IFERROR(AI269*(C269*(PRINCIPAL!$G$78/100))*0.47*(44/12),"")</f>
        <v/>
      </c>
      <c r="AK269" s="111" t="str">
        <f t="shared" si="167"/>
        <v/>
      </c>
      <c r="AL269" s="30" t="str">
        <f>IFERROR(IF(AND(PRINCIPAL!$H$79&lt;&gt;"",OR(L269=PRINCIPAL!$I$79,L269=PRINCIPAL!$I$79+PRINCIPAL!$I$79,L269=PRINCIPAL!$I$79+PRINCIPAL!$I$79+PRINCIPAL!$I$79)),0,IF(AND(PRINCIPAL!$H$79&lt;&gt;"",L269=PRINCIPAL!$J$79),VLOOKUP($AM$243,'Banco de Dados'!$B$4:$J$50,8,FALSE)*PRINCIPAL!$H$79*(1-(PRINCIPAL!$K$79/100)),IF(AND(PRINCIPAL!$H$79&lt;&gt;"",L269=PRINCIPAL!$L$79),VLOOKUP($AM$243,'Banco de Dados'!$B$4:$J$50,8,FALSE)*PRINCIPAL!$H$79*(1-(PRINCIPAL!$M$79/100)),IF(AND(PRINCIPAL!$H$79&lt;&gt;"",L269=PRINCIPAL!$N$79),VLOOKUP($AM$243,'Banco de Dados'!$B$4:$J$50,8,FALSE)*PRINCIPAL!$H$79*(1-(PRINCIPAL!$O$79/100)),IF(PRINCIPAL!$H$79&lt;&gt;"",VLOOKUP($AM$243,'Banco de Dados'!$B$4:$J$50,8,FALSE)*PRINCIPAL!$H$79,IF(OR(L269=PRINCIPAL!$I$79,L269=PRINCIPAL!$I$79+PRINCIPAL!$I$79,L269=PRINCIPAL!$I$79+PRINCIPAL!$I$79+PRINCIPAL!$I$79),0,IF(L269=PRINCIPAL!$J$79,VLOOKUP($AM$243,'Banco de Dados'!$B$4:$J$50,6,FALSE)*(1-(PRINCIPAL!$K$79/100)),IF(L269=PRINCIPAL!$L$79,VLOOKUP($AM$243,'Banco de Dados'!$B$4:$J$50,6,FALSE)*(1-(PRINCIPAL!$M$79/100)),IF(L269=PRINCIPAL!$N$79,VLOOKUP($AM$243,'Banco de Dados'!$B$4:$J$50,6,FALSE)*(1-(PRINCIPAL!$O$79/100)),VLOOKUP($AM$243,'Banco de Dados'!$B$4:$J$50,6,FALSE)))))))))),"")</f>
        <v/>
      </c>
      <c r="AM269" s="29" t="str">
        <f>IFERROR(AL269*(IFERROR(VLOOKUP($AM$243,'Banco de Dados'!$B$4:$J$50,4,FALSE),"ERRO")),"")</f>
        <v/>
      </c>
      <c r="AN269" s="29" t="str">
        <f t="shared" si="159"/>
        <v/>
      </c>
      <c r="AO269" s="103" t="str">
        <f>IFERROR(AN269*(C269*(PRINCIPAL!$G$79/100))*0.47*(44/12),"")</f>
        <v/>
      </c>
      <c r="AP269" s="111" t="str">
        <f t="shared" si="160"/>
        <v/>
      </c>
      <c r="AQ269" s="30" t="str">
        <f>IFERROR(IF(AND(PRINCIPAL!$H$80&lt;&gt;"",OR(L269=PRINCIPAL!$I$80,L269=PRINCIPAL!$I$80+PRINCIPAL!$I$80,L269=PRINCIPAL!$I$80+PRINCIPAL!$I$80+PRINCIPAL!$I$80)),0,IF(AND(PRINCIPAL!$H$80&lt;&gt;"",L269=PRINCIPAL!$J$80),VLOOKUP($AR$243,'Banco de Dados'!$B$4:$J$50,8,FALSE)*PRINCIPAL!$H$80*(1-(PRINCIPAL!$K$80/100)),IF(AND(PRINCIPAL!$H$80&lt;&gt;"",L269=PRINCIPAL!$L$80),VLOOKUP($AR$243,'Banco de Dados'!$B$4:$J$50,8,FALSE)*PRINCIPAL!$H$80*(1-(PRINCIPAL!$M$80/100)),IF(AND(PRINCIPAL!$H$80&lt;&gt;"",L269=PRINCIPAL!$N$80),VLOOKUP($AR$243,'Banco de Dados'!$B$4:$J$50,8,FALSE)*PRINCIPAL!$H$80*(1-(PRINCIPAL!$O$80/100)),IF(PRINCIPAL!$H$80&lt;&gt;"",VLOOKUP($AR$243,'Banco de Dados'!$B$4:$J$50,8,FALSE)*PRINCIPAL!$H$80,IF(OR(L269=PRINCIPAL!$I$80,L269=PRINCIPAL!$I$80+PRINCIPAL!$I$80,L269=PRINCIPAL!$I$80+PRINCIPAL!$I$80+PRINCIPAL!$I$80),0,IF(L269=PRINCIPAL!$J$80,VLOOKUP($AR$243,'Banco de Dados'!$B$4:$J$50,6,FALSE)*(1-(PRINCIPAL!$K$80/100)),IF(L269=PRINCIPAL!$L$80,VLOOKUP($AR$243,'Banco de Dados'!$B$4:$J$50,6,FALSE)*(1-(PRINCIPAL!$M$80/100)),IF(L269=PRINCIPAL!$N$80,VLOOKUP($AR$243,'Banco de Dados'!$B$4:$J$50,6,FALSE)*(1-(PRINCIPAL!$O$80/100)),VLOOKUP($AR$243,'Banco de Dados'!$B$4:$J$50,6,FALSE)))))))))),"")</f>
        <v/>
      </c>
      <c r="AR269" s="29" t="str">
        <f>IFERROR(AQ269*(IFERROR(VLOOKUP($AR$243,'Banco de Dados'!$B$4:$J$50,4,FALSE),"ERRO")),"")</f>
        <v/>
      </c>
      <c r="AS269" s="29" t="str">
        <f t="shared" si="161"/>
        <v/>
      </c>
      <c r="AT269" s="103" t="str">
        <f>IFERROR(AS269*(C269*(PRINCIPAL!$G$80/100))*0.47*(44/12),"")</f>
        <v/>
      </c>
      <c r="AU269" s="111" t="str">
        <f t="shared" si="162"/>
        <v/>
      </c>
      <c r="AV269" s="30" t="str">
        <f>IFERROR(IF(AND(PRINCIPAL!$H$81&lt;&gt;"",OR(L269=PRINCIPAL!$I$81,L269=PRINCIPAL!$I$81+PRINCIPAL!$I$81,L269=PRINCIPAL!$I$81+PRINCIPAL!$I$81+PRINCIPAL!$I$81)),0,IF(AND(PRINCIPAL!$H$81&lt;&gt;"",L269=PRINCIPAL!$J$81),VLOOKUP($AW$243,'Banco de Dados'!$B$4:$J$50,8,FALSE)*PRINCIPAL!$H$81*(1-(PRINCIPAL!$K$81/100)),IF(AND(PRINCIPAL!$H$81&lt;&gt;"",L269=PRINCIPAL!$L$81),VLOOKUP($AW$243,'Banco de Dados'!$B$4:$J$50,8,FALSE)*PRINCIPAL!$H$81*(1-(PRINCIPAL!$M$81/100)),IF(AND(PRINCIPAL!$H$81&lt;&gt;"",L269=PRINCIPAL!$N$81),VLOOKUP($AW$243,'Banco de Dados'!$B$4:$J$50,8,FALSE)*PRINCIPAL!$H$81*(1-(PRINCIPAL!$O$81/100)),IF(PRINCIPAL!$H$81&lt;&gt;"",VLOOKUP($AW$243,'Banco de Dados'!$B$4:$J$50,8,FALSE)*PRINCIPAL!$H$81,IF(OR(L269=PRINCIPAL!$I$81,L269=PRINCIPAL!$I$81+PRINCIPAL!$I$81,L269=PRINCIPAL!$I$81+PRINCIPAL!$I$81+PRINCIPAL!$I$81),0,IF(L269=PRINCIPAL!$J$81,VLOOKUP($AW$243,'Banco de Dados'!$B$4:$J$50,6,FALSE)*(1-(PRINCIPAL!$K$81/100)),IF(L269=PRINCIPAL!$L$81,VLOOKUP($AW$243,'Banco de Dados'!$B$4:$J$50,6,FALSE)*(1-(PRINCIPAL!$M$81/100)),IF(L269=PRINCIPAL!$N$81,VLOOKUP($AW$243,'Banco de Dados'!$B$4:$J$50,6,FALSE)*(1-(PRINCIPAL!$O$81/100)),VLOOKUP($AW$243,'Banco de Dados'!$B$4:$J$50,6,FALSE)))))))))),"")</f>
        <v/>
      </c>
      <c r="AW269" s="29" t="str">
        <f>IFERROR(AV269*(IFERROR(VLOOKUP($AW$243,'Banco de Dados'!$B$4:$J$50,4,FALSE),"ERRO")),"")</f>
        <v/>
      </c>
      <c r="AX269" s="29" t="str">
        <f t="shared" si="163"/>
        <v/>
      </c>
      <c r="AY269" s="103" t="str">
        <f>IFERROR(AX269*(C269*(PRINCIPAL!$G$81/100))*0.47*(44/12),"")</f>
        <v/>
      </c>
      <c r="AZ269" s="111" t="str">
        <f t="shared" si="168"/>
        <v/>
      </c>
      <c r="BA269" s="30" t="str">
        <f>IFERROR(IF(AND(PRINCIPAL!$H$82&lt;&gt;"",OR(L269=PRINCIPAL!$I$82,L269=PRINCIPAL!$I$82+PRINCIPAL!$I$82,L269=PRINCIPAL!$I$82+PRINCIPAL!$I$82+PRINCIPAL!$I$82)),0,IF(AND(PRINCIPAL!$H$82&lt;&gt;"",L269=PRINCIPAL!$J$82),VLOOKUP($BB$243,'Banco de Dados'!$B$4:$J$50,8,FALSE)*PRINCIPAL!$H$82*(1-(PRINCIPAL!$K$82/100)),IF(AND(PRINCIPAL!$H$82&lt;&gt;"",L269=PRINCIPAL!$L$82),VLOOKUP($BB$243,'Banco de Dados'!$B$4:$J$50,8,FALSE)*PRINCIPAL!$H$82*(1-(PRINCIPAL!$M$82/100)),IF(AND(PRINCIPAL!$H$82&lt;&gt;"",L269=PRINCIPAL!$N$82),VLOOKUP($BB$243,'Banco de Dados'!$B$4:$J$50,8,FALSE)*PRINCIPAL!$H$82*(1-(PRINCIPAL!$O$82/100)),IF(PRINCIPAL!$H$82&lt;&gt;"",VLOOKUP($BB$243,'Banco de Dados'!$B$4:$J$50,8,FALSE)*PRINCIPAL!$H$82,IF(OR(L269=PRINCIPAL!$I$82,L269=PRINCIPAL!$I$82+PRINCIPAL!$I$82,L269=PRINCIPAL!$I$82+PRINCIPAL!$I$82+PRINCIPAL!$I$82),0,IF(L269=PRINCIPAL!$J$82,VLOOKUP($BB$243,'Banco de Dados'!$B$4:$J$50,6,FALSE)*(1-(PRINCIPAL!$K$82/100)),IF(L269=PRINCIPAL!$L$82,VLOOKUP($BB$243,'Banco de Dados'!$B$4:$J$50,6,FALSE)*(1-(PRINCIPAL!$M$82/100)),IF(L269=PRINCIPAL!$N$82,VLOOKUP($BB$243,'Banco de Dados'!$B$4:$J$50,6,FALSE)*(1-(PRINCIPAL!$O$82/100)),VLOOKUP($BB$243,'Banco de Dados'!$B$4:$J$50,6,FALSE)))))))))),"")</f>
        <v/>
      </c>
      <c r="BB269" s="29" t="str">
        <f>IFERROR(BA269*(IFERROR(VLOOKUP($BB$243,'Banco de Dados'!$B$4:$J$50,4,FALSE),"ERRO")),"")</f>
        <v/>
      </c>
      <c r="BC269" s="29" t="str">
        <f t="shared" si="169"/>
        <v/>
      </c>
      <c r="BD269" s="103" t="str">
        <f>IFERROR(BC269*(C269*(PRINCIPAL!$G$82/100))*0.47*(44/12),"")</f>
        <v/>
      </c>
      <c r="BE269" s="111" t="str">
        <f t="shared" si="148"/>
        <v/>
      </c>
      <c r="BF269" s="30" t="str">
        <f>IFERROR(IF(AND(PRINCIPAL!$H$83&lt;&gt;"",OR(L269=PRINCIPAL!$I$83,L269=PRINCIPAL!$I$83+PRINCIPAL!$I$83,L269=PRINCIPAL!$I$83+PRINCIPAL!$I$83+PRINCIPAL!$I$83)),0,IF(AND(PRINCIPAL!$H$83&lt;&gt;"",L269=PRINCIPAL!$J$83),VLOOKUP($BG$243,'Banco de Dados'!$B$4:$J$50,8,FALSE)*PRINCIPAL!$H$83*(1-(PRINCIPAL!$K$83/100)),IF(AND(PRINCIPAL!$H$83&lt;&gt;"",L269=PRINCIPAL!$L$83),VLOOKUP($BG$243,'Banco de Dados'!$B$4:$J$50,8,FALSE)*PRINCIPAL!$H$83*(1-(PRINCIPAL!$M$83/100)),IF(AND(PRINCIPAL!$H$83&lt;&gt;"",L269=PRINCIPAL!$N$83),VLOOKUP($BG$243,'Banco de Dados'!$B$4:$J$50,8,FALSE)*PRINCIPAL!$H$83*(1-(PRINCIPAL!$O$83/100)),IF(PRINCIPAL!$H$83&lt;&gt;"",VLOOKUP($BG$243,'Banco de Dados'!$B$4:$J$50,8,FALSE)*PRINCIPAL!$H$83,IF(OR(L269=PRINCIPAL!$I$83,L269=PRINCIPAL!$I$83+PRINCIPAL!$I$83,L269=PRINCIPAL!$I$83+PRINCIPAL!$I$83+PRINCIPAL!$I$83),0,IF(L269=PRINCIPAL!$J$83,VLOOKUP($BG$243,'Banco de Dados'!$B$4:$J$50,6,FALSE)*(1-(PRINCIPAL!$K$83/100)),IF(L269=PRINCIPAL!$L$83,VLOOKUP($BG$243,'Banco de Dados'!$B$4:$J$50,6,FALSE)*(1-(PRINCIPAL!$M$83/100)),IF(L269=PRINCIPAL!$N$83,VLOOKUP($BG$243,'Banco de Dados'!$B$4:$J$50,6,FALSE)*(1-(PRINCIPAL!$O$83/100)),VLOOKUP($BG$243,'Banco de Dados'!$B$4:$J$50,6,FALSE)))))))))),"")</f>
        <v/>
      </c>
      <c r="BG269" s="29" t="str">
        <f>IFERROR(BF269*(IFERROR(VLOOKUP($BG$243,'Banco de Dados'!$B$4:$J$50,4,FALSE),"ERRO")),"")</f>
        <v/>
      </c>
      <c r="BH269" s="29" t="str">
        <f t="shared" si="164"/>
        <v/>
      </c>
      <c r="BI269" s="103" t="str">
        <f>IFERROR(BH269*(C269*(PRINCIPAL!$G$83/100))*0.47*(44/12),"")</f>
        <v/>
      </c>
      <c r="BJ269" s="102" t="str">
        <f t="shared" si="149"/>
        <v/>
      </c>
    </row>
    <row r="270" spans="2:62" ht="12.75" customHeight="1" x14ac:dyDescent="0.3">
      <c r="B270" s="326">
        <f t="shared" si="150"/>
        <v>2045</v>
      </c>
      <c r="C270" s="340"/>
      <c r="D270" s="1"/>
      <c r="E270" s="116">
        <v>25</v>
      </c>
      <c r="F270" s="24" t="str">
        <f>IFERROR(VLOOKUP($G$243,'Banco de Dados'!$B$4:$J$50,6,FALSE),"")</f>
        <v/>
      </c>
      <c r="G270" s="25" t="str">
        <f>IFERROR(F270*(IFERROR(VLOOKUP($G$243,'Banco de Dados'!$B$4:$J$50,4,FALSE),"ERRO")),"")</f>
        <v/>
      </c>
      <c r="H270" s="25" t="str">
        <f t="shared" si="151"/>
        <v/>
      </c>
      <c r="I270" s="103" t="str">
        <f t="shared" si="152"/>
        <v/>
      </c>
      <c r="J270" s="117" t="str">
        <f t="shared" si="153"/>
        <v/>
      </c>
      <c r="K270" s="1"/>
      <c r="L270" s="91">
        <v>25</v>
      </c>
      <c r="M270" s="24" t="str">
        <f>IFERROR(IF(AND(PRINCIPAL!$H$74&lt;&gt;"",OR(L270=PRINCIPAL!$I$74,L270=PRINCIPAL!$I$74+PRINCIPAL!$I$74,L270=PRINCIPAL!$I$74+PRINCIPAL!$I$74+PRINCIPAL!$I$74)),0,IF(AND(PRINCIPAL!$H$74&lt;&gt;"",L270=PRINCIPAL!$J$74),VLOOKUP($N$243,'Banco de Dados'!$B$4:$J$50,8,FALSE)*PRINCIPAL!$H$74*(1-(PRINCIPAL!$K$74/100)),IF(AND(PRINCIPAL!$H$74&lt;&gt;"",L270=PRINCIPAL!$L$74),VLOOKUP($N$243,'Banco de Dados'!$B$4:$J$50,8,FALSE)*PRINCIPAL!$H$74*(1-(PRINCIPAL!$M$74/100)),IF(AND(PRINCIPAL!$H$74&lt;&gt;"",L270=PRINCIPAL!$N$74),VLOOKUP($N$243,'Banco de Dados'!$B$4:$J$50,8,FALSE)*PRINCIPAL!$H$74*(1-(PRINCIPAL!$O$74/100)),IF(PRINCIPAL!$H$74&lt;&gt;"",VLOOKUP($N$243,'Banco de Dados'!$B$4:$J$50,8,FALSE)*PRINCIPAL!$H$74,IF(OR(L270=PRINCIPAL!$I$74,L270=PRINCIPAL!$I$74+PRINCIPAL!$I$74,L270=PRINCIPAL!$I$74+PRINCIPAL!$I$74+PRINCIPAL!$I$74),0,IF(L270=PRINCIPAL!$J$74,VLOOKUP($N$243,'Banco de Dados'!$B$4:$J$50,6,FALSE)*(1-(PRINCIPAL!$K$74/100)),IF(L270=PRINCIPAL!$L$74,VLOOKUP($N$243,'Banco de Dados'!$B$4:$J$50,6,FALSE)*(1-(PRINCIPAL!$M$74/100)),IF(L270=PRINCIPAL!$N$74,VLOOKUP($N$243,'Banco de Dados'!$B$4:$J$50,6,FALSE)*(1-(PRINCIPAL!$O$74/100)),VLOOKUP($N$243,'Banco de Dados'!$B$4:$J$50,6,FALSE)))))))))),"")</f>
        <v/>
      </c>
      <c r="N270" s="25" t="str">
        <f>IFERROR(M270*(IFERROR(VLOOKUP($N$243,'Banco de Dados'!$B$4:$J$50,4,FALSE),"ERRO")),"")</f>
        <v/>
      </c>
      <c r="O270" s="25" t="str">
        <f t="shared" si="172"/>
        <v/>
      </c>
      <c r="P270" s="103" t="str">
        <f>IFERROR(O270*(C270*(PRINCIPAL!$G$74/100))*0.47*(44/12),"")</f>
        <v/>
      </c>
      <c r="Q270" s="107" t="str">
        <f t="shared" si="173"/>
        <v/>
      </c>
      <c r="R270" s="29" t="str">
        <f>IFERROR(IF(AND(PRINCIPAL!$H$75&lt;&gt;"",OR(L270=PRINCIPAL!$I$75,L270=PRINCIPAL!$I$75+PRINCIPAL!$I$75,L270=PRINCIPAL!$I$75+PRINCIPAL!$I$75+PRINCIPAL!$I$75)),0,IF(AND(PRINCIPAL!$H$75&lt;&gt;"",L270=PRINCIPAL!$J$75),VLOOKUP($S$243,'Banco de Dados'!$B$4:$J$50,8,FALSE)*PRINCIPAL!$H$75*(1-(PRINCIPAL!$K$75/100)),IF(AND(PRINCIPAL!$H$75&lt;&gt;"",L270=PRINCIPAL!$L$75),VLOOKUP($S$243,'Banco de Dados'!$B$4:$J$50,8,FALSE)*PRINCIPAL!$H$75*(1-(PRINCIPAL!$M$75/100)),IF(AND(PRINCIPAL!$H$75&lt;&gt;"",L270=PRINCIPAL!$N$75),VLOOKUP($S$243,'Banco de Dados'!$B$4:$J$50,8,FALSE)*PRINCIPAL!$H$75*(1-(PRINCIPAL!$O$75/100)),IF(PRINCIPAL!$H$75&lt;&gt;"",VLOOKUP($S$243,'Banco de Dados'!$B$4:$J$50,8,FALSE)*PRINCIPAL!$H$75,IF(OR(L270=PRINCIPAL!$I$75,L270=PRINCIPAL!$I$75+PRINCIPAL!$I$75,L270=PRINCIPAL!$I$75+PRINCIPAL!$I$75+PRINCIPAL!$I$75),0,IF(L270=PRINCIPAL!$J$75,VLOOKUP($S$243,'Banco de Dados'!$B$4:$J$50,6,FALSE)*(1-(PRINCIPAL!$K$75/100)),IF(L270=PRINCIPAL!$L$75,VLOOKUP($S$243,'Banco de Dados'!$B$4:$J$50,6,FALSE)*(1-(PRINCIPAL!$M$75/100)),IF(L270=PRINCIPAL!$N$75,VLOOKUP($S$243,'Banco de Dados'!$B$4:$J$50,6,FALSE)*(1-(PRINCIPAL!$O$75/100)),VLOOKUP($S$243,'Banco de Dados'!$B$4:$J$50,6,FALSE)))))))))),"")</f>
        <v/>
      </c>
      <c r="S270" s="29" t="str">
        <f>IFERROR(R270*(IFERROR(VLOOKUP($S$243,'Banco de Dados'!$B$4:$J$50,4,FALSE),"ERRO")),"")</f>
        <v/>
      </c>
      <c r="T270" s="29" t="str">
        <f t="shared" si="171"/>
        <v/>
      </c>
      <c r="U270" s="103" t="str">
        <f>IFERROR(T270*(C270*(PRINCIPAL!$G$75/100))*0.47*(44/12),"")</f>
        <v/>
      </c>
      <c r="V270" s="103" t="str">
        <f t="shared" si="147"/>
        <v/>
      </c>
      <c r="W270" s="30" t="str">
        <f>IFERROR(IF(AND(PRINCIPAL!$H$76&lt;&gt;"",OR(L270=PRINCIPAL!$I$76,L270=PRINCIPAL!$I$76+PRINCIPAL!$I$76,L270=PRINCIPAL!$I$76+PRINCIPAL!$I$76+PRINCIPAL!$I$76)),0,IF(AND(PRINCIPAL!$H$76&lt;&gt;"",L270=PRINCIPAL!$J$76),VLOOKUP($X$243,'Banco de Dados'!$B$4:$J$50,8,FALSE)*PRINCIPAL!$H$76*(1-(PRINCIPAL!$K$76/100)),IF(AND(PRINCIPAL!$H$76&lt;&gt;"",L270=PRINCIPAL!$L$76),VLOOKUP($X$243,'Banco de Dados'!$B$4:$J$50,8,FALSE)*PRINCIPAL!$H$76*(1-(PRINCIPAL!$M$76/100)),IF(AND(PRINCIPAL!$H$76&lt;&gt;"",L270=PRINCIPAL!$N$76),VLOOKUP($X$243,'Banco de Dados'!$B$4:$J$50,8,FALSE)*PRINCIPAL!$H$76*(1-(PRINCIPAL!$O$76/100)),IF(PRINCIPAL!$H$76&lt;&gt;"",VLOOKUP($X$243,'Banco de Dados'!$B$4:$J$50,8,FALSE)*PRINCIPAL!$H$76,IF(OR(L270=PRINCIPAL!$I$76,L270=PRINCIPAL!$I$76+PRINCIPAL!$I$76,L270=PRINCIPAL!$I$76+PRINCIPAL!$I$76+PRINCIPAL!$I$76),0,IF(L270=PRINCIPAL!$J$76,VLOOKUP($X$243,'Banco de Dados'!$B$4:$J$50,6,FALSE)*(1-(PRINCIPAL!$K$76/100)),IF(L270=PRINCIPAL!$L$76,VLOOKUP($X$243,'Banco de Dados'!$B$4:$J$50,6,FALSE)*(1-(PRINCIPAL!$M$76/100)),IF(L270=PRINCIPAL!$N$76,VLOOKUP($X$243,'Banco de Dados'!$B$4:$J$50,6,FALSE)*(1-(PRINCIPAL!$O$76/100)),VLOOKUP($X$243,'Banco de Dados'!$B$4:$J$50,6,FALSE)))))))))),"")</f>
        <v/>
      </c>
      <c r="X270" s="29" t="str">
        <f>IFERROR(W270*(IFERROR(VLOOKUP($X$243,'Banco de Dados'!$B$4:$J$50,4,FALSE),"ERRO")),"")</f>
        <v/>
      </c>
      <c r="Y270" s="29" t="str">
        <f t="shared" si="165"/>
        <v/>
      </c>
      <c r="Z270" s="103" t="str">
        <f>IFERROR(Y270*(C270*(PRINCIPAL!$G$76/100))*0.47*(44/12),"")</f>
        <v/>
      </c>
      <c r="AA270" s="111" t="str">
        <f t="shared" si="166"/>
        <v/>
      </c>
      <c r="AB270" s="30" t="str">
        <f>IFERROR(IF(AND(PRINCIPAL!$H$77&lt;&gt;"",OR(L270=PRINCIPAL!$I$77,L270=PRINCIPAL!$I$77+PRINCIPAL!$I$77,L270=PRINCIPAL!$I$77+PRINCIPAL!$I$77+PRINCIPAL!$I$77)),0,IF(AND(PRINCIPAL!$H$77&lt;&gt;"",L270=PRINCIPAL!$J$77),VLOOKUP($AC$243,'Banco de Dados'!$B$4:$J$50,8,FALSE)*PRINCIPAL!$H$77*(1-(PRINCIPAL!$K$77/100)),IF(AND(PRINCIPAL!$H$77&lt;&gt;"",L270=PRINCIPAL!$L$77),VLOOKUP($AC$243,'Banco de Dados'!$B$4:$J$50,8,FALSE)*PRINCIPAL!$H$77*(1-(PRINCIPAL!$M$77/100)),IF(AND(PRINCIPAL!$H$77&lt;&gt;"",L270=PRINCIPAL!$N$77),VLOOKUP($AC$243,'Banco de Dados'!$B$4:$J$50,8,FALSE)*PRINCIPAL!$H$77*(1-(PRINCIPAL!$O$77/100)),IF(PRINCIPAL!$H$77&lt;&gt;"",VLOOKUP($AC$243,'Banco de Dados'!$B$4:$J$50,8,FALSE)*PRINCIPAL!$H$77,IF(OR(L270=PRINCIPAL!$I$77,L270=PRINCIPAL!$I$77+PRINCIPAL!$I$77,L270=PRINCIPAL!$I$77+PRINCIPAL!$I$77+PRINCIPAL!$I$77),0,IF(L270=PRINCIPAL!$J$77,VLOOKUP($AC$243,'Banco de Dados'!$B$4:$J$50,6,FALSE)*(1-(PRINCIPAL!$K$77/100)),IF(L270=PRINCIPAL!$L$77,VLOOKUP($AC$243,'Banco de Dados'!$B$4:$J$50,6,FALSE)*(1-(PRINCIPAL!$M$77/100)),IF(L270=PRINCIPAL!$N$77,VLOOKUP($AC$243,'Banco de Dados'!$B$4:$J$50,6,FALSE)*(1-(PRINCIPAL!$O$77/100)),VLOOKUP($AC$243,'Banco de Dados'!$B$4:$J$50,6,FALSE)))))))))),"")</f>
        <v/>
      </c>
      <c r="AC270" s="29" t="str">
        <f>IFERROR(AB270*(IFERROR(VLOOKUP($AC$243,'Banco de Dados'!$B$4:$J$50,4,FALSE),"ERRO")),"")</f>
        <v/>
      </c>
      <c r="AD270" s="29" t="str">
        <f t="shared" si="156"/>
        <v/>
      </c>
      <c r="AE270" s="103" t="str">
        <f>IFERROR(AD270*(C270*(PRINCIPAL!$G$77/100))*0.47*(44/12),"")</f>
        <v/>
      </c>
      <c r="AF270" s="111" t="str">
        <f t="shared" si="157"/>
        <v/>
      </c>
      <c r="AG270" s="30" t="str">
        <f>IFERROR(IF(AND(PRINCIPAL!$H$78&lt;&gt;"",OR(L270=PRINCIPAL!$I$78,L270=PRINCIPAL!$I$78+PRINCIPAL!$I$78,L270=PRINCIPAL!$I$78+PRINCIPAL!$I$78+PRINCIPAL!$I$78)),0,IF(AND(PRINCIPAL!$H$78&lt;&gt;"",L270=PRINCIPAL!$J$78),VLOOKUP($AH$243,'Banco de Dados'!$B$4:$J$50,8,FALSE)*PRINCIPAL!$H$78*(1-(PRINCIPAL!$K$78/100)),IF(AND(PRINCIPAL!$H$78&lt;&gt;"",L270=PRINCIPAL!$L$78),VLOOKUP($AH$243,'Banco de Dados'!$B$4:$J$50,8,FALSE)*PRINCIPAL!$H$78*(1-(PRINCIPAL!$M$78/100)),IF(AND(PRINCIPAL!$H$78&lt;&gt;"",L270=PRINCIPAL!$N$78),VLOOKUP($AH$243,'Banco de Dados'!$B$4:$J$50,8,FALSE)*PRINCIPAL!$H$78*(1-(PRINCIPAL!$O$78/100)),IF(PRINCIPAL!$H$78&lt;&gt;"",VLOOKUP($AH$243,'Banco de Dados'!$B$4:$J$50,8,FALSE)*PRINCIPAL!$H$78,IF(OR(L270=PRINCIPAL!$I$78,L270=PRINCIPAL!$I$78+PRINCIPAL!$I$78,L270=PRINCIPAL!$I$78+PRINCIPAL!$I$78+PRINCIPAL!$I$78),0,IF(L270=PRINCIPAL!$J$78,VLOOKUP($AH$243,'Banco de Dados'!$B$4:$J$50,6,FALSE)*(1-(PRINCIPAL!$K$78/100)),IF(L270=PRINCIPAL!$L$78,VLOOKUP($AH$243,'Banco de Dados'!$B$4:$J$50,6,FALSE)*(1-(PRINCIPAL!$M$78/100)),IF(L270=PRINCIPAL!$N$78,VLOOKUP($AH$243,'Banco de Dados'!$B$4:$J$50,6,FALSE)*(1-(PRINCIPAL!$O$78/100)),VLOOKUP($AH$243,'Banco de Dados'!$B$4:$J$50,6,FALSE)))))))))),"")</f>
        <v/>
      </c>
      <c r="AH270" s="29" t="str">
        <f>IFERROR(AG270*(IFERROR(VLOOKUP($AH$243,'Banco de Dados'!$B$4:$J$50,4,FALSE),"ERRO")),"")</f>
        <v/>
      </c>
      <c r="AI270" s="29" t="str">
        <f t="shared" si="158"/>
        <v/>
      </c>
      <c r="AJ270" s="103" t="str">
        <f>IFERROR(AI270*(C270*(PRINCIPAL!$G$78/100))*0.47*(44/12),"")</f>
        <v/>
      </c>
      <c r="AK270" s="111" t="str">
        <f t="shared" si="167"/>
        <v/>
      </c>
      <c r="AL270" s="30" t="str">
        <f>IFERROR(IF(AND(PRINCIPAL!$H$79&lt;&gt;"",OR(L270=PRINCIPAL!$I$79,L270=PRINCIPAL!$I$79+PRINCIPAL!$I$79,L270=PRINCIPAL!$I$79+PRINCIPAL!$I$79+PRINCIPAL!$I$79)),0,IF(AND(PRINCIPAL!$H$79&lt;&gt;"",L270=PRINCIPAL!$J$79),VLOOKUP($AM$243,'Banco de Dados'!$B$4:$J$50,8,FALSE)*PRINCIPAL!$H$79*(1-(PRINCIPAL!$K$79/100)),IF(AND(PRINCIPAL!$H$79&lt;&gt;"",L270=PRINCIPAL!$L$79),VLOOKUP($AM$243,'Banco de Dados'!$B$4:$J$50,8,FALSE)*PRINCIPAL!$H$79*(1-(PRINCIPAL!$M$79/100)),IF(AND(PRINCIPAL!$H$79&lt;&gt;"",L270=PRINCIPAL!$N$79),VLOOKUP($AM$243,'Banco de Dados'!$B$4:$J$50,8,FALSE)*PRINCIPAL!$H$79*(1-(PRINCIPAL!$O$79/100)),IF(PRINCIPAL!$H$79&lt;&gt;"",VLOOKUP($AM$243,'Banco de Dados'!$B$4:$J$50,8,FALSE)*PRINCIPAL!$H$79,IF(OR(L270=PRINCIPAL!$I$79,L270=PRINCIPAL!$I$79+PRINCIPAL!$I$79,L270=PRINCIPAL!$I$79+PRINCIPAL!$I$79+PRINCIPAL!$I$79),0,IF(L270=PRINCIPAL!$J$79,VLOOKUP($AM$243,'Banco de Dados'!$B$4:$J$50,6,FALSE)*(1-(PRINCIPAL!$K$79/100)),IF(L270=PRINCIPAL!$L$79,VLOOKUP($AM$243,'Banco de Dados'!$B$4:$J$50,6,FALSE)*(1-(PRINCIPAL!$M$79/100)),IF(L270=PRINCIPAL!$N$79,VLOOKUP($AM$243,'Banco de Dados'!$B$4:$J$50,6,FALSE)*(1-(PRINCIPAL!$O$79/100)),VLOOKUP($AM$243,'Banco de Dados'!$B$4:$J$50,6,FALSE)))))))))),"")</f>
        <v/>
      </c>
      <c r="AM270" s="29" t="str">
        <f>IFERROR(AL270*(IFERROR(VLOOKUP($AM$243,'Banco de Dados'!$B$4:$J$50,4,FALSE),"ERRO")),"")</f>
        <v/>
      </c>
      <c r="AN270" s="29" t="str">
        <f t="shared" si="159"/>
        <v/>
      </c>
      <c r="AO270" s="103" t="str">
        <f>IFERROR(AN270*(C270*(PRINCIPAL!$G$79/100))*0.47*(44/12),"")</f>
        <v/>
      </c>
      <c r="AP270" s="111" t="str">
        <f t="shared" si="160"/>
        <v/>
      </c>
      <c r="AQ270" s="30" t="str">
        <f>IFERROR(IF(AND(PRINCIPAL!$H$80&lt;&gt;"",OR(L270=PRINCIPAL!$I$80,L270=PRINCIPAL!$I$80+PRINCIPAL!$I$80,L270=PRINCIPAL!$I$80+PRINCIPAL!$I$80+PRINCIPAL!$I$80)),0,IF(AND(PRINCIPAL!$H$80&lt;&gt;"",L270=PRINCIPAL!$J$80),VLOOKUP($AR$243,'Banco de Dados'!$B$4:$J$50,8,FALSE)*PRINCIPAL!$H$80*(1-(PRINCIPAL!$K$80/100)),IF(AND(PRINCIPAL!$H$80&lt;&gt;"",L270=PRINCIPAL!$L$80),VLOOKUP($AR$243,'Banco de Dados'!$B$4:$J$50,8,FALSE)*PRINCIPAL!$H$80*(1-(PRINCIPAL!$M$80/100)),IF(AND(PRINCIPAL!$H$80&lt;&gt;"",L270=PRINCIPAL!$N$80),VLOOKUP($AR$243,'Banco de Dados'!$B$4:$J$50,8,FALSE)*PRINCIPAL!$H$80*(1-(PRINCIPAL!$O$80/100)),IF(PRINCIPAL!$H$80&lt;&gt;"",VLOOKUP($AR$243,'Banco de Dados'!$B$4:$J$50,8,FALSE)*PRINCIPAL!$H$80,IF(OR(L270=PRINCIPAL!$I$80,L270=PRINCIPAL!$I$80+PRINCIPAL!$I$80,L270=PRINCIPAL!$I$80+PRINCIPAL!$I$80+PRINCIPAL!$I$80),0,IF(L270=PRINCIPAL!$J$80,VLOOKUP($AR$243,'Banco de Dados'!$B$4:$J$50,6,FALSE)*(1-(PRINCIPAL!$K$80/100)),IF(L270=PRINCIPAL!$L$80,VLOOKUP($AR$243,'Banco de Dados'!$B$4:$J$50,6,FALSE)*(1-(PRINCIPAL!$M$80/100)),IF(L270=PRINCIPAL!$N$80,VLOOKUP($AR$243,'Banco de Dados'!$B$4:$J$50,6,FALSE)*(1-(PRINCIPAL!$O$80/100)),VLOOKUP($AR$243,'Banco de Dados'!$B$4:$J$50,6,FALSE)))))))))),"")</f>
        <v/>
      </c>
      <c r="AR270" s="29" t="str">
        <f>IFERROR(AQ270*(IFERROR(VLOOKUP($AR$243,'Banco de Dados'!$B$4:$J$50,4,FALSE),"ERRO")),"")</f>
        <v/>
      </c>
      <c r="AS270" s="29" t="str">
        <f t="shared" si="161"/>
        <v/>
      </c>
      <c r="AT270" s="103" t="str">
        <f>IFERROR(AS270*(C270*(PRINCIPAL!$G$80/100))*0.47*(44/12),"")</f>
        <v/>
      </c>
      <c r="AU270" s="111" t="str">
        <f t="shared" si="162"/>
        <v/>
      </c>
      <c r="AV270" s="30" t="str">
        <f>IFERROR(IF(AND(PRINCIPAL!$H$81&lt;&gt;"",OR(L270=PRINCIPAL!$I$81,L270=PRINCIPAL!$I$81+PRINCIPAL!$I$81,L270=PRINCIPAL!$I$81+PRINCIPAL!$I$81+PRINCIPAL!$I$81)),0,IF(AND(PRINCIPAL!$H$81&lt;&gt;"",L270=PRINCIPAL!$J$81),VLOOKUP($AW$243,'Banco de Dados'!$B$4:$J$50,8,FALSE)*PRINCIPAL!$H$81*(1-(PRINCIPAL!$K$81/100)),IF(AND(PRINCIPAL!$H$81&lt;&gt;"",L270=PRINCIPAL!$L$81),VLOOKUP($AW$243,'Banco de Dados'!$B$4:$J$50,8,FALSE)*PRINCIPAL!$H$81*(1-(PRINCIPAL!$M$81/100)),IF(AND(PRINCIPAL!$H$81&lt;&gt;"",L270=PRINCIPAL!$N$81),VLOOKUP($AW$243,'Banco de Dados'!$B$4:$J$50,8,FALSE)*PRINCIPAL!$H$81*(1-(PRINCIPAL!$O$81/100)),IF(PRINCIPAL!$H$81&lt;&gt;"",VLOOKUP($AW$243,'Banco de Dados'!$B$4:$J$50,8,FALSE)*PRINCIPAL!$H$81,IF(OR(L270=PRINCIPAL!$I$81,L270=PRINCIPAL!$I$81+PRINCIPAL!$I$81,L270=PRINCIPAL!$I$81+PRINCIPAL!$I$81+PRINCIPAL!$I$81),0,IF(L270=PRINCIPAL!$J$81,VLOOKUP($AW$243,'Banco de Dados'!$B$4:$J$50,6,FALSE)*(1-(PRINCIPAL!$K$81/100)),IF(L270=PRINCIPAL!$L$81,VLOOKUP($AW$243,'Banco de Dados'!$B$4:$J$50,6,FALSE)*(1-(PRINCIPAL!$M$81/100)),IF(L270=PRINCIPAL!$N$81,VLOOKUP($AW$243,'Banco de Dados'!$B$4:$J$50,6,FALSE)*(1-(PRINCIPAL!$O$81/100)),VLOOKUP($AW$243,'Banco de Dados'!$B$4:$J$50,6,FALSE)))))))))),"")</f>
        <v/>
      </c>
      <c r="AW270" s="29" t="str">
        <f>IFERROR(AV270*(IFERROR(VLOOKUP($AW$243,'Banco de Dados'!$B$4:$J$50,4,FALSE),"ERRO")),"")</f>
        <v/>
      </c>
      <c r="AX270" s="29" t="str">
        <f t="shared" si="163"/>
        <v/>
      </c>
      <c r="AY270" s="103" t="str">
        <f>IFERROR(AX270*(C270*(PRINCIPAL!$G$81/100))*0.47*(44/12),"")</f>
        <v/>
      </c>
      <c r="AZ270" s="111" t="str">
        <f t="shared" si="168"/>
        <v/>
      </c>
      <c r="BA270" s="30" t="str">
        <f>IFERROR(IF(AND(PRINCIPAL!$H$82&lt;&gt;"",OR(L270=PRINCIPAL!$I$82,L270=PRINCIPAL!$I$82+PRINCIPAL!$I$82,L270=PRINCIPAL!$I$82+PRINCIPAL!$I$82+PRINCIPAL!$I$82)),0,IF(AND(PRINCIPAL!$H$82&lt;&gt;"",L270=PRINCIPAL!$J$82),VLOOKUP($BB$243,'Banco de Dados'!$B$4:$J$50,8,FALSE)*PRINCIPAL!$H$82*(1-(PRINCIPAL!$K$82/100)),IF(AND(PRINCIPAL!$H$82&lt;&gt;"",L270=PRINCIPAL!$L$82),VLOOKUP($BB$243,'Banco de Dados'!$B$4:$J$50,8,FALSE)*PRINCIPAL!$H$82*(1-(PRINCIPAL!$M$82/100)),IF(AND(PRINCIPAL!$H$82&lt;&gt;"",L270=PRINCIPAL!$N$82),VLOOKUP($BB$243,'Banco de Dados'!$B$4:$J$50,8,FALSE)*PRINCIPAL!$H$82*(1-(PRINCIPAL!$O$82/100)),IF(PRINCIPAL!$H$82&lt;&gt;"",VLOOKUP($BB$243,'Banco de Dados'!$B$4:$J$50,8,FALSE)*PRINCIPAL!$H$82,IF(OR(L270=PRINCIPAL!$I$82,L270=PRINCIPAL!$I$82+PRINCIPAL!$I$82,L270=PRINCIPAL!$I$82+PRINCIPAL!$I$82+PRINCIPAL!$I$82),0,IF(L270=PRINCIPAL!$J$82,VLOOKUP($BB$243,'Banco de Dados'!$B$4:$J$50,6,FALSE)*(1-(PRINCIPAL!$K$82/100)),IF(L270=PRINCIPAL!$L$82,VLOOKUP($BB$243,'Banco de Dados'!$B$4:$J$50,6,FALSE)*(1-(PRINCIPAL!$M$82/100)),IF(L270=PRINCIPAL!$N$82,VLOOKUP($BB$243,'Banco de Dados'!$B$4:$J$50,6,FALSE)*(1-(PRINCIPAL!$O$82/100)),VLOOKUP($BB$243,'Banco de Dados'!$B$4:$J$50,6,FALSE)))))))))),"")</f>
        <v/>
      </c>
      <c r="BB270" s="29" t="str">
        <f>IFERROR(BA270*(IFERROR(VLOOKUP($BB$243,'Banco de Dados'!$B$4:$J$50,4,FALSE),"ERRO")),"")</f>
        <v/>
      </c>
      <c r="BC270" s="29" t="str">
        <f t="shared" si="169"/>
        <v/>
      </c>
      <c r="BD270" s="103" t="str">
        <f>IFERROR(BC270*(C270*(PRINCIPAL!$G$82/100))*0.47*(44/12),"")</f>
        <v/>
      </c>
      <c r="BE270" s="111" t="str">
        <f t="shared" si="148"/>
        <v/>
      </c>
      <c r="BF270" s="30" t="str">
        <f>IFERROR(IF(AND(PRINCIPAL!$H$83&lt;&gt;"",OR(L270=PRINCIPAL!$I$83,L270=PRINCIPAL!$I$83+PRINCIPAL!$I$83,L270=PRINCIPAL!$I$83+PRINCIPAL!$I$83+PRINCIPAL!$I$83)),0,IF(AND(PRINCIPAL!$H$83&lt;&gt;"",L270=PRINCIPAL!$J$83),VLOOKUP($BG$243,'Banco de Dados'!$B$4:$J$50,8,FALSE)*PRINCIPAL!$H$83*(1-(PRINCIPAL!$K$83/100)),IF(AND(PRINCIPAL!$H$83&lt;&gt;"",L270=PRINCIPAL!$L$83),VLOOKUP($BG$243,'Banco de Dados'!$B$4:$J$50,8,FALSE)*PRINCIPAL!$H$83*(1-(PRINCIPAL!$M$83/100)),IF(AND(PRINCIPAL!$H$83&lt;&gt;"",L270=PRINCIPAL!$N$83),VLOOKUP($BG$243,'Banco de Dados'!$B$4:$J$50,8,FALSE)*PRINCIPAL!$H$83*(1-(PRINCIPAL!$O$83/100)),IF(PRINCIPAL!$H$83&lt;&gt;"",VLOOKUP($BG$243,'Banco de Dados'!$B$4:$J$50,8,FALSE)*PRINCIPAL!$H$83,IF(OR(L270=PRINCIPAL!$I$83,L270=PRINCIPAL!$I$83+PRINCIPAL!$I$83,L270=PRINCIPAL!$I$83+PRINCIPAL!$I$83+PRINCIPAL!$I$83),0,IF(L270=PRINCIPAL!$J$83,VLOOKUP($BG$243,'Banco de Dados'!$B$4:$J$50,6,FALSE)*(1-(PRINCIPAL!$K$83/100)),IF(L270=PRINCIPAL!$L$83,VLOOKUP($BG$243,'Banco de Dados'!$B$4:$J$50,6,FALSE)*(1-(PRINCIPAL!$M$83/100)),IF(L270=PRINCIPAL!$N$83,VLOOKUP($BG$243,'Banco de Dados'!$B$4:$J$50,6,FALSE)*(1-(PRINCIPAL!$O$83/100)),VLOOKUP($BG$243,'Banco de Dados'!$B$4:$J$50,6,FALSE)))))))))),"")</f>
        <v/>
      </c>
      <c r="BG270" s="29" t="str">
        <f>IFERROR(BF270*(IFERROR(VLOOKUP($BG$243,'Banco de Dados'!$B$4:$J$50,4,FALSE),"ERRO")),"")</f>
        <v/>
      </c>
      <c r="BH270" s="29" t="str">
        <f t="shared" si="164"/>
        <v/>
      </c>
      <c r="BI270" s="103" t="str">
        <f>IFERROR(BH270*(C270*(PRINCIPAL!$G$83/100))*0.47*(44/12),"")</f>
        <v/>
      </c>
      <c r="BJ270" s="102" t="str">
        <f t="shared" si="149"/>
        <v/>
      </c>
    </row>
    <row r="271" spans="2:62" ht="12.75" customHeight="1" x14ac:dyDescent="0.3">
      <c r="B271" s="326">
        <f t="shared" si="150"/>
        <v>2046</v>
      </c>
      <c r="C271" s="340"/>
      <c r="D271" s="1"/>
      <c r="E271" s="116">
        <v>26</v>
      </c>
      <c r="F271" s="24" t="str">
        <f>IFERROR(VLOOKUP($G$243,'Banco de Dados'!$B$4:$J$50,6,FALSE),"")</f>
        <v/>
      </c>
      <c r="G271" s="25" t="str">
        <f>IFERROR(F271*(IFERROR(VLOOKUP($G$243,'Banco de Dados'!$B$4:$J$50,4,FALSE),"ERRO")),"")</f>
        <v/>
      </c>
      <c r="H271" s="25" t="str">
        <f t="shared" si="151"/>
        <v/>
      </c>
      <c r="I271" s="103" t="str">
        <f t="shared" si="152"/>
        <v/>
      </c>
      <c r="J271" s="117" t="str">
        <f t="shared" si="153"/>
        <v/>
      </c>
      <c r="K271" s="1"/>
      <c r="L271" s="91">
        <v>26</v>
      </c>
      <c r="M271" s="24" t="str">
        <f>IFERROR(IF(AND(PRINCIPAL!$H$74&lt;&gt;"",OR(L271=PRINCIPAL!$I$74,L271=PRINCIPAL!$I$74+PRINCIPAL!$I$74,L271=PRINCIPAL!$I$74+PRINCIPAL!$I$74+PRINCIPAL!$I$74)),0,IF(AND(PRINCIPAL!$H$74&lt;&gt;"",L271=PRINCIPAL!$J$74),VLOOKUP($N$243,'Banco de Dados'!$B$4:$J$50,8,FALSE)*PRINCIPAL!$H$74*(1-(PRINCIPAL!$K$74/100)),IF(AND(PRINCIPAL!$H$74&lt;&gt;"",L271=PRINCIPAL!$L$74),VLOOKUP($N$243,'Banco de Dados'!$B$4:$J$50,8,FALSE)*PRINCIPAL!$H$74*(1-(PRINCIPAL!$M$74/100)),IF(AND(PRINCIPAL!$H$74&lt;&gt;"",L271=PRINCIPAL!$N$74),VLOOKUP($N$243,'Banco de Dados'!$B$4:$J$50,8,FALSE)*PRINCIPAL!$H$74*(1-(PRINCIPAL!$O$74/100)),IF(PRINCIPAL!$H$74&lt;&gt;"",VLOOKUP($N$243,'Banco de Dados'!$B$4:$J$50,8,FALSE)*PRINCIPAL!$H$74,IF(OR(L271=PRINCIPAL!$I$74,L271=PRINCIPAL!$I$74+PRINCIPAL!$I$74,L271=PRINCIPAL!$I$74+PRINCIPAL!$I$74+PRINCIPAL!$I$74),0,IF(L271=PRINCIPAL!$J$74,VLOOKUP($N$243,'Banco de Dados'!$B$4:$J$50,6,FALSE)*(1-(PRINCIPAL!$K$74/100)),IF(L271=PRINCIPAL!$L$74,VLOOKUP($N$243,'Banco de Dados'!$B$4:$J$50,6,FALSE)*(1-(PRINCIPAL!$M$74/100)),IF(L271=PRINCIPAL!$N$74,VLOOKUP($N$243,'Banco de Dados'!$B$4:$J$50,6,FALSE)*(1-(PRINCIPAL!$O$74/100)),VLOOKUP($N$243,'Banco de Dados'!$B$4:$J$50,6,FALSE)))))))))),"")</f>
        <v/>
      </c>
      <c r="N271" s="25" t="str">
        <f>IFERROR(M271*(IFERROR(VLOOKUP($N$243,'Banco de Dados'!$B$4:$J$50,4,FALSE),"ERRO")),"")</f>
        <v/>
      </c>
      <c r="O271" s="25" t="str">
        <f t="shared" si="172"/>
        <v/>
      </c>
      <c r="P271" s="103" t="str">
        <f>IFERROR(O271*(C271*(PRINCIPAL!$G$74/100))*0.47*(44/12),"")</f>
        <v/>
      </c>
      <c r="Q271" s="107" t="str">
        <f>IFERROR(Q270+P271,"")</f>
        <v/>
      </c>
      <c r="R271" s="29" t="str">
        <f>IFERROR(IF(AND(PRINCIPAL!$H$75&lt;&gt;"",OR(L271=PRINCIPAL!$I$75,L271=PRINCIPAL!$I$75+PRINCIPAL!$I$75,L271=PRINCIPAL!$I$75+PRINCIPAL!$I$75+PRINCIPAL!$I$75)),0,IF(AND(PRINCIPAL!$H$75&lt;&gt;"",L271=PRINCIPAL!$J$75),VLOOKUP($S$243,'Banco de Dados'!$B$4:$J$50,8,FALSE)*PRINCIPAL!$H$75*(1-(PRINCIPAL!$K$75/100)),IF(AND(PRINCIPAL!$H$75&lt;&gt;"",L271=PRINCIPAL!$L$75),VLOOKUP($S$243,'Banco de Dados'!$B$4:$J$50,8,FALSE)*PRINCIPAL!$H$75*(1-(PRINCIPAL!$M$75/100)),IF(AND(PRINCIPAL!$H$75&lt;&gt;"",L271=PRINCIPAL!$N$75),VLOOKUP($S$243,'Banco de Dados'!$B$4:$J$50,8,FALSE)*PRINCIPAL!$H$75*(1-(PRINCIPAL!$O$75/100)),IF(PRINCIPAL!$H$75&lt;&gt;"",VLOOKUP($S$243,'Banco de Dados'!$B$4:$J$50,8,FALSE)*PRINCIPAL!$H$75,IF(OR(L271=PRINCIPAL!$I$75,L271=PRINCIPAL!$I$75+PRINCIPAL!$I$75,L271=PRINCIPAL!$I$75+PRINCIPAL!$I$75+PRINCIPAL!$I$75),0,IF(L271=PRINCIPAL!$J$75,VLOOKUP($S$243,'Banco de Dados'!$B$4:$J$50,6,FALSE)*(1-(PRINCIPAL!$K$75/100)),IF(L271=PRINCIPAL!$L$75,VLOOKUP($S$243,'Banco de Dados'!$B$4:$J$50,6,FALSE)*(1-(PRINCIPAL!$M$75/100)),IF(L271=PRINCIPAL!$N$75,VLOOKUP($S$243,'Banco de Dados'!$B$4:$J$50,6,FALSE)*(1-(PRINCIPAL!$O$75/100)),VLOOKUP($S$243,'Banco de Dados'!$B$4:$J$50,6,FALSE)))))))))),"")</f>
        <v/>
      </c>
      <c r="S271" s="29" t="str">
        <f>IFERROR(R271*(IFERROR(VLOOKUP($S$243,'Banco de Dados'!$B$4:$J$50,4,FALSE),"ERRO")),"")</f>
        <v/>
      </c>
      <c r="T271" s="29" t="str">
        <f t="shared" si="171"/>
        <v/>
      </c>
      <c r="U271" s="103" t="str">
        <f>IFERROR(T271*(C271*(PRINCIPAL!$G$75/100))*0.47*(44/12),"")</f>
        <v/>
      </c>
      <c r="V271" s="103" t="str">
        <f t="shared" si="147"/>
        <v/>
      </c>
      <c r="W271" s="30" t="str">
        <f>IFERROR(IF(AND(PRINCIPAL!$H$76&lt;&gt;"",OR(L271=PRINCIPAL!$I$76,L271=PRINCIPAL!$I$76+PRINCIPAL!$I$76,L271=PRINCIPAL!$I$76+PRINCIPAL!$I$76+PRINCIPAL!$I$76)),0,IF(AND(PRINCIPAL!$H$76&lt;&gt;"",L271=PRINCIPAL!$J$76),VLOOKUP($X$243,'Banco de Dados'!$B$4:$J$50,8,FALSE)*PRINCIPAL!$H$76*(1-(PRINCIPAL!$K$76/100)),IF(AND(PRINCIPAL!$H$76&lt;&gt;"",L271=PRINCIPAL!$L$76),VLOOKUP($X$243,'Banco de Dados'!$B$4:$J$50,8,FALSE)*PRINCIPAL!$H$76*(1-(PRINCIPAL!$M$76/100)),IF(AND(PRINCIPAL!$H$76&lt;&gt;"",L271=PRINCIPAL!$N$76),VLOOKUP($X$243,'Banco de Dados'!$B$4:$J$50,8,FALSE)*PRINCIPAL!$H$76*(1-(PRINCIPAL!$O$76/100)),IF(PRINCIPAL!$H$76&lt;&gt;"",VLOOKUP($X$243,'Banco de Dados'!$B$4:$J$50,8,FALSE)*PRINCIPAL!$H$76,IF(OR(L271=PRINCIPAL!$I$76,L271=PRINCIPAL!$I$76+PRINCIPAL!$I$76,L271=PRINCIPAL!$I$76+PRINCIPAL!$I$76+PRINCIPAL!$I$76),0,IF(L271=PRINCIPAL!$J$76,VLOOKUP($X$243,'Banco de Dados'!$B$4:$J$50,6,FALSE)*(1-(PRINCIPAL!$K$76/100)),IF(L271=PRINCIPAL!$L$76,VLOOKUP($X$243,'Banco de Dados'!$B$4:$J$50,6,FALSE)*(1-(PRINCIPAL!$M$76/100)),IF(L271=PRINCIPAL!$N$76,VLOOKUP($X$243,'Banco de Dados'!$B$4:$J$50,6,FALSE)*(1-(PRINCIPAL!$O$76/100)),VLOOKUP($X$243,'Banco de Dados'!$B$4:$J$50,6,FALSE)))))))))),"")</f>
        <v/>
      </c>
      <c r="X271" s="29" t="str">
        <f>IFERROR(W271*(IFERROR(VLOOKUP($X$243,'Banco de Dados'!$B$4:$J$50,4,FALSE),"ERRO")),"")</f>
        <v/>
      </c>
      <c r="Y271" s="29" t="str">
        <f t="shared" si="165"/>
        <v/>
      </c>
      <c r="Z271" s="103" t="str">
        <f>IFERROR(Y271*(C271*(PRINCIPAL!$G$76/100))*0.47*(44/12),"")</f>
        <v/>
      </c>
      <c r="AA271" s="111" t="str">
        <f t="shared" si="166"/>
        <v/>
      </c>
      <c r="AB271" s="30" t="str">
        <f>IFERROR(IF(AND(PRINCIPAL!$H$77&lt;&gt;"",OR(L271=PRINCIPAL!$I$77,L271=PRINCIPAL!$I$77+PRINCIPAL!$I$77,L271=PRINCIPAL!$I$77+PRINCIPAL!$I$77+PRINCIPAL!$I$77)),0,IF(AND(PRINCIPAL!$H$77&lt;&gt;"",L271=PRINCIPAL!$J$77),VLOOKUP($AC$243,'Banco de Dados'!$B$4:$J$50,8,FALSE)*PRINCIPAL!$H$77*(1-(PRINCIPAL!$K$77/100)),IF(AND(PRINCIPAL!$H$77&lt;&gt;"",L271=PRINCIPAL!$L$77),VLOOKUP($AC$243,'Banco de Dados'!$B$4:$J$50,8,FALSE)*PRINCIPAL!$H$77*(1-(PRINCIPAL!$M$77/100)),IF(AND(PRINCIPAL!$H$77&lt;&gt;"",L271=PRINCIPAL!$N$77),VLOOKUP($AC$243,'Banco de Dados'!$B$4:$J$50,8,FALSE)*PRINCIPAL!$H$77*(1-(PRINCIPAL!$O$77/100)),IF(PRINCIPAL!$H$77&lt;&gt;"",VLOOKUP($AC$243,'Banco de Dados'!$B$4:$J$50,8,FALSE)*PRINCIPAL!$H$77,IF(OR(L271=PRINCIPAL!$I$77,L271=PRINCIPAL!$I$77+PRINCIPAL!$I$77,L271=PRINCIPAL!$I$77+PRINCIPAL!$I$77+PRINCIPAL!$I$77),0,IF(L271=PRINCIPAL!$J$77,VLOOKUP($AC$243,'Banco de Dados'!$B$4:$J$50,6,FALSE)*(1-(PRINCIPAL!$K$77/100)),IF(L271=PRINCIPAL!$L$77,VLOOKUP($AC$243,'Banco de Dados'!$B$4:$J$50,6,FALSE)*(1-(PRINCIPAL!$M$77/100)),IF(L271=PRINCIPAL!$N$77,VLOOKUP($AC$243,'Banco de Dados'!$B$4:$J$50,6,FALSE)*(1-(PRINCIPAL!$O$77/100)),VLOOKUP($AC$243,'Banco de Dados'!$B$4:$J$50,6,FALSE)))))))))),"")</f>
        <v/>
      </c>
      <c r="AC271" s="29" t="str">
        <f>IFERROR(AB271*(IFERROR(VLOOKUP($AC$243,'Banco de Dados'!$B$4:$J$50,4,FALSE),"ERRO")),"")</f>
        <v/>
      </c>
      <c r="AD271" s="29" t="str">
        <f t="shared" si="156"/>
        <v/>
      </c>
      <c r="AE271" s="103" t="str">
        <f>IFERROR(AD271*(C271*(PRINCIPAL!$G$77/100))*0.47*(44/12),"")</f>
        <v/>
      </c>
      <c r="AF271" s="111" t="str">
        <f t="shared" si="157"/>
        <v/>
      </c>
      <c r="AG271" s="30" t="str">
        <f>IFERROR(IF(AND(PRINCIPAL!$H$78&lt;&gt;"",OR(L271=PRINCIPAL!$I$78,L271=PRINCIPAL!$I$78+PRINCIPAL!$I$78,L271=PRINCIPAL!$I$78+PRINCIPAL!$I$78+PRINCIPAL!$I$78)),0,IF(AND(PRINCIPAL!$H$78&lt;&gt;"",L271=PRINCIPAL!$J$78),VLOOKUP($AH$243,'Banco de Dados'!$B$4:$J$50,8,FALSE)*PRINCIPAL!$H$78*(1-(PRINCIPAL!$K$78/100)),IF(AND(PRINCIPAL!$H$78&lt;&gt;"",L271=PRINCIPAL!$L$78),VLOOKUP($AH$243,'Banco de Dados'!$B$4:$J$50,8,FALSE)*PRINCIPAL!$H$78*(1-(PRINCIPAL!$M$78/100)),IF(AND(PRINCIPAL!$H$78&lt;&gt;"",L271=PRINCIPAL!$N$78),VLOOKUP($AH$243,'Banco de Dados'!$B$4:$J$50,8,FALSE)*PRINCIPAL!$H$78*(1-(PRINCIPAL!$O$78/100)),IF(PRINCIPAL!$H$78&lt;&gt;"",VLOOKUP($AH$243,'Banco de Dados'!$B$4:$J$50,8,FALSE)*PRINCIPAL!$H$78,IF(OR(L271=PRINCIPAL!$I$78,L271=PRINCIPAL!$I$78+PRINCIPAL!$I$78,L271=PRINCIPAL!$I$78+PRINCIPAL!$I$78+PRINCIPAL!$I$78),0,IF(L271=PRINCIPAL!$J$78,VLOOKUP($AH$243,'Banco de Dados'!$B$4:$J$50,6,FALSE)*(1-(PRINCIPAL!$K$78/100)),IF(L271=PRINCIPAL!$L$78,VLOOKUP($AH$243,'Banco de Dados'!$B$4:$J$50,6,FALSE)*(1-(PRINCIPAL!$M$78/100)),IF(L271=PRINCIPAL!$N$78,VLOOKUP($AH$243,'Banco de Dados'!$B$4:$J$50,6,FALSE)*(1-(PRINCIPAL!$O$78/100)),VLOOKUP($AH$243,'Banco de Dados'!$B$4:$J$50,6,FALSE)))))))))),"")</f>
        <v/>
      </c>
      <c r="AH271" s="29" t="str">
        <f>IFERROR(AG271*(IFERROR(VLOOKUP($AH$243,'Banco de Dados'!$B$4:$J$50,4,FALSE),"ERRO")),"")</f>
        <v/>
      </c>
      <c r="AI271" s="29" t="str">
        <f t="shared" si="158"/>
        <v/>
      </c>
      <c r="AJ271" s="103" t="str">
        <f>IFERROR(AI271*(C271*(PRINCIPAL!$G$78/100))*0.47*(44/12),"")</f>
        <v/>
      </c>
      <c r="AK271" s="111" t="str">
        <f t="shared" si="167"/>
        <v/>
      </c>
      <c r="AL271" s="30" t="str">
        <f>IFERROR(IF(AND(PRINCIPAL!$H$79&lt;&gt;"",OR(L271=PRINCIPAL!$I$79,L271=PRINCIPAL!$I$79+PRINCIPAL!$I$79,L271=PRINCIPAL!$I$79+PRINCIPAL!$I$79+PRINCIPAL!$I$79)),0,IF(AND(PRINCIPAL!$H$79&lt;&gt;"",L271=PRINCIPAL!$J$79),VLOOKUP($AM$243,'Banco de Dados'!$B$4:$J$50,8,FALSE)*PRINCIPAL!$H$79*(1-(PRINCIPAL!$K$79/100)),IF(AND(PRINCIPAL!$H$79&lt;&gt;"",L271=PRINCIPAL!$L$79),VLOOKUP($AM$243,'Banco de Dados'!$B$4:$J$50,8,FALSE)*PRINCIPAL!$H$79*(1-(PRINCIPAL!$M$79/100)),IF(AND(PRINCIPAL!$H$79&lt;&gt;"",L271=PRINCIPAL!$N$79),VLOOKUP($AM$243,'Banco de Dados'!$B$4:$J$50,8,FALSE)*PRINCIPAL!$H$79*(1-(PRINCIPAL!$O$79/100)),IF(PRINCIPAL!$H$79&lt;&gt;"",VLOOKUP($AM$243,'Banco de Dados'!$B$4:$J$50,8,FALSE)*PRINCIPAL!$H$79,IF(OR(L271=PRINCIPAL!$I$79,L271=PRINCIPAL!$I$79+PRINCIPAL!$I$79,L271=PRINCIPAL!$I$79+PRINCIPAL!$I$79+PRINCIPAL!$I$79),0,IF(L271=PRINCIPAL!$J$79,VLOOKUP($AM$243,'Banco de Dados'!$B$4:$J$50,6,FALSE)*(1-(PRINCIPAL!$K$79/100)),IF(L271=PRINCIPAL!$L$79,VLOOKUP($AM$243,'Banco de Dados'!$B$4:$J$50,6,FALSE)*(1-(PRINCIPAL!$M$79/100)),IF(L271=PRINCIPAL!$N$79,VLOOKUP($AM$243,'Banco de Dados'!$B$4:$J$50,6,FALSE)*(1-(PRINCIPAL!$O$79/100)),VLOOKUP($AM$243,'Banco de Dados'!$B$4:$J$50,6,FALSE)))))))))),"")</f>
        <v/>
      </c>
      <c r="AM271" s="29" t="str">
        <f>IFERROR(AL271*(IFERROR(VLOOKUP($AM$243,'Banco de Dados'!$B$4:$J$50,4,FALSE),"ERRO")),"")</f>
        <v/>
      </c>
      <c r="AN271" s="29" t="str">
        <f t="shared" si="159"/>
        <v/>
      </c>
      <c r="AO271" s="103" t="str">
        <f>IFERROR(AN271*(C271*(PRINCIPAL!$G$79/100))*0.47*(44/12),"")</f>
        <v/>
      </c>
      <c r="AP271" s="111" t="str">
        <f t="shared" si="160"/>
        <v/>
      </c>
      <c r="AQ271" s="30" t="str">
        <f>IFERROR(IF(AND(PRINCIPAL!$H$80&lt;&gt;"",OR(L271=PRINCIPAL!$I$80,L271=PRINCIPAL!$I$80+PRINCIPAL!$I$80,L271=PRINCIPAL!$I$80+PRINCIPAL!$I$80+PRINCIPAL!$I$80)),0,IF(AND(PRINCIPAL!$H$80&lt;&gt;"",L271=PRINCIPAL!$J$80),VLOOKUP($AR$243,'Banco de Dados'!$B$4:$J$50,8,FALSE)*PRINCIPAL!$H$80*(1-(PRINCIPAL!$K$80/100)),IF(AND(PRINCIPAL!$H$80&lt;&gt;"",L271=PRINCIPAL!$L$80),VLOOKUP($AR$243,'Banco de Dados'!$B$4:$J$50,8,FALSE)*PRINCIPAL!$H$80*(1-(PRINCIPAL!$M$80/100)),IF(AND(PRINCIPAL!$H$80&lt;&gt;"",L271=PRINCIPAL!$N$80),VLOOKUP($AR$243,'Banco de Dados'!$B$4:$J$50,8,FALSE)*PRINCIPAL!$H$80*(1-(PRINCIPAL!$O$80/100)),IF(PRINCIPAL!$H$80&lt;&gt;"",VLOOKUP($AR$243,'Banco de Dados'!$B$4:$J$50,8,FALSE)*PRINCIPAL!$H$80,IF(OR(L271=PRINCIPAL!$I$80,L271=PRINCIPAL!$I$80+PRINCIPAL!$I$80,L271=PRINCIPAL!$I$80+PRINCIPAL!$I$80+PRINCIPAL!$I$80),0,IF(L271=PRINCIPAL!$J$80,VLOOKUP($AR$243,'Banco de Dados'!$B$4:$J$50,6,FALSE)*(1-(PRINCIPAL!$K$80/100)),IF(L271=PRINCIPAL!$L$80,VLOOKUP($AR$243,'Banco de Dados'!$B$4:$J$50,6,FALSE)*(1-(PRINCIPAL!$M$80/100)),IF(L271=PRINCIPAL!$N$80,VLOOKUP($AR$243,'Banco de Dados'!$B$4:$J$50,6,FALSE)*(1-(PRINCIPAL!$O$80/100)),VLOOKUP($AR$243,'Banco de Dados'!$B$4:$J$50,6,FALSE)))))))))),"")</f>
        <v/>
      </c>
      <c r="AR271" s="29" t="str">
        <f>IFERROR(AQ271*(IFERROR(VLOOKUP($AR$243,'Banco de Dados'!$B$4:$J$50,4,FALSE),"ERRO")),"")</f>
        <v/>
      </c>
      <c r="AS271" s="29" t="str">
        <f t="shared" si="161"/>
        <v/>
      </c>
      <c r="AT271" s="103" t="str">
        <f>IFERROR(AS271*(C271*(PRINCIPAL!$G$80/100))*0.47*(44/12),"")</f>
        <v/>
      </c>
      <c r="AU271" s="111" t="str">
        <f t="shared" si="162"/>
        <v/>
      </c>
      <c r="AV271" s="30" t="str">
        <f>IFERROR(IF(AND(PRINCIPAL!$H$81&lt;&gt;"",OR(L271=PRINCIPAL!$I$81,L271=PRINCIPAL!$I$81+PRINCIPAL!$I$81,L271=PRINCIPAL!$I$81+PRINCIPAL!$I$81+PRINCIPAL!$I$81)),0,IF(AND(PRINCIPAL!$H$81&lt;&gt;"",L271=PRINCIPAL!$J$81),VLOOKUP($AW$243,'Banco de Dados'!$B$4:$J$50,8,FALSE)*PRINCIPAL!$H$81*(1-(PRINCIPAL!$K$81/100)),IF(AND(PRINCIPAL!$H$81&lt;&gt;"",L271=PRINCIPAL!$L$81),VLOOKUP($AW$243,'Banco de Dados'!$B$4:$J$50,8,FALSE)*PRINCIPAL!$H$81*(1-(PRINCIPAL!$M$81/100)),IF(AND(PRINCIPAL!$H$81&lt;&gt;"",L271=PRINCIPAL!$N$81),VLOOKUP($AW$243,'Banco de Dados'!$B$4:$J$50,8,FALSE)*PRINCIPAL!$H$81*(1-(PRINCIPAL!$O$81/100)),IF(PRINCIPAL!$H$81&lt;&gt;"",VLOOKUP($AW$243,'Banco de Dados'!$B$4:$J$50,8,FALSE)*PRINCIPAL!$H$81,IF(OR(L271=PRINCIPAL!$I$81,L271=PRINCIPAL!$I$81+PRINCIPAL!$I$81,L271=PRINCIPAL!$I$81+PRINCIPAL!$I$81+PRINCIPAL!$I$81),0,IF(L271=PRINCIPAL!$J$81,VLOOKUP($AW$243,'Banco de Dados'!$B$4:$J$50,6,FALSE)*(1-(PRINCIPAL!$K$81/100)),IF(L271=PRINCIPAL!$L$81,VLOOKUP($AW$243,'Banco de Dados'!$B$4:$J$50,6,FALSE)*(1-(PRINCIPAL!$M$81/100)),IF(L271=PRINCIPAL!$N$81,VLOOKUP($AW$243,'Banco de Dados'!$B$4:$J$50,6,FALSE)*(1-(PRINCIPAL!$O$81/100)),VLOOKUP($AW$243,'Banco de Dados'!$B$4:$J$50,6,FALSE)))))))))),"")</f>
        <v/>
      </c>
      <c r="AW271" s="29" t="str">
        <f>IFERROR(AV271*(IFERROR(VLOOKUP($AW$243,'Banco de Dados'!$B$4:$J$50,4,FALSE),"ERRO")),"")</f>
        <v/>
      </c>
      <c r="AX271" s="29" t="str">
        <f t="shared" si="163"/>
        <v/>
      </c>
      <c r="AY271" s="103" t="str">
        <f>IFERROR(AX271*(C271*(PRINCIPAL!$G$81/100))*0.47*(44/12),"")</f>
        <v/>
      </c>
      <c r="AZ271" s="111" t="str">
        <f t="shared" si="168"/>
        <v/>
      </c>
      <c r="BA271" s="30" t="str">
        <f>IFERROR(IF(AND(PRINCIPAL!$H$82&lt;&gt;"",OR(L271=PRINCIPAL!$I$82,L271=PRINCIPAL!$I$82+PRINCIPAL!$I$82,L271=PRINCIPAL!$I$82+PRINCIPAL!$I$82+PRINCIPAL!$I$82)),0,IF(AND(PRINCIPAL!$H$82&lt;&gt;"",L271=PRINCIPAL!$J$82),VLOOKUP($BB$243,'Banco de Dados'!$B$4:$J$50,8,FALSE)*PRINCIPAL!$H$82*(1-(PRINCIPAL!$K$82/100)),IF(AND(PRINCIPAL!$H$82&lt;&gt;"",L271=PRINCIPAL!$L$82),VLOOKUP($BB$243,'Banco de Dados'!$B$4:$J$50,8,FALSE)*PRINCIPAL!$H$82*(1-(PRINCIPAL!$M$82/100)),IF(AND(PRINCIPAL!$H$82&lt;&gt;"",L271=PRINCIPAL!$N$82),VLOOKUP($BB$243,'Banco de Dados'!$B$4:$J$50,8,FALSE)*PRINCIPAL!$H$82*(1-(PRINCIPAL!$O$82/100)),IF(PRINCIPAL!$H$82&lt;&gt;"",VLOOKUP($BB$243,'Banco de Dados'!$B$4:$J$50,8,FALSE)*PRINCIPAL!$H$82,IF(OR(L271=PRINCIPAL!$I$82,L271=PRINCIPAL!$I$82+PRINCIPAL!$I$82,L271=PRINCIPAL!$I$82+PRINCIPAL!$I$82+PRINCIPAL!$I$82),0,IF(L271=PRINCIPAL!$J$82,VLOOKUP($BB$243,'Banco de Dados'!$B$4:$J$50,6,FALSE)*(1-(PRINCIPAL!$K$82/100)),IF(L271=PRINCIPAL!$L$82,VLOOKUP($BB$243,'Banco de Dados'!$B$4:$J$50,6,FALSE)*(1-(PRINCIPAL!$M$82/100)),IF(L271=PRINCIPAL!$N$82,VLOOKUP($BB$243,'Banco de Dados'!$B$4:$J$50,6,FALSE)*(1-(PRINCIPAL!$O$82/100)),VLOOKUP($BB$243,'Banco de Dados'!$B$4:$J$50,6,FALSE)))))))))),"")</f>
        <v/>
      </c>
      <c r="BB271" s="29" t="str">
        <f>IFERROR(BA271*(IFERROR(VLOOKUP($BB$243,'Banco de Dados'!$B$4:$J$50,4,FALSE),"ERRO")),"")</f>
        <v/>
      </c>
      <c r="BC271" s="29" t="str">
        <f t="shared" si="169"/>
        <v/>
      </c>
      <c r="BD271" s="103" t="str">
        <f>IFERROR(BC271*(C271*(PRINCIPAL!$G$82/100))*0.47*(44/12),"")</f>
        <v/>
      </c>
      <c r="BE271" s="111" t="str">
        <f t="shared" si="148"/>
        <v/>
      </c>
      <c r="BF271" s="30" t="str">
        <f>IFERROR(IF(AND(PRINCIPAL!$H$83&lt;&gt;"",OR(L271=PRINCIPAL!$I$83,L271=PRINCIPAL!$I$83+PRINCIPAL!$I$83,L271=PRINCIPAL!$I$83+PRINCIPAL!$I$83+PRINCIPAL!$I$83)),0,IF(AND(PRINCIPAL!$H$83&lt;&gt;"",L271=PRINCIPAL!$J$83),VLOOKUP($BG$243,'Banco de Dados'!$B$4:$J$50,8,FALSE)*PRINCIPAL!$H$83*(1-(PRINCIPAL!$K$83/100)),IF(AND(PRINCIPAL!$H$83&lt;&gt;"",L271=PRINCIPAL!$L$83),VLOOKUP($BG$243,'Banco de Dados'!$B$4:$J$50,8,FALSE)*PRINCIPAL!$H$83*(1-(PRINCIPAL!$M$83/100)),IF(AND(PRINCIPAL!$H$83&lt;&gt;"",L271=PRINCIPAL!$N$83),VLOOKUP($BG$243,'Banco de Dados'!$B$4:$J$50,8,FALSE)*PRINCIPAL!$H$83*(1-(PRINCIPAL!$O$83/100)),IF(PRINCIPAL!$H$83&lt;&gt;"",VLOOKUP($BG$243,'Banco de Dados'!$B$4:$J$50,8,FALSE)*PRINCIPAL!$H$83,IF(OR(L271=PRINCIPAL!$I$83,L271=PRINCIPAL!$I$83+PRINCIPAL!$I$83,L271=PRINCIPAL!$I$83+PRINCIPAL!$I$83+PRINCIPAL!$I$83),0,IF(L271=PRINCIPAL!$J$83,VLOOKUP($BG$243,'Banco de Dados'!$B$4:$J$50,6,FALSE)*(1-(PRINCIPAL!$K$83/100)),IF(L271=PRINCIPAL!$L$83,VLOOKUP($BG$243,'Banco de Dados'!$B$4:$J$50,6,FALSE)*(1-(PRINCIPAL!$M$83/100)),IF(L271=PRINCIPAL!$N$83,VLOOKUP($BG$243,'Banco de Dados'!$B$4:$J$50,6,FALSE)*(1-(PRINCIPAL!$O$83/100)),VLOOKUP($BG$243,'Banco de Dados'!$B$4:$J$50,6,FALSE)))))))))),"")</f>
        <v/>
      </c>
      <c r="BG271" s="29" t="str">
        <f>IFERROR(BF271*(IFERROR(VLOOKUP($BG$243,'Banco de Dados'!$B$4:$J$50,4,FALSE),"ERRO")),"")</f>
        <v/>
      </c>
      <c r="BH271" s="29" t="str">
        <f t="shared" si="164"/>
        <v/>
      </c>
      <c r="BI271" s="103" t="str">
        <f>IFERROR(BH271*(C271*(PRINCIPAL!$G$83/100))*0.47*(44/12),"")</f>
        <v/>
      </c>
      <c r="BJ271" s="102" t="str">
        <f t="shared" si="149"/>
        <v/>
      </c>
    </row>
    <row r="272" spans="2:62" ht="12.75" customHeight="1" x14ac:dyDescent="0.3">
      <c r="B272" s="326">
        <f t="shared" si="150"/>
        <v>2047</v>
      </c>
      <c r="C272" s="340"/>
      <c r="D272" s="1"/>
      <c r="E272" s="116">
        <v>27</v>
      </c>
      <c r="F272" s="24" t="str">
        <f>IFERROR(VLOOKUP($G$243,'Banco de Dados'!$B$4:$J$50,6,FALSE),"")</f>
        <v/>
      </c>
      <c r="G272" s="25" t="str">
        <f>IFERROR(F272*(IFERROR(VLOOKUP($G$243,'Banco de Dados'!$B$4:$J$50,4,FALSE),"ERRO")),"")</f>
        <v/>
      </c>
      <c r="H272" s="25" t="str">
        <f t="shared" si="151"/>
        <v/>
      </c>
      <c r="I272" s="103" t="str">
        <f t="shared" si="152"/>
        <v/>
      </c>
      <c r="J272" s="117" t="str">
        <f t="shared" si="153"/>
        <v/>
      </c>
      <c r="K272" s="1"/>
      <c r="L272" s="91">
        <v>27</v>
      </c>
      <c r="M272" s="24" t="str">
        <f>IFERROR(IF(AND(PRINCIPAL!$H$74&lt;&gt;"",OR(L272=PRINCIPAL!$I$74,L272=PRINCIPAL!$I$74+PRINCIPAL!$I$74,L272=PRINCIPAL!$I$74+PRINCIPAL!$I$74+PRINCIPAL!$I$74)),0,IF(AND(PRINCIPAL!$H$74&lt;&gt;"",L272=PRINCIPAL!$J$74),VLOOKUP($N$243,'Banco de Dados'!$B$4:$J$50,8,FALSE)*PRINCIPAL!$H$74*(1-(PRINCIPAL!$K$74/100)),IF(AND(PRINCIPAL!$H$74&lt;&gt;"",L272=PRINCIPAL!$L$74),VLOOKUP($N$243,'Banco de Dados'!$B$4:$J$50,8,FALSE)*PRINCIPAL!$H$74*(1-(PRINCIPAL!$M$74/100)),IF(AND(PRINCIPAL!$H$74&lt;&gt;"",L272=PRINCIPAL!$N$74),VLOOKUP($N$243,'Banco de Dados'!$B$4:$J$50,8,FALSE)*PRINCIPAL!$H$74*(1-(PRINCIPAL!$O$74/100)),IF(PRINCIPAL!$H$74&lt;&gt;"",VLOOKUP($N$243,'Banco de Dados'!$B$4:$J$50,8,FALSE)*PRINCIPAL!$H$74,IF(OR(L272=PRINCIPAL!$I$74,L272=PRINCIPAL!$I$74+PRINCIPAL!$I$74,L272=PRINCIPAL!$I$74+PRINCIPAL!$I$74+PRINCIPAL!$I$74),0,IF(L272=PRINCIPAL!$J$74,VLOOKUP($N$243,'Banco de Dados'!$B$4:$J$50,6,FALSE)*(1-(PRINCIPAL!$K$74/100)),IF(L272=PRINCIPAL!$L$74,VLOOKUP($N$243,'Banco de Dados'!$B$4:$J$50,6,FALSE)*(1-(PRINCIPAL!$M$74/100)),IF(L272=PRINCIPAL!$N$74,VLOOKUP($N$243,'Banco de Dados'!$B$4:$J$50,6,FALSE)*(1-(PRINCIPAL!$O$74/100)),VLOOKUP($N$243,'Banco de Dados'!$B$4:$J$50,6,FALSE)))))))))),"")</f>
        <v/>
      </c>
      <c r="N272" s="25" t="str">
        <f>IFERROR(M272*(IFERROR(VLOOKUP($N$243,'Banco de Dados'!$B$4:$J$50,4,FALSE),"ERRO")),"")</f>
        <v/>
      </c>
      <c r="O272" s="25" t="str">
        <f t="shared" si="172"/>
        <v/>
      </c>
      <c r="P272" s="103" t="str">
        <f>IFERROR(O272*(C272*(PRINCIPAL!$G$74/100))*0.47*(44/12),"")</f>
        <v/>
      </c>
      <c r="Q272" s="107" t="str">
        <f t="shared" si="173"/>
        <v/>
      </c>
      <c r="R272" s="29" t="str">
        <f>IFERROR(IF(AND(PRINCIPAL!$H$75&lt;&gt;"",OR(L272=PRINCIPAL!$I$75,L272=PRINCIPAL!$I$75+PRINCIPAL!$I$75,L272=PRINCIPAL!$I$75+PRINCIPAL!$I$75+PRINCIPAL!$I$75)),0,IF(AND(PRINCIPAL!$H$75&lt;&gt;"",L272=PRINCIPAL!$J$75),VLOOKUP($S$243,'Banco de Dados'!$B$4:$J$50,8,FALSE)*PRINCIPAL!$H$75*(1-(PRINCIPAL!$K$75/100)),IF(AND(PRINCIPAL!$H$75&lt;&gt;"",L272=PRINCIPAL!$L$75),VLOOKUP($S$243,'Banco de Dados'!$B$4:$J$50,8,FALSE)*PRINCIPAL!$H$75*(1-(PRINCIPAL!$M$75/100)),IF(AND(PRINCIPAL!$H$75&lt;&gt;"",L272=PRINCIPAL!$N$75),VLOOKUP($S$243,'Banco de Dados'!$B$4:$J$50,8,FALSE)*PRINCIPAL!$H$75*(1-(PRINCIPAL!$O$75/100)),IF(PRINCIPAL!$H$75&lt;&gt;"",VLOOKUP($S$243,'Banco de Dados'!$B$4:$J$50,8,FALSE)*PRINCIPAL!$H$75,IF(OR(L272=PRINCIPAL!$I$75,L272=PRINCIPAL!$I$75+PRINCIPAL!$I$75,L272=PRINCIPAL!$I$75+PRINCIPAL!$I$75+PRINCIPAL!$I$75),0,IF(L272=PRINCIPAL!$J$75,VLOOKUP($S$243,'Banco de Dados'!$B$4:$J$50,6,FALSE)*(1-(PRINCIPAL!$K$75/100)),IF(L272=PRINCIPAL!$L$75,VLOOKUP($S$243,'Banco de Dados'!$B$4:$J$50,6,FALSE)*(1-(PRINCIPAL!$M$75/100)),IF(L272=PRINCIPAL!$N$75,VLOOKUP($S$243,'Banco de Dados'!$B$4:$J$50,6,FALSE)*(1-(PRINCIPAL!$O$75/100)),VLOOKUP($S$243,'Banco de Dados'!$B$4:$J$50,6,FALSE)))))))))),"")</f>
        <v/>
      </c>
      <c r="S272" s="29" t="str">
        <f>IFERROR(R272*(IFERROR(VLOOKUP($S$243,'Banco de Dados'!$B$4:$J$50,4,FALSE),"ERRO")),"")</f>
        <v/>
      </c>
      <c r="T272" s="29" t="str">
        <f t="shared" si="171"/>
        <v/>
      </c>
      <c r="U272" s="103" t="str">
        <f>IFERROR(T272*(C272*(PRINCIPAL!$G$75/100))*0.47*(44/12),"")</f>
        <v/>
      </c>
      <c r="V272" s="103" t="str">
        <f t="shared" si="147"/>
        <v/>
      </c>
      <c r="W272" s="30" t="str">
        <f>IFERROR(IF(AND(PRINCIPAL!$H$76&lt;&gt;"",OR(L272=PRINCIPAL!$I$76,L272=PRINCIPAL!$I$76+PRINCIPAL!$I$76,L272=PRINCIPAL!$I$76+PRINCIPAL!$I$76+PRINCIPAL!$I$76)),0,IF(AND(PRINCIPAL!$H$76&lt;&gt;"",L272=PRINCIPAL!$J$76),VLOOKUP($X$243,'Banco de Dados'!$B$4:$J$50,8,FALSE)*PRINCIPAL!$H$76*(1-(PRINCIPAL!$K$76/100)),IF(AND(PRINCIPAL!$H$76&lt;&gt;"",L272=PRINCIPAL!$L$76),VLOOKUP($X$243,'Banco de Dados'!$B$4:$J$50,8,FALSE)*PRINCIPAL!$H$76*(1-(PRINCIPAL!$M$76/100)),IF(AND(PRINCIPAL!$H$76&lt;&gt;"",L272=PRINCIPAL!$N$76),VLOOKUP($X$243,'Banco de Dados'!$B$4:$J$50,8,FALSE)*PRINCIPAL!$H$76*(1-(PRINCIPAL!$O$76/100)),IF(PRINCIPAL!$H$76&lt;&gt;"",VLOOKUP($X$243,'Banco de Dados'!$B$4:$J$50,8,FALSE)*PRINCIPAL!$H$76,IF(OR(L272=PRINCIPAL!$I$76,L272=PRINCIPAL!$I$76+PRINCIPAL!$I$76,L272=PRINCIPAL!$I$76+PRINCIPAL!$I$76+PRINCIPAL!$I$76),0,IF(L272=PRINCIPAL!$J$76,VLOOKUP($X$243,'Banco de Dados'!$B$4:$J$50,6,FALSE)*(1-(PRINCIPAL!$K$76/100)),IF(L272=PRINCIPAL!$L$76,VLOOKUP($X$243,'Banco de Dados'!$B$4:$J$50,6,FALSE)*(1-(PRINCIPAL!$M$76/100)),IF(L272=PRINCIPAL!$N$76,VLOOKUP($X$243,'Banco de Dados'!$B$4:$J$50,6,FALSE)*(1-(PRINCIPAL!$O$76/100)),VLOOKUP($X$243,'Banco de Dados'!$B$4:$J$50,6,FALSE)))))))))),"")</f>
        <v/>
      </c>
      <c r="X272" s="29" t="str">
        <f>IFERROR(W272*(IFERROR(VLOOKUP($X$243,'Banco de Dados'!$B$4:$J$50,4,FALSE),"ERRO")),"")</f>
        <v/>
      </c>
      <c r="Y272" s="29" t="str">
        <f t="shared" si="165"/>
        <v/>
      </c>
      <c r="Z272" s="103" t="str">
        <f>IFERROR(Y272*(C272*(PRINCIPAL!$G$76/100))*0.47*(44/12),"")</f>
        <v/>
      </c>
      <c r="AA272" s="111" t="str">
        <f t="shared" si="166"/>
        <v/>
      </c>
      <c r="AB272" s="30" t="str">
        <f>IFERROR(IF(AND(PRINCIPAL!$H$77&lt;&gt;"",OR(L272=PRINCIPAL!$I$77,L272=PRINCIPAL!$I$77+PRINCIPAL!$I$77,L272=PRINCIPAL!$I$77+PRINCIPAL!$I$77+PRINCIPAL!$I$77)),0,IF(AND(PRINCIPAL!$H$77&lt;&gt;"",L272=PRINCIPAL!$J$77),VLOOKUP($AC$243,'Banco de Dados'!$B$4:$J$50,8,FALSE)*PRINCIPAL!$H$77*(1-(PRINCIPAL!$K$77/100)),IF(AND(PRINCIPAL!$H$77&lt;&gt;"",L272=PRINCIPAL!$L$77),VLOOKUP($AC$243,'Banco de Dados'!$B$4:$J$50,8,FALSE)*PRINCIPAL!$H$77*(1-(PRINCIPAL!$M$77/100)),IF(AND(PRINCIPAL!$H$77&lt;&gt;"",L272=PRINCIPAL!$N$77),VLOOKUP($AC$243,'Banco de Dados'!$B$4:$J$50,8,FALSE)*PRINCIPAL!$H$77*(1-(PRINCIPAL!$O$77/100)),IF(PRINCIPAL!$H$77&lt;&gt;"",VLOOKUP($AC$243,'Banco de Dados'!$B$4:$J$50,8,FALSE)*PRINCIPAL!$H$77,IF(OR(L272=PRINCIPAL!$I$77,L272=PRINCIPAL!$I$77+PRINCIPAL!$I$77,L272=PRINCIPAL!$I$77+PRINCIPAL!$I$77+PRINCIPAL!$I$77),0,IF(L272=PRINCIPAL!$J$77,VLOOKUP($AC$243,'Banco de Dados'!$B$4:$J$50,6,FALSE)*(1-(PRINCIPAL!$K$77/100)),IF(L272=PRINCIPAL!$L$77,VLOOKUP($AC$243,'Banco de Dados'!$B$4:$J$50,6,FALSE)*(1-(PRINCIPAL!$M$77/100)),IF(L272=PRINCIPAL!$N$77,VLOOKUP($AC$243,'Banco de Dados'!$B$4:$J$50,6,FALSE)*(1-(PRINCIPAL!$O$77/100)),VLOOKUP($AC$243,'Banco de Dados'!$B$4:$J$50,6,FALSE)))))))))),"")</f>
        <v/>
      </c>
      <c r="AC272" s="29" t="str">
        <f>IFERROR(AB272*(IFERROR(VLOOKUP($AC$243,'Banco de Dados'!$B$4:$J$50,4,FALSE),"ERRO")),"")</f>
        <v/>
      </c>
      <c r="AD272" s="29" t="str">
        <f t="shared" si="156"/>
        <v/>
      </c>
      <c r="AE272" s="103" t="str">
        <f>IFERROR(AD272*(C272*(PRINCIPAL!$G$77/100))*0.47*(44/12),"")</f>
        <v/>
      </c>
      <c r="AF272" s="111" t="str">
        <f t="shared" si="157"/>
        <v/>
      </c>
      <c r="AG272" s="30" t="str">
        <f>IFERROR(IF(AND(PRINCIPAL!$H$78&lt;&gt;"",OR(L272=PRINCIPAL!$I$78,L272=PRINCIPAL!$I$78+PRINCIPAL!$I$78,L272=PRINCIPAL!$I$78+PRINCIPAL!$I$78+PRINCIPAL!$I$78)),0,IF(AND(PRINCIPAL!$H$78&lt;&gt;"",L272=PRINCIPAL!$J$78),VLOOKUP($AH$243,'Banco de Dados'!$B$4:$J$50,8,FALSE)*PRINCIPAL!$H$78*(1-(PRINCIPAL!$K$78/100)),IF(AND(PRINCIPAL!$H$78&lt;&gt;"",L272=PRINCIPAL!$L$78),VLOOKUP($AH$243,'Banco de Dados'!$B$4:$J$50,8,FALSE)*PRINCIPAL!$H$78*(1-(PRINCIPAL!$M$78/100)),IF(AND(PRINCIPAL!$H$78&lt;&gt;"",L272=PRINCIPAL!$N$78),VLOOKUP($AH$243,'Banco de Dados'!$B$4:$J$50,8,FALSE)*PRINCIPAL!$H$78*(1-(PRINCIPAL!$O$78/100)),IF(PRINCIPAL!$H$78&lt;&gt;"",VLOOKUP($AH$243,'Banco de Dados'!$B$4:$J$50,8,FALSE)*PRINCIPAL!$H$78,IF(OR(L272=PRINCIPAL!$I$78,L272=PRINCIPAL!$I$78+PRINCIPAL!$I$78,L272=PRINCIPAL!$I$78+PRINCIPAL!$I$78+PRINCIPAL!$I$78),0,IF(L272=PRINCIPAL!$J$78,VLOOKUP($AH$243,'Banco de Dados'!$B$4:$J$50,6,FALSE)*(1-(PRINCIPAL!$K$78/100)),IF(L272=PRINCIPAL!$L$78,VLOOKUP($AH$243,'Banco de Dados'!$B$4:$J$50,6,FALSE)*(1-(PRINCIPAL!$M$78/100)),IF(L272=PRINCIPAL!$N$78,VLOOKUP($AH$243,'Banco de Dados'!$B$4:$J$50,6,FALSE)*(1-(PRINCIPAL!$O$78/100)),VLOOKUP($AH$243,'Banco de Dados'!$B$4:$J$50,6,FALSE)))))))))),"")</f>
        <v/>
      </c>
      <c r="AH272" s="29" t="str">
        <f>IFERROR(AG272*(IFERROR(VLOOKUP($AH$243,'Banco de Dados'!$B$4:$J$50,4,FALSE),"ERRO")),"")</f>
        <v/>
      </c>
      <c r="AI272" s="29" t="str">
        <f t="shared" si="158"/>
        <v/>
      </c>
      <c r="AJ272" s="103" t="str">
        <f>IFERROR(AI272*(C272*(PRINCIPAL!$G$78/100))*0.47*(44/12),"")</f>
        <v/>
      </c>
      <c r="AK272" s="111" t="str">
        <f t="shared" si="167"/>
        <v/>
      </c>
      <c r="AL272" s="30" t="str">
        <f>IFERROR(IF(AND(PRINCIPAL!$H$79&lt;&gt;"",OR(L272=PRINCIPAL!$I$79,L272=PRINCIPAL!$I$79+PRINCIPAL!$I$79,L272=PRINCIPAL!$I$79+PRINCIPAL!$I$79+PRINCIPAL!$I$79)),0,IF(AND(PRINCIPAL!$H$79&lt;&gt;"",L272=PRINCIPAL!$J$79),VLOOKUP($AM$243,'Banco de Dados'!$B$4:$J$50,8,FALSE)*PRINCIPAL!$H$79*(1-(PRINCIPAL!$K$79/100)),IF(AND(PRINCIPAL!$H$79&lt;&gt;"",L272=PRINCIPAL!$L$79),VLOOKUP($AM$243,'Banco de Dados'!$B$4:$J$50,8,FALSE)*PRINCIPAL!$H$79*(1-(PRINCIPAL!$M$79/100)),IF(AND(PRINCIPAL!$H$79&lt;&gt;"",L272=PRINCIPAL!$N$79),VLOOKUP($AM$243,'Banco de Dados'!$B$4:$J$50,8,FALSE)*PRINCIPAL!$H$79*(1-(PRINCIPAL!$O$79/100)),IF(PRINCIPAL!$H$79&lt;&gt;"",VLOOKUP($AM$243,'Banco de Dados'!$B$4:$J$50,8,FALSE)*PRINCIPAL!$H$79,IF(OR(L272=PRINCIPAL!$I$79,L272=PRINCIPAL!$I$79+PRINCIPAL!$I$79,L272=PRINCIPAL!$I$79+PRINCIPAL!$I$79+PRINCIPAL!$I$79),0,IF(L272=PRINCIPAL!$J$79,VLOOKUP($AM$243,'Banco de Dados'!$B$4:$J$50,6,FALSE)*(1-(PRINCIPAL!$K$79/100)),IF(L272=PRINCIPAL!$L$79,VLOOKUP($AM$243,'Banco de Dados'!$B$4:$J$50,6,FALSE)*(1-(PRINCIPAL!$M$79/100)),IF(L272=PRINCIPAL!$N$79,VLOOKUP($AM$243,'Banco de Dados'!$B$4:$J$50,6,FALSE)*(1-(PRINCIPAL!$O$79/100)),VLOOKUP($AM$243,'Banco de Dados'!$B$4:$J$50,6,FALSE)))))))))),"")</f>
        <v/>
      </c>
      <c r="AM272" s="29" t="str">
        <f>IFERROR(AL272*(IFERROR(VLOOKUP($AM$243,'Banco de Dados'!$B$4:$J$50,4,FALSE),"ERRO")),"")</f>
        <v/>
      </c>
      <c r="AN272" s="29" t="str">
        <f t="shared" si="159"/>
        <v/>
      </c>
      <c r="AO272" s="103" t="str">
        <f>IFERROR(AN272*(C272*(PRINCIPAL!$G$79/100))*0.47*(44/12),"")</f>
        <v/>
      </c>
      <c r="AP272" s="111" t="str">
        <f t="shared" si="160"/>
        <v/>
      </c>
      <c r="AQ272" s="30" t="str">
        <f>IFERROR(IF(AND(PRINCIPAL!$H$80&lt;&gt;"",OR(L272=PRINCIPAL!$I$80,L272=PRINCIPAL!$I$80+PRINCIPAL!$I$80,L272=PRINCIPAL!$I$80+PRINCIPAL!$I$80+PRINCIPAL!$I$80)),0,IF(AND(PRINCIPAL!$H$80&lt;&gt;"",L272=PRINCIPAL!$J$80),VLOOKUP($AR$243,'Banco de Dados'!$B$4:$J$50,8,FALSE)*PRINCIPAL!$H$80*(1-(PRINCIPAL!$K$80/100)),IF(AND(PRINCIPAL!$H$80&lt;&gt;"",L272=PRINCIPAL!$L$80),VLOOKUP($AR$243,'Banco de Dados'!$B$4:$J$50,8,FALSE)*PRINCIPAL!$H$80*(1-(PRINCIPAL!$M$80/100)),IF(AND(PRINCIPAL!$H$80&lt;&gt;"",L272=PRINCIPAL!$N$80),VLOOKUP($AR$243,'Banco de Dados'!$B$4:$J$50,8,FALSE)*PRINCIPAL!$H$80*(1-(PRINCIPAL!$O$80/100)),IF(PRINCIPAL!$H$80&lt;&gt;"",VLOOKUP($AR$243,'Banco de Dados'!$B$4:$J$50,8,FALSE)*PRINCIPAL!$H$80,IF(OR(L272=PRINCIPAL!$I$80,L272=PRINCIPAL!$I$80+PRINCIPAL!$I$80,L272=PRINCIPAL!$I$80+PRINCIPAL!$I$80+PRINCIPAL!$I$80),0,IF(L272=PRINCIPAL!$J$80,VLOOKUP($AR$243,'Banco de Dados'!$B$4:$J$50,6,FALSE)*(1-(PRINCIPAL!$K$80/100)),IF(L272=PRINCIPAL!$L$80,VLOOKUP($AR$243,'Banco de Dados'!$B$4:$J$50,6,FALSE)*(1-(PRINCIPAL!$M$80/100)),IF(L272=PRINCIPAL!$N$80,VLOOKUP($AR$243,'Banco de Dados'!$B$4:$J$50,6,FALSE)*(1-(PRINCIPAL!$O$80/100)),VLOOKUP($AR$243,'Banco de Dados'!$B$4:$J$50,6,FALSE)))))))))),"")</f>
        <v/>
      </c>
      <c r="AR272" s="29" t="str">
        <f>IFERROR(AQ272*(IFERROR(VLOOKUP($AR$243,'Banco de Dados'!$B$4:$J$50,4,FALSE),"ERRO")),"")</f>
        <v/>
      </c>
      <c r="AS272" s="29" t="str">
        <f t="shared" si="161"/>
        <v/>
      </c>
      <c r="AT272" s="103" t="str">
        <f>IFERROR(AS272*(C272*(PRINCIPAL!$G$80/100))*0.47*(44/12),"")</f>
        <v/>
      </c>
      <c r="AU272" s="111" t="str">
        <f t="shared" si="162"/>
        <v/>
      </c>
      <c r="AV272" s="30" t="str">
        <f>IFERROR(IF(AND(PRINCIPAL!$H$81&lt;&gt;"",OR(L272=PRINCIPAL!$I$81,L272=PRINCIPAL!$I$81+PRINCIPAL!$I$81,L272=PRINCIPAL!$I$81+PRINCIPAL!$I$81+PRINCIPAL!$I$81)),0,IF(AND(PRINCIPAL!$H$81&lt;&gt;"",L272=PRINCIPAL!$J$81),VLOOKUP($AW$243,'Banco de Dados'!$B$4:$J$50,8,FALSE)*PRINCIPAL!$H$81*(1-(PRINCIPAL!$K$81/100)),IF(AND(PRINCIPAL!$H$81&lt;&gt;"",L272=PRINCIPAL!$L$81),VLOOKUP($AW$243,'Banco de Dados'!$B$4:$J$50,8,FALSE)*PRINCIPAL!$H$81*(1-(PRINCIPAL!$M$81/100)),IF(AND(PRINCIPAL!$H$81&lt;&gt;"",L272=PRINCIPAL!$N$81),VLOOKUP($AW$243,'Banco de Dados'!$B$4:$J$50,8,FALSE)*PRINCIPAL!$H$81*(1-(PRINCIPAL!$O$81/100)),IF(PRINCIPAL!$H$81&lt;&gt;"",VLOOKUP($AW$243,'Banco de Dados'!$B$4:$J$50,8,FALSE)*PRINCIPAL!$H$81,IF(OR(L272=PRINCIPAL!$I$81,L272=PRINCIPAL!$I$81+PRINCIPAL!$I$81,L272=PRINCIPAL!$I$81+PRINCIPAL!$I$81+PRINCIPAL!$I$81),0,IF(L272=PRINCIPAL!$J$81,VLOOKUP($AW$243,'Banco de Dados'!$B$4:$J$50,6,FALSE)*(1-(PRINCIPAL!$K$81/100)),IF(L272=PRINCIPAL!$L$81,VLOOKUP($AW$243,'Banco de Dados'!$B$4:$J$50,6,FALSE)*(1-(PRINCIPAL!$M$81/100)),IF(L272=PRINCIPAL!$N$81,VLOOKUP($AW$243,'Banco de Dados'!$B$4:$J$50,6,FALSE)*(1-(PRINCIPAL!$O$81/100)),VLOOKUP($AW$243,'Banco de Dados'!$B$4:$J$50,6,FALSE)))))))))),"")</f>
        <v/>
      </c>
      <c r="AW272" s="29" t="str">
        <f>IFERROR(AV272*(IFERROR(VLOOKUP($AW$243,'Banco de Dados'!$B$4:$J$50,4,FALSE),"ERRO")),"")</f>
        <v/>
      </c>
      <c r="AX272" s="29" t="str">
        <f t="shared" si="163"/>
        <v/>
      </c>
      <c r="AY272" s="103" t="str">
        <f>IFERROR(AX272*(C272*(PRINCIPAL!$G$81/100))*0.47*(44/12),"")</f>
        <v/>
      </c>
      <c r="AZ272" s="111" t="str">
        <f t="shared" si="168"/>
        <v/>
      </c>
      <c r="BA272" s="30" t="str">
        <f>IFERROR(IF(AND(PRINCIPAL!$H$82&lt;&gt;"",OR(L272=PRINCIPAL!$I$82,L272=PRINCIPAL!$I$82+PRINCIPAL!$I$82,L272=PRINCIPAL!$I$82+PRINCIPAL!$I$82+PRINCIPAL!$I$82)),0,IF(AND(PRINCIPAL!$H$82&lt;&gt;"",L272=PRINCIPAL!$J$82),VLOOKUP($BB$243,'Banco de Dados'!$B$4:$J$50,8,FALSE)*PRINCIPAL!$H$82*(1-(PRINCIPAL!$K$82/100)),IF(AND(PRINCIPAL!$H$82&lt;&gt;"",L272=PRINCIPAL!$L$82),VLOOKUP($BB$243,'Banco de Dados'!$B$4:$J$50,8,FALSE)*PRINCIPAL!$H$82*(1-(PRINCIPAL!$M$82/100)),IF(AND(PRINCIPAL!$H$82&lt;&gt;"",L272=PRINCIPAL!$N$82),VLOOKUP($BB$243,'Banco de Dados'!$B$4:$J$50,8,FALSE)*PRINCIPAL!$H$82*(1-(PRINCIPAL!$O$82/100)),IF(PRINCIPAL!$H$82&lt;&gt;"",VLOOKUP($BB$243,'Banco de Dados'!$B$4:$J$50,8,FALSE)*PRINCIPAL!$H$82,IF(OR(L272=PRINCIPAL!$I$82,L272=PRINCIPAL!$I$82+PRINCIPAL!$I$82,L272=PRINCIPAL!$I$82+PRINCIPAL!$I$82+PRINCIPAL!$I$82),0,IF(L272=PRINCIPAL!$J$82,VLOOKUP($BB$243,'Banco de Dados'!$B$4:$J$50,6,FALSE)*(1-(PRINCIPAL!$K$82/100)),IF(L272=PRINCIPAL!$L$82,VLOOKUP($BB$243,'Banco de Dados'!$B$4:$J$50,6,FALSE)*(1-(PRINCIPAL!$M$82/100)),IF(L272=PRINCIPAL!$N$82,VLOOKUP($BB$243,'Banco de Dados'!$B$4:$J$50,6,FALSE)*(1-(PRINCIPAL!$O$82/100)),VLOOKUP($BB$243,'Banco de Dados'!$B$4:$J$50,6,FALSE)))))))))),"")</f>
        <v/>
      </c>
      <c r="BB272" s="29" t="str">
        <f>IFERROR(BA272*(IFERROR(VLOOKUP($BB$243,'Banco de Dados'!$B$4:$J$50,4,FALSE),"ERRO")),"")</f>
        <v/>
      </c>
      <c r="BC272" s="29" t="str">
        <f t="shared" si="169"/>
        <v/>
      </c>
      <c r="BD272" s="103" t="str">
        <f>IFERROR(BC272*(C272*(PRINCIPAL!$G$82/100))*0.47*(44/12),"")</f>
        <v/>
      </c>
      <c r="BE272" s="111" t="str">
        <f t="shared" si="148"/>
        <v/>
      </c>
      <c r="BF272" s="30" t="str">
        <f>IFERROR(IF(AND(PRINCIPAL!$H$83&lt;&gt;"",OR(L272=PRINCIPAL!$I$83,L272=PRINCIPAL!$I$83+PRINCIPAL!$I$83,L272=PRINCIPAL!$I$83+PRINCIPAL!$I$83+PRINCIPAL!$I$83)),0,IF(AND(PRINCIPAL!$H$83&lt;&gt;"",L272=PRINCIPAL!$J$83),VLOOKUP($BG$243,'Banco de Dados'!$B$4:$J$50,8,FALSE)*PRINCIPAL!$H$83*(1-(PRINCIPAL!$K$83/100)),IF(AND(PRINCIPAL!$H$83&lt;&gt;"",L272=PRINCIPAL!$L$83),VLOOKUP($BG$243,'Banco de Dados'!$B$4:$J$50,8,FALSE)*PRINCIPAL!$H$83*(1-(PRINCIPAL!$M$83/100)),IF(AND(PRINCIPAL!$H$83&lt;&gt;"",L272=PRINCIPAL!$N$83),VLOOKUP($BG$243,'Banco de Dados'!$B$4:$J$50,8,FALSE)*PRINCIPAL!$H$83*(1-(PRINCIPAL!$O$83/100)),IF(PRINCIPAL!$H$83&lt;&gt;"",VLOOKUP($BG$243,'Banco de Dados'!$B$4:$J$50,8,FALSE)*PRINCIPAL!$H$83,IF(OR(L272=PRINCIPAL!$I$83,L272=PRINCIPAL!$I$83+PRINCIPAL!$I$83,L272=PRINCIPAL!$I$83+PRINCIPAL!$I$83+PRINCIPAL!$I$83),0,IF(L272=PRINCIPAL!$J$83,VLOOKUP($BG$243,'Banco de Dados'!$B$4:$J$50,6,FALSE)*(1-(PRINCIPAL!$K$83/100)),IF(L272=PRINCIPAL!$L$83,VLOOKUP($BG$243,'Banco de Dados'!$B$4:$J$50,6,FALSE)*(1-(PRINCIPAL!$M$83/100)),IF(L272=PRINCIPAL!$N$83,VLOOKUP($BG$243,'Banco de Dados'!$B$4:$J$50,6,FALSE)*(1-(PRINCIPAL!$O$83/100)),VLOOKUP($BG$243,'Banco de Dados'!$B$4:$J$50,6,FALSE)))))))))),"")</f>
        <v/>
      </c>
      <c r="BG272" s="29" t="str">
        <f>IFERROR(BF272*(IFERROR(VLOOKUP($BG$243,'Banco de Dados'!$B$4:$J$50,4,FALSE),"ERRO")),"")</f>
        <v/>
      </c>
      <c r="BH272" s="29" t="str">
        <f t="shared" si="164"/>
        <v/>
      </c>
      <c r="BI272" s="103" t="str">
        <f>IFERROR(BH272*(C272*(PRINCIPAL!$G$83/100))*0.47*(44/12),"")</f>
        <v/>
      </c>
      <c r="BJ272" s="102" t="str">
        <f t="shared" si="149"/>
        <v/>
      </c>
    </row>
    <row r="273" spans="2:62" ht="12.75" customHeight="1" x14ac:dyDescent="0.3">
      <c r="B273" s="326">
        <f t="shared" si="150"/>
        <v>2048</v>
      </c>
      <c r="C273" s="340"/>
      <c r="D273" s="1"/>
      <c r="E273" s="116">
        <v>28</v>
      </c>
      <c r="F273" s="24" t="str">
        <f>IFERROR(VLOOKUP($G$243,'Banco de Dados'!$B$4:$J$50,6,FALSE),"")</f>
        <v/>
      </c>
      <c r="G273" s="25" t="str">
        <f>IFERROR(F273*(IFERROR(VLOOKUP($G$243,'Banco de Dados'!$B$4:$J$50,4,FALSE),"ERRO")),"")</f>
        <v/>
      </c>
      <c r="H273" s="25" t="str">
        <f t="shared" si="151"/>
        <v/>
      </c>
      <c r="I273" s="103" t="str">
        <f t="shared" si="152"/>
        <v/>
      </c>
      <c r="J273" s="117" t="str">
        <f t="shared" si="153"/>
        <v/>
      </c>
      <c r="K273" s="1"/>
      <c r="L273" s="91">
        <v>28</v>
      </c>
      <c r="M273" s="24" t="str">
        <f>IFERROR(IF(AND(PRINCIPAL!$H$74&lt;&gt;"",OR(L273=PRINCIPAL!$I$74,L273=PRINCIPAL!$I$74+PRINCIPAL!$I$74,L273=PRINCIPAL!$I$74+PRINCIPAL!$I$74+PRINCIPAL!$I$74)),0,IF(AND(PRINCIPAL!$H$74&lt;&gt;"",L273=PRINCIPAL!$J$74),VLOOKUP($N$243,'Banco de Dados'!$B$4:$J$50,8,FALSE)*PRINCIPAL!$H$74*(1-(PRINCIPAL!$K$74/100)),IF(AND(PRINCIPAL!$H$74&lt;&gt;"",L273=PRINCIPAL!$L$74),VLOOKUP($N$243,'Banco de Dados'!$B$4:$J$50,8,FALSE)*PRINCIPAL!$H$74*(1-(PRINCIPAL!$M$74/100)),IF(AND(PRINCIPAL!$H$74&lt;&gt;"",L273=PRINCIPAL!$N$74),VLOOKUP($N$243,'Banco de Dados'!$B$4:$J$50,8,FALSE)*PRINCIPAL!$H$74*(1-(PRINCIPAL!$O$74/100)),IF(PRINCIPAL!$H$74&lt;&gt;"",VLOOKUP($N$243,'Banco de Dados'!$B$4:$J$50,8,FALSE)*PRINCIPAL!$H$74,IF(OR(L273=PRINCIPAL!$I$74,L273=PRINCIPAL!$I$74+PRINCIPAL!$I$74,L273=PRINCIPAL!$I$74+PRINCIPAL!$I$74+PRINCIPAL!$I$74),0,IF(L273=PRINCIPAL!$J$74,VLOOKUP($N$243,'Banco de Dados'!$B$4:$J$50,6,FALSE)*(1-(PRINCIPAL!$K$74/100)),IF(L273=PRINCIPAL!$L$74,VLOOKUP($N$243,'Banco de Dados'!$B$4:$J$50,6,FALSE)*(1-(PRINCIPAL!$M$74/100)),IF(L273=PRINCIPAL!$N$74,VLOOKUP($N$243,'Banco de Dados'!$B$4:$J$50,6,FALSE)*(1-(PRINCIPAL!$O$74/100)),VLOOKUP($N$243,'Banco de Dados'!$B$4:$J$50,6,FALSE)))))))))),"")</f>
        <v/>
      </c>
      <c r="N273" s="25" t="str">
        <f>IFERROR(M273*(IFERROR(VLOOKUP($N$243,'Banco de Dados'!$B$4:$J$50,4,FALSE),"ERRO")),"")</f>
        <v/>
      </c>
      <c r="O273" s="25" t="str">
        <f t="shared" si="172"/>
        <v/>
      </c>
      <c r="P273" s="103" t="str">
        <f>IFERROR(O273*(C273*(PRINCIPAL!$G$74/100))*0.47*(44/12),"")</f>
        <v/>
      </c>
      <c r="Q273" s="107" t="str">
        <f t="shared" si="173"/>
        <v/>
      </c>
      <c r="R273" s="29" t="str">
        <f>IFERROR(IF(AND(PRINCIPAL!$H$75&lt;&gt;"",OR(L273=PRINCIPAL!$I$75,L273=PRINCIPAL!$I$75+PRINCIPAL!$I$75,L273=PRINCIPAL!$I$75+PRINCIPAL!$I$75+PRINCIPAL!$I$75)),0,IF(AND(PRINCIPAL!$H$75&lt;&gt;"",L273=PRINCIPAL!$J$75),VLOOKUP($S$243,'Banco de Dados'!$B$4:$J$50,8,FALSE)*PRINCIPAL!$H$75*(1-(PRINCIPAL!$K$75/100)),IF(AND(PRINCIPAL!$H$75&lt;&gt;"",L273=PRINCIPAL!$L$75),VLOOKUP($S$243,'Banco de Dados'!$B$4:$J$50,8,FALSE)*PRINCIPAL!$H$75*(1-(PRINCIPAL!$M$75/100)),IF(AND(PRINCIPAL!$H$75&lt;&gt;"",L273=PRINCIPAL!$N$75),VLOOKUP($S$243,'Banco de Dados'!$B$4:$J$50,8,FALSE)*PRINCIPAL!$H$75*(1-(PRINCIPAL!$O$75/100)),IF(PRINCIPAL!$H$75&lt;&gt;"",VLOOKUP($S$243,'Banco de Dados'!$B$4:$J$50,8,FALSE)*PRINCIPAL!$H$75,IF(OR(L273=PRINCIPAL!$I$75,L273=PRINCIPAL!$I$75+PRINCIPAL!$I$75,L273=PRINCIPAL!$I$75+PRINCIPAL!$I$75+PRINCIPAL!$I$75),0,IF(L273=PRINCIPAL!$J$75,VLOOKUP($S$243,'Banco de Dados'!$B$4:$J$50,6,FALSE)*(1-(PRINCIPAL!$K$75/100)),IF(L273=PRINCIPAL!$L$75,VLOOKUP($S$243,'Banco de Dados'!$B$4:$J$50,6,FALSE)*(1-(PRINCIPAL!$M$75/100)),IF(L273=PRINCIPAL!$N$75,VLOOKUP($S$243,'Banco de Dados'!$B$4:$J$50,6,FALSE)*(1-(PRINCIPAL!$O$75/100)),VLOOKUP($S$243,'Banco de Dados'!$B$4:$J$50,6,FALSE)))))))))),"")</f>
        <v/>
      </c>
      <c r="S273" s="29" t="str">
        <f>IFERROR(R273*(IFERROR(VLOOKUP($S$243,'Banco de Dados'!$B$4:$J$50,4,FALSE),"ERRO")),"")</f>
        <v/>
      </c>
      <c r="T273" s="29" t="str">
        <f t="shared" si="171"/>
        <v/>
      </c>
      <c r="U273" s="103" t="str">
        <f>IFERROR(T273*(C273*(PRINCIPAL!$G$75/100))*0.47*(44/12),"")</f>
        <v/>
      </c>
      <c r="V273" s="103" t="str">
        <f t="shared" si="147"/>
        <v/>
      </c>
      <c r="W273" s="30" t="str">
        <f>IFERROR(IF(AND(PRINCIPAL!$H$76&lt;&gt;"",OR(L273=PRINCIPAL!$I$76,L273=PRINCIPAL!$I$76+PRINCIPAL!$I$76,L273=PRINCIPAL!$I$76+PRINCIPAL!$I$76+PRINCIPAL!$I$76)),0,IF(AND(PRINCIPAL!$H$76&lt;&gt;"",L273=PRINCIPAL!$J$76),VLOOKUP($X$243,'Banco de Dados'!$B$4:$J$50,8,FALSE)*PRINCIPAL!$H$76*(1-(PRINCIPAL!$K$76/100)),IF(AND(PRINCIPAL!$H$76&lt;&gt;"",L273=PRINCIPAL!$L$76),VLOOKUP($X$243,'Banco de Dados'!$B$4:$J$50,8,FALSE)*PRINCIPAL!$H$76*(1-(PRINCIPAL!$M$76/100)),IF(AND(PRINCIPAL!$H$76&lt;&gt;"",L273=PRINCIPAL!$N$76),VLOOKUP($X$243,'Banco de Dados'!$B$4:$J$50,8,FALSE)*PRINCIPAL!$H$76*(1-(PRINCIPAL!$O$76/100)),IF(PRINCIPAL!$H$76&lt;&gt;"",VLOOKUP($X$243,'Banco de Dados'!$B$4:$J$50,8,FALSE)*PRINCIPAL!$H$76,IF(OR(L273=PRINCIPAL!$I$76,L273=PRINCIPAL!$I$76+PRINCIPAL!$I$76,L273=PRINCIPAL!$I$76+PRINCIPAL!$I$76+PRINCIPAL!$I$76),0,IF(L273=PRINCIPAL!$J$76,VLOOKUP($X$243,'Banco de Dados'!$B$4:$J$50,6,FALSE)*(1-(PRINCIPAL!$K$76/100)),IF(L273=PRINCIPAL!$L$76,VLOOKUP($X$243,'Banco de Dados'!$B$4:$J$50,6,FALSE)*(1-(PRINCIPAL!$M$76/100)),IF(L273=PRINCIPAL!$N$76,VLOOKUP($X$243,'Banco de Dados'!$B$4:$J$50,6,FALSE)*(1-(PRINCIPAL!$O$76/100)),VLOOKUP($X$243,'Banco de Dados'!$B$4:$J$50,6,FALSE)))))))))),"")</f>
        <v/>
      </c>
      <c r="X273" s="29" t="str">
        <f>IFERROR(W273*(IFERROR(VLOOKUP($X$243,'Banco de Dados'!$B$4:$J$50,4,FALSE),"ERRO")),"")</f>
        <v/>
      </c>
      <c r="Y273" s="29" t="str">
        <f t="shared" si="165"/>
        <v/>
      </c>
      <c r="Z273" s="103" t="str">
        <f>IFERROR(Y273*(C273*(PRINCIPAL!$G$76/100))*0.47*(44/12),"")</f>
        <v/>
      </c>
      <c r="AA273" s="111" t="str">
        <f t="shared" si="166"/>
        <v/>
      </c>
      <c r="AB273" s="30" t="str">
        <f>IFERROR(IF(AND(PRINCIPAL!$H$77&lt;&gt;"",OR(L273=PRINCIPAL!$I$77,L273=PRINCIPAL!$I$77+PRINCIPAL!$I$77,L273=PRINCIPAL!$I$77+PRINCIPAL!$I$77+PRINCIPAL!$I$77)),0,IF(AND(PRINCIPAL!$H$77&lt;&gt;"",L273=PRINCIPAL!$J$77),VLOOKUP($AC$243,'Banco de Dados'!$B$4:$J$50,8,FALSE)*PRINCIPAL!$H$77*(1-(PRINCIPAL!$K$77/100)),IF(AND(PRINCIPAL!$H$77&lt;&gt;"",L273=PRINCIPAL!$L$77),VLOOKUP($AC$243,'Banco de Dados'!$B$4:$J$50,8,FALSE)*PRINCIPAL!$H$77*(1-(PRINCIPAL!$M$77/100)),IF(AND(PRINCIPAL!$H$77&lt;&gt;"",L273=PRINCIPAL!$N$77),VLOOKUP($AC$243,'Banco de Dados'!$B$4:$J$50,8,FALSE)*PRINCIPAL!$H$77*(1-(PRINCIPAL!$O$77/100)),IF(PRINCIPAL!$H$77&lt;&gt;"",VLOOKUP($AC$243,'Banco de Dados'!$B$4:$J$50,8,FALSE)*PRINCIPAL!$H$77,IF(OR(L273=PRINCIPAL!$I$77,L273=PRINCIPAL!$I$77+PRINCIPAL!$I$77,L273=PRINCIPAL!$I$77+PRINCIPAL!$I$77+PRINCIPAL!$I$77),0,IF(L273=PRINCIPAL!$J$77,VLOOKUP($AC$243,'Banco de Dados'!$B$4:$J$50,6,FALSE)*(1-(PRINCIPAL!$K$77/100)),IF(L273=PRINCIPAL!$L$77,VLOOKUP($AC$243,'Banco de Dados'!$B$4:$J$50,6,FALSE)*(1-(PRINCIPAL!$M$77/100)),IF(L273=PRINCIPAL!$N$77,VLOOKUP($AC$243,'Banco de Dados'!$B$4:$J$50,6,FALSE)*(1-(PRINCIPAL!$O$77/100)),VLOOKUP($AC$243,'Banco de Dados'!$B$4:$J$50,6,FALSE)))))))))),"")</f>
        <v/>
      </c>
      <c r="AC273" s="29" t="str">
        <f>IFERROR(AB273*(IFERROR(VLOOKUP($AC$243,'Banco de Dados'!$B$4:$J$50,4,FALSE),"ERRO")),"")</f>
        <v/>
      </c>
      <c r="AD273" s="29" t="str">
        <f t="shared" si="156"/>
        <v/>
      </c>
      <c r="AE273" s="103" t="str">
        <f>IFERROR(AD273*(C273*(PRINCIPAL!$G$77/100))*0.47*(44/12),"")</f>
        <v/>
      </c>
      <c r="AF273" s="111" t="str">
        <f t="shared" si="157"/>
        <v/>
      </c>
      <c r="AG273" s="30" t="str">
        <f>IFERROR(IF(AND(PRINCIPAL!$H$78&lt;&gt;"",OR(L273=PRINCIPAL!$I$78,L273=PRINCIPAL!$I$78+PRINCIPAL!$I$78,L273=PRINCIPAL!$I$78+PRINCIPAL!$I$78+PRINCIPAL!$I$78)),0,IF(AND(PRINCIPAL!$H$78&lt;&gt;"",L273=PRINCIPAL!$J$78),VLOOKUP($AH$243,'Banco de Dados'!$B$4:$J$50,8,FALSE)*PRINCIPAL!$H$78*(1-(PRINCIPAL!$K$78/100)),IF(AND(PRINCIPAL!$H$78&lt;&gt;"",L273=PRINCIPAL!$L$78),VLOOKUP($AH$243,'Banco de Dados'!$B$4:$J$50,8,FALSE)*PRINCIPAL!$H$78*(1-(PRINCIPAL!$M$78/100)),IF(AND(PRINCIPAL!$H$78&lt;&gt;"",L273=PRINCIPAL!$N$78),VLOOKUP($AH$243,'Banco de Dados'!$B$4:$J$50,8,FALSE)*PRINCIPAL!$H$78*(1-(PRINCIPAL!$O$78/100)),IF(PRINCIPAL!$H$78&lt;&gt;"",VLOOKUP($AH$243,'Banco de Dados'!$B$4:$J$50,8,FALSE)*PRINCIPAL!$H$78,IF(OR(L273=PRINCIPAL!$I$78,L273=PRINCIPAL!$I$78+PRINCIPAL!$I$78,L273=PRINCIPAL!$I$78+PRINCIPAL!$I$78+PRINCIPAL!$I$78),0,IF(L273=PRINCIPAL!$J$78,VLOOKUP($AH$243,'Banco de Dados'!$B$4:$J$50,6,FALSE)*(1-(PRINCIPAL!$K$78/100)),IF(L273=PRINCIPAL!$L$78,VLOOKUP($AH$243,'Banco de Dados'!$B$4:$J$50,6,FALSE)*(1-(PRINCIPAL!$M$78/100)),IF(L273=PRINCIPAL!$N$78,VLOOKUP($AH$243,'Banco de Dados'!$B$4:$J$50,6,FALSE)*(1-(PRINCIPAL!$O$78/100)),VLOOKUP($AH$243,'Banco de Dados'!$B$4:$J$50,6,FALSE)))))))))),"")</f>
        <v/>
      </c>
      <c r="AH273" s="29" t="str">
        <f>IFERROR(AG273*(IFERROR(VLOOKUP($AH$243,'Banco de Dados'!$B$4:$J$50,4,FALSE),"ERRO")),"")</f>
        <v/>
      </c>
      <c r="AI273" s="29" t="str">
        <f t="shared" si="158"/>
        <v/>
      </c>
      <c r="AJ273" s="103" t="str">
        <f>IFERROR(AI273*(C273*(PRINCIPAL!$G$78/100))*0.47*(44/12),"")</f>
        <v/>
      </c>
      <c r="AK273" s="111" t="str">
        <f t="shared" si="167"/>
        <v/>
      </c>
      <c r="AL273" s="30" t="str">
        <f>IFERROR(IF(AND(PRINCIPAL!$H$79&lt;&gt;"",OR(L273=PRINCIPAL!$I$79,L273=PRINCIPAL!$I$79+PRINCIPAL!$I$79,L273=PRINCIPAL!$I$79+PRINCIPAL!$I$79+PRINCIPAL!$I$79)),0,IF(AND(PRINCIPAL!$H$79&lt;&gt;"",L273=PRINCIPAL!$J$79),VLOOKUP($AM$243,'Banco de Dados'!$B$4:$J$50,8,FALSE)*PRINCIPAL!$H$79*(1-(PRINCIPAL!$K$79/100)),IF(AND(PRINCIPAL!$H$79&lt;&gt;"",L273=PRINCIPAL!$L$79),VLOOKUP($AM$243,'Banco de Dados'!$B$4:$J$50,8,FALSE)*PRINCIPAL!$H$79*(1-(PRINCIPAL!$M$79/100)),IF(AND(PRINCIPAL!$H$79&lt;&gt;"",L273=PRINCIPAL!$N$79),VLOOKUP($AM$243,'Banco de Dados'!$B$4:$J$50,8,FALSE)*PRINCIPAL!$H$79*(1-(PRINCIPAL!$O$79/100)),IF(PRINCIPAL!$H$79&lt;&gt;"",VLOOKUP($AM$243,'Banco de Dados'!$B$4:$J$50,8,FALSE)*PRINCIPAL!$H$79,IF(OR(L273=PRINCIPAL!$I$79,L273=PRINCIPAL!$I$79+PRINCIPAL!$I$79,L273=PRINCIPAL!$I$79+PRINCIPAL!$I$79+PRINCIPAL!$I$79),0,IF(L273=PRINCIPAL!$J$79,VLOOKUP($AM$243,'Banco de Dados'!$B$4:$J$50,6,FALSE)*(1-(PRINCIPAL!$K$79/100)),IF(L273=PRINCIPAL!$L$79,VLOOKUP($AM$243,'Banco de Dados'!$B$4:$J$50,6,FALSE)*(1-(PRINCIPAL!$M$79/100)),IF(L273=PRINCIPAL!$N$79,VLOOKUP($AM$243,'Banco de Dados'!$B$4:$J$50,6,FALSE)*(1-(PRINCIPAL!$O$79/100)),VLOOKUP($AM$243,'Banco de Dados'!$B$4:$J$50,6,FALSE)))))))))),"")</f>
        <v/>
      </c>
      <c r="AM273" s="29" t="str">
        <f>IFERROR(AL273*(IFERROR(VLOOKUP($AM$243,'Banco de Dados'!$B$4:$J$50,4,FALSE),"ERRO")),"")</f>
        <v/>
      </c>
      <c r="AN273" s="29" t="str">
        <f t="shared" si="159"/>
        <v/>
      </c>
      <c r="AO273" s="103" t="str">
        <f>IFERROR(AN273*(C273*(PRINCIPAL!$G$79/100))*0.47*(44/12),"")</f>
        <v/>
      </c>
      <c r="AP273" s="111" t="str">
        <f t="shared" si="160"/>
        <v/>
      </c>
      <c r="AQ273" s="30" t="str">
        <f>IFERROR(IF(AND(PRINCIPAL!$H$80&lt;&gt;"",OR(L273=PRINCIPAL!$I$80,L273=PRINCIPAL!$I$80+PRINCIPAL!$I$80,L273=PRINCIPAL!$I$80+PRINCIPAL!$I$80+PRINCIPAL!$I$80)),0,IF(AND(PRINCIPAL!$H$80&lt;&gt;"",L273=PRINCIPAL!$J$80),VLOOKUP($AR$243,'Banco de Dados'!$B$4:$J$50,8,FALSE)*PRINCIPAL!$H$80*(1-(PRINCIPAL!$K$80/100)),IF(AND(PRINCIPAL!$H$80&lt;&gt;"",L273=PRINCIPAL!$L$80),VLOOKUP($AR$243,'Banco de Dados'!$B$4:$J$50,8,FALSE)*PRINCIPAL!$H$80*(1-(PRINCIPAL!$M$80/100)),IF(AND(PRINCIPAL!$H$80&lt;&gt;"",L273=PRINCIPAL!$N$80),VLOOKUP($AR$243,'Banco de Dados'!$B$4:$J$50,8,FALSE)*PRINCIPAL!$H$80*(1-(PRINCIPAL!$O$80/100)),IF(PRINCIPAL!$H$80&lt;&gt;"",VLOOKUP($AR$243,'Banco de Dados'!$B$4:$J$50,8,FALSE)*PRINCIPAL!$H$80,IF(OR(L273=PRINCIPAL!$I$80,L273=PRINCIPAL!$I$80+PRINCIPAL!$I$80,L273=PRINCIPAL!$I$80+PRINCIPAL!$I$80+PRINCIPAL!$I$80),0,IF(L273=PRINCIPAL!$J$80,VLOOKUP($AR$243,'Banco de Dados'!$B$4:$J$50,6,FALSE)*(1-(PRINCIPAL!$K$80/100)),IF(L273=PRINCIPAL!$L$80,VLOOKUP($AR$243,'Banco de Dados'!$B$4:$J$50,6,FALSE)*(1-(PRINCIPAL!$M$80/100)),IF(L273=PRINCIPAL!$N$80,VLOOKUP($AR$243,'Banco de Dados'!$B$4:$J$50,6,FALSE)*(1-(PRINCIPAL!$O$80/100)),VLOOKUP($AR$243,'Banco de Dados'!$B$4:$J$50,6,FALSE)))))))))),"")</f>
        <v/>
      </c>
      <c r="AR273" s="29" t="str">
        <f>IFERROR(AQ273*(IFERROR(VLOOKUP($AR$243,'Banco de Dados'!$B$4:$J$50,4,FALSE),"ERRO")),"")</f>
        <v/>
      </c>
      <c r="AS273" s="29" t="str">
        <f t="shared" si="161"/>
        <v/>
      </c>
      <c r="AT273" s="103" t="str">
        <f>IFERROR(AS273*(C273*(PRINCIPAL!$G$80/100))*0.47*(44/12),"")</f>
        <v/>
      </c>
      <c r="AU273" s="111" t="str">
        <f t="shared" si="162"/>
        <v/>
      </c>
      <c r="AV273" s="30" t="str">
        <f>IFERROR(IF(AND(PRINCIPAL!$H$81&lt;&gt;"",OR(L273=PRINCIPAL!$I$81,L273=PRINCIPAL!$I$81+PRINCIPAL!$I$81,L273=PRINCIPAL!$I$81+PRINCIPAL!$I$81+PRINCIPAL!$I$81)),0,IF(AND(PRINCIPAL!$H$81&lt;&gt;"",L273=PRINCIPAL!$J$81),VLOOKUP($AW$243,'Banco de Dados'!$B$4:$J$50,8,FALSE)*PRINCIPAL!$H$81*(1-(PRINCIPAL!$K$81/100)),IF(AND(PRINCIPAL!$H$81&lt;&gt;"",L273=PRINCIPAL!$L$81),VLOOKUP($AW$243,'Banco de Dados'!$B$4:$J$50,8,FALSE)*PRINCIPAL!$H$81*(1-(PRINCIPAL!$M$81/100)),IF(AND(PRINCIPAL!$H$81&lt;&gt;"",L273=PRINCIPAL!$N$81),VLOOKUP($AW$243,'Banco de Dados'!$B$4:$J$50,8,FALSE)*PRINCIPAL!$H$81*(1-(PRINCIPAL!$O$81/100)),IF(PRINCIPAL!$H$81&lt;&gt;"",VLOOKUP($AW$243,'Banco de Dados'!$B$4:$J$50,8,FALSE)*PRINCIPAL!$H$81,IF(OR(L273=PRINCIPAL!$I$81,L273=PRINCIPAL!$I$81+PRINCIPAL!$I$81,L273=PRINCIPAL!$I$81+PRINCIPAL!$I$81+PRINCIPAL!$I$81),0,IF(L273=PRINCIPAL!$J$81,VLOOKUP($AW$243,'Banco de Dados'!$B$4:$J$50,6,FALSE)*(1-(PRINCIPAL!$K$81/100)),IF(L273=PRINCIPAL!$L$81,VLOOKUP($AW$243,'Banco de Dados'!$B$4:$J$50,6,FALSE)*(1-(PRINCIPAL!$M$81/100)),IF(L273=PRINCIPAL!$N$81,VLOOKUP($AW$243,'Banco de Dados'!$B$4:$J$50,6,FALSE)*(1-(PRINCIPAL!$O$81/100)),VLOOKUP($AW$243,'Banco de Dados'!$B$4:$J$50,6,FALSE)))))))))),"")</f>
        <v/>
      </c>
      <c r="AW273" s="29" t="str">
        <f>IFERROR(AV273*(IFERROR(VLOOKUP($AW$243,'Banco de Dados'!$B$4:$J$50,4,FALSE),"ERRO")),"")</f>
        <v/>
      </c>
      <c r="AX273" s="29" t="str">
        <f t="shared" si="163"/>
        <v/>
      </c>
      <c r="AY273" s="103" t="str">
        <f>IFERROR(AX273*(C273*(PRINCIPAL!$G$81/100))*0.47*(44/12),"")</f>
        <v/>
      </c>
      <c r="AZ273" s="111" t="str">
        <f t="shared" si="168"/>
        <v/>
      </c>
      <c r="BA273" s="30" t="str">
        <f>IFERROR(IF(AND(PRINCIPAL!$H$82&lt;&gt;"",OR(L273=PRINCIPAL!$I$82,L273=PRINCIPAL!$I$82+PRINCIPAL!$I$82,L273=PRINCIPAL!$I$82+PRINCIPAL!$I$82+PRINCIPAL!$I$82)),0,IF(AND(PRINCIPAL!$H$82&lt;&gt;"",L273=PRINCIPAL!$J$82),VLOOKUP($BB$243,'Banco de Dados'!$B$4:$J$50,8,FALSE)*PRINCIPAL!$H$82*(1-(PRINCIPAL!$K$82/100)),IF(AND(PRINCIPAL!$H$82&lt;&gt;"",L273=PRINCIPAL!$L$82),VLOOKUP($BB$243,'Banco de Dados'!$B$4:$J$50,8,FALSE)*PRINCIPAL!$H$82*(1-(PRINCIPAL!$M$82/100)),IF(AND(PRINCIPAL!$H$82&lt;&gt;"",L273=PRINCIPAL!$N$82),VLOOKUP($BB$243,'Banco de Dados'!$B$4:$J$50,8,FALSE)*PRINCIPAL!$H$82*(1-(PRINCIPAL!$O$82/100)),IF(PRINCIPAL!$H$82&lt;&gt;"",VLOOKUP($BB$243,'Banco de Dados'!$B$4:$J$50,8,FALSE)*PRINCIPAL!$H$82,IF(OR(L273=PRINCIPAL!$I$82,L273=PRINCIPAL!$I$82+PRINCIPAL!$I$82,L273=PRINCIPAL!$I$82+PRINCIPAL!$I$82+PRINCIPAL!$I$82),0,IF(L273=PRINCIPAL!$J$82,VLOOKUP($BB$243,'Banco de Dados'!$B$4:$J$50,6,FALSE)*(1-(PRINCIPAL!$K$82/100)),IF(L273=PRINCIPAL!$L$82,VLOOKUP($BB$243,'Banco de Dados'!$B$4:$J$50,6,FALSE)*(1-(PRINCIPAL!$M$82/100)),IF(L273=PRINCIPAL!$N$82,VLOOKUP($BB$243,'Banco de Dados'!$B$4:$J$50,6,FALSE)*(1-(PRINCIPAL!$O$82/100)),VLOOKUP($BB$243,'Banco de Dados'!$B$4:$J$50,6,FALSE)))))))))),"")</f>
        <v/>
      </c>
      <c r="BB273" s="29" t="str">
        <f>IFERROR(BA273*(IFERROR(VLOOKUP($BB$243,'Banco de Dados'!$B$4:$J$50,4,FALSE),"ERRO")),"")</f>
        <v/>
      </c>
      <c r="BC273" s="29" t="str">
        <f t="shared" si="169"/>
        <v/>
      </c>
      <c r="BD273" s="103" t="str">
        <f>IFERROR(BC273*(C273*(PRINCIPAL!$G$82/100))*0.47*(44/12),"")</f>
        <v/>
      </c>
      <c r="BE273" s="111" t="str">
        <f t="shared" si="148"/>
        <v/>
      </c>
      <c r="BF273" s="30" t="str">
        <f>IFERROR(IF(AND(PRINCIPAL!$H$83&lt;&gt;"",OR(L273=PRINCIPAL!$I$83,L273=PRINCIPAL!$I$83+PRINCIPAL!$I$83,L273=PRINCIPAL!$I$83+PRINCIPAL!$I$83+PRINCIPAL!$I$83)),0,IF(AND(PRINCIPAL!$H$83&lt;&gt;"",L273=PRINCIPAL!$J$83),VLOOKUP($BG$243,'Banco de Dados'!$B$4:$J$50,8,FALSE)*PRINCIPAL!$H$83*(1-(PRINCIPAL!$K$83/100)),IF(AND(PRINCIPAL!$H$83&lt;&gt;"",L273=PRINCIPAL!$L$83),VLOOKUP($BG$243,'Banco de Dados'!$B$4:$J$50,8,FALSE)*PRINCIPAL!$H$83*(1-(PRINCIPAL!$M$83/100)),IF(AND(PRINCIPAL!$H$83&lt;&gt;"",L273=PRINCIPAL!$N$83),VLOOKUP($BG$243,'Banco de Dados'!$B$4:$J$50,8,FALSE)*PRINCIPAL!$H$83*(1-(PRINCIPAL!$O$83/100)),IF(PRINCIPAL!$H$83&lt;&gt;"",VLOOKUP($BG$243,'Banco de Dados'!$B$4:$J$50,8,FALSE)*PRINCIPAL!$H$83,IF(OR(L273=PRINCIPAL!$I$83,L273=PRINCIPAL!$I$83+PRINCIPAL!$I$83,L273=PRINCIPAL!$I$83+PRINCIPAL!$I$83+PRINCIPAL!$I$83),0,IF(L273=PRINCIPAL!$J$83,VLOOKUP($BG$243,'Banco de Dados'!$B$4:$J$50,6,FALSE)*(1-(PRINCIPAL!$K$83/100)),IF(L273=PRINCIPAL!$L$83,VLOOKUP($BG$243,'Banco de Dados'!$B$4:$J$50,6,FALSE)*(1-(PRINCIPAL!$M$83/100)),IF(L273=PRINCIPAL!$N$83,VLOOKUP($BG$243,'Banco de Dados'!$B$4:$J$50,6,FALSE)*(1-(PRINCIPAL!$O$83/100)),VLOOKUP($BG$243,'Banco de Dados'!$B$4:$J$50,6,FALSE)))))))))),"")</f>
        <v/>
      </c>
      <c r="BG273" s="29" t="str">
        <f>IFERROR(BF273*(IFERROR(VLOOKUP($BG$243,'Banco de Dados'!$B$4:$J$50,4,FALSE),"ERRO")),"")</f>
        <v/>
      </c>
      <c r="BH273" s="29" t="str">
        <f t="shared" si="164"/>
        <v/>
      </c>
      <c r="BI273" s="103" t="str">
        <f>IFERROR(BH273*(C273*(PRINCIPAL!$G$83/100))*0.47*(44/12),"")</f>
        <v/>
      </c>
      <c r="BJ273" s="102" t="str">
        <f t="shared" si="149"/>
        <v/>
      </c>
    </row>
    <row r="274" spans="2:62" ht="12.75" customHeight="1" x14ac:dyDescent="0.3">
      <c r="B274" s="326">
        <f t="shared" si="150"/>
        <v>2049</v>
      </c>
      <c r="C274" s="340"/>
      <c r="D274" s="1"/>
      <c r="E274" s="116">
        <v>29</v>
      </c>
      <c r="F274" s="24" t="str">
        <f>IFERROR(VLOOKUP($G$243,'Banco de Dados'!$B$4:$J$50,6,FALSE),"")</f>
        <v/>
      </c>
      <c r="G274" s="25" t="str">
        <f>IFERROR(F274*(IFERROR(VLOOKUP($G$243,'Banco de Dados'!$B$4:$J$50,4,FALSE),"ERRO")),"")</f>
        <v/>
      </c>
      <c r="H274" s="25" t="str">
        <f t="shared" si="151"/>
        <v/>
      </c>
      <c r="I274" s="103" t="str">
        <f t="shared" si="152"/>
        <v/>
      </c>
      <c r="J274" s="117" t="str">
        <f t="shared" si="153"/>
        <v/>
      </c>
      <c r="K274" s="1"/>
      <c r="L274" s="91">
        <v>29</v>
      </c>
      <c r="M274" s="24" t="str">
        <f>IFERROR(IF(AND(PRINCIPAL!$H$74&lt;&gt;"",OR(L274=PRINCIPAL!$I$74,L274=PRINCIPAL!$I$74+PRINCIPAL!$I$74,L274=PRINCIPAL!$I$74+PRINCIPAL!$I$74+PRINCIPAL!$I$74)),0,IF(AND(PRINCIPAL!$H$74&lt;&gt;"",L274=PRINCIPAL!$J$74),VLOOKUP($N$243,'Banco de Dados'!$B$4:$J$50,8,FALSE)*PRINCIPAL!$H$74*(1-(PRINCIPAL!$K$74/100)),IF(AND(PRINCIPAL!$H$74&lt;&gt;"",L274=PRINCIPAL!$L$74),VLOOKUP($N$243,'Banco de Dados'!$B$4:$J$50,8,FALSE)*PRINCIPAL!$H$74*(1-(PRINCIPAL!$M$74/100)),IF(AND(PRINCIPAL!$H$74&lt;&gt;"",L274=PRINCIPAL!$N$74),VLOOKUP($N$243,'Banco de Dados'!$B$4:$J$50,8,FALSE)*PRINCIPAL!$H$74*(1-(PRINCIPAL!$O$74/100)),IF(PRINCIPAL!$H$74&lt;&gt;"",VLOOKUP($N$243,'Banco de Dados'!$B$4:$J$50,8,FALSE)*PRINCIPAL!$H$74,IF(OR(L274=PRINCIPAL!$I$74,L274=PRINCIPAL!$I$74+PRINCIPAL!$I$74,L274=PRINCIPAL!$I$74+PRINCIPAL!$I$74+PRINCIPAL!$I$74),0,IF(L274=PRINCIPAL!$J$74,VLOOKUP($N$243,'Banco de Dados'!$B$4:$J$50,6,FALSE)*(1-(PRINCIPAL!$K$74/100)),IF(L274=PRINCIPAL!$L$74,VLOOKUP($N$243,'Banco de Dados'!$B$4:$J$50,6,FALSE)*(1-(PRINCIPAL!$M$74/100)),IF(L274=PRINCIPAL!$N$74,VLOOKUP($N$243,'Banco de Dados'!$B$4:$J$50,6,FALSE)*(1-(PRINCIPAL!$O$74/100)),VLOOKUP($N$243,'Banco de Dados'!$B$4:$J$50,6,FALSE)))))))))),"")</f>
        <v/>
      </c>
      <c r="N274" s="25" t="str">
        <f>IFERROR(M274*(IFERROR(VLOOKUP($N$243,'Banco de Dados'!$B$4:$J$50,4,FALSE),"ERRO")),"")</f>
        <v/>
      </c>
      <c r="O274" s="25" t="str">
        <f t="shared" si="172"/>
        <v/>
      </c>
      <c r="P274" s="103" t="str">
        <f>IFERROR(O274*(C274*(PRINCIPAL!$G$74/100))*0.47*(44/12),"")</f>
        <v/>
      </c>
      <c r="Q274" s="107" t="str">
        <f t="shared" si="173"/>
        <v/>
      </c>
      <c r="R274" s="29" t="str">
        <f>IFERROR(IF(AND(PRINCIPAL!$H$75&lt;&gt;"",OR(L274=PRINCIPAL!$I$75,L274=PRINCIPAL!$I$75+PRINCIPAL!$I$75,L274=PRINCIPAL!$I$75+PRINCIPAL!$I$75+PRINCIPAL!$I$75)),0,IF(AND(PRINCIPAL!$H$75&lt;&gt;"",L274=PRINCIPAL!$J$75),VLOOKUP($S$243,'Banco de Dados'!$B$4:$J$50,8,FALSE)*PRINCIPAL!$H$75*(1-(PRINCIPAL!$K$75/100)),IF(AND(PRINCIPAL!$H$75&lt;&gt;"",L274=PRINCIPAL!$L$75),VLOOKUP($S$243,'Banco de Dados'!$B$4:$J$50,8,FALSE)*PRINCIPAL!$H$75*(1-(PRINCIPAL!$M$75/100)),IF(AND(PRINCIPAL!$H$75&lt;&gt;"",L274=PRINCIPAL!$N$75),VLOOKUP($S$243,'Banco de Dados'!$B$4:$J$50,8,FALSE)*PRINCIPAL!$H$75*(1-(PRINCIPAL!$O$75/100)),IF(PRINCIPAL!$H$75&lt;&gt;"",VLOOKUP($S$243,'Banco de Dados'!$B$4:$J$50,8,FALSE)*PRINCIPAL!$H$75,IF(OR(L274=PRINCIPAL!$I$75,L274=PRINCIPAL!$I$75+PRINCIPAL!$I$75,L274=PRINCIPAL!$I$75+PRINCIPAL!$I$75+PRINCIPAL!$I$75),0,IF(L274=PRINCIPAL!$J$75,VLOOKUP($S$243,'Banco de Dados'!$B$4:$J$50,6,FALSE)*(1-(PRINCIPAL!$K$75/100)),IF(L274=PRINCIPAL!$L$75,VLOOKUP($S$243,'Banco de Dados'!$B$4:$J$50,6,FALSE)*(1-(PRINCIPAL!$M$75/100)),IF(L274=PRINCIPAL!$N$75,VLOOKUP($S$243,'Banco de Dados'!$B$4:$J$50,6,FALSE)*(1-(PRINCIPAL!$O$75/100)),VLOOKUP($S$243,'Banco de Dados'!$B$4:$J$50,6,FALSE)))))))))),"")</f>
        <v/>
      </c>
      <c r="S274" s="29" t="str">
        <f>IFERROR(R274*(IFERROR(VLOOKUP($S$243,'Banco de Dados'!$B$4:$J$50,4,FALSE),"ERRO")),"")</f>
        <v/>
      </c>
      <c r="T274" s="29" t="str">
        <f t="shared" si="171"/>
        <v/>
      </c>
      <c r="U274" s="103" t="str">
        <f>IFERROR(T274*(C274*(PRINCIPAL!$G$75/100))*0.47*(44/12),"")</f>
        <v/>
      </c>
      <c r="V274" s="103" t="str">
        <f t="shared" si="147"/>
        <v/>
      </c>
      <c r="W274" s="30" t="str">
        <f>IFERROR(IF(AND(PRINCIPAL!$H$76&lt;&gt;"",OR(L274=PRINCIPAL!$I$76,L274=PRINCIPAL!$I$76+PRINCIPAL!$I$76,L274=PRINCIPAL!$I$76+PRINCIPAL!$I$76+PRINCIPAL!$I$76)),0,IF(AND(PRINCIPAL!$H$76&lt;&gt;"",L274=PRINCIPAL!$J$76),VLOOKUP($X$243,'Banco de Dados'!$B$4:$J$50,8,FALSE)*PRINCIPAL!$H$76*(1-(PRINCIPAL!$K$76/100)),IF(AND(PRINCIPAL!$H$76&lt;&gt;"",L274=PRINCIPAL!$L$76),VLOOKUP($X$243,'Banco de Dados'!$B$4:$J$50,8,FALSE)*PRINCIPAL!$H$76*(1-(PRINCIPAL!$M$76/100)),IF(AND(PRINCIPAL!$H$76&lt;&gt;"",L274=PRINCIPAL!$N$76),VLOOKUP($X$243,'Banco de Dados'!$B$4:$J$50,8,FALSE)*PRINCIPAL!$H$76*(1-(PRINCIPAL!$O$76/100)),IF(PRINCIPAL!$H$76&lt;&gt;"",VLOOKUP($X$243,'Banco de Dados'!$B$4:$J$50,8,FALSE)*PRINCIPAL!$H$76,IF(OR(L274=PRINCIPAL!$I$76,L274=PRINCIPAL!$I$76+PRINCIPAL!$I$76,L274=PRINCIPAL!$I$76+PRINCIPAL!$I$76+PRINCIPAL!$I$76),0,IF(L274=PRINCIPAL!$J$76,VLOOKUP($X$243,'Banco de Dados'!$B$4:$J$50,6,FALSE)*(1-(PRINCIPAL!$K$76/100)),IF(L274=PRINCIPAL!$L$76,VLOOKUP($X$243,'Banco de Dados'!$B$4:$J$50,6,FALSE)*(1-(PRINCIPAL!$M$76/100)),IF(L274=PRINCIPAL!$N$76,VLOOKUP($X$243,'Banco de Dados'!$B$4:$J$50,6,FALSE)*(1-(PRINCIPAL!$O$76/100)),VLOOKUP($X$243,'Banco de Dados'!$B$4:$J$50,6,FALSE)))))))))),"")</f>
        <v/>
      </c>
      <c r="X274" s="29" t="str">
        <f>IFERROR(W274*(IFERROR(VLOOKUP($X$243,'Banco de Dados'!$B$4:$J$50,4,FALSE),"ERRO")),"")</f>
        <v/>
      </c>
      <c r="Y274" s="29" t="str">
        <f t="shared" si="165"/>
        <v/>
      </c>
      <c r="Z274" s="103" t="str">
        <f>IFERROR(Y274*(C274*(PRINCIPAL!$G$76/100))*0.47*(44/12),"")</f>
        <v/>
      </c>
      <c r="AA274" s="111" t="str">
        <f t="shared" si="166"/>
        <v/>
      </c>
      <c r="AB274" s="30" t="str">
        <f>IFERROR(IF(AND(PRINCIPAL!$H$77&lt;&gt;"",OR(L274=PRINCIPAL!$I$77,L274=PRINCIPAL!$I$77+PRINCIPAL!$I$77,L274=PRINCIPAL!$I$77+PRINCIPAL!$I$77+PRINCIPAL!$I$77)),0,IF(AND(PRINCIPAL!$H$77&lt;&gt;"",L274=PRINCIPAL!$J$77),VLOOKUP($AC$243,'Banco de Dados'!$B$4:$J$50,8,FALSE)*PRINCIPAL!$H$77*(1-(PRINCIPAL!$K$77/100)),IF(AND(PRINCIPAL!$H$77&lt;&gt;"",L274=PRINCIPAL!$L$77),VLOOKUP($AC$243,'Banco de Dados'!$B$4:$J$50,8,FALSE)*PRINCIPAL!$H$77*(1-(PRINCIPAL!$M$77/100)),IF(AND(PRINCIPAL!$H$77&lt;&gt;"",L274=PRINCIPAL!$N$77),VLOOKUP($AC$243,'Banco de Dados'!$B$4:$J$50,8,FALSE)*PRINCIPAL!$H$77*(1-(PRINCIPAL!$O$77/100)),IF(PRINCIPAL!$H$77&lt;&gt;"",VLOOKUP($AC$243,'Banco de Dados'!$B$4:$J$50,8,FALSE)*PRINCIPAL!$H$77,IF(OR(L274=PRINCIPAL!$I$77,L274=PRINCIPAL!$I$77+PRINCIPAL!$I$77,L274=PRINCIPAL!$I$77+PRINCIPAL!$I$77+PRINCIPAL!$I$77),0,IF(L274=PRINCIPAL!$J$77,VLOOKUP($AC$243,'Banco de Dados'!$B$4:$J$50,6,FALSE)*(1-(PRINCIPAL!$K$77/100)),IF(L274=PRINCIPAL!$L$77,VLOOKUP($AC$243,'Banco de Dados'!$B$4:$J$50,6,FALSE)*(1-(PRINCIPAL!$M$77/100)),IF(L274=PRINCIPAL!$N$77,VLOOKUP($AC$243,'Banco de Dados'!$B$4:$J$50,6,FALSE)*(1-(PRINCIPAL!$O$77/100)),VLOOKUP($AC$243,'Banco de Dados'!$B$4:$J$50,6,FALSE)))))))))),"")</f>
        <v/>
      </c>
      <c r="AC274" s="29" t="str">
        <f>IFERROR(AB274*(IFERROR(VLOOKUP($AC$243,'Banco de Dados'!$B$4:$J$50,4,FALSE),"ERRO")),"")</f>
        <v/>
      </c>
      <c r="AD274" s="29" t="str">
        <f t="shared" si="156"/>
        <v/>
      </c>
      <c r="AE274" s="103" t="str">
        <f>IFERROR(AD274*(C274*(PRINCIPAL!$G$77/100))*0.47*(44/12),"")</f>
        <v/>
      </c>
      <c r="AF274" s="111" t="str">
        <f t="shared" si="157"/>
        <v/>
      </c>
      <c r="AG274" s="30" t="str">
        <f>IFERROR(IF(AND(PRINCIPAL!$H$78&lt;&gt;"",OR(L274=PRINCIPAL!$I$78,L274=PRINCIPAL!$I$78+PRINCIPAL!$I$78,L274=PRINCIPAL!$I$78+PRINCIPAL!$I$78+PRINCIPAL!$I$78)),0,IF(AND(PRINCIPAL!$H$78&lt;&gt;"",L274=PRINCIPAL!$J$78),VLOOKUP($AH$243,'Banco de Dados'!$B$4:$J$50,8,FALSE)*PRINCIPAL!$H$78*(1-(PRINCIPAL!$K$78/100)),IF(AND(PRINCIPAL!$H$78&lt;&gt;"",L274=PRINCIPAL!$L$78),VLOOKUP($AH$243,'Banco de Dados'!$B$4:$J$50,8,FALSE)*PRINCIPAL!$H$78*(1-(PRINCIPAL!$M$78/100)),IF(AND(PRINCIPAL!$H$78&lt;&gt;"",L274=PRINCIPAL!$N$78),VLOOKUP($AH$243,'Banco de Dados'!$B$4:$J$50,8,FALSE)*PRINCIPAL!$H$78*(1-(PRINCIPAL!$O$78/100)),IF(PRINCIPAL!$H$78&lt;&gt;"",VLOOKUP($AH$243,'Banco de Dados'!$B$4:$J$50,8,FALSE)*PRINCIPAL!$H$78,IF(OR(L274=PRINCIPAL!$I$78,L274=PRINCIPAL!$I$78+PRINCIPAL!$I$78,L274=PRINCIPAL!$I$78+PRINCIPAL!$I$78+PRINCIPAL!$I$78),0,IF(L274=PRINCIPAL!$J$78,VLOOKUP($AH$243,'Banco de Dados'!$B$4:$J$50,6,FALSE)*(1-(PRINCIPAL!$K$78/100)),IF(L274=PRINCIPAL!$L$78,VLOOKUP($AH$243,'Banco de Dados'!$B$4:$J$50,6,FALSE)*(1-(PRINCIPAL!$M$78/100)),IF(L274=PRINCIPAL!$N$78,VLOOKUP($AH$243,'Banco de Dados'!$B$4:$J$50,6,FALSE)*(1-(PRINCIPAL!$O$78/100)),VLOOKUP($AH$243,'Banco de Dados'!$B$4:$J$50,6,FALSE)))))))))),"")</f>
        <v/>
      </c>
      <c r="AH274" s="29" t="str">
        <f>IFERROR(AG274*(IFERROR(VLOOKUP($AH$243,'Banco de Dados'!$B$4:$J$50,4,FALSE),"ERRO")),"")</f>
        <v/>
      </c>
      <c r="AI274" s="29" t="str">
        <f t="shared" si="158"/>
        <v/>
      </c>
      <c r="AJ274" s="103" t="str">
        <f>IFERROR(AI274*(C274*(PRINCIPAL!$G$78/100))*0.47*(44/12),"")</f>
        <v/>
      </c>
      <c r="AK274" s="111" t="str">
        <f t="shared" si="167"/>
        <v/>
      </c>
      <c r="AL274" s="30" t="str">
        <f>IFERROR(IF(AND(PRINCIPAL!$H$79&lt;&gt;"",OR(L274=PRINCIPAL!$I$79,L274=PRINCIPAL!$I$79+PRINCIPAL!$I$79,L274=PRINCIPAL!$I$79+PRINCIPAL!$I$79+PRINCIPAL!$I$79)),0,IF(AND(PRINCIPAL!$H$79&lt;&gt;"",L274=PRINCIPAL!$J$79),VLOOKUP($AM$243,'Banco de Dados'!$B$4:$J$50,8,FALSE)*PRINCIPAL!$H$79*(1-(PRINCIPAL!$K$79/100)),IF(AND(PRINCIPAL!$H$79&lt;&gt;"",L274=PRINCIPAL!$L$79),VLOOKUP($AM$243,'Banco de Dados'!$B$4:$J$50,8,FALSE)*PRINCIPAL!$H$79*(1-(PRINCIPAL!$M$79/100)),IF(AND(PRINCIPAL!$H$79&lt;&gt;"",L274=PRINCIPAL!$N$79),VLOOKUP($AM$243,'Banco de Dados'!$B$4:$J$50,8,FALSE)*PRINCIPAL!$H$79*(1-(PRINCIPAL!$O$79/100)),IF(PRINCIPAL!$H$79&lt;&gt;"",VLOOKUP($AM$243,'Banco de Dados'!$B$4:$J$50,8,FALSE)*PRINCIPAL!$H$79,IF(OR(L274=PRINCIPAL!$I$79,L274=PRINCIPAL!$I$79+PRINCIPAL!$I$79,L274=PRINCIPAL!$I$79+PRINCIPAL!$I$79+PRINCIPAL!$I$79),0,IF(L274=PRINCIPAL!$J$79,VLOOKUP($AM$243,'Banco de Dados'!$B$4:$J$50,6,FALSE)*(1-(PRINCIPAL!$K$79/100)),IF(L274=PRINCIPAL!$L$79,VLOOKUP($AM$243,'Banco de Dados'!$B$4:$J$50,6,FALSE)*(1-(PRINCIPAL!$M$79/100)),IF(L274=PRINCIPAL!$N$79,VLOOKUP($AM$243,'Banco de Dados'!$B$4:$J$50,6,FALSE)*(1-(PRINCIPAL!$O$79/100)),VLOOKUP($AM$243,'Banco de Dados'!$B$4:$J$50,6,FALSE)))))))))),"")</f>
        <v/>
      </c>
      <c r="AM274" s="29" t="str">
        <f>IFERROR(AL274*(IFERROR(VLOOKUP($AM$243,'Banco de Dados'!$B$4:$J$50,4,FALSE),"ERRO")),"")</f>
        <v/>
      </c>
      <c r="AN274" s="29" t="str">
        <f t="shared" si="159"/>
        <v/>
      </c>
      <c r="AO274" s="103" t="str">
        <f>IFERROR(AN274*(C274*(PRINCIPAL!$G$79/100))*0.47*(44/12),"")</f>
        <v/>
      </c>
      <c r="AP274" s="111" t="str">
        <f t="shared" si="160"/>
        <v/>
      </c>
      <c r="AQ274" s="30" t="str">
        <f>IFERROR(IF(AND(PRINCIPAL!$H$80&lt;&gt;"",OR(L274=PRINCIPAL!$I$80,L274=PRINCIPAL!$I$80+PRINCIPAL!$I$80,L274=PRINCIPAL!$I$80+PRINCIPAL!$I$80+PRINCIPAL!$I$80)),0,IF(AND(PRINCIPAL!$H$80&lt;&gt;"",L274=PRINCIPAL!$J$80),VLOOKUP($AR$243,'Banco de Dados'!$B$4:$J$50,8,FALSE)*PRINCIPAL!$H$80*(1-(PRINCIPAL!$K$80/100)),IF(AND(PRINCIPAL!$H$80&lt;&gt;"",L274=PRINCIPAL!$L$80),VLOOKUP($AR$243,'Banco de Dados'!$B$4:$J$50,8,FALSE)*PRINCIPAL!$H$80*(1-(PRINCIPAL!$M$80/100)),IF(AND(PRINCIPAL!$H$80&lt;&gt;"",L274=PRINCIPAL!$N$80),VLOOKUP($AR$243,'Banco de Dados'!$B$4:$J$50,8,FALSE)*PRINCIPAL!$H$80*(1-(PRINCIPAL!$O$80/100)),IF(PRINCIPAL!$H$80&lt;&gt;"",VLOOKUP($AR$243,'Banco de Dados'!$B$4:$J$50,8,FALSE)*PRINCIPAL!$H$80,IF(OR(L274=PRINCIPAL!$I$80,L274=PRINCIPAL!$I$80+PRINCIPAL!$I$80,L274=PRINCIPAL!$I$80+PRINCIPAL!$I$80+PRINCIPAL!$I$80),0,IF(L274=PRINCIPAL!$J$80,VLOOKUP($AR$243,'Banco de Dados'!$B$4:$J$50,6,FALSE)*(1-(PRINCIPAL!$K$80/100)),IF(L274=PRINCIPAL!$L$80,VLOOKUP($AR$243,'Banco de Dados'!$B$4:$J$50,6,FALSE)*(1-(PRINCIPAL!$M$80/100)),IF(L274=PRINCIPAL!$N$80,VLOOKUP($AR$243,'Banco de Dados'!$B$4:$J$50,6,FALSE)*(1-(PRINCIPAL!$O$80/100)),VLOOKUP($AR$243,'Banco de Dados'!$B$4:$J$50,6,FALSE)))))))))),"")</f>
        <v/>
      </c>
      <c r="AR274" s="29" t="str">
        <f>IFERROR(AQ274*(IFERROR(VLOOKUP($AR$243,'Banco de Dados'!$B$4:$J$50,4,FALSE),"ERRO")),"")</f>
        <v/>
      </c>
      <c r="AS274" s="29" t="str">
        <f t="shared" si="161"/>
        <v/>
      </c>
      <c r="AT274" s="103" t="str">
        <f>IFERROR(AS274*(C274*(PRINCIPAL!$G$80/100))*0.47*(44/12),"")</f>
        <v/>
      </c>
      <c r="AU274" s="111" t="str">
        <f t="shared" si="162"/>
        <v/>
      </c>
      <c r="AV274" s="30" t="str">
        <f>IFERROR(IF(AND(PRINCIPAL!$H$81&lt;&gt;"",OR(L274=PRINCIPAL!$I$81,L274=PRINCIPAL!$I$81+PRINCIPAL!$I$81,L274=PRINCIPAL!$I$81+PRINCIPAL!$I$81+PRINCIPAL!$I$81)),0,IF(AND(PRINCIPAL!$H$81&lt;&gt;"",L274=PRINCIPAL!$J$81),VLOOKUP($AW$243,'Banco de Dados'!$B$4:$J$50,8,FALSE)*PRINCIPAL!$H$81*(1-(PRINCIPAL!$K$81/100)),IF(AND(PRINCIPAL!$H$81&lt;&gt;"",L274=PRINCIPAL!$L$81),VLOOKUP($AW$243,'Banco de Dados'!$B$4:$J$50,8,FALSE)*PRINCIPAL!$H$81*(1-(PRINCIPAL!$M$81/100)),IF(AND(PRINCIPAL!$H$81&lt;&gt;"",L274=PRINCIPAL!$N$81),VLOOKUP($AW$243,'Banco de Dados'!$B$4:$J$50,8,FALSE)*PRINCIPAL!$H$81*(1-(PRINCIPAL!$O$81/100)),IF(PRINCIPAL!$H$81&lt;&gt;"",VLOOKUP($AW$243,'Banco de Dados'!$B$4:$J$50,8,FALSE)*PRINCIPAL!$H$81,IF(OR(L274=PRINCIPAL!$I$81,L274=PRINCIPAL!$I$81+PRINCIPAL!$I$81,L274=PRINCIPAL!$I$81+PRINCIPAL!$I$81+PRINCIPAL!$I$81),0,IF(L274=PRINCIPAL!$J$81,VLOOKUP($AW$243,'Banco de Dados'!$B$4:$J$50,6,FALSE)*(1-(PRINCIPAL!$K$81/100)),IF(L274=PRINCIPAL!$L$81,VLOOKUP($AW$243,'Banco de Dados'!$B$4:$J$50,6,FALSE)*(1-(PRINCIPAL!$M$81/100)),IF(L274=PRINCIPAL!$N$81,VLOOKUP($AW$243,'Banco de Dados'!$B$4:$J$50,6,FALSE)*(1-(PRINCIPAL!$O$81/100)),VLOOKUP($AW$243,'Banco de Dados'!$B$4:$J$50,6,FALSE)))))))))),"")</f>
        <v/>
      </c>
      <c r="AW274" s="29" t="str">
        <f>IFERROR(AV274*(IFERROR(VLOOKUP($AW$243,'Banco de Dados'!$B$4:$J$50,4,FALSE),"ERRO")),"")</f>
        <v/>
      </c>
      <c r="AX274" s="29" t="str">
        <f t="shared" si="163"/>
        <v/>
      </c>
      <c r="AY274" s="103" t="str">
        <f>IFERROR(AX274*(C274*(PRINCIPAL!$G$81/100))*0.47*(44/12),"")</f>
        <v/>
      </c>
      <c r="AZ274" s="111" t="str">
        <f t="shared" si="168"/>
        <v/>
      </c>
      <c r="BA274" s="30" t="str">
        <f>IFERROR(IF(AND(PRINCIPAL!$H$82&lt;&gt;"",OR(L274=PRINCIPAL!$I$82,L274=PRINCIPAL!$I$82+PRINCIPAL!$I$82,L274=PRINCIPAL!$I$82+PRINCIPAL!$I$82+PRINCIPAL!$I$82)),0,IF(AND(PRINCIPAL!$H$82&lt;&gt;"",L274=PRINCIPAL!$J$82),VLOOKUP($BB$243,'Banco de Dados'!$B$4:$J$50,8,FALSE)*PRINCIPAL!$H$82*(1-(PRINCIPAL!$K$82/100)),IF(AND(PRINCIPAL!$H$82&lt;&gt;"",L274=PRINCIPAL!$L$82),VLOOKUP($BB$243,'Banco de Dados'!$B$4:$J$50,8,FALSE)*PRINCIPAL!$H$82*(1-(PRINCIPAL!$M$82/100)),IF(AND(PRINCIPAL!$H$82&lt;&gt;"",L274=PRINCIPAL!$N$82),VLOOKUP($BB$243,'Banco de Dados'!$B$4:$J$50,8,FALSE)*PRINCIPAL!$H$82*(1-(PRINCIPAL!$O$82/100)),IF(PRINCIPAL!$H$82&lt;&gt;"",VLOOKUP($BB$243,'Banco de Dados'!$B$4:$J$50,8,FALSE)*PRINCIPAL!$H$82,IF(OR(L274=PRINCIPAL!$I$82,L274=PRINCIPAL!$I$82+PRINCIPAL!$I$82,L274=PRINCIPAL!$I$82+PRINCIPAL!$I$82+PRINCIPAL!$I$82),0,IF(L274=PRINCIPAL!$J$82,VLOOKUP($BB$243,'Banco de Dados'!$B$4:$J$50,6,FALSE)*(1-(PRINCIPAL!$K$82/100)),IF(L274=PRINCIPAL!$L$82,VLOOKUP($BB$243,'Banco de Dados'!$B$4:$J$50,6,FALSE)*(1-(PRINCIPAL!$M$82/100)),IF(L274=PRINCIPAL!$N$82,VLOOKUP($BB$243,'Banco de Dados'!$B$4:$J$50,6,FALSE)*(1-(PRINCIPAL!$O$82/100)),VLOOKUP($BB$243,'Banco de Dados'!$B$4:$J$50,6,FALSE)))))))))),"")</f>
        <v/>
      </c>
      <c r="BB274" s="29" t="str">
        <f>IFERROR(BA274*(IFERROR(VLOOKUP($BB$243,'Banco de Dados'!$B$4:$J$50,4,FALSE),"ERRO")),"")</f>
        <v/>
      </c>
      <c r="BC274" s="29" t="str">
        <f t="shared" si="169"/>
        <v/>
      </c>
      <c r="BD274" s="103" t="str">
        <f>IFERROR(BC274*(C274*(PRINCIPAL!$G$82/100))*0.47*(44/12),"")</f>
        <v/>
      </c>
      <c r="BE274" s="111" t="str">
        <f t="shared" si="148"/>
        <v/>
      </c>
      <c r="BF274" s="30" t="str">
        <f>IFERROR(IF(AND(PRINCIPAL!$H$83&lt;&gt;"",OR(L274=PRINCIPAL!$I$83,L274=PRINCIPAL!$I$83+PRINCIPAL!$I$83,L274=PRINCIPAL!$I$83+PRINCIPAL!$I$83+PRINCIPAL!$I$83)),0,IF(AND(PRINCIPAL!$H$83&lt;&gt;"",L274=PRINCIPAL!$J$83),VLOOKUP($BG$243,'Banco de Dados'!$B$4:$J$50,8,FALSE)*PRINCIPAL!$H$83*(1-(PRINCIPAL!$K$83/100)),IF(AND(PRINCIPAL!$H$83&lt;&gt;"",L274=PRINCIPAL!$L$83),VLOOKUP($BG$243,'Banco de Dados'!$B$4:$J$50,8,FALSE)*PRINCIPAL!$H$83*(1-(PRINCIPAL!$M$83/100)),IF(AND(PRINCIPAL!$H$83&lt;&gt;"",L274=PRINCIPAL!$N$83),VLOOKUP($BG$243,'Banco de Dados'!$B$4:$J$50,8,FALSE)*PRINCIPAL!$H$83*(1-(PRINCIPAL!$O$83/100)),IF(PRINCIPAL!$H$83&lt;&gt;"",VLOOKUP($BG$243,'Banco de Dados'!$B$4:$J$50,8,FALSE)*PRINCIPAL!$H$83,IF(OR(L274=PRINCIPAL!$I$83,L274=PRINCIPAL!$I$83+PRINCIPAL!$I$83,L274=PRINCIPAL!$I$83+PRINCIPAL!$I$83+PRINCIPAL!$I$83),0,IF(L274=PRINCIPAL!$J$83,VLOOKUP($BG$243,'Banco de Dados'!$B$4:$J$50,6,FALSE)*(1-(PRINCIPAL!$K$83/100)),IF(L274=PRINCIPAL!$L$83,VLOOKUP($BG$243,'Banco de Dados'!$B$4:$J$50,6,FALSE)*(1-(PRINCIPAL!$M$83/100)),IF(L274=PRINCIPAL!$N$83,VLOOKUP($BG$243,'Banco de Dados'!$B$4:$J$50,6,FALSE)*(1-(PRINCIPAL!$O$83/100)),VLOOKUP($BG$243,'Banco de Dados'!$B$4:$J$50,6,FALSE)))))))))),"")</f>
        <v/>
      </c>
      <c r="BG274" s="29" t="str">
        <f>IFERROR(BF274*(IFERROR(VLOOKUP($BG$243,'Banco de Dados'!$B$4:$J$50,4,FALSE),"ERRO")),"")</f>
        <v/>
      </c>
      <c r="BH274" s="29" t="str">
        <f t="shared" si="164"/>
        <v/>
      </c>
      <c r="BI274" s="103" t="str">
        <f>IFERROR(BH274*(C274*(PRINCIPAL!$G$83/100))*0.47*(44/12),"")</f>
        <v/>
      </c>
      <c r="BJ274" s="102" t="str">
        <f t="shared" si="149"/>
        <v/>
      </c>
    </row>
    <row r="275" spans="2:62" ht="12.75" customHeight="1" x14ac:dyDescent="0.3">
      <c r="B275" s="326">
        <f t="shared" si="150"/>
        <v>2050</v>
      </c>
      <c r="C275" s="340"/>
      <c r="D275" s="1"/>
      <c r="E275" s="116">
        <v>30</v>
      </c>
      <c r="F275" s="24" t="str">
        <f>IFERROR(VLOOKUP($G$243,'Banco de Dados'!$B$4:$J$50,6,FALSE),"")</f>
        <v/>
      </c>
      <c r="G275" s="25" t="str">
        <f>IFERROR(F275*(IFERROR(VLOOKUP($G$243,'Banco de Dados'!$B$4:$J$50,4,FALSE),"ERRO")),"")</f>
        <v/>
      </c>
      <c r="H275" s="25" t="str">
        <f t="shared" si="151"/>
        <v/>
      </c>
      <c r="I275" s="103" t="str">
        <f t="shared" si="152"/>
        <v/>
      </c>
      <c r="J275" s="117" t="str">
        <f t="shared" si="153"/>
        <v/>
      </c>
      <c r="K275" s="1"/>
      <c r="L275" s="91">
        <v>30</v>
      </c>
      <c r="M275" s="24" t="str">
        <f>IFERROR(IF(AND(PRINCIPAL!$H$74&lt;&gt;"",OR(L275=PRINCIPAL!$I$74,L275=PRINCIPAL!$I$74+PRINCIPAL!$I$74,L275=PRINCIPAL!$I$74+PRINCIPAL!$I$74+PRINCIPAL!$I$74)),0,IF(AND(PRINCIPAL!$H$74&lt;&gt;"",L275=PRINCIPAL!$J$74),VLOOKUP($N$243,'Banco de Dados'!$B$4:$J$50,8,FALSE)*PRINCIPAL!$H$74*(1-(PRINCIPAL!$K$74/100)),IF(AND(PRINCIPAL!$H$74&lt;&gt;"",L275=PRINCIPAL!$L$74),VLOOKUP($N$243,'Banco de Dados'!$B$4:$J$50,8,FALSE)*PRINCIPAL!$H$74*(1-(PRINCIPAL!$M$74/100)),IF(AND(PRINCIPAL!$H$74&lt;&gt;"",L275=PRINCIPAL!$N$74),VLOOKUP($N$243,'Banco de Dados'!$B$4:$J$50,8,FALSE)*PRINCIPAL!$H$74*(1-(PRINCIPAL!$O$74/100)),IF(PRINCIPAL!$H$74&lt;&gt;"",VLOOKUP($N$243,'Banco de Dados'!$B$4:$J$50,8,FALSE)*PRINCIPAL!$H$74,IF(OR(L275=PRINCIPAL!$I$74,L275=PRINCIPAL!$I$74+PRINCIPAL!$I$74,L275=PRINCIPAL!$I$74+PRINCIPAL!$I$74+PRINCIPAL!$I$74),0,IF(L275=PRINCIPAL!$J$74,VLOOKUP($N$243,'Banco de Dados'!$B$4:$J$50,6,FALSE)*(1-(PRINCIPAL!$K$74/100)),IF(L275=PRINCIPAL!$L$74,VLOOKUP($N$243,'Banco de Dados'!$B$4:$J$50,6,FALSE)*(1-(PRINCIPAL!$M$74/100)),IF(L275=PRINCIPAL!$N$74,VLOOKUP($N$243,'Banco de Dados'!$B$4:$J$50,6,FALSE)*(1-(PRINCIPAL!$O$74/100)),VLOOKUP($N$243,'Banco de Dados'!$B$4:$J$50,6,FALSE)))))))))),"")</f>
        <v/>
      </c>
      <c r="N275" s="25" t="str">
        <f>IFERROR(M275*(IFERROR(VLOOKUP($N$243,'Banco de Dados'!$B$4:$J$50,4,FALSE),"ERRO")),"")</f>
        <v/>
      </c>
      <c r="O275" s="25" t="str">
        <f t="shared" si="172"/>
        <v/>
      </c>
      <c r="P275" s="103" t="str">
        <f>IFERROR(O275*(C275*(PRINCIPAL!$G$74/100))*0.47*(44/12),"")</f>
        <v/>
      </c>
      <c r="Q275" s="107" t="str">
        <f t="shared" si="173"/>
        <v/>
      </c>
      <c r="R275" s="29" t="str">
        <f>IFERROR(IF(AND(PRINCIPAL!$H$75&lt;&gt;"",OR(L275=PRINCIPAL!$I$75,L275=PRINCIPAL!$I$75+PRINCIPAL!$I$75,L275=PRINCIPAL!$I$75+PRINCIPAL!$I$75+PRINCIPAL!$I$75)),0,IF(AND(PRINCIPAL!$H$75&lt;&gt;"",L275=PRINCIPAL!$J$75),VLOOKUP($S$243,'Banco de Dados'!$B$4:$J$50,8,FALSE)*PRINCIPAL!$H$75*(1-(PRINCIPAL!$K$75/100)),IF(AND(PRINCIPAL!$H$75&lt;&gt;"",L275=PRINCIPAL!$L$75),VLOOKUP($S$243,'Banco de Dados'!$B$4:$J$50,8,FALSE)*PRINCIPAL!$H$75*(1-(PRINCIPAL!$M$75/100)),IF(AND(PRINCIPAL!$H$75&lt;&gt;"",L275=PRINCIPAL!$N$75),VLOOKUP($S$243,'Banco de Dados'!$B$4:$J$50,8,FALSE)*PRINCIPAL!$H$75*(1-(PRINCIPAL!$O$75/100)),IF(PRINCIPAL!$H$75&lt;&gt;"",VLOOKUP($S$243,'Banco de Dados'!$B$4:$J$50,8,FALSE)*PRINCIPAL!$H$75,IF(OR(L275=PRINCIPAL!$I$75,L275=PRINCIPAL!$I$75+PRINCIPAL!$I$75,L275=PRINCIPAL!$I$75+PRINCIPAL!$I$75+PRINCIPAL!$I$75),0,IF(L275=PRINCIPAL!$J$75,VLOOKUP($S$243,'Banco de Dados'!$B$4:$J$50,6,FALSE)*(1-(PRINCIPAL!$K$75/100)),IF(L275=PRINCIPAL!$L$75,VLOOKUP($S$243,'Banco de Dados'!$B$4:$J$50,6,FALSE)*(1-(PRINCIPAL!$M$75/100)),IF(L275=PRINCIPAL!$N$75,VLOOKUP($S$243,'Banco de Dados'!$B$4:$J$50,6,FALSE)*(1-(PRINCIPAL!$O$75/100)),VLOOKUP($S$243,'Banco de Dados'!$B$4:$J$50,6,FALSE)))))))))),"")</f>
        <v/>
      </c>
      <c r="S275" s="29" t="str">
        <f>IFERROR(R275*(IFERROR(VLOOKUP($S$243,'Banco de Dados'!$B$4:$J$50,4,FALSE),"ERRO")),"")</f>
        <v/>
      </c>
      <c r="T275" s="29" t="str">
        <f t="shared" si="171"/>
        <v/>
      </c>
      <c r="U275" s="103" t="str">
        <f>IFERROR(T275*(C275*(PRINCIPAL!$G$75/100))*0.47*(44/12),"")</f>
        <v/>
      </c>
      <c r="V275" s="103" t="str">
        <f t="shared" si="147"/>
        <v/>
      </c>
      <c r="W275" s="30" t="str">
        <f>IFERROR(IF(AND(PRINCIPAL!$H$76&lt;&gt;"",OR(L275=PRINCIPAL!$I$76,L275=PRINCIPAL!$I$76+PRINCIPAL!$I$76,L275=PRINCIPAL!$I$76+PRINCIPAL!$I$76+PRINCIPAL!$I$76)),0,IF(AND(PRINCIPAL!$H$76&lt;&gt;"",L275=PRINCIPAL!$J$76),VLOOKUP($X$243,'Banco de Dados'!$B$4:$J$50,8,FALSE)*PRINCIPAL!$H$76*(1-(PRINCIPAL!$K$76/100)),IF(AND(PRINCIPAL!$H$76&lt;&gt;"",L275=PRINCIPAL!$L$76),VLOOKUP($X$243,'Banco de Dados'!$B$4:$J$50,8,FALSE)*PRINCIPAL!$H$76*(1-(PRINCIPAL!$M$76/100)),IF(AND(PRINCIPAL!$H$76&lt;&gt;"",L275=PRINCIPAL!$N$76),VLOOKUP($X$243,'Banco de Dados'!$B$4:$J$50,8,FALSE)*PRINCIPAL!$H$76*(1-(PRINCIPAL!$O$76/100)),IF(PRINCIPAL!$H$76&lt;&gt;"",VLOOKUP($X$243,'Banco de Dados'!$B$4:$J$50,8,FALSE)*PRINCIPAL!$H$76,IF(OR(L275=PRINCIPAL!$I$76,L275=PRINCIPAL!$I$76+PRINCIPAL!$I$76,L275=PRINCIPAL!$I$76+PRINCIPAL!$I$76+PRINCIPAL!$I$76),0,IF(L275=PRINCIPAL!$J$76,VLOOKUP($X$243,'Banco de Dados'!$B$4:$J$50,6,FALSE)*(1-(PRINCIPAL!$K$76/100)),IF(L275=PRINCIPAL!$L$76,VLOOKUP($X$243,'Banco de Dados'!$B$4:$J$50,6,FALSE)*(1-(PRINCIPAL!$M$76/100)),IF(L275=PRINCIPAL!$N$76,VLOOKUP($X$243,'Banco de Dados'!$B$4:$J$50,6,FALSE)*(1-(PRINCIPAL!$O$76/100)),VLOOKUP($X$243,'Banco de Dados'!$B$4:$J$50,6,FALSE)))))))))),"")</f>
        <v/>
      </c>
      <c r="X275" s="29" t="str">
        <f>IFERROR(W275*(IFERROR(VLOOKUP($X$243,'Banco de Dados'!$B$4:$J$50,4,FALSE),"ERRO")),"")</f>
        <v/>
      </c>
      <c r="Y275" s="29" t="str">
        <f t="shared" si="165"/>
        <v/>
      </c>
      <c r="Z275" s="103" t="str">
        <f>IFERROR(Y275*(C275*(PRINCIPAL!$G$76/100))*0.47*(44/12),"")</f>
        <v/>
      </c>
      <c r="AA275" s="111" t="str">
        <f t="shared" si="166"/>
        <v/>
      </c>
      <c r="AB275" s="30" t="str">
        <f>IFERROR(IF(AND(PRINCIPAL!$H$77&lt;&gt;"",OR(L275=PRINCIPAL!$I$77,L275=PRINCIPAL!$I$77+PRINCIPAL!$I$77,L275=PRINCIPAL!$I$77+PRINCIPAL!$I$77+PRINCIPAL!$I$77)),0,IF(AND(PRINCIPAL!$H$77&lt;&gt;"",L275=PRINCIPAL!$J$77),VLOOKUP($AC$243,'Banco de Dados'!$B$4:$J$50,8,FALSE)*PRINCIPAL!$H$77*(1-(PRINCIPAL!$K$77/100)),IF(AND(PRINCIPAL!$H$77&lt;&gt;"",L275=PRINCIPAL!$L$77),VLOOKUP($AC$243,'Banco de Dados'!$B$4:$J$50,8,FALSE)*PRINCIPAL!$H$77*(1-(PRINCIPAL!$M$77/100)),IF(AND(PRINCIPAL!$H$77&lt;&gt;"",L275=PRINCIPAL!$N$77),VLOOKUP($AC$243,'Banco de Dados'!$B$4:$J$50,8,FALSE)*PRINCIPAL!$H$77*(1-(PRINCIPAL!$O$77/100)),IF(PRINCIPAL!$H$77&lt;&gt;"",VLOOKUP($AC$243,'Banco de Dados'!$B$4:$J$50,8,FALSE)*PRINCIPAL!$H$77,IF(OR(L275=PRINCIPAL!$I$77,L275=PRINCIPAL!$I$77+PRINCIPAL!$I$77,L275=PRINCIPAL!$I$77+PRINCIPAL!$I$77+PRINCIPAL!$I$77),0,IF(L275=PRINCIPAL!$J$77,VLOOKUP($AC$243,'Banco de Dados'!$B$4:$J$50,6,FALSE)*(1-(PRINCIPAL!$K$77/100)),IF(L275=PRINCIPAL!$L$77,VLOOKUP($AC$243,'Banco de Dados'!$B$4:$J$50,6,FALSE)*(1-(PRINCIPAL!$M$77/100)),IF(L275=PRINCIPAL!$N$77,VLOOKUP($AC$243,'Banco de Dados'!$B$4:$J$50,6,FALSE)*(1-(PRINCIPAL!$O$77/100)),VLOOKUP($AC$243,'Banco de Dados'!$B$4:$J$50,6,FALSE)))))))))),"")</f>
        <v/>
      </c>
      <c r="AC275" s="29" t="str">
        <f>IFERROR(AB275*(IFERROR(VLOOKUP($AC$243,'Banco de Dados'!$B$4:$J$50,4,FALSE),"ERRO")),"")</f>
        <v/>
      </c>
      <c r="AD275" s="29" t="str">
        <f t="shared" si="156"/>
        <v/>
      </c>
      <c r="AE275" s="103" t="str">
        <f>IFERROR(AD275*(C275*(PRINCIPAL!$G$77/100))*0.47*(44/12),"")</f>
        <v/>
      </c>
      <c r="AF275" s="111" t="str">
        <f t="shared" si="157"/>
        <v/>
      </c>
      <c r="AG275" s="30" t="str">
        <f>IFERROR(IF(AND(PRINCIPAL!$H$78&lt;&gt;"",OR(L275=PRINCIPAL!$I$78,L275=PRINCIPAL!$I$78+PRINCIPAL!$I$78,L275=PRINCIPAL!$I$78+PRINCIPAL!$I$78+PRINCIPAL!$I$78)),0,IF(AND(PRINCIPAL!$H$78&lt;&gt;"",L275=PRINCIPAL!$J$78),VLOOKUP($AH$243,'Banco de Dados'!$B$4:$J$50,8,FALSE)*PRINCIPAL!$H$78*(1-(PRINCIPAL!$K$78/100)),IF(AND(PRINCIPAL!$H$78&lt;&gt;"",L275=PRINCIPAL!$L$78),VLOOKUP($AH$243,'Banco de Dados'!$B$4:$J$50,8,FALSE)*PRINCIPAL!$H$78*(1-(PRINCIPAL!$M$78/100)),IF(AND(PRINCIPAL!$H$78&lt;&gt;"",L275=PRINCIPAL!$N$78),VLOOKUP($AH$243,'Banco de Dados'!$B$4:$J$50,8,FALSE)*PRINCIPAL!$H$78*(1-(PRINCIPAL!$O$78/100)),IF(PRINCIPAL!$H$78&lt;&gt;"",VLOOKUP($AH$243,'Banco de Dados'!$B$4:$J$50,8,FALSE)*PRINCIPAL!$H$78,IF(OR(L275=PRINCIPAL!$I$78,L275=PRINCIPAL!$I$78+PRINCIPAL!$I$78,L275=PRINCIPAL!$I$78+PRINCIPAL!$I$78+PRINCIPAL!$I$78),0,IF(L275=PRINCIPAL!$J$78,VLOOKUP($AH$243,'Banco de Dados'!$B$4:$J$50,6,FALSE)*(1-(PRINCIPAL!$K$78/100)),IF(L275=PRINCIPAL!$L$78,VLOOKUP($AH$243,'Banco de Dados'!$B$4:$J$50,6,FALSE)*(1-(PRINCIPAL!$M$78/100)),IF(L275=PRINCIPAL!$N$78,VLOOKUP($AH$243,'Banco de Dados'!$B$4:$J$50,6,FALSE)*(1-(PRINCIPAL!$O$78/100)),VLOOKUP($AH$243,'Banco de Dados'!$B$4:$J$50,6,FALSE)))))))))),"")</f>
        <v/>
      </c>
      <c r="AH275" s="29" t="str">
        <f>IFERROR(AG275*(IFERROR(VLOOKUP($AH$243,'Banco de Dados'!$B$4:$J$50,4,FALSE),"ERRO")),"")</f>
        <v/>
      </c>
      <c r="AI275" s="29" t="str">
        <f t="shared" si="158"/>
        <v/>
      </c>
      <c r="AJ275" s="103" t="str">
        <f>IFERROR(AI275*(C275*(PRINCIPAL!$G$78/100))*0.47*(44/12),"")</f>
        <v/>
      </c>
      <c r="AK275" s="111" t="str">
        <f t="shared" si="167"/>
        <v/>
      </c>
      <c r="AL275" s="30" t="str">
        <f>IFERROR(IF(AND(PRINCIPAL!$H$79&lt;&gt;"",OR(L275=PRINCIPAL!$I$79,L275=PRINCIPAL!$I$79+PRINCIPAL!$I$79,L275=PRINCIPAL!$I$79+PRINCIPAL!$I$79+PRINCIPAL!$I$79)),0,IF(AND(PRINCIPAL!$H$79&lt;&gt;"",L275=PRINCIPAL!$J$79),VLOOKUP($AM$243,'Banco de Dados'!$B$4:$J$50,8,FALSE)*PRINCIPAL!$H$79*(1-(PRINCIPAL!$K$79/100)),IF(AND(PRINCIPAL!$H$79&lt;&gt;"",L275=PRINCIPAL!$L$79),VLOOKUP($AM$243,'Banco de Dados'!$B$4:$J$50,8,FALSE)*PRINCIPAL!$H$79*(1-(PRINCIPAL!$M$79/100)),IF(AND(PRINCIPAL!$H$79&lt;&gt;"",L275=PRINCIPAL!$N$79),VLOOKUP($AM$243,'Banco de Dados'!$B$4:$J$50,8,FALSE)*PRINCIPAL!$H$79*(1-(PRINCIPAL!$O$79/100)),IF(PRINCIPAL!$H$79&lt;&gt;"",VLOOKUP($AM$243,'Banco de Dados'!$B$4:$J$50,8,FALSE)*PRINCIPAL!$H$79,IF(OR(L275=PRINCIPAL!$I$79,L275=PRINCIPAL!$I$79+PRINCIPAL!$I$79,L275=PRINCIPAL!$I$79+PRINCIPAL!$I$79+PRINCIPAL!$I$79),0,IF(L275=PRINCIPAL!$J$79,VLOOKUP($AM$243,'Banco de Dados'!$B$4:$J$50,6,FALSE)*(1-(PRINCIPAL!$K$79/100)),IF(L275=PRINCIPAL!$L$79,VLOOKUP($AM$243,'Banco de Dados'!$B$4:$J$50,6,FALSE)*(1-(PRINCIPAL!$M$79/100)),IF(L275=PRINCIPAL!$N$79,VLOOKUP($AM$243,'Banco de Dados'!$B$4:$J$50,6,FALSE)*(1-(PRINCIPAL!$O$79/100)),VLOOKUP($AM$243,'Banco de Dados'!$B$4:$J$50,6,FALSE)))))))))),"")</f>
        <v/>
      </c>
      <c r="AM275" s="29" t="str">
        <f>IFERROR(AL275*(IFERROR(VLOOKUP($AM$243,'Banco de Dados'!$B$4:$J$50,4,FALSE),"ERRO")),"")</f>
        <v/>
      </c>
      <c r="AN275" s="29" t="str">
        <f t="shared" si="159"/>
        <v/>
      </c>
      <c r="AO275" s="103" t="str">
        <f>IFERROR(AN275*(C275*(PRINCIPAL!$G$79/100))*0.47*(44/12),"")</f>
        <v/>
      </c>
      <c r="AP275" s="111" t="str">
        <f t="shared" si="160"/>
        <v/>
      </c>
      <c r="AQ275" s="30" t="str">
        <f>IFERROR(IF(AND(PRINCIPAL!$H$80&lt;&gt;"",OR(L275=PRINCIPAL!$I$80,L275=PRINCIPAL!$I$80+PRINCIPAL!$I$80,L275=PRINCIPAL!$I$80+PRINCIPAL!$I$80+PRINCIPAL!$I$80)),0,IF(AND(PRINCIPAL!$H$80&lt;&gt;"",L275=PRINCIPAL!$J$80),VLOOKUP($AR$243,'Banco de Dados'!$B$4:$J$50,8,FALSE)*PRINCIPAL!$H$80*(1-(PRINCIPAL!$K$80/100)),IF(AND(PRINCIPAL!$H$80&lt;&gt;"",L275=PRINCIPAL!$L$80),VLOOKUP($AR$243,'Banco de Dados'!$B$4:$J$50,8,FALSE)*PRINCIPAL!$H$80*(1-(PRINCIPAL!$M$80/100)),IF(AND(PRINCIPAL!$H$80&lt;&gt;"",L275=PRINCIPAL!$N$80),VLOOKUP($AR$243,'Banco de Dados'!$B$4:$J$50,8,FALSE)*PRINCIPAL!$H$80*(1-(PRINCIPAL!$O$80/100)),IF(PRINCIPAL!$H$80&lt;&gt;"",VLOOKUP($AR$243,'Banco de Dados'!$B$4:$J$50,8,FALSE)*PRINCIPAL!$H$80,IF(OR(L275=PRINCIPAL!$I$80,L275=PRINCIPAL!$I$80+PRINCIPAL!$I$80,L275=PRINCIPAL!$I$80+PRINCIPAL!$I$80+PRINCIPAL!$I$80),0,IF(L275=PRINCIPAL!$J$80,VLOOKUP($AR$243,'Banco de Dados'!$B$4:$J$50,6,FALSE)*(1-(PRINCIPAL!$K$80/100)),IF(L275=PRINCIPAL!$L$80,VLOOKUP($AR$243,'Banco de Dados'!$B$4:$J$50,6,FALSE)*(1-(PRINCIPAL!$M$80/100)),IF(L275=PRINCIPAL!$N$80,VLOOKUP($AR$243,'Banco de Dados'!$B$4:$J$50,6,FALSE)*(1-(PRINCIPAL!$O$80/100)),VLOOKUP($AR$243,'Banco de Dados'!$B$4:$J$50,6,FALSE)))))))))),"")</f>
        <v/>
      </c>
      <c r="AR275" s="29" t="str">
        <f>IFERROR(AQ275*(IFERROR(VLOOKUP($AR$243,'Banco de Dados'!$B$4:$J$50,4,FALSE),"ERRO")),"")</f>
        <v/>
      </c>
      <c r="AS275" s="29" t="str">
        <f t="shared" si="161"/>
        <v/>
      </c>
      <c r="AT275" s="103" t="str">
        <f>IFERROR(AS275*(C275*(PRINCIPAL!$G$80/100))*0.47*(44/12),"")</f>
        <v/>
      </c>
      <c r="AU275" s="111" t="str">
        <f t="shared" si="162"/>
        <v/>
      </c>
      <c r="AV275" s="30" t="str">
        <f>IFERROR(IF(AND(PRINCIPAL!$H$81&lt;&gt;"",OR(L275=PRINCIPAL!$I$81,L275=PRINCIPAL!$I$81+PRINCIPAL!$I$81,L275=PRINCIPAL!$I$81+PRINCIPAL!$I$81+PRINCIPAL!$I$81)),0,IF(AND(PRINCIPAL!$H$81&lt;&gt;"",L275=PRINCIPAL!$J$81),VLOOKUP($AW$243,'Banco de Dados'!$B$4:$J$50,8,FALSE)*PRINCIPAL!$H$81*(1-(PRINCIPAL!$K$81/100)),IF(AND(PRINCIPAL!$H$81&lt;&gt;"",L275=PRINCIPAL!$L$81),VLOOKUP($AW$243,'Banco de Dados'!$B$4:$J$50,8,FALSE)*PRINCIPAL!$H$81*(1-(PRINCIPAL!$M$81/100)),IF(AND(PRINCIPAL!$H$81&lt;&gt;"",L275=PRINCIPAL!$N$81),VLOOKUP($AW$243,'Banco de Dados'!$B$4:$J$50,8,FALSE)*PRINCIPAL!$H$81*(1-(PRINCIPAL!$O$81/100)),IF(PRINCIPAL!$H$81&lt;&gt;"",VLOOKUP($AW$243,'Banco de Dados'!$B$4:$J$50,8,FALSE)*PRINCIPAL!$H$81,IF(OR(L275=PRINCIPAL!$I$81,L275=PRINCIPAL!$I$81+PRINCIPAL!$I$81,L275=PRINCIPAL!$I$81+PRINCIPAL!$I$81+PRINCIPAL!$I$81),0,IF(L275=PRINCIPAL!$J$81,VLOOKUP($AW$243,'Banco de Dados'!$B$4:$J$50,6,FALSE)*(1-(PRINCIPAL!$K$81/100)),IF(L275=PRINCIPAL!$L$81,VLOOKUP($AW$243,'Banco de Dados'!$B$4:$J$50,6,FALSE)*(1-(PRINCIPAL!$M$81/100)),IF(L275=PRINCIPAL!$N$81,VLOOKUP($AW$243,'Banco de Dados'!$B$4:$J$50,6,FALSE)*(1-(PRINCIPAL!$O$81/100)),VLOOKUP($AW$243,'Banco de Dados'!$B$4:$J$50,6,FALSE)))))))))),"")</f>
        <v/>
      </c>
      <c r="AW275" s="29" t="str">
        <f>IFERROR(AV275*(IFERROR(VLOOKUP($AW$243,'Banco de Dados'!$B$4:$J$50,4,FALSE),"ERRO")),"")</f>
        <v/>
      </c>
      <c r="AX275" s="29" t="str">
        <f t="shared" si="163"/>
        <v/>
      </c>
      <c r="AY275" s="103" t="str">
        <f>IFERROR(AX275*(C275*(PRINCIPAL!$G$81/100))*0.47*(44/12),"")</f>
        <v/>
      </c>
      <c r="AZ275" s="111" t="str">
        <f t="shared" si="168"/>
        <v/>
      </c>
      <c r="BA275" s="30" t="str">
        <f>IFERROR(IF(AND(PRINCIPAL!$H$82&lt;&gt;"",OR(L275=PRINCIPAL!$I$82,L275=PRINCIPAL!$I$82+PRINCIPAL!$I$82,L275=PRINCIPAL!$I$82+PRINCIPAL!$I$82+PRINCIPAL!$I$82)),0,IF(AND(PRINCIPAL!$H$82&lt;&gt;"",L275=PRINCIPAL!$J$82),VLOOKUP($BB$243,'Banco de Dados'!$B$4:$J$50,8,FALSE)*PRINCIPAL!$H$82*(1-(PRINCIPAL!$K$82/100)),IF(AND(PRINCIPAL!$H$82&lt;&gt;"",L275=PRINCIPAL!$L$82),VLOOKUP($BB$243,'Banco de Dados'!$B$4:$J$50,8,FALSE)*PRINCIPAL!$H$82*(1-(PRINCIPAL!$M$82/100)),IF(AND(PRINCIPAL!$H$82&lt;&gt;"",L275=PRINCIPAL!$N$82),VLOOKUP($BB$243,'Banco de Dados'!$B$4:$J$50,8,FALSE)*PRINCIPAL!$H$82*(1-(PRINCIPAL!$O$82/100)),IF(PRINCIPAL!$H$82&lt;&gt;"",VLOOKUP($BB$243,'Banco de Dados'!$B$4:$J$50,8,FALSE)*PRINCIPAL!$H$82,IF(OR(L275=PRINCIPAL!$I$82,L275=PRINCIPAL!$I$82+PRINCIPAL!$I$82,L275=PRINCIPAL!$I$82+PRINCIPAL!$I$82+PRINCIPAL!$I$82),0,IF(L275=PRINCIPAL!$J$82,VLOOKUP($BB$243,'Banco de Dados'!$B$4:$J$50,6,FALSE)*(1-(PRINCIPAL!$K$82/100)),IF(L275=PRINCIPAL!$L$82,VLOOKUP($BB$243,'Banco de Dados'!$B$4:$J$50,6,FALSE)*(1-(PRINCIPAL!$M$82/100)),IF(L275=PRINCIPAL!$N$82,VLOOKUP($BB$243,'Banco de Dados'!$B$4:$J$50,6,FALSE)*(1-(PRINCIPAL!$O$82/100)),VLOOKUP($BB$243,'Banco de Dados'!$B$4:$J$50,6,FALSE)))))))))),"")</f>
        <v/>
      </c>
      <c r="BB275" s="29" t="str">
        <f>IFERROR(BA275*(IFERROR(VLOOKUP($BB$243,'Banco de Dados'!$B$4:$J$50,4,FALSE),"ERRO")),"")</f>
        <v/>
      </c>
      <c r="BC275" s="29" t="str">
        <f t="shared" si="169"/>
        <v/>
      </c>
      <c r="BD275" s="103" t="str">
        <f>IFERROR(BC275*(C275*(PRINCIPAL!$G$82/100))*0.47*(44/12),"")</f>
        <v/>
      </c>
      <c r="BE275" s="111" t="str">
        <f t="shared" si="148"/>
        <v/>
      </c>
      <c r="BF275" s="30" t="str">
        <f>IFERROR(IF(AND(PRINCIPAL!$H$83&lt;&gt;"",OR(L275=PRINCIPAL!$I$83,L275=PRINCIPAL!$I$83+PRINCIPAL!$I$83,L275=PRINCIPAL!$I$83+PRINCIPAL!$I$83+PRINCIPAL!$I$83)),0,IF(AND(PRINCIPAL!$H$83&lt;&gt;"",L275=PRINCIPAL!$J$83),VLOOKUP($BG$243,'Banco de Dados'!$B$4:$J$50,8,FALSE)*PRINCIPAL!$H$83*(1-(PRINCIPAL!$K$83/100)),IF(AND(PRINCIPAL!$H$83&lt;&gt;"",L275=PRINCIPAL!$L$83),VLOOKUP($BG$243,'Banco de Dados'!$B$4:$J$50,8,FALSE)*PRINCIPAL!$H$83*(1-(PRINCIPAL!$M$83/100)),IF(AND(PRINCIPAL!$H$83&lt;&gt;"",L275=PRINCIPAL!$N$83),VLOOKUP($BG$243,'Banco de Dados'!$B$4:$J$50,8,FALSE)*PRINCIPAL!$H$83*(1-(PRINCIPAL!$O$83/100)),IF(PRINCIPAL!$H$83&lt;&gt;"",VLOOKUP($BG$243,'Banco de Dados'!$B$4:$J$50,8,FALSE)*PRINCIPAL!$H$83,IF(OR(L275=PRINCIPAL!$I$83,L275=PRINCIPAL!$I$83+PRINCIPAL!$I$83,L275=PRINCIPAL!$I$83+PRINCIPAL!$I$83+PRINCIPAL!$I$83),0,IF(L275=PRINCIPAL!$J$83,VLOOKUP($BG$243,'Banco de Dados'!$B$4:$J$50,6,FALSE)*(1-(PRINCIPAL!$K$83/100)),IF(L275=PRINCIPAL!$L$83,VLOOKUP($BG$243,'Banco de Dados'!$B$4:$J$50,6,FALSE)*(1-(PRINCIPAL!$M$83/100)),IF(L275=PRINCIPAL!$N$83,VLOOKUP($BG$243,'Banco de Dados'!$B$4:$J$50,6,FALSE)*(1-(PRINCIPAL!$O$83/100)),VLOOKUP($BG$243,'Banco de Dados'!$B$4:$J$50,6,FALSE)))))))))),"")</f>
        <v/>
      </c>
      <c r="BG275" s="29" t="str">
        <f>IFERROR(BF275*(IFERROR(VLOOKUP($BG$243,'Banco de Dados'!$B$4:$J$50,4,FALSE),"ERRO")),"")</f>
        <v/>
      </c>
      <c r="BH275" s="29" t="str">
        <f t="shared" si="164"/>
        <v/>
      </c>
      <c r="BI275" s="103" t="str">
        <f>IFERROR(BH275*(C275*(PRINCIPAL!$G$83/100))*0.47*(44/12),"")</f>
        <v/>
      </c>
      <c r="BJ275" s="102" t="str">
        <f t="shared" si="149"/>
        <v/>
      </c>
    </row>
    <row r="276" spans="2:62" ht="12.75" customHeight="1" x14ac:dyDescent="0.3">
      <c r="B276" s="326">
        <f t="shared" si="150"/>
        <v>2051</v>
      </c>
      <c r="C276" s="340"/>
      <c r="D276" s="1"/>
      <c r="E276" s="116">
        <v>31</v>
      </c>
      <c r="F276" s="24" t="str">
        <f>IFERROR(VLOOKUP($G$243,'Banco de Dados'!$B$4:$J$50,6,FALSE),"")</f>
        <v/>
      </c>
      <c r="G276" s="25" t="str">
        <f>IFERROR(F276*(IFERROR(VLOOKUP($G$243,'Banco de Dados'!$B$4:$J$50,4,FALSE),"ERRO")),"")</f>
        <v/>
      </c>
      <c r="H276" s="25" t="str">
        <f t="shared" si="151"/>
        <v/>
      </c>
      <c r="I276" s="103" t="str">
        <f t="shared" si="152"/>
        <v/>
      </c>
      <c r="J276" s="117" t="str">
        <f t="shared" si="153"/>
        <v/>
      </c>
      <c r="K276" s="1"/>
      <c r="L276" s="91">
        <v>31</v>
      </c>
      <c r="M276" s="24" t="str">
        <f>IFERROR(IF(AND(PRINCIPAL!$H$74&lt;&gt;"",OR(L276=PRINCIPAL!$I$74,L276=PRINCIPAL!$I$74+PRINCIPAL!$I$74,L276=PRINCIPAL!$I$74+PRINCIPAL!$I$74+PRINCIPAL!$I$74)),0,IF(AND(PRINCIPAL!$H$74&lt;&gt;"",L276=PRINCIPAL!$J$74),VLOOKUP($N$243,'Banco de Dados'!$B$4:$J$50,8,FALSE)*PRINCIPAL!$H$74*(1-(PRINCIPAL!$K$74/100)),IF(AND(PRINCIPAL!$H$74&lt;&gt;"",L276=PRINCIPAL!$L$74),VLOOKUP($N$243,'Banco de Dados'!$B$4:$J$50,8,FALSE)*PRINCIPAL!$H$74*(1-(PRINCIPAL!$M$74/100)),IF(AND(PRINCIPAL!$H$74&lt;&gt;"",L276=PRINCIPAL!$N$74),VLOOKUP($N$243,'Banco de Dados'!$B$4:$J$50,8,FALSE)*PRINCIPAL!$H$74*(1-(PRINCIPAL!$O$74/100)),IF(PRINCIPAL!$H$74&lt;&gt;"",VLOOKUP($N$243,'Banco de Dados'!$B$4:$J$50,8,FALSE)*PRINCIPAL!$H$74,IF(OR(L276=PRINCIPAL!$I$74,L276=PRINCIPAL!$I$74+PRINCIPAL!$I$74,L276=PRINCIPAL!$I$74+PRINCIPAL!$I$74+PRINCIPAL!$I$74),0,IF(L276=PRINCIPAL!$J$74,VLOOKUP($N$243,'Banco de Dados'!$B$4:$J$50,6,FALSE)*(1-(PRINCIPAL!$K$74/100)),IF(L276=PRINCIPAL!$L$74,VLOOKUP($N$243,'Banco de Dados'!$B$4:$J$50,6,FALSE)*(1-(PRINCIPAL!$M$74/100)),IF(L276=PRINCIPAL!$N$74,VLOOKUP($N$243,'Banco de Dados'!$B$4:$J$50,6,FALSE)*(1-(PRINCIPAL!$O$74/100)),VLOOKUP($N$243,'Banco de Dados'!$B$4:$J$50,6,FALSE)))))))))),"")</f>
        <v/>
      </c>
      <c r="N276" s="25" t="str">
        <f>IFERROR(M276*(IFERROR(VLOOKUP($N$243,'Banco de Dados'!$B$4:$J$50,4,FALSE),"ERRO")),"")</f>
        <v/>
      </c>
      <c r="O276" s="25" t="str">
        <f t="shared" si="172"/>
        <v/>
      </c>
      <c r="P276" s="103" t="str">
        <f>IFERROR(O276*(C276*(PRINCIPAL!$G$74/100))*0.47*(44/12),"")</f>
        <v/>
      </c>
      <c r="Q276" s="107" t="str">
        <f t="shared" si="173"/>
        <v/>
      </c>
      <c r="R276" s="29" t="str">
        <f>IFERROR(IF(AND(PRINCIPAL!$H$75&lt;&gt;"",OR(L276=PRINCIPAL!$I$75,L276=PRINCIPAL!$I$75+PRINCIPAL!$I$75,L276=PRINCIPAL!$I$75+PRINCIPAL!$I$75+PRINCIPAL!$I$75)),0,IF(AND(PRINCIPAL!$H$75&lt;&gt;"",L276=PRINCIPAL!$J$75),VLOOKUP($S$243,'Banco de Dados'!$B$4:$J$50,8,FALSE)*PRINCIPAL!$H$75*(1-(PRINCIPAL!$K$75/100)),IF(AND(PRINCIPAL!$H$75&lt;&gt;"",L276=PRINCIPAL!$L$75),VLOOKUP($S$243,'Banco de Dados'!$B$4:$J$50,8,FALSE)*PRINCIPAL!$H$75*(1-(PRINCIPAL!$M$75/100)),IF(AND(PRINCIPAL!$H$75&lt;&gt;"",L276=PRINCIPAL!$N$75),VLOOKUP($S$243,'Banco de Dados'!$B$4:$J$50,8,FALSE)*PRINCIPAL!$H$75*(1-(PRINCIPAL!$O$75/100)),IF(PRINCIPAL!$H$75&lt;&gt;"",VLOOKUP($S$243,'Banco de Dados'!$B$4:$J$50,8,FALSE)*PRINCIPAL!$H$75,IF(OR(L276=PRINCIPAL!$I$75,L276=PRINCIPAL!$I$75+PRINCIPAL!$I$75,L276=PRINCIPAL!$I$75+PRINCIPAL!$I$75+PRINCIPAL!$I$75),0,IF(L276=PRINCIPAL!$J$75,VLOOKUP($S$243,'Banco de Dados'!$B$4:$J$50,6,FALSE)*(1-(PRINCIPAL!$K$75/100)),IF(L276=PRINCIPAL!$L$75,VLOOKUP($S$243,'Banco de Dados'!$B$4:$J$50,6,FALSE)*(1-(PRINCIPAL!$M$75/100)),IF(L276=PRINCIPAL!$N$75,VLOOKUP($S$243,'Banco de Dados'!$B$4:$J$50,6,FALSE)*(1-(PRINCIPAL!$O$75/100)),VLOOKUP($S$243,'Banco de Dados'!$B$4:$J$50,6,FALSE)))))))))),"")</f>
        <v/>
      </c>
      <c r="S276" s="29" t="str">
        <f>IFERROR(R276*(IFERROR(VLOOKUP($S$243,'Banco de Dados'!$B$4:$J$50,4,FALSE),"ERRO")),"")</f>
        <v/>
      </c>
      <c r="T276" s="29" t="str">
        <f t="shared" si="171"/>
        <v/>
      </c>
      <c r="U276" s="103" t="str">
        <f>IFERROR(T276*(C276*(PRINCIPAL!$G$75/100))*0.47*(44/12),"")</f>
        <v/>
      </c>
      <c r="V276" s="103" t="str">
        <f t="shared" si="147"/>
        <v/>
      </c>
      <c r="W276" s="30" t="str">
        <f>IFERROR(IF(AND(PRINCIPAL!$H$76&lt;&gt;"",OR(L276=PRINCIPAL!$I$76,L276=PRINCIPAL!$I$76+PRINCIPAL!$I$76,L276=PRINCIPAL!$I$76+PRINCIPAL!$I$76+PRINCIPAL!$I$76)),0,IF(AND(PRINCIPAL!$H$76&lt;&gt;"",L276=PRINCIPAL!$J$76),VLOOKUP($X$243,'Banco de Dados'!$B$4:$J$50,8,FALSE)*PRINCIPAL!$H$76*(1-(PRINCIPAL!$K$76/100)),IF(AND(PRINCIPAL!$H$76&lt;&gt;"",L276=PRINCIPAL!$L$76),VLOOKUP($X$243,'Banco de Dados'!$B$4:$J$50,8,FALSE)*PRINCIPAL!$H$76*(1-(PRINCIPAL!$M$76/100)),IF(AND(PRINCIPAL!$H$76&lt;&gt;"",L276=PRINCIPAL!$N$76),VLOOKUP($X$243,'Banco de Dados'!$B$4:$J$50,8,FALSE)*PRINCIPAL!$H$76*(1-(PRINCIPAL!$O$76/100)),IF(PRINCIPAL!$H$76&lt;&gt;"",VLOOKUP($X$243,'Banco de Dados'!$B$4:$J$50,8,FALSE)*PRINCIPAL!$H$76,IF(OR(L276=PRINCIPAL!$I$76,L276=PRINCIPAL!$I$76+PRINCIPAL!$I$76,L276=PRINCIPAL!$I$76+PRINCIPAL!$I$76+PRINCIPAL!$I$76),0,IF(L276=PRINCIPAL!$J$76,VLOOKUP($X$243,'Banco de Dados'!$B$4:$J$50,6,FALSE)*(1-(PRINCIPAL!$K$76/100)),IF(L276=PRINCIPAL!$L$76,VLOOKUP($X$243,'Banco de Dados'!$B$4:$J$50,6,FALSE)*(1-(PRINCIPAL!$M$76/100)),IF(L276=PRINCIPAL!$N$76,VLOOKUP($X$243,'Banco de Dados'!$B$4:$J$50,6,FALSE)*(1-(PRINCIPAL!$O$76/100)),VLOOKUP($X$243,'Banco de Dados'!$B$4:$J$50,6,FALSE)))))))))),"")</f>
        <v/>
      </c>
      <c r="X276" s="29" t="str">
        <f>IFERROR(W276*(IFERROR(VLOOKUP($X$243,'Banco de Dados'!$B$4:$J$50,4,FALSE),"ERRO")),"")</f>
        <v/>
      </c>
      <c r="Y276" s="29" t="str">
        <f t="shared" si="165"/>
        <v/>
      </c>
      <c r="Z276" s="103" t="str">
        <f>IFERROR(Y276*(C276*(PRINCIPAL!$G$76/100))*0.47*(44/12),"")</f>
        <v/>
      </c>
      <c r="AA276" s="111" t="str">
        <f t="shared" si="166"/>
        <v/>
      </c>
      <c r="AB276" s="30" t="str">
        <f>IFERROR(IF(AND(PRINCIPAL!$H$77&lt;&gt;"",OR(L276=PRINCIPAL!$I$77,L276=PRINCIPAL!$I$77+PRINCIPAL!$I$77,L276=PRINCIPAL!$I$77+PRINCIPAL!$I$77+PRINCIPAL!$I$77)),0,IF(AND(PRINCIPAL!$H$77&lt;&gt;"",L276=PRINCIPAL!$J$77),VLOOKUP($AC$243,'Banco de Dados'!$B$4:$J$50,8,FALSE)*PRINCIPAL!$H$77*(1-(PRINCIPAL!$K$77/100)),IF(AND(PRINCIPAL!$H$77&lt;&gt;"",L276=PRINCIPAL!$L$77),VLOOKUP($AC$243,'Banco de Dados'!$B$4:$J$50,8,FALSE)*PRINCIPAL!$H$77*(1-(PRINCIPAL!$M$77/100)),IF(AND(PRINCIPAL!$H$77&lt;&gt;"",L276=PRINCIPAL!$N$77),VLOOKUP($AC$243,'Banco de Dados'!$B$4:$J$50,8,FALSE)*PRINCIPAL!$H$77*(1-(PRINCIPAL!$O$77/100)),IF(PRINCIPAL!$H$77&lt;&gt;"",VLOOKUP($AC$243,'Banco de Dados'!$B$4:$J$50,8,FALSE)*PRINCIPAL!$H$77,IF(OR(L276=PRINCIPAL!$I$77,L276=PRINCIPAL!$I$77+PRINCIPAL!$I$77,L276=PRINCIPAL!$I$77+PRINCIPAL!$I$77+PRINCIPAL!$I$77),0,IF(L276=PRINCIPAL!$J$77,VLOOKUP($AC$243,'Banco de Dados'!$B$4:$J$50,6,FALSE)*(1-(PRINCIPAL!$K$77/100)),IF(L276=PRINCIPAL!$L$77,VLOOKUP($AC$243,'Banco de Dados'!$B$4:$J$50,6,FALSE)*(1-(PRINCIPAL!$M$77/100)),IF(L276=PRINCIPAL!$N$77,VLOOKUP($AC$243,'Banco de Dados'!$B$4:$J$50,6,FALSE)*(1-(PRINCIPAL!$O$77/100)),VLOOKUP($AC$243,'Banco de Dados'!$B$4:$J$50,6,FALSE)))))))))),"")</f>
        <v/>
      </c>
      <c r="AC276" s="29" t="str">
        <f>IFERROR(AB276*(IFERROR(VLOOKUP($AC$243,'Banco de Dados'!$B$4:$J$50,4,FALSE),"ERRO")),"")</f>
        <v/>
      </c>
      <c r="AD276" s="29" t="str">
        <f t="shared" si="156"/>
        <v/>
      </c>
      <c r="AE276" s="103" t="str">
        <f>IFERROR(AD276*(C276*(PRINCIPAL!$G$77/100))*0.47*(44/12),"")</f>
        <v/>
      </c>
      <c r="AF276" s="111" t="str">
        <f t="shared" si="157"/>
        <v/>
      </c>
      <c r="AG276" s="30" t="str">
        <f>IFERROR(IF(AND(PRINCIPAL!$H$78&lt;&gt;"",OR(L276=PRINCIPAL!$I$78,L276=PRINCIPAL!$I$78+PRINCIPAL!$I$78,L276=PRINCIPAL!$I$78+PRINCIPAL!$I$78+PRINCIPAL!$I$78)),0,IF(AND(PRINCIPAL!$H$78&lt;&gt;"",L276=PRINCIPAL!$J$78),VLOOKUP($AH$243,'Banco de Dados'!$B$4:$J$50,8,FALSE)*PRINCIPAL!$H$78*(1-(PRINCIPAL!$K$78/100)),IF(AND(PRINCIPAL!$H$78&lt;&gt;"",L276=PRINCIPAL!$L$78),VLOOKUP($AH$243,'Banco de Dados'!$B$4:$J$50,8,FALSE)*PRINCIPAL!$H$78*(1-(PRINCIPAL!$M$78/100)),IF(AND(PRINCIPAL!$H$78&lt;&gt;"",L276=PRINCIPAL!$N$78),VLOOKUP($AH$243,'Banco de Dados'!$B$4:$J$50,8,FALSE)*PRINCIPAL!$H$78*(1-(PRINCIPAL!$O$78/100)),IF(PRINCIPAL!$H$78&lt;&gt;"",VLOOKUP($AH$243,'Banco de Dados'!$B$4:$J$50,8,FALSE)*PRINCIPAL!$H$78,IF(OR(L276=PRINCIPAL!$I$78,L276=PRINCIPAL!$I$78+PRINCIPAL!$I$78,L276=PRINCIPAL!$I$78+PRINCIPAL!$I$78+PRINCIPAL!$I$78),0,IF(L276=PRINCIPAL!$J$78,VLOOKUP($AH$243,'Banco de Dados'!$B$4:$J$50,6,FALSE)*(1-(PRINCIPAL!$K$78/100)),IF(L276=PRINCIPAL!$L$78,VLOOKUP($AH$243,'Banco de Dados'!$B$4:$J$50,6,FALSE)*(1-(PRINCIPAL!$M$78/100)),IF(L276=PRINCIPAL!$N$78,VLOOKUP($AH$243,'Banco de Dados'!$B$4:$J$50,6,FALSE)*(1-(PRINCIPAL!$O$78/100)),VLOOKUP($AH$243,'Banco de Dados'!$B$4:$J$50,6,FALSE)))))))))),"")</f>
        <v/>
      </c>
      <c r="AH276" s="29" t="str">
        <f>IFERROR(AG276*(IFERROR(VLOOKUP($AH$243,'Banco de Dados'!$B$4:$J$50,4,FALSE),"ERRO")),"")</f>
        <v/>
      </c>
      <c r="AI276" s="29" t="str">
        <f t="shared" si="158"/>
        <v/>
      </c>
      <c r="AJ276" s="103" t="str">
        <f>IFERROR(AI276*(C276*(PRINCIPAL!$G$78/100))*0.47*(44/12),"")</f>
        <v/>
      </c>
      <c r="AK276" s="111" t="str">
        <f t="shared" si="167"/>
        <v/>
      </c>
      <c r="AL276" s="30" t="str">
        <f>IFERROR(IF(AND(PRINCIPAL!$H$79&lt;&gt;"",OR(L276=PRINCIPAL!$I$79,L276=PRINCIPAL!$I$79+PRINCIPAL!$I$79,L276=PRINCIPAL!$I$79+PRINCIPAL!$I$79+PRINCIPAL!$I$79)),0,IF(AND(PRINCIPAL!$H$79&lt;&gt;"",L276=PRINCIPAL!$J$79),VLOOKUP($AM$243,'Banco de Dados'!$B$4:$J$50,8,FALSE)*PRINCIPAL!$H$79*(1-(PRINCIPAL!$K$79/100)),IF(AND(PRINCIPAL!$H$79&lt;&gt;"",L276=PRINCIPAL!$L$79),VLOOKUP($AM$243,'Banco de Dados'!$B$4:$J$50,8,FALSE)*PRINCIPAL!$H$79*(1-(PRINCIPAL!$M$79/100)),IF(AND(PRINCIPAL!$H$79&lt;&gt;"",L276=PRINCIPAL!$N$79),VLOOKUP($AM$243,'Banco de Dados'!$B$4:$J$50,8,FALSE)*PRINCIPAL!$H$79*(1-(PRINCIPAL!$O$79/100)),IF(PRINCIPAL!$H$79&lt;&gt;"",VLOOKUP($AM$243,'Banco de Dados'!$B$4:$J$50,8,FALSE)*PRINCIPAL!$H$79,IF(OR(L276=PRINCIPAL!$I$79,L276=PRINCIPAL!$I$79+PRINCIPAL!$I$79,L276=PRINCIPAL!$I$79+PRINCIPAL!$I$79+PRINCIPAL!$I$79),0,IF(L276=PRINCIPAL!$J$79,VLOOKUP($AM$243,'Banco de Dados'!$B$4:$J$50,6,FALSE)*(1-(PRINCIPAL!$K$79/100)),IF(L276=PRINCIPAL!$L$79,VLOOKUP($AM$243,'Banco de Dados'!$B$4:$J$50,6,FALSE)*(1-(PRINCIPAL!$M$79/100)),IF(L276=PRINCIPAL!$N$79,VLOOKUP($AM$243,'Banco de Dados'!$B$4:$J$50,6,FALSE)*(1-(PRINCIPAL!$O$79/100)),VLOOKUP($AM$243,'Banco de Dados'!$B$4:$J$50,6,FALSE)))))))))),"")</f>
        <v/>
      </c>
      <c r="AM276" s="29" t="str">
        <f>IFERROR(AL276*(IFERROR(VLOOKUP($AM$243,'Banco de Dados'!$B$4:$J$50,4,FALSE),"ERRO")),"")</f>
        <v/>
      </c>
      <c r="AN276" s="29" t="str">
        <f t="shared" si="159"/>
        <v/>
      </c>
      <c r="AO276" s="103" t="str">
        <f>IFERROR(AN276*(C276*(PRINCIPAL!$G$79/100))*0.47*(44/12),"")</f>
        <v/>
      </c>
      <c r="AP276" s="111" t="str">
        <f t="shared" si="160"/>
        <v/>
      </c>
      <c r="AQ276" s="30" t="str">
        <f>IFERROR(IF(AND(PRINCIPAL!$H$80&lt;&gt;"",OR(L276=PRINCIPAL!$I$80,L276=PRINCIPAL!$I$80+PRINCIPAL!$I$80,L276=PRINCIPAL!$I$80+PRINCIPAL!$I$80+PRINCIPAL!$I$80)),0,IF(AND(PRINCIPAL!$H$80&lt;&gt;"",L276=PRINCIPAL!$J$80),VLOOKUP($AR$243,'Banco de Dados'!$B$4:$J$50,8,FALSE)*PRINCIPAL!$H$80*(1-(PRINCIPAL!$K$80/100)),IF(AND(PRINCIPAL!$H$80&lt;&gt;"",L276=PRINCIPAL!$L$80),VLOOKUP($AR$243,'Banco de Dados'!$B$4:$J$50,8,FALSE)*PRINCIPAL!$H$80*(1-(PRINCIPAL!$M$80/100)),IF(AND(PRINCIPAL!$H$80&lt;&gt;"",L276=PRINCIPAL!$N$80),VLOOKUP($AR$243,'Banco de Dados'!$B$4:$J$50,8,FALSE)*PRINCIPAL!$H$80*(1-(PRINCIPAL!$O$80/100)),IF(PRINCIPAL!$H$80&lt;&gt;"",VLOOKUP($AR$243,'Banco de Dados'!$B$4:$J$50,8,FALSE)*PRINCIPAL!$H$80,IF(OR(L276=PRINCIPAL!$I$80,L276=PRINCIPAL!$I$80+PRINCIPAL!$I$80,L276=PRINCIPAL!$I$80+PRINCIPAL!$I$80+PRINCIPAL!$I$80),0,IF(L276=PRINCIPAL!$J$80,VLOOKUP($AR$243,'Banco de Dados'!$B$4:$J$50,6,FALSE)*(1-(PRINCIPAL!$K$80/100)),IF(L276=PRINCIPAL!$L$80,VLOOKUP($AR$243,'Banco de Dados'!$B$4:$J$50,6,FALSE)*(1-(PRINCIPAL!$M$80/100)),IF(L276=PRINCIPAL!$N$80,VLOOKUP($AR$243,'Banco de Dados'!$B$4:$J$50,6,FALSE)*(1-(PRINCIPAL!$O$80/100)),VLOOKUP($AR$243,'Banco de Dados'!$B$4:$J$50,6,FALSE)))))))))),"")</f>
        <v/>
      </c>
      <c r="AR276" s="29" t="str">
        <f>IFERROR(AQ276*(IFERROR(VLOOKUP($AR$243,'Banco de Dados'!$B$4:$J$50,4,FALSE),"ERRO")),"")</f>
        <v/>
      </c>
      <c r="AS276" s="29" t="str">
        <f t="shared" si="161"/>
        <v/>
      </c>
      <c r="AT276" s="103" t="str">
        <f>IFERROR(AS276*(C276*(PRINCIPAL!$G$80/100))*0.47*(44/12),"")</f>
        <v/>
      </c>
      <c r="AU276" s="111" t="str">
        <f t="shared" si="162"/>
        <v/>
      </c>
      <c r="AV276" s="30" t="str">
        <f>IFERROR(IF(AND(PRINCIPAL!$H$81&lt;&gt;"",OR(L276=PRINCIPAL!$I$81,L276=PRINCIPAL!$I$81+PRINCIPAL!$I$81,L276=PRINCIPAL!$I$81+PRINCIPAL!$I$81+PRINCIPAL!$I$81)),0,IF(AND(PRINCIPAL!$H$81&lt;&gt;"",L276=PRINCIPAL!$J$81),VLOOKUP($AW$243,'Banco de Dados'!$B$4:$J$50,8,FALSE)*PRINCIPAL!$H$81*(1-(PRINCIPAL!$K$81/100)),IF(AND(PRINCIPAL!$H$81&lt;&gt;"",L276=PRINCIPAL!$L$81),VLOOKUP($AW$243,'Banco de Dados'!$B$4:$J$50,8,FALSE)*PRINCIPAL!$H$81*(1-(PRINCIPAL!$M$81/100)),IF(AND(PRINCIPAL!$H$81&lt;&gt;"",L276=PRINCIPAL!$N$81),VLOOKUP($AW$243,'Banco de Dados'!$B$4:$J$50,8,FALSE)*PRINCIPAL!$H$81*(1-(PRINCIPAL!$O$81/100)),IF(PRINCIPAL!$H$81&lt;&gt;"",VLOOKUP($AW$243,'Banco de Dados'!$B$4:$J$50,8,FALSE)*PRINCIPAL!$H$81,IF(OR(L276=PRINCIPAL!$I$81,L276=PRINCIPAL!$I$81+PRINCIPAL!$I$81,L276=PRINCIPAL!$I$81+PRINCIPAL!$I$81+PRINCIPAL!$I$81),0,IF(L276=PRINCIPAL!$J$81,VLOOKUP($AW$243,'Banco de Dados'!$B$4:$J$50,6,FALSE)*(1-(PRINCIPAL!$K$81/100)),IF(L276=PRINCIPAL!$L$81,VLOOKUP($AW$243,'Banco de Dados'!$B$4:$J$50,6,FALSE)*(1-(PRINCIPAL!$M$81/100)),IF(L276=PRINCIPAL!$N$81,VLOOKUP($AW$243,'Banco de Dados'!$B$4:$J$50,6,FALSE)*(1-(PRINCIPAL!$O$81/100)),VLOOKUP($AW$243,'Banco de Dados'!$B$4:$J$50,6,FALSE)))))))))),"")</f>
        <v/>
      </c>
      <c r="AW276" s="29" t="str">
        <f>IFERROR(AV276*(IFERROR(VLOOKUP($AW$243,'Banco de Dados'!$B$4:$J$50,4,FALSE),"ERRO")),"")</f>
        <v/>
      </c>
      <c r="AX276" s="29" t="str">
        <f t="shared" si="163"/>
        <v/>
      </c>
      <c r="AY276" s="103" t="str">
        <f>IFERROR(AX276*(C276*(PRINCIPAL!$G$81/100))*0.47*(44/12),"")</f>
        <v/>
      </c>
      <c r="AZ276" s="111" t="str">
        <f t="shared" si="168"/>
        <v/>
      </c>
      <c r="BA276" s="30" t="str">
        <f>IFERROR(IF(AND(PRINCIPAL!$H$82&lt;&gt;"",OR(L276=PRINCIPAL!$I$82,L276=PRINCIPAL!$I$82+PRINCIPAL!$I$82,L276=PRINCIPAL!$I$82+PRINCIPAL!$I$82+PRINCIPAL!$I$82)),0,IF(AND(PRINCIPAL!$H$82&lt;&gt;"",L276=PRINCIPAL!$J$82),VLOOKUP($BB$243,'Banco de Dados'!$B$4:$J$50,8,FALSE)*PRINCIPAL!$H$82*(1-(PRINCIPAL!$K$82/100)),IF(AND(PRINCIPAL!$H$82&lt;&gt;"",L276=PRINCIPAL!$L$82),VLOOKUP($BB$243,'Banco de Dados'!$B$4:$J$50,8,FALSE)*PRINCIPAL!$H$82*(1-(PRINCIPAL!$M$82/100)),IF(AND(PRINCIPAL!$H$82&lt;&gt;"",L276=PRINCIPAL!$N$82),VLOOKUP($BB$243,'Banco de Dados'!$B$4:$J$50,8,FALSE)*PRINCIPAL!$H$82*(1-(PRINCIPAL!$O$82/100)),IF(PRINCIPAL!$H$82&lt;&gt;"",VLOOKUP($BB$243,'Banco de Dados'!$B$4:$J$50,8,FALSE)*PRINCIPAL!$H$82,IF(OR(L276=PRINCIPAL!$I$82,L276=PRINCIPAL!$I$82+PRINCIPAL!$I$82,L276=PRINCIPAL!$I$82+PRINCIPAL!$I$82+PRINCIPAL!$I$82),0,IF(L276=PRINCIPAL!$J$82,VLOOKUP($BB$243,'Banco de Dados'!$B$4:$J$50,6,FALSE)*(1-(PRINCIPAL!$K$82/100)),IF(L276=PRINCIPAL!$L$82,VLOOKUP($BB$243,'Banco de Dados'!$B$4:$J$50,6,FALSE)*(1-(PRINCIPAL!$M$82/100)),IF(L276=PRINCIPAL!$N$82,VLOOKUP($BB$243,'Banco de Dados'!$B$4:$J$50,6,FALSE)*(1-(PRINCIPAL!$O$82/100)),VLOOKUP($BB$243,'Banco de Dados'!$B$4:$J$50,6,FALSE)))))))))),"")</f>
        <v/>
      </c>
      <c r="BB276" s="29" t="str">
        <f>IFERROR(BA276*(IFERROR(VLOOKUP($BB$243,'Banco de Dados'!$B$4:$J$50,4,FALSE),"ERRO")),"")</f>
        <v/>
      </c>
      <c r="BC276" s="29" t="str">
        <f t="shared" si="169"/>
        <v/>
      </c>
      <c r="BD276" s="103" t="str">
        <f>IFERROR(BC276*(C276*(PRINCIPAL!$G$82/100))*0.47*(44/12),"")</f>
        <v/>
      </c>
      <c r="BE276" s="111" t="str">
        <f t="shared" si="148"/>
        <v/>
      </c>
      <c r="BF276" s="30" t="str">
        <f>IFERROR(IF(AND(PRINCIPAL!$H$83&lt;&gt;"",OR(L276=PRINCIPAL!$I$83,L276=PRINCIPAL!$I$83+PRINCIPAL!$I$83,L276=PRINCIPAL!$I$83+PRINCIPAL!$I$83+PRINCIPAL!$I$83)),0,IF(AND(PRINCIPAL!$H$83&lt;&gt;"",L276=PRINCIPAL!$J$83),VLOOKUP($BG$243,'Banco de Dados'!$B$4:$J$50,8,FALSE)*PRINCIPAL!$H$83*(1-(PRINCIPAL!$K$83/100)),IF(AND(PRINCIPAL!$H$83&lt;&gt;"",L276=PRINCIPAL!$L$83),VLOOKUP($BG$243,'Banco de Dados'!$B$4:$J$50,8,FALSE)*PRINCIPAL!$H$83*(1-(PRINCIPAL!$M$83/100)),IF(AND(PRINCIPAL!$H$83&lt;&gt;"",L276=PRINCIPAL!$N$83),VLOOKUP($BG$243,'Banco de Dados'!$B$4:$J$50,8,FALSE)*PRINCIPAL!$H$83*(1-(PRINCIPAL!$O$83/100)),IF(PRINCIPAL!$H$83&lt;&gt;"",VLOOKUP($BG$243,'Banco de Dados'!$B$4:$J$50,8,FALSE)*PRINCIPAL!$H$83,IF(OR(L276=PRINCIPAL!$I$83,L276=PRINCIPAL!$I$83+PRINCIPAL!$I$83,L276=PRINCIPAL!$I$83+PRINCIPAL!$I$83+PRINCIPAL!$I$83),0,IF(L276=PRINCIPAL!$J$83,VLOOKUP($BG$243,'Banco de Dados'!$B$4:$J$50,6,FALSE)*(1-(PRINCIPAL!$K$83/100)),IF(L276=PRINCIPAL!$L$83,VLOOKUP($BG$243,'Banco de Dados'!$B$4:$J$50,6,FALSE)*(1-(PRINCIPAL!$M$83/100)),IF(L276=PRINCIPAL!$N$83,VLOOKUP($BG$243,'Banco de Dados'!$B$4:$J$50,6,FALSE)*(1-(PRINCIPAL!$O$83/100)),VLOOKUP($BG$243,'Banco de Dados'!$B$4:$J$50,6,FALSE)))))))))),"")</f>
        <v/>
      </c>
      <c r="BG276" s="29" t="str">
        <f>IFERROR(BF276*(IFERROR(VLOOKUP($BG$243,'Banco de Dados'!$B$4:$J$50,4,FALSE),"ERRO")),"")</f>
        <v/>
      </c>
      <c r="BH276" s="29" t="str">
        <f t="shared" si="164"/>
        <v/>
      </c>
      <c r="BI276" s="103" t="str">
        <f>IFERROR(BH276*(C276*(PRINCIPAL!$G$83/100))*0.47*(44/12),"")</f>
        <v/>
      </c>
      <c r="BJ276" s="102" t="str">
        <f t="shared" si="149"/>
        <v/>
      </c>
    </row>
    <row r="277" spans="2:62" ht="12.75" customHeight="1" x14ac:dyDescent="0.3">
      <c r="B277" s="326">
        <f t="shared" si="150"/>
        <v>2052</v>
      </c>
      <c r="C277" s="340"/>
      <c r="D277" s="1"/>
      <c r="E277" s="116">
        <v>32</v>
      </c>
      <c r="F277" s="24" t="str">
        <f>IFERROR(VLOOKUP($G$243,'Banco de Dados'!$B$4:$J$50,6,FALSE),"")</f>
        <v/>
      </c>
      <c r="G277" s="25" t="str">
        <f>IFERROR(F277*(IFERROR(VLOOKUP($G$243,'Banco de Dados'!$B$4:$J$50,4,FALSE),"ERRO")),"")</f>
        <v/>
      </c>
      <c r="H277" s="25" t="str">
        <f t="shared" si="151"/>
        <v/>
      </c>
      <c r="I277" s="103" t="str">
        <f t="shared" si="152"/>
        <v/>
      </c>
      <c r="J277" s="117" t="str">
        <f t="shared" si="153"/>
        <v/>
      </c>
      <c r="K277" s="1"/>
      <c r="L277" s="91">
        <v>32</v>
      </c>
      <c r="M277" s="24" t="str">
        <f>IFERROR(IF(AND(PRINCIPAL!$H$74&lt;&gt;"",OR(L277=PRINCIPAL!$I$74,L277=PRINCIPAL!$I$74+PRINCIPAL!$I$74,L277=PRINCIPAL!$I$74+PRINCIPAL!$I$74+PRINCIPAL!$I$74)),0,IF(AND(PRINCIPAL!$H$74&lt;&gt;"",L277=PRINCIPAL!$J$74),VLOOKUP($N$243,'Banco de Dados'!$B$4:$J$50,8,FALSE)*PRINCIPAL!$H$74*(1-(PRINCIPAL!$K$74/100)),IF(AND(PRINCIPAL!$H$74&lt;&gt;"",L277=PRINCIPAL!$L$74),VLOOKUP($N$243,'Banco de Dados'!$B$4:$J$50,8,FALSE)*PRINCIPAL!$H$74*(1-(PRINCIPAL!$M$74/100)),IF(AND(PRINCIPAL!$H$74&lt;&gt;"",L277=PRINCIPAL!$N$74),VLOOKUP($N$243,'Banco de Dados'!$B$4:$J$50,8,FALSE)*PRINCIPAL!$H$74*(1-(PRINCIPAL!$O$74/100)),IF(PRINCIPAL!$H$74&lt;&gt;"",VLOOKUP($N$243,'Banco de Dados'!$B$4:$J$50,8,FALSE)*PRINCIPAL!$H$74,IF(OR(L277=PRINCIPAL!$I$74,L277=PRINCIPAL!$I$74+PRINCIPAL!$I$74,L277=PRINCIPAL!$I$74+PRINCIPAL!$I$74+PRINCIPAL!$I$74),0,IF(L277=PRINCIPAL!$J$74,VLOOKUP($N$243,'Banco de Dados'!$B$4:$J$50,6,FALSE)*(1-(PRINCIPAL!$K$74/100)),IF(L277=PRINCIPAL!$L$74,VLOOKUP($N$243,'Banco de Dados'!$B$4:$J$50,6,FALSE)*(1-(PRINCIPAL!$M$74/100)),IF(L277=PRINCIPAL!$N$74,VLOOKUP($N$243,'Banco de Dados'!$B$4:$J$50,6,FALSE)*(1-(PRINCIPAL!$O$74/100)),VLOOKUP($N$243,'Banco de Dados'!$B$4:$J$50,6,FALSE)))))))))),"")</f>
        <v/>
      </c>
      <c r="N277" s="25" t="str">
        <f>IFERROR(M277*(IFERROR(VLOOKUP($N$243,'Banco de Dados'!$B$4:$J$50,4,FALSE),"ERRO")),"")</f>
        <v/>
      </c>
      <c r="O277" s="25" t="str">
        <f t="shared" si="172"/>
        <v/>
      </c>
      <c r="P277" s="103" t="str">
        <f>IFERROR(O277*(C277*(PRINCIPAL!$G$74/100))*0.47*(44/12),"")</f>
        <v/>
      </c>
      <c r="Q277" s="107" t="str">
        <f t="shared" si="173"/>
        <v/>
      </c>
      <c r="R277" s="29" t="str">
        <f>IFERROR(IF(AND(PRINCIPAL!$H$75&lt;&gt;"",OR(L277=PRINCIPAL!$I$75,L277=PRINCIPAL!$I$75+PRINCIPAL!$I$75,L277=PRINCIPAL!$I$75+PRINCIPAL!$I$75+PRINCIPAL!$I$75)),0,IF(AND(PRINCIPAL!$H$75&lt;&gt;"",L277=PRINCIPAL!$J$75),VLOOKUP($S$243,'Banco de Dados'!$B$4:$J$50,8,FALSE)*PRINCIPAL!$H$75*(1-(PRINCIPAL!$K$75/100)),IF(AND(PRINCIPAL!$H$75&lt;&gt;"",L277=PRINCIPAL!$L$75),VLOOKUP($S$243,'Banco de Dados'!$B$4:$J$50,8,FALSE)*PRINCIPAL!$H$75*(1-(PRINCIPAL!$M$75/100)),IF(AND(PRINCIPAL!$H$75&lt;&gt;"",L277=PRINCIPAL!$N$75),VLOOKUP($S$243,'Banco de Dados'!$B$4:$J$50,8,FALSE)*PRINCIPAL!$H$75*(1-(PRINCIPAL!$O$75/100)),IF(PRINCIPAL!$H$75&lt;&gt;"",VLOOKUP($S$243,'Banco de Dados'!$B$4:$J$50,8,FALSE)*PRINCIPAL!$H$75,IF(OR(L277=PRINCIPAL!$I$75,L277=PRINCIPAL!$I$75+PRINCIPAL!$I$75,L277=PRINCIPAL!$I$75+PRINCIPAL!$I$75+PRINCIPAL!$I$75),0,IF(L277=PRINCIPAL!$J$75,VLOOKUP($S$243,'Banco de Dados'!$B$4:$J$50,6,FALSE)*(1-(PRINCIPAL!$K$75/100)),IF(L277=PRINCIPAL!$L$75,VLOOKUP($S$243,'Banco de Dados'!$B$4:$J$50,6,FALSE)*(1-(PRINCIPAL!$M$75/100)),IF(L277=PRINCIPAL!$N$75,VLOOKUP($S$243,'Banco de Dados'!$B$4:$J$50,6,FALSE)*(1-(PRINCIPAL!$O$75/100)),VLOOKUP($S$243,'Banco de Dados'!$B$4:$J$50,6,FALSE)))))))))),"")</f>
        <v/>
      </c>
      <c r="S277" s="29" t="str">
        <f>IFERROR(R277*(IFERROR(VLOOKUP($S$243,'Banco de Dados'!$B$4:$J$50,4,FALSE),"ERRO")),"")</f>
        <v/>
      </c>
      <c r="T277" s="29" t="str">
        <f t="shared" si="171"/>
        <v/>
      </c>
      <c r="U277" s="103" t="str">
        <f>IFERROR(T277*(C277*(PRINCIPAL!$G$75/100))*0.47*(44/12),"")</f>
        <v/>
      </c>
      <c r="V277" s="103" t="str">
        <f t="shared" si="147"/>
        <v/>
      </c>
      <c r="W277" s="30" t="str">
        <f>IFERROR(IF(AND(PRINCIPAL!$H$76&lt;&gt;"",OR(L277=PRINCIPAL!$I$76,L277=PRINCIPAL!$I$76+PRINCIPAL!$I$76,L277=PRINCIPAL!$I$76+PRINCIPAL!$I$76+PRINCIPAL!$I$76)),0,IF(AND(PRINCIPAL!$H$76&lt;&gt;"",L277=PRINCIPAL!$J$76),VLOOKUP($X$243,'Banco de Dados'!$B$4:$J$50,8,FALSE)*PRINCIPAL!$H$76*(1-(PRINCIPAL!$K$76/100)),IF(AND(PRINCIPAL!$H$76&lt;&gt;"",L277=PRINCIPAL!$L$76),VLOOKUP($X$243,'Banco de Dados'!$B$4:$J$50,8,FALSE)*PRINCIPAL!$H$76*(1-(PRINCIPAL!$M$76/100)),IF(AND(PRINCIPAL!$H$76&lt;&gt;"",L277=PRINCIPAL!$N$76),VLOOKUP($X$243,'Banco de Dados'!$B$4:$J$50,8,FALSE)*PRINCIPAL!$H$76*(1-(PRINCIPAL!$O$76/100)),IF(PRINCIPAL!$H$76&lt;&gt;"",VLOOKUP($X$243,'Banco de Dados'!$B$4:$J$50,8,FALSE)*PRINCIPAL!$H$76,IF(OR(L277=PRINCIPAL!$I$76,L277=PRINCIPAL!$I$76+PRINCIPAL!$I$76,L277=PRINCIPAL!$I$76+PRINCIPAL!$I$76+PRINCIPAL!$I$76),0,IF(L277=PRINCIPAL!$J$76,VLOOKUP($X$243,'Banco de Dados'!$B$4:$J$50,6,FALSE)*(1-(PRINCIPAL!$K$76/100)),IF(L277=PRINCIPAL!$L$76,VLOOKUP($X$243,'Banco de Dados'!$B$4:$J$50,6,FALSE)*(1-(PRINCIPAL!$M$76/100)),IF(L277=PRINCIPAL!$N$76,VLOOKUP($X$243,'Banco de Dados'!$B$4:$J$50,6,FALSE)*(1-(PRINCIPAL!$O$76/100)),VLOOKUP($X$243,'Banco de Dados'!$B$4:$J$50,6,FALSE)))))))))),"")</f>
        <v/>
      </c>
      <c r="X277" s="29" t="str">
        <f>IFERROR(W277*(IFERROR(VLOOKUP($X$243,'Banco de Dados'!$B$4:$J$50,4,FALSE),"ERRO")),"")</f>
        <v/>
      </c>
      <c r="Y277" s="29" t="str">
        <f t="shared" si="165"/>
        <v/>
      </c>
      <c r="Z277" s="103" t="str">
        <f>IFERROR(Y277*(C277*(PRINCIPAL!$G$76/100))*0.47*(44/12),"")</f>
        <v/>
      </c>
      <c r="AA277" s="111" t="str">
        <f t="shared" si="166"/>
        <v/>
      </c>
      <c r="AB277" s="30" t="str">
        <f>IFERROR(IF(AND(PRINCIPAL!$H$77&lt;&gt;"",OR(L277=PRINCIPAL!$I$77,L277=PRINCIPAL!$I$77+PRINCIPAL!$I$77,L277=PRINCIPAL!$I$77+PRINCIPAL!$I$77+PRINCIPAL!$I$77)),0,IF(AND(PRINCIPAL!$H$77&lt;&gt;"",L277=PRINCIPAL!$J$77),VLOOKUP($AC$243,'Banco de Dados'!$B$4:$J$50,8,FALSE)*PRINCIPAL!$H$77*(1-(PRINCIPAL!$K$77/100)),IF(AND(PRINCIPAL!$H$77&lt;&gt;"",L277=PRINCIPAL!$L$77),VLOOKUP($AC$243,'Banco de Dados'!$B$4:$J$50,8,FALSE)*PRINCIPAL!$H$77*(1-(PRINCIPAL!$M$77/100)),IF(AND(PRINCIPAL!$H$77&lt;&gt;"",L277=PRINCIPAL!$N$77),VLOOKUP($AC$243,'Banco de Dados'!$B$4:$J$50,8,FALSE)*PRINCIPAL!$H$77*(1-(PRINCIPAL!$O$77/100)),IF(PRINCIPAL!$H$77&lt;&gt;"",VLOOKUP($AC$243,'Banco de Dados'!$B$4:$J$50,8,FALSE)*PRINCIPAL!$H$77,IF(OR(L277=PRINCIPAL!$I$77,L277=PRINCIPAL!$I$77+PRINCIPAL!$I$77,L277=PRINCIPAL!$I$77+PRINCIPAL!$I$77+PRINCIPAL!$I$77),0,IF(L277=PRINCIPAL!$J$77,VLOOKUP($AC$243,'Banco de Dados'!$B$4:$J$50,6,FALSE)*(1-(PRINCIPAL!$K$77/100)),IF(L277=PRINCIPAL!$L$77,VLOOKUP($AC$243,'Banco de Dados'!$B$4:$J$50,6,FALSE)*(1-(PRINCIPAL!$M$77/100)),IF(L277=PRINCIPAL!$N$77,VLOOKUP($AC$243,'Banco de Dados'!$B$4:$J$50,6,FALSE)*(1-(PRINCIPAL!$O$77/100)),VLOOKUP($AC$243,'Banco de Dados'!$B$4:$J$50,6,FALSE)))))))))),"")</f>
        <v/>
      </c>
      <c r="AC277" s="29" t="str">
        <f>IFERROR(AB277*(IFERROR(VLOOKUP($AC$243,'Banco de Dados'!$B$4:$J$50,4,FALSE),"ERRO")),"")</f>
        <v/>
      </c>
      <c r="AD277" s="29" t="str">
        <f t="shared" si="156"/>
        <v/>
      </c>
      <c r="AE277" s="103" t="str">
        <f>IFERROR(AD277*(C277*(PRINCIPAL!$G$77/100))*0.47*(44/12),"")</f>
        <v/>
      </c>
      <c r="AF277" s="111" t="str">
        <f t="shared" si="157"/>
        <v/>
      </c>
      <c r="AG277" s="30" t="str">
        <f>IFERROR(IF(AND(PRINCIPAL!$H$78&lt;&gt;"",OR(L277=PRINCIPAL!$I$78,L277=PRINCIPAL!$I$78+PRINCIPAL!$I$78,L277=PRINCIPAL!$I$78+PRINCIPAL!$I$78+PRINCIPAL!$I$78)),0,IF(AND(PRINCIPAL!$H$78&lt;&gt;"",L277=PRINCIPAL!$J$78),VLOOKUP($AH$243,'Banco de Dados'!$B$4:$J$50,8,FALSE)*PRINCIPAL!$H$78*(1-(PRINCIPAL!$K$78/100)),IF(AND(PRINCIPAL!$H$78&lt;&gt;"",L277=PRINCIPAL!$L$78),VLOOKUP($AH$243,'Banco de Dados'!$B$4:$J$50,8,FALSE)*PRINCIPAL!$H$78*(1-(PRINCIPAL!$M$78/100)),IF(AND(PRINCIPAL!$H$78&lt;&gt;"",L277=PRINCIPAL!$N$78),VLOOKUP($AH$243,'Banco de Dados'!$B$4:$J$50,8,FALSE)*PRINCIPAL!$H$78*(1-(PRINCIPAL!$O$78/100)),IF(PRINCIPAL!$H$78&lt;&gt;"",VLOOKUP($AH$243,'Banco de Dados'!$B$4:$J$50,8,FALSE)*PRINCIPAL!$H$78,IF(OR(L277=PRINCIPAL!$I$78,L277=PRINCIPAL!$I$78+PRINCIPAL!$I$78,L277=PRINCIPAL!$I$78+PRINCIPAL!$I$78+PRINCIPAL!$I$78),0,IF(L277=PRINCIPAL!$J$78,VLOOKUP($AH$243,'Banco de Dados'!$B$4:$J$50,6,FALSE)*(1-(PRINCIPAL!$K$78/100)),IF(L277=PRINCIPAL!$L$78,VLOOKUP($AH$243,'Banco de Dados'!$B$4:$J$50,6,FALSE)*(1-(PRINCIPAL!$M$78/100)),IF(L277=PRINCIPAL!$N$78,VLOOKUP($AH$243,'Banco de Dados'!$B$4:$J$50,6,FALSE)*(1-(PRINCIPAL!$O$78/100)),VLOOKUP($AH$243,'Banco de Dados'!$B$4:$J$50,6,FALSE)))))))))),"")</f>
        <v/>
      </c>
      <c r="AH277" s="29" t="str">
        <f>IFERROR(AG277*(IFERROR(VLOOKUP($AH$243,'Banco de Dados'!$B$4:$J$50,4,FALSE),"ERRO")),"")</f>
        <v/>
      </c>
      <c r="AI277" s="29" t="str">
        <f t="shared" si="158"/>
        <v/>
      </c>
      <c r="AJ277" s="103" t="str">
        <f>IFERROR(AI277*(C277*(PRINCIPAL!$G$78/100))*0.47*(44/12),"")</f>
        <v/>
      </c>
      <c r="AK277" s="111" t="str">
        <f t="shared" si="167"/>
        <v/>
      </c>
      <c r="AL277" s="30" t="str">
        <f>IFERROR(IF(AND(PRINCIPAL!$H$79&lt;&gt;"",OR(L277=PRINCIPAL!$I$79,L277=PRINCIPAL!$I$79+PRINCIPAL!$I$79,L277=PRINCIPAL!$I$79+PRINCIPAL!$I$79+PRINCIPAL!$I$79)),0,IF(AND(PRINCIPAL!$H$79&lt;&gt;"",L277=PRINCIPAL!$J$79),VLOOKUP($AM$243,'Banco de Dados'!$B$4:$J$50,8,FALSE)*PRINCIPAL!$H$79*(1-(PRINCIPAL!$K$79/100)),IF(AND(PRINCIPAL!$H$79&lt;&gt;"",L277=PRINCIPAL!$L$79),VLOOKUP($AM$243,'Banco de Dados'!$B$4:$J$50,8,FALSE)*PRINCIPAL!$H$79*(1-(PRINCIPAL!$M$79/100)),IF(AND(PRINCIPAL!$H$79&lt;&gt;"",L277=PRINCIPAL!$N$79),VLOOKUP($AM$243,'Banco de Dados'!$B$4:$J$50,8,FALSE)*PRINCIPAL!$H$79*(1-(PRINCIPAL!$O$79/100)),IF(PRINCIPAL!$H$79&lt;&gt;"",VLOOKUP($AM$243,'Banco de Dados'!$B$4:$J$50,8,FALSE)*PRINCIPAL!$H$79,IF(OR(L277=PRINCIPAL!$I$79,L277=PRINCIPAL!$I$79+PRINCIPAL!$I$79,L277=PRINCIPAL!$I$79+PRINCIPAL!$I$79+PRINCIPAL!$I$79),0,IF(L277=PRINCIPAL!$J$79,VLOOKUP($AM$243,'Banco de Dados'!$B$4:$J$50,6,FALSE)*(1-(PRINCIPAL!$K$79/100)),IF(L277=PRINCIPAL!$L$79,VLOOKUP($AM$243,'Banco de Dados'!$B$4:$J$50,6,FALSE)*(1-(PRINCIPAL!$M$79/100)),IF(L277=PRINCIPAL!$N$79,VLOOKUP($AM$243,'Banco de Dados'!$B$4:$J$50,6,FALSE)*(1-(PRINCIPAL!$O$79/100)),VLOOKUP($AM$243,'Banco de Dados'!$B$4:$J$50,6,FALSE)))))))))),"")</f>
        <v/>
      </c>
      <c r="AM277" s="29" t="str">
        <f>IFERROR(AL277*(IFERROR(VLOOKUP($AM$243,'Banco de Dados'!$B$4:$J$50,4,FALSE),"ERRO")),"")</f>
        <v/>
      </c>
      <c r="AN277" s="29" t="str">
        <f t="shared" si="159"/>
        <v/>
      </c>
      <c r="AO277" s="103" t="str">
        <f>IFERROR(AN277*(C277*(PRINCIPAL!$G$79/100))*0.47*(44/12),"")</f>
        <v/>
      </c>
      <c r="AP277" s="111" t="str">
        <f t="shared" si="160"/>
        <v/>
      </c>
      <c r="AQ277" s="30" t="str">
        <f>IFERROR(IF(AND(PRINCIPAL!$H$80&lt;&gt;"",OR(L277=PRINCIPAL!$I$80,L277=PRINCIPAL!$I$80+PRINCIPAL!$I$80,L277=PRINCIPAL!$I$80+PRINCIPAL!$I$80+PRINCIPAL!$I$80)),0,IF(AND(PRINCIPAL!$H$80&lt;&gt;"",L277=PRINCIPAL!$J$80),VLOOKUP($AR$243,'Banco de Dados'!$B$4:$J$50,8,FALSE)*PRINCIPAL!$H$80*(1-(PRINCIPAL!$K$80/100)),IF(AND(PRINCIPAL!$H$80&lt;&gt;"",L277=PRINCIPAL!$L$80),VLOOKUP($AR$243,'Banco de Dados'!$B$4:$J$50,8,FALSE)*PRINCIPAL!$H$80*(1-(PRINCIPAL!$M$80/100)),IF(AND(PRINCIPAL!$H$80&lt;&gt;"",L277=PRINCIPAL!$N$80),VLOOKUP($AR$243,'Banco de Dados'!$B$4:$J$50,8,FALSE)*PRINCIPAL!$H$80*(1-(PRINCIPAL!$O$80/100)),IF(PRINCIPAL!$H$80&lt;&gt;"",VLOOKUP($AR$243,'Banco de Dados'!$B$4:$J$50,8,FALSE)*PRINCIPAL!$H$80,IF(OR(L277=PRINCIPAL!$I$80,L277=PRINCIPAL!$I$80+PRINCIPAL!$I$80,L277=PRINCIPAL!$I$80+PRINCIPAL!$I$80+PRINCIPAL!$I$80),0,IF(L277=PRINCIPAL!$J$80,VLOOKUP($AR$243,'Banco de Dados'!$B$4:$J$50,6,FALSE)*(1-(PRINCIPAL!$K$80/100)),IF(L277=PRINCIPAL!$L$80,VLOOKUP($AR$243,'Banco de Dados'!$B$4:$J$50,6,FALSE)*(1-(PRINCIPAL!$M$80/100)),IF(L277=PRINCIPAL!$N$80,VLOOKUP($AR$243,'Banco de Dados'!$B$4:$J$50,6,FALSE)*(1-(PRINCIPAL!$O$80/100)),VLOOKUP($AR$243,'Banco de Dados'!$B$4:$J$50,6,FALSE)))))))))),"")</f>
        <v/>
      </c>
      <c r="AR277" s="29" t="str">
        <f>IFERROR(AQ277*(IFERROR(VLOOKUP($AR$243,'Banco de Dados'!$B$4:$J$50,4,FALSE),"ERRO")),"")</f>
        <v/>
      </c>
      <c r="AS277" s="29" t="str">
        <f t="shared" si="161"/>
        <v/>
      </c>
      <c r="AT277" s="103" t="str">
        <f>IFERROR(AS277*(C277*(PRINCIPAL!$G$80/100))*0.47*(44/12),"")</f>
        <v/>
      </c>
      <c r="AU277" s="111" t="str">
        <f t="shared" si="162"/>
        <v/>
      </c>
      <c r="AV277" s="30" t="str">
        <f>IFERROR(IF(AND(PRINCIPAL!$H$81&lt;&gt;"",OR(L277=PRINCIPAL!$I$81,L277=PRINCIPAL!$I$81+PRINCIPAL!$I$81,L277=PRINCIPAL!$I$81+PRINCIPAL!$I$81+PRINCIPAL!$I$81)),0,IF(AND(PRINCIPAL!$H$81&lt;&gt;"",L277=PRINCIPAL!$J$81),VLOOKUP($AW$243,'Banco de Dados'!$B$4:$J$50,8,FALSE)*PRINCIPAL!$H$81*(1-(PRINCIPAL!$K$81/100)),IF(AND(PRINCIPAL!$H$81&lt;&gt;"",L277=PRINCIPAL!$L$81),VLOOKUP($AW$243,'Banco de Dados'!$B$4:$J$50,8,FALSE)*PRINCIPAL!$H$81*(1-(PRINCIPAL!$M$81/100)),IF(AND(PRINCIPAL!$H$81&lt;&gt;"",L277=PRINCIPAL!$N$81),VLOOKUP($AW$243,'Banco de Dados'!$B$4:$J$50,8,FALSE)*PRINCIPAL!$H$81*(1-(PRINCIPAL!$O$81/100)),IF(PRINCIPAL!$H$81&lt;&gt;"",VLOOKUP($AW$243,'Banco de Dados'!$B$4:$J$50,8,FALSE)*PRINCIPAL!$H$81,IF(OR(L277=PRINCIPAL!$I$81,L277=PRINCIPAL!$I$81+PRINCIPAL!$I$81,L277=PRINCIPAL!$I$81+PRINCIPAL!$I$81+PRINCIPAL!$I$81),0,IF(L277=PRINCIPAL!$J$81,VLOOKUP($AW$243,'Banco de Dados'!$B$4:$J$50,6,FALSE)*(1-(PRINCIPAL!$K$81/100)),IF(L277=PRINCIPAL!$L$81,VLOOKUP($AW$243,'Banco de Dados'!$B$4:$J$50,6,FALSE)*(1-(PRINCIPAL!$M$81/100)),IF(L277=PRINCIPAL!$N$81,VLOOKUP($AW$243,'Banco de Dados'!$B$4:$J$50,6,FALSE)*(1-(PRINCIPAL!$O$81/100)),VLOOKUP($AW$243,'Banco de Dados'!$B$4:$J$50,6,FALSE)))))))))),"")</f>
        <v/>
      </c>
      <c r="AW277" s="29" t="str">
        <f>IFERROR(AV277*(IFERROR(VLOOKUP($AW$243,'Banco de Dados'!$B$4:$J$50,4,FALSE),"ERRO")),"")</f>
        <v/>
      </c>
      <c r="AX277" s="29" t="str">
        <f t="shared" si="163"/>
        <v/>
      </c>
      <c r="AY277" s="103" t="str">
        <f>IFERROR(AX277*(C277*(PRINCIPAL!$G$81/100))*0.47*(44/12),"")</f>
        <v/>
      </c>
      <c r="AZ277" s="111" t="str">
        <f t="shared" si="168"/>
        <v/>
      </c>
      <c r="BA277" s="30" t="str">
        <f>IFERROR(IF(AND(PRINCIPAL!$H$82&lt;&gt;"",OR(L277=PRINCIPAL!$I$82,L277=PRINCIPAL!$I$82+PRINCIPAL!$I$82,L277=PRINCIPAL!$I$82+PRINCIPAL!$I$82+PRINCIPAL!$I$82)),0,IF(AND(PRINCIPAL!$H$82&lt;&gt;"",L277=PRINCIPAL!$J$82),VLOOKUP($BB$243,'Banco de Dados'!$B$4:$J$50,8,FALSE)*PRINCIPAL!$H$82*(1-(PRINCIPAL!$K$82/100)),IF(AND(PRINCIPAL!$H$82&lt;&gt;"",L277=PRINCIPAL!$L$82),VLOOKUP($BB$243,'Banco de Dados'!$B$4:$J$50,8,FALSE)*PRINCIPAL!$H$82*(1-(PRINCIPAL!$M$82/100)),IF(AND(PRINCIPAL!$H$82&lt;&gt;"",L277=PRINCIPAL!$N$82),VLOOKUP($BB$243,'Banco de Dados'!$B$4:$J$50,8,FALSE)*PRINCIPAL!$H$82*(1-(PRINCIPAL!$O$82/100)),IF(PRINCIPAL!$H$82&lt;&gt;"",VLOOKUP($BB$243,'Banco de Dados'!$B$4:$J$50,8,FALSE)*PRINCIPAL!$H$82,IF(OR(L277=PRINCIPAL!$I$82,L277=PRINCIPAL!$I$82+PRINCIPAL!$I$82,L277=PRINCIPAL!$I$82+PRINCIPAL!$I$82+PRINCIPAL!$I$82),0,IF(L277=PRINCIPAL!$J$82,VLOOKUP($BB$243,'Banco de Dados'!$B$4:$J$50,6,FALSE)*(1-(PRINCIPAL!$K$82/100)),IF(L277=PRINCIPAL!$L$82,VLOOKUP($BB$243,'Banco de Dados'!$B$4:$J$50,6,FALSE)*(1-(PRINCIPAL!$M$82/100)),IF(L277=PRINCIPAL!$N$82,VLOOKUP($BB$243,'Banco de Dados'!$B$4:$J$50,6,FALSE)*(1-(PRINCIPAL!$O$82/100)),VLOOKUP($BB$243,'Banco de Dados'!$B$4:$J$50,6,FALSE)))))))))),"")</f>
        <v/>
      </c>
      <c r="BB277" s="29" t="str">
        <f>IFERROR(BA277*(IFERROR(VLOOKUP($BB$243,'Banco de Dados'!$B$4:$J$50,4,FALSE),"ERRO")),"")</f>
        <v/>
      </c>
      <c r="BC277" s="29" t="str">
        <f t="shared" si="169"/>
        <v/>
      </c>
      <c r="BD277" s="103" t="str">
        <f>IFERROR(BC277*(C277*(PRINCIPAL!$G$82/100))*0.47*(44/12),"")</f>
        <v/>
      </c>
      <c r="BE277" s="111" t="str">
        <f t="shared" si="148"/>
        <v/>
      </c>
      <c r="BF277" s="30" t="str">
        <f>IFERROR(IF(AND(PRINCIPAL!$H$83&lt;&gt;"",OR(L277=PRINCIPAL!$I$83,L277=PRINCIPAL!$I$83+PRINCIPAL!$I$83,L277=PRINCIPAL!$I$83+PRINCIPAL!$I$83+PRINCIPAL!$I$83)),0,IF(AND(PRINCIPAL!$H$83&lt;&gt;"",L277=PRINCIPAL!$J$83),VLOOKUP($BG$243,'Banco de Dados'!$B$4:$J$50,8,FALSE)*PRINCIPAL!$H$83*(1-(PRINCIPAL!$K$83/100)),IF(AND(PRINCIPAL!$H$83&lt;&gt;"",L277=PRINCIPAL!$L$83),VLOOKUP($BG$243,'Banco de Dados'!$B$4:$J$50,8,FALSE)*PRINCIPAL!$H$83*(1-(PRINCIPAL!$M$83/100)),IF(AND(PRINCIPAL!$H$83&lt;&gt;"",L277=PRINCIPAL!$N$83),VLOOKUP($BG$243,'Banco de Dados'!$B$4:$J$50,8,FALSE)*PRINCIPAL!$H$83*(1-(PRINCIPAL!$O$83/100)),IF(PRINCIPAL!$H$83&lt;&gt;"",VLOOKUP($BG$243,'Banco de Dados'!$B$4:$J$50,8,FALSE)*PRINCIPAL!$H$83,IF(OR(L277=PRINCIPAL!$I$83,L277=PRINCIPAL!$I$83+PRINCIPAL!$I$83,L277=PRINCIPAL!$I$83+PRINCIPAL!$I$83+PRINCIPAL!$I$83),0,IF(L277=PRINCIPAL!$J$83,VLOOKUP($BG$243,'Banco de Dados'!$B$4:$J$50,6,FALSE)*(1-(PRINCIPAL!$K$83/100)),IF(L277=PRINCIPAL!$L$83,VLOOKUP($BG$243,'Banco de Dados'!$B$4:$J$50,6,FALSE)*(1-(PRINCIPAL!$M$83/100)),IF(L277=PRINCIPAL!$N$83,VLOOKUP($BG$243,'Banco de Dados'!$B$4:$J$50,6,FALSE)*(1-(PRINCIPAL!$O$83/100)),VLOOKUP($BG$243,'Banco de Dados'!$B$4:$J$50,6,FALSE)))))))))),"")</f>
        <v/>
      </c>
      <c r="BG277" s="29" t="str">
        <f>IFERROR(BF277*(IFERROR(VLOOKUP($BG$243,'Banco de Dados'!$B$4:$J$50,4,FALSE),"ERRO")),"")</f>
        <v/>
      </c>
      <c r="BH277" s="29" t="str">
        <f t="shared" si="164"/>
        <v/>
      </c>
      <c r="BI277" s="103" t="str">
        <f>IFERROR(BH277*(C277*(PRINCIPAL!$G$83/100))*0.47*(44/12),"")</f>
        <v/>
      </c>
      <c r="BJ277" s="102" t="str">
        <f t="shared" si="149"/>
        <v/>
      </c>
    </row>
    <row r="278" spans="2:62" ht="12.75" customHeight="1" x14ac:dyDescent="0.3">
      <c r="B278" s="326">
        <f t="shared" si="150"/>
        <v>2053</v>
      </c>
      <c r="C278" s="340"/>
      <c r="D278" s="1"/>
      <c r="E278" s="116">
        <v>33</v>
      </c>
      <c r="F278" s="24" t="str">
        <f>IFERROR(VLOOKUP($G$243,'Banco de Dados'!$B$4:$J$50,6,FALSE),"")</f>
        <v/>
      </c>
      <c r="G278" s="25" t="str">
        <f>IFERROR(F278*(IFERROR(VLOOKUP($G$243,'Banco de Dados'!$B$4:$J$50,4,FALSE),"ERRO")),"")</f>
        <v/>
      </c>
      <c r="H278" s="25" t="str">
        <f t="shared" si="151"/>
        <v/>
      </c>
      <c r="I278" s="103" t="str">
        <f t="shared" si="152"/>
        <v/>
      </c>
      <c r="J278" s="117" t="str">
        <f t="shared" si="153"/>
        <v/>
      </c>
      <c r="K278" s="1"/>
      <c r="L278" s="91">
        <v>33</v>
      </c>
      <c r="M278" s="24" t="str">
        <f>IFERROR(IF(AND(PRINCIPAL!$H$74&lt;&gt;"",OR(L278=PRINCIPAL!$I$74,L278=PRINCIPAL!$I$74+PRINCIPAL!$I$74,L278=PRINCIPAL!$I$74+PRINCIPAL!$I$74+PRINCIPAL!$I$74)),0,IF(AND(PRINCIPAL!$H$74&lt;&gt;"",L278=PRINCIPAL!$J$74),VLOOKUP($N$243,'Banco de Dados'!$B$4:$J$50,8,FALSE)*PRINCIPAL!$H$74*(1-(PRINCIPAL!$K$74/100)),IF(AND(PRINCIPAL!$H$74&lt;&gt;"",L278=PRINCIPAL!$L$74),VLOOKUP($N$243,'Banco de Dados'!$B$4:$J$50,8,FALSE)*PRINCIPAL!$H$74*(1-(PRINCIPAL!$M$74/100)),IF(AND(PRINCIPAL!$H$74&lt;&gt;"",L278=PRINCIPAL!$N$74),VLOOKUP($N$243,'Banco de Dados'!$B$4:$J$50,8,FALSE)*PRINCIPAL!$H$74*(1-(PRINCIPAL!$O$74/100)),IF(PRINCIPAL!$H$74&lt;&gt;"",VLOOKUP($N$243,'Banco de Dados'!$B$4:$J$50,8,FALSE)*PRINCIPAL!$H$74,IF(OR(L278=PRINCIPAL!$I$74,L278=PRINCIPAL!$I$74+PRINCIPAL!$I$74,L278=PRINCIPAL!$I$74+PRINCIPAL!$I$74+PRINCIPAL!$I$74),0,IF(L278=PRINCIPAL!$J$74,VLOOKUP($N$243,'Banco de Dados'!$B$4:$J$50,6,FALSE)*(1-(PRINCIPAL!$K$74/100)),IF(L278=PRINCIPAL!$L$74,VLOOKUP($N$243,'Banco de Dados'!$B$4:$J$50,6,FALSE)*(1-(PRINCIPAL!$M$74/100)),IF(L278=PRINCIPAL!$N$74,VLOOKUP($N$243,'Banco de Dados'!$B$4:$J$50,6,FALSE)*(1-(PRINCIPAL!$O$74/100)),VLOOKUP($N$243,'Banco de Dados'!$B$4:$J$50,6,FALSE)))))))))),"")</f>
        <v/>
      </c>
      <c r="N278" s="25" t="str">
        <f>IFERROR(M278*(IFERROR(VLOOKUP($N$243,'Banco de Dados'!$B$4:$J$50,4,FALSE),"ERRO")),"")</f>
        <v/>
      </c>
      <c r="O278" s="25" t="str">
        <f t="shared" si="172"/>
        <v/>
      </c>
      <c r="P278" s="103" t="str">
        <f>IFERROR(O278*(C278*(PRINCIPAL!$G$74/100))*0.47*(44/12),"")</f>
        <v/>
      </c>
      <c r="Q278" s="107" t="str">
        <f t="shared" si="173"/>
        <v/>
      </c>
      <c r="R278" s="29" t="str">
        <f>IFERROR(IF(AND(PRINCIPAL!$H$75&lt;&gt;"",OR(L278=PRINCIPAL!$I$75,L278=PRINCIPAL!$I$75+PRINCIPAL!$I$75,L278=PRINCIPAL!$I$75+PRINCIPAL!$I$75+PRINCIPAL!$I$75)),0,IF(AND(PRINCIPAL!$H$75&lt;&gt;"",L278=PRINCIPAL!$J$75),VLOOKUP($S$243,'Banco de Dados'!$B$4:$J$50,8,FALSE)*PRINCIPAL!$H$75*(1-(PRINCIPAL!$K$75/100)),IF(AND(PRINCIPAL!$H$75&lt;&gt;"",L278=PRINCIPAL!$L$75),VLOOKUP($S$243,'Banco de Dados'!$B$4:$J$50,8,FALSE)*PRINCIPAL!$H$75*(1-(PRINCIPAL!$M$75/100)),IF(AND(PRINCIPAL!$H$75&lt;&gt;"",L278=PRINCIPAL!$N$75),VLOOKUP($S$243,'Banco de Dados'!$B$4:$J$50,8,FALSE)*PRINCIPAL!$H$75*(1-(PRINCIPAL!$O$75/100)),IF(PRINCIPAL!$H$75&lt;&gt;"",VLOOKUP($S$243,'Banco de Dados'!$B$4:$J$50,8,FALSE)*PRINCIPAL!$H$75,IF(OR(L278=PRINCIPAL!$I$75,L278=PRINCIPAL!$I$75+PRINCIPAL!$I$75,L278=PRINCIPAL!$I$75+PRINCIPAL!$I$75+PRINCIPAL!$I$75),0,IF(L278=PRINCIPAL!$J$75,VLOOKUP($S$243,'Banco de Dados'!$B$4:$J$50,6,FALSE)*(1-(PRINCIPAL!$K$75/100)),IF(L278=PRINCIPAL!$L$75,VLOOKUP($S$243,'Banco de Dados'!$B$4:$J$50,6,FALSE)*(1-(PRINCIPAL!$M$75/100)),IF(L278=PRINCIPAL!$N$75,VLOOKUP($S$243,'Banco de Dados'!$B$4:$J$50,6,FALSE)*(1-(PRINCIPAL!$O$75/100)),VLOOKUP($S$243,'Banco de Dados'!$B$4:$J$50,6,FALSE)))))))))),"")</f>
        <v/>
      </c>
      <c r="S278" s="29" t="str">
        <f>IFERROR(R278*(IFERROR(VLOOKUP($S$243,'Banco de Dados'!$B$4:$J$50,4,FALSE),"ERRO")),"")</f>
        <v/>
      </c>
      <c r="T278" s="29" t="str">
        <f t="shared" si="171"/>
        <v/>
      </c>
      <c r="U278" s="103" t="str">
        <f>IFERROR(T278*(C278*(PRINCIPAL!$G$75/100))*0.47*(44/12),"")</f>
        <v/>
      </c>
      <c r="V278" s="103" t="str">
        <f t="shared" si="147"/>
        <v/>
      </c>
      <c r="W278" s="30" t="str">
        <f>IFERROR(IF(AND(PRINCIPAL!$H$76&lt;&gt;"",OR(L278=PRINCIPAL!$I$76,L278=PRINCIPAL!$I$76+PRINCIPAL!$I$76,L278=PRINCIPAL!$I$76+PRINCIPAL!$I$76+PRINCIPAL!$I$76)),0,IF(AND(PRINCIPAL!$H$76&lt;&gt;"",L278=PRINCIPAL!$J$76),VLOOKUP($X$243,'Banco de Dados'!$B$4:$J$50,8,FALSE)*PRINCIPAL!$H$76*(1-(PRINCIPAL!$K$76/100)),IF(AND(PRINCIPAL!$H$76&lt;&gt;"",L278=PRINCIPAL!$L$76),VLOOKUP($X$243,'Banco de Dados'!$B$4:$J$50,8,FALSE)*PRINCIPAL!$H$76*(1-(PRINCIPAL!$M$76/100)),IF(AND(PRINCIPAL!$H$76&lt;&gt;"",L278=PRINCIPAL!$N$76),VLOOKUP($X$243,'Banco de Dados'!$B$4:$J$50,8,FALSE)*PRINCIPAL!$H$76*(1-(PRINCIPAL!$O$76/100)),IF(PRINCIPAL!$H$76&lt;&gt;"",VLOOKUP($X$243,'Banco de Dados'!$B$4:$J$50,8,FALSE)*PRINCIPAL!$H$76,IF(OR(L278=PRINCIPAL!$I$76,L278=PRINCIPAL!$I$76+PRINCIPAL!$I$76,L278=PRINCIPAL!$I$76+PRINCIPAL!$I$76+PRINCIPAL!$I$76),0,IF(L278=PRINCIPAL!$J$76,VLOOKUP($X$243,'Banco de Dados'!$B$4:$J$50,6,FALSE)*(1-(PRINCIPAL!$K$76/100)),IF(L278=PRINCIPAL!$L$76,VLOOKUP($X$243,'Banco de Dados'!$B$4:$J$50,6,FALSE)*(1-(PRINCIPAL!$M$76/100)),IF(L278=PRINCIPAL!$N$76,VLOOKUP($X$243,'Banco de Dados'!$B$4:$J$50,6,FALSE)*(1-(PRINCIPAL!$O$76/100)),VLOOKUP($X$243,'Banco de Dados'!$B$4:$J$50,6,FALSE)))))))))),"")</f>
        <v/>
      </c>
      <c r="X278" s="29" t="str">
        <f>IFERROR(W278*(IFERROR(VLOOKUP($X$243,'Banco de Dados'!$B$4:$J$50,4,FALSE),"ERRO")),"")</f>
        <v/>
      </c>
      <c r="Y278" s="29" t="str">
        <f t="shared" si="165"/>
        <v/>
      </c>
      <c r="Z278" s="103" t="str">
        <f>IFERROR(Y278*(C278*(PRINCIPAL!$G$76/100))*0.47*(44/12),"")</f>
        <v/>
      </c>
      <c r="AA278" s="111" t="str">
        <f t="shared" si="166"/>
        <v/>
      </c>
      <c r="AB278" s="30" t="str">
        <f>IFERROR(IF(AND(PRINCIPAL!$H$77&lt;&gt;"",OR(L278=PRINCIPAL!$I$77,L278=PRINCIPAL!$I$77+PRINCIPAL!$I$77,L278=PRINCIPAL!$I$77+PRINCIPAL!$I$77+PRINCIPAL!$I$77)),0,IF(AND(PRINCIPAL!$H$77&lt;&gt;"",L278=PRINCIPAL!$J$77),VLOOKUP($AC$243,'Banco de Dados'!$B$4:$J$50,8,FALSE)*PRINCIPAL!$H$77*(1-(PRINCIPAL!$K$77/100)),IF(AND(PRINCIPAL!$H$77&lt;&gt;"",L278=PRINCIPAL!$L$77),VLOOKUP($AC$243,'Banco de Dados'!$B$4:$J$50,8,FALSE)*PRINCIPAL!$H$77*(1-(PRINCIPAL!$M$77/100)),IF(AND(PRINCIPAL!$H$77&lt;&gt;"",L278=PRINCIPAL!$N$77),VLOOKUP($AC$243,'Banco de Dados'!$B$4:$J$50,8,FALSE)*PRINCIPAL!$H$77*(1-(PRINCIPAL!$O$77/100)),IF(PRINCIPAL!$H$77&lt;&gt;"",VLOOKUP($AC$243,'Banco de Dados'!$B$4:$J$50,8,FALSE)*PRINCIPAL!$H$77,IF(OR(L278=PRINCIPAL!$I$77,L278=PRINCIPAL!$I$77+PRINCIPAL!$I$77,L278=PRINCIPAL!$I$77+PRINCIPAL!$I$77+PRINCIPAL!$I$77),0,IF(L278=PRINCIPAL!$J$77,VLOOKUP($AC$243,'Banco de Dados'!$B$4:$J$50,6,FALSE)*(1-(PRINCIPAL!$K$77/100)),IF(L278=PRINCIPAL!$L$77,VLOOKUP($AC$243,'Banco de Dados'!$B$4:$J$50,6,FALSE)*(1-(PRINCIPAL!$M$77/100)),IF(L278=PRINCIPAL!$N$77,VLOOKUP($AC$243,'Banco de Dados'!$B$4:$J$50,6,FALSE)*(1-(PRINCIPAL!$O$77/100)),VLOOKUP($AC$243,'Banco de Dados'!$B$4:$J$50,6,FALSE)))))))))),"")</f>
        <v/>
      </c>
      <c r="AC278" s="29" t="str">
        <f>IFERROR(AB278*(IFERROR(VLOOKUP($AC$243,'Banco de Dados'!$B$4:$J$50,4,FALSE),"ERRO")),"")</f>
        <v/>
      </c>
      <c r="AD278" s="29" t="str">
        <f t="shared" si="156"/>
        <v/>
      </c>
      <c r="AE278" s="103" t="str">
        <f>IFERROR(AD278*(C278*(PRINCIPAL!$G$77/100))*0.47*(44/12),"")</f>
        <v/>
      </c>
      <c r="AF278" s="111" t="str">
        <f t="shared" si="157"/>
        <v/>
      </c>
      <c r="AG278" s="30" t="str">
        <f>IFERROR(IF(AND(PRINCIPAL!$H$78&lt;&gt;"",OR(L278=PRINCIPAL!$I$78,L278=PRINCIPAL!$I$78+PRINCIPAL!$I$78,L278=PRINCIPAL!$I$78+PRINCIPAL!$I$78+PRINCIPAL!$I$78)),0,IF(AND(PRINCIPAL!$H$78&lt;&gt;"",L278=PRINCIPAL!$J$78),VLOOKUP($AH$243,'Banco de Dados'!$B$4:$J$50,8,FALSE)*PRINCIPAL!$H$78*(1-(PRINCIPAL!$K$78/100)),IF(AND(PRINCIPAL!$H$78&lt;&gt;"",L278=PRINCIPAL!$L$78),VLOOKUP($AH$243,'Banco de Dados'!$B$4:$J$50,8,FALSE)*PRINCIPAL!$H$78*(1-(PRINCIPAL!$M$78/100)),IF(AND(PRINCIPAL!$H$78&lt;&gt;"",L278=PRINCIPAL!$N$78),VLOOKUP($AH$243,'Banco de Dados'!$B$4:$J$50,8,FALSE)*PRINCIPAL!$H$78*(1-(PRINCIPAL!$O$78/100)),IF(PRINCIPAL!$H$78&lt;&gt;"",VLOOKUP($AH$243,'Banco de Dados'!$B$4:$J$50,8,FALSE)*PRINCIPAL!$H$78,IF(OR(L278=PRINCIPAL!$I$78,L278=PRINCIPAL!$I$78+PRINCIPAL!$I$78,L278=PRINCIPAL!$I$78+PRINCIPAL!$I$78+PRINCIPAL!$I$78),0,IF(L278=PRINCIPAL!$J$78,VLOOKUP($AH$243,'Banco de Dados'!$B$4:$J$50,6,FALSE)*(1-(PRINCIPAL!$K$78/100)),IF(L278=PRINCIPAL!$L$78,VLOOKUP($AH$243,'Banco de Dados'!$B$4:$J$50,6,FALSE)*(1-(PRINCIPAL!$M$78/100)),IF(L278=PRINCIPAL!$N$78,VLOOKUP($AH$243,'Banco de Dados'!$B$4:$J$50,6,FALSE)*(1-(PRINCIPAL!$O$78/100)),VLOOKUP($AH$243,'Banco de Dados'!$B$4:$J$50,6,FALSE)))))))))),"")</f>
        <v/>
      </c>
      <c r="AH278" s="29" t="str">
        <f>IFERROR(AG278*(IFERROR(VLOOKUP($AH$243,'Banco de Dados'!$B$4:$J$50,4,FALSE),"ERRO")),"")</f>
        <v/>
      </c>
      <c r="AI278" s="29" t="str">
        <f t="shared" si="158"/>
        <v/>
      </c>
      <c r="AJ278" s="103" t="str">
        <f>IFERROR(AI278*(C278*(PRINCIPAL!$G$78/100))*0.47*(44/12),"")</f>
        <v/>
      </c>
      <c r="AK278" s="111" t="str">
        <f t="shared" si="167"/>
        <v/>
      </c>
      <c r="AL278" s="30" t="str">
        <f>IFERROR(IF(AND(PRINCIPAL!$H$79&lt;&gt;"",OR(L278=PRINCIPAL!$I$79,L278=PRINCIPAL!$I$79+PRINCIPAL!$I$79,L278=PRINCIPAL!$I$79+PRINCIPAL!$I$79+PRINCIPAL!$I$79)),0,IF(AND(PRINCIPAL!$H$79&lt;&gt;"",L278=PRINCIPAL!$J$79),VLOOKUP($AM$243,'Banco de Dados'!$B$4:$J$50,8,FALSE)*PRINCIPAL!$H$79*(1-(PRINCIPAL!$K$79/100)),IF(AND(PRINCIPAL!$H$79&lt;&gt;"",L278=PRINCIPAL!$L$79),VLOOKUP($AM$243,'Banco de Dados'!$B$4:$J$50,8,FALSE)*PRINCIPAL!$H$79*(1-(PRINCIPAL!$M$79/100)),IF(AND(PRINCIPAL!$H$79&lt;&gt;"",L278=PRINCIPAL!$N$79),VLOOKUP($AM$243,'Banco de Dados'!$B$4:$J$50,8,FALSE)*PRINCIPAL!$H$79*(1-(PRINCIPAL!$O$79/100)),IF(PRINCIPAL!$H$79&lt;&gt;"",VLOOKUP($AM$243,'Banco de Dados'!$B$4:$J$50,8,FALSE)*PRINCIPAL!$H$79,IF(OR(L278=PRINCIPAL!$I$79,L278=PRINCIPAL!$I$79+PRINCIPAL!$I$79,L278=PRINCIPAL!$I$79+PRINCIPAL!$I$79+PRINCIPAL!$I$79),0,IF(L278=PRINCIPAL!$J$79,VLOOKUP($AM$243,'Banco de Dados'!$B$4:$J$50,6,FALSE)*(1-(PRINCIPAL!$K$79/100)),IF(L278=PRINCIPAL!$L$79,VLOOKUP($AM$243,'Banco de Dados'!$B$4:$J$50,6,FALSE)*(1-(PRINCIPAL!$M$79/100)),IF(L278=PRINCIPAL!$N$79,VLOOKUP($AM$243,'Banco de Dados'!$B$4:$J$50,6,FALSE)*(1-(PRINCIPAL!$O$79/100)),VLOOKUP($AM$243,'Banco de Dados'!$B$4:$J$50,6,FALSE)))))))))),"")</f>
        <v/>
      </c>
      <c r="AM278" s="29" t="str">
        <f>IFERROR(AL278*(IFERROR(VLOOKUP($AM$243,'Banco de Dados'!$B$4:$J$50,4,FALSE),"ERRO")),"")</f>
        <v/>
      </c>
      <c r="AN278" s="29" t="str">
        <f t="shared" si="159"/>
        <v/>
      </c>
      <c r="AO278" s="103" t="str">
        <f>IFERROR(AN278*(C278*(PRINCIPAL!$G$79/100))*0.47*(44/12),"")</f>
        <v/>
      </c>
      <c r="AP278" s="111" t="str">
        <f t="shared" si="160"/>
        <v/>
      </c>
      <c r="AQ278" s="30" t="str">
        <f>IFERROR(IF(AND(PRINCIPAL!$H$80&lt;&gt;"",OR(L278=PRINCIPAL!$I$80,L278=PRINCIPAL!$I$80+PRINCIPAL!$I$80,L278=PRINCIPAL!$I$80+PRINCIPAL!$I$80+PRINCIPAL!$I$80)),0,IF(AND(PRINCIPAL!$H$80&lt;&gt;"",L278=PRINCIPAL!$J$80),VLOOKUP($AR$243,'Banco de Dados'!$B$4:$J$50,8,FALSE)*PRINCIPAL!$H$80*(1-(PRINCIPAL!$K$80/100)),IF(AND(PRINCIPAL!$H$80&lt;&gt;"",L278=PRINCIPAL!$L$80),VLOOKUP($AR$243,'Banco de Dados'!$B$4:$J$50,8,FALSE)*PRINCIPAL!$H$80*(1-(PRINCIPAL!$M$80/100)),IF(AND(PRINCIPAL!$H$80&lt;&gt;"",L278=PRINCIPAL!$N$80),VLOOKUP($AR$243,'Banco de Dados'!$B$4:$J$50,8,FALSE)*PRINCIPAL!$H$80*(1-(PRINCIPAL!$O$80/100)),IF(PRINCIPAL!$H$80&lt;&gt;"",VLOOKUP($AR$243,'Banco de Dados'!$B$4:$J$50,8,FALSE)*PRINCIPAL!$H$80,IF(OR(L278=PRINCIPAL!$I$80,L278=PRINCIPAL!$I$80+PRINCIPAL!$I$80,L278=PRINCIPAL!$I$80+PRINCIPAL!$I$80+PRINCIPAL!$I$80),0,IF(L278=PRINCIPAL!$J$80,VLOOKUP($AR$243,'Banco de Dados'!$B$4:$J$50,6,FALSE)*(1-(PRINCIPAL!$K$80/100)),IF(L278=PRINCIPAL!$L$80,VLOOKUP($AR$243,'Banco de Dados'!$B$4:$J$50,6,FALSE)*(1-(PRINCIPAL!$M$80/100)),IF(L278=PRINCIPAL!$N$80,VLOOKUP($AR$243,'Banco de Dados'!$B$4:$J$50,6,FALSE)*(1-(PRINCIPAL!$O$80/100)),VLOOKUP($AR$243,'Banco de Dados'!$B$4:$J$50,6,FALSE)))))))))),"")</f>
        <v/>
      </c>
      <c r="AR278" s="29" t="str">
        <f>IFERROR(AQ278*(IFERROR(VLOOKUP($AR$243,'Banco de Dados'!$B$4:$J$50,4,FALSE),"ERRO")),"")</f>
        <v/>
      </c>
      <c r="AS278" s="29" t="str">
        <f t="shared" si="161"/>
        <v/>
      </c>
      <c r="AT278" s="103" t="str">
        <f>IFERROR(AS278*(C278*(PRINCIPAL!$G$80/100))*0.47*(44/12),"")</f>
        <v/>
      </c>
      <c r="AU278" s="111" t="str">
        <f t="shared" si="162"/>
        <v/>
      </c>
      <c r="AV278" s="30" t="str">
        <f>IFERROR(IF(AND(PRINCIPAL!$H$81&lt;&gt;"",OR(L278=PRINCIPAL!$I$81,L278=PRINCIPAL!$I$81+PRINCIPAL!$I$81,L278=PRINCIPAL!$I$81+PRINCIPAL!$I$81+PRINCIPAL!$I$81)),0,IF(AND(PRINCIPAL!$H$81&lt;&gt;"",L278=PRINCIPAL!$J$81),VLOOKUP($AW$243,'Banco de Dados'!$B$4:$J$50,8,FALSE)*PRINCIPAL!$H$81*(1-(PRINCIPAL!$K$81/100)),IF(AND(PRINCIPAL!$H$81&lt;&gt;"",L278=PRINCIPAL!$L$81),VLOOKUP($AW$243,'Banco de Dados'!$B$4:$J$50,8,FALSE)*PRINCIPAL!$H$81*(1-(PRINCIPAL!$M$81/100)),IF(AND(PRINCIPAL!$H$81&lt;&gt;"",L278=PRINCIPAL!$N$81),VLOOKUP($AW$243,'Banco de Dados'!$B$4:$J$50,8,FALSE)*PRINCIPAL!$H$81*(1-(PRINCIPAL!$O$81/100)),IF(PRINCIPAL!$H$81&lt;&gt;"",VLOOKUP($AW$243,'Banco de Dados'!$B$4:$J$50,8,FALSE)*PRINCIPAL!$H$81,IF(OR(L278=PRINCIPAL!$I$81,L278=PRINCIPAL!$I$81+PRINCIPAL!$I$81,L278=PRINCIPAL!$I$81+PRINCIPAL!$I$81+PRINCIPAL!$I$81),0,IF(L278=PRINCIPAL!$J$81,VLOOKUP($AW$243,'Banco de Dados'!$B$4:$J$50,6,FALSE)*(1-(PRINCIPAL!$K$81/100)),IF(L278=PRINCIPAL!$L$81,VLOOKUP($AW$243,'Banco de Dados'!$B$4:$J$50,6,FALSE)*(1-(PRINCIPAL!$M$81/100)),IF(L278=PRINCIPAL!$N$81,VLOOKUP($AW$243,'Banco de Dados'!$B$4:$J$50,6,FALSE)*(1-(PRINCIPAL!$O$81/100)),VLOOKUP($AW$243,'Banco de Dados'!$B$4:$J$50,6,FALSE)))))))))),"")</f>
        <v/>
      </c>
      <c r="AW278" s="29" t="str">
        <f>IFERROR(AV278*(IFERROR(VLOOKUP($AW$243,'Banco de Dados'!$B$4:$J$50,4,FALSE),"ERRO")),"")</f>
        <v/>
      </c>
      <c r="AX278" s="29" t="str">
        <f t="shared" si="163"/>
        <v/>
      </c>
      <c r="AY278" s="103" t="str">
        <f>IFERROR(AX278*(C278*(PRINCIPAL!$G$81/100))*0.47*(44/12),"")</f>
        <v/>
      </c>
      <c r="AZ278" s="111" t="str">
        <f t="shared" si="168"/>
        <v/>
      </c>
      <c r="BA278" s="30" t="str">
        <f>IFERROR(IF(AND(PRINCIPAL!$H$82&lt;&gt;"",OR(L278=PRINCIPAL!$I$82,L278=PRINCIPAL!$I$82+PRINCIPAL!$I$82,L278=PRINCIPAL!$I$82+PRINCIPAL!$I$82+PRINCIPAL!$I$82)),0,IF(AND(PRINCIPAL!$H$82&lt;&gt;"",L278=PRINCIPAL!$J$82),VLOOKUP($BB$243,'Banco de Dados'!$B$4:$J$50,8,FALSE)*PRINCIPAL!$H$82*(1-(PRINCIPAL!$K$82/100)),IF(AND(PRINCIPAL!$H$82&lt;&gt;"",L278=PRINCIPAL!$L$82),VLOOKUP($BB$243,'Banco de Dados'!$B$4:$J$50,8,FALSE)*PRINCIPAL!$H$82*(1-(PRINCIPAL!$M$82/100)),IF(AND(PRINCIPAL!$H$82&lt;&gt;"",L278=PRINCIPAL!$N$82),VLOOKUP($BB$243,'Banco de Dados'!$B$4:$J$50,8,FALSE)*PRINCIPAL!$H$82*(1-(PRINCIPAL!$O$82/100)),IF(PRINCIPAL!$H$82&lt;&gt;"",VLOOKUP($BB$243,'Banco de Dados'!$B$4:$J$50,8,FALSE)*PRINCIPAL!$H$82,IF(OR(L278=PRINCIPAL!$I$82,L278=PRINCIPAL!$I$82+PRINCIPAL!$I$82,L278=PRINCIPAL!$I$82+PRINCIPAL!$I$82+PRINCIPAL!$I$82),0,IF(L278=PRINCIPAL!$J$82,VLOOKUP($BB$243,'Banco de Dados'!$B$4:$J$50,6,FALSE)*(1-(PRINCIPAL!$K$82/100)),IF(L278=PRINCIPAL!$L$82,VLOOKUP($BB$243,'Banco de Dados'!$B$4:$J$50,6,FALSE)*(1-(PRINCIPAL!$M$82/100)),IF(L278=PRINCIPAL!$N$82,VLOOKUP($BB$243,'Banco de Dados'!$B$4:$J$50,6,FALSE)*(1-(PRINCIPAL!$O$82/100)),VLOOKUP($BB$243,'Banco de Dados'!$B$4:$J$50,6,FALSE)))))))))),"")</f>
        <v/>
      </c>
      <c r="BB278" s="29" t="str">
        <f>IFERROR(BA278*(IFERROR(VLOOKUP($BB$243,'Banco de Dados'!$B$4:$J$50,4,FALSE),"ERRO")),"")</f>
        <v/>
      </c>
      <c r="BC278" s="29" t="str">
        <f t="shared" si="169"/>
        <v/>
      </c>
      <c r="BD278" s="103" t="str">
        <f>IFERROR(BC278*(C278*(PRINCIPAL!$G$82/100))*0.47*(44/12),"")</f>
        <v/>
      </c>
      <c r="BE278" s="111" t="str">
        <f t="shared" si="148"/>
        <v/>
      </c>
      <c r="BF278" s="30" t="str">
        <f>IFERROR(IF(AND(PRINCIPAL!$H$83&lt;&gt;"",OR(L278=PRINCIPAL!$I$83,L278=PRINCIPAL!$I$83+PRINCIPAL!$I$83,L278=PRINCIPAL!$I$83+PRINCIPAL!$I$83+PRINCIPAL!$I$83)),0,IF(AND(PRINCIPAL!$H$83&lt;&gt;"",L278=PRINCIPAL!$J$83),VLOOKUP($BG$243,'Banco de Dados'!$B$4:$J$50,8,FALSE)*PRINCIPAL!$H$83*(1-(PRINCIPAL!$K$83/100)),IF(AND(PRINCIPAL!$H$83&lt;&gt;"",L278=PRINCIPAL!$L$83),VLOOKUP($BG$243,'Banco de Dados'!$B$4:$J$50,8,FALSE)*PRINCIPAL!$H$83*(1-(PRINCIPAL!$M$83/100)),IF(AND(PRINCIPAL!$H$83&lt;&gt;"",L278=PRINCIPAL!$N$83),VLOOKUP($BG$243,'Banco de Dados'!$B$4:$J$50,8,FALSE)*PRINCIPAL!$H$83*(1-(PRINCIPAL!$O$83/100)),IF(PRINCIPAL!$H$83&lt;&gt;"",VLOOKUP($BG$243,'Banco de Dados'!$B$4:$J$50,8,FALSE)*PRINCIPAL!$H$83,IF(OR(L278=PRINCIPAL!$I$83,L278=PRINCIPAL!$I$83+PRINCIPAL!$I$83,L278=PRINCIPAL!$I$83+PRINCIPAL!$I$83+PRINCIPAL!$I$83),0,IF(L278=PRINCIPAL!$J$83,VLOOKUP($BG$243,'Banco de Dados'!$B$4:$J$50,6,FALSE)*(1-(PRINCIPAL!$K$83/100)),IF(L278=PRINCIPAL!$L$83,VLOOKUP($BG$243,'Banco de Dados'!$B$4:$J$50,6,FALSE)*(1-(PRINCIPAL!$M$83/100)),IF(L278=PRINCIPAL!$N$83,VLOOKUP($BG$243,'Banco de Dados'!$B$4:$J$50,6,FALSE)*(1-(PRINCIPAL!$O$83/100)),VLOOKUP($BG$243,'Banco de Dados'!$B$4:$J$50,6,FALSE)))))))))),"")</f>
        <v/>
      </c>
      <c r="BG278" s="29" t="str">
        <f>IFERROR(BF278*(IFERROR(VLOOKUP($BG$243,'Banco de Dados'!$B$4:$J$50,4,FALSE),"ERRO")),"")</f>
        <v/>
      </c>
      <c r="BH278" s="29" t="str">
        <f t="shared" si="164"/>
        <v/>
      </c>
      <c r="BI278" s="103" t="str">
        <f>IFERROR(BH278*(C278*(PRINCIPAL!$G$83/100))*0.47*(44/12),"")</f>
        <v/>
      </c>
      <c r="BJ278" s="102" t="str">
        <f t="shared" si="149"/>
        <v/>
      </c>
    </row>
    <row r="279" spans="2:62" ht="12.75" customHeight="1" x14ac:dyDescent="0.3">
      <c r="B279" s="326">
        <f t="shared" si="150"/>
        <v>2054</v>
      </c>
      <c r="C279" s="340"/>
      <c r="D279" s="1"/>
      <c r="E279" s="118">
        <v>34</v>
      </c>
      <c r="F279" s="24" t="str">
        <f>IFERROR(VLOOKUP($G$243,'Banco de Dados'!$B$4:$J$50,6,FALSE),"")</f>
        <v/>
      </c>
      <c r="G279" s="25" t="str">
        <f>IFERROR(F279*(IFERROR(VLOOKUP($G$243,'Banco de Dados'!$B$4:$J$50,4,FALSE),"ERRO")),"")</f>
        <v/>
      </c>
      <c r="H279" s="25" t="str">
        <f t="shared" si="151"/>
        <v/>
      </c>
      <c r="I279" s="103" t="str">
        <f t="shared" si="152"/>
        <v/>
      </c>
      <c r="J279" s="117" t="str">
        <f t="shared" si="153"/>
        <v/>
      </c>
      <c r="K279" s="1"/>
      <c r="L279" s="91">
        <v>34</v>
      </c>
      <c r="M279" s="24" t="str">
        <f>IFERROR(IF(AND(PRINCIPAL!$H$74&lt;&gt;"",OR(L279=PRINCIPAL!$I$74,L279=PRINCIPAL!$I$74+PRINCIPAL!$I$74,L279=PRINCIPAL!$I$74+PRINCIPAL!$I$74+PRINCIPAL!$I$74)),0,IF(AND(PRINCIPAL!$H$74&lt;&gt;"",L279=PRINCIPAL!$J$74),VLOOKUP($N$243,'Banco de Dados'!$B$4:$J$50,8,FALSE)*PRINCIPAL!$H$74*(1-(PRINCIPAL!$K$74/100)),IF(AND(PRINCIPAL!$H$74&lt;&gt;"",L279=PRINCIPAL!$L$74),VLOOKUP($N$243,'Banco de Dados'!$B$4:$J$50,8,FALSE)*PRINCIPAL!$H$74*(1-(PRINCIPAL!$M$74/100)),IF(AND(PRINCIPAL!$H$74&lt;&gt;"",L279=PRINCIPAL!$N$74),VLOOKUP($N$243,'Banco de Dados'!$B$4:$J$50,8,FALSE)*PRINCIPAL!$H$74*(1-(PRINCIPAL!$O$74/100)),IF(PRINCIPAL!$H$74&lt;&gt;"",VLOOKUP($N$243,'Banco de Dados'!$B$4:$J$50,8,FALSE)*PRINCIPAL!$H$74,IF(OR(L279=PRINCIPAL!$I$74,L279=PRINCIPAL!$I$74+PRINCIPAL!$I$74,L279=PRINCIPAL!$I$74+PRINCIPAL!$I$74+PRINCIPAL!$I$74),0,IF(L279=PRINCIPAL!$J$74,VLOOKUP($N$243,'Banco de Dados'!$B$4:$J$50,6,FALSE)*(1-(PRINCIPAL!$K$74/100)),IF(L279=PRINCIPAL!$L$74,VLOOKUP($N$243,'Banco de Dados'!$B$4:$J$50,6,FALSE)*(1-(PRINCIPAL!$M$74/100)),IF(L279=PRINCIPAL!$N$74,VLOOKUP($N$243,'Banco de Dados'!$B$4:$J$50,6,FALSE)*(1-(PRINCIPAL!$O$74/100)),VLOOKUP($N$243,'Banco de Dados'!$B$4:$J$50,6,FALSE)))))))))),"")</f>
        <v/>
      </c>
      <c r="N279" s="25" t="str">
        <f>IFERROR(M279*(IFERROR(VLOOKUP($N$243,'Banco de Dados'!$B$4:$J$50,4,FALSE),"ERRO")),"")</f>
        <v/>
      </c>
      <c r="O279" s="25" t="str">
        <f t="shared" si="172"/>
        <v/>
      </c>
      <c r="P279" s="103" t="str">
        <f>IFERROR(O279*(C279*(PRINCIPAL!$G$74/100))*0.47*(44/12),"")</f>
        <v/>
      </c>
      <c r="Q279" s="107" t="str">
        <f t="shared" si="173"/>
        <v/>
      </c>
      <c r="R279" s="39" t="str">
        <f>IFERROR(IF(AND(PRINCIPAL!$H$75&lt;&gt;"",OR(L279=PRINCIPAL!$I$75,L279=PRINCIPAL!$I$75+PRINCIPAL!$I$75,L279=PRINCIPAL!$I$75+PRINCIPAL!$I$75+PRINCIPAL!$I$75)),0,IF(AND(PRINCIPAL!$H$75&lt;&gt;"",L279=PRINCIPAL!$J$75),VLOOKUP($S$243,'Banco de Dados'!$B$4:$J$50,8,FALSE)*PRINCIPAL!$H$75*(1-(PRINCIPAL!$K$75/100)),IF(AND(PRINCIPAL!$H$75&lt;&gt;"",L279=PRINCIPAL!$L$75),VLOOKUP($S$243,'Banco de Dados'!$B$4:$J$50,8,FALSE)*PRINCIPAL!$H$75*(1-(PRINCIPAL!$M$75/100)),IF(AND(PRINCIPAL!$H$75&lt;&gt;"",L279=PRINCIPAL!$N$75),VLOOKUP($S$243,'Banco de Dados'!$B$4:$J$50,8,FALSE)*PRINCIPAL!$H$75*(1-(PRINCIPAL!$O$75/100)),IF(PRINCIPAL!$H$75&lt;&gt;"",VLOOKUP($S$243,'Banco de Dados'!$B$4:$J$50,8,FALSE)*PRINCIPAL!$H$75,IF(OR(L279=PRINCIPAL!$I$75,L279=PRINCIPAL!$I$75+PRINCIPAL!$I$75,L279=PRINCIPAL!$I$75+PRINCIPAL!$I$75+PRINCIPAL!$I$75),0,IF(L279=PRINCIPAL!$J$75,VLOOKUP($S$243,'Banco de Dados'!$B$4:$J$50,6,FALSE)*(1-(PRINCIPAL!$K$75/100)),IF(L279=PRINCIPAL!$L$75,VLOOKUP($S$243,'Banco de Dados'!$B$4:$J$50,6,FALSE)*(1-(PRINCIPAL!$M$75/100)),IF(L279=PRINCIPAL!$N$75,VLOOKUP($S$243,'Banco de Dados'!$B$4:$J$50,6,FALSE)*(1-(PRINCIPAL!$O$75/100)),VLOOKUP($S$243,'Banco de Dados'!$B$4:$J$50,6,FALSE)))))))))),"")</f>
        <v/>
      </c>
      <c r="S279" s="29" t="str">
        <f>IFERROR(R279*(IFERROR(VLOOKUP($S$243,'Banco de Dados'!$B$4:$J$50,4,FALSE),"ERRO")),"")</f>
        <v/>
      </c>
      <c r="T279" s="29" t="str">
        <f t="shared" si="171"/>
        <v/>
      </c>
      <c r="U279" s="103" t="str">
        <f>IFERROR(T279*(C279*(PRINCIPAL!$G$75/100))*0.47*(44/12),"")</f>
        <v/>
      </c>
      <c r="V279" s="111" t="str">
        <f t="shared" si="147"/>
        <v/>
      </c>
      <c r="W279" s="30" t="str">
        <f>IFERROR(IF(AND(PRINCIPAL!$H$76&lt;&gt;"",OR(L279=PRINCIPAL!$I$76,L279=PRINCIPAL!$I$76+PRINCIPAL!$I$76,L279=PRINCIPAL!$I$76+PRINCIPAL!$I$76+PRINCIPAL!$I$76)),0,IF(AND(PRINCIPAL!$H$76&lt;&gt;"",L279=PRINCIPAL!$J$76),VLOOKUP($X$243,'Banco de Dados'!$B$4:$J$50,8,FALSE)*PRINCIPAL!$H$76*(1-(PRINCIPAL!$K$76/100)),IF(AND(PRINCIPAL!$H$76&lt;&gt;"",L279=PRINCIPAL!$L$76),VLOOKUP($X$243,'Banco de Dados'!$B$4:$J$50,8,FALSE)*PRINCIPAL!$H$76*(1-(PRINCIPAL!$M$76/100)),IF(AND(PRINCIPAL!$H$76&lt;&gt;"",L279=PRINCIPAL!$N$76),VLOOKUP($X$243,'Banco de Dados'!$B$4:$J$50,8,FALSE)*PRINCIPAL!$H$76*(1-(PRINCIPAL!$O$76/100)),IF(PRINCIPAL!$H$76&lt;&gt;"",VLOOKUP($X$243,'Banco de Dados'!$B$4:$J$50,8,FALSE)*PRINCIPAL!$H$76,IF(OR(L279=PRINCIPAL!$I$76,L279=PRINCIPAL!$I$76+PRINCIPAL!$I$76,L279=PRINCIPAL!$I$76+PRINCIPAL!$I$76+PRINCIPAL!$I$76),0,IF(L279=PRINCIPAL!$J$76,VLOOKUP($X$243,'Banco de Dados'!$B$4:$J$50,6,FALSE)*(1-(PRINCIPAL!$K$76/100)),IF(L279=PRINCIPAL!$L$76,VLOOKUP($X$243,'Banco de Dados'!$B$4:$J$50,6,FALSE)*(1-(PRINCIPAL!$M$76/100)),IF(L279=PRINCIPAL!$N$76,VLOOKUP($X$243,'Banco de Dados'!$B$4:$J$50,6,FALSE)*(1-(PRINCIPAL!$O$76/100)),VLOOKUP($X$243,'Banco de Dados'!$B$4:$J$50,6,FALSE)))))))))),"")</f>
        <v/>
      </c>
      <c r="X279" s="29" t="str">
        <f>IFERROR(W279*(IFERROR(VLOOKUP($X$243,'Banco de Dados'!$B$4:$J$50,4,FALSE),"ERRO")),"")</f>
        <v/>
      </c>
      <c r="Y279" s="29" t="str">
        <f t="shared" si="165"/>
        <v/>
      </c>
      <c r="Z279" s="103" t="str">
        <f>IFERROR(Y279*(C279*(PRINCIPAL!$G$76/100))*0.47*(44/12),"")</f>
        <v/>
      </c>
      <c r="AA279" s="111" t="str">
        <f t="shared" si="166"/>
        <v/>
      </c>
      <c r="AB279" s="30" t="str">
        <f>IFERROR(IF(AND(PRINCIPAL!$H$77&lt;&gt;"",OR(L279=PRINCIPAL!$I$77,L279=PRINCIPAL!$I$77+PRINCIPAL!$I$77,L279=PRINCIPAL!$I$77+PRINCIPAL!$I$77+PRINCIPAL!$I$77)),0,IF(AND(PRINCIPAL!$H$77&lt;&gt;"",L279=PRINCIPAL!$J$77),VLOOKUP($AC$243,'Banco de Dados'!$B$4:$J$50,8,FALSE)*PRINCIPAL!$H$77*(1-(PRINCIPAL!$K$77/100)),IF(AND(PRINCIPAL!$H$77&lt;&gt;"",L279=PRINCIPAL!$L$77),VLOOKUP($AC$243,'Banco de Dados'!$B$4:$J$50,8,FALSE)*PRINCIPAL!$H$77*(1-(PRINCIPAL!$M$77/100)),IF(AND(PRINCIPAL!$H$77&lt;&gt;"",L279=PRINCIPAL!$N$77),VLOOKUP($AC$243,'Banco de Dados'!$B$4:$J$50,8,FALSE)*PRINCIPAL!$H$77*(1-(PRINCIPAL!$O$77/100)),IF(PRINCIPAL!$H$77&lt;&gt;"",VLOOKUP($AC$243,'Banco de Dados'!$B$4:$J$50,8,FALSE)*PRINCIPAL!$H$77,IF(OR(L279=PRINCIPAL!$I$77,L279=PRINCIPAL!$I$77+PRINCIPAL!$I$77,L279=PRINCIPAL!$I$77+PRINCIPAL!$I$77+PRINCIPAL!$I$77),0,IF(L279=PRINCIPAL!$J$77,VLOOKUP($AC$243,'Banco de Dados'!$B$4:$J$50,6,FALSE)*(1-(PRINCIPAL!$K$77/100)),IF(L279=PRINCIPAL!$L$77,VLOOKUP($AC$243,'Banco de Dados'!$B$4:$J$50,6,FALSE)*(1-(PRINCIPAL!$M$77/100)),IF(L279=PRINCIPAL!$N$77,VLOOKUP($AC$243,'Banco de Dados'!$B$4:$J$50,6,FALSE)*(1-(PRINCIPAL!$O$77/100)),VLOOKUP($AC$243,'Banco de Dados'!$B$4:$J$50,6,FALSE)))))))))),"")</f>
        <v/>
      </c>
      <c r="AC279" s="29" t="str">
        <f>IFERROR(AB279*(IFERROR(VLOOKUP($AC$243,'Banco de Dados'!$B$4:$J$50,4,FALSE),"ERRO")),"")</f>
        <v/>
      </c>
      <c r="AD279" s="29" t="str">
        <f t="shared" si="156"/>
        <v/>
      </c>
      <c r="AE279" s="103" t="str">
        <f>IFERROR(AD279*(C279*(PRINCIPAL!$G$77/100))*0.47*(44/12),"")</f>
        <v/>
      </c>
      <c r="AF279" s="111" t="str">
        <f t="shared" si="157"/>
        <v/>
      </c>
      <c r="AG279" s="30" t="str">
        <f>IFERROR(IF(AND(PRINCIPAL!$H$78&lt;&gt;"",OR(L279=PRINCIPAL!$I$78,L279=PRINCIPAL!$I$78+PRINCIPAL!$I$78,L279=PRINCIPAL!$I$78+PRINCIPAL!$I$78+PRINCIPAL!$I$78)),0,IF(AND(PRINCIPAL!$H$78&lt;&gt;"",L279=PRINCIPAL!$J$78),VLOOKUP($AH$243,'Banco de Dados'!$B$4:$J$50,8,FALSE)*PRINCIPAL!$H$78*(1-(PRINCIPAL!$K$78/100)),IF(AND(PRINCIPAL!$H$78&lt;&gt;"",L279=PRINCIPAL!$L$78),VLOOKUP($AH$243,'Banco de Dados'!$B$4:$J$50,8,FALSE)*PRINCIPAL!$H$78*(1-(PRINCIPAL!$M$78/100)),IF(AND(PRINCIPAL!$H$78&lt;&gt;"",L279=PRINCIPAL!$N$78),VLOOKUP($AH$243,'Banco de Dados'!$B$4:$J$50,8,FALSE)*PRINCIPAL!$H$78*(1-(PRINCIPAL!$O$78/100)),IF(PRINCIPAL!$H$78&lt;&gt;"",VLOOKUP($AH$243,'Banco de Dados'!$B$4:$J$50,8,FALSE)*PRINCIPAL!$H$78,IF(OR(L279=PRINCIPAL!$I$78,L279=PRINCIPAL!$I$78+PRINCIPAL!$I$78,L279=PRINCIPAL!$I$78+PRINCIPAL!$I$78+PRINCIPAL!$I$78),0,IF(L279=PRINCIPAL!$J$78,VLOOKUP($AH$243,'Banco de Dados'!$B$4:$J$50,6,FALSE)*(1-(PRINCIPAL!$K$78/100)),IF(L279=PRINCIPAL!$L$78,VLOOKUP($AH$243,'Banco de Dados'!$B$4:$J$50,6,FALSE)*(1-(PRINCIPAL!$M$78/100)),IF(L279=PRINCIPAL!$N$78,VLOOKUP($AH$243,'Banco de Dados'!$B$4:$J$50,6,FALSE)*(1-(PRINCIPAL!$O$78/100)),VLOOKUP($AH$243,'Banco de Dados'!$B$4:$J$50,6,FALSE)))))))))),"")</f>
        <v/>
      </c>
      <c r="AH279" s="29" t="str">
        <f>IFERROR(AG279*(IFERROR(VLOOKUP($AH$243,'Banco de Dados'!$B$4:$J$50,4,FALSE),"ERRO")),"")</f>
        <v/>
      </c>
      <c r="AI279" s="29" t="str">
        <f t="shared" si="158"/>
        <v/>
      </c>
      <c r="AJ279" s="103" t="str">
        <f>IFERROR(AI279*(C279*(PRINCIPAL!$G$78/100))*0.47*(44/12),"")</f>
        <v/>
      </c>
      <c r="AK279" s="111" t="str">
        <f t="shared" si="167"/>
        <v/>
      </c>
      <c r="AL279" s="30" t="str">
        <f>IFERROR(IF(AND(PRINCIPAL!$H$79&lt;&gt;"",OR(L279=PRINCIPAL!$I$79,L279=PRINCIPAL!$I$79+PRINCIPAL!$I$79,L279=PRINCIPAL!$I$79+PRINCIPAL!$I$79+PRINCIPAL!$I$79)),0,IF(AND(PRINCIPAL!$H$79&lt;&gt;"",L279=PRINCIPAL!$J$79),VLOOKUP($AM$243,'Banco de Dados'!$B$4:$J$50,8,FALSE)*PRINCIPAL!$H$79*(1-(PRINCIPAL!$K$79/100)),IF(AND(PRINCIPAL!$H$79&lt;&gt;"",L279=PRINCIPAL!$L$79),VLOOKUP($AM$243,'Banco de Dados'!$B$4:$J$50,8,FALSE)*PRINCIPAL!$H$79*(1-(PRINCIPAL!$M$79/100)),IF(AND(PRINCIPAL!$H$79&lt;&gt;"",L279=PRINCIPAL!$N$79),VLOOKUP($AM$243,'Banco de Dados'!$B$4:$J$50,8,FALSE)*PRINCIPAL!$H$79*(1-(PRINCIPAL!$O$79/100)),IF(PRINCIPAL!$H$79&lt;&gt;"",VLOOKUP($AM$243,'Banco de Dados'!$B$4:$J$50,8,FALSE)*PRINCIPAL!$H$79,IF(OR(L279=PRINCIPAL!$I$79,L279=PRINCIPAL!$I$79+PRINCIPAL!$I$79,L279=PRINCIPAL!$I$79+PRINCIPAL!$I$79+PRINCIPAL!$I$79),0,IF(L279=PRINCIPAL!$J$79,VLOOKUP($AM$243,'Banco de Dados'!$B$4:$J$50,6,FALSE)*(1-(PRINCIPAL!$K$79/100)),IF(L279=PRINCIPAL!$L$79,VLOOKUP($AM$243,'Banco de Dados'!$B$4:$J$50,6,FALSE)*(1-(PRINCIPAL!$M$79/100)),IF(L279=PRINCIPAL!$N$79,VLOOKUP($AM$243,'Banco de Dados'!$B$4:$J$50,6,FALSE)*(1-(PRINCIPAL!$O$79/100)),VLOOKUP($AM$243,'Banco de Dados'!$B$4:$J$50,6,FALSE)))))))))),"")</f>
        <v/>
      </c>
      <c r="AM279" s="29" t="str">
        <f>IFERROR(AL279*(IFERROR(VLOOKUP($AM$243,'Banco de Dados'!$B$4:$J$50,4,FALSE),"ERRO")),"")</f>
        <v/>
      </c>
      <c r="AN279" s="29" t="str">
        <f t="shared" si="159"/>
        <v/>
      </c>
      <c r="AO279" s="103" t="str">
        <f>IFERROR(AN279*(C279*(PRINCIPAL!$G$79/100))*0.47*(44/12),"")</f>
        <v/>
      </c>
      <c r="AP279" s="111" t="str">
        <f t="shared" si="160"/>
        <v/>
      </c>
      <c r="AQ279" s="30" t="str">
        <f>IFERROR(IF(AND(PRINCIPAL!$H$80&lt;&gt;"",OR(L279=PRINCIPAL!$I$80,L279=PRINCIPAL!$I$80+PRINCIPAL!$I$80,L279=PRINCIPAL!$I$80+PRINCIPAL!$I$80+PRINCIPAL!$I$80)),0,IF(AND(PRINCIPAL!$H$80&lt;&gt;"",L279=PRINCIPAL!$J$80),VLOOKUP($AR$243,'Banco de Dados'!$B$4:$J$50,8,FALSE)*PRINCIPAL!$H$80*(1-(PRINCIPAL!$K$80/100)),IF(AND(PRINCIPAL!$H$80&lt;&gt;"",L279=PRINCIPAL!$L$80),VLOOKUP($AR$243,'Banco de Dados'!$B$4:$J$50,8,FALSE)*PRINCIPAL!$H$80*(1-(PRINCIPAL!$M$80/100)),IF(AND(PRINCIPAL!$H$80&lt;&gt;"",L279=PRINCIPAL!$N$80),VLOOKUP($AR$243,'Banco de Dados'!$B$4:$J$50,8,FALSE)*PRINCIPAL!$H$80*(1-(PRINCIPAL!$O$80/100)),IF(PRINCIPAL!$H$80&lt;&gt;"",VLOOKUP($AR$243,'Banco de Dados'!$B$4:$J$50,8,FALSE)*PRINCIPAL!$H$80,IF(OR(L279=PRINCIPAL!$I$80,L279=PRINCIPAL!$I$80+PRINCIPAL!$I$80,L279=PRINCIPAL!$I$80+PRINCIPAL!$I$80+PRINCIPAL!$I$80),0,IF(L279=PRINCIPAL!$J$80,VLOOKUP($AR$243,'Banco de Dados'!$B$4:$J$50,6,FALSE)*(1-(PRINCIPAL!$K$80/100)),IF(L279=PRINCIPAL!$L$80,VLOOKUP($AR$243,'Banco de Dados'!$B$4:$J$50,6,FALSE)*(1-(PRINCIPAL!$M$80/100)),IF(L279=PRINCIPAL!$N$80,VLOOKUP($AR$243,'Banco de Dados'!$B$4:$J$50,6,FALSE)*(1-(PRINCIPAL!$O$80/100)),VLOOKUP($AR$243,'Banco de Dados'!$B$4:$J$50,6,FALSE)))))))))),"")</f>
        <v/>
      </c>
      <c r="AR279" s="29" t="str">
        <f>IFERROR(AQ279*(IFERROR(VLOOKUP($AR$243,'Banco de Dados'!$B$4:$J$50,4,FALSE),"ERRO")),"")</f>
        <v/>
      </c>
      <c r="AS279" s="29" t="str">
        <f t="shared" si="161"/>
        <v/>
      </c>
      <c r="AT279" s="103" t="str">
        <f>IFERROR(AS279*(C279*(PRINCIPAL!$G$80/100))*0.47*(44/12),"")</f>
        <v/>
      </c>
      <c r="AU279" s="111" t="str">
        <f t="shared" si="162"/>
        <v/>
      </c>
      <c r="AV279" s="30" t="str">
        <f>IFERROR(IF(AND(PRINCIPAL!$H$81&lt;&gt;"",OR(L279=PRINCIPAL!$I$81,L279=PRINCIPAL!$I$81+PRINCIPAL!$I$81,L279=PRINCIPAL!$I$81+PRINCIPAL!$I$81+PRINCIPAL!$I$81)),0,IF(AND(PRINCIPAL!$H$81&lt;&gt;"",L279=PRINCIPAL!$J$81),VLOOKUP($AW$243,'Banco de Dados'!$B$4:$J$50,8,FALSE)*PRINCIPAL!$H$81*(1-(PRINCIPAL!$K$81/100)),IF(AND(PRINCIPAL!$H$81&lt;&gt;"",L279=PRINCIPAL!$L$81),VLOOKUP($AW$243,'Banco de Dados'!$B$4:$J$50,8,FALSE)*PRINCIPAL!$H$81*(1-(PRINCIPAL!$M$81/100)),IF(AND(PRINCIPAL!$H$81&lt;&gt;"",L279=PRINCIPAL!$N$81),VLOOKUP($AW$243,'Banco de Dados'!$B$4:$J$50,8,FALSE)*PRINCIPAL!$H$81*(1-(PRINCIPAL!$O$81/100)),IF(PRINCIPAL!$H$81&lt;&gt;"",VLOOKUP($AW$243,'Banco de Dados'!$B$4:$J$50,8,FALSE)*PRINCIPAL!$H$81,IF(OR(L279=PRINCIPAL!$I$81,L279=PRINCIPAL!$I$81+PRINCIPAL!$I$81,L279=PRINCIPAL!$I$81+PRINCIPAL!$I$81+PRINCIPAL!$I$81),0,IF(L279=PRINCIPAL!$J$81,VLOOKUP($AW$243,'Banco de Dados'!$B$4:$J$50,6,FALSE)*(1-(PRINCIPAL!$K$81/100)),IF(L279=PRINCIPAL!$L$81,VLOOKUP($AW$243,'Banco de Dados'!$B$4:$J$50,6,FALSE)*(1-(PRINCIPAL!$M$81/100)),IF(L279=PRINCIPAL!$N$81,VLOOKUP($AW$243,'Banco de Dados'!$B$4:$J$50,6,FALSE)*(1-(PRINCIPAL!$O$81/100)),VLOOKUP($AW$243,'Banco de Dados'!$B$4:$J$50,6,FALSE)))))))))),"")</f>
        <v/>
      </c>
      <c r="AW279" s="29" t="str">
        <f>IFERROR(AV279*(IFERROR(VLOOKUP($AW$243,'Banco de Dados'!$B$4:$J$50,4,FALSE),"ERRO")),"")</f>
        <v/>
      </c>
      <c r="AX279" s="29" t="str">
        <f t="shared" si="163"/>
        <v/>
      </c>
      <c r="AY279" s="103" t="str">
        <f>IFERROR(AX279*(C279*(PRINCIPAL!$G$81/100))*0.47*(44/12),"")</f>
        <v/>
      </c>
      <c r="AZ279" s="111" t="str">
        <f t="shared" si="168"/>
        <v/>
      </c>
      <c r="BA279" s="30" t="str">
        <f>IFERROR(IF(AND(PRINCIPAL!$H$82&lt;&gt;"",OR(L279=PRINCIPAL!$I$82,L279=PRINCIPAL!$I$82+PRINCIPAL!$I$82,L279=PRINCIPAL!$I$82+PRINCIPAL!$I$82+PRINCIPAL!$I$82)),0,IF(AND(PRINCIPAL!$H$82&lt;&gt;"",L279=PRINCIPAL!$J$82),VLOOKUP($BB$243,'Banco de Dados'!$B$4:$J$50,8,FALSE)*PRINCIPAL!$H$82*(1-(PRINCIPAL!$K$82/100)),IF(AND(PRINCIPAL!$H$82&lt;&gt;"",L279=PRINCIPAL!$L$82),VLOOKUP($BB$243,'Banco de Dados'!$B$4:$J$50,8,FALSE)*PRINCIPAL!$H$82*(1-(PRINCIPAL!$M$82/100)),IF(AND(PRINCIPAL!$H$82&lt;&gt;"",L279=PRINCIPAL!$N$82),VLOOKUP($BB$243,'Banco de Dados'!$B$4:$J$50,8,FALSE)*PRINCIPAL!$H$82*(1-(PRINCIPAL!$O$82/100)),IF(PRINCIPAL!$H$82&lt;&gt;"",VLOOKUP($BB$243,'Banco de Dados'!$B$4:$J$50,8,FALSE)*PRINCIPAL!$H$82,IF(OR(L279=PRINCIPAL!$I$82,L279=PRINCIPAL!$I$82+PRINCIPAL!$I$82,L279=PRINCIPAL!$I$82+PRINCIPAL!$I$82+PRINCIPAL!$I$82),0,IF(L279=PRINCIPAL!$J$82,VLOOKUP($BB$243,'Banco de Dados'!$B$4:$J$50,6,FALSE)*(1-(PRINCIPAL!$K$82/100)),IF(L279=PRINCIPAL!$L$82,VLOOKUP($BB$243,'Banco de Dados'!$B$4:$J$50,6,FALSE)*(1-(PRINCIPAL!$M$82/100)),IF(L279=PRINCIPAL!$N$82,VLOOKUP($BB$243,'Banco de Dados'!$B$4:$J$50,6,FALSE)*(1-(PRINCIPAL!$O$82/100)),VLOOKUP($BB$243,'Banco de Dados'!$B$4:$J$50,6,FALSE)))))))))),"")</f>
        <v/>
      </c>
      <c r="BB279" s="29" t="str">
        <f>IFERROR(BA279*(IFERROR(VLOOKUP($BB$243,'Banco de Dados'!$B$4:$J$50,4,FALSE),"ERRO")),"")</f>
        <v/>
      </c>
      <c r="BC279" s="29" t="str">
        <f t="shared" si="169"/>
        <v/>
      </c>
      <c r="BD279" s="103" t="str">
        <f>IFERROR(BC279*(C279*(PRINCIPAL!$G$82/100))*0.47*(44/12),"")</f>
        <v/>
      </c>
      <c r="BE279" s="111" t="str">
        <f t="shared" si="148"/>
        <v/>
      </c>
      <c r="BF279" s="30" t="str">
        <f>IFERROR(IF(AND(PRINCIPAL!$H$83&lt;&gt;"",OR(L279=PRINCIPAL!$I$83,L279=PRINCIPAL!$I$83+PRINCIPAL!$I$83,L279=PRINCIPAL!$I$83+PRINCIPAL!$I$83+PRINCIPAL!$I$83)),0,IF(AND(PRINCIPAL!$H$83&lt;&gt;"",L279=PRINCIPAL!$J$83),VLOOKUP($BG$243,'Banco de Dados'!$B$4:$J$50,8,FALSE)*PRINCIPAL!$H$83*(1-(PRINCIPAL!$K$83/100)),IF(AND(PRINCIPAL!$H$83&lt;&gt;"",L279=PRINCIPAL!$L$83),VLOOKUP($BG$243,'Banco de Dados'!$B$4:$J$50,8,FALSE)*PRINCIPAL!$H$83*(1-(PRINCIPAL!$M$83/100)),IF(AND(PRINCIPAL!$H$83&lt;&gt;"",L279=PRINCIPAL!$N$83),VLOOKUP($BG$243,'Banco de Dados'!$B$4:$J$50,8,FALSE)*PRINCIPAL!$H$83*(1-(PRINCIPAL!$O$83/100)),IF(PRINCIPAL!$H$83&lt;&gt;"",VLOOKUP($BG$243,'Banco de Dados'!$B$4:$J$50,8,FALSE)*PRINCIPAL!$H$83,IF(OR(L279=PRINCIPAL!$I$83,L279=PRINCIPAL!$I$83+PRINCIPAL!$I$83,L279=PRINCIPAL!$I$83+PRINCIPAL!$I$83+PRINCIPAL!$I$83),0,IF(L279=PRINCIPAL!$J$83,VLOOKUP($BG$243,'Banco de Dados'!$B$4:$J$50,6,FALSE)*(1-(PRINCIPAL!$K$83/100)),IF(L279=PRINCIPAL!$L$83,VLOOKUP($BG$243,'Banco de Dados'!$B$4:$J$50,6,FALSE)*(1-(PRINCIPAL!$M$83/100)),IF(L279=PRINCIPAL!$N$83,VLOOKUP($BG$243,'Banco de Dados'!$B$4:$J$50,6,FALSE)*(1-(PRINCIPAL!$O$83/100)),VLOOKUP($BG$243,'Banco de Dados'!$B$4:$J$50,6,FALSE)))))))))),"")</f>
        <v/>
      </c>
      <c r="BG279" s="29" t="str">
        <f>IFERROR(BF279*(IFERROR(VLOOKUP($BG$243,'Banco de Dados'!$B$4:$J$50,4,FALSE),"ERRO")),"")</f>
        <v/>
      </c>
      <c r="BH279" s="29" t="str">
        <f t="shared" si="164"/>
        <v/>
      </c>
      <c r="BI279" s="103" t="str">
        <f>IFERROR(BH279*(C279*(PRINCIPAL!$G$83/100))*0.47*(44/12),"")</f>
        <v/>
      </c>
      <c r="BJ279" s="102" t="str">
        <f t="shared" si="149"/>
        <v/>
      </c>
    </row>
    <row r="280" spans="2:62" ht="12.75" customHeight="1" thickBot="1" x14ac:dyDescent="0.35">
      <c r="B280" s="327">
        <f t="shared" si="150"/>
        <v>2055</v>
      </c>
      <c r="C280" s="348"/>
      <c r="D280" s="1"/>
      <c r="E280" s="119">
        <v>35</v>
      </c>
      <c r="F280" s="93" t="str">
        <f>IFERROR(VLOOKUP($G$243,'Banco de Dados'!$B$4:$J$50,6,FALSE),"")</f>
        <v/>
      </c>
      <c r="G280" s="94" t="str">
        <f>IFERROR(F280*(IFERROR(VLOOKUP($G$243,'Banco de Dados'!$B$4:$J$50,4,FALSE),"ERRO")),"")</f>
        <v/>
      </c>
      <c r="H280" s="94" t="str">
        <f t="shared" si="151"/>
        <v/>
      </c>
      <c r="I280" s="104" t="str">
        <f t="shared" si="152"/>
        <v/>
      </c>
      <c r="J280" s="140" t="str">
        <f t="shared" si="153"/>
        <v/>
      </c>
      <c r="K280" s="1"/>
      <c r="L280" s="92">
        <v>35</v>
      </c>
      <c r="M280" s="93" t="str">
        <f>IFERROR(IF(AND(PRINCIPAL!$H$74&lt;&gt;"",OR(L280=PRINCIPAL!$I$74,L280=PRINCIPAL!$I$74+PRINCIPAL!$I$74,L280=PRINCIPAL!$I$74+PRINCIPAL!$I$74+PRINCIPAL!$I$74)),0,IF(AND(PRINCIPAL!$H$74&lt;&gt;"",L280=PRINCIPAL!$J$74),VLOOKUP($N$243,'Banco de Dados'!$B$4:$J$50,8,FALSE)*PRINCIPAL!$H$74*(1-(PRINCIPAL!$K$74/100)),IF(AND(PRINCIPAL!$H$74&lt;&gt;"",L280=PRINCIPAL!$L$74),VLOOKUP($N$243,'Banco de Dados'!$B$4:$J$50,8,FALSE)*PRINCIPAL!$H$74*(1-(PRINCIPAL!$M$74/100)),IF(AND(PRINCIPAL!$H$74&lt;&gt;"",L280=PRINCIPAL!$N$74),VLOOKUP($N$243,'Banco de Dados'!$B$4:$J$50,8,FALSE)*PRINCIPAL!$H$74*(1-(PRINCIPAL!$O$74/100)),IF(PRINCIPAL!$H$74&lt;&gt;"",VLOOKUP($N$243,'Banco de Dados'!$B$4:$J$50,8,FALSE)*PRINCIPAL!$H$74,IF(OR(L280=PRINCIPAL!$I$74,L280=PRINCIPAL!$I$74+PRINCIPAL!$I$74,L280=PRINCIPAL!$I$74+PRINCIPAL!$I$74+PRINCIPAL!$I$74),0,IF(L280=PRINCIPAL!$J$74,VLOOKUP($N$243,'Banco de Dados'!$B$4:$J$50,6,FALSE)*(1-(PRINCIPAL!$K$74/100)),IF(L280=PRINCIPAL!$L$74,VLOOKUP($N$243,'Banco de Dados'!$B$4:$J$50,6,FALSE)*(1-(PRINCIPAL!$M$74/100)),IF(L280=PRINCIPAL!$N$74,VLOOKUP($N$243,'Banco de Dados'!$B$4:$J$50,6,FALSE)*(1-(PRINCIPAL!$O$74/100)),VLOOKUP($N$243,'Banco de Dados'!$B$4:$J$50,6,FALSE)))))))))),"")</f>
        <v/>
      </c>
      <c r="N280" s="94" t="str">
        <f>IFERROR(M280*(IFERROR(VLOOKUP($N$243,'Banco de Dados'!$B$4:$J$50,4,FALSE),"ERRO")),"")</f>
        <v/>
      </c>
      <c r="O280" s="94" t="str">
        <f t="shared" si="172"/>
        <v/>
      </c>
      <c r="P280" s="104" t="str">
        <f>IFERROR(O280*(C280*(PRINCIPAL!$G$74/100))*0.47*(44/12),"")</f>
        <v/>
      </c>
      <c r="Q280" s="108" t="str">
        <f t="shared" si="173"/>
        <v/>
      </c>
      <c r="R280" s="95" t="str">
        <f>IFERROR(IF(AND(PRINCIPAL!$H$75&lt;&gt;"",OR(L280=PRINCIPAL!$I$75,L280=PRINCIPAL!$I$75+PRINCIPAL!$I$75,L280=PRINCIPAL!$I$75+PRINCIPAL!$I$75+PRINCIPAL!$I$75)),0,IF(AND(PRINCIPAL!$H$75&lt;&gt;"",L280=PRINCIPAL!$J$75),VLOOKUP($S$243,'Banco de Dados'!$B$4:$J$50,8,FALSE)*PRINCIPAL!$H$75*(1-(PRINCIPAL!$K$75/100)),IF(AND(PRINCIPAL!$H$75&lt;&gt;"",L280=PRINCIPAL!$L$75),VLOOKUP($S$243,'Banco de Dados'!$B$4:$J$50,8,FALSE)*PRINCIPAL!$H$75*(1-(PRINCIPAL!$M$75/100)),IF(AND(PRINCIPAL!$H$75&lt;&gt;"",L280=PRINCIPAL!$N$75),VLOOKUP($S$243,'Banco de Dados'!$B$4:$J$50,8,FALSE)*PRINCIPAL!$H$75*(1-(PRINCIPAL!$O$75/100)),IF(PRINCIPAL!$H$75&lt;&gt;"",VLOOKUP($S$243,'Banco de Dados'!$B$4:$J$50,8,FALSE)*PRINCIPAL!$H$75,IF(OR(L280=PRINCIPAL!$I$75,L280=PRINCIPAL!$I$75+PRINCIPAL!$I$75,L280=PRINCIPAL!$I$75+PRINCIPAL!$I$75+PRINCIPAL!$I$75),0,IF(L280=PRINCIPAL!$J$75,VLOOKUP($S$243,'Banco de Dados'!$B$4:$J$50,6,FALSE)*(1-(PRINCIPAL!$K$75/100)),IF(L280=PRINCIPAL!$L$75,VLOOKUP($S$243,'Banco de Dados'!$B$4:$J$50,6,FALSE)*(1-(PRINCIPAL!$M$75/100)),IF(L280=PRINCIPAL!$N$75,VLOOKUP($S$243,'Banco de Dados'!$B$4:$J$50,6,FALSE)*(1-(PRINCIPAL!$O$75/100)),VLOOKUP($S$243,'Banco de Dados'!$B$4:$J$50,6,FALSE)))))))))),"")</f>
        <v/>
      </c>
      <c r="S280" s="87" t="str">
        <f>IFERROR(R280*(IFERROR(VLOOKUP($S$243,'Banco de Dados'!$B$4:$J$50,4,FALSE),"ERRO")),"")</f>
        <v/>
      </c>
      <c r="T280" s="87" t="str">
        <f t="shared" si="171"/>
        <v/>
      </c>
      <c r="U280" s="104" t="str">
        <f>IFERROR(T280*(C280*(PRINCIPAL!$G$75/100))*0.47*(44/12),"")</f>
        <v/>
      </c>
      <c r="V280" s="109" t="str">
        <f t="shared" si="147"/>
        <v/>
      </c>
      <c r="W280" s="86" t="str">
        <f>IFERROR(IF(AND(PRINCIPAL!$H$76&lt;&gt;"",OR(L280=PRINCIPAL!$I$76,L280=PRINCIPAL!$I$76+PRINCIPAL!$I$76,L280=PRINCIPAL!$I$76+PRINCIPAL!$I$76+PRINCIPAL!$I$76)),0,IF(AND(PRINCIPAL!$H$76&lt;&gt;"",L280=PRINCIPAL!$J$76),VLOOKUP($X$243,'Banco de Dados'!$B$4:$J$50,8,FALSE)*PRINCIPAL!$H$76*(1-(PRINCIPAL!$K$76/100)),IF(AND(PRINCIPAL!$H$76&lt;&gt;"",L280=PRINCIPAL!$L$76),VLOOKUP($X$243,'Banco de Dados'!$B$4:$J$50,8,FALSE)*PRINCIPAL!$H$76*(1-(PRINCIPAL!$M$76/100)),IF(AND(PRINCIPAL!$H$76&lt;&gt;"",L280=PRINCIPAL!$N$76),VLOOKUP($X$243,'Banco de Dados'!$B$4:$J$50,8,FALSE)*PRINCIPAL!$H$76*(1-(PRINCIPAL!$O$76/100)),IF(PRINCIPAL!$H$76&lt;&gt;"",VLOOKUP($X$243,'Banco de Dados'!$B$4:$J$50,8,FALSE)*PRINCIPAL!$H$76,IF(OR(L280=PRINCIPAL!$I$76,L280=PRINCIPAL!$I$76+PRINCIPAL!$I$76,L280=PRINCIPAL!$I$76+PRINCIPAL!$I$76+PRINCIPAL!$I$76),0,IF(L280=PRINCIPAL!$J$76,VLOOKUP($X$243,'Banco de Dados'!$B$4:$J$50,6,FALSE)*(1-(PRINCIPAL!$K$76/100)),IF(L280=PRINCIPAL!$L$76,VLOOKUP($X$243,'Banco de Dados'!$B$4:$J$50,6,FALSE)*(1-(PRINCIPAL!$M$76/100)),IF(L280=PRINCIPAL!$N$76,VLOOKUP($X$243,'Banco de Dados'!$B$4:$J$50,6,FALSE)*(1-(PRINCIPAL!$O$76/100)),VLOOKUP($X$243,'Banco de Dados'!$B$4:$J$50,6,FALSE)))))))))),"")</f>
        <v/>
      </c>
      <c r="X280" s="87" t="str">
        <f>IFERROR(W280*(IFERROR(VLOOKUP($X$243,'Banco de Dados'!$B$4:$J$50,4,FALSE),"ERRO")),"")</f>
        <v/>
      </c>
      <c r="Y280" s="87" t="str">
        <f t="shared" si="165"/>
        <v/>
      </c>
      <c r="Z280" s="104" t="str">
        <f>IFERROR(Y280*(C280*(PRINCIPAL!$G$76/100))*0.47*(44/12),"")</f>
        <v/>
      </c>
      <c r="AA280" s="109" t="str">
        <f t="shared" si="166"/>
        <v/>
      </c>
      <c r="AB280" s="86" t="str">
        <f>IFERROR(IF(AND(PRINCIPAL!$H$77&lt;&gt;"",OR(L280=PRINCIPAL!$I$77,L280=PRINCIPAL!$I$77+PRINCIPAL!$I$77,L280=PRINCIPAL!$I$77+PRINCIPAL!$I$77+PRINCIPAL!$I$77)),0,IF(AND(PRINCIPAL!$H$77&lt;&gt;"",L280=PRINCIPAL!$J$77),VLOOKUP($AC$243,'Banco de Dados'!$B$4:$J$50,8,FALSE)*PRINCIPAL!$H$77*(1-(PRINCIPAL!$K$77/100)),IF(AND(PRINCIPAL!$H$77&lt;&gt;"",L280=PRINCIPAL!$L$77),VLOOKUP($AC$243,'Banco de Dados'!$B$4:$J$50,8,FALSE)*PRINCIPAL!$H$77*(1-(PRINCIPAL!$M$77/100)),IF(AND(PRINCIPAL!$H$77&lt;&gt;"",L280=PRINCIPAL!$N$77),VLOOKUP($AC$243,'Banco de Dados'!$B$4:$J$50,8,FALSE)*PRINCIPAL!$H$77*(1-(PRINCIPAL!$O$77/100)),IF(PRINCIPAL!$H$77&lt;&gt;"",VLOOKUP($AC$243,'Banco de Dados'!$B$4:$J$50,8,FALSE)*PRINCIPAL!$H$77,IF(OR(L280=PRINCIPAL!$I$77,L280=PRINCIPAL!$I$77+PRINCIPAL!$I$77,L280=PRINCIPAL!$I$77+PRINCIPAL!$I$77+PRINCIPAL!$I$77),0,IF(L280=PRINCIPAL!$J$77,VLOOKUP($AC$243,'Banco de Dados'!$B$4:$J$50,6,FALSE)*(1-(PRINCIPAL!$K$77/100)),IF(L280=PRINCIPAL!$L$77,VLOOKUP($AC$243,'Banco de Dados'!$B$4:$J$50,6,FALSE)*(1-(PRINCIPAL!$M$77/100)),IF(L280=PRINCIPAL!$N$77,VLOOKUP($AC$243,'Banco de Dados'!$B$4:$J$50,6,FALSE)*(1-(PRINCIPAL!$O$77/100)),VLOOKUP($AC$243,'Banco de Dados'!$B$4:$J$50,6,FALSE)))))))))),"")</f>
        <v/>
      </c>
      <c r="AC280" s="87" t="str">
        <f>IFERROR(AB280*(IFERROR(VLOOKUP($AC$243,'Banco de Dados'!$B$4:$J$50,4,FALSE),"ERRO")),"")</f>
        <v/>
      </c>
      <c r="AD280" s="87" t="str">
        <f t="shared" si="156"/>
        <v/>
      </c>
      <c r="AE280" s="104" t="str">
        <f>IFERROR(AD280*(C280*(PRINCIPAL!$G$77/100))*0.47*(44/12),"")</f>
        <v/>
      </c>
      <c r="AF280" s="109" t="str">
        <f t="shared" si="157"/>
        <v/>
      </c>
      <c r="AG280" s="86" t="str">
        <f>IFERROR(IF(AND(PRINCIPAL!$H$78&lt;&gt;"",OR(L280=PRINCIPAL!$I$78,L280=PRINCIPAL!$I$78+PRINCIPAL!$I$78,L280=PRINCIPAL!$I$78+PRINCIPAL!$I$78+PRINCIPAL!$I$78)),0,IF(AND(PRINCIPAL!$H$78&lt;&gt;"",L280=PRINCIPAL!$J$78),VLOOKUP($AH$243,'Banco de Dados'!$B$4:$J$50,8,FALSE)*PRINCIPAL!$H$78*(1-(PRINCIPAL!$K$78/100)),IF(AND(PRINCIPAL!$H$78&lt;&gt;"",L280=PRINCIPAL!$L$78),VLOOKUP($AH$243,'Banco de Dados'!$B$4:$J$50,8,FALSE)*PRINCIPAL!$H$78*(1-(PRINCIPAL!$M$78/100)),IF(AND(PRINCIPAL!$H$78&lt;&gt;"",L280=PRINCIPAL!$N$78),VLOOKUP($AH$243,'Banco de Dados'!$B$4:$J$50,8,FALSE)*PRINCIPAL!$H$78*(1-(PRINCIPAL!$O$78/100)),IF(PRINCIPAL!$H$78&lt;&gt;"",VLOOKUP($AH$243,'Banco de Dados'!$B$4:$J$50,8,FALSE)*PRINCIPAL!$H$78,IF(OR(L280=PRINCIPAL!$I$78,L280=PRINCIPAL!$I$78+PRINCIPAL!$I$78,L280=PRINCIPAL!$I$78+PRINCIPAL!$I$78+PRINCIPAL!$I$78),0,IF(L280=PRINCIPAL!$J$78,VLOOKUP($AH$243,'Banco de Dados'!$B$4:$J$50,6,FALSE)*(1-(PRINCIPAL!$K$78/100)),IF(L280=PRINCIPAL!$L$78,VLOOKUP($AH$243,'Banco de Dados'!$B$4:$J$50,6,FALSE)*(1-(PRINCIPAL!$M$78/100)),IF(L280=PRINCIPAL!$N$78,VLOOKUP($AH$243,'Banco de Dados'!$B$4:$J$50,6,FALSE)*(1-(PRINCIPAL!$O$78/100)),VLOOKUP($AH$243,'Banco de Dados'!$B$4:$J$50,6,FALSE)))))))))),"")</f>
        <v/>
      </c>
      <c r="AH280" s="87" t="str">
        <f>IFERROR(AG280*(IFERROR(VLOOKUP($AH$243,'Banco de Dados'!$B$4:$J$50,4,FALSE),"ERRO")),"")</f>
        <v/>
      </c>
      <c r="AI280" s="87" t="str">
        <f t="shared" si="158"/>
        <v/>
      </c>
      <c r="AJ280" s="104" t="str">
        <f>IFERROR(AI280*(C280*(PRINCIPAL!$G$78/100))*0.47*(44/12),"")</f>
        <v/>
      </c>
      <c r="AK280" s="109" t="str">
        <f t="shared" si="167"/>
        <v/>
      </c>
      <c r="AL280" s="86" t="str">
        <f>IFERROR(IF(AND(PRINCIPAL!$H$79&lt;&gt;"",OR(L280=PRINCIPAL!$I$79,L280=PRINCIPAL!$I$79+PRINCIPAL!$I$79,L280=PRINCIPAL!$I$79+PRINCIPAL!$I$79+PRINCIPAL!$I$79)),0,IF(AND(PRINCIPAL!$H$79&lt;&gt;"",L280=PRINCIPAL!$J$79),VLOOKUP($AM$243,'Banco de Dados'!$B$4:$J$50,8,FALSE)*PRINCIPAL!$H$79*(1-(PRINCIPAL!$K$79/100)),IF(AND(PRINCIPAL!$H$79&lt;&gt;"",L280=PRINCIPAL!$L$79),VLOOKUP($AM$243,'Banco de Dados'!$B$4:$J$50,8,FALSE)*PRINCIPAL!$H$79*(1-(PRINCIPAL!$M$79/100)),IF(AND(PRINCIPAL!$H$79&lt;&gt;"",L280=PRINCIPAL!$N$79),VLOOKUP($AM$243,'Banco de Dados'!$B$4:$J$50,8,FALSE)*PRINCIPAL!$H$79*(1-(PRINCIPAL!$O$79/100)),IF(PRINCIPAL!$H$79&lt;&gt;"",VLOOKUP($AM$243,'Banco de Dados'!$B$4:$J$50,8,FALSE)*PRINCIPAL!$H$79,IF(OR(L280=PRINCIPAL!$I$79,L280=PRINCIPAL!$I$79+PRINCIPAL!$I$79,L280=PRINCIPAL!$I$79+PRINCIPAL!$I$79+PRINCIPAL!$I$79),0,IF(L280=PRINCIPAL!$J$79,VLOOKUP($AM$243,'Banco de Dados'!$B$4:$J$50,6,FALSE)*(1-(PRINCIPAL!$K$79/100)),IF(L280=PRINCIPAL!$L$79,VLOOKUP($AM$243,'Banco de Dados'!$B$4:$J$50,6,FALSE)*(1-(PRINCIPAL!$M$79/100)),IF(L280=PRINCIPAL!$N$79,VLOOKUP($AM$243,'Banco de Dados'!$B$4:$J$50,6,FALSE)*(1-(PRINCIPAL!$O$79/100)),VLOOKUP($AM$243,'Banco de Dados'!$B$4:$J$50,6,FALSE)))))))))),"")</f>
        <v/>
      </c>
      <c r="AM280" s="87" t="str">
        <f>IFERROR(AL280*(IFERROR(VLOOKUP($AM$243,'Banco de Dados'!$B$4:$J$50,4,FALSE),"ERRO")),"")</f>
        <v/>
      </c>
      <c r="AN280" s="87" t="str">
        <f t="shared" si="159"/>
        <v/>
      </c>
      <c r="AO280" s="104" t="str">
        <f>IFERROR(AN280*(C280*(PRINCIPAL!$G$79/100))*0.47*(44/12),"")</f>
        <v/>
      </c>
      <c r="AP280" s="109" t="str">
        <f t="shared" si="160"/>
        <v/>
      </c>
      <c r="AQ280" s="86" t="str">
        <f>IFERROR(IF(AND(PRINCIPAL!$H$80&lt;&gt;"",OR(L280=PRINCIPAL!$I$80,L280=PRINCIPAL!$I$80+PRINCIPAL!$I$80,L280=PRINCIPAL!$I$80+PRINCIPAL!$I$80+PRINCIPAL!$I$80)),0,IF(AND(PRINCIPAL!$H$80&lt;&gt;"",L280=PRINCIPAL!$J$80),VLOOKUP($AR$243,'Banco de Dados'!$B$4:$J$50,8,FALSE)*PRINCIPAL!$H$80*(1-(PRINCIPAL!$K$80/100)),IF(AND(PRINCIPAL!$H$80&lt;&gt;"",L280=PRINCIPAL!$L$80),VLOOKUP($AR$243,'Banco de Dados'!$B$4:$J$50,8,FALSE)*PRINCIPAL!$H$80*(1-(PRINCIPAL!$M$80/100)),IF(AND(PRINCIPAL!$H$80&lt;&gt;"",L280=PRINCIPAL!$N$80),VLOOKUP($AR$243,'Banco de Dados'!$B$4:$J$50,8,FALSE)*PRINCIPAL!$H$80*(1-(PRINCIPAL!$O$80/100)),IF(PRINCIPAL!$H$80&lt;&gt;"",VLOOKUP($AR$243,'Banco de Dados'!$B$4:$J$50,8,FALSE)*PRINCIPAL!$H$80,IF(OR(L280=PRINCIPAL!$I$80,L280=PRINCIPAL!$I$80+PRINCIPAL!$I$80,L280=PRINCIPAL!$I$80+PRINCIPAL!$I$80+PRINCIPAL!$I$80),0,IF(L280=PRINCIPAL!$J$80,VLOOKUP($AR$243,'Banco de Dados'!$B$4:$J$50,6,FALSE)*(1-(PRINCIPAL!$K$80/100)),IF(L280=PRINCIPAL!$L$80,VLOOKUP($AR$243,'Banco de Dados'!$B$4:$J$50,6,FALSE)*(1-(PRINCIPAL!$M$80/100)),IF(L280=PRINCIPAL!$N$80,VLOOKUP($AR$243,'Banco de Dados'!$B$4:$J$50,6,FALSE)*(1-(PRINCIPAL!$O$80/100)),VLOOKUP($AR$243,'Banco de Dados'!$B$4:$J$50,6,FALSE)))))))))),"")</f>
        <v/>
      </c>
      <c r="AR280" s="87" t="str">
        <f>IFERROR(AQ280*(IFERROR(VLOOKUP($AR$243,'Banco de Dados'!$B$4:$J$50,4,FALSE),"ERRO")),"")</f>
        <v/>
      </c>
      <c r="AS280" s="87" t="str">
        <f t="shared" si="161"/>
        <v/>
      </c>
      <c r="AT280" s="104" t="str">
        <f>IFERROR(AS280*(C280*(PRINCIPAL!$G$80/100))*0.47*(44/12),"")</f>
        <v/>
      </c>
      <c r="AU280" s="109" t="str">
        <f t="shared" si="162"/>
        <v/>
      </c>
      <c r="AV280" s="86" t="str">
        <f>IFERROR(IF(AND(PRINCIPAL!$H$81&lt;&gt;"",OR(L280=PRINCIPAL!$I$81,L280=PRINCIPAL!$I$81+PRINCIPAL!$I$81,L280=PRINCIPAL!$I$81+PRINCIPAL!$I$81+PRINCIPAL!$I$81)),0,IF(AND(PRINCIPAL!$H$81&lt;&gt;"",L280=PRINCIPAL!$J$81),VLOOKUP($AW$243,'Banco de Dados'!$B$4:$J$50,8,FALSE)*PRINCIPAL!$H$81*(1-(PRINCIPAL!$K$81/100)),IF(AND(PRINCIPAL!$H$81&lt;&gt;"",L280=PRINCIPAL!$L$81),VLOOKUP($AW$243,'Banco de Dados'!$B$4:$J$50,8,FALSE)*PRINCIPAL!$H$81*(1-(PRINCIPAL!$M$81/100)),IF(AND(PRINCIPAL!$H$81&lt;&gt;"",L280=PRINCIPAL!$N$81),VLOOKUP($AW$243,'Banco de Dados'!$B$4:$J$50,8,FALSE)*PRINCIPAL!$H$81*(1-(PRINCIPAL!$O$81/100)),IF(PRINCIPAL!$H$81&lt;&gt;"",VLOOKUP($AW$243,'Banco de Dados'!$B$4:$J$50,8,FALSE)*PRINCIPAL!$H$81,IF(OR(L280=PRINCIPAL!$I$81,L280=PRINCIPAL!$I$81+PRINCIPAL!$I$81,L280=PRINCIPAL!$I$81+PRINCIPAL!$I$81+PRINCIPAL!$I$81),0,IF(L280=PRINCIPAL!$J$81,VLOOKUP($AW$243,'Banco de Dados'!$B$4:$J$50,6,FALSE)*(1-(PRINCIPAL!$K$81/100)),IF(L280=PRINCIPAL!$L$81,VLOOKUP($AW$243,'Banco de Dados'!$B$4:$J$50,6,FALSE)*(1-(PRINCIPAL!$M$81/100)),IF(L280=PRINCIPAL!$N$81,VLOOKUP($AW$243,'Banco de Dados'!$B$4:$J$50,6,FALSE)*(1-(PRINCIPAL!$O$81/100)),VLOOKUP($AW$243,'Banco de Dados'!$B$4:$J$50,6,FALSE)))))))))),"")</f>
        <v/>
      </c>
      <c r="AW280" s="87" t="str">
        <f>IFERROR(AV280*(IFERROR(VLOOKUP($AW$243,'Banco de Dados'!$B$4:$J$50,4,FALSE),"ERRO")),"")</f>
        <v/>
      </c>
      <c r="AX280" s="87" t="str">
        <f t="shared" si="163"/>
        <v/>
      </c>
      <c r="AY280" s="104" t="str">
        <f>IFERROR(AX280*(C280*(PRINCIPAL!$G$81/100))*0.47*(44/12),"")</f>
        <v/>
      </c>
      <c r="AZ280" s="109" t="str">
        <f t="shared" si="168"/>
        <v/>
      </c>
      <c r="BA280" s="86" t="str">
        <f>IFERROR(IF(AND(PRINCIPAL!$H$82&lt;&gt;"",OR(L280=PRINCIPAL!$I$82,L280=PRINCIPAL!$I$82+PRINCIPAL!$I$82,L280=PRINCIPAL!$I$82+PRINCIPAL!$I$82+PRINCIPAL!$I$82)),0,IF(AND(PRINCIPAL!$H$82&lt;&gt;"",L280=PRINCIPAL!$J$82),VLOOKUP($BB$243,'Banco de Dados'!$B$4:$J$50,8,FALSE)*PRINCIPAL!$H$82*(1-(PRINCIPAL!$K$82/100)),IF(AND(PRINCIPAL!$H$82&lt;&gt;"",L280=PRINCIPAL!$L$82),VLOOKUP($BB$243,'Banco de Dados'!$B$4:$J$50,8,FALSE)*PRINCIPAL!$H$82*(1-(PRINCIPAL!$M$82/100)),IF(AND(PRINCIPAL!$H$82&lt;&gt;"",L280=PRINCIPAL!$N$82),VLOOKUP($BB$243,'Banco de Dados'!$B$4:$J$50,8,FALSE)*PRINCIPAL!$H$82*(1-(PRINCIPAL!$O$82/100)),IF(PRINCIPAL!$H$82&lt;&gt;"",VLOOKUP($BB$243,'Banco de Dados'!$B$4:$J$50,8,FALSE)*PRINCIPAL!$H$82,IF(OR(L280=PRINCIPAL!$I$82,L280=PRINCIPAL!$I$82+PRINCIPAL!$I$82,L280=PRINCIPAL!$I$82+PRINCIPAL!$I$82+PRINCIPAL!$I$82),0,IF(L280=PRINCIPAL!$J$82,VLOOKUP($BB$243,'Banco de Dados'!$B$4:$J$50,6,FALSE)*(1-(PRINCIPAL!$K$82/100)),IF(L280=PRINCIPAL!$L$82,VLOOKUP($BB$243,'Banco de Dados'!$B$4:$J$50,6,FALSE)*(1-(PRINCIPAL!$M$82/100)),IF(L280=PRINCIPAL!$N$82,VLOOKUP($BB$243,'Banco de Dados'!$B$4:$J$50,6,FALSE)*(1-(PRINCIPAL!$O$82/100)),VLOOKUP($BB$243,'Banco de Dados'!$B$4:$J$50,6,FALSE)))))))))),"")</f>
        <v/>
      </c>
      <c r="BB280" s="87" t="str">
        <f>IFERROR(BA280*(IFERROR(VLOOKUP($BB$243,'Banco de Dados'!$B$4:$J$50,4,FALSE),"ERRO")),"")</f>
        <v/>
      </c>
      <c r="BC280" s="87" t="str">
        <f t="shared" si="169"/>
        <v/>
      </c>
      <c r="BD280" s="104" t="str">
        <f>IFERROR(BC280*(C280*(PRINCIPAL!$G$82/100))*0.47*(44/12),"")</f>
        <v/>
      </c>
      <c r="BE280" s="109" t="str">
        <f t="shared" si="148"/>
        <v/>
      </c>
      <c r="BF280" s="86" t="str">
        <f>IFERROR(IF(AND(PRINCIPAL!$H$83&lt;&gt;"",OR(L280=PRINCIPAL!$I$83,L280=PRINCIPAL!$I$83+PRINCIPAL!$I$83,L280=PRINCIPAL!$I$83+PRINCIPAL!$I$83+PRINCIPAL!$I$83)),0,IF(AND(PRINCIPAL!$H$83&lt;&gt;"",L280=PRINCIPAL!$J$83),VLOOKUP($BG$243,'Banco de Dados'!$B$4:$J$50,8,FALSE)*PRINCIPAL!$H$83*(1-(PRINCIPAL!$K$83/100)),IF(AND(PRINCIPAL!$H$83&lt;&gt;"",L280=PRINCIPAL!$L$83),VLOOKUP($BG$243,'Banco de Dados'!$B$4:$J$50,8,FALSE)*PRINCIPAL!$H$83*(1-(PRINCIPAL!$M$83/100)),IF(AND(PRINCIPAL!$H$83&lt;&gt;"",L280=PRINCIPAL!$N$83),VLOOKUP($BG$243,'Banco de Dados'!$B$4:$J$50,8,FALSE)*PRINCIPAL!$H$83*(1-(PRINCIPAL!$O$83/100)),IF(PRINCIPAL!$H$83&lt;&gt;"",VLOOKUP($BG$243,'Banco de Dados'!$B$4:$J$50,8,FALSE)*PRINCIPAL!$H$83,IF(OR(L280=PRINCIPAL!$I$83,L280=PRINCIPAL!$I$83+PRINCIPAL!$I$83,L280=PRINCIPAL!$I$83+PRINCIPAL!$I$83+PRINCIPAL!$I$83),0,IF(L280=PRINCIPAL!$J$83,VLOOKUP($BG$243,'Banco de Dados'!$B$4:$J$50,6,FALSE)*(1-(PRINCIPAL!$K$83/100)),IF(L280=PRINCIPAL!$L$83,VLOOKUP($BG$243,'Banco de Dados'!$B$4:$J$50,6,FALSE)*(1-(PRINCIPAL!$M$83/100)),IF(L280=PRINCIPAL!$N$83,VLOOKUP($BG$243,'Banco de Dados'!$B$4:$J$50,6,FALSE)*(1-(PRINCIPAL!$O$83/100)),VLOOKUP($BG$243,'Banco de Dados'!$B$4:$J$50,6,FALSE)))))))))),"")</f>
        <v/>
      </c>
      <c r="BG280" s="87" t="str">
        <f>IFERROR(BF280*(IFERROR(VLOOKUP($BG$243,'Banco de Dados'!$B$4:$J$50,4,FALSE),"ERRO")),"")</f>
        <v/>
      </c>
      <c r="BH280" s="87" t="str">
        <f t="shared" si="164"/>
        <v/>
      </c>
      <c r="BI280" s="104" t="str">
        <f>IFERROR(BH280*(C280*(PRINCIPAL!$G$83/100))*0.47*(44/12),"")</f>
        <v/>
      </c>
      <c r="BJ280" s="105" t="str">
        <f t="shared" si="149"/>
        <v/>
      </c>
    </row>
    <row r="281" spans="2:62" ht="15" thickBot="1" x14ac:dyDescent="0.35"/>
    <row r="282" spans="2:62" ht="15" thickBot="1" x14ac:dyDescent="0.35">
      <c r="B282" s="301" t="s">
        <v>15</v>
      </c>
      <c r="C282" s="41" t="str">
        <f>IF(PRINCIPAL!B84&lt;&gt;"",PRINCIPAL!B84,"")</f>
        <v/>
      </c>
      <c r="E282" s="113" t="s">
        <v>2</v>
      </c>
      <c r="F282" s="47" t="s">
        <v>5</v>
      </c>
      <c r="G282" s="408" t="str">
        <f>IF(PRINCIPAL!D84&lt;&gt;"",PRINCIPAL!D84,"")</f>
        <v/>
      </c>
      <c r="H282" s="408"/>
      <c r="I282" s="408"/>
      <c r="J282" s="409"/>
      <c r="L282" s="88" t="s">
        <v>4</v>
      </c>
      <c r="M282" s="6" t="s">
        <v>5</v>
      </c>
      <c r="N282" s="410" t="str">
        <f>IF(PRINCIPAL!F84&lt;&gt;"",PRINCIPAL!F84,"")</f>
        <v/>
      </c>
      <c r="O282" s="410"/>
      <c r="P282" s="410"/>
      <c r="Q282" s="411"/>
      <c r="R282" s="6" t="s">
        <v>5</v>
      </c>
      <c r="S282" s="405" t="str">
        <f>IF(PRINCIPAL!F85&lt;&gt;"",PRINCIPAL!F85,"")</f>
        <v/>
      </c>
      <c r="T282" s="405"/>
      <c r="U282" s="405"/>
      <c r="V282" s="407"/>
      <c r="W282" s="6" t="s">
        <v>5</v>
      </c>
      <c r="X282" s="405" t="str">
        <f>IF(PRINCIPAL!F85&lt;&gt;"",PRINCIPAL!F85,"")</f>
        <v/>
      </c>
      <c r="Y282" s="405"/>
      <c r="Z282" s="405"/>
      <c r="AA282" s="407"/>
      <c r="AB282" s="6" t="s">
        <v>5</v>
      </c>
      <c r="AC282" s="405" t="str">
        <f>IF(PRINCIPAL!F86&lt;&gt;"",PRINCIPAL!F86,"")</f>
        <v/>
      </c>
      <c r="AD282" s="405"/>
      <c r="AE282" s="405"/>
      <c r="AF282" s="407"/>
      <c r="AG282" s="6" t="s">
        <v>5</v>
      </c>
      <c r="AH282" s="405" t="str">
        <f>IF(PRINCIPAL!F87&lt;&gt;"",PRINCIPAL!F87,"")</f>
        <v/>
      </c>
      <c r="AI282" s="405"/>
      <c r="AJ282" s="405"/>
      <c r="AK282" s="407"/>
      <c r="AL282" s="6" t="s">
        <v>5</v>
      </c>
      <c r="AM282" s="405" t="str">
        <f>IF(PRINCIPAL!F88&lt;&gt;"",PRINCIPAL!F88,"")</f>
        <v/>
      </c>
      <c r="AN282" s="405"/>
      <c r="AO282" s="405"/>
      <c r="AP282" s="407"/>
      <c r="AQ282" s="6" t="s">
        <v>5</v>
      </c>
      <c r="AR282" s="405" t="str">
        <f>IF(PRINCIPAL!F89&lt;&gt;"",PRINCIPAL!F89,"")</f>
        <v/>
      </c>
      <c r="AS282" s="405"/>
      <c r="AT282" s="405"/>
      <c r="AU282" s="407"/>
      <c r="AV282" s="6" t="s">
        <v>5</v>
      </c>
      <c r="AW282" s="405" t="str">
        <f>IF(PRINCIPAL!F90&lt;&gt;"",PRINCIPAL!F90,"")</f>
        <v/>
      </c>
      <c r="AX282" s="405"/>
      <c r="AY282" s="405"/>
      <c r="AZ282" s="407"/>
      <c r="BA282" s="6" t="s">
        <v>5</v>
      </c>
      <c r="BB282" s="405" t="str">
        <f>IF(PRINCIPAL!F91&lt;&gt;"",PRINCIPAL!F91,"")</f>
        <v/>
      </c>
      <c r="BC282" s="405"/>
      <c r="BD282" s="405"/>
      <c r="BE282" s="407"/>
      <c r="BF282" s="6" t="s">
        <v>5</v>
      </c>
      <c r="BG282" s="405" t="str">
        <f>IF(PRINCIPAL!F92&lt;&gt;"",PRINCIPAL!F92,"")</f>
        <v/>
      </c>
      <c r="BH282" s="405"/>
      <c r="BI282" s="405"/>
      <c r="BJ282" s="406"/>
    </row>
    <row r="283" spans="2:62" ht="26.4" x14ac:dyDescent="0.3">
      <c r="B283" s="45" t="s">
        <v>45</v>
      </c>
      <c r="C283" s="44" t="s">
        <v>44</v>
      </c>
      <c r="D283" s="112"/>
      <c r="E283" s="114" t="s">
        <v>0</v>
      </c>
      <c r="F283" s="33" t="s">
        <v>3</v>
      </c>
      <c r="G283" s="34" t="s">
        <v>33</v>
      </c>
      <c r="H283" s="34" t="s">
        <v>35</v>
      </c>
      <c r="I283" s="34" t="s">
        <v>41</v>
      </c>
      <c r="J283" s="48" t="s">
        <v>42</v>
      </c>
      <c r="K283" s="1"/>
      <c r="L283" s="89" t="s">
        <v>0</v>
      </c>
      <c r="M283" s="33" t="s">
        <v>3</v>
      </c>
      <c r="N283" s="34" t="s">
        <v>33</v>
      </c>
      <c r="O283" s="34" t="s">
        <v>35</v>
      </c>
      <c r="P283" s="34" t="s">
        <v>41</v>
      </c>
      <c r="Q283" s="34" t="s">
        <v>42</v>
      </c>
      <c r="R283" s="33" t="s">
        <v>3</v>
      </c>
      <c r="S283" s="34" t="s">
        <v>33</v>
      </c>
      <c r="T283" s="34" t="s">
        <v>35</v>
      </c>
      <c r="U283" s="34" t="s">
        <v>41</v>
      </c>
      <c r="V283" s="34" t="s">
        <v>42</v>
      </c>
      <c r="W283" s="33" t="s">
        <v>3</v>
      </c>
      <c r="X283" s="34" t="s">
        <v>33</v>
      </c>
      <c r="Y283" s="34" t="s">
        <v>35</v>
      </c>
      <c r="Z283" s="34" t="s">
        <v>41</v>
      </c>
      <c r="AA283" s="36" t="s">
        <v>42</v>
      </c>
      <c r="AB283" s="33" t="s">
        <v>3</v>
      </c>
      <c r="AC283" s="34" t="s">
        <v>33</v>
      </c>
      <c r="AD283" s="34" t="s">
        <v>35</v>
      </c>
      <c r="AE283" s="34" t="s">
        <v>41</v>
      </c>
      <c r="AF283" s="36" t="s">
        <v>42</v>
      </c>
      <c r="AG283" s="33" t="s">
        <v>3</v>
      </c>
      <c r="AH283" s="34" t="s">
        <v>33</v>
      </c>
      <c r="AI283" s="34" t="s">
        <v>35</v>
      </c>
      <c r="AJ283" s="34" t="s">
        <v>41</v>
      </c>
      <c r="AK283" s="36" t="s">
        <v>42</v>
      </c>
      <c r="AL283" s="33" t="s">
        <v>3</v>
      </c>
      <c r="AM283" s="34" t="s">
        <v>33</v>
      </c>
      <c r="AN283" s="34" t="s">
        <v>35</v>
      </c>
      <c r="AO283" s="34" t="s">
        <v>41</v>
      </c>
      <c r="AP283" s="36" t="s">
        <v>42</v>
      </c>
      <c r="AQ283" s="33" t="s">
        <v>3</v>
      </c>
      <c r="AR283" s="34" t="s">
        <v>33</v>
      </c>
      <c r="AS283" s="34" t="s">
        <v>35</v>
      </c>
      <c r="AT283" s="34" t="s">
        <v>41</v>
      </c>
      <c r="AU283" s="36" t="s">
        <v>42</v>
      </c>
      <c r="AV283" s="33" t="s">
        <v>3</v>
      </c>
      <c r="AW283" s="34" t="s">
        <v>33</v>
      </c>
      <c r="AX283" s="34" t="s">
        <v>35</v>
      </c>
      <c r="AY283" s="34" t="s">
        <v>41</v>
      </c>
      <c r="AZ283" s="36" t="s">
        <v>42</v>
      </c>
      <c r="BA283" s="33" t="s">
        <v>3</v>
      </c>
      <c r="BB283" s="34" t="s">
        <v>33</v>
      </c>
      <c r="BC283" s="34" t="s">
        <v>35</v>
      </c>
      <c r="BD283" s="34" t="s">
        <v>41</v>
      </c>
      <c r="BE283" s="36" t="s">
        <v>42</v>
      </c>
      <c r="BF283" s="33" t="s">
        <v>3</v>
      </c>
      <c r="BG283" s="34" t="s">
        <v>33</v>
      </c>
      <c r="BH283" s="34" t="s">
        <v>35</v>
      </c>
      <c r="BI283" s="34" t="s">
        <v>41</v>
      </c>
      <c r="BJ283" s="35" t="s">
        <v>42</v>
      </c>
    </row>
    <row r="284" spans="2:62" ht="15" thickBot="1" x14ac:dyDescent="0.35">
      <c r="B284" s="43" t="s">
        <v>1</v>
      </c>
      <c r="C284" s="42" t="s">
        <v>46</v>
      </c>
      <c r="E284" s="115" t="s">
        <v>54</v>
      </c>
      <c r="F284" s="8" t="s">
        <v>25</v>
      </c>
      <c r="G284" s="9" t="s">
        <v>25</v>
      </c>
      <c r="H284" s="9" t="s">
        <v>25</v>
      </c>
      <c r="I284" s="9" t="s">
        <v>25</v>
      </c>
      <c r="J284" s="49" t="s">
        <v>25</v>
      </c>
      <c r="L284" s="90" t="s">
        <v>54</v>
      </c>
      <c r="M284" s="8" t="s">
        <v>25</v>
      </c>
      <c r="N284" s="9" t="s">
        <v>25</v>
      </c>
      <c r="O284" s="9" t="s">
        <v>25</v>
      </c>
      <c r="P284" s="9" t="s">
        <v>34</v>
      </c>
      <c r="Q284" s="38" t="s">
        <v>34</v>
      </c>
      <c r="R284" s="9" t="s">
        <v>25</v>
      </c>
      <c r="S284" s="9" t="s">
        <v>25</v>
      </c>
      <c r="T284" s="9" t="s">
        <v>25</v>
      </c>
      <c r="U284" s="9" t="s">
        <v>34</v>
      </c>
      <c r="V284" s="9" t="s">
        <v>34</v>
      </c>
      <c r="W284" s="8" t="s">
        <v>25</v>
      </c>
      <c r="X284" s="9" t="s">
        <v>25</v>
      </c>
      <c r="Y284" s="9" t="s">
        <v>25</v>
      </c>
      <c r="Z284" s="9" t="s">
        <v>34</v>
      </c>
      <c r="AA284" s="11" t="s">
        <v>34</v>
      </c>
      <c r="AB284" s="8" t="s">
        <v>25</v>
      </c>
      <c r="AC284" s="9" t="s">
        <v>25</v>
      </c>
      <c r="AD284" s="9" t="s">
        <v>25</v>
      </c>
      <c r="AE284" s="9" t="s">
        <v>34</v>
      </c>
      <c r="AF284" s="11" t="s">
        <v>34</v>
      </c>
      <c r="AG284" s="8" t="s">
        <v>25</v>
      </c>
      <c r="AH284" s="9" t="s">
        <v>25</v>
      </c>
      <c r="AI284" s="9" t="s">
        <v>25</v>
      </c>
      <c r="AJ284" s="9" t="s">
        <v>34</v>
      </c>
      <c r="AK284" s="38" t="s">
        <v>34</v>
      </c>
      <c r="AL284" s="8" t="s">
        <v>25</v>
      </c>
      <c r="AM284" s="9" t="s">
        <v>25</v>
      </c>
      <c r="AN284" s="9" t="s">
        <v>25</v>
      </c>
      <c r="AO284" s="9" t="s">
        <v>34</v>
      </c>
      <c r="AP284" s="38" t="s">
        <v>34</v>
      </c>
      <c r="AQ284" s="8" t="s">
        <v>25</v>
      </c>
      <c r="AR284" s="9" t="s">
        <v>25</v>
      </c>
      <c r="AS284" s="9" t="s">
        <v>25</v>
      </c>
      <c r="AT284" s="9" t="s">
        <v>34</v>
      </c>
      <c r="AU284" s="38" t="s">
        <v>34</v>
      </c>
      <c r="AV284" s="8" t="s">
        <v>25</v>
      </c>
      <c r="AW284" s="9" t="s">
        <v>25</v>
      </c>
      <c r="AX284" s="9" t="s">
        <v>25</v>
      </c>
      <c r="AY284" s="9" t="s">
        <v>34</v>
      </c>
      <c r="AZ284" s="38" t="s">
        <v>34</v>
      </c>
      <c r="BA284" s="8" t="s">
        <v>25</v>
      </c>
      <c r="BB284" s="9" t="s">
        <v>25</v>
      </c>
      <c r="BC284" s="9" t="s">
        <v>25</v>
      </c>
      <c r="BD284" s="9" t="s">
        <v>34</v>
      </c>
      <c r="BE284" s="38" t="s">
        <v>34</v>
      </c>
      <c r="BF284" s="8" t="s">
        <v>25</v>
      </c>
      <c r="BG284" s="9" t="s">
        <v>25</v>
      </c>
      <c r="BH284" s="9" t="s">
        <v>25</v>
      </c>
      <c r="BI284" s="9" t="s">
        <v>34</v>
      </c>
      <c r="BJ284" s="10" t="s">
        <v>34</v>
      </c>
    </row>
    <row r="285" spans="2:62" ht="12.75" customHeight="1" thickTop="1" x14ac:dyDescent="0.3">
      <c r="B285" s="326">
        <f>IF(B246&lt;&gt;"",B246,"")</f>
        <v>2021</v>
      </c>
      <c r="C285" s="339"/>
      <c r="D285" s="1"/>
      <c r="E285" s="116">
        <v>1</v>
      </c>
      <c r="F285" s="24" t="str">
        <f>IFERROR(VLOOKUP($G$282,'Banco de Dados'!$B$4:$J$50,6,FALSE),"")</f>
        <v/>
      </c>
      <c r="G285" s="25" t="str">
        <f>IFERROR(F285*(IFERROR(VLOOKUP($G$282,'Banco de Dados'!$B$4:$J$50,4,FALSE),"ERRO")),"")</f>
        <v/>
      </c>
      <c r="H285" s="25" t="str">
        <f>IFERROR(F285+G285,"")</f>
        <v/>
      </c>
      <c r="I285" s="101" t="str">
        <f>IFERROR(H285*C285*0.47*(44/12),"")</f>
        <v/>
      </c>
      <c r="J285" s="117" t="str">
        <f>IFERROR(I285,"")</f>
        <v/>
      </c>
      <c r="K285" s="1"/>
      <c r="L285" s="91">
        <v>1</v>
      </c>
      <c r="M285" s="24" t="str">
        <f>IFERROR(IF(AND(PRINCIPAL!$H$84&lt;&gt;"",OR(L285=PRINCIPAL!$I$84,L285=PRINCIPAL!$I$84+PRINCIPAL!$I$84,L285=PRINCIPAL!$I$84+PRINCIPAL!$I$84+PRINCIPAL!$I$84)),0,IF(AND(PRINCIPAL!$H$84&lt;&gt;"",L285=PRINCIPAL!$J$84),VLOOKUP($N$282,'Banco de Dados'!$B$4:$J$50,8,FALSE)*PRINCIPAL!$H$84*(1-(PRINCIPAL!$K$84/100)),IF(AND(PRINCIPAL!$H$84&lt;&gt;"",L285=PRINCIPAL!$L$84),VLOOKUP($N$282,'Banco de Dados'!$B$4:$J$50,8,FALSE)*PRINCIPAL!$H$84*(1-(PRINCIPAL!$M$84/100)),IF(AND(PRINCIPAL!$H$84&lt;&gt;"",L285=PRINCIPAL!$N$84),VLOOKUP($N$282,'Banco de Dados'!$B$4:$J$50,8,FALSE)*PRINCIPAL!$H$84*(1-(PRINCIPAL!$O$84/100)),IF(PRINCIPAL!$H$84&lt;&gt;"",VLOOKUP($N$282,'Banco de Dados'!$B$4:$J$50,8,FALSE)*PRINCIPAL!$H$84,IF(OR(L285=PRINCIPAL!$I$84,L285=PRINCIPAL!$I$84+PRINCIPAL!$I$84,L285=PRINCIPAL!$I$84+PRINCIPAL!$I$84+PRINCIPAL!$I$84),0,IF(L285=PRINCIPAL!$J$84,VLOOKUP($N$282,'Banco de Dados'!$B$4:$J$50,6,FALSE)*(1-(PRINCIPAL!$K$84/100)),IF(L285=PRINCIPAL!$L$84,VLOOKUP($N$282,'Banco de Dados'!$B$4:$J$50,6,FALSE)*(1-(PRINCIPAL!$M$84/100)),IF(L285=PRINCIPAL!$N$84,VLOOKUP($N$282,'Banco de Dados'!$B$4:$J$50,6,FALSE)*(1-(PRINCIPAL!$O$84/100)),VLOOKUP($N$282,'Banco de Dados'!$B$4:$J$50,6,FALSE)))))))))),"")</f>
        <v/>
      </c>
      <c r="N285" s="25" t="str">
        <f>IFERROR(M285*(IFERROR(VLOOKUP($N$282,'Banco de Dados'!$B$4:$J$50,4,FALSE),"ERRO")),"")</f>
        <v/>
      </c>
      <c r="O285" s="25" t="str">
        <f>IFERROR(M285+N285,"")</f>
        <v/>
      </c>
      <c r="P285" s="103" t="str">
        <f>IFERROR(O285*(C285*(PRINCIPAL!$G$84/100))*0.47*(44/12),"")</f>
        <v/>
      </c>
      <c r="Q285" s="106" t="str">
        <f>IFERROR(P285,"")</f>
        <v/>
      </c>
      <c r="R285" s="29" t="str">
        <f>IFERROR(IF(AND(PRINCIPAL!$H$85&lt;&gt;"",OR(L285=PRINCIPAL!$I$85,L285=PRINCIPAL!$I$85+PRINCIPAL!$I$85,L285=PRINCIPAL!$I$85+PRINCIPAL!$I$85+PRINCIPAL!$I$85)),0,IF(AND(PRINCIPAL!$H$85&lt;&gt;"",L285=PRINCIPAL!$J$85),VLOOKUP($S$282,'Banco de Dados'!$B$4:$J$50,8,FALSE)*PRINCIPAL!$H$85*(1-(PRINCIPAL!$K$85/100)),IF(AND(PRINCIPAL!$H$85&lt;&gt;"",L285=PRINCIPAL!$L$85),VLOOKUP($S$282,'Banco de Dados'!$B$4:$J$50,8,FALSE)*PRINCIPAL!$H$85*(1-(PRINCIPAL!$M$85/100)),IF(AND(PRINCIPAL!$H$85&lt;&gt;"",L285=PRINCIPAL!$N$85),VLOOKUP($S$282,'Banco de Dados'!$B$4:$J$50,8,FALSE)*PRINCIPAL!$H$85*(1-(PRINCIPAL!$O$85/100)),IF(PRINCIPAL!$H$85&lt;&gt;"",VLOOKUP($S$282,'Banco de Dados'!$B$4:$J$50,8,FALSE)*PRINCIPAL!$H$85,IF(OR(L285=PRINCIPAL!$I$85,L285=PRINCIPAL!$I$85+PRINCIPAL!$I$85,L285=PRINCIPAL!$I$85+PRINCIPAL!$I$85+PRINCIPAL!$I$85),0,IF(L285=PRINCIPAL!$J$85,VLOOKUP($S$282,'Banco de Dados'!$B$4:$J$50,6,FALSE)*(1-(PRINCIPAL!$K$85/100)),IF(L285=PRINCIPAL!$L$85,VLOOKUP($S$282,'Banco de Dados'!$B$4:$J$50,6,FALSE)*(1-(PRINCIPAL!$M$85/100)),IF(L285=PRINCIPAL!$N$85,VLOOKUP($S$282,'Banco de Dados'!$B$4:$J$50,6,FALSE)*(1-(PRINCIPAL!$O$85/100)),VLOOKUP($S$282,'Banco de Dados'!$B$4:$J$50,6,FALSE)))))))))),"")</f>
        <v/>
      </c>
      <c r="S285" s="29" t="str">
        <f>IFERROR(R285*(IFERROR(VLOOKUP($S$282,'Banco de Dados'!$B$4:$J$50,4,FALSE),"ERRO")),"")</f>
        <v/>
      </c>
      <c r="T285" s="28" t="str">
        <f>IFERROR(R285+S285,"")</f>
        <v/>
      </c>
      <c r="U285" s="103" t="str">
        <f>IFERROR(T285*(C285*(PRINCIPAL!$G$85/100))*0.47*(44/12),"")</f>
        <v/>
      </c>
      <c r="V285" s="101" t="str">
        <f>IFERROR(U285,"")</f>
        <v/>
      </c>
      <c r="W285" s="30" t="str">
        <f>IFERROR(IF(AND(PRINCIPAL!$H$86&lt;&gt;"",OR(L285=PRINCIPAL!$I$86,L285=PRINCIPAL!$I$86+PRINCIPAL!$I$86,L285=PRINCIPAL!$I$86+PRINCIPAL!$I$86+PRINCIPAL!$I$86)),0,IF(AND(PRINCIPAL!$H$86&lt;&gt;"",L285=PRINCIPAL!$J$86),VLOOKUP($X$282,'Banco de Dados'!$B$4:$J$50,8,FALSE)*PRINCIPAL!$H$86*(1-(PRINCIPAL!$K$86/100)),IF(AND(PRINCIPAL!$H$86&lt;&gt;"",L285=PRINCIPAL!$L$86),VLOOKUP($X$282,'Banco de Dados'!$B$4:$J$50,8,FALSE)*PRINCIPAL!$H$86*(1-(PRINCIPAL!$M$86/100)),IF(AND(PRINCIPAL!$H$86&lt;&gt;"",L285=PRINCIPAL!$N$86),VLOOKUP($X$282,'Banco de Dados'!$B$4:$J$50,8,FALSE)*PRINCIPAL!$H$86*(1-(PRINCIPAL!$O$86/100)),IF(PRINCIPAL!$H$86&lt;&gt;"",VLOOKUP($X$282,'Banco de Dados'!$B$4:$J$50,8,FALSE)*PRINCIPAL!$H$86,IF(OR(L285=PRINCIPAL!$I$86,L285=PRINCIPAL!$I$86+PRINCIPAL!$I$86,L285=PRINCIPAL!$I$86+PRINCIPAL!$I$86+PRINCIPAL!$I$86),0,IF(L285=PRINCIPAL!$J$86,VLOOKUP($X$282,'Banco de Dados'!$B$4:$J$50,6,FALSE)*(1-(PRINCIPAL!$K$86/100)),IF(L285=PRINCIPAL!$L$86,VLOOKUP($X$282,'Banco de Dados'!$B$4:$J$50,6,FALSE)*(1-(PRINCIPAL!$M$86/100)),IF(L285=PRINCIPAL!$N$86,VLOOKUP($X$282,'Banco de Dados'!$B$4:$J$50,6,FALSE)*(1-(PRINCIPAL!$O$86/100)),VLOOKUP($X$282,'Banco de Dados'!$B$4:$J$50,6,FALSE)))))))))),"")</f>
        <v/>
      </c>
      <c r="X285" s="28" t="str">
        <f>IFERROR(W285*(IFERROR(VLOOKUP($X$282,'Banco de Dados'!$B$4:$J$50,4,FALSE),"ERRO")),"")</f>
        <v/>
      </c>
      <c r="Y285" s="28" t="str">
        <f>IFERROR(X285+W285,"")</f>
        <v/>
      </c>
      <c r="Z285" s="101" t="str">
        <f>IFERROR(Y285*(C285*(PRINCIPAL!$G$86/100))*0.47*(44/12),"")</f>
        <v/>
      </c>
      <c r="AA285" s="110" t="str">
        <f>IFERROR(Z285,"")</f>
        <v/>
      </c>
      <c r="AB285" s="30" t="str">
        <f>IFERROR(IF(AND(PRINCIPAL!$H$87&lt;&gt;"",OR(L285=PRINCIPAL!$I$87,L285=PRINCIPAL!$I$87+PRINCIPAL!$I$87,L285=PRINCIPAL!$I$87+PRINCIPAL!$I$87+PRINCIPAL!$I$87)),0,IF(AND(PRINCIPAL!$H$87&lt;&gt;"",L285=PRINCIPAL!$J$87),VLOOKUP($AC$282,'Banco de Dados'!$B$4:$J$50,8,FALSE)*PRINCIPAL!$H$87*(1-(PRINCIPAL!$K$87/100)),IF(AND(PRINCIPAL!$H$87&lt;&gt;"",L285=PRINCIPAL!$L$87),VLOOKUP($AC$282,'Banco de Dados'!$B$4:$J$50,8,FALSE)*PRINCIPAL!$H$87*(1-(PRINCIPAL!$M$87/100)),IF(AND(PRINCIPAL!$H$87&lt;&gt;"",L285=PRINCIPAL!$N$87),VLOOKUP($AC$282,'Banco de Dados'!$B$4:$J$50,8,FALSE)*PRINCIPAL!$H$87*(1-(PRINCIPAL!$O$87/100)),IF(PRINCIPAL!$H$87&lt;&gt;"",VLOOKUP($AC$282,'Banco de Dados'!$B$4:$J$50,8,FALSE)*PRINCIPAL!$H$87,IF(OR(L285=PRINCIPAL!$I$87,L285=PRINCIPAL!$I$87+PRINCIPAL!$I$87,L285=PRINCIPAL!$I$87+PRINCIPAL!$I$87+PRINCIPAL!$I$87),0,IF(L285=PRINCIPAL!$J$87,VLOOKUP($AC$282,'Banco de Dados'!$B$4:$J$50,6,FALSE)*(1-(PRINCIPAL!$K$87/100)),IF(L285=PRINCIPAL!$L$87,VLOOKUP($AC$282,'Banco de Dados'!$B$4:$J$50,6,FALSE)*(1-(PRINCIPAL!$M$87/100)),IF(L285=PRINCIPAL!$N$87,VLOOKUP($AC$282,'Banco de Dados'!$B$4:$J$50,6,FALSE)*(1-(PRINCIPAL!$O$87/100)),VLOOKUP($AC$282,'Banco de Dados'!$B$4:$J$50,6,FALSE)))))))))),"")</f>
        <v/>
      </c>
      <c r="AC285" s="28" t="str">
        <f>IFERROR(AB285*(IFERROR(VLOOKUP($AC$282,'Banco de Dados'!$B$4:$J$50,4,FALSE),"ERRO")),"")</f>
        <v/>
      </c>
      <c r="AD285" s="28" t="str">
        <f>IFERROR(AC285+AB285,"")</f>
        <v/>
      </c>
      <c r="AE285" s="101" t="str">
        <f>IFERROR(AD285*(C285*(PRINCIPAL!$G$87/100))*0.47*(44/12),"")</f>
        <v/>
      </c>
      <c r="AF285" s="110" t="str">
        <f>IFERROR(AE285,"")</f>
        <v/>
      </c>
      <c r="AG285" s="30" t="str">
        <f>IFERROR(IF(AND(PRINCIPAL!$H$88&lt;&gt;"",OR(L285=PRINCIPAL!$I$88,L285=PRINCIPAL!$I$88+PRINCIPAL!$I$88,L285=PRINCIPAL!$I$88+PRINCIPAL!$I$88+PRINCIPAL!$I$88)),0,IF(AND(PRINCIPAL!$H$88&lt;&gt;"",L285=PRINCIPAL!$J$88),VLOOKUP($AH$282,'Banco de Dados'!$B$4:$J$50,8,FALSE)*PRINCIPAL!$H$88*(1-(PRINCIPAL!$K$88/100)),IF(AND(PRINCIPAL!$H$88&lt;&gt;"",L285=PRINCIPAL!$L$88),VLOOKUP($AH$282,'Banco de Dados'!$B$4:$J$50,8,FALSE)*PRINCIPAL!$H$88*(1-(PRINCIPAL!$M$88/100)),IF(AND(PRINCIPAL!$H$88&lt;&gt;"",L285=PRINCIPAL!$N$88),VLOOKUP($AH$282,'Banco de Dados'!$B$4:$J$50,8,FALSE)*PRINCIPAL!$H$88*(1-(PRINCIPAL!$O$88/100)),IF(PRINCIPAL!$H$88&lt;&gt;"",VLOOKUP($AH$282,'Banco de Dados'!$B$4:$J$50,8,FALSE)*PRINCIPAL!$H$88,IF(OR(L285=PRINCIPAL!$I$88,L285=PRINCIPAL!$I$88+PRINCIPAL!$I$88,L285=PRINCIPAL!$I$88+PRINCIPAL!$I$88+PRINCIPAL!$I$88),0,IF(L285=PRINCIPAL!$J$88,VLOOKUP($AH$282,'Banco de Dados'!$B$4:$J$50,6,FALSE)*(1-(PRINCIPAL!$K$88/100)),IF(L285=PRINCIPAL!$L$88,VLOOKUP($AH$282,'Banco de Dados'!$B$4:$J$50,6,FALSE)*(1-(PRINCIPAL!$M$88/100)),IF(L285=PRINCIPAL!$N$88,VLOOKUP($AH$282,'Banco de Dados'!$B$4:$J$50,6,FALSE)*(1-(PRINCIPAL!$O$88/100)),VLOOKUP($AH$282,'Banco de Dados'!$B$4:$J$50,6,FALSE)))))))))),"")</f>
        <v/>
      </c>
      <c r="AH285" s="29" t="str">
        <f>IFERROR(AG285*(IFERROR(VLOOKUP($AH$282,'Banco de Dados'!$B$4:$J$50,4,FALSE),"ERRO")),"")</f>
        <v/>
      </c>
      <c r="AI285" s="28" t="str">
        <f>IFERROR(AH285+AG285,"")</f>
        <v/>
      </c>
      <c r="AJ285" s="101" t="str">
        <f>IFERROR(AI285*(C285*(PRINCIPAL!$G$88/100))*0.47*(44/12),"")</f>
        <v/>
      </c>
      <c r="AK285" s="111" t="str">
        <f>IFERROR(AJ285,"")</f>
        <v/>
      </c>
      <c r="AL285" s="30" t="str">
        <f>IFERROR(IF(AND(PRINCIPAL!$H$89&lt;&gt;"",OR(L285=PRINCIPAL!$I$89,L285=PRINCIPAL!$I$89+PRINCIPAL!$I$89,L285=PRINCIPAL!$I$89+PRINCIPAL!$I$89+PRINCIPAL!$I$89)),0,IF(AND(PRINCIPAL!$H$89&lt;&gt;"",L285=PRINCIPAL!$J$89),VLOOKUP($AM$282,'Banco de Dados'!$B$4:$J$50,8,FALSE)*PRINCIPAL!$H$89*(1-(PRINCIPAL!$K$89/100)),IF(AND(PRINCIPAL!$H$89&lt;&gt;"",L285=PRINCIPAL!$L$89),VLOOKUP($AM$282,'Banco de Dados'!$B$4:$J$50,8,FALSE)*PRINCIPAL!$H$89*(1-(PRINCIPAL!$M$89/100)),IF(AND(PRINCIPAL!$H$89&lt;&gt;"",L285=PRINCIPAL!$N$89),VLOOKUP($AM$282,'Banco de Dados'!$B$4:$J$50,8,FALSE)*PRINCIPAL!$H$89*(1-(PRINCIPAL!$O$89/100)),IF(PRINCIPAL!$H$89&lt;&gt;"",VLOOKUP($AM$282,'Banco de Dados'!$B$4:$J$50,8,FALSE)*PRINCIPAL!$H$89,IF(OR(L285=PRINCIPAL!$I$89,L285=PRINCIPAL!$I$89+PRINCIPAL!$I$89,L285=PRINCIPAL!$I$89+PRINCIPAL!$I$89+PRINCIPAL!$I$89),0,IF(L285=PRINCIPAL!$J$89,VLOOKUP($AM$282,'Banco de Dados'!$B$4:$J$50,6,FALSE)*(1-(PRINCIPAL!$K$89/100)),IF(L285=PRINCIPAL!$L$89,VLOOKUP($AM$282,'Banco de Dados'!$B$4:$J$50,6,FALSE)*(1-(PRINCIPAL!$M$89/100)),IF(L285=PRINCIPAL!$N$89,VLOOKUP($AM$282,'Banco de Dados'!$B$4:$J$50,6,FALSE)*(1-(PRINCIPAL!$O$89/100)),VLOOKUP($AM$282,'Banco de Dados'!$B$4:$J$50,6,FALSE)))))))))),"")</f>
        <v/>
      </c>
      <c r="AM285" s="29" t="str">
        <f>IFERROR(AL285*(IFERROR(VLOOKUP($AM$282,'Banco de Dados'!$B$4:$J$50,4,FALSE),"ERRO")),"")</f>
        <v/>
      </c>
      <c r="AN285" s="28" t="str">
        <f>IFERROR(AM285+AL285,"")</f>
        <v/>
      </c>
      <c r="AO285" s="103" t="str">
        <f>IFERROR(AN285*(C285*(PRINCIPAL!$G$89/100))*0.47*(44/12),"")</f>
        <v/>
      </c>
      <c r="AP285" s="111" t="str">
        <f>IFERROR(AO285,"")</f>
        <v/>
      </c>
      <c r="AQ285" s="132" t="str">
        <f>IFERROR(IF(AND(PRINCIPAL!$H$90&lt;&gt;"",OR(L285=PRINCIPAL!$I$90,L285=PRINCIPAL!$I$90+PRINCIPAL!$I$90,L285=PRINCIPAL!$I$90+PRINCIPAL!$I$90+PRINCIPAL!$I$90)),0,IF(AND(PRINCIPAL!$H$90&lt;&gt;"",L285=PRINCIPAL!$J$90),VLOOKUP($AR$282,'Banco de Dados'!$B$4:$J$50,8,FALSE)*PRINCIPAL!$H$90*(1-(PRINCIPAL!$K$90/100)),IF(AND(PRINCIPAL!$H$90&lt;&gt;"",L285=PRINCIPAL!$L$90),VLOOKUP($AR$282,'Banco de Dados'!$B$4:$J$50,8,FALSE)*PRINCIPAL!$H$90*(1-(PRINCIPAL!$M$90/100)),IF(AND(PRINCIPAL!$H$90&lt;&gt;"",L285=PRINCIPAL!$N$90),VLOOKUP($AR$282,'Banco de Dados'!$B$4:$J$50,8,FALSE)*PRINCIPAL!$H$90*(1-(PRINCIPAL!$O$90/100)),IF(PRINCIPAL!$H$90&lt;&gt;"",VLOOKUP($AR$282,'Banco de Dados'!$B$4:$J$50,8,FALSE)*PRINCIPAL!$H$90,IF(OR(L285=PRINCIPAL!$I$90,L285=PRINCIPAL!$I$90+PRINCIPAL!$I$90,L285=PRINCIPAL!$I$90+PRINCIPAL!$I$90+PRINCIPAL!$I$90),0,IF(L285=PRINCIPAL!$J$90,VLOOKUP($AR$282,'Banco de Dados'!$B$4:$J$50,6,FALSE)*(1-(PRINCIPAL!$K$90/100)),IF(L285=PRINCIPAL!$L$90,VLOOKUP($AR$282,'Banco de Dados'!$B$4:$J$50,6,FALSE)*(1-(PRINCIPAL!$M$90/100)),IF(L285=PRINCIPAL!$N$90,VLOOKUP($AR$282,'Banco de Dados'!$B$4:$J$50,6,FALSE)*(1-(PRINCIPAL!$O$90/100)),VLOOKUP($AR$282,'Banco de Dados'!$B$4:$J$50,6,FALSE)))))))))),"")</f>
        <v/>
      </c>
      <c r="AR285" s="28" t="str">
        <f>IFERROR(AQ285*(IFERROR(VLOOKUP($AR$282,'Banco de Dados'!$B$4:$J$50,4,FALSE),"ERRO")),"")</f>
        <v/>
      </c>
      <c r="AS285" s="28" t="str">
        <f>IFERROR(AR285+AQ285,"")</f>
        <v/>
      </c>
      <c r="AT285" s="101" t="str">
        <f>IFERROR(AS285*(C285*(PRINCIPAL!$G$90/100))*0.47*(44/12),"")</f>
        <v/>
      </c>
      <c r="AU285" s="110" t="str">
        <f>IFERROR(AT285,"")</f>
        <v/>
      </c>
      <c r="AV285" s="30" t="str">
        <f>IFERROR(IF(AND(PRINCIPAL!$H$91&lt;&gt;"",OR(L285=PRINCIPAL!$I$91,L285=PRINCIPAL!$I$91+PRINCIPAL!$I$91,L285=PRINCIPAL!$I$91+PRINCIPAL!$I$91+PRINCIPAL!$I$91)),0,IF(AND(PRINCIPAL!$H$91&lt;&gt;"",L285=PRINCIPAL!$J$91),VLOOKUP($AW$282,'Banco de Dados'!$B$4:$J$50,8,FALSE)*PRINCIPAL!$H$91*(1-(PRINCIPAL!$K$91/100)),IF(AND(PRINCIPAL!$H$91&lt;&gt;"",L285=PRINCIPAL!$L$91),VLOOKUP($AW$282,'Banco de Dados'!$B$4:$J$50,8,FALSE)*PRINCIPAL!$H$91*(1-(PRINCIPAL!$M$91/100)),IF(AND(PRINCIPAL!$H$91&lt;&gt;"",L285=PRINCIPAL!$N$91),VLOOKUP($AW$282,'Banco de Dados'!$B$4:$J$50,8,FALSE)*PRINCIPAL!$H$91*(1-(PRINCIPAL!$O$91/100)),IF(PRINCIPAL!$H$91&lt;&gt;"",VLOOKUP($AW$282,'Banco de Dados'!$B$4:$J$50,8,FALSE)*PRINCIPAL!$H$91,IF(OR(L285=PRINCIPAL!$I$91,L285=PRINCIPAL!$I$91+PRINCIPAL!$I$91,L285=PRINCIPAL!$I$91+PRINCIPAL!$I$91+PRINCIPAL!$I$91),0,IF(L285=PRINCIPAL!$J$91,VLOOKUP($AW$282,'Banco de Dados'!$B$4:$J$50,6,FALSE)*(1-(PRINCIPAL!$K$91/100)),IF(L285=PRINCIPAL!$L$91,VLOOKUP($AW$282,'Banco de Dados'!$B$4:$J$50,6,FALSE)*(1-(PRINCIPAL!$M$91/100)),IF(L285=PRINCIPAL!$N$91,VLOOKUP($AW$282,'Banco de Dados'!$B$4:$J$50,6,FALSE)*(1-(PRINCIPAL!$O$91/100)),VLOOKUP($AW$282,'Banco de Dados'!$B$4:$J$50,6,FALSE)))))))))),"")</f>
        <v/>
      </c>
      <c r="AW285" s="29" t="str">
        <f>IFERROR(AV285*(IFERROR(VLOOKUP($AW$282,'Banco de Dados'!$B$4:$J$50,4,FALSE),"ERRO")),"")</f>
        <v/>
      </c>
      <c r="AX285" s="28" t="str">
        <f>IFERROR(AW285+AV285,"")</f>
        <v/>
      </c>
      <c r="AY285" s="101" t="str">
        <f>IFERROR(AX285*(C285*(PRINCIPAL!$G$91/100))*0.47*(44/12),"")</f>
        <v/>
      </c>
      <c r="AZ285" s="111" t="str">
        <f>IFERROR(AY285,"")</f>
        <v/>
      </c>
      <c r="BA285" s="132" t="str">
        <f>IFERROR(IF(AND(PRINCIPAL!$H$92&lt;&gt;"",OR(L285=PRINCIPAL!$I$92,L285=PRINCIPAL!$I$92+PRINCIPAL!$I$92,L285=PRINCIPAL!$I$92+PRINCIPAL!$I$92+PRINCIPAL!$I$92)),0,IF(AND(PRINCIPAL!$H$92&lt;&gt;"",L285=PRINCIPAL!$J$92),VLOOKUP($BB$282,'Banco de Dados'!$B$4:$J$50,8,FALSE)*PRINCIPAL!$H$92*(1-(PRINCIPAL!$K$92/100)),IF(AND(PRINCIPAL!$H$92&lt;&gt;"",L285=PRINCIPAL!$L$92),VLOOKUP($BB$282,'Banco de Dados'!$B$4:$J$50,8,FALSE)*PRINCIPAL!$H$92*(1-(PRINCIPAL!$M$92/100)),IF(AND(PRINCIPAL!$H$92&lt;&gt;"",L285=PRINCIPAL!$N$92),VLOOKUP($BB$282,'Banco de Dados'!$B$4:$J$50,8,FALSE)*PRINCIPAL!$H$92*(1-(PRINCIPAL!$O$92/100)),IF(PRINCIPAL!$H$92&lt;&gt;"",VLOOKUP($BB$282,'Banco de Dados'!$B$4:$J$50,8,FALSE)*PRINCIPAL!$H$92,IF(OR(L285=PRINCIPAL!$I$92,L285=PRINCIPAL!$I$92+PRINCIPAL!$I$92,L285=PRINCIPAL!$I$92+PRINCIPAL!$I$92+PRINCIPAL!$I$92),0,IF(L285=PRINCIPAL!$J$92,VLOOKUP($BB$282,'Banco de Dados'!$B$4:$J$50,6,FALSE)*(1-(PRINCIPAL!$K$92/100)),IF(L285=PRINCIPAL!$L$92,VLOOKUP($BB$282,'Banco de Dados'!$B$4:$J$50,6,FALSE)*(1-(PRINCIPAL!$M$92/100)),IF(L285=PRINCIPAL!$N$92,VLOOKUP($BB$282,'Banco de Dados'!$B$4:$J$50,6,FALSE)*(1-(PRINCIPAL!$O$92/100)),VLOOKUP($BB$282,'Banco de Dados'!$B$4:$J$50,6,FALSE)))))))))),"")</f>
        <v/>
      </c>
      <c r="BB285" s="28" t="str">
        <f>IFERROR(BA285*(IFERROR(VLOOKUP($BB$282,'Banco de Dados'!$B$4:$J$50,4,FALSE),"ERRO")),"")</f>
        <v/>
      </c>
      <c r="BC285" s="28" t="str">
        <f>IFERROR(BB285+BA285,"")</f>
        <v/>
      </c>
      <c r="BD285" s="101" t="str">
        <f>IFERROR(BC285*(C285*(PRINCIPAL!$G$92/100))*0.47*(44/12),"")</f>
        <v/>
      </c>
      <c r="BE285" s="110" t="str">
        <f>IFERROR(BD285,"")</f>
        <v/>
      </c>
      <c r="BF285" s="30" t="str">
        <f>IFERROR(IF(AND(PRINCIPAL!$H$93&lt;&gt;"",OR(L285=PRINCIPAL!$I$93,L285=PRINCIPAL!$I$93+PRINCIPAL!$I$93,L285=PRINCIPAL!$I$93+PRINCIPAL!$I$93+PRINCIPAL!$I$93)),0,IF(AND(PRINCIPAL!$H$93&lt;&gt;"",L285=PRINCIPAL!$J$93),VLOOKUP($BG$282,'Banco de Dados'!$B$4:$J$50,8,FALSE)*PRINCIPAL!$H$93*(1-(PRINCIPAL!$K$93/100)),IF(AND(PRINCIPAL!$H$93&lt;&gt;"",L285=PRINCIPAL!$L$93),VLOOKUP($BG$282,'Banco de Dados'!$B$4:$J$50,8,FALSE)*PRINCIPAL!$H$93*(1-(PRINCIPAL!$M$93/100)),IF(AND(PRINCIPAL!$H$93&lt;&gt;"",L285=PRINCIPAL!$N$93),VLOOKUP($BG$282,'Banco de Dados'!$B$4:$J$50,8,FALSE)*PRINCIPAL!$H$93*(1-(PRINCIPAL!$O$93/100)),IF(PRINCIPAL!$H$93&lt;&gt;"",VLOOKUP($BG$282,'Banco de Dados'!$B$4:$J$50,8,FALSE)*PRINCIPAL!$H$93,IF(OR(L285=PRINCIPAL!$I$93,L285=PRINCIPAL!$I$93+PRINCIPAL!$I$93,L285=PRINCIPAL!$I$93+PRINCIPAL!$I$93+PRINCIPAL!$I$93),0,IF(L285=PRINCIPAL!$J$93,VLOOKUP($BG$282,'Banco de Dados'!$B$4:$J$50,6,FALSE)*(1-(PRINCIPAL!$K$93/100)),IF(L285=PRINCIPAL!$L$93,VLOOKUP($BG$282,'Banco de Dados'!$B$4:$J$50,6,FALSE)*(1-(PRINCIPAL!$M$93/100)),IF(L285=PRINCIPAL!$N$93,VLOOKUP($BG$282,'Banco de Dados'!$B$4:$J$50,6,FALSE)*(1-(PRINCIPAL!$O$93/100)),VLOOKUP($BG$282,'Banco de Dados'!$B$4:$J$50,6,FALSE)))))))))),"")</f>
        <v/>
      </c>
      <c r="BG285" s="29" t="str">
        <f>IFERROR(BF285*(IFERROR(VLOOKUP($BG$282,'Banco de Dados'!$B$4:$J$50,4,FALSE),"ERRO")),"")</f>
        <v/>
      </c>
      <c r="BH285" s="28" t="str">
        <f>IFERROR(BG285+BF285,"")</f>
        <v/>
      </c>
      <c r="BI285" s="103" t="str">
        <f>IFERROR(BH285*(C285*(PRINCIPAL!$G$93/100))*0.47*(44/12),"")</f>
        <v/>
      </c>
      <c r="BJ285" s="102" t="str">
        <f>IFERROR(BI285,"")</f>
        <v/>
      </c>
    </row>
    <row r="286" spans="2:62" ht="12.75" customHeight="1" x14ac:dyDescent="0.3">
      <c r="B286" s="326">
        <f>IF(B247&lt;&gt;"",B247,"")</f>
        <v>2022</v>
      </c>
      <c r="C286" s="340"/>
      <c r="D286" s="1"/>
      <c r="E286" s="116">
        <v>2</v>
      </c>
      <c r="F286" s="24" t="str">
        <f>IFERROR(VLOOKUP($G$282,'Banco de Dados'!$B$4:$J$50,6,FALSE),"")</f>
        <v/>
      </c>
      <c r="G286" s="25" t="str">
        <f>IFERROR(F286*(IFERROR(VLOOKUP($G$282,'Banco de Dados'!$B$4:$J$50,4,FALSE),"ERRO")),"")</f>
        <v/>
      </c>
      <c r="H286" s="25" t="str">
        <f>IFERROR(F286+G286,"")</f>
        <v/>
      </c>
      <c r="I286" s="103" t="str">
        <f>IFERROR(H286*(C286)*0.47*(44/12),"")</f>
        <v/>
      </c>
      <c r="J286" s="117" t="str">
        <f>IFERROR(I286+J285,"")</f>
        <v/>
      </c>
      <c r="K286" s="1"/>
      <c r="L286" s="91">
        <v>2</v>
      </c>
      <c r="M286" s="24" t="str">
        <f>IFERROR(IF(AND(PRINCIPAL!$H$84&lt;&gt;"",OR(L286=PRINCIPAL!$I$84,L286=PRINCIPAL!$I$84+PRINCIPAL!$I$84,L286=PRINCIPAL!$I$84+PRINCIPAL!$I$84+PRINCIPAL!$I$84)),0,IF(AND(PRINCIPAL!$H$84&lt;&gt;"",L286=PRINCIPAL!$J$84),VLOOKUP($N$282,'Banco de Dados'!$B$4:$J$50,8,FALSE)*PRINCIPAL!$H$84*(1-(PRINCIPAL!$K$84/100)),IF(AND(PRINCIPAL!$H$84&lt;&gt;"",L286=PRINCIPAL!$L$84),VLOOKUP($N$282,'Banco de Dados'!$B$4:$J$50,8,FALSE)*PRINCIPAL!$H$84*(1-(PRINCIPAL!$M$84/100)),IF(AND(PRINCIPAL!$H$84&lt;&gt;"",L286=PRINCIPAL!$N$84),VLOOKUP($N$282,'Banco de Dados'!$B$4:$J$50,8,FALSE)*PRINCIPAL!$H$84*(1-(PRINCIPAL!$O$84/100)),IF(PRINCIPAL!$H$84&lt;&gt;"",VLOOKUP($N$282,'Banco de Dados'!$B$4:$J$50,8,FALSE)*PRINCIPAL!$H$84,IF(OR(L286=PRINCIPAL!$I$84,L286=PRINCIPAL!$I$84+PRINCIPAL!$I$84,L286=PRINCIPAL!$I$84+PRINCIPAL!$I$84+PRINCIPAL!$I$84),0,IF(L286=PRINCIPAL!$J$84,VLOOKUP($N$282,'Banco de Dados'!$B$4:$J$50,6,FALSE)*(1-(PRINCIPAL!$K$84/100)),IF(L286=PRINCIPAL!$L$84,VLOOKUP($N$282,'Banco de Dados'!$B$4:$J$50,6,FALSE)*(1-(PRINCIPAL!$M$84/100)),IF(L286=PRINCIPAL!$N$84,VLOOKUP($N$282,'Banco de Dados'!$B$4:$J$50,6,FALSE)*(1-(PRINCIPAL!$O$84/100)),VLOOKUP($N$282,'Banco de Dados'!$B$4:$J$50,6,FALSE)))))))))),"")</f>
        <v/>
      </c>
      <c r="N286" s="25" t="str">
        <f>IFERROR(M286*(IFERROR(VLOOKUP($N$282,'Banco de Dados'!$B$4:$J$50,4,FALSE),"ERRO")),"")</f>
        <v/>
      </c>
      <c r="O286" s="25" t="str">
        <f>IFERROR(M286+N286,"")</f>
        <v/>
      </c>
      <c r="P286" s="103" t="str">
        <f>IFERROR(O286*(C286*(PRINCIPAL!$G$84/100))*0.47*(44/12),"")</f>
        <v/>
      </c>
      <c r="Q286" s="107" t="str">
        <f>IFERROR(Q285+P286,"")</f>
        <v/>
      </c>
      <c r="R286" s="29" t="str">
        <f>IFERROR(IF(AND(PRINCIPAL!$H$85&lt;&gt;"",OR(L286=PRINCIPAL!$I$85,L286=PRINCIPAL!$I$85+PRINCIPAL!$I$85,L286=PRINCIPAL!$I$85+PRINCIPAL!$I$85+PRINCIPAL!$I$85)),0,IF(AND(PRINCIPAL!$H$85&lt;&gt;"",L286=PRINCIPAL!$J$85),VLOOKUP($S$282,'Banco de Dados'!$B$4:$J$50,8,FALSE)*PRINCIPAL!$H$85*(1-(PRINCIPAL!$K$85/100)),IF(AND(PRINCIPAL!$H$85&lt;&gt;"",L286=PRINCIPAL!$L$85),VLOOKUP($S$282,'Banco de Dados'!$B$4:$J$50,8,FALSE)*PRINCIPAL!$H$85*(1-(PRINCIPAL!$M$85/100)),IF(AND(PRINCIPAL!$H$85&lt;&gt;"",L286=PRINCIPAL!$N$85),VLOOKUP($S$282,'Banco de Dados'!$B$4:$J$50,8,FALSE)*PRINCIPAL!$H$85*(1-(PRINCIPAL!$O$85/100)),IF(PRINCIPAL!$H$85&lt;&gt;"",VLOOKUP($S$282,'Banco de Dados'!$B$4:$J$50,8,FALSE)*PRINCIPAL!$H$85,IF(OR(L286=PRINCIPAL!$I$85,L286=PRINCIPAL!$I$85+PRINCIPAL!$I$85,L286=PRINCIPAL!$I$85+PRINCIPAL!$I$85+PRINCIPAL!$I$85),0,IF(L286=PRINCIPAL!$J$85,VLOOKUP($S$282,'Banco de Dados'!$B$4:$J$50,6,FALSE)*(1-(PRINCIPAL!$K$85/100)),IF(L286=PRINCIPAL!$L$85,VLOOKUP($S$282,'Banco de Dados'!$B$4:$J$50,6,FALSE)*(1-(PRINCIPAL!$M$85/100)),IF(L286=PRINCIPAL!$N$85,VLOOKUP($S$282,'Banco de Dados'!$B$4:$J$50,6,FALSE)*(1-(PRINCIPAL!$O$85/100)),VLOOKUP($S$282,'Banco de Dados'!$B$4:$J$50,6,FALSE)))))))))),"")</f>
        <v/>
      </c>
      <c r="S286" s="29" t="str">
        <f>IFERROR(R286*(IFERROR(VLOOKUP($S$282,'Banco de Dados'!$B$4:$J$50,4,FALSE),"ERRO")),"")</f>
        <v/>
      </c>
      <c r="T286" s="29" t="str">
        <f>IFERROR(R286+S286,"")</f>
        <v/>
      </c>
      <c r="U286" s="103" t="str">
        <f>IFERROR(T286*(C286*(PRINCIPAL!$G$85/100))*0.47*(44/12),"")</f>
        <v/>
      </c>
      <c r="V286" s="103" t="str">
        <f t="shared" ref="V286:V319" si="174">IFERROR(V285+U286,"")</f>
        <v/>
      </c>
      <c r="W286" s="30" t="str">
        <f>IFERROR(IF(AND(PRINCIPAL!$H$86&lt;&gt;"",OR(L286=PRINCIPAL!$I$86,L286=PRINCIPAL!$I$86+PRINCIPAL!$I$86,L286=PRINCIPAL!$I$86+PRINCIPAL!$I$86+PRINCIPAL!$I$86)),0,IF(AND(PRINCIPAL!$H$86&lt;&gt;"",L286=PRINCIPAL!$J$86),VLOOKUP($X$282,'Banco de Dados'!$B$4:$J$50,8,FALSE)*PRINCIPAL!$H$86*(1-(PRINCIPAL!$K$86/100)),IF(AND(PRINCIPAL!$H$86&lt;&gt;"",L286=PRINCIPAL!$L$86),VLOOKUP($X$282,'Banco de Dados'!$B$4:$J$50,8,FALSE)*PRINCIPAL!$H$86*(1-(PRINCIPAL!$M$86/100)),IF(AND(PRINCIPAL!$H$86&lt;&gt;"",L286=PRINCIPAL!$N$86),VLOOKUP($X$282,'Banco de Dados'!$B$4:$J$50,8,FALSE)*PRINCIPAL!$H$86*(1-(PRINCIPAL!$O$86/100)),IF(PRINCIPAL!$H$86&lt;&gt;"",VLOOKUP($X$282,'Banco de Dados'!$B$4:$J$50,8,FALSE)*PRINCIPAL!$H$86,IF(OR(L286=PRINCIPAL!$I$86,L286=PRINCIPAL!$I$86+PRINCIPAL!$I$86,L286=PRINCIPAL!$I$86+PRINCIPAL!$I$86+PRINCIPAL!$I$86),0,IF(L286=PRINCIPAL!$J$86,VLOOKUP($X$282,'Banco de Dados'!$B$4:$J$50,6,FALSE)*(1-(PRINCIPAL!$K$86/100)),IF(L286=PRINCIPAL!$L$86,VLOOKUP($X$282,'Banco de Dados'!$B$4:$J$50,6,FALSE)*(1-(PRINCIPAL!$M$86/100)),IF(L286=PRINCIPAL!$N$86,VLOOKUP($X$282,'Banco de Dados'!$B$4:$J$50,6,FALSE)*(1-(PRINCIPAL!$O$86/100)),VLOOKUP($X$282,'Banco de Dados'!$B$4:$J$50,6,FALSE)))))))))),"")</f>
        <v/>
      </c>
      <c r="X286" s="29" t="str">
        <f>IFERROR(W286*(IFERROR(VLOOKUP($X$282,'Banco de Dados'!$B$4:$J$50,4,FALSE),"ERRO")),"")</f>
        <v/>
      </c>
      <c r="Y286" s="29" t="str">
        <f>IFERROR(X286+W286,"")</f>
        <v/>
      </c>
      <c r="Z286" s="103" t="str">
        <f>IFERROR(Y286*(C286*(PRINCIPAL!$G$86/100))*0.47*(44/12),"")</f>
        <v/>
      </c>
      <c r="AA286" s="111" t="str">
        <f>IFERROR(Z286+AA285,"")</f>
        <v/>
      </c>
      <c r="AB286" s="30" t="str">
        <f>IFERROR(IF(AND(PRINCIPAL!$H$87&lt;&gt;"",OR(L286=PRINCIPAL!$I$87,L286=PRINCIPAL!$I$87+PRINCIPAL!$I$87,L286=PRINCIPAL!$I$87+PRINCIPAL!$I$87+PRINCIPAL!$I$87)),0,IF(AND(PRINCIPAL!$H$87&lt;&gt;"",L286=PRINCIPAL!$J$87),VLOOKUP($AC$282,'Banco de Dados'!$B$4:$J$50,8,FALSE)*PRINCIPAL!$H$87*(1-(PRINCIPAL!$K$87/100)),IF(AND(PRINCIPAL!$H$87&lt;&gt;"",L286=PRINCIPAL!$L$87),VLOOKUP($AC$282,'Banco de Dados'!$B$4:$J$50,8,FALSE)*PRINCIPAL!$H$87*(1-(PRINCIPAL!$M$87/100)),IF(AND(PRINCIPAL!$H$87&lt;&gt;"",L286=PRINCIPAL!$N$87),VLOOKUP($AC$282,'Banco de Dados'!$B$4:$J$50,8,FALSE)*PRINCIPAL!$H$87*(1-(PRINCIPAL!$O$87/100)),IF(PRINCIPAL!$H$87&lt;&gt;"",VLOOKUP($AC$282,'Banco de Dados'!$B$4:$J$50,8,FALSE)*PRINCIPAL!$H$87,IF(OR(L286=PRINCIPAL!$I$87,L286=PRINCIPAL!$I$87+PRINCIPAL!$I$87,L286=PRINCIPAL!$I$87+PRINCIPAL!$I$87+PRINCIPAL!$I$87),0,IF(L286=PRINCIPAL!$J$87,VLOOKUP($AC$282,'Banco de Dados'!$B$4:$J$50,6,FALSE)*(1-(PRINCIPAL!$K$87/100)),IF(L286=PRINCIPAL!$L$87,VLOOKUP($AC$282,'Banco de Dados'!$B$4:$J$50,6,FALSE)*(1-(PRINCIPAL!$M$87/100)),IF(L286=PRINCIPAL!$N$87,VLOOKUP($AC$282,'Banco de Dados'!$B$4:$J$50,6,FALSE)*(1-(PRINCIPAL!$O$87/100)),VLOOKUP($AC$282,'Banco de Dados'!$B$4:$J$50,6,FALSE)))))))))),"")</f>
        <v/>
      </c>
      <c r="AC286" s="29" t="str">
        <f>IFERROR(AB286*(IFERROR(VLOOKUP($AC$282,'Banco de Dados'!$B$4:$J$50,4,FALSE),"ERRO")),"")</f>
        <v/>
      </c>
      <c r="AD286" s="29" t="str">
        <f>IFERROR(AC286+AB286,"")</f>
        <v/>
      </c>
      <c r="AE286" s="103" t="str">
        <f>IFERROR(AD286*(C286*(PRINCIPAL!$G$87/100))*0.47*(44/12),"")</f>
        <v/>
      </c>
      <c r="AF286" s="111" t="str">
        <f>IFERROR(AE286+AF285,"")</f>
        <v/>
      </c>
      <c r="AG286" s="30" t="str">
        <f>IFERROR(IF(AND(PRINCIPAL!$H$88&lt;&gt;"",OR(L286=PRINCIPAL!$I$88,L286=PRINCIPAL!$I$88+PRINCIPAL!$I$88,L286=PRINCIPAL!$I$88+PRINCIPAL!$I$88+PRINCIPAL!$I$88)),0,IF(AND(PRINCIPAL!$H$88&lt;&gt;"",L286=PRINCIPAL!$J$88),VLOOKUP($AH$282,'Banco de Dados'!$B$4:$J$50,8,FALSE)*PRINCIPAL!$H$88*(1-(PRINCIPAL!$K$88/100)),IF(AND(PRINCIPAL!$H$88&lt;&gt;"",L286=PRINCIPAL!$L$88),VLOOKUP($AH$282,'Banco de Dados'!$B$4:$J$50,8,FALSE)*PRINCIPAL!$H$88*(1-(PRINCIPAL!$M$88/100)),IF(AND(PRINCIPAL!$H$88&lt;&gt;"",L286=PRINCIPAL!$N$88),VLOOKUP($AH$282,'Banco de Dados'!$B$4:$J$50,8,FALSE)*PRINCIPAL!$H$88*(1-(PRINCIPAL!$O$88/100)),IF(PRINCIPAL!$H$88&lt;&gt;"",VLOOKUP($AH$282,'Banco de Dados'!$B$4:$J$50,8,FALSE)*PRINCIPAL!$H$88,IF(OR(L286=PRINCIPAL!$I$88,L286=PRINCIPAL!$I$88+PRINCIPAL!$I$88,L286=PRINCIPAL!$I$88+PRINCIPAL!$I$88+PRINCIPAL!$I$88),0,IF(L286=PRINCIPAL!$J$88,VLOOKUP($AH$282,'Banco de Dados'!$B$4:$J$50,6,FALSE)*(1-(PRINCIPAL!$K$88/100)),IF(L286=PRINCIPAL!$L$88,VLOOKUP($AH$282,'Banco de Dados'!$B$4:$J$50,6,FALSE)*(1-(PRINCIPAL!$M$88/100)),IF(L286=PRINCIPAL!$N$88,VLOOKUP($AH$282,'Banco de Dados'!$B$4:$J$50,6,FALSE)*(1-(PRINCIPAL!$O$88/100)),VLOOKUP($AH$282,'Banco de Dados'!$B$4:$J$50,6,FALSE)))))))))),"")</f>
        <v/>
      </c>
      <c r="AH286" s="29" t="str">
        <f>IFERROR(AG286*(IFERROR(VLOOKUP($AH$282,'Banco de Dados'!$B$4:$J$50,4,FALSE),"ERRO")),"")</f>
        <v/>
      </c>
      <c r="AI286" s="29" t="str">
        <f>IFERROR(AH286+AG286,"")</f>
        <v/>
      </c>
      <c r="AJ286" s="103" t="str">
        <f>IFERROR(AI286*(C286*(PRINCIPAL!$G$88/100))*0.47*(44/12),"")</f>
        <v/>
      </c>
      <c r="AK286" s="111" t="str">
        <f>IFERROR(AJ286+AK285,"")</f>
        <v/>
      </c>
      <c r="AL286" s="30" t="str">
        <f>IFERROR(IF(AND(PRINCIPAL!$H$89&lt;&gt;"",OR(L286=PRINCIPAL!$I$89,L286=PRINCIPAL!$I$89+PRINCIPAL!$I$89,L286=PRINCIPAL!$I$89+PRINCIPAL!$I$89+PRINCIPAL!$I$89)),0,IF(AND(PRINCIPAL!$H$89&lt;&gt;"",L286=PRINCIPAL!$J$89),VLOOKUP($AM$282,'Banco de Dados'!$B$4:$J$50,8,FALSE)*PRINCIPAL!$H$89*(1-(PRINCIPAL!$K$89/100)),IF(AND(PRINCIPAL!$H$89&lt;&gt;"",L286=PRINCIPAL!$L$89),VLOOKUP($AM$282,'Banco de Dados'!$B$4:$J$50,8,FALSE)*PRINCIPAL!$H$89*(1-(PRINCIPAL!$M$89/100)),IF(AND(PRINCIPAL!$H$89&lt;&gt;"",L286=PRINCIPAL!$N$89),VLOOKUP($AM$282,'Banco de Dados'!$B$4:$J$50,8,FALSE)*PRINCIPAL!$H$89*(1-(PRINCIPAL!$O$89/100)),IF(PRINCIPAL!$H$89&lt;&gt;"",VLOOKUP($AM$282,'Banco de Dados'!$B$4:$J$50,8,FALSE)*PRINCIPAL!$H$89,IF(OR(L286=PRINCIPAL!$I$89,L286=PRINCIPAL!$I$89+PRINCIPAL!$I$89,L286=PRINCIPAL!$I$89+PRINCIPAL!$I$89+PRINCIPAL!$I$89),0,IF(L286=PRINCIPAL!$J$89,VLOOKUP($AM$282,'Banco de Dados'!$B$4:$J$50,6,FALSE)*(1-(PRINCIPAL!$K$89/100)),IF(L286=PRINCIPAL!$L$89,VLOOKUP($AM$282,'Banco de Dados'!$B$4:$J$50,6,FALSE)*(1-(PRINCIPAL!$M$89/100)),IF(L286=PRINCIPAL!$N$89,VLOOKUP($AM$282,'Banco de Dados'!$B$4:$J$50,6,FALSE)*(1-(PRINCIPAL!$O$89/100)),VLOOKUP($AM$282,'Banco de Dados'!$B$4:$J$50,6,FALSE)))))))))),"")</f>
        <v/>
      </c>
      <c r="AM286" s="29" t="str">
        <f>IFERROR(AL286*(IFERROR(VLOOKUP($AM$282,'Banco de Dados'!$B$4:$J$50,4,FALSE),"ERRO")),"")</f>
        <v/>
      </c>
      <c r="AN286" s="29" t="str">
        <f>IFERROR(AM286+AL286,"")</f>
        <v/>
      </c>
      <c r="AO286" s="103" t="str">
        <f>IFERROR(AN286*(C286*(PRINCIPAL!$G$89/100))*0.47*(44/12),"")</f>
        <v/>
      </c>
      <c r="AP286" s="111" t="str">
        <f>IFERROR(AO286+AP285,"")</f>
        <v/>
      </c>
      <c r="AQ286" s="30" t="str">
        <f>IFERROR(IF(AND(PRINCIPAL!$H$90&lt;&gt;"",OR(L286=PRINCIPAL!$I$90,L286=PRINCIPAL!$I$90+PRINCIPAL!$I$90,L286=PRINCIPAL!$I$90+PRINCIPAL!$I$90+PRINCIPAL!$I$90)),0,IF(AND(PRINCIPAL!$H$90&lt;&gt;"",L286=PRINCIPAL!$J$90),VLOOKUP($AR$282,'Banco de Dados'!$B$4:$J$50,8,FALSE)*PRINCIPAL!$H$90*(1-(PRINCIPAL!$K$90/100)),IF(AND(PRINCIPAL!$H$90&lt;&gt;"",L286=PRINCIPAL!$L$90),VLOOKUP($AR$282,'Banco de Dados'!$B$4:$J$50,8,FALSE)*PRINCIPAL!$H$90*(1-(PRINCIPAL!$M$90/100)),IF(AND(PRINCIPAL!$H$90&lt;&gt;"",L286=PRINCIPAL!$N$90),VLOOKUP($AR$282,'Banco de Dados'!$B$4:$J$50,8,FALSE)*PRINCIPAL!$H$90*(1-(PRINCIPAL!$O$90/100)),IF(PRINCIPAL!$H$90&lt;&gt;"",VLOOKUP($AR$282,'Banco de Dados'!$B$4:$J$50,8,FALSE)*PRINCIPAL!$H$90,IF(OR(L286=PRINCIPAL!$I$90,L286=PRINCIPAL!$I$90+PRINCIPAL!$I$90,L286=PRINCIPAL!$I$90+PRINCIPAL!$I$90+PRINCIPAL!$I$90),0,IF(L286=PRINCIPAL!$J$90,VLOOKUP($AR$282,'Banco de Dados'!$B$4:$J$50,6,FALSE)*(1-(PRINCIPAL!$K$90/100)),IF(L286=PRINCIPAL!$L$90,VLOOKUP($AR$282,'Banco de Dados'!$B$4:$J$50,6,FALSE)*(1-(PRINCIPAL!$M$90/100)),IF(L286=PRINCIPAL!$N$90,VLOOKUP($AR$282,'Banco de Dados'!$B$4:$J$50,6,FALSE)*(1-(PRINCIPAL!$O$90/100)),VLOOKUP($AR$282,'Banco de Dados'!$B$4:$J$50,6,FALSE)))))))))),"")</f>
        <v/>
      </c>
      <c r="AR286" s="29" t="str">
        <f>IFERROR(AQ286*(IFERROR(VLOOKUP($AR$282,'Banco de Dados'!$B$4:$J$50,4,FALSE),"ERRO")),"")</f>
        <v/>
      </c>
      <c r="AS286" s="29" t="str">
        <f>IFERROR(AR286+AQ286,"")</f>
        <v/>
      </c>
      <c r="AT286" s="103" t="str">
        <f>IFERROR(AS286*(C286*(PRINCIPAL!$G$90/100))*0.47*(44/12),"")</f>
        <v/>
      </c>
      <c r="AU286" s="111" t="str">
        <f>IFERROR(AT286+AU285,"")</f>
        <v/>
      </c>
      <c r="AV286" s="30" t="str">
        <f>IFERROR(IF(AND(PRINCIPAL!$H$91&lt;&gt;"",OR(L286=PRINCIPAL!$I$91,L286=PRINCIPAL!$I$91+PRINCIPAL!$I$91,L286=PRINCIPAL!$I$91+PRINCIPAL!$I$91+PRINCIPAL!$I$91)),0,IF(AND(PRINCIPAL!$H$91&lt;&gt;"",L286=PRINCIPAL!$J$91),VLOOKUP($AW$282,'Banco de Dados'!$B$4:$J$50,8,FALSE)*PRINCIPAL!$H$91*(1-(PRINCIPAL!$K$91/100)),IF(AND(PRINCIPAL!$H$91&lt;&gt;"",L286=PRINCIPAL!$L$91),VLOOKUP($AW$282,'Banco de Dados'!$B$4:$J$50,8,FALSE)*PRINCIPAL!$H$91*(1-(PRINCIPAL!$M$91/100)),IF(AND(PRINCIPAL!$H$91&lt;&gt;"",L286=PRINCIPAL!$N$91),VLOOKUP($AW$282,'Banco de Dados'!$B$4:$J$50,8,FALSE)*PRINCIPAL!$H$91*(1-(PRINCIPAL!$O$91/100)),IF(PRINCIPAL!$H$91&lt;&gt;"",VLOOKUP($AW$282,'Banco de Dados'!$B$4:$J$50,8,FALSE)*PRINCIPAL!$H$91,IF(OR(L286=PRINCIPAL!$I$91,L286=PRINCIPAL!$I$91+PRINCIPAL!$I$91,L286=PRINCIPAL!$I$91+PRINCIPAL!$I$91+PRINCIPAL!$I$91),0,IF(L286=PRINCIPAL!$J$91,VLOOKUP($AW$282,'Banco de Dados'!$B$4:$J$50,6,FALSE)*(1-(PRINCIPAL!$K$91/100)),IF(L286=PRINCIPAL!$L$91,VLOOKUP($AW$282,'Banco de Dados'!$B$4:$J$50,6,FALSE)*(1-(PRINCIPAL!$M$91/100)),IF(L286=PRINCIPAL!$N$91,VLOOKUP($AW$282,'Banco de Dados'!$B$4:$J$50,6,FALSE)*(1-(PRINCIPAL!$O$91/100)),VLOOKUP($AW$282,'Banco de Dados'!$B$4:$J$50,6,FALSE)))))))))),"")</f>
        <v/>
      </c>
      <c r="AW286" s="29" t="str">
        <f>IFERROR(AV286*(IFERROR(VLOOKUP($AW$282,'Banco de Dados'!$B$4:$J$50,4,FALSE),"ERRO")),"")</f>
        <v/>
      </c>
      <c r="AX286" s="29" t="str">
        <f>IFERROR(AW286+AV286,"")</f>
        <v/>
      </c>
      <c r="AY286" s="103" t="str">
        <f>IFERROR(AX286*(C286*(PRINCIPAL!$G$91/100))*0.47*(44/12),"")</f>
        <v/>
      </c>
      <c r="AZ286" s="111" t="str">
        <f>IFERROR(AY286+AZ285,"")</f>
        <v/>
      </c>
      <c r="BA286" s="30" t="str">
        <f>IFERROR(IF(AND(PRINCIPAL!$H$92&lt;&gt;"",OR(L286=PRINCIPAL!$I$92,L286=PRINCIPAL!$I$92+PRINCIPAL!$I$92,L286=PRINCIPAL!$I$92+PRINCIPAL!$I$92+PRINCIPAL!$I$92)),0,IF(AND(PRINCIPAL!$H$92&lt;&gt;"",L286=PRINCIPAL!$J$92),VLOOKUP($BB$282,'Banco de Dados'!$B$4:$J$50,8,FALSE)*PRINCIPAL!$H$92*(1-(PRINCIPAL!$K$92/100)),IF(AND(PRINCIPAL!$H$92&lt;&gt;"",L286=PRINCIPAL!$L$92),VLOOKUP($BB$282,'Banco de Dados'!$B$4:$J$50,8,FALSE)*PRINCIPAL!$H$92*(1-(PRINCIPAL!$M$92/100)),IF(AND(PRINCIPAL!$H$92&lt;&gt;"",L286=PRINCIPAL!$N$92),VLOOKUP($BB$282,'Banco de Dados'!$B$4:$J$50,8,FALSE)*PRINCIPAL!$H$92*(1-(PRINCIPAL!$O$92/100)),IF(PRINCIPAL!$H$92&lt;&gt;"",VLOOKUP($BB$282,'Banco de Dados'!$B$4:$J$50,8,FALSE)*PRINCIPAL!$H$92,IF(OR(L286=PRINCIPAL!$I$92,L286=PRINCIPAL!$I$92+PRINCIPAL!$I$92,L286=PRINCIPAL!$I$92+PRINCIPAL!$I$92+PRINCIPAL!$I$92),0,IF(L286=PRINCIPAL!$J$92,VLOOKUP($BB$282,'Banco de Dados'!$B$4:$J$50,6,FALSE)*(1-(PRINCIPAL!$K$92/100)),IF(L286=PRINCIPAL!$L$92,VLOOKUP($BB$282,'Banco de Dados'!$B$4:$J$50,6,FALSE)*(1-(PRINCIPAL!$M$92/100)),IF(L286=PRINCIPAL!$N$92,VLOOKUP($BB$282,'Banco de Dados'!$B$4:$J$50,6,FALSE)*(1-(PRINCIPAL!$O$92/100)),VLOOKUP($BB$282,'Banco de Dados'!$B$4:$J$50,6,FALSE)))))))))),"")</f>
        <v/>
      </c>
      <c r="BB286" s="29" t="str">
        <f>IFERROR(BA286*(IFERROR(VLOOKUP($BB$282,'Banco de Dados'!$B$4:$J$50,4,FALSE),"ERRO")),"")</f>
        <v/>
      </c>
      <c r="BC286" s="29" t="str">
        <f>IFERROR(BB286+BA286,"")</f>
        <v/>
      </c>
      <c r="BD286" s="103" t="str">
        <f>IFERROR(BC286*(C286*(PRINCIPAL!$G$92/100))*0.47*(44/12),"")</f>
        <v/>
      </c>
      <c r="BE286" s="111" t="str">
        <f t="shared" ref="BE286:BE319" si="175">IFERROR(BD286,"")</f>
        <v/>
      </c>
      <c r="BF286" s="30" t="str">
        <f>IFERROR(IF(AND(PRINCIPAL!$H$93&lt;&gt;"",OR(L286=PRINCIPAL!$I$93,L286=PRINCIPAL!$I$93+PRINCIPAL!$I$93,L286=PRINCIPAL!$I$93+PRINCIPAL!$I$93+PRINCIPAL!$I$93)),0,IF(AND(PRINCIPAL!$H$93&lt;&gt;"",L286=PRINCIPAL!$J$93),VLOOKUP($BG$282,'Banco de Dados'!$B$4:$J$50,8,FALSE)*PRINCIPAL!$H$93*(1-(PRINCIPAL!$K$93/100)),IF(AND(PRINCIPAL!$H$93&lt;&gt;"",L286=PRINCIPAL!$L$93),VLOOKUP($BG$282,'Banco de Dados'!$B$4:$J$50,8,FALSE)*PRINCIPAL!$H$93*(1-(PRINCIPAL!$M$93/100)),IF(AND(PRINCIPAL!$H$93&lt;&gt;"",L286=PRINCIPAL!$N$93),VLOOKUP($BG$282,'Banco de Dados'!$B$4:$J$50,8,FALSE)*PRINCIPAL!$H$93*(1-(PRINCIPAL!$O$93/100)),IF(PRINCIPAL!$H$93&lt;&gt;"",VLOOKUP($BG$282,'Banco de Dados'!$B$4:$J$50,8,FALSE)*PRINCIPAL!$H$93,IF(OR(L286=PRINCIPAL!$I$93,L286=PRINCIPAL!$I$93+PRINCIPAL!$I$93,L286=PRINCIPAL!$I$93+PRINCIPAL!$I$93+PRINCIPAL!$I$93),0,IF(L286=PRINCIPAL!$J$93,VLOOKUP($BG$282,'Banco de Dados'!$B$4:$J$50,6,FALSE)*(1-(PRINCIPAL!$K$93/100)),IF(L286=PRINCIPAL!$L$93,VLOOKUP($BG$282,'Banco de Dados'!$B$4:$J$50,6,FALSE)*(1-(PRINCIPAL!$M$93/100)),IF(L286=PRINCIPAL!$N$93,VLOOKUP($BG$282,'Banco de Dados'!$B$4:$J$50,6,FALSE)*(1-(PRINCIPAL!$O$93/100)),VLOOKUP($BG$282,'Banco de Dados'!$B$4:$J$50,6,FALSE)))))))))),"")</f>
        <v/>
      </c>
      <c r="BG286" s="29" t="str">
        <f>IFERROR(BF286*(IFERROR(VLOOKUP($BG$282,'Banco de Dados'!$B$4:$J$50,4,FALSE),"ERRO")),"")</f>
        <v/>
      </c>
      <c r="BH286" s="29" t="str">
        <f>IFERROR(BG286+BF286,"")</f>
        <v/>
      </c>
      <c r="BI286" s="103" t="str">
        <f>IFERROR(BH286*(C286*(PRINCIPAL!$G$93/100))*0.47*(44/12),"")</f>
        <v/>
      </c>
      <c r="BJ286" s="102" t="str">
        <f t="shared" ref="BJ286:BJ319" si="176">IFERROR(BI286,"")</f>
        <v/>
      </c>
    </row>
    <row r="287" spans="2:62" ht="12.75" customHeight="1" x14ac:dyDescent="0.3">
      <c r="B287" s="326">
        <f t="shared" ref="B287:B319" si="177">IF(B248&lt;&gt;"",B248,"")</f>
        <v>2023</v>
      </c>
      <c r="C287" s="342"/>
      <c r="D287" s="1"/>
      <c r="E287" s="116">
        <v>3</v>
      </c>
      <c r="F287" s="24" t="str">
        <f>IFERROR(VLOOKUP($G$282,'Banco de Dados'!$B$4:$J$50,6,FALSE),"")</f>
        <v/>
      </c>
      <c r="G287" s="25" t="str">
        <f>IFERROR(F287*(IFERROR(VLOOKUP($G$282,'Banco de Dados'!$B$4:$J$50,4,FALSE),"ERRO")),"")</f>
        <v/>
      </c>
      <c r="H287" s="25" t="str">
        <f t="shared" ref="H287:H319" si="178">IFERROR(F287+G287,"")</f>
        <v/>
      </c>
      <c r="I287" s="103" t="str">
        <f t="shared" ref="I287:I319" si="179">IFERROR(H287*(C287)*0.47*(44/12),"")</f>
        <v/>
      </c>
      <c r="J287" s="117" t="str">
        <f t="shared" ref="J287:J319" si="180">IFERROR(I287+J286,"")</f>
        <v/>
      </c>
      <c r="K287" s="1"/>
      <c r="L287" s="91">
        <v>3</v>
      </c>
      <c r="M287" s="24" t="str">
        <f>IFERROR(IF(AND(PRINCIPAL!$H$84&lt;&gt;"",OR(L287=PRINCIPAL!$I$84,L287=PRINCIPAL!$I$84+PRINCIPAL!$I$84,L287=PRINCIPAL!$I$84+PRINCIPAL!$I$84+PRINCIPAL!$I$84)),0,IF(AND(PRINCIPAL!$H$84&lt;&gt;"",L287=PRINCIPAL!$J$84),VLOOKUP($N$282,'Banco de Dados'!$B$4:$J$50,8,FALSE)*PRINCIPAL!$H$84*(1-(PRINCIPAL!$K$84/100)),IF(AND(PRINCIPAL!$H$84&lt;&gt;"",L287=PRINCIPAL!$L$84),VLOOKUP($N$282,'Banco de Dados'!$B$4:$J$50,8,FALSE)*PRINCIPAL!$H$84*(1-(PRINCIPAL!$M$84/100)),IF(AND(PRINCIPAL!$H$84&lt;&gt;"",L287=PRINCIPAL!$N$84),VLOOKUP($N$282,'Banco de Dados'!$B$4:$J$50,8,FALSE)*PRINCIPAL!$H$84*(1-(PRINCIPAL!$O$84/100)),IF(PRINCIPAL!$H$84&lt;&gt;"",VLOOKUP($N$282,'Banco de Dados'!$B$4:$J$50,8,FALSE)*PRINCIPAL!$H$84,IF(OR(L287=PRINCIPAL!$I$84,L287=PRINCIPAL!$I$84+PRINCIPAL!$I$84,L287=PRINCIPAL!$I$84+PRINCIPAL!$I$84+PRINCIPAL!$I$84),0,IF(L287=PRINCIPAL!$J$84,VLOOKUP($N$282,'Banco de Dados'!$B$4:$J$50,6,FALSE)*(1-(PRINCIPAL!$K$84/100)),IF(L287=PRINCIPAL!$L$84,VLOOKUP($N$282,'Banco de Dados'!$B$4:$J$50,6,FALSE)*(1-(PRINCIPAL!$M$84/100)),IF(L287=PRINCIPAL!$N$84,VLOOKUP($N$282,'Banco de Dados'!$B$4:$J$50,6,FALSE)*(1-(PRINCIPAL!$O$84/100)),VLOOKUP($N$282,'Banco de Dados'!$B$4:$J$50,6,FALSE)))))))))),"")</f>
        <v/>
      </c>
      <c r="N287" s="25" t="str">
        <f>IFERROR(M287*(IFERROR(VLOOKUP($N$282,'Banco de Dados'!$B$4:$J$50,4,FALSE),"ERRO")),"")</f>
        <v/>
      </c>
      <c r="O287" s="25" t="str">
        <f t="shared" ref="O287:O302" si="181">IFERROR(M287+N287,"")</f>
        <v/>
      </c>
      <c r="P287" s="103" t="str">
        <f>IFERROR(O287*(C287*(PRINCIPAL!$G$84/100))*0.47*(44/12),"")</f>
        <v/>
      </c>
      <c r="Q287" s="107" t="str">
        <f>IFERROR(Q286+P287,"")</f>
        <v/>
      </c>
      <c r="R287" s="29" t="str">
        <f>IFERROR(IF(AND(PRINCIPAL!$H$85&lt;&gt;"",OR(L287=PRINCIPAL!$I$85,L287=PRINCIPAL!$I$85+PRINCIPAL!$I$85,L287=PRINCIPAL!$I$85+PRINCIPAL!$I$85+PRINCIPAL!$I$85)),0,IF(AND(PRINCIPAL!$H$85&lt;&gt;"",L287=PRINCIPAL!$J$85),VLOOKUP($S$282,'Banco de Dados'!$B$4:$J$50,8,FALSE)*PRINCIPAL!$H$85*(1-(PRINCIPAL!$K$85/100)),IF(AND(PRINCIPAL!$H$85&lt;&gt;"",L287=PRINCIPAL!$L$85),VLOOKUP($S$282,'Banco de Dados'!$B$4:$J$50,8,FALSE)*PRINCIPAL!$H$85*(1-(PRINCIPAL!$M$85/100)),IF(AND(PRINCIPAL!$H$85&lt;&gt;"",L287=PRINCIPAL!$N$85),VLOOKUP($S$282,'Banco de Dados'!$B$4:$J$50,8,FALSE)*PRINCIPAL!$H$85*(1-(PRINCIPAL!$O$85/100)),IF(PRINCIPAL!$H$85&lt;&gt;"",VLOOKUP($S$282,'Banco de Dados'!$B$4:$J$50,8,FALSE)*PRINCIPAL!$H$85,IF(OR(L287=PRINCIPAL!$I$85,L287=PRINCIPAL!$I$85+PRINCIPAL!$I$85,L287=PRINCIPAL!$I$85+PRINCIPAL!$I$85+PRINCIPAL!$I$85),0,IF(L287=PRINCIPAL!$J$85,VLOOKUP($S$282,'Banco de Dados'!$B$4:$J$50,6,FALSE)*(1-(PRINCIPAL!$K$85/100)),IF(L287=PRINCIPAL!$L$85,VLOOKUP($S$282,'Banco de Dados'!$B$4:$J$50,6,FALSE)*(1-(PRINCIPAL!$M$85/100)),IF(L287=PRINCIPAL!$N$85,VLOOKUP($S$282,'Banco de Dados'!$B$4:$J$50,6,FALSE)*(1-(PRINCIPAL!$O$85/100)),VLOOKUP($S$282,'Banco de Dados'!$B$4:$J$50,6,FALSE)))))))))),"")</f>
        <v/>
      </c>
      <c r="S287" s="29" t="str">
        <f>IFERROR(R287*(IFERROR(VLOOKUP($S$282,'Banco de Dados'!$B$4:$J$50,4,FALSE),"ERRO")),"")</f>
        <v/>
      </c>
      <c r="T287" s="29" t="str">
        <f t="shared" ref="T287:T291" si="182">IFERROR(R287+S287,"")</f>
        <v/>
      </c>
      <c r="U287" s="103" t="str">
        <f>IFERROR(T287*(C287*(PRINCIPAL!$G$85/100))*0.47*(44/12),"")</f>
        <v/>
      </c>
      <c r="V287" s="103" t="str">
        <f t="shared" si="174"/>
        <v/>
      </c>
      <c r="W287" s="30" t="str">
        <f>IFERROR(IF(AND(PRINCIPAL!$H$86&lt;&gt;"",OR(L287=PRINCIPAL!$I$86,L287=PRINCIPAL!$I$86+PRINCIPAL!$I$86,L287=PRINCIPAL!$I$86+PRINCIPAL!$I$86+PRINCIPAL!$I$86)),0,IF(AND(PRINCIPAL!$H$86&lt;&gt;"",L287=PRINCIPAL!$J$86),VLOOKUP($X$282,'Banco de Dados'!$B$4:$J$50,8,FALSE)*PRINCIPAL!$H$86*(1-(PRINCIPAL!$K$86/100)),IF(AND(PRINCIPAL!$H$86&lt;&gt;"",L287=PRINCIPAL!$L$86),VLOOKUP($X$282,'Banco de Dados'!$B$4:$J$50,8,FALSE)*PRINCIPAL!$H$86*(1-(PRINCIPAL!$M$86/100)),IF(AND(PRINCIPAL!$H$86&lt;&gt;"",L287=PRINCIPAL!$N$86),VLOOKUP($X$282,'Banco de Dados'!$B$4:$J$50,8,FALSE)*PRINCIPAL!$H$86*(1-(PRINCIPAL!$O$86/100)),IF(PRINCIPAL!$H$86&lt;&gt;"",VLOOKUP($X$282,'Banco de Dados'!$B$4:$J$50,8,FALSE)*PRINCIPAL!$H$86,IF(OR(L287=PRINCIPAL!$I$86,L287=PRINCIPAL!$I$86+PRINCIPAL!$I$86,L287=PRINCIPAL!$I$86+PRINCIPAL!$I$86+PRINCIPAL!$I$86),0,IF(L287=PRINCIPAL!$J$86,VLOOKUP($X$282,'Banco de Dados'!$B$4:$J$50,6,FALSE)*(1-(PRINCIPAL!$K$86/100)),IF(L287=PRINCIPAL!$L$86,VLOOKUP($X$282,'Banco de Dados'!$B$4:$J$50,6,FALSE)*(1-(PRINCIPAL!$M$86/100)),IF(L287=PRINCIPAL!$N$86,VLOOKUP($X$282,'Banco de Dados'!$B$4:$J$50,6,FALSE)*(1-(PRINCIPAL!$O$86/100)),VLOOKUP($X$282,'Banco de Dados'!$B$4:$J$50,6,FALSE)))))))))),"")</f>
        <v/>
      </c>
      <c r="X287" s="29" t="str">
        <f>IFERROR(W287*(IFERROR(VLOOKUP($X$282,'Banco de Dados'!$B$4:$J$50,4,FALSE),"ERRO")),"")</f>
        <v/>
      </c>
      <c r="Y287" s="29" t="str">
        <f>IFERROR(X287+W287,"")</f>
        <v/>
      </c>
      <c r="Z287" s="103" t="str">
        <f>IFERROR(Y287*(C287*(PRINCIPAL!$G$86/100))*0.47*(44/12),"")</f>
        <v/>
      </c>
      <c r="AA287" s="111" t="str">
        <f>IFERROR(Z287+AA286,"")</f>
        <v/>
      </c>
      <c r="AB287" s="30" t="str">
        <f>IFERROR(IF(AND(PRINCIPAL!$H$87&lt;&gt;"",OR(L287=PRINCIPAL!$I$87,L287=PRINCIPAL!$I$87+PRINCIPAL!$I$87,L287=PRINCIPAL!$I$87+PRINCIPAL!$I$87+PRINCIPAL!$I$87)),0,IF(AND(PRINCIPAL!$H$87&lt;&gt;"",L287=PRINCIPAL!$J$87),VLOOKUP($AC$282,'Banco de Dados'!$B$4:$J$50,8,FALSE)*PRINCIPAL!$H$87*(1-(PRINCIPAL!$K$87/100)),IF(AND(PRINCIPAL!$H$87&lt;&gt;"",L287=PRINCIPAL!$L$87),VLOOKUP($AC$282,'Banco de Dados'!$B$4:$J$50,8,FALSE)*PRINCIPAL!$H$87*(1-(PRINCIPAL!$M$87/100)),IF(AND(PRINCIPAL!$H$87&lt;&gt;"",L287=PRINCIPAL!$N$87),VLOOKUP($AC$282,'Banco de Dados'!$B$4:$J$50,8,FALSE)*PRINCIPAL!$H$87*(1-(PRINCIPAL!$O$87/100)),IF(PRINCIPAL!$H$87&lt;&gt;"",VLOOKUP($AC$282,'Banco de Dados'!$B$4:$J$50,8,FALSE)*PRINCIPAL!$H$87,IF(OR(L287=PRINCIPAL!$I$87,L287=PRINCIPAL!$I$87+PRINCIPAL!$I$87,L287=PRINCIPAL!$I$87+PRINCIPAL!$I$87+PRINCIPAL!$I$87),0,IF(L287=PRINCIPAL!$J$87,VLOOKUP($AC$282,'Banco de Dados'!$B$4:$J$50,6,FALSE)*(1-(PRINCIPAL!$K$87/100)),IF(L287=PRINCIPAL!$L$87,VLOOKUP($AC$282,'Banco de Dados'!$B$4:$J$50,6,FALSE)*(1-(PRINCIPAL!$M$87/100)),IF(L287=PRINCIPAL!$N$87,VLOOKUP($AC$282,'Banco de Dados'!$B$4:$J$50,6,FALSE)*(1-(PRINCIPAL!$O$87/100)),VLOOKUP($AC$282,'Banco de Dados'!$B$4:$J$50,6,FALSE)))))))))),"")</f>
        <v/>
      </c>
      <c r="AC287" s="29" t="str">
        <f>IFERROR(AB287*(IFERROR(VLOOKUP($AC$282,'Banco de Dados'!$B$4:$J$50,4,FALSE),"ERRO")),"")</f>
        <v/>
      </c>
      <c r="AD287" s="29" t="str">
        <f t="shared" ref="AD287:AD319" si="183">IFERROR(AC287+AB287,"")</f>
        <v/>
      </c>
      <c r="AE287" s="103" t="str">
        <f>IFERROR(AD287*(C287*(PRINCIPAL!$G$87/100))*0.47*(44/12),"")</f>
        <v/>
      </c>
      <c r="AF287" s="111" t="str">
        <f t="shared" ref="AF287:AF319" si="184">IFERROR(AE287+AF286,"")</f>
        <v/>
      </c>
      <c r="AG287" s="30" t="str">
        <f>IFERROR(IF(AND(PRINCIPAL!$H$88&lt;&gt;"",OR(L287=PRINCIPAL!$I$88,L287=PRINCIPAL!$I$88+PRINCIPAL!$I$88,L287=PRINCIPAL!$I$88+PRINCIPAL!$I$88+PRINCIPAL!$I$88)),0,IF(AND(PRINCIPAL!$H$88&lt;&gt;"",L287=PRINCIPAL!$J$88),VLOOKUP($AH$282,'Banco de Dados'!$B$4:$J$50,8,FALSE)*PRINCIPAL!$H$88*(1-(PRINCIPAL!$K$88/100)),IF(AND(PRINCIPAL!$H$88&lt;&gt;"",L287=PRINCIPAL!$L$88),VLOOKUP($AH$282,'Banco de Dados'!$B$4:$J$50,8,FALSE)*PRINCIPAL!$H$88*(1-(PRINCIPAL!$M$88/100)),IF(AND(PRINCIPAL!$H$88&lt;&gt;"",L287=PRINCIPAL!$N$88),VLOOKUP($AH$282,'Banco de Dados'!$B$4:$J$50,8,FALSE)*PRINCIPAL!$H$88*(1-(PRINCIPAL!$O$88/100)),IF(PRINCIPAL!$H$88&lt;&gt;"",VLOOKUP($AH$282,'Banco de Dados'!$B$4:$J$50,8,FALSE)*PRINCIPAL!$H$88,IF(OR(L287=PRINCIPAL!$I$88,L287=PRINCIPAL!$I$88+PRINCIPAL!$I$88,L287=PRINCIPAL!$I$88+PRINCIPAL!$I$88+PRINCIPAL!$I$88),0,IF(L287=PRINCIPAL!$J$88,VLOOKUP($AH$282,'Banco de Dados'!$B$4:$J$50,6,FALSE)*(1-(PRINCIPAL!$K$88/100)),IF(L287=PRINCIPAL!$L$88,VLOOKUP($AH$282,'Banco de Dados'!$B$4:$J$50,6,FALSE)*(1-(PRINCIPAL!$M$88/100)),IF(L287=PRINCIPAL!$N$88,VLOOKUP($AH$282,'Banco de Dados'!$B$4:$J$50,6,FALSE)*(1-(PRINCIPAL!$O$88/100)),VLOOKUP($AH$282,'Banco de Dados'!$B$4:$J$50,6,FALSE)))))))))),"")</f>
        <v/>
      </c>
      <c r="AH287" s="29" t="str">
        <f>IFERROR(AG287*(IFERROR(VLOOKUP($AH$282,'Banco de Dados'!$B$4:$J$50,4,FALSE),"ERRO")),"")</f>
        <v/>
      </c>
      <c r="AI287" s="29" t="str">
        <f t="shared" ref="AI287:AI319" si="185">IFERROR(AH287+AG287,"")</f>
        <v/>
      </c>
      <c r="AJ287" s="103" t="str">
        <f>IFERROR(AI287*(C287*(PRINCIPAL!$G$88/100))*0.47*(44/12),"")</f>
        <v/>
      </c>
      <c r="AK287" s="111" t="str">
        <f>IFERROR(AJ287+AK286,"")</f>
        <v/>
      </c>
      <c r="AL287" s="30" t="str">
        <f>IFERROR(IF(AND(PRINCIPAL!$H$89&lt;&gt;"",OR(L287=PRINCIPAL!$I$89,L287=PRINCIPAL!$I$89+PRINCIPAL!$I$89,L287=PRINCIPAL!$I$89+PRINCIPAL!$I$89+PRINCIPAL!$I$89)),0,IF(AND(PRINCIPAL!$H$89&lt;&gt;"",L287=PRINCIPAL!$J$89),VLOOKUP($AM$282,'Banco de Dados'!$B$4:$J$50,8,FALSE)*PRINCIPAL!$H$89*(1-(PRINCIPAL!$K$89/100)),IF(AND(PRINCIPAL!$H$89&lt;&gt;"",L287=PRINCIPAL!$L$89),VLOOKUP($AM$282,'Banco de Dados'!$B$4:$J$50,8,FALSE)*PRINCIPAL!$H$89*(1-(PRINCIPAL!$M$89/100)),IF(AND(PRINCIPAL!$H$89&lt;&gt;"",L287=PRINCIPAL!$N$89),VLOOKUP($AM$282,'Banco de Dados'!$B$4:$J$50,8,FALSE)*PRINCIPAL!$H$89*(1-(PRINCIPAL!$O$89/100)),IF(PRINCIPAL!$H$89&lt;&gt;"",VLOOKUP($AM$282,'Banco de Dados'!$B$4:$J$50,8,FALSE)*PRINCIPAL!$H$89,IF(OR(L287=PRINCIPAL!$I$89,L287=PRINCIPAL!$I$89+PRINCIPAL!$I$89,L287=PRINCIPAL!$I$89+PRINCIPAL!$I$89+PRINCIPAL!$I$89),0,IF(L287=PRINCIPAL!$J$89,VLOOKUP($AM$282,'Banco de Dados'!$B$4:$J$50,6,FALSE)*(1-(PRINCIPAL!$K$89/100)),IF(L287=PRINCIPAL!$L$89,VLOOKUP($AM$282,'Banco de Dados'!$B$4:$J$50,6,FALSE)*(1-(PRINCIPAL!$M$89/100)),IF(L287=PRINCIPAL!$N$89,VLOOKUP($AM$282,'Banco de Dados'!$B$4:$J$50,6,FALSE)*(1-(PRINCIPAL!$O$89/100)),VLOOKUP($AM$282,'Banco de Dados'!$B$4:$J$50,6,FALSE)))))))))),"")</f>
        <v/>
      </c>
      <c r="AM287" s="29" t="str">
        <f>IFERROR(AL287*(IFERROR(VLOOKUP($AM$282,'Banco de Dados'!$B$4:$J$50,4,FALSE),"ERRO")),"")</f>
        <v/>
      </c>
      <c r="AN287" s="29" t="str">
        <f t="shared" ref="AN287:AN319" si="186">IFERROR(AM287+AL287,"")</f>
        <v/>
      </c>
      <c r="AO287" s="103" t="str">
        <f>IFERROR(AN287*(C287*(PRINCIPAL!$G$89/100))*0.47*(44/12),"")</f>
        <v/>
      </c>
      <c r="AP287" s="111" t="str">
        <f t="shared" ref="AP287:AP319" si="187">IFERROR(AO287+AP286,"")</f>
        <v/>
      </c>
      <c r="AQ287" s="30" t="str">
        <f>IFERROR(IF(AND(PRINCIPAL!$H$90&lt;&gt;"",OR(L287=PRINCIPAL!$I$90,L287=PRINCIPAL!$I$90+PRINCIPAL!$I$90,L287=PRINCIPAL!$I$90+PRINCIPAL!$I$90+PRINCIPAL!$I$90)),0,IF(AND(PRINCIPAL!$H$90&lt;&gt;"",L287=PRINCIPAL!$J$90),VLOOKUP($AR$282,'Banco de Dados'!$B$4:$J$50,8,FALSE)*PRINCIPAL!$H$90*(1-(PRINCIPAL!$K$90/100)),IF(AND(PRINCIPAL!$H$90&lt;&gt;"",L287=PRINCIPAL!$L$90),VLOOKUP($AR$282,'Banco de Dados'!$B$4:$J$50,8,FALSE)*PRINCIPAL!$H$90*(1-(PRINCIPAL!$M$90/100)),IF(AND(PRINCIPAL!$H$90&lt;&gt;"",L287=PRINCIPAL!$N$90),VLOOKUP($AR$282,'Banco de Dados'!$B$4:$J$50,8,FALSE)*PRINCIPAL!$H$90*(1-(PRINCIPAL!$O$90/100)),IF(PRINCIPAL!$H$90&lt;&gt;"",VLOOKUP($AR$282,'Banco de Dados'!$B$4:$J$50,8,FALSE)*PRINCIPAL!$H$90,IF(OR(L287=PRINCIPAL!$I$90,L287=PRINCIPAL!$I$90+PRINCIPAL!$I$90,L287=PRINCIPAL!$I$90+PRINCIPAL!$I$90+PRINCIPAL!$I$90),0,IF(L287=PRINCIPAL!$J$90,VLOOKUP($AR$282,'Banco de Dados'!$B$4:$J$50,6,FALSE)*(1-(PRINCIPAL!$K$90/100)),IF(L287=PRINCIPAL!$L$90,VLOOKUP($AR$282,'Banco de Dados'!$B$4:$J$50,6,FALSE)*(1-(PRINCIPAL!$M$90/100)),IF(L287=PRINCIPAL!$N$90,VLOOKUP($AR$282,'Banco de Dados'!$B$4:$J$50,6,FALSE)*(1-(PRINCIPAL!$O$90/100)),VLOOKUP($AR$282,'Banco de Dados'!$B$4:$J$50,6,FALSE)))))))))),"")</f>
        <v/>
      </c>
      <c r="AR287" s="29" t="str">
        <f>IFERROR(AQ287*(IFERROR(VLOOKUP($AR$282,'Banco de Dados'!$B$4:$J$50,4,FALSE),"ERRO")),"")</f>
        <v/>
      </c>
      <c r="AS287" s="29" t="str">
        <f t="shared" ref="AS287:AS319" si="188">IFERROR(AR287+AQ287,"")</f>
        <v/>
      </c>
      <c r="AT287" s="103" t="str">
        <f>IFERROR(AS287*(C287*(PRINCIPAL!$G$90/100))*0.47*(44/12),"")</f>
        <v/>
      </c>
      <c r="AU287" s="111" t="str">
        <f t="shared" ref="AU287:AU319" si="189">IFERROR(AT287+AU286,"")</f>
        <v/>
      </c>
      <c r="AV287" s="30" t="str">
        <f>IFERROR(IF(AND(PRINCIPAL!$H$91&lt;&gt;"",OR(L287=PRINCIPAL!$I$91,L287=PRINCIPAL!$I$91+PRINCIPAL!$I$91,L287=PRINCIPAL!$I$91+PRINCIPAL!$I$91+PRINCIPAL!$I$91)),0,IF(AND(PRINCIPAL!$H$91&lt;&gt;"",L287=PRINCIPAL!$J$91),VLOOKUP($AW$282,'Banco de Dados'!$B$4:$J$50,8,FALSE)*PRINCIPAL!$H$91*(1-(PRINCIPAL!$K$91/100)),IF(AND(PRINCIPAL!$H$91&lt;&gt;"",L287=PRINCIPAL!$L$91),VLOOKUP($AW$282,'Banco de Dados'!$B$4:$J$50,8,FALSE)*PRINCIPAL!$H$91*(1-(PRINCIPAL!$M$91/100)),IF(AND(PRINCIPAL!$H$91&lt;&gt;"",L287=PRINCIPAL!$N$91),VLOOKUP($AW$282,'Banco de Dados'!$B$4:$J$50,8,FALSE)*PRINCIPAL!$H$91*(1-(PRINCIPAL!$O$91/100)),IF(PRINCIPAL!$H$91&lt;&gt;"",VLOOKUP($AW$282,'Banco de Dados'!$B$4:$J$50,8,FALSE)*PRINCIPAL!$H$91,IF(OR(L287=PRINCIPAL!$I$91,L287=PRINCIPAL!$I$91+PRINCIPAL!$I$91,L287=PRINCIPAL!$I$91+PRINCIPAL!$I$91+PRINCIPAL!$I$91),0,IF(L287=PRINCIPAL!$J$91,VLOOKUP($AW$282,'Banco de Dados'!$B$4:$J$50,6,FALSE)*(1-(PRINCIPAL!$K$91/100)),IF(L287=PRINCIPAL!$L$91,VLOOKUP($AW$282,'Banco de Dados'!$B$4:$J$50,6,FALSE)*(1-(PRINCIPAL!$M$91/100)),IF(L287=PRINCIPAL!$N$91,VLOOKUP($AW$282,'Banco de Dados'!$B$4:$J$50,6,FALSE)*(1-(PRINCIPAL!$O$91/100)),VLOOKUP($AW$282,'Banco de Dados'!$B$4:$J$50,6,FALSE)))))))))),"")</f>
        <v/>
      </c>
      <c r="AW287" s="29" t="str">
        <f>IFERROR(AV287*(IFERROR(VLOOKUP($AW$282,'Banco de Dados'!$B$4:$J$50,4,FALSE),"ERRO")),"")</f>
        <v/>
      </c>
      <c r="AX287" s="29" t="str">
        <f t="shared" ref="AX287:AX319" si="190">IFERROR(AW287+AV287,"")</f>
        <v/>
      </c>
      <c r="AY287" s="103" t="str">
        <f>IFERROR(AX287*(C287*(PRINCIPAL!$G$91/100))*0.47*(44/12),"")</f>
        <v/>
      </c>
      <c r="AZ287" s="111" t="str">
        <f>IFERROR(AY287+AZ286,"")</f>
        <v/>
      </c>
      <c r="BA287" s="30" t="str">
        <f>IFERROR(IF(AND(PRINCIPAL!$H$92&lt;&gt;"",OR(L287=PRINCIPAL!$I$92,L287=PRINCIPAL!$I$92+PRINCIPAL!$I$92,L287=PRINCIPAL!$I$92+PRINCIPAL!$I$92+PRINCIPAL!$I$92)),0,IF(AND(PRINCIPAL!$H$92&lt;&gt;"",L287=PRINCIPAL!$J$92),VLOOKUP($BB$282,'Banco de Dados'!$B$4:$J$50,8,FALSE)*PRINCIPAL!$H$92*(1-(PRINCIPAL!$K$92/100)),IF(AND(PRINCIPAL!$H$92&lt;&gt;"",L287=PRINCIPAL!$L$92),VLOOKUP($BB$282,'Banco de Dados'!$B$4:$J$50,8,FALSE)*PRINCIPAL!$H$92*(1-(PRINCIPAL!$M$92/100)),IF(AND(PRINCIPAL!$H$92&lt;&gt;"",L287=PRINCIPAL!$N$92),VLOOKUP($BB$282,'Banco de Dados'!$B$4:$J$50,8,FALSE)*PRINCIPAL!$H$92*(1-(PRINCIPAL!$O$92/100)),IF(PRINCIPAL!$H$92&lt;&gt;"",VLOOKUP($BB$282,'Banco de Dados'!$B$4:$J$50,8,FALSE)*PRINCIPAL!$H$92,IF(OR(L287=PRINCIPAL!$I$92,L287=PRINCIPAL!$I$92+PRINCIPAL!$I$92,L287=PRINCIPAL!$I$92+PRINCIPAL!$I$92+PRINCIPAL!$I$92),0,IF(L287=PRINCIPAL!$J$92,VLOOKUP($BB$282,'Banco de Dados'!$B$4:$J$50,6,FALSE)*(1-(PRINCIPAL!$K$92/100)),IF(L287=PRINCIPAL!$L$92,VLOOKUP($BB$282,'Banco de Dados'!$B$4:$J$50,6,FALSE)*(1-(PRINCIPAL!$M$92/100)),IF(L287=PRINCIPAL!$N$92,VLOOKUP($BB$282,'Banco de Dados'!$B$4:$J$50,6,FALSE)*(1-(PRINCIPAL!$O$92/100)),VLOOKUP($BB$282,'Banco de Dados'!$B$4:$J$50,6,FALSE)))))))))),"")</f>
        <v/>
      </c>
      <c r="BB287" s="29" t="str">
        <f>IFERROR(BA287*(IFERROR(VLOOKUP($BB$282,'Banco de Dados'!$B$4:$J$50,4,FALSE),"ERRO")),"")</f>
        <v/>
      </c>
      <c r="BC287" s="29" t="str">
        <f>IFERROR(BB287+BA287,"")</f>
        <v/>
      </c>
      <c r="BD287" s="103" t="str">
        <f>IFERROR(BC287*(C287*(PRINCIPAL!$G$92/100))*0.47*(44/12),"")</f>
        <v/>
      </c>
      <c r="BE287" s="111" t="str">
        <f t="shared" si="175"/>
        <v/>
      </c>
      <c r="BF287" s="30" t="str">
        <f>IFERROR(IF(AND(PRINCIPAL!$H$93&lt;&gt;"",OR(L287=PRINCIPAL!$I$93,L287=PRINCIPAL!$I$93+PRINCIPAL!$I$93,L287=PRINCIPAL!$I$93+PRINCIPAL!$I$93+PRINCIPAL!$I$93)),0,IF(AND(PRINCIPAL!$H$93&lt;&gt;"",L287=PRINCIPAL!$J$93),VLOOKUP($BG$282,'Banco de Dados'!$B$4:$J$50,8,FALSE)*PRINCIPAL!$H$93*(1-(PRINCIPAL!$K$93/100)),IF(AND(PRINCIPAL!$H$93&lt;&gt;"",L287=PRINCIPAL!$L$93),VLOOKUP($BG$282,'Banco de Dados'!$B$4:$J$50,8,FALSE)*PRINCIPAL!$H$93*(1-(PRINCIPAL!$M$93/100)),IF(AND(PRINCIPAL!$H$93&lt;&gt;"",L287=PRINCIPAL!$N$93),VLOOKUP($BG$282,'Banco de Dados'!$B$4:$J$50,8,FALSE)*PRINCIPAL!$H$93*(1-(PRINCIPAL!$O$93/100)),IF(PRINCIPAL!$H$93&lt;&gt;"",VLOOKUP($BG$282,'Banco de Dados'!$B$4:$J$50,8,FALSE)*PRINCIPAL!$H$93,IF(OR(L287=PRINCIPAL!$I$93,L287=PRINCIPAL!$I$93+PRINCIPAL!$I$93,L287=PRINCIPAL!$I$93+PRINCIPAL!$I$93+PRINCIPAL!$I$93),0,IF(L287=PRINCIPAL!$J$93,VLOOKUP($BG$282,'Banco de Dados'!$B$4:$J$50,6,FALSE)*(1-(PRINCIPAL!$K$93/100)),IF(L287=PRINCIPAL!$L$93,VLOOKUP($BG$282,'Banco de Dados'!$B$4:$J$50,6,FALSE)*(1-(PRINCIPAL!$M$93/100)),IF(L287=PRINCIPAL!$N$93,VLOOKUP($BG$282,'Banco de Dados'!$B$4:$J$50,6,FALSE)*(1-(PRINCIPAL!$O$93/100)),VLOOKUP($BG$282,'Banco de Dados'!$B$4:$J$50,6,FALSE)))))))))),"")</f>
        <v/>
      </c>
      <c r="BG287" s="29" t="str">
        <f>IFERROR(BF287*(IFERROR(VLOOKUP($BG$282,'Banco de Dados'!$B$4:$J$50,4,FALSE),"ERRO")),"")</f>
        <v/>
      </c>
      <c r="BH287" s="29" t="str">
        <f t="shared" ref="BH287:BH319" si="191">IFERROR(BG287+BF287,"")</f>
        <v/>
      </c>
      <c r="BI287" s="103" t="str">
        <f>IFERROR(BH287*(C287*(PRINCIPAL!$G$93/100))*0.47*(44/12),"")</f>
        <v/>
      </c>
      <c r="BJ287" s="102" t="str">
        <f t="shared" si="176"/>
        <v/>
      </c>
    </row>
    <row r="288" spans="2:62" ht="12.75" customHeight="1" x14ac:dyDescent="0.3">
      <c r="B288" s="326">
        <f t="shared" si="177"/>
        <v>2024</v>
      </c>
      <c r="C288" s="343"/>
      <c r="D288" s="1"/>
      <c r="E288" s="116">
        <v>4</v>
      </c>
      <c r="F288" s="24" t="str">
        <f>IFERROR(VLOOKUP($G$282,'Banco de Dados'!$B$4:$J$50,6,FALSE),"")</f>
        <v/>
      </c>
      <c r="G288" s="25" t="str">
        <f>IFERROR(F288*(IFERROR(VLOOKUP($G$282,'Banco de Dados'!$B$4:$J$50,4,FALSE),"ERRO")),"")</f>
        <v/>
      </c>
      <c r="H288" s="25" t="str">
        <f t="shared" si="178"/>
        <v/>
      </c>
      <c r="I288" s="103" t="str">
        <f t="shared" si="179"/>
        <v/>
      </c>
      <c r="J288" s="117" t="str">
        <f t="shared" si="180"/>
        <v/>
      </c>
      <c r="K288" s="1"/>
      <c r="L288" s="91">
        <v>4</v>
      </c>
      <c r="M288" s="24" t="str">
        <f>IFERROR(IF(AND(PRINCIPAL!$H$84&lt;&gt;"",OR(L288=PRINCIPAL!$I$84,L288=PRINCIPAL!$I$84+PRINCIPAL!$I$84,L288=PRINCIPAL!$I$84+PRINCIPAL!$I$84+PRINCIPAL!$I$84)),0,IF(AND(PRINCIPAL!$H$84&lt;&gt;"",L288=PRINCIPAL!$J$84),VLOOKUP($N$282,'Banco de Dados'!$B$4:$J$50,8,FALSE)*PRINCIPAL!$H$84*(1-(PRINCIPAL!$K$84/100)),IF(AND(PRINCIPAL!$H$84&lt;&gt;"",L288=PRINCIPAL!$L$84),VLOOKUP($N$282,'Banco de Dados'!$B$4:$J$50,8,FALSE)*PRINCIPAL!$H$84*(1-(PRINCIPAL!$M$84/100)),IF(AND(PRINCIPAL!$H$84&lt;&gt;"",L288=PRINCIPAL!$N$84),VLOOKUP($N$282,'Banco de Dados'!$B$4:$J$50,8,FALSE)*PRINCIPAL!$H$84*(1-(PRINCIPAL!$O$84/100)),IF(PRINCIPAL!$H$84&lt;&gt;"",VLOOKUP($N$282,'Banco de Dados'!$B$4:$J$50,8,FALSE)*PRINCIPAL!$H$84,IF(OR(L288=PRINCIPAL!$I$84,L288=PRINCIPAL!$I$84+PRINCIPAL!$I$84,L288=PRINCIPAL!$I$84+PRINCIPAL!$I$84+PRINCIPAL!$I$84),0,IF(L288=PRINCIPAL!$J$84,VLOOKUP($N$282,'Banco de Dados'!$B$4:$J$50,6,FALSE)*(1-(PRINCIPAL!$K$84/100)),IF(L288=PRINCIPAL!$L$84,VLOOKUP($N$282,'Banco de Dados'!$B$4:$J$50,6,FALSE)*(1-(PRINCIPAL!$M$84/100)),IF(L288=PRINCIPAL!$N$84,VLOOKUP($N$282,'Banco de Dados'!$B$4:$J$50,6,FALSE)*(1-(PRINCIPAL!$O$84/100)),VLOOKUP($N$282,'Banco de Dados'!$B$4:$J$50,6,FALSE)))))))))),"")</f>
        <v/>
      </c>
      <c r="N288" s="25" t="str">
        <f>IFERROR(M288*(IFERROR(VLOOKUP($N$282,'Banco de Dados'!$B$4:$J$50,4,FALSE),"ERRO")),"")</f>
        <v/>
      </c>
      <c r="O288" s="25" t="str">
        <f t="shared" si="181"/>
        <v/>
      </c>
      <c r="P288" s="103" t="str">
        <f>IFERROR(O288*(C288*(PRINCIPAL!$G$84/100))*0.47*(44/12),"")</f>
        <v/>
      </c>
      <c r="Q288" s="107" t="str">
        <f>IFERROR(Q287+P288,"")</f>
        <v/>
      </c>
      <c r="R288" s="29" t="str">
        <f>IFERROR(IF(AND(PRINCIPAL!$H$85&lt;&gt;"",OR(L288=PRINCIPAL!$I$85,L288=PRINCIPAL!$I$85+PRINCIPAL!$I$85,L288=PRINCIPAL!$I$85+PRINCIPAL!$I$85+PRINCIPAL!$I$85)),0,IF(AND(PRINCIPAL!$H$85&lt;&gt;"",L288=PRINCIPAL!$J$85),VLOOKUP($S$282,'Banco de Dados'!$B$4:$J$50,8,FALSE)*PRINCIPAL!$H$85*(1-(PRINCIPAL!$K$85/100)),IF(AND(PRINCIPAL!$H$85&lt;&gt;"",L288=PRINCIPAL!$L$85),VLOOKUP($S$282,'Banco de Dados'!$B$4:$J$50,8,FALSE)*PRINCIPAL!$H$85*(1-(PRINCIPAL!$M$85/100)),IF(AND(PRINCIPAL!$H$85&lt;&gt;"",L288=PRINCIPAL!$N$85),VLOOKUP($S$282,'Banco de Dados'!$B$4:$J$50,8,FALSE)*PRINCIPAL!$H$85*(1-(PRINCIPAL!$O$85/100)),IF(PRINCIPAL!$H$85&lt;&gt;"",VLOOKUP($S$282,'Banco de Dados'!$B$4:$J$50,8,FALSE)*PRINCIPAL!$H$85,IF(OR(L288=PRINCIPAL!$I$85,L288=PRINCIPAL!$I$85+PRINCIPAL!$I$85,L288=PRINCIPAL!$I$85+PRINCIPAL!$I$85+PRINCIPAL!$I$85),0,IF(L288=PRINCIPAL!$J$85,VLOOKUP($S$282,'Banco de Dados'!$B$4:$J$50,6,FALSE)*(1-(PRINCIPAL!$K$85/100)),IF(L288=PRINCIPAL!$L$85,VLOOKUP($S$282,'Banco de Dados'!$B$4:$J$50,6,FALSE)*(1-(PRINCIPAL!$M$85/100)),IF(L288=PRINCIPAL!$N$85,VLOOKUP($S$282,'Banco de Dados'!$B$4:$J$50,6,FALSE)*(1-(PRINCIPAL!$O$85/100)),VLOOKUP($S$282,'Banco de Dados'!$B$4:$J$50,6,FALSE)))))))))),"")</f>
        <v/>
      </c>
      <c r="S288" s="29" t="str">
        <f>IFERROR(R288*(IFERROR(VLOOKUP($S$282,'Banco de Dados'!$B$4:$J$50,4,FALSE),"ERRO")),"")</f>
        <v/>
      </c>
      <c r="T288" s="29" t="str">
        <f t="shared" si="182"/>
        <v/>
      </c>
      <c r="U288" s="103" t="str">
        <f>IFERROR(T288*(C288*(PRINCIPAL!$G$85/100))*0.47*(44/12),"")</f>
        <v/>
      </c>
      <c r="V288" s="103" t="str">
        <f t="shared" si="174"/>
        <v/>
      </c>
      <c r="W288" s="30" t="str">
        <f>IFERROR(IF(AND(PRINCIPAL!$H$86&lt;&gt;"",OR(L288=PRINCIPAL!$I$86,L288=PRINCIPAL!$I$86+PRINCIPAL!$I$86,L288=PRINCIPAL!$I$86+PRINCIPAL!$I$86+PRINCIPAL!$I$86)),0,IF(AND(PRINCIPAL!$H$86&lt;&gt;"",L288=PRINCIPAL!$J$86),VLOOKUP($X$282,'Banco de Dados'!$B$4:$J$50,8,FALSE)*PRINCIPAL!$H$86*(1-(PRINCIPAL!$K$86/100)),IF(AND(PRINCIPAL!$H$86&lt;&gt;"",L288=PRINCIPAL!$L$86),VLOOKUP($X$282,'Banco de Dados'!$B$4:$J$50,8,FALSE)*PRINCIPAL!$H$86*(1-(PRINCIPAL!$M$86/100)),IF(AND(PRINCIPAL!$H$86&lt;&gt;"",L288=PRINCIPAL!$N$86),VLOOKUP($X$282,'Banco de Dados'!$B$4:$J$50,8,FALSE)*PRINCIPAL!$H$86*(1-(PRINCIPAL!$O$86/100)),IF(PRINCIPAL!$H$86&lt;&gt;"",VLOOKUP($X$282,'Banco de Dados'!$B$4:$J$50,8,FALSE)*PRINCIPAL!$H$86,IF(OR(L288=PRINCIPAL!$I$86,L288=PRINCIPAL!$I$86+PRINCIPAL!$I$86,L288=PRINCIPAL!$I$86+PRINCIPAL!$I$86+PRINCIPAL!$I$86),0,IF(L288=PRINCIPAL!$J$86,VLOOKUP($X$282,'Banco de Dados'!$B$4:$J$50,6,FALSE)*(1-(PRINCIPAL!$K$86/100)),IF(L288=PRINCIPAL!$L$86,VLOOKUP($X$282,'Banco de Dados'!$B$4:$J$50,6,FALSE)*(1-(PRINCIPAL!$M$86/100)),IF(L288=PRINCIPAL!$N$86,VLOOKUP($X$282,'Banco de Dados'!$B$4:$J$50,6,FALSE)*(1-(PRINCIPAL!$O$86/100)),VLOOKUP($X$282,'Banco de Dados'!$B$4:$J$50,6,FALSE)))))))))),"")</f>
        <v/>
      </c>
      <c r="X288" s="29" t="str">
        <f>IFERROR(W288*(IFERROR(VLOOKUP($X$282,'Banco de Dados'!$B$4:$J$50,4,FALSE),"ERRO")),"")</f>
        <v/>
      </c>
      <c r="Y288" s="29" t="str">
        <f t="shared" ref="Y288:Y319" si="192">IFERROR(X288+W288,"")</f>
        <v/>
      </c>
      <c r="Z288" s="103" t="str">
        <f>IFERROR(Y288*(C288*(PRINCIPAL!$G$86/100))*0.47*(44/12),"")</f>
        <v/>
      </c>
      <c r="AA288" s="111" t="str">
        <f t="shared" ref="AA288:AA319" si="193">IFERROR(Z288+AA287,"")</f>
        <v/>
      </c>
      <c r="AB288" s="30" t="str">
        <f>IFERROR(IF(AND(PRINCIPAL!$H$87&lt;&gt;"",OR(L288=PRINCIPAL!$I$87,L288=PRINCIPAL!$I$87+PRINCIPAL!$I$87,L288=PRINCIPAL!$I$87+PRINCIPAL!$I$87+PRINCIPAL!$I$87)),0,IF(AND(PRINCIPAL!$H$87&lt;&gt;"",L288=PRINCIPAL!$J$87),VLOOKUP($AC$282,'Banco de Dados'!$B$4:$J$50,8,FALSE)*PRINCIPAL!$H$87*(1-(PRINCIPAL!$K$87/100)),IF(AND(PRINCIPAL!$H$87&lt;&gt;"",L288=PRINCIPAL!$L$87),VLOOKUP($AC$282,'Banco de Dados'!$B$4:$J$50,8,FALSE)*PRINCIPAL!$H$87*(1-(PRINCIPAL!$M$87/100)),IF(AND(PRINCIPAL!$H$87&lt;&gt;"",L288=PRINCIPAL!$N$87),VLOOKUP($AC$282,'Banco de Dados'!$B$4:$J$50,8,FALSE)*PRINCIPAL!$H$87*(1-(PRINCIPAL!$O$87/100)),IF(PRINCIPAL!$H$87&lt;&gt;"",VLOOKUP($AC$282,'Banco de Dados'!$B$4:$J$50,8,FALSE)*PRINCIPAL!$H$87,IF(OR(L288=PRINCIPAL!$I$87,L288=PRINCIPAL!$I$87+PRINCIPAL!$I$87,L288=PRINCIPAL!$I$87+PRINCIPAL!$I$87+PRINCIPAL!$I$87),0,IF(L288=PRINCIPAL!$J$87,VLOOKUP($AC$282,'Banco de Dados'!$B$4:$J$50,6,FALSE)*(1-(PRINCIPAL!$K$87/100)),IF(L288=PRINCIPAL!$L$87,VLOOKUP($AC$282,'Banco de Dados'!$B$4:$J$50,6,FALSE)*(1-(PRINCIPAL!$M$87/100)),IF(L288=PRINCIPAL!$N$87,VLOOKUP($AC$282,'Banco de Dados'!$B$4:$J$50,6,FALSE)*(1-(PRINCIPAL!$O$87/100)),VLOOKUP($AC$282,'Banco de Dados'!$B$4:$J$50,6,FALSE)))))))))),"")</f>
        <v/>
      </c>
      <c r="AC288" s="29" t="str">
        <f>IFERROR(AB288*(IFERROR(VLOOKUP($AC$282,'Banco de Dados'!$B$4:$J$50,4,FALSE),"ERRO")),"")</f>
        <v/>
      </c>
      <c r="AD288" s="29" t="str">
        <f t="shared" si="183"/>
        <v/>
      </c>
      <c r="AE288" s="103" t="str">
        <f>IFERROR(AD288*(C288*(PRINCIPAL!$G$87/100))*0.47*(44/12),"")</f>
        <v/>
      </c>
      <c r="AF288" s="111" t="str">
        <f t="shared" si="184"/>
        <v/>
      </c>
      <c r="AG288" s="30" t="str">
        <f>IFERROR(IF(AND(PRINCIPAL!$H$88&lt;&gt;"",OR(L288=PRINCIPAL!$I$88,L288=PRINCIPAL!$I$88+PRINCIPAL!$I$88,L288=PRINCIPAL!$I$88+PRINCIPAL!$I$88+PRINCIPAL!$I$88)),0,IF(AND(PRINCIPAL!$H$88&lt;&gt;"",L288=PRINCIPAL!$J$88),VLOOKUP($AH$282,'Banco de Dados'!$B$4:$J$50,8,FALSE)*PRINCIPAL!$H$88*(1-(PRINCIPAL!$K$88/100)),IF(AND(PRINCIPAL!$H$88&lt;&gt;"",L288=PRINCIPAL!$L$88),VLOOKUP($AH$282,'Banco de Dados'!$B$4:$J$50,8,FALSE)*PRINCIPAL!$H$88*(1-(PRINCIPAL!$M$88/100)),IF(AND(PRINCIPAL!$H$88&lt;&gt;"",L288=PRINCIPAL!$N$88),VLOOKUP($AH$282,'Banco de Dados'!$B$4:$J$50,8,FALSE)*PRINCIPAL!$H$88*(1-(PRINCIPAL!$O$88/100)),IF(PRINCIPAL!$H$88&lt;&gt;"",VLOOKUP($AH$282,'Banco de Dados'!$B$4:$J$50,8,FALSE)*PRINCIPAL!$H$88,IF(OR(L288=PRINCIPAL!$I$88,L288=PRINCIPAL!$I$88+PRINCIPAL!$I$88,L288=PRINCIPAL!$I$88+PRINCIPAL!$I$88+PRINCIPAL!$I$88),0,IF(L288=PRINCIPAL!$J$88,VLOOKUP($AH$282,'Banco de Dados'!$B$4:$J$50,6,FALSE)*(1-(PRINCIPAL!$K$88/100)),IF(L288=PRINCIPAL!$L$88,VLOOKUP($AH$282,'Banco de Dados'!$B$4:$J$50,6,FALSE)*(1-(PRINCIPAL!$M$88/100)),IF(L288=PRINCIPAL!$N$88,VLOOKUP($AH$282,'Banco de Dados'!$B$4:$J$50,6,FALSE)*(1-(PRINCIPAL!$O$88/100)),VLOOKUP($AH$282,'Banco de Dados'!$B$4:$J$50,6,FALSE)))))))))),"")</f>
        <v/>
      </c>
      <c r="AH288" s="29" t="str">
        <f>IFERROR(AG288*(IFERROR(VLOOKUP($AH$282,'Banco de Dados'!$B$4:$J$50,4,FALSE),"ERRO")),"")</f>
        <v/>
      </c>
      <c r="AI288" s="29" t="str">
        <f t="shared" si="185"/>
        <v/>
      </c>
      <c r="AJ288" s="103" t="str">
        <f>IFERROR(AI288*(C288*(PRINCIPAL!$G$88/100))*0.47*(44/12),"")</f>
        <v/>
      </c>
      <c r="AK288" s="111" t="str">
        <f t="shared" ref="AK288:AK319" si="194">IFERROR(AJ288+AK287,"")</f>
        <v/>
      </c>
      <c r="AL288" s="30" t="str">
        <f>IFERROR(IF(AND(PRINCIPAL!$H$89&lt;&gt;"",OR(L288=PRINCIPAL!$I$89,L288=PRINCIPAL!$I$89+PRINCIPAL!$I$89,L288=PRINCIPAL!$I$89+PRINCIPAL!$I$89+PRINCIPAL!$I$89)),0,IF(AND(PRINCIPAL!$H$89&lt;&gt;"",L288=PRINCIPAL!$J$89),VLOOKUP($AM$282,'Banco de Dados'!$B$4:$J$50,8,FALSE)*PRINCIPAL!$H$89*(1-(PRINCIPAL!$K$89/100)),IF(AND(PRINCIPAL!$H$89&lt;&gt;"",L288=PRINCIPAL!$L$89),VLOOKUP($AM$282,'Banco de Dados'!$B$4:$J$50,8,FALSE)*PRINCIPAL!$H$89*(1-(PRINCIPAL!$M$89/100)),IF(AND(PRINCIPAL!$H$89&lt;&gt;"",L288=PRINCIPAL!$N$89),VLOOKUP($AM$282,'Banco de Dados'!$B$4:$J$50,8,FALSE)*PRINCIPAL!$H$89*(1-(PRINCIPAL!$O$89/100)),IF(PRINCIPAL!$H$89&lt;&gt;"",VLOOKUP($AM$282,'Banco de Dados'!$B$4:$J$50,8,FALSE)*PRINCIPAL!$H$89,IF(OR(L288=PRINCIPAL!$I$89,L288=PRINCIPAL!$I$89+PRINCIPAL!$I$89,L288=PRINCIPAL!$I$89+PRINCIPAL!$I$89+PRINCIPAL!$I$89),0,IF(L288=PRINCIPAL!$J$89,VLOOKUP($AM$282,'Banco de Dados'!$B$4:$J$50,6,FALSE)*(1-(PRINCIPAL!$K$89/100)),IF(L288=PRINCIPAL!$L$89,VLOOKUP($AM$282,'Banco de Dados'!$B$4:$J$50,6,FALSE)*(1-(PRINCIPAL!$M$89/100)),IF(L288=PRINCIPAL!$N$89,VLOOKUP($AM$282,'Banco de Dados'!$B$4:$J$50,6,FALSE)*(1-(PRINCIPAL!$O$89/100)),VLOOKUP($AM$282,'Banco de Dados'!$B$4:$J$50,6,FALSE)))))))))),"")</f>
        <v/>
      </c>
      <c r="AM288" s="29" t="str">
        <f>IFERROR(AL288*(IFERROR(VLOOKUP($AM$282,'Banco de Dados'!$B$4:$J$50,4,FALSE),"ERRO")),"")</f>
        <v/>
      </c>
      <c r="AN288" s="29" t="str">
        <f t="shared" si="186"/>
        <v/>
      </c>
      <c r="AO288" s="103" t="str">
        <f>IFERROR(AN288*(C288*(PRINCIPAL!$G$89/100))*0.47*(44/12),"")</f>
        <v/>
      </c>
      <c r="AP288" s="111" t="str">
        <f t="shared" si="187"/>
        <v/>
      </c>
      <c r="AQ288" s="30" t="str">
        <f>IFERROR(IF(AND(PRINCIPAL!$H$90&lt;&gt;"",OR(L288=PRINCIPAL!$I$90,L288=PRINCIPAL!$I$90+PRINCIPAL!$I$90,L288=PRINCIPAL!$I$90+PRINCIPAL!$I$90+PRINCIPAL!$I$90)),0,IF(AND(PRINCIPAL!$H$90&lt;&gt;"",L288=PRINCIPAL!$J$90),VLOOKUP($AR$282,'Banco de Dados'!$B$4:$J$50,8,FALSE)*PRINCIPAL!$H$90*(1-(PRINCIPAL!$K$90/100)),IF(AND(PRINCIPAL!$H$90&lt;&gt;"",L288=PRINCIPAL!$L$90),VLOOKUP($AR$282,'Banco de Dados'!$B$4:$J$50,8,FALSE)*PRINCIPAL!$H$90*(1-(PRINCIPAL!$M$90/100)),IF(AND(PRINCIPAL!$H$90&lt;&gt;"",L288=PRINCIPAL!$N$90),VLOOKUP($AR$282,'Banco de Dados'!$B$4:$J$50,8,FALSE)*PRINCIPAL!$H$90*(1-(PRINCIPAL!$O$90/100)),IF(PRINCIPAL!$H$90&lt;&gt;"",VLOOKUP($AR$282,'Banco de Dados'!$B$4:$J$50,8,FALSE)*PRINCIPAL!$H$90,IF(OR(L288=PRINCIPAL!$I$90,L288=PRINCIPAL!$I$90+PRINCIPAL!$I$90,L288=PRINCIPAL!$I$90+PRINCIPAL!$I$90+PRINCIPAL!$I$90),0,IF(L288=PRINCIPAL!$J$90,VLOOKUP($AR$282,'Banco de Dados'!$B$4:$J$50,6,FALSE)*(1-(PRINCIPAL!$K$90/100)),IF(L288=PRINCIPAL!$L$90,VLOOKUP($AR$282,'Banco de Dados'!$B$4:$J$50,6,FALSE)*(1-(PRINCIPAL!$M$90/100)),IF(L288=PRINCIPAL!$N$90,VLOOKUP($AR$282,'Banco de Dados'!$B$4:$J$50,6,FALSE)*(1-(PRINCIPAL!$O$90/100)),VLOOKUP($AR$282,'Banco de Dados'!$B$4:$J$50,6,FALSE)))))))))),"")</f>
        <v/>
      </c>
      <c r="AR288" s="29" t="str">
        <f>IFERROR(AQ288*(IFERROR(VLOOKUP($AR$282,'Banco de Dados'!$B$4:$J$50,4,FALSE),"ERRO")),"")</f>
        <v/>
      </c>
      <c r="AS288" s="29" t="str">
        <f t="shared" si="188"/>
        <v/>
      </c>
      <c r="AT288" s="103" t="str">
        <f>IFERROR(AS288*(C288*(PRINCIPAL!$G$90/100))*0.47*(44/12),"")</f>
        <v/>
      </c>
      <c r="AU288" s="111" t="str">
        <f t="shared" si="189"/>
        <v/>
      </c>
      <c r="AV288" s="30" t="str">
        <f>IFERROR(IF(AND(PRINCIPAL!$H$91&lt;&gt;"",OR(L288=PRINCIPAL!$I$91,L288=PRINCIPAL!$I$91+PRINCIPAL!$I$91,L288=PRINCIPAL!$I$91+PRINCIPAL!$I$91+PRINCIPAL!$I$91)),0,IF(AND(PRINCIPAL!$H$91&lt;&gt;"",L288=PRINCIPAL!$J$91),VLOOKUP($AW$282,'Banco de Dados'!$B$4:$J$50,8,FALSE)*PRINCIPAL!$H$91*(1-(PRINCIPAL!$K$91/100)),IF(AND(PRINCIPAL!$H$91&lt;&gt;"",L288=PRINCIPAL!$L$91),VLOOKUP($AW$282,'Banco de Dados'!$B$4:$J$50,8,FALSE)*PRINCIPAL!$H$91*(1-(PRINCIPAL!$M$91/100)),IF(AND(PRINCIPAL!$H$91&lt;&gt;"",L288=PRINCIPAL!$N$91),VLOOKUP($AW$282,'Banco de Dados'!$B$4:$J$50,8,FALSE)*PRINCIPAL!$H$91*(1-(PRINCIPAL!$O$91/100)),IF(PRINCIPAL!$H$91&lt;&gt;"",VLOOKUP($AW$282,'Banco de Dados'!$B$4:$J$50,8,FALSE)*PRINCIPAL!$H$91,IF(OR(L288=PRINCIPAL!$I$91,L288=PRINCIPAL!$I$91+PRINCIPAL!$I$91,L288=PRINCIPAL!$I$91+PRINCIPAL!$I$91+PRINCIPAL!$I$91),0,IF(L288=PRINCIPAL!$J$91,VLOOKUP($AW$282,'Banco de Dados'!$B$4:$J$50,6,FALSE)*(1-(PRINCIPAL!$K$91/100)),IF(L288=PRINCIPAL!$L$91,VLOOKUP($AW$282,'Banco de Dados'!$B$4:$J$50,6,FALSE)*(1-(PRINCIPAL!$M$91/100)),IF(L288=PRINCIPAL!$N$91,VLOOKUP($AW$282,'Banco de Dados'!$B$4:$J$50,6,FALSE)*(1-(PRINCIPAL!$O$91/100)),VLOOKUP($AW$282,'Banco de Dados'!$B$4:$J$50,6,FALSE)))))))))),"")</f>
        <v/>
      </c>
      <c r="AW288" s="29" t="str">
        <f>IFERROR(AV288*(IFERROR(VLOOKUP($AW$282,'Banco de Dados'!$B$4:$J$50,4,FALSE),"ERRO")),"")</f>
        <v/>
      </c>
      <c r="AX288" s="29" t="str">
        <f t="shared" si="190"/>
        <v/>
      </c>
      <c r="AY288" s="103" t="str">
        <f>IFERROR(AX288*(C288*(PRINCIPAL!$G$91/100))*0.47*(44/12),"")</f>
        <v/>
      </c>
      <c r="AZ288" s="111" t="str">
        <f t="shared" ref="AZ288:AZ319" si="195">IFERROR(AY288+AZ287,"")</f>
        <v/>
      </c>
      <c r="BA288" s="30" t="str">
        <f>IFERROR(IF(AND(PRINCIPAL!$H$92&lt;&gt;"",OR(L288=PRINCIPAL!$I$92,L288=PRINCIPAL!$I$92+PRINCIPAL!$I$92,L288=PRINCIPAL!$I$92+PRINCIPAL!$I$92+PRINCIPAL!$I$92)),0,IF(AND(PRINCIPAL!$H$92&lt;&gt;"",L288=PRINCIPAL!$J$92),VLOOKUP($BB$282,'Banco de Dados'!$B$4:$J$50,8,FALSE)*PRINCIPAL!$H$92*(1-(PRINCIPAL!$K$92/100)),IF(AND(PRINCIPAL!$H$92&lt;&gt;"",L288=PRINCIPAL!$L$92),VLOOKUP($BB$282,'Banco de Dados'!$B$4:$J$50,8,FALSE)*PRINCIPAL!$H$92*(1-(PRINCIPAL!$M$92/100)),IF(AND(PRINCIPAL!$H$92&lt;&gt;"",L288=PRINCIPAL!$N$92),VLOOKUP($BB$282,'Banco de Dados'!$B$4:$J$50,8,FALSE)*PRINCIPAL!$H$92*(1-(PRINCIPAL!$O$92/100)),IF(PRINCIPAL!$H$92&lt;&gt;"",VLOOKUP($BB$282,'Banco de Dados'!$B$4:$J$50,8,FALSE)*PRINCIPAL!$H$92,IF(OR(L288=PRINCIPAL!$I$92,L288=PRINCIPAL!$I$92+PRINCIPAL!$I$92,L288=PRINCIPAL!$I$92+PRINCIPAL!$I$92+PRINCIPAL!$I$92),0,IF(L288=PRINCIPAL!$J$92,VLOOKUP($BB$282,'Banco de Dados'!$B$4:$J$50,6,FALSE)*(1-(PRINCIPAL!$K$92/100)),IF(L288=PRINCIPAL!$L$92,VLOOKUP($BB$282,'Banco de Dados'!$B$4:$J$50,6,FALSE)*(1-(PRINCIPAL!$M$92/100)),IF(L288=PRINCIPAL!$N$92,VLOOKUP($BB$282,'Banco de Dados'!$B$4:$J$50,6,FALSE)*(1-(PRINCIPAL!$O$92/100)),VLOOKUP($BB$282,'Banco de Dados'!$B$4:$J$50,6,FALSE)))))))))),"")</f>
        <v/>
      </c>
      <c r="BB288" s="29" t="str">
        <f>IFERROR(BA288*(IFERROR(VLOOKUP($BB$282,'Banco de Dados'!$B$4:$J$50,4,FALSE),"ERRO")),"")</f>
        <v/>
      </c>
      <c r="BC288" s="29" t="str">
        <f t="shared" ref="BC288:BC319" si="196">IFERROR(BB288+BA288,"")</f>
        <v/>
      </c>
      <c r="BD288" s="103" t="str">
        <f>IFERROR(BC288*(C288*(PRINCIPAL!$G$92/100))*0.47*(44/12),"")</f>
        <v/>
      </c>
      <c r="BE288" s="111" t="str">
        <f t="shared" si="175"/>
        <v/>
      </c>
      <c r="BF288" s="30" t="str">
        <f>IFERROR(IF(AND(PRINCIPAL!$H$93&lt;&gt;"",OR(L288=PRINCIPAL!$I$93,L288=PRINCIPAL!$I$93+PRINCIPAL!$I$93,L288=PRINCIPAL!$I$93+PRINCIPAL!$I$93+PRINCIPAL!$I$93)),0,IF(AND(PRINCIPAL!$H$93&lt;&gt;"",L288=PRINCIPAL!$J$93),VLOOKUP($BG$282,'Banco de Dados'!$B$4:$J$50,8,FALSE)*PRINCIPAL!$H$93*(1-(PRINCIPAL!$K$93/100)),IF(AND(PRINCIPAL!$H$93&lt;&gt;"",L288=PRINCIPAL!$L$93),VLOOKUP($BG$282,'Banco de Dados'!$B$4:$J$50,8,FALSE)*PRINCIPAL!$H$93*(1-(PRINCIPAL!$M$93/100)),IF(AND(PRINCIPAL!$H$93&lt;&gt;"",L288=PRINCIPAL!$N$93),VLOOKUP($BG$282,'Banco de Dados'!$B$4:$J$50,8,FALSE)*PRINCIPAL!$H$93*(1-(PRINCIPAL!$O$93/100)),IF(PRINCIPAL!$H$93&lt;&gt;"",VLOOKUP($BG$282,'Banco de Dados'!$B$4:$J$50,8,FALSE)*PRINCIPAL!$H$93,IF(OR(L288=PRINCIPAL!$I$93,L288=PRINCIPAL!$I$93+PRINCIPAL!$I$93,L288=PRINCIPAL!$I$93+PRINCIPAL!$I$93+PRINCIPAL!$I$93),0,IF(L288=PRINCIPAL!$J$93,VLOOKUP($BG$282,'Banco de Dados'!$B$4:$J$50,6,FALSE)*(1-(PRINCIPAL!$K$93/100)),IF(L288=PRINCIPAL!$L$93,VLOOKUP($BG$282,'Banco de Dados'!$B$4:$J$50,6,FALSE)*(1-(PRINCIPAL!$M$93/100)),IF(L288=PRINCIPAL!$N$93,VLOOKUP($BG$282,'Banco de Dados'!$B$4:$J$50,6,FALSE)*(1-(PRINCIPAL!$O$93/100)),VLOOKUP($BG$282,'Banco de Dados'!$B$4:$J$50,6,FALSE)))))))))),"")</f>
        <v/>
      </c>
      <c r="BG288" s="29" t="str">
        <f>IFERROR(BF288*(IFERROR(VLOOKUP($BG$282,'Banco de Dados'!$B$4:$J$50,4,FALSE),"ERRO")),"")</f>
        <v/>
      </c>
      <c r="BH288" s="29" t="str">
        <f t="shared" si="191"/>
        <v/>
      </c>
      <c r="BI288" s="103" t="str">
        <f>IFERROR(BH288*(C288*(PRINCIPAL!$G$93/100))*0.47*(44/12),"")</f>
        <v/>
      </c>
      <c r="BJ288" s="102" t="str">
        <f t="shared" si="176"/>
        <v/>
      </c>
    </row>
    <row r="289" spans="2:62" ht="12.75" customHeight="1" x14ac:dyDescent="0.3">
      <c r="B289" s="326">
        <f t="shared" si="177"/>
        <v>2025</v>
      </c>
      <c r="C289" s="340"/>
      <c r="D289" s="1"/>
      <c r="E289" s="116">
        <v>5</v>
      </c>
      <c r="F289" s="24" t="str">
        <f>IFERROR(VLOOKUP($G$282,'Banco de Dados'!$B$4:$J$50,6,FALSE),"")</f>
        <v/>
      </c>
      <c r="G289" s="25" t="str">
        <f>IFERROR(F289*(IFERROR(VLOOKUP($G$282,'Banco de Dados'!$B$4:$J$50,4,FALSE),"ERRO")),"")</f>
        <v/>
      </c>
      <c r="H289" s="25" t="str">
        <f t="shared" si="178"/>
        <v/>
      </c>
      <c r="I289" s="103" t="str">
        <f t="shared" si="179"/>
        <v/>
      </c>
      <c r="J289" s="117" t="str">
        <f t="shared" si="180"/>
        <v/>
      </c>
      <c r="K289" s="1"/>
      <c r="L289" s="91">
        <v>5</v>
      </c>
      <c r="M289" s="24" t="str">
        <f>IFERROR(IF(AND(PRINCIPAL!$H$84&lt;&gt;"",OR(L289=PRINCIPAL!$I$84,L289=PRINCIPAL!$I$84+PRINCIPAL!$I$84,L289=PRINCIPAL!$I$84+PRINCIPAL!$I$84+PRINCIPAL!$I$84)),0,IF(AND(PRINCIPAL!$H$84&lt;&gt;"",L289=PRINCIPAL!$J$84),VLOOKUP($N$282,'Banco de Dados'!$B$4:$J$50,8,FALSE)*PRINCIPAL!$H$84*(1-(PRINCIPAL!$K$84/100)),IF(AND(PRINCIPAL!$H$84&lt;&gt;"",L289=PRINCIPAL!$L$84),VLOOKUP($N$282,'Banco de Dados'!$B$4:$J$50,8,FALSE)*PRINCIPAL!$H$84*(1-(PRINCIPAL!$M$84/100)),IF(AND(PRINCIPAL!$H$84&lt;&gt;"",L289=PRINCIPAL!$N$84),VLOOKUP($N$282,'Banco de Dados'!$B$4:$J$50,8,FALSE)*PRINCIPAL!$H$84*(1-(PRINCIPAL!$O$84/100)),IF(PRINCIPAL!$H$84&lt;&gt;"",VLOOKUP($N$282,'Banco de Dados'!$B$4:$J$50,8,FALSE)*PRINCIPAL!$H$84,IF(OR(L289=PRINCIPAL!$I$84,L289=PRINCIPAL!$I$84+PRINCIPAL!$I$84,L289=PRINCIPAL!$I$84+PRINCIPAL!$I$84+PRINCIPAL!$I$84),0,IF(L289=PRINCIPAL!$J$84,VLOOKUP($N$282,'Banco de Dados'!$B$4:$J$50,6,FALSE)*(1-(PRINCIPAL!$K$84/100)),IF(L289=PRINCIPAL!$L$84,VLOOKUP($N$282,'Banco de Dados'!$B$4:$J$50,6,FALSE)*(1-(PRINCIPAL!$M$84/100)),IF(L289=PRINCIPAL!$N$84,VLOOKUP($N$282,'Banco de Dados'!$B$4:$J$50,6,FALSE)*(1-(PRINCIPAL!$O$84/100)),VLOOKUP($N$282,'Banco de Dados'!$B$4:$J$50,6,FALSE)))))))))),"")</f>
        <v/>
      </c>
      <c r="N289" s="25" t="str">
        <f>IFERROR(M289*(IFERROR(VLOOKUP($N$282,'Banco de Dados'!$B$4:$J$50,4,FALSE),"ERRO")),"")</f>
        <v/>
      </c>
      <c r="O289" s="25" t="str">
        <f t="shared" si="181"/>
        <v/>
      </c>
      <c r="P289" s="103" t="str">
        <f>IFERROR(O289*(C289*(PRINCIPAL!$G$84/100))*0.47*(44/12),"")</f>
        <v/>
      </c>
      <c r="Q289" s="107" t="str">
        <f>IFERROR(Q288+P289,"")</f>
        <v/>
      </c>
      <c r="R289" s="29" t="str">
        <f>IFERROR(IF(AND(PRINCIPAL!$H$85&lt;&gt;"",OR(L289=PRINCIPAL!$I$85,L289=PRINCIPAL!$I$85+PRINCIPAL!$I$85,L289=PRINCIPAL!$I$85+PRINCIPAL!$I$85+PRINCIPAL!$I$85)),0,IF(AND(PRINCIPAL!$H$85&lt;&gt;"",L289=PRINCIPAL!$J$85),VLOOKUP($S$282,'Banco de Dados'!$B$4:$J$50,8,FALSE)*PRINCIPAL!$H$85*(1-(PRINCIPAL!$K$85/100)),IF(AND(PRINCIPAL!$H$85&lt;&gt;"",L289=PRINCIPAL!$L$85),VLOOKUP($S$282,'Banco de Dados'!$B$4:$J$50,8,FALSE)*PRINCIPAL!$H$85*(1-(PRINCIPAL!$M$85/100)),IF(AND(PRINCIPAL!$H$85&lt;&gt;"",L289=PRINCIPAL!$N$85),VLOOKUP($S$282,'Banco de Dados'!$B$4:$J$50,8,FALSE)*PRINCIPAL!$H$85*(1-(PRINCIPAL!$O$85/100)),IF(PRINCIPAL!$H$85&lt;&gt;"",VLOOKUP($S$282,'Banco de Dados'!$B$4:$J$50,8,FALSE)*PRINCIPAL!$H$85,IF(OR(L289=PRINCIPAL!$I$85,L289=PRINCIPAL!$I$85+PRINCIPAL!$I$85,L289=PRINCIPAL!$I$85+PRINCIPAL!$I$85+PRINCIPAL!$I$85),0,IF(L289=PRINCIPAL!$J$85,VLOOKUP($S$282,'Banco de Dados'!$B$4:$J$50,6,FALSE)*(1-(PRINCIPAL!$K$85/100)),IF(L289=PRINCIPAL!$L$85,VLOOKUP($S$282,'Banco de Dados'!$B$4:$J$50,6,FALSE)*(1-(PRINCIPAL!$M$85/100)),IF(L289=PRINCIPAL!$N$85,VLOOKUP($S$282,'Banco de Dados'!$B$4:$J$50,6,FALSE)*(1-(PRINCIPAL!$O$85/100)),VLOOKUP($S$282,'Banco de Dados'!$B$4:$J$50,6,FALSE)))))))))),"")</f>
        <v/>
      </c>
      <c r="S289" s="29" t="str">
        <f>IFERROR(R289*(IFERROR(VLOOKUP($S$282,'Banco de Dados'!$B$4:$J$50,4,FALSE),"ERRO")),"")</f>
        <v/>
      </c>
      <c r="T289" s="29" t="str">
        <f t="shared" si="182"/>
        <v/>
      </c>
      <c r="U289" s="103" t="str">
        <f>IFERROR(T289*(C289*(PRINCIPAL!$G$85/100))*0.47*(44/12),"")</f>
        <v/>
      </c>
      <c r="V289" s="103" t="str">
        <f t="shared" si="174"/>
        <v/>
      </c>
      <c r="W289" s="30" t="str">
        <f>IFERROR(IF(AND(PRINCIPAL!$H$86&lt;&gt;"",OR(L289=PRINCIPAL!$I$86,L289=PRINCIPAL!$I$86+PRINCIPAL!$I$86,L289=PRINCIPAL!$I$86+PRINCIPAL!$I$86+PRINCIPAL!$I$86)),0,IF(AND(PRINCIPAL!$H$86&lt;&gt;"",L289=PRINCIPAL!$J$86),VLOOKUP($X$282,'Banco de Dados'!$B$4:$J$50,8,FALSE)*PRINCIPAL!$H$86*(1-(PRINCIPAL!$K$86/100)),IF(AND(PRINCIPAL!$H$86&lt;&gt;"",L289=PRINCIPAL!$L$86),VLOOKUP($X$282,'Banco de Dados'!$B$4:$J$50,8,FALSE)*PRINCIPAL!$H$86*(1-(PRINCIPAL!$M$86/100)),IF(AND(PRINCIPAL!$H$86&lt;&gt;"",L289=PRINCIPAL!$N$86),VLOOKUP($X$282,'Banco de Dados'!$B$4:$J$50,8,FALSE)*PRINCIPAL!$H$86*(1-(PRINCIPAL!$O$86/100)),IF(PRINCIPAL!$H$86&lt;&gt;"",VLOOKUP($X$282,'Banco de Dados'!$B$4:$J$50,8,FALSE)*PRINCIPAL!$H$86,IF(OR(L289=PRINCIPAL!$I$86,L289=PRINCIPAL!$I$86+PRINCIPAL!$I$86,L289=PRINCIPAL!$I$86+PRINCIPAL!$I$86+PRINCIPAL!$I$86),0,IF(L289=PRINCIPAL!$J$86,VLOOKUP($X$282,'Banco de Dados'!$B$4:$J$50,6,FALSE)*(1-(PRINCIPAL!$K$86/100)),IF(L289=PRINCIPAL!$L$86,VLOOKUP($X$282,'Banco de Dados'!$B$4:$J$50,6,FALSE)*(1-(PRINCIPAL!$M$86/100)),IF(L289=PRINCIPAL!$N$86,VLOOKUP($X$282,'Banco de Dados'!$B$4:$J$50,6,FALSE)*(1-(PRINCIPAL!$O$86/100)),VLOOKUP($X$282,'Banco de Dados'!$B$4:$J$50,6,FALSE)))))))))),"")</f>
        <v/>
      </c>
      <c r="X289" s="29" t="str">
        <f>IFERROR(W289*(IFERROR(VLOOKUP($X$282,'Banco de Dados'!$B$4:$J$50,4,FALSE),"ERRO")),"")</f>
        <v/>
      </c>
      <c r="Y289" s="29" t="str">
        <f t="shared" si="192"/>
        <v/>
      </c>
      <c r="Z289" s="103" t="str">
        <f>IFERROR(Y289*(C289*(PRINCIPAL!$G$86/100))*0.47*(44/12),"")</f>
        <v/>
      </c>
      <c r="AA289" s="111" t="str">
        <f t="shared" si="193"/>
        <v/>
      </c>
      <c r="AB289" s="30" t="str">
        <f>IFERROR(IF(AND(PRINCIPAL!$H$87&lt;&gt;"",OR(L289=PRINCIPAL!$I$87,L289=PRINCIPAL!$I$87+PRINCIPAL!$I$87,L289=PRINCIPAL!$I$87+PRINCIPAL!$I$87+PRINCIPAL!$I$87)),0,IF(AND(PRINCIPAL!$H$87&lt;&gt;"",L289=PRINCIPAL!$J$87),VLOOKUP($AC$282,'Banco de Dados'!$B$4:$J$50,8,FALSE)*PRINCIPAL!$H$87*(1-(PRINCIPAL!$K$87/100)),IF(AND(PRINCIPAL!$H$87&lt;&gt;"",L289=PRINCIPAL!$L$87),VLOOKUP($AC$282,'Banco de Dados'!$B$4:$J$50,8,FALSE)*PRINCIPAL!$H$87*(1-(PRINCIPAL!$M$87/100)),IF(AND(PRINCIPAL!$H$87&lt;&gt;"",L289=PRINCIPAL!$N$87),VLOOKUP($AC$282,'Banco de Dados'!$B$4:$J$50,8,FALSE)*PRINCIPAL!$H$87*(1-(PRINCIPAL!$O$87/100)),IF(PRINCIPAL!$H$87&lt;&gt;"",VLOOKUP($AC$282,'Banco de Dados'!$B$4:$J$50,8,FALSE)*PRINCIPAL!$H$87,IF(OR(L289=PRINCIPAL!$I$87,L289=PRINCIPAL!$I$87+PRINCIPAL!$I$87,L289=PRINCIPAL!$I$87+PRINCIPAL!$I$87+PRINCIPAL!$I$87),0,IF(L289=PRINCIPAL!$J$87,VLOOKUP($AC$282,'Banco de Dados'!$B$4:$J$50,6,FALSE)*(1-(PRINCIPAL!$K$87/100)),IF(L289=PRINCIPAL!$L$87,VLOOKUP($AC$282,'Banco de Dados'!$B$4:$J$50,6,FALSE)*(1-(PRINCIPAL!$M$87/100)),IF(L289=PRINCIPAL!$N$87,VLOOKUP($AC$282,'Banco de Dados'!$B$4:$J$50,6,FALSE)*(1-(PRINCIPAL!$O$87/100)),VLOOKUP($AC$282,'Banco de Dados'!$B$4:$J$50,6,FALSE)))))))))),"")</f>
        <v/>
      </c>
      <c r="AC289" s="29" t="str">
        <f>IFERROR(AB289*(IFERROR(VLOOKUP($AC$282,'Banco de Dados'!$B$4:$J$50,4,FALSE),"ERRO")),"")</f>
        <v/>
      </c>
      <c r="AD289" s="29" t="str">
        <f t="shared" si="183"/>
        <v/>
      </c>
      <c r="AE289" s="103" t="str">
        <f>IFERROR(AD289*(C289*(PRINCIPAL!$G$87/100))*0.47*(44/12),"")</f>
        <v/>
      </c>
      <c r="AF289" s="111" t="str">
        <f t="shared" si="184"/>
        <v/>
      </c>
      <c r="AG289" s="30" t="str">
        <f>IFERROR(IF(AND(PRINCIPAL!$H$88&lt;&gt;"",OR(L289=PRINCIPAL!$I$88,L289=PRINCIPAL!$I$88+PRINCIPAL!$I$88,L289=PRINCIPAL!$I$88+PRINCIPAL!$I$88+PRINCIPAL!$I$88)),0,IF(AND(PRINCIPAL!$H$88&lt;&gt;"",L289=PRINCIPAL!$J$88),VLOOKUP($AH$282,'Banco de Dados'!$B$4:$J$50,8,FALSE)*PRINCIPAL!$H$88*(1-(PRINCIPAL!$K$88/100)),IF(AND(PRINCIPAL!$H$88&lt;&gt;"",L289=PRINCIPAL!$L$88),VLOOKUP($AH$282,'Banco de Dados'!$B$4:$J$50,8,FALSE)*PRINCIPAL!$H$88*(1-(PRINCIPAL!$M$88/100)),IF(AND(PRINCIPAL!$H$88&lt;&gt;"",L289=PRINCIPAL!$N$88),VLOOKUP($AH$282,'Banco de Dados'!$B$4:$J$50,8,FALSE)*PRINCIPAL!$H$88*(1-(PRINCIPAL!$O$88/100)),IF(PRINCIPAL!$H$88&lt;&gt;"",VLOOKUP($AH$282,'Banco de Dados'!$B$4:$J$50,8,FALSE)*PRINCIPAL!$H$88,IF(OR(L289=PRINCIPAL!$I$88,L289=PRINCIPAL!$I$88+PRINCIPAL!$I$88,L289=PRINCIPAL!$I$88+PRINCIPAL!$I$88+PRINCIPAL!$I$88),0,IF(L289=PRINCIPAL!$J$88,VLOOKUP($AH$282,'Banco de Dados'!$B$4:$J$50,6,FALSE)*(1-(PRINCIPAL!$K$88/100)),IF(L289=PRINCIPAL!$L$88,VLOOKUP($AH$282,'Banco de Dados'!$B$4:$J$50,6,FALSE)*(1-(PRINCIPAL!$M$88/100)),IF(L289=PRINCIPAL!$N$88,VLOOKUP($AH$282,'Banco de Dados'!$B$4:$J$50,6,FALSE)*(1-(PRINCIPAL!$O$88/100)),VLOOKUP($AH$282,'Banco de Dados'!$B$4:$J$50,6,FALSE)))))))))),"")</f>
        <v/>
      </c>
      <c r="AH289" s="29" t="str">
        <f>IFERROR(AG289*(IFERROR(VLOOKUP($AH$282,'Banco de Dados'!$B$4:$J$50,4,FALSE),"ERRO")),"")</f>
        <v/>
      </c>
      <c r="AI289" s="29" t="str">
        <f t="shared" si="185"/>
        <v/>
      </c>
      <c r="AJ289" s="103" t="str">
        <f>IFERROR(AI289*(C289*(PRINCIPAL!$G$88/100))*0.47*(44/12),"")</f>
        <v/>
      </c>
      <c r="AK289" s="111" t="str">
        <f t="shared" si="194"/>
        <v/>
      </c>
      <c r="AL289" s="30" t="str">
        <f>IFERROR(IF(AND(PRINCIPAL!$H$89&lt;&gt;"",OR(L289=PRINCIPAL!$I$89,L289=PRINCIPAL!$I$89+PRINCIPAL!$I$89,L289=PRINCIPAL!$I$89+PRINCIPAL!$I$89+PRINCIPAL!$I$89)),0,IF(AND(PRINCIPAL!$H$89&lt;&gt;"",L289=PRINCIPAL!$J$89),VLOOKUP($AM$282,'Banco de Dados'!$B$4:$J$50,8,FALSE)*PRINCIPAL!$H$89*(1-(PRINCIPAL!$K$89/100)),IF(AND(PRINCIPAL!$H$89&lt;&gt;"",L289=PRINCIPAL!$L$89),VLOOKUP($AM$282,'Banco de Dados'!$B$4:$J$50,8,FALSE)*PRINCIPAL!$H$89*(1-(PRINCIPAL!$M$89/100)),IF(AND(PRINCIPAL!$H$89&lt;&gt;"",L289=PRINCIPAL!$N$89),VLOOKUP($AM$282,'Banco de Dados'!$B$4:$J$50,8,FALSE)*PRINCIPAL!$H$89*(1-(PRINCIPAL!$O$89/100)),IF(PRINCIPAL!$H$89&lt;&gt;"",VLOOKUP($AM$282,'Banco de Dados'!$B$4:$J$50,8,FALSE)*PRINCIPAL!$H$89,IF(OR(L289=PRINCIPAL!$I$89,L289=PRINCIPAL!$I$89+PRINCIPAL!$I$89,L289=PRINCIPAL!$I$89+PRINCIPAL!$I$89+PRINCIPAL!$I$89),0,IF(L289=PRINCIPAL!$J$89,VLOOKUP($AM$282,'Banco de Dados'!$B$4:$J$50,6,FALSE)*(1-(PRINCIPAL!$K$89/100)),IF(L289=PRINCIPAL!$L$89,VLOOKUP($AM$282,'Banco de Dados'!$B$4:$J$50,6,FALSE)*(1-(PRINCIPAL!$M$89/100)),IF(L289=PRINCIPAL!$N$89,VLOOKUP($AM$282,'Banco de Dados'!$B$4:$J$50,6,FALSE)*(1-(PRINCIPAL!$O$89/100)),VLOOKUP($AM$282,'Banco de Dados'!$B$4:$J$50,6,FALSE)))))))))),"")</f>
        <v/>
      </c>
      <c r="AM289" s="29" t="str">
        <f>IFERROR(AL289*(IFERROR(VLOOKUP($AM$282,'Banco de Dados'!$B$4:$J$50,4,FALSE),"ERRO")),"")</f>
        <v/>
      </c>
      <c r="AN289" s="29" t="str">
        <f t="shared" si="186"/>
        <v/>
      </c>
      <c r="AO289" s="103" t="str">
        <f>IFERROR(AN289*(C289*(PRINCIPAL!$G$89/100))*0.47*(44/12),"")</f>
        <v/>
      </c>
      <c r="AP289" s="111" t="str">
        <f t="shared" si="187"/>
        <v/>
      </c>
      <c r="AQ289" s="30" t="str">
        <f>IFERROR(IF(AND(PRINCIPAL!$H$90&lt;&gt;"",OR(L289=PRINCIPAL!$I$90,L289=PRINCIPAL!$I$90+PRINCIPAL!$I$90,L289=PRINCIPAL!$I$90+PRINCIPAL!$I$90+PRINCIPAL!$I$90)),0,IF(AND(PRINCIPAL!$H$90&lt;&gt;"",L289=PRINCIPAL!$J$90),VLOOKUP($AR$282,'Banco de Dados'!$B$4:$J$50,8,FALSE)*PRINCIPAL!$H$90*(1-(PRINCIPAL!$K$90/100)),IF(AND(PRINCIPAL!$H$90&lt;&gt;"",L289=PRINCIPAL!$L$90),VLOOKUP($AR$282,'Banco de Dados'!$B$4:$J$50,8,FALSE)*PRINCIPAL!$H$90*(1-(PRINCIPAL!$M$90/100)),IF(AND(PRINCIPAL!$H$90&lt;&gt;"",L289=PRINCIPAL!$N$90),VLOOKUP($AR$282,'Banco de Dados'!$B$4:$J$50,8,FALSE)*PRINCIPAL!$H$90*(1-(PRINCIPAL!$O$90/100)),IF(PRINCIPAL!$H$90&lt;&gt;"",VLOOKUP($AR$282,'Banco de Dados'!$B$4:$J$50,8,FALSE)*PRINCIPAL!$H$90,IF(OR(L289=PRINCIPAL!$I$90,L289=PRINCIPAL!$I$90+PRINCIPAL!$I$90,L289=PRINCIPAL!$I$90+PRINCIPAL!$I$90+PRINCIPAL!$I$90),0,IF(L289=PRINCIPAL!$J$90,VLOOKUP($AR$282,'Banco de Dados'!$B$4:$J$50,6,FALSE)*(1-(PRINCIPAL!$K$90/100)),IF(L289=PRINCIPAL!$L$90,VLOOKUP($AR$282,'Banco de Dados'!$B$4:$J$50,6,FALSE)*(1-(PRINCIPAL!$M$90/100)),IF(L289=PRINCIPAL!$N$90,VLOOKUP($AR$282,'Banco de Dados'!$B$4:$J$50,6,FALSE)*(1-(PRINCIPAL!$O$90/100)),VLOOKUP($AR$282,'Banco de Dados'!$B$4:$J$50,6,FALSE)))))))))),"")</f>
        <v/>
      </c>
      <c r="AR289" s="29" t="str">
        <f>IFERROR(AQ289*(IFERROR(VLOOKUP($AR$282,'Banco de Dados'!$B$4:$J$50,4,FALSE),"ERRO")),"")</f>
        <v/>
      </c>
      <c r="AS289" s="29" t="str">
        <f t="shared" si="188"/>
        <v/>
      </c>
      <c r="AT289" s="103" t="str">
        <f>IFERROR(AS289*(C289*(PRINCIPAL!$G$90/100))*0.47*(44/12),"")</f>
        <v/>
      </c>
      <c r="AU289" s="111" t="str">
        <f t="shared" si="189"/>
        <v/>
      </c>
      <c r="AV289" s="30" t="str">
        <f>IFERROR(IF(AND(PRINCIPAL!$H$91&lt;&gt;"",OR(L289=PRINCIPAL!$I$91,L289=PRINCIPAL!$I$91+PRINCIPAL!$I$91,L289=PRINCIPAL!$I$91+PRINCIPAL!$I$91+PRINCIPAL!$I$91)),0,IF(AND(PRINCIPAL!$H$91&lt;&gt;"",L289=PRINCIPAL!$J$91),VLOOKUP($AW$282,'Banco de Dados'!$B$4:$J$50,8,FALSE)*PRINCIPAL!$H$91*(1-(PRINCIPAL!$K$91/100)),IF(AND(PRINCIPAL!$H$91&lt;&gt;"",L289=PRINCIPAL!$L$91),VLOOKUP($AW$282,'Banco de Dados'!$B$4:$J$50,8,FALSE)*PRINCIPAL!$H$91*(1-(PRINCIPAL!$M$91/100)),IF(AND(PRINCIPAL!$H$91&lt;&gt;"",L289=PRINCIPAL!$N$91),VLOOKUP($AW$282,'Banco de Dados'!$B$4:$J$50,8,FALSE)*PRINCIPAL!$H$91*(1-(PRINCIPAL!$O$91/100)),IF(PRINCIPAL!$H$91&lt;&gt;"",VLOOKUP($AW$282,'Banco de Dados'!$B$4:$J$50,8,FALSE)*PRINCIPAL!$H$91,IF(OR(L289=PRINCIPAL!$I$91,L289=PRINCIPAL!$I$91+PRINCIPAL!$I$91,L289=PRINCIPAL!$I$91+PRINCIPAL!$I$91+PRINCIPAL!$I$91),0,IF(L289=PRINCIPAL!$J$91,VLOOKUP($AW$282,'Banco de Dados'!$B$4:$J$50,6,FALSE)*(1-(PRINCIPAL!$K$91/100)),IF(L289=PRINCIPAL!$L$91,VLOOKUP($AW$282,'Banco de Dados'!$B$4:$J$50,6,FALSE)*(1-(PRINCIPAL!$M$91/100)),IF(L289=PRINCIPAL!$N$91,VLOOKUP($AW$282,'Banco de Dados'!$B$4:$J$50,6,FALSE)*(1-(PRINCIPAL!$O$91/100)),VLOOKUP($AW$282,'Banco de Dados'!$B$4:$J$50,6,FALSE)))))))))),"")</f>
        <v/>
      </c>
      <c r="AW289" s="29" t="str">
        <f>IFERROR(AV289*(IFERROR(VLOOKUP($AW$282,'Banco de Dados'!$B$4:$J$50,4,FALSE),"ERRO")),"")</f>
        <v/>
      </c>
      <c r="AX289" s="29" t="str">
        <f t="shared" si="190"/>
        <v/>
      </c>
      <c r="AY289" s="103" t="str">
        <f>IFERROR(AX289*(C289*(PRINCIPAL!$G$91/100))*0.47*(44/12),"")</f>
        <v/>
      </c>
      <c r="AZ289" s="111" t="str">
        <f t="shared" si="195"/>
        <v/>
      </c>
      <c r="BA289" s="30" t="str">
        <f>IFERROR(IF(AND(PRINCIPAL!$H$92&lt;&gt;"",OR(L289=PRINCIPAL!$I$92,L289=PRINCIPAL!$I$92+PRINCIPAL!$I$92,L289=PRINCIPAL!$I$92+PRINCIPAL!$I$92+PRINCIPAL!$I$92)),0,IF(AND(PRINCIPAL!$H$92&lt;&gt;"",L289=PRINCIPAL!$J$92),VLOOKUP($BB$282,'Banco de Dados'!$B$4:$J$50,8,FALSE)*PRINCIPAL!$H$92*(1-(PRINCIPAL!$K$92/100)),IF(AND(PRINCIPAL!$H$92&lt;&gt;"",L289=PRINCIPAL!$L$92),VLOOKUP($BB$282,'Banco de Dados'!$B$4:$J$50,8,FALSE)*PRINCIPAL!$H$92*(1-(PRINCIPAL!$M$92/100)),IF(AND(PRINCIPAL!$H$92&lt;&gt;"",L289=PRINCIPAL!$N$92),VLOOKUP($BB$282,'Banco de Dados'!$B$4:$J$50,8,FALSE)*PRINCIPAL!$H$92*(1-(PRINCIPAL!$O$92/100)),IF(PRINCIPAL!$H$92&lt;&gt;"",VLOOKUP($BB$282,'Banco de Dados'!$B$4:$J$50,8,FALSE)*PRINCIPAL!$H$92,IF(OR(L289=PRINCIPAL!$I$92,L289=PRINCIPAL!$I$92+PRINCIPAL!$I$92,L289=PRINCIPAL!$I$92+PRINCIPAL!$I$92+PRINCIPAL!$I$92),0,IF(L289=PRINCIPAL!$J$92,VLOOKUP($BB$282,'Banco de Dados'!$B$4:$J$50,6,FALSE)*(1-(PRINCIPAL!$K$92/100)),IF(L289=PRINCIPAL!$L$92,VLOOKUP($BB$282,'Banco de Dados'!$B$4:$J$50,6,FALSE)*(1-(PRINCIPAL!$M$92/100)),IF(L289=PRINCIPAL!$N$92,VLOOKUP($BB$282,'Banco de Dados'!$B$4:$J$50,6,FALSE)*(1-(PRINCIPAL!$O$92/100)),VLOOKUP($BB$282,'Banco de Dados'!$B$4:$J$50,6,FALSE)))))))))),"")</f>
        <v/>
      </c>
      <c r="BB289" s="29" t="str">
        <f>IFERROR(BA289*(IFERROR(VLOOKUP($BB$282,'Banco de Dados'!$B$4:$J$50,4,FALSE),"ERRO")),"")</f>
        <v/>
      </c>
      <c r="BC289" s="29" t="str">
        <f t="shared" si="196"/>
        <v/>
      </c>
      <c r="BD289" s="103" t="str">
        <f>IFERROR(BC289*(C289*(PRINCIPAL!$G$92/100))*0.47*(44/12),"")</f>
        <v/>
      </c>
      <c r="BE289" s="111" t="str">
        <f t="shared" si="175"/>
        <v/>
      </c>
      <c r="BF289" s="30" t="str">
        <f>IFERROR(IF(AND(PRINCIPAL!$H$93&lt;&gt;"",OR(L289=PRINCIPAL!$I$93,L289=PRINCIPAL!$I$93+PRINCIPAL!$I$93,L289=PRINCIPAL!$I$93+PRINCIPAL!$I$93+PRINCIPAL!$I$93)),0,IF(AND(PRINCIPAL!$H$93&lt;&gt;"",L289=PRINCIPAL!$J$93),VLOOKUP($BG$282,'Banco de Dados'!$B$4:$J$50,8,FALSE)*PRINCIPAL!$H$93*(1-(PRINCIPAL!$K$93/100)),IF(AND(PRINCIPAL!$H$93&lt;&gt;"",L289=PRINCIPAL!$L$93),VLOOKUP($BG$282,'Banco de Dados'!$B$4:$J$50,8,FALSE)*PRINCIPAL!$H$93*(1-(PRINCIPAL!$M$93/100)),IF(AND(PRINCIPAL!$H$93&lt;&gt;"",L289=PRINCIPAL!$N$93),VLOOKUP($BG$282,'Banco de Dados'!$B$4:$J$50,8,FALSE)*PRINCIPAL!$H$93*(1-(PRINCIPAL!$O$93/100)),IF(PRINCIPAL!$H$93&lt;&gt;"",VLOOKUP($BG$282,'Banco de Dados'!$B$4:$J$50,8,FALSE)*PRINCIPAL!$H$93,IF(OR(L289=PRINCIPAL!$I$93,L289=PRINCIPAL!$I$93+PRINCIPAL!$I$93,L289=PRINCIPAL!$I$93+PRINCIPAL!$I$93+PRINCIPAL!$I$93),0,IF(L289=PRINCIPAL!$J$93,VLOOKUP($BG$282,'Banco de Dados'!$B$4:$J$50,6,FALSE)*(1-(PRINCIPAL!$K$93/100)),IF(L289=PRINCIPAL!$L$93,VLOOKUP($BG$282,'Banco de Dados'!$B$4:$J$50,6,FALSE)*(1-(PRINCIPAL!$M$93/100)),IF(L289=PRINCIPAL!$N$93,VLOOKUP($BG$282,'Banco de Dados'!$B$4:$J$50,6,FALSE)*(1-(PRINCIPAL!$O$93/100)),VLOOKUP($BG$282,'Banco de Dados'!$B$4:$J$50,6,FALSE)))))))))),"")</f>
        <v/>
      </c>
      <c r="BG289" s="29" t="str">
        <f>IFERROR(BF289*(IFERROR(VLOOKUP($BG$282,'Banco de Dados'!$B$4:$J$50,4,FALSE),"ERRO")),"")</f>
        <v/>
      </c>
      <c r="BH289" s="29" t="str">
        <f t="shared" si="191"/>
        <v/>
      </c>
      <c r="BI289" s="103" t="str">
        <f>IFERROR(BH289*(C289*(PRINCIPAL!$G$93/100))*0.47*(44/12),"")</f>
        <v/>
      </c>
      <c r="BJ289" s="102" t="str">
        <f t="shared" si="176"/>
        <v/>
      </c>
    </row>
    <row r="290" spans="2:62" ht="12.75" customHeight="1" x14ac:dyDescent="0.3">
      <c r="B290" s="326">
        <f t="shared" si="177"/>
        <v>2026</v>
      </c>
      <c r="C290" s="340"/>
      <c r="D290" s="1"/>
      <c r="E290" s="116">
        <v>6</v>
      </c>
      <c r="F290" s="24" t="str">
        <f>IFERROR(VLOOKUP($G$282,'Banco de Dados'!$B$4:$J$50,6,FALSE),"")</f>
        <v/>
      </c>
      <c r="G290" s="25" t="str">
        <f>IFERROR(F290*(IFERROR(VLOOKUP($G$282,'Banco de Dados'!$B$4:$J$50,4,FALSE),"ERRO")),"")</f>
        <v/>
      </c>
      <c r="H290" s="25" t="str">
        <f t="shared" si="178"/>
        <v/>
      </c>
      <c r="I290" s="103" t="str">
        <f t="shared" si="179"/>
        <v/>
      </c>
      <c r="J290" s="117" t="str">
        <f t="shared" si="180"/>
        <v/>
      </c>
      <c r="K290" s="1"/>
      <c r="L290" s="91">
        <v>6</v>
      </c>
      <c r="M290" s="24" t="str">
        <f>IFERROR(IF(AND(PRINCIPAL!$H$84&lt;&gt;"",OR(L290=PRINCIPAL!$I$84,L290=PRINCIPAL!$I$84+PRINCIPAL!$I$84,L290=PRINCIPAL!$I$84+PRINCIPAL!$I$84+PRINCIPAL!$I$84)),0,IF(AND(PRINCIPAL!$H$84&lt;&gt;"",L290=PRINCIPAL!$J$84),VLOOKUP($N$282,'Banco de Dados'!$B$4:$J$50,8,FALSE)*PRINCIPAL!$H$84*(1-(PRINCIPAL!$K$84/100)),IF(AND(PRINCIPAL!$H$84&lt;&gt;"",L290=PRINCIPAL!$L$84),VLOOKUP($N$282,'Banco de Dados'!$B$4:$J$50,8,FALSE)*PRINCIPAL!$H$84*(1-(PRINCIPAL!$M$84/100)),IF(AND(PRINCIPAL!$H$84&lt;&gt;"",L290=PRINCIPAL!$N$84),VLOOKUP($N$282,'Banco de Dados'!$B$4:$J$50,8,FALSE)*PRINCIPAL!$H$84*(1-(PRINCIPAL!$O$84/100)),IF(PRINCIPAL!$H$84&lt;&gt;"",VLOOKUP($N$282,'Banco de Dados'!$B$4:$J$50,8,FALSE)*PRINCIPAL!$H$84,IF(OR(L290=PRINCIPAL!$I$84,L290=PRINCIPAL!$I$84+PRINCIPAL!$I$84,L290=PRINCIPAL!$I$84+PRINCIPAL!$I$84+PRINCIPAL!$I$84),0,IF(L290=PRINCIPAL!$J$84,VLOOKUP($N$282,'Banco de Dados'!$B$4:$J$50,6,FALSE)*(1-(PRINCIPAL!$K$84/100)),IF(L290=PRINCIPAL!$L$84,VLOOKUP($N$282,'Banco de Dados'!$B$4:$J$50,6,FALSE)*(1-(PRINCIPAL!$M$84/100)),IF(L290=PRINCIPAL!$N$84,VLOOKUP($N$282,'Banco de Dados'!$B$4:$J$50,6,FALSE)*(1-(PRINCIPAL!$O$84/100)),VLOOKUP($N$282,'Banco de Dados'!$B$4:$J$50,6,FALSE)))))))))),"")</f>
        <v/>
      </c>
      <c r="N290" s="25" t="str">
        <f>IFERROR(M290*(IFERROR(VLOOKUP($N$282,'Banco de Dados'!$B$4:$J$50,4,FALSE),"ERRO")),"")</f>
        <v/>
      </c>
      <c r="O290" s="25" t="str">
        <f t="shared" si="181"/>
        <v/>
      </c>
      <c r="P290" s="103" t="str">
        <f>IFERROR(O290*(C290*(PRINCIPAL!$G$84/100))*0.47*(44/12),"")</f>
        <v/>
      </c>
      <c r="Q290" s="107" t="str">
        <f t="shared" ref="Q290:Q300" si="197">IFERROR(Q289+P290,"")</f>
        <v/>
      </c>
      <c r="R290" s="29" t="str">
        <f>IFERROR(IF(AND(PRINCIPAL!$H$85&lt;&gt;"",OR(L290=PRINCIPAL!$I$85,L290=PRINCIPAL!$I$85+PRINCIPAL!$I$85,L290=PRINCIPAL!$I$85+PRINCIPAL!$I$85+PRINCIPAL!$I$85)),0,IF(AND(PRINCIPAL!$H$85&lt;&gt;"",L290=PRINCIPAL!$J$85),VLOOKUP($S$282,'Banco de Dados'!$B$4:$J$50,8,FALSE)*PRINCIPAL!$H$85*(1-(PRINCIPAL!$K$85/100)),IF(AND(PRINCIPAL!$H$85&lt;&gt;"",L290=PRINCIPAL!$L$85),VLOOKUP($S$282,'Banco de Dados'!$B$4:$J$50,8,FALSE)*PRINCIPAL!$H$85*(1-(PRINCIPAL!$M$85/100)),IF(AND(PRINCIPAL!$H$85&lt;&gt;"",L290=PRINCIPAL!$N$85),VLOOKUP($S$282,'Banco de Dados'!$B$4:$J$50,8,FALSE)*PRINCIPAL!$H$85*(1-(PRINCIPAL!$O$85/100)),IF(PRINCIPAL!$H$85&lt;&gt;"",VLOOKUP($S$282,'Banco de Dados'!$B$4:$J$50,8,FALSE)*PRINCIPAL!$H$85,IF(OR(L290=PRINCIPAL!$I$85,L290=PRINCIPAL!$I$85+PRINCIPAL!$I$85,L290=PRINCIPAL!$I$85+PRINCIPAL!$I$85+PRINCIPAL!$I$85),0,IF(L290=PRINCIPAL!$J$85,VLOOKUP($S$282,'Banco de Dados'!$B$4:$J$50,6,FALSE)*(1-(PRINCIPAL!$K$85/100)),IF(L290=PRINCIPAL!$L$85,VLOOKUP($S$282,'Banco de Dados'!$B$4:$J$50,6,FALSE)*(1-(PRINCIPAL!$M$85/100)),IF(L290=PRINCIPAL!$N$85,VLOOKUP($S$282,'Banco de Dados'!$B$4:$J$50,6,FALSE)*(1-(PRINCIPAL!$O$85/100)),VLOOKUP($S$282,'Banco de Dados'!$B$4:$J$50,6,FALSE)))))))))),"")</f>
        <v/>
      </c>
      <c r="S290" s="29" t="str">
        <f>IFERROR(R290*(IFERROR(VLOOKUP($S$282,'Banco de Dados'!$B$4:$J$50,4,FALSE),"ERRO")),"")</f>
        <v/>
      </c>
      <c r="T290" s="29" t="str">
        <f t="shared" si="182"/>
        <v/>
      </c>
      <c r="U290" s="103" t="str">
        <f>IFERROR(T290*(C290*(PRINCIPAL!$G$85/100))*0.47*(44/12),"")</f>
        <v/>
      </c>
      <c r="V290" s="103" t="str">
        <f t="shared" si="174"/>
        <v/>
      </c>
      <c r="W290" s="30" t="str">
        <f>IFERROR(IF(AND(PRINCIPAL!$H$86&lt;&gt;"",OR(L290=PRINCIPAL!$I$86,L290=PRINCIPAL!$I$86+PRINCIPAL!$I$86,L290=PRINCIPAL!$I$86+PRINCIPAL!$I$86+PRINCIPAL!$I$86)),0,IF(AND(PRINCIPAL!$H$86&lt;&gt;"",L290=PRINCIPAL!$J$86),VLOOKUP($X$282,'Banco de Dados'!$B$4:$J$50,8,FALSE)*PRINCIPAL!$H$86*(1-(PRINCIPAL!$K$86/100)),IF(AND(PRINCIPAL!$H$86&lt;&gt;"",L290=PRINCIPAL!$L$86),VLOOKUP($X$282,'Banco de Dados'!$B$4:$J$50,8,FALSE)*PRINCIPAL!$H$86*(1-(PRINCIPAL!$M$86/100)),IF(AND(PRINCIPAL!$H$86&lt;&gt;"",L290=PRINCIPAL!$N$86),VLOOKUP($X$282,'Banco de Dados'!$B$4:$J$50,8,FALSE)*PRINCIPAL!$H$86*(1-(PRINCIPAL!$O$86/100)),IF(PRINCIPAL!$H$86&lt;&gt;"",VLOOKUP($X$282,'Banco de Dados'!$B$4:$J$50,8,FALSE)*PRINCIPAL!$H$86,IF(OR(L290=PRINCIPAL!$I$86,L290=PRINCIPAL!$I$86+PRINCIPAL!$I$86,L290=PRINCIPAL!$I$86+PRINCIPAL!$I$86+PRINCIPAL!$I$86),0,IF(L290=PRINCIPAL!$J$86,VLOOKUP($X$282,'Banco de Dados'!$B$4:$J$50,6,FALSE)*(1-(PRINCIPAL!$K$86/100)),IF(L290=PRINCIPAL!$L$86,VLOOKUP($X$282,'Banco de Dados'!$B$4:$J$50,6,FALSE)*(1-(PRINCIPAL!$M$86/100)),IF(L290=PRINCIPAL!$N$86,VLOOKUP($X$282,'Banco de Dados'!$B$4:$J$50,6,FALSE)*(1-(PRINCIPAL!$O$86/100)),VLOOKUP($X$282,'Banco de Dados'!$B$4:$J$50,6,FALSE)))))))))),"")</f>
        <v/>
      </c>
      <c r="X290" s="29" t="str">
        <f>IFERROR(W290*(IFERROR(VLOOKUP($X$282,'Banco de Dados'!$B$4:$J$50,4,FALSE),"ERRO")),"")</f>
        <v/>
      </c>
      <c r="Y290" s="29" t="str">
        <f t="shared" si="192"/>
        <v/>
      </c>
      <c r="Z290" s="103" t="str">
        <f>IFERROR(Y290*(C290*(PRINCIPAL!$G$86/100))*0.47*(44/12),"")</f>
        <v/>
      </c>
      <c r="AA290" s="111" t="str">
        <f t="shared" si="193"/>
        <v/>
      </c>
      <c r="AB290" s="30" t="str">
        <f>IFERROR(IF(AND(PRINCIPAL!$H$87&lt;&gt;"",OR(L290=PRINCIPAL!$I$87,L290=PRINCIPAL!$I$87+PRINCIPAL!$I$87,L290=PRINCIPAL!$I$87+PRINCIPAL!$I$87+PRINCIPAL!$I$87)),0,IF(AND(PRINCIPAL!$H$87&lt;&gt;"",L290=PRINCIPAL!$J$87),VLOOKUP($AC$282,'Banco de Dados'!$B$4:$J$50,8,FALSE)*PRINCIPAL!$H$87*(1-(PRINCIPAL!$K$87/100)),IF(AND(PRINCIPAL!$H$87&lt;&gt;"",L290=PRINCIPAL!$L$87),VLOOKUP($AC$282,'Banco de Dados'!$B$4:$J$50,8,FALSE)*PRINCIPAL!$H$87*(1-(PRINCIPAL!$M$87/100)),IF(AND(PRINCIPAL!$H$87&lt;&gt;"",L290=PRINCIPAL!$N$87),VLOOKUP($AC$282,'Banco de Dados'!$B$4:$J$50,8,FALSE)*PRINCIPAL!$H$87*(1-(PRINCIPAL!$O$87/100)),IF(PRINCIPAL!$H$87&lt;&gt;"",VLOOKUP($AC$282,'Banco de Dados'!$B$4:$J$50,8,FALSE)*PRINCIPAL!$H$87,IF(OR(L290=PRINCIPAL!$I$87,L290=PRINCIPAL!$I$87+PRINCIPAL!$I$87,L290=PRINCIPAL!$I$87+PRINCIPAL!$I$87+PRINCIPAL!$I$87),0,IF(L290=PRINCIPAL!$J$87,VLOOKUP($AC$282,'Banco de Dados'!$B$4:$J$50,6,FALSE)*(1-(PRINCIPAL!$K$87/100)),IF(L290=PRINCIPAL!$L$87,VLOOKUP($AC$282,'Banco de Dados'!$B$4:$J$50,6,FALSE)*(1-(PRINCIPAL!$M$87/100)),IF(L290=PRINCIPAL!$N$87,VLOOKUP($AC$282,'Banco de Dados'!$B$4:$J$50,6,FALSE)*(1-(PRINCIPAL!$O$87/100)),VLOOKUP($AC$282,'Banco de Dados'!$B$4:$J$50,6,FALSE)))))))))),"")</f>
        <v/>
      </c>
      <c r="AC290" s="29" t="str">
        <f>IFERROR(AB290*(IFERROR(VLOOKUP($AC$282,'Banco de Dados'!$B$4:$J$50,4,FALSE),"ERRO")),"")</f>
        <v/>
      </c>
      <c r="AD290" s="29" t="str">
        <f t="shared" si="183"/>
        <v/>
      </c>
      <c r="AE290" s="103" t="str">
        <f>IFERROR(AD290*(C290*(PRINCIPAL!$G$87/100))*0.47*(44/12),"")</f>
        <v/>
      </c>
      <c r="AF290" s="111" t="str">
        <f t="shared" si="184"/>
        <v/>
      </c>
      <c r="AG290" s="30" t="str">
        <f>IFERROR(IF(AND(PRINCIPAL!$H$88&lt;&gt;"",OR(L290=PRINCIPAL!$I$88,L290=PRINCIPAL!$I$88+PRINCIPAL!$I$88,L290=PRINCIPAL!$I$88+PRINCIPAL!$I$88+PRINCIPAL!$I$88)),0,IF(AND(PRINCIPAL!$H$88&lt;&gt;"",L290=PRINCIPAL!$J$88),VLOOKUP($AH$282,'Banco de Dados'!$B$4:$J$50,8,FALSE)*PRINCIPAL!$H$88*(1-(PRINCIPAL!$K$88/100)),IF(AND(PRINCIPAL!$H$88&lt;&gt;"",L290=PRINCIPAL!$L$88),VLOOKUP($AH$282,'Banco de Dados'!$B$4:$J$50,8,FALSE)*PRINCIPAL!$H$88*(1-(PRINCIPAL!$M$88/100)),IF(AND(PRINCIPAL!$H$88&lt;&gt;"",L290=PRINCIPAL!$N$88),VLOOKUP($AH$282,'Banco de Dados'!$B$4:$J$50,8,FALSE)*PRINCIPAL!$H$88*(1-(PRINCIPAL!$O$88/100)),IF(PRINCIPAL!$H$88&lt;&gt;"",VLOOKUP($AH$282,'Banco de Dados'!$B$4:$J$50,8,FALSE)*PRINCIPAL!$H$88,IF(OR(L290=PRINCIPAL!$I$88,L290=PRINCIPAL!$I$88+PRINCIPAL!$I$88,L290=PRINCIPAL!$I$88+PRINCIPAL!$I$88+PRINCIPAL!$I$88),0,IF(L290=PRINCIPAL!$J$88,VLOOKUP($AH$282,'Banco de Dados'!$B$4:$J$50,6,FALSE)*(1-(PRINCIPAL!$K$88/100)),IF(L290=PRINCIPAL!$L$88,VLOOKUP($AH$282,'Banco de Dados'!$B$4:$J$50,6,FALSE)*(1-(PRINCIPAL!$M$88/100)),IF(L290=PRINCIPAL!$N$88,VLOOKUP($AH$282,'Banco de Dados'!$B$4:$J$50,6,FALSE)*(1-(PRINCIPAL!$O$88/100)),VLOOKUP($AH$282,'Banco de Dados'!$B$4:$J$50,6,FALSE)))))))))),"")</f>
        <v/>
      </c>
      <c r="AH290" s="29" t="str">
        <f>IFERROR(AG290*(IFERROR(VLOOKUP($AH$282,'Banco de Dados'!$B$4:$J$50,4,FALSE),"ERRO")),"")</f>
        <v/>
      </c>
      <c r="AI290" s="29" t="str">
        <f t="shared" si="185"/>
        <v/>
      </c>
      <c r="AJ290" s="103" t="str">
        <f>IFERROR(AI290*(C290*(PRINCIPAL!$G$88/100))*0.47*(44/12),"")</f>
        <v/>
      </c>
      <c r="AK290" s="111" t="str">
        <f t="shared" si="194"/>
        <v/>
      </c>
      <c r="AL290" s="30" t="str">
        <f>IFERROR(IF(AND(PRINCIPAL!$H$89&lt;&gt;"",OR(L290=PRINCIPAL!$I$89,L290=PRINCIPAL!$I$89+PRINCIPAL!$I$89,L290=PRINCIPAL!$I$89+PRINCIPAL!$I$89+PRINCIPAL!$I$89)),0,IF(AND(PRINCIPAL!$H$89&lt;&gt;"",L290=PRINCIPAL!$J$89),VLOOKUP($AM$282,'Banco de Dados'!$B$4:$J$50,8,FALSE)*PRINCIPAL!$H$89*(1-(PRINCIPAL!$K$89/100)),IF(AND(PRINCIPAL!$H$89&lt;&gt;"",L290=PRINCIPAL!$L$89),VLOOKUP($AM$282,'Banco de Dados'!$B$4:$J$50,8,FALSE)*PRINCIPAL!$H$89*(1-(PRINCIPAL!$M$89/100)),IF(AND(PRINCIPAL!$H$89&lt;&gt;"",L290=PRINCIPAL!$N$89),VLOOKUP($AM$282,'Banco de Dados'!$B$4:$J$50,8,FALSE)*PRINCIPAL!$H$89*(1-(PRINCIPAL!$O$89/100)),IF(PRINCIPAL!$H$89&lt;&gt;"",VLOOKUP($AM$282,'Banco de Dados'!$B$4:$J$50,8,FALSE)*PRINCIPAL!$H$89,IF(OR(L290=PRINCIPAL!$I$89,L290=PRINCIPAL!$I$89+PRINCIPAL!$I$89,L290=PRINCIPAL!$I$89+PRINCIPAL!$I$89+PRINCIPAL!$I$89),0,IF(L290=PRINCIPAL!$J$89,VLOOKUP($AM$282,'Banco de Dados'!$B$4:$J$50,6,FALSE)*(1-(PRINCIPAL!$K$89/100)),IF(L290=PRINCIPAL!$L$89,VLOOKUP($AM$282,'Banco de Dados'!$B$4:$J$50,6,FALSE)*(1-(PRINCIPAL!$M$89/100)),IF(L290=PRINCIPAL!$N$89,VLOOKUP($AM$282,'Banco de Dados'!$B$4:$J$50,6,FALSE)*(1-(PRINCIPAL!$O$89/100)),VLOOKUP($AM$282,'Banco de Dados'!$B$4:$J$50,6,FALSE)))))))))),"")</f>
        <v/>
      </c>
      <c r="AM290" s="29" t="str">
        <f>IFERROR(AL290*(IFERROR(VLOOKUP($AM$282,'Banco de Dados'!$B$4:$J$50,4,FALSE),"ERRO")),"")</f>
        <v/>
      </c>
      <c r="AN290" s="29" t="str">
        <f t="shared" si="186"/>
        <v/>
      </c>
      <c r="AO290" s="103" t="str">
        <f>IFERROR(AN290*(C290*(PRINCIPAL!$G$89/100))*0.47*(44/12),"")</f>
        <v/>
      </c>
      <c r="AP290" s="111" t="str">
        <f t="shared" si="187"/>
        <v/>
      </c>
      <c r="AQ290" s="30" t="str">
        <f>IFERROR(IF(AND(PRINCIPAL!$H$90&lt;&gt;"",OR(L290=PRINCIPAL!$I$90,L290=PRINCIPAL!$I$90+PRINCIPAL!$I$90,L290=PRINCIPAL!$I$90+PRINCIPAL!$I$90+PRINCIPAL!$I$90)),0,IF(AND(PRINCIPAL!$H$90&lt;&gt;"",L290=PRINCIPAL!$J$90),VLOOKUP($AR$282,'Banco de Dados'!$B$4:$J$50,8,FALSE)*PRINCIPAL!$H$90*(1-(PRINCIPAL!$K$90/100)),IF(AND(PRINCIPAL!$H$90&lt;&gt;"",L290=PRINCIPAL!$L$90),VLOOKUP($AR$282,'Banco de Dados'!$B$4:$J$50,8,FALSE)*PRINCIPAL!$H$90*(1-(PRINCIPAL!$M$90/100)),IF(AND(PRINCIPAL!$H$90&lt;&gt;"",L290=PRINCIPAL!$N$90),VLOOKUP($AR$282,'Banco de Dados'!$B$4:$J$50,8,FALSE)*PRINCIPAL!$H$90*(1-(PRINCIPAL!$O$90/100)),IF(PRINCIPAL!$H$90&lt;&gt;"",VLOOKUP($AR$282,'Banco de Dados'!$B$4:$J$50,8,FALSE)*PRINCIPAL!$H$90,IF(OR(L290=PRINCIPAL!$I$90,L290=PRINCIPAL!$I$90+PRINCIPAL!$I$90,L290=PRINCIPAL!$I$90+PRINCIPAL!$I$90+PRINCIPAL!$I$90),0,IF(L290=PRINCIPAL!$J$90,VLOOKUP($AR$282,'Banco de Dados'!$B$4:$J$50,6,FALSE)*(1-(PRINCIPAL!$K$90/100)),IF(L290=PRINCIPAL!$L$90,VLOOKUP($AR$282,'Banco de Dados'!$B$4:$J$50,6,FALSE)*(1-(PRINCIPAL!$M$90/100)),IF(L290=PRINCIPAL!$N$90,VLOOKUP($AR$282,'Banco de Dados'!$B$4:$J$50,6,FALSE)*(1-(PRINCIPAL!$O$90/100)),VLOOKUP($AR$282,'Banco de Dados'!$B$4:$J$50,6,FALSE)))))))))),"")</f>
        <v/>
      </c>
      <c r="AR290" s="29" t="str">
        <f>IFERROR(AQ290*(IFERROR(VLOOKUP($AR$282,'Banco de Dados'!$B$4:$J$50,4,FALSE),"ERRO")),"")</f>
        <v/>
      </c>
      <c r="AS290" s="29" t="str">
        <f t="shared" si="188"/>
        <v/>
      </c>
      <c r="AT290" s="103" t="str">
        <f>IFERROR(AS290*(C290*(PRINCIPAL!$G$90/100))*0.47*(44/12),"")</f>
        <v/>
      </c>
      <c r="AU290" s="111" t="str">
        <f t="shared" si="189"/>
        <v/>
      </c>
      <c r="AV290" s="30" t="str">
        <f>IFERROR(IF(AND(PRINCIPAL!$H$91&lt;&gt;"",OR(L290=PRINCIPAL!$I$91,L290=PRINCIPAL!$I$91+PRINCIPAL!$I$91,L290=PRINCIPAL!$I$91+PRINCIPAL!$I$91+PRINCIPAL!$I$91)),0,IF(AND(PRINCIPAL!$H$91&lt;&gt;"",L290=PRINCIPAL!$J$91),VLOOKUP($AW$282,'Banco de Dados'!$B$4:$J$50,8,FALSE)*PRINCIPAL!$H$91*(1-(PRINCIPAL!$K$91/100)),IF(AND(PRINCIPAL!$H$91&lt;&gt;"",L290=PRINCIPAL!$L$91),VLOOKUP($AW$282,'Banco de Dados'!$B$4:$J$50,8,FALSE)*PRINCIPAL!$H$91*(1-(PRINCIPAL!$M$91/100)),IF(AND(PRINCIPAL!$H$91&lt;&gt;"",L290=PRINCIPAL!$N$91),VLOOKUP($AW$282,'Banco de Dados'!$B$4:$J$50,8,FALSE)*PRINCIPAL!$H$91*(1-(PRINCIPAL!$O$91/100)),IF(PRINCIPAL!$H$91&lt;&gt;"",VLOOKUP($AW$282,'Banco de Dados'!$B$4:$J$50,8,FALSE)*PRINCIPAL!$H$91,IF(OR(L290=PRINCIPAL!$I$91,L290=PRINCIPAL!$I$91+PRINCIPAL!$I$91,L290=PRINCIPAL!$I$91+PRINCIPAL!$I$91+PRINCIPAL!$I$91),0,IF(L290=PRINCIPAL!$J$91,VLOOKUP($AW$282,'Banco de Dados'!$B$4:$J$50,6,FALSE)*(1-(PRINCIPAL!$K$91/100)),IF(L290=PRINCIPAL!$L$91,VLOOKUP($AW$282,'Banco de Dados'!$B$4:$J$50,6,FALSE)*(1-(PRINCIPAL!$M$91/100)),IF(L290=PRINCIPAL!$N$91,VLOOKUP($AW$282,'Banco de Dados'!$B$4:$J$50,6,FALSE)*(1-(PRINCIPAL!$O$91/100)),VLOOKUP($AW$282,'Banco de Dados'!$B$4:$J$50,6,FALSE)))))))))),"")</f>
        <v/>
      </c>
      <c r="AW290" s="29" t="str">
        <f>IFERROR(AV290*(IFERROR(VLOOKUP($AW$282,'Banco de Dados'!$B$4:$J$50,4,FALSE),"ERRO")),"")</f>
        <v/>
      </c>
      <c r="AX290" s="29" t="str">
        <f t="shared" si="190"/>
        <v/>
      </c>
      <c r="AY290" s="103" t="str">
        <f>IFERROR(AX290*(C290*(PRINCIPAL!$G$91/100))*0.47*(44/12),"")</f>
        <v/>
      </c>
      <c r="AZ290" s="111" t="str">
        <f t="shared" si="195"/>
        <v/>
      </c>
      <c r="BA290" s="30" t="str">
        <f>IFERROR(IF(AND(PRINCIPAL!$H$92&lt;&gt;"",OR(L290=PRINCIPAL!$I$92,L290=PRINCIPAL!$I$92+PRINCIPAL!$I$92,L290=PRINCIPAL!$I$92+PRINCIPAL!$I$92+PRINCIPAL!$I$92)),0,IF(AND(PRINCIPAL!$H$92&lt;&gt;"",L290=PRINCIPAL!$J$92),VLOOKUP($BB$282,'Banco de Dados'!$B$4:$J$50,8,FALSE)*PRINCIPAL!$H$92*(1-(PRINCIPAL!$K$92/100)),IF(AND(PRINCIPAL!$H$92&lt;&gt;"",L290=PRINCIPAL!$L$92),VLOOKUP($BB$282,'Banco de Dados'!$B$4:$J$50,8,FALSE)*PRINCIPAL!$H$92*(1-(PRINCIPAL!$M$92/100)),IF(AND(PRINCIPAL!$H$92&lt;&gt;"",L290=PRINCIPAL!$N$92),VLOOKUP($BB$282,'Banco de Dados'!$B$4:$J$50,8,FALSE)*PRINCIPAL!$H$92*(1-(PRINCIPAL!$O$92/100)),IF(PRINCIPAL!$H$92&lt;&gt;"",VLOOKUP($BB$282,'Banco de Dados'!$B$4:$J$50,8,FALSE)*PRINCIPAL!$H$92,IF(OR(L290=PRINCIPAL!$I$92,L290=PRINCIPAL!$I$92+PRINCIPAL!$I$92,L290=PRINCIPAL!$I$92+PRINCIPAL!$I$92+PRINCIPAL!$I$92),0,IF(L290=PRINCIPAL!$J$92,VLOOKUP($BB$282,'Banco de Dados'!$B$4:$J$50,6,FALSE)*(1-(PRINCIPAL!$K$92/100)),IF(L290=PRINCIPAL!$L$92,VLOOKUP($BB$282,'Banco de Dados'!$B$4:$J$50,6,FALSE)*(1-(PRINCIPAL!$M$92/100)),IF(L290=PRINCIPAL!$N$92,VLOOKUP($BB$282,'Banco de Dados'!$B$4:$J$50,6,FALSE)*(1-(PRINCIPAL!$O$92/100)),VLOOKUP($BB$282,'Banco de Dados'!$B$4:$J$50,6,FALSE)))))))))),"")</f>
        <v/>
      </c>
      <c r="BB290" s="29" t="str">
        <f>IFERROR(BA290*(IFERROR(VLOOKUP($BB$282,'Banco de Dados'!$B$4:$J$50,4,FALSE),"ERRO")),"")</f>
        <v/>
      </c>
      <c r="BC290" s="29" t="str">
        <f t="shared" si="196"/>
        <v/>
      </c>
      <c r="BD290" s="103" t="str">
        <f>IFERROR(BC290*(C290*(PRINCIPAL!$G$92/100))*0.47*(44/12),"")</f>
        <v/>
      </c>
      <c r="BE290" s="111" t="str">
        <f t="shared" si="175"/>
        <v/>
      </c>
      <c r="BF290" s="30" t="str">
        <f>IFERROR(IF(AND(PRINCIPAL!$H$93&lt;&gt;"",OR(L290=PRINCIPAL!$I$93,L290=PRINCIPAL!$I$93+PRINCIPAL!$I$93,L290=PRINCIPAL!$I$93+PRINCIPAL!$I$93+PRINCIPAL!$I$93)),0,IF(AND(PRINCIPAL!$H$93&lt;&gt;"",L290=PRINCIPAL!$J$93),VLOOKUP($BG$282,'Banco de Dados'!$B$4:$J$50,8,FALSE)*PRINCIPAL!$H$93*(1-(PRINCIPAL!$K$93/100)),IF(AND(PRINCIPAL!$H$93&lt;&gt;"",L290=PRINCIPAL!$L$93),VLOOKUP($BG$282,'Banco de Dados'!$B$4:$J$50,8,FALSE)*PRINCIPAL!$H$93*(1-(PRINCIPAL!$M$93/100)),IF(AND(PRINCIPAL!$H$93&lt;&gt;"",L290=PRINCIPAL!$N$93),VLOOKUP($BG$282,'Banco de Dados'!$B$4:$J$50,8,FALSE)*PRINCIPAL!$H$93*(1-(PRINCIPAL!$O$93/100)),IF(PRINCIPAL!$H$93&lt;&gt;"",VLOOKUP($BG$282,'Banco de Dados'!$B$4:$J$50,8,FALSE)*PRINCIPAL!$H$93,IF(OR(L290=PRINCIPAL!$I$93,L290=PRINCIPAL!$I$93+PRINCIPAL!$I$93,L290=PRINCIPAL!$I$93+PRINCIPAL!$I$93+PRINCIPAL!$I$93),0,IF(L290=PRINCIPAL!$J$93,VLOOKUP($BG$282,'Banco de Dados'!$B$4:$J$50,6,FALSE)*(1-(PRINCIPAL!$K$93/100)),IF(L290=PRINCIPAL!$L$93,VLOOKUP($BG$282,'Banco de Dados'!$B$4:$J$50,6,FALSE)*(1-(PRINCIPAL!$M$93/100)),IF(L290=PRINCIPAL!$N$93,VLOOKUP($BG$282,'Banco de Dados'!$B$4:$J$50,6,FALSE)*(1-(PRINCIPAL!$O$93/100)),VLOOKUP($BG$282,'Banco de Dados'!$B$4:$J$50,6,FALSE)))))))))),"")</f>
        <v/>
      </c>
      <c r="BG290" s="29" t="str">
        <f>IFERROR(BF290*(IFERROR(VLOOKUP($BG$282,'Banco de Dados'!$B$4:$J$50,4,FALSE),"ERRO")),"")</f>
        <v/>
      </c>
      <c r="BH290" s="29" t="str">
        <f t="shared" si="191"/>
        <v/>
      </c>
      <c r="BI290" s="103" t="str">
        <f>IFERROR(BH290*(C290*(PRINCIPAL!$G$93/100))*0.47*(44/12),"")</f>
        <v/>
      </c>
      <c r="BJ290" s="102" t="str">
        <f t="shared" si="176"/>
        <v/>
      </c>
    </row>
    <row r="291" spans="2:62" ht="12.75" customHeight="1" x14ac:dyDescent="0.3">
      <c r="B291" s="326">
        <f t="shared" si="177"/>
        <v>2027</v>
      </c>
      <c r="C291" s="340"/>
      <c r="D291" s="1"/>
      <c r="E291" s="116">
        <v>7</v>
      </c>
      <c r="F291" s="24" t="str">
        <f>IFERROR(VLOOKUP($G$282,'Banco de Dados'!$B$4:$J$50,6,FALSE),"")</f>
        <v/>
      </c>
      <c r="G291" s="25" t="str">
        <f>IFERROR(F291*(IFERROR(VLOOKUP($G$282,'Banco de Dados'!$B$4:$J$50,4,FALSE),"ERRO")),"")</f>
        <v/>
      </c>
      <c r="H291" s="25" t="str">
        <f t="shared" si="178"/>
        <v/>
      </c>
      <c r="I291" s="103" t="str">
        <f t="shared" si="179"/>
        <v/>
      </c>
      <c r="J291" s="117" t="str">
        <f t="shared" si="180"/>
        <v/>
      </c>
      <c r="K291" s="1"/>
      <c r="L291" s="91">
        <v>7</v>
      </c>
      <c r="M291" s="24" t="str">
        <f>IFERROR(IF(AND(PRINCIPAL!$H$84&lt;&gt;"",OR(L291=PRINCIPAL!$I$84,L291=PRINCIPAL!$I$84+PRINCIPAL!$I$84,L291=PRINCIPAL!$I$84+PRINCIPAL!$I$84+PRINCIPAL!$I$84)),0,IF(AND(PRINCIPAL!$H$84&lt;&gt;"",L291=PRINCIPAL!$J$84),VLOOKUP($N$282,'Banco de Dados'!$B$4:$J$50,8,FALSE)*PRINCIPAL!$H$84*(1-(PRINCIPAL!$K$84/100)),IF(AND(PRINCIPAL!$H$84&lt;&gt;"",L291=PRINCIPAL!$L$84),VLOOKUP($N$282,'Banco de Dados'!$B$4:$J$50,8,FALSE)*PRINCIPAL!$H$84*(1-(PRINCIPAL!$M$84/100)),IF(AND(PRINCIPAL!$H$84&lt;&gt;"",L291=PRINCIPAL!$N$84),VLOOKUP($N$282,'Banco de Dados'!$B$4:$J$50,8,FALSE)*PRINCIPAL!$H$84*(1-(PRINCIPAL!$O$84/100)),IF(PRINCIPAL!$H$84&lt;&gt;"",VLOOKUP($N$282,'Banco de Dados'!$B$4:$J$50,8,FALSE)*PRINCIPAL!$H$84,IF(OR(L291=PRINCIPAL!$I$84,L291=PRINCIPAL!$I$84+PRINCIPAL!$I$84,L291=PRINCIPAL!$I$84+PRINCIPAL!$I$84+PRINCIPAL!$I$84),0,IF(L291=PRINCIPAL!$J$84,VLOOKUP($N$282,'Banco de Dados'!$B$4:$J$50,6,FALSE)*(1-(PRINCIPAL!$K$84/100)),IF(L291=PRINCIPAL!$L$84,VLOOKUP($N$282,'Banco de Dados'!$B$4:$J$50,6,FALSE)*(1-(PRINCIPAL!$M$84/100)),IF(L291=PRINCIPAL!$N$84,VLOOKUP($N$282,'Banco de Dados'!$B$4:$J$50,6,FALSE)*(1-(PRINCIPAL!$O$84/100)),VLOOKUP($N$282,'Banco de Dados'!$B$4:$J$50,6,FALSE)))))))))),"")</f>
        <v/>
      </c>
      <c r="N291" s="25" t="str">
        <f>IFERROR(M291*(IFERROR(VLOOKUP($N$282,'Banco de Dados'!$B$4:$J$50,4,FALSE),"ERRO")),"")</f>
        <v/>
      </c>
      <c r="O291" s="25" t="str">
        <f t="shared" si="181"/>
        <v/>
      </c>
      <c r="P291" s="103" t="str">
        <f>IFERROR(O291*(C291*(PRINCIPAL!$G$84/100))*0.47*(44/12),"")</f>
        <v/>
      </c>
      <c r="Q291" s="107" t="str">
        <f t="shared" si="197"/>
        <v/>
      </c>
      <c r="R291" s="29" t="str">
        <f>IFERROR(IF(AND(PRINCIPAL!$H$85&lt;&gt;"",OR(L291=PRINCIPAL!$I$85,L291=PRINCIPAL!$I$85+PRINCIPAL!$I$85,L291=PRINCIPAL!$I$85+PRINCIPAL!$I$85+PRINCIPAL!$I$85)),0,IF(AND(PRINCIPAL!$H$85&lt;&gt;"",L291=PRINCIPAL!$J$85),VLOOKUP($S$282,'Banco de Dados'!$B$4:$J$50,8,FALSE)*PRINCIPAL!$H$85*(1-(PRINCIPAL!$K$85/100)),IF(AND(PRINCIPAL!$H$85&lt;&gt;"",L291=PRINCIPAL!$L$85),VLOOKUP($S$282,'Banco de Dados'!$B$4:$J$50,8,FALSE)*PRINCIPAL!$H$85*(1-(PRINCIPAL!$M$85/100)),IF(AND(PRINCIPAL!$H$85&lt;&gt;"",L291=PRINCIPAL!$N$85),VLOOKUP($S$282,'Banco de Dados'!$B$4:$J$50,8,FALSE)*PRINCIPAL!$H$85*(1-(PRINCIPAL!$O$85/100)),IF(PRINCIPAL!$H$85&lt;&gt;"",VLOOKUP($S$282,'Banco de Dados'!$B$4:$J$50,8,FALSE)*PRINCIPAL!$H$85,IF(OR(L291=PRINCIPAL!$I$85,L291=PRINCIPAL!$I$85+PRINCIPAL!$I$85,L291=PRINCIPAL!$I$85+PRINCIPAL!$I$85+PRINCIPAL!$I$85),0,IF(L291=PRINCIPAL!$J$85,VLOOKUP($S$282,'Banco de Dados'!$B$4:$J$50,6,FALSE)*(1-(PRINCIPAL!$K$85/100)),IF(L291=PRINCIPAL!$L$85,VLOOKUP($S$282,'Banco de Dados'!$B$4:$J$50,6,FALSE)*(1-(PRINCIPAL!$M$85/100)),IF(L291=PRINCIPAL!$N$85,VLOOKUP($S$282,'Banco de Dados'!$B$4:$J$50,6,FALSE)*(1-(PRINCIPAL!$O$85/100)),VLOOKUP($S$282,'Banco de Dados'!$B$4:$J$50,6,FALSE)))))))))),"")</f>
        <v/>
      </c>
      <c r="S291" s="29" t="str">
        <f>IFERROR(R291*(IFERROR(VLOOKUP($S$282,'Banco de Dados'!$B$4:$J$50,4,FALSE),"ERRO")),"")</f>
        <v/>
      </c>
      <c r="T291" s="29" t="str">
        <f t="shared" si="182"/>
        <v/>
      </c>
      <c r="U291" s="103" t="str">
        <f>IFERROR(T291*(C291*(PRINCIPAL!$G$85/100))*0.47*(44/12),"")</f>
        <v/>
      </c>
      <c r="V291" s="103" t="str">
        <f t="shared" si="174"/>
        <v/>
      </c>
      <c r="W291" s="30" t="str">
        <f>IFERROR(IF(AND(PRINCIPAL!$H$86&lt;&gt;"",OR(L291=PRINCIPAL!$I$86,L291=PRINCIPAL!$I$86+PRINCIPAL!$I$86,L291=PRINCIPAL!$I$86+PRINCIPAL!$I$86+PRINCIPAL!$I$86)),0,IF(AND(PRINCIPAL!$H$86&lt;&gt;"",L291=PRINCIPAL!$J$86),VLOOKUP($X$282,'Banco de Dados'!$B$4:$J$50,8,FALSE)*PRINCIPAL!$H$86*(1-(PRINCIPAL!$K$86/100)),IF(AND(PRINCIPAL!$H$86&lt;&gt;"",L291=PRINCIPAL!$L$86),VLOOKUP($X$282,'Banco de Dados'!$B$4:$J$50,8,FALSE)*PRINCIPAL!$H$86*(1-(PRINCIPAL!$M$86/100)),IF(AND(PRINCIPAL!$H$86&lt;&gt;"",L291=PRINCIPAL!$N$86),VLOOKUP($X$282,'Banco de Dados'!$B$4:$J$50,8,FALSE)*PRINCIPAL!$H$86*(1-(PRINCIPAL!$O$86/100)),IF(PRINCIPAL!$H$86&lt;&gt;"",VLOOKUP($X$282,'Banco de Dados'!$B$4:$J$50,8,FALSE)*PRINCIPAL!$H$86,IF(OR(L291=PRINCIPAL!$I$86,L291=PRINCIPAL!$I$86+PRINCIPAL!$I$86,L291=PRINCIPAL!$I$86+PRINCIPAL!$I$86+PRINCIPAL!$I$86),0,IF(L291=PRINCIPAL!$J$86,VLOOKUP($X$282,'Banco de Dados'!$B$4:$J$50,6,FALSE)*(1-(PRINCIPAL!$K$86/100)),IF(L291=PRINCIPAL!$L$86,VLOOKUP($X$282,'Banco de Dados'!$B$4:$J$50,6,FALSE)*(1-(PRINCIPAL!$M$86/100)),IF(L291=PRINCIPAL!$N$86,VLOOKUP($X$282,'Banco de Dados'!$B$4:$J$50,6,FALSE)*(1-(PRINCIPAL!$O$86/100)),VLOOKUP($X$282,'Banco de Dados'!$B$4:$J$50,6,FALSE)))))))))),"")</f>
        <v/>
      </c>
      <c r="X291" s="29" t="str">
        <f>IFERROR(W291*(IFERROR(VLOOKUP($X$282,'Banco de Dados'!$B$4:$J$50,4,FALSE),"ERRO")),"")</f>
        <v/>
      </c>
      <c r="Y291" s="29" t="str">
        <f t="shared" si="192"/>
        <v/>
      </c>
      <c r="Z291" s="103" t="str">
        <f>IFERROR(Y291*(C291*(PRINCIPAL!$G$86/100))*0.47*(44/12),"")</f>
        <v/>
      </c>
      <c r="AA291" s="111" t="str">
        <f t="shared" si="193"/>
        <v/>
      </c>
      <c r="AB291" s="30" t="str">
        <f>IFERROR(IF(AND(PRINCIPAL!$H$87&lt;&gt;"",OR(L291=PRINCIPAL!$I$87,L291=PRINCIPAL!$I$87+PRINCIPAL!$I$87,L291=PRINCIPAL!$I$87+PRINCIPAL!$I$87+PRINCIPAL!$I$87)),0,IF(AND(PRINCIPAL!$H$87&lt;&gt;"",L291=PRINCIPAL!$J$87),VLOOKUP($AC$282,'Banco de Dados'!$B$4:$J$50,8,FALSE)*PRINCIPAL!$H$87*(1-(PRINCIPAL!$K$87/100)),IF(AND(PRINCIPAL!$H$87&lt;&gt;"",L291=PRINCIPAL!$L$87),VLOOKUP($AC$282,'Banco de Dados'!$B$4:$J$50,8,FALSE)*PRINCIPAL!$H$87*(1-(PRINCIPAL!$M$87/100)),IF(AND(PRINCIPAL!$H$87&lt;&gt;"",L291=PRINCIPAL!$N$87),VLOOKUP($AC$282,'Banco de Dados'!$B$4:$J$50,8,FALSE)*PRINCIPAL!$H$87*(1-(PRINCIPAL!$O$87/100)),IF(PRINCIPAL!$H$87&lt;&gt;"",VLOOKUP($AC$282,'Banco de Dados'!$B$4:$J$50,8,FALSE)*PRINCIPAL!$H$87,IF(OR(L291=PRINCIPAL!$I$87,L291=PRINCIPAL!$I$87+PRINCIPAL!$I$87,L291=PRINCIPAL!$I$87+PRINCIPAL!$I$87+PRINCIPAL!$I$87),0,IF(L291=PRINCIPAL!$J$87,VLOOKUP($AC$282,'Banco de Dados'!$B$4:$J$50,6,FALSE)*(1-(PRINCIPAL!$K$87/100)),IF(L291=PRINCIPAL!$L$87,VLOOKUP($AC$282,'Banco de Dados'!$B$4:$J$50,6,FALSE)*(1-(PRINCIPAL!$M$87/100)),IF(L291=PRINCIPAL!$N$87,VLOOKUP($AC$282,'Banco de Dados'!$B$4:$J$50,6,FALSE)*(1-(PRINCIPAL!$O$87/100)),VLOOKUP($AC$282,'Banco de Dados'!$B$4:$J$50,6,FALSE)))))))))),"")</f>
        <v/>
      </c>
      <c r="AC291" s="29" t="str">
        <f>IFERROR(AB291*(IFERROR(VLOOKUP($AC$282,'Banco de Dados'!$B$4:$J$50,4,FALSE),"ERRO")),"")</f>
        <v/>
      </c>
      <c r="AD291" s="29" t="str">
        <f t="shared" si="183"/>
        <v/>
      </c>
      <c r="AE291" s="103" t="str">
        <f>IFERROR(AD291*(C291*(PRINCIPAL!$G$87/100))*0.47*(44/12),"")</f>
        <v/>
      </c>
      <c r="AF291" s="111" t="str">
        <f t="shared" si="184"/>
        <v/>
      </c>
      <c r="AG291" s="30" t="str">
        <f>IFERROR(IF(AND(PRINCIPAL!$H$88&lt;&gt;"",OR(L291=PRINCIPAL!$I$88,L291=PRINCIPAL!$I$88+PRINCIPAL!$I$88,L291=PRINCIPAL!$I$88+PRINCIPAL!$I$88+PRINCIPAL!$I$88)),0,IF(AND(PRINCIPAL!$H$88&lt;&gt;"",L291=PRINCIPAL!$J$88),VLOOKUP($AH$282,'Banco de Dados'!$B$4:$J$50,8,FALSE)*PRINCIPAL!$H$88*(1-(PRINCIPAL!$K$88/100)),IF(AND(PRINCIPAL!$H$88&lt;&gt;"",L291=PRINCIPAL!$L$88),VLOOKUP($AH$282,'Banco de Dados'!$B$4:$J$50,8,FALSE)*PRINCIPAL!$H$88*(1-(PRINCIPAL!$M$88/100)),IF(AND(PRINCIPAL!$H$88&lt;&gt;"",L291=PRINCIPAL!$N$88),VLOOKUP($AH$282,'Banco de Dados'!$B$4:$J$50,8,FALSE)*PRINCIPAL!$H$88*(1-(PRINCIPAL!$O$88/100)),IF(PRINCIPAL!$H$88&lt;&gt;"",VLOOKUP($AH$282,'Banco de Dados'!$B$4:$J$50,8,FALSE)*PRINCIPAL!$H$88,IF(OR(L291=PRINCIPAL!$I$88,L291=PRINCIPAL!$I$88+PRINCIPAL!$I$88,L291=PRINCIPAL!$I$88+PRINCIPAL!$I$88+PRINCIPAL!$I$88),0,IF(L291=PRINCIPAL!$J$88,VLOOKUP($AH$282,'Banco de Dados'!$B$4:$J$50,6,FALSE)*(1-(PRINCIPAL!$K$88/100)),IF(L291=PRINCIPAL!$L$88,VLOOKUP($AH$282,'Banco de Dados'!$B$4:$J$50,6,FALSE)*(1-(PRINCIPAL!$M$88/100)),IF(L291=PRINCIPAL!$N$88,VLOOKUP($AH$282,'Banco de Dados'!$B$4:$J$50,6,FALSE)*(1-(PRINCIPAL!$O$88/100)),VLOOKUP($AH$282,'Banco de Dados'!$B$4:$J$50,6,FALSE)))))))))),"")</f>
        <v/>
      </c>
      <c r="AH291" s="29" t="str">
        <f>IFERROR(AG291*(IFERROR(VLOOKUP($AH$282,'Banco de Dados'!$B$4:$J$50,4,FALSE),"ERRO")),"")</f>
        <v/>
      </c>
      <c r="AI291" s="29" t="str">
        <f t="shared" si="185"/>
        <v/>
      </c>
      <c r="AJ291" s="103" t="str">
        <f>IFERROR(AI291*(C291*(PRINCIPAL!$G$88/100))*0.47*(44/12),"")</f>
        <v/>
      </c>
      <c r="AK291" s="111" t="str">
        <f t="shared" si="194"/>
        <v/>
      </c>
      <c r="AL291" s="30" t="str">
        <f>IFERROR(IF(AND(PRINCIPAL!$H$89&lt;&gt;"",OR(L291=PRINCIPAL!$I$89,L291=PRINCIPAL!$I$89+PRINCIPAL!$I$89,L291=PRINCIPAL!$I$89+PRINCIPAL!$I$89+PRINCIPAL!$I$89)),0,IF(AND(PRINCIPAL!$H$89&lt;&gt;"",L291=PRINCIPAL!$J$89),VLOOKUP($AM$282,'Banco de Dados'!$B$4:$J$50,8,FALSE)*PRINCIPAL!$H$89*(1-(PRINCIPAL!$K$89/100)),IF(AND(PRINCIPAL!$H$89&lt;&gt;"",L291=PRINCIPAL!$L$89),VLOOKUP($AM$282,'Banco de Dados'!$B$4:$J$50,8,FALSE)*PRINCIPAL!$H$89*(1-(PRINCIPAL!$M$89/100)),IF(AND(PRINCIPAL!$H$89&lt;&gt;"",L291=PRINCIPAL!$N$89),VLOOKUP($AM$282,'Banco de Dados'!$B$4:$J$50,8,FALSE)*PRINCIPAL!$H$89*(1-(PRINCIPAL!$O$89/100)),IF(PRINCIPAL!$H$89&lt;&gt;"",VLOOKUP($AM$282,'Banco de Dados'!$B$4:$J$50,8,FALSE)*PRINCIPAL!$H$89,IF(OR(L291=PRINCIPAL!$I$89,L291=PRINCIPAL!$I$89+PRINCIPAL!$I$89,L291=PRINCIPAL!$I$89+PRINCIPAL!$I$89+PRINCIPAL!$I$89),0,IF(L291=PRINCIPAL!$J$89,VLOOKUP($AM$282,'Banco de Dados'!$B$4:$J$50,6,FALSE)*(1-(PRINCIPAL!$K$89/100)),IF(L291=PRINCIPAL!$L$89,VLOOKUP($AM$282,'Banco de Dados'!$B$4:$J$50,6,FALSE)*(1-(PRINCIPAL!$M$89/100)),IF(L291=PRINCIPAL!$N$89,VLOOKUP($AM$282,'Banco de Dados'!$B$4:$J$50,6,FALSE)*(1-(PRINCIPAL!$O$89/100)),VLOOKUP($AM$282,'Banco de Dados'!$B$4:$J$50,6,FALSE)))))))))),"")</f>
        <v/>
      </c>
      <c r="AM291" s="29" t="str">
        <f>IFERROR(AL291*(IFERROR(VLOOKUP($AM$282,'Banco de Dados'!$B$4:$J$50,4,FALSE),"ERRO")),"")</f>
        <v/>
      </c>
      <c r="AN291" s="29" t="str">
        <f t="shared" si="186"/>
        <v/>
      </c>
      <c r="AO291" s="103" t="str">
        <f>IFERROR(AN291*(C291*(PRINCIPAL!$G$89/100))*0.47*(44/12),"")</f>
        <v/>
      </c>
      <c r="AP291" s="111" t="str">
        <f t="shared" si="187"/>
        <v/>
      </c>
      <c r="AQ291" s="30" t="str">
        <f>IFERROR(IF(AND(PRINCIPAL!$H$90&lt;&gt;"",OR(L291=PRINCIPAL!$I$90,L291=PRINCIPAL!$I$90+PRINCIPAL!$I$90,L291=PRINCIPAL!$I$90+PRINCIPAL!$I$90+PRINCIPAL!$I$90)),0,IF(AND(PRINCIPAL!$H$90&lt;&gt;"",L291=PRINCIPAL!$J$90),VLOOKUP($AR$282,'Banco de Dados'!$B$4:$J$50,8,FALSE)*PRINCIPAL!$H$90*(1-(PRINCIPAL!$K$90/100)),IF(AND(PRINCIPAL!$H$90&lt;&gt;"",L291=PRINCIPAL!$L$90),VLOOKUP($AR$282,'Banco de Dados'!$B$4:$J$50,8,FALSE)*PRINCIPAL!$H$90*(1-(PRINCIPAL!$M$90/100)),IF(AND(PRINCIPAL!$H$90&lt;&gt;"",L291=PRINCIPAL!$N$90),VLOOKUP($AR$282,'Banco de Dados'!$B$4:$J$50,8,FALSE)*PRINCIPAL!$H$90*(1-(PRINCIPAL!$O$90/100)),IF(PRINCIPAL!$H$90&lt;&gt;"",VLOOKUP($AR$282,'Banco de Dados'!$B$4:$J$50,8,FALSE)*PRINCIPAL!$H$90,IF(OR(L291=PRINCIPAL!$I$90,L291=PRINCIPAL!$I$90+PRINCIPAL!$I$90,L291=PRINCIPAL!$I$90+PRINCIPAL!$I$90+PRINCIPAL!$I$90),0,IF(L291=PRINCIPAL!$J$90,VLOOKUP($AR$282,'Banco de Dados'!$B$4:$J$50,6,FALSE)*(1-(PRINCIPAL!$K$90/100)),IF(L291=PRINCIPAL!$L$90,VLOOKUP($AR$282,'Banco de Dados'!$B$4:$J$50,6,FALSE)*(1-(PRINCIPAL!$M$90/100)),IF(L291=PRINCIPAL!$N$90,VLOOKUP($AR$282,'Banco de Dados'!$B$4:$J$50,6,FALSE)*(1-(PRINCIPAL!$O$90/100)),VLOOKUP($AR$282,'Banco de Dados'!$B$4:$J$50,6,FALSE)))))))))),"")</f>
        <v/>
      </c>
      <c r="AR291" s="29" t="str">
        <f>IFERROR(AQ291*(IFERROR(VLOOKUP($AR$282,'Banco de Dados'!$B$4:$J$50,4,FALSE),"ERRO")),"")</f>
        <v/>
      </c>
      <c r="AS291" s="29" t="str">
        <f t="shared" si="188"/>
        <v/>
      </c>
      <c r="AT291" s="103" t="str">
        <f>IFERROR(AS291*(C291*(PRINCIPAL!$G$90/100))*0.47*(44/12),"")</f>
        <v/>
      </c>
      <c r="AU291" s="111" t="str">
        <f t="shared" si="189"/>
        <v/>
      </c>
      <c r="AV291" s="30" t="str">
        <f>IFERROR(IF(AND(PRINCIPAL!$H$91&lt;&gt;"",OR(L291=PRINCIPAL!$I$91,L291=PRINCIPAL!$I$91+PRINCIPAL!$I$91,L291=PRINCIPAL!$I$91+PRINCIPAL!$I$91+PRINCIPAL!$I$91)),0,IF(AND(PRINCIPAL!$H$91&lt;&gt;"",L291=PRINCIPAL!$J$91),VLOOKUP($AW$282,'Banco de Dados'!$B$4:$J$50,8,FALSE)*PRINCIPAL!$H$91*(1-(PRINCIPAL!$K$91/100)),IF(AND(PRINCIPAL!$H$91&lt;&gt;"",L291=PRINCIPAL!$L$91),VLOOKUP($AW$282,'Banco de Dados'!$B$4:$J$50,8,FALSE)*PRINCIPAL!$H$91*(1-(PRINCIPAL!$M$91/100)),IF(AND(PRINCIPAL!$H$91&lt;&gt;"",L291=PRINCIPAL!$N$91),VLOOKUP($AW$282,'Banco de Dados'!$B$4:$J$50,8,FALSE)*PRINCIPAL!$H$91*(1-(PRINCIPAL!$O$91/100)),IF(PRINCIPAL!$H$91&lt;&gt;"",VLOOKUP($AW$282,'Banco de Dados'!$B$4:$J$50,8,FALSE)*PRINCIPAL!$H$91,IF(OR(L291=PRINCIPAL!$I$91,L291=PRINCIPAL!$I$91+PRINCIPAL!$I$91,L291=PRINCIPAL!$I$91+PRINCIPAL!$I$91+PRINCIPAL!$I$91),0,IF(L291=PRINCIPAL!$J$91,VLOOKUP($AW$282,'Banco de Dados'!$B$4:$J$50,6,FALSE)*(1-(PRINCIPAL!$K$91/100)),IF(L291=PRINCIPAL!$L$91,VLOOKUP($AW$282,'Banco de Dados'!$B$4:$J$50,6,FALSE)*(1-(PRINCIPAL!$M$91/100)),IF(L291=PRINCIPAL!$N$91,VLOOKUP($AW$282,'Banco de Dados'!$B$4:$J$50,6,FALSE)*(1-(PRINCIPAL!$O$91/100)),VLOOKUP($AW$282,'Banco de Dados'!$B$4:$J$50,6,FALSE)))))))))),"")</f>
        <v/>
      </c>
      <c r="AW291" s="29" t="str">
        <f>IFERROR(AV291*(IFERROR(VLOOKUP($AW$282,'Banco de Dados'!$B$4:$J$50,4,FALSE),"ERRO")),"")</f>
        <v/>
      </c>
      <c r="AX291" s="29" t="str">
        <f t="shared" si="190"/>
        <v/>
      </c>
      <c r="AY291" s="103" t="str">
        <f>IFERROR(AX291*(C291*(PRINCIPAL!$G$91/100))*0.47*(44/12),"")</f>
        <v/>
      </c>
      <c r="AZ291" s="111" t="str">
        <f t="shared" si="195"/>
        <v/>
      </c>
      <c r="BA291" s="30" t="str">
        <f>IFERROR(IF(AND(PRINCIPAL!$H$92&lt;&gt;"",OR(L291=PRINCIPAL!$I$92,L291=PRINCIPAL!$I$92+PRINCIPAL!$I$92,L291=PRINCIPAL!$I$92+PRINCIPAL!$I$92+PRINCIPAL!$I$92)),0,IF(AND(PRINCIPAL!$H$92&lt;&gt;"",L291=PRINCIPAL!$J$92),VLOOKUP($BB$282,'Banco de Dados'!$B$4:$J$50,8,FALSE)*PRINCIPAL!$H$92*(1-(PRINCIPAL!$K$92/100)),IF(AND(PRINCIPAL!$H$92&lt;&gt;"",L291=PRINCIPAL!$L$92),VLOOKUP($BB$282,'Banco de Dados'!$B$4:$J$50,8,FALSE)*PRINCIPAL!$H$92*(1-(PRINCIPAL!$M$92/100)),IF(AND(PRINCIPAL!$H$92&lt;&gt;"",L291=PRINCIPAL!$N$92),VLOOKUP($BB$282,'Banco de Dados'!$B$4:$J$50,8,FALSE)*PRINCIPAL!$H$92*(1-(PRINCIPAL!$O$92/100)),IF(PRINCIPAL!$H$92&lt;&gt;"",VLOOKUP($BB$282,'Banco de Dados'!$B$4:$J$50,8,FALSE)*PRINCIPAL!$H$92,IF(OR(L291=PRINCIPAL!$I$92,L291=PRINCIPAL!$I$92+PRINCIPAL!$I$92,L291=PRINCIPAL!$I$92+PRINCIPAL!$I$92+PRINCIPAL!$I$92),0,IF(L291=PRINCIPAL!$J$92,VLOOKUP($BB$282,'Banco de Dados'!$B$4:$J$50,6,FALSE)*(1-(PRINCIPAL!$K$92/100)),IF(L291=PRINCIPAL!$L$92,VLOOKUP($BB$282,'Banco de Dados'!$B$4:$J$50,6,FALSE)*(1-(PRINCIPAL!$M$92/100)),IF(L291=PRINCIPAL!$N$92,VLOOKUP($BB$282,'Banco de Dados'!$B$4:$J$50,6,FALSE)*(1-(PRINCIPAL!$O$92/100)),VLOOKUP($BB$282,'Banco de Dados'!$B$4:$J$50,6,FALSE)))))))))),"")</f>
        <v/>
      </c>
      <c r="BB291" s="29" t="str">
        <f>IFERROR(BA291*(IFERROR(VLOOKUP($BB$282,'Banco de Dados'!$B$4:$J$50,4,FALSE),"ERRO")),"")</f>
        <v/>
      </c>
      <c r="BC291" s="29" t="str">
        <f t="shared" si="196"/>
        <v/>
      </c>
      <c r="BD291" s="103" t="str">
        <f>IFERROR(BC291*(C291*(PRINCIPAL!$G$92/100))*0.47*(44/12),"")</f>
        <v/>
      </c>
      <c r="BE291" s="111" t="str">
        <f t="shared" si="175"/>
        <v/>
      </c>
      <c r="BF291" s="30" t="str">
        <f>IFERROR(IF(AND(PRINCIPAL!$H$93&lt;&gt;"",OR(L291=PRINCIPAL!$I$93,L291=PRINCIPAL!$I$93+PRINCIPAL!$I$93,L291=PRINCIPAL!$I$93+PRINCIPAL!$I$93+PRINCIPAL!$I$93)),0,IF(AND(PRINCIPAL!$H$93&lt;&gt;"",L291=PRINCIPAL!$J$93),VLOOKUP($BG$282,'Banco de Dados'!$B$4:$J$50,8,FALSE)*PRINCIPAL!$H$93*(1-(PRINCIPAL!$K$93/100)),IF(AND(PRINCIPAL!$H$93&lt;&gt;"",L291=PRINCIPAL!$L$93),VLOOKUP($BG$282,'Banco de Dados'!$B$4:$J$50,8,FALSE)*PRINCIPAL!$H$93*(1-(PRINCIPAL!$M$93/100)),IF(AND(PRINCIPAL!$H$93&lt;&gt;"",L291=PRINCIPAL!$N$93),VLOOKUP($BG$282,'Banco de Dados'!$B$4:$J$50,8,FALSE)*PRINCIPAL!$H$93*(1-(PRINCIPAL!$O$93/100)),IF(PRINCIPAL!$H$93&lt;&gt;"",VLOOKUP($BG$282,'Banco de Dados'!$B$4:$J$50,8,FALSE)*PRINCIPAL!$H$93,IF(OR(L291=PRINCIPAL!$I$93,L291=PRINCIPAL!$I$93+PRINCIPAL!$I$93,L291=PRINCIPAL!$I$93+PRINCIPAL!$I$93+PRINCIPAL!$I$93),0,IF(L291=PRINCIPAL!$J$93,VLOOKUP($BG$282,'Banco de Dados'!$B$4:$J$50,6,FALSE)*(1-(PRINCIPAL!$K$93/100)),IF(L291=PRINCIPAL!$L$93,VLOOKUP($BG$282,'Banco de Dados'!$B$4:$J$50,6,FALSE)*(1-(PRINCIPAL!$M$93/100)),IF(L291=PRINCIPAL!$N$93,VLOOKUP($BG$282,'Banco de Dados'!$B$4:$J$50,6,FALSE)*(1-(PRINCIPAL!$O$93/100)),VLOOKUP($BG$282,'Banco de Dados'!$B$4:$J$50,6,FALSE)))))))))),"")</f>
        <v/>
      </c>
      <c r="BG291" s="29" t="str">
        <f>IFERROR(BF291*(IFERROR(VLOOKUP($BG$282,'Banco de Dados'!$B$4:$J$50,4,FALSE),"ERRO")),"")</f>
        <v/>
      </c>
      <c r="BH291" s="29" t="str">
        <f t="shared" si="191"/>
        <v/>
      </c>
      <c r="BI291" s="103" t="str">
        <f>IFERROR(BH291*(C291*(PRINCIPAL!$G$93/100))*0.47*(44/12),"")</f>
        <v/>
      </c>
      <c r="BJ291" s="102" t="str">
        <f t="shared" si="176"/>
        <v/>
      </c>
    </row>
    <row r="292" spans="2:62" ht="12.75" customHeight="1" x14ac:dyDescent="0.3">
      <c r="B292" s="326">
        <f t="shared" si="177"/>
        <v>2028</v>
      </c>
      <c r="C292" s="340"/>
      <c r="D292" s="1"/>
      <c r="E292" s="116">
        <v>8</v>
      </c>
      <c r="F292" s="24" t="str">
        <f>IFERROR(VLOOKUP($G$282,'Banco de Dados'!$B$4:$J$50,6,FALSE),"")</f>
        <v/>
      </c>
      <c r="G292" s="25" t="str">
        <f>IFERROR(F292*(IFERROR(VLOOKUP($G$282,'Banco de Dados'!$B$4:$J$50,4,FALSE),"ERRO")),"")</f>
        <v/>
      </c>
      <c r="H292" s="25" t="str">
        <f t="shared" si="178"/>
        <v/>
      </c>
      <c r="I292" s="103" t="str">
        <f t="shared" si="179"/>
        <v/>
      </c>
      <c r="J292" s="117" t="str">
        <f t="shared" si="180"/>
        <v/>
      </c>
      <c r="K292" s="1"/>
      <c r="L292" s="91">
        <v>8</v>
      </c>
      <c r="M292" s="24" t="str">
        <f>IFERROR(IF(AND(PRINCIPAL!$H$84&lt;&gt;"",OR(L292=PRINCIPAL!$I$84,L292=PRINCIPAL!$I$84+PRINCIPAL!$I$84,L292=PRINCIPAL!$I$84+PRINCIPAL!$I$84+PRINCIPAL!$I$84)),0,IF(AND(PRINCIPAL!$H$84&lt;&gt;"",L292=PRINCIPAL!$J$84),VLOOKUP($N$282,'Banco de Dados'!$B$4:$J$50,8,FALSE)*PRINCIPAL!$H$84*(1-(PRINCIPAL!$K$84/100)),IF(AND(PRINCIPAL!$H$84&lt;&gt;"",L292=PRINCIPAL!$L$84),VLOOKUP($N$282,'Banco de Dados'!$B$4:$J$50,8,FALSE)*PRINCIPAL!$H$84*(1-(PRINCIPAL!$M$84/100)),IF(AND(PRINCIPAL!$H$84&lt;&gt;"",L292=PRINCIPAL!$N$84),VLOOKUP($N$282,'Banco de Dados'!$B$4:$J$50,8,FALSE)*PRINCIPAL!$H$84*(1-(PRINCIPAL!$O$84/100)),IF(PRINCIPAL!$H$84&lt;&gt;"",VLOOKUP($N$282,'Banco de Dados'!$B$4:$J$50,8,FALSE)*PRINCIPAL!$H$84,IF(OR(L292=PRINCIPAL!$I$84,L292=PRINCIPAL!$I$84+PRINCIPAL!$I$84,L292=PRINCIPAL!$I$84+PRINCIPAL!$I$84+PRINCIPAL!$I$84),0,IF(L292=PRINCIPAL!$J$84,VLOOKUP($N$282,'Banco de Dados'!$B$4:$J$50,6,FALSE)*(1-(PRINCIPAL!$K$84/100)),IF(L292=PRINCIPAL!$L$84,VLOOKUP($N$282,'Banco de Dados'!$B$4:$J$50,6,FALSE)*(1-(PRINCIPAL!$M$84/100)),IF(L292=PRINCIPAL!$N$84,VLOOKUP($N$282,'Banco de Dados'!$B$4:$J$50,6,FALSE)*(1-(PRINCIPAL!$O$84/100)),VLOOKUP($N$282,'Banco de Dados'!$B$4:$J$50,6,FALSE)))))))))),"")</f>
        <v/>
      </c>
      <c r="N292" s="25" t="str">
        <f>IFERROR(M292*(IFERROR(VLOOKUP($N$282,'Banco de Dados'!$B$4:$J$50,4,FALSE),"ERRO")),"")</f>
        <v/>
      </c>
      <c r="O292" s="25" t="str">
        <f t="shared" si="181"/>
        <v/>
      </c>
      <c r="P292" s="103" t="str">
        <f>IFERROR(O292*(C292*(PRINCIPAL!$G$84/100))*0.47*(44/12),"")</f>
        <v/>
      </c>
      <c r="Q292" s="107" t="str">
        <f t="shared" si="197"/>
        <v/>
      </c>
      <c r="R292" s="29" t="str">
        <f>IFERROR(IF(AND(PRINCIPAL!$H$85&lt;&gt;"",OR(L292=PRINCIPAL!$I$85,L292=PRINCIPAL!$I$85+PRINCIPAL!$I$85,L292=PRINCIPAL!$I$85+PRINCIPAL!$I$85+PRINCIPAL!$I$85)),0,IF(AND(PRINCIPAL!$H$85&lt;&gt;"",L292=PRINCIPAL!$J$85),VLOOKUP($S$282,'Banco de Dados'!$B$4:$J$50,8,FALSE)*PRINCIPAL!$H$85*(1-(PRINCIPAL!$K$85/100)),IF(AND(PRINCIPAL!$H$85&lt;&gt;"",L292=PRINCIPAL!$L$85),VLOOKUP($S$282,'Banco de Dados'!$B$4:$J$50,8,FALSE)*PRINCIPAL!$H$85*(1-(PRINCIPAL!$M$85/100)),IF(AND(PRINCIPAL!$H$85&lt;&gt;"",L292=PRINCIPAL!$N$85),VLOOKUP($S$282,'Banco de Dados'!$B$4:$J$50,8,FALSE)*PRINCIPAL!$H$85*(1-(PRINCIPAL!$O$85/100)),IF(PRINCIPAL!$H$85&lt;&gt;"",VLOOKUP($S$282,'Banco de Dados'!$B$4:$J$50,8,FALSE)*PRINCIPAL!$H$85,IF(OR(L292=PRINCIPAL!$I$85,L292=PRINCIPAL!$I$85+PRINCIPAL!$I$85,L292=PRINCIPAL!$I$85+PRINCIPAL!$I$85+PRINCIPAL!$I$85),0,IF(L292=PRINCIPAL!$J$85,VLOOKUP($S$282,'Banco de Dados'!$B$4:$J$50,6,FALSE)*(1-(PRINCIPAL!$K$85/100)),IF(L292=PRINCIPAL!$L$85,VLOOKUP($S$282,'Banco de Dados'!$B$4:$J$50,6,FALSE)*(1-(PRINCIPAL!$M$85/100)),IF(L292=PRINCIPAL!$N$85,VLOOKUP($S$282,'Banco de Dados'!$B$4:$J$50,6,FALSE)*(1-(PRINCIPAL!$O$85/100)),VLOOKUP($S$282,'Banco de Dados'!$B$4:$J$50,6,FALSE)))))))))),"")</f>
        <v/>
      </c>
      <c r="S292" s="29" t="str">
        <f>IFERROR(R292*(IFERROR(VLOOKUP($S$282,'Banco de Dados'!$B$4:$J$50,4,FALSE),"ERRO")),"")</f>
        <v/>
      </c>
      <c r="T292" s="29" t="str">
        <f>IFERROR(R292+S292,"")</f>
        <v/>
      </c>
      <c r="U292" s="103" t="str">
        <f>IFERROR(T292*(C292*(PRINCIPAL!$G$85/100))*0.47*(44/12),"")</f>
        <v/>
      </c>
      <c r="V292" s="103" t="str">
        <f t="shared" si="174"/>
        <v/>
      </c>
      <c r="W292" s="30" t="str">
        <f>IFERROR(IF(AND(PRINCIPAL!$H$86&lt;&gt;"",OR(L292=PRINCIPAL!$I$86,L292=PRINCIPAL!$I$86+PRINCIPAL!$I$86,L292=PRINCIPAL!$I$86+PRINCIPAL!$I$86+PRINCIPAL!$I$86)),0,IF(AND(PRINCIPAL!$H$86&lt;&gt;"",L292=PRINCIPAL!$J$86),VLOOKUP($X$282,'Banco de Dados'!$B$4:$J$50,8,FALSE)*PRINCIPAL!$H$86*(1-(PRINCIPAL!$K$86/100)),IF(AND(PRINCIPAL!$H$86&lt;&gt;"",L292=PRINCIPAL!$L$86),VLOOKUP($X$282,'Banco de Dados'!$B$4:$J$50,8,FALSE)*PRINCIPAL!$H$86*(1-(PRINCIPAL!$M$86/100)),IF(AND(PRINCIPAL!$H$86&lt;&gt;"",L292=PRINCIPAL!$N$86),VLOOKUP($X$282,'Banco de Dados'!$B$4:$J$50,8,FALSE)*PRINCIPAL!$H$86*(1-(PRINCIPAL!$O$86/100)),IF(PRINCIPAL!$H$86&lt;&gt;"",VLOOKUP($X$282,'Banco de Dados'!$B$4:$J$50,8,FALSE)*PRINCIPAL!$H$86,IF(OR(L292=PRINCIPAL!$I$86,L292=PRINCIPAL!$I$86+PRINCIPAL!$I$86,L292=PRINCIPAL!$I$86+PRINCIPAL!$I$86+PRINCIPAL!$I$86),0,IF(L292=PRINCIPAL!$J$86,VLOOKUP($X$282,'Banco de Dados'!$B$4:$J$50,6,FALSE)*(1-(PRINCIPAL!$K$86/100)),IF(L292=PRINCIPAL!$L$86,VLOOKUP($X$282,'Banco de Dados'!$B$4:$J$50,6,FALSE)*(1-(PRINCIPAL!$M$86/100)),IF(L292=PRINCIPAL!$N$86,VLOOKUP($X$282,'Banco de Dados'!$B$4:$J$50,6,FALSE)*(1-(PRINCIPAL!$O$86/100)),VLOOKUP($X$282,'Banco de Dados'!$B$4:$J$50,6,FALSE)))))))))),"")</f>
        <v/>
      </c>
      <c r="X292" s="29" t="str">
        <f>IFERROR(W292*(IFERROR(VLOOKUP($X$282,'Banco de Dados'!$B$4:$J$50,4,FALSE),"ERRO")),"")</f>
        <v/>
      </c>
      <c r="Y292" s="29" t="str">
        <f t="shared" si="192"/>
        <v/>
      </c>
      <c r="Z292" s="103" t="str">
        <f>IFERROR(Y292*(C292*(PRINCIPAL!$G$86/100))*0.47*(44/12),"")</f>
        <v/>
      </c>
      <c r="AA292" s="111" t="str">
        <f t="shared" si="193"/>
        <v/>
      </c>
      <c r="AB292" s="30" t="str">
        <f>IFERROR(IF(AND(PRINCIPAL!$H$87&lt;&gt;"",OR(L292=PRINCIPAL!$I$87,L292=PRINCIPAL!$I$87+PRINCIPAL!$I$87,L292=PRINCIPAL!$I$87+PRINCIPAL!$I$87+PRINCIPAL!$I$87)),0,IF(AND(PRINCIPAL!$H$87&lt;&gt;"",L292=PRINCIPAL!$J$87),VLOOKUP($AC$282,'Banco de Dados'!$B$4:$J$50,8,FALSE)*PRINCIPAL!$H$87*(1-(PRINCIPAL!$K$87/100)),IF(AND(PRINCIPAL!$H$87&lt;&gt;"",L292=PRINCIPAL!$L$87),VLOOKUP($AC$282,'Banco de Dados'!$B$4:$J$50,8,FALSE)*PRINCIPAL!$H$87*(1-(PRINCIPAL!$M$87/100)),IF(AND(PRINCIPAL!$H$87&lt;&gt;"",L292=PRINCIPAL!$N$87),VLOOKUP($AC$282,'Banco de Dados'!$B$4:$J$50,8,FALSE)*PRINCIPAL!$H$87*(1-(PRINCIPAL!$O$87/100)),IF(PRINCIPAL!$H$87&lt;&gt;"",VLOOKUP($AC$282,'Banco de Dados'!$B$4:$J$50,8,FALSE)*PRINCIPAL!$H$87,IF(OR(L292=PRINCIPAL!$I$87,L292=PRINCIPAL!$I$87+PRINCIPAL!$I$87,L292=PRINCIPAL!$I$87+PRINCIPAL!$I$87+PRINCIPAL!$I$87),0,IF(L292=PRINCIPAL!$J$87,VLOOKUP($AC$282,'Banco de Dados'!$B$4:$J$50,6,FALSE)*(1-(PRINCIPAL!$K$87/100)),IF(L292=PRINCIPAL!$L$87,VLOOKUP($AC$282,'Banco de Dados'!$B$4:$J$50,6,FALSE)*(1-(PRINCIPAL!$M$87/100)),IF(L292=PRINCIPAL!$N$87,VLOOKUP($AC$282,'Banco de Dados'!$B$4:$J$50,6,FALSE)*(1-(PRINCIPAL!$O$87/100)),VLOOKUP($AC$282,'Banco de Dados'!$B$4:$J$50,6,FALSE)))))))))),"")</f>
        <v/>
      </c>
      <c r="AC292" s="29" t="str">
        <f>IFERROR(AB292*(IFERROR(VLOOKUP($AC$282,'Banco de Dados'!$B$4:$J$50,4,FALSE),"ERRO")),"")</f>
        <v/>
      </c>
      <c r="AD292" s="29" t="str">
        <f t="shared" si="183"/>
        <v/>
      </c>
      <c r="AE292" s="103" t="str">
        <f>IFERROR(AD292*(C292*(PRINCIPAL!$G$87/100))*0.47*(44/12),"")</f>
        <v/>
      </c>
      <c r="AF292" s="111" t="str">
        <f t="shared" si="184"/>
        <v/>
      </c>
      <c r="AG292" s="30" t="str">
        <f>IFERROR(IF(AND(PRINCIPAL!$H$88&lt;&gt;"",OR(L292=PRINCIPAL!$I$88,L292=PRINCIPAL!$I$88+PRINCIPAL!$I$88,L292=PRINCIPAL!$I$88+PRINCIPAL!$I$88+PRINCIPAL!$I$88)),0,IF(AND(PRINCIPAL!$H$88&lt;&gt;"",L292=PRINCIPAL!$J$88),VLOOKUP($AH$282,'Banco de Dados'!$B$4:$J$50,8,FALSE)*PRINCIPAL!$H$88*(1-(PRINCIPAL!$K$88/100)),IF(AND(PRINCIPAL!$H$88&lt;&gt;"",L292=PRINCIPAL!$L$88),VLOOKUP($AH$282,'Banco de Dados'!$B$4:$J$50,8,FALSE)*PRINCIPAL!$H$88*(1-(PRINCIPAL!$M$88/100)),IF(AND(PRINCIPAL!$H$88&lt;&gt;"",L292=PRINCIPAL!$N$88),VLOOKUP($AH$282,'Banco de Dados'!$B$4:$J$50,8,FALSE)*PRINCIPAL!$H$88*(1-(PRINCIPAL!$O$88/100)),IF(PRINCIPAL!$H$88&lt;&gt;"",VLOOKUP($AH$282,'Banco de Dados'!$B$4:$J$50,8,FALSE)*PRINCIPAL!$H$88,IF(OR(L292=PRINCIPAL!$I$88,L292=PRINCIPAL!$I$88+PRINCIPAL!$I$88,L292=PRINCIPAL!$I$88+PRINCIPAL!$I$88+PRINCIPAL!$I$88),0,IF(L292=PRINCIPAL!$J$88,VLOOKUP($AH$282,'Banco de Dados'!$B$4:$J$50,6,FALSE)*(1-(PRINCIPAL!$K$88/100)),IF(L292=PRINCIPAL!$L$88,VLOOKUP($AH$282,'Banco de Dados'!$B$4:$J$50,6,FALSE)*(1-(PRINCIPAL!$M$88/100)),IF(L292=PRINCIPAL!$N$88,VLOOKUP($AH$282,'Banco de Dados'!$B$4:$J$50,6,FALSE)*(1-(PRINCIPAL!$O$88/100)),VLOOKUP($AH$282,'Banco de Dados'!$B$4:$J$50,6,FALSE)))))))))),"")</f>
        <v/>
      </c>
      <c r="AH292" s="29" t="str">
        <f>IFERROR(AG292*(IFERROR(VLOOKUP($AH$282,'Banco de Dados'!$B$4:$J$50,4,FALSE),"ERRO")),"")</f>
        <v/>
      </c>
      <c r="AI292" s="29" t="str">
        <f t="shared" si="185"/>
        <v/>
      </c>
      <c r="AJ292" s="103" t="str">
        <f>IFERROR(AI292*(C292*(PRINCIPAL!$G$88/100))*0.47*(44/12),"")</f>
        <v/>
      </c>
      <c r="AK292" s="111" t="str">
        <f t="shared" si="194"/>
        <v/>
      </c>
      <c r="AL292" s="30" t="str">
        <f>IFERROR(IF(AND(PRINCIPAL!$H$89&lt;&gt;"",OR(L292=PRINCIPAL!$I$89,L292=PRINCIPAL!$I$89+PRINCIPAL!$I$89,L292=PRINCIPAL!$I$89+PRINCIPAL!$I$89+PRINCIPAL!$I$89)),0,IF(AND(PRINCIPAL!$H$89&lt;&gt;"",L292=PRINCIPAL!$J$89),VLOOKUP($AM$282,'Banco de Dados'!$B$4:$J$50,8,FALSE)*PRINCIPAL!$H$89*(1-(PRINCIPAL!$K$89/100)),IF(AND(PRINCIPAL!$H$89&lt;&gt;"",L292=PRINCIPAL!$L$89),VLOOKUP($AM$282,'Banco de Dados'!$B$4:$J$50,8,FALSE)*PRINCIPAL!$H$89*(1-(PRINCIPAL!$M$89/100)),IF(AND(PRINCIPAL!$H$89&lt;&gt;"",L292=PRINCIPAL!$N$89),VLOOKUP($AM$282,'Banco de Dados'!$B$4:$J$50,8,FALSE)*PRINCIPAL!$H$89*(1-(PRINCIPAL!$O$89/100)),IF(PRINCIPAL!$H$89&lt;&gt;"",VLOOKUP($AM$282,'Banco de Dados'!$B$4:$J$50,8,FALSE)*PRINCIPAL!$H$89,IF(OR(L292=PRINCIPAL!$I$89,L292=PRINCIPAL!$I$89+PRINCIPAL!$I$89,L292=PRINCIPAL!$I$89+PRINCIPAL!$I$89+PRINCIPAL!$I$89),0,IF(L292=PRINCIPAL!$J$89,VLOOKUP($AM$282,'Banco de Dados'!$B$4:$J$50,6,FALSE)*(1-(PRINCIPAL!$K$89/100)),IF(L292=PRINCIPAL!$L$89,VLOOKUP($AM$282,'Banco de Dados'!$B$4:$J$50,6,FALSE)*(1-(PRINCIPAL!$M$89/100)),IF(L292=PRINCIPAL!$N$89,VLOOKUP($AM$282,'Banco de Dados'!$B$4:$J$50,6,FALSE)*(1-(PRINCIPAL!$O$89/100)),VLOOKUP($AM$282,'Banco de Dados'!$B$4:$J$50,6,FALSE)))))))))),"")</f>
        <v/>
      </c>
      <c r="AM292" s="29" t="str">
        <f>IFERROR(AL292*(IFERROR(VLOOKUP($AM$282,'Banco de Dados'!$B$4:$J$50,4,FALSE),"ERRO")),"")</f>
        <v/>
      </c>
      <c r="AN292" s="29" t="str">
        <f t="shared" si="186"/>
        <v/>
      </c>
      <c r="AO292" s="103" t="str">
        <f>IFERROR(AN292*(C292*(PRINCIPAL!$G$89/100))*0.47*(44/12),"")</f>
        <v/>
      </c>
      <c r="AP292" s="111" t="str">
        <f t="shared" si="187"/>
        <v/>
      </c>
      <c r="AQ292" s="30" t="str">
        <f>IFERROR(IF(AND(PRINCIPAL!$H$90&lt;&gt;"",OR(L292=PRINCIPAL!$I$90,L292=PRINCIPAL!$I$90+PRINCIPAL!$I$90,L292=PRINCIPAL!$I$90+PRINCIPAL!$I$90+PRINCIPAL!$I$90)),0,IF(AND(PRINCIPAL!$H$90&lt;&gt;"",L292=PRINCIPAL!$J$90),VLOOKUP($AR$282,'Banco de Dados'!$B$4:$J$50,8,FALSE)*PRINCIPAL!$H$90*(1-(PRINCIPAL!$K$90/100)),IF(AND(PRINCIPAL!$H$90&lt;&gt;"",L292=PRINCIPAL!$L$90),VLOOKUP($AR$282,'Banco de Dados'!$B$4:$J$50,8,FALSE)*PRINCIPAL!$H$90*(1-(PRINCIPAL!$M$90/100)),IF(AND(PRINCIPAL!$H$90&lt;&gt;"",L292=PRINCIPAL!$N$90),VLOOKUP($AR$282,'Banco de Dados'!$B$4:$J$50,8,FALSE)*PRINCIPAL!$H$90*(1-(PRINCIPAL!$O$90/100)),IF(PRINCIPAL!$H$90&lt;&gt;"",VLOOKUP($AR$282,'Banco de Dados'!$B$4:$J$50,8,FALSE)*PRINCIPAL!$H$90,IF(OR(L292=PRINCIPAL!$I$90,L292=PRINCIPAL!$I$90+PRINCIPAL!$I$90,L292=PRINCIPAL!$I$90+PRINCIPAL!$I$90+PRINCIPAL!$I$90),0,IF(L292=PRINCIPAL!$J$90,VLOOKUP($AR$282,'Banco de Dados'!$B$4:$J$50,6,FALSE)*(1-(PRINCIPAL!$K$90/100)),IF(L292=PRINCIPAL!$L$90,VLOOKUP($AR$282,'Banco de Dados'!$B$4:$J$50,6,FALSE)*(1-(PRINCIPAL!$M$90/100)),IF(L292=PRINCIPAL!$N$90,VLOOKUP($AR$282,'Banco de Dados'!$B$4:$J$50,6,FALSE)*(1-(PRINCIPAL!$O$90/100)),VLOOKUP($AR$282,'Banco de Dados'!$B$4:$J$50,6,FALSE)))))))))),"")</f>
        <v/>
      </c>
      <c r="AR292" s="29" t="str">
        <f>IFERROR(AQ292*(IFERROR(VLOOKUP($AR$282,'Banco de Dados'!$B$4:$J$50,4,FALSE),"ERRO")),"")</f>
        <v/>
      </c>
      <c r="AS292" s="29" t="str">
        <f t="shared" si="188"/>
        <v/>
      </c>
      <c r="AT292" s="103" t="str">
        <f>IFERROR(AS292*(C292*(PRINCIPAL!$G$90/100))*0.47*(44/12),"")</f>
        <v/>
      </c>
      <c r="AU292" s="111" t="str">
        <f t="shared" si="189"/>
        <v/>
      </c>
      <c r="AV292" s="30" t="str">
        <f>IFERROR(IF(AND(PRINCIPAL!$H$91&lt;&gt;"",OR(L292=PRINCIPAL!$I$91,L292=PRINCIPAL!$I$91+PRINCIPAL!$I$91,L292=PRINCIPAL!$I$91+PRINCIPAL!$I$91+PRINCIPAL!$I$91)),0,IF(AND(PRINCIPAL!$H$91&lt;&gt;"",L292=PRINCIPAL!$J$91),VLOOKUP($AW$282,'Banco de Dados'!$B$4:$J$50,8,FALSE)*PRINCIPAL!$H$91*(1-(PRINCIPAL!$K$91/100)),IF(AND(PRINCIPAL!$H$91&lt;&gt;"",L292=PRINCIPAL!$L$91),VLOOKUP($AW$282,'Banco de Dados'!$B$4:$J$50,8,FALSE)*PRINCIPAL!$H$91*(1-(PRINCIPAL!$M$91/100)),IF(AND(PRINCIPAL!$H$91&lt;&gt;"",L292=PRINCIPAL!$N$91),VLOOKUP($AW$282,'Banco de Dados'!$B$4:$J$50,8,FALSE)*PRINCIPAL!$H$91*(1-(PRINCIPAL!$O$91/100)),IF(PRINCIPAL!$H$91&lt;&gt;"",VLOOKUP($AW$282,'Banco de Dados'!$B$4:$J$50,8,FALSE)*PRINCIPAL!$H$91,IF(OR(L292=PRINCIPAL!$I$91,L292=PRINCIPAL!$I$91+PRINCIPAL!$I$91,L292=PRINCIPAL!$I$91+PRINCIPAL!$I$91+PRINCIPAL!$I$91),0,IF(L292=PRINCIPAL!$J$91,VLOOKUP($AW$282,'Banco de Dados'!$B$4:$J$50,6,FALSE)*(1-(PRINCIPAL!$K$91/100)),IF(L292=PRINCIPAL!$L$91,VLOOKUP($AW$282,'Banco de Dados'!$B$4:$J$50,6,FALSE)*(1-(PRINCIPAL!$M$91/100)),IF(L292=PRINCIPAL!$N$91,VLOOKUP($AW$282,'Banco de Dados'!$B$4:$J$50,6,FALSE)*(1-(PRINCIPAL!$O$91/100)),VLOOKUP($AW$282,'Banco de Dados'!$B$4:$J$50,6,FALSE)))))))))),"")</f>
        <v/>
      </c>
      <c r="AW292" s="29" t="str">
        <f>IFERROR(AV292*(IFERROR(VLOOKUP($AW$282,'Banco de Dados'!$B$4:$J$50,4,FALSE),"ERRO")),"")</f>
        <v/>
      </c>
      <c r="AX292" s="29" t="str">
        <f t="shared" si="190"/>
        <v/>
      </c>
      <c r="AY292" s="103" t="str">
        <f>IFERROR(AX292*(C292*(PRINCIPAL!$G$91/100))*0.47*(44/12),"")</f>
        <v/>
      </c>
      <c r="AZ292" s="111" t="str">
        <f t="shared" si="195"/>
        <v/>
      </c>
      <c r="BA292" s="30" t="str">
        <f>IFERROR(IF(AND(PRINCIPAL!$H$92&lt;&gt;"",OR(L292=PRINCIPAL!$I$92,L292=PRINCIPAL!$I$92+PRINCIPAL!$I$92,L292=PRINCIPAL!$I$92+PRINCIPAL!$I$92+PRINCIPAL!$I$92)),0,IF(AND(PRINCIPAL!$H$92&lt;&gt;"",L292=PRINCIPAL!$J$92),VLOOKUP($BB$282,'Banco de Dados'!$B$4:$J$50,8,FALSE)*PRINCIPAL!$H$92*(1-(PRINCIPAL!$K$92/100)),IF(AND(PRINCIPAL!$H$92&lt;&gt;"",L292=PRINCIPAL!$L$92),VLOOKUP($BB$282,'Banco de Dados'!$B$4:$J$50,8,FALSE)*PRINCIPAL!$H$92*(1-(PRINCIPAL!$M$92/100)),IF(AND(PRINCIPAL!$H$92&lt;&gt;"",L292=PRINCIPAL!$N$92),VLOOKUP($BB$282,'Banco de Dados'!$B$4:$J$50,8,FALSE)*PRINCIPAL!$H$92*(1-(PRINCIPAL!$O$92/100)),IF(PRINCIPAL!$H$92&lt;&gt;"",VLOOKUP($BB$282,'Banco de Dados'!$B$4:$J$50,8,FALSE)*PRINCIPAL!$H$92,IF(OR(L292=PRINCIPAL!$I$92,L292=PRINCIPAL!$I$92+PRINCIPAL!$I$92,L292=PRINCIPAL!$I$92+PRINCIPAL!$I$92+PRINCIPAL!$I$92),0,IF(L292=PRINCIPAL!$J$92,VLOOKUP($BB$282,'Banco de Dados'!$B$4:$J$50,6,FALSE)*(1-(PRINCIPAL!$K$92/100)),IF(L292=PRINCIPAL!$L$92,VLOOKUP($BB$282,'Banco de Dados'!$B$4:$J$50,6,FALSE)*(1-(PRINCIPAL!$M$92/100)),IF(L292=PRINCIPAL!$N$92,VLOOKUP($BB$282,'Banco de Dados'!$B$4:$J$50,6,FALSE)*(1-(PRINCIPAL!$O$92/100)),VLOOKUP($BB$282,'Banco de Dados'!$B$4:$J$50,6,FALSE)))))))))),"")</f>
        <v/>
      </c>
      <c r="BB292" s="29" t="str">
        <f>IFERROR(BA292*(IFERROR(VLOOKUP($BB$282,'Banco de Dados'!$B$4:$J$50,4,FALSE),"ERRO")),"")</f>
        <v/>
      </c>
      <c r="BC292" s="29" t="str">
        <f t="shared" si="196"/>
        <v/>
      </c>
      <c r="BD292" s="103" t="str">
        <f>IFERROR(BC292*(C292*(PRINCIPAL!$G$92/100))*0.47*(44/12),"")</f>
        <v/>
      </c>
      <c r="BE292" s="111" t="str">
        <f t="shared" si="175"/>
        <v/>
      </c>
      <c r="BF292" s="30" t="str">
        <f>IFERROR(IF(AND(PRINCIPAL!$H$93&lt;&gt;"",OR(L292=PRINCIPAL!$I$93,L292=PRINCIPAL!$I$93+PRINCIPAL!$I$93,L292=PRINCIPAL!$I$93+PRINCIPAL!$I$93+PRINCIPAL!$I$93)),0,IF(AND(PRINCIPAL!$H$93&lt;&gt;"",L292=PRINCIPAL!$J$93),VLOOKUP($BG$282,'Banco de Dados'!$B$4:$J$50,8,FALSE)*PRINCIPAL!$H$93*(1-(PRINCIPAL!$K$93/100)),IF(AND(PRINCIPAL!$H$93&lt;&gt;"",L292=PRINCIPAL!$L$93),VLOOKUP($BG$282,'Banco de Dados'!$B$4:$J$50,8,FALSE)*PRINCIPAL!$H$93*(1-(PRINCIPAL!$M$93/100)),IF(AND(PRINCIPAL!$H$93&lt;&gt;"",L292=PRINCIPAL!$N$93),VLOOKUP($BG$282,'Banco de Dados'!$B$4:$J$50,8,FALSE)*PRINCIPAL!$H$93*(1-(PRINCIPAL!$O$93/100)),IF(PRINCIPAL!$H$93&lt;&gt;"",VLOOKUP($BG$282,'Banco de Dados'!$B$4:$J$50,8,FALSE)*PRINCIPAL!$H$93,IF(OR(L292=PRINCIPAL!$I$93,L292=PRINCIPAL!$I$93+PRINCIPAL!$I$93,L292=PRINCIPAL!$I$93+PRINCIPAL!$I$93+PRINCIPAL!$I$93),0,IF(L292=PRINCIPAL!$J$93,VLOOKUP($BG$282,'Banco de Dados'!$B$4:$J$50,6,FALSE)*(1-(PRINCIPAL!$K$93/100)),IF(L292=PRINCIPAL!$L$93,VLOOKUP($BG$282,'Banco de Dados'!$B$4:$J$50,6,FALSE)*(1-(PRINCIPAL!$M$93/100)),IF(L292=PRINCIPAL!$N$93,VLOOKUP($BG$282,'Banco de Dados'!$B$4:$J$50,6,FALSE)*(1-(PRINCIPAL!$O$93/100)),VLOOKUP($BG$282,'Banco de Dados'!$B$4:$J$50,6,FALSE)))))))))),"")</f>
        <v/>
      </c>
      <c r="BG292" s="29" t="str">
        <f>IFERROR(BF292*(IFERROR(VLOOKUP($BG$282,'Banco de Dados'!$B$4:$J$50,4,FALSE),"ERRO")),"")</f>
        <v/>
      </c>
      <c r="BH292" s="29" t="str">
        <f t="shared" si="191"/>
        <v/>
      </c>
      <c r="BI292" s="103" t="str">
        <f>IFERROR(BH292*(C292*(PRINCIPAL!$G$93/100))*0.47*(44/12),"")</f>
        <v/>
      </c>
      <c r="BJ292" s="102" t="str">
        <f t="shared" si="176"/>
        <v/>
      </c>
    </row>
    <row r="293" spans="2:62" ht="12.75" customHeight="1" x14ac:dyDescent="0.3">
      <c r="B293" s="326">
        <f t="shared" si="177"/>
        <v>2029</v>
      </c>
      <c r="C293" s="340"/>
      <c r="D293" s="1"/>
      <c r="E293" s="116">
        <v>9</v>
      </c>
      <c r="F293" s="24" t="str">
        <f>IFERROR(VLOOKUP($G$282,'Banco de Dados'!$B$4:$J$50,6,FALSE),"")</f>
        <v/>
      </c>
      <c r="G293" s="25" t="str">
        <f>IFERROR(F293*(IFERROR(VLOOKUP($G$282,'Banco de Dados'!$B$4:$J$50,4,FALSE),"ERRO")),"")</f>
        <v/>
      </c>
      <c r="H293" s="25" t="str">
        <f t="shared" si="178"/>
        <v/>
      </c>
      <c r="I293" s="103" t="str">
        <f t="shared" si="179"/>
        <v/>
      </c>
      <c r="J293" s="117" t="str">
        <f t="shared" si="180"/>
        <v/>
      </c>
      <c r="K293" s="1"/>
      <c r="L293" s="91">
        <v>9</v>
      </c>
      <c r="M293" s="24" t="str">
        <f>IFERROR(IF(AND(PRINCIPAL!$H$84&lt;&gt;"",OR(L293=PRINCIPAL!$I$84,L293=PRINCIPAL!$I$84+PRINCIPAL!$I$84,L293=PRINCIPAL!$I$84+PRINCIPAL!$I$84+PRINCIPAL!$I$84)),0,IF(AND(PRINCIPAL!$H$84&lt;&gt;"",L293=PRINCIPAL!$J$84),VLOOKUP($N$282,'Banco de Dados'!$B$4:$J$50,8,FALSE)*PRINCIPAL!$H$84*(1-(PRINCIPAL!$K$84/100)),IF(AND(PRINCIPAL!$H$84&lt;&gt;"",L293=PRINCIPAL!$L$84),VLOOKUP($N$282,'Banco de Dados'!$B$4:$J$50,8,FALSE)*PRINCIPAL!$H$84*(1-(PRINCIPAL!$M$84/100)),IF(AND(PRINCIPAL!$H$84&lt;&gt;"",L293=PRINCIPAL!$N$84),VLOOKUP($N$282,'Banco de Dados'!$B$4:$J$50,8,FALSE)*PRINCIPAL!$H$84*(1-(PRINCIPAL!$O$84/100)),IF(PRINCIPAL!$H$84&lt;&gt;"",VLOOKUP($N$282,'Banco de Dados'!$B$4:$J$50,8,FALSE)*PRINCIPAL!$H$84,IF(OR(L293=PRINCIPAL!$I$84,L293=PRINCIPAL!$I$84+PRINCIPAL!$I$84,L293=PRINCIPAL!$I$84+PRINCIPAL!$I$84+PRINCIPAL!$I$84),0,IF(L293=PRINCIPAL!$J$84,VLOOKUP($N$282,'Banco de Dados'!$B$4:$J$50,6,FALSE)*(1-(PRINCIPAL!$K$84/100)),IF(L293=PRINCIPAL!$L$84,VLOOKUP($N$282,'Banco de Dados'!$B$4:$J$50,6,FALSE)*(1-(PRINCIPAL!$M$84/100)),IF(L293=PRINCIPAL!$N$84,VLOOKUP($N$282,'Banco de Dados'!$B$4:$J$50,6,FALSE)*(1-(PRINCIPAL!$O$84/100)),VLOOKUP($N$282,'Banco de Dados'!$B$4:$J$50,6,FALSE)))))))))),"")</f>
        <v/>
      </c>
      <c r="N293" s="25" t="str">
        <f>IFERROR(M293*(IFERROR(VLOOKUP($N$282,'Banco de Dados'!$B$4:$J$50,4,FALSE),"ERRO")),"")</f>
        <v/>
      </c>
      <c r="O293" s="25" t="str">
        <f t="shared" si="181"/>
        <v/>
      </c>
      <c r="P293" s="103" t="str">
        <f>IFERROR(O293*(C293*(PRINCIPAL!$G$84/100))*0.47*(44/12),"")</f>
        <v/>
      </c>
      <c r="Q293" s="107" t="str">
        <f t="shared" si="197"/>
        <v/>
      </c>
      <c r="R293" s="29" t="str">
        <f>IFERROR(IF(AND(PRINCIPAL!$H$85&lt;&gt;"",OR(L293=PRINCIPAL!$I$85,L293=PRINCIPAL!$I$85+PRINCIPAL!$I$85,L293=PRINCIPAL!$I$85+PRINCIPAL!$I$85+PRINCIPAL!$I$85)),0,IF(AND(PRINCIPAL!$H$85&lt;&gt;"",L293=PRINCIPAL!$J$85),VLOOKUP($S$282,'Banco de Dados'!$B$4:$J$50,8,FALSE)*PRINCIPAL!$H$85*(1-(PRINCIPAL!$K$85/100)),IF(AND(PRINCIPAL!$H$85&lt;&gt;"",L293=PRINCIPAL!$L$85),VLOOKUP($S$282,'Banco de Dados'!$B$4:$J$50,8,FALSE)*PRINCIPAL!$H$85*(1-(PRINCIPAL!$M$85/100)),IF(AND(PRINCIPAL!$H$85&lt;&gt;"",L293=PRINCIPAL!$N$85),VLOOKUP($S$282,'Banco de Dados'!$B$4:$J$50,8,FALSE)*PRINCIPAL!$H$85*(1-(PRINCIPAL!$O$85/100)),IF(PRINCIPAL!$H$85&lt;&gt;"",VLOOKUP($S$282,'Banco de Dados'!$B$4:$J$50,8,FALSE)*PRINCIPAL!$H$85,IF(OR(L293=PRINCIPAL!$I$85,L293=PRINCIPAL!$I$85+PRINCIPAL!$I$85,L293=PRINCIPAL!$I$85+PRINCIPAL!$I$85+PRINCIPAL!$I$85),0,IF(L293=PRINCIPAL!$J$85,VLOOKUP($S$282,'Banco de Dados'!$B$4:$J$50,6,FALSE)*(1-(PRINCIPAL!$K$85/100)),IF(L293=PRINCIPAL!$L$85,VLOOKUP($S$282,'Banco de Dados'!$B$4:$J$50,6,FALSE)*(1-(PRINCIPAL!$M$85/100)),IF(L293=PRINCIPAL!$N$85,VLOOKUP($S$282,'Banco de Dados'!$B$4:$J$50,6,FALSE)*(1-(PRINCIPAL!$O$85/100)),VLOOKUP($S$282,'Banco de Dados'!$B$4:$J$50,6,FALSE)))))))))),"")</f>
        <v/>
      </c>
      <c r="S293" s="29" t="str">
        <f>IFERROR(R293*(IFERROR(VLOOKUP($S$282,'Banco de Dados'!$B$4:$J$50,4,FALSE),"ERRO")),"")</f>
        <v/>
      </c>
      <c r="T293" s="29" t="str">
        <f t="shared" ref="T293:T319" si="198">IFERROR(R293+S293,"")</f>
        <v/>
      </c>
      <c r="U293" s="103" t="str">
        <f>IFERROR(T293*(C293*(PRINCIPAL!$G$85/100))*0.47*(44/12),"")</f>
        <v/>
      </c>
      <c r="V293" s="103" t="str">
        <f t="shared" si="174"/>
        <v/>
      </c>
      <c r="W293" s="30" t="str">
        <f>IFERROR(IF(AND(PRINCIPAL!$H$86&lt;&gt;"",OR(L293=PRINCIPAL!$I$86,L293=PRINCIPAL!$I$86+PRINCIPAL!$I$86,L293=PRINCIPAL!$I$86+PRINCIPAL!$I$86+PRINCIPAL!$I$86)),0,IF(AND(PRINCIPAL!$H$86&lt;&gt;"",L293=PRINCIPAL!$J$86),VLOOKUP($X$282,'Banco de Dados'!$B$4:$J$50,8,FALSE)*PRINCIPAL!$H$86*(1-(PRINCIPAL!$K$86/100)),IF(AND(PRINCIPAL!$H$86&lt;&gt;"",L293=PRINCIPAL!$L$86),VLOOKUP($X$282,'Banco de Dados'!$B$4:$J$50,8,FALSE)*PRINCIPAL!$H$86*(1-(PRINCIPAL!$M$86/100)),IF(AND(PRINCIPAL!$H$86&lt;&gt;"",L293=PRINCIPAL!$N$86),VLOOKUP($X$282,'Banco de Dados'!$B$4:$J$50,8,FALSE)*PRINCIPAL!$H$86*(1-(PRINCIPAL!$O$86/100)),IF(PRINCIPAL!$H$86&lt;&gt;"",VLOOKUP($X$282,'Banco de Dados'!$B$4:$J$50,8,FALSE)*PRINCIPAL!$H$86,IF(OR(L293=PRINCIPAL!$I$86,L293=PRINCIPAL!$I$86+PRINCIPAL!$I$86,L293=PRINCIPAL!$I$86+PRINCIPAL!$I$86+PRINCIPAL!$I$86),0,IF(L293=PRINCIPAL!$J$86,VLOOKUP($X$282,'Banco de Dados'!$B$4:$J$50,6,FALSE)*(1-(PRINCIPAL!$K$86/100)),IF(L293=PRINCIPAL!$L$86,VLOOKUP($X$282,'Banco de Dados'!$B$4:$J$50,6,FALSE)*(1-(PRINCIPAL!$M$86/100)),IF(L293=PRINCIPAL!$N$86,VLOOKUP($X$282,'Banco de Dados'!$B$4:$J$50,6,FALSE)*(1-(PRINCIPAL!$O$86/100)),VLOOKUP($X$282,'Banco de Dados'!$B$4:$J$50,6,FALSE)))))))))),"")</f>
        <v/>
      </c>
      <c r="X293" s="29" t="str">
        <f>IFERROR(W293*(IFERROR(VLOOKUP($X$282,'Banco de Dados'!$B$4:$J$50,4,FALSE),"ERRO")),"")</f>
        <v/>
      </c>
      <c r="Y293" s="29" t="str">
        <f t="shared" si="192"/>
        <v/>
      </c>
      <c r="Z293" s="103" t="str">
        <f>IFERROR(Y293*(C293*(PRINCIPAL!$G$86/100))*0.47*(44/12),"")</f>
        <v/>
      </c>
      <c r="AA293" s="111" t="str">
        <f t="shared" si="193"/>
        <v/>
      </c>
      <c r="AB293" s="30" t="str">
        <f>IFERROR(IF(AND(PRINCIPAL!$H$87&lt;&gt;"",OR(L293=PRINCIPAL!$I$87,L293=PRINCIPAL!$I$87+PRINCIPAL!$I$87,L293=PRINCIPAL!$I$87+PRINCIPAL!$I$87+PRINCIPAL!$I$87)),0,IF(AND(PRINCIPAL!$H$87&lt;&gt;"",L293=PRINCIPAL!$J$87),VLOOKUP($AC$282,'Banco de Dados'!$B$4:$J$50,8,FALSE)*PRINCIPAL!$H$87*(1-(PRINCIPAL!$K$87/100)),IF(AND(PRINCIPAL!$H$87&lt;&gt;"",L293=PRINCIPAL!$L$87),VLOOKUP($AC$282,'Banco de Dados'!$B$4:$J$50,8,FALSE)*PRINCIPAL!$H$87*(1-(PRINCIPAL!$M$87/100)),IF(AND(PRINCIPAL!$H$87&lt;&gt;"",L293=PRINCIPAL!$N$87),VLOOKUP($AC$282,'Banco de Dados'!$B$4:$J$50,8,FALSE)*PRINCIPAL!$H$87*(1-(PRINCIPAL!$O$87/100)),IF(PRINCIPAL!$H$87&lt;&gt;"",VLOOKUP($AC$282,'Banco de Dados'!$B$4:$J$50,8,FALSE)*PRINCIPAL!$H$87,IF(OR(L293=PRINCIPAL!$I$87,L293=PRINCIPAL!$I$87+PRINCIPAL!$I$87,L293=PRINCIPAL!$I$87+PRINCIPAL!$I$87+PRINCIPAL!$I$87),0,IF(L293=PRINCIPAL!$J$87,VLOOKUP($AC$282,'Banco de Dados'!$B$4:$J$50,6,FALSE)*(1-(PRINCIPAL!$K$87/100)),IF(L293=PRINCIPAL!$L$87,VLOOKUP($AC$282,'Banco de Dados'!$B$4:$J$50,6,FALSE)*(1-(PRINCIPAL!$M$87/100)),IF(L293=PRINCIPAL!$N$87,VLOOKUP($AC$282,'Banco de Dados'!$B$4:$J$50,6,FALSE)*(1-(PRINCIPAL!$O$87/100)),VLOOKUP($AC$282,'Banco de Dados'!$B$4:$J$50,6,FALSE)))))))))),"")</f>
        <v/>
      </c>
      <c r="AC293" s="29" t="str">
        <f>IFERROR(AB293*(IFERROR(VLOOKUP($AC$282,'Banco de Dados'!$B$4:$J$50,4,FALSE),"ERRO")),"")</f>
        <v/>
      </c>
      <c r="AD293" s="29" t="str">
        <f t="shared" si="183"/>
        <v/>
      </c>
      <c r="AE293" s="103" t="str">
        <f>IFERROR(AD293*(C293*(PRINCIPAL!$G$87/100))*0.47*(44/12),"")</f>
        <v/>
      </c>
      <c r="AF293" s="111" t="str">
        <f t="shared" si="184"/>
        <v/>
      </c>
      <c r="AG293" s="30" t="str">
        <f>IFERROR(IF(AND(PRINCIPAL!$H$88&lt;&gt;"",OR(L293=PRINCIPAL!$I$88,L293=PRINCIPAL!$I$88+PRINCIPAL!$I$88,L293=PRINCIPAL!$I$88+PRINCIPAL!$I$88+PRINCIPAL!$I$88)),0,IF(AND(PRINCIPAL!$H$88&lt;&gt;"",L293=PRINCIPAL!$J$88),VLOOKUP($AH$282,'Banco de Dados'!$B$4:$J$50,8,FALSE)*PRINCIPAL!$H$88*(1-(PRINCIPAL!$K$88/100)),IF(AND(PRINCIPAL!$H$88&lt;&gt;"",L293=PRINCIPAL!$L$88),VLOOKUP($AH$282,'Banco de Dados'!$B$4:$J$50,8,FALSE)*PRINCIPAL!$H$88*(1-(PRINCIPAL!$M$88/100)),IF(AND(PRINCIPAL!$H$88&lt;&gt;"",L293=PRINCIPAL!$N$88),VLOOKUP($AH$282,'Banco de Dados'!$B$4:$J$50,8,FALSE)*PRINCIPAL!$H$88*(1-(PRINCIPAL!$O$88/100)),IF(PRINCIPAL!$H$88&lt;&gt;"",VLOOKUP($AH$282,'Banco de Dados'!$B$4:$J$50,8,FALSE)*PRINCIPAL!$H$88,IF(OR(L293=PRINCIPAL!$I$88,L293=PRINCIPAL!$I$88+PRINCIPAL!$I$88,L293=PRINCIPAL!$I$88+PRINCIPAL!$I$88+PRINCIPAL!$I$88),0,IF(L293=PRINCIPAL!$J$88,VLOOKUP($AH$282,'Banco de Dados'!$B$4:$J$50,6,FALSE)*(1-(PRINCIPAL!$K$88/100)),IF(L293=PRINCIPAL!$L$88,VLOOKUP($AH$282,'Banco de Dados'!$B$4:$J$50,6,FALSE)*(1-(PRINCIPAL!$M$88/100)),IF(L293=PRINCIPAL!$N$88,VLOOKUP($AH$282,'Banco de Dados'!$B$4:$J$50,6,FALSE)*(1-(PRINCIPAL!$O$88/100)),VLOOKUP($AH$282,'Banco de Dados'!$B$4:$J$50,6,FALSE)))))))))),"")</f>
        <v/>
      </c>
      <c r="AH293" s="29" t="str">
        <f>IFERROR(AG293*(IFERROR(VLOOKUP($AH$282,'Banco de Dados'!$B$4:$J$50,4,FALSE),"ERRO")),"")</f>
        <v/>
      </c>
      <c r="AI293" s="29" t="str">
        <f t="shared" si="185"/>
        <v/>
      </c>
      <c r="AJ293" s="103" t="str">
        <f>IFERROR(AI293*(C293*(PRINCIPAL!$G$88/100))*0.47*(44/12),"")</f>
        <v/>
      </c>
      <c r="AK293" s="111" t="str">
        <f t="shared" si="194"/>
        <v/>
      </c>
      <c r="AL293" s="30" t="str">
        <f>IFERROR(IF(AND(PRINCIPAL!$H$89&lt;&gt;"",OR(L293=PRINCIPAL!$I$89,L293=PRINCIPAL!$I$89+PRINCIPAL!$I$89,L293=PRINCIPAL!$I$89+PRINCIPAL!$I$89+PRINCIPAL!$I$89)),0,IF(AND(PRINCIPAL!$H$89&lt;&gt;"",L293=PRINCIPAL!$J$89),VLOOKUP($AM$282,'Banco de Dados'!$B$4:$J$50,8,FALSE)*PRINCIPAL!$H$89*(1-(PRINCIPAL!$K$89/100)),IF(AND(PRINCIPAL!$H$89&lt;&gt;"",L293=PRINCIPAL!$L$89),VLOOKUP($AM$282,'Banco de Dados'!$B$4:$J$50,8,FALSE)*PRINCIPAL!$H$89*(1-(PRINCIPAL!$M$89/100)),IF(AND(PRINCIPAL!$H$89&lt;&gt;"",L293=PRINCIPAL!$N$89),VLOOKUP($AM$282,'Banco de Dados'!$B$4:$J$50,8,FALSE)*PRINCIPAL!$H$89*(1-(PRINCIPAL!$O$89/100)),IF(PRINCIPAL!$H$89&lt;&gt;"",VLOOKUP($AM$282,'Banco de Dados'!$B$4:$J$50,8,FALSE)*PRINCIPAL!$H$89,IF(OR(L293=PRINCIPAL!$I$89,L293=PRINCIPAL!$I$89+PRINCIPAL!$I$89,L293=PRINCIPAL!$I$89+PRINCIPAL!$I$89+PRINCIPAL!$I$89),0,IF(L293=PRINCIPAL!$J$89,VLOOKUP($AM$282,'Banco de Dados'!$B$4:$J$50,6,FALSE)*(1-(PRINCIPAL!$K$89/100)),IF(L293=PRINCIPAL!$L$89,VLOOKUP($AM$282,'Banco de Dados'!$B$4:$J$50,6,FALSE)*(1-(PRINCIPAL!$M$89/100)),IF(L293=PRINCIPAL!$N$89,VLOOKUP($AM$282,'Banco de Dados'!$B$4:$J$50,6,FALSE)*(1-(PRINCIPAL!$O$89/100)),VLOOKUP($AM$282,'Banco de Dados'!$B$4:$J$50,6,FALSE)))))))))),"")</f>
        <v/>
      </c>
      <c r="AM293" s="29" t="str">
        <f>IFERROR(AL293*(IFERROR(VLOOKUP($AM$282,'Banco de Dados'!$B$4:$J$50,4,FALSE),"ERRO")),"")</f>
        <v/>
      </c>
      <c r="AN293" s="29" t="str">
        <f t="shared" si="186"/>
        <v/>
      </c>
      <c r="AO293" s="103" t="str">
        <f>IFERROR(AN293*(C293*(PRINCIPAL!$G$89/100))*0.47*(44/12),"")</f>
        <v/>
      </c>
      <c r="AP293" s="111" t="str">
        <f t="shared" si="187"/>
        <v/>
      </c>
      <c r="AQ293" s="30" t="str">
        <f>IFERROR(IF(AND(PRINCIPAL!$H$90&lt;&gt;"",OR(L293=PRINCIPAL!$I$90,L293=PRINCIPAL!$I$90+PRINCIPAL!$I$90,L293=PRINCIPAL!$I$90+PRINCIPAL!$I$90+PRINCIPAL!$I$90)),0,IF(AND(PRINCIPAL!$H$90&lt;&gt;"",L293=PRINCIPAL!$J$90),VLOOKUP($AR$282,'Banco de Dados'!$B$4:$J$50,8,FALSE)*PRINCIPAL!$H$90*(1-(PRINCIPAL!$K$90/100)),IF(AND(PRINCIPAL!$H$90&lt;&gt;"",L293=PRINCIPAL!$L$90),VLOOKUP($AR$282,'Banco de Dados'!$B$4:$J$50,8,FALSE)*PRINCIPAL!$H$90*(1-(PRINCIPAL!$M$90/100)),IF(AND(PRINCIPAL!$H$90&lt;&gt;"",L293=PRINCIPAL!$N$90),VLOOKUP($AR$282,'Banco de Dados'!$B$4:$J$50,8,FALSE)*PRINCIPAL!$H$90*(1-(PRINCIPAL!$O$90/100)),IF(PRINCIPAL!$H$90&lt;&gt;"",VLOOKUP($AR$282,'Banco de Dados'!$B$4:$J$50,8,FALSE)*PRINCIPAL!$H$90,IF(OR(L293=PRINCIPAL!$I$90,L293=PRINCIPAL!$I$90+PRINCIPAL!$I$90,L293=PRINCIPAL!$I$90+PRINCIPAL!$I$90+PRINCIPAL!$I$90),0,IF(L293=PRINCIPAL!$J$90,VLOOKUP($AR$282,'Banco de Dados'!$B$4:$J$50,6,FALSE)*(1-(PRINCIPAL!$K$90/100)),IF(L293=PRINCIPAL!$L$90,VLOOKUP($AR$282,'Banco de Dados'!$B$4:$J$50,6,FALSE)*(1-(PRINCIPAL!$M$90/100)),IF(L293=PRINCIPAL!$N$90,VLOOKUP($AR$282,'Banco de Dados'!$B$4:$J$50,6,FALSE)*(1-(PRINCIPAL!$O$90/100)),VLOOKUP($AR$282,'Banco de Dados'!$B$4:$J$50,6,FALSE)))))))))),"")</f>
        <v/>
      </c>
      <c r="AR293" s="29" t="str">
        <f>IFERROR(AQ293*(IFERROR(VLOOKUP($AR$282,'Banco de Dados'!$B$4:$J$50,4,FALSE),"ERRO")),"")</f>
        <v/>
      </c>
      <c r="AS293" s="29" t="str">
        <f t="shared" si="188"/>
        <v/>
      </c>
      <c r="AT293" s="103" t="str">
        <f>IFERROR(AS293*(C293*(PRINCIPAL!$G$90/100))*0.47*(44/12),"")</f>
        <v/>
      </c>
      <c r="AU293" s="111" t="str">
        <f t="shared" si="189"/>
        <v/>
      </c>
      <c r="AV293" s="30" t="str">
        <f>IFERROR(IF(AND(PRINCIPAL!$H$91&lt;&gt;"",OR(L293=PRINCIPAL!$I$91,L293=PRINCIPAL!$I$91+PRINCIPAL!$I$91,L293=PRINCIPAL!$I$91+PRINCIPAL!$I$91+PRINCIPAL!$I$91)),0,IF(AND(PRINCIPAL!$H$91&lt;&gt;"",L293=PRINCIPAL!$J$91),VLOOKUP($AW$282,'Banco de Dados'!$B$4:$J$50,8,FALSE)*PRINCIPAL!$H$91*(1-(PRINCIPAL!$K$91/100)),IF(AND(PRINCIPAL!$H$91&lt;&gt;"",L293=PRINCIPAL!$L$91),VLOOKUP($AW$282,'Banco de Dados'!$B$4:$J$50,8,FALSE)*PRINCIPAL!$H$91*(1-(PRINCIPAL!$M$91/100)),IF(AND(PRINCIPAL!$H$91&lt;&gt;"",L293=PRINCIPAL!$N$91),VLOOKUP($AW$282,'Banco de Dados'!$B$4:$J$50,8,FALSE)*PRINCIPAL!$H$91*(1-(PRINCIPAL!$O$91/100)),IF(PRINCIPAL!$H$91&lt;&gt;"",VLOOKUP($AW$282,'Banco de Dados'!$B$4:$J$50,8,FALSE)*PRINCIPAL!$H$91,IF(OR(L293=PRINCIPAL!$I$91,L293=PRINCIPAL!$I$91+PRINCIPAL!$I$91,L293=PRINCIPAL!$I$91+PRINCIPAL!$I$91+PRINCIPAL!$I$91),0,IF(L293=PRINCIPAL!$J$91,VLOOKUP($AW$282,'Banco de Dados'!$B$4:$J$50,6,FALSE)*(1-(PRINCIPAL!$K$91/100)),IF(L293=PRINCIPAL!$L$91,VLOOKUP($AW$282,'Banco de Dados'!$B$4:$J$50,6,FALSE)*(1-(PRINCIPAL!$M$91/100)),IF(L293=PRINCIPAL!$N$91,VLOOKUP($AW$282,'Banco de Dados'!$B$4:$J$50,6,FALSE)*(1-(PRINCIPAL!$O$91/100)),VLOOKUP($AW$282,'Banco de Dados'!$B$4:$J$50,6,FALSE)))))))))),"")</f>
        <v/>
      </c>
      <c r="AW293" s="29" t="str">
        <f>IFERROR(AV293*(IFERROR(VLOOKUP($AW$282,'Banco de Dados'!$B$4:$J$50,4,FALSE),"ERRO")),"")</f>
        <v/>
      </c>
      <c r="AX293" s="29" t="str">
        <f t="shared" si="190"/>
        <v/>
      </c>
      <c r="AY293" s="103" t="str">
        <f>IFERROR(AX293*(C293*(PRINCIPAL!$G$91/100))*0.47*(44/12),"")</f>
        <v/>
      </c>
      <c r="AZ293" s="111" t="str">
        <f t="shared" si="195"/>
        <v/>
      </c>
      <c r="BA293" s="30" t="str">
        <f>IFERROR(IF(AND(PRINCIPAL!$H$92&lt;&gt;"",OR(L293=PRINCIPAL!$I$92,L293=PRINCIPAL!$I$92+PRINCIPAL!$I$92,L293=PRINCIPAL!$I$92+PRINCIPAL!$I$92+PRINCIPAL!$I$92)),0,IF(AND(PRINCIPAL!$H$92&lt;&gt;"",L293=PRINCIPAL!$J$92),VLOOKUP($BB$282,'Banco de Dados'!$B$4:$J$50,8,FALSE)*PRINCIPAL!$H$92*(1-(PRINCIPAL!$K$92/100)),IF(AND(PRINCIPAL!$H$92&lt;&gt;"",L293=PRINCIPAL!$L$92),VLOOKUP($BB$282,'Banco de Dados'!$B$4:$J$50,8,FALSE)*PRINCIPAL!$H$92*(1-(PRINCIPAL!$M$92/100)),IF(AND(PRINCIPAL!$H$92&lt;&gt;"",L293=PRINCIPAL!$N$92),VLOOKUP($BB$282,'Banco de Dados'!$B$4:$J$50,8,FALSE)*PRINCIPAL!$H$92*(1-(PRINCIPAL!$O$92/100)),IF(PRINCIPAL!$H$92&lt;&gt;"",VLOOKUP($BB$282,'Banco de Dados'!$B$4:$J$50,8,FALSE)*PRINCIPAL!$H$92,IF(OR(L293=PRINCIPAL!$I$92,L293=PRINCIPAL!$I$92+PRINCIPAL!$I$92,L293=PRINCIPAL!$I$92+PRINCIPAL!$I$92+PRINCIPAL!$I$92),0,IF(L293=PRINCIPAL!$J$92,VLOOKUP($BB$282,'Banco de Dados'!$B$4:$J$50,6,FALSE)*(1-(PRINCIPAL!$K$92/100)),IF(L293=PRINCIPAL!$L$92,VLOOKUP($BB$282,'Banco de Dados'!$B$4:$J$50,6,FALSE)*(1-(PRINCIPAL!$M$92/100)),IF(L293=PRINCIPAL!$N$92,VLOOKUP($BB$282,'Banco de Dados'!$B$4:$J$50,6,FALSE)*(1-(PRINCIPAL!$O$92/100)),VLOOKUP($BB$282,'Banco de Dados'!$B$4:$J$50,6,FALSE)))))))))),"")</f>
        <v/>
      </c>
      <c r="BB293" s="29" t="str">
        <f>IFERROR(BA293*(IFERROR(VLOOKUP($BB$282,'Banco de Dados'!$B$4:$J$50,4,FALSE),"ERRO")),"")</f>
        <v/>
      </c>
      <c r="BC293" s="29" t="str">
        <f t="shared" si="196"/>
        <v/>
      </c>
      <c r="BD293" s="103" t="str">
        <f>IFERROR(BC293*(C293*(PRINCIPAL!$G$92/100))*0.47*(44/12),"")</f>
        <v/>
      </c>
      <c r="BE293" s="111" t="str">
        <f t="shared" si="175"/>
        <v/>
      </c>
      <c r="BF293" s="30" t="str">
        <f>IFERROR(IF(AND(PRINCIPAL!$H$93&lt;&gt;"",OR(L293=PRINCIPAL!$I$93,L293=PRINCIPAL!$I$93+PRINCIPAL!$I$93,L293=PRINCIPAL!$I$93+PRINCIPAL!$I$93+PRINCIPAL!$I$93)),0,IF(AND(PRINCIPAL!$H$93&lt;&gt;"",L293=PRINCIPAL!$J$93),VLOOKUP($BG$282,'Banco de Dados'!$B$4:$J$50,8,FALSE)*PRINCIPAL!$H$93*(1-(PRINCIPAL!$K$93/100)),IF(AND(PRINCIPAL!$H$93&lt;&gt;"",L293=PRINCIPAL!$L$93),VLOOKUP($BG$282,'Banco de Dados'!$B$4:$J$50,8,FALSE)*PRINCIPAL!$H$93*(1-(PRINCIPAL!$M$93/100)),IF(AND(PRINCIPAL!$H$93&lt;&gt;"",L293=PRINCIPAL!$N$93),VLOOKUP($BG$282,'Banco de Dados'!$B$4:$J$50,8,FALSE)*PRINCIPAL!$H$93*(1-(PRINCIPAL!$O$93/100)),IF(PRINCIPAL!$H$93&lt;&gt;"",VLOOKUP($BG$282,'Banco de Dados'!$B$4:$J$50,8,FALSE)*PRINCIPAL!$H$93,IF(OR(L293=PRINCIPAL!$I$93,L293=PRINCIPAL!$I$93+PRINCIPAL!$I$93,L293=PRINCIPAL!$I$93+PRINCIPAL!$I$93+PRINCIPAL!$I$93),0,IF(L293=PRINCIPAL!$J$93,VLOOKUP($BG$282,'Banco de Dados'!$B$4:$J$50,6,FALSE)*(1-(PRINCIPAL!$K$93/100)),IF(L293=PRINCIPAL!$L$93,VLOOKUP($BG$282,'Banco de Dados'!$B$4:$J$50,6,FALSE)*(1-(PRINCIPAL!$M$93/100)),IF(L293=PRINCIPAL!$N$93,VLOOKUP($BG$282,'Banco de Dados'!$B$4:$J$50,6,FALSE)*(1-(PRINCIPAL!$O$93/100)),VLOOKUP($BG$282,'Banco de Dados'!$B$4:$J$50,6,FALSE)))))))))),"")</f>
        <v/>
      </c>
      <c r="BG293" s="29" t="str">
        <f>IFERROR(BF293*(IFERROR(VLOOKUP($BG$282,'Banco de Dados'!$B$4:$J$50,4,FALSE),"ERRO")),"")</f>
        <v/>
      </c>
      <c r="BH293" s="29" t="str">
        <f t="shared" si="191"/>
        <v/>
      </c>
      <c r="BI293" s="103" t="str">
        <f>IFERROR(BH293*(C293*(PRINCIPAL!$G$93/100))*0.47*(44/12),"")</f>
        <v/>
      </c>
      <c r="BJ293" s="102" t="str">
        <f t="shared" si="176"/>
        <v/>
      </c>
    </row>
    <row r="294" spans="2:62" ht="12.75" customHeight="1" x14ac:dyDescent="0.3">
      <c r="B294" s="326">
        <f t="shared" si="177"/>
        <v>2030</v>
      </c>
      <c r="C294" s="340"/>
      <c r="D294" s="1"/>
      <c r="E294" s="116">
        <v>10</v>
      </c>
      <c r="F294" s="24" t="str">
        <f>IFERROR(VLOOKUP($G$282,'Banco de Dados'!$B$4:$J$50,6,FALSE),"")</f>
        <v/>
      </c>
      <c r="G294" s="25" t="str">
        <f>IFERROR(F294*(IFERROR(VLOOKUP($G$282,'Banco de Dados'!$B$4:$J$50,4,FALSE),"ERRO")),"")</f>
        <v/>
      </c>
      <c r="H294" s="25" t="str">
        <f t="shared" si="178"/>
        <v/>
      </c>
      <c r="I294" s="103" t="str">
        <f t="shared" si="179"/>
        <v/>
      </c>
      <c r="J294" s="117" t="str">
        <f t="shared" si="180"/>
        <v/>
      </c>
      <c r="K294" s="1"/>
      <c r="L294" s="91">
        <v>10</v>
      </c>
      <c r="M294" s="24" t="str">
        <f>IFERROR(IF(AND(PRINCIPAL!$H$84&lt;&gt;"",OR(L294=PRINCIPAL!$I$84,L294=PRINCIPAL!$I$84+PRINCIPAL!$I$84,L294=PRINCIPAL!$I$84+PRINCIPAL!$I$84+PRINCIPAL!$I$84)),0,IF(AND(PRINCIPAL!$H$84&lt;&gt;"",L294=PRINCIPAL!$J$84),VLOOKUP($N$282,'Banco de Dados'!$B$4:$J$50,8,FALSE)*PRINCIPAL!$H$84*(1-(PRINCIPAL!$K$84/100)),IF(AND(PRINCIPAL!$H$84&lt;&gt;"",L294=PRINCIPAL!$L$84),VLOOKUP($N$282,'Banco de Dados'!$B$4:$J$50,8,FALSE)*PRINCIPAL!$H$84*(1-(PRINCIPAL!$M$84/100)),IF(AND(PRINCIPAL!$H$84&lt;&gt;"",L294=PRINCIPAL!$N$84),VLOOKUP($N$282,'Banco de Dados'!$B$4:$J$50,8,FALSE)*PRINCIPAL!$H$84*(1-(PRINCIPAL!$O$84/100)),IF(PRINCIPAL!$H$84&lt;&gt;"",VLOOKUP($N$282,'Banco de Dados'!$B$4:$J$50,8,FALSE)*PRINCIPAL!$H$84,IF(OR(L294=PRINCIPAL!$I$84,L294=PRINCIPAL!$I$84+PRINCIPAL!$I$84,L294=PRINCIPAL!$I$84+PRINCIPAL!$I$84+PRINCIPAL!$I$84),0,IF(L294=PRINCIPAL!$J$84,VLOOKUP($N$282,'Banco de Dados'!$B$4:$J$50,6,FALSE)*(1-(PRINCIPAL!$K$84/100)),IF(L294=PRINCIPAL!$L$84,VLOOKUP($N$282,'Banco de Dados'!$B$4:$J$50,6,FALSE)*(1-(PRINCIPAL!$M$84/100)),IF(L294=PRINCIPAL!$N$84,VLOOKUP($N$282,'Banco de Dados'!$B$4:$J$50,6,FALSE)*(1-(PRINCIPAL!$O$84/100)),VLOOKUP($N$282,'Banco de Dados'!$B$4:$J$50,6,FALSE)))))))))),"")</f>
        <v/>
      </c>
      <c r="N294" s="25" t="str">
        <f>IFERROR(M294*(IFERROR(VLOOKUP($N$282,'Banco de Dados'!$B$4:$J$50,4,FALSE),"ERRO")),"")</f>
        <v/>
      </c>
      <c r="O294" s="25" t="str">
        <f t="shared" si="181"/>
        <v/>
      </c>
      <c r="P294" s="103" t="str">
        <f>IFERROR(O294*(C294*(PRINCIPAL!$G$84/100))*0.47*(44/12),"")</f>
        <v/>
      </c>
      <c r="Q294" s="107" t="str">
        <f t="shared" si="197"/>
        <v/>
      </c>
      <c r="R294" s="29" t="str">
        <f>IFERROR(IF(AND(PRINCIPAL!$H$85&lt;&gt;"",OR(L294=PRINCIPAL!$I$85,L294=PRINCIPAL!$I$85+PRINCIPAL!$I$85,L294=PRINCIPAL!$I$85+PRINCIPAL!$I$85+PRINCIPAL!$I$85)),0,IF(AND(PRINCIPAL!$H$85&lt;&gt;"",L294=PRINCIPAL!$J$85),VLOOKUP($S$282,'Banco de Dados'!$B$4:$J$50,8,FALSE)*PRINCIPAL!$H$85*(1-(PRINCIPAL!$K$85/100)),IF(AND(PRINCIPAL!$H$85&lt;&gt;"",L294=PRINCIPAL!$L$85),VLOOKUP($S$282,'Banco de Dados'!$B$4:$J$50,8,FALSE)*PRINCIPAL!$H$85*(1-(PRINCIPAL!$M$85/100)),IF(AND(PRINCIPAL!$H$85&lt;&gt;"",L294=PRINCIPAL!$N$85),VLOOKUP($S$282,'Banco de Dados'!$B$4:$J$50,8,FALSE)*PRINCIPAL!$H$85*(1-(PRINCIPAL!$O$85/100)),IF(PRINCIPAL!$H$85&lt;&gt;"",VLOOKUP($S$282,'Banco de Dados'!$B$4:$J$50,8,FALSE)*PRINCIPAL!$H$85,IF(OR(L294=PRINCIPAL!$I$85,L294=PRINCIPAL!$I$85+PRINCIPAL!$I$85,L294=PRINCIPAL!$I$85+PRINCIPAL!$I$85+PRINCIPAL!$I$85),0,IF(L294=PRINCIPAL!$J$85,VLOOKUP($S$282,'Banco de Dados'!$B$4:$J$50,6,FALSE)*(1-(PRINCIPAL!$K$85/100)),IF(L294=PRINCIPAL!$L$85,VLOOKUP($S$282,'Banco de Dados'!$B$4:$J$50,6,FALSE)*(1-(PRINCIPAL!$M$85/100)),IF(L294=PRINCIPAL!$N$85,VLOOKUP($S$282,'Banco de Dados'!$B$4:$J$50,6,FALSE)*(1-(PRINCIPAL!$O$85/100)),VLOOKUP($S$282,'Banco de Dados'!$B$4:$J$50,6,FALSE)))))))))),"")</f>
        <v/>
      </c>
      <c r="S294" s="29" t="str">
        <f>IFERROR(R294*(IFERROR(VLOOKUP($S$282,'Banco de Dados'!$B$4:$J$50,4,FALSE),"ERRO")),"")</f>
        <v/>
      </c>
      <c r="T294" s="29" t="str">
        <f t="shared" si="198"/>
        <v/>
      </c>
      <c r="U294" s="103" t="str">
        <f>IFERROR(T294*(C294*(PRINCIPAL!$G$85/100))*0.47*(44/12),"")</f>
        <v/>
      </c>
      <c r="V294" s="103" t="str">
        <f t="shared" si="174"/>
        <v/>
      </c>
      <c r="W294" s="30" t="str">
        <f>IFERROR(IF(AND(PRINCIPAL!$H$86&lt;&gt;"",OR(L294=PRINCIPAL!$I$86,L294=PRINCIPAL!$I$86+PRINCIPAL!$I$86,L294=PRINCIPAL!$I$86+PRINCIPAL!$I$86+PRINCIPAL!$I$86)),0,IF(AND(PRINCIPAL!$H$86&lt;&gt;"",L294=PRINCIPAL!$J$86),VLOOKUP($X$282,'Banco de Dados'!$B$4:$J$50,8,FALSE)*PRINCIPAL!$H$86*(1-(PRINCIPAL!$K$86/100)),IF(AND(PRINCIPAL!$H$86&lt;&gt;"",L294=PRINCIPAL!$L$86),VLOOKUP($X$282,'Banco de Dados'!$B$4:$J$50,8,FALSE)*PRINCIPAL!$H$86*(1-(PRINCIPAL!$M$86/100)),IF(AND(PRINCIPAL!$H$86&lt;&gt;"",L294=PRINCIPAL!$N$86),VLOOKUP($X$282,'Banco de Dados'!$B$4:$J$50,8,FALSE)*PRINCIPAL!$H$86*(1-(PRINCIPAL!$O$86/100)),IF(PRINCIPAL!$H$86&lt;&gt;"",VLOOKUP($X$282,'Banco de Dados'!$B$4:$J$50,8,FALSE)*PRINCIPAL!$H$86,IF(OR(L294=PRINCIPAL!$I$86,L294=PRINCIPAL!$I$86+PRINCIPAL!$I$86,L294=PRINCIPAL!$I$86+PRINCIPAL!$I$86+PRINCIPAL!$I$86),0,IF(L294=PRINCIPAL!$J$86,VLOOKUP($X$282,'Banco de Dados'!$B$4:$J$50,6,FALSE)*(1-(PRINCIPAL!$K$86/100)),IF(L294=PRINCIPAL!$L$86,VLOOKUP($X$282,'Banco de Dados'!$B$4:$J$50,6,FALSE)*(1-(PRINCIPAL!$M$86/100)),IF(L294=PRINCIPAL!$N$86,VLOOKUP($X$282,'Banco de Dados'!$B$4:$J$50,6,FALSE)*(1-(PRINCIPAL!$O$86/100)),VLOOKUP($X$282,'Banco de Dados'!$B$4:$J$50,6,FALSE)))))))))),"")</f>
        <v/>
      </c>
      <c r="X294" s="29" t="str">
        <f>IFERROR(W294*(IFERROR(VLOOKUP($X$282,'Banco de Dados'!$B$4:$J$50,4,FALSE),"ERRO")),"")</f>
        <v/>
      </c>
      <c r="Y294" s="29" t="str">
        <f t="shared" si="192"/>
        <v/>
      </c>
      <c r="Z294" s="103" t="str">
        <f>IFERROR(Y294*(C294*(PRINCIPAL!$G$86/100))*0.47*(44/12),"")</f>
        <v/>
      </c>
      <c r="AA294" s="111" t="str">
        <f t="shared" si="193"/>
        <v/>
      </c>
      <c r="AB294" s="30" t="str">
        <f>IFERROR(IF(AND(PRINCIPAL!$H$87&lt;&gt;"",OR(L294=PRINCIPAL!$I$87,L294=PRINCIPAL!$I$87+PRINCIPAL!$I$87,L294=PRINCIPAL!$I$87+PRINCIPAL!$I$87+PRINCIPAL!$I$87)),0,IF(AND(PRINCIPAL!$H$87&lt;&gt;"",L294=PRINCIPAL!$J$87),VLOOKUP($AC$282,'Banco de Dados'!$B$4:$J$50,8,FALSE)*PRINCIPAL!$H$87*(1-(PRINCIPAL!$K$87/100)),IF(AND(PRINCIPAL!$H$87&lt;&gt;"",L294=PRINCIPAL!$L$87),VLOOKUP($AC$282,'Banco de Dados'!$B$4:$J$50,8,FALSE)*PRINCIPAL!$H$87*(1-(PRINCIPAL!$M$87/100)),IF(AND(PRINCIPAL!$H$87&lt;&gt;"",L294=PRINCIPAL!$N$87),VLOOKUP($AC$282,'Banco de Dados'!$B$4:$J$50,8,FALSE)*PRINCIPAL!$H$87*(1-(PRINCIPAL!$O$87/100)),IF(PRINCIPAL!$H$87&lt;&gt;"",VLOOKUP($AC$282,'Banco de Dados'!$B$4:$J$50,8,FALSE)*PRINCIPAL!$H$87,IF(OR(L294=PRINCIPAL!$I$87,L294=PRINCIPAL!$I$87+PRINCIPAL!$I$87,L294=PRINCIPAL!$I$87+PRINCIPAL!$I$87+PRINCIPAL!$I$87),0,IF(L294=PRINCIPAL!$J$87,VLOOKUP($AC$282,'Banco de Dados'!$B$4:$J$50,6,FALSE)*(1-(PRINCIPAL!$K$87/100)),IF(L294=PRINCIPAL!$L$87,VLOOKUP($AC$282,'Banco de Dados'!$B$4:$J$50,6,FALSE)*(1-(PRINCIPAL!$M$87/100)),IF(L294=PRINCIPAL!$N$87,VLOOKUP($AC$282,'Banco de Dados'!$B$4:$J$50,6,FALSE)*(1-(PRINCIPAL!$O$87/100)),VLOOKUP($AC$282,'Banco de Dados'!$B$4:$J$50,6,FALSE)))))))))),"")</f>
        <v/>
      </c>
      <c r="AC294" s="29" t="str">
        <f>IFERROR(AB294*(IFERROR(VLOOKUP($AC$282,'Banco de Dados'!$B$4:$J$50,4,FALSE),"ERRO")),"")</f>
        <v/>
      </c>
      <c r="AD294" s="29" t="str">
        <f t="shared" si="183"/>
        <v/>
      </c>
      <c r="AE294" s="103" t="str">
        <f>IFERROR(AD294*(C294*(PRINCIPAL!$G$87/100))*0.47*(44/12),"")</f>
        <v/>
      </c>
      <c r="AF294" s="111" t="str">
        <f t="shared" si="184"/>
        <v/>
      </c>
      <c r="AG294" s="30" t="str">
        <f>IFERROR(IF(AND(PRINCIPAL!$H$88&lt;&gt;"",OR(L294=PRINCIPAL!$I$88,L294=PRINCIPAL!$I$88+PRINCIPAL!$I$88,L294=PRINCIPAL!$I$88+PRINCIPAL!$I$88+PRINCIPAL!$I$88)),0,IF(AND(PRINCIPAL!$H$88&lt;&gt;"",L294=PRINCIPAL!$J$88),VLOOKUP($AH$282,'Banco de Dados'!$B$4:$J$50,8,FALSE)*PRINCIPAL!$H$88*(1-(PRINCIPAL!$K$88/100)),IF(AND(PRINCIPAL!$H$88&lt;&gt;"",L294=PRINCIPAL!$L$88),VLOOKUP($AH$282,'Banco de Dados'!$B$4:$J$50,8,FALSE)*PRINCIPAL!$H$88*(1-(PRINCIPAL!$M$88/100)),IF(AND(PRINCIPAL!$H$88&lt;&gt;"",L294=PRINCIPAL!$N$88),VLOOKUP($AH$282,'Banco de Dados'!$B$4:$J$50,8,FALSE)*PRINCIPAL!$H$88*(1-(PRINCIPAL!$O$88/100)),IF(PRINCIPAL!$H$88&lt;&gt;"",VLOOKUP($AH$282,'Banco de Dados'!$B$4:$J$50,8,FALSE)*PRINCIPAL!$H$88,IF(OR(L294=PRINCIPAL!$I$88,L294=PRINCIPAL!$I$88+PRINCIPAL!$I$88,L294=PRINCIPAL!$I$88+PRINCIPAL!$I$88+PRINCIPAL!$I$88),0,IF(L294=PRINCIPAL!$J$88,VLOOKUP($AH$282,'Banco de Dados'!$B$4:$J$50,6,FALSE)*(1-(PRINCIPAL!$K$88/100)),IF(L294=PRINCIPAL!$L$88,VLOOKUP($AH$282,'Banco de Dados'!$B$4:$J$50,6,FALSE)*(1-(PRINCIPAL!$M$88/100)),IF(L294=PRINCIPAL!$N$88,VLOOKUP($AH$282,'Banco de Dados'!$B$4:$J$50,6,FALSE)*(1-(PRINCIPAL!$O$88/100)),VLOOKUP($AH$282,'Banco de Dados'!$B$4:$J$50,6,FALSE)))))))))),"")</f>
        <v/>
      </c>
      <c r="AH294" s="29" t="str">
        <f>IFERROR(AG294*(IFERROR(VLOOKUP($AH$282,'Banco de Dados'!$B$4:$J$50,4,FALSE),"ERRO")),"")</f>
        <v/>
      </c>
      <c r="AI294" s="29" t="str">
        <f t="shared" si="185"/>
        <v/>
      </c>
      <c r="AJ294" s="103" t="str">
        <f>IFERROR(AI294*(C294*(PRINCIPAL!$G$88/100))*0.47*(44/12),"")</f>
        <v/>
      </c>
      <c r="AK294" s="111" t="str">
        <f t="shared" si="194"/>
        <v/>
      </c>
      <c r="AL294" s="30" t="str">
        <f>IFERROR(IF(AND(PRINCIPAL!$H$89&lt;&gt;"",OR(L294=PRINCIPAL!$I$89,L294=PRINCIPAL!$I$89+PRINCIPAL!$I$89,L294=PRINCIPAL!$I$89+PRINCIPAL!$I$89+PRINCIPAL!$I$89)),0,IF(AND(PRINCIPAL!$H$89&lt;&gt;"",L294=PRINCIPAL!$J$89),VLOOKUP($AM$282,'Banco de Dados'!$B$4:$J$50,8,FALSE)*PRINCIPAL!$H$89*(1-(PRINCIPAL!$K$89/100)),IF(AND(PRINCIPAL!$H$89&lt;&gt;"",L294=PRINCIPAL!$L$89),VLOOKUP($AM$282,'Banco de Dados'!$B$4:$J$50,8,FALSE)*PRINCIPAL!$H$89*(1-(PRINCIPAL!$M$89/100)),IF(AND(PRINCIPAL!$H$89&lt;&gt;"",L294=PRINCIPAL!$N$89),VLOOKUP($AM$282,'Banco de Dados'!$B$4:$J$50,8,FALSE)*PRINCIPAL!$H$89*(1-(PRINCIPAL!$O$89/100)),IF(PRINCIPAL!$H$89&lt;&gt;"",VLOOKUP($AM$282,'Banco de Dados'!$B$4:$J$50,8,FALSE)*PRINCIPAL!$H$89,IF(OR(L294=PRINCIPAL!$I$89,L294=PRINCIPAL!$I$89+PRINCIPAL!$I$89,L294=PRINCIPAL!$I$89+PRINCIPAL!$I$89+PRINCIPAL!$I$89),0,IF(L294=PRINCIPAL!$J$89,VLOOKUP($AM$282,'Banco de Dados'!$B$4:$J$50,6,FALSE)*(1-(PRINCIPAL!$K$89/100)),IF(L294=PRINCIPAL!$L$89,VLOOKUP($AM$282,'Banco de Dados'!$B$4:$J$50,6,FALSE)*(1-(PRINCIPAL!$M$89/100)),IF(L294=PRINCIPAL!$N$89,VLOOKUP($AM$282,'Banco de Dados'!$B$4:$J$50,6,FALSE)*(1-(PRINCIPAL!$O$89/100)),VLOOKUP($AM$282,'Banco de Dados'!$B$4:$J$50,6,FALSE)))))))))),"")</f>
        <v/>
      </c>
      <c r="AM294" s="29" t="str">
        <f>IFERROR(AL294*(IFERROR(VLOOKUP($AM$282,'Banco de Dados'!$B$4:$J$50,4,FALSE),"ERRO")),"")</f>
        <v/>
      </c>
      <c r="AN294" s="29" t="str">
        <f t="shared" si="186"/>
        <v/>
      </c>
      <c r="AO294" s="103" t="str">
        <f>IFERROR(AN294*(C294*(PRINCIPAL!$G$89/100))*0.47*(44/12),"")</f>
        <v/>
      </c>
      <c r="AP294" s="111" t="str">
        <f t="shared" si="187"/>
        <v/>
      </c>
      <c r="AQ294" s="30" t="str">
        <f>IFERROR(IF(AND(PRINCIPAL!$H$90&lt;&gt;"",OR(L294=PRINCIPAL!$I$90,L294=PRINCIPAL!$I$90+PRINCIPAL!$I$90,L294=PRINCIPAL!$I$90+PRINCIPAL!$I$90+PRINCIPAL!$I$90)),0,IF(AND(PRINCIPAL!$H$90&lt;&gt;"",L294=PRINCIPAL!$J$90),VLOOKUP($AR$282,'Banco de Dados'!$B$4:$J$50,8,FALSE)*PRINCIPAL!$H$90*(1-(PRINCIPAL!$K$90/100)),IF(AND(PRINCIPAL!$H$90&lt;&gt;"",L294=PRINCIPAL!$L$90),VLOOKUP($AR$282,'Banco de Dados'!$B$4:$J$50,8,FALSE)*PRINCIPAL!$H$90*(1-(PRINCIPAL!$M$90/100)),IF(AND(PRINCIPAL!$H$90&lt;&gt;"",L294=PRINCIPAL!$N$90),VLOOKUP($AR$282,'Banco de Dados'!$B$4:$J$50,8,FALSE)*PRINCIPAL!$H$90*(1-(PRINCIPAL!$O$90/100)),IF(PRINCIPAL!$H$90&lt;&gt;"",VLOOKUP($AR$282,'Banco de Dados'!$B$4:$J$50,8,FALSE)*PRINCIPAL!$H$90,IF(OR(L294=PRINCIPAL!$I$90,L294=PRINCIPAL!$I$90+PRINCIPAL!$I$90,L294=PRINCIPAL!$I$90+PRINCIPAL!$I$90+PRINCIPAL!$I$90),0,IF(L294=PRINCIPAL!$J$90,VLOOKUP($AR$282,'Banco de Dados'!$B$4:$J$50,6,FALSE)*(1-(PRINCIPAL!$K$90/100)),IF(L294=PRINCIPAL!$L$90,VLOOKUP($AR$282,'Banco de Dados'!$B$4:$J$50,6,FALSE)*(1-(PRINCIPAL!$M$90/100)),IF(L294=PRINCIPAL!$N$90,VLOOKUP($AR$282,'Banco de Dados'!$B$4:$J$50,6,FALSE)*(1-(PRINCIPAL!$O$90/100)),VLOOKUP($AR$282,'Banco de Dados'!$B$4:$J$50,6,FALSE)))))))))),"")</f>
        <v/>
      </c>
      <c r="AR294" s="29" t="str">
        <f>IFERROR(AQ294*(IFERROR(VLOOKUP($AR$282,'Banco de Dados'!$B$4:$J$50,4,FALSE),"ERRO")),"")</f>
        <v/>
      </c>
      <c r="AS294" s="29" t="str">
        <f t="shared" si="188"/>
        <v/>
      </c>
      <c r="AT294" s="103" t="str">
        <f>IFERROR(AS294*(C294*(PRINCIPAL!$G$90/100))*0.47*(44/12),"")</f>
        <v/>
      </c>
      <c r="AU294" s="111" t="str">
        <f t="shared" si="189"/>
        <v/>
      </c>
      <c r="AV294" s="30" t="str">
        <f>IFERROR(IF(AND(PRINCIPAL!$H$91&lt;&gt;"",OR(L294=PRINCIPAL!$I$91,L294=PRINCIPAL!$I$91+PRINCIPAL!$I$91,L294=PRINCIPAL!$I$91+PRINCIPAL!$I$91+PRINCIPAL!$I$91)),0,IF(AND(PRINCIPAL!$H$91&lt;&gt;"",L294=PRINCIPAL!$J$91),VLOOKUP($AW$282,'Banco de Dados'!$B$4:$J$50,8,FALSE)*PRINCIPAL!$H$91*(1-(PRINCIPAL!$K$91/100)),IF(AND(PRINCIPAL!$H$91&lt;&gt;"",L294=PRINCIPAL!$L$91),VLOOKUP($AW$282,'Banco de Dados'!$B$4:$J$50,8,FALSE)*PRINCIPAL!$H$91*(1-(PRINCIPAL!$M$91/100)),IF(AND(PRINCIPAL!$H$91&lt;&gt;"",L294=PRINCIPAL!$N$91),VLOOKUP($AW$282,'Banco de Dados'!$B$4:$J$50,8,FALSE)*PRINCIPAL!$H$91*(1-(PRINCIPAL!$O$91/100)),IF(PRINCIPAL!$H$91&lt;&gt;"",VLOOKUP($AW$282,'Banco de Dados'!$B$4:$J$50,8,FALSE)*PRINCIPAL!$H$91,IF(OR(L294=PRINCIPAL!$I$91,L294=PRINCIPAL!$I$91+PRINCIPAL!$I$91,L294=PRINCIPAL!$I$91+PRINCIPAL!$I$91+PRINCIPAL!$I$91),0,IF(L294=PRINCIPAL!$J$91,VLOOKUP($AW$282,'Banco de Dados'!$B$4:$J$50,6,FALSE)*(1-(PRINCIPAL!$K$91/100)),IF(L294=PRINCIPAL!$L$91,VLOOKUP($AW$282,'Banco de Dados'!$B$4:$J$50,6,FALSE)*(1-(PRINCIPAL!$M$91/100)),IF(L294=PRINCIPAL!$N$91,VLOOKUP($AW$282,'Banco de Dados'!$B$4:$J$50,6,FALSE)*(1-(PRINCIPAL!$O$91/100)),VLOOKUP($AW$282,'Banco de Dados'!$B$4:$J$50,6,FALSE)))))))))),"")</f>
        <v/>
      </c>
      <c r="AW294" s="29" t="str">
        <f>IFERROR(AV294*(IFERROR(VLOOKUP($AW$282,'Banco de Dados'!$B$4:$J$50,4,FALSE),"ERRO")),"")</f>
        <v/>
      </c>
      <c r="AX294" s="29" t="str">
        <f t="shared" si="190"/>
        <v/>
      </c>
      <c r="AY294" s="103" t="str">
        <f>IFERROR(AX294*(C294*(PRINCIPAL!$G$91/100))*0.47*(44/12),"")</f>
        <v/>
      </c>
      <c r="AZ294" s="111" t="str">
        <f t="shared" si="195"/>
        <v/>
      </c>
      <c r="BA294" s="30" t="str">
        <f>IFERROR(IF(AND(PRINCIPAL!$H$92&lt;&gt;"",OR(L294=PRINCIPAL!$I$92,L294=PRINCIPAL!$I$92+PRINCIPAL!$I$92,L294=PRINCIPAL!$I$92+PRINCIPAL!$I$92+PRINCIPAL!$I$92)),0,IF(AND(PRINCIPAL!$H$92&lt;&gt;"",L294=PRINCIPAL!$J$92),VLOOKUP($BB$282,'Banco de Dados'!$B$4:$J$50,8,FALSE)*PRINCIPAL!$H$92*(1-(PRINCIPAL!$K$92/100)),IF(AND(PRINCIPAL!$H$92&lt;&gt;"",L294=PRINCIPAL!$L$92),VLOOKUP($BB$282,'Banco de Dados'!$B$4:$J$50,8,FALSE)*PRINCIPAL!$H$92*(1-(PRINCIPAL!$M$92/100)),IF(AND(PRINCIPAL!$H$92&lt;&gt;"",L294=PRINCIPAL!$N$92),VLOOKUP($BB$282,'Banco de Dados'!$B$4:$J$50,8,FALSE)*PRINCIPAL!$H$92*(1-(PRINCIPAL!$O$92/100)),IF(PRINCIPAL!$H$92&lt;&gt;"",VLOOKUP($BB$282,'Banco de Dados'!$B$4:$J$50,8,FALSE)*PRINCIPAL!$H$92,IF(OR(L294=PRINCIPAL!$I$92,L294=PRINCIPAL!$I$92+PRINCIPAL!$I$92,L294=PRINCIPAL!$I$92+PRINCIPAL!$I$92+PRINCIPAL!$I$92),0,IF(L294=PRINCIPAL!$J$92,VLOOKUP($BB$282,'Banco de Dados'!$B$4:$J$50,6,FALSE)*(1-(PRINCIPAL!$K$92/100)),IF(L294=PRINCIPAL!$L$92,VLOOKUP($BB$282,'Banco de Dados'!$B$4:$J$50,6,FALSE)*(1-(PRINCIPAL!$M$92/100)),IF(L294=PRINCIPAL!$N$92,VLOOKUP($BB$282,'Banco de Dados'!$B$4:$J$50,6,FALSE)*(1-(PRINCIPAL!$O$92/100)),VLOOKUP($BB$282,'Banco de Dados'!$B$4:$J$50,6,FALSE)))))))))),"")</f>
        <v/>
      </c>
      <c r="BB294" s="29" t="str">
        <f>IFERROR(BA294*(IFERROR(VLOOKUP($BB$282,'Banco de Dados'!$B$4:$J$50,4,FALSE),"ERRO")),"")</f>
        <v/>
      </c>
      <c r="BC294" s="29" t="str">
        <f t="shared" si="196"/>
        <v/>
      </c>
      <c r="BD294" s="103" t="str">
        <f>IFERROR(BC294*(C294*(PRINCIPAL!$G$92/100))*0.47*(44/12),"")</f>
        <v/>
      </c>
      <c r="BE294" s="111" t="str">
        <f t="shared" si="175"/>
        <v/>
      </c>
      <c r="BF294" s="30" t="str">
        <f>IFERROR(IF(AND(PRINCIPAL!$H$93&lt;&gt;"",OR(L294=PRINCIPAL!$I$93,L294=PRINCIPAL!$I$93+PRINCIPAL!$I$93,L294=PRINCIPAL!$I$93+PRINCIPAL!$I$93+PRINCIPAL!$I$93)),0,IF(AND(PRINCIPAL!$H$93&lt;&gt;"",L294=PRINCIPAL!$J$93),VLOOKUP($BG$282,'Banco de Dados'!$B$4:$J$50,8,FALSE)*PRINCIPAL!$H$93*(1-(PRINCIPAL!$K$93/100)),IF(AND(PRINCIPAL!$H$93&lt;&gt;"",L294=PRINCIPAL!$L$93),VLOOKUP($BG$282,'Banco de Dados'!$B$4:$J$50,8,FALSE)*PRINCIPAL!$H$93*(1-(PRINCIPAL!$M$93/100)),IF(AND(PRINCIPAL!$H$93&lt;&gt;"",L294=PRINCIPAL!$N$93),VLOOKUP($BG$282,'Banco de Dados'!$B$4:$J$50,8,FALSE)*PRINCIPAL!$H$93*(1-(PRINCIPAL!$O$93/100)),IF(PRINCIPAL!$H$93&lt;&gt;"",VLOOKUP($BG$282,'Banco de Dados'!$B$4:$J$50,8,FALSE)*PRINCIPAL!$H$93,IF(OR(L294=PRINCIPAL!$I$93,L294=PRINCIPAL!$I$93+PRINCIPAL!$I$93,L294=PRINCIPAL!$I$93+PRINCIPAL!$I$93+PRINCIPAL!$I$93),0,IF(L294=PRINCIPAL!$J$93,VLOOKUP($BG$282,'Banco de Dados'!$B$4:$J$50,6,FALSE)*(1-(PRINCIPAL!$K$93/100)),IF(L294=PRINCIPAL!$L$93,VLOOKUP($BG$282,'Banco de Dados'!$B$4:$J$50,6,FALSE)*(1-(PRINCIPAL!$M$93/100)),IF(L294=PRINCIPAL!$N$93,VLOOKUP($BG$282,'Banco de Dados'!$B$4:$J$50,6,FALSE)*(1-(PRINCIPAL!$O$93/100)),VLOOKUP($BG$282,'Banco de Dados'!$B$4:$J$50,6,FALSE)))))))))),"")</f>
        <v/>
      </c>
      <c r="BG294" s="29" t="str">
        <f>IFERROR(BF294*(IFERROR(VLOOKUP($BG$282,'Banco de Dados'!$B$4:$J$50,4,FALSE),"ERRO")),"")</f>
        <v/>
      </c>
      <c r="BH294" s="29" t="str">
        <f t="shared" si="191"/>
        <v/>
      </c>
      <c r="BI294" s="103" t="str">
        <f>IFERROR(BH294*(C294*(PRINCIPAL!$G$93/100))*0.47*(44/12),"")</f>
        <v/>
      </c>
      <c r="BJ294" s="102" t="str">
        <f t="shared" si="176"/>
        <v/>
      </c>
    </row>
    <row r="295" spans="2:62" ht="12.75" customHeight="1" x14ac:dyDescent="0.3">
      <c r="B295" s="326">
        <f t="shared" si="177"/>
        <v>2031</v>
      </c>
      <c r="C295" s="340"/>
      <c r="D295" s="1"/>
      <c r="E295" s="116">
        <v>11</v>
      </c>
      <c r="F295" s="24" t="str">
        <f>IFERROR(VLOOKUP($G$282,'Banco de Dados'!$B$4:$J$50,6,FALSE),"")</f>
        <v/>
      </c>
      <c r="G295" s="25" t="str">
        <f>IFERROR(F295*(IFERROR(VLOOKUP($G$282,'Banco de Dados'!$B$4:$J$50,4,FALSE),"ERRO")),"")</f>
        <v/>
      </c>
      <c r="H295" s="25" t="str">
        <f t="shared" si="178"/>
        <v/>
      </c>
      <c r="I295" s="103" t="str">
        <f t="shared" si="179"/>
        <v/>
      </c>
      <c r="J295" s="117" t="str">
        <f t="shared" si="180"/>
        <v/>
      </c>
      <c r="K295" s="1"/>
      <c r="L295" s="91">
        <v>11</v>
      </c>
      <c r="M295" s="24" t="str">
        <f>IFERROR(IF(AND(PRINCIPAL!$H$84&lt;&gt;"",OR(L295=PRINCIPAL!$I$84,L295=PRINCIPAL!$I$84+PRINCIPAL!$I$84,L295=PRINCIPAL!$I$84+PRINCIPAL!$I$84+PRINCIPAL!$I$84)),0,IF(AND(PRINCIPAL!$H$84&lt;&gt;"",L295=PRINCIPAL!$J$84),VLOOKUP($N$282,'Banco de Dados'!$B$4:$J$50,8,FALSE)*PRINCIPAL!$H$84*(1-(PRINCIPAL!$K$84/100)),IF(AND(PRINCIPAL!$H$84&lt;&gt;"",L295=PRINCIPAL!$L$84),VLOOKUP($N$282,'Banco de Dados'!$B$4:$J$50,8,FALSE)*PRINCIPAL!$H$84*(1-(PRINCIPAL!$M$84/100)),IF(AND(PRINCIPAL!$H$84&lt;&gt;"",L295=PRINCIPAL!$N$84),VLOOKUP($N$282,'Banco de Dados'!$B$4:$J$50,8,FALSE)*PRINCIPAL!$H$84*(1-(PRINCIPAL!$O$84/100)),IF(PRINCIPAL!$H$84&lt;&gt;"",VLOOKUP($N$282,'Banco de Dados'!$B$4:$J$50,8,FALSE)*PRINCIPAL!$H$84,IF(OR(L295=PRINCIPAL!$I$84,L295=PRINCIPAL!$I$84+PRINCIPAL!$I$84,L295=PRINCIPAL!$I$84+PRINCIPAL!$I$84+PRINCIPAL!$I$84),0,IF(L295=PRINCIPAL!$J$84,VLOOKUP($N$282,'Banco de Dados'!$B$4:$J$50,6,FALSE)*(1-(PRINCIPAL!$K$84/100)),IF(L295=PRINCIPAL!$L$84,VLOOKUP($N$282,'Banco de Dados'!$B$4:$J$50,6,FALSE)*(1-(PRINCIPAL!$M$84/100)),IF(L295=PRINCIPAL!$N$84,VLOOKUP($N$282,'Banco de Dados'!$B$4:$J$50,6,FALSE)*(1-(PRINCIPAL!$O$84/100)),VLOOKUP($N$282,'Banco de Dados'!$B$4:$J$50,6,FALSE)))))))))),"")</f>
        <v/>
      </c>
      <c r="N295" s="25" t="str">
        <f>IFERROR(M295*(IFERROR(VLOOKUP($N$282,'Banco de Dados'!$B$4:$J$50,4,FALSE),"ERRO")),"")</f>
        <v/>
      </c>
      <c r="O295" s="25" t="str">
        <f t="shared" si="181"/>
        <v/>
      </c>
      <c r="P295" s="103" t="str">
        <f>IFERROR(O295*(C295*(PRINCIPAL!$G$84/100))*0.47*(44/12),"")</f>
        <v/>
      </c>
      <c r="Q295" s="107" t="str">
        <f t="shared" si="197"/>
        <v/>
      </c>
      <c r="R295" s="29" t="str">
        <f>IFERROR(IF(AND(PRINCIPAL!$H$85&lt;&gt;"",OR(L295=PRINCIPAL!$I$85,L295=PRINCIPAL!$I$85+PRINCIPAL!$I$85,L295=PRINCIPAL!$I$85+PRINCIPAL!$I$85+PRINCIPAL!$I$85)),0,IF(AND(PRINCIPAL!$H$85&lt;&gt;"",L295=PRINCIPAL!$J$85),VLOOKUP($S$282,'Banco de Dados'!$B$4:$J$50,8,FALSE)*PRINCIPAL!$H$85*(1-(PRINCIPAL!$K$85/100)),IF(AND(PRINCIPAL!$H$85&lt;&gt;"",L295=PRINCIPAL!$L$85),VLOOKUP($S$282,'Banco de Dados'!$B$4:$J$50,8,FALSE)*PRINCIPAL!$H$85*(1-(PRINCIPAL!$M$85/100)),IF(AND(PRINCIPAL!$H$85&lt;&gt;"",L295=PRINCIPAL!$N$85),VLOOKUP($S$282,'Banco de Dados'!$B$4:$J$50,8,FALSE)*PRINCIPAL!$H$85*(1-(PRINCIPAL!$O$85/100)),IF(PRINCIPAL!$H$85&lt;&gt;"",VLOOKUP($S$282,'Banco de Dados'!$B$4:$J$50,8,FALSE)*PRINCIPAL!$H$85,IF(OR(L295=PRINCIPAL!$I$85,L295=PRINCIPAL!$I$85+PRINCIPAL!$I$85,L295=PRINCIPAL!$I$85+PRINCIPAL!$I$85+PRINCIPAL!$I$85),0,IF(L295=PRINCIPAL!$J$85,VLOOKUP($S$282,'Banco de Dados'!$B$4:$J$50,6,FALSE)*(1-(PRINCIPAL!$K$85/100)),IF(L295=PRINCIPAL!$L$85,VLOOKUP($S$282,'Banco de Dados'!$B$4:$J$50,6,FALSE)*(1-(PRINCIPAL!$M$85/100)),IF(L295=PRINCIPAL!$N$85,VLOOKUP($S$282,'Banco de Dados'!$B$4:$J$50,6,FALSE)*(1-(PRINCIPAL!$O$85/100)),VLOOKUP($S$282,'Banco de Dados'!$B$4:$J$50,6,FALSE)))))))))),"")</f>
        <v/>
      </c>
      <c r="S295" s="29" t="str">
        <f>IFERROR(R295*(IFERROR(VLOOKUP($S$282,'Banco de Dados'!$B$4:$J$50,4,FALSE),"ERRO")),"")</f>
        <v/>
      </c>
      <c r="T295" s="29" t="str">
        <f t="shared" si="198"/>
        <v/>
      </c>
      <c r="U295" s="103" t="str">
        <f>IFERROR(T295*(C295*(PRINCIPAL!$G$85/100))*0.47*(44/12),"")</f>
        <v/>
      </c>
      <c r="V295" s="103" t="str">
        <f t="shared" si="174"/>
        <v/>
      </c>
      <c r="W295" s="30" t="str">
        <f>IFERROR(IF(AND(PRINCIPAL!$H$86&lt;&gt;"",OR(L295=PRINCIPAL!$I$86,L295=PRINCIPAL!$I$86+PRINCIPAL!$I$86,L295=PRINCIPAL!$I$86+PRINCIPAL!$I$86+PRINCIPAL!$I$86)),0,IF(AND(PRINCIPAL!$H$86&lt;&gt;"",L295=PRINCIPAL!$J$86),VLOOKUP($X$282,'Banco de Dados'!$B$4:$J$50,8,FALSE)*PRINCIPAL!$H$86*(1-(PRINCIPAL!$K$86/100)),IF(AND(PRINCIPAL!$H$86&lt;&gt;"",L295=PRINCIPAL!$L$86),VLOOKUP($X$282,'Banco de Dados'!$B$4:$J$50,8,FALSE)*PRINCIPAL!$H$86*(1-(PRINCIPAL!$M$86/100)),IF(AND(PRINCIPAL!$H$86&lt;&gt;"",L295=PRINCIPAL!$N$86),VLOOKUP($X$282,'Banco de Dados'!$B$4:$J$50,8,FALSE)*PRINCIPAL!$H$86*(1-(PRINCIPAL!$O$86/100)),IF(PRINCIPAL!$H$86&lt;&gt;"",VLOOKUP($X$282,'Banco de Dados'!$B$4:$J$50,8,FALSE)*PRINCIPAL!$H$86,IF(OR(L295=PRINCIPAL!$I$86,L295=PRINCIPAL!$I$86+PRINCIPAL!$I$86,L295=PRINCIPAL!$I$86+PRINCIPAL!$I$86+PRINCIPAL!$I$86),0,IF(L295=PRINCIPAL!$J$86,VLOOKUP($X$282,'Banco de Dados'!$B$4:$J$50,6,FALSE)*(1-(PRINCIPAL!$K$86/100)),IF(L295=PRINCIPAL!$L$86,VLOOKUP($X$282,'Banco de Dados'!$B$4:$J$50,6,FALSE)*(1-(PRINCIPAL!$M$86/100)),IF(L295=PRINCIPAL!$N$86,VLOOKUP($X$282,'Banco de Dados'!$B$4:$J$50,6,FALSE)*(1-(PRINCIPAL!$O$86/100)),VLOOKUP($X$282,'Banco de Dados'!$B$4:$J$50,6,FALSE)))))))))),"")</f>
        <v/>
      </c>
      <c r="X295" s="29" t="str">
        <f>IFERROR(W295*(IFERROR(VLOOKUP($X$282,'Banco de Dados'!$B$4:$J$50,4,FALSE),"ERRO")),"")</f>
        <v/>
      </c>
      <c r="Y295" s="29" t="str">
        <f t="shared" si="192"/>
        <v/>
      </c>
      <c r="Z295" s="103" t="str">
        <f>IFERROR(Y295*(C295*(PRINCIPAL!$G$86/100))*0.47*(44/12),"")</f>
        <v/>
      </c>
      <c r="AA295" s="111" t="str">
        <f t="shared" si="193"/>
        <v/>
      </c>
      <c r="AB295" s="30" t="str">
        <f>IFERROR(IF(AND(PRINCIPAL!$H$87&lt;&gt;"",OR(L295=PRINCIPAL!$I$87,L295=PRINCIPAL!$I$87+PRINCIPAL!$I$87,L295=PRINCIPAL!$I$87+PRINCIPAL!$I$87+PRINCIPAL!$I$87)),0,IF(AND(PRINCIPAL!$H$87&lt;&gt;"",L295=PRINCIPAL!$J$87),VLOOKUP($AC$282,'Banco de Dados'!$B$4:$J$50,8,FALSE)*PRINCIPAL!$H$87*(1-(PRINCIPAL!$K$87/100)),IF(AND(PRINCIPAL!$H$87&lt;&gt;"",L295=PRINCIPAL!$L$87),VLOOKUP($AC$282,'Banco de Dados'!$B$4:$J$50,8,FALSE)*PRINCIPAL!$H$87*(1-(PRINCIPAL!$M$87/100)),IF(AND(PRINCIPAL!$H$87&lt;&gt;"",L295=PRINCIPAL!$N$87),VLOOKUP($AC$282,'Banco de Dados'!$B$4:$J$50,8,FALSE)*PRINCIPAL!$H$87*(1-(PRINCIPAL!$O$87/100)),IF(PRINCIPAL!$H$87&lt;&gt;"",VLOOKUP($AC$282,'Banco de Dados'!$B$4:$J$50,8,FALSE)*PRINCIPAL!$H$87,IF(OR(L295=PRINCIPAL!$I$87,L295=PRINCIPAL!$I$87+PRINCIPAL!$I$87,L295=PRINCIPAL!$I$87+PRINCIPAL!$I$87+PRINCIPAL!$I$87),0,IF(L295=PRINCIPAL!$J$87,VLOOKUP($AC$282,'Banco de Dados'!$B$4:$J$50,6,FALSE)*(1-(PRINCIPAL!$K$87/100)),IF(L295=PRINCIPAL!$L$87,VLOOKUP($AC$282,'Banco de Dados'!$B$4:$J$50,6,FALSE)*(1-(PRINCIPAL!$M$87/100)),IF(L295=PRINCIPAL!$N$87,VLOOKUP($AC$282,'Banco de Dados'!$B$4:$J$50,6,FALSE)*(1-(PRINCIPAL!$O$87/100)),VLOOKUP($AC$282,'Banco de Dados'!$B$4:$J$50,6,FALSE)))))))))),"")</f>
        <v/>
      </c>
      <c r="AC295" s="29" t="str">
        <f>IFERROR(AB295*(IFERROR(VLOOKUP($AC$282,'Banco de Dados'!$B$4:$J$50,4,FALSE),"ERRO")),"")</f>
        <v/>
      </c>
      <c r="AD295" s="29" t="str">
        <f t="shared" si="183"/>
        <v/>
      </c>
      <c r="AE295" s="103" t="str">
        <f>IFERROR(AD295*(C295*(PRINCIPAL!$G$87/100))*0.47*(44/12),"")</f>
        <v/>
      </c>
      <c r="AF295" s="111" t="str">
        <f t="shared" si="184"/>
        <v/>
      </c>
      <c r="AG295" s="30" t="str">
        <f>IFERROR(IF(AND(PRINCIPAL!$H$88&lt;&gt;"",OR(L295=PRINCIPAL!$I$88,L295=PRINCIPAL!$I$88+PRINCIPAL!$I$88,L295=PRINCIPAL!$I$88+PRINCIPAL!$I$88+PRINCIPAL!$I$88)),0,IF(AND(PRINCIPAL!$H$88&lt;&gt;"",L295=PRINCIPAL!$J$88),VLOOKUP($AH$282,'Banco de Dados'!$B$4:$J$50,8,FALSE)*PRINCIPAL!$H$88*(1-(PRINCIPAL!$K$88/100)),IF(AND(PRINCIPAL!$H$88&lt;&gt;"",L295=PRINCIPAL!$L$88),VLOOKUP($AH$282,'Banco de Dados'!$B$4:$J$50,8,FALSE)*PRINCIPAL!$H$88*(1-(PRINCIPAL!$M$88/100)),IF(AND(PRINCIPAL!$H$88&lt;&gt;"",L295=PRINCIPAL!$N$88),VLOOKUP($AH$282,'Banco de Dados'!$B$4:$J$50,8,FALSE)*PRINCIPAL!$H$88*(1-(PRINCIPAL!$O$88/100)),IF(PRINCIPAL!$H$88&lt;&gt;"",VLOOKUP($AH$282,'Banco de Dados'!$B$4:$J$50,8,FALSE)*PRINCIPAL!$H$88,IF(OR(L295=PRINCIPAL!$I$88,L295=PRINCIPAL!$I$88+PRINCIPAL!$I$88,L295=PRINCIPAL!$I$88+PRINCIPAL!$I$88+PRINCIPAL!$I$88),0,IF(L295=PRINCIPAL!$J$88,VLOOKUP($AH$282,'Banco de Dados'!$B$4:$J$50,6,FALSE)*(1-(PRINCIPAL!$K$88/100)),IF(L295=PRINCIPAL!$L$88,VLOOKUP($AH$282,'Banco de Dados'!$B$4:$J$50,6,FALSE)*(1-(PRINCIPAL!$M$88/100)),IF(L295=PRINCIPAL!$N$88,VLOOKUP($AH$282,'Banco de Dados'!$B$4:$J$50,6,FALSE)*(1-(PRINCIPAL!$O$88/100)),VLOOKUP($AH$282,'Banco de Dados'!$B$4:$J$50,6,FALSE)))))))))),"")</f>
        <v/>
      </c>
      <c r="AH295" s="29" t="str">
        <f>IFERROR(AG295*(IFERROR(VLOOKUP($AH$282,'Banco de Dados'!$B$4:$J$50,4,FALSE),"ERRO")),"")</f>
        <v/>
      </c>
      <c r="AI295" s="29" t="str">
        <f t="shared" si="185"/>
        <v/>
      </c>
      <c r="AJ295" s="103" t="str">
        <f>IFERROR(AI295*(C295*(PRINCIPAL!$G$88/100))*0.47*(44/12),"")</f>
        <v/>
      </c>
      <c r="AK295" s="111" t="str">
        <f t="shared" si="194"/>
        <v/>
      </c>
      <c r="AL295" s="30" t="str">
        <f>IFERROR(IF(AND(PRINCIPAL!$H$89&lt;&gt;"",OR(L295=PRINCIPAL!$I$89,L295=PRINCIPAL!$I$89+PRINCIPAL!$I$89,L295=PRINCIPAL!$I$89+PRINCIPAL!$I$89+PRINCIPAL!$I$89)),0,IF(AND(PRINCIPAL!$H$89&lt;&gt;"",L295=PRINCIPAL!$J$89),VLOOKUP($AM$282,'Banco de Dados'!$B$4:$J$50,8,FALSE)*PRINCIPAL!$H$89*(1-(PRINCIPAL!$K$89/100)),IF(AND(PRINCIPAL!$H$89&lt;&gt;"",L295=PRINCIPAL!$L$89),VLOOKUP($AM$282,'Banco de Dados'!$B$4:$J$50,8,FALSE)*PRINCIPAL!$H$89*(1-(PRINCIPAL!$M$89/100)),IF(AND(PRINCIPAL!$H$89&lt;&gt;"",L295=PRINCIPAL!$N$89),VLOOKUP($AM$282,'Banco de Dados'!$B$4:$J$50,8,FALSE)*PRINCIPAL!$H$89*(1-(PRINCIPAL!$O$89/100)),IF(PRINCIPAL!$H$89&lt;&gt;"",VLOOKUP($AM$282,'Banco de Dados'!$B$4:$J$50,8,FALSE)*PRINCIPAL!$H$89,IF(OR(L295=PRINCIPAL!$I$89,L295=PRINCIPAL!$I$89+PRINCIPAL!$I$89,L295=PRINCIPAL!$I$89+PRINCIPAL!$I$89+PRINCIPAL!$I$89),0,IF(L295=PRINCIPAL!$J$89,VLOOKUP($AM$282,'Banco de Dados'!$B$4:$J$50,6,FALSE)*(1-(PRINCIPAL!$K$89/100)),IF(L295=PRINCIPAL!$L$89,VLOOKUP($AM$282,'Banco de Dados'!$B$4:$J$50,6,FALSE)*(1-(PRINCIPAL!$M$89/100)),IF(L295=PRINCIPAL!$N$89,VLOOKUP($AM$282,'Banco de Dados'!$B$4:$J$50,6,FALSE)*(1-(PRINCIPAL!$O$89/100)),VLOOKUP($AM$282,'Banco de Dados'!$B$4:$J$50,6,FALSE)))))))))),"")</f>
        <v/>
      </c>
      <c r="AM295" s="29" t="str">
        <f>IFERROR(AL295*(IFERROR(VLOOKUP($AM$282,'Banco de Dados'!$B$4:$J$50,4,FALSE),"ERRO")),"")</f>
        <v/>
      </c>
      <c r="AN295" s="29" t="str">
        <f t="shared" si="186"/>
        <v/>
      </c>
      <c r="AO295" s="103" t="str">
        <f>IFERROR(AN295*(C295*(PRINCIPAL!$G$89/100))*0.47*(44/12),"")</f>
        <v/>
      </c>
      <c r="AP295" s="111" t="str">
        <f t="shared" si="187"/>
        <v/>
      </c>
      <c r="AQ295" s="30" t="str">
        <f>IFERROR(IF(AND(PRINCIPAL!$H$90&lt;&gt;"",OR(L295=PRINCIPAL!$I$90,L295=PRINCIPAL!$I$90+PRINCIPAL!$I$90,L295=PRINCIPAL!$I$90+PRINCIPAL!$I$90+PRINCIPAL!$I$90)),0,IF(AND(PRINCIPAL!$H$90&lt;&gt;"",L295=PRINCIPAL!$J$90),VLOOKUP($AR$282,'Banco de Dados'!$B$4:$J$50,8,FALSE)*PRINCIPAL!$H$90*(1-(PRINCIPAL!$K$90/100)),IF(AND(PRINCIPAL!$H$90&lt;&gt;"",L295=PRINCIPAL!$L$90),VLOOKUP($AR$282,'Banco de Dados'!$B$4:$J$50,8,FALSE)*PRINCIPAL!$H$90*(1-(PRINCIPAL!$M$90/100)),IF(AND(PRINCIPAL!$H$90&lt;&gt;"",L295=PRINCIPAL!$N$90),VLOOKUP($AR$282,'Banco de Dados'!$B$4:$J$50,8,FALSE)*PRINCIPAL!$H$90*(1-(PRINCIPAL!$O$90/100)),IF(PRINCIPAL!$H$90&lt;&gt;"",VLOOKUP($AR$282,'Banco de Dados'!$B$4:$J$50,8,FALSE)*PRINCIPAL!$H$90,IF(OR(L295=PRINCIPAL!$I$90,L295=PRINCIPAL!$I$90+PRINCIPAL!$I$90,L295=PRINCIPAL!$I$90+PRINCIPAL!$I$90+PRINCIPAL!$I$90),0,IF(L295=PRINCIPAL!$J$90,VLOOKUP($AR$282,'Banco de Dados'!$B$4:$J$50,6,FALSE)*(1-(PRINCIPAL!$K$90/100)),IF(L295=PRINCIPAL!$L$90,VLOOKUP($AR$282,'Banco de Dados'!$B$4:$J$50,6,FALSE)*(1-(PRINCIPAL!$M$90/100)),IF(L295=PRINCIPAL!$N$90,VLOOKUP($AR$282,'Banco de Dados'!$B$4:$J$50,6,FALSE)*(1-(PRINCIPAL!$O$90/100)),VLOOKUP($AR$282,'Banco de Dados'!$B$4:$J$50,6,FALSE)))))))))),"")</f>
        <v/>
      </c>
      <c r="AR295" s="29" t="str">
        <f>IFERROR(AQ295*(IFERROR(VLOOKUP($AR$282,'Banco de Dados'!$B$4:$J$50,4,FALSE),"ERRO")),"")</f>
        <v/>
      </c>
      <c r="AS295" s="29" t="str">
        <f t="shared" si="188"/>
        <v/>
      </c>
      <c r="AT295" s="103" t="str">
        <f>IFERROR(AS295*(C295*(PRINCIPAL!$G$90/100))*0.47*(44/12),"")</f>
        <v/>
      </c>
      <c r="AU295" s="111" t="str">
        <f t="shared" si="189"/>
        <v/>
      </c>
      <c r="AV295" s="30" t="str">
        <f>IFERROR(IF(AND(PRINCIPAL!$H$91&lt;&gt;"",OR(L295=PRINCIPAL!$I$91,L295=PRINCIPAL!$I$91+PRINCIPAL!$I$91,L295=PRINCIPAL!$I$91+PRINCIPAL!$I$91+PRINCIPAL!$I$91)),0,IF(AND(PRINCIPAL!$H$91&lt;&gt;"",L295=PRINCIPAL!$J$91),VLOOKUP($AW$282,'Banco de Dados'!$B$4:$J$50,8,FALSE)*PRINCIPAL!$H$91*(1-(PRINCIPAL!$K$91/100)),IF(AND(PRINCIPAL!$H$91&lt;&gt;"",L295=PRINCIPAL!$L$91),VLOOKUP($AW$282,'Banco de Dados'!$B$4:$J$50,8,FALSE)*PRINCIPAL!$H$91*(1-(PRINCIPAL!$M$91/100)),IF(AND(PRINCIPAL!$H$91&lt;&gt;"",L295=PRINCIPAL!$N$91),VLOOKUP($AW$282,'Banco de Dados'!$B$4:$J$50,8,FALSE)*PRINCIPAL!$H$91*(1-(PRINCIPAL!$O$91/100)),IF(PRINCIPAL!$H$91&lt;&gt;"",VLOOKUP($AW$282,'Banco de Dados'!$B$4:$J$50,8,FALSE)*PRINCIPAL!$H$91,IF(OR(L295=PRINCIPAL!$I$91,L295=PRINCIPAL!$I$91+PRINCIPAL!$I$91,L295=PRINCIPAL!$I$91+PRINCIPAL!$I$91+PRINCIPAL!$I$91),0,IF(L295=PRINCIPAL!$J$91,VLOOKUP($AW$282,'Banco de Dados'!$B$4:$J$50,6,FALSE)*(1-(PRINCIPAL!$K$91/100)),IF(L295=PRINCIPAL!$L$91,VLOOKUP($AW$282,'Banco de Dados'!$B$4:$J$50,6,FALSE)*(1-(PRINCIPAL!$M$91/100)),IF(L295=PRINCIPAL!$N$91,VLOOKUP($AW$282,'Banco de Dados'!$B$4:$J$50,6,FALSE)*(1-(PRINCIPAL!$O$91/100)),VLOOKUP($AW$282,'Banco de Dados'!$B$4:$J$50,6,FALSE)))))))))),"")</f>
        <v/>
      </c>
      <c r="AW295" s="29" t="str">
        <f>IFERROR(AV295*(IFERROR(VLOOKUP($AW$282,'Banco de Dados'!$B$4:$J$50,4,FALSE),"ERRO")),"")</f>
        <v/>
      </c>
      <c r="AX295" s="29" t="str">
        <f t="shared" si="190"/>
        <v/>
      </c>
      <c r="AY295" s="103" t="str">
        <f>IFERROR(AX295*(C295*(PRINCIPAL!$G$91/100))*0.47*(44/12),"")</f>
        <v/>
      </c>
      <c r="AZ295" s="111" t="str">
        <f t="shared" si="195"/>
        <v/>
      </c>
      <c r="BA295" s="30" t="str">
        <f>IFERROR(IF(AND(PRINCIPAL!$H$92&lt;&gt;"",OR(L295=PRINCIPAL!$I$92,L295=PRINCIPAL!$I$92+PRINCIPAL!$I$92,L295=PRINCIPAL!$I$92+PRINCIPAL!$I$92+PRINCIPAL!$I$92)),0,IF(AND(PRINCIPAL!$H$92&lt;&gt;"",L295=PRINCIPAL!$J$92),VLOOKUP($BB$282,'Banco de Dados'!$B$4:$J$50,8,FALSE)*PRINCIPAL!$H$92*(1-(PRINCIPAL!$K$92/100)),IF(AND(PRINCIPAL!$H$92&lt;&gt;"",L295=PRINCIPAL!$L$92),VLOOKUP($BB$282,'Banco de Dados'!$B$4:$J$50,8,FALSE)*PRINCIPAL!$H$92*(1-(PRINCIPAL!$M$92/100)),IF(AND(PRINCIPAL!$H$92&lt;&gt;"",L295=PRINCIPAL!$N$92),VLOOKUP($BB$282,'Banco de Dados'!$B$4:$J$50,8,FALSE)*PRINCIPAL!$H$92*(1-(PRINCIPAL!$O$92/100)),IF(PRINCIPAL!$H$92&lt;&gt;"",VLOOKUP($BB$282,'Banco de Dados'!$B$4:$J$50,8,FALSE)*PRINCIPAL!$H$92,IF(OR(L295=PRINCIPAL!$I$92,L295=PRINCIPAL!$I$92+PRINCIPAL!$I$92,L295=PRINCIPAL!$I$92+PRINCIPAL!$I$92+PRINCIPAL!$I$92),0,IF(L295=PRINCIPAL!$J$92,VLOOKUP($BB$282,'Banco de Dados'!$B$4:$J$50,6,FALSE)*(1-(PRINCIPAL!$K$92/100)),IF(L295=PRINCIPAL!$L$92,VLOOKUP($BB$282,'Banco de Dados'!$B$4:$J$50,6,FALSE)*(1-(PRINCIPAL!$M$92/100)),IF(L295=PRINCIPAL!$N$92,VLOOKUP($BB$282,'Banco de Dados'!$B$4:$J$50,6,FALSE)*(1-(PRINCIPAL!$O$92/100)),VLOOKUP($BB$282,'Banco de Dados'!$B$4:$J$50,6,FALSE)))))))))),"")</f>
        <v/>
      </c>
      <c r="BB295" s="29" t="str">
        <f>IFERROR(BA295*(IFERROR(VLOOKUP($BB$282,'Banco de Dados'!$B$4:$J$50,4,FALSE),"ERRO")),"")</f>
        <v/>
      </c>
      <c r="BC295" s="29" t="str">
        <f t="shared" si="196"/>
        <v/>
      </c>
      <c r="BD295" s="103" t="str">
        <f>IFERROR(BC295*(C295*(PRINCIPAL!$G$92/100))*0.47*(44/12),"")</f>
        <v/>
      </c>
      <c r="BE295" s="111" t="str">
        <f t="shared" si="175"/>
        <v/>
      </c>
      <c r="BF295" s="30" t="str">
        <f>IFERROR(IF(AND(PRINCIPAL!$H$93&lt;&gt;"",OR(L295=PRINCIPAL!$I$93,L295=PRINCIPAL!$I$93+PRINCIPAL!$I$93,L295=PRINCIPAL!$I$93+PRINCIPAL!$I$93+PRINCIPAL!$I$93)),0,IF(AND(PRINCIPAL!$H$93&lt;&gt;"",L295=PRINCIPAL!$J$93),VLOOKUP($BG$282,'Banco de Dados'!$B$4:$J$50,8,FALSE)*PRINCIPAL!$H$93*(1-(PRINCIPAL!$K$93/100)),IF(AND(PRINCIPAL!$H$93&lt;&gt;"",L295=PRINCIPAL!$L$93),VLOOKUP($BG$282,'Banco de Dados'!$B$4:$J$50,8,FALSE)*PRINCIPAL!$H$93*(1-(PRINCIPAL!$M$93/100)),IF(AND(PRINCIPAL!$H$93&lt;&gt;"",L295=PRINCIPAL!$N$93),VLOOKUP($BG$282,'Banco de Dados'!$B$4:$J$50,8,FALSE)*PRINCIPAL!$H$93*(1-(PRINCIPAL!$O$93/100)),IF(PRINCIPAL!$H$93&lt;&gt;"",VLOOKUP($BG$282,'Banco de Dados'!$B$4:$J$50,8,FALSE)*PRINCIPAL!$H$93,IF(OR(L295=PRINCIPAL!$I$93,L295=PRINCIPAL!$I$93+PRINCIPAL!$I$93,L295=PRINCIPAL!$I$93+PRINCIPAL!$I$93+PRINCIPAL!$I$93),0,IF(L295=PRINCIPAL!$J$93,VLOOKUP($BG$282,'Banco de Dados'!$B$4:$J$50,6,FALSE)*(1-(PRINCIPAL!$K$93/100)),IF(L295=PRINCIPAL!$L$93,VLOOKUP($BG$282,'Banco de Dados'!$B$4:$J$50,6,FALSE)*(1-(PRINCIPAL!$M$93/100)),IF(L295=PRINCIPAL!$N$93,VLOOKUP($BG$282,'Banco de Dados'!$B$4:$J$50,6,FALSE)*(1-(PRINCIPAL!$O$93/100)),VLOOKUP($BG$282,'Banco de Dados'!$B$4:$J$50,6,FALSE)))))))))),"")</f>
        <v/>
      </c>
      <c r="BG295" s="29" t="str">
        <f>IFERROR(BF295*(IFERROR(VLOOKUP($BG$282,'Banco de Dados'!$B$4:$J$50,4,FALSE),"ERRO")),"")</f>
        <v/>
      </c>
      <c r="BH295" s="29" t="str">
        <f t="shared" si="191"/>
        <v/>
      </c>
      <c r="BI295" s="103" t="str">
        <f>IFERROR(BH295*(C295*(PRINCIPAL!$G$93/100))*0.47*(44/12),"")</f>
        <v/>
      </c>
      <c r="BJ295" s="102" t="str">
        <f t="shared" si="176"/>
        <v/>
      </c>
    </row>
    <row r="296" spans="2:62" ht="12.75" customHeight="1" x14ac:dyDescent="0.3">
      <c r="B296" s="326">
        <f t="shared" si="177"/>
        <v>2032</v>
      </c>
      <c r="C296" s="340"/>
      <c r="D296" s="1"/>
      <c r="E296" s="116">
        <v>12</v>
      </c>
      <c r="F296" s="24" t="str">
        <f>IFERROR(VLOOKUP($G$282,'Banco de Dados'!$B$4:$J$50,6,FALSE),"")</f>
        <v/>
      </c>
      <c r="G296" s="25" t="str">
        <f>IFERROR(F296*(IFERROR(VLOOKUP($G$282,'Banco de Dados'!$B$4:$J$50,4,FALSE),"ERRO")),"")</f>
        <v/>
      </c>
      <c r="H296" s="25" t="str">
        <f t="shared" si="178"/>
        <v/>
      </c>
      <c r="I296" s="103" t="str">
        <f t="shared" si="179"/>
        <v/>
      </c>
      <c r="J296" s="117" t="str">
        <f t="shared" si="180"/>
        <v/>
      </c>
      <c r="K296" s="1"/>
      <c r="L296" s="91">
        <v>12</v>
      </c>
      <c r="M296" s="24" t="str">
        <f>IFERROR(IF(AND(PRINCIPAL!$H$84&lt;&gt;"",OR(L296=PRINCIPAL!$I$84,L296=PRINCIPAL!$I$84+PRINCIPAL!$I$84,L296=PRINCIPAL!$I$84+PRINCIPAL!$I$84+PRINCIPAL!$I$84)),0,IF(AND(PRINCIPAL!$H$84&lt;&gt;"",L296=PRINCIPAL!$J$84),VLOOKUP($N$282,'Banco de Dados'!$B$4:$J$50,8,FALSE)*PRINCIPAL!$H$84*(1-(PRINCIPAL!$K$84/100)),IF(AND(PRINCIPAL!$H$84&lt;&gt;"",L296=PRINCIPAL!$L$84),VLOOKUP($N$282,'Banco de Dados'!$B$4:$J$50,8,FALSE)*PRINCIPAL!$H$84*(1-(PRINCIPAL!$M$84/100)),IF(AND(PRINCIPAL!$H$84&lt;&gt;"",L296=PRINCIPAL!$N$84),VLOOKUP($N$282,'Banco de Dados'!$B$4:$J$50,8,FALSE)*PRINCIPAL!$H$84*(1-(PRINCIPAL!$O$84/100)),IF(PRINCIPAL!$H$84&lt;&gt;"",VLOOKUP($N$282,'Banco de Dados'!$B$4:$J$50,8,FALSE)*PRINCIPAL!$H$84,IF(OR(L296=PRINCIPAL!$I$84,L296=PRINCIPAL!$I$84+PRINCIPAL!$I$84,L296=PRINCIPAL!$I$84+PRINCIPAL!$I$84+PRINCIPAL!$I$84),0,IF(L296=PRINCIPAL!$J$84,VLOOKUP($N$282,'Banco de Dados'!$B$4:$J$50,6,FALSE)*(1-(PRINCIPAL!$K$84/100)),IF(L296=PRINCIPAL!$L$84,VLOOKUP($N$282,'Banco de Dados'!$B$4:$J$50,6,FALSE)*(1-(PRINCIPAL!$M$84/100)),IF(L296=PRINCIPAL!$N$84,VLOOKUP($N$282,'Banco de Dados'!$B$4:$J$50,6,FALSE)*(1-(PRINCIPAL!$O$84/100)),VLOOKUP($N$282,'Banco de Dados'!$B$4:$J$50,6,FALSE)))))))))),"")</f>
        <v/>
      </c>
      <c r="N296" s="25" t="str">
        <f>IFERROR(M296*(IFERROR(VLOOKUP($N$282,'Banco de Dados'!$B$4:$J$50,4,FALSE),"ERRO")),"")</f>
        <v/>
      </c>
      <c r="O296" s="25" t="str">
        <f t="shared" si="181"/>
        <v/>
      </c>
      <c r="P296" s="103" t="str">
        <f>IFERROR(O296*(C296*(PRINCIPAL!$G$84/100))*0.47*(44/12),"")</f>
        <v/>
      </c>
      <c r="Q296" s="107" t="str">
        <f t="shared" si="197"/>
        <v/>
      </c>
      <c r="R296" s="29" t="str">
        <f>IFERROR(IF(AND(PRINCIPAL!$H$85&lt;&gt;"",OR(L296=PRINCIPAL!$I$85,L296=PRINCIPAL!$I$85+PRINCIPAL!$I$85,L296=PRINCIPAL!$I$85+PRINCIPAL!$I$85+PRINCIPAL!$I$85)),0,IF(AND(PRINCIPAL!$H$85&lt;&gt;"",L296=PRINCIPAL!$J$85),VLOOKUP($S$282,'Banco de Dados'!$B$4:$J$50,8,FALSE)*PRINCIPAL!$H$85*(1-(PRINCIPAL!$K$85/100)),IF(AND(PRINCIPAL!$H$85&lt;&gt;"",L296=PRINCIPAL!$L$85),VLOOKUP($S$282,'Banco de Dados'!$B$4:$J$50,8,FALSE)*PRINCIPAL!$H$85*(1-(PRINCIPAL!$M$85/100)),IF(AND(PRINCIPAL!$H$85&lt;&gt;"",L296=PRINCIPAL!$N$85),VLOOKUP($S$282,'Banco de Dados'!$B$4:$J$50,8,FALSE)*PRINCIPAL!$H$85*(1-(PRINCIPAL!$O$85/100)),IF(PRINCIPAL!$H$85&lt;&gt;"",VLOOKUP($S$282,'Banco de Dados'!$B$4:$J$50,8,FALSE)*PRINCIPAL!$H$85,IF(OR(L296=PRINCIPAL!$I$85,L296=PRINCIPAL!$I$85+PRINCIPAL!$I$85,L296=PRINCIPAL!$I$85+PRINCIPAL!$I$85+PRINCIPAL!$I$85),0,IF(L296=PRINCIPAL!$J$85,VLOOKUP($S$282,'Banco de Dados'!$B$4:$J$50,6,FALSE)*(1-(PRINCIPAL!$K$85/100)),IF(L296=PRINCIPAL!$L$85,VLOOKUP($S$282,'Banco de Dados'!$B$4:$J$50,6,FALSE)*(1-(PRINCIPAL!$M$85/100)),IF(L296=PRINCIPAL!$N$85,VLOOKUP($S$282,'Banco de Dados'!$B$4:$J$50,6,FALSE)*(1-(PRINCIPAL!$O$85/100)),VLOOKUP($S$282,'Banco de Dados'!$B$4:$J$50,6,FALSE)))))))))),"")</f>
        <v/>
      </c>
      <c r="S296" s="29" t="str">
        <f>IFERROR(R296*(IFERROR(VLOOKUP($S$282,'Banco de Dados'!$B$4:$J$50,4,FALSE),"ERRO")),"")</f>
        <v/>
      </c>
      <c r="T296" s="29" t="str">
        <f t="shared" si="198"/>
        <v/>
      </c>
      <c r="U296" s="103" t="str">
        <f>IFERROR(T296*(C296*(PRINCIPAL!$G$85/100))*0.47*(44/12),"")</f>
        <v/>
      </c>
      <c r="V296" s="103" t="str">
        <f t="shared" si="174"/>
        <v/>
      </c>
      <c r="W296" s="30" t="str">
        <f>IFERROR(IF(AND(PRINCIPAL!$H$86&lt;&gt;"",OR(L296=PRINCIPAL!$I$86,L296=PRINCIPAL!$I$86+PRINCIPAL!$I$86,L296=PRINCIPAL!$I$86+PRINCIPAL!$I$86+PRINCIPAL!$I$86)),0,IF(AND(PRINCIPAL!$H$86&lt;&gt;"",L296=PRINCIPAL!$J$86),VLOOKUP($X$282,'Banco de Dados'!$B$4:$J$50,8,FALSE)*PRINCIPAL!$H$86*(1-(PRINCIPAL!$K$86/100)),IF(AND(PRINCIPAL!$H$86&lt;&gt;"",L296=PRINCIPAL!$L$86),VLOOKUP($X$282,'Banco de Dados'!$B$4:$J$50,8,FALSE)*PRINCIPAL!$H$86*(1-(PRINCIPAL!$M$86/100)),IF(AND(PRINCIPAL!$H$86&lt;&gt;"",L296=PRINCIPAL!$N$86),VLOOKUP($X$282,'Banco de Dados'!$B$4:$J$50,8,FALSE)*PRINCIPAL!$H$86*(1-(PRINCIPAL!$O$86/100)),IF(PRINCIPAL!$H$86&lt;&gt;"",VLOOKUP($X$282,'Banco de Dados'!$B$4:$J$50,8,FALSE)*PRINCIPAL!$H$86,IF(OR(L296=PRINCIPAL!$I$86,L296=PRINCIPAL!$I$86+PRINCIPAL!$I$86,L296=PRINCIPAL!$I$86+PRINCIPAL!$I$86+PRINCIPAL!$I$86),0,IF(L296=PRINCIPAL!$J$86,VLOOKUP($X$282,'Banco de Dados'!$B$4:$J$50,6,FALSE)*(1-(PRINCIPAL!$K$86/100)),IF(L296=PRINCIPAL!$L$86,VLOOKUP($X$282,'Banco de Dados'!$B$4:$J$50,6,FALSE)*(1-(PRINCIPAL!$M$86/100)),IF(L296=PRINCIPAL!$N$86,VLOOKUP($X$282,'Banco de Dados'!$B$4:$J$50,6,FALSE)*(1-(PRINCIPAL!$O$86/100)),VLOOKUP($X$282,'Banco de Dados'!$B$4:$J$50,6,FALSE)))))))))),"")</f>
        <v/>
      </c>
      <c r="X296" s="29" t="str">
        <f>IFERROR(W296*(IFERROR(VLOOKUP($X$282,'Banco de Dados'!$B$4:$J$50,4,FALSE),"ERRO")),"")</f>
        <v/>
      </c>
      <c r="Y296" s="29" t="str">
        <f t="shared" si="192"/>
        <v/>
      </c>
      <c r="Z296" s="103" t="str">
        <f>IFERROR(Y296*(C296*(PRINCIPAL!$G$86/100))*0.47*(44/12),"")</f>
        <v/>
      </c>
      <c r="AA296" s="111" t="str">
        <f t="shared" si="193"/>
        <v/>
      </c>
      <c r="AB296" s="30" t="str">
        <f>IFERROR(IF(AND(PRINCIPAL!$H$87&lt;&gt;"",OR(L296=PRINCIPAL!$I$87,L296=PRINCIPAL!$I$87+PRINCIPAL!$I$87,L296=PRINCIPAL!$I$87+PRINCIPAL!$I$87+PRINCIPAL!$I$87)),0,IF(AND(PRINCIPAL!$H$87&lt;&gt;"",L296=PRINCIPAL!$J$87),VLOOKUP($AC$282,'Banco de Dados'!$B$4:$J$50,8,FALSE)*PRINCIPAL!$H$87*(1-(PRINCIPAL!$K$87/100)),IF(AND(PRINCIPAL!$H$87&lt;&gt;"",L296=PRINCIPAL!$L$87),VLOOKUP($AC$282,'Banco de Dados'!$B$4:$J$50,8,FALSE)*PRINCIPAL!$H$87*(1-(PRINCIPAL!$M$87/100)),IF(AND(PRINCIPAL!$H$87&lt;&gt;"",L296=PRINCIPAL!$N$87),VLOOKUP($AC$282,'Banco de Dados'!$B$4:$J$50,8,FALSE)*PRINCIPAL!$H$87*(1-(PRINCIPAL!$O$87/100)),IF(PRINCIPAL!$H$87&lt;&gt;"",VLOOKUP($AC$282,'Banco de Dados'!$B$4:$J$50,8,FALSE)*PRINCIPAL!$H$87,IF(OR(L296=PRINCIPAL!$I$87,L296=PRINCIPAL!$I$87+PRINCIPAL!$I$87,L296=PRINCIPAL!$I$87+PRINCIPAL!$I$87+PRINCIPAL!$I$87),0,IF(L296=PRINCIPAL!$J$87,VLOOKUP($AC$282,'Banco de Dados'!$B$4:$J$50,6,FALSE)*(1-(PRINCIPAL!$K$87/100)),IF(L296=PRINCIPAL!$L$87,VLOOKUP($AC$282,'Banco de Dados'!$B$4:$J$50,6,FALSE)*(1-(PRINCIPAL!$M$87/100)),IF(L296=PRINCIPAL!$N$87,VLOOKUP($AC$282,'Banco de Dados'!$B$4:$J$50,6,FALSE)*(1-(PRINCIPAL!$O$87/100)),VLOOKUP($AC$282,'Banco de Dados'!$B$4:$J$50,6,FALSE)))))))))),"")</f>
        <v/>
      </c>
      <c r="AC296" s="29" t="str">
        <f>IFERROR(AB296*(IFERROR(VLOOKUP($AC$282,'Banco de Dados'!$B$4:$J$50,4,FALSE),"ERRO")),"")</f>
        <v/>
      </c>
      <c r="AD296" s="29" t="str">
        <f t="shared" si="183"/>
        <v/>
      </c>
      <c r="AE296" s="103" t="str">
        <f>IFERROR(AD296*(C296*(PRINCIPAL!$G$87/100))*0.47*(44/12),"")</f>
        <v/>
      </c>
      <c r="AF296" s="111" t="str">
        <f t="shared" si="184"/>
        <v/>
      </c>
      <c r="AG296" s="30" t="str">
        <f>IFERROR(IF(AND(PRINCIPAL!$H$88&lt;&gt;"",OR(L296=PRINCIPAL!$I$88,L296=PRINCIPAL!$I$88+PRINCIPAL!$I$88,L296=PRINCIPAL!$I$88+PRINCIPAL!$I$88+PRINCIPAL!$I$88)),0,IF(AND(PRINCIPAL!$H$88&lt;&gt;"",L296=PRINCIPAL!$J$88),VLOOKUP($AH$282,'Banco de Dados'!$B$4:$J$50,8,FALSE)*PRINCIPAL!$H$88*(1-(PRINCIPAL!$K$88/100)),IF(AND(PRINCIPAL!$H$88&lt;&gt;"",L296=PRINCIPAL!$L$88),VLOOKUP($AH$282,'Banco de Dados'!$B$4:$J$50,8,FALSE)*PRINCIPAL!$H$88*(1-(PRINCIPAL!$M$88/100)),IF(AND(PRINCIPAL!$H$88&lt;&gt;"",L296=PRINCIPAL!$N$88),VLOOKUP($AH$282,'Banco de Dados'!$B$4:$J$50,8,FALSE)*PRINCIPAL!$H$88*(1-(PRINCIPAL!$O$88/100)),IF(PRINCIPAL!$H$88&lt;&gt;"",VLOOKUP($AH$282,'Banco de Dados'!$B$4:$J$50,8,FALSE)*PRINCIPAL!$H$88,IF(OR(L296=PRINCIPAL!$I$88,L296=PRINCIPAL!$I$88+PRINCIPAL!$I$88,L296=PRINCIPAL!$I$88+PRINCIPAL!$I$88+PRINCIPAL!$I$88),0,IF(L296=PRINCIPAL!$J$88,VLOOKUP($AH$282,'Banco de Dados'!$B$4:$J$50,6,FALSE)*(1-(PRINCIPAL!$K$88/100)),IF(L296=PRINCIPAL!$L$88,VLOOKUP($AH$282,'Banco de Dados'!$B$4:$J$50,6,FALSE)*(1-(PRINCIPAL!$M$88/100)),IF(L296=PRINCIPAL!$N$88,VLOOKUP($AH$282,'Banco de Dados'!$B$4:$J$50,6,FALSE)*(1-(PRINCIPAL!$O$88/100)),VLOOKUP($AH$282,'Banco de Dados'!$B$4:$J$50,6,FALSE)))))))))),"")</f>
        <v/>
      </c>
      <c r="AH296" s="29" t="str">
        <f>IFERROR(AG296*(IFERROR(VLOOKUP($AH$282,'Banco de Dados'!$B$4:$J$50,4,FALSE),"ERRO")),"")</f>
        <v/>
      </c>
      <c r="AI296" s="29" t="str">
        <f t="shared" si="185"/>
        <v/>
      </c>
      <c r="AJ296" s="103" t="str">
        <f>IFERROR(AI296*(C296*(PRINCIPAL!$G$88/100))*0.47*(44/12),"")</f>
        <v/>
      </c>
      <c r="AK296" s="111" t="str">
        <f t="shared" si="194"/>
        <v/>
      </c>
      <c r="AL296" s="30" t="str">
        <f>IFERROR(IF(AND(PRINCIPAL!$H$89&lt;&gt;"",OR(L296=PRINCIPAL!$I$89,L296=PRINCIPAL!$I$89+PRINCIPAL!$I$89,L296=PRINCIPAL!$I$89+PRINCIPAL!$I$89+PRINCIPAL!$I$89)),0,IF(AND(PRINCIPAL!$H$89&lt;&gt;"",L296=PRINCIPAL!$J$89),VLOOKUP($AM$282,'Banco de Dados'!$B$4:$J$50,8,FALSE)*PRINCIPAL!$H$89*(1-(PRINCIPAL!$K$89/100)),IF(AND(PRINCIPAL!$H$89&lt;&gt;"",L296=PRINCIPAL!$L$89),VLOOKUP($AM$282,'Banco de Dados'!$B$4:$J$50,8,FALSE)*PRINCIPAL!$H$89*(1-(PRINCIPAL!$M$89/100)),IF(AND(PRINCIPAL!$H$89&lt;&gt;"",L296=PRINCIPAL!$N$89),VLOOKUP($AM$282,'Banco de Dados'!$B$4:$J$50,8,FALSE)*PRINCIPAL!$H$89*(1-(PRINCIPAL!$O$89/100)),IF(PRINCIPAL!$H$89&lt;&gt;"",VLOOKUP($AM$282,'Banco de Dados'!$B$4:$J$50,8,FALSE)*PRINCIPAL!$H$89,IF(OR(L296=PRINCIPAL!$I$89,L296=PRINCIPAL!$I$89+PRINCIPAL!$I$89,L296=PRINCIPAL!$I$89+PRINCIPAL!$I$89+PRINCIPAL!$I$89),0,IF(L296=PRINCIPAL!$J$89,VLOOKUP($AM$282,'Banco de Dados'!$B$4:$J$50,6,FALSE)*(1-(PRINCIPAL!$K$89/100)),IF(L296=PRINCIPAL!$L$89,VLOOKUP($AM$282,'Banco de Dados'!$B$4:$J$50,6,FALSE)*(1-(PRINCIPAL!$M$89/100)),IF(L296=PRINCIPAL!$N$89,VLOOKUP($AM$282,'Banco de Dados'!$B$4:$J$50,6,FALSE)*(1-(PRINCIPAL!$O$89/100)),VLOOKUP($AM$282,'Banco de Dados'!$B$4:$J$50,6,FALSE)))))))))),"")</f>
        <v/>
      </c>
      <c r="AM296" s="29" t="str">
        <f>IFERROR(AL296*(IFERROR(VLOOKUP($AM$282,'Banco de Dados'!$B$4:$J$50,4,FALSE),"ERRO")),"")</f>
        <v/>
      </c>
      <c r="AN296" s="29" t="str">
        <f t="shared" si="186"/>
        <v/>
      </c>
      <c r="AO296" s="103" t="str">
        <f>IFERROR(AN296*(C296*(PRINCIPAL!$G$89/100))*0.47*(44/12),"")</f>
        <v/>
      </c>
      <c r="AP296" s="111" t="str">
        <f t="shared" si="187"/>
        <v/>
      </c>
      <c r="AQ296" s="30" t="str">
        <f>IFERROR(IF(AND(PRINCIPAL!$H$90&lt;&gt;"",OR(L296=PRINCIPAL!$I$90,L296=PRINCIPAL!$I$90+PRINCIPAL!$I$90,L296=PRINCIPAL!$I$90+PRINCIPAL!$I$90+PRINCIPAL!$I$90)),0,IF(AND(PRINCIPAL!$H$90&lt;&gt;"",L296=PRINCIPAL!$J$90),VLOOKUP($AR$282,'Banco de Dados'!$B$4:$J$50,8,FALSE)*PRINCIPAL!$H$90*(1-(PRINCIPAL!$K$90/100)),IF(AND(PRINCIPAL!$H$90&lt;&gt;"",L296=PRINCIPAL!$L$90),VLOOKUP($AR$282,'Banco de Dados'!$B$4:$J$50,8,FALSE)*PRINCIPAL!$H$90*(1-(PRINCIPAL!$M$90/100)),IF(AND(PRINCIPAL!$H$90&lt;&gt;"",L296=PRINCIPAL!$N$90),VLOOKUP($AR$282,'Banco de Dados'!$B$4:$J$50,8,FALSE)*PRINCIPAL!$H$90*(1-(PRINCIPAL!$O$90/100)),IF(PRINCIPAL!$H$90&lt;&gt;"",VLOOKUP($AR$282,'Banco de Dados'!$B$4:$J$50,8,FALSE)*PRINCIPAL!$H$90,IF(OR(L296=PRINCIPAL!$I$90,L296=PRINCIPAL!$I$90+PRINCIPAL!$I$90,L296=PRINCIPAL!$I$90+PRINCIPAL!$I$90+PRINCIPAL!$I$90),0,IF(L296=PRINCIPAL!$J$90,VLOOKUP($AR$282,'Banco de Dados'!$B$4:$J$50,6,FALSE)*(1-(PRINCIPAL!$K$90/100)),IF(L296=PRINCIPAL!$L$90,VLOOKUP($AR$282,'Banco de Dados'!$B$4:$J$50,6,FALSE)*(1-(PRINCIPAL!$M$90/100)),IF(L296=PRINCIPAL!$N$90,VLOOKUP($AR$282,'Banco de Dados'!$B$4:$J$50,6,FALSE)*(1-(PRINCIPAL!$O$90/100)),VLOOKUP($AR$282,'Banco de Dados'!$B$4:$J$50,6,FALSE)))))))))),"")</f>
        <v/>
      </c>
      <c r="AR296" s="29" t="str">
        <f>IFERROR(AQ296*(IFERROR(VLOOKUP($AR$282,'Banco de Dados'!$B$4:$J$50,4,FALSE),"ERRO")),"")</f>
        <v/>
      </c>
      <c r="AS296" s="29" t="str">
        <f t="shared" si="188"/>
        <v/>
      </c>
      <c r="AT296" s="103" t="str">
        <f>IFERROR(AS296*(C296*(PRINCIPAL!$G$90/100))*0.47*(44/12),"")</f>
        <v/>
      </c>
      <c r="AU296" s="111" t="str">
        <f t="shared" si="189"/>
        <v/>
      </c>
      <c r="AV296" s="30" t="str">
        <f>IFERROR(IF(AND(PRINCIPAL!$H$91&lt;&gt;"",OR(L296=PRINCIPAL!$I$91,L296=PRINCIPAL!$I$91+PRINCIPAL!$I$91,L296=PRINCIPAL!$I$91+PRINCIPAL!$I$91+PRINCIPAL!$I$91)),0,IF(AND(PRINCIPAL!$H$91&lt;&gt;"",L296=PRINCIPAL!$J$91),VLOOKUP($AW$282,'Banco de Dados'!$B$4:$J$50,8,FALSE)*PRINCIPAL!$H$91*(1-(PRINCIPAL!$K$91/100)),IF(AND(PRINCIPAL!$H$91&lt;&gt;"",L296=PRINCIPAL!$L$91),VLOOKUP($AW$282,'Banco de Dados'!$B$4:$J$50,8,FALSE)*PRINCIPAL!$H$91*(1-(PRINCIPAL!$M$91/100)),IF(AND(PRINCIPAL!$H$91&lt;&gt;"",L296=PRINCIPAL!$N$91),VLOOKUP($AW$282,'Banco de Dados'!$B$4:$J$50,8,FALSE)*PRINCIPAL!$H$91*(1-(PRINCIPAL!$O$91/100)),IF(PRINCIPAL!$H$91&lt;&gt;"",VLOOKUP($AW$282,'Banco de Dados'!$B$4:$J$50,8,FALSE)*PRINCIPAL!$H$91,IF(OR(L296=PRINCIPAL!$I$91,L296=PRINCIPAL!$I$91+PRINCIPAL!$I$91,L296=PRINCIPAL!$I$91+PRINCIPAL!$I$91+PRINCIPAL!$I$91),0,IF(L296=PRINCIPAL!$J$91,VLOOKUP($AW$282,'Banco de Dados'!$B$4:$J$50,6,FALSE)*(1-(PRINCIPAL!$K$91/100)),IF(L296=PRINCIPAL!$L$91,VLOOKUP($AW$282,'Banco de Dados'!$B$4:$J$50,6,FALSE)*(1-(PRINCIPAL!$M$91/100)),IF(L296=PRINCIPAL!$N$91,VLOOKUP($AW$282,'Banco de Dados'!$B$4:$J$50,6,FALSE)*(1-(PRINCIPAL!$O$91/100)),VLOOKUP($AW$282,'Banco de Dados'!$B$4:$J$50,6,FALSE)))))))))),"")</f>
        <v/>
      </c>
      <c r="AW296" s="29" t="str">
        <f>IFERROR(AV296*(IFERROR(VLOOKUP($AW$282,'Banco de Dados'!$B$4:$J$50,4,FALSE),"ERRO")),"")</f>
        <v/>
      </c>
      <c r="AX296" s="29" t="str">
        <f t="shared" si="190"/>
        <v/>
      </c>
      <c r="AY296" s="103" t="str">
        <f>IFERROR(AX296*(C296*(PRINCIPAL!$G$91/100))*0.47*(44/12),"")</f>
        <v/>
      </c>
      <c r="AZ296" s="111" t="str">
        <f t="shared" si="195"/>
        <v/>
      </c>
      <c r="BA296" s="30" t="str">
        <f>IFERROR(IF(AND(PRINCIPAL!$H$92&lt;&gt;"",OR(L296=PRINCIPAL!$I$92,L296=PRINCIPAL!$I$92+PRINCIPAL!$I$92,L296=PRINCIPAL!$I$92+PRINCIPAL!$I$92+PRINCIPAL!$I$92)),0,IF(AND(PRINCIPAL!$H$92&lt;&gt;"",L296=PRINCIPAL!$J$92),VLOOKUP($BB$282,'Banco de Dados'!$B$4:$J$50,8,FALSE)*PRINCIPAL!$H$92*(1-(PRINCIPAL!$K$92/100)),IF(AND(PRINCIPAL!$H$92&lt;&gt;"",L296=PRINCIPAL!$L$92),VLOOKUP($BB$282,'Banco de Dados'!$B$4:$J$50,8,FALSE)*PRINCIPAL!$H$92*(1-(PRINCIPAL!$M$92/100)),IF(AND(PRINCIPAL!$H$92&lt;&gt;"",L296=PRINCIPAL!$N$92),VLOOKUP($BB$282,'Banco de Dados'!$B$4:$J$50,8,FALSE)*PRINCIPAL!$H$92*(1-(PRINCIPAL!$O$92/100)),IF(PRINCIPAL!$H$92&lt;&gt;"",VLOOKUP($BB$282,'Banco de Dados'!$B$4:$J$50,8,FALSE)*PRINCIPAL!$H$92,IF(OR(L296=PRINCIPAL!$I$92,L296=PRINCIPAL!$I$92+PRINCIPAL!$I$92,L296=PRINCIPAL!$I$92+PRINCIPAL!$I$92+PRINCIPAL!$I$92),0,IF(L296=PRINCIPAL!$J$92,VLOOKUP($BB$282,'Banco de Dados'!$B$4:$J$50,6,FALSE)*(1-(PRINCIPAL!$K$92/100)),IF(L296=PRINCIPAL!$L$92,VLOOKUP($BB$282,'Banco de Dados'!$B$4:$J$50,6,FALSE)*(1-(PRINCIPAL!$M$92/100)),IF(L296=PRINCIPAL!$N$92,VLOOKUP($BB$282,'Banco de Dados'!$B$4:$J$50,6,FALSE)*(1-(PRINCIPAL!$O$92/100)),VLOOKUP($BB$282,'Banco de Dados'!$B$4:$J$50,6,FALSE)))))))))),"")</f>
        <v/>
      </c>
      <c r="BB296" s="29" t="str">
        <f>IFERROR(BA296*(IFERROR(VLOOKUP($BB$282,'Banco de Dados'!$B$4:$J$50,4,FALSE),"ERRO")),"")</f>
        <v/>
      </c>
      <c r="BC296" s="29" t="str">
        <f t="shared" si="196"/>
        <v/>
      </c>
      <c r="BD296" s="103" t="str">
        <f>IFERROR(BC296*(C296*(PRINCIPAL!$G$92/100))*0.47*(44/12),"")</f>
        <v/>
      </c>
      <c r="BE296" s="111" t="str">
        <f t="shared" si="175"/>
        <v/>
      </c>
      <c r="BF296" s="30" t="str">
        <f>IFERROR(IF(AND(PRINCIPAL!$H$93&lt;&gt;"",OR(L296=PRINCIPAL!$I$93,L296=PRINCIPAL!$I$93+PRINCIPAL!$I$93,L296=PRINCIPAL!$I$93+PRINCIPAL!$I$93+PRINCIPAL!$I$93)),0,IF(AND(PRINCIPAL!$H$93&lt;&gt;"",L296=PRINCIPAL!$J$93),VLOOKUP($BG$282,'Banco de Dados'!$B$4:$J$50,8,FALSE)*PRINCIPAL!$H$93*(1-(PRINCIPAL!$K$93/100)),IF(AND(PRINCIPAL!$H$93&lt;&gt;"",L296=PRINCIPAL!$L$93),VLOOKUP($BG$282,'Banco de Dados'!$B$4:$J$50,8,FALSE)*PRINCIPAL!$H$93*(1-(PRINCIPAL!$M$93/100)),IF(AND(PRINCIPAL!$H$93&lt;&gt;"",L296=PRINCIPAL!$N$93),VLOOKUP($BG$282,'Banco de Dados'!$B$4:$J$50,8,FALSE)*PRINCIPAL!$H$93*(1-(PRINCIPAL!$O$93/100)),IF(PRINCIPAL!$H$93&lt;&gt;"",VLOOKUP($BG$282,'Banco de Dados'!$B$4:$J$50,8,FALSE)*PRINCIPAL!$H$93,IF(OR(L296=PRINCIPAL!$I$93,L296=PRINCIPAL!$I$93+PRINCIPAL!$I$93,L296=PRINCIPAL!$I$93+PRINCIPAL!$I$93+PRINCIPAL!$I$93),0,IF(L296=PRINCIPAL!$J$93,VLOOKUP($BG$282,'Banco de Dados'!$B$4:$J$50,6,FALSE)*(1-(PRINCIPAL!$K$93/100)),IF(L296=PRINCIPAL!$L$93,VLOOKUP($BG$282,'Banco de Dados'!$B$4:$J$50,6,FALSE)*(1-(PRINCIPAL!$M$93/100)),IF(L296=PRINCIPAL!$N$93,VLOOKUP($BG$282,'Banco de Dados'!$B$4:$J$50,6,FALSE)*(1-(PRINCIPAL!$O$93/100)),VLOOKUP($BG$282,'Banco de Dados'!$B$4:$J$50,6,FALSE)))))))))),"")</f>
        <v/>
      </c>
      <c r="BG296" s="29" t="str">
        <f>IFERROR(BF296*(IFERROR(VLOOKUP($BG$282,'Banco de Dados'!$B$4:$J$50,4,FALSE),"ERRO")),"")</f>
        <v/>
      </c>
      <c r="BH296" s="29" t="str">
        <f t="shared" si="191"/>
        <v/>
      </c>
      <c r="BI296" s="103" t="str">
        <f>IFERROR(BH296*(C296*(PRINCIPAL!$G$93/100))*0.47*(44/12),"")</f>
        <v/>
      </c>
      <c r="BJ296" s="102" t="str">
        <f t="shared" si="176"/>
        <v/>
      </c>
    </row>
    <row r="297" spans="2:62" ht="12.75" customHeight="1" x14ac:dyDescent="0.3">
      <c r="B297" s="326">
        <f t="shared" si="177"/>
        <v>2033</v>
      </c>
      <c r="C297" s="340"/>
      <c r="D297" s="1"/>
      <c r="E297" s="116">
        <v>13</v>
      </c>
      <c r="F297" s="24" t="str">
        <f>IFERROR(VLOOKUP($G$282,'Banco de Dados'!$B$4:$J$50,6,FALSE),"")</f>
        <v/>
      </c>
      <c r="G297" s="25" t="str">
        <f>IFERROR(F297*(IFERROR(VLOOKUP($G$282,'Banco de Dados'!$B$4:$J$50,4,FALSE),"ERRO")),"")</f>
        <v/>
      </c>
      <c r="H297" s="25" t="str">
        <f t="shared" si="178"/>
        <v/>
      </c>
      <c r="I297" s="103" t="str">
        <f t="shared" si="179"/>
        <v/>
      </c>
      <c r="J297" s="117" t="str">
        <f t="shared" si="180"/>
        <v/>
      </c>
      <c r="K297" s="1"/>
      <c r="L297" s="91">
        <v>13</v>
      </c>
      <c r="M297" s="24" t="str">
        <f>IFERROR(IF(AND(PRINCIPAL!$H$84&lt;&gt;"",OR(L297=PRINCIPAL!$I$84,L297=PRINCIPAL!$I$84+PRINCIPAL!$I$84,L297=PRINCIPAL!$I$84+PRINCIPAL!$I$84+PRINCIPAL!$I$84)),0,IF(AND(PRINCIPAL!$H$84&lt;&gt;"",L297=PRINCIPAL!$J$84),VLOOKUP($N$282,'Banco de Dados'!$B$4:$J$50,8,FALSE)*PRINCIPAL!$H$84*(1-(PRINCIPAL!$K$84/100)),IF(AND(PRINCIPAL!$H$84&lt;&gt;"",L297=PRINCIPAL!$L$84),VLOOKUP($N$282,'Banco de Dados'!$B$4:$J$50,8,FALSE)*PRINCIPAL!$H$84*(1-(PRINCIPAL!$M$84/100)),IF(AND(PRINCIPAL!$H$84&lt;&gt;"",L297=PRINCIPAL!$N$84),VLOOKUP($N$282,'Banco de Dados'!$B$4:$J$50,8,FALSE)*PRINCIPAL!$H$84*(1-(PRINCIPAL!$O$84/100)),IF(PRINCIPAL!$H$84&lt;&gt;"",VLOOKUP($N$282,'Banco de Dados'!$B$4:$J$50,8,FALSE)*PRINCIPAL!$H$84,IF(OR(L297=PRINCIPAL!$I$84,L297=PRINCIPAL!$I$84+PRINCIPAL!$I$84,L297=PRINCIPAL!$I$84+PRINCIPAL!$I$84+PRINCIPAL!$I$84),0,IF(L297=PRINCIPAL!$J$84,VLOOKUP($N$282,'Banco de Dados'!$B$4:$J$50,6,FALSE)*(1-(PRINCIPAL!$K$84/100)),IF(L297=PRINCIPAL!$L$84,VLOOKUP($N$282,'Banco de Dados'!$B$4:$J$50,6,FALSE)*(1-(PRINCIPAL!$M$84/100)),IF(L297=PRINCIPAL!$N$84,VLOOKUP($N$282,'Banco de Dados'!$B$4:$J$50,6,FALSE)*(1-(PRINCIPAL!$O$84/100)),VLOOKUP($N$282,'Banco de Dados'!$B$4:$J$50,6,FALSE)))))))))),"")</f>
        <v/>
      </c>
      <c r="N297" s="25" t="str">
        <f>IFERROR(M297*(IFERROR(VLOOKUP($N$282,'Banco de Dados'!$B$4:$J$50,4,FALSE),"ERRO")),"")</f>
        <v/>
      </c>
      <c r="O297" s="25" t="str">
        <f t="shared" si="181"/>
        <v/>
      </c>
      <c r="P297" s="103" t="str">
        <f>IFERROR(O297*(C297*(PRINCIPAL!$G$84/100))*0.47*(44/12),"")</f>
        <v/>
      </c>
      <c r="Q297" s="107" t="str">
        <f t="shared" si="197"/>
        <v/>
      </c>
      <c r="R297" s="29" t="str">
        <f>IFERROR(IF(AND(PRINCIPAL!$H$85&lt;&gt;"",OR(L297=PRINCIPAL!$I$85,L297=PRINCIPAL!$I$85+PRINCIPAL!$I$85,L297=PRINCIPAL!$I$85+PRINCIPAL!$I$85+PRINCIPAL!$I$85)),0,IF(AND(PRINCIPAL!$H$85&lt;&gt;"",L297=PRINCIPAL!$J$85),VLOOKUP($S$282,'Banco de Dados'!$B$4:$J$50,8,FALSE)*PRINCIPAL!$H$85*(1-(PRINCIPAL!$K$85/100)),IF(AND(PRINCIPAL!$H$85&lt;&gt;"",L297=PRINCIPAL!$L$85),VLOOKUP($S$282,'Banco de Dados'!$B$4:$J$50,8,FALSE)*PRINCIPAL!$H$85*(1-(PRINCIPAL!$M$85/100)),IF(AND(PRINCIPAL!$H$85&lt;&gt;"",L297=PRINCIPAL!$N$85),VLOOKUP($S$282,'Banco de Dados'!$B$4:$J$50,8,FALSE)*PRINCIPAL!$H$85*(1-(PRINCIPAL!$O$85/100)),IF(PRINCIPAL!$H$85&lt;&gt;"",VLOOKUP($S$282,'Banco de Dados'!$B$4:$J$50,8,FALSE)*PRINCIPAL!$H$85,IF(OR(L297=PRINCIPAL!$I$85,L297=PRINCIPAL!$I$85+PRINCIPAL!$I$85,L297=PRINCIPAL!$I$85+PRINCIPAL!$I$85+PRINCIPAL!$I$85),0,IF(L297=PRINCIPAL!$J$85,VLOOKUP($S$282,'Banco de Dados'!$B$4:$J$50,6,FALSE)*(1-(PRINCIPAL!$K$85/100)),IF(L297=PRINCIPAL!$L$85,VLOOKUP($S$282,'Banco de Dados'!$B$4:$J$50,6,FALSE)*(1-(PRINCIPAL!$M$85/100)),IF(L297=PRINCIPAL!$N$85,VLOOKUP($S$282,'Banco de Dados'!$B$4:$J$50,6,FALSE)*(1-(PRINCIPAL!$O$85/100)),VLOOKUP($S$282,'Banco de Dados'!$B$4:$J$50,6,FALSE)))))))))),"")</f>
        <v/>
      </c>
      <c r="S297" s="29" t="str">
        <f>IFERROR(R297*(IFERROR(VLOOKUP($S$282,'Banco de Dados'!$B$4:$J$50,4,FALSE),"ERRO")),"")</f>
        <v/>
      </c>
      <c r="T297" s="29" t="str">
        <f t="shared" si="198"/>
        <v/>
      </c>
      <c r="U297" s="103" t="str">
        <f>IFERROR(T297*(C297*(PRINCIPAL!$G$85/100))*0.47*(44/12),"")</f>
        <v/>
      </c>
      <c r="V297" s="103" t="str">
        <f t="shared" si="174"/>
        <v/>
      </c>
      <c r="W297" s="30" t="str">
        <f>IFERROR(IF(AND(PRINCIPAL!$H$86&lt;&gt;"",OR(L297=PRINCIPAL!$I$86,L297=PRINCIPAL!$I$86+PRINCIPAL!$I$86,L297=PRINCIPAL!$I$86+PRINCIPAL!$I$86+PRINCIPAL!$I$86)),0,IF(AND(PRINCIPAL!$H$86&lt;&gt;"",L297=PRINCIPAL!$J$86),VLOOKUP($X$282,'Banco de Dados'!$B$4:$J$50,8,FALSE)*PRINCIPAL!$H$86*(1-(PRINCIPAL!$K$86/100)),IF(AND(PRINCIPAL!$H$86&lt;&gt;"",L297=PRINCIPAL!$L$86),VLOOKUP($X$282,'Banco de Dados'!$B$4:$J$50,8,FALSE)*PRINCIPAL!$H$86*(1-(PRINCIPAL!$M$86/100)),IF(AND(PRINCIPAL!$H$86&lt;&gt;"",L297=PRINCIPAL!$N$86),VLOOKUP($X$282,'Banco de Dados'!$B$4:$J$50,8,FALSE)*PRINCIPAL!$H$86*(1-(PRINCIPAL!$O$86/100)),IF(PRINCIPAL!$H$86&lt;&gt;"",VLOOKUP($X$282,'Banco de Dados'!$B$4:$J$50,8,FALSE)*PRINCIPAL!$H$86,IF(OR(L297=PRINCIPAL!$I$86,L297=PRINCIPAL!$I$86+PRINCIPAL!$I$86,L297=PRINCIPAL!$I$86+PRINCIPAL!$I$86+PRINCIPAL!$I$86),0,IF(L297=PRINCIPAL!$J$86,VLOOKUP($X$282,'Banco de Dados'!$B$4:$J$50,6,FALSE)*(1-(PRINCIPAL!$K$86/100)),IF(L297=PRINCIPAL!$L$86,VLOOKUP($X$282,'Banco de Dados'!$B$4:$J$50,6,FALSE)*(1-(PRINCIPAL!$M$86/100)),IF(L297=PRINCIPAL!$N$86,VLOOKUP($X$282,'Banco de Dados'!$B$4:$J$50,6,FALSE)*(1-(PRINCIPAL!$O$86/100)),VLOOKUP($X$282,'Banco de Dados'!$B$4:$J$50,6,FALSE)))))))))),"")</f>
        <v/>
      </c>
      <c r="X297" s="29" t="str">
        <f>IFERROR(W297*(IFERROR(VLOOKUP($X$282,'Banco de Dados'!$B$4:$J$50,4,FALSE),"ERRO")),"")</f>
        <v/>
      </c>
      <c r="Y297" s="29" t="str">
        <f t="shared" si="192"/>
        <v/>
      </c>
      <c r="Z297" s="103" t="str">
        <f>IFERROR(Y297*(C297*(PRINCIPAL!$G$86/100))*0.47*(44/12),"")</f>
        <v/>
      </c>
      <c r="AA297" s="111" t="str">
        <f t="shared" si="193"/>
        <v/>
      </c>
      <c r="AB297" s="30" t="str">
        <f>IFERROR(IF(AND(PRINCIPAL!$H$87&lt;&gt;"",OR(L297=PRINCIPAL!$I$87,L297=PRINCIPAL!$I$87+PRINCIPAL!$I$87,L297=PRINCIPAL!$I$87+PRINCIPAL!$I$87+PRINCIPAL!$I$87)),0,IF(AND(PRINCIPAL!$H$87&lt;&gt;"",L297=PRINCIPAL!$J$87),VLOOKUP($AC$282,'Banco de Dados'!$B$4:$J$50,8,FALSE)*PRINCIPAL!$H$87*(1-(PRINCIPAL!$K$87/100)),IF(AND(PRINCIPAL!$H$87&lt;&gt;"",L297=PRINCIPAL!$L$87),VLOOKUP($AC$282,'Banco de Dados'!$B$4:$J$50,8,FALSE)*PRINCIPAL!$H$87*(1-(PRINCIPAL!$M$87/100)),IF(AND(PRINCIPAL!$H$87&lt;&gt;"",L297=PRINCIPAL!$N$87),VLOOKUP($AC$282,'Banco de Dados'!$B$4:$J$50,8,FALSE)*PRINCIPAL!$H$87*(1-(PRINCIPAL!$O$87/100)),IF(PRINCIPAL!$H$87&lt;&gt;"",VLOOKUP($AC$282,'Banco de Dados'!$B$4:$J$50,8,FALSE)*PRINCIPAL!$H$87,IF(OR(L297=PRINCIPAL!$I$87,L297=PRINCIPAL!$I$87+PRINCIPAL!$I$87,L297=PRINCIPAL!$I$87+PRINCIPAL!$I$87+PRINCIPAL!$I$87),0,IF(L297=PRINCIPAL!$J$87,VLOOKUP($AC$282,'Banco de Dados'!$B$4:$J$50,6,FALSE)*(1-(PRINCIPAL!$K$87/100)),IF(L297=PRINCIPAL!$L$87,VLOOKUP($AC$282,'Banco de Dados'!$B$4:$J$50,6,FALSE)*(1-(PRINCIPAL!$M$87/100)),IF(L297=PRINCIPAL!$N$87,VLOOKUP($AC$282,'Banco de Dados'!$B$4:$J$50,6,FALSE)*(1-(PRINCIPAL!$O$87/100)),VLOOKUP($AC$282,'Banco de Dados'!$B$4:$J$50,6,FALSE)))))))))),"")</f>
        <v/>
      </c>
      <c r="AC297" s="29" t="str">
        <f>IFERROR(AB297*(IFERROR(VLOOKUP($AC$282,'Banco de Dados'!$B$4:$J$50,4,FALSE),"ERRO")),"")</f>
        <v/>
      </c>
      <c r="AD297" s="29" t="str">
        <f t="shared" si="183"/>
        <v/>
      </c>
      <c r="AE297" s="103" t="str">
        <f>IFERROR(AD297*(C297*(PRINCIPAL!$G$87/100))*0.47*(44/12),"")</f>
        <v/>
      </c>
      <c r="AF297" s="111" t="str">
        <f t="shared" si="184"/>
        <v/>
      </c>
      <c r="AG297" s="30" t="str">
        <f>IFERROR(IF(AND(PRINCIPAL!$H$88&lt;&gt;"",OR(L297=PRINCIPAL!$I$88,L297=PRINCIPAL!$I$88+PRINCIPAL!$I$88,L297=PRINCIPAL!$I$88+PRINCIPAL!$I$88+PRINCIPAL!$I$88)),0,IF(AND(PRINCIPAL!$H$88&lt;&gt;"",L297=PRINCIPAL!$J$88),VLOOKUP($AH$282,'Banco de Dados'!$B$4:$J$50,8,FALSE)*PRINCIPAL!$H$88*(1-(PRINCIPAL!$K$88/100)),IF(AND(PRINCIPAL!$H$88&lt;&gt;"",L297=PRINCIPAL!$L$88),VLOOKUP($AH$282,'Banco de Dados'!$B$4:$J$50,8,FALSE)*PRINCIPAL!$H$88*(1-(PRINCIPAL!$M$88/100)),IF(AND(PRINCIPAL!$H$88&lt;&gt;"",L297=PRINCIPAL!$N$88),VLOOKUP($AH$282,'Banco de Dados'!$B$4:$J$50,8,FALSE)*PRINCIPAL!$H$88*(1-(PRINCIPAL!$O$88/100)),IF(PRINCIPAL!$H$88&lt;&gt;"",VLOOKUP($AH$282,'Banco de Dados'!$B$4:$J$50,8,FALSE)*PRINCIPAL!$H$88,IF(OR(L297=PRINCIPAL!$I$88,L297=PRINCIPAL!$I$88+PRINCIPAL!$I$88,L297=PRINCIPAL!$I$88+PRINCIPAL!$I$88+PRINCIPAL!$I$88),0,IF(L297=PRINCIPAL!$J$88,VLOOKUP($AH$282,'Banco de Dados'!$B$4:$J$50,6,FALSE)*(1-(PRINCIPAL!$K$88/100)),IF(L297=PRINCIPAL!$L$88,VLOOKUP($AH$282,'Banco de Dados'!$B$4:$J$50,6,FALSE)*(1-(PRINCIPAL!$M$88/100)),IF(L297=PRINCIPAL!$N$88,VLOOKUP($AH$282,'Banco de Dados'!$B$4:$J$50,6,FALSE)*(1-(PRINCIPAL!$O$88/100)),VLOOKUP($AH$282,'Banco de Dados'!$B$4:$J$50,6,FALSE)))))))))),"")</f>
        <v/>
      </c>
      <c r="AH297" s="29" t="str">
        <f>IFERROR(AG297*(IFERROR(VLOOKUP($AH$282,'Banco de Dados'!$B$4:$J$50,4,FALSE),"ERRO")),"")</f>
        <v/>
      </c>
      <c r="AI297" s="29" t="str">
        <f t="shared" si="185"/>
        <v/>
      </c>
      <c r="AJ297" s="103" t="str">
        <f>IFERROR(AI297*(C297*(PRINCIPAL!$G$88/100))*0.47*(44/12),"")</f>
        <v/>
      </c>
      <c r="AK297" s="111" t="str">
        <f t="shared" si="194"/>
        <v/>
      </c>
      <c r="AL297" s="30" t="str">
        <f>IFERROR(IF(AND(PRINCIPAL!$H$89&lt;&gt;"",OR(L297=PRINCIPAL!$I$89,L297=PRINCIPAL!$I$89+PRINCIPAL!$I$89,L297=PRINCIPAL!$I$89+PRINCIPAL!$I$89+PRINCIPAL!$I$89)),0,IF(AND(PRINCIPAL!$H$89&lt;&gt;"",L297=PRINCIPAL!$J$89),VLOOKUP($AM$282,'Banco de Dados'!$B$4:$J$50,8,FALSE)*PRINCIPAL!$H$89*(1-(PRINCIPAL!$K$89/100)),IF(AND(PRINCIPAL!$H$89&lt;&gt;"",L297=PRINCIPAL!$L$89),VLOOKUP($AM$282,'Banco de Dados'!$B$4:$J$50,8,FALSE)*PRINCIPAL!$H$89*(1-(PRINCIPAL!$M$89/100)),IF(AND(PRINCIPAL!$H$89&lt;&gt;"",L297=PRINCIPAL!$N$89),VLOOKUP($AM$282,'Banco de Dados'!$B$4:$J$50,8,FALSE)*PRINCIPAL!$H$89*(1-(PRINCIPAL!$O$89/100)),IF(PRINCIPAL!$H$89&lt;&gt;"",VLOOKUP($AM$282,'Banco de Dados'!$B$4:$J$50,8,FALSE)*PRINCIPAL!$H$89,IF(OR(L297=PRINCIPAL!$I$89,L297=PRINCIPAL!$I$89+PRINCIPAL!$I$89,L297=PRINCIPAL!$I$89+PRINCIPAL!$I$89+PRINCIPAL!$I$89),0,IF(L297=PRINCIPAL!$J$89,VLOOKUP($AM$282,'Banco de Dados'!$B$4:$J$50,6,FALSE)*(1-(PRINCIPAL!$K$89/100)),IF(L297=PRINCIPAL!$L$89,VLOOKUP($AM$282,'Banco de Dados'!$B$4:$J$50,6,FALSE)*(1-(PRINCIPAL!$M$89/100)),IF(L297=PRINCIPAL!$N$89,VLOOKUP($AM$282,'Banco de Dados'!$B$4:$J$50,6,FALSE)*(1-(PRINCIPAL!$O$89/100)),VLOOKUP($AM$282,'Banco de Dados'!$B$4:$J$50,6,FALSE)))))))))),"")</f>
        <v/>
      </c>
      <c r="AM297" s="29" t="str">
        <f>IFERROR(AL297*(IFERROR(VLOOKUP($AM$282,'Banco de Dados'!$B$4:$J$50,4,FALSE),"ERRO")),"")</f>
        <v/>
      </c>
      <c r="AN297" s="29" t="str">
        <f t="shared" si="186"/>
        <v/>
      </c>
      <c r="AO297" s="103" t="str">
        <f>IFERROR(AN297*(C297*(PRINCIPAL!$G$89/100))*0.47*(44/12),"")</f>
        <v/>
      </c>
      <c r="AP297" s="111" t="str">
        <f t="shared" si="187"/>
        <v/>
      </c>
      <c r="AQ297" s="30" t="str">
        <f>IFERROR(IF(AND(PRINCIPAL!$H$90&lt;&gt;"",OR(L297=PRINCIPAL!$I$90,L297=PRINCIPAL!$I$90+PRINCIPAL!$I$90,L297=PRINCIPAL!$I$90+PRINCIPAL!$I$90+PRINCIPAL!$I$90)),0,IF(AND(PRINCIPAL!$H$90&lt;&gt;"",L297=PRINCIPAL!$J$90),VLOOKUP($AR$282,'Banco de Dados'!$B$4:$J$50,8,FALSE)*PRINCIPAL!$H$90*(1-(PRINCIPAL!$K$90/100)),IF(AND(PRINCIPAL!$H$90&lt;&gt;"",L297=PRINCIPAL!$L$90),VLOOKUP($AR$282,'Banco de Dados'!$B$4:$J$50,8,FALSE)*PRINCIPAL!$H$90*(1-(PRINCIPAL!$M$90/100)),IF(AND(PRINCIPAL!$H$90&lt;&gt;"",L297=PRINCIPAL!$N$90),VLOOKUP($AR$282,'Banco de Dados'!$B$4:$J$50,8,FALSE)*PRINCIPAL!$H$90*(1-(PRINCIPAL!$O$90/100)),IF(PRINCIPAL!$H$90&lt;&gt;"",VLOOKUP($AR$282,'Banco de Dados'!$B$4:$J$50,8,FALSE)*PRINCIPAL!$H$90,IF(OR(L297=PRINCIPAL!$I$90,L297=PRINCIPAL!$I$90+PRINCIPAL!$I$90,L297=PRINCIPAL!$I$90+PRINCIPAL!$I$90+PRINCIPAL!$I$90),0,IF(L297=PRINCIPAL!$J$90,VLOOKUP($AR$282,'Banco de Dados'!$B$4:$J$50,6,FALSE)*(1-(PRINCIPAL!$K$90/100)),IF(L297=PRINCIPAL!$L$90,VLOOKUP($AR$282,'Banco de Dados'!$B$4:$J$50,6,FALSE)*(1-(PRINCIPAL!$M$90/100)),IF(L297=PRINCIPAL!$N$90,VLOOKUP($AR$282,'Banco de Dados'!$B$4:$J$50,6,FALSE)*(1-(PRINCIPAL!$O$90/100)),VLOOKUP($AR$282,'Banco de Dados'!$B$4:$J$50,6,FALSE)))))))))),"")</f>
        <v/>
      </c>
      <c r="AR297" s="29" t="str">
        <f>IFERROR(AQ297*(IFERROR(VLOOKUP($AR$282,'Banco de Dados'!$B$4:$J$50,4,FALSE),"ERRO")),"")</f>
        <v/>
      </c>
      <c r="AS297" s="29" t="str">
        <f t="shared" si="188"/>
        <v/>
      </c>
      <c r="AT297" s="103" t="str">
        <f>IFERROR(AS297*(C297*(PRINCIPAL!$G$90/100))*0.47*(44/12),"")</f>
        <v/>
      </c>
      <c r="AU297" s="111" t="str">
        <f t="shared" si="189"/>
        <v/>
      </c>
      <c r="AV297" s="30" t="str">
        <f>IFERROR(IF(AND(PRINCIPAL!$H$91&lt;&gt;"",OR(L297=PRINCIPAL!$I$91,L297=PRINCIPAL!$I$91+PRINCIPAL!$I$91,L297=PRINCIPAL!$I$91+PRINCIPAL!$I$91+PRINCIPAL!$I$91)),0,IF(AND(PRINCIPAL!$H$91&lt;&gt;"",L297=PRINCIPAL!$J$91),VLOOKUP($AW$282,'Banco de Dados'!$B$4:$J$50,8,FALSE)*PRINCIPAL!$H$91*(1-(PRINCIPAL!$K$91/100)),IF(AND(PRINCIPAL!$H$91&lt;&gt;"",L297=PRINCIPAL!$L$91),VLOOKUP($AW$282,'Banco de Dados'!$B$4:$J$50,8,FALSE)*PRINCIPAL!$H$91*(1-(PRINCIPAL!$M$91/100)),IF(AND(PRINCIPAL!$H$91&lt;&gt;"",L297=PRINCIPAL!$N$91),VLOOKUP($AW$282,'Banco de Dados'!$B$4:$J$50,8,FALSE)*PRINCIPAL!$H$91*(1-(PRINCIPAL!$O$91/100)),IF(PRINCIPAL!$H$91&lt;&gt;"",VLOOKUP($AW$282,'Banco de Dados'!$B$4:$J$50,8,FALSE)*PRINCIPAL!$H$91,IF(OR(L297=PRINCIPAL!$I$91,L297=PRINCIPAL!$I$91+PRINCIPAL!$I$91,L297=PRINCIPAL!$I$91+PRINCIPAL!$I$91+PRINCIPAL!$I$91),0,IF(L297=PRINCIPAL!$J$91,VLOOKUP($AW$282,'Banco de Dados'!$B$4:$J$50,6,FALSE)*(1-(PRINCIPAL!$K$91/100)),IF(L297=PRINCIPAL!$L$91,VLOOKUP($AW$282,'Banco de Dados'!$B$4:$J$50,6,FALSE)*(1-(PRINCIPAL!$M$91/100)),IF(L297=PRINCIPAL!$N$91,VLOOKUP($AW$282,'Banco de Dados'!$B$4:$J$50,6,FALSE)*(1-(PRINCIPAL!$O$91/100)),VLOOKUP($AW$282,'Banco de Dados'!$B$4:$J$50,6,FALSE)))))))))),"")</f>
        <v/>
      </c>
      <c r="AW297" s="29" t="str">
        <f>IFERROR(AV297*(IFERROR(VLOOKUP($AW$282,'Banco de Dados'!$B$4:$J$50,4,FALSE),"ERRO")),"")</f>
        <v/>
      </c>
      <c r="AX297" s="29" t="str">
        <f t="shared" si="190"/>
        <v/>
      </c>
      <c r="AY297" s="103" t="str">
        <f>IFERROR(AX297*(C297*(PRINCIPAL!$G$91/100))*0.47*(44/12),"")</f>
        <v/>
      </c>
      <c r="AZ297" s="111" t="str">
        <f t="shared" si="195"/>
        <v/>
      </c>
      <c r="BA297" s="30" t="str">
        <f>IFERROR(IF(AND(PRINCIPAL!$H$92&lt;&gt;"",OR(L297=PRINCIPAL!$I$92,L297=PRINCIPAL!$I$92+PRINCIPAL!$I$92,L297=PRINCIPAL!$I$92+PRINCIPAL!$I$92+PRINCIPAL!$I$92)),0,IF(AND(PRINCIPAL!$H$92&lt;&gt;"",L297=PRINCIPAL!$J$92),VLOOKUP($BB$282,'Banco de Dados'!$B$4:$J$50,8,FALSE)*PRINCIPAL!$H$92*(1-(PRINCIPAL!$K$92/100)),IF(AND(PRINCIPAL!$H$92&lt;&gt;"",L297=PRINCIPAL!$L$92),VLOOKUP($BB$282,'Banco de Dados'!$B$4:$J$50,8,FALSE)*PRINCIPAL!$H$92*(1-(PRINCIPAL!$M$92/100)),IF(AND(PRINCIPAL!$H$92&lt;&gt;"",L297=PRINCIPAL!$N$92),VLOOKUP($BB$282,'Banco de Dados'!$B$4:$J$50,8,FALSE)*PRINCIPAL!$H$92*(1-(PRINCIPAL!$O$92/100)),IF(PRINCIPAL!$H$92&lt;&gt;"",VLOOKUP($BB$282,'Banco de Dados'!$B$4:$J$50,8,FALSE)*PRINCIPAL!$H$92,IF(OR(L297=PRINCIPAL!$I$92,L297=PRINCIPAL!$I$92+PRINCIPAL!$I$92,L297=PRINCIPAL!$I$92+PRINCIPAL!$I$92+PRINCIPAL!$I$92),0,IF(L297=PRINCIPAL!$J$92,VLOOKUP($BB$282,'Banco de Dados'!$B$4:$J$50,6,FALSE)*(1-(PRINCIPAL!$K$92/100)),IF(L297=PRINCIPAL!$L$92,VLOOKUP($BB$282,'Banco de Dados'!$B$4:$J$50,6,FALSE)*(1-(PRINCIPAL!$M$92/100)),IF(L297=PRINCIPAL!$N$92,VLOOKUP($BB$282,'Banco de Dados'!$B$4:$J$50,6,FALSE)*(1-(PRINCIPAL!$O$92/100)),VLOOKUP($BB$282,'Banco de Dados'!$B$4:$J$50,6,FALSE)))))))))),"")</f>
        <v/>
      </c>
      <c r="BB297" s="29" t="str">
        <f>IFERROR(BA297*(IFERROR(VLOOKUP($BB$282,'Banco de Dados'!$B$4:$J$50,4,FALSE),"ERRO")),"")</f>
        <v/>
      </c>
      <c r="BC297" s="29" t="str">
        <f t="shared" si="196"/>
        <v/>
      </c>
      <c r="BD297" s="103" t="str">
        <f>IFERROR(BC297*(C297*(PRINCIPAL!$G$92/100))*0.47*(44/12),"")</f>
        <v/>
      </c>
      <c r="BE297" s="111" t="str">
        <f t="shared" si="175"/>
        <v/>
      </c>
      <c r="BF297" s="30" t="str">
        <f>IFERROR(IF(AND(PRINCIPAL!$H$93&lt;&gt;"",OR(L297=PRINCIPAL!$I$93,L297=PRINCIPAL!$I$93+PRINCIPAL!$I$93,L297=PRINCIPAL!$I$93+PRINCIPAL!$I$93+PRINCIPAL!$I$93)),0,IF(AND(PRINCIPAL!$H$93&lt;&gt;"",L297=PRINCIPAL!$J$93),VLOOKUP($BG$282,'Banco de Dados'!$B$4:$J$50,8,FALSE)*PRINCIPAL!$H$93*(1-(PRINCIPAL!$K$93/100)),IF(AND(PRINCIPAL!$H$93&lt;&gt;"",L297=PRINCIPAL!$L$93),VLOOKUP($BG$282,'Banco de Dados'!$B$4:$J$50,8,FALSE)*PRINCIPAL!$H$93*(1-(PRINCIPAL!$M$93/100)),IF(AND(PRINCIPAL!$H$93&lt;&gt;"",L297=PRINCIPAL!$N$93),VLOOKUP($BG$282,'Banco de Dados'!$B$4:$J$50,8,FALSE)*PRINCIPAL!$H$93*(1-(PRINCIPAL!$O$93/100)),IF(PRINCIPAL!$H$93&lt;&gt;"",VLOOKUP($BG$282,'Banco de Dados'!$B$4:$J$50,8,FALSE)*PRINCIPAL!$H$93,IF(OR(L297=PRINCIPAL!$I$93,L297=PRINCIPAL!$I$93+PRINCIPAL!$I$93,L297=PRINCIPAL!$I$93+PRINCIPAL!$I$93+PRINCIPAL!$I$93),0,IF(L297=PRINCIPAL!$J$93,VLOOKUP($BG$282,'Banco de Dados'!$B$4:$J$50,6,FALSE)*(1-(PRINCIPAL!$K$93/100)),IF(L297=PRINCIPAL!$L$93,VLOOKUP($BG$282,'Banco de Dados'!$B$4:$J$50,6,FALSE)*(1-(PRINCIPAL!$M$93/100)),IF(L297=PRINCIPAL!$N$93,VLOOKUP($BG$282,'Banco de Dados'!$B$4:$J$50,6,FALSE)*(1-(PRINCIPAL!$O$93/100)),VLOOKUP($BG$282,'Banco de Dados'!$B$4:$J$50,6,FALSE)))))))))),"")</f>
        <v/>
      </c>
      <c r="BG297" s="29" t="str">
        <f>IFERROR(BF297*(IFERROR(VLOOKUP($BG$282,'Banco de Dados'!$B$4:$J$50,4,FALSE),"ERRO")),"")</f>
        <v/>
      </c>
      <c r="BH297" s="29" t="str">
        <f t="shared" si="191"/>
        <v/>
      </c>
      <c r="BI297" s="103" t="str">
        <f>IFERROR(BH297*(C297*(PRINCIPAL!$G$93/100))*0.47*(44/12),"")</f>
        <v/>
      </c>
      <c r="BJ297" s="102" t="str">
        <f t="shared" si="176"/>
        <v/>
      </c>
    </row>
    <row r="298" spans="2:62" ht="12.75" customHeight="1" x14ac:dyDescent="0.3">
      <c r="B298" s="326">
        <f t="shared" si="177"/>
        <v>2034</v>
      </c>
      <c r="C298" s="340"/>
      <c r="D298" s="1"/>
      <c r="E298" s="116">
        <v>14</v>
      </c>
      <c r="F298" s="24" t="str">
        <f>IFERROR(VLOOKUP($G$282,'Banco de Dados'!$B$4:$J$50,6,FALSE),"")</f>
        <v/>
      </c>
      <c r="G298" s="25" t="str">
        <f>IFERROR(F298*(IFERROR(VLOOKUP($G$282,'Banco de Dados'!$B$4:$J$50,4,FALSE),"ERRO")),"")</f>
        <v/>
      </c>
      <c r="H298" s="25" t="str">
        <f t="shared" si="178"/>
        <v/>
      </c>
      <c r="I298" s="103" t="str">
        <f t="shared" si="179"/>
        <v/>
      </c>
      <c r="J298" s="117" t="str">
        <f t="shared" si="180"/>
        <v/>
      </c>
      <c r="K298" s="1"/>
      <c r="L298" s="91">
        <v>14</v>
      </c>
      <c r="M298" s="24" t="str">
        <f>IFERROR(IF(AND(PRINCIPAL!$H$84&lt;&gt;"",OR(L298=PRINCIPAL!$I$84,L298=PRINCIPAL!$I$84+PRINCIPAL!$I$84,L298=PRINCIPAL!$I$84+PRINCIPAL!$I$84+PRINCIPAL!$I$84)),0,IF(AND(PRINCIPAL!$H$84&lt;&gt;"",L298=PRINCIPAL!$J$84),VLOOKUP($N$282,'Banco de Dados'!$B$4:$J$50,8,FALSE)*PRINCIPAL!$H$84*(1-(PRINCIPAL!$K$84/100)),IF(AND(PRINCIPAL!$H$84&lt;&gt;"",L298=PRINCIPAL!$L$84),VLOOKUP($N$282,'Banco de Dados'!$B$4:$J$50,8,FALSE)*PRINCIPAL!$H$84*(1-(PRINCIPAL!$M$84/100)),IF(AND(PRINCIPAL!$H$84&lt;&gt;"",L298=PRINCIPAL!$N$84),VLOOKUP($N$282,'Banco de Dados'!$B$4:$J$50,8,FALSE)*PRINCIPAL!$H$84*(1-(PRINCIPAL!$O$84/100)),IF(PRINCIPAL!$H$84&lt;&gt;"",VLOOKUP($N$282,'Banco de Dados'!$B$4:$J$50,8,FALSE)*PRINCIPAL!$H$84,IF(OR(L298=PRINCIPAL!$I$84,L298=PRINCIPAL!$I$84+PRINCIPAL!$I$84,L298=PRINCIPAL!$I$84+PRINCIPAL!$I$84+PRINCIPAL!$I$84),0,IF(L298=PRINCIPAL!$J$84,VLOOKUP($N$282,'Banco de Dados'!$B$4:$J$50,6,FALSE)*(1-(PRINCIPAL!$K$84/100)),IF(L298=PRINCIPAL!$L$84,VLOOKUP($N$282,'Banco de Dados'!$B$4:$J$50,6,FALSE)*(1-(PRINCIPAL!$M$84/100)),IF(L298=PRINCIPAL!$N$84,VLOOKUP($N$282,'Banco de Dados'!$B$4:$J$50,6,FALSE)*(1-(PRINCIPAL!$O$84/100)),VLOOKUP($N$282,'Banco de Dados'!$B$4:$J$50,6,FALSE)))))))))),"")</f>
        <v/>
      </c>
      <c r="N298" s="25" t="str">
        <f>IFERROR(M298*(IFERROR(VLOOKUP($N$282,'Banco de Dados'!$B$4:$J$50,4,FALSE),"ERRO")),"")</f>
        <v/>
      </c>
      <c r="O298" s="25" t="str">
        <f t="shared" si="181"/>
        <v/>
      </c>
      <c r="P298" s="103" t="str">
        <f>IFERROR(O298*(C298*(PRINCIPAL!$G$84/100))*0.47*(44/12),"")</f>
        <v/>
      </c>
      <c r="Q298" s="107" t="str">
        <f t="shared" si="197"/>
        <v/>
      </c>
      <c r="R298" s="29" t="str">
        <f>IFERROR(IF(AND(PRINCIPAL!$H$85&lt;&gt;"",OR(L298=PRINCIPAL!$I$85,L298=PRINCIPAL!$I$85+PRINCIPAL!$I$85,L298=PRINCIPAL!$I$85+PRINCIPAL!$I$85+PRINCIPAL!$I$85)),0,IF(AND(PRINCIPAL!$H$85&lt;&gt;"",L298=PRINCIPAL!$J$85),VLOOKUP($S$282,'Banco de Dados'!$B$4:$J$50,8,FALSE)*PRINCIPAL!$H$85*(1-(PRINCIPAL!$K$85/100)),IF(AND(PRINCIPAL!$H$85&lt;&gt;"",L298=PRINCIPAL!$L$85),VLOOKUP($S$282,'Banco de Dados'!$B$4:$J$50,8,FALSE)*PRINCIPAL!$H$85*(1-(PRINCIPAL!$M$85/100)),IF(AND(PRINCIPAL!$H$85&lt;&gt;"",L298=PRINCIPAL!$N$85),VLOOKUP($S$282,'Banco de Dados'!$B$4:$J$50,8,FALSE)*PRINCIPAL!$H$85*(1-(PRINCIPAL!$O$85/100)),IF(PRINCIPAL!$H$85&lt;&gt;"",VLOOKUP($S$282,'Banco de Dados'!$B$4:$J$50,8,FALSE)*PRINCIPAL!$H$85,IF(OR(L298=PRINCIPAL!$I$85,L298=PRINCIPAL!$I$85+PRINCIPAL!$I$85,L298=PRINCIPAL!$I$85+PRINCIPAL!$I$85+PRINCIPAL!$I$85),0,IF(L298=PRINCIPAL!$J$85,VLOOKUP($S$282,'Banco de Dados'!$B$4:$J$50,6,FALSE)*(1-(PRINCIPAL!$K$85/100)),IF(L298=PRINCIPAL!$L$85,VLOOKUP($S$282,'Banco de Dados'!$B$4:$J$50,6,FALSE)*(1-(PRINCIPAL!$M$85/100)),IF(L298=PRINCIPAL!$N$85,VLOOKUP($S$282,'Banco de Dados'!$B$4:$J$50,6,FALSE)*(1-(PRINCIPAL!$O$85/100)),VLOOKUP($S$282,'Banco de Dados'!$B$4:$J$50,6,FALSE)))))))))),"")</f>
        <v/>
      </c>
      <c r="S298" s="29" t="str">
        <f>IFERROR(R298*(IFERROR(VLOOKUP($S$282,'Banco de Dados'!$B$4:$J$50,4,FALSE),"ERRO")),"")</f>
        <v/>
      </c>
      <c r="T298" s="29" t="str">
        <f t="shared" si="198"/>
        <v/>
      </c>
      <c r="U298" s="103" t="str">
        <f>IFERROR(T298*(C298*(PRINCIPAL!$G$85/100))*0.47*(44/12),"")</f>
        <v/>
      </c>
      <c r="V298" s="103" t="str">
        <f t="shared" si="174"/>
        <v/>
      </c>
      <c r="W298" s="30" t="str">
        <f>IFERROR(IF(AND(PRINCIPAL!$H$86&lt;&gt;"",OR(L298=PRINCIPAL!$I$86,L298=PRINCIPAL!$I$86+PRINCIPAL!$I$86,L298=PRINCIPAL!$I$86+PRINCIPAL!$I$86+PRINCIPAL!$I$86)),0,IF(AND(PRINCIPAL!$H$86&lt;&gt;"",L298=PRINCIPAL!$J$86),VLOOKUP($X$282,'Banco de Dados'!$B$4:$J$50,8,FALSE)*PRINCIPAL!$H$86*(1-(PRINCIPAL!$K$86/100)),IF(AND(PRINCIPAL!$H$86&lt;&gt;"",L298=PRINCIPAL!$L$86),VLOOKUP($X$282,'Banco de Dados'!$B$4:$J$50,8,FALSE)*PRINCIPAL!$H$86*(1-(PRINCIPAL!$M$86/100)),IF(AND(PRINCIPAL!$H$86&lt;&gt;"",L298=PRINCIPAL!$N$86),VLOOKUP($X$282,'Banco de Dados'!$B$4:$J$50,8,FALSE)*PRINCIPAL!$H$86*(1-(PRINCIPAL!$O$86/100)),IF(PRINCIPAL!$H$86&lt;&gt;"",VLOOKUP($X$282,'Banco de Dados'!$B$4:$J$50,8,FALSE)*PRINCIPAL!$H$86,IF(OR(L298=PRINCIPAL!$I$86,L298=PRINCIPAL!$I$86+PRINCIPAL!$I$86,L298=PRINCIPAL!$I$86+PRINCIPAL!$I$86+PRINCIPAL!$I$86),0,IF(L298=PRINCIPAL!$J$86,VLOOKUP($X$282,'Banco de Dados'!$B$4:$J$50,6,FALSE)*(1-(PRINCIPAL!$K$86/100)),IF(L298=PRINCIPAL!$L$86,VLOOKUP($X$282,'Banco de Dados'!$B$4:$J$50,6,FALSE)*(1-(PRINCIPAL!$M$86/100)),IF(L298=PRINCIPAL!$N$86,VLOOKUP($X$282,'Banco de Dados'!$B$4:$J$50,6,FALSE)*(1-(PRINCIPAL!$O$86/100)),VLOOKUP($X$282,'Banco de Dados'!$B$4:$J$50,6,FALSE)))))))))),"")</f>
        <v/>
      </c>
      <c r="X298" s="29" t="str">
        <f>IFERROR(W298*(IFERROR(VLOOKUP($X$282,'Banco de Dados'!$B$4:$J$50,4,FALSE),"ERRO")),"")</f>
        <v/>
      </c>
      <c r="Y298" s="29" t="str">
        <f t="shared" si="192"/>
        <v/>
      </c>
      <c r="Z298" s="103" t="str">
        <f>IFERROR(Y298*(C298*(PRINCIPAL!$G$86/100))*0.47*(44/12),"")</f>
        <v/>
      </c>
      <c r="AA298" s="111" t="str">
        <f t="shared" si="193"/>
        <v/>
      </c>
      <c r="AB298" s="30" t="str">
        <f>IFERROR(IF(AND(PRINCIPAL!$H$87&lt;&gt;"",OR(L298=PRINCIPAL!$I$87,L298=PRINCIPAL!$I$87+PRINCIPAL!$I$87,L298=PRINCIPAL!$I$87+PRINCIPAL!$I$87+PRINCIPAL!$I$87)),0,IF(AND(PRINCIPAL!$H$87&lt;&gt;"",L298=PRINCIPAL!$J$87),VLOOKUP($AC$282,'Banco de Dados'!$B$4:$J$50,8,FALSE)*PRINCIPAL!$H$87*(1-(PRINCIPAL!$K$87/100)),IF(AND(PRINCIPAL!$H$87&lt;&gt;"",L298=PRINCIPAL!$L$87),VLOOKUP($AC$282,'Banco de Dados'!$B$4:$J$50,8,FALSE)*PRINCIPAL!$H$87*(1-(PRINCIPAL!$M$87/100)),IF(AND(PRINCIPAL!$H$87&lt;&gt;"",L298=PRINCIPAL!$N$87),VLOOKUP($AC$282,'Banco de Dados'!$B$4:$J$50,8,FALSE)*PRINCIPAL!$H$87*(1-(PRINCIPAL!$O$87/100)),IF(PRINCIPAL!$H$87&lt;&gt;"",VLOOKUP($AC$282,'Banco de Dados'!$B$4:$J$50,8,FALSE)*PRINCIPAL!$H$87,IF(OR(L298=PRINCIPAL!$I$87,L298=PRINCIPAL!$I$87+PRINCIPAL!$I$87,L298=PRINCIPAL!$I$87+PRINCIPAL!$I$87+PRINCIPAL!$I$87),0,IF(L298=PRINCIPAL!$J$87,VLOOKUP($AC$282,'Banco de Dados'!$B$4:$J$50,6,FALSE)*(1-(PRINCIPAL!$K$87/100)),IF(L298=PRINCIPAL!$L$87,VLOOKUP($AC$282,'Banco de Dados'!$B$4:$J$50,6,FALSE)*(1-(PRINCIPAL!$M$87/100)),IF(L298=PRINCIPAL!$N$87,VLOOKUP($AC$282,'Banco de Dados'!$B$4:$J$50,6,FALSE)*(1-(PRINCIPAL!$O$87/100)),VLOOKUP($AC$282,'Banco de Dados'!$B$4:$J$50,6,FALSE)))))))))),"")</f>
        <v/>
      </c>
      <c r="AC298" s="29" t="str">
        <f>IFERROR(AB298*(IFERROR(VLOOKUP($AC$282,'Banco de Dados'!$B$4:$J$50,4,FALSE),"ERRO")),"")</f>
        <v/>
      </c>
      <c r="AD298" s="29" t="str">
        <f t="shared" si="183"/>
        <v/>
      </c>
      <c r="AE298" s="103" t="str">
        <f>IFERROR(AD298*(C298*(PRINCIPAL!$G$87/100))*0.47*(44/12),"")</f>
        <v/>
      </c>
      <c r="AF298" s="111" t="str">
        <f t="shared" si="184"/>
        <v/>
      </c>
      <c r="AG298" s="30" t="str">
        <f>IFERROR(IF(AND(PRINCIPAL!$H$88&lt;&gt;"",OR(L298=PRINCIPAL!$I$88,L298=PRINCIPAL!$I$88+PRINCIPAL!$I$88,L298=PRINCIPAL!$I$88+PRINCIPAL!$I$88+PRINCIPAL!$I$88)),0,IF(AND(PRINCIPAL!$H$88&lt;&gt;"",L298=PRINCIPAL!$J$88),VLOOKUP($AH$282,'Banco de Dados'!$B$4:$J$50,8,FALSE)*PRINCIPAL!$H$88*(1-(PRINCIPAL!$K$88/100)),IF(AND(PRINCIPAL!$H$88&lt;&gt;"",L298=PRINCIPAL!$L$88),VLOOKUP($AH$282,'Banco de Dados'!$B$4:$J$50,8,FALSE)*PRINCIPAL!$H$88*(1-(PRINCIPAL!$M$88/100)),IF(AND(PRINCIPAL!$H$88&lt;&gt;"",L298=PRINCIPAL!$N$88),VLOOKUP($AH$282,'Banco de Dados'!$B$4:$J$50,8,FALSE)*PRINCIPAL!$H$88*(1-(PRINCIPAL!$O$88/100)),IF(PRINCIPAL!$H$88&lt;&gt;"",VLOOKUP($AH$282,'Banco de Dados'!$B$4:$J$50,8,FALSE)*PRINCIPAL!$H$88,IF(OR(L298=PRINCIPAL!$I$88,L298=PRINCIPAL!$I$88+PRINCIPAL!$I$88,L298=PRINCIPAL!$I$88+PRINCIPAL!$I$88+PRINCIPAL!$I$88),0,IF(L298=PRINCIPAL!$J$88,VLOOKUP($AH$282,'Banco de Dados'!$B$4:$J$50,6,FALSE)*(1-(PRINCIPAL!$K$88/100)),IF(L298=PRINCIPAL!$L$88,VLOOKUP($AH$282,'Banco de Dados'!$B$4:$J$50,6,FALSE)*(1-(PRINCIPAL!$M$88/100)),IF(L298=PRINCIPAL!$N$88,VLOOKUP($AH$282,'Banco de Dados'!$B$4:$J$50,6,FALSE)*(1-(PRINCIPAL!$O$88/100)),VLOOKUP($AH$282,'Banco de Dados'!$B$4:$J$50,6,FALSE)))))))))),"")</f>
        <v/>
      </c>
      <c r="AH298" s="29" t="str">
        <f>IFERROR(AG298*(IFERROR(VLOOKUP($AH$282,'Banco de Dados'!$B$4:$J$50,4,FALSE),"ERRO")),"")</f>
        <v/>
      </c>
      <c r="AI298" s="29" t="str">
        <f t="shared" si="185"/>
        <v/>
      </c>
      <c r="AJ298" s="103" t="str">
        <f>IFERROR(AI298*(C298*(PRINCIPAL!$G$88/100))*0.47*(44/12),"")</f>
        <v/>
      </c>
      <c r="AK298" s="111" t="str">
        <f t="shared" si="194"/>
        <v/>
      </c>
      <c r="AL298" s="30" t="str">
        <f>IFERROR(IF(AND(PRINCIPAL!$H$89&lt;&gt;"",OR(L298=PRINCIPAL!$I$89,L298=PRINCIPAL!$I$89+PRINCIPAL!$I$89,L298=PRINCIPAL!$I$89+PRINCIPAL!$I$89+PRINCIPAL!$I$89)),0,IF(AND(PRINCIPAL!$H$89&lt;&gt;"",L298=PRINCIPAL!$J$89),VLOOKUP($AM$282,'Banco de Dados'!$B$4:$J$50,8,FALSE)*PRINCIPAL!$H$89*(1-(PRINCIPAL!$K$89/100)),IF(AND(PRINCIPAL!$H$89&lt;&gt;"",L298=PRINCIPAL!$L$89),VLOOKUP($AM$282,'Banco de Dados'!$B$4:$J$50,8,FALSE)*PRINCIPAL!$H$89*(1-(PRINCIPAL!$M$89/100)),IF(AND(PRINCIPAL!$H$89&lt;&gt;"",L298=PRINCIPAL!$N$89),VLOOKUP($AM$282,'Banco de Dados'!$B$4:$J$50,8,FALSE)*PRINCIPAL!$H$89*(1-(PRINCIPAL!$O$89/100)),IF(PRINCIPAL!$H$89&lt;&gt;"",VLOOKUP($AM$282,'Banco de Dados'!$B$4:$J$50,8,FALSE)*PRINCIPAL!$H$89,IF(OR(L298=PRINCIPAL!$I$89,L298=PRINCIPAL!$I$89+PRINCIPAL!$I$89,L298=PRINCIPAL!$I$89+PRINCIPAL!$I$89+PRINCIPAL!$I$89),0,IF(L298=PRINCIPAL!$J$89,VLOOKUP($AM$282,'Banco de Dados'!$B$4:$J$50,6,FALSE)*(1-(PRINCIPAL!$K$89/100)),IF(L298=PRINCIPAL!$L$89,VLOOKUP($AM$282,'Banco de Dados'!$B$4:$J$50,6,FALSE)*(1-(PRINCIPAL!$M$89/100)),IF(L298=PRINCIPAL!$N$89,VLOOKUP($AM$282,'Banco de Dados'!$B$4:$J$50,6,FALSE)*(1-(PRINCIPAL!$O$89/100)),VLOOKUP($AM$282,'Banco de Dados'!$B$4:$J$50,6,FALSE)))))))))),"")</f>
        <v/>
      </c>
      <c r="AM298" s="29" t="str">
        <f>IFERROR(AL298*(IFERROR(VLOOKUP($AM$282,'Banco de Dados'!$B$4:$J$50,4,FALSE),"ERRO")),"")</f>
        <v/>
      </c>
      <c r="AN298" s="29" t="str">
        <f t="shared" si="186"/>
        <v/>
      </c>
      <c r="AO298" s="103" t="str">
        <f>IFERROR(AN298*(C298*(PRINCIPAL!$G$89/100))*0.47*(44/12),"")</f>
        <v/>
      </c>
      <c r="AP298" s="111" t="str">
        <f t="shared" si="187"/>
        <v/>
      </c>
      <c r="AQ298" s="30" t="str">
        <f>IFERROR(IF(AND(PRINCIPAL!$H$90&lt;&gt;"",OR(L298=PRINCIPAL!$I$90,L298=PRINCIPAL!$I$90+PRINCIPAL!$I$90,L298=PRINCIPAL!$I$90+PRINCIPAL!$I$90+PRINCIPAL!$I$90)),0,IF(AND(PRINCIPAL!$H$90&lt;&gt;"",L298=PRINCIPAL!$J$90),VLOOKUP($AR$282,'Banco de Dados'!$B$4:$J$50,8,FALSE)*PRINCIPAL!$H$90*(1-(PRINCIPAL!$K$90/100)),IF(AND(PRINCIPAL!$H$90&lt;&gt;"",L298=PRINCIPAL!$L$90),VLOOKUP($AR$282,'Banco de Dados'!$B$4:$J$50,8,FALSE)*PRINCIPAL!$H$90*(1-(PRINCIPAL!$M$90/100)),IF(AND(PRINCIPAL!$H$90&lt;&gt;"",L298=PRINCIPAL!$N$90),VLOOKUP($AR$282,'Banco de Dados'!$B$4:$J$50,8,FALSE)*PRINCIPAL!$H$90*(1-(PRINCIPAL!$O$90/100)),IF(PRINCIPAL!$H$90&lt;&gt;"",VLOOKUP($AR$282,'Banco de Dados'!$B$4:$J$50,8,FALSE)*PRINCIPAL!$H$90,IF(OR(L298=PRINCIPAL!$I$90,L298=PRINCIPAL!$I$90+PRINCIPAL!$I$90,L298=PRINCIPAL!$I$90+PRINCIPAL!$I$90+PRINCIPAL!$I$90),0,IF(L298=PRINCIPAL!$J$90,VLOOKUP($AR$282,'Banco de Dados'!$B$4:$J$50,6,FALSE)*(1-(PRINCIPAL!$K$90/100)),IF(L298=PRINCIPAL!$L$90,VLOOKUP($AR$282,'Banco de Dados'!$B$4:$J$50,6,FALSE)*(1-(PRINCIPAL!$M$90/100)),IF(L298=PRINCIPAL!$N$90,VLOOKUP($AR$282,'Banco de Dados'!$B$4:$J$50,6,FALSE)*(1-(PRINCIPAL!$O$90/100)),VLOOKUP($AR$282,'Banco de Dados'!$B$4:$J$50,6,FALSE)))))))))),"")</f>
        <v/>
      </c>
      <c r="AR298" s="29" t="str">
        <f>IFERROR(AQ298*(IFERROR(VLOOKUP($AR$282,'Banco de Dados'!$B$4:$J$50,4,FALSE),"ERRO")),"")</f>
        <v/>
      </c>
      <c r="AS298" s="29" t="str">
        <f t="shared" si="188"/>
        <v/>
      </c>
      <c r="AT298" s="103" t="str">
        <f>IFERROR(AS298*(C298*(PRINCIPAL!$G$90/100))*0.47*(44/12),"")</f>
        <v/>
      </c>
      <c r="AU298" s="111" t="str">
        <f t="shared" si="189"/>
        <v/>
      </c>
      <c r="AV298" s="30" t="str">
        <f>IFERROR(IF(AND(PRINCIPAL!$H$91&lt;&gt;"",OR(L298=PRINCIPAL!$I$91,L298=PRINCIPAL!$I$91+PRINCIPAL!$I$91,L298=PRINCIPAL!$I$91+PRINCIPAL!$I$91+PRINCIPAL!$I$91)),0,IF(AND(PRINCIPAL!$H$91&lt;&gt;"",L298=PRINCIPAL!$J$91),VLOOKUP($AW$282,'Banco de Dados'!$B$4:$J$50,8,FALSE)*PRINCIPAL!$H$91*(1-(PRINCIPAL!$K$91/100)),IF(AND(PRINCIPAL!$H$91&lt;&gt;"",L298=PRINCIPAL!$L$91),VLOOKUP($AW$282,'Banco de Dados'!$B$4:$J$50,8,FALSE)*PRINCIPAL!$H$91*(1-(PRINCIPAL!$M$91/100)),IF(AND(PRINCIPAL!$H$91&lt;&gt;"",L298=PRINCIPAL!$N$91),VLOOKUP($AW$282,'Banco de Dados'!$B$4:$J$50,8,FALSE)*PRINCIPAL!$H$91*(1-(PRINCIPAL!$O$91/100)),IF(PRINCIPAL!$H$91&lt;&gt;"",VLOOKUP($AW$282,'Banco de Dados'!$B$4:$J$50,8,FALSE)*PRINCIPAL!$H$91,IF(OR(L298=PRINCIPAL!$I$91,L298=PRINCIPAL!$I$91+PRINCIPAL!$I$91,L298=PRINCIPAL!$I$91+PRINCIPAL!$I$91+PRINCIPAL!$I$91),0,IF(L298=PRINCIPAL!$J$91,VLOOKUP($AW$282,'Banco de Dados'!$B$4:$J$50,6,FALSE)*(1-(PRINCIPAL!$K$91/100)),IF(L298=PRINCIPAL!$L$91,VLOOKUP($AW$282,'Banco de Dados'!$B$4:$J$50,6,FALSE)*(1-(PRINCIPAL!$M$91/100)),IF(L298=PRINCIPAL!$N$91,VLOOKUP($AW$282,'Banco de Dados'!$B$4:$J$50,6,FALSE)*(1-(PRINCIPAL!$O$91/100)),VLOOKUP($AW$282,'Banco de Dados'!$B$4:$J$50,6,FALSE)))))))))),"")</f>
        <v/>
      </c>
      <c r="AW298" s="29" t="str">
        <f>IFERROR(AV298*(IFERROR(VLOOKUP($AW$282,'Banco de Dados'!$B$4:$J$50,4,FALSE),"ERRO")),"")</f>
        <v/>
      </c>
      <c r="AX298" s="29" t="str">
        <f t="shared" si="190"/>
        <v/>
      </c>
      <c r="AY298" s="103" t="str">
        <f>IFERROR(AX298*(C298*(PRINCIPAL!$G$91/100))*0.47*(44/12),"")</f>
        <v/>
      </c>
      <c r="AZ298" s="111" t="str">
        <f t="shared" si="195"/>
        <v/>
      </c>
      <c r="BA298" s="30" t="str">
        <f>IFERROR(IF(AND(PRINCIPAL!$H$92&lt;&gt;"",OR(L298=PRINCIPAL!$I$92,L298=PRINCIPAL!$I$92+PRINCIPAL!$I$92,L298=PRINCIPAL!$I$92+PRINCIPAL!$I$92+PRINCIPAL!$I$92)),0,IF(AND(PRINCIPAL!$H$92&lt;&gt;"",L298=PRINCIPAL!$J$92),VLOOKUP($BB$282,'Banco de Dados'!$B$4:$J$50,8,FALSE)*PRINCIPAL!$H$92*(1-(PRINCIPAL!$K$92/100)),IF(AND(PRINCIPAL!$H$92&lt;&gt;"",L298=PRINCIPAL!$L$92),VLOOKUP($BB$282,'Banco de Dados'!$B$4:$J$50,8,FALSE)*PRINCIPAL!$H$92*(1-(PRINCIPAL!$M$92/100)),IF(AND(PRINCIPAL!$H$92&lt;&gt;"",L298=PRINCIPAL!$N$92),VLOOKUP($BB$282,'Banco de Dados'!$B$4:$J$50,8,FALSE)*PRINCIPAL!$H$92*(1-(PRINCIPAL!$O$92/100)),IF(PRINCIPAL!$H$92&lt;&gt;"",VLOOKUP($BB$282,'Banco de Dados'!$B$4:$J$50,8,FALSE)*PRINCIPAL!$H$92,IF(OR(L298=PRINCIPAL!$I$92,L298=PRINCIPAL!$I$92+PRINCIPAL!$I$92,L298=PRINCIPAL!$I$92+PRINCIPAL!$I$92+PRINCIPAL!$I$92),0,IF(L298=PRINCIPAL!$J$92,VLOOKUP($BB$282,'Banco de Dados'!$B$4:$J$50,6,FALSE)*(1-(PRINCIPAL!$K$92/100)),IF(L298=PRINCIPAL!$L$92,VLOOKUP($BB$282,'Banco de Dados'!$B$4:$J$50,6,FALSE)*(1-(PRINCIPAL!$M$92/100)),IF(L298=PRINCIPAL!$N$92,VLOOKUP($BB$282,'Banco de Dados'!$B$4:$J$50,6,FALSE)*(1-(PRINCIPAL!$O$92/100)),VLOOKUP($BB$282,'Banco de Dados'!$B$4:$J$50,6,FALSE)))))))))),"")</f>
        <v/>
      </c>
      <c r="BB298" s="29" t="str">
        <f>IFERROR(BA298*(IFERROR(VLOOKUP($BB$282,'Banco de Dados'!$B$4:$J$50,4,FALSE),"ERRO")),"")</f>
        <v/>
      </c>
      <c r="BC298" s="29" t="str">
        <f t="shared" si="196"/>
        <v/>
      </c>
      <c r="BD298" s="103" t="str">
        <f>IFERROR(BC298*(C298*(PRINCIPAL!$G$92/100))*0.47*(44/12),"")</f>
        <v/>
      </c>
      <c r="BE298" s="111" t="str">
        <f t="shared" si="175"/>
        <v/>
      </c>
      <c r="BF298" s="30" t="str">
        <f>IFERROR(IF(AND(PRINCIPAL!$H$93&lt;&gt;"",OR(L298=PRINCIPAL!$I$93,L298=PRINCIPAL!$I$93+PRINCIPAL!$I$93,L298=PRINCIPAL!$I$93+PRINCIPAL!$I$93+PRINCIPAL!$I$93)),0,IF(AND(PRINCIPAL!$H$93&lt;&gt;"",L298=PRINCIPAL!$J$93),VLOOKUP($BG$282,'Banco de Dados'!$B$4:$J$50,8,FALSE)*PRINCIPAL!$H$93*(1-(PRINCIPAL!$K$93/100)),IF(AND(PRINCIPAL!$H$93&lt;&gt;"",L298=PRINCIPAL!$L$93),VLOOKUP($BG$282,'Banco de Dados'!$B$4:$J$50,8,FALSE)*PRINCIPAL!$H$93*(1-(PRINCIPAL!$M$93/100)),IF(AND(PRINCIPAL!$H$93&lt;&gt;"",L298=PRINCIPAL!$N$93),VLOOKUP($BG$282,'Banco de Dados'!$B$4:$J$50,8,FALSE)*PRINCIPAL!$H$93*(1-(PRINCIPAL!$O$93/100)),IF(PRINCIPAL!$H$93&lt;&gt;"",VLOOKUP($BG$282,'Banco de Dados'!$B$4:$J$50,8,FALSE)*PRINCIPAL!$H$93,IF(OR(L298=PRINCIPAL!$I$93,L298=PRINCIPAL!$I$93+PRINCIPAL!$I$93,L298=PRINCIPAL!$I$93+PRINCIPAL!$I$93+PRINCIPAL!$I$93),0,IF(L298=PRINCIPAL!$J$93,VLOOKUP($BG$282,'Banco de Dados'!$B$4:$J$50,6,FALSE)*(1-(PRINCIPAL!$K$93/100)),IF(L298=PRINCIPAL!$L$93,VLOOKUP($BG$282,'Banco de Dados'!$B$4:$J$50,6,FALSE)*(1-(PRINCIPAL!$M$93/100)),IF(L298=PRINCIPAL!$N$93,VLOOKUP($BG$282,'Banco de Dados'!$B$4:$J$50,6,FALSE)*(1-(PRINCIPAL!$O$93/100)),VLOOKUP($BG$282,'Banco de Dados'!$B$4:$J$50,6,FALSE)))))))))),"")</f>
        <v/>
      </c>
      <c r="BG298" s="29" t="str">
        <f>IFERROR(BF298*(IFERROR(VLOOKUP($BG$282,'Banco de Dados'!$B$4:$J$50,4,FALSE),"ERRO")),"")</f>
        <v/>
      </c>
      <c r="BH298" s="29" t="str">
        <f t="shared" si="191"/>
        <v/>
      </c>
      <c r="BI298" s="103" t="str">
        <f>IFERROR(BH298*(C298*(PRINCIPAL!$G$93/100))*0.47*(44/12),"")</f>
        <v/>
      </c>
      <c r="BJ298" s="102" t="str">
        <f t="shared" si="176"/>
        <v/>
      </c>
    </row>
    <row r="299" spans="2:62" ht="12.75" customHeight="1" x14ac:dyDescent="0.3">
      <c r="B299" s="326">
        <f t="shared" si="177"/>
        <v>2035</v>
      </c>
      <c r="C299" s="340"/>
      <c r="D299" s="1"/>
      <c r="E299" s="116">
        <v>15</v>
      </c>
      <c r="F299" s="24" t="str">
        <f>IFERROR(VLOOKUP($G$282,'Banco de Dados'!$B$4:$J$50,6,FALSE),"")</f>
        <v/>
      </c>
      <c r="G299" s="25" t="str">
        <f>IFERROR(F299*(IFERROR(VLOOKUP($G$282,'Banco de Dados'!$B$4:$J$50,4,FALSE),"ERRO")),"")</f>
        <v/>
      </c>
      <c r="H299" s="25" t="str">
        <f t="shared" si="178"/>
        <v/>
      </c>
      <c r="I299" s="103" t="str">
        <f t="shared" si="179"/>
        <v/>
      </c>
      <c r="J299" s="117" t="str">
        <f t="shared" si="180"/>
        <v/>
      </c>
      <c r="K299" s="1"/>
      <c r="L299" s="91">
        <v>15</v>
      </c>
      <c r="M299" s="24" t="str">
        <f>IFERROR(IF(AND(PRINCIPAL!$H$84&lt;&gt;"",OR(L299=PRINCIPAL!$I$84,L299=PRINCIPAL!$I$84+PRINCIPAL!$I$84,L299=PRINCIPAL!$I$84+PRINCIPAL!$I$84+PRINCIPAL!$I$84)),0,IF(AND(PRINCIPAL!$H$84&lt;&gt;"",L299=PRINCIPAL!$J$84),VLOOKUP($N$282,'Banco de Dados'!$B$4:$J$50,8,FALSE)*PRINCIPAL!$H$84*(1-(PRINCIPAL!$K$84/100)),IF(AND(PRINCIPAL!$H$84&lt;&gt;"",L299=PRINCIPAL!$L$84),VLOOKUP($N$282,'Banco de Dados'!$B$4:$J$50,8,FALSE)*PRINCIPAL!$H$84*(1-(PRINCIPAL!$M$84/100)),IF(AND(PRINCIPAL!$H$84&lt;&gt;"",L299=PRINCIPAL!$N$84),VLOOKUP($N$282,'Banco de Dados'!$B$4:$J$50,8,FALSE)*PRINCIPAL!$H$84*(1-(PRINCIPAL!$O$84/100)),IF(PRINCIPAL!$H$84&lt;&gt;"",VLOOKUP($N$282,'Banco de Dados'!$B$4:$J$50,8,FALSE)*PRINCIPAL!$H$84,IF(OR(L299=PRINCIPAL!$I$84,L299=PRINCIPAL!$I$84+PRINCIPAL!$I$84,L299=PRINCIPAL!$I$84+PRINCIPAL!$I$84+PRINCIPAL!$I$84),0,IF(L299=PRINCIPAL!$J$84,VLOOKUP($N$282,'Banco de Dados'!$B$4:$J$50,6,FALSE)*(1-(PRINCIPAL!$K$84/100)),IF(L299=PRINCIPAL!$L$84,VLOOKUP($N$282,'Banco de Dados'!$B$4:$J$50,6,FALSE)*(1-(PRINCIPAL!$M$84/100)),IF(L299=PRINCIPAL!$N$84,VLOOKUP($N$282,'Banco de Dados'!$B$4:$J$50,6,FALSE)*(1-(PRINCIPAL!$O$84/100)),VLOOKUP($N$282,'Banco de Dados'!$B$4:$J$50,6,FALSE)))))))))),"")</f>
        <v/>
      </c>
      <c r="N299" s="25" t="str">
        <f>IFERROR(M299*(IFERROR(VLOOKUP($N$282,'Banco de Dados'!$B$4:$J$50,4,FALSE),"ERRO")),"")</f>
        <v/>
      </c>
      <c r="O299" s="25" t="str">
        <f t="shared" si="181"/>
        <v/>
      </c>
      <c r="P299" s="103" t="str">
        <f>IFERROR(O299*(C299*(PRINCIPAL!$G$84/100))*0.47*(44/12),"")</f>
        <v/>
      </c>
      <c r="Q299" s="107" t="str">
        <f t="shared" si="197"/>
        <v/>
      </c>
      <c r="R299" s="29" t="str">
        <f>IFERROR(IF(AND(PRINCIPAL!$H$85&lt;&gt;"",OR(L299=PRINCIPAL!$I$85,L299=PRINCIPAL!$I$85+PRINCIPAL!$I$85,L299=PRINCIPAL!$I$85+PRINCIPAL!$I$85+PRINCIPAL!$I$85)),0,IF(AND(PRINCIPAL!$H$85&lt;&gt;"",L299=PRINCIPAL!$J$85),VLOOKUP($S$282,'Banco de Dados'!$B$4:$J$50,8,FALSE)*PRINCIPAL!$H$85*(1-(PRINCIPAL!$K$85/100)),IF(AND(PRINCIPAL!$H$85&lt;&gt;"",L299=PRINCIPAL!$L$85),VLOOKUP($S$282,'Banco de Dados'!$B$4:$J$50,8,FALSE)*PRINCIPAL!$H$85*(1-(PRINCIPAL!$M$85/100)),IF(AND(PRINCIPAL!$H$85&lt;&gt;"",L299=PRINCIPAL!$N$85),VLOOKUP($S$282,'Banco de Dados'!$B$4:$J$50,8,FALSE)*PRINCIPAL!$H$85*(1-(PRINCIPAL!$O$85/100)),IF(PRINCIPAL!$H$85&lt;&gt;"",VLOOKUP($S$282,'Banco de Dados'!$B$4:$J$50,8,FALSE)*PRINCIPAL!$H$85,IF(OR(L299=PRINCIPAL!$I$85,L299=PRINCIPAL!$I$85+PRINCIPAL!$I$85,L299=PRINCIPAL!$I$85+PRINCIPAL!$I$85+PRINCIPAL!$I$85),0,IF(L299=PRINCIPAL!$J$85,VLOOKUP($S$282,'Banco de Dados'!$B$4:$J$50,6,FALSE)*(1-(PRINCIPAL!$K$85/100)),IF(L299=PRINCIPAL!$L$85,VLOOKUP($S$282,'Banco de Dados'!$B$4:$J$50,6,FALSE)*(1-(PRINCIPAL!$M$85/100)),IF(L299=PRINCIPAL!$N$85,VLOOKUP($S$282,'Banco de Dados'!$B$4:$J$50,6,FALSE)*(1-(PRINCIPAL!$O$85/100)),VLOOKUP($S$282,'Banco de Dados'!$B$4:$J$50,6,FALSE)))))))))),"")</f>
        <v/>
      </c>
      <c r="S299" s="29" t="str">
        <f>IFERROR(R299*(IFERROR(VLOOKUP($S$282,'Banco de Dados'!$B$4:$J$50,4,FALSE),"ERRO")),"")</f>
        <v/>
      </c>
      <c r="T299" s="29" t="str">
        <f t="shared" si="198"/>
        <v/>
      </c>
      <c r="U299" s="103" t="str">
        <f>IFERROR(T299*(C299*(PRINCIPAL!$G$85/100))*0.47*(44/12),"")</f>
        <v/>
      </c>
      <c r="V299" s="103" t="str">
        <f t="shared" si="174"/>
        <v/>
      </c>
      <c r="W299" s="30" t="str">
        <f>IFERROR(IF(AND(PRINCIPAL!$H$86&lt;&gt;"",OR(L299=PRINCIPAL!$I$86,L299=PRINCIPAL!$I$86+PRINCIPAL!$I$86,L299=PRINCIPAL!$I$86+PRINCIPAL!$I$86+PRINCIPAL!$I$86)),0,IF(AND(PRINCIPAL!$H$86&lt;&gt;"",L299=PRINCIPAL!$J$86),VLOOKUP($X$282,'Banco de Dados'!$B$4:$J$50,8,FALSE)*PRINCIPAL!$H$86*(1-(PRINCIPAL!$K$86/100)),IF(AND(PRINCIPAL!$H$86&lt;&gt;"",L299=PRINCIPAL!$L$86),VLOOKUP($X$282,'Banco de Dados'!$B$4:$J$50,8,FALSE)*PRINCIPAL!$H$86*(1-(PRINCIPAL!$M$86/100)),IF(AND(PRINCIPAL!$H$86&lt;&gt;"",L299=PRINCIPAL!$N$86),VLOOKUP($X$282,'Banco de Dados'!$B$4:$J$50,8,FALSE)*PRINCIPAL!$H$86*(1-(PRINCIPAL!$O$86/100)),IF(PRINCIPAL!$H$86&lt;&gt;"",VLOOKUP($X$282,'Banco de Dados'!$B$4:$J$50,8,FALSE)*PRINCIPAL!$H$86,IF(OR(L299=PRINCIPAL!$I$86,L299=PRINCIPAL!$I$86+PRINCIPAL!$I$86,L299=PRINCIPAL!$I$86+PRINCIPAL!$I$86+PRINCIPAL!$I$86),0,IF(L299=PRINCIPAL!$J$86,VLOOKUP($X$282,'Banco de Dados'!$B$4:$J$50,6,FALSE)*(1-(PRINCIPAL!$K$86/100)),IF(L299=PRINCIPAL!$L$86,VLOOKUP($X$282,'Banco de Dados'!$B$4:$J$50,6,FALSE)*(1-(PRINCIPAL!$M$86/100)),IF(L299=PRINCIPAL!$N$86,VLOOKUP($X$282,'Banco de Dados'!$B$4:$J$50,6,FALSE)*(1-(PRINCIPAL!$O$86/100)),VLOOKUP($X$282,'Banco de Dados'!$B$4:$J$50,6,FALSE)))))))))),"")</f>
        <v/>
      </c>
      <c r="X299" s="29" t="str">
        <f>IFERROR(W299*(IFERROR(VLOOKUP($X$282,'Banco de Dados'!$B$4:$J$50,4,FALSE),"ERRO")),"")</f>
        <v/>
      </c>
      <c r="Y299" s="29" t="str">
        <f t="shared" si="192"/>
        <v/>
      </c>
      <c r="Z299" s="103" t="str">
        <f>IFERROR(Y299*(C299*(PRINCIPAL!$G$86/100))*0.47*(44/12),"")</f>
        <v/>
      </c>
      <c r="AA299" s="111" t="str">
        <f t="shared" si="193"/>
        <v/>
      </c>
      <c r="AB299" s="30" t="str">
        <f>IFERROR(IF(AND(PRINCIPAL!$H$87&lt;&gt;"",OR(L299=PRINCIPAL!$I$87,L299=PRINCIPAL!$I$87+PRINCIPAL!$I$87,L299=PRINCIPAL!$I$87+PRINCIPAL!$I$87+PRINCIPAL!$I$87)),0,IF(AND(PRINCIPAL!$H$87&lt;&gt;"",L299=PRINCIPAL!$J$87),VLOOKUP($AC$282,'Banco de Dados'!$B$4:$J$50,8,FALSE)*PRINCIPAL!$H$87*(1-(PRINCIPAL!$K$87/100)),IF(AND(PRINCIPAL!$H$87&lt;&gt;"",L299=PRINCIPAL!$L$87),VLOOKUP($AC$282,'Banco de Dados'!$B$4:$J$50,8,FALSE)*PRINCIPAL!$H$87*(1-(PRINCIPAL!$M$87/100)),IF(AND(PRINCIPAL!$H$87&lt;&gt;"",L299=PRINCIPAL!$N$87),VLOOKUP($AC$282,'Banco de Dados'!$B$4:$J$50,8,FALSE)*PRINCIPAL!$H$87*(1-(PRINCIPAL!$O$87/100)),IF(PRINCIPAL!$H$87&lt;&gt;"",VLOOKUP($AC$282,'Banco de Dados'!$B$4:$J$50,8,FALSE)*PRINCIPAL!$H$87,IF(OR(L299=PRINCIPAL!$I$87,L299=PRINCIPAL!$I$87+PRINCIPAL!$I$87,L299=PRINCIPAL!$I$87+PRINCIPAL!$I$87+PRINCIPAL!$I$87),0,IF(L299=PRINCIPAL!$J$87,VLOOKUP($AC$282,'Banco de Dados'!$B$4:$J$50,6,FALSE)*(1-(PRINCIPAL!$K$87/100)),IF(L299=PRINCIPAL!$L$87,VLOOKUP($AC$282,'Banco de Dados'!$B$4:$J$50,6,FALSE)*(1-(PRINCIPAL!$M$87/100)),IF(L299=PRINCIPAL!$N$87,VLOOKUP($AC$282,'Banco de Dados'!$B$4:$J$50,6,FALSE)*(1-(PRINCIPAL!$O$87/100)),VLOOKUP($AC$282,'Banco de Dados'!$B$4:$J$50,6,FALSE)))))))))),"")</f>
        <v/>
      </c>
      <c r="AC299" s="29" t="str">
        <f>IFERROR(AB299*(IFERROR(VLOOKUP($AC$282,'Banco de Dados'!$B$4:$J$50,4,FALSE),"ERRO")),"")</f>
        <v/>
      </c>
      <c r="AD299" s="29" t="str">
        <f t="shared" si="183"/>
        <v/>
      </c>
      <c r="AE299" s="103" t="str">
        <f>IFERROR(AD299*(C299*(PRINCIPAL!$G$87/100))*0.47*(44/12),"")</f>
        <v/>
      </c>
      <c r="AF299" s="111" t="str">
        <f t="shared" si="184"/>
        <v/>
      </c>
      <c r="AG299" s="30" t="str">
        <f>IFERROR(IF(AND(PRINCIPAL!$H$88&lt;&gt;"",OR(L299=PRINCIPAL!$I$88,L299=PRINCIPAL!$I$88+PRINCIPAL!$I$88,L299=PRINCIPAL!$I$88+PRINCIPAL!$I$88+PRINCIPAL!$I$88)),0,IF(AND(PRINCIPAL!$H$88&lt;&gt;"",L299=PRINCIPAL!$J$88),VLOOKUP($AH$282,'Banco de Dados'!$B$4:$J$50,8,FALSE)*PRINCIPAL!$H$88*(1-(PRINCIPAL!$K$88/100)),IF(AND(PRINCIPAL!$H$88&lt;&gt;"",L299=PRINCIPAL!$L$88),VLOOKUP($AH$282,'Banco de Dados'!$B$4:$J$50,8,FALSE)*PRINCIPAL!$H$88*(1-(PRINCIPAL!$M$88/100)),IF(AND(PRINCIPAL!$H$88&lt;&gt;"",L299=PRINCIPAL!$N$88),VLOOKUP($AH$282,'Banco de Dados'!$B$4:$J$50,8,FALSE)*PRINCIPAL!$H$88*(1-(PRINCIPAL!$O$88/100)),IF(PRINCIPAL!$H$88&lt;&gt;"",VLOOKUP($AH$282,'Banco de Dados'!$B$4:$J$50,8,FALSE)*PRINCIPAL!$H$88,IF(OR(L299=PRINCIPAL!$I$88,L299=PRINCIPAL!$I$88+PRINCIPAL!$I$88,L299=PRINCIPAL!$I$88+PRINCIPAL!$I$88+PRINCIPAL!$I$88),0,IF(L299=PRINCIPAL!$J$88,VLOOKUP($AH$282,'Banco de Dados'!$B$4:$J$50,6,FALSE)*(1-(PRINCIPAL!$K$88/100)),IF(L299=PRINCIPAL!$L$88,VLOOKUP($AH$282,'Banco de Dados'!$B$4:$J$50,6,FALSE)*(1-(PRINCIPAL!$M$88/100)),IF(L299=PRINCIPAL!$N$88,VLOOKUP($AH$282,'Banco de Dados'!$B$4:$J$50,6,FALSE)*(1-(PRINCIPAL!$O$88/100)),VLOOKUP($AH$282,'Banco de Dados'!$B$4:$J$50,6,FALSE)))))))))),"")</f>
        <v/>
      </c>
      <c r="AH299" s="29" t="str">
        <f>IFERROR(AG299*(IFERROR(VLOOKUP($AH$282,'Banco de Dados'!$B$4:$J$50,4,FALSE),"ERRO")),"")</f>
        <v/>
      </c>
      <c r="AI299" s="29" t="str">
        <f t="shared" si="185"/>
        <v/>
      </c>
      <c r="AJ299" s="103" t="str">
        <f>IFERROR(AI299*(C299*(PRINCIPAL!$G$88/100))*0.47*(44/12),"")</f>
        <v/>
      </c>
      <c r="AK299" s="111" t="str">
        <f t="shared" si="194"/>
        <v/>
      </c>
      <c r="AL299" s="30" t="str">
        <f>IFERROR(IF(AND(PRINCIPAL!$H$89&lt;&gt;"",OR(L299=PRINCIPAL!$I$89,L299=PRINCIPAL!$I$89+PRINCIPAL!$I$89,L299=PRINCIPAL!$I$89+PRINCIPAL!$I$89+PRINCIPAL!$I$89)),0,IF(AND(PRINCIPAL!$H$89&lt;&gt;"",L299=PRINCIPAL!$J$89),VLOOKUP($AM$282,'Banco de Dados'!$B$4:$J$50,8,FALSE)*PRINCIPAL!$H$89*(1-(PRINCIPAL!$K$89/100)),IF(AND(PRINCIPAL!$H$89&lt;&gt;"",L299=PRINCIPAL!$L$89),VLOOKUP($AM$282,'Banco de Dados'!$B$4:$J$50,8,FALSE)*PRINCIPAL!$H$89*(1-(PRINCIPAL!$M$89/100)),IF(AND(PRINCIPAL!$H$89&lt;&gt;"",L299=PRINCIPAL!$N$89),VLOOKUP($AM$282,'Banco de Dados'!$B$4:$J$50,8,FALSE)*PRINCIPAL!$H$89*(1-(PRINCIPAL!$O$89/100)),IF(PRINCIPAL!$H$89&lt;&gt;"",VLOOKUP($AM$282,'Banco de Dados'!$B$4:$J$50,8,FALSE)*PRINCIPAL!$H$89,IF(OR(L299=PRINCIPAL!$I$89,L299=PRINCIPAL!$I$89+PRINCIPAL!$I$89,L299=PRINCIPAL!$I$89+PRINCIPAL!$I$89+PRINCIPAL!$I$89),0,IF(L299=PRINCIPAL!$J$89,VLOOKUP($AM$282,'Banco de Dados'!$B$4:$J$50,6,FALSE)*(1-(PRINCIPAL!$K$89/100)),IF(L299=PRINCIPAL!$L$89,VLOOKUP($AM$282,'Banco de Dados'!$B$4:$J$50,6,FALSE)*(1-(PRINCIPAL!$M$89/100)),IF(L299=PRINCIPAL!$N$89,VLOOKUP($AM$282,'Banco de Dados'!$B$4:$J$50,6,FALSE)*(1-(PRINCIPAL!$O$89/100)),VLOOKUP($AM$282,'Banco de Dados'!$B$4:$J$50,6,FALSE)))))))))),"")</f>
        <v/>
      </c>
      <c r="AM299" s="29" t="str">
        <f>IFERROR(AL299*(IFERROR(VLOOKUP($AM$282,'Banco de Dados'!$B$4:$J$50,4,FALSE),"ERRO")),"")</f>
        <v/>
      </c>
      <c r="AN299" s="29" t="str">
        <f t="shared" si="186"/>
        <v/>
      </c>
      <c r="AO299" s="103" t="str">
        <f>IFERROR(AN299*(C299*(PRINCIPAL!$G$89/100))*0.47*(44/12),"")</f>
        <v/>
      </c>
      <c r="AP299" s="111" t="str">
        <f t="shared" si="187"/>
        <v/>
      </c>
      <c r="AQ299" s="30" t="str">
        <f>IFERROR(IF(AND(PRINCIPAL!$H$90&lt;&gt;"",OR(L299=PRINCIPAL!$I$90,L299=PRINCIPAL!$I$90+PRINCIPAL!$I$90,L299=PRINCIPAL!$I$90+PRINCIPAL!$I$90+PRINCIPAL!$I$90)),0,IF(AND(PRINCIPAL!$H$90&lt;&gt;"",L299=PRINCIPAL!$J$90),VLOOKUP($AR$282,'Banco de Dados'!$B$4:$J$50,8,FALSE)*PRINCIPAL!$H$90*(1-(PRINCIPAL!$K$90/100)),IF(AND(PRINCIPAL!$H$90&lt;&gt;"",L299=PRINCIPAL!$L$90),VLOOKUP($AR$282,'Banco de Dados'!$B$4:$J$50,8,FALSE)*PRINCIPAL!$H$90*(1-(PRINCIPAL!$M$90/100)),IF(AND(PRINCIPAL!$H$90&lt;&gt;"",L299=PRINCIPAL!$N$90),VLOOKUP($AR$282,'Banco de Dados'!$B$4:$J$50,8,FALSE)*PRINCIPAL!$H$90*(1-(PRINCIPAL!$O$90/100)),IF(PRINCIPAL!$H$90&lt;&gt;"",VLOOKUP($AR$282,'Banco de Dados'!$B$4:$J$50,8,FALSE)*PRINCIPAL!$H$90,IF(OR(L299=PRINCIPAL!$I$90,L299=PRINCIPAL!$I$90+PRINCIPAL!$I$90,L299=PRINCIPAL!$I$90+PRINCIPAL!$I$90+PRINCIPAL!$I$90),0,IF(L299=PRINCIPAL!$J$90,VLOOKUP($AR$282,'Banco de Dados'!$B$4:$J$50,6,FALSE)*(1-(PRINCIPAL!$K$90/100)),IF(L299=PRINCIPAL!$L$90,VLOOKUP($AR$282,'Banco de Dados'!$B$4:$J$50,6,FALSE)*(1-(PRINCIPAL!$M$90/100)),IF(L299=PRINCIPAL!$N$90,VLOOKUP($AR$282,'Banco de Dados'!$B$4:$J$50,6,FALSE)*(1-(PRINCIPAL!$O$90/100)),VLOOKUP($AR$282,'Banco de Dados'!$B$4:$J$50,6,FALSE)))))))))),"")</f>
        <v/>
      </c>
      <c r="AR299" s="29" t="str">
        <f>IFERROR(AQ299*(IFERROR(VLOOKUP($AR$282,'Banco de Dados'!$B$4:$J$50,4,FALSE),"ERRO")),"")</f>
        <v/>
      </c>
      <c r="AS299" s="29" t="str">
        <f t="shared" si="188"/>
        <v/>
      </c>
      <c r="AT299" s="103" t="str">
        <f>IFERROR(AS299*(C299*(PRINCIPAL!$G$90/100))*0.47*(44/12),"")</f>
        <v/>
      </c>
      <c r="AU299" s="111" t="str">
        <f t="shared" si="189"/>
        <v/>
      </c>
      <c r="AV299" s="30" t="str">
        <f>IFERROR(IF(AND(PRINCIPAL!$H$91&lt;&gt;"",OR(L299=PRINCIPAL!$I$91,L299=PRINCIPAL!$I$91+PRINCIPAL!$I$91,L299=PRINCIPAL!$I$91+PRINCIPAL!$I$91+PRINCIPAL!$I$91)),0,IF(AND(PRINCIPAL!$H$91&lt;&gt;"",L299=PRINCIPAL!$J$91),VLOOKUP($AW$282,'Banco de Dados'!$B$4:$J$50,8,FALSE)*PRINCIPAL!$H$91*(1-(PRINCIPAL!$K$91/100)),IF(AND(PRINCIPAL!$H$91&lt;&gt;"",L299=PRINCIPAL!$L$91),VLOOKUP($AW$282,'Banco de Dados'!$B$4:$J$50,8,FALSE)*PRINCIPAL!$H$91*(1-(PRINCIPAL!$M$91/100)),IF(AND(PRINCIPAL!$H$91&lt;&gt;"",L299=PRINCIPAL!$N$91),VLOOKUP($AW$282,'Banco de Dados'!$B$4:$J$50,8,FALSE)*PRINCIPAL!$H$91*(1-(PRINCIPAL!$O$91/100)),IF(PRINCIPAL!$H$91&lt;&gt;"",VLOOKUP($AW$282,'Banco de Dados'!$B$4:$J$50,8,FALSE)*PRINCIPAL!$H$91,IF(OR(L299=PRINCIPAL!$I$91,L299=PRINCIPAL!$I$91+PRINCIPAL!$I$91,L299=PRINCIPAL!$I$91+PRINCIPAL!$I$91+PRINCIPAL!$I$91),0,IF(L299=PRINCIPAL!$J$91,VLOOKUP($AW$282,'Banco de Dados'!$B$4:$J$50,6,FALSE)*(1-(PRINCIPAL!$K$91/100)),IF(L299=PRINCIPAL!$L$91,VLOOKUP($AW$282,'Banco de Dados'!$B$4:$J$50,6,FALSE)*(1-(PRINCIPAL!$M$91/100)),IF(L299=PRINCIPAL!$N$91,VLOOKUP($AW$282,'Banco de Dados'!$B$4:$J$50,6,FALSE)*(1-(PRINCIPAL!$O$91/100)),VLOOKUP($AW$282,'Banco de Dados'!$B$4:$J$50,6,FALSE)))))))))),"")</f>
        <v/>
      </c>
      <c r="AW299" s="29" t="str">
        <f>IFERROR(AV299*(IFERROR(VLOOKUP($AW$282,'Banco de Dados'!$B$4:$J$50,4,FALSE),"ERRO")),"")</f>
        <v/>
      </c>
      <c r="AX299" s="29" t="str">
        <f t="shared" si="190"/>
        <v/>
      </c>
      <c r="AY299" s="103" t="str">
        <f>IFERROR(AX299*(C299*(PRINCIPAL!$G$91/100))*0.47*(44/12),"")</f>
        <v/>
      </c>
      <c r="AZ299" s="111" t="str">
        <f t="shared" si="195"/>
        <v/>
      </c>
      <c r="BA299" s="30" t="str">
        <f>IFERROR(IF(AND(PRINCIPAL!$H$92&lt;&gt;"",OR(L299=PRINCIPAL!$I$92,L299=PRINCIPAL!$I$92+PRINCIPAL!$I$92,L299=PRINCIPAL!$I$92+PRINCIPAL!$I$92+PRINCIPAL!$I$92)),0,IF(AND(PRINCIPAL!$H$92&lt;&gt;"",L299=PRINCIPAL!$J$92),VLOOKUP($BB$282,'Banco de Dados'!$B$4:$J$50,8,FALSE)*PRINCIPAL!$H$92*(1-(PRINCIPAL!$K$92/100)),IF(AND(PRINCIPAL!$H$92&lt;&gt;"",L299=PRINCIPAL!$L$92),VLOOKUP($BB$282,'Banco de Dados'!$B$4:$J$50,8,FALSE)*PRINCIPAL!$H$92*(1-(PRINCIPAL!$M$92/100)),IF(AND(PRINCIPAL!$H$92&lt;&gt;"",L299=PRINCIPAL!$N$92),VLOOKUP($BB$282,'Banco de Dados'!$B$4:$J$50,8,FALSE)*PRINCIPAL!$H$92*(1-(PRINCIPAL!$O$92/100)),IF(PRINCIPAL!$H$92&lt;&gt;"",VLOOKUP($BB$282,'Banco de Dados'!$B$4:$J$50,8,FALSE)*PRINCIPAL!$H$92,IF(OR(L299=PRINCIPAL!$I$92,L299=PRINCIPAL!$I$92+PRINCIPAL!$I$92,L299=PRINCIPAL!$I$92+PRINCIPAL!$I$92+PRINCIPAL!$I$92),0,IF(L299=PRINCIPAL!$J$92,VLOOKUP($BB$282,'Banco de Dados'!$B$4:$J$50,6,FALSE)*(1-(PRINCIPAL!$K$92/100)),IF(L299=PRINCIPAL!$L$92,VLOOKUP($BB$282,'Banco de Dados'!$B$4:$J$50,6,FALSE)*(1-(PRINCIPAL!$M$92/100)),IF(L299=PRINCIPAL!$N$92,VLOOKUP($BB$282,'Banco de Dados'!$B$4:$J$50,6,FALSE)*(1-(PRINCIPAL!$O$92/100)),VLOOKUP($BB$282,'Banco de Dados'!$B$4:$J$50,6,FALSE)))))))))),"")</f>
        <v/>
      </c>
      <c r="BB299" s="29" t="str">
        <f>IFERROR(BA299*(IFERROR(VLOOKUP($BB$282,'Banco de Dados'!$B$4:$J$50,4,FALSE),"ERRO")),"")</f>
        <v/>
      </c>
      <c r="BC299" s="29" t="str">
        <f t="shared" si="196"/>
        <v/>
      </c>
      <c r="BD299" s="103" t="str">
        <f>IFERROR(BC299*(C299*(PRINCIPAL!$G$92/100))*0.47*(44/12),"")</f>
        <v/>
      </c>
      <c r="BE299" s="111" t="str">
        <f t="shared" si="175"/>
        <v/>
      </c>
      <c r="BF299" s="30" t="str">
        <f>IFERROR(IF(AND(PRINCIPAL!$H$93&lt;&gt;"",OR(L299=PRINCIPAL!$I$93,L299=PRINCIPAL!$I$93+PRINCIPAL!$I$93,L299=PRINCIPAL!$I$93+PRINCIPAL!$I$93+PRINCIPAL!$I$93)),0,IF(AND(PRINCIPAL!$H$93&lt;&gt;"",L299=PRINCIPAL!$J$93),VLOOKUP($BG$282,'Banco de Dados'!$B$4:$J$50,8,FALSE)*PRINCIPAL!$H$93*(1-(PRINCIPAL!$K$93/100)),IF(AND(PRINCIPAL!$H$93&lt;&gt;"",L299=PRINCIPAL!$L$93),VLOOKUP($BG$282,'Banco de Dados'!$B$4:$J$50,8,FALSE)*PRINCIPAL!$H$93*(1-(PRINCIPAL!$M$93/100)),IF(AND(PRINCIPAL!$H$93&lt;&gt;"",L299=PRINCIPAL!$N$93),VLOOKUP($BG$282,'Banco de Dados'!$B$4:$J$50,8,FALSE)*PRINCIPAL!$H$93*(1-(PRINCIPAL!$O$93/100)),IF(PRINCIPAL!$H$93&lt;&gt;"",VLOOKUP($BG$282,'Banco de Dados'!$B$4:$J$50,8,FALSE)*PRINCIPAL!$H$93,IF(OR(L299=PRINCIPAL!$I$93,L299=PRINCIPAL!$I$93+PRINCIPAL!$I$93,L299=PRINCIPAL!$I$93+PRINCIPAL!$I$93+PRINCIPAL!$I$93),0,IF(L299=PRINCIPAL!$J$93,VLOOKUP($BG$282,'Banco de Dados'!$B$4:$J$50,6,FALSE)*(1-(PRINCIPAL!$K$93/100)),IF(L299=PRINCIPAL!$L$93,VLOOKUP($BG$282,'Banco de Dados'!$B$4:$J$50,6,FALSE)*(1-(PRINCIPAL!$M$93/100)),IF(L299=PRINCIPAL!$N$93,VLOOKUP($BG$282,'Banco de Dados'!$B$4:$J$50,6,FALSE)*(1-(PRINCIPAL!$O$93/100)),VLOOKUP($BG$282,'Banco de Dados'!$B$4:$J$50,6,FALSE)))))))))),"")</f>
        <v/>
      </c>
      <c r="BG299" s="29" t="str">
        <f>IFERROR(BF299*(IFERROR(VLOOKUP($BG$282,'Banco de Dados'!$B$4:$J$50,4,FALSE),"ERRO")),"")</f>
        <v/>
      </c>
      <c r="BH299" s="29" t="str">
        <f t="shared" si="191"/>
        <v/>
      </c>
      <c r="BI299" s="103" t="str">
        <f>IFERROR(BH299*(C299*(PRINCIPAL!$G$93/100))*0.47*(44/12),"")</f>
        <v/>
      </c>
      <c r="BJ299" s="102" t="str">
        <f t="shared" si="176"/>
        <v/>
      </c>
    </row>
    <row r="300" spans="2:62" ht="12.75" customHeight="1" x14ac:dyDescent="0.3">
      <c r="B300" s="326">
        <f t="shared" si="177"/>
        <v>2036</v>
      </c>
      <c r="C300" s="340"/>
      <c r="D300" s="1"/>
      <c r="E300" s="116">
        <v>16</v>
      </c>
      <c r="F300" s="24" t="str">
        <f>IFERROR(VLOOKUP($G$282,'Banco de Dados'!$B$4:$J$50,6,FALSE),"")</f>
        <v/>
      </c>
      <c r="G300" s="25" t="str">
        <f>IFERROR(F300*(IFERROR(VLOOKUP($G$282,'Banco de Dados'!$B$4:$J$50,4,FALSE),"ERRO")),"")</f>
        <v/>
      </c>
      <c r="H300" s="25" t="str">
        <f t="shared" si="178"/>
        <v/>
      </c>
      <c r="I300" s="103" t="str">
        <f t="shared" si="179"/>
        <v/>
      </c>
      <c r="J300" s="117" t="str">
        <f t="shared" si="180"/>
        <v/>
      </c>
      <c r="K300" s="1"/>
      <c r="L300" s="91">
        <v>16</v>
      </c>
      <c r="M300" s="24" t="str">
        <f>IFERROR(IF(AND(PRINCIPAL!$H$84&lt;&gt;"",OR(L300=PRINCIPAL!$I$84,L300=PRINCIPAL!$I$84+PRINCIPAL!$I$84,L300=PRINCIPAL!$I$84+PRINCIPAL!$I$84+PRINCIPAL!$I$84)),0,IF(AND(PRINCIPAL!$H$84&lt;&gt;"",L300=PRINCIPAL!$J$84),VLOOKUP($N$282,'Banco de Dados'!$B$4:$J$50,8,FALSE)*PRINCIPAL!$H$84*(1-(PRINCIPAL!$K$84/100)),IF(AND(PRINCIPAL!$H$84&lt;&gt;"",L300=PRINCIPAL!$L$84),VLOOKUP($N$282,'Banco de Dados'!$B$4:$J$50,8,FALSE)*PRINCIPAL!$H$84*(1-(PRINCIPAL!$M$84/100)),IF(AND(PRINCIPAL!$H$84&lt;&gt;"",L300=PRINCIPAL!$N$84),VLOOKUP($N$282,'Banco de Dados'!$B$4:$J$50,8,FALSE)*PRINCIPAL!$H$84*(1-(PRINCIPAL!$O$84/100)),IF(PRINCIPAL!$H$84&lt;&gt;"",VLOOKUP($N$282,'Banco de Dados'!$B$4:$J$50,8,FALSE)*PRINCIPAL!$H$84,IF(OR(L300=PRINCIPAL!$I$84,L300=PRINCIPAL!$I$84+PRINCIPAL!$I$84,L300=PRINCIPAL!$I$84+PRINCIPAL!$I$84+PRINCIPAL!$I$84),0,IF(L300=PRINCIPAL!$J$84,VLOOKUP($N$282,'Banco de Dados'!$B$4:$J$50,6,FALSE)*(1-(PRINCIPAL!$K$84/100)),IF(L300=PRINCIPAL!$L$84,VLOOKUP($N$282,'Banco de Dados'!$B$4:$J$50,6,FALSE)*(1-(PRINCIPAL!$M$84/100)),IF(L300=PRINCIPAL!$N$84,VLOOKUP($N$282,'Banco de Dados'!$B$4:$J$50,6,FALSE)*(1-(PRINCIPAL!$O$84/100)),VLOOKUP($N$282,'Banco de Dados'!$B$4:$J$50,6,FALSE)))))))))),"")</f>
        <v/>
      </c>
      <c r="N300" s="25" t="str">
        <f>IFERROR(M300*(IFERROR(VLOOKUP($N$282,'Banco de Dados'!$B$4:$J$50,4,FALSE),"ERRO")),"")</f>
        <v/>
      </c>
      <c r="O300" s="25" t="str">
        <f t="shared" si="181"/>
        <v/>
      </c>
      <c r="P300" s="103" t="str">
        <f>IFERROR(O300*(C300*(PRINCIPAL!$G$84/100))*0.47*(44/12),"")</f>
        <v/>
      </c>
      <c r="Q300" s="107" t="str">
        <f t="shared" si="197"/>
        <v/>
      </c>
      <c r="R300" s="29" t="str">
        <f>IFERROR(IF(AND(PRINCIPAL!$H$85&lt;&gt;"",OR(L300=PRINCIPAL!$I$85,L300=PRINCIPAL!$I$85+PRINCIPAL!$I$85,L300=PRINCIPAL!$I$85+PRINCIPAL!$I$85+PRINCIPAL!$I$85)),0,IF(AND(PRINCIPAL!$H$85&lt;&gt;"",L300=PRINCIPAL!$J$85),VLOOKUP($S$282,'Banco de Dados'!$B$4:$J$50,8,FALSE)*PRINCIPAL!$H$85*(1-(PRINCIPAL!$K$85/100)),IF(AND(PRINCIPAL!$H$85&lt;&gt;"",L300=PRINCIPAL!$L$85),VLOOKUP($S$282,'Banco de Dados'!$B$4:$J$50,8,FALSE)*PRINCIPAL!$H$85*(1-(PRINCIPAL!$M$85/100)),IF(AND(PRINCIPAL!$H$85&lt;&gt;"",L300=PRINCIPAL!$N$85),VLOOKUP($S$282,'Banco de Dados'!$B$4:$J$50,8,FALSE)*PRINCIPAL!$H$85*(1-(PRINCIPAL!$O$85/100)),IF(PRINCIPAL!$H$85&lt;&gt;"",VLOOKUP($S$282,'Banco de Dados'!$B$4:$J$50,8,FALSE)*PRINCIPAL!$H$85,IF(OR(L300=PRINCIPAL!$I$85,L300=PRINCIPAL!$I$85+PRINCIPAL!$I$85,L300=PRINCIPAL!$I$85+PRINCIPAL!$I$85+PRINCIPAL!$I$85),0,IF(L300=PRINCIPAL!$J$85,VLOOKUP($S$282,'Banco de Dados'!$B$4:$J$50,6,FALSE)*(1-(PRINCIPAL!$K$85/100)),IF(L300=PRINCIPAL!$L$85,VLOOKUP($S$282,'Banco de Dados'!$B$4:$J$50,6,FALSE)*(1-(PRINCIPAL!$M$85/100)),IF(L300=PRINCIPAL!$N$85,VLOOKUP($S$282,'Banco de Dados'!$B$4:$J$50,6,FALSE)*(1-(PRINCIPAL!$O$85/100)),VLOOKUP($S$282,'Banco de Dados'!$B$4:$J$50,6,FALSE)))))))))),"")</f>
        <v/>
      </c>
      <c r="S300" s="29" t="str">
        <f>IFERROR(R300*(IFERROR(VLOOKUP($S$282,'Banco de Dados'!$B$4:$J$50,4,FALSE),"ERRO")),"")</f>
        <v/>
      </c>
      <c r="T300" s="29" t="str">
        <f t="shared" si="198"/>
        <v/>
      </c>
      <c r="U300" s="103" t="str">
        <f>IFERROR(T300*(C300*(PRINCIPAL!$G$85/100))*0.47*(44/12),"")</f>
        <v/>
      </c>
      <c r="V300" s="103" t="str">
        <f t="shared" si="174"/>
        <v/>
      </c>
      <c r="W300" s="30" t="str">
        <f>IFERROR(IF(AND(PRINCIPAL!$H$86&lt;&gt;"",OR(L300=PRINCIPAL!$I$86,L300=PRINCIPAL!$I$86+PRINCIPAL!$I$86,L300=PRINCIPAL!$I$86+PRINCIPAL!$I$86+PRINCIPAL!$I$86)),0,IF(AND(PRINCIPAL!$H$86&lt;&gt;"",L300=PRINCIPAL!$J$86),VLOOKUP($X$282,'Banco de Dados'!$B$4:$J$50,8,FALSE)*PRINCIPAL!$H$86*(1-(PRINCIPAL!$K$86/100)),IF(AND(PRINCIPAL!$H$86&lt;&gt;"",L300=PRINCIPAL!$L$86),VLOOKUP($X$282,'Banco de Dados'!$B$4:$J$50,8,FALSE)*PRINCIPAL!$H$86*(1-(PRINCIPAL!$M$86/100)),IF(AND(PRINCIPAL!$H$86&lt;&gt;"",L300=PRINCIPAL!$N$86),VLOOKUP($X$282,'Banco de Dados'!$B$4:$J$50,8,FALSE)*PRINCIPAL!$H$86*(1-(PRINCIPAL!$O$86/100)),IF(PRINCIPAL!$H$86&lt;&gt;"",VLOOKUP($X$282,'Banco de Dados'!$B$4:$J$50,8,FALSE)*PRINCIPAL!$H$86,IF(OR(L300=PRINCIPAL!$I$86,L300=PRINCIPAL!$I$86+PRINCIPAL!$I$86,L300=PRINCIPAL!$I$86+PRINCIPAL!$I$86+PRINCIPAL!$I$86),0,IF(L300=PRINCIPAL!$J$86,VLOOKUP($X$282,'Banco de Dados'!$B$4:$J$50,6,FALSE)*(1-(PRINCIPAL!$K$86/100)),IF(L300=PRINCIPAL!$L$86,VLOOKUP($X$282,'Banco de Dados'!$B$4:$J$50,6,FALSE)*(1-(PRINCIPAL!$M$86/100)),IF(L300=PRINCIPAL!$N$86,VLOOKUP($X$282,'Banco de Dados'!$B$4:$J$50,6,FALSE)*(1-(PRINCIPAL!$O$86/100)),VLOOKUP($X$282,'Banco de Dados'!$B$4:$J$50,6,FALSE)))))))))),"")</f>
        <v/>
      </c>
      <c r="X300" s="29" t="str">
        <f>IFERROR(W300*(IFERROR(VLOOKUP($X$282,'Banco de Dados'!$B$4:$J$50,4,FALSE),"ERRO")),"")</f>
        <v/>
      </c>
      <c r="Y300" s="29" t="str">
        <f t="shared" si="192"/>
        <v/>
      </c>
      <c r="Z300" s="103" t="str">
        <f>IFERROR(Y300*(C300*(PRINCIPAL!$G$86/100))*0.47*(44/12),"")</f>
        <v/>
      </c>
      <c r="AA300" s="111" t="str">
        <f t="shared" si="193"/>
        <v/>
      </c>
      <c r="AB300" s="30" t="str">
        <f>IFERROR(IF(AND(PRINCIPAL!$H$87&lt;&gt;"",OR(L300=PRINCIPAL!$I$87,L300=PRINCIPAL!$I$87+PRINCIPAL!$I$87,L300=PRINCIPAL!$I$87+PRINCIPAL!$I$87+PRINCIPAL!$I$87)),0,IF(AND(PRINCIPAL!$H$87&lt;&gt;"",L300=PRINCIPAL!$J$87),VLOOKUP($AC$282,'Banco de Dados'!$B$4:$J$50,8,FALSE)*PRINCIPAL!$H$87*(1-(PRINCIPAL!$K$87/100)),IF(AND(PRINCIPAL!$H$87&lt;&gt;"",L300=PRINCIPAL!$L$87),VLOOKUP($AC$282,'Banco de Dados'!$B$4:$J$50,8,FALSE)*PRINCIPAL!$H$87*(1-(PRINCIPAL!$M$87/100)),IF(AND(PRINCIPAL!$H$87&lt;&gt;"",L300=PRINCIPAL!$N$87),VLOOKUP($AC$282,'Banco de Dados'!$B$4:$J$50,8,FALSE)*PRINCIPAL!$H$87*(1-(PRINCIPAL!$O$87/100)),IF(PRINCIPAL!$H$87&lt;&gt;"",VLOOKUP($AC$282,'Banco de Dados'!$B$4:$J$50,8,FALSE)*PRINCIPAL!$H$87,IF(OR(L300=PRINCIPAL!$I$87,L300=PRINCIPAL!$I$87+PRINCIPAL!$I$87,L300=PRINCIPAL!$I$87+PRINCIPAL!$I$87+PRINCIPAL!$I$87),0,IF(L300=PRINCIPAL!$J$87,VLOOKUP($AC$282,'Banco de Dados'!$B$4:$J$50,6,FALSE)*(1-(PRINCIPAL!$K$87/100)),IF(L300=PRINCIPAL!$L$87,VLOOKUP($AC$282,'Banco de Dados'!$B$4:$J$50,6,FALSE)*(1-(PRINCIPAL!$M$87/100)),IF(L300=PRINCIPAL!$N$87,VLOOKUP($AC$282,'Banco de Dados'!$B$4:$J$50,6,FALSE)*(1-(PRINCIPAL!$O$87/100)),VLOOKUP($AC$282,'Banco de Dados'!$B$4:$J$50,6,FALSE)))))))))),"")</f>
        <v/>
      </c>
      <c r="AC300" s="29" t="str">
        <f>IFERROR(AB300*(IFERROR(VLOOKUP($AC$282,'Banco de Dados'!$B$4:$J$50,4,FALSE),"ERRO")),"")</f>
        <v/>
      </c>
      <c r="AD300" s="29" t="str">
        <f t="shared" si="183"/>
        <v/>
      </c>
      <c r="AE300" s="103" t="str">
        <f>IFERROR(AD300*(C300*(PRINCIPAL!$G$87/100))*0.47*(44/12),"")</f>
        <v/>
      </c>
      <c r="AF300" s="111" t="str">
        <f t="shared" si="184"/>
        <v/>
      </c>
      <c r="AG300" s="30" t="str">
        <f>IFERROR(IF(AND(PRINCIPAL!$H$88&lt;&gt;"",OR(L300=PRINCIPAL!$I$88,L300=PRINCIPAL!$I$88+PRINCIPAL!$I$88,L300=PRINCIPAL!$I$88+PRINCIPAL!$I$88+PRINCIPAL!$I$88)),0,IF(AND(PRINCIPAL!$H$88&lt;&gt;"",L300=PRINCIPAL!$J$88),VLOOKUP($AH$282,'Banco de Dados'!$B$4:$J$50,8,FALSE)*PRINCIPAL!$H$88*(1-(PRINCIPAL!$K$88/100)),IF(AND(PRINCIPAL!$H$88&lt;&gt;"",L300=PRINCIPAL!$L$88),VLOOKUP($AH$282,'Banco de Dados'!$B$4:$J$50,8,FALSE)*PRINCIPAL!$H$88*(1-(PRINCIPAL!$M$88/100)),IF(AND(PRINCIPAL!$H$88&lt;&gt;"",L300=PRINCIPAL!$N$88),VLOOKUP($AH$282,'Banco de Dados'!$B$4:$J$50,8,FALSE)*PRINCIPAL!$H$88*(1-(PRINCIPAL!$O$88/100)),IF(PRINCIPAL!$H$88&lt;&gt;"",VLOOKUP($AH$282,'Banco de Dados'!$B$4:$J$50,8,FALSE)*PRINCIPAL!$H$88,IF(OR(L300=PRINCIPAL!$I$88,L300=PRINCIPAL!$I$88+PRINCIPAL!$I$88,L300=PRINCIPAL!$I$88+PRINCIPAL!$I$88+PRINCIPAL!$I$88),0,IF(L300=PRINCIPAL!$J$88,VLOOKUP($AH$282,'Banco de Dados'!$B$4:$J$50,6,FALSE)*(1-(PRINCIPAL!$K$88/100)),IF(L300=PRINCIPAL!$L$88,VLOOKUP($AH$282,'Banco de Dados'!$B$4:$J$50,6,FALSE)*(1-(PRINCIPAL!$M$88/100)),IF(L300=PRINCIPAL!$N$88,VLOOKUP($AH$282,'Banco de Dados'!$B$4:$J$50,6,FALSE)*(1-(PRINCIPAL!$O$88/100)),VLOOKUP($AH$282,'Banco de Dados'!$B$4:$J$50,6,FALSE)))))))))),"")</f>
        <v/>
      </c>
      <c r="AH300" s="29" t="str">
        <f>IFERROR(AG300*(IFERROR(VLOOKUP($AH$282,'Banco de Dados'!$B$4:$J$50,4,FALSE),"ERRO")),"")</f>
        <v/>
      </c>
      <c r="AI300" s="29" t="str">
        <f t="shared" si="185"/>
        <v/>
      </c>
      <c r="AJ300" s="103" t="str">
        <f>IFERROR(AI300*(C300*(PRINCIPAL!$G$88/100))*0.47*(44/12),"")</f>
        <v/>
      </c>
      <c r="AK300" s="111" t="str">
        <f t="shared" si="194"/>
        <v/>
      </c>
      <c r="AL300" s="30" t="str">
        <f>IFERROR(IF(AND(PRINCIPAL!$H$89&lt;&gt;"",OR(L300=PRINCIPAL!$I$89,L300=PRINCIPAL!$I$89+PRINCIPAL!$I$89,L300=PRINCIPAL!$I$89+PRINCIPAL!$I$89+PRINCIPAL!$I$89)),0,IF(AND(PRINCIPAL!$H$89&lt;&gt;"",L300=PRINCIPAL!$J$89),VLOOKUP($AM$282,'Banco de Dados'!$B$4:$J$50,8,FALSE)*PRINCIPAL!$H$89*(1-(PRINCIPAL!$K$89/100)),IF(AND(PRINCIPAL!$H$89&lt;&gt;"",L300=PRINCIPAL!$L$89),VLOOKUP($AM$282,'Banco de Dados'!$B$4:$J$50,8,FALSE)*PRINCIPAL!$H$89*(1-(PRINCIPAL!$M$89/100)),IF(AND(PRINCIPAL!$H$89&lt;&gt;"",L300=PRINCIPAL!$N$89),VLOOKUP($AM$282,'Banco de Dados'!$B$4:$J$50,8,FALSE)*PRINCIPAL!$H$89*(1-(PRINCIPAL!$O$89/100)),IF(PRINCIPAL!$H$89&lt;&gt;"",VLOOKUP($AM$282,'Banco de Dados'!$B$4:$J$50,8,FALSE)*PRINCIPAL!$H$89,IF(OR(L300=PRINCIPAL!$I$89,L300=PRINCIPAL!$I$89+PRINCIPAL!$I$89,L300=PRINCIPAL!$I$89+PRINCIPAL!$I$89+PRINCIPAL!$I$89),0,IF(L300=PRINCIPAL!$J$89,VLOOKUP($AM$282,'Banco de Dados'!$B$4:$J$50,6,FALSE)*(1-(PRINCIPAL!$K$89/100)),IF(L300=PRINCIPAL!$L$89,VLOOKUP($AM$282,'Banco de Dados'!$B$4:$J$50,6,FALSE)*(1-(PRINCIPAL!$M$89/100)),IF(L300=PRINCIPAL!$N$89,VLOOKUP($AM$282,'Banco de Dados'!$B$4:$J$50,6,FALSE)*(1-(PRINCIPAL!$O$89/100)),VLOOKUP($AM$282,'Banco de Dados'!$B$4:$J$50,6,FALSE)))))))))),"")</f>
        <v/>
      </c>
      <c r="AM300" s="29" t="str">
        <f>IFERROR(AL300*(IFERROR(VLOOKUP($AM$282,'Banco de Dados'!$B$4:$J$50,4,FALSE),"ERRO")),"")</f>
        <v/>
      </c>
      <c r="AN300" s="29" t="str">
        <f t="shared" si="186"/>
        <v/>
      </c>
      <c r="AO300" s="103" t="str">
        <f>IFERROR(AN300*(C300*(PRINCIPAL!$G$89/100))*0.47*(44/12),"")</f>
        <v/>
      </c>
      <c r="AP300" s="111" t="str">
        <f t="shared" si="187"/>
        <v/>
      </c>
      <c r="AQ300" s="30" t="str">
        <f>IFERROR(IF(AND(PRINCIPAL!$H$90&lt;&gt;"",OR(L300=PRINCIPAL!$I$90,L300=PRINCIPAL!$I$90+PRINCIPAL!$I$90,L300=PRINCIPAL!$I$90+PRINCIPAL!$I$90+PRINCIPAL!$I$90)),0,IF(AND(PRINCIPAL!$H$90&lt;&gt;"",L300=PRINCIPAL!$J$90),VLOOKUP($AR$282,'Banco de Dados'!$B$4:$J$50,8,FALSE)*PRINCIPAL!$H$90*(1-(PRINCIPAL!$K$90/100)),IF(AND(PRINCIPAL!$H$90&lt;&gt;"",L300=PRINCIPAL!$L$90),VLOOKUP($AR$282,'Banco de Dados'!$B$4:$J$50,8,FALSE)*PRINCIPAL!$H$90*(1-(PRINCIPAL!$M$90/100)),IF(AND(PRINCIPAL!$H$90&lt;&gt;"",L300=PRINCIPAL!$N$90),VLOOKUP($AR$282,'Banco de Dados'!$B$4:$J$50,8,FALSE)*PRINCIPAL!$H$90*(1-(PRINCIPAL!$O$90/100)),IF(PRINCIPAL!$H$90&lt;&gt;"",VLOOKUP($AR$282,'Banco de Dados'!$B$4:$J$50,8,FALSE)*PRINCIPAL!$H$90,IF(OR(L300=PRINCIPAL!$I$90,L300=PRINCIPAL!$I$90+PRINCIPAL!$I$90,L300=PRINCIPAL!$I$90+PRINCIPAL!$I$90+PRINCIPAL!$I$90),0,IF(L300=PRINCIPAL!$J$90,VLOOKUP($AR$282,'Banco de Dados'!$B$4:$J$50,6,FALSE)*(1-(PRINCIPAL!$K$90/100)),IF(L300=PRINCIPAL!$L$90,VLOOKUP($AR$282,'Banco de Dados'!$B$4:$J$50,6,FALSE)*(1-(PRINCIPAL!$M$90/100)),IF(L300=PRINCIPAL!$N$90,VLOOKUP($AR$282,'Banco de Dados'!$B$4:$J$50,6,FALSE)*(1-(PRINCIPAL!$O$90/100)),VLOOKUP($AR$282,'Banco de Dados'!$B$4:$J$50,6,FALSE)))))))))),"")</f>
        <v/>
      </c>
      <c r="AR300" s="29" t="str">
        <f>IFERROR(AQ300*(IFERROR(VLOOKUP($AR$282,'Banco de Dados'!$B$4:$J$50,4,FALSE),"ERRO")),"")</f>
        <v/>
      </c>
      <c r="AS300" s="29" t="str">
        <f t="shared" si="188"/>
        <v/>
      </c>
      <c r="AT300" s="103" t="str">
        <f>IFERROR(AS300*(C300*(PRINCIPAL!$G$90/100))*0.47*(44/12),"")</f>
        <v/>
      </c>
      <c r="AU300" s="111" t="str">
        <f t="shared" si="189"/>
        <v/>
      </c>
      <c r="AV300" s="30" t="str">
        <f>IFERROR(IF(AND(PRINCIPAL!$H$91&lt;&gt;"",OR(L300=PRINCIPAL!$I$91,L300=PRINCIPAL!$I$91+PRINCIPAL!$I$91,L300=PRINCIPAL!$I$91+PRINCIPAL!$I$91+PRINCIPAL!$I$91)),0,IF(AND(PRINCIPAL!$H$91&lt;&gt;"",L300=PRINCIPAL!$J$91),VLOOKUP($AW$282,'Banco de Dados'!$B$4:$J$50,8,FALSE)*PRINCIPAL!$H$91*(1-(PRINCIPAL!$K$91/100)),IF(AND(PRINCIPAL!$H$91&lt;&gt;"",L300=PRINCIPAL!$L$91),VLOOKUP($AW$282,'Banco de Dados'!$B$4:$J$50,8,FALSE)*PRINCIPAL!$H$91*(1-(PRINCIPAL!$M$91/100)),IF(AND(PRINCIPAL!$H$91&lt;&gt;"",L300=PRINCIPAL!$N$91),VLOOKUP($AW$282,'Banco de Dados'!$B$4:$J$50,8,FALSE)*PRINCIPAL!$H$91*(1-(PRINCIPAL!$O$91/100)),IF(PRINCIPAL!$H$91&lt;&gt;"",VLOOKUP($AW$282,'Banco de Dados'!$B$4:$J$50,8,FALSE)*PRINCIPAL!$H$91,IF(OR(L300=PRINCIPAL!$I$91,L300=PRINCIPAL!$I$91+PRINCIPAL!$I$91,L300=PRINCIPAL!$I$91+PRINCIPAL!$I$91+PRINCIPAL!$I$91),0,IF(L300=PRINCIPAL!$J$91,VLOOKUP($AW$282,'Banco de Dados'!$B$4:$J$50,6,FALSE)*(1-(PRINCIPAL!$K$91/100)),IF(L300=PRINCIPAL!$L$91,VLOOKUP($AW$282,'Banco de Dados'!$B$4:$J$50,6,FALSE)*(1-(PRINCIPAL!$M$91/100)),IF(L300=PRINCIPAL!$N$91,VLOOKUP($AW$282,'Banco de Dados'!$B$4:$J$50,6,FALSE)*(1-(PRINCIPAL!$O$91/100)),VLOOKUP($AW$282,'Banco de Dados'!$B$4:$J$50,6,FALSE)))))))))),"")</f>
        <v/>
      </c>
      <c r="AW300" s="29" t="str">
        <f>IFERROR(AV300*(IFERROR(VLOOKUP($AW$282,'Banco de Dados'!$B$4:$J$50,4,FALSE),"ERRO")),"")</f>
        <v/>
      </c>
      <c r="AX300" s="29" t="str">
        <f t="shared" si="190"/>
        <v/>
      </c>
      <c r="AY300" s="103" t="str">
        <f>IFERROR(AX300*(C300*(PRINCIPAL!$G$91/100))*0.47*(44/12),"")</f>
        <v/>
      </c>
      <c r="AZ300" s="111" t="str">
        <f t="shared" si="195"/>
        <v/>
      </c>
      <c r="BA300" s="30" t="str">
        <f>IFERROR(IF(AND(PRINCIPAL!$H$92&lt;&gt;"",OR(L300=PRINCIPAL!$I$92,L300=PRINCIPAL!$I$92+PRINCIPAL!$I$92,L300=PRINCIPAL!$I$92+PRINCIPAL!$I$92+PRINCIPAL!$I$92)),0,IF(AND(PRINCIPAL!$H$92&lt;&gt;"",L300=PRINCIPAL!$J$92),VLOOKUP($BB$282,'Banco de Dados'!$B$4:$J$50,8,FALSE)*PRINCIPAL!$H$92*(1-(PRINCIPAL!$K$92/100)),IF(AND(PRINCIPAL!$H$92&lt;&gt;"",L300=PRINCIPAL!$L$92),VLOOKUP($BB$282,'Banco de Dados'!$B$4:$J$50,8,FALSE)*PRINCIPAL!$H$92*(1-(PRINCIPAL!$M$92/100)),IF(AND(PRINCIPAL!$H$92&lt;&gt;"",L300=PRINCIPAL!$N$92),VLOOKUP($BB$282,'Banco de Dados'!$B$4:$J$50,8,FALSE)*PRINCIPAL!$H$92*(1-(PRINCIPAL!$O$92/100)),IF(PRINCIPAL!$H$92&lt;&gt;"",VLOOKUP($BB$282,'Banco de Dados'!$B$4:$J$50,8,FALSE)*PRINCIPAL!$H$92,IF(OR(L300=PRINCIPAL!$I$92,L300=PRINCIPAL!$I$92+PRINCIPAL!$I$92,L300=PRINCIPAL!$I$92+PRINCIPAL!$I$92+PRINCIPAL!$I$92),0,IF(L300=PRINCIPAL!$J$92,VLOOKUP($BB$282,'Banco de Dados'!$B$4:$J$50,6,FALSE)*(1-(PRINCIPAL!$K$92/100)),IF(L300=PRINCIPAL!$L$92,VLOOKUP($BB$282,'Banco de Dados'!$B$4:$J$50,6,FALSE)*(1-(PRINCIPAL!$M$92/100)),IF(L300=PRINCIPAL!$N$92,VLOOKUP($BB$282,'Banco de Dados'!$B$4:$J$50,6,FALSE)*(1-(PRINCIPAL!$O$92/100)),VLOOKUP($BB$282,'Banco de Dados'!$B$4:$J$50,6,FALSE)))))))))),"")</f>
        <v/>
      </c>
      <c r="BB300" s="29" t="str">
        <f>IFERROR(BA300*(IFERROR(VLOOKUP($BB$282,'Banco de Dados'!$B$4:$J$50,4,FALSE),"ERRO")),"")</f>
        <v/>
      </c>
      <c r="BC300" s="29" t="str">
        <f t="shared" si="196"/>
        <v/>
      </c>
      <c r="BD300" s="103" t="str">
        <f>IFERROR(BC300*(C300*(PRINCIPAL!$G$92/100))*0.47*(44/12),"")</f>
        <v/>
      </c>
      <c r="BE300" s="111" t="str">
        <f t="shared" si="175"/>
        <v/>
      </c>
      <c r="BF300" s="30" t="str">
        <f>IFERROR(IF(AND(PRINCIPAL!$H$93&lt;&gt;"",OR(L300=PRINCIPAL!$I$93,L300=PRINCIPAL!$I$93+PRINCIPAL!$I$93,L300=PRINCIPAL!$I$93+PRINCIPAL!$I$93+PRINCIPAL!$I$93)),0,IF(AND(PRINCIPAL!$H$93&lt;&gt;"",L300=PRINCIPAL!$J$93),VLOOKUP($BG$282,'Banco de Dados'!$B$4:$J$50,8,FALSE)*PRINCIPAL!$H$93*(1-(PRINCIPAL!$K$93/100)),IF(AND(PRINCIPAL!$H$93&lt;&gt;"",L300=PRINCIPAL!$L$93),VLOOKUP($BG$282,'Banco de Dados'!$B$4:$J$50,8,FALSE)*PRINCIPAL!$H$93*(1-(PRINCIPAL!$M$93/100)),IF(AND(PRINCIPAL!$H$93&lt;&gt;"",L300=PRINCIPAL!$N$93),VLOOKUP($BG$282,'Banco de Dados'!$B$4:$J$50,8,FALSE)*PRINCIPAL!$H$93*(1-(PRINCIPAL!$O$93/100)),IF(PRINCIPAL!$H$93&lt;&gt;"",VLOOKUP($BG$282,'Banco de Dados'!$B$4:$J$50,8,FALSE)*PRINCIPAL!$H$93,IF(OR(L300=PRINCIPAL!$I$93,L300=PRINCIPAL!$I$93+PRINCIPAL!$I$93,L300=PRINCIPAL!$I$93+PRINCIPAL!$I$93+PRINCIPAL!$I$93),0,IF(L300=PRINCIPAL!$J$93,VLOOKUP($BG$282,'Banco de Dados'!$B$4:$J$50,6,FALSE)*(1-(PRINCIPAL!$K$93/100)),IF(L300=PRINCIPAL!$L$93,VLOOKUP($BG$282,'Banco de Dados'!$B$4:$J$50,6,FALSE)*(1-(PRINCIPAL!$M$93/100)),IF(L300=PRINCIPAL!$N$93,VLOOKUP($BG$282,'Banco de Dados'!$B$4:$J$50,6,FALSE)*(1-(PRINCIPAL!$O$93/100)),VLOOKUP($BG$282,'Banco de Dados'!$B$4:$J$50,6,FALSE)))))))))),"")</f>
        <v/>
      </c>
      <c r="BG300" s="29" t="str">
        <f>IFERROR(BF300*(IFERROR(VLOOKUP($BG$282,'Banco de Dados'!$B$4:$J$50,4,FALSE),"ERRO")),"")</f>
        <v/>
      </c>
      <c r="BH300" s="29" t="str">
        <f t="shared" si="191"/>
        <v/>
      </c>
      <c r="BI300" s="103" t="str">
        <f>IFERROR(BH300*(C300*(PRINCIPAL!$G$93/100))*0.47*(44/12),"")</f>
        <v/>
      </c>
      <c r="BJ300" s="102" t="str">
        <f t="shared" si="176"/>
        <v/>
      </c>
    </row>
    <row r="301" spans="2:62" ht="12.75" customHeight="1" x14ac:dyDescent="0.3">
      <c r="B301" s="326">
        <f t="shared" si="177"/>
        <v>2037</v>
      </c>
      <c r="C301" s="340"/>
      <c r="D301" s="1"/>
      <c r="E301" s="116">
        <v>17</v>
      </c>
      <c r="F301" s="24" t="str">
        <f>IFERROR(VLOOKUP($G$282,'Banco de Dados'!$B$4:$J$50,6,FALSE),"")</f>
        <v/>
      </c>
      <c r="G301" s="25" t="str">
        <f>IFERROR(F301*(IFERROR(VLOOKUP($G$282,'Banco de Dados'!$B$4:$J$50,4,FALSE),"ERRO")),"")</f>
        <v/>
      </c>
      <c r="H301" s="25" t="str">
        <f t="shared" si="178"/>
        <v/>
      </c>
      <c r="I301" s="103" t="str">
        <f t="shared" si="179"/>
        <v/>
      </c>
      <c r="J301" s="117" t="str">
        <f t="shared" si="180"/>
        <v/>
      </c>
      <c r="K301" s="1"/>
      <c r="L301" s="91">
        <v>17</v>
      </c>
      <c r="M301" s="24" t="str">
        <f>IFERROR(IF(AND(PRINCIPAL!$H$84&lt;&gt;"",OR(L301=PRINCIPAL!$I$84,L301=PRINCIPAL!$I$84+PRINCIPAL!$I$84,L301=PRINCIPAL!$I$84+PRINCIPAL!$I$84+PRINCIPAL!$I$84)),0,IF(AND(PRINCIPAL!$H$84&lt;&gt;"",L301=PRINCIPAL!$J$84),VLOOKUP($N$282,'Banco de Dados'!$B$4:$J$50,8,FALSE)*PRINCIPAL!$H$84*(1-(PRINCIPAL!$K$84/100)),IF(AND(PRINCIPAL!$H$84&lt;&gt;"",L301=PRINCIPAL!$L$84),VLOOKUP($N$282,'Banco de Dados'!$B$4:$J$50,8,FALSE)*PRINCIPAL!$H$84*(1-(PRINCIPAL!$M$84/100)),IF(AND(PRINCIPAL!$H$84&lt;&gt;"",L301=PRINCIPAL!$N$84),VLOOKUP($N$282,'Banco de Dados'!$B$4:$J$50,8,FALSE)*PRINCIPAL!$H$84*(1-(PRINCIPAL!$O$84/100)),IF(PRINCIPAL!$H$84&lt;&gt;"",VLOOKUP($N$282,'Banco de Dados'!$B$4:$J$50,8,FALSE)*PRINCIPAL!$H$84,IF(OR(L301=PRINCIPAL!$I$84,L301=PRINCIPAL!$I$84+PRINCIPAL!$I$84,L301=PRINCIPAL!$I$84+PRINCIPAL!$I$84+PRINCIPAL!$I$84),0,IF(L301=PRINCIPAL!$J$84,VLOOKUP($N$282,'Banco de Dados'!$B$4:$J$50,6,FALSE)*(1-(PRINCIPAL!$K$84/100)),IF(L301=PRINCIPAL!$L$84,VLOOKUP($N$282,'Banco de Dados'!$B$4:$J$50,6,FALSE)*(1-(PRINCIPAL!$M$84/100)),IF(L301=PRINCIPAL!$N$84,VLOOKUP($N$282,'Banco de Dados'!$B$4:$J$50,6,FALSE)*(1-(PRINCIPAL!$O$84/100)),VLOOKUP($N$282,'Banco de Dados'!$B$4:$J$50,6,FALSE)))))))))),"")</f>
        <v/>
      </c>
      <c r="N301" s="25" t="str">
        <f>IFERROR(M301*(IFERROR(VLOOKUP($N$282,'Banco de Dados'!$B$4:$J$50,4,FALSE),"ERRO")),"")</f>
        <v/>
      </c>
      <c r="O301" s="25" t="str">
        <f t="shared" si="181"/>
        <v/>
      </c>
      <c r="P301" s="103" t="str">
        <f>IFERROR(O301*(C301*(PRINCIPAL!$G$84/100))*0.47*(44/12),"")</f>
        <v/>
      </c>
      <c r="Q301" s="107" t="str">
        <f>IFERROR(Q300+P301,"")</f>
        <v/>
      </c>
      <c r="R301" s="29" t="str">
        <f>IFERROR(IF(AND(PRINCIPAL!$H$85&lt;&gt;"",OR(L301=PRINCIPAL!$I$85,L301=PRINCIPAL!$I$85+PRINCIPAL!$I$85,L301=PRINCIPAL!$I$85+PRINCIPAL!$I$85+PRINCIPAL!$I$85)),0,IF(AND(PRINCIPAL!$H$85&lt;&gt;"",L301=PRINCIPAL!$J$85),VLOOKUP($S$282,'Banco de Dados'!$B$4:$J$50,8,FALSE)*PRINCIPAL!$H$85*(1-(PRINCIPAL!$K$85/100)),IF(AND(PRINCIPAL!$H$85&lt;&gt;"",L301=PRINCIPAL!$L$85),VLOOKUP($S$282,'Banco de Dados'!$B$4:$J$50,8,FALSE)*PRINCIPAL!$H$85*(1-(PRINCIPAL!$M$85/100)),IF(AND(PRINCIPAL!$H$85&lt;&gt;"",L301=PRINCIPAL!$N$85),VLOOKUP($S$282,'Banco de Dados'!$B$4:$J$50,8,FALSE)*PRINCIPAL!$H$85*(1-(PRINCIPAL!$O$85/100)),IF(PRINCIPAL!$H$85&lt;&gt;"",VLOOKUP($S$282,'Banco de Dados'!$B$4:$J$50,8,FALSE)*PRINCIPAL!$H$85,IF(OR(L301=PRINCIPAL!$I$85,L301=PRINCIPAL!$I$85+PRINCIPAL!$I$85,L301=PRINCIPAL!$I$85+PRINCIPAL!$I$85+PRINCIPAL!$I$85),0,IF(L301=PRINCIPAL!$J$85,VLOOKUP($S$282,'Banco de Dados'!$B$4:$J$50,6,FALSE)*(1-(PRINCIPAL!$K$85/100)),IF(L301=PRINCIPAL!$L$85,VLOOKUP($S$282,'Banco de Dados'!$B$4:$J$50,6,FALSE)*(1-(PRINCIPAL!$M$85/100)),IF(L301=PRINCIPAL!$N$85,VLOOKUP($S$282,'Banco de Dados'!$B$4:$J$50,6,FALSE)*(1-(PRINCIPAL!$O$85/100)),VLOOKUP($S$282,'Banco de Dados'!$B$4:$J$50,6,FALSE)))))))))),"")</f>
        <v/>
      </c>
      <c r="S301" s="29" t="str">
        <f>IFERROR(R301*(IFERROR(VLOOKUP($S$282,'Banco de Dados'!$B$4:$J$50,4,FALSE),"ERRO")),"")</f>
        <v/>
      </c>
      <c r="T301" s="29" t="str">
        <f t="shared" si="198"/>
        <v/>
      </c>
      <c r="U301" s="103" t="str">
        <f>IFERROR(T301*(C301*(PRINCIPAL!$G$85/100))*0.47*(44/12),"")</f>
        <v/>
      </c>
      <c r="V301" s="103" t="str">
        <f t="shared" si="174"/>
        <v/>
      </c>
      <c r="W301" s="30" t="str">
        <f>IFERROR(IF(AND(PRINCIPAL!$H$86&lt;&gt;"",OR(L301=PRINCIPAL!$I$86,L301=PRINCIPAL!$I$86+PRINCIPAL!$I$86,L301=PRINCIPAL!$I$86+PRINCIPAL!$I$86+PRINCIPAL!$I$86)),0,IF(AND(PRINCIPAL!$H$86&lt;&gt;"",L301=PRINCIPAL!$J$86),VLOOKUP($X$282,'Banco de Dados'!$B$4:$J$50,8,FALSE)*PRINCIPAL!$H$86*(1-(PRINCIPAL!$K$86/100)),IF(AND(PRINCIPAL!$H$86&lt;&gt;"",L301=PRINCIPAL!$L$86),VLOOKUP($X$282,'Banco de Dados'!$B$4:$J$50,8,FALSE)*PRINCIPAL!$H$86*(1-(PRINCIPAL!$M$86/100)),IF(AND(PRINCIPAL!$H$86&lt;&gt;"",L301=PRINCIPAL!$N$86),VLOOKUP($X$282,'Banco de Dados'!$B$4:$J$50,8,FALSE)*PRINCIPAL!$H$86*(1-(PRINCIPAL!$O$86/100)),IF(PRINCIPAL!$H$86&lt;&gt;"",VLOOKUP($X$282,'Banco de Dados'!$B$4:$J$50,8,FALSE)*PRINCIPAL!$H$86,IF(OR(L301=PRINCIPAL!$I$86,L301=PRINCIPAL!$I$86+PRINCIPAL!$I$86,L301=PRINCIPAL!$I$86+PRINCIPAL!$I$86+PRINCIPAL!$I$86),0,IF(L301=PRINCIPAL!$J$86,VLOOKUP($X$282,'Banco de Dados'!$B$4:$J$50,6,FALSE)*(1-(PRINCIPAL!$K$86/100)),IF(L301=PRINCIPAL!$L$86,VLOOKUP($X$282,'Banco de Dados'!$B$4:$J$50,6,FALSE)*(1-(PRINCIPAL!$M$86/100)),IF(L301=PRINCIPAL!$N$86,VLOOKUP($X$282,'Banco de Dados'!$B$4:$J$50,6,FALSE)*(1-(PRINCIPAL!$O$86/100)),VLOOKUP($X$282,'Banco de Dados'!$B$4:$J$50,6,FALSE)))))))))),"")</f>
        <v/>
      </c>
      <c r="X301" s="29" t="str">
        <f>IFERROR(W301*(IFERROR(VLOOKUP($X$282,'Banco de Dados'!$B$4:$J$50,4,FALSE),"ERRO")),"")</f>
        <v/>
      </c>
      <c r="Y301" s="29" t="str">
        <f t="shared" si="192"/>
        <v/>
      </c>
      <c r="Z301" s="103" t="str">
        <f>IFERROR(Y301*(C301*(PRINCIPAL!$G$86/100))*0.47*(44/12),"")</f>
        <v/>
      </c>
      <c r="AA301" s="111" t="str">
        <f t="shared" si="193"/>
        <v/>
      </c>
      <c r="AB301" s="30" t="str">
        <f>IFERROR(IF(AND(PRINCIPAL!$H$87&lt;&gt;"",OR(L301=PRINCIPAL!$I$87,L301=PRINCIPAL!$I$87+PRINCIPAL!$I$87,L301=PRINCIPAL!$I$87+PRINCIPAL!$I$87+PRINCIPAL!$I$87)),0,IF(AND(PRINCIPAL!$H$87&lt;&gt;"",L301=PRINCIPAL!$J$87),VLOOKUP($AC$282,'Banco de Dados'!$B$4:$J$50,8,FALSE)*PRINCIPAL!$H$87*(1-(PRINCIPAL!$K$87/100)),IF(AND(PRINCIPAL!$H$87&lt;&gt;"",L301=PRINCIPAL!$L$87),VLOOKUP($AC$282,'Banco de Dados'!$B$4:$J$50,8,FALSE)*PRINCIPAL!$H$87*(1-(PRINCIPAL!$M$87/100)),IF(AND(PRINCIPAL!$H$87&lt;&gt;"",L301=PRINCIPAL!$N$87),VLOOKUP($AC$282,'Banco de Dados'!$B$4:$J$50,8,FALSE)*PRINCIPAL!$H$87*(1-(PRINCIPAL!$O$87/100)),IF(PRINCIPAL!$H$87&lt;&gt;"",VLOOKUP($AC$282,'Banco de Dados'!$B$4:$J$50,8,FALSE)*PRINCIPAL!$H$87,IF(OR(L301=PRINCIPAL!$I$87,L301=PRINCIPAL!$I$87+PRINCIPAL!$I$87,L301=PRINCIPAL!$I$87+PRINCIPAL!$I$87+PRINCIPAL!$I$87),0,IF(L301=PRINCIPAL!$J$87,VLOOKUP($AC$282,'Banco de Dados'!$B$4:$J$50,6,FALSE)*(1-(PRINCIPAL!$K$87/100)),IF(L301=PRINCIPAL!$L$87,VLOOKUP($AC$282,'Banco de Dados'!$B$4:$J$50,6,FALSE)*(1-(PRINCIPAL!$M$87/100)),IF(L301=PRINCIPAL!$N$87,VLOOKUP($AC$282,'Banco de Dados'!$B$4:$J$50,6,FALSE)*(1-(PRINCIPAL!$O$87/100)),VLOOKUP($AC$282,'Banco de Dados'!$B$4:$J$50,6,FALSE)))))))))),"")</f>
        <v/>
      </c>
      <c r="AC301" s="29" t="str">
        <f>IFERROR(AB301*(IFERROR(VLOOKUP($AC$282,'Banco de Dados'!$B$4:$J$50,4,FALSE),"ERRO")),"")</f>
        <v/>
      </c>
      <c r="AD301" s="29" t="str">
        <f t="shared" si="183"/>
        <v/>
      </c>
      <c r="AE301" s="103" t="str">
        <f>IFERROR(AD301*(C301*(PRINCIPAL!$G$87/100))*0.47*(44/12),"")</f>
        <v/>
      </c>
      <c r="AF301" s="111" t="str">
        <f t="shared" si="184"/>
        <v/>
      </c>
      <c r="AG301" s="30" t="str">
        <f>IFERROR(IF(AND(PRINCIPAL!$H$88&lt;&gt;"",OR(L301=PRINCIPAL!$I$88,L301=PRINCIPAL!$I$88+PRINCIPAL!$I$88,L301=PRINCIPAL!$I$88+PRINCIPAL!$I$88+PRINCIPAL!$I$88)),0,IF(AND(PRINCIPAL!$H$88&lt;&gt;"",L301=PRINCIPAL!$J$88),VLOOKUP($AH$282,'Banco de Dados'!$B$4:$J$50,8,FALSE)*PRINCIPAL!$H$88*(1-(PRINCIPAL!$K$88/100)),IF(AND(PRINCIPAL!$H$88&lt;&gt;"",L301=PRINCIPAL!$L$88),VLOOKUP($AH$282,'Banco de Dados'!$B$4:$J$50,8,FALSE)*PRINCIPAL!$H$88*(1-(PRINCIPAL!$M$88/100)),IF(AND(PRINCIPAL!$H$88&lt;&gt;"",L301=PRINCIPAL!$N$88),VLOOKUP($AH$282,'Banco de Dados'!$B$4:$J$50,8,FALSE)*PRINCIPAL!$H$88*(1-(PRINCIPAL!$O$88/100)),IF(PRINCIPAL!$H$88&lt;&gt;"",VLOOKUP($AH$282,'Banco de Dados'!$B$4:$J$50,8,FALSE)*PRINCIPAL!$H$88,IF(OR(L301=PRINCIPAL!$I$88,L301=PRINCIPAL!$I$88+PRINCIPAL!$I$88,L301=PRINCIPAL!$I$88+PRINCIPAL!$I$88+PRINCIPAL!$I$88),0,IF(L301=PRINCIPAL!$J$88,VLOOKUP($AH$282,'Banco de Dados'!$B$4:$J$50,6,FALSE)*(1-(PRINCIPAL!$K$88/100)),IF(L301=PRINCIPAL!$L$88,VLOOKUP($AH$282,'Banco de Dados'!$B$4:$J$50,6,FALSE)*(1-(PRINCIPAL!$M$88/100)),IF(L301=PRINCIPAL!$N$88,VLOOKUP($AH$282,'Banco de Dados'!$B$4:$J$50,6,FALSE)*(1-(PRINCIPAL!$O$88/100)),VLOOKUP($AH$282,'Banco de Dados'!$B$4:$J$50,6,FALSE)))))))))),"")</f>
        <v/>
      </c>
      <c r="AH301" s="29" t="str">
        <f>IFERROR(AG301*(IFERROR(VLOOKUP($AH$282,'Banco de Dados'!$B$4:$J$50,4,FALSE),"ERRO")),"")</f>
        <v/>
      </c>
      <c r="AI301" s="29" t="str">
        <f t="shared" si="185"/>
        <v/>
      </c>
      <c r="AJ301" s="103" t="str">
        <f>IFERROR(AI301*(C301*(PRINCIPAL!$G$88/100))*0.47*(44/12),"")</f>
        <v/>
      </c>
      <c r="AK301" s="111" t="str">
        <f t="shared" si="194"/>
        <v/>
      </c>
      <c r="AL301" s="30" t="str">
        <f>IFERROR(IF(AND(PRINCIPAL!$H$89&lt;&gt;"",OR(L301=PRINCIPAL!$I$89,L301=PRINCIPAL!$I$89+PRINCIPAL!$I$89,L301=PRINCIPAL!$I$89+PRINCIPAL!$I$89+PRINCIPAL!$I$89)),0,IF(AND(PRINCIPAL!$H$89&lt;&gt;"",L301=PRINCIPAL!$J$89),VLOOKUP($AM$282,'Banco de Dados'!$B$4:$J$50,8,FALSE)*PRINCIPAL!$H$89*(1-(PRINCIPAL!$K$89/100)),IF(AND(PRINCIPAL!$H$89&lt;&gt;"",L301=PRINCIPAL!$L$89),VLOOKUP($AM$282,'Banco de Dados'!$B$4:$J$50,8,FALSE)*PRINCIPAL!$H$89*(1-(PRINCIPAL!$M$89/100)),IF(AND(PRINCIPAL!$H$89&lt;&gt;"",L301=PRINCIPAL!$N$89),VLOOKUP($AM$282,'Banco de Dados'!$B$4:$J$50,8,FALSE)*PRINCIPAL!$H$89*(1-(PRINCIPAL!$O$89/100)),IF(PRINCIPAL!$H$89&lt;&gt;"",VLOOKUP($AM$282,'Banco de Dados'!$B$4:$J$50,8,FALSE)*PRINCIPAL!$H$89,IF(OR(L301=PRINCIPAL!$I$89,L301=PRINCIPAL!$I$89+PRINCIPAL!$I$89,L301=PRINCIPAL!$I$89+PRINCIPAL!$I$89+PRINCIPAL!$I$89),0,IF(L301=PRINCIPAL!$J$89,VLOOKUP($AM$282,'Banco de Dados'!$B$4:$J$50,6,FALSE)*(1-(PRINCIPAL!$K$89/100)),IF(L301=PRINCIPAL!$L$89,VLOOKUP($AM$282,'Banco de Dados'!$B$4:$J$50,6,FALSE)*(1-(PRINCIPAL!$M$89/100)),IF(L301=PRINCIPAL!$N$89,VLOOKUP($AM$282,'Banco de Dados'!$B$4:$J$50,6,FALSE)*(1-(PRINCIPAL!$O$89/100)),VLOOKUP($AM$282,'Banco de Dados'!$B$4:$J$50,6,FALSE)))))))))),"")</f>
        <v/>
      </c>
      <c r="AM301" s="29" t="str">
        <f>IFERROR(AL301*(IFERROR(VLOOKUP($AM$282,'Banco de Dados'!$B$4:$J$50,4,FALSE),"ERRO")),"")</f>
        <v/>
      </c>
      <c r="AN301" s="29" t="str">
        <f t="shared" si="186"/>
        <v/>
      </c>
      <c r="AO301" s="103" t="str">
        <f>IFERROR(AN301*(C301*(PRINCIPAL!$G$89/100))*0.47*(44/12),"")</f>
        <v/>
      </c>
      <c r="AP301" s="111" t="str">
        <f t="shared" si="187"/>
        <v/>
      </c>
      <c r="AQ301" s="30" t="str">
        <f>IFERROR(IF(AND(PRINCIPAL!$H$90&lt;&gt;"",OR(L301=PRINCIPAL!$I$90,L301=PRINCIPAL!$I$90+PRINCIPAL!$I$90,L301=PRINCIPAL!$I$90+PRINCIPAL!$I$90+PRINCIPAL!$I$90)),0,IF(AND(PRINCIPAL!$H$90&lt;&gt;"",L301=PRINCIPAL!$J$90),VLOOKUP($AR$282,'Banco de Dados'!$B$4:$J$50,8,FALSE)*PRINCIPAL!$H$90*(1-(PRINCIPAL!$K$90/100)),IF(AND(PRINCIPAL!$H$90&lt;&gt;"",L301=PRINCIPAL!$L$90),VLOOKUP($AR$282,'Banco de Dados'!$B$4:$J$50,8,FALSE)*PRINCIPAL!$H$90*(1-(PRINCIPAL!$M$90/100)),IF(AND(PRINCIPAL!$H$90&lt;&gt;"",L301=PRINCIPAL!$N$90),VLOOKUP($AR$282,'Banco de Dados'!$B$4:$J$50,8,FALSE)*PRINCIPAL!$H$90*(1-(PRINCIPAL!$O$90/100)),IF(PRINCIPAL!$H$90&lt;&gt;"",VLOOKUP($AR$282,'Banco de Dados'!$B$4:$J$50,8,FALSE)*PRINCIPAL!$H$90,IF(OR(L301=PRINCIPAL!$I$90,L301=PRINCIPAL!$I$90+PRINCIPAL!$I$90,L301=PRINCIPAL!$I$90+PRINCIPAL!$I$90+PRINCIPAL!$I$90),0,IF(L301=PRINCIPAL!$J$90,VLOOKUP($AR$282,'Banco de Dados'!$B$4:$J$50,6,FALSE)*(1-(PRINCIPAL!$K$90/100)),IF(L301=PRINCIPAL!$L$90,VLOOKUP($AR$282,'Banco de Dados'!$B$4:$J$50,6,FALSE)*(1-(PRINCIPAL!$M$90/100)),IF(L301=PRINCIPAL!$N$90,VLOOKUP($AR$282,'Banco de Dados'!$B$4:$J$50,6,FALSE)*(1-(PRINCIPAL!$O$90/100)),VLOOKUP($AR$282,'Banco de Dados'!$B$4:$J$50,6,FALSE)))))))))),"")</f>
        <v/>
      </c>
      <c r="AR301" s="29" t="str">
        <f>IFERROR(AQ301*(IFERROR(VLOOKUP($AR$282,'Banco de Dados'!$B$4:$J$50,4,FALSE),"ERRO")),"")</f>
        <v/>
      </c>
      <c r="AS301" s="29" t="str">
        <f t="shared" si="188"/>
        <v/>
      </c>
      <c r="AT301" s="103" t="str">
        <f>IFERROR(AS301*(C301*(PRINCIPAL!$G$90/100))*0.47*(44/12),"")</f>
        <v/>
      </c>
      <c r="AU301" s="111" t="str">
        <f t="shared" si="189"/>
        <v/>
      </c>
      <c r="AV301" s="30" t="str">
        <f>IFERROR(IF(AND(PRINCIPAL!$H$91&lt;&gt;"",OR(L301=PRINCIPAL!$I$91,L301=PRINCIPAL!$I$91+PRINCIPAL!$I$91,L301=PRINCIPAL!$I$91+PRINCIPAL!$I$91+PRINCIPAL!$I$91)),0,IF(AND(PRINCIPAL!$H$91&lt;&gt;"",L301=PRINCIPAL!$J$91),VLOOKUP($AW$282,'Banco de Dados'!$B$4:$J$50,8,FALSE)*PRINCIPAL!$H$91*(1-(PRINCIPAL!$K$91/100)),IF(AND(PRINCIPAL!$H$91&lt;&gt;"",L301=PRINCIPAL!$L$91),VLOOKUP($AW$282,'Banco de Dados'!$B$4:$J$50,8,FALSE)*PRINCIPAL!$H$91*(1-(PRINCIPAL!$M$91/100)),IF(AND(PRINCIPAL!$H$91&lt;&gt;"",L301=PRINCIPAL!$N$91),VLOOKUP($AW$282,'Banco de Dados'!$B$4:$J$50,8,FALSE)*PRINCIPAL!$H$91*(1-(PRINCIPAL!$O$91/100)),IF(PRINCIPAL!$H$91&lt;&gt;"",VLOOKUP($AW$282,'Banco de Dados'!$B$4:$J$50,8,FALSE)*PRINCIPAL!$H$91,IF(OR(L301=PRINCIPAL!$I$91,L301=PRINCIPAL!$I$91+PRINCIPAL!$I$91,L301=PRINCIPAL!$I$91+PRINCIPAL!$I$91+PRINCIPAL!$I$91),0,IF(L301=PRINCIPAL!$J$91,VLOOKUP($AW$282,'Banco de Dados'!$B$4:$J$50,6,FALSE)*(1-(PRINCIPAL!$K$91/100)),IF(L301=PRINCIPAL!$L$91,VLOOKUP($AW$282,'Banco de Dados'!$B$4:$J$50,6,FALSE)*(1-(PRINCIPAL!$M$91/100)),IF(L301=PRINCIPAL!$N$91,VLOOKUP($AW$282,'Banco de Dados'!$B$4:$J$50,6,FALSE)*(1-(PRINCIPAL!$O$91/100)),VLOOKUP($AW$282,'Banco de Dados'!$B$4:$J$50,6,FALSE)))))))))),"")</f>
        <v/>
      </c>
      <c r="AW301" s="29" t="str">
        <f>IFERROR(AV301*(IFERROR(VLOOKUP($AW$282,'Banco de Dados'!$B$4:$J$50,4,FALSE),"ERRO")),"")</f>
        <v/>
      </c>
      <c r="AX301" s="29" t="str">
        <f t="shared" si="190"/>
        <v/>
      </c>
      <c r="AY301" s="103" t="str">
        <f>IFERROR(AX301*(C301*(PRINCIPAL!$G$91/100))*0.47*(44/12),"")</f>
        <v/>
      </c>
      <c r="AZ301" s="111" t="str">
        <f t="shared" si="195"/>
        <v/>
      </c>
      <c r="BA301" s="30" t="str">
        <f>IFERROR(IF(AND(PRINCIPAL!$H$92&lt;&gt;"",OR(L301=PRINCIPAL!$I$92,L301=PRINCIPAL!$I$92+PRINCIPAL!$I$92,L301=PRINCIPAL!$I$92+PRINCIPAL!$I$92+PRINCIPAL!$I$92)),0,IF(AND(PRINCIPAL!$H$92&lt;&gt;"",L301=PRINCIPAL!$J$92),VLOOKUP($BB$282,'Banco de Dados'!$B$4:$J$50,8,FALSE)*PRINCIPAL!$H$92*(1-(PRINCIPAL!$K$92/100)),IF(AND(PRINCIPAL!$H$92&lt;&gt;"",L301=PRINCIPAL!$L$92),VLOOKUP($BB$282,'Banco de Dados'!$B$4:$J$50,8,FALSE)*PRINCIPAL!$H$92*(1-(PRINCIPAL!$M$92/100)),IF(AND(PRINCIPAL!$H$92&lt;&gt;"",L301=PRINCIPAL!$N$92),VLOOKUP($BB$282,'Banco de Dados'!$B$4:$J$50,8,FALSE)*PRINCIPAL!$H$92*(1-(PRINCIPAL!$O$92/100)),IF(PRINCIPAL!$H$92&lt;&gt;"",VLOOKUP($BB$282,'Banco de Dados'!$B$4:$J$50,8,FALSE)*PRINCIPAL!$H$92,IF(OR(L301=PRINCIPAL!$I$92,L301=PRINCIPAL!$I$92+PRINCIPAL!$I$92,L301=PRINCIPAL!$I$92+PRINCIPAL!$I$92+PRINCIPAL!$I$92),0,IF(L301=PRINCIPAL!$J$92,VLOOKUP($BB$282,'Banco de Dados'!$B$4:$J$50,6,FALSE)*(1-(PRINCIPAL!$K$92/100)),IF(L301=PRINCIPAL!$L$92,VLOOKUP($BB$282,'Banco de Dados'!$B$4:$J$50,6,FALSE)*(1-(PRINCIPAL!$M$92/100)),IF(L301=PRINCIPAL!$N$92,VLOOKUP($BB$282,'Banco de Dados'!$B$4:$J$50,6,FALSE)*(1-(PRINCIPAL!$O$92/100)),VLOOKUP($BB$282,'Banco de Dados'!$B$4:$J$50,6,FALSE)))))))))),"")</f>
        <v/>
      </c>
      <c r="BB301" s="29" t="str">
        <f>IFERROR(BA301*(IFERROR(VLOOKUP($BB$282,'Banco de Dados'!$B$4:$J$50,4,FALSE),"ERRO")),"")</f>
        <v/>
      </c>
      <c r="BC301" s="29" t="str">
        <f t="shared" si="196"/>
        <v/>
      </c>
      <c r="BD301" s="103" t="str">
        <f>IFERROR(BC301*(C301*(PRINCIPAL!$G$92/100))*0.47*(44/12),"")</f>
        <v/>
      </c>
      <c r="BE301" s="111" t="str">
        <f t="shared" si="175"/>
        <v/>
      </c>
      <c r="BF301" s="30" t="str">
        <f>IFERROR(IF(AND(PRINCIPAL!$H$93&lt;&gt;"",OR(L301=PRINCIPAL!$I$93,L301=PRINCIPAL!$I$93+PRINCIPAL!$I$93,L301=PRINCIPAL!$I$93+PRINCIPAL!$I$93+PRINCIPAL!$I$93)),0,IF(AND(PRINCIPAL!$H$93&lt;&gt;"",L301=PRINCIPAL!$J$93),VLOOKUP($BG$282,'Banco de Dados'!$B$4:$J$50,8,FALSE)*PRINCIPAL!$H$93*(1-(PRINCIPAL!$K$93/100)),IF(AND(PRINCIPAL!$H$93&lt;&gt;"",L301=PRINCIPAL!$L$93),VLOOKUP($BG$282,'Banco de Dados'!$B$4:$J$50,8,FALSE)*PRINCIPAL!$H$93*(1-(PRINCIPAL!$M$93/100)),IF(AND(PRINCIPAL!$H$93&lt;&gt;"",L301=PRINCIPAL!$N$93),VLOOKUP($BG$282,'Banco de Dados'!$B$4:$J$50,8,FALSE)*PRINCIPAL!$H$93*(1-(PRINCIPAL!$O$93/100)),IF(PRINCIPAL!$H$93&lt;&gt;"",VLOOKUP($BG$282,'Banco de Dados'!$B$4:$J$50,8,FALSE)*PRINCIPAL!$H$93,IF(OR(L301=PRINCIPAL!$I$93,L301=PRINCIPAL!$I$93+PRINCIPAL!$I$93,L301=PRINCIPAL!$I$93+PRINCIPAL!$I$93+PRINCIPAL!$I$93),0,IF(L301=PRINCIPAL!$J$93,VLOOKUP($BG$282,'Banco de Dados'!$B$4:$J$50,6,FALSE)*(1-(PRINCIPAL!$K$93/100)),IF(L301=PRINCIPAL!$L$93,VLOOKUP($BG$282,'Banco de Dados'!$B$4:$J$50,6,FALSE)*(1-(PRINCIPAL!$M$93/100)),IF(L301=PRINCIPAL!$N$93,VLOOKUP($BG$282,'Banco de Dados'!$B$4:$J$50,6,FALSE)*(1-(PRINCIPAL!$O$93/100)),VLOOKUP($BG$282,'Banco de Dados'!$B$4:$J$50,6,FALSE)))))))))),"")</f>
        <v/>
      </c>
      <c r="BG301" s="29" t="str">
        <f>IFERROR(BF301*(IFERROR(VLOOKUP($BG$282,'Banco de Dados'!$B$4:$J$50,4,FALSE),"ERRO")),"")</f>
        <v/>
      </c>
      <c r="BH301" s="29" t="str">
        <f t="shared" si="191"/>
        <v/>
      </c>
      <c r="BI301" s="103" t="str">
        <f>IFERROR(BH301*(C301*(PRINCIPAL!$G$93/100))*0.47*(44/12),"")</f>
        <v/>
      </c>
      <c r="BJ301" s="102" t="str">
        <f t="shared" si="176"/>
        <v/>
      </c>
    </row>
    <row r="302" spans="2:62" ht="12.75" customHeight="1" x14ac:dyDescent="0.3">
      <c r="B302" s="326">
        <f t="shared" si="177"/>
        <v>2038</v>
      </c>
      <c r="C302" s="340"/>
      <c r="D302" s="1"/>
      <c r="E302" s="116">
        <v>18</v>
      </c>
      <c r="F302" s="24" t="str">
        <f>IFERROR(VLOOKUP($G$282,'Banco de Dados'!$B$4:$J$50,6,FALSE),"")</f>
        <v/>
      </c>
      <c r="G302" s="25" t="str">
        <f>IFERROR(F302*(IFERROR(VLOOKUP($G$282,'Banco de Dados'!$B$4:$J$50,4,FALSE),"ERRO")),"")</f>
        <v/>
      </c>
      <c r="H302" s="25" t="str">
        <f t="shared" si="178"/>
        <v/>
      </c>
      <c r="I302" s="103" t="str">
        <f t="shared" si="179"/>
        <v/>
      </c>
      <c r="J302" s="117" t="str">
        <f t="shared" si="180"/>
        <v/>
      </c>
      <c r="K302" s="1"/>
      <c r="L302" s="91">
        <v>18</v>
      </c>
      <c r="M302" s="24" t="str">
        <f>IFERROR(IF(AND(PRINCIPAL!$H$84&lt;&gt;"",OR(L302=PRINCIPAL!$I$84,L302=PRINCIPAL!$I$84+PRINCIPAL!$I$84,L302=PRINCIPAL!$I$84+PRINCIPAL!$I$84+PRINCIPAL!$I$84)),0,IF(AND(PRINCIPAL!$H$84&lt;&gt;"",L302=PRINCIPAL!$J$84),VLOOKUP($N$282,'Banco de Dados'!$B$4:$J$50,8,FALSE)*PRINCIPAL!$H$84*(1-(PRINCIPAL!$K$84/100)),IF(AND(PRINCIPAL!$H$84&lt;&gt;"",L302=PRINCIPAL!$L$84),VLOOKUP($N$282,'Banco de Dados'!$B$4:$J$50,8,FALSE)*PRINCIPAL!$H$84*(1-(PRINCIPAL!$M$84/100)),IF(AND(PRINCIPAL!$H$84&lt;&gt;"",L302=PRINCIPAL!$N$84),VLOOKUP($N$282,'Banco de Dados'!$B$4:$J$50,8,FALSE)*PRINCIPAL!$H$84*(1-(PRINCIPAL!$O$84/100)),IF(PRINCIPAL!$H$84&lt;&gt;"",VLOOKUP($N$282,'Banco de Dados'!$B$4:$J$50,8,FALSE)*PRINCIPAL!$H$84,IF(OR(L302=PRINCIPAL!$I$84,L302=PRINCIPAL!$I$84+PRINCIPAL!$I$84,L302=PRINCIPAL!$I$84+PRINCIPAL!$I$84+PRINCIPAL!$I$84),0,IF(L302=PRINCIPAL!$J$84,VLOOKUP($N$282,'Banco de Dados'!$B$4:$J$50,6,FALSE)*(1-(PRINCIPAL!$K$84/100)),IF(L302=PRINCIPAL!$L$84,VLOOKUP($N$282,'Banco de Dados'!$B$4:$J$50,6,FALSE)*(1-(PRINCIPAL!$M$84/100)),IF(L302=PRINCIPAL!$N$84,VLOOKUP($N$282,'Banco de Dados'!$B$4:$J$50,6,FALSE)*(1-(PRINCIPAL!$O$84/100)),VLOOKUP($N$282,'Banco de Dados'!$B$4:$J$50,6,FALSE)))))))))),"")</f>
        <v/>
      </c>
      <c r="N302" s="25" t="str">
        <f>IFERROR(M302*(IFERROR(VLOOKUP($N$282,'Banco de Dados'!$B$4:$J$50,4,FALSE),"ERRO")),"")</f>
        <v/>
      </c>
      <c r="O302" s="25" t="str">
        <f t="shared" si="181"/>
        <v/>
      </c>
      <c r="P302" s="103" t="str">
        <f>IFERROR(O302*(C302*(PRINCIPAL!$G$84/100))*0.47*(44/12),"")</f>
        <v/>
      </c>
      <c r="Q302" s="107" t="str">
        <f>IFERROR(Q301+P302,"")</f>
        <v/>
      </c>
      <c r="R302" s="29" t="str">
        <f>IFERROR(IF(AND(PRINCIPAL!$H$85&lt;&gt;"",OR(L302=PRINCIPAL!$I$85,L302=PRINCIPAL!$I$85+PRINCIPAL!$I$85,L302=PRINCIPAL!$I$85+PRINCIPAL!$I$85+PRINCIPAL!$I$85)),0,IF(AND(PRINCIPAL!$H$85&lt;&gt;"",L302=PRINCIPAL!$J$85),VLOOKUP($S$282,'Banco de Dados'!$B$4:$J$50,8,FALSE)*PRINCIPAL!$H$85*(1-(PRINCIPAL!$K$85/100)),IF(AND(PRINCIPAL!$H$85&lt;&gt;"",L302=PRINCIPAL!$L$85),VLOOKUP($S$282,'Banco de Dados'!$B$4:$J$50,8,FALSE)*PRINCIPAL!$H$85*(1-(PRINCIPAL!$M$85/100)),IF(AND(PRINCIPAL!$H$85&lt;&gt;"",L302=PRINCIPAL!$N$85),VLOOKUP($S$282,'Banco de Dados'!$B$4:$J$50,8,FALSE)*PRINCIPAL!$H$85*(1-(PRINCIPAL!$O$85/100)),IF(PRINCIPAL!$H$85&lt;&gt;"",VLOOKUP($S$282,'Banco de Dados'!$B$4:$J$50,8,FALSE)*PRINCIPAL!$H$85,IF(OR(L302=PRINCIPAL!$I$85,L302=PRINCIPAL!$I$85+PRINCIPAL!$I$85,L302=PRINCIPAL!$I$85+PRINCIPAL!$I$85+PRINCIPAL!$I$85),0,IF(L302=PRINCIPAL!$J$85,VLOOKUP($S$282,'Banco de Dados'!$B$4:$J$50,6,FALSE)*(1-(PRINCIPAL!$K$85/100)),IF(L302=PRINCIPAL!$L$85,VLOOKUP($S$282,'Banco de Dados'!$B$4:$J$50,6,FALSE)*(1-(PRINCIPAL!$M$85/100)),IF(L302=PRINCIPAL!$N$85,VLOOKUP($S$282,'Banco de Dados'!$B$4:$J$50,6,FALSE)*(1-(PRINCIPAL!$O$85/100)),VLOOKUP($S$282,'Banco de Dados'!$B$4:$J$50,6,FALSE)))))))))),"")</f>
        <v/>
      </c>
      <c r="S302" s="29" t="str">
        <f>IFERROR(R302*(IFERROR(VLOOKUP($S$282,'Banco de Dados'!$B$4:$J$50,4,FALSE),"ERRO")),"")</f>
        <v/>
      </c>
      <c r="T302" s="29" t="str">
        <f t="shared" si="198"/>
        <v/>
      </c>
      <c r="U302" s="103" t="str">
        <f>IFERROR(T302*(C302*(PRINCIPAL!$G$85/100))*0.47*(44/12),"")</f>
        <v/>
      </c>
      <c r="V302" s="103" t="str">
        <f t="shared" si="174"/>
        <v/>
      </c>
      <c r="W302" s="30" t="str">
        <f>IFERROR(IF(AND(PRINCIPAL!$H$86&lt;&gt;"",OR(L302=PRINCIPAL!$I$86,L302=PRINCIPAL!$I$86+PRINCIPAL!$I$86,L302=PRINCIPAL!$I$86+PRINCIPAL!$I$86+PRINCIPAL!$I$86)),0,IF(AND(PRINCIPAL!$H$86&lt;&gt;"",L302=PRINCIPAL!$J$86),VLOOKUP($X$282,'Banco de Dados'!$B$4:$J$50,8,FALSE)*PRINCIPAL!$H$86*(1-(PRINCIPAL!$K$86/100)),IF(AND(PRINCIPAL!$H$86&lt;&gt;"",L302=PRINCIPAL!$L$86),VLOOKUP($X$282,'Banco de Dados'!$B$4:$J$50,8,FALSE)*PRINCIPAL!$H$86*(1-(PRINCIPAL!$M$86/100)),IF(AND(PRINCIPAL!$H$86&lt;&gt;"",L302=PRINCIPAL!$N$86),VLOOKUP($X$282,'Banco de Dados'!$B$4:$J$50,8,FALSE)*PRINCIPAL!$H$86*(1-(PRINCIPAL!$O$86/100)),IF(PRINCIPAL!$H$86&lt;&gt;"",VLOOKUP($X$282,'Banco de Dados'!$B$4:$J$50,8,FALSE)*PRINCIPAL!$H$86,IF(OR(L302=PRINCIPAL!$I$86,L302=PRINCIPAL!$I$86+PRINCIPAL!$I$86,L302=PRINCIPAL!$I$86+PRINCIPAL!$I$86+PRINCIPAL!$I$86),0,IF(L302=PRINCIPAL!$J$86,VLOOKUP($X$282,'Banco de Dados'!$B$4:$J$50,6,FALSE)*(1-(PRINCIPAL!$K$86/100)),IF(L302=PRINCIPAL!$L$86,VLOOKUP($X$282,'Banco de Dados'!$B$4:$J$50,6,FALSE)*(1-(PRINCIPAL!$M$86/100)),IF(L302=PRINCIPAL!$N$86,VLOOKUP($X$282,'Banco de Dados'!$B$4:$J$50,6,FALSE)*(1-(PRINCIPAL!$O$86/100)),VLOOKUP($X$282,'Banco de Dados'!$B$4:$J$50,6,FALSE)))))))))),"")</f>
        <v/>
      </c>
      <c r="X302" s="29" t="str">
        <f>IFERROR(W302*(IFERROR(VLOOKUP($X$282,'Banco de Dados'!$B$4:$J$50,4,FALSE),"ERRO")),"")</f>
        <v/>
      </c>
      <c r="Y302" s="29" t="str">
        <f t="shared" si="192"/>
        <v/>
      </c>
      <c r="Z302" s="103" t="str">
        <f>IFERROR(Y302*(C302*(PRINCIPAL!$G$86/100))*0.47*(44/12),"")</f>
        <v/>
      </c>
      <c r="AA302" s="111" t="str">
        <f t="shared" si="193"/>
        <v/>
      </c>
      <c r="AB302" s="30" t="str">
        <f>IFERROR(IF(AND(PRINCIPAL!$H$87&lt;&gt;"",OR(L302=PRINCIPAL!$I$87,L302=PRINCIPAL!$I$87+PRINCIPAL!$I$87,L302=PRINCIPAL!$I$87+PRINCIPAL!$I$87+PRINCIPAL!$I$87)),0,IF(AND(PRINCIPAL!$H$87&lt;&gt;"",L302=PRINCIPAL!$J$87),VLOOKUP($AC$282,'Banco de Dados'!$B$4:$J$50,8,FALSE)*PRINCIPAL!$H$87*(1-(PRINCIPAL!$K$87/100)),IF(AND(PRINCIPAL!$H$87&lt;&gt;"",L302=PRINCIPAL!$L$87),VLOOKUP($AC$282,'Banco de Dados'!$B$4:$J$50,8,FALSE)*PRINCIPAL!$H$87*(1-(PRINCIPAL!$M$87/100)),IF(AND(PRINCIPAL!$H$87&lt;&gt;"",L302=PRINCIPAL!$N$87),VLOOKUP($AC$282,'Banco de Dados'!$B$4:$J$50,8,FALSE)*PRINCIPAL!$H$87*(1-(PRINCIPAL!$O$87/100)),IF(PRINCIPAL!$H$87&lt;&gt;"",VLOOKUP($AC$282,'Banco de Dados'!$B$4:$J$50,8,FALSE)*PRINCIPAL!$H$87,IF(OR(L302=PRINCIPAL!$I$87,L302=PRINCIPAL!$I$87+PRINCIPAL!$I$87,L302=PRINCIPAL!$I$87+PRINCIPAL!$I$87+PRINCIPAL!$I$87),0,IF(L302=PRINCIPAL!$J$87,VLOOKUP($AC$282,'Banco de Dados'!$B$4:$J$50,6,FALSE)*(1-(PRINCIPAL!$K$87/100)),IF(L302=PRINCIPAL!$L$87,VLOOKUP($AC$282,'Banco de Dados'!$B$4:$J$50,6,FALSE)*(1-(PRINCIPAL!$M$87/100)),IF(L302=PRINCIPAL!$N$87,VLOOKUP($AC$282,'Banco de Dados'!$B$4:$J$50,6,FALSE)*(1-(PRINCIPAL!$O$87/100)),VLOOKUP($AC$282,'Banco de Dados'!$B$4:$J$50,6,FALSE)))))))))),"")</f>
        <v/>
      </c>
      <c r="AC302" s="29" t="str">
        <f>IFERROR(AB302*(IFERROR(VLOOKUP($AC$282,'Banco de Dados'!$B$4:$J$50,4,FALSE),"ERRO")),"")</f>
        <v/>
      </c>
      <c r="AD302" s="29" t="str">
        <f t="shared" si="183"/>
        <v/>
      </c>
      <c r="AE302" s="103" t="str">
        <f>IFERROR(AD302*(C302*(PRINCIPAL!$G$87/100))*0.47*(44/12),"")</f>
        <v/>
      </c>
      <c r="AF302" s="111" t="str">
        <f t="shared" si="184"/>
        <v/>
      </c>
      <c r="AG302" s="30" t="str">
        <f>IFERROR(IF(AND(PRINCIPAL!$H$88&lt;&gt;"",OR(L302=PRINCIPAL!$I$88,L302=PRINCIPAL!$I$88+PRINCIPAL!$I$88,L302=PRINCIPAL!$I$88+PRINCIPAL!$I$88+PRINCIPAL!$I$88)),0,IF(AND(PRINCIPAL!$H$88&lt;&gt;"",L302=PRINCIPAL!$J$88),VLOOKUP($AH$282,'Banco de Dados'!$B$4:$J$50,8,FALSE)*PRINCIPAL!$H$88*(1-(PRINCIPAL!$K$88/100)),IF(AND(PRINCIPAL!$H$88&lt;&gt;"",L302=PRINCIPAL!$L$88),VLOOKUP($AH$282,'Banco de Dados'!$B$4:$J$50,8,FALSE)*PRINCIPAL!$H$88*(1-(PRINCIPAL!$M$88/100)),IF(AND(PRINCIPAL!$H$88&lt;&gt;"",L302=PRINCIPAL!$N$88),VLOOKUP($AH$282,'Banco de Dados'!$B$4:$J$50,8,FALSE)*PRINCIPAL!$H$88*(1-(PRINCIPAL!$O$88/100)),IF(PRINCIPAL!$H$88&lt;&gt;"",VLOOKUP($AH$282,'Banco de Dados'!$B$4:$J$50,8,FALSE)*PRINCIPAL!$H$88,IF(OR(L302=PRINCIPAL!$I$88,L302=PRINCIPAL!$I$88+PRINCIPAL!$I$88,L302=PRINCIPAL!$I$88+PRINCIPAL!$I$88+PRINCIPAL!$I$88),0,IF(L302=PRINCIPAL!$J$88,VLOOKUP($AH$282,'Banco de Dados'!$B$4:$J$50,6,FALSE)*(1-(PRINCIPAL!$K$88/100)),IF(L302=PRINCIPAL!$L$88,VLOOKUP($AH$282,'Banco de Dados'!$B$4:$J$50,6,FALSE)*(1-(PRINCIPAL!$M$88/100)),IF(L302=PRINCIPAL!$N$88,VLOOKUP($AH$282,'Banco de Dados'!$B$4:$J$50,6,FALSE)*(1-(PRINCIPAL!$O$88/100)),VLOOKUP($AH$282,'Banco de Dados'!$B$4:$J$50,6,FALSE)))))))))),"")</f>
        <v/>
      </c>
      <c r="AH302" s="29" t="str">
        <f>IFERROR(AG302*(IFERROR(VLOOKUP($AH$282,'Banco de Dados'!$B$4:$J$50,4,FALSE),"ERRO")),"")</f>
        <v/>
      </c>
      <c r="AI302" s="29" t="str">
        <f t="shared" si="185"/>
        <v/>
      </c>
      <c r="AJ302" s="103" t="str">
        <f>IFERROR(AI302*(C302*(PRINCIPAL!$G$88/100))*0.47*(44/12),"")</f>
        <v/>
      </c>
      <c r="AK302" s="111" t="str">
        <f t="shared" si="194"/>
        <v/>
      </c>
      <c r="AL302" s="30" t="str">
        <f>IFERROR(IF(AND(PRINCIPAL!$H$89&lt;&gt;"",OR(L302=PRINCIPAL!$I$89,L302=PRINCIPAL!$I$89+PRINCIPAL!$I$89,L302=PRINCIPAL!$I$89+PRINCIPAL!$I$89+PRINCIPAL!$I$89)),0,IF(AND(PRINCIPAL!$H$89&lt;&gt;"",L302=PRINCIPAL!$J$89),VLOOKUP($AM$282,'Banco de Dados'!$B$4:$J$50,8,FALSE)*PRINCIPAL!$H$89*(1-(PRINCIPAL!$K$89/100)),IF(AND(PRINCIPAL!$H$89&lt;&gt;"",L302=PRINCIPAL!$L$89),VLOOKUP($AM$282,'Banco de Dados'!$B$4:$J$50,8,FALSE)*PRINCIPAL!$H$89*(1-(PRINCIPAL!$M$89/100)),IF(AND(PRINCIPAL!$H$89&lt;&gt;"",L302=PRINCIPAL!$N$89),VLOOKUP($AM$282,'Banco de Dados'!$B$4:$J$50,8,FALSE)*PRINCIPAL!$H$89*(1-(PRINCIPAL!$O$89/100)),IF(PRINCIPAL!$H$89&lt;&gt;"",VLOOKUP($AM$282,'Banco de Dados'!$B$4:$J$50,8,FALSE)*PRINCIPAL!$H$89,IF(OR(L302=PRINCIPAL!$I$89,L302=PRINCIPAL!$I$89+PRINCIPAL!$I$89,L302=PRINCIPAL!$I$89+PRINCIPAL!$I$89+PRINCIPAL!$I$89),0,IF(L302=PRINCIPAL!$J$89,VLOOKUP($AM$282,'Banco de Dados'!$B$4:$J$50,6,FALSE)*(1-(PRINCIPAL!$K$89/100)),IF(L302=PRINCIPAL!$L$89,VLOOKUP($AM$282,'Banco de Dados'!$B$4:$J$50,6,FALSE)*(1-(PRINCIPAL!$M$89/100)),IF(L302=PRINCIPAL!$N$89,VLOOKUP($AM$282,'Banco de Dados'!$B$4:$J$50,6,FALSE)*(1-(PRINCIPAL!$O$89/100)),VLOOKUP($AM$282,'Banco de Dados'!$B$4:$J$50,6,FALSE)))))))))),"")</f>
        <v/>
      </c>
      <c r="AM302" s="29" t="str">
        <f>IFERROR(AL302*(IFERROR(VLOOKUP($AM$282,'Banco de Dados'!$B$4:$J$50,4,FALSE),"ERRO")),"")</f>
        <v/>
      </c>
      <c r="AN302" s="29" t="str">
        <f t="shared" si="186"/>
        <v/>
      </c>
      <c r="AO302" s="103" t="str">
        <f>IFERROR(AN302*(C302*(PRINCIPAL!$G$89/100))*0.47*(44/12),"")</f>
        <v/>
      </c>
      <c r="AP302" s="111" t="str">
        <f t="shared" si="187"/>
        <v/>
      </c>
      <c r="AQ302" s="30" t="str">
        <f>IFERROR(IF(AND(PRINCIPAL!$H$90&lt;&gt;"",OR(L302=PRINCIPAL!$I$90,L302=PRINCIPAL!$I$90+PRINCIPAL!$I$90,L302=PRINCIPAL!$I$90+PRINCIPAL!$I$90+PRINCIPAL!$I$90)),0,IF(AND(PRINCIPAL!$H$90&lt;&gt;"",L302=PRINCIPAL!$J$90),VLOOKUP($AR$282,'Banco de Dados'!$B$4:$J$50,8,FALSE)*PRINCIPAL!$H$90*(1-(PRINCIPAL!$K$90/100)),IF(AND(PRINCIPAL!$H$90&lt;&gt;"",L302=PRINCIPAL!$L$90),VLOOKUP($AR$282,'Banco de Dados'!$B$4:$J$50,8,FALSE)*PRINCIPAL!$H$90*(1-(PRINCIPAL!$M$90/100)),IF(AND(PRINCIPAL!$H$90&lt;&gt;"",L302=PRINCIPAL!$N$90),VLOOKUP($AR$282,'Banco de Dados'!$B$4:$J$50,8,FALSE)*PRINCIPAL!$H$90*(1-(PRINCIPAL!$O$90/100)),IF(PRINCIPAL!$H$90&lt;&gt;"",VLOOKUP($AR$282,'Banco de Dados'!$B$4:$J$50,8,FALSE)*PRINCIPAL!$H$90,IF(OR(L302=PRINCIPAL!$I$90,L302=PRINCIPAL!$I$90+PRINCIPAL!$I$90,L302=PRINCIPAL!$I$90+PRINCIPAL!$I$90+PRINCIPAL!$I$90),0,IF(L302=PRINCIPAL!$J$90,VLOOKUP($AR$282,'Banco de Dados'!$B$4:$J$50,6,FALSE)*(1-(PRINCIPAL!$K$90/100)),IF(L302=PRINCIPAL!$L$90,VLOOKUP($AR$282,'Banco de Dados'!$B$4:$J$50,6,FALSE)*(1-(PRINCIPAL!$M$90/100)),IF(L302=PRINCIPAL!$N$90,VLOOKUP($AR$282,'Banco de Dados'!$B$4:$J$50,6,FALSE)*(1-(PRINCIPAL!$O$90/100)),VLOOKUP($AR$282,'Banco de Dados'!$B$4:$J$50,6,FALSE)))))))))),"")</f>
        <v/>
      </c>
      <c r="AR302" s="29" t="str">
        <f>IFERROR(AQ302*(IFERROR(VLOOKUP($AR$282,'Banco de Dados'!$B$4:$J$50,4,FALSE),"ERRO")),"")</f>
        <v/>
      </c>
      <c r="AS302" s="29" t="str">
        <f t="shared" si="188"/>
        <v/>
      </c>
      <c r="AT302" s="103" t="str">
        <f>IFERROR(AS302*(C302*(PRINCIPAL!$G$90/100))*0.47*(44/12),"")</f>
        <v/>
      </c>
      <c r="AU302" s="111" t="str">
        <f t="shared" si="189"/>
        <v/>
      </c>
      <c r="AV302" s="30" t="str">
        <f>IFERROR(IF(AND(PRINCIPAL!$H$91&lt;&gt;"",OR(L302=PRINCIPAL!$I$91,L302=PRINCIPAL!$I$91+PRINCIPAL!$I$91,L302=PRINCIPAL!$I$91+PRINCIPAL!$I$91+PRINCIPAL!$I$91)),0,IF(AND(PRINCIPAL!$H$91&lt;&gt;"",L302=PRINCIPAL!$J$91),VLOOKUP($AW$282,'Banco de Dados'!$B$4:$J$50,8,FALSE)*PRINCIPAL!$H$91*(1-(PRINCIPAL!$K$91/100)),IF(AND(PRINCIPAL!$H$91&lt;&gt;"",L302=PRINCIPAL!$L$91),VLOOKUP($AW$282,'Banco de Dados'!$B$4:$J$50,8,FALSE)*PRINCIPAL!$H$91*(1-(PRINCIPAL!$M$91/100)),IF(AND(PRINCIPAL!$H$91&lt;&gt;"",L302=PRINCIPAL!$N$91),VLOOKUP($AW$282,'Banco de Dados'!$B$4:$J$50,8,FALSE)*PRINCIPAL!$H$91*(1-(PRINCIPAL!$O$91/100)),IF(PRINCIPAL!$H$91&lt;&gt;"",VLOOKUP($AW$282,'Banco de Dados'!$B$4:$J$50,8,FALSE)*PRINCIPAL!$H$91,IF(OR(L302=PRINCIPAL!$I$91,L302=PRINCIPAL!$I$91+PRINCIPAL!$I$91,L302=PRINCIPAL!$I$91+PRINCIPAL!$I$91+PRINCIPAL!$I$91),0,IF(L302=PRINCIPAL!$J$91,VLOOKUP($AW$282,'Banco de Dados'!$B$4:$J$50,6,FALSE)*(1-(PRINCIPAL!$K$91/100)),IF(L302=PRINCIPAL!$L$91,VLOOKUP($AW$282,'Banco de Dados'!$B$4:$J$50,6,FALSE)*(1-(PRINCIPAL!$M$91/100)),IF(L302=PRINCIPAL!$N$91,VLOOKUP($AW$282,'Banco de Dados'!$B$4:$J$50,6,FALSE)*(1-(PRINCIPAL!$O$91/100)),VLOOKUP($AW$282,'Banco de Dados'!$B$4:$J$50,6,FALSE)))))))))),"")</f>
        <v/>
      </c>
      <c r="AW302" s="29" t="str">
        <f>IFERROR(AV302*(IFERROR(VLOOKUP($AW$282,'Banco de Dados'!$B$4:$J$50,4,FALSE),"ERRO")),"")</f>
        <v/>
      </c>
      <c r="AX302" s="29" t="str">
        <f t="shared" si="190"/>
        <v/>
      </c>
      <c r="AY302" s="103" t="str">
        <f>IFERROR(AX302*(C302*(PRINCIPAL!$G$91/100))*0.47*(44/12),"")</f>
        <v/>
      </c>
      <c r="AZ302" s="111" t="str">
        <f t="shared" si="195"/>
        <v/>
      </c>
      <c r="BA302" s="30" t="str">
        <f>IFERROR(IF(AND(PRINCIPAL!$H$92&lt;&gt;"",OR(L302=PRINCIPAL!$I$92,L302=PRINCIPAL!$I$92+PRINCIPAL!$I$92,L302=PRINCIPAL!$I$92+PRINCIPAL!$I$92+PRINCIPAL!$I$92)),0,IF(AND(PRINCIPAL!$H$92&lt;&gt;"",L302=PRINCIPAL!$J$92),VLOOKUP($BB$282,'Banco de Dados'!$B$4:$J$50,8,FALSE)*PRINCIPAL!$H$92*(1-(PRINCIPAL!$K$92/100)),IF(AND(PRINCIPAL!$H$92&lt;&gt;"",L302=PRINCIPAL!$L$92),VLOOKUP($BB$282,'Banco de Dados'!$B$4:$J$50,8,FALSE)*PRINCIPAL!$H$92*(1-(PRINCIPAL!$M$92/100)),IF(AND(PRINCIPAL!$H$92&lt;&gt;"",L302=PRINCIPAL!$N$92),VLOOKUP($BB$282,'Banco de Dados'!$B$4:$J$50,8,FALSE)*PRINCIPAL!$H$92*(1-(PRINCIPAL!$O$92/100)),IF(PRINCIPAL!$H$92&lt;&gt;"",VLOOKUP($BB$282,'Banco de Dados'!$B$4:$J$50,8,FALSE)*PRINCIPAL!$H$92,IF(OR(L302=PRINCIPAL!$I$92,L302=PRINCIPAL!$I$92+PRINCIPAL!$I$92,L302=PRINCIPAL!$I$92+PRINCIPAL!$I$92+PRINCIPAL!$I$92),0,IF(L302=PRINCIPAL!$J$92,VLOOKUP($BB$282,'Banco de Dados'!$B$4:$J$50,6,FALSE)*(1-(PRINCIPAL!$K$92/100)),IF(L302=PRINCIPAL!$L$92,VLOOKUP($BB$282,'Banco de Dados'!$B$4:$J$50,6,FALSE)*(1-(PRINCIPAL!$M$92/100)),IF(L302=PRINCIPAL!$N$92,VLOOKUP($BB$282,'Banco de Dados'!$B$4:$J$50,6,FALSE)*(1-(PRINCIPAL!$O$92/100)),VLOOKUP($BB$282,'Banco de Dados'!$B$4:$J$50,6,FALSE)))))))))),"")</f>
        <v/>
      </c>
      <c r="BB302" s="29" t="str">
        <f>IFERROR(BA302*(IFERROR(VLOOKUP($BB$282,'Banco de Dados'!$B$4:$J$50,4,FALSE),"ERRO")),"")</f>
        <v/>
      </c>
      <c r="BC302" s="29" t="str">
        <f t="shared" si="196"/>
        <v/>
      </c>
      <c r="BD302" s="103" t="str">
        <f>IFERROR(BC302*(C302*(PRINCIPAL!$G$92/100))*0.47*(44/12),"")</f>
        <v/>
      </c>
      <c r="BE302" s="111" t="str">
        <f t="shared" si="175"/>
        <v/>
      </c>
      <c r="BF302" s="30" t="str">
        <f>IFERROR(IF(AND(PRINCIPAL!$H$93&lt;&gt;"",OR(L302=PRINCIPAL!$I$93,L302=PRINCIPAL!$I$93+PRINCIPAL!$I$93,L302=PRINCIPAL!$I$93+PRINCIPAL!$I$93+PRINCIPAL!$I$93)),0,IF(AND(PRINCIPAL!$H$93&lt;&gt;"",L302=PRINCIPAL!$J$93),VLOOKUP($BG$282,'Banco de Dados'!$B$4:$J$50,8,FALSE)*PRINCIPAL!$H$93*(1-(PRINCIPAL!$K$93/100)),IF(AND(PRINCIPAL!$H$93&lt;&gt;"",L302=PRINCIPAL!$L$93),VLOOKUP($BG$282,'Banco de Dados'!$B$4:$J$50,8,FALSE)*PRINCIPAL!$H$93*(1-(PRINCIPAL!$M$93/100)),IF(AND(PRINCIPAL!$H$93&lt;&gt;"",L302=PRINCIPAL!$N$93),VLOOKUP($BG$282,'Banco de Dados'!$B$4:$J$50,8,FALSE)*PRINCIPAL!$H$93*(1-(PRINCIPAL!$O$93/100)),IF(PRINCIPAL!$H$93&lt;&gt;"",VLOOKUP($BG$282,'Banco de Dados'!$B$4:$J$50,8,FALSE)*PRINCIPAL!$H$93,IF(OR(L302=PRINCIPAL!$I$93,L302=PRINCIPAL!$I$93+PRINCIPAL!$I$93,L302=PRINCIPAL!$I$93+PRINCIPAL!$I$93+PRINCIPAL!$I$93),0,IF(L302=PRINCIPAL!$J$93,VLOOKUP($BG$282,'Banco de Dados'!$B$4:$J$50,6,FALSE)*(1-(PRINCIPAL!$K$93/100)),IF(L302=PRINCIPAL!$L$93,VLOOKUP($BG$282,'Banco de Dados'!$B$4:$J$50,6,FALSE)*(1-(PRINCIPAL!$M$93/100)),IF(L302=PRINCIPAL!$N$93,VLOOKUP($BG$282,'Banco de Dados'!$B$4:$J$50,6,FALSE)*(1-(PRINCIPAL!$O$93/100)),VLOOKUP($BG$282,'Banco de Dados'!$B$4:$J$50,6,FALSE)))))))))),"")</f>
        <v/>
      </c>
      <c r="BG302" s="29" t="str">
        <f>IFERROR(BF302*(IFERROR(VLOOKUP($BG$282,'Banco de Dados'!$B$4:$J$50,4,FALSE),"ERRO")),"")</f>
        <v/>
      </c>
      <c r="BH302" s="29" t="str">
        <f t="shared" si="191"/>
        <v/>
      </c>
      <c r="BI302" s="103" t="str">
        <f>IFERROR(BH302*(C302*(PRINCIPAL!$G$93/100))*0.47*(44/12),"")</f>
        <v/>
      </c>
      <c r="BJ302" s="102" t="str">
        <f t="shared" si="176"/>
        <v/>
      </c>
    </row>
    <row r="303" spans="2:62" ht="12.75" customHeight="1" x14ac:dyDescent="0.3">
      <c r="B303" s="326">
        <f t="shared" si="177"/>
        <v>2039</v>
      </c>
      <c r="C303" s="340"/>
      <c r="D303" s="1"/>
      <c r="E303" s="116">
        <v>19</v>
      </c>
      <c r="F303" s="24" t="str">
        <f>IFERROR(VLOOKUP($G$282,'Banco de Dados'!$B$4:$J$50,6,FALSE),"")</f>
        <v/>
      </c>
      <c r="G303" s="25" t="str">
        <f>IFERROR(F303*(IFERROR(VLOOKUP($G$282,'Banco de Dados'!$B$4:$J$50,4,FALSE),"ERRO")),"")</f>
        <v/>
      </c>
      <c r="H303" s="25" t="str">
        <f t="shared" si="178"/>
        <v/>
      </c>
      <c r="I303" s="103" t="str">
        <f t="shared" si="179"/>
        <v/>
      </c>
      <c r="J303" s="117" t="str">
        <f t="shared" si="180"/>
        <v/>
      </c>
      <c r="K303" s="1"/>
      <c r="L303" s="91">
        <v>19</v>
      </c>
      <c r="M303" s="24" t="str">
        <f>IFERROR(IF(AND(PRINCIPAL!$H$84&lt;&gt;"",OR(L303=PRINCIPAL!$I$84,L303=PRINCIPAL!$I$84+PRINCIPAL!$I$84,L303=PRINCIPAL!$I$84+PRINCIPAL!$I$84+PRINCIPAL!$I$84)),0,IF(AND(PRINCIPAL!$H$84&lt;&gt;"",L303=PRINCIPAL!$J$84),VLOOKUP($N$282,'Banco de Dados'!$B$4:$J$50,8,FALSE)*PRINCIPAL!$H$84*(1-(PRINCIPAL!$K$84/100)),IF(AND(PRINCIPAL!$H$84&lt;&gt;"",L303=PRINCIPAL!$L$84),VLOOKUP($N$282,'Banco de Dados'!$B$4:$J$50,8,FALSE)*PRINCIPAL!$H$84*(1-(PRINCIPAL!$M$84/100)),IF(AND(PRINCIPAL!$H$84&lt;&gt;"",L303=PRINCIPAL!$N$84),VLOOKUP($N$282,'Banco de Dados'!$B$4:$J$50,8,FALSE)*PRINCIPAL!$H$84*(1-(PRINCIPAL!$O$84/100)),IF(PRINCIPAL!$H$84&lt;&gt;"",VLOOKUP($N$282,'Banco de Dados'!$B$4:$J$50,8,FALSE)*PRINCIPAL!$H$84,IF(OR(L303=PRINCIPAL!$I$84,L303=PRINCIPAL!$I$84+PRINCIPAL!$I$84,L303=PRINCIPAL!$I$84+PRINCIPAL!$I$84+PRINCIPAL!$I$84),0,IF(L303=PRINCIPAL!$J$84,VLOOKUP($N$282,'Banco de Dados'!$B$4:$J$50,6,FALSE)*(1-(PRINCIPAL!$K$84/100)),IF(L303=PRINCIPAL!$L$84,VLOOKUP($N$282,'Banco de Dados'!$B$4:$J$50,6,FALSE)*(1-(PRINCIPAL!$M$84/100)),IF(L303=PRINCIPAL!$N$84,VLOOKUP($N$282,'Banco de Dados'!$B$4:$J$50,6,FALSE)*(1-(PRINCIPAL!$O$84/100)),VLOOKUP($N$282,'Banco de Dados'!$B$4:$J$50,6,FALSE)))))))))),"")</f>
        <v/>
      </c>
      <c r="N303" s="25" t="str">
        <f>IFERROR(M303*(IFERROR(VLOOKUP($N$282,'Banco de Dados'!$B$4:$J$50,4,FALSE),"ERRO")),"")</f>
        <v/>
      </c>
      <c r="O303" s="25" t="str">
        <f>IFERROR(M303+N303,"")</f>
        <v/>
      </c>
      <c r="P303" s="103" t="str">
        <f>IFERROR(O303*(C303*(PRINCIPAL!$G$84/100))*0.47*(44/12),"")</f>
        <v/>
      </c>
      <c r="Q303" s="107" t="str">
        <f>IFERROR(Q302+P303,"")</f>
        <v/>
      </c>
      <c r="R303" s="29" t="str">
        <f>IFERROR(IF(AND(PRINCIPAL!$H$85&lt;&gt;"",OR(L303=PRINCIPAL!$I$85,L303=PRINCIPAL!$I$85+PRINCIPAL!$I$85,L303=PRINCIPAL!$I$85+PRINCIPAL!$I$85+PRINCIPAL!$I$85)),0,IF(AND(PRINCIPAL!$H$85&lt;&gt;"",L303=PRINCIPAL!$J$85),VLOOKUP($S$282,'Banco de Dados'!$B$4:$J$50,8,FALSE)*PRINCIPAL!$H$85*(1-(PRINCIPAL!$K$85/100)),IF(AND(PRINCIPAL!$H$85&lt;&gt;"",L303=PRINCIPAL!$L$85),VLOOKUP($S$282,'Banco de Dados'!$B$4:$J$50,8,FALSE)*PRINCIPAL!$H$85*(1-(PRINCIPAL!$M$85/100)),IF(AND(PRINCIPAL!$H$85&lt;&gt;"",L303=PRINCIPAL!$N$85),VLOOKUP($S$282,'Banco de Dados'!$B$4:$J$50,8,FALSE)*PRINCIPAL!$H$85*(1-(PRINCIPAL!$O$85/100)),IF(PRINCIPAL!$H$85&lt;&gt;"",VLOOKUP($S$282,'Banco de Dados'!$B$4:$J$50,8,FALSE)*PRINCIPAL!$H$85,IF(OR(L303=PRINCIPAL!$I$85,L303=PRINCIPAL!$I$85+PRINCIPAL!$I$85,L303=PRINCIPAL!$I$85+PRINCIPAL!$I$85+PRINCIPAL!$I$85),0,IF(L303=PRINCIPAL!$J$85,VLOOKUP($S$282,'Banco de Dados'!$B$4:$J$50,6,FALSE)*(1-(PRINCIPAL!$K$85/100)),IF(L303=PRINCIPAL!$L$85,VLOOKUP($S$282,'Banco de Dados'!$B$4:$J$50,6,FALSE)*(1-(PRINCIPAL!$M$85/100)),IF(L303=PRINCIPAL!$N$85,VLOOKUP($S$282,'Banco de Dados'!$B$4:$J$50,6,FALSE)*(1-(PRINCIPAL!$O$85/100)),VLOOKUP($S$282,'Banco de Dados'!$B$4:$J$50,6,FALSE)))))))))),"")</f>
        <v/>
      </c>
      <c r="S303" s="29" t="str">
        <f>IFERROR(R303*(IFERROR(VLOOKUP($S$282,'Banco de Dados'!$B$4:$J$50,4,FALSE),"ERRO")),"")</f>
        <v/>
      </c>
      <c r="T303" s="29" t="str">
        <f t="shared" si="198"/>
        <v/>
      </c>
      <c r="U303" s="103" t="str">
        <f>IFERROR(T303*(C303*(PRINCIPAL!$G$85/100))*0.47*(44/12),"")</f>
        <v/>
      </c>
      <c r="V303" s="103" t="str">
        <f t="shared" si="174"/>
        <v/>
      </c>
      <c r="W303" s="30" t="str">
        <f>IFERROR(IF(AND(PRINCIPAL!$H$86&lt;&gt;"",OR(L303=PRINCIPAL!$I$86,L303=PRINCIPAL!$I$86+PRINCIPAL!$I$86,L303=PRINCIPAL!$I$86+PRINCIPAL!$I$86+PRINCIPAL!$I$86)),0,IF(AND(PRINCIPAL!$H$86&lt;&gt;"",L303=PRINCIPAL!$J$86),VLOOKUP($X$282,'Banco de Dados'!$B$4:$J$50,8,FALSE)*PRINCIPAL!$H$86*(1-(PRINCIPAL!$K$86/100)),IF(AND(PRINCIPAL!$H$86&lt;&gt;"",L303=PRINCIPAL!$L$86),VLOOKUP($X$282,'Banco de Dados'!$B$4:$J$50,8,FALSE)*PRINCIPAL!$H$86*(1-(PRINCIPAL!$M$86/100)),IF(AND(PRINCIPAL!$H$86&lt;&gt;"",L303=PRINCIPAL!$N$86),VLOOKUP($X$282,'Banco de Dados'!$B$4:$J$50,8,FALSE)*PRINCIPAL!$H$86*(1-(PRINCIPAL!$O$86/100)),IF(PRINCIPAL!$H$86&lt;&gt;"",VLOOKUP($X$282,'Banco de Dados'!$B$4:$J$50,8,FALSE)*PRINCIPAL!$H$86,IF(OR(L303=PRINCIPAL!$I$86,L303=PRINCIPAL!$I$86+PRINCIPAL!$I$86,L303=PRINCIPAL!$I$86+PRINCIPAL!$I$86+PRINCIPAL!$I$86),0,IF(L303=PRINCIPAL!$J$86,VLOOKUP($X$282,'Banco de Dados'!$B$4:$J$50,6,FALSE)*(1-(PRINCIPAL!$K$86/100)),IF(L303=PRINCIPAL!$L$86,VLOOKUP($X$282,'Banco de Dados'!$B$4:$J$50,6,FALSE)*(1-(PRINCIPAL!$M$86/100)),IF(L303=PRINCIPAL!$N$86,VLOOKUP($X$282,'Banco de Dados'!$B$4:$J$50,6,FALSE)*(1-(PRINCIPAL!$O$86/100)),VLOOKUP($X$282,'Banco de Dados'!$B$4:$J$50,6,FALSE)))))))))),"")</f>
        <v/>
      </c>
      <c r="X303" s="29" t="str">
        <f>IFERROR(W303*(IFERROR(VLOOKUP($X$282,'Banco de Dados'!$B$4:$J$50,4,FALSE),"ERRO")),"")</f>
        <v/>
      </c>
      <c r="Y303" s="29" t="str">
        <f t="shared" si="192"/>
        <v/>
      </c>
      <c r="Z303" s="103" t="str">
        <f>IFERROR(Y303*(C303*(PRINCIPAL!$G$86/100))*0.47*(44/12),"")</f>
        <v/>
      </c>
      <c r="AA303" s="111" t="str">
        <f t="shared" si="193"/>
        <v/>
      </c>
      <c r="AB303" s="30" t="str">
        <f>IFERROR(IF(AND(PRINCIPAL!$H$87&lt;&gt;"",OR(L303=PRINCIPAL!$I$87,L303=PRINCIPAL!$I$87+PRINCIPAL!$I$87,L303=PRINCIPAL!$I$87+PRINCIPAL!$I$87+PRINCIPAL!$I$87)),0,IF(AND(PRINCIPAL!$H$87&lt;&gt;"",L303=PRINCIPAL!$J$87),VLOOKUP($AC$282,'Banco de Dados'!$B$4:$J$50,8,FALSE)*PRINCIPAL!$H$87*(1-(PRINCIPAL!$K$87/100)),IF(AND(PRINCIPAL!$H$87&lt;&gt;"",L303=PRINCIPAL!$L$87),VLOOKUP($AC$282,'Banco de Dados'!$B$4:$J$50,8,FALSE)*PRINCIPAL!$H$87*(1-(PRINCIPAL!$M$87/100)),IF(AND(PRINCIPAL!$H$87&lt;&gt;"",L303=PRINCIPAL!$N$87),VLOOKUP($AC$282,'Banco de Dados'!$B$4:$J$50,8,FALSE)*PRINCIPAL!$H$87*(1-(PRINCIPAL!$O$87/100)),IF(PRINCIPAL!$H$87&lt;&gt;"",VLOOKUP($AC$282,'Banco de Dados'!$B$4:$J$50,8,FALSE)*PRINCIPAL!$H$87,IF(OR(L303=PRINCIPAL!$I$87,L303=PRINCIPAL!$I$87+PRINCIPAL!$I$87,L303=PRINCIPAL!$I$87+PRINCIPAL!$I$87+PRINCIPAL!$I$87),0,IF(L303=PRINCIPAL!$J$87,VLOOKUP($AC$282,'Banco de Dados'!$B$4:$J$50,6,FALSE)*(1-(PRINCIPAL!$K$87/100)),IF(L303=PRINCIPAL!$L$87,VLOOKUP($AC$282,'Banco de Dados'!$B$4:$J$50,6,FALSE)*(1-(PRINCIPAL!$M$87/100)),IF(L303=PRINCIPAL!$N$87,VLOOKUP($AC$282,'Banco de Dados'!$B$4:$J$50,6,FALSE)*(1-(PRINCIPAL!$O$87/100)),VLOOKUP($AC$282,'Banco de Dados'!$B$4:$J$50,6,FALSE)))))))))),"")</f>
        <v/>
      </c>
      <c r="AC303" s="29" t="str">
        <f>IFERROR(AB303*(IFERROR(VLOOKUP($AC$282,'Banco de Dados'!$B$4:$J$50,4,FALSE),"ERRO")),"")</f>
        <v/>
      </c>
      <c r="AD303" s="29" t="str">
        <f t="shared" si="183"/>
        <v/>
      </c>
      <c r="AE303" s="103" t="str">
        <f>IFERROR(AD303*(C303*(PRINCIPAL!$G$87/100))*0.47*(44/12),"")</f>
        <v/>
      </c>
      <c r="AF303" s="111" t="str">
        <f t="shared" si="184"/>
        <v/>
      </c>
      <c r="AG303" s="30" t="str">
        <f>IFERROR(IF(AND(PRINCIPAL!$H$88&lt;&gt;"",OR(L303=PRINCIPAL!$I$88,L303=PRINCIPAL!$I$88+PRINCIPAL!$I$88,L303=PRINCIPAL!$I$88+PRINCIPAL!$I$88+PRINCIPAL!$I$88)),0,IF(AND(PRINCIPAL!$H$88&lt;&gt;"",L303=PRINCIPAL!$J$88),VLOOKUP($AH$282,'Banco de Dados'!$B$4:$J$50,8,FALSE)*PRINCIPAL!$H$88*(1-(PRINCIPAL!$K$88/100)),IF(AND(PRINCIPAL!$H$88&lt;&gt;"",L303=PRINCIPAL!$L$88),VLOOKUP($AH$282,'Banco de Dados'!$B$4:$J$50,8,FALSE)*PRINCIPAL!$H$88*(1-(PRINCIPAL!$M$88/100)),IF(AND(PRINCIPAL!$H$88&lt;&gt;"",L303=PRINCIPAL!$N$88),VLOOKUP($AH$282,'Banco de Dados'!$B$4:$J$50,8,FALSE)*PRINCIPAL!$H$88*(1-(PRINCIPAL!$O$88/100)),IF(PRINCIPAL!$H$88&lt;&gt;"",VLOOKUP($AH$282,'Banco de Dados'!$B$4:$J$50,8,FALSE)*PRINCIPAL!$H$88,IF(OR(L303=PRINCIPAL!$I$88,L303=PRINCIPAL!$I$88+PRINCIPAL!$I$88,L303=PRINCIPAL!$I$88+PRINCIPAL!$I$88+PRINCIPAL!$I$88),0,IF(L303=PRINCIPAL!$J$88,VLOOKUP($AH$282,'Banco de Dados'!$B$4:$J$50,6,FALSE)*(1-(PRINCIPAL!$K$88/100)),IF(L303=PRINCIPAL!$L$88,VLOOKUP($AH$282,'Banco de Dados'!$B$4:$J$50,6,FALSE)*(1-(PRINCIPAL!$M$88/100)),IF(L303=PRINCIPAL!$N$88,VLOOKUP($AH$282,'Banco de Dados'!$B$4:$J$50,6,FALSE)*(1-(PRINCIPAL!$O$88/100)),VLOOKUP($AH$282,'Banco de Dados'!$B$4:$J$50,6,FALSE)))))))))),"")</f>
        <v/>
      </c>
      <c r="AH303" s="29" t="str">
        <f>IFERROR(AG303*(IFERROR(VLOOKUP($AH$282,'Banco de Dados'!$B$4:$J$50,4,FALSE),"ERRO")),"")</f>
        <v/>
      </c>
      <c r="AI303" s="29" t="str">
        <f t="shared" si="185"/>
        <v/>
      </c>
      <c r="AJ303" s="103" t="str">
        <f>IFERROR(AI303*(C303*(PRINCIPAL!$G$88/100))*0.47*(44/12),"")</f>
        <v/>
      </c>
      <c r="AK303" s="111" t="str">
        <f t="shared" si="194"/>
        <v/>
      </c>
      <c r="AL303" s="30" t="str">
        <f>IFERROR(IF(AND(PRINCIPAL!$H$89&lt;&gt;"",OR(L303=PRINCIPAL!$I$89,L303=PRINCIPAL!$I$89+PRINCIPAL!$I$89,L303=PRINCIPAL!$I$89+PRINCIPAL!$I$89+PRINCIPAL!$I$89)),0,IF(AND(PRINCIPAL!$H$89&lt;&gt;"",L303=PRINCIPAL!$J$89),VLOOKUP($AM$282,'Banco de Dados'!$B$4:$J$50,8,FALSE)*PRINCIPAL!$H$89*(1-(PRINCIPAL!$K$89/100)),IF(AND(PRINCIPAL!$H$89&lt;&gt;"",L303=PRINCIPAL!$L$89),VLOOKUP($AM$282,'Banco de Dados'!$B$4:$J$50,8,FALSE)*PRINCIPAL!$H$89*(1-(PRINCIPAL!$M$89/100)),IF(AND(PRINCIPAL!$H$89&lt;&gt;"",L303=PRINCIPAL!$N$89),VLOOKUP($AM$282,'Banco de Dados'!$B$4:$J$50,8,FALSE)*PRINCIPAL!$H$89*(1-(PRINCIPAL!$O$89/100)),IF(PRINCIPAL!$H$89&lt;&gt;"",VLOOKUP($AM$282,'Banco de Dados'!$B$4:$J$50,8,FALSE)*PRINCIPAL!$H$89,IF(OR(L303=PRINCIPAL!$I$89,L303=PRINCIPAL!$I$89+PRINCIPAL!$I$89,L303=PRINCIPAL!$I$89+PRINCIPAL!$I$89+PRINCIPAL!$I$89),0,IF(L303=PRINCIPAL!$J$89,VLOOKUP($AM$282,'Banco de Dados'!$B$4:$J$50,6,FALSE)*(1-(PRINCIPAL!$K$89/100)),IF(L303=PRINCIPAL!$L$89,VLOOKUP($AM$282,'Banco de Dados'!$B$4:$J$50,6,FALSE)*(1-(PRINCIPAL!$M$89/100)),IF(L303=PRINCIPAL!$N$89,VLOOKUP($AM$282,'Banco de Dados'!$B$4:$J$50,6,FALSE)*(1-(PRINCIPAL!$O$89/100)),VLOOKUP($AM$282,'Banco de Dados'!$B$4:$J$50,6,FALSE)))))))))),"")</f>
        <v/>
      </c>
      <c r="AM303" s="29" t="str">
        <f>IFERROR(AL303*(IFERROR(VLOOKUP($AM$282,'Banco de Dados'!$B$4:$J$50,4,FALSE),"ERRO")),"")</f>
        <v/>
      </c>
      <c r="AN303" s="29" t="str">
        <f t="shared" si="186"/>
        <v/>
      </c>
      <c r="AO303" s="103" t="str">
        <f>IFERROR(AN303*(C303*(PRINCIPAL!$G$89/100))*0.47*(44/12),"")</f>
        <v/>
      </c>
      <c r="AP303" s="111" t="str">
        <f t="shared" si="187"/>
        <v/>
      </c>
      <c r="AQ303" s="30" t="str">
        <f>IFERROR(IF(AND(PRINCIPAL!$H$90&lt;&gt;"",OR(L303=PRINCIPAL!$I$90,L303=PRINCIPAL!$I$90+PRINCIPAL!$I$90,L303=PRINCIPAL!$I$90+PRINCIPAL!$I$90+PRINCIPAL!$I$90)),0,IF(AND(PRINCIPAL!$H$90&lt;&gt;"",L303=PRINCIPAL!$J$90),VLOOKUP($AR$282,'Banco de Dados'!$B$4:$J$50,8,FALSE)*PRINCIPAL!$H$90*(1-(PRINCIPAL!$K$90/100)),IF(AND(PRINCIPAL!$H$90&lt;&gt;"",L303=PRINCIPAL!$L$90),VLOOKUP($AR$282,'Banco de Dados'!$B$4:$J$50,8,FALSE)*PRINCIPAL!$H$90*(1-(PRINCIPAL!$M$90/100)),IF(AND(PRINCIPAL!$H$90&lt;&gt;"",L303=PRINCIPAL!$N$90),VLOOKUP($AR$282,'Banco de Dados'!$B$4:$J$50,8,FALSE)*PRINCIPAL!$H$90*(1-(PRINCIPAL!$O$90/100)),IF(PRINCIPAL!$H$90&lt;&gt;"",VLOOKUP($AR$282,'Banco de Dados'!$B$4:$J$50,8,FALSE)*PRINCIPAL!$H$90,IF(OR(L303=PRINCIPAL!$I$90,L303=PRINCIPAL!$I$90+PRINCIPAL!$I$90,L303=PRINCIPAL!$I$90+PRINCIPAL!$I$90+PRINCIPAL!$I$90),0,IF(L303=PRINCIPAL!$J$90,VLOOKUP($AR$282,'Banco de Dados'!$B$4:$J$50,6,FALSE)*(1-(PRINCIPAL!$K$90/100)),IF(L303=PRINCIPAL!$L$90,VLOOKUP($AR$282,'Banco de Dados'!$B$4:$J$50,6,FALSE)*(1-(PRINCIPAL!$M$90/100)),IF(L303=PRINCIPAL!$N$90,VLOOKUP($AR$282,'Banco de Dados'!$B$4:$J$50,6,FALSE)*(1-(PRINCIPAL!$O$90/100)),VLOOKUP($AR$282,'Banco de Dados'!$B$4:$J$50,6,FALSE)))))))))),"")</f>
        <v/>
      </c>
      <c r="AR303" s="29" t="str">
        <f>IFERROR(AQ303*(IFERROR(VLOOKUP($AR$282,'Banco de Dados'!$B$4:$J$50,4,FALSE),"ERRO")),"")</f>
        <v/>
      </c>
      <c r="AS303" s="29" t="str">
        <f t="shared" si="188"/>
        <v/>
      </c>
      <c r="AT303" s="103" t="str">
        <f>IFERROR(AS303*(C303*(PRINCIPAL!$G$90/100))*0.47*(44/12),"")</f>
        <v/>
      </c>
      <c r="AU303" s="111" t="str">
        <f t="shared" si="189"/>
        <v/>
      </c>
      <c r="AV303" s="30" t="str">
        <f>IFERROR(IF(AND(PRINCIPAL!$H$91&lt;&gt;"",OR(L303=PRINCIPAL!$I$91,L303=PRINCIPAL!$I$91+PRINCIPAL!$I$91,L303=PRINCIPAL!$I$91+PRINCIPAL!$I$91+PRINCIPAL!$I$91)),0,IF(AND(PRINCIPAL!$H$91&lt;&gt;"",L303=PRINCIPAL!$J$91),VLOOKUP($AW$282,'Banco de Dados'!$B$4:$J$50,8,FALSE)*PRINCIPAL!$H$91*(1-(PRINCIPAL!$K$91/100)),IF(AND(PRINCIPAL!$H$91&lt;&gt;"",L303=PRINCIPAL!$L$91),VLOOKUP($AW$282,'Banco de Dados'!$B$4:$J$50,8,FALSE)*PRINCIPAL!$H$91*(1-(PRINCIPAL!$M$91/100)),IF(AND(PRINCIPAL!$H$91&lt;&gt;"",L303=PRINCIPAL!$N$91),VLOOKUP($AW$282,'Banco de Dados'!$B$4:$J$50,8,FALSE)*PRINCIPAL!$H$91*(1-(PRINCIPAL!$O$91/100)),IF(PRINCIPAL!$H$91&lt;&gt;"",VLOOKUP($AW$282,'Banco de Dados'!$B$4:$J$50,8,FALSE)*PRINCIPAL!$H$91,IF(OR(L303=PRINCIPAL!$I$91,L303=PRINCIPAL!$I$91+PRINCIPAL!$I$91,L303=PRINCIPAL!$I$91+PRINCIPAL!$I$91+PRINCIPAL!$I$91),0,IF(L303=PRINCIPAL!$J$91,VLOOKUP($AW$282,'Banco de Dados'!$B$4:$J$50,6,FALSE)*(1-(PRINCIPAL!$K$91/100)),IF(L303=PRINCIPAL!$L$91,VLOOKUP($AW$282,'Banco de Dados'!$B$4:$J$50,6,FALSE)*(1-(PRINCIPAL!$M$91/100)),IF(L303=PRINCIPAL!$N$91,VLOOKUP($AW$282,'Banco de Dados'!$B$4:$J$50,6,FALSE)*(1-(PRINCIPAL!$O$91/100)),VLOOKUP($AW$282,'Banco de Dados'!$B$4:$J$50,6,FALSE)))))))))),"")</f>
        <v/>
      </c>
      <c r="AW303" s="29" t="str">
        <f>IFERROR(AV303*(IFERROR(VLOOKUP($AW$282,'Banco de Dados'!$B$4:$J$50,4,FALSE),"ERRO")),"")</f>
        <v/>
      </c>
      <c r="AX303" s="29" t="str">
        <f t="shared" si="190"/>
        <v/>
      </c>
      <c r="AY303" s="103" t="str">
        <f>IFERROR(AX303*(C303*(PRINCIPAL!$G$91/100))*0.47*(44/12),"")</f>
        <v/>
      </c>
      <c r="AZ303" s="111" t="str">
        <f t="shared" si="195"/>
        <v/>
      </c>
      <c r="BA303" s="30" t="str">
        <f>IFERROR(IF(AND(PRINCIPAL!$H$92&lt;&gt;"",OR(L303=PRINCIPAL!$I$92,L303=PRINCIPAL!$I$92+PRINCIPAL!$I$92,L303=PRINCIPAL!$I$92+PRINCIPAL!$I$92+PRINCIPAL!$I$92)),0,IF(AND(PRINCIPAL!$H$92&lt;&gt;"",L303=PRINCIPAL!$J$92),VLOOKUP($BB$282,'Banco de Dados'!$B$4:$J$50,8,FALSE)*PRINCIPAL!$H$92*(1-(PRINCIPAL!$K$92/100)),IF(AND(PRINCIPAL!$H$92&lt;&gt;"",L303=PRINCIPAL!$L$92),VLOOKUP($BB$282,'Banco de Dados'!$B$4:$J$50,8,FALSE)*PRINCIPAL!$H$92*(1-(PRINCIPAL!$M$92/100)),IF(AND(PRINCIPAL!$H$92&lt;&gt;"",L303=PRINCIPAL!$N$92),VLOOKUP($BB$282,'Banco de Dados'!$B$4:$J$50,8,FALSE)*PRINCIPAL!$H$92*(1-(PRINCIPAL!$O$92/100)),IF(PRINCIPAL!$H$92&lt;&gt;"",VLOOKUP($BB$282,'Banco de Dados'!$B$4:$J$50,8,FALSE)*PRINCIPAL!$H$92,IF(OR(L303=PRINCIPAL!$I$92,L303=PRINCIPAL!$I$92+PRINCIPAL!$I$92,L303=PRINCIPAL!$I$92+PRINCIPAL!$I$92+PRINCIPAL!$I$92),0,IF(L303=PRINCIPAL!$J$92,VLOOKUP($BB$282,'Banco de Dados'!$B$4:$J$50,6,FALSE)*(1-(PRINCIPAL!$K$92/100)),IF(L303=PRINCIPAL!$L$92,VLOOKUP($BB$282,'Banco de Dados'!$B$4:$J$50,6,FALSE)*(1-(PRINCIPAL!$M$92/100)),IF(L303=PRINCIPAL!$N$92,VLOOKUP($BB$282,'Banco de Dados'!$B$4:$J$50,6,FALSE)*(1-(PRINCIPAL!$O$92/100)),VLOOKUP($BB$282,'Banco de Dados'!$B$4:$J$50,6,FALSE)))))))))),"")</f>
        <v/>
      </c>
      <c r="BB303" s="29" t="str">
        <f>IFERROR(BA303*(IFERROR(VLOOKUP($BB$282,'Banco de Dados'!$B$4:$J$50,4,FALSE),"ERRO")),"")</f>
        <v/>
      </c>
      <c r="BC303" s="29" t="str">
        <f t="shared" si="196"/>
        <v/>
      </c>
      <c r="BD303" s="103" t="str">
        <f>IFERROR(BC303*(C303*(PRINCIPAL!$G$92/100))*0.47*(44/12),"")</f>
        <v/>
      </c>
      <c r="BE303" s="111" t="str">
        <f t="shared" si="175"/>
        <v/>
      </c>
      <c r="BF303" s="30" t="str">
        <f>IFERROR(IF(AND(PRINCIPAL!$H$93&lt;&gt;"",OR(L303=PRINCIPAL!$I$93,L303=PRINCIPAL!$I$93+PRINCIPAL!$I$93,L303=PRINCIPAL!$I$93+PRINCIPAL!$I$93+PRINCIPAL!$I$93)),0,IF(AND(PRINCIPAL!$H$93&lt;&gt;"",L303=PRINCIPAL!$J$93),VLOOKUP($BG$282,'Banco de Dados'!$B$4:$J$50,8,FALSE)*PRINCIPAL!$H$93*(1-(PRINCIPAL!$K$93/100)),IF(AND(PRINCIPAL!$H$93&lt;&gt;"",L303=PRINCIPAL!$L$93),VLOOKUP($BG$282,'Banco de Dados'!$B$4:$J$50,8,FALSE)*PRINCIPAL!$H$93*(1-(PRINCIPAL!$M$93/100)),IF(AND(PRINCIPAL!$H$93&lt;&gt;"",L303=PRINCIPAL!$N$93),VLOOKUP($BG$282,'Banco de Dados'!$B$4:$J$50,8,FALSE)*PRINCIPAL!$H$93*(1-(PRINCIPAL!$O$93/100)),IF(PRINCIPAL!$H$93&lt;&gt;"",VLOOKUP($BG$282,'Banco de Dados'!$B$4:$J$50,8,FALSE)*PRINCIPAL!$H$93,IF(OR(L303=PRINCIPAL!$I$93,L303=PRINCIPAL!$I$93+PRINCIPAL!$I$93,L303=PRINCIPAL!$I$93+PRINCIPAL!$I$93+PRINCIPAL!$I$93),0,IF(L303=PRINCIPAL!$J$93,VLOOKUP($BG$282,'Banco de Dados'!$B$4:$J$50,6,FALSE)*(1-(PRINCIPAL!$K$93/100)),IF(L303=PRINCIPAL!$L$93,VLOOKUP($BG$282,'Banco de Dados'!$B$4:$J$50,6,FALSE)*(1-(PRINCIPAL!$M$93/100)),IF(L303=PRINCIPAL!$N$93,VLOOKUP($BG$282,'Banco de Dados'!$B$4:$J$50,6,FALSE)*(1-(PRINCIPAL!$O$93/100)),VLOOKUP($BG$282,'Banco de Dados'!$B$4:$J$50,6,FALSE)))))))))),"")</f>
        <v/>
      </c>
      <c r="BG303" s="29" t="str">
        <f>IFERROR(BF303*(IFERROR(VLOOKUP($BG$282,'Banco de Dados'!$B$4:$J$50,4,FALSE),"ERRO")),"")</f>
        <v/>
      </c>
      <c r="BH303" s="29" t="str">
        <f t="shared" si="191"/>
        <v/>
      </c>
      <c r="BI303" s="103" t="str">
        <f>IFERROR(BH303*(C303*(PRINCIPAL!$G$93/100))*0.47*(44/12),"")</f>
        <v/>
      </c>
      <c r="BJ303" s="102" t="str">
        <f t="shared" si="176"/>
        <v/>
      </c>
    </row>
    <row r="304" spans="2:62" ht="12.75" customHeight="1" x14ac:dyDescent="0.3">
      <c r="B304" s="326">
        <f t="shared" si="177"/>
        <v>2040</v>
      </c>
      <c r="C304" s="340"/>
      <c r="D304" s="1"/>
      <c r="E304" s="116">
        <v>20</v>
      </c>
      <c r="F304" s="24" t="str">
        <f>IFERROR(VLOOKUP($G$282,'Banco de Dados'!$B$4:$J$50,6,FALSE),"")</f>
        <v/>
      </c>
      <c r="G304" s="25" t="str">
        <f>IFERROR(F304*(IFERROR(VLOOKUP($G$282,'Banco de Dados'!$B$4:$J$50,4,FALSE),"ERRO")),"")</f>
        <v/>
      </c>
      <c r="H304" s="25" t="str">
        <f t="shared" si="178"/>
        <v/>
      </c>
      <c r="I304" s="103" t="str">
        <f t="shared" si="179"/>
        <v/>
      </c>
      <c r="J304" s="117" t="str">
        <f t="shared" si="180"/>
        <v/>
      </c>
      <c r="K304" s="1"/>
      <c r="L304" s="91">
        <v>20</v>
      </c>
      <c r="M304" s="24" t="str">
        <f>IFERROR(IF(AND(PRINCIPAL!$H$84&lt;&gt;"",OR(L304=PRINCIPAL!$I$84,L304=PRINCIPAL!$I$84+PRINCIPAL!$I$84,L304=PRINCIPAL!$I$84+PRINCIPAL!$I$84+PRINCIPAL!$I$84)),0,IF(AND(PRINCIPAL!$H$84&lt;&gt;"",L304=PRINCIPAL!$J$84),VLOOKUP($N$282,'Banco de Dados'!$B$4:$J$50,8,FALSE)*PRINCIPAL!$H$84*(1-(PRINCIPAL!$K$84/100)),IF(AND(PRINCIPAL!$H$84&lt;&gt;"",L304=PRINCIPAL!$L$84),VLOOKUP($N$282,'Banco de Dados'!$B$4:$J$50,8,FALSE)*PRINCIPAL!$H$84*(1-(PRINCIPAL!$M$84/100)),IF(AND(PRINCIPAL!$H$84&lt;&gt;"",L304=PRINCIPAL!$N$84),VLOOKUP($N$282,'Banco de Dados'!$B$4:$J$50,8,FALSE)*PRINCIPAL!$H$84*(1-(PRINCIPAL!$O$84/100)),IF(PRINCIPAL!$H$84&lt;&gt;"",VLOOKUP($N$282,'Banco de Dados'!$B$4:$J$50,8,FALSE)*PRINCIPAL!$H$84,IF(OR(L304=PRINCIPAL!$I$84,L304=PRINCIPAL!$I$84+PRINCIPAL!$I$84,L304=PRINCIPAL!$I$84+PRINCIPAL!$I$84+PRINCIPAL!$I$84),0,IF(L304=PRINCIPAL!$J$84,VLOOKUP($N$282,'Banco de Dados'!$B$4:$J$50,6,FALSE)*(1-(PRINCIPAL!$K$84/100)),IF(L304=PRINCIPAL!$L$84,VLOOKUP($N$282,'Banco de Dados'!$B$4:$J$50,6,FALSE)*(1-(PRINCIPAL!$M$84/100)),IF(L304=PRINCIPAL!$N$84,VLOOKUP($N$282,'Banco de Dados'!$B$4:$J$50,6,FALSE)*(1-(PRINCIPAL!$O$84/100)),VLOOKUP($N$282,'Banco de Dados'!$B$4:$J$50,6,FALSE)))))))))),"")</f>
        <v/>
      </c>
      <c r="N304" s="25" t="str">
        <f>IFERROR(M304*(IFERROR(VLOOKUP($N$282,'Banco de Dados'!$B$4:$J$50,4,FALSE),"ERRO")),"")</f>
        <v/>
      </c>
      <c r="O304" s="25" t="str">
        <f t="shared" ref="O304:O319" si="199">IFERROR(M304+N304,"")</f>
        <v/>
      </c>
      <c r="P304" s="103" t="str">
        <f>IFERROR(O304*(C304*(PRINCIPAL!$G$84/100))*0.47*(44/12),"")</f>
        <v/>
      </c>
      <c r="Q304" s="107" t="str">
        <f t="shared" ref="Q304:Q309" si="200">IFERROR(Q303+P304,"")</f>
        <v/>
      </c>
      <c r="R304" s="29" t="str">
        <f>IFERROR(IF(AND(PRINCIPAL!$H$85&lt;&gt;"",OR(L304=PRINCIPAL!$I$85,L304=PRINCIPAL!$I$85+PRINCIPAL!$I$85,L304=PRINCIPAL!$I$85+PRINCIPAL!$I$85+PRINCIPAL!$I$85)),0,IF(AND(PRINCIPAL!$H$85&lt;&gt;"",L304=PRINCIPAL!$J$85),VLOOKUP($S$282,'Banco de Dados'!$B$4:$J$50,8,FALSE)*PRINCIPAL!$H$85*(1-(PRINCIPAL!$K$85/100)),IF(AND(PRINCIPAL!$H$85&lt;&gt;"",L304=PRINCIPAL!$L$85),VLOOKUP($S$282,'Banco de Dados'!$B$4:$J$50,8,FALSE)*PRINCIPAL!$H$85*(1-(PRINCIPAL!$M$85/100)),IF(AND(PRINCIPAL!$H$85&lt;&gt;"",L304=PRINCIPAL!$N$85),VLOOKUP($S$282,'Banco de Dados'!$B$4:$J$50,8,FALSE)*PRINCIPAL!$H$85*(1-(PRINCIPAL!$O$85/100)),IF(PRINCIPAL!$H$85&lt;&gt;"",VLOOKUP($S$282,'Banco de Dados'!$B$4:$J$50,8,FALSE)*PRINCIPAL!$H$85,IF(OR(L304=PRINCIPAL!$I$85,L304=PRINCIPAL!$I$85+PRINCIPAL!$I$85,L304=PRINCIPAL!$I$85+PRINCIPAL!$I$85+PRINCIPAL!$I$85),0,IF(L304=PRINCIPAL!$J$85,VLOOKUP($S$282,'Banco de Dados'!$B$4:$J$50,6,FALSE)*(1-(PRINCIPAL!$K$85/100)),IF(L304=PRINCIPAL!$L$85,VLOOKUP($S$282,'Banco de Dados'!$B$4:$J$50,6,FALSE)*(1-(PRINCIPAL!$M$85/100)),IF(L304=PRINCIPAL!$N$85,VLOOKUP($S$282,'Banco de Dados'!$B$4:$J$50,6,FALSE)*(1-(PRINCIPAL!$O$85/100)),VLOOKUP($S$282,'Banco de Dados'!$B$4:$J$50,6,FALSE)))))))))),"")</f>
        <v/>
      </c>
      <c r="S304" s="29" t="str">
        <f>IFERROR(R304*(IFERROR(VLOOKUP($S$282,'Banco de Dados'!$B$4:$J$50,4,FALSE),"ERRO")),"")</f>
        <v/>
      </c>
      <c r="T304" s="29" t="str">
        <f t="shared" si="198"/>
        <v/>
      </c>
      <c r="U304" s="103" t="str">
        <f>IFERROR(T304*(C304*(PRINCIPAL!$G$85/100))*0.47*(44/12),"")</f>
        <v/>
      </c>
      <c r="V304" s="103" t="str">
        <f t="shared" si="174"/>
        <v/>
      </c>
      <c r="W304" s="30" t="str">
        <f>IFERROR(IF(AND(PRINCIPAL!$H$86&lt;&gt;"",OR(L304=PRINCIPAL!$I$86,L304=PRINCIPAL!$I$86+PRINCIPAL!$I$86,L304=PRINCIPAL!$I$86+PRINCIPAL!$I$86+PRINCIPAL!$I$86)),0,IF(AND(PRINCIPAL!$H$86&lt;&gt;"",L304=PRINCIPAL!$J$86),VLOOKUP($X$282,'Banco de Dados'!$B$4:$J$50,8,FALSE)*PRINCIPAL!$H$86*(1-(PRINCIPAL!$K$86/100)),IF(AND(PRINCIPAL!$H$86&lt;&gt;"",L304=PRINCIPAL!$L$86),VLOOKUP($X$282,'Banco de Dados'!$B$4:$J$50,8,FALSE)*PRINCIPAL!$H$86*(1-(PRINCIPAL!$M$86/100)),IF(AND(PRINCIPAL!$H$86&lt;&gt;"",L304=PRINCIPAL!$N$86),VLOOKUP($X$282,'Banco de Dados'!$B$4:$J$50,8,FALSE)*PRINCIPAL!$H$86*(1-(PRINCIPAL!$O$86/100)),IF(PRINCIPAL!$H$86&lt;&gt;"",VLOOKUP($X$282,'Banco de Dados'!$B$4:$J$50,8,FALSE)*PRINCIPAL!$H$86,IF(OR(L304=PRINCIPAL!$I$86,L304=PRINCIPAL!$I$86+PRINCIPAL!$I$86,L304=PRINCIPAL!$I$86+PRINCIPAL!$I$86+PRINCIPAL!$I$86),0,IF(L304=PRINCIPAL!$J$86,VLOOKUP($X$282,'Banco de Dados'!$B$4:$J$50,6,FALSE)*(1-(PRINCIPAL!$K$86/100)),IF(L304=PRINCIPAL!$L$86,VLOOKUP($X$282,'Banco de Dados'!$B$4:$J$50,6,FALSE)*(1-(PRINCIPAL!$M$86/100)),IF(L304=PRINCIPAL!$N$86,VLOOKUP($X$282,'Banco de Dados'!$B$4:$J$50,6,FALSE)*(1-(PRINCIPAL!$O$86/100)),VLOOKUP($X$282,'Banco de Dados'!$B$4:$J$50,6,FALSE)))))))))),"")</f>
        <v/>
      </c>
      <c r="X304" s="29" t="str">
        <f>IFERROR(W304*(IFERROR(VLOOKUP($X$282,'Banco de Dados'!$B$4:$J$50,4,FALSE),"ERRO")),"")</f>
        <v/>
      </c>
      <c r="Y304" s="29" t="str">
        <f t="shared" si="192"/>
        <v/>
      </c>
      <c r="Z304" s="103" t="str">
        <f>IFERROR(Y304*(C304*(PRINCIPAL!$G$86/100))*0.47*(44/12),"")</f>
        <v/>
      </c>
      <c r="AA304" s="111" t="str">
        <f t="shared" si="193"/>
        <v/>
      </c>
      <c r="AB304" s="30" t="str">
        <f>IFERROR(IF(AND(PRINCIPAL!$H$87&lt;&gt;"",OR(L304=PRINCIPAL!$I$87,L304=PRINCIPAL!$I$87+PRINCIPAL!$I$87,L304=PRINCIPAL!$I$87+PRINCIPAL!$I$87+PRINCIPAL!$I$87)),0,IF(AND(PRINCIPAL!$H$87&lt;&gt;"",L304=PRINCIPAL!$J$87),VLOOKUP($AC$282,'Banco de Dados'!$B$4:$J$50,8,FALSE)*PRINCIPAL!$H$87*(1-(PRINCIPAL!$K$87/100)),IF(AND(PRINCIPAL!$H$87&lt;&gt;"",L304=PRINCIPAL!$L$87),VLOOKUP($AC$282,'Banco de Dados'!$B$4:$J$50,8,FALSE)*PRINCIPAL!$H$87*(1-(PRINCIPAL!$M$87/100)),IF(AND(PRINCIPAL!$H$87&lt;&gt;"",L304=PRINCIPAL!$N$87),VLOOKUP($AC$282,'Banco de Dados'!$B$4:$J$50,8,FALSE)*PRINCIPAL!$H$87*(1-(PRINCIPAL!$O$87/100)),IF(PRINCIPAL!$H$87&lt;&gt;"",VLOOKUP($AC$282,'Banco de Dados'!$B$4:$J$50,8,FALSE)*PRINCIPAL!$H$87,IF(OR(L304=PRINCIPAL!$I$87,L304=PRINCIPAL!$I$87+PRINCIPAL!$I$87,L304=PRINCIPAL!$I$87+PRINCIPAL!$I$87+PRINCIPAL!$I$87),0,IF(L304=PRINCIPAL!$J$87,VLOOKUP($AC$282,'Banco de Dados'!$B$4:$J$50,6,FALSE)*(1-(PRINCIPAL!$K$87/100)),IF(L304=PRINCIPAL!$L$87,VLOOKUP($AC$282,'Banco de Dados'!$B$4:$J$50,6,FALSE)*(1-(PRINCIPAL!$M$87/100)),IF(L304=PRINCIPAL!$N$87,VLOOKUP($AC$282,'Banco de Dados'!$B$4:$J$50,6,FALSE)*(1-(PRINCIPAL!$O$87/100)),VLOOKUP($AC$282,'Banco de Dados'!$B$4:$J$50,6,FALSE)))))))))),"")</f>
        <v/>
      </c>
      <c r="AC304" s="29" t="str">
        <f>IFERROR(AB304*(IFERROR(VLOOKUP($AC$282,'Banco de Dados'!$B$4:$J$50,4,FALSE),"ERRO")),"")</f>
        <v/>
      </c>
      <c r="AD304" s="29" t="str">
        <f t="shared" si="183"/>
        <v/>
      </c>
      <c r="AE304" s="103" t="str">
        <f>IFERROR(AD304*(C304*(PRINCIPAL!$G$87/100))*0.47*(44/12),"")</f>
        <v/>
      </c>
      <c r="AF304" s="111" t="str">
        <f t="shared" si="184"/>
        <v/>
      </c>
      <c r="AG304" s="30" t="str">
        <f>IFERROR(IF(AND(PRINCIPAL!$H$88&lt;&gt;"",OR(L304=PRINCIPAL!$I$88,L304=PRINCIPAL!$I$88+PRINCIPAL!$I$88,L304=PRINCIPAL!$I$88+PRINCIPAL!$I$88+PRINCIPAL!$I$88)),0,IF(AND(PRINCIPAL!$H$88&lt;&gt;"",L304=PRINCIPAL!$J$88),VLOOKUP($AH$282,'Banco de Dados'!$B$4:$J$50,8,FALSE)*PRINCIPAL!$H$88*(1-(PRINCIPAL!$K$88/100)),IF(AND(PRINCIPAL!$H$88&lt;&gt;"",L304=PRINCIPAL!$L$88),VLOOKUP($AH$282,'Banco de Dados'!$B$4:$J$50,8,FALSE)*PRINCIPAL!$H$88*(1-(PRINCIPAL!$M$88/100)),IF(AND(PRINCIPAL!$H$88&lt;&gt;"",L304=PRINCIPAL!$N$88),VLOOKUP($AH$282,'Banco de Dados'!$B$4:$J$50,8,FALSE)*PRINCIPAL!$H$88*(1-(PRINCIPAL!$O$88/100)),IF(PRINCIPAL!$H$88&lt;&gt;"",VLOOKUP($AH$282,'Banco de Dados'!$B$4:$J$50,8,FALSE)*PRINCIPAL!$H$88,IF(OR(L304=PRINCIPAL!$I$88,L304=PRINCIPAL!$I$88+PRINCIPAL!$I$88,L304=PRINCIPAL!$I$88+PRINCIPAL!$I$88+PRINCIPAL!$I$88),0,IF(L304=PRINCIPAL!$J$88,VLOOKUP($AH$282,'Banco de Dados'!$B$4:$J$50,6,FALSE)*(1-(PRINCIPAL!$K$88/100)),IF(L304=PRINCIPAL!$L$88,VLOOKUP($AH$282,'Banco de Dados'!$B$4:$J$50,6,FALSE)*(1-(PRINCIPAL!$M$88/100)),IF(L304=PRINCIPAL!$N$88,VLOOKUP($AH$282,'Banco de Dados'!$B$4:$J$50,6,FALSE)*(1-(PRINCIPAL!$O$88/100)),VLOOKUP($AH$282,'Banco de Dados'!$B$4:$J$50,6,FALSE)))))))))),"")</f>
        <v/>
      </c>
      <c r="AH304" s="29" t="str">
        <f>IFERROR(AG304*(IFERROR(VLOOKUP($AH$282,'Banco de Dados'!$B$4:$J$50,4,FALSE),"ERRO")),"")</f>
        <v/>
      </c>
      <c r="AI304" s="29" t="str">
        <f t="shared" si="185"/>
        <v/>
      </c>
      <c r="AJ304" s="103" t="str">
        <f>IFERROR(AI304*(C304*(PRINCIPAL!$G$88/100))*0.47*(44/12),"")</f>
        <v/>
      </c>
      <c r="AK304" s="111" t="str">
        <f t="shared" si="194"/>
        <v/>
      </c>
      <c r="AL304" s="30" t="str">
        <f>IFERROR(IF(AND(PRINCIPAL!$H$89&lt;&gt;"",OR(L304=PRINCIPAL!$I$89,L304=PRINCIPAL!$I$89+PRINCIPAL!$I$89,L304=PRINCIPAL!$I$89+PRINCIPAL!$I$89+PRINCIPAL!$I$89)),0,IF(AND(PRINCIPAL!$H$89&lt;&gt;"",L304=PRINCIPAL!$J$89),VLOOKUP($AM$282,'Banco de Dados'!$B$4:$J$50,8,FALSE)*PRINCIPAL!$H$89*(1-(PRINCIPAL!$K$89/100)),IF(AND(PRINCIPAL!$H$89&lt;&gt;"",L304=PRINCIPAL!$L$89),VLOOKUP($AM$282,'Banco de Dados'!$B$4:$J$50,8,FALSE)*PRINCIPAL!$H$89*(1-(PRINCIPAL!$M$89/100)),IF(AND(PRINCIPAL!$H$89&lt;&gt;"",L304=PRINCIPAL!$N$89),VLOOKUP($AM$282,'Banco de Dados'!$B$4:$J$50,8,FALSE)*PRINCIPAL!$H$89*(1-(PRINCIPAL!$O$89/100)),IF(PRINCIPAL!$H$89&lt;&gt;"",VLOOKUP($AM$282,'Banco de Dados'!$B$4:$J$50,8,FALSE)*PRINCIPAL!$H$89,IF(OR(L304=PRINCIPAL!$I$89,L304=PRINCIPAL!$I$89+PRINCIPAL!$I$89,L304=PRINCIPAL!$I$89+PRINCIPAL!$I$89+PRINCIPAL!$I$89),0,IF(L304=PRINCIPAL!$J$89,VLOOKUP($AM$282,'Banco de Dados'!$B$4:$J$50,6,FALSE)*(1-(PRINCIPAL!$K$89/100)),IF(L304=PRINCIPAL!$L$89,VLOOKUP($AM$282,'Banco de Dados'!$B$4:$J$50,6,FALSE)*(1-(PRINCIPAL!$M$89/100)),IF(L304=PRINCIPAL!$N$89,VLOOKUP($AM$282,'Banco de Dados'!$B$4:$J$50,6,FALSE)*(1-(PRINCIPAL!$O$89/100)),VLOOKUP($AM$282,'Banco de Dados'!$B$4:$J$50,6,FALSE)))))))))),"")</f>
        <v/>
      </c>
      <c r="AM304" s="29" t="str">
        <f>IFERROR(AL304*(IFERROR(VLOOKUP($AM$282,'Banco de Dados'!$B$4:$J$50,4,FALSE),"ERRO")),"")</f>
        <v/>
      </c>
      <c r="AN304" s="29" t="str">
        <f t="shared" si="186"/>
        <v/>
      </c>
      <c r="AO304" s="103" t="str">
        <f>IFERROR(AN304*(C304*(PRINCIPAL!$G$89/100))*0.47*(44/12),"")</f>
        <v/>
      </c>
      <c r="AP304" s="111" t="str">
        <f t="shared" si="187"/>
        <v/>
      </c>
      <c r="AQ304" s="30" t="str">
        <f>IFERROR(IF(AND(PRINCIPAL!$H$90&lt;&gt;"",OR(L304=PRINCIPAL!$I$90,L304=PRINCIPAL!$I$90+PRINCIPAL!$I$90,L304=PRINCIPAL!$I$90+PRINCIPAL!$I$90+PRINCIPAL!$I$90)),0,IF(AND(PRINCIPAL!$H$90&lt;&gt;"",L304=PRINCIPAL!$J$90),VLOOKUP($AR$282,'Banco de Dados'!$B$4:$J$50,8,FALSE)*PRINCIPAL!$H$90*(1-(PRINCIPAL!$K$90/100)),IF(AND(PRINCIPAL!$H$90&lt;&gt;"",L304=PRINCIPAL!$L$90),VLOOKUP($AR$282,'Banco de Dados'!$B$4:$J$50,8,FALSE)*PRINCIPAL!$H$90*(1-(PRINCIPAL!$M$90/100)),IF(AND(PRINCIPAL!$H$90&lt;&gt;"",L304=PRINCIPAL!$N$90),VLOOKUP($AR$282,'Banco de Dados'!$B$4:$J$50,8,FALSE)*PRINCIPAL!$H$90*(1-(PRINCIPAL!$O$90/100)),IF(PRINCIPAL!$H$90&lt;&gt;"",VLOOKUP($AR$282,'Banco de Dados'!$B$4:$J$50,8,FALSE)*PRINCIPAL!$H$90,IF(OR(L304=PRINCIPAL!$I$90,L304=PRINCIPAL!$I$90+PRINCIPAL!$I$90,L304=PRINCIPAL!$I$90+PRINCIPAL!$I$90+PRINCIPAL!$I$90),0,IF(L304=PRINCIPAL!$J$90,VLOOKUP($AR$282,'Banco de Dados'!$B$4:$J$50,6,FALSE)*(1-(PRINCIPAL!$K$90/100)),IF(L304=PRINCIPAL!$L$90,VLOOKUP($AR$282,'Banco de Dados'!$B$4:$J$50,6,FALSE)*(1-(PRINCIPAL!$M$90/100)),IF(L304=PRINCIPAL!$N$90,VLOOKUP($AR$282,'Banco de Dados'!$B$4:$J$50,6,FALSE)*(1-(PRINCIPAL!$O$90/100)),VLOOKUP($AR$282,'Banco de Dados'!$B$4:$J$50,6,FALSE)))))))))),"")</f>
        <v/>
      </c>
      <c r="AR304" s="29" t="str">
        <f>IFERROR(AQ304*(IFERROR(VLOOKUP($AR$282,'Banco de Dados'!$B$4:$J$50,4,FALSE),"ERRO")),"")</f>
        <v/>
      </c>
      <c r="AS304" s="29" t="str">
        <f t="shared" si="188"/>
        <v/>
      </c>
      <c r="AT304" s="103" t="str">
        <f>IFERROR(AS304*(C304*(PRINCIPAL!$G$90/100))*0.47*(44/12),"")</f>
        <v/>
      </c>
      <c r="AU304" s="111" t="str">
        <f t="shared" si="189"/>
        <v/>
      </c>
      <c r="AV304" s="30" t="str">
        <f>IFERROR(IF(AND(PRINCIPAL!$H$91&lt;&gt;"",OR(L304=PRINCIPAL!$I$91,L304=PRINCIPAL!$I$91+PRINCIPAL!$I$91,L304=PRINCIPAL!$I$91+PRINCIPAL!$I$91+PRINCIPAL!$I$91)),0,IF(AND(PRINCIPAL!$H$91&lt;&gt;"",L304=PRINCIPAL!$J$91),VLOOKUP($AW$282,'Banco de Dados'!$B$4:$J$50,8,FALSE)*PRINCIPAL!$H$91*(1-(PRINCIPAL!$K$91/100)),IF(AND(PRINCIPAL!$H$91&lt;&gt;"",L304=PRINCIPAL!$L$91),VLOOKUP($AW$282,'Banco de Dados'!$B$4:$J$50,8,FALSE)*PRINCIPAL!$H$91*(1-(PRINCIPAL!$M$91/100)),IF(AND(PRINCIPAL!$H$91&lt;&gt;"",L304=PRINCIPAL!$N$91),VLOOKUP($AW$282,'Banco de Dados'!$B$4:$J$50,8,FALSE)*PRINCIPAL!$H$91*(1-(PRINCIPAL!$O$91/100)),IF(PRINCIPAL!$H$91&lt;&gt;"",VLOOKUP($AW$282,'Banco de Dados'!$B$4:$J$50,8,FALSE)*PRINCIPAL!$H$91,IF(OR(L304=PRINCIPAL!$I$91,L304=PRINCIPAL!$I$91+PRINCIPAL!$I$91,L304=PRINCIPAL!$I$91+PRINCIPAL!$I$91+PRINCIPAL!$I$91),0,IF(L304=PRINCIPAL!$J$91,VLOOKUP($AW$282,'Banco de Dados'!$B$4:$J$50,6,FALSE)*(1-(PRINCIPAL!$K$91/100)),IF(L304=PRINCIPAL!$L$91,VLOOKUP($AW$282,'Banco de Dados'!$B$4:$J$50,6,FALSE)*(1-(PRINCIPAL!$M$91/100)),IF(L304=PRINCIPAL!$N$91,VLOOKUP($AW$282,'Banco de Dados'!$B$4:$J$50,6,FALSE)*(1-(PRINCIPAL!$O$91/100)),VLOOKUP($AW$282,'Banco de Dados'!$B$4:$J$50,6,FALSE)))))))))),"")</f>
        <v/>
      </c>
      <c r="AW304" s="29" t="str">
        <f>IFERROR(AV304*(IFERROR(VLOOKUP($AW$282,'Banco de Dados'!$B$4:$J$50,4,FALSE),"ERRO")),"")</f>
        <v/>
      </c>
      <c r="AX304" s="29" t="str">
        <f t="shared" si="190"/>
        <v/>
      </c>
      <c r="AY304" s="103" t="str">
        <f>IFERROR(AX304*(C304*(PRINCIPAL!$G$91/100))*0.47*(44/12),"")</f>
        <v/>
      </c>
      <c r="AZ304" s="111" t="str">
        <f t="shared" si="195"/>
        <v/>
      </c>
      <c r="BA304" s="30" t="str">
        <f>IFERROR(IF(AND(PRINCIPAL!$H$92&lt;&gt;"",OR(L304=PRINCIPAL!$I$92,L304=PRINCIPAL!$I$92+PRINCIPAL!$I$92,L304=PRINCIPAL!$I$92+PRINCIPAL!$I$92+PRINCIPAL!$I$92)),0,IF(AND(PRINCIPAL!$H$92&lt;&gt;"",L304=PRINCIPAL!$J$92),VLOOKUP($BB$282,'Banco de Dados'!$B$4:$J$50,8,FALSE)*PRINCIPAL!$H$92*(1-(PRINCIPAL!$K$92/100)),IF(AND(PRINCIPAL!$H$92&lt;&gt;"",L304=PRINCIPAL!$L$92),VLOOKUP($BB$282,'Banco de Dados'!$B$4:$J$50,8,FALSE)*PRINCIPAL!$H$92*(1-(PRINCIPAL!$M$92/100)),IF(AND(PRINCIPAL!$H$92&lt;&gt;"",L304=PRINCIPAL!$N$92),VLOOKUP($BB$282,'Banco de Dados'!$B$4:$J$50,8,FALSE)*PRINCIPAL!$H$92*(1-(PRINCIPAL!$O$92/100)),IF(PRINCIPAL!$H$92&lt;&gt;"",VLOOKUP($BB$282,'Banco de Dados'!$B$4:$J$50,8,FALSE)*PRINCIPAL!$H$92,IF(OR(L304=PRINCIPAL!$I$92,L304=PRINCIPAL!$I$92+PRINCIPAL!$I$92,L304=PRINCIPAL!$I$92+PRINCIPAL!$I$92+PRINCIPAL!$I$92),0,IF(L304=PRINCIPAL!$J$92,VLOOKUP($BB$282,'Banco de Dados'!$B$4:$J$50,6,FALSE)*(1-(PRINCIPAL!$K$92/100)),IF(L304=PRINCIPAL!$L$92,VLOOKUP($BB$282,'Banco de Dados'!$B$4:$J$50,6,FALSE)*(1-(PRINCIPAL!$M$92/100)),IF(L304=PRINCIPAL!$N$92,VLOOKUP($BB$282,'Banco de Dados'!$B$4:$J$50,6,FALSE)*(1-(PRINCIPAL!$O$92/100)),VLOOKUP($BB$282,'Banco de Dados'!$B$4:$J$50,6,FALSE)))))))))),"")</f>
        <v/>
      </c>
      <c r="BB304" s="29" t="str">
        <f>IFERROR(BA304*(IFERROR(VLOOKUP($BB$282,'Banco de Dados'!$B$4:$J$50,4,FALSE),"ERRO")),"")</f>
        <v/>
      </c>
      <c r="BC304" s="29" t="str">
        <f t="shared" si="196"/>
        <v/>
      </c>
      <c r="BD304" s="103" t="str">
        <f>IFERROR(BC304*(C304*(PRINCIPAL!$G$92/100))*0.47*(44/12),"")</f>
        <v/>
      </c>
      <c r="BE304" s="111" t="str">
        <f t="shared" si="175"/>
        <v/>
      </c>
      <c r="BF304" s="30" t="str">
        <f>IFERROR(IF(AND(PRINCIPAL!$H$93&lt;&gt;"",OR(L304=PRINCIPAL!$I$93,L304=PRINCIPAL!$I$93+PRINCIPAL!$I$93,L304=PRINCIPAL!$I$93+PRINCIPAL!$I$93+PRINCIPAL!$I$93)),0,IF(AND(PRINCIPAL!$H$93&lt;&gt;"",L304=PRINCIPAL!$J$93),VLOOKUP($BG$282,'Banco de Dados'!$B$4:$J$50,8,FALSE)*PRINCIPAL!$H$93*(1-(PRINCIPAL!$K$93/100)),IF(AND(PRINCIPAL!$H$93&lt;&gt;"",L304=PRINCIPAL!$L$93),VLOOKUP($BG$282,'Banco de Dados'!$B$4:$J$50,8,FALSE)*PRINCIPAL!$H$93*(1-(PRINCIPAL!$M$93/100)),IF(AND(PRINCIPAL!$H$93&lt;&gt;"",L304=PRINCIPAL!$N$93),VLOOKUP($BG$282,'Banco de Dados'!$B$4:$J$50,8,FALSE)*PRINCIPAL!$H$93*(1-(PRINCIPAL!$O$93/100)),IF(PRINCIPAL!$H$93&lt;&gt;"",VLOOKUP($BG$282,'Banco de Dados'!$B$4:$J$50,8,FALSE)*PRINCIPAL!$H$93,IF(OR(L304=PRINCIPAL!$I$93,L304=PRINCIPAL!$I$93+PRINCIPAL!$I$93,L304=PRINCIPAL!$I$93+PRINCIPAL!$I$93+PRINCIPAL!$I$93),0,IF(L304=PRINCIPAL!$J$93,VLOOKUP($BG$282,'Banco de Dados'!$B$4:$J$50,6,FALSE)*(1-(PRINCIPAL!$K$93/100)),IF(L304=PRINCIPAL!$L$93,VLOOKUP($BG$282,'Banco de Dados'!$B$4:$J$50,6,FALSE)*(1-(PRINCIPAL!$M$93/100)),IF(L304=PRINCIPAL!$N$93,VLOOKUP($BG$282,'Banco de Dados'!$B$4:$J$50,6,FALSE)*(1-(PRINCIPAL!$O$93/100)),VLOOKUP($BG$282,'Banco de Dados'!$B$4:$J$50,6,FALSE)))))))))),"")</f>
        <v/>
      </c>
      <c r="BG304" s="29" t="str">
        <f>IFERROR(BF304*(IFERROR(VLOOKUP($BG$282,'Banco de Dados'!$B$4:$J$50,4,FALSE),"ERRO")),"")</f>
        <v/>
      </c>
      <c r="BH304" s="29" t="str">
        <f t="shared" si="191"/>
        <v/>
      </c>
      <c r="BI304" s="103" t="str">
        <f>IFERROR(BH304*(C304*(PRINCIPAL!$G$93/100))*0.47*(44/12),"")</f>
        <v/>
      </c>
      <c r="BJ304" s="102" t="str">
        <f t="shared" si="176"/>
        <v/>
      </c>
    </row>
    <row r="305" spans="2:62" ht="12.75" customHeight="1" x14ac:dyDescent="0.3">
      <c r="B305" s="326">
        <f t="shared" si="177"/>
        <v>2041</v>
      </c>
      <c r="C305" s="340"/>
      <c r="D305" s="1"/>
      <c r="E305" s="116">
        <v>21</v>
      </c>
      <c r="F305" s="24" t="str">
        <f>IFERROR(VLOOKUP($G$282,'Banco de Dados'!$B$4:$J$50,6,FALSE),"")</f>
        <v/>
      </c>
      <c r="G305" s="25" t="str">
        <f>IFERROR(F305*(IFERROR(VLOOKUP($G$282,'Banco de Dados'!$B$4:$J$50,4,FALSE),"ERRO")),"")</f>
        <v/>
      </c>
      <c r="H305" s="25" t="str">
        <f t="shared" si="178"/>
        <v/>
      </c>
      <c r="I305" s="103" t="str">
        <f t="shared" si="179"/>
        <v/>
      </c>
      <c r="J305" s="117" t="str">
        <f t="shared" si="180"/>
        <v/>
      </c>
      <c r="K305" s="1"/>
      <c r="L305" s="91">
        <v>21</v>
      </c>
      <c r="M305" s="24" t="str">
        <f>IFERROR(IF(AND(PRINCIPAL!$H$84&lt;&gt;"",OR(L305=PRINCIPAL!$I$84,L305=PRINCIPAL!$I$84+PRINCIPAL!$I$84,L305=PRINCIPAL!$I$84+PRINCIPAL!$I$84+PRINCIPAL!$I$84)),0,IF(AND(PRINCIPAL!$H$84&lt;&gt;"",L305=PRINCIPAL!$J$84),VLOOKUP($N$282,'Banco de Dados'!$B$4:$J$50,8,FALSE)*PRINCIPAL!$H$84*(1-(PRINCIPAL!$K$84/100)),IF(AND(PRINCIPAL!$H$84&lt;&gt;"",L305=PRINCIPAL!$L$84),VLOOKUP($N$282,'Banco de Dados'!$B$4:$J$50,8,FALSE)*PRINCIPAL!$H$84*(1-(PRINCIPAL!$M$84/100)),IF(AND(PRINCIPAL!$H$84&lt;&gt;"",L305=PRINCIPAL!$N$84),VLOOKUP($N$282,'Banco de Dados'!$B$4:$J$50,8,FALSE)*PRINCIPAL!$H$84*(1-(PRINCIPAL!$O$84/100)),IF(PRINCIPAL!$H$84&lt;&gt;"",VLOOKUP($N$282,'Banco de Dados'!$B$4:$J$50,8,FALSE)*PRINCIPAL!$H$84,IF(OR(L305=PRINCIPAL!$I$84,L305=PRINCIPAL!$I$84+PRINCIPAL!$I$84,L305=PRINCIPAL!$I$84+PRINCIPAL!$I$84+PRINCIPAL!$I$84),0,IF(L305=PRINCIPAL!$J$84,VLOOKUP($N$282,'Banco de Dados'!$B$4:$J$50,6,FALSE)*(1-(PRINCIPAL!$K$84/100)),IF(L305=PRINCIPAL!$L$84,VLOOKUP($N$282,'Banco de Dados'!$B$4:$J$50,6,FALSE)*(1-(PRINCIPAL!$M$84/100)),IF(L305=PRINCIPAL!$N$84,VLOOKUP($N$282,'Banco de Dados'!$B$4:$J$50,6,FALSE)*(1-(PRINCIPAL!$O$84/100)),VLOOKUP($N$282,'Banco de Dados'!$B$4:$J$50,6,FALSE)))))))))),"")</f>
        <v/>
      </c>
      <c r="N305" s="25" t="str">
        <f>IFERROR(M305*(IFERROR(VLOOKUP($N$282,'Banco de Dados'!$B$4:$J$50,4,FALSE),"ERRO")),"")</f>
        <v/>
      </c>
      <c r="O305" s="25" t="str">
        <f t="shared" si="199"/>
        <v/>
      </c>
      <c r="P305" s="103" t="str">
        <f>IFERROR(O305*(C305*(PRINCIPAL!$G$84/100))*0.47*(44/12),"")</f>
        <v/>
      </c>
      <c r="Q305" s="107" t="str">
        <f t="shared" si="200"/>
        <v/>
      </c>
      <c r="R305" s="29" t="str">
        <f>IFERROR(IF(AND(PRINCIPAL!$H$85&lt;&gt;"",OR(L305=PRINCIPAL!$I$85,L305=PRINCIPAL!$I$85+PRINCIPAL!$I$85,L305=PRINCIPAL!$I$85+PRINCIPAL!$I$85+PRINCIPAL!$I$85)),0,IF(AND(PRINCIPAL!$H$85&lt;&gt;"",L305=PRINCIPAL!$J$85),VLOOKUP($S$282,'Banco de Dados'!$B$4:$J$50,8,FALSE)*PRINCIPAL!$H$85*(1-(PRINCIPAL!$K$85/100)),IF(AND(PRINCIPAL!$H$85&lt;&gt;"",L305=PRINCIPAL!$L$85),VLOOKUP($S$282,'Banco de Dados'!$B$4:$J$50,8,FALSE)*PRINCIPAL!$H$85*(1-(PRINCIPAL!$M$85/100)),IF(AND(PRINCIPAL!$H$85&lt;&gt;"",L305=PRINCIPAL!$N$85),VLOOKUP($S$282,'Banco de Dados'!$B$4:$J$50,8,FALSE)*PRINCIPAL!$H$85*(1-(PRINCIPAL!$O$85/100)),IF(PRINCIPAL!$H$85&lt;&gt;"",VLOOKUP($S$282,'Banco de Dados'!$B$4:$J$50,8,FALSE)*PRINCIPAL!$H$85,IF(OR(L305=PRINCIPAL!$I$85,L305=PRINCIPAL!$I$85+PRINCIPAL!$I$85,L305=PRINCIPAL!$I$85+PRINCIPAL!$I$85+PRINCIPAL!$I$85),0,IF(L305=PRINCIPAL!$J$85,VLOOKUP($S$282,'Banco de Dados'!$B$4:$J$50,6,FALSE)*(1-(PRINCIPAL!$K$85/100)),IF(L305=PRINCIPAL!$L$85,VLOOKUP($S$282,'Banco de Dados'!$B$4:$J$50,6,FALSE)*(1-(PRINCIPAL!$M$85/100)),IF(L305=PRINCIPAL!$N$85,VLOOKUP($S$282,'Banco de Dados'!$B$4:$J$50,6,FALSE)*(1-(PRINCIPAL!$O$85/100)),VLOOKUP($S$282,'Banco de Dados'!$B$4:$J$50,6,FALSE)))))))))),"")</f>
        <v/>
      </c>
      <c r="S305" s="29" t="str">
        <f>IFERROR(R305*(IFERROR(VLOOKUP($S$282,'Banco de Dados'!$B$4:$J$50,4,FALSE),"ERRO")),"")</f>
        <v/>
      </c>
      <c r="T305" s="29" t="str">
        <f t="shared" si="198"/>
        <v/>
      </c>
      <c r="U305" s="103" t="str">
        <f>IFERROR(T305*(C305*(PRINCIPAL!$G$85/100))*0.47*(44/12),"")</f>
        <v/>
      </c>
      <c r="V305" s="103" t="str">
        <f t="shared" si="174"/>
        <v/>
      </c>
      <c r="W305" s="30" t="str">
        <f>IFERROR(IF(AND(PRINCIPAL!$H$86&lt;&gt;"",OR(L305=PRINCIPAL!$I$86,L305=PRINCIPAL!$I$86+PRINCIPAL!$I$86,L305=PRINCIPAL!$I$86+PRINCIPAL!$I$86+PRINCIPAL!$I$86)),0,IF(AND(PRINCIPAL!$H$86&lt;&gt;"",L305=PRINCIPAL!$J$86),VLOOKUP($X$282,'Banco de Dados'!$B$4:$J$50,8,FALSE)*PRINCIPAL!$H$86*(1-(PRINCIPAL!$K$86/100)),IF(AND(PRINCIPAL!$H$86&lt;&gt;"",L305=PRINCIPAL!$L$86),VLOOKUP($X$282,'Banco de Dados'!$B$4:$J$50,8,FALSE)*PRINCIPAL!$H$86*(1-(PRINCIPAL!$M$86/100)),IF(AND(PRINCIPAL!$H$86&lt;&gt;"",L305=PRINCIPAL!$N$86),VLOOKUP($X$282,'Banco de Dados'!$B$4:$J$50,8,FALSE)*PRINCIPAL!$H$86*(1-(PRINCIPAL!$O$86/100)),IF(PRINCIPAL!$H$86&lt;&gt;"",VLOOKUP($X$282,'Banco de Dados'!$B$4:$J$50,8,FALSE)*PRINCIPAL!$H$86,IF(OR(L305=PRINCIPAL!$I$86,L305=PRINCIPAL!$I$86+PRINCIPAL!$I$86,L305=PRINCIPAL!$I$86+PRINCIPAL!$I$86+PRINCIPAL!$I$86),0,IF(L305=PRINCIPAL!$J$86,VLOOKUP($X$282,'Banco de Dados'!$B$4:$J$50,6,FALSE)*(1-(PRINCIPAL!$K$86/100)),IF(L305=PRINCIPAL!$L$86,VLOOKUP($X$282,'Banco de Dados'!$B$4:$J$50,6,FALSE)*(1-(PRINCIPAL!$M$86/100)),IF(L305=PRINCIPAL!$N$86,VLOOKUP($X$282,'Banco de Dados'!$B$4:$J$50,6,FALSE)*(1-(PRINCIPAL!$O$86/100)),VLOOKUP($X$282,'Banco de Dados'!$B$4:$J$50,6,FALSE)))))))))),"")</f>
        <v/>
      </c>
      <c r="X305" s="29" t="str">
        <f>IFERROR(W305*(IFERROR(VLOOKUP($X$282,'Banco de Dados'!$B$4:$J$50,4,FALSE),"ERRO")),"")</f>
        <v/>
      </c>
      <c r="Y305" s="29" t="str">
        <f t="shared" si="192"/>
        <v/>
      </c>
      <c r="Z305" s="103" t="str">
        <f>IFERROR(Y305*(C305*(PRINCIPAL!$G$86/100))*0.47*(44/12),"")</f>
        <v/>
      </c>
      <c r="AA305" s="111" t="str">
        <f t="shared" si="193"/>
        <v/>
      </c>
      <c r="AB305" s="30" t="str">
        <f>IFERROR(IF(AND(PRINCIPAL!$H$87&lt;&gt;"",OR(L305=PRINCIPAL!$I$87,L305=PRINCIPAL!$I$87+PRINCIPAL!$I$87,L305=PRINCIPAL!$I$87+PRINCIPAL!$I$87+PRINCIPAL!$I$87)),0,IF(AND(PRINCIPAL!$H$87&lt;&gt;"",L305=PRINCIPAL!$J$87),VLOOKUP($AC$282,'Banco de Dados'!$B$4:$J$50,8,FALSE)*PRINCIPAL!$H$87*(1-(PRINCIPAL!$K$87/100)),IF(AND(PRINCIPAL!$H$87&lt;&gt;"",L305=PRINCIPAL!$L$87),VLOOKUP($AC$282,'Banco de Dados'!$B$4:$J$50,8,FALSE)*PRINCIPAL!$H$87*(1-(PRINCIPAL!$M$87/100)),IF(AND(PRINCIPAL!$H$87&lt;&gt;"",L305=PRINCIPAL!$N$87),VLOOKUP($AC$282,'Banco de Dados'!$B$4:$J$50,8,FALSE)*PRINCIPAL!$H$87*(1-(PRINCIPAL!$O$87/100)),IF(PRINCIPAL!$H$87&lt;&gt;"",VLOOKUP($AC$282,'Banco de Dados'!$B$4:$J$50,8,FALSE)*PRINCIPAL!$H$87,IF(OR(L305=PRINCIPAL!$I$87,L305=PRINCIPAL!$I$87+PRINCIPAL!$I$87,L305=PRINCIPAL!$I$87+PRINCIPAL!$I$87+PRINCIPAL!$I$87),0,IF(L305=PRINCIPAL!$J$87,VLOOKUP($AC$282,'Banco de Dados'!$B$4:$J$50,6,FALSE)*(1-(PRINCIPAL!$K$87/100)),IF(L305=PRINCIPAL!$L$87,VLOOKUP($AC$282,'Banco de Dados'!$B$4:$J$50,6,FALSE)*(1-(PRINCIPAL!$M$87/100)),IF(L305=PRINCIPAL!$N$87,VLOOKUP($AC$282,'Banco de Dados'!$B$4:$J$50,6,FALSE)*(1-(PRINCIPAL!$O$87/100)),VLOOKUP($AC$282,'Banco de Dados'!$B$4:$J$50,6,FALSE)))))))))),"")</f>
        <v/>
      </c>
      <c r="AC305" s="29" t="str">
        <f>IFERROR(AB305*(IFERROR(VLOOKUP($AC$282,'Banco de Dados'!$B$4:$J$50,4,FALSE),"ERRO")),"")</f>
        <v/>
      </c>
      <c r="AD305" s="29" t="str">
        <f t="shared" si="183"/>
        <v/>
      </c>
      <c r="AE305" s="103" t="str">
        <f>IFERROR(AD305*(C305*(PRINCIPAL!$G$87/100))*0.47*(44/12),"")</f>
        <v/>
      </c>
      <c r="AF305" s="111" t="str">
        <f t="shared" si="184"/>
        <v/>
      </c>
      <c r="AG305" s="30" t="str">
        <f>IFERROR(IF(AND(PRINCIPAL!$H$88&lt;&gt;"",OR(L305=PRINCIPAL!$I$88,L305=PRINCIPAL!$I$88+PRINCIPAL!$I$88,L305=PRINCIPAL!$I$88+PRINCIPAL!$I$88+PRINCIPAL!$I$88)),0,IF(AND(PRINCIPAL!$H$88&lt;&gt;"",L305=PRINCIPAL!$J$88),VLOOKUP($AH$282,'Banco de Dados'!$B$4:$J$50,8,FALSE)*PRINCIPAL!$H$88*(1-(PRINCIPAL!$K$88/100)),IF(AND(PRINCIPAL!$H$88&lt;&gt;"",L305=PRINCIPAL!$L$88),VLOOKUP($AH$282,'Banco de Dados'!$B$4:$J$50,8,FALSE)*PRINCIPAL!$H$88*(1-(PRINCIPAL!$M$88/100)),IF(AND(PRINCIPAL!$H$88&lt;&gt;"",L305=PRINCIPAL!$N$88),VLOOKUP($AH$282,'Banco de Dados'!$B$4:$J$50,8,FALSE)*PRINCIPAL!$H$88*(1-(PRINCIPAL!$O$88/100)),IF(PRINCIPAL!$H$88&lt;&gt;"",VLOOKUP($AH$282,'Banco de Dados'!$B$4:$J$50,8,FALSE)*PRINCIPAL!$H$88,IF(OR(L305=PRINCIPAL!$I$88,L305=PRINCIPAL!$I$88+PRINCIPAL!$I$88,L305=PRINCIPAL!$I$88+PRINCIPAL!$I$88+PRINCIPAL!$I$88),0,IF(L305=PRINCIPAL!$J$88,VLOOKUP($AH$282,'Banco de Dados'!$B$4:$J$50,6,FALSE)*(1-(PRINCIPAL!$K$88/100)),IF(L305=PRINCIPAL!$L$88,VLOOKUP($AH$282,'Banco de Dados'!$B$4:$J$50,6,FALSE)*(1-(PRINCIPAL!$M$88/100)),IF(L305=PRINCIPAL!$N$88,VLOOKUP($AH$282,'Banco de Dados'!$B$4:$J$50,6,FALSE)*(1-(PRINCIPAL!$O$88/100)),VLOOKUP($AH$282,'Banco de Dados'!$B$4:$J$50,6,FALSE)))))))))),"")</f>
        <v/>
      </c>
      <c r="AH305" s="29" t="str">
        <f>IFERROR(AG305*(IFERROR(VLOOKUP($AH$282,'Banco de Dados'!$B$4:$J$50,4,FALSE),"ERRO")),"")</f>
        <v/>
      </c>
      <c r="AI305" s="29" t="str">
        <f t="shared" si="185"/>
        <v/>
      </c>
      <c r="AJ305" s="103" t="str">
        <f>IFERROR(AI305*(C305*(PRINCIPAL!$G$88/100))*0.47*(44/12),"")</f>
        <v/>
      </c>
      <c r="AK305" s="111" t="str">
        <f t="shared" si="194"/>
        <v/>
      </c>
      <c r="AL305" s="30" t="str">
        <f>IFERROR(IF(AND(PRINCIPAL!$H$89&lt;&gt;"",OR(L305=PRINCIPAL!$I$89,L305=PRINCIPAL!$I$89+PRINCIPAL!$I$89,L305=PRINCIPAL!$I$89+PRINCIPAL!$I$89+PRINCIPAL!$I$89)),0,IF(AND(PRINCIPAL!$H$89&lt;&gt;"",L305=PRINCIPAL!$J$89),VLOOKUP($AM$282,'Banco de Dados'!$B$4:$J$50,8,FALSE)*PRINCIPAL!$H$89*(1-(PRINCIPAL!$K$89/100)),IF(AND(PRINCIPAL!$H$89&lt;&gt;"",L305=PRINCIPAL!$L$89),VLOOKUP($AM$282,'Banco de Dados'!$B$4:$J$50,8,FALSE)*PRINCIPAL!$H$89*(1-(PRINCIPAL!$M$89/100)),IF(AND(PRINCIPAL!$H$89&lt;&gt;"",L305=PRINCIPAL!$N$89),VLOOKUP($AM$282,'Banco de Dados'!$B$4:$J$50,8,FALSE)*PRINCIPAL!$H$89*(1-(PRINCIPAL!$O$89/100)),IF(PRINCIPAL!$H$89&lt;&gt;"",VLOOKUP($AM$282,'Banco de Dados'!$B$4:$J$50,8,FALSE)*PRINCIPAL!$H$89,IF(OR(L305=PRINCIPAL!$I$89,L305=PRINCIPAL!$I$89+PRINCIPAL!$I$89,L305=PRINCIPAL!$I$89+PRINCIPAL!$I$89+PRINCIPAL!$I$89),0,IF(L305=PRINCIPAL!$J$89,VLOOKUP($AM$282,'Banco de Dados'!$B$4:$J$50,6,FALSE)*(1-(PRINCIPAL!$K$89/100)),IF(L305=PRINCIPAL!$L$89,VLOOKUP($AM$282,'Banco de Dados'!$B$4:$J$50,6,FALSE)*(1-(PRINCIPAL!$M$89/100)),IF(L305=PRINCIPAL!$N$89,VLOOKUP($AM$282,'Banco de Dados'!$B$4:$J$50,6,FALSE)*(1-(PRINCIPAL!$O$89/100)),VLOOKUP($AM$282,'Banco de Dados'!$B$4:$J$50,6,FALSE)))))))))),"")</f>
        <v/>
      </c>
      <c r="AM305" s="29" t="str">
        <f>IFERROR(AL305*(IFERROR(VLOOKUP($AM$282,'Banco de Dados'!$B$4:$J$50,4,FALSE),"ERRO")),"")</f>
        <v/>
      </c>
      <c r="AN305" s="29" t="str">
        <f t="shared" si="186"/>
        <v/>
      </c>
      <c r="AO305" s="103" t="str">
        <f>IFERROR(AN305*(C305*(PRINCIPAL!$G$89/100))*0.47*(44/12),"")</f>
        <v/>
      </c>
      <c r="AP305" s="111" t="str">
        <f t="shared" si="187"/>
        <v/>
      </c>
      <c r="AQ305" s="30" t="str">
        <f>IFERROR(IF(AND(PRINCIPAL!$H$90&lt;&gt;"",OR(L305=PRINCIPAL!$I$90,L305=PRINCIPAL!$I$90+PRINCIPAL!$I$90,L305=PRINCIPAL!$I$90+PRINCIPAL!$I$90+PRINCIPAL!$I$90)),0,IF(AND(PRINCIPAL!$H$90&lt;&gt;"",L305=PRINCIPAL!$J$90),VLOOKUP($AR$282,'Banco de Dados'!$B$4:$J$50,8,FALSE)*PRINCIPAL!$H$90*(1-(PRINCIPAL!$K$90/100)),IF(AND(PRINCIPAL!$H$90&lt;&gt;"",L305=PRINCIPAL!$L$90),VLOOKUP($AR$282,'Banco de Dados'!$B$4:$J$50,8,FALSE)*PRINCIPAL!$H$90*(1-(PRINCIPAL!$M$90/100)),IF(AND(PRINCIPAL!$H$90&lt;&gt;"",L305=PRINCIPAL!$N$90),VLOOKUP($AR$282,'Banco de Dados'!$B$4:$J$50,8,FALSE)*PRINCIPAL!$H$90*(1-(PRINCIPAL!$O$90/100)),IF(PRINCIPAL!$H$90&lt;&gt;"",VLOOKUP($AR$282,'Banco de Dados'!$B$4:$J$50,8,FALSE)*PRINCIPAL!$H$90,IF(OR(L305=PRINCIPAL!$I$90,L305=PRINCIPAL!$I$90+PRINCIPAL!$I$90,L305=PRINCIPAL!$I$90+PRINCIPAL!$I$90+PRINCIPAL!$I$90),0,IF(L305=PRINCIPAL!$J$90,VLOOKUP($AR$282,'Banco de Dados'!$B$4:$J$50,6,FALSE)*(1-(PRINCIPAL!$K$90/100)),IF(L305=PRINCIPAL!$L$90,VLOOKUP($AR$282,'Banco de Dados'!$B$4:$J$50,6,FALSE)*(1-(PRINCIPAL!$M$90/100)),IF(L305=PRINCIPAL!$N$90,VLOOKUP($AR$282,'Banco de Dados'!$B$4:$J$50,6,FALSE)*(1-(PRINCIPAL!$O$90/100)),VLOOKUP($AR$282,'Banco de Dados'!$B$4:$J$50,6,FALSE)))))))))),"")</f>
        <v/>
      </c>
      <c r="AR305" s="29" t="str">
        <f>IFERROR(AQ305*(IFERROR(VLOOKUP($AR$282,'Banco de Dados'!$B$4:$J$50,4,FALSE),"ERRO")),"")</f>
        <v/>
      </c>
      <c r="AS305" s="29" t="str">
        <f t="shared" si="188"/>
        <v/>
      </c>
      <c r="AT305" s="103" t="str">
        <f>IFERROR(AS305*(C305*(PRINCIPAL!$G$90/100))*0.47*(44/12),"")</f>
        <v/>
      </c>
      <c r="AU305" s="111" t="str">
        <f t="shared" si="189"/>
        <v/>
      </c>
      <c r="AV305" s="30" t="str">
        <f>IFERROR(IF(AND(PRINCIPAL!$H$91&lt;&gt;"",OR(L305=PRINCIPAL!$I$91,L305=PRINCIPAL!$I$91+PRINCIPAL!$I$91,L305=PRINCIPAL!$I$91+PRINCIPAL!$I$91+PRINCIPAL!$I$91)),0,IF(AND(PRINCIPAL!$H$91&lt;&gt;"",L305=PRINCIPAL!$J$91),VLOOKUP($AW$282,'Banco de Dados'!$B$4:$J$50,8,FALSE)*PRINCIPAL!$H$91*(1-(PRINCIPAL!$K$91/100)),IF(AND(PRINCIPAL!$H$91&lt;&gt;"",L305=PRINCIPAL!$L$91),VLOOKUP($AW$282,'Banco de Dados'!$B$4:$J$50,8,FALSE)*PRINCIPAL!$H$91*(1-(PRINCIPAL!$M$91/100)),IF(AND(PRINCIPAL!$H$91&lt;&gt;"",L305=PRINCIPAL!$N$91),VLOOKUP($AW$282,'Banco de Dados'!$B$4:$J$50,8,FALSE)*PRINCIPAL!$H$91*(1-(PRINCIPAL!$O$91/100)),IF(PRINCIPAL!$H$91&lt;&gt;"",VLOOKUP($AW$282,'Banco de Dados'!$B$4:$J$50,8,FALSE)*PRINCIPAL!$H$91,IF(OR(L305=PRINCIPAL!$I$91,L305=PRINCIPAL!$I$91+PRINCIPAL!$I$91,L305=PRINCIPAL!$I$91+PRINCIPAL!$I$91+PRINCIPAL!$I$91),0,IF(L305=PRINCIPAL!$J$91,VLOOKUP($AW$282,'Banco de Dados'!$B$4:$J$50,6,FALSE)*(1-(PRINCIPAL!$K$91/100)),IF(L305=PRINCIPAL!$L$91,VLOOKUP($AW$282,'Banco de Dados'!$B$4:$J$50,6,FALSE)*(1-(PRINCIPAL!$M$91/100)),IF(L305=PRINCIPAL!$N$91,VLOOKUP($AW$282,'Banco de Dados'!$B$4:$J$50,6,FALSE)*(1-(PRINCIPAL!$O$91/100)),VLOOKUP($AW$282,'Banco de Dados'!$B$4:$J$50,6,FALSE)))))))))),"")</f>
        <v/>
      </c>
      <c r="AW305" s="29" t="str">
        <f>IFERROR(AV305*(IFERROR(VLOOKUP($AW$282,'Banco de Dados'!$B$4:$J$50,4,FALSE),"ERRO")),"")</f>
        <v/>
      </c>
      <c r="AX305" s="29" t="str">
        <f t="shared" si="190"/>
        <v/>
      </c>
      <c r="AY305" s="103" t="str">
        <f>IFERROR(AX305*(C305*(PRINCIPAL!$G$91/100))*0.47*(44/12),"")</f>
        <v/>
      </c>
      <c r="AZ305" s="111" t="str">
        <f t="shared" si="195"/>
        <v/>
      </c>
      <c r="BA305" s="30" t="str">
        <f>IFERROR(IF(AND(PRINCIPAL!$H$92&lt;&gt;"",OR(L305=PRINCIPAL!$I$92,L305=PRINCIPAL!$I$92+PRINCIPAL!$I$92,L305=PRINCIPAL!$I$92+PRINCIPAL!$I$92+PRINCIPAL!$I$92)),0,IF(AND(PRINCIPAL!$H$92&lt;&gt;"",L305=PRINCIPAL!$J$92),VLOOKUP($BB$282,'Banco de Dados'!$B$4:$J$50,8,FALSE)*PRINCIPAL!$H$92*(1-(PRINCIPAL!$K$92/100)),IF(AND(PRINCIPAL!$H$92&lt;&gt;"",L305=PRINCIPAL!$L$92),VLOOKUP($BB$282,'Banco de Dados'!$B$4:$J$50,8,FALSE)*PRINCIPAL!$H$92*(1-(PRINCIPAL!$M$92/100)),IF(AND(PRINCIPAL!$H$92&lt;&gt;"",L305=PRINCIPAL!$N$92),VLOOKUP($BB$282,'Banco de Dados'!$B$4:$J$50,8,FALSE)*PRINCIPAL!$H$92*(1-(PRINCIPAL!$O$92/100)),IF(PRINCIPAL!$H$92&lt;&gt;"",VLOOKUP($BB$282,'Banco de Dados'!$B$4:$J$50,8,FALSE)*PRINCIPAL!$H$92,IF(OR(L305=PRINCIPAL!$I$92,L305=PRINCIPAL!$I$92+PRINCIPAL!$I$92,L305=PRINCIPAL!$I$92+PRINCIPAL!$I$92+PRINCIPAL!$I$92),0,IF(L305=PRINCIPAL!$J$92,VLOOKUP($BB$282,'Banco de Dados'!$B$4:$J$50,6,FALSE)*(1-(PRINCIPAL!$K$92/100)),IF(L305=PRINCIPAL!$L$92,VLOOKUP($BB$282,'Banco de Dados'!$B$4:$J$50,6,FALSE)*(1-(PRINCIPAL!$M$92/100)),IF(L305=PRINCIPAL!$N$92,VLOOKUP($BB$282,'Banco de Dados'!$B$4:$J$50,6,FALSE)*(1-(PRINCIPAL!$O$92/100)),VLOOKUP($BB$282,'Banco de Dados'!$B$4:$J$50,6,FALSE)))))))))),"")</f>
        <v/>
      </c>
      <c r="BB305" s="29" t="str">
        <f>IFERROR(BA305*(IFERROR(VLOOKUP($BB$282,'Banco de Dados'!$B$4:$J$50,4,FALSE),"ERRO")),"")</f>
        <v/>
      </c>
      <c r="BC305" s="29" t="str">
        <f t="shared" si="196"/>
        <v/>
      </c>
      <c r="BD305" s="103" t="str">
        <f>IFERROR(BC305*(C305*(PRINCIPAL!$G$92/100))*0.47*(44/12),"")</f>
        <v/>
      </c>
      <c r="BE305" s="111" t="str">
        <f t="shared" si="175"/>
        <v/>
      </c>
      <c r="BF305" s="30" t="str">
        <f>IFERROR(IF(AND(PRINCIPAL!$H$93&lt;&gt;"",OR(L305=PRINCIPAL!$I$93,L305=PRINCIPAL!$I$93+PRINCIPAL!$I$93,L305=PRINCIPAL!$I$93+PRINCIPAL!$I$93+PRINCIPAL!$I$93)),0,IF(AND(PRINCIPAL!$H$93&lt;&gt;"",L305=PRINCIPAL!$J$93),VLOOKUP($BG$282,'Banco de Dados'!$B$4:$J$50,8,FALSE)*PRINCIPAL!$H$93*(1-(PRINCIPAL!$K$93/100)),IF(AND(PRINCIPAL!$H$93&lt;&gt;"",L305=PRINCIPAL!$L$93),VLOOKUP($BG$282,'Banco de Dados'!$B$4:$J$50,8,FALSE)*PRINCIPAL!$H$93*(1-(PRINCIPAL!$M$93/100)),IF(AND(PRINCIPAL!$H$93&lt;&gt;"",L305=PRINCIPAL!$N$93),VLOOKUP($BG$282,'Banco de Dados'!$B$4:$J$50,8,FALSE)*PRINCIPAL!$H$93*(1-(PRINCIPAL!$O$93/100)),IF(PRINCIPAL!$H$93&lt;&gt;"",VLOOKUP($BG$282,'Banco de Dados'!$B$4:$J$50,8,FALSE)*PRINCIPAL!$H$93,IF(OR(L305=PRINCIPAL!$I$93,L305=PRINCIPAL!$I$93+PRINCIPAL!$I$93,L305=PRINCIPAL!$I$93+PRINCIPAL!$I$93+PRINCIPAL!$I$93),0,IF(L305=PRINCIPAL!$J$93,VLOOKUP($BG$282,'Banco de Dados'!$B$4:$J$50,6,FALSE)*(1-(PRINCIPAL!$K$93/100)),IF(L305=PRINCIPAL!$L$93,VLOOKUP($BG$282,'Banco de Dados'!$B$4:$J$50,6,FALSE)*(1-(PRINCIPAL!$M$93/100)),IF(L305=PRINCIPAL!$N$93,VLOOKUP($BG$282,'Banco de Dados'!$B$4:$J$50,6,FALSE)*(1-(PRINCIPAL!$O$93/100)),VLOOKUP($BG$282,'Banco de Dados'!$B$4:$J$50,6,FALSE)))))))))),"")</f>
        <v/>
      </c>
      <c r="BG305" s="29" t="str">
        <f>IFERROR(BF305*(IFERROR(VLOOKUP($BG$282,'Banco de Dados'!$B$4:$J$50,4,FALSE),"ERRO")),"")</f>
        <v/>
      </c>
      <c r="BH305" s="29" t="str">
        <f t="shared" si="191"/>
        <v/>
      </c>
      <c r="BI305" s="103" t="str">
        <f>IFERROR(BH305*(C305*(PRINCIPAL!$G$93/100))*0.47*(44/12),"")</f>
        <v/>
      </c>
      <c r="BJ305" s="102" t="str">
        <f t="shared" si="176"/>
        <v/>
      </c>
    </row>
    <row r="306" spans="2:62" ht="12.75" customHeight="1" x14ac:dyDescent="0.3">
      <c r="B306" s="326">
        <f t="shared" si="177"/>
        <v>2042</v>
      </c>
      <c r="C306" s="340"/>
      <c r="D306" s="1"/>
      <c r="E306" s="116">
        <v>22</v>
      </c>
      <c r="F306" s="24" t="str">
        <f>IFERROR(VLOOKUP($G$282,'Banco de Dados'!$B$4:$J$50,6,FALSE),"")</f>
        <v/>
      </c>
      <c r="G306" s="25" t="str">
        <f>IFERROR(F306*(IFERROR(VLOOKUP($G$282,'Banco de Dados'!$B$4:$J$50,4,FALSE),"ERRO")),"")</f>
        <v/>
      </c>
      <c r="H306" s="25" t="str">
        <f t="shared" si="178"/>
        <v/>
      </c>
      <c r="I306" s="103" t="str">
        <f t="shared" si="179"/>
        <v/>
      </c>
      <c r="J306" s="117" t="str">
        <f t="shared" si="180"/>
        <v/>
      </c>
      <c r="K306" s="1"/>
      <c r="L306" s="91">
        <v>22</v>
      </c>
      <c r="M306" s="24" t="str">
        <f>IFERROR(IF(AND(PRINCIPAL!$H$84&lt;&gt;"",OR(L306=PRINCIPAL!$I$84,L306=PRINCIPAL!$I$84+PRINCIPAL!$I$84,L306=PRINCIPAL!$I$84+PRINCIPAL!$I$84+PRINCIPAL!$I$84)),0,IF(AND(PRINCIPAL!$H$84&lt;&gt;"",L306=PRINCIPAL!$J$84),VLOOKUP($N$282,'Banco de Dados'!$B$4:$J$50,8,FALSE)*PRINCIPAL!$H$84*(1-(PRINCIPAL!$K$84/100)),IF(AND(PRINCIPAL!$H$84&lt;&gt;"",L306=PRINCIPAL!$L$84),VLOOKUP($N$282,'Banco de Dados'!$B$4:$J$50,8,FALSE)*PRINCIPAL!$H$84*(1-(PRINCIPAL!$M$84/100)),IF(AND(PRINCIPAL!$H$84&lt;&gt;"",L306=PRINCIPAL!$N$84),VLOOKUP($N$282,'Banco de Dados'!$B$4:$J$50,8,FALSE)*PRINCIPAL!$H$84*(1-(PRINCIPAL!$O$84/100)),IF(PRINCIPAL!$H$84&lt;&gt;"",VLOOKUP($N$282,'Banco de Dados'!$B$4:$J$50,8,FALSE)*PRINCIPAL!$H$84,IF(OR(L306=PRINCIPAL!$I$84,L306=PRINCIPAL!$I$84+PRINCIPAL!$I$84,L306=PRINCIPAL!$I$84+PRINCIPAL!$I$84+PRINCIPAL!$I$84),0,IF(L306=PRINCIPAL!$J$84,VLOOKUP($N$282,'Banco de Dados'!$B$4:$J$50,6,FALSE)*(1-(PRINCIPAL!$K$84/100)),IF(L306=PRINCIPAL!$L$84,VLOOKUP($N$282,'Banco de Dados'!$B$4:$J$50,6,FALSE)*(1-(PRINCIPAL!$M$84/100)),IF(L306=PRINCIPAL!$N$84,VLOOKUP($N$282,'Banco de Dados'!$B$4:$J$50,6,FALSE)*(1-(PRINCIPAL!$O$84/100)),VLOOKUP($N$282,'Banco de Dados'!$B$4:$J$50,6,FALSE)))))))))),"")</f>
        <v/>
      </c>
      <c r="N306" s="25" t="str">
        <f>IFERROR(M306*(IFERROR(VLOOKUP($N$282,'Banco de Dados'!$B$4:$J$50,4,FALSE),"ERRO")),"")</f>
        <v/>
      </c>
      <c r="O306" s="25" t="str">
        <f t="shared" si="199"/>
        <v/>
      </c>
      <c r="P306" s="103" t="str">
        <f>IFERROR(O306*(C306*(PRINCIPAL!$G$84/100))*0.47*(44/12),"")</f>
        <v/>
      </c>
      <c r="Q306" s="107" t="str">
        <f t="shared" si="200"/>
        <v/>
      </c>
      <c r="R306" s="29" t="str">
        <f>IFERROR(IF(AND(PRINCIPAL!$H$85&lt;&gt;"",OR(L306=PRINCIPAL!$I$85,L306=PRINCIPAL!$I$85+PRINCIPAL!$I$85,L306=PRINCIPAL!$I$85+PRINCIPAL!$I$85+PRINCIPAL!$I$85)),0,IF(AND(PRINCIPAL!$H$85&lt;&gt;"",L306=PRINCIPAL!$J$85),VLOOKUP($S$282,'Banco de Dados'!$B$4:$J$50,8,FALSE)*PRINCIPAL!$H$85*(1-(PRINCIPAL!$K$85/100)),IF(AND(PRINCIPAL!$H$85&lt;&gt;"",L306=PRINCIPAL!$L$85),VLOOKUP($S$282,'Banco de Dados'!$B$4:$J$50,8,FALSE)*PRINCIPAL!$H$85*(1-(PRINCIPAL!$M$85/100)),IF(AND(PRINCIPAL!$H$85&lt;&gt;"",L306=PRINCIPAL!$N$85),VLOOKUP($S$282,'Banco de Dados'!$B$4:$J$50,8,FALSE)*PRINCIPAL!$H$85*(1-(PRINCIPAL!$O$85/100)),IF(PRINCIPAL!$H$85&lt;&gt;"",VLOOKUP($S$282,'Banco de Dados'!$B$4:$J$50,8,FALSE)*PRINCIPAL!$H$85,IF(OR(L306=PRINCIPAL!$I$85,L306=PRINCIPAL!$I$85+PRINCIPAL!$I$85,L306=PRINCIPAL!$I$85+PRINCIPAL!$I$85+PRINCIPAL!$I$85),0,IF(L306=PRINCIPAL!$J$85,VLOOKUP($S$282,'Banco de Dados'!$B$4:$J$50,6,FALSE)*(1-(PRINCIPAL!$K$85/100)),IF(L306=PRINCIPAL!$L$85,VLOOKUP($S$282,'Banco de Dados'!$B$4:$J$50,6,FALSE)*(1-(PRINCIPAL!$M$85/100)),IF(L306=PRINCIPAL!$N$85,VLOOKUP($S$282,'Banco de Dados'!$B$4:$J$50,6,FALSE)*(1-(PRINCIPAL!$O$85/100)),VLOOKUP($S$282,'Banco de Dados'!$B$4:$J$50,6,FALSE)))))))))),"")</f>
        <v/>
      </c>
      <c r="S306" s="29" t="str">
        <f>IFERROR(R306*(IFERROR(VLOOKUP($S$282,'Banco de Dados'!$B$4:$J$50,4,FALSE),"ERRO")),"")</f>
        <v/>
      </c>
      <c r="T306" s="29" t="str">
        <f t="shared" si="198"/>
        <v/>
      </c>
      <c r="U306" s="103" t="str">
        <f>IFERROR(T306*(C306*(PRINCIPAL!$G$85/100))*0.47*(44/12),"")</f>
        <v/>
      </c>
      <c r="V306" s="103" t="str">
        <f t="shared" si="174"/>
        <v/>
      </c>
      <c r="W306" s="30" t="str">
        <f>IFERROR(IF(AND(PRINCIPAL!$H$86&lt;&gt;"",OR(L306=PRINCIPAL!$I$86,L306=PRINCIPAL!$I$86+PRINCIPAL!$I$86,L306=PRINCIPAL!$I$86+PRINCIPAL!$I$86+PRINCIPAL!$I$86)),0,IF(AND(PRINCIPAL!$H$86&lt;&gt;"",L306=PRINCIPAL!$J$86),VLOOKUP($X$282,'Banco de Dados'!$B$4:$J$50,8,FALSE)*PRINCIPAL!$H$86*(1-(PRINCIPAL!$K$86/100)),IF(AND(PRINCIPAL!$H$86&lt;&gt;"",L306=PRINCIPAL!$L$86),VLOOKUP($X$282,'Banco de Dados'!$B$4:$J$50,8,FALSE)*PRINCIPAL!$H$86*(1-(PRINCIPAL!$M$86/100)),IF(AND(PRINCIPAL!$H$86&lt;&gt;"",L306=PRINCIPAL!$N$86),VLOOKUP($X$282,'Banco de Dados'!$B$4:$J$50,8,FALSE)*PRINCIPAL!$H$86*(1-(PRINCIPAL!$O$86/100)),IF(PRINCIPAL!$H$86&lt;&gt;"",VLOOKUP($X$282,'Banco de Dados'!$B$4:$J$50,8,FALSE)*PRINCIPAL!$H$86,IF(OR(L306=PRINCIPAL!$I$86,L306=PRINCIPAL!$I$86+PRINCIPAL!$I$86,L306=PRINCIPAL!$I$86+PRINCIPAL!$I$86+PRINCIPAL!$I$86),0,IF(L306=PRINCIPAL!$J$86,VLOOKUP($X$282,'Banco de Dados'!$B$4:$J$50,6,FALSE)*(1-(PRINCIPAL!$K$86/100)),IF(L306=PRINCIPAL!$L$86,VLOOKUP($X$282,'Banco de Dados'!$B$4:$J$50,6,FALSE)*(1-(PRINCIPAL!$M$86/100)),IF(L306=PRINCIPAL!$N$86,VLOOKUP($X$282,'Banco de Dados'!$B$4:$J$50,6,FALSE)*(1-(PRINCIPAL!$O$86/100)),VLOOKUP($X$282,'Banco de Dados'!$B$4:$J$50,6,FALSE)))))))))),"")</f>
        <v/>
      </c>
      <c r="X306" s="29" t="str">
        <f>IFERROR(W306*(IFERROR(VLOOKUP($X$282,'Banco de Dados'!$B$4:$J$50,4,FALSE),"ERRO")),"")</f>
        <v/>
      </c>
      <c r="Y306" s="29" t="str">
        <f t="shared" si="192"/>
        <v/>
      </c>
      <c r="Z306" s="103" t="str">
        <f>IFERROR(Y306*(C306*(PRINCIPAL!$G$86/100))*0.47*(44/12),"")</f>
        <v/>
      </c>
      <c r="AA306" s="111" t="str">
        <f t="shared" si="193"/>
        <v/>
      </c>
      <c r="AB306" s="30" t="str">
        <f>IFERROR(IF(AND(PRINCIPAL!$H$87&lt;&gt;"",OR(L306=PRINCIPAL!$I$87,L306=PRINCIPAL!$I$87+PRINCIPAL!$I$87,L306=PRINCIPAL!$I$87+PRINCIPAL!$I$87+PRINCIPAL!$I$87)),0,IF(AND(PRINCIPAL!$H$87&lt;&gt;"",L306=PRINCIPAL!$J$87),VLOOKUP($AC$282,'Banco de Dados'!$B$4:$J$50,8,FALSE)*PRINCIPAL!$H$87*(1-(PRINCIPAL!$K$87/100)),IF(AND(PRINCIPAL!$H$87&lt;&gt;"",L306=PRINCIPAL!$L$87),VLOOKUP($AC$282,'Banco de Dados'!$B$4:$J$50,8,FALSE)*PRINCIPAL!$H$87*(1-(PRINCIPAL!$M$87/100)),IF(AND(PRINCIPAL!$H$87&lt;&gt;"",L306=PRINCIPAL!$N$87),VLOOKUP($AC$282,'Banco de Dados'!$B$4:$J$50,8,FALSE)*PRINCIPAL!$H$87*(1-(PRINCIPAL!$O$87/100)),IF(PRINCIPAL!$H$87&lt;&gt;"",VLOOKUP($AC$282,'Banco de Dados'!$B$4:$J$50,8,FALSE)*PRINCIPAL!$H$87,IF(OR(L306=PRINCIPAL!$I$87,L306=PRINCIPAL!$I$87+PRINCIPAL!$I$87,L306=PRINCIPAL!$I$87+PRINCIPAL!$I$87+PRINCIPAL!$I$87),0,IF(L306=PRINCIPAL!$J$87,VLOOKUP($AC$282,'Banco de Dados'!$B$4:$J$50,6,FALSE)*(1-(PRINCIPAL!$K$87/100)),IF(L306=PRINCIPAL!$L$87,VLOOKUP($AC$282,'Banco de Dados'!$B$4:$J$50,6,FALSE)*(1-(PRINCIPAL!$M$87/100)),IF(L306=PRINCIPAL!$N$87,VLOOKUP($AC$282,'Banco de Dados'!$B$4:$J$50,6,FALSE)*(1-(PRINCIPAL!$O$87/100)),VLOOKUP($AC$282,'Banco de Dados'!$B$4:$J$50,6,FALSE)))))))))),"")</f>
        <v/>
      </c>
      <c r="AC306" s="29" t="str">
        <f>IFERROR(AB306*(IFERROR(VLOOKUP($AC$282,'Banco de Dados'!$B$4:$J$50,4,FALSE),"ERRO")),"")</f>
        <v/>
      </c>
      <c r="AD306" s="29" t="str">
        <f t="shared" si="183"/>
        <v/>
      </c>
      <c r="AE306" s="103" t="str">
        <f>IFERROR(AD306*(C306*(PRINCIPAL!$G$87/100))*0.47*(44/12),"")</f>
        <v/>
      </c>
      <c r="AF306" s="111" t="str">
        <f t="shared" si="184"/>
        <v/>
      </c>
      <c r="AG306" s="30" t="str">
        <f>IFERROR(IF(AND(PRINCIPAL!$H$88&lt;&gt;"",OR(L306=PRINCIPAL!$I$88,L306=PRINCIPAL!$I$88+PRINCIPAL!$I$88,L306=PRINCIPAL!$I$88+PRINCIPAL!$I$88+PRINCIPAL!$I$88)),0,IF(AND(PRINCIPAL!$H$88&lt;&gt;"",L306=PRINCIPAL!$J$88),VLOOKUP($AH$282,'Banco de Dados'!$B$4:$J$50,8,FALSE)*PRINCIPAL!$H$88*(1-(PRINCIPAL!$K$88/100)),IF(AND(PRINCIPAL!$H$88&lt;&gt;"",L306=PRINCIPAL!$L$88),VLOOKUP($AH$282,'Banco de Dados'!$B$4:$J$50,8,FALSE)*PRINCIPAL!$H$88*(1-(PRINCIPAL!$M$88/100)),IF(AND(PRINCIPAL!$H$88&lt;&gt;"",L306=PRINCIPAL!$N$88),VLOOKUP($AH$282,'Banco de Dados'!$B$4:$J$50,8,FALSE)*PRINCIPAL!$H$88*(1-(PRINCIPAL!$O$88/100)),IF(PRINCIPAL!$H$88&lt;&gt;"",VLOOKUP($AH$282,'Banco de Dados'!$B$4:$J$50,8,FALSE)*PRINCIPAL!$H$88,IF(OR(L306=PRINCIPAL!$I$88,L306=PRINCIPAL!$I$88+PRINCIPAL!$I$88,L306=PRINCIPAL!$I$88+PRINCIPAL!$I$88+PRINCIPAL!$I$88),0,IF(L306=PRINCIPAL!$J$88,VLOOKUP($AH$282,'Banco de Dados'!$B$4:$J$50,6,FALSE)*(1-(PRINCIPAL!$K$88/100)),IF(L306=PRINCIPAL!$L$88,VLOOKUP($AH$282,'Banco de Dados'!$B$4:$J$50,6,FALSE)*(1-(PRINCIPAL!$M$88/100)),IF(L306=PRINCIPAL!$N$88,VLOOKUP($AH$282,'Banco de Dados'!$B$4:$J$50,6,FALSE)*(1-(PRINCIPAL!$O$88/100)),VLOOKUP($AH$282,'Banco de Dados'!$B$4:$J$50,6,FALSE)))))))))),"")</f>
        <v/>
      </c>
      <c r="AH306" s="29" t="str">
        <f>IFERROR(AG306*(IFERROR(VLOOKUP($AH$282,'Banco de Dados'!$B$4:$J$50,4,FALSE),"ERRO")),"")</f>
        <v/>
      </c>
      <c r="AI306" s="29" t="str">
        <f t="shared" si="185"/>
        <v/>
      </c>
      <c r="AJ306" s="103" t="str">
        <f>IFERROR(AI306*(C306*(PRINCIPAL!$G$88/100))*0.47*(44/12),"")</f>
        <v/>
      </c>
      <c r="AK306" s="111" t="str">
        <f t="shared" si="194"/>
        <v/>
      </c>
      <c r="AL306" s="30" t="str">
        <f>IFERROR(IF(AND(PRINCIPAL!$H$89&lt;&gt;"",OR(L306=PRINCIPAL!$I$89,L306=PRINCIPAL!$I$89+PRINCIPAL!$I$89,L306=PRINCIPAL!$I$89+PRINCIPAL!$I$89+PRINCIPAL!$I$89)),0,IF(AND(PRINCIPAL!$H$89&lt;&gt;"",L306=PRINCIPAL!$J$89),VLOOKUP($AM$282,'Banco de Dados'!$B$4:$J$50,8,FALSE)*PRINCIPAL!$H$89*(1-(PRINCIPAL!$K$89/100)),IF(AND(PRINCIPAL!$H$89&lt;&gt;"",L306=PRINCIPAL!$L$89),VLOOKUP($AM$282,'Banco de Dados'!$B$4:$J$50,8,FALSE)*PRINCIPAL!$H$89*(1-(PRINCIPAL!$M$89/100)),IF(AND(PRINCIPAL!$H$89&lt;&gt;"",L306=PRINCIPAL!$N$89),VLOOKUP($AM$282,'Banco de Dados'!$B$4:$J$50,8,FALSE)*PRINCIPAL!$H$89*(1-(PRINCIPAL!$O$89/100)),IF(PRINCIPAL!$H$89&lt;&gt;"",VLOOKUP($AM$282,'Banco de Dados'!$B$4:$J$50,8,FALSE)*PRINCIPAL!$H$89,IF(OR(L306=PRINCIPAL!$I$89,L306=PRINCIPAL!$I$89+PRINCIPAL!$I$89,L306=PRINCIPAL!$I$89+PRINCIPAL!$I$89+PRINCIPAL!$I$89),0,IF(L306=PRINCIPAL!$J$89,VLOOKUP($AM$282,'Banco de Dados'!$B$4:$J$50,6,FALSE)*(1-(PRINCIPAL!$K$89/100)),IF(L306=PRINCIPAL!$L$89,VLOOKUP($AM$282,'Banco de Dados'!$B$4:$J$50,6,FALSE)*(1-(PRINCIPAL!$M$89/100)),IF(L306=PRINCIPAL!$N$89,VLOOKUP($AM$282,'Banco de Dados'!$B$4:$J$50,6,FALSE)*(1-(PRINCIPAL!$O$89/100)),VLOOKUP($AM$282,'Banco de Dados'!$B$4:$J$50,6,FALSE)))))))))),"")</f>
        <v/>
      </c>
      <c r="AM306" s="29" t="str">
        <f>IFERROR(AL306*(IFERROR(VLOOKUP($AM$282,'Banco de Dados'!$B$4:$J$50,4,FALSE),"ERRO")),"")</f>
        <v/>
      </c>
      <c r="AN306" s="29" t="str">
        <f t="shared" si="186"/>
        <v/>
      </c>
      <c r="AO306" s="103" t="str">
        <f>IFERROR(AN306*(C306*(PRINCIPAL!$G$89/100))*0.47*(44/12),"")</f>
        <v/>
      </c>
      <c r="AP306" s="111" t="str">
        <f t="shared" si="187"/>
        <v/>
      </c>
      <c r="AQ306" s="30" t="str">
        <f>IFERROR(IF(AND(PRINCIPAL!$H$90&lt;&gt;"",OR(L306=PRINCIPAL!$I$90,L306=PRINCIPAL!$I$90+PRINCIPAL!$I$90,L306=PRINCIPAL!$I$90+PRINCIPAL!$I$90+PRINCIPAL!$I$90)),0,IF(AND(PRINCIPAL!$H$90&lt;&gt;"",L306=PRINCIPAL!$J$90),VLOOKUP($AR$282,'Banco de Dados'!$B$4:$J$50,8,FALSE)*PRINCIPAL!$H$90*(1-(PRINCIPAL!$K$90/100)),IF(AND(PRINCIPAL!$H$90&lt;&gt;"",L306=PRINCIPAL!$L$90),VLOOKUP($AR$282,'Banco de Dados'!$B$4:$J$50,8,FALSE)*PRINCIPAL!$H$90*(1-(PRINCIPAL!$M$90/100)),IF(AND(PRINCIPAL!$H$90&lt;&gt;"",L306=PRINCIPAL!$N$90),VLOOKUP($AR$282,'Banco de Dados'!$B$4:$J$50,8,FALSE)*PRINCIPAL!$H$90*(1-(PRINCIPAL!$O$90/100)),IF(PRINCIPAL!$H$90&lt;&gt;"",VLOOKUP($AR$282,'Banco de Dados'!$B$4:$J$50,8,FALSE)*PRINCIPAL!$H$90,IF(OR(L306=PRINCIPAL!$I$90,L306=PRINCIPAL!$I$90+PRINCIPAL!$I$90,L306=PRINCIPAL!$I$90+PRINCIPAL!$I$90+PRINCIPAL!$I$90),0,IF(L306=PRINCIPAL!$J$90,VLOOKUP($AR$282,'Banco de Dados'!$B$4:$J$50,6,FALSE)*(1-(PRINCIPAL!$K$90/100)),IF(L306=PRINCIPAL!$L$90,VLOOKUP($AR$282,'Banco de Dados'!$B$4:$J$50,6,FALSE)*(1-(PRINCIPAL!$M$90/100)),IF(L306=PRINCIPAL!$N$90,VLOOKUP($AR$282,'Banco de Dados'!$B$4:$J$50,6,FALSE)*(1-(PRINCIPAL!$O$90/100)),VLOOKUP($AR$282,'Banco de Dados'!$B$4:$J$50,6,FALSE)))))))))),"")</f>
        <v/>
      </c>
      <c r="AR306" s="29" t="str">
        <f>IFERROR(AQ306*(IFERROR(VLOOKUP($AR$282,'Banco de Dados'!$B$4:$J$50,4,FALSE),"ERRO")),"")</f>
        <v/>
      </c>
      <c r="AS306" s="29" t="str">
        <f t="shared" si="188"/>
        <v/>
      </c>
      <c r="AT306" s="103" t="str">
        <f>IFERROR(AS306*(C306*(PRINCIPAL!$G$90/100))*0.47*(44/12),"")</f>
        <v/>
      </c>
      <c r="AU306" s="111" t="str">
        <f t="shared" si="189"/>
        <v/>
      </c>
      <c r="AV306" s="30" t="str">
        <f>IFERROR(IF(AND(PRINCIPAL!$H$91&lt;&gt;"",OR(L306=PRINCIPAL!$I$91,L306=PRINCIPAL!$I$91+PRINCIPAL!$I$91,L306=PRINCIPAL!$I$91+PRINCIPAL!$I$91+PRINCIPAL!$I$91)),0,IF(AND(PRINCIPAL!$H$91&lt;&gt;"",L306=PRINCIPAL!$J$91),VLOOKUP($AW$282,'Banco de Dados'!$B$4:$J$50,8,FALSE)*PRINCIPAL!$H$91*(1-(PRINCIPAL!$K$91/100)),IF(AND(PRINCIPAL!$H$91&lt;&gt;"",L306=PRINCIPAL!$L$91),VLOOKUP($AW$282,'Banco de Dados'!$B$4:$J$50,8,FALSE)*PRINCIPAL!$H$91*(1-(PRINCIPAL!$M$91/100)),IF(AND(PRINCIPAL!$H$91&lt;&gt;"",L306=PRINCIPAL!$N$91),VLOOKUP($AW$282,'Banco de Dados'!$B$4:$J$50,8,FALSE)*PRINCIPAL!$H$91*(1-(PRINCIPAL!$O$91/100)),IF(PRINCIPAL!$H$91&lt;&gt;"",VLOOKUP($AW$282,'Banco de Dados'!$B$4:$J$50,8,FALSE)*PRINCIPAL!$H$91,IF(OR(L306=PRINCIPAL!$I$91,L306=PRINCIPAL!$I$91+PRINCIPAL!$I$91,L306=PRINCIPAL!$I$91+PRINCIPAL!$I$91+PRINCIPAL!$I$91),0,IF(L306=PRINCIPAL!$J$91,VLOOKUP($AW$282,'Banco de Dados'!$B$4:$J$50,6,FALSE)*(1-(PRINCIPAL!$K$91/100)),IF(L306=PRINCIPAL!$L$91,VLOOKUP($AW$282,'Banco de Dados'!$B$4:$J$50,6,FALSE)*(1-(PRINCIPAL!$M$91/100)),IF(L306=PRINCIPAL!$N$91,VLOOKUP($AW$282,'Banco de Dados'!$B$4:$J$50,6,FALSE)*(1-(PRINCIPAL!$O$91/100)),VLOOKUP($AW$282,'Banco de Dados'!$B$4:$J$50,6,FALSE)))))))))),"")</f>
        <v/>
      </c>
      <c r="AW306" s="29" t="str">
        <f>IFERROR(AV306*(IFERROR(VLOOKUP($AW$282,'Banco de Dados'!$B$4:$J$50,4,FALSE),"ERRO")),"")</f>
        <v/>
      </c>
      <c r="AX306" s="29" t="str">
        <f t="shared" si="190"/>
        <v/>
      </c>
      <c r="AY306" s="103" t="str">
        <f>IFERROR(AX306*(C306*(PRINCIPAL!$G$91/100))*0.47*(44/12),"")</f>
        <v/>
      </c>
      <c r="AZ306" s="111" t="str">
        <f t="shared" si="195"/>
        <v/>
      </c>
      <c r="BA306" s="30" t="str">
        <f>IFERROR(IF(AND(PRINCIPAL!$H$92&lt;&gt;"",OR(L306=PRINCIPAL!$I$92,L306=PRINCIPAL!$I$92+PRINCIPAL!$I$92,L306=PRINCIPAL!$I$92+PRINCIPAL!$I$92+PRINCIPAL!$I$92)),0,IF(AND(PRINCIPAL!$H$92&lt;&gt;"",L306=PRINCIPAL!$J$92),VLOOKUP($BB$282,'Banco de Dados'!$B$4:$J$50,8,FALSE)*PRINCIPAL!$H$92*(1-(PRINCIPAL!$K$92/100)),IF(AND(PRINCIPAL!$H$92&lt;&gt;"",L306=PRINCIPAL!$L$92),VLOOKUP($BB$282,'Banco de Dados'!$B$4:$J$50,8,FALSE)*PRINCIPAL!$H$92*(1-(PRINCIPAL!$M$92/100)),IF(AND(PRINCIPAL!$H$92&lt;&gt;"",L306=PRINCIPAL!$N$92),VLOOKUP($BB$282,'Banco de Dados'!$B$4:$J$50,8,FALSE)*PRINCIPAL!$H$92*(1-(PRINCIPAL!$O$92/100)),IF(PRINCIPAL!$H$92&lt;&gt;"",VLOOKUP($BB$282,'Banco de Dados'!$B$4:$J$50,8,FALSE)*PRINCIPAL!$H$92,IF(OR(L306=PRINCIPAL!$I$92,L306=PRINCIPAL!$I$92+PRINCIPAL!$I$92,L306=PRINCIPAL!$I$92+PRINCIPAL!$I$92+PRINCIPAL!$I$92),0,IF(L306=PRINCIPAL!$J$92,VLOOKUP($BB$282,'Banco de Dados'!$B$4:$J$50,6,FALSE)*(1-(PRINCIPAL!$K$92/100)),IF(L306=PRINCIPAL!$L$92,VLOOKUP($BB$282,'Banco de Dados'!$B$4:$J$50,6,FALSE)*(1-(PRINCIPAL!$M$92/100)),IF(L306=PRINCIPAL!$N$92,VLOOKUP($BB$282,'Banco de Dados'!$B$4:$J$50,6,FALSE)*(1-(PRINCIPAL!$O$92/100)),VLOOKUP($BB$282,'Banco de Dados'!$B$4:$J$50,6,FALSE)))))))))),"")</f>
        <v/>
      </c>
      <c r="BB306" s="29" t="str">
        <f>IFERROR(BA306*(IFERROR(VLOOKUP($BB$282,'Banco de Dados'!$B$4:$J$50,4,FALSE),"ERRO")),"")</f>
        <v/>
      </c>
      <c r="BC306" s="29" t="str">
        <f t="shared" si="196"/>
        <v/>
      </c>
      <c r="BD306" s="103" t="str">
        <f>IFERROR(BC306*(C306*(PRINCIPAL!$G$92/100))*0.47*(44/12),"")</f>
        <v/>
      </c>
      <c r="BE306" s="111" t="str">
        <f t="shared" si="175"/>
        <v/>
      </c>
      <c r="BF306" s="30" t="str">
        <f>IFERROR(IF(AND(PRINCIPAL!$H$93&lt;&gt;"",OR(L306=PRINCIPAL!$I$93,L306=PRINCIPAL!$I$93+PRINCIPAL!$I$93,L306=PRINCIPAL!$I$93+PRINCIPAL!$I$93+PRINCIPAL!$I$93)),0,IF(AND(PRINCIPAL!$H$93&lt;&gt;"",L306=PRINCIPAL!$J$93),VLOOKUP($BG$282,'Banco de Dados'!$B$4:$J$50,8,FALSE)*PRINCIPAL!$H$93*(1-(PRINCIPAL!$K$93/100)),IF(AND(PRINCIPAL!$H$93&lt;&gt;"",L306=PRINCIPAL!$L$93),VLOOKUP($BG$282,'Banco de Dados'!$B$4:$J$50,8,FALSE)*PRINCIPAL!$H$93*(1-(PRINCIPAL!$M$93/100)),IF(AND(PRINCIPAL!$H$93&lt;&gt;"",L306=PRINCIPAL!$N$93),VLOOKUP($BG$282,'Banco de Dados'!$B$4:$J$50,8,FALSE)*PRINCIPAL!$H$93*(1-(PRINCIPAL!$O$93/100)),IF(PRINCIPAL!$H$93&lt;&gt;"",VLOOKUP($BG$282,'Banco de Dados'!$B$4:$J$50,8,FALSE)*PRINCIPAL!$H$93,IF(OR(L306=PRINCIPAL!$I$93,L306=PRINCIPAL!$I$93+PRINCIPAL!$I$93,L306=PRINCIPAL!$I$93+PRINCIPAL!$I$93+PRINCIPAL!$I$93),0,IF(L306=PRINCIPAL!$J$93,VLOOKUP($BG$282,'Banco de Dados'!$B$4:$J$50,6,FALSE)*(1-(PRINCIPAL!$K$93/100)),IF(L306=PRINCIPAL!$L$93,VLOOKUP($BG$282,'Banco de Dados'!$B$4:$J$50,6,FALSE)*(1-(PRINCIPAL!$M$93/100)),IF(L306=PRINCIPAL!$N$93,VLOOKUP($BG$282,'Banco de Dados'!$B$4:$J$50,6,FALSE)*(1-(PRINCIPAL!$O$93/100)),VLOOKUP($BG$282,'Banco de Dados'!$B$4:$J$50,6,FALSE)))))))))),"")</f>
        <v/>
      </c>
      <c r="BG306" s="29" t="str">
        <f>IFERROR(BF306*(IFERROR(VLOOKUP($BG$282,'Banco de Dados'!$B$4:$J$50,4,FALSE),"ERRO")),"")</f>
        <v/>
      </c>
      <c r="BH306" s="29" t="str">
        <f t="shared" si="191"/>
        <v/>
      </c>
      <c r="BI306" s="103" t="str">
        <f>IFERROR(BH306*(C306*(PRINCIPAL!$G$93/100))*0.47*(44/12),"")</f>
        <v/>
      </c>
      <c r="BJ306" s="102" t="str">
        <f t="shared" si="176"/>
        <v/>
      </c>
    </row>
    <row r="307" spans="2:62" ht="12.75" customHeight="1" x14ac:dyDescent="0.3">
      <c r="B307" s="326">
        <f t="shared" si="177"/>
        <v>2043</v>
      </c>
      <c r="C307" s="340"/>
      <c r="D307" s="1"/>
      <c r="E307" s="116">
        <v>23</v>
      </c>
      <c r="F307" s="24" t="str">
        <f>IFERROR(VLOOKUP($G$282,'Banco de Dados'!$B$4:$J$50,6,FALSE),"")</f>
        <v/>
      </c>
      <c r="G307" s="25" t="str">
        <f>IFERROR(F307*(IFERROR(VLOOKUP($G$282,'Banco de Dados'!$B$4:$J$50,4,FALSE),"ERRO")),"")</f>
        <v/>
      </c>
      <c r="H307" s="25" t="str">
        <f t="shared" si="178"/>
        <v/>
      </c>
      <c r="I307" s="103" t="str">
        <f t="shared" si="179"/>
        <v/>
      </c>
      <c r="J307" s="117" t="str">
        <f t="shared" si="180"/>
        <v/>
      </c>
      <c r="K307" s="1"/>
      <c r="L307" s="91">
        <v>23</v>
      </c>
      <c r="M307" s="24" t="str">
        <f>IFERROR(IF(AND(PRINCIPAL!$H$84&lt;&gt;"",OR(L307=PRINCIPAL!$I$84,L307=PRINCIPAL!$I$84+PRINCIPAL!$I$84,L307=PRINCIPAL!$I$84+PRINCIPAL!$I$84+PRINCIPAL!$I$84)),0,IF(AND(PRINCIPAL!$H$84&lt;&gt;"",L307=PRINCIPAL!$J$84),VLOOKUP($N$282,'Banco de Dados'!$B$4:$J$50,8,FALSE)*PRINCIPAL!$H$84*(1-(PRINCIPAL!$K$84/100)),IF(AND(PRINCIPAL!$H$84&lt;&gt;"",L307=PRINCIPAL!$L$84),VLOOKUP($N$282,'Banco de Dados'!$B$4:$J$50,8,FALSE)*PRINCIPAL!$H$84*(1-(PRINCIPAL!$M$84/100)),IF(AND(PRINCIPAL!$H$84&lt;&gt;"",L307=PRINCIPAL!$N$84),VLOOKUP($N$282,'Banco de Dados'!$B$4:$J$50,8,FALSE)*PRINCIPAL!$H$84*(1-(PRINCIPAL!$O$84/100)),IF(PRINCIPAL!$H$84&lt;&gt;"",VLOOKUP($N$282,'Banco de Dados'!$B$4:$J$50,8,FALSE)*PRINCIPAL!$H$84,IF(OR(L307=PRINCIPAL!$I$84,L307=PRINCIPAL!$I$84+PRINCIPAL!$I$84,L307=PRINCIPAL!$I$84+PRINCIPAL!$I$84+PRINCIPAL!$I$84),0,IF(L307=PRINCIPAL!$J$84,VLOOKUP($N$282,'Banco de Dados'!$B$4:$J$50,6,FALSE)*(1-(PRINCIPAL!$K$84/100)),IF(L307=PRINCIPAL!$L$84,VLOOKUP($N$282,'Banco de Dados'!$B$4:$J$50,6,FALSE)*(1-(PRINCIPAL!$M$84/100)),IF(L307=PRINCIPAL!$N$84,VLOOKUP($N$282,'Banco de Dados'!$B$4:$J$50,6,FALSE)*(1-(PRINCIPAL!$O$84/100)),VLOOKUP($N$282,'Banco de Dados'!$B$4:$J$50,6,FALSE)))))))))),"")</f>
        <v/>
      </c>
      <c r="N307" s="25" t="str">
        <f>IFERROR(M307*(IFERROR(VLOOKUP($N$282,'Banco de Dados'!$B$4:$J$50,4,FALSE),"ERRO")),"")</f>
        <v/>
      </c>
      <c r="O307" s="25" t="str">
        <f t="shared" si="199"/>
        <v/>
      </c>
      <c r="P307" s="103" t="str">
        <f>IFERROR(O307*(C307*(PRINCIPAL!$G$84/100))*0.47*(44/12),"")</f>
        <v/>
      </c>
      <c r="Q307" s="107" t="str">
        <f t="shared" si="200"/>
        <v/>
      </c>
      <c r="R307" s="29" t="str">
        <f>IFERROR(IF(AND(PRINCIPAL!$H$85&lt;&gt;"",OR(L307=PRINCIPAL!$I$85,L307=PRINCIPAL!$I$85+PRINCIPAL!$I$85,L307=PRINCIPAL!$I$85+PRINCIPAL!$I$85+PRINCIPAL!$I$85)),0,IF(AND(PRINCIPAL!$H$85&lt;&gt;"",L307=PRINCIPAL!$J$85),VLOOKUP($S$282,'Banco de Dados'!$B$4:$J$50,8,FALSE)*PRINCIPAL!$H$85*(1-(PRINCIPAL!$K$85/100)),IF(AND(PRINCIPAL!$H$85&lt;&gt;"",L307=PRINCIPAL!$L$85),VLOOKUP($S$282,'Banco de Dados'!$B$4:$J$50,8,FALSE)*PRINCIPAL!$H$85*(1-(PRINCIPAL!$M$85/100)),IF(AND(PRINCIPAL!$H$85&lt;&gt;"",L307=PRINCIPAL!$N$85),VLOOKUP($S$282,'Banco de Dados'!$B$4:$J$50,8,FALSE)*PRINCIPAL!$H$85*(1-(PRINCIPAL!$O$85/100)),IF(PRINCIPAL!$H$85&lt;&gt;"",VLOOKUP($S$282,'Banco de Dados'!$B$4:$J$50,8,FALSE)*PRINCIPAL!$H$85,IF(OR(L307=PRINCIPAL!$I$85,L307=PRINCIPAL!$I$85+PRINCIPAL!$I$85,L307=PRINCIPAL!$I$85+PRINCIPAL!$I$85+PRINCIPAL!$I$85),0,IF(L307=PRINCIPAL!$J$85,VLOOKUP($S$282,'Banco de Dados'!$B$4:$J$50,6,FALSE)*(1-(PRINCIPAL!$K$85/100)),IF(L307=PRINCIPAL!$L$85,VLOOKUP($S$282,'Banco de Dados'!$B$4:$J$50,6,FALSE)*(1-(PRINCIPAL!$M$85/100)),IF(L307=PRINCIPAL!$N$85,VLOOKUP($S$282,'Banco de Dados'!$B$4:$J$50,6,FALSE)*(1-(PRINCIPAL!$O$85/100)),VLOOKUP($S$282,'Banco de Dados'!$B$4:$J$50,6,FALSE)))))))))),"")</f>
        <v/>
      </c>
      <c r="S307" s="29" t="str">
        <f>IFERROR(R307*(IFERROR(VLOOKUP($S$282,'Banco de Dados'!$B$4:$J$50,4,FALSE),"ERRO")),"")</f>
        <v/>
      </c>
      <c r="T307" s="29" t="str">
        <f t="shared" si="198"/>
        <v/>
      </c>
      <c r="U307" s="103" t="str">
        <f>IFERROR(T307*(C307*(PRINCIPAL!$G$85/100))*0.47*(44/12),"")</f>
        <v/>
      </c>
      <c r="V307" s="103" t="str">
        <f t="shared" si="174"/>
        <v/>
      </c>
      <c r="W307" s="30" t="str">
        <f>IFERROR(IF(AND(PRINCIPAL!$H$86&lt;&gt;"",OR(L307=PRINCIPAL!$I$86,L307=PRINCIPAL!$I$86+PRINCIPAL!$I$86,L307=PRINCIPAL!$I$86+PRINCIPAL!$I$86+PRINCIPAL!$I$86)),0,IF(AND(PRINCIPAL!$H$86&lt;&gt;"",L307=PRINCIPAL!$J$86),VLOOKUP($X$282,'Banco de Dados'!$B$4:$J$50,8,FALSE)*PRINCIPAL!$H$86*(1-(PRINCIPAL!$K$86/100)),IF(AND(PRINCIPAL!$H$86&lt;&gt;"",L307=PRINCIPAL!$L$86),VLOOKUP($X$282,'Banco de Dados'!$B$4:$J$50,8,FALSE)*PRINCIPAL!$H$86*(1-(PRINCIPAL!$M$86/100)),IF(AND(PRINCIPAL!$H$86&lt;&gt;"",L307=PRINCIPAL!$N$86),VLOOKUP($X$282,'Banco de Dados'!$B$4:$J$50,8,FALSE)*PRINCIPAL!$H$86*(1-(PRINCIPAL!$O$86/100)),IF(PRINCIPAL!$H$86&lt;&gt;"",VLOOKUP($X$282,'Banco de Dados'!$B$4:$J$50,8,FALSE)*PRINCIPAL!$H$86,IF(OR(L307=PRINCIPAL!$I$86,L307=PRINCIPAL!$I$86+PRINCIPAL!$I$86,L307=PRINCIPAL!$I$86+PRINCIPAL!$I$86+PRINCIPAL!$I$86),0,IF(L307=PRINCIPAL!$J$86,VLOOKUP($X$282,'Banco de Dados'!$B$4:$J$50,6,FALSE)*(1-(PRINCIPAL!$K$86/100)),IF(L307=PRINCIPAL!$L$86,VLOOKUP($X$282,'Banco de Dados'!$B$4:$J$50,6,FALSE)*(1-(PRINCIPAL!$M$86/100)),IF(L307=PRINCIPAL!$N$86,VLOOKUP($X$282,'Banco de Dados'!$B$4:$J$50,6,FALSE)*(1-(PRINCIPAL!$O$86/100)),VLOOKUP($X$282,'Banco de Dados'!$B$4:$J$50,6,FALSE)))))))))),"")</f>
        <v/>
      </c>
      <c r="X307" s="29" t="str">
        <f>IFERROR(W307*(IFERROR(VLOOKUP($X$282,'Banco de Dados'!$B$4:$J$50,4,FALSE),"ERRO")),"")</f>
        <v/>
      </c>
      <c r="Y307" s="29" t="str">
        <f t="shared" si="192"/>
        <v/>
      </c>
      <c r="Z307" s="103" t="str">
        <f>IFERROR(Y307*(C307*(PRINCIPAL!$G$86/100))*0.47*(44/12),"")</f>
        <v/>
      </c>
      <c r="AA307" s="111" t="str">
        <f t="shared" si="193"/>
        <v/>
      </c>
      <c r="AB307" s="30" t="str">
        <f>IFERROR(IF(AND(PRINCIPAL!$H$87&lt;&gt;"",OR(L307=PRINCIPAL!$I$87,L307=PRINCIPAL!$I$87+PRINCIPAL!$I$87,L307=PRINCIPAL!$I$87+PRINCIPAL!$I$87+PRINCIPAL!$I$87)),0,IF(AND(PRINCIPAL!$H$87&lt;&gt;"",L307=PRINCIPAL!$J$87),VLOOKUP($AC$282,'Banco de Dados'!$B$4:$J$50,8,FALSE)*PRINCIPAL!$H$87*(1-(PRINCIPAL!$K$87/100)),IF(AND(PRINCIPAL!$H$87&lt;&gt;"",L307=PRINCIPAL!$L$87),VLOOKUP($AC$282,'Banco de Dados'!$B$4:$J$50,8,FALSE)*PRINCIPAL!$H$87*(1-(PRINCIPAL!$M$87/100)),IF(AND(PRINCIPAL!$H$87&lt;&gt;"",L307=PRINCIPAL!$N$87),VLOOKUP($AC$282,'Banco de Dados'!$B$4:$J$50,8,FALSE)*PRINCIPAL!$H$87*(1-(PRINCIPAL!$O$87/100)),IF(PRINCIPAL!$H$87&lt;&gt;"",VLOOKUP($AC$282,'Banco de Dados'!$B$4:$J$50,8,FALSE)*PRINCIPAL!$H$87,IF(OR(L307=PRINCIPAL!$I$87,L307=PRINCIPAL!$I$87+PRINCIPAL!$I$87,L307=PRINCIPAL!$I$87+PRINCIPAL!$I$87+PRINCIPAL!$I$87),0,IF(L307=PRINCIPAL!$J$87,VLOOKUP($AC$282,'Banco de Dados'!$B$4:$J$50,6,FALSE)*(1-(PRINCIPAL!$K$87/100)),IF(L307=PRINCIPAL!$L$87,VLOOKUP($AC$282,'Banco de Dados'!$B$4:$J$50,6,FALSE)*(1-(PRINCIPAL!$M$87/100)),IF(L307=PRINCIPAL!$N$87,VLOOKUP($AC$282,'Banco de Dados'!$B$4:$J$50,6,FALSE)*(1-(PRINCIPAL!$O$87/100)),VLOOKUP($AC$282,'Banco de Dados'!$B$4:$J$50,6,FALSE)))))))))),"")</f>
        <v/>
      </c>
      <c r="AC307" s="29" t="str">
        <f>IFERROR(AB307*(IFERROR(VLOOKUP($AC$282,'Banco de Dados'!$B$4:$J$50,4,FALSE),"ERRO")),"")</f>
        <v/>
      </c>
      <c r="AD307" s="29" t="str">
        <f t="shared" si="183"/>
        <v/>
      </c>
      <c r="AE307" s="103" t="str">
        <f>IFERROR(AD307*(C307*(PRINCIPAL!$G$87/100))*0.47*(44/12),"")</f>
        <v/>
      </c>
      <c r="AF307" s="111" t="str">
        <f t="shared" si="184"/>
        <v/>
      </c>
      <c r="AG307" s="30" t="str">
        <f>IFERROR(IF(AND(PRINCIPAL!$H$88&lt;&gt;"",OR(L307=PRINCIPAL!$I$88,L307=PRINCIPAL!$I$88+PRINCIPAL!$I$88,L307=PRINCIPAL!$I$88+PRINCIPAL!$I$88+PRINCIPAL!$I$88)),0,IF(AND(PRINCIPAL!$H$88&lt;&gt;"",L307=PRINCIPAL!$J$88),VLOOKUP($AH$282,'Banco de Dados'!$B$4:$J$50,8,FALSE)*PRINCIPAL!$H$88*(1-(PRINCIPAL!$K$88/100)),IF(AND(PRINCIPAL!$H$88&lt;&gt;"",L307=PRINCIPAL!$L$88),VLOOKUP($AH$282,'Banco de Dados'!$B$4:$J$50,8,FALSE)*PRINCIPAL!$H$88*(1-(PRINCIPAL!$M$88/100)),IF(AND(PRINCIPAL!$H$88&lt;&gt;"",L307=PRINCIPAL!$N$88),VLOOKUP($AH$282,'Banco de Dados'!$B$4:$J$50,8,FALSE)*PRINCIPAL!$H$88*(1-(PRINCIPAL!$O$88/100)),IF(PRINCIPAL!$H$88&lt;&gt;"",VLOOKUP($AH$282,'Banco de Dados'!$B$4:$J$50,8,FALSE)*PRINCIPAL!$H$88,IF(OR(L307=PRINCIPAL!$I$88,L307=PRINCIPAL!$I$88+PRINCIPAL!$I$88,L307=PRINCIPAL!$I$88+PRINCIPAL!$I$88+PRINCIPAL!$I$88),0,IF(L307=PRINCIPAL!$J$88,VLOOKUP($AH$282,'Banco de Dados'!$B$4:$J$50,6,FALSE)*(1-(PRINCIPAL!$K$88/100)),IF(L307=PRINCIPAL!$L$88,VLOOKUP($AH$282,'Banco de Dados'!$B$4:$J$50,6,FALSE)*(1-(PRINCIPAL!$M$88/100)),IF(L307=PRINCIPAL!$N$88,VLOOKUP($AH$282,'Banco de Dados'!$B$4:$J$50,6,FALSE)*(1-(PRINCIPAL!$O$88/100)),VLOOKUP($AH$282,'Banco de Dados'!$B$4:$J$50,6,FALSE)))))))))),"")</f>
        <v/>
      </c>
      <c r="AH307" s="29" t="str">
        <f>IFERROR(AG307*(IFERROR(VLOOKUP($AH$282,'Banco de Dados'!$B$4:$J$50,4,FALSE),"ERRO")),"")</f>
        <v/>
      </c>
      <c r="AI307" s="29" t="str">
        <f t="shared" si="185"/>
        <v/>
      </c>
      <c r="AJ307" s="103" t="str">
        <f>IFERROR(AI307*(C307*(PRINCIPAL!$G$88/100))*0.47*(44/12),"")</f>
        <v/>
      </c>
      <c r="AK307" s="111" t="str">
        <f t="shared" si="194"/>
        <v/>
      </c>
      <c r="AL307" s="30" t="str">
        <f>IFERROR(IF(AND(PRINCIPAL!$H$89&lt;&gt;"",OR(L307=PRINCIPAL!$I$89,L307=PRINCIPAL!$I$89+PRINCIPAL!$I$89,L307=PRINCIPAL!$I$89+PRINCIPAL!$I$89+PRINCIPAL!$I$89)),0,IF(AND(PRINCIPAL!$H$89&lt;&gt;"",L307=PRINCIPAL!$J$89),VLOOKUP($AM$282,'Banco de Dados'!$B$4:$J$50,8,FALSE)*PRINCIPAL!$H$89*(1-(PRINCIPAL!$K$89/100)),IF(AND(PRINCIPAL!$H$89&lt;&gt;"",L307=PRINCIPAL!$L$89),VLOOKUP($AM$282,'Banco de Dados'!$B$4:$J$50,8,FALSE)*PRINCIPAL!$H$89*(1-(PRINCIPAL!$M$89/100)),IF(AND(PRINCIPAL!$H$89&lt;&gt;"",L307=PRINCIPAL!$N$89),VLOOKUP($AM$282,'Banco de Dados'!$B$4:$J$50,8,FALSE)*PRINCIPAL!$H$89*(1-(PRINCIPAL!$O$89/100)),IF(PRINCIPAL!$H$89&lt;&gt;"",VLOOKUP($AM$282,'Banco de Dados'!$B$4:$J$50,8,FALSE)*PRINCIPAL!$H$89,IF(OR(L307=PRINCIPAL!$I$89,L307=PRINCIPAL!$I$89+PRINCIPAL!$I$89,L307=PRINCIPAL!$I$89+PRINCIPAL!$I$89+PRINCIPAL!$I$89),0,IF(L307=PRINCIPAL!$J$89,VLOOKUP($AM$282,'Banco de Dados'!$B$4:$J$50,6,FALSE)*(1-(PRINCIPAL!$K$89/100)),IF(L307=PRINCIPAL!$L$89,VLOOKUP($AM$282,'Banco de Dados'!$B$4:$J$50,6,FALSE)*(1-(PRINCIPAL!$M$89/100)),IF(L307=PRINCIPAL!$N$89,VLOOKUP($AM$282,'Banco de Dados'!$B$4:$J$50,6,FALSE)*(1-(PRINCIPAL!$O$89/100)),VLOOKUP($AM$282,'Banco de Dados'!$B$4:$J$50,6,FALSE)))))))))),"")</f>
        <v/>
      </c>
      <c r="AM307" s="29" t="str">
        <f>IFERROR(AL307*(IFERROR(VLOOKUP($AM$282,'Banco de Dados'!$B$4:$J$50,4,FALSE),"ERRO")),"")</f>
        <v/>
      </c>
      <c r="AN307" s="29" t="str">
        <f t="shared" si="186"/>
        <v/>
      </c>
      <c r="AO307" s="103" t="str">
        <f>IFERROR(AN307*(C307*(PRINCIPAL!$G$89/100))*0.47*(44/12),"")</f>
        <v/>
      </c>
      <c r="AP307" s="111" t="str">
        <f t="shared" si="187"/>
        <v/>
      </c>
      <c r="AQ307" s="30" t="str">
        <f>IFERROR(IF(AND(PRINCIPAL!$H$90&lt;&gt;"",OR(L307=PRINCIPAL!$I$90,L307=PRINCIPAL!$I$90+PRINCIPAL!$I$90,L307=PRINCIPAL!$I$90+PRINCIPAL!$I$90+PRINCIPAL!$I$90)),0,IF(AND(PRINCIPAL!$H$90&lt;&gt;"",L307=PRINCIPAL!$J$90),VLOOKUP($AR$282,'Banco de Dados'!$B$4:$J$50,8,FALSE)*PRINCIPAL!$H$90*(1-(PRINCIPAL!$K$90/100)),IF(AND(PRINCIPAL!$H$90&lt;&gt;"",L307=PRINCIPAL!$L$90),VLOOKUP($AR$282,'Banco de Dados'!$B$4:$J$50,8,FALSE)*PRINCIPAL!$H$90*(1-(PRINCIPAL!$M$90/100)),IF(AND(PRINCIPAL!$H$90&lt;&gt;"",L307=PRINCIPAL!$N$90),VLOOKUP($AR$282,'Banco de Dados'!$B$4:$J$50,8,FALSE)*PRINCIPAL!$H$90*(1-(PRINCIPAL!$O$90/100)),IF(PRINCIPAL!$H$90&lt;&gt;"",VLOOKUP($AR$282,'Banco de Dados'!$B$4:$J$50,8,FALSE)*PRINCIPAL!$H$90,IF(OR(L307=PRINCIPAL!$I$90,L307=PRINCIPAL!$I$90+PRINCIPAL!$I$90,L307=PRINCIPAL!$I$90+PRINCIPAL!$I$90+PRINCIPAL!$I$90),0,IF(L307=PRINCIPAL!$J$90,VLOOKUP($AR$282,'Banco de Dados'!$B$4:$J$50,6,FALSE)*(1-(PRINCIPAL!$K$90/100)),IF(L307=PRINCIPAL!$L$90,VLOOKUP($AR$282,'Banco de Dados'!$B$4:$J$50,6,FALSE)*(1-(PRINCIPAL!$M$90/100)),IF(L307=PRINCIPAL!$N$90,VLOOKUP($AR$282,'Banco de Dados'!$B$4:$J$50,6,FALSE)*(1-(PRINCIPAL!$O$90/100)),VLOOKUP($AR$282,'Banco de Dados'!$B$4:$J$50,6,FALSE)))))))))),"")</f>
        <v/>
      </c>
      <c r="AR307" s="29" t="str">
        <f>IFERROR(AQ307*(IFERROR(VLOOKUP($AR$282,'Banco de Dados'!$B$4:$J$50,4,FALSE),"ERRO")),"")</f>
        <v/>
      </c>
      <c r="AS307" s="29" t="str">
        <f t="shared" si="188"/>
        <v/>
      </c>
      <c r="AT307" s="103" t="str">
        <f>IFERROR(AS307*(C307*(PRINCIPAL!$G$90/100))*0.47*(44/12),"")</f>
        <v/>
      </c>
      <c r="AU307" s="111" t="str">
        <f t="shared" si="189"/>
        <v/>
      </c>
      <c r="AV307" s="30" t="str">
        <f>IFERROR(IF(AND(PRINCIPAL!$H$91&lt;&gt;"",OR(L307=PRINCIPAL!$I$91,L307=PRINCIPAL!$I$91+PRINCIPAL!$I$91,L307=PRINCIPAL!$I$91+PRINCIPAL!$I$91+PRINCIPAL!$I$91)),0,IF(AND(PRINCIPAL!$H$91&lt;&gt;"",L307=PRINCIPAL!$J$91),VLOOKUP($AW$282,'Banco de Dados'!$B$4:$J$50,8,FALSE)*PRINCIPAL!$H$91*(1-(PRINCIPAL!$K$91/100)),IF(AND(PRINCIPAL!$H$91&lt;&gt;"",L307=PRINCIPAL!$L$91),VLOOKUP($AW$282,'Banco de Dados'!$B$4:$J$50,8,FALSE)*PRINCIPAL!$H$91*(1-(PRINCIPAL!$M$91/100)),IF(AND(PRINCIPAL!$H$91&lt;&gt;"",L307=PRINCIPAL!$N$91),VLOOKUP($AW$282,'Banco de Dados'!$B$4:$J$50,8,FALSE)*PRINCIPAL!$H$91*(1-(PRINCIPAL!$O$91/100)),IF(PRINCIPAL!$H$91&lt;&gt;"",VLOOKUP($AW$282,'Banco de Dados'!$B$4:$J$50,8,FALSE)*PRINCIPAL!$H$91,IF(OR(L307=PRINCIPAL!$I$91,L307=PRINCIPAL!$I$91+PRINCIPAL!$I$91,L307=PRINCIPAL!$I$91+PRINCIPAL!$I$91+PRINCIPAL!$I$91),0,IF(L307=PRINCIPAL!$J$91,VLOOKUP($AW$282,'Banco de Dados'!$B$4:$J$50,6,FALSE)*(1-(PRINCIPAL!$K$91/100)),IF(L307=PRINCIPAL!$L$91,VLOOKUP($AW$282,'Banco de Dados'!$B$4:$J$50,6,FALSE)*(1-(PRINCIPAL!$M$91/100)),IF(L307=PRINCIPAL!$N$91,VLOOKUP($AW$282,'Banco de Dados'!$B$4:$J$50,6,FALSE)*(1-(PRINCIPAL!$O$91/100)),VLOOKUP($AW$282,'Banco de Dados'!$B$4:$J$50,6,FALSE)))))))))),"")</f>
        <v/>
      </c>
      <c r="AW307" s="29" t="str">
        <f>IFERROR(AV307*(IFERROR(VLOOKUP($AW$282,'Banco de Dados'!$B$4:$J$50,4,FALSE),"ERRO")),"")</f>
        <v/>
      </c>
      <c r="AX307" s="29" t="str">
        <f t="shared" si="190"/>
        <v/>
      </c>
      <c r="AY307" s="103" t="str">
        <f>IFERROR(AX307*(C307*(PRINCIPAL!$G$91/100))*0.47*(44/12),"")</f>
        <v/>
      </c>
      <c r="AZ307" s="111" t="str">
        <f t="shared" si="195"/>
        <v/>
      </c>
      <c r="BA307" s="30" t="str">
        <f>IFERROR(IF(AND(PRINCIPAL!$H$92&lt;&gt;"",OR(L307=PRINCIPAL!$I$92,L307=PRINCIPAL!$I$92+PRINCIPAL!$I$92,L307=PRINCIPAL!$I$92+PRINCIPAL!$I$92+PRINCIPAL!$I$92)),0,IF(AND(PRINCIPAL!$H$92&lt;&gt;"",L307=PRINCIPAL!$J$92),VLOOKUP($BB$282,'Banco de Dados'!$B$4:$J$50,8,FALSE)*PRINCIPAL!$H$92*(1-(PRINCIPAL!$K$92/100)),IF(AND(PRINCIPAL!$H$92&lt;&gt;"",L307=PRINCIPAL!$L$92),VLOOKUP($BB$282,'Banco de Dados'!$B$4:$J$50,8,FALSE)*PRINCIPAL!$H$92*(1-(PRINCIPAL!$M$92/100)),IF(AND(PRINCIPAL!$H$92&lt;&gt;"",L307=PRINCIPAL!$N$92),VLOOKUP($BB$282,'Banco de Dados'!$B$4:$J$50,8,FALSE)*PRINCIPAL!$H$92*(1-(PRINCIPAL!$O$92/100)),IF(PRINCIPAL!$H$92&lt;&gt;"",VLOOKUP($BB$282,'Banco de Dados'!$B$4:$J$50,8,FALSE)*PRINCIPAL!$H$92,IF(OR(L307=PRINCIPAL!$I$92,L307=PRINCIPAL!$I$92+PRINCIPAL!$I$92,L307=PRINCIPAL!$I$92+PRINCIPAL!$I$92+PRINCIPAL!$I$92),0,IF(L307=PRINCIPAL!$J$92,VLOOKUP($BB$282,'Banco de Dados'!$B$4:$J$50,6,FALSE)*(1-(PRINCIPAL!$K$92/100)),IF(L307=PRINCIPAL!$L$92,VLOOKUP($BB$282,'Banco de Dados'!$B$4:$J$50,6,FALSE)*(1-(PRINCIPAL!$M$92/100)),IF(L307=PRINCIPAL!$N$92,VLOOKUP($BB$282,'Banco de Dados'!$B$4:$J$50,6,FALSE)*(1-(PRINCIPAL!$O$92/100)),VLOOKUP($BB$282,'Banco de Dados'!$B$4:$J$50,6,FALSE)))))))))),"")</f>
        <v/>
      </c>
      <c r="BB307" s="29" t="str">
        <f>IFERROR(BA307*(IFERROR(VLOOKUP($BB$282,'Banco de Dados'!$B$4:$J$50,4,FALSE),"ERRO")),"")</f>
        <v/>
      </c>
      <c r="BC307" s="29" t="str">
        <f t="shared" si="196"/>
        <v/>
      </c>
      <c r="BD307" s="103" t="str">
        <f>IFERROR(BC307*(C307*(PRINCIPAL!$G$92/100))*0.47*(44/12),"")</f>
        <v/>
      </c>
      <c r="BE307" s="111" t="str">
        <f t="shared" si="175"/>
        <v/>
      </c>
      <c r="BF307" s="30" t="str">
        <f>IFERROR(IF(AND(PRINCIPAL!$H$93&lt;&gt;"",OR(L307=PRINCIPAL!$I$93,L307=PRINCIPAL!$I$93+PRINCIPAL!$I$93,L307=PRINCIPAL!$I$93+PRINCIPAL!$I$93+PRINCIPAL!$I$93)),0,IF(AND(PRINCIPAL!$H$93&lt;&gt;"",L307=PRINCIPAL!$J$93),VLOOKUP($BG$282,'Banco de Dados'!$B$4:$J$50,8,FALSE)*PRINCIPAL!$H$93*(1-(PRINCIPAL!$K$93/100)),IF(AND(PRINCIPAL!$H$93&lt;&gt;"",L307=PRINCIPAL!$L$93),VLOOKUP($BG$282,'Banco de Dados'!$B$4:$J$50,8,FALSE)*PRINCIPAL!$H$93*(1-(PRINCIPAL!$M$93/100)),IF(AND(PRINCIPAL!$H$93&lt;&gt;"",L307=PRINCIPAL!$N$93),VLOOKUP($BG$282,'Banco de Dados'!$B$4:$J$50,8,FALSE)*PRINCIPAL!$H$93*(1-(PRINCIPAL!$O$93/100)),IF(PRINCIPAL!$H$93&lt;&gt;"",VLOOKUP($BG$282,'Banco de Dados'!$B$4:$J$50,8,FALSE)*PRINCIPAL!$H$93,IF(OR(L307=PRINCIPAL!$I$93,L307=PRINCIPAL!$I$93+PRINCIPAL!$I$93,L307=PRINCIPAL!$I$93+PRINCIPAL!$I$93+PRINCIPAL!$I$93),0,IF(L307=PRINCIPAL!$J$93,VLOOKUP($BG$282,'Banco de Dados'!$B$4:$J$50,6,FALSE)*(1-(PRINCIPAL!$K$93/100)),IF(L307=PRINCIPAL!$L$93,VLOOKUP($BG$282,'Banco de Dados'!$B$4:$J$50,6,FALSE)*(1-(PRINCIPAL!$M$93/100)),IF(L307=PRINCIPAL!$N$93,VLOOKUP($BG$282,'Banco de Dados'!$B$4:$J$50,6,FALSE)*(1-(PRINCIPAL!$O$93/100)),VLOOKUP($BG$282,'Banco de Dados'!$B$4:$J$50,6,FALSE)))))))))),"")</f>
        <v/>
      </c>
      <c r="BG307" s="29" t="str">
        <f>IFERROR(BF307*(IFERROR(VLOOKUP($BG$282,'Banco de Dados'!$B$4:$J$50,4,FALSE),"ERRO")),"")</f>
        <v/>
      </c>
      <c r="BH307" s="29" t="str">
        <f t="shared" si="191"/>
        <v/>
      </c>
      <c r="BI307" s="103" t="str">
        <f>IFERROR(BH307*(C307*(PRINCIPAL!$G$93/100))*0.47*(44/12),"")</f>
        <v/>
      </c>
      <c r="BJ307" s="102" t="str">
        <f t="shared" si="176"/>
        <v/>
      </c>
    </row>
    <row r="308" spans="2:62" ht="12.75" customHeight="1" x14ac:dyDescent="0.3">
      <c r="B308" s="326">
        <f t="shared" si="177"/>
        <v>2044</v>
      </c>
      <c r="C308" s="340"/>
      <c r="D308" s="1"/>
      <c r="E308" s="116">
        <v>24</v>
      </c>
      <c r="F308" s="24" t="str">
        <f>IFERROR(VLOOKUP($G$282,'Banco de Dados'!$B$4:$J$50,6,FALSE),"")</f>
        <v/>
      </c>
      <c r="G308" s="25" t="str">
        <f>IFERROR(F308*(IFERROR(VLOOKUP($G$282,'Banco de Dados'!$B$4:$J$50,4,FALSE),"ERRO")),"")</f>
        <v/>
      </c>
      <c r="H308" s="25" t="str">
        <f t="shared" si="178"/>
        <v/>
      </c>
      <c r="I308" s="103" t="str">
        <f t="shared" si="179"/>
        <v/>
      </c>
      <c r="J308" s="117" t="str">
        <f t="shared" si="180"/>
        <v/>
      </c>
      <c r="K308" s="1"/>
      <c r="L308" s="91">
        <v>24</v>
      </c>
      <c r="M308" s="24" t="str">
        <f>IFERROR(IF(AND(PRINCIPAL!$H$84&lt;&gt;"",OR(L308=PRINCIPAL!$I$84,L308=PRINCIPAL!$I$84+PRINCIPAL!$I$84,L308=PRINCIPAL!$I$84+PRINCIPAL!$I$84+PRINCIPAL!$I$84)),0,IF(AND(PRINCIPAL!$H$84&lt;&gt;"",L308=PRINCIPAL!$J$84),VLOOKUP($N$282,'Banco de Dados'!$B$4:$J$50,8,FALSE)*PRINCIPAL!$H$84*(1-(PRINCIPAL!$K$84/100)),IF(AND(PRINCIPAL!$H$84&lt;&gt;"",L308=PRINCIPAL!$L$84),VLOOKUP($N$282,'Banco de Dados'!$B$4:$J$50,8,FALSE)*PRINCIPAL!$H$84*(1-(PRINCIPAL!$M$84/100)),IF(AND(PRINCIPAL!$H$84&lt;&gt;"",L308=PRINCIPAL!$N$84),VLOOKUP($N$282,'Banco de Dados'!$B$4:$J$50,8,FALSE)*PRINCIPAL!$H$84*(1-(PRINCIPAL!$O$84/100)),IF(PRINCIPAL!$H$84&lt;&gt;"",VLOOKUP($N$282,'Banco de Dados'!$B$4:$J$50,8,FALSE)*PRINCIPAL!$H$84,IF(OR(L308=PRINCIPAL!$I$84,L308=PRINCIPAL!$I$84+PRINCIPAL!$I$84,L308=PRINCIPAL!$I$84+PRINCIPAL!$I$84+PRINCIPAL!$I$84),0,IF(L308=PRINCIPAL!$J$84,VLOOKUP($N$282,'Banco de Dados'!$B$4:$J$50,6,FALSE)*(1-(PRINCIPAL!$K$84/100)),IF(L308=PRINCIPAL!$L$84,VLOOKUP($N$282,'Banco de Dados'!$B$4:$J$50,6,FALSE)*(1-(PRINCIPAL!$M$84/100)),IF(L308=PRINCIPAL!$N$84,VLOOKUP($N$282,'Banco de Dados'!$B$4:$J$50,6,FALSE)*(1-(PRINCIPAL!$O$84/100)),VLOOKUP($N$282,'Banco de Dados'!$B$4:$J$50,6,FALSE)))))))))),"")</f>
        <v/>
      </c>
      <c r="N308" s="25" t="str">
        <f>IFERROR(M308*(IFERROR(VLOOKUP($N$282,'Banco de Dados'!$B$4:$J$50,4,FALSE),"ERRO")),"")</f>
        <v/>
      </c>
      <c r="O308" s="25" t="str">
        <f t="shared" si="199"/>
        <v/>
      </c>
      <c r="P308" s="103" t="str">
        <f>IFERROR(O308*(C308*(PRINCIPAL!$G$84/100))*0.47*(44/12),"")</f>
        <v/>
      </c>
      <c r="Q308" s="107" t="str">
        <f t="shared" si="200"/>
        <v/>
      </c>
      <c r="R308" s="29" t="str">
        <f>IFERROR(IF(AND(PRINCIPAL!$H$85&lt;&gt;"",OR(L308=PRINCIPAL!$I$85,L308=PRINCIPAL!$I$85+PRINCIPAL!$I$85,L308=PRINCIPAL!$I$85+PRINCIPAL!$I$85+PRINCIPAL!$I$85)),0,IF(AND(PRINCIPAL!$H$85&lt;&gt;"",L308=PRINCIPAL!$J$85),VLOOKUP($S$282,'Banco de Dados'!$B$4:$J$50,8,FALSE)*PRINCIPAL!$H$85*(1-(PRINCIPAL!$K$85/100)),IF(AND(PRINCIPAL!$H$85&lt;&gt;"",L308=PRINCIPAL!$L$85),VLOOKUP($S$282,'Banco de Dados'!$B$4:$J$50,8,FALSE)*PRINCIPAL!$H$85*(1-(PRINCIPAL!$M$85/100)),IF(AND(PRINCIPAL!$H$85&lt;&gt;"",L308=PRINCIPAL!$N$85),VLOOKUP($S$282,'Banco de Dados'!$B$4:$J$50,8,FALSE)*PRINCIPAL!$H$85*(1-(PRINCIPAL!$O$85/100)),IF(PRINCIPAL!$H$85&lt;&gt;"",VLOOKUP($S$282,'Banco de Dados'!$B$4:$J$50,8,FALSE)*PRINCIPAL!$H$85,IF(OR(L308=PRINCIPAL!$I$85,L308=PRINCIPAL!$I$85+PRINCIPAL!$I$85,L308=PRINCIPAL!$I$85+PRINCIPAL!$I$85+PRINCIPAL!$I$85),0,IF(L308=PRINCIPAL!$J$85,VLOOKUP($S$282,'Banco de Dados'!$B$4:$J$50,6,FALSE)*(1-(PRINCIPAL!$K$85/100)),IF(L308=PRINCIPAL!$L$85,VLOOKUP($S$282,'Banco de Dados'!$B$4:$J$50,6,FALSE)*(1-(PRINCIPAL!$M$85/100)),IF(L308=PRINCIPAL!$N$85,VLOOKUP($S$282,'Banco de Dados'!$B$4:$J$50,6,FALSE)*(1-(PRINCIPAL!$O$85/100)),VLOOKUP($S$282,'Banco de Dados'!$B$4:$J$50,6,FALSE)))))))))),"")</f>
        <v/>
      </c>
      <c r="S308" s="29" t="str">
        <f>IFERROR(R308*(IFERROR(VLOOKUP($S$282,'Banco de Dados'!$B$4:$J$50,4,FALSE),"ERRO")),"")</f>
        <v/>
      </c>
      <c r="T308" s="29" t="str">
        <f t="shared" si="198"/>
        <v/>
      </c>
      <c r="U308" s="103" t="str">
        <f>IFERROR(T308*(C308*(PRINCIPAL!$G$85/100))*0.47*(44/12),"")</f>
        <v/>
      </c>
      <c r="V308" s="103" t="str">
        <f t="shared" si="174"/>
        <v/>
      </c>
      <c r="W308" s="30" t="str">
        <f>IFERROR(IF(AND(PRINCIPAL!$H$86&lt;&gt;"",OR(L308=PRINCIPAL!$I$86,L308=PRINCIPAL!$I$86+PRINCIPAL!$I$86,L308=PRINCIPAL!$I$86+PRINCIPAL!$I$86+PRINCIPAL!$I$86)),0,IF(AND(PRINCIPAL!$H$86&lt;&gt;"",L308=PRINCIPAL!$J$86),VLOOKUP($X$282,'Banco de Dados'!$B$4:$J$50,8,FALSE)*PRINCIPAL!$H$86*(1-(PRINCIPAL!$K$86/100)),IF(AND(PRINCIPAL!$H$86&lt;&gt;"",L308=PRINCIPAL!$L$86),VLOOKUP($X$282,'Banco de Dados'!$B$4:$J$50,8,FALSE)*PRINCIPAL!$H$86*(1-(PRINCIPAL!$M$86/100)),IF(AND(PRINCIPAL!$H$86&lt;&gt;"",L308=PRINCIPAL!$N$86),VLOOKUP($X$282,'Banco de Dados'!$B$4:$J$50,8,FALSE)*PRINCIPAL!$H$86*(1-(PRINCIPAL!$O$86/100)),IF(PRINCIPAL!$H$86&lt;&gt;"",VLOOKUP($X$282,'Banco de Dados'!$B$4:$J$50,8,FALSE)*PRINCIPAL!$H$86,IF(OR(L308=PRINCIPAL!$I$86,L308=PRINCIPAL!$I$86+PRINCIPAL!$I$86,L308=PRINCIPAL!$I$86+PRINCIPAL!$I$86+PRINCIPAL!$I$86),0,IF(L308=PRINCIPAL!$J$86,VLOOKUP($X$282,'Banco de Dados'!$B$4:$J$50,6,FALSE)*(1-(PRINCIPAL!$K$86/100)),IF(L308=PRINCIPAL!$L$86,VLOOKUP($X$282,'Banco de Dados'!$B$4:$J$50,6,FALSE)*(1-(PRINCIPAL!$M$86/100)),IF(L308=PRINCIPAL!$N$86,VLOOKUP($X$282,'Banco de Dados'!$B$4:$J$50,6,FALSE)*(1-(PRINCIPAL!$O$86/100)),VLOOKUP($X$282,'Banco de Dados'!$B$4:$J$50,6,FALSE)))))))))),"")</f>
        <v/>
      </c>
      <c r="X308" s="29" t="str">
        <f>IFERROR(W308*(IFERROR(VLOOKUP($X$282,'Banco de Dados'!$B$4:$J$50,4,FALSE),"ERRO")),"")</f>
        <v/>
      </c>
      <c r="Y308" s="29" t="str">
        <f t="shared" si="192"/>
        <v/>
      </c>
      <c r="Z308" s="103" t="str">
        <f>IFERROR(Y308*(C308*(PRINCIPAL!$G$86/100))*0.47*(44/12),"")</f>
        <v/>
      </c>
      <c r="AA308" s="111" t="str">
        <f t="shared" si="193"/>
        <v/>
      </c>
      <c r="AB308" s="30" t="str">
        <f>IFERROR(IF(AND(PRINCIPAL!$H$87&lt;&gt;"",OR(L308=PRINCIPAL!$I$87,L308=PRINCIPAL!$I$87+PRINCIPAL!$I$87,L308=PRINCIPAL!$I$87+PRINCIPAL!$I$87+PRINCIPAL!$I$87)),0,IF(AND(PRINCIPAL!$H$87&lt;&gt;"",L308=PRINCIPAL!$J$87),VLOOKUP($AC$282,'Banco de Dados'!$B$4:$J$50,8,FALSE)*PRINCIPAL!$H$87*(1-(PRINCIPAL!$K$87/100)),IF(AND(PRINCIPAL!$H$87&lt;&gt;"",L308=PRINCIPAL!$L$87),VLOOKUP($AC$282,'Banco de Dados'!$B$4:$J$50,8,FALSE)*PRINCIPAL!$H$87*(1-(PRINCIPAL!$M$87/100)),IF(AND(PRINCIPAL!$H$87&lt;&gt;"",L308=PRINCIPAL!$N$87),VLOOKUP($AC$282,'Banco de Dados'!$B$4:$J$50,8,FALSE)*PRINCIPAL!$H$87*(1-(PRINCIPAL!$O$87/100)),IF(PRINCIPAL!$H$87&lt;&gt;"",VLOOKUP($AC$282,'Banco de Dados'!$B$4:$J$50,8,FALSE)*PRINCIPAL!$H$87,IF(OR(L308=PRINCIPAL!$I$87,L308=PRINCIPAL!$I$87+PRINCIPAL!$I$87,L308=PRINCIPAL!$I$87+PRINCIPAL!$I$87+PRINCIPAL!$I$87),0,IF(L308=PRINCIPAL!$J$87,VLOOKUP($AC$282,'Banco de Dados'!$B$4:$J$50,6,FALSE)*(1-(PRINCIPAL!$K$87/100)),IF(L308=PRINCIPAL!$L$87,VLOOKUP($AC$282,'Banco de Dados'!$B$4:$J$50,6,FALSE)*(1-(PRINCIPAL!$M$87/100)),IF(L308=PRINCIPAL!$N$87,VLOOKUP($AC$282,'Banco de Dados'!$B$4:$J$50,6,FALSE)*(1-(PRINCIPAL!$O$87/100)),VLOOKUP($AC$282,'Banco de Dados'!$B$4:$J$50,6,FALSE)))))))))),"")</f>
        <v/>
      </c>
      <c r="AC308" s="29" t="str">
        <f>IFERROR(AB308*(IFERROR(VLOOKUP($AC$282,'Banco de Dados'!$B$4:$J$50,4,FALSE),"ERRO")),"")</f>
        <v/>
      </c>
      <c r="AD308" s="29" t="str">
        <f t="shared" si="183"/>
        <v/>
      </c>
      <c r="AE308" s="103" t="str">
        <f>IFERROR(AD308*(C308*(PRINCIPAL!$G$87/100))*0.47*(44/12),"")</f>
        <v/>
      </c>
      <c r="AF308" s="111" t="str">
        <f t="shared" si="184"/>
        <v/>
      </c>
      <c r="AG308" s="30" t="str">
        <f>IFERROR(IF(AND(PRINCIPAL!$H$88&lt;&gt;"",OR(L308=PRINCIPAL!$I$88,L308=PRINCIPAL!$I$88+PRINCIPAL!$I$88,L308=PRINCIPAL!$I$88+PRINCIPAL!$I$88+PRINCIPAL!$I$88)),0,IF(AND(PRINCIPAL!$H$88&lt;&gt;"",L308=PRINCIPAL!$J$88),VLOOKUP($AH$282,'Banco de Dados'!$B$4:$J$50,8,FALSE)*PRINCIPAL!$H$88*(1-(PRINCIPAL!$K$88/100)),IF(AND(PRINCIPAL!$H$88&lt;&gt;"",L308=PRINCIPAL!$L$88),VLOOKUP($AH$282,'Banco de Dados'!$B$4:$J$50,8,FALSE)*PRINCIPAL!$H$88*(1-(PRINCIPAL!$M$88/100)),IF(AND(PRINCIPAL!$H$88&lt;&gt;"",L308=PRINCIPAL!$N$88),VLOOKUP($AH$282,'Banco de Dados'!$B$4:$J$50,8,FALSE)*PRINCIPAL!$H$88*(1-(PRINCIPAL!$O$88/100)),IF(PRINCIPAL!$H$88&lt;&gt;"",VLOOKUP($AH$282,'Banco de Dados'!$B$4:$J$50,8,FALSE)*PRINCIPAL!$H$88,IF(OR(L308=PRINCIPAL!$I$88,L308=PRINCIPAL!$I$88+PRINCIPAL!$I$88,L308=PRINCIPAL!$I$88+PRINCIPAL!$I$88+PRINCIPAL!$I$88),0,IF(L308=PRINCIPAL!$J$88,VLOOKUP($AH$282,'Banco de Dados'!$B$4:$J$50,6,FALSE)*(1-(PRINCIPAL!$K$88/100)),IF(L308=PRINCIPAL!$L$88,VLOOKUP($AH$282,'Banco de Dados'!$B$4:$J$50,6,FALSE)*(1-(PRINCIPAL!$M$88/100)),IF(L308=PRINCIPAL!$N$88,VLOOKUP($AH$282,'Banco de Dados'!$B$4:$J$50,6,FALSE)*(1-(PRINCIPAL!$O$88/100)),VLOOKUP($AH$282,'Banco de Dados'!$B$4:$J$50,6,FALSE)))))))))),"")</f>
        <v/>
      </c>
      <c r="AH308" s="29" t="str">
        <f>IFERROR(AG308*(IFERROR(VLOOKUP($AH$282,'Banco de Dados'!$B$4:$J$50,4,FALSE),"ERRO")),"")</f>
        <v/>
      </c>
      <c r="AI308" s="29" t="str">
        <f t="shared" si="185"/>
        <v/>
      </c>
      <c r="AJ308" s="103" t="str">
        <f>IFERROR(AI308*(C308*(PRINCIPAL!$G$88/100))*0.47*(44/12),"")</f>
        <v/>
      </c>
      <c r="AK308" s="111" t="str">
        <f t="shared" si="194"/>
        <v/>
      </c>
      <c r="AL308" s="30" t="str">
        <f>IFERROR(IF(AND(PRINCIPAL!$H$89&lt;&gt;"",OR(L308=PRINCIPAL!$I$89,L308=PRINCIPAL!$I$89+PRINCIPAL!$I$89,L308=PRINCIPAL!$I$89+PRINCIPAL!$I$89+PRINCIPAL!$I$89)),0,IF(AND(PRINCIPAL!$H$89&lt;&gt;"",L308=PRINCIPAL!$J$89),VLOOKUP($AM$282,'Banco de Dados'!$B$4:$J$50,8,FALSE)*PRINCIPAL!$H$89*(1-(PRINCIPAL!$K$89/100)),IF(AND(PRINCIPAL!$H$89&lt;&gt;"",L308=PRINCIPAL!$L$89),VLOOKUP($AM$282,'Banco de Dados'!$B$4:$J$50,8,FALSE)*PRINCIPAL!$H$89*(1-(PRINCIPAL!$M$89/100)),IF(AND(PRINCIPAL!$H$89&lt;&gt;"",L308=PRINCIPAL!$N$89),VLOOKUP($AM$282,'Banco de Dados'!$B$4:$J$50,8,FALSE)*PRINCIPAL!$H$89*(1-(PRINCIPAL!$O$89/100)),IF(PRINCIPAL!$H$89&lt;&gt;"",VLOOKUP($AM$282,'Banco de Dados'!$B$4:$J$50,8,FALSE)*PRINCIPAL!$H$89,IF(OR(L308=PRINCIPAL!$I$89,L308=PRINCIPAL!$I$89+PRINCIPAL!$I$89,L308=PRINCIPAL!$I$89+PRINCIPAL!$I$89+PRINCIPAL!$I$89),0,IF(L308=PRINCIPAL!$J$89,VLOOKUP($AM$282,'Banco de Dados'!$B$4:$J$50,6,FALSE)*(1-(PRINCIPAL!$K$89/100)),IF(L308=PRINCIPAL!$L$89,VLOOKUP($AM$282,'Banco de Dados'!$B$4:$J$50,6,FALSE)*(1-(PRINCIPAL!$M$89/100)),IF(L308=PRINCIPAL!$N$89,VLOOKUP($AM$282,'Banco de Dados'!$B$4:$J$50,6,FALSE)*(1-(PRINCIPAL!$O$89/100)),VLOOKUP($AM$282,'Banco de Dados'!$B$4:$J$50,6,FALSE)))))))))),"")</f>
        <v/>
      </c>
      <c r="AM308" s="29" t="str">
        <f>IFERROR(AL308*(IFERROR(VLOOKUP($AM$282,'Banco de Dados'!$B$4:$J$50,4,FALSE),"ERRO")),"")</f>
        <v/>
      </c>
      <c r="AN308" s="29" t="str">
        <f t="shared" si="186"/>
        <v/>
      </c>
      <c r="AO308" s="103" t="str">
        <f>IFERROR(AN308*(C308*(PRINCIPAL!$G$89/100))*0.47*(44/12),"")</f>
        <v/>
      </c>
      <c r="AP308" s="111" t="str">
        <f t="shared" si="187"/>
        <v/>
      </c>
      <c r="AQ308" s="30" t="str">
        <f>IFERROR(IF(AND(PRINCIPAL!$H$90&lt;&gt;"",OR(L308=PRINCIPAL!$I$90,L308=PRINCIPAL!$I$90+PRINCIPAL!$I$90,L308=PRINCIPAL!$I$90+PRINCIPAL!$I$90+PRINCIPAL!$I$90)),0,IF(AND(PRINCIPAL!$H$90&lt;&gt;"",L308=PRINCIPAL!$J$90),VLOOKUP($AR$282,'Banco de Dados'!$B$4:$J$50,8,FALSE)*PRINCIPAL!$H$90*(1-(PRINCIPAL!$K$90/100)),IF(AND(PRINCIPAL!$H$90&lt;&gt;"",L308=PRINCIPAL!$L$90),VLOOKUP($AR$282,'Banco de Dados'!$B$4:$J$50,8,FALSE)*PRINCIPAL!$H$90*(1-(PRINCIPAL!$M$90/100)),IF(AND(PRINCIPAL!$H$90&lt;&gt;"",L308=PRINCIPAL!$N$90),VLOOKUP($AR$282,'Banco de Dados'!$B$4:$J$50,8,FALSE)*PRINCIPAL!$H$90*(1-(PRINCIPAL!$O$90/100)),IF(PRINCIPAL!$H$90&lt;&gt;"",VLOOKUP($AR$282,'Banco de Dados'!$B$4:$J$50,8,FALSE)*PRINCIPAL!$H$90,IF(OR(L308=PRINCIPAL!$I$90,L308=PRINCIPAL!$I$90+PRINCIPAL!$I$90,L308=PRINCIPAL!$I$90+PRINCIPAL!$I$90+PRINCIPAL!$I$90),0,IF(L308=PRINCIPAL!$J$90,VLOOKUP($AR$282,'Banco de Dados'!$B$4:$J$50,6,FALSE)*(1-(PRINCIPAL!$K$90/100)),IF(L308=PRINCIPAL!$L$90,VLOOKUP($AR$282,'Banco de Dados'!$B$4:$J$50,6,FALSE)*(1-(PRINCIPAL!$M$90/100)),IF(L308=PRINCIPAL!$N$90,VLOOKUP($AR$282,'Banco de Dados'!$B$4:$J$50,6,FALSE)*(1-(PRINCIPAL!$O$90/100)),VLOOKUP($AR$282,'Banco de Dados'!$B$4:$J$50,6,FALSE)))))))))),"")</f>
        <v/>
      </c>
      <c r="AR308" s="29" t="str">
        <f>IFERROR(AQ308*(IFERROR(VLOOKUP($AR$282,'Banco de Dados'!$B$4:$J$50,4,FALSE),"ERRO")),"")</f>
        <v/>
      </c>
      <c r="AS308" s="29" t="str">
        <f t="shared" si="188"/>
        <v/>
      </c>
      <c r="AT308" s="103" t="str">
        <f>IFERROR(AS308*(C308*(PRINCIPAL!$G$90/100))*0.47*(44/12),"")</f>
        <v/>
      </c>
      <c r="AU308" s="111" t="str">
        <f t="shared" si="189"/>
        <v/>
      </c>
      <c r="AV308" s="30" t="str">
        <f>IFERROR(IF(AND(PRINCIPAL!$H$91&lt;&gt;"",OR(L308=PRINCIPAL!$I$91,L308=PRINCIPAL!$I$91+PRINCIPAL!$I$91,L308=PRINCIPAL!$I$91+PRINCIPAL!$I$91+PRINCIPAL!$I$91)),0,IF(AND(PRINCIPAL!$H$91&lt;&gt;"",L308=PRINCIPAL!$J$91),VLOOKUP($AW$282,'Banco de Dados'!$B$4:$J$50,8,FALSE)*PRINCIPAL!$H$91*(1-(PRINCIPAL!$K$91/100)),IF(AND(PRINCIPAL!$H$91&lt;&gt;"",L308=PRINCIPAL!$L$91),VLOOKUP($AW$282,'Banco de Dados'!$B$4:$J$50,8,FALSE)*PRINCIPAL!$H$91*(1-(PRINCIPAL!$M$91/100)),IF(AND(PRINCIPAL!$H$91&lt;&gt;"",L308=PRINCIPAL!$N$91),VLOOKUP($AW$282,'Banco de Dados'!$B$4:$J$50,8,FALSE)*PRINCIPAL!$H$91*(1-(PRINCIPAL!$O$91/100)),IF(PRINCIPAL!$H$91&lt;&gt;"",VLOOKUP($AW$282,'Banco de Dados'!$B$4:$J$50,8,FALSE)*PRINCIPAL!$H$91,IF(OR(L308=PRINCIPAL!$I$91,L308=PRINCIPAL!$I$91+PRINCIPAL!$I$91,L308=PRINCIPAL!$I$91+PRINCIPAL!$I$91+PRINCIPAL!$I$91),0,IF(L308=PRINCIPAL!$J$91,VLOOKUP($AW$282,'Banco de Dados'!$B$4:$J$50,6,FALSE)*(1-(PRINCIPAL!$K$91/100)),IF(L308=PRINCIPAL!$L$91,VLOOKUP($AW$282,'Banco de Dados'!$B$4:$J$50,6,FALSE)*(1-(PRINCIPAL!$M$91/100)),IF(L308=PRINCIPAL!$N$91,VLOOKUP($AW$282,'Banco de Dados'!$B$4:$J$50,6,FALSE)*(1-(PRINCIPAL!$O$91/100)),VLOOKUP($AW$282,'Banco de Dados'!$B$4:$J$50,6,FALSE)))))))))),"")</f>
        <v/>
      </c>
      <c r="AW308" s="29" t="str">
        <f>IFERROR(AV308*(IFERROR(VLOOKUP($AW$282,'Banco de Dados'!$B$4:$J$50,4,FALSE),"ERRO")),"")</f>
        <v/>
      </c>
      <c r="AX308" s="29" t="str">
        <f t="shared" si="190"/>
        <v/>
      </c>
      <c r="AY308" s="103" t="str">
        <f>IFERROR(AX308*(C308*(PRINCIPAL!$G$91/100))*0.47*(44/12),"")</f>
        <v/>
      </c>
      <c r="AZ308" s="111" t="str">
        <f t="shared" si="195"/>
        <v/>
      </c>
      <c r="BA308" s="30" t="str">
        <f>IFERROR(IF(AND(PRINCIPAL!$H$92&lt;&gt;"",OR(L308=PRINCIPAL!$I$92,L308=PRINCIPAL!$I$92+PRINCIPAL!$I$92,L308=PRINCIPAL!$I$92+PRINCIPAL!$I$92+PRINCIPAL!$I$92)),0,IF(AND(PRINCIPAL!$H$92&lt;&gt;"",L308=PRINCIPAL!$J$92),VLOOKUP($BB$282,'Banco de Dados'!$B$4:$J$50,8,FALSE)*PRINCIPAL!$H$92*(1-(PRINCIPAL!$K$92/100)),IF(AND(PRINCIPAL!$H$92&lt;&gt;"",L308=PRINCIPAL!$L$92),VLOOKUP($BB$282,'Banco de Dados'!$B$4:$J$50,8,FALSE)*PRINCIPAL!$H$92*(1-(PRINCIPAL!$M$92/100)),IF(AND(PRINCIPAL!$H$92&lt;&gt;"",L308=PRINCIPAL!$N$92),VLOOKUP($BB$282,'Banco de Dados'!$B$4:$J$50,8,FALSE)*PRINCIPAL!$H$92*(1-(PRINCIPAL!$O$92/100)),IF(PRINCIPAL!$H$92&lt;&gt;"",VLOOKUP($BB$282,'Banco de Dados'!$B$4:$J$50,8,FALSE)*PRINCIPAL!$H$92,IF(OR(L308=PRINCIPAL!$I$92,L308=PRINCIPAL!$I$92+PRINCIPAL!$I$92,L308=PRINCIPAL!$I$92+PRINCIPAL!$I$92+PRINCIPAL!$I$92),0,IF(L308=PRINCIPAL!$J$92,VLOOKUP($BB$282,'Banco de Dados'!$B$4:$J$50,6,FALSE)*(1-(PRINCIPAL!$K$92/100)),IF(L308=PRINCIPAL!$L$92,VLOOKUP($BB$282,'Banco de Dados'!$B$4:$J$50,6,FALSE)*(1-(PRINCIPAL!$M$92/100)),IF(L308=PRINCIPAL!$N$92,VLOOKUP($BB$282,'Banco de Dados'!$B$4:$J$50,6,FALSE)*(1-(PRINCIPAL!$O$92/100)),VLOOKUP($BB$282,'Banco de Dados'!$B$4:$J$50,6,FALSE)))))))))),"")</f>
        <v/>
      </c>
      <c r="BB308" s="29" t="str">
        <f>IFERROR(BA308*(IFERROR(VLOOKUP($BB$282,'Banco de Dados'!$B$4:$J$50,4,FALSE),"ERRO")),"")</f>
        <v/>
      </c>
      <c r="BC308" s="29" t="str">
        <f t="shared" si="196"/>
        <v/>
      </c>
      <c r="BD308" s="103" t="str">
        <f>IFERROR(BC308*(C308*(PRINCIPAL!$G$92/100))*0.47*(44/12),"")</f>
        <v/>
      </c>
      <c r="BE308" s="111" t="str">
        <f t="shared" si="175"/>
        <v/>
      </c>
      <c r="BF308" s="30" t="str">
        <f>IFERROR(IF(AND(PRINCIPAL!$H$93&lt;&gt;"",OR(L308=PRINCIPAL!$I$93,L308=PRINCIPAL!$I$93+PRINCIPAL!$I$93,L308=PRINCIPAL!$I$93+PRINCIPAL!$I$93+PRINCIPAL!$I$93)),0,IF(AND(PRINCIPAL!$H$93&lt;&gt;"",L308=PRINCIPAL!$J$93),VLOOKUP($BG$282,'Banco de Dados'!$B$4:$J$50,8,FALSE)*PRINCIPAL!$H$93*(1-(PRINCIPAL!$K$93/100)),IF(AND(PRINCIPAL!$H$93&lt;&gt;"",L308=PRINCIPAL!$L$93),VLOOKUP($BG$282,'Banco de Dados'!$B$4:$J$50,8,FALSE)*PRINCIPAL!$H$93*(1-(PRINCIPAL!$M$93/100)),IF(AND(PRINCIPAL!$H$93&lt;&gt;"",L308=PRINCIPAL!$N$93),VLOOKUP($BG$282,'Banco de Dados'!$B$4:$J$50,8,FALSE)*PRINCIPAL!$H$93*(1-(PRINCIPAL!$O$93/100)),IF(PRINCIPAL!$H$93&lt;&gt;"",VLOOKUP($BG$282,'Banco de Dados'!$B$4:$J$50,8,FALSE)*PRINCIPAL!$H$93,IF(OR(L308=PRINCIPAL!$I$93,L308=PRINCIPAL!$I$93+PRINCIPAL!$I$93,L308=PRINCIPAL!$I$93+PRINCIPAL!$I$93+PRINCIPAL!$I$93),0,IF(L308=PRINCIPAL!$J$93,VLOOKUP($BG$282,'Banco de Dados'!$B$4:$J$50,6,FALSE)*(1-(PRINCIPAL!$K$93/100)),IF(L308=PRINCIPAL!$L$93,VLOOKUP($BG$282,'Banco de Dados'!$B$4:$J$50,6,FALSE)*(1-(PRINCIPAL!$M$93/100)),IF(L308=PRINCIPAL!$N$93,VLOOKUP($BG$282,'Banco de Dados'!$B$4:$J$50,6,FALSE)*(1-(PRINCIPAL!$O$93/100)),VLOOKUP($BG$282,'Banco de Dados'!$B$4:$J$50,6,FALSE)))))))))),"")</f>
        <v/>
      </c>
      <c r="BG308" s="29" t="str">
        <f>IFERROR(BF308*(IFERROR(VLOOKUP($BG$282,'Banco de Dados'!$B$4:$J$50,4,FALSE),"ERRO")),"")</f>
        <v/>
      </c>
      <c r="BH308" s="29" t="str">
        <f t="shared" si="191"/>
        <v/>
      </c>
      <c r="BI308" s="103" t="str">
        <f>IFERROR(BH308*(C308*(PRINCIPAL!$G$93/100))*0.47*(44/12),"")</f>
        <v/>
      </c>
      <c r="BJ308" s="102" t="str">
        <f t="shared" si="176"/>
        <v/>
      </c>
    </row>
    <row r="309" spans="2:62" ht="12.75" customHeight="1" x14ac:dyDescent="0.3">
      <c r="B309" s="326">
        <f t="shared" si="177"/>
        <v>2045</v>
      </c>
      <c r="C309" s="340"/>
      <c r="D309" s="1"/>
      <c r="E309" s="116">
        <v>25</v>
      </c>
      <c r="F309" s="24" t="str">
        <f>IFERROR(VLOOKUP($G$282,'Banco de Dados'!$B$4:$J$50,6,FALSE),"")</f>
        <v/>
      </c>
      <c r="G309" s="25" t="str">
        <f>IFERROR(F309*(IFERROR(VLOOKUP($G$282,'Banco de Dados'!$B$4:$J$50,4,FALSE),"ERRO")),"")</f>
        <v/>
      </c>
      <c r="H309" s="25" t="str">
        <f t="shared" si="178"/>
        <v/>
      </c>
      <c r="I309" s="103" t="str">
        <f t="shared" si="179"/>
        <v/>
      </c>
      <c r="J309" s="117" t="str">
        <f t="shared" si="180"/>
        <v/>
      </c>
      <c r="K309" s="1"/>
      <c r="L309" s="91">
        <v>25</v>
      </c>
      <c r="M309" s="24" t="str">
        <f>IFERROR(IF(AND(PRINCIPAL!$H$84&lt;&gt;"",OR(L309=PRINCIPAL!$I$84,L309=PRINCIPAL!$I$84+PRINCIPAL!$I$84,L309=PRINCIPAL!$I$84+PRINCIPAL!$I$84+PRINCIPAL!$I$84)),0,IF(AND(PRINCIPAL!$H$84&lt;&gt;"",L309=PRINCIPAL!$J$84),VLOOKUP($N$282,'Banco de Dados'!$B$4:$J$50,8,FALSE)*PRINCIPAL!$H$84*(1-(PRINCIPAL!$K$84/100)),IF(AND(PRINCIPAL!$H$84&lt;&gt;"",L309=PRINCIPAL!$L$84),VLOOKUP($N$282,'Banco de Dados'!$B$4:$J$50,8,FALSE)*PRINCIPAL!$H$84*(1-(PRINCIPAL!$M$84/100)),IF(AND(PRINCIPAL!$H$84&lt;&gt;"",L309=PRINCIPAL!$N$84),VLOOKUP($N$282,'Banco de Dados'!$B$4:$J$50,8,FALSE)*PRINCIPAL!$H$84*(1-(PRINCIPAL!$O$84/100)),IF(PRINCIPAL!$H$84&lt;&gt;"",VLOOKUP($N$282,'Banco de Dados'!$B$4:$J$50,8,FALSE)*PRINCIPAL!$H$84,IF(OR(L309=PRINCIPAL!$I$84,L309=PRINCIPAL!$I$84+PRINCIPAL!$I$84,L309=PRINCIPAL!$I$84+PRINCIPAL!$I$84+PRINCIPAL!$I$84),0,IF(L309=PRINCIPAL!$J$84,VLOOKUP($N$282,'Banco de Dados'!$B$4:$J$50,6,FALSE)*(1-(PRINCIPAL!$K$84/100)),IF(L309=PRINCIPAL!$L$84,VLOOKUP($N$282,'Banco de Dados'!$B$4:$J$50,6,FALSE)*(1-(PRINCIPAL!$M$84/100)),IF(L309=PRINCIPAL!$N$84,VLOOKUP($N$282,'Banco de Dados'!$B$4:$J$50,6,FALSE)*(1-(PRINCIPAL!$O$84/100)),VLOOKUP($N$282,'Banco de Dados'!$B$4:$J$50,6,FALSE)))))))))),"")</f>
        <v/>
      </c>
      <c r="N309" s="25" t="str">
        <f>IFERROR(M309*(IFERROR(VLOOKUP($N$282,'Banco de Dados'!$B$4:$J$50,4,FALSE),"ERRO")),"")</f>
        <v/>
      </c>
      <c r="O309" s="25" t="str">
        <f t="shared" si="199"/>
        <v/>
      </c>
      <c r="P309" s="103" t="str">
        <f>IFERROR(O309*(C309*(PRINCIPAL!$G$84/100))*0.47*(44/12),"")</f>
        <v/>
      </c>
      <c r="Q309" s="107" t="str">
        <f t="shared" si="200"/>
        <v/>
      </c>
      <c r="R309" s="29" t="str">
        <f>IFERROR(IF(AND(PRINCIPAL!$H$85&lt;&gt;"",OR(L309=PRINCIPAL!$I$85,L309=PRINCIPAL!$I$85+PRINCIPAL!$I$85,L309=PRINCIPAL!$I$85+PRINCIPAL!$I$85+PRINCIPAL!$I$85)),0,IF(AND(PRINCIPAL!$H$85&lt;&gt;"",L309=PRINCIPAL!$J$85),VLOOKUP($S$282,'Banco de Dados'!$B$4:$J$50,8,FALSE)*PRINCIPAL!$H$85*(1-(PRINCIPAL!$K$85/100)),IF(AND(PRINCIPAL!$H$85&lt;&gt;"",L309=PRINCIPAL!$L$85),VLOOKUP($S$282,'Banco de Dados'!$B$4:$J$50,8,FALSE)*PRINCIPAL!$H$85*(1-(PRINCIPAL!$M$85/100)),IF(AND(PRINCIPAL!$H$85&lt;&gt;"",L309=PRINCIPAL!$N$85),VLOOKUP($S$282,'Banco de Dados'!$B$4:$J$50,8,FALSE)*PRINCIPAL!$H$85*(1-(PRINCIPAL!$O$85/100)),IF(PRINCIPAL!$H$85&lt;&gt;"",VLOOKUP($S$282,'Banco de Dados'!$B$4:$J$50,8,FALSE)*PRINCIPAL!$H$85,IF(OR(L309=PRINCIPAL!$I$85,L309=PRINCIPAL!$I$85+PRINCIPAL!$I$85,L309=PRINCIPAL!$I$85+PRINCIPAL!$I$85+PRINCIPAL!$I$85),0,IF(L309=PRINCIPAL!$J$85,VLOOKUP($S$282,'Banco de Dados'!$B$4:$J$50,6,FALSE)*(1-(PRINCIPAL!$K$85/100)),IF(L309=PRINCIPAL!$L$85,VLOOKUP($S$282,'Banco de Dados'!$B$4:$J$50,6,FALSE)*(1-(PRINCIPAL!$M$85/100)),IF(L309=PRINCIPAL!$N$85,VLOOKUP($S$282,'Banco de Dados'!$B$4:$J$50,6,FALSE)*(1-(PRINCIPAL!$O$85/100)),VLOOKUP($S$282,'Banco de Dados'!$B$4:$J$50,6,FALSE)))))))))),"")</f>
        <v/>
      </c>
      <c r="S309" s="29" t="str">
        <f>IFERROR(R309*(IFERROR(VLOOKUP($S$282,'Banco de Dados'!$B$4:$J$50,4,FALSE),"ERRO")),"")</f>
        <v/>
      </c>
      <c r="T309" s="29" t="str">
        <f t="shared" si="198"/>
        <v/>
      </c>
      <c r="U309" s="103" t="str">
        <f>IFERROR(T309*(C309*(PRINCIPAL!$G$85/100))*0.47*(44/12),"")</f>
        <v/>
      </c>
      <c r="V309" s="103" t="str">
        <f t="shared" si="174"/>
        <v/>
      </c>
      <c r="W309" s="30" t="str">
        <f>IFERROR(IF(AND(PRINCIPAL!$H$86&lt;&gt;"",OR(L309=PRINCIPAL!$I$86,L309=PRINCIPAL!$I$86+PRINCIPAL!$I$86,L309=PRINCIPAL!$I$86+PRINCIPAL!$I$86+PRINCIPAL!$I$86)),0,IF(AND(PRINCIPAL!$H$86&lt;&gt;"",L309=PRINCIPAL!$J$86),VLOOKUP($X$282,'Banco de Dados'!$B$4:$J$50,8,FALSE)*PRINCIPAL!$H$86*(1-(PRINCIPAL!$K$86/100)),IF(AND(PRINCIPAL!$H$86&lt;&gt;"",L309=PRINCIPAL!$L$86),VLOOKUP($X$282,'Banco de Dados'!$B$4:$J$50,8,FALSE)*PRINCIPAL!$H$86*(1-(PRINCIPAL!$M$86/100)),IF(AND(PRINCIPAL!$H$86&lt;&gt;"",L309=PRINCIPAL!$N$86),VLOOKUP($X$282,'Banco de Dados'!$B$4:$J$50,8,FALSE)*PRINCIPAL!$H$86*(1-(PRINCIPAL!$O$86/100)),IF(PRINCIPAL!$H$86&lt;&gt;"",VLOOKUP($X$282,'Banco de Dados'!$B$4:$J$50,8,FALSE)*PRINCIPAL!$H$86,IF(OR(L309=PRINCIPAL!$I$86,L309=PRINCIPAL!$I$86+PRINCIPAL!$I$86,L309=PRINCIPAL!$I$86+PRINCIPAL!$I$86+PRINCIPAL!$I$86),0,IF(L309=PRINCIPAL!$J$86,VLOOKUP($X$282,'Banco de Dados'!$B$4:$J$50,6,FALSE)*(1-(PRINCIPAL!$K$86/100)),IF(L309=PRINCIPAL!$L$86,VLOOKUP($X$282,'Banco de Dados'!$B$4:$J$50,6,FALSE)*(1-(PRINCIPAL!$M$86/100)),IF(L309=PRINCIPAL!$N$86,VLOOKUP($X$282,'Banco de Dados'!$B$4:$J$50,6,FALSE)*(1-(PRINCIPAL!$O$86/100)),VLOOKUP($X$282,'Banco de Dados'!$B$4:$J$50,6,FALSE)))))))))),"")</f>
        <v/>
      </c>
      <c r="X309" s="29" t="str">
        <f>IFERROR(W309*(IFERROR(VLOOKUP($X$282,'Banco de Dados'!$B$4:$J$50,4,FALSE),"ERRO")),"")</f>
        <v/>
      </c>
      <c r="Y309" s="29" t="str">
        <f t="shared" si="192"/>
        <v/>
      </c>
      <c r="Z309" s="103" t="str">
        <f>IFERROR(Y309*(C309*(PRINCIPAL!$G$86/100))*0.47*(44/12),"")</f>
        <v/>
      </c>
      <c r="AA309" s="111" t="str">
        <f t="shared" si="193"/>
        <v/>
      </c>
      <c r="AB309" s="30" t="str">
        <f>IFERROR(IF(AND(PRINCIPAL!$H$87&lt;&gt;"",OR(L309=PRINCIPAL!$I$87,L309=PRINCIPAL!$I$87+PRINCIPAL!$I$87,L309=PRINCIPAL!$I$87+PRINCIPAL!$I$87+PRINCIPAL!$I$87)),0,IF(AND(PRINCIPAL!$H$87&lt;&gt;"",L309=PRINCIPAL!$J$87),VLOOKUP($AC$282,'Banco de Dados'!$B$4:$J$50,8,FALSE)*PRINCIPAL!$H$87*(1-(PRINCIPAL!$K$87/100)),IF(AND(PRINCIPAL!$H$87&lt;&gt;"",L309=PRINCIPAL!$L$87),VLOOKUP($AC$282,'Banco de Dados'!$B$4:$J$50,8,FALSE)*PRINCIPAL!$H$87*(1-(PRINCIPAL!$M$87/100)),IF(AND(PRINCIPAL!$H$87&lt;&gt;"",L309=PRINCIPAL!$N$87),VLOOKUP($AC$282,'Banco de Dados'!$B$4:$J$50,8,FALSE)*PRINCIPAL!$H$87*(1-(PRINCIPAL!$O$87/100)),IF(PRINCIPAL!$H$87&lt;&gt;"",VLOOKUP($AC$282,'Banco de Dados'!$B$4:$J$50,8,FALSE)*PRINCIPAL!$H$87,IF(OR(L309=PRINCIPAL!$I$87,L309=PRINCIPAL!$I$87+PRINCIPAL!$I$87,L309=PRINCIPAL!$I$87+PRINCIPAL!$I$87+PRINCIPAL!$I$87),0,IF(L309=PRINCIPAL!$J$87,VLOOKUP($AC$282,'Banco de Dados'!$B$4:$J$50,6,FALSE)*(1-(PRINCIPAL!$K$87/100)),IF(L309=PRINCIPAL!$L$87,VLOOKUP($AC$282,'Banco de Dados'!$B$4:$J$50,6,FALSE)*(1-(PRINCIPAL!$M$87/100)),IF(L309=PRINCIPAL!$N$87,VLOOKUP($AC$282,'Banco de Dados'!$B$4:$J$50,6,FALSE)*(1-(PRINCIPAL!$O$87/100)),VLOOKUP($AC$282,'Banco de Dados'!$B$4:$J$50,6,FALSE)))))))))),"")</f>
        <v/>
      </c>
      <c r="AC309" s="29" t="str">
        <f>IFERROR(AB309*(IFERROR(VLOOKUP($AC$282,'Banco de Dados'!$B$4:$J$50,4,FALSE),"ERRO")),"")</f>
        <v/>
      </c>
      <c r="AD309" s="29" t="str">
        <f t="shared" si="183"/>
        <v/>
      </c>
      <c r="AE309" s="103" t="str">
        <f>IFERROR(AD309*(C309*(PRINCIPAL!$G$87/100))*0.47*(44/12),"")</f>
        <v/>
      </c>
      <c r="AF309" s="111" t="str">
        <f t="shared" si="184"/>
        <v/>
      </c>
      <c r="AG309" s="30" t="str">
        <f>IFERROR(IF(AND(PRINCIPAL!$H$88&lt;&gt;"",OR(L309=PRINCIPAL!$I$88,L309=PRINCIPAL!$I$88+PRINCIPAL!$I$88,L309=PRINCIPAL!$I$88+PRINCIPAL!$I$88+PRINCIPAL!$I$88)),0,IF(AND(PRINCIPAL!$H$88&lt;&gt;"",L309=PRINCIPAL!$J$88),VLOOKUP($AH$282,'Banco de Dados'!$B$4:$J$50,8,FALSE)*PRINCIPAL!$H$88*(1-(PRINCIPAL!$K$88/100)),IF(AND(PRINCIPAL!$H$88&lt;&gt;"",L309=PRINCIPAL!$L$88),VLOOKUP($AH$282,'Banco de Dados'!$B$4:$J$50,8,FALSE)*PRINCIPAL!$H$88*(1-(PRINCIPAL!$M$88/100)),IF(AND(PRINCIPAL!$H$88&lt;&gt;"",L309=PRINCIPAL!$N$88),VLOOKUP($AH$282,'Banco de Dados'!$B$4:$J$50,8,FALSE)*PRINCIPAL!$H$88*(1-(PRINCIPAL!$O$88/100)),IF(PRINCIPAL!$H$88&lt;&gt;"",VLOOKUP($AH$282,'Banco de Dados'!$B$4:$J$50,8,FALSE)*PRINCIPAL!$H$88,IF(OR(L309=PRINCIPAL!$I$88,L309=PRINCIPAL!$I$88+PRINCIPAL!$I$88,L309=PRINCIPAL!$I$88+PRINCIPAL!$I$88+PRINCIPAL!$I$88),0,IF(L309=PRINCIPAL!$J$88,VLOOKUP($AH$282,'Banco de Dados'!$B$4:$J$50,6,FALSE)*(1-(PRINCIPAL!$K$88/100)),IF(L309=PRINCIPAL!$L$88,VLOOKUP($AH$282,'Banco de Dados'!$B$4:$J$50,6,FALSE)*(1-(PRINCIPAL!$M$88/100)),IF(L309=PRINCIPAL!$N$88,VLOOKUP($AH$282,'Banco de Dados'!$B$4:$J$50,6,FALSE)*(1-(PRINCIPAL!$O$88/100)),VLOOKUP($AH$282,'Banco de Dados'!$B$4:$J$50,6,FALSE)))))))))),"")</f>
        <v/>
      </c>
      <c r="AH309" s="29" t="str">
        <f>IFERROR(AG309*(IFERROR(VLOOKUP($AH$282,'Banco de Dados'!$B$4:$J$50,4,FALSE),"ERRO")),"")</f>
        <v/>
      </c>
      <c r="AI309" s="29" t="str">
        <f t="shared" si="185"/>
        <v/>
      </c>
      <c r="AJ309" s="103" t="str">
        <f>IFERROR(AI309*(C309*(PRINCIPAL!$G$88/100))*0.47*(44/12),"")</f>
        <v/>
      </c>
      <c r="AK309" s="111" t="str">
        <f t="shared" si="194"/>
        <v/>
      </c>
      <c r="AL309" s="30" t="str">
        <f>IFERROR(IF(AND(PRINCIPAL!$H$89&lt;&gt;"",OR(L309=PRINCIPAL!$I$89,L309=PRINCIPAL!$I$89+PRINCIPAL!$I$89,L309=PRINCIPAL!$I$89+PRINCIPAL!$I$89+PRINCIPAL!$I$89)),0,IF(AND(PRINCIPAL!$H$89&lt;&gt;"",L309=PRINCIPAL!$J$89),VLOOKUP($AM$282,'Banco de Dados'!$B$4:$J$50,8,FALSE)*PRINCIPAL!$H$89*(1-(PRINCIPAL!$K$89/100)),IF(AND(PRINCIPAL!$H$89&lt;&gt;"",L309=PRINCIPAL!$L$89),VLOOKUP($AM$282,'Banco de Dados'!$B$4:$J$50,8,FALSE)*PRINCIPAL!$H$89*(1-(PRINCIPAL!$M$89/100)),IF(AND(PRINCIPAL!$H$89&lt;&gt;"",L309=PRINCIPAL!$N$89),VLOOKUP($AM$282,'Banco de Dados'!$B$4:$J$50,8,FALSE)*PRINCIPAL!$H$89*(1-(PRINCIPAL!$O$89/100)),IF(PRINCIPAL!$H$89&lt;&gt;"",VLOOKUP($AM$282,'Banco de Dados'!$B$4:$J$50,8,FALSE)*PRINCIPAL!$H$89,IF(OR(L309=PRINCIPAL!$I$89,L309=PRINCIPAL!$I$89+PRINCIPAL!$I$89,L309=PRINCIPAL!$I$89+PRINCIPAL!$I$89+PRINCIPAL!$I$89),0,IF(L309=PRINCIPAL!$J$89,VLOOKUP($AM$282,'Banco de Dados'!$B$4:$J$50,6,FALSE)*(1-(PRINCIPAL!$K$89/100)),IF(L309=PRINCIPAL!$L$89,VLOOKUP($AM$282,'Banco de Dados'!$B$4:$J$50,6,FALSE)*(1-(PRINCIPAL!$M$89/100)),IF(L309=PRINCIPAL!$N$89,VLOOKUP($AM$282,'Banco de Dados'!$B$4:$J$50,6,FALSE)*(1-(PRINCIPAL!$O$89/100)),VLOOKUP($AM$282,'Banco de Dados'!$B$4:$J$50,6,FALSE)))))))))),"")</f>
        <v/>
      </c>
      <c r="AM309" s="29" t="str">
        <f>IFERROR(AL309*(IFERROR(VLOOKUP($AM$282,'Banco de Dados'!$B$4:$J$50,4,FALSE),"ERRO")),"")</f>
        <v/>
      </c>
      <c r="AN309" s="29" t="str">
        <f t="shared" si="186"/>
        <v/>
      </c>
      <c r="AO309" s="103" t="str">
        <f>IFERROR(AN309*(C309*(PRINCIPAL!$G$89/100))*0.47*(44/12),"")</f>
        <v/>
      </c>
      <c r="AP309" s="111" t="str">
        <f t="shared" si="187"/>
        <v/>
      </c>
      <c r="AQ309" s="30" t="str">
        <f>IFERROR(IF(AND(PRINCIPAL!$H$90&lt;&gt;"",OR(L309=PRINCIPAL!$I$90,L309=PRINCIPAL!$I$90+PRINCIPAL!$I$90,L309=PRINCIPAL!$I$90+PRINCIPAL!$I$90+PRINCIPAL!$I$90)),0,IF(AND(PRINCIPAL!$H$90&lt;&gt;"",L309=PRINCIPAL!$J$90),VLOOKUP($AR$282,'Banco de Dados'!$B$4:$J$50,8,FALSE)*PRINCIPAL!$H$90*(1-(PRINCIPAL!$K$90/100)),IF(AND(PRINCIPAL!$H$90&lt;&gt;"",L309=PRINCIPAL!$L$90),VLOOKUP($AR$282,'Banco de Dados'!$B$4:$J$50,8,FALSE)*PRINCIPAL!$H$90*(1-(PRINCIPAL!$M$90/100)),IF(AND(PRINCIPAL!$H$90&lt;&gt;"",L309=PRINCIPAL!$N$90),VLOOKUP($AR$282,'Banco de Dados'!$B$4:$J$50,8,FALSE)*PRINCIPAL!$H$90*(1-(PRINCIPAL!$O$90/100)),IF(PRINCIPAL!$H$90&lt;&gt;"",VLOOKUP($AR$282,'Banco de Dados'!$B$4:$J$50,8,FALSE)*PRINCIPAL!$H$90,IF(OR(L309=PRINCIPAL!$I$90,L309=PRINCIPAL!$I$90+PRINCIPAL!$I$90,L309=PRINCIPAL!$I$90+PRINCIPAL!$I$90+PRINCIPAL!$I$90),0,IF(L309=PRINCIPAL!$J$90,VLOOKUP($AR$282,'Banco de Dados'!$B$4:$J$50,6,FALSE)*(1-(PRINCIPAL!$K$90/100)),IF(L309=PRINCIPAL!$L$90,VLOOKUP($AR$282,'Banco de Dados'!$B$4:$J$50,6,FALSE)*(1-(PRINCIPAL!$M$90/100)),IF(L309=PRINCIPAL!$N$90,VLOOKUP($AR$282,'Banco de Dados'!$B$4:$J$50,6,FALSE)*(1-(PRINCIPAL!$O$90/100)),VLOOKUP($AR$282,'Banco de Dados'!$B$4:$J$50,6,FALSE)))))))))),"")</f>
        <v/>
      </c>
      <c r="AR309" s="29" t="str">
        <f>IFERROR(AQ309*(IFERROR(VLOOKUP($AR$282,'Banco de Dados'!$B$4:$J$50,4,FALSE),"ERRO")),"")</f>
        <v/>
      </c>
      <c r="AS309" s="29" t="str">
        <f t="shared" si="188"/>
        <v/>
      </c>
      <c r="AT309" s="103" t="str">
        <f>IFERROR(AS309*(C309*(PRINCIPAL!$G$90/100))*0.47*(44/12),"")</f>
        <v/>
      </c>
      <c r="AU309" s="111" t="str">
        <f t="shared" si="189"/>
        <v/>
      </c>
      <c r="AV309" s="30" t="str">
        <f>IFERROR(IF(AND(PRINCIPAL!$H$91&lt;&gt;"",OR(L309=PRINCIPAL!$I$91,L309=PRINCIPAL!$I$91+PRINCIPAL!$I$91,L309=PRINCIPAL!$I$91+PRINCIPAL!$I$91+PRINCIPAL!$I$91)),0,IF(AND(PRINCIPAL!$H$91&lt;&gt;"",L309=PRINCIPAL!$J$91),VLOOKUP($AW$282,'Banco de Dados'!$B$4:$J$50,8,FALSE)*PRINCIPAL!$H$91*(1-(PRINCIPAL!$K$91/100)),IF(AND(PRINCIPAL!$H$91&lt;&gt;"",L309=PRINCIPAL!$L$91),VLOOKUP($AW$282,'Banco de Dados'!$B$4:$J$50,8,FALSE)*PRINCIPAL!$H$91*(1-(PRINCIPAL!$M$91/100)),IF(AND(PRINCIPAL!$H$91&lt;&gt;"",L309=PRINCIPAL!$N$91),VLOOKUP($AW$282,'Banco de Dados'!$B$4:$J$50,8,FALSE)*PRINCIPAL!$H$91*(1-(PRINCIPAL!$O$91/100)),IF(PRINCIPAL!$H$91&lt;&gt;"",VLOOKUP($AW$282,'Banco de Dados'!$B$4:$J$50,8,FALSE)*PRINCIPAL!$H$91,IF(OR(L309=PRINCIPAL!$I$91,L309=PRINCIPAL!$I$91+PRINCIPAL!$I$91,L309=PRINCIPAL!$I$91+PRINCIPAL!$I$91+PRINCIPAL!$I$91),0,IF(L309=PRINCIPAL!$J$91,VLOOKUP($AW$282,'Banco de Dados'!$B$4:$J$50,6,FALSE)*(1-(PRINCIPAL!$K$91/100)),IF(L309=PRINCIPAL!$L$91,VLOOKUP($AW$282,'Banco de Dados'!$B$4:$J$50,6,FALSE)*(1-(PRINCIPAL!$M$91/100)),IF(L309=PRINCIPAL!$N$91,VLOOKUP($AW$282,'Banco de Dados'!$B$4:$J$50,6,FALSE)*(1-(PRINCIPAL!$O$91/100)),VLOOKUP($AW$282,'Banco de Dados'!$B$4:$J$50,6,FALSE)))))))))),"")</f>
        <v/>
      </c>
      <c r="AW309" s="29" t="str">
        <f>IFERROR(AV309*(IFERROR(VLOOKUP($AW$282,'Banco de Dados'!$B$4:$J$50,4,FALSE),"ERRO")),"")</f>
        <v/>
      </c>
      <c r="AX309" s="29" t="str">
        <f t="shared" si="190"/>
        <v/>
      </c>
      <c r="AY309" s="103" t="str">
        <f>IFERROR(AX309*(C309*(PRINCIPAL!$G$91/100))*0.47*(44/12),"")</f>
        <v/>
      </c>
      <c r="AZ309" s="111" t="str">
        <f t="shared" si="195"/>
        <v/>
      </c>
      <c r="BA309" s="30" t="str">
        <f>IFERROR(IF(AND(PRINCIPAL!$H$92&lt;&gt;"",OR(L309=PRINCIPAL!$I$92,L309=PRINCIPAL!$I$92+PRINCIPAL!$I$92,L309=PRINCIPAL!$I$92+PRINCIPAL!$I$92+PRINCIPAL!$I$92)),0,IF(AND(PRINCIPAL!$H$92&lt;&gt;"",L309=PRINCIPAL!$J$92),VLOOKUP($BB$282,'Banco de Dados'!$B$4:$J$50,8,FALSE)*PRINCIPAL!$H$92*(1-(PRINCIPAL!$K$92/100)),IF(AND(PRINCIPAL!$H$92&lt;&gt;"",L309=PRINCIPAL!$L$92),VLOOKUP($BB$282,'Banco de Dados'!$B$4:$J$50,8,FALSE)*PRINCIPAL!$H$92*(1-(PRINCIPAL!$M$92/100)),IF(AND(PRINCIPAL!$H$92&lt;&gt;"",L309=PRINCIPAL!$N$92),VLOOKUP($BB$282,'Banco de Dados'!$B$4:$J$50,8,FALSE)*PRINCIPAL!$H$92*(1-(PRINCIPAL!$O$92/100)),IF(PRINCIPAL!$H$92&lt;&gt;"",VLOOKUP($BB$282,'Banco de Dados'!$B$4:$J$50,8,FALSE)*PRINCIPAL!$H$92,IF(OR(L309=PRINCIPAL!$I$92,L309=PRINCIPAL!$I$92+PRINCIPAL!$I$92,L309=PRINCIPAL!$I$92+PRINCIPAL!$I$92+PRINCIPAL!$I$92),0,IF(L309=PRINCIPAL!$J$92,VLOOKUP($BB$282,'Banco de Dados'!$B$4:$J$50,6,FALSE)*(1-(PRINCIPAL!$K$92/100)),IF(L309=PRINCIPAL!$L$92,VLOOKUP($BB$282,'Banco de Dados'!$B$4:$J$50,6,FALSE)*(1-(PRINCIPAL!$M$92/100)),IF(L309=PRINCIPAL!$N$92,VLOOKUP($BB$282,'Banco de Dados'!$B$4:$J$50,6,FALSE)*(1-(PRINCIPAL!$O$92/100)),VLOOKUP($BB$282,'Banco de Dados'!$B$4:$J$50,6,FALSE)))))))))),"")</f>
        <v/>
      </c>
      <c r="BB309" s="29" t="str">
        <f>IFERROR(BA309*(IFERROR(VLOOKUP($BB$282,'Banco de Dados'!$B$4:$J$50,4,FALSE),"ERRO")),"")</f>
        <v/>
      </c>
      <c r="BC309" s="29" t="str">
        <f t="shared" si="196"/>
        <v/>
      </c>
      <c r="BD309" s="103" t="str">
        <f>IFERROR(BC309*(C309*(PRINCIPAL!$G$92/100))*0.47*(44/12),"")</f>
        <v/>
      </c>
      <c r="BE309" s="111" t="str">
        <f t="shared" si="175"/>
        <v/>
      </c>
      <c r="BF309" s="30" t="str">
        <f>IFERROR(IF(AND(PRINCIPAL!$H$93&lt;&gt;"",OR(L309=PRINCIPAL!$I$93,L309=PRINCIPAL!$I$93+PRINCIPAL!$I$93,L309=PRINCIPAL!$I$93+PRINCIPAL!$I$93+PRINCIPAL!$I$93)),0,IF(AND(PRINCIPAL!$H$93&lt;&gt;"",L309=PRINCIPAL!$J$93),VLOOKUP($BG$282,'Banco de Dados'!$B$4:$J$50,8,FALSE)*PRINCIPAL!$H$93*(1-(PRINCIPAL!$K$93/100)),IF(AND(PRINCIPAL!$H$93&lt;&gt;"",L309=PRINCIPAL!$L$93),VLOOKUP($BG$282,'Banco de Dados'!$B$4:$J$50,8,FALSE)*PRINCIPAL!$H$93*(1-(PRINCIPAL!$M$93/100)),IF(AND(PRINCIPAL!$H$93&lt;&gt;"",L309=PRINCIPAL!$N$93),VLOOKUP($BG$282,'Banco de Dados'!$B$4:$J$50,8,FALSE)*PRINCIPAL!$H$93*(1-(PRINCIPAL!$O$93/100)),IF(PRINCIPAL!$H$93&lt;&gt;"",VLOOKUP($BG$282,'Banco de Dados'!$B$4:$J$50,8,FALSE)*PRINCIPAL!$H$93,IF(OR(L309=PRINCIPAL!$I$93,L309=PRINCIPAL!$I$93+PRINCIPAL!$I$93,L309=PRINCIPAL!$I$93+PRINCIPAL!$I$93+PRINCIPAL!$I$93),0,IF(L309=PRINCIPAL!$J$93,VLOOKUP($BG$282,'Banco de Dados'!$B$4:$J$50,6,FALSE)*(1-(PRINCIPAL!$K$93/100)),IF(L309=PRINCIPAL!$L$93,VLOOKUP($BG$282,'Banco de Dados'!$B$4:$J$50,6,FALSE)*(1-(PRINCIPAL!$M$93/100)),IF(L309=PRINCIPAL!$N$93,VLOOKUP($BG$282,'Banco de Dados'!$B$4:$J$50,6,FALSE)*(1-(PRINCIPAL!$O$93/100)),VLOOKUP($BG$282,'Banco de Dados'!$B$4:$J$50,6,FALSE)))))))))),"")</f>
        <v/>
      </c>
      <c r="BG309" s="29" t="str">
        <f>IFERROR(BF309*(IFERROR(VLOOKUP($BG$282,'Banco de Dados'!$B$4:$J$50,4,FALSE),"ERRO")),"")</f>
        <v/>
      </c>
      <c r="BH309" s="29" t="str">
        <f t="shared" si="191"/>
        <v/>
      </c>
      <c r="BI309" s="103" t="str">
        <f>IFERROR(BH309*(C309*(PRINCIPAL!$G$93/100))*0.47*(44/12),"")</f>
        <v/>
      </c>
      <c r="BJ309" s="102" t="str">
        <f t="shared" si="176"/>
        <v/>
      </c>
    </row>
    <row r="310" spans="2:62" ht="12.75" customHeight="1" x14ac:dyDescent="0.3">
      <c r="B310" s="326">
        <f t="shared" si="177"/>
        <v>2046</v>
      </c>
      <c r="C310" s="340"/>
      <c r="D310" s="1"/>
      <c r="E310" s="116">
        <v>26</v>
      </c>
      <c r="F310" s="24" t="str">
        <f>IFERROR(VLOOKUP($G$282,'Banco de Dados'!$B$4:$J$50,6,FALSE),"")</f>
        <v/>
      </c>
      <c r="G310" s="25" t="str">
        <f>IFERROR(F310*(IFERROR(VLOOKUP($G$282,'Banco de Dados'!$B$4:$J$50,4,FALSE),"ERRO")),"")</f>
        <v/>
      </c>
      <c r="H310" s="25" t="str">
        <f t="shared" si="178"/>
        <v/>
      </c>
      <c r="I310" s="103" t="str">
        <f t="shared" si="179"/>
        <v/>
      </c>
      <c r="J310" s="117" t="str">
        <f t="shared" si="180"/>
        <v/>
      </c>
      <c r="K310" s="1"/>
      <c r="L310" s="91">
        <v>26</v>
      </c>
      <c r="M310" s="24" t="str">
        <f>IFERROR(IF(AND(PRINCIPAL!$H$84&lt;&gt;"",OR(L310=PRINCIPAL!$I$84,L310=PRINCIPAL!$I$84+PRINCIPAL!$I$84,L310=PRINCIPAL!$I$84+PRINCIPAL!$I$84+PRINCIPAL!$I$84)),0,IF(AND(PRINCIPAL!$H$84&lt;&gt;"",L310=PRINCIPAL!$J$84),VLOOKUP($N$282,'Banco de Dados'!$B$4:$J$50,8,FALSE)*PRINCIPAL!$H$84*(1-(PRINCIPAL!$K$84/100)),IF(AND(PRINCIPAL!$H$84&lt;&gt;"",L310=PRINCIPAL!$L$84),VLOOKUP($N$282,'Banco de Dados'!$B$4:$J$50,8,FALSE)*PRINCIPAL!$H$84*(1-(PRINCIPAL!$M$84/100)),IF(AND(PRINCIPAL!$H$84&lt;&gt;"",L310=PRINCIPAL!$N$84),VLOOKUP($N$282,'Banco de Dados'!$B$4:$J$50,8,FALSE)*PRINCIPAL!$H$84*(1-(PRINCIPAL!$O$84/100)),IF(PRINCIPAL!$H$84&lt;&gt;"",VLOOKUP($N$282,'Banco de Dados'!$B$4:$J$50,8,FALSE)*PRINCIPAL!$H$84,IF(OR(L310=PRINCIPAL!$I$84,L310=PRINCIPAL!$I$84+PRINCIPAL!$I$84,L310=PRINCIPAL!$I$84+PRINCIPAL!$I$84+PRINCIPAL!$I$84),0,IF(L310=PRINCIPAL!$J$84,VLOOKUP($N$282,'Banco de Dados'!$B$4:$J$50,6,FALSE)*(1-(PRINCIPAL!$K$84/100)),IF(L310=PRINCIPAL!$L$84,VLOOKUP($N$282,'Banco de Dados'!$B$4:$J$50,6,FALSE)*(1-(PRINCIPAL!$M$84/100)),IF(L310=PRINCIPAL!$N$84,VLOOKUP($N$282,'Banco de Dados'!$B$4:$J$50,6,FALSE)*(1-(PRINCIPAL!$O$84/100)),VLOOKUP($N$282,'Banco de Dados'!$B$4:$J$50,6,FALSE)))))))))),"")</f>
        <v/>
      </c>
      <c r="N310" s="25" t="str">
        <f>IFERROR(M310*(IFERROR(VLOOKUP($N$282,'Banco de Dados'!$B$4:$J$50,4,FALSE),"ERRO")),"")</f>
        <v/>
      </c>
      <c r="O310" s="25" t="str">
        <f t="shared" si="199"/>
        <v/>
      </c>
      <c r="P310" s="103" t="str">
        <f>IFERROR(O310*(C310*(PRINCIPAL!$G$84/100))*0.47*(44/12),"")</f>
        <v/>
      </c>
      <c r="Q310" s="107" t="str">
        <f>IFERROR(Q309+P310,"")</f>
        <v/>
      </c>
      <c r="R310" s="29" t="str">
        <f>IFERROR(IF(AND(PRINCIPAL!$H$85&lt;&gt;"",OR(L310=PRINCIPAL!$I$85,L310=PRINCIPAL!$I$85+PRINCIPAL!$I$85,L310=PRINCIPAL!$I$85+PRINCIPAL!$I$85+PRINCIPAL!$I$85)),0,IF(AND(PRINCIPAL!$H$85&lt;&gt;"",L310=PRINCIPAL!$J$85),VLOOKUP($S$282,'Banco de Dados'!$B$4:$J$50,8,FALSE)*PRINCIPAL!$H$85*(1-(PRINCIPAL!$K$85/100)),IF(AND(PRINCIPAL!$H$85&lt;&gt;"",L310=PRINCIPAL!$L$85),VLOOKUP($S$282,'Banco de Dados'!$B$4:$J$50,8,FALSE)*PRINCIPAL!$H$85*(1-(PRINCIPAL!$M$85/100)),IF(AND(PRINCIPAL!$H$85&lt;&gt;"",L310=PRINCIPAL!$N$85),VLOOKUP($S$282,'Banco de Dados'!$B$4:$J$50,8,FALSE)*PRINCIPAL!$H$85*(1-(PRINCIPAL!$O$85/100)),IF(PRINCIPAL!$H$85&lt;&gt;"",VLOOKUP($S$282,'Banco de Dados'!$B$4:$J$50,8,FALSE)*PRINCIPAL!$H$85,IF(OR(L310=PRINCIPAL!$I$85,L310=PRINCIPAL!$I$85+PRINCIPAL!$I$85,L310=PRINCIPAL!$I$85+PRINCIPAL!$I$85+PRINCIPAL!$I$85),0,IF(L310=PRINCIPAL!$J$85,VLOOKUP($S$282,'Banco de Dados'!$B$4:$J$50,6,FALSE)*(1-(PRINCIPAL!$K$85/100)),IF(L310=PRINCIPAL!$L$85,VLOOKUP($S$282,'Banco de Dados'!$B$4:$J$50,6,FALSE)*(1-(PRINCIPAL!$M$85/100)),IF(L310=PRINCIPAL!$N$85,VLOOKUP($S$282,'Banco de Dados'!$B$4:$J$50,6,FALSE)*(1-(PRINCIPAL!$O$85/100)),VLOOKUP($S$282,'Banco de Dados'!$B$4:$J$50,6,FALSE)))))))))),"")</f>
        <v/>
      </c>
      <c r="S310" s="29" t="str">
        <f>IFERROR(R310*(IFERROR(VLOOKUP($S$282,'Banco de Dados'!$B$4:$J$50,4,FALSE),"ERRO")),"")</f>
        <v/>
      </c>
      <c r="T310" s="29" t="str">
        <f t="shared" si="198"/>
        <v/>
      </c>
      <c r="U310" s="103" t="str">
        <f>IFERROR(T310*(C310*(PRINCIPAL!$G$85/100))*0.47*(44/12),"")</f>
        <v/>
      </c>
      <c r="V310" s="103" t="str">
        <f t="shared" si="174"/>
        <v/>
      </c>
      <c r="W310" s="30" t="str">
        <f>IFERROR(IF(AND(PRINCIPAL!$H$86&lt;&gt;"",OR(L310=PRINCIPAL!$I$86,L310=PRINCIPAL!$I$86+PRINCIPAL!$I$86,L310=PRINCIPAL!$I$86+PRINCIPAL!$I$86+PRINCIPAL!$I$86)),0,IF(AND(PRINCIPAL!$H$86&lt;&gt;"",L310=PRINCIPAL!$J$86),VLOOKUP($X$282,'Banco de Dados'!$B$4:$J$50,8,FALSE)*PRINCIPAL!$H$86*(1-(PRINCIPAL!$K$86/100)),IF(AND(PRINCIPAL!$H$86&lt;&gt;"",L310=PRINCIPAL!$L$86),VLOOKUP($X$282,'Banco de Dados'!$B$4:$J$50,8,FALSE)*PRINCIPAL!$H$86*(1-(PRINCIPAL!$M$86/100)),IF(AND(PRINCIPAL!$H$86&lt;&gt;"",L310=PRINCIPAL!$N$86),VLOOKUP($X$282,'Banco de Dados'!$B$4:$J$50,8,FALSE)*PRINCIPAL!$H$86*(1-(PRINCIPAL!$O$86/100)),IF(PRINCIPAL!$H$86&lt;&gt;"",VLOOKUP($X$282,'Banco de Dados'!$B$4:$J$50,8,FALSE)*PRINCIPAL!$H$86,IF(OR(L310=PRINCIPAL!$I$86,L310=PRINCIPAL!$I$86+PRINCIPAL!$I$86,L310=PRINCIPAL!$I$86+PRINCIPAL!$I$86+PRINCIPAL!$I$86),0,IF(L310=PRINCIPAL!$J$86,VLOOKUP($X$282,'Banco de Dados'!$B$4:$J$50,6,FALSE)*(1-(PRINCIPAL!$K$86/100)),IF(L310=PRINCIPAL!$L$86,VLOOKUP($X$282,'Banco de Dados'!$B$4:$J$50,6,FALSE)*(1-(PRINCIPAL!$M$86/100)),IF(L310=PRINCIPAL!$N$86,VLOOKUP($X$282,'Banco de Dados'!$B$4:$J$50,6,FALSE)*(1-(PRINCIPAL!$O$86/100)),VLOOKUP($X$282,'Banco de Dados'!$B$4:$J$50,6,FALSE)))))))))),"")</f>
        <v/>
      </c>
      <c r="X310" s="29" t="str">
        <f>IFERROR(W310*(IFERROR(VLOOKUP($X$282,'Banco de Dados'!$B$4:$J$50,4,FALSE),"ERRO")),"")</f>
        <v/>
      </c>
      <c r="Y310" s="29" t="str">
        <f t="shared" si="192"/>
        <v/>
      </c>
      <c r="Z310" s="103" t="str">
        <f>IFERROR(Y310*(C310*(PRINCIPAL!$G$86/100))*0.47*(44/12),"")</f>
        <v/>
      </c>
      <c r="AA310" s="111" t="str">
        <f t="shared" si="193"/>
        <v/>
      </c>
      <c r="AB310" s="30" t="str">
        <f>IFERROR(IF(AND(PRINCIPAL!$H$87&lt;&gt;"",OR(L310=PRINCIPAL!$I$87,L310=PRINCIPAL!$I$87+PRINCIPAL!$I$87,L310=PRINCIPAL!$I$87+PRINCIPAL!$I$87+PRINCIPAL!$I$87)),0,IF(AND(PRINCIPAL!$H$87&lt;&gt;"",L310=PRINCIPAL!$J$87),VLOOKUP($AC$282,'Banco de Dados'!$B$4:$J$50,8,FALSE)*PRINCIPAL!$H$87*(1-(PRINCIPAL!$K$87/100)),IF(AND(PRINCIPAL!$H$87&lt;&gt;"",L310=PRINCIPAL!$L$87),VLOOKUP($AC$282,'Banco de Dados'!$B$4:$J$50,8,FALSE)*PRINCIPAL!$H$87*(1-(PRINCIPAL!$M$87/100)),IF(AND(PRINCIPAL!$H$87&lt;&gt;"",L310=PRINCIPAL!$N$87),VLOOKUP($AC$282,'Banco de Dados'!$B$4:$J$50,8,FALSE)*PRINCIPAL!$H$87*(1-(PRINCIPAL!$O$87/100)),IF(PRINCIPAL!$H$87&lt;&gt;"",VLOOKUP($AC$282,'Banco de Dados'!$B$4:$J$50,8,FALSE)*PRINCIPAL!$H$87,IF(OR(L310=PRINCIPAL!$I$87,L310=PRINCIPAL!$I$87+PRINCIPAL!$I$87,L310=PRINCIPAL!$I$87+PRINCIPAL!$I$87+PRINCIPAL!$I$87),0,IF(L310=PRINCIPAL!$J$87,VLOOKUP($AC$282,'Banco de Dados'!$B$4:$J$50,6,FALSE)*(1-(PRINCIPAL!$K$87/100)),IF(L310=PRINCIPAL!$L$87,VLOOKUP($AC$282,'Banco de Dados'!$B$4:$J$50,6,FALSE)*(1-(PRINCIPAL!$M$87/100)),IF(L310=PRINCIPAL!$N$87,VLOOKUP($AC$282,'Banco de Dados'!$B$4:$J$50,6,FALSE)*(1-(PRINCIPAL!$O$87/100)),VLOOKUP($AC$282,'Banco de Dados'!$B$4:$J$50,6,FALSE)))))))))),"")</f>
        <v/>
      </c>
      <c r="AC310" s="29" t="str">
        <f>IFERROR(AB310*(IFERROR(VLOOKUP($AC$282,'Banco de Dados'!$B$4:$J$50,4,FALSE),"ERRO")),"")</f>
        <v/>
      </c>
      <c r="AD310" s="29" t="str">
        <f t="shared" si="183"/>
        <v/>
      </c>
      <c r="AE310" s="103" t="str">
        <f>IFERROR(AD310*(C310*(PRINCIPAL!$G$87/100))*0.47*(44/12),"")</f>
        <v/>
      </c>
      <c r="AF310" s="111" t="str">
        <f t="shared" si="184"/>
        <v/>
      </c>
      <c r="AG310" s="30" t="str">
        <f>IFERROR(IF(AND(PRINCIPAL!$H$88&lt;&gt;"",OR(L310=PRINCIPAL!$I$88,L310=PRINCIPAL!$I$88+PRINCIPAL!$I$88,L310=PRINCIPAL!$I$88+PRINCIPAL!$I$88+PRINCIPAL!$I$88)),0,IF(AND(PRINCIPAL!$H$88&lt;&gt;"",L310=PRINCIPAL!$J$88),VLOOKUP($AH$282,'Banco de Dados'!$B$4:$J$50,8,FALSE)*PRINCIPAL!$H$88*(1-(PRINCIPAL!$K$88/100)),IF(AND(PRINCIPAL!$H$88&lt;&gt;"",L310=PRINCIPAL!$L$88),VLOOKUP($AH$282,'Banco de Dados'!$B$4:$J$50,8,FALSE)*PRINCIPAL!$H$88*(1-(PRINCIPAL!$M$88/100)),IF(AND(PRINCIPAL!$H$88&lt;&gt;"",L310=PRINCIPAL!$N$88),VLOOKUP($AH$282,'Banco de Dados'!$B$4:$J$50,8,FALSE)*PRINCIPAL!$H$88*(1-(PRINCIPAL!$O$88/100)),IF(PRINCIPAL!$H$88&lt;&gt;"",VLOOKUP($AH$282,'Banco de Dados'!$B$4:$J$50,8,FALSE)*PRINCIPAL!$H$88,IF(OR(L310=PRINCIPAL!$I$88,L310=PRINCIPAL!$I$88+PRINCIPAL!$I$88,L310=PRINCIPAL!$I$88+PRINCIPAL!$I$88+PRINCIPAL!$I$88),0,IF(L310=PRINCIPAL!$J$88,VLOOKUP($AH$282,'Banco de Dados'!$B$4:$J$50,6,FALSE)*(1-(PRINCIPAL!$K$88/100)),IF(L310=PRINCIPAL!$L$88,VLOOKUP($AH$282,'Banco de Dados'!$B$4:$J$50,6,FALSE)*(1-(PRINCIPAL!$M$88/100)),IF(L310=PRINCIPAL!$N$88,VLOOKUP($AH$282,'Banco de Dados'!$B$4:$J$50,6,FALSE)*(1-(PRINCIPAL!$O$88/100)),VLOOKUP($AH$282,'Banco de Dados'!$B$4:$J$50,6,FALSE)))))))))),"")</f>
        <v/>
      </c>
      <c r="AH310" s="29" t="str">
        <f>IFERROR(AG310*(IFERROR(VLOOKUP($AH$282,'Banco de Dados'!$B$4:$J$50,4,FALSE),"ERRO")),"")</f>
        <v/>
      </c>
      <c r="AI310" s="29" t="str">
        <f t="shared" si="185"/>
        <v/>
      </c>
      <c r="AJ310" s="103" t="str">
        <f>IFERROR(AI310*(C310*(PRINCIPAL!$G$88/100))*0.47*(44/12),"")</f>
        <v/>
      </c>
      <c r="AK310" s="111" t="str">
        <f t="shared" si="194"/>
        <v/>
      </c>
      <c r="AL310" s="30" t="str">
        <f>IFERROR(IF(AND(PRINCIPAL!$H$89&lt;&gt;"",OR(L310=PRINCIPAL!$I$89,L310=PRINCIPAL!$I$89+PRINCIPAL!$I$89,L310=PRINCIPAL!$I$89+PRINCIPAL!$I$89+PRINCIPAL!$I$89)),0,IF(AND(PRINCIPAL!$H$89&lt;&gt;"",L310=PRINCIPAL!$J$89),VLOOKUP($AM$282,'Banco de Dados'!$B$4:$J$50,8,FALSE)*PRINCIPAL!$H$89*(1-(PRINCIPAL!$K$89/100)),IF(AND(PRINCIPAL!$H$89&lt;&gt;"",L310=PRINCIPAL!$L$89),VLOOKUP($AM$282,'Banco de Dados'!$B$4:$J$50,8,FALSE)*PRINCIPAL!$H$89*(1-(PRINCIPAL!$M$89/100)),IF(AND(PRINCIPAL!$H$89&lt;&gt;"",L310=PRINCIPAL!$N$89),VLOOKUP($AM$282,'Banco de Dados'!$B$4:$J$50,8,FALSE)*PRINCIPAL!$H$89*(1-(PRINCIPAL!$O$89/100)),IF(PRINCIPAL!$H$89&lt;&gt;"",VLOOKUP($AM$282,'Banco de Dados'!$B$4:$J$50,8,FALSE)*PRINCIPAL!$H$89,IF(OR(L310=PRINCIPAL!$I$89,L310=PRINCIPAL!$I$89+PRINCIPAL!$I$89,L310=PRINCIPAL!$I$89+PRINCIPAL!$I$89+PRINCIPAL!$I$89),0,IF(L310=PRINCIPAL!$J$89,VLOOKUP($AM$282,'Banco de Dados'!$B$4:$J$50,6,FALSE)*(1-(PRINCIPAL!$K$89/100)),IF(L310=PRINCIPAL!$L$89,VLOOKUP($AM$282,'Banco de Dados'!$B$4:$J$50,6,FALSE)*(1-(PRINCIPAL!$M$89/100)),IF(L310=PRINCIPAL!$N$89,VLOOKUP($AM$282,'Banco de Dados'!$B$4:$J$50,6,FALSE)*(1-(PRINCIPAL!$O$89/100)),VLOOKUP($AM$282,'Banco de Dados'!$B$4:$J$50,6,FALSE)))))))))),"")</f>
        <v/>
      </c>
      <c r="AM310" s="29" t="str">
        <f>IFERROR(AL310*(IFERROR(VLOOKUP($AM$282,'Banco de Dados'!$B$4:$J$50,4,FALSE),"ERRO")),"")</f>
        <v/>
      </c>
      <c r="AN310" s="29" t="str">
        <f t="shared" si="186"/>
        <v/>
      </c>
      <c r="AO310" s="103" t="str">
        <f>IFERROR(AN310*(C310*(PRINCIPAL!$G$89/100))*0.47*(44/12),"")</f>
        <v/>
      </c>
      <c r="AP310" s="111" t="str">
        <f t="shared" si="187"/>
        <v/>
      </c>
      <c r="AQ310" s="30" t="str">
        <f>IFERROR(IF(AND(PRINCIPAL!$H$90&lt;&gt;"",OR(L310=PRINCIPAL!$I$90,L310=PRINCIPAL!$I$90+PRINCIPAL!$I$90,L310=PRINCIPAL!$I$90+PRINCIPAL!$I$90+PRINCIPAL!$I$90)),0,IF(AND(PRINCIPAL!$H$90&lt;&gt;"",L310=PRINCIPAL!$J$90),VLOOKUP($AR$282,'Banco de Dados'!$B$4:$J$50,8,FALSE)*PRINCIPAL!$H$90*(1-(PRINCIPAL!$K$90/100)),IF(AND(PRINCIPAL!$H$90&lt;&gt;"",L310=PRINCIPAL!$L$90),VLOOKUP($AR$282,'Banco de Dados'!$B$4:$J$50,8,FALSE)*PRINCIPAL!$H$90*(1-(PRINCIPAL!$M$90/100)),IF(AND(PRINCIPAL!$H$90&lt;&gt;"",L310=PRINCIPAL!$N$90),VLOOKUP($AR$282,'Banco de Dados'!$B$4:$J$50,8,FALSE)*PRINCIPAL!$H$90*(1-(PRINCIPAL!$O$90/100)),IF(PRINCIPAL!$H$90&lt;&gt;"",VLOOKUP($AR$282,'Banco de Dados'!$B$4:$J$50,8,FALSE)*PRINCIPAL!$H$90,IF(OR(L310=PRINCIPAL!$I$90,L310=PRINCIPAL!$I$90+PRINCIPAL!$I$90,L310=PRINCIPAL!$I$90+PRINCIPAL!$I$90+PRINCIPAL!$I$90),0,IF(L310=PRINCIPAL!$J$90,VLOOKUP($AR$282,'Banco de Dados'!$B$4:$J$50,6,FALSE)*(1-(PRINCIPAL!$K$90/100)),IF(L310=PRINCIPAL!$L$90,VLOOKUP($AR$282,'Banco de Dados'!$B$4:$J$50,6,FALSE)*(1-(PRINCIPAL!$M$90/100)),IF(L310=PRINCIPAL!$N$90,VLOOKUP($AR$282,'Banco de Dados'!$B$4:$J$50,6,FALSE)*(1-(PRINCIPAL!$O$90/100)),VLOOKUP($AR$282,'Banco de Dados'!$B$4:$J$50,6,FALSE)))))))))),"")</f>
        <v/>
      </c>
      <c r="AR310" s="29" t="str">
        <f>IFERROR(AQ310*(IFERROR(VLOOKUP($AR$282,'Banco de Dados'!$B$4:$J$50,4,FALSE),"ERRO")),"")</f>
        <v/>
      </c>
      <c r="AS310" s="29" t="str">
        <f t="shared" si="188"/>
        <v/>
      </c>
      <c r="AT310" s="103" t="str">
        <f>IFERROR(AS310*(C310*(PRINCIPAL!$G$90/100))*0.47*(44/12),"")</f>
        <v/>
      </c>
      <c r="AU310" s="111" t="str">
        <f t="shared" si="189"/>
        <v/>
      </c>
      <c r="AV310" s="30" t="str">
        <f>IFERROR(IF(AND(PRINCIPAL!$H$91&lt;&gt;"",OR(L310=PRINCIPAL!$I$91,L310=PRINCIPAL!$I$91+PRINCIPAL!$I$91,L310=PRINCIPAL!$I$91+PRINCIPAL!$I$91+PRINCIPAL!$I$91)),0,IF(AND(PRINCIPAL!$H$91&lt;&gt;"",L310=PRINCIPAL!$J$91),VLOOKUP($AW$282,'Banco de Dados'!$B$4:$J$50,8,FALSE)*PRINCIPAL!$H$91*(1-(PRINCIPAL!$K$91/100)),IF(AND(PRINCIPAL!$H$91&lt;&gt;"",L310=PRINCIPAL!$L$91),VLOOKUP($AW$282,'Banco de Dados'!$B$4:$J$50,8,FALSE)*PRINCIPAL!$H$91*(1-(PRINCIPAL!$M$91/100)),IF(AND(PRINCIPAL!$H$91&lt;&gt;"",L310=PRINCIPAL!$N$91),VLOOKUP($AW$282,'Banco de Dados'!$B$4:$J$50,8,FALSE)*PRINCIPAL!$H$91*(1-(PRINCIPAL!$O$91/100)),IF(PRINCIPAL!$H$91&lt;&gt;"",VLOOKUP($AW$282,'Banco de Dados'!$B$4:$J$50,8,FALSE)*PRINCIPAL!$H$91,IF(OR(L310=PRINCIPAL!$I$91,L310=PRINCIPAL!$I$91+PRINCIPAL!$I$91,L310=PRINCIPAL!$I$91+PRINCIPAL!$I$91+PRINCIPAL!$I$91),0,IF(L310=PRINCIPAL!$J$91,VLOOKUP($AW$282,'Banco de Dados'!$B$4:$J$50,6,FALSE)*(1-(PRINCIPAL!$K$91/100)),IF(L310=PRINCIPAL!$L$91,VLOOKUP($AW$282,'Banco de Dados'!$B$4:$J$50,6,FALSE)*(1-(PRINCIPAL!$M$91/100)),IF(L310=PRINCIPAL!$N$91,VLOOKUP($AW$282,'Banco de Dados'!$B$4:$J$50,6,FALSE)*(1-(PRINCIPAL!$O$91/100)),VLOOKUP($AW$282,'Banco de Dados'!$B$4:$J$50,6,FALSE)))))))))),"")</f>
        <v/>
      </c>
      <c r="AW310" s="29" t="str">
        <f>IFERROR(AV310*(IFERROR(VLOOKUP($AW$282,'Banco de Dados'!$B$4:$J$50,4,FALSE),"ERRO")),"")</f>
        <v/>
      </c>
      <c r="AX310" s="29" t="str">
        <f t="shared" si="190"/>
        <v/>
      </c>
      <c r="AY310" s="103" t="str">
        <f>IFERROR(AX310*(C310*(PRINCIPAL!$G$91/100))*0.47*(44/12),"")</f>
        <v/>
      </c>
      <c r="AZ310" s="111" t="str">
        <f t="shared" si="195"/>
        <v/>
      </c>
      <c r="BA310" s="30" t="str">
        <f>IFERROR(IF(AND(PRINCIPAL!$H$92&lt;&gt;"",OR(L310=PRINCIPAL!$I$92,L310=PRINCIPAL!$I$92+PRINCIPAL!$I$92,L310=PRINCIPAL!$I$92+PRINCIPAL!$I$92+PRINCIPAL!$I$92)),0,IF(AND(PRINCIPAL!$H$92&lt;&gt;"",L310=PRINCIPAL!$J$92),VLOOKUP($BB$282,'Banco de Dados'!$B$4:$J$50,8,FALSE)*PRINCIPAL!$H$92*(1-(PRINCIPAL!$K$92/100)),IF(AND(PRINCIPAL!$H$92&lt;&gt;"",L310=PRINCIPAL!$L$92),VLOOKUP($BB$282,'Banco de Dados'!$B$4:$J$50,8,FALSE)*PRINCIPAL!$H$92*(1-(PRINCIPAL!$M$92/100)),IF(AND(PRINCIPAL!$H$92&lt;&gt;"",L310=PRINCIPAL!$N$92),VLOOKUP($BB$282,'Banco de Dados'!$B$4:$J$50,8,FALSE)*PRINCIPAL!$H$92*(1-(PRINCIPAL!$O$92/100)),IF(PRINCIPAL!$H$92&lt;&gt;"",VLOOKUP($BB$282,'Banco de Dados'!$B$4:$J$50,8,FALSE)*PRINCIPAL!$H$92,IF(OR(L310=PRINCIPAL!$I$92,L310=PRINCIPAL!$I$92+PRINCIPAL!$I$92,L310=PRINCIPAL!$I$92+PRINCIPAL!$I$92+PRINCIPAL!$I$92),0,IF(L310=PRINCIPAL!$J$92,VLOOKUP($BB$282,'Banco de Dados'!$B$4:$J$50,6,FALSE)*(1-(PRINCIPAL!$K$92/100)),IF(L310=PRINCIPAL!$L$92,VLOOKUP($BB$282,'Banco de Dados'!$B$4:$J$50,6,FALSE)*(1-(PRINCIPAL!$M$92/100)),IF(L310=PRINCIPAL!$N$92,VLOOKUP($BB$282,'Banco de Dados'!$B$4:$J$50,6,FALSE)*(1-(PRINCIPAL!$O$92/100)),VLOOKUP($BB$282,'Banco de Dados'!$B$4:$J$50,6,FALSE)))))))))),"")</f>
        <v/>
      </c>
      <c r="BB310" s="29" t="str">
        <f>IFERROR(BA310*(IFERROR(VLOOKUP($BB$282,'Banco de Dados'!$B$4:$J$50,4,FALSE),"ERRO")),"")</f>
        <v/>
      </c>
      <c r="BC310" s="29" t="str">
        <f t="shared" si="196"/>
        <v/>
      </c>
      <c r="BD310" s="103" t="str">
        <f>IFERROR(BC310*(C310*(PRINCIPAL!$G$92/100))*0.47*(44/12),"")</f>
        <v/>
      </c>
      <c r="BE310" s="111" t="str">
        <f t="shared" si="175"/>
        <v/>
      </c>
      <c r="BF310" s="30" t="str">
        <f>IFERROR(IF(AND(PRINCIPAL!$H$93&lt;&gt;"",OR(L310=PRINCIPAL!$I$93,L310=PRINCIPAL!$I$93+PRINCIPAL!$I$93,L310=PRINCIPAL!$I$93+PRINCIPAL!$I$93+PRINCIPAL!$I$93)),0,IF(AND(PRINCIPAL!$H$93&lt;&gt;"",L310=PRINCIPAL!$J$93),VLOOKUP($BG$282,'Banco de Dados'!$B$4:$J$50,8,FALSE)*PRINCIPAL!$H$93*(1-(PRINCIPAL!$K$93/100)),IF(AND(PRINCIPAL!$H$93&lt;&gt;"",L310=PRINCIPAL!$L$93),VLOOKUP($BG$282,'Banco de Dados'!$B$4:$J$50,8,FALSE)*PRINCIPAL!$H$93*(1-(PRINCIPAL!$M$93/100)),IF(AND(PRINCIPAL!$H$93&lt;&gt;"",L310=PRINCIPAL!$N$93),VLOOKUP($BG$282,'Banco de Dados'!$B$4:$J$50,8,FALSE)*PRINCIPAL!$H$93*(1-(PRINCIPAL!$O$93/100)),IF(PRINCIPAL!$H$93&lt;&gt;"",VLOOKUP($BG$282,'Banco de Dados'!$B$4:$J$50,8,FALSE)*PRINCIPAL!$H$93,IF(OR(L310=PRINCIPAL!$I$93,L310=PRINCIPAL!$I$93+PRINCIPAL!$I$93,L310=PRINCIPAL!$I$93+PRINCIPAL!$I$93+PRINCIPAL!$I$93),0,IF(L310=PRINCIPAL!$J$93,VLOOKUP($BG$282,'Banco de Dados'!$B$4:$J$50,6,FALSE)*(1-(PRINCIPAL!$K$93/100)),IF(L310=PRINCIPAL!$L$93,VLOOKUP($BG$282,'Banco de Dados'!$B$4:$J$50,6,FALSE)*(1-(PRINCIPAL!$M$93/100)),IF(L310=PRINCIPAL!$N$93,VLOOKUP($BG$282,'Banco de Dados'!$B$4:$J$50,6,FALSE)*(1-(PRINCIPAL!$O$93/100)),VLOOKUP($BG$282,'Banco de Dados'!$B$4:$J$50,6,FALSE)))))))))),"")</f>
        <v/>
      </c>
      <c r="BG310" s="29" t="str">
        <f>IFERROR(BF310*(IFERROR(VLOOKUP($BG$282,'Banco de Dados'!$B$4:$J$50,4,FALSE),"ERRO")),"")</f>
        <v/>
      </c>
      <c r="BH310" s="29" t="str">
        <f t="shared" si="191"/>
        <v/>
      </c>
      <c r="BI310" s="103" t="str">
        <f>IFERROR(BH310*(C310*(PRINCIPAL!$G$93/100))*0.47*(44/12),"")</f>
        <v/>
      </c>
      <c r="BJ310" s="102" t="str">
        <f t="shared" si="176"/>
        <v/>
      </c>
    </row>
    <row r="311" spans="2:62" ht="12.75" customHeight="1" x14ac:dyDescent="0.3">
      <c r="B311" s="326">
        <f t="shared" si="177"/>
        <v>2047</v>
      </c>
      <c r="C311" s="340"/>
      <c r="D311" s="1"/>
      <c r="E311" s="116">
        <v>27</v>
      </c>
      <c r="F311" s="24" t="str">
        <f>IFERROR(VLOOKUP($G$282,'Banco de Dados'!$B$4:$J$50,6,FALSE),"")</f>
        <v/>
      </c>
      <c r="G311" s="25" t="str">
        <f>IFERROR(F311*(IFERROR(VLOOKUP($G$282,'Banco de Dados'!$B$4:$J$50,4,FALSE),"ERRO")),"")</f>
        <v/>
      </c>
      <c r="H311" s="25" t="str">
        <f t="shared" si="178"/>
        <v/>
      </c>
      <c r="I311" s="103" t="str">
        <f t="shared" si="179"/>
        <v/>
      </c>
      <c r="J311" s="117" t="str">
        <f t="shared" si="180"/>
        <v/>
      </c>
      <c r="K311" s="1"/>
      <c r="L311" s="91">
        <v>27</v>
      </c>
      <c r="M311" s="24" t="str">
        <f>IFERROR(IF(AND(PRINCIPAL!$H$84&lt;&gt;"",OR(L311=PRINCIPAL!$I$84,L311=PRINCIPAL!$I$84+PRINCIPAL!$I$84,L311=PRINCIPAL!$I$84+PRINCIPAL!$I$84+PRINCIPAL!$I$84)),0,IF(AND(PRINCIPAL!$H$84&lt;&gt;"",L311=PRINCIPAL!$J$84),VLOOKUP($N$282,'Banco de Dados'!$B$4:$J$50,8,FALSE)*PRINCIPAL!$H$84*(1-(PRINCIPAL!$K$84/100)),IF(AND(PRINCIPAL!$H$84&lt;&gt;"",L311=PRINCIPAL!$L$84),VLOOKUP($N$282,'Banco de Dados'!$B$4:$J$50,8,FALSE)*PRINCIPAL!$H$84*(1-(PRINCIPAL!$M$84/100)),IF(AND(PRINCIPAL!$H$84&lt;&gt;"",L311=PRINCIPAL!$N$84),VLOOKUP($N$282,'Banco de Dados'!$B$4:$J$50,8,FALSE)*PRINCIPAL!$H$84*(1-(PRINCIPAL!$O$84/100)),IF(PRINCIPAL!$H$84&lt;&gt;"",VLOOKUP($N$282,'Banco de Dados'!$B$4:$J$50,8,FALSE)*PRINCIPAL!$H$84,IF(OR(L311=PRINCIPAL!$I$84,L311=PRINCIPAL!$I$84+PRINCIPAL!$I$84,L311=PRINCIPAL!$I$84+PRINCIPAL!$I$84+PRINCIPAL!$I$84),0,IF(L311=PRINCIPAL!$J$84,VLOOKUP($N$282,'Banco de Dados'!$B$4:$J$50,6,FALSE)*(1-(PRINCIPAL!$K$84/100)),IF(L311=PRINCIPAL!$L$84,VLOOKUP($N$282,'Banco de Dados'!$B$4:$J$50,6,FALSE)*(1-(PRINCIPAL!$M$84/100)),IF(L311=PRINCIPAL!$N$84,VLOOKUP($N$282,'Banco de Dados'!$B$4:$J$50,6,FALSE)*(1-(PRINCIPAL!$O$84/100)),VLOOKUP($N$282,'Banco de Dados'!$B$4:$J$50,6,FALSE)))))))))),"")</f>
        <v/>
      </c>
      <c r="N311" s="25" t="str">
        <f>IFERROR(M311*(IFERROR(VLOOKUP($N$282,'Banco de Dados'!$B$4:$J$50,4,FALSE),"ERRO")),"")</f>
        <v/>
      </c>
      <c r="O311" s="25" t="str">
        <f t="shared" si="199"/>
        <v/>
      </c>
      <c r="P311" s="103" t="str">
        <f>IFERROR(O311*(C311*(PRINCIPAL!$G$84/100))*0.47*(44/12),"")</f>
        <v/>
      </c>
      <c r="Q311" s="107" t="str">
        <f t="shared" ref="Q311:Q319" si="201">IFERROR(Q310+P311,"")</f>
        <v/>
      </c>
      <c r="R311" s="29" t="str">
        <f>IFERROR(IF(AND(PRINCIPAL!$H$85&lt;&gt;"",OR(L311=PRINCIPAL!$I$85,L311=PRINCIPAL!$I$85+PRINCIPAL!$I$85,L311=PRINCIPAL!$I$85+PRINCIPAL!$I$85+PRINCIPAL!$I$85)),0,IF(AND(PRINCIPAL!$H$85&lt;&gt;"",L311=PRINCIPAL!$J$85),VLOOKUP($S$282,'Banco de Dados'!$B$4:$J$50,8,FALSE)*PRINCIPAL!$H$85*(1-(PRINCIPAL!$K$85/100)),IF(AND(PRINCIPAL!$H$85&lt;&gt;"",L311=PRINCIPAL!$L$85),VLOOKUP($S$282,'Banco de Dados'!$B$4:$J$50,8,FALSE)*PRINCIPAL!$H$85*(1-(PRINCIPAL!$M$85/100)),IF(AND(PRINCIPAL!$H$85&lt;&gt;"",L311=PRINCIPAL!$N$85),VLOOKUP($S$282,'Banco de Dados'!$B$4:$J$50,8,FALSE)*PRINCIPAL!$H$85*(1-(PRINCIPAL!$O$85/100)),IF(PRINCIPAL!$H$85&lt;&gt;"",VLOOKUP($S$282,'Banco de Dados'!$B$4:$J$50,8,FALSE)*PRINCIPAL!$H$85,IF(OR(L311=PRINCIPAL!$I$85,L311=PRINCIPAL!$I$85+PRINCIPAL!$I$85,L311=PRINCIPAL!$I$85+PRINCIPAL!$I$85+PRINCIPAL!$I$85),0,IF(L311=PRINCIPAL!$J$85,VLOOKUP($S$282,'Banco de Dados'!$B$4:$J$50,6,FALSE)*(1-(PRINCIPAL!$K$85/100)),IF(L311=PRINCIPAL!$L$85,VLOOKUP($S$282,'Banco de Dados'!$B$4:$J$50,6,FALSE)*(1-(PRINCIPAL!$M$85/100)),IF(L311=PRINCIPAL!$N$85,VLOOKUP($S$282,'Banco de Dados'!$B$4:$J$50,6,FALSE)*(1-(PRINCIPAL!$O$85/100)),VLOOKUP($S$282,'Banco de Dados'!$B$4:$J$50,6,FALSE)))))))))),"")</f>
        <v/>
      </c>
      <c r="S311" s="29" t="str">
        <f>IFERROR(R311*(IFERROR(VLOOKUP($S$282,'Banco de Dados'!$B$4:$J$50,4,FALSE),"ERRO")),"")</f>
        <v/>
      </c>
      <c r="T311" s="29" t="str">
        <f t="shared" si="198"/>
        <v/>
      </c>
      <c r="U311" s="103" t="str">
        <f>IFERROR(T311*(C311*(PRINCIPAL!$G$85/100))*0.47*(44/12),"")</f>
        <v/>
      </c>
      <c r="V311" s="103" t="str">
        <f t="shared" si="174"/>
        <v/>
      </c>
      <c r="W311" s="30" t="str">
        <f>IFERROR(IF(AND(PRINCIPAL!$H$86&lt;&gt;"",OR(L311=PRINCIPAL!$I$86,L311=PRINCIPAL!$I$86+PRINCIPAL!$I$86,L311=PRINCIPAL!$I$86+PRINCIPAL!$I$86+PRINCIPAL!$I$86)),0,IF(AND(PRINCIPAL!$H$86&lt;&gt;"",L311=PRINCIPAL!$J$86),VLOOKUP($X$282,'Banco de Dados'!$B$4:$J$50,8,FALSE)*PRINCIPAL!$H$86*(1-(PRINCIPAL!$K$86/100)),IF(AND(PRINCIPAL!$H$86&lt;&gt;"",L311=PRINCIPAL!$L$86),VLOOKUP($X$282,'Banco de Dados'!$B$4:$J$50,8,FALSE)*PRINCIPAL!$H$86*(1-(PRINCIPAL!$M$86/100)),IF(AND(PRINCIPAL!$H$86&lt;&gt;"",L311=PRINCIPAL!$N$86),VLOOKUP($X$282,'Banco de Dados'!$B$4:$J$50,8,FALSE)*PRINCIPAL!$H$86*(1-(PRINCIPAL!$O$86/100)),IF(PRINCIPAL!$H$86&lt;&gt;"",VLOOKUP($X$282,'Banco de Dados'!$B$4:$J$50,8,FALSE)*PRINCIPAL!$H$86,IF(OR(L311=PRINCIPAL!$I$86,L311=PRINCIPAL!$I$86+PRINCIPAL!$I$86,L311=PRINCIPAL!$I$86+PRINCIPAL!$I$86+PRINCIPAL!$I$86),0,IF(L311=PRINCIPAL!$J$86,VLOOKUP($X$282,'Banco de Dados'!$B$4:$J$50,6,FALSE)*(1-(PRINCIPAL!$K$86/100)),IF(L311=PRINCIPAL!$L$86,VLOOKUP($X$282,'Banco de Dados'!$B$4:$J$50,6,FALSE)*(1-(PRINCIPAL!$M$86/100)),IF(L311=PRINCIPAL!$N$86,VLOOKUP($X$282,'Banco de Dados'!$B$4:$J$50,6,FALSE)*(1-(PRINCIPAL!$O$86/100)),VLOOKUP($X$282,'Banco de Dados'!$B$4:$J$50,6,FALSE)))))))))),"")</f>
        <v/>
      </c>
      <c r="X311" s="29" t="str">
        <f>IFERROR(W311*(IFERROR(VLOOKUP($X$282,'Banco de Dados'!$B$4:$J$50,4,FALSE),"ERRO")),"")</f>
        <v/>
      </c>
      <c r="Y311" s="29" t="str">
        <f t="shared" si="192"/>
        <v/>
      </c>
      <c r="Z311" s="103" t="str">
        <f>IFERROR(Y311*(C311*(PRINCIPAL!$G$86/100))*0.47*(44/12),"")</f>
        <v/>
      </c>
      <c r="AA311" s="111" t="str">
        <f t="shared" si="193"/>
        <v/>
      </c>
      <c r="AB311" s="30" t="str">
        <f>IFERROR(IF(AND(PRINCIPAL!$H$87&lt;&gt;"",OR(L311=PRINCIPAL!$I$87,L311=PRINCIPAL!$I$87+PRINCIPAL!$I$87,L311=PRINCIPAL!$I$87+PRINCIPAL!$I$87+PRINCIPAL!$I$87)),0,IF(AND(PRINCIPAL!$H$87&lt;&gt;"",L311=PRINCIPAL!$J$87),VLOOKUP($AC$282,'Banco de Dados'!$B$4:$J$50,8,FALSE)*PRINCIPAL!$H$87*(1-(PRINCIPAL!$K$87/100)),IF(AND(PRINCIPAL!$H$87&lt;&gt;"",L311=PRINCIPAL!$L$87),VLOOKUP($AC$282,'Banco de Dados'!$B$4:$J$50,8,FALSE)*PRINCIPAL!$H$87*(1-(PRINCIPAL!$M$87/100)),IF(AND(PRINCIPAL!$H$87&lt;&gt;"",L311=PRINCIPAL!$N$87),VLOOKUP($AC$282,'Banco de Dados'!$B$4:$J$50,8,FALSE)*PRINCIPAL!$H$87*(1-(PRINCIPAL!$O$87/100)),IF(PRINCIPAL!$H$87&lt;&gt;"",VLOOKUP($AC$282,'Banco de Dados'!$B$4:$J$50,8,FALSE)*PRINCIPAL!$H$87,IF(OR(L311=PRINCIPAL!$I$87,L311=PRINCIPAL!$I$87+PRINCIPAL!$I$87,L311=PRINCIPAL!$I$87+PRINCIPAL!$I$87+PRINCIPAL!$I$87),0,IF(L311=PRINCIPAL!$J$87,VLOOKUP($AC$282,'Banco de Dados'!$B$4:$J$50,6,FALSE)*(1-(PRINCIPAL!$K$87/100)),IF(L311=PRINCIPAL!$L$87,VLOOKUP($AC$282,'Banco de Dados'!$B$4:$J$50,6,FALSE)*(1-(PRINCIPAL!$M$87/100)),IF(L311=PRINCIPAL!$N$87,VLOOKUP($AC$282,'Banco de Dados'!$B$4:$J$50,6,FALSE)*(1-(PRINCIPAL!$O$87/100)),VLOOKUP($AC$282,'Banco de Dados'!$B$4:$J$50,6,FALSE)))))))))),"")</f>
        <v/>
      </c>
      <c r="AC311" s="29" t="str">
        <f>IFERROR(AB311*(IFERROR(VLOOKUP($AC$282,'Banco de Dados'!$B$4:$J$50,4,FALSE),"ERRO")),"")</f>
        <v/>
      </c>
      <c r="AD311" s="29" t="str">
        <f t="shared" si="183"/>
        <v/>
      </c>
      <c r="AE311" s="103" t="str">
        <f>IFERROR(AD311*(C311*(PRINCIPAL!$G$87/100))*0.47*(44/12),"")</f>
        <v/>
      </c>
      <c r="AF311" s="111" t="str">
        <f t="shared" si="184"/>
        <v/>
      </c>
      <c r="AG311" s="30" t="str">
        <f>IFERROR(IF(AND(PRINCIPAL!$H$88&lt;&gt;"",OR(L311=PRINCIPAL!$I$88,L311=PRINCIPAL!$I$88+PRINCIPAL!$I$88,L311=PRINCIPAL!$I$88+PRINCIPAL!$I$88+PRINCIPAL!$I$88)),0,IF(AND(PRINCIPAL!$H$88&lt;&gt;"",L311=PRINCIPAL!$J$88),VLOOKUP($AH$282,'Banco de Dados'!$B$4:$J$50,8,FALSE)*PRINCIPAL!$H$88*(1-(PRINCIPAL!$K$88/100)),IF(AND(PRINCIPAL!$H$88&lt;&gt;"",L311=PRINCIPAL!$L$88),VLOOKUP($AH$282,'Banco de Dados'!$B$4:$J$50,8,FALSE)*PRINCIPAL!$H$88*(1-(PRINCIPAL!$M$88/100)),IF(AND(PRINCIPAL!$H$88&lt;&gt;"",L311=PRINCIPAL!$N$88),VLOOKUP($AH$282,'Banco de Dados'!$B$4:$J$50,8,FALSE)*PRINCIPAL!$H$88*(1-(PRINCIPAL!$O$88/100)),IF(PRINCIPAL!$H$88&lt;&gt;"",VLOOKUP($AH$282,'Banco de Dados'!$B$4:$J$50,8,FALSE)*PRINCIPAL!$H$88,IF(OR(L311=PRINCIPAL!$I$88,L311=PRINCIPAL!$I$88+PRINCIPAL!$I$88,L311=PRINCIPAL!$I$88+PRINCIPAL!$I$88+PRINCIPAL!$I$88),0,IF(L311=PRINCIPAL!$J$88,VLOOKUP($AH$282,'Banco de Dados'!$B$4:$J$50,6,FALSE)*(1-(PRINCIPAL!$K$88/100)),IF(L311=PRINCIPAL!$L$88,VLOOKUP($AH$282,'Banco de Dados'!$B$4:$J$50,6,FALSE)*(1-(PRINCIPAL!$M$88/100)),IF(L311=PRINCIPAL!$N$88,VLOOKUP($AH$282,'Banco de Dados'!$B$4:$J$50,6,FALSE)*(1-(PRINCIPAL!$O$88/100)),VLOOKUP($AH$282,'Banco de Dados'!$B$4:$J$50,6,FALSE)))))))))),"")</f>
        <v/>
      </c>
      <c r="AH311" s="29" t="str">
        <f>IFERROR(AG311*(IFERROR(VLOOKUP($AH$282,'Banco de Dados'!$B$4:$J$50,4,FALSE),"ERRO")),"")</f>
        <v/>
      </c>
      <c r="AI311" s="29" t="str">
        <f t="shared" si="185"/>
        <v/>
      </c>
      <c r="AJ311" s="103" t="str">
        <f>IFERROR(AI311*(C311*(PRINCIPAL!$G$88/100))*0.47*(44/12),"")</f>
        <v/>
      </c>
      <c r="AK311" s="111" t="str">
        <f t="shared" si="194"/>
        <v/>
      </c>
      <c r="AL311" s="30" t="str">
        <f>IFERROR(IF(AND(PRINCIPAL!$H$89&lt;&gt;"",OR(L311=PRINCIPAL!$I$89,L311=PRINCIPAL!$I$89+PRINCIPAL!$I$89,L311=PRINCIPAL!$I$89+PRINCIPAL!$I$89+PRINCIPAL!$I$89)),0,IF(AND(PRINCIPAL!$H$89&lt;&gt;"",L311=PRINCIPAL!$J$89),VLOOKUP($AM$282,'Banco de Dados'!$B$4:$J$50,8,FALSE)*PRINCIPAL!$H$89*(1-(PRINCIPAL!$K$89/100)),IF(AND(PRINCIPAL!$H$89&lt;&gt;"",L311=PRINCIPAL!$L$89),VLOOKUP($AM$282,'Banco de Dados'!$B$4:$J$50,8,FALSE)*PRINCIPAL!$H$89*(1-(PRINCIPAL!$M$89/100)),IF(AND(PRINCIPAL!$H$89&lt;&gt;"",L311=PRINCIPAL!$N$89),VLOOKUP($AM$282,'Banco de Dados'!$B$4:$J$50,8,FALSE)*PRINCIPAL!$H$89*(1-(PRINCIPAL!$O$89/100)),IF(PRINCIPAL!$H$89&lt;&gt;"",VLOOKUP($AM$282,'Banco de Dados'!$B$4:$J$50,8,FALSE)*PRINCIPAL!$H$89,IF(OR(L311=PRINCIPAL!$I$89,L311=PRINCIPAL!$I$89+PRINCIPAL!$I$89,L311=PRINCIPAL!$I$89+PRINCIPAL!$I$89+PRINCIPAL!$I$89),0,IF(L311=PRINCIPAL!$J$89,VLOOKUP($AM$282,'Banco de Dados'!$B$4:$J$50,6,FALSE)*(1-(PRINCIPAL!$K$89/100)),IF(L311=PRINCIPAL!$L$89,VLOOKUP($AM$282,'Banco de Dados'!$B$4:$J$50,6,FALSE)*(1-(PRINCIPAL!$M$89/100)),IF(L311=PRINCIPAL!$N$89,VLOOKUP($AM$282,'Banco de Dados'!$B$4:$J$50,6,FALSE)*(1-(PRINCIPAL!$O$89/100)),VLOOKUP($AM$282,'Banco de Dados'!$B$4:$J$50,6,FALSE)))))))))),"")</f>
        <v/>
      </c>
      <c r="AM311" s="29" t="str">
        <f>IFERROR(AL311*(IFERROR(VLOOKUP($AM$282,'Banco de Dados'!$B$4:$J$50,4,FALSE),"ERRO")),"")</f>
        <v/>
      </c>
      <c r="AN311" s="29" t="str">
        <f t="shared" si="186"/>
        <v/>
      </c>
      <c r="AO311" s="103" t="str">
        <f>IFERROR(AN311*(C311*(PRINCIPAL!$G$89/100))*0.47*(44/12),"")</f>
        <v/>
      </c>
      <c r="AP311" s="111" t="str">
        <f t="shared" si="187"/>
        <v/>
      </c>
      <c r="AQ311" s="30" t="str">
        <f>IFERROR(IF(AND(PRINCIPAL!$H$90&lt;&gt;"",OR(L311=PRINCIPAL!$I$90,L311=PRINCIPAL!$I$90+PRINCIPAL!$I$90,L311=PRINCIPAL!$I$90+PRINCIPAL!$I$90+PRINCIPAL!$I$90)),0,IF(AND(PRINCIPAL!$H$90&lt;&gt;"",L311=PRINCIPAL!$J$90),VLOOKUP($AR$282,'Banco de Dados'!$B$4:$J$50,8,FALSE)*PRINCIPAL!$H$90*(1-(PRINCIPAL!$K$90/100)),IF(AND(PRINCIPAL!$H$90&lt;&gt;"",L311=PRINCIPAL!$L$90),VLOOKUP($AR$282,'Banco de Dados'!$B$4:$J$50,8,FALSE)*PRINCIPAL!$H$90*(1-(PRINCIPAL!$M$90/100)),IF(AND(PRINCIPAL!$H$90&lt;&gt;"",L311=PRINCIPAL!$N$90),VLOOKUP($AR$282,'Banco de Dados'!$B$4:$J$50,8,FALSE)*PRINCIPAL!$H$90*(1-(PRINCIPAL!$O$90/100)),IF(PRINCIPAL!$H$90&lt;&gt;"",VLOOKUP($AR$282,'Banco de Dados'!$B$4:$J$50,8,FALSE)*PRINCIPAL!$H$90,IF(OR(L311=PRINCIPAL!$I$90,L311=PRINCIPAL!$I$90+PRINCIPAL!$I$90,L311=PRINCIPAL!$I$90+PRINCIPAL!$I$90+PRINCIPAL!$I$90),0,IF(L311=PRINCIPAL!$J$90,VLOOKUP($AR$282,'Banco de Dados'!$B$4:$J$50,6,FALSE)*(1-(PRINCIPAL!$K$90/100)),IF(L311=PRINCIPAL!$L$90,VLOOKUP($AR$282,'Banco de Dados'!$B$4:$J$50,6,FALSE)*(1-(PRINCIPAL!$M$90/100)),IF(L311=PRINCIPAL!$N$90,VLOOKUP($AR$282,'Banco de Dados'!$B$4:$J$50,6,FALSE)*(1-(PRINCIPAL!$O$90/100)),VLOOKUP($AR$282,'Banco de Dados'!$B$4:$J$50,6,FALSE)))))))))),"")</f>
        <v/>
      </c>
      <c r="AR311" s="29" t="str">
        <f>IFERROR(AQ311*(IFERROR(VLOOKUP($AR$282,'Banco de Dados'!$B$4:$J$50,4,FALSE),"ERRO")),"")</f>
        <v/>
      </c>
      <c r="AS311" s="29" t="str">
        <f t="shared" si="188"/>
        <v/>
      </c>
      <c r="AT311" s="103" t="str">
        <f>IFERROR(AS311*(C311*(PRINCIPAL!$G$90/100))*0.47*(44/12),"")</f>
        <v/>
      </c>
      <c r="AU311" s="111" t="str">
        <f t="shared" si="189"/>
        <v/>
      </c>
      <c r="AV311" s="30" t="str">
        <f>IFERROR(IF(AND(PRINCIPAL!$H$91&lt;&gt;"",OR(L311=PRINCIPAL!$I$91,L311=PRINCIPAL!$I$91+PRINCIPAL!$I$91,L311=PRINCIPAL!$I$91+PRINCIPAL!$I$91+PRINCIPAL!$I$91)),0,IF(AND(PRINCIPAL!$H$91&lt;&gt;"",L311=PRINCIPAL!$J$91),VLOOKUP($AW$282,'Banco de Dados'!$B$4:$J$50,8,FALSE)*PRINCIPAL!$H$91*(1-(PRINCIPAL!$K$91/100)),IF(AND(PRINCIPAL!$H$91&lt;&gt;"",L311=PRINCIPAL!$L$91),VLOOKUP($AW$282,'Banco de Dados'!$B$4:$J$50,8,FALSE)*PRINCIPAL!$H$91*(1-(PRINCIPAL!$M$91/100)),IF(AND(PRINCIPAL!$H$91&lt;&gt;"",L311=PRINCIPAL!$N$91),VLOOKUP($AW$282,'Banco de Dados'!$B$4:$J$50,8,FALSE)*PRINCIPAL!$H$91*(1-(PRINCIPAL!$O$91/100)),IF(PRINCIPAL!$H$91&lt;&gt;"",VLOOKUP($AW$282,'Banco de Dados'!$B$4:$J$50,8,FALSE)*PRINCIPAL!$H$91,IF(OR(L311=PRINCIPAL!$I$91,L311=PRINCIPAL!$I$91+PRINCIPAL!$I$91,L311=PRINCIPAL!$I$91+PRINCIPAL!$I$91+PRINCIPAL!$I$91),0,IF(L311=PRINCIPAL!$J$91,VLOOKUP($AW$282,'Banco de Dados'!$B$4:$J$50,6,FALSE)*(1-(PRINCIPAL!$K$91/100)),IF(L311=PRINCIPAL!$L$91,VLOOKUP($AW$282,'Banco de Dados'!$B$4:$J$50,6,FALSE)*(1-(PRINCIPAL!$M$91/100)),IF(L311=PRINCIPAL!$N$91,VLOOKUP($AW$282,'Banco de Dados'!$B$4:$J$50,6,FALSE)*(1-(PRINCIPAL!$O$91/100)),VLOOKUP($AW$282,'Banco de Dados'!$B$4:$J$50,6,FALSE)))))))))),"")</f>
        <v/>
      </c>
      <c r="AW311" s="29" t="str">
        <f>IFERROR(AV311*(IFERROR(VLOOKUP($AW$282,'Banco de Dados'!$B$4:$J$50,4,FALSE),"ERRO")),"")</f>
        <v/>
      </c>
      <c r="AX311" s="29" t="str">
        <f t="shared" si="190"/>
        <v/>
      </c>
      <c r="AY311" s="103" t="str">
        <f>IFERROR(AX311*(C311*(PRINCIPAL!$G$91/100))*0.47*(44/12),"")</f>
        <v/>
      </c>
      <c r="AZ311" s="111" t="str">
        <f t="shared" si="195"/>
        <v/>
      </c>
      <c r="BA311" s="30" t="str">
        <f>IFERROR(IF(AND(PRINCIPAL!$H$92&lt;&gt;"",OR(L311=PRINCIPAL!$I$92,L311=PRINCIPAL!$I$92+PRINCIPAL!$I$92,L311=PRINCIPAL!$I$92+PRINCIPAL!$I$92+PRINCIPAL!$I$92)),0,IF(AND(PRINCIPAL!$H$92&lt;&gt;"",L311=PRINCIPAL!$J$92),VLOOKUP($BB$282,'Banco de Dados'!$B$4:$J$50,8,FALSE)*PRINCIPAL!$H$92*(1-(PRINCIPAL!$K$92/100)),IF(AND(PRINCIPAL!$H$92&lt;&gt;"",L311=PRINCIPAL!$L$92),VLOOKUP($BB$282,'Banco de Dados'!$B$4:$J$50,8,FALSE)*PRINCIPAL!$H$92*(1-(PRINCIPAL!$M$92/100)),IF(AND(PRINCIPAL!$H$92&lt;&gt;"",L311=PRINCIPAL!$N$92),VLOOKUP($BB$282,'Banco de Dados'!$B$4:$J$50,8,FALSE)*PRINCIPAL!$H$92*(1-(PRINCIPAL!$O$92/100)),IF(PRINCIPAL!$H$92&lt;&gt;"",VLOOKUP($BB$282,'Banco de Dados'!$B$4:$J$50,8,FALSE)*PRINCIPAL!$H$92,IF(OR(L311=PRINCIPAL!$I$92,L311=PRINCIPAL!$I$92+PRINCIPAL!$I$92,L311=PRINCIPAL!$I$92+PRINCIPAL!$I$92+PRINCIPAL!$I$92),0,IF(L311=PRINCIPAL!$J$92,VLOOKUP($BB$282,'Banco de Dados'!$B$4:$J$50,6,FALSE)*(1-(PRINCIPAL!$K$92/100)),IF(L311=PRINCIPAL!$L$92,VLOOKUP($BB$282,'Banco de Dados'!$B$4:$J$50,6,FALSE)*(1-(PRINCIPAL!$M$92/100)),IF(L311=PRINCIPAL!$N$92,VLOOKUP($BB$282,'Banco de Dados'!$B$4:$J$50,6,FALSE)*(1-(PRINCIPAL!$O$92/100)),VLOOKUP($BB$282,'Banco de Dados'!$B$4:$J$50,6,FALSE)))))))))),"")</f>
        <v/>
      </c>
      <c r="BB311" s="29" t="str">
        <f>IFERROR(BA311*(IFERROR(VLOOKUP($BB$282,'Banco de Dados'!$B$4:$J$50,4,FALSE),"ERRO")),"")</f>
        <v/>
      </c>
      <c r="BC311" s="29" t="str">
        <f t="shared" si="196"/>
        <v/>
      </c>
      <c r="BD311" s="103" t="str">
        <f>IFERROR(BC311*(C311*(PRINCIPAL!$G$92/100))*0.47*(44/12),"")</f>
        <v/>
      </c>
      <c r="BE311" s="111" t="str">
        <f t="shared" si="175"/>
        <v/>
      </c>
      <c r="BF311" s="30" t="str">
        <f>IFERROR(IF(AND(PRINCIPAL!$H$93&lt;&gt;"",OR(L311=PRINCIPAL!$I$93,L311=PRINCIPAL!$I$93+PRINCIPAL!$I$93,L311=PRINCIPAL!$I$93+PRINCIPAL!$I$93+PRINCIPAL!$I$93)),0,IF(AND(PRINCIPAL!$H$93&lt;&gt;"",L311=PRINCIPAL!$J$93),VLOOKUP($BG$282,'Banco de Dados'!$B$4:$J$50,8,FALSE)*PRINCIPAL!$H$93*(1-(PRINCIPAL!$K$93/100)),IF(AND(PRINCIPAL!$H$93&lt;&gt;"",L311=PRINCIPAL!$L$93),VLOOKUP($BG$282,'Banco de Dados'!$B$4:$J$50,8,FALSE)*PRINCIPAL!$H$93*(1-(PRINCIPAL!$M$93/100)),IF(AND(PRINCIPAL!$H$93&lt;&gt;"",L311=PRINCIPAL!$N$93),VLOOKUP($BG$282,'Banco de Dados'!$B$4:$J$50,8,FALSE)*PRINCIPAL!$H$93*(1-(PRINCIPAL!$O$93/100)),IF(PRINCIPAL!$H$93&lt;&gt;"",VLOOKUP($BG$282,'Banco de Dados'!$B$4:$J$50,8,FALSE)*PRINCIPAL!$H$93,IF(OR(L311=PRINCIPAL!$I$93,L311=PRINCIPAL!$I$93+PRINCIPAL!$I$93,L311=PRINCIPAL!$I$93+PRINCIPAL!$I$93+PRINCIPAL!$I$93),0,IF(L311=PRINCIPAL!$J$93,VLOOKUP($BG$282,'Banco de Dados'!$B$4:$J$50,6,FALSE)*(1-(PRINCIPAL!$K$93/100)),IF(L311=PRINCIPAL!$L$93,VLOOKUP($BG$282,'Banco de Dados'!$B$4:$J$50,6,FALSE)*(1-(PRINCIPAL!$M$93/100)),IF(L311=PRINCIPAL!$N$93,VLOOKUP($BG$282,'Banco de Dados'!$B$4:$J$50,6,FALSE)*(1-(PRINCIPAL!$O$93/100)),VLOOKUP($BG$282,'Banco de Dados'!$B$4:$J$50,6,FALSE)))))))))),"")</f>
        <v/>
      </c>
      <c r="BG311" s="29" t="str">
        <f>IFERROR(BF311*(IFERROR(VLOOKUP($BG$282,'Banco de Dados'!$B$4:$J$50,4,FALSE),"ERRO")),"")</f>
        <v/>
      </c>
      <c r="BH311" s="29" t="str">
        <f t="shared" si="191"/>
        <v/>
      </c>
      <c r="BI311" s="103" t="str">
        <f>IFERROR(BH311*(C311*(PRINCIPAL!$G$93/100))*0.47*(44/12),"")</f>
        <v/>
      </c>
      <c r="BJ311" s="102" t="str">
        <f t="shared" si="176"/>
        <v/>
      </c>
    </row>
    <row r="312" spans="2:62" ht="12.75" customHeight="1" x14ac:dyDescent="0.3">
      <c r="B312" s="326">
        <f t="shared" si="177"/>
        <v>2048</v>
      </c>
      <c r="C312" s="340"/>
      <c r="D312" s="1"/>
      <c r="E312" s="116">
        <v>28</v>
      </c>
      <c r="F312" s="24" t="str">
        <f>IFERROR(VLOOKUP($G$282,'Banco de Dados'!$B$4:$J$50,6,FALSE),"")</f>
        <v/>
      </c>
      <c r="G312" s="25" t="str">
        <f>IFERROR(F312*(IFERROR(VLOOKUP($G$282,'Banco de Dados'!$B$4:$J$50,4,FALSE),"ERRO")),"")</f>
        <v/>
      </c>
      <c r="H312" s="25" t="str">
        <f t="shared" si="178"/>
        <v/>
      </c>
      <c r="I312" s="103" t="str">
        <f t="shared" si="179"/>
        <v/>
      </c>
      <c r="J312" s="117" t="str">
        <f t="shared" si="180"/>
        <v/>
      </c>
      <c r="K312" s="1"/>
      <c r="L312" s="91">
        <v>28</v>
      </c>
      <c r="M312" s="24" t="str">
        <f>IFERROR(IF(AND(PRINCIPAL!$H$84&lt;&gt;"",OR(L312=PRINCIPAL!$I$84,L312=PRINCIPAL!$I$84+PRINCIPAL!$I$84,L312=PRINCIPAL!$I$84+PRINCIPAL!$I$84+PRINCIPAL!$I$84)),0,IF(AND(PRINCIPAL!$H$84&lt;&gt;"",L312=PRINCIPAL!$J$84),VLOOKUP($N$282,'Banco de Dados'!$B$4:$J$50,8,FALSE)*PRINCIPAL!$H$84*(1-(PRINCIPAL!$K$84/100)),IF(AND(PRINCIPAL!$H$84&lt;&gt;"",L312=PRINCIPAL!$L$84),VLOOKUP($N$282,'Banco de Dados'!$B$4:$J$50,8,FALSE)*PRINCIPAL!$H$84*(1-(PRINCIPAL!$M$84/100)),IF(AND(PRINCIPAL!$H$84&lt;&gt;"",L312=PRINCIPAL!$N$84),VLOOKUP($N$282,'Banco de Dados'!$B$4:$J$50,8,FALSE)*PRINCIPAL!$H$84*(1-(PRINCIPAL!$O$84/100)),IF(PRINCIPAL!$H$84&lt;&gt;"",VLOOKUP($N$282,'Banco de Dados'!$B$4:$J$50,8,FALSE)*PRINCIPAL!$H$84,IF(OR(L312=PRINCIPAL!$I$84,L312=PRINCIPAL!$I$84+PRINCIPAL!$I$84,L312=PRINCIPAL!$I$84+PRINCIPAL!$I$84+PRINCIPAL!$I$84),0,IF(L312=PRINCIPAL!$J$84,VLOOKUP($N$282,'Banco de Dados'!$B$4:$J$50,6,FALSE)*(1-(PRINCIPAL!$K$84/100)),IF(L312=PRINCIPAL!$L$84,VLOOKUP($N$282,'Banco de Dados'!$B$4:$J$50,6,FALSE)*(1-(PRINCIPAL!$M$84/100)),IF(L312=PRINCIPAL!$N$84,VLOOKUP($N$282,'Banco de Dados'!$B$4:$J$50,6,FALSE)*(1-(PRINCIPAL!$O$84/100)),VLOOKUP($N$282,'Banco de Dados'!$B$4:$J$50,6,FALSE)))))))))),"")</f>
        <v/>
      </c>
      <c r="N312" s="25" t="str">
        <f>IFERROR(M312*(IFERROR(VLOOKUP($N$282,'Banco de Dados'!$B$4:$J$50,4,FALSE),"ERRO")),"")</f>
        <v/>
      </c>
      <c r="O312" s="25" t="str">
        <f t="shared" si="199"/>
        <v/>
      </c>
      <c r="P312" s="103" t="str">
        <f>IFERROR(O312*(C312*(PRINCIPAL!$G$84/100))*0.47*(44/12),"")</f>
        <v/>
      </c>
      <c r="Q312" s="107" t="str">
        <f t="shared" si="201"/>
        <v/>
      </c>
      <c r="R312" s="29" t="str">
        <f>IFERROR(IF(AND(PRINCIPAL!$H$85&lt;&gt;"",OR(L312=PRINCIPAL!$I$85,L312=PRINCIPAL!$I$85+PRINCIPAL!$I$85,L312=PRINCIPAL!$I$85+PRINCIPAL!$I$85+PRINCIPAL!$I$85)),0,IF(AND(PRINCIPAL!$H$85&lt;&gt;"",L312=PRINCIPAL!$J$85),VLOOKUP($S$282,'Banco de Dados'!$B$4:$J$50,8,FALSE)*PRINCIPAL!$H$85*(1-(PRINCIPAL!$K$85/100)),IF(AND(PRINCIPAL!$H$85&lt;&gt;"",L312=PRINCIPAL!$L$85),VLOOKUP($S$282,'Banco de Dados'!$B$4:$J$50,8,FALSE)*PRINCIPAL!$H$85*(1-(PRINCIPAL!$M$85/100)),IF(AND(PRINCIPAL!$H$85&lt;&gt;"",L312=PRINCIPAL!$N$85),VLOOKUP($S$282,'Banco de Dados'!$B$4:$J$50,8,FALSE)*PRINCIPAL!$H$85*(1-(PRINCIPAL!$O$85/100)),IF(PRINCIPAL!$H$85&lt;&gt;"",VLOOKUP($S$282,'Banco de Dados'!$B$4:$J$50,8,FALSE)*PRINCIPAL!$H$85,IF(OR(L312=PRINCIPAL!$I$85,L312=PRINCIPAL!$I$85+PRINCIPAL!$I$85,L312=PRINCIPAL!$I$85+PRINCIPAL!$I$85+PRINCIPAL!$I$85),0,IF(L312=PRINCIPAL!$J$85,VLOOKUP($S$282,'Banco de Dados'!$B$4:$J$50,6,FALSE)*(1-(PRINCIPAL!$K$85/100)),IF(L312=PRINCIPAL!$L$85,VLOOKUP($S$282,'Banco de Dados'!$B$4:$J$50,6,FALSE)*(1-(PRINCIPAL!$M$85/100)),IF(L312=PRINCIPAL!$N$85,VLOOKUP($S$282,'Banco de Dados'!$B$4:$J$50,6,FALSE)*(1-(PRINCIPAL!$O$85/100)),VLOOKUP($S$282,'Banco de Dados'!$B$4:$J$50,6,FALSE)))))))))),"")</f>
        <v/>
      </c>
      <c r="S312" s="29" t="str">
        <f>IFERROR(R312*(IFERROR(VLOOKUP($S$282,'Banco de Dados'!$B$4:$J$50,4,FALSE),"ERRO")),"")</f>
        <v/>
      </c>
      <c r="T312" s="29" t="str">
        <f t="shared" si="198"/>
        <v/>
      </c>
      <c r="U312" s="103" t="str">
        <f>IFERROR(T312*(C312*(PRINCIPAL!$G$85/100))*0.47*(44/12),"")</f>
        <v/>
      </c>
      <c r="V312" s="103" t="str">
        <f t="shared" si="174"/>
        <v/>
      </c>
      <c r="W312" s="30" t="str">
        <f>IFERROR(IF(AND(PRINCIPAL!$H$86&lt;&gt;"",OR(L312=PRINCIPAL!$I$86,L312=PRINCIPAL!$I$86+PRINCIPAL!$I$86,L312=PRINCIPAL!$I$86+PRINCIPAL!$I$86+PRINCIPAL!$I$86)),0,IF(AND(PRINCIPAL!$H$86&lt;&gt;"",L312=PRINCIPAL!$J$86),VLOOKUP($X$282,'Banco de Dados'!$B$4:$J$50,8,FALSE)*PRINCIPAL!$H$86*(1-(PRINCIPAL!$K$86/100)),IF(AND(PRINCIPAL!$H$86&lt;&gt;"",L312=PRINCIPAL!$L$86),VLOOKUP($X$282,'Banco de Dados'!$B$4:$J$50,8,FALSE)*PRINCIPAL!$H$86*(1-(PRINCIPAL!$M$86/100)),IF(AND(PRINCIPAL!$H$86&lt;&gt;"",L312=PRINCIPAL!$N$86),VLOOKUP($X$282,'Banco de Dados'!$B$4:$J$50,8,FALSE)*PRINCIPAL!$H$86*(1-(PRINCIPAL!$O$86/100)),IF(PRINCIPAL!$H$86&lt;&gt;"",VLOOKUP($X$282,'Banco de Dados'!$B$4:$J$50,8,FALSE)*PRINCIPAL!$H$86,IF(OR(L312=PRINCIPAL!$I$86,L312=PRINCIPAL!$I$86+PRINCIPAL!$I$86,L312=PRINCIPAL!$I$86+PRINCIPAL!$I$86+PRINCIPAL!$I$86),0,IF(L312=PRINCIPAL!$J$86,VLOOKUP($X$282,'Banco de Dados'!$B$4:$J$50,6,FALSE)*(1-(PRINCIPAL!$K$86/100)),IF(L312=PRINCIPAL!$L$86,VLOOKUP($X$282,'Banco de Dados'!$B$4:$J$50,6,FALSE)*(1-(PRINCIPAL!$M$86/100)),IF(L312=PRINCIPAL!$N$86,VLOOKUP($X$282,'Banco de Dados'!$B$4:$J$50,6,FALSE)*(1-(PRINCIPAL!$O$86/100)),VLOOKUP($X$282,'Banco de Dados'!$B$4:$J$50,6,FALSE)))))))))),"")</f>
        <v/>
      </c>
      <c r="X312" s="29" t="str">
        <f>IFERROR(W312*(IFERROR(VLOOKUP($X$282,'Banco de Dados'!$B$4:$J$50,4,FALSE),"ERRO")),"")</f>
        <v/>
      </c>
      <c r="Y312" s="29" t="str">
        <f t="shared" si="192"/>
        <v/>
      </c>
      <c r="Z312" s="103" t="str">
        <f>IFERROR(Y312*(C312*(PRINCIPAL!$G$86/100))*0.47*(44/12),"")</f>
        <v/>
      </c>
      <c r="AA312" s="111" t="str">
        <f t="shared" si="193"/>
        <v/>
      </c>
      <c r="AB312" s="30" t="str">
        <f>IFERROR(IF(AND(PRINCIPAL!$H$87&lt;&gt;"",OR(L312=PRINCIPAL!$I$87,L312=PRINCIPAL!$I$87+PRINCIPAL!$I$87,L312=PRINCIPAL!$I$87+PRINCIPAL!$I$87+PRINCIPAL!$I$87)),0,IF(AND(PRINCIPAL!$H$87&lt;&gt;"",L312=PRINCIPAL!$J$87),VLOOKUP($AC$282,'Banco de Dados'!$B$4:$J$50,8,FALSE)*PRINCIPAL!$H$87*(1-(PRINCIPAL!$K$87/100)),IF(AND(PRINCIPAL!$H$87&lt;&gt;"",L312=PRINCIPAL!$L$87),VLOOKUP($AC$282,'Banco de Dados'!$B$4:$J$50,8,FALSE)*PRINCIPAL!$H$87*(1-(PRINCIPAL!$M$87/100)),IF(AND(PRINCIPAL!$H$87&lt;&gt;"",L312=PRINCIPAL!$N$87),VLOOKUP($AC$282,'Banco de Dados'!$B$4:$J$50,8,FALSE)*PRINCIPAL!$H$87*(1-(PRINCIPAL!$O$87/100)),IF(PRINCIPAL!$H$87&lt;&gt;"",VLOOKUP($AC$282,'Banco de Dados'!$B$4:$J$50,8,FALSE)*PRINCIPAL!$H$87,IF(OR(L312=PRINCIPAL!$I$87,L312=PRINCIPAL!$I$87+PRINCIPAL!$I$87,L312=PRINCIPAL!$I$87+PRINCIPAL!$I$87+PRINCIPAL!$I$87),0,IF(L312=PRINCIPAL!$J$87,VLOOKUP($AC$282,'Banco de Dados'!$B$4:$J$50,6,FALSE)*(1-(PRINCIPAL!$K$87/100)),IF(L312=PRINCIPAL!$L$87,VLOOKUP($AC$282,'Banco de Dados'!$B$4:$J$50,6,FALSE)*(1-(PRINCIPAL!$M$87/100)),IF(L312=PRINCIPAL!$N$87,VLOOKUP($AC$282,'Banco de Dados'!$B$4:$J$50,6,FALSE)*(1-(PRINCIPAL!$O$87/100)),VLOOKUP($AC$282,'Banco de Dados'!$B$4:$J$50,6,FALSE)))))))))),"")</f>
        <v/>
      </c>
      <c r="AC312" s="29" t="str">
        <f>IFERROR(AB312*(IFERROR(VLOOKUP($AC$282,'Banco de Dados'!$B$4:$J$50,4,FALSE),"ERRO")),"")</f>
        <v/>
      </c>
      <c r="AD312" s="29" t="str">
        <f t="shared" si="183"/>
        <v/>
      </c>
      <c r="AE312" s="103" t="str">
        <f>IFERROR(AD312*(C312*(PRINCIPAL!$G$87/100))*0.47*(44/12),"")</f>
        <v/>
      </c>
      <c r="AF312" s="111" t="str">
        <f t="shared" si="184"/>
        <v/>
      </c>
      <c r="AG312" s="30" t="str">
        <f>IFERROR(IF(AND(PRINCIPAL!$H$88&lt;&gt;"",OR(L312=PRINCIPAL!$I$88,L312=PRINCIPAL!$I$88+PRINCIPAL!$I$88,L312=PRINCIPAL!$I$88+PRINCIPAL!$I$88+PRINCIPAL!$I$88)),0,IF(AND(PRINCIPAL!$H$88&lt;&gt;"",L312=PRINCIPAL!$J$88),VLOOKUP($AH$282,'Banco de Dados'!$B$4:$J$50,8,FALSE)*PRINCIPAL!$H$88*(1-(PRINCIPAL!$K$88/100)),IF(AND(PRINCIPAL!$H$88&lt;&gt;"",L312=PRINCIPAL!$L$88),VLOOKUP($AH$282,'Banco de Dados'!$B$4:$J$50,8,FALSE)*PRINCIPAL!$H$88*(1-(PRINCIPAL!$M$88/100)),IF(AND(PRINCIPAL!$H$88&lt;&gt;"",L312=PRINCIPAL!$N$88),VLOOKUP($AH$282,'Banco de Dados'!$B$4:$J$50,8,FALSE)*PRINCIPAL!$H$88*(1-(PRINCIPAL!$O$88/100)),IF(PRINCIPAL!$H$88&lt;&gt;"",VLOOKUP($AH$282,'Banco de Dados'!$B$4:$J$50,8,FALSE)*PRINCIPAL!$H$88,IF(OR(L312=PRINCIPAL!$I$88,L312=PRINCIPAL!$I$88+PRINCIPAL!$I$88,L312=PRINCIPAL!$I$88+PRINCIPAL!$I$88+PRINCIPAL!$I$88),0,IF(L312=PRINCIPAL!$J$88,VLOOKUP($AH$282,'Banco de Dados'!$B$4:$J$50,6,FALSE)*(1-(PRINCIPAL!$K$88/100)),IF(L312=PRINCIPAL!$L$88,VLOOKUP($AH$282,'Banco de Dados'!$B$4:$J$50,6,FALSE)*(1-(PRINCIPAL!$M$88/100)),IF(L312=PRINCIPAL!$N$88,VLOOKUP($AH$282,'Banco de Dados'!$B$4:$J$50,6,FALSE)*(1-(PRINCIPAL!$O$88/100)),VLOOKUP($AH$282,'Banco de Dados'!$B$4:$J$50,6,FALSE)))))))))),"")</f>
        <v/>
      </c>
      <c r="AH312" s="29" t="str">
        <f>IFERROR(AG312*(IFERROR(VLOOKUP($AH$282,'Banco de Dados'!$B$4:$J$50,4,FALSE),"ERRO")),"")</f>
        <v/>
      </c>
      <c r="AI312" s="29" t="str">
        <f t="shared" si="185"/>
        <v/>
      </c>
      <c r="AJ312" s="103" t="str">
        <f>IFERROR(AI312*(C312*(PRINCIPAL!$G$88/100))*0.47*(44/12),"")</f>
        <v/>
      </c>
      <c r="AK312" s="111" t="str">
        <f t="shared" si="194"/>
        <v/>
      </c>
      <c r="AL312" s="30" t="str">
        <f>IFERROR(IF(AND(PRINCIPAL!$H$89&lt;&gt;"",OR(L312=PRINCIPAL!$I$89,L312=PRINCIPAL!$I$89+PRINCIPAL!$I$89,L312=PRINCIPAL!$I$89+PRINCIPAL!$I$89+PRINCIPAL!$I$89)),0,IF(AND(PRINCIPAL!$H$89&lt;&gt;"",L312=PRINCIPAL!$J$89),VLOOKUP($AM$282,'Banco de Dados'!$B$4:$J$50,8,FALSE)*PRINCIPAL!$H$89*(1-(PRINCIPAL!$K$89/100)),IF(AND(PRINCIPAL!$H$89&lt;&gt;"",L312=PRINCIPAL!$L$89),VLOOKUP($AM$282,'Banco de Dados'!$B$4:$J$50,8,FALSE)*PRINCIPAL!$H$89*(1-(PRINCIPAL!$M$89/100)),IF(AND(PRINCIPAL!$H$89&lt;&gt;"",L312=PRINCIPAL!$N$89),VLOOKUP($AM$282,'Banco de Dados'!$B$4:$J$50,8,FALSE)*PRINCIPAL!$H$89*(1-(PRINCIPAL!$O$89/100)),IF(PRINCIPAL!$H$89&lt;&gt;"",VLOOKUP($AM$282,'Banco de Dados'!$B$4:$J$50,8,FALSE)*PRINCIPAL!$H$89,IF(OR(L312=PRINCIPAL!$I$89,L312=PRINCIPAL!$I$89+PRINCIPAL!$I$89,L312=PRINCIPAL!$I$89+PRINCIPAL!$I$89+PRINCIPAL!$I$89),0,IF(L312=PRINCIPAL!$J$89,VLOOKUP($AM$282,'Banco de Dados'!$B$4:$J$50,6,FALSE)*(1-(PRINCIPAL!$K$89/100)),IF(L312=PRINCIPAL!$L$89,VLOOKUP($AM$282,'Banco de Dados'!$B$4:$J$50,6,FALSE)*(1-(PRINCIPAL!$M$89/100)),IF(L312=PRINCIPAL!$N$89,VLOOKUP($AM$282,'Banco de Dados'!$B$4:$J$50,6,FALSE)*(1-(PRINCIPAL!$O$89/100)),VLOOKUP($AM$282,'Banco de Dados'!$B$4:$J$50,6,FALSE)))))))))),"")</f>
        <v/>
      </c>
      <c r="AM312" s="29" t="str">
        <f>IFERROR(AL312*(IFERROR(VLOOKUP($AM$282,'Banco de Dados'!$B$4:$J$50,4,FALSE),"ERRO")),"")</f>
        <v/>
      </c>
      <c r="AN312" s="29" t="str">
        <f t="shared" si="186"/>
        <v/>
      </c>
      <c r="AO312" s="103" t="str">
        <f>IFERROR(AN312*(C312*(PRINCIPAL!$G$89/100))*0.47*(44/12),"")</f>
        <v/>
      </c>
      <c r="AP312" s="111" t="str">
        <f t="shared" si="187"/>
        <v/>
      </c>
      <c r="AQ312" s="30" t="str">
        <f>IFERROR(IF(AND(PRINCIPAL!$H$90&lt;&gt;"",OR(L312=PRINCIPAL!$I$90,L312=PRINCIPAL!$I$90+PRINCIPAL!$I$90,L312=PRINCIPAL!$I$90+PRINCIPAL!$I$90+PRINCIPAL!$I$90)),0,IF(AND(PRINCIPAL!$H$90&lt;&gt;"",L312=PRINCIPAL!$J$90),VLOOKUP($AR$282,'Banco de Dados'!$B$4:$J$50,8,FALSE)*PRINCIPAL!$H$90*(1-(PRINCIPAL!$K$90/100)),IF(AND(PRINCIPAL!$H$90&lt;&gt;"",L312=PRINCIPAL!$L$90),VLOOKUP($AR$282,'Banco de Dados'!$B$4:$J$50,8,FALSE)*PRINCIPAL!$H$90*(1-(PRINCIPAL!$M$90/100)),IF(AND(PRINCIPAL!$H$90&lt;&gt;"",L312=PRINCIPAL!$N$90),VLOOKUP($AR$282,'Banco de Dados'!$B$4:$J$50,8,FALSE)*PRINCIPAL!$H$90*(1-(PRINCIPAL!$O$90/100)),IF(PRINCIPAL!$H$90&lt;&gt;"",VLOOKUP($AR$282,'Banco de Dados'!$B$4:$J$50,8,FALSE)*PRINCIPAL!$H$90,IF(OR(L312=PRINCIPAL!$I$90,L312=PRINCIPAL!$I$90+PRINCIPAL!$I$90,L312=PRINCIPAL!$I$90+PRINCIPAL!$I$90+PRINCIPAL!$I$90),0,IF(L312=PRINCIPAL!$J$90,VLOOKUP($AR$282,'Banco de Dados'!$B$4:$J$50,6,FALSE)*(1-(PRINCIPAL!$K$90/100)),IF(L312=PRINCIPAL!$L$90,VLOOKUP($AR$282,'Banco de Dados'!$B$4:$J$50,6,FALSE)*(1-(PRINCIPAL!$M$90/100)),IF(L312=PRINCIPAL!$N$90,VLOOKUP($AR$282,'Banco de Dados'!$B$4:$J$50,6,FALSE)*(1-(PRINCIPAL!$O$90/100)),VLOOKUP($AR$282,'Banco de Dados'!$B$4:$J$50,6,FALSE)))))))))),"")</f>
        <v/>
      </c>
      <c r="AR312" s="29" t="str">
        <f>IFERROR(AQ312*(IFERROR(VLOOKUP($AR$282,'Banco de Dados'!$B$4:$J$50,4,FALSE),"ERRO")),"")</f>
        <v/>
      </c>
      <c r="AS312" s="29" t="str">
        <f t="shared" si="188"/>
        <v/>
      </c>
      <c r="AT312" s="103" t="str">
        <f>IFERROR(AS312*(C312*(PRINCIPAL!$G$90/100))*0.47*(44/12),"")</f>
        <v/>
      </c>
      <c r="AU312" s="111" t="str">
        <f t="shared" si="189"/>
        <v/>
      </c>
      <c r="AV312" s="30" t="str">
        <f>IFERROR(IF(AND(PRINCIPAL!$H$91&lt;&gt;"",OR(L312=PRINCIPAL!$I$91,L312=PRINCIPAL!$I$91+PRINCIPAL!$I$91,L312=PRINCIPAL!$I$91+PRINCIPAL!$I$91+PRINCIPAL!$I$91)),0,IF(AND(PRINCIPAL!$H$91&lt;&gt;"",L312=PRINCIPAL!$J$91),VLOOKUP($AW$282,'Banco de Dados'!$B$4:$J$50,8,FALSE)*PRINCIPAL!$H$91*(1-(PRINCIPAL!$K$91/100)),IF(AND(PRINCIPAL!$H$91&lt;&gt;"",L312=PRINCIPAL!$L$91),VLOOKUP($AW$282,'Banco de Dados'!$B$4:$J$50,8,FALSE)*PRINCIPAL!$H$91*(1-(PRINCIPAL!$M$91/100)),IF(AND(PRINCIPAL!$H$91&lt;&gt;"",L312=PRINCIPAL!$N$91),VLOOKUP($AW$282,'Banco de Dados'!$B$4:$J$50,8,FALSE)*PRINCIPAL!$H$91*(1-(PRINCIPAL!$O$91/100)),IF(PRINCIPAL!$H$91&lt;&gt;"",VLOOKUP($AW$282,'Banco de Dados'!$B$4:$J$50,8,FALSE)*PRINCIPAL!$H$91,IF(OR(L312=PRINCIPAL!$I$91,L312=PRINCIPAL!$I$91+PRINCIPAL!$I$91,L312=PRINCIPAL!$I$91+PRINCIPAL!$I$91+PRINCIPAL!$I$91),0,IF(L312=PRINCIPAL!$J$91,VLOOKUP($AW$282,'Banco de Dados'!$B$4:$J$50,6,FALSE)*(1-(PRINCIPAL!$K$91/100)),IF(L312=PRINCIPAL!$L$91,VLOOKUP($AW$282,'Banco de Dados'!$B$4:$J$50,6,FALSE)*(1-(PRINCIPAL!$M$91/100)),IF(L312=PRINCIPAL!$N$91,VLOOKUP($AW$282,'Banco de Dados'!$B$4:$J$50,6,FALSE)*(1-(PRINCIPAL!$O$91/100)),VLOOKUP($AW$282,'Banco de Dados'!$B$4:$J$50,6,FALSE)))))))))),"")</f>
        <v/>
      </c>
      <c r="AW312" s="29" t="str">
        <f>IFERROR(AV312*(IFERROR(VLOOKUP($AW$282,'Banco de Dados'!$B$4:$J$50,4,FALSE),"ERRO")),"")</f>
        <v/>
      </c>
      <c r="AX312" s="29" t="str">
        <f t="shared" si="190"/>
        <v/>
      </c>
      <c r="AY312" s="103" t="str">
        <f>IFERROR(AX312*(C312*(PRINCIPAL!$G$91/100))*0.47*(44/12),"")</f>
        <v/>
      </c>
      <c r="AZ312" s="111" t="str">
        <f t="shared" si="195"/>
        <v/>
      </c>
      <c r="BA312" s="30" t="str">
        <f>IFERROR(IF(AND(PRINCIPAL!$H$92&lt;&gt;"",OR(L312=PRINCIPAL!$I$92,L312=PRINCIPAL!$I$92+PRINCIPAL!$I$92,L312=PRINCIPAL!$I$92+PRINCIPAL!$I$92+PRINCIPAL!$I$92)),0,IF(AND(PRINCIPAL!$H$92&lt;&gt;"",L312=PRINCIPAL!$J$92),VLOOKUP($BB$282,'Banco de Dados'!$B$4:$J$50,8,FALSE)*PRINCIPAL!$H$92*(1-(PRINCIPAL!$K$92/100)),IF(AND(PRINCIPAL!$H$92&lt;&gt;"",L312=PRINCIPAL!$L$92),VLOOKUP($BB$282,'Banco de Dados'!$B$4:$J$50,8,FALSE)*PRINCIPAL!$H$92*(1-(PRINCIPAL!$M$92/100)),IF(AND(PRINCIPAL!$H$92&lt;&gt;"",L312=PRINCIPAL!$N$92),VLOOKUP($BB$282,'Banco de Dados'!$B$4:$J$50,8,FALSE)*PRINCIPAL!$H$92*(1-(PRINCIPAL!$O$92/100)),IF(PRINCIPAL!$H$92&lt;&gt;"",VLOOKUP($BB$282,'Banco de Dados'!$B$4:$J$50,8,FALSE)*PRINCIPAL!$H$92,IF(OR(L312=PRINCIPAL!$I$92,L312=PRINCIPAL!$I$92+PRINCIPAL!$I$92,L312=PRINCIPAL!$I$92+PRINCIPAL!$I$92+PRINCIPAL!$I$92),0,IF(L312=PRINCIPAL!$J$92,VLOOKUP($BB$282,'Banco de Dados'!$B$4:$J$50,6,FALSE)*(1-(PRINCIPAL!$K$92/100)),IF(L312=PRINCIPAL!$L$92,VLOOKUP($BB$282,'Banco de Dados'!$B$4:$J$50,6,FALSE)*(1-(PRINCIPAL!$M$92/100)),IF(L312=PRINCIPAL!$N$92,VLOOKUP($BB$282,'Banco de Dados'!$B$4:$J$50,6,FALSE)*(1-(PRINCIPAL!$O$92/100)),VLOOKUP($BB$282,'Banco de Dados'!$B$4:$J$50,6,FALSE)))))))))),"")</f>
        <v/>
      </c>
      <c r="BB312" s="29" t="str">
        <f>IFERROR(BA312*(IFERROR(VLOOKUP($BB$282,'Banco de Dados'!$B$4:$J$50,4,FALSE),"ERRO")),"")</f>
        <v/>
      </c>
      <c r="BC312" s="29" t="str">
        <f t="shared" si="196"/>
        <v/>
      </c>
      <c r="BD312" s="103" t="str">
        <f>IFERROR(BC312*(C312*(PRINCIPAL!$G$92/100))*0.47*(44/12),"")</f>
        <v/>
      </c>
      <c r="BE312" s="111" t="str">
        <f t="shared" si="175"/>
        <v/>
      </c>
      <c r="BF312" s="30" t="str">
        <f>IFERROR(IF(AND(PRINCIPAL!$H$93&lt;&gt;"",OR(L312=PRINCIPAL!$I$93,L312=PRINCIPAL!$I$93+PRINCIPAL!$I$93,L312=PRINCIPAL!$I$93+PRINCIPAL!$I$93+PRINCIPAL!$I$93)),0,IF(AND(PRINCIPAL!$H$93&lt;&gt;"",L312=PRINCIPAL!$J$93),VLOOKUP($BG$282,'Banco de Dados'!$B$4:$J$50,8,FALSE)*PRINCIPAL!$H$93*(1-(PRINCIPAL!$K$93/100)),IF(AND(PRINCIPAL!$H$93&lt;&gt;"",L312=PRINCIPAL!$L$93),VLOOKUP($BG$282,'Banco de Dados'!$B$4:$J$50,8,FALSE)*PRINCIPAL!$H$93*(1-(PRINCIPAL!$M$93/100)),IF(AND(PRINCIPAL!$H$93&lt;&gt;"",L312=PRINCIPAL!$N$93),VLOOKUP($BG$282,'Banco de Dados'!$B$4:$J$50,8,FALSE)*PRINCIPAL!$H$93*(1-(PRINCIPAL!$O$93/100)),IF(PRINCIPAL!$H$93&lt;&gt;"",VLOOKUP($BG$282,'Banco de Dados'!$B$4:$J$50,8,FALSE)*PRINCIPAL!$H$93,IF(OR(L312=PRINCIPAL!$I$93,L312=PRINCIPAL!$I$93+PRINCIPAL!$I$93,L312=PRINCIPAL!$I$93+PRINCIPAL!$I$93+PRINCIPAL!$I$93),0,IF(L312=PRINCIPAL!$J$93,VLOOKUP($BG$282,'Banco de Dados'!$B$4:$J$50,6,FALSE)*(1-(PRINCIPAL!$K$93/100)),IF(L312=PRINCIPAL!$L$93,VLOOKUP($BG$282,'Banco de Dados'!$B$4:$J$50,6,FALSE)*(1-(PRINCIPAL!$M$93/100)),IF(L312=PRINCIPAL!$N$93,VLOOKUP($BG$282,'Banco de Dados'!$B$4:$J$50,6,FALSE)*(1-(PRINCIPAL!$O$93/100)),VLOOKUP($BG$282,'Banco de Dados'!$B$4:$J$50,6,FALSE)))))))))),"")</f>
        <v/>
      </c>
      <c r="BG312" s="29" t="str">
        <f>IFERROR(BF312*(IFERROR(VLOOKUP($BG$282,'Banco de Dados'!$B$4:$J$50,4,FALSE),"ERRO")),"")</f>
        <v/>
      </c>
      <c r="BH312" s="29" t="str">
        <f t="shared" si="191"/>
        <v/>
      </c>
      <c r="BI312" s="103" t="str">
        <f>IFERROR(BH312*(C312*(PRINCIPAL!$G$93/100))*0.47*(44/12),"")</f>
        <v/>
      </c>
      <c r="BJ312" s="102" t="str">
        <f t="shared" si="176"/>
        <v/>
      </c>
    </row>
    <row r="313" spans="2:62" ht="12.75" customHeight="1" x14ac:dyDescent="0.3">
      <c r="B313" s="326">
        <f t="shared" si="177"/>
        <v>2049</v>
      </c>
      <c r="C313" s="340"/>
      <c r="D313" s="1"/>
      <c r="E313" s="116">
        <v>29</v>
      </c>
      <c r="F313" s="24" t="str">
        <f>IFERROR(VLOOKUP($G$282,'Banco de Dados'!$B$4:$J$50,6,FALSE),"")</f>
        <v/>
      </c>
      <c r="G313" s="25" t="str">
        <f>IFERROR(F313*(IFERROR(VLOOKUP($G$282,'Banco de Dados'!$B$4:$J$50,4,FALSE),"ERRO")),"")</f>
        <v/>
      </c>
      <c r="H313" s="25" t="str">
        <f t="shared" si="178"/>
        <v/>
      </c>
      <c r="I313" s="103" t="str">
        <f t="shared" si="179"/>
        <v/>
      </c>
      <c r="J313" s="117" t="str">
        <f t="shared" si="180"/>
        <v/>
      </c>
      <c r="K313" s="1"/>
      <c r="L313" s="91">
        <v>29</v>
      </c>
      <c r="M313" s="24" t="str">
        <f>IFERROR(IF(AND(PRINCIPAL!$H$84&lt;&gt;"",OR(L313=PRINCIPAL!$I$84,L313=PRINCIPAL!$I$84+PRINCIPAL!$I$84,L313=PRINCIPAL!$I$84+PRINCIPAL!$I$84+PRINCIPAL!$I$84)),0,IF(AND(PRINCIPAL!$H$84&lt;&gt;"",L313=PRINCIPAL!$J$84),VLOOKUP($N$282,'Banco de Dados'!$B$4:$J$50,8,FALSE)*PRINCIPAL!$H$84*(1-(PRINCIPAL!$K$84/100)),IF(AND(PRINCIPAL!$H$84&lt;&gt;"",L313=PRINCIPAL!$L$84),VLOOKUP($N$282,'Banco de Dados'!$B$4:$J$50,8,FALSE)*PRINCIPAL!$H$84*(1-(PRINCIPAL!$M$84/100)),IF(AND(PRINCIPAL!$H$84&lt;&gt;"",L313=PRINCIPAL!$N$84),VLOOKUP($N$282,'Banco de Dados'!$B$4:$J$50,8,FALSE)*PRINCIPAL!$H$84*(1-(PRINCIPAL!$O$84/100)),IF(PRINCIPAL!$H$84&lt;&gt;"",VLOOKUP($N$282,'Banco de Dados'!$B$4:$J$50,8,FALSE)*PRINCIPAL!$H$84,IF(OR(L313=PRINCIPAL!$I$84,L313=PRINCIPAL!$I$84+PRINCIPAL!$I$84,L313=PRINCIPAL!$I$84+PRINCIPAL!$I$84+PRINCIPAL!$I$84),0,IF(L313=PRINCIPAL!$J$84,VLOOKUP($N$282,'Banco de Dados'!$B$4:$J$50,6,FALSE)*(1-(PRINCIPAL!$K$84/100)),IF(L313=PRINCIPAL!$L$84,VLOOKUP($N$282,'Banco de Dados'!$B$4:$J$50,6,FALSE)*(1-(PRINCIPAL!$M$84/100)),IF(L313=PRINCIPAL!$N$84,VLOOKUP($N$282,'Banco de Dados'!$B$4:$J$50,6,FALSE)*(1-(PRINCIPAL!$O$84/100)),VLOOKUP($N$282,'Banco de Dados'!$B$4:$J$50,6,FALSE)))))))))),"")</f>
        <v/>
      </c>
      <c r="N313" s="25" t="str">
        <f>IFERROR(M313*(IFERROR(VLOOKUP($N$282,'Banco de Dados'!$B$4:$J$50,4,FALSE),"ERRO")),"")</f>
        <v/>
      </c>
      <c r="O313" s="25" t="str">
        <f t="shared" si="199"/>
        <v/>
      </c>
      <c r="P313" s="103" t="str">
        <f>IFERROR(O313*(C313*(PRINCIPAL!$G$84/100))*0.47*(44/12),"")</f>
        <v/>
      </c>
      <c r="Q313" s="107" t="str">
        <f t="shared" si="201"/>
        <v/>
      </c>
      <c r="R313" s="29" t="str">
        <f>IFERROR(IF(AND(PRINCIPAL!$H$85&lt;&gt;"",OR(L313=PRINCIPAL!$I$85,L313=PRINCIPAL!$I$85+PRINCIPAL!$I$85,L313=PRINCIPAL!$I$85+PRINCIPAL!$I$85+PRINCIPAL!$I$85)),0,IF(AND(PRINCIPAL!$H$85&lt;&gt;"",L313=PRINCIPAL!$J$85),VLOOKUP($S$282,'Banco de Dados'!$B$4:$J$50,8,FALSE)*PRINCIPAL!$H$85*(1-(PRINCIPAL!$K$85/100)),IF(AND(PRINCIPAL!$H$85&lt;&gt;"",L313=PRINCIPAL!$L$85),VLOOKUP($S$282,'Banco de Dados'!$B$4:$J$50,8,FALSE)*PRINCIPAL!$H$85*(1-(PRINCIPAL!$M$85/100)),IF(AND(PRINCIPAL!$H$85&lt;&gt;"",L313=PRINCIPAL!$N$85),VLOOKUP($S$282,'Banco de Dados'!$B$4:$J$50,8,FALSE)*PRINCIPAL!$H$85*(1-(PRINCIPAL!$O$85/100)),IF(PRINCIPAL!$H$85&lt;&gt;"",VLOOKUP($S$282,'Banco de Dados'!$B$4:$J$50,8,FALSE)*PRINCIPAL!$H$85,IF(OR(L313=PRINCIPAL!$I$85,L313=PRINCIPAL!$I$85+PRINCIPAL!$I$85,L313=PRINCIPAL!$I$85+PRINCIPAL!$I$85+PRINCIPAL!$I$85),0,IF(L313=PRINCIPAL!$J$85,VLOOKUP($S$282,'Banco de Dados'!$B$4:$J$50,6,FALSE)*(1-(PRINCIPAL!$K$85/100)),IF(L313=PRINCIPAL!$L$85,VLOOKUP($S$282,'Banco de Dados'!$B$4:$J$50,6,FALSE)*(1-(PRINCIPAL!$M$85/100)),IF(L313=PRINCIPAL!$N$85,VLOOKUP($S$282,'Banco de Dados'!$B$4:$J$50,6,FALSE)*(1-(PRINCIPAL!$O$85/100)),VLOOKUP($S$282,'Banco de Dados'!$B$4:$J$50,6,FALSE)))))))))),"")</f>
        <v/>
      </c>
      <c r="S313" s="29" t="str">
        <f>IFERROR(R313*(IFERROR(VLOOKUP($S$282,'Banco de Dados'!$B$4:$J$50,4,FALSE),"ERRO")),"")</f>
        <v/>
      </c>
      <c r="T313" s="29" t="str">
        <f t="shared" si="198"/>
        <v/>
      </c>
      <c r="U313" s="103" t="str">
        <f>IFERROR(T313*(C313*(PRINCIPAL!$G$85/100))*0.47*(44/12),"")</f>
        <v/>
      </c>
      <c r="V313" s="103" t="str">
        <f t="shared" si="174"/>
        <v/>
      </c>
      <c r="W313" s="30" t="str">
        <f>IFERROR(IF(AND(PRINCIPAL!$H$86&lt;&gt;"",OR(L313=PRINCIPAL!$I$86,L313=PRINCIPAL!$I$86+PRINCIPAL!$I$86,L313=PRINCIPAL!$I$86+PRINCIPAL!$I$86+PRINCIPAL!$I$86)),0,IF(AND(PRINCIPAL!$H$86&lt;&gt;"",L313=PRINCIPAL!$J$86),VLOOKUP($X$282,'Banco de Dados'!$B$4:$J$50,8,FALSE)*PRINCIPAL!$H$86*(1-(PRINCIPAL!$K$86/100)),IF(AND(PRINCIPAL!$H$86&lt;&gt;"",L313=PRINCIPAL!$L$86),VLOOKUP($X$282,'Banco de Dados'!$B$4:$J$50,8,FALSE)*PRINCIPAL!$H$86*(1-(PRINCIPAL!$M$86/100)),IF(AND(PRINCIPAL!$H$86&lt;&gt;"",L313=PRINCIPAL!$N$86),VLOOKUP($X$282,'Banco de Dados'!$B$4:$J$50,8,FALSE)*PRINCIPAL!$H$86*(1-(PRINCIPAL!$O$86/100)),IF(PRINCIPAL!$H$86&lt;&gt;"",VLOOKUP($X$282,'Banco de Dados'!$B$4:$J$50,8,FALSE)*PRINCIPAL!$H$86,IF(OR(L313=PRINCIPAL!$I$86,L313=PRINCIPAL!$I$86+PRINCIPAL!$I$86,L313=PRINCIPAL!$I$86+PRINCIPAL!$I$86+PRINCIPAL!$I$86),0,IF(L313=PRINCIPAL!$J$86,VLOOKUP($X$282,'Banco de Dados'!$B$4:$J$50,6,FALSE)*(1-(PRINCIPAL!$K$86/100)),IF(L313=PRINCIPAL!$L$86,VLOOKUP($X$282,'Banco de Dados'!$B$4:$J$50,6,FALSE)*(1-(PRINCIPAL!$M$86/100)),IF(L313=PRINCIPAL!$N$86,VLOOKUP($X$282,'Banco de Dados'!$B$4:$J$50,6,FALSE)*(1-(PRINCIPAL!$O$86/100)),VLOOKUP($X$282,'Banco de Dados'!$B$4:$J$50,6,FALSE)))))))))),"")</f>
        <v/>
      </c>
      <c r="X313" s="29" t="str">
        <f>IFERROR(W313*(IFERROR(VLOOKUP($X$282,'Banco de Dados'!$B$4:$J$50,4,FALSE),"ERRO")),"")</f>
        <v/>
      </c>
      <c r="Y313" s="29" t="str">
        <f t="shared" si="192"/>
        <v/>
      </c>
      <c r="Z313" s="103" t="str">
        <f>IFERROR(Y313*(C313*(PRINCIPAL!$G$86/100))*0.47*(44/12),"")</f>
        <v/>
      </c>
      <c r="AA313" s="111" t="str">
        <f t="shared" si="193"/>
        <v/>
      </c>
      <c r="AB313" s="30" t="str">
        <f>IFERROR(IF(AND(PRINCIPAL!$H$87&lt;&gt;"",OR(L313=PRINCIPAL!$I$87,L313=PRINCIPAL!$I$87+PRINCIPAL!$I$87,L313=PRINCIPAL!$I$87+PRINCIPAL!$I$87+PRINCIPAL!$I$87)),0,IF(AND(PRINCIPAL!$H$87&lt;&gt;"",L313=PRINCIPAL!$J$87),VLOOKUP($AC$282,'Banco de Dados'!$B$4:$J$50,8,FALSE)*PRINCIPAL!$H$87*(1-(PRINCIPAL!$K$87/100)),IF(AND(PRINCIPAL!$H$87&lt;&gt;"",L313=PRINCIPAL!$L$87),VLOOKUP($AC$282,'Banco de Dados'!$B$4:$J$50,8,FALSE)*PRINCIPAL!$H$87*(1-(PRINCIPAL!$M$87/100)),IF(AND(PRINCIPAL!$H$87&lt;&gt;"",L313=PRINCIPAL!$N$87),VLOOKUP($AC$282,'Banco de Dados'!$B$4:$J$50,8,FALSE)*PRINCIPAL!$H$87*(1-(PRINCIPAL!$O$87/100)),IF(PRINCIPAL!$H$87&lt;&gt;"",VLOOKUP($AC$282,'Banco de Dados'!$B$4:$J$50,8,FALSE)*PRINCIPAL!$H$87,IF(OR(L313=PRINCIPAL!$I$87,L313=PRINCIPAL!$I$87+PRINCIPAL!$I$87,L313=PRINCIPAL!$I$87+PRINCIPAL!$I$87+PRINCIPAL!$I$87),0,IF(L313=PRINCIPAL!$J$87,VLOOKUP($AC$282,'Banco de Dados'!$B$4:$J$50,6,FALSE)*(1-(PRINCIPAL!$K$87/100)),IF(L313=PRINCIPAL!$L$87,VLOOKUP($AC$282,'Banco de Dados'!$B$4:$J$50,6,FALSE)*(1-(PRINCIPAL!$M$87/100)),IF(L313=PRINCIPAL!$N$87,VLOOKUP($AC$282,'Banco de Dados'!$B$4:$J$50,6,FALSE)*(1-(PRINCIPAL!$O$87/100)),VLOOKUP($AC$282,'Banco de Dados'!$B$4:$J$50,6,FALSE)))))))))),"")</f>
        <v/>
      </c>
      <c r="AC313" s="29" t="str">
        <f>IFERROR(AB313*(IFERROR(VLOOKUP($AC$282,'Banco de Dados'!$B$4:$J$50,4,FALSE),"ERRO")),"")</f>
        <v/>
      </c>
      <c r="AD313" s="29" t="str">
        <f t="shared" si="183"/>
        <v/>
      </c>
      <c r="AE313" s="103" t="str">
        <f>IFERROR(AD313*(C313*(PRINCIPAL!$G$87/100))*0.47*(44/12),"")</f>
        <v/>
      </c>
      <c r="AF313" s="111" t="str">
        <f t="shared" si="184"/>
        <v/>
      </c>
      <c r="AG313" s="30" t="str">
        <f>IFERROR(IF(AND(PRINCIPAL!$H$88&lt;&gt;"",OR(L313=PRINCIPAL!$I$88,L313=PRINCIPAL!$I$88+PRINCIPAL!$I$88,L313=PRINCIPAL!$I$88+PRINCIPAL!$I$88+PRINCIPAL!$I$88)),0,IF(AND(PRINCIPAL!$H$88&lt;&gt;"",L313=PRINCIPAL!$J$88),VLOOKUP($AH$282,'Banco de Dados'!$B$4:$J$50,8,FALSE)*PRINCIPAL!$H$88*(1-(PRINCIPAL!$K$88/100)),IF(AND(PRINCIPAL!$H$88&lt;&gt;"",L313=PRINCIPAL!$L$88),VLOOKUP($AH$282,'Banco de Dados'!$B$4:$J$50,8,FALSE)*PRINCIPAL!$H$88*(1-(PRINCIPAL!$M$88/100)),IF(AND(PRINCIPAL!$H$88&lt;&gt;"",L313=PRINCIPAL!$N$88),VLOOKUP($AH$282,'Banco de Dados'!$B$4:$J$50,8,FALSE)*PRINCIPAL!$H$88*(1-(PRINCIPAL!$O$88/100)),IF(PRINCIPAL!$H$88&lt;&gt;"",VLOOKUP($AH$282,'Banco de Dados'!$B$4:$J$50,8,FALSE)*PRINCIPAL!$H$88,IF(OR(L313=PRINCIPAL!$I$88,L313=PRINCIPAL!$I$88+PRINCIPAL!$I$88,L313=PRINCIPAL!$I$88+PRINCIPAL!$I$88+PRINCIPAL!$I$88),0,IF(L313=PRINCIPAL!$J$88,VLOOKUP($AH$282,'Banco de Dados'!$B$4:$J$50,6,FALSE)*(1-(PRINCIPAL!$K$88/100)),IF(L313=PRINCIPAL!$L$88,VLOOKUP($AH$282,'Banco de Dados'!$B$4:$J$50,6,FALSE)*(1-(PRINCIPAL!$M$88/100)),IF(L313=PRINCIPAL!$N$88,VLOOKUP($AH$282,'Banco de Dados'!$B$4:$J$50,6,FALSE)*(1-(PRINCIPAL!$O$88/100)),VLOOKUP($AH$282,'Banco de Dados'!$B$4:$J$50,6,FALSE)))))))))),"")</f>
        <v/>
      </c>
      <c r="AH313" s="29" t="str">
        <f>IFERROR(AG313*(IFERROR(VLOOKUP($AH$282,'Banco de Dados'!$B$4:$J$50,4,FALSE),"ERRO")),"")</f>
        <v/>
      </c>
      <c r="AI313" s="29" t="str">
        <f t="shared" si="185"/>
        <v/>
      </c>
      <c r="AJ313" s="103" t="str">
        <f>IFERROR(AI313*(C313*(PRINCIPAL!$G$88/100))*0.47*(44/12),"")</f>
        <v/>
      </c>
      <c r="AK313" s="111" t="str">
        <f t="shared" si="194"/>
        <v/>
      </c>
      <c r="AL313" s="30" t="str">
        <f>IFERROR(IF(AND(PRINCIPAL!$H$89&lt;&gt;"",OR(L313=PRINCIPAL!$I$89,L313=PRINCIPAL!$I$89+PRINCIPAL!$I$89,L313=PRINCIPAL!$I$89+PRINCIPAL!$I$89+PRINCIPAL!$I$89)),0,IF(AND(PRINCIPAL!$H$89&lt;&gt;"",L313=PRINCIPAL!$J$89),VLOOKUP($AM$282,'Banco de Dados'!$B$4:$J$50,8,FALSE)*PRINCIPAL!$H$89*(1-(PRINCIPAL!$K$89/100)),IF(AND(PRINCIPAL!$H$89&lt;&gt;"",L313=PRINCIPAL!$L$89),VLOOKUP($AM$282,'Banco de Dados'!$B$4:$J$50,8,FALSE)*PRINCIPAL!$H$89*(1-(PRINCIPAL!$M$89/100)),IF(AND(PRINCIPAL!$H$89&lt;&gt;"",L313=PRINCIPAL!$N$89),VLOOKUP($AM$282,'Banco de Dados'!$B$4:$J$50,8,FALSE)*PRINCIPAL!$H$89*(1-(PRINCIPAL!$O$89/100)),IF(PRINCIPAL!$H$89&lt;&gt;"",VLOOKUP($AM$282,'Banco de Dados'!$B$4:$J$50,8,FALSE)*PRINCIPAL!$H$89,IF(OR(L313=PRINCIPAL!$I$89,L313=PRINCIPAL!$I$89+PRINCIPAL!$I$89,L313=PRINCIPAL!$I$89+PRINCIPAL!$I$89+PRINCIPAL!$I$89),0,IF(L313=PRINCIPAL!$J$89,VLOOKUP($AM$282,'Banco de Dados'!$B$4:$J$50,6,FALSE)*(1-(PRINCIPAL!$K$89/100)),IF(L313=PRINCIPAL!$L$89,VLOOKUP($AM$282,'Banco de Dados'!$B$4:$J$50,6,FALSE)*(1-(PRINCIPAL!$M$89/100)),IF(L313=PRINCIPAL!$N$89,VLOOKUP($AM$282,'Banco de Dados'!$B$4:$J$50,6,FALSE)*(1-(PRINCIPAL!$O$89/100)),VLOOKUP($AM$282,'Banco de Dados'!$B$4:$J$50,6,FALSE)))))))))),"")</f>
        <v/>
      </c>
      <c r="AM313" s="29" t="str">
        <f>IFERROR(AL313*(IFERROR(VLOOKUP($AM$282,'Banco de Dados'!$B$4:$J$50,4,FALSE),"ERRO")),"")</f>
        <v/>
      </c>
      <c r="AN313" s="29" t="str">
        <f t="shared" si="186"/>
        <v/>
      </c>
      <c r="AO313" s="103" t="str">
        <f>IFERROR(AN313*(C313*(PRINCIPAL!$G$89/100))*0.47*(44/12),"")</f>
        <v/>
      </c>
      <c r="AP313" s="111" t="str">
        <f t="shared" si="187"/>
        <v/>
      </c>
      <c r="AQ313" s="30" t="str">
        <f>IFERROR(IF(AND(PRINCIPAL!$H$90&lt;&gt;"",OR(L313=PRINCIPAL!$I$90,L313=PRINCIPAL!$I$90+PRINCIPAL!$I$90,L313=PRINCIPAL!$I$90+PRINCIPAL!$I$90+PRINCIPAL!$I$90)),0,IF(AND(PRINCIPAL!$H$90&lt;&gt;"",L313=PRINCIPAL!$J$90),VLOOKUP($AR$282,'Banco de Dados'!$B$4:$J$50,8,FALSE)*PRINCIPAL!$H$90*(1-(PRINCIPAL!$K$90/100)),IF(AND(PRINCIPAL!$H$90&lt;&gt;"",L313=PRINCIPAL!$L$90),VLOOKUP($AR$282,'Banco de Dados'!$B$4:$J$50,8,FALSE)*PRINCIPAL!$H$90*(1-(PRINCIPAL!$M$90/100)),IF(AND(PRINCIPAL!$H$90&lt;&gt;"",L313=PRINCIPAL!$N$90),VLOOKUP($AR$282,'Banco de Dados'!$B$4:$J$50,8,FALSE)*PRINCIPAL!$H$90*(1-(PRINCIPAL!$O$90/100)),IF(PRINCIPAL!$H$90&lt;&gt;"",VLOOKUP($AR$282,'Banco de Dados'!$B$4:$J$50,8,FALSE)*PRINCIPAL!$H$90,IF(OR(L313=PRINCIPAL!$I$90,L313=PRINCIPAL!$I$90+PRINCIPAL!$I$90,L313=PRINCIPAL!$I$90+PRINCIPAL!$I$90+PRINCIPAL!$I$90),0,IF(L313=PRINCIPAL!$J$90,VLOOKUP($AR$282,'Banco de Dados'!$B$4:$J$50,6,FALSE)*(1-(PRINCIPAL!$K$90/100)),IF(L313=PRINCIPAL!$L$90,VLOOKUP($AR$282,'Banco de Dados'!$B$4:$J$50,6,FALSE)*(1-(PRINCIPAL!$M$90/100)),IF(L313=PRINCIPAL!$N$90,VLOOKUP($AR$282,'Banco de Dados'!$B$4:$J$50,6,FALSE)*(1-(PRINCIPAL!$O$90/100)),VLOOKUP($AR$282,'Banco de Dados'!$B$4:$J$50,6,FALSE)))))))))),"")</f>
        <v/>
      </c>
      <c r="AR313" s="29" t="str">
        <f>IFERROR(AQ313*(IFERROR(VLOOKUP($AR$282,'Banco de Dados'!$B$4:$J$50,4,FALSE),"ERRO")),"")</f>
        <v/>
      </c>
      <c r="AS313" s="29" t="str">
        <f t="shared" si="188"/>
        <v/>
      </c>
      <c r="AT313" s="103" t="str">
        <f>IFERROR(AS313*(C313*(PRINCIPAL!$G$90/100))*0.47*(44/12),"")</f>
        <v/>
      </c>
      <c r="AU313" s="111" t="str">
        <f t="shared" si="189"/>
        <v/>
      </c>
      <c r="AV313" s="30" t="str">
        <f>IFERROR(IF(AND(PRINCIPAL!$H$91&lt;&gt;"",OR(L313=PRINCIPAL!$I$91,L313=PRINCIPAL!$I$91+PRINCIPAL!$I$91,L313=PRINCIPAL!$I$91+PRINCIPAL!$I$91+PRINCIPAL!$I$91)),0,IF(AND(PRINCIPAL!$H$91&lt;&gt;"",L313=PRINCIPAL!$J$91),VLOOKUP($AW$282,'Banco de Dados'!$B$4:$J$50,8,FALSE)*PRINCIPAL!$H$91*(1-(PRINCIPAL!$K$91/100)),IF(AND(PRINCIPAL!$H$91&lt;&gt;"",L313=PRINCIPAL!$L$91),VLOOKUP($AW$282,'Banco de Dados'!$B$4:$J$50,8,FALSE)*PRINCIPAL!$H$91*(1-(PRINCIPAL!$M$91/100)),IF(AND(PRINCIPAL!$H$91&lt;&gt;"",L313=PRINCIPAL!$N$91),VLOOKUP($AW$282,'Banco de Dados'!$B$4:$J$50,8,FALSE)*PRINCIPAL!$H$91*(1-(PRINCIPAL!$O$91/100)),IF(PRINCIPAL!$H$91&lt;&gt;"",VLOOKUP($AW$282,'Banco de Dados'!$B$4:$J$50,8,FALSE)*PRINCIPAL!$H$91,IF(OR(L313=PRINCIPAL!$I$91,L313=PRINCIPAL!$I$91+PRINCIPAL!$I$91,L313=PRINCIPAL!$I$91+PRINCIPAL!$I$91+PRINCIPAL!$I$91),0,IF(L313=PRINCIPAL!$J$91,VLOOKUP($AW$282,'Banco de Dados'!$B$4:$J$50,6,FALSE)*(1-(PRINCIPAL!$K$91/100)),IF(L313=PRINCIPAL!$L$91,VLOOKUP($AW$282,'Banco de Dados'!$B$4:$J$50,6,FALSE)*(1-(PRINCIPAL!$M$91/100)),IF(L313=PRINCIPAL!$N$91,VLOOKUP($AW$282,'Banco de Dados'!$B$4:$J$50,6,FALSE)*(1-(PRINCIPAL!$O$91/100)),VLOOKUP($AW$282,'Banco de Dados'!$B$4:$J$50,6,FALSE)))))))))),"")</f>
        <v/>
      </c>
      <c r="AW313" s="29" t="str">
        <f>IFERROR(AV313*(IFERROR(VLOOKUP($AW$282,'Banco de Dados'!$B$4:$J$50,4,FALSE),"ERRO")),"")</f>
        <v/>
      </c>
      <c r="AX313" s="29" t="str">
        <f t="shared" si="190"/>
        <v/>
      </c>
      <c r="AY313" s="103" t="str">
        <f>IFERROR(AX313*(C313*(PRINCIPAL!$G$91/100))*0.47*(44/12),"")</f>
        <v/>
      </c>
      <c r="AZ313" s="111" t="str">
        <f t="shared" si="195"/>
        <v/>
      </c>
      <c r="BA313" s="30" t="str">
        <f>IFERROR(IF(AND(PRINCIPAL!$H$92&lt;&gt;"",OR(L313=PRINCIPAL!$I$92,L313=PRINCIPAL!$I$92+PRINCIPAL!$I$92,L313=PRINCIPAL!$I$92+PRINCIPAL!$I$92+PRINCIPAL!$I$92)),0,IF(AND(PRINCIPAL!$H$92&lt;&gt;"",L313=PRINCIPAL!$J$92),VLOOKUP($BB$282,'Banco de Dados'!$B$4:$J$50,8,FALSE)*PRINCIPAL!$H$92*(1-(PRINCIPAL!$K$92/100)),IF(AND(PRINCIPAL!$H$92&lt;&gt;"",L313=PRINCIPAL!$L$92),VLOOKUP($BB$282,'Banco de Dados'!$B$4:$J$50,8,FALSE)*PRINCIPAL!$H$92*(1-(PRINCIPAL!$M$92/100)),IF(AND(PRINCIPAL!$H$92&lt;&gt;"",L313=PRINCIPAL!$N$92),VLOOKUP($BB$282,'Banco de Dados'!$B$4:$J$50,8,FALSE)*PRINCIPAL!$H$92*(1-(PRINCIPAL!$O$92/100)),IF(PRINCIPAL!$H$92&lt;&gt;"",VLOOKUP($BB$282,'Banco de Dados'!$B$4:$J$50,8,FALSE)*PRINCIPAL!$H$92,IF(OR(L313=PRINCIPAL!$I$92,L313=PRINCIPAL!$I$92+PRINCIPAL!$I$92,L313=PRINCIPAL!$I$92+PRINCIPAL!$I$92+PRINCIPAL!$I$92),0,IF(L313=PRINCIPAL!$J$92,VLOOKUP($BB$282,'Banco de Dados'!$B$4:$J$50,6,FALSE)*(1-(PRINCIPAL!$K$92/100)),IF(L313=PRINCIPAL!$L$92,VLOOKUP($BB$282,'Banco de Dados'!$B$4:$J$50,6,FALSE)*(1-(PRINCIPAL!$M$92/100)),IF(L313=PRINCIPAL!$N$92,VLOOKUP($BB$282,'Banco de Dados'!$B$4:$J$50,6,FALSE)*(1-(PRINCIPAL!$O$92/100)),VLOOKUP($BB$282,'Banco de Dados'!$B$4:$J$50,6,FALSE)))))))))),"")</f>
        <v/>
      </c>
      <c r="BB313" s="29" t="str">
        <f>IFERROR(BA313*(IFERROR(VLOOKUP($BB$282,'Banco de Dados'!$B$4:$J$50,4,FALSE),"ERRO")),"")</f>
        <v/>
      </c>
      <c r="BC313" s="29" t="str">
        <f t="shared" si="196"/>
        <v/>
      </c>
      <c r="BD313" s="103" t="str">
        <f>IFERROR(BC313*(C313*(PRINCIPAL!$G$92/100))*0.47*(44/12),"")</f>
        <v/>
      </c>
      <c r="BE313" s="111" t="str">
        <f t="shared" si="175"/>
        <v/>
      </c>
      <c r="BF313" s="30" t="str">
        <f>IFERROR(IF(AND(PRINCIPAL!$H$93&lt;&gt;"",OR(L313=PRINCIPAL!$I$93,L313=PRINCIPAL!$I$93+PRINCIPAL!$I$93,L313=PRINCIPAL!$I$93+PRINCIPAL!$I$93+PRINCIPAL!$I$93)),0,IF(AND(PRINCIPAL!$H$93&lt;&gt;"",L313=PRINCIPAL!$J$93),VLOOKUP($BG$282,'Banco de Dados'!$B$4:$J$50,8,FALSE)*PRINCIPAL!$H$93*(1-(PRINCIPAL!$K$93/100)),IF(AND(PRINCIPAL!$H$93&lt;&gt;"",L313=PRINCIPAL!$L$93),VLOOKUP($BG$282,'Banco de Dados'!$B$4:$J$50,8,FALSE)*PRINCIPAL!$H$93*(1-(PRINCIPAL!$M$93/100)),IF(AND(PRINCIPAL!$H$93&lt;&gt;"",L313=PRINCIPAL!$N$93),VLOOKUP($BG$282,'Banco de Dados'!$B$4:$J$50,8,FALSE)*PRINCIPAL!$H$93*(1-(PRINCIPAL!$O$93/100)),IF(PRINCIPAL!$H$93&lt;&gt;"",VLOOKUP($BG$282,'Banco de Dados'!$B$4:$J$50,8,FALSE)*PRINCIPAL!$H$93,IF(OR(L313=PRINCIPAL!$I$93,L313=PRINCIPAL!$I$93+PRINCIPAL!$I$93,L313=PRINCIPAL!$I$93+PRINCIPAL!$I$93+PRINCIPAL!$I$93),0,IF(L313=PRINCIPAL!$J$93,VLOOKUP($BG$282,'Banco de Dados'!$B$4:$J$50,6,FALSE)*(1-(PRINCIPAL!$K$93/100)),IF(L313=PRINCIPAL!$L$93,VLOOKUP($BG$282,'Banco de Dados'!$B$4:$J$50,6,FALSE)*(1-(PRINCIPAL!$M$93/100)),IF(L313=PRINCIPAL!$N$93,VLOOKUP($BG$282,'Banco de Dados'!$B$4:$J$50,6,FALSE)*(1-(PRINCIPAL!$O$93/100)),VLOOKUP($BG$282,'Banco de Dados'!$B$4:$J$50,6,FALSE)))))))))),"")</f>
        <v/>
      </c>
      <c r="BG313" s="29" t="str">
        <f>IFERROR(BF313*(IFERROR(VLOOKUP($BG$282,'Banco de Dados'!$B$4:$J$50,4,FALSE),"ERRO")),"")</f>
        <v/>
      </c>
      <c r="BH313" s="29" t="str">
        <f t="shared" si="191"/>
        <v/>
      </c>
      <c r="BI313" s="103" t="str">
        <f>IFERROR(BH313*(C313*(PRINCIPAL!$G$93/100))*0.47*(44/12),"")</f>
        <v/>
      </c>
      <c r="BJ313" s="102" t="str">
        <f t="shared" si="176"/>
        <v/>
      </c>
    </row>
    <row r="314" spans="2:62" ht="12.75" customHeight="1" x14ac:dyDescent="0.3">
      <c r="B314" s="326">
        <f t="shared" si="177"/>
        <v>2050</v>
      </c>
      <c r="C314" s="340"/>
      <c r="D314" s="1"/>
      <c r="E314" s="116">
        <v>30</v>
      </c>
      <c r="F314" s="24" t="str">
        <f>IFERROR(VLOOKUP($G$282,'Banco de Dados'!$B$4:$J$50,6,FALSE),"")</f>
        <v/>
      </c>
      <c r="G314" s="25" t="str">
        <f>IFERROR(F314*(IFERROR(VLOOKUP($G$282,'Banco de Dados'!$B$4:$J$50,4,FALSE),"ERRO")),"")</f>
        <v/>
      </c>
      <c r="H314" s="25" t="str">
        <f t="shared" si="178"/>
        <v/>
      </c>
      <c r="I314" s="103" t="str">
        <f t="shared" si="179"/>
        <v/>
      </c>
      <c r="J314" s="117" t="str">
        <f t="shared" si="180"/>
        <v/>
      </c>
      <c r="K314" s="1"/>
      <c r="L314" s="91">
        <v>30</v>
      </c>
      <c r="M314" s="24" t="str">
        <f>IFERROR(IF(AND(PRINCIPAL!$H$84&lt;&gt;"",OR(L314=PRINCIPAL!$I$84,L314=PRINCIPAL!$I$84+PRINCIPAL!$I$84,L314=PRINCIPAL!$I$84+PRINCIPAL!$I$84+PRINCIPAL!$I$84)),0,IF(AND(PRINCIPAL!$H$84&lt;&gt;"",L314=PRINCIPAL!$J$84),VLOOKUP($N$282,'Banco de Dados'!$B$4:$J$50,8,FALSE)*PRINCIPAL!$H$84*(1-(PRINCIPAL!$K$84/100)),IF(AND(PRINCIPAL!$H$84&lt;&gt;"",L314=PRINCIPAL!$L$84),VLOOKUP($N$282,'Banco de Dados'!$B$4:$J$50,8,FALSE)*PRINCIPAL!$H$84*(1-(PRINCIPAL!$M$84/100)),IF(AND(PRINCIPAL!$H$84&lt;&gt;"",L314=PRINCIPAL!$N$84),VLOOKUP($N$282,'Banco de Dados'!$B$4:$J$50,8,FALSE)*PRINCIPAL!$H$84*(1-(PRINCIPAL!$O$84/100)),IF(PRINCIPAL!$H$84&lt;&gt;"",VLOOKUP($N$282,'Banco de Dados'!$B$4:$J$50,8,FALSE)*PRINCIPAL!$H$84,IF(OR(L314=PRINCIPAL!$I$84,L314=PRINCIPAL!$I$84+PRINCIPAL!$I$84,L314=PRINCIPAL!$I$84+PRINCIPAL!$I$84+PRINCIPAL!$I$84),0,IF(L314=PRINCIPAL!$J$84,VLOOKUP($N$282,'Banco de Dados'!$B$4:$J$50,6,FALSE)*(1-(PRINCIPAL!$K$84/100)),IF(L314=PRINCIPAL!$L$84,VLOOKUP($N$282,'Banco de Dados'!$B$4:$J$50,6,FALSE)*(1-(PRINCIPAL!$M$84/100)),IF(L314=PRINCIPAL!$N$84,VLOOKUP($N$282,'Banco de Dados'!$B$4:$J$50,6,FALSE)*(1-(PRINCIPAL!$O$84/100)),VLOOKUP($N$282,'Banco de Dados'!$B$4:$J$50,6,FALSE)))))))))),"")</f>
        <v/>
      </c>
      <c r="N314" s="25" t="str">
        <f>IFERROR(M314*(IFERROR(VLOOKUP($N$282,'Banco de Dados'!$B$4:$J$50,4,FALSE),"ERRO")),"")</f>
        <v/>
      </c>
      <c r="O314" s="25" t="str">
        <f t="shared" si="199"/>
        <v/>
      </c>
      <c r="P314" s="103" t="str">
        <f>IFERROR(O314*(C314*(PRINCIPAL!$G$84/100))*0.47*(44/12),"")</f>
        <v/>
      </c>
      <c r="Q314" s="107" t="str">
        <f t="shared" si="201"/>
        <v/>
      </c>
      <c r="R314" s="29" t="str">
        <f>IFERROR(IF(AND(PRINCIPAL!$H$85&lt;&gt;"",OR(L314=PRINCIPAL!$I$85,L314=PRINCIPAL!$I$85+PRINCIPAL!$I$85,L314=PRINCIPAL!$I$85+PRINCIPAL!$I$85+PRINCIPAL!$I$85)),0,IF(AND(PRINCIPAL!$H$85&lt;&gt;"",L314=PRINCIPAL!$J$85),VLOOKUP($S$282,'Banco de Dados'!$B$4:$J$50,8,FALSE)*PRINCIPAL!$H$85*(1-(PRINCIPAL!$K$85/100)),IF(AND(PRINCIPAL!$H$85&lt;&gt;"",L314=PRINCIPAL!$L$85),VLOOKUP($S$282,'Banco de Dados'!$B$4:$J$50,8,FALSE)*PRINCIPAL!$H$85*(1-(PRINCIPAL!$M$85/100)),IF(AND(PRINCIPAL!$H$85&lt;&gt;"",L314=PRINCIPAL!$N$85),VLOOKUP($S$282,'Banco de Dados'!$B$4:$J$50,8,FALSE)*PRINCIPAL!$H$85*(1-(PRINCIPAL!$O$85/100)),IF(PRINCIPAL!$H$85&lt;&gt;"",VLOOKUP($S$282,'Banco de Dados'!$B$4:$J$50,8,FALSE)*PRINCIPAL!$H$85,IF(OR(L314=PRINCIPAL!$I$85,L314=PRINCIPAL!$I$85+PRINCIPAL!$I$85,L314=PRINCIPAL!$I$85+PRINCIPAL!$I$85+PRINCIPAL!$I$85),0,IF(L314=PRINCIPAL!$J$85,VLOOKUP($S$282,'Banco de Dados'!$B$4:$J$50,6,FALSE)*(1-(PRINCIPAL!$K$85/100)),IF(L314=PRINCIPAL!$L$85,VLOOKUP($S$282,'Banco de Dados'!$B$4:$J$50,6,FALSE)*(1-(PRINCIPAL!$M$85/100)),IF(L314=PRINCIPAL!$N$85,VLOOKUP($S$282,'Banco de Dados'!$B$4:$J$50,6,FALSE)*(1-(PRINCIPAL!$O$85/100)),VLOOKUP($S$282,'Banco de Dados'!$B$4:$J$50,6,FALSE)))))))))),"")</f>
        <v/>
      </c>
      <c r="S314" s="29" t="str">
        <f>IFERROR(R314*(IFERROR(VLOOKUP($S$282,'Banco de Dados'!$B$4:$J$50,4,FALSE),"ERRO")),"")</f>
        <v/>
      </c>
      <c r="T314" s="29" t="str">
        <f t="shared" si="198"/>
        <v/>
      </c>
      <c r="U314" s="103" t="str">
        <f>IFERROR(T314*(C314*(PRINCIPAL!$G$85/100))*0.47*(44/12),"")</f>
        <v/>
      </c>
      <c r="V314" s="103" t="str">
        <f t="shared" si="174"/>
        <v/>
      </c>
      <c r="W314" s="30" t="str">
        <f>IFERROR(IF(AND(PRINCIPAL!$H$86&lt;&gt;"",OR(L314=PRINCIPAL!$I$86,L314=PRINCIPAL!$I$86+PRINCIPAL!$I$86,L314=PRINCIPAL!$I$86+PRINCIPAL!$I$86+PRINCIPAL!$I$86)),0,IF(AND(PRINCIPAL!$H$86&lt;&gt;"",L314=PRINCIPAL!$J$86),VLOOKUP($X$282,'Banco de Dados'!$B$4:$J$50,8,FALSE)*PRINCIPAL!$H$86*(1-(PRINCIPAL!$K$86/100)),IF(AND(PRINCIPAL!$H$86&lt;&gt;"",L314=PRINCIPAL!$L$86),VLOOKUP($X$282,'Banco de Dados'!$B$4:$J$50,8,FALSE)*PRINCIPAL!$H$86*(1-(PRINCIPAL!$M$86/100)),IF(AND(PRINCIPAL!$H$86&lt;&gt;"",L314=PRINCIPAL!$N$86),VLOOKUP($X$282,'Banco de Dados'!$B$4:$J$50,8,FALSE)*PRINCIPAL!$H$86*(1-(PRINCIPAL!$O$86/100)),IF(PRINCIPAL!$H$86&lt;&gt;"",VLOOKUP($X$282,'Banco de Dados'!$B$4:$J$50,8,FALSE)*PRINCIPAL!$H$86,IF(OR(L314=PRINCIPAL!$I$86,L314=PRINCIPAL!$I$86+PRINCIPAL!$I$86,L314=PRINCIPAL!$I$86+PRINCIPAL!$I$86+PRINCIPAL!$I$86),0,IF(L314=PRINCIPAL!$J$86,VLOOKUP($X$282,'Banco de Dados'!$B$4:$J$50,6,FALSE)*(1-(PRINCIPAL!$K$86/100)),IF(L314=PRINCIPAL!$L$86,VLOOKUP($X$282,'Banco de Dados'!$B$4:$J$50,6,FALSE)*(1-(PRINCIPAL!$M$86/100)),IF(L314=PRINCIPAL!$N$86,VLOOKUP($X$282,'Banco de Dados'!$B$4:$J$50,6,FALSE)*(1-(PRINCIPAL!$O$86/100)),VLOOKUP($X$282,'Banco de Dados'!$B$4:$J$50,6,FALSE)))))))))),"")</f>
        <v/>
      </c>
      <c r="X314" s="29" t="str">
        <f>IFERROR(W314*(IFERROR(VLOOKUP($X$282,'Banco de Dados'!$B$4:$J$50,4,FALSE),"ERRO")),"")</f>
        <v/>
      </c>
      <c r="Y314" s="29" t="str">
        <f t="shared" si="192"/>
        <v/>
      </c>
      <c r="Z314" s="103" t="str">
        <f>IFERROR(Y314*(C314*(PRINCIPAL!$G$86/100))*0.47*(44/12),"")</f>
        <v/>
      </c>
      <c r="AA314" s="111" t="str">
        <f t="shared" si="193"/>
        <v/>
      </c>
      <c r="AB314" s="30" t="str">
        <f>IFERROR(IF(AND(PRINCIPAL!$H$87&lt;&gt;"",OR(L314=PRINCIPAL!$I$87,L314=PRINCIPAL!$I$87+PRINCIPAL!$I$87,L314=PRINCIPAL!$I$87+PRINCIPAL!$I$87+PRINCIPAL!$I$87)),0,IF(AND(PRINCIPAL!$H$87&lt;&gt;"",L314=PRINCIPAL!$J$87),VLOOKUP($AC$282,'Banco de Dados'!$B$4:$J$50,8,FALSE)*PRINCIPAL!$H$87*(1-(PRINCIPAL!$K$87/100)),IF(AND(PRINCIPAL!$H$87&lt;&gt;"",L314=PRINCIPAL!$L$87),VLOOKUP($AC$282,'Banco de Dados'!$B$4:$J$50,8,FALSE)*PRINCIPAL!$H$87*(1-(PRINCIPAL!$M$87/100)),IF(AND(PRINCIPAL!$H$87&lt;&gt;"",L314=PRINCIPAL!$N$87),VLOOKUP($AC$282,'Banco de Dados'!$B$4:$J$50,8,FALSE)*PRINCIPAL!$H$87*(1-(PRINCIPAL!$O$87/100)),IF(PRINCIPAL!$H$87&lt;&gt;"",VLOOKUP($AC$282,'Banco de Dados'!$B$4:$J$50,8,FALSE)*PRINCIPAL!$H$87,IF(OR(L314=PRINCIPAL!$I$87,L314=PRINCIPAL!$I$87+PRINCIPAL!$I$87,L314=PRINCIPAL!$I$87+PRINCIPAL!$I$87+PRINCIPAL!$I$87),0,IF(L314=PRINCIPAL!$J$87,VLOOKUP($AC$282,'Banco de Dados'!$B$4:$J$50,6,FALSE)*(1-(PRINCIPAL!$K$87/100)),IF(L314=PRINCIPAL!$L$87,VLOOKUP($AC$282,'Banco de Dados'!$B$4:$J$50,6,FALSE)*(1-(PRINCIPAL!$M$87/100)),IF(L314=PRINCIPAL!$N$87,VLOOKUP($AC$282,'Banco de Dados'!$B$4:$J$50,6,FALSE)*(1-(PRINCIPAL!$O$87/100)),VLOOKUP($AC$282,'Banco de Dados'!$B$4:$J$50,6,FALSE)))))))))),"")</f>
        <v/>
      </c>
      <c r="AC314" s="29" t="str">
        <f>IFERROR(AB314*(IFERROR(VLOOKUP($AC$282,'Banco de Dados'!$B$4:$J$50,4,FALSE),"ERRO")),"")</f>
        <v/>
      </c>
      <c r="AD314" s="29" t="str">
        <f t="shared" si="183"/>
        <v/>
      </c>
      <c r="AE314" s="103" t="str">
        <f>IFERROR(AD314*(C314*(PRINCIPAL!$G$87/100))*0.47*(44/12),"")</f>
        <v/>
      </c>
      <c r="AF314" s="111" t="str">
        <f t="shared" si="184"/>
        <v/>
      </c>
      <c r="AG314" s="30" t="str">
        <f>IFERROR(IF(AND(PRINCIPAL!$H$88&lt;&gt;"",OR(L314=PRINCIPAL!$I$88,L314=PRINCIPAL!$I$88+PRINCIPAL!$I$88,L314=PRINCIPAL!$I$88+PRINCIPAL!$I$88+PRINCIPAL!$I$88)),0,IF(AND(PRINCIPAL!$H$88&lt;&gt;"",L314=PRINCIPAL!$J$88),VLOOKUP($AH$282,'Banco de Dados'!$B$4:$J$50,8,FALSE)*PRINCIPAL!$H$88*(1-(PRINCIPAL!$K$88/100)),IF(AND(PRINCIPAL!$H$88&lt;&gt;"",L314=PRINCIPAL!$L$88),VLOOKUP($AH$282,'Banco de Dados'!$B$4:$J$50,8,FALSE)*PRINCIPAL!$H$88*(1-(PRINCIPAL!$M$88/100)),IF(AND(PRINCIPAL!$H$88&lt;&gt;"",L314=PRINCIPAL!$N$88),VLOOKUP($AH$282,'Banco de Dados'!$B$4:$J$50,8,FALSE)*PRINCIPAL!$H$88*(1-(PRINCIPAL!$O$88/100)),IF(PRINCIPAL!$H$88&lt;&gt;"",VLOOKUP($AH$282,'Banco de Dados'!$B$4:$J$50,8,FALSE)*PRINCIPAL!$H$88,IF(OR(L314=PRINCIPAL!$I$88,L314=PRINCIPAL!$I$88+PRINCIPAL!$I$88,L314=PRINCIPAL!$I$88+PRINCIPAL!$I$88+PRINCIPAL!$I$88),0,IF(L314=PRINCIPAL!$J$88,VLOOKUP($AH$282,'Banco de Dados'!$B$4:$J$50,6,FALSE)*(1-(PRINCIPAL!$K$88/100)),IF(L314=PRINCIPAL!$L$88,VLOOKUP($AH$282,'Banco de Dados'!$B$4:$J$50,6,FALSE)*(1-(PRINCIPAL!$M$88/100)),IF(L314=PRINCIPAL!$N$88,VLOOKUP($AH$282,'Banco de Dados'!$B$4:$J$50,6,FALSE)*(1-(PRINCIPAL!$O$88/100)),VLOOKUP($AH$282,'Banco de Dados'!$B$4:$J$50,6,FALSE)))))))))),"")</f>
        <v/>
      </c>
      <c r="AH314" s="29" t="str">
        <f>IFERROR(AG314*(IFERROR(VLOOKUP($AH$282,'Banco de Dados'!$B$4:$J$50,4,FALSE),"ERRO")),"")</f>
        <v/>
      </c>
      <c r="AI314" s="29" t="str">
        <f t="shared" si="185"/>
        <v/>
      </c>
      <c r="AJ314" s="103" t="str">
        <f>IFERROR(AI314*(C314*(PRINCIPAL!$G$88/100))*0.47*(44/12),"")</f>
        <v/>
      </c>
      <c r="AK314" s="111" t="str">
        <f t="shared" si="194"/>
        <v/>
      </c>
      <c r="AL314" s="30" t="str">
        <f>IFERROR(IF(AND(PRINCIPAL!$H$89&lt;&gt;"",OR(L314=PRINCIPAL!$I$89,L314=PRINCIPAL!$I$89+PRINCIPAL!$I$89,L314=PRINCIPAL!$I$89+PRINCIPAL!$I$89+PRINCIPAL!$I$89)),0,IF(AND(PRINCIPAL!$H$89&lt;&gt;"",L314=PRINCIPAL!$J$89),VLOOKUP($AM$282,'Banco de Dados'!$B$4:$J$50,8,FALSE)*PRINCIPAL!$H$89*(1-(PRINCIPAL!$K$89/100)),IF(AND(PRINCIPAL!$H$89&lt;&gt;"",L314=PRINCIPAL!$L$89),VLOOKUP($AM$282,'Banco de Dados'!$B$4:$J$50,8,FALSE)*PRINCIPAL!$H$89*(1-(PRINCIPAL!$M$89/100)),IF(AND(PRINCIPAL!$H$89&lt;&gt;"",L314=PRINCIPAL!$N$89),VLOOKUP($AM$282,'Banco de Dados'!$B$4:$J$50,8,FALSE)*PRINCIPAL!$H$89*(1-(PRINCIPAL!$O$89/100)),IF(PRINCIPAL!$H$89&lt;&gt;"",VLOOKUP($AM$282,'Banco de Dados'!$B$4:$J$50,8,FALSE)*PRINCIPAL!$H$89,IF(OR(L314=PRINCIPAL!$I$89,L314=PRINCIPAL!$I$89+PRINCIPAL!$I$89,L314=PRINCIPAL!$I$89+PRINCIPAL!$I$89+PRINCIPAL!$I$89),0,IF(L314=PRINCIPAL!$J$89,VLOOKUP($AM$282,'Banco de Dados'!$B$4:$J$50,6,FALSE)*(1-(PRINCIPAL!$K$89/100)),IF(L314=PRINCIPAL!$L$89,VLOOKUP($AM$282,'Banco de Dados'!$B$4:$J$50,6,FALSE)*(1-(PRINCIPAL!$M$89/100)),IF(L314=PRINCIPAL!$N$89,VLOOKUP($AM$282,'Banco de Dados'!$B$4:$J$50,6,FALSE)*(1-(PRINCIPAL!$O$89/100)),VLOOKUP($AM$282,'Banco de Dados'!$B$4:$J$50,6,FALSE)))))))))),"")</f>
        <v/>
      </c>
      <c r="AM314" s="29" t="str">
        <f>IFERROR(AL314*(IFERROR(VLOOKUP($AM$282,'Banco de Dados'!$B$4:$J$50,4,FALSE),"ERRO")),"")</f>
        <v/>
      </c>
      <c r="AN314" s="29" t="str">
        <f t="shared" si="186"/>
        <v/>
      </c>
      <c r="AO314" s="103" t="str">
        <f>IFERROR(AN314*(C314*(PRINCIPAL!$G$89/100))*0.47*(44/12),"")</f>
        <v/>
      </c>
      <c r="AP314" s="111" t="str">
        <f t="shared" si="187"/>
        <v/>
      </c>
      <c r="AQ314" s="30" t="str">
        <f>IFERROR(IF(AND(PRINCIPAL!$H$90&lt;&gt;"",OR(L314=PRINCIPAL!$I$90,L314=PRINCIPAL!$I$90+PRINCIPAL!$I$90,L314=PRINCIPAL!$I$90+PRINCIPAL!$I$90+PRINCIPAL!$I$90)),0,IF(AND(PRINCIPAL!$H$90&lt;&gt;"",L314=PRINCIPAL!$J$90),VLOOKUP($AR$282,'Banco de Dados'!$B$4:$J$50,8,FALSE)*PRINCIPAL!$H$90*(1-(PRINCIPAL!$K$90/100)),IF(AND(PRINCIPAL!$H$90&lt;&gt;"",L314=PRINCIPAL!$L$90),VLOOKUP($AR$282,'Banco de Dados'!$B$4:$J$50,8,FALSE)*PRINCIPAL!$H$90*(1-(PRINCIPAL!$M$90/100)),IF(AND(PRINCIPAL!$H$90&lt;&gt;"",L314=PRINCIPAL!$N$90),VLOOKUP($AR$282,'Banco de Dados'!$B$4:$J$50,8,FALSE)*PRINCIPAL!$H$90*(1-(PRINCIPAL!$O$90/100)),IF(PRINCIPAL!$H$90&lt;&gt;"",VLOOKUP($AR$282,'Banco de Dados'!$B$4:$J$50,8,FALSE)*PRINCIPAL!$H$90,IF(OR(L314=PRINCIPAL!$I$90,L314=PRINCIPAL!$I$90+PRINCIPAL!$I$90,L314=PRINCIPAL!$I$90+PRINCIPAL!$I$90+PRINCIPAL!$I$90),0,IF(L314=PRINCIPAL!$J$90,VLOOKUP($AR$282,'Banco de Dados'!$B$4:$J$50,6,FALSE)*(1-(PRINCIPAL!$K$90/100)),IF(L314=PRINCIPAL!$L$90,VLOOKUP($AR$282,'Banco de Dados'!$B$4:$J$50,6,FALSE)*(1-(PRINCIPAL!$M$90/100)),IF(L314=PRINCIPAL!$N$90,VLOOKUP($AR$282,'Banco de Dados'!$B$4:$J$50,6,FALSE)*(1-(PRINCIPAL!$O$90/100)),VLOOKUP($AR$282,'Banco de Dados'!$B$4:$J$50,6,FALSE)))))))))),"")</f>
        <v/>
      </c>
      <c r="AR314" s="29" t="str">
        <f>IFERROR(AQ314*(IFERROR(VLOOKUP($AR$282,'Banco de Dados'!$B$4:$J$50,4,FALSE),"ERRO")),"")</f>
        <v/>
      </c>
      <c r="AS314" s="29" t="str">
        <f t="shared" si="188"/>
        <v/>
      </c>
      <c r="AT314" s="103" t="str">
        <f>IFERROR(AS314*(C314*(PRINCIPAL!$G$90/100))*0.47*(44/12),"")</f>
        <v/>
      </c>
      <c r="AU314" s="111" t="str">
        <f t="shared" si="189"/>
        <v/>
      </c>
      <c r="AV314" s="30" t="str">
        <f>IFERROR(IF(AND(PRINCIPAL!$H$91&lt;&gt;"",OR(L314=PRINCIPAL!$I$91,L314=PRINCIPAL!$I$91+PRINCIPAL!$I$91,L314=PRINCIPAL!$I$91+PRINCIPAL!$I$91+PRINCIPAL!$I$91)),0,IF(AND(PRINCIPAL!$H$91&lt;&gt;"",L314=PRINCIPAL!$J$91),VLOOKUP($AW$282,'Banco de Dados'!$B$4:$J$50,8,FALSE)*PRINCIPAL!$H$91*(1-(PRINCIPAL!$K$91/100)),IF(AND(PRINCIPAL!$H$91&lt;&gt;"",L314=PRINCIPAL!$L$91),VLOOKUP($AW$282,'Banco de Dados'!$B$4:$J$50,8,FALSE)*PRINCIPAL!$H$91*(1-(PRINCIPAL!$M$91/100)),IF(AND(PRINCIPAL!$H$91&lt;&gt;"",L314=PRINCIPAL!$N$91),VLOOKUP($AW$282,'Banco de Dados'!$B$4:$J$50,8,FALSE)*PRINCIPAL!$H$91*(1-(PRINCIPAL!$O$91/100)),IF(PRINCIPAL!$H$91&lt;&gt;"",VLOOKUP($AW$282,'Banco de Dados'!$B$4:$J$50,8,FALSE)*PRINCIPAL!$H$91,IF(OR(L314=PRINCIPAL!$I$91,L314=PRINCIPAL!$I$91+PRINCIPAL!$I$91,L314=PRINCIPAL!$I$91+PRINCIPAL!$I$91+PRINCIPAL!$I$91),0,IF(L314=PRINCIPAL!$J$91,VLOOKUP($AW$282,'Banco de Dados'!$B$4:$J$50,6,FALSE)*(1-(PRINCIPAL!$K$91/100)),IF(L314=PRINCIPAL!$L$91,VLOOKUP($AW$282,'Banco de Dados'!$B$4:$J$50,6,FALSE)*(1-(PRINCIPAL!$M$91/100)),IF(L314=PRINCIPAL!$N$91,VLOOKUP($AW$282,'Banco de Dados'!$B$4:$J$50,6,FALSE)*(1-(PRINCIPAL!$O$91/100)),VLOOKUP($AW$282,'Banco de Dados'!$B$4:$J$50,6,FALSE)))))))))),"")</f>
        <v/>
      </c>
      <c r="AW314" s="29" t="str">
        <f>IFERROR(AV314*(IFERROR(VLOOKUP($AW$282,'Banco de Dados'!$B$4:$J$50,4,FALSE),"ERRO")),"")</f>
        <v/>
      </c>
      <c r="AX314" s="29" t="str">
        <f t="shared" si="190"/>
        <v/>
      </c>
      <c r="AY314" s="103" t="str">
        <f>IFERROR(AX314*(C314*(PRINCIPAL!$G$91/100))*0.47*(44/12),"")</f>
        <v/>
      </c>
      <c r="AZ314" s="111" t="str">
        <f t="shared" si="195"/>
        <v/>
      </c>
      <c r="BA314" s="30" t="str">
        <f>IFERROR(IF(AND(PRINCIPAL!$H$92&lt;&gt;"",OR(L314=PRINCIPAL!$I$92,L314=PRINCIPAL!$I$92+PRINCIPAL!$I$92,L314=PRINCIPAL!$I$92+PRINCIPAL!$I$92+PRINCIPAL!$I$92)),0,IF(AND(PRINCIPAL!$H$92&lt;&gt;"",L314=PRINCIPAL!$J$92),VLOOKUP($BB$282,'Banco de Dados'!$B$4:$J$50,8,FALSE)*PRINCIPAL!$H$92*(1-(PRINCIPAL!$K$92/100)),IF(AND(PRINCIPAL!$H$92&lt;&gt;"",L314=PRINCIPAL!$L$92),VLOOKUP($BB$282,'Banco de Dados'!$B$4:$J$50,8,FALSE)*PRINCIPAL!$H$92*(1-(PRINCIPAL!$M$92/100)),IF(AND(PRINCIPAL!$H$92&lt;&gt;"",L314=PRINCIPAL!$N$92),VLOOKUP($BB$282,'Banco de Dados'!$B$4:$J$50,8,FALSE)*PRINCIPAL!$H$92*(1-(PRINCIPAL!$O$92/100)),IF(PRINCIPAL!$H$92&lt;&gt;"",VLOOKUP($BB$282,'Banco de Dados'!$B$4:$J$50,8,FALSE)*PRINCIPAL!$H$92,IF(OR(L314=PRINCIPAL!$I$92,L314=PRINCIPAL!$I$92+PRINCIPAL!$I$92,L314=PRINCIPAL!$I$92+PRINCIPAL!$I$92+PRINCIPAL!$I$92),0,IF(L314=PRINCIPAL!$J$92,VLOOKUP($BB$282,'Banco de Dados'!$B$4:$J$50,6,FALSE)*(1-(PRINCIPAL!$K$92/100)),IF(L314=PRINCIPAL!$L$92,VLOOKUP($BB$282,'Banco de Dados'!$B$4:$J$50,6,FALSE)*(1-(PRINCIPAL!$M$92/100)),IF(L314=PRINCIPAL!$N$92,VLOOKUP($BB$282,'Banco de Dados'!$B$4:$J$50,6,FALSE)*(1-(PRINCIPAL!$O$92/100)),VLOOKUP($BB$282,'Banco de Dados'!$B$4:$J$50,6,FALSE)))))))))),"")</f>
        <v/>
      </c>
      <c r="BB314" s="29" t="str">
        <f>IFERROR(BA314*(IFERROR(VLOOKUP($BB$282,'Banco de Dados'!$B$4:$J$50,4,FALSE),"ERRO")),"")</f>
        <v/>
      </c>
      <c r="BC314" s="29" t="str">
        <f t="shared" si="196"/>
        <v/>
      </c>
      <c r="BD314" s="103" t="str">
        <f>IFERROR(BC314*(C314*(PRINCIPAL!$G$92/100))*0.47*(44/12),"")</f>
        <v/>
      </c>
      <c r="BE314" s="111" t="str">
        <f t="shared" si="175"/>
        <v/>
      </c>
      <c r="BF314" s="30" t="str">
        <f>IFERROR(IF(AND(PRINCIPAL!$H$93&lt;&gt;"",OR(L314=PRINCIPAL!$I$93,L314=PRINCIPAL!$I$93+PRINCIPAL!$I$93,L314=PRINCIPAL!$I$93+PRINCIPAL!$I$93+PRINCIPAL!$I$93)),0,IF(AND(PRINCIPAL!$H$93&lt;&gt;"",L314=PRINCIPAL!$J$93),VLOOKUP($BG$282,'Banco de Dados'!$B$4:$J$50,8,FALSE)*PRINCIPAL!$H$93*(1-(PRINCIPAL!$K$93/100)),IF(AND(PRINCIPAL!$H$93&lt;&gt;"",L314=PRINCIPAL!$L$93),VLOOKUP($BG$282,'Banco de Dados'!$B$4:$J$50,8,FALSE)*PRINCIPAL!$H$93*(1-(PRINCIPAL!$M$93/100)),IF(AND(PRINCIPAL!$H$93&lt;&gt;"",L314=PRINCIPAL!$N$93),VLOOKUP($BG$282,'Banco de Dados'!$B$4:$J$50,8,FALSE)*PRINCIPAL!$H$93*(1-(PRINCIPAL!$O$93/100)),IF(PRINCIPAL!$H$93&lt;&gt;"",VLOOKUP($BG$282,'Banco de Dados'!$B$4:$J$50,8,FALSE)*PRINCIPAL!$H$93,IF(OR(L314=PRINCIPAL!$I$93,L314=PRINCIPAL!$I$93+PRINCIPAL!$I$93,L314=PRINCIPAL!$I$93+PRINCIPAL!$I$93+PRINCIPAL!$I$93),0,IF(L314=PRINCIPAL!$J$93,VLOOKUP($BG$282,'Banco de Dados'!$B$4:$J$50,6,FALSE)*(1-(PRINCIPAL!$K$93/100)),IF(L314=PRINCIPAL!$L$93,VLOOKUP($BG$282,'Banco de Dados'!$B$4:$J$50,6,FALSE)*(1-(PRINCIPAL!$M$93/100)),IF(L314=PRINCIPAL!$N$93,VLOOKUP($BG$282,'Banco de Dados'!$B$4:$J$50,6,FALSE)*(1-(PRINCIPAL!$O$93/100)),VLOOKUP($BG$282,'Banco de Dados'!$B$4:$J$50,6,FALSE)))))))))),"")</f>
        <v/>
      </c>
      <c r="BG314" s="29" t="str">
        <f>IFERROR(BF314*(IFERROR(VLOOKUP($BG$282,'Banco de Dados'!$B$4:$J$50,4,FALSE),"ERRO")),"")</f>
        <v/>
      </c>
      <c r="BH314" s="29" t="str">
        <f t="shared" si="191"/>
        <v/>
      </c>
      <c r="BI314" s="103" t="str">
        <f>IFERROR(BH314*(C314*(PRINCIPAL!$G$93/100))*0.47*(44/12),"")</f>
        <v/>
      </c>
      <c r="BJ314" s="102" t="str">
        <f t="shared" si="176"/>
        <v/>
      </c>
    </row>
    <row r="315" spans="2:62" ht="12.75" customHeight="1" x14ac:dyDescent="0.3">
      <c r="B315" s="326">
        <f t="shared" si="177"/>
        <v>2051</v>
      </c>
      <c r="C315" s="340"/>
      <c r="D315" s="1"/>
      <c r="E315" s="116">
        <v>31</v>
      </c>
      <c r="F315" s="24" t="str">
        <f>IFERROR(VLOOKUP($G$282,'Banco de Dados'!$B$4:$J$50,6,FALSE),"")</f>
        <v/>
      </c>
      <c r="G315" s="25" t="str">
        <f>IFERROR(F315*(IFERROR(VLOOKUP($G$282,'Banco de Dados'!$B$4:$J$50,4,FALSE),"ERRO")),"")</f>
        <v/>
      </c>
      <c r="H315" s="25" t="str">
        <f t="shared" si="178"/>
        <v/>
      </c>
      <c r="I315" s="103" t="str">
        <f t="shared" si="179"/>
        <v/>
      </c>
      <c r="J315" s="117" t="str">
        <f t="shared" si="180"/>
        <v/>
      </c>
      <c r="K315" s="1"/>
      <c r="L315" s="91">
        <v>31</v>
      </c>
      <c r="M315" s="24" t="str">
        <f>IFERROR(IF(AND(PRINCIPAL!$H$84&lt;&gt;"",OR(L315=PRINCIPAL!$I$84,L315=PRINCIPAL!$I$84+PRINCIPAL!$I$84,L315=PRINCIPAL!$I$84+PRINCIPAL!$I$84+PRINCIPAL!$I$84)),0,IF(AND(PRINCIPAL!$H$84&lt;&gt;"",L315=PRINCIPAL!$J$84),VLOOKUP($N$282,'Banco de Dados'!$B$4:$J$50,8,FALSE)*PRINCIPAL!$H$84*(1-(PRINCIPAL!$K$84/100)),IF(AND(PRINCIPAL!$H$84&lt;&gt;"",L315=PRINCIPAL!$L$84),VLOOKUP($N$282,'Banco de Dados'!$B$4:$J$50,8,FALSE)*PRINCIPAL!$H$84*(1-(PRINCIPAL!$M$84/100)),IF(AND(PRINCIPAL!$H$84&lt;&gt;"",L315=PRINCIPAL!$N$84),VLOOKUP($N$282,'Banco de Dados'!$B$4:$J$50,8,FALSE)*PRINCIPAL!$H$84*(1-(PRINCIPAL!$O$84/100)),IF(PRINCIPAL!$H$84&lt;&gt;"",VLOOKUP($N$282,'Banco de Dados'!$B$4:$J$50,8,FALSE)*PRINCIPAL!$H$84,IF(OR(L315=PRINCIPAL!$I$84,L315=PRINCIPAL!$I$84+PRINCIPAL!$I$84,L315=PRINCIPAL!$I$84+PRINCIPAL!$I$84+PRINCIPAL!$I$84),0,IF(L315=PRINCIPAL!$J$84,VLOOKUP($N$282,'Banco de Dados'!$B$4:$J$50,6,FALSE)*(1-(PRINCIPAL!$K$84/100)),IF(L315=PRINCIPAL!$L$84,VLOOKUP($N$282,'Banco de Dados'!$B$4:$J$50,6,FALSE)*(1-(PRINCIPAL!$M$84/100)),IF(L315=PRINCIPAL!$N$84,VLOOKUP($N$282,'Banco de Dados'!$B$4:$J$50,6,FALSE)*(1-(PRINCIPAL!$O$84/100)),VLOOKUP($N$282,'Banco de Dados'!$B$4:$J$50,6,FALSE)))))))))),"")</f>
        <v/>
      </c>
      <c r="N315" s="25" t="str">
        <f>IFERROR(M315*(IFERROR(VLOOKUP($N$282,'Banco de Dados'!$B$4:$J$50,4,FALSE),"ERRO")),"")</f>
        <v/>
      </c>
      <c r="O315" s="25" t="str">
        <f t="shared" si="199"/>
        <v/>
      </c>
      <c r="P315" s="103" t="str">
        <f>IFERROR(O315*(C315*(PRINCIPAL!$G$84/100))*0.47*(44/12),"")</f>
        <v/>
      </c>
      <c r="Q315" s="107" t="str">
        <f t="shared" si="201"/>
        <v/>
      </c>
      <c r="R315" s="29" t="str">
        <f>IFERROR(IF(AND(PRINCIPAL!$H$85&lt;&gt;"",OR(L315=PRINCIPAL!$I$85,L315=PRINCIPAL!$I$85+PRINCIPAL!$I$85,L315=PRINCIPAL!$I$85+PRINCIPAL!$I$85+PRINCIPAL!$I$85)),0,IF(AND(PRINCIPAL!$H$85&lt;&gt;"",L315=PRINCIPAL!$J$85),VLOOKUP($S$282,'Banco de Dados'!$B$4:$J$50,8,FALSE)*PRINCIPAL!$H$85*(1-(PRINCIPAL!$K$85/100)),IF(AND(PRINCIPAL!$H$85&lt;&gt;"",L315=PRINCIPAL!$L$85),VLOOKUP($S$282,'Banco de Dados'!$B$4:$J$50,8,FALSE)*PRINCIPAL!$H$85*(1-(PRINCIPAL!$M$85/100)),IF(AND(PRINCIPAL!$H$85&lt;&gt;"",L315=PRINCIPAL!$N$85),VLOOKUP($S$282,'Banco de Dados'!$B$4:$J$50,8,FALSE)*PRINCIPAL!$H$85*(1-(PRINCIPAL!$O$85/100)),IF(PRINCIPAL!$H$85&lt;&gt;"",VLOOKUP($S$282,'Banco de Dados'!$B$4:$J$50,8,FALSE)*PRINCIPAL!$H$85,IF(OR(L315=PRINCIPAL!$I$85,L315=PRINCIPAL!$I$85+PRINCIPAL!$I$85,L315=PRINCIPAL!$I$85+PRINCIPAL!$I$85+PRINCIPAL!$I$85),0,IF(L315=PRINCIPAL!$J$85,VLOOKUP($S$282,'Banco de Dados'!$B$4:$J$50,6,FALSE)*(1-(PRINCIPAL!$K$85/100)),IF(L315=PRINCIPAL!$L$85,VLOOKUP($S$282,'Banco de Dados'!$B$4:$J$50,6,FALSE)*(1-(PRINCIPAL!$M$85/100)),IF(L315=PRINCIPAL!$N$85,VLOOKUP($S$282,'Banco de Dados'!$B$4:$J$50,6,FALSE)*(1-(PRINCIPAL!$O$85/100)),VLOOKUP($S$282,'Banco de Dados'!$B$4:$J$50,6,FALSE)))))))))),"")</f>
        <v/>
      </c>
      <c r="S315" s="29" t="str">
        <f>IFERROR(R315*(IFERROR(VLOOKUP($S$282,'Banco de Dados'!$B$4:$J$50,4,FALSE),"ERRO")),"")</f>
        <v/>
      </c>
      <c r="T315" s="29" t="str">
        <f t="shared" si="198"/>
        <v/>
      </c>
      <c r="U315" s="103" t="str">
        <f>IFERROR(T315*(C315*(PRINCIPAL!$G$85/100))*0.47*(44/12),"")</f>
        <v/>
      </c>
      <c r="V315" s="103" t="str">
        <f t="shared" si="174"/>
        <v/>
      </c>
      <c r="W315" s="30" t="str">
        <f>IFERROR(IF(AND(PRINCIPAL!$H$86&lt;&gt;"",OR(L315=PRINCIPAL!$I$86,L315=PRINCIPAL!$I$86+PRINCIPAL!$I$86,L315=PRINCIPAL!$I$86+PRINCIPAL!$I$86+PRINCIPAL!$I$86)),0,IF(AND(PRINCIPAL!$H$86&lt;&gt;"",L315=PRINCIPAL!$J$86),VLOOKUP($X$282,'Banco de Dados'!$B$4:$J$50,8,FALSE)*PRINCIPAL!$H$86*(1-(PRINCIPAL!$K$86/100)),IF(AND(PRINCIPAL!$H$86&lt;&gt;"",L315=PRINCIPAL!$L$86),VLOOKUP($X$282,'Banco de Dados'!$B$4:$J$50,8,FALSE)*PRINCIPAL!$H$86*(1-(PRINCIPAL!$M$86/100)),IF(AND(PRINCIPAL!$H$86&lt;&gt;"",L315=PRINCIPAL!$N$86),VLOOKUP($X$282,'Banco de Dados'!$B$4:$J$50,8,FALSE)*PRINCIPAL!$H$86*(1-(PRINCIPAL!$O$86/100)),IF(PRINCIPAL!$H$86&lt;&gt;"",VLOOKUP($X$282,'Banco de Dados'!$B$4:$J$50,8,FALSE)*PRINCIPAL!$H$86,IF(OR(L315=PRINCIPAL!$I$86,L315=PRINCIPAL!$I$86+PRINCIPAL!$I$86,L315=PRINCIPAL!$I$86+PRINCIPAL!$I$86+PRINCIPAL!$I$86),0,IF(L315=PRINCIPAL!$J$86,VLOOKUP($X$282,'Banco de Dados'!$B$4:$J$50,6,FALSE)*(1-(PRINCIPAL!$K$86/100)),IF(L315=PRINCIPAL!$L$86,VLOOKUP($X$282,'Banco de Dados'!$B$4:$J$50,6,FALSE)*(1-(PRINCIPAL!$M$86/100)),IF(L315=PRINCIPAL!$N$86,VLOOKUP($X$282,'Banco de Dados'!$B$4:$J$50,6,FALSE)*(1-(PRINCIPAL!$O$86/100)),VLOOKUP($X$282,'Banco de Dados'!$B$4:$J$50,6,FALSE)))))))))),"")</f>
        <v/>
      </c>
      <c r="X315" s="29" t="str">
        <f>IFERROR(W315*(IFERROR(VLOOKUP($X$282,'Banco de Dados'!$B$4:$J$50,4,FALSE),"ERRO")),"")</f>
        <v/>
      </c>
      <c r="Y315" s="29" t="str">
        <f t="shared" si="192"/>
        <v/>
      </c>
      <c r="Z315" s="103" t="str">
        <f>IFERROR(Y315*(C315*(PRINCIPAL!$G$86/100))*0.47*(44/12),"")</f>
        <v/>
      </c>
      <c r="AA315" s="111" t="str">
        <f t="shared" si="193"/>
        <v/>
      </c>
      <c r="AB315" s="30" t="str">
        <f>IFERROR(IF(AND(PRINCIPAL!$H$87&lt;&gt;"",OR(L315=PRINCIPAL!$I$87,L315=PRINCIPAL!$I$87+PRINCIPAL!$I$87,L315=PRINCIPAL!$I$87+PRINCIPAL!$I$87+PRINCIPAL!$I$87)),0,IF(AND(PRINCIPAL!$H$87&lt;&gt;"",L315=PRINCIPAL!$J$87),VLOOKUP($AC$282,'Banco de Dados'!$B$4:$J$50,8,FALSE)*PRINCIPAL!$H$87*(1-(PRINCIPAL!$K$87/100)),IF(AND(PRINCIPAL!$H$87&lt;&gt;"",L315=PRINCIPAL!$L$87),VLOOKUP($AC$282,'Banco de Dados'!$B$4:$J$50,8,FALSE)*PRINCIPAL!$H$87*(1-(PRINCIPAL!$M$87/100)),IF(AND(PRINCIPAL!$H$87&lt;&gt;"",L315=PRINCIPAL!$N$87),VLOOKUP($AC$282,'Banco de Dados'!$B$4:$J$50,8,FALSE)*PRINCIPAL!$H$87*(1-(PRINCIPAL!$O$87/100)),IF(PRINCIPAL!$H$87&lt;&gt;"",VLOOKUP($AC$282,'Banco de Dados'!$B$4:$J$50,8,FALSE)*PRINCIPAL!$H$87,IF(OR(L315=PRINCIPAL!$I$87,L315=PRINCIPAL!$I$87+PRINCIPAL!$I$87,L315=PRINCIPAL!$I$87+PRINCIPAL!$I$87+PRINCIPAL!$I$87),0,IF(L315=PRINCIPAL!$J$87,VLOOKUP($AC$282,'Banco de Dados'!$B$4:$J$50,6,FALSE)*(1-(PRINCIPAL!$K$87/100)),IF(L315=PRINCIPAL!$L$87,VLOOKUP($AC$282,'Banco de Dados'!$B$4:$J$50,6,FALSE)*(1-(PRINCIPAL!$M$87/100)),IF(L315=PRINCIPAL!$N$87,VLOOKUP($AC$282,'Banco de Dados'!$B$4:$J$50,6,FALSE)*(1-(PRINCIPAL!$O$87/100)),VLOOKUP($AC$282,'Banco de Dados'!$B$4:$J$50,6,FALSE)))))))))),"")</f>
        <v/>
      </c>
      <c r="AC315" s="29" t="str">
        <f>IFERROR(AB315*(IFERROR(VLOOKUP($AC$282,'Banco de Dados'!$B$4:$J$50,4,FALSE),"ERRO")),"")</f>
        <v/>
      </c>
      <c r="AD315" s="29" t="str">
        <f t="shared" si="183"/>
        <v/>
      </c>
      <c r="AE315" s="103" t="str">
        <f>IFERROR(AD315*(C315*(PRINCIPAL!$G$87/100))*0.47*(44/12),"")</f>
        <v/>
      </c>
      <c r="AF315" s="111" t="str">
        <f t="shared" si="184"/>
        <v/>
      </c>
      <c r="AG315" s="30" t="str">
        <f>IFERROR(IF(AND(PRINCIPAL!$H$88&lt;&gt;"",OR(L315=PRINCIPAL!$I$88,L315=PRINCIPAL!$I$88+PRINCIPAL!$I$88,L315=PRINCIPAL!$I$88+PRINCIPAL!$I$88+PRINCIPAL!$I$88)),0,IF(AND(PRINCIPAL!$H$88&lt;&gt;"",L315=PRINCIPAL!$J$88),VLOOKUP($AH$282,'Banco de Dados'!$B$4:$J$50,8,FALSE)*PRINCIPAL!$H$88*(1-(PRINCIPAL!$K$88/100)),IF(AND(PRINCIPAL!$H$88&lt;&gt;"",L315=PRINCIPAL!$L$88),VLOOKUP($AH$282,'Banco de Dados'!$B$4:$J$50,8,FALSE)*PRINCIPAL!$H$88*(1-(PRINCIPAL!$M$88/100)),IF(AND(PRINCIPAL!$H$88&lt;&gt;"",L315=PRINCIPAL!$N$88),VLOOKUP($AH$282,'Banco de Dados'!$B$4:$J$50,8,FALSE)*PRINCIPAL!$H$88*(1-(PRINCIPAL!$O$88/100)),IF(PRINCIPAL!$H$88&lt;&gt;"",VLOOKUP($AH$282,'Banco de Dados'!$B$4:$J$50,8,FALSE)*PRINCIPAL!$H$88,IF(OR(L315=PRINCIPAL!$I$88,L315=PRINCIPAL!$I$88+PRINCIPAL!$I$88,L315=PRINCIPAL!$I$88+PRINCIPAL!$I$88+PRINCIPAL!$I$88),0,IF(L315=PRINCIPAL!$J$88,VLOOKUP($AH$282,'Banco de Dados'!$B$4:$J$50,6,FALSE)*(1-(PRINCIPAL!$K$88/100)),IF(L315=PRINCIPAL!$L$88,VLOOKUP($AH$282,'Banco de Dados'!$B$4:$J$50,6,FALSE)*(1-(PRINCIPAL!$M$88/100)),IF(L315=PRINCIPAL!$N$88,VLOOKUP($AH$282,'Banco de Dados'!$B$4:$J$50,6,FALSE)*(1-(PRINCIPAL!$O$88/100)),VLOOKUP($AH$282,'Banco de Dados'!$B$4:$J$50,6,FALSE)))))))))),"")</f>
        <v/>
      </c>
      <c r="AH315" s="29" t="str">
        <f>IFERROR(AG315*(IFERROR(VLOOKUP($AH$282,'Banco de Dados'!$B$4:$J$50,4,FALSE),"ERRO")),"")</f>
        <v/>
      </c>
      <c r="AI315" s="29" t="str">
        <f t="shared" si="185"/>
        <v/>
      </c>
      <c r="AJ315" s="103" t="str">
        <f>IFERROR(AI315*(C315*(PRINCIPAL!$G$88/100))*0.47*(44/12),"")</f>
        <v/>
      </c>
      <c r="AK315" s="111" t="str">
        <f t="shared" si="194"/>
        <v/>
      </c>
      <c r="AL315" s="30" t="str">
        <f>IFERROR(IF(AND(PRINCIPAL!$H$89&lt;&gt;"",OR(L315=PRINCIPAL!$I$89,L315=PRINCIPAL!$I$89+PRINCIPAL!$I$89,L315=PRINCIPAL!$I$89+PRINCIPAL!$I$89+PRINCIPAL!$I$89)),0,IF(AND(PRINCIPAL!$H$89&lt;&gt;"",L315=PRINCIPAL!$J$89),VLOOKUP($AM$282,'Banco de Dados'!$B$4:$J$50,8,FALSE)*PRINCIPAL!$H$89*(1-(PRINCIPAL!$K$89/100)),IF(AND(PRINCIPAL!$H$89&lt;&gt;"",L315=PRINCIPAL!$L$89),VLOOKUP($AM$282,'Banco de Dados'!$B$4:$J$50,8,FALSE)*PRINCIPAL!$H$89*(1-(PRINCIPAL!$M$89/100)),IF(AND(PRINCIPAL!$H$89&lt;&gt;"",L315=PRINCIPAL!$N$89),VLOOKUP($AM$282,'Banco de Dados'!$B$4:$J$50,8,FALSE)*PRINCIPAL!$H$89*(1-(PRINCIPAL!$O$89/100)),IF(PRINCIPAL!$H$89&lt;&gt;"",VLOOKUP($AM$282,'Banco de Dados'!$B$4:$J$50,8,FALSE)*PRINCIPAL!$H$89,IF(OR(L315=PRINCIPAL!$I$89,L315=PRINCIPAL!$I$89+PRINCIPAL!$I$89,L315=PRINCIPAL!$I$89+PRINCIPAL!$I$89+PRINCIPAL!$I$89),0,IF(L315=PRINCIPAL!$J$89,VLOOKUP($AM$282,'Banco de Dados'!$B$4:$J$50,6,FALSE)*(1-(PRINCIPAL!$K$89/100)),IF(L315=PRINCIPAL!$L$89,VLOOKUP($AM$282,'Banco de Dados'!$B$4:$J$50,6,FALSE)*(1-(PRINCIPAL!$M$89/100)),IF(L315=PRINCIPAL!$N$89,VLOOKUP($AM$282,'Banco de Dados'!$B$4:$J$50,6,FALSE)*(1-(PRINCIPAL!$O$89/100)),VLOOKUP($AM$282,'Banco de Dados'!$B$4:$J$50,6,FALSE)))))))))),"")</f>
        <v/>
      </c>
      <c r="AM315" s="29" t="str">
        <f>IFERROR(AL315*(IFERROR(VLOOKUP($AM$282,'Banco de Dados'!$B$4:$J$50,4,FALSE),"ERRO")),"")</f>
        <v/>
      </c>
      <c r="AN315" s="29" t="str">
        <f t="shared" si="186"/>
        <v/>
      </c>
      <c r="AO315" s="103" t="str">
        <f>IFERROR(AN315*(C315*(PRINCIPAL!$G$89/100))*0.47*(44/12),"")</f>
        <v/>
      </c>
      <c r="AP315" s="111" t="str">
        <f t="shared" si="187"/>
        <v/>
      </c>
      <c r="AQ315" s="30" t="str">
        <f>IFERROR(IF(AND(PRINCIPAL!$H$90&lt;&gt;"",OR(L315=PRINCIPAL!$I$90,L315=PRINCIPAL!$I$90+PRINCIPAL!$I$90,L315=PRINCIPAL!$I$90+PRINCIPAL!$I$90+PRINCIPAL!$I$90)),0,IF(AND(PRINCIPAL!$H$90&lt;&gt;"",L315=PRINCIPAL!$J$90),VLOOKUP($AR$282,'Banco de Dados'!$B$4:$J$50,8,FALSE)*PRINCIPAL!$H$90*(1-(PRINCIPAL!$K$90/100)),IF(AND(PRINCIPAL!$H$90&lt;&gt;"",L315=PRINCIPAL!$L$90),VLOOKUP($AR$282,'Banco de Dados'!$B$4:$J$50,8,FALSE)*PRINCIPAL!$H$90*(1-(PRINCIPAL!$M$90/100)),IF(AND(PRINCIPAL!$H$90&lt;&gt;"",L315=PRINCIPAL!$N$90),VLOOKUP($AR$282,'Banco de Dados'!$B$4:$J$50,8,FALSE)*PRINCIPAL!$H$90*(1-(PRINCIPAL!$O$90/100)),IF(PRINCIPAL!$H$90&lt;&gt;"",VLOOKUP($AR$282,'Banco de Dados'!$B$4:$J$50,8,FALSE)*PRINCIPAL!$H$90,IF(OR(L315=PRINCIPAL!$I$90,L315=PRINCIPAL!$I$90+PRINCIPAL!$I$90,L315=PRINCIPAL!$I$90+PRINCIPAL!$I$90+PRINCIPAL!$I$90),0,IF(L315=PRINCIPAL!$J$90,VLOOKUP($AR$282,'Banco de Dados'!$B$4:$J$50,6,FALSE)*(1-(PRINCIPAL!$K$90/100)),IF(L315=PRINCIPAL!$L$90,VLOOKUP($AR$282,'Banco de Dados'!$B$4:$J$50,6,FALSE)*(1-(PRINCIPAL!$M$90/100)),IF(L315=PRINCIPAL!$N$90,VLOOKUP($AR$282,'Banco de Dados'!$B$4:$J$50,6,FALSE)*(1-(PRINCIPAL!$O$90/100)),VLOOKUP($AR$282,'Banco de Dados'!$B$4:$J$50,6,FALSE)))))))))),"")</f>
        <v/>
      </c>
      <c r="AR315" s="29" t="str">
        <f>IFERROR(AQ315*(IFERROR(VLOOKUP($AR$282,'Banco de Dados'!$B$4:$J$50,4,FALSE),"ERRO")),"")</f>
        <v/>
      </c>
      <c r="AS315" s="29" t="str">
        <f t="shared" si="188"/>
        <v/>
      </c>
      <c r="AT315" s="103" t="str">
        <f>IFERROR(AS315*(C315*(PRINCIPAL!$G$90/100))*0.47*(44/12),"")</f>
        <v/>
      </c>
      <c r="AU315" s="111" t="str">
        <f t="shared" si="189"/>
        <v/>
      </c>
      <c r="AV315" s="30" t="str">
        <f>IFERROR(IF(AND(PRINCIPAL!$H$91&lt;&gt;"",OR(L315=PRINCIPAL!$I$91,L315=PRINCIPAL!$I$91+PRINCIPAL!$I$91,L315=PRINCIPAL!$I$91+PRINCIPAL!$I$91+PRINCIPAL!$I$91)),0,IF(AND(PRINCIPAL!$H$91&lt;&gt;"",L315=PRINCIPAL!$J$91),VLOOKUP($AW$282,'Banco de Dados'!$B$4:$J$50,8,FALSE)*PRINCIPAL!$H$91*(1-(PRINCIPAL!$K$91/100)),IF(AND(PRINCIPAL!$H$91&lt;&gt;"",L315=PRINCIPAL!$L$91),VLOOKUP($AW$282,'Banco de Dados'!$B$4:$J$50,8,FALSE)*PRINCIPAL!$H$91*(1-(PRINCIPAL!$M$91/100)),IF(AND(PRINCIPAL!$H$91&lt;&gt;"",L315=PRINCIPAL!$N$91),VLOOKUP($AW$282,'Banco de Dados'!$B$4:$J$50,8,FALSE)*PRINCIPAL!$H$91*(1-(PRINCIPAL!$O$91/100)),IF(PRINCIPAL!$H$91&lt;&gt;"",VLOOKUP($AW$282,'Banco de Dados'!$B$4:$J$50,8,FALSE)*PRINCIPAL!$H$91,IF(OR(L315=PRINCIPAL!$I$91,L315=PRINCIPAL!$I$91+PRINCIPAL!$I$91,L315=PRINCIPAL!$I$91+PRINCIPAL!$I$91+PRINCIPAL!$I$91),0,IF(L315=PRINCIPAL!$J$91,VLOOKUP($AW$282,'Banco de Dados'!$B$4:$J$50,6,FALSE)*(1-(PRINCIPAL!$K$91/100)),IF(L315=PRINCIPAL!$L$91,VLOOKUP($AW$282,'Banco de Dados'!$B$4:$J$50,6,FALSE)*(1-(PRINCIPAL!$M$91/100)),IF(L315=PRINCIPAL!$N$91,VLOOKUP($AW$282,'Banco de Dados'!$B$4:$J$50,6,FALSE)*(1-(PRINCIPAL!$O$91/100)),VLOOKUP($AW$282,'Banco de Dados'!$B$4:$J$50,6,FALSE)))))))))),"")</f>
        <v/>
      </c>
      <c r="AW315" s="29" t="str">
        <f>IFERROR(AV315*(IFERROR(VLOOKUP($AW$282,'Banco de Dados'!$B$4:$J$50,4,FALSE),"ERRO")),"")</f>
        <v/>
      </c>
      <c r="AX315" s="29" t="str">
        <f t="shared" si="190"/>
        <v/>
      </c>
      <c r="AY315" s="103" t="str">
        <f>IFERROR(AX315*(C315*(PRINCIPAL!$G$91/100))*0.47*(44/12),"")</f>
        <v/>
      </c>
      <c r="AZ315" s="111" t="str">
        <f t="shared" si="195"/>
        <v/>
      </c>
      <c r="BA315" s="30" t="str">
        <f>IFERROR(IF(AND(PRINCIPAL!$H$92&lt;&gt;"",OR(L315=PRINCIPAL!$I$92,L315=PRINCIPAL!$I$92+PRINCIPAL!$I$92,L315=PRINCIPAL!$I$92+PRINCIPAL!$I$92+PRINCIPAL!$I$92)),0,IF(AND(PRINCIPAL!$H$92&lt;&gt;"",L315=PRINCIPAL!$J$92),VLOOKUP($BB$282,'Banco de Dados'!$B$4:$J$50,8,FALSE)*PRINCIPAL!$H$92*(1-(PRINCIPAL!$K$92/100)),IF(AND(PRINCIPAL!$H$92&lt;&gt;"",L315=PRINCIPAL!$L$92),VLOOKUP($BB$282,'Banco de Dados'!$B$4:$J$50,8,FALSE)*PRINCIPAL!$H$92*(1-(PRINCIPAL!$M$92/100)),IF(AND(PRINCIPAL!$H$92&lt;&gt;"",L315=PRINCIPAL!$N$92),VLOOKUP($BB$282,'Banco de Dados'!$B$4:$J$50,8,FALSE)*PRINCIPAL!$H$92*(1-(PRINCIPAL!$O$92/100)),IF(PRINCIPAL!$H$92&lt;&gt;"",VLOOKUP($BB$282,'Banco de Dados'!$B$4:$J$50,8,FALSE)*PRINCIPAL!$H$92,IF(OR(L315=PRINCIPAL!$I$92,L315=PRINCIPAL!$I$92+PRINCIPAL!$I$92,L315=PRINCIPAL!$I$92+PRINCIPAL!$I$92+PRINCIPAL!$I$92),0,IF(L315=PRINCIPAL!$J$92,VLOOKUP($BB$282,'Banco de Dados'!$B$4:$J$50,6,FALSE)*(1-(PRINCIPAL!$K$92/100)),IF(L315=PRINCIPAL!$L$92,VLOOKUP($BB$282,'Banco de Dados'!$B$4:$J$50,6,FALSE)*(1-(PRINCIPAL!$M$92/100)),IF(L315=PRINCIPAL!$N$92,VLOOKUP($BB$282,'Banco de Dados'!$B$4:$J$50,6,FALSE)*(1-(PRINCIPAL!$O$92/100)),VLOOKUP($BB$282,'Banco de Dados'!$B$4:$J$50,6,FALSE)))))))))),"")</f>
        <v/>
      </c>
      <c r="BB315" s="29" t="str">
        <f>IFERROR(BA315*(IFERROR(VLOOKUP($BB$282,'Banco de Dados'!$B$4:$J$50,4,FALSE),"ERRO")),"")</f>
        <v/>
      </c>
      <c r="BC315" s="29" t="str">
        <f t="shared" si="196"/>
        <v/>
      </c>
      <c r="BD315" s="103" t="str">
        <f>IFERROR(BC315*(C315*(PRINCIPAL!$G$92/100))*0.47*(44/12),"")</f>
        <v/>
      </c>
      <c r="BE315" s="111" t="str">
        <f t="shared" si="175"/>
        <v/>
      </c>
      <c r="BF315" s="30" t="str">
        <f>IFERROR(IF(AND(PRINCIPAL!$H$93&lt;&gt;"",OR(L315=PRINCIPAL!$I$93,L315=PRINCIPAL!$I$93+PRINCIPAL!$I$93,L315=PRINCIPAL!$I$93+PRINCIPAL!$I$93+PRINCIPAL!$I$93)),0,IF(AND(PRINCIPAL!$H$93&lt;&gt;"",L315=PRINCIPAL!$J$93),VLOOKUP($BG$282,'Banco de Dados'!$B$4:$J$50,8,FALSE)*PRINCIPAL!$H$93*(1-(PRINCIPAL!$K$93/100)),IF(AND(PRINCIPAL!$H$93&lt;&gt;"",L315=PRINCIPAL!$L$93),VLOOKUP($BG$282,'Banco de Dados'!$B$4:$J$50,8,FALSE)*PRINCIPAL!$H$93*(1-(PRINCIPAL!$M$93/100)),IF(AND(PRINCIPAL!$H$93&lt;&gt;"",L315=PRINCIPAL!$N$93),VLOOKUP($BG$282,'Banco de Dados'!$B$4:$J$50,8,FALSE)*PRINCIPAL!$H$93*(1-(PRINCIPAL!$O$93/100)),IF(PRINCIPAL!$H$93&lt;&gt;"",VLOOKUP($BG$282,'Banco de Dados'!$B$4:$J$50,8,FALSE)*PRINCIPAL!$H$93,IF(OR(L315=PRINCIPAL!$I$93,L315=PRINCIPAL!$I$93+PRINCIPAL!$I$93,L315=PRINCIPAL!$I$93+PRINCIPAL!$I$93+PRINCIPAL!$I$93),0,IF(L315=PRINCIPAL!$J$93,VLOOKUP($BG$282,'Banco de Dados'!$B$4:$J$50,6,FALSE)*(1-(PRINCIPAL!$K$93/100)),IF(L315=PRINCIPAL!$L$93,VLOOKUP($BG$282,'Banco de Dados'!$B$4:$J$50,6,FALSE)*(1-(PRINCIPAL!$M$93/100)),IF(L315=PRINCIPAL!$N$93,VLOOKUP($BG$282,'Banco de Dados'!$B$4:$J$50,6,FALSE)*(1-(PRINCIPAL!$O$93/100)),VLOOKUP($BG$282,'Banco de Dados'!$B$4:$J$50,6,FALSE)))))))))),"")</f>
        <v/>
      </c>
      <c r="BG315" s="29" t="str">
        <f>IFERROR(BF315*(IFERROR(VLOOKUP($BG$282,'Banco de Dados'!$B$4:$J$50,4,FALSE),"ERRO")),"")</f>
        <v/>
      </c>
      <c r="BH315" s="29" t="str">
        <f t="shared" si="191"/>
        <v/>
      </c>
      <c r="BI315" s="103" t="str">
        <f>IFERROR(BH315*(C315*(PRINCIPAL!$G$93/100))*0.47*(44/12),"")</f>
        <v/>
      </c>
      <c r="BJ315" s="102" t="str">
        <f t="shared" si="176"/>
        <v/>
      </c>
    </row>
    <row r="316" spans="2:62" ht="12.75" customHeight="1" x14ac:dyDescent="0.3">
      <c r="B316" s="326">
        <f t="shared" si="177"/>
        <v>2052</v>
      </c>
      <c r="C316" s="340"/>
      <c r="D316" s="1"/>
      <c r="E316" s="116">
        <v>32</v>
      </c>
      <c r="F316" s="24" t="str">
        <f>IFERROR(VLOOKUP($G$282,'Banco de Dados'!$B$4:$J$50,6,FALSE),"")</f>
        <v/>
      </c>
      <c r="G316" s="25" t="str">
        <f>IFERROR(F316*(IFERROR(VLOOKUP($G$282,'Banco de Dados'!$B$4:$J$50,4,FALSE),"ERRO")),"")</f>
        <v/>
      </c>
      <c r="H316" s="25" t="str">
        <f t="shared" si="178"/>
        <v/>
      </c>
      <c r="I316" s="103" t="str">
        <f t="shared" si="179"/>
        <v/>
      </c>
      <c r="J316" s="117" t="str">
        <f t="shared" si="180"/>
        <v/>
      </c>
      <c r="K316" s="1"/>
      <c r="L316" s="91">
        <v>32</v>
      </c>
      <c r="M316" s="24" t="str">
        <f>IFERROR(IF(AND(PRINCIPAL!$H$84&lt;&gt;"",OR(L316=PRINCIPAL!$I$84,L316=PRINCIPAL!$I$84+PRINCIPAL!$I$84,L316=PRINCIPAL!$I$84+PRINCIPAL!$I$84+PRINCIPAL!$I$84)),0,IF(AND(PRINCIPAL!$H$84&lt;&gt;"",L316=PRINCIPAL!$J$84),VLOOKUP($N$282,'Banco de Dados'!$B$4:$J$50,8,FALSE)*PRINCIPAL!$H$84*(1-(PRINCIPAL!$K$84/100)),IF(AND(PRINCIPAL!$H$84&lt;&gt;"",L316=PRINCIPAL!$L$84),VLOOKUP($N$282,'Banco de Dados'!$B$4:$J$50,8,FALSE)*PRINCIPAL!$H$84*(1-(PRINCIPAL!$M$84/100)),IF(AND(PRINCIPAL!$H$84&lt;&gt;"",L316=PRINCIPAL!$N$84),VLOOKUP($N$282,'Banco de Dados'!$B$4:$J$50,8,FALSE)*PRINCIPAL!$H$84*(1-(PRINCIPAL!$O$84/100)),IF(PRINCIPAL!$H$84&lt;&gt;"",VLOOKUP($N$282,'Banco de Dados'!$B$4:$J$50,8,FALSE)*PRINCIPAL!$H$84,IF(OR(L316=PRINCIPAL!$I$84,L316=PRINCIPAL!$I$84+PRINCIPAL!$I$84,L316=PRINCIPAL!$I$84+PRINCIPAL!$I$84+PRINCIPAL!$I$84),0,IF(L316=PRINCIPAL!$J$84,VLOOKUP($N$282,'Banco de Dados'!$B$4:$J$50,6,FALSE)*(1-(PRINCIPAL!$K$84/100)),IF(L316=PRINCIPAL!$L$84,VLOOKUP($N$282,'Banco de Dados'!$B$4:$J$50,6,FALSE)*(1-(PRINCIPAL!$M$84/100)),IF(L316=PRINCIPAL!$N$84,VLOOKUP($N$282,'Banco de Dados'!$B$4:$J$50,6,FALSE)*(1-(PRINCIPAL!$O$84/100)),VLOOKUP($N$282,'Banco de Dados'!$B$4:$J$50,6,FALSE)))))))))),"")</f>
        <v/>
      </c>
      <c r="N316" s="25" t="str">
        <f>IFERROR(M316*(IFERROR(VLOOKUP($N$282,'Banco de Dados'!$B$4:$J$50,4,FALSE),"ERRO")),"")</f>
        <v/>
      </c>
      <c r="O316" s="25" t="str">
        <f t="shared" si="199"/>
        <v/>
      </c>
      <c r="P316" s="103" t="str">
        <f>IFERROR(O316*(C316*(PRINCIPAL!$G$84/100))*0.47*(44/12),"")</f>
        <v/>
      </c>
      <c r="Q316" s="107" t="str">
        <f t="shared" si="201"/>
        <v/>
      </c>
      <c r="R316" s="29" t="str">
        <f>IFERROR(IF(AND(PRINCIPAL!$H$85&lt;&gt;"",OR(L316=PRINCIPAL!$I$85,L316=PRINCIPAL!$I$85+PRINCIPAL!$I$85,L316=PRINCIPAL!$I$85+PRINCIPAL!$I$85+PRINCIPAL!$I$85)),0,IF(AND(PRINCIPAL!$H$85&lt;&gt;"",L316=PRINCIPAL!$J$85),VLOOKUP($S$282,'Banco de Dados'!$B$4:$J$50,8,FALSE)*PRINCIPAL!$H$85*(1-(PRINCIPAL!$K$85/100)),IF(AND(PRINCIPAL!$H$85&lt;&gt;"",L316=PRINCIPAL!$L$85),VLOOKUP($S$282,'Banco de Dados'!$B$4:$J$50,8,FALSE)*PRINCIPAL!$H$85*(1-(PRINCIPAL!$M$85/100)),IF(AND(PRINCIPAL!$H$85&lt;&gt;"",L316=PRINCIPAL!$N$85),VLOOKUP($S$282,'Banco de Dados'!$B$4:$J$50,8,FALSE)*PRINCIPAL!$H$85*(1-(PRINCIPAL!$O$85/100)),IF(PRINCIPAL!$H$85&lt;&gt;"",VLOOKUP($S$282,'Banco de Dados'!$B$4:$J$50,8,FALSE)*PRINCIPAL!$H$85,IF(OR(L316=PRINCIPAL!$I$85,L316=PRINCIPAL!$I$85+PRINCIPAL!$I$85,L316=PRINCIPAL!$I$85+PRINCIPAL!$I$85+PRINCIPAL!$I$85),0,IF(L316=PRINCIPAL!$J$85,VLOOKUP($S$282,'Banco de Dados'!$B$4:$J$50,6,FALSE)*(1-(PRINCIPAL!$K$85/100)),IF(L316=PRINCIPAL!$L$85,VLOOKUP($S$282,'Banco de Dados'!$B$4:$J$50,6,FALSE)*(1-(PRINCIPAL!$M$85/100)),IF(L316=PRINCIPAL!$N$85,VLOOKUP($S$282,'Banco de Dados'!$B$4:$J$50,6,FALSE)*(1-(PRINCIPAL!$O$85/100)),VLOOKUP($S$282,'Banco de Dados'!$B$4:$J$50,6,FALSE)))))))))),"")</f>
        <v/>
      </c>
      <c r="S316" s="29" t="str">
        <f>IFERROR(R316*(IFERROR(VLOOKUP($S$282,'Banco de Dados'!$B$4:$J$50,4,FALSE),"ERRO")),"")</f>
        <v/>
      </c>
      <c r="T316" s="29" t="str">
        <f t="shared" si="198"/>
        <v/>
      </c>
      <c r="U316" s="103" t="str">
        <f>IFERROR(T316*(C316*(PRINCIPAL!$G$85/100))*0.47*(44/12),"")</f>
        <v/>
      </c>
      <c r="V316" s="103" t="str">
        <f t="shared" si="174"/>
        <v/>
      </c>
      <c r="W316" s="30" t="str">
        <f>IFERROR(IF(AND(PRINCIPAL!$H$86&lt;&gt;"",OR(L316=PRINCIPAL!$I$86,L316=PRINCIPAL!$I$86+PRINCIPAL!$I$86,L316=PRINCIPAL!$I$86+PRINCIPAL!$I$86+PRINCIPAL!$I$86)),0,IF(AND(PRINCIPAL!$H$86&lt;&gt;"",L316=PRINCIPAL!$J$86),VLOOKUP($X$282,'Banco de Dados'!$B$4:$J$50,8,FALSE)*PRINCIPAL!$H$86*(1-(PRINCIPAL!$K$86/100)),IF(AND(PRINCIPAL!$H$86&lt;&gt;"",L316=PRINCIPAL!$L$86),VLOOKUP($X$282,'Banco de Dados'!$B$4:$J$50,8,FALSE)*PRINCIPAL!$H$86*(1-(PRINCIPAL!$M$86/100)),IF(AND(PRINCIPAL!$H$86&lt;&gt;"",L316=PRINCIPAL!$N$86),VLOOKUP($X$282,'Banco de Dados'!$B$4:$J$50,8,FALSE)*PRINCIPAL!$H$86*(1-(PRINCIPAL!$O$86/100)),IF(PRINCIPAL!$H$86&lt;&gt;"",VLOOKUP($X$282,'Banco de Dados'!$B$4:$J$50,8,FALSE)*PRINCIPAL!$H$86,IF(OR(L316=PRINCIPAL!$I$86,L316=PRINCIPAL!$I$86+PRINCIPAL!$I$86,L316=PRINCIPAL!$I$86+PRINCIPAL!$I$86+PRINCIPAL!$I$86),0,IF(L316=PRINCIPAL!$J$86,VLOOKUP($X$282,'Banco de Dados'!$B$4:$J$50,6,FALSE)*(1-(PRINCIPAL!$K$86/100)),IF(L316=PRINCIPAL!$L$86,VLOOKUP($X$282,'Banco de Dados'!$B$4:$J$50,6,FALSE)*(1-(PRINCIPAL!$M$86/100)),IF(L316=PRINCIPAL!$N$86,VLOOKUP($X$282,'Banco de Dados'!$B$4:$J$50,6,FALSE)*(1-(PRINCIPAL!$O$86/100)),VLOOKUP($X$282,'Banco de Dados'!$B$4:$J$50,6,FALSE)))))))))),"")</f>
        <v/>
      </c>
      <c r="X316" s="29" t="str">
        <f>IFERROR(W316*(IFERROR(VLOOKUP($X$282,'Banco de Dados'!$B$4:$J$50,4,FALSE),"ERRO")),"")</f>
        <v/>
      </c>
      <c r="Y316" s="29" t="str">
        <f t="shared" si="192"/>
        <v/>
      </c>
      <c r="Z316" s="103" t="str">
        <f>IFERROR(Y316*(C316*(PRINCIPAL!$G$86/100))*0.47*(44/12),"")</f>
        <v/>
      </c>
      <c r="AA316" s="111" t="str">
        <f t="shared" si="193"/>
        <v/>
      </c>
      <c r="AB316" s="30" t="str">
        <f>IFERROR(IF(AND(PRINCIPAL!$H$87&lt;&gt;"",OR(L316=PRINCIPAL!$I$87,L316=PRINCIPAL!$I$87+PRINCIPAL!$I$87,L316=PRINCIPAL!$I$87+PRINCIPAL!$I$87+PRINCIPAL!$I$87)),0,IF(AND(PRINCIPAL!$H$87&lt;&gt;"",L316=PRINCIPAL!$J$87),VLOOKUP($AC$282,'Banco de Dados'!$B$4:$J$50,8,FALSE)*PRINCIPAL!$H$87*(1-(PRINCIPAL!$K$87/100)),IF(AND(PRINCIPAL!$H$87&lt;&gt;"",L316=PRINCIPAL!$L$87),VLOOKUP($AC$282,'Banco de Dados'!$B$4:$J$50,8,FALSE)*PRINCIPAL!$H$87*(1-(PRINCIPAL!$M$87/100)),IF(AND(PRINCIPAL!$H$87&lt;&gt;"",L316=PRINCIPAL!$N$87),VLOOKUP($AC$282,'Banco de Dados'!$B$4:$J$50,8,FALSE)*PRINCIPAL!$H$87*(1-(PRINCIPAL!$O$87/100)),IF(PRINCIPAL!$H$87&lt;&gt;"",VLOOKUP($AC$282,'Banco de Dados'!$B$4:$J$50,8,FALSE)*PRINCIPAL!$H$87,IF(OR(L316=PRINCIPAL!$I$87,L316=PRINCIPAL!$I$87+PRINCIPAL!$I$87,L316=PRINCIPAL!$I$87+PRINCIPAL!$I$87+PRINCIPAL!$I$87),0,IF(L316=PRINCIPAL!$J$87,VLOOKUP($AC$282,'Banco de Dados'!$B$4:$J$50,6,FALSE)*(1-(PRINCIPAL!$K$87/100)),IF(L316=PRINCIPAL!$L$87,VLOOKUP($AC$282,'Banco de Dados'!$B$4:$J$50,6,FALSE)*(1-(PRINCIPAL!$M$87/100)),IF(L316=PRINCIPAL!$N$87,VLOOKUP($AC$282,'Banco de Dados'!$B$4:$J$50,6,FALSE)*(1-(PRINCIPAL!$O$87/100)),VLOOKUP($AC$282,'Banco de Dados'!$B$4:$J$50,6,FALSE)))))))))),"")</f>
        <v/>
      </c>
      <c r="AC316" s="29" t="str">
        <f>IFERROR(AB316*(IFERROR(VLOOKUP($AC$282,'Banco de Dados'!$B$4:$J$50,4,FALSE),"ERRO")),"")</f>
        <v/>
      </c>
      <c r="AD316" s="29" t="str">
        <f t="shared" si="183"/>
        <v/>
      </c>
      <c r="AE316" s="103" t="str">
        <f>IFERROR(AD316*(C316*(PRINCIPAL!$G$87/100))*0.47*(44/12),"")</f>
        <v/>
      </c>
      <c r="AF316" s="111" t="str">
        <f t="shared" si="184"/>
        <v/>
      </c>
      <c r="AG316" s="30" t="str">
        <f>IFERROR(IF(AND(PRINCIPAL!$H$88&lt;&gt;"",OR(L316=PRINCIPAL!$I$88,L316=PRINCIPAL!$I$88+PRINCIPAL!$I$88,L316=PRINCIPAL!$I$88+PRINCIPAL!$I$88+PRINCIPAL!$I$88)),0,IF(AND(PRINCIPAL!$H$88&lt;&gt;"",L316=PRINCIPAL!$J$88),VLOOKUP($AH$282,'Banco de Dados'!$B$4:$J$50,8,FALSE)*PRINCIPAL!$H$88*(1-(PRINCIPAL!$K$88/100)),IF(AND(PRINCIPAL!$H$88&lt;&gt;"",L316=PRINCIPAL!$L$88),VLOOKUP($AH$282,'Banco de Dados'!$B$4:$J$50,8,FALSE)*PRINCIPAL!$H$88*(1-(PRINCIPAL!$M$88/100)),IF(AND(PRINCIPAL!$H$88&lt;&gt;"",L316=PRINCIPAL!$N$88),VLOOKUP($AH$282,'Banco de Dados'!$B$4:$J$50,8,FALSE)*PRINCIPAL!$H$88*(1-(PRINCIPAL!$O$88/100)),IF(PRINCIPAL!$H$88&lt;&gt;"",VLOOKUP($AH$282,'Banco de Dados'!$B$4:$J$50,8,FALSE)*PRINCIPAL!$H$88,IF(OR(L316=PRINCIPAL!$I$88,L316=PRINCIPAL!$I$88+PRINCIPAL!$I$88,L316=PRINCIPAL!$I$88+PRINCIPAL!$I$88+PRINCIPAL!$I$88),0,IF(L316=PRINCIPAL!$J$88,VLOOKUP($AH$282,'Banco de Dados'!$B$4:$J$50,6,FALSE)*(1-(PRINCIPAL!$K$88/100)),IF(L316=PRINCIPAL!$L$88,VLOOKUP($AH$282,'Banco de Dados'!$B$4:$J$50,6,FALSE)*(1-(PRINCIPAL!$M$88/100)),IF(L316=PRINCIPAL!$N$88,VLOOKUP($AH$282,'Banco de Dados'!$B$4:$J$50,6,FALSE)*(1-(PRINCIPAL!$O$88/100)),VLOOKUP($AH$282,'Banco de Dados'!$B$4:$J$50,6,FALSE)))))))))),"")</f>
        <v/>
      </c>
      <c r="AH316" s="29" t="str">
        <f>IFERROR(AG316*(IFERROR(VLOOKUP($AH$282,'Banco de Dados'!$B$4:$J$50,4,FALSE),"ERRO")),"")</f>
        <v/>
      </c>
      <c r="AI316" s="29" t="str">
        <f t="shared" si="185"/>
        <v/>
      </c>
      <c r="AJ316" s="103" t="str">
        <f>IFERROR(AI316*(C316*(PRINCIPAL!$G$88/100))*0.47*(44/12),"")</f>
        <v/>
      </c>
      <c r="AK316" s="111" t="str">
        <f t="shared" si="194"/>
        <v/>
      </c>
      <c r="AL316" s="30" t="str">
        <f>IFERROR(IF(AND(PRINCIPAL!$H$89&lt;&gt;"",OR(L316=PRINCIPAL!$I$89,L316=PRINCIPAL!$I$89+PRINCIPAL!$I$89,L316=PRINCIPAL!$I$89+PRINCIPAL!$I$89+PRINCIPAL!$I$89)),0,IF(AND(PRINCIPAL!$H$89&lt;&gt;"",L316=PRINCIPAL!$J$89),VLOOKUP($AM$282,'Banco de Dados'!$B$4:$J$50,8,FALSE)*PRINCIPAL!$H$89*(1-(PRINCIPAL!$K$89/100)),IF(AND(PRINCIPAL!$H$89&lt;&gt;"",L316=PRINCIPAL!$L$89),VLOOKUP($AM$282,'Banco de Dados'!$B$4:$J$50,8,FALSE)*PRINCIPAL!$H$89*(1-(PRINCIPAL!$M$89/100)),IF(AND(PRINCIPAL!$H$89&lt;&gt;"",L316=PRINCIPAL!$N$89),VLOOKUP($AM$282,'Banco de Dados'!$B$4:$J$50,8,FALSE)*PRINCIPAL!$H$89*(1-(PRINCIPAL!$O$89/100)),IF(PRINCIPAL!$H$89&lt;&gt;"",VLOOKUP($AM$282,'Banco de Dados'!$B$4:$J$50,8,FALSE)*PRINCIPAL!$H$89,IF(OR(L316=PRINCIPAL!$I$89,L316=PRINCIPAL!$I$89+PRINCIPAL!$I$89,L316=PRINCIPAL!$I$89+PRINCIPAL!$I$89+PRINCIPAL!$I$89),0,IF(L316=PRINCIPAL!$J$89,VLOOKUP($AM$282,'Banco de Dados'!$B$4:$J$50,6,FALSE)*(1-(PRINCIPAL!$K$89/100)),IF(L316=PRINCIPAL!$L$89,VLOOKUP($AM$282,'Banco de Dados'!$B$4:$J$50,6,FALSE)*(1-(PRINCIPAL!$M$89/100)),IF(L316=PRINCIPAL!$N$89,VLOOKUP($AM$282,'Banco de Dados'!$B$4:$J$50,6,FALSE)*(1-(PRINCIPAL!$O$89/100)),VLOOKUP($AM$282,'Banco de Dados'!$B$4:$J$50,6,FALSE)))))))))),"")</f>
        <v/>
      </c>
      <c r="AM316" s="29" t="str">
        <f>IFERROR(AL316*(IFERROR(VLOOKUP($AM$282,'Banco de Dados'!$B$4:$J$50,4,FALSE),"ERRO")),"")</f>
        <v/>
      </c>
      <c r="AN316" s="29" t="str">
        <f t="shared" si="186"/>
        <v/>
      </c>
      <c r="AO316" s="103" t="str">
        <f>IFERROR(AN316*(C316*(PRINCIPAL!$G$89/100))*0.47*(44/12),"")</f>
        <v/>
      </c>
      <c r="AP316" s="111" t="str">
        <f t="shared" si="187"/>
        <v/>
      </c>
      <c r="AQ316" s="30" t="str">
        <f>IFERROR(IF(AND(PRINCIPAL!$H$90&lt;&gt;"",OR(L316=PRINCIPAL!$I$90,L316=PRINCIPAL!$I$90+PRINCIPAL!$I$90,L316=PRINCIPAL!$I$90+PRINCIPAL!$I$90+PRINCIPAL!$I$90)),0,IF(AND(PRINCIPAL!$H$90&lt;&gt;"",L316=PRINCIPAL!$J$90),VLOOKUP($AR$282,'Banco de Dados'!$B$4:$J$50,8,FALSE)*PRINCIPAL!$H$90*(1-(PRINCIPAL!$K$90/100)),IF(AND(PRINCIPAL!$H$90&lt;&gt;"",L316=PRINCIPAL!$L$90),VLOOKUP($AR$282,'Banco de Dados'!$B$4:$J$50,8,FALSE)*PRINCIPAL!$H$90*(1-(PRINCIPAL!$M$90/100)),IF(AND(PRINCIPAL!$H$90&lt;&gt;"",L316=PRINCIPAL!$N$90),VLOOKUP($AR$282,'Banco de Dados'!$B$4:$J$50,8,FALSE)*PRINCIPAL!$H$90*(1-(PRINCIPAL!$O$90/100)),IF(PRINCIPAL!$H$90&lt;&gt;"",VLOOKUP($AR$282,'Banco de Dados'!$B$4:$J$50,8,FALSE)*PRINCIPAL!$H$90,IF(OR(L316=PRINCIPAL!$I$90,L316=PRINCIPAL!$I$90+PRINCIPAL!$I$90,L316=PRINCIPAL!$I$90+PRINCIPAL!$I$90+PRINCIPAL!$I$90),0,IF(L316=PRINCIPAL!$J$90,VLOOKUP($AR$282,'Banco de Dados'!$B$4:$J$50,6,FALSE)*(1-(PRINCIPAL!$K$90/100)),IF(L316=PRINCIPAL!$L$90,VLOOKUP($AR$282,'Banco de Dados'!$B$4:$J$50,6,FALSE)*(1-(PRINCIPAL!$M$90/100)),IF(L316=PRINCIPAL!$N$90,VLOOKUP($AR$282,'Banco de Dados'!$B$4:$J$50,6,FALSE)*(1-(PRINCIPAL!$O$90/100)),VLOOKUP($AR$282,'Banco de Dados'!$B$4:$J$50,6,FALSE)))))))))),"")</f>
        <v/>
      </c>
      <c r="AR316" s="29" t="str">
        <f>IFERROR(AQ316*(IFERROR(VLOOKUP($AR$282,'Banco de Dados'!$B$4:$J$50,4,FALSE),"ERRO")),"")</f>
        <v/>
      </c>
      <c r="AS316" s="29" t="str">
        <f t="shared" si="188"/>
        <v/>
      </c>
      <c r="AT316" s="103" t="str">
        <f>IFERROR(AS316*(C316*(PRINCIPAL!$G$90/100))*0.47*(44/12),"")</f>
        <v/>
      </c>
      <c r="AU316" s="111" t="str">
        <f t="shared" si="189"/>
        <v/>
      </c>
      <c r="AV316" s="30" t="str">
        <f>IFERROR(IF(AND(PRINCIPAL!$H$91&lt;&gt;"",OR(L316=PRINCIPAL!$I$91,L316=PRINCIPAL!$I$91+PRINCIPAL!$I$91,L316=PRINCIPAL!$I$91+PRINCIPAL!$I$91+PRINCIPAL!$I$91)),0,IF(AND(PRINCIPAL!$H$91&lt;&gt;"",L316=PRINCIPAL!$J$91),VLOOKUP($AW$282,'Banco de Dados'!$B$4:$J$50,8,FALSE)*PRINCIPAL!$H$91*(1-(PRINCIPAL!$K$91/100)),IF(AND(PRINCIPAL!$H$91&lt;&gt;"",L316=PRINCIPAL!$L$91),VLOOKUP($AW$282,'Banco de Dados'!$B$4:$J$50,8,FALSE)*PRINCIPAL!$H$91*(1-(PRINCIPAL!$M$91/100)),IF(AND(PRINCIPAL!$H$91&lt;&gt;"",L316=PRINCIPAL!$N$91),VLOOKUP($AW$282,'Banco de Dados'!$B$4:$J$50,8,FALSE)*PRINCIPAL!$H$91*(1-(PRINCIPAL!$O$91/100)),IF(PRINCIPAL!$H$91&lt;&gt;"",VLOOKUP($AW$282,'Banco de Dados'!$B$4:$J$50,8,FALSE)*PRINCIPAL!$H$91,IF(OR(L316=PRINCIPAL!$I$91,L316=PRINCIPAL!$I$91+PRINCIPAL!$I$91,L316=PRINCIPAL!$I$91+PRINCIPAL!$I$91+PRINCIPAL!$I$91),0,IF(L316=PRINCIPAL!$J$91,VLOOKUP($AW$282,'Banco de Dados'!$B$4:$J$50,6,FALSE)*(1-(PRINCIPAL!$K$91/100)),IF(L316=PRINCIPAL!$L$91,VLOOKUP($AW$282,'Banco de Dados'!$B$4:$J$50,6,FALSE)*(1-(PRINCIPAL!$M$91/100)),IF(L316=PRINCIPAL!$N$91,VLOOKUP($AW$282,'Banco de Dados'!$B$4:$J$50,6,FALSE)*(1-(PRINCIPAL!$O$91/100)),VLOOKUP($AW$282,'Banco de Dados'!$B$4:$J$50,6,FALSE)))))))))),"")</f>
        <v/>
      </c>
      <c r="AW316" s="29" t="str">
        <f>IFERROR(AV316*(IFERROR(VLOOKUP($AW$282,'Banco de Dados'!$B$4:$J$50,4,FALSE),"ERRO")),"")</f>
        <v/>
      </c>
      <c r="AX316" s="29" t="str">
        <f t="shared" si="190"/>
        <v/>
      </c>
      <c r="AY316" s="103" t="str">
        <f>IFERROR(AX316*(C316*(PRINCIPAL!$G$91/100))*0.47*(44/12),"")</f>
        <v/>
      </c>
      <c r="AZ316" s="111" t="str">
        <f t="shared" si="195"/>
        <v/>
      </c>
      <c r="BA316" s="30" t="str">
        <f>IFERROR(IF(AND(PRINCIPAL!$H$92&lt;&gt;"",OR(L316=PRINCIPAL!$I$92,L316=PRINCIPAL!$I$92+PRINCIPAL!$I$92,L316=PRINCIPAL!$I$92+PRINCIPAL!$I$92+PRINCIPAL!$I$92)),0,IF(AND(PRINCIPAL!$H$92&lt;&gt;"",L316=PRINCIPAL!$J$92),VLOOKUP($BB$282,'Banco de Dados'!$B$4:$J$50,8,FALSE)*PRINCIPAL!$H$92*(1-(PRINCIPAL!$K$92/100)),IF(AND(PRINCIPAL!$H$92&lt;&gt;"",L316=PRINCIPAL!$L$92),VLOOKUP($BB$282,'Banco de Dados'!$B$4:$J$50,8,FALSE)*PRINCIPAL!$H$92*(1-(PRINCIPAL!$M$92/100)),IF(AND(PRINCIPAL!$H$92&lt;&gt;"",L316=PRINCIPAL!$N$92),VLOOKUP($BB$282,'Banco de Dados'!$B$4:$J$50,8,FALSE)*PRINCIPAL!$H$92*(1-(PRINCIPAL!$O$92/100)),IF(PRINCIPAL!$H$92&lt;&gt;"",VLOOKUP($BB$282,'Banco de Dados'!$B$4:$J$50,8,FALSE)*PRINCIPAL!$H$92,IF(OR(L316=PRINCIPAL!$I$92,L316=PRINCIPAL!$I$92+PRINCIPAL!$I$92,L316=PRINCIPAL!$I$92+PRINCIPAL!$I$92+PRINCIPAL!$I$92),0,IF(L316=PRINCIPAL!$J$92,VLOOKUP($BB$282,'Banco de Dados'!$B$4:$J$50,6,FALSE)*(1-(PRINCIPAL!$K$92/100)),IF(L316=PRINCIPAL!$L$92,VLOOKUP($BB$282,'Banco de Dados'!$B$4:$J$50,6,FALSE)*(1-(PRINCIPAL!$M$92/100)),IF(L316=PRINCIPAL!$N$92,VLOOKUP($BB$282,'Banco de Dados'!$B$4:$J$50,6,FALSE)*(1-(PRINCIPAL!$O$92/100)),VLOOKUP($BB$282,'Banco de Dados'!$B$4:$J$50,6,FALSE)))))))))),"")</f>
        <v/>
      </c>
      <c r="BB316" s="29" t="str">
        <f>IFERROR(BA316*(IFERROR(VLOOKUP($BB$282,'Banco de Dados'!$B$4:$J$50,4,FALSE),"ERRO")),"")</f>
        <v/>
      </c>
      <c r="BC316" s="29" t="str">
        <f t="shared" si="196"/>
        <v/>
      </c>
      <c r="BD316" s="103" t="str">
        <f>IFERROR(BC316*(C316*(PRINCIPAL!$G$92/100))*0.47*(44/12),"")</f>
        <v/>
      </c>
      <c r="BE316" s="111" t="str">
        <f t="shared" si="175"/>
        <v/>
      </c>
      <c r="BF316" s="30" t="str">
        <f>IFERROR(IF(AND(PRINCIPAL!$H$93&lt;&gt;"",OR(L316=PRINCIPAL!$I$93,L316=PRINCIPAL!$I$93+PRINCIPAL!$I$93,L316=PRINCIPAL!$I$93+PRINCIPAL!$I$93+PRINCIPAL!$I$93)),0,IF(AND(PRINCIPAL!$H$93&lt;&gt;"",L316=PRINCIPAL!$J$93),VLOOKUP($BG$282,'Banco de Dados'!$B$4:$J$50,8,FALSE)*PRINCIPAL!$H$93*(1-(PRINCIPAL!$K$93/100)),IF(AND(PRINCIPAL!$H$93&lt;&gt;"",L316=PRINCIPAL!$L$93),VLOOKUP($BG$282,'Banco de Dados'!$B$4:$J$50,8,FALSE)*PRINCIPAL!$H$93*(1-(PRINCIPAL!$M$93/100)),IF(AND(PRINCIPAL!$H$93&lt;&gt;"",L316=PRINCIPAL!$N$93),VLOOKUP($BG$282,'Banco de Dados'!$B$4:$J$50,8,FALSE)*PRINCIPAL!$H$93*(1-(PRINCIPAL!$O$93/100)),IF(PRINCIPAL!$H$93&lt;&gt;"",VLOOKUP($BG$282,'Banco de Dados'!$B$4:$J$50,8,FALSE)*PRINCIPAL!$H$93,IF(OR(L316=PRINCIPAL!$I$93,L316=PRINCIPAL!$I$93+PRINCIPAL!$I$93,L316=PRINCIPAL!$I$93+PRINCIPAL!$I$93+PRINCIPAL!$I$93),0,IF(L316=PRINCIPAL!$J$93,VLOOKUP($BG$282,'Banco de Dados'!$B$4:$J$50,6,FALSE)*(1-(PRINCIPAL!$K$93/100)),IF(L316=PRINCIPAL!$L$93,VLOOKUP($BG$282,'Banco de Dados'!$B$4:$J$50,6,FALSE)*(1-(PRINCIPAL!$M$93/100)),IF(L316=PRINCIPAL!$N$93,VLOOKUP($BG$282,'Banco de Dados'!$B$4:$J$50,6,FALSE)*(1-(PRINCIPAL!$O$93/100)),VLOOKUP($BG$282,'Banco de Dados'!$B$4:$J$50,6,FALSE)))))))))),"")</f>
        <v/>
      </c>
      <c r="BG316" s="29" t="str">
        <f>IFERROR(BF316*(IFERROR(VLOOKUP($BG$282,'Banco de Dados'!$B$4:$J$50,4,FALSE),"ERRO")),"")</f>
        <v/>
      </c>
      <c r="BH316" s="29" t="str">
        <f t="shared" si="191"/>
        <v/>
      </c>
      <c r="BI316" s="103" t="str">
        <f>IFERROR(BH316*(C316*(PRINCIPAL!$G$93/100))*0.47*(44/12),"")</f>
        <v/>
      </c>
      <c r="BJ316" s="102" t="str">
        <f t="shared" si="176"/>
        <v/>
      </c>
    </row>
    <row r="317" spans="2:62" ht="12.75" customHeight="1" x14ac:dyDescent="0.3">
      <c r="B317" s="326">
        <f t="shared" si="177"/>
        <v>2053</v>
      </c>
      <c r="C317" s="340"/>
      <c r="D317" s="1"/>
      <c r="E317" s="116">
        <v>33</v>
      </c>
      <c r="F317" s="24" t="str">
        <f>IFERROR(VLOOKUP($G$282,'Banco de Dados'!$B$4:$J$50,6,FALSE),"")</f>
        <v/>
      </c>
      <c r="G317" s="25" t="str">
        <f>IFERROR(F317*(IFERROR(VLOOKUP($G$282,'Banco de Dados'!$B$4:$J$50,4,FALSE),"ERRO")),"")</f>
        <v/>
      </c>
      <c r="H317" s="25" t="str">
        <f t="shared" si="178"/>
        <v/>
      </c>
      <c r="I317" s="103" t="str">
        <f t="shared" si="179"/>
        <v/>
      </c>
      <c r="J317" s="117" t="str">
        <f t="shared" si="180"/>
        <v/>
      </c>
      <c r="K317" s="1"/>
      <c r="L317" s="91">
        <v>33</v>
      </c>
      <c r="M317" s="24" t="str">
        <f>IFERROR(IF(AND(PRINCIPAL!$H$84&lt;&gt;"",OR(L317=PRINCIPAL!$I$84,L317=PRINCIPAL!$I$84+PRINCIPAL!$I$84,L317=PRINCIPAL!$I$84+PRINCIPAL!$I$84+PRINCIPAL!$I$84)),0,IF(AND(PRINCIPAL!$H$84&lt;&gt;"",L317=PRINCIPAL!$J$84),VLOOKUP($N$282,'Banco de Dados'!$B$4:$J$50,8,FALSE)*PRINCIPAL!$H$84*(1-(PRINCIPAL!$K$84/100)),IF(AND(PRINCIPAL!$H$84&lt;&gt;"",L317=PRINCIPAL!$L$84),VLOOKUP($N$282,'Banco de Dados'!$B$4:$J$50,8,FALSE)*PRINCIPAL!$H$84*(1-(PRINCIPAL!$M$84/100)),IF(AND(PRINCIPAL!$H$84&lt;&gt;"",L317=PRINCIPAL!$N$84),VLOOKUP($N$282,'Banco de Dados'!$B$4:$J$50,8,FALSE)*PRINCIPAL!$H$84*(1-(PRINCIPAL!$O$84/100)),IF(PRINCIPAL!$H$84&lt;&gt;"",VLOOKUP($N$282,'Banco de Dados'!$B$4:$J$50,8,FALSE)*PRINCIPAL!$H$84,IF(OR(L317=PRINCIPAL!$I$84,L317=PRINCIPAL!$I$84+PRINCIPAL!$I$84,L317=PRINCIPAL!$I$84+PRINCIPAL!$I$84+PRINCIPAL!$I$84),0,IF(L317=PRINCIPAL!$J$84,VLOOKUP($N$282,'Banco de Dados'!$B$4:$J$50,6,FALSE)*(1-(PRINCIPAL!$K$84/100)),IF(L317=PRINCIPAL!$L$84,VLOOKUP($N$282,'Banco de Dados'!$B$4:$J$50,6,FALSE)*(1-(PRINCIPAL!$M$84/100)),IF(L317=PRINCIPAL!$N$84,VLOOKUP($N$282,'Banco de Dados'!$B$4:$J$50,6,FALSE)*(1-(PRINCIPAL!$O$84/100)),VLOOKUP($N$282,'Banco de Dados'!$B$4:$J$50,6,FALSE)))))))))),"")</f>
        <v/>
      </c>
      <c r="N317" s="25" t="str">
        <f>IFERROR(M317*(IFERROR(VLOOKUP($N$282,'Banco de Dados'!$B$4:$J$50,4,FALSE),"ERRO")),"")</f>
        <v/>
      </c>
      <c r="O317" s="25" t="str">
        <f t="shared" si="199"/>
        <v/>
      </c>
      <c r="P317" s="103" t="str">
        <f>IFERROR(O317*(C317*(PRINCIPAL!$G$84/100))*0.47*(44/12),"")</f>
        <v/>
      </c>
      <c r="Q317" s="107" t="str">
        <f t="shared" si="201"/>
        <v/>
      </c>
      <c r="R317" s="29" t="str">
        <f>IFERROR(IF(AND(PRINCIPAL!$H$85&lt;&gt;"",OR(L317=PRINCIPAL!$I$85,L317=PRINCIPAL!$I$85+PRINCIPAL!$I$85,L317=PRINCIPAL!$I$85+PRINCIPAL!$I$85+PRINCIPAL!$I$85)),0,IF(AND(PRINCIPAL!$H$85&lt;&gt;"",L317=PRINCIPAL!$J$85),VLOOKUP($S$282,'Banco de Dados'!$B$4:$J$50,8,FALSE)*PRINCIPAL!$H$85*(1-(PRINCIPAL!$K$85/100)),IF(AND(PRINCIPAL!$H$85&lt;&gt;"",L317=PRINCIPAL!$L$85),VLOOKUP($S$282,'Banco de Dados'!$B$4:$J$50,8,FALSE)*PRINCIPAL!$H$85*(1-(PRINCIPAL!$M$85/100)),IF(AND(PRINCIPAL!$H$85&lt;&gt;"",L317=PRINCIPAL!$N$85),VLOOKUP($S$282,'Banco de Dados'!$B$4:$J$50,8,FALSE)*PRINCIPAL!$H$85*(1-(PRINCIPAL!$O$85/100)),IF(PRINCIPAL!$H$85&lt;&gt;"",VLOOKUP($S$282,'Banco de Dados'!$B$4:$J$50,8,FALSE)*PRINCIPAL!$H$85,IF(OR(L317=PRINCIPAL!$I$85,L317=PRINCIPAL!$I$85+PRINCIPAL!$I$85,L317=PRINCIPAL!$I$85+PRINCIPAL!$I$85+PRINCIPAL!$I$85),0,IF(L317=PRINCIPAL!$J$85,VLOOKUP($S$282,'Banco de Dados'!$B$4:$J$50,6,FALSE)*(1-(PRINCIPAL!$K$85/100)),IF(L317=PRINCIPAL!$L$85,VLOOKUP($S$282,'Banco de Dados'!$B$4:$J$50,6,FALSE)*(1-(PRINCIPAL!$M$85/100)),IF(L317=PRINCIPAL!$N$85,VLOOKUP($S$282,'Banco de Dados'!$B$4:$J$50,6,FALSE)*(1-(PRINCIPAL!$O$85/100)),VLOOKUP($S$282,'Banco de Dados'!$B$4:$J$50,6,FALSE)))))))))),"")</f>
        <v/>
      </c>
      <c r="S317" s="29" t="str">
        <f>IFERROR(R317*(IFERROR(VLOOKUP($S$282,'Banco de Dados'!$B$4:$J$50,4,FALSE),"ERRO")),"")</f>
        <v/>
      </c>
      <c r="T317" s="29" t="str">
        <f t="shared" si="198"/>
        <v/>
      </c>
      <c r="U317" s="103" t="str">
        <f>IFERROR(T317*(C317*(PRINCIPAL!$G$85/100))*0.47*(44/12),"")</f>
        <v/>
      </c>
      <c r="V317" s="103" t="str">
        <f t="shared" si="174"/>
        <v/>
      </c>
      <c r="W317" s="30" t="str">
        <f>IFERROR(IF(AND(PRINCIPAL!$H$86&lt;&gt;"",OR(L317=PRINCIPAL!$I$86,L317=PRINCIPAL!$I$86+PRINCIPAL!$I$86,L317=PRINCIPAL!$I$86+PRINCIPAL!$I$86+PRINCIPAL!$I$86)),0,IF(AND(PRINCIPAL!$H$86&lt;&gt;"",L317=PRINCIPAL!$J$86),VLOOKUP($X$282,'Banco de Dados'!$B$4:$J$50,8,FALSE)*PRINCIPAL!$H$86*(1-(PRINCIPAL!$K$86/100)),IF(AND(PRINCIPAL!$H$86&lt;&gt;"",L317=PRINCIPAL!$L$86),VLOOKUP($X$282,'Banco de Dados'!$B$4:$J$50,8,FALSE)*PRINCIPAL!$H$86*(1-(PRINCIPAL!$M$86/100)),IF(AND(PRINCIPAL!$H$86&lt;&gt;"",L317=PRINCIPAL!$N$86),VLOOKUP($X$282,'Banco de Dados'!$B$4:$J$50,8,FALSE)*PRINCIPAL!$H$86*(1-(PRINCIPAL!$O$86/100)),IF(PRINCIPAL!$H$86&lt;&gt;"",VLOOKUP($X$282,'Banco de Dados'!$B$4:$J$50,8,FALSE)*PRINCIPAL!$H$86,IF(OR(L317=PRINCIPAL!$I$86,L317=PRINCIPAL!$I$86+PRINCIPAL!$I$86,L317=PRINCIPAL!$I$86+PRINCIPAL!$I$86+PRINCIPAL!$I$86),0,IF(L317=PRINCIPAL!$J$86,VLOOKUP($X$282,'Banco de Dados'!$B$4:$J$50,6,FALSE)*(1-(PRINCIPAL!$K$86/100)),IF(L317=PRINCIPAL!$L$86,VLOOKUP($X$282,'Banco de Dados'!$B$4:$J$50,6,FALSE)*(1-(PRINCIPAL!$M$86/100)),IF(L317=PRINCIPAL!$N$86,VLOOKUP($X$282,'Banco de Dados'!$B$4:$J$50,6,FALSE)*(1-(PRINCIPAL!$O$86/100)),VLOOKUP($X$282,'Banco de Dados'!$B$4:$J$50,6,FALSE)))))))))),"")</f>
        <v/>
      </c>
      <c r="X317" s="29" t="str">
        <f>IFERROR(W317*(IFERROR(VLOOKUP($X$282,'Banco de Dados'!$B$4:$J$50,4,FALSE),"ERRO")),"")</f>
        <v/>
      </c>
      <c r="Y317" s="29" t="str">
        <f t="shared" si="192"/>
        <v/>
      </c>
      <c r="Z317" s="103" t="str">
        <f>IFERROR(Y317*(C317*(PRINCIPAL!$G$86/100))*0.47*(44/12),"")</f>
        <v/>
      </c>
      <c r="AA317" s="111" t="str">
        <f t="shared" si="193"/>
        <v/>
      </c>
      <c r="AB317" s="30" t="str">
        <f>IFERROR(IF(AND(PRINCIPAL!$H$87&lt;&gt;"",OR(L317=PRINCIPAL!$I$87,L317=PRINCIPAL!$I$87+PRINCIPAL!$I$87,L317=PRINCIPAL!$I$87+PRINCIPAL!$I$87+PRINCIPAL!$I$87)),0,IF(AND(PRINCIPAL!$H$87&lt;&gt;"",L317=PRINCIPAL!$J$87),VLOOKUP($AC$282,'Banco de Dados'!$B$4:$J$50,8,FALSE)*PRINCIPAL!$H$87*(1-(PRINCIPAL!$K$87/100)),IF(AND(PRINCIPAL!$H$87&lt;&gt;"",L317=PRINCIPAL!$L$87),VLOOKUP($AC$282,'Banco de Dados'!$B$4:$J$50,8,FALSE)*PRINCIPAL!$H$87*(1-(PRINCIPAL!$M$87/100)),IF(AND(PRINCIPAL!$H$87&lt;&gt;"",L317=PRINCIPAL!$N$87),VLOOKUP($AC$282,'Banco de Dados'!$B$4:$J$50,8,FALSE)*PRINCIPAL!$H$87*(1-(PRINCIPAL!$O$87/100)),IF(PRINCIPAL!$H$87&lt;&gt;"",VLOOKUP($AC$282,'Banco de Dados'!$B$4:$J$50,8,FALSE)*PRINCIPAL!$H$87,IF(OR(L317=PRINCIPAL!$I$87,L317=PRINCIPAL!$I$87+PRINCIPAL!$I$87,L317=PRINCIPAL!$I$87+PRINCIPAL!$I$87+PRINCIPAL!$I$87),0,IF(L317=PRINCIPAL!$J$87,VLOOKUP($AC$282,'Banco de Dados'!$B$4:$J$50,6,FALSE)*(1-(PRINCIPAL!$K$87/100)),IF(L317=PRINCIPAL!$L$87,VLOOKUP($AC$282,'Banco de Dados'!$B$4:$J$50,6,FALSE)*(1-(PRINCIPAL!$M$87/100)),IF(L317=PRINCIPAL!$N$87,VLOOKUP($AC$282,'Banco de Dados'!$B$4:$J$50,6,FALSE)*(1-(PRINCIPAL!$O$87/100)),VLOOKUP($AC$282,'Banco de Dados'!$B$4:$J$50,6,FALSE)))))))))),"")</f>
        <v/>
      </c>
      <c r="AC317" s="29" t="str">
        <f>IFERROR(AB317*(IFERROR(VLOOKUP($AC$282,'Banco de Dados'!$B$4:$J$50,4,FALSE),"ERRO")),"")</f>
        <v/>
      </c>
      <c r="AD317" s="29" t="str">
        <f t="shared" si="183"/>
        <v/>
      </c>
      <c r="AE317" s="103" t="str">
        <f>IFERROR(AD317*(C317*(PRINCIPAL!$G$87/100))*0.47*(44/12),"")</f>
        <v/>
      </c>
      <c r="AF317" s="111" t="str">
        <f t="shared" si="184"/>
        <v/>
      </c>
      <c r="AG317" s="30" t="str">
        <f>IFERROR(IF(AND(PRINCIPAL!$H$88&lt;&gt;"",OR(L317=PRINCIPAL!$I$88,L317=PRINCIPAL!$I$88+PRINCIPAL!$I$88,L317=PRINCIPAL!$I$88+PRINCIPAL!$I$88+PRINCIPAL!$I$88)),0,IF(AND(PRINCIPAL!$H$88&lt;&gt;"",L317=PRINCIPAL!$J$88),VLOOKUP($AH$282,'Banco de Dados'!$B$4:$J$50,8,FALSE)*PRINCIPAL!$H$88*(1-(PRINCIPAL!$K$88/100)),IF(AND(PRINCIPAL!$H$88&lt;&gt;"",L317=PRINCIPAL!$L$88),VLOOKUP($AH$282,'Banco de Dados'!$B$4:$J$50,8,FALSE)*PRINCIPAL!$H$88*(1-(PRINCIPAL!$M$88/100)),IF(AND(PRINCIPAL!$H$88&lt;&gt;"",L317=PRINCIPAL!$N$88),VLOOKUP($AH$282,'Banco de Dados'!$B$4:$J$50,8,FALSE)*PRINCIPAL!$H$88*(1-(PRINCIPAL!$O$88/100)),IF(PRINCIPAL!$H$88&lt;&gt;"",VLOOKUP($AH$282,'Banco de Dados'!$B$4:$J$50,8,FALSE)*PRINCIPAL!$H$88,IF(OR(L317=PRINCIPAL!$I$88,L317=PRINCIPAL!$I$88+PRINCIPAL!$I$88,L317=PRINCIPAL!$I$88+PRINCIPAL!$I$88+PRINCIPAL!$I$88),0,IF(L317=PRINCIPAL!$J$88,VLOOKUP($AH$282,'Banco de Dados'!$B$4:$J$50,6,FALSE)*(1-(PRINCIPAL!$K$88/100)),IF(L317=PRINCIPAL!$L$88,VLOOKUP($AH$282,'Banco de Dados'!$B$4:$J$50,6,FALSE)*(1-(PRINCIPAL!$M$88/100)),IF(L317=PRINCIPAL!$N$88,VLOOKUP($AH$282,'Banco de Dados'!$B$4:$J$50,6,FALSE)*(1-(PRINCIPAL!$O$88/100)),VLOOKUP($AH$282,'Banco de Dados'!$B$4:$J$50,6,FALSE)))))))))),"")</f>
        <v/>
      </c>
      <c r="AH317" s="29" t="str">
        <f>IFERROR(AG317*(IFERROR(VLOOKUP($AH$282,'Banco de Dados'!$B$4:$J$50,4,FALSE),"ERRO")),"")</f>
        <v/>
      </c>
      <c r="AI317" s="29" t="str">
        <f t="shared" si="185"/>
        <v/>
      </c>
      <c r="AJ317" s="103" t="str">
        <f>IFERROR(AI317*(C317*(PRINCIPAL!$G$88/100))*0.47*(44/12),"")</f>
        <v/>
      </c>
      <c r="AK317" s="111" t="str">
        <f t="shared" si="194"/>
        <v/>
      </c>
      <c r="AL317" s="30" t="str">
        <f>IFERROR(IF(AND(PRINCIPAL!$H$89&lt;&gt;"",OR(L317=PRINCIPAL!$I$89,L317=PRINCIPAL!$I$89+PRINCIPAL!$I$89,L317=PRINCIPAL!$I$89+PRINCIPAL!$I$89+PRINCIPAL!$I$89)),0,IF(AND(PRINCIPAL!$H$89&lt;&gt;"",L317=PRINCIPAL!$J$89),VLOOKUP($AM$282,'Banco de Dados'!$B$4:$J$50,8,FALSE)*PRINCIPAL!$H$89*(1-(PRINCIPAL!$K$89/100)),IF(AND(PRINCIPAL!$H$89&lt;&gt;"",L317=PRINCIPAL!$L$89),VLOOKUP($AM$282,'Banco de Dados'!$B$4:$J$50,8,FALSE)*PRINCIPAL!$H$89*(1-(PRINCIPAL!$M$89/100)),IF(AND(PRINCIPAL!$H$89&lt;&gt;"",L317=PRINCIPAL!$N$89),VLOOKUP($AM$282,'Banco de Dados'!$B$4:$J$50,8,FALSE)*PRINCIPAL!$H$89*(1-(PRINCIPAL!$O$89/100)),IF(PRINCIPAL!$H$89&lt;&gt;"",VLOOKUP($AM$282,'Banco de Dados'!$B$4:$J$50,8,FALSE)*PRINCIPAL!$H$89,IF(OR(L317=PRINCIPAL!$I$89,L317=PRINCIPAL!$I$89+PRINCIPAL!$I$89,L317=PRINCIPAL!$I$89+PRINCIPAL!$I$89+PRINCIPAL!$I$89),0,IF(L317=PRINCIPAL!$J$89,VLOOKUP($AM$282,'Banco de Dados'!$B$4:$J$50,6,FALSE)*(1-(PRINCIPAL!$K$89/100)),IF(L317=PRINCIPAL!$L$89,VLOOKUP($AM$282,'Banco de Dados'!$B$4:$J$50,6,FALSE)*(1-(PRINCIPAL!$M$89/100)),IF(L317=PRINCIPAL!$N$89,VLOOKUP($AM$282,'Banco de Dados'!$B$4:$J$50,6,FALSE)*(1-(PRINCIPAL!$O$89/100)),VLOOKUP($AM$282,'Banco de Dados'!$B$4:$J$50,6,FALSE)))))))))),"")</f>
        <v/>
      </c>
      <c r="AM317" s="29" t="str">
        <f>IFERROR(AL317*(IFERROR(VLOOKUP($AM$282,'Banco de Dados'!$B$4:$J$50,4,FALSE),"ERRO")),"")</f>
        <v/>
      </c>
      <c r="AN317" s="29" t="str">
        <f t="shared" si="186"/>
        <v/>
      </c>
      <c r="AO317" s="103" t="str">
        <f>IFERROR(AN317*(C317*(PRINCIPAL!$G$89/100))*0.47*(44/12),"")</f>
        <v/>
      </c>
      <c r="AP317" s="111" t="str">
        <f t="shared" si="187"/>
        <v/>
      </c>
      <c r="AQ317" s="30" t="str">
        <f>IFERROR(IF(AND(PRINCIPAL!$H$90&lt;&gt;"",OR(L317=PRINCIPAL!$I$90,L317=PRINCIPAL!$I$90+PRINCIPAL!$I$90,L317=PRINCIPAL!$I$90+PRINCIPAL!$I$90+PRINCIPAL!$I$90)),0,IF(AND(PRINCIPAL!$H$90&lt;&gt;"",L317=PRINCIPAL!$J$90),VLOOKUP($AR$282,'Banco de Dados'!$B$4:$J$50,8,FALSE)*PRINCIPAL!$H$90*(1-(PRINCIPAL!$K$90/100)),IF(AND(PRINCIPAL!$H$90&lt;&gt;"",L317=PRINCIPAL!$L$90),VLOOKUP($AR$282,'Banco de Dados'!$B$4:$J$50,8,FALSE)*PRINCIPAL!$H$90*(1-(PRINCIPAL!$M$90/100)),IF(AND(PRINCIPAL!$H$90&lt;&gt;"",L317=PRINCIPAL!$N$90),VLOOKUP($AR$282,'Banco de Dados'!$B$4:$J$50,8,FALSE)*PRINCIPAL!$H$90*(1-(PRINCIPAL!$O$90/100)),IF(PRINCIPAL!$H$90&lt;&gt;"",VLOOKUP($AR$282,'Banco de Dados'!$B$4:$J$50,8,FALSE)*PRINCIPAL!$H$90,IF(OR(L317=PRINCIPAL!$I$90,L317=PRINCIPAL!$I$90+PRINCIPAL!$I$90,L317=PRINCIPAL!$I$90+PRINCIPAL!$I$90+PRINCIPAL!$I$90),0,IF(L317=PRINCIPAL!$J$90,VLOOKUP($AR$282,'Banco de Dados'!$B$4:$J$50,6,FALSE)*(1-(PRINCIPAL!$K$90/100)),IF(L317=PRINCIPAL!$L$90,VLOOKUP($AR$282,'Banco de Dados'!$B$4:$J$50,6,FALSE)*(1-(PRINCIPAL!$M$90/100)),IF(L317=PRINCIPAL!$N$90,VLOOKUP($AR$282,'Banco de Dados'!$B$4:$J$50,6,FALSE)*(1-(PRINCIPAL!$O$90/100)),VLOOKUP($AR$282,'Banco de Dados'!$B$4:$J$50,6,FALSE)))))))))),"")</f>
        <v/>
      </c>
      <c r="AR317" s="29" t="str">
        <f>IFERROR(AQ317*(IFERROR(VLOOKUP($AR$282,'Banco de Dados'!$B$4:$J$50,4,FALSE),"ERRO")),"")</f>
        <v/>
      </c>
      <c r="AS317" s="29" t="str">
        <f t="shared" si="188"/>
        <v/>
      </c>
      <c r="AT317" s="103" t="str">
        <f>IFERROR(AS317*(C317*(PRINCIPAL!$G$90/100))*0.47*(44/12),"")</f>
        <v/>
      </c>
      <c r="AU317" s="111" t="str">
        <f t="shared" si="189"/>
        <v/>
      </c>
      <c r="AV317" s="30" t="str">
        <f>IFERROR(IF(AND(PRINCIPAL!$H$91&lt;&gt;"",OR(L317=PRINCIPAL!$I$91,L317=PRINCIPAL!$I$91+PRINCIPAL!$I$91,L317=PRINCIPAL!$I$91+PRINCIPAL!$I$91+PRINCIPAL!$I$91)),0,IF(AND(PRINCIPAL!$H$91&lt;&gt;"",L317=PRINCIPAL!$J$91),VLOOKUP($AW$282,'Banco de Dados'!$B$4:$J$50,8,FALSE)*PRINCIPAL!$H$91*(1-(PRINCIPAL!$K$91/100)),IF(AND(PRINCIPAL!$H$91&lt;&gt;"",L317=PRINCIPAL!$L$91),VLOOKUP($AW$282,'Banco de Dados'!$B$4:$J$50,8,FALSE)*PRINCIPAL!$H$91*(1-(PRINCIPAL!$M$91/100)),IF(AND(PRINCIPAL!$H$91&lt;&gt;"",L317=PRINCIPAL!$N$91),VLOOKUP($AW$282,'Banco de Dados'!$B$4:$J$50,8,FALSE)*PRINCIPAL!$H$91*(1-(PRINCIPAL!$O$91/100)),IF(PRINCIPAL!$H$91&lt;&gt;"",VLOOKUP($AW$282,'Banco de Dados'!$B$4:$J$50,8,FALSE)*PRINCIPAL!$H$91,IF(OR(L317=PRINCIPAL!$I$91,L317=PRINCIPAL!$I$91+PRINCIPAL!$I$91,L317=PRINCIPAL!$I$91+PRINCIPAL!$I$91+PRINCIPAL!$I$91),0,IF(L317=PRINCIPAL!$J$91,VLOOKUP($AW$282,'Banco de Dados'!$B$4:$J$50,6,FALSE)*(1-(PRINCIPAL!$K$91/100)),IF(L317=PRINCIPAL!$L$91,VLOOKUP($AW$282,'Banco de Dados'!$B$4:$J$50,6,FALSE)*(1-(PRINCIPAL!$M$91/100)),IF(L317=PRINCIPAL!$N$91,VLOOKUP($AW$282,'Banco de Dados'!$B$4:$J$50,6,FALSE)*(1-(PRINCIPAL!$O$91/100)),VLOOKUP($AW$282,'Banco de Dados'!$B$4:$J$50,6,FALSE)))))))))),"")</f>
        <v/>
      </c>
      <c r="AW317" s="29" t="str">
        <f>IFERROR(AV317*(IFERROR(VLOOKUP($AW$282,'Banco de Dados'!$B$4:$J$50,4,FALSE),"ERRO")),"")</f>
        <v/>
      </c>
      <c r="AX317" s="29" t="str">
        <f t="shared" si="190"/>
        <v/>
      </c>
      <c r="AY317" s="103" t="str">
        <f>IFERROR(AX317*(C317*(PRINCIPAL!$G$91/100))*0.47*(44/12),"")</f>
        <v/>
      </c>
      <c r="AZ317" s="111" t="str">
        <f t="shared" si="195"/>
        <v/>
      </c>
      <c r="BA317" s="30" t="str">
        <f>IFERROR(IF(AND(PRINCIPAL!$H$92&lt;&gt;"",OR(L317=PRINCIPAL!$I$92,L317=PRINCIPAL!$I$92+PRINCIPAL!$I$92,L317=PRINCIPAL!$I$92+PRINCIPAL!$I$92+PRINCIPAL!$I$92)),0,IF(AND(PRINCIPAL!$H$92&lt;&gt;"",L317=PRINCIPAL!$J$92),VLOOKUP($BB$282,'Banco de Dados'!$B$4:$J$50,8,FALSE)*PRINCIPAL!$H$92*(1-(PRINCIPAL!$K$92/100)),IF(AND(PRINCIPAL!$H$92&lt;&gt;"",L317=PRINCIPAL!$L$92),VLOOKUP($BB$282,'Banco de Dados'!$B$4:$J$50,8,FALSE)*PRINCIPAL!$H$92*(1-(PRINCIPAL!$M$92/100)),IF(AND(PRINCIPAL!$H$92&lt;&gt;"",L317=PRINCIPAL!$N$92),VLOOKUP($BB$282,'Banco de Dados'!$B$4:$J$50,8,FALSE)*PRINCIPAL!$H$92*(1-(PRINCIPAL!$O$92/100)),IF(PRINCIPAL!$H$92&lt;&gt;"",VLOOKUP($BB$282,'Banco de Dados'!$B$4:$J$50,8,FALSE)*PRINCIPAL!$H$92,IF(OR(L317=PRINCIPAL!$I$92,L317=PRINCIPAL!$I$92+PRINCIPAL!$I$92,L317=PRINCIPAL!$I$92+PRINCIPAL!$I$92+PRINCIPAL!$I$92),0,IF(L317=PRINCIPAL!$J$92,VLOOKUP($BB$282,'Banco de Dados'!$B$4:$J$50,6,FALSE)*(1-(PRINCIPAL!$K$92/100)),IF(L317=PRINCIPAL!$L$92,VLOOKUP($BB$282,'Banco de Dados'!$B$4:$J$50,6,FALSE)*(1-(PRINCIPAL!$M$92/100)),IF(L317=PRINCIPAL!$N$92,VLOOKUP($BB$282,'Banco de Dados'!$B$4:$J$50,6,FALSE)*(1-(PRINCIPAL!$O$92/100)),VLOOKUP($BB$282,'Banco de Dados'!$B$4:$J$50,6,FALSE)))))))))),"")</f>
        <v/>
      </c>
      <c r="BB317" s="29" t="str">
        <f>IFERROR(BA317*(IFERROR(VLOOKUP($BB$282,'Banco de Dados'!$B$4:$J$50,4,FALSE),"ERRO")),"")</f>
        <v/>
      </c>
      <c r="BC317" s="29" t="str">
        <f t="shared" si="196"/>
        <v/>
      </c>
      <c r="BD317" s="103" t="str">
        <f>IFERROR(BC317*(C317*(PRINCIPAL!$G$92/100))*0.47*(44/12),"")</f>
        <v/>
      </c>
      <c r="BE317" s="111" t="str">
        <f t="shared" si="175"/>
        <v/>
      </c>
      <c r="BF317" s="30" t="str">
        <f>IFERROR(IF(AND(PRINCIPAL!$H$93&lt;&gt;"",OR(L317=PRINCIPAL!$I$93,L317=PRINCIPAL!$I$93+PRINCIPAL!$I$93,L317=PRINCIPAL!$I$93+PRINCIPAL!$I$93+PRINCIPAL!$I$93)),0,IF(AND(PRINCIPAL!$H$93&lt;&gt;"",L317=PRINCIPAL!$J$93),VLOOKUP($BG$282,'Banco de Dados'!$B$4:$J$50,8,FALSE)*PRINCIPAL!$H$93*(1-(PRINCIPAL!$K$93/100)),IF(AND(PRINCIPAL!$H$93&lt;&gt;"",L317=PRINCIPAL!$L$93),VLOOKUP($BG$282,'Banco de Dados'!$B$4:$J$50,8,FALSE)*PRINCIPAL!$H$93*(1-(PRINCIPAL!$M$93/100)),IF(AND(PRINCIPAL!$H$93&lt;&gt;"",L317=PRINCIPAL!$N$93),VLOOKUP($BG$282,'Banco de Dados'!$B$4:$J$50,8,FALSE)*PRINCIPAL!$H$93*(1-(PRINCIPAL!$O$93/100)),IF(PRINCIPAL!$H$93&lt;&gt;"",VLOOKUP($BG$282,'Banco de Dados'!$B$4:$J$50,8,FALSE)*PRINCIPAL!$H$93,IF(OR(L317=PRINCIPAL!$I$93,L317=PRINCIPAL!$I$93+PRINCIPAL!$I$93,L317=PRINCIPAL!$I$93+PRINCIPAL!$I$93+PRINCIPAL!$I$93),0,IF(L317=PRINCIPAL!$J$93,VLOOKUP($BG$282,'Banco de Dados'!$B$4:$J$50,6,FALSE)*(1-(PRINCIPAL!$K$93/100)),IF(L317=PRINCIPAL!$L$93,VLOOKUP($BG$282,'Banco de Dados'!$B$4:$J$50,6,FALSE)*(1-(PRINCIPAL!$M$93/100)),IF(L317=PRINCIPAL!$N$93,VLOOKUP($BG$282,'Banco de Dados'!$B$4:$J$50,6,FALSE)*(1-(PRINCIPAL!$O$93/100)),VLOOKUP($BG$282,'Banco de Dados'!$B$4:$J$50,6,FALSE)))))))))),"")</f>
        <v/>
      </c>
      <c r="BG317" s="29" t="str">
        <f>IFERROR(BF317*(IFERROR(VLOOKUP($BG$282,'Banco de Dados'!$B$4:$J$50,4,FALSE),"ERRO")),"")</f>
        <v/>
      </c>
      <c r="BH317" s="29" t="str">
        <f t="shared" si="191"/>
        <v/>
      </c>
      <c r="BI317" s="103" t="str">
        <f>IFERROR(BH317*(C317*(PRINCIPAL!$G$93/100))*0.47*(44/12),"")</f>
        <v/>
      </c>
      <c r="BJ317" s="102" t="str">
        <f t="shared" si="176"/>
        <v/>
      </c>
    </row>
    <row r="318" spans="2:62" ht="12.75" customHeight="1" x14ac:dyDescent="0.3">
      <c r="B318" s="326">
        <f t="shared" si="177"/>
        <v>2054</v>
      </c>
      <c r="C318" s="340"/>
      <c r="D318" s="1"/>
      <c r="E318" s="118">
        <v>34</v>
      </c>
      <c r="F318" s="24" t="str">
        <f>IFERROR(VLOOKUP($G$282,'Banco de Dados'!$B$4:$J$50,6,FALSE),"")</f>
        <v/>
      </c>
      <c r="G318" s="25" t="str">
        <f>IFERROR(F318*(IFERROR(VLOOKUP($G$282,'Banco de Dados'!$B$4:$J$50,4,FALSE),"ERRO")),"")</f>
        <v/>
      </c>
      <c r="H318" s="25" t="str">
        <f t="shared" si="178"/>
        <v/>
      </c>
      <c r="I318" s="103" t="str">
        <f t="shared" si="179"/>
        <v/>
      </c>
      <c r="J318" s="117" t="str">
        <f t="shared" si="180"/>
        <v/>
      </c>
      <c r="K318" s="1"/>
      <c r="L318" s="91">
        <v>34</v>
      </c>
      <c r="M318" s="24" t="str">
        <f>IFERROR(IF(AND(PRINCIPAL!$H$84&lt;&gt;"",OR(L318=PRINCIPAL!$I$84,L318=PRINCIPAL!$I$84+PRINCIPAL!$I$84,L318=PRINCIPAL!$I$84+PRINCIPAL!$I$84+PRINCIPAL!$I$84)),0,IF(AND(PRINCIPAL!$H$84&lt;&gt;"",L318=PRINCIPAL!$J$84),VLOOKUP($N$282,'Banco de Dados'!$B$4:$J$50,8,FALSE)*PRINCIPAL!$H$84*(1-(PRINCIPAL!$K$84/100)),IF(AND(PRINCIPAL!$H$84&lt;&gt;"",L318=PRINCIPAL!$L$84),VLOOKUP($N$282,'Banco de Dados'!$B$4:$J$50,8,FALSE)*PRINCIPAL!$H$84*(1-(PRINCIPAL!$M$84/100)),IF(AND(PRINCIPAL!$H$84&lt;&gt;"",L318=PRINCIPAL!$N$84),VLOOKUP($N$282,'Banco de Dados'!$B$4:$J$50,8,FALSE)*PRINCIPAL!$H$84*(1-(PRINCIPAL!$O$84/100)),IF(PRINCIPAL!$H$84&lt;&gt;"",VLOOKUP($N$282,'Banco de Dados'!$B$4:$J$50,8,FALSE)*PRINCIPAL!$H$84,IF(OR(L318=PRINCIPAL!$I$84,L318=PRINCIPAL!$I$84+PRINCIPAL!$I$84,L318=PRINCIPAL!$I$84+PRINCIPAL!$I$84+PRINCIPAL!$I$84),0,IF(L318=PRINCIPAL!$J$84,VLOOKUP($N$282,'Banco de Dados'!$B$4:$J$50,6,FALSE)*(1-(PRINCIPAL!$K$84/100)),IF(L318=PRINCIPAL!$L$84,VLOOKUP($N$282,'Banco de Dados'!$B$4:$J$50,6,FALSE)*(1-(PRINCIPAL!$M$84/100)),IF(L318=PRINCIPAL!$N$84,VLOOKUP($N$282,'Banco de Dados'!$B$4:$J$50,6,FALSE)*(1-(PRINCIPAL!$O$84/100)),VLOOKUP($N$282,'Banco de Dados'!$B$4:$J$50,6,FALSE)))))))))),"")</f>
        <v/>
      </c>
      <c r="N318" s="25" t="str">
        <f>IFERROR(M318*(IFERROR(VLOOKUP($N$282,'Banco de Dados'!$B$4:$J$50,4,FALSE),"ERRO")),"")</f>
        <v/>
      </c>
      <c r="O318" s="25" t="str">
        <f t="shared" si="199"/>
        <v/>
      </c>
      <c r="P318" s="103" t="str">
        <f>IFERROR(O318*(C318*(PRINCIPAL!$G$84/100))*0.47*(44/12),"")</f>
        <v/>
      </c>
      <c r="Q318" s="107" t="str">
        <f t="shared" si="201"/>
        <v/>
      </c>
      <c r="R318" s="39" t="str">
        <f>IFERROR(IF(AND(PRINCIPAL!$H$85&lt;&gt;"",OR(L318=PRINCIPAL!$I$85,L318=PRINCIPAL!$I$85+PRINCIPAL!$I$85,L318=PRINCIPAL!$I$85+PRINCIPAL!$I$85+PRINCIPAL!$I$85)),0,IF(AND(PRINCIPAL!$H$85&lt;&gt;"",L318=PRINCIPAL!$J$85),VLOOKUP($S$282,'Banco de Dados'!$B$4:$J$50,8,FALSE)*PRINCIPAL!$H$85*(1-(PRINCIPAL!$K$85/100)),IF(AND(PRINCIPAL!$H$85&lt;&gt;"",L318=PRINCIPAL!$L$85),VLOOKUP($S$282,'Banco de Dados'!$B$4:$J$50,8,FALSE)*PRINCIPAL!$H$85*(1-(PRINCIPAL!$M$85/100)),IF(AND(PRINCIPAL!$H$85&lt;&gt;"",L318=PRINCIPAL!$N$85),VLOOKUP($S$282,'Banco de Dados'!$B$4:$J$50,8,FALSE)*PRINCIPAL!$H$85*(1-(PRINCIPAL!$O$85/100)),IF(PRINCIPAL!$H$85&lt;&gt;"",VLOOKUP($S$282,'Banco de Dados'!$B$4:$J$50,8,FALSE)*PRINCIPAL!$H$85,IF(OR(L318=PRINCIPAL!$I$85,L318=PRINCIPAL!$I$85+PRINCIPAL!$I$85,L318=PRINCIPAL!$I$85+PRINCIPAL!$I$85+PRINCIPAL!$I$85),0,IF(L318=PRINCIPAL!$J$85,VLOOKUP($S$282,'Banco de Dados'!$B$4:$J$50,6,FALSE)*(1-(PRINCIPAL!$K$85/100)),IF(L318=PRINCIPAL!$L$85,VLOOKUP($S$282,'Banco de Dados'!$B$4:$J$50,6,FALSE)*(1-(PRINCIPAL!$M$85/100)),IF(L318=PRINCIPAL!$N$85,VLOOKUP($S$282,'Banco de Dados'!$B$4:$J$50,6,FALSE)*(1-(PRINCIPAL!$O$85/100)),VLOOKUP($S$282,'Banco de Dados'!$B$4:$J$50,6,FALSE)))))))))),"")</f>
        <v/>
      </c>
      <c r="S318" s="29" t="str">
        <f>IFERROR(R318*(IFERROR(VLOOKUP($S$282,'Banco de Dados'!$B$4:$J$50,4,FALSE),"ERRO")),"")</f>
        <v/>
      </c>
      <c r="T318" s="29" t="str">
        <f t="shared" si="198"/>
        <v/>
      </c>
      <c r="U318" s="103" t="str">
        <f>IFERROR(T318*(C318*(PRINCIPAL!$G$85/100))*0.47*(44/12),"")</f>
        <v/>
      </c>
      <c r="V318" s="111" t="str">
        <f t="shared" si="174"/>
        <v/>
      </c>
      <c r="W318" s="30" t="str">
        <f>IFERROR(IF(AND(PRINCIPAL!$H$86&lt;&gt;"",OR(L318=PRINCIPAL!$I$86,L318=PRINCIPAL!$I$86+PRINCIPAL!$I$86,L318=PRINCIPAL!$I$86+PRINCIPAL!$I$86+PRINCIPAL!$I$86)),0,IF(AND(PRINCIPAL!$H$86&lt;&gt;"",L318=PRINCIPAL!$J$86),VLOOKUP($X$282,'Banco de Dados'!$B$4:$J$50,8,FALSE)*PRINCIPAL!$H$86*(1-(PRINCIPAL!$K$86/100)),IF(AND(PRINCIPAL!$H$86&lt;&gt;"",L318=PRINCIPAL!$L$86),VLOOKUP($X$282,'Banco de Dados'!$B$4:$J$50,8,FALSE)*PRINCIPAL!$H$86*(1-(PRINCIPAL!$M$86/100)),IF(AND(PRINCIPAL!$H$86&lt;&gt;"",L318=PRINCIPAL!$N$86),VLOOKUP($X$282,'Banco de Dados'!$B$4:$J$50,8,FALSE)*PRINCIPAL!$H$86*(1-(PRINCIPAL!$O$86/100)),IF(PRINCIPAL!$H$86&lt;&gt;"",VLOOKUP($X$282,'Banco de Dados'!$B$4:$J$50,8,FALSE)*PRINCIPAL!$H$86,IF(OR(L318=PRINCIPAL!$I$86,L318=PRINCIPAL!$I$86+PRINCIPAL!$I$86,L318=PRINCIPAL!$I$86+PRINCIPAL!$I$86+PRINCIPAL!$I$86),0,IF(L318=PRINCIPAL!$J$86,VLOOKUP($X$282,'Banco de Dados'!$B$4:$J$50,6,FALSE)*(1-(PRINCIPAL!$K$86/100)),IF(L318=PRINCIPAL!$L$86,VLOOKUP($X$282,'Banco de Dados'!$B$4:$J$50,6,FALSE)*(1-(PRINCIPAL!$M$86/100)),IF(L318=PRINCIPAL!$N$86,VLOOKUP($X$282,'Banco de Dados'!$B$4:$J$50,6,FALSE)*(1-(PRINCIPAL!$O$86/100)),VLOOKUP($X$282,'Banco de Dados'!$B$4:$J$50,6,FALSE)))))))))),"")</f>
        <v/>
      </c>
      <c r="X318" s="29" t="str">
        <f>IFERROR(W318*(IFERROR(VLOOKUP($X$282,'Banco de Dados'!$B$4:$J$50,4,FALSE),"ERRO")),"")</f>
        <v/>
      </c>
      <c r="Y318" s="29" t="str">
        <f t="shared" si="192"/>
        <v/>
      </c>
      <c r="Z318" s="103" t="str">
        <f>IFERROR(Y318*(C318*(PRINCIPAL!$G$86/100))*0.47*(44/12),"")</f>
        <v/>
      </c>
      <c r="AA318" s="111" t="str">
        <f t="shared" si="193"/>
        <v/>
      </c>
      <c r="AB318" s="30" t="str">
        <f>IFERROR(IF(AND(PRINCIPAL!$H$87&lt;&gt;"",OR(L318=PRINCIPAL!$I$87,L318=PRINCIPAL!$I$87+PRINCIPAL!$I$87,L318=PRINCIPAL!$I$87+PRINCIPAL!$I$87+PRINCIPAL!$I$87)),0,IF(AND(PRINCIPAL!$H$87&lt;&gt;"",L318=PRINCIPAL!$J$87),VLOOKUP($AC$282,'Banco de Dados'!$B$4:$J$50,8,FALSE)*PRINCIPAL!$H$87*(1-(PRINCIPAL!$K$87/100)),IF(AND(PRINCIPAL!$H$87&lt;&gt;"",L318=PRINCIPAL!$L$87),VLOOKUP($AC$282,'Banco de Dados'!$B$4:$J$50,8,FALSE)*PRINCIPAL!$H$87*(1-(PRINCIPAL!$M$87/100)),IF(AND(PRINCIPAL!$H$87&lt;&gt;"",L318=PRINCIPAL!$N$87),VLOOKUP($AC$282,'Banco de Dados'!$B$4:$J$50,8,FALSE)*PRINCIPAL!$H$87*(1-(PRINCIPAL!$O$87/100)),IF(PRINCIPAL!$H$87&lt;&gt;"",VLOOKUP($AC$282,'Banco de Dados'!$B$4:$J$50,8,FALSE)*PRINCIPAL!$H$87,IF(OR(L318=PRINCIPAL!$I$87,L318=PRINCIPAL!$I$87+PRINCIPAL!$I$87,L318=PRINCIPAL!$I$87+PRINCIPAL!$I$87+PRINCIPAL!$I$87),0,IF(L318=PRINCIPAL!$J$87,VLOOKUP($AC$282,'Banco de Dados'!$B$4:$J$50,6,FALSE)*(1-(PRINCIPAL!$K$87/100)),IF(L318=PRINCIPAL!$L$87,VLOOKUP($AC$282,'Banco de Dados'!$B$4:$J$50,6,FALSE)*(1-(PRINCIPAL!$M$87/100)),IF(L318=PRINCIPAL!$N$87,VLOOKUP($AC$282,'Banco de Dados'!$B$4:$J$50,6,FALSE)*(1-(PRINCIPAL!$O$87/100)),VLOOKUP($AC$282,'Banco de Dados'!$B$4:$J$50,6,FALSE)))))))))),"")</f>
        <v/>
      </c>
      <c r="AC318" s="29" t="str">
        <f>IFERROR(AB318*(IFERROR(VLOOKUP($AC$282,'Banco de Dados'!$B$4:$J$50,4,FALSE),"ERRO")),"")</f>
        <v/>
      </c>
      <c r="AD318" s="29" t="str">
        <f t="shared" si="183"/>
        <v/>
      </c>
      <c r="AE318" s="103" t="str">
        <f>IFERROR(AD318*(C318*(PRINCIPAL!$G$87/100))*0.47*(44/12),"")</f>
        <v/>
      </c>
      <c r="AF318" s="111" t="str">
        <f t="shared" si="184"/>
        <v/>
      </c>
      <c r="AG318" s="30" t="str">
        <f>IFERROR(IF(AND(PRINCIPAL!$H$88&lt;&gt;"",OR(L318=PRINCIPAL!$I$88,L318=PRINCIPAL!$I$88+PRINCIPAL!$I$88,L318=PRINCIPAL!$I$88+PRINCIPAL!$I$88+PRINCIPAL!$I$88)),0,IF(AND(PRINCIPAL!$H$88&lt;&gt;"",L318=PRINCIPAL!$J$88),VLOOKUP($AH$282,'Banco de Dados'!$B$4:$J$50,8,FALSE)*PRINCIPAL!$H$88*(1-(PRINCIPAL!$K$88/100)),IF(AND(PRINCIPAL!$H$88&lt;&gt;"",L318=PRINCIPAL!$L$88),VLOOKUP($AH$282,'Banco de Dados'!$B$4:$J$50,8,FALSE)*PRINCIPAL!$H$88*(1-(PRINCIPAL!$M$88/100)),IF(AND(PRINCIPAL!$H$88&lt;&gt;"",L318=PRINCIPAL!$N$88),VLOOKUP($AH$282,'Banco de Dados'!$B$4:$J$50,8,FALSE)*PRINCIPAL!$H$88*(1-(PRINCIPAL!$O$88/100)),IF(PRINCIPAL!$H$88&lt;&gt;"",VLOOKUP($AH$282,'Banco de Dados'!$B$4:$J$50,8,FALSE)*PRINCIPAL!$H$88,IF(OR(L318=PRINCIPAL!$I$88,L318=PRINCIPAL!$I$88+PRINCIPAL!$I$88,L318=PRINCIPAL!$I$88+PRINCIPAL!$I$88+PRINCIPAL!$I$88),0,IF(L318=PRINCIPAL!$J$88,VLOOKUP($AH$282,'Banco de Dados'!$B$4:$J$50,6,FALSE)*(1-(PRINCIPAL!$K$88/100)),IF(L318=PRINCIPAL!$L$88,VLOOKUP($AH$282,'Banco de Dados'!$B$4:$J$50,6,FALSE)*(1-(PRINCIPAL!$M$88/100)),IF(L318=PRINCIPAL!$N$88,VLOOKUP($AH$282,'Banco de Dados'!$B$4:$J$50,6,FALSE)*(1-(PRINCIPAL!$O$88/100)),VLOOKUP($AH$282,'Banco de Dados'!$B$4:$J$50,6,FALSE)))))))))),"")</f>
        <v/>
      </c>
      <c r="AH318" s="29" t="str">
        <f>IFERROR(AG318*(IFERROR(VLOOKUP($AH$282,'Banco de Dados'!$B$4:$J$50,4,FALSE),"ERRO")),"")</f>
        <v/>
      </c>
      <c r="AI318" s="29" t="str">
        <f t="shared" si="185"/>
        <v/>
      </c>
      <c r="AJ318" s="103" t="str">
        <f>IFERROR(AI318*(C318*(PRINCIPAL!$G$88/100))*0.47*(44/12),"")</f>
        <v/>
      </c>
      <c r="AK318" s="111" t="str">
        <f t="shared" si="194"/>
        <v/>
      </c>
      <c r="AL318" s="30" t="str">
        <f>IFERROR(IF(AND(PRINCIPAL!$H$89&lt;&gt;"",OR(L318=PRINCIPAL!$I$89,L318=PRINCIPAL!$I$89+PRINCIPAL!$I$89,L318=PRINCIPAL!$I$89+PRINCIPAL!$I$89+PRINCIPAL!$I$89)),0,IF(AND(PRINCIPAL!$H$89&lt;&gt;"",L318=PRINCIPAL!$J$89),VLOOKUP($AM$282,'Banco de Dados'!$B$4:$J$50,8,FALSE)*PRINCIPAL!$H$89*(1-(PRINCIPAL!$K$89/100)),IF(AND(PRINCIPAL!$H$89&lt;&gt;"",L318=PRINCIPAL!$L$89),VLOOKUP($AM$282,'Banco de Dados'!$B$4:$J$50,8,FALSE)*PRINCIPAL!$H$89*(1-(PRINCIPAL!$M$89/100)),IF(AND(PRINCIPAL!$H$89&lt;&gt;"",L318=PRINCIPAL!$N$89),VLOOKUP($AM$282,'Banco de Dados'!$B$4:$J$50,8,FALSE)*PRINCIPAL!$H$89*(1-(PRINCIPAL!$O$89/100)),IF(PRINCIPAL!$H$89&lt;&gt;"",VLOOKUP($AM$282,'Banco de Dados'!$B$4:$J$50,8,FALSE)*PRINCIPAL!$H$89,IF(OR(L318=PRINCIPAL!$I$89,L318=PRINCIPAL!$I$89+PRINCIPAL!$I$89,L318=PRINCIPAL!$I$89+PRINCIPAL!$I$89+PRINCIPAL!$I$89),0,IF(L318=PRINCIPAL!$J$89,VLOOKUP($AM$282,'Banco de Dados'!$B$4:$J$50,6,FALSE)*(1-(PRINCIPAL!$K$89/100)),IF(L318=PRINCIPAL!$L$89,VLOOKUP($AM$282,'Banco de Dados'!$B$4:$J$50,6,FALSE)*(1-(PRINCIPAL!$M$89/100)),IF(L318=PRINCIPAL!$N$89,VLOOKUP($AM$282,'Banco de Dados'!$B$4:$J$50,6,FALSE)*(1-(PRINCIPAL!$O$89/100)),VLOOKUP($AM$282,'Banco de Dados'!$B$4:$J$50,6,FALSE)))))))))),"")</f>
        <v/>
      </c>
      <c r="AM318" s="29" t="str">
        <f>IFERROR(AL318*(IFERROR(VLOOKUP($AM$282,'Banco de Dados'!$B$4:$J$50,4,FALSE),"ERRO")),"")</f>
        <v/>
      </c>
      <c r="AN318" s="29" t="str">
        <f t="shared" si="186"/>
        <v/>
      </c>
      <c r="AO318" s="103" t="str">
        <f>IFERROR(AN318*(C318*(PRINCIPAL!$G$89/100))*0.47*(44/12),"")</f>
        <v/>
      </c>
      <c r="AP318" s="111" t="str">
        <f t="shared" si="187"/>
        <v/>
      </c>
      <c r="AQ318" s="30" t="str">
        <f>IFERROR(IF(AND(PRINCIPAL!$H$90&lt;&gt;"",OR(L318=PRINCIPAL!$I$90,L318=PRINCIPAL!$I$90+PRINCIPAL!$I$90,L318=PRINCIPAL!$I$90+PRINCIPAL!$I$90+PRINCIPAL!$I$90)),0,IF(AND(PRINCIPAL!$H$90&lt;&gt;"",L318=PRINCIPAL!$J$90),VLOOKUP($AR$282,'Banco de Dados'!$B$4:$J$50,8,FALSE)*PRINCIPAL!$H$90*(1-(PRINCIPAL!$K$90/100)),IF(AND(PRINCIPAL!$H$90&lt;&gt;"",L318=PRINCIPAL!$L$90),VLOOKUP($AR$282,'Banco de Dados'!$B$4:$J$50,8,FALSE)*PRINCIPAL!$H$90*(1-(PRINCIPAL!$M$90/100)),IF(AND(PRINCIPAL!$H$90&lt;&gt;"",L318=PRINCIPAL!$N$90),VLOOKUP($AR$282,'Banco de Dados'!$B$4:$J$50,8,FALSE)*PRINCIPAL!$H$90*(1-(PRINCIPAL!$O$90/100)),IF(PRINCIPAL!$H$90&lt;&gt;"",VLOOKUP($AR$282,'Banco de Dados'!$B$4:$J$50,8,FALSE)*PRINCIPAL!$H$90,IF(OR(L318=PRINCIPAL!$I$90,L318=PRINCIPAL!$I$90+PRINCIPAL!$I$90,L318=PRINCIPAL!$I$90+PRINCIPAL!$I$90+PRINCIPAL!$I$90),0,IF(L318=PRINCIPAL!$J$90,VLOOKUP($AR$282,'Banco de Dados'!$B$4:$J$50,6,FALSE)*(1-(PRINCIPAL!$K$90/100)),IF(L318=PRINCIPAL!$L$90,VLOOKUP($AR$282,'Banco de Dados'!$B$4:$J$50,6,FALSE)*(1-(PRINCIPAL!$M$90/100)),IF(L318=PRINCIPAL!$N$90,VLOOKUP($AR$282,'Banco de Dados'!$B$4:$J$50,6,FALSE)*(1-(PRINCIPAL!$O$90/100)),VLOOKUP($AR$282,'Banco de Dados'!$B$4:$J$50,6,FALSE)))))))))),"")</f>
        <v/>
      </c>
      <c r="AR318" s="29" t="str">
        <f>IFERROR(AQ318*(IFERROR(VLOOKUP($AR$282,'Banco de Dados'!$B$4:$J$50,4,FALSE),"ERRO")),"")</f>
        <v/>
      </c>
      <c r="AS318" s="29" t="str">
        <f t="shared" si="188"/>
        <v/>
      </c>
      <c r="AT318" s="103" t="str">
        <f>IFERROR(AS318*(C318*(PRINCIPAL!$G$90/100))*0.47*(44/12),"")</f>
        <v/>
      </c>
      <c r="AU318" s="111" t="str">
        <f t="shared" si="189"/>
        <v/>
      </c>
      <c r="AV318" s="30" t="str">
        <f>IFERROR(IF(AND(PRINCIPAL!$H$91&lt;&gt;"",OR(L318=PRINCIPAL!$I$91,L318=PRINCIPAL!$I$91+PRINCIPAL!$I$91,L318=PRINCIPAL!$I$91+PRINCIPAL!$I$91+PRINCIPAL!$I$91)),0,IF(AND(PRINCIPAL!$H$91&lt;&gt;"",L318=PRINCIPAL!$J$91),VLOOKUP($AW$282,'Banco de Dados'!$B$4:$J$50,8,FALSE)*PRINCIPAL!$H$91*(1-(PRINCIPAL!$K$91/100)),IF(AND(PRINCIPAL!$H$91&lt;&gt;"",L318=PRINCIPAL!$L$91),VLOOKUP($AW$282,'Banco de Dados'!$B$4:$J$50,8,FALSE)*PRINCIPAL!$H$91*(1-(PRINCIPAL!$M$91/100)),IF(AND(PRINCIPAL!$H$91&lt;&gt;"",L318=PRINCIPAL!$N$91),VLOOKUP($AW$282,'Banco de Dados'!$B$4:$J$50,8,FALSE)*PRINCIPAL!$H$91*(1-(PRINCIPAL!$O$91/100)),IF(PRINCIPAL!$H$91&lt;&gt;"",VLOOKUP($AW$282,'Banco de Dados'!$B$4:$J$50,8,FALSE)*PRINCIPAL!$H$91,IF(OR(L318=PRINCIPAL!$I$91,L318=PRINCIPAL!$I$91+PRINCIPAL!$I$91,L318=PRINCIPAL!$I$91+PRINCIPAL!$I$91+PRINCIPAL!$I$91),0,IF(L318=PRINCIPAL!$J$91,VLOOKUP($AW$282,'Banco de Dados'!$B$4:$J$50,6,FALSE)*(1-(PRINCIPAL!$K$91/100)),IF(L318=PRINCIPAL!$L$91,VLOOKUP($AW$282,'Banco de Dados'!$B$4:$J$50,6,FALSE)*(1-(PRINCIPAL!$M$91/100)),IF(L318=PRINCIPAL!$N$91,VLOOKUP($AW$282,'Banco de Dados'!$B$4:$J$50,6,FALSE)*(1-(PRINCIPAL!$O$91/100)),VLOOKUP($AW$282,'Banco de Dados'!$B$4:$J$50,6,FALSE)))))))))),"")</f>
        <v/>
      </c>
      <c r="AW318" s="29" t="str">
        <f>IFERROR(AV318*(IFERROR(VLOOKUP($AW$282,'Banco de Dados'!$B$4:$J$50,4,FALSE),"ERRO")),"")</f>
        <v/>
      </c>
      <c r="AX318" s="29" t="str">
        <f t="shared" si="190"/>
        <v/>
      </c>
      <c r="AY318" s="103" t="str">
        <f>IFERROR(AX318*(C318*(PRINCIPAL!$G$91/100))*0.47*(44/12),"")</f>
        <v/>
      </c>
      <c r="AZ318" s="111" t="str">
        <f t="shared" si="195"/>
        <v/>
      </c>
      <c r="BA318" s="30" t="str">
        <f>IFERROR(IF(AND(PRINCIPAL!$H$92&lt;&gt;"",OR(L318=PRINCIPAL!$I$92,L318=PRINCIPAL!$I$92+PRINCIPAL!$I$92,L318=PRINCIPAL!$I$92+PRINCIPAL!$I$92+PRINCIPAL!$I$92)),0,IF(AND(PRINCIPAL!$H$92&lt;&gt;"",L318=PRINCIPAL!$J$92),VLOOKUP($BB$282,'Banco de Dados'!$B$4:$J$50,8,FALSE)*PRINCIPAL!$H$92*(1-(PRINCIPAL!$K$92/100)),IF(AND(PRINCIPAL!$H$92&lt;&gt;"",L318=PRINCIPAL!$L$92),VLOOKUP($BB$282,'Banco de Dados'!$B$4:$J$50,8,FALSE)*PRINCIPAL!$H$92*(1-(PRINCIPAL!$M$92/100)),IF(AND(PRINCIPAL!$H$92&lt;&gt;"",L318=PRINCIPAL!$N$92),VLOOKUP($BB$282,'Banco de Dados'!$B$4:$J$50,8,FALSE)*PRINCIPAL!$H$92*(1-(PRINCIPAL!$O$92/100)),IF(PRINCIPAL!$H$92&lt;&gt;"",VLOOKUP($BB$282,'Banco de Dados'!$B$4:$J$50,8,FALSE)*PRINCIPAL!$H$92,IF(OR(L318=PRINCIPAL!$I$92,L318=PRINCIPAL!$I$92+PRINCIPAL!$I$92,L318=PRINCIPAL!$I$92+PRINCIPAL!$I$92+PRINCIPAL!$I$92),0,IF(L318=PRINCIPAL!$J$92,VLOOKUP($BB$282,'Banco de Dados'!$B$4:$J$50,6,FALSE)*(1-(PRINCIPAL!$K$92/100)),IF(L318=PRINCIPAL!$L$92,VLOOKUP($BB$282,'Banco de Dados'!$B$4:$J$50,6,FALSE)*(1-(PRINCIPAL!$M$92/100)),IF(L318=PRINCIPAL!$N$92,VLOOKUP($BB$282,'Banco de Dados'!$B$4:$J$50,6,FALSE)*(1-(PRINCIPAL!$O$92/100)),VLOOKUP($BB$282,'Banco de Dados'!$B$4:$J$50,6,FALSE)))))))))),"")</f>
        <v/>
      </c>
      <c r="BB318" s="29" t="str">
        <f>IFERROR(BA318*(IFERROR(VLOOKUP($BB$282,'Banco de Dados'!$B$4:$J$50,4,FALSE),"ERRO")),"")</f>
        <v/>
      </c>
      <c r="BC318" s="29" t="str">
        <f t="shared" si="196"/>
        <v/>
      </c>
      <c r="BD318" s="103" t="str">
        <f>IFERROR(BC318*(C318*(PRINCIPAL!$G$92/100))*0.47*(44/12),"")</f>
        <v/>
      </c>
      <c r="BE318" s="111" t="str">
        <f t="shared" si="175"/>
        <v/>
      </c>
      <c r="BF318" s="30" t="str">
        <f>IFERROR(IF(AND(PRINCIPAL!$H$93&lt;&gt;"",OR(L318=PRINCIPAL!$I$93,L318=PRINCIPAL!$I$93+PRINCIPAL!$I$93,L318=PRINCIPAL!$I$93+PRINCIPAL!$I$93+PRINCIPAL!$I$93)),0,IF(AND(PRINCIPAL!$H$93&lt;&gt;"",L318=PRINCIPAL!$J$93),VLOOKUP($BG$282,'Banco de Dados'!$B$4:$J$50,8,FALSE)*PRINCIPAL!$H$93*(1-(PRINCIPAL!$K$93/100)),IF(AND(PRINCIPAL!$H$93&lt;&gt;"",L318=PRINCIPAL!$L$93),VLOOKUP($BG$282,'Banco de Dados'!$B$4:$J$50,8,FALSE)*PRINCIPAL!$H$93*(1-(PRINCIPAL!$M$93/100)),IF(AND(PRINCIPAL!$H$93&lt;&gt;"",L318=PRINCIPAL!$N$93),VLOOKUP($BG$282,'Banco de Dados'!$B$4:$J$50,8,FALSE)*PRINCIPAL!$H$93*(1-(PRINCIPAL!$O$93/100)),IF(PRINCIPAL!$H$93&lt;&gt;"",VLOOKUP($BG$282,'Banco de Dados'!$B$4:$J$50,8,FALSE)*PRINCIPAL!$H$93,IF(OR(L318=PRINCIPAL!$I$93,L318=PRINCIPAL!$I$93+PRINCIPAL!$I$93,L318=PRINCIPAL!$I$93+PRINCIPAL!$I$93+PRINCIPAL!$I$93),0,IF(L318=PRINCIPAL!$J$93,VLOOKUP($BG$282,'Banco de Dados'!$B$4:$J$50,6,FALSE)*(1-(PRINCIPAL!$K$93/100)),IF(L318=PRINCIPAL!$L$93,VLOOKUP($BG$282,'Banco de Dados'!$B$4:$J$50,6,FALSE)*(1-(PRINCIPAL!$M$93/100)),IF(L318=PRINCIPAL!$N$93,VLOOKUP($BG$282,'Banco de Dados'!$B$4:$J$50,6,FALSE)*(1-(PRINCIPAL!$O$93/100)),VLOOKUP($BG$282,'Banco de Dados'!$B$4:$J$50,6,FALSE)))))))))),"")</f>
        <v/>
      </c>
      <c r="BG318" s="29" t="str">
        <f>IFERROR(BF318*(IFERROR(VLOOKUP($BG$282,'Banco de Dados'!$B$4:$J$50,4,FALSE),"ERRO")),"")</f>
        <v/>
      </c>
      <c r="BH318" s="29" t="str">
        <f t="shared" si="191"/>
        <v/>
      </c>
      <c r="BI318" s="103" t="str">
        <f>IFERROR(BH318*(C318*(PRINCIPAL!$G$93/100))*0.47*(44/12),"")</f>
        <v/>
      </c>
      <c r="BJ318" s="102" t="str">
        <f t="shared" si="176"/>
        <v/>
      </c>
    </row>
    <row r="319" spans="2:62" ht="12.75" customHeight="1" thickBot="1" x14ac:dyDescent="0.35">
      <c r="B319" s="327">
        <f t="shared" si="177"/>
        <v>2055</v>
      </c>
      <c r="C319" s="348"/>
      <c r="D319" s="1"/>
      <c r="E319" s="119">
        <v>35</v>
      </c>
      <c r="F319" s="93" t="str">
        <f>IFERROR(VLOOKUP($G$282,'Banco de Dados'!$B$4:$J$50,6,FALSE),"")</f>
        <v/>
      </c>
      <c r="G319" s="94" t="str">
        <f>IFERROR(F319*(IFERROR(VLOOKUP($G$282,'Banco de Dados'!$B$4:$J$50,4,FALSE),"ERRO")),"")</f>
        <v/>
      </c>
      <c r="H319" s="94" t="str">
        <f t="shared" si="178"/>
        <v/>
      </c>
      <c r="I319" s="104" t="str">
        <f t="shared" si="179"/>
        <v/>
      </c>
      <c r="J319" s="140" t="str">
        <f t="shared" si="180"/>
        <v/>
      </c>
      <c r="K319" s="1"/>
      <c r="L319" s="92">
        <v>35</v>
      </c>
      <c r="M319" s="93" t="str">
        <f>IFERROR(IF(AND(PRINCIPAL!$H$84&lt;&gt;"",OR(L319=PRINCIPAL!$I$84,L319=PRINCIPAL!$I$84+PRINCIPAL!$I$84,L319=PRINCIPAL!$I$84+PRINCIPAL!$I$84+PRINCIPAL!$I$84)),0,IF(AND(PRINCIPAL!$H$84&lt;&gt;"",L319=PRINCIPAL!$J$84),VLOOKUP($N$282,'Banco de Dados'!$B$4:$J$50,8,FALSE)*PRINCIPAL!$H$84*(1-(PRINCIPAL!$K$84/100)),IF(AND(PRINCIPAL!$H$84&lt;&gt;"",L319=PRINCIPAL!$L$84),VLOOKUP($N$282,'Banco de Dados'!$B$4:$J$50,8,FALSE)*PRINCIPAL!$H$84*(1-(PRINCIPAL!$M$84/100)),IF(AND(PRINCIPAL!$H$84&lt;&gt;"",L319=PRINCIPAL!$N$84),VLOOKUP($N$282,'Banco de Dados'!$B$4:$J$50,8,FALSE)*PRINCIPAL!$H$84*(1-(PRINCIPAL!$O$84/100)),IF(PRINCIPAL!$H$84&lt;&gt;"",VLOOKUP($N$282,'Banco de Dados'!$B$4:$J$50,8,FALSE)*PRINCIPAL!$H$84,IF(OR(L319=PRINCIPAL!$I$84,L319=PRINCIPAL!$I$84+PRINCIPAL!$I$84,L319=PRINCIPAL!$I$84+PRINCIPAL!$I$84+PRINCIPAL!$I$84),0,IF(L319=PRINCIPAL!$J$84,VLOOKUP($N$282,'Banco de Dados'!$B$4:$J$50,6,FALSE)*(1-(PRINCIPAL!$K$84/100)),IF(L319=PRINCIPAL!$L$84,VLOOKUP($N$282,'Banco de Dados'!$B$4:$J$50,6,FALSE)*(1-(PRINCIPAL!$M$84/100)),IF(L319=PRINCIPAL!$N$84,VLOOKUP($N$282,'Banco de Dados'!$B$4:$J$50,6,FALSE)*(1-(PRINCIPAL!$O$84/100)),VLOOKUP($N$282,'Banco de Dados'!$B$4:$J$50,6,FALSE)))))))))),"")</f>
        <v/>
      </c>
      <c r="N319" s="94" t="str">
        <f>IFERROR(M319*(IFERROR(VLOOKUP($N$282,'Banco de Dados'!$B$4:$J$50,4,FALSE),"ERRO")),"")</f>
        <v/>
      </c>
      <c r="O319" s="94" t="str">
        <f t="shared" si="199"/>
        <v/>
      </c>
      <c r="P319" s="104" t="str">
        <f>IFERROR(O319*(C319*(PRINCIPAL!$G$84/100))*0.47*(44/12),"")</f>
        <v/>
      </c>
      <c r="Q319" s="108" t="str">
        <f t="shared" si="201"/>
        <v/>
      </c>
      <c r="R319" s="95" t="str">
        <f>IFERROR(IF(AND(PRINCIPAL!$H$85&lt;&gt;"",OR(L319=PRINCIPAL!$I$85,L319=PRINCIPAL!$I$85+PRINCIPAL!$I$85,L319=PRINCIPAL!$I$85+PRINCIPAL!$I$85+PRINCIPAL!$I$85)),0,IF(AND(PRINCIPAL!$H$85&lt;&gt;"",L319=PRINCIPAL!$J$85),VLOOKUP($S$282,'Banco de Dados'!$B$4:$J$50,8,FALSE)*PRINCIPAL!$H$85*(1-(PRINCIPAL!$K$85/100)),IF(AND(PRINCIPAL!$H$85&lt;&gt;"",L319=PRINCIPAL!$L$85),VLOOKUP($S$282,'Banco de Dados'!$B$4:$J$50,8,FALSE)*PRINCIPAL!$H$85*(1-(PRINCIPAL!$M$85/100)),IF(AND(PRINCIPAL!$H$85&lt;&gt;"",L319=PRINCIPAL!$N$85),VLOOKUP($S$282,'Banco de Dados'!$B$4:$J$50,8,FALSE)*PRINCIPAL!$H$85*(1-(PRINCIPAL!$O$85/100)),IF(PRINCIPAL!$H$85&lt;&gt;"",VLOOKUP($S$282,'Banco de Dados'!$B$4:$J$50,8,FALSE)*PRINCIPAL!$H$85,IF(OR(L319=PRINCIPAL!$I$85,L319=PRINCIPAL!$I$85+PRINCIPAL!$I$85,L319=PRINCIPAL!$I$85+PRINCIPAL!$I$85+PRINCIPAL!$I$85),0,IF(L319=PRINCIPAL!$J$85,VLOOKUP($S$282,'Banco de Dados'!$B$4:$J$50,6,FALSE)*(1-(PRINCIPAL!$K$85/100)),IF(L319=PRINCIPAL!$L$85,VLOOKUP($S$282,'Banco de Dados'!$B$4:$J$50,6,FALSE)*(1-(PRINCIPAL!$M$85/100)),IF(L319=PRINCIPAL!$N$85,VLOOKUP($S$282,'Banco de Dados'!$B$4:$J$50,6,FALSE)*(1-(PRINCIPAL!$O$85/100)),VLOOKUP($S$282,'Banco de Dados'!$B$4:$J$50,6,FALSE)))))))))),"")</f>
        <v/>
      </c>
      <c r="S319" s="87" t="str">
        <f>IFERROR(R319*(IFERROR(VLOOKUP($S$282,'Banco de Dados'!$B$4:$J$50,4,FALSE),"ERRO")),"")</f>
        <v/>
      </c>
      <c r="T319" s="87" t="str">
        <f t="shared" si="198"/>
        <v/>
      </c>
      <c r="U319" s="104" t="str">
        <f>IFERROR(T319*(C319*(PRINCIPAL!$G$85/100))*0.47*(44/12),"")</f>
        <v/>
      </c>
      <c r="V319" s="109" t="str">
        <f t="shared" si="174"/>
        <v/>
      </c>
      <c r="W319" s="86" t="str">
        <f>IFERROR(IF(AND(PRINCIPAL!$H$86&lt;&gt;"",OR(L319=PRINCIPAL!$I$86,L319=PRINCIPAL!$I$86+PRINCIPAL!$I$86,L319=PRINCIPAL!$I$86+PRINCIPAL!$I$86+PRINCIPAL!$I$86)),0,IF(AND(PRINCIPAL!$H$86&lt;&gt;"",L319=PRINCIPAL!$J$86),VLOOKUP($X$282,'Banco de Dados'!$B$4:$J$50,8,FALSE)*PRINCIPAL!$H$86*(1-(PRINCIPAL!$K$86/100)),IF(AND(PRINCIPAL!$H$86&lt;&gt;"",L319=PRINCIPAL!$L$86),VLOOKUP($X$282,'Banco de Dados'!$B$4:$J$50,8,FALSE)*PRINCIPAL!$H$86*(1-(PRINCIPAL!$M$86/100)),IF(AND(PRINCIPAL!$H$86&lt;&gt;"",L319=PRINCIPAL!$N$86),VLOOKUP($X$282,'Banco de Dados'!$B$4:$J$50,8,FALSE)*PRINCIPAL!$H$86*(1-(PRINCIPAL!$O$86/100)),IF(PRINCIPAL!$H$86&lt;&gt;"",VLOOKUP($X$282,'Banco de Dados'!$B$4:$J$50,8,FALSE)*PRINCIPAL!$H$86,IF(OR(L319=PRINCIPAL!$I$86,L319=PRINCIPAL!$I$86+PRINCIPAL!$I$86,L319=PRINCIPAL!$I$86+PRINCIPAL!$I$86+PRINCIPAL!$I$86),0,IF(L319=PRINCIPAL!$J$86,VLOOKUP($X$282,'Banco de Dados'!$B$4:$J$50,6,FALSE)*(1-(PRINCIPAL!$K$86/100)),IF(L319=PRINCIPAL!$L$86,VLOOKUP($X$282,'Banco de Dados'!$B$4:$J$50,6,FALSE)*(1-(PRINCIPAL!$M$86/100)),IF(L319=PRINCIPAL!$N$86,VLOOKUP($X$282,'Banco de Dados'!$B$4:$J$50,6,FALSE)*(1-(PRINCIPAL!$O$86/100)),VLOOKUP($X$282,'Banco de Dados'!$B$4:$J$50,6,FALSE)))))))))),"")</f>
        <v/>
      </c>
      <c r="X319" s="87" t="str">
        <f>IFERROR(W319*(IFERROR(VLOOKUP($X$282,'Banco de Dados'!$B$4:$J$50,4,FALSE),"ERRO")),"")</f>
        <v/>
      </c>
      <c r="Y319" s="87" t="str">
        <f t="shared" si="192"/>
        <v/>
      </c>
      <c r="Z319" s="104" t="str">
        <f>IFERROR(Y319*(C319*(PRINCIPAL!$G$86/100))*0.47*(44/12),"")</f>
        <v/>
      </c>
      <c r="AA319" s="109" t="str">
        <f t="shared" si="193"/>
        <v/>
      </c>
      <c r="AB319" s="86" t="str">
        <f>IFERROR(IF(AND(PRINCIPAL!$H$87&lt;&gt;"",OR(L319=PRINCIPAL!$I$87,L319=PRINCIPAL!$I$87+PRINCIPAL!$I$87,L319=PRINCIPAL!$I$87+PRINCIPAL!$I$87+PRINCIPAL!$I$87)),0,IF(AND(PRINCIPAL!$H$87&lt;&gt;"",L319=PRINCIPAL!$J$87),VLOOKUP($AC$282,'Banco de Dados'!$B$4:$J$50,8,FALSE)*PRINCIPAL!$H$87*(1-(PRINCIPAL!$K$87/100)),IF(AND(PRINCIPAL!$H$87&lt;&gt;"",L319=PRINCIPAL!$L$87),VLOOKUP($AC$282,'Banco de Dados'!$B$4:$J$50,8,FALSE)*PRINCIPAL!$H$87*(1-(PRINCIPAL!$M$87/100)),IF(AND(PRINCIPAL!$H$87&lt;&gt;"",L319=PRINCIPAL!$N$87),VLOOKUP($AC$282,'Banco de Dados'!$B$4:$J$50,8,FALSE)*PRINCIPAL!$H$87*(1-(PRINCIPAL!$O$87/100)),IF(PRINCIPAL!$H$87&lt;&gt;"",VLOOKUP($AC$282,'Banco de Dados'!$B$4:$J$50,8,FALSE)*PRINCIPAL!$H$87,IF(OR(L319=PRINCIPAL!$I$87,L319=PRINCIPAL!$I$87+PRINCIPAL!$I$87,L319=PRINCIPAL!$I$87+PRINCIPAL!$I$87+PRINCIPAL!$I$87),0,IF(L319=PRINCIPAL!$J$87,VLOOKUP($AC$282,'Banco de Dados'!$B$4:$J$50,6,FALSE)*(1-(PRINCIPAL!$K$87/100)),IF(L319=PRINCIPAL!$L$87,VLOOKUP($AC$282,'Banco de Dados'!$B$4:$J$50,6,FALSE)*(1-(PRINCIPAL!$M$87/100)),IF(L319=PRINCIPAL!$N$87,VLOOKUP($AC$282,'Banco de Dados'!$B$4:$J$50,6,FALSE)*(1-(PRINCIPAL!$O$87/100)),VLOOKUP($AC$282,'Banco de Dados'!$B$4:$J$50,6,FALSE)))))))))),"")</f>
        <v/>
      </c>
      <c r="AC319" s="87" t="str">
        <f>IFERROR(AB319*(IFERROR(VLOOKUP($AC$282,'Banco de Dados'!$B$4:$J$50,4,FALSE),"ERRO")),"")</f>
        <v/>
      </c>
      <c r="AD319" s="87" t="str">
        <f t="shared" si="183"/>
        <v/>
      </c>
      <c r="AE319" s="104" t="str">
        <f>IFERROR(AD319*(C319*(PRINCIPAL!$G$87/100))*0.47*(44/12),"")</f>
        <v/>
      </c>
      <c r="AF319" s="109" t="str">
        <f t="shared" si="184"/>
        <v/>
      </c>
      <c r="AG319" s="86" t="str">
        <f>IFERROR(IF(AND(PRINCIPAL!$H$88&lt;&gt;"",OR(L319=PRINCIPAL!$I$88,L319=PRINCIPAL!$I$88+PRINCIPAL!$I$88,L319=PRINCIPAL!$I$88+PRINCIPAL!$I$88+PRINCIPAL!$I$88)),0,IF(AND(PRINCIPAL!$H$88&lt;&gt;"",L319=PRINCIPAL!$J$88),VLOOKUP($AH$282,'Banco de Dados'!$B$4:$J$50,8,FALSE)*PRINCIPAL!$H$88*(1-(PRINCIPAL!$K$88/100)),IF(AND(PRINCIPAL!$H$88&lt;&gt;"",L319=PRINCIPAL!$L$88),VLOOKUP($AH$282,'Banco de Dados'!$B$4:$J$50,8,FALSE)*PRINCIPAL!$H$88*(1-(PRINCIPAL!$M$88/100)),IF(AND(PRINCIPAL!$H$88&lt;&gt;"",L319=PRINCIPAL!$N$88),VLOOKUP($AH$282,'Banco de Dados'!$B$4:$J$50,8,FALSE)*PRINCIPAL!$H$88*(1-(PRINCIPAL!$O$88/100)),IF(PRINCIPAL!$H$88&lt;&gt;"",VLOOKUP($AH$282,'Banco de Dados'!$B$4:$J$50,8,FALSE)*PRINCIPAL!$H$88,IF(OR(L319=PRINCIPAL!$I$88,L319=PRINCIPAL!$I$88+PRINCIPAL!$I$88,L319=PRINCIPAL!$I$88+PRINCIPAL!$I$88+PRINCIPAL!$I$88),0,IF(L319=PRINCIPAL!$J$88,VLOOKUP($AH$282,'Banco de Dados'!$B$4:$J$50,6,FALSE)*(1-(PRINCIPAL!$K$88/100)),IF(L319=PRINCIPAL!$L$88,VLOOKUP($AH$282,'Banco de Dados'!$B$4:$J$50,6,FALSE)*(1-(PRINCIPAL!$M$88/100)),IF(L319=PRINCIPAL!$N$88,VLOOKUP($AH$282,'Banco de Dados'!$B$4:$J$50,6,FALSE)*(1-(PRINCIPAL!$O$88/100)),VLOOKUP($AH$282,'Banco de Dados'!$B$4:$J$50,6,FALSE)))))))))),"")</f>
        <v/>
      </c>
      <c r="AH319" s="87" t="str">
        <f>IFERROR(AG319*(IFERROR(VLOOKUP($AH$282,'Banco de Dados'!$B$4:$J$50,4,FALSE),"ERRO")),"")</f>
        <v/>
      </c>
      <c r="AI319" s="87" t="str">
        <f t="shared" si="185"/>
        <v/>
      </c>
      <c r="AJ319" s="104" t="str">
        <f>IFERROR(AI319*(C319*(PRINCIPAL!$G$88/100))*0.47*(44/12),"")</f>
        <v/>
      </c>
      <c r="AK319" s="109" t="str">
        <f t="shared" si="194"/>
        <v/>
      </c>
      <c r="AL319" s="86" t="str">
        <f>IFERROR(IF(AND(PRINCIPAL!$H$89&lt;&gt;"",OR(L319=PRINCIPAL!$I$89,L319=PRINCIPAL!$I$89+PRINCIPAL!$I$89,L319=PRINCIPAL!$I$89+PRINCIPAL!$I$89+PRINCIPAL!$I$89)),0,IF(AND(PRINCIPAL!$H$89&lt;&gt;"",L319=PRINCIPAL!$J$89),VLOOKUP($AM$282,'Banco de Dados'!$B$4:$J$50,8,FALSE)*PRINCIPAL!$H$89*(1-(PRINCIPAL!$K$89/100)),IF(AND(PRINCIPAL!$H$89&lt;&gt;"",L319=PRINCIPAL!$L$89),VLOOKUP($AM$282,'Banco de Dados'!$B$4:$J$50,8,FALSE)*PRINCIPAL!$H$89*(1-(PRINCIPAL!$M$89/100)),IF(AND(PRINCIPAL!$H$89&lt;&gt;"",L319=PRINCIPAL!$N$89),VLOOKUP($AM$282,'Banco de Dados'!$B$4:$J$50,8,FALSE)*PRINCIPAL!$H$89*(1-(PRINCIPAL!$O$89/100)),IF(PRINCIPAL!$H$89&lt;&gt;"",VLOOKUP($AM$282,'Banco de Dados'!$B$4:$J$50,8,FALSE)*PRINCIPAL!$H$89,IF(OR(L319=PRINCIPAL!$I$89,L319=PRINCIPAL!$I$89+PRINCIPAL!$I$89,L319=PRINCIPAL!$I$89+PRINCIPAL!$I$89+PRINCIPAL!$I$89),0,IF(L319=PRINCIPAL!$J$89,VLOOKUP($AM$282,'Banco de Dados'!$B$4:$J$50,6,FALSE)*(1-(PRINCIPAL!$K$89/100)),IF(L319=PRINCIPAL!$L$89,VLOOKUP($AM$282,'Banco de Dados'!$B$4:$J$50,6,FALSE)*(1-(PRINCIPAL!$M$89/100)),IF(L319=PRINCIPAL!$N$89,VLOOKUP($AM$282,'Banco de Dados'!$B$4:$J$50,6,FALSE)*(1-(PRINCIPAL!$O$89/100)),VLOOKUP($AM$282,'Banco de Dados'!$B$4:$J$50,6,FALSE)))))))))),"")</f>
        <v/>
      </c>
      <c r="AM319" s="87" t="str">
        <f>IFERROR(AL319*(IFERROR(VLOOKUP($AM$282,'Banco de Dados'!$B$4:$J$50,4,FALSE),"ERRO")),"")</f>
        <v/>
      </c>
      <c r="AN319" s="87" t="str">
        <f t="shared" si="186"/>
        <v/>
      </c>
      <c r="AO319" s="104" t="str">
        <f>IFERROR(AN319*(C319*(PRINCIPAL!$G$89/100))*0.47*(44/12),"")</f>
        <v/>
      </c>
      <c r="AP319" s="109" t="str">
        <f t="shared" si="187"/>
        <v/>
      </c>
      <c r="AQ319" s="86" t="str">
        <f>IFERROR(IF(AND(PRINCIPAL!$H$90&lt;&gt;"",OR(L319=PRINCIPAL!$I$90,L319=PRINCIPAL!$I$90+PRINCIPAL!$I$90,L319=PRINCIPAL!$I$90+PRINCIPAL!$I$90+PRINCIPAL!$I$90)),0,IF(AND(PRINCIPAL!$H$90&lt;&gt;"",L319=PRINCIPAL!$J$90),VLOOKUP($AR$282,'Banco de Dados'!$B$4:$J$50,8,FALSE)*PRINCIPAL!$H$90*(1-(PRINCIPAL!$K$90/100)),IF(AND(PRINCIPAL!$H$90&lt;&gt;"",L319=PRINCIPAL!$L$90),VLOOKUP($AR$282,'Banco de Dados'!$B$4:$J$50,8,FALSE)*PRINCIPAL!$H$90*(1-(PRINCIPAL!$M$90/100)),IF(AND(PRINCIPAL!$H$90&lt;&gt;"",L319=PRINCIPAL!$N$90),VLOOKUP($AR$282,'Banco de Dados'!$B$4:$J$50,8,FALSE)*PRINCIPAL!$H$90*(1-(PRINCIPAL!$O$90/100)),IF(PRINCIPAL!$H$90&lt;&gt;"",VLOOKUP($AR$282,'Banco de Dados'!$B$4:$J$50,8,FALSE)*PRINCIPAL!$H$90,IF(OR(L319=PRINCIPAL!$I$90,L319=PRINCIPAL!$I$90+PRINCIPAL!$I$90,L319=PRINCIPAL!$I$90+PRINCIPAL!$I$90+PRINCIPAL!$I$90),0,IF(L319=PRINCIPAL!$J$90,VLOOKUP($AR$282,'Banco de Dados'!$B$4:$J$50,6,FALSE)*(1-(PRINCIPAL!$K$90/100)),IF(L319=PRINCIPAL!$L$90,VLOOKUP($AR$282,'Banco de Dados'!$B$4:$J$50,6,FALSE)*(1-(PRINCIPAL!$M$90/100)),IF(L319=PRINCIPAL!$N$90,VLOOKUP($AR$282,'Banco de Dados'!$B$4:$J$50,6,FALSE)*(1-(PRINCIPAL!$O$90/100)),VLOOKUP($AR$282,'Banco de Dados'!$B$4:$J$50,6,FALSE)))))))))),"")</f>
        <v/>
      </c>
      <c r="AR319" s="87" t="str">
        <f>IFERROR(AQ319*(IFERROR(VLOOKUP($AR$282,'Banco de Dados'!$B$4:$J$50,4,FALSE),"ERRO")),"")</f>
        <v/>
      </c>
      <c r="AS319" s="87" t="str">
        <f t="shared" si="188"/>
        <v/>
      </c>
      <c r="AT319" s="104" t="str">
        <f>IFERROR(AS319*(C319*(PRINCIPAL!$G$90/100))*0.47*(44/12),"")</f>
        <v/>
      </c>
      <c r="AU319" s="109" t="str">
        <f t="shared" si="189"/>
        <v/>
      </c>
      <c r="AV319" s="86" t="str">
        <f>IFERROR(IF(AND(PRINCIPAL!$H$91&lt;&gt;"",OR(L319=PRINCIPAL!$I$91,L319=PRINCIPAL!$I$91+PRINCIPAL!$I$91,L319=PRINCIPAL!$I$91+PRINCIPAL!$I$91+PRINCIPAL!$I$91)),0,IF(AND(PRINCIPAL!$H$91&lt;&gt;"",L319=PRINCIPAL!$J$91),VLOOKUP($AW$282,'Banco de Dados'!$B$4:$J$50,8,FALSE)*PRINCIPAL!$H$91*(1-(PRINCIPAL!$K$91/100)),IF(AND(PRINCIPAL!$H$91&lt;&gt;"",L319=PRINCIPAL!$L$91),VLOOKUP($AW$282,'Banco de Dados'!$B$4:$J$50,8,FALSE)*PRINCIPAL!$H$91*(1-(PRINCIPAL!$M$91/100)),IF(AND(PRINCIPAL!$H$91&lt;&gt;"",L319=PRINCIPAL!$N$91),VLOOKUP($AW$282,'Banco de Dados'!$B$4:$J$50,8,FALSE)*PRINCIPAL!$H$91*(1-(PRINCIPAL!$O$91/100)),IF(PRINCIPAL!$H$91&lt;&gt;"",VLOOKUP($AW$282,'Banco de Dados'!$B$4:$J$50,8,FALSE)*PRINCIPAL!$H$91,IF(OR(L319=PRINCIPAL!$I$91,L319=PRINCIPAL!$I$91+PRINCIPAL!$I$91,L319=PRINCIPAL!$I$91+PRINCIPAL!$I$91+PRINCIPAL!$I$91),0,IF(L319=PRINCIPAL!$J$91,VLOOKUP($AW$282,'Banco de Dados'!$B$4:$J$50,6,FALSE)*(1-(PRINCIPAL!$K$91/100)),IF(L319=PRINCIPAL!$L$91,VLOOKUP($AW$282,'Banco de Dados'!$B$4:$J$50,6,FALSE)*(1-(PRINCIPAL!$M$91/100)),IF(L319=PRINCIPAL!$N$91,VLOOKUP($AW$282,'Banco de Dados'!$B$4:$J$50,6,FALSE)*(1-(PRINCIPAL!$O$91/100)),VLOOKUP($AW$282,'Banco de Dados'!$B$4:$J$50,6,FALSE)))))))))),"")</f>
        <v/>
      </c>
      <c r="AW319" s="87" t="str">
        <f>IFERROR(AV319*(IFERROR(VLOOKUP($AW$282,'Banco de Dados'!$B$4:$J$50,4,FALSE),"ERRO")),"")</f>
        <v/>
      </c>
      <c r="AX319" s="87" t="str">
        <f t="shared" si="190"/>
        <v/>
      </c>
      <c r="AY319" s="104" t="str">
        <f>IFERROR(AX319*(C319*(PRINCIPAL!$G$91/100))*0.47*(44/12),"")</f>
        <v/>
      </c>
      <c r="AZ319" s="109" t="str">
        <f t="shared" si="195"/>
        <v/>
      </c>
      <c r="BA319" s="86" t="str">
        <f>IFERROR(IF(AND(PRINCIPAL!$H$92&lt;&gt;"",OR(L319=PRINCIPAL!$I$92,L319=PRINCIPAL!$I$92+PRINCIPAL!$I$92,L319=PRINCIPAL!$I$92+PRINCIPAL!$I$92+PRINCIPAL!$I$92)),0,IF(AND(PRINCIPAL!$H$92&lt;&gt;"",L319=PRINCIPAL!$J$92),VLOOKUP($BB$282,'Banco de Dados'!$B$4:$J$50,8,FALSE)*PRINCIPAL!$H$92*(1-(PRINCIPAL!$K$92/100)),IF(AND(PRINCIPAL!$H$92&lt;&gt;"",L319=PRINCIPAL!$L$92),VLOOKUP($BB$282,'Banco de Dados'!$B$4:$J$50,8,FALSE)*PRINCIPAL!$H$92*(1-(PRINCIPAL!$M$92/100)),IF(AND(PRINCIPAL!$H$92&lt;&gt;"",L319=PRINCIPAL!$N$92),VLOOKUP($BB$282,'Banco de Dados'!$B$4:$J$50,8,FALSE)*PRINCIPAL!$H$92*(1-(PRINCIPAL!$O$92/100)),IF(PRINCIPAL!$H$92&lt;&gt;"",VLOOKUP($BB$282,'Banco de Dados'!$B$4:$J$50,8,FALSE)*PRINCIPAL!$H$92,IF(OR(L319=PRINCIPAL!$I$92,L319=PRINCIPAL!$I$92+PRINCIPAL!$I$92,L319=PRINCIPAL!$I$92+PRINCIPAL!$I$92+PRINCIPAL!$I$92),0,IF(L319=PRINCIPAL!$J$92,VLOOKUP($BB$282,'Banco de Dados'!$B$4:$J$50,6,FALSE)*(1-(PRINCIPAL!$K$92/100)),IF(L319=PRINCIPAL!$L$92,VLOOKUP($BB$282,'Banco de Dados'!$B$4:$J$50,6,FALSE)*(1-(PRINCIPAL!$M$92/100)),IF(L319=PRINCIPAL!$N$92,VLOOKUP($BB$282,'Banco de Dados'!$B$4:$J$50,6,FALSE)*(1-(PRINCIPAL!$O$92/100)),VLOOKUP($BB$282,'Banco de Dados'!$B$4:$J$50,6,FALSE)))))))))),"")</f>
        <v/>
      </c>
      <c r="BB319" s="87" t="str">
        <f>IFERROR(BA319*(IFERROR(VLOOKUP($BB$282,'Banco de Dados'!$B$4:$J$50,4,FALSE),"ERRO")),"")</f>
        <v/>
      </c>
      <c r="BC319" s="87" t="str">
        <f t="shared" si="196"/>
        <v/>
      </c>
      <c r="BD319" s="104" t="str">
        <f>IFERROR(BC319*(C319*(PRINCIPAL!$G$92/100))*0.47*(44/12),"")</f>
        <v/>
      </c>
      <c r="BE319" s="109" t="str">
        <f t="shared" si="175"/>
        <v/>
      </c>
      <c r="BF319" s="86" t="str">
        <f>IFERROR(IF(AND(PRINCIPAL!$H$93&lt;&gt;"",OR(L319=PRINCIPAL!$I$93,L319=PRINCIPAL!$I$93+PRINCIPAL!$I$93,L319=PRINCIPAL!$I$93+PRINCIPAL!$I$93+PRINCIPAL!$I$93)),0,IF(AND(PRINCIPAL!$H$93&lt;&gt;"",L319=PRINCIPAL!$J$93),VLOOKUP($BG$282,'Banco de Dados'!$B$4:$J$50,8,FALSE)*PRINCIPAL!$H$93*(1-(PRINCIPAL!$K$93/100)),IF(AND(PRINCIPAL!$H$93&lt;&gt;"",L319=PRINCIPAL!$L$93),VLOOKUP($BG$282,'Banco de Dados'!$B$4:$J$50,8,FALSE)*PRINCIPAL!$H$93*(1-(PRINCIPAL!$M$93/100)),IF(AND(PRINCIPAL!$H$93&lt;&gt;"",L319=PRINCIPAL!$N$93),VLOOKUP($BG$282,'Banco de Dados'!$B$4:$J$50,8,FALSE)*PRINCIPAL!$H$93*(1-(PRINCIPAL!$O$93/100)),IF(PRINCIPAL!$H$93&lt;&gt;"",VLOOKUP($BG$282,'Banco de Dados'!$B$4:$J$50,8,FALSE)*PRINCIPAL!$H$93,IF(OR(L319=PRINCIPAL!$I$93,L319=PRINCIPAL!$I$93+PRINCIPAL!$I$93,L319=PRINCIPAL!$I$93+PRINCIPAL!$I$93+PRINCIPAL!$I$93),0,IF(L319=PRINCIPAL!$J$93,VLOOKUP($BG$282,'Banco de Dados'!$B$4:$J$50,6,FALSE)*(1-(PRINCIPAL!$K$93/100)),IF(L319=PRINCIPAL!$L$93,VLOOKUP($BG$282,'Banco de Dados'!$B$4:$J$50,6,FALSE)*(1-(PRINCIPAL!$M$93/100)),IF(L319=PRINCIPAL!$N$93,VLOOKUP($BG$282,'Banco de Dados'!$B$4:$J$50,6,FALSE)*(1-(PRINCIPAL!$O$93/100)),VLOOKUP($BG$282,'Banco de Dados'!$B$4:$J$50,6,FALSE)))))))))),"")</f>
        <v/>
      </c>
      <c r="BG319" s="87" t="str">
        <f>IFERROR(BF319*(IFERROR(VLOOKUP($BG$282,'Banco de Dados'!$B$4:$J$50,4,FALSE),"ERRO")),"")</f>
        <v/>
      </c>
      <c r="BH319" s="87" t="str">
        <f t="shared" si="191"/>
        <v/>
      </c>
      <c r="BI319" s="104" t="str">
        <f>IFERROR(BH319*(C319*(PRINCIPAL!$G$93/100))*0.47*(44/12),"")</f>
        <v/>
      </c>
      <c r="BJ319" s="105" t="str">
        <f t="shared" si="176"/>
        <v/>
      </c>
    </row>
    <row r="320" spans="2:62" ht="15" thickBot="1" x14ac:dyDescent="0.35"/>
    <row r="321" spans="2:62" ht="15" thickBot="1" x14ac:dyDescent="0.35">
      <c r="B321" s="301" t="s">
        <v>15</v>
      </c>
      <c r="C321" s="41" t="str">
        <f>IF(PRINCIPAL!B94&lt;&gt;"",PRINCIPAL!B94,"")</f>
        <v/>
      </c>
      <c r="E321" s="113" t="s">
        <v>2</v>
      </c>
      <c r="F321" s="47" t="s">
        <v>5</v>
      </c>
      <c r="G321" s="408" t="str">
        <f>IF(PRINCIPAL!D94&lt;&gt;"",PRINCIPAL!D94,"")</f>
        <v/>
      </c>
      <c r="H321" s="408"/>
      <c r="I321" s="408"/>
      <c r="J321" s="409"/>
      <c r="L321" s="88" t="s">
        <v>4</v>
      </c>
      <c r="M321" s="6" t="s">
        <v>5</v>
      </c>
      <c r="N321" s="410" t="str">
        <f>IF(PRINCIPAL!F94&lt;&gt;"",PRINCIPAL!F94,"")</f>
        <v/>
      </c>
      <c r="O321" s="410"/>
      <c r="P321" s="410"/>
      <c r="Q321" s="411"/>
      <c r="R321" s="6" t="s">
        <v>5</v>
      </c>
      <c r="S321" s="405" t="str">
        <f>IF(PRINCIPAL!F95&lt;&gt;"",PRINCIPAL!F95,"")</f>
        <v/>
      </c>
      <c r="T321" s="405"/>
      <c r="U321" s="405"/>
      <c r="V321" s="407"/>
      <c r="W321" s="6" t="s">
        <v>5</v>
      </c>
      <c r="X321" s="405" t="str">
        <f>IF(PRINCIPAL!F96&lt;&gt;"",PRINCIPAL!F96,"")</f>
        <v/>
      </c>
      <c r="Y321" s="405"/>
      <c r="Z321" s="405"/>
      <c r="AA321" s="407"/>
      <c r="AB321" s="6" t="s">
        <v>5</v>
      </c>
      <c r="AC321" s="405" t="str">
        <f>IF(PRINCIPAL!F97&lt;&gt;"",PRINCIPAL!F97,"")</f>
        <v/>
      </c>
      <c r="AD321" s="405"/>
      <c r="AE321" s="405"/>
      <c r="AF321" s="407"/>
      <c r="AG321" s="6" t="s">
        <v>5</v>
      </c>
      <c r="AH321" s="405" t="str">
        <f>IF(PRINCIPAL!F98&lt;&gt;"",PRINCIPAL!F98,"")</f>
        <v/>
      </c>
      <c r="AI321" s="405"/>
      <c r="AJ321" s="405"/>
      <c r="AK321" s="407"/>
      <c r="AL321" s="6" t="s">
        <v>5</v>
      </c>
      <c r="AM321" s="405" t="str">
        <f>IF(PRINCIPAL!F99&lt;&gt;"",PRINCIPAL!F99,"")</f>
        <v/>
      </c>
      <c r="AN321" s="405"/>
      <c r="AO321" s="405"/>
      <c r="AP321" s="407"/>
      <c r="AQ321" s="6" t="s">
        <v>5</v>
      </c>
      <c r="AR321" s="405" t="str">
        <f>IF(PRINCIPAL!F100&lt;&gt;"",PRINCIPAL!F100,"")</f>
        <v/>
      </c>
      <c r="AS321" s="405"/>
      <c r="AT321" s="405"/>
      <c r="AU321" s="407"/>
      <c r="AV321" s="6" t="s">
        <v>5</v>
      </c>
      <c r="AW321" s="405" t="str">
        <f>IF(PRINCIPAL!F101&lt;&gt;"",PRINCIPAL!F101,"")</f>
        <v/>
      </c>
      <c r="AX321" s="405"/>
      <c r="AY321" s="405"/>
      <c r="AZ321" s="407"/>
      <c r="BA321" s="6" t="s">
        <v>5</v>
      </c>
      <c r="BB321" s="405" t="str">
        <f>IF(PRINCIPAL!F102&lt;&gt;"",PRINCIPAL!F102,"")</f>
        <v/>
      </c>
      <c r="BC321" s="405"/>
      <c r="BD321" s="405"/>
      <c r="BE321" s="407"/>
      <c r="BF321" s="6" t="s">
        <v>5</v>
      </c>
      <c r="BG321" s="405" t="str">
        <f>IF(PRINCIPAL!F103&lt;&gt;"",PRINCIPAL!F103,"")</f>
        <v/>
      </c>
      <c r="BH321" s="405"/>
      <c r="BI321" s="405"/>
      <c r="BJ321" s="406"/>
    </row>
    <row r="322" spans="2:62" ht="26.4" x14ac:dyDescent="0.3">
      <c r="B322" s="45" t="s">
        <v>45</v>
      </c>
      <c r="C322" s="44" t="s">
        <v>44</v>
      </c>
      <c r="D322" s="112"/>
      <c r="E322" s="114" t="s">
        <v>0</v>
      </c>
      <c r="F322" s="33" t="s">
        <v>3</v>
      </c>
      <c r="G322" s="34" t="s">
        <v>33</v>
      </c>
      <c r="H322" s="34" t="s">
        <v>35</v>
      </c>
      <c r="I322" s="34" t="s">
        <v>41</v>
      </c>
      <c r="J322" s="48" t="s">
        <v>42</v>
      </c>
      <c r="K322" s="1"/>
      <c r="L322" s="89" t="s">
        <v>0</v>
      </c>
      <c r="M322" s="33" t="s">
        <v>3</v>
      </c>
      <c r="N322" s="34" t="s">
        <v>33</v>
      </c>
      <c r="O322" s="34" t="s">
        <v>35</v>
      </c>
      <c r="P322" s="34" t="s">
        <v>41</v>
      </c>
      <c r="Q322" s="34" t="s">
        <v>42</v>
      </c>
      <c r="R322" s="33" t="s">
        <v>3</v>
      </c>
      <c r="S322" s="34" t="s">
        <v>33</v>
      </c>
      <c r="T322" s="34" t="s">
        <v>35</v>
      </c>
      <c r="U322" s="34" t="s">
        <v>41</v>
      </c>
      <c r="V322" s="34" t="s">
        <v>42</v>
      </c>
      <c r="W322" s="33" t="s">
        <v>3</v>
      </c>
      <c r="X322" s="34" t="s">
        <v>33</v>
      </c>
      <c r="Y322" s="34" t="s">
        <v>35</v>
      </c>
      <c r="Z322" s="34" t="s">
        <v>41</v>
      </c>
      <c r="AA322" s="36" t="s">
        <v>42</v>
      </c>
      <c r="AB322" s="33" t="s">
        <v>3</v>
      </c>
      <c r="AC322" s="34" t="s">
        <v>33</v>
      </c>
      <c r="AD322" s="34" t="s">
        <v>35</v>
      </c>
      <c r="AE322" s="34" t="s">
        <v>41</v>
      </c>
      <c r="AF322" s="36" t="s">
        <v>42</v>
      </c>
      <c r="AG322" s="33" t="s">
        <v>3</v>
      </c>
      <c r="AH322" s="34" t="s">
        <v>33</v>
      </c>
      <c r="AI322" s="34" t="s">
        <v>35</v>
      </c>
      <c r="AJ322" s="34" t="s">
        <v>41</v>
      </c>
      <c r="AK322" s="36" t="s">
        <v>42</v>
      </c>
      <c r="AL322" s="33" t="s">
        <v>3</v>
      </c>
      <c r="AM322" s="34" t="s">
        <v>33</v>
      </c>
      <c r="AN322" s="34" t="s">
        <v>35</v>
      </c>
      <c r="AO322" s="34" t="s">
        <v>41</v>
      </c>
      <c r="AP322" s="36" t="s">
        <v>42</v>
      </c>
      <c r="AQ322" s="33" t="s">
        <v>3</v>
      </c>
      <c r="AR322" s="34" t="s">
        <v>33</v>
      </c>
      <c r="AS322" s="34" t="s">
        <v>35</v>
      </c>
      <c r="AT322" s="34" t="s">
        <v>41</v>
      </c>
      <c r="AU322" s="36" t="s">
        <v>42</v>
      </c>
      <c r="AV322" s="33" t="s">
        <v>3</v>
      </c>
      <c r="AW322" s="34" t="s">
        <v>33</v>
      </c>
      <c r="AX322" s="34" t="s">
        <v>35</v>
      </c>
      <c r="AY322" s="34" t="s">
        <v>41</v>
      </c>
      <c r="AZ322" s="36" t="s">
        <v>42</v>
      </c>
      <c r="BA322" s="33" t="s">
        <v>3</v>
      </c>
      <c r="BB322" s="34" t="s">
        <v>33</v>
      </c>
      <c r="BC322" s="34" t="s">
        <v>35</v>
      </c>
      <c r="BD322" s="34" t="s">
        <v>41</v>
      </c>
      <c r="BE322" s="36" t="s">
        <v>42</v>
      </c>
      <c r="BF322" s="33" t="s">
        <v>3</v>
      </c>
      <c r="BG322" s="34" t="s">
        <v>33</v>
      </c>
      <c r="BH322" s="34" t="s">
        <v>35</v>
      </c>
      <c r="BI322" s="34" t="s">
        <v>41</v>
      </c>
      <c r="BJ322" s="35" t="s">
        <v>42</v>
      </c>
    </row>
    <row r="323" spans="2:62" ht="15" thickBot="1" x14ac:dyDescent="0.35">
      <c r="B323" s="43" t="s">
        <v>1</v>
      </c>
      <c r="C323" s="42" t="s">
        <v>46</v>
      </c>
      <c r="E323" s="115" t="s">
        <v>54</v>
      </c>
      <c r="F323" s="8" t="s">
        <v>25</v>
      </c>
      <c r="G323" s="9" t="s">
        <v>25</v>
      </c>
      <c r="H323" s="9" t="s">
        <v>25</v>
      </c>
      <c r="I323" s="9" t="s">
        <v>25</v>
      </c>
      <c r="J323" s="49" t="s">
        <v>25</v>
      </c>
      <c r="L323" s="90" t="s">
        <v>54</v>
      </c>
      <c r="M323" s="8" t="s">
        <v>25</v>
      </c>
      <c r="N323" s="9" t="s">
        <v>25</v>
      </c>
      <c r="O323" s="9" t="s">
        <v>25</v>
      </c>
      <c r="P323" s="9" t="s">
        <v>34</v>
      </c>
      <c r="Q323" s="38" t="s">
        <v>34</v>
      </c>
      <c r="R323" s="9" t="s">
        <v>25</v>
      </c>
      <c r="S323" s="9" t="s">
        <v>25</v>
      </c>
      <c r="T323" s="9" t="s">
        <v>25</v>
      </c>
      <c r="U323" s="9" t="s">
        <v>34</v>
      </c>
      <c r="V323" s="9" t="s">
        <v>34</v>
      </c>
      <c r="W323" s="8" t="s">
        <v>25</v>
      </c>
      <c r="X323" s="9" t="s">
        <v>25</v>
      </c>
      <c r="Y323" s="9" t="s">
        <v>25</v>
      </c>
      <c r="Z323" s="9" t="s">
        <v>34</v>
      </c>
      <c r="AA323" s="11" t="s">
        <v>34</v>
      </c>
      <c r="AB323" s="8" t="s">
        <v>25</v>
      </c>
      <c r="AC323" s="9" t="s">
        <v>25</v>
      </c>
      <c r="AD323" s="9" t="s">
        <v>25</v>
      </c>
      <c r="AE323" s="9" t="s">
        <v>34</v>
      </c>
      <c r="AF323" s="11" t="s">
        <v>34</v>
      </c>
      <c r="AG323" s="8" t="s">
        <v>25</v>
      </c>
      <c r="AH323" s="9" t="s">
        <v>25</v>
      </c>
      <c r="AI323" s="9" t="s">
        <v>25</v>
      </c>
      <c r="AJ323" s="9" t="s">
        <v>34</v>
      </c>
      <c r="AK323" s="38" t="s">
        <v>34</v>
      </c>
      <c r="AL323" s="8" t="s">
        <v>25</v>
      </c>
      <c r="AM323" s="9" t="s">
        <v>25</v>
      </c>
      <c r="AN323" s="9" t="s">
        <v>25</v>
      </c>
      <c r="AO323" s="9" t="s">
        <v>34</v>
      </c>
      <c r="AP323" s="38" t="s">
        <v>34</v>
      </c>
      <c r="AQ323" s="8" t="s">
        <v>25</v>
      </c>
      <c r="AR323" s="9" t="s">
        <v>25</v>
      </c>
      <c r="AS323" s="9" t="s">
        <v>25</v>
      </c>
      <c r="AT323" s="9" t="s">
        <v>34</v>
      </c>
      <c r="AU323" s="38" t="s">
        <v>34</v>
      </c>
      <c r="AV323" s="8" t="s">
        <v>25</v>
      </c>
      <c r="AW323" s="9" t="s">
        <v>25</v>
      </c>
      <c r="AX323" s="9" t="s">
        <v>25</v>
      </c>
      <c r="AY323" s="9" t="s">
        <v>34</v>
      </c>
      <c r="AZ323" s="38" t="s">
        <v>34</v>
      </c>
      <c r="BA323" s="8" t="s">
        <v>25</v>
      </c>
      <c r="BB323" s="9" t="s">
        <v>25</v>
      </c>
      <c r="BC323" s="9" t="s">
        <v>25</v>
      </c>
      <c r="BD323" s="9" t="s">
        <v>34</v>
      </c>
      <c r="BE323" s="38" t="s">
        <v>34</v>
      </c>
      <c r="BF323" s="8" t="s">
        <v>25</v>
      </c>
      <c r="BG323" s="9" t="s">
        <v>25</v>
      </c>
      <c r="BH323" s="9" t="s">
        <v>25</v>
      </c>
      <c r="BI323" s="9" t="s">
        <v>34</v>
      </c>
      <c r="BJ323" s="10" t="s">
        <v>34</v>
      </c>
    </row>
    <row r="324" spans="2:62" ht="12.75" customHeight="1" thickTop="1" x14ac:dyDescent="0.3">
      <c r="B324" s="326">
        <f>IF(B285&lt;&gt;"",B285,"")</f>
        <v>2021</v>
      </c>
      <c r="C324" s="339"/>
      <c r="D324" s="1"/>
      <c r="E324" s="116">
        <v>1</v>
      </c>
      <c r="F324" s="24" t="str">
        <f>IFERROR(VLOOKUP($G$321,'Banco de Dados'!$B$4:$J$50,6,FALSE),"")</f>
        <v/>
      </c>
      <c r="G324" s="25" t="str">
        <f>IFERROR(F324*(IFERROR(VLOOKUP($G$321,'Banco de Dados'!$B$4:$J$50,4,FALSE),"ERRO")),"")</f>
        <v/>
      </c>
      <c r="H324" s="25" t="str">
        <f>IFERROR(F324+G324,"")</f>
        <v/>
      </c>
      <c r="I324" s="101" t="str">
        <f>IFERROR(H324*C324*0.47*(44/12),"")</f>
        <v/>
      </c>
      <c r="J324" s="117" t="str">
        <f>IFERROR(I324,"")</f>
        <v/>
      </c>
      <c r="K324" s="1"/>
      <c r="L324" s="91">
        <v>1</v>
      </c>
      <c r="M324" s="24" t="str">
        <f>IFERROR(IF(AND(PRINCIPAL!$H$94&lt;&gt;"",OR(L324=PRINCIPAL!$I$94,L324=PRINCIPAL!$I$94+PRINCIPAL!$I$94,L324=PRINCIPAL!$I$94+PRINCIPAL!$I$94+PRINCIPAL!$I$94)),0,IF(AND(PRINCIPAL!$H$94&lt;&gt;"",L324=PRINCIPAL!$J$94),VLOOKUP($N$321,'Banco de Dados'!$B$4:$J$50,8,FALSE)*PRINCIPAL!$H$94*(1-(PRINCIPAL!$K$94/100)),IF(AND(PRINCIPAL!$H$94&lt;&gt;"",L324=PRINCIPAL!$L$94),VLOOKUP($N$321,'Banco de Dados'!$B$4:$J$50,8,FALSE)*PRINCIPAL!$H$94*(1-(PRINCIPAL!$M$94/100)),IF(AND(PRINCIPAL!$H$94&lt;&gt;"",L324=PRINCIPAL!$N$94),VLOOKUP($N$321,'Banco de Dados'!$B$4:$J$50,8,FALSE)*PRINCIPAL!$H$94*(1-(PRINCIPAL!$O$94/100)),IF(PRINCIPAL!$H$94&lt;&gt;"",VLOOKUP($N$321,'Banco de Dados'!$B$4:$J$50,8,FALSE)*PRINCIPAL!$H$94,IF(OR(L324=PRINCIPAL!$I$94,L324=PRINCIPAL!$I$94+PRINCIPAL!$I$94,L324=PRINCIPAL!$I$94+PRINCIPAL!$I$94+PRINCIPAL!$I$94),0,IF(L324=PRINCIPAL!$J$94,VLOOKUP($N$321,'Banco de Dados'!$B$4:$J$50,6,FALSE)*(1-(PRINCIPAL!$K$94/100)),IF(L324=PRINCIPAL!$L$94,VLOOKUP($N$321,'Banco de Dados'!$B$4:$J$50,6,FALSE)*(1-(PRINCIPAL!$M$94/100)),IF(L324=PRINCIPAL!$N$94,VLOOKUP($N$321,'Banco de Dados'!$B$4:$J$50,6,FALSE)*(1-(PRINCIPAL!$O$94/100)),VLOOKUP($N$321,'Banco de Dados'!$B$4:$J$50,6,FALSE)))))))))),"")</f>
        <v/>
      </c>
      <c r="N324" s="25" t="str">
        <f>IFERROR(M324*(IFERROR(VLOOKUP($N$321,'Banco de Dados'!$B$4:$J$50,4,FALSE),"ERRO")),"")</f>
        <v/>
      </c>
      <c r="O324" s="25" t="str">
        <f>IFERROR(M324+N324,"")</f>
        <v/>
      </c>
      <c r="P324" s="103" t="str">
        <f>IFERROR(O324*(C324*(PRINCIPAL!$G$94/100))*0.47*(44/12),"")</f>
        <v/>
      </c>
      <c r="Q324" s="106" t="str">
        <f>IFERROR(P324,"")</f>
        <v/>
      </c>
      <c r="R324" s="29" t="str">
        <f>IFERROR(IF(AND(PRINCIPAL!$H$95&lt;&gt;"",OR(L324=PRINCIPAL!$I$95,L324=PRINCIPAL!$I$95+PRINCIPAL!$I$95,L324=PRINCIPAL!$I$95+PRINCIPAL!$I$95+PRINCIPAL!$I$95)),0,IF(AND(PRINCIPAL!$H$95&lt;&gt;"",L324=PRINCIPAL!$J$95),VLOOKUP($S$321,'Banco de Dados'!$B$4:$J$50,8,FALSE)*PRINCIPAL!$H$95*(1-(PRINCIPAL!$K$95/100)),IF(AND(PRINCIPAL!$H$95&lt;&gt;"",L324=PRINCIPAL!$L$95),VLOOKUP($S$321,'Banco de Dados'!$B$4:$J$50,8,FALSE)*PRINCIPAL!$H$95*(1-(PRINCIPAL!$M$95/100)),IF(AND(PRINCIPAL!$H$95&lt;&gt;"",L324=PRINCIPAL!$N$95),VLOOKUP($S$321,'Banco de Dados'!$B$4:$J$50,8,FALSE)*PRINCIPAL!$H$95*(1-(PRINCIPAL!$O$95/100)),IF(PRINCIPAL!$H$95&lt;&gt;"",VLOOKUP($S$321,'Banco de Dados'!$B$4:$J$50,8,FALSE)*PRINCIPAL!$H$95,IF(OR(L324=PRINCIPAL!$I$95,L324=PRINCIPAL!$I$95+PRINCIPAL!$I$95,L324=PRINCIPAL!$I$95+PRINCIPAL!$I$95+PRINCIPAL!$I$95),0,IF(L324=PRINCIPAL!$J$95,VLOOKUP($S$321,'Banco de Dados'!$B$4:$J$50,6,FALSE)*(1-(PRINCIPAL!$K$95/100)),IF(L324=PRINCIPAL!$L$95,VLOOKUP($S$321,'Banco de Dados'!$B$4:$J$50,6,FALSE)*(1-(PRINCIPAL!$M$95/100)),IF(L324=PRINCIPAL!$N$95,VLOOKUP($S$321,'Banco de Dados'!$B$4:$J$50,6,FALSE)*(1-(PRINCIPAL!$O$95/100)),VLOOKUP($S$321,'Banco de Dados'!$B$4:$J$50,6,FALSE)))))))))),"")</f>
        <v/>
      </c>
      <c r="S324" s="29" t="str">
        <f>IFERROR(R324*(IFERROR(VLOOKUP($S$321,'Banco de Dados'!$B$4:$J$50,4,FALSE),"ERRO")),"")</f>
        <v/>
      </c>
      <c r="T324" s="28" t="str">
        <f>IFERROR(R324+S324,"")</f>
        <v/>
      </c>
      <c r="U324" s="103" t="str">
        <f>IFERROR(T324*(C324*(PRINCIPAL!$G$95/100))*0.47*(44/12),"")</f>
        <v/>
      </c>
      <c r="V324" s="101" t="str">
        <f>IFERROR(U324,"")</f>
        <v/>
      </c>
      <c r="W324" s="30" t="str">
        <f>IFERROR(IF(AND(PRINCIPAL!$H$96&lt;&gt;"",OR(L324=PRINCIPAL!$I$96,L324=PRINCIPAL!$I$96+PRINCIPAL!$I$96,L324=PRINCIPAL!$I$96+PRINCIPAL!$I$96+PRINCIPAL!$I$96)),0,IF(AND(PRINCIPAL!$H$96&lt;&gt;"",L324=PRINCIPAL!$J$96),VLOOKUP($X$321,'Banco de Dados'!$B$4:$J$50,8,FALSE)*PRINCIPAL!$H$96*(1-(PRINCIPAL!$K$96/100)),IF(AND(PRINCIPAL!$H$96&lt;&gt;"",L324=PRINCIPAL!$L$96),VLOOKUP($X$321,'Banco de Dados'!$B$4:$J$50,8,FALSE)*PRINCIPAL!$H$96*(1-(PRINCIPAL!$M$96/100)),IF(AND(PRINCIPAL!$H$96&lt;&gt;"",L324=PRINCIPAL!$N$96),VLOOKUP($X$321,'Banco de Dados'!$B$4:$J$50,8,FALSE)*PRINCIPAL!$H$96*(1-(PRINCIPAL!$O$96/100)),IF(PRINCIPAL!$H$96&lt;&gt;"",VLOOKUP($X$321,'Banco de Dados'!$B$4:$J$50,8,FALSE)*PRINCIPAL!$H$96,IF(OR(L324=PRINCIPAL!$I$96,L324=PRINCIPAL!$I$96+PRINCIPAL!$I$96,L324=PRINCIPAL!$I$96+PRINCIPAL!$I$96+PRINCIPAL!$I$96),0,IF(L324=PRINCIPAL!$J$96,VLOOKUP($X$321,'Banco de Dados'!$B$4:$J$50,6,FALSE)*(1-(PRINCIPAL!$K$96/100)),IF(L324=PRINCIPAL!$L$96,VLOOKUP($X$321,'Banco de Dados'!$B$4:$J$50,6,FALSE)*(1-(PRINCIPAL!$M$96/100)),IF(L324=PRINCIPAL!$N$96,VLOOKUP($X$321,'Banco de Dados'!$B$4:$J$50,6,FALSE)*(1-(PRINCIPAL!$O$96/100)),VLOOKUP($X$321,'Banco de Dados'!$B$4:$J$50,6,FALSE)))))))))),"")</f>
        <v/>
      </c>
      <c r="X324" s="28" t="str">
        <f>IFERROR(W324*(IFERROR(VLOOKUP($X$321,'Banco de Dados'!$B$4:$J$50,4,FALSE),"ERRO")),"")</f>
        <v/>
      </c>
      <c r="Y324" s="28" t="str">
        <f>IFERROR(X324+W324,"")</f>
        <v/>
      </c>
      <c r="Z324" s="101" t="str">
        <f>IFERROR(Y324*(C324*(PRINCIPAL!$G$96/100))*0.47*(44/12),"")</f>
        <v/>
      </c>
      <c r="AA324" s="110" t="str">
        <f>IFERROR(Z324,"")</f>
        <v/>
      </c>
      <c r="AB324" s="30" t="str">
        <f>IFERROR(IF(AND(PRINCIPAL!$H$97&lt;&gt;"",OR(L324=PRINCIPAL!$I$97,L324=PRINCIPAL!$I$97+PRINCIPAL!$I$97,L324=PRINCIPAL!$I$97+PRINCIPAL!$I$97+PRINCIPAL!$I$97)),0,IF(AND(PRINCIPAL!$H$97&lt;&gt;"",L324=PRINCIPAL!$J$97),VLOOKUP($AC$321,'Banco de Dados'!$B$4:$J$50,8,FALSE)*PRINCIPAL!$H$97*(1-(PRINCIPAL!$K$97/100)),IF(AND(PRINCIPAL!$H$97&lt;&gt;"",L324=PRINCIPAL!$L$97),VLOOKUP($AC$321,'Banco de Dados'!$B$4:$J$50,8,FALSE)*PRINCIPAL!$H$97*(1-(PRINCIPAL!$M$97/100)),IF(AND(PRINCIPAL!$H$97&lt;&gt;"",L324=PRINCIPAL!$N$97),VLOOKUP($AC$321,'Banco de Dados'!$B$4:$J$50,8,FALSE)*PRINCIPAL!$H$97*(1-(PRINCIPAL!$O$97/100)),IF(PRINCIPAL!$H$97&lt;&gt;"",VLOOKUP($AC$321,'Banco de Dados'!$B$4:$J$50,8,FALSE)*PRINCIPAL!$H$97,IF(OR(L324=PRINCIPAL!$I$97,L324=PRINCIPAL!$I$97+PRINCIPAL!$I$97,L324=PRINCIPAL!$I$97+PRINCIPAL!$I$97+PRINCIPAL!$I$97),0,IF(L324=PRINCIPAL!$J$97,VLOOKUP($AC$321,'Banco de Dados'!$B$4:$J$50,6,FALSE)*(1-(PRINCIPAL!$K$97/100)),IF(L324=PRINCIPAL!$L$97,VLOOKUP($AC$321,'Banco de Dados'!$B$4:$J$50,6,FALSE)*(1-(PRINCIPAL!$M$97/100)),IF(L324=PRINCIPAL!$N$97,VLOOKUP($AC$321,'Banco de Dados'!$B$4:$J$50,6,FALSE)*(1-(PRINCIPAL!$O$97/100)),VLOOKUP($AC$321,'Banco de Dados'!$B$4:$J$50,6,FALSE)))))))))),"")</f>
        <v/>
      </c>
      <c r="AC324" s="28" t="str">
        <f>IFERROR(AB324*(IFERROR(VLOOKUP($AC$321,'Banco de Dados'!$B$4:$J$50,4,FALSE),"ERRO")),"")</f>
        <v/>
      </c>
      <c r="AD324" s="28" t="str">
        <f>IFERROR(AC324+AB324,"")</f>
        <v/>
      </c>
      <c r="AE324" s="101" t="str">
        <f>IFERROR(AD324*(C324*(PRINCIPAL!$G$97/100))*0.47*(44/12),"")</f>
        <v/>
      </c>
      <c r="AF324" s="110" t="str">
        <f>IFERROR(AE324,"")</f>
        <v/>
      </c>
      <c r="AG324" s="30" t="str">
        <f>IFERROR(IF(AND(PRINCIPAL!$H$98&lt;&gt;"",OR(L324=PRINCIPAL!$I$98,L324=PRINCIPAL!$I$98+PRINCIPAL!$I$98,L324=PRINCIPAL!$I$98+PRINCIPAL!$I$98+PRINCIPAL!$I$98)),0,IF(AND(PRINCIPAL!$H$98&lt;&gt;"",L324=PRINCIPAL!$J$98),VLOOKUP($AH$321,'Banco de Dados'!$B$4:$J$50,8,FALSE)*PRINCIPAL!$H$98*(1-(PRINCIPAL!$K$98/100)),IF(AND(PRINCIPAL!$H$98&lt;&gt;"",L324=PRINCIPAL!$L$98),VLOOKUP($AH$321,'Banco de Dados'!$B$4:$J$50,8,FALSE)*PRINCIPAL!$H$98*(1-(PRINCIPAL!$M$98/100)),IF(AND(PRINCIPAL!$H$98&lt;&gt;"",L324=PRINCIPAL!$N$98),VLOOKUP($AH$321,'Banco de Dados'!$B$4:$J$50,8,FALSE)*PRINCIPAL!$H$98*(1-(PRINCIPAL!$O$98/100)),IF(PRINCIPAL!$H$98&lt;&gt;"",VLOOKUP($AH$321,'Banco de Dados'!$B$4:$J$50,8,FALSE)*PRINCIPAL!$H$98,IF(OR(L324=PRINCIPAL!$I$98,L324=PRINCIPAL!$I$98+PRINCIPAL!$I$98,L324=PRINCIPAL!$I$98+PRINCIPAL!$I$98+PRINCIPAL!$I$98),0,IF(L324=PRINCIPAL!$J$98,VLOOKUP($AH$321,'Banco de Dados'!$B$4:$J$50,6,FALSE)*(1-(PRINCIPAL!$K$98/100)),IF(L324=PRINCIPAL!$L$98,VLOOKUP($AH$321,'Banco de Dados'!$B$4:$J$50,6,FALSE)*(1-(PRINCIPAL!$M$98/100)),IF(L324=PRINCIPAL!$N$98,VLOOKUP($AH$321,'Banco de Dados'!$B$4:$J$50,6,FALSE)*(1-(PRINCIPAL!$O$98/100)),VLOOKUP($AH$321,'Banco de Dados'!$B$4:$J$50,6,FALSE)))))))))),"")</f>
        <v/>
      </c>
      <c r="AH324" s="29" t="str">
        <f>IFERROR(AG324*(IFERROR(VLOOKUP($AH$321,'Banco de Dados'!$B$4:$J$50,4,FALSE),"ERRO")),"")</f>
        <v/>
      </c>
      <c r="AI324" s="28" t="str">
        <f>IFERROR(AH324+AG324,"")</f>
        <v/>
      </c>
      <c r="AJ324" s="101" t="str">
        <f>IFERROR(AI324*(C324*(PRINCIPAL!$G$98/100))*0.47*(44/12),"")</f>
        <v/>
      </c>
      <c r="AK324" s="111" t="str">
        <f>IFERROR(AJ324,"")</f>
        <v/>
      </c>
      <c r="AL324" s="30" t="str">
        <f>IFERROR(IF(AND(PRINCIPAL!$H$99&lt;&gt;"",OR(L324=PRINCIPAL!$I$99,L324=PRINCIPAL!$I$99+PRINCIPAL!$I$99,L324=PRINCIPAL!$I$99+PRINCIPAL!$I$99+PRINCIPAL!$I$99)),0,IF(AND(PRINCIPAL!$H$99&lt;&gt;"",L324=PRINCIPAL!$J$99),VLOOKUP($AM$321,'Banco de Dados'!$B$4:$J$50,8,FALSE)*PRINCIPAL!$H$99*(1-(PRINCIPAL!$K$99/100)),IF(AND(PRINCIPAL!$H$99&lt;&gt;"",L324=PRINCIPAL!$L$99),VLOOKUP($AM$321,'Banco de Dados'!$B$4:$J$50,8,FALSE)*PRINCIPAL!$H$99*(1-(PRINCIPAL!$M$99/100)),IF(AND(PRINCIPAL!$H$99&lt;&gt;"",L324=PRINCIPAL!$N$99),VLOOKUP($AM$321,'Banco de Dados'!$B$4:$J$50,8,FALSE)*PRINCIPAL!$H$99*(1-(PRINCIPAL!$O$99/100)),IF(PRINCIPAL!$H$99&lt;&gt;"",VLOOKUP($AM$321,'Banco de Dados'!$B$4:$J$50,8,FALSE)*PRINCIPAL!$H$99,IF(OR(L324=PRINCIPAL!$I$99,L324=PRINCIPAL!$I$99+PRINCIPAL!$I$99,L324=PRINCIPAL!$I$99+PRINCIPAL!$I$99+PRINCIPAL!$I$99),0,IF(L324=PRINCIPAL!$J$99,VLOOKUP($AM$321,'Banco de Dados'!$B$4:$J$50,6,FALSE)*(1-(PRINCIPAL!$K$99/100)),IF(L324=PRINCIPAL!$L$99,VLOOKUP($AM$321,'Banco de Dados'!$B$4:$J$50,6,FALSE)*(1-(PRINCIPAL!$M$99/100)),IF(L324=PRINCIPAL!$N$99,VLOOKUP($AM$321,'Banco de Dados'!$B$4:$J$50,6,FALSE)*(1-(PRINCIPAL!$O$99/100)),VLOOKUP($AM$321,'Banco de Dados'!$B$4:$J$50,6,FALSE)))))))))),"")</f>
        <v/>
      </c>
      <c r="AM324" s="29" t="str">
        <f>IFERROR(AL324*(IFERROR(VLOOKUP($AM$321,'Banco de Dados'!$B$4:$J$50,4,FALSE),"ERRO")),"")</f>
        <v/>
      </c>
      <c r="AN324" s="28" t="str">
        <f>IFERROR(AM324+AL324,"")</f>
        <v/>
      </c>
      <c r="AO324" s="103" t="str">
        <f>IFERROR(AN324*(C324*(PRINCIPAL!$G$99/100))*0.47*(44/12),"")</f>
        <v/>
      </c>
      <c r="AP324" s="111" t="str">
        <f>IFERROR(AO324,"")</f>
        <v/>
      </c>
      <c r="AQ324" s="132" t="str">
        <f>IFERROR(IF(AND(PRINCIPAL!$H$100&lt;&gt;"",OR(L324=PRINCIPAL!$I$100,L324=PRINCIPAL!$I$100+PRINCIPAL!$I$100,L324=PRINCIPAL!$I$100+PRINCIPAL!$I$100+PRINCIPAL!$I$100)),0,IF(AND(PRINCIPAL!$H$100&lt;&gt;"",L324=PRINCIPAL!$J$100),VLOOKUP($AR$321,'Banco de Dados'!$B$4:$J$50,8,FALSE)*PRINCIPAL!$H$100*(1-(PRINCIPAL!$K$100/100)),IF(AND(PRINCIPAL!$H$100&lt;&gt;"",L324=PRINCIPAL!$L$100),VLOOKUP($AR$321,'Banco de Dados'!$B$4:$J$50,8,FALSE)*PRINCIPAL!$H$100*(1-(PRINCIPAL!$M$100/100)),IF(AND(PRINCIPAL!$H$100&lt;&gt;"",L324=PRINCIPAL!$N$100),VLOOKUP($AR$321,'Banco de Dados'!$B$4:$J$50,8,FALSE)*PRINCIPAL!$H$100*(1-(PRINCIPAL!$O$100/100)),IF(PRINCIPAL!$H$100&lt;&gt;"",VLOOKUP($AR$321,'Banco de Dados'!$B$4:$J$50,8,FALSE)*PRINCIPAL!$H$100,IF(OR(L324=PRINCIPAL!$I$100,L324=PRINCIPAL!$I$100+PRINCIPAL!$I$100,L324=PRINCIPAL!$I$100+PRINCIPAL!$I$100+PRINCIPAL!$I$100),0,IF(L324=PRINCIPAL!$J$100,VLOOKUP($AR$321,'Banco de Dados'!$B$4:$J$50,6,FALSE)*(1-(PRINCIPAL!$K$100/100)),IF(L324=PRINCIPAL!$L$100,VLOOKUP($AR$321,'Banco de Dados'!$B$4:$J$50,6,FALSE)*(1-(PRINCIPAL!$M$100/100)),IF(L324=PRINCIPAL!$N$100,VLOOKUP($AR$321,'Banco de Dados'!$B$4:$J$50,6,FALSE)*(1-(PRINCIPAL!$O$100/100)),VLOOKUP($AR$321,'Banco de Dados'!$B$4:$J$50,6,FALSE)))))))))),"")</f>
        <v/>
      </c>
      <c r="AR324" s="28" t="str">
        <f>IFERROR(AQ324*(IFERROR(VLOOKUP($AR$321,'Banco de Dados'!$B$4:$J$50,4,FALSE),"ERRO")),"")</f>
        <v/>
      </c>
      <c r="AS324" s="28" t="str">
        <f>IFERROR(AR324+AQ324,"")</f>
        <v/>
      </c>
      <c r="AT324" s="101" t="str">
        <f>IFERROR(AS324*(C324*(PRINCIPAL!$G$100/100))*0.47*(44/12),"")</f>
        <v/>
      </c>
      <c r="AU324" s="110" t="str">
        <f>IFERROR(AT324,"")</f>
        <v/>
      </c>
      <c r="AV324" s="30" t="str">
        <f>IFERROR(IF(AND(PRINCIPAL!$H$101&lt;&gt;"",OR(L324=PRINCIPAL!$I$101,L324=PRINCIPAL!$I$101+PRINCIPAL!$I$101,L324=PRINCIPAL!$I$101+PRINCIPAL!$I$101+PRINCIPAL!$I$101)),0,IF(AND(PRINCIPAL!$H$101&lt;&gt;"",L324=PRINCIPAL!$J$101),VLOOKUP($AW$321,'Banco de Dados'!$B$4:$J$50,8,FALSE)*PRINCIPAL!$H$101*(1-(PRINCIPAL!$K$101/100)),IF(AND(PRINCIPAL!$H$101&lt;&gt;"",L324=PRINCIPAL!$L$101),VLOOKUP($AW$321,'Banco de Dados'!$B$4:$J$50,8,FALSE)*PRINCIPAL!$H$101*(1-(PRINCIPAL!$M$101/100)),IF(AND(PRINCIPAL!$H$101&lt;&gt;"",L324=PRINCIPAL!$N$101),VLOOKUP($AW$321,'Banco de Dados'!$B$4:$J$50,8,FALSE)*PRINCIPAL!$H$101*(1-(PRINCIPAL!$O$101/100)),IF(PRINCIPAL!$H$101&lt;&gt;"",VLOOKUP($AW$321,'Banco de Dados'!$B$4:$J$50,8,FALSE)*PRINCIPAL!$H$101,IF(OR(L324=PRINCIPAL!$I$101,L324=PRINCIPAL!$I$101+PRINCIPAL!$I$101,L324=PRINCIPAL!$I$101+PRINCIPAL!$I$101+PRINCIPAL!$I$101),0,IF(L324=PRINCIPAL!$J$101,VLOOKUP($AW$321,'Banco de Dados'!$B$4:$J$50,6,FALSE)*(1-(PRINCIPAL!$K$101/100)),IF(L324=PRINCIPAL!$L$101,VLOOKUP($AW$321,'Banco de Dados'!$B$4:$J$50,6,FALSE)*(1-(PRINCIPAL!$M$101/100)),IF(L324=PRINCIPAL!$N$101,VLOOKUP($AW$321,'Banco de Dados'!$B$4:$J$50,6,FALSE)*(1-(PRINCIPAL!$O$101/100)),VLOOKUP($AW$321,'Banco de Dados'!$B$4:$J$50,6,FALSE)))))))))),"")</f>
        <v/>
      </c>
      <c r="AW324" s="29" t="str">
        <f>IFERROR(AV324*(IFERROR(VLOOKUP($AW$321,'Banco de Dados'!$B$4:$J$50,4,FALSE),"ERRO")),"")</f>
        <v/>
      </c>
      <c r="AX324" s="28" t="str">
        <f>IFERROR(AW324+AV324,"")</f>
        <v/>
      </c>
      <c r="AY324" s="101" t="str">
        <f>IFERROR(AX324*(C324*(PRINCIPAL!$G$101/100))*0.47*(44/12),"")</f>
        <v/>
      </c>
      <c r="AZ324" s="111" t="str">
        <f>IFERROR(AY324,"")</f>
        <v/>
      </c>
      <c r="BA324" s="132" t="str">
        <f>IFERROR(IF(AND(PRINCIPAL!$H$102&lt;&gt;"",OR(L324=PRINCIPAL!$I$102,L324=PRINCIPAL!$I$102+PRINCIPAL!$I$102,L324=PRINCIPAL!$I$102+PRINCIPAL!$I$102+PRINCIPAL!$I$102)),0,IF(AND(PRINCIPAL!$H$102&lt;&gt;"",L324=PRINCIPAL!$J$102),VLOOKUP($BB$321,'Banco de Dados'!$B$4:$J$50,8,FALSE)*PRINCIPAL!$H$102*(1-(PRINCIPAL!$K$102/100)),IF(AND(PRINCIPAL!$H$102&lt;&gt;"",L324=PRINCIPAL!$L$102),VLOOKUP($BB$321,'Banco de Dados'!$B$4:$J$50,8,FALSE)*PRINCIPAL!$H$102*(1-(PRINCIPAL!$M$102/100)),IF(AND(PRINCIPAL!$H$102&lt;&gt;"",L324=PRINCIPAL!$N$102),VLOOKUP($BB$321,'Banco de Dados'!$B$4:$J$50,8,FALSE)*PRINCIPAL!$H$102*(1-(PRINCIPAL!$O$102/100)),IF(PRINCIPAL!$H$102&lt;&gt;"",VLOOKUP($BB$321,'Banco de Dados'!$B$4:$J$50,8,FALSE)*PRINCIPAL!$H$102,IF(OR(L324=PRINCIPAL!$I$102,L324=PRINCIPAL!$I$102+PRINCIPAL!$I$102,L324=PRINCIPAL!$I$102+PRINCIPAL!$I$102+PRINCIPAL!$I$102),0,IF(L324=PRINCIPAL!$J$102,VLOOKUP($BB$321,'Banco de Dados'!$B$4:$J$50,6,FALSE)*(1-(PRINCIPAL!$K$102/100)),IF(L324=PRINCIPAL!$L$102,VLOOKUP($BB$321,'Banco de Dados'!$B$4:$J$50,6,FALSE)*(1-(PRINCIPAL!$M$102/100)),IF(L324=PRINCIPAL!$N$102,VLOOKUP($BB$321,'Banco de Dados'!$B$4:$J$50,6,FALSE)*(1-(PRINCIPAL!$O$102/100)),VLOOKUP($BB$321,'Banco de Dados'!$B$4:$J$50,6,FALSE)))))))))),"")</f>
        <v/>
      </c>
      <c r="BB324" s="28" t="str">
        <f>IFERROR(BA324*(IFERROR(VLOOKUP($BB$321,'Banco de Dados'!$B$4:$J$50,4,FALSE),"ERRO")),"")</f>
        <v/>
      </c>
      <c r="BC324" s="28" t="str">
        <f>IFERROR(BB324+BA324,"")</f>
        <v/>
      </c>
      <c r="BD324" s="101" t="str">
        <f>IFERROR(BC324*(C324*(PRINCIPAL!$G$102/100))*0.47*(44/12),"")</f>
        <v/>
      </c>
      <c r="BE324" s="110" t="str">
        <f>IFERROR(BD324,"")</f>
        <v/>
      </c>
      <c r="BF324" s="30" t="str">
        <f>IFERROR(IF(AND(PRINCIPAL!$H$103&lt;&gt;"",OR(L324=PRINCIPAL!$I$103,L324=PRINCIPAL!$I$103+PRINCIPAL!$I$103,L324=PRINCIPAL!$I$103+PRINCIPAL!$I$103+PRINCIPAL!$I$103)),0,IF(AND(PRINCIPAL!$H$103&lt;&gt;"",L324=PRINCIPAL!$J$103),VLOOKUP($BG$321,'Banco de Dados'!$B$4:$J$50,8,FALSE)*PRINCIPAL!$H$103*(1-(PRINCIPAL!$K$103/100)),IF(AND(PRINCIPAL!$H$103&lt;&gt;"",L324=PRINCIPAL!$L$103),VLOOKUP($BG$321,'Banco de Dados'!$B$4:$J$50,8,FALSE)*PRINCIPAL!$H$103*(1-(PRINCIPAL!$M$103/100)),IF(AND(PRINCIPAL!$H$103&lt;&gt;"",L324=PRINCIPAL!$N$103),VLOOKUP($BG$321,'Banco de Dados'!$B$4:$J$50,8,FALSE)*PRINCIPAL!$H$103*(1-(PRINCIPAL!$O$103/100)),IF(PRINCIPAL!$H$103&lt;&gt;"",VLOOKUP($BG$321,'Banco de Dados'!$B$4:$J$50,8,FALSE)*PRINCIPAL!$H$103,IF(OR(L324=PRINCIPAL!$I$103,L324=PRINCIPAL!$I$103+PRINCIPAL!$I$103,L324=PRINCIPAL!$I$103+PRINCIPAL!$I$103+PRINCIPAL!$I$103),0,IF(L324=PRINCIPAL!$J$103,VLOOKUP($BG$321,'Banco de Dados'!$B$4:$J$50,6,FALSE)*(1-(PRINCIPAL!$K$103/100)),IF(L324=PRINCIPAL!$L$103,VLOOKUP($BG$321,'Banco de Dados'!$B$4:$J$50,6,FALSE)*(1-(PRINCIPAL!$M$103/100)),IF(L324=PRINCIPAL!$N$103,VLOOKUP($BG$321,'Banco de Dados'!$B$4:$J$50,6,FALSE)*(1-(PRINCIPAL!$O$103/100)),VLOOKUP($BG$321,'Banco de Dados'!$B$4:$J$50,6,FALSE)))))))))),"")</f>
        <v/>
      </c>
      <c r="BG324" s="29" t="str">
        <f>IFERROR(BF324*(IFERROR(VLOOKUP($BG$321,'Banco de Dados'!$B$4:$J$50,4,FALSE),"ERRO")),"")</f>
        <v/>
      </c>
      <c r="BH324" s="28" t="str">
        <f>IFERROR(BG324+BF324,"")</f>
        <v/>
      </c>
      <c r="BI324" s="103" t="str">
        <f>IFERROR(BH324*(C324*(PRINCIPAL!$G$103/100))*0.47*(44/12),"")</f>
        <v/>
      </c>
      <c r="BJ324" s="102" t="str">
        <f>IFERROR(BI324,"")</f>
        <v/>
      </c>
    </row>
    <row r="325" spans="2:62" ht="12.75" customHeight="1" x14ac:dyDescent="0.3">
      <c r="B325" s="326">
        <f>IF(B286&lt;&gt;"",B286,"")</f>
        <v>2022</v>
      </c>
      <c r="C325" s="340"/>
      <c r="D325" s="1"/>
      <c r="E325" s="116">
        <v>2</v>
      </c>
      <c r="F325" s="24" t="str">
        <f>IFERROR(VLOOKUP($G$321,'Banco de Dados'!$B$4:$J$50,6,FALSE),"")</f>
        <v/>
      </c>
      <c r="G325" s="25" t="str">
        <f>IFERROR(F325*(IFERROR(VLOOKUP($G$321,'Banco de Dados'!$B$4:$J$50,4,FALSE),"ERRO")),"")</f>
        <v/>
      </c>
      <c r="H325" s="25" t="str">
        <f>IFERROR(F325+G325,"")</f>
        <v/>
      </c>
      <c r="I325" s="103" t="str">
        <f>IFERROR(H325*(C325)*0.47*(44/12),"")</f>
        <v/>
      </c>
      <c r="J325" s="117" t="str">
        <f>IFERROR(I325+J324,"")</f>
        <v/>
      </c>
      <c r="K325" s="1"/>
      <c r="L325" s="91">
        <v>2</v>
      </c>
      <c r="M325" s="24" t="str">
        <f>IFERROR(IF(AND(PRINCIPAL!$H$94&lt;&gt;"",OR(L325=PRINCIPAL!$I$94,L325=PRINCIPAL!$I$94+PRINCIPAL!$I$94,L325=PRINCIPAL!$I$94+PRINCIPAL!$I$94+PRINCIPAL!$I$94)),0,IF(AND(PRINCIPAL!$H$94&lt;&gt;"",L325=PRINCIPAL!$J$94),VLOOKUP($N$321,'Banco de Dados'!$B$4:$J$50,8,FALSE)*PRINCIPAL!$H$94*(1-(PRINCIPAL!$K$94/100)),IF(AND(PRINCIPAL!$H$94&lt;&gt;"",L325=PRINCIPAL!$L$94),VLOOKUP($N$321,'Banco de Dados'!$B$4:$J$50,8,FALSE)*PRINCIPAL!$H$94*(1-(PRINCIPAL!$M$94/100)),IF(AND(PRINCIPAL!$H$94&lt;&gt;"",L325=PRINCIPAL!$N$94),VLOOKUP($N$321,'Banco de Dados'!$B$4:$J$50,8,FALSE)*PRINCIPAL!$H$94*(1-(PRINCIPAL!$O$94/100)),IF(PRINCIPAL!$H$94&lt;&gt;"",VLOOKUP($N$321,'Banco de Dados'!$B$4:$J$50,8,FALSE)*PRINCIPAL!$H$94,IF(OR(L325=PRINCIPAL!$I$94,L325=PRINCIPAL!$I$94+PRINCIPAL!$I$94,L325=PRINCIPAL!$I$94+PRINCIPAL!$I$94+PRINCIPAL!$I$94),0,IF(L325=PRINCIPAL!$J$94,VLOOKUP($N$321,'Banco de Dados'!$B$4:$J$50,6,FALSE)*(1-(PRINCIPAL!$K$94/100)),IF(L325=PRINCIPAL!$L$94,VLOOKUP($N$321,'Banco de Dados'!$B$4:$J$50,6,FALSE)*(1-(PRINCIPAL!$M$94/100)),IF(L325=PRINCIPAL!$N$94,VLOOKUP($N$321,'Banco de Dados'!$B$4:$J$50,6,FALSE)*(1-(PRINCIPAL!$O$94/100)),VLOOKUP($N$321,'Banco de Dados'!$B$4:$J$50,6,FALSE)))))))))),"")</f>
        <v/>
      </c>
      <c r="N325" s="25" t="str">
        <f>IFERROR(M325*(IFERROR(VLOOKUP($N$321,'Banco de Dados'!$B$4:$J$50,4,FALSE),"ERRO")),"")</f>
        <v/>
      </c>
      <c r="O325" s="25" t="str">
        <f>IFERROR(M325+N325,"")</f>
        <v/>
      </c>
      <c r="P325" s="103" t="str">
        <f>IFERROR(O325*(C325*(PRINCIPAL!$G$94/100))*0.47*(44/12),"")</f>
        <v/>
      </c>
      <c r="Q325" s="107" t="str">
        <f>IFERROR(Q324+P325,"")</f>
        <v/>
      </c>
      <c r="R325" s="29" t="str">
        <f>IFERROR(IF(AND(PRINCIPAL!$H$95&lt;&gt;"",OR(L325=PRINCIPAL!$I$95,L325=PRINCIPAL!$I$95+PRINCIPAL!$I$95,L325=PRINCIPAL!$I$95+PRINCIPAL!$I$95+PRINCIPAL!$I$95)),0,IF(AND(PRINCIPAL!$H$95&lt;&gt;"",L325=PRINCIPAL!$J$95),VLOOKUP($S$321,'Banco de Dados'!$B$4:$J$50,8,FALSE)*PRINCIPAL!$H$95*(1-(PRINCIPAL!$K$95/100)),IF(AND(PRINCIPAL!$H$95&lt;&gt;"",L325=PRINCIPAL!$L$95),VLOOKUP($S$321,'Banco de Dados'!$B$4:$J$50,8,FALSE)*PRINCIPAL!$H$95*(1-(PRINCIPAL!$M$95/100)),IF(AND(PRINCIPAL!$H$95&lt;&gt;"",L325=PRINCIPAL!$N$95),VLOOKUP($S$321,'Banco de Dados'!$B$4:$J$50,8,FALSE)*PRINCIPAL!$H$95*(1-(PRINCIPAL!$O$95/100)),IF(PRINCIPAL!$H$95&lt;&gt;"",VLOOKUP($S$321,'Banco de Dados'!$B$4:$J$50,8,FALSE)*PRINCIPAL!$H$95,IF(OR(L325=PRINCIPAL!$I$95,L325=PRINCIPAL!$I$95+PRINCIPAL!$I$95,L325=PRINCIPAL!$I$95+PRINCIPAL!$I$95+PRINCIPAL!$I$95),0,IF(L325=PRINCIPAL!$J$95,VLOOKUP($S$321,'Banco de Dados'!$B$4:$J$50,6,FALSE)*(1-(PRINCIPAL!$K$95/100)),IF(L325=PRINCIPAL!$L$95,VLOOKUP($S$321,'Banco de Dados'!$B$4:$J$50,6,FALSE)*(1-(PRINCIPAL!$M$95/100)),IF(L325=PRINCIPAL!$N$95,VLOOKUP($S$321,'Banco de Dados'!$B$4:$J$50,6,FALSE)*(1-(PRINCIPAL!$O$95/100)),VLOOKUP($S$321,'Banco de Dados'!$B$4:$J$50,6,FALSE)))))))))),"")</f>
        <v/>
      </c>
      <c r="S325" s="29" t="str">
        <f>IFERROR(R325*(IFERROR(VLOOKUP($S$321,'Banco de Dados'!$B$4:$J$50,4,FALSE),"ERRO")),"")</f>
        <v/>
      </c>
      <c r="T325" s="29" t="str">
        <f>IFERROR(R325+S325,"")</f>
        <v/>
      </c>
      <c r="U325" s="103" t="str">
        <f>IFERROR(T325*(C325*(PRINCIPAL!$G$95/100))*0.47*(44/12),"")</f>
        <v/>
      </c>
      <c r="V325" s="103" t="str">
        <f t="shared" ref="V325:V358" si="202">IFERROR(V324+U325,"")</f>
        <v/>
      </c>
      <c r="W325" s="30" t="str">
        <f>IFERROR(IF(AND(PRINCIPAL!$H$96&lt;&gt;"",OR(L325=PRINCIPAL!$I$96,L325=PRINCIPAL!$I$96+PRINCIPAL!$I$96,L325=PRINCIPAL!$I$96+PRINCIPAL!$I$96+PRINCIPAL!$I$96)),0,IF(AND(PRINCIPAL!$H$96&lt;&gt;"",L325=PRINCIPAL!$J$96),VLOOKUP($X$321,'Banco de Dados'!$B$4:$J$50,8,FALSE)*PRINCIPAL!$H$96*(1-(PRINCIPAL!$K$96/100)),IF(AND(PRINCIPAL!$H$96&lt;&gt;"",L325=PRINCIPAL!$L$96),VLOOKUP($X$321,'Banco de Dados'!$B$4:$J$50,8,FALSE)*PRINCIPAL!$H$96*(1-(PRINCIPAL!$M$96/100)),IF(AND(PRINCIPAL!$H$96&lt;&gt;"",L325=PRINCIPAL!$N$96),VLOOKUP($X$321,'Banco de Dados'!$B$4:$J$50,8,FALSE)*PRINCIPAL!$H$96*(1-(PRINCIPAL!$O$96/100)),IF(PRINCIPAL!$H$96&lt;&gt;"",VLOOKUP($X$321,'Banco de Dados'!$B$4:$J$50,8,FALSE)*PRINCIPAL!$H$96,IF(OR(L325=PRINCIPAL!$I$96,L325=PRINCIPAL!$I$96+PRINCIPAL!$I$96,L325=PRINCIPAL!$I$96+PRINCIPAL!$I$96+PRINCIPAL!$I$96),0,IF(L325=PRINCIPAL!$J$96,VLOOKUP($X$321,'Banco de Dados'!$B$4:$J$50,6,FALSE)*(1-(PRINCIPAL!$K$96/100)),IF(L325=PRINCIPAL!$L$96,VLOOKUP($X$321,'Banco de Dados'!$B$4:$J$50,6,FALSE)*(1-(PRINCIPAL!$M$96/100)),IF(L325=PRINCIPAL!$N$96,VLOOKUP($X$321,'Banco de Dados'!$B$4:$J$50,6,FALSE)*(1-(PRINCIPAL!$O$96/100)),VLOOKUP($X$321,'Banco de Dados'!$B$4:$J$50,6,FALSE)))))))))),"")</f>
        <v/>
      </c>
      <c r="X325" s="29" t="str">
        <f>IFERROR(W325*(IFERROR(VLOOKUP($X$321,'Banco de Dados'!$B$4:$J$50,4,FALSE),"ERRO")),"")</f>
        <v/>
      </c>
      <c r="Y325" s="29" t="str">
        <f>IFERROR(X325+W325,"")</f>
        <v/>
      </c>
      <c r="Z325" s="103" t="str">
        <f>IFERROR(Y325*(C325*(PRINCIPAL!$G$96/100))*0.47*(44/12),"")</f>
        <v/>
      </c>
      <c r="AA325" s="111" t="str">
        <f>IFERROR(Z325+AA324,"")</f>
        <v/>
      </c>
      <c r="AB325" s="30" t="str">
        <f>IFERROR(IF(AND(PRINCIPAL!$H$97&lt;&gt;"",OR(L325=PRINCIPAL!$I$97,L325=PRINCIPAL!$I$97+PRINCIPAL!$I$97,L325=PRINCIPAL!$I$97+PRINCIPAL!$I$97+PRINCIPAL!$I$97)),0,IF(AND(PRINCIPAL!$H$97&lt;&gt;"",L325=PRINCIPAL!$J$97),VLOOKUP($AC$321,'Banco de Dados'!$B$4:$J$50,8,FALSE)*PRINCIPAL!$H$97*(1-(PRINCIPAL!$K$97/100)),IF(AND(PRINCIPAL!$H$97&lt;&gt;"",L325=PRINCIPAL!$L$97),VLOOKUP($AC$321,'Banco de Dados'!$B$4:$J$50,8,FALSE)*PRINCIPAL!$H$97*(1-(PRINCIPAL!$M$97/100)),IF(AND(PRINCIPAL!$H$97&lt;&gt;"",L325=PRINCIPAL!$N$97),VLOOKUP($AC$321,'Banco de Dados'!$B$4:$J$50,8,FALSE)*PRINCIPAL!$H$97*(1-(PRINCIPAL!$O$97/100)),IF(PRINCIPAL!$H$97&lt;&gt;"",VLOOKUP($AC$321,'Banco de Dados'!$B$4:$J$50,8,FALSE)*PRINCIPAL!$H$97,IF(OR(L325=PRINCIPAL!$I$97,L325=PRINCIPAL!$I$97+PRINCIPAL!$I$97,L325=PRINCIPAL!$I$97+PRINCIPAL!$I$97+PRINCIPAL!$I$97),0,IF(L325=PRINCIPAL!$J$97,VLOOKUP($AC$321,'Banco de Dados'!$B$4:$J$50,6,FALSE)*(1-(PRINCIPAL!$K$97/100)),IF(L325=PRINCIPAL!$L$97,VLOOKUP($AC$321,'Banco de Dados'!$B$4:$J$50,6,FALSE)*(1-(PRINCIPAL!$M$97/100)),IF(L325=PRINCIPAL!$N$97,VLOOKUP($AC$321,'Banco de Dados'!$B$4:$J$50,6,FALSE)*(1-(PRINCIPAL!$O$97/100)),VLOOKUP($AC$321,'Banco de Dados'!$B$4:$J$50,6,FALSE)))))))))),"")</f>
        <v/>
      </c>
      <c r="AC325" s="29" t="str">
        <f>IFERROR(AB325*(IFERROR(VLOOKUP($AC$321,'Banco de Dados'!$B$4:$J$50,4,FALSE),"ERRO")),"")</f>
        <v/>
      </c>
      <c r="AD325" s="29" t="str">
        <f>IFERROR(AC325+AB325,"")</f>
        <v/>
      </c>
      <c r="AE325" s="103" t="str">
        <f>IFERROR(AD325*(C325*(PRINCIPAL!$G$97/100))*0.47*(44/12),"")</f>
        <v/>
      </c>
      <c r="AF325" s="111" t="str">
        <f>IFERROR(AE325+AF324,"")</f>
        <v/>
      </c>
      <c r="AG325" s="30" t="str">
        <f>IFERROR(IF(AND(PRINCIPAL!$H$98&lt;&gt;"",OR(L325=PRINCIPAL!$I$98,L325=PRINCIPAL!$I$98+PRINCIPAL!$I$98,L325=PRINCIPAL!$I$98+PRINCIPAL!$I$98+PRINCIPAL!$I$98)),0,IF(AND(PRINCIPAL!$H$98&lt;&gt;"",L325=PRINCIPAL!$J$98),VLOOKUP($AH$321,'Banco de Dados'!$B$4:$J$50,8,FALSE)*PRINCIPAL!$H$98*(1-(PRINCIPAL!$K$98/100)),IF(AND(PRINCIPAL!$H$98&lt;&gt;"",L325=PRINCIPAL!$L$98),VLOOKUP($AH$321,'Banco de Dados'!$B$4:$J$50,8,FALSE)*PRINCIPAL!$H$98*(1-(PRINCIPAL!$M$98/100)),IF(AND(PRINCIPAL!$H$98&lt;&gt;"",L325=PRINCIPAL!$N$98),VLOOKUP($AH$321,'Banco de Dados'!$B$4:$J$50,8,FALSE)*PRINCIPAL!$H$98*(1-(PRINCIPAL!$O$98/100)),IF(PRINCIPAL!$H$98&lt;&gt;"",VLOOKUP($AH$321,'Banco de Dados'!$B$4:$J$50,8,FALSE)*PRINCIPAL!$H$98,IF(OR(L325=PRINCIPAL!$I$98,L325=PRINCIPAL!$I$98+PRINCIPAL!$I$98,L325=PRINCIPAL!$I$98+PRINCIPAL!$I$98+PRINCIPAL!$I$98),0,IF(L325=PRINCIPAL!$J$98,VLOOKUP($AH$321,'Banco de Dados'!$B$4:$J$50,6,FALSE)*(1-(PRINCIPAL!$K$98/100)),IF(L325=PRINCIPAL!$L$98,VLOOKUP($AH$321,'Banco de Dados'!$B$4:$J$50,6,FALSE)*(1-(PRINCIPAL!$M$98/100)),IF(L325=PRINCIPAL!$N$98,VLOOKUP($AH$321,'Banco de Dados'!$B$4:$J$50,6,FALSE)*(1-(PRINCIPAL!$O$98/100)),VLOOKUP($AH$321,'Banco de Dados'!$B$4:$J$50,6,FALSE)))))))))),"")</f>
        <v/>
      </c>
      <c r="AH325" s="29" t="str">
        <f>IFERROR(AG325*(IFERROR(VLOOKUP($AH$321,'Banco de Dados'!$B$4:$J$50,4,FALSE),"ERRO")),"")</f>
        <v/>
      </c>
      <c r="AI325" s="29" t="str">
        <f>IFERROR(AH325+AG325,"")</f>
        <v/>
      </c>
      <c r="AJ325" s="103" t="str">
        <f>IFERROR(AI325*(C325*(PRINCIPAL!$G$98/100))*0.47*(44/12),"")</f>
        <v/>
      </c>
      <c r="AK325" s="111" t="str">
        <f>IFERROR(AJ325+AK324,"")</f>
        <v/>
      </c>
      <c r="AL325" s="30" t="str">
        <f>IFERROR(IF(AND(PRINCIPAL!$H$99&lt;&gt;"",OR(L325=PRINCIPAL!$I$99,L325=PRINCIPAL!$I$99+PRINCIPAL!$I$99,L325=PRINCIPAL!$I$99+PRINCIPAL!$I$99+PRINCIPAL!$I$99)),0,IF(AND(PRINCIPAL!$H$99&lt;&gt;"",L325=PRINCIPAL!$J$99),VLOOKUP($AM$321,'Banco de Dados'!$B$4:$J$50,8,FALSE)*PRINCIPAL!$H$99*(1-(PRINCIPAL!$K$99/100)),IF(AND(PRINCIPAL!$H$99&lt;&gt;"",L325=PRINCIPAL!$L$99),VLOOKUP($AM$321,'Banco de Dados'!$B$4:$J$50,8,FALSE)*PRINCIPAL!$H$99*(1-(PRINCIPAL!$M$99/100)),IF(AND(PRINCIPAL!$H$99&lt;&gt;"",L325=PRINCIPAL!$N$99),VLOOKUP($AM$321,'Banco de Dados'!$B$4:$J$50,8,FALSE)*PRINCIPAL!$H$99*(1-(PRINCIPAL!$O$99/100)),IF(PRINCIPAL!$H$99&lt;&gt;"",VLOOKUP($AM$321,'Banco de Dados'!$B$4:$J$50,8,FALSE)*PRINCIPAL!$H$99,IF(OR(L325=PRINCIPAL!$I$99,L325=PRINCIPAL!$I$99+PRINCIPAL!$I$99,L325=PRINCIPAL!$I$99+PRINCIPAL!$I$99+PRINCIPAL!$I$99),0,IF(L325=PRINCIPAL!$J$99,VLOOKUP($AM$321,'Banco de Dados'!$B$4:$J$50,6,FALSE)*(1-(PRINCIPAL!$K$99/100)),IF(L325=PRINCIPAL!$L$99,VLOOKUP($AM$321,'Banco de Dados'!$B$4:$J$50,6,FALSE)*(1-(PRINCIPAL!$M$99/100)),IF(L325=PRINCIPAL!$N$99,VLOOKUP($AM$321,'Banco de Dados'!$B$4:$J$50,6,FALSE)*(1-(PRINCIPAL!$O$99/100)),VLOOKUP($AM$321,'Banco de Dados'!$B$4:$J$50,6,FALSE)))))))))),"")</f>
        <v/>
      </c>
      <c r="AM325" s="29" t="str">
        <f>IFERROR(AL325*(IFERROR(VLOOKUP($AM$321,'Banco de Dados'!$B$4:$J$50,4,FALSE),"ERRO")),"")</f>
        <v/>
      </c>
      <c r="AN325" s="29" t="str">
        <f>IFERROR(AM325+AL325,"")</f>
        <v/>
      </c>
      <c r="AO325" s="103" t="str">
        <f>IFERROR(AN325*(C325*(PRINCIPAL!$G$99/100))*0.47*(44/12),"")</f>
        <v/>
      </c>
      <c r="AP325" s="111" t="str">
        <f>IFERROR(AO325+AP324,"")</f>
        <v/>
      </c>
      <c r="AQ325" s="30" t="str">
        <f>IFERROR(IF(AND(PRINCIPAL!$H$100&lt;&gt;"",OR(L325=PRINCIPAL!$I$100,L325=PRINCIPAL!$I$100+PRINCIPAL!$I$100,L325=PRINCIPAL!$I$100+PRINCIPAL!$I$100+PRINCIPAL!$I$100)),0,IF(AND(PRINCIPAL!$H$100&lt;&gt;"",L325=PRINCIPAL!$J$100),VLOOKUP($AR$321,'Banco de Dados'!$B$4:$J$50,8,FALSE)*PRINCIPAL!$H$100*(1-(PRINCIPAL!$K$100/100)),IF(AND(PRINCIPAL!$H$100&lt;&gt;"",L325=PRINCIPAL!$L$100),VLOOKUP($AR$321,'Banco de Dados'!$B$4:$J$50,8,FALSE)*PRINCIPAL!$H$100*(1-(PRINCIPAL!$M$100/100)),IF(AND(PRINCIPAL!$H$100&lt;&gt;"",L325=PRINCIPAL!$N$100),VLOOKUP($AR$321,'Banco de Dados'!$B$4:$J$50,8,FALSE)*PRINCIPAL!$H$100*(1-(PRINCIPAL!$O$100/100)),IF(PRINCIPAL!$H$100&lt;&gt;"",VLOOKUP($AR$321,'Banco de Dados'!$B$4:$J$50,8,FALSE)*PRINCIPAL!$H$100,IF(OR(L325=PRINCIPAL!$I$100,L325=PRINCIPAL!$I$100+PRINCIPAL!$I$100,L325=PRINCIPAL!$I$100+PRINCIPAL!$I$100+PRINCIPAL!$I$100),0,IF(L325=PRINCIPAL!$J$100,VLOOKUP($AR$321,'Banco de Dados'!$B$4:$J$50,6,FALSE)*(1-(PRINCIPAL!$K$100/100)),IF(L325=PRINCIPAL!$L$100,VLOOKUP($AR$321,'Banco de Dados'!$B$4:$J$50,6,FALSE)*(1-(PRINCIPAL!$M$100/100)),IF(L325=PRINCIPAL!$N$100,VLOOKUP($AR$321,'Banco de Dados'!$B$4:$J$50,6,FALSE)*(1-(PRINCIPAL!$O$100/100)),VLOOKUP($AR$321,'Banco de Dados'!$B$4:$J$50,6,FALSE)))))))))),"")</f>
        <v/>
      </c>
      <c r="AR325" s="29" t="str">
        <f>IFERROR(AQ325*(IFERROR(VLOOKUP($AR$321,'Banco de Dados'!$B$4:$J$50,4,FALSE),"ERRO")),"")</f>
        <v/>
      </c>
      <c r="AS325" s="29" t="str">
        <f>IFERROR(AR325+AQ325,"")</f>
        <v/>
      </c>
      <c r="AT325" s="103" t="str">
        <f>IFERROR(AS325*(C325*(PRINCIPAL!$G$100/100))*0.47*(44/12),"")</f>
        <v/>
      </c>
      <c r="AU325" s="111" t="str">
        <f>IFERROR(AT325+AU324,"")</f>
        <v/>
      </c>
      <c r="AV325" s="30" t="str">
        <f>IFERROR(IF(AND(PRINCIPAL!$H$101&lt;&gt;"",OR(L325=PRINCIPAL!$I$101,L325=PRINCIPAL!$I$101+PRINCIPAL!$I$101,L325=PRINCIPAL!$I$101+PRINCIPAL!$I$101+PRINCIPAL!$I$101)),0,IF(AND(PRINCIPAL!$H$101&lt;&gt;"",L325=PRINCIPAL!$J$101),VLOOKUP($AW$321,'Banco de Dados'!$B$4:$J$50,8,FALSE)*PRINCIPAL!$H$101*(1-(PRINCIPAL!$K$101/100)),IF(AND(PRINCIPAL!$H$101&lt;&gt;"",L325=PRINCIPAL!$L$101),VLOOKUP($AW$321,'Banco de Dados'!$B$4:$J$50,8,FALSE)*PRINCIPAL!$H$101*(1-(PRINCIPAL!$M$101/100)),IF(AND(PRINCIPAL!$H$101&lt;&gt;"",L325=PRINCIPAL!$N$101),VLOOKUP($AW$321,'Banco de Dados'!$B$4:$J$50,8,FALSE)*PRINCIPAL!$H$101*(1-(PRINCIPAL!$O$101/100)),IF(PRINCIPAL!$H$101&lt;&gt;"",VLOOKUP($AW$321,'Banco de Dados'!$B$4:$J$50,8,FALSE)*PRINCIPAL!$H$101,IF(OR(L325=PRINCIPAL!$I$101,L325=PRINCIPAL!$I$101+PRINCIPAL!$I$101,L325=PRINCIPAL!$I$101+PRINCIPAL!$I$101+PRINCIPAL!$I$101),0,IF(L325=PRINCIPAL!$J$101,VLOOKUP($AW$321,'Banco de Dados'!$B$4:$J$50,6,FALSE)*(1-(PRINCIPAL!$K$101/100)),IF(L325=PRINCIPAL!$L$101,VLOOKUP($AW$321,'Banco de Dados'!$B$4:$J$50,6,FALSE)*(1-(PRINCIPAL!$M$101/100)),IF(L325=PRINCIPAL!$N$101,VLOOKUP($AW$321,'Banco de Dados'!$B$4:$J$50,6,FALSE)*(1-(PRINCIPAL!$O$101/100)),VLOOKUP($AW$321,'Banco de Dados'!$B$4:$J$50,6,FALSE)))))))))),"")</f>
        <v/>
      </c>
      <c r="AW325" s="29" t="str">
        <f>IFERROR(AV325*(IFERROR(VLOOKUP($AW$321,'Banco de Dados'!$B$4:$J$50,4,FALSE),"ERRO")),"")</f>
        <v/>
      </c>
      <c r="AX325" s="29" t="str">
        <f>IFERROR(AW325+AV325,"")</f>
        <v/>
      </c>
      <c r="AY325" s="103" t="str">
        <f>IFERROR(AX325*(C325*(PRINCIPAL!$G$101/100))*0.47*(44/12),"")</f>
        <v/>
      </c>
      <c r="AZ325" s="111" t="str">
        <f>IFERROR(AY325+AZ324,"")</f>
        <v/>
      </c>
      <c r="BA325" s="30" t="str">
        <f>IFERROR(IF(AND(PRINCIPAL!$H$102&lt;&gt;"",OR(L325=PRINCIPAL!$I$102,L325=PRINCIPAL!$I$102+PRINCIPAL!$I$102,L325=PRINCIPAL!$I$102+PRINCIPAL!$I$102+PRINCIPAL!$I$102)),0,IF(AND(PRINCIPAL!$H$102&lt;&gt;"",L325=PRINCIPAL!$J$102),VLOOKUP($BB$321,'Banco de Dados'!$B$4:$J$50,8,FALSE)*PRINCIPAL!$H$102*(1-(PRINCIPAL!$K$102/100)),IF(AND(PRINCIPAL!$H$102&lt;&gt;"",L325=PRINCIPAL!$L$102),VLOOKUP($BB$321,'Banco de Dados'!$B$4:$J$50,8,FALSE)*PRINCIPAL!$H$102*(1-(PRINCIPAL!$M$102/100)),IF(AND(PRINCIPAL!$H$102&lt;&gt;"",L325=PRINCIPAL!$N$102),VLOOKUP($BB$321,'Banco de Dados'!$B$4:$J$50,8,FALSE)*PRINCIPAL!$H$102*(1-(PRINCIPAL!$O$102/100)),IF(PRINCIPAL!$H$102&lt;&gt;"",VLOOKUP($BB$321,'Banco de Dados'!$B$4:$J$50,8,FALSE)*PRINCIPAL!$H$102,IF(OR(L325=PRINCIPAL!$I$102,L325=PRINCIPAL!$I$102+PRINCIPAL!$I$102,L325=PRINCIPAL!$I$102+PRINCIPAL!$I$102+PRINCIPAL!$I$102),0,IF(L325=PRINCIPAL!$J$102,VLOOKUP($BB$321,'Banco de Dados'!$B$4:$J$50,6,FALSE)*(1-(PRINCIPAL!$K$102/100)),IF(L325=PRINCIPAL!$L$102,VLOOKUP($BB$321,'Banco de Dados'!$B$4:$J$50,6,FALSE)*(1-(PRINCIPAL!$M$102/100)),IF(L325=PRINCIPAL!$N$102,VLOOKUP($BB$321,'Banco de Dados'!$B$4:$J$50,6,FALSE)*(1-(PRINCIPAL!$O$102/100)),VLOOKUP($BB$321,'Banco de Dados'!$B$4:$J$50,6,FALSE)))))))))),"")</f>
        <v/>
      </c>
      <c r="BB325" s="29" t="str">
        <f>IFERROR(BA325*(IFERROR(VLOOKUP($BB$321,'Banco de Dados'!$B$4:$J$50,4,FALSE),"ERRO")),"")</f>
        <v/>
      </c>
      <c r="BC325" s="29" t="str">
        <f>IFERROR(BB325+BA325,"")</f>
        <v/>
      </c>
      <c r="BD325" s="103" t="str">
        <f>IFERROR(BC325*(C325*(PRINCIPAL!$G$102/100))*0.47*(44/12),"")</f>
        <v/>
      </c>
      <c r="BE325" s="111" t="str">
        <f t="shared" ref="BE325:BE358" si="203">IFERROR(BD325,"")</f>
        <v/>
      </c>
      <c r="BF325" s="30" t="str">
        <f>IFERROR(IF(AND(PRINCIPAL!$H$103&lt;&gt;"",OR(L325=PRINCIPAL!$I$103,L325=PRINCIPAL!$I$103+PRINCIPAL!$I$103,L325=PRINCIPAL!$I$103+PRINCIPAL!$I$103+PRINCIPAL!$I$103)),0,IF(AND(PRINCIPAL!$H$103&lt;&gt;"",L325=PRINCIPAL!$J$103),VLOOKUP($BG$321,'Banco de Dados'!$B$4:$J$50,8,FALSE)*PRINCIPAL!$H$103*(1-(PRINCIPAL!$K$103/100)),IF(AND(PRINCIPAL!$H$103&lt;&gt;"",L325=PRINCIPAL!$L$103),VLOOKUP($BG$321,'Banco de Dados'!$B$4:$J$50,8,FALSE)*PRINCIPAL!$H$103*(1-(PRINCIPAL!$M$103/100)),IF(AND(PRINCIPAL!$H$103&lt;&gt;"",L325=PRINCIPAL!$N$103),VLOOKUP($BG$321,'Banco de Dados'!$B$4:$J$50,8,FALSE)*PRINCIPAL!$H$103*(1-(PRINCIPAL!$O$103/100)),IF(PRINCIPAL!$H$103&lt;&gt;"",VLOOKUP($BG$321,'Banco de Dados'!$B$4:$J$50,8,FALSE)*PRINCIPAL!$H$103,IF(OR(L325=PRINCIPAL!$I$103,L325=PRINCIPAL!$I$103+PRINCIPAL!$I$103,L325=PRINCIPAL!$I$103+PRINCIPAL!$I$103+PRINCIPAL!$I$103),0,IF(L325=PRINCIPAL!$J$103,VLOOKUP($BG$321,'Banco de Dados'!$B$4:$J$50,6,FALSE)*(1-(PRINCIPAL!$K$103/100)),IF(L325=PRINCIPAL!$L$103,VLOOKUP($BG$321,'Banco de Dados'!$B$4:$J$50,6,FALSE)*(1-(PRINCIPAL!$M$103/100)),IF(L325=PRINCIPAL!$N$103,VLOOKUP($BG$321,'Banco de Dados'!$B$4:$J$50,6,FALSE)*(1-(PRINCIPAL!$O$103/100)),VLOOKUP($BG$321,'Banco de Dados'!$B$4:$J$50,6,FALSE)))))))))),"")</f>
        <v/>
      </c>
      <c r="BG325" s="29" t="str">
        <f>IFERROR(BF325*(IFERROR(VLOOKUP($BG$321,'Banco de Dados'!$B$4:$J$50,4,FALSE),"ERRO")),"")</f>
        <v/>
      </c>
      <c r="BH325" s="29" t="str">
        <f>IFERROR(BG325+BF325,"")</f>
        <v/>
      </c>
      <c r="BI325" s="103" t="str">
        <f>IFERROR(BH325*(C325*(PRINCIPAL!$G$103/100))*0.47*(44/12),"")</f>
        <v/>
      </c>
      <c r="BJ325" s="102" t="str">
        <f t="shared" ref="BJ325:BJ358" si="204">IFERROR(BI325,"")</f>
        <v/>
      </c>
    </row>
    <row r="326" spans="2:62" ht="12.75" customHeight="1" x14ac:dyDescent="0.3">
      <c r="B326" s="326">
        <f t="shared" ref="B326:B358" si="205">IF(B287&lt;&gt;"",B287,"")</f>
        <v>2023</v>
      </c>
      <c r="C326" s="342"/>
      <c r="D326" s="1"/>
      <c r="E326" s="116">
        <v>3</v>
      </c>
      <c r="F326" s="24" t="str">
        <f>IFERROR(VLOOKUP($G$321,'Banco de Dados'!$B$4:$J$50,6,FALSE),"")</f>
        <v/>
      </c>
      <c r="G326" s="25" t="str">
        <f>IFERROR(F326*(IFERROR(VLOOKUP($G$321,'Banco de Dados'!$B$4:$J$50,4,FALSE),"ERRO")),"")</f>
        <v/>
      </c>
      <c r="H326" s="25" t="str">
        <f t="shared" ref="H326:H358" si="206">IFERROR(F326+G326,"")</f>
        <v/>
      </c>
      <c r="I326" s="103" t="str">
        <f t="shared" ref="I326:I358" si="207">IFERROR(H326*(C326)*0.47*(44/12),"")</f>
        <v/>
      </c>
      <c r="J326" s="117" t="str">
        <f t="shared" ref="J326:J358" si="208">IFERROR(I326+J325,"")</f>
        <v/>
      </c>
      <c r="K326" s="1"/>
      <c r="L326" s="91">
        <v>3</v>
      </c>
      <c r="M326" s="24" t="str">
        <f>IFERROR(IF(AND(PRINCIPAL!$H$94&lt;&gt;"",OR(L326=PRINCIPAL!$I$94,L326=PRINCIPAL!$I$94+PRINCIPAL!$I$94,L326=PRINCIPAL!$I$94+PRINCIPAL!$I$94+PRINCIPAL!$I$94)),0,IF(AND(PRINCIPAL!$H$94&lt;&gt;"",L326=PRINCIPAL!$J$94),VLOOKUP($N$321,'Banco de Dados'!$B$4:$J$50,8,FALSE)*PRINCIPAL!$H$94*(1-(PRINCIPAL!$K$94/100)),IF(AND(PRINCIPAL!$H$94&lt;&gt;"",L326=PRINCIPAL!$L$94),VLOOKUP($N$321,'Banco de Dados'!$B$4:$J$50,8,FALSE)*PRINCIPAL!$H$94*(1-(PRINCIPAL!$M$94/100)),IF(AND(PRINCIPAL!$H$94&lt;&gt;"",L326=PRINCIPAL!$N$94),VLOOKUP($N$321,'Banco de Dados'!$B$4:$J$50,8,FALSE)*PRINCIPAL!$H$94*(1-(PRINCIPAL!$O$94/100)),IF(PRINCIPAL!$H$94&lt;&gt;"",VLOOKUP($N$321,'Banco de Dados'!$B$4:$J$50,8,FALSE)*PRINCIPAL!$H$94,IF(OR(L326=PRINCIPAL!$I$94,L326=PRINCIPAL!$I$94+PRINCIPAL!$I$94,L326=PRINCIPAL!$I$94+PRINCIPAL!$I$94+PRINCIPAL!$I$94),0,IF(L326=PRINCIPAL!$J$94,VLOOKUP($N$321,'Banco de Dados'!$B$4:$J$50,6,FALSE)*(1-(PRINCIPAL!$K$94/100)),IF(L326=PRINCIPAL!$L$94,VLOOKUP($N$321,'Banco de Dados'!$B$4:$J$50,6,FALSE)*(1-(PRINCIPAL!$M$94/100)),IF(L326=PRINCIPAL!$N$94,VLOOKUP($N$321,'Banco de Dados'!$B$4:$J$50,6,FALSE)*(1-(PRINCIPAL!$O$94/100)),VLOOKUP($N$321,'Banco de Dados'!$B$4:$J$50,6,FALSE)))))))))),"")</f>
        <v/>
      </c>
      <c r="N326" s="25" t="str">
        <f>IFERROR(M326*(IFERROR(VLOOKUP($N$321,'Banco de Dados'!$B$4:$J$50,4,FALSE),"ERRO")),"")</f>
        <v/>
      </c>
      <c r="O326" s="25" t="str">
        <f t="shared" ref="O326:O341" si="209">IFERROR(M326+N326,"")</f>
        <v/>
      </c>
      <c r="P326" s="103" t="str">
        <f>IFERROR(O326*(C326*(PRINCIPAL!$G$94/100))*0.47*(44/12),"")</f>
        <v/>
      </c>
      <c r="Q326" s="107" t="str">
        <f>IFERROR(Q325+P326,"")</f>
        <v/>
      </c>
      <c r="R326" s="29" t="str">
        <f>IFERROR(IF(AND(PRINCIPAL!$H$95&lt;&gt;"",OR(L326=PRINCIPAL!$I$95,L326=PRINCIPAL!$I$95+PRINCIPAL!$I$95,L326=PRINCIPAL!$I$95+PRINCIPAL!$I$95+PRINCIPAL!$I$95)),0,IF(AND(PRINCIPAL!$H$95&lt;&gt;"",L326=PRINCIPAL!$J$95),VLOOKUP($S$321,'Banco de Dados'!$B$4:$J$50,8,FALSE)*PRINCIPAL!$H$95*(1-(PRINCIPAL!$K$95/100)),IF(AND(PRINCIPAL!$H$95&lt;&gt;"",L326=PRINCIPAL!$L$95),VLOOKUP($S$321,'Banco de Dados'!$B$4:$J$50,8,FALSE)*PRINCIPAL!$H$95*(1-(PRINCIPAL!$M$95/100)),IF(AND(PRINCIPAL!$H$95&lt;&gt;"",L326=PRINCIPAL!$N$95),VLOOKUP($S$321,'Banco de Dados'!$B$4:$J$50,8,FALSE)*PRINCIPAL!$H$95*(1-(PRINCIPAL!$O$95/100)),IF(PRINCIPAL!$H$95&lt;&gt;"",VLOOKUP($S$321,'Banco de Dados'!$B$4:$J$50,8,FALSE)*PRINCIPAL!$H$95,IF(OR(L326=PRINCIPAL!$I$95,L326=PRINCIPAL!$I$95+PRINCIPAL!$I$95,L326=PRINCIPAL!$I$95+PRINCIPAL!$I$95+PRINCIPAL!$I$95),0,IF(L326=PRINCIPAL!$J$95,VLOOKUP($S$321,'Banco de Dados'!$B$4:$J$50,6,FALSE)*(1-(PRINCIPAL!$K$95/100)),IF(L326=PRINCIPAL!$L$95,VLOOKUP($S$321,'Banco de Dados'!$B$4:$J$50,6,FALSE)*(1-(PRINCIPAL!$M$95/100)),IF(L326=PRINCIPAL!$N$95,VLOOKUP($S$321,'Banco de Dados'!$B$4:$J$50,6,FALSE)*(1-(PRINCIPAL!$O$95/100)),VLOOKUP($S$321,'Banco de Dados'!$B$4:$J$50,6,FALSE)))))))))),"")</f>
        <v/>
      </c>
      <c r="S326" s="29" t="str">
        <f>IFERROR(R326*(IFERROR(VLOOKUP($S$321,'Banco de Dados'!$B$4:$J$50,4,FALSE),"ERRO")),"")</f>
        <v/>
      </c>
      <c r="T326" s="29" t="str">
        <f t="shared" ref="T326:T330" si="210">IFERROR(R326+S326,"")</f>
        <v/>
      </c>
      <c r="U326" s="103" t="str">
        <f>IFERROR(T326*(C326*(PRINCIPAL!$G$95/100))*0.47*(44/12),"")</f>
        <v/>
      </c>
      <c r="V326" s="103" t="str">
        <f t="shared" si="202"/>
        <v/>
      </c>
      <c r="W326" s="30" t="str">
        <f>IFERROR(IF(AND(PRINCIPAL!$H$96&lt;&gt;"",OR(L326=PRINCIPAL!$I$96,L326=PRINCIPAL!$I$96+PRINCIPAL!$I$96,L326=PRINCIPAL!$I$96+PRINCIPAL!$I$96+PRINCIPAL!$I$96)),0,IF(AND(PRINCIPAL!$H$96&lt;&gt;"",L326=PRINCIPAL!$J$96),VLOOKUP($X$321,'Banco de Dados'!$B$4:$J$50,8,FALSE)*PRINCIPAL!$H$96*(1-(PRINCIPAL!$K$96/100)),IF(AND(PRINCIPAL!$H$96&lt;&gt;"",L326=PRINCIPAL!$L$96),VLOOKUP($X$321,'Banco de Dados'!$B$4:$J$50,8,FALSE)*PRINCIPAL!$H$96*(1-(PRINCIPAL!$M$96/100)),IF(AND(PRINCIPAL!$H$96&lt;&gt;"",L326=PRINCIPAL!$N$96),VLOOKUP($X$321,'Banco de Dados'!$B$4:$J$50,8,FALSE)*PRINCIPAL!$H$96*(1-(PRINCIPAL!$O$96/100)),IF(PRINCIPAL!$H$96&lt;&gt;"",VLOOKUP($X$321,'Banco de Dados'!$B$4:$J$50,8,FALSE)*PRINCIPAL!$H$96,IF(OR(L326=PRINCIPAL!$I$96,L326=PRINCIPAL!$I$96+PRINCIPAL!$I$96,L326=PRINCIPAL!$I$96+PRINCIPAL!$I$96+PRINCIPAL!$I$96),0,IF(L326=PRINCIPAL!$J$96,VLOOKUP($X$321,'Banco de Dados'!$B$4:$J$50,6,FALSE)*(1-(PRINCIPAL!$K$96/100)),IF(L326=PRINCIPAL!$L$96,VLOOKUP($X$321,'Banco de Dados'!$B$4:$J$50,6,FALSE)*(1-(PRINCIPAL!$M$96/100)),IF(L326=PRINCIPAL!$N$96,VLOOKUP($X$321,'Banco de Dados'!$B$4:$J$50,6,FALSE)*(1-(PRINCIPAL!$O$96/100)),VLOOKUP($X$321,'Banco de Dados'!$B$4:$J$50,6,FALSE)))))))))),"")</f>
        <v/>
      </c>
      <c r="X326" s="29" t="str">
        <f>IFERROR(W326*(IFERROR(VLOOKUP($X$321,'Banco de Dados'!$B$4:$J$50,4,FALSE),"ERRO")),"")</f>
        <v/>
      </c>
      <c r="Y326" s="29" t="str">
        <f>IFERROR(X326+W326,"")</f>
        <v/>
      </c>
      <c r="Z326" s="103" t="str">
        <f>IFERROR(Y326*(C326*(PRINCIPAL!$G$96/100))*0.47*(44/12),"")</f>
        <v/>
      </c>
      <c r="AA326" s="111" t="str">
        <f>IFERROR(Z326+AA325,"")</f>
        <v/>
      </c>
      <c r="AB326" s="30" t="str">
        <f>IFERROR(IF(AND(PRINCIPAL!$H$97&lt;&gt;"",OR(L326=PRINCIPAL!$I$97,L326=PRINCIPAL!$I$97+PRINCIPAL!$I$97,L326=PRINCIPAL!$I$97+PRINCIPAL!$I$97+PRINCIPAL!$I$97)),0,IF(AND(PRINCIPAL!$H$97&lt;&gt;"",L326=PRINCIPAL!$J$97),VLOOKUP($AC$321,'Banco de Dados'!$B$4:$J$50,8,FALSE)*PRINCIPAL!$H$97*(1-(PRINCIPAL!$K$97/100)),IF(AND(PRINCIPAL!$H$97&lt;&gt;"",L326=PRINCIPAL!$L$97),VLOOKUP($AC$321,'Banco de Dados'!$B$4:$J$50,8,FALSE)*PRINCIPAL!$H$97*(1-(PRINCIPAL!$M$97/100)),IF(AND(PRINCIPAL!$H$97&lt;&gt;"",L326=PRINCIPAL!$N$97),VLOOKUP($AC$321,'Banco de Dados'!$B$4:$J$50,8,FALSE)*PRINCIPAL!$H$97*(1-(PRINCIPAL!$O$97/100)),IF(PRINCIPAL!$H$97&lt;&gt;"",VLOOKUP($AC$321,'Banco de Dados'!$B$4:$J$50,8,FALSE)*PRINCIPAL!$H$97,IF(OR(L326=PRINCIPAL!$I$97,L326=PRINCIPAL!$I$97+PRINCIPAL!$I$97,L326=PRINCIPAL!$I$97+PRINCIPAL!$I$97+PRINCIPAL!$I$97),0,IF(L326=PRINCIPAL!$J$97,VLOOKUP($AC$321,'Banco de Dados'!$B$4:$J$50,6,FALSE)*(1-(PRINCIPAL!$K$97/100)),IF(L326=PRINCIPAL!$L$97,VLOOKUP($AC$321,'Banco de Dados'!$B$4:$J$50,6,FALSE)*(1-(PRINCIPAL!$M$97/100)),IF(L326=PRINCIPAL!$N$97,VLOOKUP($AC$321,'Banco de Dados'!$B$4:$J$50,6,FALSE)*(1-(PRINCIPAL!$O$97/100)),VLOOKUP($AC$321,'Banco de Dados'!$B$4:$J$50,6,FALSE)))))))))),"")</f>
        <v/>
      </c>
      <c r="AC326" s="29" t="str">
        <f>IFERROR(AB326*(IFERROR(VLOOKUP($AC$321,'Banco de Dados'!$B$4:$J$50,4,FALSE),"ERRO")),"")</f>
        <v/>
      </c>
      <c r="AD326" s="29" t="str">
        <f t="shared" ref="AD326:AD358" si="211">IFERROR(AC326+AB326,"")</f>
        <v/>
      </c>
      <c r="AE326" s="103" t="str">
        <f>IFERROR(AD326*(C326*(PRINCIPAL!$G$97/100))*0.47*(44/12),"")</f>
        <v/>
      </c>
      <c r="AF326" s="111" t="str">
        <f t="shared" ref="AF326:AF358" si="212">IFERROR(AE326+AF325,"")</f>
        <v/>
      </c>
      <c r="AG326" s="30" t="str">
        <f>IFERROR(IF(AND(PRINCIPAL!$H$98&lt;&gt;"",OR(L326=PRINCIPAL!$I$98,L326=PRINCIPAL!$I$98+PRINCIPAL!$I$98,L326=PRINCIPAL!$I$98+PRINCIPAL!$I$98+PRINCIPAL!$I$98)),0,IF(AND(PRINCIPAL!$H$98&lt;&gt;"",L326=PRINCIPAL!$J$98),VLOOKUP($AH$321,'Banco de Dados'!$B$4:$J$50,8,FALSE)*PRINCIPAL!$H$98*(1-(PRINCIPAL!$K$98/100)),IF(AND(PRINCIPAL!$H$98&lt;&gt;"",L326=PRINCIPAL!$L$98),VLOOKUP($AH$321,'Banco de Dados'!$B$4:$J$50,8,FALSE)*PRINCIPAL!$H$98*(1-(PRINCIPAL!$M$98/100)),IF(AND(PRINCIPAL!$H$98&lt;&gt;"",L326=PRINCIPAL!$N$98),VLOOKUP($AH$321,'Banco de Dados'!$B$4:$J$50,8,FALSE)*PRINCIPAL!$H$98*(1-(PRINCIPAL!$O$98/100)),IF(PRINCIPAL!$H$98&lt;&gt;"",VLOOKUP($AH$321,'Banco de Dados'!$B$4:$J$50,8,FALSE)*PRINCIPAL!$H$98,IF(OR(L326=PRINCIPAL!$I$98,L326=PRINCIPAL!$I$98+PRINCIPAL!$I$98,L326=PRINCIPAL!$I$98+PRINCIPAL!$I$98+PRINCIPAL!$I$98),0,IF(L326=PRINCIPAL!$J$98,VLOOKUP($AH$321,'Banco de Dados'!$B$4:$J$50,6,FALSE)*(1-(PRINCIPAL!$K$98/100)),IF(L326=PRINCIPAL!$L$98,VLOOKUP($AH$321,'Banco de Dados'!$B$4:$J$50,6,FALSE)*(1-(PRINCIPAL!$M$98/100)),IF(L326=PRINCIPAL!$N$98,VLOOKUP($AH$321,'Banco de Dados'!$B$4:$J$50,6,FALSE)*(1-(PRINCIPAL!$O$98/100)),VLOOKUP($AH$321,'Banco de Dados'!$B$4:$J$50,6,FALSE)))))))))),"")</f>
        <v/>
      </c>
      <c r="AH326" s="29" t="str">
        <f>IFERROR(AG326*(IFERROR(VLOOKUP($AH$321,'Banco de Dados'!$B$4:$J$50,4,FALSE),"ERRO")),"")</f>
        <v/>
      </c>
      <c r="AI326" s="29" t="str">
        <f t="shared" ref="AI326:AI358" si="213">IFERROR(AH326+AG326,"")</f>
        <v/>
      </c>
      <c r="AJ326" s="103" t="str">
        <f>IFERROR(AI326*(C326*(PRINCIPAL!$G$98/100))*0.47*(44/12),"")</f>
        <v/>
      </c>
      <c r="AK326" s="111" t="str">
        <f>IFERROR(AJ326+AK325,"")</f>
        <v/>
      </c>
      <c r="AL326" s="30" t="str">
        <f>IFERROR(IF(AND(PRINCIPAL!$H$99&lt;&gt;"",OR(L326=PRINCIPAL!$I$99,L326=PRINCIPAL!$I$99+PRINCIPAL!$I$99,L326=PRINCIPAL!$I$99+PRINCIPAL!$I$99+PRINCIPAL!$I$99)),0,IF(AND(PRINCIPAL!$H$99&lt;&gt;"",L326=PRINCIPAL!$J$99),VLOOKUP($AM$321,'Banco de Dados'!$B$4:$J$50,8,FALSE)*PRINCIPAL!$H$99*(1-(PRINCIPAL!$K$99/100)),IF(AND(PRINCIPAL!$H$99&lt;&gt;"",L326=PRINCIPAL!$L$99),VLOOKUP($AM$321,'Banco de Dados'!$B$4:$J$50,8,FALSE)*PRINCIPAL!$H$99*(1-(PRINCIPAL!$M$99/100)),IF(AND(PRINCIPAL!$H$99&lt;&gt;"",L326=PRINCIPAL!$N$99),VLOOKUP($AM$321,'Banco de Dados'!$B$4:$J$50,8,FALSE)*PRINCIPAL!$H$99*(1-(PRINCIPAL!$O$99/100)),IF(PRINCIPAL!$H$99&lt;&gt;"",VLOOKUP($AM$321,'Banco de Dados'!$B$4:$J$50,8,FALSE)*PRINCIPAL!$H$99,IF(OR(L326=PRINCIPAL!$I$99,L326=PRINCIPAL!$I$99+PRINCIPAL!$I$99,L326=PRINCIPAL!$I$99+PRINCIPAL!$I$99+PRINCIPAL!$I$99),0,IF(L326=PRINCIPAL!$J$99,VLOOKUP($AM$321,'Banco de Dados'!$B$4:$J$50,6,FALSE)*(1-(PRINCIPAL!$K$99/100)),IF(L326=PRINCIPAL!$L$99,VLOOKUP($AM$321,'Banco de Dados'!$B$4:$J$50,6,FALSE)*(1-(PRINCIPAL!$M$99/100)),IF(L326=PRINCIPAL!$N$99,VLOOKUP($AM$321,'Banco de Dados'!$B$4:$J$50,6,FALSE)*(1-(PRINCIPAL!$O$99/100)),VLOOKUP($AM$321,'Banco de Dados'!$B$4:$J$50,6,FALSE)))))))))),"")</f>
        <v/>
      </c>
      <c r="AM326" s="29" t="str">
        <f>IFERROR(AL326*(IFERROR(VLOOKUP($AM$321,'Banco de Dados'!$B$4:$J$50,4,FALSE),"ERRO")),"")</f>
        <v/>
      </c>
      <c r="AN326" s="29" t="str">
        <f t="shared" ref="AN326:AN358" si="214">IFERROR(AM326+AL326,"")</f>
        <v/>
      </c>
      <c r="AO326" s="103" t="str">
        <f>IFERROR(AN326*(C326*(PRINCIPAL!$G$99/100))*0.47*(44/12),"")</f>
        <v/>
      </c>
      <c r="AP326" s="111" t="str">
        <f t="shared" ref="AP326:AP358" si="215">IFERROR(AO326+AP325,"")</f>
        <v/>
      </c>
      <c r="AQ326" s="30" t="str">
        <f>IFERROR(IF(AND(PRINCIPAL!$H$100&lt;&gt;"",OR(L326=PRINCIPAL!$I$100,L326=PRINCIPAL!$I$100+PRINCIPAL!$I$100,L326=PRINCIPAL!$I$100+PRINCIPAL!$I$100+PRINCIPAL!$I$100)),0,IF(AND(PRINCIPAL!$H$100&lt;&gt;"",L326=PRINCIPAL!$J$100),VLOOKUP($AR$321,'Banco de Dados'!$B$4:$J$50,8,FALSE)*PRINCIPAL!$H$100*(1-(PRINCIPAL!$K$100/100)),IF(AND(PRINCIPAL!$H$100&lt;&gt;"",L326=PRINCIPAL!$L$100),VLOOKUP($AR$321,'Banco de Dados'!$B$4:$J$50,8,FALSE)*PRINCIPAL!$H$100*(1-(PRINCIPAL!$M$100/100)),IF(AND(PRINCIPAL!$H$100&lt;&gt;"",L326=PRINCIPAL!$N$100),VLOOKUP($AR$321,'Banco de Dados'!$B$4:$J$50,8,FALSE)*PRINCIPAL!$H$100*(1-(PRINCIPAL!$O$100/100)),IF(PRINCIPAL!$H$100&lt;&gt;"",VLOOKUP($AR$321,'Banco de Dados'!$B$4:$J$50,8,FALSE)*PRINCIPAL!$H$100,IF(OR(L326=PRINCIPAL!$I$100,L326=PRINCIPAL!$I$100+PRINCIPAL!$I$100,L326=PRINCIPAL!$I$100+PRINCIPAL!$I$100+PRINCIPAL!$I$100),0,IF(L326=PRINCIPAL!$J$100,VLOOKUP($AR$321,'Banco de Dados'!$B$4:$J$50,6,FALSE)*(1-(PRINCIPAL!$K$100/100)),IF(L326=PRINCIPAL!$L$100,VLOOKUP($AR$321,'Banco de Dados'!$B$4:$J$50,6,FALSE)*(1-(PRINCIPAL!$M$100/100)),IF(L326=PRINCIPAL!$N$100,VLOOKUP($AR$321,'Banco de Dados'!$B$4:$J$50,6,FALSE)*(1-(PRINCIPAL!$O$100/100)),VLOOKUP($AR$321,'Banco de Dados'!$B$4:$J$50,6,FALSE)))))))))),"")</f>
        <v/>
      </c>
      <c r="AR326" s="29" t="str">
        <f>IFERROR(AQ326*(IFERROR(VLOOKUP($AR$321,'Banco de Dados'!$B$4:$J$50,4,FALSE),"ERRO")),"")</f>
        <v/>
      </c>
      <c r="AS326" s="29" t="str">
        <f t="shared" ref="AS326:AS358" si="216">IFERROR(AR326+AQ326,"")</f>
        <v/>
      </c>
      <c r="AT326" s="103" t="str">
        <f>IFERROR(AS326*(C326*(PRINCIPAL!$G$100/100))*0.47*(44/12),"")</f>
        <v/>
      </c>
      <c r="AU326" s="111" t="str">
        <f t="shared" ref="AU326:AU358" si="217">IFERROR(AT326+AU325,"")</f>
        <v/>
      </c>
      <c r="AV326" s="30" t="str">
        <f>IFERROR(IF(AND(PRINCIPAL!$H$101&lt;&gt;"",OR(L326=PRINCIPAL!$I$101,L326=PRINCIPAL!$I$101+PRINCIPAL!$I$101,L326=PRINCIPAL!$I$101+PRINCIPAL!$I$101+PRINCIPAL!$I$101)),0,IF(AND(PRINCIPAL!$H$101&lt;&gt;"",L326=PRINCIPAL!$J$101),VLOOKUP($AW$321,'Banco de Dados'!$B$4:$J$50,8,FALSE)*PRINCIPAL!$H$101*(1-(PRINCIPAL!$K$101/100)),IF(AND(PRINCIPAL!$H$101&lt;&gt;"",L326=PRINCIPAL!$L$101),VLOOKUP($AW$321,'Banco de Dados'!$B$4:$J$50,8,FALSE)*PRINCIPAL!$H$101*(1-(PRINCIPAL!$M$101/100)),IF(AND(PRINCIPAL!$H$101&lt;&gt;"",L326=PRINCIPAL!$N$101),VLOOKUP($AW$321,'Banco de Dados'!$B$4:$J$50,8,FALSE)*PRINCIPAL!$H$101*(1-(PRINCIPAL!$O$101/100)),IF(PRINCIPAL!$H$101&lt;&gt;"",VLOOKUP($AW$321,'Banco de Dados'!$B$4:$J$50,8,FALSE)*PRINCIPAL!$H$101,IF(OR(L326=PRINCIPAL!$I$101,L326=PRINCIPAL!$I$101+PRINCIPAL!$I$101,L326=PRINCIPAL!$I$101+PRINCIPAL!$I$101+PRINCIPAL!$I$101),0,IF(L326=PRINCIPAL!$J$101,VLOOKUP($AW$321,'Banco de Dados'!$B$4:$J$50,6,FALSE)*(1-(PRINCIPAL!$K$101/100)),IF(L326=PRINCIPAL!$L$101,VLOOKUP($AW$321,'Banco de Dados'!$B$4:$J$50,6,FALSE)*(1-(PRINCIPAL!$M$101/100)),IF(L326=PRINCIPAL!$N$101,VLOOKUP($AW$321,'Banco de Dados'!$B$4:$J$50,6,FALSE)*(1-(PRINCIPAL!$O$101/100)),VLOOKUP($AW$321,'Banco de Dados'!$B$4:$J$50,6,FALSE)))))))))),"")</f>
        <v/>
      </c>
      <c r="AW326" s="29" t="str">
        <f>IFERROR(AV326*(IFERROR(VLOOKUP($AW$321,'Banco de Dados'!$B$4:$J$50,4,FALSE),"ERRO")),"")</f>
        <v/>
      </c>
      <c r="AX326" s="29" t="str">
        <f t="shared" ref="AX326:AX358" si="218">IFERROR(AW326+AV326,"")</f>
        <v/>
      </c>
      <c r="AY326" s="103" t="str">
        <f>IFERROR(AX326*(C326*(PRINCIPAL!$G$101/100))*0.47*(44/12),"")</f>
        <v/>
      </c>
      <c r="AZ326" s="111" t="str">
        <f>IFERROR(AY326+AZ325,"")</f>
        <v/>
      </c>
      <c r="BA326" s="30" t="str">
        <f>IFERROR(IF(AND(PRINCIPAL!$H$102&lt;&gt;"",OR(L326=PRINCIPAL!$I$102,L326=PRINCIPAL!$I$102+PRINCIPAL!$I$102,L326=PRINCIPAL!$I$102+PRINCIPAL!$I$102+PRINCIPAL!$I$102)),0,IF(AND(PRINCIPAL!$H$102&lt;&gt;"",L326=PRINCIPAL!$J$102),VLOOKUP($BB$321,'Banco de Dados'!$B$4:$J$50,8,FALSE)*PRINCIPAL!$H$102*(1-(PRINCIPAL!$K$102/100)),IF(AND(PRINCIPAL!$H$102&lt;&gt;"",L326=PRINCIPAL!$L$102),VLOOKUP($BB$321,'Banco de Dados'!$B$4:$J$50,8,FALSE)*PRINCIPAL!$H$102*(1-(PRINCIPAL!$M$102/100)),IF(AND(PRINCIPAL!$H$102&lt;&gt;"",L326=PRINCIPAL!$N$102),VLOOKUP($BB$321,'Banco de Dados'!$B$4:$J$50,8,FALSE)*PRINCIPAL!$H$102*(1-(PRINCIPAL!$O$102/100)),IF(PRINCIPAL!$H$102&lt;&gt;"",VLOOKUP($BB$321,'Banco de Dados'!$B$4:$J$50,8,FALSE)*PRINCIPAL!$H$102,IF(OR(L326=PRINCIPAL!$I$102,L326=PRINCIPAL!$I$102+PRINCIPAL!$I$102,L326=PRINCIPAL!$I$102+PRINCIPAL!$I$102+PRINCIPAL!$I$102),0,IF(L326=PRINCIPAL!$J$102,VLOOKUP($BB$321,'Banco de Dados'!$B$4:$J$50,6,FALSE)*(1-(PRINCIPAL!$K$102/100)),IF(L326=PRINCIPAL!$L$102,VLOOKUP($BB$321,'Banco de Dados'!$B$4:$J$50,6,FALSE)*(1-(PRINCIPAL!$M$102/100)),IF(L326=PRINCIPAL!$N$102,VLOOKUP($BB$321,'Banco de Dados'!$B$4:$J$50,6,FALSE)*(1-(PRINCIPAL!$O$102/100)),VLOOKUP($BB$321,'Banco de Dados'!$B$4:$J$50,6,FALSE)))))))))),"")</f>
        <v/>
      </c>
      <c r="BB326" s="29" t="str">
        <f>IFERROR(BA326*(IFERROR(VLOOKUP($BB$321,'Banco de Dados'!$B$4:$J$50,4,FALSE),"ERRO")),"")</f>
        <v/>
      </c>
      <c r="BC326" s="29" t="str">
        <f>IFERROR(BB326+BA326,"")</f>
        <v/>
      </c>
      <c r="BD326" s="103" t="str">
        <f>IFERROR(BC326*(C326*(PRINCIPAL!$G$102/100))*0.47*(44/12),"")</f>
        <v/>
      </c>
      <c r="BE326" s="111" t="str">
        <f t="shared" si="203"/>
        <v/>
      </c>
      <c r="BF326" s="30" t="str">
        <f>IFERROR(IF(AND(PRINCIPAL!$H$103&lt;&gt;"",OR(L326=PRINCIPAL!$I$103,L326=PRINCIPAL!$I$103+PRINCIPAL!$I$103,L326=PRINCIPAL!$I$103+PRINCIPAL!$I$103+PRINCIPAL!$I$103)),0,IF(AND(PRINCIPAL!$H$103&lt;&gt;"",L326=PRINCIPAL!$J$103),VLOOKUP($BG$321,'Banco de Dados'!$B$4:$J$50,8,FALSE)*PRINCIPAL!$H$103*(1-(PRINCIPAL!$K$103/100)),IF(AND(PRINCIPAL!$H$103&lt;&gt;"",L326=PRINCIPAL!$L$103),VLOOKUP($BG$321,'Banco de Dados'!$B$4:$J$50,8,FALSE)*PRINCIPAL!$H$103*(1-(PRINCIPAL!$M$103/100)),IF(AND(PRINCIPAL!$H$103&lt;&gt;"",L326=PRINCIPAL!$N$103),VLOOKUP($BG$321,'Banco de Dados'!$B$4:$J$50,8,FALSE)*PRINCIPAL!$H$103*(1-(PRINCIPAL!$O$103/100)),IF(PRINCIPAL!$H$103&lt;&gt;"",VLOOKUP($BG$321,'Banco de Dados'!$B$4:$J$50,8,FALSE)*PRINCIPAL!$H$103,IF(OR(L326=PRINCIPAL!$I$103,L326=PRINCIPAL!$I$103+PRINCIPAL!$I$103,L326=PRINCIPAL!$I$103+PRINCIPAL!$I$103+PRINCIPAL!$I$103),0,IF(L326=PRINCIPAL!$J$103,VLOOKUP($BG$321,'Banco de Dados'!$B$4:$J$50,6,FALSE)*(1-(PRINCIPAL!$K$103/100)),IF(L326=PRINCIPAL!$L$103,VLOOKUP($BG$321,'Banco de Dados'!$B$4:$J$50,6,FALSE)*(1-(PRINCIPAL!$M$103/100)),IF(L326=PRINCIPAL!$N$103,VLOOKUP($BG$321,'Banco de Dados'!$B$4:$J$50,6,FALSE)*(1-(PRINCIPAL!$O$103/100)),VLOOKUP($BG$321,'Banco de Dados'!$B$4:$J$50,6,FALSE)))))))))),"")</f>
        <v/>
      </c>
      <c r="BG326" s="29" t="str">
        <f>IFERROR(BF326*(IFERROR(VLOOKUP($BG$321,'Banco de Dados'!$B$4:$J$50,4,FALSE),"ERRO")),"")</f>
        <v/>
      </c>
      <c r="BH326" s="29" t="str">
        <f t="shared" ref="BH326:BH358" si="219">IFERROR(BG326+BF326,"")</f>
        <v/>
      </c>
      <c r="BI326" s="103" t="str">
        <f>IFERROR(BH326*(C326*(PRINCIPAL!$G$103/100))*0.47*(44/12),"")</f>
        <v/>
      </c>
      <c r="BJ326" s="102" t="str">
        <f t="shared" si="204"/>
        <v/>
      </c>
    </row>
    <row r="327" spans="2:62" ht="12.75" customHeight="1" x14ac:dyDescent="0.3">
      <c r="B327" s="326">
        <f t="shared" si="205"/>
        <v>2024</v>
      </c>
      <c r="C327" s="343"/>
      <c r="D327" s="1"/>
      <c r="E327" s="116">
        <v>4</v>
      </c>
      <c r="F327" s="24" t="str">
        <f>IFERROR(VLOOKUP($G$321,'Banco de Dados'!$B$4:$J$50,6,FALSE),"")</f>
        <v/>
      </c>
      <c r="G327" s="25" t="str">
        <f>IFERROR(F327*(IFERROR(VLOOKUP($G$321,'Banco de Dados'!$B$4:$J$50,4,FALSE),"ERRO")),"")</f>
        <v/>
      </c>
      <c r="H327" s="25" t="str">
        <f t="shared" si="206"/>
        <v/>
      </c>
      <c r="I327" s="103" t="str">
        <f t="shared" si="207"/>
        <v/>
      </c>
      <c r="J327" s="117" t="str">
        <f t="shared" si="208"/>
        <v/>
      </c>
      <c r="K327" s="1"/>
      <c r="L327" s="91">
        <v>4</v>
      </c>
      <c r="M327" s="24" t="str">
        <f>IFERROR(IF(AND(PRINCIPAL!$H$94&lt;&gt;"",OR(L327=PRINCIPAL!$I$94,L327=PRINCIPAL!$I$94+PRINCIPAL!$I$94,L327=PRINCIPAL!$I$94+PRINCIPAL!$I$94+PRINCIPAL!$I$94)),0,IF(AND(PRINCIPAL!$H$94&lt;&gt;"",L327=PRINCIPAL!$J$94),VLOOKUP($N$321,'Banco de Dados'!$B$4:$J$50,8,FALSE)*PRINCIPAL!$H$94*(1-(PRINCIPAL!$K$94/100)),IF(AND(PRINCIPAL!$H$94&lt;&gt;"",L327=PRINCIPAL!$L$94),VLOOKUP($N$321,'Banco de Dados'!$B$4:$J$50,8,FALSE)*PRINCIPAL!$H$94*(1-(PRINCIPAL!$M$94/100)),IF(AND(PRINCIPAL!$H$94&lt;&gt;"",L327=PRINCIPAL!$N$94),VLOOKUP($N$321,'Banco de Dados'!$B$4:$J$50,8,FALSE)*PRINCIPAL!$H$94*(1-(PRINCIPAL!$O$94/100)),IF(PRINCIPAL!$H$94&lt;&gt;"",VLOOKUP($N$321,'Banco de Dados'!$B$4:$J$50,8,FALSE)*PRINCIPAL!$H$94,IF(OR(L327=PRINCIPAL!$I$94,L327=PRINCIPAL!$I$94+PRINCIPAL!$I$94,L327=PRINCIPAL!$I$94+PRINCIPAL!$I$94+PRINCIPAL!$I$94),0,IF(L327=PRINCIPAL!$J$94,VLOOKUP($N$321,'Banco de Dados'!$B$4:$J$50,6,FALSE)*(1-(PRINCIPAL!$K$94/100)),IF(L327=PRINCIPAL!$L$94,VLOOKUP($N$321,'Banco de Dados'!$B$4:$J$50,6,FALSE)*(1-(PRINCIPAL!$M$94/100)),IF(L327=PRINCIPAL!$N$94,VLOOKUP($N$321,'Banco de Dados'!$B$4:$J$50,6,FALSE)*(1-(PRINCIPAL!$O$94/100)),VLOOKUP($N$321,'Banco de Dados'!$B$4:$J$50,6,FALSE)))))))))),"")</f>
        <v/>
      </c>
      <c r="N327" s="25" t="str">
        <f>IFERROR(M327*(IFERROR(VLOOKUP($N$321,'Banco de Dados'!$B$4:$J$50,4,FALSE),"ERRO")),"")</f>
        <v/>
      </c>
      <c r="O327" s="25" t="str">
        <f t="shared" si="209"/>
        <v/>
      </c>
      <c r="P327" s="103" t="str">
        <f>IFERROR(O327*(C327*(PRINCIPAL!$G$94/100))*0.47*(44/12),"")</f>
        <v/>
      </c>
      <c r="Q327" s="107" t="str">
        <f>IFERROR(Q326+P327,"")</f>
        <v/>
      </c>
      <c r="R327" s="29" t="str">
        <f>IFERROR(IF(AND(PRINCIPAL!$H$95&lt;&gt;"",OR(L327=PRINCIPAL!$I$95,L327=PRINCIPAL!$I$95+PRINCIPAL!$I$95,L327=PRINCIPAL!$I$95+PRINCIPAL!$I$95+PRINCIPAL!$I$95)),0,IF(AND(PRINCIPAL!$H$95&lt;&gt;"",L327=PRINCIPAL!$J$95),VLOOKUP($S$321,'Banco de Dados'!$B$4:$J$50,8,FALSE)*PRINCIPAL!$H$95*(1-(PRINCIPAL!$K$95/100)),IF(AND(PRINCIPAL!$H$95&lt;&gt;"",L327=PRINCIPAL!$L$95),VLOOKUP($S$321,'Banco de Dados'!$B$4:$J$50,8,FALSE)*PRINCIPAL!$H$95*(1-(PRINCIPAL!$M$95/100)),IF(AND(PRINCIPAL!$H$95&lt;&gt;"",L327=PRINCIPAL!$N$95),VLOOKUP($S$321,'Banco de Dados'!$B$4:$J$50,8,FALSE)*PRINCIPAL!$H$95*(1-(PRINCIPAL!$O$95/100)),IF(PRINCIPAL!$H$95&lt;&gt;"",VLOOKUP($S$321,'Banco de Dados'!$B$4:$J$50,8,FALSE)*PRINCIPAL!$H$95,IF(OR(L327=PRINCIPAL!$I$95,L327=PRINCIPAL!$I$95+PRINCIPAL!$I$95,L327=PRINCIPAL!$I$95+PRINCIPAL!$I$95+PRINCIPAL!$I$95),0,IF(L327=PRINCIPAL!$J$95,VLOOKUP($S$321,'Banco de Dados'!$B$4:$J$50,6,FALSE)*(1-(PRINCIPAL!$K$95/100)),IF(L327=PRINCIPAL!$L$95,VLOOKUP($S$321,'Banco de Dados'!$B$4:$J$50,6,FALSE)*(1-(PRINCIPAL!$M$95/100)),IF(L327=PRINCIPAL!$N$95,VLOOKUP($S$321,'Banco de Dados'!$B$4:$J$50,6,FALSE)*(1-(PRINCIPAL!$O$95/100)),VLOOKUP($S$321,'Banco de Dados'!$B$4:$J$50,6,FALSE)))))))))),"")</f>
        <v/>
      </c>
      <c r="S327" s="29" t="str">
        <f>IFERROR(R327*(IFERROR(VLOOKUP($S$321,'Banco de Dados'!$B$4:$J$50,4,FALSE),"ERRO")),"")</f>
        <v/>
      </c>
      <c r="T327" s="29" t="str">
        <f t="shared" si="210"/>
        <v/>
      </c>
      <c r="U327" s="103" t="str">
        <f>IFERROR(T327*(C327*(PRINCIPAL!$G$95/100))*0.47*(44/12),"")</f>
        <v/>
      </c>
      <c r="V327" s="103" t="str">
        <f t="shared" si="202"/>
        <v/>
      </c>
      <c r="W327" s="30" t="str">
        <f>IFERROR(IF(AND(PRINCIPAL!$H$96&lt;&gt;"",OR(L327=PRINCIPAL!$I$96,L327=PRINCIPAL!$I$96+PRINCIPAL!$I$96,L327=PRINCIPAL!$I$96+PRINCIPAL!$I$96+PRINCIPAL!$I$96)),0,IF(AND(PRINCIPAL!$H$96&lt;&gt;"",L327=PRINCIPAL!$J$96),VLOOKUP($X$321,'Banco de Dados'!$B$4:$J$50,8,FALSE)*PRINCIPAL!$H$96*(1-(PRINCIPAL!$K$96/100)),IF(AND(PRINCIPAL!$H$96&lt;&gt;"",L327=PRINCIPAL!$L$96),VLOOKUP($X$321,'Banco de Dados'!$B$4:$J$50,8,FALSE)*PRINCIPAL!$H$96*(1-(PRINCIPAL!$M$96/100)),IF(AND(PRINCIPAL!$H$96&lt;&gt;"",L327=PRINCIPAL!$N$96),VLOOKUP($X$321,'Banco de Dados'!$B$4:$J$50,8,FALSE)*PRINCIPAL!$H$96*(1-(PRINCIPAL!$O$96/100)),IF(PRINCIPAL!$H$96&lt;&gt;"",VLOOKUP($X$321,'Banco de Dados'!$B$4:$J$50,8,FALSE)*PRINCIPAL!$H$96,IF(OR(L327=PRINCIPAL!$I$96,L327=PRINCIPAL!$I$96+PRINCIPAL!$I$96,L327=PRINCIPAL!$I$96+PRINCIPAL!$I$96+PRINCIPAL!$I$96),0,IF(L327=PRINCIPAL!$J$96,VLOOKUP($X$321,'Banco de Dados'!$B$4:$J$50,6,FALSE)*(1-(PRINCIPAL!$K$96/100)),IF(L327=PRINCIPAL!$L$96,VLOOKUP($X$321,'Banco de Dados'!$B$4:$J$50,6,FALSE)*(1-(PRINCIPAL!$M$96/100)),IF(L327=PRINCIPAL!$N$96,VLOOKUP($X$321,'Banco de Dados'!$B$4:$J$50,6,FALSE)*(1-(PRINCIPAL!$O$96/100)),VLOOKUP($X$321,'Banco de Dados'!$B$4:$J$50,6,FALSE)))))))))),"")</f>
        <v/>
      </c>
      <c r="X327" s="29" t="str">
        <f>IFERROR(W327*(IFERROR(VLOOKUP($X$321,'Banco de Dados'!$B$4:$J$50,4,FALSE),"ERRO")),"")</f>
        <v/>
      </c>
      <c r="Y327" s="29" t="str">
        <f t="shared" ref="Y327:Y358" si="220">IFERROR(X327+W327,"")</f>
        <v/>
      </c>
      <c r="Z327" s="103" t="str">
        <f>IFERROR(Y327*(C327*(PRINCIPAL!$G$96/100))*0.47*(44/12),"")</f>
        <v/>
      </c>
      <c r="AA327" s="111" t="str">
        <f t="shared" ref="AA327:AA358" si="221">IFERROR(Z327+AA326,"")</f>
        <v/>
      </c>
      <c r="AB327" s="30" t="str">
        <f>IFERROR(IF(AND(PRINCIPAL!$H$97&lt;&gt;"",OR(L327=PRINCIPAL!$I$97,L327=PRINCIPAL!$I$97+PRINCIPAL!$I$97,L327=PRINCIPAL!$I$97+PRINCIPAL!$I$97+PRINCIPAL!$I$97)),0,IF(AND(PRINCIPAL!$H$97&lt;&gt;"",L327=PRINCIPAL!$J$97),VLOOKUP($AC$321,'Banco de Dados'!$B$4:$J$50,8,FALSE)*PRINCIPAL!$H$97*(1-(PRINCIPAL!$K$97/100)),IF(AND(PRINCIPAL!$H$97&lt;&gt;"",L327=PRINCIPAL!$L$97),VLOOKUP($AC$321,'Banco de Dados'!$B$4:$J$50,8,FALSE)*PRINCIPAL!$H$97*(1-(PRINCIPAL!$M$97/100)),IF(AND(PRINCIPAL!$H$97&lt;&gt;"",L327=PRINCIPAL!$N$97),VLOOKUP($AC$321,'Banco de Dados'!$B$4:$J$50,8,FALSE)*PRINCIPAL!$H$97*(1-(PRINCIPAL!$O$97/100)),IF(PRINCIPAL!$H$97&lt;&gt;"",VLOOKUP($AC$321,'Banco de Dados'!$B$4:$J$50,8,FALSE)*PRINCIPAL!$H$97,IF(OR(L327=PRINCIPAL!$I$97,L327=PRINCIPAL!$I$97+PRINCIPAL!$I$97,L327=PRINCIPAL!$I$97+PRINCIPAL!$I$97+PRINCIPAL!$I$97),0,IF(L327=PRINCIPAL!$J$97,VLOOKUP($AC$321,'Banco de Dados'!$B$4:$J$50,6,FALSE)*(1-(PRINCIPAL!$K$97/100)),IF(L327=PRINCIPAL!$L$97,VLOOKUP($AC$321,'Banco de Dados'!$B$4:$J$50,6,FALSE)*(1-(PRINCIPAL!$M$97/100)),IF(L327=PRINCIPAL!$N$97,VLOOKUP($AC$321,'Banco de Dados'!$B$4:$J$50,6,FALSE)*(1-(PRINCIPAL!$O$97/100)),VLOOKUP($AC$321,'Banco de Dados'!$B$4:$J$50,6,FALSE)))))))))),"")</f>
        <v/>
      </c>
      <c r="AC327" s="29" t="str">
        <f>IFERROR(AB327*(IFERROR(VLOOKUP($AC$321,'Banco de Dados'!$B$4:$J$50,4,FALSE),"ERRO")),"")</f>
        <v/>
      </c>
      <c r="AD327" s="29" t="str">
        <f t="shared" si="211"/>
        <v/>
      </c>
      <c r="AE327" s="103" t="str">
        <f>IFERROR(AD327*(C327*(PRINCIPAL!$G$97/100))*0.47*(44/12),"")</f>
        <v/>
      </c>
      <c r="AF327" s="111" t="str">
        <f t="shared" si="212"/>
        <v/>
      </c>
      <c r="AG327" s="30" t="str">
        <f>IFERROR(IF(AND(PRINCIPAL!$H$98&lt;&gt;"",OR(L327=PRINCIPAL!$I$98,L327=PRINCIPAL!$I$98+PRINCIPAL!$I$98,L327=PRINCIPAL!$I$98+PRINCIPAL!$I$98+PRINCIPAL!$I$98)),0,IF(AND(PRINCIPAL!$H$98&lt;&gt;"",L327=PRINCIPAL!$J$98),VLOOKUP($AH$321,'Banco de Dados'!$B$4:$J$50,8,FALSE)*PRINCIPAL!$H$98*(1-(PRINCIPAL!$K$98/100)),IF(AND(PRINCIPAL!$H$98&lt;&gt;"",L327=PRINCIPAL!$L$98),VLOOKUP($AH$321,'Banco de Dados'!$B$4:$J$50,8,FALSE)*PRINCIPAL!$H$98*(1-(PRINCIPAL!$M$98/100)),IF(AND(PRINCIPAL!$H$98&lt;&gt;"",L327=PRINCIPAL!$N$98),VLOOKUP($AH$321,'Banco de Dados'!$B$4:$J$50,8,FALSE)*PRINCIPAL!$H$98*(1-(PRINCIPAL!$O$98/100)),IF(PRINCIPAL!$H$98&lt;&gt;"",VLOOKUP($AH$321,'Banco de Dados'!$B$4:$J$50,8,FALSE)*PRINCIPAL!$H$98,IF(OR(L327=PRINCIPAL!$I$98,L327=PRINCIPAL!$I$98+PRINCIPAL!$I$98,L327=PRINCIPAL!$I$98+PRINCIPAL!$I$98+PRINCIPAL!$I$98),0,IF(L327=PRINCIPAL!$J$98,VLOOKUP($AH$321,'Banco de Dados'!$B$4:$J$50,6,FALSE)*(1-(PRINCIPAL!$K$98/100)),IF(L327=PRINCIPAL!$L$98,VLOOKUP($AH$321,'Banco de Dados'!$B$4:$J$50,6,FALSE)*(1-(PRINCIPAL!$M$98/100)),IF(L327=PRINCIPAL!$N$98,VLOOKUP($AH$321,'Banco de Dados'!$B$4:$J$50,6,FALSE)*(1-(PRINCIPAL!$O$98/100)),VLOOKUP($AH$321,'Banco de Dados'!$B$4:$J$50,6,FALSE)))))))))),"")</f>
        <v/>
      </c>
      <c r="AH327" s="29" t="str">
        <f>IFERROR(AG327*(IFERROR(VLOOKUP($AH$321,'Banco de Dados'!$B$4:$J$50,4,FALSE),"ERRO")),"")</f>
        <v/>
      </c>
      <c r="AI327" s="29" t="str">
        <f t="shared" si="213"/>
        <v/>
      </c>
      <c r="AJ327" s="103" t="str">
        <f>IFERROR(AI327*(C327*(PRINCIPAL!$G$98/100))*0.47*(44/12),"")</f>
        <v/>
      </c>
      <c r="AK327" s="111" t="str">
        <f t="shared" ref="AK327:AK358" si="222">IFERROR(AJ327+AK326,"")</f>
        <v/>
      </c>
      <c r="AL327" s="30" t="str">
        <f>IFERROR(IF(AND(PRINCIPAL!$H$99&lt;&gt;"",OR(L327=PRINCIPAL!$I$99,L327=PRINCIPAL!$I$99+PRINCIPAL!$I$99,L327=PRINCIPAL!$I$99+PRINCIPAL!$I$99+PRINCIPAL!$I$99)),0,IF(AND(PRINCIPAL!$H$99&lt;&gt;"",L327=PRINCIPAL!$J$99),VLOOKUP($AM$321,'Banco de Dados'!$B$4:$J$50,8,FALSE)*PRINCIPAL!$H$99*(1-(PRINCIPAL!$K$99/100)),IF(AND(PRINCIPAL!$H$99&lt;&gt;"",L327=PRINCIPAL!$L$99),VLOOKUP($AM$321,'Banco de Dados'!$B$4:$J$50,8,FALSE)*PRINCIPAL!$H$99*(1-(PRINCIPAL!$M$99/100)),IF(AND(PRINCIPAL!$H$99&lt;&gt;"",L327=PRINCIPAL!$N$99),VLOOKUP($AM$321,'Banco de Dados'!$B$4:$J$50,8,FALSE)*PRINCIPAL!$H$99*(1-(PRINCIPAL!$O$99/100)),IF(PRINCIPAL!$H$99&lt;&gt;"",VLOOKUP($AM$321,'Banco de Dados'!$B$4:$J$50,8,FALSE)*PRINCIPAL!$H$99,IF(OR(L327=PRINCIPAL!$I$99,L327=PRINCIPAL!$I$99+PRINCIPAL!$I$99,L327=PRINCIPAL!$I$99+PRINCIPAL!$I$99+PRINCIPAL!$I$99),0,IF(L327=PRINCIPAL!$J$99,VLOOKUP($AM$321,'Banco de Dados'!$B$4:$J$50,6,FALSE)*(1-(PRINCIPAL!$K$99/100)),IF(L327=PRINCIPAL!$L$99,VLOOKUP($AM$321,'Banco de Dados'!$B$4:$J$50,6,FALSE)*(1-(PRINCIPAL!$M$99/100)),IF(L327=PRINCIPAL!$N$99,VLOOKUP($AM$321,'Banco de Dados'!$B$4:$J$50,6,FALSE)*(1-(PRINCIPAL!$O$99/100)),VLOOKUP($AM$321,'Banco de Dados'!$B$4:$J$50,6,FALSE)))))))))),"")</f>
        <v/>
      </c>
      <c r="AM327" s="29" t="str">
        <f>IFERROR(AL327*(IFERROR(VLOOKUP($AM$321,'Banco de Dados'!$B$4:$J$50,4,FALSE),"ERRO")),"")</f>
        <v/>
      </c>
      <c r="AN327" s="29" t="str">
        <f t="shared" si="214"/>
        <v/>
      </c>
      <c r="AO327" s="103" t="str">
        <f>IFERROR(AN327*(C327*(PRINCIPAL!$G$99/100))*0.47*(44/12),"")</f>
        <v/>
      </c>
      <c r="AP327" s="111" t="str">
        <f t="shared" si="215"/>
        <v/>
      </c>
      <c r="AQ327" s="30" t="str">
        <f>IFERROR(IF(AND(PRINCIPAL!$H$100&lt;&gt;"",OR(L327=PRINCIPAL!$I$100,L327=PRINCIPAL!$I$100+PRINCIPAL!$I$100,L327=PRINCIPAL!$I$100+PRINCIPAL!$I$100+PRINCIPAL!$I$100)),0,IF(AND(PRINCIPAL!$H$100&lt;&gt;"",L327=PRINCIPAL!$J$100),VLOOKUP($AR$321,'Banco de Dados'!$B$4:$J$50,8,FALSE)*PRINCIPAL!$H$100*(1-(PRINCIPAL!$K$100/100)),IF(AND(PRINCIPAL!$H$100&lt;&gt;"",L327=PRINCIPAL!$L$100),VLOOKUP($AR$321,'Banco de Dados'!$B$4:$J$50,8,FALSE)*PRINCIPAL!$H$100*(1-(PRINCIPAL!$M$100/100)),IF(AND(PRINCIPAL!$H$100&lt;&gt;"",L327=PRINCIPAL!$N$100),VLOOKUP($AR$321,'Banco de Dados'!$B$4:$J$50,8,FALSE)*PRINCIPAL!$H$100*(1-(PRINCIPAL!$O$100/100)),IF(PRINCIPAL!$H$100&lt;&gt;"",VLOOKUP($AR$321,'Banco de Dados'!$B$4:$J$50,8,FALSE)*PRINCIPAL!$H$100,IF(OR(L327=PRINCIPAL!$I$100,L327=PRINCIPAL!$I$100+PRINCIPAL!$I$100,L327=PRINCIPAL!$I$100+PRINCIPAL!$I$100+PRINCIPAL!$I$100),0,IF(L327=PRINCIPAL!$J$100,VLOOKUP($AR$321,'Banco de Dados'!$B$4:$J$50,6,FALSE)*(1-(PRINCIPAL!$K$100/100)),IF(L327=PRINCIPAL!$L$100,VLOOKUP($AR$321,'Banco de Dados'!$B$4:$J$50,6,FALSE)*(1-(PRINCIPAL!$M$100/100)),IF(L327=PRINCIPAL!$N$100,VLOOKUP($AR$321,'Banco de Dados'!$B$4:$J$50,6,FALSE)*(1-(PRINCIPAL!$O$100/100)),VLOOKUP($AR$321,'Banco de Dados'!$B$4:$J$50,6,FALSE)))))))))),"")</f>
        <v/>
      </c>
      <c r="AR327" s="29" t="str">
        <f>IFERROR(AQ327*(IFERROR(VLOOKUP($AR$321,'Banco de Dados'!$B$4:$J$50,4,FALSE),"ERRO")),"")</f>
        <v/>
      </c>
      <c r="AS327" s="29" t="str">
        <f t="shared" si="216"/>
        <v/>
      </c>
      <c r="AT327" s="103" t="str">
        <f>IFERROR(AS327*(C327*(PRINCIPAL!$G$100/100))*0.47*(44/12),"")</f>
        <v/>
      </c>
      <c r="AU327" s="111" t="str">
        <f t="shared" si="217"/>
        <v/>
      </c>
      <c r="AV327" s="30" t="str">
        <f>IFERROR(IF(AND(PRINCIPAL!$H$101&lt;&gt;"",OR(L327=PRINCIPAL!$I$101,L327=PRINCIPAL!$I$101+PRINCIPAL!$I$101,L327=PRINCIPAL!$I$101+PRINCIPAL!$I$101+PRINCIPAL!$I$101)),0,IF(AND(PRINCIPAL!$H$101&lt;&gt;"",L327=PRINCIPAL!$J$101),VLOOKUP($AW$321,'Banco de Dados'!$B$4:$J$50,8,FALSE)*PRINCIPAL!$H$101*(1-(PRINCIPAL!$K$101/100)),IF(AND(PRINCIPAL!$H$101&lt;&gt;"",L327=PRINCIPAL!$L$101),VLOOKUP($AW$321,'Banco de Dados'!$B$4:$J$50,8,FALSE)*PRINCIPAL!$H$101*(1-(PRINCIPAL!$M$101/100)),IF(AND(PRINCIPAL!$H$101&lt;&gt;"",L327=PRINCIPAL!$N$101),VLOOKUP($AW$321,'Banco de Dados'!$B$4:$J$50,8,FALSE)*PRINCIPAL!$H$101*(1-(PRINCIPAL!$O$101/100)),IF(PRINCIPAL!$H$101&lt;&gt;"",VLOOKUP($AW$321,'Banco de Dados'!$B$4:$J$50,8,FALSE)*PRINCIPAL!$H$101,IF(OR(L327=PRINCIPAL!$I$101,L327=PRINCIPAL!$I$101+PRINCIPAL!$I$101,L327=PRINCIPAL!$I$101+PRINCIPAL!$I$101+PRINCIPAL!$I$101),0,IF(L327=PRINCIPAL!$J$101,VLOOKUP($AW$321,'Banco de Dados'!$B$4:$J$50,6,FALSE)*(1-(PRINCIPAL!$K$101/100)),IF(L327=PRINCIPAL!$L$101,VLOOKUP($AW$321,'Banco de Dados'!$B$4:$J$50,6,FALSE)*(1-(PRINCIPAL!$M$101/100)),IF(L327=PRINCIPAL!$N$101,VLOOKUP($AW$321,'Banco de Dados'!$B$4:$J$50,6,FALSE)*(1-(PRINCIPAL!$O$101/100)),VLOOKUP($AW$321,'Banco de Dados'!$B$4:$J$50,6,FALSE)))))))))),"")</f>
        <v/>
      </c>
      <c r="AW327" s="29" t="str">
        <f>IFERROR(AV327*(IFERROR(VLOOKUP($AW$321,'Banco de Dados'!$B$4:$J$50,4,FALSE),"ERRO")),"")</f>
        <v/>
      </c>
      <c r="AX327" s="29" t="str">
        <f t="shared" si="218"/>
        <v/>
      </c>
      <c r="AY327" s="103" t="str">
        <f>IFERROR(AX327*(C327*(PRINCIPAL!$G$101/100))*0.47*(44/12),"")</f>
        <v/>
      </c>
      <c r="AZ327" s="111" t="str">
        <f t="shared" ref="AZ327:AZ358" si="223">IFERROR(AY327+AZ326,"")</f>
        <v/>
      </c>
      <c r="BA327" s="30" t="str">
        <f>IFERROR(IF(AND(PRINCIPAL!$H$102&lt;&gt;"",OR(L327=PRINCIPAL!$I$102,L327=PRINCIPAL!$I$102+PRINCIPAL!$I$102,L327=PRINCIPAL!$I$102+PRINCIPAL!$I$102+PRINCIPAL!$I$102)),0,IF(AND(PRINCIPAL!$H$102&lt;&gt;"",L327=PRINCIPAL!$J$102),VLOOKUP($BB$321,'Banco de Dados'!$B$4:$J$50,8,FALSE)*PRINCIPAL!$H$102*(1-(PRINCIPAL!$K$102/100)),IF(AND(PRINCIPAL!$H$102&lt;&gt;"",L327=PRINCIPAL!$L$102),VLOOKUP($BB$321,'Banco de Dados'!$B$4:$J$50,8,FALSE)*PRINCIPAL!$H$102*(1-(PRINCIPAL!$M$102/100)),IF(AND(PRINCIPAL!$H$102&lt;&gt;"",L327=PRINCIPAL!$N$102),VLOOKUP($BB$321,'Banco de Dados'!$B$4:$J$50,8,FALSE)*PRINCIPAL!$H$102*(1-(PRINCIPAL!$O$102/100)),IF(PRINCIPAL!$H$102&lt;&gt;"",VLOOKUP($BB$321,'Banco de Dados'!$B$4:$J$50,8,FALSE)*PRINCIPAL!$H$102,IF(OR(L327=PRINCIPAL!$I$102,L327=PRINCIPAL!$I$102+PRINCIPAL!$I$102,L327=PRINCIPAL!$I$102+PRINCIPAL!$I$102+PRINCIPAL!$I$102),0,IF(L327=PRINCIPAL!$J$102,VLOOKUP($BB$321,'Banco de Dados'!$B$4:$J$50,6,FALSE)*(1-(PRINCIPAL!$K$102/100)),IF(L327=PRINCIPAL!$L$102,VLOOKUP($BB$321,'Banco de Dados'!$B$4:$J$50,6,FALSE)*(1-(PRINCIPAL!$M$102/100)),IF(L327=PRINCIPAL!$N$102,VLOOKUP($BB$321,'Banco de Dados'!$B$4:$J$50,6,FALSE)*(1-(PRINCIPAL!$O$102/100)),VLOOKUP($BB$321,'Banco de Dados'!$B$4:$J$50,6,FALSE)))))))))),"")</f>
        <v/>
      </c>
      <c r="BB327" s="29" t="str">
        <f>IFERROR(BA327*(IFERROR(VLOOKUP($BB$321,'Banco de Dados'!$B$4:$J$50,4,FALSE),"ERRO")),"")</f>
        <v/>
      </c>
      <c r="BC327" s="29" t="str">
        <f t="shared" ref="BC327:BC358" si="224">IFERROR(BB327+BA327,"")</f>
        <v/>
      </c>
      <c r="BD327" s="103" t="str">
        <f>IFERROR(BC327*(C327*(PRINCIPAL!$G$102/100))*0.47*(44/12),"")</f>
        <v/>
      </c>
      <c r="BE327" s="111" t="str">
        <f t="shared" si="203"/>
        <v/>
      </c>
      <c r="BF327" s="30" t="str">
        <f>IFERROR(IF(AND(PRINCIPAL!$H$103&lt;&gt;"",OR(L327=PRINCIPAL!$I$103,L327=PRINCIPAL!$I$103+PRINCIPAL!$I$103,L327=PRINCIPAL!$I$103+PRINCIPAL!$I$103+PRINCIPAL!$I$103)),0,IF(AND(PRINCIPAL!$H$103&lt;&gt;"",L327=PRINCIPAL!$J$103),VLOOKUP($BG$321,'Banco de Dados'!$B$4:$J$50,8,FALSE)*PRINCIPAL!$H$103*(1-(PRINCIPAL!$K$103/100)),IF(AND(PRINCIPAL!$H$103&lt;&gt;"",L327=PRINCIPAL!$L$103),VLOOKUP($BG$321,'Banco de Dados'!$B$4:$J$50,8,FALSE)*PRINCIPAL!$H$103*(1-(PRINCIPAL!$M$103/100)),IF(AND(PRINCIPAL!$H$103&lt;&gt;"",L327=PRINCIPAL!$N$103),VLOOKUP($BG$321,'Banco de Dados'!$B$4:$J$50,8,FALSE)*PRINCIPAL!$H$103*(1-(PRINCIPAL!$O$103/100)),IF(PRINCIPAL!$H$103&lt;&gt;"",VLOOKUP($BG$321,'Banco de Dados'!$B$4:$J$50,8,FALSE)*PRINCIPAL!$H$103,IF(OR(L327=PRINCIPAL!$I$103,L327=PRINCIPAL!$I$103+PRINCIPAL!$I$103,L327=PRINCIPAL!$I$103+PRINCIPAL!$I$103+PRINCIPAL!$I$103),0,IF(L327=PRINCIPAL!$J$103,VLOOKUP($BG$321,'Banco de Dados'!$B$4:$J$50,6,FALSE)*(1-(PRINCIPAL!$K$103/100)),IF(L327=PRINCIPAL!$L$103,VLOOKUP($BG$321,'Banco de Dados'!$B$4:$J$50,6,FALSE)*(1-(PRINCIPAL!$M$103/100)),IF(L327=PRINCIPAL!$N$103,VLOOKUP($BG$321,'Banco de Dados'!$B$4:$J$50,6,FALSE)*(1-(PRINCIPAL!$O$103/100)),VLOOKUP($BG$321,'Banco de Dados'!$B$4:$J$50,6,FALSE)))))))))),"")</f>
        <v/>
      </c>
      <c r="BG327" s="29" t="str">
        <f>IFERROR(BF327*(IFERROR(VLOOKUP($BG$321,'Banco de Dados'!$B$4:$J$50,4,FALSE),"ERRO")),"")</f>
        <v/>
      </c>
      <c r="BH327" s="29" t="str">
        <f t="shared" si="219"/>
        <v/>
      </c>
      <c r="BI327" s="103" t="str">
        <f>IFERROR(BH327*(C327*(PRINCIPAL!$G$103/100))*0.47*(44/12),"")</f>
        <v/>
      </c>
      <c r="BJ327" s="102" t="str">
        <f t="shared" si="204"/>
        <v/>
      </c>
    </row>
    <row r="328" spans="2:62" ht="12.75" customHeight="1" x14ac:dyDescent="0.3">
      <c r="B328" s="326">
        <f t="shared" si="205"/>
        <v>2025</v>
      </c>
      <c r="C328" s="340"/>
      <c r="D328" s="1"/>
      <c r="E328" s="116">
        <v>5</v>
      </c>
      <c r="F328" s="24" t="str">
        <f>IFERROR(VLOOKUP($G$321,'Banco de Dados'!$B$4:$J$50,6,FALSE),"")</f>
        <v/>
      </c>
      <c r="G328" s="25" t="str">
        <f>IFERROR(F328*(IFERROR(VLOOKUP($G$321,'Banco de Dados'!$B$4:$J$50,4,FALSE),"ERRO")),"")</f>
        <v/>
      </c>
      <c r="H328" s="25" t="str">
        <f t="shared" si="206"/>
        <v/>
      </c>
      <c r="I328" s="103" t="str">
        <f t="shared" si="207"/>
        <v/>
      </c>
      <c r="J328" s="117" t="str">
        <f t="shared" si="208"/>
        <v/>
      </c>
      <c r="K328" s="1"/>
      <c r="L328" s="91">
        <v>5</v>
      </c>
      <c r="M328" s="24" t="str">
        <f>IFERROR(IF(AND(PRINCIPAL!$H$94&lt;&gt;"",OR(L328=PRINCIPAL!$I$94,L328=PRINCIPAL!$I$94+PRINCIPAL!$I$94,L328=PRINCIPAL!$I$94+PRINCIPAL!$I$94+PRINCIPAL!$I$94)),0,IF(AND(PRINCIPAL!$H$94&lt;&gt;"",L328=PRINCIPAL!$J$94),VLOOKUP($N$321,'Banco de Dados'!$B$4:$J$50,8,FALSE)*PRINCIPAL!$H$94*(1-(PRINCIPAL!$K$94/100)),IF(AND(PRINCIPAL!$H$94&lt;&gt;"",L328=PRINCIPAL!$L$94),VLOOKUP($N$321,'Banco de Dados'!$B$4:$J$50,8,FALSE)*PRINCIPAL!$H$94*(1-(PRINCIPAL!$M$94/100)),IF(AND(PRINCIPAL!$H$94&lt;&gt;"",L328=PRINCIPAL!$N$94),VLOOKUP($N$321,'Banco de Dados'!$B$4:$J$50,8,FALSE)*PRINCIPAL!$H$94*(1-(PRINCIPAL!$O$94/100)),IF(PRINCIPAL!$H$94&lt;&gt;"",VLOOKUP($N$321,'Banco de Dados'!$B$4:$J$50,8,FALSE)*PRINCIPAL!$H$94,IF(OR(L328=PRINCIPAL!$I$94,L328=PRINCIPAL!$I$94+PRINCIPAL!$I$94,L328=PRINCIPAL!$I$94+PRINCIPAL!$I$94+PRINCIPAL!$I$94),0,IF(L328=PRINCIPAL!$J$94,VLOOKUP($N$321,'Banco de Dados'!$B$4:$J$50,6,FALSE)*(1-(PRINCIPAL!$K$94/100)),IF(L328=PRINCIPAL!$L$94,VLOOKUP($N$321,'Banco de Dados'!$B$4:$J$50,6,FALSE)*(1-(PRINCIPAL!$M$94/100)),IF(L328=PRINCIPAL!$N$94,VLOOKUP($N$321,'Banco de Dados'!$B$4:$J$50,6,FALSE)*(1-(PRINCIPAL!$O$94/100)),VLOOKUP($N$321,'Banco de Dados'!$B$4:$J$50,6,FALSE)))))))))),"")</f>
        <v/>
      </c>
      <c r="N328" s="25" t="str">
        <f>IFERROR(M328*(IFERROR(VLOOKUP($N$321,'Banco de Dados'!$B$4:$J$50,4,FALSE),"ERRO")),"")</f>
        <v/>
      </c>
      <c r="O328" s="25" t="str">
        <f t="shared" si="209"/>
        <v/>
      </c>
      <c r="P328" s="103" t="str">
        <f>IFERROR(O328*(C328*(PRINCIPAL!$G$94/100))*0.47*(44/12),"")</f>
        <v/>
      </c>
      <c r="Q328" s="107" t="str">
        <f>IFERROR(Q327+P328,"")</f>
        <v/>
      </c>
      <c r="R328" s="29" t="str">
        <f>IFERROR(IF(AND(PRINCIPAL!$H$95&lt;&gt;"",OR(L328=PRINCIPAL!$I$95,L328=PRINCIPAL!$I$95+PRINCIPAL!$I$95,L328=PRINCIPAL!$I$95+PRINCIPAL!$I$95+PRINCIPAL!$I$95)),0,IF(AND(PRINCIPAL!$H$95&lt;&gt;"",L328=PRINCIPAL!$J$95),VLOOKUP($S$321,'Banco de Dados'!$B$4:$J$50,8,FALSE)*PRINCIPAL!$H$95*(1-(PRINCIPAL!$K$95/100)),IF(AND(PRINCIPAL!$H$95&lt;&gt;"",L328=PRINCIPAL!$L$95),VLOOKUP($S$321,'Banco de Dados'!$B$4:$J$50,8,FALSE)*PRINCIPAL!$H$95*(1-(PRINCIPAL!$M$95/100)),IF(AND(PRINCIPAL!$H$95&lt;&gt;"",L328=PRINCIPAL!$N$95),VLOOKUP($S$321,'Banco de Dados'!$B$4:$J$50,8,FALSE)*PRINCIPAL!$H$95*(1-(PRINCIPAL!$O$95/100)),IF(PRINCIPAL!$H$95&lt;&gt;"",VLOOKUP($S$321,'Banco de Dados'!$B$4:$J$50,8,FALSE)*PRINCIPAL!$H$95,IF(OR(L328=PRINCIPAL!$I$95,L328=PRINCIPAL!$I$95+PRINCIPAL!$I$95,L328=PRINCIPAL!$I$95+PRINCIPAL!$I$95+PRINCIPAL!$I$95),0,IF(L328=PRINCIPAL!$J$95,VLOOKUP($S$321,'Banco de Dados'!$B$4:$J$50,6,FALSE)*(1-(PRINCIPAL!$K$95/100)),IF(L328=PRINCIPAL!$L$95,VLOOKUP($S$321,'Banco de Dados'!$B$4:$J$50,6,FALSE)*(1-(PRINCIPAL!$M$95/100)),IF(L328=PRINCIPAL!$N$95,VLOOKUP($S$321,'Banco de Dados'!$B$4:$J$50,6,FALSE)*(1-(PRINCIPAL!$O$95/100)),VLOOKUP($S$321,'Banco de Dados'!$B$4:$J$50,6,FALSE)))))))))),"")</f>
        <v/>
      </c>
      <c r="S328" s="29" t="str">
        <f>IFERROR(R328*(IFERROR(VLOOKUP($S$321,'Banco de Dados'!$B$4:$J$50,4,FALSE),"ERRO")),"")</f>
        <v/>
      </c>
      <c r="T328" s="29" t="str">
        <f t="shared" si="210"/>
        <v/>
      </c>
      <c r="U328" s="103" t="str">
        <f>IFERROR(T328*(C328*(PRINCIPAL!$G$95/100))*0.47*(44/12),"")</f>
        <v/>
      </c>
      <c r="V328" s="103" t="str">
        <f t="shared" si="202"/>
        <v/>
      </c>
      <c r="W328" s="30" t="str">
        <f>IFERROR(IF(AND(PRINCIPAL!$H$96&lt;&gt;"",OR(L328=PRINCIPAL!$I$96,L328=PRINCIPAL!$I$96+PRINCIPAL!$I$96,L328=PRINCIPAL!$I$96+PRINCIPAL!$I$96+PRINCIPAL!$I$96)),0,IF(AND(PRINCIPAL!$H$96&lt;&gt;"",L328=PRINCIPAL!$J$96),VLOOKUP($X$321,'Banco de Dados'!$B$4:$J$50,8,FALSE)*PRINCIPAL!$H$96*(1-(PRINCIPAL!$K$96/100)),IF(AND(PRINCIPAL!$H$96&lt;&gt;"",L328=PRINCIPAL!$L$96),VLOOKUP($X$321,'Banco de Dados'!$B$4:$J$50,8,FALSE)*PRINCIPAL!$H$96*(1-(PRINCIPAL!$M$96/100)),IF(AND(PRINCIPAL!$H$96&lt;&gt;"",L328=PRINCIPAL!$N$96),VLOOKUP($X$321,'Banco de Dados'!$B$4:$J$50,8,FALSE)*PRINCIPAL!$H$96*(1-(PRINCIPAL!$O$96/100)),IF(PRINCIPAL!$H$96&lt;&gt;"",VLOOKUP($X$321,'Banco de Dados'!$B$4:$J$50,8,FALSE)*PRINCIPAL!$H$96,IF(OR(L328=PRINCIPAL!$I$96,L328=PRINCIPAL!$I$96+PRINCIPAL!$I$96,L328=PRINCIPAL!$I$96+PRINCIPAL!$I$96+PRINCIPAL!$I$96),0,IF(L328=PRINCIPAL!$J$96,VLOOKUP($X$321,'Banco de Dados'!$B$4:$J$50,6,FALSE)*(1-(PRINCIPAL!$K$96/100)),IF(L328=PRINCIPAL!$L$96,VLOOKUP($X$321,'Banco de Dados'!$B$4:$J$50,6,FALSE)*(1-(PRINCIPAL!$M$96/100)),IF(L328=PRINCIPAL!$N$96,VLOOKUP($X$321,'Banco de Dados'!$B$4:$J$50,6,FALSE)*(1-(PRINCIPAL!$O$96/100)),VLOOKUP($X$321,'Banco de Dados'!$B$4:$J$50,6,FALSE)))))))))),"")</f>
        <v/>
      </c>
      <c r="X328" s="29" t="str">
        <f>IFERROR(W328*(IFERROR(VLOOKUP($X$321,'Banco de Dados'!$B$4:$J$50,4,FALSE),"ERRO")),"")</f>
        <v/>
      </c>
      <c r="Y328" s="29" t="str">
        <f t="shared" si="220"/>
        <v/>
      </c>
      <c r="Z328" s="103" t="str">
        <f>IFERROR(Y328*(C328*(PRINCIPAL!$G$96/100))*0.47*(44/12),"")</f>
        <v/>
      </c>
      <c r="AA328" s="111" t="str">
        <f t="shared" si="221"/>
        <v/>
      </c>
      <c r="AB328" s="30" t="str">
        <f>IFERROR(IF(AND(PRINCIPAL!$H$97&lt;&gt;"",OR(L328=PRINCIPAL!$I$97,L328=PRINCIPAL!$I$97+PRINCIPAL!$I$97,L328=PRINCIPAL!$I$97+PRINCIPAL!$I$97+PRINCIPAL!$I$97)),0,IF(AND(PRINCIPAL!$H$97&lt;&gt;"",L328=PRINCIPAL!$J$97),VLOOKUP($AC$321,'Banco de Dados'!$B$4:$J$50,8,FALSE)*PRINCIPAL!$H$97*(1-(PRINCIPAL!$K$97/100)),IF(AND(PRINCIPAL!$H$97&lt;&gt;"",L328=PRINCIPAL!$L$97),VLOOKUP($AC$321,'Banco de Dados'!$B$4:$J$50,8,FALSE)*PRINCIPAL!$H$97*(1-(PRINCIPAL!$M$97/100)),IF(AND(PRINCIPAL!$H$97&lt;&gt;"",L328=PRINCIPAL!$N$97),VLOOKUP($AC$321,'Banco de Dados'!$B$4:$J$50,8,FALSE)*PRINCIPAL!$H$97*(1-(PRINCIPAL!$O$97/100)),IF(PRINCIPAL!$H$97&lt;&gt;"",VLOOKUP($AC$321,'Banco de Dados'!$B$4:$J$50,8,FALSE)*PRINCIPAL!$H$97,IF(OR(L328=PRINCIPAL!$I$97,L328=PRINCIPAL!$I$97+PRINCIPAL!$I$97,L328=PRINCIPAL!$I$97+PRINCIPAL!$I$97+PRINCIPAL!$I$97),0,IF(L328=PRINCIPAL!$J$97,VLOOKUP($AC$321,'Banco de Dados'!$B$4:$J$50,6,FALSE)*(1-(PRINCIPAL!$K$97/100)),IF(L328=PRINCIPAL!$L$97,VLOOKUP($AC$321,'Banco de Dados'!$B$4:$J$50,6,FALSE)*(1-(PRINCIPAL!$M$97/100)),IF(L328=PRINCIPAL!$N$97,VLOOKUP($AC$321,'Banco de Dados'!$B$4:$J$50,6,FALSE)*(1-(PRINCIPAL!$O$97/100)),VLOOKUP($AC$321,'Banco de Dados'!$B$4:$J$50,6,FALSE)))))))))),"")</f>
        <v/>
      </c>
      <c r="AC328" s="29" t="str">
        <f>IFERROR(AB328*(IFERROR(VLOOKUP($AC$321,'Banco de Dados'!$B$4:$J$50,4,FALSE),"ERRO")),"")</f>
        <v/>
      </c>
      <c r="AD328" s="29" t="str">
        <f t="shared" si="211"/>
        <v/>
      </c>
      <c r="AE328" s="103" t="str">
        <f>IFERROR(AD328*(C328*(PRINCIPAL!$G$97/100))*0.47*(44/12),"")</f>
        <v/>
      </c>
      <c r="AF328" s="111" t="str">
        <f t="shared" si="212"/>
        <v/>
      </c>
      <c r="AG328" s="30" t="str">
        <f>IFERROR(IF(AND(PRINCIPAL!$H$98&lt;&gt;"",OR(L328=PRINCIPAL!$I$98,L328=PRINCIPAL!$I$98+PRINCIPAL!$I$98,L328=PRINCIPAL!$I$98+PRINCIPAL!$I$98+PRINCIPAL!$I$98)),0,IF(AND(PRINCIPAL!$H$98&lt;&gt;"",L328=PRINCIPAL!$J$98),VLOOKUP($AH$321,'Banco de Dados'!$B$4:$J$50,8,FALSE)*PRINCIPAL!$H$98*(1-(PRINCIPAL!$K$98/100)),IF(AND(PRINCIPAL!$H$98&lt;&gt;"",L328=PRINCIPAL!$L$98),VLOOKUP($AH$321,'Banco de Dados'!$B$4:$J$50,8,FALSE)*PRINCIPAL!$H$98*(1-(PRINCIPAL!$M$98/100)),IF(AND(PRINCIPAL!$H$98&lt;&gt;"",L328=PRINCIPAL!$N$98),VLOOKUP($AH$321,'Banco de Dados'!$B$4:$J$50,8,FALSE)*PRINCIPAL!$H$98*(1-(PRINCIPAL!$O$98/100)),IF(PRINCIPAL!$H$98&lt;&gt;"",VLOOKUP($AH$321,'Banco de Dados'!$B$4:$J$50,8,FALSE)*PRINCIPAL!$H$98,IF(OR(L328=PRINCIPAL!$I$98,L328=PRINCIPAL!$I$98+PRINCIPAL!$I$98,L328=PRINCIPAL!$I$98+PRINCIPAL!$I$98+PRINCIPAL!$I$98),0,IF(L328=PRINCIPAL!$J$98,VLOOKUP($AH$321,'Banco de Dados'!$B$4:$J$50,6,FALSE)*(1-(PRINCIPAL!$K$98/100)),IF(L328=PRINCIPAL!$L$98,VLOOKUP($AH$321,'Banco de Dados'!$B$4:$J$50,6,FALSE)*(1-(PRINCIPAL!$M$98/100)),IF(L328=PRINCIPAL!$N$98,VLOOKUP($AH$321,'Banco de Dados'!$B$4:$J$50,6,FALSE)*(1-(PRINCIPAL!$O$98/100)),VLOOKUP($AH$321,'Banco de Dados'!$B$4:$J$50,6,FALSE)))))))))),"")</f>
        <v/>
      </c>
      <c r="AH328" s="29" t="str">
        <f>IFERROR(AG328*(IFERROR(VLOOKUP($AH$321,'Banco de Dados'!$B$4:$J$50,4,FALSE),"ERRO")),"")</f>
        <v/>
      </c>
      <c r="AI328" s="29" t="str">
        <f t="shared" si="213"/>
        <v/>
      </c>
      <c r="AJ328" s="103" t="str">
        <f>IFERROR(AI328*(C328*(PRINCIPAL!$G$98/100))*0.47*(44/12),"")</f>
        <v/>
      </c>
      <c r="AK328" s="111" t="str">
        <f t="shared" si="222"/>
        <v/>
      </c>
      <c r="AL328" s="30" t="str">
        <f>IFERROR(IF(AND(PRINCIPAL!$H$99&lt;&gt;"",OR(L328=PRINCIPAL!$I$99,L328=PRINCIPAL!$I$99+PRINCIPAL!$I$99,L328=PRINCIPAL!$I$99+PRINCIPAL!$I$99+PRINCIPAL!$I$99)),0,IF(AND(PRINCIPAL!$H$99&lt;&gt;"",L328=PRINCIPAL!$J$99),VLOOKUP($AM$321,'Banco de Dados'!$B$4:$J$50,8,FALSE)*PRINCIPAL!$H$99*(1-(PRINCIPAL!$K$99/100)),IF(AND(PRINCIPAL!$H$99&lt;&gt;"",L328=PRINCIPAL!$L$99),VLOOKUP($AM$321,'Banco de Dados'!$B$4:$J$50,8,FALSE)*PRINCIPAL!$H$99*(1-(PRINCIPAL!$M$99/100)),IF(AND(PRINCIPAL!$H$99&lt;&gt;"",L328=PRINCIPAL!$N$99),VLOOKUP($AM$321,'Banco de Dados'!$B$4:$J$50,8,FALSE)*PRINCIPAL!$H$99*(1-(PRINCIPAL!$O$99/100)),IF(PRINCIPAL!$H$99&lt;&gt;"",VLOOKUP($AM$321,'Banco de Dados'!$B$4:$J$50,8,FALSE)*PRINCIPAL!$H$99,IF(OR(L328=PRINCIPAL!$I$99,L328=PRINCIPAL!$I$99+PRINCIPAL!$I$99,L328=PRINCIPAL!$I$99+PRINCIPAL!$I$99+PRINCIPAL!$I$99),0,IF(L328=PRINCIPAL!$J$99,VLOOKUP($AM$321,'Banco de Dados'!$B$4:$J$50,6,FALSE)*(1-(PRINCIPAL!$K$99/100)),IF(L328=PRINCIPAL!$L$99,VLOOKUP($AM$321,'Banco de Dados'!$B$4:$J$50,6,FALSE)*(1-(PRINCIPAL!$M$99/100)),IF(L328=PRINCIPAL!$N$99,VLOOKUP($AM$321,'Banco de Dados'!$B$4:$J$50,6,FALSE)*(1-(PRINCIPAL!$O$99/100)),VLOOKUP($AM$321,'Banco de Dados'!$B$4:$J$50,6,FALSE)))))))))),"")</f>
        <v/>
      </c>
      <c r="AM328" s="29" t="str">
        <f>IFERROR(AL328*(IFERROR(VLOOKUP($AM$321,'Banco de Dados'!$B$4:$J$50,4,FALSE),"ERRO")),"")</f>
        <v/>
      </c>
      <c r="AN328" s="29" t="str">
        <f t="shared" si="214"/>
        <v/>
      </c>
      <c r="AO328" s="103" t="str">
        <f>IFERROR(AN328*(C328*(PRINCIPAL!$G$99/100))*0.47*(44/12),"")</f>
        <v/>
      </c>
      <c r="AP328" s="111" t="str">
        <f t="shared" si="215"/>
        <v/>
      </c>
      <c r="AQ328" s="30" t="str">
        <f>IFERROR(IF(AND(PRINCIPAL!$H$100&lt;&gt;"",OR(L328=PRINCIPAL!$I$100,L328=PRINCIPAL!$I$100+PRINCIPAL!$I$100,L328=PRINCIPAL!$I$100+PRINCIPAL!$I$100+PRINCIPAL!$I$100)),0,IF(AND(PRINCIPAL!$H$100&lt;&gt;"",L328=PRINCIPAL!$J$100),VLOOKUP($AR$321,'Banco de Dados'!$B$4:$J$50,8,FALSE)*PRINCIPAL!$H$100*(1-(PRINCIPAL!$K$100/100)),IF(AND(PRINCIPAL!$H$100&lt;&gt;"",L328=PRINCIPAL!$L$100),VLOOKUP($AR$321,'Banco de Dados'!$B$4:$J$50,8,FALSE)*PRINCIPAL!$H$100*(1-(PRINCIPAL!$M$100/100)),IF(AND(PRINCIPAL!$H$100&lt;&gt;"",L328=PRINCIPAL!$N$100),VLOOKUP($AR$321,'Banco de Dados'!$B$4:$J$50,8,FALSE)*PRINCIPAL!$H$100*(1-(PRINCIPAL!$O$100/100)),IF(PRINCIPAL!$H$100&lt;&gt;"",VLOOKUP($AR$321,'Banco de Dados'!$B$4:$J$50,8,FALSE)*PRINCIPAL!$H$100,IF(OR(L328=PRINCIPAL!$I$100,L328=PRINCIPAL!$I$100+PRINCIPAL!$I$100,L328=PRINCIPAL!$I$100+PRINCIPAL!$I$100+PRINCIPAL!$I$100),0,IF(L328=PRINCIPAL!$J$100,VLOOKUP($AR$321,'Banco de Dados'!$B$4:$J$50,6,FALSE)*(1-(PRINCIPAL!$K$100/100)),IF(L328=PRINCIPAL!$L$100,VLOOKUP($AR$321,'Banco de Dados'!$B$4:$J$50,6,FALSE)*(1-(PRINCIPAL!$M$100/100)),IF(L328=PRINCIPAL!$N$100,VLOOKUP($AR$321,'Banco de Dados'!$B$4:$J$50,6,FALSE)*(1-(PRINCIPAL!$O$100/100)),VLOOKUP($AR$321,'Banco de Dados'!$B$4:$J$50,6,FALSE)))))))))),"")</f>
        <v/>
      </c>
      <c r="AR328" s="29" t="str">
        <f>IFERROR(AQ328*(IFERROR(VLOOKUP($AR$321,'Banco de Dados'!$B$4:$J$50,4,FALSE),"ERRO")),"")</f>
        <v/>
      </c>
      <c r="AS328" s="29" t="str">
        <f t="shared" si="216"/>
        <v/>
      </c>
      <c r="AT328" s="103" t="str">
        <f>IFERROR(AS328*(C328*(PRINCIPAL!$G$100/100))*0.47*(44/12),"")</f>
        <v/>
      </c>
      <c r="AU328" s="111" t="str">
        <f t="shared" si="217"/>
        <v/>
      </c>
      <c r="AV328" s="30" t="str">
        <f>IFERROR(IF(AND(PRINCIPAL!$H$101&lt;&gt;"",OR(L328=PRINCIPAL!$I$101,L328=PRINCIPAL!$I$101+PRINCIPAL!$I$101,L328=PRINCIPAL!$I$101+PRINCIPAL!$I$101+PRINCIPAL!$I$101)),0,IF(AND(PRINCIPAL!$H$101&lt;&gt;"",L328=PRINCIPAL!$J$101),VLOOKUP($AW$321,'Banco de Dados'!$B$4:$J$50,8,FALSE)*PRINCIPAL!$H$101*(1-(PRINCIPAL!$K$101/100)),IF(AND(PRINCIPAL!$H$101&lt;&gt;"",L328=PRINCIPAL!$L$101),VLOOKUP($AW$321,'Banco de Dados'!$B$4:$J$50,8,FALSE)*PRINCIPAL!$H$101*(1-(PRINCIPAL!$M$101/100)),IF(AND(PRINCIPAL!$H$101&lt;&gt;"",L328=PRINCIPAL!$N$101),VLOOKUP($AW$321,'Banco de Dados'!$B$4:$J$50,8,FALSE)*PRINCIPAL!$H$101*(1-(PRINCIPAL!$O$101/100)),IF(PRINCIPAL!$H$101&lt;&gt;"",VLOOKUP($AW$321,'Banco de Dados'!$B$4:$J$50,8,FALSE)*PRINCIPAL!$H$101,IF(OR(L328=PRINCIPAL!$I$101,L328=PRINCIPAL!$I$101+PRINCIPAL!$I$101,L328=PRINCIPAL!$I$101+PRINCIPAL!$I$101+PRINCIPAL!$I$101),0,IF(L328=PRINCIPAL!$J$101,VLOOKUP($AW$321,'Banco de Dados'!$B$4:$J$50,6,FALSE)*(1-(PRINCIPAL!$K$101/100)),IF(L328=PRINCIPAL!$L$101,VLOOKUP($AW$321,'Banco de Dados'!$B$4:$J$50,6,FALSE)*(1-(PRINCIPAL!$M$101/100)),IF(L328=PRINCIPAL!$N$101,VLOOKUP($AW$321,'Banco de Dados'!$B$4:$J$50,6,FALSE)*(1-(PRINCIPAL!$O$101/100)),VLOOKUP($AW$321,'Banco de Dados'!$B$4:$J$50,6,FALSE)))))))))),"")</f>
        <v/>
      </c>
      <c r="AW328" s="29" t="str">
        <f>IFERROR(AV328*(IFERROR(VLOOKUP($AW$321,'Banco de Dados'!$B$4:$J$50,4,FALSE),"ERRO")),"")</f>
        <v/>
      </c>
      <c r="AX328" s="29" t="str">
        <f t="shared" si="218"/>
        <v/>
      </c>
      <c r="AY328" s="103" t="str">
        <f>IFERROR(AX328*(C328*(PRINCIPAL!$G$101/100))*0.47*(44/12),"")</f>
        <v/>
      </c>
      <c r="AZ328" s="111" t="str">
        <f t="shared" si="223"/>
        <v/>
      </c>
      <c r="BA328" s="30" t="str">
        <f>IFERROR(IF(AND(PRINCIPAL!$H$102&lt;&gt;"",OR(L328=PRINCIPAL!$I$102,L328=PRINCIPAL!$I$102+PRINCIPAL!$I$102,L328=PRINCIPAL!$I$102+PRINCIPAL!$I$102+PRINCIPAL!$I$102)),0,IF(AND(PRINCIPAL!$H$102&lt;&gt;"",L328=PRINCIPAL!$J$102),VLOOKUP($BB$321,'Banco de Dados'!$B$4:$J$50,8,FALSE)*PRINCIPAL!$H$102*(1-(PRINCIPAL!$K$102/100)),IF(AND(PRINCIPAL!$H$102&lt;&gt;"",L328=PRINCIPAL!$L$102),VLOOKUP($BB$321,'Banco de Dados'!$B$4:$J$50,8,FALSE)*PRINCIPAL!$H$102*(1-(PRINCIPAL!$M$102/100)),IF(AND(PRINCIPAL!$H$102&lt;&gt;"",L328=PRINCIPAL!$N$102),VLOOKUP($BB$321,'Banco de Dados'!$B$4:$J$50,8,FALSE)*PRINCIPAL!$H$102*(1-(PRINCIPAL!$O$102/100)),IF(PRINCIPAL!$H$102&lt;&gt;"",VLOOKUP($BB$321,'Banco de Dados'!$B$4:$J$50,8,FALSE)*PRINCIPAL!$H$102,IF(OR(L328=PRINCIPAL!$I$102,L328=PRINCIPAL!$I$102+PRINCIPAL!$I$102,L328=PRINCIPAL!$I$102+PRINCIPAL!$I$102+PRINCIPAL!$I$102),0,IF(L328=PRINCIPAL!$J$102,VLOOKUP($BB$321,'Banco de Dados'!$B$4:$J$50,6,FALSE)*(1-(PRINCIPAL!$K$102/100)),IF(L328=PRINCIPAL!$L$102,VLOOKUP($BB$321,'Banco de Dados'!$B$4:$J$50,6,FALSE)*(1-(PRINCIPAL!$M$102/100)),IF(L328=PRINCIPAL!$N$102,VLOOKUP($BB$321,'Banco de Dados'!$B$4:$J$50,6,FALSE)*(1-(PRINCIPAL!$O$102/100)),VLOOKUP($BB$321,'Banco de Dados'!$B$4:$J$50,6,FALSE)))))))))),"")</f>
        <v/>
      </c>
      <c r="BB328" s="29" t="str">
        <f>IFERROR(BA328*(IFERROR(VLOOKUP($BB$321,'Banco de Dados'!$B$4:$J$50,4,FALSE),"ERRO")),"")</f>
        <v/>
      </c>
      <c r="BC328" s="29" t="str">
        <f t="shared" si="224"/>
        <v/>
      </c>
      <c r="BD328" s="103" t="str">
        <f>IFERROR(BC328*(C328*(PRINCIPAL!$G$102/100))*0.47*(44/12),"")</f>
        <v/>
      </c>
      <c r="BE328" s="111" t="str">
        <f t="shared" si="203"/>
        <v/>
      </c>
      <c r="BF328" s="30" t="str">
        <f>IFERROR(IF(AND(PRINCIPAL!$H$103&lt;&gt;"",OR(L328=PRINCIPAL!$I$103,L328=PRINCIPAL!$I$103+PRINCIPAL!$I$103,L328=PRINCIPAL!$I$103+PRINCIPAL!$I$103+PRINCIPAL!$I$103)),0,IF(AND(PRINCIPAL!$H$103&lt;&gt;"",L328=PRINCIPAL!$J$103),VLOOKUP($BG$321,'Banco de Dados'!$B$4:$J$50,8,FALSE)*PRINCIPAL!$H$103*(1-(PRINCIPAL!$K$103/100)),IF(AND(PRINCIPAL!$H$103&lt;&gt;"",L328=PRINCIPAL!$L$103),VLOOKUP($BG$321,'Banco de Dados'!$B$4:$J$50,8,FALSE)*PRINCIPAL!$H$103*(1-(PRINCIPAL!$M$103/100)),IF(AND(PRINCIPAL!$H$103&lt;&gt;"",L328=PRINCIPAL!$N$103),VLOOKUP($BG$321,'Banco de Dados'!$B$4:$J$50,8,FALSE)*PRINCIPAL!$H$103*(1-(PRINCIPAL!$O$103/100)),IF(PRINCIPAL!$H$103&lt;&gt;"",VLOOKUP($BG$321,'Banco de Dados'!$B$4:$J$50,8,FALSE)*PRINCIPAL!$H$103,IF(OR(L328=PRINCIPAL!$I$103,L328=PRINCIPAL!$I$103+PRINCIPAL!$I$103,L328=PRINCIPAL!$I$103+PRINCIPAL!$I$103+PRINCIPAL!$I$103),0,IF(L328=PRINCIPAL!$J$103,VLOOKUP($BG$321,'Banco de Dados'!$B$4:$J$50,6,FALSE)*(1-(PRINCIPAL!$K$103/100)),IF(L328=PRINCIPAL!$L$103,VLOOKUP($BG$321,'Banco de Dados'!$B$4:$J$50,6,FALSE)*(1-(PRINCIPAL!$M$103/100)),IF(L328=PRINCIPAL!$N$103,VLOOKUP($BG$321,'Banco de Dados'!$B$4:$J$50,6,FALSE)*(1-(PRINCIPAL!$O$103/100)),VLOOKUP($BG$321,'Banco de Dados'!$B$4:$J$50,6,FALSE)))))))))),"")</f>
        <v/>
      </c>
      <c r="BG328" s="29" t="str">
        <f>IFERROR(BF328*(IFERROR(VLOOKUP($BG$321,'Banco de Dados'!$B$4:$J$50,4,FALSE),"ERRO")),"")</f>
        <v/>
      </c>
      <c r="BH328" s="29" t="str">
        <f t="shared" si="219"/>
        <v/>
      </c>
      <c r="BI328" s="103" t="str">
        <f>IFERROR(BH328*(C328*(PRINCIPAL!$G$103/100))*0.47*(44/12),"")</f>
        <v/>
      </c>
      <c r="BJ328" s="102" t="str">
        <f t="shared" si="204"/>
        <v/>
      </c>
    </row>
    <row r="329" spans="2:62" ht="12.75" customHeight="1" x14ac:dyDescent="0.3">
      <c r="B329" s="326">
        <f t="shared" si="205"/>
        <v>2026</v>
      </c>
      <c r="C329" s="340"/>
      <c r="D329" s="1"/>
      <c r="E329" s="116">
        <v>6</v>
      </c>
      <c r="F329" s="24" t="str">
        <f>IFERROR(VLOOKUP($G$321,'Banco de Dados'!$B$4:$J$50,6,FALSE),"")</f>
        <v/>
      </c>
      <c r="G329" s="25" t="str">
        <f>IFERROR(F329*(IFERROR(VLOOKUP($G$321,'Banco de Dados'!$B$4:$J$50,4,FALSE),"ERRO")),"")</f>
        <v/>
      </c>
      <c r="H329" s="25" t="str">
        <f t="shared" si="206"/>
        <v/>
      </c>
      <c r="I329" s="103" t="str">
        <f t="shared" si="207"/>
        <v/>
      </c>
      <c r="J329" s="117" t="str">
        <f t="shared" si="208"/>
        <v/>
      </c>
      <c r="K329" s="1"/>
      <c r="L329" s="91">
        <v>6</v>
      </c>
      <c r="M329" s="24" t="str">
        <f>IFERROR(IF(AND(PRINCIPAL!$H$94&lt;&gt;"",OR(L329=PRINCIPAL!$I$94,L329=PRINCIPAL!$I$94+PRINCIPAL!$I$94,L329=PRINCIPAL!$I$94+PRINCIPAL!$I$94+PRINCIPAL!$I$94)),0,IF(AND(PRINCIPAL!$H$94&lt;&gt;"",L329=PRINCIPAL!$J$94),VLOOKUP($N$321,'Banco de Dados'!$B$4:$J$50,8,FALSE)*PRINCIPAL!$H$94*(1-(PRINCIPAL!$K$94/100)),IF(AND(PRINCIPAL!$H$94&lt;&gt;"",L329=PRINCIPAL!$L$94),VLOOKUP($N$321,'Banco de Dados'!$B$4:$J$50,8,FALSE)*PRINCIPAL!$H$94*(1-(PRINCIPAL!$M$94/100)),IF(AND(PRINCIPAL!$H$94&lt;&gt;"",L329=PRINCIPAL!$N$94),VLOOKUP($N$321,'Banco de Dados'!$B$4:$J$50,8,FALSE)*PRINCIPAL!$H$94*(1-(PRINCIPAL!$O$94/100)),IF(PRINCIPAL!$H$94&lt;&gt;"",VLOOKUP($N$321,'Banco de Dados'!$B$4:$J$50,8,FALSE)*PRINCIPAL!$H$94,IF(OR(L329=PRINCIPAL!$I$94,L329=PRINCIPAL!$I$94+PRINCIPAL!$I$94,L329=PRINCIPAL!$I$94+PRINCIPAL!$I$94+PRINCIPAL!$I$94),0,IF(L329=PRINCIPAL!$J$94,VLOOKUP($N$321,'Banco de Dados'!$B$4:$J$50,6,FALSE)*(1-(PRINCIPAL!$K$94/100)),IF(L329=PRINCIPAL!$L$94,VLOOKUP($N$321,'Banco de Dados'!$B$4:$J$50,6,FALSE)*(1-(PRINCIPAL!$M$94/100)),IF(L329=PRINCIPAL!$N$94,VLOOKUP($N$321,'Banco de Dados'!$B$4:$J$50,6,FALSE)*(1-(PRINCIPAL!$O$94/100)),VLOOKUP($N$321,'Banco de Dados'!$B$4:$J$50,6,FALSE)))))))))),"")</f>
        <v/>
      </c>
      <c r="N329" s="25" t="str">
        <f>IFERROR(M329*(IFERROR(VLOOKUP($N$321,'Banco de Dados'!$B$4:$J$50,4,FALSE),"ERRO")),"")</f>
        <v/>
      </c>
      <c r="O329" s="25" t="str">
        <f t="shared" si="209"/>
        <v/>
      </c>
      <c r="P329" s="103" t="str">
        <f>IFERROR(O329*(C329*(PRINCIPAL!$G$94/100))*0.47*(44/12),"")</f>
        <v/>
      </c>
      <c r="Q329" s="107" t="str">
        <f t="shared" ref="Q329:Q339" si="225">IFERROR(Q328+P329,"")</f>
        <v/>
      </c>
      <c r="R329" s="29" t="str">
        <f>IFERROR(IF(AND(PRINCIPAL!$H$95&lt;&gt;"",OR(L329=PRINCIPAL!$I$95,L329=PRINCIPAL!$I$95+PRINCIPAL!$I$95,L329=PRINCIPAL!$I$95+PRINCIPAL!$I$95+PRINCIPAL!$I$95)),0,IF(AND(PRINCIPAL!$H$95&lt;&gt;"",L329=PRINCIPAL!$J$95),VLOOKUP($S$321,'Banco de Dados'!$B$4:$J$50,8,FALSE)*PRINCIPAL!$H$95*(1-(PRINCIPAL!$K$95/100)),IF(AND(PRINCIPAL!$H$95&lt;&gt;"",L329=PRINCIPAL!$L$95),VLOOKUP($S$321,'Banco de Dados'!$B$4:$J$50,8,FALSE)*PRINCIPAL!$H$95*(1-(PRINCIPAL!$M$95/100)),IF(AND(PRINCIPAL!$H$95&lt;&gt;"",L329=PRINCIPAL!$N$95),VLOOKUP($S$321,'Banco de Dados'!$B$4:$J$50,8,FALSE)*PRINCIPAL!$H$95*(1-(PRINCIPAL!$O$95/100)),IF(PRINCIPAL!$H$95&lt;&gt;"",VLOOKUP($S$321,'Banco de Dados'!$B$4:$J$50,8,FALSE)*PRINCIPAL!$H$95,IF(OR(L329=PRINCIPAL!$I$95,L329=PRINCIPAL!$I$95+PRINCIPAL!$I$95,L329=PRINCIPAL!$I$95+PRINCIPAL!$I$95+PRINCIPAL!$I$95),0,IF(L329=PRINCIPAL!$J$95,VLOOKUP($S$321,'Banco de Dados'!$B$4:$J$50,6,FALSE)*(1-(PRINCIPAL!$K$95/100)),IF(L329=PRINCIPAL!$L$95,VLOOKUP($S$321,'Banco de Dados'!$B$4:$J$50,6,FALSE)*(1-(PRINCIPAL!$M$95/100)),IF(L329=PRINCIPAL!$N$95,VLOOKUP($S$321,'Banco de Dados'!$B$4:$J$50,6,FALSE)*(1-(PRINCIPAL!$O$95/100)),VLOOKUP($S$321,'Banco de Dados'!$B$4:$J$50,6,FALSE)))))))))),"")</f>
        <v/>
      </c>
      <c r="S329" s="29" t="str">
        <f>IFERROR(R329*(IFERROR(VLOOKUP($S$321,'Banco de Dados'!$B$4:$J$50,4,FALSE),"ERRO")),"")</f>
        <v/>
      </c>
      <c r="T329" s="29" t="str">
        <f t="shared" si="210"/>
        <v/>
      </c>
      <c r="U329" s="103" t="str">
        <f>IFERROR(T329*(C329*(PRINCIPAL!$G$95/100))*0.47*(44/12),"")</f>
        <v/>
      </c>
      <c r="V329" s="103" t="str">
        <f t="shared" si="202"/>
        <v/>
      </c>
      <c r="W329" s="30" t="str">
        <f>IFERROR(IF(AND(PRINCIPAL!$H$96&lt;&gt;"",OR(L329=PRINCIPAL!$I$96,L329=PRINCIPAL!$I$96+PRINCIPAL!$I$96,L329=PRINCIPAL!$I$96+PRINCIPAL!$I$96+PRINCIPAL!$I$96)),0,IF(AND(PRINCIPAL!$H$96&lt;&gt;"",L329=PRINCIPAL!$J$96),VLOOKUP($X$321,'Banco de Dados'!$B$4:$J$50,8,FALSE)*PRINCIPAL!$H$96*(1-(PRINCIPAL!$K$96/100)),IF(AND(PRINCIPAL!$H$96&lt;&gt;"",L329=PRINCIPAL!$L$96),VLOOKUP($X$321,'Banco de Dados'!$B$4:$J$50,8,FALSE)*PRINCIPAL!$H$96*(1-(PRINCIPAL!$M$96/100)),IF(AND(PRINCIPAL!$H$96&lt;&gt;"",L329=PRINCIPAL!$N$96),VLOOKUP($X$321,'Banco de Dados'!$B$4:$J$50,8,FALSE)*PRINCIPAL!$H$96*(1-(PRINCIPAL!$O$96/100)),IF(PRINCIPAL!$H$96&lt;&gt;"",VLOOKUP($X$321,'Banco de Dados'!$B$4:$J$50,8,FALSE)*PRINCIPAL!$H$96,IF(OR(L329=PRINCIPAL!$I$96,L329=PRINCIPAL!$I$96+PRINCIPAL!$I$96,L329=PRINCIPAL!$I$96+PRINCIPAL!$I$96+PRINCIPAL!$I$96),0,IF(L329=PRINCIPAL!$J$96,VLOOKUP($X$321,'Banco de Dados'!$B$4:$J$50,6,FALSE)*(1-(PRINCIPAL!$K$96/100)),IF(L329=PRINCIPAL!$L$96,VLOOKUP($X$321,'Banco de Dados'!$B$4:$J$50,6,FALSE)*(1-(PRINCIPAL!$M$96/100)),IF(L329=PRINCIPAL!$N$96,VLOOKUP($X$321,'Banco de Dados'!$B$4:$J$50,6,FALSE)*(1-(PRINCIPAL!$O$96/100)),VLOOKUP($X$321,'Banco de Dados'!$B$4:$J$50,6,FALSE)))))))))),"")</f>
        <v/>
      </c>
      <c r="X329" s="29" t="str">
        <f>IFERROR(W329*(IFERROR(VLOOKUP($X$321,'Banco de Dados'!$B$4:$J$50,4,FALSE),"ERRO")),"")</f>
        <v/>
      </c>
      <c r="Y329" s="29" t="str">
        <f t="shared" si="220"/>
        <v/>
      </c>
      <c r="Z329" s="103" t="str">
        <f>IFERROR(Y329*(C329*(PRINCIPAL!$G$96/100))*0.47*(44/12),"")</f>
        <v/>
      </c>
      <c r="AA329" s="111" t="str">
        <f t="shared" si="221"/>
        <v/>
      </c>
      <c r="AB329" s="30" t="str">
        <f>IFERROR(IF(AND(PRINCIPAL!$H$97&lt;&gt;"",OR(L329=PRINCIPAL!$I$97,L329=PRINCIPAL!$I$97+PRINCIPAL!$I$97,L329=PRINCIPAL!$I$97+PRINCIPAL!$I$97+PRINCIPAL!$I$97)),0,IF(AND(PRINCIPAL!$H$97&lt;&gt;"",L329=PRINCIPAL!$J$97),VLOOKUP($AC$321,'Banco de Dados'!$B$4:$J$50,8,FALSE)*PRINCIPAL!$H$97*(1-(PRINCIPAL!$K$97/100)),IF(AND(PRINCIPAL!$H$97&lt;&gt;"",L329=PRINCIPAL!$L$97),VLOOKUP($AC$321,'Banco de Dados'!$B$4:$J$50,8,FALSE)*PRINCIPAL!$H$97*(1-(PRINCIPAL!$M$97/100)),IF(AND(PRINCIPAL!$H$97&lt;&gt;"",L329=PRINCIPAL!$N$97),VLOOKUP($AC$321,'Banco de Dados'!$B$4:$J$50,8,FALSE)*PRINCIPAL!$H$97*(1-(PRINCIPAL!$O$97/100)),IF(PRINCIPAL!$H$97&lt;&gt;"",VLOOKUP($AC$321,'Banco de Dados'!$B$4:$J$50,8,FALSE)*PRINCIPAL!$H$97,IF(OR(L329=PRINCIPAL!$I$97,L329=PRINCIPAL!$I$97+PRINCIPAL!$I$97,L329=PRINCIPAL!$I$97+PRINCIPAL!$I$97+PRINCIPAL!$I$97),0,IF(L329=PRINCIPAL!$J$97,VLOOKUP($AC$321,'Banco de Dados'!$B$4:$J$50,6,FALSE)*(1-(PRINCIPAL!$K$97/100)),IF(L329=PRINCIPAL!$L$97,VLOOKUP($AC$321,'Banco de Dados'!$B$4:$J$50,6,FALSE)*(1-(PRINCIPAL!$M$97/100)),IF(L329=PRINCIPAL!$N$97,VLOOKUP($AC$321,'Banco de Dados'!$B$4:$J$50,6,FALSE)*(1-(PRINCIPAL!$O$97/100)),VLOOKUP($AC$321,'Banco de Dados'!$B$4:$J$50,6,FALSE)))))))))),"")</f>
        <v/>
      </c>
      <c r="AC329" s="29" t="str">
        <f>IFERROR(AB329*(IFERROR(VLOOKUP($AC$321,'Banco de Dados'!$B$4:$J$50,4,FALSE),"ERRO")),"")</f>
        <v/>
      </c>
      <c r="AD329" s="29" t="str">
        <f t="shared" si="211"/>
        <v/>
      </c>
      <c r="AE329" s="103" t="str">
        <f>IFERROR(AD329*(C329*(PRINCIPAL!$G$97/100))*0.47*(44/12),"")</f>
        <v/>
      </c>
      <c r="AF329" s="111" t="str">
        <f t="shared" si="212"/>
        <v/>
      </c>
      <c r="AG329" s="30" t="str">
        <f>IFERROR(IF(AND(PRINCIPAL!$H$98&lt;&gt;"",OR(L329=PRINCIPAL!$I$98,L329=PRINCIPAL!$I$98+PRINCIPAL!$I$98,L329=PRINCIPAL!$I$98+PRINCIPAL!$I$98+PRINCIPAL!$I$98)),0,IF(AND(PRINCIPAL!$H$98&lt;&gt;"",L329=PRINCIPAL!$J$98),VLOOKUP($AH$321,'Banco de Dados'!$B$4:$J$50,8,FALSE)*PRINCIPAL!$H$98*(1-(PRINCIPAL!$K$98/100)),IF(AND(PRINCIPAL!$H$98&lt;&gt;"",L329=PRINCIPAL!$L$98),VLOOKUP($AH$321,'Banco de Dados'!$B$4:$J$50,8,FALSE)*PRINCIPAL!$H$98*(1-(PRINCIPAL!$M$98/100)),IF(AND(PRINCIPAL!$H$98&lt;&gt;"",L329=PRINCIPAL!$N$98),VLOOKUP($AH$321,'Banco de Dados'!$B$4:$J$50,8,FALSE)*PRINCIPAL!$H$98*(1-(PRINCIPAL!$O$98/100)),IF(PRINCIPAL!$H$98&lt;&gt;"",VLOOKUP($AH$321,'Banco de Dados'!$B$4:$J$50,8,FALSE)*PRINCIPAL!$H$98,IF(OR(L329=PRINCIPAL!$I$98,L329=PRINCIPAL!$I$98+PRINCIPAL!$I$98,L329=PRINCIPAL!$I$98+PRINCIPAL!$I$98+PRINCIPAL!$I$98),0,IF(L329=PRINCIPAL!$J$98,VLOOKUP($AH$321,'Banco de Dados'!$B$4:$J$50,6,FALSE)*(1-(PRINCIPAL!$K$98/100)),IF(L329=PRINCIPAL!$L$98,VLOOKUP($AH$321,'Banco de Dados'!$B$4:$J$50,6,FALSE)*(1-(PRINCIPAL!$M$98/100)),IF(L329=PRINCIPAL!$N$98,VLOOKUP($AH$321,'Banco de Dados'!$B$4:$J$50,6,FALSE)*(1-(PRINCIPAL!$O$98/100)),VLOOKUP($AH$321,'Banco de Dados'!$B$4:$J$50,6,FALSE)))))))))),"")</f>
        <v/>
      </c>
      <c r="AH329" s="29" t="str">
        <f>IFERROR(AG329*(IFERROR(VLOOKUP($AH$321,'Banco de Dados'!$B$4:$J$50,4,FALSE),"ERRO")),"")</f>
        <v/>
      </c>
      <c r="AI329" s="29" t="str">
        <f t="shared" si="213"/>
        <v/>
      </c>
      <c r="AJ329" s="103" t="str">
        <f>IFERROR(AI329*(C329*(PRINCIPAL!$G$98/100))*0.47*(44/12),"")</f>
        <v/>
      </c>
      <c r="AK329" s="111" t="str">
        <f t="shared" si="222"/>
        <v/>
      </c>
      <c r="AL329" s="30" t="str">
        <f>IFERROR(IF(AND(PRINCIPAL!$H$99&lt;&gt;"",OR(L329=PRINCIPAL!$I$99,L329=PRINCIPAL!$I$99+PRINCIPAL!$I$99,L329=PRINCIPAL!$I$99+PRINCIPAL!$I$99+PRINCIPAL!$I$99)),0,IF(AND(PRINCIPAL!$H$99&lt;&gt;"",L329=PRINCIPAL!$J$99),VLOOKUP($AM$321,'Banco de Dados'!$B$4:$J$50,8,FALSE)*PRINCIPAL!$H$99*(1-(PRINCIPAL!$K$99/100)),IF(AND(PRINCIPAL!$H$99&lt;&gt;"",L329=PRINCIPAL!$L$99),VLOOKUP($AM$321,'Banco de Dados'!$B$4:$J$50,8,FALSE)*PRINCIPAL!$H$99*(1-(PRINCIPAL!$M$99/100)),IF(AND(PRINCIPAL!$H$99&lt;&gt;"",L329=PRINCIPAL!$N$99),VLOOKUP($AM$321,'Banco de Dados'!$B$4:$J$50,8,FALSE)*PRINCIPAL!$H$99*(1-(PRINCIPAL!$O$99/100)),IF(PRINCIPAL!$H$99&lt;&gt;"",VLOOKUP($AM$321,'Banco de Dados'!$B$4:$J$50,8,FALSE)*PRINCIPAL!$H$99,IF(OR(L329=PRINCIPAL!$I$99,L329=PRINCIPAL!$I$99+PRINCIPAL!$I$99,L329=PRINCIPAL!$I$99+PRINCIPAL!$I$99+PRINCIPAL!$I$99),0,IF(L329=PRINCIPAL!$J$99,VLOOKUP($AM$321,'Banco de Dados'!$B$4:$J$50,6,FALSE)*(1-(PRINCIPAL!$K$99/100)),IF(L329=PRINCIPAL!$L$99,VLOOKUP($AM$321,'Banco de Dados'!$B$4:$J$50,6,FALSE)*(1-(PRINCIPAL!$M$99/100)),IF(L329=PRINCIPAL!$N$99,VLOOKUP($AM$321,'Banco de Dados'!$B$4:$J$50,6,FALSE)*(1-(PRINCIPAL!$O$99/100)),VLOOKUP($AM$321,'Banco de Dados'!$B$4:$J$50,6,FALSE)))))))))),"")</f>
        <v/>
      </c>
      <c r="AM329" s="29" t="str">
        <f>IFERROR(AL329*(IFERROR(VLOOKUP($AM$321,'Banco de Dados'!$B$4:$J$50,4,FALSE),"ERRO")),"")</f>
        <v/>
      </c>
      <c r="AN329" s="29" t="str">
        <f t="shared" si="214"/>
        <v/>
      </c>
      <c r="AO329" s="103" t="str">
        <f>IFERROR(AN329*(C329*(PRINCIPAL!$G$99/100))*0.47*(44/12),"")</f>
        <v/>
      </c>
      <c r="AP329" s="111" t="str">
        <f t="shared" si="215"/>
        <v/>
      </c>
      <c r="AQ329" s="30" t="str">
        <f>IFERROR(IF(AND(PRINCIPAL!$H$100&lt;&gt;"",OR(L329=PRINCIPAL!$I$100,L329=PRINCIPAL!$I$100+PRINCIPAL!$I$100,L329=PRINCIPAL!$I$100+PRINCIPAL!$I$100+PRINCIPAL!$I$100)),0,IF(AND(PRINCIPAL!$H$100&lt;&gt;"",L329=PRINCIPAL!$J$100),VLOOKUP($AR$321,'Banco de Dados'!$B$4:$J$50,8,FALSE)*PRINCIPAL!$H$100*(1-(PRINCIPAL!$K$100/100)),IF(AND(PRINCIPAL!$H$100&lt;&gt;"",L329=PRINCIPAL!$L$100),VLOOKUP($AR$321,'Banco de Dados'!$B$4:$J$50,8,FALSE)*PRINCIPAL!$H$100*(1-(PRINCIPAL!$M$100/100)),IF(AND(PRINCIPAL!$H$100&lt;&gt;"",L329=PRINCIPAL!$N$100),VLOOKUP($AR$321,'Banco de Dados'!$B$4:$J$50,8,FALSE)*PRINCIPAL!$H$100*(1-(PRINCIPAL!$O$100/100)),IF(PRINCIPAL!$H$100&lt;&gt;"",VLOOKUP($AR$321,'Banco de Dados'!$B$4:$J$50,8,FALSE)*PRINCIPAL!$H$100,IF(OR(L329=PRINCIPAL!$I$100,L329=PRINCIPAL!$I$100+PRINCIPAL!$I$100,L329=PRINCIPAL!$I$100+PRINCIPAL!$I$100+PRINCIPAL!$I$100),0,IF(L329=PRINCIPAL!$J$100,VLOOKUP($AR$321,'Banco de Dados'!$B$4:$J$50,6,FALSE)*(1-(PRINCIPAL!$K$100/100)),IF(L329=PRINCIPAL!$L$100,VLOOKUP($AR$321,'Banco de Dados'!$B$4:$J$50,6,FALSE)*(1-(PRINCIPAL!$M$100/100)),IF(L329=PRINCIPAL!$N$100,VLOOKUP($AR$321,'Banco de Dados'!$B$4:$J$50,6,FALSE)*(1-(PRINCIPAL!$O$100/100)),VLOOKUP($AR$321,'Banco de Dados'!$B$4:$J$50,6,FALSE)))))))))),"")</f>
        <v/>
      </c>
      <c r="AR329" s="29" t="str">
        <f>IFERROR(AQ329*(IFERROR(VLOOKUP($AR$321,'Banco de Dados'!$B$4:$J$50,4,FALSE),"ERRO")),"")</f>
        <v/>
      </c>
      <c r="AS329" s="29" t="str">
        <f t="shared" si="216"/>
        <v/>
      </c>
      <c r="AT329" s="103" t="str">
        <f>IFERROR(AS329*(C329*(PRINCIPAL!$G$100/100))*0.47*(44/12),"")</f>
        <v/>
      </c>
      <c r="AU329" s="111" t="str">
        <f t="shared" si="217"/>
        <v/>
      </c>
      <c r="AV329" s="30" t="str">
        <f>IFERROR(IF(AND(PRINCIPAL!$H$101&lt;&gt;"",OR(L329=PRINCIPAL!$I$101,L329=PRINCIPAL!$I$101+PRINCIPAL!$I$101,L329=PRINCIPAL!$I$101+PRINCIPAL!$I$101+PRINCIPAL!$I$101)),0,IF(AND(PRINCIPAL!$H$101&lt;&gt;"",L329=PRINCIPAL!$J$101),VLOOKUP($AW$321,'Banco de Dados'!$B$4:$J$50,8,FALSE)*PRINCIPAL!$H$101*(1-(PRINCIPAL!$K$101/100)),IF(AND(PRINCIPAL!$H$101&lt;&gt;"",L329=PRINCIPAL!$L$101),VLOOKUP($AW$321,'Banco de Dados'!$B$4:$J$50,8,FALSE)*PRINCIPAL!$H$101*(1-(PRINCIPAL!$M$101/100)),IF(AND(PRINCIPAL!$H$101&lt;&gt;"",L329=PRINCIPAL!$N$101),VLOOKUP($AW$321,'Banco de Dados'!$B$4:$J$50,8,FALSE)*PRINCIPAL!$H$101*(1-(PRINCIPAL!$O$101/100)),IF(PRINCIPAL!$H$101&lt;&gt;"",VLOOKUP($AW$321,'Banco de Dados'!$B$4:$J$50,8,FALSE)*PRINCIPAL!$H$101,IF(OR(L329=PRINCIPAL!$I$101,L329=PRINCIPAL!$I$101+PRINCIPAL!$I$101,L329=PRINCIPAL!$I$101+PRINCIPAL!$I$101+PRINCIPAL!$I$101),0,IF(L329=PRINCIPAL!$J$101,VLOOKUP($AW$321,'Banco de Dados'!$B$4:$J$50,6,FALSE)*(1-(PRINCIPAL!$K$101/100)),IF(L329=PRINCIPAL!$L$101,VLOOKUP($AW$321,'Banco de Dados'!$B$4:$J$50,6,FALSE)*(1-(PRINCIPAL!$M$101/100)),IF(L329=PRINCIPAL!$N$101,VLOOKUP($AW$321,'Banco de Dados'!$B$4:$J$50,6,FALSE)*(1-(PRINCIPAL!$O$101/100)),VLOOKUP($AW$321,'Banco de Dados'!$B$4:$J$50,6,FALSE)))))))))),"")</f>
        <v/>
      </c>
      <c r="AW329" s="29" t="str">
        <f>IFERROR(AV329*(IFERROR(VLOOKUP($AW$321,'Banco de Dados'!$B$4:$J$50,4,FALSE),"ERRO")),"")</f>
        <v/>
      </c>
      <c r="AX329" s="29" t="str">
        <f t="shared" si="218"/>
        <v/>
      </c>
      <c r="AY329" s="103" t="str">
        <f>IFERROR(AX329*(C329*(PRINCIPAL!$G$101/100))*0.47*(44/12),"")</f>
        <v/>
      </c>
      <c r="AZ329" s="111" t="str">
        <f t="shared" si="223"/>
        <v/>
      </c>
      <c r="BA329" s="30" t="str">
        <f>IFERROR(IF(AND(PRINCIPAL!$H$102&lt;&gt;"",OR(L329=PRINCIPAL!$I$102,L329=PRINCIPAL!$I$102+PRINCIPAL!$I$102,L329=PRINCIPAL!$I$102+PRINCIPAL!$I$102+PRINCIPAL!$I$102)),0,IF(AND(PRINCIPAL!$H$102&lt;&gt;"",L329=PRINCIPAL!$J$102),VLOOKUP($BB$321,'Banco de Dados'!$B$4:$J$50,8,FALSE)*PRINCIPAL!$H$102*(1-(PRINCIPAL!$K$102/100)),IF(AND(PRINCIPAL!$H$102&lt;&gt;"",L329=PRINCIPAL!$L$102),VLOOKUP($BB$321,'Banco de Dados'!$B$4:$J$50,8,FALSE)*PRINCIPAL!$H$102*(1-(PRINCIPAL!$M$102/100)),IF(AND(PRINCIPAL!$H$102&lt;&gt;"",L329=PRINCIPAL!$N$102),VLOOKUP($BB$321,'Banco de Dados'!$B$4:$J$50,8,FALSE)*PRINCIPAL!$H$102*(1-(PRINCIPAL!$O$102/100)),IF(PRINCIPAL!$H$102&lt;&gt;"",VLOOKUP($BB$321,'Banco de Dados'!$B$4:$J$50,8,FALSE)*PRINCIPAL!$H$102,IF(OR(L329=PRINCIPAL!$I$102,L329=PRINCIPAL!$I$102+PRINCIPAL!$I$102,L329=PRINCIPAL!$I$102+PRINCIPAL!$I$102+PRINCIPAL!$I$102),0,IF(L329=PRINCIPAL!$J$102,VLOOKUP($BB$321,'Banco de Dados'!$B$4:$J$50,6,FALSE)*(1-(PRINCIPAL!$K$102/100)),IF(L329=PRINCIPAL!$L$102,VLOOKUP($BB$321,'Banco de Dados'!$B$4:$J$50,6,FALSE)*(1-(PRINCIPAL!$M$102/100)),IF(L329=PRINCIPAL!$N$102,VLOOKUP($BB$321,'Banco de Dados'!$B$4:$J$50,6,FALSE)*(1-(PRINCIPAL!$O$102/100)),VLOOKUP($BB$321,'Banco de Dados'!$B$4:$J$50,6,FALSE)))))))))),"")</f>
        <v/>
      </c>
      <c r="BB329" s="29" t="str">
        <f>IFERROR(BA329*(IFERROR(VLOOKUP($BB$321,'Banco de Dados'!$B$4:$J$50,4,FALSE),"ERRO")),"")</f>
        <v/>
      </c>
      <c r="BC329" s="29" t="str">
        <f t="shared" si="224"/>
        <v/>
      </c>
      <c r="BD329" s="103" t="str">
        <f>IFERROR(BC329*(C329*(PRINCIPAL!$G$102/100))*0.47*(44/12),"")</f>
        <v/>
      </c>
      <c r="BE329" s="111" t="str">
        <f t="shared" si="203"/>
        <v/>
      </c>
      <c r="BF329" s="30" t="str">
        <f>IFERROR(IF(AND(PRINCIPAL!$H$103&lt;&gt;"",OR(L329=PRINCIPAL!$I$103,L329=PRINCIPAL!$I$103+PRINCIPAL!$I$103,L329=PRINCIPAL!$I$103+PRINCIPAL!$I$103+PRINCIPAL!$I$103)),0,IF(AND(PRINCIPAL!$H$103&lt;&gt;"",L329=PRINCIPAL!$J$103),VLOOKUP($BG$321,'Banco de Dados'!$B$4:$J$50,8,FALSE)*PRINCIPAL!$H$103*(1-(PRINCIPAL!$K$103/100)),IF(AND(PRINCIPAL!$H$103&lt;&gt;"",L329=PRINCIPAL!$L$103),VLOOKUP($BG$321,'Banco de Dados'!$B$4:$J$50,8,FALSE)*PRINCIPAL!$H$103*(1-(PRINCIPAL!$M$103/100)),IF(AND(PRINCIPAL!$H$103&lt;&gt;"",L329=PRINCIPAL!$N$103),VLOOKUP($BG$321,'Banco de Dados'!$B$4:$J$50,8,FALSE)*PRINCIPAL!$H$103*(1-(PRINCIPAL!$O$103/100)),IF(PRINCIPAL!$H$103&lt;&gt;"",VLOOKUP($BG$321,'Banco de Dados'!$B$4:$J$50,8,FALSE)*PRINCIPAL!$H$103,IF(OR(L329=PRINCIPAL!$I$103,L329=PRINCIPAL!$I$103+PRINCIPAL!$I$103,L329=PRINCIPAL!$I$103+PRINCIPAL!$I$103+PRINCIPAL!$I$103),0,IF(L329=PRINCIPAL!$J$103,VLOOKUP($BG$321,'Banco de Dados'!$B$4:$J$50,6,FALSE)*(1-(PRINCIPAL!$K$103/100)),IF(L329=PRINCIPAL!$L$103,VLOOKUP($BG$321,'Banco de Dados'!$B$4:$J$50,6,FALSE)*(1-(PRINCIPAL!$M$103/100)),IF(L329=PRINCIPAL!$N$103,VLOOKUP($BG$321,'Banco de Dados'!$B$4:$J$50,6,FALSE)*(1-(PRINCIPAL!$O$103/100)),VLOOKUP($BG$321,'Banco de Dados'!$B$4:$J$50,6,FALSE)))))))))),"")</f>
        <v/>
      </c>
      <c r="BG329" s="29" t="str">
        <f>IFERROR(BF329*(IFERROR(VLOOKUP($BG$321,'Banco de Dados'!$B$4:$J$50,4,FALSE),"ERRO")),"")</f>
        <v/>
      </c>
      <c r="BH329" s="29" t="str">
        <f t="shared" si="219"/>
        <v/>
      </c>
      <c r="BI329" s="103" t="str">
        <f>IFERROR(BH329*(C329*(PRINCIPAL!$G$103/100))*0.47*(44/12),"")</f>
        <v/>
      </c>
      <c r="BJ329" s="102" t="str">
        <f t="shared" si="204"/>
        <v/>
      </c>
    </row>
    <row r="330" spans="2:62" ht="12.75" customHeight="1" x14ac:dyDescent="0.3">
      <c r="B330" s="326">
        <f t="shared" si="205"/>
        <v>2027</v>
      </c>
      <c r="C330" s="340"/>
      <c r="D330" s="1"/>
      <c r="E330" s="116">
        <v>7</v>
      </c>
      <c r="F330" s="24" t="str">
        <f>IFERROR(VLOOKUP($G$321,'Banco de Dados'!$B$4:$J$50,6,FALSE),"")</f>
        <v/>
      </c>
      <c r="G330" s="25" t="str">
        <f>IFERROR(F330*(IFERROR(VLOOKUP($G$321,'Banco de Dados'!$B$4:$J$50,4,FALSE),"ERRO")),"")</f>
        <v/>
      </c>
      <c r="H330" s="25" t="str">
        <f t="shared" si="206"/>
        <v/>
      </c>
      <c r="I330" s="103" t="str">
        <f t="shared" si="207"/>
        <v/>
      </c>
      <c r="J330" s="117" t="str">
        <f t="shared" si="208"/>
        <v/>
      </c>
      <c r="K330" s="1"/>
      <c r="L330" s="91">
        <v>7</v>
      </c>
      <c r="M330" s="24" t="str">
        <f>IFERROR(IF(AND(PRINCIPAL!$H$94&lt;&gt;"",OR(L330=PRINCIPAL!$I$94,L330=PRINCIPAL!$I$94+PRINCIPAL!$I$94,L330=PRINCIPAL!$I$94+PRINCIPAL!$I$94+PRINCIPAL!$I$94)),0,IF(AND(PRINCIPAL!$H$94&lt;&gt;"",L330=PRINCIPAL!$J$94),VLOOKUP($N$321,'Banco de Dados'!$B$4:$J$50,8,FALSE)*PRINCIPAL!$H$94*(1-(PRINCIPAL!$K$94/100)),IF(AND(PRINCIPAL!$H$94&lt;&gt;"",L330=PRINCIPAL!$L$94),VLOOKUP($N$321,'Banco de Dados'!$B$4:$J$50,8,FALSE)*PRINCIPAL!$H$94*(1-(PRINCIPAL!$M$94/100)),IF(AND(PRINCIPAL!$H$94&lt;&gt;"",L330=PRINCIPAL!$N$94),VLOOKUP($N$321,'Banco de Dados'!$B$4:$J$50,8,FALSE)*PRINCIPAL!$H$94*(1-(PRINCIPAL!$O$94/100)),IF(PRINCIPAL!$H$94&lt;&gt;"",VLOOKUP($N$321,'Banco de Dados'!$B$4:$J$50,8,FALSE)*PRINCIPAL!$H$94,IF(OR(L330=PRINCIPAL!$I$94,L330=PRINCIPAL!$I$94+PRINCIPAL!$I$94,L330=PRINCIPAL!$I$94+PRINCIPAL!$I$94+PRINCIPAL!$I$94),0,IF(L330=PRINCIPAL!$J$94,VLOOKUP($N$321,'Banco de Dados'!$B$4:$J$50,6,FALSE)*(1-(PRINCIPAL!$K$94/100)),IF(L330=PRINCIPAL!$L$94,VLOOKUP($N$321,'Banco de Dados'!$B$4:$J$50,6,FALSE)*(1-(PRINCIPAL!$M$94/100)),IF(L330=PRINCIPAL!$N$94,VLOOKUP($N$321,'Banco de Dados'!$B$4:$J$50,6,FALSE)*(1-(PRINCIPAL!$O$94/100)),VLOOKUP($N$321,'Banco de Dados'!$B$4:$J$50,6,FALSE)))))))))),"")</f>
        <v/>
      </c>
      <c r="N330" s="25" t="str">
        <f>IFERROR(M330*(IFERROR(VLOOKUP($N$321,'Banco de Dados'!$B$4:$J$50,4,FALSE),"ERRO")),"")</f>
        <v/>
      </c>
      <c r="O330" s="25" t="str">
        <f t="shared" si="209"/>
        <v/>
      </c>
      <c r="P330" s="103" t="str">
        <f>IFERROR(O330*(C330*(PRINCIPAL!$G$94/100))*0.47*(44/12),"")</f>
        <v/>
      </c>
      <c r="Q330" s="107" t="str">
        <f t="shared" si="225"/>
        <v/>
      </c>
      <c r="R330" s="29" t="str">
        <f>IFERROR(IF(AND(PRINCIPAL!$H$95&lt;&gt;"",OR(L330=PRINCIPAL!$I$95,L330=PRINCIPAL!$I$95+PRINCIPAL!$I$95,L330=PRINCIPAL!$I$95+PRINCIPAL!$I$95+PRINCIPAL!$I$95)),0,IF(AND(PRINCIPAL!$H$95&lt;&gt;"",L330=PRINCIPAL!$J$95),VLOOKUP($S$321,'Banco de Dados'!$B$4:$J$50,8,FALSE)*PRINCIPAL!$H$95*(1-(PRINCIPAL!$K$95/100)),IF(AND(PRINCIPAL!$H$95&lt;&gt;"",L330=PRINCIPAL!$L$95),VLOOKUP($S$321,'Banco de Dados'!$B$4:$J$50,8,FALSE)*PRINCIPAL!$H$95*(1-(PRINCIPAL!$M$95/100)),IF(AND(PRINCIPAL!$H$95&lt;&gt;"",L330=PRINCIPAL!$N$95),VLOOKUP($S$321,'Banco de Dados'!$B$4:$J$50,8,FALSE)*PRINCIPAL!$H$95*(1-(PRINCIPAL!$O$95/100)),IF(PRINCIPAL!$H$95&lt;&gt;"",VLOOKUP($S$321,'Banco de Dados'!$B$4:$J$50,8,FALSE)*PRINCIPAL!$H$95,IF(OR(L330=PRINCIPAL!$I$95,L330=PRINCIPAL!$I$95+PRINCIPAL!$I$95,L330=PRINCIPAL!$I$95+PRINCIPAL!$I$95+PRINCIPAL!$I$95),0,IF(L330=PRINCIPAL!$J$95,VLOOKUP($S$321,'Banco de Dados'!$B$4:$J$50,6,FALSE)*(1-(PRINCIPAL!$K$95/100)),IF(L330=PRINCIPAL!$L$95,VLOOKUP($S$321,'Banco de Dados'!$B$4:$J$50,6,FALSE)*(1-(PRINCIPAL!$M$95/100)),IF(L330=PRINCIPAL!$N$95,VLOOKUP($S$321,'Banco de Dados'!$B$4:$J$50,6,FALSE)*(1-(PRINCIPAL!$O$95/100)),VLOOKUP($S$321,'Banco de Dados'!$B$4:$J$50,6,FALSE)))))))))),"")</f>
        <v/>
      </c>
      <c r="S330" s="29" t="str">
        <f>IFERROR(R330*(IFERROR(VLOOKUP($S$321,'Banco de Dados'!$B$4:$J$50,4,FALSE),"ERRO")),"")</f>
        <v/>
      </c>
      <c r="T330" s="29" t="str">
        <f t="shared" si="210"/>
        <v/>
      </c>
      <c r="U330" s="103" t="str">
        <f>IFERROR(T330*(C330*(PRINCIPAL!$G$95/100))*0.47*(44/12),"")</f>
        <v/>
      </c>
      <c r="V330" s="103" t="str">
        <f t="shared" si="202"/>
        <v/>
      </c>
      <c r="W330" s="30" t="str">
        <f>IFERROR(IF(AND(PRINCIPAL!$H$96&lt;&gt;"",OR(L330=PRINCIPAL!$I$96,L330=PRINCIPAL!$I$96+PRINCIPAL!$I$96,L330=PRINCIPAL!$I$96+PRINCIPAL!$I$96+PRINCIPAL!$I$96)),0,IF(AND(PRINCIPAL!$H$96&lt;&gt;"",L330=PRINCIPAL!$J$96),VLOOKUP($X$321,'Banco de Dados'!$B$4:$J$50,8,FALSE)*PRINCIPAL!$H$96*(1-(PRINCIPAL!$K$96/100)),IF(AND(PRINCIPAL!$H$96&lt;&gt;"",L330=PRINCIPAL!$L$96),VLOOKUP($X$321,'Banco de Dados'!$B$4:$J$50,8,FALSE)*PRINCIPAL!$H$96*(1-(PRINCIPAL!$M$96/100)),IF(AND(PRINCIPAL!$H$96&lt;&gt;"",L330=PRINCIPAL!$N$96),VLOOKUP($X$321,'Banco de Dados'!$B$4:$J$50,8,FALSE)*PRINCIPAL!$H$96*(1-(PRINCIPAL!$O$96/100)),IF(PRINCIPAL!$H$96&lt;&gt;"",VLOOKUP($X$321,'Banco de Dados'!$B$4:$J$50,8,FALSE)*PRINCIPAL!$H$96,IF(OR(L330=PRINCIPAL!$I$96,L330=PRINCIPAL!$I$96+PRINCIPAL!$I$96,L330=PRINCIPAL!$I$96+PRINCIPAL!$I$96+PRINCIPAL!$I$96),0,IF(L330=PRINCIPAL!$J$96,VLOOKUP($X$321,'Banco de Dados'!$B$4:$J$50,6,FALSE)*(1-(PRINCIPAL!$K$96/100)),IF(L330=PRINCIPAL!$L$96,VLOOKUP($X$321,'Banco de Dados'!$B$4:$J$50,6,FALSE)*(1-(PRINCIPAL!$M$96/100)),IF(L330=PRINCIPAL!$N$96,VLOOKUP($X$321,'Banco de Dados'!$B$4:$J$50,6,FALSE)*(1-(PRINCIPAL!$O$96/100)),VLOOKUP($X$321,'Banco de Dados'!$B$4:$J$50,6,FALSE)))))))))),"")</f>
        <v/>
      </c>
      <c r="X330" s="29" t="str">
        <f>IFERROR(W330*(IFERROR(VLOOKUP($X$321,'Banco de Dados'!$B$4:$J$50,4,FALSE),"ERRO")),"")</f>
        <v/>
      </c>
      <c r="Y330" s="29" t="str">
        <f t="shared" si="220"/>
        <v/>
      </c>
      <c r="Z330" s="103" t="str">
        <f>IFERROR(Y330*(C330*(PRINCIPAL!$G$96/100))*0.47*(44/12),"")</f>
        <v/>
      </c>
      <c r="AA330" s="111" t="str">
        <f t="shared" si="221"/>
        <v/>
      </c>
      <c r="AB330" s="30" t="str">
        <f>IFERROR(IF(AND(PRINCIPAL!$H$97&lt;&gt;"",OR(L330=PRINCIPAL!$I$97,L330=PRINCIPAL!$I$97+PRINCIPAL!$I$97,L330=PRINCIPAL!$I$97+PRINCIPAL!$I$97+PRINCIPAL!$I$97)),0,IF(AND(PRINCIPAL!$H$97&lt;&gt;"",L330=PRINCIPAL!$J$97),VLOOKUP($AC$321,'Banco de Dados'!$B$4:$J$50,8,FALSE)*PRINCIPAL!$H$97*(1-(PRINCIPAL!$K$97/100)),IF(AND(PRINCIPAL!$H$97&lt;&gt;"",L330=PRINCIPAL!$L$97),VLOOKUP($AC$321,'Banco de Dados'!$B$4:$J$50,8,FALSE)*PRINCIPAL!$H$97*(1-(PRINCIPAL!$M$97/100)),IF(AND(PRINCIPAL!$H$97&lt;&gt;"",L330=PRINCIPAL!$N$97),VLOOKUP($AC$321,'Banco de Dados'!$B$4:$J$50,8,FALSE)*PRINCIPAL!$H$97*(1-(PRINCIPAL!$O$97/100)),IF(PRINCIPAL!$H$97&lt;&gt;"",VLOOKUP($AC$321,'Banco de Dados'!$B$4:$J$50,8,FALSE)*PRINCIPAL!$H$97,IF(OR(L330=PRINCIPAL!$I$97,L330=PRINCIPAL!$I$97+PRINCIPAL!$I$97,L330=PRINCIPAL!$I$97+PRINCIPAL!$I$97+PRINCIPAL!$I$97),0,IF(L330=PRINCIPAL!$J$97,VLOOKUP($AC$321,'Banco de Dados'!$B$4:$J$50,6,FALSE)*(1-(PRINCIPAL!$K$97/100)),IF(L330=PRINCIPAL!$L$97,VLOOKUP($AC$321,'Banco de Dados'!$B$4:$J$50,6,FALSE)*(1-(PRINCIPAL!$M$97/100)),IF(L330=PRINCIPAL!$N$97,VLOOKUP($AC$321,'Banco de Dados'!$B$4:$J$50,6,FALSE)*(1-(PRINCIPAL!$O$97/100)),VLOOKUP($AC$321,'Banco de Dados'!$B$4:$J$50,6,FALSE)))))))))),"")</f>
        <v/>
      </c>
      <c r="AC330" s="29" t="str">
        <f>IFERROR(AB330*(IFERROR(VLOOKUP($AC$321,'Banco de Dados'!$B$4:$J$50,4,FALSE),"ERRO")),"")</f>
        <v/>
      </c>
      <c r="AD330" s="29" t="str">
        <f t="shared" si="211"/>
        <v/>
      </c>
      <c r="AE330" s="103" t="str">
        <f>IFERROR(AD330*(C330*(PRINCIPAL!$G$97/100))*0.47*(44/12),"")</f>
        <v/>
      </c>
      <c r="AF330" s="111" t="str">
        <f t="shared" si="212"/>
        <v/>
      </c>
      <c r="AG330" s="30" t="str">
        <f>IFERROR(IF(AND(PRINCIPAL!$H$98&lt;&gt;"",OR(L330=PRINCIPAL!$I$98,L330=PRINCIPAL!$I$98+PRINCIPAL!$I$98,L330=PRINCIPAL!$I$98+PRINCIPAL!$I$98+PRINCIPAL!$I$98)),0,IF(AND(PRINCIPAL!$H$98&lt;&gt;"",L330=PRINCIPAL!$J$98),VLOOKUP($AH$321,'Banco de Dados'!$B$4:$J$50,8,FALSE)*PRINCIPAL!$H$98*(1-(PRINCIPAL!$K$98/100)),IF(AND(PRINCIPAL!$H$98&lt;&gt;"",L330=PRINCIPAL!$L$98),VLOOKUP($AH$321,'Banco de Dados'!$B$4:$J$50,8,FALSE)*PRINCIPAL!$H$98*(1-(PRINCIPAL!$M$98/100)),IF(AND(PRINCIPAL!$H$98&lt;&gt;"",L330=PRINCIPAL!$N$98),VLOOKUP($AH$321,'Banco de Dados'!$B$4:$J$50,8,FALSE)*PRINCIPAL!$H$98*(1-(PRINCIPAL!$O$98/100)),IF(PRINCIPAL!$H$98&lt;&gt;"",VLOOKUP($AH$321,'Banco de Dados'!$B$4:$J$50,8,FALSE)*PRINCIPAL!$H$98,IF(OR(L330=PRINCIPAL!$I$98,L330=PRINCIPAL!$I$98+PRINCIPAL!$I$98,L330=PRINCIPAL!$I$98+PRINCIPAL!$I$98+PRINCIPAL!$I$98),0,IF(L330=PRINCIPAL!$J$98,VLOOKUP($AH$321,'Banco de Dados'!$B$4:$J$50,6,FALSE)*(1-(PRINCIPAL!$K$98/100)),IF(L330=PRINCIPAL!$L$98,VLOOKUP($AH$321,'Banco de Dados'!$B$4:$J$50,6,FALSE)*(1-(PRINCIPAL!$M$98/100)),IF(L330=PRINCIPAL!$N$98,VLOOKUP($AH$321,'Banco de Dados'!$B$4:$J$50,6,FALSE)*(1-(PRINCIPAL!$O$98/100)),VLOOKUP($AH$321,'Banco de Dados'!$B$4:$J$50,6,FALSE)))))))))),"")</f>
        <v/>
      </c>
      <c r="AH330" s="29" t="str">
        <f>IFERROR(AG330*(IFERROR(VLOOKUP($AH$321,'Banco de Dados'!$B$4:$J$50,4,FALSE),"ERRO")),"")</f>
        <v/>
      </c>
      <c r="AI330" s="29" t="str">
        <f t="shared" si="213"/>
        <v/>
      </c>
      <c r="AJ330" s="103" t="str">
        <f>IFERROR(AI330*(C330*(PRINCIPAL!$G$98/100))*0.47*(44/12),"")</f>
        <v/>
      </c>
      <c r="AK330" s="111" t="str">
        <f t="shared" si="222"/>
        <v/>
      </c>
      <c r="AL330" s="30" t="str">
        <f>IFERROR(IF(AND(PRINCIPAL!$H$99&lt;&gt;"",OR(L330=PRINCIPAL!$I$99,L330=PRINCIPAL!$I$99+PRINCIPAL!$I$99,L330=PRINCIPAL!$I$99+PRINCIPAL!$I$99+PRINCIPAL!$I$99)),0,IF(AND(PRINCIPAL!$H$99&lt;&gt;"",L330=PRINCIPAL!$J$99),VLOOKUP($AM$321,'Banco de Dados'!$B$4:$J$50,8,FALSE)*PRINCIPAL!$H$99*(1-(PRINCIPAL!$K$99/100)),IF(AND(PRINCIPAL!$H$99&lt;&gt;"",L330=PRINCIPAL!$L$99),VLOOKUP($AM$321,'Banco de Dados'!$B$4:$J$50,8,FALSE)*PRINCIPAL!$H$99*(1-(PRINCIPAL!$M$99/100)),IF(AND(PRINCIPAL!$H$99&lt;&gt;"",L330=PRINCIPAL!$N$99),VLOOKUP($AM$321,'Banco de Dados'!$B$4:$J$50,8,FALSE)*PRINCIPAL!$H$99*(1-(PRINCIPAL!$O$99/100)),IF(PRINCIPAL!$H$99&lt;&gt;"",VLOOKUP($AM$321,'Banco de Dados'!$B$4:$J$50,8,FALSE)*PRINCIPAL!$H$99,IF(OR(L330=PRINCIPAL!$I$99,L330=PRINCIPAL!$I$99+PRINCIPAL!$I$99,L330=PRINCIPAL!$I$99+PRINCIPAL!$I$99+PRINCIPAL!$I$99),0,IF(L330=PRINCIPAL!$J$99,VLOOKUP($AM$321,'Banco de Dados'!$B$4:$J$50,6,FALSE)*(1-(PRINCIPAL!$K$99/100)),IF(L330=PRINCIPAL!$L$99,VLOOKUP($AM$321,'Banco de Dados'!$B$4:$J$50,6,FALSE)*(1-(PRINCIPAL!$M$99/100)),IF(L330=PRINCIPAL!$N$99,VLOOKUP($AM$321,'Banco de Dados'!$B$4:$J$50,6,FALSE)*(1-(PRINCIPAL!$O$99/100)),VLOOKUP($AM$321,'Banco de Dados'!$B$4:$J$50,6,FALSE)))))))))),"")</f>
        <v/>
      </c>
      <c r="AM330" s="29" t="str">
        <f>IFERROR(AL330*(IFERROR(VLOOKUP($AM$321,'Banco de Dados'!$B$4:$J$50,4,FALSE),"ERRO")),"")</f>
        <v/>
      </c>
      <c r="AN330" s="29" t="str">
        <f t="shared" si="214"/>
        <v/>
      </c>
      <c r="AO330" s="103" t="str">
        <f>IFERROR(AN330*(C330*(PRINCIPAL!$G$99/100))*0.47*(44/12),"")</f>
        <v/>
      </c>
      <c r="AP330" s="111" t="str">
        <f t="shared" si="215"/>
        <v/>
      </c>
      <c r="AQ330" s="30" t="str">
        <f>IFERROR(IF(AND(PRINCIPAL!$H$100&lt;&gt;"",OR(L330=PRINCIPAL!$I$100,L330=PRINCIPAL!$I$100+PRINCIPAL!$I$100,L330=PRINCIPAL!$I$100+PRINCIPAL!$I$100+PRINCIPAL!$I$100)),0,IF(AND(PRINCIPAL!$H$100&lt;&gt;"",L330=PRINCIPAL!$J$100),VLOOKUP($AR$321,'Banco de Dados'!$B$4:$J$50,8,FALSE)*PRINCIPAL!$H$100*(1-(PRINCIPAL!$K$100/100)),IF(AND(PRINCIPAL!$H$100&lt;&gt;"",L330=PRINCIPAL!$L$100),VLOOKUP($AR$321,'Banco de Dados'!$B$4:$J$50,8,FALSE)*PRINCIPAL!$H$100*(1-(PRINCIPAL!$M$100/100)),IF(AND(PRINCIPAL!$H$100&lt;&gt;"",L330=PRINCIPAL!$N$100),VLOOKUP($AR$321,'Banco de Dados'!$B$4:$J$50,8,FALSE)*PRINCIPAL!$H$100*(1-(PRINCIPAL!$O$100/100)),IF(PRINCIPAL!$H$100&lt;&gt;"",VLOOKUP($AR$321,'Banco de Dados'!$B$4:$J$50,8,FALSE)*PRINCIPAL!$H$100,IF(OR(L330=PRINCIPAL!$I$100,L330=PRINCIPAL!$I$100+PRINCIPAL!$I$100,L330=PRINCIPAL!$I$100+PRINCIPAL!$I$100+PRINCIPAL!$I$100),0,IF(L330=PRINCIPAL!$J$100,VLOOKUP($AR$321,'Banco de Dados'!$B$4:$J$50,6,FALSE)*(1-(PRINCIPAL!$K$100/100)),IF(L330=PRINCIPAL!$L$100,VLOOKUP($AR$321,'Banco de Dados'!$B$4:$J$50,6,FALSE)*(1-(PRINCIPAL!$M$100/100)),IF(L330=PRINCIPAL!$N$100,VLOOKUP($AR$321,'Banco de Dados'!$B$4:$J$50,6,FALSE)*(1-(PRINCIPAL!$O$100/100)),VLOOKUP($AR$321,'Banco de Dados'!$B$4:$J$50,6,FALSE)))))))))),"")</f>
        <v/>
      </c>
      <c r="AR330" s="29" t="str">
        <f>IFERROR(AQ330*(IFERROR(VLOOKUP($AR$321,'Banco de Dados'!$B$4:$J$50,4,FALSE),"ERRO")),"")</f>
        <v/>
      </c>
      <c r="AS330" s="29" t="str">
        <f t="shared" si="216"/>
        <v/>
      </c>
      <c r="AT330" s="103" t="str">
        <f>IFERROR(AS330*(C330*(PRINCIPAL!$G$100/100))*0.47*(44/12),"")</f>
        <v/>
      </c>
      <c r="AU330" s="111" t="str">
        <f t="shared" si="217"/>
        <v/>
      </c>
      <c r="AV330" s="30" t="str">
        <f>IFERROR(IF(AND(PRINCIPAL!$H$101&lt;&gt;"",OR(L330=PRINCIPAL!$I$101,L330=PRINCIPAL!$I$101+PRINCIPAL!$I$101,L330=PRINCIPAL!$I$101+PRINCIPAL!$I$101+PRINCIPAL!$I$101)),0,IF(AND(PRINCIPAL!$H$101&lt;&gt;"",L330=PRINCIPAL!$J$101),VLOOKUP($AW$321,'Banco de Dados'!$B$4:$J$50,8,FALSE)*PRINCIPAL!$H$101*(1-(PRINCIPAL!$K$101/100)),IF(AND(PRINCIPAL!$H$101&lt;&gt;"",L330=PRINCIPAL!$L$101),VLOOKUP($AW$321,'Banco de Dados'!$B$4:$J$50,8,FALSE)*PRINCIPAL!$H$101*(1-(PRINCIPAL!$M$101/100)),IF(AND(PRINCIPAL!$H$101&lt;&gt;"",L330=PRINCIPAL!$N$101),VLOOKUP($AW$321,'Banco de Dados'!$B$4:$J$50,8,FALSE)*PRINCIPAL!$H$101*(1-(PRINCIPAL!$O$101/100)),IF(PRINCIPAL!$H$101&lt;&gt;"",VLOOKUP($AW$321,'Banco de Dados'!$B$4:$J$50,8,FALSE)*PRINCIPAL!$H$101,IF(OR(L330=PRINCIPAL!$I$101,L330=PRINCIPAL!$I$101+PRINCIPAL!$I$101,L330=PRINCIPAL!$I$101+PRINCIPAL!$I$101+PRINCIPAL!$I$101),0,IF(L330=PRINCIPAL!$J$101,VLOOKUP($AW$321,'Banco de Dados'!$B$4:$J$50,6,FALSE)*(1-(PRINCIPAL!$K$101/100)),IF(L330=PRINCIPAL!$L$101,VLOOKUP($AW$321,'Banco de Dados'!$B$4:$J$50,6,FALSE)*(1-(PRINCIPAL!$M$101/100)),IF(L330=PRINCIPAL!$N$101,VLOOKUP($AW$321,'Banco de Dados'!$B$4:$J$50,6,FALSE)*(1-(PRINCIPAL!$O$101/100)),VLOOKUP($AW$321,'Banco de Dados'!$B$4:$J$50,6,FALSE)))))))))),"")</f>
        <v/>
      </c>
      <c r="AW330" s="29" t="str">
        <f>IFERROR(AV330*(IFERROR(VLOOKUP($AW$321,'Banco de Dados'!$B$4:$J$50,4,FALSE),"ERRO")),"")</f>
        <v/>
      </c>
      <c r="AX330" s="29" t="str">
        <f t="shared" si="218"/>
        <v/>
      </c>
      <c r="AY330" s="103" t="str">
        <f>IFERROR(AX330*(C330*(PRINCIPAL!$G$101/100))*0.47*(44/12),"")</f>
        <v/>
      </c>
      <c r="AZ330" s="111" t="str">
        <f t="shared" si="223"/>
        <v/>
      </c>
      <c r="BA330" s="30" t="str">
        <f>IFERROR(IF(AND(PRINCIPAL!$H$102&lt;&gt;"",OR(L330=PRINCIPAL!$I$102,L330=PRINCIPAL!$I$102+PRINCIPAL!$I$102,L330=PRINCIPAL!$I$102+PRINCIPAL!$I$102+PRINCIPAL!$I$102)),0,IF(AND(PRINCIPAL!$H$102&lt;&gt;"",L330=PRINCIPAL!$J$102),VLOOKUP($BB$321,'Banco de Dados'!$B$4:$J$50,8,FALSE)*PRINCIPAL!$H$102*(1-(PRINCIPAL!$K$102/100)),IF(AND(PRINCIPAL!$H$102&lt;&gt;"",L330=PRINCIPAL!$L$102),VLOOKUP($BB$321,'Banco de Dados'!$B$4:$J$50,8,FALSE)*PRINCIPAL!$H$102*(1-(PRINCIPAL!$M$102/100)),IF(AND(PRINCIPAL!$H$102&lt;&gt;"",L330=PRINCIPAL!$N$102),VLOOKUP($BB$321,'Banco de Dados'!$B$4:$J$50,8,FALSE)*PRINCIPAL!$H$102*(1-(PRINCIPAL!$O$102/100)),IF(PRINCIPAL!$H$102&lt;&gt;"",VLOOKUP($BB$321,'Banco de Dados'!$B$4:$J$50,8,FALSE)*PRINCIPAL!$H$102,IF(OR(L330=PRINCIPAL!$I$102,L330=PRINCIPAL!$I$102+PRINCIPAL!$I$102,L330=PRINCIPAL!$I$102+PRINCIPAL!$I$102+PRINCIPAL!$I$102),0,IF(L330=PRINCIPAL!$J$102,VLOOKUP($BB$321,'Banco de Dados'!$B$4:$J$50,6,FALSE)*(1-(PRINCIPAL!$K$102/100)),IF(L330=PRINCIPAL!$L$102,VLOOKUP($BB$321,'Banco de Dados'!$B$4:$J$50,6,FALSE)*(1-(PRINCIPAL!$M$102/100)),IF(L330=PRINCIPAL!$N$102,VLOOKUP($BB$321,'Banco de Dados'!$B$4:$J$50,6,FALSE)*(1-(PRINCIPAL!$O$102/100)),VLOOKUP($BB$321,'Banco de Dados'!$B$4:$J$50,6,FALSE)))))))))),"")</f>
        <v/>
      </c>
      <c r="BB330" s="29" t="str">
        <f>IFERROR(BA330*(IFERROR(VLOOKUP($BB$321,'Banco de Dados'!$B$4:$J$50,4,FALSE),"ERRO")),"")</f>
        <v/>
      </c>
      <c r="BC330" s="29" t="str">
        <f t="shared" si="224"/>
        <v/>
      </c>
      <c r="BD330" s="103" t="str">
        <f>IFERROR(BC330*(C330*(PRINCIPAL!$G$102/100))*0.47*(44/12),"")</f>
        <v/>
      </c>
      <c r="BE330" s="111" t="str">
        <f t="shared" si="203"/>
        <v/>
      </c>
      <c r="BF330" s="30" t="str">
        <f>IFERROR(IF(AND(PRINCIPAL!$H$103&lt;&gt;"",OR(L330=PRINCIPAL!$I$103,L330=PRINCIPAL!$I$103+PRINCIPAL!$I$103,L330=PRINCIPAL!$I$103+PRINCIPAL!$I$103+PRINCIPAL!$I$103)),0,IF(AND(PRINCIPAL!$H$103&lt;&gt;"",L330=PRINCIPAL!$J$103),VLOOKUP($BG$321,'Banco de Dados'!$B$4:$J$50,8,FALSE)*PRINCIPAL!$H$103*(1-(PRINCIPAL!$K$103/100)),IF(AND(PRINCIPAL!$H$103&lt;&gt;"",L330=PRINCIPAL!$L$103),VLOOKUP($BG$321,'Banco de Dados'!$B$4:$J$50,8,FALSE)*PRINCIPAL!$H$103*(1-(PRINCIPAL!$M$103/100)),IF(AND(PRINCIPAL!$H$103&lt;&gt;"",L330=PRINCIPAL!$N$103),VLOOKUP($BG$321,'Banco de Dados'!$B$4:$J$50,8,FALSE)*PRINCIPAL!$H$103*(1-(PRINCIPAL!$O$103/100)),IF(PRINCIPAL!$H$103&lt;&gt;"",VLOOKUP($BG$321,'Banco de Dados'!$B$4:$J$50,8,FALSE)*PRINCIPAL!$H$103,IF(OR(L330=PRINCIPAL!$I$103,L330=PRINCIPAL!$I$103+PRINCIPAL!$I$103,L330=PRINCIPAL!$I$103+PRINCIPAL!$I$103+PRINCIPAL!$I$103),0,IF(L330=PRINCIPAL!$J$103,VLOOKUP($BG$321,'Banco de Dados'!$B$4:$J$50,6,FALSE)*(1-(PRINCIPAL!$K$103/100)),IF(L330=PRINCIPAL!$L$103,VLOOKUP($BG$321,'Banco de Dados'!$B$4:$J$50,6,FALSE)*(1-(PRINCIPAL!$M$103/100)),IF(L330=PRINCIPAL!$N$103,VLOOKUP($BG$321,'Banco de Dados'!$B$4:$J$50,6,FALSE)*(1-(PRINCIPAL!$O$103/100)),VLOOKUP($BG$321,'Banco de Dados'!$B$4:$J$50,6,FALSE)))))))))),"")</f>
        <v/>
      </c>
      <c r="BG330" s="29" t="str">
        <f>IFERROR(BF330*(IFERROR(VLOOKUP($BG$321,'Banco de Dados'!$B$4:$J$50,4,FALSE),"ERRO")),"")</f>
        <v/>
      </c>
      <c r="BH330" s="29" t="str">
        <f t="shared" si="219"/>
        <v/>
      </c>
      <c r="BI330" s="103" t="str">
        <f>IFERROR(BH330*(C330*(PRINCIPAL!$G$103/100))*0.47*(44/12),"")</f>
        <v/>
      </c>
      <c r="BJ330" s="102" t="str">
        <f t="shared" si="204"/>
        <v/>
      </c>
    </row>
    <row r="331" spans="2:62" ht="12.75" customHeight="1" x14ac:dyDescent="0.3">
      <c r="B331" s="326">
        <f t="shared" si="205"/>
        <v>2028</v>
      </c>
      <c r="C331" s="340"/>
      <c r="D331" s="1"/>
      <c r="E331" s="116">
        <v>8</v>
      </c>
      <c r="F331" s="24" t="str">
        <f>IFERROR(VLOOKUP($G$321,'Banco de Dados'!$B$4:$J$50,6,FALSE),"")</f>
        <v/>
      </c>
      <c r="G331" s="25" t="str">
        <f>IFERROR(F331*(IFERROR(VLOOKUP($G$321,'Banco de Dados'!$B$4:$J$50,4,FALSE),"ERRO")),"")</f>
        <v/>
      </c>
      <c r="H331" s="25" t="str">
        <f t="shared" si="206"/>
        <v/>
      </c>
      <c r="I331" s="103" t="str">
        <f t="shared" si="207"/>
        <v/>
      </c>
      <c r="J331" s="117" t="str">
        <f t="shared" si="208"/>
        <v/>
      </c>
      <c r="K331" s="1"/>
      <c r="L331" s="91">
        <v>8</v>
      </c>
      <c r="M331" s="24" t="str">
        <f>IFERROR(IF(AND(PRINCIPAL!$H$94&lt;&gt;"",OR(L331=PRINCIPAL!$I$94,L331=PRINCIPAL!$I$94+PRINCIPAL!$I$94,L331=PRINCIPAL!$I$94+PRINCIPAL!$I$94+PRINCIPAL!$I$94)),0,IF(AND(PRINCIPAL!$H$94&lt;&gt;"",L331=PRINCIPAL!$J$94),VLOOKUP($N$321,'Banco de Dados'!$B$4:$J$50,8,FALSE)*PRINCIPAL!$H$94*(1-(PRINCIPAL!$K$94/100)),IF(AND(PRINCIPAL!$H$94&lt;&gt;"",L331=PRINCIPAL!$L$94),VLOOKUP($N$321,'Banco de Dados'!$B$4:$J$50,8,FALSE)*PRINCIPAL!$H$94*(1-(PRINCIPAL!$M$94/100)),IF(AND(PRINCIPAL!$H$94&lt;&gt;"",L331=PRINCIPAL!$N$94),VLOOKUP($N$321,'Banco de Dados'!$B$4:$J$50,8,FALSE)*PRINCIPAL!$H$94*(1-(PRINCIPAL!$O$94/100)),IF(PRINCIPAL!$H$94&lt;&gt;"",VLOOKUP($N$321,'Banco de Dados'!$B$4:$J$50,8,FALSE)*PRINCIPAL!$H$94,IF(OR(L331=PRINCIPAL!$I$94,L331=PRINCIPAL!$I$94+PRINCIPAL!$I$94,L331=PRINCIPAL!$I$94+PRINCIPAL!$I$94+PRINCIPAL!$I$94),0,IF(L331=PRINCIPAL!$J$94,VLOOKUP($N$321,'Banco de Dados'!$B$4:$J$50,6,FALSE)*(1-(PRINCIPAL!$K$94/100)),IF(L331=PRINCIPAL!$L$94,VLOOKUP($N$321,'Banco de Dados'!$B$4:$J$50,6,FALSE)*(1-(PRINCIPAL!$M$94/100)),IF(L331=PRINCIPAL!$N$94,VLOOKUP($N$321,'Banco de Dados'!$B$4:$J$50,6,FALSE)*(1-(PRINCIPAL!$O$94/100)),VLOOKUP($N$321,'Banco de Dados'!$B$4:$J$50,6,FALSE)))))))))),"")</f>
        <v/>
      </c>
      <c r="N331" s="25" t="str">
        <f>IFERROR(M331*(IFERROR(VLOOKUP($N$321,'Banco de Dados'!$B$4:$J$50,4,FALSE),"ERRO")),"")</f>
        <v/>
      </c>
      <c r="O331" s="25" t="str">
        <f t="shared" si="209"/>
        <v/>
      </c>
      <c r="P331" s="103" t="str">
        <f>IFERROR(O331*(C331*(PRINCIPAL!$G$94/100))*0.47*(44/12),"")</f>
        <v/>
      </c>
      <c r="Q331" s="107" t="str">
        <f t="shared" si="225"/>
        <v/>
      </c>
      <c r="R331" s="29" t="str">
        <f>IFERROR(IF(AND(PRINCIPAL!$H$95&lt;&gt;"",OR(L331=PRINCIPAL!$I$95,L331=PRINCIPAL!$I$95+PRINCIPAL!$I$95,L331=PRINCIPAL!$I$95+PRINCIPAL!$I$95+PRINCIPAL!$I$95)),0,IF(AND(PRINCIPAL!$H$95&lt;&gt;"",L331=PRINCIPAL!$J$95),VLOOKUP($S$321,'Banco de Dados'!$B$4:$J$50,8,FALSE)*PRINCIPAL!$H$95*(1-(PRINCIPAL!$K$95/100)),IF(AND(PRINCIPAL!$H$95&lt;&gt;"",L331=PRINCIPAL!$L$95),VLOOKUP($S$321,'Banco de Dados'!$B$4:$J$50,8,FALSE)*PRINCIPAL!$H$95*(1-(PRINCIPAL!$M$95/100)),IF(AND(PRINCIPAL!$H$95&lt;&gt;"",L331=PRINCIPAL!$N$95),VLOOKUP($S$321,'Banco de Dados'!$B$4:$J$50,8,FALSE)*PRINCIPAL!$H$95*(1-(PRINCIPAL!$O$95/100)),IF(PRINCIPAL!$H$95&lt;&gt;"",VLOOKUP($S$321,'Banco de Dados'!$B$4:$J$50,8,FALSE)*PRINCIPAL!$H$95,IF(OR(L331=PRINCIPAL!$I$95,L331=PRINCIPAL!$I$95+PRINCIPAL!$I$95,L331=PRINCIPAL!$I$95+PRINCIPAL!$I$95+PRINCIPAL!$I$95),0,IF(L331=PRINCIPAL!$J$95,VLOOKUP($S$321,'Banco de Dados'!$B$4:$J$50,6,FALSE)*(1-(PRINCIPAL!$K$95/100)),IF(L331=PRINCIPAL!$L$95,VLOOKUP($S$321,'Banco de Dados'!$B$4:$J$50,6,FALSE)*(1-(PRINCIPAL!$M$95/100)),IF(L331=PRINCIPAL!$N$95,VLOOKUP($S$321,'Banco de Dados'!$B$4:$J$50,6,FALSE)*(1-(PRINCIPAL!$O$95/100)),VLOOKUP($S$321,'Banco de Dados'!$B$4:$J$50,6,FALSE)))))))))),"")</f>
        <v/>
      </c>
      <c r="S331" s="29" t="str">
        <f>IFERROR(R331*(IFERROR(VLOOKUP($S$321,'Banco de Dados'!$B$4:$J$50,4,FALSE),"ERRO")),"")</f>
        <v/>
      </c>
      <c r="T331" s="29" t="str">
        <f>IFERROR(R331+S331,"")</f>
        <v/>
      </c>
      <c r="U331" s="103" t="str">
        <f>IFERROR(T331*(C331*(PRINCIPAL!$G$95/100))*0.47*(44/12),"")</f>
        <v/>
      </c>
      <c r="V331" s="103" t="str">
        <f t="shared" si="202"/>
        <v/>
      </c>
      <c r="W331" s="30" t="str">
        <f>IFERROR(IF(AND(PRINCIPAL!$H$96&lt;&gt;"",OR(L331=PRINCIPAL!$I$96,L331=PRINCIPAL!$I$96+PRINCIPAL!$I$96,L331=PRINCIPAL!$I$96+PRINCIPAL!$I$96+PRINCIPAL!$I$96)),0,IF(AND(PRINCIPAL!$H$96&lt;&gt;"",L331=PRINCIPAL!$J$96),VLOOKUP($X$321,'Banco de Dados'!$B$4:$J$50,8,FALSE)*PRINCIPAL!$H$96*(1-(PRINCIPAL!$K$96/100)),IF(AND(PRINCIPAL!$H$96&lt;&gt;"",L331=PRINCIPAL!$L$96),VLOOKUP($X$321,'Banco de Dados'!$B$4:$J$50,8,FALSE)*PRINCIPAL!$H$96*(1-(PRINCIPAL!$M$96/100)),IF(AND(PRINCIPAL!$H$96&lt;&gt;"",L331=PRINCIPAL!$N$96),VLOOKUP($X$321,'Banco de Dados'!$B$4:$J$50,8,FALSE)*PRINCIPAL!$H$96*(1-(PRINCIPAL!$O$96/100)),IF(PRINCIPAL!$H$96&lt;&gt;"",VLOOKUP($X$321,'Banco de Dados'!$B$4:$J$50,8,FALSE)*PRINCIPAL!$H$96,IF(OR(L331=PRINCIPAL!$I$96,L331=PRINCIPAL!$I$96+PRINCIPAL!$I$96,L331=PRINCIPAL!$I$96+PRINCIPAL!$I$96+PRINCIPAL!$I$96),0,IF(L331=PRINCIPAL!$J$96,VLOOKUP($X$321,'Banco de Dados'!$B$4:$J$50,6,FALSE)*(1-(PRINCIPAL!$K$96/100)),IF(L331=PRINCIPAL!$L$96,VLOOKUP($X$321,'Banco de Dados'!$B$4:$J$50,6,FALSE)*(1-(PRINCIPAL!$M$96/100)),IF(L331=PRINCIPAL!$N$96,VLOOKUP($X$321,'Banco de Dados'!$B$4:$J$50,6,FALSE)*(1-(PRINCIPAL!$O$96/100)),VLOOKUP($X$321,'Banco de Dados'!$B$4:$J$50,6,FALSE)))))))))),"")</f>
        <v/>
      </c>
      <c r="X331" s="29" t="str">
        <f>IFERROR(W331*(IFERROR(VLOOKUP($X$321,'Banco de Dados'!$B$4:$J$50,4,FALSE),"ERRO")),"")</f>
        <v/>
      </c>
      <c r="Y331" s="29" t="str">
        <f t="shared" si="220"/>
        <v/>
      </c>
      <c r="Z331" s="103" t="str">
        <f>IFERROR(Y331*(C331*(PRINCIPAL!$G$96/100))*0.47*(44/12),"")</f>
        <v/>
      </c>
      <c r="AA331" s="111" t="str">
        <f t="shared" si="221"/>
        <v/>
      </c>
      <c r="AB331" s="30" t="str">
        <f>IFERROR(IF(AND(PRINCIPAL!$H$97&lt;&gt;"",OR(L331=PRINCIPAL!$I$97,L331=PRINCIPAL!$I$97+PRINCIPAL!$I$97,L331=PRINCIPAL!$I$97+PRINCIPAL!$I$97+PRINCIPAL!$I$97)),0,IF(AND(PRINCIPAL!$H$97&lt;&gt;"",L331=PRINCIPAL!$J$97),VLOOKUP($AC$321,'Banco de Dados'!$B$4:$J$50,8,FALSE)*PRINCIPAL!$H$97*(1-(PRINCIPAL!$K$97/100)),IF(AND(PRINCIPAL!$H$97&lt;&gt;"",L331=PRINCIPAL!$L$97),VLOOKUP($AC$321,'Banco de Dados'!$B$4:$J$50,8,FALSE)*PRINCIPAL!$H$97*(1-(PRINCIPAL!$M$97/100)),IF(AND(PRINCIPAL!$H$97&lt;&gt;"",L331=PRINCIPAL!$N$97),VLOOKUP($AC$321,'Banco de Dados'!$B$4:$J$50,8,FALSE)*PRINCIPAL!$H$97*(1-(PRINCIPAL!$O$97/100)),IF(PRINCIPAL!$H$97&lt;&gt;"",VLOOKUP($AC$321,'Banco de Dados'!$B$4:$J$50,8,FALSE)*PRINCIPAL!$H$97,IF(OR(L331=PRINCIPAL!$I$97,L331=PRINCIPAL!$I$97+PRINCIPAL!$I$97,L331=PRINCIPAL!$I$97+PRINCIPAL!$I$97+PRINCIPAL!$I$97),0,IF(L331=PRINCIPAL!$J$97,VLOOKUP($AC$321,'Banco de Dados'!$B$4:$J$50,6,FALSE)*(1-(PRINCIPAL!$K$97/100)),IF(L331=PRINCIPAL!$L$97,VLOOKUP($AC$321,'Banco de Dados'!$B$4:$J$50,6,FALSE)*(1-(PRINCIPAL!$M$97/100)),IF(L331=PRINCIPAL!$N$97,VLOOKUP($AC$321,'Banco de Dados'!$B$4:$J$50,6,FALSE)*(1-(PRINCIPAL!$O$97/100)),VLOOKUP($AC$321,'Banco de Dados'!$B$4:$J$50,6,FALSE)))))))))),"")</f>
        <v/>
      </c>
      <c r="AC331" s="29" t="str">
        <f>IFERROR(AB331*(IFERROR(VLOOKUP($AC$321,'Banco de Dados'!$B$4:$J$50,4,FALSE),"ERRO")),"")</f>
        <v/>
      </c>
      <c r="AD331" s="29" t="str">
        <f t="shared" si="211"/>
        <v/>
      </c>
      <c r="AE331" s="103" t="str">
        <f>IFERROR(AD331*(C331*(PRINCIPAL!$G$97/100))*0.47*(44/12),"")</f>
        <v/>
      </c>
      <c r="AF331" s="111" t="str">
        <f t="shared" si="212"/>
        <v/>
      </c>
      <c r="AG331" s="30" t="str">
        <f>IFERROR(IF(AND(PRINCIPAL!$H$98&lt;&gt;"",OR(L331=PRINCIPAL!$I$98,L331=PRINCIPAL!$I$98+PRINCIPAL!$I$98,L331=PRINCIPAL!$I$98+PRINCIPAL!$I$98+PRINCIPAL!$I$98)),0,IF(AND(PRINCIPAL!$H$98&lt;&gt;"",L331=PRINCIPAL!$J$98),VLOOKUP($AH$321,'Banco de Dados'!$B$4:$J$50,8,FALSE)*PRINCIPAL!$H$98*(1-(PRINCIPAL!$K$98/100)),IF(AND(PRINCIPAL!$H$98&lt;&gt;"",L331=PRINCIPAL!$L$98),VLOOKUP($AH$321,'Banco de Dados'!$B$4:$J$50,8,FALSE)*PRINCIPAL!$H$98*(1-(PRINCIPAL!$M$98/100)),IF(AND(PRINCIPAL!$H$98&lt;&gt;"",L331=PRINCIPAL!$N$98),VLOOKUP($AH$321,'Banco de Dados'!$B$4:$J$50,8,FALSE)*PRINCIPAL!$H$98*(1-(PRINCIPAL!$O$98/100)),IF(PRINCIPAL!$H$98&lt;&gt;"",VLOOKUP($AH$321,'Banco de Dados'!$B$4:$J$50,8,FALSE)*PRINCIPAL!$H$98,IF(OR(L331=PRINCIPAL!$I$98,L331=PRINCIPAL!$I$98+PRINCIPAL!$I$98,L331=PRINCIPAL!$I$98+PRINCIPAL!$I$98+PRINCIPAL!$I$98),0,IF(L331=PRINCIPAL!$J$98,VLOOKUP($AH$321,'Banco de Dados'!$B$4:$J$50,6,FALSE)*(1-(PRINCIPAL!$K$98/100)),IF(L331=PRINCIPAL!$L$98,VLOOKUP($AH$321,'Banco de Dados'!$B$4:$J$50,6,FALSE)*(1-(PRINCIPAL!$M$98/100)),IF(L331=PRINCIPAL!$N$98,VLOOKUP($AH$321,'Banco de Dados'!$B$4:$J$50,6,FALSE)*(1-(PRINCIPAL!$O$98/100)),VLOOKUP($AH$321,'Banco de Dados'!$B$4:$J$50,6,FALSE)))))))))),"")</f>
        <v/>
      </c>
      <c r="AH331" s="29" t="str">
        <f>IFERROR(AG331*(IFERROR(VLOOKUP($AH$321,'Banco de Dados'!$B$4:$J$50,4,FALSE),"ERRO")),"")</f>
        <v/>
      </c>
      <c r="AI331" s="29" t="str">
        <f t="shared" si="213"/>
        <v/>
      </c>
      <c r="AJ331" s="103" t="str">
        <f>IFERROR(AI331*(C331*(PRINCIPAL!$G$98/100))*0.47*(44/12),"")</f>
        <v/>
      </c>
      <c r="AK331" s="111" t="str">
        <f t="shared" si="222"/>
        <v/>
      </c>
      <c r="AL331" s="30" t="str">
        <f>IFERROR(IF(AND(PRINCIPAL!$H$99&lt;&gt;"",OR(L331=PRINCIPAL!$I$99,L331=PRINCIPAL!$I$99+PRINCIPAL!$I$99,L331=PRINCIPAL!$I$99+PRINCIPAL!$I$99+PRINCIPAL!$I$99)),0,IF(AND(PRINCIPAL!$H$99&lt;&gt;"",L331=PRINCIPAL!$J$99),VLOOKUP($AM$321,'Banco de Dados'!$B$4:$J$50,8,FALSE)*PRINCIPAL!$H$99*(1-(PRINCIPAL!$K$99/100)),IF(AND(PRINCIPAL!$H$99&lt;&gt;"",L331=PRINCIPAL!$L$99),VLOOKUP($AM$321,'Banco de Dados'!$B$4:$J$50,8,FALSE)*PRINCIPAL!$H$99*(1-(PRINCIPAL!$M$99/100)),IF(AND(PRINCIPAL!$H$99&lt;&gt;"",L331=PRINCIPAL!$N$99),VLOOKUP($AM$321,'Banco de Dados'!$B$4:$J$50,8,FALSE)*PRINCIPAL!$H$99*(1-(PRINCIPAL!$O$99/100)),IF(PRINCIPAL!$H$99&lt;&gt;"",VLOOKUP($AM$321,'Banco de Dados'!$B$4:$J$50,8,FALSE)*PRINCIPAL!$H$99,IF(OR(L331=PRINCIPAL!$I$99,L331=PRINCIPAL!$I$99+PRINCIPAL!$I$99,L331=PRINCIPAL!$I$99+PRINCIPAL!$I$99+PRINCIPAL!$I$99),0,IF(L331=PRINCIPAL!$J$99,VLOOKUP($AM$321,'Banco de Dados'!$B$4:$J$50,6,FALSE)*(1-(PRINCIPAL!$K$99/100)),IF(L331=PRINCIPAL!$L$99,VLOOKUP($AM$321,'Banco de Dados'!$B$4:$J$50,6,FALSE)*(1-(PRINCIPAL!$M$99/100)),IF(L331=PRINCIPAL!$N$99,VLOOKUP($AM$321,'Banco de Dados'!$B$4:$J$50,6,FALSE)*(1-(PRINCIPAL!$O$99/100)),VLOOKUP($AM$321,'Banco de Dados'!$B$4:$J$50,6,FALSE)))))))))),"")</f>
        <v/>
      </c>
      <c r="AM331" s="29" t="str">
        <f>IFERROR(AL331*(IFERROR(VLOOKUP($AM$321,'Banco de Dados'!$B$4:$J$50,4,FALSE),"ERRO")),"")</f>
        <v/>
      </c>
      <c r="AN331" s="29" t="str">
        <f t="shared" si="214"/>
        <v/>
      </c>
      <c r="AO331" s="103" t="str">
        <f>IFERROR(AN331*(C331*(PRINCIPAL!$G$99/100))*0.47*(44/12),"")</f>
        <v/>
      </c>
      <c r="AP331" s="111" t="str">
        <f t="shared" si="215"/>
        <v/>
      </c>
      <c r="AQ331" s="30" t="str">
        <f>IFERROR(IF(AND(PRINCIPAL!$H$100&lt;&gt;"",OR(L331=PRINCIPAL!$I$100,L331=PRINCIPAL!$I$100+PRINCIPAL!$I$100,L331=PRINCIPAL!$I$100+PRINCIPAL!$I$100+PRINCIPAL!$I$100)),0,IF(AND(PRINCIPAL!$H$100&lt;&gt;"",L331=PRINCIPAL!$J$100),VLOOKUP($AR$321,'Banco de Dados'!$B$4:$J$50,8,FALSE)*PRINCIPAL!$H$100*(1-(PRINCIPAL!$K$100/100)),IF(AND(PRINCIPAL!$H$100&lt;&gt;"",L331=PRINCIPAL!$L$100),VLOOKUP($AR$321,'Banco de Dados'!$B$4:$J$50,8,FALSE)*PRINCIPAL!$H$100*(1-(PRINCIPAL!$M$100/100)),IF(AND(PRINCIPAL!$H$100&lt;&gt;"",L331=PRINCIPAL!$N$100),VLOOKUP($AR$321,'Banco de Dados'!$B$4:$J$50,8,FALSE)*PRINCIPAL!$H$100*(1-(PRINCIPAL!$O$100/100)),IF(PRINCIPAL!$H$100&lt;&gt;"",VLOOKUP($AR$321,'Banco de Dados'!$B$4:$J$50,8,FALSE)*PRINCIPAL!$H$100,IF(OR(L331=PRINCIPAL!$I$100,L331=PRINCIPAL!$I$100+PRINCIPAL!$I$100,L331=PRINCIPAL!$I$100+PRINCIPAL!$I$100+PRINCIPAL!$I$100),0,IF(L331=PRINCIPAL!$J$100,VLOOKUP($AR$321,'Banco de Dados'!$B$4:$J$50,6,FALSE)*(1-(PRINCIPAL!$K$100/100)),IF(L331=PRINCIPAL!$L$100,VLOOKUP($AR$321,'Banco de Dados'!$B$4:$J$50,6,FALSE)*(1-(PRINCIPAL!$M$100/100)),IF(L331=PRINCIPAL!$N$100,VLOOKUP($AR$321,'Banco de Dados'!$B$4:$J$50,6,FALSE)*(1-(PRINCIPAL!$O$100/100)),VLOOKUP($AR$321,'Banco de Dados'!$B$4:$J$50,6,FALSE)))))))))),"")</f>
        <v/>
      </c>
      <c r="AR331" s="29" t="str">
        <f>IFERROR(AQ331*(IFERROR(VLOOKUP($AR$321,'Banco de Dados'!$B$4:$J$50,4,FALSE),"ERRO")),"")</f>
        <v/>
      </c>
      <c r="AS331" s="29" t="str">
        <f t="shared" si="216"/>
        <v/>
      </c>
      <c r="AT331" s="103" t="str">
        <f>IFERROR(AS331*(C331*(PRINCIPAL!$G$100/100))*0.47*(44/12),"")</f>
        <v/>
      </c>
      <c r="AU331" s="111" t="str">
        <f t="shared" si="217"/>
        <v/>
      </c>
      <c r="AV331" s="30" t="str">
        <f>IFERROR(IF(AND(PRINCIPAL!$H$101&lt;&gt;"",OR(L331=PRINCIPAL!$I$101,L331=PRINCIPAL!$I$101+PRINCIPAL!$I$101,L331=PRINCIPAL!$I$101+PRINCIPAL!$I$101+PRINCIPAL!$I$101)),0,IF(AND(PRINCIPAL!$H$101&lt;&gt;"",L331=PRINCIPAL!$J$101),VLOOKUP($AW$321,'Banco de Dados'!$B$4:$J$50,8,FALSE)*PRINCIPAL!$H$101*(1-(PRINCIPAL!$K$101/100)),IF(AND(PRINCIPAL!$H$101&lt;&gt;"",L331=PRINCIPAL!$L$101),VLOOKUP($AW$321,'Banco de Dados'!$B$4:$J$50,8,FALSE)*PRINCIPAL!$H$101*(1-(PRINCIPAL!$M$101/100)),IF(AND(PRINCIPAL!$H$101&lt;&gt;"",L331=PRINCIPAL!$N$101),VLOOKUP($AW$321,'Banco de Dados'!$B$4:$J$50,8,FALSE)*PRINCIPAL!$H$101*(1-(PRINCIPAL!$O$101/100)),IF(PRINCIPAL!$H$101&lt;&gt;"",VLOOKUP($AW$321,'Banco de Dados'!$B$4:$J$50,8,FALSE)*PRINCIPAL!$H$101,IF(OR(L331=PRINCIPAL!$I$101,L331=PRINCIPAL!$I$101+PRINCIPAL!$I$101,L331=PRINCIPAL!$I$101+PRINCIPAL!$I$101+PRINCIPAL!$I$101),0,IF(L331=PRINCIPAL!$J$101,VLOOKUP($AW$321,'Banco de Dados'!$B$4:$J$50,6,FALSE)*(1-(PRINCIPAL!$K$101/100)),IF(L331=PRINCIPAL!$L$101,VLOOKUP($AW$321,'Banco de Dados'!$B$4:$J$50,6,FALSE)*(1-(PRINCIPAL!$M$101/100)),IF(L331=PRINCIPAL!$N$101,VLOOKUP($AW$321,'Banco de Dados'!$B$4:$J$50,6,FALSE)*(1-(PRINCIPAL!$O$101/100)),VLOOKUP($AW$321,'Banco de Dados'!$B$4:$J$50,6,FALSE)))))))))),"")</f>
        <v/>
      </c>
      <c r="AW331" s="29" t="str">
        <f>IFERROR(AV331*(IFERROR(VLOOKUP($AW$321,'Banco de Dados'!$B$4:$J$50,4,FALSE),"ERRO")),"")</f>
        <v/>
      </c>
      <c r="AX331" s="29" t="str">
        <f t="shared" si="218"/>
        <v/>
      </c>
      <c r="AY331" s="103" t="str">
        <f>IFERROR(AX331*(C331*(PRINCIPAL!$G$101/100))*0.47*(44/12),"")</f>
        <v/>
      </c>
      <c r="AZ331" s="111" t="str">
        <f t="shared" si="223"/>
        <v/>
      </c>
      <c r="BA331" s="30" t="str">
        <f>IFERROR(IF(AND(PRINCIPAL!$H$102&lt;&gt;"",OR(L331=PRINCIPAL!$I$102,L331=PRINCIPAL!$I$102+PRINCIPAL!$I$102,L331=PRINCIPAL!$I$102+PRINCIPAL!$I$102+PRINCIPAL!$I$102)),0,IF(AND(PRINCIPAL!$H$102&lt;&gt;"",L331=PRINCIPAL!$J$102),VLOOKUP($BB$321,'Banco de Dados'!$B$4:$J$50,8,FALSE)*PRINCIPAL!$H$102*(1-(PRINCIPAL!$K$102/100)),IF(AND(PRINCIPAL!$H$102&lt;&gt;"",L331=PRINCIPAL!$L$102),VLOOKUP($BB$321,'Banco de Dados'!$B$4:$J$50,8,FALSE)*PRINCIPAL!$H$102*(1-(PRINCIPAL!$M$102/100)),IF(AND(PRINCIPAL!$H$102&lt;&gt;"",L331=PRINCIPAL!$N$102),VLOOKUP($BB$321,'Banco de Dados'!$B$4:$J$50,8,FALSE)*PRINCIPAL!$H$102*(1-(PRINCIPAL!$O$102/100)),IF(PRINCIPAL!$H$102&lt;&gt;"",VLOOKUP($BB$321,'Banco de Dados'!$B$4:$J$50,8,FALSE)*PRINCIPAL!$H$102,IF(OR(L331=PRINCIPAL!$I$102,L331=PRINCIPAL!$I$102+PRINCIPAL!$I$102,L331=PRINCIPAL!$I$102+PRINCIPAL!$I$102+PRINCIPAL!$I$102),0,IF(L331=PRINCIPAL!$J$102,VLOOKUP($BB$321,'Banco de Dados'!$B$4:$J$50,6,FALSE)*(1-(PRINCIPAL!$K$102/100)),IF(L331=PRINCIPAL!$L$102,VLOOKUP($BB$321,'Banco de Dados'!$B$4:$J$50,6,FALSE)*(1-(PRINCIPAL!$M$102/100)),IF(L331=PRINCIPAL!$N$102,VLOOKUP($BB$321,'Banco de Dados'!$B$4:$J$50,6,FALSE)*(1-(PRINCIPAL!$O$102/100)),VLOOKUP($BB$321,'Banco de Dados'!$B$4:$J$50,6,FALSE)))))))))),"")</f>
        <v/>
      </c>
      <c r="BB331" s="29" t="str">
        <f>IFERROR(BA331*(IFERROR(VLOOKUP($BB$321,'Banco de Dados'!$B$4:$J$50,4,FALSE),"ERRO")),"")</f>
        <v/>
      </c>
      <c r="BC331" s="29" t="str">
        <f t="shared" si="224"/>
        <v/>
      </c>
      <c r="BD331" s="103" t="str">
        <f>IFERROR(BC331*(C331*(PRINCIPAL!$G$102/100))*0.47*(44/12),"")</f>
        <v/>
      </c>
      <c r="BE331" s="111" t="str">
        <f t="shared" si="203"/>
        <v/>
      </c>
      <c r="BF331" s="30" t="str">
        <f>IFERROR(IF(AND(PRINCIPAL!$H$103&lt;&gt;"",OR(L331=PRINCIPAL!$I$103,L331=PRINCIPAL!$I$103+PRINCIPAL!$I$103,L331=PRINCIPAL!$I$103+PRINCIPAL!$I$103+PRINCIPAL!$I$103)),0,IF(AND(PRINCIPAL!$H$103&lt;&gt;"",L331=PRINCIPAL!$J$103),VLOOKUP($BG$321,'Banco de Dados'!$B$4:$J$50,8,FALSE)*PRINCIPAL!$H$103*(1-(PRINCIPAL!$K$103/100)),IF(AND(PRINCIPAL!$H$103&lt;&gt;"",L331=PRINCIPAL!$L$103),VLOOKUP($BG$321,'Banco de Dados'!$B$4:$J$50,8,FALSE)*PRINCIPAL!$H$103*(1-(PRINCIPAL!$M$103/100)),IF(AND(PRINCIPAL!$H$103&lt;&gt;"",L331=PRINCIPAL!$N$103),VLOOKUP($BG$321,'Banco de Dados'!$B$4:$J$50,8,FALSE)*PRINCIPAL!$H$103*(1-(PRINCIPAL!$O$103/100)),IF(PRINCIPAL!$H$103&lt;&gt;"",VLOOKUP($BG$321,'Banco de Dados'!$B$4:$J$50,8,FALSE)*PRINCIPAL!$H$103,IF(OR(L331=PRINCIPAL!$I$103,L331=PRINCIPAL!$I$103+PRINCIPAL!$I$103,L331=PRINCIPAL!$I$103+PRINCIPAL!$I$103+PRINCIPAL!$I$103),0,IF(L331=PRINCIPAL!$J$103,VLOOKUP($BG$321,'Banco de Dados'!$B$4:$J$50,6,FALSE)*(1-(PRINCIPAL!$K$103/100)),IF(L331=PRINCIPAL!$L$103,VLOOKUP($BG$321,'Banco de Dados'!$B$4:$J$50,6,FALSE)*(1-(PRINCIPAL!$M$103/100)),IF(L331=PRINCIPAL!$N$103,VLOOKUP($BG$321,'Banco de Dados'!$B$4:$J$50,6,FALSE)*(1-(PRINCIPAL!$O$103/100)),VLOOKUP($BG$321,'Banco de Dados'!$B$4:$J$50,6,FALSE)))))))))),"")</f>
        <v/>
      </c>
      <c r="BG331" s="29" t="str">
        <f>IFERROR(BF331*(IFERROR(VLOOKUP($BG$321,'Banco de Dados'!$B$4:$J$50,4,FALSE),"ERRO")),"")</f>
        <v/>
      </c>
      <c r="BH331" s="29" t="str">
        <f t="shared" si="219"/>
        <v/>
      </c>
      <c r="BI331" s="103" t="str">
        <f>IFERROR(BH331*(C331*(PRINCIPAL!$G$103/100))*0.47*(44/12),"")</f>
        <v/>
      </c>
      <c r="BJ331" s="102" t="str">
        <f t="shared" si="204"/>
        <v/>
      </c>
    </row>
    <row r="332" spans="2:62" ht="12.75" customHeight="1" x14ac:dyDescent="0.3">
      <c r="B332" s="326">
        <f t="shared" si="205"/>
        <v>2029</v>
      </c>
      <c r="C332" s="340"/>
      <c r="D332" s="1"/>
      <c r="E332" s="116">
        <v>9</v>
      </c>
      <c r="F332" s="24" t="str">
        <f>IFERROR(VLOOKUP($G$321,'Banco de Dados'!$B$4:$J$50,6,FALSE),"")</f>
        <v/>
      </c>
      <c r="G332" s="25" t="str">
        <f>IFERROR(F332*(IFERROR(VLOOKUP($G$321,'Banco de Dados'!$B$4:$J$50,4,FALSE),"ERRO")),"")</f>
        <v/>
      </c>
      <c r="H332" s="25" t="str">
        <f t="shared" si="206"/>
        <v/>
      </c>
      <c r="I332" s="103" t="str">
        <f t="shared" si="207"/>
        <v/>
      </c>
      <c r="J332" s="117" t="str">
        <f t="shared" si="208"/>
        <v/>
      </c>
      <c r="K332" s="1"/>
      <c r="L332" s="91">
        <v>9</v>
      </c>
      <c r="M332" s="24" t="str">
        <f>IFERROR(IF(AND(PRINCIPAL!$H$94&lt;&gt;"",OR(L332=PRINCIPAL!$I$94,L332=PRINCIPAL!$I$94+PRINCIPAL!$I$94,L332=PRINCIPAL!$I$94+PRINCIPAL!$I$94+PRINCIPAL!$I$94)),0,IF(AND(PRINCIPAL!$H$94&lt;&gt;"",L332=PRINCIPAL!$J$94),VLOOKUP($N$321,'Banco de Dados'!$B$4:$J$50,8,FALSE)*PRINCIPAL!$H$94*(1-(PRINCIPAL!$K$94/100)),IF(AND(PRINCIPAL!$H$94&lt;&gt;"",L332=PRINCIPAL!$L$94),VLOOKUP($N$321,'Banco de Dados'!$B$4:$J$50,8,FALSE)*PRINCIPAL!$H$94*(1-(PRINCIPAL!$M$94/100)),IF(AND(PRINCIPAL!$H$94&lt;&gt;"",L332=PRINCIPAL!$N$94),VLOOKUP($N$321,'Banco de Dados'!$B$4:$J$50,8,FALSE)*PRINCIPAL!$H$94*(1-(PRINCIPAL!$O$94/100)),IF(PRINCIPAL!$H$94&lt;&gt;"",VLOOKUP($N$321,'Banco de Dados'!$B$4:$J$50,8,FALSE)*PRINCIPAL!$H$94,IF(OR(L332=PRINCIPAL!$I$94,L332=PRINCIPAL!$I$94+PRINCIPAL!$I$94,L332=PRINCIPAL!$I$94+PRINCIPAL!$I$94+PRINCIPAL!$I$94),0,IF(L332=PRINCIPAL!$J$94,VLOOKUP($N$321,'Banco de Dados'!$B$4:$J$50,6,FALSE)*(1-(PRINCIPAL!$K$94/100)),IF(L332=PRINCIPAL!$L$94,VLOOKUP($N$321,'Banco de Dados'!$B$4:$J$50,6,FALSE)*(1-(PRINCIPAL!$M$94/100)),IF(L332=PRINCIPAL!$N$94,VLOOKUP($N$321,'Banco de Dados'!$B$4:$J$50,6,FALSE)*(1-(PRINCIPAL!$O$94/100)),VLOOKUP($N$321,'Banco de Dados'!$B$4:$J$50,6,FALSE)))))))))),"")</f>
        <v/>
      </c>
      <c r="N332" s="25" t="str">
        <f>IFERROR(M332*(IFERROR(VLOOKUP($N$321,'Banco de Dados'!$B$4:$J$50,4,FALSE),"ERRO")),"")</f>
        <v/>
      </c>
      <c r="O332" s="25" t="str">
        <f t="shared" si="209"/>
        <v/>
      </c>
      <c r="P332" s="103" t="str">
        <f>IFERROR(O332*(C332*(PRINCIPAL!$G$94/100))*0.47*(44/12),"")</f>
        <v/>
      </c>
      <c r="Q332" s="107" t="str">
        <f t="shared" si="225"/>
        <v/>
      </c>
      <c r="R332" s="29" t="str">
        <f>IFERROR(IF(AND(PRINCIPAL!$H$95&lt;&gt;"",OR(L332=PRINCIPAL!$I$95,L332=PRINCIPAL!$I$95+PRINCIPAL!$I$95,L332=PRINCIPAL!$I$95+PRINCIPAL!$I$95+PRINCIPAL!$I$95)),0,IF(AND(PRINCIPAL!$H$95&lt;&gt;"",L332=PRINCIPAL!$J$95),VLOOKUP($S$321,'Banco de Dados'!$B$4:$J$50,8,FALSE)*PRINCIPAL!$H$95*(1-(PRINCIPAL!$K$95/100)),IF(AND(PRINCIPAL!$H$95&lt;&gt;"",L332=PRINCIPAL!$L$95),VLOOKUP($S$321,'Banco de Dados'!$B$4:$J$50,8,FALSE)*PRINCIPAL!$H$95*(1-(PRINCIPAL!$M$95/100)),IF(AND(PRINCIPAL!$H$95&lt;&gt;"",L332=PRINCIPAL!$N$95),VLOOKUP($S$321,'Banco de Dados'!$B$4:$J$50,8,FALSE)*PRINCIPAL!$H$95*(1-(PRINCIPAL!$O$95/100)),IF(PRINCIPAL!$H$95&lt;&gt;"",VLOOKUP($S$321,'Banco de Dados'!$B$4:$J$50,8,FALSE)*PRINCIPAL!$H$95,IF(OR(L332=PRINCIPAL!$I$95,L332=PRINCIPAL!$I$95+PRINCIPAL!$I$95,L332=PRINCIPAL!$I$95+PRINCIPAL!$I$95+PRINCIPAL!$I$95),0,IF(L332=PRINCIPAL!$J$95,VLOOKUP($S$321,'Banco de Dados'!$B$4:$J$50,6,FALSE)*(1-(PRINCIPAL!$K$95/100)),IF(L332=PRINCIPAL!$L$95,VLOOKUP($S$321,'Banco de Dados'!$B$4:$J$50,6,FALSE)*(1-(PRINCIPAL!$M$95/100)),IF(L332=PRINCIPAL!$N$95,VLOOKUP($S$321,'Banco de Dados'!$B$4:$J$50,6,FALSE)*(1-(PRINCIPAL!$O$95/100)),VLOOKUP($S$321,'Banco de Dados'!$B$4:$J$50,6,FALSE)))))))))),"")</f>
        <v/>
      </c>
      <c r="S332" s="29" t="str">
        <f>IFERROR(R332*(IFERROR(VLOOKUP($S$321,'Banco de Dados'!$B$4:$J$50,4,FALSE),"ERRO")),"")</f>
        <v/>
      </c>
      <c r="T332" s="29" t="str">
        <f t="shared" ref="T332:T358" si="226">IFERROR(R332+S332,"")</f>
        <v/>
      </c>
      <c r="U332" s="103" t="str">
        <f>IFERROR(T332*(C332*(PRINCIPAL!$G$95/100))*0.47*(44/12),"")</f>
        <v/>
      </c>
      <c r="V332" s="103" t="str">
        <f t="shared" si="202"/>
        <v/>
      </c>
      <c r="W332" s="30" t="str">
        <f>IFERROR(IF(AND(PRINCIPAL!$H$96&lt;&gt;"",OR(L332=PRINCIPAL!$I$96,L332=PRINCIPAL!$I$96+PRINCIPAL!$I$96,L332=PRINCIPAL!$I$96+PRINCIPAL!$I$96+PRINCIPAL!$I$96)),0,IF(AND(PRINCIPAL!$H$96&lt;&gt;"",L332=PRINCIPAL!$J$96),VLOOKUP($X$321,'Banco de Dados'!$B$4:$J$50,8,FALSE)*PRINCIPAL!$H$96*(1-(PRINCIPAL!$K$96/100)),IF(AND(PRINCIPAL!$H$96&lt;&gt;"",L332=PRINCIPAL!$L$96),VLOOKUP($X$321,'Banco de Dados'!$B$4:$J$50,8,FALSE)*PRINCIPAL!$H$96*(1-(PRINCIPAL!$M$96/100)),IF(AND(PRINCIPAL!$H$96&lt;&gt;"",L332=PRINCIPAL!$N$96),VLOOKUP($X$321,'Banco de Dados'!$B$4:$J$50,8,FALSE)*PRINCIPAL!$H$96*(1-(PRINCIPAL!$O$96/100)),IF(PRINCIPAL!$H$96&lt;&gt;"",VLOOKUP($X$321,'Banco de Dados'!$B$4:$J$50,8,FALSE)*PRINCIPAL!$H$96,IF(OR(L332=PRINCIPAL!$I$96,L332=PRINCIPAL!$I$96+PRINCIPAL!$I$96,L332=PRINCIPAL!$I$96+PRINCIPAL!$I$96+PRINCIPAL!$I$96),0,IF(L332=PRINCIPAL!$J$96,VLOOKUP($X$321,'Banco de Dados'!$B$4:$J$50,6,FALSE)*(1-(PRINCIPAL!$K$96/100)),IF(L332=PRINCIPAL!$L$96,VLOOKUP($X$321,'Banco de Dados'!$B$4:$J$50,6,FALSE)*(1-(PRINCIPAL!$M$96/100)),IF(L332=PRINCIPAL!$N$96,VLOOKUP($X$321,'Banco de Dados'!$B$4:$J$50,6,FALSE)*(1-(PRINCIPAL!$O$96/100)),VLOOKUP($X$321,'Banco de Dados'!$B$4:$J$50,6,FALSE)))))))))),"")</f>
        <v/>
      </c>
      <c r="X332" s="29" t="str">
        <f>IFERROR(W332*(IFERROR(VLOOKUP($X$321,'Banco de Dados'!$B$4:$J$50,4,FALSE),"ERRO")),"")</f>
        <v/>
      </c>
      <c r="Y332" s="29" t="str">
        <f t="shared" si="220"/>
        <v/>
      </c>
      <c r="Z332" s="103" t="str">
        <f>IFERROR(Y332*(C332*(PRINCIPAL!$G$96/100))*0.47*(44/12),"")</f>
        <v/>
      </c>
      <c r="AA332" s="111" t="str">
        <f t="shared" si="221"/>
        <v/>
      </c>
      <c r="AB332" s="30" t="str">
        <f>IFERROR(IF(AND(PRINCIPAL!$H$97&lt;&gt;"",OR(L332=PRINCIPAL!$I$97,L332=PRINCIPAL!$I$97+PRINCIPAL!$I$97,L332=PRINCIPAL!$I$97+PRINCIPAL!$I$97+PRINCIPAL!$I$97)),0,IF(AND(PRINCIPAL!$H$97&lt;&gt;"",L332=PRINCIPAL!$J$97),VLOOKUP($AC$321,'Banco de Dados'!$B$4:$J$50,8,FALSE)*PRINCIPAL!$H$97*(1-(PRINCIPAL!$K$97/100)),IF(AND(PRINCIPAL!$H$97&lt;&gt;"",L332=PRINCIPAL!$L$97),VLOOKUP($AC$321,'Banco de Dados'!$B$4:$J$50,8,FALSE)*PRINCIPAL!$H$97*(1-(PRINCIPAL!$M$97/100)),IF(AND(PRINCIPAL!$H$97&lt;&gt;"",L332=PRINCIPAL!$N$97),VLOOKUP($AC$321,'Banco de Dados'!$B$4:$J$50,8,FALSE)*PRINCIPAL!$H$97*(1-(PRINCIPAL!$O$97/100)),IF(PRINCIPAL!$H$97&lt;&gt;"",VLOOKUP($AC$321,'Banco de Dados'!$B$4:$J$50,8,FALSE)*PRINCIPAL!$H$97,IF(OR(L332=PRINCIPAL!$I$97,L332=PRINCIPAL!$I$97+PRINCIPAL!$I$97,L332=PRINCIPAL!$I$97+PRINCIPAL!$I$97+PRINCIPAL!$I$97),0,IF(L332=PRINCIPAL!$J$97,VLOOKUP($AC$321,'Banco de Dados'!$B$4:$J$50,6,FALSE)*(1-(PRINCIPAL!$K$97/100)),IF(L332=PRINCIPAL!$L$97,VLOOKUP($AC$321,'Banco de Dados'!$B$4:$J$50,6,FALSE)*(1-(PRINCIPAL!$M$97/100)),IF(L332=PRINCIPAL!$N$97,VLOOKUP($AC$321,'Banco de Dados'!$B$4:$J$50,6,FALSE)*(1-(PRINCIPAL!$O$97/100)),VLOOKUP($AC$321,'Banco de Dados'!$B$4:$J$50,6,FALSE)))))))))),"")</f>
        <v/>
      </c>
      <c r="AC332" s="29" t="str">
        <f>IFERROR(AB332*(IFERROR(VLOOKUP($AC$321,'Banco de Dados'!$B$4:$J$50,4,FALSE),"ERRO")),"")</f>
        <v/>
      </c>
      <c r="AD332" s="29" t="str">
        <f t="shared" si="211"/>
        <v/>
      </c>
      <c r="AE332" s="103" t="str">
        <f>IFERROR(AD332*(C332*(PRINCIPAL!$G$97/100))*0.47*(44/12),"")</f>
        <v/>
      </c>
      <c r="AF332" s="111" t="str">
        <f t="shared" si="212"/>
        <v/>
      </c>
      <c r="AG332" s="30" t="str">
        <f>IFERROR(IF(AND(PRINCIPAL!$H$98&lt;&gt;"",OR(L332=PRINCIPAL!$I$98,L332=PRINCIPAL!$I$98+PRINCIPAL!$I$98,L332=PRINCIPAL!$I$98+PRINCIPAL!$I$98+PRINCIPAL!$I$98)),0,IF(AND(PRINCIPAL!$H$98&lt;&gt;"",L332=PRINCIPAL!$J$98),VLOOKUP($AH$321,'Banco de Dados'!$B$4:$J$50,8,FALSE)*PRINCIPAL!$H$98*(1-(PRINCIPAL!$K$98/100)),IF(AND(PRINCIPAL!$H$98&lt;&gt;"",L332=PRINCIPAL!$L$98),VLOOKUP($AH$321,'Banco de Dados'!$B$4:$J$50,8,FALSE)*PRINCIPAL!$H$98*(1-(PRINCIPAL!$M$98/100)),IF(AND(PRINCIPAL!$H$98&lt;&gt;"",L332=PRINCIPAL!$N$98),VLOOKUP($AH$321,'Banco de Dados'!$B$4:$J$50,8,FALSE)*PRINCIPAL!$H$98*(1-(PRINCIPAL!$O$98/100)),IF(PRINCIPAL!$H$98&lt;&gt;"",VLOOKUP($AH$321,'Banco de Dados'!$B$4:$J$50,8,FALSE)*PRINCIPAL!$H$98,IF(OR(L332=PRINCIPAL!$I$98,L332=PRINCIPAL!$I$98+PRINCIPAL!$I$98,L332=PRINCIPAL!$I$98+PRINCIPAL!$I$98+PRINCIPAL!$I$98),0,IF(L332=PRINCIPAL!$J$98,VLOOKUP($AH$321,'Banco de Dados'!$B$4:$J$50,6,FALSE)*(1-(PRINCIPAL!$K$98/100)),IF(L332=PRINCIPAL!$L$98,VLOOKUP($AH$321,'Banco de Dados'!$B$4:$J$50,6,FALSE)*(1-(PRINCIPAL!$M$98/100)),IF(L332=PRINCIPAL!$N$98,VLOOKUP($AH$321,'Banco de Dados'!$B$4:$J$50,6,FALSE)*(1-(PRINCIPAL!$O$98/100)),VLOOKUP($AH$321,'Banco de Dados'!$B$4:$J$50,6,FALSE)))))))))),"")</f>
        <v/>
      </c>
      <c r="AH332" s="29" t="str">
        <f>IFERROR(AG332*(IFERROR(VLOOKUP($AH$321,'Banco de Dados'!$B$4:$J$50,4,FALSE),"ERRO")),"")</f>
        <v/>
      </c>
      <c r="AI332" s="29" t="str">
        <f t="shared" si="213"/>
        <v/>
      </c>
      <c r="AJ332" s="103" t="str">
        <f>IFERROR(AI332*(C332*(PRINCIPAL!$G$98/100))*0.47*(44/12),"")</f>
        <v/>
      </c>
      <c r="AK332" s="111" t="str">
        <f t="shared" si="222"/>
        <v/>
      </c>
      <c r="AL332" s="30" t="str">
        <f>IFERROR(IF(AND(PRINCIPAL!$H$99&lt;&gt;"",OR(L332=PRINCIPAL!$I$99,L332=PRINCIPAL!$I$99+PRINCIPAL!$I$99,L332=PRINCIPAL!$I$99+PRINCIPAL!$I$99+PRINCIPAL!$I$99)),0,IF(AND(PRINCIPAL!$H$99&lt;&gt;"",L332=PRINCIPAL!$J$99),VLOOKUP($AM$321,'Banco de Dados'!$B$4:$J$50,8,FALSE)*PRINCIPAL!$H$99*(1-(PRINCIPAL!$K$99/100)),IF(AND(PRINCIPAL!$H$99&lt;&gt;"",L332=PRINCIPAL!$L$99),VLOOKUP($AM$321,'Banco de Dados'!$B$4:$J$50,8,FALSE)*PRINCIPAL!$H$99*(1-(PRINCIPAL!$M$99/100)),IF(AND(PRINCIPAL!$H$99&lt;&gt;"",L332=PRINCIPAL!$N$99),VLOOKUP($AM$321,'Banco de Dados'!$B$4:$J$50,8,FALSE)*PRINCIPAL!$H$99*(1-(PRINCIPAL!$O$99/100)),IF(PRINCIPAL!$H$99&lt;&gt;"",VLOOKUP($AM$321,'Banco de Dados'!$B$4:$J$50,8,FALSE)*PRINCIPAL!$H$99,IF(OR(L332=PRINCIPAL!$I$99,L332=PRINCIPAL!$I$99+PRINCIPAL!$I$99,L332=PRINCIPAL!$I$99+PRINCIPAL!$I$99+PRINCIPAL!$I$99),0,IF(L332=PRINCIPAL!$J$99,VLOOKUP($AM$321,'Banco de Dados'!$B$4:$J$50,6,FALSE)*(1-(PRINCIPAL!$K$99/100)),IF(L332=PRINCIPAL!$L$99,VLOOKUP($AM$321,'Banco de Dados'!$B$4:$J$50,6,FALSE)*(1-(PRINCIPAL!$M$99/100)),IF(L332=PRINCIPAL!$N$99,VLOOKUP($AM$321,'Banco de Dados'!$B$4:$J$50,6,FALSE)*(1-(PRINCIPAL!$O$99/100)),VLOOKUP($AM$321,'Banco de Dados'!$B$4:$J$50,6,FALSE)))))))))),"")</f>
        <v/>
      </c>
      <c r="AM332" s="29" t="str">
        <f>IFERROR(AL332*(IFERROR(VLOOKUP($AM$321,'Banco de Dados'!$B$4:$J$50,4,FALSE),"ERRO")),"")</f>
        <v/>
      </c>
      <c r="AN332" s="29" t="str">
        <f t="shared" si="214"/>
        <v/>
      </c>
      <c r="AO332" s="103" t="str">
        <f>IFERROR(AN332*(C332*(PRINCIPAL!$G$99/100))*0.47*(44/12),"")</f>
        <v/>
      </c>
      <c r="AP332" s="111" t="str">
        <f t="shared" si="215"/>
        <v/>
      </c>
      <c r="AQ332" s="30" t="str">
        <f>IFERROR(IF(AND(PRINCIPAL!$H$100&lt;&gt;"",OR(L332=PRINCIPAL!$I$100,L332=PRINCIPAL!$I$100+PRINCIPAL!$I$100,L332=PRINCIPAL!$I$100+PRINCIPAL!$I$100+PRINCIPAL!$I$100)),0,IF(AND(PRINCIPAL!$H$100&lt;&gt;"",L332=PRINCIPAL!$J$100),VLOOKUP($AR$321,'Banco de Dados'!$B$4:$J$50,8,FALSE)*PRINCIPAL!$H$100*(1-(PRINCIPAL!$K$100/100)),IF(AND(PRINCIPAL!$H$100&lt;&gt;"",L332=PRINCIPAL!$L$100),VLOOKUP($AR$321,'Banco de Dados'!$B$4:$J$50,8,FALSE)*PRINCIPAL!$H$100*(1-(PRINCIPAL!$M$100/100)),IF(AND(PRINCIPAL!$H$100&lt;&gt;"",L332=PRINCIPAL!$N$100),VLOOKUP($AR$321,'Banco de Dados'!$B$4:$J$50,8,FALSE)*PRINCIPAL!$H$100*(1-(PRINCIPAL!$O$100/100)),IF(PRINCIPAL!$H$100&lt;&gt;"",VLOOKUP($AR$321,'Banco de Dados'!$B$4:$J$50,8,FALSE)*PRINCIPAL!$H$100,IF(OR(L332=PRINCIPAL!$I$100,L332=PRINCIPAL!$I$100+PRINCIPAL!$I$100,L332=PRINCIPAL!$I$100+PRINCIPAL!$I$100+PRINCIPAL!$I$100),0,IF(L332=PRINCIPAL!$J$100,VLOOKUP($AR$321,'Banco de Dados'!$B$4:$J$50,6,FALSE)*(1-(PRINCIPAL!$K$100/100)),IF(L332=PRINCIPAL!$L$100,VLOOKUP($AR$321,'Banco de Dados'!$B$4:$J$50,6,FALSE)*(1-(PRINCIPAL!$M$100/100)),IF(L332=PRINCIPAL!$N$100,VLOOKUP($AR$321,'Banco de Dados'!$B$4:$J$50,6,FALSE)*(1-(PRINCIPAL!$O$100/100)),VLOOKUP($AR$321,'Banco de Dados'!$B$4:$J$50,6,FALSE)))))))))),"")</f>
        <v/>
      </c>
      <c r="AR332" s="29" t="str">
        <f>IFERROR(AQ332*(IFERROR(VLOOKUP($AR$321,'Banco de Dados'!$B$4:$J$50,4,FALSE),"ERRO")),"")</f>
        <v/>
      </c>
      <c r="AS332" s="29" t="str">
        <f t="shared" si="216"/>
        <v/>
      </c>
      <c r="AT332" s="103" t="str">
        <f>IFERROR(AS332*(C332*(PRINCIPAL!$G$100/100))*0.47*(44/12),"")</f>
        <v/>
      </c>
      <c r="AU332" s="111" t="str">
        <f t="shared" si="217"/>
        <v/>
      </c>
      <c r="AV332" s="30" t="str">
        <f>IFERROR(IF(AND(PRINCIPAL!$H$101&lt;&gt;"",OR(L332=PRINCIPAL!$I$101,L332=PRINCIPAL!$I$101+PRINCIPAL!$I$101,L332=PRINCIPAL!$I$101+PRINCIPAL!$I$101+PRINCIPAL!$I$101)),0,IF(AND(PRINCIPAL!$H$101&lt;&gt;"",L332=PRINCIPAL!$J$101),VLOOKUP($AW$321,'Banco de Dados'!$B$4:$J$50,8,FALSE)*PRINCIPAL!$H$101*(1-(PRINCIPAL!$K$101/100)),IF(AND(PRINCIPAL!$H$101&lt;&gt;"",L332=PRINCIPAL!$L$101),VLOOKUP($AW$321,'Banco de Dados'!$B$4:$J$50,8,FALSE)*PRINCIPAL!$H$101*(1-(PRINCIPAL!$M$101/100)),IF(AND(PRINCIPAL!$H$101&lt;&gt;"",L332=PRINCIPAL!$N$101),VLOOKUP($AW$321,'Banco de Dados'!$B$4:$J$50,8,FALSE)*PRINCIPAL!$H$101*(1-(PRINCIPAL!$O$101/100)),IF(PRINCIPAL!$H$101&lt;&gt;"",VLOOKUP($AW$321,'Banco de Dados'!$B$4:$J$50,8,FALSE)*PRINCIPAL!$H$101,IF(OR(L332=PRINCIPAL!$I$101,L332=PRINCIPAL!$I$101+PRINCIPAL!$I$101,L332=PRINCIPAL!$I$101+PRINCIPAL!$I$101+PRINCIPAL!$I$101),0,IF(L332=PRINCIPAL!$J$101,VLOOKUP($AW$321,'Banco de Dados'!$B$4:$J$50,6,FALSE)*(1-(PRINCIPAL!$K$101/100)),IF(L332=PRINCIPAL!$L$101,VLOOKUP($AW$321,'Banco de Dados'!$B$4:$J$50,6,FALSE)*(1-(PRINCIPAL!$M$101/100)),IF(L332=PRINCIPAL!$N$101,VLOOKUP($AW$321,'Banco de Dados'!$B$4:$J$50,6,FALSE)*(1-(PRINCIPAL!$O$101/100)),VLOOKUP($AW$321,'Banco de Dados'!$B$4:$J$50,6,FALSE)))))))))),"")</f>
        <v/>
      </c>
      <c r="AW332" s="29" t="str">
        <f>IFERROR(AV332*(IFERROR(VLOOKUP($AW$321,'Banco de Dados'!$B$4:$J$50,4,FALSE),"ERRO")),"")</f>
        <v/>
      </c>
      <c r="AX332" s="29" t="str">
        <f t="shared" si="218"/>
        <v/>
      </c>
      <c r="AY332" s="103" t="str">
        <f>IFERROR(AX332*(C332*(PRINCIPAL!$G$101/100))*0.47*(44/12),"")</f>
        <v/>
      </c>
      <c r="AZ332" s="111" t="str">
        <f t="shared" si="223"/>
        <v/>
      </c>
      <c r="BA332" s="30" t="str">
        <f>IFERROR(IF(AND(PRINCIPAL!$H$102&lt;&gt;"",OR(L332=PRINCIPAL!$I$102,L332=PRINCIPAL!$I$102+PRINCIPAL!$I$102,L332=PRINCIPAL!$I$102+PRINCIPAL!$I$102+PRINCIPAL!$I$102)),0,IF(AND(PRINCIPAL!$H$102&lt;&gt;"",L332=PRINCIPAL!$J$102),VLOOKUP($BB$321,'Banco de Dados'!$B$4:$J$50,8,FALSE)*PRINCIPAL!$H$102*(1-(PRINCIPAL!$K$102/100)),IF(AND(PRINCIPAL!$H$102&lt;&gt;"",L332=PRINCIPAL!$L$102),VLOOKUP($BB$321,'Banco de Dados'!$B$4:$J$50,8,FALSE)*PRINCIPAL!$H$102*(1-(PRINCIPAL!$M$102/100)),IF(AND(PRINCIPAL!$H$102&lt;&gt;"",L332=PRINCIPAL!$N$102),VLOOKUP($BB$321,'Banco de Dados'!$B$4:$J$50,8,FALSE)*PRINCIPAL!$H$102*(1-(PRINCIPAL!$O$102/100)),IF(PRINCIPAL!$H$102&lt;&gt;"",VLOOKUP($BB$321,'Banco de Dados'!$B$4:$J$50,8,FALSE)*PRINCIPAL!$H$102,IF(OR(L332=PRINCIPAL!$I$102,L332=PRINCIPAL!$I$102+PRINCIPAL!$I$102,L332=PRINCIPAL!$I$102+PRINCIPAL!$I$102+PRINCIPAL!$I$102),0,IF(L332=PRINCIPAL!$J$102,VLOOKUP($BB$321,'Banco de Dados'!$B$4:$J$50,6,FALSE)*(1-(PRINCIPAL!$K$102/100)),IF(L332=PRINCIPAL!$L$102,VLOOKUP($BB$321,'Banco de Dados'!$B$4:$J$50,6,FALSE)*(1-(PRINCIPAL!$M$102/100)),IF(L332=PRINCIPAL!$N$102,VLOOKUP($BB$321,'Banco de Dados'!$B$4:$J$50,6,FALSE)*(1-(PRINCIPAL!$O$102/100)),VLOOKUP($BB$321,'Banco de Dados'!$B$4:$J$50,6,FALSE)))))))))),"")</f>
        <v/>
      </c>
      <c r="BB332" s="29" t="str">
        <f>IFERROR(BA332*(IFERROR(VLOOKUP($BB$321,'Banco de Dados'!$B$4:$J$50,4,FALSE),"ERRO")),"")</f>
        <v/>
      </c>
      <c r="BC332" s="29" t="str">
        <f t="shared" si="224"/>
        <v/>
      </c>
      <c r="BD332" s="103" t="str">
        <f>IFERROR(BC332*(C332*(PRINCIPAL!$G$102/100))*0.47*(44/12),"")</f>
        <v/>
      </c>
      <c r="BE332" s="111" t="str">
        <f t="shared" si="203"/>
        <v/>
      </c>
      <c r="BF332" s="30" t="str">
        <f>IFERROR(IF(AND(PRINCIPAL!$H$103&lt;&gt;"",OR(L332=PRINCIPAL!$I$103,L332=PRINCIPAL!$I$103+PRINCIPAL!$I$103,L332=PRINCIPAL!$I$103+PRINCIPAL!$I$103+PRINCIPAL!$I$103)),0,IF(AND(PRINCIPAL!$H$103&lt;&gt;"",L332=PRINCIPAL!$J$103),VLOOKUP($BG$321,'Banco de Dados'!$B$4:$J$50,8,FALSE)*PRINCIPAL!$H$103*(1-(PRINCIPAL!$K$103/100)),IF(AND(PRINCIPAL!$H$103&lt;&gt;"",L332=PRINCIPAL!$L$103),VLOOKUP($BG$321,'Banco de Dados'!$B$4:$J$50,8,FALSE)*PRINCIPAL!$H$103*(1-(PRINCIPAL!$M$103/100)),IF(AND(PRINCIPAL!$H$103&lt;&gt;"",L332=PRINCIPAL!$N$103),VLOOKUP($BG$321,'Banco de Dados'!$B$4:$J$50,8,FALSE)*PRINCIPAL!$H$103*(1-(PRINCIPAL!$O$103/100)),IF(PRINCIPAL!$H$103&lt;&gt;"",VLOOKUP($BG$321,'Banco de Dados'!$B$4:$J$50,8,FALSE)*PRINCIPAL!$H$103,IF(OR(L332=PRINCIPAL!$I$103,L332=PRINCIPAL!$I$103+PRINCIPAL!$I$103,L332=PRINCIPAL!$I$103+PRINCIPAL!$I$103+PRINCIPAL!$I$103),0,IF(L332=PRINCIPAL!$J$103,VLOOKUP($BG$321,'Banco de Dados'!$B$4:$J$50,6,FALSE)*(1-(PRINCIPAL!$K$103/100)),IF(L332=PRINCIPAL!$L$103,VLOOKUP($BG$321,'Banco de Dados'!$B$4:$J$50,6,FALSE)*(1-(PRINCIPAL!$M$103/100)),IF(L332=PRINCIPAL!$N$103,VLOOKUP($BG$321,'Banco de Dados'!$B$4:$J$50,6,FALSE)*(1-(PRINCIPAL!$O$103/100)),VLOOKUP($BG$321,'Banco de Dados'!$B$4:$J$50,6,FALSE)))))))))),"")</f>
        <v/>
      </c>
      <c r="BG332" s="29" t="str">
        <f>IFERROR(BF332*(IFERROR(VLOOKUP($BG$321,'Banco de Dados'!$B$4:$J$50,4,FALSE),"ERRO")),"")</f>
        <v/>
      </c>
      <c r="BH332" s="29" t="str">
        <f t="shared" si="219"/>
        <v/>
      </c>
      <c r="BI332" s="103" t="str">
        <f>IFERROR(BH332*(C332*(PRINCIPAL!$G$103/100))*0.47*(44/12),"")</f>
        <v/>
      </c>
      <c r="BJ332" s="102" t="str">
        <f t="shared" si="204"/>
        <v/>
      </c>
    </row>
    <row r="333" spans="2:62" ht="12.75" customHeight="1" x14ac:dyDescent="0.3">
      <c r="B333" s="326">
        <f t="shared" si="205"/>
        <v>2030</v>
      </c>
      <c r="C333" s="340"/>
      <c r="D333" s="1"/>
      <c r="E333" s="116">
        <v>10</v>
      </c>
      <c r="F333" s="24" t="str">
        <f>IFERROR(VLOOKUP($G$321,'Banco de Dados'!$B$4:$J$50,6,FALSE),"")</f>
        <v/>
      </c>
      <c r="G333" s="25" t="str">
        <f>IFERROR(F333*(IFERROR(VLOOKUP($G$321,'Banco de Dados'!$B$4:$J$50,4,FALSE),"ERRO")),"")</f>
        <v/>
      </c>
      <c r="H333" s="25" t="str">
        <f t="shared" si="206"/>
        <v/>
      </c>
      <c r="I333" s="103" t="str">
        <f t="shared" si="207"/>
        <v/>
      </c>
      <c r="J333" s="117" t="str">
        <f t="shared" si="208"/>
        <v/>
      </c>
      <c r="K333" s="1"/>
      <c r="L333" s="91">
        <v>10</v>
      </c>
      <c r="M333" s="24" t="str">
        <f>IFERROR(IF(AND(PRINCIPAL!$H$94&lt;&gt;"",OR(L333=PRINCIPAL!$I$94,L333=PRINCIPAL!$I$94+PRINCIPAL!$I$94,L333=PRINCIPAL!$I$94+PRINCIPAL!$I$94+PRINCIPAL!$I$94)),0,IF(AND(PRINCIPAL!$H$94&lt;&gt;"",L333=PRINCIPAL!$J$94),VLOOKUP($N$321,'Banco de Dados'!$B$4:$J$50,8,FALSE)*PRINCIPAL!$H$94*(1-(PRINCIPAL!$K$94/100)),IF(AND(PRINCIPAL!$H$94&lt;&gt;"",L333=PRINCIPAL!$L$94),VLOOKUP($N$321,'Banco de Dados'!$B$4:$J$50,8,FALSE)*PRINCIPAL!$H$94*(1-(PRINCIPAL!$M$94/100)),IF(AND(PRINCIPAL!$H$94&lt;&gt;"",L333=PRINCIPAL!$N$94),VLOOKUP($N$321,'Banco de Dados'!$B$4:$J$50,8,FALSE)*PRINCIPAL!$H$94*(1-(PRINCIPAL!$O$94/100)),IF(PRINCIPAL!$H$94&lt;&gt;"",VLOOKUP($N$321,'Banco de Dados'!$B$4:$J$50,8,FALSE)*PRINCIPAL!$H$94,IF(OR(L333=PRINCIPAL!$I$94,L333=PRINCIPAL!$I$94+PRINCIPAL!$I$94,L333=PRINCIPAL!$I$94+PRINCIPAL!$I$94+PRINCIPAL!$I$94),0,IF(L333=PRINCIPAL!$J$94,VLOOKUP($N$321,'Banco de Dados'!$B$4:$J$50,6,FALSE)*(1-(PRINCIPAL!$K$94/100)),IF(L333=PRINCIPAL!$L$94,VLOOKUP($N$321,'Banco de Dados'!$B$4:$J$50,6,FALSE)*(1-(PRINCIPAL!$M$94/100)),IF(L333=PRINCIPAL!$N$94,VLOOKUP($N$321,'Banco de Dados'!$B$4:$J$50,6,FALSE)*(1-(PRINCIPAL!$O$94/100)),VLOOKUP($N$321,'Banco de Dados'!$B$4:$J$50,6,FALSE)))))))))),"")</f>
        <v/>
      </c>
      <c r="N333" s="25" t="str">
        <f>IFERROR(M333*(IFERROR(VLOOKUP($N$321,'Banco de Dados'!$B$4:$J$50,4,FALSE),"ERRO")),"")</f>
        <v/>
      </c>
      <c r="O333" s="25" t="str">
        <f t="shared" si="209"/>
        <v/>
      </c>
      <c r="P333" s="103" t="str">
        <f>IFERROR(O333*(C333*(PRINCIPAL!$G$94/100))*0.47*(44/12),"")</f>
        <v/>
      </c>
      <c r="Q333" s="107" t="str">
        <f t="shared" si="225"/>
        <v/>
      </c>
      <c r="R333" s="29" t="str">
        <f>IFERROR(IF(AND(PRINCIPAL!$H$95&lt;&gt;"",OR(L333=PRINCIPAL!$I$95,L333=PRINCIPAL!$I$95+PRINCIPAL!$I$95,L333=PRINCIPAL!$I$95+PRINCIPAL!$I$95+PRINCIPAL!$I$95)),0,IF(AND(PRINCIPAL!$H$95&lt;&gt;"",L333=PRINCIPAL!$J$95),VLOOKUP($S$321,'Banco de Dados'!$B$4:$J$50,8,FALSE)*PRINCIPAL!$H$95*(1-(PRINCIPAL!$K$95/100)),IF(AND(PRINCIPAL!$H$95&lt;&gt;"",L333=PRINCIPAL!$L$95),VLOOKUP($S$321,'Banco de Dados'!$B$4:$J$50,8,FALSE)*PRINCIPAL!$H$95*(1-(PRINCIPAL!$M$95/100)),IF(AND(PRINCIPAL!$H$95&lt;&gt;"",L333=PRINCIPAL!$N$95),VLOOKUP($S$321,'Banco de Dados'!$B$4:$J$50,8,FALSE)*PRINCIPAL!$H$95*(1-(PRINCIPAL!$O$95/100)),IF(PRINCIPAL!$H$95&lt;&gt;"",VLOOKUP($S$321,'Banco de Dados'!$B$4:$J$50,8,FALSE)*PRINCIPAL!$H$95,IF(OR(L333=PRINCIPAL!$I$95,L333=PRINCIPAL!$I$95+PRINCIPAL!$I$95,L333=PRINCIPAL!$I$95+PRINCIPAL!$I$95+PRINCIPAL!$I$95),0,IF(L333=PRINCIPAL!$J$95,VLOOKUP($S$321,'Banco de Dados'!$B$4:$J$50,6,FALSE)*(1-(PRINCIPAL!$K$95/100)),IF(L333=PRINCIPAL!$L$95,VLOOKUP($S$321,'Banco de Dados'!$B$4:$J$50,6,FALSE)*(1-(PRINCIPAL!$M$95/100)),IF(L333=PRINCIPAL!$N$95,VLOOKUP($S$321,'Banco de Dados'!$B$4:$J$50,6,FALSE)*(1-(PRINCIPAL!$O$95/100)),VLOOKUP($S$321,'Banco de Dados'!$B$4:$J$50,6,FALSE)))))))))),"")</f>
        <v/>
      </c>
      <c r="S333" s="29" t="str">
        <f>IFERROR(R333*(IFERROR(VLOOKUP($S$321,'Banco de Dados'!$B$4:$J$50,4,FALSE),"ERRO")),"")</f>
        <v/>
      </c>
      <c r="T333" s="29" t="str">
        <f t="shared" si="226"/>
        <v/>
      </c>
      <c r="U333" s="103" t="str">
        <f>IFERROR(T333*(C333*(PRINCIPAL!$G$95/100))*0.47*(44/12),"")</f>
        <v/>
      </c>
      <c r="V333" s="103" t="str">
        <f t="shared" si="202"/>
        <v/>
      </c>
      <c r="W333" s="30" t="str">
        <f>IFERROR(IF(AND(PRINCIPAL!$H$96&lt;&gt;"",OR(L333=PRINCIPAL!$I$96,L333=PRINCIPAL!$I$96+PRINCIPAL!$I$96,L333=PRINCIPAL!$I$96+PRINCIPAL!$I$96+PRINCIPAL!$I$96)),0,IF(AND(PRINCIPAL!$H$96&lt;&gt;"",L333=PRINCIPAL!$J$96),VLOOKUP($X$321,'Banco de Dados'!$B$4:$J$50,8,FALSE)*PRINCIPAL!$H$96*(1-(PRINCIPAL!$K$96/100)),IF(AND(PRINCIPAL!$H$96&lt;&gt;"",L333=PRINCIPAL!$L$96),VLOOKUP($X$321,'Banco de Dados'!$B$4:$J$50,8,FALSE)*PRINCIPAL!$H$96*(1-(PRINCIPAL!$M$96/100)),IF(AND(PRINCIPAL!$H$96&lt;&gt;"",L333=PRINCIPAL!$N$96),VLOOKUP($X$321,'Banco de Dados'!$B$4:$J$50,8,FALSE)*PRINCIPAL!$H$96*(1-(PRINCIPAL!$O$96/100)),IF(PRINCIPAL!$H$96&lt;&gt;"",VLOOKUP($X$321,'Banco de Dados'!$B$4:$J$50,8,FALSE)*PRINCIPAL!$H$96,IF(OR(L333=PRINCIPAL!$I$96,L333=PRINCIPAL!$I$96+PRINCIPAL!$I$96,L333=PRINCIPAL!$I$96+PRINCIPAL!$I$96+PRINCIPAL!$I$96),0,IF(L333=PRINCIPAL!$J$96,VLOOKUP($X$321,'Banco de Dados'!$B$4:$J$50,6,FALSE)*(1-(PRINCIPAL!$K$96/100)),IF(L333=PRINCIPAL!$L$96,VLOOKUP($X$321,'Banco de Dados'!$B$4:$J$50,6,FALSE)*(1-(PRINCIPAL!$M$96/100)),IF(L333=PRINCIPAL!$N$96,VLOOKUP($X$321,'Banco de Dados'!$B$4:$J$50,6,FALSE)*(1-(PRINCIPAL!$O$96/100)),VLOOKUP($X$321,'Banco de Dados'!$B$4:$J$50,6,FALSE)))))))))),"")</f>
        <v/>
      </c>
      <c r="X333" s="29" t="str">
        <f>IFERROR(W333*(IFERROR(VLOOKUP($X$321,'Banco de Dados'!$B$4:$J$50,4,FALSE),"ERRO")),"")</f>
        <v/>
      </c>
      <c r="Y333" s="29" t="str">
        <f t="shared" si="220"/>
        <v/>
      </c>
      <c r="Z333" s="103" t="str">
        <f>IFERROR(Y333*(C333*(PRINCIPAL!$G$96/100))*0.47*(44/12),"")</f>
        <v/>
      </c>
      <c r="AA333" s="111" t="str">
        <f t="shared" si="221"/>
        <v/>
      </c>
      <c r="AB333" s="30" t="str">
        <f>IFERROR(IF(AND(PRINCIPAL!$H$97&lt;&gt;"",OR(L333=PRINCIPAL!$I$97,L333=PRINCIPAL!$I$97+PRINCIPAL!$I$97,L333=PRINCIPAL!$I$97+PRINCIPAL!$I$97+PRINCIPAL!$I$97)),0,IF(AND(PRINCIPAL!$H$97&lt;&gt;"",L333=PRINCIPAL!$J$97),VLOOKUP($AC$321,'Banco de Dados'!$B$4:$J$50,8,FALSE)*PRINCIPAL!$H$97*(1-(PRINCIPAL!$K$97/100)),IF(AND(PRINCIPAL!$H$97&lt;&gt;"",L333=PRINCIPAL!$L$97),VLOOKUP($AC$321,'Banco de Dados'!$B$4:$J$50,8,FALSE)*PRINCIPAL!$H$97*(1-(PRINCIPAL!$M$97/100)),IF(AND(PRINCIPAL!$H$97&lt;&gt;"",L333=PRINCIPAL!$N$97),VLOOKUP($AC$321,'Banco de Dados'!$B$4:$J$50,8,FALSE)*PRINCIPAL!$H$97*(1-(PRINCIPAL!$O$97/100)),IF(PRINCIPAL!$H$97&lt;&gt;"",VLOOKUP($AC$321,'Banco de Dados'!$B$4:$J$50,8,FALSE)*PRINCIPAL!$H$97,IF(OR(L333=PRINCIPAL!$I$97,L333=PRINCIPAL!$I$97+PRINCIPAL!$I$97,L333=PRINCIPAL!$I$97+PRINCIPAL!$I$97+PRINCIPAL!$I$97),0,IF(L333=PRINCIPAL!$J$97,VLOOKUP($AC$321,'Banco de Dados'!$B$4:$J$50,6,FALSE)*(1-(PRINCIPAL!$K$97/100)),IF(L333=PRINCIPAL!$L$97,VLOOKUP($AC$321,'Banco de Dados'!$B$4:$J$50,6,FALSE)*(1-(PRINCIPAL!$M$97/100)),IF(L333=PRINCIPAL!$N$97,VLOOKUP($AC$321,'Banco de Dados'!$B$4:$J$50,6,FALSE)*(1-(PRINCIPAL!$O$97/100)),VLOOKUP($AC$321,'Banco de Dados'!$B$4:$J$50,6,FALSE)))))))))),"")</f>
        <v/>
      </c>
      <c r="AC333" s="29" t="str">
        <f>IFERROR(AB333*(IFERROR(VLOOKUP($AC$321,'Banco de Dados'!$B$4:$J$50,4,FALSE),"ERRO")),"")</f>
        <v/>
      </c>
      <c r="AD333" s="29" t="str">
        <f t="shared" si="211"/>
        <v/>
      </c>
      <c r="AE333" s="103" t="str">
        <f>IFERROR(AD333*(C333*(PRINCIPAL!$G$97/100))*0.47*(44/12),"")</f>
        <v/>
      </c>
      <c r="AF333" s="111" t="str">
        <f t="shared" si="212"/>
        <v/>
      </c>
      <c r="AG333" s="30" t="str">
        <f>IFERROR(IF(AND(PRINCIPAL!$H$98&lt;&gt;"",OR(L333=PRINCIPAL!$I$98,L333=PRINCIPAL!$I$98+PRINCIPAL!$I$98,L333=PRINCIPAL!$I$98+PRINCIPAL!$I$98+PRINCIPAL!$I$98)),0,IF(AND(PRINCIPAL!$H$98&lt;&gt;"",L333=PRINCIPAL!$J$98),VLOOKUP($AH$321,'Banco de Dados'!$B$4:$J$50,8,FALSE)*PRINCIPAL!$H$98*(1-(PRINCIPAL!$K$98/100)),IF(AND(PRINCIPAL!$H$98&lt;&gt;"",L333=PRINCIPAL!$L$98),VLOOKUP($AH$321,'Banco de Dados'!$B$4:$J$50,8,FALSE)*PRINCIPAL!$H$98*(1-(PRINCIPAL!$M$98/100)),IF(AND(PRINCIPAL!$H$98&lt;&gt;"",L333=PRINCIPAL!$N$98),VLOOKUP($AH$321,'Banco de Dados'!$B$4:$J$50,8,FALSE)*PRINCIPAL!$H$98*(1-(PRINCIPAL!$O$98/100)),IF(PRINCIPAL!$H$98&lt;&gt;"",VLOOKUP($AH$321,'Banco de Dados'!$B$4:$J$50,8,FALSE)*PRINCIPAL!$H$98,IF(OR(L333=PRINCIPAL!$I$98,L333=PRINCIPAL!$I$98+PRINCIPAL!$I$98,L333=PRINCIPAL!$I$98+PRINCIPAL!$I$98+PRINCIPAL!$I$98),0,IF(L333=PRINCIPAL!$J$98,VLOOKUP($AH$321,'Banco de Dados'!$B$4:$J$50,6,FALSE)*(1-(PRINCIPAL!$K$98/100)),IF(L333=PRINCIPAL!$L$98,VLOOKUP($AH$321,'Banco de Dados'!$B$4:$J$50,6,FALSE)*(1-(PRINCIPAL!$M$98/100)),IF(L333=PRINCIPAL!$N$98,VLOOKUP($AH$321,'Banco de Dados'!$B$4:$J$50,6,FALSE)*(1-(PRINCIPAL!$O$98/100)),VLOOKUP($AH$321,'Banco de Dados'!$B$4:$J$50,6,FALSE)))))))))),"")</f>
        <v/>
      </c>
      <c r="AH333" s="29" t="str">
        <f>IFERROR(AG333*(IFERROR(VLOOKUP($AH$321,'Banco de Dados'!$B$4:$J$50,4,FALSE),"ERRO")),"")</f>
        <v/>
      </c>
      <c r="AI333" s="29" t="str">
        <f t="shared" si="213"/>
        <v/>
      </c>
      <c r="AJ333" s="103" t="str">
        <f>IFERROR(AI333*(C333*(PRINCIPAL!$G$98/100))*0.47*(44/12),"")</f>
        <v/>
      </c>
      <c r="AK333" s="111" t="str">
        <f t="shared" si="222"/>
        <v/>
      </c>
      <c r="AL333" s="30" t="str">
        <f>IFERROR(IF(AND(PRINCIPAL!$H$99&lt;&gt;"",OR(L333=PRINCIPAL!$I$99,L333=PRINCIPAL!$I$99+PRINCIPAL!$I$99,L333=PRINCIPAL!$I$99+PRINCIPAL!$I$99+PRINCIPAL!$I$99)),0,IF(AND(PRINCIPAL!$H$99&lt;&gt;"",L333=PRINCIPAL!$J$99),VLOOKUP($AM$321,'Banco de Dados'!$B$4:$J$50,8,FALSE)*PRINCIPAL!$H$99*(1-(PRINCIPAL!$K$99/100)),IF(AND(PRINCIPAL!$H$99&lt;&gt;"",L333=PRINCIPAL!$L$99),VLOOKUP($AM$321,'Banco de Dados'!$B$4:$J$50,8,FALSE)*PRINCIPAL!$H$99*(1-(PRINCIPAL!$M$99/100)),IF(AND(PRINCIPAL!$H$99&lt;&gt;"",L333=PRINCIPAL!$N$99),VLOOKUP($AM$321,'Banco de Dados'!$B$4:$J$50,8,FALSE)*PRINCIPAL!$H$99*(1-(PRINCIPAL!$O$99/100)),IF(PRINCIPAL!$H$99&lt;&gt;"",VLOOKUP($AM$321,'Banco de Dados'!$B$4:$J$50,8,FALSE)*PRINCIPAL!$H$99,IF(OR(L333=PRINCIPAL!$I$99,L333=PRINCIPAL!$I$99+PRINCIPAL!$I$99,L333=PRINCIPAL!$I$99+PRINCIPAL!$I$99+PRINCIPAL!$I$99),0,IF(L333=PRINCIPAL!$J$99,VLOOKUP($AM$321,'Banco de Dados'!$B$4:$J$50,6,FALSE)*(1-(PRINCIPAL!$K$99/100)),IF(L333=PRINCIPAL!$L$99,VLOOKUP($AM$321,'Banco de Dados'!$B$4:$J$50,6,FALSE)*(1-(PRINCIPAL!$M$99/100)),IF(L333=PRINCIPAL!$N$99,VLOOKUP($AM$321,'Banco de Dados'!$B$4:$J$50,6,FALSE)*(1-(PRINCIPAL!$O$99/100)),VLOOKUP($AM$321,'Banco de Dados'!$B$4:$J$50,6,FALSE)))))))))),"")</f>
        <v/>
      </c>
      <c r="AM333" s="29" t="str">
        <f>IFERROR(AL333*(IFERROR(VLOOKUP($AM$321,'Banco de Dados'!$B$4:$J$50,4,FALSE),"ERRO")),"")</f>
        <v/>
      </c>
      <c r="AN333" s="29" t="str">
        <f t="shared" si="214"/>
        <v/>
      </c>
      <c r="AO333" s="103" t="str">
        <f>IFERROR(AN333*(C333*(PRINCIPAL!$G$99/100))*0.47*(44/12),"")</f>
        <v/>
      </c>
      <c r="AP333" s="111" t="str">
        <f t="shared" si="215"/>
        <v/>
      </c>
      <c r="AQ333" s="30" t="str">
        <f>IFERROR(IF(AND(PRINCIPAL!$H$100&lt;&gt;"",OR(L333=PRINCIPAL!$I$100,L333=PRINCIPAL!$I$100+PRINCIPAL!$I$100,L333=PRINCIPAL!$I$100+PRINCIPAL!$I$100+PRINCIPAL!$I$100)),0,IF(AND(PRINCIPAL!$H$100&lt;&gt;"",L333=PRINCIPAL!$J$100),VLOOKUP($AR$321,'Banco de Dados'!$B$4:$J$50,8,FALSE)*PRINCIPAL!$H$100*(1-(PRINCIPAL!$K$100/100)),IF(AND(PRINCIPAL!$H$100&lt;&gt;"",L333=PRINCIPAL!$L$100),VLOOKUP($AR$321,'Banco de Dados'!$B$4:$J$50,8,FALSE)*PRINCIPAL!$H$100*(1-(PRINCIPAL!$M$100/100)),IF(AND(PRINCIPAL!$H$100&lt;&gt;"",L333=PRINCIPAL!$N$100),VLOOKUP($AR$321,'Banco de Dados'!$B$4:$J$50,8,FALSE)*PRINCIPAL!$H$100*(1-(PRINCIPAL!$O$100/100)),IF(PRINCIPAL!$H$100&lt;&gt;"",VLOOKUP($AR$321,'Banco de Dados'!$B$4:$J$50,8,FALSE)*PRINCIPAL!$H$100,IF(OR(L333=PRINCIPAL!$I$100,L333=PRINCIPAL!$I$100+PRINCIPAL!$I$100,L333=PRINCIPAL!$I$100+PRINCIPAL!$I$100+PRINCIPAL!$I$100),0,IF(L333=PRINCIPAL!$J$100,VLOOKUP($AR$321,'Banco de Dados'!$B$4:$J$50,6,FALSE)*(1-(PRINCIPAL!$K$100/100)),IF(L333=PRINCIPAL!$L$100,VLOOKUP($AR$321,'Banco de Dados'!$B$4:$J$50,6,FALSE)*(1-(PRINCIPAL!$M$100/100)),IF(L333=PRINCIPAL!$N$100,VLOOKUP($AR$321,'Banco de Dados'!$B$4:$J$50,6,FALSE)*(1-(PRINCIPAL!$O$100/100)),VLOOKUP($AR$321,'Banco de Dados'!$B$4:$J$50,6,FALSE)))))))))),"")</f>
        <v/>
      </c>
      <c r="AR333" s="29" t="str">
        <f>IFERROR(AQ333*(IFERROR(VLOOKUP($AR$321,'Banco de Dados'!$B$4:$J$50,4,FALSE),"ERRO")),"")</f>
        <v/>
      </c>
      <c r="AS333" s="29" t="str">
        <f t="shared" si="216"/>
        <v/>
      </c>
      <c r="AT333" s="103" t="str">
        <f>IFERROR(AS333*(C333*(PRINCIPAL!$G$100/100))*0.47*(44/12),"")</f>
        <v/>
      </c>
      <c r="AU333" s="111" t="str">
        <f t="shared" si="217"/>
        <v/>
      </c>
      <c r="AV333" s="30" t="str">
        <f>IFERROR(IF(AND(PRINCIPAL!$H$101&lt;&gt;"",OR(L333=PRINCIPAL!$I$101,L333=PRINCIPAL!$I$101+PRINCIPAL!$I$101,L333=PRINCIPAL!$I$101+PRINCIPAL!$I$101+PRINCIPAL!$I$101)),0,IF(AND(PRINCIPAL!$H$101&lt;&gt;"",L333=PRINCIPAL!$J$101),VLOOKUP($AW$321,'Banco de Dados'!$B$4:$J$50,8,FALSE)*PRINCIPAL!$H$101*(1-(PRINCIPAL!$K$101/100)),IF(AND(PRINCIPAL!$H$101&lt;&gt;"",L333=PRINCIPAL!$L$101),VLOOKUP($AW$321,'Banco de Dados'!$B$4:$J$50,8,FALSE)*PRINCIPAL!$H$101*(1-(PRINCIPAL!$M$101/100)),IF(AND(PRINCIPAL!$H$101&lt;&gt;"",L333=PRINCIPAL!$N$101),VLOOKUP($AW$321,'Banco de Dados'!$B$4:$J$50,8,FALSE)*PRINCIPAL!$H$101*(1-(PRINCIPAL!$O$101/100)),IF(PRINCIPAL!$H$101&lt;&gt;"",VLOOKUP($AW$321,'Banco de Dados'!$B$4:$J$50,8,FALSE)*PRINCIPAL!$H$101,IF(OR(L333=PRINCIPAL!$I$101,L333=PRINCIPAL!$I$101+PRINCIPAL!$I$101,L333=PRINCIPAL!$I$101+PRINCIPAL!$I$101+PRINCIPAL!$I$101),0,IF(L333=PRINCIPAL!$J$101,VLOOKUP($AW$321,'Banco de Dados'!$B$4:$J$50,6,FALSE)*(1-(PRINCIPAL!$K$101/100)),IF(L333=PRINCIPAL!$L$101,VLOOKUP($AW$321,'Banco de Dados'!$B$4:$J$50,6,FALSE)*(1-(PRINCIPAL!$M$101/100)),IF(L333=PRINCIPAL!$N$101,VLOOKUP($AW$321,'Banco de Dados'!$B$4:$J$50,6,FALSE)*(1-(PRINCIPAL!$O$101/100)),VLOOKUP($AW$321,'Banco de Dados'!$B$4:$J$50,6,FALSE)))))))))),"")</f>
        <v/>
      </c>
      <c r="AW333" s="29" t="str">
        <f>IFERROR(AV333*(IFERROR(VLOOKUP($AW$321,'Banco de Dados'!$B$4:$J$50,4,FALSE),"ERRO")),"")</f>
        <v/>
      </c>
      <c r="AX333" s="29" t="str">
        <f t="shared" si="218"/>
        <v/>
      </c>
      <c r="AY333" s="103" t="str">
        <f>IFERROR(AX333*(C333*(PRINCIPAL!$G$101/100))*0.47*(44/12),"")</f>
        <v/>
      </c>
      <c r="AZ333" s="111" t="str">
        <f t="shared" si="223"/>
        <v/>
      </c>
      <c r="BA333" s="30" t="str">
        <f>IFERROR(IF(AND(PRINCIPAL!$H$102&lt;&gt;"",OR(L333=PRINCIPAL!$I$102,L333=PRINCIPAL!$I$102+PRINCIPAL!$I$102,L333=PRINCIPAL!$I$102+PRINCIPAL!$I$102+PRINCIPAL!$I$102)),0,IF(AND(PRINCIPAL!$H$102&lt;&gt;"",L333=PRINCIPAL!$J$102),VLOOKUP($BB$321,'Banco de Dados'!$B$4:$J$50,8,FALSE)*PRINCIPAL!$H$102*(1-(PRINCIPAL!$K$102/100)),IF(AND(PRINCIPAL!$H$102&lt;&gt;"",L333=PRINCIPAL!$L$102),VLOOKUP($BB$321,'Banco de Dados'!$B$4:$J$50,8,FALSE)*PRINCIPAL!$H$102*(1-(PRINCIPAL!$M$102/100)),IF(AND(PRINCIPAL!$H$102&lt;&gt;"",L333=PRINCIPAL!$N$102),VLOOKUP($BB$321,'Banco de Dados'!$B$4:$J$50,8,FALSE)*PRINCIPAL!$H$102*(1-(PRINCIPAL!$O$102/100)),IF(PRINCIPAL!$H$102&lt;&gt;"",VLOOKUP($BB$321,'Banco de Dados'!$B$4:$J$50,8,FALSE)*PRINCIPAL!$H$102,IF(OR(L333=PRINCIPAL!$I$102,L333=PRINCIPAL!$I$102+PRINCIPAL!$I$102,L333=PRINCIPAL!$I$102+PRINCIPAL!$I$102+PRINCIPAL!$I$102),0,IF(L333=PRINCIPAL!$J$102,VLOOKUP($BB$321,'Banco de Dados'!$B$4:$J$50,6,FALSE)*(1-(PRINCIPAL!$K$102/100)),IF(L333=PRINCIPAL!$L$102,VLOOKUP($BB$321,'Banco de Dados'!$B$4:$J$50,6,FALSE)*(1-(PRINCIPAL!$M$102/100)),IF(L333=PRINCIPAL!$N$102,VLOOKUP($BB$321,'Banco de Dados'!$B$4:$J$50,6,FALSE)*(1-(PRINCIPAL!$O$102/100)),VLOOKUP($BB$321,'Banco de Dados'!$B$4:$J$50,6,FALSE)))))))))),"")</f>
        <v/>
      </c>
      <c r="BB333" s="29" t="str">
        <f>IFERROR(BA333*(IFERROR(VLOOKUP($BB$321,'Banco de Dados'!$B$4:$J$50,4,FALSE),"ERRO")),"")</f>
        <v/>
      </c>
      <c r="BC333" s="29" t="str">
        <f t="shared" si="224"/>
        <v/>
      </c>
      <c r="BD333" s="103" t="str">
        <f>IFERROR(BC333*(C333*(PRINCIPAL!$G$102/100))*0.47*(44/12),"")</f>
        <v/>
      </c>
      <c r="BE333" s="111" t="str">
        <f t="shared" si="203"/>
        <v/>
      </c>
      <c r="BF333" s="30" t="str">
        <f>IFERROR(IF(AND(PRINCIPAL!$H$103&lt;&gt;"",OR(L333=PRINCIPAL!$I$103,L333=PRINCIPAL!$I$103+PRINCIPAL!$I$103,L333=PRINCIPAL!$I$103+PRINCIPAL!$I$103+PRINCIPAL!$I$103)),0,IF(AND(PRINCIPAL!$H$103&lt;&gt;"",L333=PRINCIPAL!$J$103),VLOOKUP($BG$321,'Banco de Dados'!$B$4:$J$50,8,FALSE)*PRINCIPAL!$H$103*(1-(PRINCIPAL!$K$103/100)),IF(AND(PRINCIPAL!$H$103&lt;&gt;"",L333=PRINCIPAL!$L$103),VLOOKUP($BG$321,'Banco de Dados'!$B$4:$J$50,8,FALSE)*PRINCIPAL!$H$103*(1-(PRINCIPAL!$M$103/100)),IF(AND(PRINCIPAL!$H$103&lt;&gt;"",L333=PRINCIPAL!$N$103),VLOOKUP($BG$321,'Banco de Dados'!$B$4:$J$50,8,FALSE)*PRINCIPAL!$H$103*(1-(PRINCIPAL!$O$103/100)),IF(PRINCIPAL!$H$103&lt;&gt;"",VLOOKUP($BG$321,'Banco de Dados'!$B$4:$J$50,8,FALSE)*PRINCIPAL!$H$103,IF(OR(L333=PRINCIPAL!$I$103,L333=PRINCIPAL!$I$103+PRINCIPAL!$I$103,L333=PRINCIPAL!$I$103+PRINCIPAL!$I$103+PRINCIPAL!$I$103),0,IF(L333=PRINCIPAL!$J$103,VLOOKUP($BG$321,'Banco de Dados'!$B$4:$J$50,6,FALSE)*(1-(PRINCIPAL!$K$103/100)),IF(L333=PRINCIPAL!$L$103,VLOOKUP($BG$321,'Banco de Dados'!$B$4:$J$50,6,FALSE)*(1-(PRINCIPAL!$M$103/100)),IF(L333=PRINCIPAL!$N$103,VLOOKUP($BG$321,'Banco de Dados'!$B$4:$J$50,6,FALSE)*(1-(PRINCIPAL!$O$103/100)),VLOOKUP($BG$321,'Banco de Dados'!$B$4:$J$50,6,FALSE)))))))))),"")</f>
        <v/>
      </c>
      <c r="BG333" s="29" t="str">
        <f>IFERROR(BF333*(IFERROR(VLOOKUP($BG$321,'Banco de Dados'!$B$4:$J$50,4,FALSE),"ERRO")),"")</f>
        <v/>
      </c>
      <c r="BH333" s="29" t="str">
        <f t="shared" si="219"/>
        <v/>
      </c>
      <c r="BI333" s="103" t="str">
        <f>IFERROR(BH333*(C333*(PRINCIPAL!$G$103/100))*0.47*(44/12),"")</f>
        <v/>
      </c>
      <c r="BJ333" s="102" t="str">
        <f t="shared" si="204"/>
        <v/>
      </c>
    </row>
    <row r="334" spans="2:62" ht="12.75" customHeight="1" x14ac:dyDescent="0.3">
      <c r="B334" s="326">
        <f t="shared" si="205"/>
        <v>2031</v>
      </c>
      <c r="C334" s="340"/>
      <c r="D334" s="1"/>
      <c r="E334" s="116">
        <v>11</v>
      </c>
      <c r="F334" s="24" t="str">
        <f>IFERROR(VLOOKUP($G$321,'Banco de Dados'!$B$4:$J$50,6,FALSE),"")</f>
        <v/>
      </c>
      <c r="G334" s="25" t="str">
        <f>IFERROR(F334*(IFERROR(VLOOKUP($G$321,'Banco de Dados'!$B$4:$J$50,4,FALSE),"ERRO")),"")</f>
        <v/>
      </c>
      <c r="H334" s="25" t="str">
        <f t="shared" si="206"/>
        <v/>
      </c>
      <c r="I334" s="103" t="str">
        <f t="shared" si="207"/>
        <v/>
      </c>
      <c r="J334" s="117" t="str">
        <f t="shared" si="208"/>
        <v/>
      </c>
      <c r="K334" s="1"/>
      <c r="L334" s="91">
        <v>11</v>
      </c>
      <c r="M334" s="24" t="str">
        <f>IFERROR(IF(AND(PRINCIPAL!$H$94&lt;&gt;"",OR(L334=PRINCIPAL!$I$94,L334=PRINCIPAL!$I$94+PRINCIPAL!$I$94,L334=PRINCIPAL!$I$94+PRINCIPAL!$I$94+PRINCIPAL!$I$94)),0,IF(AND(PRINCIPAL!$H$94&lt;&gt;"",L334=PRINCIPAL!$J$94),VLOOKUP($N$321,'Banco de Dados'!$B$4:$J$50,8,FALSE)*PRINCIPAL!$H$94*(1-(PRINCIPAL!$K$94/100)),IF(AND(PRINCIPAL!$H$94&lt;&gt;"",L334=PRINCIPAL!$L$94),VLOOKUP($N$321,'Banco de Dados'!$B$4:$J$50,8,FALSE)*PRINCIPAL!$H$94*(1-(PRINCIPAL!$M$94/100)),IF(AND(PRINCIPAL!$H$94&lt;&gt;"",L334=PRINCIPAL!$N$94),VLOOKUP($N$321,'Banco de Dados'!$B$4:$J$50,8,FALSE)*PRINCIPAL!$H$94*(1-(PRINCIPAL!$O$94/100)),IF(PRINCIPAL!$H$94&lt;&gt;"",VLOOKUP($N$321,'Banco de Dados'!$B$4:$J$50,8,FALSE)*PRINCIPAL!$H$94,IF(OR(L334=PRINCIPAL!$I$94,L334=PRINCIPAL!$I$94+PRINCIPAL!$I$94,L334=PRINCIPAL!$I$94+PRINCIPAL!$I$94+PRINCIPAL!$I$94),0,IF(L334=PRINCIPAL!$J$94,VLOOKUP($N$321,'Banco de Dados'!$B$4:$J$50,6,FALSE)*(1-(PRINCIPAL!$K$94/100)),IF(L334=PRINCIPAL!$L$94,VLOOKUP($N$321,'Banco de Dados'!$B$4:$J$50,6,FALSE)*(1-(PRINCIPAL!$M$94/100)),IF(L334=PRINCIPAL!$N$94,VLOOKUP($N$321,'Banco de Dados'!$B$4:$J$50,6,FALSE)*(1-(PRINCIPAL!$O$94/100)),VLOOKUP($N$321,'Banco de Dados'!$B$4:$J$50,6,FALSE)))))))))),"")</f>
        <v/>
      </c>
      <c r="N334" s="25" t="str">
        <f>IFERROR(M334*(IFERROR(VLOOKUP($N$321,'Banco de Dados'!$B$4:$J$50,4,FALSE),"ERRO")),"")</f>
        <v/>
      </c>
      <c r="O334" s="25" t="str">
        <f t="shared" si="209"/>
        <v/>
      </c>
      <c r="P334" s="103" t="str">
        <f>IFERROR(O334*(C334*(PRINCIPAL!$G$94/100))*0.47*(44/12),"")</f>
        <v/>
      </c>
      <c r="Q334" s="107" t="str">
        <f t="shared" si="225"/>
        <v/>
      </c>
      <c r="R334" s="29" t="str">
        <f>IFERROR(IF(AND(PRINCIPAL!$H$95&lt;&gt;"",OR(L334=PRINCIPAL!$I$95,L334=PRINCIPAL!$I$95+PRINCIPAL!$I$95,L334=PRINCIPAL!$I$95+PRINCIPAL!$I$95+PRINCIPAL!$I$95)),0,IF(AND(PRINCIPAL!$H$95&lt;&gt;"",L334=PRINCIPAL!$J$95),VLOOKUP($S$321,'Banco de Dados'!$B$4:$J$50,8,FALSE)*PRINCIPAL!$H$95*(1-(PRINCIPAL!$K$95/100)),IF(AND(PRINCIPAL!$H$95&lt;&gt;"",L334=PRINCIPAL!$L$95),VLOOKUP($S$321,'Banco de Dados'!$B$4:$J$50,8,FALSE)*PRINCIPAL!$H$95*(1-(PRINCIPAL!$M$95/100)),IF(AND(PRINCIPAL!$H$95&lt;&gt;"",L334=PRINCIPAL!$N$95),VLOOKUP($S$321,'Banco de Dados'!$B$4:$J$50,8,FALSE)*PRINCIPAL!$H$95*(1-(PRINCIPAL!$O$95/100)),IF(PRINCIPAL!$H$95&lt;&gt;"",VLOOKUP($S$321,'Banco de Dados'!$B$4:$J$50,8,FALSE)*PRINCIPAL!$H$95,IF(OR(L334=PRINCIPAL!$I$95,L334=PRINCIPAL!$I$95+PRINCIPAL!$I$95,L334=PRINCIPAL!$I$95+PRINCIPAL!$I$95+PRINCIPAL!$I$95),0,IF(L334=PRINCIPAL!$J$95,VLOOKUP($S$321,'Banco de Dados'!$B$4:$J$50,6,FALSE)*(1-(PRINCIPAL!$K$95/100)),IF(L334=PRINCIPAL!$L$95,VLOOKUP($S$321,'Banco de Dados'!$B$4:$J$50,6,FALSE)*(1-(PRINCIPAL!$M$95/100)),IF(L334=PRINCIPAL!$N$95,VLOOKUP($S$321,'Banco de Dados'!$B$4:$J$50,6,FALSE)*(1-(PRINCIPAL!$O$95/100)),VLOOKUP($S$321,'Banco de Dados'!$B$4:$J$50,6,FALSE)))))))))),"")</f>
        <v/>
      </c>
      <c r="S334" s="29" t="str">
        <f>IFERROR(R334*(IFERROR(VLOOKUP($S$321,'Banco de Dados'!$B$4:$J$50,4,FALSE),"ERRO")),"")</f>
        <v/>
      </c>
      <c r="T334" s="29" t="str">
        <f t="shared" si="226"/>
        <v/>
      </c>
      <c r="U334" s="103" t="str">
        <f>IFERROR(T334*(C334*(PRINCIPAL!$G$95/100))*0.47*(44/12),"")</f>
        <v/>
      </c>
      <c r="V334" s="103" t="str">
        <f t="shared" si="202"/>
        <v/>
      </c>
      <c r="W334" s="30" t="str">
        <f>IFERROR(IF(AND(PRINCIPAL!$H$96&lt;&gt;"",OR(L334=PRINCIPAL!$I$96,L334=PRINCIPAL!$I$96+PRINCIPAL!$I$96,L334=PRINCIPAL!$I$96+PRINCIPAL!$I$96+PRINCIPAL!$I$96)),0,IF(AND(PRINCIPAL!$H$96&lt;&gt;"",L334=PRINCIPAL!$J$96),VLOOKUP($X$321,'Banco de Dados'!$B$4:$J$50,8,FALSE)*PRINCIPAL!$H$96*(1-(PRINCIPAL!$K$96/100)),IF(AND(PRINCIPAL!$H$96&lt;&gt;"",L334=PRINCIPAL!$L$96),VLOOKUP($X$321,'Banco de Dados'!$B$4:$J$50,8,FALSE)*PRINCIPAL!$H$96*(1-(PRINCIPAL!$M$96/100)),IF(AND(PRINCIPAL!$H$96&lt;&gt;"",L334=PRINCIPAL!$N$96),VLOOKUP($X$321,'Banco de Dados'!$B$4:$J$50,8,FALSE)*PRINCIPAL!$H$96*(1-(PRINCIPAL!$O$96/100)),IF(PRINCIPAL!$H$96&lt;&gt;"",VLOOKUP($X$321,'Banco de Dados'!$B$4:$J$50,8,FALSE)*PRINCIPAL!$H$96,IF(OR(L334=PRINCIPAL!$I$96,L334=PRINCIPAL!$I$96+PRINCIPAL!$I$96,L334=PRINCIPAL!$I$96+PRINCIPAL!$I$96+PRINCIPAL!$I$96),0,IF(L334=PRINCIPAL!$J$96,VLOOKUP($X$321,'Banco de Dados'!$B$4:$J$50,6,FALSE)*(1-(PRINCIPAL!$K$96/100)),IF(L334=PRINCIPAL!$L$96,VLOOKUP($X$321,'Banco de Dados'!$B$4:$J$50,6,FALSE)*(1-(PRINCIPAL!$M$96/100)),IF(L334=PRINCIPAL!$N$96,VLOOKUP($X$321,'Banco de Dados'!$B$4:$J$50,6,FALSE)*(1-(PRINCIPAL!$O$96/100)),VLOOKUP($X$321,'Banco de Dados'!$B$4:$J$50,6,FALSE)))))))))),"")</f>
        <v/>
      </c>
      <c r="X334" s="29" t="str">
        <f>IFERROR(W334*(IFERROR(VLOOKUP($X$321,'Banco de Dados'!$B$4:$J$50,4,FALSE),"ERRO")),"")</f>
        <v/>
      </c>
      <c r="Y334" s="29" t="str">
        <f t="shared" si="220"/>
        <v/>
      </c>
      <c r="Z334" s="103" t="str">
        <f>IFERROR(Y334*(C334*(PRINCIPAL!$G$96/100))*0.47*(44/12),"")</f>
        <v/>
      </c>
      <c r="AA334" s="111" t="str">
        <f t="shared" si="221"/>
        <v/>
      </c>
      <c r="AB334" s="30" t="str">
        <f>IFERROR(IF(AND(PRINCIPAL!$H$97&lt;&gt;"",OR(L334=PRINCIPAL!$I$97,L334=PRINCIPAL!$I$97+PRINCIPAL!$I$97,L334=PRINCIPAL!$I$97+PRINCIPAL!$I$97+PRINCIPAL!$I$97)),0,IF(AND(PRINCIPAL!$H$97&lt;&gt;"",L334=PRINCIPAL!$J$97),VLOOKUP($AC$321,'Banco de Dados'!$B$4:$J$50,8,FALSE)*PRINCIPAL!$H$97*(1-(PRINCIPAL!$K$97/100)),IF(AND(PRINCIPAL!$H$97&lt;&gt;"",L334=PRINCIPAL!$L$97),VLOOKUP($AC$321,'Banco de Dados'!$B$4:$J$50,8,FALSE)*PRINCIPAL!$H$97*(1-(PRINCIPAL!$M$97/100)),IF(AND(PRINCIPAL!$H$97&lt;&gt;"",L334=PRINCIPAL!$N$97),VLOOKUP($AC$321,'Banco de Dados'!$B$4:$J$50,8,FALSE)*PRINCIPAL!$H$97*(1-(PRINCIPAL!$O$97/100)),IF(PRINCIPAL!$H$97&lt;&gt;"",VLOOKUP($AC$321,'Banco de Dados'!$B$4:$J$50,8,FALSE)*PRINCIPAL!$H$97,IF(OR(L334=PRINCIPAL!$I$97,L334=PRINCIPAL!$I$97+PRINCIPAL!$I$97,L334=PRINCIPAL!$I$97+PRINCIPAL!$I$97+PRINCIPAL!$I$97),0,IF(L334=PRINCIPAL!$J$97,VLOOKUP($AC$321,'Banco de Dados'!$B$4:$J$50,6,FALSE)*(1-(PRINCIPAL!$K$97/100)),IF(L334=PRINCIPAL!$L$97,VLOOKUP($AC$321,'Banco de Dados'!$B$4:$J$50,6,FALSE)*(1-(PRINCIPAL!$M$97/100)),IF(L334=PRINCIPAL!$N$97,VLOOKUP($AC$321,'Banco de Dados'!$B$4:$J$50,6,FALSE)*(1-(PRINCIPAL!$O$97/100)),VLOOKUP($AC$321,'Banco de Dados'!$B$4:$J$50,6,FALSE)))))))))),"")</f>
        <v/>
      </c>
      <c r="AC334" s="29" t="str">
        <f>IFERROR(AB334*(IFERROR(VLOOKUP($AC$321,'Banco de Dados'!$B$4:$J$50,4,FALSE),"ERRO")),"")</f>
        <v/>
      </c>
      <c r="AD334" s="29" t="str">
        <f t="shared" si="211"/>
        <v/>
      </c>
      <c r="AE334" s="103" t="str">
        <f>IFERROR(AD334*(C334*(PRINCIPAL!$G$97/100))*0.47*(44/12),"")</f>
        <v/>
      </c>
      <c r="AF334" s="111" t="str">
        <f t="shared" si="212"/>
        <v/>
      </c>
      <c r="AG334" s="30" t="str">
        <f>IFERROR(IF(AND(PRINCIPAL!$H$98&lt;&gt;"",OR(L334=PRINCIPAL!$I$98,L334=PRINCIPAL!$I$98+PRINCIPAL!$I$98,L334=PRINCIPAL!$I$98+PRINCIPAL!$I$98+PRINCIPAL!$I$98)),0,IF(AND(PRINCIPAL!$H$98&lt;&gt;"",L334=PRINCIPAL!$J$98),VLOOKUP($AH$321,'Banco de Dados'!$B$4:$J$50,8,FALSE)*PRINCIPAL!$H$98*(1-(PRINCIPAL!$K$98/100)),IF(AND(PRINCIPAL!$H$98&lt;&gt;"",L334=PRINCIPAL!$L$98),VLOOKUP($AH$321,'Banco de Dados'!$B$4:$J$50,8,FALSE)*PRINCIPAL!$H$98*(1-(PRINCIPAL!$M$98/100)),IF(AND(PRINCIPAL!$H$98&lt;&gt;"",L334=PRINCIPAL!$N$98),VLOOKUP($AH$321,'Banco de Dados'!$B$4:$J$50,8,FALSE)*PRINCIPAL!$H$98*(1-(PRINCIPAL!$O$98/100)),IF(PRINCIPAL!$H$98&lt;&gt;"",VLOOKUP($AH$321,'Banco de Dados'!$B$4:$J$50,8,FALSE)*PRINCIPAL!$H$98,IF(OR(L334=PRINCIPAL!$I$98,L334=PRINCIPAL!$I$98+PRINCIPAL!$I$98,L334=PRINCIPAL!$I$98+PRINCIPAL!$I$98+PRINCIPAL!$I$98),0,IF(L334=PRINCIPAL!$J$98,VLOOKUP($AH$321,'Banco de Dados'!$B$4:$J$50,6,FALSE)*(1-(PRINCIPAL!$K$98/100)),IF(L334=PRINCIPAL!$L$98,VLOOKUP($AH$321,'Banco de Dados'!$B$4:$J$50,6,FALSE)*(1-(PRINCIPAL!$M$98/100)),IF(L334=PRINCIPAL!$N$98,VLOOKUP($AH$321,'Banco de Dados'!$B$4:$J$50,6,FALSE)*(1-(PRINCIPAL!$O$98/100)),VLOOKUP($AH$321,'Banco de Dados'!$B$4:$J$50,6,FALSE)))))))))),"")</f>
        <v/>
      </c>
      <c r="AH334" s="29" t="str">
        <f>IFERROR(AG334*(IFERROR(VLOOKUP($AH$321,'Banco de Dados'!$B$4:$J$50,4,FALSE),"ERRO")),"")</f>
        <v/>
      </c>
      <c r="AI334" s="29" t="str">
        <f t="shared" si="213"/>
        <v/>
      </c>
      <c r="AJ334" s="103" t="str">
        <f>IFERROR(AI334*(C334*(PRINCIPAL!$G$98/100))*0.47*(44/12),"")</f>
        <v/>
      </c>
      <c r="AK334" s="111" t="str">
        <f t="shared" si="222"/>
        <v/>
      </c>
      <c r="AL334" s="30" t="str">
        <f>IFERROR(IF(AND(PRINCIPAL!$H$99&lt;&gt;"",OR(L334=PRINCIPAL!$I$99,L334=PRINCIPAL!$I$99+PRINCIPAL!$I$99,L334=PRINCIPAL!$I$99+PRINCIPAL!$I$99+PRINCIPAL!$I$99)),0,IF(AND(PRINCIPAL!$H$99&lt;&gt;"",L334=PRINCIPAL!$J$99),VLOOKUP($AM$321,'Banco de Dados'!$B$4:$J$50,8,FALSE)*PRINCIPAL!$H$99*(1-(PRINCIPAL!$K$99/100)),IF(AND(PRINCIPAL!$H$99&lt;&gt;"",L334=PRINCIPAL!$L$99),VLOOKUP($AM$321,'Banco de Dados'!$B$4:$J$50,8,FALSE)*PRINCIPAL!$H$99*(1-(PRINCIPAL!$M$99/100)),IF(AND(PRINCIPAL!$H$99&lt;&gt;"",L334=PRINCIPAL!$N$99),VLOOKUP($AM$321,'Banco de Dados'!$B$4:$J$50,8,FALSE)*PRINCIPAL!$H$99*(1-(PRINCIPAL!$O$99/100)),IF(PRINCIPAL!$H$99&lt;&gt;"",VLOOKUP($AM$321,'Banco de Dados'!$B$4:$J$50,8,FALSE)*PRINCIPAL!$H$99,IF(OR(L334=PRINCIPAL!$I$99,L334=PRINCIPAL!$I$99+PRINCIPAL!$I$99,L334=PRINCIPAL!$I$99+PRINCIPAL!$I$99+PRINCIPAL!$I$99),0,IF(L334=PRINCIPAL!$J$99,VLOOKUP($AM$321,'Banco de Dados'!$B$4:$J$50,6,FALSE)*(1-(PRINCIPAL!$K$99/100)),IF(L334=PRINCIPAL!$L$99,VLOOKUP($AM$321,'Banco de Dados'!$B$4:$J$50,6,FALSE)*(1-(PRINCIPAL!$M$99/100)),IF(L334=PRINCIPAL!$N$99,VLOOKUP($AM$321,'Banco de Dados'!$B$4:$J$50,6,FALSE)*(1-(PRINCIPAL!$O$99/100)),VLOOKUP($AM$321,'Banco de Dados'!$B$4:$J$50,6,FALSE)))))))))),"")</f>
        <v/>
      </c>
      <c r="AM334" s="29" t="str">
        <f>IFERROR(AL334*(IFERROR(VLOOKUP($AM$321,'Banco de Dados'!$B$4:$J$50,4,FALSE),"ERRO")),"")</f>
        <v/>
      </c>
      <c r="AN334" s="29" t="str">
        <f t="shared" si="214"/>
        <v/>
      </c>
      <c r="AO334" s="103" t="str">
        <f>IFERROR(AN334*(C334*(PRINCIPAL!$G$99/100))*0.47*(44/12),"")</f>
        <v/>
      </c>
      <c r="AP334" s="111" t="str">
        <f t="shared" si="215"/>
        <v/>
      </c>
      <c r="AQ334" s="30" t="str">
        <f>IFERROR(IF(AND(PRINCIPAL!$H$100&lt;&gt;"",OR(L334=PRINCIPAL!$I$100,L334=PRINCIPAL!$I$100+PRINCIPAL!$I$100,L334=PRINCIPAL!$I$100+PRINCIPAL!$I$100+PRINCIPAL!$I$100)),0,IF(AND(PRINCIPAL!$H$100&lt;&gt;"",L334=PRINCIPAL!$J$100),VLOOKUP($AR$321,'Banco de Dados'!$B$4:$J$50,8,FALSE)*PRINCIPAL!$H$100*(1-(PRINCIPAL!$K$100/100)),IF(AND(PRINCIPAL!$H$100&lt;&gt;"",L334=PRINCIPAL!$L$100),VLOOKUP($AR$321,'Banco de Dados'!$B$4:$J$50,8,FALSE)*PRINCIPAL!$H$100*(1-(PRINCIPAL!$M$100/100)),IF(AND(PRINCIPAL!$H$100&lt;&gt;"",L334=PRINCIPAL!$N$100),VLOOKUP($AR$321,'Banco de Dados'!$B$4:$J$50,8,FALSE)*PRINCIPAL!$H$100*(1-(PRINCIPAL!$O$100/100)),IF(PRINCIPAL!$H$100&lt;&gt;"",VLOOKUP($AR$321,'Banco de Dados'!$B$4:$J$50,8,FALSE)*PRINCIPAL!$H$100,IF(OR(L334=PRINCIPAL!$I$100,L334=PRINCIPAL!$I$100+PRINCIPAL!$I$100,L334=PRINCIPAL!$I$100+PRINCIPAL!$I$100+PRINCIPAL!$I$100),0,IF(L334=PRINCIPAL!$J$100,VLOOKUP($AR$321,'Banco de Dados'!$B$4:$J$50,6,FALSE)*(1-(PRINCIPAL!$K$100/100)),IF(L334=PRINCIPAL!$L$100,VLOOKUP($AR$321,'Banco de Dados'!$B$4:$J$50,6,FALSE)*(1-(PRINCIPAL!$M$100/100)),IF(L334=PRINCIPAL!$N$100,VLOOKUP($AR$321,'Banco de Dados'!$B$4:$J$50,6,FALSE)*(1-(PRINCIPAL!$O$100/100)),VLOOKUP($AR$321,'Banco de Dados'!$B$4:$J$50,6,FALSE)))))))))),"")</f>
        <v/>
      </c>
      <c r="AR334" s="29" t="str">
        <f>IFERROR(AQ334*(IFERROR(VLOOKUP($AR$321,'Banco de Dados'!$B$4:$J$50,4,FALSE),"ERRO")),"")</f>
        <v/>
      </c>
      <c r="AS334" s="29" t="str">
        <f t="shared" si="216"/>
        <v/>
      </c>
      <c r="AT334" s="103" t="str">
        <f>IFERROR(AS334*(C334*(PRINCIPAL!$G$100/100))*0.47*(44/12),"")</f>
        <v/>
      </c>
      <c r="AU334" s="111" t="str">
        <f t="shared" si="217"/>
        <v/>
      </c>
      <c r="AV334" s="30" t="str">
        <f>IFERROR(IF(AND(PRINCIPAL!$H$101&lt;&gt;"",OR(L334=PRINCIPAL!$I$101,L334=PRINCIPAL!$I$101+PRINCIPAL!$I$101,L334=PRINCIPAL!$I$101+PRINCIPAL!$I$101+PRINCIPAL!$I$101)),0,IF(AND(PRINCIPAL!$H$101&lt;&gt;"",L334=PRINCIPAL!$J$101),VLOOKUP($AW$321,'Banco de Dados'!$B$4:$J$50,8,FALSE)*PRINCIPAL!$H$101*(1-(PRINCIPAL!$K$101/100)),IF(AND(PRINCIPAL!$H$101&lt;&gt;"",L334=PRINCIPAL!$L$101),VLOOKUP($AW$321,'Banco de Dados'!$B$4:$J$50,8,FALSE)*PRINCIPAL!$H$101*(1-(PRINCIPAL!$M$101/100)),IF(AND(PRINCIPAL!$H$101&lt;&gt;"",L334=PRINCIPAL!$N$101),VLOOKUP($AW$321,'Banco de Dados'!$B$4:$J$50,8,FALSE)*PRINCIPAL!$H$101*(1-(PRINCIPAL!$O$101/100)),IF(PRINCIPAL!$H$101&lt;&gt;"",VLOOKUP($AW$321,'Banco de Dados'!$B$4:$J$50,8,FALSE)*PRINCIPAL!$H$101,IF(OR(L334=PRINCIPAL!$I$101,L334=PRINCIPAL!$I$101+PRINCIPAL!$I$101,L334=PRINCIPAL!$I$101+PRINCIPAL!$I$101+PRINCIPAL!$I$101),0,IF(L334=PRINCIPAL!$J$101,VLOOKUP($AW$321,'Banco de Dados'!$B$4:$J$50,6,FALSE)*(1-(PRINCIPAL!$K$101/100)),IF(L334=PRINCIPAL!$L$101,VLOOKUP($AW$321,'Banco de Dados'!$B$4:$J$50,6,FALSE)*(1-(PRINCIPAL!$M$101/100)),IF(L334=PRINCIPAL!$N$101,VLOOKUP($AW$321,'Banco de Dados'!$B$4:$J$50,6,FALSE)*(1-(PRINCIPAL!$O$101/100)),VLOOKUP($AW$321,'Banco de Dados'!$B$4:$J$50,6,FALSE)))))))))),"")</f>
        <v/>
      </c>
      <c r="AW334" s="29" t="str">
        <f>IFERROR(AV334*(IFERROR(VLOOKUP($AW$321,'Banco de Dados'!$B$4:$J$50,4,FALSE),"ERRO")),"")</f>
        <v/>
      </c>
      <c r="AX334" s="29" t="str">
        <f t="shared" si="218"/>
        <v/>
      </c>
      <c r="AY334" s="103" t="str">
        <f>IFERROR(AX334*(C334*(PRINCIPAL!$G$101/100))*0.47*(44/12),"")</f>
        <v/>
      </c>
      <c r="AZ334" s="111" t="str">
        <f t="shared" si="223"/>
        <v/>
      </c>
      <c r="BA334" s="30" t="str">
        <f>IFERROR(IF(AND(PRINCIPAL!$H$102&lt;&gt;"",OR(L334=PRINCIPAL!$I$102,L334=PRINCIPAL!$I$102+PRINCIPAL!$I$102,L334=PRINCIPAL!$I$102+PRINCIPAL!$I$102+PRINCIPAL!$I$102)),0,IF(AND(PRINCIPAL!$H$102&lt;&gt;"",L334=PRINCIPAL!$J$102),VLOOKUP($BB$321,'Banco de Dados'!$B$4:$J$50,8,FALSE)*PRINCIPAL!$H$102*(1-(PRINCIPAL!$K$102/100)),IF(AND(PRINCIPAL!$H$102&lt;&gt;"",L334=PRINCIPAL!$L$102),VLOOKUP($BB$321,'Banco de Dados'!$B$4:$J$50,8,FALSE)*PRINCIPAL!$H$102*(1-(PRINCIPAL!$M$102/100)),IF(AND(PRINCIPAL!$H$102&lt;&gt;"",L334=PRINCIPAL!$N$102),VLOOKUP($BB$321,'Banco de Dados'!$B$4:$J$50,8,FALSE)*PRINCIPAL!$H$102*(1-(PRINCIPAL!$O$102/100)),IF(PRINCIPAL!$H$102&lt;&gt;"",VLOOKUP($BB$321,'Banco de Dados'!$B$4:$J$50,8,FALSE)*PRINCIPAL!$H$102,IF(OR(L334=PRINCIPAL!$I$102,L334=PRINCIPAL!$I$102+PRINCIPAL!$I$102,L334=PRINCIPAL!$I$102+PRINCIPAL!$I$102+PRINCIPAL!$I$102),0,IF(L334=PRINCIPAL!$J$102,VLOOKUP($BB$321,'Banco de Dados'!$B$4:$J$50,6,FALSE)*(1-(PRINCIPAL!$K$102/100)),IF(L334=PRINCIPAL!$L$102,VLOOKUP($BB$321,'Banco de Dados'!$B$4:$J$50,6,FALSE)*(1-(PRINCIPAL!$M$102/100)),IF(L334=PRINCIPAL!$N$102,VLOOKUP($BB$321,'Banco de Dados'!$B$4:$J$50,6,FALSE)*(1-(PRINCIPAL!$O$102/100)),VLOOKUP($BB$321,'Banco de Dados'!$B$4:$J$50,6,FALSE)))))))))),"")</f>
        <v/>
      </c>
      <c r="BB334" s="29" t="str">
        <f>IFERROR(BA334*(IFERROR(VLOOKUP($BB$321,'Banco de Dados'!$B$4:$J$50,4,FALSE),"ERRO")),"")</f>
        <v/>
      </c>
      <c r="BC334" s="29" t="str">
        <f t="shared" si="224"/>
        <v/>
      </c>
      <c r="BD334" s="103" t="str">
        <f>IFERROR(BC334*(C334*(PRINCIPAL!$G$102/100))*0.47*(44/12),"")</f>
        <v/>
      </c>
      <c r="BE334" s="111" t="str">
        <f t="shared" si="203"/>
        <v/>
      </c>
      <c r="BF334" s="30" t="str">
        <f>IFERROR(IF(AND(PRINCIPAL!$H$103&lt;&gt;"",OR(L334=PRINCIPAL!$I$103,L334=PRINCIPAL!$I$103+PRINCIPAL!$I$103,L334=PRINCIPAL!$I$103+PRINCIPAL!$I$103+PRINCIPAL!$I$103)),0,IF(AND(PRINCIPAL!$H$103&lt;&gt;"",L334=PRINCIPAL!$J$103),VLOOKUP($BG$321,'Banco de Dados'!$B$4:$J$50,8,FALSE)*PRINCIPAL!$H$103*(1-(PRINCIPAL!$K$103/100)),IF(AND(PRINCIPAL!$H$103&lt;&gt;"",L334=PRINCIPAL!$L$103),VLOOKUP($BG$321,'Banco de Dados'!$B$4:$J$50,8,FALSE)*PRINCIPAL!$H$103*(1-(PRINCIPAL!$M$103/100)),IF(AND(PRINCIPAL!$H$103&lt;&gt;"",L334=PRINCIPAL!$N$103),VLOOKUP($BG$321,'Banco de Dados'!$B$4:$J$50,8,FALSE)*PRINCIPAL!$H$103*(1-(PRINCIPAL!$O$103/100)),IF(PRINCIPAL!$H$103&lt;&gt;"",VLOOKUP($BG$321,'Banco de Dados'!$B$4:$J$50,8,FALSE)*PRINCIPAL!$H$103,IF(OR(L334=PRINCIPAL!$I$103,L334=PRINCIPAL!$I$103+PRINCIPAL!$I$103,L334=PRINCIPAL!$I$103+PRINCIPAL!$I$103+PRINCIPAL!$I$103),0,IF(L334=PRINCIPAL!$J$103,VLOOKUP($BG$321,'Banco de Dados'!$B$4:$J$50,6,FALSE)*(1-(PRINCIPAL!$K$103/100)),IF(L334=PRINCIPAL!$L$103,VLOOKUP($BG$321,'Banco de Dados'!$B$4:$J$50,6,FALSE)*(1-(PRINCIPAL!$M$103/100)),IF(L334=PRINCIPAL!$N$103,VLOOKUP($BG$321,'Banco de Dados'!$B$4:$J$50,6,FALSE)*(1-(PRINCIPAL!$O$103/100)),VLOOKUP($BG$321,'Banco de Dados'!$B$4:$J$50,6,FALSE)))))))))),"")</f>
        <v/>
      </c>
      <c r="BG334" s="29" t="str">
        <f>IFERROR(BF334*(IFERROR(VLOOKUP($BG$321,'Banco de Dados'!$B$4:$J$50,4,FALSE),"ERRO")),"")</f>
        <v/>
      </c>
      <c r="BH334" s="29" t="str">
        <f t="shared" si="219"/>
        <v/>
      </c>
      <c r="BI334" s="103" t="str">
        <f>IFERROR(BH334*(C334*(PRINCIPAL!$G$103/100))*0.47*(44/12),"")</f>
        <v/>
      </c>
      <c r="BJ334" s="102" t="str">
        <f t="shared" si="204"/>
        <v/>
      </c>
    </row>
    <row r="335" spans="2:62" ht="12.75" customHeight="1" x14ac:dyDescent="0.3">
      <c r="B335" s="326">
        <f t="shared" si="205"/>
        <v>2032</v>
      </c>
      <c r="C335" s="340"/>
      <c r="D335" s="1"/>
      <c r="E335" s="116">
        <v>12</v>
      </c>
      <c r="F335" s="24" t="str">
        <f>IFERROR(VLOOKUP($G$321,'Banco de Dados'!$B$4:$J$50,6,FALSE),"")</f>
        <v/>
      </c>
      <c r="G335" s="25" t="str">
        <f>IFERROR(F335*(IFERROR(VLOOKUP($G$321,'Banco de Dados'!$B$4:$J$50,4,FALSE),"ERRO")),"")</f>
        <v/>
      </c>
      <c r="H335" s="25" t="str">
        <f t="shared" si="206"/>
        <v/>
      </c>
      <c r="I335" s="103" t="str">
        <f t="shared" si="207"/>
        <v/>
      </c>
      <c r="J335" s="117" t="str">
        <f t="shared" si="208"/>
        <v/>
      </c>
      <c r="K335" s="1"/>
      <c r="L335" s="91">
        <v>12</v>
      </c>
      <c r="M335" s="24" t="str">
        <f>IFERROR(IF(AND(PRINCIPAL!$H$94&lt;&gt;"",OR(L335=PRINCIPAL!$I$94,L335=PRINCIPAL!$I$94+PRINCIPAL!$I$94,L335=PRINCIPAL!$I$94+PRINCIPAL!$I$94+PRINCIPAL!$I$94)),0,IF(AND(PRINCIPAL!$H$94&lt;&gt;"",L335=PRINCIPAL!$J$94),VLOOKUP($N$321,'Banco de Dados'!$B$4:$J$50,8,FALSE)*PRINCIPAL!$H$94*(1-(PRINCIPAL!$K$94/100)),IF(AND(PRINCIPAL!$H$94&lt;&gt;"",L335=PRINCIPAL!$L$94),VLOOKUP($N$321,'Banco de Dados'!$B$4:$J$50,8,FALSE)*PRINCIPAL!$H$94*(1-(PRINCIPAL!$M$94/100)),IF(AND(PRINCIPAL!$H$94&lt;&gt;"",L335=PRINCIPAL!$N$94),VLOOKUP($N$321,'Banco de Dados'!$B$4:$J$50,8,FALSE)*PRINCIPAL!$H$94*(1-(PRINCIPAL!$O$94/100)),IF(PRINCIPAL!$H$94&lt;&gt;"",VLOOKUP($N$321,'Banco de Dados'!$B$4:$J$50,8,FALSE)*PRINCIPAL!$H$94,IF(OR(L335=PRINCIPAL!$I$94,L335=PRINCIPAL!$I$94+PRINCIPAL!$I$94,L335=PRINCIPAL!$I$94+PRINCIPAL!$I$94+PRINCIPAL!$I$94),0,IF(L335=PRINCIPAL!$J$94,VLOOKUP($N$321,'Banco de Dados'!$B$4:$J$50,6,FALSE)*(1-(PRINCIPAL!$K$94/100)),IF(L335=PRINCIPAL!$L$94,VLOOKUP($N$321,'Banco de Dados'!$B$4:$J$50,6,FALSE)*(1-(PRINCIPAL!$M$94/100)),IF(L335=PRINCIPAL!$N$94,VLOOKUP($N$321,'Banco de Dados'!$B$4:$J$50,6,FALSE)*(1-(PRINCIPAL!$O$94/100)),VLOOKUP($N$321,'Banco de Dados'!$B$4:$J$50,6,FALSE)))))))))),"")</f>
        <v/>
      </c>
      <c r="N335" s="25" t="str">
        <f>IFERROR(M335*(IFERROR(VLOOKUP($N$321,'Banco de Dados'!$B$4:$J$50,4,FALSE),"ERRO")),"")</f>
        <v/>
      </c>
      <c r="O335" s="25" t="str">
        <f t="shared" si="209"/>
        <v/>
      </c>
      <c r="P335" s="103" t="str">
        <f>IFERROR(O335*(C335*(PRINCIPAL!$G$94/100))*0.47*(44/12),"")</f>
        <v/>
      </c>
      <c r="Q335" s="107" t="str">
        <f t="shared" si="225"/>
        <v/>
      </c>
      <c r="R335" s="29" t="str">
        <f>IFERROR(IF(AND(PRINCIPAL!$H$95&lt;&gt;"",OR(L335=PRINCIPAL!$I$95,L335=PRINCIPAL!$I$95+PRINCIPAL!$I$95,L335=PRINCIPAL!$I$95+PRINCIPAL!$I$95+PRINCIPAL!$I$95)),0,IF(AND(PRINCIPAL!$H$95&lt;&gt;"",L335=PRINCIPAL!$J$95),VLOOKUP($S$321,'Banco de Dados'!$B$4:$J$50,8,FALSE)*PRINCIPAL!$H$95*(1-(PRINCIPAL!$K$95/100)),IF(AND(PRINCIPAL!$H$95&lt;&gt;"",L335=PRINCIPAL!$L$95),VLOOKUP($S$321,'Banco de Dados'!$B$4:$J$50,8,FALSE)*PRINCIPAL!$H$95*(1-(PRINCIPAL!$M$95/100)),IF(AND(PRINCIPAL!$H$95&lt;&gt;"",L335=PRINCIPAL!$N$95),VLOOKUP($S$321,'Banco de Dados'!$B$4:$J$50,8,FALSE)*PRINCIPAL!$H$95*(1-(PRINCIPAL!$O$95/100)),IF(PRINCIPAL!$H$95&lt;&gt;"",VLOOKUP($S$321,'Banco de Dados'!$B$4:$J$50,8,FALSE)*PRINCIPAL!$H$95,IF(OR(L335=PRINCIPAL!$I$95,L335=PRINCIPAL!$I$95+PRINCIPAL!$I$95,L335=PRINCIPAL!$I$95+PRINCIPAL!$I$95+PRINCIPAL!$I$95),0,IF(L335=PRINCIPAL!$J$95,VLOOKUP($S$321,'Banco de Dados'!$B$4:$J$50,6,FALSE)*(1-(PRINCIPAL!$K$95/100)),IF(L335=PRINCIPAL!$L$95,VLOOKUP($S$321,'Banco de Dados'!$B$4:$J$50,6,FALSE)*(1-(PRINCIPAL!$M$95/100)),IF(L335=PRINCIPAL!$N$95,VLOOKUP($S$321,'Banco de Dados'!$B$4:$J$50,6,FALSE)*(1-(PRINCIPAL!$O$95/100)),VLOOKUP($S$321,'Banco de Dados'!$B$4:$J$50,6,FALSE)))))))))),"")</f>
        <v/>
      </c>
      <c r="S335" s="29" t="str">
        <f>IFERROR(R335*(IFERROR(VLOOKUP($S$321,'Banco de Dados'!$B$4:$J$50,4,FALSE),"ERRO")),"")</f>
        <v/>
      </c>
      <c r="T335" s="29" t="str">
        <f t="shared" si="226"/>
        <v/>
      </c>
      <c r="U335" s="103" t="str">
        <f>IFERROR(T335*(C335*(PRINCIPAL!$G$95/100))*0.47*(44/12),"")</f>
        <v/>
      </c>
      <c r="V335" s="103" t="str">
        <f t="shared" si="202"/>
        <v/>
      </c>
      <c r="W335" s="30" t="str">
        <f>IFERROR(IF(AND(PRINCIPAL!$H$96&lt;&gt;"",OR(L335=PRINCIPAL!$I$96,L335=PRINCIPAL!$I$96+PRINCIPAL!$I$96,L335=PRINCIPAL!$I$96+PRINCIPAL!$I$96+PRINCIPAL!$I$96)),0,IF(AND(PRINCIPAL!$H$96&lt;&gt;"",L335=PRINCIPAL!$J$96),VLOOKUP($X$321,'Banco de Dados'!$B$4:$J$50,8,FALSE)*PRINCIPAL!$H$96*(1-(PRINCIPAL!$K$96/100)),IF(AND(PRINCIPAL!$H$96&lt;&gt;"",L335=PRINCIPAL!$L$96),VLOOKUP($X$321,'Banco de Dados'!$B$4:$J$50,8,FALSE)*PRINCIPAL!$H$96*(1-(PRINCIPAL!$M$96/100)),IF(AND(PRINCIPAL!$H$96&lt;&gt;"",L335=PRINCIPAL!$N$96),VLOOKUP($X$321,'Banco de Dados'!$B$4:$J$50,8,FALSE)*PRINCIPAL!$H$96*(1-(PRINCIPAL!$O$96/100)),IF(PRINCIPAL!$H$96&lt;&gt;"",VLOOKUP($X$321,'Banco de Dados'!$B$4:$J$50,8,FALSE)*PRINCIPAL!$H$96,IF(OR(L335=PRINCIPAL!$I$96,L335=PRINCIPAL!$I$96+PRINCIPAL!$I$96,L335=PRINCIPAL!$I$96+PRINCIPAL!$I$96+PRINCIPAL!$I$96),0,IF(L335=PRINCIPAL!$J$96,VLOOKUP($X$321,'Banco de Dados'!$B$4:$J$50,6,FALSE)*(1-(PRINCIPAL!$K$96/100)),IF(L335=PRINCIPAL!$L$96,VLOOKUP($X$321,'Banco de Dados'!$B$4:$J$50,6,FALSE)*(1-(PRINCIPAL!$M$96/100)),IF(L335=PRINCIPAL!$N$96,VLOOKUP($X$321,'Banco de Dados'!$B$4:$J$50,6,FALSE)*(1-(PRINCIPAL!$O$96/100)),VLOOKUP($X$321,'Banco de Dados'!$B$4:$J$50,6,FALSE)))))))))),"")</f>
        <v/>
      </c>
      <c r="X335" s="29" t="str">
        <f>IFERROR(W335*(IFERROR(VLOOKUP($X$321,'Banco de Dados'!$B$4:$J$50,4,FALSE),"ERRO")),"")</f>
        <v/>
      </c>
      <c r="Y335" s="29" t="str">
        <f t="shared" si="220"/>
        <v/>
      </c>
      <c r="Z335" s="103" t="str">
        <f>IFERROR(Y335*(C335*(PRINCIPAL!$G$96/100))*0.47*(44/12),"")</f>
        <v/>
      </c>
      <c r="AA335" s="111" t="str">
        <f t="shared" si="221"/>
        <v/>
      </c>
      <c r="AB335" s="30" t="str">
        <f>IFERROR(IF(AND(PRINCIPAL!$H$97&lt;&gt;"",OR(L335=PRINCIPAL!$I$97,L335=PRINCIPAL!$I$97+PRINCIPAL!$I$97,L335=PRINCIPAL!$I$97+PRINCIPAL!$I$97+PRINCIPAL!$I$97)),0,IF(AND(PRINCIPAL!$H$97&lt;&gt;"",L335=PRINCIPAL!$J$97),VLOOKUP($AC$321,'Banco de Dados'!$B$4:$J$50,8,FALSE)*PRINCIPAL!$H$97*(1-(PRINCIPAL!$K$97/100)),IF(AND(PRINCIPAL!$H$97&lt;&gt;"",L335=PRINCIPAL!$L$97),VLOOKUP($AC$321,'Banco de Dados'!$B$4:$J$50,8,FALSE)*PRINCIPAL!$H$97*(1-(PRINCIPAL!$M$97/100)),IF(AND(PRINCIPAL!$H$97&lt;&gt;"",L335=PRINCIPAL!$N$97),VLOOKUP($AC$321,'Banco de Dados'!$B$4:$J$50,8,FALSE)*PRINCIPAL!$H$97*(1-(PRINCIPAL!$O$97/100)),IF(PRINCIPAL!$H$97&lt;&gt;"",VLOOKUP($AC$321,'Banco de Dados'!$B$4:$J$50,8,FALSE)*PRINCIPAL!$H$97,IF(OR(L335=PRINCIPAL!$I$97,L335=PRINCIPAL!$I$97+PRINCIPAL!$I$97,L335=PRINCIPAL!$I$97+PRINCIPAL!$I$97+PRINCIPAL!$I$97),0,IF(L335=PRINCIPAL!$J$97,VLOOKUP($AC$321,'Banco de Dados'!$B$4:$J$50,6,FALSE)*(1-(PRINCIPAL!$K$97/100)),IF(L335=PRINCIPAL!$L$97,VLOOKUP($AC$321,'Banco de Dados'!$B$4:$J$50,6,FALSE)*(1-(PRINCIPAL!$M$97/100)),IF(L335=PRINCIPAL!$N$97,VLOOKUP($AC$321,'Banco de Dados'!$B$4:$J$50,6,FALSE)*(1-(PRINCIPAL!$O$97/100)),VLOOKUP($AC$321,'Banco de Dados'!$B$4:$J$50,6,FALSE)))))))))),"")</f>
        <v/>
      </c>
      <c r="AC335" s="29" t="str">
        <f>IFERROR(AB335*(IFERROR(VLOOKUP($AC$321,'Banco de Dados'!$B$4:$J$50,4,FALSE),"ERRO")),"")</f>
        <v/>
      </c>
      <c r="AD335" s="29" t="str">
        <f t="shared" si="211"/>
        <v/>
      </c>
      <c r="AE335" s="103" t="str">
        <f>IFERROR(AD335*(C335*(PRINCIPAL!$G$97/100))*0.47*(44/12),"")</f>
        <v/>
      </c>
      <c r="AF335" s="111" t="str">
        <f t="shared" si="212"/>
        <v/>
      </c>
      <c r="AG335" s="30" t="str">
        <f>IFERROR(IF(AND(PRINCIPAL!$H$98&lt;&gt;"",OR(L335=PRINCIPAL!$I$98,L335=PRINCIPAL!$I$98+PRINCIPAL!$I$98,L335=PRINCIPAL!$I$98+PRINCIPAL!$I$98+PRINCIPAL!$I$98)),0,IF(AND(PRINCIPAL!$H$98&lt;&gt;"",L335=PRINCIPAL!$J$98),VLOOKUP($AH$321,'Banco de Dados'!$B$4:$J$50,8,FALSE)*PRINCIPAL!$H$98*(1-(PRINCIPAL!$K$98/100)),IF(AND(PRINCIPAL!$H$98&lt;&gt;"",L335=PRINCIPAL!$L$98),VLOOKUP($AH$321,'Banco de Dados'!$B$4:$J$50,8,FALSE)*PRINCIPAL!$H$98*(1-(PRINCIPAL!$M$98/100)),IF(AND(PRINCIPAL!$H$98&lt;&gt;"",L335=PRINCIPAL!$N$98),VLOOKUP($AH$321,'Banco de Dados'!$B$4:$J$50,8,FALSE)*PRINCIPAL!$H$98*(1-(PRINCIPAL!$O$98/100)),IF(PRINCIPAL!$H$98&lt;&gt;"",VLOOKUP($AH$321,'Banco de Dados'!$B$4:$J$50,8,FALSE)*PRINCIPAL!$H$98,IF(OR(L335=PRINCIPAL!$I$98,L335=PRINCIPAL!$I$98+PRINCIPAL!$I$98,L335=PRINCIPAL!$I$98+PRINCIPAL!$I$98+PRINCIPAL!$I$98),0,IF(L335=PRINCIPAL!$J$98,VLOOKUP($AH$321,'Banco de Dados'!$B$4:$J$50,6,FALSE)*(1-(PRINCIPAL!$K$98/100)),IF(L335=PRINCIPAL!$L$98,VLOOKUP($AH$321,'Banco de Dados'!$B$4:$J$50,6,FALSE)*(1-(PRINCIPAL!$M$98/100)),IF(L335=PRINCIPAL!$N$98,VLOOKUP($AH$321,'Banco de Dados'!$B$4:$J$50,6,FALSE)*(1-(PRINCIPAL!$O$98/100)),VLOOKUP($AH$321,'Banco de Dados'!$B$4:$J$50,6,FALSE)))))))))),"")</f>
        <v/>
      </c>
      <c r="AH335" s="29" t="str">
        <f>IFERROR(AG335*(IFERROR(VLOOKUP($AH$321,'Banco de Dados'!$B$4:$J$50,4,FALSE),"ERRO")),"")</f>
        <v/>
      </c>
      <c r="AI335" s="29" t="str">
        <f t="shared" si="213"/>
        <v/>
      </c>
      <c r="AJ335" s="103" t="str">
        <f>IFERROR(AI335*(C335*(PRINCIPAL!$G$98/100))*0.47*(44/12),"")</f>
        <v/>
      </c>
      <c r="AK335" s="111" t="str">
        <f t="shared" si="222"/>
        <v/>
      </c>
      <c r="AL335" s="30" t="str">
        <f>IFERROR(IF(AND(PRINCIPAL!$H$99&lt;&gt;"",OR(L335=PRINCIPAL!$I$99,L335=PRINCIPAL!$I$99+PRINCIPAL!$I$99,L335=PRINCIPAL!$I$99+PRINCIPAL!$I$99+PRINCIPAL!$I$99)),0,IF(AND(PRINCIPAL!$H$99&lt;&gt;"",L335=PRINCIPAL!$J$99),VLOOKUP($AM$321,'Banco de Dados'!$B$4:$J$50,8,FALSE)*PRINCIPAL!$H$99*(1-(PRINCIPAL!$K$99/100)),IF(AND(PRINCIPAL!$H$99&lt;&gt;"",L335=PRINCIPAL!$L$99),VLOOKUP($AM$321,'Banco de Dados'!$B$4:$J$50,8,FALSE)*PRINCIPAL!$H$99*(1-(PRINCIPAL!$M$99/100)),IF(AND(PRINCIPAL!$H$99&lt;&gt;"",L335=PRINCIPAL!$N$99),VLOOKUP($AM$321,'Banco de Dados'!$B$4:$J$50,8,FALSE)*PRINCIPAL!$H$99*(1-(PRINCIPAL!$O$99/100)),IF(PRINCIPAL!$H$99&lt;&gt;"",VLOOKUP($AM$321,'Banco de Dados'!$B$4:$J$50,8,FALSE)*PRINCIPAL!$H$99,IF(OR(L335=PRINCIPAL!$I$99,L335=PRINCIPAL!$I$99+PRINCIPAL!$I$99,L335=PRINCIPAL!$I$99+PRINCIPAL!$I$99+PRINCIPAL!$I$99),0,IF(L335=PRINCIPAL!$J$99,VLOOKUP($AM$321,'Banco de Dados'!$B$4:$J$50,6,FALSE)*(1-(PRINCIPAL!$K$99/100)),IF(L335=PRINCIPAL!$L$99,VLOOKUP($AM$321,'Banco de Dados'!$B$4:$J$50,6,FALSE)*(1-(PRINCIPAL!$M$99/100)),IF(L335=PRINCIPAL!$N$99,VLOOKUP($AM$321,'Banco de Dados'!$B$4:$J$50,6,FALSE)*(1-(PRINCIPAL!$O$99/100)),VLOOKUP($AM$321,'Banco de Dados'!$B$4:$J$50,6,FALSE)))))))))),"")</f>
        <v/>
      </c>
      <c r="AM335" s="29" t="str">
        <f>IFERROR(AL335*(IFERROR(VLOOKUP($AM$321,'Banco de Dados'!$B$4:$J$50,4,FALSE),"ERRO")),"")</f>
        <v/>
      </c>
      <c r="AN335" s="29" t="str">
        <f t="shared" si="214"/>
        <v/>
      </c>
      <c r="AO335" s="103" t="str">
        <f>IFERROR(AN335*(C335*(PRINCIPAL!$G$99/100))*0.47*(44/12),"")</f>
        <v/>
      </c>
      <c r="AP335" s="111" t="str">
        <f t="shared" si="215"/>
        <v/>
      </c>
      <c r="AQ335" s="30" t="str">
        <f>IFERROR(IF(AND(PRINCIPAL!$H$100&lt;&gt;"",OR(L335=PRINCIPAL!$I$100,L335=PRINCIPAL!$I$100+PRINCIPAL!$I$100,L335=PRINCIPAL!$I$100+PRINCIPAL!$I$100+PRINCIPAL!$I$100)),0,IF(AND(PRINCIPAL!$H$100&lt;&gt;"",L335=PRINCIPAL!$J$100),VLOOKUP($AR$321,'Banco de Dados'!$B$4:$J$50,8,FALSE)*PRINCIPAL!$H$100*(1-(PRINCIPAL!$K$100/100)),IF(AND(PRINCIPAL!$H$100&lt;&gt;"",L335=PRINCIPAL!$L$100),VLOOKUP($AR$321,'Banco de Dados'!$B$4:$J$50,8,FALSE)*PRINCIPAL!$H$100*(1-(PRINCIPAL!$M$100/100)),IF(AND(PRINCIPAL!$H$100&lt;&gt;"",L335=PRINCIPAL!$N$100),VLOOKUP($AR$321,'Banco de Dados'!$B$4:$J$50,8,FALSE)*PRINCIPAL!$H$100*(1-(PRINCIPAL!$O$100/100)),IF(PRINCIPAL!$H$100&lt;&gt;"",VLOOKUP($AR$321,'Banco de Dados'!$B$4:$J$50,8,FALSE)*PRINCIPAL!$H$100,IF(OR(L335=PRINCIPAL!$I$100,L335=PRINCIPAL!$I$100+PRINCIPAL!$I$100,L335=PRINCIPAL!$I$100+PRINCIPAL!$I$100+PRINCIPAL!$I$100),0,IF(L335=PRINCIPAL!$J$100,VLOOKUP($AR$321,'Banco de Dados'!$B$4:$J$50,6,FALSE)*(1-(PRINCIPAL!$K$100/100)),IF(L335=PRINCIPAL!$L$100,VLOOKUP($AR$321,'Banco de Dados'!$B$4:$J$50,6,FALSE)*(1-(PRINCIPAL!$M$100/100)),IF(L335=PRINCIPAL!$N$100,VLOOKUP($AR$321,'Banco de Dados'!$B$4:$J$50,6,FALSE)*(1-(PRINCIPAL!$O$100/100)),VLOOKUP($AR$321,'Banco de Dados'!$B$4:$J$50,6,FALSE)))))))))),"")</f>
        <v/>
      </c>
      <c r="AR335" s="29" t="str">
        <f>IFERROR(AQ335*(IFERROR(VLOOKUP($AR$321,'Banco de Dados'!$B$4:$J$50,4,FALSE),"ERRO")),"")</f>
        <v/>
      </c>
      <c r="AS335" s="29" t="str">
        <f t="shared" si="216"/>
        <v/>
      </c>
      <c r="AT335" s="103" t="str">
        <f>IFERROR(AS335*(C335*(PRINCIPAL!$G$100/100))*0.47*(44/12),"")</f>
        <v/>
      </c>
      <c r="AU335" s="111" t="str">
        <f t="shared" si="217"/>
        <v/>
      </c>
      <c r="AV335" s="30" t="str">
        <f>IFERROR(IF(AND(PRINCIPAL!$H$101&lt;&gt;"",OR(L335=PRINCIPAL!$I$101,L335=PRINCIPAL!$I$101+PRINCIPAL!$I$101,L335=PRINCIPAL!$I$101+PRINCIPAL!$I$101+PRINCIPAL!$I$101)),0,IF(AND(PRINCIPAL!$H$101&lt;&gt;"",L335=PRINCIPAL!$J$101),VLOOKUP($AW$321,'Banco de Dados'!$B$4:$J$50,8,FALSE)*PRINCIPAL!$H$101*(1-(PRINCIPAL!$K$101/100)),IF(AND(PRINCIPAL!$H$101&lt;&gt;"",L335=PRINCIPAL!$L$101),VLOOKUP($AW$321,'Banco de Dados'!$B$4:$J$50,8,FALSE)*PRINCIPAL!$H$101*(1-(PRINCIPAL!$M$101/100)),IF(AND(PRINCIPAL!$H$101&lt;&gt;"",L335=PRINCIPAL!$N$101),VLOOKUP($AW$321,'Banco de Dados'!$B$4:$J$50,8,FALSE)*PRINCIPAL!$H$101*(1-(PRINCIPAL!$O$101/100)),IF(PRINCIPAL!$H$101&lt;&gt;"",VLOOKUP($AW$321,'Banco de Dados'!$B$4:$J$50,8,FALSE)*PRINCIPAL!$H$101,IF(OR(L335=PRINCIPAL!$I$101,L335=PRINCIPAL!$I$101+PRINCIPAL!$I$101,L335=PRINCIPAL!$I$101+PRINCIPAL!$I$101+PRINCIPAL!$I$101),0,IF(L335=PRINCIPAL!$J$101,VLOOKUP($AW$321,'Banco de Dados'!$B$4:$J$50,6,FALSE)*(1-(PRINCIPAL!$K$101/100)),IF(L335=PRINCIPAL!$L$101,VLOOKUP($AW$321,'Banco de Dados'!$B$4:$J$50,6,FALSE)*(1-(PRINCIPAL!$M$101/100)),IF(L335=PRINCIPAL!$N$101,VLOOKUP($AW$321,'Banco de Dados'!$B$4:$J$50,6,FALSE)*(1-(PRINCIPAL!$O$101/100)),VLOOKUP($AW$321,'Banco de Dados'!$B$4:$J$50,6,FALSE)))))))))),"")</f>
        <v/>
      </c>
      <c r="AW335" s="29" t="str">
        <f>IFERROR(AV335*(IFERROR(VLOOKUP($AW$321,'Banco de Dados'!$B$4:$J$50,4,FALSE),"ERRO")),"")</f>
        <v/>
      </c>
      <c r="AX335" s="29" t="str">
        <f t="shared" si="218"/>
        <v/>
      </c>
      <c r="AY335" s="103" t="str">
        <f>IFERROR(AX335*(C335*(PRINCIPAL!$G$101/100))*0.47*(44/12),"")</f>
        <v/>
      </c>
      <c r="AZ335" s="111" t="str">
        <f t="shared" si="223"/>
        <v/>
      </c>
      <c r="BA335" s="30" t="str">
        <f>IFERROR(IF(AND(PRINCIPAL!$H$102&lt;&gt;"",OR(L335=PRINCIPAL!$I$102,L335=PRINCIPAL!$I$102+PRINCIPAL!$I$102,L335=PRINCIPAL!$I$102+PRINCIPAL!$I$102+PRINCIPAL!$I$102)),0,IF(AND(PRINCIPAL!$H$102&lt;&gt;"",L335=PRINCIPAL!$J$102),VLOOKUP($BB$321,'Banco de Dados'!$B$4:$J$50,8,FALSE)*PRINCIPAL!$H$102*(1-(PRINCIPAL!$K$102/100)),IF(AND(PRINCIPAL!$H$102&lt;&gt;"",L335=PRINCIPAL!$L$102),VLOOKUP($BB$321,'Banco de Dados'!$B$4:$J$50,8,FALSE)*PRINCIPAL!$H$102*(1-(PRINCIPAL!$M$102/100)),IF(AND(PRINCIPAL!$H$102&lt;&gt;"",L335=PRINCIPAL!$N$102),VLOOKUP($BB$321,'Banco de Dados'!$B$4:$J$50,8,FALSE)*PRINCIPAL!$H$102*(1-(PRINCIPAL!$O$102/100)),IF(PRINCIPAL!$H$102&lt;&gt;"",VLOOKUP($BB$321,'Banco de Dados'!$B$4:$J$50,8,FALSE)*PRINCIPAL!$H$102,IF(OR(L335=PRINCIPAL!$I$102,L335=PRINCIPAL!$I$102+PRINCIPAL!$I$102,L335=PRINCIPAL!$I$102+PRINCIPAL!$I$102+PRINCIPAL!$I$102),0,IF(L335=PRINCIPAL!$J$102,VLOOKUP($BB$321,'Banco de Dados'!$B$4:$J$50,6,FALSE)*(1-(PRINCIPAL!$K$102/100)),IF(L335=PRINCIPAL!$L$102,VLOOKUP($BB$321,'Banco de Dados'!$B$4:$J$50,6,FALSE)*(1-(PRINCIPAL!$M$102/100)),IF(L335=PRINCIPAL!$N$102,VLOOKUP($BB$321,'Banco de Dados'!$B$4:$J$50,6,FALSE)*(1-(PRINCIPAL!$O$102/100)),VLOOKUP($BB$321,'Banco de Dados'!$B$4:$J$50,6,FALSE)))))))))),"")</f>
        <v/>
      </c>
      <c r="BB335" s="29" t="str">
        <f>IFERROR(BA335*(IFERROR(VLOOKUP($BB$321,'Banco de Dados'!$B$4:$J$50,4,FALSE),"ERRO")),"")</f>
        <v/>
      </c>
      <c r="BC335" s="29" t="str">
        <f t="shared" si="224"/>
        <v/>
      </c>
      <c r="BD335" s="103" t="str">
        <f>IFERROR(BC335*(C335*(PRINCIPAL!$G$102/100))*0.47*(44/12),"")</f>
        <v/>
      </c>
      <c r="BE335" s="111" t="str">
        <f t="shared" si="203"/>
        <v/>
      </c>
      <c r="BF335" s="30" t="str">
        <f>IFERROR(IF(AND(PRINCIPAL!$H$103&lt;&gt;"",OR(L335=PRINCIPAL!$I$103,L335=PRINCIPAL!$I$103+PRINCIPAL!$I$103,L335=PRINCIPAL!$I$103+PRINCIPAL!$I$103+PRINCIPAL!$I$103)),0,IF(AND(PRINCIPAL!$H$103&lt;&gt;"",L335=PRINCIPAL!$J$103),VLOOKUP($BG$321,'Banco de Dados'!$B$4:$J$50,8,FALSE)*PRINCIPAL!$H$103*(1-(PRINCIPAL!$K$103/100)),IF(AND(PRINCIPAL!$H$103&lt;&gt;"",L335=PRINCIPAL!$L$103),VLOOKUP($BG$321,'Banco de Dados'!$B$4:$J$50,8,FALSE)*PRINCIPAL!$H$103*(1-(PRINCIPAL!$M$103/100)),IF(AND(PRINCIPAL!$H$103&lt;&gt;"",L335=PRINCIPAL!$N$103),VLOOKUP($BG$321,'Banco de Dados'!$B$4:$J$50,8,FALSE)*PRINCIPAL!$H$103*(1-(PRINCIPAL!$O$103/100)),IF(PRINCIPAL!$H$103&lt;&gt;"",VLOOKUP($BG$321,'Banco de Dados'!$B$4:$J$50,8,FALSE)*PRINCIPAL!$H$103,IF(OR(L335=PRINCIPAL!$I$103,L335=PRINCIPAL!$I$103+PRINCIPAL!$I$103,L335=PRINCIPAL!$I$103+PRINCIPAL!$I$103+PRINCIPAL!$I$103),0,IF(L335=PRINCIPAL!$J$103,VLOOKUP($BG$321,'Banco de Dados'!$B$4:$J$50,6,FALSE)*(1-(PRINCIPAL!$K$103/100)),IF(L335=PRINCIPAL!$L$103,VLOOKUP($BG$321,'Banco de Dados'!$B$4:$J$50,6,FALSE)*(1-(PRINCIPAL!$M$103/100)),IF(L335=PRINCIPAL!$N$103,VLOOKUP($BG$321,'Banco de Dados'!$B$4:$J$50,6,FALSE)*(1-(PRINCIPAL!$O$103/100)),VLOOKUP($BG$321,'Banco de Dados'!$B$4:$J$50,6,FALSE)))))))))),"")</f>
        <v/>
      </c>
      <c r="BG335" s="29" t="str">
        <f>IFERROR(BF335*(IFERROR(VLOOKUP($BG$321,'Banco de Dados'!$B$4:$J$50,4,FALSE),"ERRO")),"")</f>
        <v/>
      </c>
      <c r="BH335" s="29" t="str">
        <f t="shared" si="219"/>
        <v/>
      </c>
      <c r="BI335" s="103" t="str">
        <f>IFERROR(BH335*(C335*(PRINCIPAL!$G$103/100))*0.47*(44/12),"")</f>
        <v/>
      </c>
      <c r="BJ335" s="102" t="str">
        <f t="shared" si="204"/>
        <v/>
      </c>
    </row>
    <row r="336" spans="2:62" ht="12.75" customHeight="1" x14ac:dyDescent="0.3">
      <c r="B336" s="326">
        <f t="shared" si="205"/>
        <v>2033</v>
      </c>
      <c r="C336" s="340"/>
      <c r="D336" s="1"/>
      <c r="E336" s="116">
        <v>13</v>
      </c>
      <c r="F336" s="24" t="str">
        <f>IFERROR(VLOOKUP($G$321,'Banco de Dados'!$B$4:$J$50,6,FALSE),"")</f>
        <v/>
      </c>
      <c r="G336" s="25" t="str">
        <f>IFERROR(F336*(IFERROR(VLOOKUP($G$321,'Banco de Dados'!$B$4:$J$50,4,FALSE),"ERRO")),"")</f>
        <v/>
      </c>
      <c r="H336" s="25" t="str">
        <f t="shared" si="206"/>
        <v/>
      </c>
      <c r="I336" s="103" t="str">
        <f t="shared" si="207"/>
        <v/>
      </c>
      <c r="J336" s="117" t="str">
        <f t="shared" si="208"/>
        <v/>
      </c>
      <c r="K336" s="1"/>
      <c r="L336" s="91">
        <v>13</v>
      </c>
      <c r="M336" s="24" t="str">
        <f>IFERROR(IF(AND(PRINCIPAL!$H$94&lt;&gt;"",OR(L336=PRINCIPAL!$I$94,L336=PRINCIPAL!$I$94+PRINCIPAL!$I$94,L336=PRINCIPAL!$I$94+PRINCIPAL!$I$94+PRINCIPAL!$I$94)),0,IF(AND(PRINCIPAL!$H$94&lt;&gt;"",L336=PRINCIPAL!$J$94),VLOOKUP($N$321,'Banco de Dados'!$B$4:$J$50,8,FALSE)*PRINCIPAL!$H$94*(1-(PRINCIPAL!$K$94/100)),IF(AND(PRINCIPAL!$H$94&lt;&gt;"",L336=PRINCIPAL!$L$94),VLOOKUP($N$321,'Banco de Dados'!$B$4:$J$50,8,FALSE)*PRINCIPAL!$H$94*(1-(PRINCIPAL!$M$94/100)),IF(AND(PRINCIPAL!$H$94&lt;&gt;"",L336=PRINCIPAL!$N$94),VLOOKUP($N$321,'Banco de Dados'!$B$4:$J$50,8,FALSE)*PRINCIPAL!$H$94*(1-(PRINCIPAL!$O$94/100)),IF(PRINCIPAL!$H$94&lt;&gt;"",VLOOKUP($N$321,'Banco de Dados'!$B$4:$J$50,8,FALSE)*PRINCIPAL!$H$94,IF(OR(L336=PRINCIPAL!$I$94,L336=PRINCIPAL!$I$94+PRINCIPAL!$I$94,L336=PRINCIPAL!$I$94+PRINCIPAL!$I$94+PRINCIPAL!$I$94),0,IF(L336=PRINCIPAL!$J$94,VLOOKUP($N$321,'Banco de Dados'!$B$4:$J$50,6,FALSE)*(1-(PRINCIPAL!$K$94/100)),IF(L336=PRINCIPAL!$L$94,VLOOKUP($N$321,'Banco de Dados'!$B$4:$J$50,6,FALSE)*(1-(PRINCIPAL!$M$94/100)),IF(L336=PRINCIPAL!$N$94,VLOOKUP($N$321,'Banco de Dados'!$B$4:$J$50,6,FALSE)*(1-(PRINCIPAL!$O$94/100)),VLOOKUP($N$321,'Banco de Dados'!$B$4:$J$50,6,FALSE)))))))))),"")</f>
        <v/>
      </c>
      <c r="N336" s="25" t="str">
        <f>IFERROR(M336*(IFERROR(VLOOKUP($N$321,'Banco de Dados'!$B$4:$J$50,4,FALSE),"ERRO")),"")</f>
        <v/>
      </c>
      <c r="O336" s="25" t="str">
        <f t="shared" si="209"/>
        <v/>
      </c>
      <c r="P336" s="103" t="str">
        <f>IFERROR(O336*(C336*(PRINCIPAL!$G$94/100))*0.47*(44/12),"")</f>
        <v/>
      </c>
      <c r="Q336" s="107" t="str">
        <f t="shared" si="225"/>
        <v/>
      </c>
      <c r="R336" s="29" t="str">
        <f>IFERROR(IF(AND(PRINCIPAL!$H$95&lt;&gt;"",OR(L336=PRINCIPAL!$I$95,L336=PRINCIPAL!$I$95+PRINCIPAL!$I$95,L336=PRINCIPAL!$I$95+PRINCIPAL!$I$95+PRINCIPAL!$I$95)),0,IF(AND(PRINCIPAL!$H$95&lt;&gt;"",L336=PRINCIPAL!$J$95),VLOOKUP($S$321,'Banco de Dados'!$B$4:$J$50,8,FALSE)*PRINCIPAL!$H$95*(1-(PRINCIPAL!$K$95/100)),IF(AND(PRINCIPAL!$H$95&lt;&gt;"",L336=PRINCIPAL!$L$95),VLOOKUP($S$321,'Banco de Dados'!$B$4:$J$50,8,FALSE)*PRINCIPAL!$H$95*(1-(PRINCIPAL!$M$95/100)),IF(AND(PRINCIPAL!$H$95&lt;&gt;"",L336=PRINCIPAL!$N$95),VLOOKUP($S$321,'Banco de Dados'!$B$4:$J$50,8,FALSE)*PRINCIPAL!$H$95*(1-(PRINCIPAL!$O$95/100)),IF(PRINCIPAL!$H$95&lt;&gt;"",VLOOKUP($S$321,'Banco de Dados'!$B$4:$J$50,8,FALSE)*PRINCIPAL!$H$95,IF(OR(L336=PRINCIPAL!$I$95,L336=PRINCIPAL!$I$95+PRINCIPAL!$I$95,L336=PRINCIPAL!$I$95+PRINCIPAL!$I$95+PRINCIPAL!$I$95),0,IF(L336=PRINCIPAL!$J$95,VLOOKUP($S$321,'Banco de Dados'!$B$4:$J$50,6,FALSE)*(1-(PRINCIPAL!$K$95/100)),IF(L336=PRINCIPAL!$L$95,VLOOKUP($S$321,'Banco de Dados'!$B$4:$J$50,6,FALSE)*(1-(PRINCIPAL!$M$95/100)),IF(L336=PRINCIPAL!$N$95,VLOOKUP($S$321,'Banco de Dados'!$B$4:$J$50,6,FALSE)*(1-(PRINCIPAL!$O$95/100)),VLOOKUP($S$321,'Banco de Dados'!$B$4:$J$50,6,FALSE)))))))))),"")</f>
        <v/>
      </c>
      <c r="S336" s="29" t="str">
        <f>IFERROR(R336*(IFERROR(VLOOKUP($S$321,'Banco de Dados'!$B$4:$J$50,4,FALSE),"ERRO")),"")</f>
        <v/>
      </c>
      <c r="T336" s="29" t="str">
        <f t="shared" si="226"/>
        <v/>
      </c>
      <c r="U336" s="103" t="str">
        <f>IFERROR(T336*(C336*(PRINCIPAL!$G$95/100))*0.47*(44/12),"")</f>
        <v/>
      </c>
      <c r="V336" s="103" t="str">
        <f t="shared" si="202"/>
        <v/>
      </c>
      <c r="W336" s="30" t="str">
        <f>IFERROR(IF(AND(PRINCIPAL!$H$96&lt;&gt;"",OR(L336=PRINCIPAL!$I$96,L336=PRINCIPAL!$I$96+PRINCIPAL!$I$96,L336=PRINCIPAL!$I$96+PRINCIPAL!$I$96+PRINCIPAL!$I$96)),0,IF(AND(PRINCIPAL!$H$96&lt;&gt;"",L336=PRINCIPAL!$J$96),VLOOKUP($X$321,'Banco de Dados'!$B$4:$J$50,8,FALSE)*PRINCIPAL!$H$96*(1-(PRINCIPAL!$K$96/100)),IF(AND(PRINCIPAL!$H$96&lt;&gt;"",L336=PRINCIPAL!$L$96),VLOOKUP($X$321,'Banco de Dados'!$B$4:$J$50,8,FALSE)*PRINCIPAL!$H$96*(1-(PRINCIPAL!$M$96/100)),IF(AND(PRINCIPAL!$H$96&lt;&gt;"",L336=PRINCIPAL!$N$96),VLOOKUP($X$321,'Banco de Dados'!$B$4:$J$50,8,FALSE)*PRINCIPAL!$H$96*(1-(PRINCIPAL!$O$96/100)),IF(PRINCIPAL!$H$96&lt;&gt;"",VLOOKUP($X$321,'Banco de Dados'!$B$4:$J$50,8,FALSE)*PRINCIPAL!$H$96,IF(OR(L336=PRINCIPAL!$I$96,L336=PRINCIPAL!$I$96+PRINCIPAL!$I$96,L336=PRINCIPAL!$I$96+PRINCIPAL!$I$96+PRINCIPAL!$I$96),0,IF(L336=PRINCIPAL!$J$96,VLOOKUP($X$321,'Banco de Dados'!$B$4:$J$50,6,FALSE)*(1-(PRINCIPAL!$K$96/100)),IF(L336=PRINCIPAL!$L$96,VLOOKUP($X$321,'Banco de Dados'!$B$4:$J$50,6,FALSE)*(1-(PRINCIPAL!$M$96/100)),IF(L336=PRINCIPAL!$N$96,VLOOKUP($X$321,'Banco de Dados'!$B$4:$J$50,6,FALSE)*(1-(PRINCIPAL!$O$96/100)),VLOOKUP($X$321,'Banco de Dados'!$B$4:$J$50,6,FALSE)))))))))),"")</f>
        <v/>
      </c>
      <c r="X336" s="29" t="str">
        <f>IFERROR(W336*(IFERROR(VLOOKUP($X$321,'Banco de Dados'!$B$4:$J$50,4,FALSE),"ERRO")),"")</f>
        <v/>
      </c>
      <c r="Y336" s="29" t="str">
        <f t="shared" si="220"/>
        <v/>
      </c>
      <c r="Z336" s="103" t="str">
        <f>IFERROR(Y336*(C336*(PRINCIPAL!$G$96/100))*0.47*(44/12),"")</f>
        <v/>
      </c>
      <c r="AA336" s="111" t="str">
        <f t="shared" si="221"/>
        <v/>
      </c>
      <c r="AB336" s="30" t="str">
        <f>IFERROR(IF(AND(PRINCIPAL!$H$97&lt;&gt;"",OR(L336=PRINCIPAL!$I$97,L336=PRINCIPAL!$I$97+PRINCIPAL!$I$97,L336=PRINCIPAL!$I$97+PRINCIPAL!$I$97+PRINCIPAL!$I$97)),0,IF(AND(PRINCIPAL!$H$97&lt;&gt;"",L336=PRINCIPAL!$J$97),VLOOKUP($AC$321,'Banco de Dados'!$B$4:$J$50,8,FALSE)*PRINCIPAL!$H$97*(1-(PRINCIPAL!$K$97/100)),IF(AND(PRINCIPAL!$H$97&lt;&gt;"",L336=PRINCIPAL!$L$97),VLOOKUP($AC$321,'Banco de Dados'!$B$4:$J$50,8,FALSE)*PRINCIPAL!$H$97*(1-(PRINCIPAL!$M$97/100)),IF(AND(PRINCIPAL!$H$97&lt;&gt;"",L336=PRINCIPAL!$N$97),VLOOKUP($AC$321,'Banco de Dados'!$B$4:$J$50,8,FALSE)*PRINCIPAL!$H$97*(1-(PRINCIPAL!$O$97/100)),IF(PRINCIPAL!$H$97&lt;&gt;"",VLOOKUP($AC$321,'Banco de Dados'!$B$4:$J$50,8,FALSE)*PRINCIPAL!$H$97,IF(OR(L336=PRINCIPAL!$I$97,L336=PRINCIPAL!$I$97+PRINCIPAL!$I$97,L336=PRINCIPAL!$I$97+PRINCIPAL!$I$97+PRINCIPAL!$I$97),0,IF(L336=PRINCIPAL!$J$97,VLOOKUP($AC$321,'Banco de Dados'!$B$4:$J$50,6,FALSE)*(1-(PRINCIPAL!$K$97/100)),IF(L336=PRINCIPAL!$L$97,VLOOKUP($AC$321,'Banco de Dados'!$B$4:$J$50,6,FALSE)*(1-(PRINCIPAL!$M$97/100)),IF(L336=PRINCIPAL!$N$97,VLOOKUP($AC$321,'Banco de Dados'!$B$4:$J$50,6,FALSE)*(1-(PRINCIPAL!$O$97/100)),VLOOKUP($AC$321,'Banco de Dados'!$B$4:$J$50,6,FALSE)))))))))),"")</f>
        <v/>
      </c>
      <c r="AC336" s="29" t="str">
        <f>IFERROR(AB336*(IFERROR(VLOOKUP($AC$321,'Banco de Dados'!$B$4:$J$50,4,FALSE),"ERRO")),"")</f>
        <v/>
      </c>
      <c r="AD336" s="29" t="str">
        <f t="shared" si="211"/>
        <v/>
      </c>
      <c r="AE336" s="103" t="str">
        <f>IFERROR(AD336*(C336*(PRINCIPAL!$G$97/100))*0.47*(44/12),"")</f>
        <v/>
      </c>
      <c r="AF336" s="111" t="str">
        <f t="shared" si="212"/>
        <v/>
      </c>
      <c r="AG336" s="30" t="str">
        <f>IFERROR(IF(AND(PRINCIPAL!$H$98&lt;&gt;"",OR(L336=PRINCIPAL!$I$98,L336=PRINCIPAL!$I$98+PRINCIPAL!$I$98,L336=PRINCIPAL!$I$98+PRINCIPAL!$I$98+PRINCIPAL!$I$98)),0,IF(AND(PRINCIPAL!$H$98&lt;&gt;"",L336=PRINCIPAL!$J$98),VLOOKUP($AH$321,'Banco de Dados'!$B$4:$J$50,8,FALSE)*PRINCIPAL!$H$98*(1-(PRINCIPAL!$K$98/100)),IF(AND(PRINCIPAL!$H$98&lt;&gt;"",L336=PRINCIPAL!$L$98),VLOOKUP($AH$321,'Banco de Dados'!$B$4:$J$50,8,FALSE)*PRINCIPAL!$H$98*(1-(PRINCIPAL!$M$98/100)),IF(AND(PRINCIPAL!$H$98&lt;&gt;"",L336=PRINCIPAL!$N$98),VLOOKUP($AH$321,'Banco de Dados'!$B$4:$J$50,8,FALSE)*PRINCIPAL!$H$98*(1-(PRINCIPAL!$O$98/100)),IF(PRINCIPAL!$H$98&lt;&gt;"",VLOOKUP($AH$321,'Banco de Dados'!$B$4:$J$50,8,FALSE)*PRINCIPAL!$H$98,IF(OR(L336=PRINCIPAL!$I$98,L336=PRINCIPAL!$I$98+PRINCIPAL!$I$98,L336=PRINCIPAL!$I$98+PRINCIPAL!$I$98+PRINCIPAL!$I$98),0,IF(L336=PRINCIPAL!$J$98,VLOOKUP($AH$321,'Banco de Dados'!$B$4:$J$50,6,FALSE)*(1-(PRINCIPAL!$K$98/100)),IF(L336=PRINCIPAL!$L$98,VLOOKUP($AH$321,'Banco de Dados'!$B$4:$J$50,6,FALSE)*(1-(PRINCIPAL!$M$98/100)),IF(L336=PRINCIPAL!$N$98,VLOOKUP($AH$321,'Banco de Dados'!$B$4:$J$50,6,FALSE)*(1-(PRINCIPAL!$O$98/100)),VLOOKUP($AH$321,'Banco de Dados'!$B$4:$J$50,6,FALSE)))))))))),"")</f>
        <v/>
      </c>
      <c r="AH336" s="29" t="str">
        <f>IFERROR(AG336*(IFERROR(VLOOKUP($AH$321,'Banco de Dados'!$B$4:$J$50,4,FALSE),"ERRO")),"")</f>
        <v/>
      </c>
      <c r="AI336" s="29" t="str">
        <f t="shared" si="213"/>
        <v/>
      </c>
      <c r="AJ336" s="103" t="str">
        <f>IFERROR(AI336*(C336*(PRINCIPAL!$G$98/100))*0.47*(44/12),"")</f>
        <v/>
      </c>
      <c r="AK336" s="111" t="str">
        <f t="shared" si="222"/>
        <v/>
      </c>
      <c r="AL336" s="30" t="str">
        <f>IFERROR(IF(AND(PRINCIPAL!$H$99&lt;&gt;"",OR(L336=PRINCIPAL!$I$99,L336=PRINCIPAL!$I$99+PRINCIPAL!$I$99,L336=PRINCIPAL!$I$99+PRINCIPAL!$I$99+PRINCIPAL!$I$99)),0,IF(AND(PRINCIPAL!$H$99&lt;&gt;"",L336=PRINCIPAL!$J$99),VLOOKUP($AM$321,'Banco de Dados'!$B$4:$J$50,8,FALSE)*PRINCIPAL!$H$99*(1-(PRINCIPAL!$K$99/100)),IF(AND(PRINCIPAL!$H$99&lt;&gt;"",L336=PRINCIPAL!$L$99),VLOOKUP($AM$321,'Banco de Dados'!$B$4:$J$50,8,FALSE)*PRINCIPAL!$H$99*(1-(PRINCIPAL!$M$99/100)),IF(AND(PRINCIPAL!$H$99&lt;&gt;"",L336=PRINCIPAL!$N$99),VLOOKUP($AM$321,'Banco de Dados'!$B$4:$J$50,8,FALSE)*PRINCIPAL!$H$99*(1-(PRINCIPAL!$O$99/100)),IF(PRINCIPAL!$H$99&lt;&gt;"",VLOOKUP($AM$321,'Banco de Dados'!$B$4:$J$50,8,FALSE)*PRINCIPAL!$H$99,IF(OR(L336=PRINCIPAL!$I$99,L336=PRINCIPAL!$I$99+PRINCIPAL!$I$99,L336=PRINCIPAL!$I$99+PRINCIPAL!$I$99+PRINCIPAL!$I$99),0,IF(L336=PRINCIPAL!$J$99,VLOOKUP($AM$321,'Banco de Dados'!$B$4:$J$50,6,FALSE)*(1-(PRINCIPAL!$K$99/100)),IF(L336=PRINCIPAL!$L$99,VLOOKUP($AM$321,'Banco de Dados'!$B$4:$J$50,6,FALSE)*(1-(PRINCIPAL!$M$99/100)),IF(L336=PRINCIPAL!$N$99,VLOOKUP($AM$321,'Banco de Dados'!$B$4:$J$50,6,FALSE)*(1-(PRINCIPAL!$O$99/100)),VLOOKUP($AM$321,'Banco de Dados'!$B$4:$J$50,6,FALSE)))))))))),"")</f>
        <v/>
      </c>
      <c r="AM336" s="29" t="str">
        <f>IFERROR(AL336*(IFERROR(VLOOKUP($AM$321,'Banco de Dados'!$B$4:$J$50,4,FALSE),"ERRO")),"")</f>
        <v/>
      </c>
      <c r="AN336" s="29" t="str">
        <f t="shared" si="214"/>
        <v/>
      </c>
      <c r="AO336" s="103" t="str">
        <f>IFERROR(AN336*(C336*(PRINCIPAL!$G$99/100))*0.47*(44/12),"")</f>
        <v/>
      </c>
      <c r="AP336" s="111" t="str">
        <f t="shared" si="215"/>
        <v/>
      </c>
      <c r="AQ336" s="30" t="str">
        <f>IFERROR(IF(AND(PRINCIPAL!$H$100&lt;&gt;"",OR(L336=PRINCIPAL!$I$100,L336=PRINCIPAL!$I$100+PRINCIPAL!$I$100,L336=PRINCIPAL!$I$100+PRINCIPAL!$I$100+PRINCIPAL!$I$100)),0,IF(AND(PRINCIPAL!$H$100&lt;&gt;"",L336=PRINCIPAL!$J$100),VLOOKUP($AR$321,'Banco de Dados'!$B$4:$J$50,8,FALSE)*PRINCIPAL!$H$100*(1-(PRINCIPAL!$K$100/100)),IF(AND(PRINCIPAL!$H$100&lt;&gt;"",L336=PRINCIPAL!$L$100),VLOOKUP($AR$321,'Banco de Dados'!$B$4:$J$50,8,FALSE)*PRINCIPAL!$H$100*(1-(PRINCIPAL!$M$100/100)),IF(AND(PRINCIPAL!$H$100&lt;&gt;"",L336=PRINCIPAL!$N$100),VLOOKUP($AR$321,'Banco de Dados'!$B$4:$J$50,8,FALSE)*PRINCIPAL!$H$100*(1-(PRINCIPAL!$O$100/100)),IF(PRINCIPAL!$H$100&lt;&gt;"",VLOOKUP($AR$321,'Banco de Dados'!$B$4:$J$50,8,FALSE)*PRINCIPAL!$H$100,IF(OR(L336=PRINCIPAL!$I$100,L336=PRINCIPAL!$I$100+PRINCIPAL!$I$100,L336=PRINCIPAL!$I$100+PRINCIPAL!$I$100+PRINCIPAL!$I$100),0,IF(L336=PRINCIPAL!$J$100,VLOOKUP($AR$321,'Banco de Dados'!$B$4:$J$50,6,FALSE)*(1-(PRINCIPAL!$K$100/100)),IF(L336=PRINCIPAL!$L$100,VLOOKUP($AR$321,'Banco de Dados'!$B$4:$J$50,6,FALSE)*(1-(PRINCIPAL!$M$100/100)),IF(L336=PRINCIPAL!$N$100,VLOOKUP($AR$321,'Banco de Dados'!$B$4:$J$50,6,FALSE)*(1-(PRINCIPAL!$O$100/100)),VLOOKUP($AR$321,'Banco de Dados'!$B$4:$J$50,6,FALSE)))))))))),"")</f>
        <v/>
      </c>
      <c r="AR336" s="29" t="str">
        <f>IFERROR(AQ336*(IFERROR(VLOOKUP($AR$321,'Banco de Dados'!$B$4:$J$50,4,FALSE),"ERRO")),"")</f>
        <v/>
      </c>
      <c r="AS336" s="29" t="str">
        <f t="shared" si="216"/>
        <v/>
      </c>
      <c r="AT336" s="103" t="str">
        <f>IFERROR(AS336*(C336*(PRINCIPAL!$G$100/100))*0.47*(44/12),"")</f>
        <v/>
      </c>
      <c r="AU336" s="111" t="str">
        <f t="shared" si="217"/>
        <v/>
      </c>
      <c r="AV336" s="30" t="str">
        <f>IFERROR(IF(AND(PRINCIPAL!$H$101&lt;&gt;"",OR(L336=PRINCIPAL!$I$101,L336=PRINCIPAL!$I$101+PRINCIPAL!$I$101,L336=PRINCIPAL!$I$101+PRINCIPAL!$I$101+PRINCIPAL!$I$101)),0,IF(AND(PRINCIPAL!$H$101&lt;&gt;"",L336=PRINCIPAL!$J$101),VLOOKUP($AW$321,'Banco de Dados'!$B$4:$J$50,8,FALSE)*PRINCIPAL!$H$101*(1-(PRINCIPAL!$K$101/100)),IF(AND(PRINCIPAL!$H$101&lt;&gt;"",L336=PRINCIPAL!$L$101),VLOOKUP($AW$321,'Banco de Dados'!$B$4:$J$50,8,FALSE)*PRINCIPAL!$H$101*(1-(PRINCIPAL!$M$101/100)),IF(AND(PRINCIPAL!$H$101&lt;&gt;"",L336=PRINCIPAL!$N$101),VLOOKUP($AW$321,'Banco de Dados'!$B$4:$J$50,8,FALSE)*PRINCIPAL!$H$101*(1-(PRINCIPAL!$O$101/100)),IF(PRINCIPAL!$H$101&lt;&gt;"",VLOOKUP($AW$321,'Banco de Dados'!$B$4:$J$50,8,FALSE)*PRINCIPAL!$H$101,IF(OR(L336=PRINCIPAL!$I$101,L336=PRINCIPAL!$I$101+PRINCIPAL!$I$101,L336=PRINCIPAL!$I$101+PRINCIPAL!$I$101+PRINCIPAL!$I$101),0,IF(L336=PRINCIPAL!$J$101,VLOOKUP($AW$321,'Banco de Dados'!$B$4:$J$50,6,FALSE)*(1-(PRINCIPAL!$K$101/100)),IF(L336=PRINCIPAL!$L$101,VLOOKUP($AW$321,'Banco de Dados'!$B$4:$J$50,6,FALSE)*(1-(PRINCIPAL!$M$101/100)),IF(L336=PRINCIPAL!$N$101,VLOOKUP($AW$321,'Banco de Dados'!$B$4:$J$50,6,FALSE)*(1-(PRINCIPAL!$O$101/100)),VLOOKUP($AW$321,'Banco de Dados'!$B$4:$J$50,6,FALSE)))))))))),"")</f>
        <v/>
      </c>
      <c r="AW336" s="29" t="str">
        <f>IFERROR(AV336*(IFERROR(VLOOKUP($AW$321,'Banco de Dados'!$B$4:$J$50,4,FALSE),"ERRO")),"")</f>
        <v/>
      </c>
      <c r="AX336" s="29" t="str">
        <f t="shared" si="218"/>
        <v/>
      </c>
      <c r="AY336" s="103" t="str">
        <f>IFERROR(AX336*(C336*(PRINCIPAL!$G$101/100))*0.47*(44/12),"")</f>
        <v/>
      </c>
      <c r="AZ336" s="111" t="str">
        <f t="shared" si="223"/>
        <v/>
      </c>
      <c r="BA336" s="30" t="str">
        <f>IFERROR(IF(AND(PRINCIPAL!$H$102&lt;&gt;"",OR(L336=PRINCIPAL!$I$102,L336=PRINCIPAL!$I$102+PRINCIPAL!$I$102,L336=PRINCIPAL!$I$102+PRINCIPAL!$I$102+PRINCIPAL!$I$102)),0,IF(AND(PRINCIPAL!$H$102&lt;&gt;"",L336=PRINCIPAL!$J$102),VLOOKUP($BB$321,'Banco de Dados'!$B$4:$J$50,8,FALSE)*PRINCIPAL!$H$102*(1-(PRINCIPAL!$K$102/100)),IF(AND(PRINCIPAL!$H$102&lt;&gt;"",L336=PRINCIPAL!$L$102),VLOOKUP($BB$321,'Banco de Dados'!$B$4:$J$50,8,FALSE)*PRINCIPAL!$H$102*(1-(PRINCIPAL!$M$102/100)),IF(AND(PRINCIPAL!$H$102&lt;&gt;"",L336=PRINCIPAL!$N$102),VLOOKUP($BB$321,'Banco de Dados'!$B$4:$J$50,8,FALSE)*PRINCIPAL!$H$102*(1-(PRINCIPAL!$O$102/100)),IF(PRINCIPAL!$H$102&lt;&gt;"",VLOOKUP($BB$321,'Banco de Dados'!$B$4:$J$50,8,FALSE)*PRINCIPAL!$H$102,IF(OR(L336=PRINCIPAL!$I$102,L336=PRINCIPAL!$I$102+PRINCIPAL!$I$102,L336=PRINCIPAL!$I$102+PRINCIPAL!$I$102+PRINCIPAL!$I$102),0,IF(L336=PRINCIPAL!$J$102,VLOOKUP($BB$321,'Banco de Dados'!$B$4:$J$50,6,FALSE)*(1-(PRINCIPAL!$K$102/100)),IF(L336=PRINCIPAL!$L$102,VLOOKUP($BB$321,'Banco de Dados'!$B$4:$J$50,6,FALSE)*(1-(PRINCIPAL!$M$102/100)),IF(L336=PRINCIPAL!$N$102,VLOOKUP($BB$321,'Banco de Dados'!$B$4:$J$50,6,FALSE)*(1-(PRINCIPAL!$O$102/100)),VLOOKUP($BB$321,'Banco de Dados'!$B$4:$J$50,6,FALSE)))))))))),"")</f>
        <v/>
      </c>
      <c r="BB336" s="29" t="str">
        <f>IFERROR(BA336*(IFERROR(VLOOKUP($BB$321,'Banco de Dados'!$B$4:$J$50,4,FALSE),"ERRO")),"")</f>
        <v/>
      </c>
      <c r="BC336" s="29" t="str">
        <f t="shared" si="224"/>
        <v/>
      </c>
      <c r="BD336" s="103" t="str">
        <f>IFERROR(BC336*(C336*(PRINCIPAL!$G$102/100))*0.47*(44/12),"")</f>
        <v/>
      </c>
      <c r="BE336" s="111" t="str">
        <f t="shared" si="203"/>
        <v/>
      </c>
      <c r="BF336" s="30" t="str">
        <f>IFERROR(IF(AND(PRINCIPAL!$H$103&lt;&gt;"",OR(L336=PRINCIPAL!$I$103,L336=PRINCIPAL!$I$103+PRINCIPAL!$I$103,L336=PRINCIPAL!$I$103+PRINCIPAL!$I$103+PRINCIPAL!$I$103)),0,IF(AND(PRINCIPAL!$H$103&lt;&gt;"",L336=PRINCIPAL!$J$103),VLOOKUP($BG$321,'Banco de Dados'!$B$4:$J$50,8,FALSE)*PRINCIPAL!$H$103*(1-(PRINCIPAL!$K$103/100)),IF(AND(PRINCIPAL!$H$103&lt;&gt;"",L336=PRINCIPAL!$L$103),VLOOKUP($BG$321,'Banco de Dados'!$B$4:$J$50,8,FALSE)*PRINCIPAL!$H$103*(1-(PRINCIPAL!$M$103/100)),IF(AND(PRINCIPAL!$H$103&lt;&gt;"",L336=PRINCIPAL!$N$103),VLOOKUP($BG$321,'Banco de Dados'!$B$4:$J$50,8,FALSE)*PRINCIPAL!$H$103*(1-(PRINCIPAL!$O$103/100)),IF(PRINCIPAL!$H$103&lt;&gt;"",VLOOKUP($BG$321,'Banco de Dados'!$B$4:$J$50,8,FALSE)*PRINCIPAL!$H$103,IF(OR(L336=PRINCIPAL!$I$103,L336=PRINCIPAL!$I$103+PRINCIPAL!$I$103,L336=PRINCIPAL!$I$103+PRINCIPAL!$I$103+PRINCIPAL!$I$103),0,IF(L336=PRINCIPAL!$J$103,VLOOKUP($BG$321,'Banco de Dados'!$B$4:$J$50,6,FALSE)*(1-(PRINCIPAL!$K$103/100)),IF(L336=PRINCIPAL!$L$103,VLOOKUP($BG$321,'Banco de Dados'!$B$4:$J$50,6,FALSE)*(1-(PRINCIPAL!$M$103/100)),IF(L336=PRINCIPAL!$N$103,VLOOKUP($BG$321,'Banco de Dados'!$B$4:$J$50,6,FALSE)*(1-(PRINCIPAL!$O$103/100)),VLOOKUP($BG$321,'Banco de Dados'!$B$4:$J$50,6,FALSE)))))))))),"")</f>
        <v/>
      </c>
      <c r="BG336" s="29" t="str">
        <f>IFERROR(BF336*(IFERROR(VLOOKUP($BG$321,'Banco de Dados'!$B$4:$J$50,4,FALSE),"ERRO")),"")</f>
        <v/>
      </c>
      <c r="BH336" s="29" t="str">
        <f t="shared" si="219"/>
        <v/>
      </c>
      <c r="BI336" s="103" t="str">
        <f>IFERROR(BH336*(C336*(PRINCIPAL!$G$103/100))*0.47*(44/12),"")</f>
        <v/>
      </c>
      <c r="BJ336" s="102" t="str">
        <f t="shared" si="204"/>
        <v/>
      </c>
    </row>
    <row r="337" spans="2:62" ht="12.75" customHeight="1" x14ac:dyDescent="0.3">
      <c r="B337" s="326">
        <f t="shared" si="205"/>
        <v>2034</v>
      </c>
      <c r="C337" s="340"/>
      <c r="D337" s="1"/>
      <c r="E337" s="116">
        <v>14</v>
      </c>
      <c r="F337" s="24" t="str">
        <f>IFERROR(VLOOKUP($G$321,'Banco de Dados'!$B$4:$J$50,6,FALSE),"")</f>
        <v/>
      </c>
      <c r="G337" s="25" t="str">
        <f>IFERROR(F337*(IFERROR(VLOOKUP($G$321,'Banco de Dados'!$B$4:$J$50,4,FALSE),"ERRO")),"")</f>
        <v/>
      </c>
      <c r="H337" s="25" t="str">
        <f t="shared" si="206"/>
        <v/>
      </c>
      <c r="I337" s="103" t="str">
        <f t="shared" si="207"/>
        <v/>
      </c>
      <c r="J337" s="117" t="str">
        <f t="shared" si="208"/>
        <v/>
      </c>
      <c r="K337" s="1"/>
      <c r="L337" s="91">
        <v>14</v>
      </c>
      <c r="M337" s="24" t="str">
        <f>IFERROR(IF(AND(PRINCIPAL!$H$94&lt;&gt;"",OR(L337=PRINCIPAL!$I$94,L337=PRINCIPAL!$I$94+PRINCIPAL!$I$94,L337=PRINCIPAL!$I$94+PRINCIPAL!$I$94+PRINCIPAL!$I$94)),0,IF(AND(PRINCIPAL!$H$94&lt;&gt;"",L337=PRINCIPAL!$J$94),VLOOKUP($N$321,'Banco de Dados'!$B$4:$J$50,8,FALSE)*PRINCIPAL!$H$94*(1-(PRINCIPAL!$K$94/100)),IF(AND(PRINCIPAL!$H$94&lt;&gt;"",L337=PRINCIPAL!$L$94),VLOOKUP($N$321,'Banco de Dados'!$B$4:$J$50,8,FALSE)*PRINCIPAL!$H$94*(1-(PRINCIPAL!$M$94/100)),IF(AND(PRINCIPAL!$H$94&lt;&gt;"",L337=PRINCIPAL!$N$94),VLOOKUP($N$321,'Banco de Dados'!$B$4:$J$50,8,FALSE)*PRINCIPAL!$H$94*(1-(PRINCIPAL!$O$94/100)),IF(PRINCIPAL!$H$94&lt;&gt;"",VLOOKUP($N$321,'Banco de Dados'!$B$4:$J$50,8,FALSE)*PRINCIPAL!$H$94,IF(OR(L337=PRINCIPAL!$I$94,L337=PRINCIPAL!$I$94+PRINCIPAL!$I$94,L337=PRINCIPAL!$I$94+PRINCIPAL!$I$94+PRINCIPAL!$I$94),0,IF(L337=PRINCIPAL!$J$94,VLOOKUP($N$321,'Banco de Dados'!$B$4:$J$50,6,FALSE)*(1-(PRINCIPAL!$K$94/100)),IF(L337=PRINCIPAL!$L$94,VLOOKUP($N$321,'Banco de Dados'!$B$4:$J$50,6,FALSE)*(1-(PRINCIPAL!$M$94/100)),IF(L337=PRINCIPAL!$N$94,VLOOKUP($N$321,'Banco de Dados'!$B$4:$J$50,6,FALSE)*(1-(PRINCIPAL!$O$94/100)),VLOOKUP($N$321,'Banco de Dados'!$B$4:$J$50,6,FALSE)))))))))),"")</f>
        <v/>
      </c>
      <c r="N337" s="25" t="str">
        <f>IFERROR(M337*(IFERROR(VLOOKUP($N$321,'Banco de Dados'!$B$4:$J$50,4,FALSE),"ERRO")),"")</f>
        <v/>
      </c>
      <c r="O337" s="25" t="str">
        <f t="shared" si="209"/>
        <v/>
      </c>
      <c r="P337" s="103" t="str">
        <f>IFERROR(O337*(C337*(PRINCIPAL!$G$94/100))*0.47*(44/12),"")</f>
        <v/>
      </c>
      <c r="Q337" s="107" t="str">
        <f t="shared" si="225"/>
        <v/>
      </c>
      <c r="R337" s="29" t="str">
        <f>IFERROR(IF(AND(PRINCIPAL!$H$95&lt;&gt;"",OR(L337=PRINCIPAL!$I$95,L337=PRINCIPAL!$I$95+PRINCIPAL!$I$95,L337=PRINCIPAL!$I$95+PRINCIPAL!$I$95+PRINCIPAL!$I$95)),0,IF(AND(PRINCIPAL!$H$95&lt;&gt;"",L337=PRINCIPAL!$J$95),VLOOKUP($S$321,'Banco de Dados'!$B$4:$J$50,8,FALSE)*PRINCIPAL!$H$95*(1-(PRINCIPAL!$K$95/100)),IF(AND(PRINCIPAL!$H$95&lt;&gt;"",L337=PRINCIPAL!$L$95),VLOOKUP($S$321,'Banco de Dados'!$B$4:$J$50,8,FALSE)*PRINCIPAL!$H$95*(1-(PRINCIPAL!$M$95/100)),IF(AND(PRINCIPAL!$H$95&lt;&gt;"",L337=PRINCIPAL!$N$95),VLOOKUP($S$321,'Banco de Dados'!$B$4:$J$50,8,FALSE)*PRINCIPAL!$H$95*(1-(PRINCIPAL!$O$95/100)),IF(PRINCIPAL!$H$95&lt;&gt;"",VLOOKUP($S$321,'Banco de Dados'!$B$4:$J$50,8,FALSE)*PRINCIPAL!$H$95,IF(OR(L337=PRINCIPAL!$I$95,L337=PRINCIPAL!$I$95+PRINCIPAL!$I$95,L337=PRINCIPAL!$I$95+PRINCIPAL!$I$95+PRINCIPAL!$I$95),0,IF(L337=PRINCIPAL!$J$95,VLOOKUP($S$321,'Banco de Dados'!$B$4:$J$50,6,FALSE)*(1-(PRINCIPAL!$K$95/100)),IF(L337=PRINCIPAL!$L$95,VLOOKUP($S$321,'Banco de Dados'!$B$4:$J$50,6,FALSE)*(1-(PRINCIPAL!$M$95/100)),IF(L337=PRINCIPAL!$N$95,VLOOKUP($S$321,'Banco de Dados'!$B$4:$J$50,6,FALSE)*(1-(PRINCIPAL!$O$95/100)),VLOOKUP($S$321,'Banco de Dados'!$B$4:$J$50,6,FALSE)))))))))),"")</f>
        <v/>
      </c>
      <c r="S337" s="29" t="str">
        <f>IFERROR(R337*(IFERROR(VLOOKUP($S$321,'Banco de Dados'!$B$4:$J$50,4,FALSE),"ERRO")),"")</f>
        <v/>
      </c>
      <c r="T337" s="29" t="str">
        <f t="shared" si="226"/>
        <v/>
      </c>
      <c r="U337" s="103" t="str">
        <f>IFERROR(T337*(C337*(PRINCIPAL!$G$95/100))*0.47*(44/12),"")</f>
        <v/>
      </c>
      <c r="V337" s="103" t="str">
        <f t="shared" si="202"/>
        <v/>
      </c>
      <c r="W337" s="30" t="str">
        <f>IFERROR(IF(AND(PRINCIPAL!$H$96&lt;&gt;"",OR(L337=PRINCIPAL!$I$96,L337=PRINCIPAL!$I$96+PRINCIPAL!$I$96,L337=PRINCIPAL!$I$96+PRINCIPAL!$I$96+PRINCIPAL!$I$96)),0,IF(AND(PRINCIPAL!$H$96&lt;&gt;"",L337=PRINCIPAL!$J$96),VLOOKUP($X$321,'Banco de Dados'!$B$4:$J$50,8,FALSE)*PRINCIPAL!$H$96*(1-(PRINCIPAL!$K$96/100)),IF(AND(PRINCIPAL!$H$96&lt;&gt;"",L337=PRINCIPAL!$L$96),VLOOKUP($X$321,'Banco de Dados'!$B$4:$J$50,8,FALSE)*PRINCIPAL!$H$96*(1-(PRINCIPAL!$M$96/100)),IF(AND(PRINCIPAL!$H$96&lt;&gt;"",L337=PRINCIPAL!$N$96),VLOOKUP($X$321,'Banco de Dados'!$B$4:$J$50,8,FALSE)*PRINCIPAL!$H$96*(1-(PRINCIPAL!$O$96/100)),IF(PRINCIPAL!$H$96&lt;&gt;"",VLOOKUP($X$321,'Banco de Dados'!$B$4:$J$50,8,FALSE)*PRINCIPAL!$H$96,IF(OR(L337=PRINCIPAL!$I$96,L337=PRINCIPAL!$I$96+PRINCIPAL!$I$96,L337=PRINCIPAL!$I$96+PRINCIPAL!$I$96+PRINCIPAL!$I$96),0,IF(L337=PRINCIPAL!$J$96,VLOOKUP($X$321,'Banco de Dados'!$B$4:$J$50,6,FALSE)*(1-(PRINCIPAL!$K$96/100)),IF(L337=PRINCIPAL!$L$96,VLOOKUP($X$321,'Banco de Dados'!$B$4:$J$50,6,FALSE)*(1-(PRINCIPAL!$M$96/100)),IF(L337=PRINCIPAL!$N$96,VLOOKUP($X$321,'Banco de Dados'!$B$4:$J$50,6,FALSE)*(1-(PRINCIPAL!$O$96/100)),VLOOKUP($X$321,'Banco de Dados'!$B$4:$J$50,6,FALSE)))))))))),"")</f>
        <v/>
      </c>
      <c r="X337" s="29" t="str">
        <f>IFERROR(W337*(IFERROR(VLOOKUP($X$321,'Banco de Dados'!$B$4:$J$50,4,FALSE),"ERRO")),"")</f>
        <v/>
      </c>
      <c r="Y337" s="29" t="str">
        <f t="shared" si="220"/>
        <v/>
      </c>
      <c r="Z337" s="103" t="str">
        <f>IFERROR(Y337*(C337*(PRINCIPAL!$G$96/100))*0.47*(44/12),"")</f>
        <v/>
      </c>
      <c r="AA337" s="111" t="str">
        <f t="shared" si="221"/>
        <v/>
      </c>
      <c r="AB337" s="30" t="str">
        <f>IFERROR(IF(AND(PRINCIPAL!$H$97&lt;&gt;"",OR(L337=PRINCIPAL!$I$97,L337=PRINCIPAL!$I$97+PRINCIPAL!$I$97,L337=PRINCIPAL!$I$97+PRINCIPAL!$I$97+PRINCIPAL!$I$97)),0,IF(AND(PRINCIPAL!$H$97&lt;&gt;"",L337=PRINCIPAL!$J$97),VLOOKUP($AC$321,'Banco de Dados'!$B$4:$J$50,8,FALSE)*PRINCIPAL!$H$97*(1-(PRINCIPAL!$K$97/100)),IF(AND(PRINCIPAL!$H$97&lt;&gt;"",L337=PRINCIPAL!$L$97),VLOOKUP($AC$321,'Banco de Dados'!$B$4:$J$50,8,FALSE)*PRINCIPAL!$H$97*(1-(PRINCIPAL!$M$97/100)),IF(AND(PRINCIPAL!$H$97&lt;&gt;"",L337=PRINCIPAL!$N$97),VLOOKUP($AC$321,'Banco de Dados'!$B$4:$J$50,8,FALSE)*PRINCIPAL!$H$97*(1-(PRINCIPAL!$O$97/100)),IF(PRINCIPAL!$H$97&lt;&gt;"",VLOOKUP($AC$321,'Banco de Dados'!$B$4:$J$50,8,FALSE)*PRINCIPAL!$H$97,IF(OR(L337=PRINCIPAL!$I$97,L337=PRINCIPAL!$I$97+PRINCIPAL!$I$97,L337=PRINCIPAL!$I$97+PRINCIPAL!$I$97+PRINCIPAL!$I$97),0,IF(L337=PRINCIPAL!$J$97,VLOOKUP($AC$321,'Banco de Dados'!$B$4:$J$50,6,FALSE)*(1-(PRINCIPAL!$K$97/100)),IF(L337=PRINCIPAL!$L$97,VLOOKUP($AC$321,'Banco de Dados'!$B$4:$J$50,6,FALSE)*(1-(PRINCIPAL!$M$97/100)),IF(L337=PRINCIPAL!$N$97,VLOOKUP($AC$321,'Banco de Dados'!$B$4:$J$50,6,FALSE)*(1-(PRINCIPAL!$O$97/100)),VLOOKUP($AC$321,'Banco de Dados'!$B$4:$J$50,6,FALSE)))))))))),"")</f>
        <v/>
      </c>
      <c r="AC337" s="29" t="str">
        <f>IFERROR(AB337*(IFERROR(VLOOKUP($AC$321,'Banco de Dados'!$B$4:$J$50,4,FALSE),"ERRO")),"")</f>
        <v/>
      </c>
      <c r="AD337" s="29" t="str">
        <f t="shared" si="211"/>
        <v/>
      </c>
      <c r="AE337" s="103" t="str">
        <f>IFERROR(AD337*(C337*(PRINCIPAL!$G$97/100))*0.47*(44/12),"")</f>
        <v/>
      </c>
      <c r="AF337" s="111" t="str">
        <f t="shared" si="212"/>
        <v/>
      </c>
      <c r="AG337" s="30" t="str">
        <f>IFERROR(IF(AND(PRINCIPAL!$H$98&lt;&gt;"",OR(L337=PRINCIPAL!$I$98,L337=PRINCIPAL!$I$98+PRINCIPAL!$I$98,L337=PRINCIPAL!$I$98+PRINCIPAL!$I$98+PRINCIPAL!$I$98)),0,IF(AND(PRINCIPAL!$H$98&lt;&gt;"",L337=PRINCIPAL!$J$98),VLOOKUP($AH$321,'Banco de Dados'!$B$4:$J$50,8,FALSE)*PRINCIPAL!$H$98*(1-(PRINCIPAL!$K$98/100)),IF(AND(PRINCIPAL!$H$98&lt;&gt;"",L337=PRINCIPAL!$L$98),VLOOKUP($AH$321,'Banco de Dados'!$B$4:$J$50,8,FALSE)*PRINCIPAL!$H$98*(1-(PRINCIPAL!$M$98/100)),IF(AND(PRINCIPAL!$H$98&lt;&gt;"",L337=PRINCIPAL!$N$98),VLOOKUP($AH$321,'Banco de Dados'!$B$4:$J$50,8,FALSE)*PRINCIPAL!$H$98*(1-(PRINCIPAL!$O$98/100)),IF(PRINCIPAL!$H$98&lt;&gt;"",VLOOKUP($AH$321,'Banco de Dados'!$B$4:$J$50,8,FALSE)*PRINCIPAL!$H$98,IF(OR(L337=PRINCIPAL!$I$98,L337=PRINCIPAL!$I$98+PRINCIPAL!$I$98,L337=PRINCIPAL!$I$98+PRINCIPAL!$I$98+PRINCIPAL!$I$98),0,IF(L337=PRINCIPAL!$J$98,VLOOKUP($AH$321,'Banco de Dados'!$B$4:$J$50,6,FALSE)*(1-(PRINCIPAL!$K$98/100)),IF(L337=PRINCIPAL!$L$98,VLOOKUP($AH$321,'Banco de Dados'!$B$4:$J$50,6,FALSE)*(1-(PRINCIPAL!$M$98/100)),IF(L337=PRINCIPAL!$N$98,VLOOKUP($AH$321,'Banco de Dados'!$B$4:$J$50,6,FALSE)*(1-(PRINCIPAL!$O$98/100)),VLOOKUP($AH$321,'Banco de Dados'!$B$4:$J$50,6,FALSE)))))))))),"")</f>
        <v/>
      </c>
      <c r="AH337" s="29" t="str">
        <f>IFERROR(AG337*(IFERROR(VLOOKUP($AH$321,'Banco de Dados'!$B$4:$J$50,4,FALSE),"ERRO")),"")</f>
        <v/>
      </c>
      <c r="AI337" s="29" t="str">
        <f t="shared" si="213"/>
        <v/>
      </c>
      <c r="AJ337" s="103" t="str">
        <f>IFERROR(AI337*(C337*(PRINCIPAL!$G$98/100))*0.47*(44/12),"")</f>
        <v/>
      </c>
      <c r="AK337" s="111" t="str">
        <f t="shared" si="222"/>
        <v/>
      </c>
      <c r="AL337" s="30" t="str">
        <f>IFERROR(IF(AND(PRINCIPAL!$H$99&lt;&gt;"",OR(L337=PRINCIPAL!$I$99,L337=PRINCIPAL!$I$99+PRINCIPAL!$I$99,L337=PRINCIPAL!$I$99+PRINCIPAL!$I$99+PRINCIPAL!$I$99)),0,IF(AND(PRINCIPAL!$H$99&lt;&gt;"",L337=PRINCIPAL!$J$99),VLOOKUP($AM$321,'Banco de Dados'!$B$4:$J$50,8,FALSE)*PRINCIPAL!$H$99*(1-(PRINCIPAL!$K$99/100)),IF(AND(PRINCIPAL!$H$99&lt;&gt;"",L337=PRINCIPAL!$L$99),VLOOKUP($AM$321,'Banco de Dados'!$B$4:$J$50,8,FALSE)*PRINCIPAL!$H$99*(1-(PRINCIPAL!$M$99/100)),IF(AND(PRINCIPAL!$H$99&lt;&gt;"",L337=PRINCIPAL!$N$99),VLOOKUP($AM$321,'Banco de Dados'!$B$4:$J$50,8,FALSE)*PRINCIPAL!$H$99*(1-(PRINCIPAL!$O$99/100)),IF(PRINCIPAL!$H$99&lt;&gt;"",VLOOKUP($AM$321,'Banco de Dados'!$B$4:$J$50,8,FALSE)*PRINCIPAL!$H$99,IF(OR(L337=PRINCIPAL!$I$99,L337=PRINCIPAL!$I$99+PRINCIPAL!$I$99,L337=PRINCIPAL!$I$99+PRINCIPAL!$I$99+PRINCIPAL!$I$99),0,IF(L337=PRINCIPAL!$J$99,VLOOKUP($AM$321,'Banco de Dados'!$B$4:$J$50,6,FALSE)*(1-(PRINCIPAL!$K$99/100)),IF(L337=PRINCIPAL!$L$99,VLOOKUP($AM$321,'Banco de Dados'!$B$4:$J$50,6,FALSE)*(1-(PRINCIPAL!$M$99/100)),IF(L337=PRINCIPAL!$N$99,VLOOKUP($AM$321,'Banco de Dados'!$B$4:$J$50,6,FALSE)*(1-(PRINCIPAL!$O$99/100)),VLOOKUP($AM$321,'Banco de Dados'!$B$4:$J$50,6,FALSE)))))))))),"")</f>
        <v/>
      </c>
      <c r="AM337" s="29" t="str">
        <f>IFERROR(AL337*(IFERROR(VLOOKUP($AM$321,'Banco de Dados'!$B$4:$J$50,4,FALSE),"ERRO")),"")</f>
        <v/>
      </c>
      <c r="AN337" s="29" t="str">
        <f t="shared" si="214"/>
        <v/>
      </c>
      <c r="AO337" s="103" t="str">
        <f>IFERROR(AN337*(C337*(PRINCIPAL!$G$99/100))*0.47*(44/12),"")</f>
        <v/>
      </c>
      <c r="AP337" s="111" t="str">
        <f t="shared" si="215"/>
        <v/>
      </c>
      <c r="AQ337" s="30" t="str">
        <f>IFERROR(IF(AND(PRINCIPAL!$H$100&lt;&gt;"",OR(L337=PRINCIPAL!$I$100,L337=PRINCIPAL!$I$100+PRINCIPAL!$I$100,L337=PRINCIPAL!$I$100+PRINCIPAL!$I$100+PRINCIPAL!$I$100)),0,IF(AND(PRINCIPAL!$H$100&lt;&gt;"",L337=PRINCIPAL!$J$100),VLOOKUP($AR$321,'Banco de Dados'!$B$4:$J$50,8,FALSE)*PRINCIPAL!$H$100*(1-(PRINCIPAL!$K$100/100)),IF(AND(PRINCIPAL!$H$100&lt;&gt;"",L337=PRINCIPAL!$L$100),VLOOKUP($AR$321,'Banco de Dados'!$B$4:$J$50,8,FALSE)*PRINCIPAL!$H$100*(1-(PRINCIPAL!$M$100/100)),IF(AND(PRINCIPAL!$H$100&lt;&gt;"",L337=PRINCIPAL!$N$100),VLOOKUP($AR$321,'Banco de Dados'!$B$4:$J$50,8,FALSE)*PRINCIPAL!$H$100*(1-(PRINCIPAL!$O$100/100)),IF(PRINCIPAL!$H$100&lt;&gt;"",VLOOKUP($AR$321,'Banco de Dados'!$B$4:$J$50,8,FALSE)*PRINCIPAL!$H$100,IF(OR(L337=PRINCIPAL!$I$100,L337=PRINCIPAL!$I$100+PRINCIPAL!$I$100,L337=PRINCIPAL!$I$100+PRINCIPAL!$I$100+PRINCIPAL!$I$100),0,IF(L337=PRINCIPAL!$J$100,VLOOKUP($AR$321,'Banco de Dados'!$B$4:$J$50,6,FALSE)*(1-(PRINCIPAL!$K$100/100)),IF(L337=PRINCIPAL!$L$100,VLOOKUP($AR$321,'Banco de Dados'!$B$4:$J$50,6,FALSE)*(1-(PRINCIPAL!$M$100/100)),IF(L337=PRINCIPAL!$N$100,VLOOKUP($AR$321,'Banco de Dados'!$B$4:$J$50,6,FALSE)*(1-(PRINCIPAL!$O$100/100)),VLOOKUP($AR$321,'Banco de Dados'!$B$4:$J$50,6,FALSE)))))))))),"")</f>
        <v/>
      </c>
      <c r="AR337" s="29" t="str">
        <f>IFERROR(AQ337*(IFERROR(VLOOKUP($AR$321,'Banco de Dados'!$B$4:$J$50,4,FALSE),"ERRO")),"")</f>
        <v/>
      </c>
      <c r="AS337" s="29" t="str">
        <f t="shared" si="216"/>
        <v/>
      </c>
      <c r="AT337" s="103" t="str">
        <f>IFERROR(AS337*(C337*(PRINCIPAL!$G$100/100))*0.47*(44/12),"")</f>
        <v/>
      </c>
      <c r="AU337" s="111" t="str">
        <f t="shared" si="217"/>
        <v/>
      </c>
      <c r="AV337" s="30" t="str">
        <f>IFERROR(IF(AND(PRINCIPAL!$H$101&lt;&gt;"",OR(L337=PRINCIPAL!$I$101,L337=PRINCIPAL!$I$101+PRINCIPAL!$I$101,L337=PRINCIPAL!$I$101+PRINCIPAL!$I$101+PRINCIPAL!$I$101)),0,IF(AND(PRINCIPAL!$H$101&lt;&gt;"",L337=PRINCIPAL!$J$101),VLOOKUP($AW$321,'Banco de Dados'!$B$4:$J$50,8,FALSE)*PRINCIPAL!$H$101*(1-(PRINCIPAL!$K$101/100)),IF(AND(PRINCIPAL!$H$101&lt;&gt;"",L337=PRINCIPAL!$L$101),VLOOKUP($AW$321,'Banco de Dados'!$B$4:$J$50,8,FALSE)*PRINCIPAL!$H$101*(1-(PRINCIPAL!$M$101/100)),IF(AND(PRINCIPAL!$H$101&lt;&gt;"",L337=PRINCIPAL!$N$101),VLOOKUP($AW$321,'Banco de Dados'!$B$4:$J$50,8,FALSE)*PRINCIPAL!$H$101*(1-(PRINCIPAL!$O$101/100)),IF(PRINCIPAL!$H$101&lt;&gt;"",VLOOKUP($AW$321,'Banco de Dados'!$B$4:$J$50,8,FALSE)*PRINCIPAL!$H$101,IF(OR(L337=PRINCIPAL!$I$101,L337=PRINCIPAL!$I$101+PRINCIPAL!$I$101,L337=PRINCIPAL!$I$101+PRINCIPAL!$I$101+PRINCIPAL!$I$101),0,IF(L337=PRINCIPAL!$J$101,VLOOKUP($AW$321,'Banco de Dados'!$B$4:$J$50,6,FALSE)*(1-(PRINCIPAL!$K$101/100)),IF(L337=PRINCIPAL!$L$101,VLOOKUP($AW$321,'Banco de Dados'!$B$4:$J$50,6,FALSE)*(1-(PRINCIPAL!$M$101/100)),IF(L337=PRINCIPAL!$N$101,VLOOKUP($AW$321,'Banco de Dados'!$B$4:$J$50,6,FALSE)*(1-(PRINCIPAL!$O$101/100)),VLOOKUP($AW$321,'Banco de Dados'!$B$4:$J$50,6,FALSE)))))))))),"")</f>
        <v/>
      </c>
      <c r="AW337" s="29" t="str">
        <f>IFERROR(AV337*(IFERROR(VLOOKUP($AW$321,'Banco de Dados'!$B$4:$J$50,4,FALSE),"ERRO")),"")</f>
        <v/>
      </c>
      <c r="AX337" s="29" t="str">
        <f t="shared" si="218"/>
        <v/>
      </c>
      <c r="AY337" s="103" t="str">
        <f>IFERROR(AX337*(C337*(PRINCIPAL!$G$101/100))*0.47*(44/12),"")</f>
        <v/>
      </c>
      <c r="AZ337" s="111" t="str">
        <f t="shared" si="223"/>
        <v/>
      </c>
      <c r="BA337" s="30" t="str">
        <f>IFERROR(IF(AND(PRINCIPAL!$H$102&lt;&gt;"",OR(L337=PRINCIPAL!$I$102,L337=PRINCIPAL!$I$102+PRINCIPAL!$I$102,L337=PRINCIPAL!$I$102+PRINCIPAL!$I$102+PRINCIPAL!$I$102)),0,IF(AND(PRINCIPAL!$H$102&lt;&gt;"",L337=PRINCIPAL!$J$102),VLOOKUP($BB$321,'Banco de Dados'!$B$4:$J$50,8,FALSE)*PRINCIPAL!$H$102*(1-(PRINCIPAL!$K$102/100)),IF(AND(PRINCIPAL!$H$102&lt;&gt;"",L337=PRINCIPAL!$L$102),VLOOKUP($BB$321,'Banco de Dados'!$B$4:$J$50,8,FALSE)*PRINCIPAL!$H$102*(1-(PRINCIPAL!$M$102/100)),IF(AND(PRINCIPAL!$H$102&lt;&gt;"",L337=PRINCIPAL!$N$102),VLOOKUP($BB$321,'Banco de Dados'!$B$4:$J$50,8,FALSE)*PRINCIPAL!$H$102*(1-(PRINCIPAL!$O$102/100)),IF(PRINCIPAL!$H$102&lt;&gt;"",VLOOKUP($BB$321,'Banco de Dados'!$B$4:$J$50,8,FALSE)*PRINCIPAL!$H$102,IF(OR(L337=PRINCIPAL!$I$102,L337=PRINCIPAL!$I$102+PRINCIPAL!$I$102,L337=PRINCIPAL!$I$102+PRINCIPAL!$I$102+PRINCIPAL!$I$102),0,IF(L337=PRINCIPAL!$J$102,VLOOKUP($BB$321,'Banco de Dados'!$B$4:$J$50,6,FALSE)*(1-(PRINCIPAL!$K$102/100)),IF(L337=PRINCIPAL!$L$102,VLOOKUP($BB$321,'Banco de Dados'!$B$4:$J$50,6,FALSE)*(1-(PRINCIPAL!$M$102/100)),IF(L337=PRINCIPAL!$N$102,VLOOKUP($BB$321,'Banco de Dados'!$B$4:$J$50,6,FALSE)*(1-(PRINCIPAL!$O$102/100)),VLOOKUP($BB$321,'Banco de Dados'!$B$4:$J$50,6,FALSE)))))))))),"")</f>
        <v/>
      </c>
      <c r="BB337" s="29" t="str">
        <f>IFERROR(BA337*(IFERROR(VLOOKUP($BB$321,'Banco de Dados'!$B$4:$J$50,4,FALSE),"ERRO")),"")</f>
        <v/>
      </c>
      <c r="BC337" s="29" t="str">
        <f t="shared" si="224"/>
        <v/>
      </c>
      <c r="BD337" s="103" t="str">
        <f>IFERROR(BC337*(C337*(PRINCIPAL!$G$102/100))*0.47*(44/12),"")</f>
        <v/>
      </c>
      <c r="BE337" s="111" t="str">
        <f t="shared" si="203"/>
        <v/>
      </c>
      <c r="BF337" s="30" t="str">
        <f>IFERROR(IF(AND(PRINCIPAL!$H$103&lt;&gt;"",OR(L337=PRINCIPAL!$I$103,L337=PRINCIPAL!$I$103+PRINCIPAL!$I$103,L337=PRINCIPAL!$I$103+PRINCIPAL!$I$103+PRINCIPAL!$I$103)),0,IF(AND(PRINCIPAL!$H$103&lt;&gt;"",L337=PRINCIPAL!$J$103),VLOOKUP($BG$321,'Banco de Dados'!$B$4:$J$50,8,FALSE)*PRINCIPAL!$H$103*(1-(PRINCIPAL!$K$103/100)),IF(AND(PRINCIPAL!$H$103&lt;&gt;"",L337=PRINCIPAL!$L$103),VLOOKUP($BG$321,'Banco de Dados'!$B$4:$J$50,8,FALSE)*PRINCIPAL!$H$103*(1-(PRINCIPAL!$M$103/100)),IF(AND(PRINCIPAL!$H$103&lt;&gt;"",L337=PRINCIPAL!$N$103),VLOOKUP($BG$321,'Banco de Dados'!$B$4:$J$50,8,FALSE)*PRINCIPAL!$H$103*(1-(PRINCIPAL!$O$103/100)),IF(PRINCIPAL!$H$103&lt;&gt;"",VLOOKUP($BG$321,'Banco de Dados'!$B$4:$J$50,8,FALSE)*PRINCIPAL!$H$103,IF(OR(L337=PRINCIPAL!$I$103,L337=PRINCIPAL!$I$103+PRINCIPAL!$I$103,L337=PRINCIPAL!$I$103+PRINCIPAL!$I$103+PRINCIPAL!$I$103),0,IF(L337=PRINCIPAL!$J$103,VLOOKUP($BG$321,'Banco de Dados'!$B$4:$J$50,6,FALSE)*(1-(PRINCIPAL!$K$103/100)),IF(L337=PRINCIPAL!$L$103,VLOOKUP($BG$321,'Banco de Dados'!$B$4:$J$50,6,FALSE)*(1-(PRINCIPAL!$M$103/100)),IF(L337=PRINCIPAL!$N$103,VLOOKUP($BG$321,'Banco de Dados'!$B$4:$J$50,6,FALSE)*(1-(PRINCIPAL!$O$103/100)),VLOOKUP($BG$321,'Banco de Dados'!$B$4:$J$50,6,FALSE)))))))))),"")</f>
        <v/>
      </c>
      <c r="BG337" s="29" t="str">
        <f>IFERROR(BF337*(IFERROR(VLOOKUP($BG$321,'Banco de Dados'!$B$4:$J$50,4,FALSE),"ERRO")),"")</f>
        <v/>
      </c>
      <c r="BH337" s="29" t="str">
        <f t="shared" si="219"/>
        <v/>
      </c>
      <c r="BI337" s="103" t="str">
        <f>IFERROR(BH337*(C337*(PRINCIPAL!$G$103/100))*0.47*(44/12),"")</f>
        <v/>
      </c>
      <c r="BJ337" s="102" t="str">
        <f t="shared" si="204"/>
        <v/>
      </c>
    </row>
    <row r="338" spans="2:62" ht="12.75" customHeight="1" x14ac:dyDescent="0.3">
      <c r="B338" s="326">
        <f t="shared" si="205"/>
        <v>2035</v>
      </c>
      <c r="C338" s="340"/>
      <c r="D338" s="1"/>
      <c r="E338" s="116">
        <v>15</v>
      </c>
      <c r="F338" s="24" t="str">
        <f>IFERROR(VLOOKUP($G$321,'Banco de Dados'!$B$4:$J$50,6,FALSE),"")</f>
        <v/>
      </c>
      <c r="G338" s="25" t="str">
        <f>IFERROR(F338*(IFERROR(VLOOKUP($G$321,'Banco de Dados'!$B$4:$J$50,4,FALSE),"ERRO")),"")</f>
        <v/>
      </c>
      <c r="H338" s="25" t="str">
        <f t="shared" si="206"/>
        <v/>
      </c>
      <c r="I338" s="103" t="str">
        <f t="shared" si="207"/>
        <v/>
      </c>
      <c r="J338" s="117" t="str">
        <f t="shared" si="208"/>
        <v/>
      </c>
      <c r="K338" s="1"/>
      <c r="L338" s="91">
        <v>15</v>
      </c>
      <c r="M338" s="24" t="str">
        <f>IFERROR(IF(AND(PRINCIPAL!$H$94&lt;&gt;"",OR(L338=PRINCIPAL!$I$94,L338=PRINCIPAL!$I$94+PRINCIPAL!$I$94,L338=PRINCIPAL!$I$94+PRINCIPAL!$I$94+PRINCIPAL!$I$94)),0,IF(AND(PRINCIPAL!$H$94&lt;&gt;"",L338=PRINCIPAL!$J$94),VLOOKUP($N$321,'Banco de Dados'!$B$4:$J$50,8,FALSE)*PRINCIPAL!$H$94*(1-(PRINCIPAL!$K$94/100)),IF(AND(PRINCIPAL!$H$94&lt;&gt;"",L338=PRINCIPAL!$L$94),VLOOKUP($N$321,'Banco de Dados'!$B$4:$J$50,8,FALSE)*PRINCIPAL!$H$94*(1-(PRINCIPAL!$M$94/100)),IF(AND(PRINCIPAL!$H$94&lt;&gt;"",L338=PRINCIPAL!$N$94),VLOOKUP($N$321,'Banco de Dados'!$B$4:$J$50,8,FALSE)*PRINCIPAL!$H$94*(1-(PRINCIPAL!$O$94/100)),IF(PRINCIPAL!$H$94&lt;&gt;"",VLOOKUP($N$321,'Banco de Dados'!$B$4:$J$50,8,FALSE)*PRINCIPAL!$H$94,IF(OR(L338=PRINCIPAL!$I$94,L338=PRINCIPAL!$I$94+PRINCIPAL!$I$94,L338=PRINCIPAL!$I$94+PRINCIPAL!$I$94+PRINCIPAL!$I$94),0,IF(L338=PRINCIPAL!$J$94,VLOOKUP($N$321,'Banco de Dados'!$B$4:$J$50,6,FALSE)*(1-(PRINCIPAL!$K$94/100)),IF(L338=PRINCIPAL!$L$94,VLOOKUP($N$321,'Banco de Dados'!$B$4:$J$50,6,FALSE)*(1-(PRINCIPAL!$M$94/100)),IF(L338=PRINCIPAL!$N$94,VLOOKUP($N$321,'Banco de Dados'!$B$4:$J$50,6,FALSE)*(1-(PRINCIPAL!$O$94/100)),VLOOKUP($N$321,'Banco de Dados'!$B$4:$J$50,6,FALSE)))))))))),"")</f>
        <v/>
      </c>
      <c r="N338" s="25" t="str">
        <f>IFERROR(M338*(IFERROR(VLOOKUP($N$321,'Banco de Dados'!$B$4:$J$50,4,FALSE),"ERRO")),"")</f>
        <v/>
      </c>
      <c r="O338" s="25" t="str">
        <f t="shared" si="209"/>
        <v/>
      </c>
      <c r="P338" s="103" t="str">
        <f>IFERROR(O338*(C338*(PRINCIPAL!$G$94/100))*0.47*(44/12),"")</f>
        <v/>
      </c>
      <c r="Q338" s="107" t="str">
        <f t="shared" si="225"/>
        <v/>
      </c>
      <c r="R338" s="29" t="str">
        <f>IFERROR(IF(AND(PRINCIPAL!$H$95&lt;&gt;"",OR(L338=PRINCIPAL!$I$95,L338=PRINCIPAL!$I$95+PRINCIPAL!$I$95,L338=PRINCIPAL!$I$95+PRINCIPAL!$I$95+PRINCIPAL!$I$95)),0,IF(AND(PRINCIPAL!$H$95&lt;&gt;"",L338=PRINCIPAL!$J$95),VLOOKUP($S$321,'Banco de Dados'!$B$4:$J$50,8,FALSE)*PRINCIPAL!$H$95*(1-(PRINCIPAL!$K$95/100)),IF(AND(PRINCIPAL!$H$95&lt;&gt;"",L338=PRINCIPAL!$L$95),VLOOKUP($S$321,'Banco de Dados'!$B$4:$J$50,8,FALSE)*PRINCIPAL!$H$95*(1-(PRINCIPAL!$M$95/100)),IF(AND(PRINCIPAL!$H$95&lt;&gt;"",L338=PRINCIPAL!$N$95),VLOOKUP($S$321,'Banco de Dados'!$B$4:$J$50,8,FALSE)*PRINCIPAL!$H$95*(1-(PRINCIPAL!$O$95/100)),IF(PRINCIPAL!$H$95&lt;&gt;"",VLOOKUP($S$321,'Banco de Dados'!$B$4:$J$50,8,FALSE)*PRINCIPAL!$H$95,IF(OR(L338=PRINCIPAL!$I$95,L338=PRINCIPAL!$I$95+PRINCIPAL!$I$95,L338=PRINCIPAL!$I$95+PRINCIPAL!$I$95+PRINCIPAL!$I$95),0,IF(L338=PRINCIPAL!$J$95,VLOOKUP($S$321,'Banco de Dados'!$B$4:$J$50,6,FALSE)*(1-(PRINCIPAL!$K$95/100)),IF(L338=PRINCIPAL!$L$95,VLOOKUP($S$321,'Banco de Dados'!$B$4:$J$50,6,FALSE)*(1-(PRINCIPAL!$M$95/100)),IF(L338=PRINCIPAL!$N$95,VLOOKUP($S$321,'Banco de Dados'!$B$4:$J$50,6,FALSE)*(1-(PRINCIPAL!$O$95/100)),VLOOKUP($S$321,'Banco de Dados'!$B$4:$J$50,6,FALSE)))))))))),"")</f>
        <v/>
      </c>
      <c r="S338" s="29" t="str">
        <f>IFERROR(R338*(IFERROR(VLOOKUP($S$321,'Banco de Dados'!$B$4:$J$50,4,FALSE),"ERRO")),"")</f>
        <v/>
      </c>
      <c r="T338" s="29" t="str">
        <f t="shared" si="226"/>
        <v/>
      </c>
      <c r="U338" s="103" t="str">
        <f>IFERROR(T338*(C338*(PRINCIPAL!$G$95/100))*0.47*(44/12),"")</f>
        <v/>
      </c>
      <c r="V338" s="103" t="str">
        <f t="shared" si="202"/>
        <v/>
      </c>
      <c r="W338" s="30" t="str">
        <f>IFERROR(IF(AND(PRINCIPAL!$H$96&lt;&gt;"",OR(L338=PRINCIPAL!$I$96,L338=PRINCIPAL!$I$96+PRINCIPAL!$I$96,L338=PRINCIPAL!$I$96+PRINCIPAL!$I$96+PRINCIPAL!$I$96)),0,IF(AND(PRINCIPAL!$H$96&lt;&gt;"",L338=PRINCIPAL!$J$96),VLOOKUP($X$321,'Banco de Dados'!$B$4:$J$50,8,FALSE)*PRINCIPAL!$H$96*(1-(PRINCIPAL!$K$96/100)),IF(AND(PRINCIPAL!$H$96&lt;&gt;"",L338=PRINCIPAL!$L$96),VLOOKUP($X$321,'Banco de Dados'!$B$4:$J$50,8,FALSE)*PRINCIPAL!$H$96*(1-(PRINCIPAL!$M$96/100)),IF(AND(PRINCIPAL!$H$96&lt;&gt;"",L338=PRINCIPAL!$N$96),VLOOKUP($X$321,'Banco de Dados'!$B$4:$J$50,8,FALSE)*PRINCIPAL!$H$96*(1-(PRINCIPAL!$O$96/100)),IF(PRINCIPAL!$H$96&lt;&gt;"",VLOOKUP($X$321,'Banco de Dados'!$B$4:$J$50,8,FALSE)*PRINCIPAL!$H$96,IF(OR(L338=PRINCIPAL!$I$96,L338=PRINCIPAL!$I$96+PRINCIPAL!$I$96,L338=PRINCIPAL!$I$96+PRINCIPAL!$I$96+PRINCIPAL!$I$96),0,IF(L338=PRINCIPAL!$J$96,VLOOKUP($X$321,'Banco de Dados'!$B$4:$J$50,6,FALSE)*(1-(PRINCIPAL!$K$96/100)),IF(L338=PRINCIPAL!$L$96,VLOOKUP($X$321,'Banco de Dados'!$B$4:$J$50,6,FALSE)*(1-(PRINCIPAL!$M$96/100)),IF(L338=PRINCIPAL!$N$96,VLOOKUP($X$321,'Banco de Dados'!$B$4:$J$50,6,FALSE)*(1-(PRINCIPAL!$O$96/100)),VLOOKUP($X$321,'Banco de Dados'!$B$4:$J$50,6,FALSE)))))))))),"")</f>
        <v/>
      </c>
      <c r="X338" s="29" t="str">
        <f>IFERROR(W338*(IFERROR(VLOOKUP($X$321,'Banco de Dados'!$B$4:$J$50,4,FALSE),"ERRO")),"")</f>
        <v/>
      </c>
      <c r="Y338" s="29" t="str">
        <f t="shared" si="220"/>
        <v/>
      </c>
      <c r="Z338" s="103" t="str">
        <f>IFERROR(Y338*(C338*(PRINCIPAL!$G$96/100))*0.47*(44/12),"")</f>
        <v/>
      </c>
      <c r="AA338" s="111" t="str">
        <f t="shared" si="221"/>
        <v/>
      </c>
      <c r="AB338" s="30" t="str">
        <f>IFERROR(IF(AND(PRINCIPAL!$H$97&lt;&gt;"",OR(L338=PRINCIPAL!$I$97,L338=PRINCIPAL!$I$97+PRINCIPAL!$I$97,L338=PRINCIPAL!$I$97+PRINCIPAL!$I$97+PRINCIPAL!$I$97)),0,IF(AND(PRINCIPAL!$H$97&lt;&gt;"",L338=PRINCIPAL!$J$97),VLOOKUP($AC$321,'Banco de Dados'!$B$4:$J$50,8,FALSE)*PRINCIPAL!$H$97*(1-(PRINCIPAL!$K$97/100)),IF(AND(PRINCIPAL!$H$97&lt;&gt;"",L338=PRINCIPAL!$L$97),VLOOKUP($AC$321,'Banco de Dados'!$B$4:$J$50,8,FALSE)*PRINCIPAL!$H$97*(1-(PRINCIPAL!$M$97/100)),IF(AND(PRINCIPAL!$H$97&lt;&gt;"",L338=PRINCIPAL!$N$97),VLOOKUP($AC$321,'Banco de Dados'!$B$4:$J$50,8,FALSE)*PRINCIPAL!$H$97*(1-(PRINCIPAL!$O$97/100)),IF(PRINCIPAL!$H$97&lt;&gt;"",VLOOKUP($AC$321,'Banco de Dados'!$B$4:$J$50,8,FALSE)*PRINCIPAL!$H$97,IF(OR(L338=PRINCIPAL!$I$97,L338=PRINCIPAL!$I$97+PRINCIPAL!$I$97,L338=PRINCIPAL!$I$97+PRINCIPAL!$I$97+PRINCIPAL!$I$97),0,IF(L338=PRINCIPAL!$J$97,VLOOKUP($AC$321,'Banco de Dados'!$B$4:$J$50,6,FALSE)*(1-(PRINCIPAL!$K$97/100)),IF(L338=PRINCIPAL!$L$97,VLOOKUP($AC$321,'Banco de Dados'!$B$4:$J$50,6,FALSE)*(1-(PRINCIPAL!$M$97/100)),IF(L338=PRINCIPAL!$N$97,VLOOKUP($AC$321,'Banco de Dados'!$B$4:$J$50,6,FALSE)*(1-(PRINCIPAL!$O$97/100)),VLOOKUP($AC$321,'Banco de Dados'!$B$4:$J$50,6,FALSE)))))))))),"")</f>
        <v/>
      </c>
      <c r="AC338" s="29" t="str">
        <f>IFERROR(AB338*(IFERROR(VLOOKUP($AC$321,'Banco de Dados'!$B$4:$J$50,4,FALSE),"ERRO")),"")</f>
        <v/>
      </c>
      <c r="AD338" s="29" t="str">
        <f t="shared" si="211"/>
        <v/>
      </c>
      <c r="AE338" s="103" t="str">
        <f>IFERROR(AD338*(C338*(PRINCIPAL!$G$97/100))*0.47*(44/12),"")</f>
        <v/>
      </c>
      <c r="AF338" s="111" t="str">
        <f t="shared" si="212"/>
        <v/>
      </c>
      <c r="AG338" s="30" t="str">
        <f>IFERROR(IF(AND(PRINCIPAL!$H$98&lt;&gt;"",OR(L338=PRINCIPAL!$I$98,L338=PRINCIPAL!$I$98+PRINCIPAL!$I$98,L338=PRINCIPAL!$I$98+PRINCIPAL!$I$98+PRINCIPAL!$I$98)),0,IF(AND(PRINCIPAL!$H$98&lt;&gt;"",L338=PRINCIPAL!$J$98),VLOOKUP($AH$321,'Banco de Dados'!$B$4:$J$50,8,FALSE)*PRINCIPAL!$H$98*(1-(PRINCIPAL!$K$98/100)),IF(AND(PRINCIPAL!$H$98&lt;&gt;"",L338=PRINCIPAL!$L$98),VLOOKUP($AH$321,'Banco de Dados'!$B$4:$J$50,8,FALSE)*PRINCIPAL!$H$98*(1-(PRINCIPAL!$M$98/100)),IF(AND(PRINCIPAL!$H$98&lt;&gt;"",L338=PRINCIPAL!$N$98),VLOOKUP($AH$321,'Banco de Dados'!$B$4:$J$50,8,FALSE)*PRINCIPAL!$H$98*(1-(PRINCIPAL!$O$98/100)),IF(PRINCIPAL!$H$98&lt;&gt;"",VLOOKUP($AH$321,'Banco de Dados'!$B$4:$J$50,8,FALSE)*PRINCIPAL!$H$98,IF(OR(L338=PRINCIPAL!$I$98,L338=PRINCIPAL!$I$98+PRINCIPAL!$I$98,L338=PRINCIPAL!$I$98+PRINCIPAL!$I$98+PRINCIPAL!$I$98),0,IF(L338=PRINCIPAL!$J$98,VLOOKUP($AH$321,'Banco de Dados'!$B$4:$J$50,6,FALSE)*(1-(PRINCIPAL!$K$98/100)),IF(L338=PRINCIPAL!$L$98,VLOOKUP($AH$321,'Banco de Dados'!$B$4:$J$50,6,FALSE)*(1-(PRINCIPAL!$M$98/100)),IF(L338=PRINCIPAL!$N$98,VLOOKUP($AH$321,'Banco de Dados'!$B$4:$J$50,6,FALSE)*(1-(PRINCIPAL!$O$98/100)),VLOOKUP($AH$321,'Banco de Dados'!$B$4:$J$50,6,FALSE)))))))))),"")</f>
        <v/>
      </c>
      <c r="AH338" s="29" t="str">
        <f>IFERROR(AG338*(IFERROR(VLOOKUP($AH$321,'Banco de Dados'!$B$4:$J$50,4,FALSE),"ERRO")),"")</f>
        <v/>
      </c>
      <c r="AI338" s="29" t="str">
        <f t="shared" si="213"/>
        <v/>
      </c>
      <c r="AJ338" s="103" t="str">
        <f>IFERROR(AI338*(C338*(PRINCIPAL!$G$98/100))*0.47*(44/12),"")</f>
        <v/>
      </c>
      <c r="AK338" s="111" t="str">
        <f t="shared" si="222"/>
        <v/>
      </c>
      <c r="AL338" s="30" t="str">
        <f>IFERROR(IF(AND(PRINCIPAL!$H$99&lt;&gt;"",OR(L338=PRINCIPAL!$I$99,L338=PRINCIPAL!$I$99+PRINCIPAL!$I$99,L338=PRINCIPAL!$I$99+PRINCIPAL!$I$99+PRINCIPAL!$I$99)),0,IF(AND(PRINCIPAL!$H$99&lt;&gt;"",L338=PRINCIPAL!$J$99),VLOOKUP($AM$321,'Banco de Dados'!$B$4:$J$50,8,FALSE)*PRINCIPAL!$H$99*(1-(PRINCIPAL!$K$99/100)),IF(AND(PRINCIPAL!$H$99&lt;&gt;"",L338=PRINCIPAL!$L$99),VLOOKUP($AM$321,'Banco de Dados'!$B$4:$J$50,8,FALSE)*PRINCIPAL!$H$99*(1-(PRINCIPAL!$M$99/100)),IF(AND(PRINCIPAL!$H$99&lt;&gt;"",L338=PRINCIPAL!$N$99),VLOOKUP($AM$321,'Banco de Dados'!$B$4:$J$50,8,FALSE)*PRINCIPAL!$H$99*(1-(PRINCIPAL!$O$99/100)),IF(PRINCIPAL!$H$99&lt;&gt;"",VLOOKUP($AM$321,'Banco de Dados'!$B$4:$J$50,8,FALSE)*PRINCIPAL!$H$99,IF(OR(L338=PRINCIPAL!$I$99,L338=PRINCIPAL!$I$99+PRINCIPAL!$I$99,L338=PRINCIPAL!$I$99+PRINCIPAL!$I$99+PRINCIPAL!$I$99),0,IF(L338=PRINCIPAL!$J$99,VLOOKUP($AM$321,'Banco de Dados'!$B$4:$J$50,6,FALSE)*(1-(PRINCIPAL!$K$99/100)),IF(L338=PRINCIPAL!$L$99,VLOOKUP($AM$321,'Banco de Dados'!$B$4:$J$50,6,FALSE)*(1-(PRINCIPAL!$M$99/100)),IF(L338=PRINCIPAL!$N$99,VLOOKUP($AM$321,'Banco de Dados'!$B$4:$J$50,6,FALSE)*(1-(PRINCIPAL!$O$99/100)),VLOOKUP($AM$321,'Banco de Dados'!$B$4:$J$50,6,FALSE)))))))))),"")</f>
        <v/>
      </c>
      <c r="AM338" s="29" t="str">
        <f>IFERROR(AL338*(IFERROR(VLOOKUP($AM$321,'Banco de Dados'!$B$4:$J$50,4,FALSE),"ERRO")),"")</f>
        <v/>
      </c>
      <c r="AN338" s="29" t="str">
        <f t="shared" si="214"/>
        <v/>
      </c>
      <c r="AO338" s="103" t="str">
        <f>IFERROR(AN338*(C338*(PRINCIPAL!$G$99/100))*0.47*(44/12),"")</f>
        <v/>
      </c>
      <c r="AP338" s="111" t="str">
        <f t="shared" si="215"/>
        <v/>
      </c>
      <c r="AQ338" s="30" t="str">
        <f>IFERROR(IF(AND(PRINCIPAL!$H$100&lt;&gt;"",OR(L338=PRINCIPAL!$I$100,L338=PRINCIPAL!$I$100+PRINCIPAL!$I$100,L338=PRINCIPAL!$I$100+PRINCIPAL!$I$100+PRINCIPAL!$I$100)),0,IF(AND(PRINCIPAL!$H$100&lt;&gt;"",L338=PRINCIPAL!$J$100),VLOOKUP($AR$321,'Banco de Dados'!$B$4:$J$50,8,FALSE)*PRINCIPAL!$H$100*(1-(PRINCIPAL!$K$100/100)),IF(AND(PRINCIPAL!$H$100&lt;&gt;"",L338=PRINCIPAL!$L$100),VLOOKUP($AR$321,'Banco de Dados'!$B$4:$J$50,8,FALSE)*PRINCIPAL!$H$100*(1-(PRINCIPAL!$M$100/100)),IF(AND(PRINCIPAL!$H$100&lt;&gt;"",L338=PRINCIPAL!$N$100),VLOOKUP($AR$321,'Banco de Dados'!$B$4:$J$50,8,FALSE)*PRINCIPAL!$H$100*(1-(PRINCIPAL!$O$100/100)),IF(PRINCIPAL!$H$100&lt;&gt;"",VLOOKUP($AR$321,'Banco de Dados'!$B$4:$J$50,8,FALSE)*PRINCIPAL!$H$100,IF(OR(L338=PRINCIPAL!$I$100,L338=PRINCIPAL!$I$100+PRINCIPAL!$I$100,L338=PRINCIPAL!$I$100+PRINCIPAL!$I$100+PRINCIPAL!$I$100),0,IF(L338=PRINCIPAL!$J$100,VLOOKUP($AR$321,'Banco de Dados'!$B$4:$J$50,6,FALSE)*(1-(PRINCIPAL!$K$100/100)),IF(L338=PRINCIPAL!$L$100,VLOOKUP($AR$321,'Banco de Dados'!$B$4:$J$50,6,FALSE)*(1-(PRINCIPAL!$M$100/100)),IF(L338=PRINCIPAL!$N$100,VLOOKUP($AR$321,'Banco de Dados'!$B$4:$J$50,6,FALSE)*(1-(PRINCIPAL!$O$100/100)),VLOOKUP($AR$321,'Banco de Dados'!$B$4:$J$50,6,FALSE)))))))))),"")</f>
        <v/>
      </c>
      <c r="AR338" s="29" t="str">
        <f>IFERROR(AQ338*(IFERROR(VLOOKUP($AR$321,'Banco de Dados'!$B$4:$J$50,4,FALSE),"ERRO")),"")</f>
        <v/>
      </c>
      <c r="AS338" s="29" t="str">
        <f t="shared" si="216"/>
        <v/>
      </c>
      <c r="AT338" s="103" t="str">
        <f>IFERROR(AS338*(C338*(PRINCIPAL!$G$100/100))*0.47*(44/12),"")</f>
        <v/>
      </c>
      <c r="AU338" s="111" t="str">
        <f t="shared" si="217"/>
        <v/>
      </c>
      <c r="AV338" s="30" t="str">
        <f>IFERROR(IF(AND(PRINCIPAL!$H$101&lt;&gt;"",OR(L338=PRINCIPAL!$I$101,L338=PRINCIPAL!$I$101+PRINCIPAL!$I$101,L338=PRINCIPAL!$I$101+PRINCIPAL!$I$101+PRINCIPAL!$I$101)),0,IF(AND(PRINCIPAL!$H$101&lt;&gt;"",L338=PRINCIPAL!$J$101),VLOOKUP($AW$321,'Banco de Dados'!$B$4:$J$50,8,FALSE)*PRINCIPAL!$H$101*(1-(PRINCIPAL!$K$101/100)),IF(AND(PRINCIPAL!$H$101&lt;&gt;"",L338=PRINCIPAL!$L$101),VLOOKUP($AW$321,'Banco de Dados'!$B$4:$J$50,8,FALSE)*PRINCIPAL!$H$101*(1-(PRINCIPAL!$M$101/100)),IF(AND(PRINCIPAL!$H$101&lt;&gt;"",L338=PRINCIPAL!$N$101),VLOOKUP($AW$321,'Banco de Dados'!$B$4:$J$50,8,FALSE)*PRINCIPAL!$H$101*(1-(PRINCIPAL!$O$101/100)),IF(PRINCIPAL!$H$101&lt;&gt;"",VLOOKUP($AW$321,'Banco de Dados'!$B$4:$J$50,8,FALSE)*PRINCIPAL!$H$101,IF(OR(L338=PRINCIPAL!$I$101,L338=PRINCIPAL!$I$101+PRINCIPAL!$I$101,L338=PRINCIPAL!$I$101+PRINCIPAL!$I$101+PRINCIPAL!$I$101),0,IF(L338=PRINCIPAL!$J$101,VLOOKUP($AW$321,'Banco de Dados'!$B$4:$J$50,6,FALSE)*(1-(PRINCIPAL!$K$101/100)),IF(L338=PRINCIPAL!$L$101,VLOOKUP($AW$321,'Banco de Dados'!$B$4:$J$50,6,FALSE)*(1-(PRINCIPAL!$M$101/100)),IF(L338=PRINCIPAL!$N$101,VLOOKUP($AW$321,'Banco de Dados'!$B$4:$J$50,6,FALSE)*(1-(PRINCIPAL!$O$101/100)),VLOOKUP($AW$321,'Banco de Dados'!$B$4:$J$50,6,FALSE)))))))))),"")</f>
        <v/>
      </c>
      <c r="AW338" s="29" t="str">
        <f>IFERROR(AV338*(IFERROR(VLOOKUP($AW$321,'Banco de Dados'!$B$4:$J$50,4,FALSE),"ERRO")),"")</f>
        <v/>
      </c>
      <c r="AX338" s="29" t="str">
        <f t="shared" si="218"/>
        <v/>
      </c>
      <c r="AY338" s="103" t="str">
        <f>IFERROR(AX338*(C338*(PRINCIPAL!$G$101/100))*0.47*(44/12),"")</f>
        <v/>
      </c>
      <c r="AZ338" s="111" t="str">
        <f t="shared" si="223"/>
        <v/>
      </c>
      <c r="BA338" s="30" t="str">
        <f>IFERROR(IF(AND(PRINCIPAL!$H$102&lt;&gt;"",OR(L338=PRINCIPAL!$I$102,L338=PRINCIPAL!$I$102+PRINCIPAL!$I$102,L338=PRINCIPAL!$I$102+PRINCIPAL!$I$102+PRINCIPAL!$I$102)),0,IF(AND(PRINCIPAL!$H$102&lt;&gt;"",L338=PRINCIPAL!$J$102),VLOOKUP($BB$321,'Banco de Dados'!$B$4:$J$50,8,FALSE)*PRINCIPAL!$H$102*(1-(PRINCIPAL!$K$102/100)),IF(AND(PRINCIPAL!$H$102&lt;&gt;"",L338=PRINCIPAL!$L$102),VLOOKUP($BB$321,'Banco de Dados'!$B$4:$J$50,8,FALSE)*PRINCIPAL!$H$102*(1-(PRINCIPAL!$M$102/100)),IF(AND(PRINCIPAL!$H$102&lt;&gt;"",L338=PRINCIPAL!$N$102),VLOOKUP($BB$321,'Banco de Dados'!$B$4:$J$50,8,FALSE)*PRINCIPAL!$H$102*(1-(PRINCIPAL!$O$102/100)),IF(PRINCIPAL!$H$102&lt;&gt;"",VLOOKUP($BB$321,'Banco de Dados'!$B$4:$J$50,8,FALSE)*PRINCIPAL!$H$102,IF(OR(L338=PRINCIPAL!$I$102,L338=PRINCIPAL!$I$102+PRINCIPAL!$I$102,L338=PRINCIPAL!$I$102+PRINCIPAL!$I$102+PRINCIPAL!$I$102),0,IF(L338=PRINCIPAL!$J$102,VLOOKUP($BB$321,'Banco de Dados'!$B$4:$J$50,6,FALSE)*(1-(PRINCIPAL!$K$102/100)),IF(L338=PRINCIPAL!$L$102,VLOOKUP($BB$321,'Banco de Dados'!$B$4:$J$50,6,FALSE)*(1-(PRINCIPAL!$M$102/100)),IF(L338=PRINCIPAL!$N$102,VLOOKUP($BB$321,'Banco de Dados'!$B$4:$J$50,6,FALSE)*(1-(PRINCIPAL!$O$102/100)),VLOOKUP($BB$321,'Banco de Dados'!$B$4:$J$50,6,FALSE)))))))))),"")</f>
        <v/>
      </c>
      <c r="BB338" s="29" t="str">
        <f>IFERROR(BA338*(IFERROR(VLOOKUP($BB$321,'Banco de Dados'!$B$4:$J$50,4,FALSE),"ERRO")),"")</f>
        <v/>
      </c>
      <c r="BC338" s="29" t="str">
        <f t="shared" si="224"/>
        <v/>
      </c>
      <c r="BD338" s="103" t="str">
        <f>IFERROR(BC338*(C338*(PRINCIPAL!$G$102/100))*0.47*(44/12),"")</f>
        <v/>
      </c>
      <c r="BE338" s="111" t="str">
        <f t="shared" si="203"/>
        <v/>
      </c>
      <c r="BF338" s="30" t="str">
        <f>IFERROR(IF(AND(PRINCIPAL!$H$103&lt;&gt;"",OR(L338=PRINCIPAL!$I$103,L338=PRINCIPAL!$I$103+PRINCIPAL!$I$103,L338=PRINCIPAL!$I$103+PRINCIPAL!$I$103+PRINCIPAL!$I$103)),0,IF(AND(PRINCIPAL!$H$103&lt;&gt;"",L338=PRINCIPAL!$J$103),VLOOKUP($BG$321,'Banco de Dados'!$B$4:$J$50,8,FALSE)*PRINCIPAL!$H$103*(1-(PRINCIPAL!$K$103/100)),IF(AND(PRINCIPAL!$H$103&lt;&gt;"",L338=PRINCIPAL!$L$103),VLOOKUP($BG$321,'Banco de Dados'!$B$4:$J$50,8,FALSE)*PRINCIPAL!$H$103*(1-(PRINCIPAL!$M$103/100)),IF(AND(PRINCIPAL!$H$103&lt;&gt;"",L338=PRINCIPAL!$N$103),VLOOKUP($BG$321,'Banco de Dados'!$B$4:$J$50,8,FALSE)*PRINCIPAL!$H$103*(1-(PRINCIPAL!$O$103/100)),IF(PRINCIPAL!$H$103&lt;&gt;"",VLOOKUP($BG$321,'Banco de Dados'!$B$4:$J$50,8,FALSE)*PRINCIPAL!$H$103,IF(OR(L338=PRINCIPAL!$I$103,L338=PRINCIPAL!$I$103+PRINCIPAL!$I$103,L338=PRINCIPAL!$I$103+PRINCIPAL!$I$103+PRINCIPAL!$I$103),0,IF(L338=PRINCIPAL!$J$103,VLOOKUP($BG$321,'Banco de Dados'!$B$4:$J$50,6,FALSE)*(1-(PRINCIPAL!$K$103/100)),IF(L338=PRINCIPAL!$L$103,VLOOKUP($BG$321,'Banco de Dados'!$B$4:$J$50,6,FALSE)*(1-(PRINCIPAL!$M$103/100)),IF(L338=PRINCIPAL!$N$103,VLOOKUP($BG$321,'Banco de Dados'!$B$4:$J$50,6,FALSE)*(1-(PRINCIPAL!$O$103/100)),VLOOKUP($BG$321,'Banco de Dados'!$B$4:$J$50,6,FALSE)))))))))),"")</f>
        <v/>
      </c>
      <c r="BG338" s="29" t="str">
        <f>IFERROR(BF338*(IFERROR(VLOOKUP($BG$321,'Banco de Dados'!$B$4:$J$50,4,FALSE),"ERRO")),"")</f>
        <v/>
      </c>
      <c r="BH338" s="29" t="str">
        <f t="shared" si="219"/>
        <v/>
      </c>
      <c r="BI338" s="103" t="str">
        <f>IFERROR(BH338*(C338*(PRINCIPAL!$G$103/100))*0.47*(44/12),"")</f>
        <v/>
      </c>
      <c r="BJ338" s="102" t="str">
        <f t="shared" si="204"/>
        <v/>
      </c>
    </row>
    <row r="339" spans="2:62" ht="12.75" customHeight="1" x14ac:dyDescent="0.3">
      <c r="B339" s="326">
        <f t="shared" si="205"/>
        <v>2036</v>
      </c>
      <c r="C339" s="340"/>
      <c r="D339" s="1"/>
      <c r="E339" s="116">
        <v>16</v>
      </c>
      <c r="F339" s="24" t="str">
        <f>IFERROR(VLOOKUP($G$321,'Banco de Dados'!$B$4:$J$50,6,FALSE),"")</f>
        <v/>
      </c>
      <c r="G339" s="25" t="str">
        <f>IFERROR(F339*(IFERROR(VLOOKUP($G$321,'Banco de Dados'!$B$4:$J$50,4,FALSE),"ERRO")),"")</f>
        <v/>
      </c>
      <c r="H339" s="25" t="str">
        <f t="shared" si="206"/>
        <v/>
      </c>
      <c r="I339" s="103" t="str">
        <f t="shared" si="207"/>
        <v/>
      </c>
      <c r="J339" s="117" t="str">
        <f t="shared" si="208"/>
        <v/>
      </c>
      <c r="K339" s="1"/>
      <c r="L339" s="91">
        <v>16</v>
      </c>
      <c r="M339" s="24" t="str">
        <f>IFERROR(IF(AND(PRINCIPAL!$H$94&lt;&gt;"",OR(L339=PRINCIPAL!$I$94,L339=PRINCIPAL!$I$94+PRINCIPAL!$I$94,L339=PRINCIPAL!$I$94+PRINCIPAL!$I$94+PRINCIPAL!$I$94)),0,IF(AND(PRINCIPAL!$H$94&lt;&gt;"",L339=PRINCIPAL!$J$94),VLOOKUP($N$321,'Banco de Dados'!$B$4:$J$50,8,FALSE)*PRINCIPAL!$H$94*(1-(PRINCIPAL!$K$94/100)),IF(AND(PRINCIPAL!$H$94&lt;&gt;"",L339=PRINCIPAL!$L$94),VLOOKUP($N$321,'Banco de Dados'!$B$4:$J$50,8,FALSE)*PRINCIPAL!$H$94*(1-(PRINCIPAL!$M$94/100)),IF(AND(PRINCIPAL!$H$94&lt;&gt;"",L339=PRINCIPAL!$N$94),VLOOKUP($N$321,'Banco de Dados'!$B$4:$J$50,8,FALSE)*PRINCIPAL!$H$94*(1-(PRINCIPAL!$O$94/100)),IF(PRINCIPAL!$H$94&lt;&gt;"",VLOOKUP($N$321,'Banco de Dados'!$B$4:$J$50,8,FALSE)*PRINCIPAL!$H$94,IF(OR(L339=PRINCIPAL!$I$94,L339=PRINCIPAL!$I$94+PRINCIPAL!$I$94,L339=PRINCIPAL!$I$94+PRINCIPAL!$I$94+PRINCIPAL!$I$94),0,IF(L339=PRINCIPAL!$J$94,VLOOKUP($N$321,'Banco de Dados'!$B$4:$J$50,6,FALSE)*(1-(PRINCIPAL!$K$94/100)),IF(L339=PRINCIPAL!$L$94,VLOOKUP($N$321,'Banco de Dados'!$B$4:$J$50,6,FALSE)*(1-(PRINCIPAL!$M$94/100)),IF(L339=PRINCIPAL!$N$94,VLOOKUP($N$321,'Banco de Dados'!$B$4:$J$50,6,FALSE)*(1-(PRINCIPAL!$O$94/100)),VLOOKUP($N$321,'Banco de Dados'!$B$4:$J$50,6,FALSE)))))))))),"")</f>
        <v/>
      </c>
      <c r="N339" s="25" t="str">
        <f>IFERROR(M339*(IFERROR(VLOOKUP($N$321,'Banco de Dados'!$B$4:$J$50,4,FALSE),"ERRO")),"")</f>
        <v/>
      </c>
      <c r="O339" s="25" t="str">
        <f t="shared" si="209"/>
        <v/>
      </c>
      <c r="P339" s="103" t="str">
        <f>IFERROR(O339*(C339*(PRINCIPAL!$G$94/100))*0.47*(44/12),"")</f>
        <v/>
      </c>
      <c r="Q339" s="107" t="str">
        <f t="shared" si="225"/>
        <v/>
      </c>
      <c r="R339" s="29" t="str">
        <f>IFERROR(IF(AND(PRINCIPAL!$H$95&lt;&gt;"",OR(L339=PRINCIPAL!$I$95,L339=PRINCIPAL!$I$95+PRINCIPAL!$I$95,L339=PRINCIPAL!$I$95+PRINCIPAL!$I$95+PRINCIPAL!$I$95)),0,IF(AND(PRINCIPAL!$H$95&lt;&gt;"",L339=PRINCIPAL!$J$95),VLOOKUP($S$321,'Banco de Dados'!$B$4:$J$50,8,FALSE)*PRINCIPAL!$H$95*(1-(PRINCIPAL!$K$95/100)),IF(AND(PRINCIPAL!$H$95&lt;&gt;"",L339=PRINCIPAL!$L$95),VLOOKUP($S$321,'Banco de Dados'!$B$4:$J$50,8,FALSE)*PRINCIPAL!$H$95*(1-(PRINCIPAL!$M$95/100)),IF(AND(PRINCIPAL!$H$95&lt;&gt;"",L339=PRINCIPAL!$N$95),VLOOKUP($S$321,'Banco de Dados'!$B$4:$J$50,8,FALSE)*PRINCIPAL!$H$95*(1-(PRINCIPAL!$O$95/100)),IF(PRINCIPAL!$H$95&lt;&gt;"",VLOOKUP($S$321,'Banco de Dados'!$B$4:$J$50,8,FALSE)*PRINCIPAL!$H$95,IF(OR(L339=PRINCIPAL!$I$95,L339=PRINCIPAL!$I$95+PRINCIPAL!$I$95,L339=PRINCIPAL!$I$95+PRINCIPAL!$I$95+PRINCIPAL!$I$95),0,IF(L339=PRINCIPAL!$J$95,VLOOKUP($S$321,'Banco de Dados'!$B$4:$J$50,6,FALSE)*(1-(PRINCIPAL!$K$95/100)),IF(L339=PRINCIPAL!$L$95,VLOOKUP($S$321,'Banco de Dados'!$B$4:$J$50,6,FALSE)*(1-(PRINCIPAL!$M$95/100)),IF(L339=PRINCIPAL!$N$95,VLOOKUP($S$321,'Banco de Dados'!$B$4:$J$50,6,FALSE)*(1-(PRINCIPAL!$O$95/100)),VLOOKUP($S$321,'Banco de Dados'!$B$4:$J$50,6,FALSE)))))))))),"")</f>
        <v/>
      </c>
      <c r="S339" s="29" t="str">
        <f>IFERROR(R339*(IFERROR(VLOOKUP($S$321,'Banco de Dados'!$B$4:$J$50,4,FALSE),"ERRO")),"")</f>
        <v/>
      </c>
      <c r="T339" s="29" t="str">
        <f t="shared" si="226"/>
        <v/>
      </c>
      <c r="U339" s="103" t="str">
        <f>IFERROR(T339*(C339*(PRINCIPAL!$G$95/100))*0.47*(44/12),"")</f>
        <v/>
      </c>
      <c r="V339" s="103" t="str">
        <f t="shared" si="202"/>
        <v/>
      </c>
      <c r="W339" s="30" t="str">
        <f>IFERROR(IF(AND(PRINCIPAL!$H$96&lt;&gt;"",OR(L339=PRINCIPAL!$I$96,L339=PRINCIPAL!$I$96+PRINCIPAL!$I$96,L339=PRINCIPAL!$I$96+PRINCIPAL!$I$96+PRINCIPAL!$I$96)),0,IF(AND(PRINCIPAL!$H$96&lt;&gt;"",L339=PRINCIPAL!$J$96),VLOOKUP($X$321,'Banco de Dados'!$B$4:$J$50,8,FALSE)*PRINCIPAL!$H$96*(1-(PRINCIPAL!$K$96/100)),IF(AND(PRINCIPAL!$H$96&lt;&gt;"",L339=PRINCIPAL!$L$96),VLOOKUP($X$321,'Banco de Dados'!$B$4:$J$50,8,FALSE)*PRINCIPAL!$H$96*(1-(PRINCIPAL!$M$96/100)),IF(AND(PRINCIPAL!$H$96&lt;&gt;"",L339=PRINCIPAL!$N$96),VLOOKUP($X$321,'Banco de Dados'!$B$4:$J$50,8,FALSE)*PRINCIPAL!$H$96*(1-(PRINCIPAL!$O$96/100)),IF(PRINCIPAL!$H$96&lt;&gt;"",VLOOKUP($X$321,'Banco de Dados'!$B$4:$J$50,8,FALSE)*PRINCIPAL!$H$96,IF(OR(L339=PRINCIPAL!$I$96,L339=PRINCIPAL!$I$96+PRINCIPAL!$I$96,L339=PRINCIPAL!$I$96+PRINCIPAL!$I$96+PRINCIPAL!$I$96),0,IF(L339=PRINCIPAL!$J$96,VLOOKUP($X$321,'Banco de Dados'!$B$4:$J$50,6,FALSE)*(1-(PRINCIPAL!$K$96/100)),IF(L339=PRINCIPAL!$L$96,VLOOKUP($X$321,'Banco de Dados'!$B$4:$J$50,6,FALSE)*(1-(PRINCIPAL!$M$96/100)),IF(L339=PRINCIPAL!$N$96,VLOOKUP($X$321,'Banco de Dados'!$B$4:$J$50,6,FALSE)*(1-(PRINCIPAL!$O$96/100)),VLOOKUP($X$321,'Banco de Dados'!$B$4:$J$50,6,FALSE)))))))))),"")</f>
        <v/>
      </c>
      <c r="X339" s="29" t="str">
        <f>IFERROR(W339*(IFERROR(VLOOKUP($X$321,'Banco de Dados'!$B$4:$J$50,4,FALSE),"ERRO")),"")</f>
        <v/>
      </c>
      <c r="Y339" s="29" t="str">
        <f t="shared" si="220"/>
        <v/>
      </c>
      <c r="Z339" s="103" t="str">
        <f>IFERROR(Y339*(C339*(PRINCIPAL!$G$96/100))*0.47*(44/12),"")</f>
        <v/>
      </c>
      <c r="AA339" s="111" t="str">
        <f t="shared" si="221"/>
        <v/>
      </c>
      <c r="AB339" s="30" t="str">
        <f>IFERROR(IF(AND(PRINCIPAL!$H$97&lt;&gt;"",OR(L339=PRINCIPAL!$I$97,L339=PRINCIPAL!$I$97+PRINCIPAL!$I$97,L339=PRINCIPAL!$I$97+PRINCIPAL!$I$97+PRINCIPAL!$I$97)),0,IF(AND(PRINCIPAL!$H$97&lt;&gt;"",L339=PRINCIPAL!$J$97),VLOOKUP($AC$321,'Banco de Dados'!$B$4:$J$50,8,FALSE)*PRINCIPAL!$H$97*(1-(PRINCIPAL!$K$97/100)),IF(AND(PRINCIPAL!$H$97&lt;&gt;"",L339=PRINCIPAL!$L$97),VLOOKUP($AC$321,'Banco de Dados'!$B$4:$J$50,8,FALSE)*PRINCIPAL!$H$97*(1-(PRINCIPAL!$M$97/100)),IF(AND(PRINCIPAL!$H$97&lt;&gt;"",L339=PRINCIPAL!$N$97),VLOOKUP($AC$321,'Banco de Dados'!$B$4:$J$50,8,FALSE)*PRINCIPAL!$H$97*(1-(PRINCIPAL!$O$97/100)),IF(PRINCIPAL!$H$97&lt;&gt;"",VLOOKUP($AC$321,'Banco de Dados'!$B$4:$J$50,8,FALSE)*PRINCIPAL!$H$97,IF(OR(L339=PRINCIPAL!$I$97,L339=PRINCIPAL!$I$97+PRINCIPAL!$I$97,L339=PRINCIPAL!$I$97+PRINCIPAL!$I$97+PRINCIPAL!$I$97),0,IF(L339=PRINCIPAL!$J$97,VLOOKUP($AC$321,'Banco de Dados'!$B$4:$J$50,6,FALSE)*(1-(PRINCIPAL!$K$97/100)),IF(L339=PRINCIPAL!$L$97,VLOOKUP($AC$321,'Banco de Dados'!$B$4:$J$50,6,FALSE)*(1-(PRINCIPAL!$M$97/100)),IF(L339=PRINCIPAL!$N$97,VLOOKUP($AC$321,'Banco de Dados'!$B$4:$J$50,6,FALSE)*(1-(PRINCIPAL!$O$97/100)),VLOOKUP($AC$321,'Banco de Dados'!$B$4:$J$50,6,FALSE)))))))))),"")</f>
        <v/>
      </c>
      <c r="AC339" s="29" t="str">
        <f>IFERROR(AB339*(IFERROR(VLOOKUP($AC$321,'Banco de Dados'!$B$4:$J$50,4,FALSE),"ERRO")),"")</f>
        <v/>
      </c>
      <c r="AD339" s="29" t="str">
        <f t="shared" si="211"/>
        <v/>
      </c>
      <c r="AE339" s="103" t="str">
        <f>IFERROR(AD339*(C339*(PRINCIPAL!$G$97/100))*0.47*(44/12),"")</f>
        <v/>
      </c>
      <c r="AF339" s="111" t="str">
        <f t="shared" si="212"/>
        <v/>
      </c>
      <c r="AG339" s="30" t="str">
        <f>IFERROR(IF(AND(PRINCIPAL!$H$98&lt;&gt;"",OR(L339=PRINCIPAL!$I$98,L339=PRINCIPAL!$I$98+PRINCIPAL!$I$98,L339=PRINCIPAL!$I$98+PRINCIPAL!$I$98+PRINCIPAL!$I$98)),0,IF(AND(PRINCIPAL!$H$98&lt;&gt;"",L339=PRINCIPAL!$J$98),VLOOKUP($AH$321,'Banco de Dados'!$B$4:$J$50,8,FALSE)*PRINCIPAL!$H$98*(1-(PRINCIPAL!$K$98/100)),IF(AND(PRINCIPAL!$H$98&lt;&gt;"",L339=PRINCIPAL!$L$98),VLOOKUP($AH$321,'Banco de Dados'!$B$4:$J$50,8,FALSE)*PRINCIPAL!$H$98*(1-(PRINCIPAL!$M$98/100)),IF(AND(PRINCIPAL!$H$98&lt;&gt;"",L339=PRINCIPAL!$N$98),VLOOKUP($AH$321,'Banco de Dados'!$B$4:$J$50,8,FALSE)*PRINCIPAL!$H$98*(1-(PRINCIPAL!$O$98/100)),IF(PRINCIPAL!$H$98&lt;&gt;"",VLOOKUP($AH$321,'Banco de Dados'!$B$4:$J$50,8,FALSE)*PRINCIPAL!$H$98,IF(OR(L339=PRINCIPAL!$I$98,L339=PRINCIPAL!$I$98+PRINCIPAL!$I$98,L339=PRINCIPAL!$I$98+PRINCIPAL!$I$98+PRINCIPAL!$I$98),0,IF(L339=PRINCIPAL!$J$98,VLOOKUP($AH$321,'Banco de Dados'!$B$4:$J$50,6,FALSE)*(1-(PRINCIPAL!$K$98/100)),IF(L339=PRINCIPAL!$L$98,VLOOKUP($AH$321,'Banco de Dados'!$B$4:$J$50,6,FALSE)*(1-(PRINCIPAL!$M$98/100)),IF(L339=PRINCIPAL!$N$98,VLOOKUP($AH$321,'Banco de Dados'!$B$4:$J$50,6,FALSE)*(1-(PRINCIPAL!$O$98/100)),VLOOKUP($AH$321,'Banco de Dados'!$B$4:$J$50,6,FALSE)))))))))),"")</f>
        <v/>
      </c>
      <c r="AH339" s="29" t="str">
        <f>IFERROR(AG339*(IFERROR(VLOOKUP($AH$321,'Banco de Dados'!$B$4:$J$50,4,FALSE),"ERRO")),"")</f>
        <v/>
      </c>
      <c r="AI339" s="29" t="str">
        <f t="shared" si="213"/>
        <v/>
      </c>
      <c r="AJ339" s="103" t="str">
        <f>IFERROR(AI339*(C339*(PRINCIPAL!$G$98/100))*0.47*(44/12),"")</f>
        <v/>
      </c>
      <c r="AK339" s="111" t="str">
        <f t="shared" si="222"/>
        <v/>
      </c>
      <c r="AL339" s="30" t="str">
        <f>IFERROR(IF(AND(PRINCIPAL!$H$99&lt;&gt;"",OR(L339=PRINCIPAL!$I$99,L339=PRINCIPAL!$I$99+PRINCIPAL!$I$99,L339=PRINCIPAL!$I$99+PRINCIPAL!$I$99+PRINCIPAL!$I$99)),0,IF(AND(PRINCIPAL!$H$99&lt;&gt;"",L339=PRINCIPAL!$J$99),VLOOKUP($AM$321,'Banco de Dados'!$B$4:$J$50,8,FALSE)*PRINCIPAL!$H$99*(1-(PRINCIPAL!$K$99/100)),IF(AND(PRINCIPAL!$H$99&lt;&gt;"",L339=PRINCIPAL!$L$99),VLOOKUP($AM$321,'Banco de Dados'!$B$4:$J$50,8,FALSE)*PRINCIPAL!$H$99*(1-(PRINCIPAL!$M$99/100)),IF(AND(PRINCIPAL!$H$99&lt;&gt;"",L339=PRINCIPAL!$N$99),VLOOKUP($AM$321,'Banco de Dados'!$B$4:$J$50,8,FALSE)*PRINCIPAL!$H$99*(1-(PRINCIPAL!$O$99/100)),IF(PRINCIPAL!$H$99&lt;&gt;"",VLOOKUP($AM$321,'Banco de Dados'!$B$4:$J$50,8,FALSE)*PRINCIPAL!$H$99,IF(OR(L339=PRINCIPAL!$I$99,L339=PRINCIPAL!$I$99+PRINCIPAL!$I$99,L339=PRINCIPAL!$I$99+PRINCIPAL!$I$99+PRINCIPAL!$I$99),0,IF(L339=PRINCIPAL!$J$99,VLOOKUP($AM$321,'Banco de Dados'!$B$4:$J$50,6,FALSE)*(1-(PRINCIPAL!$K$99/100)),IF(L339=PRINCIPAL!$L$99,VLOOKUP($AM$321,'Banco de Dados'!$B$4:$J$50,6,FALSE)*(1-(PRINCIPAL!$M$99/100)),IF(L339=PRINCIPAL!$N$99,VLOOKUP($AM$321,'Banco de Dados'!$B$4:$J$50,6,FALSE)*(1-(PRINCIPAL!$O$99/100)),VLOOKUP($AM$321,'Banco de Dados'!$B$4:$J$50,6,FALSE)))))))))),"")</f>
        <v/>
      </c>
      <c r="AM339" s="29" t="str">
        <f>IFERROR(AL339*(IFERROR(VLOOKUP($AM$321,'Banco de Dados'!$B$4:$J$50,4,FALSE),"ERRO")),"")</f>
        <v/>
      </c>
      <c r="AN339" s="29" t="str">
        <f t="shared" si="214"/>
        <v/>
      </c>
      <c r="AO339" s="103" t="str">
        <f>IFERROR(AN339*(C339*(PRINCIPAL!$G$99/100))*0.47*(44/12),"")</f>
        <v/>
      </c>
      <c r="AP339" s="111" t="str">
        <f t="shared" si="215"/>
        <v/>
      </c>
      <c r="AQ339" s="30" t="str">
        <f>IFERROR(IF(AND(PRINCIPAL!$H$100&lt;&gt;"",OR(L339=PRINCIPAL!$I$100,L339=PRINCIPAL!$I$100+PRINCIPAL!$I$100,L339=PRINCIPAL!$I$100+PRINCIPAL!$I$100+PRINCIPAL!$I$100)),0,IF(AND(PRINCIPAL!$H$100&lt;&gt;"",L339=PRINCIPAL!$J$100),VLOOKUP($AR$321,'Banco de Dados'!$B$4:$J$50,8,FALSE)*PRINCIPAL!$H$100*(1-(PRINCIPAL!$K$100/100)),IF(AND(PRINCIPAL!$H$100&lt;&gt;"",L339=PRINCIPAL!$L$100),VLOOKUP($AR$321,'Banco de Dados'!$B$4:$J$50,8,FALSE)*PRINCIPAL!$H$100*(1-(PRINCIPAL!$M$100/100)),IF(AND(PRINCIPAL!$H$100&lt;&gt;"",L339=PRINCIPAL!$N$100),VLOOKUP($AR$321,'Banco de Dados'!$B$4:$J$50,8,FALSE)*PRINCIPAL!$H$100*(1-(PRINCIPAL!$O$100/100)),IF(PRINCIPAL!$H$100&lt;&gt;"",VLOOKUP($AR$321,'Banco de Dados'!$B$4:$J$50,8,FALSE)*PRINCIPAL!$H$100,IF(OR(L339=PRINCIPAL!$I$100,L339=PRINCIPAL!$I$100+PRINCIPAL!$I$100,L339=PRINCIPAL!$I$100+PRINCIPAL!$I$100+PRINCIPAL!$I$100),0,IF(L339=PRINCIPAL!$J$100,VLOOKUP($AR$321,'Banco de Dados'!$B$4:$J$50,6,FALSE)*(1-(PRINCIPAL!$K$100/100)),IF(L339=PRINCIPAL!$L$100,VLOOKUP($AR$321,'Banco de Dados'!$B$4:$J$50,6,FALSE)*(1-(PRINCIPAL!$M$100/100)),IF(L339=PRINCIPAL!$N$100,VLOOKUP($AR$321,'Banco de Dados'!$B$4:$J$50,6,FALSE)*(1-(PRINCIPAL!$O$100/100)),VLOOKUP($AR$321,'Banco de Dados'!$B$4:$J$50,6,FALSE)))))))))),"")</f>
        <v/>
      </c>
      <c r="AR339" s="29" t="str">
        <f>IFERROR(AQ339*(IFERROR(VLOOKUP($AR$321,'Banco de Dados'!$B$4:$J$50,4,FALSE),"ERRO")),"")</f>
        <v/>
      </c>
      <c r="AS339" s="29" t="str">
        <f t="shared" si="216"/>
        <v/>
      </c>
      <c r="AT339" s="103" t="str">
        <f>IFERROR(AS339*(C339*(PRINCIPAL!$G$100/100))*0.47*(44/12),"")</f>
        <v/>
      </c>
      <c r="AU339" s="111" t="str">
        <f t="shared" si="217"/>
        <v/>
      </c>
      <c r="AV339" s="30" t="str">
        <f>IFERROR(IF(AND(PRINCIPAL!$H$101&lt;&gt;"",OR(L339=PRINCIPAL!$I$101,L339=PRINCIPAL!$I$101+PRINCIPAL!$I$101,L339=PRINCIPAL!$I$101+PRINCIPAL!$I$101+PRINCIPAL!$I$101)),0,IF(AND(PRINCIPAL!$H$101&lt;&gt;"",L339=PRINCIPAL!$J$101),VLOOKUP($AW$321,'Banco de Dados'!$B$4:$J$50,8,FALSE)*PRINCIPAL!$H$101*(1-(PRINCIPAL!$K$101/100)),IF(AND(PRINCIPAL!$H$101&lt;&gt;"",L339=PRINCIPAL!$L$101),VLOOKUP($AW$321,'Banco de Dados'!$B$4:$J$50,8,FALSE)*PRINCIPAL!$H$101*(1-(PRINCIPAL!$M$101/100)),IF(AND(PRINCIPAL!$H$101&lt;&gt;"",L339=PRINCIPAL!$N$101),VLOOKUP($AW$321,'Banco de Dados'!$B$4:$J$50,8,FALSE)*PRINCIPAL!$H$101*(1-(PRINCIPAL!$O$101/100)),IF(PRINCIPAL!$H$101&lt;&gt;"",VLOOKUP($AW$321,'Banco de Dados'!$B$4:$J$50,8,FALSE)*PRINCIPAL!$H$101,IF(OR(L339=PRINCIPAL!$I$101,L339=PRINCIPAL!$I$101+PRINCIPAL!$I$101,L339=PRINCIPAL!$I$101+PRINCIPAL!$I$101+PRINCIPAL!$I$101),0,IF(L339=PRINCIPAL!$J$101,VLOOKUP($AW$321,'Banco de Dados'!$B$4:$J$50,6,FALSE)*(1-(PRINCIPAL!$K$101/100)),IF(L339=PRINCIPAL!$L$101,VLOOKUP($AW$321,'Banco de Dados'!$B$4:$J$50,6,FALSE)*(1-(PRINCIPAL!$M$101/100)),IF(L339=PRINCIPAL!$N$101,VLOOKUP($AW$321,'Banco de Dados'!$B$4:$J$50,6,FALSE)*(1-(PRINCIPAL!$O$101/100)),VLOOKUP($AW$321,'Banco de Dados'!$B$4:$J$50,6,FALSE)))))))))),"")</f>
        <v/>
      </c>
      <c r="AW339" s="29" t="str">
        <f>IFERROR(AV339*(IFERROR(VLOOKUP($AW$321,'Banco de Dados'!$B$4:$J$50,4,FALSE),"ERRO")),"")</f>
        <v/>
      </c>
      <c r="AX339" s="29" t="str">
        <f t="shared" si="218"/>
        <v/>
      </c>
      <c r="AY339" s="103" t="str">
        <f>IFERROR(AX339*(C339*(PRINCIPAL!$G$101/100))*0.47*(44/12),"")</f>
        <v/>
      </c>
      <c r="AZ339" s="111" t="str">
        <f t="shared" si="223"/>
        <v/>
      </c>
      <c r="BA339" s="30" t="str">
        <f>IFERROR(IF(AND(PRINCIPAL!$H$102&lt;&gt;"",OR(L339=PRINCIPAL!$I$102,L339=PRINCIPAL!$I$102+PRINCIPAL!$I$102,L339=PRINCIPAL!$I$102+PRINCIPAL!$I$102+PRINCIPAL!$I$102)),0,IF(AND(PRINCIPAL!$H$102&lt;&gt;"",L339=PRINCIPAL!$J$102),VLOOKUP($BB$321,'Banco de Dados'!$B$4:$J$50,8,FALSE)*PRINCIPAL!$H$102*(1-(PRINCIPAL!$K$102/100)),IF(AND(PRINCIPAL!$H$102&lt;&gt;"",L339=PRINCIPAL!$L$102),VLOOKUP($BB$321,'Banco de Dados'!$B$4:$J$50,8,FALSE)*PRINCIPAL!$H$102*(1-(PRINCIPAL!$M$102/100)),IF(AND(PRINCIPAL!$H$102&lt;&gt;"",L339=PRINCIPAL!$N$102),VLOOKUP($BB$321,'Banco de Dados'!$B$4:$J$50,8,FALSE)*PRINCIPAL!$H$102*(1-(PRINCIPAL!$O$102/100)),IF(PRINCIPAL!$H$102&lt;&gt;"",VLOOKUP($BB$321,'Banco de Dados'!$B$4:$J$50,8,FALSE)*PRINCIPAL!$H$102,IF(OR(L339=PRINCIPAL!$I$102,L339=PRINCIPAL!$I$102+PRINCIPAL!$I$102,L339=PRINCIPAL!$I$102+PRINCIPAL!$I$102+PRINCIPAL!$I$102),0,IF(L339=PRINCIPAL!$J$102,VLOOKUP($BB$321,'Banco de Dados'!$B$4:$J$50,6,FALSE)*(1-(PRINCIPAL!$K$102/100)),IF(L339=PRINCIPAL!$L$102,VLOOKUP($BB$321,'Banco de Dados'!$B$4:$J$50,6,FALSE)*(1-(PRINCIPAL!$M$102/100)),IF(L339=PRINCIPAL!$N$102,VLOOKUP($BB$321,'Banco de Dados'!$B$4:$J$50,6,FALSE)*(1-(PRINCIPAL!$O$102/100)),VLOOKUP($BB$321,'Banco de Dados'!$B$4:$J$50,6,FALSE)))))))))),"")</f>
        <v/>
      </c>
      <c r="BB339" s="29" t="str">
        <f>IFERROR(BA339*(IFERROR(VLOOKUP($BB$321,'Banco de Dados'!$B$4:$J$50,4,FALSE),"ERRO")),"")</f>
        <v/>
      </c>
      <c r="BC339" s="29" t="str">
        <f t="shared" si="224"/>
        <v/>
      </c>
      <c r="BD339" s="103" t="str">
        <f>IFERROR(BC339*(C339*(PRINCIPAL!$G$102/100))*0.47*(44/12),"")</f>
        <v/>
      </c>
      <c r="BE339" s="111" t="str">
        <f t="shared" si="203"/>
        <v/>
      </c>
      <c r="BF339" s="30" t="str">
        <f>IFERROR(IF(AND(PRINCIPAL!$H$103&lt;&gt;"",OR(L339=PRINCIPAL!$I$103,L339=PRINCIPAL!$I$103+PRINCIPAL!$I$103,L339=PRINCIPAL!$I$103+PRINCIPAL!$I$103+PRINCIPAL!$I$103)),0,IF(AND(PRINCIPAL!$H$103&lt;&gt;"",L339=PRINCIPAL!$J$103),VLOOKUP($BG$321,'Banco de Dados'!$B$4:$J$50,8,FALSE)*PRINCIPAL!$H$103*(1-(PRINCIPAL!$K$103/100)),IF(AND(PRINCIPAL!$H$103&lt;&gt;"",L339=PRINCIPAL!$L$103),VLOOKUP($BG$321,'Banco de Dados'!$B$4:$J$50,8,FALSE)*PRINCIPAL!$H$103*(1-(PRINCIPAL!$M$103/100)),IF(AND(PRINCIPAL!$H$103&lt;&gt;"",L339=PRINCIPAL!$N$103),VLOOKUP($BG$321,'Banco de Dados'!$B$4:$J$50,8,FALSE)*PRINCIPAL!$H$103*(1-(PRINCIPAL!$O$103/100)),IF(PRINCIPAL!$H$103&lt;&gt;"",VLOOKUP($BG$321,'Banco de Dados'!$B$4:$J$50,8,FALSE)*PRINCIPAL!$H$103,IF(OR(L339=PRINCIPAL!$I$103,L339=PRINCIPAL!$I$103+PRINCIPAL!$I$103,L339=PRINCIPAL!$I$103+PRINCIPAL!$I$103+PRINCIPAL!$I$103),0,IF(L339=PRINCIPAL!$J$103,VLOOKUP($BG$321,'Banco de Dados'!$B$4:$J$50,6,FALSE)*(1-(PRINCIPAL!$K$103/100)),IF(L339=PRINCIPAL!$L$103,VLOOKUP($BG$321,'Banco de Dados'!$B$4:$J$50,6,FALSE)*(1-(PRINCIPAL!$M$103/100)),IF(L339=PRINCIPAL!$N$103,VLOOKUP($BG$321,'Banco de Dados'!$B$4:$J$50,6,FALSE)*(1-(PRINCIPAL!$O$103/100)),VLOOKUP($BG$321,'Banco de Dados'!$B$4:$J$50,6,FALSE)))))))))),"")</f>
        <v/>
      </c>
      <c r="BG339" s="29" t="str">
        <f>IFERROR(BF339*(IFERROR(VLOOKUP($BG$321,'Banco de Dados'!$B$4:$J$50,4,FALSE),"ERRO")),"")</f>
        <v/>
      </c>
      <c r="BH339" s="29" t="str">
        <f t="shared" si="219"/>
        <v/>
      </c>
      <c r="BI339" s="103" t="str">
        <f>IFERROR(BH339*(C339*(PRINCIPAL!$G$103/100))*0.47*(44/12),"")</f>
        <v/>
      </c>
      <c r="BJ339" s="102" t="str">
        <f t="shared" si="204"/>
        <v/>
      </c>
    </row>
    <row r="340" spans="2:62" ht="12.75" customHeight="1" x14ac:dyDescent="0.3">
      <c r="B340" s="326">
        <f t="shared" si="205"/>
        <v>2037</v>
      </c>
      <c r="C340" s="340"/>
      <c r="D340" s="1"/>
      <c r="E340" s="116">
        <v>17</v>
      </c>
      <c r="F340" s="24" t="str">
        <f>IFERROR(VLOOKUP($G$321,'Banco de Dados'!$B$4:$J$50,6,FALSE),"")</f>
        <v/>
      </c>
      <c r="G340" s="25" t="str">
        <f>IFERROR(F340*(IFERROR(VLOOKUP($G$321,'Banco de Dados'!$B$4:$J$50,4,FALSE),"ERRO")),"")</f>
        <v/>
      </c>
      <c r="H340" s="25" t="str">
        <f t="shared" si="206"/>
        <v/>
      </c>
      <c r="I340" s="103" t="str">
        <f t="shared" si="207"/>
        <v/>
      </c>
      <c r="J340" s="117" t="str">
        <f t="shared" si="208"/>
        <v/>
      </c>
      <c r="K340" s="1"/>
      <c r="L340" s="91">
        <v>17</v>
      </c>
      <c r="M340" s="24" t="str">
        <f>IFERROR(IF(AND(PRINCIPAL!$H$94&lt;&gt;"",OR(L340=PRINCIPAL!$I$94,L340=PRINCIPAL!$I$94+PRINCIPAL!$I$94,L340=PRINCIPAL!$I$94+PRINCIPAL!$I$94+PRINCIPAL!$I$94)),0,IF(AND(PRINCIPAL!$H$94&lt;&gt;"",L340=PRINCIPAL!$J$94),VLOOKUP($N$321,'Banco de Dados'!$B$4:$J$50,8,FALSE)*PRINCIPAL!$H$94*(1-(PRINCIPAL!$K$94/100)),IF(AND(PRINCIPAL!$H$94&lt;&gt;"",L340=PRINCIPAL!$L$94),VLOOKUP($N$321,'Banco de Dados'!$B$4:$J$50,8,FALSE)*PRINCIPAL!$H$94*(1-(PRINCIPAL!$M$94/100)),IF(AND(PRINCIPAL!$H$94&lt;&gt;"",L340=PRINCIPAL!$N$94),VLOOKUP($N$321,'Banco de Dados'!$B$4:$J$50,8,FALSE)*PRINCIPAL!$H$94*(1-(PRINCIPAL!$O$94/100)),IF(PRINCIPAL!$H$94&lt;&gt;"",VLOOKUP($N$321,'Banco de Dados'!$B$4:$J$50,8,FALSE)*PRINCIPAL!$H$94,IF(OR(L340=PRINCIPAL!$I$94,L340=PRINCIPAL!$I$94+PRINCIPAL!$I$94,L340=PRINCIPAL!$I$94+PRINCIPAL!$I$94+PRINCIPAL!$I$94),0,IF(L340=PRINCIPAL!$J$94,VLOOKUP($N$321,'Banco de Dados'!$B$4:$J$50,6,FALSE)*(1-(PRINCIPAL!$K$94/100)),IF(L340=PRINCIPAL!$L$94,VLOOKUP($N$321,'Banco de Dados'!$B$4:$J$50,6,FALSE)*(1-(PRINCIPAL!$M$94/100)),IF(L340=PRINCIPAL!$N$94,VLOOKUP($N$321,'Banco de Dados'!$B$4:$J$50,6,FALSE)*(1-(PRINCIPAL!$O$94/100)),VLOOKUP($N$321,'Banco de Dados'!$B$4:$J$50,6,FALSE)))))))))),"")</f>
        <v/>
      </c>
      <c r="N340" s="25" t="str">
        <f>IFERROR(M340*(IFERROR(VLOOKUP($N$321,'Banco de Dados'!$B$4:$J$50,4,FALSE),"ERRO")),"")</f>
        <v/>
      </c>
      <c r="O340" s="25" t="str">
        <f t="shared" si="209"/>
        <v/>
      </c>
      <c r="P340" s="103" t="str">
        <f>IFERROR(O340*(C340*(PRINCIPAL!$G$94/100))*0.47*(44/12),"")</f>
        <v/>
      </c>
      <c r="Q340" s="107" t="str">
        <f>IFERROR(Q339+P340,"")</f>
        <v/>
      </c>
      <c r="R340" s="29" t="str">
        <f>IFERROR(IF(AND(PRINCIPAL!$H$95&lt;&gt;"",OR(L340=PRINCIPAL!$I$95,L340=PRINCIPAL!$I$95+PRINCIPAL!$I$95,L340=PRINCIPAL!$I$95+PRINCIPAL!$I$95+PRINCIPAL!$I$95)),0,IF(AND(PRINCIPAL!$H$95&lt;&gt;"",L340=PRINCIPAL!$J$95),VLOOKUP($S$321,'Banco de Dados'!$B$4:$J$50,8,FALSE)*PRINCIPAL!$H$95*(1-(PRINCIPAL!$K$95/100)),IF(AND(PRINCIPAL!$H$95&lt;&gt;"",L340=PRINCIPAL!$L$95),VLOOKUP($S$321,'Banco de Dados'!$B$4:$J$50,8,FALSE)*PRINCIPAL!$H$95*(1-(PRINCIPAL!$M$95/100)),IF(AND(PRINCIPAL!$H$95&lt;&gt;"",L340=PRINCIPAL!$N$95),VLOOKUP($S$321,'Banco de Dados'!$B$4:$J$50,8,FALSE)*PRINCIPAL!$H$95*(1-(PRINCIPAL!$O$95/100)),IF(PRINCIPAL!$H$95&lt;&gt;"",VLOOKUP($S$321,'Banco de Dados'!$B$4:$J$50,8,FALSE)*PRINCIPAL!$H$95,IF(OR(L340=PRINCIPAL!$I$95,L340=PRINCIPAL!$I$95+PRINCIPAL!$I$95,L340=PRINCIPAL!$I$95+PRINCIPAL!$I$95+PRINCIPAL!$I$95),0,IF(L340=PRINCIPAL!$J$95,VLOOKUP($S$321,'Banco de Dados'!$B$4:$J$50,6,FALSE)*(1-(PRINCIPAL!$K$95/100)),IF(L340=PRINCIPAL!$L$95,VLOOKUP($S$321,'Banco de Dados'!$B$4:$J$50,6,FALSE)*(1-(PRINCIPAL!$M$95/100)),IF(L340=PRINCIPAL!$N$95,VLOOKUP($S$321,'Banco de Dados'!$B$4:$J$50,6,FALSE)*(1-(PRINCIPAL!$O$95/100)),VLOOKUP($S$321,'Banco de Dados'!$B$4:$J$50,6,FALSE)))))))))),"")</f>
        <v/>
      </c>
      <c r="S340" s="29" t="str">
        <f>IFERROR(R340*(IFERROR(VLOOKUP($S$321,'Banco de Dados'!$B$4:$J$50,4,FALSE),"ERRO")),"")</f>
        <v/>
      </c>
      <c r="T340" s="29" t="str">
        <f t="shared" si="226"/>
        <v/>
      </c>
      <c r="U340" s="103" t="str">
        <f>IFERROR(T340*(C340*(PRINCIPAL!$G$95/100))*0.47*(44/12),"")</f>
        <v/>
      </c>
      <c r="V340" s="103" t="str">
        <f t="shared" si="202"/>
        <v/>
      </c>
      <c r="W340" s="30" t="str">
        <f>IFERROR(IF(AND(PRINCIPAL!$H$96&lt;&gt;"",OR(L340=PRINCIPAL!$I$96,L340=PRINCIPAL!$I$96+PRINCIPAL!$I$96,L340=PRINCIPAL!$I$96+PRINCIPAL!$I$96+PRINCIPAL!$I$96)),0,IF(AND(PRINCIPAL!$H$96&lt;&gt;"",L340=PRINCIPAL!$J$96),VLOOKUP($X$321,'Banco de Dados'!$B$4:$J$50,8,FALSE)*PRINCIPAL!$H$96*(1-(PRINCIPAL!$K$96/100)),IF(AND(PRINCIPAL!$H$96&lt;&gt;"",L340=PRINCIPAL!$L$96),VLOOKUP($X$321,'Banco de Dados'!$B$4:$J$50,8,FALSE)*PRINCIPAL!$H$96*(1-(PRINCIPAL!$M$96/100)),IF(AND(PRINCIPAL!$H$96&lt;&gt;"",L340=PRINCIPAL!$N$96),VLOOKUP($X$321,'Banco de Dados'!$B$4:$J$50,8,FALSE)*PRINCIPAL!$H$96*(1-(PRINCIPAL!$O$96/100)),IF(PRINCIPAL!$H$96&lt;&gt;"",VLOOKUP($X$321,'Banco de Dados'!$B$4:$J$50,8,FALSE)*PRINCIPAL!$H$96,IF(OR(L340=PRINCIPAL!$I$96,L340=PRINCIPAL!$I$96+PRINCIPAL!$I$96,L340=PRINCIPAL!$I$96+PRINCIPAL!$I$96+PRINCIPAL!$I$96),0,IF(L340=PRINCIPAL!$J$96,VLOOKUP($X$321,'Banco de Dados'!$B$4:$J$50,6,FALSE)*(1-(PRINCIPAL!$K$96/100)),IF(L340=PRINCIPAL!$L$96,VLOOKUP($X$321,'Banco de Dados'!$B$4:$J$50,6,FALSE)*(1-(PRINCIPAL!$M$96/100)),IF(L340=PRINCIPAL!$N$96,VLOOKUP($X$321,'Banco de Dados'!$B$4:$J$50,6,FALSE)*(1-(PRINCIPAL!$O$96/100)),VLOOKUP($X$321,'Banco de Dados'!$B$4:$J$50,6,FALSE)))))))))),"")</f>
        <v/>
      </c>
      <c r="X340" s="29" t="str">
        <f>IFERROR(W340*(IFERROR(VLOOKUP($X$321,'Banco de Dados'!$B$4:$J$50,4,FALSE),"ERRO")),"")</f>
        <v/>
      </c>
      <c r="Y340" s="29" t="str">
        <f t="shared" si="220"/>
        <v/>
      </c>
      <c r="Z340" s="103" t="str">
        <f>IFERROR(Y340*(C340*(PRINCIPAL!$G$96/100))*0.47*(44/12),"")</f>
        <v/>
      </c>
      <c r="AA340" s="111" t="str">
        <f t="shared" si="221"/>
        <v/>
      </c>
      <c r="AB340" s="30" t="str">
        <f>IFERROR(IF(AND(PRINCIPAL!$H$97&lt;&gt;"",OR(L340=PRINCIPAL!$I$97,L340=PRINCIPAL!$I$97+PRINCIPAL!$I$97,L340=PRINCIPAL!$I$97+PRINCIPAL!$I$97+PRINCIPAL!$I$97)),0,IF(AND(PRINCIPAL!$H$97&lt;&gt;"",L340=PRINCIPAL!$J$97),VLOOKUP($AC$321,'Banco de Dados'!$B$4:$J$50,8,FALSE)*PRINCIPAL!$H$97*(1-(PRINCIPAL!$K$97/100)),IF(AND(PRINCIPAL!$H$97&lt;&gt;"",L340=PRINCIPAL!$L$97),VLOOKUP($AC$321,'Banco de Dados'!$B$4:$J$50,8,FALSE)*PRINCIPAL!$H$97*(1-(PRINCIPAL!$M$97/100)),IF(AND(PRINCIPAL!$H$97&lt;&gt;"",L340=PRINCIPAL!$N$97),VLOOKUP($AC$321,'Banco de Dados'!$B$4:$J$50,8,FALSE)*PRINCIPAL!$H$97*(1-(PRINCIPAL!$O$97/100)),IF(PRINCIPAL!$H$97&lt;&gt;"",VLOOKUP($AC$321,'Banco de Dados'!$B$4:$J$50,8,FALSE)*PRINCIPAL!$H$97,IF(OR(L340=PRINCIPAL!$I$97,L340=PRINCIPAL!$I$97+PRINCIPAL!$I$97,L340=PRINCIPAL!$I$97+PRINCIPAL!$I$97+PRINCIPAL!$I$97),0,IF(L340=PRINCIPAL!$J$97,VLOOKUP($AC$321,'Banco de Dados'!$B$4:$J$50,6,FALSE)*(1-(PRINCIPAL!$K$97/100)),IF(L340=PRINCIPAL!$L$97,VLOOKUP($AC$321,'Banco de Dados'!$B$4:$J$50,6,FALSE)*(1-(PRINCIPAL!$M$97/100)),IF(L340=PRINCIPAL!$N$97,VLOOKUP($AC$321,'Banco de Dados'!$B$4:$J$50,6,FALSE)*(1-(PRINCIPAL!$O$97/100)),VLOOKUP($AC$321,'Banco de Dados'!$B$4:$J$50,6,FALSE)))))))))),"")</f>
        <v/>
      </c>
      <c r="AC340" s="29" t="str">
        <f>IFERROR(AB340*(IFERROR(VLOOKUP($AC$321,'Banco de Dados'!$B$4:$J$50,4,FALSE),"ERRO")),"")</f>
        <v/>
      </c>
      <c r="AD340" s="29" t="str">
        <f t="shared" si="211"/>
        <v/>
      </c>
      <c r="AE340" s="103" t="str">
        <f>IFERROR(AD340*(C340*(PRINCIPAL!$G$97/100))*0.47*(44/12),"")</f>
        <v/>
      </c>
      <c r="AF340" s="111" t="str">
        <f t="shared" si="212"/>
        <v/>
      </c>
      <c r="AG340" s="30" t="str">
        <f>IFERROR(IF(AND(PRINCIPAL!$H$98&lt;&gt;"",OR(L340=PRINCIPAL!$I$98,L340=PRINCIPAL!$I$98+PRINCIPAL!$I$98,L340=PRINCIPAL!$I$98+PRINCIPAL!$I$98+PRINCIPAL!$I$98)),0,IF(AND(PRINCIPAL!$H$98&lt;&gt;"",L340=PRINCIPAL!$J$98),VLOOKUP($AH$321,'Banco de Dados'!$B$4:$J$50,8,FALSE)*PRINCIPAL!$H$98*(1-(PRINCIPAL!$K$98/100)),IF(AND(PRINCIPAL!$H$98&lt;&gt;"",L340=PRINCIPAL!$L$98),VLOOKUP($AH$321,'Banco de Dados'!$B$4:$J$50,8,FALSE)*PRINCIPAL!$H$98*(1-(PRINCIPAL!$M$98/100)),IF(AND(PRINCIPAL!$H$98&lt;&gt;"",L340=PRINCIPAL!$N$98),VLOOKUP($AH$321,'Banco de Dados'!$B$4:$J$50,8,FALSE)*PRINCIPAL!$H$98*(1-(PRINCIPAL!$O$98/100)),IF(PRINCIPAL!$H$98&lt;&gt;"",VLOOKUP($AH$321,'Banco de Dados'!$B$4:$J$50,8,FALSE)*PRINCIPAL!$H$98,IF(OR(L340=PRINCIPAL!$I$98,L340=PRINCIPAL!$I$98+PRINCIPAL!$I$98,L340=PRINCIPAL!$I$98+PRINCIPAL!$I$98+PRINCIPAL!$I$98),0,IF(L340=PRINCIPAL!$J$98,VLOOKUP($AH$321,'Banco de Dados'!$B$4:$J$50,6,FALSE)*(1-(PRINCIPAL!$K$98/100)),IF(L340=PRINCIPAL!$L$98,VLOOKUP($AH$321,'Banco de Dados'!$B$4:$J$50,6,FALSE)*(1-(PRINCIPAL!$M$98/100)),IF(L340=PRINCIPAL!$N$98,VLOOKUP($AH$321,'Banco de Dados'!$B$4:$J$50,6,FALSE)*(1-(PRINCIPAL!$O$98/100)),VLOOKUP($AH$321,'Banco de Dados'!$B$4:$J$50,6,FALSE)))))))))),"")</f>
        <v/>
      </c>
      <c r="AH340" s="29" t="str">
        <f>IFERROR(AG340*(IFERROR(VLOOKUP($AH$321,'Banco de Dados'!$B$4:$J$50,4,FALSE),"ERRO")),"")</f>
        <v/>
      </c>
      <c r="AI340" s="29" t="str">
        <f t="shared" si="213"/>
        <v/>
      </c>
      <c r="AJ340" s="103" t="str">
        <f>IFERROR(AI340*(C340*(PRINCIPAL!$G$98/100))*0.47*(44/12),"")</f>
        <v/>
      </c>
      <c r="AK340" s="111" t="str">
        <f t="shared" si="222"/>
        <v/>
      </c>
      <c r="AL340" s="30" t="str">
        <f>IFERROR(IF(AND(PRINCIPAL!$H$99&lt;&gt;"",OR(L340=PRINCIPAL!$I$99,L340=PRINCIPAL!$I$99+PRINCIPAL!$I$99,L340=PRINCIPAL!$I$99+PRINCIPAL!$I$99+PRINCIPAL!$I$99)),0,IF(AND(PRINCIPAL!$H$99&lt;&gt;"",L340=PRINCIPAL!$J$99),VLOOKUP($AM$321,'Banco de Dados'!$B$4:$J$50,8,FALSE)*PRINCIPAL!$H$99*(1-(PRINCIPAL!$K$99/100)),IF(AND(PRINCIPAL!$H$99&lt;&gt;"",L340=PRINCIPAL!$L$99),VLOOKUP($AM$321,'Banco de Dados'!$B$4:$J$50,8,FALSE)*PRINCIPAL!$H$99*(1-(PRINCIPAL!$M$99/100)),IF(AND(PRINCIPAL!$H$99&lt;&gt;"",L340=PRINCIPAL!$N$99),VLOOKUP($AM$321,'Banco de Dados'!$B$4:$J$50,8,FALSE)*PRINCIPAL!$H$99*(1-(PRINCIPAL!$O$99/100)),IF(PRINCIPAL!$H$99&lt;&gt;"",VLOOKUP($AM$321,'Banco de Dados'!$B$4:$J$50,8,FALSE)*PRINCIPAL!$H$99,IF(OR(L340=PRINCIPAL!$I$99,L340=PRINCIPAL!$I$99+PRINCIPAL!$I$99,L340=PRINCIPAL!$I$99+PRINCIPAL!$I$99+PRINCIPAL!$I$99),0,IF(L340=PRINCIPAL!$J$99,VLOOKUP($AM$321,'Banco de Dados'!$B$4:$J$50,6,FALSE)*(1-(PRINCIPAL!$K$99/100)),IF(L340=PRINCIPAL!$L$99,VLOOKUP($AM$321,'Banco de Dados'!$B$4:$J$50,6,FALSE)*(1-(PRINCIPAL!$M$99/100)),IF(L340=PRINCIPAL!$N$99,VLOOKUP($AM$321,'Banco de Dados'!$B$4:$J$50,6,FALSE)*(1-(PRINCIPAL!$O$99/100)),VLOOKUP($AM$321,'Banco de Dados'!$B$4:$J$50,6,FALSE)))))))))),"")</f>
        <v/>
      </c>
      <c r="AM340" s="29" t="str">
        <f>IFERROR(AL340*(IFERROR(VLOOKUP($AM$321,'Banco de Dados'!$B$4:$J$50,4,FALSE),"ERRO")),"")</f>
        <v/>
      </c>
      <c r="AN340" s="29" t="str">
        <f t="shared" si="214"/>
        <v/>
      </c>
      <c r="AO340" s="103" t="str">
        <f>IFERROR(AN340*(C340*(PRINCIPAL!$G$99/100))*0.47*(44/12),"")</f>
        <v/>
      </c>
      <c r="AP340" s="111" t="str">
        <f t="shared" si="215"/>
        <v/>
      </c>
      <c r="AQ340" s="30" t="str">
        <f>IFERROR(IF(AND(PRINCIPAL!$H$100&lt;&gt;"",OR(L340=PRINCIPAL!$I$100,L340=PRINCIPAL!$I$100+PRINCIPAL!$I$100,L340=PRINCIPAL!$I$100+PRINCIPAL!$I$100+PRINCIPAL!$I$100)),0,IF(AND(PRINCIPAL!$H$100&lt;&gt;"",L340=PRINCIPAL!$J$100),VLOOKUP($AR$321,'Banco de Dados'!$B$4:$J$50,8,FALSE)*PRINCIPAL!$H$100*(1-(PRINCIPAL!$K$100/100)),IF(AND(PRINCIPAL!$H$100&lt;&gt;"",L340=PRINCIPAL!$L$100),VLOOKUP($AR$321,'Banco de Dados'!$B$4:$J$50,8,FALSE)*PRINCIPAL!$H$100*(1-(PRINCIPAL!$M$100/100)),IF(AND(PRINCIPAL!$H$100&lt;&gt;"",L340=PRINCIPAL!$N$100),VLOOKUP($AR$321,'Banco de Dados'!$B$4:$J$50,8,FALSE)*PRINCIPAL!$H$100*(1-(PRINCIPAL!$O$100/100)),IF(PRINCIPAL!$H$100&lt;&gt;"",VLOOKUP($AR$321,'Banco de Dados'!$B$4:$J$50,8,FALSE)*PRINCIPAL!$H$100,IF(OR(L340=PRINCIPAL!$I$100,L340=PRINCIPAL!$I$100+PRINCIPAL!$I$100,L340=PRINCIPAL!$I$100+PRINCIPAL!$I$100+PRINCIPAL!$I$100),0,IF(L340=PRINCIPAL!$J$100,VLOOKUP($AR$321,'Banco de Dados'!$B$4:$J$50,6,FALSE)*(1-(PRINCIPAL!$K$100/100)),IF(L340=PRINCIPAL!$L$100,VLOOKUP($AR$321,'Banco de Dados'!$B$4:$J$50,6,FALSE)*(1-(PRINCIPAL!$M$100/100)),IF(L340=PRINCIPAL!$N$100,VLOOKUP($AR$321,'Banco de Dados'!$B$4:$J$50,6,FALSE)*(1-(PRINCIPAL!$O$100/100)),VLOOKUP($AR$321,'Banco de Dados'!$B$4:$J$50,6,FALSE)))))))))),"")</f>
        <v/>
      </c>
      <c r="AR340" s="29" t="str">
        <f>IFERROR(AQ340*(IFERROR(VLOOKUP($AR$321,'Banco de Dados'!$B$4:$J$50,4,FALSE),"ERRO")),"")</f>
        <v/>
      </c>
      <c r="AS340" s="29" t="str">
        <f t="shared" si="216"/>
        <v/>
      </c>
      <c r="AT340" s="103" t="str">
        <f>IFERROR(AS340*(C340*(PRINCIPAL!$G$100/100))*0.47*(44/12),"")</f>
        <v/>
      </c>
      <c r="AU340" s="111" t="str">
        <f t="shared" si="217"/>
        <v/>
      </c>
      <c r="AV340" s="30" t="str">
        <f>IFERROR(IF(AND(PRINCIPAL!$H$101&lt;&gt;"",OR(L340=PRINCIPAL!$I$101,L340=PRINCIPAL!$I$101+PRINCIPAL!$I$101,L340=PRINCIPAL!$I$101+PRINCIPAL!$I$101+PRINCIPAL!$I$101)),0,IF(AND(PRINCIPAL!$H$101&lt;&gt;"",L340=PRINCIPAL!$J$101),VLOOKUP($AW$321,'Banco de Dados'!$B$4:$J$50,8,FALSE)*PRINCIPAL!$H$101*(1-(PRINCIPAL!$K$101/100)),IF(AND(PRINCIPAL!$H$101&lt;&gt;"",L340=PRINCIPAL!$L$101),VLOOKUP($AW$321,'Banco de Dados'!$B$4:$J$50,8,FALSE)*PRINCIPAL!$H$101*(1-(PRINCIPAL!$M$101/100)),IF(AND(PRINCIPAL!$H$101&lt;&gt;"",L340=PRINCIPAL!$N$101),VLOOKUP($AW$321,'Banco de Dados'!$B$4:$J$50,8,FALSE)*PRINCIPAL!$H$101*(1-(PRINCIPAL!$O$101/100)),IF(PRINCIPAL!$H$101&lt;&gt;"",VLOOKUP($AW$321,'Banco de Dados'!$B$4:$J$50,8,FALSE)*PRINCIPAL!$H$101,IF(OR(L340=PRINCIPAL!$I$101,L340=PRINCIPAL!$I$101+PRINCIPAL!$I$101,L340=PRINCIPAL!$I$101+PRINCIPAL!$I$101+PRINCIPAL!$I$101),0,IF(L340=PRINCIPAL!$J$101,VLOOKUP($AW$321,'Banco de Dados'!$B$4:$J$50,6,FALSE)*(1-(PRINCIPAL!$K$101/100)),IF(L340=PRINCIPAL!$L$101,VLOOKUP($AW$321,'Banco de Dados'!$B$4:$J$50,6,FALSE)*(1-(PRINCIPAL!$M$101/100)),IF(L340=PRINCIPAL!$N$101,VLOOKUP($AW$321,'Banco de Dados'!$B$4:$J$50,6,FALSE)*(1-(PRINCIPAL!$O$101/100)),VLOOKUP($AW$321,'Banco de Dados'!$B$4:$J$50,6,FALSE)))))))))),"")</f>
        <v/>
      </c>
      <c r="AW340" s="29" t="str">
        <f>IFERROR(AV340*(IFERROR(VLOOKUP($AW$321,'Banco de Dados'!$B$4:$J$50,4,FALSE),"ERRO")),"")</f>
        <v/>
      </c>
      <c r="AX340" s="29" t="str">
        <f t="shared" si="218"/>
        <v/>
      </c>
      <c r="AY340" s="103" t="str">
        <f>IFERROR(AX340*(C340*(PRINCIPAL!$G$101/100))*0.47*(44/12),"")</f>
        <v/>
      </c>
      <c r="AZ340" s="111" t="str">
        <f t="shared" si="223"/>
        <v/>
      </c>
      <c r="BA340" s="30" t="str">
        <f>IFERROR(IF(AND(PRINCIPAL!$H$102&lt;&gt;"",OR(L340=PRINCIPAL!$I$102,L340=PRINCIPAL!$I$102+PRINCIPAL!$I$102,L340=PRINCIPAL!$I$102+PRINCIPAL!$I$102+PRINCIPAL!$I$102)),0,IF(AND(PRINCIPAL!$H$102&lt;&gt;"",L340=PRINCIPAL!$J$102),VLOOKUP($BB$321,'Banco de Dados'!$B$4:$J$50,8,FALSE)*PRINCIPAL!$H$102*(1-(PRINCIPAL!$K$102/100)),IF(AND(PRINCIPAL!$H$102&lt;&gt;"",L340=PRINCIPAL!$L$102),VLOOKUP($BB$321,'Banco de Dados'!$B$4:$J$50,8,FALSE)*PRINCIPAL!$H$102*(1-(PRINCIPAL!$M$102/100)),IF(AND(PRINCIPAL!$H$102&lt;&gt;"",L340=PRINCIPAL!$N$102),VLOOKUP($BB$321,'Banco de Dados'!$B$4:$J$50,8,FALSE)*PRINCIPAL!$H$102*(1-(PRINCIPAL!$O$102/100)),IF(PRINCIPAL!$H$102&lt;&gt;"",VLOOKUP($BB$321,'Banco de Dados'!$B$4:$J$50,8,FALSE)*PRINCIPAL!$H$102,IF(OR(L340=PRINCIPAL!$I$102,L340=PRINCIPAL!$I$102+PRINCIPAL!$I$102,L340=PRINCIPAL!$I$102+PRINCIPAL!$I$102+PRINCIPAL!$I$102),0,IF(L340=PRINCIPAL!$J$102,VLOOKUP($BB$321,'Banco de Dados'!$B$4:$J$50,6,FALSE)*(1-(PRINCIPAL!$K$102/100)),IF(L340=PRINCIPAL!$L$102,VLOOKUP($BB$321,'Banco de Dados'!$B$4:$J$50,6,FALSE)*(1-(PRINCIPAL!$M$102/100)),IF(L340=PRINCIPAL!$N$102,VLOOKUP($BB$321,'Banco de Dados'!$B$4:$J$50,6,FALSE)*(1-(PRINCIPAL!$O$102/100)),VLOOKUP($BB$321,'Banco de Dados'!$B$4:$J$50,6,FALSE)))))))))),"")</f>
        <v/>
      </c>
      <c r="BB340" s="29" t="str">
        <f>IFERROR(BA340*(IFERROR(VLOOKUP($BB$321,'Banco de Dados'!$B$4:$J$50,4,FALSE),"ERRO")),"")</f>
        <v/>
      </c>
      <c r="BC340" s="29" t="str">
        <f t="shared" si="224"/>
        <v/>
      </c>
      <c r="BD340" s="103" t="str">
        <f>IFERROR(BC340*(C340*(PRINCIPAL!$G$102/100))*0.47*(44/12),"")</f>
        <v/>
      </c>
      <c r="BE340" s="111" t="str">
        <f t="shared" si="203"/>
        <v/>
      </c>
      <c r="BF340" s="30" t="str">
        <f>IFERROR(IF(AND(PRINCIPAL!$H$103&lt;&gt;"",OR(L340=PRINCIPAL!$I$103,L340=PRINCIPAL!$I$103+PRINCIPAL!$I$103,L340=PRINCIPAL!$I$103+PRINCIPAL!$I$103+PRINCIPAL!$I$103)),0,IF(AND(PRINCIPAL!$H$103&lt;&gt;"",L340=PRINCIPAL!$J$103),VLOOKUP($BG$321,'Banco de Dados'!$B$4:$J$50,8,FALSE)*PRINCIPAL!$H$103*(1-(PRINCIPAL!$K$103/100)),IF(AND(PRINCIPAL!$H$103&lt;&gt;"",L340=PRINCIPAL!$L$103),VLOOKUP($BG$321,'Banco de Dados'!$B$4:$J$50,8,FALSE)*PRINCIPAL!$H$103*(1-(PRINCIPAL!$M$103/100)),IF(AND(PRINCIPAL!$H$103&lt;&gt;"",L340=PRINCIPAL!$N$103),VLOOKUP($BG$321,'Banco de Dados'!$B$4:$J$50,8,FALSE)*PRINCIPAL!$H$103*(1-(PRINCIPAL!$O$103/100)),IF(PRINCIPAL!$H$103&lt;&gt;"",VLOOKUP($BG$321,'Banco de Dados'!$B$4:$J$50,8,FALSE)*PRINCIPAL!$H$103,IF(OR(L340=PRINCIPAL!$I$103,L340=PRINCIPAL!$I$103+PRINCIPAL!$I$103,L340=PRINCIPAL!$I$103+PRINCIPAL!$I$103+PRINCIPAL!$I$103),0,IF(L340=PRINCIPAL!$J$103,VLOOKUP($BG$321,'Banco de Dados'!$B$4:$J$50,6,FALSE)*(1-(PRINCIPAL!$K$103/100)),IF(L340=PRINCIPAL!$L$103,VLOOKUP($BG$321,'Banco de Dados'!$B$4:$J$50,6,FALSE)*(1-(PRINCIPAL!$M$103/100)),IF(L340=PRINCIPAL!$N$103,VLOOKUP($BG$321,'Banco de Dados'!$B$4:$J$50,6,FALSE)*(1-(PRINCIPAL!$O$103/100)),VLOOKUP($BG$321,'Banco de Dados'!$B$4:$J$50,6,FALSE)))))))))),"")</f>
        <v/>
      </c>
      <c r="BG340" s="29" t="str">
        <f>IFERROR(BF340*(IFERROR(VLOOKUP($BG$321,'Banco de Dados'!$B$4:$J$50,4,FALSE),"ERRO")),"")</f>
        <v/>
      </c>
      <c r="BH340" s="29" t="str">
        <f t="shared" si="219"/>
        <v/>
      </c>
      <c r="BI340" s="103" t="str">
        <f>IFERROR(BH340*(C340*(PRINCIPAL!$G$103/100))*0.47*(44/12),"")</f>
        <v/>
      </c>
      <c r="BJ340" s="102" t="str">
        <f t="shared" si="204"/>
        <v/>
      </c>
    </row>
    <row r="341" spans="2:62" ht="12.75" customHeight="1" x14ac:dyDescent="0.3">
      <c r="B341" s="326">
        <f t="shared" si="205"/>
        <v>2038</v>
      </c>
      <c r="C341" s="340"/>
      <c r="D341" s="1"/>
      <c r="E341" s="116">
        <v>18</v>
      </c>
      <c r="F341" s="24" t="str">
        <f>IFERROR(VLOOKUP($G$321,'Banco de Dados'!$B$4:$J$50,6,FALSE),"")</f>
        <v/>
      </c>
      <c r="G341" s="25" t="str">
        <f>IFERROR(F341*(IFERROR(VLOOKUP($G$321,'Banco de Dados'!$B$4:$J$50,4,FALSE),"ERRO")),"")</f>
        <v/>
      </c>
      <c r="H341" s="25" t="str">
        <f t="shared" si="206"/>
        <v/>
      </c>
      <c r="I341" s="103" t="str">
        <f t="shared" si="207"/>
        <v/>
      </c>
      <c r="J341" s="117" t="str">
        <f t="shared" si="208"/>
        <v/>
      </c>
      <c r="K341" s="1"/>
      <c r="L341" s="91">
        <v>18</v>
      </c>
      <c r="M341" s="24" t="str">
        <f>IFERROR(IF(AND(PRINCIPAL!$H$94&lt;&gt;"",OR(L341=PRINCIPAL!$I$94,L341=PRINCIPAL!$I$94+PRINCIPAL!$I$94,L341=PRINCIPAL!$I$94+PRINCIPAL!$I$94+PRINCIPAL!$I$94)),0,IF(AND(PRINCIPAL!$H$94&lt;&gt;"",L341=PRINCIPAL!$J$94),VLOOKUP($N$321,'Banco de Dados'!$B$4:$J$50,8,FALSE)*PRINCIPAL!$H$94*(1-(PRINCIPAL!$K$94/100)),IF(AND(PRINCIPAL!$H$94&lt;&gt;"",L341=PRINCIPAL!$L$94),VLOOKUP($N$321,'Banco de Dados'!$B$4:$J$50,8,FALSE)*PRINCIPAL!$H$94*(1-(PRINCIPAL!$M$94/100)),IF(AND(PRINCIPAL!$H$94&lt;&gt;"",L341=PRINCIPAL!$N$94),VLOOKUP($N$321,'Banco de Dados'!$B$4:$J$50,8,FALSE)*PRINCIPAL!$H$94*(1-(PRINCIPAL!$O$94/100)),IF(PRINCIPAL!$H$94&lt;&gt;"",VLOOKUP($N$321,'Banco de Dados'!$B$4:$J$50,8,FALSE)*PRINCIPAL!$H$94,IF(OR(L341=PRINCIPAL!$I$94,L341=PRINCIPAL!$I$94+PRINCIPAL!$I$94,L341=PRINCIPAL!$I$94+PRINCIPAL!$I$94+PRINCIPAL!$I$94),0,IF(L341=PRINCIPAL!$J$94,VLOOKUP($N$321,'Banco de Dados'!$B$4:$J$50,6,FALSE)*(1-(PRINCIPAL!$K$94/100)),IF(L341=PRINCIPAL!$L$94,VLOOKUP($N$321,'Banco de Dados'!$B$4:$J$50,6,FALSE)*(1-(PRINCIPAL!$M$94/100)),IF(L341=PRINCIPAL!$N$94,VLOOKUP($N$321,'Banco de Dados'!$B$4:$J$50,6,FALSE)*(1-(PRINCIPAL!$O$94/100)),VLOOKUP($N$321,'Banco de Dados'!$B$4:$J$50,6,FALSE)))))))))),"")</f>
        <v/>
      </c>
      <c r="N341" s="25" t="str">
        <f>IFERROR(M341*(IFERROR(VLOOKUP($N$321,'Banco de Dados'!$B$4:$J$50,4,FALSE),"ERRO")),"")</f>
        <v/>
      </c>
      <c r="O341" s="25" t="str">
        <f t="shared" si="209"/>
        <v/>
      </c>
      <c r="P341" s="103" t="str">
        <f>IFERROR(O341*(C341*(PRINCIPAL!$G$94/100))*0.47*(44/12),"")</f>
        <v/>
      </c>
      <c r="Q341" s="107" t="str">
        <f>IFERROR(Q340+P341,"")</f>
        <v/>
      </c>
      <c r="R341" s="29" t="str">
        <f>IFERROR(IF(AND(PRINCIPAL!$H$95&lt;&gt;"",OR(L341=PRINCIPAL!$I$95,L341=PRINCIPAL!$I$95+PRINCIPAL!$I$95,L341=PRINCIPAL!$I$95+PRINCIPAL!$I$95+PRINCIPAL!$I$95)),0,IF(AND(PRINCIPAL!$H$95&lt;&gt;"",L341=PRINCIPAL!$J$95),VLOOKUP($S$321,'Banco de Dados'!$B$4:$J$50,8,FALSE)*PRINCIPAL!$H$95*(1-(PRINCIPAL!$K$95/100)),IF(AND(PRINCIPAL!$H$95&lt;&gt;"",L341=PRINCIPAL!$L$95),VLOOKUP($S$321,'Banco de Dados'!$B$4:$J$50,8,FALSE)*PRINCIPAL!$H$95*(1-(PRINCIPAL!$M$95/100)),IF(AND(PRINCIPAL!$H$95&lt;&gt;"",L341=PRINCIPAL!$N$95),VLOOKUP($S$321,'Banco de Dados'!$B$4:$J$50,8,FALSE)*PRINCIPAL!$H$95*(1-(PRINCIPAL!$O$95/100)),IF(PRINCIPAL!$H$95&lt;&gt;"",VLOOKUP($S$321,'Banco de Dados'!$B$4:$J$50,8,FALSE)*PRINCIPAL!$H$95,IF(OR(L341=PRINCIPAL!$I$95,L341=PRINCIPAL!$I$95+PRINCIPAL!$I$95,L341=PRINCIPAL!$I$95+PRINCIPAL!$I$95+PRINCIPAL!$I$95),0,IF(L341=PRINCIPAL!$J$95,VLOOKUP($S$321,'Banco de Dados'!$B$4:$J$50,6,FALSE)*(1-(PRINCIPAL!$K$95/100)),IF(L341=PRINCIPAL!$L$95,VLOOKUP($S$321,'Banco de Dados'!$B$4:$J$50,6,FALSE)*(1-(PRINCIPAL!$M$95/100)),IF(L341=PRINCIPAL!$N$95,VLOOKUP($S$321,'Banco de Dados'!$B$4:$J$50,6,FALSE)*(1-(PRINCIPAL!$O$95/100)),VLOOKUP($S$321,'Banco de Dados'!$B$4:$J$50,6,FALSE)))))))))),"")</f>
        <v/>
      </c>
      <c r="S341" s="29" t="str">
        <f>IFERROR(R341*(IFERROR(VLOOKUP($S$321,'Banco de Dados'!$B$4:$J$50,4,FALSE),"ERRO")),"")</f>
        <v/>
      </c>
      <c r="T341" s="29" t="str">
        <f t="shared" si="226"/>
        <v/>
      </c>
      <c r="U341" s="103" t="str">
        <f>IFERROR(T341*(C341*(PRINCIPAL!$G$95/100))*0.47*(44/12),"")</f>
        <v/>
      </c>
      <c r="V341" s="103" t="str">
        <f t="shared" si="202"/>
        <v/>
      </c>
      <c r="W341" s="30" t="str">
        <f>IFERROR(IF(AND(PRINCIPAL!$H$96&lt;&gt;"",OR(L341=PRINCIPAL!$I$96,L341=PRINCIPAL!$I$96+PRINCIPAL!$I$96,L341=PRINCIPAL!$I$96+PRINCIPAL!$I$96+PRINCIPAL!$I$96)),0,IF(AND(PRINCIPAL!$H$96&lt;&gt;"",L341=PRINCIPAL!$J$96),VLOOKUP($X$321,'Banco de Dados'!$B$4:$J$50,8,FALSE)*PRINCIPAL!$H$96*(1-(PRINCIPAL!$K$96/100)),IF(AND(PRINCIPAL!$H$96&lt;&gt;"",L341=PRINCIPAL!$L$96),VLOOKUP($X$321,'Banco de Dados'!$B$4:$J$50,8,FALSE)*PRINCIPAL!$H$96*(1-(PRINCIPAL!$M$96/100)),IF(AND(PRINCIPAL!$H$96&lt;&gt;"",L341=PRINCIPAL!$N$96),VLOOKUP($X$321,'Banco de Dados'!$B$4:$J$50,8,FALSE)*PRINCIPAL!$H$96*(1-(PRINCIPAL!$O$96/100)),IF(PRINCIPAL!$H$96&lt;&gt;"",VLOOKUP($X$321,'Banco de Dados'!$B$4:$J$50,8,FALSE)*PRINCIPAL!$H$96,IF(OR(L341=PRINCIPAL!$I$96,L341=PRINCIPAL!$I$96+PRINCIPAL!$I$96,L341=PRINCIPAL!$I$96+PRINCIPAL!$I$96+PRINCIPAL!$I$96),0,IF(L341=PRINCIPAL!$J$96,VLOOKUP($X$321,'Banco de Dados'!$B$4:$J$50,6,FALSE)*(1-(PRINCIPAL!$K$96/100)),IF(L341=PRINCIPAL!$L$96,VLOOKUP($X$321,'Banco de Dados'!$B$4:$J$50,6,FALSE)*(1-(PRINCIPAL!$M$96/100)),IF(L341=PRINCIPAL!$N$96,VLOOKUP($X$321,'Banco de Dados'!$B$4:$J$50,6,FALSE)*(1-(PRINCIPAL!$O$96/100)),VLOOKUP($X$321,'Banco de Dados'!$B$4:$J$50,6,FALSE)))))))))),"")</f>
        <v/>
      </c>
      <c r="X341" s="29" t="str">
        <f>IFERROR(W341*(IFERROR(VLOOKUP($X$321,'Banco de Dados'!$B$4:$J$50,4,FALSE),"ERRO")),"")</f>
        <v/>
      </c>
      <c r="Y341" s="29" t="str">
        <f t="shared" si="220"/>
        <v/>
      </c>
      <c r="Z341" s="103" t="str">
        <f>IFERROR(Y341*(C341*(PRINCIPAL!$G$96/100))*0.47*(44/12),"")</f>
        <v/>
      </c>
      <c r="AA341" s="111" t="str">
        <f t="shared" si="221"/>
        <v/>
      </c>
      <c r="AB341" s="30" t="str">
        <f>IFERROR(IF(AND(PRINCIPAL!$H$97&lt;&gt;"",OR(L341=PRINCIPAL!$I$97,L341=PRINCIPAL!$I$97+PRINCIPAL!$I$97,L341=PRINCIPAL!$I$97+PRINCIPAL!$I$97+PRINCIPAL!$I$97)),0,IF(AND(PRINCIPAL!$H$97&lt;&gt;"",L341=PRINCIPAL!$J$97),VLOOKUP($AC$321,'Banco de Dados'!$B$4:$J$50,8,FALSE)*PRINCIPAL!$H$97*(1-(PRINCIPAL!$K$97/100)),IF(AND(PRINCIPAL!$H$97&lt;&gt;"",L341=PRINCIPAL!$L$97),VLOOKUP($AC$321,'Banco de Dados'!$B$4:$J$50,8,FALSE)*PRINCIPAL!$H$97*(1-(PRINCIPAL!$M$97/100)),IF(AND(PRINCIPAL!$H$97&lt;&gt;"",L341=PRINCIPAL!$N$97),VLOOKUP($AC$321,'Banco de Dados'!$B$4:$J$50,8,FALSE)*PRINCIPAL!$H$97*(1-(PRINCIPAL!$O$97/100)),IF(PRINCIPAL!$H$97&lt;&gt;"",VLOOKUP($AC$321,'Banco de Dados'!$B$4:$J$50,8,FALSE)*PRINCIPAL!$H$97,IF(OR(L341=PRINCIPAL!$I$97,L341=PRINCIPAL!$I$97+PRINCIPAL!$I$97,L341=PRINCIPAL!$I$97+PRINCIPAL!$I$97+PRINCIPAL!$I$97),0,IF(L341=PRINCIPAL!$J$97,VLOOKUP($AC$321,'Banco de Dados'!$B$4:$J$50,6,FALSE)*(1-(PRINCIPAL!$K$97/100)),IF(L341=PRINCIPAL!$L$97,VLOOKUP($AC$321,'Banco de Dados'!$B$4:$J$50,6,FALSE)*(1-(PRINCIPAL!$M$97/100)),IF(L341=PRINCIPAL!$N$97,VLOOKUP($AC$321,'Banco de Dados'!$B$4:$J$50,6,FALSE)*(1-(PRINCIPAL!$O$97/100)),VLOOKUP($AC$321,'Banco de Dados'!$B$4:$J$50,6,FALSE)))))))))),"")</f>
        <v/>
      </c>
      <c r="AC341" s="29" t="str">
        <f>IFERROR(AB341*(IFERROR(VLOOKUP($AC$321,'Banco de Dados'!$B$4:$J$50,4,FALSE),"ERRO")),"")</f>
        <v/>
      </c>
      <c r="AD341" s="29" t="str">
        <f t="shared" si="211"/>
        <v/>
      </c>
      <c r="AE341" s="103" t="str">
        <f>IFERROR(AD341*(C341*(PRINCIPAL!$G$97/100))*0.47*(44/12),"")</f>
        <v/>
      </c>
      <c r="AF341" s="111" t="str">
        <f t="shared" si="212"/>
        <v/>
      </c>
      <c r="AG341" s="30" t="str">
        <f>IFERROR(IF(AND(PRINCIPAL!$H$98&lt;&gt;"",OR(L341=PRINCIPAL!$I$98,L341=PRINCIPAL!$I$98+PRINCIPAL!$I$98,L341=PRINCIPAL!$I$98+PRINCIPAL!$I$98+PRINCIPAL!$I$98)),0,IF(AND(PRINCIPAL!$H$98&lt;&gt;"",L341=PRINCIPAL!$J$98),VLOOKUP($AH$321,'Banco de Dados'!$B$4:$J$50,8,FALSE)*PRINCIPAL!$H$98*(1-(PRINCIPAL!$K$98/100)),IF(AND(PRINCIPAL!$H$98&lt;&gt;"",L341=PRINCIPAL!$L$98),VLOOKUP($AH$321,'Banco de Dados'!$B$4:$J$50,8,FALSE)*PRINCIPAL!$H$98*(1-(PRINCIPAL!$M$98/100)),IF(AND(PRINCIPAL!$H$98&lt;&gt;"",L341=PRINCIPAL!$N$98),VLOOKUP($AH$321,'Banco de Dados'!$B$4:$J$50,8,FALSE)*PRINCIPAL!$H$98*(1-(PRINCIPAL!$O$98/100)),IF(PRINCIPAL!$H$98&lt;&gt;"",VLOOKUP($AH$321,'Banco de Dados'!$B$4:$J$50,8,FALSE)*PRINCIPAL!$H$98,IF(OR(L341=PRINCIPAL!$I$98,L341=PRINCIPAL!$I$98+PRINCIPAL!$I$98,L341=PRINCIPAL!$I$98+PRINCIPAL!$I$98+PRINCIPAL!$I$98),0,IF(L341=PRINCIPAL!$J$98,VLOOKUP($AH$321,'Banco de Dados'!$B$4:$J$50,6,FALSE)*(1-(PRINCIPAL!$K$98/100)),IF(L341=PRINCIPAL!$L$98,VLOOKUP($AH$321,'Banco de Dados'!$B$4:$J$50,6,FALSE)*(1-(PRINCIPAL!$M$98/100)),IF(L341=PRINCIPAL!$N$98,VLOOKUP($AH$321,'Banco de Dados'!$B$4:$J$50,6,FALSE)*(1-(PRINCIPAL!$O$98/100)),VLOOKUP($AH$321,'Banco de Dados'!$B$4:$J$50,6,FALSE)))))))))),"")</f>
        <v/>
      </c>
      <c r="AH341" s="29" t="str">
        <f>IFERROR(AG341*(IFERROR(VLOOKUP($AH$321,'Banco de Dados'!$B$4:$J$50,4,FALSE),"ERRO")),"")</f>
        <v/>
      </c>
      <c r="AI341" s="29" t="str">
        <f t="shared" si="213"/>
        <v/>
      </c>
      <c r="AJ341" s="103" t="str">
        <f>IFERROR(AI341*(C341*(PRINCIPAL!$G$98/100))*0.47*(44/12),"")</f>
        <v/>
      </c>
      <c r="AK341" s="111" t="str">
        <f t="shared" si="222"/>
        <v/>
      </c>
      <c r="AL341" s="30" t="str">
        <f>IFERROR(IF(AND(PRINCIPAL!$H$99&lt;&gt;"",OR(L341=PRINCIPAL!$I$99,L341=PRINCIPAL!$I$99+PRINCIPAL!$I$99,L341=PRINCIPAL!$I$99+PRINCIPAL!$I$99+PRINCIPAL!$I$99)),0,IF(AND(PRINCIPAL!$H$99&lt;&gt;"",L341=PRINCIPAL!$J$99),VLOOKUP($AM$321,'Banco de Dados'!$B$4:$J$50,8,FALSE)*PRINCIPAL!$H$99*(1-(PRINCIPAL!$K$99/100)),IF(AND(PRINCIPAL!$H$99&lt;&gt;"",L341=PRINCIPAL!$L$99),VLOOKUP($AM$321,'Banco de Dados'!$B$4:$J$50,8,FALSE)*PRINCIPAL!$H$99*(1-(PRINCIPAL!$M$99/100)),IF(AND(PRINCIPAL!$H$99&lt;&gt;"",L341=PRINCIPAL!$N$99),VLOOKUP($AM$321,'Banco de Dados'!$B$4:$J$50,8,FALSE)*PRINCIPAL!$H$99*(1-(PRINCIPAL!$O$99/100)),IF(PRINCIPAL!$H$99&lt;&gt;"",VLOOKUP($AM$321,'Banco de Dados'!$B$4:$J$50,8,FALSE)*PRINCIPAL!$H$99,IF(OR(L341=PRINCIPAL!$I$99,L341=PRINCIPAL!$I$99+PRINCIPAL!$I$99,L341=PRINCIPAL!$I$99+PRINCIPAL!$I$99+PRINCIPAL!$I$99),0,IF(L341=PRINCIPAL!$J$99,VLOOKUP($AM$321,'Banco de Dados'!$B$4:$J$50,6,FALSE)*(1-(PRINCIPAL!$K$99/100)),IF(L341=PRINCIPAL!$L$99,VLOOKUP($AM$321,'Banco de Dados'!$B$4:$J$50,6,FALSE)*(1-(PRINCIPAL!$M$99/100)),IF(L341=PRINCIPAL!$N$99,VLOOKUP($AM$321,'Banco de Dados'!$B$4:$J$50,6,FALSE)*(1-(PRINCIPAL!$O$99/100)),VLOOKUP($AM$321,'Banco de Dados'!$B$4:$J$50,6,FALSE)))))))))),"")</f>
        <v/>
      </c>
      <c r="AM341" s="29" t="str">
        <f>IFERROR(AL341*(IFERROR(VLOOKUP($AM$321,'Banco de Dados'!$B$4:$J$50,4,FALSE),"ERRO")),"")</f>
        <v/>
      </c>
      <c r="AN341" s="29" t="str">
        <f t="shared" si="214"/>
        <v/>
      </c>
      <c r="AO341" s="103" t="str">
        <f>IFERROR(AN341*(C341*(PRINCIPAL!$G$99/100))*0.47*(44/12),"")</f>
        <v/>
      </c>
      <c r="AP341" s="111" t="str">
        <f t="shared" si="215"/>
        <v/>
      </c>
      <c r="AQ341" s="30" t="str">
        <f>IFERROR(IF(AND(PRINCIPAL!$H$100&lt;&gt;"",OR(L341=PRINCIPAL!$I$100,L341=PRINCIPAL!$I$100+PRINCIPAL!$I$100,L341=PRINCIPAL!$I$100+PRINCIPAL!$I$100+PRINCIPAL!$I$100)),0,IF(AND(PRINCIPAL!$H$100&lt;&gt;"",L341=PRINCIPAL!$J$100),VLOOKUP($AR$321,'Banco de Dados'!$B$4:$J$50,8,FALSE)*PRINCIPAL!$H$100*(1-(PRINCIPAL!$K$100/100)),IF(AND(PRINCIPAL!$H$100&lt;&gt;"",L341=PRINCIPAL!$L$100),VLOOKUP($AR$321,'Banco de Dados'!$B$4:$J$50,8,FALSE)*PRINCIPAL!$H$100*(1-(PRINCIPAL!$M$100/100)),IF(AND(PRINCIPAL!$H$100&lt;&gt;"",L341=PRINCIPAL!$N$100),VLOOKUP($AR$321,'Banco de Dados'!$B$4:$J$50,8,FALSE)*PRINCIPAL!$H$100*(1-(PRINCIPAL!$O$100/100)),IF(PRINCIPAL!$H$100&lt;&gt;"",VLOOKUP($AR$321,'Banco de Dados'!$B$4:$J$50,8,FALSE)*PRINCIPAL!$H$100,IF(OR(L341=PRINCIPAL!$I$100,L341=PRINCIPAL!$I$100+PRINCIPAL!$I$100,L341=PRINCIPAL!$I$100+PRINCIPAL!$I$100+PRINCIPAL!$I$100),0,IF(L341=PRINCIPAL!$J$100,VLOOKUP($AR$321,'Banco de Dados'!$B$4:$J$50,6,FALSE)*(1-(PRINCIPAL!$K$100/100)),IF(L341=PRINCIPAL!$L$100,VLOOKUP($AR$321,'Banco de Dados'!$B$4:$J$50,6,FALSE)*(1-(PRINCIPAL!$M$100/100)),IF(L341=PRINCIPAL!$N$100,VLOOKUP($AR$321,'Banco de Dados'!$B$4:$J$50,6,FALSE)*(1-(PRINCIPAL!$O$100/100)),VLOOKUP($AR$321,'Banco de Dados'!$B$4:$J$50,6,FALSE)))))))))),"")</f>
        <v/>
      </c>
      <c r="AR341" s="29" t="str">
        <f>IFERROR(AQ341*(IFERROR(VLOOKUP($AR$321,'Banco de Dados'!$B$4:$J$50,4,FALSE),"ERRO")),"")</f>
        <v/>
      </c>
      <c r="AS341" s="29" t="str">
        <f t="shared" si="216"/>
        <v/>
      </c>
      <c r="AT341" s="103" t="str">
        <f>IFERROR(AS341*(C341*(PRINCIPAL!$G$100/100))*0.47*(44/12),"")</f>
        <v/>
      </c>
      <c r="AU341" s="111" t="str">
        <f t="shared" si="217"/>
        <v/>
      </c>
      <c r="AV341" s="30" t="str">
        <f>IFERROR(IF(AND(PRINCIPAL!$H$101&lt;&gt;"",OR(L341=PRINCIPAL!$I$101,L341=PRINCIPAL!$I$101+PRINCIPAL!$I$101,L341=PRINCIPAL!$I$101+PRINCIPAL!$I$101+PRINCIPAL!$I$101)),0,IF(AND(PRINCIPAL!$H$101&lt;&gt;"",L341=PRINCIPAL!$J$101),VLOOKUP($AW$321,'Banco de Dados'!$B$4:$J$50,8,FALSE)*PRINCIPAL!$H$101*(1-(PRINCIPAL!$K$101/100)),IF(AND(PRINCIPAL!$H$101&lt;&gt;"",L341=PRINCIPAL!$L$101),VLOOKUP($AW$321,'Banco de Dados'!$B$4:$J$50,8,FALSE)*PRINCIPAL!$H$101*(1-(PRINCIPAL!$M$101/100)),IF(AND(PRINCIPAL!$H$101&lt;&gt;"",L341=PRINCIPAL!$N$101),VLOOKUP($AW$321,'Banco de Dados'!$B$4:$J$50,8,FALSE)*PRINCIPAL!$H$101*(1-(PRINCIPAL!$O$101/100)),IF(PRINCIPAL!$H$101&lt;&gt;"",VLOOKUP($AW$321,'Banco de Dados'!$B$4:$J$50,8,FALSE)*PRINCIPAL!$H$101,IF(OR(L341=PRINCIPAL!$I$101,L341=PRINCIPAL!$I$101+PRINCIPAL!$I$101,L341=PRINCIPAL!$I$101+PRINCIPAL!$I$101+PRINCIPAL!$I$101),0,IF(L341=PRINCIPAL!$J$101,VLOOKUP($AW$321,'Banco de Dados'!$B$4:$J$50,6,FALSE)*(1-(PRINCIPAL!$K$101/100)),IF(L341=PRINCIPAL!$L$101,VLOOKUP($AW$321,'Banco de Dados'!$B$4:$J$50,6,FALSE)*(1-(PRINCIPAL!$M$101/100)),IF(L341=PRINCIPAL!$N$101,VLOOKUP($AW$321,'Banco de Dados'!$B$4:$J$50,6,FALSE)*(1-(PRINCIPAL!$O$101/100)),VLOOKUP($AW$321,'Banco de Dados'!$B$4:$J$50,6,FALSE)))))))))),"")</f>
        <v/>
      </c>
      <c r="AW341" s="29" t="str">
        <f>IFERROR(AV341*(IFERROR(VLOOKUP($AW$321,'Banco de Dados'!$B$4:$J$50,4,FALSE),"ERRO")),"")</f>
        <v/>
      </c>
      <c r="AX341" s="29" t="str">
        <f t="shared" si="218"/>
        <v/>
      </c>
      <c r="AY341" s="103" t="str">
        <f>IFERROR(AX341*(C341*(PRINCIPAL!$G$101/100))*0.47*(44/12),"")</f>
        <v/>
      </c>
      <c r="AZ341" s="111" t="str">
        <f t="shared" si="223"/>
        <v/>
      </c>
      <c r="BA341" s="30" t="str">
        <f>IFERROR(IF(AND(PRINCIPAL!$H$102&lt;&gt;"",OR(L341=PRINCIPAL!$I$102,L341=PRINCIPAL!$I$102+PRINCIPAL!$I$102,L341=PRINCIPAL!$I$102+PRINCIPAL!$I$102+PRINCIPAL!$I$102)),0,IF(AND(PRINCIPAL!$H$102&lt;&gt;"",L341=PRINCIPAL!$J$102),VLOOKUP($BB$321,'Banco de Dados'!$B$4:$J$50,8,FALSE)*PRINCIPAL!$H$102*(1-(PRINCIPAL!$K$102/100)),IF(AND(PRINCIPAL!$H$102&lt;&gt;"",L341=PRINCIPAL!$L$102),VLOOKUP($BB$321,'Banco de Dados'!$B$4:$J$50,8,FALSE)*PRINCIPAL!$H$102*(1-(PRINCIPAL!$M$102/100)),IF(AND(PRINCIPAL!$H$102&lt;&gt;"",L341=PRINCIPAL!$N$102),VLOOKUP($BB$321,'Banco de Dados'!$B$4:$J$50,8,FALSE)*PRINCIPAL!$H$102*(1-(PRINCIPAL!$O$102/100)),IF(PRINCIPAL!$H$102&lt;&gt;"",VLOOKUP($BB$321,'Banco de Dados'!$B$4:$J$50,8,FALSE)*PRINCIPAL!$H$102,IF(OR(L341=PRINCIPAL!$I$102,L341=PRINCIPAL!$I$102+PRINCIPAL!$I$102,L341=PRINCIPAL!$I$102+PRINCIPAL!$I$102+PRINCIPAL!$I$102),0,IF(L341=PRINCIPAL!$J$102,VLOOKUP($BB$321,'Banco de Dados'!$B$4:$J$50,6,FALSE)*(1-(PRINCIPAL!$K$102/100)),IF(L341=PRINCIPAL!$L$102,VLOOKUP($BB$321,'Banco de Dados'!$B$4:$J$50,6,FALSE)*(1-(PRINCIPAL!$M$102/100)),IF(L341=PRINCIPAL!$N$102,VLOOKUP($BB$321,'Banco de Dados'!$B$4:$J$50,6,FALSE)*(1-(PRINCIPAL!$O$102/100)),VLOOKUP($BB$321,'Banco de Dados'!$B$4:$J$50,6,FALSE)))))))))),"")</f>
        <v/>
      </c>
      <c r="BB341" s="29" t="str">
        <f>IFERROR(BA341*(IFERROR(VLOOKUP($BB$321,'Banco de Dados'!$B$4:$J$50,4,FALSE),"ERRO")),"")</f>
        <v/>
      </c>
      <c r="BC341" s="29" t="str">
        <f t="shared" si="224"/>
        <v/>
      </c>
      <c r="BD341" s="103" t="str">
        <f>IFERROR(BC341*(C341*(PRINCIPAL!$G$102/100))*0.47*(44/12),"")</f>
        <v/>
      </c>
      <c r="BE341" s="111" t="str">
        <f t="shared" si="203"/>
        <v/>
      </c>
      <c r="BF341" s="30" t="str">
        <f>IFERROR(IF(AND(PRINCIPAL!$H$103&lt;&gt;"",OR(L341=PRINCIPAL!$I$103,L341=PRINCIPAL!$I$103+PRINCIPAL!$I$103,L341=PRINCIPAL!$I$103+PRINCIPAL!$I$103+PRINCIPAL!$I$103)),0,IF(AND(PRINCIPAL!$H$103&lt;&gt;"",L341=PRINCIPAL!$J$103),VLOOKUP($BG$321,'Banco de Dados'!$B$4:$J$50,8,FALSE)*PRINCIPAL!$H$103*(1-(PRINCIPAL!$K$103/100)),IF(AND(PRINCIPAL!$H$103&lt;&gt;"",L341=PRINCIPAL!$L$103),VLOOKUP($BG$321,'Banco de Dados'!$B$4:$J$50,8,FALSE)*PRINCIPAL!$H$103*(1-(PRINCIPAL!$M$103/100)),IF(AND(PRINCIPAL!$H$103&lt;&gt;"",L341=PRINCIPAL!$N$103),VLOOKUP($BG$321,'Banco de Dados'!$B$4:$J$50,8,FALSE)*PRINCIPAL!$H$103*(1-(PRINCIPAL!$O$103/100)),IF(PRINCIPAL!$H$103&lt;&gt;"",VLOOKUP($BG$321,'Banco de Dados'!$B$4:$J$50,8,FALSE)*PRINCIPAL!$H$103,IF(OR(L341=PRINCIPAL!$I$103,L341=PRINCIPAL!$I$103+PRINCIPAL!$I$103,L341=PRINCIPAL!$I$103+PRINCIPAL!$I$103+PRINCIPAL!$I$103),0,IF(L341=PRINCIPAL!$J$103,VLOOKUP($BG$321,'Banco de Dados'!$B$4:$J$50,6,FALSE)*(1-(PRINCIPAL!$K$103/100)),IF(L341=PRINCIPAL!$L$103,VLOOKUP($BG$321,'Banco de Dados'!$B$4:$J$50,6,FALSE)*(1-(PRINCIPAL!$M$103/100)),IF(L341=PRINCIPAL!$N$103,VLOOKUP($BG$321,'Banco de Dados'!$B$4:$J$50,6,FALSE)*(1-(PRINCIPAL!$O$103/100)),VLOOKUP($BG$321,'Banco de Dados'!$B$4:$J$50,6,FALSE)))))))))),"")</f>
        <v/>
      </c>
      <c r="BG341" s="29" t="str">
        <f>IFERROR(BF341*(IFERROR(VLOOKUP($BG$321,'Banco de Dados'!$B$4:$J$50,4,FALSE),"ERRO")),"")</f>
        <v/>
      </c>
      <c r="BH341" s="29" t="str">
        <f t="shared" si="219"/>
        <v/>
      </c>
      <c r="BI341" s="103" t="str">
        <f>IFERROR(BH341*(C341*(PRINCIPAL!$G$103/100))*0.47*(44/12),"")</f>
        <v/>
      </c>
      <c r="BJ341" s="102" t="str">
        <f t="shared" si="204"/>
        <v/>
      </c>
    </row>
    <row r="342" spans="2:62" ht="12.75" customHeight="1" x14ac:dyDescent="0.3">
      <c r="B342" s="326">
        <f t="shared" si="205"/>
        <v>2039</v>
      </c>
      <c r="C342" s="340"/>
      <c r="D342" s="1"/>
      <c r="E342" s="116">
        <v>19</v>
      </c>
      <c r="F342" s="24" t="str">
        <f>IFERROR(VLOOKUP($G$321,'Banco de Dados'!$B$4:$J$50,6,FALSE),"")</f>
        <v/>
      </c>
      <c r="G342" s="25" t="str">
        <f>IFERROR(F342*(IFERROR(VLOOKUP($G$321,'Banco de Dados'!$B$4:$J$50,4,FALSE),"ERRO")),"")</f>
        <v/>
      </c>
      <c r="H342" s="25" t="str">
        <f t="shared" si="206"/>
        <v/>
      </c>
      <c r="I342" s="103" t="str">
        <f t="shared" si="207"/>
        <v/>
      </c>
      <c r="J342" s="117" t="str">
        <f t="shared" si="208"/>
        <v/>
      </c>
      <c r="K342" s="1"/>
      <c r="L342" s="91">
        <v>19</v>
      </c>
      <c r="M342" s="24" t="str">
        <f>IFERROR(IF(AND(PRINCIPAL!$H$94&lt;&gt;"",OR(L342=PRINCIPAL!$I$94,L342=PRINCIPAL!$I$94+PRINCIPAL!$I$94,L342=PRINCIPAL!$I$94+PRINCIPAL!$I$94+PRINCIPAL!$I$94)),0,IF(AND(PRINCIPAL!$H$94&lt;&gt;"",L342=PRINCIPAL!$J$94),VLOOKUP($N$321,'Banco de Dados'!$B$4:$J$50,8,FALSE)*PRINCIPAL!$H$94*(1-(PRINCIPAL!$K$94/100)),IF(AND(PRINCIPAL!$H$94&lt;&gt;"",L342=PRINCIPAL!$L$94),VLOOKUP($N$321,'Banco de Dados'!$B$4:$J$50,8,FALSE)*PRINCIPAL!$H$94*(1-(PRINCIPAL!$M$94/100)),IF(AND(PRINCIPAL!$H$94&lt;&gt;"",L342=PRINCIPAL!$N$94),VLOOKUP($N$321,'Banco de Dados'!$B$4:$J$50,8,FALSE)*PRINCIPAL!$H$94*(1-(PRINCIPAL!$O$94/100)),IF(PRINCIPAL!$H$94&lt;&gt;"",VLOOKUP($N$321,'Banco de Dados'!$B$4:$J$50,8,FALSE)*PRINCIPAL!$H$94,IF(OR(L342=PRINCIPAL!$I$94,L342=PRINCIPAL!$I$94+PRINCIPAL!$I$94,L342=PRINCIPAL!$I$94+PRINCIPAL!$I$94+PRINCIPAL!$I$94),0,IF(L342=PRINCIPAL!$J$94,VLOOKUP($N$321,'Banco de Dados'!$B$4:$J$50,6,FALSE)*(1-(PRINCIPAL!$K$94/100)),IF(L342=PRINCIPAL!$L$94,VLOOKUP($N$321,'Banco de Dados'!$B$4:$J$50,6,FALSE)*(1-(PRINCIPAL!$M$94/100)),IF(L342=PRINCIPAL!$N$94,VLOOKUP($N$321,'Banco de Dados'!$B$4:$J$50,6,FALSE)*(1-(PRINCIPAL!$O$94/100)),VLOOKUP($N$321,'Banco de Dados'!$B$4:$J$50,6,FALSE)))))))))),"")</f>
        <v/>
      </c>
      <c r="N342" s="25" t="str">
        <f>IFERROR(M342*(IFERROR(VLOOKUP($N$321,'Banco de Dados'!$B$4:$J$50,4,FALSE),"ERRO")),"")</f>
        <v/>
      </c>
      <c r="O342" s="25" t="str">
        <f>IFERROR(M342+N342,"")</f>
        <v/>
      </c>
      <c r="P342" s="103" t="str">
        <f>IFERROR(O342*(C342*(PRINCIPAL!$G$94/100))*0.47*(44/12),"")</f>
        <v/>
      </c>
      <c r="Q342" s="107" t="str">
        <f>IFERROR(Q341+P342,"")</f>
        <v/>
      </c>
      <c r="R342" s="29" t="str">
        <f>IFERROR(IF(AND(PRINCIPAL!$H$95&lt;&gt;"",OR(L342=PRINCIPAL!$I$95,L342=PRINCIPAL!$I$95+PRINCIPAL!$I$95,L342=PRINCIPAL!$I$95+PRINCIPAL!$I$95+PRINCIPAL!$I$95)),0,IF(AND(PRINCIPAL!$H$95&lt;&gt;"",L342=PRINCIPAL!$J$95),VLOOKUP($S$321,'Banco de Dados'!$B$4:$J$50,8,FALSE)*PRINCIPAL!$H$95*(1-(PRINCIPAL!$K$95/100)),IF(AND(PRINCIPAL!$H$95&lt;&gt;"",L342=PRINCIPAL!$L$95),VLOOKUP($S$321,'Banco de Dados'!$B$4:$J$50,8,FALSE)*PRINCIPAL!$H$95*(1-(PRINCIPAL!$M$95/100)),IF(AND(PRINCIPAL!$H$95&lt;&gt;"",L342=PRINCIPAL!$N$95),VLOOKUP($S$321,'Banco de Dados'!$B$4:$J$50,8,FALSE)*PRINCIPAL!$H$95*(1-(PRINCIPAL!$O$95/100)),IF(PRINCIPAL!$H$95&lt;&gt;"",VLOOKUP($S$321,'Banco de Dados'!$B$4:$J$50,8,FALSE)*PRINCIPAL!$H$95,IF(OR(L342=PRINCIPAL!$I$95,L342=PRINCIPAL!$I$95+PRINCIPAL!$I$95,L342=PRINCIPAL!$I$95+PRINCIPAL!$I$95+PRINCIPAL!$I$95),0,IF(L342=PRINCIPAL!$J$95,VLOOKUP($S$321,'Banco de Dados'!$B$4:$J$50,6,FALSE)*(1-(PRINCIPAL!$K$95/100)),IF(L342=PRINCIPAL!$L$95,VLOOKUP($S$321,'Banco de Dados'!$B$4:$J$50,6,FALSE)*(1-(PRINCIPAL!$M$95/100)),IF(L342=PRINCIPAL!$N$95,VLOOKUP($S$321,'Banco de Dados'!$B$4:$J$50,6,FALSE)*(1-(PRINCIPAL!$O$95/100)),VLOOKUP($S$321,'Banco de Dados'!$B$4:$J$50,6,FALSE)))))))))),"")</f>
        <v/>
      </c>
      <c r="S342" s="29" t="str">
        <f>IFERROR(R342*(IFERROR(VLOOKUP($S$321,'Banco de Dados'!$B$4:$J$50,4,FALSE),"ERRO")),"")</f>
        <v/>
      </c>
      <c r="T342" s="29" t="str">
        <f t="shared" si="226"/>
        <v/>
      </c>
      <c r="U342" s="103" t="str">
        <f>IFERROR(T342*(C342*(PRINCIPAL!$G$95/100))*0.47*(44/12),"")</f>
        <v/>
      </c>
      <c r="V342" s="103" t="str">
        <f t="shared" si="202"/>
        <v/>
      </c>
      <c r="W342" s="30" t="str">
        <f>IFERROR(IF(AND(PRINCIPAL!$H$96&lt;&gt;"",OR(L342=PRINCIPAL!$I$96,L342=PRINCIPAL!$I$96+PRINCIPAL!$I$96,L342=PRINCIPAL!$I$96+PRINCIPAL!$I$96+PRINCIPAL!$I$96)),0,IF(AND(PRINCIPAL!$H$96&lt;&gt;"",L342=PRINCIPAL!$J$96),VLOOKUP($X$321,'Banco de Dados'!$B$4:$J$50,8,FALSE)*PRINCIPAL!$H$96*(1-(PRINCIPAL!$K$96/100)),IF(AND(PRINCIPAL!$H$96&lt;&gt;"",L342=PRINCIPAL!$L$96),VLOOKUP($X$321,'Banco de Dados'!$B$4:$J$50,8,FALSE)*PRINCIPAL!$H$96*(1-(PRINCIPAL!$M$96/100)),IF(AND(PRINCIPAL!$H$96&lt;&gt;"",L342=PRINCIPAL!$N$96),VLOOKUP($X$321,'Banco de Dados'!$B$4:$J$50,8,FALSE)*PRINCIPAL!$H$96*(1-(PRINCIPAL!$O$96/100)),IF(PRINCIPAL!$H$96&lt;&gt;"",VLOOKUP($X$321,'Banco de Dados'!$B$4:$J$50,8,FALSE)*PRINCIPAL!$H$96,IF(OR(L342=PRINCIPAL!$I$96,L342=PRINCIPAL!$I$96+PRINCIPAL!$I$96,L342=PRINCIPAL!$I$96+PRINCIPAL!$I$96+PRINCIPAL!$I$96),0,IF(L342=PRINCIPAL!$J$96,VLOOKUP($X$321,'Banco de Dados'!$B$4:$J$50,6,FALSE)*(1-(PRINCIPAL!$K$96/100)),IF(L342=PRINCIPAL!$L$96,VLOOKUP($X$321,'Banco de Dados'!$B$4:$J$50,6,FALSE)*(1-(PRINCIPAL!$M$96/100)),IF(L342=PRINCIPAL!$N$96,VLOOKUP($X$321,'Banco de Dados'!$B$4:$J$50,6,FALSE)*(1-(PRINCIPAL!$O$96/100)),VLOOKUP($X$321,'Banco de Dados'!$B$4:$J$50,6,FALSE)))))))))),"")</f>
        <v/>
      </c>
      <c r="X342" s="29" t="str">
        <f>IFERROR(W342*(IFERROR(VLOOKUP($X$321,'Banco de Dados'!$B$4:$J$50,4,FALSE),"ERRO")),"")</f>
        <v/>
      </c>
      <c r="Y342" s="29" t="str">
        <f t="shared" si="220"/>
        <v/>
      </c>
      <c r="Z342" s="103" t="str">
        <f>IFERROR(Y342*(C342*(PRINCIPAL!$G$96/100))*0.47*(44/12),"")</f>
        <v/>
      </c>
      <c r="AA342" s="111" t="str">
        <f t="shared" si="221"/>
        <v/>
      </c>
      <c r="AB342" s="30" t="str">
        <f>IFERROR(IF(AND(PRINCIPAL!$H$97&lt;&gt;"",OR(L342=PRINCIPAL!$I$97,L342=PRINCIPAL!$I$97+PRINCIPAL!$I$97,L342=PRINCIPAL!$I$97+PRINCIPAL!$I$97+PRINCIPAL!$I$97)),0,IF(AND(PRINCIPAL!$H$97&lt;&gt;"",L342=PRINCIPAL!$J$97),VLOOKUP($AC$321,'Banco de Dados'!$B$4:$J$50,8,FALSE)*PRINCIPAL!$H$97*(1-(PRINCIPAL!$K$97/100)),IF(AND(PRINCIPAL!$H$97&lt;&gt;"",L342=PRINCIPAL!$L$97),VLOOKUP($AC$321,'Banco de Dados'!$B$4:$J$50,8,FALSE)*PRINCIPAL!$H$97*(1-(PRINCIPAL!$M$97/100)),IF(AND(PRINCIPAL!$H$97&lt;&gt;"",L342=PRINCIPAL!$N$97),VLOOKUP($AC$321,'Banco de Dados'!$B$4:$J$50,8,FALSE)*PRINCIPAL!$H$97*(1-(PRINCIPAL!$O$97/100)),IF(PRINCIPAL!$H$97&lt;&gt;"",VLOOKUP($AC$321,'Banco de Dados'!$B$4:$J$50,8,FALSE)*PRINCIPAL!$H$97,IF(OR(L342=PRINCIPAL!$I$97,L342=PRINCIPAL!$I$97+PRINCIPAL!$I$97,L342=PRINCIPAL!$I$97+PRINCIPAL!$I$97+PRINCIPAL!$I$97),0,IF(L342=PRINCIPAL!$J$97,VLOOKUP($AC$321,'Banco de Dados'!$B$4:$J$50,6,FALSE)*(1-(PRINCIPAL!$K$97/100)),IF(L342=PRINCIPAL!$L$97,VLOOKUP($AC$321,'Banco de Dados'!$B$4:$J$50,6,FALSE)*(1-(PRINCIPAL!$M$97/100)),IF(L342=PRINCIPAL!$N$97,VLOOKUP($AC$321,'Banco de Dados'!$B$4:$J$50,6,FALSE)*(1-(PRINCIPAL!$O$97/100)),VLOOKUP($AC$321,'Banco de Dados'!$B$4:$J$50,6,FALSE)))))))))),"")</f>
        <v/>
      </c>
      <c r="AC342" s="29" t="str">
        <f>IFERROR(AB342*(IFERROR(VLOOKUP($AC$321,'Banco de Dados'!$B$4:$J$50,4,FALSE),"ERRO")),"")</f>
        <v/>
      </c>
      <c r="AD342" s="29" t="str">
        <f t="shared" si="211"/>
        <v/>
      </c>
      <c r="AE342" s="103" t="str">
        <f>IFERROR(AD342*(C342*(PRINCIPAL!$G$97/100))*0.47*(44/12),"")</f>
        <v/>
      </c>
      <c r="AF342" s="111" t="str">
        <f t="shared" si="212"/>
        <v/>
      </c>
      <c r="AG342" s="30" t="str">
        <f>IFERROR(IF(AND(PRINCIPAL!$H$98&lt;&gt;"",OR(L342=PRINCIPAL!$I$98,L342=PRINCIPAL!$I$98+PRINCIPAL!$I$98,L342=PRINCIPAL!$I$98+PRINCIPAL!$I$98+PRINCIPAL!$I$98)),0,IF(AND(PRINCIPAL!$H$98&lt;&gt;"",L342=PRINCIPAL!$J$98),VLOOKUP($AH$321,'Banco de Dados'!$B$4:$J$50,8,FALSE)*PRINCIPAL!$H$98*(1-(PRINCIPAL!$K$98/100)),IF(AND(PRINCIPAL!$H$98&lt;&gt;"",L342=PRINCIPAL!$L$98),VLOOKUP($AH$321,'Banco de Dados'!$B$4:$J$50,8,FALSE)*PRINCIPAL!$H$98*(1-(PRINCIPAL!$M$98/100)),IF(AND(PRINCIPAL!$H$98&lt;&gt;"",L342=PRINCIPAL!$N$98),VLOOKUP($AH$321,'Banco de Dados'!$B$4:$J$50,8,FALSE)*PRINCIPAL!$H$98*(1-(PRINCIPAL!$O$98/100)),IF(PRINCIPAL!$H$98&lt;&gt;"",VLOOKUP($AH$321,'Banco de Dados'!$B$4:$J$50,8,FALSE)*PRINCIPAL!$H$98,IF(OR(L342=PRINCIPAL!$I$98,L342=PRINCIPAL!$I$98+PRINCIPAL!$I$98,L342=PRINCIPAL!$I$98+PRINCIPAL!$I$98+PRINCIPAL!$I$98),0,IF(L342=PRINCIPAL!$J$98,VLOOKUP($AH$321,'Banco de Dados'!$B$4:$J$50,6,FALSE)*(1-(PRINCIPAL!$K$98/100)),IF(L342=PRINCIPAL!$L$98,VLOOKUP($AH$321,'Banco de Dados'!$B$4:$J$50,6,FALSE)*(1-(PRINCIPAL!$M$98/100)),IF(L342=PRINCIPAL!$N$98,VLOOKUP($AH$321,'Banco de Dados'!$B$4:$J$50,6,FALSE)*(1-(PRINCIPAL!$O$98/100)),VLOOKUP($AH$321,'Banco de Dados'!$B$4:$J$50,6,FALSE)))))))))),"")</f>
        <v/>
      </c>
      <c r="AH342" s="29" t="str">
        <f>IFERROR(AG342*(IFERROR(VLOOKUP($AH$321,'Banco de Dados'!$B$4:$J$50,4,FALSE),"ERRO")),"")</f>
        <v/>
      </c>
      <c r="AI342" s="29" t="str">
        <f t="shared" si="213"/>
        <v/>
      </c>
      <c r="AJ342" s="103" t="str">
        <f>IFERROR(AI342*(C342*(PRINCIPAL!$G$98/100))*0.47*(44/12),"")</f>
        <v/>
      </c>
      <c r="AK342" s="111" t="str">
        <f t="shared" si="222"/>
        <v/>
      </c>
      <c r="AL342" s="30" t="str">
        <f>IFERROR(IF(AND(PRINCIPAL!$H$99&lt;&gt;"",OR(L342=PRINCIPAL!$I$99,L342=PRINCIPAL!$I$99+PRINCIPAL!$I$99,L342=PRINCIPAL!$I$99+PRINCIPAL!$I$99+PRINCIPAL!$I$99)),0,IF(AND(PRINCIPAL!$H$99&lt;&gt;"",L342=PRINCIPAL!$J$99),VLOOKUP($AM$321,'Banco de Dados'!$B$4:$J$50,8,FALSE)*PRINCIPAL!$H$99*(1-(PRINCIPAL!$K$99/100)),IF(AND(PRINCIPAL!$H$99&lt;&gt;"",L342=PRINCIPAL!$L$99),VLOOKUP($AM$321,'Banco de Dados'!$B$4:$J$50,8,FALSE)*PRINCIPAL!$H$99*(1-(PRINCIPAL!$M$99/100)),IF(AND(PRINCIPAL!$H$99&lt;&gt;"",L342=PRINCIPAL!$N$99),VLOOKUP($AM$321,'Banco de Dados'!$B$4:$J$50,8,FALSE)*PRINCIPAL!$H$99*(1-(PRINCIPAL!$O$99/100)),IF(PRINCIPAL!$H$99&lt;&gt;"",VLOOKUP($AM$321,'Banco de Dados'!$B$4:$J$50,8,FALSE)*PRINCIPAL!$H$99,IF(OR(L342=PRINCIPAL!$I$99,L342=PRINCIPAL!$I$99+PRINCIPAL!$I$99,L342=PRINCIPAL!$I$99+PRINCIPAL!$I$99+PRINCIPAL!$I$99),0,IF(L342=PRINCIPAL!$J$99,VLOOKUP($AM$321,'Banco de Dados'!$B$4:$J$50,6,FALSE)*(1-(PRINCIPAL!$K$99/100)),IF(L342=PRINCIPAL!$L$99,VLOOKUP($AM$321,'Banco de Dados'!$B$4:$J$50,6,FALSE)*(1-(PRINCIPAL!$M$99/100)),IF(L342=PRINCIPAL!$N$99,VLOOKUP($AM$321,'Banco de Dados'!$B$4:$J$50,6,FALSE)*(1-(PRINCIPAL!$O$99/100)),VLOOKUP($AM$321,'Banco de Dados'!$B$4:$J$50,6,FALSE)))))))))),"")</f>
        <v/>
      </c>
      <c r="AM342" s="29" t="str">
        <f>IFERROR(AL342*(IFERROR(VLOOKUP($AM$321,'Banco de Dados'!$B$4:$J$50,4,FALSE),"ERRO")),"")</f>
        <v/>
      </c>
      <c r="AN342" s="29" t="str">
        <f t="shared" si="214"/>
        <v/>
      </c>
      <c r="AO342" s="103" t="str">
        <f>IFERROR(AN342*(C342*(PRINCIPAL!$G$99/100))*0.47*(44/12),"")</f>
        <v/>
      </c>
      <c r="AP342" s="111" t="str">
        <f t="shared" si="215"/>
        <v/>
      </c>
      <c r="AQ342" s="30" t="str">
        <f>IFERROR(IF(AND(PRINCIPAL!$H$100&lt;&gt;"",OR(L342=PRINCIPAL!$I$100,L342=PRINCIPAL!$I$100+PRINCIPAL!$I$100,L342=PRINCIPAL!$I$100+PRINCIPAL!$I$100+PRINCIPAL!$I$100)),0,IF(AND(PRINCIPAL!$H$100&lt;&gt;"",L342=PRINCIPAL!$J$100),VLOOKUP($AR$321,'Banco de Dados'!$B$4:$J$50,8,FALSE)*PRINCIPAL!$H$100*(1-(PRINCIPAL!$K$100/100)),IF(AND(PRINCIPAL!$H$100&lt;&gt;"",L342=PRINCIPAL!$L$100),VLOOKUP($AR$321,'Banco de Dados'!$B$4:$J$50,8,FALSE)*PRINCIPAL!$H$100*(1-(PRINCIPAL!$M$100/100)),IF(AND(PRINCIPAL!$H$100&lt;&gt;"",L342=PRINCIPAL!$N$100),VLOOKUP($AR$321,'Banco de Dados'!$B$4:$J$50,8,FALSE)*PRINCIPAL!$H$100*(1-(PRINCIPAL!$O$100/100)),IF(PRINCIPAL!$H$100&lt;&gt;"",VLOOKUP($AR$321,'Banco de Dados'!$B$4:$J$50,8,FALSE)*PRINCIPAL!$H$100,IF(OR(L342=PRINCIPAL!$I$100,L342=PRINCIPAL!$I$100+PRINCIPAL!$I$100,L342=PRINCIPAL!$I$100+PRINCIPAL!$I$100+PRINCIPAL!$I$100),0,IF(L342=PRINCIPAL!$J$100,VLOOKUP($AR$321,'Banco de Dados'!$B$4:$J$50,6,FALSE)*(1-(PRINCIPAL!$K$100/100)),IF(L342=PRINCIPAL!$L$100,VLOOKUP($AR$321,'Banco de Dados'!$B$4:$J$50,6,FALSE)*(1-(PRINCIPAL!$M$100/100)),IF(L342=PRINCIPAL!$N$100,VLOOKUP($AR$321,'Banco de Dados'!$B$4:$J$50,6,FALSE)*(1-(PRINCIPAL!$O$100/100)),VLOOKUP($AR$321,'Banco de Dados'!$B$4:$J$50,6,FALSE)))))))))),"")</f>
        <v/>
      </c>
      <c r="AR342" s="29" t="str">
        <f>IFERROR(AQ342*(IFERROR(VLOOKUP($AR$321,'Banco de Dados'!$B$4:$J$50,4,FALSE),"ERRO")),"")</f>
        <v/>
      </c>
      <c r="AS342" s="29" t="str">
        <f t="shared" si="216"/>
        <v/>
      </c>
      <c r="AT342" s="103" t="str">
        <f>IFERROR(AS342*(C342*(PRINCIPAL!$G$100/100))*0.47*(44/12),"")</f>
        <v/>
      </c>
      <c r="AU342" s="111" t="str">
        <f t="shared" si="217"/>
        <v/>
      </c>
      <c r="AV342" s="30" t="str">
        <f>IFERROR(IF(AND(PRINCIPAL!$H$101&lt;&gt;"",OR(L342=PRINCIPAL!$I$101,L342=PRINCIPAL!$I$101+PRINCIPAL!$I$101,L342=PRINCIPAL!$I$101+PRINCIPAL!$I$101+PRINCIPAL!$I$101)),0,IF(AND(PRINCIPAL!$H$101&lt;&gt;"",L342=PRINCIPAL!$J$101),VLOOKUP($AW$321,'Banco de Dados'!$B$4:$J$50,8,FALSE)*PRINCIPAL!$H$101*(1-(PRINCIPAL!$K$101/100)),IF(AND(PRINCIPAL!$H$101&lt;&gt;"",L342=PRINCIPAL!$L$101),VLOOKUP($AW$321,'Banco de Dados'!$B$4:$J$50,8,FALSE)*PRINCIPAL!$H$101*(1-(PRINCIPAL!$M$101/100)),IF(AND(PRINCIPAL!$H$101&lt;&gt;"",L342=PRINCIPAL!$N$101),VLOOKUP($AW$321,'Banco de Dados'!$B$4:$J$50,8,FALSE)*PRINCIPAL!$H$101*(1-(PRINCIPAL!$O$101/100)),IF(PRINCIPAL!$H$101&lt;&gt;"",VLOOKUP($AW$321,'Banco de Dados'!$B$4:$J$50,8,FALSE)*PRINCIPAL!$H$101,IF(OR(L342=PRINCIPAL!$I$101,L342=PRINCIPAL!$I$101+PRINCIPAL!$I$101,L342=PRINCIPAL!$I$101+PRINCIPAL!$I$101+PRINCIPAL!$I$101),0,IF(L342=PRINCIPAL!$J$101,VLOOKUP($AW$321,'Banco de Dados'!$B$4:$J$50,6,FALSE)*(1-(PRINCIPAL!$K$101/100)),IF(L342=PRINCIPAL!$L$101,VLOOKUP($AW$321,'Banco de Dados'!$B$4:$J$50,6,FALSE)*(1-(PRINCIPAL!$M$101/100)),IF(L342=PRINCIPAL!$N$101,VLOOKUP($AW$321,'Banco de Dados'!$B$4:$J$50,6,FALSE)*(1-(PRINCIPAL!$O$101/100)),VLOOKUP($AW$321,'Banco de Dados'!$B$4:$J$50,6,FALSE)))))))))),"")</f>
        <v/>
      </c>
      <c r="AW342" s="29" t="str">
        <f>IFERROR(AV342*(IFERROR(VLOOKUP($AW$321,'Banco de Dados'!$B$4:$J$50,4,FALSE),"ERRO")),"")</f>
        <v/>
      </c>
      <c r="AX342" s="29" t="str">
        <f t="shared" si="218"/>
        <v/>
      </c>
      <c r="AY342" s="103" t="str">
        <f>IFERROR(AX342*(C342*(PRINCIPAL!$G$101/100))*0.47*(44/12),"")</f>
        <v/>
      </c>
      <c r="AZ342" s="111" t="str">
        <f t="shared" si="223"/>
        <v/>
      </c>
      <c r="BA342" s="30" t="str">
        <f>IFERROR(IF(AND(PRINCIPAL!$H$102&lt;&gt;"",OR(L342=PRINCIPAL!$I$102,L342=PRINCIPAL!$I$102+PRINCIPAL!$I$102,L342=PRINCIPAL!$I$102+PRINCIPAL!$I$102+PRINCIPAL!$I$102)),0,IF(AND(PRINCIPAL!$H$102&lt;&gt;"",L342=PRINCIPAL!$J$102),VLOOKUP($BB$321,'Banco de Dados'!$B$4:$J$50,8,FALSE)*PRINCIPAL!$H$102*(1-(PRINCIPAL!$K$102/100)),IF(AND(PRINCIPAL!$H$102&lt;&gt;"",L342=PRINCIPAL!$L$102),VLOOKUP($BB$321,'Banco de Dados'!$B$4:$J$50,8,FALSE)*PRINCIPAL!$H$102*(1-(PRINCIPAL!$M$102/100)),IF(AND(PRINCIPAL!$H$102&lt;&gt;"",L342=PRINCIPAL!$N$102),VLOOKUP($BB$321,'Banco de Dados'!$B$4:$J$50,8,FALSE)*PRINCIPAL!$H$102*(1-(PRINCIPAL!$O$102/100)),IF(PRINCIPAL!$H$102&lt;&gt;"",VLOOKUP($BB$321,'Banco de Dados'!$B$4:$J$50,8,FALSE)*PRINCIPAL!$H$102,IF(OR(L342=PRINCIPAL!$I$102,L342=PRINCIPAL!$I$102+PRINCIPAL!$I$102,L342=PRINCIPAL!$I$102+PRINCIPAL!$I$102+PRINCIPAL!$I$102),0,IF(L342=PRINCIPAL!$J$102,VLOOKUP($BB$321,'Banco de Dados'!$B$4:$J$50,6,FALSE)*(1-(PRINCIPAL!$K$102/100)),IF(L342=PRINCIPAL!$L$102,VLOOKUP($BB$321,'Banco de Dados'!$B$4:$J$50,6,FALSE)*(1-(PRINCIPAL!$M$102/100)),IF(L342=PRINCIPAL!$N$102,VLOOKUP($BB$321,'Banco de Dados'!$B$4:$J$50,6,FALSE)*(1-(PRINCIPAL!$O$102/100)),VLOOKUP($BB$321,'Banco de Dados'!$B$4:$J$50,6,FALSE)))))))))),"")</f>
        <v/>
      </c>
      <c r="BB342" s="29" t="str">
        <f>IFERROR(BA342*(IFERROR(VLOOKUP($BB$321,'Banco de Dados'!$B$4:$J$50,4,FALSE),"ERRO")),"")</f>
        <v/>
      </c>
      <c r="BC342" s="29" t="str">
        <f t="shared" si="224"/>
        <v/>
      </c>
      <c r="BD342" s="103" t="str">
        <f>IFERROR(BC342*(C342*(PRINCIPAL!$G$102/100))*0.47*(44/12),"")</f>
        <v/>
      </c>
      <c r="BE342" s="111" t="str">
        <f t="shared" si="203"/>
        <v/>
      </c>
      <c r="BF342" s="30" t="str">
        <f>IFERROR(IF(AND(PRINCIPAL!$H$103&lt;&gt;"",OR(L342=PRINCIPAL!$I$103,L342=PRINCIPAL!$I$103+PRINCIPAL!$I$103,L342=PRINCIPAL!$I$103+PRINCIPAL!$I$103+PRINCIPAL!$I$103)),0,IF(AND(PRINCIPAL!$H$103&lt;&gt;"",L342=PRINCIPAL!$J$103),VLOOKUP($BG$321,'Banco de Dados'!$B$4:$J$50,8,FALSE)*PRINCIPAL!$H$103*(1-(PRINCIPAL!$K$103/100)),IF(AND(PRINCIPAL!$H$103&lt;&gt;"",L342=PRINCIPAL!$L$103),VLOOKUP($BG$321,'Banco de Dados'!$B$4:$J$50,8,FALSE)*PRINCIPAL!$H$103*(1-(PRINCIPAL!$M$103/100)),IF(AND(PRINCIPAL!$H$103&lt;&gt;"",L342=PRINCIPAL!$N$103),VLOOKUP($BG$321,'Banco de Dados'!$B$4:$J$50,8,FALSE)*PRINCIPAL!$H$103*(1-(PRINCIPAL!$O$103/100)),IF(PRINCIPAL!$H$103&lt;&gt;"",VLOOKUP($BG$321,'Banco de Dados'!$B$4:$J$50,8,FALSE)*PRINCIPAL!$H$103,IF(OR(L342=PRINCIPAL!$I$103,L342=PRINCIPAL!$I$103+PRINCIPAL!$I$103,L342=PRINCIPAL!$I$103+PRINCIPAL!$I$103+PRINCIPAL!$I$103),0,IF(L342=PRINCIPAL!$J$103,VLOOKUP($BG$321,'Banco de Dados'!$B$4:$J$50,6,FALSE)*(1-(PRINCIPAL!$K$103/100)),IF(L342=PRINCIPAL!$L$103,VLOOKUP($BG$321,'Banco de Dados'!$B$4:$J$50,6,FALSE)*(1-(PRINCIPAL!$M$103/100)),IF(L342=PRINCIPAL!$N$103,VLOOKUP($BG$321,'Banco de Dados'!$B$4:$J$50,6,FALSE)*(1-(PRINCIPAL!$O$103/100)),VLOOKUP($BG$321,'Banco de Dados'!$B$4:$J$50,6,FALSE)))))))))),"")</f>
        <v/>
      </c>
      <c r="BG342" s="29" t="str">
        <f>IFERROR(BF342*(IFERROR(VLOOKUP($BG$321,'Banco de Dados'!$B$4:$J$50,4,FALSE),"ERRO")),"")</f>
        <v/>
      </c>
      <c r="BH342" s="29" t="str">
        <f t="shared" si="219"/>
        <v/>
      </c>
      <c r="BI342" s="103" t="str">
        <f>IFERROR(BH342*(C342*(PRINCIPAL!$G$103/100))*0.47*(44/12),"")</f>
        <v/>
      </c>
      <c r="BJ342" s="102" t="str">
        <f t="shared" si="204"/>
        <v/>
      </c>
    </row>
    <row r="343" spans="2:62" ht="12.75" customHeight="1" x14ac:dyDescent="0.3">
      <c r="B343" s="326">
        <f t="shared" si="205"/>
        <v>2040</v>
      </c>
      <c r="C343" s="340"/>
      <c r="D343" s="1"/>
      <c r="E343" s="116">
        <v>20</v>
      </c>
      <c r="F343" s="24" t="str">
        <f>IFERROR(VLOOKUP($G$321,'Banco de Dados'!$B$4:$J$50,6,FALSE),"")</f>
        <v/>
      </c>
      <c r="G343" s="25" t="str">
        <f>IFERROR(F343*(IFERROR(VLOOKUP($G$321,'Banco de Dados'!$B$4:$J$50,4,FALSE),"ERRO")),"")</f>
        <v/>
      </c>
      <c r="H343" s="25" t="str">
        <f t="shared" si="206"/>
        <v/>
      </c>
      <c r="I343" s="103" t="str">
        <f t="shared" si="207"/>
        <v/>
      </c>
      <c r="J343" s="117" t="str">
        <f t="shared" si="208"/>
        <v/>
      </c>
      <c r="K343" s="1"/>
      <c r="L343" s="91">
        <v>20</v>
      </c>
      <c r="M343" s="24" t="str">
        <f>IFERROR(IF(AND(PRINCIPAL!$H$94&lt;&gt;"",OR(L343=PRINCIPAL!$I$94,L343=PRINCIPAL!$I$94+PRINCIPAL!$I$94,L343=PRINCIPAL!$I$94+PRINCIPAL!$I$94+PRINCIPAL!$I$94)),0,IF(AND(PRINCIPAL!$H$94&lt;&gt;"",L343=PRINCIPAL!$J$94),VLOOKUP($N$321,'Banco de Dados'!$B$4:$J$50,8,FALSE)*PRINCIPAL!$H$94*(1-(PRINCIPAL!$K$94/100)),IF(AND(PRINCIPAL!$H$94&lt;&gt;"",L343=PRINCIPAL!$L$94),VLOOKUP($N$321,'Banco de Dados'!$B$4:$J$50,8,FALSE)*PRINCIPAL!$H$94*(1-(PRINCIPAL!$M$94/100)),IF(AND(PRINCIPAL!$H$94&lt;&gt;"",L343=PRINCIPAL!$N$94),VLOOKUP($N$321,'Banco de Dados'!$B$4:$J$50,8,FALSE)*PRINCIPAL!$H$94*(1-(PRINCIPAL!$O$94/100)),IF(PRINCIPAL!$H$94&lt;&gt;"",VLOOKUP($N$321,'Banco de Dados'!$B$4:$J$50,8,FALSE)*PRINCIPAL!$H$94,IF(OR(L343=PRINCIPAL!$I$94,L343=PRINCIPAL!$I$94+PRINCIPAL!$I$94,L343=PRINCIPAL!$I$94+PRINCIPAL!$I$94+PRINCIPAL!$I$94),0,IF(L343=PRINCIPAL!$J$94,VLOOKUP($N$321,'Banco de Dados'!$B$4:$J$50,6,FALSE)*(1-(PRINCIPAL!$K$94/100)),IF(L343=PRINCIPAL!$L$94,VLOOKUP($N$321,'Banco de Dados'!$B$4:$J$50,6,FALSE)*(1-(PRINCIPAL!$M$94/100)),IF(L343=PRINCIPAL!$N$94,VLOOKUP($N$321,'Banco de Dados'!$B$4:$J$50,6,FALSE)*(1-(PRINCIPAL!$O$94/100)),VLOOKUP($N$321,'Banco de Dados'!$B$4:$J$50,6,FALSE)))))))))),"")</f>
        <v/>
      </c>
      <c r="N343" s="25" t="str">
        <f>IFERROR(M343*(IFERROR(VLOOKUP($N$321,'Banco de Dados'!$B$4:$J$50,4,FALSE),"ERRO")),"")</f>
        <v/>
      </c>
      <c r="O343" s="25" t="str">
        <f t="shared" ref="O343:O358" si="227">IFERROR(M343+N343,"")</f>
        <v/>
      </c>
      <c r="P343" s="103" t="str">
        <f>IFERROR(O343*(C343*(PRINCIPAL!$G$94/100))*0.47*(44/12),"")</f>
        <v/>
      </c>
      <c r="Q343" s="107" t="str">
        <f t="shared" ref="Q343:Q348" si="228">IFERROR(Q342+P343,"")</f>
        <v/>
      </c>
      <c r="R343" s="29" t="str">
        <f>IFERROR(IF(AND(PRINCIPAL!$H$95&lt;&gt;"",OR(L343=PRINCIPAL!$I$95,L343=PRINCIPAL!$I$95+PRINCIPAL!$I$95,L343=PRINCIPAL!$I$95+PRINCIPAL!$I$95+PRINCIPAL!$I$95)),0,IF(AND(PRINCIPAL!$H$95&lt;&gt;"",L343=PRINCIPAL!$J$95),VLOOKUP($S$321,'Banco de Dados'!$B$4:$J$50,8,FALSE)*PRINCIPAL!$H$95*(1-(PRINCIPAL!$K$95/100)),IF(AND(PRINCIPAL!$H$95&lt;&gt;"",L343=PRINCIPAL!$L$95),VLOOKUP($S$321,'Banco de Dados'!$B$4:$J$50,8,FALSE)*PRINCIPAL!$H$95*(1-(PRINCIPAL!$M$95/100)),IF(AND(PRINCIPAL!$H$95&lt;&gt;"",L343=PRINCIPAL!$N$95),VLOOKUP($S$321,'Banco de Dados'!$B$4:$J$50,8,FALSE)*PRINCIPAL!$H$95*(1-(PRINCIPAL!$O$95/100)),IF(PRINCIPAL!$H$95&lt;&gt;"",VLOOKUP($S$321,'Banco de Dados'!$B$4:$J$50,8,FALSE)*PRINCIPAL!$H$95,IF(OR(L343=PRINCIPAL!$I$95,L343=PRINCIPAL!$I$95+PRINCIPAL!$I$95,L343=PRINCIPAL!$I$95+PRINCIPAL!$I$95+PRINCIPAL!$I$95),0,IF(L343=PRINCIPAL!$J$95,VLOOKUP($S$321,'Banco de Dados'!$B$4:$J$50,6,FALSE)*(1-(PRINCIPAL!$K$95/100)),IF(L343=PRINCIPAL!$L$95,VLOOKUP($S$321,'Banco de Dados'!$B$4:$J$50,6,FALSE)*(1-(PRINCIPAL!$M$95/100)),IF(L343=PRINCIPAL!$N$95,VLOOKUP($S$321,'Banco de Dados'!$B$4:$J$50,6,FALSE)*(1-(PRINCIPAL!$O$95/100)),VLOOKUP($S$321,'Banco de Dados'!$B$4:$J$50,6,FALSE)))))))))),"")</f>
        <v/>
      </c>
      <c r="S343" s="29" t="str">
        <f>IFERROR(R343*(IFERROR(VLOOKUP($S$321,'Banco de Dados'!$B$4:$J$50,4,FALSE),"ERRO")),"")</f>
        <v/>
      </c>
      <c r="T343" s="29" t="str">
        <f t="shared" si="226"/>
        <v/>
      </c>
      <c r="U343" s="103" t="str">
        <f>IFERROR(T343*(C343*(PRINCIPAL!$G$95/100))*0.47*(44/12),"")</f>
        <v/>
      </c>
      <c r="V343" s="103" t="str">
        <f t="shared" si="202"/>
        <v/>
      </c>
      <c r="W343" s="30" t="str">
        <f>IFERROR(IF(AND(PRINCIPAL!$H$96&lt;&gt;"",OR(L343=PRINCIPAL!$I$96,L343=PRINCIPAL!$I$96+PRINCIPAL!$I$96,L343=PRINCIPAL!$I$96+PRINCIPAL!$I$96+PRINCIPAL!$I$96)),0,IF(AND(PRINCIPAL!$H$96&lt;&gt;"",L343=PRINCIPAL!$J$96),VLOOKUP($X$321,'Banco de Dados'!$B$4:$J$50,8,FALSE)*PRINCIPAL!$H$96*(1-(PRINCIPAL!$K$96/100)),IF(AND(PRINCIPAL!$H$96&lt;&gt;"",L343=PRINCIPAL!$L$96),VLOOKUP($X$321,'Banco de Dados'!$B$4:$J$50,8,FALSE)*PRINCIPAL!$H$96*(1-(PRINCIPAL!$M$96/100)),IF(AND(PRINCIPAL!$H$96&lt;&gt;"",L343=PRINCIPAL!$N$96),VLOOKUP($X$321,'Banco de Dados'!$B$4:$J$50,8,FALSE)*PRINCIPAL!$H$96*(1-(PRINCIPAL!$O$96/100)),IF(PRINCIPAL!$H$96&lt;&gt;"",VLOOKUP($X$321,'Banco de Dados'!$B$4:$J$50,8,FALSE)*PRINCIPAL!$H$96,IF(OR(L343=PRINCIPAL!$I$96,L343=PRINCIPAL!$I$96+PRINCIPAL!$I$96,L343=PRINCIPAL!$I$96+PRINCIPAL!$I$96+PRINCIPAL!$I$96),0,IF(L343=PRINCIPAL!$J$96,VLOOKUP($X$321,'Banco de Dados'!$B$4:$J$50,6,FALSE)*(1-(PRINCIPAL!$K$96/100)),IF(L343=PRINCIPAL!$L$96,VLOOKUP($X$321,'Banco de Dados'!$B$4:$J$50,6,FALSE)*(1-(PRINCIPAL!$M$96/100)),IF(L343=PRINCIPAL!$N$96,VLOOKUP($X$321,'Banco de Dados'!$B$4:$J$50,6,FALSE)*(1-(PRINCIPAL!$O$96/100)),VLOOKUP($X$321,'Banco de Dados'!$B$4:$J$50,6,FALSE)))))))))),"")</f>
        <v/>
      </c>
      <c r="X343" s="29" t="str">
        <f>IFERROR(W343*(IFERROR(VLOOKUP($X$321,'Banco de Dados'!$B$4:$J$50,4,FALSE),"ERRO")),"")</f>
        <v/>
      </c>
      <c r="Y343" s="29" t="str">
        <f t="shared" si="220"/>
        <v/>
      </c>
      <c r="Z343" s="103" t="str">
        <f>IFERROR(Y343*(C343*(PRINCIPAL!$G$96/100))*0.47*(44/12),"")</f>
        <v/>
      </c>
      <c r="AA343" s="111" t="str">
        <f t="shared" si="221"/>
        <v/>
      </c>
      <c r="AB343" s="30" t="str">
        <f>IFERROR(IF(AND(PRINCIPAL!$H$97&lt;&gt;"",OR(L343=PRINCIPAL!$I$97,L343=PRINCIPAL!$I$97+PRINCIPAL!$I$97,L343=PRINCIPAL!$I$97+PRINCIPAL!$I$97+PRINCIPAL!$I$97)),0,IF(AND(PRINCIPAL!$H$97&lt;&gt;"",L343=PRINCIPAL!$J$97),VLOOKUP($AC$321,'Banco de Dados'!$B$4:$J$50,8,FALSE)*PRINCIPAL!$H$97*(1-(PRINCIPAL!$K$97/100)),IF(AND(PRINCIPAL!$H$97&lt;&gt;"",L343=PRINCIPAL!$L$97),VLOOKUP($AC$321,'Banco de Dados'!$B$4:$J$50,8,FALSE)*PRINCIPAL!$H$97*(1-(PRINCIPAL!$M$97/100)),IF(AND(PRINCIPAL!$H$97&lt;&gt;"",L343=PRINCIPAL!$N$97),VLOOKUP($AC$321,'Banco de Dados'!$B$4:$J$50,8,FALSE)*PRINCIPAL!$H$97*(1-(PRINCIPAL!$O$97/100)),IF(PRINCIPAL!$H$97&lt;&gt;"",VLOOKUP($AC$321,'Banco de Dados'!$B$4:$J$50,8,FALSE)*PRINCIPAL!$H$97,IF(OR(L343=PRINCIPAL!$I$97,L343=PRINCIPAL!$I$97+PRINCIPAL!$I$97,L343=PRINCIPAL!$I$97+PRINCIPAL!$I$97+PRINCIPAL!$I$97),0,IF(L343=PRINCIPAL!$J$97,VLOOKUP($AC$321,'Banco de Dados'!$B$4:$J$50,6,FALSE)*(1-(PRINCIPAL!$K$97/100)),IF(L343=PRINCIPAL!$L$97,VLOOKUP($AC$321,'Banco de Dados'!$B$4:$J$50,6,FALSE)*(1-(PRINCIPAL!$M$97/100)),IF(L343=PRINCIPAL!$N$97,VLOOKUP($AC$321,'Banco de Dados'!$B$4:$J$50,6,FALSE)*(1-(PRINCIPAL!$O$97/100)),VLOOKUP($AC$321,'Banco de Dados'!$B$4:$J$50,6,FALSE)))))))))),"")</f>
        <v/>
      </c>
      <c r="AC343" s="29" t="str">
        <f>IFERROR(AB343*(IFERROR(VLOOKUP($AC$321,'Banco de Dados'!$B$4:$J$50,4,FALSE),"ERRO")),"")</f>
        <v/>
      </c>
      <c r="AD343" s="29" t="str">
        <f t="shared" si="211"/>
        <v/>
      </c>
      <c r="AE343" s="103" t="str">
        <f>IFERROR(AD343*(C343*(PRINCIPAL!$G$97/100))*0.47*(44/12),"")</f>
        <v/>
      </c>
      <c r="AF343" s="111" t="str">
        <f t="shared" si="212"/>
        <v/>
      </c>
      <c r="AG343" s="30" t="str">
        <f>IFERROR(IF(AND(PRINCIPAL!$H$98&lt;&gt;"",OR(L343=PRINCIPAL!$I$98,L343=PRINCIPAL!$I$98+PRINCIPAL!$I$98,L343=PRINCIPAL!$I$98+PRINCIPAL!$I$98+PRINCIPAL!$I$98)),0,IF(AND(PRINCIPAL!$H$98&lt;&gt;"",L343=PRINCIPAL!$J$98),VLOOKUP($AH$321,'Banco de Dados'!$B$4:$J$50,8,FALSE)*PRINCIPAL!$H$98*(1-(PRINCIPAL!$K$98/100)),IF(AND(PRINCIPAL!$H$98&lt;&gt;"",L343=PRINCIPAL!$L$98),VLOOKUP($AH$321,'Banco de Dados'!$B$4:$J$50,8,FALSE)*PRINCIPAL!$H$98*(1-(PRINCIPAL!$M$98/100)),IF(AND(PRINCIPAL!$H$98&lt;&gt;"",L343=PRINCIPAL!$N$98),VLOOKUP($AH$321,'Banco de Dados'!$B$4:$J$50,8,FALSE)*PRINCIPAL!$H$98*(1-(PRINCIPAL!$O$98/100)),IF(PRINCIPAL!$H$98&lt;&gt;"",VLOOKUP($AH$321,'Banco de Dados'!$B$4:$J$50,8,FALSE)*PRINCIPAL!$H$98,IF(OR(L343=PRINCIPAL!$I$98,L343=PRINCIPAL!$I$98+PRINCIPAL!$I$98,L343=PRINCIPAL!$I$98+PRINCIPAL!$I$98+PRINCIPAL!$I$98),0,IF(L343=PRINCIPAL!$J$98,VLOOKUP($AH$321,'Banco de Dados'!$B$4:$J$50,6,FALSE)*(1-(PRINCIPAL!$K$98/100)),IF(L343=PRINCIPAL!$L$98,VLOOKUP($AH$321,'Banco de Dados'!$B$4:$J$50,6,FALSE)*(1-(PRINCIPAL!$M$98/100)),IF(L343=PRINCIPAL!$N$98,VLOOKUP($AH$321,'Banco de Dados'!$B$4:$J$50,6,FALSE)*(1-(PRINCIPAL!$O$98/100)),VLOOKUP($AH$321,'Banco de Dados'!$B$4:$J$50,6,FALSE)))))))))),"")</f>
        <v/>
      </c>
      <c r="AH343" s="29" t="str">
        <f>IFERROR(AG343*(IFERROR(VLOOKUP($AH$321,'Banco de Dados'!$B$4:$J$50,4,FALSE),"ERRO")),"")</f>
        <v/>
      </c>
      <c r="AI343" s="29" t="str">
        <f t="shared" si="213"/>
        <v/>
      </c>
      <c r="AJ343" s="103" t="str">
        <f>IFERROR(AI343*(C343*(PRINCIPAL!$G$98/100))*0.47*(44/12),"")</f>
        <v/>
      </c>
      <c r="AK343" s="111" t="str">
        <f t="shared" si="222"/>
        <v/>
      </c>
      <c r="AL343" s="30" t="str">
        <f>IFERROR(IF(AND(PRINCIPAL!$H$99&lt;&gt;"",OR(L343=PRINCIPAL!$I$99,L343=PRINCIPAL!$I$99+PRINCIPAL!$I$99,L343=PRINCIPAL!$I$99+PRINCIPAL!$I$99+PRINCIPAL!$I$99)),0,IF(AND(PRINCIPAL!$H$99&lt;&gt;"",L343=PRINCIPAL!$J$99),VLOOKUP($AM$321,'Banco de Dados'!$B$4:$J$50,8,FALSE)*PRINCIPAL!$H$99*(1-(PRINCIPAL!$K$99/100)),IF(AND(PRINCIPAL!$H$99&lt;&gt;"",L343=PRINCIPAL!$L$99),VLOOKUP($AM$321,'Banco de Dados'!$B$4:$J$50,8,FALSE)*PRINCIPAL!$H$99*(1-(PRINCIPAL!$M$99/100)),IF(AND(PRINCIPAL!$H$99&lt;&gt;"",L343=PRINCIPAL!$N$99),VLOOKUP($AM$321,'Banco de Dados'!$B$4:$J$50,8,FALSE)*PRINCIPAL!$H$99*(1-(PRINCIPAL!$O$99/100)),IF(PRINCIPAL!$H$99&lt;&gt;"",VLOOKUP($AM$321,'Banco de Dados'!$B$4:$J$50,8,FALSE)*PRINCIPAL!$H$99,IF(OR(L343=PRINCIPAL!$I$99,L343=PRINCIPAL!$I$99+PRINCIPAL!$I$99,L343=PRINCIPAL!$I$99+PRINCIPAL!$I$99+PRINCIPAL!$I$99),0,IF(L343=PRINCIPAL!$J$99,VLOOKUP($AM$321,'Banco de Dados'!$B$4:$J$50,6,FALSE)*(1-(PRINCIPAL!$K$99/100)),IF(L343=PRINCIPAL!$L$99,VLOOKUP($AM$321,'Banco de Dados'!$B$4:$J$50,6,FALSE)*(1-(PRINCIPAL!$M$99/100)),IF(L343=PRINCIPAL!$N$99,VLOOKUP($AM$321,'Banco de Dados'!$B$4:$J$50,6,FALSE)*(1-(PRINCIPAL!$O$99/100)),VLOOKUP($AM$321,'Banco de Dados'!$B$4:$J$50,6,FALSE)))))))))),"")</f>
        <v/>
      </c>
      <c r="AM343" s="29" t="str">
        <f>IFERROR(AL343*(IFERROR(VLOOKUP($AM$321,'Banco de Dados'!$B$4:$J$50,4,FALSE),"ERRO")),"")</f>
        <v/>
      </c>
      <c r="AN343" s="29" t="str">
        <f t="shared" si="214"/>
        <v/>
      </c>
      <c r="AO343" s="103" t="str">
        <f>IFERROR(AN343*(C343*(PRINCIPAL!$G$99/100))*0.47*(44/12),"")</f>
        <v/>
      </c>
      <c r="AP343" s="111" t="str">
        <f t="shared" si="215"/>
        <v/>
      </c>
      <c r="AQ343" s="30" t="str">
        <f>IFERROR(IF(AND(PRINCIPAL!$H$100&lt;&gt;"",OR(L343=PRINCIPAL!$I$100,L343=PRINCIPAL!$I$100+PRINCIPAL!$I$100,L343=PRINCIPAL!$I$100+PRINCIPAL!$I$100+PRINCIPAL!$I$100)),0,IF(AND(PRINCIPAL!$H$100&lt;&gt;"",L343=PRINCIPAL!$J$100),VLOOKUP($AR$321,'Banco de Dados'!$B$4:$J$50,8,FALSE)*PRINCIPAL!$H$100*(1-(PRINCIPAL!$K$100/100)),IF(AND(PRINCIPAL!$H$100&lt;&gt;"",L343=PRINCIPAL!$L$100),VLOOKUP($AR$321,'Banco de Dados'!$B$4:$J$50,8,FALSE)*PRINCIPAL!$H$100*(1-(PRINCIPAL!$M$100/100)),IF(AND(PRINCIPAL!$H$100&lt;&gt;"",L343=PRINCIPAL!$N$100),VLOOKUP($AR$321,'Banco de Dados'!$B$4:$J$50,8,FALSE)*PRINCIPAL!$H$100*(1-(PRINCIPAL!$O$100/100)),IF(PRINCIPAL!$H$100&lt;&gt;"",VLOOKUP($AR$321,'Banco de Dados'!$B$4:$J$50,8,FALSE)*PRINCIPAL!$H$100,IF(OR(L343=PRINCIPAL!$I$100,L343=PRINCIPAL!$I$100+PRINCIPAL!$I$100,L343=PRINCIPAL!$I$100+PRINCIPAL!$I$100+PRINCIPAL!$I$100),0,IF(L343=PRINCIPAL!$J$100,VLOOKUP($AR$321,'Banco de Dados'!$B$4:$J$50,6,FALSE)*(1-(PRINCIPAL!$K$100/100)),IF(L343=PRINCIPAL!$L$100,VLOOKUP($AR$321,'Banco de Dados'!$B$4:$J$50,6,FALSE)*(1-(PRINCIPAL!$M$100/100)),IF(L343=PRINCIPAL!$N$100,VLOOKUP($AR$321,'Banco de Dados'!$B$4:$J$50,6,FALSE)*(1-(PRINCIPAL!$O$100/100)),VLOOKUP($AR$321,'Banco de Dados'!$B$4:$J$50,6,FALSE)))))))))),"")</f>
        <v/>
      </c>
      <c r="AR343" s="29" t="str">
        <f>IFERROR(AQ343*(IFERROR(VLOOKUP($AR$321,'Banco de Dados'!$B$4:$J$50,4,FALSE),"ERRO")),"")</f>
        <v/>
      </c>
      <c r="AS343" s="29" t="str">
        <f t="shared" si="216"/>
        <v/>
      </c>
      <c r="AT343" s="103" t="str">
        <f>IFERROR(AS343*(C343*(PRINCIPAL!$G$100/100))*0.47*(44/12),"")</f>
        <v/>
      </c>
      <c r="AU343" s="111" t="str">
        <f t="shared" si="217"/>
        <v/>
      </c>
      <c r="AV343" s="30" t="str">
        <f>IFERROR(IF(AND(PRINCIPAL!$H$101&lt;&gt;"",OR(L343=PRINCIPAL!$I$101,L343=PRINCIPAL!$I$101+PRINCIPAL!$I$101,L343=PRINCIPAL!$I$101+PRINCIPAL!$I$101+PRINCIPAL!$I$101)),0,IF(AND(PRINCIPAL!$H$101&lt;&gt;"",L343=PRINCIPAL!$J$101),VLOOKUP($AW$321,'Banco de Dados'!$B$4:$J$50,8,FALSE)*PRINCIPAL!$H$101*(1-(PRINCIPAL!$K$101/100)),IF(AND(PRINCIPAL!$H$101&lt;&gt;"",L343=PRINCIPAL!$L$101),VLOOKUP($AW$321,'Banco de Dados'!$B$4:$J$50,8,FALSE)*PRINCIPAL!$H$101*(1-(PRINCIPAL!$M$101/100)),IF(AND(PRINCIPAL!$H$101&lt;&gt;"",L343=PRINCIPAL!$N$101),VLOOKUP($AW$321,'Banco de Dados'!$B$4:$J$50,8,FALSE)*PRINCIPAL!$H$101*(1-(PRINCIPAL!$O$101/100)),IF(PRINCIPAL!$H$101&lt;&gt;"",VLOOKUP($AW$321,'Banco de Dados'!$B$4:$J$50,8,FALSE)*PRINCIPAL!$H$101,IF(OR(L343=PRINCIPAL!$I$101,L343=PRINCIPAL!$I$101+PRINCIPAL!$I$101,L343=PRINCIPAL!$I$101+PRINCIPAL!$I$101+PRINCIPAL!$I$101),0,IF(L343=PRINCIPAL!$J$101,VLOOKUP($AW$321,'Banco de Dados'!$B$4:$J$50,6,FALSE)*(1-(PRINCIPAL!$K$101/100)),IF(L343=PRINCIPAL!$L$101,VLOOKUP($AW$321,'Banco de Dados'!$B$4:$J$50,6,FALSE)*(1-(PRINCIPAL!$M$101/100)),IF(L343=PRINCIPAL!$N$101,VLOOKUP($AW$321,'Banco de Dados'!$B$4:$J$50,6,FALSE)*(1-(PRINCIPAL!$O$101/100)),VLOOKUP($AW$321,'Banco de Dados'!$B$4:$J$50,6,FALSE)))))))))),"")</f>
        <v/>
      </c>
      <c r="AW343" s="29" t="str">
        <f>IFERROR(AV343*(IFERROR(VLOOKUP($AW$321,'Banco de Dados'!$B$4:$J$50,4,FALSE),"ERRO")),"")</f>
        <v/>
      </c>
      <c r="AX343" s="29" t="str">
        <f t="shared" si="218"/>
        <v/>
      </c>
      <c r="AY343" s="103" t="str">
        <f>IFERROR(AX343*(C343*(PRINCIPAL!$G$101/100))*0.47*(44/12),"")</f>
        <v/>
      </c>
      <c r="AZ343" s="111" t="str">
        <f t="shared" si="223"/>
        <v/>
      </c>
      <c r="BA343" s="30" t="str">
        <f>IFERROR(IF(AND(PRINCIPAL!$H$102&lt;&gt;"",OR(L343=PRINCIPAL!$I$102,L343=PRINCIPAL!$I$102+PRINCIPAL!$I$102,L343=PRINCIPAL!$I$102+PRINCIPAL!$I$102+PRINCIPAL!$I$102)),0,IF(AND(PRINCIPAL!$H$102&lt;&gt;"",L343=PRINCIPAL!$J$102),VLOOKUP($BB$321,'Banco de Dados'!$B$4:$J$50,8,FALSE)*PRINCIPAL!$H$102*(1-(PRINCIPAL!$K$102/100)),IF(AND(PRINCIPAL!$H$102&lt;&gt;"",L343=PRINCIPAL!$L$102),VLOOKUP($BB$321,'Banco de Dados'!$B$4:$J$50,8,FALSE)*PRINCIPAL!$H$102*(1-(PRINCIPAL!$M$102/100)),IF(AND(PRINCIPAL!$H$102&lt;&gt;"",L343=PRINCIPAL!$N$102),VLOOKUP($BB$321,'Banco de Dados'!$B$4:$J$50,8,FALSE)*PRINCIPAL!$H$102*(1-(PRINCIPAL!$O$102/100)),IF(PRINCIPAL!$H$102&lt;&gt;"",VLOOKUP($BB$321,'Banco de Dados'!$B$4:$J$50,8,FALSE)*PRINCIPAL!$H$102,IF(OR(L343=PRINCIPAL!$I$102,L343=PRINCIPAL!$I$102+PRINCIPAL!$I$102,L343=PRINCIPAL!$I$102+PRINCIPAL!$I$102+PRINCIPAL!$I$102),0,IF(L343=PRINCIPAL!$J$102,VLOOKUP($BB$321,'Banco de Dados'!$B$4:$J$50,6,FALSE)*(1-(PRINCIPAL!$K$102/100)),IF(L343=PRINCIPAL!$L$102,VLOOKUP($BB$321,'Banco de Dados'!$B$4:$J$50,6,FALSE)*(1-(PRINCIPAL!$M$102/100)),IF(L343=PRINCIPAL!$N$102,VLOOKUP($BB$321,'Banco de Dados'!$B$4:$J$50,6,FALSE)*(1-(PRINCIPAL!$O$102/100)),VLOOKUP($BB$321,'Banco de Dados'!$B$4:$J$50,6,FALSE)))))))))),"")</f>
        <v/>
      </c>
      <c r="BB343" s="29" t="str">
        <f>IFERROR(BA343*(IFERROR(VLOOKUP($BB$321,'Banco de Dados'!$B$4:$J$50,4,FALSE),"ERRO")),"")</f>
        <v/>
      </c>
      <c r="BC343" s="29" t="str">
        <f t="shared" si="224"/>
        <v/>
      </c>
      <c r="BD343" s="103" t="str">
        <f>IFERROR(BC343*(C343*(PRINCIPAL!$G$102/100))*0.47*(44/12),"")</f>
        <v/>
      </c>
      <c r="BE343" s="111" t="str">
        <f t="shared" si="203"/>
        <v/>
      </c>
      <c r="BF343" s="30" t="str">
        <f>IFERROR(IF(AND(PRINCIPAL!$H$103&lt;&gt;"",OR(L343=PRINCIPAL!$I$103,L343=PRINCIPAL!$I$103+PRINCIPAL!$I$103,L343=PRINCIPAL!$I$103+PRINCIPAL!$I$103+PRINCIPAL!$I$103)),0,IF(AND(PRINCIPAL!$H$103&lt;&gt;"",L343=PRINCIPAL!$J$103),VLOOKUP($BG$321,'Banco de Dados'!$B$4:$J$50,8,FALSE)*PRINCIPAL!$H$103*(1-(PRINCIPAL!$K$103/100)),IF(AND(PRINCIPAL!$H$103&lt;&gt;"",L343=PRINCIPAL!$L$103),VLOOKUP($BG$321,'Banco de Dados'!$B$4:$J$50,8,FALSE)*PRINCIPAL!$H$103*(1-(PRINCIPAL!$M$103/100)),IF(AND(PRINCIPAL!$H$103&lt;&gt;"",L343=PRINCIPAL!$N$103),VLOOKUP($BG$321,'Banco de Dados'!$B$4:$J$50,8,FALSE)*PRINCIPAL!$H$103*(1-(PRINCIPAL!$O$103/100)),IF(PRINCIPAL!$H$103&lt;&gt;"",VLOOKUP($BG$321,'Banco de Dados'!$B$4:$J$50,8,FALSE)*PRINCIPAL!$H$103,IF(OR(L343=PRINCIPAL!$I$103,L343=PRINCIPAL!$I$103+PRINCIPAL!$I$103,L343=PRINCIPAL!$I$103+PRINCIPAL!$I$103+PRINCIPAL!$I$103),0,IF(L343=PRINCIPAL!$J$103,VLOOKUP($BG$321,'Banco de Dados'!$B$4:$J$50,6,FALSE)*(1-(PRINCIPAL!$K$103/100)),IF(L343=PRINCIPAL!$L$103,VLOOKUP($BG$321,'Banco de Dados'!$B$4:$J$50,6,FALSE)*(1-(PRINCIPAL!$M$103/100)),IF(L343=PRINCIPAL!$N$103,VLOOKUP($BG$321,'Banco de Dados'!$B$4:$J$50,6,FALSE)*(1-(PRINCIPAL!$O$103/100)),VLOOKUP($BG$321,'Banco de Dados'!$B$4:$J$50,6,FALSE)))))))))),"")</f>
        <v/>
      </c>
      <c r="BG343" s="29" t="str">
        <f>IFERROR(BF343*(IFERROR(VLOOKUP($BG$321,'Banco de Dados'!$B$4:$J$50,4,FALSE),"ERRO")),"")</f>
        <v/>
      </c>
      <c r="BH343" s="29" t="str">
        <f t="shared" si="219"/>
        <v/>
      </c>
      <c r="BI343" s="103" t="str">
        <f>IFERROR(BH343*(C343*(PRINCIPAL!$G$103/100))*0.47*(44/12),"")</f>
        <v/>
      </c>
      <c r="BJ343" s="102" t="str">
        <f t="shared" si="204"/>
        <v/>
      </c>
    </row>
    <row r="344" spans="2:62" ht="12.75" customHeight="1" x14ac:dyDescent="0.3">
      <c r="B344" s="326">
        <f t="shared" si="205"/>
        <v>2041</v>
      </c>
      <c r="C344" s="340"/>
      <c r="D344" s="1"/>
      <c r="E344" s="116">
        <v>21</v>
      </c>
      <c r="F344" s="24" t="str">
        <f>IFERROR(VLOOKUP($G$321,'Banco de Dados'!$B$4:$J$50,6,FALSE),"")</f>
        <v/>
      </c>
      <c r="G344" s="25" t="str">
        <f>IFERROR(F344*(IFERROR(VLOOKUP($G$321,'Banco de Dados'!$B$4:$J$50,4,FALSE),"ERRO")),"")</f>
        <v/>
      </c>
      <c r="H344" s="25" t="str">
        <f t="shared" si="206"/>
        <v/>
      </c>
      <c r="I344" s="103" t="str">
        <f t="shared" si="207"/>
        <v/>
      </c>
      <c r="J344" s="117" t="str">
        <f t="shared" si="208"/>
        <v/>
      </c>
      <c r="K344" s="1"/>
      <c r="L344" s="91">
        <v>21</v>
      </c>
      <c r="M344" s="24" t="str">
        <f>IFERROR(IF(AND(PRINCIPAL!$H$94&lt;&gt;"",OR(L344=PRINCIPAL!$I$94,L344=PRINCIPAL!$I$94+PRINCIPAL!$I$94,L344=PRINCIPAL!$I$94+PRINCIPAL!$I$94+PRINCIPAL!$I$94)),0,IF(AND(PRINCIPAL!$H$94&lt;&gt;"",L344=PRINCIPAL!$J$94),VLOOKUP($N$321,'Banco de Dados'!$B$4:$J$50,8,FALSE)*PRINCIPAL!$H$94*(1-(PRINCIPAL!$K$94/100)),IF(AND(PRINCIPAL!$H$94&lt;&gt;"",L344=PRINCIPAL!$L$94),VLOOKUP($N$321,'Banco de Dados'!$B$4:$J$50,8,FALSE)*PRINCIPAL!$H$94*(1-(PRINCIPAL!$M$94/100)),IF(AND(PRINCIPAL!$H$94&lt;&gt;"",L344=PRINCIPAL!$N$94),VLOOKUP($N$321,'Banco de Dados'!$B$4:$J$50,8,FALSE)*PRINCIPAL!$H$94*(1-(PRINCIPAL!$O$94/100)),IF(PRINCIPAL!$H$94&lt;&gt;"",VLOOKUP($N$321,'Banco de Dados'!$B$4:$J$50,8,FALSE)*PRINCIPAL!$H$94,IF(OR(L344=PRINCIPAL!$I$94,L344=PRINCIPAL!$I$94+PRINCIPAL!$I$94,L344=PRINCIPAL!$I$94+PRINCIPAL!$I$94+PRINCIPAL!$I$94),0,IF(L344=PRINCIPAL!$J$94,VLOOKUP($N$321,'Banco de Dados'!$B$4:$J$50,6,FALSE)*(1-(PRINCIPAL!$K$94/100)),IF(L344=PRINCIPAL!$L$94,VLOOKUP($N$321,'Banco de Dados'!$B$4:$J$50,6,FALSE)*(1-(PRINCIPAL!$M$94/100)),IF(L344=PRINCIPAL!$N$94,VLOOKUP($N$321,'Banco de Dados'!$B$4:$J$50,6,FALSE)*(1-(PRINCIPAL!$O$94/100)),VLOOKUP($N$321,'Banco de Dados'!$B$4:$J$50,6,FALSE)))))))))),"")</f>
        <v/>
      </c>
      <c r="N344" s="25" t="str">
        <f>IFERROR(M344*(IFERROR(VLOOKUP($N$321,'Banco de Dados'!$B$4:$J$50,4,FALSE),"ERRO")),"")</f>
        <v/>
      </c>
      <c r="O344" s="25" t="str">
        <f t="shared" si="227"/>
        <v/>
      </c>
      <c r="P344" s="103" t="str">
        <f>IFERROR(O344*(C344*(PRINCIPAL!$G$94/100))*0.47*(44/12),"")</f>
        <v/>
      </c>
      <c r="Q344" s="107" t="str">
        <f t="shared" si="228"/>
        <v/>
      </c>
      <c r="R344" s="29" t="str">
        <f>IFERROR(IF(AND(PRINCIPAL!$H$95&lt;&gt;"",OR(L344=PRINCIPAL!$I$95,L344=PRINCIPAL!$I$95+PRINCIPAL!$I$95,L344=PRINCIPAL!$I$95+PRINCIPAL!$I$95+PRINCIPAL!$I$95)),0,IF(AND(PRINCIPAL!$H$95&lt;&gt;"",L344=PRINCIPAL!$J$95),VLOOKUP($S$321,'Banco de Dados'!$B$4:$J$50,8,FALSE)*PRINCIPAL!$H$95*(1-(PRINCIPAL!$K$95/100)),IF(AND(PRINCIPAL!$H$95&lt;&gt;"",L344=PRINCIPAL!$L$95),VLOOKUP($S$321,'Banco de Dados'!$B$4:$J$50,8,FALSE)*PRINCIPAL!$H$95*(1-(PRINCIPAL!$M$95/100)),IF(AND(PRINCIPAL!$H$95&lt;&gt;"",L344=PRINCIPAL!$N$95),VLOOKUP($S$321,'Banco de Dados'!$B$4:$J$50,8,FALSE)*PRINCIPAL!$H$95*(1-(PRINCIPAL!$O$95/100)),IF(PRINCIPAL!$H$95&lt;&gt;"",VLOOKUP($S$321,'Banco de Dados'!$B$4:$J$50,8,FALSE)*PRINCIPAL!$H$95,IF(OR(L344=PRINCIPAL!$I$95,L344=PRINCIPAL!$I$95+PRINCIPAL!$I$95,L344=PRINCIPAL!$I$95+PRINCIPAL!$I$95+PRINCIPAL!$I$95),0,IF(L344=PRINCIPAL!$J$95,VLOOKUP($S$321,'Banco de Dados'!$B$4:$J$50,6,FALSE)*(1-(PRINCIPAL!$K$95/100)),IF(L344=PRINCIPAL!$L$95,VLOOKUP($S$321,'Banco de Dados'!$B$4:$J$50,6,FALSE)*(1-(PRINCIPAL!$M$95/100)),IF(L344=PRINCIPAL!$N$95,VLOOKUP($S$321,'Banco de Dados'!$B$4:$J$50,6,FALSE)*(1-(PRINCIPAL!$O$95/100)),VLOOKUP($S$321,'Banco de Dados'!$B$4:$J$50,6,FALSE)))))))))),"")</f>
        <v/>
      </c>
      <c r="S344" s="29" t="str">
        <f>IFERROR(R344*(IFERROR(VLOOKUP($S$321,'Banco de Dados'!$B$4:$J$50,4,FALSE),"ERRO")),"")</f>
        <v/>
      </c>
      <c r="T344" s="29" t="str">
        <f t="shared" si="226"/>
        <v/>
      </c>
      <c r="U344" s="103" t="str">
        <f>IFERROR(T344*(C344*(PRINCIPAL!$G$95/100))*0.47*(44/12),"")</f>
        <v/>
      </c>
      <c r="V344" s="103" t="str">
        <f t="shared" si="202"/>
        <v/>
      </c>
      <c r="W344" s="30" t="str">
        <f>IFERROR(IF(AND(PRINCIPAL!$H$96&lt;&gt;"",OR(L344=PRINCIPAL!$I$96,L344=PRINCIPAL!$I$96+PRINCIPAL!$I$96,L344=PRINCIPAL!$I$96+PRINCIPAL!$I$96+PRINCIPAL!$I$96)),0,IF(AND(PRINCIPAL!$H$96&lt;&gt;"",L344=PRINCIPAL!$J$96),VLOOKUP($X$321,'Banco de Dados'!$B$4:$J$50,8,FALSE)*PRINCIPAL!$H$96*(1-(PRINCIPAL!$K$96/100)),IF(AND(PRINCIPAL!$H$96&lt;&gt;"",L344=PRINCIPAL!$L$96),VLOOKUP($X$321,'Banco de Dados'!$B$4:$J$50,8,FALSE)*PRINCIPAL!$H$96*(1-(PRINCIPAL!$M$96/100)),IF(AND(PRINCIPAL!$H$96&lt;&gt;"",L344=PRINCIPAL!$N$96),VLOOKUP($X$321,'Banco de Dados'!$B$4:$J$50,8,FALSE)*PRINCIPAL!$H$96*(1-(PRINCIPAL!$O$96/100)),IF(PRINCIPAL!$H$96&lt;&gt;"",VLOOKUP($X$321,'Banco de Dados'!$B$4:$J$50,8,FALSE)*PRINCIPAL!$H$96,IF(OR(L344=PRINCIPAL!$I$96,L344=PRINCIPAL!$I$96+PRINCIPAL!$I$96,L344=PRINCIPAL!$I$96+PRINCIPAL!$I$96+PRINCIPAL!$I$96),0,IF(L344=PRINCIPAL!$J$96,VLOOKUP($X$321,'Banco de Dados'!$B$4:$J$50,6,FALSE)*(1-(PRINCIPAL!$K$96/100)),IF(L344=PRINCIPAL!$L$96,VLOOKUP($X$321,'Banco de Dados'!$B$4:$J$50,6,FALSE)*(1-(PRINCIPAL!$M$96/100)),IF(L344=PRINCIPAL!$N$96,VLOOKUP($X$321,'Banco de Dados'!$B$4:$J$50,6,FALSE)*(1-(PRINCIPAL!$O$96/100)),VLOOKUP($X$321,'Banco de Dados'!$B$4:$J$50,6,FALSE)))))))))),"")</f>
        <v/>
      </c>
      <c r="X344" s="29" t="str">
        <f>IFERROR(W344*(IFERROR(VLOOKUP($X$321,'Banco de Dados'!$B$4:$J$50,4,FALSE),"ERRO")),"")</f>
        <v/>
      </c>
      <c r="Y344" s="29" t="str">
        <f t="shared" si="220"/>
        <v/>
      </c>
      <c r="Z344" s="103" t="str">
        <f>IFERROR(Y344*(C344*(PRINCIPAL!$G$96/100))*0.47*(44/12),"")</f>
        <v/>
      </c>
      <c r="AA344" s="111" t="str">
        <f t="shared" si="221"/>
        <v/>
      </c>
      <c r="AB344" s="30" t="str">
        <f>IFERROR(IF(AND(PRINCIPAL!$H$97&lt;&gt;"",OR(L344=PRINCIPAL!$I$97,L344=PRINCIPAL!$I$97+PRINCIPAL!$I$97,L344=PRINCIPAL!$I$97+PRINCIPAL!$I$97+PRINCIPAL!$I$97)),0,IF(AND(PRINCIPAL!$H$97&lt;&gt;"",L344=PRINCIPAL!$J$97),VLOOKUP($AC$321,'Banco de Dados'!$B$4:$J$50,8,FALSE)*PRINCIPAL!$H$97*(1-(PRINCIPAL!$K$97/100)),IF(AND(PRINCIPAL!$H$97&lt;&gt;"",L344=PRINCIPAL!$L$97),VLOOKUP($AC$321,'Banco de Dados'!$B$4:$J$50,8,FALSE)*PRINCIPAL!$H$97*(1-(PRINCIPAL!$M$97/100)),IF(AND(PRINCIPAL!$H$97&lt;&gt;"",L344=PRINCIPAL!$N$97),VLOOKUP($AC$321,'Banco de Dados'!$B$4:$J$50,8,FALSE)*PRINCIPAL!$H$97*(1-(PRINCIPAL!$O$97/100)),IF(PRINCIPAL!$H$97&lt;&gt;"",VLOOKUP($AC$321,'Banco de Dados'!$B$4:$J$50,8,FALSE)*PRINCIPAL!$H$97,IF(OR(L344=PRINCIPAL!$I$97,L344=PRINCIPAL!$I$97+PRINCIPAL!$I$97,L344=PRINCIPAL!$I$97+PRINCIPAL!$I$97+PRINCIPAL!$I$97),0,IF(L344=PRINCIPAL!$J$97,VLOOKUP($AC$321,'Banco de Dados'!$B$4:$J$50,6,FALSE)*(1-(PRINCIPAL!$K$97/100)),IF(L344=PRINCIPAL!$L$97,VLOOKUP($AC$321,'Banco de Dados'!$B$4:$J$50,6,FALSE)*(1-(PRINCIPAL!$M$97/100)),IF(L344=PRINCIPAL!$N$97,VLOOKUP($AC$321,'Banco de Dados'!$B$4:$J$50,6,FALSE)*(1-(PRINCIPAL!$O$97/100)),VLOOKUP($AC$321,'Banco de Dados'!$B$4:$J$50,6,FALSE)))))))))),"")</f>
        <v/>
      </c>
      <c r="AC344" s="29" t="str">
        <f>IFERROR(AB344*(IFERROR(VLOOKUP($AC$321,'Banco de Dados'!$B$4:$J$50,4,FALSE),"ERRO")),"")</f>
        <v/>
      </c>
      <c r="AD344" s="29" t="str">
        <f t="shared" si="211"/>
        <v/>
      </c>
      <c r="AE344" s="103" t="str">
        <f>IFERROR(AD344*(C344*(PRINCIPAL!$G$97/100))*0.47*(44/12),"")</f>
        <v/>
      </c>
      <c r="AF344" s="111" t="str">
        <f t="shared" si="212"/>
        <v/>
      </c>
      <c r="AG344" s="30" t="str">
        <f>IFERROR(IF(AND(PRINCIPAL!$H$98&lt;&gt;"",OR(L344=PRINCIPAL!$I$98,L344=PRINCIPAL!$I$98+PRINCIPAL!$I$98,L344=PRINCIPAL!$I$98+PRINCIPAL!$I$98+PRINCIPAL!$I$98)),0,IF(AND(PRINCIPAL!$H$98&lt;&gt;"",L344=PRINCIPAL!$J$98),VLOOKUP($AH$321,'Banco de Dados'!$B$4:$J$50,8,FALSE)*PRINCIPAL!$H$98*(1-(PRINCIPAL!$K$98/100)),IF(AND(PRINCIPAL!$H$98&lt;&gt;"",L344=PRINCIPAL!$L$98),VLOOKUP($AH$321,'Banco de Dados'!$B$4:$J$50,8,FALSE)*PRINCIPAL!$H$98*(1-(PRINCIPAL!$M$98/100)),IF(AND(PRINCIPAL!$H$98&lt;&gt;"",L344=PRINCIPAL!$N$98),VLOOKUP($AH$321,'Banco de Dados'!$B$4:$J$50,8,FALSE)*PRINCIPAL!$H$98*(1-(PRINCIPAL!$O$98/100)),IF(PRINCIPAL!$H$98&lt;&gt;"",VLOOKUP($AH$321,'Banco de Dados'!$B$4:$J$50,8,FALSE)*PRINCIPAL!$H$98,IF(OR(L344=PRINCIPAL!$I$98,L344=PRINCIPAL!$I$98+PRINCIPAL!$I$98,L344=PRINCIPAL!$I$98+PRINCIPAL!$I$98+PRINCIPAL!$I$98),0,IF(L344=PRINCIPAL!$J$98,VLOOKUP($AH$321,'Banco de Dados'!$B$4:$J$50,6,FALSE)*(1-(PRINCIPAL!$K$98/100)),IF(L344=PRINCIPAL!$L$98,VLOOKUP($AH$321,'Banco de Dados'!$B$4:$J$50,6,FALSE)*(1-(PRINCIPAL!$M$98/100)),IF(L344=PRINCIPAL!$N$98,VLOOKUP($AH$321,'Banco de Dados'!$B$4:$J$50,6,FALSE)*(1-(PRINCIPAL!$O$98/100)),VLOOKUP($AH$321,'Banco de Dados'!$B$4:$J$50,6,FALSE)))))))))),"")</f>
        <v/>
      </c>
      <c r="AH344" s="29" t="str">
        <f>IFERROR(AG344*(IFERROR(VLOOKUP($AH$321,'Banco de Dados'!$B$4:$J$50,4,FALSE),"ERRO")),"")</f>
        <v/>
      </c>
      <c r="AI344" s="29" t="str">
        <f t="shared" si="213"/>
        <v/>
      </c>
      <c r="AJ344" s="103" t="str">
        <f>IFERROR(AI344*(C344*(PRINCIPAL!$G$98/100))*0.47*(44/12),"")</f>
        <v/>
      </c>
      <c r="AK344" s="111" t="str">
        <f t="shared" si="222"/>
        <v/>
      </c>
      <c r="AL344" s="30" t="str">
        <f>IFERROR(IF(AND(PRINCIPAL!$H$99&lt;&gt;"",OR(L344=PRINCIPAL!$I$99,L344=PRINCIPAL!$I$99+PRINCIPAL!$I$99,L344=PRINCIPAL!$I$99+PRINCIPAL!$I$99+PRINCIPAL!$I$99)),0,IF(AND(PRINCIPAL!$H$99&lt;&gt;"",L344=PRINCIPAL!$J$99),VLOOKUP($AM$321,'Banco de Dados'!$B$4:$J$50,8,FALSE)*PRINCIPAL!$H$99*(1-(PRINCIPAL!$K$99/100)),IF(AND(PRINCIPAL!$H$99&lt;&gt;"",L344=PRINCIPAL!$L$99),VLOOKUP($AM$321,'Banco de Dados'!$B$4:$J$50,8,FALSE)*PRINCIPAL!$H$99*(1-(PRINCIPAL!$M$99/100)),IF(AND(PRINCIPAL!$H$99&lt;&gt;"",L344=PRINCIPAL!$N$99),VLOOKUP($AM$321,'Banco de Dados'!$B$4:$J$50,8,FALSE)*PRINCIPAL!$H$99*(1-(PRINCIPAL!$O$99/100)),IF(PRINCIPAL!$H$99&lt;&gt;"",VLOOKUP($AM$321,'Banco de Dados'!$B$4:$J$50,8,FALSE)*PRINCIPAL!$H$99,IF(OR(L344=PRINCIPAL!$I$99,L344=PRINCIPAL!$I$99+PRINCIPAL!$I$99,L344=PRINCIPAL!$I$99+PRINCIPAL!$I$99+PRINCIPAL!$I$99),0,IF(L344=PRINCIPAL!$J$99,VLOOKUP($AM$321,'Banco de Dados'!$B$4:$J$50,6,FALSE)*(1-(PRINCIPAL!$K$99/100)),IF(L344=PRINCIPAL!$L$99,VLOOKUP($AM$321,'Banco de Dados'!$B$4:$J$50,6,FALSE)*(1-(PRINCIPAL!$M$99/100)),IF(L344=PRINCIPAL!$N$99,VLOOKUP($AM$321,'Banco de Dados'!$B$4:$J$50,6,FALSE)*(1-(PRINCIPAL!$O$99/100)),VLOOKUP($AM$321,'Banco de Dados'!$B$4:$J$50,6,FALSE)))))))))),"")</f>
        <v/>
      </c>
      <c r="AM344" s="29" t="str">
        <f>IFERROR(AL344*(IFERROR(VLOOKUP($AM$321,'Banco de Dados'!$B$4:$J$50,4,FALSE),"ERRO")),"")</f>
        <v/>
      </c>
      <c r="AN344" s="29" t="str">
        <f t="shared" si="214"/>
        <v/>
      </c>
      <c r="AO344" s="103" t="str">
        <f>IFERROR(AN344*(C344*(PRINCIPAL!$G$99/100))*0.47*(44/12),"")</f>
        <v/>
      </c>
      <c r="AP344" s="111" t="str">
        <f t="shared" si="215"/>
        <v/>
      </c>
      <c r="AQ344" s="30" t="str">
        <f>IFERROR(IF(AND(PRINCIPAL!$H$100&lt;&gt;"",OR(L344=PRINCIPAL!$I$100,L344=PRINCIPAL!$I$100+PRINCIPAL!$I$100,L344=PRINCIPAL!$I$100+PRINCIPAL!$I$100+PRINCIPAL!$I$100)),0,IF(AND(PRINCIPAL!$H$100&lt;&gt;"",L344=PRINCIPAL!$J$100),VLOOKUP($AR$321,'Banco de Dados'!$B$4:$J$50,8,FALSE)*PRINCIPAL!$H$100*(1-(PRINCIPAL!$K$100/100)),IF(AND(PRINCIPAL!$H$100&lt;&gt;"",L344=PRINCIPAL!$L$100),VLOOKUP($AR$321,'Banco de Dados'!$B$4:$J$50,8,FALSE)*PRINCIPAL!$H$100*(1-(PRINCIPAL!$M$100/100)),IF(AND(PRINCIPAL!$H$100&lt;&gt;"",L344=PRINCIPAL!$N$100),VLOOKUP($AR$321,'Banco de Dados'!$B$4:$J$50,8,FALSE)*PRINCIPAL!$H$100*(1-(PRINCIPAL!$O$100/100)),IF(PRINCIPAL!$H$100&lt;&gt;"",VLOOKUP($AR$321,'Banco de Dados'!$B$4:$J$50,8,FALSE)*PRINCIPAL!$H$100,IF(OR(L344=PRINCIPAL!$I$100,L344=PRINCIPAL!$I$100+PRINCIPAL!$I$100,L344=PRINCIPAL!$I$100+PRINCIPAL!$I$100+PRINCIPAL!$I$100),0,IF(L344=PRINCIPAL!$J$100,VLOOKUP($AR$321,'Banco de Dados'!$B$4:$J$50,6,FALSE)*(1-(PRINCIPAL!$K$100/100)),IF(L344=PRINCIPAL!$L$100,VLOOKUP($AR$321,'Banco de Dados'!$B$4:$J$50,6,FALSE)*(1-(PRINCIPAL!$M$100/100)),IF(L344=PRINCIPAL!$N$100,VLOOKUP($AR$321,'Banco de Dados'!$B$4:$J$50,6,FALSE)*(1-(PRINCIPAL!$O$100/100)),VLOOKUP($AR$321,'Banco de Dados'!$B$4:$J$50,6,FALSE)))))))))),"")</f>
        <v/>
      </c>
      <c r="AR344" s="29" t="str">
        <f>IFERROR(AQ344*(IFERROR(VLOOKUP($AR$321,'Banco de Dados'!$B$4:$J$50,4,FALSE),"ERRO")),"")</f>
        <v/>
      </c>
      <c r="AS344" s="29" t="str">
        <f t="shared" si="216"/>
        <v/>
      </c>
      <c r="AT344" s="103" t="str">
        <f>IFERROR(AS344*(C344*(PRINCIPAL!$G$100/100))*0.47*(44/12),"")</f>
        <v/>
      </c>
      <c r="AU344" s="111" t="str">
        <f t="shared" si="217"/>
        <v/>
      </c>
      <c r="AV344" s="30" t="str">
        <f>IFERROR(IF(AND(PRINCIPAL!$H$101&lt;&gt;"",OR(L344=PRINCIPAL!$I$101,L344=PRINCIPAL!$I$101+PRINCIPAL!$I$101,L344=PRINCIPAL!$I$101+PRINCIPAL!$I$101+PRINCIPAL!$I$101)),0,IF(AND(PRINCIPAL!$H$101&lt;&gt;"",L344=PRINCIPAL!$J$101),VLOOKUP($AW$321,'Banco de Dados'!$B$4:$J$50,8,FALSE)*PRINCIPAL!$H$101*(1-(PRINCIPAL!$K$101/100)),IF(AND(PRINCIPAL!$H$101&lt;&gt;"",L344=PRINCIPAL!$L$101),VLOOKUP($AW$321,'Banco de Dados'!$B$4:$J$50,8,FALSE)*PRINCIPAL!$H$101*(1-(PRINCIPAL!$M$101/100)),IF(AND(PRINCIPAL!$H$101&lt;&gt;"",L344=PRINCIPAL!$N$101),VLOOKUP($AW$321,'Banco de Dados'!$B$4:$J$50,8,FALSE)*PRINCIPAL!$H$101*(1-(PRINCIPAL!$O$101/100)),IF(PRINCIPAL!$H$101&lt;&gt;"",VLOOKUP($AW$321,'Banco de Dados'!$B$4:$J$50,8,FALSE)*PRINCIPAL!$H$101,IF(OR(L344=PRINCIPAL!$I$101,L344=PRINCIPAL!$I$101+PRINCIPAL!$I$101,L344=PRINCIPAL!$I$101+PRINCIPAL!$I$101+PRINCIPAL!$I$101),0,IF(L344=PRINCIPAL!$J$101,VLOOKUP($AW$321,'Banco de Dados'!$B$4:$J$50,6,FALSE)*(1-(PRINCIPAL!$K$101/100)),IF(L344=PRINCIPAL!$L$101,VLOOKUP($AW$321,'Banco de Dados'!$B$4:$J$50,6,FALSE)*(1-(PRINCIPAL!$M$101/100)),IF(L344=PRINCIPAL!$N$101,VLOOKUP($AW$321,'Banco de Dados'!$B$4:$J$50,6,FALSE)*(1-(PRINCIPAL!$O$101/100)),VLOOKUP($AW$321,'Banco de Dados'!$B$4:$J$50,6,FALSE)))))))))),"")</f>
        <v/>
      </c>
      <c r="AW344" s="29" t="str">
        <f>IFERROR(AV344*(IFERROR(VLOOKUP($AW$321,'Banco de Dados'!$B$4:$J$50,4,FALSE),"ERRO")),"")</f>
        <v/>
      </c>
      <c r="AX344" s="29" t="str">
        <f t="shared" si="218"/>
        <v/>
      </c>
      <c r="AY344" s="103" t="str">
        <f>IFERROR(AX344*(C344*(PRINCIPAL!$G$101/100))*0.47*(44/12),"")</f>
        <v/>
      </c>
      <c r="AZ344" s="111" t="str">
        <f t="shared" si="223"/>
        <v/>
      </c>
      <c r="BA344" s="30" t="str">
        <f>IFERROR(IF(AND(PRINCIPAL!$H$102&lt;&gt;"",OR(L344=PRINCIPAL!$I$102,L344=PRINCIPAL!$I$102+PRINCIPAL!$I$102,L344=PRINCIPAL!$I$102+PRINCIPAL!$I$102+PRINCIPAL!$I$102)),0,IF(AND(PRINCIPAL!$H$102&lt;&gt;"",L344=PRINCIPAL!$J$102),VLOOKUP($BB$321,'Banco de Dados'!$B$4:$J$50,8,FALSE)*PRINCIPAL!$H$102*(1-(PRINCIPAL!$K$102/100)),IF(AND(PRINCIPAL!$H$102&lt;&gt;"",L344=PRINCIPAL!$L$102),VLOOKUP($BB$321,'Banco de Dados'!$B$4:$J$50,8,FALSE)*PRINCIPAL!$H$102*(1-(PRINCIPAL!$M$102/100)),IF(AND(PRINCIPAL!$H$102&lt;&gt;"",L344=PRINCIPAL!$N$102),VLOOKUP($BB$321,'Banco de Dados'!$B$4:$J$50,8,FALSE)*PRINCIPAL!$H$102*(1-(PRINCIPAL!$O$102/100)),IF(PRINCIPAL!$H$102&lt;&gt;"",VLOOKUP($BB$321,'Banco de Dados'!$B$4:$J$50,8,FALSE)*PRINCIPAL!$H$102,IF(OR(L344=PRINCIPAL!$I$102,L344=PRINCIPAL!$I$102+PRINCIPAL!$I$102,L344=PRINCIPAL!$I$102+PRINCIPAL!$I$102+PRINCIPAL!$I$102),0,IF(L344=PRINCIPAL!$J$102,VLOOKUP($BB$321,'Banco de Dados'!$B$4:$J$50,6,FALSE)*(1-(PRINCIPAL!$K$102/100)),IF(L344=PRINCIPAL!$L$102,VLOOKUP($BB$321,'Banco de Dados'!$B$4:$J$50,6,FALSE)*(1-(PRINCIPAL!$M$102/100)),IF(L344=PRINCIPAL!$N$102,VLOOKUP($BB$321,'Banco de Dados'!$B$4:$J$50,6,FALSE)*(1-(PRINCIPAL!$O$102/100)),VLOOKUP($BB$321,'Banco de Dados'!$B$4:$J$50,6,FALSE)))))))))),"")</f>
        <v/>
      </c>
      <c r="BB344" s="29" t="str">
        <f>IFERROR(BA344*(IFERROR(VLOOKUP($BB$321,'Banco de Dados'!$B$4:$J$50,4,FALSE),"ERRO")),"")</f>
        <v/>
      </c>
      <c r="BC344" s="29" t="str">
        <f t="shared" si="224"/>
        <v/>
      </c>
      <c r="BD344" s="103" t="str">
        <f>IFERROR(BC344*(C344*(PRINCIPAL!$G$102/100))*0.47*(44/12),"")</f>
        <v/>
      </c>
      <c r="BE344" s="111" t="str">
        <f t="shared" si="203"/>
        <v/>
      </c>
      <c r="BF344" s="30" t="str">
        <f>IFERROR(IF(AND(PRINCIPAL!$H$103&lt;&gt;"",OR(L344=PRINCIPAL!$I$103,L344=PRINCIPAL!$I$103+PRINCIPAL!$I$103,L344=PRINCIPAL!$I$103+PRINCIPAL!$I$103+PRINCIPAL!$I$103)),0,IF(AND(PRINCIPAL!$H$103&lt;&gt;"",L344=PRINCIPAL!$J$103),VLOOKUP($BG$321,'Banco de Dados'!$B$4:$J$50,8,FALSE)*PRINCIPAL!$H$103*(1-(PRINCIPAL!$K$103/100)),IF(AND(PRINCIPAL!$H$103&lt;&gt;"",L344=PRINCIPAL!$L$103),VLOOKUP($BG$321,'Banco de Dados'!$B$4:$J$50,8,FALSE)*PRINCIPAL!$H$103*(1-(PRINCIPAL!$M$103/100)),IF(AND(PRINCIPAL!$H$103&lt;&gt;"",L344=PRINCIPAL!$N$103),VLOOKUP($BG$321,'Banco de Dados'!$B$4:$J$50,8,FALSE)*PRINCIPAL!$H$103*(1-(PRINCIPAL!$O$103/100)),IF(PRINCIPAL!$H$103&lt;&gt;"",VLOOKUP($BG$321,'Banco de Dados'!$B$4:$J$50,8,FALSE)*PRINCIPAL!$H$103,IF(OR(L344=PRINCIPAL!$I$103,L344=PRINCIPAL!$I$103+PRINCIPAL!$I$103,L344=PRINCIPAL!$I$103+PRINCIPAL!$I$103+PRINCIPAL!$I$103),0,IF(L344=PRINCIPAL!$J$103,VLOOKUP($BG$321,'Banco de Dados'!$B$4:$J$50,6,FALSE)*(1-(PRINCIPAL!$K$103/100)),IF(L344=PRINCIPAL!$L$103,VLOOKUP($BG$321,'Banco de Dados'!$B$4:$J$50,6,FALSE)*(1-(PRINCIPAL!$M$103/100)),IF(L344=PRINCIPAL!$N$103,VLOOKUP($BG$321,'Banco de Dados'!$B$4:$J$50,6,FALSE)*(1-(PRINCIPAL!$O$103/100)),VLOOKUP($BG$321,'Banco de Dados'!$B$4:$J$50,6,FALSE)))))))))),"")</f>
        <v/>
      </c>
      <c r="BG344" s="29" t="str">
        <f>IFERROR(BF344*(IFERROR(VLOOKUP($BG$321,'Banco de Dados'!$B$4:$J$50,4,FALSE),"ERRO")),"")</f>
        <v/>
      </c>
      <c r="BH344" s="29" t="str">
        <f t="shared" si="219"/>
        <v/>
      </c>
      <c r="BI344" s="103" t="str">
        <f>IFERROR(BH344*(C344*(PRINCIPAL!$G$103/100))*0.47*(44/12),"")</f>
        <v/>
      </c>
      <c r="BJ344" s="102" t="str">
        <f t="shared" si="204"/>
        <v/>
      </c>
    </row>
    <row r="345" spans="2:62" ht="12.75" customHeight="1" x14ac:dyDescent="0.3">
      <c r="B345" s="326">
        <f t="shared" si="205"/>
        <v>2042</v>
      </c>
      <c r="C345" s="340"/>
      <c r="D345" s="1"/>
      <c r="E345" s="116">
        <v>22</v>
      </c>
      <c r="F345" s="24" t="str">
        <f>IFERROR(VLOOKUP($G$321,'Banco de Dados'!$B$4:$J$50,6,FALSE),"")</f>
        <v/>
      </c>
      <c r="G345" s="25" t="str">
        <f>IFERROR(F345*(IFERROR(VLOOKUP($G$321,'Banco de Dados'!$B$4:$J$50,4,FALSE),"ERRO")),"")</f>
        <v/>
      </c>
      <c r="H345" s="25" t="str">
        <f t="shared" si="206"/>
        <v/>
      </c>
      <c r="I345" s="103" t="str">
        <f t="shared" si="207"/>
        <v/>
      </c>
      <c r="J345" s="117" t="str">
        <f t="shared" si="208"/>
        <v/>
      </c>
      <c r="K345" s="1"/>
      <c r="L345" s="91">
        <v>22</v>
      </c>
      <c r="M345" s="24" t="str">
        <f>IFERROR(IF(AND(PRINCIPAL!$H$94&lt;&gt;"",OR(L345=PRINCIPAL!$I$94,L345=PRINCIPAL!$I$94+PRINCIPAL!$I$94,L345=PRINCIPAL!$I$94+PRINCIPAL!$I$94+PRINCIPAL!$I$94)),0,IF(AND(PRINCIPAL!$H$94&lt;&gt;"",L345=PRINCIPAL!$J$94),VLOOKUP($N$321,'Banco de Dados'!$B$4:$J$50,8,FALSE)*PRINCIPAL!$H$94*(1-(PRINCIPAL!$K$94/100)),IF(AND(PRINCIPAL!$H$94&lt;&gt;"",L345=PRINCIPAL!$L$94),VLOOKUP($N$321,'Banco de Dados'!$B$4:$J$50,8,FALSE)*PRINCIPAL!$H$94*(1-(PRINCIPAL!$M$94/100)),IF(AND(PRINCIPAL!$H$94&lt;&gt;"",L345=PRINCIPAL!$N$94),VLOOKUP($N$321,'Banco de Dados'!$B$4:$J$50,8,FALSE)*PRINCIPAL!$H$94*(1-(PRINCIPAL!$O$94/100)),IF(PRINCIPAL!$H$94&lt;&gt;"",VLOOKUP($N$321,'Banco de Dados'!$B$4:$J$50,8,FALSE)*PRINCIPAL!$H$94,IF(OR(L345=PRINCIPAL!$I$94,L345=PRINCIPAL!$I$94+PRINCIPAL!$I$94,L345=PRINCIPAL!$I$94+PRINCIPAL!$I$94+PRINCIPAL!$I$94),0,IF(L345=PRINCIPAL!$J$94,VLOOKUP($N$321,'Banco de Dados'!$B$4:$J$50,6,FALSE)*(1-(PRINCIPAL!$K$94/100)),IF(L345=PRINCIPAL!$L$94,VLOOKUP($N$321,'Banco de Dados'!$B$4:$J$50,6,FALSE)*(1-(PRINCIPAL!$M$94/100)),IF(L345=PRINCIPAL!$N$94,VLOOKUP($N$321,'Banco de Dados'!$B$4:$J$50,6,FALSE)*(1-(PRINCIPAL!$O$94/100)),VLOOKUP($N$321,'Banco de Dados'!$B$4:$J$50,6,FALSE)))))))))),"")</f>
        <v/>
      </c>
      <c r="N345" s="25" t="str">
        <f>IFERROR(M345*(IFERROR(VLOOKUP($N$321,'Banco de Dados'!$B$4:$J$50,4,FALSE),"ERRO")),"")</f>
        <v/>
      </c>
      <c r="O345" s="25" t="str">
        <f t="shared" si="227"/>
        <v/>
      </c>
      <c r="P345" s="103" t="str">
        <f>IFERROR(O345*(C345*(PRINCIPAL!$G$94/100))*0.47*(44/12),"")</f>
        <v/>
      </c>
      <c r="Q345" s="107" t="str">
        <f t="shared" si="228"/>
        <v/>
      </c>
      <c r="R345" s="29" t="str">
        <f>IFERROR(IF(AND(PRINCIPAL!$H$95&lt;&gt;"",OR(L345=PRINCIPAL!$I$95,L345=PRINCIPAL!$I$95+PRINCIPAL!$I$95,L345=PRINCIPAL!$I$95+PRINCIPAL!$I$95+PRINCIPAL!$I$95)),0,IF(AND(PRINCIPAL!$H$95&lt;&gt;"",L345=PRINCIPAL!$J$95),VLOOKUP($S$321,'Banco de Dados'!$B$4:$J$50,8,FALSE)*PRINCIPAL!$H$95*(1-(PRINCIPAL!$K$95/100)),IF(AND(PRINCIPAL!$H$95&lt;&gt;"",L345=PRINCIPAL!$L$95),VLOOKUP($S$321,'Banco de Dados'!$B$4:$J$50,8,FALSE)*PRINCIPAL!$H$95*(1-(PRINCIPAL!$M$95/100)),IF(AND(PRINCIPAL!$H$95&lt;&gt;"",L345=PRINCIPAL!$N$95),VLOOKUP($S$321,'Banco de Dados'!$B$4:$J$50,8,FALSE)*PRINCIPAL!$H$95*(1-(PRINCIPAL!$O$95/100)),IF(PRINCIPAL!$H$95&lt;&gt;"",VLOOKUP($S$321,'Banco de Dados'!$B$4:$J$50,8,FALSE)*PRINCIPAL!$H$95,IF(OR(L345=PRINCIPAL!$I$95,L345=PRINCIPAL!$I$95+PRINCIPAL!$I$95,L345=PRINCIPAL!$I$95+PRINCIPAL!$I$95+PRINCIPAL!$I$95),0,IF(L345=PRINCIPAL!$J$95,VLOOKUP($S$321,'Banco de Dados'!$B$4:$J$50,6,FALSE)*(1-(PRINCIPAL!$K$95/100)),IF(L345=PRINCIPAL!$L$95,VLOOKUP($S$321,'Banco de Dados'!$B$4:$J$50,6,FALSE)*(1-(PRINCIPAL!$M$95/100)),IF(L345=PRINCIPAL!$N$95,VLOOKUP($S$321,'Banco de Dados'!$B$4:$J$50,6,FALSE)*(1-(PRINCIPAL!$O$95/100)),VLOOKUP($S$321,'Banco de Dados'!$B$4:$J$50,6,FALSE)))))))))),"")</f>
        <v/>
      </c>
      <c r="S345" s="29" t="str">
        <f>IFERROR(R345*(IFERROR(VLOOKUP($S$321,'Banco de Dados'!$B$4:$J$50,4,FALSE),"ERRO")),"")</f>
        <v/>
      </c>
      <c r="T345" s="29" t="str">
        <f t="shared" si="226"/>
        <v/>
      </c>
      <c r="U345" s="103" t="str">
        <f>IFERROR(T345*(C345*(PRINCIPAL!$G$95/100))*0.47*(44/12),"")</f>
        <v/>
      </c>
      <c r="V345" s="103" t="str">
        <f t="shared" si="202"/>
        <v/>
      </c>
      <c r="W345" s="30" t="str">
        <f>IFERROR(IF(AND(PRINCIPAL!$H$96&lt;&gt;"",OR(L345=PRINCIPAL!$I$96,L345=PRINCIPAL!$I$96+PRINCIPAL!$I$96,L345=PRINCIPAL!$I$96+PRINCIPAL!$I$96+PRINCIPAL!$I$96)),0,IF(AND(PRINCIPAL!$H$96&lt;&gt;"",L345=PRINCIPAL!$J$96),VLOOKUP($X$321,'Banco de Dados'!$B$4:$J$50,8,FALSE)*PRINCIPAL!$H$96*(1-(PRINCIPAL!$K$96/100)),IF(AND(PRINCIPAL!$H$96&lt;&gt;"",L345=PRINCIPAL!$L$96),VLOOKUP($X$321,'Banco de Dados'!$B$4:$J$50,8,FALSE)*PRINCIPAL!$H$96*(1-(PRINCIPAL!$M$96/100)),IF(AND(PRINCIPAL!$H$96&lt;&gt;"",L345=PRINCIPAL!$N$96),VLOOKUP($X$321,'Banco de Dados'!$B$4:$J$50,8,FALSE)*PRINCIPAL!$H$96*(1-(PRINCIPAL!$O$96/100)),IF(PRINCIPAL!$H$96&lt;&gt;"",VLOOKUP($X$321,'Banco de Dados'!$B$4:$J$50,8,FALSE)*PRINCIPAL!$H$96,IF(OR(L345=PRINCIPAL!$I$96,L345=PRINCIPAL!$I$96+PRINCIPAL!$I$96,L345=PRINCIPAL!$I$96+PRINCIPAL!$I$96+PRINCIPAL!$I$96),0,IF(L345=PRINCIPAL!$J$96,VLOOKUP($X$321,'Banco de Dados'!$B$4:$J$50,6,FALSE)*(1-(PRINCIPAL!$K$96/100)),IF(L345=PRINCIPAL!$L$96,VLOOKUP($X$321,'Banco de Dados'!$B$4:$J$50,6,FALSE)*(1-(PRINCIPAL!$M$96/100)),IF(L345=PRINCIPAL!$N$96,VLOOKUP($X$321,'Banco de Dados'!$B$4:$J$50,6,FALSE)*(1-(PRINCIPAL!$O$96/100)),VLOOKUP($X$321,'Banco de Dados'!$B$4:$J$50,6,FALSE)))))))))),"")</f>
        <v/>
      </c>
      <c r="X345" s="29" t="str">
        <f>IFERROR(W345*(IFERROR(VLOOKUP($X$321,'Banco de Dados'!$B$4:$J$50,4,FALSE),"ERRO")),"")</f>
        <v/>
      </c>
      <c r="Y345" s="29" t="str">
        <f t="shared" si="220"/>
        <v/>
      </c>
      <c r="Z345" s="103" t="str">
        <f>IFERROR(Y345*(C345*(PRINCIPAL!$G$96/100))*0.47*(44/12),"")</f>
        <v/>
      </c>
      <c r="AA345" s="111" t="str">
        <f t="shared" si="221"/>
        <v/>
      </c>
      <c r="AB345" s="30" t="str">
        <f>IFERROR(IF(AND(PRINCIPAL!$H$97&lt;&gt;"",OR(L345=PRINCIPAL!$I$97,L345=PRINCIPAL!$I$97+PRINCIPAL!$I$97,L345=PRINCIPAL!$I$97+PRINCIPAL!$I$97+PRINCIPAL!$I$97)),0,IF(AND(PRINCIPAL!$H$97&lt;&gt;"",L345=PRINCIPAL!$J$97),VLOOKUP($AC$321,'Banco de Dados'!$B$4:$J$50,8,FALSE)*PRINCIPAL!$H$97*(1-(PRINCIPAL!$K$97/100)),IF(AND(PRINCIPAL!$H$97&lt;&gt;"",L345=PRINCIPAL!$L$97),VLOOKUP($AC$321,'Banco de Dados'!$B$4:$J$50,8,FALSE)*PRINCIPAL!$H$97*(1-(PRINCIPAL!$M$97/100)),IF(AND(PRINCIPAL!$H$97&lt;&gt;"",L345=PRINCIPAL!$N$97),VLOOKUP($AC$321,'Banco de Dados'!$B$4:$J$50,8,FALSE)*PRINCIPAL!$H$97*(1-(PRINCIPAL!$O$97/100)),IF(PRINCIPAL!$H$97&lt;&gt;"",VLOOKUP($AC$321,'Banco de Dados'!$B$4:$J$50,8,FALSE)*PRINCIPAL!$H$97,IF(OR(L345=PRINCIPAL!$I$97,L345=PRINCIPAL!$I$97+PRINCIPAL!$I$97,L345=PRINCIPAL!$I$97+PRINCIPAL!$I$97+PRINCIPAL!$I$97),0,IF(L345=PRINCIPAL!$J$97,VLOOKUP($AC$321,'Banco de Dados'!$B$4:$J$50,6,FALSE)*(1-(PRINCIPAL!$K$97/100)),IF(L345=PRINCIPAL!$L$97,VLOOKUP($AC$321,'Banco de Dados'!$B$4:$J$50,6,FALSE)*(1-(PRINCIPAL!$M$97/100)),IF(L345=PRINCIPAL!$N$97,VLOOKUP($AC$321,'Banco de Dados'!$B$4:$J$50,6,FALSE)*(1-(PRINCIPAL!$O$97/100)),VLOOKUP($AC$321,'Banco de Dados'!$B$4:$J$50,6,FALSE)))))))))),"")</f>
        <v/>
      </c>
      <c r="AC345" s="29" t="str">
        <f>IFERROR(AB345*(IFERROR(VLOOKUP($AC$321,'Banco de Dados'!$B$4:$J$50,4,FALSE),"ERRO")),"")</f>
        <v/>
      </c>
      <c r="AD345" s="29" t="str">
        <f t="shared" si="211"/>
        <v/>
      </c>
      <c r="AE345" s="103" t="str">
        <f>IFERROR(AD345*(C345*(PRINCIPAL!$G$97/100))*0.47*(44/12),"")</f>
        <v/>
      </c>
      <c r="AF345" s="111" t="str">
        <f t="shared" si="212"/>
        <v/>
      </c>
      <c r="AG345" s="30" t="str">
        <f>IFERROR(IF(AND(PRINCIPAL!$H$98&lt;&gt;"",OR(L345=PRINCIPAL!$I$98,L345=PRINCIPAL!$I$98+PRINCIPAL!$I$98,L345=PRINCIPAL!$I$98+PRINCIPAL!$I$98+PRINCIPAL!$I$98)),0,IF(AND(PRINCIPAL!$H$98&lt;&gt;"",L345=PRINCIPAL!$J$98),VLOOKUP($AH$321,'Banco de Dados'!$B$4:$J$50,8,FALSE)*PRINCIPAL!$H$98*(1-(PRINCIPAL!$K$98/100)),IF(AND(PRINCIPAL!$H$98&lt;&gt;"",L345=PRINCIPAL!$L$98),VLOOKUP($AH$321,'Banco de Dados'!$B$4:$J$50,8,FALSE)*PRINCIPAL!$H$98*(1-(PRINCIPAL!$M$98/100)),IF(AND(PRINCIPAL!$H$98&lt;&gt;"",L345=PRINCIPAL!$N$98),VLOOKUP($AH$321,'Banco de Dados'!$B$4:$J$50,8,FALSE)*PRINCIPAL!$H$98*(1-(PRINCIPAL!$O$98/100)),IF(PRINCIPAL!$H$98&lt;&gt;"",VLOOKUP($AH$321,'Banco de Dados'!$B$4:$J$50,8,FALSE)*PRINCIPAL!$H$98,IF(OR(L345=PRINCIPAL!$I$98,L345=PRINCIPAL!$I$98+PRINCIPAL!$I$98,L345=PRINCIPAL!$I$98+PRINCIPAL!$I$98+PRINCIPAL!$I$98),0,IF(L345=PRINCIPAL!$J$98,VLOOKUP($AH$321,'Banco de Dados'!$B$4:$J$50,6,FALSE)*(1-(PRINCIPAL!$K$98/100)),IF(L345=PRINCIPAL!$L$98,VLOOKUP($AH$321,'Banco de Dados'!$B$4:$J$50,6,FALSE)*(1-(PRINCIPAL!$M$98/100)),IF(L345=PRINCIPAL!$N$98,VLOOKUP($AH$321,'Banco de Dados'!$B$4:$J$50,6,FALSE)*(1-(PRINCIPAL!$O$98/100)),VLOOKUP($AH$321,'Banco de Dados'!$B$4:$J$50,6,FALSE)))))))))),"")</f>
        <v/>
      </c>
      <c r="AH345" s="29" t="str">
        <f>IFERROR(AG345*(IFERROR(VLOOKUP($AH$321,'Banco de Dados'!$B$4:$J$50,4,FALSE),"ERRO")),"")</f>
        <v/>
      </c>
      <c r="AI345" s="29" t="str">
        <f t="shared" si="213"/>
        <v/>
      </c>
      <c r="AJ345" s="103" t="str">
        <f>IFERROR(AI345*(C345*(PRINCIPAL!$G$98/100))*0.47*(44/12),"")</f>
        <v/>
      </c>
      <c r="AK345" s="111" t="str">
        <f t="shared" si="222"/>
        <v/>
      </c>
      <c r="AL345" s="30" t="str">
        <f>IFERROR(IF(AND(PRINCIPAL!$H$99&lt;&gt;"",OR(L345=PRINCIPAL!$I$99,L345=PRINCIPAL!$I$99+PRINCIPAL!$I$99,L345=PRINCIPAL!$I$99+PRINCIPAL!$I$99+PRINCIPAL!$I$99)),0,IF(AND(PRINCIPAL!$H$99&lt;&gt;"",L345=PRINCIPAL!$J$99),VLOOKUP($AM$321,'Banco de Dados'!$B$4:$J$50,8,FALSE)*PRINCIPAL!$H$99*(1-(PRINCIPAL!$K$99/100)),IF(AND(PRINCIPAL!$H$99&lt;&gt;"",L345=PRINCIPAL!$L$99),VLOOKUP($AM$321,'Banco de Dados'!$B$4:$J$50,8,FALSE)*PRINCIPAL!$H$99*(1-(PRINCIPAL!$M$99/100)),IF(AND(PRINCIPAL!$H$99&lt;&gt;"",L345=PRINCIPAL!$N$99),VLOOKUP($AM$321,'Banco de Dados'!$B$4:$J$50,8,FALSE)*PRINCIPAL!$H$99*(1-(PRINCIPAL!$O$99/100)),IF(PRINCIPAL!$H$99&lt;&gt;"",VLOOKUP($AM$321,'Banco de Dados'!$B$4:$J$50,8,FALSE)*PRINCIPAL!$H$99,IF(OR(L345=PRINCIPAL!$I$99,L345=PRINCIPAL!$I$99+PRINCIPAL!$I$99,L345=PRINCIPAL!$I$99+PRINCIPAL!$I$99+PRINCIPAL!$I$99),0,IF(L345=PRINCIPAL!$J$99,VLOOKUP($AM$321,'Banco de Dados'!$B$4:$J$50,6,FALSE)*(1-(PRINCIPAL!$K$99/100)),IF(L345=PRINCIPAL!$L$99,VLOOKUP($AM$321,'Banco de Dados'!$B$4:$J$50,6,FALSE)*(1-(PRINCIPAL!$M$99/100)),IF(L345=PRINCIPAL!$N$99,VLOOKUP($AM$321,'Banco de Dados'!$B$4:$J$50,6,FALSE)*(1-(PRINCIPAL!$O$99/100)),VLOOKUP($AM$321,'Banco de Dados'!$B$4:$J$50,6,FALSE)))))))))),"")</f>
        <v/>
      </c>
      <c r="AM345" s="29" t="str">
        <f>IFERROR(AL345*(IFERROR(VLOOKUP($AM$321,'Banco de Dados'!$B$4:$J$50,4,FALSE),"ERRO")),"")</f>
        <v/>
      </c>
      <c r="AN345" s="29" t="str">
        <f t="shared" si="214"/>
        <v/>
      </c>
      <c r="AO345" s="103" t="str">
        <f>IFERROR(AN345*(C345*(PRINCIPAL!$G$99/100))*0.47*(44/12),"")</f>
        <v/>
      </c>
      <c r="AP345" s="111" t="str">
        <f t="shared" si="215"/>
        <v/>
      </c>
      <c r="AQ345" s="30" t="str">
        <f>IFERROR(IF(AND(PRINCIPAL!$H$100&lt;&gt;"",OR(L345=PRINCIPAL!$I$100,L345=PRINCIPAL!$I$100+PRINCIPAL!$I$100,L345=PRINCIPAL!$I$100+PRINCIPAL!$I$100+PRINCIPAL!$I$100)),0,IF(AND(PRINCIPAL!$H$100&lt;&gt;"",L345=PRINCIPAL!$J$100),VLOOKUP($AR$321,'Banco de Dados'!$B$4:$J$50,8,FALSE)*PRINCIPAL!$H$100*(1-(PRINCIPAL!$K$100/100)),IF(AND(PRINCIPAL!$H$100&lt;&gt;"",L345=PRINCIPAL!$L$100),VLOOKUP($AR$321,'Banco de Dados'!$B$4:$J$50,8,FALSE)*PRINCIPAL!$H$100*(1-(PRINCIPAL!$M$100/100)),IF(AND(PRINCIPAL!$H$100&lt;&gt;"",L345=PRINCIPAL!$N$100),VLOOKUP($AR$321,'Banco de Dados'!$B$4:$J$50,8,FALSE)*PRINCIPAL!$H$100*(1-(PRINCIPAL!$O$100/100)),IF(PRINCIPAL!$H$100&lt;&gt;"",VLOOKUP($AR$321,'Banco de Dados'!$B$4:$J$50,8,FALSE)*PRINCIPAL!$H$100,IF(OR(L345=PRINCIPAL!$I$100,L345=PRINCIPAL!$I$100+PRINCIPAL!$I$100,L345=PRINCIPAL!$I$100+PRINCIPAL!$I$100+PRINCIPAL!$I$100),0,IF(L345=PRINCIPAL!$J$100,VLOOKUP($AR$321,'Banco de Dados'!$B$4:$J$50,6,FALSE)*(1-(PRINCIPAL!$K$100/100)),IF(L345=PRINCIPAL!$L$100,VLOOKUP($AR$321,'Banco de Dados'!$B$4:$J$50,6,FALSE)*(1-(PRINCIPAL!$M$100/100)),IF(L345=PRINCIPAL!$N$100,VLOOKUP($AR$321,'Banco de Dados'!$B$4:$J$50,6,FALSE)*(1-(PRINCIPAL!$O$100/100)),VLOOKUP($AR$321,'Banco de Dados'!$B$4:$J$50,6,FALSE)))))))))),"")</f>
        <v/>
      </c>
      <c r="AR345" s="29" t="str">
        <f>IFERROR(AQ345*(IFERROR(VLOOKUP($AR$321,'Banco de Dados'!$B$4:$J$50,4,FALSE),"ERRO")),"")</f>
        <v/>
      </c>
      <c r="AS345" s="29" t="str">
        <f t="shared" si="216"/>
        <v/>
      </c>
      <c r="AT345" s="103" t="str">
        <f>IFERROR(AS345*(C345*(PRINCIPAL!$G$100/100))*0.47*(44/12),"")</f>
        <v/>
      </c>
      <c r="AU345" s="111" t="str">
        <f t="shared" si="217"/>
        <v/>
      </c>
      <c r="AV345" s="30" t="str">
        <f>IFERROR(IF(AND(PRINCIPAL!$H$101&lt;&gt;"",OR(L345=PRINCIPAL!$I$101,L345=PRINCIPAL!$I$101+PRINCIPAL!$I$101,L345=PRINCIPAL!$I$101+PRINCIPAL!$I$101+PRINCIPAL!$I$101)),0,IF(AND(PRINCIPAL!$H$101&lt;&gt;"",L345=PRINCIPAL!$J$101),VLOOKUP($AW$321,'Banco de Dados'!$B$4:$J$50,8,FALSE)*PRINCIPAL!$H$101*(1-(PRINCIPAL!$K$101/100)),IF(AND(PRINCIPAL!$H$101&lt;&gt;"",L345=PRINCIPAL!$L$101),VLOOKUP($AW$321,'Banco de Dados'!$B$4:$J$50,8,FALSE)*PRINCIPAL!$H$101*(1-(PRINCIPAL!$M$101/100)),IF(AND(PRINCIPAL!$H$101&lt;&gt;"",L345=PRINCIPAL!$N$101),VLOOKUP($AW$321,'Banco de Dados'!$B$4:$J$50,8,FALSE)*PRINCIPAL!$H$101*(1-(PRINCIPAL!$O$101/100)),IF(PRINCIPAL!$H$101&lt;&gt;"",VLOOKUP($AW$321,'Banco de Dados'!$B$4:$J$50,8,FALSE)*PRINCIPAL!$H$101,IF(OR(L345=PRINCIPAL!$I$101,L345=PRINCIPAL!$I$101+PRINCIPAL!$I$101,L345=PRINCIPAL!$I$101+PRINCIPAL!$I$101+PRINCIPAL!$I$101),0,IF(L345=PRINCIPAL!$J$101,VLOOKUP($AW$321,'Banco de Dados'!$B$4:$J$50,6,FALSE)*(1-(PRINCIPAL!$K$101/100)),IF(L345=PRINCIPAL!$L$101,VLOOKUP($AW$321,'Banco de Dados'!$B$4:$J$50,6,FALSE)*(1-(PRINCIPAL!$M$101/100)),IF(L345=PRINCIPAL!$N$101,VLOOKUP($AW$321,'Banco de Dados'!$B$4:$J$50,6,FALSE)*(1-(PRINCIPAL!$O$101/100)),VLOOKUP($AW$321,'Banco de Dados'!$B$4:$J$50,6,FALSE)))))))))),"")</f>
        <v/>
      </c>
      <c r="AW345" s="29" t="str">
        <f>IFERROR(AV345*(IFERROR(VLOOKUP($AW$321,'Banco de Dados'!$B$4:$J$50,4,FALSE),"ERRO")),"")</f>
        <v/>
      </c>
      <c r="AX345" s="29" t="str">
        <f t="shared" si="218"/>
        <v/>
      </c>
      <c r="AY345" s="103" t="str">
        <f>IFERROR(AX345*(C345*(PRINCIPAL!$G$101/100))*0.47*(44/12),"")</f>
        <v/>
      </c>
      <c r="AZ345" s="111" t="str">
        <f t="shared" si="223"/>
        <v/>
      </c>
      <c r="BA345" s="30" t="str">
        <f>IFERROR(IF(AND(PRINCIPAL!$H$102&lt;&gt;"",OR(L345=PRINCIPAL!$I$102,L345=PRINCIPAL!$I$102+PRINCIPAL!$I$102,L345=PRINCIPAL!$I$102+PRINCIPAL!$I$102+PRINCIPAL!$I$102)),0,IF(AND(PRINCIPAL!$H$102&lt;&gt;"",L345=PRINCIPAL!$J$102),VLOOKUP($BB$321,'Banco de Dados'!$B$4:$J$50,8,FALSE)*PRINCIPAL!$H$102*(1-(PRINCIPAL!$K$102/100)),IF(AND(PRINCIPAL!$H$102&lt;&gt;"",L345=PRINCIPAL!$L$102),VLOOKUP($BB$321,'Banco de Dados'!$B$4:$J$50,8,FALSE)*PRINCIPAL!$H$102*(1-(PRINCIPAL!$M$102/100)),IF(AND(PRINCIPAL!$H$102&lt;&gt;"",L345=PRINCIPAL!$N$102),VLOOKUP($BB$321,'Banco de Dados'!$B$4:$J$50,8,FALSE)*PRINCIPAL!$H$102*(1-(PRINCIPAL!$O$102/100)),IF(PRINCIPAL!$H$102&lt;&gt;"",VLOOKUP($BB$321,'Banco de Dados'!$B$4:$J$50,8,FALSE)*PRINCIPAL!$H$102,IF(OR(L345=PRINCIPAL!$I$102,L345=PRINCIPAL!$I$102+PRINCIPAL!$I$102,L345=PRINCIPAL!$I$102+PRINCIPAL!$I$102+PRINCIPAL!$I$102),0,IF(L345=PRINCIPAL!$J$102,VLOOKUP($BB$321,'Banco de Dados'!$B$4:$J$50,6,FALSE)*(1-(PRINCIPAL!$K$102/100)),IF(L345=PRINCIPAL!$L$102,VLOOKUP($BB$321,'Banco de Dados'!$B$4:$J$50,6,FALSE)*(1-(PRINCIPAL!$M$102/100)),IF(L345=PRINCIPAL!$N$102,VLOOKUP($BB$321,'Banco de Dados'!$B$4:$J$50,6,FALSE)*(1-(PRINCIPAL!$O$102/100)),VLOOKUP($BB$321,'Banco de Dados'!$B$4:$J$50,6,FALSE)))))))))),"")</f>
        <v/>
      </c>
      <c r="BB345" s="29" t="str">
        <f>IFERROR(BA345*(IFERROR(VLOOKUP($BB$321,'Banco de Dados'!$B$4:$J$50,4,FALSE),"ERRO")),"")</f>
        <v/>
      </c>
      <c r="BC345" s="29" t="str">
        <f t="shared" si="224"/>
        <v/>
      </c>
      <c r="BD345" s="103" t="str">
        <f>IFERROR(BC345*(C345*(PRINCIPAL!$G$102/100))*0.47*(44/12),"")</f>
        <v/>
      </c>
      <c r="BE345" s="111" t="str">
        <f t="shared" si="203"/>
        <v/>
      </c>
      <c r="BF345" s="30" t="str">
        <f>IFERROR(IF(AND(PRINCIPAL!$H$103&lt;&gt;"",OR(L345=PRINCIPAL!$I$103,L345=PRINCIPAL!$I$103+PRINCIPAL!$I$103,L345=PRINCIPAL!$I$103+PRINCIPAL!$I$103+PRINCIPAL!$I$103)),0,IF(AND(PRINCIPAL!$H$103&lt;&gt;"",L345=PRINCIPAL!$J$103),VLOOKUP($BG$321,'Banco de Dados'!$B$4:$J$50,8,FALSE)*PRINCIPAL!$H$103*(1-(PRINCIPAL!$K$103/100)),IF(AND(PRINCIPAL!$H$103&lt;&gt;"",L345=PRINCIPAL!$L$103),VLOOKUP($BG$321,'Banco de Dados'!$B$4:$J$50,8,FALSE)*PRINCIPAL!$H$103*(1-(PRINCIPAL!$M$103/100)),IF(AND(PRINCIPAL!$H$103&lt;&gt;"",L345=PRINCIPAL!$N$103),VLOOKUP($BG$321,'Banco de Dados'!$B$4:$J$50,8,FALSE)*PRINCIPAL!$H$103*(1-(PRINCIPAL!$O$103/100)),IF(PRINCIPAL!$H$103&lt;&gt;"",VLOOKUP($BG$321,'Banco de Dados'!$B$4:$J$50,8,FALSE)*PRINCIPAL!$H$103,IF(OR(L345=PRINCIPAL!$I$103,L345=PRINCIPAL!$I$103+PRINCIPAL!$I$103,L345=PRINCIPAL!$I$103+PRINCIPAL!$I$103+PRINCIPAL!$I$103),0,IF(L345=PRINCIPAL!$J$103,VLOOKUP($BG$321,'Banco de Dados'!$B$4:$J$50,6,FALSE)*(1-(PRINCIPAL!$K$103/100)),IF(L345=PRINCIPAL!$L$103,VLOOKUP($BG$321,'Banco de Dados'!$B$4:$J$50,6,FALSE)*(1-(PRINCIPAL!$M$103/100)),IF(L345=PRINCIPAL!$N$103,VLOOKUP($BG$321,'Banco de Dados'!$B$4:$J$50,6,FALSE)*(1-(PRINCIPAL!$O$103/100)),VLOOKUP($BG$321,'Banco de Dados'!$B$4:$J$50,6,FALSE)))))))))),"")</f>
        <v/>
      </c>
      <c r="BG345" s="29" t="str">
        <f>IFERROR(BF345*(IFERROR(VLOOKUP($BG$321,'Banco de Dados'!$B$4:$J$50,4,FALSE),"ERRO")),"")</f>
        <v/>
      </c>
      <c r="BH345" s="29" t="str">
        <f t="shared" si="219"/>
        <v/>
      </c>
      <c r="BI345" s="103" t="str">
        <f>IFERROR(BH345*(C345*(PRINCIPAL!$G$103/100))*0.47*(44/12),"")</f>
        <v/>
      </c>
      <c r="BJ345" s="102" t="str">
        <f t="shared" si="204"/>
        <v/>
      </c>
    </row>
    <row r="346" spans="2:62" ht="12.75" customHeight="1" x14ac:dyDescent="0.3">
      <c r="B346" s="326">
        <f t="shared" si="205"/>
        <v>2043</v>
      </c>
      <c r="C346" s="340"/>
      <c r="D346" s="1"/>
      <c r="E346" s="116">
        <v>23</v>
      </c>
      <c r="F346" s="24" t="str">
        <f>IFERROR(VLOOKUP($G$321,'Banco de Dados'!$B$4:$J$50,6,FALSE),"")</f>
        <v/>
      </c>
      <c r="G346" s="25" t="str">
        <f>IFERROR(F346*(IFERROR(VLOOKUP($G$321,'Banco de Dados'!$B$4:$J$50,4,FALSE),"ERRO")),"")</f>
        <v/>
      </c>
      <c r="H346" s="25" t="str">
        <f t="shared" si="206"/>
        <v/>
      </c>
      <c r="I346" s="103" t="str">
        <f t="shared" si="207"/>
        <v/>
      </c>
      <c r="J346" s="117" t="str">
        <f t="shared" si="208"/>
        <v/>
      </c>
      <c r="K346" s="1"/>
      <c r="L346" s="91">
        <v>23</v>
      </c>
      <c r="M346" s="24" t="str">
        <f>IFERROR(IF(AND(PRINCIPAL!$H$94&lt;&gt;"",OR(L346=PRINCIPAL!$I$94,L346=PRINCIPAL!$I$94+PRINCIPAL!$I$94,L346=PRINCIPAL!$I$94+PRINCIPAL!$I$94+PRINCIPAL!$I$94)),0,IF(AND(PRINCIPAL!$H$94&lt;&gt;"",L346=PRINCIPAL!$J$94),VLOOKUP($N$321,'Banco de Dados'!$B$4:$J$50,8,FALSE)*PRINCIPAL!$H$94*(1-(PRINCIPAL!$K$94/100)),IF(AND(PRINCIPAL!$H$94&lt;&gt;"",L346=PRINCIPAL!$L$94),VLOOKUP($N$321,'Banco de Dados'!$B$4:$J$50,8,FALSE)*PRINCIPAL!$H$94*(1-(PRINCIPAL!$M$94/100)),IF(AND(PRINCIPAL!$H$94&lt;&gt;"",L346=PRINCIPAL!$N$94),VLOOKUP($N$321,'Banco de Dados'!$B$4:$J$50,8,FALSE)*PRINCIPAL!$H$94*(1-(PRINCIPAL!$O$94/100)),IF(PRINCIPAL!$H$94&lt;&gt;"",VLOOKUP($N$321,'Banco de Dados'!$B$4:$J$50,8,FALSE)*PRINCIPAL!$H$94,IF(OR(L346=PRINCIPAL!$I$94,L346=PRINCIPAL!$I$94+PRINCIPAL!$I$94,L346=PRINCIPAL!$I$94+PRINCIPAL!$I$94+PRINCIPAL!$I$94),0,IF(L346=PRINCIPAL!$J$94,VLOOKUP($N$321,'Banco de Dados'!$B$4:$J$50,6,FALSE)*(1-(PRINCIPAL!$K$94/100)),IF(L346=PRINCIPAL!$L$94,VLOOKUP($N$321,'Banco de Dados'!$B$4:$J$50,6,FALSE)*(1-(PRINCIPAL!$M$94/100)),IF(L346=PRINCIPAL!$N$94,VLOOKUP($N$321,'Banco de Dados'!$B$4:$J$50,6,FALSE)*(1-(PRINCIPAL!$O$94/100)),VLOOKUP($N$321,'Banco de Dados'!$B$4:$J$50,6,FALSE)))))))))),"")</f>
        <v/>
      </c>
      <c r="N346" s="25" t="str">
        <f>IFERROR(M346*(IFERROR(VLOOKUP($N$321,'Banco de Dados'!$B$4:$J$50,4,FALSE),"ERRO")),"")</f>
        <v/>
      </c>
      <c r="O346" s="25" t="str">
        <f t="shared" si="227"/>
        <v/>
      </c>
      <c r="P346" s="103" t="str">
        <f>IFERROR(O346*(C346*(PRINCIPAL!$G$94/100))*0.47*(44/12),"")</f>
        <v/>
      </c>
      <c r="Q346" s="107" t="str">
        <f t="shared" si="228"/>
        <v/>
      </c>
      <c r="R346" s="29" t="str">
        <f>IFERROR(IF(AND(PRINCIPAL!$H$95&lt;&gt;"",OR(L346=PRINCIPAL!$I$95,L346=PRINCIPAL!$I$95+PRINCIPAL!$I$95,L346=PRINCIPAL!$I$95+PRINCIPAL!$I$95+PRINCIPAL!$I$95)),0,IF(AND(PRINCIPAL!$H$95&lt;&gt;"",L346=PRINCIPAL!$J$95),VLOOKUP($S$321,'Banco de Dados'!$B$4:$J$50,8,FALSE)*PRINCIPAL!$H$95*(1-(PRINCIPAL!$K$95/100)),IF(AND(PRINCIPAL!$H$95&lt;&gt;"",L346=PRINCIPAL!$L$95),VLOOKUP($S$321,'Banco de Dados'!$B$4:$J$50,8,FALSE)*PRINCIPAL!$H$95*(1-(PRINCIPAL!$M$95/100)),IF(AND(PRINCIPAL!$H$95&lt;&gt;"",L346=PRINCIPAL!$N$95),VLOOKUP($S$321,'Banco de Dados'!$B$4:$J$50,8,FALSE)*PRINCIPAL!$H$95*(1-(PRINCIPAL!$O$95/100)),IF(PRINCIPAL!$H$95&lt;&gt;"",VLOOKUP($S$321,'Banco de Dados'!$B$4:$J$50,8,FALSE)*PRINCIPAL!$H$95,IF(OR(L346=PRINCIPAL!$I$95,L346=PRINCIPAL!$I$95+PRINCIPAL!$I$95,L346=PRINCIPAL!$I$95+PRINCIPAL!$I$95+PRINCIPAL!$I$95),0,IF(L346=PRINCIPAL!$J$95,VLOOKUP($S$321,'Banco de Dados'!$B$4:$J$50,6,FALSE)*(1-(PRINCIPAL!$K$95/100)),IF(L346=PRINCIPAL!$L$95,VLOOKUP($S$321,'Banco de Dados'!$B$4:$J$50,6,FALSE)*(1-(PRINCIPAL!$M$95/100)),IF(L346=PRINCIPAL!$N$95,VLOOKUP($S$321,'Banco de Dados'!$B$4:$J$50,6,FALSE)*(1-(PRINCIPAL!$O$95/100)),VLOOKUP($S$321,'Banco de Dados'!$B$4:$J$50,6,FALSE)))))))))),"")</f>
        <v/>
      </c>
      <c r="S346" s="29" t="str">
        <f>IFERROR(R346*(IFERROR(VLOOKUP($S$321,'Banco de Dados'!$B$4:$J$50,4,FALSE),"ERRO")),"")</f>
        <v/>
      </c>
      <c r="T346" s="29" t="str">
        <f t="shared" si="226"/>
        <v/>
      </c>
      <c r="U346" s="103" t="str">
        <f>IFERROR(T346*(C346*(PRINCIPAL!$G$95/100))*0.47*(44/12),"")</f>
        <v/>
      </c>
      <c r="V346" s="103" t="str">
        <f t="shared" si="202"/>
        <v/>
      </c>
      <c r="W346" s="30" t="str">
        <f>IFERROR(IF(AND(PRINCIPAL!$H$96&lt;&gt;"",OR(L346=PRINCIPAL!$I$96,L346=PRINCIPAL!$I$96+PRINCIPAL!$I$96,L346=PRINCIPAL!$I$96+PRINCIPAL!$I$96+PRINCIPAL!$I$96)),0,IF(AND(PRINCIPAL!$H$96&lt;&gt;"",L346=PRINCIPAL!$J$96),VLOOKUP($X$321,'Banco de Dados'!$B$4:$J$50,8,FALSE)*PRINCIPAL!$H$96*(1-(PRINCIPAL!$K$96/100)),IF(AND(PRINCIPAL!$H$96&lt;&gt;"",L346=PRINCIPAL!$L$96),VLOOKUP($X$321,'Banco de Dados'!$B$4:$J$50,8,FALSE)*PRINCIPAL!$H$96*(1-(PRINCIPAL!$M$96/100)),IF(AND(PRINCIPAL!$H$96&lt;&gt;"",L346=PRINCIPAL!$N$96),VLOOKUP($X$321,'Banco de Dados'!$B$4:$J$50,8,FALSE)*PRINCIPAL!$H$96*(1-(PRINCIPAL!$O$96/100)),IF(PRINCIPAL!$H$96&lt;&gt;"",VLOOKUP($X$321,'Banco de Dados'!$B$4:$J$50,8,FALSE)*PRINCIPAL!$H$96,IF(OR(L346=PRINCIPAL!$I$96,L346=PRINCIPAL!$I$96+PRINCIPAL!$I$96,L346=PRINCIPAL!$I$96+PRINCIPAL!$I$96+PRINCIPAL!$I$96),0,IF(L346=PRINCIPAL!$J$96,VLOOKUP($X$321,'Banco de Dados'!$B$4:$J$50,6,FALSE)*(1-(PRINCIPAL!$K$96/100)),IF(L346=PRINCIPAL!$L$96,VLOOKUP($X$321,'Banco de Dados'!$B$4:$J$50,6,FALSE)*(1-(PRINCIPAL!$M$96/100)),IF(L346=PRINCIPAL!$N$96,VLOOKUP($X$321,'Banco de Dados'!$B$4:$J$50,6,FALSE)*(1-(PRINCIPAL!$O$96/100)),VLOOKUP($X$321,'Banco de Dados'!$B$4:$J$50,6,FALSE)))))))))),"")</f>
        <v/>
      </c>
      <c r="X346" s="29" t="str">
        <f>IFERROR(W346*(IFERROR(VLOOKUP($X$321,'Banco de Dados'!$B$4:$J$50,4,FALSE),"ERRO")),"")</f>
        <v/>
      </c>
      <c r="Y346" s="29" t="str">
        <f t="shared" si="220"/>
        <v/>
      </c>
      <c r="Z346" s="103" t="str">
        <f>IFERROR(Y346*(C346*(PRINCIPAL!$G$96/100))*0.47*(44/12),"")</f>
        <v/>
      </c>
      <c r="AA346" s="111" t="str">
        <f t="shared" si="221"/>
        <v/>
      </c>
      <c r="AB346" s="30" t="str">
        <f>IFERROR(IF(AND(PRINCIPAL!$H$97&lt;&gt;"",OR(L346=PRINCIPAL!$I$97,L346=PRINCIPAL!$I$97+PRINCIPAL!$I$97,L346=PRINCIPAL!$I$97+PRINCIPAL!$I$97+PRINCIPAL!$I$97)),0,IF(AND(PRINCIPAL!$H$97&lt;&gt;"",L346=PRINCIPAL!$J$97),VLOOKUP($AC$321,'Banco de Dados'!$B$4:$J$50,8,FALSE)*PRINCIPAL!$H$97*(1-(PRINCIPAL!$K$97/100)),IF(AND(PRINCIPAL!$H$97&lt;&gt;"",L346=PRINCIPAL!$L$97),VLOOKUP($AC$321,'Banco de Dados'!$B$4:$J$50,8,FALSE)*PRINCIPAL!$H$97*(1-(PRINCIPAL!$M$97/100)),IF(AND(PRINCIPAL!$H$97&lt;&gt;"",L346=PRINCIPAL!$N$97),VLOOKUP($AC$321,'Banco de Dados'!$B$4:$J$50,8,FALSE)*PRINCIPAL!$H$97*(1-(PRINCIPAL!$O$97/100)),IF(PRINCIPAL!$H$97&lt;&gt;"",VLOOKUP($AC$321,'Banco de Dados'!$B$4:$J$50,8,FALSE)*PRINCIPAL!$H$97,IF(OR(L346=PRINCIPAL!$I$97,L346=PRINCIPAL!$I$97+PRINCIPAL!$I$97,L346=PRINCIPAL!$I$97+PRINCIPAL!$I$97+PRINCIPAL!$I$97),0,IF(L346=PRINCIPAL!$J$97,VLOOKUP($AC$321,'Banco de Dados'!$B$4:$J$50,6,FALSE)*(1-(PRINCIPAL!$K$97/100)),IF(L346=PRINCIPAL!$L$97,VLOOKUP($AC$321,'Banco de Dados'!$B$4:$J$50,6,FALSE)*(1-(PRINCIPAL!$M$97/100)),IF(L346=PRINCIPAL!$N$97,VLOOKUP($AC$321,'Banco de Dados'!$B$4:$J$50,6,FALSE)*(1-(PRINCIPAL!$O$97/100)),VLOOKUP($AC$321,'Banco de Dados'!$B$4:$J$50,6,FALSE)))))))))),"")</f>
        <v/>
      </c>
      <c r="AC346" s="29" t="str">
        <f>IFERROR(AB346*(IFERROR(VLOOKUP($AC$321,'Banco de Dados'!$B$4:$J$50,4,FALSE),"ERRO")),"")</f>
        <v/>
      </c>
      <c r="AD346" s="29" t="str">
        <f t="shared" si="211"/>
        <v/>
      </c>
      <c r="AE346" s="103" t="str">
        <f>IFERROR(AD346*(C346*(PRINCIPAL!$G$97/100))*0.47*(44/12),"")</f>
        <v/>
      </c>
      <c r="AF346" s="111" t="str">
        <f t="shared" si="212"/>
        <v/>
      </c>
      <c r="AG346" s="30" t="str">
        <f>IFERROR(IF(AND(PRINCIPAL!$H$98&lt;&gt;"",OR(L346=PRINCIPAL!$I$98,L346=PRINCIPAL!$I$98+PRINCIPAL!$I$98,L346=PRINCIPAL!$I$98+PRINCIPAL!$I$98+PRINCIPAL!$I$98)),0,IF(AND(PRINCIPAL!$H$98&lt;&gt;"",L346=PRINCIPAL!$J$98),VLOOKUP($AH$321,'Banco de Dados'!$B$4:$J$50,8,FALSE)*PRINCIPAL!$H$98*(1-(PRINCIPAL!$K$98/100)),IF(AND(PRINCIPAL!$H$98&lt;&gt;"",L346=PRINCIPAL!$L$98),VLOOKUP($AH$321,'Banco de Dados'!$B$4:$J$50,8,FALSE)*PRINCIPAL!$H$98*(1-(PRINCIPAL!$M$98/100)),IF(AND(PRINCIPAL!$H$98&lt;&gt;"",L346=PRINCIPAL!$N$98),VLOOKUP($AH$321,'Banco de Dados'!$B$4:$J$50,8,FALSE)*PRINCIPAL!$H$98*(1-(PRINCIPAL!$O$98/100)),IF(PRINCIPAL!$H$98&lt;&gt;"",VLOOKUP($AH$321,'Banco de Dados'!$B$4:$J$50,8,FALSE)*PRINCIPAL!$H$98,IF(OR(L346=PRINCIPAL!$I$98,L346=PRINCIPAL!$I$98+PRINCIPAL!$I$98,L346=PRINCIPAL!$I$98+PRINCIPAL!$I$98+PRINCIPAL!$I$98),0,IF(L346=PRINCIPAL!$J$98,VLOOKUP($AH$321,'Banco de Dados'!$B$4:$J$50,6,FALSE)*(1-(PRINCIPAL!$K$98/100)),IF(L346=PRINCIPAL!$L$98,VLOOKUP($AH$321,'Banco de Dados'!$B$4:$J$50,6,FALSE)*(1-(PRINCIPAL!$M$98/100)),IF(L346=PRINCIPAL!$N$98,VLOOKUP($AH$321,'Banco de Dados'!$B$4:$J$50,6,FALSE)*(1-(PRINCIPAL!$O$98/100)),VLOOKUP($AH$321,'Banco de Dados'!$B$4:$J$50,6,FALSE)))))))))),"")</f>
        <v/>
      </c>
      <c r="AH346" s="29" t="str">
        <f>IFERROR(AG346*(IFERROR(VLOOKUP($AH$321,'Banco de Dados'!$B$4:$J$50,4,FALSE),"ERRO")),"")</f>
        <v/>
      </c>
      <c r="AI346" s="29" t="str">
        <f t="shared" si="213"/>
        <v/>
      </c>
      <c r="AJ346" s="103" t="str">
        <f>IFERROR(AI346*(C346*(PRINCIPAL!$G$98/100))*0.47*(44/12),"")</f>
        <v/>
      </c>
      <c r="AK346" s="111" t="str">
        <f t="shared" si="222"/>
        <v/>
      </c>
      <c r="AL346" s="30" t="str">
        <f>IFERROR(IF(AND(PRINCIPAL!$H$99&lt;&gt;"",OR(L346=PRINCIPAL!$I$99,L346=PRINCIPAL!$I$99+PRINCIPAL!$I$99,L346=PRINCIPAL!$I$99+PRINCIPAL!$I$99+PRINCIPAL!$I$99)),0,IF(AND(PRINCIPAL!$H$99&lt;&gt;"",L346=PRINCIPAL!$J$99),VLOOKUP($AM$321,'Banco de Dados'!$B$4:$J$50,8,FALSE)*PRINCIPAL!$H$99*(1-(PRINCIPAL!$K$99/100)),IF(AND(PRINCIPAL!$H$99&lt;&gt;"",L346=PRINCIPAL!$L$99),VLOOKUP($AM$321,'Banco de Dados'!$B$4:$J$50,8,FALSE)*PRINCIPAL!$H$99*(1-(PRINCIPAL!$M$99/100)),IF(AND(PRINCIPAL!$H$99&lt;&gt;"",L346=PRINCIPAL!$N$99),VLOOKUP($AM$321,'Banco de Dados'!$B$4:$J$50,8,FALSE)*PRINCIPAL!$H$99*(1-(PRINCIPAL!$O$99/100)),IF(PRINCIPAL!$H$99&lt;&gt;"",VLOOKUP($AM$321,'Banco de Dados'!$B$4:$J$50,8,FALSE)*PRINCIPAL!$H$99,IF(OR(L346=PRINCIPAL!$I$99,L346=PRINCIPAL!$I$99+PRINCIPAL!$I$99,L346=PRINCIPAL!$I$99+PRINCIPAL!$I$99+PRINCIPAL!$I$99),0,IF(L346=PRINCIPAL!$J$99,VLOOKUP($AM$321,'Banco de Dados'!$B$4:$J$50,6,FALSE)*(1-(PRINCIPAL!$K$99/100)),IF(L346=PRINCIPAL!$L$99,VLOOKUP($AM$321,'Banco de Dados'!$B$4:$J$50,6,FALSE)*(1-(PRINCIPAL!$M$99/100)),IF(L346=PRINCIPAL!$N$99,VLOOKUP($AM$321,'Banco de Dados'!$B$4:$J$50,6,FALSE)*(1-(PRINCIPAL!$O$99/100)),VLOOKUP($AM$321,'Banco de Dados'!$B$4:$J$50,6,FALSE)))))))))),"")</f>
        <v/>
      </c>
      <c r="AM346" s="29" t="str">
        <f>IFERROR(AL346*(IFERROR(VLOOKUP($AM$321,'Banco de Dados'!$B$4:$J$50,4,FALSE),"ERRO")),"")</f>
        <v/>
      </c>
      <c r="AN346" s="29" t="str">
        <f t="shared" si="214"/>
        <v/>
      </c>
      <c r="AO346" s="103" t="str">
        <f>IFERROR(AN346*(C346*(PRINCIPAL!$G$99/100))*0.47*(44/12),"")</f>
        <v/>
      </c>
      <c r="AP346" s="111" t="str">
        <f t="shared" si="215"/>
        <v/>
      </c>
      <c r="AQ346" s="30" t="str">
        <f>IFERROR(IF(AND(PRINCIPAL!$H$100&lt;&gt;"",OR(L346=PRINCIPAL!$I$100,L346=PRINCIPAL!$I$100+PRINCIPAL!$I$100,L346=PRINCIPAL!$I$100+PRINCIPAL!$I$100+PRINCIPAL!$I$100)),0,IF(AND(PRINCIPAL!$H$100&lt;&gt;"",L346=PRINCIPAL!$J$100),VLOOKUP($AR$321,'Banco de Dados'!$B$4:$J$50,8,FALSE)*PRINCIPAL!$H$100*(1-(PRINCIPAL!$K$100/100)),IF(AND(PRINCIPAL!$H$100&lt;&gt;"",L346=PRINCIPAL!$L$100),VLOOKUP($AR$321,'Banco de Dados'!$B$4:$J$50,8,FALSE)*PRINCIPAL!$H$100*(1-(PRINCIPAL!$M$100/100)),IF(AND(PRINCIPAL!$H$100&lt;&gt;"",L346=PRINCIPAL!$N$100),VLOOKUP($AR$321,'Banco de Dados'!$B$4:$J$50,8,FALSE)*PRINCIPAL!$H$100*(1-(PRINCIPAL!$O$100/100)),IF(PRINCIPAL!$H$100&lt;&gt;"",VLOOKUP($AR$321,'Banco de Dados'!$B$4:$J$50,8,FALSE)*PRINCIPAL!$H$100,IF(OR(L346=PRINCIPAL!$I$100,L346=PRINCIPAL!$I$100+PRINCIPAL!$I$100,L346=PRINCIPAL!$I$100+PRINCIPAL!$I$100+PRINCIPAL!$I$100),0,IF(L346=PRINCIPAL!$J$100,VLOOKUP($AR$321,'Banco de Dados'!$B$4:$J$50,6,FALSE)*(1-(PRINCIPAL!$K$100/100)),IF(L346=PRINCIPAL!$L$100,VLOOKUP($AR$321,'Banco de Dados'!$B$4:$J$50,6,FALSE)*(1-(PRINCIPAL!$M$100/100)),IF(L346=PRINCIPAL!$N$100,VLOOKUP($AR$321,'Banco de Dados'!$B$4:$J$50,6,FALSE)*(1-(PRINCIPAL!$O$100/100)),VLOOKUP($AR$321,'Banco de Dados'!$B$4:$J$50,6,FALSE)))))))))),"")</f>
        <v/>
      </c>
      <c r="AR346" s="29" t="str">
        <f>IFERROR(AQ346*(IFERROR(VLOOKUP($AR$321,'Banco de Dados'!$B$4:$J$50,4,FALSE),"ERRO")),"")</f>
        <v/>
      </c>
      <c r="AS346" s="29" t="str">
        <f t="shared" si="216"/>
        <v/>
      </c>
      <c r="AT346" s="103" t="str">
        <f>IFERROR(AS346*(C346*(PRINCIPAL!$G$100/100))*0.47*(44/12),"")</f>
        <v/>
      </c>
      <c r="AU346" s="111" t="str">
        <f t="shared" si="217"/>
        <v/>
      </c>
      <c r="AV346" s="30" t="str">
        <f>IFERROR(IF(AND(PRINCIPAL!$H$101&lt;&gt;"",OR(L346=PRINCIPAL!$I$101,L346=PRINCIPAL!$I$101+PRINCIPAL!$I$101,L346=PRINCIPAL!$I$101+PRINCIPAL!$I$101+PRINCIPAL!$I$101)),0,IF(AND(PRINCIPAL!$H$101&lt;&gt;"",L346=PRINCIPAL!$J$101),VLOOKUP($AW$321,'Banco de Dados'!$B$4:$J$50,8,FALSE)*PRINCIPAL!$H$101*(1-(PRINCIPAL!$K$101/100)),IF(AND(PRINCIPAL!$H$101&lt;&gt;"",L346=PRINCIPAL!$L$101),VLOOKUP($AW$321,'Banco de Dados'!$B$4:$J$50,8,FALSE)*PRINCIPAL!$H$101*(1-(PRINCIPAL!$M$101/100)),IF(AND(PRINCIPAL!$H$101&lt;&gt;"",L346=PRINCIPAL!$N$101),VLOOKUP($AW$321,'Banco de Dados'!$B$4:$J$50,8,FALSE)*PRINCIPAL!$H$101*(1-(PRINCIPAL!$O$101/100)),IF(PRINCIPAL!$H$101&lt;&gt;"",VLOOKUP($AW$321,'Banco de Dados'!$B$4:$J$50,8,FALSE)*PRINCIPAL!$H$101,IF(OR(L346=PRINCIPAL!$I$101,L346=PRINCIPAL!$I$101+PRINCIPAL!$I$101,L346=PRINCIPAL!$I$101+PRINCIPAL!$I$101+PRINCIPAL!$I$101),0,IF(L346=PRINCIPAL!$J$101,VLOOKUP($AW$321,'Banco de Dados'!$B$4:$J$50,6,FALSE)*(1-(PRINCIPAL!$K$101/100)),IF(L346=PRINCIPAL!$L$101,VLOOKUP($AW$321,'Banco de Dados'!$B$4:$J$50,6,FALSE)*(1-(PRINCIPAL!$M$101/100)),IF(L346=PRINCIPAL!$N$101,VLOOKUP($AW$321,'Banco de Dados'!$B$4:$J$50,6,FALSE)*(1-(PRINCIPAL!$O$101/100)),VLOOKUP($AW$321,'Banco de Dados'!$B$4:$J$50,6,FALSE)))))))))),"")</f>
        <v/>
      </c>
      <c r="AW346" s="29" t="str">
        <f>IFERROR(AV346*(IFERROR(VLOOKUP($AW$321,'Banco de Dados'!$B$4:$J$50,4,FALSE),"ERRO")),"")</f>
        <v/>
      </c>
      <c r="AX346" s="29" t="str">
        <f t="shared" si="218"/>
        <v/>
      </c>
      <c r="AY346" s="103" t="str">
        <f>IFERROR(AX346*(C346*(PRINCIPAL!$G$101/100))*0.47*(44/12),"")</f>
        <v/>
      </c>
      <c r="AZ346" s="111" t="str">
        <f t="shared" si="223"/>
        <v/>
      </c>
      <c r="BA346" s="30" t="str">
        <f>IFERROR(IF(AND(PRINCIPAL!$H$102&lt;&gt;"",OR(L346=PRINCIPAL!$I$102,L346=PRINCIPAL!$I$102+PRINCIPAL!$I$102,L346=PRINCIPAL!$I$102+PRINCIPAL!$I$102+PRINCIPAL!$I$102)),0,IF(AND(PRINCIPAL!$H$102&lt;&gt;"",L346=PRINCIPAL!$J$102),VLOOKUP($BB$321,'Banco de Dados'!$B$4:$J$50,8,FALSE)*PRINCIPAL!$H$102*(1-(PRINCIPAL!$K$102/100)),IF(AND(PRINCIPAL!$H$102&lt;&gt;"",L346=PRINCIPAL!$L$102),VLOOKUP($BB$321,'Banco de Dados'!$B$4:$J$50,8,FALSE)*PRINCIPAL!$H$102*(1-(PRINCIPAL!$M$102/100)),IF(AND(PRINCIPAL!$H$102&lt;&gt;"",L346=PRINCIPAL!$N$102),VLOOKUP($BB$321,'Banco de Dados'!$B$4:$J$50,8,FALSE)*PRINCIPAL!$H$102*(1-(PRINCIPAL!$O$102/100)),IF(PRINCIPAL!$H$102&lt;&gt;"",VLOOKUP($BB$321,'Banco de Dados'!$B$4:$J$50,8,FALSE)*PRINCIPAL!$H$102,IF(OR(L346=PRINCIPAL!$I$102,L346=PRINCIPAL!$I$102+PRINCIPAL!$I$102,L346=PRINCIPAL!$I$102+PRINCIPAL!$I$102+PRINCIPAL!$I$102),0,IF(L346=PRINCIPAL!$J$102,VLOOKUP($BB$321,'Banco de Dados'!$B$4:$J$50,6,FALSE)*(1-(PRINCIPAL!$K$102/100)),IF(L346=PRINCIPAL!$L$102,VLOOKUP($BB$321,'Banco de Dados'!$B$4:$J$50,6,FALSE)*(1-(PRINCIPAL!$M$102/100)),IF(L346=PRINCIPAL!$N$102,VLOOKUP($BB$321,'Banco de Dados'!$B$4:$J$50,6,FALSE)*(1-(PRINCIPAL!$O$102/100)),VLOOKUP($BB$321,'Banco de Dados'!$B$4:$J$50,6,FALSE)))))))))),"")</f>
        <v/>
      </c>
      <c r="BB346" s="29" t="str">
        <f>IFERROR(BA346*(IFERROR(VLOOKUP($BB$321,'Banco de Dados'!$B$4:$J$50,4,FALSE),"ERRO")),"")</f>
        <v/>
      </c>
      <c r="BC346" s="29" t="str">
        <f t="shared" si="224"/>
        <v/>
      </c>
      <c r="BD346" s="103" t="str">
        <f>IFERROR(BC346*(C346*(PRINCIPAL!$G$102/100))*0.47*(44/12),"")</f>
        <v/>
      </c>
      <c r="BE346" s="111" t="str">
        <f t="shared" si="203"/>
        <v/>
      </c>
      <c r="BF346" s="30" t="str">
        <f>IFERROR(IF(AND(PRINCIPAL!$H$103&lt;&gt;"",OR(L346=PRINCIPAL!$I$103,L346=PRINCIPAL!$I$103+PRINCIPAL!$I$103,L346=PRINCIPAL!$I$103+PRINCIPAL!$I$103+PRINCIPAL!$I$103)),0,IF(AND(PRINCIPAL!$H$103&lt;&gt;"",L346=PRINCIPAL!$J$103),VLOOKUP($BG$321,'Banco de Dados'!$B$4:$J$50,8,FALSE)*PRINCIPAL!$H$103*(1-(PRINCIPAL!$K$103/100)),IF(AND(PRINCIPAL!$H$103&lt;&gt;"",L346=PRINCIPAL!$L$103),VLOOKUP($BG$321,'Banco de Dados'!$B$4:$J$50,8,FALSE)*PRINCIPAL!$H$103*(1-(PRINCIPAL!$M$103/100)),IF(AND(PRINCIPAL!$H$103&lt;&gt;"",L346=PRINCIPAL!$N$103),VLOOKUP($BG$321,'Banco de Dados'!$B$4:$J$50,8,FALSE)*PRINCIPAL!$H$103*(1-(PRINCIPAL!$O$103/100)),IF(PRINCIPAL!$H$103&lt;&gt;"",VLOOKUP($BG$321,'Banco de Dados'!$B$4:$J$50,8,FALSE)*PRINCIPAL!$H$103,IF(OR(L346=PRINCIPAL!$I$103,L346=PRINCIPAL!$I$103+PRINCIPAL!$I$103,L346=PRINCIPAL!$I$103+PRINCIPAL!$I$103+PRINCIPAL!$I$103),0,IF(L346=PRINCIPAL!$J$103,VLOOKUP($BG$321,'Banco de Dados'!$B$4:$J$50,6,FALSE)*(1-(PRINCIPAL!$K$103/100)),IF(L346=PRINCIPAL!$L$103,VLOOKUP($BG$321,'Banco de Dados'!$B$4:$J$50,6,FALSE)*(1-(PRINCIPAL!$M$103/100)),IF(L346=PRINCIPAL!$N$103,VLOOKUP($BG$321,'Banco de Dados'!$B$4:$J$50,6,FALSE)*(1-(PRINCIPAL!$O$103/100)),VLOOKUP($BG$321,'Banco de Dados'!$B$4:$J$50,6,FALSE)))))))))),"")</f>
        <v/>
      </c>
      <c r="BG346" s="29" t="str">
        <f>IFERROR(BF346*(IFERROR(VLOOKUP($BG$321,'Banco de Dados'!$B$4:$J$50,4,FALSE),"ERRO")),"")</f>
        <v/>
      </c>
      <c r="BH346" s="29" t="str">
        <f t="shared" si="219"/>
        <v/>
      </c>
      <c r="BI346" s="103" t="str">
        <f>IFERROR(BH346*(C346*(PRINCIPAL!$G$103/100))*0.47*(44/12),"")</f>
        <v/>
      </c>
      <c r="BJ346" s="102" t="str">
        <f t="shared" si="204"/>
        <v/>
      </c>
    </row>
    <row r="347" spans="2:62" ht="12.75" customHeight="1" x14ac:dyDescent="0.3">
      <c r="B347" s="326">
        <f t="shared" si="205"/>
        <v>2044</v>
      </c>
      <c r="C347" s="340"/>
      <c r="D347" s="1"/>
      <c r="E347" s="116">
        <v>24</v>
      </c>
      <c r="F347" s="24" t="str">
        <f>IFERROR(VLOOKUP($G$321,'Banco de Dados'!$B$4:$J$50,6,FALSE),"")</f>
        <v/>
      </c>
      <c r="G347" s="25" t="str">
        <f>IFERROR(F347*(IFERROR(VLOOKUP($G$321,'Banco de Dados'!$B$4:$J$50,4,FALSE),"ERRO")),"")</f>
        <v/>
      </c>
      <c r="H347" s="25" t="str">
        <f t="shared" si="206"/>
        <v/>
      </c>
      <c r="I347" s="103" t="str">
        <f t="shared" si="207"/>
        <v/>
      </c>
      <c r="J347" s="117" t="str">
        <f t="shared" si="208"/>
        <v/>
      </c>
      <c r="K347" s="1"/>
      <c r="L347" s="91">
        <v>24</v>
      </c>
      <c r="M347" s="24" t="str">
        <f>IFERROR(IF(AND(PRINCIPAL!$H$94&lt;&gt;"",OR(L347=PRINCIPAL!$I$94,L347=PRINCIPAL!$I$94+PRINCIPAL!$I$94,L347=PRINCIPAL!$I$94+PRINCIPAL!$I$94+PRINCIPAL!$I$94)),0,IF(AND(PRINCIPAL!$H$94&lt;&gt;"",L347=PRINCIPAL!$J$94),VLOOKUP($N$321,'Banco de Dados'!$B$4:$J$50,8,FALSE)*PRINCIPAL!$H$94*(1-(PRINCIPAL!$K$94/100)),IF(AND(PRINCIPAL!$H$94&lt;&gt;"",L347=PRINCIPAL!$L$94),VLOOKUP($N$321,'Banco de Dados'!$B$4:$J$50,8,FALSE)*PRINCIPAL!$H$94*(1-(PRINCIPAL!$M$94/100)),IF(AND(PRINCIPAL!$H$94&lt;&gt;"",L347=PRINCIPAL!$N$94),VLOOKUP($N$321,'Banco de Dados'!$B$4:$J$50,8,FALSE)*PRINCIPAL!$H$94*(1-(PRINCIPAL!$O$94/100)),IF(PRINCIPAL!$H$94&lt;&gt;"",VLOOKUP($N$321,'Banco de Dados'!$B$4:$J$50,8,FALSE)*PRINCIPAL!$H$94,IF(OR(L347=PRINCIPAL!$I$94,L347=PRINCIPAL!$I$94+PRINCIPAL!$I$94,L347=PRINCIPAL!$I$94+PRINCIPAL!$I$94+PRINCIPAL!$I$94),0,IF(L347=PRINCIPAL!$J$94,VLOOKUP($N$321,'Banco de Dados'!$B$4:$J$50,6,FALSE)*(1-(PRINCIPAL!$K$94/100)),IF(L347=PRINCIPAL!$L$94,VLOOKUP($N$321,'Banco de Dados'!$B$4:$J$50,6,FALSE)*(1-(PRINCIPAL!$M$94/100)),IF(L347=PRINCIPAL!$N$94,VLOOKUP($N$321,'Banco de Dados'!$B$4:$J$50,6,FALSE)*(1-(PRINCIPAL!$O$94/100)),VLOOKUP($N$321,'Banco de Dados'!$B$4:$J$50,6,FALSE)))))))))),"")</f>
        <v/>
      </c>
      <c r="N347" s="25" t="str">
        <f>IFERROR(M347*(IFERROR(VLOOKUP($N$321,'Banco de Dados'!$B$4:$J$50,4,FALSE),"ERRO")),"")</f>
        <v/>
      </c>
      <c r="O347" s="25" t="str">
        <f t="shared" si="227"/>
        <v/>
      </c>
      <c r="P347" s="103" t="str">
        <f>IFERROR(O347*(C347*(PRINCIPAL!$G$94/100))*0.47*(44/12),"")</f>
        <v/>
      </c>
      <c r="Q347" s="107" t="str">
        <f t="shared" si="228"/>
        <v/>
      </c>
      <c r="R347" s="29" t="str">
        <f>IFERROR(IF(AND(PRINCIPAL!$H$95&lt;&gt;"",OR(L347=PRINCIPAL!$I$95,L347=PRINCIPAL!$I$95+PRINCIPAL!$I$95,L347=PRINCIPAL!$I$95+PRINCIPAL!$I$95+PRINCIPAL!$I$95)),0,IF(AND(PRINCIPAL!$H$95&lt;&gt;"",L347=PRINCIPAL!$J$95),VLOOKUP($S$321,'Banco de Dados'!$B$4:$J$50,8,FALSE)*PRINCIPAL!$H$95*(1-(PRINCIPAL!$K$95/100)),IF(AND(PRINCIPAL!$H$95&lt;&gt;"",L347=PRINCIPAL!$L$95),VLOOKUP($S$321,'Banco de Dados'!$B$4:$J$50,8,FALSE)*PRINCIPAL!$H$95*(1-(PRINCIPAL!$M$95/100)),IF(AND(PRINCIPAL!$H$95&lt;&gt;"",L347=PRINCIPAL!$N$95),VLOOKUP($S$321,'Banco de Dados'!$B$4:$J$50,8,FALSE)*PRINCIPAL!$H$95*(1-(PRINCIPAL!$O$95/100)),IF(PRINCIPAL!$H$95&lt;&gt;"",VLOOKUP($S$321,'Banco de Dados'!$B$4:$J$50,8,FALSE)*PRINCIPAL!$H$95,IF(OR(L347=PRINCIPAL!$I$95,L347=PRINCIPAL!$I$95+PRINCIPAL!$I$95,L347=PRINCIPAL!$I$95+PRINCIPAL!$I$95+PRINCIPAL!$I$95),0,IF(L347=PRINCIPAL!$J$95,VLOOKUP($S$321,'Banco de Dados'!$B$4:$J$50,6,FALSE)*(1-(PRINCIPAL!$K$95/100)),IF(L347=PRINCIPAL!$L$95,VLOOKUP($S$321,'Banco de Dados'!$B$4:$J$50,6,FALSE)*(1-(PRINCIPAL!$M$95/100)),IF(L347=PRINCIPAL!$N$95,VLOOKUP($S$321,'Banco de Dados'!$B$4:$J$50,6,FALSE)*(1-(PRINCIPAL!$O$95/100)),VLOOKUP($S$321,'Banco de Dados'!$B$4:$J$50,6,FALSE)))))))))),"")</f>
        <v/>
      </c>
      <c r="S347" s="29" t="str">
        <f>IFERROR(R347*(IFERROR(VLOOKUP($S$321,'Banco de Dados'!$B$4:$J$50,4,FALSE),"ERRO")),"")</f>
        <v/>
      </c>
      <c r="T347" s="29" t="str">
        <f t="shared" si="226"/>
        <v/>
      </c>
      <c r="U347" s="103" t="str">
        <f>IFERROR(T347*(C347*(PRINCIPAL!$G$95/100))*0.47*(44/12),"")</f>
        <v/>
      </c>
      <c r="V347" s="103" t="str">
        <f t="shared" si="202"/>
        <v/>
      </c>
      <c r="W347" s="30" t="str">
        <f>IFERROR(IF(AND(PRINCIPAL!$H$96&lt;&gt;"",OR(L347=PRINCIPAL!$I$96,L347=PRINCIPAL!$I$96+PRINCIPAL!$I$96,L347=PRINCIPAL!$I$96+PRINCIPAL!$I$96+PRINCIPAL!$I$96)),0,IF(AND(PRINCIPAL!$H$96&lt;&gt;"",L347=PRINCIPAL!$J$96),VLOOKUP($X$321,'Banco de Dados'!$B$4:$J$50,8,FALSE)*PRINCIPAL!$H$96*(1-(PRINCIPAL!$K$96/100)),IF(AND(PRINCIPAL!$H$96&lt;&gt;"",L347=PRINCIPAL!$L$96),VLOOKUP($X$321,'Banco de Dados'!$B$4:$J$50,8,FALSE)*PRINCIPAL!$H$96*(1-(PRINCIPAL!$M$96/100)),IF(AND(PRINCIPAL!$H$96&lt;&gt;"",L347=PRINCIPAL!$N$96),VLOOKUP($X$321,'Banco de Dados'!$B$4:$J$50,8,FALSE)*PRINCIPAL!$H$96*(1-(PRINCIPAL!$O$96/100)),IF(PRINCIPAL!$H$96&lt;&gt;"",VLOOKUP($X$321,'Banco de Dados'!$B$4:$J$50,8,FALSE)*PRINCIPAL!$H$96,IF(OR(L347=PRINCIPAL!$I$96,L347=PRINCIPAL!$I$96+PRINCIPAL!$I$96,L347=PRINCIPAL!$I$96+PRINCIPAL!$I$96+PRINCIPAL!$I$96),0,IF(L347=PRINCIPAL!$J$96,VLOOKUP($X$321,'Banco de Dados'!$B$4:$J$50,6,FALSE)*(1-(PRINCIPAL!$K$96/100)),IF(L347=PRINCIPAL!$L$96,VLOOKUP($X$321,'Banco de Dados'!$B$4:$J$50,6,FALSE)*(1-(PRINCIPAL!$M$96/100)),IF(L347=PRINCIPAL!$N$96,VLOOKUP($X$321,'Banco de Dados'!$B$4:$J$50,6,FALSE)*(1-(PRINCIPAL!$O$96/100)),VLOOKUP($X$321,'Banco de Dados'!$B$4:$J$50,6,FALSE)))))))))),"")</f>
        <v/>
      </c>
      <c r="X347" s="29" t="str">
        <f>IFERROR(W347*(IFERROR(VLOOKUP($X$321,'Banco de Dados'!$B$4:$J$50,4,FALSE),"ERRO")),"")</f>
        <v/>
      </c>
      <c r="Y347" s="29" t="str">
        <f t="shared" si="220"/>
        <v/>
      </c>
      <c r="Z347" s="103" t="str">
        <f>IFERROR(Y347*(C347*(PRINCIPAL!$G$96/100))*0.47*(44/12),"")</f>
        <v/>
      </c>
      <c r="AA347" s="111" t="str">
        <f t="shared" si="221"/>
        <v/>
      </c>
      <c r="AB347" s="30" t="str">
        <f>IFERROR(IF(AND(PRINCIPAL!$H$97&lt;&gt;"",OR(L347=PRINCIPAL!$I$97,L347=PRINCIPAL!$I$97+PRINCIPAL!$I$97,L347=PRINCIPAL!$I$97+PRINCIPAL!$I$97+PRINCIPAL!$I$97)),0,IF(AND(PRINCIPAL!$H$97&lt;&gt;"",L347=PRINCIPAL!$J$97),VLOOKUP($AC$321,'Banco de Dados'!$B$4:$J$50,8,FALSE)*PRINCIPAL!$H$97*(1-(PRINCIPAL!$K$97/100)),IF(AND(PRINCIPAL!$H$97&lt;&gt;"",L347=PRINCIPAL!$L$97),VLOOKUP($AC$321,'Banco de Dados'!$B$4:$J$50,8,FALSE)*PRINCIPAL!$H$97*(1-(PRINCIPAL!$M$97/100)),IF(AND(PRINCIPAL!$H$97&lt;&gt;"",L347=PRINCIPAL!$N$97),VLOOKUP($AC$321,'Banco de Dados'!$B$4:$J$50,8,FALSE)*PRINCIPAL!$H$97*(1-(PRINCIPAL!$O$97/100)),IF(PRINCIPAL!$H$97&lt;&gt;"",VLOOKUP($AC$321,'Banco de Dados'!$B$4:$J$50,8,FALSE)*PRINCIPAL!$H$97,IF(OR(L347=PRINCIPAL!$I$97,L347=PRINCIPAL!$I$97+PRINCIPAL!$I$97,L347=PRINCIPAL!$I$97+PRINCIPAL!$I$97+PRINCIPAL!$I$97),0,IF(L347=PRINCIPAL!$J$97,VLOOKUP($AC$321,'Banco de Dados'!$B$4:$J$50,6,FALSE)*(1-(PRINCIPAL!$K$97/100)),IF(L347=PRINCIPAL!$L$97,VLOOKUP($AC$321,'Banco de Dados'!$B$4:$J$50,6,FALSE)*(1-(PRINCIPAL!$M$97/100)),IF(L347=PRINCIPAL!$N$97,VLOOKUP($AC$321,'Banco de Dados'!$B$4:$J$50,6,FALSE)*(1-(PRINCIPAL!$O$97/100)),VLOOKUP($AC$321,'Banco de Dados'!$B$4:$J$50,6,FALSE)))))))))),"")</f>
        <v/>
      </c>
      <c r="AC347" s="29" t="str">
        <f>IFERROR(AB347*(IFERROR(VLOOKUP($AC$321,'Banco de Dados'!$B$4:$J$50,4,FALSE),"ERRO")),"")</f>
        <v/>
      </c>
      <c r="AD347" s="29" t="str">
        <f t="shared" si="211"/>
        <v/>
      </c>
      <c r="AE347" s="103" t="str">
        <f>IFERROR(AD347*(C347*(PRINCIPAL!$G$97/100))*0.47*(44/12),"")</f>
        <v/>
      </c>
      <c r="AF347" s="111" t="str">
        <f t="shared" si="212"/>
        <v/>
      </c>
      <c r="AG347" s="30" t="str">
        <f>IFERROR(IF(AND(PRINCIPAL!$H$98&lt;&gt;"",OR(L347=PRINCIPAL!$I$98,L347=PRINCIPAL!$I$98+PRINCIPAL!$I$98,L347=PRINCIPAL!$I$98+PRINCIPAL!$I$98+PRINCIPAL!$I$98)),0,IF(AND(PRINCIPAL!$H$98&lt;&gt;"",L347=PRINCIPAL!$J$98),VLOOKUP($AH$321,'Banco de Dados'!$B$4:$J$50,8,FALSE)*PRINCIPAL!$H$98*(1-(PRINCIPAL!$K$98/100)),IF(AND(PRINCIPAL!$H$98&lt;&gt;"",L347=PRINCIPAL!$L$98),VLOOKUP($AH$321,'Banco de Dados'!$B$4:$J$50,8,FALSE)*PRINCIPAL!$H$98*(1-(PRINCIPAL!$M$98/100)),IF(AND(PRINCIPAL!$H$98&lt;&gt;"",L347=PRINCIPAL!$N$98),VLOOKUP($AH$321,'Banco de Dados'!$B$4:$J$50,8,FALSE)*PRINCIPAL!$H$98*(1-(PRINCIPAL!$O$98/100)),IF(PRINCIPAL!$H$98&lt;&gt;"",VLOOKUP($AH$321,'Banco de Dados'!$B$4:$J$50,8,FALSE)*PRINCIPAL!$H$98,IF(OR(L347=PRINCIPAL!$I$98,L347=PRINCIPAL!$I$98+PRINCIPAL!$I$98,L347=PRINCIPAL!$I$98+PRINCIPAL!$I$98+PRINCIPAL!$I$98),0,IF(L347=PRINCIPAL!$J$98,VLOOKUP($AH$321,'Banco de Dados'!$B$4:$J$50,6,FALSE)*(1-(PRINCIPAL!$K$98/100)),IF(L347=PRINCIPAL!$L$98,VLOOKUP($AH$321,'Banco de Dados'!$B$4:$J$50,6,FALSE)*(1-(PRINCIPAL!$M$98/100)),IF(L347=PRINCIPAL!$N$98,VLOOKUP($AH$321,'Banco de Dados'!$B$4:$J$50,6,FALSE)*(1-(PRINCIPAL!$O$98/100)),VLOOKUP($AH$321,'Banco de Dados'!$B$4:$J$50,6,FALSE)))))))))),"")</f>
        <v/>
      </c>
      <c r="AH347" s="29" t="str">
        <f>IFERROR(AG347*(IFERROR(VLOOKUP($AH$321,'Banco de Dados'!$B$4:$J$50,4,FALSE),"ERRO")),"")</f>
        <v/>
      </c>
      <c r="AI347" s="29" t="str">
        <f t="shared" si="213"/>
        <v/>
      </c>
      <c r="AJ347" s="103" t="str">
        <f>IFERROR(AI347*(C347*(PRINCIPAL!$G$98/100))*0.47*(44/12),"")</f>
        <v/>
      </c>
      <c r="AK347" s="111" t="str">
        <f t="shared" si="222"/>
        <v/>
      </c>
      <c r="AL347" s="30" t="str">
        <f>IFERROR(IF(AND(PRINCIPAL!$H$99&lt;&gt;"",OR(L347=PRINCIPAL!$I$99,L347=PRINCIPAL!$I$99+PRINCIPAL!$I$99,L347=PRINCIPAL!$I$99+PRINCIPAL!$I$99+PRINCIPAL!$I$99)),0,IF(AND(PRINCIPAL!$H$99&lt;&gt;"",L347=PRINCIPAL!$J$99),VLOOKUP($AM$321,'Banco de Dados'!$B$4:$J$50,8,FALSE)*PRINCIPAL!$H$99*(1-(PRINCIPAL!$K$99/100)),IF(AND(PRINCIPAL!$H$99&lt;&gt;"",L347=PRINCIPAL!$L$99),VLOOKUP($AM$321,'Banco de Dados'!$B$4:$J$50,8,FALSE)*PRINCIPAL!$H$99*(1-(PRINCIPAL!$M$99/100)),IF(AND(PRINCIPAL!$H$99&lt;&gt;"",L347=PRINCIPAL!$N$99),VLOOKUP($AM$321,'Banco de Dados'!$B$4:$J$50,8,FALSE)*PRINCIPAL!$H$99*(1-(PRINCIPAL!$O$99/100)),IF(PRINCIPAL!$H$99&lt;&gt;"",VLOOKUP($AM$321,'Banco de Dados'!$B$4:$J$50,8,FALSE)*PRINCIPAL!$H$99,IF(OR(L347=PRINCIPAL!$I$99,L347=PRINCIPAL!$I$99+PRINCIPAL!$I$99,L347=PRINCIPAL!$I$99+PRINCIPAL!$I$99+PRINCIPAL!$I$99),0,IF(L347=PRINCIPAL!$J$99,VLOOKUP($AM$321,'Banco de Dados'!$B$4:$J$50,6,FALSE)*(1-(PRINCIPAL!$K$99/100)),IF(L347=PRINCIPAL!$L$99,VLOOKUP($AM$321,'Banco de Dados'!$B$4:$J$50,6,FALSE)*(1-(PRINCIPAL!$M$99/100)),IF(L347=PRINCIPAL!$N$99,VLOOKUP($AM$321,'Banco de Dados'!$B$4:$J$50,6,FALSE)*(1-(PRINCIPAL!$O$99/100)),VLOOKUP($AM$321,'Banco de Dados'!$B$4:$J$50,6,FALSE)))))))))),"")</f>
        <v/>
      </c>
      <c r="AM347" s="29" t="str">
        <f>IFERROR(AL347*(IFERROR(VLOOKUP($AM$321,'Banco de Dados'!$B$4:$J$50,4,FALSE),"ERRO")),"")</f>
        <v/>
      </c>
      <c r="AN347" s="29" t="str">
        <f t="shared" si="214"/>
        <v/>
      </c>
      <c r="AO347" s="103" t="str">
        <f>IFERROR(AN347*(C347*(PRINCIPAL!$G$99/100))*0.47*(44/12),"")</f>
        <v/>
      </c>
      <c r="AP347" s="111" t="str">
        <f t="shared" si="215"/>
        <v/>
      </c>
      <c r="AQ347" s="30" t="str">
        <f>IFERROR(IF(AND(PRINCIPAL!$H$100&lt;&gt;"",OR(L347=PRINCIPAL!$I$100,L347=PRINCIPAL!$I$100+PRINCIPAL!$I$100,L347=PRINCIPAL!$I$100+PRINCIPAL!$I$100+PRINCIPAL!$I$100)),0,IF(AND(PRINCIPAL!$H$100&lt;&gt;"",L347=PRINCIPAL!$J$100),VLOOKUP($AR$321,'Banco de Dados'!$B$4:$J$50,8,FALSE)*PRINCIPAL!$H$100*(1-(PRINCIPAL!$K$100/100)),IF(AND(PRINCIPAL!$H$100&lt;&gt;"",L347=PRINCIPAL!$L$100),VLOOKUP($AR$321,'Banco de Dados'!$B$4:$J$50,8,FALSE)*PRINCIPAL!$H$100*(1-(PRINCIPAL!$M$100/100)),IF(AND(PRINCIPAL!$H$100&lt;&gt;"",L347=PRINCIPAL!$N$100),VLOOKUP($AR$321,'Banco de Dados'!$B$4:$J$50,8,FALSE)*PRINCIPAL!$H$100*(1-(PRINCIPAL!$O$100/100)),IF(PRINCIPAL!$H$100&lt;&gt;"",VLOOKUP($AR$321,'Banco de Dados'!$B$4:$J$50,8,FALSE)*PRINCIPAL!$H$100,IF(OR(L347=PRINCIPAL!$I$100,L347=PRINCIPAL!$I$100+PRINCIPAL!$I$100,L347=PRINCIPAL!$I$100+PRINCIPAL!$I$100+PRINCIPAL!$I$100),0,IF(L347=PRINCIPAL!$J$100,VLOOKUP($AR$321,'Banco de Dados'!$B$4:$J$50,6,FALSE)*(1-(PRINCIPAL!$K$100/100)),IF(L347=PRINCIPAL!$L$100,VLOOKUP($AR$321,'Banco de Dados'!$B$4:$J$50,6,FALSE)*(1-(PRINCIPAL!$M$100/100)),IF(L347=PRINCIPAL!$N$100,VLOOKUP($AR$321,'Banco de Dados'!$B$4:$J$50,6,FALSE)*(1-(PRINCIPAL!$O$100/100)),VLOOKUP($AR$321,'Banco de Dados'!$B$4:$J$50,6,FALSE)))))))))),"")</f>
        <v/>
      </c>
      <c r="AR347" s="29" t="str">
        <f>IFERROR(AQ347*(IFERROR(VLOOKUP($AR$321,'Banco de Dados'!$B$4:$J$50,4,FALSE),"ERRO")),"")</f>
        <v/>
      </c>
      <c r="AS347" s="29" t="str">
        <f t="shared" si="216"/>
        <v/>
      </c>
      <c r="AT347" s="103" t="str">
        <f>IFERROR(AS347*(C347*(PRINCIPAL!$G$100/100))*0.47*(44/12),"")</f>
        <v/>
      </c>
      <c r="AU347" s="111" t="str">
        <f t="shared" si="217"/>
        <v/>
      </c>
      <c r="AV347" s="30" t="str">
        <f>IFERROR(IF(AND(PRINCIPAL!$H$101&lt;&gt;"",OR(L347=PRINCIPAL!$I$101,L347=PRINCIPAL!$I$101+PRINCIPAL!$I$101,L347=PRINCIPAL!$I$101+PRINCIPAL!$I$101+PRINCIPAL!$I$101)),0,IF(AND(PRINCIPAL!$H$101&lt;&gt;"",L347=PRINCIPAL!$J$101),VLOOKUP($AW$321,'Banco de Dados'!$B$4:$J$50,8,FALSE)*PRINCIPAL!$H$101*(1-(PRINCIPAL!$K$101/100)),IF(AND(PRINCIPAL!$H$101&lt;&gt;"",L347=PRINCIPAL!$L$101),VLOOKUP($AW$321,'Banco de Dados'!$B$4:$J$50,8,FALSE)*PRINCIPAL!$H$101*(1-(PRINCIPAL!$M$101/100)),IF(AND(PRINCIPAL!$H$101&lt;&gt;"",L347=PRINCIPAL!$N$101),VLOOKUP($AW$321,'Banco de Dados'!$B$4:$J$50,8,FALSE)*PRINCIPAL!$H$101*(1-(PRINCIPAL!$O$101/100)),IF(PRINCIPAL!$H$101&lt;&gt;"",VLOOKUP($AW$321,'Banco de Dados'!$B$4:$J$50,8,FALSE)*PRINCIPAL!$H$101,IF(OR(L347=PRINCIPAL!$I$101,L347=PRINCIPAL!$I$101+PRINCIPAL!$I$101,L347=PRINCIPAL!$I$101+PRINCIPAL!$I$101+PRINCIPAL!$I$101),0,IF(L347=PRINCIPAL!$J$101,VLOOKUP($AW$321,'Banco de Dados'!$B$4:$J$50,6,FALSE)*(1-(PRINCIPAL!$K$101/100)),IF(L347=PRINCIPAL!$L$101,VLOOKUP($AW$321,'Banco de Dados'!$B$4:$J$50,6,FALSE)*(1-(PRINCIPAL!$M$101/100)),IF(L347=PRINCIPAL!$N$101,VLOOKUP($AW$321,'Banco de Dados'!$B$4:$J$50,6,FALSE)*(1-(PRINCIPAL!$O$101/100)),VLOOKUP($AW$321,'Banco de Dados'!$B$4:$J$50,6,FALSE)))))))))),"")</f>
        <v/>
      </c>
      <c r="AW347" s="29" t="str">
        <f>IFERROR(AV347*(IFERROR(VLOOKUP($AW$321,'Banco de Dados'!$B$4:$J$50,4,FALSE),"ERRO")),"")</f>
        <v/>
      </c>
      <c r="AX347" s="29" t="str">
        <f t="shared" si="218"/>
        <v/>
      </c>
      <c r="AY347" s="103" t="str">
        <f>IFERROR(AX347*(C347*(PRINCIPAL!$G$101/100))*0.47*(44/12),"")</f>
        <v/>
      </c>
      <c r="AZ347" s="111" t="str">
        <f t="shared" si="223"/>
        <v/>
      </c>
      <c r="BA347" s="30" t="str">
        <f>IFERROR(IF(AND(PRINCIPAL!$H$102&lt;&gt;"",OR(L347=PRINCIPAL!$I$102,L347=PRINCIPAL!$I$102+PRINCIPAL!$I$102,L347=PRINCIPAL!$I$102+PRINCIPAL!$I$102+PRINCIPAL!$I$102)),0,IF(AND(PRINCIPAL!$H$102&lt;&gt;"",L347=PRINCIPAL!$J$102),VLOOKUP($BB$321,'Banco de Dados'!$B$4:$J$50,8,FALSE)*PRINCIPAL!$H$102*(1-(PRINCIPAL!$K$102/100)),IF(AND(PRINCIPAL!$H$102&lt;&gt;"",L347=PRINCIPAL!$L$102),VLOOKUP($BB$321,'Banco de Dados'!$B$4:$J$50,8,FALSE)*PRINCIPAL!$H$102*(1-(PRINCIPAL!$M$102/100)),IF(AND(PRINCIPAL!$H$102&lt;&gt;"",L347=PRINCIPAL!$N$102),VLOOKUP($BB$321,'Banco de Dados'!$B$4:$J$50,8,FALSE)*PRINCIPAL!$H$102*(1-(PRINCIPAL!$O$102/100)),IF(PRINCIPAL!$H$102&lt;&gt;"",VLOOKUP($BB$321,'Banco de Dados'!$B$4:$J$50,8,FALSE)*PRINCIPAL!$H$102,IF(OR(L347=PRINCIPAL!$I$102,L347=PRINCIPAL!$I$102+PRINCIPAL!$I$102,L347=PRINCIPAL!$I$102+PRINCIPAL!$I$102+PRINCIPAL!$I$102),0,IF(L347=PRINCIPAL!$J$102,VLOOKUP($BB$321,'Banco de Dados'!$B$4:$J$50,6,FALSE)*(1-(PRINCIPAL!$K$102/100)),IF(L347=PRINCIPAL!$L$102,VLOOKUP($BB$321,'Banco de Dados'!$B$4:$J$50,6,FALSE)*(1-(PRINCIPAL!$M$102/100)),IF(L347=PRINCIPAL!$N$102,VLOOKUP($BB$321,'Banco de Dados'!$B$4:$J$50,6,FALSE)*(1-(PRINCIPAL!$O$102/100)),VLOOKUP($BB$321,'Banco de Dados'!$B$4:$J$50,6,FALSE)))))))))),"")</f>
        <v/>
      </c>
      <c r="BB347" s="29" t="str">
        <f>IFERROR(BA347*(IFERROR(VLOOKUP($BB$321,'Banco de Dados'!$B$4:$J$50,4,FALSE),"ERRO")),"")</f>
        <v/>
      </c>
      <c r="BC347" s="29" t="str">
        <f t="shared" si="224"/>
        <v/>
      </c>
      <c r="BD347" s="103" t="str">
        <f>IFERROR(BC347*(C347*(PRINCIPAL!$G$102/100))*0.47*(44/12),"")</f>
        <v/>
      </c>
      <c r="BE347" s="111" t="str">
        <f t="shared" si="203"/>
        <v/>
      </c>
      <c r="BF347" s="30" t="str">
        <f>IFERROR(IF(AND(PRINCIPAL!$H$103&lt;&gt;"",OR(L347=PRINCIPAL!$I$103,L347=PRINCIPAL!$I$103+PRINCIPAL!$I$103,L347=PRINCIPAL!$I$103+PRINCIPAL!$I$103+PRINCIPAL!$I$103)),0,IF(AND(PRINCIPAL!$H$103&lt;&gt;"",L347=PRINCIPAL!$J$103),VLOOKUP($BG$321,'Banco de Dados'!$B$4:$J$50,8,FALSE)*PRINCIPAL!$H$103*(1-(PRINCIPAL!$K$103/100)),IF(AND(PRINCIPAL!$H$103&lt;&gt;"",L347=PRINCIPAL!$L$103),VLOOKUP($BG$321,'Banco de Dados'!$B$4:$J$50,8,FALSE)*PRINCIPAL!$H$103*(1-(PRINCIPAL!$M$103/100)),IF(AND(PRINCIPAL!$H$103&lt;&gt;"",L347=PRINCIPAL!$N$103),VLOOKUP($BG$321,'Banco de Dados'!$B$4:$J$50,8,FALSE)*PRINCIPAL!$H$103*(1-(PRINCIPAL!$O$103/100)),IF(PRINCIPAL!$H$103&lt;&gt;"",VLOOKUP($BG$321,'Banco de Dados'!$B$4:$J$50,8,FALSE)*PRINCIPAL!$H$103,IF(OR(L347=PRINCIPAL!$I$103,L347=PRINCIPAL!$I$103+PRINCIPAL!$I$103,L347=PRINCIPAL!$I$103+PRINCIPAL!$I$103+PRINCIPAL!$I$103),0,IF(L347=PRINCIPAL!$J$103,VLOOKUP($BG$321,'Banco de Dados'!$B$4:$J$50,6,FALSE)*(1-(PRINCIPAL!$K$103/100)),IF(L347=PRINCIPAL!$L$103,VLOOKUP($BG$321,'Banco de Dados'!$B$4:$J$50,6,FALSE)*(1-(PRINCIPAL!$M$103/100)),IF(L347=PRINCIPAL!$N$103,VLOOKUP($BG$321,'Banco de Dados'!$B$4:$J$50,6,FALSE)*(1-(PRINCIPAL!$O$103/100)),VLOOKUP($BG$321,'Banco de Dados'!$B$4:$J$50,6,FALSE)))))))))),"")</f>
        <v/>
      </c>
      <c r="BG347" s="29" t="str">
        <f>IFERROR(BF347*(IFERROR(VLOOKUP($BG$321,'Banco de Dados'!$B$4:$J$50,4,FALSE),"ERRO")),"")</f>
        <v/>
      </c>
      <c r="BH347" s="29" t="str">
        <f t="shared" si="219"/>
        <v/>
      </c>
      <c r="BI347" s="103" t="str">
        <f>IFERROR(BH347*(C347*(PRINCIPAL!$G$103/100))*0.47*(44/12),"")</f>
        <v/>
      </c>
      <c r="BJ347" s="102" t="str">
        <f t="shared" si="204"/>
        <v/>
      </c>
    </row>
    <row r="348" spans="2:62" ht="12.75" customHeight="1" x14ac:dyDescent="0.3">
      <c r="B348" s="326">
        <f t="shared" si="205"/>
        <v>2045</v>
      </c>
      <c r="C348" s="340"/>
      <c r="D348" s="1"/>
      <c r="E348" s="116">
        <v>25</v>
      </c>
      <c r="F348" s="24" t="str">
        <f>IFERROR(VLOOKUP($G$321,'Banco de Dados'!$B$4:$J$50,6,FALSE),"")</f>
        <v/>
      </c>
      <c r="G348" s="25" t="str">
        <f>IFERROR(F348*(IFERROR(VLOOKUP($G$321,'Banco de Dados'!$B$4:$J$50,4,FALSE),"ERRO")),"")</f>
        <v/>
      </c>
      <c r="H348" s="25" t="str">
        <f t="shared" si="206"/>
        <v/>
      </c>
      <c r="I348" s="103" t="str">
        <f t="shared" si="207"/>
        <v/>
      </c>
      <c r="J348" s="117" t="str">
        <f t="shared" si="208"/>
        <v/>
      </c>
      <c r="K348" s="1"/>
      <c r="L348" s="91">
        <v>25</v>
      </c>
      <c r="M348" s="24" t="str">
        <f>IFERROR(IF(AND(PRINCIPAL!$H$94&lt;&gt;"",OR(L348=PRINCIPAL!$I$94,L348=PRINCIPAL!$I$94+PRINCIPAL!$I$94,L348=PRINCIPAL!$I$94+PRINCIPAL!$I$94+PRINCIPAL!$I$94)),0,IF(AND(PRINCIPAL!$H$94&lt;&gt;"",L348=PRINCIPAL!$J$94),VLOOKUP($N$321,'Banco de Dados'!$B$4:$J$50,8,FALSE)*PRINCIPAL!$H$94*(1-(PRINCIPAL!$K$94/100)),IF(AND(PRINCIPAL!$H$94&lt;&gt;"",L348=PRINCIPAL!$L$94),VLOOKUP($N$321,'Banco de Dados'!$B$4:$J$50,8,FALSE)*PRINCIPAL!$H$94*(1-(PRINCIPAL!$M$94/100)),IF(AND(PRINCIPAL!$H$94&lt;&gt;"",L348=PRINCIPAL!$N$94),VLOOKUP($N$321,'Banco de Dados'!$B$4:$J$50,8,FALSE)*PRINCIPAL!$H$94*(1-(PRINCIPAL!$O$94/100)),IF(PRINCIPAL!$H$94&lt;&gt;"",VLOOKUP($N$321,'Banco de Dados'!$B$4:$J$50,8,FALSE)*PRINCIPAL!$H$94,IF(OR(L348=PRINCIPAL!$I$94,L348=PRINCIPAL!$I$94+PRINCIPAL!$I$94,L348=PRINCIPAL!$I$94+PRINCIPAL!$I$94+PRINCIPAL!$I$94),0,IF(L348=PRINCIPAL!$J$94,VLOOKUP($N$321,'Banco de Dados'!$B$4:$J$50,6,FALSE)*(1-(PRINCIPAL!$K$94/100)),IF(L348=PRINCIPAL!$L$94,VLOOKUP($N$321,'Banco de Dados'!$B$4:$J$50,6,FALSE)*(1-(PRINCIPAL!$M$94/100)),IF(L348=PRINCIPAL!$N$94,VLOOKUP($N$321,'Banco de Dados'!$B$4:$J$50,6,FALSE)*(1-(PRINCIPAL!$O$94/100)),VLOOKUP($N$321,'Banco de Dados'!$B$4:$J$50,6,FALSE)))))))))),"")</f>
        <v/>
      </c>
      <c r="N348" s="25" t="str">
        <f>IFERROR(M348*(IFERROR(VLOOKUP($N$321,'Banco de Dados'!$B$4:$J$50,4,FALSE),"ERRO")),"")</f>
        <v/>
      </c>
      <c r="O348" s="25" t="str">
        <f t="shared" si="227"/>
        <v/>
      </c>
      <c r="P348" s="103" t="str">
        <f>IFERROR(O348*(C348*(PRINCIPAL!$G$94/100))*0.47*(44/12),"")</f>
        <v/>
      </c>
      <c r="Q348" s="107" t="str">
        <f t="shared" si="228"/>
        <v/>
      </c>
      <c r="R348" s="29" t="str">
        <f>IFERROR(IF(AND(PRINCIPAL!$H$95&lt;&gt;"",OR(L348=PRINCIPAL!$I$95,L348=PRINCIPAL!$I$95+PRINCIPAL!$I$95,L348=PRINCIPAL!$I$95+PRINCIPAL!$I$95+PRINCIPAL!$I$95)),0,IF(AND(PRINCIPAL!$H$95&lt;&gt;"",L348=PRINCIPAL!$J$95),VLOOKUP($S$321,'Banco de Dados'!$B$4:$J$50,8,FALSE)*PRINCIPAL!$H$95*(1-(PRINCIPAL!$K$95/100)),IF(AND(PRINCIPAL!$H$95&lt;&gt;"",L348=PRINCIPAL!$L$95),VLOOKUP($S$321,'Banco de Dados'!$B$4:$J$50,8,FALSE)*PRINCIPAL!$H$95*(1-(PRINCIPAL!$M$95/100)),IF(AND(PRINCIPAL!$H$95&lt;&gt;"",L348=PRINCIPAL!$N$95),VLOOKUP($S$321,'Banco de Dados'!$B$4:$J$50,8,FALSE)*PRINCIPAL!$H$95*(1-(PRINCIPAL!$O$95/100)),IF(PRINCIPAL!$H$95&lt;&gt;"",VLOOKUP($S$321,'Banco de Dados'!$B$4:$J$50,8,FALSE)*PRINCIPAL!$H$95,IF(OR(L348=PRINCIPAL!$I$95,L348=PRINCIPAL!$I$95+PRINCIPAL!$I$95,L348=PRINCIPAL!$I$95+PRINCIPAL!$I$95+PRINCIPAL!$I$95),0,IF(L348=PRINCIPAL!$J$95,VLOOKUP($S$321,'Banco de Dados'!$B$4:$J$50,6,FALSE)*(1-(PRINCIPAL!$K$95/100)),IF(L348=PRINCIPAL!$L$95,VLOOKUP($S$321,'Banco de Dados'!$B$4:$J$50,6,FALSE)*(1-(PRINCIPAL!$M$95/100)),IF(L348=PRINCIPAL!$N$95,VLOOKUP($S$321,'Banco de Dados'!$B$4:$J$50,6,FALSE)*(1-(PRINCIPAL!$O$95/100)),VLOOKUP($S$321,'Banco de Dados'!$B$4:$J$50,6,FALSE)))))))))),"")</f>
        <v/>
      </c>
      <c r="S348" s="29" t="str">
        <f>IFERROR(R348*(IFERROR(VLOOKUP($S$321,'Banco de Dados'!$B$4:$J$50,4,FALSE),"ERRO")),"")</f>
        <v/>
      </c>
      <c r="T348" s="29" t="str">
        <f t="shared" si="226"/>
        <v/>
      </c>
      <c r="U348" s="103" t="str">
        <f>IFERROR(T348*(C348*(PRINCIPAL!$G$95/100))*0.47*(44/12),"")</f>
        <v/>
      </c>
      <c r="V348" s="103" t="str">
        <f t="shared" si="202"/>
        <v/>
      </c>
      <c r="W348" s="30" t="str">
        <f>IFERROR(IF(AND(PRINCIPAL!$H$96&lt;&gt;"",OR(L348=PRINCIPAL!$I$96,L348=PRINCIPAL!$I$96+PRINCIPAL!$I$96,L348=PRINCIPAL!$I$96+PRINCIPAL!$I$96+PRINCIPAL!$I$96)),0,IF(AND(PRINCIPAL!$H$96&lt;&gt;"",L348=PRINCIPAL!$J$96),VLOOKUP($X$321,'Banco de Dados'!$B$4:$J$50,8,FALSE)*PRINCIPAL!$H$96*(1-(PRINCIPAL!$K$96/100)),IF(AND(PRINCIPAL!$H$96&lt;&gt;"",L348=PRINCIPAL!$L$96),VLOOKUP($X$321,'Banco de Dados'!$B$4:$J$50,8,FALSE)*PRINCIPAL!$H$96*(1-(PRINCIPAL!$M$96/100)),IF(AND(PRINCIPAL!$H$96&lt;&gt;"",L348=PRINCIPAL!$N$96),VLOOKUP($X$321,'Banco de Dados'!$B$4:$J$50,8,FALSE)*PRINCIPAL!$H$96*(1-(PRINCIPAL!$O$96/100)),IF(PRINCIPAL!$H$96&lt;&gt;"",VLOOKUP($X$321,'Banco de Dados'!$B$4:$J$50,8,FALSE)*PRINCIPAL!$H$96,IF(OR(L348=PRINCIPAL!$I$96,L348=PRINCIPAL!$I$96+PRINCIPAL!$I$96,L348=PRINCIPAL!$I$96+PRINCIPAL!$I$96+PRINCIPAL!$I$96),0,IF(L348=PRINCIPAL!$J$96,VLOOKUP($X$321,'Banco de Dados'!$B$4:$J$50,6,FALSE)*(1-(PRINCIPAL!$K$96/100)),IF(L348=PRINCIPAL!$L$96,VLOOKUP($X$321,'Banco de Dados'!$B$4:$J$50,6,FALSE)*(1-(PRINCIPAL!$M$96/100)),IF(L348=PRINCIPAL!$N$96,VLOOKUP($X$321,'Banco de Dados'!$B$4:$J$50,6,FALSE)*(1-(PRINCIPAL!$O$96/100)),VLOOKUP($X$321,'Banco de Dados'!$B$4:$J$50,6,FALSE)))))))))),"")</f>
        <v/>
      </c>
      <c r="X348" s="29" t="str">
        <f>IFERROR(W348*(IFERROR(VLOOKUP($X$321,'Banco de Dados'!$B$4:$J$50,4,FALSE),"ERRO")),"")</f>
        <v/>
      </c>
      <c r="Y348" s="29" t="str">
        <f t="shared" si="220"/>
        <v/>
      </c>
      <c r="Z348" s="103" t="str">
        <f>IFERROR(Y348*(C348*(PRINCIPAL!$G$96/100))*0.47*(44/12),"")</f>
        <v/>
      </c>
      <c r="AA348" s="111" t="str">
        <f t="shared" si="221"/>
        <v/>
      </c>
      <c r="AB348" s="30" t="str">
        <f>IFERROR(IF(AND(PRINCIPAL!$H$97&lt;&gt;"",OR(L348=PRINCIPAL!$I$97,L348=PRINCIPAL!$I$97+PRINCIPAL!$I$97,L348=PRINCIPAL!$I$97+PRINCIPAL!$I$97+PRINCIPAL!$I$97)),0,IF(AND(PRINCIPAL!$H$97&lt;&gt;"",L348=PRINCIPAL!$J$97),VLOOKUP($AC$321,'Banco de Dados'!$B$4:$J$50,8,FALSE)*PRINCIPAL!$H$97*(1-(PRINCIPAL!$K$97/100)),IF(AND(PRINCIPAL!$H$97&lt;&gt;"",L348=PRINCIPAL!$L$97),VLOOKUP($AC$321,'Banco de Dados'!$B$4:$J$50,8,FALSE)*PRINCIPAL!$H$97*(1-(PRINCIPAL!$M$97/100)),IF(AND(PRINCIPAL!$H$97&lt;&gt;"",L348=PRINCIPAL!$N$97),VLOOKUP($AC$321,'Banco de Dados'!$B$4:$J$50,8,FALSE)*PRINCIPAL!$H$97*(1-(PRINCIPAL!$O$97/100)),IF(PRINCIPAL!$H$97&lt;&gt;"",VLOOKUP($AC$321,'Banco de Dados'!$B$4:$J$50,8,FALSE)*PRINCIPAL!$H$97,IF(OR(L348=PRINCIPAL!$I$97,L348=PRINCIPAL!$I$97+PRINCIPAL!$I$97,L348=PRINCIPAL!$I$97+PRINCIPAL!$I$97+PRINCIPAL!$I$97),0,IF(L348=PRINCIPAL!$J$97,VLOOKUP($AC$321,'Banco de Dados'!$B$4:$J$50,6,FALSE)*(1-(PRINCIPAL!$K$97/100)),IF(L348=PRINCIPAL!$L$97,VLOOKUP($AC$321,'Banco de Dados'!$B$4:$J$50,6,FALSE)*(1-(PRINCIPAL!$M$97/100)),IF(L348=PRINCIPAL!$N$97,VLOOKUP($AC$321,'Banco de Dados'!$B$4:$J$50,6,FALSE)*(1-(PRINCIPAL!$O$97/100)),VLOOKUP($AC$321,'Banco de Dados'!$B$4:$J$50,6,FALSE)))))))))),"")</f>
        <v/>
      </c>
      <c r="AC348" s="29" t="str">
        <f>IFERROR(AB348*(IFERROR(VLOOKUP($AC$321,'Banco de Dados'!$B$4:$J$50,4,FALSE),"ERRO")),"")</f>
        <v/>
      </c>
      <c r="AD348" s="29" t="str">
        <f t="shared" si="211"/>
        <v/>
      </c>
      <c r="AE348" s="103" t="str">
        <f>IFERROR(AD348*(C348*(PRINCIPAL!$G$97/100))*0.47*(44/12),"")</f>
        <v/>
      </c>
      <c r="AF348" s="111" t="str">
        <f t="shared" si="212"/>
        <v/>
      </c>
      <c r="AG348" s="30" t="str">
        <f>IFERROR(IF(AND(PRINCIPAL!$H$98&lt;&gt;"",OR(L348=PRINCIPAL!$I$98,L348=PRINCIPAL!$I$98+PRINCIPAL!$I$98,L348=PRINCIPAL!$I$98+PRINCIPAL!$I$98+PRINCIPAL!$I$98)),0,IF(AND(PRINCIPAL!$H$98&lt;&gt;"",L348=PRINCIPAL!$J$98),VLOOKUP($AH$321,'Banco de Dados'!$B$4:$J$50,8,FALSE)*PRINCIPAL!$H$98*(1-(PRINCIPAL!$K$98/100)),IF(AND(PRINCIPAL!$H$98&lt;&gt;"",L348=PRINCIPAL!$L$98),VLOOKUP($AH$321,'Banco de Dados'!$B$4:$J$50,8,FALSE)*PRINCIPAL!$H$98*(1-(PRINCIPAL!$M$98/100)),IF(AND(PRINCIPAL!$H$98&lt;&gt;"",L348=PRINCIPAL!$N$98),VLOOKUP($AH$321,'Banco de Dados'!$B$4:$J$50,8,FALSE)*PRINCIPAL!$H$98*(1-(PRINCIPAL!$O$98/100)),IF(PRINCIPAL!$H$98&lt;&gt;"",VLOOKUP($AH$321,'Banco de Dados'!$B$4:$J$50,8,FALSE)*PRINCIPAL!$H$98,IF(OR(L348=PRINCIPAL!$I$98,L348=PRINCIPAL!$I$98+PRINCIPAL!$I$98,L348=PRINCIPAL!$I$98+PRINCIPAL!$I$98+PRINCIPAL!$I$98),0,IF(L348=PRINCIPAL!$J$98,VLOOKUP($AH$321,'Banco de Dados'!$B$4:$J$50,6,FALSE)*(1-(PRINCIPAL!$K$98/100)),IF(L348=PRINCIPAL!$L$98,VLOOKUP($AH$321,'Banco de Dados'!$B$4:$J$50,6,FALSE)*(1-(PRINCIPAL!$M$98/100)),IF(L348=PRINCIPAL!$N$98,VLOOKUP($AH$321,'Banco de Dados'!$B$4:$J$50,6,FALSE)*(1-(PRINCIPAL!$O$98/100)),VLOOKUP($AH$321,'Banco de Dados'!$B$4:$J$50,6,FALSE)))))))))),"")</f>
        <v/>
      </c>
      <c r="AH348" s="29" t="str">
        <f>IFERROR(AG348*(IFERROR(VLOOKUP($AH$321,'Banco de Dados'!$B$4:$J$50,4,FALSE),"ERRO")),"")</f>
        <v/>
      </c>
      <c r="AI348" s="29" t="str">
        <f t="shared" si="213"/>
        <v/>
      </c>
      <c r="AJ348" s="103" t="str">
        <f>IFERROR(AI348*(C348*(PRINCIPAL!$G$98/100))*0.47*(44/12),"")</f>
        <v/>
      </c>
      <c r="AK348" s="111" t="str">
        <f t="shared" si="222"/>
        <v/>
      </c>
      <c r="AL348" s="30" t="str">
        <f>IFERROR(IF(AND(PRINCIPAL!$H$99&lt;&gt;"",OR(L348=PRINCIPAL!$I$99,L348=PRINCIPAL!$I$99+PRINCIPAL!$I$99,L348=PRINCIPAL!$I$99+PRINCIPAL!$I$99+PRINCIPAL!$I$99)),0,IF(AND(PRINCIPAL!$H$99&lt;&gt;"",L348=PRINCIPAL!$J$99),VLOOKUP($AM$321,'Banco de Dados'!$B$4:$J$50,8,FALSE)*PRINCIPAL!$H$99*(1-(PRINCIPAL!$K$99/100)),IF(AND(PRINCIPAL!$H$99&lt;&gt;"",L348=PRINCIPAL!$L$99),VLOOKUP($AM$321,'Banco de Dados'!$B$4:$J$50,8,FALSE)*PRINCIPAL!$H$99*(1-(PRINCIPAL!$M$99/100)),IF(AND(PRINCIPAL!$H$99&lt;&gt;"",L348=PRINCIPAL!$N$99),VLOOKUP($AM$321,'Banco de Dados'!$B$4:$J$50,8,FALSE)*PRINCIPAL!$H$99*(1-(PRINCIPAL!$O$99/100)),IF(PRINCIPAL!$H$99&lt;&gt;"",VLOOKUP($AM$321,'Banco de Dados'!$B$4:$J$50,8,FALSE)*PRINCIPAL!$H$99,IF(OR(L348=PRINCIPAL!$I$99,L348=PRINCIPAL!$I$99+PRINCIPAL!$I$99,L348=PRINCIPAL!$I$99+PRINCIPAL!$I$99+PRINCIPAL!$I$99),0,IF(L348=PRINCIPAL!$J$99,VLOOKUP($AM$321,'Banco de Dados'!$B$4:$J$50,6,FALSE)*(1-(PRINCIPAL!$K$99/100)),IF(L348=PRINCIPAL!$L$99,VLOOKUP($AM$321,'Banco de Dados'!$B$4:$J$50,6,FALSE)*(1-(PRINCIPAL!$M$99/100)),IF(L348=PRINCIPAL!$N$99,VLOOKUP($AM$321,'Banco de Dados'!$B$4:$J$50,6,FALSE)*(1-(PRINCIPAL!$O$99/100)),VLOOKUP($AM$321,'Banco de Dados'!$B$4:$J$50,6,FALSE)))))))))),"")</f>
        <v/>
      </c>
      <c r="AM348" s="29" t="str">
        <f>IFERROR(AL348*(IFERROR(VLOOKUP($AM$321,'Banco de Dados'!$B$4:$J$50,4,FALSE),"ERRO")),"")</f>
        <v/>
      </c>
      <c r="AN348" s="29" t="str">
        <f t="shared" si="214"/>
        <v/>
      </c>
      <c r="AO348" s="103" t="str">
        <f>IFERROR(AN348*(C348*(PRINCIPAL!$G$99/100))*0.47*(44/12),"")</f>
        <v/>
      </c>
      <c r="AP348" s="111" t="str">
        <f t="shared" si="215"/>
        <v/>
      </c>
      <c r="AQ348" s="30" t="str">
        <f>IFERROR(IF(AND(PRINCIPAL!$H$100&lt;&gt;"",OR(L348=PRINCIPAL!$I$100,L348=PRINCIPAL!$I$100+PRINCIPAL!$I$100,L348=PRINCIPAL!$I$100+PRINCIPAL!$I$100+PRINCIPAL!$I$100)),0,IF(AND(PRINCIPAL!$H$100&lt;&gt;"",L348=PRINCIPAL!$J$100),VLOOKUP($AR$321,'Banco de Dados'!$B$4:$J$50,8,FALSE)*PRINCIPAL!$H$100*(1-(PRINCIPAL!$K$100/100)),IF(AND(PRINCIPAL!$H$100&lt;&gt;"",L348=PRINCIPAL!$L$100),VLOOKUP($AR$321,'Banco de Dados'!$B$4:$J$50,8,FALSE)*PRINCIPAL!$H$100*(1-(PRINCIPAL!$M$100/100)),IF(AND(PRINCIPAL!$H$100&lt;&gt;"",L348=PRINCIPAL!$N$100),VLOOKUP($AR$321,'Banco de Dados'!$B$4:$J$50,8,FALSE)*PRINCIPAL!$H$100*(1-(PRINCIPAL!$O$100/100)),IF(PRINCIPAL!$H$100&lt;&gt;"",VLOOKUP($AR$321,'Banco de Dados'!$B$4:$J$50,8,FALSE)*PRINCIPAL!$H$100,IF(OR(L348=PRINCIPAL!$I$100,L348=PRINCIPAL!$I$100+PRINCIPAL!$I$100,L348=PRINCIPAL!$I$100+PRINCIPAL!$I$100+PRINCIPAL!$I$100),0,IF(L348=PRINCIPAL!$J$100,VLOOKUP($AR$321,'Banco de Dados'!$B$4:$J$50,6,FALSE)*(1-(PRINCIPAL!$K$100/100)),IF(L348=PRINCIPAL!$L$100,VLOOKUP($AR$321,'Banco de Dados'!$B$4:$J$50,6,FALSE)*(1-(PRINCIPAL!$M$100/100)),IF(L348=PRINCIPAL!$N$100,VLOOKUP($AR$321,'Banco de Dados'!$B$4:$J$50,6,FALSE)*(1-(PRINCIPAL!$O$100/100)),VLOOKUP($AR$321,'Banco de Dados'!$B$4:$J$50,6,FALSE)))))))))),"")</f>
        <v/>
      </c>
      <c r="AR348" s="29" t="str">
        <f>IFERROR(AQ348*(IFERROR(VLOOKUP($AR$321,'Banco de Dados'!$B$4:$J$50,4,FALSE),"ERRO")),"")</f>
        <v/>
      </c>
      <c r="AS348" s="29" t="str">
        <f t="shared" si="216"/>
        <v/>
      </c>
      <c r="AT348" s="103" t="str">
        <f>IFERROR(AS348*(C348*(PRINCIPAL!$G$100/100))*0.47*(44/12),"")</f>
        <v/>
      </c>
      <c r="AU348" s="111" t="str">
        <f t="shared" si="217"/>
        <v/>
      </c>
      <c r="AV348" s="30" t="str">
        <f>IFERROR(IF(AND(PRINCIPAL!$H$101&lt;&gt;"",OR(L348=PRINCIPAL!$I$101,L348=PRINCIPAL!$I$101+PRINCIPAL!$I$101,L348=PRINCIPAL!$I$101+PRINCIPAL!$I$101+PRINCIPAL!$I$101)),0,IF(AND(PRINCIPAL!$H$101&lt;&gt;"",L348=PRINCIPAL!$J$101),VLOOKUP($AW$321,'Banco de Dados'!$B$4:$J$50,8,FALSE)*PRINCIPAL!$H$101*(1-(PRINCIPAL!$K$101/100)),IF(AND(PRINCIPAL!$H$101&lt;&gt;"",L348=PRINCIPAL!$L$101),VLOOKUP($AW$321,'Banco de Dados'!$B$4:$J$50,8,FALSE)*PRINCIPAL!$H$101*(1-(PRINCIPAL!$M$101/100)),IF(AND(PRINCIPAL!$H$101&lt;&gt;"",L348=PRINCIPAL!$N$101),VLOOKUP($AW$321,'Banco de Dados'!$B$4:$J$50,8,FALSE)*PRINCIPAL!$H$101*(1-(PRINCIPAL!$O$101/100)),IF(PRINCIPAL!$H$101&lt;&gt;"",VLOOKUP($AW$321,'Banco de Dados'!$B$4:$J$50,8,FALSE)*PRINCIPAL!$H$101,IF(OR(L348=PRINCIPAL!$I$101,L348=PRINCIPAL!$I$101+PRINCIPAL!$I$101,L348=PRINCIPAL!$I$101+PRINCIPAL!$I$101+PRINCIPAL!$I$101),0,IF(L348=PRINCIPAL!$J$101,VLOOKUP($AW$321,'Banco de Dados'!$B$4:$J$50,6,FALSE)*(1-(PRINCIPAL!$K$101/100)),IF(L348=PRINCIPAL!$L$101,VLOOKUP($AW$321,'Banco de Dados'!$B$4:$J$50,6,FALSE)*(1-(PRINCIPAL!$M$101/100)),IF(L348=PRINCIPAL!$N$101,VLOOKUP($AW$321,'Banco de Dados'!$B$4:$J$50,6,FALSE)*(1-(PRINCIPAL!$O$101/100)),VLOOKUP($AW$321,'Banco de Dados'!$B$4:$J$50,6,FALSE)))))))))),"")</f>
        <v/>
      </c>
      <c r="AW348" s="29" t="str">
        <f>IFERROR(AV348*(IFERROR(VLOOKUP($AW$321,'Banco de Dados'!$B$4:$J$50,4,FALSE),"ERRO")),"")</f>
        <v/>
      </c>
      <c r="AX348" s="29" t="str">
        <f t="shared" si="218"/>
        <v/>
      </c>
      <c r="AY348" s="103" t="str">
        <f>IFERROR(AX348*(C348*(PRINCIPAL!$G$101/100))*0.47*(44/12),"")</f>
        <v/>
      </c>
      <c r="AZ348" s="111" t="str">
        <f t="shared" si="223"/>
        <v/>
      </c>
      <c r="BA348" s="30" t="str">
        <f>IFERROR(IF(AND(PRINCIPAL!$H$102&lt;&gt;"",OR(L348=PRINCIPAL!$I$102,L348=PRINCIPAL!$I$102+PRINCIPAL!$I$102,L348=PRINCIPAL!$I$102+PRINCIPAL!$I$102+PRINCIPAL!$I$102)),0,IF(AND(PRINCIPAL!$H$102&lt;&gt;"",L348=PRINCIPAL!$J$102),VLOOKUP($BB$321,'Banco de Dados'!$B$4:$J$50,8,FALSE)*PRINCIPAL!$H$102*(1-(PRINCIPAL!$K$102/100)),IF(AND(PRINCIPAL!$H$102&lt;&gt;"",L348=PRINCIPAL!$L$102),VLOOKUP($BB$321,'Banco de Dados'!$B$4:$J$50,8,FALSE)*PRINCIPAL!$H$102*(1-(PRINCIPAL!$M$102/100)),IF(AND(PRINCIPAL!$H$102&lt;&gt;"",L348=PRINCIPAL!$N$102),VLOOKUP($BB$321,'Banco de Dados'!$B$4:$J$50,8,FALSE)*PRINCIPAL!$H$102*(1-(PRINCIPAL!$O$102/100)),IF(PRINCIPAL!$H$102&lt;&gt;"",VLOOKUP($BB$321,'Banco de Dados'!$B$4:$J$50,8,FALSE)*PRINCIPAL!$H$102,IF(OR(L348=PRINCIPAL!$I$102,L348=PRINCIPAL!$I$102+PRINCIPAL!$I$102,L348=PRINCIPAL!$I$102+PRINCIPAL!$I$102+PRINCIPAL!$I$102),0,IF(L348=PRINCIPAL!$J$102,VLOOKUP($BB$321,'Banco de Dados'!$B$4:$J$50,6,FALSE)*(1-(PRINCIPAL!$K$102/100)),IF(L348=PRINCIPAL!$L$102,VLOOKUP($BB$321,'Banco de Dados'!$B$4:$J$50,6,FALSE)*(1-(PRINCIPAL!$M$102/100)),IF(L348=PRINCIPAL!$N$102,VLOOKUP($BB$321,'Banco de Dados'!$B$4:$J$50,6,FALSE)*(1-(PRINCIPAL!$O$102/100)),VLOOKUP($BB$321,'Banco de Dados'!$B$4:$J$50,6,FALSE)))))))))),"")</f>
        <v/>
      </c>
      <c r="BB348" s="29" t="str">
        <f>IFERROR(BA348*(IFERROR(VLOOKUP($BB$321,'Banco de Dados'!$B$4:$J$50,4,FALSE),"ERRO")),"")</f>
        <v/>
      </c>
      <c r="BC348" s="29" t="str">
        <f t="shared" si="224"/>
        <v/>
      </c>
      <c r="BD348" s="103" t="str">
        <f>IFERROR(BC348*(C348*(PRINCIPAL!$G$102/100))*0.47*(44/12),"")</f>
        <v/>
      </c>
      <c r="BE348" s="111" t="str">
        <f t="shared" si="203"/>
        <v/>
      </c>
      <c r="BF348" s="30" t="str">
        <f>IFERROR(IF(AND(PRINCIPAL!$H$103&lt;&gt;"",OR(L348=PRINCIPAL!$I$103,L348=PRINCIPAL!$I$103+PRINCIPAL!$I$103,L348=PRINCIPAL!$I$103+PRINCIPAL!$I$103+PRINCIPAL!$I$103)),0,IF(AND(PRINCIPAL!$H$103&lt;&gt;"",L348=PRINCIPAL!$J$103),VLOOKUP($BG$321,'Banco de Dados'!$B$4:$J$50,8,FALSE)*PRINCIPAL!$H$103*(1-(PRINCIPAL!$K$103/100)),IF(AND(PRINCIPAL!$H$103&lt;&gt;"",L348=PRINCIPAL!$L$103),VLOOKUP($BG$321,'Banco de Dados'!$B$4:$J$50,8,FALSE)*PRINCIPAL!$H$103*(1-(PRINCIPAL!$M$103/100)),IF(AND(PRINCIPAL!$H$103&lt;&gt;"",L348=PRINCIPAL!$N$103),VLOOKUP($BG$321,'Banco de Dados'!$B$4:$J$50,8,FALSE)*PRINCIPAL!$H$103*(1-(PRINCIPAL!$O$103/100)),IF(PRINCIPAL!$H$103&lt;&gt;"",VLOOKUP($BG$321,'Banco de Dados'!$B$4:$J$50,8,FALSE)*PRINCIPAL!$H$103,IF(OR(L348=PRINCIPAL!$I$103,L348=PRINCIPAL!$I$103+PRINCIPAL!$I$103,L348=PRINCIPAL!$I$103+PRINCIPAL!$I$103+PRINCIPAL!$I$103),0,IF(L348=PRINCIPAL!$J$103,VLOOKUP($BG$321,'Banco de Dados'!$B$4:$J$50,6,FALSE)*(1-(PRINCIPAL!$K$103/100)),IF(L348=PRINCIPAL!$L$103,VLOOKUP($BG$321,'Banco de Dados'!$B$4:$J$50,6,FALSE)*(1-(PRINCIPAL!$M$103/100)),IF(L348=PRINCIPAL!$N$103,VLOOKUP($BG$321,'Banco de Dados'!$B$4:$J$50,6,FALSE)*(1-(PRINCIPAL!$O$103/100)),VLOOKUP($BG$321,'Banco de Dados'!$B$4:$J$50,6,FALSE)))))))))),"")</f>
        <v/>
      </c>
      <c r="BG348" s="29" t="str">
        <f>IFERROR(BF348*(IFERROR(VLOOKUP($BG$321,'Banco de Dados'!$B$4:$J$50,4,FALSE),"ERRO")),"")</f>
        <v/>
      </c>
      <c r="BH348" s="29" t="str">
        <f t="shared" si="219"/>
        <v/>
      </c>
      <c r="BI348" s="103" t="str">
        <f>IFERROR(BH348*(C348*(PRINCIPAL!$G$103/100))*0.47*(44/12),"")</f>
        <v/>
      </c>
      <c r="BJ348" s="102" t="str">
        <f t="shared" si="204"/>
        <v/>
      </c>
    </row>
    <row r="349" spans="2:62" ht="12.75" customHeight="1" x14ac:dyDescent="0.3">
      <c r="B349" s="326">
        <f t="shared" si="205"/>
        <v>2046</v>
      </c>
      <c r="C349" s="340"/>
      <c r="D349" s="1"/>
      <c r="E349" s="116">
        <v>26</v>
      </c>
      <c r="F349" s="24" t="str">
        <f>IFERROR(VLOOKUP($G$321,'Banco de Dados'!$B$4:$J$50,6,FALSE),"")</f>
        <v/>
      </c>
      <c r="G349" s="25" t="str">
        <f>IFERROR(F349*(IFERROR(VLOOKUP($G$321,'Banco de Dados'!$B$4:$J$50,4,FALSE),"ERRO")),"")</f>
        <v/>
      </c>
      <c r="H349" s="25" t="str">
        <f t="shared" si="206"/>
        <v/>
      </c>
      <c r="I349" s="103" t="str">
        <f t="shared" si="207"/>
        <v/>
      </c>
      <c r="J349" s="117" t="str">
        <f t="shared" si="208"/>
        <v/>
      </c>
      <c r="K349" s="1"/>
      <c r="L349" s="91">
        <v>26</v>
      </c>
      <c r="M349" s="24" t="str">
        <f>IFERROR(IF(AND(PRINCIPAL!$H$94&lt;&gt;"",OR(L349=PRINCIPAL!$I$94,L349=PRINCIPAL!$I$94+PRINCIPAL!$I$94,L349=PRINCIPAL!$I$94+PRINCIPAL!$I$94+PRINCIPAL!$I$94)),0,IF(AND(PRINCIPAL!$H$94&lt;&gt;"",L349=PRINCIPAL!$J$94),VLOOKUP($N$321,'Banco de Dados'!$B$4:$J$50,8,FALSE)*PRINCIPAL!$H$94*(1-(PRINCIPAL!$K$94/100)),IF(AND(PRINCIPAL!$H$94&lt;&gt;"",L349=PRINCIPAL!$L$94),VLOOKUP($N$321,'Banco de Dados'!$B$4:$J$50,8,FALSE)*PRINCIPAL!$H$94*(1-(PRINCIPAL!$M$94/100)),IF(AND(PRINCIPAL!$H$94&lt;&gt;"",L349=PRINCIPAL!$N$94),VLOOKUP($N$321,'Banco de Dados'!$B$4:$J$50,8,FALSE)*PRINCIPAL!$H$94*(1-(PRINCIPAL!$O$94/100)),IF(PRINCIPAL!$H$94&lt;&gt;"",VLOOKUP($N$321,'Banco de Dados'!$B$4:$J$50,8,FALSE)*PRINCIPAL!$H$94,IF(OR(L349=PRINCIPAL!$I$94,L349=PRINCIPAL!$I$94+PRINCIPAL!$I$94,L349=PRINCIPAL!$I$94+PRINCIPAL!$I$94+PRINCIPAL!$I$94),0,IF(L349=PRINCIPAL!$J$94,VLOOKUP($N$321,'Banco de Dados'!$B$4:$J$50,6,FALSE)*(1-(PRINCIPAL!$K$94/100)),IF(L349=PRINCIPAL!$L$94,VLOOKUP($N$321,'Banco de Dados'!$B$4:$J$50,6,FALSE)*(1-(PRINCIPAL!$M$94/100)),IF(L349=PRINCIPAL!$N$94,VLOOKUP($N$321,'Banco de Dados'!$B$4:$J$50,6,FALSE)*(1-(PRINCIPAL!$O$94/100)),VLOOKUP($N$321,'Banco de Dados'!$B$4:$J$50,6,FALSE)))))))))),"")</f>
        <v/>
      </c>
      <c r="N349" s="25" t="str">
        <f>IFERROR(M349*(IFERROR(VLOOKUP($N$321,'Banco de Dados'!$B$4:$J$50,4,FALSE),"ERRO")),"")</f>
        <v/>
      </c>
      <c r="O349" s="25" t="str">
        <f t="shared" si="227"/>
        <v/>
      </c>
      <c r="P349" s="103" t="str">
        <f>IFERROR(O349*(C349*(PRINCIPAL!$G$94/100))*0.47*(44/12),"")</f>
        <v/>
      </c>
      <c r="Q349" s="107" t="str">
        <f>IFERROR(Q348+P349,"")</f>
        <v/>
      </c>
      <c r="R349" s="29" t="str">
        <f>IFERROR(IF(AND(PRINCIPAL!$H$95&lt;&gt;"",OR(L349=PRINCIPAL!$I$95,L349=PRINCIPAL!$I$95+PRINCIPAL!$I$95,L349=PRINCIPAL!$I$95+PRINCIPAL!$I$95+PRINCIPAL!$I$95)),0,IF(AND(PRINCIPAL!$H$95&lt;&gt;"",L349=PRINCIPAL!$J$95),VLOOKUP($S$321,'Banco de Dados'!$B$4:$J$50,8,FALSE)*PRINCIPAL!$H$95*(1-(PRINCIPAL!$K$95/100)),IF(AND(PRINCIPAL!$H$95&lt;&gt;"",L349=PRINCIPAL!$L$95),VLOOKUP($S$321,'Banco de Dados'!$B$4:$J$50,8,FALSE)*PRINCIPAL!$H$95*(1-(PRINCIPAL!$M$95/100)),IF(AND(PRINCIPAL!$H$95&lt;&gt;"",L349=PRINCIPAL!$N$95),VLOOKUP($S$321,'Banco de Dados'!$B$4:$J$50,8,FALSE)*PRINCIPAL!$H$95*(1-(PRINCIPAL!$O$95/100)),IF(PRINCIPAL!$H$95&lt;&gt;"",VLOOKUP($S$321,'Banco de Dados'!$B$4:$J$50,8,FALSE)*PRINCIPAL!$H$95,IF(OR(L349=PRINCIPAL!$I$95,L349=PRINCIPAL!$I$95+PRINCIPAL!$I$95,L349=PRINCIPAL!$I$95+PRINCIPAL!$I$95+PRINCIPAL!$I$95),0,IF(L349=PRINCIPAL!$J$95,VLOOKUP($S$321,'Banco de Dados'!$B$4:$J$50,6,FALSE)*(1-(PRINCIPAL!$K$95/100)),IF(L349=PRINCIPAL!$L$95,VLOOKUP($S$321,'Banco de Dados'!$B$4:$J$50,6,FALSE)*(1-(PRINCIPAL!$M$95/100)),IF(L349=PRINCIPAL!$N$95,VLOOKUP($S$321,'Banco de Dados'!$B$4:$J$50,6,FALSE)*(1-(PRINCIPAL!$O$95/100)),VLOOKUP($S$321,'Banco de Dados'!$B$4:$J$50,6,FALSE)))))))))),"")</f>
        <v/>
      </c>
      <c r="S349" s="29" t="str">
        <f>IFERROR(R349*(IFERROR(VLOOKUP($S$321,'Banco de Dados'!$B$4:$J$50,4,FALSE),"ERRO")),"")</f>
        <v/>
      </c>
      <c r="T349" s="29" t="str">
        <f t="shared" si="226"/>
        <v/>
      </c>
      <c r="U349" s="103" t="str">
        <f>IFERROR(T349*(C349*(PRINCIPAL!$G$95/100))*0.47*(44/12),"")</f>
        <v/>
      </c>
      <c r="V349" s="103" t="str">
        <f t="shared" si="202"/>
        <v/>
      </c>
      <c r="W349" s="30" t="str">
        <f>IFERROR(IF(AND(PRINCIPAL!$H$96&lt;&gt;"",OR(L349=PRINCIPAL!$I$96,L349=PRINCIPAL!$I$96+PRINCIPAL!$I$96,L349=PRINCIPAL!$I$96+PRINCIPAL!$I$96+PRINCIPAL!$I$96)),0,IF(AND(PRINCIPAL!$H$96&lt;&gt;"",L349=PRINCIPAL!$J$96),VLOOKUP($X$321,'Banco de Dados'!$B$4:$J$50,8,FALSE)*PRINCIPAL!$H$96*(1-(PRINCIPAL!$K$96/100)),IF(AND(PRINCIPAL!$H$96&lt;&gt;"",L349=PRINCIPAL!$L$96),VLOOKUP($X$321,'Banco de Dados'!$B$4:$J$50,8,FALSE)*PRINCIPAL!$H$96*(1-(PRINCIPAL!$M$96/100)),IF(AND(PRINCIPAL!$H$96&lt;&gt;"",L349=PRINCIPAL!$N$96),VLOOKUP($X$321,'Banco de Dados'!$B$4:$J$50,8,FALSE)*PRINCIPAL!$H$96*(1-(PRINCIPAL!$O$96/100)),IF(PRINCIPAL!$H$96&lt;&gt;"",VLOOKUP($X$321,'Banco de Dados'!$B$4:$J$50,8,FALSE)*PRINCIPAL!$H$96,IF(OR(L349=PRINCIPAL!$I$96,L349=PRINCIPAL!$I$96+PRINCIPAL!$I$96,L349=PRINCIPAL!$I$96+PRINCIPAL!$I$96+PRINCIPAL!$I$96),0,IF(L349=PRINCIPAL!$J$96,VLOOKUP($X$321,'Banco de Dados'!$B$4:$J$50,6,FALSE)*(1-(PRINCIPAL!$K$96/100)),IF(L349=PRINCIPAL!$L$96,VLOOKUP($X$321,'Banco de Dados'!$B$4:$J$50,6,FALSE)*(1-(PRINCIPAL!$M$96/100)),IF(L349=PRINCIPAL!$N$96,VLOOKUP($X$321,'Banco de Dados'!$B$4:$J$50,6,FALSE)*(1-(PRINCIPAL!$O$96/100)),VLOOKUP($X$321,'Banco de Dados'!$B$4:$J$50,6,FALSE)))))))))),"")</f>
        <v/>
      </c>
      <c r="X349" s="29" t="str">
        <f>IFERROR(W349*(IFERROR(VLOOKUP($X$321,'Banco de Dados'!$B$4:$J$50,4,FALSE),"ERRO")),"")</f>
        <v/>
      </c>
      <c r="Y349" s="29" t="str">
        <f t="shared" si="220"/>
        <v/>
      </c>
      <c r="Z349" s="103" t="str">
        <f>IFERROR(Y349*(C349*(PRINCIPAL!$G$96/100))*0.47*(44/12),"")</f>
        <v/>
      </c>
      <c r="AA349" s="111" t="str">
        <f t="shared" si="221"/>
        <v/>
      </c>
      <c r="AB349" s="30" t="str">
        <f>IFERROR(IF(AND(PRINCIPAL!$H$97&lt;&gt;"",OR(L349=PRINCIPAL!$I$97,L349=PRINCIPAL!$I$97+PRINCIPAL!$I$97,L349=PRINCIPAL!$I$97+PRINCIPAL!$I$97+PRINCIPAL!$I$97)),0,IF(AND(PRINCIPAL!$H$97&lt;&gt;"",L349=PRINCIPAL!$J$97),VLOOKUP($AC$321,'Banco de Dados'!$B$4:$J$50,8,FALSE)*PRINCIPAL!$H$97*(1-(PRINCIPAL!$K$97/100)),IF(AND(PRINCIPAL!$H$97&lt;&gt;"",L349=PRINCIPAL!$L$97),VLOOKUP($AC$321,'Banco de Dados'!$B$4:$J$50,8,FALSE)*PRINCIPAL!$H$97*(1-(PRINCIPAL!$M$97/100)),IF(AND(PRINCIPAL!$H$97&lt;&gt;"",L349=PRINCIPAL!$N$97),VLOOKUP($AC$321,'Banco de Dados'!$B$4:$J$50,8,FALSE)*PRINCIPAL!$H$97*(1-(PRINCIPAL!$O$97/100)),IF(PRINCIPAL!$H$97&lt;&gt;"",VLOOKUP($AC$321,'Banco de Dados'!$B$4:$J$50,8,FALSE)*PRINCIPAL!$H$97,IF(OR(L349=PRINCIPAL!$I$97,L349=PRINCIPAL!$I$97+PRINCIPAL!$I$97,L349=PRINCIPAL!$I$97+PRINCIPAL!$I$97+PRINCIPAL!$I$97),0,IF(L349=PRINCIPAL!$J$97,VLOOKUP($AC$321,'Banco de Dados'!$B$4:$J$50,6,FALSE)*(1-(PRINCIPAL!$K$97/100)),IF(L349=PRINCIPAL!$L$97,VLOOKUP($AC$321,'Banco de Dados'!$B$4:$J$50,6,FALSE)*(1-(PRINCIPAL!$M$97/100)),IF(L349=PRINCIPAL!$N$97,VLOOKUP($AC$321,'Banco de Dados'!$B$4:$J$50,6,FALSE)*(1-(PRINCIPAL!$O$97/100)),VLOOKUP($AC$321,'Banco de Dados'!$B$4:$J$50,6,FALSE)))))))))),"")</f>
        <v/>
      </c>
      <c r="AC349" s="29" t="str">
        <f>IFERROR(AB349*(IFERROR(VLOOKUP($AC$321,'Banco de Dados'!$B$4:$J$50,4,FALSE),"ERRO")),"")</f>
        <v/>
      </c>
      <c r="AD349" s="29" t="str">
        <f t="shared" si="211"/>
        <v/>
      </c>
      <c r="AE349" s="103" t="str">
        <f>IFERROR(AD349*(C349*(PRINCIPAL!$G$97/100))*0.47*(44/12),"")</f>
        <v/>
      </c>
      <c r="AF349" s="111" t="str">
        <f t="shared" si="212"/>
        <v/>
      </c>
      <c r="AG349" s="30" t="str">
        <f>IFERROR(IF(AND(PRINCIPAL!$H$98&lt;&gt;"",OR(L349=PRINCIPAL!$I$98,L349=PRINCIPAL!$I$98+PRINCIPAL!$I$98,L349=PRINCIPAL!$I$98+PRINCIPAL!$I$98+PRINCIPAL!$I$98)),0,IF(AND(PRINCIPAL!$H$98&lt;&gt;"",L349=PRINCIPAL!$J$98),VLOOKUP($AH$321,'Banco de Dados'!$B$4:$J$50,8,FALSE)*PRINCIPAL!$H$98*(1-(PRINCIPAL!$K$98/100)),IF(AND(PRINCIPAL!$H$98&lt;&gt;"",L349=PRINCIPAL!$L$98),VLOOKUP($AH$321,'Banco de Dados'!$B$4:$J$50,8,FALSE)*PRINCIPAL!$H$98*(1-(PRINCIPAL!$M$98/100)),IF(AND(PRINCIPAL!$H$98&lt;&gt;"",L349=PRINCIPAL!$N$98),VLOOKUP($AH$321,'Banco de Dados'!$B$4:$J$50,8,FALSE)*PRINCIPAL!$H$98*(1-(PRINCIPAL!$O$98/100)),IF(PRINCIPAL!$H$98&lt;&gt;"",VLOOKUP($AH$321,'Banco de Dados'!$B$4:$J$50,8,FALSE)*PRINCIPAL!$H$98,IF(OR(L349=PRINCIPAL!$I$98,L349=PRINCIPAL!$I$98+PRINCIPAL!$I$98,L349=PRINCIPAL!$I$98+PRINCIPAL!$I$98+PRINCIPAL!$I$98),0,IF(L349=PRINCIPAL!$J$98,VLOOKUP($AH$321,'Banco de Dados'!$B$4:$J$50,6,FALSE)*(1-(PRINCIPAL!$K$98/100)),IF(L349=PRINCIPAL!$L$98,VLOOKUP($AH$321,'Banco de Dados'!$B$4:$J$50,6,FALSE)*(1-(PRINCIPAL!$M$98/100)),IF(L349=PRINCIPAL!$N$98,VLOOKUP($AH$321,'Banco de Dados'!$B$4:$J$50,6,FALSE)*(1-(PRINCIPAL!$O$98/100)),VLOOKUP($AH$321,'Banco de Dados'!$B$4:$J$50,6,FALSE)))))))))),"")</f>
        <v/>
      </c>
      <c r="AH349" s="29" t="str">
        <f>IFERROR(AG349*(IFERROR(VLOOKUP($AH$321,'Banco de Dados'!$B$4:$J$50,4,FALSE),"ERRO")),"")</f>
        <v/>
      </c>
      <c r="AI349" s="29" t="str">
        <f t="shared" si="213"/>
        <v/>
      </c>
      <c r="AJ349" s="103" t="str">
        <f>IFERROR(AI349*(C349*(PRINCIPAL!$G$98/100))*0.47*(44/12),"")</f>
        <v/>
      </c>
      <c r="AK349" s="111" t="str">
        <f t="shared" si="222"/>
        <v/>
      </c>
      <c r="AL349" s="30" t="str">
        <f>IFERROR(IF(AND(PRINCIPAL!$H$99&lt;&gt;"",OR(L349=PRINCIPAL!$I$99,L349=PRINCIPAL!$I$99+PRINCIPAL!$I$99,L349=PRINCIPAL!$I$99+PRINCIPAL!$I$99+PRINCIPAL!$I$99)),0,IF(AND(PRINCIPAL!$H$99&lt;&gt;"",L349=PRINCIPAL!$J$99),VLOOKUP($AM$321,'Banco de Dados'!$B$4:$J$50,8,FALSE)*PRINCIPAL!$H$99*(1-(PRINCIPAL!$K$99/100)),IF(AND(PRINCIPAL!$H$99&lt;&gt;"",L349=PRINCIPAL!$L$99),VLOOKUP($AM$321,'Banco de Dados'!$B$4:$J$50,8,FALSE)*PRINCIPAL!$H$99*(1-(PRINCIPAL!$M$99/100)),IF(AND(PRINCIPAL!$H$99&lt;&gt;"",L349=PRINCIPAL!$N$99),VLOOKUP($AM$321,'Banco de Dados'!$B$4:$J$50,8,FALSE)*PRINCIPAL!$H$99*(1-(PRINCIPAL!$O$99/100)),IF(PRINCIPAL!$H$99&lt;&gt;"",VLOOKUP($AM$321,'Banco de Dados'!$B$4:$J$50,8,FALSE)*PRINCIPAL!$H$99,IF(OR(L349=PRINCIPAL!$I$99,L349=PRINCIPAL!$I$99+PRINCIPAL!$I$99,L349=PRINCIPAL!$I$99+PRINCIPAL!$I$99+PRINCIPAL!$I$99),0,IF(L349=PRINCIPAL!$J$99,VLOOKUP($AM$321,'Banco de Dados'!$B$4:$J$50,6,FALSE)*(1-(PRINCIPAL!$K$99/100)),IF(L349=PRINCIPAL!$L$99,VLOOKUP($AM$321,'Banco de Dados'!$B$4:$J$50,6,FALSE)*(1-(PRINCIPAL!$M$99/100)),IF(L349=PRINCIPAL!$N$99,VLOOKUP($AM$321,'Banco de Dados'!$B$4:$J$50,6,FALSE)*(1-(PRINCIPAL!$O$99/100)),VLOOKUP($AM$321,'Banco de Dados'!$B$4:$J$50,6,FALSE)))))))))),"")</f>
        <v/>
      </c>
      <c r="AM349" s="29" t="str">
        <f>IFERROR(AL349*(IFERROR(VLOOKUP($AM$321,'Banco de Dados'!$B$4:$J$50,4,FALSE),"ERRO")),"")</f>
        <v/>
      </c>
      <c r="AN349" s="29" t="str">
        <f t="shared" si="214"/>
        <v/>
      </c>
      <c r="AO349" s="103" t="str">
        <f>IFERROR(AN349*(C349*(PRINCIPAL!$G$99/100))*0.47*(44/12),"")</f>
        <v/>
      </c>
      <c r="AP349" s="111" t="str">
        <f t="shared" si="215"/>
        <v/>
      </c>
      <c r="AQ349" s="30" t="str">
        <f>IFERROR(IF(AND(PRINCIPAL!$H$100&lt;&gt;"",OR(L349=PRINCIPAL!$I$100,L349=PRINCIPAL!$I$100+PRINCIPAL!$I$100,L349=PRINCIPAL!$I$100+PRINCIPAL!$I$100+PRINCIPAL!$I$100)),0,IF(AND(PRINCIPAL!$H$100&lt;&gt;"",L349=PRINCIPAL!$J$100),VLOOKUP($AR$321,'Banco de Dados'!$B$4:$J$50,8,FALSE)*PRINCIPAL!$H$100*(1-(PRINCIPAL!$K$100/100)),IF(AND(PRINCIPAL!$H$100&lt;&gt;"",L349=PRINCIPAL!$L$100),VLOOKUP($AR$321,'Banco de Dados'!$B$4:$J$50,8,FALSE)*PRINCIPAL!$H$100*(1-(PRINCIPAL!$M$100/100)),IF(AND(PRINCIPAL!$H$100&lt;&gt;"",L349=PRINCIPAL!$N$100),VLOOKUP($AR$321,'Banco de Dados'!$B$4:$J$50,8,FALSE)*PRINCIPAL!$H$100*(1-(PRINCIPAL!$O$100/100)),IF(PRINCIPAL!$H$100&lt;&gt;"",VLOOKUP($AR$321,'Banco de Dados'!$B$4:$J$50,8,FALSE)*PRINCIPAL!$H$100,IF(OR(L349=PRINCIPAL!$I$100,L349=PRINCIPAL!$I$100+PRINCIPAL!$I$100,L349=PRINCIPAL!$I$100+PRINCIPAL!$I$100+PRINCIPAL!$I$100),0,IF(L349=PRINCIPAL!$J$100,VLOOKUP($AR$321,'Banco de Dados'!$B$4:$J$50,6,FALSE)*(1-(PRINCIPAL!$K$100/100)),IF(L349=PRINCIPAL!$L$100,VLOOKUP($AR$321,'Banco de Dados'!$B$4:$J$50,6,FALSE)*(1-(PRINCIPAL!$M$100/100)),IF(L349=PRINCIPAL!$N$100,VLOOKUP($AR$321,'Banco de Dados'!$B$4:$J$50,6,FALSE)*(1-(PRINCIPAL!$O$100/100)),VLOOKUP($AR$321,'Banco de Dados'!$B$4:$J$50,6,FALSE)))))))))),"")</f>
        <v/>
      </c>
      <c r="AR349" s="29" t="str">
        <f>IFERROR(AQ349*(IFERROR(VLOOKUP($AR$321,'Banco de Dados'!$B$4:$J$50,4,FALSE),"ERRO")),"")</f>
        <v/>
      </c>
      <c r="AS349" s="29" t="str">
        <f t="shared" si="216"/>
        <v/>
      </c>
      <c r="AT349" s="103" t="str">
        <f>IFERROR(AS349*(C349*(PRINCIPAL!$G$100/100))*0.47*(44/12),"")</f>
        <v/>
      </c>
      <c r="AU349" s="111" t="str">
        <f t="shared" si="217"/>
        <v/>
      </c>
      <c r="AV349" s="30" t="str">
        <f>IFERROR(IF(AND(PRINCIPAL!$H$101&lt;&gt;"",OR(L349=PRINCIPAL!$I$101,L349=PRINCIPAL!$I$101+PRINCIPAL!$I$101,L349=PRINCIPAL!$I$101+PRINCIPAL!$I$101+PRINCIPAL!$I$101)),0,IF(AND(PRINCIPAL!$H$101&lt;&gt;"",L349=PRINCIPAL!$J$101),VLOOKUP($AW$321,'Banco de Dados'!$B$4:$J$50,8,FALSE)*PRINCIPAL!$H$101*(1-(PRINCIPAL!$K$101/100)),IF(AND(PRINCIPAL!$H$101&lt;&gt;"",L349=PRINCIPAL!$L$101),VLOOKUP($AW$321,'Banco de Dados'!$B$4:$J$50,8,FALSE)*PRINCIPAL!$H$101*(1-(PRINCIPAL!$M$101/100)),IF(AND(PRINCIPAL!$H$101&lt;&gt;"",L349=PRINCIPAL!$N$101),VLOOKUP($AW$321,'Banco de Dados'!$B$4:$J$50,8,FALSE)*PRINCIPAL!$H$101*(1-(PRINCIPAL!$O$101/100)),IF(PRINCIPAL!$H$101&lt;&gt;"",VLOOKUP($AW$321,'Banco de Dados'!$B$4:$J$50,8,FALSE)*PRINCIPAL!$H$101,IF(OR(L349=PRINCIPAL!$I$101,L349=PRINCIPAL!$I$101+PRINCIPAL!$I$101,L349=PRINCIPAL!$I$101+PRINCIPAL!$I$101+PRINCIPAL!$I$101),0,IF(L349=PRINCIPAL!$J$101,VLOOKUP($AW$321,'Banco de Dados'!$B$4:$J$50,6,FALSE)*(1-(PRINCIPAL!$K$101/100)),IF(L349=PRINCIPAL!$L$101,VLOOKUP($AW$321,'Banco de Dados'!$B$4:$J$50,6,FALSE)*(1-(PRINCIPAL!$M$101/100)),IF(L349=PRINCIPAL!$N$101,VLOOKUP($AW$321,'Banco de Dados'!$B$4:$J$50,6,FALSE)*(1-(PRINCIPAL!$O$101/100)),VLOOKUP($AW$321,'Banco de Dados'!$B$4:$J$50,6,FALSE)))))))))),"")</f>
        <v/>
      </c>
      <c r="AW349" s="29" t="str">
        <f>IFERROR(AV349*(IFERROR(VLOOKUP($AW$321,'Banco de Dados'!$B$4:$J$50,4,FALSE),"ERRO")),"")</f>
        <v/>
      </c>
      <c r="AX349" s="29" t="str">
        <f t="shared" si="218"/>
        <v/>
      </c>
      <c r="AY349" s="103" t="str">
        <f>IFERROR(AX349*(C349*(PRINCIPAL!$G$101/100))*0.47*(44/12),"")</f>
        <v/>
      </c>
      <c r="AZ349" s="111" t="str">
        <f t="shared" si="223"/>
        <v/>
      </c>
      <c r="BA349" s="30" t="str">
        <f>IFERROR(IF(AND(PRINCIPAL!$H$102&lt;&gt;"",OR(L349=PRINCIPAL!$I$102,L349=PRINCIPAL!$I$102+PRINCIPAL!$I$102,L349=PRINCIPAL!$I$102+PRINCIPAL!$I$102+PRINCIPAL!$I$102)),0,IF(AND(PRINCIPAL!$H$102&lt;&gt;"",L349=PRINCIPAL!$J$102),VLOOKUP($BB$321,'Banco de Dados'!$B$4:$J$50,8,FALSE)*PRINCIPAL!$H$102*(1-(PRINCIPAL!$K$102/100)),IF(AND(PRINCIPAL!$H$102&lt;&gt;"",L349=PRINCIPAL!$L$102),VLOOKUP($BB$321,'Banco de Dados'!$B$4:$J$50,8,FALSE)*PRINCIPAL!$H$102*(1-(PRINCIPAL!$M$102/100)),IF(AND(PRINCIPAL!$H$102&lt;&gt;"",L349=PRINCIPAL!$N$102),VLOOKUP($BB$321,'Banco de Dados'!$B$4:$J$50,8,FALSE)*PRINCIPAL!$H$102*(1-(PRINCIPAL!$O$102/100)),IF(PRINCIPAL!$H$102&lt;&gt;"",VLOOKUP($BB$321,'Banco de Dados'!$B$4:$J$50,8,FALSE)*PRINCIPAL!$H$102,IF(OR(L349=PRINCIPAL!$I$102,L349=PRINCIPAL!$I$102+PRINCIPAL!$I$102,L349=PRINCIPAL!$I$102+PRINCIPAL!$I$102+PRINCIPAL!$I$102),0,IF(L349=PRINCIPAL!$J$102,VLOOKUP($BB$321,'Banco de Dados'!$B$4:$J$50,6,FALSE)*(1-(PRINCIPAL!$K$102/100)),IF(L349=PRINCIPAL!$L$102,VLOOKUP($BB$321,'Banco de Dados'!$B$4:$J$50,6,FALSE)*(1-(PRINCIPAL!$M$102/100)),IF(L349=PRINCIPAL!$N$102,VLOOKUP($BB$321,'Banco de Dados'!$B$4:$J$50,6,FALSE)*(1-(PRINCIPAL!$O$102/100)),VLOOKUP($BB$321,'Banco de Dados'!$B$4:$J$50,6,FALSE)))))))))),"")</f>
        <v/>
      </c>
      <c r="BB349" s="29" t="str">
        <f>IFERROR(BA349*(IFERROR(VLOOKUP($BB$321,'Banco de Dados'!$B$4:$J$50,4,FALSE),"ERRO")),"")</f>
        <v/>
      </c>
      <c r="BC349" s="29" t="str">
        <f t="shared" si="224"/>
        <v/>
      </c>
      <c r="BD349" s="103" t="str">
        <f>IFERROR(BC349*(C349*(PRINCIPAL!$G$102/100))*0.47*(44/12),"")</f>
        <v/>
      </c>
      <c r="BE349" s="111" t="str">
        <f t="shared" si="203"/>
        <v/>
      </c>
      <c r="BF349" s="30" t="str">
        <f>IFERROR(IF(AND(PRINCIPAL!$H$103&lt;&gt;"",OR(L349=PRINCIPAL!$I$103,L349=PRINCIPAL!$I$103+PRINCIPAL!$I$103,L349=PRINCIPAL!$I$103+PRINCIPAL!$I$103+PRINCIPAL!$I$103)),0,IF(AND(PRINCIPAL!$H$103&lt;&gt;"",L349=PRINCIPAL!$J$103),VLOOKUP($BG$321,'Banco de Dados'!$B$4:$J$50,8,FALSE)*PRINCIPAL!$H$103*(1-(PRINCIPAL!$K$103/100)),IF(AND(PRINCIPAL!$H$103&lt;&gt;"",L349=PRINCIPAL!$L$103),VLOOKUP($BG$321,'Banco de Dados'!$B$4:$J$50,8,FALSE)*PRINCIPAL!$H$103*(1-(PRINCIPAL!$M$103/100)),IF(AND(PRINCIPAL!$H$103&lt;&gt;"",L349=PRINCIPAL!$N$103),VLOOKUP($BG$321,'Banco de Dados'!$B$4:$J$50,8,FALSE)*PRINCIPAL!$H$103*(1-(PRINCIPAL!$O$103/100)),IF(PRINCIPAL!$H$103&lt;&gt;"",VLOOKUP($BG$321,'Banco de Dados'!$B$4:$J$50,8,FALSE)*PRINCIPAL!$H$103,IF(OR(L349=PRINCIPAL!$I$103,L349=PRINCIPAL!$I$103+PRINCIPAL!$I$103,L349=PRINCIPAL!$I$103+PRINCIPAL!$I$103+PRINCIPAL!$I$103),0,IF(L349=PRINCIPAL!$J$103,VLOOKUP($BG$321,'Banco de Dados'!$B$4:$J$50,6,FALSE)*(1-(PRINCIPAL!$K$103/100)),IF(L349=PRINCIPAL!$L$103,VLOOKUP($BG$321,'Banco de Dados'!$B$4:$J$50,6,FALSE)*(1-(PRINCIPAL!$M$103/100)),IF(L349=PRINCIPAL!$N$103,VLOOKUP($BG$321,'Banco de Dados'!$B$4:$J$50,6,FALSE)*(1-(PRINCIPAL!$O$103/100)),VLOOKUP($BG$321,'Banco de Dados'!$B$4:$J$50,6,FALSE)))))))))),"")</f>
        <v/>
      </c>
      <c r="BG349" s="29" t="str">
        <f>IFERROR(BF349*(IFERROR(VLOOKUP($BG$321,'Banco de Dados'!$B$4:$J$50,4,FALSE),"ERRO")),"")</f>
        <v/>
      </c>
      <c r="BH349" s="29" t="str">
        <f t="shared" si="219"/>
        <v/>
      </c>
      <c r="BI349" s="103" t="str">
        <f>IFERROR(BH349*(C349*(PRINCIPAL!$G$103/100))*0.47*(44/12),"")</f>
        <v/>
      </c>
      <c r="BJ349" s="102" t="str">
        <f t="shared" si="204"/>
        <v/>
      </c>
    </row>
    <row r="350" spans="2:62" ht="12.75" customHeight="1" x14ac:dyDescent="0.3">
      <c r="B350" s="326">
        <f t="shared" si="205"/>
        <v>2047</v>
      </c>
      <c r="C350" s="340"/>
      <c r="D350" s="1"/>
      <c r="E350" s="116">
        <v>27</v>
      </c>
      <c r="F350" s="24" t="str">
        <f>IFERROR(VLOOKUP($G$321,'Banco de Dados'!$B$4:$J$50,6,FALSE),"")</f>
        <v/>
      </c>
      <c r="G350" s="25" t="str">
        <f>IFERROR(F350*(IFERROR(VLOOKUP($G$321,'Banco de Dados'!$B$4:$J$50,4,FALSE),"ERRO")),"")</f>
        <v/>
      </c>
      <c r="H350" s="25" t="str">
        <f t="shared" si="206"/>
        <v/>
      </c>
      <c r="I350" s="103" t="str">
        <f t="shared" si="207"/>
        <v/>
      </c>
      <c r="J350" s="117" t="str">
        <f t="shared" si="208"/>
        <v/>
      </c>
      <c r="K350" s="1"/>
      <c r="L350" s="91">
        <v>27</v>
      </c>
      <c r="M350" s="24" t="str">
        <f>IFERROR(IF(AND(PRINCIPAL!$H$94&lt;&gt;"",OR(L350=PRINCIPAL!$I$94,L350=PRINCIPAL!$I$94+PRINCIPAL!$I$94,L350=PRINCIPAL!$I$94+PRINCIPAL!$I$94+PRINCIPAL!$I$94)),0,IF(AND(PRINCIPAL!$H$94&lt;&gt;"",L350=PRINCIPAL!$J$94),VLOOKUP($N$321,'Banco de Dados'!$B$4:$J$50,8,FALSE)*PRINCIPAL!$H$94*(1-(PRINCIPAL!$K$94/100)),IF(AND(PRINCIPAL!$H$94&lt;&gt;"",L350=PRINCIPAL!$L$94),VLOOKUP($N$321,'Banco de Dados'!$B$4:$J$50,8,FALSE)*PRINCIPAL!$H$94*(1-(PRINCIPAL!$M$94/100)),IF(AND(PRINCIPAL!$H$94&lt;&gt;"",L350=PRINCIPAL!$N$94),VLOOKUP($N$321,'Banco de Dados'!$B$4:$J$50,8,FALSE)*PRINCIPAL!$H$94*(1-(PRINCIPAL!$O$94/100)),IF(PRINCIPAL!$H$94&lt;&gt;"",VLOOKUP($N$321,'Banco de Dados'!$B$4:$J$50,8,FALSE)*PRINCIPAL!$H$94,IF(OR(L350=PRINCIPAL!$I$94,L350=PRINCIPAL!$I$94+PRINCIPAL!$I$94,L350=PRINCIPAL!$I$94+PRINCIPAL!$I$94+PRINCIPAL!$I$94),0,IF(L350=PRINCIPAL!$J$94,VLOOKUP($N$321,'Banco de Dados'!$B$4:$J$50,6,FALSE)*(1-(PRINCIPAL!$K$94/100)),IF(L350=PRINCIPAL!$L$94,VLOOKUP($N$321,'Banco de Dados'!$B$4:$J$50,6,FALSE)*(1-(PRINCIPAL!$M$94/100)),IF(L350=PRINCIPAL!$N$94,VLOOKUP($N$321,'Banco de Dados'!$B$4:$J$50,6,FALSE)*(1-(PRINCIPAL!$O$94/100)),VLOOKUP($N$321,'Banco de Dados'!$B$4:$J$50,6,FALSE)))))))))),"")</f>
        <v/>
      </c>
      <c r="N350" s="25" t="str">
        <f>IFERROR(M350*(IFERROR(VLOOKUP($N$321,'Banco de Dados'!$B$4:$J$50,4,FALSE),"ERRO")),"")</f>
        <v/>
      </c>
      <c r="O350" s="25" t="str">
        <f t="shared" si="227"/>
        <v/>
      </c>
      <c r="P350" s="103" t="str">
        <f>IFERROR(O350*(C350*(PRINCIPAL!$G$94/100))*0.47*(44/12),"")</f>
        <v/>
      </c>
      <c r="Q350" s="107" t="str">
        <f t="shared" ref="Q350:Q358" si="229">IFERROR(Q349+P350,"")</f>
        <v/>
      </c>
      <c r="R350" s="29" t="str">
        <f>IFERROR(IF(AND(PRINCIPAL!$H$95&lt;&gt;"",OR(L350=PRINCIPAL!$I$95,L350=PRINCIPAL!$I$95+PRINCIPAL!$I$95,L350=PRINCIPAL!$I$95+PRINCIPAL!$I$95+PRINCIPAL!$I$95)),0,IF(AND(PRINCIPAL!$H$95&lt;&gt;"",L350=PRINCIPAL!$J$95),VLOOKUP($S$321,'Banco de Dados'!$B$4:$J$50,8,FALSE)*PRINCIPAL!$H$95*(1-(PRINCIPAL!$K$95/100)),IF(AND(PRINCIPAL!$H$95&lt;&gt;"",L350=PRINCIPAL!$L$95),VLOOKUP($S$321,'Banco de Dados'!$B$4:$J$50,8,FALSE)*PRINCIPAL!$H$95*(1-(PRINCIPAL!$M$95/100)),IF(AND(PRINCIPAL!$H$95&lt;&gt;"",L350=PRINCIPAL!$N$95),VLOOKUP($S$321,'Banco de Dados'!$B$4:$J$50,8,FALSE)*PRINCIPAL!$H$95*(1-(PRINCIPAL!$O$95/100)),IF(PRINCIPAL!$H$95&lt;&gt;"",VLOOKUP($S$321,'Banco de Dados'!$B$4:$J$50,8,FALSE)*PRINCIPAL!$H$95,IF(OR(L350=PRINCIPAL!$I$95,L350=PRINCIPAL!$I$95+PRINCIPAL!$I$95,L350=PRINCIPAL!$I$95+PRINCIPAL!$I$95+PRINCIPAL!$I$95),0,IF(L350=PRINCIPAL!$J$95,VLOOKUP($S$321,'Banco de Dados'!$B$4:$J$50,6,FALSE)*(1-(PRINCIPAL!$K$95/100)),IF(L350=PRINCIPAL!$L$95,VLOOKUP($S$321,'Banco de Dados'!$B$4:$J$50,6,FALSE)*(1-(PRINCIPAL!$M$95/100)),IF(L350=PRINCIPAL!$N$95,VLOOKUP($S$321,'Banco de Dados'!$B$4:$J$50,6,FALSE)*(1-(PRINCIPAL!$O$95/100)),VLOOKUP($S$321,'Banco de Dados'!$B$4:$J$50,6,FALSE)))))))))),"")</f>
        <v/>
      </c>
      <c r="S350" s="29" t="str">
        <f>IFERROR(R350*(IFERROR(VLOOKUP($S$321,'Banco de Dados'!$B$4:$J$50,4,FALSE),"ERRO")),"")</f>
        <v/>
      </c>
      <c r="T350" s="29" t="str">
        <f t="shared" si="226"/>
        <v/>
      </c>
      <c r="U350" s="103" t="str">
        <f>IFERROR(T350*(C350*(PRINCIPAL!$G$95/100))*0.47*(44/12),"")</f>
        <v/>
      </c>
      <c r="V350" s="103" t="str">
        <f t="shared" si="202"/>
        <v/>
      </c>
      <c r="W350" s="30" t="str">
        <f>IFERROR(IF(AND(PRINCIPAL!$H$96&lt;&gt;"",OR(L350=PRINCIPAL!$I$96,L350=PRINCIPAL!$I$96+PRINCIPAL!$I$96,L350=PRINCIPAL!$I$96+PRINCIPAL!$I$96+PRINCIPAL!$I$96)),0,IF(AND(PRINCIPAL!$H$96&lt;&gt;"",L350=PRINCIPAL!$J$96),VLOOKUP($X$321,'Banco de Dados'!$B$4:$J$50,8,FALSE)*PRINCIPAL!$H$96*(1-(PRINCIPAL!$K$96/100)),IF(AND(PRINCIPAL!$H$96&lt;&gt;"",L350=PRINCIPAL!$L$96),VLOOKUP($X$321,'Banco de Dados'!$B$4:$J$50,8,FALSE)*PRINCIPAL!$H$96*(1-(PRINCIPAL!$M$96/100)),IF(AND(PRINCIPAL!$H$96&lt;&gt;"",L350=PRINCIPAL!$N$96),VLOOKUP($X$321,'Banco de Dados'!$B$4:$J$50,8,FALSE)*PRINCIPAL!$H$96*(1-(PRINCIPAL!$O$96/100)),IF(PRINCIPAL!$H$96&lt;&gt;"",VLOOKUP($X$321,'Banco de Dados'!$B$4:$J$50,8,FALSE)*PRINCIPAL!$H$96,IF(OR(L350=PRINCIPAL!$I$96,L350=PRINCIPAL!$I$96+PRINCIPAL!$I$96,L350=PRINCIPAL!$I$96+PRINCIPAL!$I$96+PRINCIPAL!$I$96),0,IF(L350=PRINCIPAL!$J$96,VLOOKUP($X$321,'Banco de Dados'!$B$4:$J$50,6,FALSE)*(1-(PRINCIPAL!$K$96/100)),IF(L350=PRINCIPAL!$L$96,VLOOKUP($X$321,'Banco de Dados'!$B$4:$J$50,6,FALSE)*(1-(PRINCIPAL!$M$96/100)),IF(L350=PRINCIPAL!$N$96,VLOOKUP($X$321,'Banco de Dados'!$B$4:$J$50,6,FALSE)*(1-(PRINCIPAL!$O$96/100)),VLOOKUP($X$321,'Banco de Dados'!$B$4:$J$50,6,FALSE)))))))))),"")</f>
        <v/>
      </c>
      <c r="X350" s="29" t="str">
        <f>IFERROR(W350*(IFERROR(VLOOKUP($X$321,'Banco de Dados'!$B$4:$J$50,4,FALSE),"ERRO")),"")</f>
        <v/>
      </c>
      <c r="Y350" s="29" t="str">
        <f t="shared" si="220"/>
        <v/>
      </c>
      <c r="Z350" s="103" t="str">
        <f>IFERROR(Y350*(C350*(PRINCIPAL!$G$96/100))*0.47*(44/12),"")</f>
        <v/>
      </c>
      <c r="AA350" s="111" t="str">
        <f t="shared" si="221"/>
        <v/>
      </c>
      <c r="AB350" s="30" t="str">
        <f>IFERROR(IF(AND(PRINCIPAL!$H$97&lt;&gt;"",OR(L350=PRINCIPAL!$I$97,L350=PRINCIPAL!$I$97+PRINCIPAL!$I$97,L350=PRINCIPAL!$I$97+PRINCIPAL!$I$97+PRINCIPAL!$I$97)),0,IF(AND(PRINCIPAL!$H$97&lt;&gt;"",L350=PRINCIPAL!$J$97),VLOOKUP($AC$321,'Banco de Dados'!$B$4:$J$50,8,FALSE)*PRINCIPAL!$H$97*(1-(PRINCIPAL!$K$97/100)),IF(AND(PRINCIPAL!$H$97&lt;&gt;"",L350=PRINCIPAL!$L$97),VLOOKUP($AC$321,'Banco de Dados'!$B$4:$J$50,8,FALSE)*PRINCIPAL!$H$97*(1-(PRINCIPAL!$M$97/100)),IF(AND(PRINCIPAL!$H$97&lt;&gt;"",L350=PRINCIPAL!$N$97),VLOOKUP($AC$321,'Banco de Dados'!$B$4:$J$50,8,FALSE)*PRINCIPAL!$H$97*(1-(PRINCIPAL!$O$97/100)),IF(PRINCIPAL!$H$97&lt;&gt;"",VLOOKUP($AC$321,'Banco de Dados'!$B$4:$J$50,8,FALSE)*PRINCIPAL!$H$97,IF(OR(L350=PRINCIPAL!$I$97,L350=PRINCIPAL!$I$97+PRINCIPAL!$I$97,L350=PRINCIPAL!$I$97+PRINCIPAL!$I$97+PRINCIPAL!$I$97),0,IF(L350=PRINCIPAL!$J$97,VLOOKUP($AC$321,'Banco de Dados'!$B$4:$J$50,6,FALSE)*(1-(PRINCIPAL!$K$97/100)),IF(L350=PRINCIPAL!$L$97,VLOOKUP($AC$321,'Banco de Dados'!$B$4:$J$50,6,FALSE)*(1-(PRINCIPAL!$M$97/100)),IF(L350=PRINCIPAL!$N$97,VLOOKUP($AC$321,'Banco de Dados'!$B$4:$J$50,6,FALSE)*(1-(PRINCIPAL!$O$97/100)),VLOOKUP($AC$321,'Banco de Dados'!$B$4:$J$50,6,FALSE)))))))))),"")</f>
        <v/>
      </c>
      <c r="AC350" s="29" t="str">
        <f>IFERROR(AB350*(IFERROR(VLOOKUP($AC$321,'Banco de Dados'!$B$4:$J$50,4,FALSE),"ERRO")),"")</f>
        <v/>
      </c>
      <c r="AD350" s="29" t="str">
        <f t="shared" si="211"/>
        <v/>
      </c>
      <c r="AE350" s="103" t="str">
        <f>IFERROR(AD350*(C350*(PRINCIPAL!$G$97/100))*0.47*(44/12),"")</f>
        <v/>
      </c>
      <c r="AF350" s="111" t="str">
        <f t="shared" si="212"/>
        <v/>
      </c>
      <c r="AG350" s="30" t="str">
        <f>IFERROR(IF(AND(PRINCIPAL!$H$98&lt;&gt;"",OR(L350=PRINCIPAL!$I$98,L350=PRINCIPAL!$I$98+PRINCIPAL!$I$98,L350=PRINCIPAL!$I$98+PRINCIPAL!$I$98+PRINCIPAL!$I$98)),0,IF(AND(PRINCIPAL!$H$98&lt;&gt;"",L350=PRINCIPAL!$J$98),VLOOKUP($AH$321,'Banco de Dados'!$B$4:$J$50,8,FALSE)*PRINCIPAL!$H$98*(1-(PRINCIPAL!$K$98/100)),IF(AND(PRINCIPAL!$H$98&lt;&gt;"",L350=PRINCIPAL!$L$98),VLOOKUP($AH$321,'Banco de Dados'!$B$4:$J$50,8,FALSE)*PRINCIPAL!$H$98*(1-(PRINCIPAL!$M$98/100)),IF(AND(PRINCIPAL!$H$98&lt;&gt;"",L350=PRINCIPAL!$N$98),VLOOKUP($AH$321,'Banco de Dados'!$B$4:$J$50,8,FALSE)*PRINCIPAL!$H$98*(1-(PRINCIPAL!$O$98/100)),IF(PRINCIPAL!$H$98&lt;&gt;"",VLOOKUP($AH$321,'Banco de Dados'!$B$4:$J$50,8,FALSE)*PRINCIPAL!$H$98,IF(OR(L350=PRINCIPAL!$I$98,L350=PRINCIPAL!$I$98+PRINCIPAL!$I$98,L350=PRINCIPAL!$I$98+PRINCIPAL!$I$98+PRINCIPAL!$I$98),0,IF(L350=PRINCIPAL!$J$98,VLOOKUP($AH$321,'Banco de Dados'!$B$4:$J$50,6,FALSE)*(1-(PRINCIPAL!$K$98/100)),IF(L350=PRINCIPAL!$L$98,VLOOKUP($AH$321,'Banco de Dados'!$B$4:$J$50,6,FALSE)*(1-(PRINCIPAL!$M$98/100)),IF(L350=PRINCIPAL!$N$98,VLOOKUP($AH$321,'Banco de Dados'!$B$4:$J$50,6,FALSE)*(1-(PRINCIPAL!$O$98/100)),VLOOKUP($AH$321,'Banco de Dados'!$B$4:$J$50,6,FALSE)))))))))),"")</f>
        <v/>
      </c>
      <c r="AH350" s="29" t="str">
        <f>IFERROR(AG350*(IFERROR(VLOOKUP($AH$321,'Banco de Dados'!$B$4:$J$50,4,FALSE),"ERRO")),"")</f>
        <v/>
      </c>
      <c r="AI350" s="29" t="str">
        <f t="shared" si="213"/>
        <v/>
      </c>
      <c r="AJ350" s="103" t="str">
        <f>IFERROR(AI350*(C350*(PRINCIPAL!$G$98/100))*0.47*(44/12),"")</f>
        <v/>
      </c>
      <c r="AK350" s="111" t="str">
        <f t="shared" si="222"/>
        <v/>
      </c>
      <c r="AL350" s="30" t="str">
        <f>IFERROR(IF(AND(PRINCIPAL!$H$99&lt;&gt;"",OR(L350=PRINCIPAL!$I$99,L350=PRINCIPAL!$I$99+PRINCIPAL!$I$99,L350=PRINCIPAL!$I$99+PRINCIPAL!$I$99+PRINCIPAL!$I$99)),0,IF(AND(PRINCIPAL!$H$99&lt;&gt;"",L350=PRINCIPAL!$J$99),VLOOKUP($AM$321,'Banco de Dados'!$B$4:$J$50,8,FALSE)*PRINCIPAL!$H$99*(1-(PRINCIPAL!$K$99/100)),IF(AND(PRINCIPAL!$H$99&lt;&gt;"",L350=PRINCIPAL!$L$99),VLOOKUP($AM$321,'Banco de Dados'!$B$4:$J$50,8,FALSE)*PRINCIPAL!$H$99*(1-(PRINCIPAL!$M$99/100)),IF(AND(PRINCIPAL!$H$99&lt;&gt;"",L350=PRINCIPAL!$N$99),VLOOKUP($AM$321,'Banco de Dados'!$B$4:$J$50,8,FALSE)*PRINCIPAL!$H$99*(1-(PRINCIPAL!$O$99/100)),IF(PRINCIPAL!$H$99&lt;&gt;"",VLOOKUP($AM$321,'Banco de Dados'!$B$4:$J$50,8,FALSE)*PRINCIPAL!$H$99,IF(OR(L350=PRINCIPAL!$I$99,L350=PRINCIPAL!$I$99+PRINCIPAL!$I$99,L350=PRINCIPAL!$I$99+PRINCIPAL!$I$99+PRINCIPAL!$I$99),0,IF(L350=PRINCIPAL!$J$99,VLOOKUP($AM$321,'Banco de Dados'!$B$4:$J$50,6,FALSE)*(1-(PRINCIPAL!$K$99/100)),IF(L350=PRINCIPAL!$L$99,VLOOKUP($AM$321,'Banco de Dados'!$B$4:$J$50,6,FALSE)*(1-(PRINCIPAL!$M$99/100)),IF(L350=PRINCIPAL!$N$99,VLOOKUP($AM$321,'Banco de Dados'!$B$4:$J$50,6,FALSE)*(1-(PRINCIPAL!$O$99/100)),VLOOKUP($AM$321,'Banco de Dados'!$B$4:$J$50,6,FALSE)))))))))),"")</f>
        <v/>
      </c>
      <c r="AM350" s="29" t="str">
        <f>IFERROR(AL350*(IFERROR(VLOOKUP($AM$321,'Banco de Dados'!$B$4:$J$50,4,FALSE),"ERRO")),"")</f>
        <v/>
      </c>
      <c r="AN350" s="29" t="str">
        <f t="shared" si="214"/>
        <v/>
      </c>
      <c r="AO350" s="103" t="str">
        <f>IFERROR(AN350*(C350*(PRINCIPAL!$G$99/100))*0.47*(44/12),"")</f>
        <v/>
      </c>
      <c r="AP350" s="111" t="str">
        <f t="shared" si="215"/>
        <v/>
      </c>
      <c r="AQ350" s="30" t="str">
        <f>IFERROR(IF(AND(PRINCIPAL!$H$100&lt;&gt;"",OR(L350=PRINCIPAL!$I$100,L350=PRINCIPAL!$I$100+PRINCIPAL!$I$100,L350=PRINCIPAL!$I$100+PRINCIPAL!$I$100+PRINCIPAL!$I$100)),0,IF(AND(PRINCIPAL!$H$100&lt;&gt;"",L350=PRINCIPAL!$J$100),VLOOKUP($AR$321,'Banco de Dados'!$B$4:$J$50,8,FALSE)*PRINCIPAL!$H$100*(1-(PRINCIPAL!$K$100/100)),IF(AND(PRINCIPAL!$H$100&lt;&gt;"",L350=PRINCIPAL!$L$100),VLOOKUP($AR$321,'Banco de Dados'!$B$4:$J$50,8,FALSE)*PRINCIPAL!$H$100*(1-(PRINCIPAL!$M$100/100)),IF(AND(PRINCIPAL!$H$100&lt;&gt;"",L350=PRINCIPAL!$N$100),VLOOKUP($AR$321,'Banco de Dados'!$B$4:$J$50,8,FALSE)*PRINCIPAL!$H$100*(1-(PRINCIPAL!$O$100/100)),IF(PRINCIPAL!$H$100&lt;&gt;"",VLOOKUP($AR$321,'Banco de Dados'!$B$4:$J$50,8,FALSE)*PRINCIPAL!$H$100,IF(OR(L350=PRINCIPAL!$I$100,L350=PRINCIPAL!$I$100+PRINCIPAL!$I$100,L350=PRINCIPAL!$I$100+PRINCIPAL!$I$100+PRINCIPAL!$I$100),0,IF(L350=PRINCIPAL!$J$100,VLOOKUP($AR$321,'Banco de Dados'!$B$4:$J$50,6,FALSE)*(1-(PRINCIPAL!$K$100/100)),IF(L350=PRINCIPAL!$L$100,VLOOKUP($AR$321,'Banco de Dados'!$B$4:$J$50,6,FALSE)*(1-(PRINCIPAL!$M$100/100)),IF(L350=PRINCIPAL!$N$100,VLOOKUP($AR$321,'Banco de Dados'!$B$4:$J$50,6,FALSE)*(1-(PRINCIPAL!$O$100/100)),VLOOKUP($AR$321,'Banco de Dados'!$B$4:$J$50,6,FALSE)))))))))),"")</f>
        <v/>
      </c>
      <c r="AR350" s="29" t="str">
        <f>IFERROR(AQ350*(IFERROR(VLOOKUP($AR$321,'Banco de Dados'!$B$4:$J$50,4,FALSE),"ERRO")),"")</f>
        <v/>
      </c>
      <c r="AS350" s="29" t="str">
        <f t="shared" si="216"/>
        <v/>
      </c>
      <c r="AT350" s="103" t="str">
        <f>IFERROR(AS350*(C350*(PRINCIPAL!$G$100/100))*0.47*(44/12),"")</f>
        <v/>
      </c>
      <c r="AU350" s="111" t="str">
        <f t="shared" si="217"/>
        <v/>
      </c>
      <c r="AV350" s="30" t="str">
        <f>IFERROR(IF(AND(PRINCIPAL!$H$101&lt;&gt;"",OR(L350=PRINCIPAL!$I$101,L350=PRINCIPAL!$I$101+PRINCIPAL!$I$101,L350=PRINCIPAL!$I$101+PRINCIPAL!$I$101+PRINCIPAL!$I$101)),0,IF(AND(PRINCIPAL!$H$101&lt;&gt;"",L350=PRINCIPAL!$J$101),VLOOKUP($AW$321,'Banco de Dados'!$B$4:$J$50,8,FALSE)*PRINCIPAL!$H$101*(1-(PRINCIPAL!$K$101/100)),IF(AND(PRINCIPAL!$H$101&lt;&gt;"",L350=PRINCIPAL!$L$101),VLOOKUP($AW$321,'Banco de Dados'!$B$4:$J$50,8,FALSE)*PRINCIPAL!$H$101*(1-(PRINCIPAL!$M$101/100)),IF(AND(PRINCIPAL!$H$101&lt;&gt;"",L350=PRINCIPAL!$N$101),VLOOKUP($AW$321,'Banco de Dados'!$B$4:$J$50,8,FALSE)*PRINCIPAL!$H$101*(1-(PRINCIPAL!$O$101/100)),IF(PRINCIPAL!$H$101&lt;&gt;"",VLOOKUP($AW$321,'Banco de Dados'!$B$4:$J$50,8,FALSE)*PRINCIPAL!$H$101,IF(OR(L350=PRINCIPAL!$I$101,L350=PRINCIPAL!$I$101+PRINCIPAL!$I$101,L350=PRINCIPAL!$I$101+PRINCIPAL!$I$101+PRINCIPAL!$I$101),0,IF(L350=PRINCIPAL!$J$101,VLOOKUP($AW$321,'Banco de Dados'!$B$4:$J$50,6,FALSE)*(1-(PRINCIPAL!$K$101/100)),IF(L350=PRINCIPAL!$L$101,VLOOKUP($AW$321,'Banco de Dados'!$B$4:$J$50,6,FALSE)*(1-(PRINCIPAL!$M$101/100)),IF(L350=PRINCIPAL!$N$101,VLOOKUP($AW$321,'Banco de Dados'!$B$4:$J$50,6,FALSE)*(1-(PRINCIPAL!$O$101/100)),VLOOKUP($AW$321,'Banco de Dados'!$B$4:$J$50,6,FALSE)))))))))),"")</f>
        <v/>
      </c>
      <c r="AW350" s="29" t="str">
        <f>IFERROR(AV350*(IFERROR(VLOOKUP($AW$321,'Banco de Dados'!$B$4:$J$50,4,FALSE),"ERRO")),"")</f>
        <v/>
      </c>
      <c r="AX350" s="29" t="str">
        <f t="shared" si="218"/>
        <v/>
      </c>
      <c r="AY350" s="103" t="str">
        <f>IFERROR(AX350*(C350*(PRINCIPAL!$G$101/100))*0.47*(44/12),"")</f>
        <v/>
      </c>
      <c r="AZ350" s="111" t="str">
        <f t="shared" si="223"/>
        <v/>
      </c>
      <c r="BA350" s="30" t="str">
        <f>IFERROR(IF(AND(PRINCIPAL!$H$102&lt;&gt;"",OR(L350=PRINCIPAL!$I$102,L350=PRINCIPAL!$I$102+PRINCIPAL!$I$102,L350=PRINCIPAL!$I$102+PRINCIPAL!$I$102+PRINCIPAL!$I$102)),0,IF(AND(PRINCIPAL!$H$102&lt;&gt;"",L350=PRINCIPAL!$J$102),VLOOKUP($BB$321,'Banco de Dados'!$B$4:$J$50,8,FALSE)*PRINCIPAL!$H$102*(1-(PRINCIPAL!$K$102/100)),IF(AND(PRINCIPAL!$H$102&lt;&gt;"",L350=PRINCIPAL!$L$102),VLOOKUP($BB$321,'Banco de Dados'!$B$4:$J$50,8,FALSE)*PRINCIPAL!$H$102*(1-(PRINCIPAL!$M$102/100)),IF(AND(PRINCIPAL!$H$102&lt;&gt;"",L350=PRINCIPAL!$N$102),VLOOKUP($BB$321,'Banco de Dados'!$B$4:$J$50,8,FALSE)*PRINCIPAL!$H$102*(1-(PRINCIPAL!$O$102/100)),IF(PRINCIPAL!$H$102&lt;&gt;"",VLOOKUP($BB$321,'Banco de Dados'!$B$4:$J$50,8,FALSE)*PRINCIPAL!$H$102,IF(OR(L350=PRINCIPAL!$I$102,L350=PRINCIPAL!$I$102+PRINCIPAL!$I$102,L350=PRINCIPAL!$I$102+PRINCIPAL!$I$102+PRINCIPAL!$I$102),0,IF(L350=PRINCIPAL!$J$102,VLOOKUP($BB$321,'Banco de Dados'!$B$4:$J$50,6,FALSE)*(1-(PRINCIPAL!$K$102/100)),IF(L350=PRINCIPAL!$L$102,VLOOKUP($BB$321,'Banco de Dados'!$B$4:$J$50,6,FALSE)*(1-(PRINCIPAL!$M$102/100)),IF(L350=PRINCIPAL!$N$102,VLOOKUP($BB$321,'Banco de Dados'!$B$4:$J$50,6,FALSE)*(1-(PRINCIPAL!$O$102/100)),VLOOKUP($BB$321,'Banco de Dados'!$B$4:$J$50,6,FALSE)))))))))),"")</f>
        <v/>
      </c>
      <c r="BB350" s="29" t="str">
        <f>IFERROR(BA350*(IFERROR(VLOOKUP($BB$321,'Banco de Dados'!$B$4:$J$50,4,FALSE),"ERRO")),"")</f>
        <v/>
      </c>
      <c r="BC350" s="29" t="str">
        <f t="shared" si="224"/>
        <v/>
      </c>
      <c r="BD350" s="103" t="str">
        <f>IFERROR(BC350*(C350*(PRINCIPAL!$G$102/100))*0.47*(44/12),"")</f>
        <v/>
      </c>
      <c r="BE350" s="111" t="str">
        <f t="shared" si="203"/>
        <v/>
      </c>
      <c r="BF350" s="30" t="str">
        <f>IFERROR(IF(AND(PRINCIPAL!$H$103&lt;&gt;"",OR(L350=PRINCIPAL!$I$103,L350=PRINCIPAL!$I$103+PRINCIPAL!$I$103,L350=PRINCIPAL!$I$103+PRINCIPAL!$I$103+PRINCIPAL!$I$103)),0,IF(AND(PRINCIPAL!$H$103&lt;&gt;"",L350=PRINCIPAL!$J$103),VLOOKUP($BG$321,'Banco de Dados'!$B$4:$J$50,8,FALSE)*PRINCIPAL!$H$103*(1-(PRINCIPAL!$K$103/100)),IF(AND(PRINCIPAL!$H$103&lt;&gt;"",L350=PRINCIPAL!$L$103),VLOOKUP($BG$321,'Banco de Dados'!$B$4:$J$50,8,FALSE)*PRINCIPAL!$H$103*(1-(PRINCIPAL!$M$103/100)),IF(AND(PRINCIPAL!$H$103&lt;&gt;"",L350=PRINCIPAL!$N$103),VLOOKUP($BG$321,'Banco de Dados'!$B$4:$J$50,8,FALSE)*PRINCIPAL!$H$103*(1-(PRINCIPAL!$O$103/100)),IF(PRINCIPAL!$H$103&lt;&gt;"",VLOOKUP($BG$321,'Banco de Dados'!$B$4:$J$50,8,FALSE)*PRINCIPAL!$H$103,IF(OR(L350=PRINCIPAL!$I$103,L350=PRINCIPAL!$I$103+PRINCIPAL!$I$103,L350=PRINCIPAL!$I$103+PRINCIPAL!$I$103+PRINCIPAL!$I$103),0,IF(L350=PRINCIPAL!$J$103,VLOOKUP($BG$321,'Banco de Dados'!$B$4:$J$50,6,FALSE)*(1-(PRINCIPAL!$K$103/100)),IF(L350=PRINCIPAL!$L$103,VLOOKUP($BG$321,'Banco de Dados'!$B$4:$J$50,6,FALSE)*(1-(PRINCIPAL!$M$103/100)),IF(L350=PRINCIPAL!$N$103,VLOOKUP($BG$321,'Banco de Dados'!$B$4:$J$50,6,FALSE)*(1-(PRINCIPAL!$O$103/100)),VLOOKUP($BG$321,'Banco de Dados'!$B$4:$J$50,6,FALSE)))))))))),"")</f>
        <v/>
      </c>
      <c r="BG350" s="29" t="str">
        <f>IFERROR(BF350*(IFERROR(VLOOKUP($BG$321,'Banco de Dados'!$B$4:$J$50,4,FALSE),"ERRO")),"")</f>
        <v/>
      </c>
      <c r="BH350" s="29" t="str">
        <f t="shared" si="219"/>
        <v/>
      </c>
      <c r="BI350" s="103" t="str">
        <f>IFERROR(BH350*(C350*(PRINCIPAL!$G$103/100))*0.47*(44/12),"")</f>
        <v/>
      </c>
      <c r="BJ350" s="102" t="str">
        <f t="shared" si="204"/>
        <v/>
      </c>
    </row>
    <row r="351" spans="2:62" ht="12.75" customHeight="1" x14ac:dyDescent="0.3">
      <c r="B351" s="326">
        <f t="shared" si="205"/>
        <v>2048</v>
      </c>
      <c r="C351" s="340"/>
      <c r="D351" s="1"/>
      <c r="E351" s="116">
        <v>28</v>
      </c>
      <c r="F351" s="24" t="str">
        <f>IFERROR(VLOOKUP($G$321,'Banco de Dados'!$B$4:$J$50,6,FALSE),"")</f>
        <v/>
      </c>
      <c r="G351" s="25" t="str">
        <f>IFERROR(F351*(IFERROR(VLOOKUP($G$321,'Banco de Dados'!$B$4:$J$50,4,FALSE),"ERRO")),"")</f>
        <v/>
      </c>
      <c r="H351" s="25" t="str">
        <f t="shared" si="206"/>
        <v/>
      </c>
      <c r="I351" s="103" t="str">
        <f t="shared" si="207"/>
        <v/>
      </c>
      <c r="J351" s="117" t="str">
        <f t="shared" si="208"/>
        <v/>
      </c>
      <c r="K351" s="1"/>
      <c r="L351" s="91">
        <v>28</v>
      </c>
      <c r="M351" s="24" t="str">
        <f>IFERROR(IF(AND(PRINCIPAL!$H$94&lt;&gt;"",OR(L351=PRINCIPAL!$I$94,L351=PRINCIPAL!$I$94+PRINCIPAL!$I$94,L351=PRINCIPAL!$I$94+PRINCIPAL!$I$94+PRINCIPAL!$I$94)),0,IF(AND(PRINCIPAL!$H$94&lt;&gt;"",L351=PRINCIPAL!$J$94),VLOOKUP($N$321,'Banco de Dados'!$B$4:$J$50,8,FALSE)*PRINCIPAL!$H$94*(1-(PRINCIPAL!$K$94/100)),IF(AND(PRINCIPAL!$H$94&lt;&gt;"",L351=PRINCIPAL!$L$94),VLOOKUP($N$321,'Banco de Dados'!$B$4:$J$50,8,FALSE)*PRINCIPAL!$H$94*(1-(PRINCIPAL!$M$94/100)),IF(AND(PRINCIPAL!$H$94&lt;&gt;"",L351=PRINCIPAL!$N$94),VLOOKUP($N$321,'Banco de Dados'!$B$4:$J$50,8,FALSE)*PRINCIPAL!$H$94*(1-(PRINCIPAL!$O$94/100)),IF(PRINCIPAL!$H$94&lt;&gt;"",VLOOKUP($N$321,'Banco de Dados'!$B$4:$J$50,8,FALSE)*PRINCIPAL!$H$94,IF(OR(L351=PRINCIPAL!$I$94,L351=PRINCIPAL!$I$94+PRINCIPAL!$I$94,L351=PRINCIPAL!$I$94+PRINCIPAL!$I$94+PRINCIPAL!$I$94),0,IF(L351=PRINCIPAL!$J$94,VLOOKUP($N$321,'Banco de Dados'!$B$4:$J$50,6,FALSE)*(1-(PRINCIPAL!$K$94/100)),IF(L351=PRINCIPAL!$L$94,VLOOKUP($N$321,'Banco de Dados'!$B$4:$J$50,6,FALSE)*(1-(PRINCIPAL!$M$94/100)),IF(L351=PRINCIPAL!$N$94,VLOOKUP($N$321,'Banco de Dados'!$B$4:$J$50,6,FALSE)*(1-(PRINCIPAL!$O$94/100)),VLOOKUP($N$321,'Banco de Dados'!$B$4:$J$50,6,FALSE)))))))))),"")</f>
        <v/>
      </c>
      <c r="N351" s="25" t="str">
        <f>IFERROR(M351*(IFERROR(VLOOKUP($N$321,'Banco de Dados'!$B$4:$J$50,4,FALSE),"ERRO")),"")</f>
        <v/>
      </c>
      <c r="O351" s="25" t="str">
        <f t="shared" si="227"/>
        <v/>
      </c>
      <c r="P351" s="103" t="str">
        <f>IFERROR(O351*(C351*(PRINCIPAL!$G$94/100))*0.47*(44/12),"")</f>
        <v/>
      </c>
      <c r="Q351" s="107" t="str">
        <f t="shared" si="229"/>
        <v/>
      </c>
      <c r="R351" s="29" t="str">
        <f>IFERROR(IF(AND(PRINCIPAL!$H$95&lt;&gt;"",OR(L351=PRINCIPAL!$I$95,L351=PRINCIPAL!$I$95+PRINCIPAL!$I$95,L351=PRINCIPAL!$I$95+PRINCIPAL!$I$95+PRINCIPAL!$I$95)),0,IF(AND(PRINCIPAL!$H$95&lt;&gt;"",L351=PRINCIPAL!$J$95),VLOOKUP($S$321,'Banco de Dados'!$B$4:$J$50,8,FALSE)*PRINCIPAL!$H$95*(1-(PRINCIPAL!$K$95/100)),IF(AND(PRINCIPAL!$H$95&lt;&gt;"",L351=PRINCIPAL!$L$95),VLOOKUP($S$321,'Banco de Dados'!$B$4:$J$50,8,FALSE)*PRINCIPAL!$H$95*(1-(PRINCIPAL!$M$95/100)),IF(AND(PRINCIPAL!$H$95&lt;&gt;"",L351=PRINCIPAL!$N$95),VLOOKUP($S$321,'Banco de Dados'!$B$4:$J$50,8,FALSE)*PRINCIPAL!$H$95*(1-(PRINCIPAL!$O$95/100)),IF(PRINCIPAL!$H$95&lt;&gt;"",VLOOKUP($S$321,'Banco de Dados'!$B$4:$J$50,8,FALSE)*PRINCIPAL!$H$95,IF(OR(L351=PRINCIPAL!$I$95,L351=PRINCIPAL!$I$95+PRINCIPAL!$I$95,L351=PRINCIPAL!$I$95+PRINCIPAL!$I$95+PRINCIPAL!$I$95),0,IF(L351=PRINCIPAL!$J$95,VLOOKUP($S$321,'Banco de Dados'!$B$4:$J$50,6,FALSE)*(1-(PRINCIPAL!$K$95/100)),IF(L351=PRINCIPAL!$L$95,VLOOKUP($S$321,'Banco de Dados'!$B$4:$J$50,6,FALSE)*(1-(PRINCIPAL!$M$95/100)),IF(L351=PRINCIPAL!$N$95,VLOOKUP($S$321,'Banco de Dados'!$B$4:$J$50,6,FALSE)*(1-(PRINCIPAL!$O$95/100)),VLOOKUP($S$321,'Banco de Dados'!$B$4:$J$50,6,FALSE)))))))))),"")</f>
        <v/>
      </c>
      <c r="S351" s="29" t="str">
        <f>IFERROR(R351*(IFERROR(VLOOKUP($S$321,'Banco de Dados'!$B$4:$J$50,4,FALSE),"ERRO")),"")</f>
        <v/>
      </c>
      <c r="T351" s="29" t="str">
        <f t="shared" si="226"/>
        <v/>
      </c>
      <c r="U351" s="103" t="str">
        <f>IFERROR(T351*(C351*(PRINCIPAL!$G$95/100))*0.47*(44/12),"")</f>
        <v/>
      </c>
      <c r="V351" s="103" t="str">
        <f t="shared" si="202"/>
        <v/>
      </c>
      <c r="W351" s="30" t="str">
        <f>IFERROR(IF(AND(PRINCIPAL!$H$96&lt;&gt;"",OR(L351=PRINCIPAL!$I$96,L351=PRINCIPAL!$I$96+PRINCIPAL!$I$96,L351=PRINCIPAL!$I$96+PRINCIPAL!$I$96+PRINCIPAL!$I$96)),0,IF(AND(PRINCIPAL!$H$96&lt;&gt;"",L351=PRINCIPAL!$J$96),VLOOKUP($X$321,'Banco de Dados'!$B$4:$J$50,8,FALSE)*PRINCIPAL!$H$96*(1-(PRINCIPAL!$K$96/100)),IF(AND(PRINCIPAL!$H$96&lt;&gt;"",L351=PRINCIPAL!$L$96),VLOOKUP($X$321,'Banco de Dados'!$B$4:$J$50,8,FALSE)*PRINCIPAL!$H$96*(1-(PRINCIPAL!$M$96/100)),IF(AND(PRINCIPAL!$H$96&lt;&gt;"",L351=PRINCIPAL!$N$96),VLOOKUP($X$321,'Banco de Dados'!$B$4:$J$50,8,FALSE)*PRINCIPAL!$H$96*(1-(PRINCIPAL!$O$96/100)),IF(PRINCIPAL!$H$96&lt;&gt;"",VLOOKUP($X$321,'Banco de Dados'!$B$4:$J$50,8,FALSE)*PRINCIPAL!$H$96,IF(OR(L351=PRINCIPAL!$I$96,L351=PRINCIPAL!$I$96+PRINCIPAL!$I$96,L351=PRINCIPAL!$I$96+PRINCIPAL!$I$96+PRINCIPAL!$I$96),0,IF(L351=PRINCIPAL!$J$96,VLOOKUP($X$321,'Banco de Dados'!$B$4:$J$50,6,FALSE)*(1-(PRINCIPAL!$K$96/100)),IF(L351=PRINCIPAL!$L$96,VLOOKUP($X$321,'Banco de Dados'!$B$4:$J$50,6,FALSE)*(1-(PRINCIPAL!$M$96/100)),IF(L351=PRINCIPAL!$N$96,VLOOKUP($X$321,'Banco de Dados'!$B$4:$J$50,6,FALSE)*(1-(PRINCIPAL!$O$96/100)),VLOOKUP($X$321,'Banco de Dados'!$B$4:$J$50,6,FALSE)))))))))),"")</f>
        <v/>
      </c>
      <c r="X351" s="29" t="str">
        <f>IFERROR(W351*(IFERROR(VLOOKUP($X$321,'Banco de Dados'!$B$4:$J$50,4,FALSE),"ERRO")),"")</f>
        <v/>
      </c>
      <c r="Y351" s="29" t="str">
        <f t="shared" si="220"/>
        <v/>
      </c>
      <c r="Z351" s="103" t="str">
        <f>IFERROR(Y351*(C351*(PRINCIPAL!$G$96/100))*0.47*(44/12),"")</f>
        <v/>
      </c>
      <c r="AA351" s="111" t="str">
        <f t="shared" si="221"/>
        <v/>
      </c>
      <c r="AB351" s="30" t="str">
        <f>IFERROR(IF(AND(PRINCIPAL!$H$97&lt;&gt;"",OR(L351=PRINCIPAL!$I$97,L351=PRINCIPAL!$I$97+PRINCIPAL!$I$97,L351=PRINCIPAL!$I$97+PRINCIPAL!$I$97+PRINCIPAL!$I$97)),0,IF(AND(PRINCIPAL!$H$97&lt;&gt;"",L351=PRINCIPAL!$J$97),VLOOKUP($AC$321,'Banco de Dados'!$B$4:$J$50,8,FALSE)*PRINCIPAL!$H$97*(1-(PRINCIPAL!$K$97/100)),IF(AND(PRINCIPAL!$H$97&lt;&gt;"",L351=PRINCIPAL!$L$97),VLOOKUP($AC$321,'Banco de Dados'!$B$4:$J$50,8,FALSE)*PRINCIPAL!$H$97*(1-(PRINCIPAL!$M$97/100)),IF(AND(PRINCIPAL!$H$97&lt;&gt;"",L351=PRINCIPAL!$N$97),VLOOKUP($AC$321,'Banco de Dados'!$B$4:$J$50,8,FALSE)*PRINCIPAL!$H$97*(1-(PRINCIPAL!$O$97/100)),IF(PRINCIPAL!$H$97&lt;&gt;"",VLOOKUP($AC$321,'Banco de Dados'!$B$4:$J$50,8,FALSE)*PRINCIPAL!$H$97,IF(OR(L351=PRINCIPAL!$I$97,L351=PRINCIPAL!$I$97+PRINCIPAL!$I$97,L351=PRINCIPAL!$I$97+PRINCIPAL!$I$97+PRINCIPAL!$I$97),0,IF(L351=PRINCIPAL!$J$97,VLOOKUP($AC$321,'Banco de Dados'!$B$4:$J$50,6,FALSE)*(1-(PRINCIPAL!$K$97/100)),IF(L351=PRINCIPAL!$L$97,VLOOKUP($AC$321,'Banco de Dados'!$B$4:$J$50,6,FALSE)*(1-(PRINCIPAL!$M$97/100)),IF(L351=PRINCIPAL!$N$97,VLOOKUP($AC$321,'Banco de Dados'!$B$4:$J$50,6,FALSE)*(1-(PRINCIPAL!$O$97/100)),VLOOKUP($AC$321,'Banco de Dados'!$B$4:$J$50,6,FALSE)))))))))),"")</f>
        <v/>
      </c>
      <c r="AC351" s="29" t="str">
        <f>IFERROR(AB351*(IFERROR(VLOOKUP($AC$321,'Banco de Dados'!$B$4:$J$50,4,FALSE),"ERRO")),"")</f>
        <v/>
      </c>
      <c r="AD351" s="29" t="str">
        <f t="shared" si="211"/>
        <v/>
      </c>
      <c r="AE351" s="103" t="str">
        <f>IFERROR(AD351*(C351*(PRINCIPAL!$G$97/100))*0.47*(44/12),"")</f>
        <v/>
      </c>
      <c r="AF351" s="111" t="str">
        <f t="shared" si="212"/>
        <v/>
      </c>
      <c r="AG351" s="30" t="str">
        <f>IFERROR(IF(AND(PRINCIPAL!$H$98&lt;&gt;"",OR(L351=PRINCIPAL!$I$98,L351=PRINCIPAL!$I$98+PRINCIPAL!$I$98,L351=PRINCIPAL!$I$98+PRINCIPAL!$I$98+PRINCIPAL!$I$98)),0,IF(AND(PRINCIPAL!$H$98&lt;&gt;"",L351=PRINCIPAL!$J$98),VLOOKUP($AH$321,'Banco de Dados'!$B$4:$J$50,8,FALSE)*PRINCIPAL!$H$98*(1-(PRINCIPAL!$K$98/100)),IF(AND(PRINCIPAL!$H$98&lt;&gt;"",L351=PRINCIPAL!$L$98),VLOOKUP($AH$321,'Banco de Dados'!$B$4:$J$50,8,FALSE)*PRINCIPAL!$H$98*(1-(PRINCIPAL!$M$98/100)),IF(AND(PRINCIPAL!$H$98&lt;&gt;"",L351=PRINCIPAL!$N$98),VLOOKUP($AH$321,'Banco de Dados'!$B$4:$J$50,8,FALSE)*PRINCIPAL!$H$98*(1-(PRINCIPAL!$O$98/100)),IF(PRINCIPAL!$H$98&lt;&gt;"",VLOOKUP($AH$321,'Banco de Dados'!$B$4:$J$50,8,FALSE)*PRINCIPAL!$H$98,IF(OR(L351=PRINCIPAL!$I$98,L351=PRINCIPAL!$I$98+PRINCIPAL!$I$98,L351=PRINCIPAL!$I$98+PRINCIPAL!$I$98+PRINCIPAL!$I$98),0,IF(L351=PRINCIPAL!$J$98,VLOOKUP($AH$321,'Banco de Dados'!$B$4:$J$50,6,FALSE)*(1-(PRINCIPAL!$K$98/100)),IF(L351=PRINCIPAL!$L$98,VLOOKUP($AH$321,'Banco de Dados'!$B$4:$J$50,6,FALSE)*(1-(PRINCIPAL!$M$98/100)),IF(L351=PRINCIPAL!$N$98,VLOOKUP($AH$321,'Banco de Dados'!$B$4:$J$50,6,FALSE)*(1-(PRINCIPAL!$O$98/100)),VLOOKUP($AH$321,'Banco de Dados'!$B$4:$J$50,6,FALSE)))))))))),"")</f>
        <v/>
      </c>
      <c r="AH351" s="29" t="str">
        <f>IFERROR(AG351*(IFERROR(VLOOKUP($AH$321,'Banco de Dados'!$B$4:$J$50,4,FALSE),"ERRO")),"")</f>
        <v/>
      </c>
      <c r="AI351" s="29" t="str">
        <f t="shared" si="213"/>
        <v/>
      </c>
      <c r="AJ351" s="103" t="str">
        <f>IFERROR(AI351*(C351*(PRINCIPAL!$G$98/100))*0.47*(44/12),"")</f>
        <v/>
      </c>
      <c r="AK351" s="111" t="str">
        <f t="shared" si="222"/>
        <v/>
      </c>
      <c r="AL351" s="30" t="str">
        <f>IFERROR(IF(AND(PRINCIPAL!$H$99&lt;&gt;"",OR(L351=PRINCIPAL!$I$99,L351=PRINCIPAL!$I$99+PRINCIPAL!$I$99,L351=PRINCIPAL!$I$99+PRINCIPAL!$I$99+PRINCIPAL!$I$99)),0,IF(AND(PRINCIPAL!$H$99&lt;&gt;"",L351=PRINCIPAL!$J$99),VLOOKUP($AM$321,'Banco de Dados'!$B$4:$J$50,8,FALSE)*PRINCIPAL!$H$99*(1-(PRINCIPAL!$K$99/100)),IF(AND(PRINCIPAL!$H$99&lt;&gt;"",L351=PRINCIPAL!$L$99),VLOOKUP($AM$321,'Banco de Dados'!$B$4:$J$50,8,FALSE)*PRINCIPAL!$H$99*(1-(PRINCIPAL!$M$99/100)),IF(AND(PRINCIPAL!$H$99&lt;&gt;"",L351=PRINCIPAL!$N$99),VLOOKUP($AM$321,'Banco de Dados'!$B$4:$J$50,8,FALSE)*PRINCIPAL!$H$99*(1-(PRINCIPAL!$O$99/100)),IF(PRINCIPAL!$H$99&lt;&gt;"",VLOOKUP($AM$321,'Banco de Dados'!$B$4:$J$50,8,FALSE)*PRINCIPAL!$H$99,IF(OR(L351=PRINCIPAL!$I$99,L351=PRINCIPAL!$I$99+PRINCIPAL!$I$99,L351=PRINCIPAL!$I$99+PRINCIPAL!$I$99+PRINCIPAL!$I$99),0,IF(L351=PRINCIPAL!$J$99,VLOOKUP($AM$321,'Banco de Dados'!$B$4:$J$50,6,FALSE)*(1-(PRINCIPAL!$K$99/100)),IF(L351=PRINCIPAL!$L$99,VLOOKUP($AM$321,'Banco de Dados'!$B$4:$J$50,6,FALSE)*(1-(PRINCIPAL!$M$99/100)),IF(L351=PRINCIPAL!$N$99,VLOOKUP($AM$321,'Banco de Dados'!$B$4:$J$50,6,FALSE)*(1-(PRINCIPAL!$O$99/100)),VLOOKUP($AM$321,'Banco de Dados'!$B$4:$J$50,6,FALSE)))))))))),"")</f>
        <v/>
      </c>
      <c r="AM351" s="29" t="str">
        <f>IFERROR(AL351*(IFERROR(VLOOKUP($AM$321,'Banco de Dados'!$B$4:$J$50,4,FALSE),"ERRO")),"")</f>
        <v/>
      </c>
      <c r="AN351" s="29" t="str">
        <f t="shared" si="214"/>
        <v/>
      </c>
      <c r="AO351" s="103" t="str">
        <f>IFERROR(AN351*(C351*(PRINCIPAL!$G$99/100))*0.47*(44/12),"")</f>
        <v/>
      </c>
      <c r="AP351" s="111" t="str">
        <f t="shared" si="215"/>
        <v/>
      </c>
      <c r="AQ351" s="30" t="str">
        <f>IFERROR(IF(AND(PRINCIPAL!$H$100&lt;&gt;"",OR(L351=PRINCIPAL!$I$100,L351=PRINCIPAL!$I$100+PRINCIPAL!$I$100,L351=PRINCIPAL!$I$100+PRINCIPAL!$I$100+PRINCIPAL!$I$100)),0,IF(AND(PRINCIPAL!$H$100&lt;&gt;"",L351=PRINCIPAL!$J$100),VLOOKUP($AR$321,'Banco de Dados'!$B$4:$J$50,8,FALSE)*PRINCIPAL!$H$100*(1-(PRINCIPAL!$K$100/100)),IF(AND(PRINCIPAL!$H$100&lt;&gt;"",L351=PRINCIPAL!$L$100),VLOOKUP($AR$321,'Banco de Dados'!$B$4:$J$50,8,FALSE)*PRINCIPAL!$H$100*(1-(PRINCIPAL!$M$100/100)),IF(AND(PRINCIPAL!$H$100&lt;&gt;"",L351=PRINCIPAL!$N$100),VLOOKUP($AR$321,'Banco de Dados'!$B$4:$J$50,8,FALSE)*PRINCIPAL!$H$100*(1-(PRINCIPAL!$O$100/100)),IF(PRINCIPAL!$H$100&lt;&gt;"",VLOOKUP($AR$321,'Banco de Dados'!$B$4:$J$50,8,FALSE)*PRINCIPAL!$H$100,IF(OR(L351=PRINCIPAL!$I$100,L351=PRINCIPAL!$I$100+PRINCIPAL!$I$100,L351=PRINCIPAL!$I$100+PRINCIPAL!$I$100+PRINCIPAL!$I$100),0,IF(L351=PRINCIPAL!$J$100,VLOOKUP($AR$321,'Banco de Dados'!$B$4:$J$50,6,FALSE)*(1-(PRINCIPAL!$K$100/100)),IF(L351=PRINCIPAL!$L$100,VLOOKUP($AR$321,'Banco de Dados'!$B$4:$J$50,6,FALSE)*(1-(PRINCIPAL!$M$100/100)),IF(L351=PRINCIPAL!$N$100,VLOOKUP($AR$321,'Banco de Dados'!$B$4:$J$50,6,FALSE)*(1-(PRINCIPAL!$O$100/100)),VLOOKUP($AR$321,'Banco de Dados'!$B$4:$J$50,6,FALSE)))))))))),"")</f>
        <v/>
      </c>
      <c r="AR351" s="29" t="str">
        <f>IFERROR(AQ351*(IFERROR(VLOOKUP($AR$321,'Banco de Dados'!$B$4:$J$50,4,FALSE),"ERRO")),"")</f>
        <v/>
      </c>
      <c r="AS351" s="29" t="str">
        <f t="shared" si="216"/>
        <v/>
      </c>
      <c r="AT351" s="103" t="str">
        <f>IFERROR(AS351*(C351*(PRINCIPAL!$G$100/100))*0.47*(44/12),"")</f>
        <v/>
      </c>
      <c r="AU351" s="111" t="str">
        <f t="shared" si="217"/>
        <v/>
      </c>
      <c r="AV351" s="30" t="str">
        <f>IFERROR(IF(AND(PRINCIPAL!$H$101&lt;&gt;"",OR(L351=PRINCIPAL!$I$101,L351=PRINCIPAL!$I$101+PRINCIPAL!$I$101,L351=PRINCIPAL!$I$101+PRINCIPAL!$I$101+PRINCIPAL!$I$101)),0,IF(AND(PRINCIPAL!$H$101&lt;&gt;"",L351=PRINCIPAL!$J$101),VLOOKUP($AW$321,'Banco de Dados'!$B$4:$J$50,8,FALSE)*PRINCIPAL!$H$101*(1-(PRINCIPAL!$K$101/100)),IF(AND(PRINCIPAL!$H$101&lt;&gt;"",L351=PRINCIPAL!$L$101),VLOOKUP($AW$321,'Banco de Dados'!$B$4:$J$50,8,FALSE)*PRINCIPAL!$H$101*(1-(PRINCIPAL!$M$101/100)),IF(AND(PRINCIPAL!$H$101&lt;&gt;"",L351=PRINCIPAL!$N$101),VLOOKUP($AW$321,'Banco de Dados'!$B$4:$J$50,8,FALSE)*PRINCIPAL!$H$101*(1-(PRINCIPAL!$O$101/100)),IF(PRINCIPAL!$H$101&lt;&gt;"",VLOOKUP($AW$321,'Banco de Dados'!$B$4:$J$50,8,FALSE)*PRINCIPAL!$H$101,IF(OR(L351=PRINCIPAL!$I$101,L351=PRINCIPAL!$I$101+PRINCIPAL!$I$101,L351=PRINCIPAL!$I$101+PRINCIPAL!$I$101+PRINCIPAL!$I$101),0,IF(L351=PRINCIPAL!$J$101,VLOOKUP($AW$321,'Banco de Dados'!$B$4:$J$50,6,FALSE)*(1-(PRINCIPAL!$K$101/100)),IF(L351=PRINCIPAL!$L$101,VLOOKUP($AW$321,'Banco de Dados'!$B$4:$J$50,6,FALSE)*(1-(PRINCIPAL!$M$101/100)),IF(L351=PRINCIPAL!$N$101,VLOOKUP($AW$321,'Banco de Dados'!$B$4:$J$50,6,FALSE)*(1-(PRINCIPAL!$O$101/100)),VLOOKUP($AW$321,'Banco de Dados'!$B$4:$J$50,6,FALSE)))))))))),"")</f>
        <v/>
      </c>
      <c r="AW351" s="29" t="str">
        <f>IFERROR(AV351*(IFERROR(VLOOKUP($AW$321,'Banco de Dados'!$B$4:$J$50,4,FALSE),"ERRO")),"")</f>
        <v/>
      </c>
      <c r="AX351" s="29" t="str">
        <f t="shared" si="218"/>
        <v/>
      </c>
      <c r="AY351" s="103" t="str">
        <f>IFERROR(AX351*(C351*(PRINCIPAL!$G$101/100))*0.47*(44/12),"")</f>
        <v/>
      </c>
      <c r="AZ351" s="111" t="str">
        <f t="shared" si="223"/>
        <v/>
      </c>
      <c r="BA351" s="30" t="str">
        <f>IFERROR(IF(AND(PRINCIPAL!$H$102&lt;&gt;"",OR(L351=PRINCIPAL!$I$102,L351=PRINCIPAL!$I$102+PRINCIPAL!$I$102,L351=PRINCIPAL!$I$102+PRINCIPAL!$I$102+PRINCIPAL!$I$102)),0,IF(AND(PRINCIPAL!$H$102&lt;&gt;"",L351=PRINCIPAL!$J$102),VLOOKUP($BB$321,'Banco de Dados'!$B$4:$J$50,8,FALSE)*PRINCIPAL!$H$102*(1-(PRINCIPAL!$K$102/100)),IF(AND(PRINCIPAL!$H$102&lt;&gt;"",L351=PRINCIPAL!$L$102),VLOOKUP($BB$321,'Banco de Dados'!$B$4:$J$50,8,FALSE)*PRINCIPAL!$H$102*(1-(PRINCIPAL!$M$102/100)),IF(AND(PRINCIPAL!$H$102&lt;&gt;"",L351=PRINCIPAL!$N$102),VLOOKUP($BB$321,'Banco de Dados'!$B$4:$J$50,8,FALSE)*PRINCIPAL!$H$102*(1-(PRINCIPAL!$O$102/100)),IF(PRINCIPAL!$H$102&lt;&gt;"",VLOOKUP($BB$321,'Banco de Dados'!$B$4:$J$50,8,FALSE)*PRINCIPAL!$H$102,IF(OR(L351=PRINCIPAL!$I$102,L351=PRINCIPAL!$I$102+PRINCIPAL!$I$102,L351=PRINCIPAL!$I$102+PRINCIPAL!$I$102+PRINCIPAL!$I$102),0,IF(L351=PRINCIPAL!$J$102,VLOOKUP($BB$321,'Banco de Dados'!$B$4:$J$50,6,FALSE)*(1-(PRINCIPAL!$K$102/100)),IF(L351=PRINCIPAL!$L$102,VLOOKUP($BB$321,'Banco de Dados'!$B$4:$J$50,6,FALSE)*(1-(PRINCIPAL!$M$102/100)),IF(L351=PRINCIPAL!$N$102,VLOOKUP($BB$321,'Banco de Dados'!$B$4:$J$50,6,FALSE)*(1-(PRINCIPAL!$O$102/100)),VLOOKUP($BB$321,'Banco de Dados'!$B$4:$J$50,6,FALSE)))))))))),"")</f>
        <v/>
      </c>
      <c r="BB351" s="29" t="str">
        <f>IFERROR(BA351*(IFERROR(VLOOKUP($BB$321,'Banco de Dados'!$B$4:$J$50,4,FALSE),"ERRO")),"")</f>
        <v/>
      </c>
      <c r="BC351" s="29" t="str">
        <f t="shared" si="224"/>
        <v/>
      </c>
      <c r="BD351" s="103" t="str">
        <f>IFERROR(BC351*(C351*(PRINCIPAL!$G$102/100))*0.47*(44/12),"")</f>
        <v/>
      </c>
      <c r="BE351" s="111" t="str">
        <f t="shared" si="203"/>
        <v/>
      </c>
      <c r="BF351" s="30" t="str">
        <f>IFERROR(IF(AND(PRINCIPAL!$H$103&lt;&gt;"",OR(L351=PRINCIPAL!$I$103,L351=PRINCIPAL!$I$103+PRINCIPAL!$I$103,L351=PRINCIPAL!$I$103+PRINCIPAL!$I$103+PRINCIPAL!$I$103)),0,IF(AND(PRINCIPAL!$H$103&lt;&gt;"",L351=PRINCIPAL!$J$103),VLOOKUP($BG$321,'Banco de Dados'!$B$4:$J$50,8,FALSE)*PRINCIPAL!$H$103*(1-(PRINCIPAL!$K$103/100)),IF(AND(PRINCIPAL!$H$103&lt;&gt;"",L351=PRINCIPAL!$L$103),VLOOKUP($BG$321,'Banco de Dados'!$B$4:$J$50,8,FALSE)*PRINCIPAL!$H$103*(1-(PRINCIPAL!$M$103/100)),IF(AND(PRINCIPAL!$H$103&lt;&gt;"",L351=PRINCIPAL!$N$103),VLOOKUP($BG$321,'Banco de Dados'!$B$4:$J$50,8,FALSE)*PRINCIPAL!$H$103*(1-(PRINCIPAL!$O$103/100)),IF(PRINCIPAL!$H$103&lt;&gt;"",VLOOKUP($BG$321,'Banco de Dados'!$B$4:$J$50,8,FALSE)*PRINCIPAL!$H$103,IF(OR(L351=PRINCIPAL!$I$103,L351=PRINCIPAL!$I$103+PRINCIPAL!$I$103,L351=PRINCIPAL!$I$103+PRINCIPAL!$I$103+PRINCIPAL!$I$103),0,IF(L351=PRINCIPAL!$J$103,VLOOKUP($BG$321,'Banco de Dados'!$B$4:$J$50,6,FALSE)*(1-(PRINCIPAL!$K$103/100)),IF(L351=PRINCIPAL!$L$103,VLOOKUP($BG$321,'Banco de Dados'!$B$4:$J$50,6,FALSE)*(1-(PRINCIPAL!$M$103/100)),IF(L351=PRINCIPAL!$N$103,VLOOKUP($BG$321,'Banco de Dados'!$B$4:$J$50,6,FALSE)*(1-(PRINCIPAL!$O$103/100)),VLOOKUP($BG$321,'Banco de Dados'!$B$4:$J$50,6,FALSE)))))))))),"")</f>
        <v/>
      </c>
      <c r="BG351" s="29" t="str">
        <f>IFERROR(BF351*(IFERROR(VLOOKUP($BG$321,'Banco de Dados'!$B$4:$J$50,4,FALSE),"ERRO")),"")</f>
        <v/>
      </c>
      <c r="BH351" s="29" t="str">
        <f t="shared" si="219"/>
        <v/>
      </c>
      <c r="BI351" s="103" t="str">
        <f>IFERROR(BH351*(C351*(PRINCIPAL!$G$103/100))*0.47*(44/12),"")</f>
        <v/>
      </c>
      <c r="BJ351" s="102" t="str">
        <f t="shared" si="204"/>
        <v/>
      </c>
    </row>
    <row r="352" spans="2:62" ht="12.75" customHeight="1" x14ac:dyDescent="0.3">
      <c r="B352" s="326">
        <f t="shared" si="205"/>
        <v>2049</v>
      </c>
      <c r="C352" s="340"/>
      <c r="D352" s="1"/>
      <c r="E352" s="116">
        <v>29</v>
      </c>
      <c r="F352" s="24" t="str">
        <f>IFERROR(VLOOKUP($G$321,'Banco de Dados'!$B$4:$J$50,6,FALSE),"")</f>
        <v/>
      </c>
      <c r="G352" s="25" t="str">
        <f>IFERROR(F352*(IFERROR(VLOOKUP($G$321,'Banco de Dados'!$B$4:$J$50,4,FALSE),"ERRO")),"")</f>
        <v/>
      </c>
      <c r="H352" s="25" t="str">
        <f t="shared" si="206"/>
        <v/>
      </c>
      <c r="I352" s="103" t="str">
        <f t="shared" si="207"/>
        <v/>
      </c>
      <c r="J352" s="117" t="str">
        <f t="shared" si="208"/>
        <v/>
      </c>
      <c r="K352" s="1"/>
      <c r="L352" s="91">
        <v>29</v>
      </c>
      <c r="M352" s="24" t="str">
        <f>IFERROR(IF(AND(PRINCIPAL!$H$94&lt;&gt;"",OR(L352=PRINCIPAL!$I$94,L352=PRINCIPAL!$I$94+PRINCIPAL!$I$94,L352=PRINCIPAL!$I$94+PRINCIPAL!$I$94+PRINCIPAL!$I$94)),0,IF(AND(PRINCIPAL!$H$94&lt;&gt;"",L352=PRINCIPAL!$J$94),VLOOKUP($N$321,'Banco de Dados'!$B$4:$J$50,8,FALSE)*PRINCIPAL!$H$94*(1-(PRINCIPAL!$K$94/100)),IF(AND(PRINCIPAL!$H$94&lt;&gt;"",L352=PRINCIPAL!$L$94),VLOOKUP($N$321,'Banco de Dados'!$B$4:$J$50,8,FALSE)*PRINCIPAL!$H$94*(1-(PRINCIPAL!$M$94/100)),IF(AND(PRINCIPAL!$H$94&lt;&gt;"",L352=PRINCIPAL!$N$94),VLOOKUP($N$321,'Banco de Dados'!$B$4:$J$50,8,FALSE)*PRINCIPAL!$H$94*(1-(PRINCIPAL!$O$94/100)),IF(PRINCIPAL!$H$94&lt;&gt;"",VLOOKUP($N$321,'Banco de Dados'!$B$4:$J$50,8,FALSE)*PRINCIPAL!$H$94,IF(OR(L352=PRINCIPAL!$I$94,L352=PRINCIPAL!$I$94+PRINCIPAL!$I$94,L352=PRINCIPAL!$I$94+PRINCIPAL!$I$94+PRINCIPAL!$I$94),0,IF(L352=PRINCIPAL!$J$94,VLOOKUP($N$321,'Banco de Dados'!$B$4:$J$50,6,FALSE)*(1-(PRINCIPAL!$K$94/100)),IF(L352=PRINCIPAL!$L$94,VLOOKUP($N$321,'Banco de Dados'!$B$4:$J$50,6,FALSE)*(1-(PRINCIPAL!$M$94/100)),IF(L352=PRINCIPAL!$N$94,VLOOKUP($N$321,'Banco de Dados'!$B$4:$J$50,6,FALSE)*(1-(PRINCIPAL!$O$94/100)),VLOOKUP($N$321,'Banco de Dados'!$B$4:$J$50,6,FALSE)))))))))),"")</f>
        <v/>
      </c>
      <c r="N352" s="25" t="str">
        <f>IFERROR(M352*(IFERROR(VLOOKUP($N$321,'Banco de Dados'!$B$4:$J$50,4,FALSE),"ERRO")),"")</f>
        <v/>
      </c>
      <c r="O352" s="25" t="str">
        <f t="shared" si="227"/>
        <v/>
      </c>
      <c r="P352" s="103" t="str">
        <f>IFERROR(O352*(C352*(PRINCIPAL!$G$94/100))*0.47*(44/12),"")</f>
        <v/>
      </c>
      <c r="Q352" s="107" t="str">
        <f t="shared" si="229"/>
        <v/>
      </c>
      <c r="R352" s="29" t="str">
        <f>IFERROR(IF(AND(PRINCIPAL!$H$95&lt;&gt;"",OR(L352=PRINCIPAL!$I$95,L352=PRINCIPAL!$I$95+PRINCIPAL!$I$95,L352=PRINCIPAL!$I$95+PRINCIPAL!$I$95+PRINCIPAL!$I$95)),0,IF(AND(PRINCIPAL!$H$95&lt;&gt;"",L352=PRINCIPAL!$J$95),VLOOKUP($S$321,'Banco de Dados'!$B$4:$J$50,8,FALSE)*PRINCIPAL!$H$95*(1-(PRINCIPAL!$K$95/100)),IF(AND(PRINCIPAL!$H$95&lt;&gt;"",L352=PRINCIPAL!$L$95),VLOOKUP($S$321,'Banco de Dados'!$B$4:$J$50,8,FALSE)*PRINCIPAL!$H$95*(1-(PRINCIPAL!$M$95/100)),IF(AND(PRINCIPAL!$H$95&lt;&gt;"",L352=PRINCIPAL!$N$95),VLOOKUP($S$321,'Banco de Dados'!$B$4:$J$50,8,FALSE)*PRINCIPAL!$H$95*(1-(PRINCIPAL!$O$95/100)),IF(PRINCIPAL!$H$95&lt;&gt;"",VLOOKUP($S$321,'Banco de Dados'!$B$4:$J$50,8,FALSE)*PRINCIPAL!$H$95,IF(OR(L352=PRINCIPAL!$I$95,L352=PRINCIPAL!$I$95+PRINCIPAL!$I$95,L352=PRINCIPAL!$I$95+PRINCIPAL!$I$95+PRINCIPAL!$I$95),0,IF(L352=PRINCIPAL!$J$95,VLOOKUP($S$321,'Banco de Dados'!$B$4:$J$50,6,FALSE)*(1-(PRINCIPAL!$K$95/100)),IF(L352=PRINCIPAL!$L$95,VLOOKUP($S$321,'Banco de Dados'!$B$4:$J$50,6,FALSE)*(1-(PRINCIPAL!$M$95/100)),IF(L352=PRINCIPAL!$N$95,VLOOKUP($S$321,'Banco de Dados'!$B$4:$J$50,6,FALSE)*(1-(PRINCIPAL!$O$95/100)),VLOOKUP($S$321,'Banco de Dados'!$B$4:$J$50,6,FALSE)))))))))),"")</f>
        <v/>
      </c>
      <c r="S352" s="29" t="str">
        <f>IFERROR(R352*(IFERROR(VLOOKUP($S$321,'Banco de Dados'!$B$4:$J$50,4,FALSE),"ERRO")),"")</f>
        <v/>
      </c>
      <c r="T352" s="29" t="str">
        <f t="shared" si="226"/>
        <v/>
      </c>
      <c r="U352" s="103" t="str">
        <f>IFERROR(T352*(C352*(PRINCIPAL!$G$95/100))*0.47*(44/12),"")</f>
        <v/>
      </c>
      <c r="V352" s="103" t="str">
        <f t="shared" si="202"/>
        <v/>
      </c>
      <c r="W352" s="30" t="str">
        <f>IFERROR(IF(AND(PRINCIPAL!$H$96&lt;&gt;"",OR(L352=PRINCIPAL!$I$96,L352=PRINCIPAL!$I$96+PRINCIPAL!$I$96,L352=PRINCIPAL!$I$96+PRINCIPAL!$I$96+PRINCIPAL!$I$96)),0,IF(AND(PRINCIPAL!$H$96&lt;&gt;"",L352=PRINCIPAL!$J$96),VLOOKUP($X$321,'Banco de Dados'!$B$4:$J$50,8,FALSE)*PRINCIPAL!$H$96*(1-(PRINCIPAL!$K$96/100)),IF(AND(PRINCIPAL!$H$96&lt;&gt;"",L352=PRINCIPAL!$L$96),VLOOKUP($X$321,'Banco de Dados'!$B$4:$J$50,8,FALSE)*PRINCIPAL!$H$96*(1-(PRINCIPAL!$M$96/100)),IF(AND(PRINCIPAL!$H$96&lt;&gt;"",L352=PRINCIPAL!$N$96),VLOOKUP($X$321,'Banco de Dados'!$B$4:$J$50,8,FALSE)*PRINCIPAL!$H$96*(1-(PRINCIPAL!$O$96/100)),IF(PRINCIPAL!$H$96&lt;&gt;"",VLOOKUP($X$321,'Banco de Dados'!$B$4:$J$50,8,FALSE)*PRINCIPAL!$H$96,IF(OR(L352=PRINCIPAL!$I$96,L352=PRINCIPAL!$I$96+PRINCIPAL!$I$96,L352=PRINCIPAL!$I$96+PRINCIPAL!$I$96+PRINCIPAL!$I$96),0,IF(L352=PRINCIPAL!$J$96,VLOOKUP($X$321,'Banco de Dados'!$B$4:$J$50,6,FALSE)*(1-(PRINCIPAL!$K$96/100)),IF(L352=PRINCIPAL!$L$96,VLOOKUP($X$321,'Banco de Dados'!$B$4:$J$50,6,FALSE)*(1-(PRINCIPAL!$M$96/100)),IF(L352=PRINCIPAL!$N$96,VLOOKUP($X$321,'Banco de Dados'!$B$4:$J$50,6,FALSE)*(1-(PRINCIPAL!$O$96/100)),VLOOKUP($X$321,'Banco de Dados'!$B$4:$J$50,6,FALSE)))))))))),"")</f>
        <v/>
      </c>
      <c r="X352" s="29" t="str">
        <f>IFERROR(W352*(IFERROR(VLOOKUP($X$321,'Banco de Dados'!$B$4:$J$50,4,FALSE),"ERRO")),"")</f>
        <v/>
      </c>
      <c r="Y352" s="29" t="str">
        <f t="shared" si="220"/>
        <v/>
      </c>
      <c r="Z352" s="103" t="str">
        <f>IFERROR(Y352*(C352*(PRINCIPAL!$G$96/100))*0.47*(44/12),"")</f>
        <v/>
      </c>
      <c r="AA352" s="111" t="str">
        <f t="shared" si="221"/>
        <v/>
      </c>
      <c r="AB352" s="30" t="str">
        <f>IFERROR(IF(AND(PRINCIPAL!$H$97&lt;&gt;"",OR(L352=PRINCIPAL!$I$97,L352=PRINCIPAL!$I$97+PRINCIPAL!$I$97,L352=PRINCIPAL!$I$97+PRINCIPAL!$I$97+PRINCIPAL!$I$97)),0,IF(AND(PRINCIPAL!$H$97&lt;&gt;"",L352=PRINCIPAL!$J$97),VLOOKUP($AC$321,'Banco de Dados'!$B$4:$J$50,8,FALSE)*PRINCIPAL!$H$97*(1-(PRINCIPAL!$K$97/100)),IF(AND(PRINCIPAL!$H$97&lt;&gt;"",L352=PRINCIPAL!$L$97),VLOOKUP($AC$321,'Banco de Dados'!$B$4:$J$50,8,FALSE)*PRINCIPAL!$H$97*(1-(PRINCIPAL!$M$97/100)),IF(AND(PRINCIPAL!$H$97&lt;&gt;"",L352=PRINCIPAL!$N$97),VLOOKUP($AC$321,'Banco de Dados'!$B$4:$J$50,8,FALSE)*PRINCIPAL!$H$97*(1-(PRINCIPAL!$O$97/100)),IF(PRINCIPAL!$H$97&lt;&gt;"",VLOOKUP($AC$321,'Banco de Dados'!$B$4:$J$50,8,FALSE)*PRINCIPAL!$H$97,IF(OR(L352=PRINCIPAL!$I$97,L352=PRINCIPAL!$I$97+PRINCIPAL!$I$97,L352=PRINCIPAL!$I$97+PRINCIPAL!$I$97+PRINCIPAL!$I$97),0,IF(L352=PRINCIPAL!$J$97,VLOOKUP($AC$321,'Banco de Dados'!$B$4:$J$50,6,FALSE)*(1-(PRINCIPAL!$K$97/100)),IF(L352=PRINCIPAL!$L$97,VLOOKUP($AC$321,'Banco de Dados'!$B$4:$J$50,6,FALSE)*(1-(PRINCIPAL!$M$97/100)),IF(L352=PRINCIPAL!$N$97,VLOOKUP($AC$321,'Banco de Dados'!$B$4:$J$50,6,FALSE)*(1-(PRINCIPAL!$O$97/100)),VLOOKUP($AC$321,'Banco de Dados'!$B$4:$J$50,6,FALSE)))))))))),"")</f>
        <v/>
      </c>
      <c r="AC352" s="29" t="str">
        <f>IFERROR(AB352*(IFERROR(VLOOKUP($AC$321,'Banco de Dados'!$B$4:$J$50,4,FALSE),"ERRO")),"")</f>
        <v/>
      </c>
      <c r="AD352" s="29" t="str">
        <f t="shared" si="211"/>
        <v/>
      </c>
      <c r="AE352" s="103" t="str">
        <f>IFERROR(AD352*(C352*(PRINCIPAL!$G$97/100))*0.47*(44/12),"")</f>
        <v/>
      </c>
      <c r="AF352" s="111" t="str">
        <f t="shared" si="212"/>
        <v/>
      </c>
      <c r="AG352" s="30" t="str">
        <f>IFERROR(IF(AND(PRINCIPAL!$H$98&lt;&gt;"",OR(L352=PRINCIPAL!$I$98,L352=PRINCIPAL!$I$98+PRINCIPAL!$I$98,L352=PRINCIPAL!$I$98+PRINCIPAL!$I$98+PRINCIPAL!$I$98)),0,IF(AND(PRINCIPAL!$H$98&lt;&gt;"",L352=PRINCIPAL!$J$98),VLOOKUP($AH$321,'Banco de Dados'!$B$4:$J$50,8,FALSE)*PRINCIPAL!$H$98*(1-(PRINCIPAL!$K$98/100)),IF(AND(PRINCIPAL!$H$98&lt;&gt;"",L352=PRINCIPAL!$L$98),VLOOKUP($AH$321,'Banco de Dados'!$B$4:$J$50,8,FALSE)*PRINCIPAL!$H$98*(1-(PRINCIPAL!$M$98/100)),IF(AND(PRINCIPAL!$H$98&lt;&gt;"",L352=PRINCIPAL!$N$98),VLOOKUP($AH$321,'Banco de Dados'!$B$4:$J$50,8,FALSE)*PRINCIPAL!$H$98*(1-(PRINCIPAL!$O$98/100)),IF(PRINCIPAL!$H$98&lt;&gt;"",VLOOKUP($AH$321,'Banco de Dados'!$B$4:$J$50,8,FALSE)*PRINCIPAL!$H$98,IF(OR(L352=PRINCIPAL!$I$98,L352=PRINCIPAL!$I$98+PRINCIPAL!$I$98,L352=PRINCIPAL!$I$98+PRINCIPAL!$I$98+PRINCIPAL!$I$98),0,IF(L352=PRINCIPAL!$J$98,VLOOKUP($AH$321,'Banco de Dados'!$B$4:$J$50,6,FALSE)*(1-(PRINCIPAL!$K$98/100)),IF(L352=PRINCIPAL!$L$98,VLOOKUP($AH$321,'Banco de Dados'!$B$4:$J$50,6,FALSE)*(1-(PRINCIPAL!$M$98/100)),IF(L352=PRINCIPAL!$N$98,VLOOKUP($AH$321,'Banco de Dados'!$B$4:$J$50,6,FALSE)*(1-(PRINCIPAL!$O$98/100)),VLOOKUP($AH$321,'Banco de Dados'!$B$4:$J$50,6,FALSE)))))))))),"")</f>
        <v/>
      </c>
      <c r="AH352" s="29" t="str">
        <f>IFERROR(AG352*(IFERROR(VLOOKUP($AH$321,'Banco de Dados'!$B$4:$J$50,4,FALSE),"ERRO")),"")</f>
        <v/>
      </c>
      <c r="AI352" s="29" t="str">
        <f t="shared" si="213"/>
        <v/>
      </c>
      <c r="AJ352" s="103" t="str">
        <f>IFERROR(AI352*(C352*(PRINCIPAL!$G$98/100))*0.47*(44/12),"")</f>
        <v/>
      </c>
      <c r="AK352" s="111" t="str">
        <f t="shared" si="222"/>
        <v/>
      </c>
      <c r="AL352" s="30" t="str">
        <f>IFERROR(IF(AND(PRINCIPAL!$H$99&lt;&gt;"",OR(L352=PRINCIPAL!$I$99,L352=PRINCIPAL!$I$99+PRINCIPAL!$I$99,L352=PRINCIPAL!$I$99+PRINCIPAL!$I$99+PRINCIPAL!$I$99)),0,IF(AND(PRINCIPAL!$H$99&lt;&gt;"",L352=PRINCIPAL!$J$99),VLOOKUP($AM$321,'Banco de Dados'!$B$4:$J$50,8,FALSE)*PRINCIPAL!$H$99*(1-(PRINCIPAL!$K$99/100)),IF(AND(PRINCIPAL!$H$99&lt;&gt;"",L352=PRINCIPAL!$L$99),VLOOKUP($AM$321,'Banco de Dados'!$B$4:$J$50,8,FALSE)*PRINCIPAL!$H$99*(1-(PRINCIPAL!$M$99/100)),IF(AND(PRINCIPAL!$H$99&lt;&gt;"",L352=PRINCIPAL!$N$99),VLOOKUP($AM$321,'Banco de Dados'!$B$4:$J$50,8,FALSE)*PRINCIPAL!$H$99*(1-(PRINCIPAL!$O$99/100)),IF(PRINCIPAL!$H$99&lt;&gt;"",VLOOKUP($AM$321,'Banco de Dados'!$B$4:$J$50,8,FALSE)*PRINCIPAL!$H$99,IF(OR(L352=PRINCIPAL!$I$99,L352=PRINCIPAL!$I$99+PRINCIPAL!$I$99,L352=PRINCIPAL!$I$99+PRINCIPAL!$I$99+PRINCIPAL!$I$99),0,IF(L352=PRINCIPAL!$J$99,VLOOKUP($AM$321,'Banco de Dados'!$B$4:$J$50,6,FALSE)*(1-(PRINCIPAL!$K$99/100)),IF(L352=PRINCIPAL!$L$99,VLOOKUP($AM$321,'Banco de Dados'!$B$4:$J$50,6,FALSE)*(1-(PRINCIPAL!$M$99/100)),IF(L352=PRINCIPAL!$N$99,VLOOKUP($AM$321,'Banco de Dados'!$B$4:$J$50,6,FALSE)*(1-(PRINCIPAL!$O$99/100)),VLOOKUP($AM$321,'Banco de Dados'!$B$4:$J$50,6,FALSE)))))))))),"")</f>
        <v/>
      </c>
      <c r="AM352" s="29" t="str">
        <f>IFERROR(AL352*(IFERROR(VLOOKUP($AM$321,'Banco de Dados'!$B$4:$J$50,4,FALSE),"ERRO")),"")</f>
        <v/>
      </c>
      <c r="AN352" s="29" t="str">
        <f t="shared" si="214"/>
        <v/>
      </c>
      <c r="AO352" s="103" t="str">
        <f>IFERROR(AN352*(C352*(PRINCIPAL!$G$99/100))*0.47*(44/12),"")</f>
        <v/>
      </c>
      <c r="AP352" s="111" t="str">
        <f t="shared" si="215"/>
        <v/>
      </c>
      <c r="AQ352" s="30" t="str">
        <f>IFERROR(IF(AND(PRINCIPAL!$H$100&lt;&gt;"",OR(L352=PRINCIPAL!$I$100,L352=PRINCIPAL!$I$100+PRINCIPAL!$I$100,L352=PRINCIPAL!$I$100+PRINCIPAL!$I$100+PRINCIPAL!$I$100)),0,IF(AND(PRINCIPAL!$H$100&lt;&gt;"",L352=PRINCIPAL!$J$100),VLOOKUP($AR$321,'Banco de Dados'!$B$4:$J$50,8,FALSE)*PRINCIPAL!$H$100*(1-(PRINCIPAL!$K$100/100)),IF(AND(PRINCIPAL!$H$100&lt;&gt;"",L352=PRINCIPAL!$L$100),VLOOKUP($AR$321,'Banco de Dados'!$B$4:$J$50,8,FALSE)*PRINCIPAL!$H$100*(1-(PRINCIPAL!$M$100/100)),IF(AND(PRINCIPAL!$H$100&lt;&gt;"",L352=PRINCIPAL!$N$100),VLOOKUP($AR$321,'Banco de Dados'!$B$4:$J$50,8,FALSE)*PRINCIPAL!$H$100*(1-(PRINCIPAL!$O$100/100)),IF(PRINCIPAL!$H$100&lt;&gt;"",VLOOKUP($AR$321,'Banco de Dados'!$B$4:$J$50,8,FALSE)*PRINCIPAL!$H$100,IF(OR(L352=PRINCIPAL!$I$100,L352=PRINCIPAL!$I$100+PRINCIPAL!$I$100,L352=PRINCIPAL!$I$100+PRINCIPAL!$I$100+PRINCIPAL!$I$100),0,IF(L352=PRINCIPAL!$J$100,VLOOKUP($AR$321,'Banco de Dados'!$B$4:$J$50,6,FALSE)*(1-(PRINCIPAL!$K$100/100)),IF(L352=PRINCIPAL!$L$100,VLOOKUP($AR$321,'Banco de Dados'!$B$4:$J$50,6,FALSE)*(1-(PRINCIPAL!$M$100/100)),IF(L352=PRINCIPAL!$N$100,VLOOKUP($AR$321,'Banco de Dados'!$B$4:$J$50,6,FALSE)*(1-(PRINCIPAL!$O$100/100)),VLOOKUP($AR$321,'Banco de Dados'!$B$4:$J$50,6,FALSE)))))))))),"")</f>
        <v/>
      </c>
      <c r="AR352" s="29" t="str">
        <f>IFERROR(AQ352*(IFERROR(VLOOKUP($AR$321,'Banco de Dados'!$B$4:$J$50,4,FALSE),"ERRO")),"")</f>
        <v/>
      </c>
      <c r="AS352" s="29" t="str">
        <f t="shared" si="216"/>
        <v/>
      </c>
      <c r="AT352" s="103" t="str">
        <f>IFERROR(AS352*(C352*(PRINCIPAL!$G$100/100))*0.47*(44/12),"")</f>
        <v/>
      </c>
      <c r="AU352" s="111" t="str">
        <f t="shared" si="217"/>
        <v/>
      </c>
      <c r="AV352" s="30" t="str">
        <f>IFERROR(IF(AND(PRINCIPAL!$H$101&lt;&gt;"",OR(L352=PRINCIPAL!$I$101,L352=PRINCIPAL!$I$101+PRINCIPAL!$I$101,L352=PRINCIPAL!$I$101+PRINCIPAL!$I$101+PRINCIPAL!$I$101)),0,IF(AND(PRINCIPAL!$H$101&lt;&gt;"",L352=PRINCIPAL!$J$101),VLOOKUP($AW$321,'Banco de Dados'!$B$4:$J$50,8,FALSE)*PRINCIPAL!$H$101*(1-(PRINCIPAL!$K$101/100)),IF(AND(PRINCIPAL!$H$101&lt;&gt;"",L352=PRINCIPAL!$L$101),VLOOKUP($AW$321,'Banco de Dados'!$B$4:$J$50,8,FALSE)*PRINCIPAL!$H$101*(1-(PRINCIPAL!$M$101/100)),IF(AND(PRINCIPAL!$H$101&lt;&gt;"",L352=PRINCIPAL!$N$101),VLOOKUP($AW$321,'Banco de Dados'!$B$4:$J$50,8,FALSE)*PRINCIPAL!$H$101*(1-(PRINCIPAL!$O$101/100)),IF(PRINCIPAL!$H$101&lt;&gt;"",VLOOKUP($AW$321,'Banco de Dados'!$B$4:$J$50,8,FALSE)*PRINCIPAL!$H$101,IF(OR(L352=PRINCIPAL!$I$101,L352=PRINCIPAL!$I$101+PRINCIPAL!$I$101,L352=PRINCIPAL!$I$101+PRINCIPAL!$I$101+PRINCIPAL!$I$101),0,IF(L352=PRINCIPAL!$J$101,VLOOKUP($AW$321,'Banco de Dados'!$B$4:$J$50,6,FALSE)*(1-(PRINCIPAL!$K$101/100)),IF(L352=PRINCIPAL!$L$101,VLOOKUP($AW$321,'Banco de Dados'!$B$4:$J$50,6,FALSE)*(1-(PRINCIPAL!$M$101/100)),IF(L352=PRINCIPAL!$N$101,VLOOKUP($AW$321,'Banco de Dados'!$B$4:$J$50,6,FALSE)*(1-(PRINCIPAL!$O$101/100)),VLOOKUP($AW$321,'Banco de Dados'!$B$4:$J$50,6,FALSE)))))))))),"")</f>
        <v/>
      </c>
      <c r="AW352" s="29" t="str">
        <f>IFERROR(AV352*(IFERROR(VLOOKUP($AW$321,'Banco de Dados'!$B$4:$J$50,4,FALSE),"ERRO")),"")</f>
        <v/>
      </c>
      <c r="AX352" s="29" t="str">
        <f t="shared" si="218"/>
        <v/>
      </c>
      <c r="AY352" s="103" t="str">
        <f>IFERROR(AX352*(C352*(PRINCIPAL!$G$101/100))*0.47*(44/12),"")</f>
        <v/>
      </c>
      <c r="AZ352" s="111" t="str">
        <f t="shared" si="223"/>
        <v/>
      </c>
      <c r="BA352" s="30" t="str">
        <f>IFERROR(IF(AND(PRINCIPAL!$H$102&lt;&gt;"",OR(L352=PRINCIPAL!$I$102,L352=PRINCIPAL!$I$102+PRINCIPAL!$I$102,L352=PRINCIPAL!$I$102+PRINCIPAL!$I$102+PRINCIPAL!$I$102)),0,IF(AND(PRINCIPAL!$H$102&lt;&gt;"",L352=PRINCIPAL!$J$102),VLOOKUP($BB$321,'Banco de Dados'!$B$4:$J$50,8,FALSE)*PRINCIPAL!$H$102*(1-(PRINCIPAL!$K$102/100)),IF(AND(PRINCIPAL!$H$102&lt;&gt;"",L352=PRINCIPAL!$L$102),VLOOKUP($BB$321,'Banco de Dados'!$B$4:$J$50,8,FALSE)*PRINCIPAL!$H$102*(1-(PRINCIPAL!$M$102/100)),IF(AND(PRINCIPAL!$H$102&lt;&gt;"",L352=PRINCIPAL!$N$102),VLOOKUP($BB$321,'Banco de Dados'!$B$4:$J$50,8,FALSE)*PRINCIPAL!$H$102*(1-(PRINCIPAL!$O$102/100)),IF(PRINCIPAL!$H$102&lt;&gt;"",VLOOKUP($BB$321,'Banco de Dados'!$B$4:$J$50,8,FALSE)*PRINCIPAL!$H$102,IF(OR(L352=PRINCIPAL!$I$102,L352=PRINCIPAL!$I$102+PRINCIPAL!$I$102,L352=PRINCIPAL!$I$102+PRINCIPAL!$I$102+PRINCIPAL!$I$102),0,IF(L352=PRINCIPAL!$J$102,VLOOKUP($BB$321,'Banco de Dados'!$B$4:$J$50,6,FALSE)*(1-(PRINCIPAL!$K$102/100)),IF(L352=PRINCIPAL!$L$102,VLOOKUP($BB$321,'Banco de Dados'!$B$4:$J$50,6,FALSE)*(1-(PRINCIPAL!$M$102/100)),IF(L352=PRINCIPAL!$N$102,VLOOKUP($BB$321,'Banco de Dados'!$B$4:$J$50,6,FALSE)*(1-(PRINCIPAL!$O$102/100)),VLOOKUP($BB$321,'Banco de Dados'!$B$4:$J$50,6,FALSE)))))))))),"")</f>
        <v/>
      </c>
      <c r="BB352" s="29" t="str">
        <f>IFERROR(BA352*(IFERROR(VLOOKUP($BB$321,'Banco de Dados'!$B$4:$J$50,4,FALSE),"ERRO")),"")</f>
        <v/>
      </c>
      <c r="BC352" s="29" t="str">
        <f t="shared" si="224"/>
        <v/>
      </c>
      <c r="BD352" s="103" t="str">
        <f>IFERROR(BC352*(C352*(PRINCIPAL!$G$102/100))*0.47*(44/12),"")</f>
        <v/>
      </c>
      <c r="BE352" s="111" t="str">
        <f t="shared" si="203"/>
        <v/>
      </c>
      <c r="BF352" s="30" t="str">
        <f>IFERROR(IF(AND(PRINCIPAL!$H$103&lt;&gt;"",OR(L352=PRINCIPAL!$I$103,L352=PRINCIPAL!$I$103+PRINCIPAL!$I$103,L352=PRINCIPAL!$I$103+PRINCIPAL!$I$103+PRINCIPAL!$I$103)),0,IF(AND(PRINCIPAL!$H$103&lt;&gt;"",L352=PRINCIPAL!$J$103),VLOOKUP($BG$321,'Banco de Dados'!$B$4:$J$50,8,FALSE)*PRINCIPAL!$H$103*(1-(PRINCIPAL!$K$103/100)),IF(AND(PRINCIPAL!$H$103&lt;&gt;"",L352=PRINCIPAL!$L$103),VLOOKUP($BG$321,'Banco de Dados'!$B$4:$J$50,8,FALSE)*PRINCIPAL!$H$103*(1-(PRINCIPAL!$M$103/100)),IF(AND(PRINCIPAL!$H$103&lt;&gt;"",L352=PRINCIPAL!$N$103),VLOOKUP($BG$321,'Banco de Dados'!$B$4:$J$50,8,FALSE)*PRINCIPAL!$H$103*(1-(PRINCIPAL!$O$103/100)),IF(PRINCIPAL!$H$103&lt;&gt;"",VLOOKUP($BG$321,'Banco de Dados'!$B$4:$J$50,8,FALSE)*PRINCIPAL!$H$103,IF(OR(L352=PRINCIPAL!$I$103,L352=PRINCIPAL!$I$103+PRINCIPAL!$I$103,L352=PRINCIPAL!$I$103+PRINCIPAL!$I$103+PRINCIPAL!$I$103),0,IF(L352=PRINCIPAL!$J$103,VLOOKUP($BG$321,'Banco de Dados'!$B$4:$J$50,6,FALSE)*(1-(PRINCIPAL!$K$103/100)),IF(L352=PRINCIPAL!$L$103,VLOOKUP($BG$321,'Banco de Dados'!$B$4:$J$50,6,FALSE)*(1-(PRINCIPAL!$M$103/100)),IF(L352=PRINCIPAL!$N$103,VLOOKUP($BG$321,'Banco de Dados'!$B$4:$J$50,6,FALSE)*(1-(PRINCIPAL!$O$103/100)),VLOOKUP($BG$321,'Banco de Dados'!$B$4:$J$50,6,FALSE)))))))))),"")</f>
        <v/>
      </c>
      <c r="BG352" s="29" t="str">
        <f>IFERROR(BF352*(IFERROR(VLOOKUP($BG$321,'Banco de Dados'!$B$4:$J$50,4,FALSE),"ERRO")),"")</f>
        <v/>
      </c>
      <c r="BH352" s="29" t="str">
        <f t="shared" si="219"/>
        <v/>
      </c>
      <c r="BI352" s="103" t="str">
        <f>IFERROR(BH352*(C352*(PRINCIPAL!$G$103/100))*0.47*(44/12),"")</f>
        <v/>
      </c>
      <c r="BJ352" s="102" t="str">
        <f t="shared" si="204"/>
        <v/>
      </c>
    </row>
    <row r="353" spans="2:62" ht="12.75" customHeight="1" x14ac:dyDescent="0.3">
      <c r="B353" s="326">
        <f t="shared" si="205"/>
        <v>2050</v>
      </c>
      <c r="C353" s="340"/>
      <c r="D353" s="1"/>
      <c r="E353" s="116">
        <v>30</v>
      </c>
      <c r="F353" s="24" t="str">
        <f>IFERROR(VLOOKUP($G$321,'Banco de Dados'!$B$4:$J$50,6,FALSE),"")</f>
        <v/>
      </c>
      <c r="G353" s="25" t="str">
        <f>IFERROR(F353*(IFERROR(VLOOKUP($G$321,'Banco de Dados'!$B$4:$J$50,4,FALSE),"ERRO")),"")</f>
        <v/>
      </c>
      <c r="H353" s="25" t="str">
        <f t="shared" si="206"/>
        <v/>
      </c>
      <c r="I353" s="103" t="str">
        <f t="shared" si="207"/>
        <v/>
      </c>
      <c r="J353" s="117" t="str">
        <f t="shared" si="208"/>
        <v/>
      </c>
      <c r="K353" s="1"/>
      <c r="L353" s="91">
        <v>30</v>
      </c>
      <c r="M353" s="24" t="str">
        <f>IFERROR(IF(AND(PRINCIPAL!$H$94&lt;&gt;"",OR(L353=PRINCIPAL!$I$94,L353=PRINCIPAL!$I$94+PRINCIPAL!$I$94,L353=PRINCIPAL!$I$94+PRINCIPAL!$I$94+PRINCIPAL!$I$94)),0,IF(AND(PRINCIPAL!$H$94&lt;&gt;"",L353=PRINCIPAL!$J$94),VLOOKUP($N$321,'Banco de Dados'!$B$4:$J$50,8,FALSE)*PRINCIPAL!$H$94*(1-(PRINCIPAL!$K$94/100)),IF(AND(PRINCIPAL!$H$94&lt;&gt;"",L353=PRINCIPAL!$L$94),VLOOKUP($N$321,'Banco de Dados'!$B$4:$J$50,8,FALSE)*PRINCIPAL!$H$94*(1-(PRINCIPAL!$M$94/100)),IF(AND(PRINCIPAL!$H$94&lt;&gt;"",L353=PRINCIPAL!$N$94),VLOOKUP($N$321,'Banco de Dados'!$B$4:$J$50,8,FALSE)*PRINCIPAL!$H$94*(1-(PRINCIPAL!$O$94/100)),IF(PRINCIPAL!$H$94&lt;&gt;"",VLOOKUP($N$321,'Banco de Dados'!$B$4:$J$50,8,FALSE)*PRINCIPAL!$H$94,IF(OR(L353=PRINCIPAL!$I$94,L353=PRINCIPAL!$I$94+PRINCIPAL!$I$94,L353=PRINCIPAL!$I$94+PRINCIPAL!$I$94+PRINCIPAL!$I$94),0,IF(L353=PRINCIPAL!$J$94,VLOOKUP($N$321,'Banco de Dados'!$B$4:$J$50,6,FALSE)*(1-(PRINCIPAL!$K$94/100)),IF(L353=PRINCIPAL!$L$94,VLOOKUP($N$321,'Banco de Dados'!$B$4:$J$50,6,FALSE)*(1-(PRINCIPAL!$M$94/100)),IF(L353=PRINCIPAL!$N$94,VLOOKUP($N$321,'Banco de Dados'!$B$4:$J$50,6,FALSE)*(1-(PRINCIPAL!$O$94/100)),VLOOKUP($N$321,'Banco de Dados'!$B$4:$J$50,6,FALSE)))))))))),"")</f>
        <v/>
      </c>
      <c r="N353" s="25" t="str">
        <f>IFERROR(M353*(IFERROR(VLOOKUP($N$321,'Banco de Dados'!$B$4:$J$50,4,FALSE),"ERRO")),"")</f>
        <v/>
      </c>
      <c r="O353" s="25" t="str">
        <f t="shared" si="227"/>
        <v/>
      </c>
      <c r="P353" s="103" t="str">
        <f>IFERROR(O353*(C353*(PRINCIPAL!$G$94/100))*0.47*(44/12),"")</f>
        <v/>
      </c>
      <c r="Q353" s="107" t="str">
        <f t="shared" si="229"/>
        <v/>
      </c>
      <c r="R353" s="29" t="str">
        <f>IFERROR(IF(AND(PRINCIPAL!$H$95&lt;&gt;"",OR(L353=PRINCIPAL!$I$95,L353=PRINCIPAL!$I$95+PRINCIPAL!$I$95,L353=PRINCIPAL!$I$95+PRINCIPAL!$I$95+PRINCIPAL!$I$95)),0,IF(AND(PRINCIPAL!$H$95&lt;&gt;"",L353=PRINCIPAL!$J$95),VLOOKUP($S$321,'Banco de Dados'!$B$4:$J$50,8,FALSE)*PRINCIPAL!$H$95*(1-(PRINCIPAL!$K$95/100)),IF(AND(PRINCIPAL!$H$95&lt;&gt;"",L353=PRINCIPAL!$L$95),VLOOKUP($S$321,'Banco de Dados'!$B$4:$J$50,8,FALSE)*PRINCIPAL!$H$95*(1-(PRINCIPAL!$M$95/100)),IF(AND(PRINCIPAL!$H$95&lt;&gt;"",L353=PRINCIPAL!$N$95),VLOOKUP($S$321,'Banco de Dados'!$B$4:$J$50,8,FALSE)*PRINCIPAL!$H$95*(1-(PRINCIPAL!$O$95/100)),IF(PRINCIPAL!$H$95&lt;&gt;"",VLOOKUP($S$321,'Banco de Dados'!$B$4:$J$50,8,FALSE)*PRINCIPAL!$H$95,IF(OR(L353=PRINCIPAL!$I$95,L353=PRINCIPAL!$I$95+PRINCIPAL!$I$95,L353=PRINCIPAL!$I$95+PRINCIPAL!$I$95+PRINCIPAL!$I$95),0,IF(L353=PRINCIPAL!$J$95,VLOOKUP($S$321,'Banco de Dados'!$B$4:$J$50,6,FALSE)*(1-(PRINCIPAL!$K$95/100)),IF(L353=PRINCIPAL!$L$95,VLOOKUP($S$321,'Banco de Dados'!$B$4:$J$50,6,FALSE)*(1-(PRINCIPAL!$M$95/100)),IF(L353=PRINCIPAL!$N$95,VLOOKUP($S$321,'Banco de Dados'!$B$4:$J$50,6,FALSE)*(1-(PRINCIPAL!$O$95/100)),VLOOKUP($S$321,'Banco de Dados'!$B$4:$J$50,6,FALSE)))))))))),"")</f>
        <v/>
      </c>
      <c r="S353" s="29" t="str">
        <f>IFERROR(R353*(IFERROR(VLOOKUP($S$321,'Banco de Dados'!$B$4:$J$50,4,FALSE),"ERRO")),"")</f>
        <v/>
      </c>
      <c r="T353" s="29" t="str">
        <f t="shared" si="226"/>
        <v/>
      </c>
      <c r="U353" s="103" t="str">
        <f>IFERROR(T353*(C353*(PRINCIPAL!$G$95/100))*0.47*(44/12),"")</f>
        <v/>
      </c>
      <c r="V353" s="103" t="str">
        <f t="shared" si="202"/>
        <v/>
      </c>
      <c r="W353" s="30" t="str">
        <f>IFERROR(IF(AND(PRINCIPAL!$H$96&lt;&gt;"",OR(L353=PRINCIPAL!$I$96,L353=PRINCIPAL!$I$96+PRINCIPAL!$I$96,L353=PRINCIPAL!$I$96+PRINCIPAL!$I$96+PRINCIPAL!$I$96)),0,IF(AND(PRINCIPAL!$H$96&lt;&gt;"",L353=PRINCIPAL!$J$96),VLOOKUP($X$321,'Banco de Dados'!$B$4:$J$50,8,FALSE)*PRINCIPAL!$H$96*(1-(PRINCIPAL!$K$96/100)),IF(AND(PRINCIPAL!$H$96&lt;&gt;"",L353=PRINCIPAL!$L$96),VLOOKUP($X$321,'Banco de Dados'!$B$4:$J$50,8,FALSE)*PRINCIPAL!$H$96*(1-(PRINCIPAL!$M$96/100)),IF(AND(PRINCIPAL!$H$96&lt;&gt;"",L353=PRINCIPAL!$N$96),VLOOKUP($X$321,'Banco de Dados'!$B$4:$J$50,8,FALSE)*PRINCIPAL!$H$96*(1-(PRINCIPAL!$O$96/100)),IF(PRINCIPAL!$H$96&lt;&gt;"",VLOOKUP($X$321,'Banco de Dados'!$B$4:$J$50,8,FALSE)*PRINCIPAL!$H$96,IF(OR(L353=PRINCIPAL!$I$96,L353=PRINCIPAL!$I$96+PRINCIPAL!$I$96,L353=PRINCIPAL!$I$96+PRINCIPAL!$I$96+PRINCIPAL!$I$96),0,IF(L353=PRINCIPAL!$J$96,VLOOKUP($X$321,'Banco de Dados'!$B$4:$J$50,6,FALSE)*(1-(PRINCIPAL!$K$96/100)),IF(L353=PRINCIPAL!$L$96,VLOOKUP($X$321,'Banco de Dados'!$B$4:$J$50,6,FALSE)*(1-(PRINCIPAL!$M$96/100)),IF(L353=PRINCIPAL!$N$96,VLOOKUP($X$321,'Banco de Dados'!$B$4:$J$50,6,FALSE)*(1-(PRINCIPAL!$O$96/100)),VLOOKUP($X$321,'Banco de Dados'!$B$4:$J$50,6,FALSE)))))))))),"")</f>
        <v/>
      </c>
      <c r="X353" s="29" t="str">
        <f>IFERROR(W353*(IFERROR(VLOOKUP($X$321,'Banco de Dados'!$B$4:$J$50,4,FALSE),"ERRO")),"")</f>
        <v/>
      </c>
      <c r="Y353" s="29" t="str">
        <f t="shared" si="220"/>
        <v/>
      </c>
      <c r="Z353" s="103" t="str">
        <f>IFERROR(Y353*(C353*(PRINCIPAL!$G$96/100))*0.47*(44/12),"")</f>
        <v/>
      </c>
      <c r="AA353" s="111" t="str">
        <f t="shared" si="221"/>
        <v/>
      </c>
      <c r="AB353" s="30" t="str">
        <f>IFERROR(IF(AND(PRINCIPAL!$H$97&lt;&gt;"",OR(L353=PRINCIPAL!$I$97,L353=PRINCIPAL!$I$97+PRINCIPAL!$I$97,L353=PRINCIPAL!$I$97+PRINCIPAL!$I$97+PRINCIPAL!$I$97)),0,IF(AND(PRINCIPAL!$H$97&lt;&gt;"",L353=PRINCIPAL!$J$97),VLOOKUP($AC$321,'Banco de Dados'!$B$4:$J$50,8,FALSE)*PRINCIPAL!$H$97*(1-(PRINCIPAL!$K$97/100)),IF(AND(PRINCIPAL!$H$97&lt;&gt;"",L353=PRINCIPAL!$L$97),VLOOKUP($AC$321,'Banco de Dados'!$B$4:$J$50,8,FALSE)*PRINCIPAL!$H$97*(1-(PRINCIPAL!$M$97/100)),IF(AND(PRINCIPAL!$H$97&lt;&gt;"",L353=PRINCIPAL!$N$97),VLOOKUP($AC$321,'Banco de Dados'!$B$4:$J$50,8,FALSE)*PRINCIPAL!$H$97*(1-(PRINCIPAL!$O$97/100)),IF(PRINCIPAL!$H$97&lt;&gt;"",VLOOKUP($AC$321,'Banco de Dados'!$B$4:$J$50,8,FALSE)*PRINCIPAL!$H$97,IF(OR(L353=PRINCIPAL!$I$97,L353=PRINCIPAL!$I$97+PRINCIPAL!$I$97,L353=PRINCIPAL!$I$97+PRINCIPAL!$I$97+PRINCIPAL!$I$97),0,IF(L353=PRINCIPAL!$J$97,VLOOKUP($AC$321,'Banco de Dados'!$B$4:$J$50,6,FALSE)*(1-(PRINCIPAL!$K$97/100)),IF(L353=PRINCIPAL!$L$97,VLOOKUP($AC$321,'Banco de Dados'!$B$4:$J$50,6,FALSE)*(1-(PRINCIPAL!$M$97/100)),IF(L353=PRINCIPAL!$N$97,VLOOKUP($AC$321,'Banco de Dados'!$B$4:$J$50,6,FALSE)*(1-(PRINCIPAL!$O$97/100)),VLOOKUP($AC$321,'Banco de Dados'!$B$4:$J$50,6,FALSE)))))))))),"")</f>
        <v/>
      </c>
      <c r="AC353" s="29" t="str">
        <f>IFERROR(AB353*(IFERROR(VLOOKUP($AC$321,'Banco de Dados'!$B$4:$J$50,4,FALSE),"ERRO")),"")</f>
        <v/>
      </c>
      <c r="AD353" s="29" t="str">
        <f t="shared" si="211"/>
        <v/>
      </c>
      <c r="AE353" s="103" t="str">
        <f>IFERROR(AD353*(C353*(PRINCIPAL!$G$97/100))*0.47*(44/12),"")</f>
        <v/>
      </c>
      <c r="AF353" s="111" t="str">
        <f t="shared" si="212"/>
        <v/>
      </c>
      <c r="AG353" s="30" t="str">
        <f>IFERROR(IF(AND(PRINCIPAL!$H$98&lt;&gt;"",OR(L353=PRINCIPAL!$I$98,L353=PRINCIPAL!$I$98+PRINCIPAL!$I$98,L353=PRINCIPAL!$I$98+PRINCIPAL!$I$98+PRINCIPAL!$I$98)),0,IF(AND(PRINCIPAL!$H$98&lt;&gt;"",L353=PRINCIPAL!$J$98),VLOOKUP($AH$321,'Banco de Dados'!$B$4:$J$50,8,FALSE)*PRINCIPAL!$H$98*(1-(PRINCIPAL!$K$98/100)),IF(AND(PRINCIPAL!$H$98&lt;&gt;"",L353=PRINCIPAL!$L$98),VLOOKUP($AH$321,'Banco de Dados'!$B$4:$J$50,8,FALSE)*PRINCIPAL!$H$98*(1-(PRINCIPAL!$M$98/100)),IF(AND(PRINCIPAL!$H$98&lt;&gt;"",L353=PRINCIPAL!$N$98),VLOOKUP($AH$321,'Banco de Dados'!$B$4:$J$50,8,FALSE)*PRINCIPAL!$H$98*(1-(PRINCIPAL!$O$98/100)),IF(PRINCIPAL!$H$98&lt;&gt;"",VLOOKUP($AH$321,'Banco de Dados'!$B$4:$J$50,8,FALSE)*PRINCIPAL!$H$98,IF(OR(L353=PRINCIPAL!$I$98,L353=PRINCIPAL!$I$98+PRINCIPAL!$I$98,L353=PRINCIPAL!$I$98+PRINCIPAL!$I$98+PRINCIPAL!$I$98),0,IF(L353=PRINCIPAL!$J$98,VLOOKUP($AH$321,'Banco de Dados'!$B$4:$J$50,6,FALSE)*(1-(PRINCIPAL!$K$98/100)),IF(L353=PRINCIPAL!$L$98,VLOOKUP($AH$321,'Banco de Dados'!$B$4:$J$50,6,FALSE)*(1-(PRINCIPAL!$M$98/100)),IF(L353=PRINCIPAL!$N$98,VLOOKUP($AH$321,'Banco de Dados'!$B$4:$J$50,6,FALSE)*(1-(PRINCIPAL!$O$98/100)),VLOOKUP($AH$321,'Banco de Dados'!$B$4:$J$50,6,FALSE)))))))))),"")</f>
        <v/>
      </c>
      <c r="AH353" s="29" t="str">
        <f>IFERROR(AG353*(IFERROR(VLOOKUP($AH$321,'Banco de Dados'!$B$4:$J$50,4,FALSE),"ERRO")),"")</f>
        <v/>
      </c>
      <c r="AI353" s="29" t="str">
        <f t="shared" si="213"/>
        <v/>
      </c>
      <c r="AJ353" s="103" t="str">
        <f>IFERROR(AI353*(C353*(PRINCIPAL!$G$98/100))*0.47*(44/12),"")</f>
        <v/>
      </c>
      <c r="AK353" s="111" t="str">
        <f t="shared" si="222"/>
        <v/>
      </c>
      <c r="AL353" s="30" t="str">
        <f>IFERROR(IF(AND(PRINCIPAL!$H$99&lt;&gt;"",OR(L353=PRINCIPAL!$I$99,L353=PRINCIPAL!$I$99+PRINCIPAL!$I$99,L353=PRINCIPAL!$I$99+PRINCIPAL!$I$99+PRINCIPAL!$I$99)),0,IF(AND(PRINCIPAL!$H$99&lt;&gt;"",L353=PRINCIPAL!$J$99),VLOOKUP($AM$321,'Banco de Dados'!$B$4:$J$50,8,FALSE)*PRINCIPAL!$H$99*(1-(PRINCIPAL!$K$99/100)),IF(AND(PRINCIPAL!$H$99&lt;&gt;"",L353=PRINCIPAL!$L$99),VLOOKUP($AM$321,'Banco de Dados'!$B$4:$J$50,8,FALSE)*PRINCIPAL!$H$99*(1-(PRINCIPAL!$M$99/100)),IF(AND(PRINCIPAL!$H$99&lt;&gt;"",L353=PRINCIPAL!$N$99),VLOOKUP($AM$321,'Banco de Dados'!$B$4:$J$50,8,FALSE)*PRINCIPAL!$H$99*(1-(PRINCIPAL!$O$99/100)),IF(PRINCIPAL!$H$99&lt;&gt;"",VLOOKUP($AM$321,'Banco de Dados'!$B$4:$J$50,8,FALSE)*PRINCIPAL!$H$99,IF(OR(L353=PRINCIPAL!$I$99,L353=PRINCIPAL!$I$99+PRINCIPAL!$I$99,L353=PRINCIPAL!$I$99+PRINCIPAL!$I$99+PRINCIPAL!$I$99),0,IF(L353=PRINCIPAL!$J$99,VLOOKUP($AM$321,'Banco de Dados'!$B$4:$J$50,6,FALSE)*(1-(PRINCIPAL!$K$99/100)),IF(L353=PRINCIPAL!$L$99,VLOOKUP($AM$321,'Banco de Dados'!$B$4:$J$50,6,FALSE)*(1-(PRINCIPAL!$M$99/100)),IF(L353=PRINCIPAL!$N$99,VLOOKUP($AM$321,'Banco de Dados'!$B$4:$J$50,6,FALSE)*(1-(PRINCIPAL!$O$99/100)),VLOOKUP($AM$321,'Banco de Dados'!$B$4:$J$50,6,FALSE)))))))))),"")</f>
        <v/>
      </c>
      <c r="AM353" s="29" t="str">
        <f>IFERROR(AL353*(IFERROR(VLOOKUP($AM$321,'Banco de Dados'!$B$4:$J$50,4,FALSE),"ERRO")),"")</f>
        <v/>
      </c>
      <c r="AN353" s="29" t="str">
        <f t="shared" si="214"/>
        <v/>
      </c>
      <c r="AO353" s="103" t="str">
        <f>IFERROR(AN353*(C353*(PRINCIPAL!$G$99/100))*0.47*(44/12),"")</f>
        <v/>
      </c>
      <c r="AP353" s="111" t="str">
        <f t="shared" si="215"/>
        <v/>
      </c>
      <c r="AQ353" s="30" t="str">
        <f>IFERROR(IF(AND(PRINCIPAL!$H$100&lt;&gt;"",OR(L353=PRINCIPAL!$I$100,L353=PRINCIPAL!$I$100+PRINCIPAL!$I$100,L353=PRINCIPAL!$I$100+PRINCIPAL!$I$100+PRINCIPAL!$I$100)),0,IF(AND(PRINCIPAL!$H$100&lt;&gt;"",L353=PRINCIPAL!$J$100),VLOOKUP($AR$321,'Banco de Dados'!$B$4:$J$50,8,FALSE)*PRINCIPAL!$H$100*(1-(PRINCIPAL!$K$100/100)),IF(AND(PRINCIPAL!$H$100&lt;&gt;"",L353=PRINCIPAL!$L$100),VLOOKUP($AR$321,'Banco de Dados'!$B$4:$J$50,8,FALSE)*PRINCIPAL!$H$100*(1-(PRINCIPAL!$M$100/100)),IF(AND(PRINCIPAL!$H$100&lt;&gt;"",L353=PRINCIPAL!$N$100),VLOOKUP($AR$321,'Banco de Dados'!$B$4:$J$50,8,FALSE)*PRINCIPAL!$H$100*(1-(PRINCIPAL!$O$100/100)),IF(PRINCIPAL!$H$100&lt;&gt;"",VLOOKUP($AR$321,'Banco de Dados'!$B$4:$J$50,8,FALSE)*PRINCIPAL!$H$100,IF(OR(L353=PRINCIPAL!$I$100,L353=PRINCIPAL!$I$100+PRINCIPAL!$I$100,L353=PRINCIPAL!$I$100+PRINCIPAL!$I$100+PRINCIPAL!$I$100),0,IF(L353=PRINCIPAL!$J$100,VLOOKUP($AR$321,'Banco de Dados'!$B$4:$J$50,6,FALSE)*(1-(PRINCIPAL!$K$100/100)),IF(L353=PRINCIPAL!$L$100,VLOOKUP($AR$321,'Banco de Dados'!$B$4:$J$50,6,FALSE)*(1-(PRINCIPAL!$M$100/100)),IF(L353=PRINCIPAL!$N$100,VLOOKUP($AR$321,'Banco de Dados'!$B$4:$J$50,6,FALSE)*(1-(PRINCIPAL!$O$100/100)),VLOOKUP($AR$321,'Banco de Dados'!$B$4:$J$50,6,FALSE)))))))))),"")</f>
        <v/>
      </c>
      <c r="AR353" s="29" t="str">
        <f>IFERROR(AQ353*(IFERROR(VLOOKUP($AR$321,'Banco de Dados'!$B$4:$J$50,4,FALSE),"ERRO")),"")</f>
        <v/>
      </c>
      <c r="AS353" s="29" t="str">
        <f t="shared" si="216"/>
        <v/>
      </c>
      <c r="AT353" s="103" t="str">
        <f>IFERROR(AS353*(C353*(PRINCIPAL!$G$100/100))*0.47*(44/12),"")</f>
        <v/>
      </c>
      <c r="AU353" s="111" t="str">
        <f t="shared" si="217"/>
        <v/>
      </c>
      <c r="AV353" s="30" t="str">
        <f>IFERROR(IF(AND(PRINCIPAL!$H$101&lt;&gt;"",OR(L353=PRINCIPAL!$I$101,L353=PRINCIPAL!$I$101+PRINCIPAL!$I$101,L353=PRINCIPAL!$I$101+PRINCIPAL!$I$101+PRINCIPAL!$I$101)),0,IF(AND(PRINCIPAL!$H$101&lt;&gt;"",L353=PRINCIPAL!$J$101),VLOOKUP($AW$321,'Banco de Dados'!$B$4:$J$50,8,FALSE)*PRINCIPAL!$H$101*(1-(PRINCIPAL!$K$101/100)),IF(AND(PRINCIPAL!$H$101&lt;&gt;"",L353=PRINCIPAL!$L$101),VLOOKUP($AW$321,'Banco de Dados'!$B$4:$J$50,8,FALSE)*PRINCIPAL!$H$101*(1-(PRINCIPAL!$M$101/100)),IF(AND(PRINCIPAL!$H$101&lt;&gt;"",L353=PRINCIPAL!$N$101),VLOOKUP($AW$321,'Banco de Dados'!$B$4:$J$50,8,FALSE)*PRINCIPAL!$H$101*(1-(PRINCIPAL!$O$101/100)),IF(PRINCIPAL!$H$101&lt;&gt;"",VLOOKUP($AW$321,'Banco de Dados'!$B$4:$J$50,8,FALSE)*PRINCIPAL!$H$101,IF(OR(L353=PRINCIPAL!$I$101,L353=PRINCIPAL!$I$101+PRINCIPAL!$I$101,L353=PRINCIPAL!$I$101+PRINCIPAL!$I$101+PRINCIPAL!$I$101),0,IF(L353=PRINCIPAL!$J$101,VLOOKUP($AW$321,'Banco de Dados'!$B$4:$J$50,6,FALSE)*(1-(PRINCIPAL!$K$101/100)),IF(L353=PRINCIPAL!$L$101,VLOOKUP($AW$321,'Banco de Dados'!$B$4:$J$50,6,FALSE)*(1-(PRINCIPAL!$M$101/100)),IF(L353=PRINCIPAL!$N$101,VLOOKUP($AW$321,'Banco de Dados'!$B$4:$J$50,6,FALSE)*(1-(PRINCIPAL!$O$101/100)),VLOOKUP($AW$321,'Banco de Dados'!$B$4:$J$50,6,FALSE)))))))))),"")</f>
        <v/>
      </c>
      <c r="AW353" s="29" t="str">
        <f>IFERROR(AV353*(IFERROR(VLOOKUP($AW$321,'Banco de Dados'!$B$4:$J$50,4,FALSE),"ERRO")),"")</f>
        <v/>
      </c>
      <c r="AX353" s="29" t="str">
        <f t="shared" si="218"/>
        <v/>
      </c>
      <c r="AY353" s="103" t="str">
        <f>IFERROR(AX353*(C353*(PRINCIPAL!$G$101/100))*0.47*(44/12),"")</f>
        <v/>
      </c>
      <c r="AZ353" s="111" t="str">
        <f t="shared" si="223"/>
        <v/>
      </c>
      <c r="BA353" s="30" t="str">
        <f>IFERROR(IF(AND(PRINCIPAL!$H$102&lt;&gt;"",OR(L353=PRINCIPAL!$I$102,L353=PRINCIPAL!$I$102+PRINCIPAL!$I$102,L353=PRINCIPAL!$I$102+PRINCIPAL!$I$102+PRINCIPAL!$I$102)),0,IF(AND(PRINCIPAL!$H$102&lt;&gt;"",L353=PRINCIPAL!$J$102),VLOOKUP($BB$321,'Banco de Dados'!$B$4:$J$50,8,FALSE)*PRINCIPAL!$H$102*(1-(PRINCIPAL!$K$102/100)),IF(AND(PRINCIPAL!$H$102&lt;&gt;"",L353=PRINCIPAL!$L$102),VLOOKUP($BB$321,'Banco de Dados'!$B$4:$J$50,8,FALSE)*PRINCIPAL!$H$102*(1-(PRINCIPAL!$M$102/100)),IF(AND(PRINCIPAL!$H$102&lt;&gt;"",L353=PRINCIPAL!$N$102),VLOOKUP($BB$321,'Banco de Dados'!$B$4:$J$50,8,FALSE)*PRINCIPAL!$H$102*(1-(PRINCIPAL!$O$102/100)),IF(PRINCIPAL!$H$102&lt;&gt;"",VLOOKUP($BB$321,'Banco de Dados'!$B$4:$J$50,8,FALSE)*PRINCIPAL!$H$102,IF(OR(L353=PRINCIPAL!$I$102,L353=PRINCIPAL!$I$102+PRINCIPAL!$I$102,L353=PRINCIPAL!$I$102+PRINCIPAL!$I$102+PRINCIPAL!$I$102),0,IF(L353=PRINCIPAL!$J$102,VLOOKUP($BB$321,'Banco de Dados'!$B$4:$J$50,6,FALSE)*(1-(PRINCIPAL!$K$102/100)),IF(L353=PRINCIPAL!$L$102,VLOOKUP($BB$321,'Banco de Dados'!$B$4:$J$50,6,FALSE)*(1-(PRINCIPAL!$M$102/100)),IF(L353=PRINCIPAL!$N$102,VLOOKUP($BB$321,'Banco de Dados'!$B$4:$J$50,6,FALSE)*(1-(PRINCIPAL!$O$102/100)),VLOOKUP($BB$321,'Banco de Dados'!$B$4:$J$50,6,FALSE)))))))))),"")</f>
        <v/>
      </c>
      <c r="BB353" s="29" t="str">
        <f>IFERROR(BA353*(IFERROR(VLOOKUP($BB$321,'Banco de Dados'!$B$4:$J$50,4,FALSE),"ERRO")),"")</f>
        <v/>
      </c>
      <c r="BC353" s="29" t="str">
        <f t="shared" si="224"/>
        <v/>
      </c>
      <c r="BD353" s="103" t="str">
        <f>IFERROR(BC353*(C353*(PRINCIPAL!$G$102/100))*0.47*(44/12),"")</f>
        <v/>
      </c>
      <c r="BE353" s="111" t="str">
        <f t="shared" si="203"/>
        <v/>
      </c>
      <c r="BF353" s="30" t="str">
        <f>IFERROR(IF(AND(PRINCIPAL!$H$103&lt;&gt;"",OR(L353=PRINCIPAL!$I$103,L353=PRINCIPAL!$I$103+PRINCIPAL!$I$103,L353=PRINCIPAL!$I$103+PRINCIPAL!$I$103+PRINCIPAL!$I$103)),0,IF(AND(PRINCIPAL!$H$103&lt;&gt;"",L353=PRINCIPAL!$J$103),VLOOKUP($BG$321,'Banco de Dados'!$B$4:$J$50,8,FALSE)*PRINCIPAL!$H$103*(1-(PRINCIPAL!$K$103/100)),IF(AND(PRINCIPAL!$H$103&lt;&gt;"",L353=PRINCIPAL!$L$103),VLOOKUP($BG$321,'Banco de Dados'!$B$4:$J$50,8,FALSE)*PRINCIPAL!$H$103*(1-(PRINCIPAL!$M$103/100)),IF(AND(PRINCIPAL!$H$103&lt;&gt;"",L353=PRINCIPAL!$N$103),VLOOKUP($BG$321,'Banco de Dados'!$B$4:$J$50,8,FALSE)*PRINCIPAL!$H$103*(1-(PRINCIPAL!$O$103/100)),IF(PRINCIPAL!$H$103&lt;&gt;"",VLOOKUP($BG$321,'Banco de Dados'!$B$4:$J$50,8,FALSE)*PRINCIPAL!$H$103,IF(OR(L353=PRINCIPAL!$I$103,L353=PRINCIPAL!$I$103+PRINCIPAL!$I$103,L353=PRINCIPAL!$I$103+PRINCIPAL!$I$103+PRINCIPAL!$I$103),0,IF(L353=PRINCIPAL!$J$103,VLOOKUP($BG$321,'Banco de Dados'!$B$4:$J$50,6,FALSE)*(1-(PRINCIPAL!$K$103/100)),IF(L353=PRINCIPAL!$L$103,VLOOKUP($BG$321,'Banco de Dados'!$B$4:$J$50,6,FALSE)*(1-(PRINCIPAL!$M$103/100)),IF(L353=PRINCIPAL!$N$103,VLOOKUP($BG$321,'Banco de Dados'!$B$4:$J$50,6,FALSE)*(1-(PRINCIPAL!$O$103/100)),VLOOKUP($BG$321,'Banco de Dados'!$B$4:$J$50,6,FALSE)))))))))),"")</f>
        <v/>
      </c>
      <c r="BG353" s="29" t="str">
        <f>IFERROR(BF353*(IFERROR(VLOOKUP($BG$321,'Banco de Dados'!$B$4:$J$50,4,FALSE),"ERRO")),"")</f>
        <v/>
      </c>
      <c r="BH353" s="29" t="str">
        <f t="shared" si="219"/>
        <v/>
      </c>
      <c r="BI353" s="103" t="str">
        <f>IFERROR(BH353*(C353*(PRINCIPAL!$G$103/100))*0.47*(44/12),"")</f>
        <v/>
      </c>
      <c r="BJ353" s="102" t="str">
        <f t="shared" si="204"/>
        <v/>
      </c>
    </row>
    <row r="354" spans="2:62" ht="12.75" customHeight="1" x14ac:dyDescent="0.3">
      <c r="B354" s="326">
        <f t="shared" si="205"/>
        <v>2051</v>
      </c>
      <c r="C354" s="340"/>
      <c r="D354" s="1"/>
      <c r="E354" s="116">
        <v>31</v>
      </c>
      <c r="F354" s="24" t="str">
        <f>IFERROR(VLOOKUP($G$321,'Banco de Dados'!$B$4:$J$50,6,FALSE),"")</f>
        <v/>
      </c>
      <c r="G354" s="25" t="str">
        <f>IFERROR(F354*(IFERROR(VLOOKUP($G$321,'Banco de Dados'!$B$4:$J$50,4,FALSE),"ERRO")),"")</f>
        <v/>
      </c>
      <c r="H354" s="25" t="str">
        <f t="shared" si="206"/>
        <v/>
      </c>
      <c r="I354" s="103" t="str">
        <f t="shared" si="207"/>
        <v/>
      </c>
      <c r="J354" s="117" t="str">
        <f t="shared" si="208"/>
        <v/>
      </c>
      <c r="K354" s="1"/>
      <c r="L354" s="91">
        <v>31</v>
      </c>
      <c r="M354" s="24" t="str">
        <f>IFERROR(IF(AND(PRINCIPAL!$H$94&lt;&gt;"",OR(L354=PRINCIPAL!$I$94,L354=PRINCIPAL!$I$94+PRINCIPAL!$I$94,L354=PRINCIPAL!$I$94+PRINCIPAL!$I$94+PRINCIPAL!$I$94)),0,IF(AND(PRINCIPAL!$H$94&lt;&gt;"",L354=PRINCIPAL!$J$94),VLOOKUP($N$321,'Banco de Dados'!$B$4:$J$50,8,FALSE)*PRINCIPAL!$H$94*(1-(PRINCIPAL!$K$94/100)),IF(AND(PRINCIPAL!$H$94&lt;&gt;"",L354=PRINCIPAL!$L$94),VLOOKUP($N$321,'Banco de Dados'!$B$4:$J$50,8,FALSE)*PRINCIPAL!$H$94*(1-(PRINCIPAL!$M$94/100)),IF(AND(PRINCIPAL!$H$94&lt;&gt;"",L354=PRINCIPAL!$N$94),VLOOKUP($N$321,'Banco de Dados'!$B$4:$J$50,8,FALSE)*PRINCIPAL!$H$94*(1-(PRINCIPAL!$O$94/100)),IF(PRINCIPAL!$H$94&lt;&gt;"",VLOOKUP($N$321,'Banco de Dados'!$B$4:$J$50,8,FALSE)*PRINCIPAL!$H$94,IF(OR(L354=PRINCIPAL!$I$94,L354=PRINCIPAL!$I$94+PRINCIPAL!$I$94,L354=PRINCIPAL!$I$94+PRINCIPAL!$I$94+PRINCIPAL!$I$94),0,IF(L354=PRINCIPAL!$J$94,VLOOKUP($N$321,'Banco de Dados'!$B$4:$J$50,6,FALSE)*(1-(PRINCIPAL!$K$94/100)),IF(L354=PRINCIPAL!$L$94,VLOOKUP($N$321,'Banco de Dados'!$B$4:$J$50,6,FALSE)*(1-(PRINCIPAL!$M$94/100)),IF(L354=PRINCIPAL!$N$94,VLOOKUP($N$321,'Banco de Dados'!$B$4:$J$50,6,FALSE)*(1-(PRINCIPAL!$O$94/100)),VLOOKUP($N$321,'Banco de Dados'!$B$4:$J$50,6,FALSE)))))))))),"")</f>
        <v/>
      </c>
      <c r="N354" s="25" t="str">
        <f>IFERROR(M354*(IFERROR(VLOOKUP($N$321,'Banco de Dados'!$B$4:$J$50,4,FALSE),"ERRO")),"")</f>
        <v/>
      </c>
      <c r="O354" s="25" t="str">
        <f t="shared" si="227"/>
        <v/>
      </c>
      <c r="P354" s="103" t="str">
        <f>IFERROR(O354*(C354*(PRINCIPAL!$G$94/100))*0.47*(44/12),"")</f>
        <v/>
      </c>
      <c r="Q354" s="107" t="str">
        <f t="shared" si="229"/>
        <v/>
      </c>
      <c r="R354" s="29" t="str">
        <f>IFERROR(IF(AND(PRINCIPAL!$H$95&lt;&gt;"",OR(L354=PRINCIPAL!$I$95,L354=PRINCIPAL!$I$95+PRINCIPAL!$I$95,L354=PRINCIPAL!$I$95+PRINCIPAL!$I$95+PRINCIPAL!$I$95)),0,IF(AND(PRINCIPAL!$H$95&lt;&gt;"",L354=PRINCIPAL!$J$95),VLOOKUP($S$321,'Banco de Dados'!$B$4:$J$50,8,FALSE)*PRINCIPAL!$H$95*(1-(PRINCIPAL!$K$95/100)),IF(AND(PRINCIPAL!$H$95&lt;&gt;"",L354=PRINCIPAL!$L$95),VLOOKUP($S$321,'Banco de Dados'!$B$4:$J$50,8,FALSE)*PRINCIPAL!$H$95*(1-(PRINCIPAL!$M$95/100)),IF(AND(PRINCIPAL!$H$95&lt;&gt;"",L354=PRINCIPAL!$N$95),VLOOKUP($S$321,'Banco de Dados'!$B$4:$J$50,8,FALSE)*PRINCIPAL!$H$95*(1-(PRINCIPAL!$O$95/100)),IF(PRINCIPAL!$H$95&lt;&gt;"",VLOOKUP($S$321,'Banco de Dados'!$B$4:$J$50,8,FALSE)*PRINCIPAL!$H$95,IF(OR(L354=PRINCIPAL!$I$95,L354=PRINCIPAL!$I$95+PRINCIPAL!$I$95,L354=PRINCIPAL!$I$95+PRINCIPAL!$I$95+PRINCIPAL!$I$95),0,IF(L354=PRINCIPAL!$J$95,VLOOKUP($S$321,'Banco de Dados'!$B$4:$J$50,6,FALSE)*(1-(PRINCIPAL!$K$95/100)),IF(L354=PRINCIPAL!$L$95,VLOOKUP($S$321,'Banco de Dados'!$B$4:$J$50,6,FALSE)*(1-(PRINCIPAL!$M$95/100)),IF(L354=PRINCIPAL!$N$95,VLOOKUP($S$321,'Banco de Dados'!$B$4:$J$50,6,FALSE)*(1-(PRINCIPAL!$O$95/100)),VLOOKUP($S$321,'Banco de Dados'!$B$4:$J$50,6,FALSE)))))))))),"")</f>
        <v/>
      </c>
      <c r="S354" s="29" t="str">
        <f>IFERROR(R354*(IFERROR(VLOOKUP($S$321,'Banco de Dados'!$B$4:$J$50,4,FALSE),"ERRO")),"")</f>
        <v/>
      </c>
      <c r="T354" s="29" t="str">
        <f t="shared" si="226"/>
        <v/>
      </c>
      <c r="U354" s="103" t="str">
        <f>IFERROR(T354*(C354*(PRINCIPAL!$G$95/100))*0.47*(44/12),"")</f>
        <v/>
      </c>
      <c r="V354" s="103" t="str">
        <f t="shared" si="202"/>
        <v/>
      </c>
      <c r="W354" s="30" t="str">
        <f>IFERROR(IF(AND(PRINCIPAL!$H$96&lt;&gt;"",OR(L354=PRINCIPAL!$I$96,L354=PRINCIPAL!$I$96+PRINCIPAL!$I$96,L354=PRINCIPAL!$I$96+PRINCIPAL!$I$96+PRINCIPAL!$I$96)),0,IF(AND(PRINCIPAL!$H$96&lt;&gt;"",L354=PRINCIPAL!$J$96),VLOOKUP($X$321,'Banco de Dados'!$B$4:$J$50,8,FALSE)*PRINCIPAL!$H$96*(1-(PRINCIPAL!$K$96/100)),IF(AND(PRINCIPAL!$H$96&lt;&gt;"",L354=PRINCIPAL!$L$96),VLOOKUP($X$321,'Banco de Dados'!$B$4:$J$50,8,FALSE)*PRINCIPAL!$H$96*(1-(PRINCIPAL!$M$96/100)),IF(AND(PRINCIPAL!$H$96&lt;&gt;"",L354=PRINCIPAL!$N$96),VLOOKUP($X$321,'Banco de Dados'!$B$4:$J$50,8,FALSE)*PRINCIPAL!$H$96*(1-(PRINCIPAL!$O$96/100)),IF(PRINCIPAL!$H$96&lt;&gt;"",VLOOKUP($X$321,'Banco de Dados'!$B$4:$J$50,8,FALSE)*PRINCIPAL!$H$96,IF(OR(L354=PRINCIPAL!$I$96,L354=PRINCIPAL!$I$96+PRINCIPAL!$I$96,L354=PRINCIPAL!$I$96+PRINCIPAL!$I$96+PRINCIPAL!$I$96),0,IF(L354=PRINCIPAL!$J$96,VLOOKUP($X$321,'Banco de Dados'!$B$4:$J$50,6,FALSE)*(1-(PRINCIPAL!$K$96/100)),IF(L354=PRINCIPAL!$L$96,VLOOKUP($X$321,'Banco de Dados'!$B$4:$J$50,6,FALSE)*(1-(PRINCIPAL!$M$96/100)),IF(L354=PRINCIPAL!$N$96,VLOOKUP($X$321,'Banco de Dados'!$B$4:$J$50,6,FALSE)*(1-(PRINCIPAL!$O$96/100)),VLOOKUP($X$321,'Banco de Dados'!$B$4:$J$50,6,FALSE)))))))))),"")</f>
        <v/>
      </c>
      <c r="X354" s="29" t="str">
        <f>IFERROR(W354*(IFERROR(VLOOKUP($X$321,'Banco de Dados'!$B$4:$J$50,4,FALSE),"ERRO")),"")</f>
        <v/>
      </c>
      <c r="Y354" s="29" t="str">
        <f t="shared" si="220"/>
        <v/>
      </c>
      <c r="Z354" s="103" t="str">
        <f>IFERROR(Y354*(C354*(PRINCIPAL!$G$96/100))*0.47*(44/12),"")</f>
        <v/>
      </c>
      <c r="AA354" s="111" t="str">
        <f t="shared" si="221"/>
        <v/>
      </c>
      <c r="AB354" s="30" t="str">
        <f>IFERROR(IF(AND(PRINCIPAL!$H$97&lt;&gt;"",OR(L354=PRINCIPAL!$I$97,L354=PRINCIPAL!$I$97+PRINCIPAL!$I$97,L354=PRINCIPAL!$I$97+PRINCIPAL!$I$97+PRINCIPAL!$I$97)),0,IF(AND(PRINCIPAL!$H$97&lt;&gt;"",L354=PRINCIPAL!$J$97),VLOOKUP($AC$321,'Banco de Dados'!$B$4:$J$50,8,FALSE)*PRINCIPAL!$H$97*(1-(PRINCIPAL!$K$97/100)),IF(AND(PRINCIPAL!$H$97&lt;&gt;"",L354=PRINCIPAL!$L$97),VLOOKUP($AC$321,'Banco de Dados'!$B$4:$J$50,8,FALSE)*PRINCIPAL!$H$97*(1-(PRINCIPAL!$M$97/100)),IF(AND(PRINCIPAL!$H$97&lt;&gt;"",L354=PRINCIPAL!$N$97),VLOOKUP($AC$321,'Banco de Dados'!$B$4:$J$50,8,FALSE)*PRINCIPAL!$H$97*(1-(PRINCIPAL!$O$97/100)),IF(PRINCIPAL!$H$97&lt;&gt;"",VLOOKUP($AC$321,'Banco de Dados'!$B$4:$J$50,8,FALSE)*PRINCIPAL!$H$97,IF(OR(L354=PRINCIPAL!$I$97,L354=PRINCIPAL!$I$97+PRINCIPAL!$I$97,L354=PRINCIPAL!$I$97+PRINCIPAL!$I$97+PRINCIPAL!$I$97),0,IF(L354=PRINCIPAL!$J$97,VLOOKUP($AC$321,'Banco de Dados'!$B$4:$J$50,6,FALSE)*(1-(PRINCIPAL!$K$97/100)),IF(L354=PRINCIPAL!$L$97,VLOOKUP($AC$321,'Banco de Dados'!$B$4:$J$50,6,FALSE)*(1-(PRINCIPAL!$M$97/100)),IF(L354=PRINCIPAL!$N$97,VLOOKUP($AC$321,'Banco de Dados'!$B$4:$J$50,6,FALSE)*(1-(PRINCIPAL!$O$97/100)),VLOOKUP($AC$321,'Banco de Dados'!$B$4:$J$50,6,FALSE)))))))))),"")</f>
        <v/>
      </c>
      <c r="AC354" s="29" t="str">
        <f>IFERROR(AB354*(IFERROR(VLOOKUP($AC$321,'Banco de Dados'!$B$4:$J$50,4,FALSE),"ERRO")),"")</f>
        <v/>
      </c>
      <c r="AD354" s="29" t="str">
        <f t="shared" si="211"/>
        <v/>
      </c>
      <c r="AE354" s="103" t="str">
        <f>IFERROR(AD354*(C354*(PRINCIPAL!$G$97/100))*0.47*(44/12),"")</f>
        <v/>
      </c>
      <c r="AF354" s="111" t="str">
        <f t="shared" si="212"/>
        <v/>
      </c>
      <c r="AG354" s="30" t="str">
        <f>IFERROR(IF(AND(PRINCIPAL!$H$98&lt;&gt;"",OR(L354=PRINCIPAL!$I$98,L354=PRINCIPAL!$I$98+PRINCIPAL!$I$98,L354=PRINCIPAL!$I$98+PRINCIPAL!$I$98+PRINCIPAL!$I$98)),0,IF(AND(PRINCIPAL!$H$98&lt;&gt;"",L354=PRINCIPAL!$J$98),VLOOKUP($AH$321,'Banco de Dados'!$B$4:$J$50,8,FALSE)*PRINCIPAL!$H$98*(1-(PRINCIPAL!$K$98/100)),IF(AND(PRINCIPAL!$H$98&lt;&gt;"",L354=PRINCIPAL!$L$98),VLOOKUP($AH$321,'Banco de Dados'!$B$4:$J$50,8,FALSE)*PRINCIPAL!$H$98*(1-(PRINCIPAL!$M$98/100)),IF(AND(PRINCIPAL!$H$98&lt;&gt;"",L354=PRINCIPAL!$N$98),VLOOKUP($AH$321,'Banco de Dados'!$B$4:$J$50,8,FALSE)*PRINCIPAL!$H$98*(1-(PRINCIPAL!$O$98/100)),IF(PRINCIPAL!$H$98&lt;&gt;"",VLOOKUP($AH$321,'Banco de Dados'!$B$4:$J$50,8,FALSE)*PRINCIPAL!$H$98,IF(OR(L354=PRINCIPAL!$I$98,L354=PRINCIPAL!$I$98+PRINCIPAL!$I$98,L354=PRINCIPAL!$I$98+PRINCIPAL!$I$98+PRINCIPAL!$I$98),0,IF(L354=PRINCIPAL!$J$98,VLOOKUP($AH$321,'Banco de Dados'!$B$4:$J$50,6,FALSE)*(1-(PRINCIPAL!$K$98/100)),IF(L354=PRINCIPAL!$L$98,VLOOKUP($AH$321,'Banco de Dados'!$B$4:$J$50,6,FALSE)*(1-(PRINCIPAL!$M$98/100)),IF(L354=PRINCIPAL!$N$98,VLOOKUP($AH$321,'Banco de Dados'!$B$4:$J$50,6,FALSE)*(1-(PRINCIPAL!$O$98/100)),VLOOKUP($AH$321,'Banco de Dados'!$B$4:$J$50,6,FALSE)))))))))),"")</f>
        <v/>
      </c>
      <c r="AH354" s="29" t="str">
        <f>IFERROR(AG354*(IFERROR(VLOOKUP($AH$321,'Banco de Dados'!$B$4:$J$50,4,FALSE),"ERRO")),"")</f>
        <v/>
      </c>
      <c r="AI354" s="29" t="str">
        <f t="shared" si="213"/>
        <v/>
      </c>
      <c r="AJ354" s="103" t="str">
        <f>IFERROR(AI354*(C354*(PRINCIPAL!$G$98/100))*0.47*(44/12),"")</f>
        <v/>
      </c>
      <c r="AK354" s="111" t="str">
        <f t="shared" si="222"/>
        <v/>
      </c>
      <c r="AL354" s="30" t="str">
        <f>IFERROR(IF(AND(PRINCIPAL!$H$99&lt;&gt;"",OR(L354=PRINCIPAL!$I$99,L354=PRINCIPAL!$I$99+PRINCIPAL!$I$99,L354=PRINCIPAL!$I$99+PRINCIPAL!$I$99+PRINCIPAL!$I$99)),0,IF(AND(PRINCIPAL!$H$99&lt;&gt;"",L354=PRINCIPAL!$J$99),VLOOKUP($AM$321,'Banco de Dados'!$B$4:$J$50,8,FALSE)*PRINCIPAL!$H$99*(1-(PRINCIPAL!$K$99/100)),IF(AND(PRINCIPAL!$H$99&lt;&gt;"",L354=PRINCIPAL!$L$99),VLOOKUP($AM$321,'Banco de Dados'!$B$4:$J$50,8,FALSE)*PRINCIPAL!$H$99*(1-(PRINCIPAL!$M$99/100)),IF(AND(PRINCIPAL!$H$99&lt;&gt;"",L354=PRINCIPAL!$N$99),VLOOKUP($AM$321,'Banco de Dados'!$B$4:$J$50,8,FALSE)*PRINCIPAL!$H$99*(1-(PRINCIPAL!$O$99/100)),IF(PRINCIPAL!$H$99&lt;&gt;"",VLOOKUP($AM$321,'Banco de Dados'!$B$4:$J$50,8,FALSE)*PRINCIPAL!$H$99,IF(OR(L354=PRINCIPAL!$I$99,L354=PRINCIPAL!$I$99+PRINCIPAL!$I$99,L354=PRINCIPAL!$I$99+PRINCIPAL!$I$99+PRINCIPAL!$I$99),0,IF(L354=PRINCIPAL!$J$99,VLOOKUP($AM$321,'Banco de Dados'!$B$4:$J$50,6,FALSE)*(1-(PRINCIPAL!$K$99/100)),IF(L354=PRINCIPAL!$L$99,VLOOKUP($AM$321,'Banco de Dados'!$B$4:$J$50,6,FALSE)*(1-(PRINCIPAL!$M$99/100)),IF(L354=PRINCIPAL!$N$99,VLOOKUP($AM$321,'Banco de Dados'!$B$4:$J$50,6,FALSE)*(1-(PRINCIPAL!$O$99/100)),VLOOKUP($AM$321,'Banco de Dados'!$B$4:$J$50,6,FALSE)))))))))),"")</f>
        <v/>
      </c>
      <c r="AM354" s="29" t="str">
        <f>IFERROR(AL354*(IFERROR(VLOOKUP($AM$321,'Banco de Dados'!$B$4:$J$50,4,FALSE),"ERRO")),"")</f>
        <v/>
      </c>
      <c r="AN354" s="29" t="str">
        <f t="shared" si="214"/>
        <v/>
      </c>
      <c r="AO354" s="103" t="str">
        <f>IFERROR(AN354*(C354*(PRINCIPAL!$G$99/100))*0.47*(44/12),"")</f>
        <v/>
      </c>
      <c r="AP354" s="111" t="str">
        <f t="shared" si="215"/>
        <v/>
      </c>
      <c r="AQ354" s="30" t="str">
        <f>IFERROR(IF(AND(PRINCIPAL!$H$100&lt;&gt;"",OR(L354=PRINCIPAL!$I$100,L354=PRINCIPAL!$I$100+PRINCIPAL!$I$100,L354=PRINCIPAL!$I$100+PRINCIPAL!$I$100+PRINCIPAL!$I$100)),0,IF(AND(PRINCIPAL!$H$100&lt;&gt;"",L354=PRINCIPAL!$J$100),VLOOKUP($AR$321,'Banco de Dados'!$B$4:$J$50,8,FALSE)*PRINCIPAL!$H$100*(1-(PRINCIPAL!$K$100/100)),IF(AND(PRINCIPAL!$H$100&lt;&gt;"",L354=PRINCIPAL!$L$100),VLOOKUP($AR$321,'Banco de Dados'!$B$4:$J$50,8,FALSE)*PRINCIPAL!$H$100*(1-(PRINCIPAL!$M$100/100)),IF(AND(PRINCIPAL!$H$100&lt;&gt;"",L354=PRINCIPAL!$N$100),VLOOKUP($AR$321,'Banco de Dados'!$B$4:$J$50,8,FALSE)*PRINCIPAL!$H$100*(1-(PRINCIPAL!$O$100/100)),IF(PRINCIPAL!$H$100&lt;&gt;"",VLOOKUP($AR$321,'Banco de Dados'!$B$4:$J$50,8,FALSE)*PRINCIPAL!$H$100,IF(OR(L354=PRINCIPAL!$I$100,L354=PRINCIPAL!$I$100+PRINCIPAL!$I$100,L354=PRINCIPAL!$I$100+PRINCIPAL!$I$100+PRINCIPAL!$I$100),0,IF(L354=PRINCIPAL!$J$100,VLOOKUP($AR$321,'Banco de Dados'!$B$4:$J$50,6,FALSE)*(1-(PRINCIPAL!$K$100/100)),IF(L354=PRINCIPAL!$L$100,VLOOKUP($AR$321,'Banco de Dados'!$B$4:$J$50,6,FALSE)*(1-(PRINCIPAL!$M$100/100)),IF(L354=PRINCIPAL!$N$100,VLOOKUP($AR$321,'Banco de Dados'!$B$4:$J$50,6,FALSE)*(1-(PRINCIPAL!$O$100/100)),VLOOKUP($AR$321,'Banco de Dados'!$B$4:$J$50,6,FALSE)))))))))),"")</f>
        <v/>
      </c>
      <c r="AR354" s="29" t="str">
        <f>IFERROR(AQ354*(IFERROR(VLOOKUP($AR$321,'Banco de Dados'!$B$4:$J$50,4,FALSE),"ERRO")),"")</f>
        <v/>
      </c>
      <c r="AS354" s="29" t="str">
        <f t="shared" si="216"/>
        <v/>
      </c>
      <c r="AT354" s="103" t="str">
        <f>IFERROR(AS354*(C354*(PRINCIPAL!$G$100/100))*0.47*(44/12),"")</f>
        <v/>
      </c>
      <c r="AU354" s="111" t="str">
        <f t="shared" si="217"/>
        <v/>
      </c>
      <c r="AV354" s="30" t="str">
        <f>IFERROR(IF(AND(PRINCIPAL!$H$101&lt;&gt;"",OR(L354=PRINCIPAL!$I$101,L354=PRINCIPAL!$I$101+PRINCIPAL!$I$101,L354=PRINCIPAL!$I$101+PRINCIPAL!$I$101+PRINCIPAL!$I$101)),0,IF(AND(PRINCIPAL!$H$101&lt;&gt;"",L354=PRINCIPAL!$J$101),VLOOKUP($AW$321,'Banco de Dados'!$B$4:$J$50,8,FALSE)*PRINCIPAL!$H$101*(1-(PRINCIPAL!$K$101/100)),IF(AND(PRINCIPAL!$H$101&lt;&gt;"",L354=PRINCIPAL!$L$101),VLOOKUP($AW$321,'Banco de Dados'!$B$4:$J$50,8,FALSE)*PRINCIPAL!$H$101*(1-(PRINCIPAL!$M$101/100)),IF(AND(PRINCIPAL!$H$101&lt;&gt;"",L354=PRINCIPAL!$N$101),VLOOKUP($AW$321,'Banco de Dados'!$B$4:$J$50,8,FALSE)*PRINCIPAL!$H$101*(1-(PRINCIPAL!$O$101/100)),IF(PRINCIPAL!$H$101&lt;&gt;"",VLOOKUP($AW$321,'Banco de Dados'!$B$4:$J$50,8,FALSE)*PRINCIPAL!$H$101,IF(OR(L354=PRINCIPAL!$I$101,L354=PRINCIPAL!$I$101+PRINCIPAL!$I$101,L354=PRINCIPAL!$I$101+PRINCIPAL!$I$101+PRINCIPAL!$I$101),0,IF(L354=PRINCIPAL!$J$101,VLOOKUP($AW$321,'Banco de Dados'!$B$4:$J$50,6,FALSE)*(1-(PRINCIPAL!$K$101/100)),IF(L354=PRINCIPAL!$L$101,VLOOKUP($AW$321,'Banco de Dados'!$B$4:$J$50,6,FALSE)*(1-(PRINCIPAL!$M$101/100)),IF(L354=PRINCIPAL!$N$101,VLOOKUP($AW$321,'Banco de Dados'!$B$4:$J$50,6,FALSE)*(1-(PRINCIPAL!$O$101/100)),VLOOKUP($AW$321,'Banco de Dados'!$B$4:$J$50,6,FALSE)))))))))),"")</f>
        <v/>
      </c>
      <c r="AW354" s="29" t="str">
        <f>IFERROR(AV354*(IFERROR(VLOOKUP($AW$321,'Banco de Dados'!$B$4:$J$50,4,FALSE),"ERRO")),"")</f>
        <v/>
      </c>
      <c r="AX354" s="29" t="str">
        <f t="shared" si="218"/>
        <v/>
      </c>
      <c r="AY354" s="103" t="str">
        <f>IFERROR(AX354*(C354*(PRINCIPAL!$G$101/100))*0.47*(44/12),"")</f>
        <v/>
      </c>
      <c r="AZ354" s="111" t="str">
        <f t="shared" si="223"/>
        <v/>
      </c>
      <c r="BA354" s="30" t="str">
        <f>IFERROR(IF(AND(PRINCIPAL!$H$102&lt;&gt;"",OR(L354=PRINCIPAL!$I$102,L354=PRINCIPAL!$I$102+PRINCIPAL!$I$102,L354=PRINCIPAL!$I$102+PRINCIPAL!$I$102+PRINCIPAL!$I$102)),0,IF(AND(PRINCIPAL!$H$102&lt;&gt;"",L354=PRINCIPAL!$J$102),VLOOKUP($BB$321,'Banco de Dados'!$B$4:$J$50,8,FALSE)*PRINCIPAL!$H$102*(1-(PRINCIPAL!$K$102/100)),IF(AND(PRINCIPAL!$H$102&lt;&gt;"",L354=PRINCIPAL!$L$102),VLOOKUP($BB$321,'Banco de Dados'!$B$4:$J$50,8,FALSE)*PRINCIPAL!$H$102*(1-(PRINCIPAL!$M$102/100)),IF(AND(PRINCIPAL!$H$102&lt;&gt;"",L354=PRINCIPAL!$N$102),VLOOKUP($BB$321,'Banco de Dados'!$B$4:$J$50,8,FALSE)*PRINCIPAL!$H$102*(1-(PRINCIPAL!$O$102/100)),IF(PRINCIPAL!$H$102&lt;&gt;"",VLOOKUP($BB$321,'Banco de Dados'!$B$4:$J$50,8,FALSE)*PRINCIPAL!$H$102,IF(OR(L354=PRINCIPAL!$I$102,L354=PRINCIPAL!$I$102+PRINCIPAL!$I$102,L354=PRINCIPAL!$I$102+PRINCIPAL!$I$102+PRINCIPAL!$I$102),0,IF(L354=PRINCIPAL!$J$102,VLOOKUP($BB$321,'Banco de Dados'!$B$4:$J$50,6,FALSE)*(1-(PRINCIPAL!$K$102/100)),IF(L354=PRINCIPAL!$L$102,VLOOKUP($BB$321,'Banco de Dados'!$B$4:$J$50,6,FALSE)*(1-(PRINCIPAL!$M$102/100)),IF(L354=PRINCIPAL!$N$102,VLOOKUP($BB$321,'Banco de Dados'!$B$4:$J$50,6,FALSE)*(1-(PRINCIPAL!$O$102/100)),VLOOKUP($BB$321,'Banco de Dados'!$B$4:$J$50,6,FALSE)))))))))),"")</f>
        <v/>
      </c>
      <c r="BB354" s="29" t="str">
        <f>IFERROR(BA354*(IFERROR(VLOOKUP($BB$321,'Banco de Dados'!$B$4:$J$50,4,FALSE),"ERRO")),"")</f>
        <v/>
      </c>
      <c r="BC354" s="29" t="str">
        <f t="shared" si="224"/>
        <v/>
      </c>
      <c r="BD354" s="103" t="str">
        <f>IFERROR(BC354*(C354*(PRINCIPAL!$G$102/100))*0.47*(44/12),"")</f>
        <v/>
      </c>
      <c r="BE354" s="111" t="str">
        <f t="shared" si="203"/>
        <v/>
      </c>
      <c r="BF354" s="30" t="str">
        <f>IFERROR(IF(AND(PRINCIPAL!$H$103&lt;&gt;"",OR(L354=PRINCIPAL!$I$103,L354=PRINCIPAL!$I$103+PRINCIPAL!$I$103,L354=PRINCIPAL!$I$103+PRINCIPAL!$I$103+PRINCIPAL!$I$103)),0,IF(AND(PRINCIPAL!$H$103&lt;&gt;"",L354=PRINCIPAL!$J$103),VLOOKUP($BG$321,'Banco de Dados'!$B$4:$J$50,8,FALSE)*PRINCIPAL!$H$103*(1-(PRINCIPAL!$K$103/100)),IF(AND(PRINCIPAL!$H$103&lt;&gt;"",L354=PRINCIPAL!$L$103),VLOOKUP($BG$321,'Banco de Dados'!$B$4:$J$50,8,FALSE)*PRINCIPAL!$H$103*(1-(PRINCIPAL!$M$103/100)),IF(AND(PRINCIPAL!$H$103&lt;&gt;"",L354=PRINCIPAL!$N$103),VLOOKUP($BG$321,'Banco de Dados'!$B$4:$J$50,8,FALSE)*PRINCIPAL!$H$103*(1-(PRINCIPAL!$O$103/100)),IF(PRINCIPAL!$H$103&lt;&gt;"",VLOOKUP($BG$321,'Banco de Dados'!$B$4:$J$50,8,FALSE)*PRINCIPAL!$H$103,IF(OR(L354=PRINCIPAL!$I$103,L354=PRINCIPAL!$I$103+PRINCIPAL!$I$103,L354=PRINCIPAL!$I$103+PRINCIPAL!$I$103+PRINCIPAL!$I$103),0,IF(L354=PRINCIPAL!$J$103,VLOOKUP($BG$321,'Banco de Dados'!$B$4:$J$50,6,FALSE)*(1-(PRINCIPAL!$K$103/100)),IF(L354=PRINCIPAL!$L$103,VLOOKUP($BG$321,'Banco de Dados'!$B$4:$J$50,6,FALSE)*(1-(PRINCIPAL!$M$103/100)),IF(L354=PRINCIPAL!$N$103,VLOOKUP($BG$321,'Banco de Dados'!$B$4:$J$50,6,FALSE)*(1-(PRINCIPAL!$O$103/100)),VLOOKUP($BG$321,'Banco de Dados'!$B$4:$J$50,6,FALSE)))))))))),"")</f>
        <v/>
      </c>
      <c r="BG354" s="29" t="str">
        <f>IFERROR(BF354*(IFERROR(VLOOKUP($BG$321,'Banco de Dados'!$B$4:$J$50,4,FALSE),"ERRO")),"")</f>
        <v/>
      </c>
      <c r="BH354" s="29" t="str">
        <f t="shared" si="219"/>
        <v/>
      </c>
      <c r="BI354" s="103" t="str">
        <f>IFERROR(BH354*(C354*(PRINCIPAL!$G$103/100))*0.47*(44/12),"")</f>
        <v/>
      </c>
      <c r="BJ354" s="102" t="str">
        <f t="shared" si="204"/>
        <v/>
      </c>
    </row>
    <row r="355" spans="2:62" ht="12.75" customHeight="1" x14ac:dyDescent="0.3">
      <c r="B355" s="326">
        <f t="shared" si="205"/>
        <v>2052</v>
      </c>
      <c r="C355" s="340"/>
      <c r="D355" s="1"/>
      <c r="E355" s="116">
        <v>32</v>
      </c>
      <c r="F355" s="24" t="str">
        <f>IFERROR(VLOOKUP($G$321,'Banco de Dados'!$B$4:$J$50,6,FALSE),"")</f>
        <v/>
      </c>
      <c r="G355" s="25" t="str">
        <f>IFERROR(F355*(IFERROR(VLOOKUP($G$321,'Banco de Dados'!$B$4:$J$50,4,FALSE),"ERRO")),"")</f>
        <v/>
      </c>
      <c r="H355" s="25" t="str">
        <f t="shared" si="206"/>
        <v/>
      </c>
      <c r="I355" s="103" t="str">
        <f t="shared" si="207"/>
        <v/>
      </c>
      <c r="J355" s="117" t="str">
        <f t="shared" si="208"/>
        <v/>
      </c>
      <c r="K355" s="1"/>
      <c r="L355" s="91">
        <v>32</v>
      </c>
      <c r="M355" s="24" t="str">
        <f>IFERROR(IF(AND(PRINCIPAL!$H$94&lt;&gt;"",OR(L355=PRINCIPAL!$I$94,L355=PRINCIPAL!$I$94+PRINCIPAL!$I$94,L355=PRINCIPAL!$I$94+PRINCIPAL!$I$94+PRINCIPAL!$I$94)),0,IF(AND(PRINCIPAL!$H$94&lt;&gt;"",L355=PRINCIPAL!$J$94),VLOOKUP($N$321,'Banco de Dados'!$B$4:$J$50,8,FALSE)*PRINCIPAL!$H$94*(1-(PRINCIPAL!$K$94/100)),IF(AND(PRINCIPAL!$H$94&lt;&gt;"",L355=PRINCIPAL!$L$94),VLOOKUP($N$321,'Banco de Dados'!$B$4:$J$50,8,FALSE)*PRINCIPAL!$H$94*(1-(PRINCIPAL!$M$94/100)),IF(AND(PRINCIPAL!$H$94&lt;&gt;"",L355=PRINCIPAL!$N$94),VLOOKUP($N$321,'Banco de Dados'!$B$4:$J$50,8,FALSE)*PRINCIPAL!$H$94*(1-(PRINCIPAL!$O$94/100)),IF(PRINCIPAL!$H$94&lt;&gt;"",VLOOKUP($N$321,'Banco de Dados'!$B$4:$J$50,8,FALSE)*PRINCIPAL!$H$94,IF(OR(L355=PRINCIPAL!$I$94,L355=PRINCIPAL!$I$94+PRINCIPAL!$I$94,L355=PRINCIPAL!$I$94+PRINCIPAL!$I$94+PRINCIPAL!$I$94),0,IF(L355=PRINCIPAL!$J$94,VLOOKUP($N$321,'Banco de Dados'!$B$4:$J$50,6,FALSE)*(1-(PRINCIPAL!$K$94/100)),IF(L355=PRINCIPAL!$L$94,VLOOKUP($N$321,'Banco de Dados'!$B$4:$J$50,6,FALSE)*(1-(PRINCIPAL!$M$94/100)),IF(L355=PRINCIPAL!$N$94,VLOOKUP($N$321,'Banco de Dados'!$B$4:$J$50,6,FALSE)*(1-(PRINCIPAL!$O$94/100)),VLOOKUP($N$321,'Banco de Dados'!$B$4:$J$50,6,FALSE)))))))))),"")</f>
        <v/>
      </c>
      <c r="N355" s="25" t="str">
        <f>IFERROR(M355*(IFERROR(VLOOKUP($N$321,'Banco de Dados'!$B$4:$J$50,4,FALSE),"ERRO")),"")</f>
        <v/>
      </c>
      <c r="O355" s="25" t="str">
        <f t="shared" si="227"/>
        <v/>
      </c>
      <c r="P355" s="103" t="str">
        <f>IFERROR(O355*(C355*(PRINCIPAL!$G$94/100))*0.47*(44/12),"")</f>
        <v/>
      </c>
      <c r="Q355" s="107" t="str">
        <f t="shared" si="229"/>
        <v/>
      </c>
      <c r="R355" s="29" t="str">
        <f>IFERROR(IF(AND(PRINCIPAL!$H$95&lt;&gt;"",OR(L355=PRINCIPAL!$I$95,L355=PRINCIPAL!$I$95+PRINCIPAL!$I$95,L355=PRINCIPAL!$I$95+PRINCIPAL!$I$95+PRINCIPAL!$I$95)),0,IF(AND(PRINCIPAL!$H$95&lt;&gt;"",L355=PRINCIPAL!$J$95),VLOOKUP($S$321,'Banco de Dados'!$B$4:$J$50,8,FALSE)*PRINCIPAL!$H$95*(1-(PRINCIPAL!$K$95/100)),IF(AND(PRINCIPAL!$H$95&lt;&gt;"",L355=PRINCIPAL!$L$95),VLOOKUP($S$321,'Banco de Dados'!$B$4:$J$50,8,FALSE)*PRINCIPAL!$H$95*(1-(PRINCIPAL!$M$95/100)),IF(AND(PRINCIPAL!$H$95&lt;&gt;"",L355=PRINCIPAL!$N$95),VLOOKUP($S$321,'Banco de Dados'!$B$4:$J$50,8,FALSE)*PRINCIPAL!$H$95*(1-(PRINCIPAL!$O$95/100)),IF(PRINCIPAL!$H$95&lt;&gt;"",VLOOKUP($S$321,'Banco de Dados'!$B$4:$J$50,8,FALSE)*PRINCIPAL!$H$95,IF(OR(L355=PRINCIPAL!$I$95,L355=PRINCIPAL!$I$95+PRINCIPAL!$I$95,L355=PRINCIPAL!$I$95+PRINCIPAL!$I$95+PRINCIPAL!$I$95),0,IF(L355=PRINCIPAL!$J$95,VLOOKUP($S$321,'Banco de Dados'!$B$4:$J$50,6,FALSE)*(1-(PRINCIPAL!$K$95/100)),IF(L355=PRINCIPAL!$L$95,VLOOKUP($S$321,'Banco de Dados'!$B$4:$J$50,6,FALSE)*(1-(PRINCIPAL!$M$95/100)),IF(L355=PRINCIPAL!$N$95,VLOOKUP($S$321,'Banco de Dados'!$B$4:$J$50,6,FALSE)*(1-(PRINCIPAL!$O$95/100)),VLOOKUP($S$321,'Banco de Dados'!$B$4:$J$50,6,FALSE)))))))))),"")</f>
        <v/>
      </c>
      <c r="S355" s="29" t="str">
        <f>IFERROR(R355*(IFERROR(VLOOKUP($S$321,'Banco de Dados'!$B$4:$J$50,4,FALSE),"ERRO")),"")</f>
        <v/>
      </c>
      <c r="T355" s="29" t="str">
        <f t="shared" si="226"/>
        <v/>
      </c>
      <c r="U355" s="103" t="str">
        <f>IFERROR(T355*(C355*(PRINCIPAL!$G$95/100))*0.47*(44/12),"")</f>
        <v/>
      </c>
      <c r="V355" s="103" t="str">
        <f t="shared" si="202"/>
        <v/>
      </c>
      <c r="W355" s="30" t="str">
        <f>IFERROR(IF(AND(PRINCIPAL!$H$96&lt;&gt;"",OR(L355=PRINCIPAL!$I$96,L355=PRINCIPAL!$I$96+PRINCIPAL!$I$96,L355=PRINCIPAL!$I$96+PRINCIPAL!$I$96+PRINCIPAL!$I$96)),0,IF(AND(PRINCIPAL!$H$96&lt;&gt;"",L355=PRINCIPAL!$J$96),VLOOKUP($X$321,'Banco de Dados'!$B$4:$J$50,8,FALSE)*PRINCIPAL!$H$96*(1-(PRINCIPAL!$K$96/100)),IF(AND(PRINCIPAL!$H$96&lt;&gt;"",L355=PRINCIPAL!$L$96),VLOOKUP($X$321,'Banco de Dados'!$B$4:$J$50,8,FALSE)*PRINCIPAL!$H$96*(1-(PRINCIPAL!$M$96/100)),IF(AND(PRINCIPAL!$H$96&lt;&gt;"",L355=PRINCIPAL!$N$96),VLOOKUP($X$321,'Banco de Dados'!$B$4:$J$50,8,FALSE)*PRINCIPAL!$H$96*(1-(PRINCIPAL!$O$96/100)),IF(PRINCIPAL!$H$96&lt;&gt;"",VLOOKUP($X$321,'Banco de Dados'!$B$4:$J$50,8,FALSE)*PRINCIPAL!$H$96,IF(OR(L355=PRINCIPAL!$I$96,L355=PRINCIPAL!$I$96+PRINCIPAL!$I$96,L355=PRINCIPAL!$I$96+PRINCIPAL!$I$96+PRINCIPAL!$I$96),0,IF(L355=PRINCIPAL!$J$96,VLOOKUP($X$321,'Banco de Dados'!$B$4:$J$50,6,FALSE)*(1-(PRINCIPAL!$K$96/100)),IF(L355=PRINCIPAL!$L$96,VLOOKUP($X$321,'Banco de Dados'!$B$4:$J$50,6,FALSE)*(1-(PRINCIPAL!$M$96/100)),IF(L355=PRINCIPAL!$N$96,VLOOKUP($X$321,'Banco de Dados'!$B$4:$J$50,6,FALSE)*(1-(PRINCIPAL!$O$96/100)),VLOOKUP($X$321,'Banco de Dados'!$B$4:$J$50,6,FALSE)))))))))),"")</f>
        <v/>
      </c>
      <c r="X355" s="29" t="str">
        <f>IFERROR(W355*(IFERROR(VLOOKUP($X$321,'Banco de Dados'!$B$4:$J$50,4,FALSE),"ERRO")),"")</f>
        <v/>
      </c>
      <c r="Y355" s="29" t="str">
        <f t="shared" si="220"/>
        <v/>
      </c>
      <c r="Z355" s="103" t="str">
        <f>IFERROR(Y355*(C355*(PRINCIPAL!$G$96/100))*0.47*(44/12),"")</f>
        <v/>
      </c>
      <c r="AA355" s="111" t="str">
        <f t="shared" si="221"/>
        <v/>
      </c>
      <c r="AB355" s="30" t="str">
        <f>IFERROR(IF(AND(PRINCIPAL!$H$97&lt;&gt;"",OR(L355=PRINCIPAL!$I$97,L355=PRINCIPAL!$I$97+PRINCIPAL!$I$97,L355=PRINCIPAL!$I$97+PRINCIPAL!$I$97+PRINCIPAL!$I$97)),0,IF(AND(PRINCIPAL!$H$97&lt;&gt;"",L355=PRINCIPAL!$J$97),VLOOKUP($AC$321,'Banco de Dados'!$B$4:$J$50,8,FALSE)*PRINCIPAL!$H$97*(1-(PRINCIPAL!$K$97/100)),IF(AND(PRINCIPAL!$H$97&lt;&gt;"",L355=PRINCIPAL!$L$97),VLOOKUP($AC$321,'Banco de Dados'!$B$4:$J$50,8,FALSE)*PRINCIPAL!$H$97*(1-(PRINCIPAL!$M$97/100)),IF(AND(PRINCIPAL!$H$97&lt;&gt;"",L355=PRINCIPAL!$N$97),VLOOKUP($AC$321,'Banco de Dados'!$B$4:$J$50,8,FALSE)*PRINCIPAL!$H$97*(1-(PRINCIPAL!$O$97/100)),IF(PRINCIPAL!$H$97&lt;&gt;"",VLOOKUP($AC$321,'Banco de Dados'!$B$4:$J$50,8,FALSE)*PRINCIPAL!$H$97,IF(OR(L355=PRINCIPAL!$I$97,L355=PRINCIPAL!$I$97+PRINCIPAL!$I$97,L355=PRINCIPAL!$I$97+PRINCIPAL!$I$97+PRINCIPAL!$I$97),0,IF(L355=PRINCIPAL!$J$97,VLOOKUP($AC$321,'Banco de Dados'!$B$4:$J$50,6,FALSE)*(1-(PRINCIPAL!$K$97/100)),IF(L355=PRINCIPAL!$L$97,VLOOKUP($AC$321,'Banco de Dados'!$B$4:$J$50,6,FALSE)*(1-(PRINCIPAL!$M$97/100)),IF(L355=PRINCIPAL!$N$97,VLOOKUP($AC$321,'Banco de Dados'!$B$4:$J$50,6,FALSE)*(1-(PRINCIPAL!$O$97/100)),VLOOKUP($AC$321,'Banco de Dados'!$B$4:$J$50,6,FALSE)))))))))),"")</f>
        <v/>
      </c>
      <c r="AC355" s="29" t="str">
        <f>IFERROR(AB355*(IFERROR(VLOOKUP($AC$321,'Banco de Dados'!$B$4:$J$50,4,FALSE),"ERRO")),"")</f>
        <v/>
      </c>
      <c r="AD355" s="29" t="str">
        <f t="shared" si="211"/>
        <v/>
      </c>
      <c r="AE355" s="103" t="str">
        <f>IFERROR(AD355*(C355*(PRINCIPAL!$G$97/100))*0.47*(44/12),"")</f>
        <v/>
      </c>
      <c r="AF355" s="111" t="str">
        <f t="shared" si="212"/>
        <v/>
      </c>
      <c r="AG355" s="30" t="str">
        <f>IFERROR(IF(AND(PRINCIPAL!$H$98&lt;&gt;"",OR(L355=PRINCIPAL!$I$98,L355=PRINCIPAL!$I$98+PRINCIPAL!$I$98,L355=PRINCIPAL!$I$98+PRINCIPAL!$I$98+PRINCIPAL!$I$98)),0,IF(AND(PRINCIPAL!$H$98&lt;&gt;"",L355=PRINCIPAL!$J$98),VLOOKUP($AH$321,'Banco de Dados'!$B$4:$J$50,8,FALSE)*PRINCIPAL!$H$98*(1-(PRINCIPAL!$K$98/100)),IF(AND(PRINCIPAL!$H$98&lt;&gt;"",L355=PRINCIPAL!$L$98),VLOOKUP($AH$321,'Banco de Dados'!$B$4:$J$50,8,FALSE)*PRINCIPAL!$H$98*(1-(PRINCIPAL!$M$98/100)),IF(AND(PRINCIPAL!$H$98&lt;&gt;"",L355=PRINCIPAL!$N$98),VLOOKUP($AH$321,'Banco de Dados'!$B$4:$J$50,8,FALSE)*PRINCIPAL!$H$98*(1-(PRINCIPAL!$O$98/100)),IF(PRINCIPAL!$H$98&lt;&gt;"",VLOOKUP($AH$321,'Banco de Dados'!$B$4:$J$50,8,FALSE)*PRINCIPAL!$H$98,IF(OR(L355=PRINCIPAL!$I$98,L355=PRINCIPAL!$I$98+PRINCIPAL!$I$98,L355=PRINCIPAL!$I$98+PRINCIPAL!$I$98+PRINCIPAL!$I$98),0,IF(L355=PRINCIPAL!$J$98,VLOOKUP($AH$321,'Banco de Dados'!$B$4:$J$50,6,FALSE)*(1-(PRINCIPAL!$K$98/100)),IF(L355=PRINCIPAL!$L$98,VLOOKUP($AH$321,'Banco de Dados'!$B$4:$J$50,6,FALSE)*(1-(PRINCIPAL!$M$98/100)),IF(L355=PRINCIPAL!$N$98,VLOOKUP($AH$321,'Banco de Dados'!$B$4:$J$50,6,FALSE)*(1-(PRINCIPAL!$O$98/100)),VLOOKUP($AH$321,'Banco de Dados'!$B$4:$J$50,6,FALSE)))))))))),"")</f>
        <v/>
      </c>
      <c r="AH355" s="29" t="str">
        <f>IFERROR(AG355*(IFERROR(VLOOKUP($AH$321,'Banco de Dados'!$B$4:$J$50,4,FALSE),"ERRO")),"")</f>
        <v/>
      </c>
      <c r="AI355" s="29" t="str">
        <f t="shared" si="213"/>
        <v/>
      </c>
      <c r="AJ355" s="103" t="str">
        <f>IFERROR(AI355*(C355*(PRINCIPAL!$G$98/100))*0.47*(44/12),"")</f>
        <v/>
      </c>
      <c r="AK355" s="111" t="str">
        <f t="shared" si="222"/>
        <v/>
      </c>
      <c r="AL355" s="30" t="str">
        <f>IFERROR(IF(AND(PRINCIPAL!$H$99&lt;&gt;"",OR(L355=PRINCIPAL!$I$99,L355=PRINCIPAL!$I$99+PRINCIPAL!$I$99,L355=PRINCIPAL!$I$99+PRINCIPAL!$I$99+PRINCIPAL!$I$99)),0,IF(AND(PRINCIPAL!$H$99&lt;&gt;"",L355=PRINCIPAL!$J$99),VLOOKUP($AM$321,'Banco de Dados'!$B$4:$J$50,8,FALSE)*PRINCIPAL!$H$99*(1-(PRINCIPAL!$K$99/100)),IF(AND(PRINCIPAL!$H$99&lt;&gt;"",L355=PRINCIPAL!$L$99),VLOOKUP($AM$321,'Banco de Dados'!$B$4:$J$50,8,FALSE)*PRINCIPAL!$H$99*(1-(PRINCIPAL!$M$99/100)),IF(AND(PRINCIPAL!$H$99&lt;&gt;"",L355=PRINCIPAL!$N$99),VLOOKUP($AM$321,'Banco de Dados'!$B$4:$J$50,8,FALSE)*PRINCIPAL!$H$99*(1-(PRINCIPAL!$O$99/100)),IF(PRINCIPAL!$H$99&lt;&gt;"",VLOOKUP($AM$321,'Banco de Dados'!$B$4:$J$50,8,FALSE)*PRINCIPAL!$H$99,IF(OR(L355=PRINCIPAL!$I$99,L355=PRINCIPAL!$I$99+PRINCIPAL!$I$99,L355=PRINCIPAL!$I$99+PRINCIPAL!$I$99+PRINCIPAL!$I$99),0,IF(L355=PRINCIPAL!$J$99,VLOOKUP($AM$321,'Banco de Dados'!$B$4:$J$50,6,FALSE)*(1-(PRINCIPAL!$K$99/100)),IF(L355=PRINCIPAL!$L$99,VLOOKUP($AM$321,'Banco de Dados'!$B$4:$J$50,6,FALSE)*(1-(PRINCIPAL!$M$99/100)),IF(L355=PRINCIPAL!$N$99,VLOOKUP($AM$321,'Banco de Dados'!$B$4:$J$50,6,FALSE)*(1-(PRINCIPAL!$O$99/100)),VLOOKUP($AM$321,'Banco de Dados'!$B$4:$J$50,6,FALSE)))))))))),"")</f>
        <v/>
      </c>
      <c r="AM355" s="29" t="str">
        <f>IFERROR(AL355*(IFERROR(VLOOKUP($AM$321,'Banco de Dados'!$B$4:$J$50,4,FALSE),"ERRO")),"")</f>
        <v/>
      </c>
      <c r="AN355" s="29" t="str">
        <f t="shared" si="214"/>
        <v/>
      </c>
      <c r="AO355" s="103" t="str">
        <f>IFERROR(AN355*(C355*(PRINCIPAL!$G$99/100))*0.47*(44/12),"")</f>
        <v/>
      </c>
      <c r="AP355" s="111" t="str">
        <f t="shared" si="215"/>
        <v/>
      </c>
      <c r="AQ355" s="30" t="str">
        <f>IFERROR(IF(AND(PRINCIPAL!$H$100&lt;&gt;"",OR(L355=PRINCIPAL!$I$100,L355=PRINCIPAL!$I$100+PRINCIPAL!$I$100,L355=PRINCIPAL!$I$100+PRINCIPAL!$I$100+PRINCIPAL!$I$100)),0,IF(AND(PRINCIPAL!$H$100&lt;&gt;"",L355=PRINCIPAL!$J$100),VLOOKUP($AR$321,'Banco de Dados'!$B$4:$J$50,8,FALSE)*PRINCIPAL!$H$100*(1-(PRINCIPAL!$K$100/100)),IF(AND(PRINCIPAL!$H$100&lt;&gt;"",L355=PRINCIPAL!$L$100),VLOOKUP($AR$321,'Banco de Dados'!$B$4:$J$50,8,FALSE)*PRINCIPAL!$H$100*(1-(PRINCIPAL!$M$100/100)),IF(AND(PRINCIPAL!$H$100&lt;&gt;"",L355=PRINCIPAL!$N$100),VLOOKUP($AR$321,'Banco de Dados'!$B$4:$J$50,8,FALSE)*PRINCIPAL!$H$100*(1-(PRINCIPAL!$O$100/100)),IF(PRINCIPAL!$H$100&lt;&gt;"",VLOOKUP($AR$321,'Banco de Dados'!$B$4:$J$50,8,FALSE)*PRINCIPAL!$H$100,IF(OR(L355=PRINCIPAL!$I$100,L355=PRINCIPAL!$I$100+PRINCIPAL!$I$100,L355=PRINCIPAL!$I$100+PRINCIPAL!$I$100+PRINCIPAL!$I$100),0,IF(L355=PRINCIPAL!$J$100,VLOOKUP($AR$321,'Banco de Dados'!$B$4:$J$50,6,FALSE)*(1-(PRINCIPAL!$K$100/100)),IF(L355=PRINCIPAL!$L$100,VLOOKUP($AR$321,'Banco de Dados'!$B$4:$J$50,6,FALSE)*(1-(PRINCIPAL!$M$100/100)),IF(L355=PRINCIPAL!$N$100,VLOOKUP($AR$321,'Banco de Dados'!$B$4:$J$50,6,FALSE)*(1-(PRINCIPAL!$O$100/100)),VLOOKUP($AR$321,'Banco de Dados'!$B$4:$J$50,6,FALSE)))))))))),"")</f>
        <v/>
      </c>
      <c r="AR355" s="29" t="str">
        <f>IFERROR(AQ355*(IFERROR(VLOOKUP($AR$321,'Banco de Dados'!$B$4:$J$50,4,FALSE),"ERRO")),"")</f>
        <v/>
      </c>
      <c r="AS355" s="29" t="str">
        <f t="shared" si="216"/>
        <v/>
      </c>
      <c r="AT355" s="103" t="str">
        <f>IFERROR(AS355*(C355*(PRINCIPAL!$G$100/100))*0.47*(44/12),"")</f>
        <v/>
      </c>
      <c r="AU355" s="111" t="str">
        <f t="shared" si="217"/>
        <v/>
      </c>
      <c r="AV355" s="30" t="str">
        <f>IFERROR(IF(AND(PRINCIPAL!$H$101&lt;&gt;"",OR(L355=PRINCIPAL!$I$101,L355=PRINCIPAL!$I$101+PRINCIPAL!$I$101,L355=PRINCIPAL!$I$101+PRINCIPAL!$I$101+PRINCIPAL!$I$101)),0,IF(AND(PRINCIPAL!$H$101&lt;&gt;"",L355=PRINCIPAL!$J$101),VLOOKUP($AW$321,'Banco de Dados'!$B$4:$J$50,8,FALSE)*PRINCIPAL!$H$101*(1-(PRINCIPAL!$K$101/100)),IF(AND(PRINCIPAL!$H$101&lt;&gt;"",L355=PRINCIPAL!$L$101),VLOOKUP($AW$321,'Banco de Dados'!$B$4:$J$50,8,FALSE)*PRINCIPAL!$H$101*(1-(PRINCIPAL!$M$101/100)),IF(AND(PRINCIPAL!$H$101&lt;&gt;"",L355=PRINCIPAL!$N$101),VLOOKUP($AW$321,'Banco de Dados'!$B$4:$J$50,8,FALSE)*PRINCIPAL!$H$101*(1-(PRINCIPAL!$O$101/100)),IF(PRINCIPAL!$H$101&lt;&gt;"",VLOOKUP($AW$321,'Banco de Dados'!$B$4:$J$50,8,FALSE)*PRINCIPAL!$H$101,IF(OR(L355=PRINCIPAL!$I$101,L355=PRINCIPAL!$I$101+PRINCIPAL!$I$101,L355=PRINCIPAL!$I$101+PRINCIPAL!$I$101+PRINCIPAL!$I$101),0,IF(L355=PRINCIPAL!$J$101,VLOOKUP($AW$321,'Banco de Dados'!$B$4:$J$50,6,FALSE)*(1-(PRINCIPAL!$K$101/100)),IF(L355=PRINCIPAL!$L$101,VLOOKUP($AW$321,'Banco de Dados'!$B$4:$J$50,6,FALSE)*(1-(PRINCIPAL!$M$101/100)),IF(L355=PRINCIPAL!$N$101,VLOOKUP($AW$321,'Banco de Dados'!$B$4:$J$50,6,FALSE)*(1-(PRINCIPAL!$O$101/100)),VLOOKUP($AW$321,'Banco de Dados'!$B$4:$J$50,6,FALSE)))))))))),"")</f>
        <v/>
      </c>
      <c r="AW355" s="29" t="str">
        <f>IFERROR(AV355*(IFERROR(VLOOKUP($AW$321,'Banco de Dados'!$B$4:$J$50,4,FALSE),"ERRO")),"")</f>
        <v/>
      </c>
      <c r="AX355" s="29" t="str">
        <f t="shared" si="218"/>
        <v/>
      </c>
      <c r="AY355" s="103" t="str">
        <f>IFERROR(AX355*(C355*(PRINCIPAL!$G$101/100))*0.47*(44/12),"")</f>
        <v/>
      </c>
      <c r="AZ355" s="111" t="str">
        <f t="shared" si="223"/>
        <v/>
      </c>
      <c r="BA355" s="30" t="str">
        <f>IFERROR(IF(AND(PRINCIPAL!$H$102&lt;&gt;"",OR(L355=PRINCIPAL!$I$102,L355=PRINCIPAL!$I$102+PRINCIPAL!$I$102,L355=PRINCIPAL!$I$102+PRINCIPAL!$I$102+PRINCIPAL!$I$102)),0,IF(AND(PRINCIPAL!$H$102&lt;&gt;"",L355=PRINCIPAL!$J$102),VLOOKUP($BB$321,'Banco de Dados'!$B$4:$J$50,8,FALSE)*PRINCIPAL!$H$102*(1-(PRINCIPAL!$K$102/100)),IF(AND(PRINCIPAL!$H$102&lt;&gt;"",L355=PRINCIPAL!$L$102),VLOOKUP($BB$321,'Banco de Dados'!$B$4:$J$50,8,FALSE)*PRINCIPAL!$H$102*(1-(PRINCIPAL!$M$102/100)),IF(AND(PRINCIPAL!$H$102&lt;&gt;"",L355=PRINCIPAL!$N$102),VLOOKUP($BB$321,'Banco de Dados'!$B$4:$J$50,8,FALSE)*PRINCIPAL!$H$102*(1-(PRINCIPAL!$O$102/100)),IF(PRINCIPAL!$H$102&lt;&gt;"",VLOOKUP($BB$321,'Banco de Dados'!$B$4:$J$50,8,FALSE)*PRINCIPAL!$H$102,IF(OR(L355=PRINCIPAL!$I$102,L355=PRINCIPAL!$I$102+PRINCIPAL!$I$102,L355=PRINCIPAL!$I$102+PRINCIPAL!$I$102+PRINCIPAL!$I$102),0,IF(L355=PRINCIPAL!$J$102,VLOOKUP($BB$321,'Banco de Dados'!$B$4:$J$50,6,FALSE)*(1-(PRINCIPAL!$K$102/100)),IF(L355=PRINCIPAL!$L$102,VLOOKUP($BB$321,'Banco de Dados'!$B$4:$J$50,6,FALSE)*(1-(PRINCIPAL!$M$102/100)),IF(L355=PRINCIPAL!$N$102,VLOOKUP($BB$321,'Banco de Dados'!$B$4:$J$50,6,FALSE)*(1-(PRINCIPAL!$O$102/100)),VLOOKUP($BB$321,'Banco de Dados'!$B$4:$J$50,6,FALSE)))))))))),"")</f>
        <v/>
      </c>
      <c r="BB355" s="29" t="str">
        <f>IFERROR(BA355*(IFERROR(VLOOKUP($BB$321,'Banco de Dados'!$B$4:$J$50,4,FALSE),"ERRO")),"")</f>
        <v/>
      </c>
      <c r="BC355" s="29" t="str">
        <f t="shared" si="224"/>
        <v/>
      </c>
      <c r="BD355" s="103" t="str">
        <f>IFERROR(BC355*(C355*(PRINCIPAL!$G$102/100))*0.47*(44/12),"")</f>
        <v/>
      </c>
      <c r="BE355" s="111" t="str">
        <f t="shared" si="203"/>
        <v/>
      </c>
      <c r="BF355" s="30" t="str">
        <f>IFERROR(IF(AND(PRINCIPAL!$H$103&lt;&gt;"",OR(L355=PRINCIPAL!$I$103,L355=PRINCIPAL!$I$103+PRINCIPAL!$I$103,L355=PRINCIPAL!$I$103+PRINCIPAL!$I$103+PRINCIPAL!$I$103)),0,IF(AND(PRINCIPAL!$H$103&lt;&gt;"",L355=PRINCIPAL!$J$103),VLOOKUP($BG$321,'Banco de Dados'!$B$4:$J$50,8,FALSE)*PRINCIPAL!$H$103*(1-(PRINCIPAL!$K$103/100)),IF(AND(PRINCIPAL!$H$103&lt;&gt;"",L355=PRINCIPAL!$L$103),VLOOKUP($BG$321,'Banco de Dados'!$B$4:$J$50,8,FALSE)*PRINCIPAL!$H$103*(1-(PRINCIPAL!$M$103/100)),IF(AND(PRINCIPAL!$H$103&lt;&gt;"",L355=PRINCIPAL!$N$103),VLOOKUP($BG$321,'Banco de Dados'!$B$4:$J$50,8,FALSE)*PRINCIPAL!$H$103*(1-(PRINCIPAL!$O$103/100)),IF(PRINCIPAL!$H$103&lt;&gt;"",VLOOKUP($BG$321,'Banco de Dados'!$B$4:$J$50,8,FALSE)*PRINCIPAL!$H$103,IF(OR(L355=PRINCIPAL!$I$103,L355=PRINCIPAL!$I$103+PRINCIPAL!$I$103,L355=PRINCIPAL!$I$103+PRINCIPAL!$I$103+PRINCIPAL!$I$103),0,IF(L355=PRINCIPAL!$J$103,VLOOKUP($BG$321,'Banco de Dados'!$B$4:$J$50,6,FALSE)*(1-(PRINCIPAL!$K$103/100)),IF(L355=PRINCIPAL!$L$103,VLOOKUP($BG$321,'Banco de Dados'!$B$4:$J$50,6,FALSE)*(1-(PRINCIPAL!$M$103/100)),IF(L355=PRINCIPAL!$N$103,VLOOKUP($BG$321,'Banco de Dados'!$B$4:$J$50,6,FALSE)*(1-(PRINCIPAL!$O$103/100)),VLOOKUP($BG$321,'Banco de Dados'!$B$4:$J$50,6,FALSE)))))))))),"")</f>
        <v/>
      </c>
      <c r="BG355" s="29" t="str">
        <f>IFERROR(BF355*(IFERROR(VLOOKUP($BG$321,'Banco de Dados'!$B$4:$J$50,4,FALSE),"ERRO")),"")</f>
        <v/>
      </c>
      <c r="BH355" s="29" t="str">
        <f t="shared" si="219"/>
        <v/>
      </c>
      <c r="BI355" s="103" t="str">
        <f>IFERROR(BH355*(C355*(PRINCIPAL!$G$103/100))*0.47*(44/12),"")</f>
        <v/>
      </c>
      <c r="BJ355" s="102" t="str">
        <f t="shared" si="204"/>
        <v/>
      </c>
    </row>
    <row r="356" spans="2:62" ht="12.75" customHeight="1" x14ac:dyDescent="0.3">
      <c r="B356" s="326">
        <f t="shared" si="205"/>
        <v>2053</v>
      </c>
      <c r="C356" s="340"/>
      <c r="D356" s="1"/>
      <c r="E356" s="116">
        <v>33</v>
      </c>
      <c r="F356" s="24" t="str">
        <f>IFERROR(VLOOKUP($G$321,'Banco de Dados'!$B$4:$J$50,6,FALSE),"")</f>
        <v/>
      </c>
      <c r="G356" s="25" t="str">
        <f>IFERROR(F356*(IFERROR(VLOOKUP($G$321,'Banco de Dados'!$B$4:$J$50,4,FALSE),"ERRO")),"")</f>
        <v/>
      </c>
      <c r="H356" s="25" t="str">
        <f t="shared" si="206"/>
        <v/>
      </c>
      <c r="I356" s="103" t="str">
        <f t="shared" si="207"/>
        <v/>
      </c>
      <c r="J356" s="117" t="str">
        <f t="shared" si="208"/>
        <v/>
      </c>
      <c r="K356" s="1"/>
      <c r="L356" s="91">
        <v>33</v>
      </c>
      <c r="M356" s="24" t="str">
        <f>IFERROR(IF(AND(PRINCIPAL!$H$94&lt;&gt;"",OR(L356=PRINCIPAL!$I$94,L356=PRINCIPAL!$I$94+PRINCIPAL!$I$94,L356=PRINCIPAL!$I$94+PRINCIPAL!$I$94+PRINCIPAL!$I$94)),0,IF(AND(PRINCIPAL!$H$94&lt;&gt;"",L356=PRINCIPAL!$J$94),VLOOKUP($N$321,'Banco de Dados'!$B$4:$J$50,8,FALSE)*PRINCIPAL!$H$94*(1-(PRINCIPAL!$K$94/100)),IF(AND(PRINCIPAL!$H$94&lt;&gt;"",L356=PRINCIPAL!$L$94),VLOOKUP($N$321,'Banco de Dados'!$B$4:$J$50,8,FALSE)*PRINCIPAL!$H$94*(1-(PRINCIPAL!$M$94/100)),IF(AND(PRINCIPAL!$H$94&lt;&gt;"",L356=PRINCIPAL!$N$94),VLOOKUP($N$321,'Banco de Dados'!$B$4:$J$50,8,FALSE)*PRINCIPAL!$H$94*(1-(PRINCIPAL!$O$94/100)),IF(PRINCIPAL!$H$94&lt;&gt;"",VLOOKUP($N$321,'Banco de Dados'!$B$4:$J$50,8,FALSE)*PRINCIPAL!$H$94,IF(OR(L356=PRINCIPAL!$I$94,L356=PRINCIPAL!$I$94+PRINCIPAL!$I$94,L356=PRINCIPAL!$I$94+PRINCIPAL!$I$94+PRINCIPAL!$I$94),0,IF(L356=PRINCIPAL!$J$94,VLOOKUP($N$321,'Banco de Dados'!$B$4:$J$50,6,FALSE)*(1-(PRINCIPAL!$K$94/100)),IF(L356=PRINCIPAL!$L$94,VLOOKUP($N$321,'Banco de Dados'!$B$4:$J$50,6,FALSE)*(1-(PRINCIPAL!$M$94/100)),IF(L356=PRINCIPAL!$N$94,VLOOKUP($N$321,'Banco de Dados'!$B$4:$J$50,6,FALSE)*(1-(PRINCIPAL!$O$94/100)),VLOOKUP($N$321,'Banco de Dados'!$B$4:$J$50,6,FALSE)))))))))),"")</f>
        <v/>
      </c>
      <c r="N356" s="25" t="str">
        <f>IFERROR(M356*(IFERROR(VLOOKUP($N$321,'Banco de Dados'!$B$4:$J$50,4,FALSE),"ERRO")),"")</f>
        <v/>
      </c>
      <c r="O356" s="25" t="str">
        <f t="shared" si="227"/>
        <v/>
      </c>
      <c r="P356" s="103" t="str">
        <f>IFERROR(O356*(C356*(PRINCIPAL!$G$94/100))*0.47*(44/12),"")</f>
        <v/>
      </c>
      <c r="Q356" s="107" t="str">
        <f t="shared" si="229"/>
        <v/>
      </c>
      <c r="R356" s="29" t="str">
        <f>IFERROR(IF(AND(PRINCIPAL!$H$95&lt;&gt;"",OR(L356=PRINCIPAL!$I$95,L356=PRINCIPAL!$I$95+PRINCIPAL!$I$95,L356=PRINCIPAL!$I$95+PRINCIPAL!$I$95+PRINCIPAL!$I$95)),0,IF(AND(PRINCIPAL!$H$95&lt;&gt;"",L356=PRINCIPAL!$J$95),VLOOKUP($S$321,'Banco de Dados'!$B$4:$J$50,8,FALSE)*PRINCIPAL!$H$95*(1-(PRINCIPAL!$K$95/100)),IF(AND(PRINCIPAL!$H$95&lt;&gt;"",L356=PRINCIPAL!$L$95),VLOOKUP($S$321,'Banco de Dados'!$B$4:$J$50,8,FALSE)*PRINCIPAL!$H$95*(1-(PRINCIPAL!$M$95/100)),IF(AND(PRINCIPAL!$H$95&lt;&gt;"",L356=PRINCIPAL!$N$95),VLOOKUP($S$321,'Banco de Dados'!$B$4:$J$50,8,FALSE)*PRINCIPAL!$H$95*(1-(PRINCIPAL!$O$95/100)),IF(PRINCIPAL!$H$95&lt;&gt;"",VLOOKUP($S$321,'Banco de Dados'!$B$4:$J$50,8,FALSE)*PRINCIPAL!$H$95,IF(OR(L356=PRINCIPAL!$I$95,L356=PRINCIPAL!$I$95+PRINCIPAL!$I$95,L356=PRINCIPAL!$I$95+PRINCIPAL!$I$95+PRINCIPAL!$I$95),0,IF(L356=PRINCIPAL!$J$95,VLOOKUP($S$321,'Banco de Dados'!$B$4:$J$50,6,FALSE)*(1-(PRINCIPAL!$K$95/100)),IF(L356=PRINCIPAL!$L$95,VLOOKUP($S$321,'Banco de Dados'!$B$4:$J$50,6,FALSE)*(1-(PRINCIPAL!$M$95/100)),IF(L356=PRINCIPAL!$N$95,VLOOKUP($S$321,'Banco de Dados'!$B$4:$J$50,6,FALSE)*(1-(PRINCIPAL!$O$95/100)),VLOOKUP($S$321,'Banco de Dados'!$B$4:$J$50,6,FALSE)))))))))),"")</f>
        <v/>
      </c>
      <c r="S356" s="29" t="str">
        <f>IFERROR(R356*(IFERROR(VLOOKUP($S$321,'Banco de Dados'!$B$4:$J$50,4,FALSE),"ERRO")),"")</f>
        <v/>
      </c>
      <c r="T356" s="29" t="str">
        <f t="shared" si="226"/>
        <v/>
      </c>
      <c r="U356" s="103" t="str">
        <f>IFERROR(T356*(C356*(PRINCIPAL!$G$95/100))*0.47*(44/12),"")</f>
        <v/>
      </c>
      <c r="V356" s="103" t="str">
        <f t="shared" si="202"/>
        <v/>
      </c>
      <c r="W356" s="30" t="str">
        <f>IFERROR(IF(AND(PRINCIPAL!$H$96&lt;&gt;"",OR(L356=PRINCIPAL!$I$96,L356=PRINCIPAL!$I$96+PRINCIPAL!$I$96,L356=PRINCIPAL!$I$96+PRINCIPAL!$I$96+PRINCIPAL!$I$96)),0,IF(AND(PRINCIPAL!$H$96&lt;&gt;"",L356=PRINCIPAL!$J$96),VLOOKUP($X$321,'Banco de Dados'!$B$4:$J$50,8,FALSE)*PRINCIPAL!$H$96*(1-(PRINCIPAL!$K$96/100)),IF(AND(PRINCIPAL!$H$96&lt;&gt;"",L356=PRINCIPAL!$L$96),VLOOKUP($X$321,'Banco de Dados'!$B$4:$J$50,8,FALSE)*PRINCIPAL!$H$96*(1-(PRINCIPAL!$M$96/100)),IF(AND(PRINCIPAL!$H$96&lt;&gt;"",L356=PRINCIPAL!$N$96),VLOOKUP($X$321,'Banco de Dados'!$B$4:$J$50,8,FALSE)*PRINCIPAL!$H$96*(1-(PRINCIPAL!$O$96/100)),IF(PRINCIPAL!$H$96&lt;&gt;"",VLOOKUP($X$321,'Banco de Dados'!$B$4:$J$50,8,FALSE)*PRINCIPAL!$H$96,IF(OR(L356=PRINCIPAL!$I$96,L356=PRINCIPAL!$I$96+PRINCIPAL!$I$96,L356=PRINCIPAL!$I$96+PRINCIPAL!$I$96+PRINCIPAL!$I$96),0,IF(L356=PRINCIPAL!$J$96,VLOOKUP($X$321,'Banco de Dados'!$B$4:$J$50,6,FALSE)*(1-(PRINCIPAL!$K$96/100)),IF(L356=PRINCIPAL!$L$96,VLOOKUP($X$321,'Banco de Dados'!$B$4:$J$50,6,FALSE)*(1-(PRINCIPAL!$M$96/100)),IF(L356=PRINCIPAL!$N$96,VLOOKUP($X$321,'Banco de Dados'!$B$4:$J$50,6,FALSE)*(1-(PRINCIPAL!$O$96/100)),VLOOKUP($X$321,'Banco de Dados'!$B$4:$J$50,6,FALSE)))))))))),"")</f>
        <v/>
      </c>
      <c r="X356" s="29" t="str">
        <f>IFERROR(W356*(IFERROR(VLOOKUP($X$321,'Banco de Dados'!$B$4:$J$50,4,FALSE),"ERRO")),"")</f>
        <v/>
      </c>
      <c r="Y356" s="29" t="str">
        <f t="shared" si="220"/>
        <v/>
      </c>
      <c r="Z356" s="103" t="str">
        <f>IFERROR(Y356*(C356*(PRINCIPAL!$G$96/100))*0.47*(44/12),"")</f>
        <v/>
      </c>
      <c r="AA356" s="111" t="str">
        <f t="shared" si="221"/>
        <v/>
      </c>
      <c r="AB356" s="30" t="str">
        <f>IFERROR(IF(AND(PRINCIPAL!$H$97&lt;&gt;"",OR(L356=PRINCIPAL!$I$97,L356=PRINCIPAL!$I$97+PRINCIPAL!$I$97,L356=PRINCIPAL!$I$97+PRINCIPAL!$I$97+PRINCIPAL!$I$97)),0,IF(AND(PRINCIPAL!$H$97&lt;&gt;"",L356=PRINCIPAL!$J$97),VLOOKUP($AC$321,'Banco de Dados'!$B$4:$J$50,8,FALSE)*PRINCIPAL!$H$97*(1-(PRINCIPAL!$K$97/100)),IF(AND(PRINCIPAL!$H$97&lt;&gt;"",L356=PRINCIPAL!$L$97),VLOOKUP($AC$321,'Banco de Dados'!$B$4:$J$50,8,FALSE)*PRINCIPAL!$H$97*(1-(PRINCIPAL!$M$97/100)),IF(AND(PRINCIPAL!$H$97&lt;&gt;"",L356=PRINCIPAL!$N$97),VLOOKUP($AC$321,'Banco de Dados'!$B$4:$J$50,8,FALSE)*PRINCIPAL!$H$97*(1-(PRINCIPAL!$O$97/100)),IF(PRINCIPAL!$H$97&lt;&gt;"",VLOOKUP($AC$321,'Banco de Dados'!$B$4:$J$50,8,FALSE)*PRINCIPAL!$H$97,IF(OR(L356=PRINCIPAL!$I$97,L356=PRINCIPAL!$I$97+PRINCIPAL!$I$97,L356=PRINCIPAL!$I$97+PRINCIPAL!$I$97+PRINCIPAL!$I$97),0,IF(L356=PRINCIPAL!$J$97,VLOOKUP($AC$321,'Banco de Dados'!$B$4:$J$50,6,FALSE)*(1-(PRINCIPAL!$K$97/100)),IF(L356=PRINCIPAL!$L$97,VLOOKUP($AC$321,'Banco de Dados'!$B$4:$J$50,6,FALSE)*(1-(PRINCIPAL!$M$97/100)),IF(L356=PRINCIPAL!$N$97,VLOOKUP($AC$321,'Banco de Dados'!$B$4:$J$50,6,FALSE)*(1-(PRINCIPAL!$O$97/100)),VLOOKUP($AC$321,'Banco de Dados'!$B$4:$J$50,6,FALSE)))))))))),"")</f>
        <v/>
      </c>
      <c r="AC356" s="29" t="str">
        <f>IFERROR(AB356*(IFERROR(VLOOKUP($AC$321,'Banco de Dados'!$B$4:$J$50,4,FALSE),"ERRO")),"")</f>
        <v/>
      </c>
      <c r="AD356" s="29" t="str">
        <f t="shared" si="211"/>
        <v/>
      </c>
      <c r="AE356" s="103" t="str">
        <f>IFERROR(AD356*(C356*(PRINCIPAL!$G$97/100))*0.47*(44/12),"")</f>
        <v/>
      </c>
      <c r="AF356" s="111" t="str">
        <f t="shared" si="212"/>
        <v/>
      </c>
      <c r="AG356" s="30" t="str">
        <f>IFERROR(IF(AND(PRINCIPAL!$H$98&lt;&gt;"",OR(L356=PRINCIPAL!$I$98,L356=PRINCIPAL!$I$98+PRINCIPAL!$I$98,L356=PRINCIPAL!$I$98+PRINCIPAL!$I$98+PRINCIPAL!$I$98)),0,IF(AND(PRINCIPAL!$H$98&lt;&gt;"",L356=PRINCIPAL!$J$98),VLOOKUP($AH$321,'Banco de Dados'!$B$4:$J$50,8,FALSE)*PRINCIPAL!$H$98*(1-(PRINCIPAL!$K$98/100)),IF(AND(PRINCIPAL!$H$98&lt;&gt;"",L356=PRINCIPAL!$L$98),VLOOKUP($AH$321,'Banco de Dados'!$B$4:$J$50,8,FALSE)*PRINCIPAL!$H$98*(1-(PRINCIPAL!$M$98/100)),IF(AND(PRINCIPAL!$H$98&lt;&gt;"",L356=PRINCIPAL!$N$98),VLOOKUP($AH$321,'Banco de Dados'!$B$4:$J$50,8,FALSE)*PRINCIPAL!$H$98*(1-(PRINCIPAL!$O$98/100)),IF(PRINCIPAL!$H$98&lt;&gt;"",VLOOKUP($AH$321,'Banco de Dados'!$B$4:$J$50,8,FALSE)*PRINCIPAL!$H$98,IF(OR(L356=PRINCIPAL!$I$98,L356=PRINCIPAL!$I$98+PRINCIPAL!$I$98,L356=PRINCIPAL!$I$98+PRINCIPAL!$I$98+PRINCIPAL!$I$98),0,IF(L356=PRINCIPAL!$J$98,VLOOKUP($AH$321,'Banco de Dados'!$B$4:$J$50,6,FALSE)*(1-(PRINCIPAL!$K$98/100)),IF(L356=PRINCIPAL!$L$98,VLOOKUP($AH$321,'Banco de Dados'!$B$4:$J$50,6,FALSE)*(1-(PRINCIPAL!$M$98/100)),IF(L356=PRINCIPAL!$N$98,VLOOKUP($AH$321,'Banco de Dados'!$B$4:$J$50,6,FALSE)*(1-(PRINCIPAL!$O$98/100)),VLOOKUP($AH$321,'Banco de Dados'!$B$4:$J$50,6,FALSE)))))))))),"")</f>
        <v/>
      </c>
      <c r="AH356" s="29" t="str">
        <f>IFERROR(AG356*(IFERROR(VLOOKUP($AH$321,'Banco de Dados'!$B$4:$J$50,4,FALSE),"ERRO")),"")</f>
        <v/>
      </c>
      <c r="AI356" s="29" t="str">
        <f t="shared" si="213"/>
        <v/>
      </c>
      <c r="AJ356" s="103" t="str">
        <f>IFERROR(AI356*(C356*(PRINCIPAL!$G$98/100))*0.47*(44/12),"")</f>
        <v/>
      </c>
      <c r="AK356" s="111" t="str">
        <f t="shared" si="222"/>
        <v/>
      </c>
      <c r="AL356" s="30" t="str">
        <f>IFERROR(IF(AND(PRINCIPAL!$H$99&lt;&gt;"",OR(L356=PRINCIPAL!$I$99,L356=PRINCIPAL!$I$99+PRINCIPAL!$I$99,L356=PRINCIPAL!$I$99+PRINCIPAL!$I$99+PRINCIPAL!$I$99)),0,IF(AND(PRINCIPAL!$H$99&lt;&gt;"",L356=PRINCIPAL!$J$99),VLOOKUP($AM$321,'Banco de Dados'!$B$4:$J$50,8,FALSE)*PRINCIPAL!$H$99*(1-(PRINCIPAL!$K$99/100)),IF(AND(PRINCIPAL!$H$99&lt;&gt;"",L356=PRINCIPAL!$L$99),VLOOKUP($AM$321,'Banco de Dados'!$B$4:$J$50,8,FALSE)*PRINCIPAL!$H$99*(1-(PRINCIPAL!$M$99/100)),IF(AND(PRINCIPAL!$H$99&lt;&gt;"",L356=PRINCIPAL!$N$99),VLOOKUP($AM$321,'Banco de Dados'!$B$4:$J$50,8,FALSE)*PRINCIPAL!$H$99*(1-(PRINCIPAL!$O$99/100)),IF(PRINCIPAL!$H$99&lt;&gt;"",VLOOKUP($AM$321,'Banco de Dados'!$B$4:$J$50,8,FALSE)*PRINCIPAL!$H$99,IF(OR(L356=PRINCIPAL!$I$99,L356=PRINCIPAL!$I$99+PRINCIPAL!$I$99,L356=PRINCIPAL!$I$99+PRINCIPAL!$I$99+PRINCIPAL!$I$99),0,IF(L356=PRINCIPAL!$J$99,VLOOKUP($AM$321,'Banco de Dados'!$B$4:$J$50,6,FALSE)*(1-(PRINCIPAL!$K$99/100)),IF(L356=PRINCIPAL!$L$99,VLOOKUP($AM$321,'Banco de Dados'!$B$4:$J$50,6,FALSE)*(1-(PRINCIPAL!$M$99/100)),IF(L356=PRINCIPAL!$N$99,VLOOKUP($AM$321,'Banco de Dados'!$B$4:$J$50,6,FALSE)*(1-(PRINCIPAL!$O$99/100)),VLOOKUP($AM$321,'Banco de Dados'!$B$4:$J$50,6,FALSE)))))))))),"")</f>
        <v/>
      </c>
      <c r="AM356" s="29" t="str">
        <f>IFERROR(AL356*(IFERROR(VLOOKUP($AM$321,'Banco de Dados'!$B$4:$J$50,4,FALSE),"ERRO")),"")</f>
        <v/>
      </c>
      <c r="AN356" s="29" t="str">
        <f t="shared" si="214"/>
        <v/>
      </c>
      <c r="AO356" s="103" t="str">
        <f>IFERROR(AN356*(C356*(PRINCIPAL!$G$99/100))*0.47*(44/12),"")</f>
        <v/>
      </c>
      <c r="AP356" s="111" t="str">
        <f t="shared" si="215"/>
        <v/>
      </c>
      <c r="AQ356" s="30" t="str">
        <f>IFERROR(IF(AND(PRINCIPAL!$H$100&lt;&gt;"",OR(L356=PRINCIPAL!$I$100,L356=PRINCIPAL!$I$100+PRINCIPAL!$I$100,L356=PRINCIPAL!$I$100+PRINCIPAL!$I$100+PRINCIPAL!$I$100)),0,IF(AND(PRINCIPAL!$H$100&lt;&gt;"",L356=PRINCIPAL!$J$100),VLOOKUP($AR$321,'Banco de Dados'!$B$4:$J$50,8,FALSE)*PRINCIPAL!$H$100*(1-(PRINCIPAL!$K$100/100)),IF(AND(PRINCIPAL!$H$100&lt;&gt;"",L356=PRINCIPAL!$L$100),VLOOKUP($AR$321,'Banco de Dados'!$B$4:$J$50,8,FALSE)*PRINCIPAL!$H$100*(1-(PRINCIPAL!$M$100/100)),IF(AND(PRINCIPAL!$H$100&lt;&gt;"",L356=PRINCIPAL!$N$100),VLOOKUP($AR$321,'Banco de Dados'!$B$4:$J$50,8,FALSE)*PRINCIPAL!$H$100*(1-(PRINCIPAL!$O$100/100)),IF(PRINCIPAL!$H$100&lt;&gt;"",VLOOKUP($AR$321,'Banco de Dados'!$B$4:$J$50,8,FALSE)*PRINCIPAL!$H$100,IF(OR(L356=PRINCIPAL!$I$100,L356=PRINCIPAL!$I$100+PRINCIPAL!$I$100,L356=PRINCIPAL!$I$100+PRINCIPAL!$I$100+PRINCIPAL!$I$100),0,IF(L356=PRINCIPAL!$J$100,VLOOKUP($AR$321,'Banco de Dados'!$B$4:$J$50,6,FALSE)*(1-(PRINCIPAL!$K$100/100)),IF(L356=PRINCIPAL!$L$100,VLOOKUP($AR$321,'Banco de Dados'!$B$4:$J$50,6,FALSE)*(1-(PRINCIPAL!$M$100/100)),IF(L356=PRINCIPAL!$N$100,VLOOKUP($AR$321,'Banco de Dados'!$B$4:$J$50,6,FALSE)*(1-(PRINCIPAL!$O$100/100)),VLOOKUP($AR$321,'Banco de Dados'!$B$4:$J$50,6,FALSE)))))))))),"")</f>
        <v/>
      </c>
      <c r="AR356" s="29" t="str">
        <f>IFERROR(AQ356*(IFERROR(VLOOKUP($AR$321,'Banco de Dados'!$B$4:$J$50,4,FALSE),"ERRO")),"")</f>
        <v/>
      </c>
      <c r="AS356" s="29" t="str">
        <f t="shared" si="216"/>
        <v/>
      </c>
      <c r="AT356" s="103" t="str">
        <f>IFERROR(AS356*(C356*(PRINCIPAL!$G$100/100))*0.47*(44/12),"")</f>
        <v/>
      </c>
      <c r="AU356" s="111" t="str">
        <f t="shared" si="217"/>
        <v/>
      </c>
      <c r="AV356" s="30" t="str">
        <f>IFERROR(IF(AND(PRINCIPAL!$H$101&lt;&gt;"",OR(L356=PRINCIPAL!$I$101,L356=PRINCIPAL!$I$101+PRINCIPAL!$I$101,L356=PRINCIPAL!$I$101+PRINCIPAL!$I$101+PRINCIPAL!$I$101)),0,IF(AND(PRINCIPAL!$H$101&lt;&gt;"",L356=PRINCIPAL!$J$101),VLOOKUP($AW$321,'Banco de Dados'!$B$4:$J$50,8,FALSE)*PRINCIPAL!$H$101*(1-(PRINCIPAL!$K$101/100)),IF(AND(PRINCIPAL!$H$101&lt;&gt;"",L356=PRINCIPAL!$L$101),VLOOKUP($AW$321,'Banco de Dados'!$B$4:$J$50,8,FALSE)*PRINCIPAL!$H$101*(1-(PRINCIPAL!$M$101/100)),IF(AND(PRINCIPAL!$H$101&lt;&gt;"",L356=PRINCIPAL!$N$101),VLOOKUP($AW$321,'Banco de Dados'!$B$4:$J$50,8,FALSE)*PRINCIPAL!$H$101*(1-(PRINCIPAL!$O$101/100)),IF(PRINCIPAL!$H$101&lt;&gt;"",VLOOKUP($AW$321,'Banco de Dados'!$B$4:$J$50,8,FALSE)*PRINCIPAL!$H$101,IF(OR(L356=PRINCIPAL!$I$101,L356=PRINCIPAL!$I$101+PRINCIPAL!$I$101,L356=PRINCIPAL!$I$101+PRINCIPAL!$I$101+PRINCIPAL!$I$101),0,IF(L356=PRINCIPAL!$J$101,VLOOKUP($AW$321,'Banco de Dados'!$B$4:$J$50,6,FALSE)*(1-(PRINCIPAL!$K$101/100)),IF(L356=PRINCIPAL!$L$101,VLOOKUP($AW$321,'Banco de Dados'!$B$4:$J$50,6,FALSE)*(1-(PRINCIPAL!$M$101/100)),IF(L356=PRINCIPAL!$N$101,VLOOKUP($AW$321,'Banco de Dados'!$B$4:$J$50,6,FALSE)*(1-(PRINCIPAL!$O$101/100)),VLOOKUP($AW$321,'Banco de Dados'!$B$4:$J$50,6,FALSE)))))))))),"")</f>
        <v/>
      </c>
      <c r="AW356" s="29" t="str">
        <f>IFERROR(AV356*(IFERROR(VLOOKUP($AW$321,'Banco de Dados'!$B$4:$J$50,4,FALSE),"ERRO")),"")</f>
        <v/>
      </c>
      <c r="AX356" s="29" t="str">
        <f t="shared" si="218"/>
        <v/>
      </c>
      <c r="AY356" s="103" t="str">
        <f>IFERROR(AX356*(C356*(PRINCIPAL!$G$101/100))*0.47*(44/12),"")</f>
        <v/>
      </c>
      <c r="AZ356" s="111" t="str">
        <f t="shared" si="223"/>
        <v/>
      </c>
      <c r="BA356" s="30" t="str">
        <f>IFERROR(IF(AND(PRINCIPAL!$H$102&lt;&gt;"",OR(L356=PRINCIPAL!$I$102,L356=PRINCIPAL!$I$102+PRINCIPAL!$I$102,L356=PRINCIPAL!$I$102+PRINCIPAL!$I$102+PRINCIPAL!$I$102)),0,IF(AND(PRINCIPAL!$H$102&lt;&gt;"",L356=PRINCIPAL!$J$102),VLOOKUP($BB$321,'Banco de Dados'!$B$4:$J$50,8,FALSE)*PRINCIPAL!$H$102*(1-(PRINCIPAL!$K$102/100)),IF(AND(PRINCIPAL!$H$102&lt;&gt;"",L356=PRINCIPAL!$L$102),VLOOKUP($BB$321,'Banco de Dados'!$B$4:$J$50,8,FALSE)*PRINCIPAL!$H$102*(1-(PRINCIPAL!$M$102/100)),IF(AND(PRINCIPAL!$H$102&lt;&gt;"",L356=PRINCIPAL!$N$102),VLOOKUP($BB$321,'Banco de Dados'!$B$4:$J$50,8,FALSE)*PRINCIPAL!$H$102*(1-(PRINCIPAL!$O$102/100)),IF(PRINCIPAL!$H$102&lt;&gt;"",VLOOKUP($BB$321,'Banco de Dados'!$B$4:$J$50,8,FALSE)*PRINCIPAL!$H$102,IF(OR(L356=PRINCIPAL!$I$102,L356=PRINCIPAL!$I$102+PRINCIPAL!$I$102,L356=PRINCIPAL!$I$102+PRINCIPAL!$I$102+PRINCIPAL!$I$102),0,IF(L356=PRINCIPAL!$J$102,VLOOKUP($BB$321,'Banco de Dados'!$B$4:$J$50,6,FALSE)*(1-(PRINCIPAL!$K$102/100)),IF(L356=PRINCIPAL!$L$102,VLOOKUP($BB$321,'Banco de Dados'!$B$4:$J$50,6,FALSE)*(1-(PRINCIPAL!$M$102/100)),IF(L356=PRINCIPAL!$N$102,VLOOKUP($BB$321,'Banco de Dados'!$B$4:$J$50,6,FALSE)*(1-(PRINCIPAL!$O$102/100)),VLOOKUP($BB$321,'Banco de Dados'!$B$4:$J$50,6,FALSE)))))))))),"")</f>
        <v/>
      </c>
      <c r="BB356" s="29" t="str">
        <f>IFERROR(BA356*(IFERROR(VLOOKUP($BB$321,'Banco de Dados'!$B$4:$J$50,4,FALSE),"ERRO")),"")</f>
        <v/>
      </c>
      <c r="BC356" s="29" t="str">
        <f t="shared" si="224"/>
        <v/>
      </c>
      <c r="BD356" s="103" t="str">
        <f>IFERROR(BC356*(C356*(PRINCIPAL!$G$102/100))*0.47*(44/12),"")</f>
        <v/>
      </c>
      <c r="BE356" s="111" t="str">
        <f t="shared" si="203"/>
        <v/>
      </c>
      <c r="BF356" s="30" t="str">
        <f>IFERROR(IF(AND(PRINCIPAL!$H$103&lt;&gt;"",OR(L356=PRINCIPAL!$I$103,L356=PRINCIPAL!$I$103+PRINCIPAL!$I$103,L356=PRINCIPAL!$I$103+PRINCIPAL!$I$103+PRINCIPAL!$I$103)),0,IF(AND(PRINCIPAL!$H$103&lt;&gt;"",L356=PRINCIPAL!$J$103),VLOOKUP($BG$321,'Banco de Dados'!$B$4:$J$50,8,FALSE)*PRINCIPAL!$H$103*(1-(PRINCIPAL!$K$103/100)),IF(AND(PRINCIPAL!$H$103&lt;&gt;"",L356=PRINCIPAL!$L$103),VLOOKUP($BG$321,'Banco de Dados'!$B$4:$J$50,8,FALSE)*PRINCIPAL!$H$103*(1-(PRINCIPAL!$M$103/100)),IF(AND(PRINCIPAL!$H$103&lt;&gt;"",L356=PRINCIPAL!$N$103),VLOOKUP($BG$321,'Banco de Dados'!$B$4:$J$50,8,FALSE)*PRINCIPAL!$H$103*(1-(PRINCIPAL!$O$103/100)),IF(PRINCIPAL!$H$103&lt;&gt;"",VLOOKUP($BG$321,'Banco de Dados'!$B$4:$J$50,8,FALSE)*PRINCIPAL!$H$103,IF(OR(L356=PRINCIPAL!$I$103,L356=PRINCIPAL!$I$103+PRINCIPAL!$I$103,L356=PRINCIPAL!$I$103+PRINCIPAL!$I$103+PRINCIPAL!$I$103),0,IF(L356=PRINCIPAL!$J$103,VLOOKUP($BG$321,'Banco de Dados'!$B$4:$J$50,6,FALSE)*(1-(PRINCIPAL!$K$103/100)),IF(L356=PRINCIPAL!$L$103,VLOOKUP($BG$321,'Banco de Dados'!$B$4:$J$50,6,FALSE)*(1-(PRINCIPAL!$M$103/100)),IF(L356=PRINCIPAL!$N$103,VLOOKUP($BG$321,'Banco de Dados'!$B$4:$J$50,6,FALSE)*(1-(PRINCIPAL!$O$103/100)),VLOOKUP($BG$321,'Banco de Dados'!$B$4:$J$50,6,FALSE)))))))))),"")</f>
        <v/>
      </c>
      <c r="BG356" s="29" t="str">
        <f>IFERROR(BF356*(IFERROR(VLOOKUP($BG$321,'Banco de Dados'!$B$4:$J$50,4,FALSE),"ERRO")),"")</f>
        <v/>
      </c>
      <c r="BH356" s="29" t="str">
        <f t="shared" si="219"/>
        <v/>
      </c>
      <c r="BI356" s="103" t="str">
        <f>IFERROR(BH356*(C356*(PRINCIPAL!$G$103/100))*0.47*(44/12),"")</f>
        <v/>
      </c>
      <c r="BJ356" s="102" t="str">
        <f t="shared" si="204"/>
        <v/>
      </c>
    </row>
    <row r="357" spans="2:62" ht="12.75" customHeight="1" x14ac:dyDescent="0.3">
      <c r="B357" s="326">
        <f t="shared" si="205"/>
        <v>2054</v>
      </c>
      <c r="C357" s="340"/>
      <c r="D357" s="1"/>
      <c r="E357" s="118">
        <v>34</v>
      </c>
      <c r="F357" s="24" t="str">
        <f>IFERROR(VLOOKUP($G$321,'Banco de Dados'!$B$4:$J$50,6,FALSE),"")</f>
        <v/>
      </c>
      <c r="G357" s="25" t="str">
        <f>IFERROR(F357*(IFERROR(VLOOKUP($G$321,'Banco de Dados'!$B$4:$J$50,4,FALSE),"ERRO")),"")</f>
        <v/>
      </c>
      <c r="H357" s="25" t="str">
        <f t="shared" si="206"/>
        <v/>
      </c>
      <c r="I357" s="103" t="str">
        <f t="shared" si="207"/>
        <v/>
      </c>
      <c r="J357" s="117" t="str">
        <f t="shared" si="208"/>
        <v/>
      </c>
      <c r="K357" s="1"/>
      <c r="L357" s="91">
        <v>34</v>
      </c>
      <c r="M357" s="24" t="str">
        <f>IFERROR(IF(AND(PRINCIPAL!$H$94&lt;&gt;"",OR(L357=PRINCIPAL!$I$94,L357=PRINCIPAL!$I$94+PRINCIPAL!$I$94,L357=PRINCIPAL!$I$94+PRINCIPAL!$I$94+PRINCIPAL!$I$94)),0,IF(AND(PRINCIPAL!$H$94&lt;&gt;"",L357=PRINCIPAL!$J$94),VLOOKUP($N$321,'Banco de Dados'!$B$4:$J$50,8,FALSE)*PRINCIPAL!$H$94*(1-(PRINCIPAL!$K$94/100)),IF(AND(PRINCIPAL!$H$94&lt;&gt;"",L357=PRINCIPAL!$L$94),VLOOKUP($N$321,'Banco de Dados'!$B$4:$J$50,8,FALSE)*PRINCIPAL!$H$94*(1-(PRINCIPAL!$M$94/100)),IF(AND(PRINCIPAL!$H$94&lt;&gt;"",L357=PRINCIPAL!$N$94),VLOOKUP($N$321,'Banco de Dados'!$B$4:$J$50,8,FALSE)*PRINCIPAL!$H$94*(1-(PRINCIPAL!$O$94/100)),IF(PRINCIPAL!$H$94&lt;&gt;"",VLOOKUP($N$321,'Banco de Dados'!$B$4:$J$50,8,FALSE)*PRINCIPAL!$H$94,IF(OR(L357=PRINCIPAL!$I$94,L357=PRINCIPAL!$I$94+PRINCIPAL!$I$94,L357=PRINCIPAL!$I$94+PRINCIPAL!$I$94+PRINCIPAL!$I$94),0,IF(L357=PRINCIPAL!$J$94,VLOOKUP($N$321,'Banco de Dados'!$B$4:$J$50,6,FALSE)*(1-(PRINCIPAL!$K$94/100)),IF(L357=PRINCIPAL!$L$94,VLOOKUP($N$321,'Banco de Dados'!$B$4:$J$50,6,FALSE)*(1-(PRINCIPAL!$M$94/100)),IF(L357=PRINCIPAL!$N$94,VLOOKUP($N$321,'Banco de Dados'!$B$4:$J$50,6,FALSE)*(1-(PRINCIPAL!$O$94/100)),VLOOKUP($N$321,'Banco de Dados'!$B$4:$J$50,6,FALSE)))))))))),"")</f>
        <v/>
      </c>
      <c r="N357" s="25" t="str">
        <f>IFERROR(M357*(IFERROR(VLOOKUP($N$321,'Banco de Dados'!$B$4:$J$50,4,FALSE),"ERRO")),"")</f>
        <v/>
      </c>
      <c r="O357" s="25" t="str">
        <f t="shared" si="227"/>
        <v/>
      </c>
      <c r="P357" s="103" t="str">
        <f>IFERROR(O357*(C357*(PRINCIPAL!$G$94/100))*0.47*(44/12),"")</f>
        <v/>
      </c>
      <c r="Q357" s="107" t="str">
        <f t="shared" si="229"/>
        <v/>
      </c>
      <c r="R357" s="39" t="str">
        <f>IFERROR(IF(AND(PRINCIPAL!$H$95&lt;&gt;"",OR(L357=PRINCIPAL!$I$95,L357=PRINCIPAL!$I$95+PRINCIPAL!$I$95,L357=PRINCIPAL!$I$95+PRINCIPAL!$I$95+PRINCIPAL!$I$95)),0,IF(AND(PRINCIPAL!$H$95&lt;&gt;"",L357=PRINCIPAL!$J$95),VLOOKUP($S$321,'Banco de Dados'!$B$4:$J$50,8,FALSE)*PRINCIPAL!$H$95*(1-(PRINCIPAL!$K$95/100)),IF(AND(PRINCIPAL!$H$95&lt;&gt;"",L357=PRINCIPAL!$L$95),VLOOKUP($S$321,'Banco de Dados'!$B$4:$J$50,8,FALSE)*PRINCIPAL!$H$95*(1-(PRINCIPAL!$M$95/100)),IF(AND(PRINCIPAL!$H$95&lt;&gt;"",L357=PRINCIPAL!$N$95),VLOOKUP($S$321,'Banco de Dados'!$B$4:$J$50,8,FALSE)*PRINCIPAL!$H$95*(1-(PRINCIPAL!$O$95/100)),IF(PRINCIPAL!$H$95&lt;&gt;"",VLOOKUP($S$321,'Banco de Dados'!$B$4:$J$50,8,FALSE)*PRINCIPAL!$H$95,IF(OR(L357=PRINCIPAL!$I$95,L357=PRINCIPAL!$I$95+PRINCIPAL!$I$95,L357=PRINCIPAL!$I$95+PRINCIPAL!$I$95+PRINCIPAL!$I$95),0,IF(L357=PRINCIPAL!$J$95,VLOOKUP($S$321,'Banco de Dados'!$B$4:$J$50,6,FALSE)*(1-(PRINCIPAL!$K$95/100)),IF(L357=PRINCIPAL!$L$95,VLOOKUP($S$321,'Banco de Dados'!$B$4:$J$50,6,FALSE)*(1-(PRINCIPAL!$M$95/100)),IF(L357=PRINCIPAL!$N$95,VLOOKUP($S$321,'Banco de Dados'!$B$4:$J$50,6,FALSE)*(1-(PRINCIPAL!$O$95/100)),VLOOKUP($S$321,'Banco de Dados'!$B$4:$J$50,6,FALSE)))))))))),"")</f>
        <v/>
      </c>
      <c r="S357" s="29" t="str">
        <f>IFERROR(R357*(IFERROR(VLOOKUP($S$321,'Banco de Dados'!$B$4:$J$50,4,FALSE),"ERRO")),"")</f>
        <v/>
      </c>
      <c r="T357" s="29" t="str">
        <f t="shared" si="226"/>
        <v/>
      </c>
      <c r="U357" s="103" t="str">
        <f>IFERROR(T357*(C357*(PRINCIPAL!$G$95/100))*0.47*(44/12),"")</f>
        <v/>
      </c>
      <c r="V357" s="111" t="str">
        <f t="shared" si="202"/>
        <v/>
      </c>
      <c r="W357" s="30" t="str">
        <f>IFERROR(IF(AND(PRINCIPAL!$H$96&lt;&gt;"",OR(L357=PRINCIPAL!$I$96,L357=PRINCIPAL!$I$96+PRINCIPAL!$I$96,L357=PRINCIPAL!$I$96+PRINCIPAL!$I$96+PRINCIPAL!$I$96)),0,IF(AND(PRINCIPAL!$H$96&lt;&gt;"",L357=PRINCIPAL!$J$96),VLOOKUP($X$321,'Banco de Dados'!$B$4:$J$50,8,FALSE)*PRINCIPAL!$H$96*(1-(PRINCIPAL!$K$96/100)),IF(AND(PRINCIPAL!$H$96&lt;&gt;"",L357=PRINCIPAL!$L$96),VLOOKUP($X$321,'Banco de Dados'!$B$4:$J$50,8,FALSE)*PRINCIPAL!$H$96*(1-(PRINCIPAL!$M$96/100)),IF(AND(PRINCIPAL!$H$96&lt;&gt;"",L357=PRINCIPAL!$N$96),VLOOKUP($X$321,'Banco de Dados'!$B$4:$J$50,8,FALSE)*PRINCIPAL!$H$96*(1-(PRINCIPAL!$O$96/100)),IF(PRINCIPAL!$H$96&lt;&gt;"",VLOOKUP($X$321,'Banco de Dados'!$B$4:$J$50,8,FALSE)*PRINCIPAL!$H$96,IF(OR(L357=PRINCIPAL!$I$96,L357=PRINCIPAL!$I$96+PRINCIPAL!$I$96,L357=PRINCIPAL!$I$96+PRINCIPAL!$I$96+PRINCIPAL!$I$96),0,IF(L357=PRINCIPAL!$J$96,VLOOKUP($X$321,'Banco de Dados'!$B$4:$J$50,6,FALSE)*(1-(PRINCIPAL!$K$96/100)),IF(L357=PRINCIPAL!$L$96,VLOOKUP($X$321,'Banco de Dados'!$B$4:$J$50,6,FALSE)*(1-(PRINCIPAL!$M$96/100)),IF(L357=PRINCIPAL!$N$96,VLOOKUP($X$321,'Banco de Dados'!$B$4:$J$50,6,FALSE)*(1-(PRINCIPAL!$O$96/100)),VLOOKUP($X$321,'Banco de Dados'!$B$4:$J$50,6,FALSE)))))))))),"")</f>
        <v/>
      </c>
      <c r="X357" s="29" t="str">
        <f>IFERROR(W357*(IFERROR(VLOOKUP($X$321,'Banco de Dados'!$B$4:$J$50,4,FALSE),"ERRO")),"")</f>
        <v/>
      </c>
      <c r="Y357" s="29" t="str">
        <f t="shared" si="220"/>
        <v/>
      </c>
      <c r="Z357" s="103" t="str">
        <f>IFERROR(Y357*(C357*(PRINCIPAL!$G$96/100))*0.47*(44/12),"")</f>
        <v/>
      </c>
      <c r="AA357" s="111" t="str">
        <f t="shared" si="221"/>
        <v/>
      </c>
      <c r="AB357" s="30" t="str">
        <f>IFERROR(IF(AND(PRINCIPAL!$H$97&lt;&gt;"",OR(L357=PRINCIPAL!$I$97,L357=PRINCIPAL!$I$97+PRINCIPAL!$I$97,L357=PRINCIPAL!$I$97+PRINCIPAL!$I$97+PRINCIPAL!$I$97)),0,IF(AND(PRINCIPAL!$H$97&lt;&gt;"",L357=PRINCIPAL!$J$97),VLOOKUP($AC$321,'Banco de Dados'!$B$4:$J$50,8,FALSE)*PRINCIPAL!$H$97*(1-(PRINCIPAL!$K$97/100)),IF(AND(PRINCIPAL!$H$97&lt;&gt;"",L357=PRINCIPAL!$L$97),VLOOKUP($AC$321,'Banco de Dados'!$B$4:$J$50,8,FALSE)*PRINCIPAL!$H$97*(1-(PRINCIPAL!$M$97/100)),IF(AND(PRINCIPAL!$H$97&lt;&gt;"",L357=PRINCIPAL!$N$97),VLOOKUP($AC$321,'Banco de Dados'!$B$4:$J$50,8,FALSE)*PRINCIPAL!$H$97*(1-(PRINCIPAL!$O$97/100)),IF(PRINCIPAL!$H$97&lt;&gt;"",VLOOKUP($AC$321,'Banco de Dados'!$B$4:$J$50,8,FALSE)*PRINCIPAL!$H$97,IF(OR(L357=PRINCIPAL!$I$97,L357=PRINCIPAL!$I$97+PRINCIPAL!$I$97,L357=PRINCIPAL!$I$97+PRINCIPAL!$I$97+PRINCIPAL!$I$97),0,IF(L357=PRINCIPAL!$J$97,VLOOKUP($AC$321,'Banco de Dados'!$B$4:$J$50,6,FALSE)*(1-(PRINCIPAL!$K$97/100)),IF(L357=PRINCIPAL!$L$97,VLOOKUP($AC$321,'Banco de Dados'!$B$4:$J$50,6,FALSE)*(1-(PRINCIPAL!$M$97/100)),IF(L357=PRINCIPAL!$N$97,VLOOKUP($AC$321,'Banco de Dados'!$B$4:$J$50,6,FALSE)*(1-(PRINCIPAL!$O$97/100)),VLOOKUP($AC$321,'Banco de Dados'!$B$4:$J$50,6,FALSE)))))))))),"")</f>
        <v/>
      </c>
      <c r="AC357" s="29" t="str">
        <f>IFERROR(AB357*(IFERROR(VLOOKUP($AC$321,'Banco de Dados'!$B$4:$J$50,4,FALSE),"ERRO")),"")</f>
        <v/>
      </c>
      <c r="AD357" s="29" t="str">
        <f t="shared" si="211"/>
        <v/>
      </c>
      <c r="AE357" s="103" t="str">
        <f>IFERROR(AD357*(C357*(PRINCIPAL!$G$97/100))*0.47*(44/12),"")</f>
        <v/>
      </c>
      <c r="AF357" s="111" t="str">
        <f t="shared" si="212"/>
        <v/>
      </c>
      <c r="AG357" s="30" t="str">
        <f>IFERROR(IF(AND(PRINCIPAL!$H$98&lt;&gt;"",OR(L357=PRINCIPAL!$I$98,L357=PRINCIPAL!$I$98+PRINCIPAL!$I$98,L357=PRINCIPAL!$I$98+PRINCIPAL!$I$98+PRINCIPAL!$I$98)),0,IF(AND(PRINCIPAL!$H$98&lt;&gt;"",L357=PRINCIPAL!$J$98),VLOOKUP($AH$321,'Banco de Dados'!$B$4:$J$50,8,FALSE)*PRINCIPAL!$H$98*(1-(PRINCIPAL!$K$98/100)),IF(AND(PRINCIPAL!$H$98&lt;&gt;"",L357=PRINCIPAL!$L$98),VLOOKUP($AH$321,'Banco de Dados'!$B$4:$J$50,8,FALSE)*PRINCIPAL!$H$98*(1-(PRINCIPAL!$M$98/100)),IF(AND(PRINCIPAL!$H$98&lt;&gt;"",L357=PRINCIPAL!$N$98),VLOOKUP($AH$321,'Banco de Dados'!$B$4:$J$50,8,FALSE)*PRINCIPAL!$H$98*(1-(PRINCIPAL!$O$98/100)),IF(PRINCIPAL!$H$98&lt;&gt;"",VLOOKUP($AH$321,'Banco de Dados'!$B$4:$J$50,8,FALSE)*PRINCIPAL!$H$98,IF(OR(L357=PRINCIPAL!$I$98,L357=PRINCIPAL!$I$98+PRINCIPAL!$I$98,L357=PRINCIPAL!$I$98+PRINCIPAL!$I$98+PRINCIPAL!$I$98),0,IF(L357=PRINCIPAL!$J$98,VLOOKUP($AH$321,'Banco de Dados'!$B$4:$J$50,6,FALSE)*(1-(PRINCIPAL!$K$98/100)),IF(L357=PRINCIPAL!$L$98,VLOOKUP($AH$321,'Banco de Dados'!$B$4:$J$50,6,FALSE)*(1-(PRINCIPAL!$M$98/100)),IF(L357=PRINCIPAL!$N$98,VLOOKUP($AH$321,'Banco de Dados'!$B$4:$J$50,6,FALSE)*(1-(PRINCIPAL!$O$98/100)),VLOOKUP($AH$321,'Banco de Dados'!$B$4:$J$50,6,FALSE)))))))))),"")</f>
        <v/>
      </c>
      <c r="AH357" s="29" t="str">
        <f>IFERROR(AG357*(IFERROR(VLOOKUP($AH$321,'Banco de Dados'!$B$4:$J$50,4,FALSE),"ERRO")),"")</f>
        <v/>
      </c>
      <c r="AI357" s="29" t="str">
        <f t="shared" si="213"/>
        <v/>
      </c>
      <c r="AJ357" s="103" t="str">
        <f>IFERROR(AI357*(C357*(PRINCIPAL!$G$98/100))*0.47*(44/12),"")</f>
        <v/>
      </c>
      <c r="AK357" s="111" t="str">
        <f t="shared" si="222"/>
        <v/>
      </c>
      <c r="AL357" s="30" t="str">
        <f>IFERROR(IF(AND(PRINCIPAL!$H$99&lt;&gt;"",OR(L357=PRINCIPAL!$I$99,L357=PRINCIPAL!$I$99+PRINCIPAL!$I$99,L357=PRINCIPAL!$I$99+PRINCIPAL!$I$99+PRINCIPAL!$I$99)),0,IF(AND(PRINCIPAL!$H$99&lt;&gt;"",L357=PRINCIPAL!$J$99),VLOOKUP($AM$321,'Banco de Dados'!$B$4:$J$50,8,FALSE)*PRINCIPAL!$H$99*(1-(PRINCIPAL!$K$99/100)),IF(AND(PRINCIPAL!$H$99&lt;&gt;"",L357=PRINCIPAL!$L$99),VLOOKUP($AM$321,'Banco de Dados'!$B$4:$J$50,8,FALSE)*PRINCIPAL!$H$99*(1-(PRINCIPAL!$M$99/100)),IF(AND(PRINCIPAL!$H$99&lt;&gt;"",L357=PRINCIPAL!$N$99),VLOOKUP($AM$321,'Banco de Dados'!$B$4:$J$50,8,FALSE)*PRINCIPAL!$H$99*(1-(PRINCIPAL!$O$99/100)),IF(PRINCIPAL!$H$99&lt;&gt;"",VLOOKUP($AM$321,'Banco de Dados'!$B$4:$J$50,8,FALSE)*PRINCIPAL!$H$99,IF(OR(L357=PRINCIPAL!$I$99,L357=PRINCIPAL!$I$99+PRINCIPAL!$I$99,L357=PRINCIPAL!$I$99+PRINCIPAL!$I$99+PRINCIPAL!$I$99),0,IF(L357=PRINCIPAL!$J$99,VLOOKUP($AM$321,'Banco de Dados'!$B$4:$J$50,6,FALSE)*(1-(PRINCIPAL!$K$99/100)),IF(L357=PRINCIPAL!$L$99,VLOOKUP($AM$321,'Banco de Dados'!$B$4:$J$50,6,FALSE)*(1-(PRINCIPAL!$M$99/100)),IF(L357=PRINCIPAL!$N$99,VLOOKUP($AM$321,'Banco de Dados'!$B$4:$J$50,6,FALSE)*(1-(PRINCIPAL!$O$99/100)),VLOOKUP($AM$321,'Banco de Dados'!$B$4:$J$50,6,FALSE)))))))))),"")</f>
        <v/>
      </c>
      <c r="AM357" s="29" t="str">
        <f>IFERROR(AL357*(IFERROR(VLOOKUP($AM$321,'Banco de Dados'!$B$4:$J$50,4,FALSE),"ERRO")),"")</f>
        <v/>
      </c>
      <c r="AN357" s="29" t="str">
        <f t="shared" si="214"/>
        <v/>
      </c>
      <c r="AO357" s="103" t="str">
        <f>IFERROR(AN357*(C357*(PRINCIPAL!$G$99/100))*0.47*(44/12),"")</f>
        <v/>
      </c>
      <c r="AP357" s="111" t="str">
        <f t="shared" si="215"/>
        <v/>
      </c>
      <c r="AQ357" s="30" t="str">
        <f>IFERROR(IF(AND(PRINCIPAL!$H$100&lt;&gt;"",OR(L357=PRINCIPAL!$I$100,L357=PRINCIPAL!$I$100+PRINCIPAL!$I$100,L357=PRINCIPAL!$I$100+PRINCIPAL!$I$100+PRINCIPAL!$I$100)),0,IF(AND(PRINCIPAL!$H$100&lt;&gt;"",L357=PRINCIPAL!$J$100),VLOOKUP($AR$321,'Banco de Dados'!$B$4:$J$50,8,FALSE)*PRINCIPAL!$H$100*(1-(PRINCIPAL!$K$100/100)),IF(AND(PRINCIPAL!$H$100&lt;&gt;"",L357=PRINCIPAL!$L$100),VLOOKUP($AR$321,'Banco de Dados'!$B$4:$J$50,8,FALSE)*PRINCIPAL!$H$100*(1-(PRINCIPAL!$M$100/100)),IF(AND(PRINCIPAL!$H$100&lt;&gt;"",L357=PRINCIPAL!$N$100),VLOOKUP($AR$321,'Banco de Dados'!$B$4:$J$50,8,FALSE)*PRINCIPAL!$H$100*(1-(PRINCIPAL!$O$100/100)),IF(PRINCIPAL!$H$100&lt;&gt;"",VLOOKUP($AR$321,'Banco de Dados'!$B$4:$J$50,8,FALSE)*PRINCIPAL!$H$100,IF(OR(L357=PRINCIPAL!$I$100,L357=PRINCIPAL!$I$100+PRINCIPAL!$I$100,L357=PRINCIPAL!$I$100+PRINCIPAL!$I$100+PRINCIPAL!$I$100),0,IF(L357=PRINCIPAL!$J$100,VLOOKUP($AR$321,'Banco de Dados'!$B$4:$J$50,6,FALSE)*(1-(PRINCIPAL!$K$100/100)),IF(L357=PRINCIPAL!$L$100,VLOOKUP($AR$321,'Banco de Dados'!$B$4:$J$50,6,FALSE)*(1-(PRINCIPAL!$M$100/100)),IF(L357=PRINCIPAL!$N$100,VLOOKUP($AR$321,'Banco de Dados'!$B$4:$J$50,6,FALSE)*(1-(PRINCIPAL!$O$100/100)),VLOOKUP($AR$321,'Banco de Dados'!$B$4:$J$50,6,FALSE)))))))))),"")</f>
        <v/>
      </c>
      <c r="AR357" s="29" t="str">
        <f>IFERROR(AQ357*(IFERROR(VLOOKUP($AR$321,'Banco de Dados'!$B$4:$J$50,4,FALSE),"ERRO")),"")</f>
        <v/>
      </c>
      <c r="AS357" s="29" t="str">
        <f t="shared" si="216"/>
        <v/>
      </c>
      <c r="AT357" s="103" t="str">
        <f>IFERROR(AS357*(C357*(PRINCIPAL!$G$100/100))*0.47*(44/12),"")</f>
        <v/>
      </c>
      <c r="AU357" s="111" t="str">
        <f t="shared" si="217"/>
        <v/>
      </c>
      <c r="AV357" s="30" t="str">
        <f>IFERROR(IF(AND(PRINCIPAL!$H$101&lt;&gt;"",OR(L357=PRINCIPAL!$I$101,L357=PRINCIPAL!$I$101+PRINCIPAL!$I$101,L357=PRINCIPAL!$I$101+PRINCIPAL!$I$101+PRINCIPAL!$I$101)),0,IF(AND(PRINCIPAL!$H$101&lt;&gt;"",L357=PRINCIPAL!$J$101),VLOOKUP($AW$321,'Banco de Dados'!$B$4:$J$50,8,FALSE)*PRINCIPAL!$H$101*(1-(PRINCIPAL!$K$101/100)),IF(AND(PRINCIPAL!$H$101&lt;&gt;"",L357=PRINCIPAL!$L$101),VLOOKUP($AW$321,'Banco de Dados'!$B$4:$J$50,8,FALSE)*PRINCIPAL!$H$101*(1-(PRINCIPAL!$M$101/100)),IF(AND(PRINCIPAL!$H$101&lt;&gt;"",L357=PRINCIPAL!$N$101),VLOOKUP($AW$321,'Banco de Dados'!$B$4:$J$50,8,FALSE)*PRINCIPAL!$H$101*(1-(PRINCIPAL!$O$101/100)),IF(PRINCIPAL!$H$101&lt;&gt;"",VLOOKUP($AW$321,'Banco de Dados'!$B$4:$J$50,8,FALSE)*PRINCIPAL!$H$101,IF(OR(L357=PRINCIPAL!$I$101,L357=PRINCIPAL!$I$101+PRINCIPAL!$I$101,L357=PRINCIPAL!$I$101+PRINCIPAL!$I$101+PRINCIPAL!$I$101),0,IF(L357=PRINCIPAL!$J$101,VLOOKUP($AW$321,'Banco de Dados'!$B$4:$J$50,6,FALSE)*(1-(PRINCIPAL!$K$101/100)),IF(L357=PRINCIPAL!$L$101,VLOOKUP($AW$321,'Banco de Dados'!$B$4:$J$50,6,FALSE)*(1-(PRINCIPAL!$M$101/100)),IF(L357=PRINCIPAL!$N$101,VLOOKUP($AW$321,'Banco de Dados'!$B$4:$J$50,6,FALSE)*(1-(PRINCIPAL!$O$101/100)),VLOOKUP($AW$321,'Banco de Dados'!$B$4:$J$50,6,FALSE)))))))))),"")</f>
        <v/>
      </c>
      <c r="AW357" s="29" t="str">
        <f>IFERROR(AV357*(IFERROR(VLOOKUP($AW$321,'Banco de Dados'!$B$4:$J$50,4,FALSE),"ERRO")),"")</f>
        <v/>
      </c>
      <c r="AX357" s="29" t="str">
        <f t="shared" si="218"/>
        <v/>
      </c>
      <c r="AY357" s="103" t="str">
        <f>IFERROR(AX357*(C357*(PRINCIPAL!$G$101/100))*0.47*(44/12),"")</f>
        <v/>
      </c>
      <c r="AZ357" s="111" t="str">
        <f t="shared" si="223"/>
        <v/>
      </c>
      <c r="BA357" s="30" t="str">
        <f>IFERROR(IF(AND(PRINCIPAL!$H$102&lt;&gt;"",OR(L357=PRINCIPAL!$I$102,L357=PRINCIPAL!$I$102+PRINCIPAL!$I$102,L357=PRINCIPAL!$I$102+PRINCIPAL!$I$102+PRINCIPAL!$I$102)),0,IF(AND(PRINCIPAL!$H$102&lt;&gt;"",L357=PRINCIPAL!$J$102),VLOOKUP($BB$321,'Banco de Dados'!$B$4:$J$50,8,FALSE)*PRINCIPAL!$H$102*(1-(PRINCIPAL!$K$102/100)),IF(AND(PRINCIPAL!$H$102&lt;&gt;"",L357=PRINCIPAL!$L$102),VLOOKUP($BB$321,'Banco de Dados'!$B$4:$J$50,8,FALSE)*PRINCIPAL!$H$102*(1-(PRINCIPAL!$M$102/100)),IF(AND(PRINCIPAL!$H$102&lt;&gt;"",L357=PRINCIPAL!$N$102),VLOOKUP($BB$321,'Banco de Dados'!$B$4:$J$50,8,FALSE)*PRINCIPAL!$H$102*(1-(PRINCIPAL!$O$102/100)),IF(PRINCIPAL!$H$102&lt;&gt;"",VLOOKUP($BB$321,'Banco de Dados'!$B$4:$J$50,8,FALSE)*PRINCIPAL!$H$102,IF(OR(L357=PRINCIPAL!$I$102,L357=PRINCIPAL!$I$102+PRINCIPAL!$I$102,L357=PRINCIPAL!$I$102+PRINCIPAL!$I$102+PRINCIPAL!$I$102),0,IF(L357=PRINCIPAL!$J$102,VLOOKUP($BB$321,'Banco de Dados'!$B$4:$J$50,6,FALSE)*(1-(PRINCIPAL!$K$102/100)),IF(L357=PRINCIPAL!$L$102,VLOOKUP($BB$321,'Banco de Dados'!$B$4:$J$50,6,FALSE)*(1-(PRINCIPAL!$M$102/100)),IF(L357=PRINCIPAL!$N$102,VLOOKUP($BB$321,'Banco de Dados'!$B$4:$J$50,6,FALSE)*(1-(PRINCIPAL!$O$102/100)),VLOOKUP($BB$321,'Banco de Dados'!$B$4:$J$50,6,FALSE)))))))))),"")</f>
        <v/>
      </c>
      <c r="BB357" s="29" t="str">
        <f>IFERROR(BA357*(IFERROR(VLOOKUP($BB$321,'Banco de Dados'!$B$4:$J$50,4,FALSE),"ERRO")),"")</f>
        <v/>
      </c>
      <c r="BC357" s="29" t="str">
        <f t="shared" si="224"/>
        <v/>
      </c>
      <c r="BD357" s="103" t="str">
        <f>IFERROR(BC357*(C357*(PRINCIPAL!$G$102/100))*0.47*(44/12),"")</f>
        <v/>
      </c>
      <c r="BE357" s="111" t="str">
        <f t="shared" si="203"/>
        <v/>
      </c>
      <c r="BF357" s="30" t="str">
        <f>IFERROR(IF(AND(PRINCIPAL!$H$103&lt;&gt;"",OR(L357=PRINCIPAL!$I$103,L357=PRINCIPAL!$I$103+PRINCIPAL!$I$103,L357=PRINCIPAL!$I$103+PRINCIPAL!$I$103+PRINCIPAL!$I$103)),0,IF(AND(PRINCIPAL!$H$103&lt;&gt;"",L357=PRINCIPAL!$J$103),VLOOKUP($BG$321,'Banco de Dados'!$B$4:$J$50,8,FALSE)*PRINCIPAL!$H$103*(1-(PRINCIPAL!$K$103/100)),IF(AND(PRINCIPAL!$H$103&lt;&gt;"",L357=PRINCIPAL!$L$103),VLOOKUP($BG$321,'Banco de Dados'!$B$4:$J$50,8,FALSE)*PRINCIPAL!$H$103*(1-(PRINCIPAL!$M$103/100)),IF(AND(PRINCIPAL!$H$103&lt;&gt;"",L357=PRINCIPAL!$N$103),VLOOKUP($BG$321,'Banco de Dados'!$B$4:$J$50,8,FALSE)*PRINCIPAL!$H$103*(1-(PRINCIPAL!$O$103/100)),IF(PRINCIPAL!$H$103&lt;&gt;"",VLOOKUP($BG$321,'Banco de Dados'!$B$4:$J$50,8,FALSE)*PRINCIPAL!$H$103,IF(OR(L357=PRINCIPAL!$I$103,L357=PRINCIPAL!$I$103+PRINCIPAL!$I$103,L357=PRINCIPAL!$I$103+PRINCIPAL!$I$103+PRINCIPAL!$I$103),0,IF(L357=PRINCIPAL!$J$103,VLOOKUP($BG$321,'Banco de Dados'!$B$4:$J$50,6,FALSE)*(1-(PRINCIPAL!$K$103/100)),IF(L357=PRINCIPAL!$L$103,VLOOKUP($BG$321,'Banco de Dados'!$B$4:$J$50,6,FALSE)*(1-(PRINCIPAL!$M$103/100)),IF(L357=PRINCIPAL!$N$103,VLOOKUP($BG$321,'Banco de Dados'!$B$4:$J$50,6,FALSE)*(1-(PRINCIPAL!$O$103/100)),VLOOKUP($BG$321,'Banco de Dados'!$B$4:$J$50,6,FALSE)))))))))),"")</f>
        <v/>
      </c>
      <c r="BG357" s="29" t="str">
        <f>IFERROR(BF357*(IFERROR(VLOOKUP($BG$321,'Banco de Dados'!$B$4:$J$50,4,FALSE),"ERRO")),"")</f>
        <v/>
      </c>
      <c r="BH357" s="29" t="str">
        <f t="shared" si="219"/>
        <v/>
      </c>
      <c r="BI357" s="103" t="str">
        <f>IFERROR(BH357*(C357*(PRINCIPAL!$G$103/100))*0.47*(44/12),"")</f>
        <v/>
      </c>
      <c r="BJ357" s="102" t="str">
        <f t="shared" si="204"/>
        <v/>
      </c>
    </row>
    <row r="358" spans="2:62" ht="12.75" customHeight="1" thickBot="1" x14ac:dyDescent="0.35">
      <c r="B358" s="327">
        <f t="shared" si="205"/>
        <v>2055</v>
      </c>
      <c r="C358" s="348"/>
      <c r="D358" s="1"/>
      <c r="E358" s="141">
        <v>35</v>
      </c>
      <c r="F358" s="93" t="str">
        <f>IFERROR(VLOOKUP($G$321,'Banco de Dados'!$B$4:$J$50,6,FALSE),"")</f>
        <v/>
      </c>
      <c r="G358" s="94" t="str">
        <f>IFERROR(F358*(IFERROR(VLOOKUP($G$321,'Banco de Dados'!$B$4:$J$50,4,FALSE),"ERRO")),"")</f>
        <v/>
      </c>
      <c r="H358" s="94" t="str">
        <f t="shared" si="206"/>
        <v/>
      </c>
      <c r="I358" s="104" t="str">
        <f t="shared" si="207"/>
        <v/>
      </c>
      <c r="J358" s="140" t="str">
        <f t="shared" si="208"/>
        <v/>
      </c>
      <c r="K358" s="1"/>
      <c r="L358" s="92">
        <v>35</v>
      </c>
      <c r="M358" s="93" t="str">
        <f>IFERROR(IF(AND(PRINCIPAL!$H$94&lt;&gt;"",OR(L358=PRINCIPAL!$I$94,L358=PRINCIPAL!$I$94+PRINCIPAL!$I$94,L358=PRINCIPAL!$I$94+PRINCIPAL!$I$94+PRINCIPAL!$I$94)),0,IF(AND(PRINCIPAL!$H$94&lt;&gt;"",L358=PRINCIPAL!$J$94),VLOOKUP($N$321,'Banco de Dados'!$B$4:$J$50,8,FALSE)*PRINCIPAL!$H$94*(1-(PRINCIPAL!$K$94/100)),IF(AND(PRINCIPAL!$H$94&lt;&gt;"",L358=PRINCIPAL!$L$94),VLOOKUP($N$321,'Banco de Dados'!$B$4:$J$50,8,FALSE)*PRINCIPAL!$H$94*(1-(PRINCIPAL!$M$94/100)),IF(AND(PRINCIPAL!$H$94&lt;&gt;"",L358=PRINCIPAL!$N$94),VLOOKUP($N$321,'Banco de Dados'!$B$4:$J$50,8,FALSE)*PRINCIPAL!$H$94*(1-(PRINCIPAL!$O$94/100)),IF(PRINCIPAL!$H$94&lt;&gt;"",VLOOKUP($N$321,'Banco de Dados'!$B$4:$J$50,8,FALSE)*PRINCIPAL!$H$94,IF(OR(L358=PRINCIPAL!$I$94,L358=PRINCIPAL!$I$94+PRINCIPAL!$I$94,L358=PRINCIPAL!$I$94+PRINCIPAL!$I$94+PRINCIPAL!$I$94),0,IF(L358=PRINCIPAL!$J$94,VLOOKUP($N$321,'Banco de Dados'!$B$4:$J$50,6,FALSE)*(1-(PRINCIPAL!$K$94/100)),IF(L358=PRINCIPAL!$L$94,VLOOKUP($N$321,'Banco de Dados'!$B$4:$J$50,6,FALSE)*(1-(PRINCIPAL!$M$94/100)),IF(L358=PRINCIPAL!$N$94,VLOOKUP($N$321,'Banco de Dados'!$B$4:$J$50,6,FALSE)*(1-(PRINCIPAL!$O$94/100)),VLOOKUP($N$321,'Banco de Dados'!$B$4:$J$50,6,FALSE)))))))))),"")</f>
        <v/>
      </c>
      <c r="N358" s="94" t="str">
        <f>IFERROR(M358*(IFERROR(VLOOKUP($N$321,'Banco de Dados'!$B$4:$J$50,4,FALSE),"ERRO")),"")</f>
        <v/>
      </c>
      <c r="O358" s="94" t="str">
        <f t="shared" si="227"/>
        <v/>
      </c>
      <c r="P358" s="104" t="str">
        <f>IFERROR(O358*(C358*(PRINCIPAL!$G$94/100))*0.47*(44/12),"")</f>
        <v/>
      </c>
      <c r="Q358" s="108" t="str">
        <f t="shared" si="229"/>
        <v/>
      </c>
      <c r="R358" s="95" t="str">
        <f>IFERROR(IF(AND(PRINCIPAL!$H$95&lt;&gt;"",OR(L358=PRINCIPAL!$I$95,L358=PRINCIPAL!$I$95+PRINCIPAL!$I$95,L358=PRINCIPAL!$I$95+PRINCIPAL!$I$95+PRINCIPAL!$I$95)),0,IF(AND(PRINCIPAL!$H$95&lt;&gt;"",L358=PRINCIPAL!$J$95),VLOOKUP($S$321,'Banco de Dados'!$B$4:$J$50,8,FALSE)*PRINCIPAL!$H$95*(1-(PRINCIPAL!$K$95/100)),IF(AND(PRINCIPAL!$H$95&lt;&gt;"",L358=PRINCIPAL!$L$95),VLOOKUP($S$321,'Banco de Dados'!$B$4:$J$50,8,FALSE)*PRINCIPAL!$H$95*(1-(PRINCIPAL!$M$95/100)),IF(AND(PRINCIPAL!$H$95&lt;&gt;"",L358=PRINCIPAL!$N$95),VLOOKUP($S$321,'Banco de Dados'!$B$4:$J$50,8,FALSE)*PRINCIPAL!$H$95*(1-(PRINCIPAL!$O$95/100)),IF(PRINCIPAL!$H$95&lt;&gt;"",VLOOKUP($S$321,'Banco de Dados'!$B$4:$J$50,8,FALSE)*PRINCIPAL!$H$95,IF(OR(L358=PRINCIPAL!$I$95,L358=PRINCIPAL!$I$95+PRINCIPAL!$I$95,L358=PRINCIPAL!$I$95+PRINCIPAL!$I$95+PRINCIPAL!$I$95),0,IF(L358=PRINCIPAL!$J$95,VLOOKUP($S$321,'Banco de Dados'!$B$4:$J$50,6,FALSE)*(1-(PRINCIPAL!$K$95/100)),IF(L358=PRINCIPAL!$L$95,VLOOKUP($S$321,'Banco de Dados'!$B$4:$J$50,6,FALSE)*(1-(PRINCIPAL!$M$95/100)),IF(L358=PRINCIPAL!$N$95,VLOOKUP($S$321,'Banco de Dados'!$B$4:$J$50,6,FALSE)*(1-(PRINCIPAL!$O$95/100)),VLOOKUP($S$321,'Banco de Dados'!$B$4:$J$50,6,FALSE)))))))))),"")</f>
        <v/>
      </c>
      <c r="S358" s="87" t="str">
        <f>IFERROR(R358*(IFERROR(VLOOKUP($S$321,'Banco de Dados'!$B$4:$J$50,4,FALSE),"ERRO")),"")</f>
        <v/>
      </c>
      <c r="T358" s="87" t="str">
        <f t="shared" si="226"/>
        <v/>
      </c>
      <c r="U358" s="104" t="str">
        <f>IFERROR(T358*(C358*(PRINCIPAL!$G$95/100))*0.47*(44/12),"")</f>
        <v/>
      </c>
      <c r="V358" s="109" t="str">
        <f t="shared" si="202"/>
        <v/>
      </c>
      <c r="W358" s="86" t="str">
        <f>IFERROR(IF(AND(PRINCIPAL!$H$96&lt;&gt;"",OR(L358=PRINCIPAL!$I$96,L358=PRINCIPAL!$I$96+PRINCIPAL!$I$96,L358=PRINCIPAL!$I$96+PRINCIPAL!$I$96+PRINCIPAL!$I$96)),0,IF(AND(PRINCIPAL!$H$96&lt;&gt;"",L358=PRINCIPAL!$J$96),VLOOKUP($X$321,'Banco de Dados'!$B$4:$J$50,8,FALSE)*PRINCIPAL!$H$96*(1-(PRINCIPAL!$K$96/100)),IF(AND(PRINCIPAL!$H$96&lt;&gt;"",L358=PRINCIPAL!$L$96),VLOOKUP($X$321,'Banco de Dados'!$B$4:$J$50,8,FALSE)*PRINCIPAL!$H$96*(1-(PRINCIPAL!$M$96/100)),IF(AND(PRINCIPAL!$H$96&lt;&gt;"",L358=PRINCIPAL!$N$96),VLOOKUP($X$321,'Banco de Dados'!$B$4:$J$50,8,FALSE)*PRINCIPAL!$H$96*(1-(PRINCIPAL!$O$96/100)),IF(PRINCIPAL!$H$96&lt;&gt;"",VLOOKUP($X$321,'Banco de Dados'!$B$4:$J$50,8,FALSE)*PRINCIPAL!$H$96,IF(OR(L358=PRINCIPAL!$I$96,L358=PRINCIPAL!$I$96+PRINCIPAL!$I$96,L358=PRINCIPAL!$I$96+PRINCIPAL!$I$96+PRINCIPAL!$I$96),0,IF(L358=PRINCIPAL!$J$96,VLOOKUP($X$321,'Banco de Dados'!$B$4:$J$50,6,FALSE)*(1-(PRINCIPAL!$K$96/100)),IF(L358=PRINCIPAL!$L$96,VLOOKUP($X$321,'Banco de Dados'!$B$4:$J$50,6,FALSE)*(1-(PRINCIPAL!$M$96/100)),IF(L358=PRINCIPAL!$N$96,VLOOKUP($X$321,'Banco de Dados'!$B$4:$J$50,6,FALSE)*(1-(PRINCIPAL!$O$96/100)),VLOOKUP($X$321,'Banco de Dados'!$B$4:$J$50,6,FALSE)))))))))),"")</f>
        <v/>
      </c>
      <c r="X358" s="87" t="str">
        <f>IFERROR(W358*(IFERROR(VLOOKUP($X$321,'Banco de Dados'!$B$4:$J$50,4,FALSE),"ERRO")),"")</f>
        <v/>
      </c>
      <c r="Y358" s="87" t="str">
        <f t="shared" si="220"/>
        <v/>
      </c>
      <c r="Z358" s="104" t="str">
        <f>IFERROR(Y358*(C358*(PRINCIPAL!$G$96/100))*0.47*(44/12),"")</f>
        <v/>
      </c>
      <c r="AA358" s="109" t="str">
        <f t="shared" si="221"/>
        <v/>
      </c>
      <c r="AB358" s="86" t="str">
        <f>IFERROR(IF(AND(PRINCIPAL!$H$97&lt;&gt;"",OR(L358=PRINCIPAL!$I$97,L358=PRINCIPAL!$I$97+PRINCIPAL!$I$97,L358=PRINCIPAL!$I$97+PRINCIPAL!$I$97+PRINCIPAL!$I$97)),0,IF(AND(PRINCIPAL!$H$97&lt;&gt;"",L358=PRINCIPAL!$J$97),VLOOKUP($AC$321,'Banco de Dados'!$B$4:$J$50,8,FALSE)*PRINCIPAL!$H$97*(1-(PRINCIPAL!$K$97/100)),IF(AND(PRINCIPAL!$H$97&lt;&gt;"",L358=PRINCIPAL!$L$97),VLOOKUP($AC$321,'Banco de Dados'!$B$4:$J$50,8,FALSE)*PRINCIPAL!$H$97*(1-(PRINCIPAL!$M$97/100)),IF(AND(PRINCIPAL!$H$97&lt;&gt;"",L358=PRINCIPAL!$N$97),VLOOKUP($AC$321,'Banco de Dados'!$B$4:$J$50,8,FALSE)*PRINCIPAL!$H$97*(1-(PRINCIPAL!$O$97/100)),IF(PRINCIPAL!$H$97&lt;&gt;"",VLOOKUP($AC$321,'Banco de Dados'!$B$4:$J$50,8,FALSE)*PRINCIPAL!$H$97,IF(OR(L358=PRINCIPAL!$I$97,L358=PRINCIPAL!$I$97+PRINCIPAL!$I$97,L358=PRINCIPAL!$I$97+PRINCIPAL!$I$97+PRINCIPAL!$I$97),0,IF(L358=PRINCIPAL!$J$97,VLOOKUP($AC$321,'Banco de Dados'!$B$4:$J$50,6,FALSE)*(1-(PRINCIPAL!$K$97/100)),IF(L358=PRINCIPAL!$L$97,VLOOKUP($AC$321,'Banco de Dados'!$B$4:$J$50,6,FALSE)*(1-(PRINCIPAL!$M$97/100)),IF(L358=PRINCIPAL!$N$97,VLOOKUP($AC$321,'Banco de Dados'!$B$4:$J$50,6,FALSE)*(1-(PRINCIPAL!$O$97/100)),VLOOKUP($AC$321,'Banco de Dados'!$B$4:$J$50,6,FALSE)))))))))),"")</f>
        <v/>
      </c>
      <c r="AC358" s="87" t="str">
        <f>IFERROR(AB358*(IFERROR(VLOOKUP($AC$321,'Banco de Dados'!$B$4:$J$50,4,FALSE),"ERRO")),"")</f>
        <v/>
      </c>
      <c r="AD358" s="87" t="str">
        <f t="shared" si="211"/>
        <v/>
      </c>
      <c r="AE358" s="104" t="str">
        <f>IFERROR(AD358*(C358*(PRINCIPAL!$G$97/100))*0.47*(44/12),"")</f>
        <v/>
      </c>
      <c r="AF358" s="109" t="str">
        <f t="shared" si="212"/>
        <v/>
      </c>
      <c r="AG358" s="86" t="str">
        <f>IFERROR(IF(AND(PRINCIPAL!$H$98&lt;&gt;"",OR(L358=PRINCIPAL!$I$98,L358=PRINCIPAL!$I$98+PRINCIPAL!$I$98,L358=PRINCIPAL!$I$98+PRINCIPAL!$I$98+PRINCIPAL!$I$98)),0,IF(AND(PRINCIPAL!$H$98&lt;&gt;"",L358=PRINCIPAL!$J$98),VLOOKUP($AH$321,'Banco de Dados'!$B$4:$J$50,8,FALSE)*PRINCIPAL!$H$98*(1-(PRINCIPAL!$K$98/100)),IF(AND(PRINCIPAL!$H$98&lt;&gt;"",L358=PRINCIPAL!$L$98),VLOOKUP($AH$321,'Banco de Dados'!$B$4:$J$50,8,FALSE)*PRINCIPAL!$H$98*(1-(PRINCIPAL!$M$98/100)),IF(AND(PRINCIPAL!$H$98&lt;&gt;"",L358=PRINCIPAL!$N$98),VLOOKUP($AH$321,'Banco de Dados'!$B$4:$J$50,8,FALSE)*PRINCIPAL!$H$98*(1-(PRINCIPAL!$O$98/100)),IF(PRINCIPAL!$H$98&lt;&gt;"",VLOOKUP($AH$321,'Banco de Dados'!$B$4:$J$50,8,FALSE)*PRINCIPAL!$H$98,IF(OR(L358=PRINCIPAL!$I$98,L358=PRINCIPAL!$I$98+PRINCIPAL!$I$98,L358=PRINCIPAL!$I$98+PRINCIPAL!$I$98+PRINCIPAL!$I$98),0,IF(L358=PRINCIPAL!$J$98,VLOOKUP($AH$321,'Banco de Dados'!$B$4:$J$50,6,FALSE)*(1-(PRINCIPAL!$K$98/100)),IF(L358=PRINCIPAL!$L$98,VLOOKUP($AH$321,'Banco de Dados'!$B$4:$J$50,6,FALSE)*(1-(PRINCIPAL!$M$98/100)),IF(L358=PRINCIPAL!$N$98,VLOOKUP($AH$321,'Banco de Dados'!$B$4:$J$50,6,FALSE)*(1-(PRINCIPAL!$O$98/100)),VLOOKUP($AH$321,'Banco de Dados'!$B$4:$J$50,6,FALSE)))))))))),"")</f>
        <v/>
      </c>
      <c r="AH358" s="87" t="str">
        <f>IFERROR(AG358*(IFERROR(VLOOKUP($AH$321,'Banco de Dados'!$B$4:$J$50,4,FALSE),"ERRO")),"")</f>
        <v/>
      </c>
      <c r="AI358" s="87" t="str">
        <f t="shared" si="213"/>
        <v/>
      </c>
      <c r="AJ358" s="104" t="str">
        <f>IFERROR(AI358*(C358*(PRINCIPAL!$G$98/100))*0.47*(44/12),"")</f>
        <v/>
      </c>
      <c r="AK358" s="109" t="str">
        <f t="shared" si="222"/>
        <v/>
      </c>
      <c r="AL358" s="86" t="str">
        <f>IFERROR(IF(AND(PRINCIPAL!$H$99&lt;&gt;"",OR(L358=PRINCIPAL!$I$99,L358=PRINCIPAL!$I$99+PRINCIPAL!$I$99,L358=PRINCIPAL!$I$99+PRINCIPAL!$I$99+PRINCIPAL!$I$99)),0,IF(AND(PRINCIPAL!$H$99&lt;&gt;"",L358=PRINCIPAL!$J$99),VLOOKUP($AM$321,'Banco de Dados'!$B$4:$J$50,8,FALSE)*PRINCIPAL!$H$99*(1-(PRINCIPAL!$K$99/100)),IF(AND(PRINCIPAL!$H$99&lt;&gt;"",L358=PRINCIPAL!$L$99),VLOOKUP($AM$321,'Banco de Dados'!$B$4:$J$50,8,FALSE)*PRINCIPAL!$H$99*(1-(PRINCIPAL!$M$99/100)),IF(AND(PRINCIPAL!$H$99&lt;&gt;"",L358=PRINCIPAL!$N$99),VLOOKUP($AM$321,'Banco de Dados'!$B$4:$J$50,8,FALSE)*PRINCIPAL!$H$99*(1-(PRINCIPAL!$O$99/100)),IF(PRINCIPAL!$H$99&lt;&gt;"",VLOOKUP($AM$321,'Banco de Dados'!$B$4:$J$50,8,FALSE)*PRINCIPAL!$H$99,IF(OR(L358=PRINCIPAL!$I$99,L358=PRINCIPAL!$I$99+PRINCIPAL!$I$99,L358=PRINCIPAL!$I$99+PRINCIPAL!$I$99+PRINCIPAL!$I$99),0,IF(L358=PRINCIPAL!$J$99,VLOOKUP($AM$321,'Banco de Dados'!$B$4:$J$50,6,FALSE)*(1-(PRINCIPAL!$K$99/100)),IF(L358=PRINCIPAL!$L$99,VLOOKUP($AM$321,'Banco de Dados'!$B$4:$J$50,6,FALSE)*(1-(PRINCIPAL!$M$99/100)),IF(L358=PRINCIPAL!$N$99,VLOOKUP($AM$321,'Banco de Dados'!$B$4:$J$50,6,FALSE)*(1-(PRINCIPAL!$O$99/100)),VLOOKUP($AM$321,'Banco de Dados'!$B$4:$J$50,6,FALSE)))))))))),"")</f>
        <v/>
      </c>
      <c r="AM358" s="87" t="str">
        <f>IFERROR(AL358*(IFERROR(VLOOKUP($AM$321,'Banco de Dados'!$B$4:$J$50,4,FALSE),"ERRO")),"")</f>
        <v/>
      </c>
      <c r="AN358" s="87" t="str">
        <f t="shared" si="214"/>
        <v/>
      </c>
      <c r="AO358" s="104" t="str">
        <f>IFERROR(AN358*(C358*(PRINCIPAL!$G$99/100))*0.47*(44/12),"")</f>
        <v/>
      </c>
      <c r="AP358" s="109" t="str">
        <f t="shared" si="215"/>
        <v/>
      </c>
      <c r="AQ358" s="86" t="str">
        <f>IFERROR(IF(AND(PRINCIPAL!$H$100&lt;&gt;"",OR(L358=PRINCIPAL!$I$100,L358=PRINCIPAL!$I$100+PRINCIPAL!$I$100,L358=PRINCIPAL!$I$100+PRINCIPAL!$I$100+PRINCIPAL!$I$100)),0,IF(AND(PRINCIPAL!$H$100&lt;&gt;"",L358=PRINCIPAL!$J$100),VLOOKUP($AR$321,'Banco de Dados'!$B$4:$J$50,8,FALSE)*PRINCIPAL!$H$100*(1-(PRINCIPAL!$K$100/100)),IF(AND(PRINCIPAL!$H$100&lt;&gt;"",L358=PRINCIPAL!$L$100),VLOOKUP($AR$321,'Banco de Dados'!$B$4:$J$50,8,FALSE)*PRINCIPAL!$H$100*(1-(PRINCIPAL!$M$100/100)),IF(AND(PRINCIPAL!$H$100&lt;&gt;"",L358=PRINCIPAL!$N$100),VLOOKUP($AR$321,'Banco de Dados'!$B$4:$J$50,8,FALSE)*PRINCIPAL!$H$100*(1-(PRINCIPAL!$O$100/100)),IF(PRINCIPAL!$H$100&lt;&gt;"",VLOOKUP($AR$321,'Banco de Dados'!$B$4:$J$50,8,FALSE)*PRINCIPAL!$H$100,IF(OR(L358=PRINCIPAL!$I$100,L358=PRINCIPAL!$I$100+PRINCIPAL!$I$100,L358=PRINCIPAL!$I$100+PRINCIPAL!$I$100+PRINCIPAL!$I$100),0,IF(L358=PRINCIPAL!$J$100,VLOOKUP($AR$321,'Banco de Dados'!$B$4:$J$50,6,FALSE)*(1-(PRINCIPAL!$K$100/100)),IF(L358=PRINCIPAL!$L$100,VLOOKUP($AR$321,'Banco de Dados'!$B$4:$J$50,6,FALSE)*(1-(PRINCIPAL!$M$100/100)),IF(L358=PRINCIPAL!$N$100,VLOOKUP($AR$321,'Banco de Dados'!$B$4:$J$50,6,FALSE)*(1-(PRINCIPAL!$O$100/100)),VLOOKUP($AR$321,'Banco de Dados'!$B$4:$J$50,6,FALSE)))))))))),"")</f>
        <v/>
      </c>
      <c r="AR358" s="87" t="str">
        <f>IFERROR(AQ358*(IFERROR(VLOOKUP($AR$321,'Banco de Dados'!$B$4:$J$50,4,FALSE),"ERRO")),"")</f>
        <v/>
      </c>
      <c r="AS358" s="87" t="str">
        <f t="shared" si="216"/>
        <v/>
      </c>
      <c r="AT358" s="104" t="str">
        <f>IFERROR(AS358*(C358*(PRINCIPAL!$G$100/100))*0.47*(44/12),"")</f>
        <v/>
      </c>
      <c r="AU358" s="109" t="str">
        <f t="shared" si="217"/>
        <v/>
      </c>
      <c r="AV358" s="86" t="str">
        <f>IFERROR(IF(AND(PRINCIPAL!$H$101&lt;&gt;"",OR(L358=PRINCIPAL!$I$101,L358=PRINCIPAL!$I$101+PRINCIPAL!$I$101,L358=PRINCIPAL!$I$101+PRINCIPAL!$I$101+PRINCIPAL!$I$101)),0,IF(AND(PRINCIPAL!$H$101&lt;&gt;"",L358=PRINCIPAL!$J$101),VLOOKUP($AW$321,'Banco de Dados'!$B$4:$J$50,8,FALSE)*PRINCIPAL!$H$101*(1-(PRINCIPAL!$K$101/100)),IF(AND(PRINCIPAL!$H$101&lt;&gt;"",L358=PRINCIPAL!$L$101),VLOOKUP($AW$321,'Banco de Dados'!$B$4:$J$50,8,FALSE)*PRINCIPAL!$H$101*(1-(PRINCIPAL!$M$101/100)),IF(AND(PRINCIPAL!$H$101&lt;&gt;"",L358=PRINCIPAL!$N$101),VLOOKUP($AW$321,'Banco de Dados'!$B$4:$J$50,8,FALSE)*PRINCIPAL!$H$101*(1-(PRINCIPAL!$O$101/100)),IF(PRINCIPAL!$H$101&lt;&gt;"",VLOOKUP($AW$321,'Banco de Dados'!$B$4:$J$50,8,FALSE)*PRINCIPAL!$H$101,IF(OR(L358=PRINCIPAL!$I$101,L358=PRINCIPAL!$I$101+PRINCIPAL!$I$101,L358=PRINCIPAL!$I$101+PRINCIPAL!$I$101+PRINCIPAL!$I$101),0,IF(L358=PRINCIPAL!$J$101,VLOOKUP($AW$321,'Banco de Dados'!$B$4:$J$50,6,FALSE)*(1-(PRINCIPAL!$K$101/100)),IF(L358=PRINCIPAL!$L$101,VLOOKUP($AW$321,'Banco de Dados'!$B$4:$J$50,6,FALSE)*(1-(PRINCIPAL!$M$101/100)),IF(L358=PRINCIPAL!$N$101,VLOOKUP($AW$321,'Banco de Dados'!$B$4:$J$50,6,FALSE)*(1-(PRINCIPAL!$O$101/100)),VLOOKUP($AW$321,'Banco de Dados'!$B$4:$J$50,6,FALSE)))))))))),"")</f>
        <v/>
      </c>
      <c r="AW358" s="87" t="str">
        <f>IFERROR(AV358*(IFERROR(VLOOKUP($AW$321,'Banco de Dados'!$B$4:$J$50,4,FALSE),"ERRO")),"")</f>
        <v/>
      </c>
      <c r="AX358" s="87" t="str">
        <f t="shared" si="218"/>
        <v/>
      </c>
      <c r="AY358" s="104" t="str">
        <f>IFERROR(AX358*(C358*(PRINCIPAL!$G$101/100))*0.47*(44/12),"")</f>
        <v/>
      </c>
      <c r="AZ358" s="109" t="str">
        <f t="shared" si="223"/>
        <v/>
      </c>
      <c r="BA358" s="86" t="str">
        <f>IFERROR(IF(AND(PRINCIPAL!$H$102&lt;&gt;"",OR(L358=PRINCIPAL!$I$102,L358=PRINCIPAL!$I$102+PRINCIPAL!$I$102,L358=PRINCIPAL!$I$102+PRINCIPAL!$I$102+PRINCIPAL!$I$102)),0,IF(AND(PRINCIPAL!$H$102&lt;&gt;"",L358=PRINCIPAL!$J$102),VLOOKUP($BB$321,'Banco de Dados'!$B$4:$J$50,8,FALSE)*PRINCIPAL!$H$102*(1-(PRINCIPAL!$K$102/100)),IF(AND(PRINCIPAL!$H$102&lt;&gt;"",L358=PRINCIPAL!$L$102),VLOOKUP($BB$321,'Banco de Dados'!$B$4:$J$50,8,FALSE)*PRINCIPAL!$H$102*(1-(PRINCIPAL!$M$102/100)),IF(AND(PRINCIPAL!$H$102&lt;&gt;"",L358=PRINCIPAL!$N$102),VLOOKUP($BB$321,'Banco de Dados'!$B$4:$J$50,8,FALSE)*PRINCIPAL!$H$102*(1-(PRINCIPAL!$O$102/100)),IF(PRINCIPAL!$H$102&lt;&gt;"",VLOOKUP($BB$321,'Banco de Dados'!$B$4:$J$50,8,FALSE)*PRINCIPAL!$H$102,IF(OR(L358=PRINCIPAL!$I$102,L358=PRINCIPAL!$I$102+PRINCIPAL!$I$102,L358=PRINCIPAL!$I$102+PRINCIPAL!$I$102+PRINCIPAL!$I$102),0,IF(L358=PRINCIPAL!$J$102,VLOOKUP($BB$321,'Banco de Dados'!$B$4:$J$50,6,FALSE)*(1-(PRINCIPAL!$K$102/100)),IF(L358=PRINCIPAL!$L$102,VLOOKUP($BB$321,'Banco de Dados'!$B$4:$J$50,6,FALSE)*(1-(PRINCIPAL!$M$102/100)),IF(L358=PRINCIPAL!$N$102,VLOOKUP($BB$321,'Banco de Dados'!$B$4:$J$50,6,FALSE)*(1-(PRINCIPAL!$O$102/100)),VLOOKUP($BB$321,'Banco de Dados'!$B$4:$J$50,6,FALSE)))))))))),"")</f>
        <v/>
      </c>
      <c r="BB358" s="87" t="str">
        <f>IFERROR(BA358*(IFERROR(VLOOKUP($BB$321,'Banco de Dados'!$B$4:$J$50,4,FALSE),"ERRO")),"")</f>
        <v/>
      </c>
      <c r="BC358" s="87" t="str">
        <f t="shared" si="224"/>
        <v/>
      </c>
      <c r="BD358" s="104" t="str">
        <f>IFERROR(BC358*(C358*(PRINCIPAL!$G$102/100))*0.47*(44/12),"")</f>
        <v/>
      </c>
      <c r="BE358" s="109" t="str">
        <f t="shared" si="203"/>
        <v/>
      </c>
      <c r="BF358" s="86" t="str">
        <f>IFERROR(IF(AND(PRINCIPAL!$H$103&lt;&gt;"",OR(L358=PRINCIPAL!$I$103,L358=PRINCIPAL!$I$103+PRINCIPAL!$I$103,L358=PRINCIPAL!$I$103+PRINCIPAL!$I$103+PRINCIPAL!$I$103)),0,IF(AND(PRINCIPAL!$H$103&lt;&gt;"",L358=PRINCIPAL!$J$103),VLOOKUP($BG$321,'Banco de Dados'!$B$4:$J$50,8,FALSE)*PRINCIPAL!$H$103*(1-(PRINCIPAL!$K$103/100)),IF(AND(PRINCIPAL!$H$103&lt;&gt;"",L358=PRINCIPAL!$L$103),VLOOKUP($BG$321,'Banco de Dados'!$B$4:$J$50,8,FALSE)*PRINCIPAL!$H$103*(1-(PRINCIPAL!$M$103/100)),IF(AND(PRINCIPAL!$H$103&lt;&gt;"",L358=PRINCIPAL!$N$103),VLOOKUP($BG$321,'Banco de Dados'!$B$4:$J$50,8,FALSE)*PRINCIPAL!$H$103*(1-(PRINCIPAL!$O$103/100)),IF(PRINCIPAL!$H$103&lt;&gt;"",VLOOKUP($BG$321,'Banco de Dados'!$B$4:$J$50,8,FALSE)*PRINCIPAL!$H$103,IF(OR(L358=PRINCIPAL!$I$103,L358=PRINCIPAL!$I$103+PRINCIPAL!$I$103,L358=PRINCIPAL!$I$103+PRINCIPAL!$I$103+PRINCIPAL!$I$103),0,IF(L358=PRINCIPAL!$J$103,VLOOKUP($BG$321,'Banco de Dados'!$B$4:$J$50,6,FALSE)*(1-(PRINCIPAL!$K$103/100)),IF(L358=PRINCIPAL!$L$103,VLOOKUP($BG$321,'Banco de Dados'!$B$4:$J$50,6,FALSE)*(1-(PRINCIPAL!$M$103/100)),IF(L358=PRINCIPAL!$N$103,VLOOKUP($BG$321,'Banco de Dados'!$B$4:$J$50,6,FALSE)*(1-(PRINCIPAL!$O$103/100)),VLOOKUP($BG$321,'Banco de Dados'!$B$4:$J$50,6,FALSE)))))))))),"")</f>
        <v/>
      </c>
      <c r="BG358" s="87" t="str">
        <f>IFERROR(BF358*(IFERROR(VLOOKUP($BG$321,'Banco de Dados'!$B$4:$J$50,4,FALSE),"ERRO")),"")</f>
        <v/>
      </c>
      <c r="BH358" s="87" t="str">
        <f t="shared" si="219"/>
        <v/>
      </c>
      <c r="BI358" s="104" t="str">
        <f>IFERROR(BH358*(C358*(PRINCIPAL!$G$103/100))*0.47*(44/12),"")</f>
        <v/>
      </c>
      <c r="BJ358" s="105" t="str">
        <f t="shared" si="204"/>
        <v/>
      </c>
    </row>
    <row r="359" spans="2:62" ht="15" thickBot="1" x14ac:dyDescent="0.35"/>
    <row r="360" spans="2:62" ht="15" thickBot="1" x14ac:dyDescent="0.35">
      <c r="B360" s="301" t="s">
        <v>15</v>
      </c>
      <c r="C360" s="41" t="str">
        <f>IF(PRINCIPAL!B104&lt;&gt;"",PRINCIPAL!B104,"")</f>
        <v/>
      </c>
      <c r="E360" s="113" t="s">
        <v>2</v>
      </c>
      <c r="F360" s="47" t="s">
        <v>5</v>
      </c>
      <c r="G360" s="408" t="str">
        <f>IF(PRINCIPAL!D104&lt;&gt;"",PRINCIPAL!D104,"")</f>
        <v/>
      </c>
      <c r="H360" s="408"/>
      <c r="I360" s="408"/>
      <c r="J360" s="409"/>
      <c r="L360" s="88" t="s">
        <v>4</v>
      </c>
      <c r="M360" s="6" t="s">
        <v>5</v>
      </c>
      <c r="N360" s="410" t="str">
        <f>IF(PRINCIPAL!F104&lt;&gt;"",PRINCIPAL!F104,"")</f>
        <v/>
      </c>
      <c r="O360" s="410"/>
      <c r="P360" s="410"/>
      <c r="Q360" s="411"/>
      <c r="R360" s="6" t="s">
        <v>5</v>
      </c>
      <c r="S360" s="405" t="str">
        <f>IF(PRINCIPAL!F105&lt;&gt;"",PRINCIPAL!F105,"")</f>
        <v/>
      </c>
      <c r="T360" s="405"/>
      <c r="U360" s="405"/>
      <c r="V360" s="407"/>
      <c r="W360" s="6" t="s">
        <v>5</v>
      </c>
      <c r="X360" s="405" t="str">
        <f>IF(PRINCIPAL!F106&lt;&gt;"",PRINCIPAL!F106,"")</f>
        <v/>
      </c>
      <c r="Y360" s="405"/>
      <c r="Z360" s="405"/>
      <c r="AA360" s="407"/>
      <c r="AB360" s="6" t="s">
        <v>5</v>
      </c>
      <c r="AC360" s="405" t="str">
        <f>IF(PRINCIPAL!F107&lt;&gt;"",PRINCIPAL!F107,"")</f>
        <v/>
      </c>
      <c r="AD360" s="405"/>
      <c r="AE360" s="405"/>
      <c r="AF360" s="407"/>
      <c r="AG360" s="6" t="s">
        <v>5</v>
      </c>
      <c r="AH360" s="405" t="str">
        <f>IF(PRINCIPAL!F108&lt;&gt;"",PRINCIPAL!F108,"")</f>
        <v/>
      </c>
      <c r="AI360" s="405"/>
      <c r="AJ360" s="405"/>
      <c r="AK360" s="407"/>
      <c r="AL360" s="6" t="s">
        <v>5</v>
      </c>
      <c r="AM360" s="405" t="str">
        <f>IF(PRINCIPAL!F109&lt;&gt;"",PRINCIPAL!F109,"")</f>
        <v/>
      </c>
      <c r="AN360" s="405"/>
      <c r="AO360" s="405"/>
      <c r="AP360" s="407"/>
      <c r="AQ360" s="6" t="s">
        <v>5</v>
      </c>
      <c r="AR360" s="405" t="str">
        <f>IF(PRINCIPAL!F110&lt;&gt;"",PRINCIPAL!F110,"")</f>
        <v/>
      </c>
      <c r="AS360" s="405"/>
      <c r="AT360" s="405"/>
      <c r="AU360" s="407"/>
      <c r="AV360" s="6" t="s">
        <v>5</v>
      </c>
      <c r="AW360" s="405" t="str">
        <f>IF(PRINCIPAL!F111&lt;&gt;"",PRINCIPAL!F111,"")</f>
        <v/>
      </c>
      <c r="AX360" s="405"/>
      <c r="AY360" s="405"/>
      <c r="AZ360" s="407"/>
      <c r="BA360" s="6" t="s">
        <v>5</v>
      </c>
      <c r="BB360" s="405" t="str">
        <f>IF(PRINCIPAL!F112&lt;&gt;"",PRINCIPAL!F112,"")</f>
        <v/>
      </c>
      <c r="BC360" s="405"/>
      <c r="BD360" s="405"/>
      <c r="BE360" s="407"/>
      <c r="BF360" s="6" t="s">
        <v>5</v>
      </c>
      <c r="BG360" s="405" t="str">
        <f>IF(PRINCIPAL!F113&lt;&gt;"",PRINCIPAL!F113,"")</f>
        <v/>
      </c>
      <c r="BH360" s="405"/>
      <c r="BI360" s="405"/>
      <c r="BJ360" s="406"/>
    </row>
    <row r="361" spans="2:62" ht="26.4" x14ac:dyDescent="0.3">
      <c r="B361" s="45" t="s">
        <v>45</v>
      </c>
      <c r="C361" s="44" t="s">
        <v>44</v>
      </c>
      <c r="D361" s="112"/>
      <c r="E361" s="114" t="s">
        <v>0</v>
      </c>
      <c r="F361" s="33" t="s">
        <v>3</v>
      </c>
      <c r="G361" s="34" t="s">
        <v>33</v>
      </c>
      <c r="H361" s="34" t="s">
        <v>35</v>
      </c>
      <c r="I361" s="34" t="s">
        <v>41</v>
      </c>
      <c r="J361" s="48" t="s">
        <v>42</v>
      </c>
      <c r="K361" s="1"/>
      <c r="L361" s="89" t="s">
        <v>0</v>
      </c>
      <c r="M361" s="33" t="s">
        <v>3</v>
      </c>
      <c r="N361" s="34" t="s">
        <v>33</v>
      </c>
      <c r="O361" s="34" t="s">
        <v>35</v>
      </c>
      <c r="P361" s="34" t="s">
        <v>41</v>
      </c>
      <c r="Q361" s="34" t="s">
        <v>42</v>
      </c>
      <c r="R361" s="33" t="s">
        <v>3</v>
      </c>
      <c r="S361" s="34" t="s">
        <v>33</v>
      </c>
      <c r="T361" s="34" t="s">
        <v>35</v>
      </c>
      <c r="U361" s="34" t="s">
        <v>41</v>
      </c>
      <c r="V361" s="34" t="s">
        <v>42</v>
      </c>
      <c r="W361" s="33" t="s">
        <v>3</v>
      </c>
      <c r="X361" s="34" t="s">
        <v>33</v>
      </c>
      <c r="Y361" s="34" t="s">
        <v>35</v>
      </c>
      <c r="Z361" s="34" t="s">
        <v>41</v>
      </c>
      <c r="AA361" s="36" t="s">
        <v>42</v>
      </c>
      <c r="AB361" s="33" t="s">
        <v>3</v>
      </c>
      <c r="AC361" s="34" t="s">
        <v>33</v>
      </c>
      <c r="AD361" s="34" t="s">
        <v>35</v>
      </c>
      <c r="AE361" s="34" t="s">
        <v>41</v>
      </c>
      <c r="AF361" s="36" t="s">
        <v>42</v>
      </c>
      <c r="AG361" s="33" t="s">
        <v>3</v>
      </c>
      <c r="AH361" s="34" t="s">
        <v>33</v>
      </c>
      <c r="AI361" s="34" t="s">
        <v>35</v>
      </c>
      <c r="AJ361" s="34" t="s">
        <v>41</v>
      </c>
      <c r="AK361" s="36" t="s">
        <v>42</v>
      </c>
      <c r="AL361" s="33" t="s">
        <v>3</v>
      </c>
      <c r="AM361" s="34" t="s">
        <v>33</v>
      </c>
      <c r="AN361" s="34" t="s">
        <v>35</v>
      </c>
      <c r="AO361" s="34" t="s">
        <v>41</v>
      </c>
      <c r="AP361" s="36" t="s">
        <v>42</v>
      </c>
      <c r="AQ361" s="33" t="s">
        <v>3</v>
      </c>
      <c r="AR361" s="34" t="s">
        <v>33</v>
      </c>
      <c r="AS361" s="34" t="s">
        <v>35</v>
      </c>
      <c r="AT361" s="34" t="s">
        <v>41</v>
      </c>
      <c r="AU361" s="36" t="s">
        <v>42</v>
      </c>
      <c r="AV361" s="33" t="s">
        <v>3</v>
      </c>
      <c r="AW361" s="34" t="s">
        <v>33</v>
      </c>
      <c r="AX361" s="34" t="s">
        <v>35</v>
      </c>
      <c r="AY361" s="34" t="s">
        <v>41</v>
      </c>
      <c r="AZ361" s="36" t="s">
        <v>42</v>
      </c>
      <c r="BA361" s="33" t="s">
        <v>3</v>
      </c>
      <c r="BB361" s="34" t="s">
        <v>33</v>
      </c>
      <c r="BC361" s="34" t="s">
        <v>35</v>
      </c>
      <c r="BD361" s="34" t="s">
        <v>41</v>
      </c>
      <c r="BE361" s="36" t="s">
        <v>42</v>
      </c>
      <c r="BF361" s="33" t="s">
        <v>3</v>
      </c>
      <c r="BG361" s="34" t="s">
        <v>33</v>
      </c>
      <c r="BH361" s="34" t="s">
        <v>35</v>
      </c>
      <c r="BI361" s="34" t="s">
        <v>41</v>
      </c>
      <c r="BJ361" s="35" t="s">
        <v>42</v>
      </c>
    </row>
    <row r="362" spans="2:62" ht="15" thickBot="1" x14ac:dyDescent="0.35">
      <c r="B362" s="43" t="s">
        <v>1</v>
      </c>
      <c r="C362" s="42" t="s">
        <v>46</v>
      </c>
      <c r="E362" s="115" t="s">
        <v>54</v>
      </c>
      <c r="F362" s="8" t="s">
        <v>25</v>
      </c>
      <c r="G362" s="9" t="s">
        <v>25</v>
      </c>
      <c r="H362" s="9" t="s">
        <v>25</v>
      </c>
      <c r="I362" s="9" t="s">
        <v>25</v>
      </c>
      <c r="J362" s="49" t="s">
        <v>25</v>
      </c>
      <c r="L362" s="90" t="s">
        <v>54</v>
      </c>
      <c r="M362" s="8" t="s">
        <v>25</v>
      </c>
      <c r="N362" s="9" t="s">
        <v>25</v>
      </c>
      <c r="O362" s="9" t="s">
        <v>25</v>
      </c>
      <c r="P362" s="9" t="s">
        <v>34</v>
      </c>
      <c r="Q362" s="38" t="s">
        <v>34</v>
      </c>
      <c r="R362" s="9" t="s">
        <v>25</v>
      </c>
      <c r="S362" s="9" t="s">
        <v>25</v>
      </c>
      <c r="T362" s="9" t="s">
        <v>25</v>
      </c>
      <c r="U362" s="9" t="s">
        <v>34</v>
      </c>
      <c r="V362" s="9" t="s">
        <v>34</v>
      </c>
      <c r="W362" s="8" t="s">
        <v>25</v>
      </c>
      <c r="X362" s="9" t="s">
        <v>25</v>
      </c>
      <c r="Y362" s="9" t="s">
        <v>25</v>
      </c>
      <c r="Z362" s="9" t="s">
        <v>34</v>
      </c>
      <c r="AA362" s="11" t="s">
        <v>34</v>
      </c>
      <c r="AB362" s="8" t="s">
        <v>25</v>
      </c>
      <c r="AC362" s="9" t="s">
        <v>25</v>
      </c>
      <c r="AD362" s="9" t="s">
        <v>25</v>
      </c>
      <c r="AE362" s="9" t="s">
        <v>34</v>
      </c>
      <c r="AF362" s="11" t="s">
        <v>34</v>
      </c>
      <c r="AG362" s="8" t="s">
        <v>25</v>
      </c>
      <c r="AH362" s="9" t="s">
        <v>25</v>
      </c>
      <c r="AI362" s="9" t="s">
        <v>25</v>
      </c>
      <c r="AJ362" s="9" t="s">
        <v>34</v>
      </c>
      <c r="AK362" s="38" t="s">
        <v>34</v>
      </c>
      <c r="AL362" s="8" t="s">
        <v>25</v>
      </c>
      <c r="AM362" s="9" t="s">
        <v>25</v>
      </c>
      <c r="AN362" s="9" t="s">
        <v>25</v>
      </c>
      <c r="AO362" s="9" t="s">
        <v>34</v>
      </c>
      <c r="AP362" s="38" t="s">
        <v>34</v>
      </c>
      <c r="AQ362" s="8" t="s">
        <v>25</v>
      </c>
      <c r="AR362" s="9" t="s">
        <v>25</v>
      </c>
      <c r="AS362" s="9" t="s">
        <v>25</v>
      </c>
      <c r="AT362" s="9" t="s">
        <v>34</v>
      </c>
      <c r="AU362" s="38" t="s">
        <v>34</v>
      </c>
      <c r="AV362" s="8" t="s">
        <v>25</v>
      </c>
      <c r="AW362" s="9" t="s">
        <v>25</v>
      </c>
      <c r="AX362" s="9" t="s">
        <v>25</v>
      </c>
      <c r="AY362" s="9" t="s">
        <v>34</v>
      </c>
      <c r="AZ362" s="38" t="s">
        <v>34</v>
      </c>
      <c r="BA362" s="8" t="s">
        <v>25</v>
      </c>
      <c r="BB362" s="9" t="s">
        <v>25</v>
      </c>
      <c r="BC362" s="9" t="s">
        <v>25</v>
      </c>
      <c r="BD362" s="9" t="s">
        <v>34</v>
      </c>
      <c r="BE362" s="38" t="s">
        <v>34</v>
      </c>
      <c r="BF362" s="8" t="s">
        <v>25</v>
      </c>
      <c r="BG362" s="9" t="s">
        <v>25</v>
      </c>
      <c r="BH362" s="9" t="s">
        <v>25</v>
      </c>
      <c r="BI362" s="9" t="s">
        <v>34</v>
      </c>
      <c r="BJ362" s="10" t="s">
        <v>34</v>
      </c>
    </row>
    <row r="363" spans="2:62" ht="12.75" customHeight="1" thickTop="1" x14ac:dyDescent="0.3">
      <c r="B363" s="326">
        <f>IF(B324&lt;&gt;"",B324,"")</f>
        <v>2021</v>
      </c>
      <c r="C363" s="339"/>
      <c r="D363" s="1"/>
      <c r="E363" s="116">
        <v>1</v>
      </c>
      <c r="F363" s="24" t="str">
        <f>IFERROR(VLOOKUP($G$360,'Banco de Dados'!$B$4:$J$50,6,FALSE),"")</f>
        <v/>
      </c>
      <c r="G363" s="25" t="str">
        <f>IFERROR(F363*(IFERROR(VLOOKUP($G$360,'Banco de Dados'!$B$4:$J$50,4,FALSE),"ERRO")),"")</f>
        <v/>
      </c>
      <c r="H363" s="25" t="str">
        <f>IFERROR(F363+G363,"")</f>
        <v/>
      </c>
      <c r="I363" s="101" t="str">
        <f>IFERROR(H363*C363*0.47*(44/12),"")</f>
        <v/>
      </c>
      <c r="J363" s="117" t="str">
        <f>IFERROR(I363,"")</f>
        <v/>
      </c>
      <c r="K363" s="1"/>
      <c r="L363" s="91">
        <v>1</v>
      </c>
      <c r="M363" s="24" t="str">
        <f>IFERROR(IF(AND(PRINCIPAL!$H$104&lt;&gt;"",OR(L363=PRINCIPAL!$I$104,L363=PRINCIPAL!$I$104+PRINCIPAL!$I$104,L363=PRINCIPAL!$I$104+PRINCIPAL!$I$104+PRINCIPAL!$I$104)),0,IF(AND(PRINCIPAL!$H$104&lt;&gt;"",L363=PRINCIPAL!$J$104),VLOOKUP($N$360,'Banco de Dados'!$B$4:$J$50,8,FALSE)*PRINCIPAL!$H$104*(1-(PRINCIPAL!$K$104/100)),IF(AND(PRINCIPAL!$H$104&lt;&gt;"",L363=PRINCIPAL!$L$104),VLOOKUP($N$360,'Banco de Dados'!$B$4:$J$50,8,FALSE)*PRINCIPAL!$H$104*(1-(PRINCIPAL!$M$104/100)),IF(AND(PRINCIPAL!$H$104&lt;&gt;"",L363=PRINCIPAL!$N$104),VLOOKUP($N$360,'Banco de Dados'!$B$4:$J$50,8,FALSE)*PRINCIPAL!$H$104*(1-(PRINCIPAL!$O$104/100)),IF(PRINCIPAL!$H$104&lt;&gt;"",VLOOKUP($N$360,'Banco de Dados'!$B$4:$J$50,8,FALSE)*PRINCIPAL!$H$104,IF(OR(L363=PRINCIPAL!$I$104,L363=PRINCIPAL!$I$104+PRINCIPAL!$I$104,L363=PRINCIPAL!$I$104+PRINCIPAL!$I$104+PRINCIPAL!$I$104),0,IF(L363=PRINCIPAL!$J$104,VLOOKUP($N$360,'Banco de Dados'!$B$4:$J$50,6,FALSE)*(1-(PRINCIPAL!$K$104/100)),IF(L363=PRINCIPAL!$L$104,VLOOKUP($N$360,'Banco de Dados'!$B$4:$J$50,6,FALSE)*(1-(PRINCIPAL!$M$104/100)),IF(L363=PRINCIPAL!$N$104,VLOOKUP($N$360,'Banco de Dados'!$B$4:$J$50,6,FALSE)*(1-(PRINCIPAL!$O$104/100)),VLOOKUP($N$360,'Banco de Dados'!$B$4:$J$50,6,FALSE)))))))))),"")</f>
        <v/>
      </c>
      <c r="N363" s="25" t="str">
        <f>IFERROR(M363*(IFERROR(VLOOKUP($N$360,'Banco de Dados'!$B$4:$J$50,4,FALSE),"ERRO")),"")</f>
        <v/>
      </c>
      <c r="O363" s="25" t="str">
        <f>IFERROR(M363+N363,"")</f>
        <v/>
      </c>
      <c r="P363" s="103" t="str">
        <f>IFERROR(O363*(C363*(PRINCIPAL!$G$104/100))*0.47*(44/12),"")</f>
        <v/>
      </c>
      <c r="Q363" s="106" t="str">
        <f>IFERROR(P363,"")</f>
        <v/>
      </c>
      <c r="R363" s="29" t="str">
        <f>IFERROR(IF(AND(PRINCIPAL!$H$105&lt;&gt;"",OR(L363=PRINCIPAL!$I$105,L363=PRINCIPAL!$I$105+PRINCIPAL!$I$105,L363=PRINCIPAL!$I$105+PRINCIPAL!$I$105+PRINCIPAL!$I$105)),0,IF(AND(PRINCIPAL!$H$105&lt;&gt;"",L363=PRINCIPAL!$J$105),VLOOKUP($S$360,'Banco de Dados'!$B$4:$J$50,8,FALSE)*PRINCIPAL!$H$105*(1-(PRINCIPAL!$K$105/100)),IF(AND(PRINCIPAL!$H$105&lt;&gt;"",L363=PRINCIPAL!$L$105),VLOOKUP($S$360,'Banco de Dados'!$B$4:$J$50,8,FALSE)*PRINCIPAL!$H$105*(1-(PRINCIPAL!$M$105/100)),IF(AND(PRINCIPAL!$H$105&lt;&gt;"",L363=PRINCIPAL!$N$105),VLOOKUP($S$360,'Banco de Dados'!$B$4:$J$50,8,FALSE)*PRINCIPAL!$H$105*(1-(PRINCIPAL!$O$105/100)),IF(PRINCIPAL!$H$105&lt;&gt;"",VLOOKUP($S$360,'Banco de Dados'!$B$4:$J$50,8,FALSE)*PRINCIPAL!$H$105,IF(OR(L363=PRINCIPAL!$I$105,L363=PRINCIPAL!$I$105+PRINCIPAL!$I$105,L363=PRINCIPAL!$I$105+PRINCIPAL!$I$105+PRINCIPAL!$I$105),0,IF(L363=PRINCIPAL!$J$105,VLOOKUP($S$360,'Banco de Dados'!$B$4:$J$50,6,FALSE)*(1-(PRINCIPAL!$K$105/100)),IF(L363=PRINCIPAL!$L$105,VLOOKUP($S$360,'Banco de Dados'!$B$4:$J$50,6,FALSE)*(1-(PRINCIPAL!$M$105/100)),IF(L363=PRINCIPAL!$N$105,VLOOKUP($S$360,'Banco de Dados'!$B$4:$J$50,6,FALSE)*(1-(PRINCIPAL!$O$105/100)),VLOOKUP($S$360,'Banco de Dados'!$B$4:$J$50,6,FALSE)))))))))),"")</f>
        <v/>
      </c>
      <c r="S363" s="29" t="str">
        <f>IFERROR(R363*(IFERROR(VLOOKUP($S$360,'Banco de Dados'!$B$4:$J$50,4,FALSE),"ERRO")),"")</f>
        <v/>
      </c>
      <c r="T363" s="28" t="str">
        <f>IFERROR(R363+S363,"")</f>
        <v/>
      </c>
      <c r="U363" s="103" t="str">
        <f>IFERROR(T363*(C363*(PRINCIPAL!$G$105/100))*0.47*(44/12),"")</f>
        <v/>
      </c>
      <c r="V363" s="101" t="str">
        <f>IFERROR(U363,"")</f>
        <v/>
      </c>
      <c r="W363" s="30" t="str">
        <f>IFERROR(IF(AND(PRINCIPAL!$H$106&lt;&gt;"",OR(L363=PRINCIPAL!$I$106,L363=PRINCIPAL!$I$106+PRINCIPAL!$I$106,L363=PRINCIPAL!$I$106+PRINCIPAL!$I$106+PRINCIPAL!$I$106)),0,IF(AND(PRINCIPAL!$H$106&lt;&gt;"",L363=PRINCIPAL!$J$106),VLOOKUP($X$360,'Banco de Dados'!$B$4:$J$50,8,FALSE)*PRINCIPAL!$H$106*(1-(PRINCIPAL!$K$106/100)),IF(AND(PRINCIPAL!$H$106&lt;&gt;"",L363=PRINCIPAL!$L$106),VLOOKUP($X$360,'Banco de Dados'!$B$4:$J$50,8,FALSE)*PRINCIPAL!$H$106*(1-(PRINCIPAL!$M$106/100)),IF(AND(PRINCIPAL!$H$106&lt;&gt;"",L363=PRINCIPAL!$N$106),VLOOKUP($X$360,'Banco de Dados'!$B$4:$J$50,8,FALSE)*PRINCIPAL!$H$106*(1-(PRINCIPAL!$O$106/100)),IF(PRINCIPAL!$H$106&lt;&gt;"",VLOOKUP($X$360,'Banco de Dados'!$B$4:$J$50,8,FALSE)*PRINCIPAL!$H$106,IF(OR(L363=PRINCIPAL!$I$106,L363=PRINCIPAL!$I$106+PRINCIPAL!$I$106,L363=PRINCIPAL!$I$106+PRINCIPAL!$I$106+PRINCIPAL!$I$106),0,IF(L363=PRINCIPAL!$J$106,VLOOKUP($X$360,'Banco de Dados'!$B$4:$J$50,6,FALSE)*(1-(PRINCIPAL!$K$106/100)),IF(L363=PRINCIPAL!$L$106,VLOOKUP($X$360,'Banco de Dados'!$B$4:$J$50,6,FALSE)*(1-(PRINCIPAL!$M$106/100)),IF(L363=PRINCIPAL!$N$106,VLOOKUP($X$360,'Banco de Dados'!$B$4:$J$50,6,FALSE)*(1-(PRINCIPAL!$O$106/100)),VLOOKUP($X$360,'Banco de Dados'!$B$4:$J$50,6,FALSE)))))))))),"")</f>
        <v/>
      </c>
      <c r="X363" s="28" t="str">
        <f>IFERROR(W363*(IFERROR(VLOOKUP($X$360,'Banco de Dados'!$B$4:$J$50,4,FALSE),"ERRO")),"")</f>
        <v/>
      </c>
      <c r="Y363" s="28" t="str">
        <f>IFERROR(X363+W363,"")</f>
        <v/>
      </c>
      <c r="Z363" s="101" t="str">
        <f>IFERROR(Y363*(C363*(PRINCIPAL!$G$106/100))*0.47*(44/12),"")</f>
        <v/>
      </c>
      <c r="AA363" s="110" t="str">
        <f>IFERROR(Z363,"")</f>
        <v/>
      </c>
      <c r="AB363" s="30" t="str">
        <f>IFERROR(IF(AND(PRINCIPAL!$H$107&lt;&gt;"",OR(L363=PRINCIPAL!$I$107,L363=PRINCIPAL!$I$107+PRINCIPAL!$I$107,L363=PRINCIPAL!$I$107+PRINCIPAL!$I$107+PRINCIPAL!$I$107)),0,IF(AND(PRINCIPAL!$H$107&lt;&gt;"",L363=PRINCIPAL!$J$107),VLOOKUP($AC$360,'Banco de Dados'!$B$4:$J$50,8,FALSE)*PRINCIPAL!$H$107*(1-(PRINCIPAL!$K$107/100)),IF(AND(PRINCIPAL!$H$107&lt;&gt;"",L363=PRINCIPAL!$L$107),VLOOKUP($AC$360,'Banco de Dados'!$B$4:$J$50,8,FALSE)*PRINCIPAL!$H$107*(1-(PRINCIPAL!$M$107/100)),IF(AND(PRINCIPAL!$H$107&lt;&gt;"",L363=PRINCIPAL!$N$107),VLOOKUP($AC$360,'Banco de Dados'!$B$4:$J$50,8,FALSE)*PRINCIPAL!$H$107*(1-(PRINCIPAL!$O$107/100)),IF(PRINCIPAL!$H$107&lt;&gt;"",VLOOKUP($AC$360,'Banco de Dados'!$B$4:$J$50,8,FALSE)*PRINCIPAL!$H$107,IF(OR(L363=PRINCIPAL!$I$107,L363=PRINCIPAL!$I$107+PRINCIPAL!$I$107,L363=PRINCIPAL!$I$107+PRINCIPAL!$I$107+PRINCIPAL!$I$107),0,IF(L363=PRINCIPAL!$J$107,VLOOKUP($AC$360,'Banco de Dados'!$B$4:$J$50,6,FALSE)*(1-(PRINCIPAL!$K$107/100)),IF(L363=PRINCIPAL!$L$107,VLOOKUP($AC$360,'Banco de Dados'!$B$4:$J$50,6,FALSE)*(1-(PRINCIPAL!$M$107/100)),IF(L363=PRINCIPAL!$N$107,VLOOKUP($AC$360,'Banco de Dados'!$B$4:$J$50,6,FALSE)*(1-(PRINCIPAL!$O$107/100)),VLOOKUP($AC$360,'Banco de Dados'!$B$4:$J$50,6,FALSE)))))))))),"")</f>
        <v/>
      </c>
      <c r="AC363" s="28" t="str">
        <f>IFERROR(AB363*(IFERROR(VLOOKUP($AC$360,'Banco de Dados'!$B$4:$J$50,4,FALSE),"ERRO")),"")</f>
        <v/>
      </c>
      <c r="AD363" s="28" t="str">
        <f>IFERROR(AC363+AB363,"")</f>
        <v/>
      </c>
      <c r="AE363" s="101" t="str">
        <f>IFERROR(AD363*(C363*(PRINCIPAL!$G$107/100))*0.47*(44/12),"")</f>
        <v/>
      </c>
      <c r="AF363" s="110" t="str">
        <f>IFERROR(AE363,"")</f>
        <v/>
      </c>
      <c r="AG363" s="30" t="str">
        <f>IFERROR(IF(AND(PRINCIPAL!$H$108&lt;&gt;"",OR(L363=PRINCIPAL!$I$108,L363=PRINCIPAL!$I$108+PRINCIPAL!$I$108,L363=PRINCIPAL!$I$108+PRINCIPAL!$I$108+PRINCIPAL!$I$108)),0,IF(AND(PRINCIPAL!$H$108&lt;&gt;"",L363=PRINCIPAL!$J$108),VLOOKUP($AH$360,'Banco de Dados'!$B$4:$J$50,8,FALSE)*PRINCIPAL!$H$108*(1-(PRINCIPAL!$K$108/100)),IF(AND(PRINCIPAL!$H$108&lt;&gt;"",L363=PRINCIPAL!$L$108),VLOOKUP($AH$360,'Banco de Dados'!$B$4:$J$50,8,FALSE)*PRINCIPAL!$H$108*(1-(PRINCIPAL!$M$108/100)),IF(AND(PRINCIPAL!$H$108&lt;&gt;"",L363=PRINCIPAL!$N$108),VLOOKUP($AH$360,'Banco de Dados'!$B$4:$J$50,8,FALSE)*PRINCIPAL!$H$108*(1-(PRINCIPAL!$O$108/100)),IF(PRINCIPAL!$H$108&lt;&gt;"",VLOOKUP($AH$360,'Banco de Dados'!$B$4:$J$50,8,FALSE)*PRINCIPAL!$H$108,IF(OR(L363=PRINCIPAL!$I$108,L363=PRINCIPAL!$I$108+PRINCIPAL!$I$108,L363=PRINCIPAL!$I$108+PRINCIPAL!$I$108+PRINCIPAL!$I$108),0,IF(L363=PRINCIPAL!$J$108,VLOOKUP($AH$360,'Banco de Dados'!$B$4:$J$50,6,FALSE)*(1-(PRINCIPAL!$K$108/100)),IF(L363=PRINCIPAL!$L$108,VLOOKUP($AH$360,'Banco de Dados'!$B$4:$J$50,6,FALSE)*(1-(PRINCIPAL!$M$108/100)),IF(L363=PRINCIPAL!$N$108,VLOOKUP($AH$360,'Banco de Dados'!$B$4:$J$50,6,FALSE)*(1-(PRINCIPAL!$O$108/100)),VLOOKUP($AH$360,'Banco de Dados'!$B$4:$J$50,6,FALSE)))))))))),"")</f>
        <v/>
      </c>
      <c r="AH363" s="29" t="str">
        <f>IFERROR(AG363*(IFERROR(VLOOKUP($AH$360,'Banco de Dados'!$B$4:$J$50,4,FALSE),"ERRO")),"")</f>
        <v/>
      </c>
      <c r="AI363" s="28" t="str">
        <f>IFERROR(AH363+AG363,"")</f>
        <v/>
      </c>
      <c r="AJ363" s="101" t="str">
        <f>IFERROR(AI363*(C363*(PRINCIPAL!$G$108/100))*0.47*(44/12),"")</f>
        <v/>
      </c>
      <c r="AK363" s="111" t="str">
        <f>IFERROR(AJ363,"")</f>
        <v/>
      </c>
      <c r="AL363" s="30" t="str">
        <f>IFERROR(IF(AND(PRINCIPAL!$H$109&lt;&gt;"",OR(L363=PRINCIPAL!$I$109,L363=PRINCIPAL!$I$109+PRINCIPAL!$I$109,L363=PRINCIPAL!$I$109+PRINCIPAL!$I$109+PRINCIPAL!$I$109)),0,IF(AND(PRINCIPAL!$H$109&lt;&gt;"",L363=PRINCIPAL!$J$109),VLOOKUP($AM$360,'Banco de Dados'!$B$4:$J$50,8,FALSE)*PRINCIPAL!$H$109*(1-(PRINCIPAL!$K$109/100)),IF(AND(PRINCIPAL!$H$109&lt;&gt;"",L363=PRINCIPAL!$L$109),VLOOKUP($AM$360,'Banco de Dados'!$B$4:$J$50,8,FALSE)*PRINCIPAL!$H$109*(1-(PRINCIPAL!$M$109/100)),IF(AND(PRINCIPAL!$H$109&lt;&gt;"",L363=PRINCIPAL!$N$109),VLOOKUP($AM$360,'Banco de Dados'!$B$4:$J$50,8,FALSE)*PRINCIPAL!$H$109*(1-(PRINCIPAL!$O$109/100)),IF(PRINCIPAL!$H$109&lt;&gt;"",VLOOKUP($AM$360,'Banco de Dados'!$B$4:$J$50,8,FALSE)*PRINCIPAL!$H$109,IF(OR(L363=PRINCIPAL!$I$109,L363=PRINCIPAL!$I$109+PRINCIPAL!$I$109,L363=PRINCIPAL!$I$109+PRINCIPAL!$I$109+PRINCIPAL!$I$109),0,IF(L363=PRINCIPAL!$J$109,VLOOKUP($AM$360,'Banco de Dados'!$B$4:$J$50,6,FALSE)*(1-(PRINCIPAL!$K$109/100)),IF(L363=PRINCIPAL!$L$109,VLOOKUP($AM$360,'Banco de Dados'!$B$4:$J$50,6,FALSE)*(1-(PRINCIPAL!$M$109/100)),IF(L363=PRINCIPAL!$N$109,VLOOKUP($AM$360,'Banco de Dados'!$B$4:$J$50,6,FALSE)*(1-(PRINCIPAL!$O$109/100)),VLOOKUP($AM$360,'Banco de Dados'!$B$4:$J$50,6,FALSE)))))))))),"")</f>
        <v/>
      </c>
      <c r="AM363" s="29" t="str">
        <f>IFERROR(AL363*(IFERROR(VLOOKUP($AM$360,'Banco de Dados'!$B$4:$J$50,4,FALSE),"ERRO")),"")</f>
        <v/>
      </c>
      <c r="AN363" s="28" t="str">
        <f>IFERROR(AM363+AL363,"")</f>
        <v/>
      </c>
      <c r="AO363" s="103" t="str">
        <f>IFERROR(AN363*(C363*(PRINCIPAL!$G$109/100))*0.47*(44/12),"")</f>
        <v/>
      </c>
      <c r="AP363" s="111" t="str">
        <f>IFERROR(AO363,"")</f>
        <v/>
      </c>
      <c r="AQ363" s="132" t="str">
        <f>IFERROR(IF(AND(PRINCIPAL!$H$110&lt;&gt;"",OR(L363=PRINCIPAL!$I$110,L363=PRINCIPAL!$I$110+PRINCIPAL!$I$110,L363=PRINCIPAL!$I$110+PRINCIPAL!$I$110+PRINCIPAL!$I$110)),0,IF(AND(PRINCIPAL!$H$110&lt;&gt;"",L363=PRINCIPAL!$J$110),VLOOKUP($AR$360,'Banco de Dados'!$B$4:$J$50,8,FALSE)*PRINCIPAL!$H$110*(1-(PRINCIPAL!$K$110/100)),IF(AND(PRINCIPAL!$H$110&lt;&gt;"",L363=PRINCIPAL!$L$110),VLOOKUP($AR$360,'Banco de Dados'!$B$4:$J$50,8,FALSE)*PRINCIPAL!$H$110*(1-(PRINCIPAL!$M$110/100)),IF(AND(PRINCIPAL!$H$110&lt;&gt;"",L363=PRINCIPAL!$N$110),VLOOKUP($AR$360,'Banco de Dados'!$B$4:$J$50,8,FALSE)*PRINCIPAL!$H$110*(1-(PRINCIPAL!$O$110/100)),IF(PRINCIPAL!$H$110&lt;&gt;"",VLOOKUP($AR$360,'Banco de Dados'!$B$4:$J$50,8,FALSE)*PRINCIPAL!$H$110,IF(OR(L363=PRINCIPAL!$I$110,L363=PRINCIPAL!$I$110+PRINCIPAL!$I$110,L363=PRINCIPAL!$I$110+PRINCIPAL!$I$110+PRINCIPAL!$I$110),0,IF(L363=PRINCIPAL!$J$110,VLOOKUP($AR$360,'Banco de Dados'!$B$4:$J$50,6,FALSE)*(1-(PRINCIPAL!$K$110/100)),IF(L363=PRINCIPAL!$L$110,VLOOKUP($AR$360,'Banco de Dados'!$B$4:$J$50,6,FALSE)*(1-(PRINCIPAL!$M$110/100)),IF(L363=PRINCIPAL!$N$110,VLOOKUP($AR$360,'Banco de Dados'!$B$4:$J$50,6,FALSE)*(1-(PRINCIPAL!$O$110/100)),VLOOKUP($AR$360,'Banco de Dados'!$B$4:$J$50,6,FALSE)))))))))),"")</f>
        <v/>
      </c>
      <c r="AR363" s="28" t="str">
        <f>IFERROR(AQ363*(IFERROR(VLOOKUP($AR$360,'Banco de Dados'!$B$4:$J$50,4,FALSE),"ERRO")),"")</f>
        <v/>
      </c>
      <c r="AS363" s="28" t="str">
        <f>IFERROR(AR363+AQ363,"")</f>
        <v/>
      </c>
      <c r="AT363" s="101" t="str">
        <f>IFERROR(AS363*(C363*(PRINCIPAL!$G$110/100))*0.47*(44/12),"")</f>
        <v/>
      </c>
      <c r="AU363" s="110" t="str">
        <f>IFERROR(AT363,"")</f>
        <v/>
      </c>
      <c r="AV363" s="30" t="str">
        <f>IFERROR(IF(AND(PRINCIPAL!$H$111&lt;&gt;"",OR(L363=PRINCIPAL!$I$111,L363=PRINCIPAL!$I$111+PRINCIPAL!$I$111,L363=PRINCIPAL!$I$111+PRINCIPAL!$I$111+PRINCIPAL!$I$111)),0,IF(AND(PRINCIPAL!$H$111&lt;&gt;"",L363=PRINCIPAL!$J$111),VLOOKUP($AW$360,'Banco de Dados'!$B$4:$J$50,8,FALSE)*PRINCIPAL!$H$111*(1-(PRINCIPAL!$K$111/100)),IF(AND(PRINCIPAL!$H$111&lt;&gt;"",L363=PRINCIPAL!$L$111),VLOOKUP($AW$360,'Banco de Dados'!$B$4:$J$50,8,FALSE)*PRINCIPAL!$H$111*(1-(PRINCIPAL!$M$111/100)),IF(AND(PRINCIPAL!$H$111&lt;&gt;"",L363=PRINCIPAL!$N$111),VLOOKUP($AW$360,'Banco de Dados'!$B$4:$J$50,8,FALSE)*PRINCIPAL!$H$111*(1-(PRINCIPAL!$O$111/100)),IF(PRINCIPAL!$H$111&lt;&gt;"",VLOOKUP($AW$360,'Banco de Dados'!$B$4:$J$50,8,FALSE)*PRINCIPAL!$H$111,IF(OR(L363=PRINCIPAL!$I$111,L363=PRINCIPAL!$I$111+PRINCIPAL!$I$111,L363=PRINCIPAL!$I$111+PRINCIPAL!$I$111+PRINCIPAL!$I$111),0,IF(L363=PRINCIPAL!$J$111,VLOOKUP($AW$360,'Banco de Dados'!$B$4:$J$50,6,FALSE)*(1-(PRINCIPAL!$K$111/100)),IF(L363=PRINCIPAL!$L$111,VLOOKUP($AW$360,'Banco de Dados'!$B$4:$J$50,6,FALSE)*(1-(PRINCIPAL!$M$111/100)),IF(L363=PRINCIPAL!$N$111,VLOOKUP($AW$360,'Banco de Dados'!$B$4:$J$50,6,FALSE)*(1-(PRINCIPAL!$O$111/100)),VLOOKUP($AW$360,'Banco de Dados'!$B$4:$J$50,6,FALSE)))))))))),"")</f>
        <v/>
      </c>
      <c r="AW363" s="29" t="str">
        <f>IFERROR(AV363*(IFERROR(VLOOKUP($AW$360,'Banco de Dados'!$B$4:$J$50,4,FALSE),"ERRO")),"")</f>
        <v/>
      </c>
      <c r="AX363" s="28" t="str">
        <f>IFERROR(AW363+AV363,"")</f>
        <v/>
      </c>
      <c r="AY363" s="101" t="str">
        <f>IFERROR(AX363*(C363*(PRINCIPAL!$G$111/100))*0.47*(44/12),"")</f>
        <v/>
      </c>
      <c r="AZ363" s="111" t="str">
        <f>IFERROR(AY363,"")</f>
        <v/>
      </c>
      <c r="BA363" s="132" t="str">
        <f>IFERROR(IF(AND(PRINCIPAL!$H$112&lt;&gt;"",OR(L363=PRINCIPAL!$I$112,L363=PRINCIPAL!$I$112+PRINCIPAL!$I$112,L363=PRINCIPAL!$I$112+PRINCIPAL!$I$112+PRINCIPAL!$I$112)),0,IF(AND(PRINCIPAL!$H$112&lt;&gt;"",L363=PRINCIPAL!$J$112),VLOOKUP($BB$360,'Banco de Dados'!$B$4:$J$50,8,FALSE)*PRINCIPAL!$H$112*(1-(PRINCIPAL!$K$112/100)),IF(AND(PRINCIPAL!$H$112&lt;&gt;"",L363=PRINCIPAL!$L$112),VLOOKUP($BB$360,'Banco de Dados'!$B$4:$J$50,8,FALSE)*PRINCIPAL!$H$112*(1-(PRINCIPAL!$M$112/100)),IF(AND(PRINCIPAL!$H$112&lt;&gt;"",L363=PRINCIPAL!$N$112),VLOOKUP($BB$360,'Banco de Dados'!$B$4:$J$50,8,FALSE)*PRINCIPAL!$H$112*(1-(PRINCIPAL!$O$112/100)),IF(PRINCIPAL!$H$112&lt;&gt;"",VLOOKUP($BB$360,'Banco de Dados'!$B$4:$J$50,8,FALSE)*PRINCIPAL!$H$112,IF(OR(L363=PRINCIPAL!$I$112,L363=PRINCIPAL!$I$112+PRINCIPAL!$I$112,L363=PRINCIPAL!$I$112+PRINCIPAL!$I$112+PRINCIPAL!$I$112),0,IF(L363=PRINCIPAL!$J$112,VLOOKUP($BB$360,'Banco de Dados'!$B$4:$J$50,6,FALSE)*(1-(PRINCIPAL!$K$112/100)),IF(L363=PRINCIPAL!$L$112,VLOOKUP($BB$360,'Banco de Dados'!$B$4:$J$50,6,FALSE)*(1-(PRINCIPAL!$M$112/100)),IF(L363=PRINCIPAL!$N$112,VLOOKUP($BB$360,'Banco de Dados'!$B$4:$J$50,6,FALSE)*(1-(PRINCIPAL!$O$112/100)),VLOOKUP($BB$360,'Banco de Dados'!$B$4:$J$50,6,FALSE)))))))))),"")</f>
        <v/>
      </c>
      <c r="BB363" s="28" t="str">
        <f>IFERROR(BA363*(IFERROR(VLOOKUP($BB$360,'Banco de Dados'!$B$4:$J$50,4,FALSE),"ERRO")),"")</f>
        <v/>
      </c>
      <c r="BC363" s="28" t="str">
        <f>IFERROR(BB363+BA363,"")</f>
        <v/>
      </c>
      <c r="BD363" s="101" t="str">
        <f>IFERROR(BC363*(C363*(PRINCIPAL!$G$112/100))*0.47*(44/12),"")</f>
        <v/>
      </c>
      <c r="BE363" s="110" t="str">
        <f>IFERROR(BD363,"")</f>
        <v/>
      </c>
      <c r="BF363" s="30" t="str">
        <f>IFERROR(IF(AND(PRINCIPAL!$H$113&lt;&gt;"",OR(L363=PRINCIPAL!$I$113,L363=PRINCIPAL!$I$113+PRINCIPAL!$I$113,L363=PRINCIPAL!$I$113+PRINCIPAL!$I$113+PRINCIPAL!$I$113)),0,IF(AND(PRINCIPAL!$H$113&lt;&gt;"",L363=PRINCIPAL!$J$113),VLOOKUP($BG$360,'Banco de Dados'!$B$4:$J$50,8,FALSE)*PRINCIPAL!$H$113*(1-(PRINCIPAL!$K$113/100)),IF(AND(PRINCIPAL!$H$113&lt;&gt;"",L363=PRINCIPAL!$L$113),VLOOKUP($BG$360,'Banco de Dados'!$B$4:$J$50,8,FALSE)*PRINCIPAL!$H$113*(1-(PRINCIPAL!$M$113/100)),IF(AND(PRINCIPAL!$H$113&lt;&gt;"",L363=PRINCIPAL!$N$113),VLOOKUP($BG$360,'Banco de Dados'!$B$4:$J$50,8,FALSE)*PRINCIPAL!$H$113*(1-(PRINCIPAL!$O$113/100)),IF(PRINCIPAL!$H$113&lt;&gt;"",VLOOKUP($BG$360,'Banco de Dados'!$B$4:$J$50,8,FALSE)*PRINCIPAL!$H$113,IF(OR(L363=PRINCIPAL!$I$113,L363=PRINCIPAL!$I$113+PRINCIPAL!$I$113,L363=PRINCIPAL!$I$113+PRINCIPAL!$I$113+PRINCIPAL!$I$113),0,IF(L363=PRINCIPAL!$J$113,VLOOKUP($BG$360,'Banco de Dados'!$B$4:$J$50,6,FALSE)*(1-(PRINCIPAL!$K$113/100)),IF(L363=PRINCIPAL!$L$113,VLOOKUP($BG$360,'Banco de Dados'!$B$4:$J$50,6,FALSE)*(1-(PRINCIPAL!$M$113/100)),IF(L363=PRINCIPAL!$N$113,VLOOKUP($BG$360,'Banco de Dados'!$B$4:$J$50,6,FALSE)*(1-(PRINCIPAL!$O$113/100)),VLOOKUP($BG$360,'Banco de Dados'!$B$4:$J$50,6,FALSE)))))))))),"")</f>
        <v/>
      </c>
      <c r="BG363" s="29" t="str">
        <f>IFERROR(BF363*(IFERROR(VLOOKUP($BG$360,'Banco de Dados'!$B$4:$J$50,4,FALSE),"ERRO")),"")</f>
        <v/>
      </c>
      <c r="BH363" s="28" t="str">
        <f>IFERROR(BG363+BF363,"")</f>
        <v/>
      </c>
      <c r="BI363" s="103" t="str">
        <f>IFERROR(BH363*(C363*(PRINCIPAL!$G$113/100))*0.47*(44/12),"")</f>
        <v/>
      </c>
      <c r="BJ363" s="102" t="str">
        <f>IFERROR(BI363,"")</f>
        <v/>
      </c>
    </row>
    <row r="364" spans="2:62" ht="12.75" customHeight="1" x14ac:dyDescent="0.3">
      <c r="B364" s="326">
        <f>IF(B325&lt;&gt;"",B325,"")</f>
        <v>2022</v>
      </c>
      <c r="C364" s="340"/>
      <c r="D364" s="1"/>
      <c r="E364" s="116">
        <v>2</v>
      </c>
      <c r="F364" s="24" t="str">
        <f>IFERROR(VLOOKUP($G$360,'Banco de Dados'!$B$4:$J$50,6,FALSE),"")</f>
        <v/>
      </c>
      <c r="G364" s="25" t="str">
        <f>IFERROR(F364*(IFERROR(VLOOKUP($G$360,'Banco de Dados'!$B$4:$J$50,4,FALSE),"ERRO")),"")</f>
        <v/>
      </c>
      <c r="H364" s="25" t="str">
        <f>IFERROR(F364+G364,"")</f>
        <v/>
      </c>
      <c r="I364" s="103" t="str">
        <f>IFERROR(H364*(C364)*0.47*(44/12),"")</f>
        <v/>
      </c>
      <c r="J364" s="117" t="str">
        <f>IFERROR(I364+J363,"")</f>
        <v/>
      </c>
      <c r="K364" s="1"/>
      <c r="L364" s="91">
        <v>2</v>
      </c>
      <c r="M364" s="24" t="str">
        <f>IFERROR(IF(AND(PRINCIPAL!$H$104&lt;&gt;"",OR(L364=PRINCIPAL!$I$104,L364=PRINCIPAL!$I$104+PRINCIPAL!$I$104,L364=PRINCIPAL!$I$104+PRINCIPAL!$I$104+PRINCIPAL!$I$104)),0,IF(AND(PRINCIPAL!$H$104&lt;&gt;"",L364=PRINCIPAL!$J$104),VLOOKUP($N$360,'Banco de Dados'!$B$4:$J$50,8,FALSE)*PRINCIPAL!$H$104*(1-(PRINCIPAL!$K$104/100)),IF(AND(PRINCIPAL!$H$104&lt;&gt;"",L364=PRINCIPAL!$L$104),VLOOKUP($N$360,'Banco de Dados'!$B$4:$J$50,8,FALSE)*PRINCIPAL!$H$104*(1-(PRINCIPAL!$M$104/100)),IF(AND(PRINCIPAL!$H$104&lt;&gt;"",L364=PRINCIPAL!$N$104),VLOOKUP($N$360,'Banco de Dados'!$B$4:$J$50,8,FALSE)*PRINCIPAL!$H$104*(1-(PRINCIPAL!$O$104/100)),IF(PRINCIPAL!$H$104&lt;&gt;"",VLOOKUP($N$360,'Banco de Dados'!$B$4:$J$50,8,FALSE)*PRINCIPAL!$H$104,IF(OR(L364=PRINCIPAL!$I$104,L364=PRINCIPAL!$I$104+PRINCIPAL!$I$104,L364=PRINCIPAL!$I$104+PRINCIPAL!$I$104+PRINCIPAL!$I$104),0,IF(L364=PRINCIPAL!$J$104,VLOOKUP($N$360,'Banco de Dados'!$B$4:$J$50,6,FALSE)*(1-(PRINCIPAL!$K$104/100)),IF(L364=PRINCIPAL!$L$104,VLOOKUP($N$360,'Banco de Dados'!$B$4:$J$50,6,FALSE)*(1-(PRINCIPAL!$M$104/100)),IF(L364=PRINCIPAL!$N$104,VLOOKUP($N$360,'Banco de Dados'!$B$4:$J$50,6,FALSE)*(1-(PRINCIPAL!$O$104/100)),VLOOKUP($N$360,'Banco de Dados'!$B$4:$J$50,6,FALSE)))))))))),"")</f>
        <v/>
      </c>
      <c r="N364" s="25" t="str">
        <f>IFERROR(M364*(IFERROR(VLOOKUP($N$360,'Banco de Dados'!$B$4:$J$50,4,FALSE),"ERRO")),"")</f>
        <v/>
      </c>
      <c r="O364" s="25" t="str">
        <f>IFERROR(M364+N364,"")</f>
        <v/>
      </c>
      <c r="P364" s="103" t="str">
        <f>IFERROR(O364*(C364*(PRINCIPAL!$G$104/100))*0.47*(44/12),"")</f>
        <v/>
      </c>
      <c r="Q364" s="107" t="str">
        <f>IFERROR(Q363+P364,"")</f>
        <v/>
      </c>
      <c r="R364" s="29" t="str">
        <f>IFERROR(IF(AND(PRINCIPAL!$H$105&lt;&gt;"",OR(L364=PRINCIPAL!$I$105,L364=PRINCIPAL!$I$105+PRINCIPAL!$I$105,L364=PRINCIPAL!$I$105+PRINCIPAL!$I$105+PRINCIPAL!$I$105)),0,IF(AND(PRINCIPAL!$H$105&lt;&gt;"",L364=PRINCIPAL!$J$105),VLOOKUP($S$360,'Banco de Dados'!$B$4:$J$50,8,FALSE)*PRINCIPAL!$H$105*(1-(PRINCIPAL!$K$105/100)),IF(AND(PRINCIPAL!$H$105&lt;&gt;"",L364=PRINCIPAL!$L$105),VLOOKUP($S$360,'Banco de Dados'!$B$4:$J$50,8,FALSE)*PRINCIPAL!$H$105*(1-(PRINCIPAL!$M$105/100)),IF(AND(PRINCIPAL!$H$105&lt;&gt;"",L364=PRINCIPAL!$N$105),VLOOKUP($S$360,'Banco de Dados'!$B$4:$J$50,8,FALSE)*PRINCIPAL!$H$105*(1-(PRINCIPAL!$O$105/100)),IF(PRINCIPAL!$H$105&lt;&gt;"",VLOOKUP($S$360,'Banco de Dados'!$B$4:$J$50,8,FALSE)*PRINCIPAL!$H$105,IF(OR(L364=PRINCIPAL!$I$105,L364=PRINCIPAL!$I$105+PRINCIPAL!$I$105,L364=PRINCIPAL!$I$105+PRINCIPAL!$I$105+PRINCIPAL!$I$105),0,IF(L364=PRINCIPAL!$J$105,VLOOKUP($S$360,'Banco de Dados'!$B$4:$J$50,6,FALSE)*(1-(PRINCIPAL!$K$105/100)),IF(L364=PRINCIPAL!$L$105,VLOOKUP($S$360,'Banco de Dados'!$B$4:$J$50,6,FALSE)*(1-(PRINCIPAL!$M$105/100)),IF(L364=PRINCIPAL!$N$105,VLOOKUP($S$360,'Banco de Dados'!$B$4:$J$50,6,FALSE)*(1-(PRINCIPAL!$O$105/100)),VLOOKUP($S$360,'Banco de Dados'!$B$4:$J$50,6,FALSE)))))))))),"")</f>
        <v/>
      </c>
      <c r="S364" s="29" t="str">
        <f>IFERROR(R364*(IFERROR(VLOOKUP($S$360,'Banco de Dados'!$B$4:$J$50,4,FALSE),"ERRO")),"")</f>
        <v/>
      </c>
      <c r="T364" s="29" t="str">
        <f>IFERROR(R364+S364,"")</f>
        <v/>
      </c>
      <c r="U364" s="103" t="str">
        <f>IFERROR(T364*(C364*(PRINCIPAL!$G$105/100))*0.47*(44/12),"")</f>
        <v/>
      </c>
      <c r="V364" s="103" t="str">
        <f t="shared" ref="V364:V397" si="230">IFERROR(V363+U364,"")</f>
        <v/>
      </c>
      <c r="W364" s="30" t="str">
        <f>IFERROR(IF(AND(PRINCIPAL!$H$106&lt;&gt;"",OR(L364=PRINCIPAL!$I$106,L364=PRINCIPAL!$I$106+PRINCIPAL!$I$106,L364=PRINCIPAL!$I$106+PRINCIPAL!$I$106+PRINCIPAL!$I$106)),0,IF(AND(PRINCIPAL!$H$106&lt;&gt;"",L364=PRINCIPAL!$J$106),VLOOKUP($X$360,'Banco de Dados'!$B$4:$J$50,8,FALSE)*PRINCIPAL!$H$106*(1-(PRINCIPAL!$K$106/100)),IF(AND(PRINCIPAL!$H$106&lt;&gt;"",L364=PRINCIPAL!$L$106),VLOOKUP($X$360,'Banco de Dados'!$B$4:$J$50,8,FALSE)*PRINCIPAL!$H$106*(1-(PRINCIPAL!$M$106/100)),IF(AND(PRINCIPAL!$H$106&lt;&gt;"",L364=PRINCIPAL!$N$106),VLOOKUP($X$360,'Banco de Dados'!$B$4:$J$50,8,FALSE)*PRINCIPAL!$H$106*(1-(PRINCIPAL!$O$106/100)),IF(PRINCIPAL!$H$106&lt;&gt;"",VLOOKUP($X$360,'Banco de Dados'!$B$4:$J$50,8,FALSE)*PRINCIPAL!$H$106,IF(OR(L364=PRINCIPAL!$I$106,L364=PRINCIPAL!$I$106+PRINCIPAL!$I$106,L364=PRINCIPAL!$I$106+PRINCIPAL!$I$106+PRINCIPAL!$I$106),0,IF(L364=PRINCIPAL!$J$106,VLOOKUP($X$360,'Banco de Dados'!$B$4:$J$50,6,FALSE)*(1-(PRINCIPAL!$K$106/100)),IF(L364=PRINCIPAL!$L$106,VLOOKUP($X$360,'Banco de Dados'!$B$4:$J$50,6,FALSE)*(1-(PRINCIPAL!$M$106/100)),IF(L364=PRINCIPAL!$N$106,VLOOKUP($X$360,'Banco de Dados'!$B$4:$J$50,6,FALSE)*(1-(PRINCIPAL!$O$106/100)),VLOOKUP($X$360,'Banco de Dados'!$B$4:$J$50,6,FALSE)))))))))),"")</f>
        <v/>
      </c>
      <c r="X364" s="29" t="str">
        <f>IFERROR(W364*(IFERROR(VLOOKUP($X$360,'Banco de Dados'!$B$4:$J$50,4,FALSE),"ERRO")),"")</f>
        <v/>
      </c>
      <c r="Y364" s="29" t="str">
        <f>IFERROR(X364+W364,"")</f>
        <v/>
      </c>
      <c r="Z364" s="103" t="str">
        <f>IFERROR(Y364*(C364*(PRINCIPAL!$G$106/100))*0.47*(44/12),"")</f>
        <v/>
      </c>
      <c r="AA364" s="111" t="str">
        <f>IFERROR(Z364+AA363,"")</f>
        <v/>
      </c>
      <c r="AB364" s="30" t="str">
        <f>IFERROR(IF(AND(PRINCIPAL!$H$107&lt;&gt;"",OR(L364=PRINCIPAL!$I$107,L364=PRINCIPAL!$I$107+PRINCIPAL!$I$107,L364=PRINCIPAL!$I$107+PRINCIPAL!$I$107+PRINCIPAL!$I$107)),0,IF(AND(PRINCIPAL!$H$107&lt;&gt;"",L364=PRINCIPAL!$J$107),VLOOKUP($AC$360,'Banco de Dados'!$B$4:$J$50,8,FALSE)*PRINCIPAL!$H$107*(1-(PRINCIPAL!$K$107/100)),IF(AND(PRINCIPAL!$H$107&lt;&gt;"",L364=PRINCIPAL!$L$107),VLOOKUP($AC$360,'Banco de Dados'!$B$4:$J$50,8,FALSE)*PRINCIPAL!$H$107*(1-(PRINCIPAL!$M$107/100)),IF(AND(PRINCIPAL!$H$107&lt;&gt;"",L364=PRINCIPAL!$N$107),VLOOKUP($AC$360,'Banco de Dados'!$B$4:$J$50,8,FALSE)*PRINCIPAL!$H$107*(1-(PRINCIPAL!$O$107/100)),IF(PRINCIPAL!$H$107&lt;&gt;"",VLOOKUP($AC$360,'Banco de Dados'!$B$4:$J$50,8,FALSE)*PRINCIPAL!$H$107,IF(OR(L364=PRINCIPAL!$I$107,L364=PRINCIPAL!$I$107+PRINCIPAL!$I$107,L364=PRINCIPAL!$I$107+PRINCIPAL!$I$107+PRINCIPAL!$I$107),0,IF(L364=PRINCIPAL!$J$107,VLOOKUP($AC$360,'Banco de Dados'!$B$4:$J$50,6,FALSE)*(1-(PRINCIPAL!$K$107/100)),IF(L364=PRINCIPAL!$L$107,VLOOKUP($AC$360,'Banco de Dados'!$B$4:$J$50,6,FALSE)*(1-(PRINCIPAL!$M$107/100)),IF(L364=PRINCIPAL!$N$107,VLOOKUP($AC$360,'Banco de Dados'!$B$4:$J$50,6,FALSE)*(1-(PRINCIPAL!$O$107/100)),VLOOKUP($AC$360,'Banco de Dados'!$B$4:$J$50,6,FALSE)))))))))),"")</f>
        <v/>
      </c>
      <c r="AC364" s="29" t="str">
        <f>IFERROR(AB364*(IFERROR(VLOOKUP($AC$360,'Banco de Dados'!$B$4:$J$50,4,FALSE),"ERRO")),"")</f>
        <v/>
      </c>
      <c r="AD364" s="29" t="str">
        <f>IFERROR(AC364+AB364,"")</f>
        <v/>
      </c>
      <c r="AE364" s="103" t="str">
        <f>IFERROR(AD364*(C364*(PRINCIPAL!$G$107/100))*0.47*(44/12),"")</f>
        <v/>
      </c>
      <c r="AF364" s="111" t="str">
        <f>IFERROR(AE364+AF363,"")</f>
        <v/>
      </c>
      <c r="AG364" s="30" t="str">
        <f>IFERROR(IF(AND(PRINCIPAL!$H$108&lt;&gt;"",OR(L364=PRINCIPAL!$I$108,L364=PRINCIPAL!$I$108+PRINCIPAL!$I$108,L364=PRINCIPAL!$I$108+PRINCIPAL!$I$108+PRINCIPAL!$I$108)),0,IF(AND(PRINCIPAL!$H$108&lt;&gt;"",L364=PRINCIPAL!$J$108),VLOOKUP($AH$360,'Banco de Dados'!$B$4:$J$50,8,FALSE)*PRINCIPAL!$H$108*(1-(PRINCIPAL!$K$108/100)),IF(AND(PRINCIPAL!$H$108&lt;&gt;"",L364=PRINCIPAL!$L$108),VLOOKUP($AH$360,'Banco de Dados'!$B$4:$J$50,8,FALSE)*PRINCIPAL!$H$108*(1-(PRINCIPAL!$M$108/100)),IF(AND(PRINCIPAL!$H$108&lt;&gt;"",L364=PRINCIPAL!$N$108),VLOOKUP($AH$360,'Banco de Dados'!$B$4:$J$50,8,FALSE)*PRINCIPAL!$H$108*(1-(PRINCIPAL!$O$108/100)),IF(PRINCIPAL!$H$108&lt;&gt;"",VLOOKUP($AH$360,'Banco de Dados'!$B$4:$J$50,8,FALSE)*PRINCIPAL!$H$108,IF(OR(L364=PRINCIPAL!$I$108,L364=PRINCIPAL!$I$108+PRINCIPAL!$I$108,L364=PRINCIPAL!$I$108+PRINCIPAL!$I$108+PRINCIPAL!$I$108),0,IF(L364=PRINCIPAL!$J$108,VLOOKUP($AH$360,'Banco de Dados'!$B$4:$J$50,6,FALSE)*(1-(PRINCIPAL!$K$108/100)),IF(L364=PRINCIPAL!$L$108,VLOOKUP($AH$360,'Banco de Dados'!$B$4:$J$50,6,FALSE)*(1-(PRINCIPAL!$M$108/100)),IF(L364=PRINCIPAL!$N$108,VLOOKUP($AH$360,'Banco de Dados'!$B$4:$J$50,6,FALSE)*(1-(PRINCIPAL!$O$108/100)),VLOOKUP($AH$360,'Banco de Dados'!$B$4:$J$50,6,FALSE)))))))))),"")</f>
        <v/>
      </c>
      <c r="AH364" s="29" t="str">
        <f>IFERROR(AG364*(IFERROR(VLOOKUP($AH$360,'Banco de Dados'!$B$4:$J$50,4,FALSE),"ERRO")),"")</f>
        <v/>
      </c>
      <c r="AI364" s="29" t="str">
        <f>IFERROR(AH364+AG364,"")</f>
        <v/>
      </c>
      <c r="AJ364" s="103" t="str">
        <f>IFERROR(AI364*(C364*(PRINCIPAL!$G$108/100))*0.47*(44/12),"")</f>
        <v/>
      </c>
      <c r="AK364" s="111" t="str">
        <f>IFERROR(AJ364+AK363,"")</f>
        <v/>
      </c>
      <c r="AL364" s="30" t="str">
        <f>IFERROR(IF(AND(PRINCIPAL!$H$109&lt;&gt;"",OR(L364=PRINCIPAL!$I$109,L364=PRINCIPAL!$I$109+PRINCIPAL!$I$109,L364=PRINCIPAL!$I$109+PRINCIPAL!$I$109+PRINCIPAL!$I$109)),0,IF(AND(PRINCIPAL!$H$109&lt;&gt;"",L364=PRINCIPAL!$J$109),VLOOKUP($AM$360,'Banco de Dados'!$B$4:$J$50,8,FALSE)*PRINCIPAL!$H$109*(1-(PRINCIPAL!$K$109/100)),IF(AND(PRINCIPAL!$H$109&lt;&gt;"",L364=PRINCIPAL!$L$109),VLOOKUP($AM$360,'Banco de Dados'!$B$4:$J$50,8,FALSE)*PRINCIPAL!$H$109*(1-(PRINCIPAL!$M$109/100)),IF(AND(PRINCIPAL!$H$109&lt;&gt;"",L364=PRINCIPAL!$N$109),VLOOKUP($AM$360,'Banco de Dados'!$B$4:$J$50,8,FALSE)*PRINCIPAL!$H$109*(1-(PRINCIPAL!$O$109/100)),IF(PRINCIPAL!$H$109&lt;&gt;"",VLOOKUP($AM$360,'Banco de Dados'!$B$4:$J$50,8,FALSE)*PRINCIPAL!$H$109,IF(OR(L364=PRINCIPAL!$I$109,L364=PRINCIPAL!$I$109+PRINCIPAL!$I$109,L364=PRINCIPAL!$I$109+PRINCIPAL!$I$109+PRINCIPAL!$I$109),0,IF(L364=PRINCIPAL!$J$109,VLOOKUP($AM$360,'Banco de Dados'!$B$4:$J$50,6,FALSE)*(1-(PRINCIPAL!$K$109/100)),IF(L364=PRINCIPAL!$L$109,VLOOKUP($AM$360,'Banco de Dados'!$B$4:$J$50,6,FALSE)*(1-(PRINCIPAL!$M$109/100)),IF(L364=PRINCIPAL!$N$109,VLOOKUP($AM$360,'Banco de Dados'!$B$4:$J$50,6,FALSE)*(1-(PRINCIPAL!$O$109/100)),VLOOKUP($AM$360,'Banco de Dados'!$B$4:$J$50,6,FALSE)))))))))),"")</f>
        <v/>
      </c>
      <c r="AM364" s="29" t="str">
        <f>IFERROR(AL364*(IFERROR(VLOOKUP($AM$360,'Banco de Dados'!$B$4:$J$50,4,FALSE),"ERRO")),"")</f>
        <v/>
      </c>
      <c r="AN364" s="29" t="str">
        <f>IFERROR(AM364+AL364,"")</f>
        <v/>
      </c>
      <c r="AO364" s="103" t="str">
        <f>IFERROR(AN364*(C364*(PRINCIPAL!$G$109/100))*0.47*(44/12),"")</f>
        <v/>
      </c>
      <c r="AP364" s="111" t="str">
        <f>IFERROR(AO364+AP363,"")</f>
        <v/>
      </c>
      <c r="AQ364" s="30" t="str">
        <f>IFERROR(IF(AND(PRINCIPAL!$H$110&lt;&gt;"",OR(L364=PRINCIPAL!$I$110,L364=PRINCIPAL!$I$110+PRINCIPAL!$I$110,L364=PRINCIPAL!$I$110+PRINCIPAL!$I$110+PRINCIPAL!$I$110)),0,IF(AND(PRINCIPAL!$H$110&lt;&gt;"",L364=PRINCIPAL!$J$110),VLOOKUP($AR$360,'Banco de Dados'!$B$4:$J$50,8,FALSE)*PRINCIPAL!$H$110*(1-(PRINCIPAL!$K$110/100)),IF(AND(PRINCIPAL!$H$110&lt;&gt;"",L364=PRINCIPAL!$L$110),VLOOKUP($AR$360,'Banco de Dados'!$B$4:$J$50,8,FALSE)*PRINCIPAL!$H$110*(1-(PRINCIPAL!$M$110/100)),IF(AND(PRINCIPAL!$H$110&lt;&gt;"",L364=PRINCIPAL!$N$110),VLOOKUP($AR$360,'Banco de Dados'!$B$4:$J$50,8,FALSE)*PRINCIPAL!$H$110*(1-(PRINCIPAL!$O$110/100)),IF(PRINCIPAL!$H$110&lt;&gt;"",VLOOKUP($AR$360,'Banco de Dados'!$B$4:$J$50,8,FALSE)*PRINCIPAL!$H$110,IF(OR(L364=PRINCIPAL!$I$110,L364=PRINCIPAL!$I$110+PRINCIPAL!$I$110,L364=PRINCIPAL!$I$110+PRINCIPAL!$I$110+PRINCIPAL!$I$110),0,IF(L364=PRINCIPAL!$J$110,VLOOKUP($AR$360,'Banco de Dados'!$B$4:$J$50,6,FALSE)*(1-(PRINCIPAL!$K$110/100)),IF(L364=PRINCIPAL!$L$110,VLOOKUP($AR$360,'Banco de Dados'!$B$4:$J$50,6,FALSE)*(1-(PRINCIPAL!$M$110/100)),IF(L364=PRINCIPAL!$N$110,VLOOKUP($AR$360,'Banco de Dados'!$B$4:$J$50,6,FALSE)*(1-(PRINCIPAL!$O$110/100)),VLOOKUP($AR$360,'Banco de Dados'!$B$4:$J$50,6,FALSE)))))))))),"")</f>
        <v/>
      </c>
      <c r="AR364" s="29" t="str">
        <f>IFERROR(AQ364*(IFERROR(VLOOKUP($AR$360,'Banco de Dados'!$B$4:$J$50,4,FALSE),"ERRO")),"")</f>
        <v/>
      </c>
      <c r="AS364" s="29" t="str">
        <f>IFERROR(AR364+AQ364,"")</f>
        <v/>
      </c>
      <c r="AT364" s="103" t="str">
        <f>IFERROR(AS364*(C364*(PRINCIPAL!$G$110/100))*0.47*(44/12),"")</f>
        <v/>
      </c>
      <c r="AU364" s="111" t="str">
        <f>IFERROR(AT364+AU363,"")</f>
        <v/>
      </c>
      <c r="AV364" s="30" t="str">
        <f>IFERROR(IF(AND(PRINCIPAL!$H$111&lt;&gt;"",OR(L364=PRINCIPAL!$I$111,L364=PRINCIPAL!$I$111+PRINCIPAL!$I$111,L364=PRINCIPAL!$I$111+PRINCIPAL!$I$111+PRINCIPAL!$I$111)),0,IF(AND(PRINCIPAL!$H$111&lt;&gt;"",L364=PRINCIPAL!$J$111),VLOOKUP($AW$360,'Banco de Dados'!$B$4:$J$50,8,FALSE)*PRINCIPAL!$H$111*(1-(PRINCIPAL!$K$111/100)),IF(AND(PRINCIPAL!$H$111&lt;&gt;"",L364=PRINCIPAL!$L$111),VLOOKUP($AW$360,'Banco de Dados'!$B$4:$J$50,8,FALSE)*PRINCIPAL!$H$111*(1-(PRINCIPAL!$M$111/100)),IF(AND(PRINCIPAL!$H$111&lt;&gt;"",L364=PRINCIPAL!$N$111),VLOOKUP($AW$360,'Banco de Dados'!$B$4:$J$50,8,FALSE)*PRINCIPAL!$H$111*(1-(PRINCIPAL!$O$111/100)),IF(PRINCIPAL!$H$111&lt;&gt;"",VLOOKUP($AW$360,'Banco de Dados'!$B$4:$J$50,8,FALSE)*PRINCIPAL!$H$111,IF(OR(L364=PRINCIPAL!$I$111,L364=PRINCIPAL!$I$111+PRINCIPAL!$I$111,L364=PRINCIPAL!$I$111+PRINCIPAL!$I$111+PRINCIPAL!$I$111),0,IF(L364=PRINCIPAL!$J$111,VLOOKUP($AW$360,'Banco de Dados'!$B$4:$J$50,6,FALSE)*(1-(PRINCIPAL!$K$111/100)),IF(L364=PRINCIPAL!$L$111,VLOOKUP($AW$360,'Banco de Dados'!$B$4:$J$50,6,FALSE)*(1-(PRINCIPAL!$M$111/100)),IF(L364=PRINCIPAL!$N$111,VLOOKUP($AW$360,'Banco de Dados'!$B$4:$J$50,6,FALSE)*(1-(PRINCIPAL!$O$111/100)),VLOOKUP($AW$360,'Banco de Dados'!$B$4:$J$50,6,FALSE)))))))))),"")</f>
        <v/>
      </c>
      <c r="AW364" s="29" t="str">
        <f>IFERROR(AV364*(IFERROR(VLOOKUP($AW$360,'Banco de Dados'!$B$4:$J$50,4,FALSE),"ERRO")),"")</f>
        <v/>
      </c>
      <c r="AX364" s="29" t="str">
        <f>IFERROR(AW364+AV364,"")</f>
        <v/>
      </c>
      <c r="AY364" s="103" t="str">
        <f>IFERROR(AX364*(C364*(PRINCIPAL!$G$111/100))*0.47*(44/12),"")</f>
        <v/>
      </c>
      <c r="AZ364" s="111" t="str">
        <f>IFERROR(AY364+AZ363,"")</f>
        <v/>
      </c>
      <c r="BA364" s="30" t="str">
        <f>IFERROR(IF(AND(PRINCIPAL!$H$112&lt;&gt;"",OR(L364=PRINCIPAL!$I$112,L364=PRINCIPAL!$I$112+PRINCIPAL!$I$112,L364=PRINCIPAL!$I$112+PRINCIPAL!$I$112+PRINCIPAL!$I$112)),0,IF(AND(PRINCIPAL!$H$112&lt;&gt;"",L364=PRINCIPAL!$J$112),VLOOKUP($BB$360,'Banco de Dados'!$B$4:$J$50,8,FALSE)*PRINCIPAL!$H$112*(1-(PRINCIPAL!$K$112/100)),IF(AND(PRINCIPAL!$H$112&lt;&gt;"",L364=PRINCIPAL!$L$112),VLOOKUP($BB$360,'Banco de Dados'!$B$4:$J$50,8,FALSE)*PRINCIPAL!$H$112*(1-(PRINCIPAL!$M$112/100)),IF(AND(PRINCIPAL!$H$112&lt;&gt;"",L364=PRINCIPAL!$N$112),VLOOKUP($BB$360,'Banco de Dados'!$B$4:$J$50,8,FALSE)*PRINCIPAL!$H$112*(1-(PRINCIPAL!$O$112/100)),IF(PRINCIPAL!$H$112&lt;&gt;"",VLOOKUP($BB$360,'Banco de Dados'!$B$4:$J$50,8,FALSE)*PRINCIPAL!$H$112,IF(OR(L364=PRINCIPAL!$I$112,L364=PRINCIPAL!$I$112+PRINCIPAL!$I$112,L364=PRINCIPAL!$I$112+PRINCIPAL!$I$112+PRINCIPAL!$I$112),0,IF(L364=PRINCIPAL!$J$112,VLOOKUP($BB$360,'Banco de Dados'!$B$4:$J$50,6,FALSE)*(1-(PRINCIPAL!$K$112/100)),IF(L364=PRINCIPAL!$L$112,VLOOKUP($BB$360,'Banco de Dados'!$B$4:$J$50,6,FALSE)*(1-(PRINCIPAL!$M$112/100)),IF(L364=PRINCIPAL!$N$112,VLOOKUP($BB$360,'Banco de Dados'!$B$4:$J$50,6,FALSE)*(1-(PRINCIPAL!$O$112/100)),VLOOKUP($BB$360,'Banco de Dados'!$B$4:$J$50,6,FALSE)))))))))),"")</f>
        <v/>
      </c>
      <c r="BB364" s="29" t="str">
        <f>IFERROR(BA364*(IFERROR(VLOOKUP($BB$360,'Banco de Dados'!$B$4:$J$50,4,FALSE),"ERRO")),"")</f>
        <v/>
      </c>
      <c r="BC364" s="29" t="str">
        <f>IFERROR(BB364+BA364,"")</f>
        <v/>
      </c>
      <c r="BD364" s="103" t="str">
        <f>IFERROR(BC364*(C364*(PRINCIPAL!$G$112/100))*0.47*(44/12),"")</f>
        <v/>
      </c>
      <c r="BE364" s="111" t="str">
        <f t="shared" ref="BE364:BE397" si="231">IFERROR(BD364,"")</f>
        <v/>
      </c>
      <c r="BF364" s="30" t="str">
        <f>IFERROR(IF(AND(PRINCIPAL!$H$113&lt;&gt;"",OR(L364=PRINCIPAL!$I$113,L364=PRINCIPAL!$I$113+PRINCIPAL!$I$113,L364=PRINCIPAL!$I$113+PRINCIPAL!$I$113+PRINCIPAL!$I$113)),0,IF(AND(PRINCIPAL!$H$113&lt;&gt;"",L364=PRINCIPAL!$J$113),VLOOKUP($BG$360,'Banco de Dados'!$B$4:$J$50,8,FALSE)*PRINCIPAL!$H$113*(1-(PRINCIPAL!$K$113/100)),IF(AND(PRINCIPAL!$H$113&lt;&gt;"",L364=PRINCIPAL!$L$113),VLOOKUP($BG$360,'Banco de Dados'!$B$4:$J$50,8,FALSE)*PRINCIPAL!$H$113*(1-(PRINCIPAL!$M$113/100)),IF(AND(PRINCIPAL!$H$113&lt;&gt;"",L364=PRINCIPAL!$N$113),VLOOKUP($BG$360,'Banco de Dados'!$B$4:$J$50,8,FALSE)*PRINCIPAL!$H$113*(1-(PRINCIPAL!$O$113/100)),IF(PRINCIPAL!$H$113&lt;&gt;"",VLOOKUP($BG$360,'Banco de Dados'!$B$4:$J$50,8,FALSE)*PRINCIPAL!$H$113,IF(OR(L364=PRINCIPAL!$I$113,L364=PRINCIPAL!$I$113+PRINCIPAL!$I$113,L364=PRINCIPAL!$I$113+PRINCIPAL!$I$113+PRINCIPAL!$I$113),0,IF(L364=PRINCIPAL!$J$113,VLOOKUP($BG$360,'Banco de Dados'!$B$4:$J$50,6,FALSE)*(1-(PRINCIPAL!$K$113/100)),IF(L364=PRINCIPAL!$L$113,VLOOKUP($BG$360,'Banco de Dados'!$B$4:$J$50,6,FALSE)*(1-(PRINCIPAL!$M$113/100)),IF(L364=PRINCIPAL!$N$113,VLOOKUP($BG$360,'Banco de Dados'!$B$4:$J$50,6,FALSE)*(1-(PRINCIPAL!$O$113/100)),VLOOKUP($BG$360,'Banco de Dados'!$B$4:$J$50,6,FALSE)))))))))),"")</f>
        <v/>
      </c>
      <c r="BG364" s="29" t="str">
        <f>IFERROR(BF364*(IFERROR(VLOOKUP($BG$360,'Banco de Dados'!$B$4:$J$50,4,FALSE),"ERRO")),"")</f>
        <v/>
      </c>
      <c r="BH364" s="29" t="str">
        <f>IFERROR(BG364+BF364,"")</f>
        <v/>
      </c>
      <c r="BI364" s="103" t="str">
        <f>IFERROR(BH364*(C364*(PRINCIPAL!$G$113/100))*0.47*(44/12),"")</f>
        <v/>
      </c>
      <c r="BJ364" s="102" t="str">
        <f t="shared" ref="BJ364:BJ397" si="232">IFERROR(BI364,"")</f>
        <v/>
      </c>
    </row>
    <row r="365" spans="2:62" ht="12.75" customHeight="1" x14ac:dyDescent="0.3">
      <c r="B365" s="326">
        <f t="shared" ref="B365:B397" si="233">IF(B326&lt;&gt;"",B326,"")</f>
        <v>2023</v>
      </c>
      <c r="C365" s="342"/>
      <c r="D365" s="1"/>
      <c r="E365" s="116">
        <v>3</v>
      </c>
      <c r="F365" s="24" t="str">
        <f>IFERROR(VLOOKUP($G$360,'Banco de Dados'!$B$4:$J$50,6,FALSE),"")</f>
        <v/>
      </c>
      <c r="G365" s="25" t="str">
        <f>IFERROR(F365*(IFERROR(VLOOKUP($G$360,'Banco de Dados'!$B$4:$J$50,4,FALSE),"ERRO")),"")</f>
        <v/>
      </c>
      <c r="H365" s="25" t="str">
        <f t="shared" ref="H365:H397" si="234">IFERROR(F365+G365,"")</f>
        <v/>
      </c>
      <c r="I365" s="103" t="str">
        <f t="shared" ref="I365:I397" si="235">IFERROR(H365*(C365)*0.47*(44/12),"")</f>
        <v/>
      </c>
      <c r="J365" s="117" t="str">
        <f t="shared" ref="J365:J397" si="236">IFERROR(I365+J364,"")</f>
        <v/>
      </c>
      <c r="K365" s="1"/>
      <c r="L365" s="91">
        <v>3</v>
      </c>
      <c r="M365" s="24" t="str">
        <f>IFERROR(IF(AND(PRINCIPAL!$H$104&lt;&gt;"",OR(L365=PRINCIPAL!$I$104,L365=PRINCIPAL!$I$104+PRINCIPAL!$I$104,L365=PRINCIPAL!$I$104+PRINCIPAL!$I$104+PRINCIPAL!$I$104)),0,IF(AND(PRINCIPAL!$H$104&lt;&gt;"",L365=PRINCIPAL!$J$104),VLOOKUP($N$360,'Banco de Dados'!$B$4:$J$50,8,FALSE)*PRINCIPAL!$H$104*(1-(PRINCIPAL!$K$104/100)),IF(AND(PRINCIPAL!$H$104&lt;&gt;"",L365=PRINCIPAL!$L$104),VLOOKUP($N$360,'Banco de Dados'!$B$4:$J$50,8,FALSE)*PRINCIPAL!$H$104*(1-(PRINCIPAL!$M$104/100)),IF(AND(PRINCIPAL!$H$104&lt;&gt;"",L365=PRINCIPAL!$N$104),VLOOKUP($N$360,'Banco de Dados'!$B$4:$J$50,8,FALSE)*PRINCIPAL!$H$104*(1-(PRINCIPAL!$O$104/100)),IF(PRINCIPAL!$H$104&lt;&gt;"",VLOOKUP($N$360,'Banco de Dados'!$B$4:$J$50,8,FALSE)*PRINCIPAL!$H$104,IF(OR(L365=PRINCIPAL!$I$104,L365=PRINCIPAL!$I$104+PRINCIPAL!$I$104,L365=PRINCIPAL!$I$104+PRINCIPAL!$I$104+PRINCIPAL!$I$104),0,IF(L365=PRINCIPAL!$J$104,VLOOKUP($N$360,'Banco de Dados'!$B$4:$J$50,6,FALSE)*(1-(PRINCIPAL!$K$104/100)),IF(L365=PRINCIPAL!$L$104,VLOOKUP($N$360,'Banco de Dados'!$B$4:$J$50,6,FALSE)*(1-(PRINCIPAL!$M$104/100)),IF(L365=PRINCIPAL!$N$104,VLOOKUP($N$360,'Banco de Dados'!$B$4:$J$50,6,FALSE)*(1-(PRINCIPAL!$O$104/100)),VLOOKUP($N$360,'Banco de Dados'!$B$4:$J$50,6,FALSE)))))))))),"")</f>
        <v/>
      </c>
      <c r="N365" s="25" t="str">
        <f>IFERROR(M365*(IFERROR(VLOOKUP($N$360,'Banco de Dados'!$B$4:$J$50,4,FALSE),"ERRO")),"")</f>
        <v/>
      </c>
      <c r="O365" s="25" t="str">
        <f t="shared" ref="O365:O380" si="237">IFERROR(M365+N365,"")</f>
        <v/>
      </c>
      <c r="P365" s="103" t="str">
        <f>IFERROR(O365*(C365*(PRINCIPAL!$G$104/100))*0.47*(44/12),"")</f>
        <v/>
      </c>
      <c r="Q365" s="107" t="str">
        <f>IFERROR(Q364+P365,"")</f>
        <v/>
      </c>
      <c r="R365" s="29" t="str">
        <f>IFERROR(IF(AND(PRINCIPAL!$H$105&lt;&gt;"",OR(L365=PRINCIPAL!$I$105,L365=PRINCIPAL!$I$105+PRINCIPAL!$I$105,L365=PRINCIPAL!$I$105+PRINCIPAL!$I$105+PRINCIPAL!$I$105)),0,IF(AND(PRINCIPAL!$H$105&lt;&gt;"",L365=PRINCIPAL!$J$105),VLOOKUP($S$360,'Banco de Dados'!$B$4:$J$50,8,FALSE)*PRINCIPAL!$H$105*(1-(PRINCIPAL!$K$105/100)),IF(AND(PRINCIPAL!$H$105&lt;&gt;"",L365=PRINCIPAL!$L$105),VLOOKUP($S$360,'Banco de Dados'!$B$4:$J$50,8,FALSE)*PRINCIPAL!$H$105*(1-(PRINCIPAL!$M$105/100)),IF(AND(PRINCIPAL!$H$105&lt;&gt;"",L365=PRINCIPAL!$N$105),VLOOKUP($S$360,'Banco de Dados'!$B$4:$J$50,8,FALSE)*PRINCIPAL!$H$105*(1-(PRINCIPAL!$O$105/100)),IF(PRINCIPAL!$H$105&lt;&gt;"",VLOOKUP($S$360,'Banco de Dados'!$B$4:$J$50,8,FALSE)*PRINCIPAL!$H$105,IF(OR(L365=PRINCIPAL!$I$105,L365=PRINCIPAL!$I$105+PRINCIPAL!$I$105,L365=PRINCIPAL!$I$105+PRINCIPAL!$I$105+PRINCIPAL!$I$105),0,IF(L365=PRINCIPAL!$J$105,VLOOKUP($S$360,'Banco de Dados'!$B$4:$J$50,6,FALSE)*(1-(PRINCIPAL!$K$105/100)),IF(L365=PRINCIPAL!$L$105,VLOOKUP($S$360,'Banco de Dados'!$B$4:$J$50,6,FALSE)*(1-(PRINCIPAL!$M$105/100)),IF(L365=PRINCIPAL!$N$105,VLOOKUP($S$360,'Banco de Dados'!$B$4:$J$50,6,FALSE)*(1-(PRINCIPAL!$O$105/100)),VLOOKUP($S$360,'Banco de Dados'!$B$4:$J$50,6,FALSE)))))))))),"")</f>
        <v/>
      </c>
      <c r="S365" s="29" t="str">
        <f>IFERROR(R365*(IFERROR(VLOOKUP($S$360,'Banco de Dados'!$B$4:$J$50,4,FALSE),"ERRO")),"")</f>
        <v/>
      </c>
      <c r="T365" s="29" t="str">
        <f t="shared" ref="T365:T369" si="238">IFERROR(R365+S365,"")</f>
        <v/>
      </c>
      <c r="U365" s="103" t="str">
        <f>IFERROR(T365*(C365*(PRINCIPAL!$G$105/100))*0.47*(44/12),"")</f>
        <v/>
      </c>
      <c r="V365" s="103" t="str">
        <f t="shared" si="230"/>
        <v/>
      </c>
      <c r="W365" s="30" t="str">
        <f>IFERROR(IF(AND(PRINCIPAL!$H$106&lt;&gt;"",OR(L365=PRINCIPAL!$I$106,L365=PRINCIPAL!$I$106+PRINCIPAL!$I$106,L365=PRINCIPAL!$I$106+PRINCIPAL!$I$106+PRINCIPAL!$I$106)),0,IF(AND(PRINCIPAL!$H$106&lt;&gt;"",L365=PRINCIPAL!$J$106),VLOOKUP($X$360,'Banco de Dados'!$B$4:$J$50,8,FALSE)*PRINCIPAL!$H$106*(1-(PRINCIPAL!$K$106/100)),IF(AND(PRINCIPAL!$H$106&lt;&gt;"",L365=PRINCIPAL!$L$106),VLOOKUP($X$360,'Banco de Dados'!$B$4:$J$50,8,FALSE)*PRINCIPAL!$H$106*(1-(PRINCIPAL!$M$106/100)),IF(AND(PRINCIPAL!$H$106&lt;&gt;"",L365=PRINCIPAL!$N$106),VLOOKUP($X$360,'Banco de Dados'!$B$4:$J$50,8,FALSE)*PRINCIPAL!$H$106*(1-(PRINCIPAL!$O$106/100)),IF(PRINCIPAL!$H$106&lt;&gt;"",VLOOKUP($X$360,'Banco de Dados'!$B$4:$J$50,8,FALSE)*PRINCIPAL!$H$106,IF(OR(L365=PRINCIPAL!$I$106,L365=PRINCIPAL!$I$106+PRINCIPAL!$I$106,L365=PRINCIPAL!$I$106+PRINCIPAL!$I$106+PRINCIPAL!$I$106),0,IF(L365=PRINCIPAL!$J$106,VLOOKUP($X$360,'Banco de Dados'!$B$4:$J$50,6,FALSE)*(1-(PRINCIPAL!$K$106/100)),IF(L365=PRINCIPAL!$L$106,VLOOKUP($X$360,'Banco de Dados'!$B$4:$J$50,6,FALSE)*(1-(PRINCIPAL!$M$106/100)),IF(L365=PRINCIPAL!$N$106,VLOOKUP($X$360,'Banco de Dados'!$B$4:$J$50,6,FALSE)*(1-(PRINCIPAL!$O$106/100)),VLOOKUP($X$360,'Banco de Dados'!$B$4:$J$50,6,FALSE)))))))))),"")</f>
        <v/>
      </c>
      <c r="X365" s="29" t="str">
        <f>IFERROR(W365*(IFERROR(VLOOKUP($X$360,'Banco de Dados'!$B$4:$J$50,4,FALSE),"ERRO")),"")</f>
        <v/>
      </c>
      <c r="Y365" s="29" t="str">
        <f>IFERROR(X365+W365,"")</f>
        <v/>
      </c>
      <c r="Z365" s="103" t="str">
        <f>IFERROR(Y365*(C365*(PRINCIPAL!$G$106/100))*0.47*(44/12),"")</f>
        <v/>
      </c>
      <c r="AA365" s="111" t="str">
        <f>IFERROR(Z365+AA364,"")</f>
        <v/>
      </c>
      <c r="AB365" s="30" t="str">
        <f>IFERROR(IF(AND(PRINCIPAL!$H$107&lt;&gt;"",OR(L365=PRINCIPAL!$I$107,L365=PRINCIPAL!$I$107+PRINCIPAL!$I$107,L365=PRINCIPAL!$I$107+PRINCIPAL!$I$107+PRINCIPAL!$I$107)),0,IF(AND(PRINCIPAL!$H$107&lt;&gt;"",L365=PRINCIPAL!$J$107),VLOOKUP($AC$360,'Banco de Dados'!$B$4:$J$50,8,FALSE)*PRINCIPAL!$H$107*(1-(PRINCIPAL!$K$107/100)),IF(AND(PRINCIPAL!$H$107&lt;&gt;"",L365=PRINCIPAL!$L$107),VLOOKUP($AC$360,'Banco de Dados'!$B$4:$J$50,8,FALSE)*PRINCIPAL!$H$107*(1-(PRINCIPAL!$M$107/100)),IF(AND(PRINCIPAL!$H$107&lt;&gt;"",L365=PRINCIPAL!$N$107),VLOOKUP($AC$360,'Banco de Dados'!$B$4:$J$50,8,FALSE)*PRINCIPAL!$H$107*(1-(PRINCIPAL!$O$107/100)),IF(PRINCIPAL!$H$107&lt;&gt;"",VLOOKUP($AC$360,'Banco de Dados'!$B$4:$J$50,8,FALSE)*PRINCIPAL!$H$107,IF(OR(L365=PRINCIPAL!$I$107,L365=PRINCIPAL!$I$107+PRINCIPAL!$I$107,L365=PRINCIPAL!$I$107+PRINCIPAL!$I$107+PRINCIPAL!$I$107),0,IF(L365=PRINCIPAL!$J$107,VLOOKUP($AC$360,'Banco de Dados'!$B$4:$J$50,6,FALSE)*(1-(PRINCIPAL!$K$107/100)),IF(L365=PRINCIPAL!$L$107,VLOOKUP($AC$360,'Banco de Dados'!$B$4:$J$50,6,FALSE)*(1-(PRINCIPAL!$M$107/100)),IF(L365=PRINCIPAL!$N$107,VLOOKUP($AC$360,'Banco de Dados'!$B$4:$J$50,6,FALSE)*(1-(PRINCIPAL!$O$107/100)),VLOOKUP($AC$360,'Banco de Dados'!$B$4:$J$50,6,FALSE)))))))))),"")</f>
        <v/>
      </c>
      <c r="AC365" s="29" t="str">
        <f>IFERROR(AB365*(IFERROR(VLOOKUP($AC$360,'Banco de Dados'!$B$4:$J$50,4,FALSE),"ERRO")),"")</f>
        <v/>
      </c>
      <c r="AD365" s="29" t="str">
        <f t="shared" ref="AD365:AD397" si="239">IFERROR(AC365+AB365,"")</f>
        <v/>
      </c>
      <c r="AE365" s="103" t="str">
        <f>IFERROR(AD365*(C365*(PRINCIPAL!$G$107/100))*0.47*(44/12),"")</f>
        <v/>
      </c>
      <c r="AF365" s="111" t="str">
        <f t="shared" ref="AF365:AF397" si="240">IFERROR(AE365+AF364,"")</f>
        <v/>
      </c>
      <c r="AG365" s="30" t="str">
        <f>IFERROR(IF(AND(PRINCIPAL!$H$108&lt;&gt;"",OR(L365=PRINCIPAL!$I$108,L365=PRINCIPAL!$I$108+PRINCIPAL!$I$108,L365=PRINCIPAL!$I$108+PRINCIPAL!$I$108+PRINCIPAL!$I$108)),0,IF(AND(PRINCIPAL!$H$108&lt;&gt;"",L365=PRINCIPAL!$J$108),VLOOKUP($AH$360,'Banco de Dados'!$B$4:$J$50,8,FALSE)*PRINCIPAL!$H$108*(1-(PRINCIPAL!$K$108/100)),IF(AND(PRINCIPAL!$H$108&lt;&gt;"",L365=PRINCIPAL!$L$108),VLOOKUP($AH$360,'Banco de Dados'!$B$4:$J$50,8,FALSE)*PRINCIPAL!$H$108*(1-(PRINCIPAL!$M$108/100)),IF(AND(PRINCIPAL!$H$108&lt;&gt;"",L365=PRINCIPAL!$N$108),VLOOKUP($AH$360,'Banco de Dados'!$B$4:$J$50,8,FALSE)*PRINCIPAL!$H$108*(1-(PRINCIPAL!$O$108/100)),IF(PRINCIPAL!$H$108&lt;&gt;"",VLOOKUP($AH$360,'Banco de Dados'!$B$4:$J$50,8,FALSE)*PRINCIPAL!$H$108,IF(OR(L365=PRINCIPAL!$I$108,L365=PRINCIPAL!$I$108+PRINCIPAL!$I$108,L365=PRINCIPAL!$I$108+PRINCIPAL!$I$108+PRINCIPAL!$I$108),0,IF(L365=PRINCIPAL!$J$108,VLOOKUP($AH$360,'Banco de Dados'!$B$4:$J$50,6,FALSE)*(1-(PRINCIPAL!$K$108/100)),IF(L365=PRINCIPAL!$L$108,VLOOKUP($AH$360,'Banco de Dados'!$B$4:$J$50,6,FALSE)*(1-(PRINCIPAL!$M$108/100)),IF(L365=PRINCIPAL!$N$108,VLOOKUP($AH$360,'Banco de Dados'!$B$4:$J$50,6,FALSE)*(1-(PRINCIPAL!$O$108/100)),VLOOKUP($AH$360,'Banco de Dados'!$B$4:$J$50,6,FALSE)))))))))),"")</f>
        <v/>
      </c>
      <c r="AH365" s="29" t="str">
        <f>IFERROR(AG365*(IFERROR(VLOOKUP($AH$360,'Banco de Dados'!$B$4:$J$50,4,FALSE),"ERRO")),"")</f>
        <v/>
      </c>
      <c r="AI365" s="29" t="str">
        <f t="shared" ref="AI365:AI397" si="241">IFERROR(AH365+AG365,"")</f>
        <v/>
      </c>
      <c r="AJ365" s="103" t="str">
        <f>IFERROR(AI365*(C365*(PRINCIPAL!$G$108/100))*0.47*(44/12),"")</f>
        <v/>
      </c>
      <c r="AK365" s="111" t="str">
        <f>IFERROR(AJ365+AK364,"")</f>
        <v/>
      </c>
      <c r="AL365" s="30" t="str">
        <f>IFERROR(IF(AND(PRINCIPAL!$H$109&lt;&gt;"",OR(L365=PRINCIPAL!$I$109,L365=PRINCIPAL!$I$109+PRINCIPAL!$I$109,L365=PRINCIPAL!$I$109+PRINCIPAL!$I$109+PRINCIPAL!$I$109)),0,IF(AND(PRINCIPAL!$H$109&lt;&gt;"",L365=PRINCIPAL!$J$109),VLOOKUP($AM$360,'Banco de Dados'!$B$4:$J$50,8,FALSE)*PRINCIPAL!$H$109*(1-(PRINCIPAL!$K$109/100)),IF(AND(PRINCIPAL!$H$109&lt;&gt;"",L365=PRINCIPAL!$L$109),VLOOKUP($AM$360,'Banco de Dados'!$B$4:$J$50,8,FALSE)*PRINCIPAL!$H$109*(1-(PRINCIPAL!$M$109/100)),IF(AND(PRINCIPAL!$H$109&lt;&gt;"",L365=PRINCIPAL!$N$109),VLOOKUP($AM$360,'Banco de Dados'!$B$4:$J$50,8,FALSE)*PRINCIPAL!$H$109*(1-(PRINCIPAL!$O$109/100)),IF(PRINCIPAL!$H$109&lt;&gt;"",VLOOKUP($AM$360,'Banco de Dados'!$B$4:$J$50,8,FALSE)*PRINCIPAL!$H$109,IF(OR(L365=PRINCIPAL!$I$109,L365=PRINCIPAL!$I$109+PRINCIPAL!$I$109,L365=PRINCIPAL!$I$109+PRINCIPAL!$I$109+PRINCIPAL!$I$109),0,IF(L365=PRINCIPAL!$J$109,VLOOKUP($AM$360,'Banco de Dados'!$B$4:$J$50,6,FALSE)*(1-(PRINCIPAL!$K$109/100)),IF(L365=PRINCIPAL!$L$109,VLOOKUP($AM$360,'Banco de Dados'!$B$4:$J$50,6,FALSE)*(1-(PRINCIPAL!$M$109/100)),IF(L365=PRINCIPAL!$N$109,VLOOKUP($AM$360,'Banco de Dados'!$B$4:$J$50,6,FALSE)*(1-(PRINCIPAL!$O$109/100)),VLOOKUP($AM$360,'Banco de Dados'!$B$4:$J$50,6,FALSE)))))))))),"")</f>
        <v/>
      </c>
      <c r="AM365" s="29" t="str">
        <f>IFERROR(AL365*(IFERROR(VLOOKUP($AM$360,'Banco de Dados'!$B$4:$J$50,4,FALSE),"ERRO")),"")</f>
        <v/>
      </c>
      <c r="AN365" s="29" t="str">
        <f t="shared" ref="AN365:AN397" si="242">IFERROR(AM365+AL365,"")</f>
        <v/>
      </c>
      <c r="AO365" s="103" t="str">
        <f>IFERROR(AN365*(C365*(PRINCIPAL!$G$109/100))*0.47*(44/12),"")</f>
        <v/>
      </c>
      <c r="AP365" s="111" t="str">
        <f t="shared" ref="AP365:AP397" si="243">IFERROR(AO365+AP364,"")</f>
        <v/>
      </c>
      <c r="AQ365" s="30" t="str">
        <f>IFERROR(IF(AND(PRINCIPAL!$H$110&lt;&gt;"",OR(L365=PRINCIPAL!$I$110,L365=PRINCIPAL!$I$110+PRINCIPAL!$I$110,L365=PRINCIPAL!$I$110+PRINCIPAL!$I$110+PRINCIPAL!$I$110)),0,IF(AND(PRINCIPAL!$H$110&lt;&gt;"",L365=PRINCIPAL!$J$110),VLOOKUP($AR$360,'Banco de Dados'!$B$4:$J$50,8,FALSE)*PRINCIPAL!$H$110*(1-(PRINCIPAL!$K$110/100)),IF(AND(PRINCIPAL!$H$110&lt;&gt;"",L365=PRINCIPAL!$L$110),VLOOKUP($AR$360,'Banco de Dados'!$B$4:$J$50,8,FALSE)*PRINCIPAL!$H$110*(1-(PRINCIPAL!$M$110/100)),IF(AND(PRINCIPAL!$H$110&lt;&gt;"",L365=PRINCIPAL!$N$110),VLOOKUP($AR$360,'Banco de Dados'!$B$4:$J$50,8,FALSE)*PRINCIPAL!$H$110*(1-(PRINCIPAL!$O$110/100)),IF(PRINCIPAL!$H$110&lt;&gt;"",VLOOKUP($AR$360,'Banco de Dados'!$B$4:$J$50,8,FALSE)*PRINCIPAL!$H$110,IF(OR(L365=PRINCIPAL!$I$110,L365=PRINCIPAL!$I$110+PRINCIPAL!$I$110,L365=PRINCIPAL!$I$110+PRINCIPAL!$I$110+PRINCIPAL!$I$110),0,IF(L365=PRINCIPAL!$J$110,VLOOKUP($AR$360,'Banco de Dados'!$B$4:$J$50,6,FALSE)*(1-(PRINCIPAL!$K$110/100)),IF(L365=PRINCIPAL!$L$110,VLOOKUP($AR$360,'Banco de Dados'!$B$4:$J$50,6,FALSE)*(1-(PRINCIPAL!$M$110/100)),IF(L365=PRINCIPAL!$N$110,VLOOKUP($AR$360,'Banco de Dados'!$B$4:$J$50,6,FALSE)*(1-(PRINCIPAL!$O$110/100)),VLOOKUP($AR$360,'Banco de Dados'!$B$4:$J$50,6,FALSE)))))))))),"")</f>
        <v/>
      </c>
      <c r="AR365" s="29" t="str">
        <f>IFERROR(AQ365*(IFERROR(VLOOKUP($AR$360,'Banco de Dados'!$B$4:$J$50,4,FALSE),"ERRO")),"")</f>
        <v/>
      </c>
      <c r="AS365" s="29" t="str">
        <f t="shared" ref="AS365:AS397" si="244">IFERROR(AR365+AQ365,"")</f>
        <v/>
      </c>
      <c r="AT365" s="103" t="str">
        <f>IFERROR(AS365*(C365*(PRINCIPAL!$G$110/100))*0.47*(44/12),"")</f>
        <v/>
      </c>
      <c r="AU365" s="111" t="str">
        <f t="shared" ref="AU365:AU397" si="245">IFERROR(AT365+AU364,"")</f>
        <v/>
      </c>
      <c r="AV365" s="30" t="str">
        <f>IFERROR(IF(AND(PRINCIPAL!$H$111&lt;&gt;"",OR(L365=PRINCIPAL!$I$111,L365=PRINCIPAL!$I$111+PRINCIPAL!$I$111,L365=PRINCIPAL!$I$111+PRINCIPAL!$I$111+PRINCIPAL!$I$111)),0,IF(AND(PRINCIPAL!$H$111&lt;&gt;"",L365=PRINCIPAL!$J$111),VLOOKUP($AW$360,'Banco de Dados'!$B$4:$J$50,8,FALSE)*PRINCIPAL!$H$111*(1-(PRINCIPAL!$K$111/100)),IF(AND(PRINCIPAL!$H$111&lt;&gt;"",L365=PRINCIPAL!$L$111),VLOOKUP($AW$360,'Banco de Dados'!$B$4:$J$50,8,FALSE)*PRINCIPAL!$H$111*(1-(PRINCIPAL!$M$111/100)),IF(AND(PRINCIPAL!$H$111&lt;&gt;"",L365=PRINCIPAL!$N$111),VLOOKUP($AW$360,'Banco de Dados'!$B$4:$J$50,8,FALSE)*PRINCIPAL!$H$111*(1-(PRINCIPAL!$O$111/100)),IF(PRINCIPAL!$H$111&lt;&gt;"",VLOOKUP($AW$360,'Banco de Dados'!$B$4:$J$50,8,FALSE)*PRINCIPAL!$H$111,IF(OR(L365=PRINCIPAL!$I$111,L365=PRINCIPAL!$I$111+PRINCIPAL!$I$111,L365=PRINCIPAL!$I$111+PRINCIPAL!$I$111+PRINCIPAL!$I$111),0,IF(L365=PRINCIPAL!$J$111,VLOOKUP($AW$360,'Banco de Dados'!$B$4:$J$50,6,FALSE)*(1-(PRINCIPAL!$K$111/100)),IF(L365=PRINCIPAL!$L$111,VLOOKUP($AW$360,'Banco de Dados'!$B$4:$J$50,6,FALSE)*(1-(PRINCIPAL!$M$111/100)),IF(L365=PRINCIPAL!$N$111,VLOOKUP($AW$360,'Banco de Dados'!$B$4:$J$50,6,FALSE)*(1-(PRINCIPAL!$O$111/100)),VLOOKUP($AW$360,'Banco de Dados'!$B$4:$J$50,6,FALSE)))))))))),"")</f>
        <v/>
      </c>
      <c r="AW365" s="29" t="str">
        <f>IFERROR(AV365*(IFERROR(VLOOKUP($AW$360,'Banco de Dados'!$B$4:$J$50,4,FALSE),"ERRO")),"")</f>
        <v/>
      </c>
      <c r="AX365" s="29" t="str">
        <f t="shared" ref="AX365:AX397" si="246">IFERROR(AW365+AV365,"")</f>
        <v/>
      </c>
      <c r="AY365" s="103" t="str">
        <f>IFERROR(AX365*(C365*(PRINCIPAL!$G$111/100))*0.47*(44/12),"")</f>
        <v/>
      </c>
      <c r="AZ365" s="111" t="str">
        <f>IFERROR(AY365+AZ364,"")</f>
        <v/>
      </c>
      <c r="BA365" s="30" t="str">
        <f>IFERROR(IF(AND(PRINCIPAL!$H$112&lt;&gt;"",OR(L365=PRINCIPAL!$I$112,L365=PRINCIPAL!$I$112+PRINCIPAL!$I$112,L365=PRINCIPAL!$I$112+PRINCIPAL!$I$112+PRINCIPAL!$I$112)),0,IF(AND(PRINCIPAL!$H$112&lt;&gt;"",L365=PRINCIPAL!$J$112),VLOOKUP($BB$360,'Banco de Dados'!$B$4:$J$50,8,FALSE)*PRINCIPAL!$H$112*(1-(PRINCIPAL!$K$112/100)),IF(AND(PRINCIPAL!$H$112&lt;&gt;"",L365=PRINCIPAL!$L$112),VLOOKUP($BB$360,'Banco de Dados'!$B$4:$J$50,8,FALSE)*PRINCIPAL!$H$112*(1-(PRINCIPAL!$M$112/100)),IF(AND(PRINCIPAL!$H$112&lt;&gt;"",L365=PRINCIPAL!$N$112),VLOOKUP($BB$360,'Banco de Dados'!$B$4:$J$50,8,FALSE)*PRINCIPAL!$H$112*(1-(PRINCIPAL!$O$112/100)),IF(PRINCIPAL!$H$112&lt;&gt;"",VLOOKUP($BB$360,'Banco de Dados'!$B$4:$J$50,8,FALSE)*PRINCIPAL!$H$112,IF(OR(L365=PRINCIPAL!$I$112,L365=PRINCIPAL!$I$112+PRINCIPAL!$I$112,L365=PRINCIPAL!$I$112+PRINCIPAL!$I$112+PRINCIPAL!$I$112),0,IF(L365=PRINCIPAL!$J$112,VLOOKUP($BB$360,'Banco de Dados'!$B$4:$J$50,6,FALSE)*(1-(PRINCIPAL!$K$112/100)),IF(L365=PRINCIPAL!$L$112,VLOOKUP($BB$360,'Banco de Dados'!$B$4:$J$50,6,FALSE)*(1-(PRINCIPAL!$M$112/100)),IF(L365=PRINCIPAL!$N$112,VLOOKUP($BB$360,'Banco de Dados'!$B$4:$J$50,6,FALSE)*(1-(PRINCIPAL!$O$112/100)),VLOOKUP($BB$360,'Banco de Dados'!$B$4:$J$50,6,FALSE)))))))))),"")</f>
        <v/>
      </c>
      <c r="BB365" s="29" t="str">
        <f>IFERROR(BA365*(IFERROR(VLOOKUP($BB$360,'Banco de Dados'!$B$4:$J$50,4,FALSE),"ERRO")),"")</f>
        <v/>
      </c>
      <c r="BC365" s="29" t="str">
        <f>IFERROR(BB365+BA365,"")</f>
        <v/>
      </c>
      <c r="BD365" s="103" t="str">
        <f>IFERROR(BC365*(C365*(PRINCIPAL!$G$112/100))*0.47*(44/12),"")</f>
        <v/>
      </c>
      <c r="BE365" s="111" t="str">
        <f t="shared" si="231"/>
        <v/>
      </c>
      <c r="BF365" s="30" t="str">
        <f>IFERROR(IF(AND(PRINCIPAL!$H$113&lt;&gt;"",OR(L365=PRINCIPAL!$I$113,L365=PRINCIPAL!$I$113+PRINCIPAL!$I$113,L365=PRINCIPAL!$I$113+PRINCIPAL!$I$113+PRINCIPAL!$I$113)),0,IF(AND(PRINCIPAL!$H$113&lt;&gt;"",L365=PRINCIPAL!$J$113),VLOOKUP($BG$360,'Banco de Dados'!$B$4:$J$50,8,FALSE)*PRINCIPAL!$H$113*(1-(PRINCIPAL!$K$113/100)),IF(AND(PRINCIPAL!$H$113&lt;&gt;"",L365=PRINCIPAL!$L$113),VLOOKUP($BG$360,'Banco de Dados'!$B$4:$J$50,8,FALSE)*PRINCIPAL!$H$113*(1-(PRINCIPAL!$M$113/100)),IF(AND(PRINCIPAL!$H$113&lt;&gt;"",L365=PRINCIPAL!$N$113),VLOOKUP($BG$360,'Banco de Dados'!$B$4:$J$50,8,FALSE)*PRINCIPAL!$H$113*(1-(PRINCIPAL!$O$113/100)),IF(PRINCIPAL!$H$113&lt;&gt;"",VLOOKUP($BG$360,'Banco de Dados'!$B$4:$J$50,8,FALSE)*PRINCIPAL!$H$113,IF(OR(L365=PRINCIPAL!$I$113,L365=PRINCIPAL!$I$113+PRINCIPAL!$I$113,L365=PRINCIPAL!$I$113+PRINCIPAL!$I$113+PRINCIPAL!$I$113),0,IF(L365=PRINCIPAL!$J$113,VLOOKUP($BG$360,'Banco de Dados'!$B$4:$J$50,6,FALSE)*(1-(PRINCIPAL!$K$113/100)),IF(L365=PRINCIPAL!$L$113,VLOOKUP($BG$360,'Banco de Dados'!$B$4:$J$50,6,FALSE)*(1-(PRINCIPAL!$M$113/100)),IF(L365=PRINCIPAL!$N$113,VLOOKUP($BG$360,'Banco de Dados'!$B$4:$J$50,6,FALSE)*(1-(PRINCIPAL!$O$113/100)),VLOOKUP($BG$360,'Banco de Dados'!$B$4:$J$50,6,FALSE)))))))))),"")</f>
        <v/>
      </c>
      <c r="BG365" s="29" t="str">
        <f>IFERROR(BF365*(IFERROR(VLOOKUP($BG$360,'Banco de Dados'!$B$4:$J$50,4,FALSE),"ERRO")),"")</f>
        <v/>
      </c>
      <c r="BH365" s="29" t="str">
        <f t="shared" ref="BH365:BH397" si="247">IFERROR(BG365+BF365,"")</f>
        <v/>
      </c>
      <c r="BI365" s="103" t="str">
        <f>IFERROR(BH365*(C365*(PRINCIPAL!$G$113/100))*0.47*(44/12),"")</f>
        <v/>
      </c>
      <c r="BJ365" s="102" t="str">
        <f t="shared" si="232"/>
        <v/>
      </c>
    </row>
    <row r="366" spans="2:62" ht="12.75" customHeight="1" x14ac:dyDescent="0.3">
      <c r="B366" s="326">
        <f t="shared" si="233"/>
        <v>2024</v>
      </c>
      <c r="C366" s="343"/>
      <c r="D366" s="1"/>
      <c r="E366" s="116">
        <v>4</v>
      </c>
      <c r="F366" s="24" t="str">
        <f>IFERROR(VLOOKUP($G$360,'Banco de Dados'!$B$4:$J$50,6,FALSE),"")</f>
        <v/>
      </c>
      <c r="G366" s="25" t="str">
        <f>IFERROR(F366*(IFERROR(VLOOKUP($G$360,'Banco de Dados'!$B$4:$J$50,4,FALSE),"ERRO")),"")</f>
        <v/>
      </c>
      <c r="H366" s="25" t="str">
        <f t="shared" si="234"/>
        <v/>
      </c>
      <c r="I366" s="103" t="str">
        <f t="shared" si="235"/>
        <v/>
      </c>
      <c r="J366" s="117" t="str">
        <f t="shared" si="236"/>
        <v/>
      </c>
      <c r="K366" s="1"/>
      <c r="L366" s="91">
        <v>4</v>
      </c>
      <c r="M366" s="24" t="str">
        <f>IFERROR(IF(AND(PRINCIPAL!$H$104&lt;&gt;"",OR(L366=PRINCIPAL!$I$104,L366=PRINCIPAL!$I$104+PRINCIPAL!$I$104,L366=PRINCIPAL!$I$104+PRINCIPAL!$I$104+PRINCIPAL!$I$104)),0,IF(AND(PRINCIPAL!$H$104&lt;&gt;"",L366=PRINCIPAL!$J$104),VLOOKUP($N$360,'Banco de Dados'!$B$4:$J$50,8,FALSE)*PRINCIPAL!$H$104*(1-(PRINCIPAL!$K$104/100)),IF(AND(PRINCIPAL!$H$104&lt;&gt;"",L366=PRINCIPAL!$L$104),VLOOKUP($N$360,'Banco de Dados'!$B$4:$J$50,8,FALSE)*PRINCIPAL!$H$104*(1-(PRINCIPAL!$M$104/100)),IF(AND(PRINCIPAL!$H$104&lt;&gt;"",L366=PRINCIPAL!$N$104),VLOOKUP($N$360,'Banco de Dados'!$B$4:$J$50,8,FALSE)*PRINCIPAL!$H$104*(1-(PRINCIPAL!$O$104/100)),IF(PRINCIPAL!$H$104&lt;&gt;"",VLOOKUP($N$360,'Banco de Dados'!$B$4:$J$50,8,FALSE)*PRINCIPAL!$H$104,IF(OR(L366=PRINCIPAL!$I$104,L366=PRINCIPAL!$I$104+PRINCIPAL!$I$104,L366=PRINCIPAL!$I$104+PRINCIPAL!$I$104+PRINCIPAL!$I$104),0,IF(L366=PRINCIPAL!$J$104,VLOOKUP($N$360,'Banco de Dados'!$B$4:$J$50,6,FALSE)*(1-(PRINCIPAL!$K$104/100)),IF(L366=PRINCIPAL!$L$104,VLOOKUP($N$360,'Banco de Dados'!$B$4:$J$50,6,FALSE)*(1-(PRINCIPAL!$M$104/100)),IF(L366=PRINCIPAL!$N$104,VLOOKUP($N$360,'Banco de Dados'!$B$4:$J$50,6,FALSE)*(1-(PRINCIPAL!$O$104/100)),VLOOKUP($N$360,'Banco de Dados'!$B$4:$J$50,6,FALSE)))))))))),"")</f>
        <v/>
      </c>
      <c r="N366" s="25" t="str">
        <f>IFERROR(M366*(IFERROR(VLOOKUP($N$360,'Banco de Dados'!$B$4:$J$50,4,FALSE),"ERRO")),"")</f>
        <v/>
      </c>
      <c r="O366" s="25" t="str">
        <f t="shared" si="237"/>
        <v/>
      </c>
      <c r="P366" s="103" t="str">
        <f>IFERROR(O366*(C366*(PRINCIPAL!$G$104/100))*0.47*(44/12),"")</f>
        <v/>
      </c>
      <c r="Q366" s="107" t="str">
        <f>IFERROR(Q365+P366,"")</f>
        <v/>
      </c>
      <c r="R366" s="29" t="str">
        <f>IFERROR(IF(AND(PRINCIPAL!$H$105&lt;&gt;"",OR(L366=PRINCIPAL!$I$105,L366=PRINCIPAL!$I$105+PRINCIPAL!$I$105,L366=PRINCIPAL!$I$105+PRINCIPAL!$I$105+PRINCIPAL!$I$105)),0,IF(AND(PRINCIPAL!$H$105&lt;&gt;"",L366=PRINCIPAL!$J$105),VLOOKUP($S$360,'Banco de Dados'!$B$4:$J$50,8,FALSE)*PRINCIPAL!$H$105*(1-(PRINCIPAL!$K$105/100)),IF(AND(PRINCIPAL!$H$105&lt;&gt;"",L366=PRINCIPAL!$L$105),VLOOKUP($S$360,'Banco de Dados'!$B$4:$J$50,8,FALSE)*PRINCIPAL!$H$105*(1-(PRINCIPAL!$M$105/100)),IF(AND(PRINCIPAL!$H$105&lt;&gt;"",L366=PRINCIPAL!$N$105),VLOOKUP($S$360,'Banco de Dados'!$B$4:$J$50,8,FALSE)*PRINCIPAL!$H$105*(1-(PRINCIPAL!$O$105/100)),IF(PRINCIPAL!$H$105&lt;&gt;"",VLOOKUP($S$360,'Banco de Dados'!$B$4:$J$50,8,FALSE)*PRINCIPAL!$H$105,IF(OR(L366=PRINCIPAL!$I$105,L366=PRINCIPAL!$I$105+PRINCIPAL!$I$105,L366=PRINCIPAL!$I$105+PRINCIPAL!$I$105+PRINCIPAL!$I$105),0,IF(L366=PRINCIPAL!$J$105,VLOOKUP($S$360,'Banco de Dados'!$B$4:$J$50,6,FALSE)*(1-(PRINCIPAL!$K$105/100)),IF(L366=PRINCIPAL!$L$105,VLOOKUP($S$360,'Banco de Dados'!$B$4:$J$50,6,FALSE)*(1-(PRINCIPAL!$M$105/100)),IF(L366=PRINCIPAL!$N$105,VLOOKUP($S$360,'Banco de Dados'!$B$4:$J$50,6,FALSE)*(1-(PRINCIPAL!$O$105/100)),VLOOKUP($S$360,'Banco de Dados'!$B$4:$J$50,6,FALSE)))))))))),"")</f>
        <v/>
      </c>
      <c r="S366" s="29" t="str">
        <f>IFERROR(R366*(IFERROR(VLOOKUP($S$360,'Banco de Dados'!$B$4:$J$50,4,FALSE),"ERRO")),"")</f>
        <v/>
      </c>
      <c r="T366" s="29" t="str">
        <f t="shared" si="238"/>
        <v/>
      </c>
      <c r="U366" s="103" t="str">
        <f>IFERROR(T366*(C366*(PRINCIPAL!$G$105/100))*0.47*(44/12),"")</f>
        <v/>
      </c>
      <c r="V366" s="103" t="str">
        <f t="shared" si="230"/>
        <v/>
      </c>
      <c r="W366" s="30" t="str">
        <f>IFERROR(IF(AND(PRINCIPAL!$H$106&lt;&gt;"",OR(L366=PRINCIPAL!$I$106,L366=PRINCIPAL!$I$106+PRINCIPAL!$I$106,L366=PRINCIPAL!$I$106+PRINCIPAL!$I$106+PRINCIPAL!$I$106)),0,IF(AND(PRINCIPAL!$H$106&lt;&gt;"",L366=PRINCIPAL!$J$106),VLOOKUP($X$360,'Banco de Dados'!$B$4:$J$50,8,FALSE)*PRINCIPAL!$H$106*(1-(PRINCIPAL!$K$106/100)),IF(AND(PRINCIPAL!$H$106&lt;&gt;"",L366=PRINCIPAL!$L$106),VLOOKUP($X$360,'Banco de Dados'!$B$4:$J$50,8,FALSE)*PRINCIPAL!$H$106*(1-(PRINCIPAL!$M$106/100)),IF(AND(PRINCIPAL!$H$106&lt;&gt;"",L366=PRINCIPAL!$N$106),VLOOKUP($X$360,'Banco de Dados'!$B$4:$J$50,8,FALSE)*PRINCIPAL!$H$106*(1-(PRINCIPAL!$O$106/100)),IF(PRINCIPAL!$H$106&lt;&gt;"",VLOOKUP($X$360,'Banco de Dados'!$B$4:$J$50,8,FALSE)*PRINCIPAL!$H$106,IF(OR(L366=PRINCIPAL!$I$106,L366=PRINCIPAL!$I$106+PRINCIPAL!$I$106,L366=PRINCIPAL!$I$106+PRINCIPAL!$I$106+PRINCIPAL!$I$106),0,IF(L366=PRINCIPAL!$J$106,VLOOKUP($X$360,'Banco de Dados'!$B$4:$J$50,6,FALSE)*(1-(PRINCIPAL!$K$106/100)),IF(L366=PRINCIPAL!$L$106,VLOOKUP($X$360,'Banco de Dados'!$B$4:$J$50,6,FALSE)*(1-(PRINCIPAL!$M$106/100)),IF(L366=PRINCIPAL!$N$106,VLOOKUP($X$360,'Banco de Dados'!$B$4:$J$50,6,FALSE)*(1-(PRINCIPAL!$O$106/100)),VLOOKUP($X$360,'Banco de Dados'!$B$4:$J$50,6,FALSE)))))))))),"")</f>
        <v/>
      </c>
      <c r="X366" s="29" t="str">
        <f>IFERROR(W366*(IFERROR(VLOOKUP($X$360,'Banco de Dados'!$B$4:$J$50,4,FALSE),"ERRO")),"")</f>
        <v/>
      </c>
      <c r="Y366" s="29" t="str">
        <f t="shared" ref="Y366:Y397" si="248">IFERROR(X366+W366,"")</f>
        <v/>
      </c>
      <c r="Z366" s="103" t="str">
        <f>IFERROR(Y366*(C366*(PRINCIPAL!$G$106/100))*0.47*(44/12),"")</f>
        <v/>
      </c>
      <c r="AA366" s="111" t="str">
        <f t="shared" ref="AA366:AA397" si="249">IFERROR(Z366+AA365,"")</f>
        <v/>
      </c>
      <c r="AB366" s="30" t="str">
        <f>IFERROR(IF(AND(PRINCIPAL!$H$107&lt;&gt;"",OR(L366=PRINCIPAL!$I$107,L366=PRINCIPAL!$I$107+PRINCIPAL!$I$107,L366=PRINCIPAL!$I$107+PRINCIPAL!$I$107+PRINCIPAL!$I$107)),0,IF(AND(PRINCIPAL!$H$107&lt;&gt;"",L366=PRINCIPAL!$J$107),VLOOKUP($AC$360,'Banco de Dados'!$B$4:$J$50,8,FALSE)*PRINCIPAL!$H$107*(1-(PRINCIPAL!$K$107/100)),IF(AND(PRINCIPAL!$H$107&lt;&gt;"",L366=PRINCIPAL!$L$107),VLOOKUP($AC$360,'Banco de Dados'!$B$4:$J$50,8,FALSE)*PRINCIPAL!$H$107*(1-(PRINCIPAL!$M$107/100)),IF(AND(PRINCIPAL!$H$107&lt;&gt;"",L366=PRINCIPAL!$N$107),VLOOKUP($AC$360,'Banco de Dados'!$B$4:$J$50,8,FALSE)*PRINCIPAL!$H$107*(1-(PRINCIPAL!$O$107/100)),IF(PRINCIPAL!$H$107&lt;&gt;"",VLOOKUP($AC$360,'Banco de Dados'!$B$4:$J$50,8,FALSE)*PRINCIPAL!$H$107,IF(OR(L366=PRINCIPAL!$I$107,L366=PRINCIPAL!$I$107+PRINCIPAL!$I$107,L366=PRINCIPAL!$I$107+PRINCIPAL!$I$107+PRINCIPAL!$I$107),0,IF(L366=PRINCIPAL!$J$107,VLOOKUP($AC$360,'Banco de Dados'!$B$4:$J$50,6,FALSE)*(1-(PRINCIPAL!$K$107/100)),IF(L366=PRINCIPAL!$L$107,VLOOKUP($AC$360,'Banco de Dados'!$B$4:$J$50,6,FALSE)*(1-(PRINCIPAL!$M$107/100)),IF(L366=PRINCIPAL!$N$107,VLOOKUP($AC$360,'Banco de Dados'!$B$4:$J$50,6,FALSE)*(1-(PRINCIPAL!$O$107/100)),VLOOKUP($AC$360,'Banco de Dados'!$B$4:$J$50,6,FALSE)))))))))),"")</f>
        <v/>
      </c>
      <c r="AC366" s="29" t="str">
        <f>IFERROR(AB366*(IFERROR(VLOOKUP($AC$360,'Banco de Dados'!$B$4:$J$50,4,FALSE),"ERRO")),"")</f>
        <v/>
      </c>
      <c r="AD366" s="29" t="str">
        <f t="shared" si="239"/>
        <v/>
      </c>
      <c r="AE366" s="103" t="str">
        <f>IFERROR(AD366*(C366*(PRINCIPAL!$G$107/100))*0.47*(44/12),"")</f>
        <v/>
      </c>
      <c r="AF366" s="111" t="str">
        <f t="shared" si="240"/>
        <v/>
      </c>
      <c r="AG366" s="30" t="str">
        <f>IFERROR(IF(AND(PRINCIPAL!$H$108&lt;&gt;"",OR(L366=PRINCIPAL!$I$108,L366=PRINCIPAL!$I$108+PRINCIPAL!$I$108,L366=PRINCIPAL!$I$108+PRINCIPAL!$I$108+PRINCIPAL!$I$108)),0,IF(AND(PRINCIPAL!$H$108&lt;&gt;"",L366=PRINCIPAL!$J$108),VLOOKUP($AH$360,'Banco de Dados'!$B$4:$J$50,8,FALSE)*PRINCIPAL!$H$108*(1-(PRINCIPAL!$K$108/100)),IF(AND(PRINCIPAL!$H$108&lt;&gt;"",L366=PRINCIPAL!$L$108),VLOOKUP($AH$360,'Banco de Dados'!$B$4:$J$50,8,FALSE)*PRINCIPAL!$H$108*(1-(PRINCIPAL!$M$108/100)),IF(AND(PRINCIPAL!$H$108&lt;&gt;"",L366=PRINCIPAL!$N$108),VLOOKUP($AH$360,'Banco de Dados'!$B$4:$J$50,8,FALSE)*PRINCIPAL!$H$108*(1-(PRINCIPAL!$O$108/100)),IF(PRINCIPAL!$H$108&lt;&gt;"",VLOOKUP($AH$360,'Banco de Dados'!$B$4:$J$50,8,FALSE)*PRINCIPAL!$H$108,IF(OR(L366=PRINCIPAL!$I$108,L366=PRINCIPAL!$I$108+PRINCIPAL!$I$108,L366=PRINCIPAL!$I$108+PRINCIPAL!$I$108+PRINCIPAL!$I$108),0,IF(L366=PRINCIPAL!$J$108,VLOOKUP($AH$360,'Banco de Dados'!$B$4:$J$50,6,FALSE)*(1-(PRINCIPAL!$K$108/100)),IF(L366=PRINCIPAL!$L$108,VLOOKUP($AH$360,'Banco de Dados'!$B$4:$J$50,6,FALSE)*(1-(PRINCIPAL!$M$108/100)),IF(L366=PRINCIPAL!$N$108,VLOOKUP($AH$360,'Banco de Dados'!$B$4:$J$50,6,FALSE)*(1-(PRINCIPAL!$O$108/100)),VLOOKUP($AH$360,'Banco de Dados'!$B$4:$J$50,6,FALSE)))))))))),"")</f>
        <v/>
      </c>
      <c r="AH366" s="29" t="str">
        <f>IFERROR(AG366*(IFERROR(VLOOKUP($AH$360,'Banco de Dados'!$B$4:$J$50,4,FALSE),"ERRO")),"")</f>
        <v/>
      </c>
      <c r="AI366" s="29" t="str">
        <f t="shared" si="241"/>
        <v/>
      </c>
      <c r="AJ366" s="103" t="str">
        <f>IFERROR(AI366*(C366*(PRINCIPAL!$G$108/100))*0.47*(44/12),"")</f>
        <v/>
      </c>
      <c r="AK366" s="111" t="str">
        <f t="shared" ref="AK366:AK397" si="250">IFERROR(AJ366+AK365,"")</f>
        <v/>
      </c>
      <c r="AL366" s="30" t="str">
        <f>IFERROR(IF(AND(PRINCIPAL!$H$109&lt;&gt;"",OR(L366=PRINCIPAL!$I$109,L366=PRINCIPAL!$I$109+PRINCIPAL!$I$109,L366=PRINCIPAL!$I$109+PRINCIPAL!$I$109+PRINCIPAL!$I$109)),0,IF(AND(PRINCIPAL!$H$109&lt;&gt;"",L366=PRINCIPAL!$J$109),VLOOKUP($AM$360,'Banco de Dados'!$B$4:$J$50,8,FALSE)*PRINCIPAL!$H$109*(1-(PRINCIPAL!$K$109/100)),IF(AND(PRINCIPAL!$H$109&lt;&gt;"",L366=PRINCIPAL!$L$109),VLOOKUP($AM$360,'Banco de Dados'!$B$4:$J$50,8,FALSE)*PRINCIPAL!$H$109*(1-(PRINCIPAL!$M$109/100)),IF(AND(PRINCIPAL!$H$109&lt;&gt;"",L366=PRINCIPAL!$N$109),VLOOKUP($AM$360,'Banco de Dados'!$B$4:$J$50,8,FALSE)*PRINCIPAL!$H$109*(1-(PRINCIPAL!$O$109/100)),IF(PRINCIPAL!$H$109&lt;&gt;"",VLOOKUP($AM$360,'Banco de Dados'!$B$4:$J$50,8,FALSE)*PRINCIPAL!$H$109,IF(OR(L366=PRINCIPAL!$I$109,L366=PRINCIPAL!$I$109+PRINCIPAL!$I$109,L366=PRINCIPAL!$I$109+PRINCIPAL!$I$109+PRINCIPAL!$I$109),0,IF(L366=PRINCIPAL!$J$109,VLOOKUP($AM$360,'Banco de Dados'!$B$4:$J$50,6,FALSE)*(1-(PRINCIPAL!$K$109/100)),IF(L366=PRINCIPAL!$L$109,VLOOKUP($AM$360,'Banco de Dados'!$B$4:$J$50,6,FALSE)*(1-(PRINCIPAL!$M$109/100)),IF(L366=PRINCIPAL!$N$109,VLOOKUP($AM$360,'Banco de Dados'!$B$4:$J$50,6,FALSE)*(1-(PRINCIPAL!$O$109/100)),VLOOKUP($AM$360,'Banco de Dados'!$B$4:$J$50,6,FALSE)))))))))),"")</f>
        <v/>
      </c>
      <c r="AM366" s="29" t="str">
        <f>IFERROR(AL366*(IFERROR(VLOOKUP($AM$360,'Banco de Dados'!$B$4:$J$50,4,FALSE),"ERRO")),"")</f>
        <v/>
      </c>
      <c r="AN366" s="29" t="str">
        <f t="shared" si="242"/>
        <v/>
      </c>
      <c r="AO366" s="103" t="str">
        <f>IFERROR(AN366*(C366*(PRINCIPAL!$G$109/100))*0.47*(44/12),"")</f>
        <v/>
      </c>
      <c r="AP366" s="111" t="str">
        <f t="shared" si="243"/>
        <v/>
      </c>
      <c r="AQ366" s="30" t="str">
        <f>IFERROR(IF(AND(PRINCIPAL!$H$110&lt;&gt;"",OR(L366=PRINCIPAL!$I$110,L366=PRINCIPAL!$I$110+PRINCIPAL!$I$110,L366=PRINCIPAL!$I$110+PRINCIPAL!$I$110+PRINCIPAL!$I$110)),0,IF(AND(PRINCIPAL!$H$110&lt;&gt;"",L366=PRINCIPAL!$J$110),VLOOKUP($AR$360,'Banco de Dados'!$B$4:$J$50,8,FALSE)*PRINCIPAL!$H$110*(1-(PRINCIPAL!$K$110/100)),IF(AND(PRINCIPAL!$H$110&lt;&gt;"",L366=PRINCIPAL!$L$110),VLOOKUP($AR$360,'Banco de Dados'!$B$4:$J$50,8,FALSE)*PRINCIPAL!$H$110*(1-(PRINCIPAL!$M$110/100)),IF(AND(PRINCIPAL!$H$110&lt;&gt;"",L366=PRINCIPAL!$N$110),VLOOKUP($AR$360,'Banco de Dados'!$B$4:$J$50,8,FALSE)*PRINCIPAL!$H$110*(1-(PRINCIPAL!$O$110/100)),IF(PRINCIPAL!$H$110&lt;&gt;"",VLOOKUP($AR$360,'Banco de Dados'!$B$4:$J$50,8,FALSE)*PRINCIPAL!$H$110,IF(OR(L366=PRINCIPAL!$I$110,L366=PRINCIPAL!$I$110+PRINCIPAL!$I$110,L366=PRINCIPAL!$I$110+PRINCIPAL!$I$110+PRINCIPAL!$I$110),0,IF(L366=PRINCIPAL!$J$110,VLOOKUP($AR$360,'Banco de Dados'!$B$4:$J$50,6,FALSE)*(1-(PRINCIPAL!$K$110/100)),IF(L366=PRINCIPAL!$L$110,VLOOKUP($AR$360,'Banco de Dados'!$B$4:$J$50,6,FALSE)*(1-(PRINCIPAL!$M$110/100)),IF(L366=PRINCIPAL!$N$110,VLOOKUP($AR$360,'Banco de Dados'!$B$4:$J$50,6,FALSE)*(1-(PRINCIPAL!$O$110/100)),VLOOKUP($AR$360,'Banco de Dados'!$B$4:$J$50,6,FALSE)))))))))),"")</f>
        <v/>
      </c>
      <c r="AR366" s="29" t="str">
        <f>IFERROR(AQ366*(IFERROR(VLOOKUP($AR$360,'Banco de Dados'!$B$4:$J$50,4,FALSE),"ERRO")),"")</f>
        <v/>
      </c>
      <c r="AS366" s="29" t="str">
        <f t="shared" si="244"/>
        <v/>
      </c>
      <c r="AT366" s="103" t="str">
        <f>IFERROR(AS366*(C366*(PRINCIPAL!$G$110/100))*0.47*(44/12),"")</f>
        <v/>
      </c>
      <c r="AU366" s="111" t="str">
        <f t="shared" si="245"/>
        <v/>
      </c>
      <c r="AV366" s="30" t="str">
        <f>IFERROR(IF(AND(PRINCIPAL!$H$111&lt;&gt;"",OR(L366=PRINCIPAL!$I$111,L366=PRINCIPAL!$I$111+PRINCIPAL!$I$111,L366=PRINCIPAL!$I$111+PRINCIPAL!$I$111+PRINCIPAL!$I$111)),0,IF(AND(PRINCIPAL!$H$111&lt;&gt;"",L366=PRINCIPAL!$J$111),VLOOKUP($AW$360,'Banco de Dados'!$B$4:$J$50,8,FALSE)*PRINCIPAL!$H$111*(1-(PRINCIPAL!$K$111/100)),IF(AND(PRINCIPAL!$H$111&lt;&gt;"",L366=PRINCIPAL!$L$111),VLOOKUP($AW$360,'Banco de Dados'!$B$4:$J$50,8,FALSE)*PRINCIPAL!$H$111*(1-(PRINCIPAL!$M$111/100)),IF(AND(PRINCIPAL!$H$111&lt;&gt;"",L366=PRINCIPAL!$N$111),VLOOKUP($AW$360,'Banco de Dados'!$B$4:$J$50,8,FALSE)*PRINCIPAL!$H$111*(1-(PRINCIPAL!$O$111/100)),IF(PRINCIPAL!$H$111&lt;&gt;"",VLOOKUP($AW$360,'Banco de Dados'!$B$4:$J$50,8,FALSE)*PRINCIPAL!$H$111,IF(OR(L366=PRINCIPAL!$I$111,L366=PRINCIPAL!$I$111+PRINCIPAL!$I$111,L366=PRINCIPAL!$I$111+PRINCIPAL!$I$111+PRINCIPAL!$I$111),0,IF(L366=PRINCIPAL!$J$111,VLOOKUP($AW$360,'Banco de Dados'!$B$4:$J$50,6,FALSE)*(1-(PRINCIPAL!$K$111/100)),IF(L366=PRINCIPAL!$L$111,VLOOKUP($AW$360,'Banco de Dados'!$B$4:$J$50,6,FALSE)*(1-(PRINCIPAL!$M$111/100)),IF(L366=PRINCIPAL!$N$111,VLOOKUP($AW$360,'Banco de Dados'!$B$4:$J$50,6,FALSE)*(1-(PRINCIPAL!$O$111/100)),VLOOKUP($AW$360,'Banco de Dados'!$B$4:$J$50,6,FALSE)))))))))),"")</f>
        <v/>
      </c>
      <c r="AW366" s="29" t="str">
        <f>IFERROR(AV366*(IFERROR(VLOOKUP($AW$360,'Banco de Dados'!$B$4:$J$50,4,FALSE),"ERRO")),"")</f>
        <v/>
      </c>
      <c r="AX366" s="29" t="str">
        <f t="shared" si="246"/>
        <v/>
      </c>
      <c r="AY366" s="103" t="str">
        <f>IFERROR(AX366*(C366*(PRINCIPAL!$G$111/100))*0.47*(44/12),"")</f>
        <v/>
      </c>
      <c r="AZ366" s="111" t="str">
        <f t="shared" ref="AZ366:AZ397" si="251">IFERROR(AY366+AZ365,"")</f>
        <v/>
      </c>
      <c r="BA366" s="30" t="str">
        <f>IFERROR(IF(AND(PRINCIPAL!$H$112&lt;&gt;"",OR(L366=PRINCIPAL!$I$112,L366=PRINCIPAL!$I$112+PRINCIPAL!$I$112,L366=PRINCIPAL!$I$112+PRINCIPAL!$I$112+PRINCIPAL!$I$112)),0,IF(AND(PRINCIPAL!$H$112&lt;&gt;"",L366=PRINCIPAL!$J$112),VLOOKUP($BB$360,'Banco de Dados'!$B$4:$J$50,8,FALSE)*PRINCIPAL!$H$112*(1-(PRINCIPAL!$K$112/100)),IF(AND(PRINCIPAL!$H$112&lt;&gt;"",L366=PRINCIPAL!$L$112),VLOOKUP($BB$360,'Banco de Dados'!$B$4:$J$50,8,FALSE)*PRINCIPAL!$H$112*(1-(PRINCIPAL!$M$112/100)),IF(AND(PRINCIPAL!$H$112&lt;&gt;"",L366=PRINCIPAL!$N$112),VLOOKUP($BB$360,'Banco de Dados'!$B$4:$J$50,8,FALSE)*PRINCIPAL!$H$112*(1-(PRINCIPAL!$O$112/100)),IF(PRINCIPAL!$H$112&lt;&gt;"",VLOOKUP($BB$360,'Banco de Dados'!$B$4:$J$50,8,FALSE)*PRINCIPAL!$H$112,IF(OR(L366=PRINCIPAL!$I$112,L366=PRINCIPAL!$I$112+PRINCIPAL!$I$112,L366=PRINCIPAL!$I$112+PRINCIPAL!$I$112+PRINCIPAL!$I$112),0,IF(L366=PRINCIPAL!$J$112,VLOOKUP($BB$360,'Banco de Dados'!$B$4:$J$50,6,FALSE)*(1-(PRINCIPAL!$K$112/100)),IF(L366=PRINCIPAL!$L$112,VLOOKUP($BB$360,'Banco de Dados'!$B$4:$J$50,6,FALSE)*(1-(PRINCIPAL!$M$112/100)),IF(L366=PRINCIPAL!$N$112,VLOOKUP($BB$360,'Banco de Dados'!$B$4:$J$50,6,FALSE)*(1-(PRINCIPAL!$O$112/100)),VLOOKUP($BB$360,'Banco de Dados'!$B$4:$J$50,6,FALSE)))))))))),"")</f>
        <v/>
      </c>
      <c r="BB366" s="29" t="str">
        <f>IFERROR(BA366*(IFERROR(VLOOKUP($BB$360,'Banco de Dados'!$B$4:$J$50,4,FALSE),"ERRO")),"")</f>
        <v/>
      </c>
      <c r="BC366" s="29" t="str">
        <f t="shared" ref="BC366:BC397" si="252">IFERROR(BB366+BA366,"")</f>
        <v/>
      </c>
      <c r="BD366" s="103" t="str">
        <f>IFERROR(BC366*(C366*(PRINCIPAL!$G$112/100))*0.47*(44/12),"")</f>
        <v/>
      </c>
      <c r="BE366" s="111" t="str">
        <f t="shared" si="231"/>
        <v/>
      </c>
      <c r="BF366" s="30" t="str">
        <f>IFERROR(IF(AND(PRINCIPAL!$H$113&lt;&gt;"",OR(L366=PRINCIPAL!$I$113,L366=PRINCIPAL!$I$113+PRINCIPAL!$I$113,L366=PRINCIPAL!$I$113+PRINCIPAL!$I$113+PRINCIPAL!$I$113)),0,IF(AND(PRINCIPAL!$H$113&lt;&gt;"",L366=PRINCIPAL!$J$113),VLOOKUP($BG$360,'Banco de Dados'!$B$4:$J$50,8,FALSE)*PRINCIPAL!$H$113*(1-(PRINCIPAL!$K$113/100)),IF(AND(PRINCIPAL!$H$113&lt;&gt;"",L366=PRINCIPAL!$L$113),VLOOKUP($BG$360,'Banco de Dados'!$B$4:$J$50,8,FALSE)*PRINCIPAL!$H$113*(1-(PRINCIPAL!$M$113/100)),IF(AND(PRINCIPAL!$H$113&lt;&gt;"",L366=PRINCIPAL!$N$113),VLOOKUP($BG$360,'Banco de Dados'!$B$4:$J$50,8,FALSE)*PRINCIPAL!$H$113*(1-(PRINCIPAL!$O$113/100)),IF(PRINCIPAL!$H$113&lt;&gt;"",VLOOKUP($BG$360,'Banco de Dados'!$B$4:$J$50,8,FALSE)*PRINCIPAL!$H$113,IF(OR(L366=PRINCIPAL!$I$113,L366=PRINCIPAL!$I$113+PRINCIPAL!$I$113,L366=PRINCIPAL!$I$113+PRINCIPAL!$I$113+PRINCIPAL!$I$113),0,IF(L366=PRINCIPAL!$J$113,VLOOKUP($BG$360,'Banco de Dados'!$B$4:$J$50,6,FALSE)*(1-(PRINCIPAL!$K$113/100)),IF(L366=PRINCIPAL!$L$113,VLOOKUP($BG$360,'Banco de Dados'!$B$4:$J$50,6,FALSE)*(1-(PRINCIPAL!$M$113/100)),IF(L366=PRINCIPAL!$N$113,VLOOKUP($BG$360,'Banco de Dados'!$B$4:$J$50,6,FALSE)*(1-(PRINCIPAL!$O$113/100)),VLOOKUP($BG$360,'Banco de Dados'!$B$4:$J$50,6,FALSE)))))))))),"")</f>
        <v/>
      </c>
      <c r="BG366" s="29" t="str">
        <f>IFERROR(BF366*(IFERROR(VLOOKUP($BG$360,'Banco de Dados'!$B$4:$J$50,4,FALSE),"ERRO")),"")</f>
        <v/>
      </c>
      <c r="BH366" s="29" t="str">
        <f t="shared" si="247"/>
        <v/>
      </c>
      <c r="BI366" s="103" t="str">
        <f>IFERROR(BH366*(C366*(PRINCIPAL!$G$113/100))*0.47*(44/12),"")</f>
        <v/>
      </c>
      <c r="BJ366" s="102" t="str">
        <f t="shared" si="232"/>
        <v/>
      </c>
    </row>
    <row r="367" spans="2:62" ht="12.75" customHeight="1" x14ac:dyDescent="0.3">
      <c r="B367" s="326">
        <f t="shared" si="233"/>
        <v>2025</v>
      </c>
      <c r="C367" s="340"/>
      <c r="D367" s="1"/>
      <c r="E367" s="116">
        <v>5</v>
      </c>
      <c r="F367" s="24" t="str">
        <f>IFERROR(VLOOKUP($G$360,'Banco de Dados'!$B$4:$J$50,6,FALSE),"")</f>
        <v/>
      </c>
      <c r="G367" s="25" t="str">
        <f>IFERROR(F367*(IFERROR(VLOOKUP($G$360,'Banco de Dados'!$B$4:$J$50,4,FALSE),"ERRO")),"")</f>
        <v/>
      </c>
      <c r="H367" s="25" t="str">
        <f t="shared" si="234"/>
        <v/>
      </c>
      <c r="I367" s="103" t="str">
        <f t="shared" si="235"/>
        <v/>
      </c>
      <c r="J367" s="117" t="str">
        <f t="shared" si="236"/>
        <v/>
      </c>
      <c r="K367" s="1"/>
      <c r="L367" s="91">
        <v>5</v>
      </c>
      <c r="M367" s="24" t="str">
        <f>IFERROR(IF(AND(PRINCIPAL!$H$104&lt;&gt;"",OR(L367=PRINCIPAL!$I$104,L367=PRINCIPAL!$I$104+PRINCIPAL!$I$104,L367=PRINCIPAL!$I$104+PRINCIPAL!$I$104+PRINCIPAL!$I$104)),0,IF(AND(PRINCIPAL!$H$104&lt;&gt;"",L367=PRINCIPAL!$J$104),VLOOKUP($N$360,'Banco de Dados'!$B$4:$J$50,8,FALSE)*PRINCIPAL!$H$104*(1-(PRINCIPAL!$K$104/100)),IF(AND(PRINCIPAL!$H$104&lt;&gt;"",L367=PRINCIPAL!$L$104),VLOOKUP($N$360,'Banco de Dados'!$B$4:$J$50,8,FALSE)*PRINCIPAL!$H$104*(1-(PRINCIPAL!$M$104/100)),IF(AND(PRINCIPAL!$H$104&lt;&gt;"",L367=PRINCIPAL!$N$104),VLOOKUP($N$360,'Banco de Dados'!$B$4:$J$50,8,FALSE)*PRINCIPAL!$H$104*(1-(PRINCIPAL!$O$104/100)),IF(PRINCIPAL!$H$104&lt;&gt;"",VLOOKUP($N$360,'Banco de Dados'!$B$4:$J$50,8,FALSE)*PRINCIPAL!$H$104,IF(OR(L367=PRINCIPAL!$I$104,L367=PRINCIPAL!$I$104+PRINCIPAL!$I$104,L367=PRINCIPAL!$I$104+PRINCIPAL!$I$104+PRINCIPAL!$I$104),0,IF(L367=PRINCIPAL!$J$104,VLOOKUP($N$360,'Banco de Dados'!$B$4:$J$50,6,FALSE)*(1-(PRINCIPAL!$K$104/100)),IF(L367=PRINCIPAL!$L$104,VLOOKUP($N$360,'Banco de Dados'!$B$4:$J$50,6,FALSE)*(1-(PRINCIPAL!$M$104/100)),IF(L367=PRINCIPAL!$N$104,VLOOKUP($N$360,'Banco de Dados'!$B$4:$J$50,6,FALSE)*(1-(PRINCIPAL!$O$104/100)),VLOOKUP($N$360,'Banco de Dados'!$B$4:$J$50,6,FALSE)))))))))),"")</f>
        <v/>
      </c>
      <c r="N367" s="25" t="str">
        <f>IFERROR(M367*(IFERROR(VLOOKUP($N$360,'Banco de Dados'!$B$4:$J$50,4,FALSE),"ERRO")),"")</f>
        <v/>
      </c>
      <c r="O367" s="25" t="str">
        <f t="shared" si="237"/>
        <v/>
      </c>
      <c r="P367" s="103" t="str">
        <f>IFERROR(O367*(C367*(PRINCIPAL!$G$104/100))*0.47*(44/12),"")</f>
        <v/>
      </c>
      <c r="Q367" s="107" t="str">
        <f>IFERROR(Q366+P367,"")</f>
        <v/>
      </c>
      <c r="R367" s="29" t="str">
        <f>IFERROR(IF(AND(PRINCIPAL!$H$105&lt;&gt;"",OR(L367=PRINCIPAL!$I$105,L367=PRINCIPAL!$I$105+PRINCIPAL!$I$105,L367=PRINCIPAL!$I$105+PRINCIPAL!$I$105+PRINCIPAL!$I$105)),0,IF(AND(PRINCIPAL!$H$105&lt;&gt;"",L367=PRINCIPAL!$J$105),VLOOKUP($S$360,'Banco de Dados'!$B$4:$J$50,8,FALSE)*PRINCIPAL!$H$105*(1-(PRINCIPAL!$K$105/100)),IF(AND(PRINCIPAL!$H$105&lt;&gt;"",L367=PRINCIPAL!$L$105),VLOOKUP($S$360,'Banco de Dados'!$B$4:$J$50,8,FALSE)*PRINCIPAL!$H$105*(1-(PRINCIPAL!$M$105/100)),IF(AND(PRINCIPAL!$H$105&lt;&gt;"",L367=PRINCIPAL!$N$105),VLOOKUP($S$360,'Banco de Dados'!$B$4:$J$50,8,FALSE)*PRINCIPAL!$H$105*(1-(PRINCIPAL!$O$105/100)),IF(PRINCIPAL!$H$105&lt;&gt;"",VLOOKUP($S$360,'Banco de Dados'!$B$4:$J$50,8,FALSE)*PRINCIPAL!$H$105,IF(OR(L367=PRINCIPAL!$I$105,L367=PRINCIPAL!$I$105+PRINCIPAL!$I$105,L367=PRINCIPAL!$I$105+PRINCIPAL!$I$105+PRINCIPAL!$I$105),0,IF(L367=PRINCIPAL!$J$105,VLOOKUP($S$360,'Banco de Dados'!$B$4:$J$50,6,FALSE)*(1-(PRINCIPAL!$K$105/100)),IF(L367=PRINCIPAL!$L$105,VLOOKUP($S$360,'Banco de Dados'!$B$4:$J$50,6,FALSE)*(1-(PRINCIPAL!$M$105/100)),IF(L367=PRINCIPAL!$N$105,VLOOKUP($S$360,'Banco de Dados'!$B$4:$J$50,6,FALSE)*(1-(PRINCIPAL!$O$105/100)),VLOOKUP($S$360,'Banco de Dados'!$B$4:$J$50,6,FALSE)))))))))),"")</f>
        <v/>
      </c>
      <c r="S367" s="29" t="str">
        <f>IFERROR(R367*(IFERROR(VLOOKUP($S$360,'Banco de Dados'!$B$4:$J$50,4,FALSE),"ERRO")),"")</f>
        <v/>
      </c>
      <c r="T367" s="29" t="str">
        <f t="shared" si="238"/>
        <v/>
      </c>
      <c r="U367" s="103" t="str">
        <f>IFERROR(T367*(C367*(PRINCIPAL!$G$105/100))*0.47*(44/12),"")</f>
        <v/>
      </c>
      <c r="V367" s="103" t="str">
        <f t="shared" si="230"/>
        <v/>
      </c>
      <c r="W367" s="30" t="str">
        <f>IFERROR(IF(AND(PRINCIPAL!$H$106&lt;&gt;"",OR(L367=PRINCIPAL!$I$106,L367=PRINCIPAL!$I$106+PRINCIPAL!$I$106,L367=PRINCIPAL!$I$106+PRINCIPAL!$I$106+PRINCIPAL!$I$106)),0,IF(AND(PRINCIPAL!$H$106&lt;&gt;"",L367=PRINCIPAL!$J$106),VLOOKUP($X$360,'Banco de Dados'!$B$4:$J$50,8,FALSE)*PRINCIPAL!$H$106*(1-(PRINCIPAL!$K$106/100)),IF(AND(PRINCIPAL!$H$106&lt;&gt;"",L367=PRINCIPAL!$L$106),VLOOKUP($X$360,'Banco de Dados'!$B$4:$J$50,8,FALSE)*PRINCIPAL!$H$106*(1-(PRINCIPAL!$M$106/100)),IF(AND(PRINCIPAL!$H$106&lt;&gt;"",L367=PRINCIPAL!$N$106),VLOOKUP($X$360,'Banco de Dados'!$B$4:$J$50,8,FALSE)*PRINCIPAL!$H$106*(1-(PRINCIPAL!$O$106/100)),IF(PRINCIPAL!$H$106&lt;&gt;"",VLOOKUP($X$360,'Banco de Dados'!$B$4:$J$50,8,FALSE)*PRINCIPAL!$H$106,IF(OR(L367=PRINCIPAL!$I$106,L367=PRINCIPAL!$I$106+PRINCIPAL!$I$106,L367=PRINCIPAL!$I$106+PRINCIPAL!$I$106+PRINCIPAL!$I$106),0,IF(L367=PRINCIPAL!$J$106,VLOOKUP($X$360,'Banco de Dados'!$B$4:$J$50,6,FALSE)*(1-(PRINCIPAL!$K$106/100)),IF(L367=PRINCIPAL!$L$106,VLOOKUP($X$360,'Banco de Dados'!$B$4:$J$50,6,FALSE)*(1-(PRINCIPAL!$M$106/100)),IF(L367=PRINCIPAL!$N$106,VLOOKUP($X$360,'Banco de Dados'!$B$4:$J$50,6,FALSE)*(1-(PRINCIPAL!$O$106/100)),VLOOKUP($X$360,'Banco de Dados'!$B$4:$J$50,6,FALSE)))))))))),"")</f>
        <v/>
      </c>
      <c r="X367" s="29" t="str">
        <f>IFERROR(W367*(IFERROR(VLOOKUP($X$360,'Banco de Dados'!$B$4:$J$50,4,FALSE),"ERRO")),"")</f>
        <v/>
      </c>
      <c r="Y367" s="29" t="str">
        <f t="shared" si="248"/>
        <v/>
      </c>
      <c r="Z367" s="103" t="str">
        <f>IFERROR(Y367*(C367*(PRINCIPAL!$G$106/100))*0.47*(44/12),"")</f>
        <v/>
      </c>
      <c r="AA367" s="111" t="str">
        <f t="shared" si="249"/>
        <v/>
      </c>
      <c r="AB367" s="30" t="str">
        <f>IFERROR(IF(AND(PRINCIPAL!$H$107&lt;&gt;"",OR(L367=PRINCIPAL!$I$107,L367=PRINCIPAL!$I$107+PRINCIPAL!$I$107,L367=PRINCIPAL!$I$107+PRINCIPAL!$I$107+PRINCIPAL!$I$107)),0,IF(AND(PRINCIPAL!$H$107&lt;&gt;"",L367=PRINCIPAL!$J$107),VLOOKUP($AC$360,'Banco de Dados'!$B$4:$J$50,8,FALSE)*PRINCIPAL!$H$107*(1-(PRINCIPAL!$K$107/100)),IF(AND(PRINCIPAL!$H$107&lt;&gt;"",L367=PRINCIPAL!$L$107),VLOOKUP($AC$360,'Banco de Dados'!$B$4:$J$50,8,FALSE)*PRINCIPAL!$H$107*(1-(PRINCIPAL!$M$107/100)),IF(AND(PRINCIPAL!$H$107&lt;&gt;"",L367=PRINCIPAL!$N$107),VLOOKUP($AC$360,'Banco de Dados'!$B$4:$J$50,8,FALSE)*PRINCIPAL!$H$107*(1-(PRINCIPAL!$O$107/100)),IF(PRINCIPAL!$H$107&lt;&gt;"",VLOOKUP($AC$360,'Banco de Dados'!$B$4:$J$50,8,FALSE)*PRINCIPAL!$H$107,IF(OR(L367=PRINCIPAL!$I$107,L367=PRINCIPAL!$I$107+PRINCIPAL!$I$107,L367=PRINCIPAL!$I$107+PRINCIPAL!$I$107+PRINCIPAL!$I$107),0,IF(L367=PRINCIPAL!$J$107,VLOOKUP($AC$360,'Banco de Dados'!$B$4:$J$50,6,FALSE)*(1-(PRINCIPAL!$K$107/100)),IF(L367=PRINCIPAL!$L$107,VLOOKUP($AC$360,'Banco de Dados'!$B$4:$J$50,6,FALSE)*(1-(PRINCIPAL!$M$107/100)),IF(L367=PRINCIPAL!$N$107,VLOOKUP($AC$360,'Banco de Dados'!$B$4:$J$50,6,FALSE)*(1-(PRINCIPAL!$O$107/100)),VLOOKUP($AC$360,'Banco de Dados'!$B$4:$J$50,6,FALSE)))))))))),"")</f>
        <v/>
      </c>
      <c r="AC367" s="29" t="str">
        <f>IFERROR(AB367*(IFERROR(VLOOKUP($AC$360,'Banco de Dados'!$B$4:$J$50,4,FALSE),"ERRO")),"")</f>
        <v/>
      </c>
      <c r="AD367" s="29" t="str">
        <f t="shared" si="239"/>
        <v/>
      </c>
      <c r="AE367" s="103" t="str">
        <f>IFERROR(AD367*(C367*(PRINCIPAL!$G$107/100))*0.47*(44/12),"")</f>
        <v/>
      </c>
      <c r="AF367" s="111" t="str">
        <f t="shared" si="240"/>
        <v/>
      </c>
      <c r="AG367" s="30" t="str">
        <f>IFERROR(IF(AND(PRINCIPAL!$H$108&lt;&gt;"",OR(L367=PRINCIPAL!$I$108,L367=PRINCIPAL!$I$108+PRINCIPAL!$I$108,L367=PRINCIPAL!$I$108+PRINCIPAL!$I$108+PRINCIPAL!$I$108)),0,IF(AND(PRINCIPAL!$H$108&lt;&gt;"",L367=PRINCIPAL!$J$108),VLOOKUP($AH$360,'Banco de Dados'!$B$4:$J$50,8,FALSE)*PRINCIPAL!$H$108*(1-(PRINCIPAL!$K$108/100)),IF(AND(PRINCIPAL!$H$108&lt;&gt;"",L367=PRINCIPAL!$L$108),VLOOKUP($AH$360,'Banco de Dados'!$B$4:$J$50,8,FALSE)*PRINCIPAL!$H$108*(1-(PRINCIPAL!$M$108/100)),IF(AND(PRINCIPAL!$H$108&lt;&gt;"",L367=PRINCIPAL!$N$108),VLOOKUP($AH$360,'Banco de Dados'!$B$4:$J$50,8,FALSE)*PRINCIPAL!$H$108*(1-(PRINCIPAL!$O$108/100)),IF(PRINCIPAL!$H$108&lt;&gt;"",VLOOKUP($AH$360,'Banco de Dados'!$B$4:$J$50,8,FALSE)*PRINCIPAL!$H$108,IF(OR(L367=PRINCIPAL!$I$108,L367=PRINCIPAL!$I$108+PRINCIPAL!$I$108,L367=PRINCIPAL!$I$108+PRINCIPAL!$I$108+PRINCIPAL!$I$108),0,IF(L367=PRINCIPAL!$J$108,VLOOKUP($AH$360,'Banco de Dados'!$B$4:$J$50,6,FALSE)*(1-(PRINCIPAL!$K$108/100)),IF(L367=PRINCIPAL!$L$108,VLOOKUP($AH$360,'Banco de Dados'!$B$4:$J$50,6,FALSE)*(1-(PRINCIPAL!$M$108/100)),IF(L367=PRINCIPAL!$N$108,VLOOKUP($AH$360,'Banco de Dados'!$B$4:$J$50,6,FALSE)*(1-(PRINCIPAL!$O$108/100)),VLOOKUP($AH$360,'Banco de Dados'!$B$4:$J$50,6,FALSE)))))))))),"")</f>
        <v/>
      </c>
      <c r="AH367" s="29" t="str">
        <f>IFERROR(AG367*(IFERROR(VLOOKUP($AH$360,'Banco de Dados'!$B$4:$J$50,4,FALSE),"ERRO")),"")</f>
        <v/>
      </c>
      <c r="AI367" s="29" t="str">
        <f t="shared" si="241"/>
        <v/>
      </c>
      <c r="AJ367" s="103" t="str">
        <f>IFERROR(AI367*(C367*(PRINCIPAL!$G$108/100))*0.47*(44/12),"")</f>
        <v/>
      </c>
      <c r="AK367" s="111" t="str">
        <f t="shared" si="250"/>
        <v/>
      </c>
      <c r="AL367" s="30" t="str">
        <f>IFERROR(IF(AND(PRINCIPAL!$H$109&lt;&gt;"",OR(L367=PRINCIPAL!$I$109,L367=PRINCIPAL!$I$109+PRINCIPAL!$I$109,L367=PRINCIPAL!$I$109+PRINCIPAL!$I$109+PRINCIPAL!$I$109)),0,IF(AND(PRINCIPAL!$H$109&lt;&gt;"",L367=PRINCIPAL!$J$109),VLOOKUP($AM$360,'Banco de Dados'!$B$4:$J$50,8,FALSE)*PRINCIPAL!$H$109*(1-(PRINCIPAL!$K$109/100)),IF(AND(PRINCIPAL!$H$109&lt;&gt;"",L367=PRINCIPAL!$L$109),VLOOKUP($AM$360,'Banco de Dados'!$B$4:$J$50,8,FALSE)*PRINCIPAL!$H$109*(1-(PRINCIPAL!$M$109/100)),IF(AND(PRINCIPAL!$H$109&lt;&gt;"",L367=PRINCIPAL!$N$109),VLOOKUP($AM$360,'Banco de Dados'!$B$4:$J$50,8,FALSE)*PRINCIPAL!$H$109*(1-(PRINCIPAL!$O$109/100)),IF(PRINCIPAL!$H$109&lt;&gt;"",VLOOKUP($AM$360,'Banco de Dados'!$B$4:$J$50,8,FALSE)*PRINCIPAL!$H$109,IF(OR(L367=PRINCIPAL!$I$109,L367=PRINCIPAL!$I$109+PRINCIPAL!$I$109,L367=PRINCIPAL!$I$109+PRINCIPAL!$I$109+PRINCIPAL!$I$109),0,IF(L367=PRINCIPAL!$J$109,VLOOKUP($AM$360,'Banco de Dados'!$B$4:$J$50,6,FALSE)*(1-(PRINCIPAL!$K$109/100)),IF(L367=PRINCIPAL!$L$109,VLOOKUP($AM$360,'Banco de Dados'!$B$4:$J$50,6,FALSE)*(1-(PRINCIPAL!$M$109/100)),IF(L367=PRINCIPAL!$N$109,VLOOKUP($AM$360,'Banco de Dados'!$B$4:$J$50,6,FALSE)*(1-(PRINCIPAL!$O$109/100)),VLOOKUP($AM$360,'Banco de Dados'!$B$4:$J$50,6,FALSE)))))))))),"")</f>
        <v/>
      </c>
      <c r="AM367" s="29" t="str">
        <f>IFERROR(AL367*(IFERROR(VLOOKUP($AM$360,'Banco de Dados'!$B$4:$J$50,4,FALSE),"ERRO")),"")</f>
        <v/>
      </c>
      <c r="AN367" s="29" t="str">
        <f t="shared" si="242"/>
        <v/>
      </c>
      <c r="AO367" s="103" t="str">
        <f>IFERROR(AN367*(C367*(PRINCIPAL!$G$109/100))*0.47*(44/12),"")</f>
        <v/>
      </c>
      <c r="AP367" s="111" t="str">
        <f t="shared" si="243"/>
        <v/>
      </c>
      <c r="AQ367" s="30" t="str">
        <f>IFERROR(IF(AND(PRINCIPAL!$H$110&lt;&gt;"",OR(L367=PRINCIPAL!$I$110,L367=PRINCIPAL!$I$110+PRINCIPAL!$I$110,L367=PRINCIPAL!$I$110+PRINCIPAL!$I$110+PRINCIPAL!$I$110)),0,IF(AND(PRINCIPAL!$H$110&lt;&gt;"",L367=PRINCIPAL!$J$110),VLOOKUP($AR$360,'Banco de Dados'!$B$4:$J$50,8,FALSE)*PRINCIPAL!$H$110*(1-(PRINCIPAL!$K$110/100)),IF(AND(PRINCIPAL!$H$110&lt;&gt;"",L367=PRINCIPAL!$L$110),VLOOKUP($AR$360,'Banco de Dados'!$B$4:$J$50,8,FALSE)*PRINCIPAL!$H$110*(1-(PRINCIPAL!$M$110/100)),IF(AND(PRINCIPAL!$H$110&lt;&gt;"",L367=PRINCIPAL!$N$110),VLOOKUP($AR$360,'Banco de Dados'!$B$4:$J$50,8,FALSE)*PRINCIPAL!$H$110*(1-(PRINCIPAL!$O$110/100)),IF(PRINCIPAL!$H$110&lt;&gt;"",VLOOKUP($AR$360,'Banco de Dados'!$B$4:$J$50,8,FALSE)*PRINCIPAL!$H$110,IF(OR(L367=PRINCIPAL!$I$110,L367=PRINCIPAL!$I$110+PRINCIPAL!$I$110,L367=PRINCIPAL!$I$110+PRINCIPAL!$I$110+PRINCIPAL!$I$110),0,IF(L367=PRINCIPAL!$J$110,VLOOKUP($AR$360,'Banco de Dados'!$B$4:$J$50,6,FALSE)*(1-(PRINCIPAL!$K$110/100)),IF(L367=PRINCIPAL!$L$110,VLOOKUP($AR$360,'Banco de Dados'!$B$4:$J$50,6,FALSE)*(1-(PRINCIPAL!$M$110/100)),IF(L367=PRINCIPAL!$N$110,VLOOKUP($AR$360,'Banco de Dados'!$B$4:$J$50,6,FALSE)*(1-(PRINCIPAL!$O$110/100)),VLOOKUP($AR$360,'Banco de Dados'!$B$4:$J$50,6,FALSE)))))))))),"")</f>
        <v/>
      </c>
      <c r="AR367" s="29" t="str">
        <f>IFERROR(AQ367*(IFERROR(VLOOKUP($AR$360,'Banco de Dados'!$B$4:$J$50,4,FALSE),"ERRO")),"")</f>
        <v/>
      </c>
      <c r="AS367" s="29" t="str">
        <f t="shared" si="244"/>
        <v/>
      </c>
      <c r="AT367" s="103" t="str">
        <f>IFERROR(AS367*(C367*(PRINCIPAL!$G$110/100))*0.47*(44/12),"")</f>
        <v/>
      </c>
      <c r="AU367" s="111" t="str">
        <f t="shared" si="245"/>
        <v/>
      </c>
      <c r="AV367" s="30" t="str">
        <f>IFERROR(IF(AND(PRINCIPAL!$H$111&lt;&gt;"",OR(L367=PRINCIPAL!$I$111,L367=PRINCIPAL!$I$111+PRINCIPAL!$I$111,L367=PRINCIPAL!$I$111+PRINCIPAL!$I$111+PRINCIPAL!$I$111)),0,IF(AND(PRINCIPAL!$H$111&lt;&gt;"",L367=PRINCIPAL!$J$111),VLOOKUP($AW$360,'Banco de Dados'!$B$4:$J$50,8,FALSE)*PRINCIPAL!$H$111*(1-(PRINCIPAL!$K$111/100)),IF(AND(PRINCIPAL!$H$111&lt;&gt;"",L367=PRINCIPAL!$L$111),VLOOKUP($AW$360,'Banco de Dados'!$B$4:$J$50,8,FALSE)*PRINCIPAL!$H$111*(1-(PRINCIPAL!$M$111/100)),IF(AND(PRINCIPAL!$H$111&lt;&gt;"",L367=PRINCIPAL!$N$111),VLOOKUP($AW$360,'Banco de Dados'!$B$4:$J$50,8,FALSE)*PRINCIPAL!$H$111*(1-(PRINCIPAL!$O$111/100)),IF(PRINCIPAL!$H$111&lt;&gt;"",VLOOKUP($AW$360,'Banco de Dados'!$B$4:$J$50,8,FALSE)*PRINCIPAL!$H$111,IF(OR(L367=PRINCIPAL!$I$111,L367=PRINCIPAL!$I$111+PRINCIPAL!$I$111,L367=PRINCIPAL!$I$111+PRINCIPAL!$I$111+PRINCIPAL!$I$111),0,IF(L367=PRINCIPAL!$J$111,VLOOKUP($AW$360,'Banco de Dados'!$B$4:$J$50,6,FALSE)*(1-(PRINCIPAL!$K$111/100)),IF(L367=PRINCIPAL!$L$111,VLOOKUP($AW$360,'Banco de Dados'!$B$4:$J$50,6,FALSE)*(1-(PRINCIPAL!$M$111/100)),IF(L367=PRINCIPAL!$N$111,VLOOKUP($AW$360,'Banco de Dados'!$B$4:$J$50,6,FALSE)*(1-(PRINCIPAL!$O$111/100)),VLOOKUP($AW$360,'Banco de Dados'!$B$4:$J$50,6,FALSE)))))))))),"")</f>
        <v/>
      </c>
      <c r="AW367" s="29" t="str">
        <f>IFERROR(AV367*(IFERROR(VLOOKUP($AW$360,'Banco de Dados'!$B$4:$J$50,4,FALSE),"ERRO")),"")</f>
        <v/>
      </c>
      <c r="AX367" s="29" t="str">
        <f t="shared" si="246"/>
        <v/>
      </c>
      <c r="AY367" s="103" t="str">
        <f>IFERROR(AX367*(C367*(PRINCIPAL!$G$111/100))*0.47*(44/12),"")</f>
        <v/>
      </c>
      <c r="AZ367" s="111" t="str">
        <f t="shared" si="251"/>
        <v/>
      </c>
      <c r="BA367" s="30" t="str">
        <f>IFERROR(IF(AND(PRINCIPAL!$H$112&lt;&gt;"",OR(L367=PRINCIPAL!$I$112,L367=PRINCIPAL!$I$112+PRINCIPAL!$I$112,L367=PRINCIPAL!$I$112+PRINCIPAL!$I$112+PRINCIPAL!$I$112)),0,IF(AND(PRINCIPAL!$H$112&lt;&gt;"",L367=PRINCIPAL!$J$112),VLOOKUP($BB$360,'Banco de Dados'!$B$4:$J$50,8,FALSE)*PRINCIPAL!$H$112*(1-(PRINCIPAL!$K$112/100)),IF(AND(PRINCIPAL!$H$112&lt;&gt;"",L367=PRINCIPAL!$L$112),VLOOKUP($BB$360,'Banco de Dados'!$B$4:$J$50,8,FALSE)*PRINCIPAL!$H$112*(1-(PRINCIPAL!$M$112/100)),IF(AND(PRINCIPAL!$H$112&lt;&gt;"",L367=PRINCIPAL!$N$112),VLOOKUP($BB$360,'Banco de Dados'!$B$4:$J$50,8,FALSE)*PRINCIPAL!$H$112*(1-(PRINCIPAL!$O$112/100)),IF(PRINCIPAL!$H$112&lt;&gt;"",VLOOKUP($BB$360,'Banco de Dados'!$B$4:$J$50,8,FALSE)*PRINCIPAL!$H$112,IF(OR(L367=PRINCIPAL!$I$112,L367=PRINCIPAL!$I$112+PRINCIPAL!$I$112,L367=PRINCIPAL!$I$112+PRINCIPAL!$I$112+PRINCIPAL!$I$112),0,IF(L367=PRINCIPAL!$J$112,VLOOKUP($BB$360,'Banco de Dados'!$B$4:$J$50,6,FALSE)*(1-(PRINCIPAL!$K$112/100)),IF(L367=PRINCIPAL!$L$112,VLOOKUP($BB$360,'Banco de Dados'!$B$4:$J$50,6,FALSE)*(1-(PRINCIPAL!$M$112/100)),IF(L367=PRINCIPAL!$N$112,VLOOKUP($BB$360,'Banco de Dados'!$B$4:$J$50,6,FALSE)*(1-(PRINCIPAL!$O$112/100)),VLOOKUP($BB$360,'Banco de Dados'!$B$4:$J$50,6,FALSE)))))))))),"")</f>
        <v/>
      </c>
      <c r="BB367" s="29" t="str">
        <f>IFERROR(BA367*(IFERROR(VLOOKUP($BB$360,'Banco de Dados'!$B$4:$J$50,4,FALSE),"ERRO")),"")</f>
        <v/>
      </c>
      <c r="BC367" s="29" t="str">
        <f t="shared" si="252"/>
        <v/>
      </c>
      <c r="BD367" s="103" t="str">
        <f>IFERROR(BC367*(C367*(PRINCIPAL!$G$112/100))*0.47*(44/12),"")</f>
        <v/>
      </c>
      <c r="BE367" s="111" t="str">
        <f t="shared" si="231"/>
        <v/>
      </c>
      <c r="BF367" s="30" t="str">
        <f>IFERROR(IF(AND(PRINCIPAL!$H$113&lt;&gt;"",OR(L367=PRINCIPAL!$I$113,L367=PRINCIPAL!$I$113+PRINCIPAL!$I$113,L367=PRINCIPAL!$I$113+PRINCIPAL!$I$113+PRINCIPAL!$I$113)),0,IF(AND(PRINCIPAL!$H$113&lt;&gt;"",L367=PRINCIPAL!$J$113),VLOOKUP($BG$360,'Banco de Dados'!$B$4:$J$50,8,FALSE)*PRINCIPAL!$H$113*(1-(PRINCIPAL!$K$113/100)),IF(AND(PRINCIPAL!$H$113&lt;&gt;"",L367=PRINCIPAL!$L$113),VLOOKUP($BG$360,'Banco de Dados'!$B$4:$J$50,8,FALSE)*PRINCIPAL!$H$113*(1-(PRINCIPAL!$M$113/100)),IF(AND(PRINCIPAL!$H$113&lt;&gt;"",L367=PRINCIPAL!$N$113),VLOOKUP($BG$360,'Banco de Dados'!$B$4:$J$50,8,FALSE)*PRINCIPAL!$H$113*(1-(PRINCIPAL!$O$113/100)),IF(PRINCIPAL!$H$113&lt;&gt;"",VLOOKUP($BG$360,'Banco de Dados'!$B$4:$J$50,8,FALSE)*PRINCIPAL!$H$113,IF(OR(L367=PRINCIPAL!$I$113,L367=PRINCIPAL!$I$113+PRINCIPAL!$I$113,L367=PRINCIPAL!$I$113+PRINCIPAL!$I$113+PRINCIPAL!$I$113),0,IF(L367=PRINCIPAL!$J$113,VLOOKUP($BG$360,'Banco de Dados'!$B$4:$J$50,6,FALSE)*(1-(PRINCIPAL!$K$113/100)),IF(L367=PRINCIPAL!$L$113,VLOOKUP($BG$360,'Banco de Dados'!$B$4:$J$50,6,FALSE)*(1-(PRINCIPAL!$M$113/100)),IF(L367=PRINCIPAL!$N$113,VLOOKUP($BG$360,'Banco de Dados'!$B$4:$J$50,6,FALSE)*(1-(PRINCIPAL!$O$113/100)),VLOOKUP($BG$360,'Banco de Dados'!$B$4:$J$50,6,FALSE)))))))))),"")</f>
        <v/>
      </c>
      <c r="BG367" s="29" t="str">
        <f>IFERROR(BF367*(IFERROR(VLOOKUP($BG$360,'Banco de Dados'!$B$4:$J$50,4,FALSE),"ERRO")),"")</f>
        <v/>
      </c>
      <c r="BH367" s="29" t="str">
        <f t="shared" si="247"/>
        <v/>
      </c>
      <c r="BI367" s="103" t="str">
        <f>IFERROR(BH367*(C367*(PRINCIPAL!$G$113/100))*0.47*(44/12),"")</f>
        <v/>
      </c>
      <c r="BJ367" s="102" t="str">
        <f t="shared" si="232"/>
        <v/>
      </c>
    </row>
    <row r="368" spans="2:62" ht="12.75" customHeight="1" x14ac:dyDescent="0.3">
      <c r="B368" s="326">
        <f t="shared" si="233"/>
        <v>2026</v>
      </c>
      <c r="C368" s="340"/>
      <c r="D368" s="1"/>
      <c r="E368" s="116">
        <v>6</v>
      </c>
      <c r="F368" s="24" t="str">
        <f>IFERROR(VLOOKUP($G$360,'Banco de Dados'!$B$4:$J$50,6,FALSE),"")</f>
        <v/>
      </c>
      <c r="G368" s="25" t="str">
        <f>IFERROR(F368*(IFERROR(VLOOKUP($G$360,'Banco de Dados'!$B$4:$J$50,4,FALSE),"ERRO")),"")</f>
        <v/>
      </c>
      <c r="H368" s="25" t="str">
        <f t="shared" si="234"/>
        <v/>
      </c>
      <c r="I368" s="103" t="str">
        <f t="shared" si="235"/>
        <v/>
      </c>
      <c r="J368" s="117" t="str">
        <f t="shared" si="236"/>
        <v/>
      </c>
      <c r="K368" s="1"/>
      <c r="L368" s="91">
        <v>6</v>
      </c>
      <c r="M368" s="24" t="str">
        <f>IFERROR(IF(AND(PRINCIPAL!$H$104&lt;&gt;"",OR(L368=PRINCIPAL!$I$104,L368=PRINCIPAL!$I$104+PRINCIPAL!$I$104,L368=PRINCIPAL!$I$104+PRINCIPAL!$I$104+PRINCIPAL!$I$104)),0,IF(AND(PRINCIPAL!$H$104&lt;&gt;"",L368=PRINCIPAL!$J$104),VLOOKUP($N$360,'Banco de Dados'!$B$4:$J$50,8,FALSE)*PRINCIPAL!$H$104*(1-(PRINCIPAL!$K$104/100)),IF(AND(PRINCIPAL!$H$104&lt;&gt;"",L368=PRINCIPAL!$L$104),VLOOKUP($N$360,'Banco de Dados'!$B$4:$J$50,8,FALSE)*PRINCIPAL!$H$104*(1-(PRINCIPAL!$M$104/100)),IF(AND(PRINCIPAL!$H$104&lt;&gt;"",L368=PRINCIPAL!$N$104),VLOOKUP($N$360,'Banco de Dados'!$B$4:$J$50,8,FALSE)*PRINCIPAL!$H$104*(1-(PRINCIPAL!$O$104/100)),IF(PRINCIPAL!$H$104&lt;&gt;"",VLOOKUP($N$360,'Banco de Dados'!$B$4:$J$50,8,FALSE)*PRINCIPAL!$H$104,IF(OR(L368=PRINCIPAL!$I$104,L368=PRINCIPAL!$I$104+PRINCIPAL!$I$104,L368=PRINCIPAL!$I$104+PRINCIPAL!$I$104+PRINCIPAL!$I$104),0,IF(L368=PRINCIPAL!$J$104,VLOOKUP($N$360,'Banco de Dados'!$B$4:$J$50,6,FALSE)*(1-(PRINCIPAL!$K$104/100)),IF(L368=PRINCIPAL!$L$104,VLOOKUP($N$360,'Banco de Dados'!$B$4:$J$50,6,FALSE)*(1-(PRINCIPAL!$M$104/100)),IF(L368=PRINCIPAL!$N$104,VLOOKUP($N$360,'Banco de Dados'!$B$4:$J$50,6,FALSE)*(1-(PRINCIPAL!$O$104/100)),VLOOKUP($N$360,'Banco de Dados'!$B$4:$J$50,6,FALSE)))))))))),"")</f>
        <v/>
      </c>
      <c r="N368" s="25" t="str">
        <f>IFERROR(M368*(IFERROR(VLOOKUP($N$360,'Banco de Dados'!$B$4:$J$50,4,FALSE),"ERRO")),"")</f>
        <v/>
      </c>
      <c r="O368" s="25" t="str">
        <f t="shared" si="237"/>
        <v/>
      </c>
      <c r="P368" s="103" t="str">
        <f>IFERROR(O368*(C368*(PRINCIPAL!$G$104/100))*0.47*(44/12),"")</f>
        <v/>
      </c>
      <c r="Q368" s="107" t="str">
        <f t="shared" ref="Q368:Q378" si="253">IFERROR(Q367+P368,"")</f>
        <v/>
      </c>
      <c r="R368" s="29" t="str">
        <f>IFERROR(IF(AND(PRINCIPAL!$H$105&lt;&gt;"",OR(L368=PRINCIPAL!$I$105,L368=PRINCIPAL!$I$105+PRINCIPAL!$I$105,L368=PRINCIPAL!$I$105+PRINCIPAL!$I$105+PRINCIPAL!$I$105)),0,IF(AND(PRINCIPAL!$H$105&lt;&gt;"",L368=PRINCIPAL!$J$105),VLOOKUP($S$360,'Banco de Dados'!$B$4:$J$50,8,FALSE)*PRINCIPAL!$H$105*(1-(PRINCIPAL!$K$105/100)),IF(AND(PRINCIPAL!$H$105&lt;&gt;"",L368=PRINCIPAL!$L$105),VLOOKUP($S$360,'Banco de Dados'!$B$4:$J$50,8,FALSE)*PRINCIPAL!$H$105*(1-(PRINCIPAL!$M$105/100)),IF(AND(PRINCIPAL!$H$105&lt;&gt;"",L368=PRINCIPAL!$N$105),VLOOKUP($S$360,'Banco de Dados'!$B$4:$J$50,8,FALSE)*PRINCIPAL!$H$105*(1-(PRINCIPAL!$O$105/100)),IF(PRINCIPAL!$H$105&lt;&gt;"",VLOOKUP($S$360,'Banco de Dados'!$B$4:$J$50,8,FALSE)*PRINCIPAL!$H$105,IF(OR(L368=PRINCIPAL!$I$105,L368=PRINCIPAL!$I$105+PRINCIPAL!$I$105,L368=PRINCIPAL!$I$105+PRINCIPAL!$I$105+PRINCIPAL!$I$105),0,IF(L368=PRINCIPAL!$J$105,VLOOKUP($S$360,'Banco de Dados'!$B$4:$J$50,6,FALSE)*(1-(PRINCIPAL!$K$105/100)),IF(L368=PRINCIPAL!$L$105,VLOOKUP($S$360,'Banco de Dados'!$B$4:$J$50,6,FALSE)*(1-(PRINCIPAL!$M$105/100)),IF(L368=PRINCIPAL!$N$105,VLOOKUP($S$360,'Banco de Dados'!$B$4:$J$50,6,FALSE)*(1-(PRINCIPAL!$O$105/100)),VLOOKUP($S$360,'Banco de Dados'!$B$4:$J$50,6,FALSE)))))))))),"")</f>
        <v/>
      </c>
      <c r="S368" s="29" t="str">
        <f>IFERROR(R368*(IFERROR(VLOOKUP($S$360,'Banco de Dados'!$B$4:$J$50,4,FALSE),"ERRO")),"")</f>
        <v/>
      </c>
      <c r="T368" s="29" t="str">
        <f t="shared" si="238"/>
        <v/>
      </c>
      <c r="U368" s="103" t="str">
        <f>IFERROR(T368*(C368*(PRINCIPAL!$G$105/100))*0.47*(44/12),"")</f>
        <v/>
      </c>
      <c r="V368" s="103" t="str">
        <f t="shared" si="230"/>
        <v/>
      </c>
      <c r="W368" s="30" t="str">
        <f>IFERROR(IF(AND(PRINCIPAL!$H$106&lt;&gt;"",OR(L368=PRINCIPAL!$I$106,L368=PRINCIPAL!$I$106+PRINCIPAL!$I$106,L368=PRINCIPAL!$I$106+PRINCIPAL!$I$106+PRINCIPAL!$I$106)),0,IF(AND(PRINCIPAL!$H$106&lt;&gt;"",L368=PRINCIPAL!$J$106),VLOOKUP($X$360,'Banco de Dados'!$B$4:$J$50,8,FALSE)*PRINCIPAL!$H$106*(1-(PRINCIPAL!$K$106/100)),IF(AND(PRINCIPAL!$H$106&lt;&gt;"",L368=PRINCIPAL!$L$106),VLOOKUP($X$360,'Banco de Dados'!$B$4:$J$50,8,FALSE)*PRINCIPAL!$H$106*(1-(PRINCIPAL!$M$106/100)),IF(AND(PRINCIPAL!$H$106&lt;&gt;"",L368=PRINCIPAL!$N$106),VLOOKUP($X$360,'Banco de Dados'!$B$4:$J$50,8,FALSE)*PRINCIPAL!$H$106*(1-(PRINCIPAL!$O$106/100)),IF(PRINCIPAL!$H$106&lt;&gt;"",VLOOKUP($X$360,'Banco de Dados'!$B$4:$J$50,8,FALSE)*PRINCIPAL!$H$106,IF(OR(L368=PRINCIPAL!$I$106,L368=PRINCIPAL!$I$106+PRINCIPAL!$I$106,L368=PRINCIPAL!$I$106+PRINCIPAL!$I$106+PRINCIPAL!$I$106),0,IF(L368=PRINCIPAL!$J$106,VLOOKUP($X$360,'Banco de Dados'!$B$4:$J$50,6,FALSE)*(1-(PRINCIPAL!$K$106/100)),IF(L368=PRINCIPAL!$L$106,VLOOKUP($X$360,'Banco de Dados'!$B$4:$J$50,6,FALSE)*(1-(PRINCIPAL!$M$106/100)),IF(L368=PRINCIPAL!$N$106,VLOOKUP($X$360,'Banco de Dados'!$B$4:$J$50,6,FALSE)*(1-(PRINCIPAL!$O$106/100)),VLOOKUP($X$360,'Banco de Dados'!$B$4:$J$50,6,FALSE)))))))))),"")</f>
        <v/>
      </c>
      <c r="X368" s="29" t="str">
        <f>IFERROR(W368*(IFERROR(VLOOKUP($X$360,'Banco de Dados'!$B$4:$J$50,4,FALSE),"ERRO")),"")</f>
        <v/>
      </c>
      <c r="Y368" s="29" t="str">
        <f t="shared" si="248"/>
        <v/>
      </c>
      <c r="Z368" s="103" t="str">
        <f>IFERROR(Y368*(C368*(PRINCIPAL!$G$106/100))*0.47*(44/12),"")</f>
        <v/>
      </c>
      <c r="AA368" s="111" t="str">
        <f t="shared" si="249"/>
        <v/>
      </c>
      <c r="AB368" s="30" t="str">
        <f>IFERROR(IF(AND(PRINCIPAL!$H$107&lt;&gt;"",OR(L368=PRINCIPAL!$I$107,L368=PRINCIPAL!$I$107+PRINCIPAL!$I$107,L368=PRINCIPAL!$I$107+PRINCIPAL!$I$107+PRINCIPAL!$I$107)),0,IF(AND(PRINCIPAL!$H$107&lt;&gt;"",L368=PRINCIPAL!$J$107),VLOOKUP($AC$360,'Banco de Dados'!$B$4:$J$50,8,FALSE)*PRINCIPAL!$H$107*(1-(PRINCIPAL!$K$107/100)),IF(AND(PRINCIPAL!$H$107&lt;&gt;"",L368=PRINCIPAL!$L$107),VLOOKUP($AC$360,'Banco de Dados'!$B$4:$J$50,8,FALSE)*PRINCIPAL!$H$107*(1-(PRINCIPAL!$M$107/100)),IF(AND(PRINCIPAL!$H$107&lt;&gt;"",L368=PRINCIPAL!$N$107),VLOOKUP($AC$360,'Banco de Dados'!$B$4:$J$50,8,FALSE)*PRINCIPAL!$H$107*(1-(PRINCIPAL!$O$107/100)),IF(PRINCIPAL!$H$107&lt;&gt;"",VLOOKUP($AC$360,'Banco de Dados'!$B$4:$J$50,8,FALSE)*PRINCIPAL!$H$107,IF(OR(L368=PRINCIPAL!$I$107,L368=PRINCIPAL!$I$107+PRINCIPAL!$I$107,L368=PRINCIPAL!$I$107+PRINCIPAL!$I$107+PRINCIPAL!$I$107),0,IF(L368=PRINCIPAL!$J$107,VLOOKUP($AC$360,'Banco de Dados'!$B$4:$J$50,6,FALSE)*(1-(PRINCIPAL!$K$107/100)),IF(L368=PRINCIPAL!$L$107,VLOOKUP($AC$360,'Banco de Dados'!$B$4:$J$50,6,FALSE)*(1-(PRINCIPAL!$M$107/100)),IF(L368=PRINCIPAL!$N$107,VLOOKUP($AC$360,'Banco de Dados'!$B$4:$J$50,6,FALSE)*(1-(PRINCIPAL!$O$107/100)),VLOOKUP($AC$360,'Banco de Dados'!$B$4:$J$50,6,FALSE)))))))))),"")</f>
        <v/>
      </c>
      <c r="AC368" s="29" t="str">
        <f>IFERROR(AB368*(IFERROR(VLOOKUP($AC$360,'Banco de Dados'!$B$4:$J$50,4,FALSE),"ERRO")),"")</f>
        <v/>
      </c>
      <c r="AD368" s="29" t="str">
        <f t="shared" si="239"/>
        <v/>
      </c>
      <c r="AE368" s="103" t="str">
        <f>IFERROR(AD368*(C368*(PRINCIPAL!$G$107/100))*0.47*(44/12),"")</f>
        <v/>
      </c>
      <c r="AF368" s="111" t="str">
        <f t="shared" si="240"/>
        <v/>
      </c>
      <c r="AG368" s="30" t="str">
        <f>IFERROR(IF(AND(PRINCIPAL!$H$108&lt;&gt;"",OR(L368=PRINCIPAL!$I$108,L368=PRINCIPAL!$I$108+PRINCIPAL!$I$108,L368=PRINCIPAL!$I$108+PRINCIPAL!$I$108+PRINCIPAL!$I$108)),0,IF(AND(PRINCIPAL!$H$108&lt;&gt;"",L368=PRINCIPAL!$J$108),VLOOKUP($AH$360,'Banco de Dados'!$B$4:$J$50,8,FALSE)*PRINCIPAL!$H$108*(1-(PRINCIPAL!$K$108/100)),IF(AND(PRINCIPAL!$H$108&lt;&gt;"",L368=PRINCIPAL!$L$108),VLOOKUP($AH$360,'Banco de Dados'!$B$4:$J$50,8,FALSE)*PRINCIPAL!$H$108*(1-(PRINCIPAL!$M$108/100)),IF(AND(PRINCIPAL!$H$108&lt;&gt;"",L368=PRINCIPAL!$N$108),VLOOKUP($AH$360,'Banco de Dados'!$B$4:$J$50,8,FALSE)*PRINCIPAL!$H$108*(1-(PRINCIPAL!$O$108/100)),IF(PRINCIPAL!$H$108&lt;&gt;"",VLOOKUP($AH$360,'Banco de Dados'!$B$4:$J$50,8,FALSE)*PRINCIPAL!$H$108,IF(OR(L368=PRINCIPAL!$I$108,L368=PRINCIPAL!$I$108+PRINCIPAL!$I$108,L368=PRINCIPAL!$I$108+PRINCIPAL!$I$108+PRINCIPAL!$I$108),0,IF(L368=PRINCIPAL!$J$108,VLOOKUP($AH$360,'Banco de Dados'!$B$4:$J$50,6,FALSE)*(1-(PRINCIPAL!$K$108/100)),IF(L368=PRINCIPAL!$L$108,VLOOKUP($AH$360,'Banco de Dados'!$B$4:$J$50,6,FALSE)*(1-(PRINCIPAL!$M$108/100)),IF(L368=PRINCIPAL!$N$108,VLOOKUP($AH$360,'Banco de Dados'!$B$4:$J$50,6,FALSE)*(1-(PRINCIPAL!$O$108/100)),VLOOKUP($AH$360,'Banco de Dados'!$B$4:$J$50,6,FALSE)))))))))),"")</f>
        <v/>
      </c>
      <c r="AH368" s="29" t="str">
        <f>IFERROR(AG368*(IFERROR(VLOOKUP($AH$360,'Banco de Dados'!$B$4:$J$50,4,FALSE),"ERRO")),"")</f>
        <v/>
      </c>
      <c r="AI368" s="29" t="str">
        <f t="shared" si="241"/>
        <v/>
      </c>
      <c r="AJ368" s="103" t="str">
        <f>IFERROR(AI368*(C368*(PRINCIPAL!$G$108/100))*0.47*(44/12),"")</f>
        <v/>
      </c>
      <c r="AK368" s="111" t="str">
        <f t="shared" si="250"/>
        <v/>
      </c>
      <c r="AL368" s="30" t="str">
        <f>IFERROR(IF(AND(PRINCIPAL!$H$109&lt;&gt;"",OR(L368=PRINCIPAL!$I$109,L368=PRINCIPAL!$I$109+PRINCIPAL!$I$109,L368=PRINCIPAL!$I$109+PRINCIPAL!$I$109+PRINCIPAL!$I$109)),0,IF(AND(PRINCIPAL!$H$109&lt;&gt;"",L368=PRINCIPAL!$J$109),VLOOKUP($AM$360,'Banco de Dados'!$B$4:$J$50,8,FALSE)*PRINCIPAL!$H$109*(1-(PRINCIPAL!$K$109/100)),IF(AND(PRINCIPAL!$H$109&lt;&gt;"",L368=PRINCIPAL!$L$109),VLOOKUP($AM$360,'Banco de Dados'!$B$4:$J$50,8,FALSE)*PRINCIPAL!$H$109*(1-(PRINCIPAL!$M$109/100)),IF(AND(PRINCIPAL!$H$109&lt;&gt;"",L368=PRINCIPAL!$N$109),VLOOKUP($AM$360,'Banco de Dados'!$B$4:$J$50,8,FALSE)*PRINCIPAL!$H$109*(1-(PRINCIPAL!$O$109/100)),IF(PRINCIPAL!$H$109&lt;&gt;"",VLOOKUP($AM$360,'Banco de Dados'!$B$4:$J$50,8,FALSE)*PRINCIPAL!$H$109,IF(OR(L368=PRINCIPAL!$I$109,L368=PRINCIPAL!$I$109+PRINCIPAL!$I$109,L368=PRINCIPAL!$I$109+PRINCIPAL!$I$109+PRINCIPAL!$I$109),0,IF(L368=PRINCIPAL!$J$109,VLOOKUP($AM$360,'Banco de Dados'!$B$4:$J$50,6,FALSE)*(1-(PRINCIPAL!$K$109/100)),IF(L368=PRINCIPAL!$L$109,VLOOKUP($AM$360,'Banco de Dados'!$B$4:$J$50,6,FALSE)*(1-(PRINCIPAL!$M$109/100)),IF(L368=PRINCIPAL!$N$109,VLOOKUP($AM$360,'Banco de Dados'!$B$4:$J$50,6,FALSE)*(1-(PRINCIPAL!$O$109/100)),VLOOKUP($AM$360,'Banco de Dados'!$B$4:$J$50,6,FALSE)))))))))),"")</f>
        <v/>
      </c>
      <c r="AM368" s="29" t="str">
        <f>IFERROR(AL368*(IFERROR(VLOOKUP($AM$360,'Banco de Dados'!$B$4:$J$50,4,FALSE),"ERRO")),"")</f>
        <v/>
      </c>
      <c r="AN368" s="29" t="str">
        <f t="shared" si="242"/>
        <v/>
      </c>
      <c r="AO368" s="103" t="str">
        <f>IFERROR(AN368*(C368*(PRINCIPAL!$G$109/100))*0.47*(44/12),"")</f>
        <v/>
      </c>
      <c r="AP368" s="111" t="str">
        <f t="shared" si="243"/>
        <v/>
      </c>
      <c r="AQ368" s="30" t="str">
        <f>IFERROR(IF(AND(PRINCIPAL!$H$110&lt;&gt;"",OR(L368=PRINCIPAL!$I$110,L368=PRINCIPAL!$I$110+PRINCIPAL!$I$110,L368=PRINCIPAL!$I$110+PRINCIPAL!$I$110+PRINCIPAL!$I$110)),0,IF(AND(PRINCIPAL!$H$110&lt;&gt;"",L368=PRINCIPAL!$J$110),VLOOKUP($AR$360,'Banco de Dados'!$B$4:$J$50,8,FALSE)*PRINCIPAL!$H$110*(1-(PRINCIPAL!$K$110/100)),IF(AND(PRINCIPAL!$H$110&lt;&gt;"",L368=PRINCIPAL!$L$110),VLOOKUP($AR$360,'Banco de Dados'!$B$4:$J$50,8,FALSE)*PRINCIPAL!$H$110*(1-(PRINCIPAL!$M$110/100)),IF(AND(PRINCIPAL!$H$110&lt;&gt;"",L368=PRINCIPAL!$N$110),VLOOKUP($AR$360,'Banco de Dados'!$B$4:$J$50,8,FALSE)*PRINCIPAL!$H$110*(1-(PRINCIPAL!$O$110/100)),IF(PRINCIPAL!$H$110&lt;&gt;"",VLOOKUP($AR$360,'Banco de Dados'!$B$4:$J$50,8,FALSE)*PRINCIPAL!$H$110,IF(OR(L368=PRINCIPAL!$I$110,L368=PRINCIPAL!$I$110+PRINCIPAL!$I$110,L368=PRINCIPAL!$I$110+PRINCIPAL!$I$110+PRINCIPAL!$I$110),0,IF(L368=PRINCIPAL!$J$110,VLOOKUP($AR$360,'Banco de Dados'!$B$4:$J$50,6,FALSE)*(1-(PRINCIPAL!$K$110/100)),IF(L368=PRINCIPAL!$L$110,VLOOKUP($AR$360,'Banco de Dados'!$B$4:$J$50,6,FALSE)*(1-(PRINCIPAL!$M$110/100)),IF(L368=PRINCIPAL!$N$110,VLOOKUP($AR$360,'Banco de Dados'!$B$4:$J$50,6,FALSE)*(1-(PRINCIPAL!$O$110/100)),VLOOKUP($AR$360,'Banco de Dados'!$B$4:$J$50,6,FALSE)))))))))),"")</f>
        <v/>
      </c>
      <c r="AR368" s="29" t="str">
        <f>IFERROR(AQ368*(IFERROR(VLOOKUP($AR$360,'Banco de Dados'!$B$4:$J$50,4,FALSE),"ERRO")),"")</f>
        <v/>
      </c>
      <c r="AS368" s="29" t="str">
        <f t="shared" si="244"/>
        <v/>
      </c>
      <c r="AT368" s="103" t="str">
        <f>IFERROR(AS368*(C368*(PRINCIPAL!$G$110/100))*0.47*(44/12),"")</f>
        <v/>
      </c>
      <c r="AU368" s="111" t="str">
        <f t="shared" si="245"/>
        <v/>
      </c>
      <c r="AV368" s="30" t="str">
        <f>IFERROR(IF(AND(PRINCIPAL!$H$111&lt;&gt;"",OR(L368=PRINCIPAL!$I$111,L368=PRINCIPAL!$I$111+PRINCIPAL!$I$111,L368=PRINCIPAL!$I$111+PRINCIPAL!$I$111+PRINCIPAL!$I$111)),0,IF(AND(PRINCIPAL!$H$111&lt;&gt;"",L368=PRINCIPAL!$J$111),VLOOKUP($AW$360,'Banco de Dados'!$B$4:$J$50,8,FALSE)*PRINCIPAL!$H$111*(1-(PRINCIPAL!$K$111/100)),IF(AND(PRINCIPAL!$H$111&lt;&gt;"",L368=PRINCIPAL!$L$111),VLOOKUP($AW$360,'Banco de Dados'!$B$4:$J$50,8,FALSE)*PRINCIPAL!$H$111*(1-(PRINCIPAL!$M$111/100)),IF(AND(PRINCIPAL!$H$111&lt;&gt;"",L368=PRINCIPAL!$N$111),VLOOKUP($AW$360,'Banco de Dados'!$B$4:$J$50,8,FALSE)*PRINCIPAL!$H$111*(1-(PRINCIPAL!$O$111/100)),IF(PRINCIPAL!$H$111&lt;&gt;"",VLOOKUP($AW$360,'Banco de Dados'!$B$4:$J$50,8,FALSE)*PRINCIPAL!$H$111,IF(OR(L368=PRINCIPAL!$I$111,L368=PRINCIPAL!$I$111+PRINCIPAL!$I$111,L368=PRINCIPAL!$I$111+PRINCIPAL!$I$111+PRINCIPAL!$I$111),0,IF(L368=PRINCIPAL!$J$111,VLOOKUP($AW$360,'Banco de Dados'!$B$4:$J$50,6,FALSE)*(1-(PRINCIPAL!$K$111/100)),IF(L368=PRINCIPAL!$L$111,VLOOKUP($AW$360,'Banco de Dados'!$B$4:$J$50,6,FALSE)*(1-(PRINCIPAL!$M$111/100)),IF(L368=PRINCIPAL!$N$111,VLOOKUP($AW$360,'Banco de Dados'!$B$4:$J$50,6,FALSE)*(1-(PRINCIPAL!$O$111/100)),VLOOKUP($AW$360,'Banco de Dados'!$B$4:$J$50,6,FALSE)))))))))),"")</f>
        <v/>
      </c>
      <c r="AW368" s="29" t="str">
        <f>IFERROR(AV368*(IFERROR(VLOOKUP($AW$360,'Banco de Dados'!$B$4:$J$50,4,FALSE),"ERRO")),"")</f>
        <v/>
      </c>
      <c r="AX368" s="29" t="str">
        <f t="shared" si="246"/>
        <v/>
      </c>
      <c r="AY368" s="103" t="str">
        <f>IFERROR(AX368*(C368*(PRINCIPAL!$G$111/100))*0.47*(44/12),"")</f>
        <v/>
      </c>
      <c r="AZ368" s="111" t="str">
        <f t="shared" si="251"/>
        <v/>
      </c>
      <c r="BA368" s="30" t="str">
        <f>IFERROR(IF(AND(PRINCIPAL!$H$112&lt;&gt;"",OR(L368=PRINCIPAL!$I$112,L368=PRINCIPAL!$I$112+PRINCIPAL!$I$112,L368=PRINCIPAL!$I$112+PRINCIPAL!$I$112+PRINCIPAL!$I$112)),0,IF(AND(PRINCIPAL!$H$112&lt;&gt;"",L368=PRINCIPAL!$J$112),VLOOKUP($BB$360,'Banco de Dados'!$B$4:$J$50,8,FALSE)*PRINCIPAL!$H$112*(1-(PRINCIPAL!$K$112/100)),IF(AND(PRINCIPAL!$H$112&lt;&gt;"",L368=PRINCIPAL!$L$112),VLOOKUP($BB$360,'Banco de Dados'!$B$4:$J$50,8,FALSE)*PRINCIPAL!$H$112*(1-(PRINCIPAL!$M$112/100)),IF(AND(PRINCIPAL!$H$112&lt;&gt;"",L368=PRINCIPAL!$N$112),VLOOKUP($BB$360,'Banco de Dados'!$B$4:$J$50,8,FALSE)*PRINCIPAL!$H$112*(1-(PRINCIPAL!$O$112/100)),IF(PRINCIPAL!$H$112&lt;&gt;"",VLOOKUP($BB$360,'Banco de Dados'!$B$4:$J$50,8,FALSE)*PRINCIPAL!$H$112,IF(OR(L368=PRINCIPAL!$I$112,L368=PRINCIPAL!$I$112+PRINCIPAL!$I$112,L368=PRINCIPAL!$I$112+PRINCIPAL!$I$112+PRINCIPAL!$I$112),0,IF(L368=PRINCIPAL!$J$112,VLOOKUP($BB$360,'Banco de Dados'!$B$4:$J$50,6,FALSE)*(1-(PRINCIPAL!$K$112/100)),IF(L368=PRINCIPAL!$L$112,VLOOKUP($BB$360,'Banco de Dados'!$B$4:$J$50,6,FALSE)*(1-(PRINCIPAL!$M$112/100)),IF(L368=PRINCIPAL!$N$112,VLOOKUP($BB$360,'Banco de Dados'!$B$4:$J$50,6,FALSE)*(1-(PRINCIPAL!$O$112/100)),VLOOKUP($BB$360,'Banco de Dados'!$B$4:$J$50,6,FALSE)))))))))),"")</f>
        <v/>
      </c>
      <c r="BB368" s="29" t="str">
        <f>IFERROR(BA368*(IFERROR(VLOOKUP($BB$360,'Banco de Dados'!$B$4:$J$50,4,FALSE),"ERRO")),"")</f>
        <v/>
      </c>
      <c r="BC368" s="29" t="str">
        <f t="shared" si="252"/>
        <v/>
      </c>
      <c r="BD368" s="103" t="str">
        <f>IFERROR(BC368*(C368*(PRINCIPAL!$G$112/100))*0.47*(44/12),"")</f>
        <v/>
      </c>
      <c r="BE368" s="111" t="str">
        <f t="shared" si="231"/>
        <v/>
      </c>
      <c r="BF368" s="30" t="str">
        <f>IFERROR(IF(AND(PRINCIPAL!$H$113&lt;&gt;"",OR(L368=PRINCIPAL!$I$113,L368=PRINCIPAL!$I$113+PRINCIPAL!$I$113,L368=PRINCIPAL!$I$113+PRINCIPAL!$I$113+PRINCIPAL!$I$113)),0,IF(AND(PRINCIPAL!$H$113&lt;&gt;"",L368=PRINCIPAL!$J$113),VLOOKUP($BG$360,'Banco de Dados'!$B$4:$J$50,8,FALSE)*PRINCIPAL!$H$113*(1-(PRINCIPAL!$K$113/100)),IF(AND(PRINCIPAL!$H$113&lt;&gt;"",L368=PRINCIPAL!$L$113),VLOOKUP($BG$360,'Banco de Dados'!$B$4:$J$50,8,FALSE)*PRINCIPAL!$H$113*(1-(PRINCIPAL!$M$113/100)),IF(AND(PRINCIPAL!$H$113&lt;&gt;"",L368=PRINCIPAL!$N$113),VLOOKUP($BG$360,'Banco de Dados'!$B$4:$J$50,8,FALSE)*PRINCIPAL!$H$113*(1-(PRINCIPAL!$O$113/100)),IF(PRINCIPAL!$H$113&lt;&gt;"",VLOOKUP($BG$360,'Banco de Dados'!$B$4:$J$50,8,FALSE)*PRINCIPAL!$H$113,IF(OR(L368=PRINCIPAL!$I$113,L368=PRINCIPAL!$I$113+PRINCIPAL!$I$113,L368=PRINCIPAL!$I$113+PRINCIPAL!$I$113+PRINCIPAL!$I$113),0,IF(L368=PRINCIPAL!$J$113,VLOOKUP($BG$360,'Banco de Dados'!$B$4:$J$50,6,FALSE)*(1-(PRINCIPAL!$K$113/100)),IF(L368=PRINCIPAL!$L$113,VLOOKUP($BG$360,'Banco de Dados'!$B$4:$J$50,6,FALSE)*(1-(PRINCIPAL!$M$113/100)),IF(L368=PRINCIPAL!$N$113,VLOOKUP($BG$360,'Banco de Dados'!$B$4:$J$50,6,FALSE)*(1-(PRINCIPAL!$O$113/100)),VLOOKUP($BG$360,'Banco de Dados'!$B$4:$J$50,6,FALSE)))))))))),"")</f>
        <v/>
      </c>
      <c r="BG368" s="29" t="str">
        <f>IFERROR(BF368*(IFERROR(VLOOKUP($BG$360,'Banco de Dados'!$B$4:$J$50,4,FALSE),"ERRO")),"")</f>
        <v/>
      </c>
      <c r="BH368" s="29" t="str">
        <f t="shared" si="247"/>
        <v/>
      </c>
      <c r="BI368" s="103" t="str">
        <f>IFERROR(BH368*(C368*(PRINCIPAL!$G$113/100))*0.47*(44/12),"")</f>
        <v/>
      </c>
      <c r="BJ368" s="102" t="str">
        <f t="shared" si="232"/>
        <v/>
      </c>
    </row>
    <row r="369" spans="2:62" ht="12.75" customHeight="1" x14ac:dyDescent="0.3">
      <c r="B369" s="326">
        <f t="shared" si="233"/>
        <v>2027</v>
      </c>
      <c r="C369" s="340"/>
      <c r="D369" s="1"/>
      <c r="E369" s="116">
        <v>7</v>
      </c>
      <c r="F369" s="24" t="str">
        <f>IFERROR(VLOOKUP($G$360,'Banco de Dados'!$B$4:$J$50,6,FALSE),"")</f>
        <v/>
      </c>
      <c r="G369" s="25" t="str">
        <f>IFERROR(F369*(IFERROR(VLOOKUP($G$360,'Banco de Dados'!$B$4:$J$50,4,FALSE),"ERRO")),"")</f>
        <v/>
      </c>
      <c r="H369" s="25" t="str">
        <f t="shared" si="234"/>
        <v/>
      </c>
      <c r="I369" s="103" t="str">
        <f t="shared" si="235"/>
        <v/>
      </c>
      <c r="J369" s="117" t="str">
        <f t="shared" si="236"/>
        <v/>
      </c>
      <c r="K369" s="1"/>
      <c r="L369" s="91">
        <v>7</v>
      </c>
      <c r="M369" s="24" t="str">
        <f>IFERROR(IF(AND(PRINCIPAL!$H$104&lt;&gt;"",OR(L369=PRINCIPAL!$I$104,L369=PRINCIPAL!$I$104+PRINCIPAL!$I$104,L369=PRINCIPAL!$I$104+PRINCIPAL!$I$104+PRINCIPAL!$I$104)),0,IF(AND(PRINCIPAL!$H$104&lt;&gt;"",L369=PRINCIPAL!$J$104),VLOOKUP($N$360,'Banco de Dados'!$B$4:$J$50,8,FALSE)*PRINCIPAL!$H$104*(1-(PRINCIPAL!$K$104/100)),IF(AND(PRINCIPAL!$H$104&lt;&gt;"",L369=PRINCIPAL!$L$104),VLOOKUP($N$360,'Banco de Dados'!$B$4:$J$50,8,FALSE)*PRINCIPAL!$H$104*(1-(PRINCIPAL!$M$104/100)),IF(AND(PRINCIPAL!$H$104&lt;&gt;"",L369=PRINCIPAL!$N$104),VLOOKUP($N$360,'Banco de Dados'!$B$4:$J$50,8,FALSE)*PRINCIPAL!$H$104*(1-(PRINCIPAL!$O$104/100)),IF(PRINCIPAL!$H$104&lt;&gt;"",VLOOKUP($N$360,'Banco de Dados'!$B$4:$J$50,8,FALSE)*PRINCIPAL!$H$104,IF(OR(L369=PRINCIPAL!$I$104,L369=PRINCIPAL!$I$104+PRINCIPAL!$I$104,L369=PRINCIPAL!$I$104+PRINCIPAL!$I$104+PRINCIPAL!$I$104),0,IF(L369=PRINCIPAL!$J$104,VLOOKUP($N$360,'Banco de Dados'!$B$4:$J$50,6,FALSE)*(1-(PRINCIPAL!$K$104/100)),IF(L369=PRINCIPAL!$L$104,VLOOKUP($N$360,'Banco de Dados'!$B$4:$J$50,6,FALSE)*(1-(PRINCIPAL!$M$104/100)),IF(L369=PRINCIPAL!$N$104,VLOOKUP($N$360,'Banco de Dados'!$B$4:$J$50,6,FALSE)*(1-(PRINCIPAL!$O$104/100)),VLOOKUP($N$360,'Banco de Dados'!$B$4:$J$50,6,FALSE)))))))))),"")</f>
        <v/>
      </c>
      <c r="N369" s="25" t="str">
        <f>IFERROR(M369*(IFERROR(VLOOKUP($N$360,'Banco de Dados'!$B$4:$J$50,4,FALSE),"ERRO")),"")</f>
        <v/>
      </c>
      <c r="O369" s="25" t="str">
        <f t="shared" si="237"/>
        <v/>
      </c>
      <c r="P369" s="103" t="str">
        <f>IFERROR(O369*(C369*(PRINCIPAL!$G$104/100))*0.47*(44/12),"")</f>
        <v/>
      </c>
      <c r="Q369" s="107" t="str">
        <f t="shared" si="253"/>
        <v/>
      </c>
      <c r="R369" s="29" t="str">
        <f>IFERROR(IF(AND(PRINCIPAL!$H$105&lt;&gt;"",OR(L369=PRINCIPAL!$I$105,L369=PRINCIPAL!$I$105+PRINCIPAL!$I$105,L369=PRINCIPAL!$I$105+PRINCIPAL!$I$105+PRINCIPAL!$I$105)),0,IF(AND(PRINCIPAL!$H$105&lt;&gt;"",L369=PRINCIPAL!$J$105),VLOOKUP($S$360,'Banco de Dados'!$B$4:$J$50,8,FALSE)*PRINCIPAL!$H$105*(1-(PRINCIPAL!$K$105/100)),IF(AND(PRINCIPAL!$H$105&lt;&gt;"",L369=PRINCIPAL!$L$105),VLOOKUP($S$360,'Banco de Dados'!$B$4:$J$50,8,FALSE)*PRINCIPAL!$H$105*(1-(PRINCIPAL!$M$105/100)),IF(AND(PRINCIPAL!$H$105&lt;&gt;"",L369=PRINCIPAL!$N$105),VLOOKUP($S$360,'Banco de Dados'!$B$4:$J$50,8,FALSE)*PRINCIPAL!$H$105*(1-(PRINCIPAL!$O$105/100)),IF(PRINCIPAL!$H$105&lt;&gt;"",VLOOKUP($S$360,'Banco de Dados'!$B$4:$J$50,8,FALSE)*PRINCIPAL!$H$105,IF(OR(L369=PRINCIPAL!$I$105,L369=PRINCIPAL!$I$105+PRINCIPAL!$I$105,L369=PRINCIPAL!$I$105+PRINCIPAL!$I$105+PRINCIPAL!$I$105),0,IF(L369=PRINCIPAL!$J$105,VLOOKUP($S$360,'Banco de Dados'!$B$4:$J$50,6,FALSE)*(1-(PRINCIPAL!$K$105/100)),IF(L369=PRINCIPAL!$L$105,VLOOKUP($S$360,'Banco de Dados'!$B$4:$J$50,6,FALSE)*(1-(PRINCIPAL!$M$105/100)),IF(L369=PRINCIPAL!$N$105,VLOOKUP($S$360,'Banco de Dados'!$B$4:$J$50,6,FALSE)*(1-(PRINCIPAL!$O$105/100)),VLOOKUP($S$360,'Banco de Dados'!$B$4:$J$50,6,FALSE)))))))))),"")</f>
        <v/>
      </c>
      <c r="S369" s="29" t="str">
        <f>IFERROR(R369*(IFERROR(VLOOKUP($S$360,'Banco de Dados'!$B$4:$J$50,4,FALSE),"ERRO")),"")</f>
        <v/>
      </c>
      <c r="T369" s="29" t="str">
        <f t="shared" si="238"/>
        <v/>
      </c>
      <c r="U369" s="103" t="str">
        <f>IFERROR(T369*(C369*(PRINCIPAL!$G$105/100))*0.47*(44/12),"")</f>
        <v/>
      </c>
      <c r="V369" s="103" t="str">
        <f t="shared" si="230"/>
        <v/>
      </c>
      <c r="W369" s="30" t="str">
        <f>IFERROR(IF(AND(PRINCIPAL!$H$106&lt;&gt;"",OR(L369=PRINCIPAL!$I$106,L369=PRINCIPAL!$I$106+PRINCIPAL!$I$106,L369=PRINCIPAL!$I$106+PRINCIPAL!$I$106+PRINCIPAL!$I$106)),0,IF(AND(PRINCIPAL!$H$106&lt;&gt;"",L369=PRINCIPAL!$J$106),VLOOKUP($X$360,'Banco de Dados'!$B$4:$J$50,8,FALSE)*PRINCIPAL!$H$106*(1-(PRINCIPAL!$K$106/100)),IF(AND(PRINCIPAL!$H$106&lt;&gt;"",L369=PRINCIPAL!$L$106),VLOOKUP($X$360,'Banco de Dados'!$B$4:$J$50,8,FALSE)*PRINCIPAL!$H$106*(1-(PRINCIPAL!$M$106/100)),IF(AND(PRINCIPAL!$H$106&lt;&gt;"",L369=PRINCIPAL!$N$106),VLOOKUP($X$360,'Banco de Dados'!$B$4:$J$50,8,FALSE)*PRINCIPAL!$H$106*(1-(PRINCIPAL!$O$106/100)),IF(PRINCIPAL!$H$106&lt;&gt;"",VLOOKUP($X$360,'Banco de Dados'!$B$4:$J$50,8,FALSE)*PRINCIPAL!$H$106,IF(OR(L369=PRINCIPAL!$I$106,L369=PRINCIPAL!$I$106+PRINCIPAL!$I$106,L369=PRINCIPAL!$I$106+PRINCIPAL!$I$106+PRINCIPAL!$I$106),0,IF(L369=PRINCIPAL!$J$106,VLOOKUP($X$360,'Banco de Dados'!$B$4:$J$50,6,FALSE)*(1-(PRINCIPAL!$K$106/100)),IF(L369=PRINCIPAL!$L$106,VLOOKUP($X$360,'Banco de Dados'!$B$4:$J$50,6,FALSE)*(1-(PRINCIPAL!$M$106/100)),IF(L369=PRINCIPAL!$N$106,VLOOKUP($X$360,'Banco de Dados'!$B$4:$J$50,6,FALSE)*(1-(PRINCIPAL!$O$106/100)),VLOOKUP($X$360,'Banco de Dados'!$B$4:$J$50,6,FALSE)))))))))),"")</f>
        <v/>
      </c>
      <c r="X369" s="29" t="str">
        <f>IFERROR(W369*(IFERROR(VLOOKUP($X$360,'Banco de Dados'!$B$4:$J$50,4,FALSE),"ERRO")),"")</f>
        <v/>
      </c>
      <c r="Y369" s="29" t="str">
        <f t="shared" si="248"/>
        <v/>
      </c>
      <c r="Z369" s="103" t="str">
        <f>IFERROR(Y369*(C369*(PRINCIPAL!$G$106/100))*0.47*(44/12),"")</f>
        <v/>
      </c>
      <c r="AA369" s="111" t="str">
        <f t="shared" si="249"/>
        <v/>
      </c>
      <c r="AB369" s="30" t="str">
        <f>IFERROR(IF(AND(PRINCIPAL!$H$107&lt;&gt;"",OR(L369=PRINCIPAL!$I$107,L369=PRINCIPAL!$I$107+PRINCIPAL!$I$107,L369=PRINCIPAL!$I$107+PRINCIPAL!$I$107+PRINCIPAL!$I$107)),0,IF(AND(PRINCIPAL!$H$107&lt;&gt;"",L369=PRINCIPAL!$J$107),VLOOKUP($AC$360,'Banco de Dados'!$B$4:$J$50,8,FALSE)*PRINCIPAL!$H$107*(1-(PRINCIPAL!$K$107/100)),IF(AND(PRINCIPAL!$H$107&lt;&gt;"",L369=PRINCIPAL!$L$107),VLOOKUP($AC$360,'Banco de Dados'!$B$4:$J$50,8,FALSE)*PRINCIPAL!$H$107*(1-(PRINCIPAL!$M$107/100)),IF(AND(PRINCIPAL!$H$107&lt;&gt;"",L369=PRINCIPAL!$N$107),VLOOKUP($AC$360,'Banco de Dados'!$B$4:$J$50,8,FALSE)*PRINCIPAL!$H$107*(1-(PRINCIPAL!$O$107/100)),IF(PRINCIPAL!$H$107&lt;&gt;"",VLOOKUP($AC$360,'Banco de Dados'!$B$4:$J$50,8,FALSE)*PRINCIPAL!$H$107,IF(OR(L369=PRINCIPAL!$I$107,L369=PRINCIPAL!$I$107+PRINCIPAL!$I$107,L369=PRINCIPAL!$I$107+PRINCIPAL!$I$107+PRINCIPAL!$I$107),0,IF(L369=PRINCIPAL!$J$107,VLOOKUP($AC$360,'Banco de Dados'!$B$4:$J$50,6,FALSE)*(1-(PRINCIPAL!$K$107/100)),IF(L369=PRINCIPAL!$L$107,VLOOKUP($AC$360,'Banco de Dados'!$B$4:$J$50,6,FALSE)*(1-(PRINCIPAL!$M$107/100)),IF(L369=PRINCIPAL!$N$107,VLOOKUP($AC$360,'Banco de Dados'!$B$4:$J$50,6,FALSE)*(1-(PRINCIPAL!$O$107/100)),VLOOKUP($AC$360,'Banco de Dados'!$B$4:$J$50,6,FALSE)))))))))),"")</f>
        <v/>
      </c>
      <c r="AC369" s="29" t="str">
        <f>IFERROR(AB369*(IFERROR(VLOOKUP($AC$360,'Banco de Dados'!$B$4:$J$50,4,FALSE),"ERRO")),"")</f>
        <v/>
      </c>
      <c r="AD369" s="29" t="str">
        <f t="shared" si="239"/>
        <v/>
      </c>
      <c r="AE369" s="103" t="str">
        <f>IFERROR(AD369*(C369*(PRINCIPAL!$G$107/100))*0.47*(44/12),"")</f>
        <v/>
      </c>
      <c r="AF369" s="111" t="str">
        <f t="shared" si="240"/>
        <v/>
      </c>
      <c r="AG369" s="30" t="str">
        <f>IFERROR(IF(AND(PRINCIPAL!$H$108&lt;&gt;"",OR(L369=PRINCIPAL!$I$108,L369=PRINCIPAL!$I$108+PRINCIPAL!$I$108,L369=PRINCIPAL!$I$108+PRINCIPAL!$I$108+PRINCIPAL!$I$108)),0,IF(AND(PRINCIPAL!$H$108&lt;&gt;"",L369=PRINCIPAL!$J$108),VLOOKUP($AH$360,'Banco de Dados'!$B$4:$J$50,8,FALSE)*PRINCIPAL!$H$108*(1-(PRINCIPAL!$K$108/100)),IF(AND(PRINCIPAL!$H$108&lt;&gt;"",L369=PRINCIPAL!$L$108),VLOOKUP($AH$360,'Banco de Dados'!$B$4:$J$50,8,FALSE)*PRINCIPAL!$H$108*(1-(PRINCIPAL!$M$108/100)),IF(AND(PRINCIPAL!$H$108&lt;&gt;"",L369=PRINCIPAL!$N$108),VLOOKUP($AH$360,'Banco de Dados'!$B$4:$J$50,8,FALSE)*PRINCIPAL!$H$108*(1-(PRINCIPAL!$O$108/100)),IF(PRINCIPAL!$H$108&lt;&gt;"",VLOOKUP($AH$360,'Banco de Dados'!$B$4:$J$50,8,FALSE)*PRINCIPAL!$H$108,IF(OR(L369=PRINCIPAL!$I$108,L369=PRINCIPAL!$I$108+PRINCIPAL!$I$108,L369=PRINCIPAL!$I$108+PRINCIPAL!$I$108+PRINCIPAL!$I$108),0,IF(L369=PRINCIPAL!$J$108,VLOOKUP($AH$360,'Banco de Dados'!$B$4:$J$50,6,FALSE)*(1-(PRINCIPAL!$K$108/100)),IF(L369=PRINCIPAL!$L$108,VLOOKUP($AH$360,'Banco de Dados'!$B$4:$J$50,6,FALSE)*(1-(PRINCIPAL!$M$108/100)),IF(L369=PRINCIPAL!$N$108,VLOOKUP($AH$360,'Banco de Dados'!$B$4:$J$50,6,FALSE)*(1-(PRINCIPAL!$O$108/100)),VLOOKUP($AH$360,'Banco de Dados'!$B$4:$J$50,6,FALSE)))))))))),"")</f>
        <v/>
      </c>
      <c r="AH369" s="29" t="str">
        <f>IFERROR(AG369*(IFERROR(VLOOKUP($AH$360,'Banco de Dados'!$B$4:$J$50,4,FALSE),"ERRO")),"")</f>
        <v/>
      </c>
      <c r="AI369" s="29" t="str">
        <f t="shared" si="241"/>
        <v/>
      </c>
      <c r="AJ369" s="103" t="str">
        <f>IFERROR(AI369*(C369*(PRINCIPAL!$G$108/100))*0.47*(44/12),"")</f>
        <v/>
      </c>
      <c r="AK369" s="111" t="str">
        <f t="shared" si="250"/>
        <v/>
      </c>
      <c r="AL369" s="30" t="str">
        <f>IFERROR(IF(AND(PRINCIPAL!$H$109&lt;&gt;"",OR(L369=PRINCIPAL!$I$109,L369=PRINCIPAL!$I$109+PRINCIPAL!$I$109,L369=PRINCIPAL!$I$109+PRINCIPAL!$I$109+PRINCIPAL!$I$109)),0,IF(AND(PRINCIPAL!$H$109&lt;&gt;"",L369=PRINCIPAL!$J$109),VLOOKUP($AM$360,'Banco de Dados'!$B$4:$J$50,8,FALSE)*PRINCIPAL!$H$109*(1-(PRINCIPAL!$K$109/100)),IF(AND(PRINCIPAL!$H$109&lt;&gt;"",L369=PRINCIPAL!$L$109),VLOOKUP($AM$360,'Banco de Dados'!$B$4:$J$50,8,FALSE)*PRINCIPAL!$H$109*(1-(PRINCIPAL!$M$109/100)),IF(AND(PRINCIPAL!$H$109&lt;&gt;"",L369=PRINCIPAL!$N$109),VLOOKUP($AM$360,'Banco de Dados'!$B$4:$J$50,8,FALSE)*PRINCIPAL!$H$109*(1-(PRINCIPAL!$O$109/100)),IF(PRINCIPAL!$H$109&lt;&gt;"",VLOOKUP($AM$360,'Banco de Dados'!$B$4:$J$50,8,FALSE)*PRINCIPAL!$H$109,IF(OR(L369=PRINCIPAL!$I$109,L369=PRINCIPAL!$I$109+PRINCIPAL!$I$109,L369=PRINCIPAL!$I$109+PRINCIPAL!$I$109+PRINCIPAL!$I$109),0,IF(L369=PRINCIPAL!$J$109,VLOOKUP($AM$360,'Banco de Dados'!$B$4:$J$50,6,FALSE)*(1-(PRINCIPAL!$K$109/100)),IF(L369=PRINCIPAL!$L$109,VLOOKUP($AM$360,'Banco de Dados'!$B$4:$J$50,6,FALSE)*(1-(PRINCIPAL!$M$109/100)),IF(L369=PRINCIPAL!$N$109,VLOOKUP($AM$360,'Banco de Dados'!$B$4:$J$50,6,FALSE)*(1-(PRINCIPAL!$O$109/100)),VLOOKUP($AM$360,'Banco de Dados'!$B$4:$J$50,6,FALSE)))))))))),"")</f>
        <v/>
      </c>
      <c r="AM369" s="29" t="str">
        <f>IFERROR(AL369*(IFERROR(VLOOKUP($AM$360,'Banco de Dados'!$B$4:$J$50,4,FALSE),"ERRO")),"")</f>
        <v/>
      </c>
      <c r="AN369" s="29" t="str">
        <f t="shared" si="242"/>
        <v/>
      </c>
      <c r="AO369" s="103" t="str">
        <f>IFERROR(AN369*(C369*(PRINCIPAL!$G$109/100))*0.47*(44/12),"")</f>
        <v/>
      </c>
      <c r="AP369" s="111" t="str">
        <f t="shared" si="243"/>
        <v/>
      </c>
      <c r="AQ369" s="30" t="str">
        <f>IFERROR(IF(AND(PRINCIPAL!$H$110&lt;&gt;"",OR(L369=PRINCIPAL!$I$110,L369=PRINCIPAL!$I$110+PRINCIPAL!$I$110,L369=PRINCIPAL!$I$110+PRINCIPAL!$I$110+PRINCIPAL!$I$110)),0,IF(AND(PRINCIPAL!$H$110&lt;&gt;"",L369=PRINCIPAL!$J$110),VLOOKUP($AR$360,'Banco de Dados'!$B$4:$J$50,8,FALSE)*PRINCIPAL!$H$110*(1-(PRINCIPAL!$K$110/100)),IF(AND(PRINCIPAL!$H$110&lt;&gt;"",L369=PRINCIPAL!$L$110),VLOOKUP($AR$360,'Banco de Dados'!$B$4:$J$50,8,FALSE)*PRINCIPAL!$H$110*(1-(PRINCIPAL!$M$110/100)),IF(AND(PRINCIPAL!$H$110&lt;&gt;"",L369=PRINCIPAL!$N$110),VLOOKUP($AR$360,'Banco de Dados'!$B$4:$J$50,8,FALSE)*PRINCIPAL!$H$110*(1-(PRINCIPAL!$O$110/100)),IF(PRINCIPAL!$H$110&lt;&gt;"",VLOOKUP($AR$360,'Banco de Dados'!$B$4:$J$50,8,FALSE)*PRINCIPAL!$H$110,IF(OR(L369=PRINCIPAL!$I$110,L369=PRINCIPAL!$I$110+PRINCIPAL!$I$110,L369=PRINCIPAL!$I$110+PRINCIPAL!$I$110+PRINCIPAL!$I$110),0,IF(L369=PRINCIPAL!$J$110,VLOOKUP($AR$360,'Banco de Dados'!$B$4:$J$50,6,FALSE)*(1-(PRINCIPAL!$K$110/100)),IF(L369=PRINCIPAL!$L$110,VLOOKUP($AR$360,'Banco de Dados'!$B$4:$J$50,6,FALSE)*(1-(PRINCIPAL!$M$110/100)),IF(L369=PRINCIPAL!$N$110,VLOOKUP($AR$360,'Banco de Dados'!$B$4:$J$50,6,FALSE)*(1-(PRINCIPAL!$O$110/100)),VLOOKUP($AR$360,'Banco de Dados'!$B$4:$J$50,6,FALSE)))))))))),"")</f>
        <v/>
      </c>
      <c r="AR369" s="29" t="str">
        <f>IFERROR(AQ369*(IFERROR(VLOOKUP($AR$360,'Banco de Dados'!$B$4:$J$50,4,FALSE),"ERRO")),"")</f>
        <v/>
      </c>
      <c r="AS369" s="29" t="str">
        <f t="shared" si="244"/>
        <v/>
      </c>
      <c r="AT369" s="103" t="str">
        <f>IFERROR(AS369*(C369*(PRINCIPAL!$G$110/100))*0.47*(44/12),"")</f>
        <v/>
      </c>
      <c r="AU369" s="111" t="str">
        <f t="shared" si="245"/>
        <v/>
      </c>
      <c r="AV369" s="30" t="str">
        <f>IFERROR(IF(AND(PRINCIPAL!$H$111&lt;&gt;"",OR(L369=PRINCIPAL!$I$111,L369=PRINCIPAL!$I$111+PRINCIPAL!$I$111,L369=PRINCIPAL!$I$111+PRINCIPAL!$I$111+PRINCIPAL!$I$111)),0,IF(AND(PRINCIPAL!$H$111&lt;&gt;"",L369=PRINCIPAL!$J$111),VLOOKUP($AW$360,'Banco de Dados'!$B$4:$J$50,8,FALSE)*PRINCIPAL!$H$111*(1-(PRINCIPAL!$K$111/100)),IF(AND(PRINCIPAL!$H$111&lt;&gt;"",L369=PRINCIPAL!$L$111),VLOOKUP($AW$360,'Banco de Dados'!$B$4:$J$50,8,FALSE)*PRINCIPAL!$H$111*(1-(PRINCIPAL!$M$111/100)),IF(AND(PRINCIPAL!$H$111&lt;&gt;"",L369=PRINCIPAL!$N$111),VLOOKUP($AW$360,'Banco de Dados'!$B$4:$J$50,8,FALSE)*PRINCIPAL!$H$111*(1-(PRINCIPAL!$O$111/100)),IF(PRINCIPAL!$H$111&lt;&gt;"",VLOOKUP($AW$360,'Banco de Dados'!$B$4:$J$50,8,FALSE)*PRINCIPAL!$H$111,IF(OR(L369=PRINCIPAL!$I$111,L369=PRINCIPAL!$I$111+PRINCIPAL!$I$111,L369=PRINCIPAL!$I$111+PRINCIPAL!$I$111+PRINCIPAL!$I$111),0,IF(L369=PRINCIPAL!$J$111,VLOOKUP($AW$360,'Banco de Dados'!$B$4:$J$50,6,FALSE)*(1-(PRINCIPAL!$K$111/100)),IF(L369=PRINCIPAL!$L$111,VLOOKUP($AW$360,'Banco de Dados'!$B$4:$J$50,6,FALSE)*(1-(PRINCIPAL!$M$111/100)),IF(L369=PRINCIPAL!$N$111,VLOOKUP($AW$360,'Banco de Dados'!$B$4:$J$50,6,FALSE)*(1-(PRINCIPAL!$O$111/100)),VLOOKUP($AW$360,'Banco de Dados'!$B$4:$J$50,6,FALSE)))))))))),"")</f>
        <v/>
      </c>
      <c r="AW369" s="29" t="str">
        <f>IFERROR(AV369*(IFERROR(VLOOKUP($AW$360,'Banco de Dados'!$B$4:$J$50,4,FALSE),"ERRO")),"")</f>
        <v/>
      </c>
      <c r="AX369" s="29" t="str">
        <f t="shared" si="246"/>
        <v/>
      </c>
      <c r="AY369" s="103" t="str">
        <f>IFERROR(AX369*(C369*(PRINCIPAL!$G$111/100))*0.47*(44/12),"")</f>
        <v/>
      </c>
      <c r="AZ369" s="111" t="str">
        <f t="shared" si="251"/>
        <v/>
      </c>
      <c r="BA369" s="30" t="str">
        <f>IFERROR(IF(AND(PRINCIPAL!$H$112&lt;&gt;"",OR(L369=PRINCIPAL!$I$112,L369=PRINCIPAL!$I$112+PRINCIPAL!$I$112,L369=PRINCIPAL!$I$112+PRINCIPAL!$I$112+PRINCIPAL!$I$112)),0,IF(AND(PRINCIPAL!$H$112&lt;&gt;"",L369=PRINCIPAL!$J$112),VLOOKUP($BB$360,'Banco de Dados'!$B$4:$J$50,8,FALSE)*PRINCIPAL!$H$112*(1-(PRINCIPAL!$K$112/100)),IF(AND(PRINCIPAL!$H$112&lt;&gt;"",L369=PRINCIPAL!$L$112),VLOOKUP($BB$360,'Banco de Dados'!$B$4:$J$50,8,FALSE)*PRINCIPAL!$H$112*(1-(PRINCIPAL!$M$112/100)),IF(AND(PRINCIPAL!$H$112&lt;&gt;"",L369=PRINCIPAL!$N$112),VLOOKUP($BB$360,'Banco de Dados'!$B$4:$J$50,8,FALSE)*PRINCIPAL!$H$112*(1-(PRINCIPAL!$O$112/100)),IF(PRINCIPAL!$H$112&lt;&gt;"",VLOOKUP($BB$360,'Banco de Dados'!$B$4:$J$50,8,FALSE)*PRINCIPAL!$H$112,IF(OR(L369=PRINCIPAL!$I$112,L369=PRINCIPAL!$I$112+PRINCIPAL!$I$112,L369=PRINCIPAL!$I$112+PRINCIPAL!$I$112+PRINCIPAL!$I$112),0,IF(L369=PRINCIPAL!$J$112,VLOOKUP($BB$360,'Banco de Dados'!$B$4:$J$50,6,FALSE)*(1-(PRINCIPAL!$K$112/100)),IF(L369=PRINCIPAL!$L$112,VLOOKUP($BB$360,'Banco de Dados'!$B$4:$J$50,6,FALSE)*(1-(PRINCIPAL!$M$112/100)),IF(L369=PRINCIPAL!$N$112,VLOOKUP($BB$360,'Banco de Dados'!$B$4:$J$50,6,FALSE)*(1-(PRINCIPAL!$O$112/100)),VLOOKUP($BB$360,'Banco de Dados'!$B$4:$J$50,6,FALSE)))))))))),"")</f>
        <v/>
      </c>
      <c r="BB369" s="29" t="str">
        <f>IFERROR(BA369*(IFERROR(VLOOKUP($BB$360,'Banco de Dados'!$B$4:$J$50,4,FALSE),"ERRO")),"")</f>
        <v/>
      </c>
      <c r="BC369" s="29" t="str">
        <f t="shared" si="252"/>
        <v/>
      </c>
      <c r="BD369" s="103" t="str">
        <f>IFERROR(BC369*(C369*(PRINCIPAL!$G$112/100))*0.47*(44/12),"")</f>
        <v/>
      </c>
      <c r="BE369" s="111" t="str">
        <f t="shared" si="231"/>
        <v/>
      </c>
      <c r="BF369" s="30" t="str">
        <f>IFERROR(IF(AND(PRINCIPAL!$H$113&lt;&gt;"",OR(L369=PRINCIPAL!$I$113,L369=PRINCIPAL!$I$113+PRINCIPAL!$I$113,L369=PRINCIPAL!$I$113+PRINCIPAL!$I$113+PRINCIPAL!$I$113)),0,IF(AND(PRINCIPAL!$H$113&lt;&gt;"",L369=PRINCIPAL!$J$113),VLOOKUP($BG$360,'Banco de Dados'!$B$4:$J$50,8,FALSE)*PRINCIPAL!$H$113*(1-(PRINCIPAL!$K$113/100)),IF(AND(PRINCIPAL!$H$113&lt;&gt;"",L369=PRINCIPAL!$L$113),VLOOKUP($BG$360,'Banco de Dados'!$B$4:$J$50,8,FALSE)*PRINCIPAL!$H$113*(1-(PRINCIPAL!$M$113/100)),IF(AND(PRINCIPAL!$H$113&lt;&gt;"",L369=PRINCIPAL!$N$113),VLOOKUP($BG$360,'Banco de Dados'!$B$4:$J$50,8,FALSE)*PRINCIPAL!$H$113*(1-(PRINCIPAL!$O$113/100)),IF(PRINCIPAL!$H$113&lt;&gt;"",VLOOKUP($BG$360,'Banco de Dados'!$B$4:$J$50,8,FALSE)*PRINCIPAL!$H$113,IF(OR(L369=PRINCIPAL!$I$113,L369=PRINCIPAL!$I$113+PRINCIPAL!$I$113,L369=PRINCIPAL!$I$113+PRINCIPAL!$I$113+PRINCIPAL!$I$113),0,IF(L369=PRINCIPAL!$J$113,VLOOKUP($BG$360,'Banco de Dados'!$B$4:$J$50,6,FALSE)*(1-(PRINCIPAL!$K$113/100)),IF(L369=PRINCIPAL!$L$113,VLOOKUP($BG$360,'Banco de Dados'!$B$4:$J$50,6,FALSE)*(1-(PRINCIPAL!$M$113/100)),IF(L369=PRINCIPAL!$N$113,VLOOKUP($BG$360,'Banco de Dados'!$B$4:$J$50,6,FALSE)*(1-(PRINCIPAL!$O$113/100)),VLOOKUP($BG$360,'Banco de Dados'!$B$4:$J$50,6,FALSE)))))))))),"")</f>
        <v/>
      </c>
      <c r="BG369" s="29" t="str">
        <f>IFERROR(BF369*(IFERROR(VLOOKUP($BG$360,'Banco de Dados'!$B$4:$J$50,4,FALSE),"ERRO")),"")</f>
        <v/>
      </c>
      <c r="BH369" s="29" t="str">
        <f t="shared" si="247"/>
        <v/>
      </c>
      <c r="BI369" s="103" t="str">
        <f>IFERROR(BH369*(C369*(PRINCIPAL!$G$113/100))*0.47*(44/12),"")</f>
        <v/>
      </c>
      <c r="BJ369" s="102" t="str">
        <f t="shared" si="232"/>
        <v/>
      </c>
    </row>
    <row r="370" spans="2:62" ht="12.75" customHeight="1" x14ac:dyDescent="0.3">
      <c r="B370" s="326">
        <f t="shared" si="233"/>
        <v>2028</v>
      </c>
      <c r="C370" s="340"/>
      <c r="D370" s="1"/>
      <c r="E370" s="116">
        <v>8</v>
      </c>
      <c r="F370" s="24" t="str">
        <f>IFERROR(VLOOKUP($G$360,'Banco de Dados'!$B$4:$J$50,6,FALSE),"")</f>
        <v/>
      </c>
      <c r="G370" s="25" t="str">
        <f>IFERROR(F370*(IFERROR(VLOOKUP($G$360,'Banco de Dados'!$B$4:$J$50,4,FALSE),"ERRO")),"")</f>
        <v/>
      </c>
      <c r="H370" s="25" t="str">
        <f t="shared" si="234"/>
        <v/>
      </c>
      <c r="I370" s="103" t="str">
        <f t="shared" si="235"/>
        <v/>
      </c>
      <c r="J370" s="117" t="str">
        <f t="shared" si="236"/>
        <v/>
      </c>
      <c r="K370" s="1"/>
      <c r="L370" s="91">
        <v>8</v>
      </c>
      <c r="M370" s="24" t="str">
        <f>IFERROR(IF(AND(PRINCIPAL!$H$104&lt;&gt;"",OR(L370=PRINCIPAL!$I$104,L370=PRINCIPAL!$I$104+PRINCIPAL!$I$104,L370=PRINCIPAL!$I$104+PRINCIPAL!$I$104+PRINCIPAL!$I$104)),0,IF(AND(PRINCIPAL!$H$104&lt;&gt;"",L370=PRINCIPAL!$J$104),VLOOKUP($N$360,'Banco de Dados'!$B$4:$J$50,8,FALSE)*PRINCIPAL!$H$104*(1-(PRINCIPAL!$K$104/100)),IF(AND(PRINCIPAL!$H$104&lt;&gt;"",L370=PRINCIPAL!$L$104),VLOOKUP($N$360,'Banco de Dados'!$B$4:$J$50,8,FALSE)*PRINCIPAL!$H$104*(1-(PRINCIPAL!$M$104/100)),IF(AND(PRINCIPAL!$H$104&lt;&gt;"",L370=PRINCIPAL!$N$104),VLOOKUP($N$360,'Banco de Dados'!$B$4:$J$50,8,FALSE)*PRINCIPAL!$H$104*(1-(PRINCIPAL!$O$104/100)),IF(PRINCIPAL!$H$104&lt;&gt;"",VLOOKUP($N$360,'Banco de Dados'!$B$4:$J$50,8,FALSE)*PRINCIPAL!$H$104,IF(OR(L370=PRINCIPAL!$I$104,L370=PRINCIPAL!$I$104+PRINCIPAL!$I$104,L370=PRINCIPAL!$I$104+PRINCIPAL!$I$104+PRINCIPAL!$I$104),0,IF(L370=PRINCIPAL!$J$104,VLOOKUP($N$360,'Banco de Dados'!$B$4:$J$50,6,FALSE)*(1-(PRINCIPAL!$K$104/100)),IF(L370=PRINCIPAL!$L$104,VLOOKUP($N$360,'Banco de Dados'!$B$4:$J$50,6,FALSE)*(1-(PRINCIPAL!$M$104/100)),IF(L370=PRINCIPAL!$N$104,VLOOKUP($N$360,'Banco de Dados'!$B$4:$J$50,6,FALSE)*(1-(PRINCIPAL!$O$104/100)),VLOOKUP($N$360,'Banco de Dados'!$B$4:$J$50,6,FALSE)))))))))),"")</f>
        <v/>
      </c>
      <c r="N370" s="25" t="str">
        <f>IFERROR(M370*(IFERROR(VLOOKUP($N$360,'Banco de Dados'!$B$4:$J$50,4,FALSE),"ERRO")),"")</f>
        <v/>
      </c>
      <c r="O370" s="25" t="str">
        <f t="shared" si="237"/>
        <v/>
      </c>
      <c r="P370" s="103" t="str">
        <f>IFERROR(O370*(C370*(PRINCIPAL!$G$104/100))*0.47*(44/12),"")</f>
        <v/>
      </c>
      <c r="Q370" s="107" t="str">
        <f t="shared" si="253"/>
        <v/>
      </c>
      <c r="R370" s="29" t="str">
        <f>IFERROR(IF(AND(PRINCIPAL!$H$105&lt;&gt;"",OR(L370=PRINCIPAL!$I$105,L370=PRINCIPAL!$I$105+PRINCIPAL!$I$105,L370=PRINCIPAL!$I$105+PRINCIPAL!$I$105+PRINCIPAL!$I$105)),0,IF(AND(PRINCIPAL!$H$105&lt;&gt;"",L370=PRINCIPAL!$J$105),VLOOKUP($S$360,'Banco de Dados'!$B$4:$J$50,8,FALSE)*PRINCIPAL!$H$105*(1-(PRINCIPAL!$K$105/100)),IF(AND(PRINCIPAL!$H$105&lt;&gt;"",L370=PRINCIPAL!$L$105),VLOOKUP($S$360,'Banco de Dados'!$B$4:$J$50,8,FALSE)*PRINCIPAL!$H$105*(1-(PRINCIPAL!$M$105/100)),IF(AND(PRINCIPAL!$H$105&lt;&gt;"",L370=PRINCIPAL!$N$105),VLOOKUP($S$360,'Banco de Dados'!$B$4:$J$50,8,FALSE)*PRINCIPAL!$H$105*(1-(PRINCIPAL!$O$105/100)),IF(PRINCIPAL!$H$105&lt;&gt;"",VLOOKUP($S$360,'Banco de Dados'!$B$4:$J$50,8,FALSE)*PRINCIPAL!$H$105,IF(OR(L370=PRINCIPAL!$I$105,L370=PRINCIPAL!$I$105+PRINCIPAL!$I$105,L370=PRINCIPAL!$I$105+PRINCIPAL!$I$105+PRINCIPAL!$I$105),0,IF(L370=PRINCIPAL!$J$105,VLOOKUP($S$360,'Banco de Dados'!$B$4:$J$50,6,FALSE)*(1-(PRINCIPAL!$K$105/100)),IF(L370=PRINCIPAL!$L$105,VLOOKUP($S$360,'Banco de Dados'!$B$4:$J$50,6,FALSE)*(1-(PRINCIPAL!$M$105/100)),IF(L370=PRINCIPAL!$N$105,VLOOKUP($S$360,'Banco de Dados'!$B$4:$J$50,6,FALSE)*(1-(PRINCIPAL!$O$105/100)),VLOOKUP($S$360,'Banco de Dados'!$B$4:$J$50,6,FALSE)))))))))),"")</f>
        <v/>
      </c>
      <c r="S370" s="29" t="str">
        <f>IFERROR(R370*(IFERROR(VLOOKUP($S$360,'Banco de Dados'!$B$4:$J$50,4,FALSE),"ERRO")),"")</f>
        <v/>
      </c>
      <c r="T370" s="29" t="str">
        <f>IFERROR(R370+S370,"")</f>
        <v/>
      </c>
      <c r="U370" s="103" t="str">
        <f>IFERROR(T370*(C370*(PRINCIPAL!$G$105/100))*0.47*(44/12),"")</f>
        <v/>
      </c>
      <c r="V370" s="103" t="str">
        <f t="shared" si="230"/>
        <v/>
      </c>
      <c r="W370" s="30" t="str">
        <f>IFERROR(IF(AND(PRINCIPAL!$H$106&lt;&gt;"",OR(L370=PRINCIPAL!$I$106,L370=PRINCIPAL!$I$106+PRINCIPAL!$I$106,L370=PRINCIPAL!$I$106+PRINCIPAL!$I$106+PRINCIPAL!$I$106)),0,IF(AND(PRINCIPAL!$H$106&lt;&gt;"",L370=PRINCIPAL!$J$106),VLOOKUP($X$360,'Banco de Dados'!$B$4:$J$50,8,FALSE)*PRINCIPAL!$H$106*(1-(PRINCIPAL!$K$106/100)),IF(AND(PRINCIPAL!$H$106&lt;&gt;"",L370=PRINCIPAL!$L$106),VLOOKUP($X$360,'Banco de Dados'!$B$4:$J$50,8,FALSE)*PRINCIPAL!$H$106*(1-(PRINCIPAL!$M$106/100)),IF(AND(PRINCIPAL!$H$106&lt;&gt;"",L370=PRINCIPAL!$N$106),VLOOKUP($X$360,'Banco de Dados'!$B$4:$J$50,8,FALSE)*PRINCIPAL!$H$106*(1-(PRINCIPAL!$O$106/100)),IF(PRINCIPAL!$H$106&lt;&gt;"",VLOOKUP($X$360,'Banco de Dados'!$B$4:$J$50,8,FALSE)*PRINCIPAL!$H$106,IF(OR(L370=PRINCIPAL!$I$106,L370=PRINCIPAL!$I$106+PRINCIPAL!$I$106,L370=PRINCIPAL!$I$106+PRINCIPAL!$I$106+PRINCIPAL!$I$106),0,IF(L370=PRINCIPAL!$J$106,VLOOKUP($X$360,'Banco de Dados'!$B$4:$J$50,6,FALSE)*(1-(PRINCIPAL!$K$106/100)),IF(L370=PRINCIPAL!$L$106,VLOOKUP($X$360,'Banco de Dados'!$B$4:$J$50,6,FALSE)*(1-(PRINCIPAL!$M$106/100)),IF(L370=PRINCIPAL!$N$106,VLOOKUP($X$360,'Banco de Dados'!$B$4:$J$50,6,FALSE)*(1-(PRINCIPAL!$O$106/100)),VLOOKUP($X$360,'Banco de Dados'!$B$4:$J$50,6,FALSE)))))))))),"")</f>
        <v/>
      </c>
      <c r="X370" s="29" t="str">
        <f>IFERROR(W370*(IFERROR(VLOOKUP($X$360,'Banco de Dados'!$B$4:$J$50,4,FALSE),"ERRO")),"")</f>
        <v/>
      </c>
      <c r="Y370" s="29" t="str">
        <f t="shared" si="248"/>
        <v/>
      </c>
      <c r="Z370" s="103" t="str">
        <f>IFERROR(Y370*(C370*(PRINCIPAL!$G$106/100))*0.47*(44/12),"")</f>
        <v/>
      </c>
      <c r="AA370" s="111" t="str">
        <f t="shared" si="249"/>
        <v/>
      </c>
      <c r="AB370" s="30" t="str">
        <f>IFERROR(IF(AND(PRINCIPAL!$H$107&lt;&gt;"",OR(L370=PRINCIPAL!$I$107,L370=PRINCIPAL!$I$107+PRINCIPAL!$I$107,L370=PRINCIPAL!$I$107+PRINCIPAL!$I$107+PRINCIPAL!$I$107)),0,IF(AND(PRINCIPAL!$H$107&lt;&gt;"",L370=PRINCIPAL!$J$107),VLOOKUP($AC$360,'Banco de Dados'!$B$4:$J$50,8,FALSE)*PRINCIPAL!$H$107*(1-(PRINCIPAL!$K$107/100)),IF(AND(PRINCIPAL!$H$107&lt;&gt;"",L370=PRINCIPAL!$L$107),VLOOKUP($AC$360,'Banco de Dados'!$B$4:$J$50,8,FALSE)*PRINCIPAL!$H$107*(1-(PRINCIPAL!$M$107/100)),IF(AND(PRINCIPAL!$H$107&lt;&gt;"",L370=PRINCIPAL!$N$107),VLOOKUP($AC$360,'Banco de Dados'!$B$4:$J$50,8,FALSE)*PRINCIPAL!$H$107*(1-(PRINCIPAL!$O$107/100)),IF(PRINCIPAL!$H$107&lt;&gt;"",VLOOKUP($AC$360,'Banco de Dados'!$B$4:$J$50,8,FALSE)*PRINCIPAL!$H$107,IF(OR(L370=PRINCIPAL!$I$107,L370=PRINCIPAL!$I$107+PRINCIPAL!$I$107,L370=PRINCIPAL!$I$107+PRINCIPAL!$I$107+PRINCIPAL!$I$107),0,IF(L370=PRINCIPAL!$J$107,VLOOKUP($AC$360,'Banco de Dados'!$B$4:$J$50,6,FALSE)*(1-(PRINCIPAL!$K$107/100)),IF(L370=PRINCIPAL!$L$107,VLOOKUP($AC$360,'Banco de Dados'!$B$4:$J$50,6,FALSE)*(1-(PRINCIPAL!$M$107/100)),IF(L370=PRINCIPAL!$N$107,VLOOKUP($AC$360,'Banco de Dados'!$B$4:$J$50,6,FALSE)*(1-(PRINCIPAL!$O$107/100)),VLOOKUP($AC$360,'Banco de Dados'!$B$4:$J$50,6,FALSE)))))))))),"")</f>
        <v/>
      </c>
      <c r="AC370" s="29" t="str">
        <f>IFERROR(AB370*(IFERROR(VLOOKUP($AC$360,'Banco de Dados'!$B$4:$J$50,4,FALSE),"ERRO")),"")</f>
        <v/>
      </c>
      <c r="AD370" s="29" t="str">
        <f t="shared" si="239"/>
        <v/>
      </c>
      <c r="AE370" s="103" t="str">
        <f>IFERROR(AD370*(C370*(PRINCIPAL!$G$107/100))*0.47*(44/12),"")</f>
        <v/>
      </c>
      <c r="AF370" s="111" t="str">
        <f t="shared" si="240"/>
        <v/>
      </c>
      <c r="AG370" s="30" t="str">
        <f>IFERROR(IF(AND(PRINCIPAL!$H$108&lt;&gt;"",OR(L370=PRINCIPAL!$I$108,L370=PRINCIPAL!$I$108+PRINCIPAL!$I$108,L370=PRINCIPAL!$I$108+PRINCIPAL!$I$108+PRINCIPAL!$I$108)),0,IF(AND(PRINCIPAL!$H$108&lt;&gt;"",L370=PRINCIPAL!$J$108),VLOOKUP($AH$360,'Banco de Dados'!$B$4:$J$50,8,FALSE)*PRINCIPAL!$H$108*(1-(PRINCIPAL!$K$108/100)),IF(AND(PRINCIPAL!$H$108&lt;&gt;"",L370=PRINCIPAL!$L$108),VLOOKUP($AH$360,'Banco de Dados'!$B$4:$J$50,8,FALSE)*PRINCIPAL!$H$108*(1-(PRINCIPAL!$M$108/100)),IF(AND(PRINCIPAL!$H$108&lt;&gt;"",L370=PRINCIPAL!$N$108),VLOOKUP($AH$360,'Banco de Dados'!$B$4:$J$50,8,FALSE)*PRINCIPAL!$H$108*(1-(PRINCIPAL!$O$108/100)),IF(PRINCIPAL!$H$108&lt;&gt;"",VLOOKUP($AH$360,'Banco de Dados'!$B$4:$J$50,8,FALSE)*PRINCIPAL!$H$108,IF(OR(L370=PRINCIPAL!$I$108,L370=PRINCIPAL!$I$108+PRINCIPAL!$I$108,L370=PRINCIPAL!$I$108+PRINCIPAL!$I$108+PRINCIPAL!$I$108),0,IF(L370=PRINCIPAL!$J$108,VLOOKUP($AH$360,'Banco de Dados'!$B$4:$J$50,6,FALSE)*(1-(PRINCIPAL!$K$108/100)),IF(L370=PRINCIPAL!$L$108,VLOOKUP($AH$360,'Banco de Dados'!$B$4:$J$50,6,FALSE)*(1-(PRINCIPAL!$M$108/100)),IF(L370=PRINCIPAL!$N$108,VLOOKUP($AH$360,'Banco de Dados'!$B$4:$J$50,6,FALSE)*(1-(PRINCIPAL!$O$108/100)),VLOOKUP($AH$360,'Banco de Dados'!$B$4:$J$50,6,FALSE)))))))))),"")</f>
        <v/>
      </c>
      <c r="AH370" s="29" t="str">
        <f>IFERROR(AG370*(IFERROR(VLOOKUP($AH$360,'Banco de Dados'!$B$4:$J$50,4,FALSE),"ERRO")),"")</f>
        <v/>
      </c>
      <c r="AI370" s="29" t="str">
        <f t="shared" si="241"/>
        <v/>
      </c>
      <c r="AJ370" s="103" t="str">
        <f>IFERROR(AI370*(C370*(PRINCIPAL!$G$108/100))*0.47*(44/12),"")</f>
        <v/>
      </c>
      <c r="AK370" s="111" t="str">
        <f t="shared" si="250"/>
        <v/>
      </c>
      <c r="AL370" s="30" t="str">
        <f>IFERROR(IF(AND(PRINCIPAL!$H$109&lt;&gt;"",OR(L370=PRINCIPAL!$I$109,L370=PRINCIPAL!$I$109+PRINCIPAL!$I$109,L370=PRINCIPAL!$I$109+PRINCIPAL!$I$109+PRINCIPAL!$I$109)),0,IF(AND(PRINCIPAL!$H$109&lt;&gt;"",L370=PRINCIPAL!$J$109),VLOOKUP($AM$360,'Banco de Dados'!$B$4:$J$50,8,FALSE)*PRINCIPAL!$H$109*(1-(PRINCIPAL!$K$109/100)),IF(AND(PRINCIPAL!$H$109&lt;&gt;"",L370=PRINCIPAL!$L$109),VLOOKUP($AM$360,'Banco de Dados'!$B$4:$J$50,8,FALSE)*PRINCIPAL!$H$109*(1-(PRINCIPAL!$M$109/100)),IF(AND(PRINCIPAL!$H$109&lt;&gt;"",L370=PRINCIPAL!$N$109),VLOOKUP($AM$360,'Banco de Dados'!$B$4:$J$50,8,FALSE)*PRINCIPAL!$H$109*(1-(PRINCIPAL!$O$109/100)),IF(PRINCIPAL!$H$109&lt;&gt;"",VLOOKUP($AM$360,'Banco de Dados'!$B$4:$J$50,8,FALSE)*PRINCIPAL!$H$109,IF(OR(L370=PRINCIPAL!$I$109,L370=PRINCIPAL!$I$109+PRINCIPAL!$I$109,L370=PRINCIPAL!$I$109+PRINCIPAL!$I$109+PRINCIPAL!$I$109),0,IF(L370=PRINCIPAL!$J$109,VLOOKUP($AM$360,'Banco de Dados'!$B$4:$J$50,6,FALSE)*(1-(PRINCIPAL!$K$109/100)),IF(L370=PRINCIPAL!$L$109,VLOOKUP($AM$360,'Banco de Dados'!$B$4:$J$50,6,FALSE)*(1-(PRINCIPAL!$M$109/100)),IF(L370=PRINCIPAL!$N$109,VLOOKUP($AM$360,'Banco de Dados'!$B$4:$J$50,6,FALSE)*(1-(PRINCIPAL!$O$109/100)),VLOOKUP($AM$360,'Banco de Dados'!$B$4:$J$50,6,FALSE)))))))))),"")</f>
        <v/>
      </c>
      <c r="AM370" s="29" t="str">
        <f>IFERROR(AL370*(IFERROR(VLOOKUP($AM$360,'Banco de Dados'!$B$4:$J$50,4,FALSE),"ERRO")),"")</f>
        <v/>
      </c>
      <c r="AN370" s="29" t="str">
        <f t="shared" si="242"/>
        <v/>
      </c>
      <c r="AO370" s="103" t="str">
        <f>IFERROR(AN370*(C370*(PRINCIPAL!$G$109/100))*0.47*(44/12),"")</f>
        <v/>
      </c>
      <c r="AP370" s="111" t="str">
        <f t="shared" si="243"/>
        <v/>
      </c>
      <c r="AQ370" s="30" t="str">
        <f>IFERROR(IF(AND(PRINCIPAL!$H$110&lt;&gt;"",OR(L370=PRINCIPAL!$I$110,L370=PRINCIPAL!$I$110+PRINCIPAL!$I$110,L370=PRINCIPAL!$I$110+PRINCIPAL!$I$110+PRINCIPAL!$I$110)),0,IF(AND(PRINCIPAL!$H$110&lt;&gt;"",L370=PRINCIPAL!$J$110),VLOOKUP($AR$360,'Banco de Dados'!$B$4:$J$50,8,FALSE)*PRINCIPAL!$H$110*(1-(PRINCIPAL!$K$110/100)),IF(AND(PRINCIPAL!$H$110&lt;&gt;"",L370=PRINCIPAL!$L$110),VLOOKUP($AR$360,'Banco de Dados'!$B$4:$J$50,8,FALSE)*PRINCIPAL!$H$110*(1-(PRINCIPAL!$M$110/100)),IF(AND(PRINCIPAL!$H$110&lt;&gt;"",L370=PRINCIPAL!$N$110),VLOOKUP($AR$360,'Banco de Dados'!$B$4:$J$50,8,FALSE)*PRINCIPAL!$H$110*(1-(PRINCIPAL!$O$110/100)),IF(PRINCIPAL!$H$110&lt;&gt;"",VLOOKUP($AR$360,'Banco de Dados'!$B$4:$J$50,8,FALSE)*PRINCIPAL!$H$110,IF(OR(L370=PRINCIPAL!$I$110,L370=PRINCIPAL!$I$110+PRINCIPAL!$I$110,L370=PRINCIPAL!$I$110+PRINCIPAL!$I$110+PRINCIPAL!$I$110),0,IF(L370=PRINCIPAL!$J$110,VLOOKUP($AR$360,'Banco de Dados'!$B$4:$J$50,6,FALSE)*(1-(PRINCIPAL!$K$110/100)),IF(L370=PRINCIPAL!$L$110,VLOOKUP($AR$360,'Banco de Dados'!$B$4:$J$50,6,FALSE)*(1-(PRINCIPAL!$M$110/100)),IF(L370=PRINCIPAL!$N$110,VLOOKUP($AR$360,'Banco de Dados'!$B$4:$J$50,6,FALSE)*(1-(PRINCIPAL!$O$110/100)),VLOOKUP($AR$360,'Banco de Dados'!$B$4:$J$50,6,FALSE)))))))))),"")</f>
        <v/>
      </c>
      <c r="AR370" s="29" t="str">
        <f>IFERROR(AQ370*(IFERROR(VLOOKUP($AR$360,'Banco de Dados'!$B$4:$J$50,4,FALSE),"ERRO")),"")</f>
        <v/>
      </c>
      <c r="AS370" s="29" t="str">
        <f t="shared" si="244"/>
        <v/>
      </c>
      <c r="AT370" s="103" t="str">
        <f>IFERROR(AS370*(C370*(PRINCIPAL!$G$110/100))*0.47*(44/12),"")</f>
        <v/>
      </c>
      <c r="AU370" s="111" t="str">
        <f t="shared" si="245"/>
        <v/>
      </c>
      <c r="AV370" s="30" t="str">
        <f>IFERROR(IF(AND(PRINCIPAL!$H$111&lt;&gt;"",OR(L370=PRINCIPAL!$I$111,L370=PRINCIPAL!$I$111+PRINCIPAL!$I$111,L370=PRINCIPAL!$I$111+PRINCIPAL!$I$111+PRINCIPAL!$I$111)),0,IF(AND(PRINCIPAL!$H$111&lt;&gt;"",L370=PRINCIPAL!$J$111),VLOOKUP($AW$360,'Banco de Dados'!$B$4:$J$50,8,FALSE)*PRINCIPAL!$H$111*(1-(PRINCIPAL!$K$111/100)),IF(AND(PRINCIPAL!$H$111&lt;&gt;"",L370=PRINCIPAL!$L$111),VLOOKUP($AW$360,'Banco de Dados'!$B$4:$J$50,8,FALSE)*PRINCIPAL!$H$111*(1-(PRINCIPAL!$M$111/100)),IF(AND(PRINCIPAL!$H$111&lt;&gt;"",L370=PRINCIPAL!$N$111),VLOOKUP($AW$360,'Banco de Dados'!$B$4:$J$50,8,FALSE)*PRINCIPAL!$H$111*(1-(PRINCIPAL!$O$111/100)),IF(PRINCIPAL!$H$111&lt;&gt;"",VLOOKUP($AW$360,'Banco de Dados'!$B$4:$J$50,8,FALSE)*PRINCIPAL!$H$111,IF(OR(L370=PRINCIPAL!$I$111,L370=PRINCIPAL!$I$111+PRINCIPAL!$I$111,L370=PRINCIPAL!$I$111+PRINCIPAL!$I$111+PRINCIPAL!$I$111),0,IF(L370=PRINCIPAL!$J$111,VLOOKUP($AW$360,'Banco de Dados'!$B$4:$J$50,6,FALSE)*(1-(PRINCIPAL!$K$111/100)),IF(L370=PRINCIPAL!$L$111,VLOOKUP($AW$360,'Banco de Dados'!$B$4:$J$50,6,FALSE)*(1-(PRINCIPAL!$M$111/100)),IF(L370=PRINCIPAL!$N$111,VLOOKUP($AW$360,'Banco de Dados'!$B$4:$J$50,6,FALSE)*(1-(PRINCIPAL!$O$111/100)),VLOOKUP($AW$360,'Banco de Dados'!$B$4:$J$50,6,FALSE)))))))))),"")</f>
        <v/>
      </c>
      <c r="AW370" s="29" t="str">
        <f>IFERROR(AV370*(IFERROR(VLOOKUP($AW$360,'Banco de Dados'!$B$4:$J$50,4,FALSE),"ERRO")),"")</f>
        <v/>
      </c>
      <c r="AX370" s="29" t="str">
        <f t="shared" si="246"/>
        <v/>
      </c>
      <c r="AY370" s="103" t="str">
        <f>IFERROR(AX370*(C370*(PRINCIPAL!$G$111/100))*0.47*(44/12),"")</f>
        <v/>
      </c>
      <c r="AZ370" s="111" t="str">
        <f t="shared" si="251"/>
        <v/>
      </c>
      <c r="BA370" s="30" t="str">
        <f>IFERROR(IF(AND(PRINCIPAL!$H$112&lt;&gt;"",OR(L370=PRINCIPAL!$I$112,L370=PRINCIPAL!$I$112+PRINCIPAL!$I$112,L370=PRINCIPAL!$I$112+PRINCIPAL!$I$112+PRINCIPAL!$I$112)),0,IF(AND(PRINCIPAL!$H$112&lt;&gt;"",L370=PRINCIPAL!$J$112),VLOOKUP($BB$360,'Banco de Dados'!$B$4:$J$50,8,FALSE)*PRINCIPAL!$H$112*(1-(PRINCIPAL!$K$112/100)),IF(AND(PRINCIPAL!$H$112&lt;&gt;"",L370=PRINCIPAL!$L$112),VLOOKUP($BB$360,'Banco de Dados'!$B$4:$J$50,8,FALSE)*PRINCIPAL!$H$112*(1-(PRINCIPAL!$M$112/100)),IF(AND(PRINCIPAL!$H$112&lt;&gt;"",L370=PRINCIPAL!$N$112),VLOOKUP($BB$360,'Banco de Dados'!$B$4:$J$50,8,FALSE)*PRINCIPAL!$H$112*(1-(PRINCIPAL!$O$112/100)),IF(PRINCIPAL!$H$112&lt;&gt;"",VLOOKUP($BB$360,'Banco de Dados'!$B$4:$J$50,8,FALSE)*PRINCIPAL!$H$112,IF(OR(L370=PRINCIPAL!$I$112,L370=PRINCIPAL!$I$112+PRINCIPAL!$I$112,L370=PRINCIPAL!$I$112+PRINCIPAL!$I$112+PRINCIPAL!$I$112),0,IF(L370=PRINCIPAL!$J$112,VLOOKUP($BB$360,'Banco de Dados'!$B$4:$J$50,6,FALSE)*(1-(PRINCIPAL!$K$112/100)),IF(L370=PRINCIPAL!$L$112,VLOOKUP($BB$360,'Banco de Dados'!$B$4:$J$50,6,FALSE)*(1-(PRINCIPAL!$M$112/100)),IF(L370=PRINCIPAL!$N$112,VLOOKUP($BB$360,'Banco de Dados'!$B$4:$J$50,6,FALSE)*(1-(PRINCIPAL!$O$112/100)),VLOOKUP($BB$360,'Banco de Dados'!$B$4:$J$50,6,FALSE)))))))))),"")</f>
        <v/>
      </c>
      <c r="BB370" s="29" t="str">
        <f>IFERROR(BA370*(IFERROR(VLOOKUP($BB$360,'Banco de Dados'!$B$4:$J$50,4,FALSE),"ERRO")),"")</f>
        <v/>
      </c>
      <c r="BC370" s="29" t="str">
        <f t="shared" si="252"/>
        <v/>
      </c>
      <c r="BD370" s="103" t="str">
        <f>IFERROR(BC370*(C370*(PRINCIPAL!$G$112/100))*0.47*(44/12),"")</f>
        <v/>
      </c>
      <c r="BE370" s="111" t="str">
        <f t="shared" si="231"/>
        <v/>
      </c>
      <c r="BF370" s="30" t="str">
        <f>IFERROR(IF(AND(PRINCIPAL!$H$113&lt;&gt;"",OR(L370=PRINCIPAL!$I$113,L370=PRINCIPAL!$I$113+PRINCIPAL!$I$113,L370=PRINCIPAL!$I$113+PRINCIPAL!$I$113+PRINCIPAL!$I$113)),0,IF(AND(PRINCIPAL!$H$113&lt;&gt;"",L370=PRINCIPAL!$J$113),VLOOKUP($BG$360,'Banco de Dados'!$B$4:$J$50,8,FALSE)*PRINCIPAL!$H$113*(1-(PRINCIPAL!$K$113/100)),IF(AND(PRINCIPAL!$H$113&lt;&gt;"",L370=PRINCIPAL!$L$113),VLOOKUP($BG$360,'Banco de Dados'!$B$4:$J$50,8,FALSE)*PRINCIPAL!$H$113*(1-(PRINCIPAL!$M$113/100)),IF(AND(PRINCIPAL!$H$113&lt;&gt;"",L370=PRINCIPAL!$N$113),VLOOKUP($BG$360,'Banco de Dados'!$B$4:$J$50,8,FALSE)*PRINCIPAL!$H$113*(1-(PRINCIPAL!$O$113/100)),IF(PRINCIPAL!$H$113&lt;&gt;"",VLOOKUP($BG$360,'Banco de Dados'!$B$4:$J$50,8,FALSE)*PRINCIPAL!$H$113,IF(OR(L370=PRINCIPAL!$I$113,L370=PRINCIPAL!$I$113+PRINCIPAL!$I$113,L370=PRINCIPAL!$I$113+PRINCIPAL!$I$113+PRINCIPAL!$I$113),0,IF(L370=PRINCIPAL!$J$113,VLOOKUP($BG$360,'Banco de Dados'!$B$4:$J$50,6,FALSE)*(1-(PRINCIPAL!$K$113/100)),IF(L370=PRINCIPAL!$L$113,VLOOKUP($BG$360,'Banco de Dados'!$B$4:$J$50,6,FALSE)*(1-(PRINCIPAL!$M$113/100)),IF(L370=PRINCIPAL!$N$113,VLOOKUP($BG$360,'Banco de Dados'!$B$4:$J$50,6,FALSE)*(1-(PRINCIPAL!$O$113/100)),VLOOKUP($BG$360,'Banco de Dados'!$B$4:$J$50,6,FALSE)))))))))),"")</f>
        <v/>
      </c>
      <c r="BG370" s="29" t="str">
        <f>IFERROR(BF370*(IFERROR(VLOOKUP($BG$360,'Banco de Dados'!$B$4:$J$50,4,FALSE),"ERRO")),"")</f>
        <v/>
      </c>
      <c r="BH370" s="29" t="str">
        <f t="shared" si="247"/>
        <v/>
      </c>
      <c r="BI370" s="103" t="str">
        <f>IFERROR(BH370*(C370*(PRINCIPAL!$G$113/100))*0.47*(44/12),"")</f>
        <v/>
      </c>
      <c r="BJ370" s="102" t="str">
        <f t="shared" si="232"/>
        <v/>
      </c>
    </row>
    <row r="371" spans="2:62" ht="12.75" customHeight="1" x14ac:dyDescent="0.3">
      <c r="B371" s="326">
        <f t="shared" si="233"/>
        <v>2029</v>
      </c>
      <c r="C371" s="340"/>
      <c r="D371" s="1"/>
      <c r="E371" s="116">
        <v>9</v>
      </c>
      <c r="F371" s="24" t="str">
        <f>IFERROR(VLOOKUP($G$360,'Banco de Dados'!$B$4:$J$50,6,FALSE),"")</f>
        <v/>
      </c>
      <c r="G371" s="25" t="str">
        <f>IFERROR(F371*(IFERROR(VLOOKUP($G$360,'Banco de Dados'!$B$4:$J$50,4,FALSE),"ERRO")),"")</f>
        <v/>
      </c>
      <c r="H371" s="25" t="str">
        <f t="shared" si="234"/>
        <v/>
      </c>
      <c r="I371" s="103" t="str">
        <f t="shared" si="235"/>
        <v/>
      </c>
      <c r="J371" s="117" t="str">
        <f t="shared" si="236"/>
        <v/>
      </c>
      <c r="K371" s="1"/>
      <c r="L371" s="91">
        <v>9</v>
      </c>
      <c r="M371" s="24" t="str">
        <f>IFERROR(IF(AND(PRINCIPAL!$H$104&lt;&gt;"",OR(L371=PRINCIPAL!$I$104,L371=PRINCIPAL!$I$104+PRINCIPAL!$I$104,L371=PRINCIPAL!$I$104+PRINCIPAL!$I$104+PRINCIPAL!$I$104)),0,IF(AND(PRINCIPAL!$H$104&lt;&gt;"",L371=PRINCIPAL!$J$104),VLOOKUP($N$360,'Banco de Dados'!$B$4:$J$50,8,FALSE)*PRINCIPAL!$H$104*(1-(PRINCIPAL!$K$104/100)),IF(AND(PRINCIPAL!$H$104&lt;&gt;"",L371=PRINCIPAL!$L$104),VLOOKUP($N$360,'Banco de Dados'!$B$4:$J$50,8,FALSE)*PRINCIPAL!$H$104*(1-(PRINCIPAL!$M$104/100)),IF(AND(PRINCIPAL!$H$104&lt;&gt;"",L371=PRINCIPAL!$N$104),VLOOKUP($N$360,'Banco de Dados'!$B$4:$J$50,8,FALSE)*PRINCIPAL!$H$104*(1-(PRINCIPAL!$O$104/100)),IF(PRINCIPAL!$H$104&lt;&gt;"",VLOOKUP($N$360,'Banco de Dados'!$B$4:$J$50,8,FALSE)*PRINCIPAL!$H$104,IF(OR(L371=PRINCIPAL!$I$104,L371=PRINCIPAL!$I$104+PRINCIPAL!$I$104,L371=PRINCIPAL!$I$104+PRINCIPAL!$I$104+PRINCIPAL!$I$104),0,IF(L371=PRINCIPAL!$J$104,VLOOKUP($N$360,'Banco de Dados'!$B$4:$J$50,6,FALSE)*(1-(PRINCIPAL!$K$104/100)),IF(L371=PRINCIPAL!$L$104,VLOOKUP($N$360,'Banco de Dados'!$B$4:$J$50,6,FALSE)*(1-(PRINCIPAL!$M$104/100)),IF(L371=PRINCIPAL!$N$104,VLOOKUP($N$360,'Banco de Dados'!$B$4:$J$50,6,FALSE)*(1-(PRINCIPAL!$O$104/100)),VLOOKUP($N$360,'Banco de Dados'!$B$4:$J$50,6,FALSE)))))))))),"")</f>
        <v/>
      </c>
      <c r="N371" s="25" t="str">
        <f>IFERROR(M371*(IFERROR(VLOOKUP($N$360,'Banco de Dados'!$B$4:$J$50,4,FALSE),"ERRO")),"")</f>
        <v/>
      </c>
      <c r="O371" s="25" t="str">
        <f t="shared" si="237"/>
        <v/>
      </c>
      <c r="P371" s="103" t="str">
        <f>IFERROR(O371*(C371*(PRINCIPAL!$G$104/100))*0.47*(44/12),"")</f>
        <v/>
      </c>
      <c r="Q371" s="107" t="str">
        <f t="shared" si="253"/>
        <v/>
      </c>
      <c r="R371" s="29" t="str">
        <f>IFERROR(IF(AND(PRINCIPAL!$H$105&lt;&gt;"",OR(L371=PRINCIPAL!$I$105,L371=PRINCIPAL!$I$105+PRINCIPAL!$I$105,L371=PRINCIPAL!$I$105+PRINCIPAL!$I$105+PRINCIPAL!$I$105)),0,IF(AND(PRINCIPAL!$H$105&lt;&gt;"",L371=PRINCIPAL!$J$105),VLOOKUP($S$360,'Banco de Dados'!$B$4:$J$50,8,FALSE)*PRINCIPAL!$H$105*(1-(PRINCIPAL!$K$105/100)),IF(AND(PRINCIPAL!$H$105&lt;&gt;"",L371=PRINCIPAL!$L$105),VLOOKUP($S$360,'Banco de Dados'!$B$4:$J$50,8,FALSE)*PRINCIPAL!$H$105*(1-(PRINCIPAL!$M$105/100)),IF(AND(PRINCIPAL!$H$105&lt;&gt;"",L371=PRINCIPAL!$N$105),VLOOKUP($S$360,'Banco de Dados'!$B$4:$J$50,8,FALSE)*PRINCIPAL!$H$105*(1-(PRINCIPAL!$O$105/100)),IF(PRINCIPAL!$H$105&lt;&gt;"",VLOOKUP($S$360,'Banco de Dados'!$B$4:$J$50,8,FALSE)*PRINCIPAL!$H$105,IF(OR(L371=PRINCIPAL!$I$105,L371=PRINCIPAL!$I$105+PRINCIPAL!$I$105,L371=PRINCIPAL!$I$105+PRINCIPAL!$I$105+PRINCIPAL!$I$105),0,IF(L371=PRINCIPAL!$J$105,VLOOKUP($S$360,'Banco de Dados'!$B$4:$J$50,6,FALSE)*(1-(PRINCIPAL!$K$105/100)),IF(L371=PRINCIPAL!$L$105,VLOOKUP($S$360,'Banco de Dados'!$B$4:$J$50,6,FALSE)*(1-(PRINCIPAL!$M$105/100)),IF(L371=PRINCIPAL!$N$105,VLOOKUP($S$360,'Banco de Dados'!$B$4:$J$50,6,FALSE)*(1-(PRINCIPAL!$O$105/100)),VLOOKUP($S$360,'Banco de Dados'!$B$4:$J$50,6,FALSE)))))))))),"")</f>
        <v/>
      </c>
      <c r="S371" s="29" t="str">
        <f>IFERROR(R371*(IFERROR(VLOOKUP($S$360,'Banco de Dados'!$B$4:$J$50,4,FALSE),"ERRO")),"")</f>
        <v/>
      </c>
      <c r="T371" s="29" t="str">
        <f t="shared" ref="T371:T397" si="254">IFERROR(R371+S371,"")</f>
        <v/>
      </c>
      <c r="U371" s="103" t="str">
        <f>IFERROR(T371*(C371*(PRINCIPAL!$G$105/100))*0.47*(44/12),"")</f>
        <v/>
      </c>
      <c r="V371" s="103" t="str">
        <f t="shared" si="230"/>
        <v/>
      </c>
      <c r="W371" s="30" t="str">
        <f>IFERROR(IF(AND(PRINCIPAL!$H$106&lt;&gt;"",OR(L371=PRINCIPAL!$I$106,L371=PRINCIPAL!$I$106+PRINCIPAL!$I$106,L371=PRINCIPAL!$I$106+PRINCIPAL!$I$106+PRINCIPAL!$I$106)),0,IF(AND(PRINCIPAL!$H$106&lt;&gt;"",L371=PRINCIPAL!$J$106),VLOOKUP($X$360,'Banco de Dados'!$B$4:$J$50,8,FALSE)*PRINCIPAL!$H$106*(1-(PRINCIPAL!$K$106/100)),IF(AND(PRINCIPAL!$H$106&lt;&gt;"",L371=PRINCIPAL!$L$106),VLOOKUP($X$360,'Banco de Dados'!$B$4:$J$50,8,FALSE)*PRINCIPAL!$H$106*(1-(PRINCIPAL!$M$106/100)),IF(AND(PRINCIPAL!$H$106&lt;&gt;"",L371=PRINCIPAL!$N$106),VLOOKUP($X$360,'Banco de Dados'!$B$4:$J$50,8,FALSE)*PRINCIPAL!$H$106*(1-(PRINCIPAL!$O$106/100)),IF(PRINCIPAL!$H$106&lt;&gt;"",VLOOKUP($X$360,'Banco de Dados'!$B$4:$J$50,8,FALSE)*PRINCIPAL!$H$106,IF(OR(L371=PRINCIPAL!$I$106,L371=PRINCIPAL!$I$106+PRINCIPAL!$I$106,L371=PRINCIPAL!$I$106+PRINCIPAL!$I$106+PRINCIPAL!$I$106),0,IF(L371=PRINCIPAL!$J$106,VLOOKUP($X$360,'Banco de Dados'!$B$4:$J$50,6,FALSE)*(1-(PRINCIPAL!$K$106/100)),IF(L371=PRINCIPAL!$L$106,VLOOKUP($X$360,'Banco de Dados'!$B$4:$J$50,6,FALSE)*(1-(PRINCIPAL!$M$106/100)),IF(L371=PRINCIPAL!$N$106,VLOOKUP($X$360,'Banco de Dados'!$B$4:$J$50,6,FALSE)*(1-(PRINCIPAL!$O$106/100)),VLOOKUP($X$360,'Banco de Dados'!$B$4:$J$50,6,FALSE)))))))))),"")</f>
        <v/>
      </c>
      <c r="X371" s="29" t="str">
        <f>IFERROR(W371*(IFERROR(VLOOKUP($X$360,'Banco de Dados'!$B$4:$J$50,4,FALSE),"ERRO")),"")</f>
        <v/>
      </c>
      <c r="Y371" s="29" t="str">
        <f t="shared" si="248"/>
        <v/>
      </c>
      <c r="Z371" s="103" t="str">
        <f>IFERROR(Y371*(C371*(PRINCIPAL!$G$106/100))*0.47*(44/12),"")</f>
        <v/>
      </c>
      <c r="AA371" s="111" t="str">
        <f t="shared" si="249"/>
        <v/>
      </c>
      <c r="AB371" s="30" t="str">
        <f>IFERROR(IF(AND(PRINCIPAL!$H$107&lt;&gt;"",OR(L371=PRINCIPAL!$I$107,L371=PRINCIPAL!$I$107+PRINCIPAL!$I$107,L371=PRINCIPAL!$I$107+PRINCIPAL!$I$107+PRINCIPAL!$I$107)),0,IF(AND(PRINCIPAL!$H$107&lt;&gt;"",L371=PRINCIPAL!$J$107),VLOOKUP($AC$360,'Banco de Dados'!$B$4:$J$50,8,FALSE)*PRINCIPAL!$H$107*(1-(PRINCIPAL!$K$107/100)),IF(AND(PRINCIPAL!$H$107&lt;&gt;"",L371=PRINCIPAL!$L$107),VLOOKUP($AC$360,'Banco de Dados'!$B$4:$J$50,8,FALSE)*PRINCIPAL!$H$107*(1-(PRINCIPAL!$M$107/100)),IF(AND(PRINCIPAL!$H$107&lt;&gt;"",L371=PRINCIPAL!$N$107),VLOOKUP($AC$360,'Banco de Dados'!$B$4:$J$50,8,FALSE)*PRINCIPAL!$H$107*(1-(PRINCIPAL!$O$107/100)),IF(PRINCIPAL!$H$107&lt;&gt;"",VLOOKUP($AC$360,'Banco de Dados'!$B$4:$J$50,8,FALSE)*PRINCIPAL!$H$107,IF(OR(L371=PRINCIPAL!$I$107,L371=PRINCIPAL!$I$107+PRINCIPAL!$I$107,L371=PRINCIPAL!$I$107+PRINCIPAL!$I$107+PRINCIPAL!$I$107),0,IF(L371=PRINCIPAL!$J$107,VLOOKUP($AC$360,'Banco de Dados'!$B$4:$J$50,6,FALSE)*(1-(PRINCIPAL!$K$107/100)),IF(L371=PRINCIPAL!$L$107,VLOOKUP($AC$360,'Banco de Dados'!$B$4:$J$50,6,FALSE)*(1-(PRINCIPAL!$M$107/100)),IF(L371=PRINCIPAL!$N$107,VLOOKUP($AC$360,'Banco de Dados'!$B$4:$J$50,6,FALSE)*(1-(PRINCIPAL!$O$107/100)),VLOOKUP($AC$360,'Banco de Dados'!$B$4:$J$50,6,FALSE)))))))))),"")</f>
        <v/>
      </c>
      <c r="AC371" s="29" t="str">
        <f>IFERROR(AB371*(IFERROR(VLOOKUP($AC$360,'Banco de Dados'!$B$4:$J$50,4,FALSE),"ERRO")),"")</f>
        <v/>
      </c>
      <c r="AD371" s="29" t="str">
        <f t="shared" si="239"/>
        <v/>
      </c>
      <c r="AE371" s="103" t="str">
        <f>IFERROR(AD371*(C371*(PRINCIPAL!$G$107/100))*0.47*(44/12),"")</f>
        <v/>
      </c>
      <c r="AF371" s="111" t="str">
        <f t="shared" si="240"/>
        <v/>
      </c>
      <c r="AG371" s="30" t="str">
        <f>IFERROR(IF(AND(PRINCIPAL!$H$108&lt;&gt;"",OR(L371=PRINCIPAL!$I$108,L371=PRINCIPAL!$I$108+PRINCIPAL!$I$108,L371=PRINCIPAL!$I$108+PRINCIPAL!$I$108+PRINCIPAL!$I$108)),0,IF(AND(PRINCIPAL!$H$108&lt;&gt;"",L371=PRINCIPAL!$J$108),VLOOKUP($AH$360,'Banco de Dados'!$B$4:$J$50,8,FALSE)*PRINCIPAL!$H$108*(1-(PRINCIPAL!$K$108/100)),IF(AND(PRINCIPAL!$H$108&lt;&gt;"",L371=PRINCIPAL!$L$108),VLOOKUP($AH$360,'Banco de Dados'!$B$4:$J$50,8,FALSE)*PRINCIPAL!$H$108*(1-(PRINCIPAL!$M$108/100)),IF(AND(PRINCIPAL!$H$108&lt;&gt;"",L371=PRINCIPAL!$N$108),VLOOKUP($AH$360,'Banco de Dados'!$B$4:$J$50,8,FALSE)*PRINCIPAL!$H$108*(1-(PRINCIPAL!$O$108/100)),IF(PRINCIPAL!$H$108&lt;&gt;"",VLOOKUP($AH$360,'Banco de Dados'!$B$4:$J$50,8,FALSE)*PRINCIPAL!$H$108,IF(OR(L371=PRINCIPAL!$I$108,L371=PRINCIPAL!$I$108+PRINCIPAL!$I$108,L371=PRINCIPAL!$I$108+PRINCIPAL!$I$108+PRINCIPAL!$I$108),0,IF(L371=PRINCIPAL!$J$108,VLOOKUP($AH$360,'Banco de Dados'!$B$4:$J$50,6,FALSE)*(1-(PRINCIPAL!$K$108/100)),IF(L371=PRINCIPAL!$L$108,VLOOKUP($AH$360,'Banco de Dados'!$B$4:$J$50,6,FALSE)*(1-(PRINCIPAL!$M$108/100)),IF(L371=PRINCIPAL!$N$108,VLOOKUP($AH$360,'Banco de Dados'!$B$4:$J$50,6,FALSE)*(1-(PRINCIPAL!$O$108/100)),VLOOKUP($AH$360,'Banco de Dados'!$B$4:$J$50,6,FALSE)))))))))),"")</f>
        <v/>
      </c>
      <c r="AH371" s="29" t="str">
        <f>IFERROR(AG371*(IFERROR(VLOOKUP($AH$360,'Banco de Dados'!$B$4:$J$50,4,FALSE),"ERRO")),"")</f>
        <v/>
      </c>
      <c r="AI371" s="29" t="str">
        <f t="shared" si="241"/>
        <v/>
      </c>
      <c r="AJ371" s="103" t="str">
        <f>IFERROR(AI371*(C371*(PRINCIPAL!$G$108/100))*0.47*(44/12),"")</f>
        <v/>
      </c>
      <c r="AK371" s="111" t="str">
        <f t="shared" si="250"/>
        <v/>
      </c>
      <c r="AL371" s="30" t="str">
        <f>IFERROR(IF(AND(PRINCIPAL!$H$109&lt;&gt;"",OR(L371=PRINCIPAL!$I$109,L371=PRINCIPAL!$I$109+PRINCIPAL!$I$109,L371=PRINCIPAL!$I$109+PRINCIPAL!$I$109+PRINCIPAL!$I$109)),0,IF(AND(PRINCIPAL!$H$109&lt;&gt;"",L371=PRINCIPAL!$J$109),VLOOKUP($AM$360,'Banco de Dados'!$B$4:$J$50,8,FALSE)*PRINCIPAL!$H$109*(1-(PRINCIPAL!$K$109/100)),IF(AND(PRINCIPAL!$H$109&lt;&gt;"",L371=PRINCIPAL!$L$109),VLOOKUP($AM$360,'Banco de Dados'!$B$4:$J$50,8,FALSE)*PRINCIPAL!$H$109*(1-(PRINCIPAL!$M$109/100)),IF(AND(PRINCIPAL!$H$109&lt;&gt;"",L371=PRINCIPAL!$N$109),VLOOKUP($AM$360,'Banco de Dados'!$B$4:$J$50,8,FALSE)*PRINCIPAL!$H$109*(1-(PRINCIPAL!$O$109/100)),IF(PRINCIPAL!$H$109&lt;&gt;"",VLOOKUP($AM$360,'Banco de Dados'!$B$4:$J$50,8,FALSE)*PRINCIPAL!$H$109,IF(OR(L371=PRINCIPAL!$I$109,L371=PRINCIPAL!$I$109+PRINCIPAL!$I$109,L371=PRINCIPAL!$I$109+PRINCIPAL!$I$109+PRINCIPAL!$I$109),0,IF(L371=PRINCIPAL!$J$109,VLOOKUP($AM$360,'Banco de Dados'!$B$4:$J$50,6,FALSE)*(1-(PRINCIPAL!$K$109/100)),IF(L371=PRINCIPAL!$L$109,VLOOKUP($AM$360,'Banco de Dados'!$B$4:$J$50,6,FALSE)*(1-(PRINCIPAL!$M$109/100)),IF(L371=PRINCIPAL!$N$109,VLOOKUP($AM$360,'Banco de Dados'!$B$4:$J$50,6,FALSE)*(1-(PRINCIPAL!$O$109/100)),VLOOKUP($AM$360,'Banco de Dados'!$B$4:$J$50,6,FALSE)))))))))),"")</f>
        <v/>
      </c>
      <c r="AM371" s="29" t="str">
        <f>IFERROR(AL371*(IFERROR(VLOOKUP($AM$360,'Banco de Dados'!$B$4:$J$50,4,FALSE),"ERRO")),"")</f>
        <v/>
      </c>
      <c r="AN371" s="29" t="str">
        <f t="shared" si="242"/>
        <v/>
      </c>
      <c r="AO371" s="103" t="str">
        <f>IFERROR(AN371*(C371*(PRINCIPAL!$G$109/100))*0.47*(44/12),"")</f>
        <v/>
      </c>
      <c r="AP371" s="111" t="str">
        <f t="shared" si="243"/>
        <v/>
      </c>
      <c r="AQ371" s="30" t="str">
        <f>IFERROR(IF(AND(PRINCIPAL!$H$110&lt;&gt;"",OR(L371=PRINCIPAL!$I$110,L371=PRINCIPAL!$I$110+PRINCIPAL!$I$110,L371=PRINCIPAL!$I$110+PRINCIPAL!$I$110+PRINCIPAL!$I$110)),0,IF(AND(PRINCIPAL!$H$110&lt;&gt;"",L371=PRINCIPAL!$J$110),VLOOKUP($AR$360,'Banco de Dados'!$B$4:$J$50,8,FALSE)*PRINCIPAL!$H$110*(1-(PRINCIPAL!$K$110/100)),IF(AND(PRINCIPAL!$H$110&lt;&gt;"",L371=PRINCIPAL!$L$110),VLOOKUP($AR$360,'Banco de Dados'!$B$4:$J$50,8,FALSE)*PRINCIPAL!$H$110*(1-(PRINCIPAL!$M$110/100)),IF(AND(PRINCIPAL!$H$110&lt;&gt;"",L371=PRINCIPAL!$N$110),VLOOKUP($AR$360,'Banco de Dados'!$B$4:$J$50,8,FALSE)*PRINCIPAL!$H$110*(1-(PRINCIPAL!$O$110/100)),IF(PRINCIPAL!$H$110&lt;&gt;"",VLOOKUP($AR$360,'Banco de Dados'!$B$4:$J$50,8,FALSE)*PRINCIPAL!$H$110,IF(OR(L371=PRINCIPAL!$I$110,L371=PRINCIPAL!$I$110+PRINCIPAL!$I$110,L371=PRINCIPAL!$I$110+PRINCIPAL!$I$110+PRINCIPAL!$I$110),0,IF(L371=PRINCIPAL!$J$110,VLOOKUP($AR$360,'Banco de Dados'!$B$4:$J$50,6,FALSE)*(1-(PRINCIPAL!$K$110/100)),IF(L371=PRINCIPAL!$L$110,VLOOKUP($AR$360,'Banco de Dados'!$B$4:$J$50,6,FALSE)*(1-(PRINCIPAL!$M$110/100)),IF(L371=PRINCIPAL!$N$110,VLOOKUP($AR$360,'Banco de Dados'!$B$4:$J$50,6,FALSE)*(1-(PRINCIPAL!$O$110/100)),VLOOKUP($AR$360,'Banco de Dados'!$B$4:$J$50,6,FALSE)))))))))),"")</f>
        <v/>
      </c>
      <c r="AR371" s="29" t="str">
        <f>IFERROR(AQ371*(IFERROR(VLOOKUP($AR$360,'Banco de Dados'!$B$4:$J$50,4,FALSE),"ERRO")),"")</f>
        <v/>
      </c>
      <c r="AS371" s="29" t="str">
        <f t="shared" si="244"/>
        <v/>
      </c>
      <c r="AT371" s="103" t="str">
        <f>IFERROR(AS371*(C371*(PRINCIPAL!$G$110/100))*0.47*(44/12),"")</f>
        <v/>
      </c>
      <c r="AU371" s="111" t="str">
        <f t="shared" si="245"/>
        <v/>
      </c>
      <c r="AV371" s="30" t="str">
        <f>IFERROR(IF(AND(PRINCIPAL!$H$111&lt;&gt;"",OR(L371=PRINCIPAL!$I$111,L371=PRINCIPAL!$I$111+PRINCIPAL!$I$111,L371=PRINCIPAL!$I$111+PRINCIPAL!$I$111+PRINCIPAL!$I$111)),0,IF(AND(PRINCIPAL!$H$111&lt;&gt;"",L371=PRINCIPAL!$J$111),VLOOKUP($AW$360,'Banco de Dados'!$B$4:$J$50,8,FALSE)*PRINCIPAL!$H$111*(1-(PRINCIPAL!$K$111/100)),IF(AND(PRINCIPAL!$H$111&lt;&gt;"",L371=PRINCIPAL!$L$111),VLOOKUP($AW$360,'Banco de Dados'!$B$4:$J$50,8,FALSE)*PRINCIPAL!$H$111*(1-(PRINCIPAL!$M$111/100)),IF(AND(PRINCIPAL!$H$111&lt;&gt;"",L371=PRINCIPAL!$N$111),VLOOKUP($AW$360,'Banco de Dados'!$B$4:$J$50,8,FALSE)*PRINCIPAL!$H$111*(1-(PRINCIPAL!$O$111/100)),IF(PRINCIPAL!$H$111&lt;&gt;"",VLOOKUP($AW$360,'Banco de Dados'!$B$4:$J$50,8,FALSE)*PRINCIPAL!$H$111,IF(OR(L371=PRINCIPAL!$I$111,L371=PRINCIPAL!$I$111+PRINCIPAL!$I$111,L371=PRINCIPAL!$I$111+PRINCIPAL!$I$111+PRINCIPAL!$I$111),0,IF(L371=PRINCIPAL!$J$111,VLOOKUP($AW$360,'Banco de Dados'!$B$4:$J$50,6,FALSE)*(1-(PRINCIPAL!$K$111/100)),IF(L371=PRINCIPAL!$L$111,VLOOKUP($AW$360,'Banco de Dados'!$B$4:$J$50,6,FALSE)*(1-(PRINCIPAL!$M$111/100)),IF(L371=PRINCIPAL!$N$111,VLOOKUP($AW$360,'Banco de Dados'!$B$4:$J$50,6,FALSE)*(1-(PRINCIPAL!$O$111/100)),VLOOKUP($AW$360,'Banco de Dados'!$B$4:$J$50,6,FALSE)))))))))),"")</f>
        <v/>
      </c>
      <c r="AW371" s="29" t="str">
        <f>IFERROR(AV371*(IFERROR(VLOOKUP($AW$360,'Banco de Dados'!$B$4:$J$50,4,FALSE),"ERRO")),"")</f>
        <v/>
      </c>
      <c r="AX371" s="29" t="str">
        <f t="shared" si="246"/>
        <v/>
      </c>
      <c r="AY371" s="103" t="str">
        <f>IFERROR(AX371*(C371*(PRINCIPAL!$G$111/100))*0.47*(44/12),"")</f>
        <v/>
      </c>
      <c r="AZ371" s="111" t="str">
        <f t="shared" si="251"/>
        <v/>
      </c>
      <c r="BA371" s="30" t="str">
        <f>IFERROR(IF(AND(PRINCIPAL!$H$112&lt;&gt;"",OR(L371=PRINCIPAL!$I$112,L371=PRINCIPAL!$I$112+PRINCIPAL!$I$112,L371=PRINCIPAL!$I$112+PRINCIPAL!$I$112+PRINCIPAL!$I$112)),0,IF(AND(PRINCIPAL!$H$112&lt;&gt;"",L371=PRINCIPAL!$J$112),VLOOKUP($BB$360,'Banco de Dados'!$B$4:$J$50,8,FALSE)*PRINCIPAL!$H$112*(1-(PRINCIPAL!$K$112/100)),IF(AND(PRINCIPAL!$H$112&lt;&gt;"",L371=PRINCIPAL!$L$112),VLOOKUP($BB$360,'Banco de Dados'!$B$4:$J$50,8,FALSE)*PRINCIPAL!$H$112*(1-(PRINCIPAL!$M$112/100)),IF(AND(PRINCIPAL!$H$112&lt;&gt;"",L371=PRINCIPAL!$N$112),VLOOKUP($BB$360,'Banco de Dados'!$B$4:$J$50,8,FALSE)*PRINCIPAL!$H$112*(1-(PRINCIPAL!$O$112/100)),IF(PRINCIPAL!$H$112&lt;&gt;"",VLOOKUP($BB$360,'Banco de Dados'!$B$4:$J$50,8,FALSE)*PRINCIPAL!$H$112,IF(OR(L371=PRINCIPAL!$I$112,L371=PRINCIPAL!$I$112+PRINCIPAL!$I$112,L371=PRINCIPAL!$I$112+PRINCIPAL!$I$112+PRINCIPAL!$I$112),0,IF(L371=PRINCIPAL!$J$112,VLOOKUP($BB$360,'Banco de Dados'!$B$4:$J$50,6,FALSE)*(1-(PRINCIPAL!$K$112/100)),IF(L371=PRINCIPAL!$L$112,VLOOKUP($BB$360,'Banco de Dados'!$B$4:$J$50,6,FALSE)*(1-(PRINCIPAL!$M$112/100)),IF(L371=PRINCIPAL!$N$112,VLOOKUP($BB$360,'Banco de Dados'!$B$4:$J$50,6,FALSE)*(1-(PRINCIPAL!$O$112/100)),VLOOKUP($BB$360,'Banco de Dados'!$B$4:$J$50,6,FALSE)))))))))),"")</f>
        <v/>
      </c>
      <c r="BB371" s="29" t="str">
        <f>IFERROR(BA371*(IFERROR(VLOOKUP($BB$360,'Banco de Dados'!$B$4:$J$50,4,FALSE),"ERRO")),"")</f>
        <v/>
      </c>
      <c r="BC371" s="29" t="str">
        <f t="shared" si="252"/>
        <v/>
      </c>
      <c r="BD371" s="103" t="str">
        <f>IFERROR(BC371*(C371*(PRINCIPAL!$G$112/100))*0.47*(44/12),"")</f>
        <v/>
      </c>
      <c r="BE371" s="111" t="str">
        <f t="shared" si="231"/>
        <v/>
      </c>
      <c r="BF371" s="30" t="str">
        <f>IFERROR(IF(AND(PRINCIPAL!$H$113&lt;&gt;"",OR(L371=PRINCIPAL!$I$113,L371=PRINCIPAL!$I$113+PRINCIPAL!$I$113,L371=PRINCIPAL!$I$113+PRINCIPAL!$I$113+PRINCIPAL!$I$113)),0,IF(AND(PRINCIPAL!$H$113&lt;&gt;"",L371=PRINCIPAL!$J$113),VLOOKUP($BG$360,'Banco de Dados'!$B$4:$J$50,8,FALSE)*PRINCIPAL!$H$113*(1-(PRINCIPAL!$K$113/100)),IF(AND(PRINCIPAL!$H$113&lt;&gt;"",L371=PRINCIPAL!$L$113),VLOOKUP($BG$360,'Banco de Dados'!$B$4:$J$50,8,FALSE)*PRINCIPAL!$H$113*(1-(PRINCIPAL!$M$113/100)),IF(AND(PRINCIPAL!$H$113&lt;&gt;"",L371=PRINCIPAL!$N$113),VLOOKUP($BG$360,'Banco de Dados'!$B$4:$J$50,8,FALSE)*PRINCIPAL!$H$113*(1-(PRINCIPAL!$O$113/100)),IF(PRINCIPAL!$H$113&lt;&gt;"",VLOOKUP($BG$360,'Banco de Dados'!$B$4:$J$50,8,FALSE)*PRINCIPAL!$H$113,IF(OR(L371=PRINCIPAL!$I$113,L371=PRINCIPAL!$I$113+PRINCIPAL!$I$113,L371=PRINCIPAL!$I$113+PRINCIPAL!$I$113+PRINCIPAL!$I$113),0,IF(L371=PRINCIPAL!$J$113,VLOOKUP($BG$360,'Banco de Dados'!$B$4:$J$50,6,FALSE)*(1-(PRINCIPAL!$K$113/100)),IF(L371=PRINCIPAL!$L$113,VLOOKUP($BG$360,'Banco de Dados'!$B$4:$J$50,6,FALSE)*(1-(PRINCIPAL!$M$113/100)),IF(L371=PRINCIPAL!$N$113,VLOOKUP($BG$360,'Banco de Dados'!$B$4:$J$50,6,FALSE)*(1-(PRINCIPAL!$O$113/100)),VLOOKUP($BG$360,'Banco de Dados'!$B$4:$J$50,6,FALSE)))))))))),"")</f>
        <v/>
      </c>
      <c r="BG371" s="29" t="str">
        <f>IFERROR(BF371*(IFERROR(VLOOKUP($BG$360,'Banco de Dados'!$B$4:$J$50,4,FALSE),"ERRO")),"")</f>
        <v/>
      </c>
      <c r="BH371" s="29" t="str">
        <f t="shared" si="247"/>
        <v/>
      </c>
      <c r="BI371" s="103" t="str">
        <f>IFERROR(BH371*(C371*(PRINCIPAL!$G$113/100))*0.47*(44/12),"")</f>
        <v/>
      </c>
      <c r="BJ371" s="102" t="str">
        <f t="shared" si="232"/>
        <v/>
      </c>
    </row>
    <row r="372" spans="2:62" ht="12.75" customHeight="1" x14ac:dyDescent="0.3">
      <c r="B372" s="326">
        <f t="shared" si="233"/>
        <v>2030</v>
      </c>
      <c r="C372" s="340"/>
      <c r="D372" s="1"/>
      <c r="E372" s="116">
        <v>10</v>
      </c>
      <c r="F372" s="24" t="str">
        <f>IFERROR(VLOOKUP($G$360,'Banco de Dados'!$B$4:$J$50,6,FALSE),"")</f>
        <v/>
      </c>
      <c r="G372" s="25" t="str">
        <f>IFERROR(F372*(IFERROR(VLOOKUP($G$360,'Banco de Dados'!$B$4:$J$50,4,FALSE),"ERRO")),"")</f>
        <v/>
      </c>
      <c r="H372" s="25" t="str">
        <f t="shared" si="234"/>
        <v/>
      </c>
      <c r="I372" s="103" t="str">
        <f t="shared" si="235"/>
        <v/>
      </c>
      <c r="J372" s="117" t="str">
        <f t="shared" si="236"/>
        <v/>
      </c>
      <c r="K372" s="1"/>
      <c r="L372" s="91">
        <v>10</v>
      </c>
      <c r="M372" s="24" t="str">
        <f>IFERROR(IF(AND(PRINCIPAL!$H$104&lt;&gt;"",OR(L372=PRINCIPAL!$I$104,L372=PRINCIPAL!$I$104+PRINCIPAL!$I$104,L372=PRINCIPAL!$I$104+PRINCIPAL!$I$104+PRINCIPAL!$I$104)),0,IF(AND(PRINCIPAL!$H$104&lt;&gt;"",L372=PRINCIPAL!$J$104),VLOOKUP($N$360,'Banco de Dados'!$B$4:$J$50,8,FALSE)*PRINCIPAL!$H$104*(1-(PRINCIPAL!$K$104/100)),IF(AND(PRINCIPAL!$H$104&lt;&gt;"",L372=PRINCIPAL!$L$104),VLOOKUP($N$360,'Banco de Dados'!$B$4:$J$50,8,FALSE)*PRINCIPAL!$H$104*(1-(PRINCIPAL!$M$104/100)),IF(AND(PRINCIPAL!$H$104&lt;&gt;"",L372=PRINCIPAL!$N$104),VLOOKUP($N$360,'Banco de Dados'!$B$4:$J$50,8,FALSE)*PRINCIPAL!$H$104*(1-(PRINCIPAL!$O$104/100)),IF(PRINCIPAL!$H$104&lt;&gt;"",VLOOKUP($N$360,'Banco de Dados'!$B$4:$J$50,8,FALSE)*PRINCIPAL!$H$104,IF(OR(L372=PRINCIPAL!$I$104,L372=PRINCIPAL!$I$104+PRINCIPAL!$I$104,L372=PRINCIPAL!$I$104+PRINCIPAL!$I$104+PRINCIPAL!$I$104),0,IF(L372=PRINCIPAL!$J$104,VLOOKUP($N$360,'Banco de Dados'!$B$4:$J$50,6,FALSE)*(1-(PRINCIPAL!$K$104/100)),IF(L372=PRINCIPAL!$L$104,VLOOKUP($N$360,'Banco de Dados'!$B$4:$J$50,6,FALSE)*(1-(PRINCIPAL!$M$104/100)),IF(L372=PRINCIPAL!$N$104,VLOOKUP($N$360,'Banco de Dados'!$B$4:$J$50,6,FALSE)*(1-(PRINCIPAL!$O$104/100)),VLOOKUP($N$360,'Banco de Dados'!$B$4:$J$50,6,FALSE)))))))))),"")</f>
        <v/>
      </c>
      <c r="N372" s="25" t="str">
        <f>IFERROR(M372*(IFERROR(VLOOKUP($N$360,'Banco de Dados'!$B$4:$J$50,4,FALSE),"ERRO")),"")</f>
        <v/>
      </c>
      <c r="O372" s="25" t="str">
        <f t="shared" si="237"/>
        <v/>
      </c>
      <c r="P372" s="103" t="str">
        <f>IFERROR(O372*(C372*(PRINCIPAL!$G$104/100))*0.47*(44/12),"")</f>
        <v/>
      </c>
      <c r="Q372" s="107" t="str">
        <f t="shared" si="253"/>
        <v/>
      </c>
      <c r="R372" s="29" t="str">
        <f>IFERROR(IF(AND(PRINCIPAL!$H$105&lt;&gt;"",OR(L372=PRINCIPAL!$I$105,L372=PRINCIPAL!$I$105+PRINCIPAL!$I$105,L372=PRINCIPAL!$I$105+PRINCIPAL!$I$105+PRINCIPAL!$I$105)),0,IF(AND(PRINCIPAL!$H$105&lt;&gt;"",L372=PRINCIPAL!$J$105),VLOOKUP($S$360,'Banco de Dados'!$B$4:$J$50,8,FALSE)*PRINCIPAL!$H$105*(1-(PRINCIPAL!$K$105/100)),IF(AND(PRINCIPAL!$H$105&lt;&gt;"",L372=PRINCIPAL!$L$105),VLOOKUP($S$360,'Banco de Dados'!$B$4:$J$50,8,FALSE)*PRINCIPAL!$H$105*(1-(PRINCIPAL!$M$105/100)),IF(AND(PRINCIPAL!$H$105&lt;&gt;"",L372=PRINCIPAL!$N$105),VLOOKUP($S$360,'Banco de Dados'!$B$4:$J$50,8,FALSE)*PRINCIPAL!$H$105*(1-(PRINCIPAL!$O$105/100)),IF(PRINCIPAL!$H$105&lt;&gt;"",VLOOKUP($S$360,'Banco de Dados'!$B$4:$J$50,8,FALSE)*PRINCIPAL!$H$105,IF(OR(L372=PRINCIPAL!$I$105,L372=PRINCIPAL!$I$105+PRINCIPAL!$I$105,L372=PRINCIPAL!$I$105+PRINCIPAL!$I$105+PRINCIPAL!$I$105),0,IF(L372=PRINCIPAL!$J$105,VLOOKUP($S$360,'Banco de Dados'!$B$4:$J$50,6,FALSE)*(1-(PRINCIPAL!$K$105/100)),IF(L372=PRINCIPAL!$L$105,VLOOKUP($S$360,'Banco de Dados'!$B$4:$J$50,6,FALSE)*(1-(PRINCIPAL!$M$105/100)),IF(L372=PRINCIPAL!$N$105,VLOOKUP($S$360,'Banco de Dados'!$B$4:$J$50,6,FALSE)*(1-(PRINCIPAL!$O$105/100)),VLOOKUP($S$360,'Banco de Dados'!$B$4:$J$50,6,FALSE)))))))))),"")</f>
        <v/>
      </c>
      <c r="S372" s="29" t="str">
        <f>IFERROR(R372*(IFERROR(VLOOKUP($S$360,'Banco de Dados'!$B$4:$J$50,4,FALSE),"ERRO")),"")</f>
        <v/>
      </c>
      <c r="T372" s="29" t="str">
        <f t="shared" si="254"/>
        <v/>
      </c>
      <c r="U372" s="103" t="str">
        <f>IFERROR(T372*(C372*(PRINCIPAL!$G$105/100))*0.47*(44/12),"")</f>
        <v/>
      </c>
      <c r="V372" s="103" t="str">
        <f t="shared" si="230"/>
        <v/>
      </c>
      <c r="W372" s="30" t="str">
        <f>IFERROR(IF(AND(PRINCIPAL!$H$106&lt;&gt;"",OR(L372=PRINCIPAL!$I$106,L372=PRINCIPAL!$I$106+PRINCIPAL!$I$106,L372=PRINCIPAL!$I$106+PRINCIPAL!$I$106+PRINCIPAL!$I$106)),0,IF(AND(PRINCIPAL!$H$106&lt;&gt;"",L372=PRINCIPAL!$J$106),VLOOKUP($X$360,'Banco de Dados'!$B$4:$J$50,8,FALSE)*PRINCIPAL!$H$106*(1-(PRINCIPAL!$K$106/100)),IF(AND(PRINCIPAL!$H$106&lt;&gt;"",L372=PRINCIPAL!$L$106),VLOOKUP($X$360,'Banco de Dados'!$B$4:$J$50,8,FALSE)*PRINCIPAL!$H$106*(1-(PRINCIPAL!$M$106/100)),IF(AND(PRINCIPAL!$H$106&lt;&gt;"",L372=PRINCIPAL!$N$106),VLOOKUP($X$360,'Banco de Dados'!$B$4:$J$50,8,FALSE)*PRINCIPAL!$H$106*(1-(PRINCIPAL!$O$106/100)),IF(PRINCIPAL!$H$106&lt;&gt;"",VLOOKUP($X$360,'Banco de Dados'!$B$4:$J$50,8,FALSE)*PRINCIPAL!$H$106,IF(OR(L372=PRINCIPAL!$I$106,L372=PRINCIPAL!$I$106+PRINCIPAL!$I$106,L372=PRINCIPAL!$I$106+PRINCIPAL!$I$106+PRINCIPAL!$I$106),0,IF(L372=PRINCIPAL!$J$106,VLOOKUP($X$360,'Banco de Dados'!$B$4:$J$50,6,FALSE)*(1-(PRINCIPAL!$K$106/100)),IF(L372=PRINCIPAL!$L$106,VLOOKUP($X$360,'Banco de Dados'!$B$4:$J$50,6,FALSE)*(1-(PRINCIPAL!$M$106/100)),IF(L372=PRINCIPAL!$N$106,VLOOKUP($X$360,'Banco de Dados'!$B$4:$J$50,6,FALSE)*(1-(PRINCIPAL!$O$106/100)),VLOOKUP($X$360,'Banco de Dados'!$B$4:$J$50,6,FALSE)))))))))),"")</f>
        <v/>
      </c>
      <c r="X372" s="29" t="str">
        <f>IFERROR(W372*(IFERROR(VLOOKUP($X$360,'Banco de Dados'!$B$4:$J$50,4,FALSE),"ERRO")),"")</f>
        <v/>
      </c>
      <c r="Y372" s="29" t="str">
        <f t="shared" si="248"/>
        <v/>
      </c>
      <c r="Z372" s="103" t="str">
        <f>IFERROR(Y372*(C372*(PRINCIPAL!$G$106/100))*0.47*(44/12),"")</f>
        <v/>
      </c>
      <c r="AA372" s="111" t="str">
        <f t="shared" si="249"/>
        <v/>
      </c>
      <c r="AB372" s="30" t="str">
        <f>IFERROR(IF(AND(PRINCIPAL!$H$107&lt;&gt;"",OR(L372=PRINCIPAL!$I$107,L372=PRINCIPAL!$I$107+PRINCIPAL!$I$107,L372=PRINCIPAL!$I$107+PRINCIPAL!$I$107+PRINCIPAL!$I$107)),0,IF(AND(PRINCIPAL!$H$107&lt;&gt;"",L372=PRINCIPAL!$J$107),VLOOKUP($AC$360,'Banco de Dados'!$B$4:$J$50,8,FALSE)*PRINCIPAL!$H$107*(1-(PRINCIPAL!$K$107/100)),IF(AND(PRINCIPAL!$H$107&lt;&gt;"",L372=PRINCIPAL!$L$107),VLOOKUP($AC$360,'Banco de Dados'!$B$4:$J$50,8,FALSE)*PRINCIPAL!$H$107*(1-(PRINCIPAL!$M$107/100)),IF(AND(PRINCIPAL!$H$107&lt;&gt;"",L372=PRINCIPAL!$N$107),VLOOKUP($AC$360,'Banco de Dados'!$B$4:$J$50,8,FALSE)*PRINCIPAL!$H$107*(1-(PRINCIPAL!$O$107/100)),IF(PRINCIPAL!$H$107&lt;&gt;"",VLOOKUP($AC$360,'Banco de Dados'!$B$4:$J$50,8,FALSE)*PRINCIPAL!$H$107,IF(OR(L372=PRINCIPAL!$I$107,L372=PRINCIPAL!$I$107+PRINCIPAL!$I$107,L372=PRINCIPAL!$I$107+PRINCIPAL!$I$107+PRINCIPAL!$I$107),0,IF(L372=PRINCIPAL!$J$107,VLOOKUP($AC$360,'Banco de Dados'!$B$4:$J$50,6,FALSE)*(1-(PRINCIPAL!$K$107/100)),IF(L372=PRINCIPAL!$L$107,VLOOKUP($AC$360,'Banco de Dados'!$B$4:$J$50,6,FALSE)*(1-(PRINCIPAL!$M$107/100)),IF(L372=PRINCIPAL!$N$107,VLOOKUP($AC$360,'Banco de Dados'!$B$4:$J$50,6,FALSE)*(1-(PRINCIPAL!$O$107/100)),VLOOKUP($AC$360,'Banco de Dados'!$B$4:$J$50,6,FALSE)))))))))),"")</f>
        <v/>
      </c>
      <c r="AC372" s="29" t="str">
        <f>IFERROR(AB372*(IFERROR(VLOOKUP($AC$360,'Banco de Dados'!$B$4:$J$50,4,FALSE),"ERRO")),"")</f>
        <v/>
      </c>
      <c r="AD372" s="29" t="str">
        <f t="shared" si="239"/>
        <v/>
      </c>
      <c r="AE372" s="103" t="str">
        <f>IFERROR(AD372*(C372*(PRINCIPAL!$G$107/100))*0.47*(44/12),"")</f>
        <v/>
      </c>
      <c r="AF372" s="111" t="str">
        <f t="shared" si="240"/>
        <v/>
      </c>
      <c r="AG372" s="30" t="str">
        <f>IFERROR(IF(AND(PRINCIPAL!$H$108&lt;&gt;"",OR(L372=PRINCIPAL!$I$108,L372=PRINCIPAL!$I$108+PRINCIPAL!$I$108,L372=PRINCIPAL!$I$108+PRINCIPAL!$I$108+PRINCIPAL!$I$108)),0,IF(AND(PRINCIPAL!$H$108&lt;&gt;"",L372=PRINCIPAL!$J$108),VLOOKUP($AH$360,'Banco de Dados'!$B$4:$J$50,8,FALSE)*PRINCIPAL!$H$108*(1-(PRINCIPAL!$K$108/100)),IF(AND(PRINCIPAL!$H$108&lt;&gt;"",L372=PRINCIPAL!$L$108),VLOOKUP($AH$360,'Banco de Dados'!$B$4:$J$50,8,FALSE)*PRINCIPAL!$H$108*(1-(PRINCIPAL!$M$108/100)),IF(AND(PRINCIPAL!$H$108&lt;&gt;"",L372=PRINCIPAL!$N$108),VLOOKUP($AH$360,'Banco de Dados'!$B$4:$J$50,8,FALSE)*PRINCIPAL!$H$108*(1-(PRINCIPAL!$O$108/100)),IF(PRINCIPAL!$H$108&lt;&gt;"",VLOOKUP($AH$360,'Banco de Dados'!$B$4:$J$50,8,FALSE)*PRINCIPAL!$H$108,IF(OR(L372=PRINCIPAL!$I$108,L372=PRINCIPAL!$I$108+PRINCIPAL!$I$108,L372=PRINCIPAL!$I$108+PRINCIPAL!$I$108+PRINCIPAL!$I$108),0,IF(L372=PRINCIPAL!$J$108,VLOOKUP($AH$360,'Banco de Dados'!$B$4:$J$50,6,FALSE)*(1-(PRINCIPAL!$K$108/100)),IF(L372=PRINCIPAL!$L$108,VLOOKUP($AH$360,'Banco de Dados'!$B$4:$J$50,6,FALSE)*(1-(PRINCIPAL!$M$108/100)),IF(L372=PRINCIPAL!$N$108,VLOOKUP($AH$360,'Banco de Dados'!$B$4:$J$50,6,FALSE)*(1-(PRINCIPAL!$O$108/100)),VLOOKUP($AH$360,'Banco de Dados'!$B$4:$J$50,6,FALSE)))))))))),"")</f>
        <v/>
      </c>
      <c r="AH372" s="29" t="str">
        <f>IFERROR(AG372*(IFERROR(VLOOKUP($AH$360,'Banco de Dados'!$B$4:$J$50,4,FALSE),"ERRO")),"")</f>
        <v/>
      </c>
      <c r="AI372" s="29" t="str">
        <f t="shared" si="241"/>
        <v/>
      </c>
      <c r="AJ372" s="103" t="str">
        <f>IFERROR(AI372*(C372*(PRINCIPAL!$G$108/100))*0.47*(44/12),"")</f>
        <v/>
      </c>
      <c r="AK372" s="111" t="str">
        <f t="shared" si="250"/>
        <v/>
      </c>
      <c r="AL372" s="30" t="str">
        <f>IFERROR(IF(AND(PRINCIPAL!$H$109&lt;&gt;"",OR(L372=PRINCIPAL!$I$109,L372=PRINCIPAL!$I$109+PRINCIPAL!$I$109,L372=PRINCIPAL!$I$109+PRINCIPAL!$I$109+PRINCIPAL!$I$109)),0,IF(AND(PRINCIPAL!$H$109&lt;&gt;"",L372=PRINCIPAL!$J$109),VLOOKUP($AM$360,'Banco de Dados'!$B$4:$J$50,8,FALSE)*PRINCIPAL!$H$109*(1-(PRINCIPAL!$K$109/100)),IF(AND(PRINCIPAL!$H$109&lt;&gt;"",L372=PRINCIPAL!$L$109),VLOOKUP($AM$360,'Banco de Dados'!$B$4:$J$50,8,FALSE)*PRINCIPAL!$H$109*(1-(PRINCIPAL!$M$109/100)),IF(AND(PRINCIPAL!$H$109&lt;&gt;"",L372=PRINCIPAL!$N$109),VLOOKUP($AM$360,'Banco de Dados'!$B$4:$J$50,8,FALSE)*PRINCIPAL!$H$109*(1-(PRINCIPAL!$O$109/100)),IF(PRINCIPAL!$H$109&lt;&gt;"",VLOOKUP($AM$360,'Banco de Dados'!$B$4:$J$50,8,FALSE)*PRINCIPAL!$H$109,IF(OR(L372=PRINCIPAL!$I$109,L372=PRINCIPAL!$I$109+PRINCIPAL!$I$109,L372=PRINCIPAL!$I$109+PRINCIPAL!$I$109+PRINCIPAL!$I$109),0,IF(L372=PRINCIPAL!$J$109,VLOOKUP($AM$360,'Banco de Dados'!$B$4:$J$50,6,FALSE)*(1-(PRINCIPAL!$K$109/100)),IF(L372=PRINCIPAL!$L$109,VLOOKUP($AM$360,'Banco de Dados'!$B$4:$J$50,6,FALSE)*(1-(PRINCIPAL!$M$109/100)),IF(L372=PRINCIPAL!$N$109,VLOOKUP($AM$360,'Banco de Dados'!$B$4:$J$50,6,FALSE)*(1-(PRINCIPAL!$O$109/100)),VLOOKUP($AM$360,'Banco de Dados'!$B$4:$J$50,6,FALSE)))))))))),"")</f>
        <v/>
      </c>
      <c r="AM372" s="29" t="str">
        <f>IFERROR(AL372*(IFERROR(VLOOKUP($AM$360,'Banco de Dados'!$B$4:$J$50,4,FALSE),"ERRO")),"")</f>
        <v/>
      </c>
      <c r="AN372" s="29" t="str">
        <f t="shared" si="242"/>
        <v/>
      </c>
      <c r="AO372" s="103" t="str">
        <f>IFERROR(AN372*(C372*(PRINCIPAL!$G$109/100))*0.47*(44/12),"")</f>
        <v/>
      </c>
      <c r="AP372" s="111" t="str">
        <f t="shared" si="243"/>
        <v/>
      </c>
      <c r="AQ372" s="30" t="str">
        <f>IFERROR(IF(AND(PRINCIPAL!$H$110&lt;&gt;"",OR(L372=PRINCIPAL!$I$110,L372=PRINCIPAL!$I$110+PRINCIPAL!$I$110,L372=PRINCIPAL!$I$110+PRINCIPAL!$I$110+PRINCIPAL!$I$110)),0,IF(AND(PRINCIPAL!$H$110&lt;&gt;"",L372=PRINCIPAL!$J$110),VLOOKUP($AR$360,'Banco de Dados'!$B$4:$J$50,8,FALSE)*PRINCIPAL!$H$110*(1-(PRINCIPAL!$K$110/100)),IF(AND(PRINCIPAL!$H$110&lt;&gt;"",L372=PRINCIPAL!$L$110),VLOOKUP($AR$360,'Banco de Dados'!$B$4:$J$50,8,FALSE)*PRINCIPAL!$H$110*(1-(PRINCIPAL!$M$110/100)),IF(AND(PRINCIPAL!$H$110&lt;&gt;"",L372=PRINCIPAL!$N$110),VLOOKUP($AR$360,'Banco de Dados'!$B$4:$J$50,8,FALSE)*PRINCIPAL!$H$110*(1-(PRINCIPAL!$O$110/100)),IF(PRINCIPAL!$H$110&lt;&gt;"",VLOOKUP($AR$360,'Banco de Dados'!$B$4:$J$50,8,FALSE)*PRINCIPAL!$H$110,IF(OR(L372=PRINCIPAL!$I$110,L372=PRINCIPAL!$I$110+PRINCIPAL!$I$110,L372=PRINCIPAL!$I$110+PRINCIPAL!$I$110+PRINCIPAL!$I$110),0,IF(L372=PRINCIPAL!$J$110,VLOOKUP($AR$360,'Banco de Dados'!$B$4:$J$50,6,FALSE)*(1-(PRINCIPAL!$K$110/100)),IF(L372=PRINCIPAL!$L$110,VLOOKUP($AR$360,'Banco de Dados'!$B$4:$J$50,6,FALSE)*(1-(PRINCIPAL!$M$110/100)),IF(L372=PRINCIPAL!$N$110,VLOOKUP($AR$360,'Banco de Dados'!$B$4:$J$50,6,FALSE)*(1-(PRINCIPAL!$O$110/100)),VLOOKUP($AR$360,'Banco de Dados'!$B$4:$J$50,6,FALSE)))))))))),"")</f>
        <v/>
      </c>
      <c r="AR372" s="29" t="str">
        <f>IFERROR(AQ372*(IFERROR(VLOOKUP($AR$360,'Banco de Dados'!$B$4:$J$50,4,FALSE),"ERRO")),"")</f>
        <v/>
      </c>
      <c r="AS372" s="29" t="str">
        <f t="shared" si="244"/>
        <v/>
      </c>
      <c r="AT372" s="103" t="str">
        <f>IFERROR(AS372*(C372*(PRINCIPAL!$G$110/100))*0.47*(44/12),"")</f>
        <v/>
      </c>
      <c r="AU372" s="111" t="str">
        <f t="shared" si="245"/>
        <v/>
      </c>
      <c r="AV372" s="30" t="str">
        <f>IFERROR(IF(AND(PRINCIPAL!$H$111&lt;&gt;"",OR(L372=PRINCIPAL!$I$111,L372=PRINCIPAL!$I$111+PRINCIPAL!$I$111,L372=PRINCIPAL!$I$111+PRINCIPAL!$I$111+PRINCIPAL!$I$111)),0,IF(AND(PRINCIPAL!$H$111&lt;&gt;"",L372=PRINCIPAL!$J$111),VLOOKUP($AW$360,'Banco de Dados'!$B$4:$J$50,8,FALSE)*PRINCIPAL!$H$111*(1-(PRINCIPAL!$K$111/100)),IF(AND(PRINCIPAL!$H$111&lt;&gt;"",L372=PRINCIPAL!$L$111),VLOOKUP($AW$360,'Banco de Dados'!$B$4:$J$50,8,FALSE)*PRINCIPAL!$H$111*(1-(PRINCIPAL!$M$111/100)),IF(AND(PRINCIPAL!$H$111&lt;&gt;"",L372=PRINCIPAL!$N$111),VLOOKUP($AW$360,'Banco de Dados'!$B$4:$J$50,8,FALSE)*PRINCIPAL!$H$111*(1-(PRINCIPAL!$O$111/100)),IF(PRINCIPAL!$H$111&lt;&gt;"",VLOOKUP($AW$360,'Banco de Dados'!$B$4:$J$50,8,FALSE)*PRINCIPAL!$H$111,IF(OR(L372=PRINCIPAL!$I$111,L372=PRINCIPAL!$I$111+PRINCIPAL!$I$111,L372=PRINCIPAL!$I$111+PRINCIPAL!$I$111+PRINCIPAL!$I$111),0,IF(L372=PRINCIPAL!$J$111,VLOOKUP($AW$360,'Banco de Dados'!$B$4:$J$50,6,FALSE)*(1-(PRINCIPAL!$K$111/100)),IF(L372=PRINCIPAL!$L$111,VLOOKUP($AW$360,'Banco de Dados'!$B$4:$J$50,6,FALSE)*(1-(PRINCIPAL!$M$111/100)),IF(L372=PRINCIPAL!$N$111,VLOOKUP($AW$360,'Banco de Dados'!$B$4:$J$50,6,FALSE)*(1-(PRINCIPAL!$O$111/100)),VLOOKUP($AW$360,'Banco de Dados'!$B$4:$J$50,6,FALSE)))))))))),"")</f>
        <v/>
      </c>
      <c r="AW372" s="29" t="str">
        <f>IFERROR(AV372*(IFERROR(VLOOKUP($AW$360,'Banco de Dados'!$B$4:$J$50,4,FALSE),"ERRO")),"")</f>
        <v/>
      </c>
      <c r="AX372" s="29" t="str">
        <f t="shared" si="246"/>
        <v/>
      </c>
      <c r="AY372" s="103" t="str">
        <f>IFERROR(AX372*(C372*(PRINCIPAL!$G$111/100))*0.47*(44/12),"")</f>
        <v/>
      </c>
      <c r="AZ372" s="111" t="str">
        <f t="shared" si="251"/>
        <v/>
      </c>
      <c r="BA372" s="30" t="str">
        <f>IFERROR(IF(AND(PRINCIPAL!$H$112&lt;&gt;"",OR(L372=PRINCIPAL!$I$112,L372=PRINCIPAL!$I$112+PRINCIPAL!$I$112,L372=PRINCIPAL!$I$112+PRINCIPAL!$I$112+PRINCIPAL!$I$112)),0,IF(AND(PRINCIPAL!$H$112&lt;&gt;"",L372=PRINCIPAL!$J$112),VLOOKUP($BB$360,'Banco de Dados'!$B$4:$J$50,8,FALSE)*PRINCIPAL!$H$112*(1-(PRINCIPAL!$K$112/100)),IF(AND(PRINCIPAL!$H$112&lt;&gt;"",L372=PRINCIPAL!$L$112),VLOOKUP($BB$360,'Banco de Dados'!$B$4:$J$50,8,FALSE)*PRINCIPAL!$H$112*(1-(PRINCIPAL!$M$112/100)),IF(AND(PRINCIPAL!$H$112&lt;&gt;"",L372=PRINCIPAL!$N$112),VLOOKUP($BB$360,'Banco de Dados'!$B$4:$J$50,8,FALSE)*PRINCIPAL!$H$112*(1-(PRINCIPAL!$O$112/100)),IF(PRINCIPAL!$H$112&lt;&gt;"",VLOOKUP($BB$360,'Banco de Dados'!$B$4:$J$50,8,FALSE)*PRINCIPAL!$H$112,IF(OR(L372=PRINCIPAL!$I$112,L372=PRINCIPAL!$I$112+PRINCIPAL!$I$112,L372=PRINCIPAL!$I$112+PRINCIPAL!$I$112+PRINCIPAL!$I$112),0,IF(L372=PRINCIPAL!$J$112,VLOOKUP($BB$360,'Banco de Dados'!$B$4:$J$50,6,FALSE)*(1-(PRINCIPAL!$K$112/100)),IF(L372=PRINCIPAL!$L$112,VLOOKUP($BB$360,'Banco de Dados'!$B$4:$J$50,6,FALSE)*(1-(PRINCIPAL!$M$112/100)),IF(L372=PRINCIPAL!$N$112,VLOOKUP($BB$360,'Banco de Dados'!$B$4:$J$50,6,FALSE)*(1-(PRINCIPAL!$O$112/100)),VLOOKUP($BB$360,'Banco de Dados'!$B$4:$J$50,6,FALSE)))))))))),"")</f>
        <v/>
      </c>
      <c r="BB372" s="29" t="str">
        <f>IFERROR(BA372*(IFERROR(VLOOKUP($BB$360,'Banco de Dados'!$B$4:$J$50,4,FALSE),"ERRO")),"")</f>
        <v/>
      </c>
      <c r="BC372" s="29" t="str">
        <f t="shared" si="252"/>
        <v/>
      </c>
      <c r="BD372" s="103" t="str">
        <f>IFERROR(BC372*(C372*(PRINCIPAL!$G$112/100))*0.47*(44/12),"")</f>
        <v/>
      </c>
      <c r="BE372" s="111" t="str">
        <f t="shared" si="231"/>
        <v/>
      </c>
      <c r="BF372" s="30" t="str">
        <f>IFERROR(IF(AND(PRINCIPAL!$H$113&lt;&gt;"",OR(L372=PRINCIPAL!$I$113,L372=PRINCIPAL!$I$113+PRINCIPAL!$I$113,L372=PRINCIPAL!$I$113+PRINCIPAL!$I$113+PRINCIPAL!$I$113)),0,IF(AND(PRINCIPAL!$H$113&lt;&gt;"",L372=PRINCIPAL!$J$113),VLOOKUP($BG$360,'Banco de Dados'!$B$4:$J$50,8,FALSE)*PRINCIPAL!$H$113*(1-(PRINCIPAL!$K$113/100)),IF(AND(PRINCIPAL!$H$113&lt;&gt;"",L372=PRINCIPAL!$L$113),VLOOKUP($BG$360,'Banco de Dados'!$B$4:$J$50,8,FALSE)*PRINCIPAL!$H$113*(1-(PRINCIPAL!$M$113/100)),IF(AND(PRINCIPAL!$H$113&lt;&gt;"",L372=PRINCIPAL!$N$113),VLOOKUP($BG$360,'Banco de Dados'!$B$4:$J$50,8,FALSE)*PRINCIPAL!$H$113*(1-(PRINCIPAL!$O$113/100)),IF(PRINCIPAL!$H$113&lt;&gt;"",VLOOKUP($BG$360,'Banco de Dados'!$B$4:$J$50,8,FALSE)*PRINCIPAL!$H$113,IF(OR(L372=PRINCIPAL!$I$113,L372=PRINCIPAL!$I$113+PRINCIPAL!$I$113,L372=PRINCIPAL!$I$113+PRINCIPAL!$I$113+PRINCIPAL!$I$113),0,IF(L372=PRINCIPAL!$J$113,VLOOKUP($BG$360,'Banco de Dados'!$B$4:$J$50,6,FALSE)*(1-(PRINCIPAL!$K$113/100)),IF(L372=PRINCIPAL!$L$113,VLOOKUP($BG$360,'Banco de Dados'!$B$4:$J$50,6,FALSE)*(1-(PRINCIPAL!$M$113/100)),IF(L372=PRINCIPAL!$N$113,VLOOKUP($BG$360,'Banco de Dados'!$B$4:$J$50,6,FALSE)*(1-(PRINCIPAL!$O$113/100)),VLOOKUP($BG$360,'Banco de Dados'!$B$4:$J$50,6,FALSE)))))))))),"")</f>
        <v/>
      </c>
      <c r="BG372" s="29" t="str">
        <f>IFERROR(BF372*(IFERROR(VLOOKUP($BG$360,'Banco de Dados'!$B$4:$J$50,4,FALSE),"ERRO")),"")</f>
        <v/>
      </c>
      <c r="BH372" s="29" t="str">
        <f t="shared" si="247"/>
        <v/>
      </c>
      <c r="BI372" s="103" t="str">
        <f>IFERROR(BH372*(C372*(PRINCIPAL!$G$113/100))*0.47*(44/12),"")</f>
        <v/>
      </c>
      <c r="BJ372" s="102" t="str">
        <f t="shared" si="232"/>
        <v/>
      </c>
    </row>
    <row r="373" spans="2:62" ht="12.75" customHeight="1" x14ac:dyDescent="0.3">
      <c r="B373" s="326">
        <f t="shared" si="233"/>
        <v>2031</v>
      </c>
      <c r="C373" s="340"/>
      <c r="D373" s="1"/>
      <c r="E373" s="116">
        <v>11</v>
      </c>
      <c r="F373" s="24" t="str">
        <f>IFERROR(VLOOKUP($G$360,'Banco de Dados'!$B$4:$J$50,6,FALSE),"")</f>
        <v/>
      </c>
      <c r="G373" s="25" t="str">
        <f>IFERROR(F373*(IFERROR(VLOOKUP($G$360,'Banco de Dados'!$B$4:$J$50,4,FALSE),"ERRO")),"")</f>
        <v/>
      </c>
      <c r="H373" s="25" t="str">
        <f t="shared" si="234"/>
        <v/>
      </c>
      <c r="I373" s="103" t="str">
        <f t="shared" si="235"/>
        <v/>
      </c>
      <c r="J373" s="117" t="str">
        <f t="shared" si="236"/>
        <v/>
      </c>
      <c r="K373" s="1"/>
      <c r="L373" s="91">
        <v>11</v>
      </c>
      <c r="M373" s="24" t="str">
        <f>IFERROR(IF(AND(PRINCIPAL!$H$104&lt;&gt;"",OR(L373=PRINCIPAL!$I$104,L373=PRINCIPAL!$I$104+PRINCIPAL!$I$104,L373=PRINCIPAL!$I$104+PRINCIPAL!$I$104+PRINCIPAL!$I$104)),0,IF(AND(PRINCIPAL!$H$104&lt;&gt;"",L373=PRINCIPAL!$J$104),VLOOKUP($N$360,'Banco de Dados'!$B$4:$J$50,8,FALSE)*PRINCIPAL!$H$104*(1-(PRINCIPAL!$K$104/100)),IF(AND(PRINCIPAL!$H$104&lt;&gt;"",L373=PRINCIPAL!$L$104),VLOOKUP($N$360,'Banco de Dados'!$B$4:$J$50,8,FALSE)*PRINCIPAL!$H$104*(1-(PRINCIPAL!$M$104/100)),IF(AND(PRINCIPAL!$H$104&lt;&gt;"",L373=PRINCIPAL!$N$104),VLOOKUP($N$360,'Banco de Dados'!$B$4:$J$50,8,FALSE)*PRINCIPAL!$H$104*(1-(PRINCIPAL!$O$104/100)),IF(PRINCIPAL!$H$104&lt;&gt;"",VLOOKUP($N$360,'Banco de Dados'!$B$4:$J$50,8,FALSE)*PRINCIPAL!$H$104,IF(OR(L373=PRINCIPAL!$I$104,L373=PRINCIPAL!$I$104+PRINCIPAL!$I$104,L373=PRINCIPAL!$I$104+PRINCIPAL!$I$104+PRINCIPAL!$I$104),0,IF(L373=PRINCIPAL!$J$104,VLOOKUP($N$360,'Banco de Dados'!$B$4:$J$50,6,FALSE)*(1-(PRINCIPAL!$K$104/100)),IF(L373=PRINCIPAL!$L$104,VLOOKUP($N$360,'Banco de Dados'!$B$4:$J$50,6,FALSE)*(1-(PRINCIPAL!$M$104/100)),IF(L373=PRINCIPAL!$N$104,VLOOKUP($N$360,'Banco de Dados'!$B$4:$J$50,6,FALSE)*(1-(PRINCIPAL!$O$104/100)),VLOOKUP($N$360,'Banco de Dados'!$B$4:$J$50,6,FALSE)))))))))),"")</f>
        <v/>
      </c>
      <c r="N373" s="25" t="str">
        <f>IFERROR(M373*(IFERROR(VLOOKUP($N$360,'Banco de Dados'!$B$4:$J$50,4,FALSE),"ERRO")),"")</f>
        <v/>
      </c>
      <c r="O373" s="25" t="str">
        <f t="shared" si="237"/>
        <v/>
      </c>
      <c r="P373" s="103" t="str">
        <f>IFERROR(O373*(C373*(PRINCIPAL!$G$104/100))*0.47*(44/12),"")</f>
        <v/>
      </c>
      <c r="Q373" s="107" t="str">
        <f t="shared" si="253"/>
        <v/>
      </c>
      <c r="R373" s="29" t="str">
        <f>IFERROR(IF(AND(PRINCIPAL!$H$105&lt;&gt;"",OR(L373=PRINCIPAL!$I$105,L373=PRINCIPAL!$I$105+PRINCIPAL!$I$105,L373=PRINCIPAL!$I$105+PRINCIPAL!$I$105+PRINCIPAL!$I$105)),0,IF(AND(PRINCIPAL!$H$105&lt;&gt;"",L373=PRINCIPAL!$J$105),VLOOKUP($S$360,'Banco de Dados'!$B$4:$J$50,8,FALSE)*PRINCIPAL!$H$105*(1-(PRINCIPAL!$K$105/100)),IF(AND(PRINCIPAL!$H$105&lt;&gt;"",L373=PRINCIPAL!$L$105),VLOOKUP($S$360,'Banco de Dados'!$B$4:$J$50,8,FALSE)*PRINCIPAL!$H$105*(1-(PRINCIPAL!$M$105/100)),IF(AND(PRINCIPAL!$H$105&lt;&gt;"",L373=PRINCIPAL!$N$105),VLOOKUP($S$360,'Banco de Dados'!$B$4:$J$50,8,FALSE)*PRINCIPAL!$H$105*(1-(PRINCIPAL!$O$105/100)),IF(PRINCIPAL!$H$105&lt;&gt;"",VLOOKUP($S$360,'Banco de Dados'!$B$4:$J$50,8,FALSE)*PRINCIPAL!$H$105,IF(OR(L373=PRINCIPAL!$I$105,L373=PRINCIPAL!$I$105+PRINCIPAL!$I$105,L373=PRINCIPAL!$I$105+PRINCIPAL!$I$105+PRINCIPAL!$I$105),0,IF(L373=PRINCIPAL!$J$105,VLOOKUP($S$360,'Banco de Dados'!$B$4:$J$50,6,FALSE)*(1-(PRINCIPAL!$K$105/100)),IF(L373=PRINCIPAL!$L$105,VLOOKUP($S$360,'Banco de Dados'!$B$4:$J$50,6,FALSE)*(1-(PRINCIPAL!$M$105/100)),IF(L373=PRINCIPAL!$N$105,VLOOKUP($S$360,'Banco de Dados'!$B$4:$J$50,6,FALSE)*(1-(PRINCIPAL!$O$105/100)),VLOOKUP($S$360,'Banco de Dados'!$B$4:$J$50,6,FALSE)))))))))),"")</f>
        <v/>
      </c>
      <c r="S373" s="29" t="str">
        <f>IFERROR(R373*(IFERROR(VLOOKUP($S$360,'Banco de Dados'!$B$4:$J$50,4,FALSE),"ERRO")),"")</f>
        <v/>
      </c>
      <c r="T373" s="29" t="str">
        <f t="shared" si="254"/>
        <v/>
      </c>
      <c r="U373" s="103" t="str">
        <f>IFERROR(T373*(C373*(PRINCIPAL!$G$105/100))*0.47*(44/12),"")</f>
        <v/>
      </c>
      <c r="V373" s="103" t="str">
        <f t="shared" si="230"/>
        <v/>
      </c>
      <c r="W373" s="30" t="str">
        <f>IFERROR(IF(AND(PRINCIPAL!$H$106&lt;&gt;"",OR(L373=PRINCIPAL!$I$106,L373=PRINCIPAL!$I$106+PRINCIPAL!$I$106,L373=PRINCIPAL!$I$106+PRINCIPAL!$I$106+PRINCIPAL!$I$106)),0,IF(AND(PRINCIPAL!$H$106&lt;&gt;"",L373=PRINCIPAL!$J$106),VLOOKUP($X$360,'Banco de Dados'!$B$4:$J$50,8,FALSE)*PRINCIPAL!$H$106*(1-(PRINCIPAL!$K$106/100)),IF(AND(PRINCIPAL!$H$106&lt;&gt;"",L373=PRINCIPAL!$L$106),VLOOKUP($X$360,'Banco de Dados'!$B$4:$J$50,8,FALSE)*PRINCIPAL!$H$106*(1-(PRINCIPAL!$M$106/100)),IF(AND(PRINCIPAL!$H$106&lt;&gt;"",L373=PRINCIPAL!$N$106),VLOOKUP($X$360,'Banco de Dados'!$B$4:$J$50,8,FALSE)*PRINCIPAL!$H$106*(1-(PRINCIPAL!$O$106/100)),IF(PRINCIPAL!$H$106&lt;&gt;"",VLOOKUP($X$360,'Banco de Dados'!$B$4:$J$50,8,FALSE)*PRINCIPAL!$H$106,IF(OR(L373=PRINCIPAL!$I$106,L373=PRINCIPAL!$I$106+PRINCIPAL!$I$106,L373=PRINCIPAL!$I$106+PRINCIPAL!$I$106+PRINCIPAL!$I$106),0,IF(L373=PRINCIPAL!$J$106,VLOOKUP($X$360,'Banco de Dados'!$B$4:$J$50,6,FALSE)*(1-(PRINCIPAL!$K$106/100)),IF(L373=PRINCIPAL!$L$106,VLOOKUP($X$360,'Banco de Dados'!$B$4:$J$50,6,FALSE)*(1-(PRINCIPAL!$M$106/100)),IF(L373=PRINCIPAL!$N$106,VLOOKUP($X$360,'Banco de Dados'!$B$4:$J$50,6,FALSE)*(1-(PRINCIPAL!$O$106/100)),VLOOKUP($X$360,'Banco de Dados'!$B$4:$J$50,6,FALSE)))))))))),"")</f>
        <v/>
      </c>
      <c r="X373" s="29" t="str">
        <f>IFERROR(W373*(IFERROR(VLOOKUP($X$360,'Banco de Dados'!$B$4:$J$50,4,FALSE),"ERRO")),"")</f>
        <v/>
      </c>
      <c r="Y373" s="29" t="str">
        <f t="shared" si="248"/>
        <v/>
      </c>
      <c r="Z373" s="103" t="str">
        <f>IFERROR(Y373*(C373*(PRINCIPAL!$G$106/100))*0.47*(44/12),"")</f>
        <v/>
      </c>
      <c r="AA373" s="111" t="str">
        <f t="shared" si="249"/>
        <v/>
      </c>
      <c r="AB373" s="30" t="str">
        <f>IFERROR(IF(AND(PRINCIPAL!$H$107&lt;&gt;"",OR(L373=PRINCIPAL!$I$107,L373=PRINCIPAL!$I$107+PRINCIPAL!$I$107,L373=PRINCIPAL!$I$107+PRINCIPAL!$I$107+PRINCIPAL!$I$107)),0,IF(AND(PRINCIPAL!$H$107&lt;&gt;"",L373=PRINCIPAL!$J$107),VLOOKUP($AC$360,'Banco de Dados'!$B$4:$J$50,8,FALSE)*PRINCIPAL!$H$107*(1-(PRINCIPAL!$K$107/100)),IF(AND(PRINCIPAL!$H$107&lt;&gt;"",L373=PRINCIPAL!$L$107),VLOOKUP($AC$360,'Banco de Dados'!$B$4:$J$50,8,FALSE)*PRINCIPAL!$H$107*(1-(PRINCIPAL!$M$107/100)),IF(AND(PRINCIPAL!$H$107&lt;&gt;"",L373=PRINCIPAL!$N$107),VLOOKUP($AC$360,'Banco de Dados'!$B$4:$J$50,8,FALSE)*PRINCIPAL!$H$107*(1-(PRINCIPAL!$O$107/100)),IF(PRINCIPAL!$H$107&lt;&gt;"",VLOOKUP($AC$360,'Banco de Dados'!$B$4:$J$50,8,FALSE)*PRINCIPAL!$H$107,IF(OR(L373=PRINCIPAL!$I$107,L373=PRINCIPAL!$I$107+PRINCIPAL!$I$107,L373=PRINCIPAL!$I$107+PRINCIPAL!$I$107+PRINCIPAL!$I$107),0,IF(L373=PRINCIPAL!$J$107,VLOOKUP($AC$360,'Banco de Dados'!$B$4:$J$50,6,FALSE)*(1-(PRINCIPAL!$K$107/100)),IF(L373=PRINCIPAL!$L$107,VLOOKUP($AC$360,'Banco de Dados'!$B$4:$J$50,6,FALSE)*(1-(PRINCIPAL!$M$107/100)),IF(L373=PRINCIPAL!$N$107,VLOOKUP($AC$360,'Banco de Dados'!$B$4:$J$50,6,FALSE)*(1-(PRINCIPAL!$O$107/100)),VLOOKUP($AC$360,'Banco de Dados'!$B$4:$J$50,6,FALSE)))))))))),"")</f>
        <v/>
      </c>
      <c r="AC373" s="29" t="str">
        <f>IFERROR(AB373*(IFERROR(VLOOKUP($AC$360,'Banco de Dados'!$B$4:$J$50,4,FALSE),"ERRO")),"")</f>
        <v/>
      </c>
      <c r="AD373" s="29" t="str">
        <f t="shared" si="239"/>
        <v/>
      </c>
      <c r="AE373" s="103" t="str">
        <f>IFERROR(AD373*(C373*(PRINCIPAL!$G$107/100))*0.47*(44/12),"")</f>
        <v/>
      </c>
      <c r="AF373" s="111" t="str">
        <f t="shared" si="240"/>
        <v/>
      </c>
      <c r="AG373" s="30" t="str">
        <f>IFERROR(IF(AND(PRINCIPAL!$H$108&lt;&gt;"",OR(L373=PRINCIPAL!$I$108,L373=PRINCIPAL!$I$108+PRINCIPAL!$I$108,L373=PRINCIPAL!$I$108+PRINCIPAL!$I$108+PRINCIPAL!$I$108)),0,IF(AND(PRINCIPAL!$H$108&lt;&gt;"",L373=PRINCIPAL!$J$108),VLOOKUP($AH$360,'Banco de Dados'!$B$4:$J$50,8,FALSE)*PRINCIPAL!$H$108*(1-(PRINCIPAL!$K$108/100)),IF(AND(PRINCIPAL!$H$108&lt;&gt;"",L373=PRINCIPAL!$L$108),VLOOKUP($AH$360,'Banco de Dados'!$B$4:$J$50,8,FALSE)*PRINCIPAL!$H$108*(1-(PRINCIPAL!$M$108/100)),IF(AND(PRINCIPAL!$H$108&lt;&gt;"",L373=PRINCIPAL!$N$108),VLOOKUP($AH$360,'Banco de Dados'!$B$4:$J$50,8,FALSE)*PRINCIPAL!$H$108*(1-(PRINCIPAL!$O$108/100)),IF(PRINCIPAL!$H$108&lt;&gt;"",VLOOKUP($AH$360,'Banco de Dados'!$B$4:$J$50,8,FALSE)*PRINCIPAL!$H$108,IF(OR(L373=PRINCIPAL!$I$108,L373=PRINCIPAL!$I$108+PRINCIPAL!$I$108,L373=PRINCIPAL!$I$108+PRINCIPAL!$I$108+PRINCIPAL!$I$108),0,IF(L373=PRINCIPAL!$J$108,VLOOKUP($AH$360,'Banco de Dados'!$B$4:$J$50,6,FALSE)*(1-(PRINCIPAL!$K$108/100)),IF(L373=PRINCIPAL!$L$108,VLOOKUP($AH$360,'Banco de Dados'!$B$4:$J$50,6,FALSE)*(1-(PRINCIPAL!$M$108/100)),IF(L373=PRINCIPAL!$N$108,VLOOKUP($AH$360,'Banco de Dados'!$B$4:$J$50,6,FALSE)*(1-(PRINCIPAL!$O$108/100)),VLOOKUP($AH$360,'Banco de Dados'!$B$4:$J$50,6,FALSE)))))))))),"")</f>
        <v/>
      </c>
      <c r="AH373" s="29" t="str">
        <f>IFERROR(AG373*(IFERROR(VLOOKUP($AH$360,'Banco de Dados'!$B$4:$J$50,4,FALSE),"ERRO")),"")</f>
        <v/>
      </c>
      <c r="AI373" s="29" t="str">
        <f t="shared" si="241"/>
        <v/>
      </c>
      <c r="AJ373" s="103" t="str">
        <f>IFERROR(AI373*(C373*(PRINCIPAL!$G$108/100))*0.47*(44/12),"")</f>
        <v/>
      </c>
      <c r="AK373" s="111" t="str">
        <f t="shared" si="250"/>
        <v/>
      </c>
      <c r="AL373" s="30" t="str">
        <f>IFERROR(IF(AND(PRINCIPAL!$H$109&lt;&gt;"",OR(L373=PRINCIPAL!$I$109,L373=PRINCIPAL!$I$109+PRINCIPAL!$I$109,L373=PRINCIPAL!$I$109+PRINCIPAL!$I$109+PRINCIPAL!$I$109)),0,IF(AND(PRINCIPAL!$H$109&lt;&gt;"",L373=PRINCIPAL!$J$109),VLOOKUP($AM$360,'Banco de Dados'!$B$4:$J$50,8,FALSE)*PRINCIPAL!$H$109*(1-(PRINCIPAL!$K$109/100)),IF(AND(PRINCIPAL!$H$109&lt;&gt;"",L373=PRINCIPAL!$L$109),VLOOKUP($AM$360,'Banco de Dados'!$B$4:$J$50,8,FALSE)*PRINCIPAL!$H$109*(1-(PRINCIPAL!$M$109/100)),IF(AND(PRINCIPAL!$H$109&lt;&gt;"",L373=PRINCIPAL!$N$109),VLOOKUP($AM$360,'Banco de Dados'!$B$4:$J$50,8,FALSE)*PRINCIPAL!$H$109*(1-(PRINCIPAL!$O$109/100)),IF(PRINCIPAL!$H$109&lt;&gt;"",VLOOKUP($AM$360,'Banco de Dados'!$B$4:$J$50,8,FALSE)*PRINCIPAL!$H$109,IF(OR(L373=PRINCIPAL!$I$109,L373=PRINCIPAL!$I$109+PRINCIPAL!$I$109,L373=PRINCIPAL!$I$109+PRINCIPAL!$I$109+PRINCIPAL!$I$109),0,IF(L373=PRINCIPAL!$J$109,VLOOKUP($AM$360,'Banco de Dados'!$B$4:$J$50,6,FALSE)*(1-(PRINCIPAL!$K$109/100)),IF(L373=PRINCIPAL!$L$109,VLOOKUP($AM$360,'Banco de Dados'!$B$4:$J$50,6,FALSE)*(1-(PRINCIPAL!$M$109/100)),IF(L373=PRINCIPAL!$N$109,VLOOKUP($AM$360,'Banco de Dados'!$B$4:$J$50,6,FALSE)*(1-(PRINCIPAL!$O$109/100)),VLOOKUP($AM$360,'Banco de Dados'!$B$4:$J$50,6,FALSE)))))))))),"")</f>
        <v/>
      </c>
      <c r="AM373" s="29" t="str">
        <f>IFERROR(AL373*(IFERROR(VLOOKUP($AM$360,'Banco de Dados'!$B$4:$J$50,4,FALSE),"ERRO")),"")</f>
        <v/>
      </c>
      <c r="AN373" s="29" t="str">
        <f t="shared" si="242"/>
        <v/>
      </c>
      <c r="AO373" s="103" t="str">
        <f>IFERROR(AN373*(C373*(PRINCIPAL!$G$109/100))*0.47*(44/12),"")</f>
        <v/>
      </c>
      <c r="AP373" s="111" t="str">
        <f t="shared" si="243"/>
        <v/>
      </c>
      <c r="AQ373" s="30" t="str">
        <f>IFERROR(IF(AND(PRINCIPAL!$H$110&lt;&gt;"",OR(L373=PRINCIPAL!$I$110,L373=PRINCIPAL!$I$110+PRINCIPAL!$I$110,L373=PRINCIPAL!$I$110+PRINCIPAL!$I$110+PRINCIPAL!$I$110)),0,IF(AND(PRINCIPAL!$H$110&lt;&gt;"",L373=PRINCIPAL!$J$110),VLOOKUP($AR$360,'Banco de Dados'!$B$4:$J$50,8,FALSE)*PRINCIPAL!$H$110*(1-(PRINCIPAL!$K$110/100)),IF(AND(PRINCIPAL!$H$110&lt;&gt;"",L373=PRINCIPAL!$L$110),VLOOKUP($AR$360,'Banco de Dados'!$B$4:$J$50,8,FALSE)*PRINCIPAL!$H$110*(1-(PRINCIPAL!$M$110/100)),IF(AND(PRINCIPAL!$H$110&lt;&gt;"",L373=PRINCIPAL!$N$110),VLOOKUP($AR$360,'Banco de Dados'!$B$4:$J$50,8,FALSE)*PRINCIPAL!$H$110*(1-(PRINCIPAL!$O$110/100)),IF(PRINCIPAL!$H$110&lt;&gt;"",VLOOKUP($AR$360,'Banco de Dados'!$B$4:$J$50,8,FALSE)*PRINCIPAL!$H$110,IF(OR(L373=PRINCIPAL!$I$110,L373=PRINCIPAL!$I$110+PRINCIPAL!$I$110,L373=PRINCIPAL!$I$110+PRINCIPAL!$I$110+PRINCIPAL!$I$110),0,IF(L373=PRINCIPAL!$J$110,VLOOKUP($AR$360,'Banco de Dados'!$B$4:$J$50,6,FALSE)*(1-(PRINCIPAL!$K$110/100)),IF(L373=PRINCIPAL!$L$110,VLOOKUP($AR$360,'Banco de Dados'!$B$4:$J$50,6,FALSE)*(1-(PRINCIPAL!$M$110/100)),IF(L373=PRINCIPAL!$N$110,VLOOKUP($AR$360,'Banco de Dados'!$B$4:$J$50,6,FALSE)*(1-(PRINCIPAL!$O$110/100)),VLOOKUP($AR$360,'Banco de Dados'!$B$4:$J$50,6,FALSE)))))))))),"")</f>
        <v/>
      </c>
      <c r="AR373" s="29" t="str">
        <f>IFERROR(AQ373*(IFERROR(VLOOKUP($AR$360,'Banco de Dados'!$B$4:$J$50,4,FALSE),"ERRO")),"")</f>
        <v/>
      </c>
      <c r="AS373" s="29" t="str">
        <f t="shared" si="244"/>
        <v/>
      </c>
      <c r="AT373" s="103" t="str">
        <f>IFERROR(AS373*(C373*(PRINCIPAL!$G$110/100))*0.47*(44/12),"")</f>
        <v/>
      </c>
      <c r="AU373" s="111" t="str">
        <f t="shared" si="245"/>
        <v/>
      </c>
      <c r="AV373" s="30" t="str">
        <f>IFERROR(IF(AND(PRINCIPAL!$H$111&lt;&gt;"",OR(L373=PRINCIPAL!$I$111,L373=PRINCIPAL!$I$111+PRINCIPAL!$I$111,L373=PRINCIPAL!$I$111+PRINCIPAL!$I$111+PRINCIPAL!$I$111)),0,IF(AND(PRINCIPAL!$H$111&lt;&gt;"",L373=PRINCIPAL!$J$111),VLOOKUP($AW$360,'Banco de Dados'!$B$4:$J$50,8,FALSE)*PRINCIPAL!$H$111*(1-(PRINCIPAL!$K$111/100)),IF(AND(PRINCIPAL!$H$111&lt;&gt;"",L373=PRINCIPAL!$L$111),VLOOKUP($AW$360,'Banco de Dados'!$B$4:$J$50,8,FALSE)*PRINCIPAL!$H$111*(1-(PRINCIPAL!$M$111/100)),IF(AND(PRINCIPAL!$H$111&lt;&gt;"",L373=PRINCIPAL!$N$111),VLOOKUP($AW$360,'Banco de Dados'!$B$4:$J$50,8,FALSE)*PRINCIPAL!$H$111*(1-(PRINCIPAL!$O$111/100)),IF(PRINCIPAL!$H$111&lt;&gt;"",VLOOKUP($AW$360,'Banco de Dados'!$B$4:$J$50,8,FALSE)*PRINCIPAL!$H$111,IF(OR(L373=PRINCIPAL!$I$111,L373=PRINCIPAL!$I$111+PRINCIPAL!$I$111,L373=PRINCIPAL!$I$111+PRINCIPAL!$I$111+PRINCIPAL!$I$111),0,IF(L373=PRINCIPAL!$J$111,VLOOKUP($AW$360,'Banco de Dados'!$B$4:$J$50,6,FALSE)*(1-(PRINCIPAL!$K$111/100)),IF(L373=PRINCIPAL!$L$111,VLOOKUP($AW$360,'Banco de Dados'!$B$4:$J$50,6,FALSE)*(1-(PRINCIPAL!$M$111/100)),IF(L373=PRINCIPAL!$N$111,VLOOKUP($AW$360,'Banco de Dados'!$B$4:$J$50,6,FALSE)*(1-(PRINCIPAL!$O$111/100)),VLOOKUP($AW$360,'Banco de Dados'!$B$4:$J$50,6,FALSE)))))))))),"")</f>
        <v/>
      </c>
      <c r="AW373" s="29" t="str">
        <f>IFERROR(AV373*(IFERROR(VLOOKUP($AW$360,'Banco de Dados'!$B$4:$J$50,4,FALSE),"ERRO")),"")</f>
        <v/>
      </c>
      <c r="AX373" s="29" t="str">
        <f t="shared" si="246"/>
        <v/>
      </c>
      <c r="AY373" s="103" t="str">
        <f>IFERROR(AX373*(C373*(PRINCIPAL!$G$111/100))*0.47*(44/12),"")</f>
        <v/>
      </c>
      <c r="AZ373" s="111" t="str">
        <f t="shared" si="251"/>
        <v/>
      </c>
      <c r="BA373" s="30" t="str">
        <f>IFERROR(IF(AND(PRINCIPAL!$H$112&lt;&gt;"",OR(L373=PRINCIPAL!$I$112,L373=PRINCIPAL!$I$112+PRINCIPAL!$I$112,L373=PRINCIPAL!$I$112+PRINCIPAL!$I$112+PRINCIPAL!$I$112)),0,IF(AND(PRINCIPAL!$H$112&lt;&gt;"",L373=PRINCIPAL!$J$112),VLOOKUP($BB$360,'Banco de Dados'!$B$4:$J$50,8,FALSE)*PRINCIPAL!$H$112*(1-(PRINCIPAL!$K$112/100)),IF(AND(PRINCIPAL!$H$112&lt;&gt;"",L373=PRINCIPAL!$L$112),VLOOKUP($BB$360,'Banco de Dados'!$B$4:$J$50,8,FALSE)*PRINCIPAL!$H$112*(1-(PRINCIPAL!$M$112/100)),IF(AND(PRINCIPAL!$H$112&lt;&gt;"",L373=PRINCIPAL!$N$112),VLOOKUP($BB$360,'Banco de Dados'!$B$4:$J$50,8,FALSE)*PRINCIPAL!$H$112*(1-(PRINCIPAL!$O$112/100)),IF(PRINCIPAL!$H$112&lt;&gt;"",VLOOKUP($BB$360,'Banco de Dados'!$B$4:$J$50,8,FALSE)*PRINCIPAL!$H$112,IF(OR(L373=PRINCIPAL!$I$112,L373=PRINCIPAL!$I$112+PRINCIPAL!$I$112,L373=PRINCIPAL!$I$112+PRINCIPAL!$I$112+PRINCIPAL!$I$112),0,IF(L373=PRINCIPAL!$J$112,VLOOKUP($BB$360,'Banco de Dados'!$B$4:$J$50,6,FALSE)*(1-(PRINCIPAL!$K$112/100)),IF(L373=PRINCIPAL!$L$112,VLOOKUP($BB$360,'Banco de Dados'!$B$4:$J$50,6,FALSE)*(1-(PRINCIPAL!$M$112/100)),IF(L373=PRINCIPAL!$N$112,VLOOKUP($BB$360,'Banco de Dados'!$B$4:$J$50,6,FALSE)*(1-(PRINCIPAL!$O$112/100)),VLOOKUP($BB$360,'Banco de Dados'!$B$4:$J$50,6,FALSE)))))))))),"")</f>
        <v/>
      </c>
      <c r="BB373" s="29" t="str">
        <f>IFERROR(BA373*(IFERROR(VLOOKUP($BB$360,'Banco de Dados'!$B$4:$J$50,4,FALSE),"ERRO")),"")</f>
        <v/>
      </c>
      <c r="BC373" s="29" t="str">
        <f t="shared" si="252"/>
        <v/>
      </c>
      <c r="BD373" s="103" t="str">
        <f>IFERROR(BC373*(C373*(PRINCIPAL!$G$112/100))*0.47*(44/12),"")</f>
        <v/>
      </c>
      <c r="BE373" s="111" t="str">
        <f t="shared" si="231"/>
        <v/>
      </c>
      <c r="BF373" s="30" t="str">
        <f>IFERROR(IF(AND(PRINCIPAL!$H$113&lt;&gt;"",OR(L373=PRINCIPAL!$I$113,L373=PRINCIPAL!$I$113+PRINCIPAL!$I$113,L373=PRINCIPAL!$I$113+PRINCIPAL!$I$113+PRINCIPAL!$I$113)),0,IF(AND(PRINCIPAL!$H$113&lt;&gt;"",L373=PRINCIPAL!$J$113),VLOOKUP($BG$360,'Banco de Dados'!$B$4:$J$50,8,FALSE)*PRINCIPAL!$H$113*(1-(PRINCIPAL!$K$113/100)),IF(AND(PRINCIPAL!$H$113&lt;&gt;"",L373=PRINCIPAL!$L$113),VLOOKUP($BG$360,'Banco de Dados'!$B$4:$J$50,8,FALSE)*PRINCIPAL!$H$113*(1-(PRINCIPAL!$M$113/100)),IF(AND(PRINCIPAL!$H$113&lt;&gt;"",L373=PRINCIPAL!$N$113),VLOOKUP($BG$360,'Banco de Dados'!$B$4:$J$50,8,FALSE)*PRINCIPAL!$H$113*(1-(PRINCIPAL!$O$113/100)),IF(PRINCIPAL!$H$113&lt;&gt;"",VLOOKUP($BG$360,'Banco de Dados'!$B$4:$J$50,8,FALSE)*PRINCIPAL!$H$113,IF(OR(L373=PRINCIPAL!$I$113,L373=PRINCIPAL!$I$113+PRINCIPAL!$I$113,L373=PRINCIPAL!$I$113+PRINCIPAL!$I$113+PRINCIPAL!$I$113),0,IF(L373=PRINCIPAL!$J$113,VLOOKUP($BG$360,'Banco de Dados'!$B$4:$J$50,6,FALSE)*(1-(PRINCIPAL!$K$113/100)),IF(L373=PRINCIPAL!$L$113,VLOOKUP($BG$360,'Banco de Dados'!$B$4:$J$50,6,FALSE)*(1-(PRINCIPAL!$M$113/100)),IF(L373=PRINCIPAL!$N$113,VLOOKUP($BG$360,'Banco de Dados'!$B$4:$J$50,6,FALSE)*(1-(PRINCIPAL!$O$113/100)),VLOOKUP($BG$360,'Banco de Dados'!$B$4:$J$50,6,FALSE)))))))))),"")</f>
        <v/>
      </c>
      <c r="BG373" s="29" t="str">
        <f>IFERROR(BF373*(IFERROR(VLOOKUP($BG$360,'Banco de Dados'!$B$4:$J$50,4,FALSE),"ERRO")),"")</f>
        <v/>
      </c>
      <c r="BH373" s="29" t="str">
        <f t="shared" si="247"/>
        <v/>
      </c>
      <c r="BI373" s="103" t="str">
        <f>IFERROR(BH373*(C373*(PRINCIPAL!$G$113/100))*0.47*(44/12),"")</f>
        <v/>
      </c>
      <c r="BJ373" s="102" t="str">
        <f t="shared" si="232"/>
        <v/>
      </c>
    </row>
    <row r="374" spans="2:62" ht="12.75" customHeight="1" x14ac:dyDescent="0.3">
      <c r="B374" s="326">
        <f t="shared" si="233"/>
        <v>2032</v>
      </c>
      <c r="C374" s="340"/>
      <c r="D374" s="1"/>
      <c r="E374" s="116">
        <v>12</v>
      </c>
      <c r="F374" s="24" t="str">
        <f>IFERROR(VLOOKUP($G$360,'Banco de Dados'!$B$4:$J$50,6,FALSE),"")</f>
        <v/>
      </c>
      <c r="G374" s="25" t="str">
        <f>IFERROR(F374*(IFERROR(VLOOKUP($G$360,'Banco de Dados'!$B$4:$J$50,4,FALSE),"ERRO")),"")</f>
        <v/>
      </c>
      <c r="H374" s="25" t="str">
        <f t="shared" si="234"/>
        <v/>
      </c>
      <c r="I374" s="103" t="str">
        <f t="shared" si="235"/>
        <v/>
      </c>
      <c r="J374" s="117" t="str">
        <f t="shared" si="236"/>
        <v/>
      </c>
      <c r="K374" s="1"/>
      <c r="L374" s="91">
        <v>12</v>
      </c>
      <c r="M374" s="24" t="str">
        <f>IFERROR(IF(AND(PRINCIPAL!$H$104&lt;&gt;"",OR(L374=PRINCIPAL!$I$104,L374=PRINCIPAL!$I$104+PRINCIPAL!$I$104,L374=PRINCIPAL!$I$104+PRINCIPAL!$I$104+PRINCIPAL!$I$104)),0,IF(AND(PRINCIPAL!$H$104&lt;&gt;"",L374=PRINCIPAL!$J$104),VLOOKUP($N$360,'Banco de Dados'!$B$4:$J$50,8,FALSE)*PRINCIPAL!$H$104*(1-(PRINCIPAL!$K$104/100)),IF(AND(PRINCIPAL!$H$104&lt;&gt;"",L374=PRINCIPAL!$L$104),VLOOKUP($N$360,'Banco de Dados'!$B$4:$J$50,8,FALSE)*PRINCIPAL!$H$104*(1-(PRINCIPAL!$M$104/100)),IF(AND(PRINCIPAL!$H$104&lt;&gt;"",L374=PRINCIPAL!$N$104),VLOOKUP($N$360,'Banco de Dados'!$B$4:$J$50,8,FALSE)*PRINCIPAL!$H$104*(1-(PRINCIPAL!$O$104/100)),IF(PRINCIPAL!$H$104&lt;&gt;"",VLOOKUP($N$360,'Banco de Dados'!$B$4:$J$50,8,FALSE)*PRINCIPAL!$H$104,IF(OR(L374=PRINCIPAL!$I$104,L374=PRINCIPAL!$I$104+PRINCIPAL!$I$104,L374=PRINCIPAL!$I$104+PRINCIPAL!$I$104+PRINCIPAL!$I$104),0,IF(L374=PRINCIPAL!$J$104,VLOOKUP($N$360,'Banco de Dados'!$B$4:$J$50,6,FALSE)*(1-(PRINCIPAL!$K$104/100)),IF(L374=PRINCIPAL!$L$104,VLOOKUP($N$360,'Banco de Dados'!$B$4:$J$50,6,FALSE)*(1-(PRINCIPAL!$M$104/100)),IF(L374=PRINCIPAL!$N$104,VLOOKUP($N$360,'Banco de Dados'!$B$4:$J$50,6,FALSE)*(1-(PRINCIPAL!$O$104/100)),VLOOKUP($N$360,'Banco de Dados'!$B$4:$J$50,6,FALSE)))))))))),"")</f>
        <v/>
      </c>
      <c r="N374" s="25" t="str">
        <f>IFERROR(M374*(IFERROR(VLOOKUP($N$360,'Banco de Dados'!$B$4:$J$50,4,FALSE),"ERRO")),"")</f>
        <v/>
      </c>
      <c r="O374" s="25" t="str">
        <f t="shared" si="237"/>
        <v/>
      </c>
      <c r="P374" s="103" t="str">
        <f>IFERROR(O374*(C374*(PRINCIPAL!$G$104/100))*0.47*(44/12),"")</f>
        <v/>
      </c>
      <c r="Q374" s="107" t="str">
        <f t="shared" si="253"/>
        <v/>
      </c>
      <c r="R374" s="29" t="str">
        <f>IFERROR(IF(AND(PRINCIPAL!$H$105&lt;&gt;"",OR(L374=PRINCIPAL!$I$105,L374=PRINCIPAL!$I$105+PRINCIPAL!$I$105,L374=PRINCIPAL!$I$105+PRINCIPAL!$I$105+PRINCIPAL!$I$105)),0,IF(AND(PRINCIPAL!$H$105&lt;&gt;"",L374=PRINCIPAL!$J$105),VLOOKUP($S$360,'Banco de Dados'!$B$4:$J$50,8,FALSE)*PRINCIPAL!$H$105*(1-(PRINCIPAL!$K$105/100)),IF(AND(PRINCIPAL!$H$105&lt;&gt;"",L374=PRINCIPAL!$L$105),VLOOKUP($S$360,'Banco de Dados'!$B$4:$J$50,8,FALSE)*PRINCIPAL!$H$105*(1-(PRINCIPAL!$M$105/100)),IF(AND(PRINCIPAL!$H$105&lt;&gt;"",L374=PRINCIPAL!$N$105),VLOOKUP($S$360,'Banco de Dados'!$B$4:$J$50,8,FALSE)*PRINCIPAL!$H$105*(1-(PRINCIPAL!$O$105/100)),IF(PRINCIPAL!$H$105&lt;&gt;"",VLOOKUP($S$360,'Banco de Dados'!$B$4:$J$50,8,FALSE)*PRINCIPAL!$H$105,IF(OR(L374=PRINCIPAL!$I$105,L374=PRINCIPAL!$I$105+PRINCIPAL!$I$105,L374=PRINCIPAL!$I$105+PRINCIPAL!$I$105+PRINCIPAL!$I$105),0,IF(L374=PRINCIPAL!$J$105,VLOOKUP($S$360,'Banco de Dados'!$B$4:$J$50,6,FALSE)*(1-(PRINCIPAL!$K$105/100)),IF(L374=PRINCIPAL!$L$105,VLOOKUP($S$360,'Banco de Dados'!$B$4:$J$50,6,FALSE)*(1-(PRINCIPAL!$M$105/100)),IF(L374=PRINCIPAL!$N$105,VLOOKUP($S$360,'Banco de Dados'!$B$4:$J$50,6,FALSE)*(1-(PRINCIPAL!$O$105/100)),VLOOKUP($S$360,'Banco de Dados'!$B$4:$J$50,6,FALSE)))))))))),"")</f>
        <v/>
      </c>
      <c r="S374" s="29" t="str">
        <f>IFERROR(R374*(IFERROR(VLOOKUP($S$360,'Banco de Dados'!$B$4:$J$50,4,FALSE),"ERRO")),"")</f>
        <v/>
      </c>
      <c r="T374" s="29" t="str">
        <f t="shared" si="254"/>
        <v/>
      </c>
      <c r="U374" s="103" t="str">
        <f>IFERROR(T374*(C374*(PRINCIPAL!$G$105/100))*0.47*(44/12),"")</f>
        <v/>
      </c>
      <c r="V374" s="103" t="str">
        <f t="shared" si="230"/>
        <v/>
      </c>
      <c r="W374" s="30" t="str">
        <f>IFERROR(IF(AND(PRINCIPAL!$H$106&lt;&gt;"",OR(L374=PRINCIPAL!$I$106,L374=PRINCIPAL!$I$106+PRINCIPAL!$I$106,L374=PRINCIPAL!$I$106+PRINCIPAL!$I$106+PRINCIPAL!$I$106)),0,IF(AND(PRINCIPAL!$H$106&lt;&gt;"",L374=PRINCIPAL!$J$106),VLOOKUP($X$360,'Banco de Dados'!$B$4:$J$50,8,FALSE)*PRINCIPAL!$H$106*(1-(PRINCIPAL!$K$106/100)),IF(AND(PRINCIPAL!$H$106&lt;&gt;"",L374=PRINCIPAL!$L$106),VLOOKUP($X$360,'Banco de Dados'!$B$4:$J$50,8,FALSE)*PRINCIPAL!$H$106*(1-(PRINCIPAL!$M$106/100)),IF(AND(PRINCIPAL!$H$106&lt;&gt;"",L374=PRINCIPAL!$N$106),VLOOKUP($X$360,'Banco de Dados'!$B$4:$J$50,8,FALSE)*PRINCIPAL!$H$106*(1-(PRINCIPAL!$O$106/100)),IF(PRINCIPAL!$H$106&lt;&gt;"",VLOOKUP($X$360,'Banco de Dados'!$B$4:$J$50,8,FALSE)*PRINCIPAL!$H$106,IF(OR(L374=PRINCIPAL!$I$106,L374=PRINCIPAL!$I$106+PRINCIPAL!$I$106,L374=PRINCIPAL!$I$106+PRINCIPAL!$I$106+PRINCIPAL!$I$106),0,IF(L374=PRINCIPAL!$J$106,VLOOKUP($X$360,'Banco de Dados'!$B$4:$J$50,6,FALSE)*(1-(PRINCIPAL!$K$106/100)),IF(L374=PRINCIPAL!$L$106,VLOOKUP($X$360,'Banco de Dados'!$B$4:$J$50,6,FALSE)*(1-(PRINCIPAL!$M$106/100)),IF(L374=PRINCIPAL!$N$106,VLOOKUP($X$360,'Banco de Dados'!$B$4:$J$50,6,FALSE)*(1-(PRINCIPAL!$O$106/100)),VLOOKUP($X$360,'Banco de Dados'!$B$4:$J$50,6,FALSE)))))))))),"")</f>
        <v/>
      </c>
      <c r="X374" s="29" t="str">
        <f>IFERROR(W374*(IFERROR(VLOOKUP($X$360,'Banco de Dados'!$B$4:$J$50,4,FALSE),"ERRO")),"")</f>
        <v/>
      </c>
      <c r="Y374" s="29" t="str">
        <f t="shared" si="248"/>
        <v/>
      </c>
      <c r="Z374" s="103" t="str">
        <f>IFERROR(Y374*(C374*(PRINCIPAL!$G$106/100))*0.47*(44/12),"")</f>
        <v/>
      </c>
      <c r="AA374" s="111" t="str">
        <f t="shared" si="249"/>
        <v/>
      </c>
      <c r="AB374" s="30" t="str">
        <f>IFERROR(IF(AND(PRINCIPAL!$H$107&lt;&gt;"",OR(L374=PRINCIPAL!$I$107,L374=PRINCIPAL!$I$107+PRINCIPAL!$I$107,L374=PRINCIPAL!$I$107+PRINCIPAL!$I$107+PRINCIPAL!$I$107)),0,IF(AND(PRINCIPAL!$H$107&lt;&gt;"",L374=PRINCIPAL!$J$107),VLOOKUP($AC$360,'Banco de Dados'!$B$4:$J$50,8,FALSE)*PRINCIPAL!$H$107*(1-(PRINCIPAL!$K$107/100)),IF(AND(PRINCIPAL!$H$107&lt;&gt;"",L374=PRINCIPAL!$L$107),VLOOKUP($AC$360,'Banco de Dados'!$B$4:$J$50,8,FALSE)*PRINCIPAL!$H$107*(1-(PRINCIPAL!$M$107/100)),IF(AND(PRINCIPAL!$H$107&lt;&gt;"",L374=PRINCIPAL!$N$107),VLOOKUP($AC$360,'Banco de Dados'!$B$4:$J$50,8,FALSE)*PRINCIPAL!$H$107*(1-(PRINCIPAL!$O$107/100)),IF(PRINCIPAL!$H$107&lt;&gt;"",VLOOKUP($AC$360,'Banco de Dados'!$B$4:$J$50,8,FALSE)*PRINCIPAL!$H$107,IF(OR(L374=PRINCIPAL!$I$107,L374=PRINCIPAL!$I$107+PRINCIPAL!$I$107,L374=PRINCIPAL!$I$107+PRINCIPAL!$I$107+PRINCIPAL!$I$107),0,IF(L374=PRINCIPAL!$J$107,VLOOKUP($AC$360,'Banco de Dados'!$B$4:$J$50,6,FALSE)*(1-(PRINCIPAL!$K$107/100)),IF(L374=PRINCIPAL!$L$107,VLOOKUP($AC$360,'Banco de Dados'!$B$4:$J$50,6,FALSE)*(1-(PRINCIPAL!$M$107/100)),IF(L374=PRINCIPAL!$N$107,VLOOKUP($AC$360,'Banco de Dados'!$B$4:$J$50,6,FALSE)*(1-(PRINCIPAL!$O$107/100)),VLOOKUP($AC$360,'Banco de Dados'!$B$4:$J$50,6,FALSE)))))))))),"")</f>
        <v/>
      </c>
      <c r="AC374" s="29" t="str">
        <f>IFERROR(AB374*(IFERROR(VLOOKUP($AC$360,'Banco de Dados'!$B$4:$J$50,4,FALSE),"ERRO")),"")</f>
        <v/>
      </c>
      <c r="AD374" s="29" t="str">
        <f t="shared" si="239"/>
        <v/>
      </c>
      <c r="AE374" s="103" t="str">
        <f>IFERROR(AD374*(C374*(PRINCIPAL!$G$107/100))*0.47*(44/12),"")</f>
        <v/>
      </c>
      <c r="AF374" s="111" t="str">
        <f t="shared" si="240"/>
        <v/>
      </c>
      <c r="AG374" s="30" t="str">
        <f>IFERROR(IF(AND(PRINCIPAL!$H$108&lt;&gt;"",OR(L374=PRINCIPAL!$I$108,L374=PRINCIPAL!$I$108+PRINCIPAL!$I$108,L374=PRINCIPAL!$I$108+PRINCIPAL!$I$108+PRINCIPAL!$I$108)),0,IF(AND(PRINCIPAL!$H$108&lt;&gt;"",L374=PRINCIPAL!$J$108),VLOOKUP($AH$360,'Banco de Dados'!$B$4:$J$50,8,FALSE)*PRINCIPAL!$H$108*(1-(PRINCIPAL!$K$108/100)),IF(AND(PRINCIPAL!$H$108&lt;&gt;"",L374=PRINCIPAL!$L$108),VLOOKUP($AH$360,'Banco de Dados'!$B$4:$J$50,8,FALSE)*PRINCIPAL!$H$108*(1-(PRINCIPAL!$M$108/100)),IF(AND(PRINCIPAL!$H$108&lt;&gt;"",L374=PRINCIPAL!$N$108),VLOOKUP($AH$360,'Banco de Dados'!$B$4:$J$50,8,FALSE)*PRINCIPAL!$H$108*(1-(PRINCIPAL!$O$108/100)),IF(PRINCIPAL!$H$108&lt;&gt;"",VLOOKUP($AH$360,'Banco de Dados'!$B$4:$J$50,8,FALSE)*PRINCIPAL!$H$108,IF(OR(L374=PRINCIPAL!$I$108,L374=PRINCIPAL!$I$108+PRINCIPAL!$I$108,L374=PRINCIPAL!$I$108+PRINCIPAL!$I$108+PRINCIPAL!$I$108),0,IF(L374=PRINCIPAL!$J$108,VLOOKUP($AH$360,'Banco de Dados'!$B$4:$J$50,6,FALSE)*(1-(PRINCIPAL!$K$108/100)),IF(L374=PRINCIPAL!$L$108,VLOOKUP($AH$360,'Banco de Dados'!$B$4:$J$50,6,FALSE)*(1-(PRINCIPAL!$M$108/100)),IF(L374=PRINCIPAL!$N$108,VLOOKUP($AH$360,'Banco de Dados'!$B$4:$J$50,6,FALSE)*(1-(PRINCIPAL!$O$108/100)),VLOOKUP($AH$360,'Banco de Dados'!$B$4:$J$50,6,FALSE)))))))))),"")</f>
        <v/>
      </c>
      <c r="AH374" s="29" t="str">
        <f>IFERROR(AG374*(IFERROR(VLOOKUP($AH$360,'Banco de Dados'!$B$4:$J$50,4,FALSE),"ERRO")),"")</f>
        <v/>
      </c>
      <c r="AI374" s="29" t="str">
        <f t="shared" si="241"/>
        <v/>
      </c>
      <c r="AJ374" s="103" t="str">
        <f>IFERROR(AI374*(C374*(PRINCIPAL!$G$108/100))*0.47*(44/12),"")</f>
        <v/>
      </c>
      <c r="AK374" s="111" t="str">
        <f t="shared" si="250"/>
        <v/>
      </c>
      <c r="AL374" s="30" t="str">
        <f>IFERROR(IF(AND(PRINCIPAL!$H$109&lt;&gt;"",OR(L374=PRINCIPAL!$I$109,L374=PRINCIPAL!$I$109+PRINCIPAL!$I$109,L374=PRINCIPAL!$I$109+PRINCIPAL!$I$109+PRINCIPAL!$I$109)),0,IF(AND(PRINCIPAL!$H$109&lt;&gt;"",L374=PRINCIPAL!$J$109),VLOOKUP($AM$360,'Banco de Dados'!$B$4:$J$50,8,FALSE)*PRINCIPAL!$H$109*(1-(PRINCIPAL!$K$109/100)),IF(AND(PRINCIPAL!$H$109&lt;&gt;"",L374=PRINCIPAL!$L$109),VLOOKUP($AM$360,'Banco de Dados'!$B$4:$J$50,8,FALSE)*PRINCIPAL!$H$109*(1-(PRINCIPAL!$M$109/100)),IF(AND(PRINCIPAL!$H$109&lt;&gt;"",L374=PRINCIPAL!$N$109),VLOOKUP($AM$360,'Banco de Dados'!$B$4:$J$50,8,FALSE)*PRINCIPAL!$H$109*(1-(PRINCIPAL!$O$109/100)),IF(PRINCIPAL!$H$109&lt;&gt;"",VLOOKUP($AM$360,'Banco de Dados'!$B$4:$J$50,8,FALSE)*PRINCIPAL!$H$109,IF(OR(L374=PRINCIPAL!$I$109,L374=PRINCIPAL!$I$109+PRINCIPAL!$I$109,L374=PRINCIPAL!$I$109+PRINCIPAL!$I$109+PRINCIPAL!$I$109),0,IF(L374=PRINCIPAL!$J$109,VLOOKUP($AM$360,'Banco de Dados'!$B$4:$J$50,6,FALSE)*(1-(PRINCIPAL!$K$109/100)),IF(L374=PRINCIPAL!$L$109,VLOOKUP($AM$360,'Banco de Dados'!$B$4:$J$50,6,FALSE)*(1-(PRINCIPAL!$M$109/100)),IF(L374=PRINCIPAL!$N$109,VLOOKUP($AM$360,'Banco de Dados'!$B$4:$J$50,6,FALSE)*(1-(PRINCIPAL!$O$109/100)),VLOOKUP($AM$360,'Banco de Dados'!$B$4:$J$50,6,FALSE)))))))))),"")</f>
        <v/>
      </c>
      <c r="AM374" s="29" t="str">
        <f>IFERROR(AL374*(IFERROR(VLOOKUP($AM$360,'Banco de Dados'!$B$4:$J$50,4,FALSE),"ERRO")),"")</f>
        <v/>
      </c>
      <c r="AN374" s="29" t="str">
        <f t="shared" si="242"/>
        <v/>
      </c>
      <c r="AO374" s="103" t="str">
        <f>IFERROR(AN374*(C374*(PRINCIPAL!$G$109/100))*0.47*(44/12),"")</f>
        <v/>
      </c>
      <c r="AP374" s="111" t="str">
        <f t="shared" si="243"/>
        <v/>
      </c>
      <c r="AQ374" s="30" t="str">
        <f>IFERROR(IF(AND(PRINCIPAL!$H$110&lt;&gt;"",OR(L374=PRINCIPAL!$I$110,L374=PRINCIPAL!$I$110+PRINCIPAL!$I$110,L374=PRINCIPAL!$I$110+PRINCIPAL!$I$110+PRINCIPAL!$I$110)),0,IF(AND(PRINCIPAL!$H$110&lt;&gt;"",L374=PRINCIPAL!$J$110),VLOOKUP($AR$360,'Banco de Dados'!$B$4:$J$50,8,FALSE)*PRINCIPAL!$H$110*(1-(PRINCIPAL!$K$110/100)),IF(AND(PRINCIPAL!$H$110&lt;&gt;"",L374=PRINCIPAL!$L$110),VLOOKUP($AR$360,'Banco de Dados'!$B$4:$J$50,8,FALSE)*PRINCIPAL!$H$110*(1-(PRINCIPAL!$M$110/100)),IF(AND(PRINCIPAL!$H$110&lt;&gt;"",L374=PRINCIPAL!$N$110),VLOOKUP($AR$360,'Banco de Dados'!$B$4:$J$50,8,FALSE)*PRINCIPAL!$H$110*(1-(PRINCIPAL!$O$110/100)),IF(PRINCIPAL!$H$110&lt;&gt;"",VLOOKUP($AR$360,'Banco de Dados'!$B$4:$J$50,8,FALSE)*PRINCIPAL!$H$110,IF(OR(L374=PRINCIPAL!$I$110,L374=PRINCIPAL!$I$110+PRINCIPAL!$I$110,L374=PRINCIPAL!$I$110+PRINCIPAL!$I$110+PRINCIPAL!$I$110),0,IF(L374=PRINCIPAL!$J$110,VLOOKUP($AR$360,'Banco de Dados'!$B$4:$J$50,6,FALSE)*(1-(PRINCIPAL!$K$110/100)),IF(L374=PRINCIPAL!$L$110,VLOOKUP($AR$360,'Banco de Dados'!$B$4:$J$50,6,FALSE)*(1-(PRINCIPAL!$M$110/100)),IF(L374=PRINCIPAL!$N$110,VLOOKUP($AR$360,'Banco de Dados'!$B$4:$J$50,6,FALSE)*(1-(PRINCIPAL!$O$110/100)),VLOOKUP($AR$360,'Banco de Dados'!$B$4:$J$50,6,FALSE)))))))))),"")</f>
        <v/>
      </c>
      <c r="AR374" s="29" t="str">
        <f>IFERROR(AQ374*(IFERROR(VLOOKUP($AR$360,'Banco de Dados'!$B$4:$J$50,4,FALSE),"ERRO")),"")</f>
        <v/>
      </c>
      <c r="AS374" s="29" t="str">
        <f t="shared" si="244"/>
        <v/>
      </c>
      <c r="AT374" s="103" t="str">
        <f>IFERROR(AS374*(C374*(PRINCIPAL!$G$110/100))*0.47*(44/12),"")</f>
        <v/>
      </c>
      <c r="AU374" s="111" t="str">
        <f t="shared" si="245"/>
        <v/>
      </c>
      <c r="AV374" s="30" t="str">
        <f>IFERROR(IF(AND(PRINCIPAL!$H$111&lt;&gt;"",OR(L374=PRINCIPAL!$I$111,L374=PRINCIPAL!$I$111+PRINCIPAL!$I$111,L374=PRINCIPAL!$I$111+PRINCIPAL!$I$111+PRINCIPAL!$I$111)),0,IF(AND(PRINCIPAL!$H$111&lt;&gt;"",L374=PRINCIPAL!$J$111),VLOOKUP($AW$360,'Banco de Dados'!$B$4:$J$50,8,FALSE)*PRINCIPAL!$H$111*(1-(PRINCIPAL!$K$111/100)),IF(AND(PRINCIPAL!$H$111&lt;&gt;"",L374=PRINCIPAL!$L$111),VLOOKUP($AW$360,'Banco de Dados'!$B$4:$J$50,8,FALSE)*PRINCIPAL!$H$111*(1-(PRINCIPAL!$M$111/100)),IF(AND(PRINCIPAL!$H$111&lt;&gt;"",L374=PRINCIPAL!$N$111),VLOOKUP($AW$360,'Banco de Dados'!$B$4:$J$50,8,FALSE)*PRINCIPAL!$H$111*(1-(PRINCIPAL!$O$111/100)),IF(PRINCIPAL!$H$111&lt;&gt;"",VLOOKUP($AW$360,'Banco de Dados'!$B$4:$J$50,8,FALSE)*PRINCIPAL!$H$111,IF(OR(L374=PRINCIPAL!$I$111,L374=PRINCIPAL!$I$111+PRINCIPAL!$I$111,L374=PRINCIPAL!$I$111+PRINCIPAL!$I$111+PRINCIPAL!$I$111),0,IF(L374=PRINCIPAL!$J$111,VLOOKUP($AW$360,'Banco de Dados'!$B$4:$J$50,6,FALSE)*(1-(PRINCIPAL!$K$111/100)),IF(L374=PRINCIPAL!$L$111,VLOOKUP($AW$360,'Banco de Dados'!$B$4:$J$50,6,FALSE)*(1-(PRINCIPAL!$M$111/100)),IF(L374=PRINCIPAL!$N$111,VLOOKUP($AW$360,'Banco de Dados'!$B$4:$J$50,6,FALSE)*(1-(PRINCIPAL!$O$111/100)),VLOOKUP($AW$360,'Banco de Dados'!$B$4:$J$50,6,FALSE)))))))))),"")</f>
        <v/>
      </c>
      <c r="AW374" s="29" t="str">
        <f>IFERROR(AV374*(IFERROR(VLOOKUP($AW$360,'Banco de Dados'!$B$4:$J$50,4,FALSE),"ERRO")),"")</f>
        <v/>
      </c>
      <c r="AX374" s="29" t="str">
        <f t="shared" si="246"/>
        <v/>
      </c>
      <c r="AY374" s="103" t="str">
        <f>IFERROR(AX374*(C374*(PRINCIPAL!$G$111/100))*0.47*(44/12),"")</f>
        <v/>
      </c>
      <c r="AZ374" s="111" t="str">
        <f t="shared" si="251"/>
        <v/>
      </c>
      <c r="BA374" s="30" t="str">
        <f>IFERROR(IF(AND(PRINCIPAL!$H$112&lt;&gt;"",OR(L374=PRINCIPAL!$I$112,L374=PRINCIPAL!$I$112+PRINCIPAL!$I$112,L374=PRINCIPAL!$I$112+PRINCIPAL!$I$112+PRINCIPAL!$I$112)),0,IF(AND(PRINCIPAL!$H$112&lt;&gt;"",L374=PRINCIPAL!$J$112),VLOOKUP($BB$360,'Banco de Dados'!$B$4:$J$50,8,FALSE)*PRINCIPAL!$H$112*(1-(PRINCIPAL!$K$112/100)),IF(AND(PRINCIPAL!$H$112&lt;&gt;"",L374=PRINCIPAL!$L$112),VLOOKUP($BB$360,'Banco de Dados'!$B$4:$J$50,8,FALSE)*PRINCIPAL!$H$112*(1-(PRINCIPAL!$M$112/100)),IF(AND(PRINCIPAL!$H$112&lt;&gt;"",L374=PRINCIPAL!$N$112),VLOOKUP($BB$360,'Banco de Dados'!$B$4:$J$50,8,FALSE)*PRINCIPAL!$H$112*(1-(PRINCIPAL!$O$112/100)),IF(PRINCIPAL!$H$112&lt;&gt;"",VLOOKUP($BB$360,'Banco de Dados'!$B$4:$J$50,8,FALSE)*PRINCIPAL!$H$112,IF(OR(L374=PRINCIPAL!$I$112,L374=PRINCIPAL!$I$112+PRINCIPAL!$I$112,L374=PRINCIPAL!$I$112+PRINCIPAL!$I$112+PRINCIPAL!$I$112),0,IF(L374=PRINCIPAL!$J$112,VLOOKUP($BB$360,'Banco de Dados'!$B$4:$J$50,6,FALSE)*(1-(PRINCIPAL!$K$112/100)),IF(L374=PRINCIPAL!$L$112,VLOOKUP($BB$360,'Banco de Dados'!$B$4:$J$50,6,FALSE)*(1-(PRINCIPAL!$M$112/100)),IF(L374=PRINCIPAL!$N$112,VLOOKUP($BB$360,'Banco de Dados'!$B$4:$J$50,6,FALSE)*(1-(PRINCIPAL!$O$112/100)),VLOOKUP($BB$360,'Banco de Dados'!$B$4:$J$50,6,FALSE)))))))))),"")</f>
        <v/>
      </c>
      <c r="BB374" s="29" t="str">
        <f>IFERROR(BA374*(IFERROR(VLOOKUP($BB$360,'Banco de Dados'!$B$4:$J$50,4,FALSE),"ERRO")),"")</f>
        <v/>
      </c>
      <c r="BC374" s="29" t="str">
        <f t="shared" si="252"/>
        <v/>
      </c>
      <c r="BD374" s="103" t="str">
        <f>IFERROR(BC374*(C374*(PRINCIPAL!$G$112/100))*0.47*(44/12),"")</f>
        <v/>
      </c>
      <c r="BE374" s="111" t="str">
        <f t="shared" si="231"/>
        <v/>
      </c>
      <c r="BF374" s="30" t="str">
        <f>IFERROR(IF(AND(PRINCIPAL!$H$113&lt;&gt;"",OR(L374=PRINCIPAL!$I$113,L374=PRINCIPAL!$I$113+PRINCIPAL!$I$113,L374=PRINCIPAL!$I$113+PRINCIPAL!$I$113+PRINCIPAL!$I$113)),0,IF(AND(PRINCIPAL!$H$113&lt;&gt;"",L374=PRINCIPAL!$J$113),VLOOKUP($BG$360,'Banco de Dados'!$B$4:$J$50,8,FALSE)*PRINCIPAL!$H$113*(1-(PRINCIPAL!$K$113/100)),IF(AND(PRINCIPAL!$H$113&lt;&gt;"",L374=PRINCIPAL!$L$113),VLOOKUP($BG$360,'Banco de Dados'!$B$4:$J$50,8,FALSE)*PRINCIPAL!$H$113*(1-(PRINCIPAL!$M$113/100)),IF(AND(PRINCIPAL!$H$113&lt;&gt;"",L374=PRINCIPAL!$N$113),VLOOKUP($BG$360,'Banco de Dados'!$B$4:$J$50,8,FALSE)*PRINCIPAL!$H$113*(1-(PRINCIPAL!$O$113/100)),IF(PRINCIPAL!$H$113&lt;&gt;"",VLOOKUP($BG$360,'Banco de Dados'!$B$4:$J$50,8,FALSE)*PRINCIPAL!$H$113,IF(OR(L374=PRINCIPAL!$I$113,L374=PRINCIPAL!$I$113+PRINCIPAL!$I$113,L374=PRINCIPAL!$I$113+PRINCIPAL!$I$113+PRINCIPAL!$I$113),0,IF(L374=PRINCIPAL!$J$113,VLOOKUP($BG$360,'Banco de Dados'!$B$4:$J$50,6,FALSE)*(1-(PRINCIPAL!$K$113/100)),IF(L374=PRINCIPAL!$L$113,VLOOKUP($BG$360,'Banco de Dados'!$B$4:$J$50,6,FALSE)*(1-(PRINCIPAL!$M$113/100)),IF(L374=PRINCIPAL!$N$113,VLOOKUP($BG$360,'Banco de Dados'!$B$4:$J$50,6,FALSE)*(1-(PRINCIPAL!$O$113/100)),VLOOKUP($BG$360,'Banco de Dados'!$B$4:$J$50,6,FALSE)))))))))),"")</f>
        <v/>
      </c>
      <c r="BG374" s="29" t="str">
        <f>IFERROR(BF374*(IFERROR(VLOOKUP($BG$360,'Banco de Dados'!$B$4:$J$50,4,FALSE),"ERRO")),"")</f>
        <v/>
      </c>
      <c r="BH374" s="29" t="str">
        <f t="shared" si="247"/>
        <v/>
      </c>
      <c r="BI374" s="103" t="str">
        <f>IFERROR(BH374*(C374*(PRINCIPAL!$G$113/100))*0.47*(44/12),"")</f>
        <v/>
      </c>
      <c r="BJ374" s="102" t="str">
        <f t="shared" si="232"/>
        <v/>
      </c>
    </row>
    <row r="375" spans="2:62" ht="12.75" customHeight="1" x14ac:dyDescent="0.3">
      <c r="B375" s="326">
        <f t="shared" si="233"/>
        <v>2033</v>
      </c>
      <c r="C375" s="340"/>
      <c r="D375" s="1"/>
      <c r="E375" s="116">
        <v>13</v>
      </c>
      <c r="F375" s="24" t="str">
        <f>IFERROR(VLOOKUP($G$360,'Banco de Dados'!$B$4:$J$50,6,FALSE),"")</f>
        <v/>
      </c>
      <c r="G375" s="25" t="str">
        <f>IFERROR(F375*(IFERROR(VLOOKUP($G$360,'Banco de Dados'!$B$4:$J$50,4,FALSE),"ERRO")),"")</f>
        <v/>
      </c>
      <c r="H375" s="25" t="str">
        <f t="shared" si="234"/>
        <v/>
      </c>
      <c r="I375" s="103" t="str">
        <f t="shared" si="235"/>
        <v/>
      </c>
      <c r="J375" s="117" t="str">
        <f t="shared" si="236"/>
        <v/>
      </c>
      <c r="K375" s="1"/>
      <c r="L375" s="91">
        <v>13</v>
      </c>
      <c r="M375" s="24" t="str">
        <f>IFERROR(IF(AND(PRINCIPAL!$H$104&lt;&gt;"",OR(L375=PRINCIPAL!$I$104,L375=PRINCIPAL!$I$104+PRINCIPAL!$I$104,L375=PRINCIPAL!$I$104+PRINCIPAL!$I$104+PRINCIPAL!$I$104)),0,IF(AND(PRINCIPAL!$H$104&lt;&gt;"",L375=PRINCIPAL!$J$104),VLOOKUP($N$360,'Banco de Dados'!$B$4:$J$50,8,FALSE)*PRINCIPAL!$H$104*(1-(PRINCIPAL!$K$104/100)),IF(AND(PRINCIPAL!$H$104&lt;&gt;"",L375=PRINCIPAL!$L$104),VLOOKUP($N$360,'Banco de Dados'!$B$4:$J$50,8,FALSE)*PRINCIPAL!$H$104*(1-(PRINCIPAL!$M$104/100)),IF(AND(PRINCIPAL!$H$104&lt;&gt;"",L375=PRINCIPAL!$N$104),VLOOKUP($N$360,'Banco de Dados'!$B$4:$J$50,8,FALSE)*PRINCIPAL!$H$104*(1-(PRINCIPAL!$O$104/100)),IF(PRINCIPAL!$H$104&lt;&gt;"",VLOOKUP($N$360,'Banco de Dados'!$B$4:$J$50,8,FALSE)*PRINCIPAL!$H$104,IF(OR(L375=PRINCIPAL!$I$104,L375=PRINCIPAL!$I$104+PRINCIPAL!$I$104,L375=PRINCIPAL!$I$104+PRINCIPAL!$I$104+PRINCIPAL!$I$104),0,IF(L375=PRINCIPAL!$J$104,VLOOKUP($N$360,'Banco de Dados'!$B$4:$J$50,6,FALSE)*(1-(PRINCIPAL!$K$104/100)),IF(L375=PRINCIPAL!$L$104,VLOOKUP($N$360,'Banco de Dados'!$B$4:$J$50,6,FALSE)*(1-(PRINCIPAL!$M$104/100)),IF(L375=PRINCIPAL!$N$104,VLOOKUP($N$360,'Banco de Dados'!$B$4:$J$50,6,FALSE)*(1-(PRINCIPAL!$O$104/100)),VLOOKUP($N$360,'Banco de Dados'!$B$4:$J$50,6,FALSE)))))))))),"")</f>
        <v/>
      </c>
      <c r="N375" s="25" t="str">
        <f>IFERROR(M375*(IFERROR(VLOOKUP($N$360,'Banco de Dados'!$B$4:$J$50,4,FALSE),"ERRO")),"")</f>
        <v/>
      </c>
      <c r="O375" s="25" t="str">
        <f t="shared" si="237"/>
        <v/>
      </c>
      <c r="P375" s="103" t="str">
        <f>IFERROR(O375*(C375*(PRINCIPAL!$G$104/100))*0.47*(44/12),"")</f>
        <v/>
      </c>
      <c r="Q375" s="107" t="str">
        <f t="shared" si="253"/>
        <v/>
      </c>
      <c r="R375" s="29" t="str">
        <f>IFERROR(IF(AND(PRINCIPAL!$H$105&lt;&gt;"",OR(L375=PRINCIPAL!$I$105,L375=PRINCIPAL!$I$105+PRINCIPAL!$I$105,L375=PRINCIPAL!$I$105+PRINCIPAL!$I$105+PRINCIPAL!$I$105)),0,IF(AND(PRINCIPAL!$H$105&lt;&gt;"",L375=PRINCIPAL!$J$105),VLOOKUP($S$360,'Banco de Dados'!$B$4:$J$50,8,FALSE)*PRINCIPAL!$H$105*(1-(PRINCIPAL!$K$105/100)),IF(AND(PRINCIPAL!$H$105&lt;&gt;"",L375=PRINCIPAL!$L$105),VLOOKUP($S$360,'Banco de Dados'!$B$4:$J$50,8,FALSE)*PRINCIPAL!$H$105*(1-(PRINCIPAL!$M$105/100)),IF(AND(PRINCIPAL!$H$105&lt;&gt;"",L375=PRINCIPAL!$N$105),VLOOKUP($S$360,'Banco de Dados'!$B$4:$J$50,8,FALSE)*PRINCIPAL!$H$105*(1-(PRINCIPAL!$O$105/100)),IF(PRINCIPAL!$H$105&lt;&gt;"",VLOOKUP($S$360,'Banco de Dados'!$B$4:$J$50,8,FALSE)*PRINCIPAL!$H$105,IF(OR(L375=PRINCIPAL!$I$105,L375=PRINCIPAL!$I$105+PRINCIPAL!$I$105,L375=PRINCIPAL!$I$105+PRINCIPAL!$I$105+PRINCIPAL!$I$105),0,IF(L375=PRINCIPAL!$J$105,VLOOKUP($S$360,'Banco de Dados'!$B$4:$J$50,6,FALSE)*(1-(PRINCIPAL!$K$105/100)),IF(L375=PRINCIPAL!$L$105,VLOOKUP($S$360,'Banco de Dados'!$B$4:$J$50,6,FALSE)*(1-(PRINCIPAL!$M$105/100)),IF(L375=PRINCIPAL!$N$105,VLOOKUP($S$360,'Banco de Dados'!$B$4:$J$50,6,FALSE)*(1-(PRINCIPAL!$O$105/100)),VLOOKUP($S$360,'Banco de Dados'!$B$4:$J$50,6,FALSE)))))))))),"")</f>
        <v/>
      </c>
      <c r="S375" s="29" t="str">
        <f>IFERROR(R375*(IFERROR(VLOOKUP($S$360,'Banco de Dados'!$B$4:$J$50,4,FALSE),"ERRO")),"")</f>
        <v/>
      </c>
      <c r="T375" s="29" t="str">
        <f t="shared" si="254"/>
        <v/>
      </c>
      <c r="U375" s="103" t="str">
        <f>IFERROR(T375*(C375*(PRINCIPAL!$G$105/100))*0.47*(44/12),"")</f>
        <v/>
      </c>
      <c r="V375" s="103" t="str">
        <f t="shared" si="230"/>
        <v/>
      </c>
      <c r="W375" s="30" t="str">
        <f>IFERROR(IF(AND(PRINCIPAL!$H$106&lt;&gt;"",OR(L375=PRINCIPAL!$I$106,L375=PRINCIPAL!$I$106+PRINCIPAL!$I$106,L375=PRINCIPAL!$I$106+PRINCIPAL!$I$106+PRINCIPAL!$I$106)),0,IF(AND(PRINCIPAL!$H$106&lt;&gt;"",L375=PRINCIPAL!$J$106),VLOOKUP($X$360,'Banco de Dados'!$B$4:$J$50,8,FALSE)*PRINCIPAL!$H$106*(1-(PRINCIPAL!$K$106/100)),IF(AND(PRINCIPAL!$H$106&lt;&gt;"",L375=PRINCIPAL!$L$106),VLOOKUP($X$360,'Banco de Dados'!$B$4:$J$50,8,FALSE)*PRINCIPAL!$H$106*(1-(PRINCIPAL!$M$106/100)),IF(AND(PRINCIPAL!$H$106&lt;&gt;"",L375=PRINCIPAL!$N$106),VLOOKUP($X$360,'Banco de Dados'!$B$4:$J$50,8,FALSE)*PRINCIPAL!$H$106*(1-(PRINCIPAL!$O$106/100)),IF(PRINCIPAL!$H$106&lt;&gt;"",VLOOKUP($X$360,'Banco de Dados'!$B$4:$J$50,8,FALSE)*PRINCIPAL!$H$106,IF(OR(L375=PRINCIPAL!$I$106,L375=PRINCIPAL!$I$106+PRINCIPAL!$I$106,L375=PRINCIPAL!$I$106+PRINCIPAL!$I$106+PRINCIPAL!$I$106),0,IF(L375=PRINCIPAL!$J$106,VLOOKUP($X$360,'Banco de Dados'!$B$4:$J$50,6,FALSE)*(1-(PRINCIPAL!$K$106/100)),IF(L375=PRINCIPAL!$L$106,VLOOKUP($X$360,'Banco de Dados'!$B$4:$J$50,6,FALSE)*(1-(PRINCIPAL!$M$106/100)),IF(L375=PRINCIPAL!$N$106,VLOOKUP($X$360,'Banco de Dados'!$B$4:$J$50,6,FALSE)*(1-(PRINCIPAL!$O$106/100)),VLOOKUP($X$360,'Banco de Dados'!$B$4:$J$50,6,FALSE)))))))))),"")</f>
        <v/>
      </c>
      <c r="X375" s="29" t="str">
        <f>IFERROR(W375*(IFERROR(VLOOKUP($X$360,'Banco de Dados'!$B$4:$J$50,4,FALSE),"ERRO")),"")</f>
        <v/>
      </c>
      <c r="Y375" s="29" t="str">
        <f t="shared" si="248"/>
        <v/>
      </c>
      <c r="Z375" s="103" t="str">
        <f>IFERROR(Y375*(C375*(PRINCIPAL!$G$106/100))*0.47*(44/12),"")</f>
        <v/>
      </c>
      <c r="AA375" s="111" t="str">
        <f t="shared" si="249"/>
        <v/>
      </c>
      <c r="AB375" s="30" t="str">
        <f>IFERROR(IF(AND(PRINCIPAL!$H$107&lt;&gt;"",OR(L375=PRINCIPAL!$I$107,L375=PRINCIPAL!$I$107+PRINCIPAL!$I$107,L375=PRINCIPAL!$I$107+PRINCIPAL!$I$107+PRINCIPAL!$I$107)),0,IF(AND(PRINCIPAL!$H$107&lt;&gt;"",L375=PRINCIPAL!$J$107),VLOOKUP($AC$360,'Banco de Dados'!$B$4:$J$50,8,FALSE)*PRINCIPAL!$H$107*(1-(PRINCIPAL!$K$107/100)),IF(AND(PRINCIPAL!$H$107&lt;&gt;"",L375=PRINCIPAL!$L$107),VLOOKUP($AC$360,'Banco de Dados'!$B$4:$J$50,8,FALSE)*PRINCIPAL!$H$107*(1-(PRINCIPAL!$M$107/100)),IF(AND(PRINCIPAL!$H$107&lt;&gt;"",L375=PRINCIPAL!$N$107),VLOOKUP($AC$360,'Banco de Dados'!$B$4:$J$50,8,FALSE)*PRINCIPAL!$H$107*(1-(PRINCIPAL!$O$107/100)),IF(PRINCIPAL!$H$107&lt;&gt;"",VLOOKUP($AC$360,'Banco de Dados'!$B$4:$J$50,8,FALSE)*PRINCIPAL!$H$107,IF(OR(L375=PRINCIPAL!$I$107,L375=PRINCIPAL!$I$107+PRINCIPAL!$I$107,L375=PRINCIPAL!$I$107+PRINCIPAL!$I$107+PRINCIPAL!$I$107),0,IF(L375=PRINCIPAL!$J$107,VLOOKUP($AC$360,'Banco de Dados'!$B$4:$J$50,6,FALSE)*(1-(PRINCIPAL!$K$107/100)),IF(L375=PRINCIPAL!$L$107,VLOOKUP($AC$360,'Banco de Dados'!$B$4:$J$50,6,FALSE)*(1-(PRINCIPAL!$M$107/100)),IF(L375=PRINCIPAL!$N$107,VLOOKUP($AC$360,'Banco de Dados'!$B$4:$J$50,6,FALSE)*(1-(PRINCIPAL!$O$107/100)),VLOOKUP($AC$360,'Banco de Dados'!$B$4:$J$50,6,FALSE)))))))))),"")</f>
        <v/>
      </c>
      <c r="AC375" s="29" t="str">
        <f>IFERROR(AB375*(IFERROR(VLOOKUP($AC$360,'Banco de Dados'!$B$4:$J$50,4,FALSE),"ERRO")),"")</f>
        <v/>
      </c>
      <c r="AD375" s="29" t="str">
        <f t="shared" si="239"/>
        <v/>
      </c>
      <c r="AE375" s="103" t="str">
        <f>IFERROR(AD375*(C375*(PRINCIPAL!$G$107/100))*0.47*(44/12),"")</f>
        <v/>
      </c>
      <c r="AF375" s="111" t="str">
        <f t="shared" si="240"/>
        <v/>
      </c>
      <c r="AG375" s="30" t="str">
        <f>IFERROR(IF(AND(PRINCIPAL!$H$108&lt;&gt;"",OR(L375=PRINCIPAL!$I$108,L375=PRINCIPAL!$I$108+PRINCIPAL!$I$108,L375=PRINCIPAL!$I$108+PRINCIPAL!$I$108+PRINCIPAL!$I$108)),0,IF(AND(PRINCIPAL!$H$108&lt;&gt;"",L375=PRINCIPAL!$J$108),VLOOKUP($AH$360,'Banco de Dados'!$B$4:$J$50,8,FALSE)*PRINCIPAL!$H$108*(1-(PRINCIPAL!$K$108/100)),IF(AND(PRINCIPAL!$H$108&lt;&gt;"",L375=PRINCIPAL!$L$108),VLOOKUP($AH$360,'Banco de Dados'!$B$4:$J$50,8,FALSE)*PRINCIPAL!$H$108*(1-(PRINCIPAL!$M$108/100)),IF(AND(PRINCIPAL!$H$108&lt;&gt;"",L375=PRINCIPAL!$N$108),VLOOKUP($AH$360,'Banco de Dados'!$B$4:$J$50,8,FALSE)*PRINCIPAL!$H$108*(1-(PRINCIPAL!$O$108/100)),IF(PRINCIPAL!$H$108&lt;&gt;"",VLOOKUP($AH$360,'Banco de Dados'!$B$4:$J$50,8,FALSE)*PRINCIPAL!$H$108,IF(OR(L375=PRINCIPAL!$I$108,L375=PRINCIPAL!$I$108+PRINCIPAL!$I$108,L375=PRINCIPAL!$I$108+PRINCIPAL!$I$108+PRINCIPAL!$I$108),0,IF(L375=PRINCIPAL!$J$108,VLOOKUP($AH$360,'Banco de Dados'!$B$4:$J$50,6,FALSE)*(1-(PRINCIPAL!$K$108/100)),IF(L375=PRINCIPAL!$L$108,VLOOKUP($AH$360,'Banco de Dados'!$B$4:$J$50,6,FALSE)*(1-(PRINCIPAL!$M$108/100)),IF(L375=PRINCIPAL!$N$108,VLOOKUP($AH$360,'Banco de Dados'!$B$4:$J$50,6,FALSE)*(1-(PRINCIPAL!$O$108/100)),VLOOKUP($AH$360,'Banco de Dados'!$B$4:$J$50,6,FALSE)))))))))),"")</f>
        <v/>
      </c>
      <c r="AH375" s="29" t="str">
        <f>IFERROR(AG375*(IFERROR(VLOOKUP($AH$360,'Banco de Dados'!$B$4:$J$50,4,FALSE),"ERRO")),"")</f>
        <v/>
      </c>
      <c r="AI375" s="29" t="str">
        <f t="shared" si="241"/>
        <v/>
      </c>
      <c r="AJ375" s="103" t="str">
        <f>IFERROR(AI375*(C375*(PRINCIPAL!$G$108/100))*0.47*(44/12),"")</f>
        <v/>
      </c>
      <c r="AK375" s="111" t="str">
        <f t="shared" si="250"/>
        <v/>
      </c>
      <c r="AL375" s="30" t="str">
        <f>IFERROR(IF(AND(PRINCIPAL!$H$109&lt;&gt;"",OR(L375=PRINCIPAL!$I$109,L375=PRINCIPAL!$I$109+PRINCIPAL!$I$109,L375=PRINCIPAL!$I$109+PRINCIPAL!$I$109+PRINCIPAL!$I$109)),0,IF(AND(PRINCIPAL!$H$109&lt;&gt;"",L375=PRINCIPAL!$J$109),VLOOKUP($AM$360,'Banco de Dados'!$B$4:$J$50,8,FALSE)*PRINCIPAL!$H$109*(1-(PRINCIPAL!$K$109/100)),IF(AND(PRINCIPAL!$H$109&lt;&gt;"",L375=PRINCIPAL!$L$109),VLOOKUP($AM$360,'Banco de Dados'!$B$4:$J$50,8,FALSE)*PRINCIPAL!$H$109*(1-(PRINCIPAL!$M$109/100)),IF(AND(PRINCIPAL!$H$109&lt;&gt;"",L375=PRINCIPAL!$N$109),VLOOKUP($AM$360,'Banco de Dados'!$B$4:$J$50,8,FALSE)*PRINCIPAL!$H$109*(1-(PRINCIPAL!$O$109/100)),IF(PRINCIPAL!$H$109&lt;&gt;"",VLOOKUP($AM$360,'Banco de Dados'!$B$4:$J$50,8,FALSE)*PRINCIPAL!$H$109,IF(OR(L375=PRINCIPAL!$I$109,L375=PRINCIPAL!$I$109+PRINCIPAL!$I$109,L375=PRINCIPAL!$I$109+PRINCIPAL!$I$109+PRINCIPAL!$I$109),0,IF(L375=PRINCIPAL!$J$109,VLOOKUP($AM$360,'Banco de Dados'!$B$4:$J$50,6,FALSE)*(1-(PRINCIPAL!$K$109/100)),IF(L375=PRINCIPAL!$L$109,VLOOKUP($AM$360,'Banco de Dados'!$B$4:$J$50,6,FALSE)*(1-(PRINCIPAL!$M$109/100)),IF(L375=PRINCIPAL!$N$109,VLOOKUP($AM$360,'Banco de Dados'!$B$4:$J$50,6,FALSE)*(1-(PRINCIPAL!$O$109/100)),VLOOKUP($AM$360,'Banco de Dados'!$B$4:$J$50,6,FALSE)))))))))),"")</f>
        <v/>
      </c>
      <c r="AM375" s="29" t="str">
        <f>IFERROR(AL375*(IFERROR(VLOOKUP($AM$360,'Banco de Dados'!$B$4:$J$50,4,FALSE),"ERRO")),"")</f>
        <v/>
      </c>
      <c r="AN375" s="29" t="str">
        <f t="shared" si="242"/>
        <v/>
      </c>
      <c r="AO375" s="103" t="str">
        <f>IFERROR(AN375*(C375*(PRINCIPAL!$G$109/100))*0.47*(44/12),"")</f>
        <v/>
      </c>
      <c r="AP375" s="111" t="str">
        <f t="shared" si="243"/>
        <v/>
      </c>
      <c r="AQ375" s="30" t="str">
        <f>IFERROR(IF(AND(PRINCIPAL!$H$110&lt;&gt;"",OR(L375=PRINCIPAL!$I$110,L375=PRINCIPAL!$I$110+PRINCIPAL!$I$110,L375=PRINCIPAL!$I$110+PRINCIPAL!$I$110+PRINCIPAL!$I$110)),0,IF(AND(PRINCIPAL!$H$110&lt;&gt;"",L375=PRINCIPAL!$J$110),VLOOKUP($AR$360,'Banco de Dados'!$B$4:$J$50,8,FALSE)*PRINCIPAL!$H$110*(1-(PRINCIPAL!$K$110/100)),IF(AND(PRINCIPAL!$H$110&lt;&gt;"",L375=PRINCIPAL!$L$110),VLOOKUP($AR$360,'Banco de Dados'!$B$4:$J$50,8,FALSE)*PRINCIPAL!$H$110*(1-(PRINCIPAL!$M$110/100)),IF(AND(PRINCIPAL!$H$110&lt;&gt;"",L375=PRINCIPAL!$N$110),VLOOKUP($AR$360,'Banco de Dados'!$B$4:$J$50,8,FALSE)*PRINCIPAL!$H$110*(1-(PRINCIPAL!$O$110/100)),IF(PRINCIPAL!$H$110&lt;&gt;"",VLOOKUP($AR$360,'Banco de Dados'!$B$4:$J$50,8,FALSE)*PRINCIPAL!$H$110,IF(OR(L375=PRINCIPAL!$I$110,L375=PRINCIPAL!$I$110+PRINCIPAL!$I$110,L375=PRINCIPAL!$I$110+PRINCIPAL!$I$110+PRINCIPAL!$I$110),0,IF(L375=PRINCIPAL!$J$110,VLOOKUP($AR$360,'Banco de Dados'!$B$4:$J$50,6,FALSE)*(1-(PRINCIPAL!$K$110/100)),IF(L375=PRINCIPAL!$L$110,VLOOKUP($AR$360,'Banco de Dados'!$B$4:$J$50,6,FALSE)*(1-(PRINCIPAL!$M$110/100)),IF(L375=PRINCIPAL!$N$110,VLOOKUP($AR$360,'Banco de Dados'!$B$4:$J$50,6,FALSE)*(1-(PRINCIPAL!$O$110/100)),VLOOKUP($AR$360,'Banco de Dados'!$B$4:$J$50,6,FALSE)))))))))),"")</f>
        <v/>
      </c>
      <c r="AR375" s="29" t="str">
        <f>IFERROR(AQ375*(IFERROR(VLOOKUP($AR$360,'Banco de Dados'!$B$4:$J$50,4,FALSE),"ERRO")),"")</f>
        <v/>
      </c>
      <c r="AS375" s="29" t="str">
        <f t="shared" si="244"/>
        <v/>
      </c>
      <c r="AT375" s="103" t="str">
        <f>IFERROR(AS375*(C375*(PRINCIPAL!$G$110/100))*0.47*(44/12),"")</f>
        <v/>
      </c>
      <c r="AU375" s="111" t="str">
        <f t="shared" si="245"/>
        <v/>
      </c>
      <c r="AV375" s="30" t="str">
        <f>IFERROR(IF(AND(PRINCIPAL!$H$111&lt;&gt;"",OR(L375=PRINCIPAL!$I$111,L375=PRINCIPAL!$I$111+PRINCIPAL!$I$111,L375=PRINCIPAL!$I$111+PRINCIPAL!$I$111+PRINCIPAL!$I$111)),0,IF(AND(PRINCIPAL!$H$111&lt;&gt;"",L375=PRINCIPAL!$J$111),VLOOKUP($AW$360,'Banco de Dados'!$B$4:$J$50,8,FALSE)*PRINCIPAL!$H$111*(1-(PRINCIPAL!$K$111/100)),IF(AND(PRINCIPAL!$H$111&lt;&gt;"",L375=PRINCIPAL!$L$111),VLOOKUP($AW$360,'Banco de Dados'!$B$4:$J$50,8,FALSE)*PRINCIPAL!$H$111*(1-(PRINCIPAL!$M$111/100)),IF(AND(PRINCIPAL!$H$111&lt;&gt;"",L375=PRINCIPAL!$N$111),VLOOKUP($AW$360,'Banco de Dados'!$B$4:$J$50,8,FALSE)*PRINCIPAL!$H$111*(1-(PRINCIPAL!$O$111/100)),IF(PRINCIPAL!$H$111&lt;&gt;"",VLOOKUP($AW$360,'Banco de Dados'!$B$4:$J$50,8,FALSE)*PRINCIPAL!$H$111,IF(OR(L375=PRINCIPAL!$I$111,L375=PRINCIPAL!$I$111+PRINCIPAL!$I$111,L375=PRINCIPAL!$I$111+PRINCIPAL!$I$111+PRINCIPAL!$I$111),0,IF(L375=PRINCIPAL!$J$111,VLOOKUP($AW$360,'Banco de Dados'!$B$4:$J$50,6,FALSE)*(1-(PRINCIPAL!$K$111/100)),IF(L375=PRINCIPAL!$L$111,VLOOKUP($AW$360,'Banco de Dados'!$B$4:$J$50,6,FALSE)*(1-(PRINCIPAL!$M$111/100)),IF(L375=PRINCIPAL!$N$111,VLOOKUP($AW$360,'Banco de Dados'!$B$4:$J$50,6,FALSE)*(1-(PRINCIPAL!$O$111/100)),VLOOKUP($AW$360,'Banco de Dados'!$B$4:$J$50,6,FALSE)))))))))),"")</f>
        <v/>
      </c>
      <c r="AW375" s="29" t="str">
        <f>IFERROR(AV375*(IFERROR(VLOOKUP($AW$360,'Banco de Dados'!$B$4:$J$50,4,FALSE),"ERRO")),"")</f>
        <v/>
      </c>
      <c r="AX375" s="29" t="str">
        <f t="shared" si="246"/>
        <v/>
      </c>
      <c r="AY375" s="103" t="str">
        <f>IFERROR(AX375*(C375*(PRINCIPAL!$G$111/100))*0.47*(44/12),"")</f>
        <v/>
      </c>
      <c r="AZ375" s="111" t="str">
        <f t="shared" si="251"/>
        <v/>
      </c>
      <c r="BA375" s="30" t="str">
        <f>IFERROR(IF(AND(PRINCIPAL!$H$112&lt;&gt;"",OR(L375=PRINCIPAL!$I$112,L375=PRINCIPAL!$I$112+PRINCIPAL!$I$112,L375=PRINCIPAL!$I$112+PRINCIPAL!$I$112+PRINCIPAL!$I$112)),0,IF(AND(PRINCIPAL!$H$112&lt;&gt;"",L375=PRINCIPAL!$J$112),VLOOKUP($BB$360,'Banco de Dados'!$B$4:$J$50,8,FALSE)*PRINCIPAL!$H$112*(1-(PRINCIPAL!$K$112/100)),IF(AND(PRINCIPAL!$H$112&lt;&gt;"",L375=PRINCIPAL!$L$112),VLOOKUP($BB$360,'Banco de Dados'!$B$4:$J$50,8,FALSE)*PRINCIPAL!$H$112*(1-(PRINCIPAL!$M$112/100)),IF(AND(PRINCIPAL!$H$112&lt;&gt;"",L375=PRINCIPAL!$N$112),VLOOKUP($BB$360,'Banco de Dados'!$B$4:$J$50,8,FALSE)*PRINCIPAL!$H$112*(1-(PRINCIPAL!$O$112/100)),IF(PRINCIPAL!$H$112&lt;&gt;"",VLOOKUP($BB$360,'Banco de Dados'!$B$4:$J$50,8,FALSE)*PRINCIPAL!$H$112,IF(OR(L375=PRINCIPAL!$I$112,L375=PRINCIPAL!$I$112+PRINCIPAL!$I$112,L375=PRINCIPAL!$I$112+PRINCIPAL!$I$112+PRINCIPAL!$I$112),0,IF(L375=PRINCIPAL!$J$112,VLOOKUP($BB$360,'Banco de Dados'!$B$4:$J$50,6,FALSE)*(1-(PRINCIPAL!$K$112/100)),IF(L375=PRINCIPAL!$L$112,VLOOKUP($BB$360,'Banco de Dados'!$B$4:$J$50,6,FALSE)*(1-(PRINCIPAL!$M$112/100)),IF(L375=PRINCIPAL!$N$112,VLOOKUP($BB$360,'Banco de Dados'!$B$4:$J$50,6,FALSE)*(1-(PRINCIPAL!$O$112/100)),VLOOKUP($BB$360,'Banco de Dados'!$B$4:$J$50,6,FALSE)))))))))),"")</f>
        <v/>
      </c>
      <c r="BB375" s="29" t="str">
        <f>IFERROR(BA375*(IFERROR(VLOOKUP($BB$360,'Banco de Dados'!$B$4:$J$50,4,FALSE),"ERRO")),"")</f>
        <v/>
      </c>
      <c r="BC375" s="29" t="str">
        <f t="shared" si="252"/>
        <v/>
      </c>
      <c r="BD375" s="103" t="str">
        <f>IFERROR(BC375*(C375*(PRINCIPAL!$G$112/100))*0.47*(44/12),"")</f>
        <v/>
      </c>
      <c r="BE375" s="111" t="str">
        <f t="shared" si="231"/>
        <v/>
      </c>
      <c r="BF375" s="30" t="str">
        <f>IFERROR(IF(AND(PRINCIPAL!$H$113&lt;&gt;"",OR(L375=PRINCIPAL!$I$113,L375=PRINCIPAL!$I$113+PRINCIPAL!$I$113,L375=PRINCIPAL!$I$113+PRINCIPAL!$I$113+PRINCIPAL!$I$113)),0,IF(AND(PRINCIPAL!$H$113&lt;&gt;"",L375=PRINCIPAL!$J$113),VLOOKUP($BG$360,'Banco de Dados'!$B$4:$J$50,8,FALSE)*PRINCIPAL!$H$113*(1-(PRINCIPAL!$K$113/100)),IF(AND(PRINCIPAL!$H$113&lt;&gt;"",L375=PRINCIPAL!$L$113),VLOOKUP($BG$360,'Banco de Dados'!$B$4:$J$50,8,FALSE)*PRINCIPAL!$H$113*(1-(PRINCIPAL!$M$113/100)),IF(AND(PRINCIPAL!$H$113&lt;&gt;"",L375=PRINCIPAL!$N$113),VLOOKUP($BG$360,'Banco de Dados'!$B$4:$J$50,8,FALSE)*PRINCIPAL!$H$113*(1-(PRINCIPAL!$O$113/100)),IF(PRINCIPAL!$H$113&lt;&gt;"",VLOOKUP($BG$360,'Banco de Dados'!$B$4:$J$50,8,FALSE)*PRINCIPAL!$H$113,IF(OR(L375=PRINCIPAL!$I$113,L375=PRINCIPAL!$I$113+PRINCIPAL!$I$113,L375=PRINCIPAL!$I$113+PRINCIPAL!$I$113+PRINCIPAL!$I$113),0,IF(L375=PRINCIPAL!$J$113,VLOOKUP($BG$360,'Banco de Dados'!$B$4:$J$50,6,FALSE)*(1-(PRINCIPAL!$K$113/100)),IF(L375=PRINCIPAL!$L$113,VLOOKUP($BG$360,'Banco de Dados'!$B$4:$J$50,6,FALSE)*(1-(PRINCIPAL!$M$113/100)),IF(L375=PRINCIPAL!$N$113,VLOOKUP($BG$360,'Banco de Dados'!$B$4:$J$50,6,FALSE)*(1-(PRINCIPAL!$O$113/100)),VLOOKUP($BG$360,'Banco de Dados'!$B$4:$J$50,6,FALSE)))))))))),"")</f>
        <v/>
      </c>
      <c r="BG375" s="29" t="str">
        <f>IFERROR(BF375*(IFERROR(VLOOKUP($BG$360,'Banco de Dados'!$B$4:$J$50,4,FALSE),"ERRO")),"")</f>
        <v/>
      </c>
      <c r="BH375" s="29" t="str">
        <f t="shared" si="247"/>
        <v/>
      </c>
      <c r="BI375" s="103" t="str">
        <f>IFERROR(BH375*(C375*(PRINCIPAL!$G$113/100))*0.47*(44/12),"")</f>
        <v/>
      </c>
      <c r="BJ375" s="102" t="str">
        <f t="shared" si="232"/>
        <v/>
      </c>
    </row>
    <row r="376" spans="2:62" ht="12.75" customHeight="1" x14ac:dyDescent="0.3">
      <c r="B376" s="326">
        <f t="shared" si="233"/>
        <v>2034</v>
      </c>
      <c r="C376" s="340"/>
      <c r="D376" s="1"/>
      <c r="E376" s="116">
        <v>14</v>
      </c>
      <c r="F376" s="24" t="str">
        <f>IFERROR(VLOOKUP($G$360,'Banco de Dados'!$B$4:$J$50,6,FALSE),"")</f>
        <v/>
      </c>
      <c r="G376" s="25" t="str">
        <f>IFERROR(F376*(IFERROR(VLOOKUP($G$360,'Banco de Dados'!$B$4:$J$50,4,FALSE),"ERRO")),"")</f>
        <v/>
      </c>
      <c r="H376" s="25" t="str">
        <f t="shared" si="234"/>
        <v/>
      </c>
      <c r="I376" s="103" t="str">
        <f t="shared" si="235"/>
        <v/>
      </c>
      <c r="J376" s="117" t="str">
        <f t="shared" si="236"/>
        <v/>
      </c>
      <c r="K376" s="1"/>
      <c r="L376" s="91">
        <v>14</v>
      </c>
      <c r="M376" s="24" t="str">
        <f>IFERROR(IF(AND(PRINCIPAL!$H$104&lt;&gt;"",OR(L376=PRINCIPAL!$I$104,L376=PRINCIPAL!$I$104+PRINCIPAL!$I$104,L376=PRINCIPAL!$I$104+PRINCIPAL!$I$104+PRINCIPAL!$I$104)),0,IF(AND(PRINCIPAL!$H$104&lt;&gt;"",L376=PRINCIPAL!$J$104),VLOOKUP($N$360,'Banco de Dados'!$B$4:$J$50,8,FALSE)*PRINCIPAL!$H$104*(1-(PRINCIPAL!$K$104/100)),IF(AND(PRINCIPAL!$H$104&lt;&gt;"",L376=PRINCIPAL!$L$104),VLOOKUP($N$360,'Banco de Dados'!$B$4:$J$50,8,FALSE)*PRINCIPAL!$H$104*(1-(PRINCIPAL!$M$104/100)),IF(AND(PRINCIPAL!$H$104&lt;&gt;"",L376=PRINCIPAL!$N$104),VLOOKUP($N$360,'Banco de Dados'!$B$4:$J$50,8,FALSE)*PRINCIPAL!$H$104*(1-(PRINCIPAL!$O$104/100)),IF(PRINCIPAL!$H$104&lt;&gt;"",VLOOKUP($N$360,'Banco de Dados'!$B$4:$J$50,8,FALSE)*PRINCIPAL!$H$104,IF(OR(L376=PRINCIPAL!$I$104,L376=PRINCIPAL!$I$104+PRINCIPAL!$I$104,L376=PRINCIPAL!$I$104+PRINCIPAL!$I$104+PRINCIPAL!$I$104),0,IF(L376=PRINCIPAL!$J$104,VLOOKUP($N$360,'Banco de Dados'!$B$4:$J$50,6,FALSE)*(1-(PRINCIPAL!$K$104/100)),IF(L376=PRINCIPAL!$L$104,VLOOKUP($N$360,'Banco de Dados'!$B$4:$J$50,6,FALSE)*(1-(PRINCIPAL!$M$104/100)),IF(L376=PRINCIPAL!$N$104,VLOOKUP($N$360,'Banco de Dados'!$B$4:$J$50,6,FALSE)*(1-(PRINCIPAL!$O$104/100)),VLOOKUP($N$360,'Banco de Dados'!$B$4:$J$50,6,FALSE)))))))))),"")</f>
        <v/>
      </c>
      <c r="N376" s="25" t="str">
        <f>IFERROR(M376*(IFERROR(VLOOKUP($N$360,'Banco de Dados'!$B$4:$J$50,4,FALSE),"ERRO")),"")</f>
        <v/>
      </c>
      <c r="O376" s="25" t="str">
        <f t="shared" si="237"/>
        <v/>
      </c>
      <c r="P376" s="103" t="str">
        <f>IFERROR(O376*(C376*(PRINCIPAL!$G$104/100))*0.47*(44/12),"")</f>
        <v/>
      </c>
      <c r="Q376" s="107" t="str">
        <f t="shared" si="253"/>
        <v/>
      </c>
      <c r="R376" s="29" t="str">
        <f>IFERROR(IF(AND(PRINCIPAL!$H$105&lt;&gt;"",OR(L376=PRINCIPAL!$I$105,L376=PRINCIPAL!$I$105+PRINCIPAL!$I$105,L376=PRINCIPAL!$I$105+PRINCIPAL!$I$105+PRINCIPAL!$I$105)),0,IF(AND(PRINCIPAL!$H$105&lt;&gt;"",L376=PRINCIPAL!$J$105),VLOOKUP($S$360,'Banco de Dados'!$B$4:$J$50,8,FALSE)*PRINCIPAL!$H$105*(1-(PRINCIPAL!$K$105/100)),IF(AND(PRINCIPAL!$H$105&lt;&gt;"",L376=PRINCIPAL!$L$105),VLOOKUP($S$360,'Banco de Dados'!$B$4:$J$50,8,FALSE)*PRINCIPAL!$H$105*(1-(PRINCIPAL!$M$105/100)),IF(AND(PRINCIPAL!$H$105&lt;&gt;"",L376=PRINCIPAL!$N$105),VLOOKUP($S$360,'Banco de Dados'!$B$4:$J$50,8,FALSE)*PRINCIPAL!$H$105*(1-(PRINCIPAL!$O$105/100)),IF(PRINCIPAL!$H$105&lt;&gt;"",VLOOKUP($S$360,'Banco de Dados'!$B$4:$J$50,8,FALSE)*PRINCIPAL!$H$105,IF(OR(L376=PRINCIPAL!$I$105,L376=PRINCIPAL!$I$105+PRINCIPAL!$I$105,L376=PRINCIPAL!$I$105+PRINCIPAL!$I$105+PRINCIPAL!$I$105),0,IF(L376=PRINCIPAL!$J$105,VLOOKUP($S$360,'Banco de Dados'!$B$4:$J$50,6,FALSE)*(1-(PRINCIPAL!$K$105/100)),IF(L376=PRINCIPAL!$L$105,VLOOKUP($S$360,'Banco de Dados'!$B$4:$J$50,6,FALSE)*(1-(PRINCIPAL!$M$105/100)),IF(L376=PRINCIPAL!$N$105,VLOOKUP($S$360,'Banco de Dados'!$B$4:$J$50,6,FALSE)*(1-(PRINCIPAL!$O$105/100)),VLOOKUP($S$360,'Banco de Dados'!$B$4:$J$50,6,FALSE)))))))))),"")</f>
        <v/>
      </c>
      <c r="S376" s="29" t="str">
        <f>IFERROR(R376*(IFERROR(VLOOKUP($S$360,'Banco de Dados'!$B$4:$J$50,4,FALSE),"ERRO")),"")</f>
        <v/>
      </c>
      <c r="T376" s="29" t="str">
        <f t="shared" si="254"/>
        <v/>
      </c>
      <c r="U376" s="103" t="str">
        <f>IFERROR(T376*(C376*(PRINCIPAL!$G$105/100))*0.47*(44/12),"")</f>
        <v/>
      </c>
      <c r="V376" s="103" t="str">
        <f t="shared" si="230"/>
        <v/>
      </c>
      <c r="W376" s="30" t="str">
        <f>IFERROR(IF(AND(PRINCIPAL!$H$106&lt;&gt;"",OR(L376=PRINCIPAL!$I$106,L376=PRINCIPAL!$I$106+PRINCIPAL!$I$106,L376=PRINCIPAL!$I$106+PRINCIPAL!$I$106+PRINCIPAL!$I$106)),0,IF(AND(PRINCIPAL!$H$106&lt;&gt;"",L376=PRINCIPAL!$J$106),VLOOKUP($X$360,'Banco de Dados'!$B$4:$J$50,8,FALSE)*PRINCIPAL!$H$106*(1-(PRINCIPAL!$K$106/100)),IF(AND(PRINCIPAL!$H$106&lt;&gt;"",L376=PRINCIPAL!$L$106),VLOOKUP($X$360,'Banco de Dados'!$B$4:$J$50,8,FALSE)*PRINCIPAL!$H$106*(1-(PRINCIPAL!$M$106/100)),IF(AND(PRINCIPAL!$H$106&lt;&gt;"",L376=PRINCIPAL!$N$106),VLOOKUP($X$360,'Banco de Dados'!$B$4:$J$50,8,FALSE)*PRINCIPAL!$H$106*(1-(PRINCIPAL!$O$106/100)),IF(PRINCIPAL!$H$106&lt;&gt;"",VLOOKUP($X$360,'Banco de Dados'!$B$4:$J$50,8,FALSE)*PRINCIPAL!$H$106,IF(OR(L376=PRINCIPAL!$I$106,L376=PRINCIPAL!$I$106+PRINCIPAL!$I$106,L376=PRINCIPAL!$I$106+PRINCIPAL!$I$106+PRINCIPAL!$I$106),0,IF(L376=PRINCIPAL!$J$106,VLOOKUP($X$360,'Banco de Dados'!$B$4:$J$50,6,FALSE)*(1-(PRINCIPAL!$K$106/100)),IF(L376=PRINCIPAL!$L$106,VLOOKUP($X$360,'Banco de Dados'!$B$4:$J$50,6,FALSE)*(1-(PRINCIPAL!$M$106/100)),IF(L376=PRINCIPAL!$N$106,VLOOKUP($X$360,'Banco de Dados'!$B$4:$J$50,6,FALSE)*(1-(PRINCIPAL!$O$106/100)),VLOOKUP($X$360,'Banco de Dados'!$B$4:$J$50,6,FALSE)))))))))),"")</f>
        <v/>
      </c>
      <c r="X376" s="29" t="str">
        <f>IFERROR(W376*(IFERROR(VLOOKUP($X$360,'Banco de Dados'!$B$4:$J$50,4,FALSE),"ERRO")),"")</f>
        <v/>
      </c>
      <c r="Y376" s="29" t="str">
        <f t="shared" si="248"/>
        <v/>
      </c>
      <c r="Z376" s="103" t="str">
        <f>IFERROR(Y376*(C376*(PRINCIPAL!$G$106/100))*0.47*(44/12),"")</f>
        <v/>
      </c>
      <c r="AA376" s="111" t="str">
        <f t="shared" si="249"/>
        <v/>
      </c>
      <c r="AB376" s="30" t="str">
        <f>IFERROR(IF(AND(PRINCIPAL!$H$107&lt;&gt;"",OR(L376=PRINCIPAL!$I$107,L376=PRINCIPAL!$I$107+PRINCIPAL!$I$107,L376=PRINCIPAL!$I$107+PRINCIPAL!$I$107+PRINCIPAL!$I$107)),0,IF(AND(PRINCIPAL!$H$107&lt;&gt;"",L376=PRINCIPAL!$J$107),VLOOKUP($AC$360,'Banco de Dados'!$B$4:$J$50,8,FALSE)*PRINCIPAL!$H$107*(1-(PRINCIPAL!$K$107/100)),IF(AND(PRINCIPAL!$H$107&lt;&gt;"",L376=PRINCIPAL!$L$107),VLOOKUP($AC$360,'Banco de Dados'!$B$4:$J$50,8,FALSE)*PRINCIPAL!$H$107*(1-(PRINCIPAL!$M$107/100)),IF(AND(PRINCIPAL!$H$107&lt;&gt;"",L376=PRINCIPAL!$N$107),VLOOKUP($AC$360,'Banco de Dados'!$B$4:$J$50,8,FALSE)*PRINCIPAL!$H$107*(1-(PRINCIPAL!$O$107/100)),IF(PRINCIPAL!$H$107&lt;&gt;"",VLOOKUP($AC$360,'Banco de Dados'!$B$4:$J$50,8,FALSE)*PRINCIPAL!$H$107,IF(OR(L376=PRINCIPAL!$I$107,L376=PRINCIPAL!$I$107+PRINCIPAL!$I$107,L376=PRINCIPAL!$I$107+PRINCIPAL!$I$107+PRINCIPAL!$I$107),0,IF(L376=PRINCIPAL!$J$107,VLOOKUP($AC$360,'Banco de Dados'!$B$4:$J$50,6,FALSE)*(1-(PRINCIPAL!$K$107/100)),IF(L376=PRINCIPAL!$L$107,VLOOKUP($AC$360,'Banco de Dados'!$B$4:$J$50,6,FALSE)*(1-(PRINCIPAL!$M$107/100)),IF(L376=PRINCIPAL!$N$107,VLOOKUP($AC$360,'Banco de Dados'!$B$4:$J$50,6,FALSE)*(1-(PRINCIPAL!$O$107/100)),VLOOKUP($AC$360,'Banco de Dados'!$B$4:$J$50,6,FALSE)))))))))),"")</f>
        <v/>
      </c>
      <c r="AC376" s="29" t="str">
        <f>IFERROR(AB376*(IFERROR(VLOOKUP($AC$360,'Banco de Dados'!$B$4:$J$50,4,FALSE),"ERRO")),"")</f>
        <v/>
      </c>
      <c r="AD376" s="29" t="str">
        <f t="shared" si="239"/>
        <v/>
      </c>
      <c r="AE376" s="103" t="str">
        <f>IFERROR(AD376*(C376*(PRINCIPAL!$G$107/100))*0.47*(44/12),"")</f>
        <v/>
      </c>
      <c r="AF376" s="111" t="str">
        <f t="shared" si="240"/>
        <v/>
      </c>
      <c r="AG376" s="30" t="str">
        <f>IFERROR(IF(AND(PRINCIPAL!$H$108&lt;&gt;"",OR(L376=PRINCIPAL!$I$108,L376=PRINCIPAL!$I$108+PRINCIPAL!$I$108,L376=PRINCIPAL!$I$108+PRINCIPAL!$I$108+PRINCIPAL!$I$108)),0,IF(AND(PRINCIPAL!$H$108&lt;&gt;"",L376=PRINCIPAL!$J$108),VLOOKUP($AH$360,'Banco de Dados'!$B$4:$J$50,8,FALSE)*PRINCIPAL!$H$108*(1-(PRINCIPAL!$K$108/100)),IF(AND(PRINCIPAL!$H$108&lt;&gt;"",L376=PRINCIPAL!$L$108),VLOOKUP($AH$360,'Banco de Dados'!$B$4:$J$50,8,FALSE)*PRINCIPAL!$H$108*(1-(PRINCIPAL!$M$108/100)),IF(AND(PRINCIPAL!$H$108&lt;&gt;"",L376=PRINCIPAL!$N$108),VLOOKUP($AH$360,'Banco de Dados'!$B$4:$J$50,8,FALSE)*PRINCIPAL!$H$108*(1-(PRINCIPAL!$O$108/100)),IF(PRINCIPAL!$H$108&lt;&gt;"",VLOOKUP($AH$360,'Banco de Dados'!$B$4:$J$50,8,FALSE)*PRINCIPAL!$H$108,IF(OR(L376=PRINCIPAL!$I$108,L376=PRINCIPAL!$I$108+PRINCIPAL!$I$108,L376=PRINCIPAL!$I$108+PRINCIPAL!$I$108+PRINCIPAL!$I$108),0,IF(L376=PRINCIPAL!$J$108,VLOOKUP($AH$360,'Banco de Dados'!$B$4:$J$50,6,FALSE)*(1-(PRINCIPAL!$K$108/100)),IF(L376=PRINCIPAL!$L$108,VLOOKUP($AH$360,'Banco de Dados'!$B$4:$J$50,6,FALSE)*(1-(PRINCIPAL!$M$108/100)),IF(L376=PRINCIPAL!$N$108,VLOOKUP($AH$360,'Banco de Dados'!$B$4:$J$50,6,FALSE)*(1-(PRINCIPAL!$O$108/100)),VLOOKUP($AH$360,'Banco de Dados'!$B$4:$J$50,6,FALSE)))))))))),"")</f>
        <v/>
      </c>
      <c r="AH376" s="29" t="str">
        <f>IFERROR(AG376*(IFERROR(VLOOKUP($AH$360,'Banco de Dados'!$B$4:$J$50,4,FALSE),"ERRO")),"")</f>
        <v/>
      </c>
      <c r="AI376" s="29" t="str">
        <f t="shared" si="241"/>
        <v/>
      </c>
      <c r="AJ376" s="103" t="str">
        <f>IFERROR(AI376*(C376*(PRINCIPAL!$G$108/100))*0.47*(44/12),"")</f>
        <v/>
      </c>
      <c r="AK376" s="111" t="str">
        <f t="shared" si="250"/>
        <v/>
      </c>
      <c r="AL376" s="30" t="str">
        <f>IFERROR(IF(AND(PRINCIPAL!$H$109&lt;&gt;"",OR(L376=PRINCIPAL!$I$109,L376=PRINCIPAL!$I$109+PRINCIPAL!$I$109,L376=PRINCIPAL!$I$109+PRINCIPAL!$I$109+PRINCIPAL!$I$109)),0,IF(AND(PRINCIPAL!$H$109&lt;&gt;"",L376=PRINCIPAL!$J$109),VLOOKUP($AM$360,'Banco de Dados'!$B$4:$J$50,8,FALSE)*PRINCIPAL!$H$109*(1-(PRINCIPAL!$K$109/100)),IF(AND(PRINCIPAL!$H$109&lt;&gt;"",L376=PRINCIPAL!$L$109),VLOOKUP($AM$360,'Banco de Dados'!$B$4:$J$50,8,FALSE)*PRINCIPAL!$H$109*(1-(PRINCIPAL!$M$109/100)),IF(AND(PRINCIPAL!$H$109&lt;&gt;"",L376=PRINCIPAL!$N$109),VLOOKUP($AM$360,'Banco de Dados'!$B$4:$J$50,8,FALSE)*PRINCIPAL!$H$109*(1-(PRINCIPAL!$O$109/100)),IF(PRINCIPAL!$H$109&lt;&gt;"",VLOOKUP($AM$360,'Banco de Dados'!$B$4:$J$50,8,FALSE)*PRINCIPAL!$H$109,IF(OR(L376=PRINCIPAL!$I$109,L376=PRINCIPAL!$I$109+PRINCIPAL!$I$109,L376=PRINCIPAL!$I$109+PRINCIPAL!$I$109+PRINCIPAL!$I$109),0,IF(L376=PRINCIPAL!$J$109,VLOOKUP($AM$360,'Banco de Dados'!$B$4:$J$50,6,FALSE)*(1-(PRINCIPAL!$K$109/100)),IF(L376=PRINCIPAL!$L$109,VLOOKUP($AM$360,'Banco de Dados'!$B$4:$J$50,6,FALSE)*(1-(PRINCIPAL!$M$109/100)),IF(L376=PRINCIPAL!$N$109,VLOOKUP($AM$360,'Banco de Dados'!$B$4:$J$50,6,FALSE)*(1-(PRINCIPAL!$O$109/100)),VLOOKUP($AM$360,'Banco de Dados'!$B$4:$J$50,6,FALSE)))))))))),"")</f>
        <v/>
      </c>
      <c r="AM376" s="29" t="str">
        <f>IFERROR(AL376*(IFERROR(VLOOKUP($AM$360,'Banco de Dados'!$B$4:$J$50,4,FALSE),"ERRO")),"")</f>
        <v/>
      </c>
      <c r="AN376" s="29" t="str">
        <f t="shared" si="242"/>
        <v/>
      </c>
      <c r="AO376" s="103" t="str">
        <f>IFERROR(AN376*(C376*(PRINCIPAL!$G$109/100))*0.47*(44/12),"")</f>
        <v/>
      </c>
      <c r="AP376" s="111" t="str">
        <f t="shared" si="243"/>
        <v/>
      </c>
      <c r="AQ376" s="30" t="str">
        <f>IFERROR(IF(AND(PRINCIPAL!$H$110&lt;&gt;"",OR(L376=PRINCIPAL!$I$110,L376=PRINCIPAL!$I$110+PRINCIPAL!$I$110,L376=PRINCIPAL!$I$110+PRINCIPAL!$I$110+PRINCIPAL!$I$110)),0,IF(AND(PRINCIPAL!$H$110&lt;&gt;"",L376=PRINCIPAL!$J$110),VLOOKUP($AR$360,'Banco de Dados'!$B$4:$J$50,8,FALSE)*PRINCIPAL!$H$110*(1-(PRINCIPAL!$K$110/100)),IF(AND(PRINCIPAL!$H$110&lt;&gt;"",L376=PRINCIPAL!$L$110),VLOOKUP($AR$360,'Banco de Dados'!$B$4:$J$50,8,FALSE)*PRINCIPAL!$H$110*(1-(PRINCIPAL!$M$110/100)),IF(AND(PRINCIPAL!$H$110&lt;&gt;"",L376=PRINCIPAL!$N$110),VLOOKUP($AR$360,'Banco de Dados'!$B$4:$J$50,8,FALSE)*PRINCIPAL!$H$110*(1-(PRINCIPAL!$O$110/100)),IF(PRINCIPAL!$H$110&lt;&gt;"",VLOOKUP($AR$360,'Banco de Dados'!$B$4:$J$50,8,FALSE)*PRINCIPAL!$H$110,IF(OR(L376=PRINCIPAL!$I$110,L376=PRINCIPAL!$I$110+PRINCIPAL!$I$110,L376=PRINCIPAL!$I$110+PRINCIPAL!$I$110+PRINCIPAL!$I$110),0,IF(L376=PRINCIPAL!$J$110,VLOOKUP($AR$360,'Banco de Dados'!$B$4:$J$50,6,FALSE)*(1-(PRINCIPAL!$K$110/100)),IF(L376=PRINCIPAL!$L$110,VLOOKUP($AR$360,'Banco de Dados'!$B$4:$J$50,6,FALSE)*(1-(PRINCIPAL!$M$110/100)),IF(L376=PRINCIPAL!$N$110,VLOOKUP($AR$360,'Banco de Dados'!$B$4:$J$50,6,FALSE)*(1-(PRINCIPAL!$O$110/100)),VLOOKUP($AR$360,'Banco de Dados'!$B$4:$J$50,6,FALSE)))))))))),"")</f>
        <v/>
      </c>
      <c r="AR376" s="29" t="str">
        <f>IFERROR(AQ376*(IFERROR(VLOOKUP($AR$360,'Banco de Dados'!$B$4:$J$50,4,FALSE),"ERRO")),"")</f>
        <v/>
      </c>
      <c r="AS376" s="29" t="str">
        <f t="shared" si="244"/>
        <v/>
      </c>
      <c r="AT376" s="103" t="str">
        <f>IFERROR(AS376*(C376*(PRINCIPAL!$G$110/100))*0.47*(44/12),"")</f>
        <v/>
      </c>
      <c r="AU376" s="111" t="str">
        <f t="shared" si="245"/>
        <v/>
      </c>
      <c r="AV376" s="30" t="str">
        <f>IFERROR(IF(AND(PRINCIPAL!$H$111&lt;&gt;"",OR(L376=PRINCIPAL!$I$111,L376=PRINCIPAL!$I$111+PRINCIPAL!$I$111,L376=PRINCIPAL!$I$111+PRINCIPAL!$I$111+PRINCIPAL!$I$111)),0,IF(AND(PRINCIPAL!$H$111&lt;&gt;"",L376=PRINCIPAL!$J$111),VLOOKUP($AW$360,'Banco de Dados'!$B$4:$J$50,8,FALSE)*PRINCIPAL!$H$111*(1-(PRINCIPAL!$K$111/100)),IF(AND(PRINCIPAL!$H$111&lt;&gt;"",L376=PRINCIPAL!$L$111),VLOOKUP($AW$360,'Banco de Dados'!$B$4:$J$50,8,FALSE)*PRINCIPAL!$H$111*(1-(PRINCIPAL!$M$111/100)),IF(AND(PRINCIPAL!$H$111&lt;&gt;"",L376=PRINCIPAL!$N$111),VLOOKUP($AW$360,'Banco de Dados'!$B$4:$J$50,8,FALSE)*PRINCIPAL!$H$111*(1-(PRINCIPAL!$O$111/100)),IF(PRINCIPAL!$H$111&lt;&gt;"",VLOOKUP($AW$360,'Banco de Dados'!$B$4:$J$50,8,FALSE)*PRINCIPAL!$H$111,IF(OR(L376=PRINCIPAL!$I$111,L376=PRINCIPAL!$I$111+PRINCIPAL!$I$111,L376=PRINCIPAL!$I$111+PRINCIPAL!$I$111+PRINCIPAL!$I$111),0,IF(L376=PRINCIPAL!$J$111,VLOOKUP($AW$360,'Banco de Dados'!$B$4:$J$50,6,FALSE)*(1-(PRINCIPAL!$K$111/100)),IF(L376=PRINCIPAL!$L$111,VLOOKUP($AW$360,'Banco de Dados'!$B$4:$J$50,6,FALSE)*(1-(PRINCIPAL!$M$111/100)),IF(L376=PRINCIPAL!$N$111,VLOOKUP($AW$360,'Banco de Dados'!$B$4:$J$50,6,FALSE)*(1-(PRINCIPAL!$O$111/100)),VLOOKUP($AW$360,'Banco de Dados'!$B$4:$J$50,6,FALSE)))))))))),"")</f>
        <v/>
      </c>
      <c r="AW376" s="29" t="str">
        <f>IFERROR(AV376*(IFERROR(VLOOKUP($AW$360,'Banco de Dados'!$B$4:$J$50,4,FALSE),"ERRO")),"")</f>
        <v/>
      </c>
      <c r="AX376" s="29" t="str">
        <f t="shared" si="246"/>
        <v/>
      </c>
      <c r="AY376" s="103" t="str">
        <f>IFERROR(AX376*(C376*(PRINCIPAL!$G$111/100))*0.47*(44/12),"")</f>
        <v/>
      </c>
      <c r="AZ376" s="111" t="str">
        <f t="shared" si="251"/>
        <v/>
      </c>
      <c r="BA376" s="30" t="str">
        <f>IFERROR(IF(AND(PRINCIPAL!$H$112&lt;&gt;"",OR(L376=PRINCIPAL!$I$112,L376=PRINCIPAL!$I$112+PRINCIPAL!$I$112,L376=PRINCIPAL!$I$112+PRINCIPAL!$I$112+PRINCIPAL!$I$112)),0,IF(AND(PRINCIPAL!$H$112&lt;&gt;"",L376=PRINCIPAL!$J$112),VLOOKUP($BB$360,'Banco de Dados'!$B$4:$J$50,8,FALSE)*PRINCIPAL!$H$112*(1-(PRINCIPAL!$K$112/100)),IF(AND(PRINCIPAL!$H$112&lt;&gt;"",L376=PRINCIPAL!$L$112),VLOOKUP($BB$360,'Banco de Dados'!$B$4:$J$50,8,FALSE)*PRINCIPAL!$H$112*(1-(PRINCIPAL!$M$112/100)),IF(AND(PRINCIPAL!$H$112&lt;&gt;"",L376=PRINCIPAL!$N$112),VLOOKUP($BB$360,'Banco de Dados'!$B$4:$J$50,8,FALSE)*PRINCIPAL!$H$112*(1-(PRINCIPAL!$O$112/100)),IF(PRINCIPAL!$H$112&lt;&gt;"",VLOOKUP($BB$360,'Banco de Dados'!$B$4:$J$50,8,FALSE)*PRINCIPAL!$H$112,IF(OR(L376=PRINCIPAL!$I$112,L376=PRINCIPAL!$I$112+PRINCIPAL!$I$112,L376=PRINCIPAL!$I$112+PRINCIPAL!$I$112+PRINCIPAL!$I$112),0,IF(L376=PRINCIPAL!$J$112,VLOOKUP($BB$360,'Banco de Dados'!$B$4:$J$50,6,FALSE)*(1-(PRINCIPAL!$K$112/100)),IF(L376=PRINCIPAL!$L$112,VLOOKUP($BB$360,'Banco de Dados'!$B$4:$J$50,6,FALSE)*(1-(PRINCIPAL!$M$112/100)),IF(L376=PRINCIPAL!$N$112,VLOOKUP($BB$360,'Banco de Dados'!$B$4:$J$50,6,FALSE)*(1-(PRINCIPAL!$O$112/100)),VLOOKUP($BB$360,'Banco de Dados'!$B$4:$J$50,6,FALSE)))))))))),"")</f>
        <v/>
      </c>
      <c r="BB376" s="29" t="str">
        <f>IFERROR(BA376*(IFERROR(VLOOKUP($BB$360,'Banco de Dados'!$B$4:$J$50,4,FALSE),"ERRO")),"")</f>
        <v/>
      </c>
      <c r="BC376" s="29" t="str">
        <f t="shared" si="252"/>
        <v/>
      </c>
      <c r="BD376" s="103" t="str">
        <f>IFERROR(BC376*(C376*(PRINCIPAL!$G$112/100))*0.47*(44/12),"")</f>
        <v/>
      </c>
      <c r="BE376" s="111" t="str">
        <f t="shared" si="231"/>
        <v/>
      </c>
      <c r="BF376" s="30" t="str">
        <f>IFERROR(IF(AND(PRINCIPAL!$H$113&lt;&gt;"",OR(L376=PRINCIPAL!$I$113,L376=PRINCIPAL!$I$113+PRINCIPAL!$I$113,L376=PRINCIPAL!$I$113+PRINCIPAL!$I$113+PRINCIPAL!$I$113)),0,IF(AND(PRINCIPAL!$H$113&lt;&gt;"",L376=PRINCIPAL!$J$113),VLOOKUP($BG$360,'Banco de Dados'!$B$4:$J$50,8,FALSE)*PRINCIPAL!$H$113*(1-(PRINCIPAL!$K$113/100)),IF(AND(PRINCIPAL!$H$113&lt;&gt;"",L376=PRINCIPAL!$L$113),VLOOKUP($BG$360,'Banco de Dados'!$B$4:$J$50,8,FALSE)*PRINCIPAL!$H$113*(1-(PRINCIPAL!$M$113/100)),IF(AND(PRINCIPAL!$H$113&lt;&gt;"",L376=PRINCIPAL!$N$113),VLOOKUP($BG$360,'Banco de Dados'!$B$4:$J$50,8,FALSE)*PRINCIPAL!$H$113*(1-(PRINCIPAL!$O$113/100)),IF(PRINCIPAL!$H$113&lt;&gt;"",VLOOKUP($BG$360,'Banco de Dados'!$B$4:$J$50,8,FALSE)*PRINCIPAL!$H$113,IF(OR(L376=PRINCIPAL!$I$113,L376=PRINCIPAL!$I$113+PRINCIPAL!$I$113,L376=PRINCIPAL!$I$113+PRINCIPAL!$I$113+PRINCIPAL!$I$113),0,IF(L376=PRINCIPAL!$J$113,VLOOKUP($BG$360,'Banco de Dados'!$B$4:$J$50,6,FALSE)*(1-(PRINCIPAL!$K$113/100)),IF(L376=PRINCIPAL!$L$113,VLOOKUP($BG$360,'Banco de Dados'!$B$4:$J$50,6,FALSE)*(1-(PRINCIPAL!$M$113/100)),IF(L376=PRINCIPAL!$N$113,VLOOKUP($BG$360,'Banco de Dados'!$B$4:$J$50,6,FALSE)*(1-(PRINCIPAL!$O$113/100)),VLOOKUP($BG$360,'Banco de Dados'!$B$4:$J$50,6,FALSE)))))))))),"")</f>
        <v/>
      </c>
      <c r="BG376" s="29" t="str">
        <f>IFERROR(BF376*(IFERROR(VLOOKUP($BG$360,'Banco de Dados'!$B$4:$J$50,4,FALSE),"ERRO")),"")</f>
        <v/>
      </c>
      <c r="BH376" s="29" t="str">
        <f t="shared" si="247"/>
        <v/>
      </c>
      <c r="BI376" s="103" t="str">
        <f>IFERROR(BH376*(C376*(PRINCIPAL!$G$113/100))*0.47*(44/12),"")</f>
        <v/>
      </c>
      <c r="BJ376" s="102" t="str">
        <f t="shared" si="232"/>
        <v/>
      </c>
    </row>
    <row r="377" spans="2:62" ht="12.75" customHeight="1" x14ac:dyDescent="0.3">
      <c r="B377" s="326">
        <f t="shared" si="233"/>
        <v>2035</v>
      </c>
      <c r="C377" s="340"/>
      <c r="D377" s="1"/>
      <c r="E377" s="116">
        <v>15</v>
      </c>
      <c r="F377" s="24" t="str">
        <f>IFERROR(VLOOKUP($G$360,'Banco de Dados'!$B$4:$J$50,6,FALSE),"")</f>
        <v/>
      </c>
      <c r="G377" s="25" t="str">
        <f>IFERROR(F377*(IFERROR(VLOOKUP($G$360,'Banco de Dados'!$B$4:$J$50,4,FALSE),"ERRO")),"")</f>
        <v/>
      </c>
      <c r="H377" s="25" t="str">
        <f t="shared" si="234"/>
        <v/>
      </c>
      <c r="I377" s="103" t="str">
        <f t="shared" si="235"/>
        <v/>
      </c>
      <c r="J377" s="117" t="str">
        <f t="shared" si="236"/>
        <v/>
      </c>
      <c r="K377" s="1"/>
      <c r="L377" s="91">
        <v>15</v>
      </c>
      <c r="M377" s="24" t="str">
        <f>IFERROR(IF(AND(PRINCIPAL!$H$104&lt;&gt;"",OR(L377=PRINCIPAL!$I$104,L377=PRINCIPAL!$I$104+PRINCIPAL!$I$104,L377=PRINCIPAL!$I$104+PRINCIPAL!$I$104+PRINCIPAL!$I$104)),0,IF(AND(PRINCIPAL!$H$104&lt;&gt;"",L377=PRINCIPAL!$J$104),VLOOKUP($N$360,'Banco de Dados'!$B$4:$J$50,8,FALSE)*PRINCIPAL!$H$104*(1-(PRINCIPAL!$K$104/100)),IF(AND(PRINCIPAL!$H$104&lt;&gt;"",L377=PRINCIPAL!$L$104),VLOOKUP($N$360,'Banco de Dados'!$B$4:$J$50,8,FALSE)*PRINCIPAL!$H$104*(1-(PRINCIPAL!$M$104/100)),IF(AND(PRINCIPAL!$H$104&lt;&gt;"",L377=PRINCIPAL!$N$104),VLOOKUP($N$360,'Banco de Dados'!$B$4:$J$50,8,FALSE)*PRINCIPAL!$H$104*(1-(PRINCIPAL!$O$104/100)),IF(PRINCIPAL!$H$104&lt;&gt;"",VLOOKUP($N$360,'Banco de Dados'!$B$4:$J$50,8,FALSE)*PRINCIPAL!$H$104,IF(OR(L377=PRINCIPAL!$I$104,L377=PRINCIPAL!$I$104+PRINCIPAL!$I$104,L377=PRINCIPAL!$I$104+PRINCIPAL!$I$104+PRINCIPAL!$I$104),0,IF(L377=PRINCIPAL!$J$104,VLOOKUP($N$360,'Banco de Dados'!$B$4:$J$50,6,FALSE)*(1-(PRINCIPAL!$K$104/100)),IF(L377=PRINCIPAL!$L$104,VLOOKUP($N$360,'Banco de Dados'!$B$4:$J$50,6,FALSE)*(1-(PRINCIPAL!$M$104/100)),IF(L377=PRINCIPAL!$N$104,VLOOKUP($N$360,'Banco de Dados'!$B$4:$J$50,6,FALSE)*(1-(PRINCIPAL!$O$104/100)),VLOOKUP($N$360,'Banco de Dados'!$B$4:$J$50,6,FALSE)))))))))),"")</f>
        <v/>
      </c>
      <c r="N377" s="25" t="str">
        <f>IFERROR(M377*(IFERROR(VLOOKUP($N$360,'Banco de Dados'!$B$4:$J$50,4,FALSE),"ERRO")),"")</f>
        <v/>
      </c>
      <c r="O377" s="25" t="str">
        <f t="shared" si="237"/>
        <v/>
      </c>
      <c r="P377" s="103" t="str">
        <f>IFERROR(O377*(C377*(PRINCIPAL!$G$104/100))*0.47*(44/12),"")</f>
        <v/>
      </c>
      <c r="Q377" s="107" t="str">
        <f t="shared" si="253"/>
        <v/>
      </c>
      <c r="R377" s="29" t="str">
        <f>IFERROR(IF(AND(PRINCIPAL!$H$105&lt;&gt;"",OR(L377=PRINCIPAL!$I$105,L377=PRINCIPAL!$I$105+PRINCIPAL!$I$105,L377=PRINCIPAL!$I$105+PRINCIPAL!$I$105+PRINCIPAL!$I$105)),0,IF(AND(PRINCIPAL!$H$105&lt;&gt;"",L377=PRINCIPAL!$J$105),VLOOKUP($S$360,'Banco de Dados'!$B$4:$J$50,8,FALSE)*PRINCIPAL!$H$105*(1-(PRINCIPAL!$K$105/100)),IF(AND(PRINCIPAL!$H$105&lt;&gt;"",L377=PRINCIPAL!$L$105),VLOOKUP($S$360,'Banco de Dados'!$B$4:$J$50,8,FALSE)*PRINCIPAL!$H$105*(1-(PRINCIPAL!$M$105/100)),IF(AND(PRINCIPAL!$H$105&lt;&gt;"",L377=PRINCIPAL!$N$105),VLOOKUP($S$360,'Banco de Dados'!$B$4:$J$50,8,FALSE)*PRINCIPAL!$H$105*(1-(PRINCIPAL!$O$105/100)),IF(PRINCIPAL!$H$105&lt;&gt;"",VLOOKUP($S$360,'Banco de Dados'!$B$4:$J$50,8,FALSE)*PRINCIPAL!$H$105,IF(OR(L377=PRINCIPAL!$I$105,L377=PRINCIPAL!$I$105+PRINCIPAL!$I$105,L377=PRINCIPAL!$I$105+PRINCIPAL!$I$105+PRINCIPAL!$I$105),0,IF(L377=PRINCIPAL!$J$105,VLOOKUP($S$360,'Banco de Dados'!$B$4:$J$50,6,FALSE)*(1-(PRINCIPAL!$K$105/100)),IF(L377=PRINCIPAL!$L$105,VLOOKUP($S$360,'Banco de Dados'!$B$4:$J$50,6,FALSE)*(1-(PRINCIPAL!$M$105/100)),IF(L377=PRINCIPAL!$N$105,VLOOKUP($S$360,'Banco de Dados'!$B$4:$J$50,6,FALSE)*(1-(PRINCIPAL!$O$105/100)),VLOOKUP($S$360,'Banco de Dados'!$B$4:$J$50,6,FALSE)))))))))),"")</f>
        <v/>
      </c>
      <c r="S377" s="29" t="str">
        <f>IFERROR(R377*(IFERROR(VLOOKUP($S$360,'Banco de Dados'!$B$4:$J$50,4,FALSE),"ERRO")),"")</f>
        <v/>
      </c>
      <c r="T377" s="29" t="str">
        <f t="shared" si="254"/>
        <v/>
      </c>
      <c r="U377" s="103" t="str">
        <f>IFERROR(T377*(C377*(PRINCIPAL!$G$105/100))*0.47*(44/12),"")</f>
        <v/>
      </c>
      <c r="V377" s="103" t="str">
        <f t="shared" si="230"/>
        <v/>
      </c>
      <c r="W377" s="30" t="str">
        <f>IFERROR(IF(AND(PRINCIPAL!$H$106&lt;&gt;"",OR(L377=PRINCIPAL!$I$106,L377=PRINCIPAL!$I$106+PRINCIPAL!$I$106,L377=PRINCIPAL!$I$106+PRINCIPAL!$I$106+PRINCIPAL!$I$106)),0,IF(AND(PRINCIPAL!$H$106&lt;&gt;"",L377=PRINCIPAL!$J$106),VLOOKUP($X$360,'Banco de Dados'!$B$4:$J$50,8,FALSE)*PRINCIPAL!$H$106*(1-(PRINCIPAL!$K$106/100)),IF(AND(PRINCIPAL!$H$106&lt;&gt;"",L377=PRINCIPAL!$L$106),VLOOKUP($X$360,'Banco de Dados'!$B$4:$J$50,8,FALSE)*PRINCIPAL!$H$106*(1-(PRINCIPAL!$M$106/100)),IF(AND(PRINCIPAL!$H$106&lt;&gt;"",L377=PRINCIPAL!$N$106),VLOOKUP($X$360,'Banco de Dados'!$B$4:$J$50,8,FALSE)*PRINCIPAL!$H$106*(1-(PRINCIPAL!$O$106/100)),IF(PRINCIPAL!$H$106&lt;&gt;"",VLOOKUP($X$360,'Banco de Dados'!$B$4:$J$50,8,FALSE)*PRINCIPAL!$H$106,IF(OR(L377=PRINCIPAL!$I$106,L377=PRINCIPAL!$I$106+PRINCIPAL!$I$106,L377=PRINCIPAL!$I$106+PRINCIPAL!$I$106+PRINCIPAL!$I$106),0,IF(L377=PRINCIPAL!$J$106,VLOOKUP($X$360,'Banco de Dados'!$B$4:$J$50,6,FALSE)*(1-(PRINCIPAL!$K$106/100)),IF(L377=PRINCIPAL!$L$106,VLOOKUP($X$360,'Banco de Dados'!$B$4:$J$50,6,FALSE)*(1-(PRINCIPAL!$M$106/100)),IF(L377=PRINCIPAL!$N$106,VLOOKUP($X$360,'Banco de Dados'!$B$4:$J$50,6,FALSE)*(1-(PRINCIPAL!$O$106/100)),VLOOKUP($X$360,'Banco de Dados'!$B$4:$J$50,6,FALSE)))))))))),"")</f>
        <v/>
      </c>
      <c r="X377" s="29" t="str">
        <f>IFERROR(W377*(IFERROR(VLOOKUP($X$360,'Banco de Dados'!$B$4:$J$50,4,FALSE),"ERRO")),"")</f>
        <v/>
      </c>
      <c r="Y377" s="29" t="str">
        <f t="shared" si="248"/>
        <v/>
      </c>
      <c r="Z377" s="103" t="str">
        <f>IFERROR(Y377*(C377*(PRINCIPAL!$G$106/100))*0.47*(44/12),"")</f>
        <v/>
      </c>
      <c r="AA377" s="111" t="str">
        <f t="shared" si="249"/>
        <v/>
      </c>
      <c r="AB377" s="30" t="str">
        <f>IFERROR(IF(AND(PRINCIPAL!$H$107&lt;&gt;"",OR(L377=PRINCIPAL!$I$107,L377=PRINCIPAL!$I$107+PRINCIPAL!$I$107,L377=PRINCIPAL!$I$107+PRINCIPAL!$I$107+PRINCIPAL!$I$107)),0,IF(AND(PRINCIPAL!$H$107&lt;&gt;"",L377=PRINCIPAL!$J$107),VLOOKUP($AC$360,'Banco de Dados'!$B$4:$J$50,8,FALSE)*PRINCIPAL!$H$107*(1-(PRINCIPAL!$K$107/100)),IF(AND(PRINCIPAL!$H$107&lt;&gt;"",L377=PRINCIPAL!$L$107),VLOOKUP($AC$360,'Banco de Dados'!$B$4:$J$50,8,FALSE)*PRINCIPAL!$H$107*(1-(PRINCIPAL!$M$107/100)),IF(AND(PRINCIPAL!$H$107&lt;&gt;"",L377=PRINCIPAL!$N$107),VLOOKUP($AC$360,'Banco de Dados'!$B$4:$J$50,8,FALSE)*PRINCIPAL!$H$107*(1-(PRINCIPAL!$O$107/100)),IF(PRINCIPAL!$H$107&lt;&gt;"",VLOOKUP($AC$360,'Banco de Dados'!$B$4:$J$50,8,FALSE)*PRINCIPAL!$H$107,IF(OR(L377=PRINCIPAL!$I$107,L377=PRINCIPAL!$I$107+PRINCIPAL!$I$107,L377=PRINCIPAL!$I$107+PRINCIPAL!$I$107+PRINCIPAL!$I$107),0,IF(L377=PRINCIPAL!$J$107,VLOOKUP($AC$360,'Banco de Dados'!$B$4:$J$50,6,FALSE)*(1-(PRINCIPAL!$K$107/100)),IF(L377=PRINCIPAL!$L$107,VLOOKUP($AC$360,'Banco de Dados'!$B$4:$J$50,6,FALSE)*(1-(PRINCIPAL!$M$107/100)),IF(L377=PRINCIPAL!$N$107,VLOOKUP($AC$360,'Banco de Dados'!$B$4:$J$50,6,FALSE)*(1-(PRINCIPAL!$O$107/100)),VLOOKUP($AC$360,'Banco de Dados'!$B$4:$J$50,6,FALSE)))))))))),"")</f>
        <v/>
      </c>
      <c r="AC377" s="29" t="str">
        <f>IFERROR(AB377*(IFERROR(VLOOKUP($AC$360,'Banco de Dados'!$B$4:$J$50,4,FALSE),"ERRO")),"")</f>
        <v/>
      </c>
      <c r="AD377" s="29" t="str">
        <f t="shared" si="239"/>
        <v/>
      </c>
      <c r="AE377" s="103" t="str">
        <f>IFERROR(AD377*(C377*(PRINCIPAL!$G$107/100))*0.47*(44/12),"")</f>
        <v/>
      </c>
      <c r="AF377" s="111" t="str">
        <f t="shared" si="240"/>
        <v/>
      </c>
      <c r="AG377" s="30" t="str">
        <f>IFERROR(IF(AND(PRINCIPAL!$H$108&lt;&gt;"",OR(L377=PRINCIPAL!$I$108,L377=PRINCIPAL!$I$108+PRINCIPAL!$I$108,L377=PRINCIPAL!$I$108+PRINCIPAL!$I$108+PRINCIPAL!$I$108)),0,IF(AND(PRINCIPAL!$H$108&lt;&gt;"",L377=PRINCIPAL!$J$108),VLOOKUP($AH$360,'Banco de Dados'!$B$4:$J$50,8,FALSE)*PRINCIPAL!$H$108*(1-(PRINCIPAL!$K$108/100)),IF(AND(PRINCIPAL!$H$108&lt;&gt;"",L377=PRINCIPAL!$L$108),VLOOKUP($AH$360,'Banco de Dados'!$B$4:$J$50,8,FALSE)*PRINCIPAL!$H$108*(1-(PRINCIPAL!$M$108/100)),IF(AND(PRINCIPAL!$H$108&lt;&gt;"",L377=PRINCIPAL!$N$108),VLOOKUP($AH$360,'Banco de Dados'!$B$4:$J$50,8,FALSE)*PRINCIPAL!$H$108*(1-(PRINCIPAL!$O$108/100)),IF(PRINCIPAL!$H$108&lt;&gt;"",VLOOKUP($AH$360,'Banco de Dados'!$B$4:$J$50,8,FALSE)*PRINCIPAL!$H$108,IF(OR(L377=PRINCIPAL!$I$108,L377=PRINCIPAL!$I$108+PRINCIPAL!$I$108,L377=PRINCIPAL!$I$108+PRINCIPAL!$I$108+PRINCIPAL!$I$108),0,IF(L377=PRINCIPAL!$J$108,VLOOKUP($AH$360,'Banco de Dados'!$B$4:$J$50,6,FALSE)*(1-(PRINCIPAL!$K$108/100)),IF(L377=PRINCIPAL!$L$108,VLOOKUP($AH$360,'Banco de Dados'!$B$4:$J$50,6,FALSE)*(1-(PRINCIPAL!$M$108/100)),IF(L377=PRINCIPAL!$N$108,VLOOKUP($AH$360,'Banco de Dados'!$B$4:$J$50,6,FALSE)*(1-(PRINCIPAL!$O$108/100)),VLOOKUP($AH$360,'Banco de Dados'!$B$4:$J$50,6,FALSE)))))))))),"")</f>
        <v/>
      </c>
      <c r="AH377" s="29" t="str">
        <f>IFERROR(AG377*(IFERROR(VLOOKUP($AH$360,'Banco de Dados'!$B$4:$J$50,4,FALSE),"ERRO")),"")</f>
        <v/>
      </c>
      <c r="AI377" s="29" t="str">
        <f t="shared" si="241"/>
        <v/>
      </c>
      <c r="AJ377" s="103" t="str">
        <f>IFERROR(AI377*(C377*(PRINCIPAL!$G$108/100))*0.47*(44/12),"")</f>
        <v/>
      </c>
      <c r="AK377" s="111" t="str">
        <f t="shared" si="250"/>
        <v/>
      </c>
      <c r="AL377" s="30" t="str">
        <f>IFERROR(IF(AND(PRINCIPAL!$H$109&lt;&gt;"",OR(L377=PRINCIPAL!$I$109,L377=PRINCIPAL!$I$109+PRINCIPAL!$I$109,L377=PRINCIPAL!$I$109+PRINCIPAL!$I$109+PRINCIPAL!$I$109)),0,IF(AND(PRINCIPAL!$H$109&lt;&gt;"",L377=PRINCIPAL!$J$109),VLOOKUP($AM$360,'Banco de Dados'!$B$4:$J$50,8,FALSE)*PRINCIPAL!$H$109*(1-(PRINCIPAL!$K$109/100)),IF(AND(PRINCIPAL!$H$109&lt;&gt;"",L377=PRINCIPAL!$L$109),VLOOKUP($AM$360,'Banco de Dados'!$B$4:$J$50,8,FALSE)*PRINCIPAL!$H$109*(1-(PRINCIPAL!$M$109/100)),IF(AND(PRINCIPAL!$H$109&lt;&gt;"",L377=PRINCIPAL!$N$109),VLOOKUP($AM$360,'Banco de Dados'!$B$4:$J$50,8,FALSE)*PRINCIPAL!$H$109*(1-(PRINCIPAL!$O$109/100)),IF(PRINCIPAL!$H$109&lt;&gt;"",VLOOKUP($AM$360,'Banco de Dados'!$B$4:$J$50,8,FALSE)*PRINCIPAL!$H$109,IF(OR(L377=PRINCIPAL!$I$109,L377=PRINCIPAL!$I$109+PRINCIPAL!$I$109,L377=PRINCIPAL!$I$109+PRINCIPAL!$I$109+PRINCIPAL!$I$109),0,IF(L377=PRINCIPAL!$J$109,VLOOKUP($AM$360,'Banco de Dados'!$B$4:$J$50,6,FALSE)*(1-(PRINCIPAL!$K$109/100)),IF(L377=PRINCIPAL!$L$109,VLOOKUP($AM$360,'Banco de Dados'!$B$4:$J$50,6,FALSE)*(1-(PRINCIPAL!$M$109/100)),IF(L377=PRINCIPAL!$N$109,VLOOKUP($AM$360,'Banco de Dados'!$B$4:$J$50,6,FALSE)*(1-(PRINCIPAL!$O$109/100)),VLOOKUP($AM$360,'Banco de Dados'!$B$4:$J$50,6,FALSE)))))))))),"")</f>
        <v/>
      </c>
      <c r="AM377" s="29" t="str">
        <f>IFERROR(AL377*(IFERROR(VLOOKUP($AM$360,'Banco de Dados'!$B$4:$J$50,4,FALSE),"ERRO")),"")</f>
        <v/>
      </c>
      <c r="AN377" s="29" t="str">
        <f t="shared" si="242"/>
        <v/>
      </c>
      <c r="AO377" s="103" t="str">
        <f>IFERROR(AN377*(C377*(PRINCIPAL!$G$109/100))*0.47*(44/12),"")</f>
        <v/>
      </c>
      <c r="AP377" s="111" t="str">
        <f t="shared" si="243"/>
        <v/>
      </c>
      <c r="AQ377" s="30" t="str">
        <f>IFERROR(IF(AND(PRINCIPAL!$H$110&lt;&gt;"",OR(L377=PRINCIPAL!$I$110,L377=PRINCIPAL!$I$110+PRINCIPAL!$I$110,L377=PRINCIPAL!$I$110+PRINCIPAL!$I$110+PRINCIPAL!$I$110)),0,IF(AND(PRINCIPAL!$H$110&lt;&gt;"",L377=PRINCIPAL!$J$110),VLOOKUP($AR$360,'Banco de Dados'!$B$4:$J$50,8,FALSE)*PRINCIPAL!$H$110*(1-(PRINCIPAL!$K$110/100)),IF(AND(PRINCIPAL!$H$110&lt;&gt;"",L377=PRINCIPAL!$L$110),VLOOKUP($AR$360,'Banco de Dados'!$B$4:$J$50,8,FALSE)*PRINCIPAL!$H$110*(1-(PRINCIPAL!$M$110/100)),IF(AND(PRINCIPAL!$H$110&lt;&gt;"",L377=PRINCIPAL!$N$110),VLOOKUP($AR$360,'Banco de Dados'!$B$4:$J$50,8,FALSE)*PRINCIPAL!$H$110*(1-(PRINCIPAL!$O$110/100)),IF(PRINCIPAL!$H$110&lt;&gt;"",VLOOKUP($AR$360,'Banco de Dados'!$B$4:$J$50,8,FALSE)*PRINCIPAL!$H$110,IF(OR(L377=PRINCIPAL!$I$110,L377=PRINCIPAL!$I$110+PRINCIPAL!$I$110,L377=PRINCIPAL!$I$110+PRINCIPAL!$I$110+PRINCIPAL!$I$110),0,IF(L377=PRINCIPAL!$J$110,VLOOKUP($AR$360,'Banco de Dados'!$B$4:$J$50,6,FALSE)*(1-(PRINCIPAL!$K$110/100)),IF(L377=PRINCIPAL!$L$110,VLOOKUP($AR$360,'Banco de Dados'!$B$4:$J$50,6,FALSE)*(1-(PRINCIPAL!$M$110/100)),IF(L377=PRINCIPAL!$N$110,VLOOKUP($AR$360,'Banco de Dados'!$B$4:$J$50,6,FALSE)*(1-(PRINCIPAL!$O$110/100)),VLOOKUP($AR$360,'Banco de Dados'!$B$4:$J$50,6,FALSE)))))))))),"")</f>
        <v/>
      </c>
      <c r="AR377" s="29" t="str">
        <f>IFERROR(AQ377*(IFERROR(VLOOKUP($AR$360,'Banco de Dados'!$B$4:$J$50,4,FALSE),"ERRO")),"")</f>
        <v/>
      </c>
      <c r="AS377" s="29" t="str">
        <f t="shared" si="244"/>
        <v/>
      </c>
      <c r="AT377" s="103" t="str">
        <f>IFERROR(AS377*(C377*(PRINCIPAL!$G$110/100))*0.47*(44/12),"")</f>
        <v/>
      </c>
      <c r="AU377" s="111" t="str">
        <f t="shared" si="245"/>
        <v/>
      </c>
      <c r="AV377" s="30" t="str">
        <f>IFERROR(IF(AND(PRINCIPAL!$H$111&lt;&gt;"",OR(L377=PRINCIPAL!$I$111,L377=PRINCIPAL!$I$111+PRINCIPAL!$I$111,L377=PRINCIPAL!$I$111+PRINCIPAL!$I$111+PRINCIPAL!$I$111)),0,IF(AND(PRINCIPAL!$H$111&lt;&gt;"",L377=PRINCIPAL!$J$111),VLOOKUP($AW$360,'Banco de Dados'!$B$4:$J$50,8,FALSE)*PRINCIPAL!$H$111*(1-(PRINCIPAL!$K$111/100)),IF(AND(PRINCIPAL!$H$111&lt;&gt;"",L377=PRINCIPAL!$L$111),VLOOKUP($AW$360,'Banco de Dados'!$B$4:$J$50,8,FALSE)*PRINCIPAL!$H$111*(1-(PRINCIPAL!$M$111/100)),IF(AND(PRINCIPAL!$H$111&lt;&gt;"",L377=PRINCIPAL!$N$111),VLOOKUP($AW$360,'Banco de Dados'!$B$4:$J$50,8,FALSE)*PRINCIPAL!$H$111*(1-(PRINCIPAL!$O$111/100)),IF(PRINCIPAL!$H$111&lt;&gt;"",VLOOKUP($AW$360,'Banco de Dados'!$B$4:$J$50,8,FALSE)*PRINCIPAL!$H$111,IF(OR(L377=PRINCIPAL!$I$111,L377=PRINCIPAL!$I$111+PRINCIPAL!$I$111,L377=PRINCIPAL!$I$111+PRINCIPAL!$I$111+PRINCIPAL!$I$111),0,IF(L377=PRINCIPAL!$J$111,VLOOKUP($AW$360,'Banco de Dados'!$B$4:$J$50,6,FALSE)*(1-(PRINCIPAL!$K$111/100)),IF(L377=PRINCIPAL!$L$111,VLOOKUP($AW$360,'Banco de Dados'!$B$4:$J$50,6,FALSE)*(1-(PRINCIPAL!$M$111/100)),IF(L377=PRINCIPAL!$N$111,VLOOKUP($AW$360,'Banco de Dados'!$B$4:$J$50,6,FALSE)*(1-(PRINCIPAL!$O$111/100)),VLOOKUP($AW$360,'Banco de Dados'!$B$4:$J$50,6,FALSE)))))))))),"")</f>
        <v/>
      </c>
      <c r="AW377" s="29" t="str">
        <f>IFERROR(AV377*(IFERROR(VLOOKUP($AW$360,'Banco de Dados'!$B$4:$J$50,4,FALSE),"ERRO")),"")</f>
        <v/>
      </c>
      <c r="AX377" s="29" t="str">
        <f t="shared" si="246"/>
        <v/>
      </c>
      <c r="AY377" s="103" t="str">
        <f>IFERROR(AX377*(C377*(PRINCIPAL!$G$111/100))*0.47*(44/12),"")</f>
        <v/>
      </c>
      <c r="AZ377" s="111" t="str">
        <f t="shared" si="251"/>
        <v/>
      </c>
      <c r="BA377" s="30" t="str">
        <f>IFERROR(IF(AND(PRINCIPAL!$H$112&lt;&gt;"",OR(L377=PRINCIPAL!$I$112,L377=PRINCIPAL!$I$112+PRINCIPAL!$I$112,L377=PRINCIPAL!$I$112+PRINCIPAL!$I$112+PRINCIPAL!$I$112)),0,IF(AND(PRINCIPAL!$H$112&lt;&gt;"",L377=PRINCIPAL!$J$112),VLOOKUP($BB$360,'Banco de Dados'!$B$4:$J$50,8,FALSE)*PRINCIPAL!$H$112*(1-(PRINCIPAL!$K$112/100)),IF(AND(PRINCIPAL!$H$112&lt;&gt;"",L377=PRINCIPAL!$L$112),VLOOKUP($BB$360,'Banco de Dados'!$B$4:$J$50,8,FALSE)*PRINCIPAL!$H$112*(1-(PRINCIPAL!$M$112/100)),IF(AND(PRINCIPAL!$H$112&lt;&gt;"",L377=PRINCIPAL!$N$112),VLOOKUP($BB$360,'Banco de Dados'!$B$4:$J$50,8,FALSE)*PRINCIPAL!$H$112*(1-(PRINCIPAL!$O$112/100)),IF(PRINCIPAL!$H$112&lt;&gt;"",VLOOKUP($BB$360,'Banco de Dados'!$B$4:$J$50,8,FALSE)*PRINCIPAL!$H$112,IF(OR(L377=PRINCIPAL!$I$112,L377=PRINCIPAL!$I$112+PRINCIPAL!$I$112,L377=PRINCIPAL!$I$112+PRINCIPAL!$I$112+PRINCIPAL!$I$112),0,IF(L377=PRINCIPAL!$J$112,VLOOKUP($BB$360,'Banco de Dados'!$B$4:$J$50,6,FALSE)*(1-(PRINCIPAL!$K$112/100)),IF(L377=PRINCIPAL!$L$112,VLOOKUP($BB$360,'Banco de Dados'!$B$4:$J$50,6,FALSE)*(1-(PRINCIPAL!$M$112/100)),IF(L377=PRINCIPAL!$N$112,VLOOKUP($BB$360,'Banco de Dados'!$B$4:$J$50,6,FALSE)*(1-(PRINCIPAL!$O$112/100)),VLOOKUP($BB$360,'Banco de Dados'!$B$4:$J$50,6,FALSE)))))))))),"")</f>
        <v/>
      </c>
      <c r="BB377" s="29" t="str">
        <f>IFERROR(BA377*(IFERROR(VLOOKUP($BB$360,'Banco de Dados'!$B$4:$J$50,4,FALSE),"ERRO")),"")</f>
        <v/>
      </c>
      <c r="BC377" s="29" t="str">
        <f t="shared" si="252"/>
        <v/>
      </c>
      <c r="BD377" s="103" t="str">
        <f>IFERROR(BC377*(C377*(PRINCIPAL!$G$112/100))*0.47*(44/12),"")</f>
        <v/>
      </c>
      <c r="BE377" s="111" t="str">
        <f t="shared" si="231"/>
        <v/>
      </c>
      <c r="BF377" s="30" t="str">
        <f>IFERROR(IF(AND(PRINCIPAL!$H$113&lt;&gt;"",OR(L377=PRINCIPAL!$I$113,L377=PRINCIPAL!$I$113+PRINCIPAL!$I$113,L377=PRINCIPAL!$I$113+PRINCIPAL!$I$113+PRINCIPAL!$I$113)),0,IF(AND(PRINCIPAL!$H$113&lt;&gt;"",L377=PRINCIPAL!$J$113),VLOOKUP($BG$360,'Banco de Dados'!$B$4:$J$50,8,FALSE)*PRINCIPAL!$H$113*(1-(PRINCIPAL!$K$113/100)),IF(AND(PRINCIPAL!$H$113&lt;&gt;"",L377=PRINCIPAL!$L$113),VLOOKUP($BG$360,'Banco de Dados'!$B$4:$J$50,8,FALSE)*PRINCIPAL!$H$113*(1-(PRINCIPAL!$M$113/100)),IF(AND(PRINCIPAL!$H$113&lt;&gt;"",L377=PRINCIPAL!$N$113),VLOOKUP($BG$360,'Banco de Dados'!$B$4:$J$50,8,FALSE)*PRINCIPAL!$H$113*(1-(PRINCIPAL!$O$113/100)),IF(PRINCIPAL!$H$113&lt;&gt;"",VLOOKUP($BG$360,'Banco de Dados'!$B$4:$J$50,8,FALSE)*PRINCIPAL!$H$113,IF(OR(L377=PRINCIPAL!$I$113,L377=PRINCIPAL!$I$113+PRINCIPAL!$I$113,L377=PRINCIPAL!$I$113+PRINCIPAL!$I$113+PRINCIPAL!$I$113),0,IF(L377=PRINCIPAL!$J$113,VLOOKUP($BG$360,'Banco de Dados'!$B$4:$J$50,6,FALSE)*(1-(PRINCIPAL!$K$113/100)),IF(L377=PRINCIPAL!$L$113,VLOOKUP($BG$360,'Banco de Dados'!$B$4:$J$50,6,FALSE)*(1-(PRINCIPAL!$M$113/100)),IF(L377=PRINCIPAL!$N$113,VLOOKUP($BG$360,'Banco de Dados'!$B$4:$J$50,6,FALSE)*(1-(PRINCIPAL!$O$113/100)),VLOOKUP($BG$360,'Banco de Dados'!$B$4:$J$50,6,FALSE)))))))))),"")</f>
        <v/>
      </c>
      <c r="BG377" s="29" t="str">
        <f>IFERROR(BF377*(IFERROR(VLOOKUP($BG$360,'Banco de Dados'!$B$4:$J$50,4,FALSE),"ERRO")),"")</f>
        <v/>
      </c>
      <c r="BH377" s="29" t="str">
        <f t="shared" si="247"/>
        <v/>
      </c>
      <c r="BI377" s="103" t="str">
        <f>IFERROR(BH377*(C377*(PRINCIPAL!$G$113/100))*0.47*(44/12),"")</f>
        <v/>
      </c>
      <c r="BJ377" s="102" t="str">
        <f t="shared" si="232"/>
        <v/>
      </c>
    </row>
    <row r="378" spans="2:62" ht="12.75" customHeight="1" x14ac:dyDescent="0.3">
      <c r="B378" s="326">
        <f t="shared" si="233"/>
        <v>2036</v>
      </c>
      <c r="C378" s="340"/>
      <c r="D378" s="1"/>
      <c r="E378" s="116">
        <v>16</v>
      </c>
      <c r="F378" s="24" t="str">
        <f>IFERROR(VLOOKUP($G$360,'Banco de Dados'!$B$4:$J$50,6,FALSE),"")</f>
        <v/>
      </c>
      <c r="G378" s="25" t="str">
        <f>IFERROR(F378*(IFERROR(VLOOKUP($G$360,'Banco de Dados'!$B$4:$J$50,4,FALSE),"ERRO")),"")</f>
        <v/>
      </c>
      <c r="H378" s="25" t="str">
        <f t="shared" si="234"/>
        <v/>
      </c>
      <c r="I378" s="103" t="str">
        <f t="shared" si="235"/>
        <v/>
      </c>
      <c r="J378" s="117" t="str">
        <f t="shared" si="236"/>
        <v/>
      </c>
      <c r="K378" s="1"/>
      <c r="L378" s="91">
        <v>16</v>
      </c>
      <c r="M378" s="24" t="str">
        <f>IFERROR(IF(AND(PRINCIPAL!$H$104&lt;&gt;"",OR(L378=PRINCIPAL!$I$104,L378=PRINCIPAL!$I$104+PRINCIPAL!$I$104,L378=PRINCIPAL!$I$104+PRINCIPAL!$I$104+PRINCIPAL!$I$104)),0,IF(AND(PRINCIPAL!$H$104&lt;&gt;"",L378=PRINCIPAL!$J$104),VLOOKUP($N$360,'Banco de Dados'!$B$4:$J$50,8,FALSE)*PRINCIPAL!$H$104*(1-(PRINCIPAL!$K$104/100)),IF(AND(PRINCIPAL!$H$104&lt;&gt;"",L378=PRINCIPAL!$L$104),VLOOKUP($N$360,'Banco de Dados'!$B$4:$J$50,8,FALSE)*PRINCIPAL!$H$104*(1-(PRINCIPAL!$M$104/100)),IF(AND(PRINCIPAL!$H$104&lt;&gt;"",L378=PRINCIPAL!$N$104),VLOOKUP($N$360,'Banco de Dados'!$B$4:$J$50,8,FALSE)*PRINCIPAL!$H$104*(1-(PRINCIPAL!$O$104/100)),IF(PRINCIPAL!$H$104&lt;&gt;"",VLOOKUP($N$360,'Banco de Dados'!$B$4:$J$50,8,FALSE)*PRINCIPAL!$H$104,IF(OR(L378=PRINCIPAL!$I$104,L378=PRINCIPAL!$I$104+PRINCIPAL!$I$104,L378=PRINCIPAL!$I$104+PRINCIPAL!$I$104+PRINCIPAL!$I$104),0,IF(L378=PRINCIPAL!$J$104,VLOOKUP($N$360,'Banco de Dados'!$B$4:$J$50,6,FALSE)*(1-(PRINCIPAL!$K$104/100)),IF(L378=PRINCIPAL!$L$104,VLOOKUP($N$360,'Banco de Dados'!$B$4:$J$50,6,FALSE)*(1-(PRINCIPAL!$M$104/100)),IF(L378=PRINCIPAL!$N$104,VLOOKUP($N$360,'Banco de Dados'!$B$4:$J$50,6,FALSE)*(1-(PRINCIPAL!$O$104/100)),VLOOKUP($N$360,'Banco de Dados'!$B$4:$J$50,6,FALSE)))))))))),"")</f>
        <v/>
      </c>
      <c r="N378" s="25" t="str">
        <f>IFERROR(M378*(IFERROR(VLOOKUP($N$360,'Banco de Dados'!$B$4:$J$50,4,FALSE),"ERRO")),"")</f>
        <v/>
      </c>
      <c r="O378" s="25" t="str">
        <f t="shared" si="237"/>
        <v/>
      </c>
      <c r="P378" s="103" t="str">
        <f>IFERROR(O378*(C378*(PRINCIPAL!$G$104/100))*0.47*(44/12),"")</f>
        <v/>
      </c>
      <c r="Q378" s="107" t="str">
        <f t="shared" si="253"/>
        <v/>
      </c>
      <c r="R378" s="29" t="str">
        <f>IFERROR(IF(AND(PRINCIPAL!$H$105&lt;&gt;"",OR(L378=PRINCIPAL!$I$105,L378=PRINCIPAL!$I$105+PRINCIPAL!$I$105,L378=PRINCIPAL!$I$105+PRINCIPAL!$I$105+PRINCIPAL!$I$105)),0,IF(AND(PRINCIPAL!$H$105&lt;&gt;"",L378=PRINCIPAL!$J$105),VLOOKUP($S$360,'Banco de Dados'!$B$4:$J$50,8,FALSE)*PRINCIPAL!$H$105*(1-(PRINCIPAL!$K$105/100)),IF(AND(PRINCIPAL!$H$105&lt;&gt;"",L378=PRINCIPAL!$L$105),VLOOKUP($S$360,'Banco de Dados'!$B$4:$J$50,8,FALSE)*PRINCIPAL!$H$105*(1-(PRINCIPAL!$M$105/100)),IF(AND(PRINCIPAL!$H$105&lt;&gt;"",L378=PRINCIPAL!$N$105),VLOOKUP($S$360,'Banco de Dados'!$B$4:$J$50,8,FALSE)*PRINCIPAL!$H$105*(1-(PRINCIPAL!$O$105/100)),IF(PRINCIPAL!$H$105&lt;&gt;"",VLOOKUP($S$360,'Banco de Dados'!$B$4:$J$50,8,FALSE)*PRINCIPAL!$H$105,IF(OR(L378=PRINCIPAL!$I$105,L378=PRINCIPAL!$I$105+PRINCIPAL!$I$105,L378=PRINCIPAL!$I$105+PRINCIPAL!$I$105+PRINCIPAL!$I$105),0,IF(L378=PRINCIPAL!$J$105,VLOOKUP($S$360,'Banco de Dados'!$B$4:$J$50,6,FALSE)*(1-(PRINCIPAL!$K$105/100)),IF(L378=PRINCIPAL!$L$105,VLOOKUP($S$360,'Banco de Dados'!$B$4:$J$50,6,FALSE)*(1-(PRINCIPAL!$M$105/100)),IF(L378=PRINCIPAL!$N$105,VLOOKUP($S$360,'Banco de Dados'!$B$4:$J$50,6,FALSE)*(1-(PRINCIPAL!$O$105/100)),VLOOKUP($S$360,'Banco de Dados'!$B$4:$J$50,6,FALSE)))))))))),"")</f>
        <v/>
      </c>
      <c r="S378" s="29" t="str">
        <f>IFERROR(R378*(IFERROR(VLOOKUP($S$360,'Banco de Dados'!$B$4:$J$50,4,FALSE),"ERRO")),"")</f>
        <v/>
      </c>
      <c r="T378" s="29" t="str">
        <f t="shared" si="254"/>
        <v/>
      </c>
      <c r="U378" s="103" t="str">
        <f>IFERROR(T378*(C378*(PRINCIPAL!$G$105/100))*0.47*(44/12),"")</f>
        <v/>
      </c>
      <c r="V378" s="103" t="str">
        <f t="shared" si="230"/>
        <v/>
      </c>
      <c r="W378" s="30" t="str">
        <f>IFERROR(IF(AND(PRINCIPAL!$H$106&lt;&gt;"",OR(L378=PRINCIPAL!$I$106,L378=PRINCIPAL!$I$106+PRINCIPAL!$I$106,L378=PRINCIPAL!$I$106+PRINCIPAL!$I$106+PRINCIPAL!$I$106)),0,IF(AND(PRINCIPAL!$H$106&lt;&gt;"",L378=PRINCIPAL!$J$106),VLOOKUP($X$360,'Banco de Dados'!$B$4:$J$50,8,FALSE)*PRINCIPAL!$H$106*(1-(PRINCIPAL!$K$106/100)),IF(AND(PRINCIPAL!$H$106&lt;&gt;"",L378=PRINCIPAL!$L$106),VLOOKUP($X$360,'Banco de Dados'!$B$4:$J$50,8,FALSE)*PRINCIPAL!$H$106*(1-(PRINCIPAL!$M$106/100)),IF(AND(PRINCIPAL!$H$106&lt;&gt;"",L378=PRINCIPAL!$N$106),VLOOKUP($X$360,'Banco de Dados'!$B$4:$J$50,8,FALSE)*PRINCIPAL!$H$106*(1-(PRINCIPAL!$O$106/100)),IF(PRINCIPAL!$H$106&lt;&gt;"",VLOOKUP($X$360,'Banco de Dados'!$B$4:$J$50,8,FALSE)*PRINCIPAL!$H$106,IF(OR(L378=PRINCIPAL!$I$106,L378=PRINCIPAL!$I$106+PRINCIPAL!$I$106,L378=PRINCIPAL!$I$106+PRINCIPAL!$I$106+PRINCIPAL!$I$106),0,IF(L378=PRINCIPAL!$J$106,VLOOKUP($X$360,'Banco de Dados'!$B$4:$J$50,6,FALSE)*(1-(PRINCIPAL!$K$106/100)),IF(L378=PRINCIPAL!$L$106,VLOOKUP($X$360,'Banco de Dados'!$B$4:$J$50,6,FALSE)*(1-(PRINCIPAL!$M$106/100)),IF(L378=PRINCIPAL!$N$106,VLOOKUP($X$360,'Banco de Dados'!$B$4:$J$50,6,FALSE)*(1-(PRINCIPAL!$O$106/100)),VLOOKUP($X$360,'Banco de Dados'!$B$4:$J$50,6,FALSE)))))))))),"")</f>
        <v/>
      </c>
      <c r="X378" s="29" t="str">
        <f>IFERROR(W378*(IFERROR(VLOOKUP($X$360,'Banco de Dados'!$B$4:$J$50,4,FALSE),"ERRO")),"")</f>
        <v/>
      </c>
      <c r="Y378" s="29" t="str">
        <f t="shared" si="248"/>
        <v/>
      </c>
      <c r="Z378" s="103" t="str">
        <f>IFERROR(Y378*(C378*(PRINCIPAL!$G$106/100))*0.47*(44/12),"")</f>
        <v/>
      </c>
      <c r="AA378" s="111" t="str">
        <f t="shared" si="249"/>
        <v/>
      </c>
      <c r="AB378" s="30" t="str">
        <f>IFERROR(IF(AND(PRINCIPAL!$H$107&lt;&gt;"",OR(L378=PRINCIPAL!$I$107,L378=PRINCIPAL!$I$107+PRINCIPAL!$I$107,L378=PRINCIPAL!$I$107+PRINCIPAL!$I$107+PRINCIPAL!$I$107)),0,IF(AND(PRINCIPAL!$H$107&lt;&gt;"",L378=PRINCIPAL!$J$107),VLOOKUP($AC$360,'Banco de Dados'!$B$4:$J$50,8,FALSE)*PRINCIPAL!$H$107*(1-(PRINCIPAL!$K$107/100)),IF(AND(PRINCIPAL!$H$107&lt;&gt;"",L378=PRINCIPAL!$L$107),VLOOKUP($AC$360,'Banco de Dados'!$B$4:$J$50,8,FALSE)*PRINCIPAL!$H$107*(1-(PRINCIPAL!$M$107/100)),IF(AND(PRINCIPAL!$H$107&lt;&gt;"",L378=PRINCIPAL!$N$107),VLOOKUP($AC$360,'Banco de Dados'!$B$4:$J$50,8,FALSE)*PRINCIPAL!$H$107*(1-(PRINCIPAL!$O$107/100)),IF(PRINCIPAL!$H$107&lt;&gt;"",VLOOKUP($AC$360,'Banco de Dados'!$B$4:$J$50,8,FALSE)*PRINCIPAL!$H$107,IF(OR(L378=PRINCIPAL!$I$107,L378=PRINCIPAL!$I$107+PRINCIPAL!$I$107,L378=PRINCIPAL!$I$107+PRINCIPAL!$I$107+PRINCIPAL!$I$107),0,IF(L378=PRINCIPAL!$J$107,VLOOKUP($AC$360,'Banco de Dados'!$B$4:$J$50,6,FALSE)*(1-(PRINCIPAL!$K$107/100)),IF(L378=PRINCIPAL!$L$107,VLOOKUP($AC$360,'Banco de Dados'!$B$4:$J$50,6,FALSE)*(1-(PRINCIPAL!$M$107/100)),IF(L378=PRINCIPAL!$N$107,VLOOKUP($AC$360,'Banco de Dados'!$B$4:$J$50,6,FALSE)*(1-(PRINCIPAL!$O$107/100)),VLOOKUP($AC$360,'Banco de Dados'!$B$4:$J$50,6,FALSE)))))))))),"")</f>
        <v/>
      </c>
      <c r="AC378" s="29" t="str">
        <f>IFERROR(AB378*(IFERROR(VLOOKUP($AC$360,'Banco de Dados'!$B$4:$J$50,4,FALSE),"ERRO")),"")</f>
        <v/>
      </c>
      <c r="AD378" s="29" t="str">
        <f t="shared" si="239"/>
        <v/>
      </c>
      <c r="AE378" s="103" t="str">
        <f>IFERROR(AD378*(C378*(PRINCIPAL!$G$107/100))*0.47*(44/12),"")</f>
        <v/>
      </c>
      <c r="AF378" s="111" t="str">
        <f t="shared" si="240"/>
        <v/>
      </c>
      <c r="AG378" s="30" t="str">
        <f>IFERROR(IF(AND(PRINCIPAL!$H$108&lt;&gt;"",OR(L378=PRINCIPAL!$I$108,L378=PRINCIPAL!$I$108+PRINCIPAL!$I$108,L378=PRINCIPAL!$I$108+PRINCIPAL!$I$108+PRINCIPAL!$I$108)),0,IF(AND(PRINCIPAL!$H$108&lt;&gt;"",L378=PRINCIPAL!$J$108),VLOOKUP($AH$360,'Banco de Dados'!$B$4:$J$50,8,FALSE)*PRINCIPAL!$H$108*(1-(PRINCIPAL!$K$108/100)),IF(AND(PRINCIPAL!$H$108&lt;&gt;"",L378=PRINCIPAL!$L$108),VLOOKUP($AH$360,'Banco de Dados'!$B$4:$J$50,8,FALSE)*PRINCIPAL!$H$108*(1-(PRINCIPAL!$M$108/100)),IF(AND(PRINCIPAL!$H$108&lt;&gt;"",L378=PRINCIPAL!$N$108),VLOOKUP($AH$360,'Banco de Dados'!$B$4:$J$50,8,FALSE)*PRINCIPAL!$H$108*(1-(PRINCIPAL!$O$108/100)),IF(PRINCIPAL!$H$108&lt;&gt;"",VLOOKUP($AH$360,'Banco de Dados'!$B$4:$J$50,8,FALSE)*PRINCIPAL!$H$108,IF(OR(L378=PRINCIPAL!$I$108,L378=PRINCIPAL!$I$108+PRINCIPAL!$I$108,L378=PRINCIPAL!$I$108+PRINCIPAL!$I$108+PRINCIPAL!$I$108),0,IF(L378=PRINCIPAL!$J$108,VLOOKUP($AH$360,'Banco de Dados'!$B$4:$J$50,6,FALSE)*(1-(PRINCIPAL!$K$108/100)),IF(L378=PRINCIPAL!$L$108,VLOOKUP($AH$360,'Banco de Dados'!$B$4:$J$50,6,FALSE)*(1-(PRINCIPAL!$M$108/100)),IF(L378=PRINCIPAL!$N$108,VLOOKUP($AH$360,'Banco de Dados'!$B$4:$J$50,6,FALSE)*(1-(PRINCIPAL!$O$108/100)),VLOOKUP($AH$360,'Banco de Dados'!$B$4:$J$50,6,FALSE)))))))))),"")</f>
        <v/>
      </c>
      <c r="AH378" s="29" t="str">
        <f>IFERROR(AG378*(IFERROR(VLOOKUP($AH$360,'Banco de Dados'!$B$4:$J$50,4,FALSE),"ERRO")),"")</f>
        <v/>
      </c>
      <c r="AI378" s="29" t="str">
        <f t="shared" si="241"/>
        <v/>
      </c>
      <c r="AJ378" s="103" t="str">
        <f>IFERROR(AI378*(C378*(PRINCIPAL!$G$108/100))*0.47*(44/12),"")</f>
        <v/>
      </c>
      <c r="AK378" s="111" t="str">
        <f t="shared" si="250"/>
        <v/>
      </c>
      <c r="AL378" s="30" t="str">
        <f>IFERROR(IF(AND(PRINCIPAL!$H$109&lt;&gt;"",OR(L378=PRINCIPAL!$I$109,L378=PRINCIPAL!$I$109+PRINCIPAL!$I$109,L378=PRINCIPAL!$I$109+PRINCIPAL!$I$109+PRINCIPAL!$I$109)),0,IF(AND(PRINCIPAL!$H$109&lt;&gt;"",L378=PRINCIPAL!$J$109),VLOOKUP($AM$360,'Banco de Dados'!$B$4:$J$50,8,FALSE)*PRINCIPAL!$H$109*(1-(PRINCIPAL!$K$109/100)),IF(AND(PRINCIPAL!$H$109&lt;&gt;"",L378=PRINCIPAL!$L$109),VLOOKUP($AM$360,'Banco de Dados'!$B$4:$J$50,8,FALSE)*PRINCIPAL!$H$109*(1-(PRINCIPAL!$M$109/100)),IF(AND(PRINCIPAL!$H$109&lt;&gt;"",L378=PRINCIPAL!$N$109),VLOOKUP($AM$360,'Banco de Dados'!$B$4:$J$50,8,FALSE)*PRINCIPAL!$H$109*(1-(PRINCIPAL!$O$109/100)),IF(PRINCIPAL!$H$109&lt;&gt;"",VLOOKUP($AM$360,'Banco de Dados'!$B$4:$J$50,8,FALSE)*PRINCIPAL!$H$109,IF(OR(L378=PRINCIPAL!$I$109,L378=PRINCIPAL!$I$109+PRINCIPAL!$I$109,L378=PRINCIPAL!$I$109+PRINCIPAL!$I$109+PRINCIPAL!$I$109),0,IF(L378=PRINCIPAL!$J$109,VLOOKUP($AM$360,'Banco de Dados'!$B$4:$J$50,6,FALSE)*(1-(PRINCIPAL!$K$109/100)),IF(L378=PRINCIPAL!$L$109,VLOOKUP($AM$360,'Banco de Dados'!$B$4:$J$50,6,FALSE)*(1-(PRINCIPAL!$M$109/100)),IF(L378=PRINCIPAL!$N$109,VLOOKUP($AM$360,'Banco de Dados'!$B$4:$J$50,6,FALSE)*(1-(PRINCIPAL!$O$109/100)),VLOOKUP($AM$360,'Banco de Dados'!$B$4:$J$50,6,FALSE)))))))))),"")</f>
        <v/>
      </c>
      <c r="AM378" s="29" t="str">
        <f>IFERROR(AL378*(IFERROR(VLOOKUP($AM$360,'Banco de Dados'!$B$4:$J$50,4,FALSE),"ERRO")),"")</f>
        <v/>
      </c>
      <c r="AN378" s="29" t="str">
        <f t="shared" si="242"/>
        <v/>
      </c>
      <c r="AO378" s="103" t="str">
        <f>IFERROR(AN378*(C378*(PRINCIPAL!$G$109/100))*0.47*(44/12),"")</f>
        <v/>
      </c>
      <c r="AP378" s="111" t="str">
        <f t="shared" si="243"/>
        <v/>
      </c>
      <c r="AQ378" s="30" t="str">
        <f>IFERROR(IF(AND(PRINCIPAL!$H$110&lt;&gt;"",OR(L378=PRINCIPAL!$I$110,L378=PRINCIPAL!$I$110+PRINCIPAL!$I$110,L378=PRINCIPAL!$I$110+PRINCIPAL!$I$110+PRINCIPAL!$I$110)),0,IF(AND(PRINCIPAL!$H$110&lt;&gt;"",L378=PRINCIPAL!$J$110),VLOOKUP($AR$360,'Banco de Dados'!$B$4:$J$50,8,FALSE)*PRINCIPAL!$H$110*(1-(PRINCIPAL!$K$110/100)),IF(AND(PRINCIPAL!$H$110&lt;&gt;"",L378=PRINCIPAL!$L$110),VLOOKUP($AR$360,'Banco de Dados'!$B$4:$J$50,8,FALSE)*PRINCIPAL!$H$110*(1-(PRINCIPAL!$M$110/100)),IF(AND(PRINCIPAL!$H$110&lt;&gt;"",L378=PRINCIPAL!$N$110),VLOOKUP($AR$360,'Banco de Dados'!$B$4:$J$50,8,FALSE)*PRINCIPAL!$H$110*(1-(PRINCIPAL!$O$110/100)),IF(PRINCIPAL!$H$110&lt;&gt;"",VLOOKUP($AR$360,'Banco de Dados'!$B$4:$J$50,8,FALSE)*PRINCIPAL!$H$110,IF(OR(L378=PRINCIPAL!$I$110,L378=PRINCIPAL!$I$110+PRINCIPAL!$I$110,L378=PRINCIPAL!$I$110+PRINCIPAL!$I$110+PRINCIPAL!$I$110),0,IF(L378=PRINCIPAL!$J$110,VLOOKUP($AR$360,'Banco de Dados'!$B$4:$J$50,6,FALSE)*(1-(PRINCIPAL!$K$110/100)),IF(L378=PRINCIPAL!$L$110,VLOOKUP($AR$360,'Banco de Dados'!$B$4:$J$50,6,FALSE)*(1-(PRINCIPAL!$M$110/100)),IF(L378=PRINCIPAL!$N$110,VLOOKUP($AR$360,'Banco de Dados'!$B$4:$J$50,6,FALSE)*(1-(PRINCIPAL!$O$110/100)),VLOOKUP($AR$360,'Banco de Dados'!$B$4:$J$50,6,FALSE)))))))))),"")</f>
        <v/>
      </c>
      <c r="AR378" s="29" t="str">
        <f>IFERROR(AQ378*(IFERROR(VLOOKUP($AR$360,'Banco de Dados'!$B$4:$J$50,4,FALSE),"ERRO")),"")</f>
        <v/>
      </c>
      <c r="AS378" s="29" t="str">
        <f t="shared" si="244"/>
        <v/>
      </c>
      <c r="AT378" s="103" t="str">
        <f>IFERROR(AS378*(C378*(PRINCIPAL!$G$110/100))*0.47*(44/12),"")</f>
        <v/>
      </c>
      <c r="AU378" s="111" t="str">
        <f t="shared" si="245"/>
        <v/>
      </c>
      <c r="AV378" s="30" t="str">
        <f>IFERROR(IF(AND(PRINCIPAL!$H$111&lt;&gt;"",OR(L378=PRINCIPAL!$I$111,L378=PRINCIPAL!$I$111+PRINCIPAL!$I$111,L378=PRINCIPAL!$I$111+PRINCIPAL!$I$111+PRINCIPAL!$I$111)),0,IF(AND(PRINCIPAL!$H$111&lt;&gt;"",L378=PRINCIPAL!$J$111),VLOOKUP($AW$360,'Banco de Dados'!$B$4:$J$50,8,FALSE)*PRINCIPAL!$H$111*(1-(PRINCIPAL!$K$111/100)),IF(AND(PRINCIPAL!$H$111&lt;&gt;"",L378=PRINCIPAL!$L$111),VLOOKUP($AW$360,'Banco de Dados'!$B$4:$J$50,8,FALSE)*PRINCIPAL!$H$111*(1-(PRINCIPAL!$M$111/100)),IF(AND(PRINCIPAL!$H$111&lt;&gt;"",L378=PRINCIPAL!$N$111),VLOOKUP($AW$360,'Banco de Dados'!$B$4:$J$50,8,FALSE)*PRINCIPAL!$H$111*(1-(PRINCIPAL!$O$111/100)),IF(PRINCIPAL!$H$111&lt;&gt;"",VLOOKUP($AW$360,'Banco de Dados'!$B$4:$J$50,8,FALSE)*PRINCIPAL!$H$111,IF(OR(L378=PRINCIPAL!$I$111,L378=PRINCIPAL!$I$111+PRINCIPAL!$I$111,L378=PRINCIPAL!$I$111+PRINCIPAL!$I$111+PRINCIPAL!$I$111),0,IF(L378=PRINCIPAL!$J$111,VLOOKUP($AW$360,'Banco de Dados'!$B$4:$J$50,6,FALSE)*(1-(PRINCIPAL!$K$111/100)),IF(L378=PRINCIPAL!$L$111,VLOOKUP($AW$360,'Banco de Dados'!$B$4:$J$50,6,FALSE)*(1-(PRINCIPAL!$M$111/100)),IF(L378=PRINCIPAL!$N$111,VLOOKUP($AW$360,'Banco de Dados'!$B$4:$J$50,6,FALSE)*(1-(PRINCIPAL!$O$111/100)),VLOOKUP($AW$360,'Banco de Dados'!$B$4:$J$50,6,FALSE)))))))))),"")</f>
        <v/>
      </c>
      <c r="AW378" s="29" t="str">
        <f>IFERROR(AV378*(IFERROR(VLOOKUP($AW$360,'Banco de Dados'!$B$4:$J$50,4,FALSE),"ERRO")),"")</f>
        <v/>
      </c>
      <c r="AX378" s="29" t="str">
        <f t="shared" si="246"/>
        <v/>
      </c>
      <c r="AY378" s="103" t="str">
        <f>IFERROR(AX378*(C378*(PRINCIPAL!$G$111/100))*0.47*(44/12),"")</f>
        <v/>
      </c>
      <c r="AZ378" s="111" t="str">
        <f t="shared" si="251"/>
        <v/>
      </c>
      <c r="BA378" s="30" t="str">
        <f>IFERROR(IF(AND(PRINCIPAL!$H$112&lt;&gt;"",OR(L378=PRINCIPAL!$I$112,L378=PRINCIPAL!$I$112+PRINCIPAL!$I$112,L378=PRINCIPAL!$I$112+PRINCIPAL!$I$112+PRINCIPAL!$I$112)),0,IF(AND(PRINCIPAL!$H$112&lt;&gt;"",L378=PRINCIPAL!$J$112),VLOOKUP($BB$360,'Banco de Dados'!$B$4:$J$50,8,FALSE)*PRINCIPAL!$H$112*(1-(PRINCIPAL!$K$112/100)),IF(AND(PRINCIPAL!$H$112&lt;&gt;"",L378=PRINCIPAL!$L$112),VLOOKUP($BB$360,'Banco de Dados'!$B$4:$J$50,8,FALSE)*PRINCIPAL!$H$112*(1-(PRINCIPAL!$M$112/100)),IF(AND(PRINCIPAL!$H$112&lt;&gt;"",L378=PRINCIPAL!$N$112),VLOOKUP($BB$360,'Banco de Dados'!$B$4:$J$50,8,FALSE)*PRINCIPAL!$H$112*(1-(PRINCIPAL!$O$112/100)),IF(PRINCIPAL!$H$112&lt;&gt;"",VLOOKUP($BB$360,'Banco de Dados'!$B$4:$J$50,8,FALSE)*PRINCIPAL!$H$112,IF(OR(L378=PRINCIPAL!$I$112,L378=PRINCIPAL!$I$112+PRINCIPAL!$I$112,L378=PRINCIPAL!$I$112+PRINCIPAL!$I$112+PRINCIPAL!$I$112),0,IF(L378=PRINCIPAL!$J$112,VLOOKUP($BB$360,'Banco de Dados'!$B$4:$J$50,6,FALSE)*(1-(PRINCIPAL!$K$112/100)),IF(L378=PRINCIPAL!$L$112,VLOOKUP($BB$360,'Banco de Dados'!$B$4:$J$50,6,FALSE)*(1-(PRINCIPAL!$M$112/100)),IF(L378=PRINCIPAL!$N$112,VLOOKUP($BB$360,'Banco de Dados'!$B$4:$J$50,6,FALSE)*(1-(PRINCIPAL!$O$112/100)),VLOOKUP($BB$360,'Banco de Dados'!$B$4:$J$50,6,FALSE)))))))))),"")</f>
        <v/>
      </c>
      <c r="BB378" s="29" t="str">
        <f>IFERROR(BA378*(IFERROR(VLOOKUP($BB$360,'Banco de Dados'!$B$4:$J$50,4,FALSE),"ERRO")),"")</f>
        <v/>
      </c>
      <c r="BC378" s="29" t="str">
        <f t="shared" si="252"/>
        <v/>
      </c>
      <c r="BD378" s="103" t="str">
        <f>IFERROR(BC378*(C378*(PRINCIPAL!$G$112/100))*0.47*(44/12),"")</f>
        <v/>
      </c>
      <c r="BE378" s="111" t="str">
        <f t="shared" si="231"/>
        <v/>
      </c>
      <c r="BF378" s="30" t="str">
        <f>IFERROR(IF(AND(PRINCIPAL!$H$113&lt;&gt;"",OR(L378=PRINCIPAL!$I$113,L378=PRINCIPAL!$I$113+PRINCIPAL!$I$113,L378=PRINCIPAL!$I$113+PRINCIPAL!$I$113+PRINCIPAL!$I$113)),0,IF(AND(PRINCIPAL!$H$113&lt;&gt;"",L378=PRINCIPAL!$J$113),VLOOKUP($BG$360,'Banco de Dados'!$B$4:$J$50,8,FALSE)*PRINCIPAL!$H$113*(1-(PRINCIPAL!$K$113/100)),IF(AND(PRINCIPAL!$H$113&lt;&gt;"",L378=PRINCIPAL!$L$113),VLOOKUP($BG$360,'Banco de Dados'!$B$4:$J$50,8,FALSE)*PRINCIPAL!$H$113*(1-(PRINCIPAL!$M$113/100)),IF(AND(PRINCIPAL!$H$113&lt;&gt;"",L378=PRINCIPAL!$N$113),VLOOKUP($BG$360,'Banco de Dados'!$B$4:$J$50,8,FALSE)*PRINCIPAL!$H$113*(1-(PRINCIPAL!$O$113/100)),IF(PRINCIPAL!$H$113&lt;&gt;"",VLOOKUP($BG$360,'Banco de Dados'!$B$4:$J$50,8,FALSE)*PRINCIPAL!$H$113,IF(OR(L378=PRINCIPAL!$I$113,L378=PRINCIPAL!$I$113+PRINCIPAL!$I$113,L378=PRINCIPAL!$I$113+PRINCIPAL!$I$113+PRINCIPAL!$I$113),0,IF(L378=PRINCIPAL!$J$113,VLOOKUP($BG$360,'Banco de Dados'!$B$4:$J$50,6,FALSE)*(1-(PRINCIPAL!$K$113/100)),IF(L378=PRINCIPAL!$L$113,VLOOKUP($BG$360,'Banco de Dados'!$B$4:$J$50,6,FALSE)*(1-(PRINCIPAL!$M$113/100)),IF(L378=PRINCIPAL!$N$113,VLOOKUP($BG$360,'Banco de Dados'!$B$4:$J$50,6,FALSE)*(1-(PRINCIPAL!$O$113/100)),VLOOKUP($BG$360,'Banco de Dados'!$B$4:$J$50,6,FALSE)))))))))),"")</f>
        <v/>
      </c>
      <c r="BG378" s="29" t="str">
        <f>IFERROR(BF378*(IFERROR(VLOOKUP($BG$360,'Banco de Dados'!$B$4:$J$50,4,FALSE),"ERRO")),"")</f>
        <v/>
      </c>
      <c r="BH378" s="29" t="str">
        <f t="shared" si="247"/>
        <v/>
      </c>
      <c r="BI378" s="103" t="str">
        <f>IFERROR(BH378*(C378*(PRINCIPAL!$G$113/100))*0.47*(44/12),"")</f>
        <v/>
      </c>
      <c r="BJ378" s="102" t="str">
        <f t="shared" si="232"/>
        <v/>
      </c>
    </row>
    <row r="379" spans="2:62" ht="12.75" customHeight="1" x14ac:dyDescent="0.3">
      <c r="B379" s="326">
        <f t="shared" si="233"/>
        <v>2037</v>
      </c>
      <c r="C379" s="340"/>
      <c r="D379" s="1"/>
      <c r="E379" s="116">
        <v>17</v>
      </c>
      <c r="F379" s="24" t="str">
        <f>IFERROR(VLOOKUP($G$360,'Banco de Dados'!$B$4:$J$50,6,FALSE),"")</f>
        <v/>
      </c>
      <c r="G379" s="25" t="str">
        <f>IFERROR(F379*(IFERROR(VLOOKUP($G$360,'Banco de Dados'!$B$4:$J$50,4,FALSE),"ERRO")),"")</f>
        <v/>
      </c>
      <c r="H379" s="25" t="str">
        <f t="shared" si="234"/>
        <v/>
      </c>
      <c r="I379" s="103" t="str">
        <f t="shared" si="235"/>
        <v/>
      </c>
      <c r="J379" s="117" t="str">
        <f t="shared" si="236"/>
        <v/>
      </c>
      <c r="K379" s="1"/>
      <c r="L379" s="91">
        <v>17</v>
      </c>
      <c r="M379" s="24" t="str">
        <f>IFERROR(IF(AND(PRINCIPAL!$H$104&lt;&gt;"",OR(L379=PRINCIPAL!$I$104,L379=PRINCIPAL!$I$104+PRINCIPAL!$I$104,L379=PRINCIPAL!$I$104+PRINCIPAL!$I$104+PRINCIPAL!$I$104)),0,IF(AND(PRINCIPAL!$H$104&lt;&gt;"",L379=PRINCIPAL!$J$104),VLOOKUP($N$360,'Banco de Dados'!$B$4:$J$50,8,FALSE)*PRINCIPAL!$H$104*(1-(PRINCIPAL!$K$104/100)),IF(AND(PRINCIPAL!$H$104&lt;&gt;"",L379=PRINCIPAL!$L$104),VLOOKUP($N$360,'Banco de Dados'!$B$4:$J$50,8,FALSE)*PRINCIPAL!$H$104*(1-(PRINCIPAL!$M$104/100)),IF(AND(PRINCIPAL!$H$104&lt;&gt;"",L379=PRINCIPAL!$N$104),VLOOKUP($N$360,'Banco de Dados'!$B$4:$J$50,8,FALSE)*PRINCIPAL!$H$104*(1-(PRINCIPAL!$O$104/100)),IF(PRINCIPAL!$H$104&lt;&gt;"",VLOOKUP($N$360,'Banco de Dados'!$B$4:$J$50,8,FALSE)*PRINCIPAL!$H$104,IF(OR(L379=PRINCIPAL!$I$104,L379=PRINCIPAL!$I$104+PRINCIPAL!$I$104,L379=PRINCIPAL!$I$104+PRINCIPAL!$I$104+PRINCIPAL!$I$104),0,IF(L379=PRINCIPAL!$J$104,VLOOKUP($N$360,'Banco de Dados'!$B$4:$J$50,6,FALSE)*(1-(PRINCIPAL!$K$104/100)),IF(L379=PRINCIPAL!$L$104,VLOOKUP($N$360,'Banco de Dados'!$B$4:$J$50,6,FALSE)*(1-(PRINCIPAL!$M$104/100)),IF(L379=PRINCIPAL!$N$104,VLOOKUP($N$360,'Banco de Dados'!$B$4:$J$50,6,FALSE)*(1-(PRINCIPAL!$O$104/100)),VLOOKUP($N$360,'Banco de Dados'!$B$4:$J$50,6,FALSE)))))))))),"")</f>
        <v/>
      </c>
      <c r="N379" s="25" t="str">
        <f>IFERROR(M379*(IFERROR(VLOOKUP($N$360,'Banco de Dados'!$B$4:$J$50,4,FALSE),"ERRO")),"")</f>
        <v/>
      </c>
      <c r="O379" s="25" t="str">
        <f t="shared" si="237"/>
        <v/>
      </c>
      <c r="P379" s="103" t="str">
        <f>IFERROR(O379*(C379*(PRINCIPAL!$G$104/100))*0.47*(44/12),"")</f>
        <v/>
      </c>
      <c r="Q379" s="107" t="str">
        <f>IFERROR(Q378+P379,"")</f>
        <v/>
      </c>
      <c r="R379" s="29" t="str">
        <f>IFERROR(IF(AND(PRINCIPAL!$H$105&lt;&gt;"",OR(L379=PRINCIPAL!$I$105,L379=PRINCIPAL!$I$105+PRINCIPAL!$I$105,L379=PRINCIPAL!$I$105+PRINCIPAL!$I$105+PRINCIPAL!$I$105)),0,IF(AND(PRINCIPAL!$H$105&lt;&gt;"",L379=PRINCIPAL!$J$105),VLOOKUP($S$360,'Banco de Dados'!$B$4:$J$50,8,FALSE)*PRINCIPAL!$H$105*(1-(PRINCIPAL!$K$105/100)),IF(AND(PRINCIPAL!$H$105&lt;&gt;"",L379=PRINCIPAL!$L$105),VLOOKUP($S$360,'Banco de Dados'!$B$4:$J$50,8,FALSE)*PRINCIPAL!$H$105*(1-(PRINCIPAL!$M$105/100)),IF(AND(PRINCIPAL!$H$105&lt;&gt;"",L379=PRINCIPAL!$N$105),VLOOKUP($S$360,'Banco de Dados'!$B$4:$J$50,8,FALSE)*PRINCIPAL!$H$105*(1-(PRINCIPAL!$O$105/100)),IF(PRINCIPAL!$H$105&lt;&gt;"",VLOOKUP($S$360,'Banco de Dados'!$B$4:$J$50,8,FALSE)*PRINCIPAL!$H$105,IF(OR(L379=PRINCIPAL!$I$105,L379=PRINCIPAL!$I$105+PRINCIPAL!$I$105,L379=PRINCIPAL!$I$105+PRINCIPAL!$I$105+PRINCIPAL!$I$105),0,IF(L379=PRINCIPAL!$J$105,VLOOKUP($S$360,'Banco de Dados'!$B$4:$J$50,6,FALSE)*(1-(PRINCIPAL!$K$105/100)),IF(L379=PRINCIPAL!$L$105,VLOOKUP($S$360,'Banco de Dados'!$B$4:$J$50,6,FALSE)*(1-(PRINCIPAL!$M$105/100)),IF(L379=PRINCIPAL!$N$105,VLOOKUP($S$360,'Banco de Dados'!$B$4:$J$50,6,FALSE)*(1-(PRINCIPAL!$O$105/100)),VLOOKUP($S$360,'Banco de Dados'!$B$4:$J$50,6,FALSE)))))))))),"")</f>
        <v/>
      </c>
      <c r="S379" s="29" t="str">
        <f>IFERROR(R379*(IFERROR(VLOOKUP($S$360,'Banco de Dados'!$B$4:$J$50,4,FALSE),"ERRO")),"")</f>
        <v/>
      </c>
      <c r="T379" s="29" t="str">
        <f t="shared" si="254"/>
        <v/>
      </c>
      <c r="U379" s="103" t="str">
        <f>IFERROR(T379*(C379*(PRINCIPAL!$G$105/100))*0.47*(44/12),"")</f>
        <v/>
      </c>
      <c r="V379" s="103" t="str">
        <f t="shared" si="230"/>
        <v/>
      </c>
      <c r="W379" s="30" t="str">
        <f>IFERROR(IF(AND(PRINCIPAL!$H$106&lt;&gt;"",OR(L379=PRINCIPAL!$I$106,L379=PRINCIPAL!$I$106+PRINCIPAL!$I$106,L379=PRINCIPAL!$I$106+PRINCIPAL!$I$106+PRINCIPAL!$I$106)),0,IF(AND(PRINCIPAL!$H$106&lt;&gt;"",L379=PRINCIPAL!$J$106),VLOOKUP($X$360,'Banco de Dados'!$B$4:$J$50,8,FALSE)*PRINCIPAL!$H$106*(1-(PRINCIPAL!$K$106/100)),IF(AND(PRINCIPAL!$H$106&lt;&gt;"",L379=PRINCIPAL!$L$106),VLOOKUP($X$360,'Banco de Dados'!$B$4:$J$50,8,FALSE)*PRINCIPAL!$H$106*(1-(PRINCIPAL!$M$106/100)),IF(AND(PRINCIPAL!$H$106&lt;&gt;"",L379=PRINCIPAL!$N$106),VLOOKUP($X$360,'Banco de Dados'!$B$4:$J$50,8,FALSE)*PRINCIPAL!$H$106*(1-(PRINCIPAL!$O$106/100)),IF(PRINCIPAL!$H$106&lt;&gt;"",VLOOKUP($X$360,'Banco de Dados'!$B$4:$J$50,8,FALSE)*PRINCIPAL!$H$106,IF(OR(L379=PRINCIPAL!$I$106,L379=PRINCIPAL!$I$106+PRINCIPAL!$I$106,L379=PRINCIPAL!$I$106+PRINCIPAL!$I$106+PRINCIPAL!$I$106),0,IF(L379=PRINCIPAL!$J$106,VLOOKUP($X$360,'Banco de Dados'!$B$4:$J$50,6,FALSE)*(1-(PRINCIPAL!$K$106/100)),IF(L379=PRINCIPAL!$L$106,VLOOKUP($X$360,'Banco de Dados'!$B$4:$J$50,6,FALSE)*(1-(PRINCIPAL!$M$106/100)),IF(L379=PRINCIPAL!$N$106,VLOOKUP($X$360,'Banco de Dados'!$B$4:$J$50,6,FALSE)*(1-(PRINCIPAL!$O$106/100)),VLOOKUP($X$360,'Banco de Dados'!$B$4:$J$50,6,FALSE)))))))))),"")</f>
        <v/>
      </c>
      <c r="X379" s="29" t="str">
        <f>IFERROR(W379*(IFERROR(VLOOKUP($X$360,'Banco de Dados'!$B$4:$J$50,4,FALSE),"ERRO")),"")</f>
        <v/>
      </c>
      <c r="Y379" s="29" t="str">
        <f t="shared" si="248"/>
        <v/>
      </c>
      <c r="Z379" s="103" t="str">
        <f>IFERROR(Y379*(C379*(PRINCIPAL!$G$106/100))*0.47*(44/12),"")</f>
        <v/>
      </c>
      <c r="AA379" s="111" t="str">
        <f t="shared" si="249"/>
        <v/>
      </c>
      <c r="AB379" s="30" t="str">
        <f>IFERROR(IF(AND(PRINCIPAL!$H$107&lt;&gt;"",OR(L379=PRINCIPAL!$I$107,L379=PRINCIPAL!$I$107+PRINCIPAL!$I$107,L379=PRINCIPAL!$I$107+PRINCIPAL!$I$107+PRINCIPAL!$I$107)),0,IF(AND(PRINCIPAL!$H$107&lt;&gt;"",L379=PRINCIPAL!$J$107),VLOOKUP($AC$360,'Banco de Dados'!$B$4:$J$50,8,FALSE)*PRINCIPAL!$H$107*(1-(PRINCIPAL!$K$107/100)),IF(AND(PRINCIPAL!$H$107&lt;&gt;"",L379=PRINCIPAL!$L$107),VLOOKUP($AC$360,'Banco de Dados'!$B$4:$J$50,8,FALSE)*PRINCIPAL!$H$107*(1-(PRINCIPAL!$M$107/100)),IF(AND(PRINCIPAL!$H$107&lt;&gt;"",L379=PRINCIPAL!$N$107),VLOOKUP($AC$360,'Banco de Dados'!$B$4:$J$50,8,FALSE)*PRINCIPAL!$H$107*(1-(PRINCIPAL!$O$107/100)),IF(PRINCIPAL!$H$107&lt;&gt;"",VLOOKUP($AC$360,'Banco de Dados'!$B$4:$J$50,8,FALSE)*PRINCIPAL!$H$107,IF(OR(L379=PRINCIPAL!$I$107,L379=PRINCIPAL!$I$107+PRINCIPAL!$I$107,L379=PRINCIPAL!$I$107+PRINCIPAL!$I$107+PRINCIPAL!$I$107),0,IF(L379=PRINCIPAL!$J$107,VLOOKUP($AC$360,'Banco de Dados'!$B$4:$J$50,6,FALSE)*(1-(PRINCIPAL!$K$107/100)),IF(L379=PRINCIPAL!$L$107,VLOOKUP($AC$360,'Banco de Dados'!$B$4:$J$50,6,FALSE)*(1-(PRINCIPAL!$M$107/100)),IF(L379=PRINCIPAL!$N$107,VLOOKUP($AC$360,'Banco de Dados'!$B$4:$J$50,6,FALSE)*(1-(PRINCIPAL!$O$107/100)),VLOOKUP($AC$360,'Banco de Dados'!$B$4:$J$50,6,FALSE)))))))))),"")</f>
        <v/>
      </c>
      <c r="AC379" s="29" t="str">
        <f>IFERROR(AB379*(IFERROR(VLOOKUP($AC$360,'Banco de Dados'!$B$4:$J$50,4,FALSE),"ERRO")),"")</f>
        <v/>
      </c>
      <c r="AD379" s="29" t="str">
        <f t="shared" si="239"/>
        <v/>
      </c>
      <c r="AE379" s="103" t="str">
        <f>IFERROR(AD379*(C379*(PRINCIPAL!$G$107/100))*0.47*(44/12),"")</f>
        <v/>
      </c>
      <c r="AF379" s="111" t="str">
        <f t="shared" si="240"/>
        <v/>
      </c>
      <c r="AG379" s="30" t="str">
        <f>IFERROR(IF(AND(PRINCIPAL!$H$108&lt;&gt;"",OR(L379=PRINCIPAL!$I$108,L379=PRINCIPAL!$I$108+PRINCIPAL!$I$108,L379=PRINCIPAL!$I$108+PRINCIPAL!$I$108+PRINCIPAL!$I$108)),0,IF(AND(PRINCIPAL!$H$108&lt;&gt;"",L379=PRINCIPAL!$J$108),VLOOKUP($AH$360,'Banco de Dados'!$B$4:$J$50,8,FALSE)*PRINCIPAL!$H$108*(1-(PRINCIPAL!$K$108/100)),IF(AND(PRINCIPAL!$H$108&lt;&gt;"",L379=PRINCIPAL!$L$108),VLOOKUP($AH$360,'Banco de Dados'!$B$4:$J$50,8,FALSE)*PRINCIPAL!$H$108*(1-(PRINCIPAL!$M$108/100)),IF(AND(PRINCIPAL!$H$108&lt;&gt;"",L379=PRINCIPAL!$N$108),VLOOKUP($AH$360,'Banco de Dados'!$B$4:$J$50,8,FALSE)*PRINCIPAL!$H$108*(1-(PRINCIPAL!$O$108/100)),IF(PRINCIPAL!$H$108&lt;&gt;"",VLOOKUP($AH$360,'Banco de Dados'!$B$4:$J$50,8,FALSE)*PRINCIPAL!$H$108,IF(OR(L379=PRINCIPAL!$I$108,L379=PRINCIPAL!$I$108+PRINCIPAL!$I$108,L379=PRINCIPAL!$I$108+PRINCIPAL!$I$108+PRINCIPAL!$I$108),0,IF(L379=PRINCIPAL!$J$108,VLOOKUP($AH$360,'Banco de Dados'!$B$4:$J$50,6,FALSE)*(1-(PRINCIPAL!$K$108/100)),IF(L379=PRINCIPAL!$L$108,VLOOKUP($AH$360,'Banco de Dados'!$B$4:$J$50,6,FALSE)*(1-(PRINCIPAL!$M$108/100)),IF(L379=PRINCIPAL!$N$108,VLOOKUP($AH$360,'Banco de Dados'!$B$4:$J$50,6,FALSE)*(1-(PRINCIPAL!$O$108/100)),VLOOKUP($AH$360,'Banco de Dados'!$B$4:$J$50,6,FALSE)))))))))),"")</f>
        <v/>
      </c>
      <c r="AH379" s="29" t="str">
        <f>IFERROR(AG379*(IFERROR(VLOOKUP($AH$360,'Banco de Dados'!$B$4:$J$50,4,FALSE),"ERRO")),"")</f>
        <v/>
      </c>
      <c r="AI379" s="29" t="str">
        <f t="shared" si="241"/>
        <v/>
      </c>
      <c r="AJ379" s="103" t="str">
        <f>IFERROR(AI379*(C379*(PRINCIPAL!$G$108/100))*0.47*(44/12),"")</f>
        <v/>
      </c>
      <c r="AK379" s="111" t="str">
        <f t="shared" si="250"/>
        <v/>
      </c>
      <c r="AL379" s="30" t="str">
        <f>IFERROR(IF(AND(PRINCIPAL!$H$109&lt;&gt;"",OR(L379=PRINCIPAL!$I$109,L379=PRINCIPAL!$I$109+PRINCIPAL!$I$109,L379=PRINCIPAL!$I$109+PRINCIPAL!$I$109+PRINCIPAL!$I$109)),0,IF(AND(PRINCIPAL!$H$109&lt;&gt;"",L379=PRINCIPAL!$J$109),VLOOKUP($AM$360,'Banco de Dados'!$B$4:$J$50,8,FALSE)*PRINCIPAL!$H$109*(1-(PRINCIPAL!$K$109/100)),IF(AND(PRINCIPAL!$H$109&lt;&gt;"",L379=PRINCIPAL!$L$109),VLOOKUP($AM$360,'Banco de Dados'!$B$4:$J$50,8,FALSE)*PRINCIPAL!$H$109*(1-(PRINCIPAL!$M$109/100)),IF(AND(PRINCIPAL!$H$109&lt;&gt;"",L379=PRINCIPAL!$N$109),VLOOKUP($AM$360,'Banco de Dados'!$B$4:$J$50,8,FALSE)*PRINCIPAL!$H$109*(1-(PRINCIPAL!$O$109/100)),IF(PRINCIPAL!$H$109&lt;&gt;"",VLOOKUP($AM$360,'Banco de Dados'!$B$4:$J$50,8,FALSE)*PRINCIPAL!$H$109,IF(OR(L379=PRINCIPAL!$I$109,L379=PRINCIPAL!$I$109+PRINCIPAL!$I$109,L379=PRINCIPAL!$I$109+PRINCIPAL!$I$109+PRINCIPAL!$I$109),0,IF(L379=PRINCIPAL!$J$109,VLOOKUP($AM$360,'Banco de Dados'!$B$4:$J$50,6,FALSE)*(1-(PRINCIPAL!$K$109/100)),IF(L379=PRINCIPAL!$L$109,VLOOKUP($AM$360,'Banco de Dados'!$B$4:$J$50,6,FALSE)*(1-(PRINCIPAL!$M$109/100)),IF(L379=PRINCIPAL!$N$109,VLOOKUP($AM$360,'Banco de Dados'!$B$4:$J$50,6,FALSE)*(1-(PRINCIPAL!$O$109/100)),VLOOKUP($AM$360,'Banco de Dados'!$B$4:$J$50,6,FALSE)))))))))),"")</f>
        <v/>
      </c>
      <c r="AM379" s="29" t="str">
        <f>IFERROR(AL379*(IFERROR(VLOOKUP($AM$360,'Banco de Dados'!$B$4:$J$50,4,FALSE),"ERRO")),"")</f>
        <v/>
      </c>
      <c r="AN379" s="29" t="str">
        <f t="shared" si="242"/>
        <v/>
      </c>
      <c r="AO379" s="103" t="str">
        <f>IFERROR(AN379*(C379*(PRINCIPAL!$G$109/100))*0.47*(44/12),"")</f>
        <v/>
      </c>
      <c r="AP379" s="111" t="str">
        <f t="shared" si="243"/>
        <v/>
      </c>
      <c r="AQ379" s="30" t="str">
        <f>IFERROR(IF(AND(PRINCIPAL!$H$110&lt;&gt;"",OR(L379=PRINCIPAL!$I$110,L379=PRINCIPAL!$I$110+PRINCIPAL!$I$110,L379=PRINCIPAL!$I$110+PRINCIPAL!$I$110+PRINCIPAL!$I$110)),0,IF(AND(PRINCIPAL!$H$110&lt;&gt;"",L379=PRINCIPAL!$J$110),VLOOKUP($AR$360,'Banco de Dados'!$B$4:$J$50,8,FALSE)*PRINCIPAL!$H$110*(1-(PRINCIPAL!$K$110/100)),IF(AND(PRINCIPAL!$H$110&lt;&gt;"",L379=PRINCIPAL!$L$110),VLOOKUP($AR$360,'Banco de Dados'!$B$4:$J$50,8,FALSE)*PRINCIPAL!$H$110*(1-(PRINCIPAL!$M$110/100)),IF(AND(PRINCIPAL!$H$110&lt;&gt;"",L379=PRINCIPAL!$N$110),VLOOKUP($AR$360,'Banco de Dados'!$B$4:$J$50,8,FALSE)*PRINCIPAL!$H$110*(1-(PRINCIPAL!$O$110/100)),IF(PRINCIPAL!$H$110&lt;&gt;"",VLOOKUP($AR$360,'Banco de Dados'!$B$4:$J$50,8,FALSE)*PRINCIPAL!$H$110,IF(OR(L379=PRINCIPAL!$I$110,L379=PRINCIPAL!$I$110+PRINCIPAL!$I$110,L379=PRINCIPAL!$I$110+PRINCIPAL!$I$110+PRINCIPAL!$I$110),0,IF(L379=PRINCIPAL!$J$110,VLOOKUP($AR$360,'Banco de Dados'!$B$4:$J$50,6,FALSE)*(1-(PRINCIPAL!$K$110/100)),IF(L379=PRINCIPAL!$L$110,VLOOKUP($AR$360,'Banco de Dados'!$B$4:$J$50,6,FALSE)*(1-(PRINCIPAL!$M$110/100)),IF(L379=PRINCIPAL!$N$110,VLOOKUP($AR$360,'Banco de Dados'!$B$4:$J$50,6,FALSE)*(1-(PRINCIPAL!$O$110/100)),VLOOKUP($AR$360,'Banco de Dados'!$B$4:$J$50,6,FALSE)))))))))),"")</f>
        <v/>
      </c>
      <c r="AR379" s="29" t="str">
        <f>IFERROR(AQ379*(IFERROR(VLOOKUP($AR$360,'Banco de Dados'!$B$4:$J$50,4,FALSE),"ERRO")),"")</f>
        <v/>
      </c>
      <c r="AS379" s="29" t="str">
        <f t="shared" si="244"/>
        <v/>
      </c>
      <c r="AT379" s="103" t="str">
        <f>IFERROR(AS379*(C379*(PRINCIPAL!$G$110/100))*0.47*(44/12),"")</f>
        <v/>
      </c>
      <c r="AU379" s="111" t="str">
        <f t="shared" si="245"/>
        <v/>
      </c>
      <c r="AV379" s="30" t="str">
        <f>IFERROR(IF(AND(PRINCIPAL!$H$111&lt;&gt;"",OR(L379=PRINCIPAL!$I$111,L379=PRINCIPAL!$I$111+PRINCIPAL!$I$111,L379=PRINCIPAL!$I$111+PRINCIPAL!$I$111+PRINCIPAL!$I$111)),0,IF(AND(PRINCIPAL!$H$111&lt;&gt;"",L379=PRINCIPAL!$J$111),VLOOKUP($AW$360,'Banco de Dados'!$B$4:$J$50,8,FALSE)*PRINCIPAL!$H$111*(1-(PRINCIPAL!$K$111/100)),IF(AND(PRINCIPAL!$H$111&lt;&gt;"",L379=PRINCIPAL!$L$111),VLOOKUP($AW$360,'Banco de Dados'!$B$4:$J$50,8,FALSE)*PRINCIPAL!$H$111*(1-(PRINCIPAL!$M$111/100)),IF(AND(PRINCIPAL!$H$111&lt;&gt;"",L379=PRINCIPAL!$N$111),VLOOKUP($AW$360,'Banco de Dados'!$B$4:$J$50,8,FALSE)*PRINCIPAL!$H$111*(1-(PRINCIPAL!$O$111/100)),IF(PRINCIPAL!$H$111&lt;&gt;"",VLOOKUP($AW$360,'Banco de Dados'!$B$4:$J$50,8,FALSE)*PRINCIPAL!$H$111,IF(OR(L379=PRINCIPAL!$I$111,L379=PRINCIPAL!$I$111+PRINCIPAL!$I$111,L379=PRINCIPAL!$I$111+PRINCIPAL!$I$111+PRINCIPAL!$I$111),0,IF(L379=PRINCIPAL!$J$111,VLOOKUP($AW$360,'Banco de Dados'!$B$4:$J$50,6,FALSE)*(1-(PRINCIPAL!$K$111/100)),IF(L379=PRINCIPAL!$L$111,VLOOKUP($AW$360,'Banco de Dados'!$B$4:$J$50,6,FALSE)*(1-(PRINCIPAL!$M$111/100)),IF(L379=PRINCIPAL!$N$111,VLOOKUP($AW$360,'Banco de Dados'!$B$4:$J$50,6,FALSE)*(1-(PRINCIPAL!$O$111/100)),VLOOKUP($AW$360,'Banco de Dados'!$B$4:$J$50,6,FALSE)))))))))),"")</f>
        <v/>
      </c>
      <c r="AW379" s="29" t="str">
        <f>IFERROR(AV379*(IFERROR(VLOOKUP($AW$360,'Banco de Dados'!$B$4:$J$50,4,FALSE),"ERRO")),"")</f>
        <v/>
      </c>
      <c r="AX379" s="29" t="str">
        <f t="shared" si="246"/>
        <v/>
      </c>
      <c r="AY379" s="103" t="str">
        <f>IFERROR(AX379*(C379*(PRINCIPAL!$G$111/100))*0.47*(44/12),"")</f>
        <v/>
      </c>
      <c r="AZ379" s="111" t="str">
        <f t="shared" si="251"/>
        <v/>
      </c>
      <c r="BA379" s="30" t="str">
        <f>IFERROR(IF(AND(PRINCIPAL!$H$112&lt;&gt;"",OR(L379=PRINCIPAL!$I$112,L379=PRINCIPAL!$I$112+PRINCIPAL!$I$112,L379=PRINCIPAL!$I$112+PRINCIPAL!$I$112+PRINCIPAL!$I$112)),0,IF(AND(PRINCIPAL!$H$112&lt;&gt;"",L379=PRINCIPAL!$J$112),VLOOKUP($BB$360,'Banco de Dados'!$B$4:$J$50,8,FALSE)*PRINCIPAL!$H$112*(1-(PRINCIPAL!$K$112/100)),IF(AND(PRINCIPAL!$H$112&lt;&gt;"",L379=PRINCIPAL!$L$112),VLOOKUP($BB$360,'Banco de Dados'!$B$4:$J$50,8,FALSE)*PRINCIPAL!$H$112*(1-(PRINCIPAL!$M$112/100)),IF(AND(PRINCIPAL!$H$112&lt;&gt;"",L379=PRINCIPAL!$N$112),VLOOKUP($BB$360,'Banco de Dados'!$B$4:$J$50,8,FALSE)*PRINCIPAL!$H$112*(1-(PRINCIPAL!$O$112/100)),IF(PRINCIPAL!$H$112&lt;&gt;"",VLOOKUP($BB$360,'Banco de Dados'!$B$4:$J$50,8,FALSE)*PRINCIPAL!$H$112,IF(OR(L379=PRINCIPAL!$I$112,L379=PRINCIPAL!$I$112+PRINCIPAL!$I$112,L379=PRINCIPAL!$I$112+PRINCIPAL!$I$112+PRINCIPAL!$I$112),0,IF(L379=PRINCIPAL!$J$112,VLOOKUP($BB$360,'Banco de Dados'!$B$4:$J$50,6,FALSE)*(1-(PRINCIPAL!$K$112/100)),IF(L379=PRINCIPAL!$L$112,VLOOKUP($BB$360,'Banco de Dados'!$B$4:$J$50,6,FALSE)*(1-(PRINCIPAL!$M$112/100)),IF(L379=PRINCIPAL!$N$112,VLOOKUP($BB$360,'Banco de Dados'!$B$4:$J$50,6,FALSE)*(1-(PRINCIPAL!$O$112/100)),VLOOKUP($BB$360,'Banco de Dados'!$B$4:$J$50,6,FALSE)))))))))),"")</f>
        <v/>
      </c>
      <c r="BB379" s="29" t="str">
        <f>IFERROR(BA379*(IFERROR(VLOOKUP($BB$360,'Banco de Dados'!$B$4:$J$50,4,FALSE),"ERRO")),"")</f>
        <v/>
      </c>
      <c r="BC379" s="29" t="str">
        <f t="shared" si="252"/>
        <v/>
      </c>
      <c r="BD379" s="103" t="str">
        <f>IFERROR(BC379*(C379*(PRINCIPAL!$G$112/100))*0.47*(44/12),"")</f>
        <v/>
      </c>
      <c r="BE379" s="111" t="str">
        <f t="shared" si="231"/>
        <v/>
      </c>
      <c r="BF379" s="30" t="str">
        <f>IFERROR(IF(AND(PRINCIPAL!$H$113&lt;&gt;"",OR(L379=PRINCIPAL!$I$113,L379=PRINCIPAL!$I$113+PRINCIPAL!$I$113,L379=PRINCIPAL!$I$113+PRINCIPAL!$I$113+PRINCIPAL!$I$113)),0,IF(AND(PRINCIPAL!$H$113&lt;&gt;"",L379=PRINCIPAL!$J$113),VLOOKUP($BG$360,'Banco de Dados'!$B$4:$J$50,8,FALSE)*PRINCIPAL!$H$113*(1-(PRINCIPAL!$K$113/100)),IF(AND(PRINCIPAL!$H$113&lt;&gt;"",L379=PRINCIPAL!$L$113),VLOOKUP($BG$360,'Banco de Dados'!$B$4:$J$50,8,FALSE)*PRINCIPAL!$H$113*(1-(PRINCIPAL!$M$113/100)),IF(AND(PRINCIPAL!$H$113&lt;&gt;"",L379=PRINCIPAL!$N$113),VLOOKUP($BG$360,'Banco de Dados'!$B$4:$J$50,8,FALSE)*PRINCIPAL!$H$113*(1-(PRINCIPAL!$O$113/100)),IF(PRINCIPAL!$H$113&lt;&gt;"",VLOOKUP($BG$360,'Banco de Dados'!$B$4:$J$50,8,FALSE)*PRINCIPAL!$H$113,IF(OR(L379=PRINCIPAL!$I$113,L379=PRINCIPAL!$I$113+PRINCIPAL!$I$113,L379=PRINCIPAL!$I$113+PRINCIPAL!$I$113+PRINCIPAL!$I$113),0,IF(L379=PRINCIPAL!$J$113,VLOOKUP($BG$360,'Banco de Dados'!$B$4:$J$50,6,FALSE)*(1-(PRINCIPAL!$K$113/100)),IF(L379=PRINCIPAL!$L$113,VLOOKUP($BG$360,'Banco de Dados'!$B$4:$J$50,6,FALSE)*(1-(PRINCIPAL!$M$113/100)),IF(L379=PRINCIPAL!$N$113,VLOOKUP($BG$360,'Banco de Dados'!$B$4:$J$50,6,FALSE)*(1-(PRINCIPAL!$O$113/100)),VLOOKUP($BG$360,'Banco de Dados'!$B$4:$J$50,6,FALSE)))))))))),"")</f>
        <v/>
      </c>
      <c r="BG379" s="29" t="str">
        <f>IFERROR(BF379*(IFERROR(VLOOKUP($BG$360,'Banco de Dados'!$B$4:$J$50,4,FALSE),"ERRO")),"")</f>
        <v/>
      </c>
      <c r="BH379" s="29" t="str">
        <f t="shared" si="247"/>
        <v/>
      </c>
      <c r="BI379" s="103" t="str">
        <f>IFERROR(BH379*(C379*(PRINCIPAL!$G$113/100))*0.47*(44/12),"")</f>
        <v/>
      </c>
      <c r="BJ379" s="102" t="str">
        <f t="shared" si="232"/>
        <v/>
      </c>
    </row>
    <row r="380" spans="2:62" ht="12.75" customHeight="1" x14ac:dyDescent="0.3">
      <c r="B380" s="326">
        <f t="shared" si="233"/>
        <v>2038</v>
      </c>
      <c r="C380" s="340"/>
      <c r="D380" s="1"/>
      <c r="E380" s="116">
        <v>18</v>
      </c>
      <c r="F380" s="24" t="str">
        <f>IFERROR(VLOOKUP($G$360,'Banco de Dados'!$B$4:$J$50,6,FALSE),"")</f>
        <v/>
      </c>
      <c r="G380" s="25" t="str">
        <f>IFERROR(F380*(IFERROR(VLOOKUP($G$360,'Banco de Dados'!$B$4:$J$50,4,FALSE),"ERRO")),"")</f>
        <v/>
      </c>
      <c r="H380" s="25" t="str">
        <f t="shared" si="234"/>
        <v/>
      </c>
      <c r="I380" s="103" t="str">
        <f t="shared" si="235"/>
        <v/>
      </c>
      <c r="J380" s="117" t="str">
        <f t="shared" si="236"/>
        <v/>
      </c>
      <c r="K380" s="1"/>
      <c r="L380" s="91">
        <v>18</v>
      </c>
      <c r="M380" s="24" t="str">
        <f>IFERROR(IF(AND(PRINCIPAL!$H$104&lt;&gt;"",OR(L380=PRINCIPAL!$I$104,L380=PRINCIPAL!$I$104+PRINCIPAL!$I$104,L380=PRINCIPAL!$I$104+PRINCIPAL!$I$104+PRINCIPAL!$I$104)),0,IF(AND(PRINCIPAL!$H$104&lt;&gt;"",L380=PRINCIPAL!$J$104),VLOOKUP($N$360,'Banco de Dados'!$B$4:$J$50,8,FALSE)*PRINCIPAL!$H$104*(1-(PRINCIPAL!$K$104/100)),IF(AND(PRINCIPAL!$H$104&lt;&gt;"",L380=PRINCIPAL!$L$104),VLOOKUP($N$360,'Banco de Dados'!$B$4:$J$50,8,FALSE)*PRINCIPAL!$H$104*(1-(PRINCIPAL!$M$104/100)),IF(AND(PRINCIPAL!$H$104&lt;&gt;"",L380=PRINCIPAL!$N$104),VLOOKUP($N$360,'Banco de Dados'!$B$4:$J$50,8,FALSE)*PRINCIPAL!$H$104*(1-(PRINCIPAL!$O$104/100)),IF(PRINCIPAL!$H$104&lt;&gt;"",VLOOKUP($N$360,'Banco de Dados'!$B$4:$J$50,8,FALSE)*PRINCIPAL!$H$104,IF(OR(L380=PRINCIPAL!$I$104,L380=PRINCIPAL!$I$104+PRINCIPAL!$I$104,L380=PRINCIPAL!$I$104+PRINCIPAL!$I$104+PRINCIPAL!$I$104),0,IF(L380=PRINCIPAL!$J$104,VLOOKUP($N$360,'Banco de Dados'!$B$4:$J$50,6,FALSE)*(1-(PRINCIPAL!$K$104/100)),IF(L380=PRINCIPAL!$L$104,VLOOKUP($N$360,'Banco de Dados'!$B$4:$J$50,6,FALSE)*(1-(PRINCIPAL!$M$104/100)),IF(L380=PRINCIPAL!$N$104,VLOOKUP($N$360,'Banco de Dados'!$B$4:$J$50,6,FALSE)*(1-(PRINCIPAL!$O$104/100)),VLOOKUP($N$360,'Banco de Dados'!$B$4:$J$50,6,FALSE)))))))))),"")</f>
        <v/>
      </c>
      <c r="N380" s="25" t="str">
        <f>IFERROR(M380*(IFERROR(VLOOKUP($N$360,'Banco de Dados'!$B$4:$J$50,4,FALSE),"ERRO")),"")</f>
        <v/>
      </c>
      <c r="O380" s="25" t="str">
        <f t="shared" si="237"/>
        <v/>
      </c>
      <c r="P380" s="103" t="str">
        <f>IFERROR(O380*(C380*(PRINCIPAL!$G$104/100))*0.47*(44/12),"")</f>
        <v/>
      </c>
      <c r="Q380" s="107" t="str">
        <f>IFERROR(Q379+P380,"")</f>
        <v/>
      </c>
      <c r="R380" s="29" t="str">
        <f>IFERROR(IF(AND(PRINCIPAL!$H$105&lt;&gt;"",OR(L380=PRINCIPAL!$I$105,L380=PRINCIPAL!$I$105+PRINCIPAL!$I$105,L380=PRINCIPAL!$I$105+PRINCIPAL!$I$105+PRINCIPAL!$I$105)),0,IF(AND(PRINCIPAL!$H$105&lt;&gt;"",L380=PRINCIPAL!$J$105),VLOOKUP($S$360,'Banco de Dados'!$B$4:$J$50,8,FALSE)*PRINCIPAL!$H$105*(1-(PRINCIPAL!$K$105/100)),IF(AND(PRINCIPAL!$H$105&lt;&gt;"",L380=PRINCIPAL!$L$105),VLOOKUP($S$360,'Banco de Dados'!$B$4:$J$50,8,FALSE)*PRINCIPAL!$H$105*(1-(PRINCIPAL!$M$105/100)),IF(AND(PRINCIPAL!$H$105&lt;&gt;"",L380=PRINCIPAL!$N$105),VLOOKUP($S$360,'Banco de Dados'!$B$4:$J$50,8,FALSE)*PRINCIPAL!$H$105*(1-(PRINCIPAL!$O$105/100)),IF(PRINCIPAL!$H$105&lt;&gt;"",VLOOKUP($S$360,'Banco de Dados'!$B$4:$J$50,8,FALSE)*PRINCIPAL!$H$105,IF(OR(L380=PRINCIPAL!$I$105,L380=PRINCIPAL!$I$105+PRINCIPAL!$I$105,L380=PRINCIPAL!$I$105+PRINCIPAL!$I$105+PRINCIPAL!$I$105),0,IF(L380=PRINCIPAL!$J$105,VLOOKUP($S$360,'Banco de Dados'!$B$4:$J$50,6,FALSE)*(1-(PRINCIPAL!$K$105/100)),IF(L380=PRINCIPAL!$L$105,VLOOKUP($S$360,'Banco de Dados'!$B$4:$J$50,6,FALSE)*(1-(PRINCIPAL!$M$105/100)),IF(L380=PRINCIPAL!$N$105,VLOOKUP($S$360,'Banco de Dados'!$B$4:$J$50,6,FALSE)*(1-(PRINCIPAL!$O$105/100)),VLOOKUP($S$360,'Banco de Dados'!$B$4:$J$50,6,FALSE)))))))))),"")</f>
        <v/>
      </c>
      <c r="S380" s="29" t="str">
        <f>IFERROR(R380*(IFERROR(VLOOKUP($S$360,'Banco de Dados'!$B$4:$J$50,4,FALSE),"ERRO")),"")</f>
        <v/>
      </c>
      <c r="T380" s="29" t="str">
        <f t="shared" si="254"/>
        <v/>
      </c>
      <c r="U380" s="103" t="str">
        <f>IFERROR(T380*(C380*(PRINCIPAL!$G$105/100))*0.47*(44/12),"")</f>
        <v/>
      </c>
      <c r="V380" s="103" t="str">
        <f t="shared" si="230"/>
        <v/>
      </c>
      <c r="W380" s="30" t="str">
        <f>IFERROR(IF(AND(PRINCIPAL!$H$106&lt;&gt;"",OR(L380=PRINCIPAL!$I$106,L380=PRINCIPAL!$I$106+PRINCIPAL!$I$106,L380=PRINCIPAL!$I$106+PRINCIPAL!$I$106+PRINCIPAL!$I$106)),0,IF(AND(PRINCIPAL!$H$106&lt;&gt;"",L380=PRINCIPAL!$J$106),VLOOKUP($X$360,'Banco de Dados'!$B$4:$J$50,8,FALSE)*PRINCIPAL!$H$106*(1-(PRINCIPAL!$K$106/100)),IF(AND(PRINCIPAL!$H$106&lt;&gt;"",L380=PRINCIPAL!$L$106),VLOOKUP($X$360,'Banco de Dados'!$B$4:$J$50,8,FALSE)*PRINCIPAL!$H$106*(1-(PRINCIPAL!$M$106/100)),IF(AND(PRINCIPAL!$H$106&lt;&gt;"",L380=PRINCIPAL!$N$106),VLOOKUP($X$360,'Banco de Dados'!$B$4:$J$50,8,FALSE)*PRINCIPAL!$H$106*(1-(PRINCIPAL!$O$106/100)),IF(PRINCIPAL!$H$106&lt;&gt;"",VLOOKUP($X$360,'Banco de Dados'!$B$4:$J$50,8,FALSE)*PRINCIPAL!$H$106,IF(OR(L380=PRINCIPAL!$I$106,L380=PRINCIPAL!$I$106+PRINCIPAL!$I$106,L380=PRINCIPAL!$I$106+PRINCIPAL!$I$106+PRINCIPAL!$I$106),0,IF(L380=PRINCIPAL!$J$106,VLOOKUP($X$360,'Banco de Dados'!$B$4:$J$50,6,FALSE)*(1-(PRINCIPAL!$K$106/100)),IF(L380=PRINCIPAL!$L$106,VLOOKUP($X$360,'Banco de Dados'!$B$4:$J$50,6,FALSE)*(1-(PRINCIPAL!$M$106/100)),IF(L380=PRINCIPAL!$N$106,VLOOKUP($X$360,'Banco de Dados'!$B$4:$J$50,6,FALSE)*(1-(PRINCIPAL!$O$106/100)),VLOOKUP($X$360,'Banco de Dados'!$B$4:$J$50,6,FALSE)))))))))),"")</f>
        <v/>
      </c>
      <c r="X380" s="29" t="str">
        <f>IFERROR(W380*(IFERROR(VLOOKUP($X$360,'Banco de Dados'!$B$4:$J$50,4,FALSE),"ERRO")),"")</f>
        <v/>
      </c>
      <c r="Y380" s="29" t="str">
        <f t="shared" si="248"/>
        <v/>
      </c>
      <c r="Z380" s="103" t="str">
        <f>IFERROR(Y380*(C380*(PRINCIPAL!$G$106/100))*0.47*(44/12),"")</f>
        <v/>
      </c>
      <c r="AA380" s="111" t="str">
        <f t="shared" si="249"/>
        <v/>
      </c>
      <c r="AB380" s="30" t="str">
        <f>IFERROR(IF(AND(PRINCIPAL!$H$107&lt;&gt;"",OR(L380=PRINCIPAL!$I$107,L380=PRINCIPAL!$I$107+PRINCIPAL!$I$107,L380=PRINCIPAL!$I$107+PRINCIPAL!$I$107+PRINCIPAL!$I$107)),0,IF(AND(PRINCIPAL!$H$107&lt;&gt;"",L380=PRINCIPAL!$J$107),VLOOKUP($AC$360,'Banco de Dados'!$B$4:$J$50,8,FALSE)*PRINCIPAL!$H$107*(1-(PRINCIPAL!$K$107/100)),IF(AND(PRINCIPAL!$H$107&lt;&gt;"",L380=PRINCIPAL!$L$107),VLOOKUP($AC$360,'Banco de Dados'!$B$4:$J$50,8,FALSE)*PRINCIPAL!$H$107*(1-(PRINCIPAL!$M$107/100)),IF(AND(PRINCIPAL!$H$107&lt;&gt;"",L380=PRINCIPAL!$N$107),VLOOKUP($AC$360,'Banco de Dados'!$B$4:$J$50,8,FALSE)*PRINCIPAL!$H$107*(1-(PRINCIPAL!$O$107/100)),IF(PRINCIPAL!$H$107&lt;&gt;"",VLOOKUP($AC$360,'Banco de Dados'!$B$4:$J$50,8,FALSE)*PRINCIPAL!$H$107,IF(OR(L380=PRINCIPAL!$I$107,L380=PRINCIPAL!$I$107+PRINCIPAL!$I$107,L380=PRINCIPAL!$I$107+PRINCIPAL!$I$107+PRINCIPAL!$I$107),0,IF(L380=PRINCIPAL!$J$107,VLOOKUP($AC$360,'Banco de Dados'!$B$4:$J$50,6,FALSE)*(1-(PRINCIPAL!$K$107/100)),IF(L380=PRINCIPAL!$L$107,VLOOKUP($AC$360,'Banco de Dados'!$B$4:$J$50,6,FALSE)*(1-(PRINCIPAL!$M$107/100)),IF(L380=PRINCIPAL!$N$107,VLOOKUP($AC$360,'Banco de Dados'!$B$4:$J$50,6,FALSE)*(1-(PRINCIPAL!$O$107/100)),VLOOKUP($AC$360,'Banco de Dados'!$B$4:$J$50,6,FALSE)))))))))),"")</f>
        <v/>
      </c>
      <c r="AC380" s="29" t="str">
        <f>IFERROR(AB380*(IFERROR(VLOOKUP($AC$360,'Banco de Dados'!$B$4:$J$50,4,FALSE),"ERRO")),"")</f>
        <v/>
      </c>
      <c r="AD380" s="29" t="str">
        <f t="shared" si="239"/>
        <v/>
      </c>
      <c r="AE380" s="103" t="str">
        <f>IFERROR(AD380*(C380*(PRINCIPAL!$G$107/100))*0.47*(44/12),"")</f>
        <v/>
      </c>
      <c r="AF380" s="111" t="str">
        <f t="shared" si="240"/>
        <v/>
      </c>
      <c r="AG380" s="30" t="str">
        <f>IFERROR(IF(AND(PRINCIPAL!$H$108&lt;&gt;"",OR(L380=PRINCIPAL!$I$108,L380=PRINCIPAL!$I$108+PRINCIPAL!$I$108,L380=PRINCIPAL!$I$108+PRINCIPAL!$I$108+PRINCIPAL!$I$108)),0,IF(AND(PRINCIPAL!$H$108&lt;&gt;"",L380=PRINCIPAL!$J$108),VLOOKUP($AH$360,'Banco de Dados'!$B$4:$J$50,8,FALSE)*PRINCIPAL!$H$108*(1-(PRINCIPAL!$K$108/100)),IF(AND(PRINCIPAL!$H$108&lt;&gt;"",L380=PRINCIPAL!$L$108),VLOOKUP($AH$360,'Banco de Dados'!$B$4:$J$50,8,FALSE)*PRINCIPAL!$H$108*(1-(PRINCIPAL!$M$108/100)),IF(AND(PRINCIPAL!$H$108&lt;&gt;"",L380=PRINCIPAL!$N$108),VLOOKUP($AH$360,'Banco de Dados'!$B$4:$J$50,8,FALSE)*PRINCIPAL!$H$108*(1-(PRINCIPAL!$O$108/100)),IF(PRINCIPAL!$H$108&lt;&gt;"",VLOOKUP($AH$360,'Banco de Dados'!$B$4:$J$50,8,FALSE)*PRINCIPAL!$H$108,IF(OR(L380=PRINCIPAL!$I$108,L380=PRINCIPAL!$I$108+PRINCIPAL!$I$108,L380=PRINCIPAL!$I$108+PRINCIPAL!$I$108+PRINCIPAL!$I$108),0,IF(L380=PRINCIPAL!$J$108,VLOOKUP($AH$360,'Banco de Dados'!$B$4:$J$50,6,FALSE)*(1-(PRINCIPAL!$K$108/100)),IF(L380=PRINCIPAL!$L$108,VLOOKUP($AH$360,'Banco de Dados'!$B$4:$J$50,6,FALSE)*(1-(PRINCIPAL!$M$108/100)),IF(L380=PRINCIPAL!$N$108,VLOOKUP($AH$360,'Banco de Dados'!$B$4:$J$50,6,FALSE)*(1-(PRINCIPAL!$O$108/100)),VLOOKUP($AH$360,'Banco de Dados'!$B$4:$J$50,6,FALSE)))))))))),"")</f>
        <v/>
      </c>
      <c r="AH380" s="29" t="str">
        <f>IFERROR(AG380*(IFERROR(VLOOKUP($AH$360,'Banco de Dados'!$B$4:$J$50,4,FALSE),"ERRO")),"")</f>
        <v/>
      </c>
      <c r="AI380" s="29" t="str">
        <f t="shared" si="241"/>
        <v/>
      </c>
      <c r="AJ380" s="103" t="str">
        <f>IFERROR(AI380*(C380*(PRINCIPAL!$G$108/100))*0.47*(44/12),"")</f>
        <v/>
      </c>
      <c r="AK380" s="111" t="str">
        <f t="shared" si="250"/>
        <v/>
      </c>
      <c r="AL380" s="30" t="str">
        <f>IFERROR(IF(AND(PRINCIPAL!$H$109&lt;&gt;"",OR(L380=PRINCIPAL!$I$109,L380=PRINCIPAL!$I$109+PRINCIPAL!$I$109,L380=PRINCIPAL!$I$109+PRINCIPAL!$I$109+PRINCIPAL!$I$109)),0,IF(AND(PRINCIPAL!$H$109&lt;&gt;"",L380=PRINCIPAL!$J$109),VLOOKUP($AM$360,'Banco de Dados'!$B$4:$J$50,8,FALSE)*PRINCIPAL!$H$109*(1-(PRINCIPAL!$K$109/100)),IF(AND(PRINCIPAL!$H$109&lt;&gt;"",L380=PRINCIPAL!$L$109),VLOOKUP($AM$360,'Banco de Dados'!$B$4:$J$50,8,FALSE)*PRINCIPAL!$H$109*(1-(PRINCIPAL!$M$109/100)),IF(AND(PRINCIPAL!$H$109&lt;&gt;"",L380=PRINCIPAL!$N$109),VLOOKUP($AM$360,'Banco de Dados'!$B$4:$J$50,8,FALSE)*PRINCIPAL!$H$109*(1-(PRINCIPAL!$O$109/100)),IF(PRINCIPAL!$H$109&lt;&gt;"",VLOOKUP($AM$360,'Banco de Dados'!$B$4:$J$50,8,FALSE)*PRINCIPAL!$H$109,IF(OR(L380=PRINCIPAL!$I$109,L380=PRINCIPAL!$I$109+PRINCIPAL!$I$109,L380=PRINCIPAL!$I$109+PRINCIPAL!$I$109+PRINCIPAL!$I$109),0,IF(L380=PRINCIPAL!$J$109,VLOOKUP($AM$360,'Banco de Dados'!$B$4:$J$50,6,FALSE)*(1-(PRINCIPAL!$K$109/100)),IF(L380=PRINCIPAL!$L$109,VLOOKUP($AM$360,'Banco de Dados'!$B$4:$J$50,6,FALSE)*(1-(PRINCIPAL!$M$109/100)),IF(L380=PRINCIPAL!$N$109,VLOOKUP($AM$360,'Banco de Dados'!$B$4:$J$50,6,FALSE)*(1-(PRINCIPAL!$O$109/100)),VLOOKUP($AM$360,'Banco de Dados'!$B$4:$J$50,6,FALSE)))))))))),"")</f>
        <v/>
      </c>
      <c r="AM380" s="29" t="str">
        <f>IFERROR(AL380*(IFERROR(VLOOKUP($AM$360,'Banco de Dados'!$B$4:$J$50,4,FALSE),"ERRO")),"")</f>
        <v/>
      </c>
      <c r="AN380" s="29" t="str">
        <f t="shared" si="242"/>
        <v/>
      </c>
      <c r="AO380" s="103" t="str">
        <f>IFERROR(AN380*(C380*(PRINCIPAL!$G$109/100))*0.47*(44/12),"")</f>
        <v/>
      </c>
      <c r="AP380" s="111" t="str">
        <f t="shared" si="243"/>
        <v/>
      </c>
      <c r="AQ380" s="30" t="str">
        <f>IFERROR(IF(AND(PRINCIPAL!$H$110&lt;&gt;"",OR(L380=PRINCIPAL!$I$110,L380=PRINCIPAL!$I$110+PRINCIPAL!$I$110,L380=PRINCIPAL!$I$110+PRINCIPAL!$I$110+PRINCIPAL!$I$110)),0,IF(AND(PRINCIPAL!$H$110&lt;&gt;"",L380=PRINCIPAL!$J$110),VLOOKUP($AR$360,'Banco de Dados'!$B$4:$J$50,8,FALSE)*PRINCIPAL!$H$110*(1-(PRINCIPAL!$K$110/100)),IF(AND(PRINCIPAL!$H$110&lt;&gt;"",L380=PRINCIPAL!$L$110),VLOOKUP($AR$360,'Banco de Dados'!$B$4:$J$50,8,FALSE)*PRINCIPAL!$H$110*(1-(PRINCIPAL!$M$110/100)),IF(AND(PRINCIPAL!$H$110&lt;&gt;"",L380=PRINCIPAL!$N$110),VLOOKUP($AR$360,'Banco de Dados'!$B$4:$J$50,8,FALSE)*PRINCIPAL!$H$110*(1-(PRINCIPAL!$O$110/100)),IF(PRINCIPAL!$H$110&lt;&gt;"",VLOOKUP($AR$360,'Banco de Dados'!$B$4:$J$50,8,FALSE)*PRINCIPAL!$H$110,IF(OR(L380=PRINCIPAL!$I$110,L380=PRINCIPAL!$I$110+PRINCIPAL!$I$110,L380=PRINCIPAL!$I$110+PRINCIPAL!$I$110+PRINCIPAL!$I$110),0,IF(L380=PRINCIPAL!$J$110,VLOOKUP($AR$360,'Banco de Dados'!$B$4:$J$50,6,FALSE)*(1-(PRINCIPAL!$K$110/100)),IF(L380=PRINCIPAL!$L$110,VLOOKUP($AR$360,'Banco de Dados'!$B$4:$J$50,6,FALSE)*(1-(PRINCIPAL!$M$110/100)),IF(L380=PRINCIPAL!$N$110,VLOOKUP($AR$360,'Banco de Dados'!$B$4:$J$50,6,FALSE)*(1-(PRINCIPAL!$O$110/100)),VLOOKUP($AR$360,'Banco de Dados'!$B$4:$J$50,6,FALSE)))))))))),"")</f>
        <v/>
      </c>
      <c r="AR380" s="29" t="str">
        <f>IFERROR(AQ380*(IFERROR(VLOOKUP($AR$360,'Banco de Dados'!$B$4:$J$50,4,FALSE),"ERRO")),"")</f>
        <v/>
      </c>
      <c r="AS380" s="29" t="str">
        <f t="shared" si="244"/>
        <v/>
      </c>
      <c r="AT380" s="103" t="str">
        <f>IFERROR(AS380*(C380*(PRINCIPAL!$G$110/100))*0.47*(44/12),"")</f>
        <v/>
      </c>
      <c r="AU380" s="111" t="str">
        <f t="shared" si="245"/>
        <v/>
      </c>
      <c r="AV380" s="30" t="str">
        <f>IFERROR(IF(AND(PRINCIPAL!$H$111&lt;&gt;"",OR(L380=PRINCIPAL!$I$111,L380=PRINCIPAL!$I$111+PRINCIPAL!$I$111,L380=PRINCIPAL!$I$111+PRINCIPAL!$I$111+PRINCIPAL!$I$111)),0,IF(AND(PRINCIPAL!$H$111&lt;&gt;"",L380=PRINCIPAL!$J$111),VLOOKUP($AW$360,'Banco de Dados'!$B$4:$J$50,8,FALSE)*PRINCIPAL!$H$111*(1-(PRINCIPAL!$K$111/100)),IF(AND(PRINCIPAL!$H$111&lt;&gt;"",L380=PRINCIPAL!$L$111),VLOOKUP($AW$360,'Banco de Dados'!$B$4:$J$50,8,FALSE)*PRINCIPAL!$H$111*(1-(PRINCIPAL!$M$111/100)),IF(AND(PRINCIPAL!$H$111&lt;&gt;"",L380=PRINCIPAL!$N$111),VLOOKUP($AW$360,'Banco de Dados'!$B$4:$J$50,8,FALSE)*PRINCIPAL!$H$111*(1-(PRINCIPAL!$O$111/100)),IF(PRINCIPAL!$H$111&lt;&gt;"",VLOOKUP($AW$360,'Banco de Dados'!$B$4:$J$50,8,FALSE)*PRINCIPAL!$H$111,IF(OR(L380=PRINCIPAL!$I$111,L380=PRINCIPAL!$I$111+PRINCIPAL!$I$111,L380=PRINCIPAL!$I$111+PRINCIPAL!$I$111+PRINCIPAL!$I$111),0,IF(L380=PRINCIPAL!$J$111,VLOOKUP($AW$360,'Banco de Dados'!$B$4:$J$50,6,FALSE)*(1-(PRINCIPAL!$K$111/100)),IF(L380=PRINCIPAL!$L$111,VLOOKUP($AW$360,'Banco de Dados'!$B$4:$J$50,6,FALSE)*(1-(PRINCIPAL!$M$111/100)),IF(L380=PRINCIPAL!$N$111,VLOOKUP($AW$360,'Banco de Dados'!$B$4:$J$50,6,FALSE)*(1-(PRINCIPAL!$O$111/100)),VLOOKUP($AW$360,'Banco de Dados'!$B$4:$J$50,6,FALSE)))))))))),"")</f>
        <v/>
      </c>
      <c r="AW380" s="29" t="str">
        <f>IFERROR(AV380*(IFERROR(VLOOKUP($AW$360,'Banco de Dados'!$B$4:$J$50,4,FALSE),"ERRO")),"")</f>
        <v/>
      </c>
      <c r="AX380" s="29" t="str">
        <f t="shared" si="246"/>
        <v/>
      </c>
      <c r="AY380" s="103" t="str">
        <f>IFERROR(AX380*(C380*(PRINCIPAL!$G$111/100))*0.47*(44/12),"")</f>
        <v/>
      </c>
      <c r="AZ380" s="111" t="str">
        <f t="shared" si="251"/>
        <v/>
      </c>
      <c r="BA380" s="30" t="str">
        <f>IFERROR(IF(AND(PRINCIPAL!$H$112&lt;&gt;"",OR(L380=PRINCIPAL!$I$112,L380=PRINCIPAL!$I$112+PRINCIPAL!$I$112,L380=PRINCIPAL!$I$112+PRINCIPAL!$I$112+PRINCIPAL!$I$112)),0,IF(AND(PRINCIPAL!$H$112&lt;&gt;"",L380=PRINCIPAL!$J$112),VLOOKUP($BB$360,'Banco de Dados'!$B$4:$J$50,8,FALSE)*PRINCIPAL!$H$112*(1-(PRINCIPAL!$K$112/100)),IF(AND(PRINCIPAL!$H$112&lt;&gt;"",L380=PRINCIPAL!$L$112),VLOOKUP($BB$360,'Banco de Dados'!$B$4:$J$50,8,FALSE)*PRINCIPAL!$H$112*(1-(PRINCIPAL!$M$112/100)),IF(AND(PRINCIPAL!$H$112&lt;&gt;"",L380=PRINCIPAL!$N$112),VLOOKUP($BB$360,'Banco de Dados'!$B$4:$J$50,8,FALSE)*PRINCIPAL!$H$112*(1-(PRINCIPAL!$O$112/100)),IF(PRINCIPAL!$H$112&lt;&gt;"",VLOOKUP($BB$360,'Banco de Dados'!$B$4:$J$50,8,FALSE)*PRINCIPAL!$H$112,IF(OR(L380=PRINCIPAL!$I$112,L380=PRINCIPAL!$I$112+PRINCIPAL!$I$112,L380=PRINCIPAL!$I$112+PRINCIPAL!$I$112+PRINCIPAL!$I$112),0,IF(L380=PRINCIPAL!$J$112,VLOOKUP($BB$360,'Banco de Dados'!$B$4:$J$50,6,FALSE)*(1-(PRINCIPAL!$K$112/100)),IF(L380=PRINCIPAL!$L$112,VLOOKUP($BB$360,'Banco de Dados'!$B$4:$J$50,6,FALSE)*(1-(PRINCIPAL!$M$112/100)),IF(L380=PRINCIPAL!$N$112,VLOOKUP($BB$360,'Banco de Dados'!$B$4:$J$50,6,FALSE)*(1-(PRINCIPAL!$O$112/100)),VLOOKUP($BB$360,'Banco de Dados'!$B$4:$J$50,6,FALSE)))))))))),"")</f>
        <v/>
      </c>
      <c r="BB380" s="29" t="str">
        <f>IFERROR(BA380*(IFERROR(VLOOKUP($BB$360,'Banco de Dados'!$B$4:$J$50,4,FALSE),"ERRO")),"")</f>
        <v/>
      </c>
      <c r="BC380" s="29" t="str">
        <f t="shared" si="252"/>
        <v/>
      </c>
      <c r="BD380" s="103" t="str">
        <f>IFERROR(BC380*(C380*(PRINCIPAL!$G$112/100))*0.47*(44/12),"")</f>
        <v/>
      </c>
      <c r="BE380" s="111" t="str">
        <f t="shared" si="231"/>
        <v/>
      </c>
      <c r="BF380" s="30" t="str">
        <f>IFERROR(IF(AND(PRINCIPAL!$H$113&lt;&gt;"",OR(L380=PRINCIPAL!$I$113,L380=PRINCIPAL!$I$113+PRINCIPAL!$I$113,L380=PRINCIPAL!$I$113+PRINCIPAL!$I$113+PRINCIPAL!$I$113)),0,IF(AND(PRINCIPAL!$H$113&lt;&gt;"",L380=PRINCIPAL!$J$113),VLOOKUP($BG$360,'Banco de Dados'!$B$4:$J$50,8,FALSE)*PRINCIPAL!$H$113*(1-(PRINCIPAL!$K$113/100)),IF(AND(PRINCIPAL!$H$113&lt;&gt;"",L380=PRINCIPAL!$L$113),VLOOKUP($BG$360,'Banco de Dados'!$B$4:$J$50,8,FALSE)*PRINCIPAL!$H$113*(1-(PRINCIPAL!$M$113/100)),IF(AND(PRINCIPAL!$H$113&lt;&gt;"",L380=PRINCIPAL!$N$113),VLOOKUP($BG$360,'Banco de Dados'!$B$4:$J$50,8,FALSE)*PRINCIPAL!$H$113*(1-(PRINCIPAL!$O$113/100)),IF(PRINCIPAL!$H$113&lt;&gt;"",VLOOKUP($BG$360,'Banco de Dados'!$B$4:$J$50,8,FALSE)*PRINCIPAL!$H$113,IF(OR(L380=PRINCIPAL!$I$113,L380=PRINCIPAL!$I$113+PRINCIPAL!$I$113,L380=PRINCIPAL!$I$113+PRINCIPAL!$I$113+PRINCIPAL!$I$113),0,IF(L380=PRINCIPAL!$J$113,VLOOKUP($BG$360,'Banco de Dados'!$B$4:$J$50,6,FALSE)*(1-(PRINCIPAL!$K$113/100)),IF(L380=PRINCIPAL!$L$113,VLOOKUP($BG$360,'Banco de Dados'!$B$4:$J$50,6,FALSE)*(1-(PRINCIPAL!$M$113/100)),IF(L380=PRINCIPAL!$N$113,VLOOKUP($BG$360,'Banco de Dados'!$B$4:$J$50,6,FALSE)*(1-(PRINCIPAL!$O$113/100)),VLOOKUP($BG$360,'Banco de Dados'!$B$4:$J$50,6,FALSE)))))))))),"")</f>
        <v/>
      </c>
      <c r="BG380" s="29" t="str">
        <f>IFERROR(BF380*(IFERROR(VLOOKUP($BG$360,'Banco de Dados'!$B$4:$J$50,4,FALSE),"ERRO")),"")</f>
        <v/>
      </c>
      <c r="BH380" s="29" t="str">
        <f t="shared" si="247"/>
        <v/>
      </c>
      <c r="BI380" s="103" t="str">
        <f>IFERROR(BH380*(C380*(PRINCIPAL!$G$113/100))*0.47*(44/12),"")</f>
        <v/>
      </c>
      <c r="BJ380" s="102" t="str">
        <f t="shared" si="232"/>
        <v/>
      </c>
    </row>
    <row r="381" spans="2:62" ht="12.75" customHeight="1" x14ac:dyDescent="0.3">
      <c r="B381" s="326">
        <f t="shared" si="233"/>
        <v>2039</v>
      </c>
      <c r="C381" s="340"/>
      <c r="D381" s="1"/>
      <c r="E381" s="116">
        <v>19</v>
      </c>
      <c r="F381" s="24" t="str">
        <f>IFERROR(VLOOKUP($G$360,'Banco de Dados'!$B$4:$J$50,6,FALSE),"")</f>
        <v/>
      </c>
      <c r="G381" s="25" t="str">
        <f>IFERROR(F381*(IFERROR(VLOOKUP($G$360,'Banco de Dados'!$B$4:$J$50,4,FALSE),"ERRO")),"")</f>
        <v/>
      </c>
      <c r="H381" s="25" t="str">
        <f t="shared" si="234"/>
        <v/>
      </c>
      <c r="I381" s="103" t="str">
        <f t="shared" si="235"/>
        <v/>
      </c>
      <c r="J381" s="117" t="str">
        <f t="shared" si="236"/>
        <v/>
      </c>
      <c r="K381" s="1"/>
      <c r="L381" s="91">
        <v>19</v>
      </c>
      <c r="M381" s="24" t="str">
        <f>IFERROR(IF(AND(PRINCIPAL!$H$104&lt;&gt;"",OR(L381=PRINCIPAL!$I$104,L381=PRINCIPAL!$I$104+PRINCIPAL!$I$104,L381=PRINCIPAL!$I$104+PRINCIPAL!$I$104+PRINCIPAL!$I$104)),0,IF(AND(PRINCIPAL!$H$104&lt;&gt;"",L381=PRINCIPAL!$J$104),VLOOKUP($N$360,'Banco de Dados'!$B$4:$J$50,8,FALSE)*PRINCIPAL!$H$104*(1-(PRINCIPAL!$K$104/100)),IF(AND(PRINCIPAL!$H$104&lt;&gt;"",L381=PRINCIPAL!$L$104),VLOOKUP($N$360,'Banco de Dados'!$B$4:$J$50,8,FALSE)*PRINCIPAL!$H$104*(1-(PRINCIPAL!$M$104/100)),IF(AND(PRINCIPAL!$H$104&lt;&gt;"",L381=PRINCIPAL!$N$104),VLOOKUP($N$360,'Banco de Dados'!$B$4:$J$50,8,FALSE)*PRINCIPAL!$H$104*(1-(PRINCIPAL!$O$104/100)),IF(PRINCIPAL!$H$104&lt;&gt;"",VLOOKUP($N$360,'Banco de Dados'!$B$4:$J$50,8,FALSE)*PRINCIPAL!$H$104,IF(OR(L381=PRINCIPAL!$I$104,L381=PRINCIPAL!$I$104+PRINCIPAL!$I$104,L381=PRINCIPAL!$I$104+PRINCIPAL!$I$104+PRINCIPAL!$I$104),0,IF(L381=PRINCIPAL!$J$104,VLOOKUP($N$360,'Banco de Dados'!$B$4:$J$50,6,FALSE)*(1-(PRINCIPAL!$K$104/100)),IF(L381=PRINCIPAL!$L$104,VLOOKUP($N$360,'Banco de Dados'!$B$4:$J$50,6,FALSE)*(1-(PRINCIPAL!$M$104/100)),IF(L381=PRINCIPAL!$N$104,VLOOKUP($N$360,'Banco de Dados'!$B$4:$J$50,6,FALSE)*(1-(PRINCIPAL!$O$104/100)),VLOOKUP($N$360,'Banco de Dados'!$B$4:$J$50,6,FALSE)))))))))),"")</f>
        <v/>
      </c>
      <c r="N381" s="25" t="str">
        <f>IFERROR(M381*(IFERROR(VLOOKUP($N$360,'Banco de Dados'!$B$4:$J$50,4,FALSE),"ERRO")),"")</f>
        <v/>
      </c>
      <c r="O381" s="25" t="str">
        <f>IFERROR(M381+N381,"")</f>
        <v/>
      </c>
      <c r="P381" s="103" t="str">
        <f>IFERROR(O381*(C381*(PRINCIPAL!$G$104/100))*0.47*(44/12),"")</f>
        <v/>
      </c>
      <c r="Q381" s="107" t="str">
        <f>IFERROR(Q380+P381,"")</f>
        <v/>
      </c>
      <c r="R381" s="29" t="str">
        <f>IFERROR(IF(AND(PRINCIPAL!$H$105&lt;&gt;"",OR(L381=PRINCIPAL!$I$105,L381=PRINCIPAL!$I$105+PRINCIPAL!$I$105,L381=PRINCIPAL!$I$105+PRINCIPAL!$I$105+PRINCIPAL!$I$105)),0,IF(AND(PRINCIPAL!$H$105&lt;&gt;"",L381=PRINCIPAL!$J$105),VLOOKUP($S$360,'Banco de Dados'!$B$4:$J$50,8,FALSE)*PRINCIPAL!$H$105*(1-(PRINCIPAL!$K$105/100)),IF(AND(PRINCIPAL!$H$105&lt;&gt;"",L381=PRINCIPAL!$L$105),VLOOKUP($S$360,'Banco de Dados'!$B$4:$J$50,8,FALSE)*PRINCIPAL!$H$105*(1-(PRINCIPAL!$M$105/100)),IF(AND(PRINCIPAL!$H$105&lt;&gt;"",L381=PRINCIPAL!$N$105),VLOOKUP($S$360,'Banco de Dados'!$B$4:$J$50,8,FALSE)*PRINCIPAL!$H$105*(1-(PRINCIPAL!$O$105/100)),IF(PRINCIPAL!$H$105&lt;&gt;"",VLOOKUP($S$360,'Banco de Dados'!$B$4:$J$50,8,FALSE)*PRINCIPAL!$H$105,IF(OR(L381=PRINCIPAL!$I$105,L381=PRINCIPAL!$I$105+PRINCIPAL!$I$105,L381=PRINCIPAL!$I$105+PRINCIPAL!$I$105+PRINCIPAL!$I$105),0,IF(L381=PRINCIPAL!$J$105,VLOOKUP($S$360,'Banco de Dados'!$B$4:$J$50,6,FALSE)*(1-(PRINCIPAL!$K$105/100)),IF(L381=PRINCIPAL!$L$105,VLOOKUP($S$360,'Banco de Dados'!$B$4:$J$50,6,FALSE)*(1-(PRINCIPAL!$M$105/100)),IF(L381=PRINCIPAL!$N$105,VLOOKUP($S$360,'Banco de Dados'!$B$4:$J$50,6,FALSE)*(1-(PRINCIPAL!$O$105/100)),VLOOKUP($S$360,'Banco de Dados'!$B$4:$J$50,6,FALSE)))))))))),"")</f>
        <v/>
      </c>
      <c r="S381" s="29" t="str">
        <f>IFERROR(R381*(IFERROR(VLOOKUP($S$360,'Banco de Dados'!$B$4:$J$50,4,FALSE),"ERRO")),"")</f>
        <v/>
      </c>
      <c r="T381" s="29" t="str">
        <f t="shared" si="254"/>
        <v/>
      </c>
      <c r="U381" s="103" t="str">
        <f>IFERROR(T381*(C381*(PRINCIPAL!$G$105/100))*0.47*(44/12),"")</f>
        <v/>
      </c>
      <c r="V381" s="103" t="str">
        <f t="shared" si="230"/>
        <v/>
      </c>
      <c r="W381" s="30" t="str">
        <f>IFERROR(IF(AND(PRINCIPAL!$H$106&lt;&gt;"",OR(L381=PRINCIPAL!$I$106,L381=PRINCIPAL!$I$106+PRINCIPAL!$I$106,L381=PRINCIPAL!$I$106+PRINCIPAL!$I$106+PRINCIPAL!$I$106)),0,IF(AND(PRINCIPAL!$H$106&lt;&gt;"",L381=PRINCIPAL!$J$106),VLOOKUP($X$360,'Banco de Dados'!$B$4:$J$50,8,FALSE)*PRINCIPAL!$H$106*(1-(PRINCIPAL!$K$106/100)),IF(AND(PRINCIPAL!$H$106&lt;&gt;"",L381=PRINCIPAL!$L$106),VLOOKUP($X$360,'Banco de Dados'!$B$4:$J$50,8,FALSE)*PRINCIPAL!$H$106*(1-(PRINCIPAL!$M$106/100)),IF(AND(PRINCIPAL!$H$106&lt;&gt;"",L381=PRINCIPAL!$N$106),VLOOKUP($X$360,'Banco de Dados'!$B$4:$J$50,8,FALSE)*PRINCIPAL!$H$106*(1-(PRINCIPAL!$O$106/100)),IF(PRINCIPAL!$H$106&lt;&gt;"",VLOOKUP($X$360,'Banco de Dados'!$B$4:$J$50,8,FALSE)*PRINCIPAL!$H$106,IF(OR(L381=PRINCIPAL!$I$106,L381=PRINCIPAL!$I$106+PRINCIPAL!$I$106,L381=PRINCIPAL!$I$106+PRINCIPAL!$I$106+PRINCIPAL!$I$106),0,IF(L381=PRINCIPAL!$J$106,VLOOKUP($X$360,'Banco de Dados'!$B$4:$J$50,6,FALSE)*(1-(PRINCIPAL!$K$106/100)),IF(L381=PRINCIPAL!$L$106,VLOOKUP($X$360,'Banco de Dados'!$B$4:$J$50,6,FALSE)*(1-(PRINCIPAL!$M$106/100)),IF(L381=PRINCIPAL!$N$106,VLOOKUP($X$360,'Banco de Dados'!$B$4:$J$50,6,FALSE)*(1-(PRINCIPAL!$O$106/100)),VLOOKUP($X$360,'Banco de Dados'!$B$4:$J$50,6,FALSE)))))))))),"")</f>
        <v/>
      </c>
      <c r="X381" s="29" t="str">
        <f>IFERROR(W381*(IFERROR(VLOOKUP($X$360,'Banco de Dados'!$B$4:$J$50,4,FALSE),"ERRO")),"")</f>
        <v/>
      </c>
      <c r="Y381" s="29" t="str">
        <f t="shared" si="248"/>
        <v/>
      </c>
      <c r="Z381" s="103" t="str">
        <f>IFERROR(Y381*(C381*(PRINCIPAL!$G$106/100))*0.47*(44/12),"")</f>
        <v/>
      </c>
      <c r="AA381" s="111" t="str">
        <f t="shared" si="249"/>
        <v/>
      </c>
      <c r="AB381" s="30" t="str">
        <f>IFERROR(IF(AND(PRINCIPAL!$H$107&lt;&gt;"",OR(L381=PRINCIPAL!$I$107,L381=PRINCIPAL!$I$107+PRINCIPAL!$I$107,L381=PRINCIPAL!$I$107+PRINCIPAL!$I$107+PRINCIPAL!$I$107)),0,IF(AND(PRINCIPAL!$H$107&lt;&gt;"",L381=PRINCIPAL!$J$107),VLOOKUP($AC$360,'Banco de Dados'!$B$4:$J$50,8,FALSE)*PRINCIPAL!$H$107*(1-(PRINCIPAL!$K$107/100)),IF(AND(PRINCIPAL!$H$107&lt;&gt;"",L381=PRINCIPAL!$L$107),VLOOKUP($AC$360,'Banco de Dados'!$B$4:$J$50,8,FALSE)*PRINCIPAL!$H$107*(1-(PRINCIPAL!$M$107/100)),IF(AND(PRINCIPAL!$H$107&lt;&gt;"",L381=PRINCIPAL!$N$107),VLOOKUP($AC$360,'Banco de Dados'!$B$4:$J$50,8,FALSE)*PRINCIPAL!$H$107*(1-(PRINCIPAL!$O$107/100)),IF(PRINCIPAL!$H$107&lt;&gt;"",VLOOKUP($AC$360,'Banco de Dados'!$B$4:$J$50,8,FALSE)*PRINCIPAL!$H$107,IF(OR(L381=PRINCIPAL!$I$107,L381=PRINCIPAL!$I$107+PRINCIPAL!$I$107,L381=PRINCIPAL!$I$107+PRINCIPAL!$I$107+PRINCIPAL!$I$107),0,IF(L381=PRINCIPAL!$J$107,VLOOKUP($AC$360,'Banco de Dados'!$B$4:$J$50,6,FALSE)*(1-(PRINCIPAL!$K$107/100)),IF(L381=PRINCIPAL!$L$107,VLOOKUP($AC$360,'Banco de Dados'!$B$4:$J$50,6,FALSE)*(1-(PRINCIPAL!$M$107/100)),IF(L381=PRINCIPAL!$N$107,VLOOKUP($AC$360,'Banco de Dados'!$B$4:$J$50,6,FALSE)*(1-(PRINCIPAL!$O$107/100)),VLOOKUP($AC$360,'Banco de Dados'!$B$4:$J$50,6,FALSE)))))))))),"")</f>
        <v/>
      </c>
      <c r="AC381" s="29" t="str">
        <f>IFERROR(AB381*(IFERROR(VLOOKUP($AC$360,'Banco de Dados'!$B$4:$J$50,4,FALSE),"ERRO")),"")</f>
        <v/>
      </c>
      <c r="AD381" s="29" t="str">
        <f t="shared" si="239"/>
        <v/>
      </c>
      <c r="AE381" s="103" t="str">
        <f>IFERROR(AD381*(C381*(PRINCIPAL!$G$107/100))*0.47*(44/12),"")</f>
        <v/>
      </c>
      <c r="AF381" s="111" t="str">
        <f t="shared" si="240"/>
        <v/>
      </c>
      <c r="AG381" s="30" t="str">
        <f>IFERROR(IF(AND(PRINCIPAL!$H$108&lt;&gt;"",OR(L381=PRINCIPAL!$I$108,L381=PRINCIPAL!$I$108+PRINCIPAL!$I$108,L381=PRINCIPAL!$I$108+PRINCIPAL!$I$108+PRINCIPAL!$I$108)),0,IF(AND(PRINCIPAL!$H$108&lt;&gt;"",L381=PRINCIPAL!$J$108),VLOOKUP($AH$360,'Banco de Dados'!$B$4:$J$50,8,FALSE)*PRINCIPAL!$H$108*(1-(PRINCIPAL!$K$108/100)),IF(AND(PRINCIPAL!$H$108&lt;&gt;"",L381=PRINCIPAL!$L$108),VLOOKUP($AH$360,'Banco de Dados'!$B$4:$J$50,8,FALSE)*PRINCIPAL!$H$108*(1-(PRINCIPAL!$M$108/100)),IF(AND(PRINCIPAL!$H$108&lt;&gt;"",L381=PRINCIPAL!$N$108),VLOOKUP($AH$360,'Banco de Dados'!$B$4:$J$50,8,FALSE)*PRINCIPAL!$H$108*(1-(PRINCIPAL!$O$108/100)),IF(PRINCIPAL!$H$108&lt;&gt;"",VLOOKUP($AH$360,'Banco de Dados'!$B$4:$J$50,8,FALSE)*PRINCIPAL!$H$108,IF(OR(L381=PRINCIPAL!$I$108,L381=PRINCIPAL!$I$108+PRINCIPAL!$I$108,L381=PRINCIPAL!$I$108+PRINCIPAL!$I$108+PRINCIPAL!$I$108),0,IF(L381=PRINCIPAL!$J$108,VLOOKUP($AH$360,'Banco de Dados'!$B$4:$J$50,6,FALSE)*(1-(PRINCIPAL!$K$108/100)),IF(L381=PRINCIPAL!$L$108,VLOOKUP($AH$360,'Banco de Dados'!$B$4:$J$50,6,FALSE)*(1-(PRINCIPAL!$M$108/100)),IF(L381=PRINCIPAL!$N$108,VLOOKUP($AH$360,'Banco de Dados'!$B$4:$J$50,6,FALSE)*(1-(PRINCIPAL!$O$108/100)),VLOOKUP($AH$360,'Banco de Dados'!$B$4:$J$50,6,FALSE)))))))))),"")</f>
        <v/>
      </c>
      <c r="AH381" s="29" t="str">
        <f>IFERROR(AG381*(IFERROR(VLOOKUP($AH$360,'Banco de Dados'!$B$4:$J$50,4,FALSE),"ERRO")),"")</f>
        <v/>
      </c>
      <c r="AI381" s="29" t="str">
        <f t="shared" si="241"/>
        <v/>
      </c>
      <c r="AJ381" s="103" t="str">
        <f>IFERROR(AI381*(C381*(PRINCIPAL!$G$108/100))*0.47*(44/12),"")</f>
        <v/>
      </c>
      <c r="AK381" s="111" t="str">
        <f t="shared" si="250"/>
        <v/>
      </c>
      <c r="AL381" s="30" t="str">
        <f>IFERROR(IF(AND(PRINCIPAL!$H$109&lt;&gt;"",OR(L381=PRINCIPAL!$I$109,L381=PRINCIPAL!$I$109+PRINCIPAL!$I$109,L381=PRINCIPAL!$I$109+PRINCIPAL!$I$109+PRINCIPAL!$I$109)),0,IF(AND(PRINCIPAL!$H$109&lt;&gt;"",L381=PRINCIPAL!$J$109),VLOOKUP($AM$360,'Banco de Dados'!$B$4:$J$50,8,FALSE)*PRINCIPAL!$H$109*(1-(PRINCIPAL!$K$109/100)),IF(AND(PRINCIPAL!$H$109&lt;&gt;"",L381=PRINCIPAL!$L$109),VLOOKUP($AM$360,'Banco de Dados'!$B$4:$J$50,8,FALSE)*PRINCIPAL!$H$109*(1-(PRINCIPAL!$M$109/100)),IF(AND(PRINCIPAL!$H$109&lt;&gt;"",L381=PRINCIPAL!$N$109),VLOOKUP($AM$360,'Banco de Dados'!$B$4:$J$50,8,FALSE)*PRINCIPAL!$H$109*(1-(PRINCIPAL!$O$109/100)),IF(PRINCIPAL!$H$109&lt;&gt;"",VLOOKUP($AM$360,'Banco de Dados'!$B$4:$J$50,8,FALSE)*PRINCIPAL!$H$109,IF(OR(L381=PRINCIPAL!$I$109,L381=PRINCIPAL!$I$109+PRINCIPAL!$I$109,L381=PRINCIPAL!$I$109+PRINCIPAL!$I$109+PRINCIPAL!$I$109),0,IF(L381=PRINCIPAL!$J$109,VLOOKUP($AM$360,'Banco de Dados'!$B$4:$J$50,6,FALSE)*(1-(PRINCIPAL!$K$109/100)),IF(L381=PRINCIPAL!$L$109,VLOOKUP($AM$360,'Banco de Dados'!$B$4:$J$50,6,FALSE)*(1-(PRINCIPAL!$M$109/100)),IF(L381=PRINCIPAL!$N$109,VLOOKUP($AM$360,'Banco de Dados'!$B$4:$J$50,6,FALSE)*(1-(PRINCIPAL!$O$109/100)),VLOOKUP($AM$360,'Banco de Dados'!$B$4:$J$50,6,FALSE)))))))))),"")</f>
        <v/>
      </c>
      <c r="AM381" s="29" t="str">
        <f>IFERROR(AL381*(IFERROR(VLOOKUP($AM$360,'Banco de Dados'!$B$4:$J$50,4,FALSE),"ERRO")),"")</f>
        <v/>
      </c>
      <c r="AN381" s="29" t="str">
        <f t="shared" si="242"/>
        <v/>
      </c>
      <c r="AO381" s="103" t="str">
        <f>IFERROR(AN381*(C381*(PRINCIPAL!$G$109/100))*0.47*(44/12),"")</f>
        <v/>
      </c>
      <c r="AP381" s="111" t="str">
        <f t="shared" si="243"/>
        <v/>
      </c>
      <c r="AQ381" s="30" t="str">
        <f>IFERROR(IF(AND(PRINCIPAL!$H$110&lt;&gt;"",OR(L381=PRINCIPAL!$I$110,L381=PRINCIPAL!$I$110+PRINCIPAL!$I$110,L381=PRINCIPAL!$I$110+PRINCIPAL!$I$110+PRINCIPAL!$I$110)),0,IF(AND(PRINCIPAL!$H$110&lt;&gt;"",L381=PRINCIPAL!$J$110),VLOOKUP($AR$360,'Banco de Dados'!$B$4:$J$50,8,FALSE)*PRINCIPAL!$H$110*(1-(PRINCIPAL!$K$110/100)),IF(AND(PRINCIPAL!$H$110&lt;&gt;"",L381=PRINCIPAL!$L$110),VLOOKUP($AR$360,'Banco de Dados'!$B$4:$J$50,8,FALSE)*PRINCIPAL!$H$110*(1-(PRINCIPAL!$M$110/100)),IF(AND(PRINCIPAL!$H$110&lt;&gt;"",L381=PRINCIPAL!$N$110),VLOOKUP($AR$360,'Banco de Dados'!$B$4:$J$50,8,FALSE)*PRINCIPAL!$H$110*(1-(PRINCIPAL!$O$110/100)),IF(PRINCIPAL!$H$110&lt;&gt;"",VLOOKUP($AR$360,'Banco de Dados'!$B$4:$J$50,8,FALSE)*PRINCIPAL!$H$110,IF(OR(L381=PRINCIPAL!$I$110,L381=PRINCIPAL!$I$110+PRINCIPAL!$I$110,L381=PRINCIPAL!$I$110+PRINCIPAL!$I$110+PRINCIPAL!$I$110),0,IF(L381=PRINCIPAL!$J$110,VLOOKUP($AR$360,'Banco de Dados'!$B$4:$J$50,6,FALSE)*(1-(PRINCIPAL!$K$110/100)),IF(L381=PRINCIPAL!$L$110,VLOOKUP($AR$360,'Banco de Dados'!$B$4:$J$50,6,FALSE)*(1-(PRINCIPAL!$M$110/100)),IF(L381=PRINCIPAL!$N$110,VLOOKUP($AR$360,'Banco de Dados'!$B$4:$J$50,6,FALSE)*(1-(PRINCIPAL!$O$110/100)),VLOOKUP($AR$360,'Banco de Dados'!$B$4:$J$50,6,FALSE)))))))))),"")</f>
        <v/>
      </c>
      <c r="AR381" s="29" t="str">
        <f>IFERROR(AQ381*(IFERROR(VLOOKUP($AR$360,'Banco de Dados'!$B$4:$J$50,4,FALSE),"ERRO")),"")</f>
        <v/>
      </c>
      <c r="AS381" s="29" t="str">
        <f t="shared" si="244"/>
        <v/>
      </c>
      <c r="AT381" s="103" t="str">
        <f>IFERROR(AS381*(C381*(PRINCIPAL!$G$110/100))*0.47*(44/12),"")</f>
        <v/>
      </c>
      <c r="AU381" s="111" t="str">
        <f t="shared" si="245"/>
        <v/>
      </c>
      <c r="AV381" s="30" t="str">
        <f>IFERROR(IF(AND(PRINCIPAL!$H$111&lt;&gt;"",OR(L381=PRINCIPAL!$I$111,L381=PRINCIPAL!$I$111+PRINCIPAL!$I$111,L381=PRINCIPAL!$I$111+PRINCIPAL!$I$111+PRINCIPAL!$I$111)),0,IF(AND(PRINCIPAL!$H$111&lt;&gt;"",L381=PRINCIPAL!$J$111),VLOOKUP($AW$360,'Banco de Dados'!$B$4:$J$50,8,FALSE)*PRINCIPAL!$H$111*(1-(PRINCIPAL!$K$111/100)),IF(AND(PRINCIPAL!$H$111&lt;&gt;"",L381=PRINCIPAL!$L$111),VLOOKUP($AW$360,'Banco de Dados'!$B$4:$J$50,8,FALSE)*PRINCIPAL!$H$111*(1-(PRINCIPAL!$M$111/100)),IF(AND(PRINCIPAL!$H$111&lt;&gt;"",L381=PRINCIPAL!$N$111),VLOOKUP($AW$360,'Banco de Dados'!$B$4:$J$50,8,FALSE)*PRINCIPAL!$H$111*(1-(PRINCIPAL!$O$111/100)),IF(PRINCIPAL!$H$111&lt;&gt;"",VLOOKUP($AW$360,'Banco de Dados'!$B$4:$J$50,8,FALSE)*PRINCIPAL!$H$111,IF(OR(L381=PRINCIPAL!$I$111,L381=PRINCIPAL!$I$111+PRINCIPAL!$I$111,L381=PRINCIPAL!$I$111+PRINCIPAL!$I$111+PRINCIPAL!$I$111),0,IF(L381=PRINCIPAL!$J$111,VLOOKUP($AW$360,'Banco de Dados'!$B$4:$J$50,6,FALSE)*(1-(PRINCIPAL!$K$111/100)),IF(L381=PRINCIPAL!$L$111,VLOOKUP($AW$360,'Banco de Dados'!$B$4:$J$50,6,FALSE)*(1-(PRINCIPAL!$M$111/100)),IF(L381=PRINCIPAL!$N$111,VLOOKUP($AW$360,'Banco de Dados'!$B$4:$J$50,6,FALSE)*(1-(PRINCIPAL!$O$111/100)),VLOOKUP($AW$360,'Banco de Dados'!$B$4:$J$50,6,FALSE)))))))))),"")</f>
        <v/>
      </c>
      <c r="AW381" s="29" t="str">
        <f>IFERROR(AV381*(IFERROR(VLOOKUP($AW$360,'Banco de Dados'!$B$4:$J$50,4,FALSE),"ERRO")),"")</f>
        <v/>
      </c>
      <c r="AX381" s="29" t="str">
        <f t="shared" si="246"/>
        <v/>
      </c>
      <c r="AY381" s="103" t="str">
        <f>IFERROR(AX381*(C381*(PRINCIPAL!$G$111/100))*0.47*(44/12),"")</f>
        <v/>
      </c>
      <c r="AZ381" s="111" t="str">
        <f t="shared" si="251"/>
        <v/>
      </c>
      <c r="BA381" s="30" t="str">
        <f>IFERROR(IF(AND(PRINCIPAL!$H$112&lt;&gt;"",OR(L381=PRINCIPAL!$I$112,L381=PRINCIPAL!$I$112+PRINCIPAL!$I$112,L381=PRINCIPAL!$I$112+PRINCIPAL!$I$112+PRINCIPAL!$I$112)),0,IF(AND(PRINCIPAL!$H$112&lt;&gt;"",L381=PRINCIPAL!$J$112),VLOOKUP($BB$360,'Banco de Dados'!$B$4:$J$50,8,FALSE)*PRINCIPAL!$H$112*(1-(PRINCIPAL!$K$112/100)),IF(AND(PRINCIPAL!$H$112&lt;&gt;"",L381=PRINCIPAL!$L$112),VLOOKUP($BB$360,'Banco de Dados'!$B$4:$J$50,8,FALSE)*PRINCIPAL!$H$112*(1-(PRINCIPAL!$M$112/100)),IF(AND(PRINCIPAL!$H$112&lt;&gt;"",L381=PRINCIPAL!$N$112),VLOOKUP($BB$360,'Banco de Dados'!$B$4:$J$50,8,FALSE)*PRINCIPAL!$H$112*(1-(PRINCIPAL!$O$112/100)),IF(PRINCIPAL!$H$112&lt;&gt;"",VLOOKUP($BB$360,'Banco de Dados'!$B$4:$J$50,8,FALSE)*PRINCIPAL!$H$112,IF(OR(L381=PRINCIPAL!$I$112,L381=PRINCIPAL!$I$112+PRINCIPAL!$I$112,L381=PRINCIPAL!$I$112+PRINCIPAL!$I$112+PRINCIPAL!$I$112),0,IF(L381=PRINCIPAL!$J$112,VLOOKUP($BB$360,'Banco de Dados'!$B$4:$J$50,6,FALSE)*(1-(PRINCIPAL!$K$112/100)),IF(L381=PRINCIPAL!$L$112,VLOOKUP($BB$360,'Banco de Dados'!$B$4:$J$50,6,FALSE)*(1-(PRINCIPAL!$M$112/100)),IF(L381=PRINCIPAL!$N$112,VLOOKUP($BB$360,'Banco de Dados'!$B$4:$J$50,6,FALSE)*(1-(PRINCIPAL!$O$112/100)),VLOOKUP($BB$360,'Banco de Dados'!$B$4:$J$50,6,FALSE)))))))))),"")</f>
        <v/>
      </c>
      <c r="BB381" s="29" t="str">
        <f>IFERROR(BA381*(IFERROR(VLOOKUP($BB$360,'Banco de Dados'!$B$4:$J$50,4,FALSE),"ERRO")),"")</f>
        <v/>
      </c>
      <c r="BC381" s="29" t="str">
        <f t="shared" si="252"/>
        <v/>
      </c>
      <c r="BD381" s="103" t="str">
        <f>IFERROR(BC381*(C381*(PRINCIPAL!$G$112/100))*0.47*(44/12),"")</f>
        <v/>
      </c>
      <c r="BE381" s="111" t="str">
        <f t="shared" si="231"/>
        <v/>
      </c>
      <c r="BF381" s="30" t="str">
        <f>IFERROR(IF(AND(PRINCIPAL!$H$113&lt;&gt;"",OR(L381=PRINCIPAL!$I$113,L381=PRINCIPAL!$I$113+PRINCIPAL!$I$113,L381=PRINCIPAL!$I$113+PRINCIPAL!$I$113+PRINCIPAL!$I$113)),0,IF(AND(PRINCIPAL!$H$113&lt;&gt;"",L381=PRINCIPAL!$J$113),VLOOKUP($BG$360,'Banco de Dados'!$B$4:$J$50,8,FALSE)*PRINCIPAL!$H$113*(1-(PRINCIPAL!$K$113/100)),IF(AND(PRINCIPAL!$H$113&lt;&gt;"",L381=PRINCIPAL!$L$113),VLOOKUP($BG$360,'Banco de Dados'!$B$4:$J$50,8,FALSE)*PRINCIPAL!$H$113*(1-(PRINCIPAL!$M$113/100)),IF(AND(PRINCIPAL!$H$113&lt;&gt;"",L381=PRINCIPAL!$N$113),VLOOKUP($BG$360,'Banco de Dados'!$B$4:$J$50,8,FALSE)*PRINCIPAL!$H$113*(1-(PRINCIPAL!$O$113/100)),IF(PRINCIPAL!$H$113&lt;&gt;"",VLOOKUP($BG$360,'Banco de Dados'!$B$4:$J$50,8,FALSE)*PRINCIPAL!$H$113,IF(OR(L381=PRINCIPAL!$I$113,L381=PRINCIPAL!$I$113+PRINCIPAL!$I$113,L381=PRINCIPAL!$I$113+PRINCIPAL!$I$113+PRINCIPAL!$I$113),0,IF(L381=PRINCIPAL!$J$113,VLOOKUP($BG$360,'Banco de Dados'!$B$4:$J$50,6,FALSE)*(1-(PRINCIPAL!$K$113/100)),IF(L381=PRINCIPAL!$L$113,VLOOKUP($BG$360,'Banco de Dados'!$B$4:$J$50,6,FALSE)*(1-(PRINCIPAL!$M$113/100)),IF(L381=PRINCIPAL!$N$113,VLOOKUP($BG$360,'Banco de Dados'!$B$4:$J$50,6,FALSE)*(1-(PRINCIPAL!$O$113/100)),VLOOKUP($BG$360,'Banco de Dados'!$B$4:$J$50,6,FALSE)))))))))),"")</f>
        <v/>
      </c>
      <c r="BG381" s="29" t="str">
        <f>IFERROR(BF381*(IFERROR(VLOOKUP($BG$360,'Banco de Dados'!$B$4:$J$50,4,FALSE),"ERRO")),"")</f>
        <v/>
      </c>
      <c r="BH381" s="29" t="str">
        <f t="shared" si="247"/>
        <v/>
      </c>
      <c r="BI381" s="103" t="str">
        <f>IFERROR(BH381*(C381*(PRINCIPAL!$G$113/100))*0.47*(44/12),"")</f>
        <v/>
      </c>
      <c r="BJ381" s="102" t="str">
        <f t="shared" si="232"/>
        <v/>
      </c>
    </row>
    <row r="382" spans="2:62" ht="12.75" customHeight="1" x14ac:dyDescent="0.3">
      <c r="B382" s="326">
        <f t="shared" si="233"/>
        <v>2040</v>
      </c>
      <c r="C382" s="340"/>
      <c r="D382" s="1"/>
      <c r="E382" s="116">
        <v>20</v>
      </c>
      <c r="F382" s="24" t="str">
        <f>IFERROR(VLOOKUP($G$360,'Banco de Dados'!$B$4:$J$50,6,FALSE),"")</f>
        <v/>
      </c>
      <c r="G382" s="25" t="str">
        <f>IFERROR(F382*(IFERROR(VLOOKUP($G$360,'Banco de Dados'!$B$4:$J$50,4,FALSE),"ERRO")),"")</f>
        <v/>
      </c>
      <c r="H382" s="25" t="str">
        <f t="shared" si="234"/>
        <v/>
      </c>
      <c r="I382" s="103" t="str">
        <f t="shared" si="235"/>
        <v/>
      </c>
      <c r="J382" s="117" t="str">
        <f t="shared" si="236"/>
        <v/>
      </c>
      <c r="K382" s="1"/>
      <c r="L382" s="91">
        <v>20</v>
      </c>
      <c r="M382" s="24" t="str">
        <f>IFERROR(IF(AND(PRINCIPAL!$H$104&lt;&gt;"",OR(L382=PRINCIPAL!$I$104,L382=PRINCIPAL!$I$104+PRINCIPAL!$I$104,L382=PRINCIPAL!$I$104+PRINCIPAL!$I$104+PRINCIPAL!$I$104)),0,IF(AND(PRINCIPAL!$H$104&lt;&gt;"",L382=PRINCIPAL!$J$104),VLOOKUP($N$360,'Banco de Dados'!$B$4:$J$50,8,FALSE)*PRINCIPAL!$H$104*(1-(PRINCIPAL!$K$104/100)),IF(AND(PRINCIPAL!$H$104&lt;&gt;"",L382=PRINCIPAL!$L$104),VLOOKUP($N$360,'Banco de Dados'!$B$4:$J$50,8,FALSE)*PRINCIPAL!$H$104*(1-(PRINCIPAL!$M$104/100)),IF(AND(PRINCIPAL!$H$104&lt;&gt;"",L382=PRINCIPAL!$N$104),VLOOKUP($N$360,'Banco de Dados'!$B$4:$J$50,8,FALSE)*PRINCIPAL!$H$104*(1-(PRINCIPAL!$O$104/100)),IF(PRINCIPAL!$H$104&lt;&gt;"",VLOOKUP($N$360,'Banco de Dados'!$B$4:$J$50,8,FALSE)*PRINCIPAL!$H$104,IF(OR(L382=PRINCIPAL!$I$104,L382=PRINCIPAL!$I$104+PRINCIPAL!$I$104,L382=PRINCIPAL!$I$104+PRINCIPAL!$I$104+PRINCIPAL!$I$104),0,IF(L382=PRINCIPAL!$J$104,VLOOKUP($N$360,'Banco de Dados'!$B$4:$J$50,6,FALSE)*(1-(PRINCIPAL!$K$104/100)),IF(L382=PRINCIPAL!$L$104,VLOOKUP($N$360,'Banco de Dados'!$B$4:$J$50,6,FALSE)*(1-(PRINCIPAL!$M$104/100)),IF(L382=PRINCIPAL!$N$104,VLOOKUP($N$360,'Banco de Dados'!$B$4:$J$50,6,FALSE)*(1-(PRINCIPAL!$O$104/100)),VLOOKUP($N$360,'Banco de Dados'!$B$4:$J$50,6,FALSE)))))))))),"")</f>
        <v/>
      </c>
      <c r="N382" s="25" t="str">
        <f>IFERROR(M382*(IFERROR(VLOOKUP($N$360,'Banco de Dados'!$B$4:$J$50,4,FALSE),"ERRO")),"")</f>
        <v/>
      </c>
      <c r="O382" s="25" t="str">
        <f t="shared" ref="O382:O397" si="255">IFERROR(M382+N382,"")</f>
        <v/>
      </c>
      <c r="P382" s="103" t="str">
        <f>IFERROR(O382*(C382*(PRINCIPAL!$G$104/100))*0.47*(44/12),"")</f>
        <v/>
      </c>
      <c r="Q382" s="107" t="str">
        <f t="shared" ref="Q382:Q387" si="256">IFERROR(Q381+P382,"")</f>
        <v/>
      </c>
      <c r="R382" s="29" t="str">
        <f>IFERROR(IF(AND(PRINCIPAL!$H$105&lt;&gt;"",OR(L382=PRINCIPAL!$I$105,L382=PRINCIPAL!$I$105+PRINCIPAL!$I$105,L382=PRINCIPAL!$I$105+PRINCIPAL!$I$105+PRINCIPAL!$I$105)),0,IF(AND(PRINCIPAL!$H$105&lt;&gt;"",L382=PRINCIPAL!$J$105),VLOOKUP($S$360,'Banco de Dados'!$B$4:$J$50,8,FALSE)*PRINCIPAL!$H$105*(1-(PRINCIPAL!$K$105/100)),IF(AND(PRINCIPAL!$H$105&lt;&gt;"",L382=PRINCIPAL!$L$105),VLOOKUP($S$360,'Banco de Dados'!$B$4:$J$50,8,FALSE)*PRINCIPAL!$H$105*(1-(PRINCIPAL!$M$105/100)),IF(AND(PRINCIPAL!$H$105&lt;&gt;"",L382=PRINCIPAL!$N$105),VLOOKUP($S$360,'Banco de Dados'!$B$4:$J$50,8,FALSE)*PRINCIPAL!$H$105*(1-(PRINCIPAL!$O$105/100)),IF(PRINCIPAL!$H$105&lt;&gt;"",VLOOKUP($S$360,'Banco de Dados'!$B$4:$J$50,8,FALSE)*PRINCIPAL!$H$105,IF(OR(L382=PRINCIPAL!$I$105,L382=PRINCIPAL!$I$105+PRINCIPAL!$I$105,L382=PRINCIPAL!$I$105+PRINCIPAL!$I$105+PRINCIPAL!$I$105),0,IF(L382=PRINCIPAL!$J$105,VLOOKUP($S$360,'Banco de Dados'!$B$4:$J$50,6,FALSE)*(1-(PRINCIPAL!$K$105/100)),IF(L382=PRINCIPAL!$L$105,VLOOKUP($S$360,'Banco de Dados'!$B$4:$J$50,6,FALSE)*(1-(PRINCIPAL!$M$105/100)),IF(L382=PRINCIPAL!$N$105,VLOOKUP($S$360,'Banco de Dados'!$B$4:$J$50,6,FALSE)*(1-(PRINCIPAL!$O$105/100)),VLOOKUP($S$360,'Banco de Dados'!$B$4:$J$50,6,FALSE)))))))))),"")</f>
        <v/>
      </c>
      <c r="S382" s="29" t="str">
        <f>IFERROR(R382*(IFERROR(VLOOKUP($S$360,'Banco de Dados'!$B$4:$J$50,4,FALSE),"ERRO")),"")</f>
        <v/>
      </c>
      <c r="T382" s="29" t="str">
        <f t="shared" si="254"/>
        <v/>
      </c>
      <c r="U382" s="103" t="str">
        <f>IFERROR(T382*(C382*(PRINCIPAL!$G$105/100))*0.47*(44/12),"")</f>
        <v/>
      </c>
      <c r="V382" s="103" t="str">
        <f t="shared" si="230"/>
        <v/>
      </c>
      <c r="W382" s="30" t="str">
        <f>IFERROR(IF(AND(PRINCIPAL!$H$106&lt;&gt;"",OR(L382=PRINCIPAL!$I$106,L382=PRINCIPAL!$I$106+PRINCIPAL!$I$106,L382=PRINCIPAL!$I$106+PRINCIPAL!$I$106+PRINCIPAL!$I$106)),0,IF(AND(PRINCIPAL!$H$106&lt;&gt;"",L382=PRINCIPAL!$J$106),VLOOKUP($X$360,'Banco de Dados'!$B$4:$J$50,8,FALSE)*PRINCIPAL!$H$106*(1-(PRINCIPAL!$K$106/100)),IF(AND(PRINCIPAL!$H$106&lt;&gt;"",L382=PRINCIPAL!$L$106),VLOOKUP($X$360,'Banco de Dados'!$B$4:$J$50,8,FALSE)*PRINCIPAL!$H$106*(1-(PRINCIPAL!$M$106/100)),IF(AND(PRINCIPAL!$H$106&lt;&gt;"",L382=PRINCIPAL!$N$106),VLOOKUP($X$360,'Banco de Dados'!$B$4:$J$50,8,FALSE)*PRINCIPAL!$H$106*(1-(PRINCIPAL!$O$106/100)),IF(PRINCIPAL!$H$106&lt;&gt;"",VLOOKUP($X$360,'Banco de Dados'!$B$4:$J$50,8,FALSE)*PRINCIPAL!$H$106,IF(OR(L382=PRINCIPAL!$I$106,L382=PRINCIPAL!$I$106+PRINCIPAL!$I$106,L382=PRINCIPAL!$I$106+PRINCIPAL!$I$106+PRINCIPAL!$I$106),0,IF(L382=PRINCIPAL!$J$106,VLOOKUP($X$360,'Banco de Dados'!$B$4:$J$50,6,FALSE)*(1-(PRINCIPAL!$K$106/100)),IF(L382=PRINCIPAL!$L$106,VLOOKUP($X$360,'Banco de Dados'!$B$4:$J$50,6,FALSE)*(1-(PRINCIPAL!$M$106/100)),IF(L382=PRINCIPAL!$N$106,VLOOKUP($X$360,'Banco de Dados'!$B$4:$J$50,6,FALSE)*(1-(PRINCIPAL!$O$106/100)),VLOOKUP($X$360,'Banco de Dados'!$B$4:$J$50,6,FALSE)))))))))),"")</f>
        <v/>
      </c>
      <c r="X382" s="29" t="str">
        <f>IFERROR(W382*(IFERROR(VLOOKUP($X$360,'Banco de Dados'!$B$4:$J$50,4,FALSE),"ERRO")),"")</f>
        <v/>
      </c>
      <c r="Y382" s="29" t="str">
        <f t="shared" si="248"/>
        <v/>
      </c>
      <c r="Z382" s="103" t="str">
        <f>IFERROR(Y382*(C382*(PRINCIPAL!$G$106/100))*0.47*(44/12),"")</f>
        <v/>
      </c>
      <c r="AA382" s="111" t="str">
        <f t="shared" si="249"/>
        <v/>
      </c>
      <c r="AB382" s="30" t="str">
        <f>IFERROR(IF(AND(PRINCIPAL!$H$107&lt;&gt;"",OR(L382=PRINCIPAL!$I$107,L382=PRINCIPAL!$I$107+PRINCIPAL!$I$107,L382=PRINCIPAL!$I$107+PRINCIPAL!$I$107+PRINCIPAL!$I$107)),0,IF(AND(PRINCIPAL!$H$107&lt;&gt;"",L382=PRINCIPAL!$J$107),VLOOKUP($AC$360,'Banco de Dados'!$B$4:$J$50,8,FALSE)*PRINCIPAL!$H$107*(1-(PRINCIPAL!$K$107/100)),IF(AND(PRINCIPAL!$H$107&lt;&gt;"",L382=PRINCIPAL!$L$107),VLOOKUP($AC$360,'Banco de Dados'!$B$4:$J$50,8,FALSE)*PRINCIPAL!$H$107*(1-(PRINCIPAL!$M$107/100)),IF(AND(PRINCIPAL!$H$107&lt;&gt;"",L382=PRINCIPAL!$N$107),VLOOKUP($AC$360,'Banco de Dados'!$B$4:$J$50,8,FALSE)*PRINCIPAL!$H$107*(1-(PRINCIPAL!$O$107/100)),IF(PRINCIPAL!$H$107&lt;&gt;"",VLOOKUP($AC$360,'Banco de Dados'!$B$4:$J$50,8,FALSE)*PRINCIPAL!$H$107,IF(OR(L382=PRINCIPAL!$I$107,L382=PRINCIPAL!$I$107+PRINCIPAL!$I$107,L382=PRINCIPAL!$I$107+PRINCIPAL!$I$107+PRINCIPAL!$I$107),0,IF(L382=PRINCIPAL!$J$107,VLOOKUP($AC$360,'Banco de Dados'!$B$4:$J$50,6,FALSE)*(1-(PRINCIPAL!$K$107/100)),IF(L382=PRINCIPAL!$L$107,VLOOKUP($AC$360,'Banco de Dados'!$B$4:$J$50,6,FALSE)*(1-(PRINCIPAL!$M$107/100)),IF(L382=PRINCIPAL!$N$107,VLOOKUP($AC$360,'Banco de Dados'!$B$4:$J$50,6,FALSE)*(1-(PRINCIPAL!$O$107/100)),VLOOKUP($AC$360,'Banco de Dados'!$B$4:$J$50,6,FALSE)))))))))),"")</f>
        <v/>
      </c>
      <c r="AC382" s="29" t="str">
        <f>IFERROR(AB382*(IFERROR(VLOOKUP($AC$360,'Banco de Dados'!$B$4:$J$50,4,FALSE),"ERRO")),"")</f>
        <v/>
      </c>
      <c r="AD382" s="29" t="str">
        <f t="shared" si="239"/>
        <v/>
      </c>
      <c r="AE382" s="103" t="str">
        <f>IFERROR(AD382*(C382*(PRINCIPAL!$G$107/100))*0.47*(44/12),"")</f>
        <v/>
      </c>
      <c r="AF382" s="111" t="str">
        <f t="shared" si="240"/>
        <v/>
      </c>
      <c r="AG382" s="30" t="str">
        <f>IFERROR(IF(AND(PRINCIPAL!$H$108&lt;&gt;"",OR(L382=PRINCIPAL!$I$108,L382=PRINCIPAL!$I$108+PRINCIPAL!$I$108,L382=PRINCIPAL!$I$108+PRINCIPAL!$I$108+PRINCIPAL!$I$108)),0,IF(AND(PRINCIPAL!$H$108&lt;&gt;"",L382=PRINCIPAL!$J$108),VLOOKUP($AH$360,'Banco de Dados'!$B$4:$J$50,8,FALSE)*PRINCIPAL!$H$108*(1-(PRINCIPAL!$K$108/100)),IF(AND(PRINCIPAL!$H$108&lt;&gt;"",L382=PRINCIPAL!$L$108),VLOOKUP($AH$360,'Banco de Dados'!$B$4:$J$50,8,FALSE)*PRINCIPAL!$H$108*(1-(PRINCIPAL!$M$108/100)),IF(AND(PRINCIPAL!$H$108&lt;&gt;"",L382=PRINCIPAL!$N$108),VLOOKUP($AH$360,'Banco de Dados'!$B$4:$J$50,8,FALSE)*PRINCIPAL!$H$108*(1-(PRINCIPAL!$O$108/100)),IF(PRINCIPAL!$H$108&lt;&gt;"",VLOOKUP($AH$360,'Banco de Dados'!$B$4:$J$50,8,FALSE)*PRINCIPAL!$H$108,IF(OR(L382=PRINCIPAL!$I$108,L382=PRINCIPAL!$I$108+PRINCIPAL!$I$108,L382=PRINCIPAL!$I$108+PRINCIPAL!$I$108+PRINCIPAL!$I$108),0,IF(L382=PRINCIPAL!$J$108,VLOOKUP($AH$360,'Banco de Dados'!$B$4:$J$50,6,FALSE)*(1-(PRINCIPAL!$K$108/100)),IF(L382=PRINCIPAL!$L$108,VLOOKUP($AH$360,'Banco de Dados'!$B$4:$J$50,6,FALSE)*(1-(PRINCIPAL!$M$108/100)),IF(L382=PRINCIPAL!$N$108,VLOOKUP($AH$360,'Banco de Dados'!$B$4:$J$50,6,FALSE)*(1-(PRINCIPAL!$O$108/100)),VLOOKUP($AH$360,'Banco de Dados'!$B$4:$J$50,6,FALSE)))))))))),"")</f>
        <v/>
      </c>
      <c r="AH382" s="29" t="str">
        <f>IFERROR(AG382*(IFERROR(VLOOKUP($AH$360,'Banco de Dados'!$B$4:$J$50,4,FALSE),"ERRO")),"")</f>
        <v/>
      </c>
      <c r="AI382" s="29" t="str">
        <f t="shared" si="241"/>
        <v/>
      </c>
      <c r="AJ382" s="103" t="str">
        <f>IFERROR(AI382*(C382*(PRINCIPAL!$G$108/100))*0.47*(44/12),"")</f>
        <v/>
      </c>
      <c r="AK382" s="111" t="str">
        <f t="shared" si="250"/>
        <v/>
      </c>
      <c r="AL382" s="30" t="str">
        <f>IFERROR(IF(AND(PRINCIPAL!$H$109&lt;&gt;"",OR(L382=PRINCIPAL!$I$109,L382=PRINCIPAL!$I$109+PRINCIPAL!$I$109,L382=PRINCIPAL!$I$109+PRINCIPAL!$I$109+PRINCIPAL!$I$109)),0,IF(AND(PRINCIPAL!$H$109&lt;&gt;"",L382=PRINCIPAL!$J$109),VLOOKUP($AM$360,'Banco de Dados'!$B$4:$J$50,8,FALSE)*PRINCIPAL!$H$109*(1-(PRINCIPAL!$K$109/100)),IF(AND(PRINCIPAL!$H$109&lt;&gt;"",L382=PRINCIPAL!$L$109),VLOOKUP($AM$360,'Banco de Dados'!$B$4:$J$50,8,FALSE)*PRINCIPAL!$H$109*(1-(PRINCIPAL!$M$109/100)),IF(AND(PRINCIPAL!$H$109&lt;&gt;"",L382=PRINCIPAL!$N$109),VLOOKUP($AM$360,'Banco de Dados'!$B$4:$J$50,8,FALSE)*PRINCIPAL!$H$109*(1-(PRINCIPAL!$O$109/100)),IF(PRINCIPAL!$H$109&lt;&gt;"",VLOOKUP($AM$360,'Banco de Dados'!$B$4:$J$50,8,FALSE)*PRINCIPAL!$H$109,IF(OR(L382=PRINCIPAL!$I$109,L382=PRINCIPAL!$I$109+PRINCIPAL!$I$109,L382=PRINCIPAL!$I$109+PRINCIPAL!$I$109+PRINCIPAL!$I$109),0,IF(L382=PRINCIPAL!$J$109,VLOOKUP($AM$360,'Banco de Dados'!$B$4:$J$50,6,FALSE)*(1-(PRINCIPAL!$K$109/100)),IF(L382=PRINCIPAL!$L$109,VLOOKUP($AM$360,'Banco de Dados'!$B$4:$J$50,6,FALSE)*(1-(PRINCIPAL!$M$109/100)),IF(L382=PRINCIPAL!$N$109,VLOOKUP($AM$360,'Banco de Dados'!$B$4:$J$50,6,FALSE)*(1-(PRINCIPAL!$O$109/100)),VLOOKUP($AM$360,'Banco de Dados'!$B$4:$J$50,6,FALSE)))))))))),"")</f>
        <v/>
      </c>
      <c r="AM382" s="29" t="str">
        <f>IFERROR(AL382*(IFERROR(VLOOKUP($AM$360,'Banco de Dados'!$B$4:$J$50,4,FALSE),"ERRO")),"")</f>
        <v/>
      </c>
      <c r="AN382" s="29" t="str">
        <f t="shared" si="242"/>
        <v/>
      </c>
      <c r="AO382" s="103" t="str">
        <f>IFERROR(AN382*(C382*(PRINCIPAL!$G$109/100))*0.47*(44/12),"")</f>
        <v/>
      </c>
      <c r="AP382" s="111" t="str">
        <f t="shared" si="243"/>
        <v/>
      </c>
      <c r="AQ382" s="30" t="str">
        <f>IFERROR(IF(AND(PRINCIPAL!$H$110&lt;&gt;"",OR(L382=PRINCIPAL!$I$110,L382=PRINCIPAL!$I$110+PRINCIPAL!$I$110,L382=PRINCIPAL!$I$110+PRINCIPAL!$I$110+PRINCIPAL!$I$110)),0,IF(AND(PRINCIPAL!$H$110&lt;&gt;"",L382=PRINCIPAL!$J$110),VLOOKUP($AR$360,'Banco de Dados'!$B$4:$J$50,8,FALSE)*PRINCIPAL!$H$110*(1-(PRINCIPAL!$K$110/100)),IF(AND(PRINCIPAL!$H$110&lt;&gt;"",L382=PRINCIPAL!$L$110),VLOOKUP($AR$360,'Banco de Dados'!$B$4:$J$50,8,FALSE)*PRINCIPAL!$H$110*(1-(PRINCIPAL!$M$110/100)),IF(AND(PRINCIPAL!$H$110&lt;&gt;"",L382=PRINCIPAL!$N$110),VLOOKUP($AR$360,'Banco de Dados'!$B$4:$J$50,8,FALSE)*PRINCIPAL!$H$110*(1-(PRINCIPAL!$O$110/100)),IF(PRINCIPAL!$H$110&lt;&gt;"",VLOOKUP($AR$360,'Banco de Dados'!$B$4:$J$50,8,FALSE)*PRINCIPAL!$H$110,IF(OR(L382=PRINCIPAL!$I$110,L382=PRINCIPAL!$I$110+PRINCIPAL!$I$110,L382=PRINCIPAL!$I$110+PRINCIPAL!$I$110+PRINCIPAL!$I$110),0,IF(L382=PRINCIPAL!$J$110,VLOOKUP($AR$360,'Banco de Dados'!$B$4:$J$50,6,FALSE)*(1-(PRINCIPAL!$K$110/100)),IF(L382=PRINCIPAL!$L$110,VLOOKUP($AR$360,'Banco de Dados'!$B$4:$J$50,6,FALSE)*(1-(PRINCIPAL!$M$110/100)),IF(L382=PRINCIPAL!$N$110,VLOOKUP($AR$360,'Banco de Dados'!$B$4:$J$50,6,FALSE)*(1-(PRINCIPAL!$O$110/100)),VLOOKUP($AR$360,'Banco de Dados'!$B$4:$J$50,6,FALSE)))))))))),"")</f>
        <v/>
      </c>
      <c r="AR382" s="29" t="str">
        <f>IFERROR(AQ382*(IFERROR(VLOOKUP($AR$360,'Banco de Dados'!$B$4:$J$50,4,FALSE),"ERRO")),"")</f>
        <v/>
      </c>
      <c r="AS382" s="29" t="str">
        <f t="shared" si="244"/>
        <v/>
      </c>
      <c r="AT382" s="103" t="str">
        <f>IFERROR(AS382*(C382*(PRINCIPAL!$G$110/100))*0.47*(44/12),"")</f>
        <v/>
      </c>
      <c r="AU382" s="111" t="str">
        <f t="shared" si="245"/>
        <v/>
      </c>
      <c r="AV382" s="30" t="str">
        <f>IFERROR(IF(AND(PRINCIPAL!$H$111&lt;&gt;"",OR(L382=PRINCIPAL!$I$111,L382=PRINCIPAL!$I$111+PRINCIPAL!$I$111,L382=PRINCIPAL!$I$111+PRINCIPAL!$I$111+PRINCIPAL!$I$111)),0,IF(AND(PRINCIPAL!$H$111&lt;&gt;"",L382=PRINCIPAL!$J$111),VLOOKUP($AW$360,'Banco de Dados'!$B$4:$J$50,8,FALSE)*PRINCIPAL!$H$111*(1-(PRINCIPAL!$K$111/100)),IF(AND(PRINCIPAL!$H$111&lt;&gt;"",L382=PRINCIPAL!$L$111),VLOOKUP($AW$360,'Banco de Dados'!$B$4:$J$50,8,FALSE)*PRINCIPAL!$H$111*(1-(PRINCIPAL!$M$111/100)),IF(AND(PRINCIPAL!$H$111&lt;&gt;"",L382=PRINCIPAL!$N$111),VLOOKUP($AW$360,'Banco de Dados'!$B$4:$J$50,8,FALSE)*PRINCIPAL!$H$111*(1-(PRINCIPAL!$O$111/100)),IF(PRINCIPAL!$H$111&lt;&gt;"",VLOOKUP($AW$360,'Banco de Dados'!$B$4:$J$50,8,FALSE)*PRINCIPAL!$H$111,IF(OR(L382=PRINCIPAL!$I$111,L382=PRINCIPAL!$I$111+PRINCIPAL!$I$111,L382=PRINCIPAL!$I$111+PRINCIPAL!$I$111+PRINCIPAL!$I$111),0,IF(L382=PRINCIPAL!$J$111,VLOOKUP($AW$360,'Banco de Dados'!$B$4:$J$50,6,FALSE)*(1-(PRINCIPAL!$K$111/100)),IF(L382=PRINCIPAL!$L$111,VLOOKUP($AW$360,'Banco de Dados'!$B$4:$J$50,6,FALSE)*(1-(PRINCIPAL!$M$111/100)),IF(L382=PRINCIPAL!$N$111,VLOOKUP($AW$360,'Banco de Dados'!$B$4:$J$50,6,FALSE)*(1-(PRINCIPAL!$O$111/100)),VLOOKUP($AW$360,'Banco de Dados'!$B$4:$J$50,6,FALSE)))))))))),"")</f>
        <v/>
      </c>
      <c r="AW382" s="29" t="str">
        <f>IFERROR(AV382*(IFERROR(VLOOKUP($AW$360,'Banco de Dados'!$B$4:$J$50,4,FALSE),"ERRO")),"")</f>
        <v/>
      </c>
      <c r="AX382" s="29" t="str">
        <f t="shared" si="246"/>
        <v/>
      </c>
      <c r="AY382" s="103" t="str">
        <f>IFERROR(AX382*(C382*(PRINCIPAL!$G$111/100))*0.47*(44/12),"")</f>
        <v/>
      </c>
      <c r="AZ382" s="111" t="str">
        <f t="shared" si="251"/>
        <v/>
      </c>
      <c r="BA382" s="30" t="str">
        <f>IFERROR(IF(AND(PRINCIPAL!$H$112&lt;&gt;"",OR(L382=PRINCIPAL!$I$112,L382=PRINCIPAL!$I$112+PRINCIPAL!$I$112,L382=PRINCIPAL!$I$112+PRINCIPAL!$I$112+PRINCIPAL!$I$112)),0,IF(AND(PRINCIPAL!$H$112&lt;&gt;"",L382=PRINCIPAL!$J$112),VLOOKUP($BB$360,'Banco de Dados'!$B$4:$J$50,8,FALSE)*PRINCIPAL!$H$112*(1-(PRINCIPAL!$K$112/100)),IF(AND(PRINCIPAL!$H$112&lt;&gt;"",L382=PRINCIPAL!$L$112),VLOOKUP($BB$360,'Banco de Dados'!$B$4:$J$50,8,FALSE)*PRINCIPAL!$H$112*(1-(PRINCIPAL!$M$112/100)),IF(AND(PRINCIPAL!$H$112&lt;&gt;"",L382=PRINCIPAL!$N$112),VLOOKUP($BB$360,'Banco de Dados'!$B$4:$J$50,8,FALSE)*PRINCIPAL!$H$112*(1-(PRINCIPAL!$O$112/100)),IF(PRINCIPAL!$H$112&lt;&gt;"",VLOOKUP($BB$360,'Banco de Dados'!$B$4:$J$50,8,FALSE)*PRINCIPAL!$H$112,IF(OR(L382=PRINCIPAL!$I$112,L382=PRINCIPAL!$I$112+PRINCIPAL!$I$112,L382=PRINCIPAL!$I$112+PRINCIPAL!$I$112+PRINCIPAL!$I$112),0,IF(L382=PRINCIPAL!$J$112,VLOOKUP($BB$360,'Banco de Dados'!$B$4:$J$50,6,FALSE)*(1-(PRINCIPAL!$K$112/100)),IF(L382=PRINCIPAL!$L$112,VLOOKUP($BB$360,'Banco de Dados'!$B$4:$J$50,6,FALSE)*(1-(PRINCIPAL!$M$112/100)),IF(L382=PRINCIPAL!$N$112,VLOOKUP($BB$360,'Banco de Dados'!$B$4:$J$50,6,FALSE)*(1-(PRINCIPAL!$O$112/100)),VLOOKUP($BB$360,'Banco de Dados'!$B$4:$J$50,6,FALSE)))))))))),"")</f>
        <v/>
      </c>
      <c r="BB382" s="29" t="str">
        <f>IFERROR(BA382*(IFERROR(VLOOKUP($BB$360,'Banco de Dados'!$B$4:$J$50,4,FALSE),"ERRO")),"")</f>
        <v/>
      </c>
      <c r="BC382" s="29" t="str">
        <f t="shared" si="252"/>
        <v/>
      </c>
      <c r="BD382" s="103" t="str">
        <f>IFERROR(BC382*(C382*(PRINCIPAL!$G$112/100))*0.47*(44/12),"")</f>
        <v/>
      </c>
      <c r="BE382" s="111" t="str">
        <f t="shared" si="231"/>
        <v/>
      </c>
      <c r="BF382" s="30" t="str">
        <f>IFERROR(IF(AND(PRINCIPAL!$H$113&lt;&gt;"",OR(L382=PRINCIPAL!$I$113,L382=PRINCIPAL!$I$113+PRINCIPAL!$I$113,L382=PRINCIPAL!$I$113+PRINCIPAL!$I$113+PRINCIPAL!$I$113)),0,IF(AND(PRINCIPAL!$H$113&lt;&gt;"",L382=PRINCIPAL!$J$113),VLOOKUP($BG$360,'Banco de Dados'!$B$4:$J$50,8,FALSE)*PRINCIPAL!$H$113*(1-(PRINCIPAL!$K$113/100)),IF(AND(PRINCIPAL!$H$113&lt;&gt;"",L382=PRINCIPAL!$L$113),VLOOKUP($BG$360,'Banco de Dados'!$B$4:$J$50,8,FALSE)*PRINCIPAL!$H$113*(1-(PRINCIPAL!$M$113/100)),IF(AND(PRINCIPAL!$H$113&lt;&gt;"",L382=PRINCIPAL!$N$113),VLOOKUP($BG$360,'Banco de Dados'!$B$4:$J$50,8,FALSE)*PRINCIPAL!$H$113*(1-(PRINCIPAL!$O$113/100)),IF(PRINCIPAL!$H$113&lt;&gt;"",VLOOKUP($BG$360,'Banco de Dados'!$B$4:$J$50,8,FALSE)*PRINCIPAL!$H$113,IF(OR(L382=PRINCIPAL!$I$113,L382=PRINCIPAL!$I$113+PRINCIPAL!$I$113,L382=PRINCIPAL!$I$113+PRINCIPAL!$I$113+PRINCIPAL!$I$113),0,IF(L382=PRINCIPAL!$J$113,VLOOKUP($BG$360,'Banco de Dados'!$B$4:$J$50,6,FALSE)*(1-(PRINCIPAL!$K$113/100)),IF(L382=PRINCIPAL!$L$113,VLOOKUP($BG$360,'Banco de Dados'!$B$4:$J$50,6,FALSE)*(1-(PRINCIPAL!$M$113/100)),IF(L382=PRINCIPAL!$N$113,VLOOKUP($BG$360,'Banco de Dados'!$B$4:$J$50,6,FALSE)*(1-(PRINCIPAL!$O$113/100)),VLOOKUP($BG$360,'Banco de Dados'!$B$4:$J$50,6,FALSE)))))))))),"")</f>
        <v/>
      </c>
      <c r="BG382" s="29" t="str">
        <f>IFERROR(BF382*(IFERROR(VLOOKUP($BG$360,'Banco de Dados'!$B$4:$J$50,4,FALSE),"ERRO")),"")</f>
        <v/>
      </c>
      <c r="BH382" s="29" t="str">
        <f t="shared" si="247"/>
        <v/>
      </c>
      <c r="BI382" s="103" t="str">
        <f>IFERROR(BH382*(C382*(PRINCIPAL!$G$113/100))*0.47*(44/12),"")</f>
        <v/>
      </c>
      <c r="BJ382" s="102" t="str">
        <f t="shared" si="232"/>
        <v/>
      </c>
    </row>
    <row r="383" spans="2:62" ht="12.75" customHeight="1" x14ac:dyDescent="0.3">
      <c r="B383" s="326">
        <f t="shared" si="233"/>
        <v>2041</v>
      </c>
      <c r="C383" s="340"/>
      <c r="D383" s="1"/>
      <c r="E383" s="116">
        <v>21</v>
      </c>
      <c r="F383" s="24" t="str">
        <f>IFERROR(VLOOKUP($G$360,'Banco de Dados'!$B$4:$J$50,6,FALSE),"")</f>
        <v/>
      </c>
      <c r="G383" s="25" t="str">
        <f>IFERROR(F383*(IFERROR(VLOOKUP($G$360,'Banco de Dados'!$B$4:$J$50,4,FALSE),"ERRO")),"")</f>
        <v/>
      </c>
      <c r="H383" s="25" t="str">
        <f t="shared" si="234"/>
        <v/>
      </c>
      <c r="I383" s="103" t="str">
        <f t="shared" si="235"/>
        <v/>
      </c>
      <c r="J383" s="117" t="str">
        <f t="shared" si="236"/>
        <v/>
      </c>
      <c r="K383" s="1"/>
      <c r="L383" s="91">
        <v>21</v>
      </c>
      <c r="M383" s="24" t="str">
        <f>IFERROR(IF(AND(PRINCIPAL!$H$104&lt;&gt;"",OR(L383=PRINCIPAL!$I$104,L383=PRINCIPAL!$I$104+PRINCIPAL!$I$104,L383=PRINCIPAL!$I$104+PRINCIPAL!$I$104+PRINCIPAL!$I$104)),0,IF(AND(PRINCIPAL!$H$104&lt;&gt;"",L383=PRINCIPAL!$J$104),VLOOKUP($N$360,'Banco de Dados'!$B$4:$J$50,8,FALSE)*PRINCIPAL!$H$104*(1-(PRINCIPAL!$K$104/100)),IF(AND(PRINCIPAL!$H$104&lt;&gt;"",L383=PRINCIPAL!$L$104),VLOOKUP($N$360,'Banco de Dados'!$B$4:$J$50,8,FALSE)*PRINCIPAL!$H$104*(1-(PRINCIPAL!$M$104/100)),IF(AND(PRINCIPAL!$H$104&lt;&gt;"",L383=PRINCIPAL!$N$104),VLOOKUP($N$360,'Banco de Dados'!$B$4:$J$50,8,FALSE)*PRINCIPAL!$H$104*(1-(PRINCIPAL!$O$104/100)),IF(PRINCIPAL!$H$104&lt;&gt;"",VLOOKUP($N$360,'Banco de Dados'!$B$4:$J$50,8,FALSE)*PRINCIPAL!$H$104,IF(OR(L383=PRINCIPAL!$I$104,L383=PRINCIPAL!$I$104+PRINCIPAL!$I$104,L383=PRINCIPAL!$I$104+PRINCIPAL!$I$104+PRINCIPAL!$I$104),0,IF(L383=PRINCIPAL!$J$104,VLOOKUP($N$360,'Banco de Dados'!$B$4:$J$50,6,FALSE)*(1-(PRINCIPAL!$K$104/100)),IF(L383=PRINCIPAL!$L$104,VLOOKUP($N$360,'Banco de Dados'!$B$4:$J$50,6,FALSE)*(1-(PRINCIPAL!$M$104/100)),IF(L383=PRINCIPAL!$N$104,VLOOKUP($N$360,'Banco de Dados'!$B$4:$J$50,6,FALSE)*(1-(PRINCIPAL!$O$104/100)),VLOOKUP($N$360,'Banco de Dados'!$B$4:$J$50,6,FALSE)))))))))),"")</f>
        <v/>
      </c>
      <c r="N383" s="25" t="str">
        <f>IFERROR(M383*(IFERROR(VLOOKUP($N$360,'Banco de Dados'!$B$4:$J$50,4,FALSE),"ERRO")),"")</f>
        <v/>
      </c>
      <c r="O383" s="25" t="str">
        <f t="shared" si="255"/>
        <v/>
      </c>
      <c r="P383" s="103" t="str">
        <f>IFERROR(O383*(C383*(PRINCIPAL!$G$104/100))*0.47*(44/12),"")</f>
        <v/>
      </c>
      <c r="Q383" s="107" t="str">
        <f t="shared" si="256"/>
        <v/>
      </c>
      <c r="R383" s="29" t="str">
        <f>IFERROR(IF(AND(PRINCIPAL!$H$105&lt;&gt;"",OR(L383=PRINCIPAL!$I$105,L383=PRINCIPAL!$I$105+PRINCIPAL!$I$105,L383=PRINCIPAL!$I$105+PRINCIPAL!$I$105+PRINCIPAL!$I$105)),0,IF(AND(PRINCIPAL!$H$105&lt;&gt;"",L383=PRINCIPAL!$J$105),VLOOKUP($S$360,'Banco de Dados'!$B$4:$J$50,8,FALSE)*PRINCIPAL!$H$105*(1-(PRINCIPAL!$K$105/100)),IF(AND(PRINCIPAL!$H$105&lt;&gt;"",L383=PRINCIPAL!$L$105),VLOOKUP($S$360,'Banco de Dados'!$B$4:$J$50,8,FALSE)*PRINCIPAL!$H$105*(1-(PRINCIPAL!$M$105/100)),IF(AND(PRINCIPAL!$H$105&lt;&gt;"",L383=PRINCIPAL!$N$105),VLOOKUP($S$360,'Banco de Dados'!$B$4:$J$50,8,FALSE)*PRINCIPAL!$H$105*(1-(PRINCIPAL!$O$105/100)),IF(PRINCIPAL!$H$105&lt;&gt;"",VLOOKUP($S$360,'Banco de Dados'!$B$4:$J$50,8,FALSE)*PRINCIPAL!$H$105,IF(OR(L383=PRINCIPAL!$I$105,L383=PRINCIPAL!$I$105+PRINCIPAL!$I$105,L383=PRINCIPAL!$I$105+PRINCIPAL!$I$105+PRINCIPAL!$I$105),0,IF(L383=PRINCIPAL!$J$105,VLOOKUP($S$360,'Banco de Dados'!$B$4:$J$50,6,FALSE)*(1-(PRINCIPAL!$K$105/100)),IF(L383=PRINCIPAL!$L$105,VLOOKUP($S$360,'Banco de Dados'!$B$4:$J$50,6,FALSE)*(1-(PRINCIPAL!$M$105/100)),IF(L383=PRINCIPAL!$N$105,VLOOKUP($S$360,'Banco de Dados'!$B$4:$J$50,6,FALSE)*(1-(PRINCIPAL!$O$105/100)),VLOOKUP($S$360,'Banco de Dados'!$B$4:$J$50,6,FALSE)))))))))),"")</f>
        <v/>
      </c>
      <c r="S383" s="29" t="str">
        <f>IFERROR(R383*(IFERROR(VLOOKUP($S$360,'Banco de Dados'!$B$4:$J$50,4,FALSE),"ERRO")),"")</f>
        <v/>
      </c>
      <c r="T383" s="29" t="str">
        <f t="shared" si="254"/>
        <v/>
      </c>
      <c r="U383" s="103" t="str">
        <f>IFERROR(T383*(C383*(PRINCIPAL!$G$105/100))*0.47*(44/12),"")</f>
        <v/>
      </c>
      <c r="V383" s="103" t="str">
        <f t="shared" si="230"/>
        <v/>
      </c>
      <c r="W383" s="30" t="str">
        <f>IFERROR(IF(AND(PRINCIPAL!$H$106&lt;&gt;"",OR(L383=PRINCIPAL!$I$106,L383=PRINCIPAL!$I$106+PRINCIPAL!$I$106,L383=PRINCIPAL!$I$106+PRINCIPAL!$I$106+PRINCIPAL!$I$106)),0,IF(AND(PRINCIPAL!$H$106&lt;&gt;"",L383=PRINCIPAL!$J$106),VLOOKUP($X$360,'Banco de Dados'!$B$4:$J$50,8,FALSE)*PRINCIPAL!$H$106*(1-(PRINCIPAL!$K$106/100)),IF(AND(PRINCIPAL!$H$106&lt;&gt;"",L383=PRINCIPAL!$L$106),VLOOKUP($X$360,'Banco de Dados'!$B$4:$J$50,8,FALSE)*PRINCIPAL!$H$106*(1-(PRINCIPAL!$M$106/100)),IF(AND(PRINCIPAL!$H$106&lt;&gt;"",L383=PRINCIPAL!$N$106),VLOOKUP($X$360,'Banco de Dados'!$B$4:$J$50,8,FALSE)*PRINCIPAL!$H$106*(1-(PRINCIPAL!$O$106/100)),IF(PRINCIPAL!$H$106&lt;&gt;"",VLOOKUP($X$360,'Banco de Dados'!$B$4:$J$50,8,FALSE)*PRINCIPAL!$H$106,IF(OR(L383=PRINCIPAL!$I$106,L383=PRINCIPAL!$I$106+PRINCIPAL!$I$106,L383=PRINCIPAL!$I$106+PRINCIPAL!$I$106+PRINCIPAL!$I$106),0,IF(L383=PRINCIPAL!$J$106,VLOOKUP($X$360,'Banco de Dados'!$B$4:$J$50,6,FALSE)*(1-(PRINCIPAL!$K$106/100)),IF(L383=PRINCIPAL!$L$106,VLOOKUP($X$360,'Banco de Dados'!$B$4:$J$50,6,FALSE)*(1-(PRINCIPAL!$M$106/100)),IF(L383=PRINCIPAL!$N$106,VLOOKUP($X$360,'Banco de Dados'!$B$4:$J$50,6,FALSE)*(1-(PRINCIPAL!$O$106/100)),VLOOKUP($X$360,'Banco de Dados'!$B$4:$J$50,6,FALSE)))))))))),"")</f>
        <v/>
      </c>
      <c r="X383" s="29" t="str">
        <f>IFERROR(W383*(IFERROR(VLOOKUP($X$360,'Banco de Dados'!$B$4:$J$50,4,FALSE),"ERRO")),"")</f>
        <v/>
      </c>
      <c r="Y383" s="29" t="str">
        <f t="shared" si="248"/>
        <v/>
      </c>
      <c r="Z383" s="103" t="str">
        <f>IFERROR(Y383*(C383*(PRINCIPAL!$G$106/100))*0.47*(44/12),"")</f>
        <v/>
      </c>
      <c r="AA383" s="111" t="str">
        <f t="shared" si="249"/>
        <v/>
      </c>
      <c r="AB383" s="30" t="str">
        <f>IFERROR(IF(AND(PRINCIPAL!$H$107&lt;&gt;"",OR(L383=PRINCIPAL!$I$107,L383=PRINCIPAL!$I$107+PRINCIPAL!$I$107,L383=PRINCIPAL!$I$107+PRINCIPAL!$I$107+PRINCIPAL!$I$107)),0,IF(AND(PRINCIPAL!$H$107&lt;&gt;"",L383=PRINCIPAL!$J$107),VLOOKUP($AC$360,'Banco de Dados'!$B$4:$J$50,8,FALSE)*PRINCIPAL!$H$107*(1-(PRINCIPAL!$K$107/100)),IF(AND(PRINCIPAL!$H$107&lt;&gt;"",L383=PRINCIPAL!$L$107),VLOOKUP($AC$360,'Banco de Dados'!$B$4:$J$50,8,FALSE)*PRINCIPAL!$H$107*(1-(PRINCIPAL!$M$107/100)),IF(AND(PRINCIPAL!$H$107&lt;&gt;"",L383=PRINCIPAL!$N$107),VLOOKUP($AC$360,'Banco de Dados'!$B$4:$J$50,8,FALSE)*PRINCIPAL!$H$107*(1-(PRINCIPAL!$O$107/100)),IF(PRINCIPAL!$H$107&lt;&gt;"",VLOOKUP($AC$360,'Banco de Dados'!$B$4:$J$50,8,FALSE)*PRINCIPAL!$H$107,IF(OR(L383=PRINCIPAL!$I$107,L383=PRINCIPAL!$I$107+PRINCIPAL!$I$107,L383=PRINCIPAL!$I$107+PRINCIPAL!$I$107+PRINCIPAL!$I$107),0,IF(L383=PRINCIPAL!$J$107,VLOOKUP($AC$360,'Banco de Dados'!$B$4:$J$50,6,FALSE)*(1-(PRINCIPAL!$K$107/100)),IF(L383=PRINCIPAL!$L$107,VLOOKUP($AC$360,'Banco de Dados'!$B$4:$J$50,6,FALSE)*(1-(PRINCIPAL!$M$107/100)),IF(L383=PRINCIPAL!$N$107,VLOOKUP($AC$360,'Banco de Dados'!$B$4:$J$50,6,FALSE)*(1-(PRINCIPAL!$O$107/100)),VLOOKUP($AC$360,'Banco de Dados'!$B$4:$J$50,6,FALSE)))))))))),"")</f>
        <v/>
      </c>
      <c r="AC383" s="29" t="str">
        <f>IFERROR(AB383*(IFERROR(VLOOKUP($AC$360,'Banco de Dados'!$B$4:$J$50,4,FALSE),"ERRO")),"")</f>
        <v/>
      </c>
      <c r="AD383" s="29" t="str">
        <f t="shared" si="239"/>
        <v/>
      </c>
      <c r="AE383" s="103" t="str">
        <f>IFERROR(AD383*(C383*(PRINCIPAL!$G$107/100))*0.47*(44/12),"")</f>
        <v/>
      </c>
      <c r="AF383" s="111" t="str">
        <f t="shared" si="240"/>
        <v/>
      </c>
      <c r="AG383" s="30" t="str">
        <f>IFERROR(IF(AND(PRINCIPAL!$H$108&lt;&gt;"",OR(L383=PRINCIPAL!$I$108,L383=PRINCIPAL!$I$108+PRINCIPAL!$I$108,L383=PRINCIPAL!$I$108+PRINCIPAL!$I$108+PRINCIPAL!$I$108)),0,IF(AND(PRINCIPAL!$H$108&lt;&gt;"",L383=PRINCIPAL!$J$108),VLOOKUP($AH$360,'Banco de Dados'!$B$4:$J$50,8,FALSE)*PRINCIPAL!$H$108*(1-(PRINCIPAL!$K$108/100)),IF(AND(PRINCIPAL!$H$108&lt;&gt;"",L383=PRINCIPAL!$L$108),VLOOKUP($AH$360,'Banco de Dados'!$B$4:$J$50,8,FALSE)*PRINCIPAL!$H$108*(1-(PRINCIPAL!$M$108/100)),IF(AND(PRINCIPAL!$H$108&lt;&gt;"",L383=PRINCIPAL!$N$108),VLOOKUP($AH$360,'Banco de Dados'!$B$4:$J$50,8,FALSE)*PRINCIPAL!$H$108*(1-(PRINCIPAL!$O$108/100)),IF(PRINCIPAL!$H$108&lt;&gt;"",VLOOKUP($AH$360,'Banco de Dados'!$B$4:$J$50,8,FALSE)*PRINCIPAL!$H$108,IF(OR(L383=PRINCIPAL!$I$108,L383=PRINCIPAL!$I$108+PRINCIPAL!$I$108,L383=PRINCIPAL!$I$108+PRINCIPAL!$I$108+PRINCIPAL!$I$108),0,IF(L383=PRINCIPAL!$J$108,VLOOKUP($AH$360,'Banco de Dados'!$B$4:$J$50,6,FALSE)*(1-(PRINCIPAL!$K$108/100)),IF(L383=PRINCIPAL!$L$108,VLOOKUP($AH$360,'Banco de Dados'!$B$4:$J$50,6,FALSE)*(1-(PRINCIPAL!$M$108/100)),IF(L383=PRINCIPAL!$N$108,VLOOKUP($AH$360,'Banco de Dados'!$B$4:$J$50,6,FALSE)*(1-(PRINCIPAL!$O$108/100)),VLOOKUP($AH$360,'Banco de Dados'!$B$4:$J$50,6,FALSE)))))))))),"")</f>
        <v/>
      </c>
      <c r="AH383" s="29" t="str">
        <f>IFERROR(AG383*(IFERROR(VLOOKUP($AH$360,'Banco de Dados'!$B$4:$J$50,4,FALSE),"ERRO")),"")</f>
        <v/>
      </c>
      <c r="AI383" s="29" t="str">
        <f t="shared" si="241"/>
        <v/>
      </c>
      <c r="AJ383" s="103" t="str">
        <f>IFERROR(AI383*(C383*(PRINCIPAL!$G$108/100))*0.47*(44/12),"")</f>
        <v/>
      </c>
      <c r="AK383" s="111" t="str">
        <f t="shared" si="250"/>
        <v/>
      </c>
      <c r="AL383" s="30" t="str">
        <f>IFERROR(IF(AND(PRINCIPAL!$H$109&lt;&gt;"",OR(L383=PRINCIPAL!$I$109,L383=PRINCIPAL!$I$109+PRINCIPAL!$I$109,L383=PRINCIPAL!$I$109+PRINCIPAL!$I$109+PRINCIPAL!$I$109)),0,IF(AND(PRINCIPAL!$H$109&lt;&gt;"",L383=PRINCIPAL!$J$109),VLOOKUP($AM$360,'Banco de Dados'!$B$4:$J$50,8,FALSE)*PRINCIPAL!$H$109*(1-(PRINCIPAL!$K$109/100)),IF(AND(PRINCIPAL!$H$109&lt;&gt;"",L383=PRINCIPAL!$L$109),VLOOKUP($AM$360,'Banco de Dados'!$B$4:$J$50,8,FALSE)*PRINCIPAL!$H$109*(1-(PRINCIPAL!$M$109/100)),IF(AND(PRINCIPAL!$H$109&lt;&gt;"",L383=PRINCIPAL!$N$109),VLOOKUP($AM$360,'Banco de Dados'!$B$4:$J$50,8,FALSE)*PRINCIPAL!$H$109*(1-(PRINCIPAL!$O$109/100)),IF(PRINCIPAL!$H$109&lt;&gt;"",VLOOKUP($AM$360,'Banco de Dados'!$B$4:$J$50,8,FALSE)*PRINCIPAL!$H$109,IF(OR(L383=PRINCIPAL!$I$109,L383=PRINCIPAL!$I$109+PRINCIPAL!$I$109,L383=PRINCIPAL!$I$109+PRINCIPAL!$I$109+PRINCIPAL!$I$109),0,IF(L383=PRINCIPAL!$J$109,VLOOKUP($AM$360,'Banco de Dados'!$B$4:$J$50,6,FALSE)*(1-(PRINCIPAL!$K$109/100)),IF(L383=PRINCIPAL!$L$109,VLOOKUP($AM$360,'Banco de Dados'!$B$4:$J$50,6,FALSE)*(1-(PRINCIPAL!$M$109/100)),IF(L383=PRINCIPAL!$N$109,VLOOKUP($AM$360,'Banco de Dados'!$B$4:$J$50,6,FALSE)*(1-(PRINCIPAL!$O$109/100)),VLOOKUP($AM$360,'Banco de Dados'!$B$4:$J$50,6,FALSE)))))))))),"")</f>
        <v/>
      </c>
      <c r="AM383" s="29" t="str">
        <f>IFERROR(AL383*(IFERROR(VLOOKUP($AM$360,'Banco de Dados'!$B$4:$J$50,4,FALSE),"ERRO")),"")</f>
        <v/>
      </c>
      <c r="AN383" s="29" t="str">
        <f t="shared" si="242"/>
        <v/>
      </c>
      <c r="AO383" s="103" t="str">
        <f>IFERROR(AN383*(C383*(PRINCIPAL!$G$109/100))*0.47*(44/12),"")</f>
        <v/>
      </c>
      <c r="AP383" s="111" t="str">
        <f t="shared" si="243"/>
        <v/>
      </c>
      <c r="AQ383" s="30" t="str">
        <f>IFERROR(IF(AND(PRINCIPAL!$H$110&lt;&gt;"",OR(L383=PRINCIPAL!$I$110,L383=PRINCIPAL!$I$110+PRINCIPAL!$I$110,L383=PRINCIPAL!$I$110+PRINCIPAL!$I$110+PRINCIPAL!$I$110)),0,IF(AND(PRINCIPAL!$H$110&lt;&gt;"",L383=PRINCIPAL!$J$110),VLOOKUP($AR$360,'Banco de Dados'!$B$4:$J$50,8,FALSE)*PRINCIPAL!$H$110*(1-(PRINCIPAL!$K$110/100)),IF(AND(PRINCIPAL!$H$110&lt;&gt;"",L383=PRINCIPAL!$L$110),VLOOKUP($AR$360,'Banco de Dados'!$B$4:$J$50,8,FALSE)*PRINCIPAL!$H$110*(1-(PRINCIPAL!$M$110/100)),IF(AND(PRINCIPAL!$H$110&lt;&gt;"",L383=PRINCIPAL!$N$110),VLOOKUP($AR$360,'Banco de Dados'!$B$4:$J$50,8,FALSE)*PRINCIPAL!$H$110*(1-(PRINCIPAL!$O$110/100)),IF(PRINCIPAL!$H$110&lt;&gt;"",VLOOKUP($AR$360,'Banco de Dados'!$B$4:$J$50,8,FALSE)*PRINCIPAL!$H$110,IF(OR(L383=PRINCIPAL!$I$110,L383=PRINCIPAL!$I$110+PRINCIPAL!$I$110,L383=PRINCIPAL!$I$110+PRINCIPAL!$I$110+PRINCIPAL!$I$110),0,IF(L383=PRINCIPAL!$J$110,VLOOKUP($AR$360,'Banco de Dados'!$B$4:$J$50,6,FALSE)*(1-(PRINCIPAL!$K$110/100)),IF(L383=PRINCIPAL!$L$110,VLOOKUP($AR$360,'Banco de Dados'!$B$4:$J$50,6,FALSE)*(1-(PRINCIPAL!$M$110/100)),IF(L383=PRINCIPAL!$N$110,VLOOKUP($AR$360,'Banco de Dados'!$B$4:$J$50,6,FALSE)*(1-(PRINCIPAL!$O$110/100)),VLOOKUP($AR$360,'Banco de Dados'!$B$4:$J$50,6,FALSE)))))))))),"")</f>
        <v/>
      </c>
      <c r="AR383" s="29" t="str">
        <f>IFERROR(AQ383*(IFERROR(VLOOKUP($AR$360,'Banco de Dados'!$B$4:$J$50,4,FALSE),"ERRO")),"")</f>
        <v/>
      </c>
      <c r="AS383" s="29" t="str">
        <f t="shared" si="244"/>
        <v/>
      </c>
      <c r="AT383" s="103" t="str">
        <f>IFERROR(AS383*(C383*(PRINCIPAL!$G$110/100))*0.47*(44/12),"")</f>
        <v/>
      </c>
      <c r="AU383" s="111" t="str">
        <f t="shared" si="245"/>
        <v/>
      </c>
      <c r="AV383" s="30" t="str">
        <f>IFERROR(IF(AND(PRINCIPAL!$H$111&lt;&gt;"",OR(L383=PRINCIPAL!$I$111,L383=PRINCIPAL!$I$111+PRINCIPAL!$I$111,L383=PRINCIPAL!$I$111+PRINCIPAL!$I$111+PRINCIPAL!$I$111)),0,IF(AND(PRINCIPAL!$H$111&lt;&gt;"",L383=PRINCIPAL!$J$111),VLOOKUP($AW$360,'Banco de Dados'!$B$4:$J$50,8,FALSE)*PRINCIPAL!$H$111*(1-(PRINCIPAL!$K$111/100)),IF(AND(PRINCIPAL!$H$111&lt;&gt;"",L383=PRINCIPAL!$L$111),VLOOKUP($AW$360,'Banco de Dados'!$B$4:$J$50,8,FALSE)*PRINCIPAL!$H$111*(1-(PRINCIPAL!$M$111/100)),IF(AND(PRINCIPAL!$H$111&lt;&gt;"",L383=PRINCIPAL!$N$111),VLOOKUP($AW$360,'Banco de Dados'!$B$4:$J$50,8,FALSE)*PRINCIPAL!$H$111*(1-(PRINCIPAL!$O$111/100)),IF(PRINCIPAL!$H$111&lt;&gt;"",VLOOKUP($AW$360,'Banco de Dados'!$B$4:$J$50,8,FALSE)*PRINCIPAL!$H$111,IF(OR(L383=PRINCIPAL!$I$111,L383=PRINCIPAL!$I$111+PRINCIPAL!$I$111,L383=PRINCIPAL!$I$111+PRINCIPAL!$I$111+PRINCIPAL!$I$111),0,IF(L383=PRINCIPAL!$J$111,VLOOKUP($AW$360,'Banco de Dados'!$B$4:$J$50,6,FALSE)*(1-(PRINCIPAL!$K$111/100)),IF(L383=PRINCIPAL!$L$111,VLOOKUP($AW$360,'Banco de Dados'!$B$4:$J$50,6,FALSE)*(1-(PRINCIPAL!$M$111/100)),IF(L383=PRINCIPAL!$N$111,VLOOKUP($AW$360,'Banco de Dados'!$B$4:$J$50,6,FALSE)*(1-(PRINCIPAL!$O$111/100)),VLOOKUP($AW$360,'Banco de Dados'!$B$4:$J$50,6,FALSE)))))))))),"")</f>
        <v/>
      </c>
      <c r="AW383" s="29" t="str">
        <f>IFERROR(AV383*(IFERROR(VLOOKUP($AW$360,'Banco de Dados'!$B$4:$J$50,4,FALSE),"ERRO")),"")</f>
        <v/>
      </c>
      <c r="AX383" s="29" t="str">
        <f t="shared" si="246"/>
        <v/>
      </c>
      <c r="AY383" s="103" t="str">
        <f>IFERROR(AX383*(C383*(PRINCIPAL!$G$111/100))*0.47*(44/12),"")</f>
        <v/>
      </c>
      <c r="AZ383" s="111" t="str">
        <f t="shared" si="251"/>
        <v/>
      </c>
      <c r="BA383" s="30" t="str">
        <f>IFERROR(IF(AND(PRINCIPAL!$H$112&lt;&gt;"",OR(L383=PRINCIPAL!$I$112,L383=PRINCIPAL!$I$112+PRINCIPAL!$I$112,L383=PRINCIPAL!$I$112+PRINCIPAL!$I$112+PRINCIPAL!$I$112)),0,IF(AND(PRINCIPAL!$H$112&lt;&gt;"",L383=PRINCIPAL!$J$112),VLOOKUP($BB$360,'Banco de Dados'!$B$4:$J$50,8,FALSE)*PRINCIPAL!$H$112*(1-(PRINCIPAL!$K$112/100)),IF(AND(PRINCIPAL!$H$112&lt;&gt;"",L383=PRINCIPAL!$L$112),VLOOKUP($BB$360,'Banco de Dados'!$B$4:$J$50,8,FALSE)*PRINCIPAL!$H$112*(1-(PRINCIPAL!$M$112/100)),IF(AND(PRINCIPAL!$H$112&lt;&gt;"",L383=PRINCIPAL!$N$112),VLOOKUP($BB$360,'Banco de Dados'!$B$4:$J$50,8,FALSE)*PRINCIPAL!$H$112*(1-(PRINCIPAL!$O$112/100)),IF(PRINCIPAL!$H$112&lt;&gt;"",VLOOKUP($BB$360,'Banco de Dados'!$B$4:$J$50,8,FALSE)*PRINCIPAL!$H$112,IF(OR(L383=PRINCIPAL!$I$112,L383=PRINCIPAL!$I$112+PRINCIPAL!$I$112,L383=PRINCIPAL!$I$112+PRINCIPAL!$I$112+PRINCIPAL!$I$112),0,IF(L383=PRINCIPAL!$J$112,VLOOKUP($BB$360,'Banco de Dados'!$B$4:$J$50,6,FALSE)*(1-(PRINCIPAL!$K$112/100)),IF(L383=PRINCIPAL!$L$112,VLOOKUP($BB$360,'Banco de Dados'!$B$4:$J$50,6,FALSE)*(1-(PRINCIPAL!$M$112/100)),IF(L383=PRINCIPAL!$N$112,VLOOKUP($BB$360,'Banco de Dados'!$B$4:$J$50,6,FALSE)*(1-(PRINCIPAL!$O$112/100)),VLOOKUP($BB$360,'Banco de Dados'!$B$4:$J$50,6,FALSE)))))))))),"")</f>
        <v/>
      </c>
      <c r="BB383" s="29" t="str">
        <f>IFERROR(BA383*(IFERROR(VLOOKUP($BB$360,'Banco de Dados'!$B$4:$J$50,4,FALSE),"ERRO")),"")</f>
        <v/>
      </c>
      <c r="BC383" s="29" t="str">
        <f t="shared" si="252"/>
        <v/>
      </c>
      <c r="BD383" s="103" t="str">
        <f>IFERROR(BC383*(C383*(PRINCIPAL!$G$112/100))*0.47*(44/12),"")</f>
        <v/>
      </c>
      <c r="BE383" s="111" t="str">
        <f t="shared" si="231"/>
        <v/>
      </c>
      <c r="BF383" s="30" t="str">
        <f>IFERROR(IF(AND(PRINCIPAL!$H$113&lt;&gt;"",OR(L383=PRINCIPAL!$I$113,L383=PRINCIPAL!$I$113+PRINCIPAL!$I$113,L383=PRINCIPAL!$I$113+PRINCIPAL!$I$113+PRINCIPAL!$I$113)),0,IF(AND(PRINCIPAL!$H$113&lt;&gt;"",L383=PRINCIPAL!$J$113),VLOOKUP($BG$360,'Banco de Dados'!$B$4:$J$50,8,FALSE)*PRINCIPAL!$H$113*(1-(PRINCIPAL!$K$113/100)),IF(AND(PRINCIPAL!$H$113&lt;&gt;"",L383=PRINCIPAL!$L$113),VLOOKUP($BG$360,'Banco de Dados'!$B$4:$J$50,8,FALSE)*PRINCIPAL!$H$113*(1-(PRINCIPAL!$M$113/100)),IF(AND(PRINCIPAL!$H$113&lt;&gt;"",L383=PRINCIPAL!$N$113),VLOOKUP($BG$360,'Banco de Dados'!$B$4:$J$50,8,FALSE)*PRINCIPAL!$H$113*(1-(PRINCIPAL!$O$113/100)),IF(PRINCIPAL!$H$113&lt;&gt;"",VLOOKUP($BG$360,'Banco de Dados'!$B$4:$J$50,8,FALSE)*PRINCIPAL!$H$113,IF(OR(L383=PRINCIPAL!$I$113,L383=PRINCIPAL!$I$113+PRINCIPAL!$I$113,L383=PRINCIPAL!$I$113+PRINCIPAL!$I$113+PRINCIPAL!$I$113),0,IF(L383=PRINCIPAL!$J$113,VLOOKUP($BG$360,'Banco de Dados'!$B$4:$J$50,6,FALSE)*(1-(PRINCIPAL!$K$113/100)),IF(L383=PRINCIPAL!$L$113,VLOOKUP($BG$360,'Banco de Dados'!$B$4:$J$50,6,FALSE)*(1-(PRINCIPAL!$M$113/100)),IF(L383=PRINCIPAL!$N$113,VLOOKUP($BG$360,'Banco de Dados'!$B$4:$J$50,6,FALSE)*(1-(PRINCIPAL!$O$113/100)),VLOOKUP($BG$360,'Banco de Dados'!$B$4:$J$50,6,FALSE)))))))))),"")</f>
        <v/>
      </c>
      <c r="BG383" s="29" t="str">
        <f>IFERROR(BF383*(IFERROR(VLOOKUP($BG$360,'Banco de Dados'!$B$4:$J$50,4,FALSE),"ERRO")),"")</f>
        <v/>
      </c>
      <c r="BH383" s="29" t="str">
        <f t="shared" si="247"/>
        <v/>
      </c>
      <c r="BI383" s="103" t="str">
        <f>IFERROR(BH383*(C383*(PRINCIPAL!$G$113/100))*0.47*(44/12),"")</f>
        <v/>
      </c>
      <c r="BJ383" s="102" t="str">
        <f t="shared" si="232"/>
        <v/>
      </c>
    </row>
    <row r="384" spans="2:62" ht="12.75" customHeight="1" x14ac:dyDescent="0.3">
      <c r="B384" s="326">
        <f t="shared" si="233"/>
        <v>2042</v>
      </c>
      <c r="C384" s="340"/>
      <c r="D384" s="1"/>
      <c r="E384" s="116">
        <v>22</v>
      </c>
      <c r="F384" s="24" t="str">
        <f>IFERROR(VLOOKUP($G$360,'Banco de Dados'!$B$4:$J$50,6,FALSE),"")</f>
        <v/>
      </c>
      <c r="G384" s="25" t="str">
        <f>IFERROR(F384*(IFERROR(VLOOKUP($G$360,'Banco de Dados'!$B$4:$J$50,4,FALSE),"ERRO")),"")</f>
        <v/>
      </c>
      <c r="H384" s="25" t="str">
        <f t="shared" si="234"/>
        <v/>
      </c>
      <c r="I384" s="103" t="str">
        <f t="shared" si="235"/>
        <v/>
      </c>
      <c r="J384" s="117" t="str">
        <f t="shared" si="236"/>
        <v/>
      </c>
      <c r="K384" s="1"/>
      <c r="L384" s="91">
        <v>22</v>
      </c>
      <c r="M384" s="24" t="str">
        <f>IFERROR(IF(AND(PRINCIPAL!$H$104&lt;&gt;"",OR(L384=PRINCIPAL!$I$104,L384=PRINCIPAL!$I$104+PRINCIPAL!$I$104,L384=PRINCIPAL!$I$104+PRINCIPAL!$I$104+PRINCIPAL!$I$104)),0,IF(AND(PRINCIPAL!$H$104&lt;&gt;"",L384=PRINCIPAL!$J$104),VLOOKUP($N$360,'Banco de Dados'!$B$4:$J$50,8,FALSE)*PRINCIPAL!$H$104*(1-(PRINCIPAL!$K$104/100)),IF(AND(PRINCIPAL!$H$104&lt;&gt;"",L384=PRINCIPAL!$L$104),VLOOKUP($N$360,'Banco de Dados'!$B$4:$J$50,8,FALSE)*PRINCIPAL!$H$104*(1-(PRINCIPAL!$M$104/100)),IF(AND(PRINCIPAL!$H$104&lt;&gt;"",L384=PRINCIPAL!$N$104),VLOOKUP($N$360,'Banco de Dados'!$B$4:$J$50,8,FALSE)*PRINCIPAL!$H$104*(1-(PRINCIPAL!$O$104/100)),IF(PRINCIPAL!$H$104&lt;&gt;"",VLOOKUP($N$360,'Banco de Dados'!$B$4:$J$50,8,FALSE)*PRINCIPAL!$H$104,IF(OR(L384=PRINCIPAL!$I$104,L384=PRINCIPAL!$I$104+PRINCIPAL!$I$104,L384=PRINCIPAL!$I$104+PRINCIPAL!$I$104+PRINCIPAL!$I$104),0,IF(L384=PRINCIPAL!$J$104,VLOOKUP($N$360,'Banco de Dados'!$B$4:$J$50,6,FALSE)*(1-(PRINCIPAL!$K$104/100)),IF(L384=PRINCIPAL!$L$104,VLOOKUP($N$360,'Banco de Dados'!$B$4:$J$50,6,FALSE)*(1-(PRINCIPAL!$M$104/100)),IF(L384=PRINCIPAL!$N$104,VLOOKUP($N$360,'Banco de Dados'!$B$4:$J$50,6,FALSE)*(1-(PRINCIPAL!$O$104/100)),VLOOKUP($N$360,'Banco de Dados'!$B$4:$J$50,6,FALSE)))))))))),"")</f>
        <v/>
      </c>
      <c r="N384" s="25" t="str">
        <f>IFERROR(M384*(IFERROR(VLOOKUP($N$360,'Banco de Dados'!$B$4:$J$50,4,FALSE),"ERRO")),"")</f>
        <v/>
      </c>
      <c r="O384" s="25" t="str">
        <f t="shared" si="255"/>
        <v/>
      </c>
      <c r="P384" s="103" t="str">
        <f>IFERROR(O384*(C384*(PRINCIPAL!$G$104/100))*0.47*(44/12),"")</f>
        <v/>
      </c>
      <c r="Q384" s="107" t="str">
        <f t="shared" si="256"/>
        <v/>
      </c>
      <c r="R384" s="29" t="str">
        <f>IFERROR(IF(AND(PRINCIPAL!$H$105&lt;&gt;"",OR(L384=PRINCIPAL!$I$105,L384=PRINCIPAL!$I$105+PRINCIPAL!$I$105,L384=PRINCIPAL!$I$105+PRINCIPAL!$I$105+PRINCIPAL!$I$105)),0,IF(AND(PRINCIPAL!$H$105&lt;&gt;"",L384=PRINCIPAL!$J$105),VLOOKUP($S$360,'Banco de Dados'!$B$4:$J$50,8,FALSE)*PRINCIPAL!$H$105*(1-(PRINCIPAL!$K$105/100)),IF(AND(PRINCIPAL!$H$105&lt;&gt;"",L384=PRINCIPAL!$L$105),VLOOKUP($S$360,'Banco de Dados'!$B$4:$J$50,8,FALSE)*PRINCIPAL!$H$105*(1-(PRINCIPAL!$M$105/100)),IF(AND(PRINCIPAL!$H$105&lt;&gt;"",L384=PRINCIPAL!$N$105),VLOOKUP($S$360,'Banco de Dados'!$B$4:$J$50,8,FALSE)*PRINCIPAL!$H$105*(1-(PRINCIPAL!$O$105/100)),IF(PRINCIPAL!$H$105&lt;&gt;"",VLOOKUP($S$360,'Banco de Dados'!$B$4:$J$50,8,FALSE)*PRINCIPAL!$H$105,IF(OR(L384=PRINCIPAL!$I$105,L384=PRINCIPAL!$I$105+PRINCIPAL!$I$105,L384=PRINCIPAL!$I$105+PRINCIPAL!$I$105+PRINCIPAL!$I$105),0,IF(L384=PRINCIPAL!$J$105,VLOOKUP($S$360,'Banco de Dados'!$B$4:$J$50,6,FALSE)*(1-(PRINCIPAL!$K$105/100)),IF(L384=PRINCIPAL!$L$105,VLOOKUP($S$360,'Banco de Dados'!$B$4:$J$50,6,FALSE)*(1-(PRINCIPAL!$M$105/100)),IF(L384=PRINCIPAL!$N$105,VLOOKUP($S$360,'Banco de Dados'!$B$4:$J$50,6,FALSE)*(1-(PRINCIPAL!$O$105/100)),VLOOKUP($S$360,'Banco de Dados'!$B$4:$J$50,6,FALSE)))))))))),"")</f>
        <v/>
      </c>
      <c r="S384" s="29" t="str">
        <f>IFERROR(R384*(IFERROR(VLOOKUP($S$360,'Banco de Dados'!$B$4:$J$50,4,FALSE),"ERRO")),"")</f>
        <v/>
      </c>
      <c r="T384" s="29" t="str">
        <f t="shared" si="254"/>
        <v/>
      </c>
      <c r="U384" s="103" t="str">
        <f>IFERROR(T384*(C384*(PRINCIPAL!$G$105/100))*0.47*(44/12),"")</f>
        <v/>
      </c>
      <c r="V384" s="103" t="str">
        <f t="shared" si="230"/>
        <v/>
      </c>
      <c r="W384" s="30" t="str">
        <f>IFERROR(IF(AND(PRINCIPAL!$H$106&lt;&gt;"",OR(L384=PRINCIPAL!$I$106,L384=PRINCIPAL!$I$106+PRINCIPAL!$I$106,L384=PRINCIPAL!$I$106+PRINCIPAL!$I$106+PRINCIPAL!$I$106)),0,IF(AND(PRINCIPAL!$H$106&lt;&gt;"",L384=PRINCIPAL!$J$106),VLOOKUP($X$360,'Banco de Dados'!$B$4:$J$50,8,FALSE)*PRINCIPAL!$H$106*(1-(PRINCIPAL!$K$106/100)),IF(AND(PRINCIPAL!$H$106&lt;&gt;"",L384=PRINCIPAL!$L$106),VLOOKUP($X$360,'Banco de Dados'!$B$4:$J$50,8,FALSE)*PRINCIPAL!$H$106*(1-(PRINCIPAL!$M$106/100)),IF(AND(PRINCIPAL!$H$106&lt;&gt;"",L384=PRINCIPAL!$N$106),VLOOKUP($X$360,'Banco de Dados'!$B$4:$J$50,8,FALSE)*PRINCIPAL!$H$106*(1-(PRINCIPAL!$O$106/100)),IF(PRINCIPAL!$H$106&lt;&gt;"",VLOOKUP($X$360,'Banco de Dados'!$B$4:$J$50,8,FALSE)*PRINCIPAL!$H$106,IF(OR(L384=PRINCIPAL!$I$106,L384=PRINCIPAL!$I$106+PRINCIPAL!$I$106,L384=PRINCIPAL!$I$106+PRINCIPAL!$I$106+PRINCIPAL!$I$106),0,IF(L384=PRINCIPAL!$J$106,VLOOKUP($X$360,'Banco de Dados'!$B$4:$J$50,6,FALSE)*(1-(PRINCIPAL!$K$106/100)),IF(L384=PRINCIPAL!$L$106,VLOOKUP($X$360,'Banco de Dados'!$B$4:$J$50,6,FALSE)*(1-(PRINCIPAL!$M$106/100)),IF(L384=PRINCIPAL!$N$106,VLOOKUP($X$360,'Banco de Dados'!$B$4:$J$50,6,FALSE)*(1-(PRINCIPAL!$O$106/100)),VLOOKUP($X$360,'Banco de Dados'!$B$4:$J$50,6,FALSE)))))))))),"")</f>
        <v/>
      </c>
      <c r="X384" s="29" t="str">
        <f>IFERROR(W384*(IFERROR(VLOOKUP($X$360,'Banco de Dados'!$B$4:$J$50,4,FALSE),"ERRO")),"")</f>
        <v/>
      </c>
      <c r="Y384" s="29" t="str">
        <f t="shared" si="248"/>
        <v/>
      </c>
      <c r="Z384" s="103" t="str">
        <f>IFERROR(Y384*(C384*(PRINCIPAL!$G$106/100))*0.47*(44/12),"")</f>
        <v/>
      </c>
      <c r="AA384" s="111" t="str">
        <f t="shared" si="249"/>
        <v/>
      </c>
      <c r="AB384" s="30" t="str">
        <f>IFERROR(IF(AND(PRINCIPAL!$H$107&lt;&gt;"",OR(L384=PRINCIPAL!$I$107,L384=PRINCIPAL!$I$107+PRINCIPAL!$I$107,L384=PRINCIPAL!$I$107+PRINCIPAL!$I$107+PRINCIPAL!$I$107)),0,IF(AND(PRINCIPAL!$H$107&lt;&gt;"",L384=PRINCIPAL!$J$107),VLOOKUP($AC$360,'Banco de Dados'!$B$4:$J$50,8,FALSE)*PRINCIPAL!$H$107*(1-(PRINCIPAL!$K$107/100)),IF(AND(PRINCIPAL!$H$107&lt;&gt;"",L384=PRINCIPAL!$L$107),VLOOKUP($AC$360,'Banco de Dados'!$B$4:$J$50,8,FALSE)*PRINCIPAL!$H$107*(1-(PRINCIPAL!$M$107/100)),IF(AND(PRINCIPAL!$H$107&lt;&gt;"",L384=PRINCIPAL!$N$107),VLOOKUP($AC$360,'Banco de Dados'!$B$4:$J$50,8,FALSE)*PRINCIPAL!$H$107*(1-(PRINCIPAL!$O$107/100)),IF(PRINCIPAL!$H$107&lt;&gt;"",VLOOKUP($AC$360,'Banco de Dados'!$B$4:$J$50,8,FALSE)*PRINCIPAL!$H$107,IF(OR(L384=PRINCIPAL!$I$107,L384=PRINCIPAL!$I$107+PRINCIPAL!$I$107,L384=PRINCIPAL!$I$107+PRINCIPAL!$I$107+PRINCIPAL!$I$107),0,IF(L384=PRINCIPAL!$J$107,VLOOKUP($AC$360,'Banco de Dados'!$B$4:$J$50,6,FALSE)*(1-(PRINCIPAL!$K$107/100)),IF(L384=PRINCIPAL!$L$107,VLOOKUP($AC$360,'Banco de Dados'!$B$4:$J$50,6,FALSE)*(1-(PRINCIPAL!$M$107/100)),IF(L384=PRINCIPAL!$N$107,VLOOKUP($AC$360,'Banco de Dados'!$B$4:$J$50,6,FALSE)*(1-(PRINCIPAL!$O$107/100)),VLOOKUP($AC$360,'Banco de Dados'!$B$4:$J$50,6,FALSE)))))))))),"")</f>
        <v/>
      </c>
      <c r="AC384" s="29" t="str">
        <f>IFERROR(AB384*(IFERROR(VLOOKUP($AC$360,'Banco de Dados'!$B$4:$J$50,4,FALSE),"ERRO")),"")</f>
        <v/>
      </c>
      <c r="AD384" s="29" t="str">
        <f t="shared" si="239"/>
        <v/>
      </c>
      <c r="AE384" s="103" t="str">
        <f>IFERROR(AD384*(C384*(PRINCIPAL!$G$107/100))*0.47*(44/12),"")</f>
        <v/>
      </c>
      <c r="AF384" s="111" t="str">
        <f t="shared" si="240"/>
        <v/>
      </c>
      <c r="AG384" s="30" t="str">
        <f>IFERROR(IF(AND(PRINCIPAL!$H$108&lt;&gt;"",OR(L384=PRINCIPAL!$I$108,L384=PRINCIPAL!$I$108+PRINCIPAL!$I$108,L384=PRINCIPAL!$I$108+PRINCIPAL!$I$108+PRINCIPAL!$I$108)),0,IF(AND(PRINCIPAL!$H$108&lt;&gt;"",L384=PRINCIPAL!$J$108),VLOOKUP($AH$360,'Banco de Dados'!$B$4:$J$50,8,FALSE)*PRINCIPAL!$H$108*(1-(PRINCIPAL!$K$108/100)),IF(AND(PRINCIPAL!$H$108&lt;&gt;"",L384=PRINCIPAL!$L$108),VLOOKUP($AH$360,'Banco de Dados'!$B$4:$J$50,8,FALSE)*PRINCIPAL!$H$108*(1-(PRINCIPAL!$M$108/100)),IF(AND(PRINCIPAL!$H$108&lt;&gt;"",L384=PRINCIPAL!$N$108),VLOOKUP($AH$360,'Banco de Dados'!$B$4:$J$50,8,FALSE)*PRINCIPAL!$H$108*(1-(PRINCIPAL!$O$108/100)),IF(PRINCIPAL!$H$108&lt;&gt;"",VLOOKUP($AH$360,'Banco de Dados'!$B$4:$J$50,8,FALSE)*PRINCIPAL!$H$108,IF(OR(L384=PRINCIPAL!$I$108,L384=PRINCIPAL!$I$108+PRINCIPAL!$I$108,L384=PRINCIPAL!$I$108+PRINCIPAL!$I$108+PRINCIPAL!$I$108),0,IF(L384=PRINCIPAL!$J$108,VLOOKUP($AH$360,'Banco de Dados'!$B$4:$J$50,6,FALSE)*(1-(PRINCIPAL!$K$108/100)),IF(L384=PRINCIPAL!$L$108,VLOOKUP($AH$360,'Banco de Dados'!$B$4:$J$50,6,FALSE)*(1-(PRINCIPAL!$M$108/100)),IF(L384=PRINCIPAL!$N$108,VLOOKUP($AH$360,'Banco de Dados'!$B$4:$J$50,6,FALSE)*(1-(PRINCIPAL!$O$108/100)),VLOOKUP($AH$360,'Banco de Dados'!$B$4:$J$50,6,FALSE)))))))))),"")</f>
        <v/>
      </c>
      <c r="AH384" s="29" t="str">
        <f>IFERROR(AG384*(IFERROR(VLOOKUP($AH$360,'Banco de Dados'!$B$4:$J$50,4,FALSE),"ERRO")),"")</f>
        <v/>
      </c>
      <c r="AI384" s="29" t="str">
        <f t="shared" si="241"/>
        <v/>
      </c>
      <c r="AJ384" s="103" t="str">
        <f>IFERROR(AI384*(C384*(PRINCIPAL!$G$108/100))*0.47*(44/12),"")</f>
        <v/>
      </c>
      <c r="AK384" s="111" t="str">
        <f t="shared" si="250"/>
        <v/>
      </c>
      <c r="AL384" s="30" t="str">
        <f>IFERROR(IF(AND(PRINCIPAL!$H$109&lt;&gt;"",OR(L384=PRINCIPAL!$I$109,L384=PRINCIPAL!$I$109+PRINCIPAL!$I$109,L384=PRINCIPAL!$I$109+PRINCIPAL!$I$109+PRINCIPAL!$I$109)),0,IF(AND(PRINCIPAL!$H$109&lt;&gt;"",L384=PRINCIPAL!$J$109),VLOOKUP($AM$360,'Banco de Dados'!$B$4:$J$50,8,FALSE)*PRINCIPAL!$H$109*(1-(PRINCIPAL!$K$109/100)),IF(AND(PRINCIPAL!$H$109&lt;&gt;"",L384=PRINCIPAL!$L$109),VLOOKUP($AM$360,'Banco de Dados'!$B$4:$J$50,8,FALSE)*PRINCIPAL!$H$109*(1-(PRINCIPAL!$M$109/100)),IF(AND(PRINCIPAL!$H$109&lt;&gt;"",L384=PRINCIPAL!$N$109),VLOOKUP($AM$360,'Banco de Dados'!$B$4:$J$50,8,FALSE)*PRINCIPAL!$H$109*(1-(PRINCIPAL!$O$109/100)),IF(PRINCIPAL!$H$109&lt;&gt;"",VLOOKUP($AM$360,'Banco de Dados'!$B$4:$J$50,8,FALSE)*PRINCIPAL!$H$109,IF(OR(L384=PRINCIPAL!$I$109,L384=PRINCIPAL!$I$109+PRINCIPAL!$I$109,L384=PRINCIPAL!$I$109+PRINCIPAL!$I$109+PRINCIPAL!$I$109),0,IF(L384=PRINCIPAL!$J$109,VLOOKUP($AM$360,'Banco de Dados'!$B$4:$J$50,6,FALSE)*(1-(PRINCIPAL!$K$109/100)),IF(L384=PRINCIPAL!$L$109,VLOOKUP($AM$360,'Banco de Dados'!$B$4:$J$50,6,FALSE)*(1-(PRINCIPAL!$M$109/100)),IF(L384=PRINCIPAL!$N$109,VLOOKUP($AM$360,'Banco de Dados'!$B$4:$J$50,6,FALSE)*(1-(PRINCIPAL!$O$109/100)),VLOOKUP($AM$360,'Banco de Dados'!$B$4:$J$50,6,FALSE)))))))))),"")</f>
        <v/>
      </c>
      <c r="AM384" s="29" t="str">
        <f>IFERROR(AL384*(IFERROR(VLOOKUP($AM$360,'Banco de Dados'!$B$4:$J$50,4,FALSE),"ERRO")),"")</f>
        <v/>
      </c>
      <c r="AN384" s="29" t="str">
        <f t="shared" si="242"/>
        <v/>
      </c>
      <c r="AO384" s="103" t="str">
        <f>IFERROR(AN384*(C384*(PRINCIPAL!$G$109/100))*0.47*(44/12),"")</f>
        <v/>
      </c>
      <c r="AP384" s="111" t="str">
        <f t="shared" si="243"/>
        <v/>
      </c>
      <c r="AQ384" s="30" t="str">
        <f>IFERROR(IF(AND(PRINCIPAL!$H$110&lt;&gt;"",OR(L384=PRINCIPAL!$I$110,L384=PRINCIPAL!$I$110+PRINCIPAL!$I$110,L384=PRINCIPAL!$I$110+PRINCIPAL!$I$110+PRINCIPAL!$I$110)),0,IF(AND(PRINCIPAL!$H$110&lt;&gt;"",L384=PRINCIPAL!$J$110),VLOOKUP($AR$360,'Banco de Dados'!$B$4:$J$50,8,FALSE)*PRINCIPAL!$H$110*(1-(PRINCIPAL!$K$110/100)),IF(AND(PRINCIPAL!$H$110&lt;&gt;"",L384=PRINCIPAL!$L$110),VLOOKUP($AR$360,'Banco de Dados'!$B$4:$J$50,8,FALSE)*PRINCIPAL!$H$110*(1-(PRINCIPAL!$M$110/100)),IF(AND(PRINCIPAL!$H$110&lt;&gt;"",L384=PRINCIPAL!$N$110),VLOOKUP($AR$360,'Banco de Dados'!$B$4:$J$50,8,FALSE)*PRINCIPAL!$H$110*(1-(PRINCIPAL!$O$110/100)),IF(PRINCIPAL!$H$110&lt;&gt;"",VLOOKUP($AR$360,'Banco de Dados'!$B$4:$J$50,8,FALSE)*PRINCIPAL!$H$110,IF(OR(L384=PRINCIPAL!$I$110,L384=PRINCIPAL!$I$110+PRINCIPAL!$I$110,L384=PRINCIPAL!$I$110+PRINCIPAL!$I$110+PRINCIPAL!$I$110),0,IF(L384=PRINCIPAL!$J$110,VLOOKUP($AR$360,'Banco de Dados'!$B$4:$J$50,6,FALSE)*(1-(PRINCIPAL!$K$110/100)),IF(L384=PRINCIPAL!$L$110,VLOOKUP($AR$360,'Banco de Dados'!$B$4:$J$50,6,FALSE)*(1-(PRINCIPAL!$M$110/100)),IF(L384=PRINCIPAL!$N$110,VLOOKUP($AR$360,'Banco de Dados'!$B$4:$J$50,6,FALSE)*(1-(PRINCIPAL!$O$110/100)),VLOOKUP($AR$360,'Banco de Dados'!$B$4:$J$50,6,FALSE)))))))))),"")</f>
        <v/>
      </c>
      <c r="AR384" s="29" t="str">
        <f>IFERROR(AQ384*(IFERROR(VLOOKUP($AR$360,'Banco de Dados'!$B$4:$J$50,4,FALSE),"ERRO")),"")</f>
        <v/>
      </c>
      <c r="AS384" s="29" t="str">
        <f t="shared" si="244"/>
        <v/>
      </c>
      <c r="AT384" s="103" t="str">
        <f>IFERROR(AS384*(C384*(PRINCIPAL!$G$110/100))*0.47*(44/12),"")</f>
        <v/>
      </c>
      <c r="AU384" s="111" t="str">
        <f t="shared" si="245"/>
        <v/>
      </c>
      <c r="AV384" s="30" t="str">
        <f>IFERROR(IF(AND(PRINCIPAL!$H$111&lt;&gt;"",OR(L384=PRINCIPAL!$I$111,L384=PRINCIPAL!$I$111+PRINCIPAL!$I$111,L384=PRINCIPAL!$I$111+PRINCIPAL!$I$111+PRINCIPAL!$I$111)),0,IF(AND(PRINCIPAL!$H$111&lt;&gt;"",L384=PRINCIPAL!$J$111),VLOOKUP($AW$360,'Banco de Dados'!$B$4:$J$50,8,FALSE)*PRINCIPAL!$H$111*(1-(PRINCIPAL!$K$111/100)),IF(AND(PRINCIPAL!$H$111&lt;&gt;"",L384=PRINCIPAL!$L$111),VLOOKUP($AW$360,'Banco de Dados'!$B$4:$J$50,8,FALSE)*PRINCIPAL!$H$111*(1-(PRINCIPAL!$M$111/100)),IF(AND(PRINCIPAL!$H$111&lt;&gt;"",L384=PRINCIPAL!$N$111),VLOOKUP($AW$360,'Banco de Dados'!$B$4:$J$50,8,FALSE)*PRINCIPAL!$H$111*(1-(PRINCIPAL!$O$111/100)),IF(PRINCIPAL!$H$111&lt;&gt;"",VLOOKUP($AW$360,'Banco de Dados'!$B$4:$J$50,8,FALSE)*PRINCIPAL!$H$111,IF(OR(L384=PRINCIPAL!$I$111,L384=PRINCIPAL!$I$111+PRINCIPAL!$I$111,L384=PRINCIPAL!$I$111+PRINCIPAL!$I$111+PRINCIPAL!$I$111),0,IF(L384=PRINCIPAL!$J$111,VLOOKUP($AW$360,'Banco de Dados'!$B$4:$J$50,6,FALSE)*(1-(PRINCIPAL!$K$111/100)),IF(L384=PRINCIPAL!$L$111,VLOOKUP($AW$360,'Banco de Dados'!$B$4:$J$50,6,FALSE)*(1-(PRINCIPAL!$M$111/100)),IF(L384=PRINCIPAL!$N$111,VLOOKUP($AW$360,'Banco de Dados'!$B$4:$J$50,6,FALSE)*(1-(PRINCIPAL!$O$111/100)),VLOOKUP($AW$360,'Banco de Dados'!$B$4:$J$50,6,FALSE)))))))))),"")</f>
        <v/>
      </c>
      <c r="AW384" s="29" t="str">
        <f>IFERROR(AV384*(IFERROR(VLOOKUP($AW$360,'Banco de Dados'!$B$4:$J$50,4,FALSE),"ERRO")),"")</f>
        <v/>
      </c>
      <c r="AX384" s="29" t="str">
        <f t="shared" si="246"/>
        <v/>
      </c>
      <c r="AY384" s="103" t="str">
        <f>IFERROR(AX384*(C384*(PRINCIPAL!$G$111/100))*0.47*(44/12),"")</f>
        <v/>
      </c>
      <c r="AZ384" s="111" t="str">
        <f t="shared" si="251"/>
        <v/>
      </c>
      <c r="BA384" s="30" t="str">
        <f>IFERROR(IF(AND(PRINCIPAL!$H$112&lt;&gt;"",OR(L384=PRINCIPAL!$I$112,L384=PRINCIPAL!$I$112+PRINCIPAL!$I$112,L384=PRINCIPAL!$I$112+PRINCIPAL!$I$112+PRINCIPAL!$I$112)),0,IF(AND(PRINCIPAL!$H$112&lt;&gt;"",L384=PRINCIPAL!$J$112),VLOOKUP($BB$360,'Banco de Dados'!$B$4:$J$50,8,FALSE)*PRINCIPAL!$H$112*(1-(PRINCIPAL!$K$112/100)),IF(AND(PRINCIPAL!$H$112&lt;&gt;"",L384=PRINCIPAL!$L$112),VLOOKUP($BB$360,'Banco de Dados'!$B$4:$J$50,8,FALSE)*PRINCIPAL!$H$112*(1-(PRINCIPAL!$M$112/100)),IF(AND(PRINCIPAL!$H$112&lt;&gt;"",L384=PRINCIPAL!$N$112),VLOOKUP($BB$360,'Banco de Dados'!$B$4:$J$50,8,FALSE)*PRINCIPAL!$H$112*(1-(PRINCIPAL!$O$112/100)),IF(PRINCIPAL!$H$112&lt;&gt;"",VLOOKUP($BB$360,'Banco de Dados'!$B$4:$J$50,8,FALSE)*PRINCIPAL!$H$112,IF(OR(L384=PRINCIPAL!$I$112,L384=PRINCIPAL!$I$112+PRINCIPAL!$I$112,L384=PRINCIPAL!$I$112+PRINCIPAL!$I$112+PRINCIPAL!$I$112),0,IF(L384=PRINCIPAL!$J$112,VLOOKUP($BB$360,'Banco de Dados'!$B$4:$J$50,6,FALSE)*(1-(PRINCIPAL!$K$112/100)),IF(L384=PRINCIPAL!$L$112,VLOOKUP($BB$360,'Banco de Dados'!$B$4:$J$50,6,FALSE)*(1-(PRINCIPAL!$M$112/100)),IF(L384=PRINCIPAL!$N$112,VLOOKUP($BB$360,'Banco de Dados'!$B$4:$J$50,6,FALSE)*(1-(PRINCIPAL!$O$112/100)),VLOOKUP($BB$360,'Banco de Dados'!$B$4:$J$50,6,FALSE)))))))))),"")</f>
        <v/>
      </c>
      <c r="BB384" s="29" t="str">
        <f>IFERROR(BA384*(IFERROR(VLOOKUP($BB$360,'Banco de Dados'!$B$4:$J$50,4,FALSE),"ERRO")),"")</f>
        <v/>
      </c>
      <c r="BC384" s="29" t="str">
        <f t="shared" si="252"/>
        <v/>
      </c>
      <c r="BD384" s="103" t="str">
        <f>IFERROR(BC384*(C384*(PRINCIPAL!$G$112/100))*0.47*(44/12),"")</f>
        <v/>
      </c>
      <c r="BE384" s="111" t="str">
        <f t="shared" si="231"/>
        <v/>
      </c>
      <c r="BF384" s="30" t="str">
        <f>IFERROR(IF(AND(PRINCIPAL!$H$113&lt;&gt;"",OR(L384=PRINCIPAL!$I$113,L384=PRINCIPAL!$I$113+PRINCIPAL!$I$113,L384=PRINCIPAL!$I$113+PRINCIPAL!$I$113+PRINCIPAL!$I$113)),0,IF(AND(PRINCIPAL!$H$113&lt;&gt;"",L384=PRINCIPAL!$J$113),VLOOKUP($BG$360,'Banco de Dados'!$B$4:$J$50,8,FALSE)*PRINCIPAL!$H$113*(1-(PRINCIPAL!$K$113/100)),IF(AND(PRINCIPAL!$H$113&lt;&gt;"",L384=PRINCIPAL!$L$113),VLOOKUP($BG$360,'Banco de Dados'!$B$4:$J$50,8,FALSE)*PRINCIPAL!$H$113*(1-(PRINCIPAL!$M$113/100)),IF(AND(PRINCIPAL!$H$113&lt;&gt;"",L384=PRINCIPAL!$N$113),VLOOKUP($BG$360,'Banco de Dados'!$B$4:$J$50,8,FALSE)*PRINCIPAL!$H$113*(1-(PRINCIPAL!$O$113/100)),IF(PRINCIPAL!$H$113&lt;&gt;"",VLOOKUP($BG$360,'Banco de Dados'!$B$4:$J$50,8,FALSE)*PRINCIPAL!$H$113,IF(OR(L384=PRINCIPAL!$I$113,L384=PRINCIPAL!$I$113+PRINCIPAL!$I$113,L384=PRINCIPAL!$I$113+PRINCIPAL!$I$113+PRINCIPAL!$I$113),0,IF(L384=PRINCIPAL!$J$113,VLOOKUP($BG$360,'Banco de Dados'!$B$4:$J$50,6,FALSE)*(1-(PRINCIPAL!$K$113/100)),IF(L384=PRINCIPAL!$L$113,VLOOKUP($BG$360,'Banco de Dados'!$B$4:$J$50,6,FALSE)*(1-(PRINCIPAL!$M$113/100)),IF(L384=PRINCIPAL!$N$113,VLOOKUP($BG$360,'Banco de Dados'!$B$4:$J$50,6,FALSE)*(1-(PRINCIPAL!$O$113/100)),VLOOKUP($BG$360,'Banco de Dados'!$B$4:$J$50,6,FALSE)))))))))),"")</f>
        <v/>
      </c>
      <c r="BG384" s="29" t="str">
        <f>IFERROR(BF384*(IFERROR(VLOOKUP($BG$360,'Banco de Dados'!$B$4:$J$50,4,FALSE),"ERRO")),"")</f>
        <v/>
      </c>
      <c r="BH384" s="29" t="str">
        <f t="shared" si="247"/>
        <v/>
      </c>
      <c r="BI384" s="103" t="str">
        <f>IFERROR(BH384*(C384*(PRINCIPAL!$G$113/100))*0.47*(44/12),"")</f>
        <v/>
      </c>
      <c r="BJ384" s="102" t="str">
        <f t="shared" si="232"/>
        <v/>
      </c>
    </row>
    <row r="385" spans="2:62" ht="12.75" customHeight="1" x14ac:dyDescent="0.3">
      <c r="B385" s="326">
        <f t="shared" si="233"/>
        <v>2043</v>
      </c>
      <c r="C385" s="340"/>
      <c r="D385" s="1"/>
      <c r="E385" s="116">
        <v>23</v>
      </c>
      <c r="F385" s="24" t="str">
        <f>IFERROR(VLOOKUP($G$360,'Banco de Dados'!$B$4:$J$50,6,FALSE),"")</f>
        <v/>
      </c>
      <c r="G385" s="25" t="str">
        <f>IFERROR(F385*(IFERROR(VLOOKUP($G$360,'Banco de Dados'!$B$4:$J$50,4,FALSE),"ERRO")),"")</f>
        <v/>
      </c>
      <c r="H385" s="25" t="str">
        <f t="shared" si="234"/>
        <v/>
      </c>
      <c r="I385" s="103" t="str">
        <f t="shared" si="235"/>
        <v/>
      </c>
      <c r="J385" s="117" t="str">
        <f t="shared" si="236"/>
        <v/>
      </c>
      <c r="K385" s="1"/>
      <c r="L385" s="91">
        <v>23</v>
      </c>
      <c r="M385" s="24" t="str">
        <f>IFERROR(IF(AND(PRINCIPAL!$H$104&lt;&gt;"",OR(L385=PRINCIPAL!$I$104,L385=PRINCIPAL!$I$104+PRINCIPAL!$I$104,L385=PRINCIPAL!$I$104+PRINCIPAL!$I$104+PRINCIPAL!$I$104)),0,IF(AND(PRINCIPAL!$H$104&lt;&gt;"",L385=PRINCIPAL!$J$104),VLOOKUP($N$360,'Banco de Dados'!$B$4:$J$50,8,FALSE)*PRINCIPAL!$H$104*(1-(PRINCIPAL!$K$104/100)),IF(AND(PRINCIPAL!$H$104&lt;&gt;"",L385=PRINCIPAL!$L$104),VLOOKUP($N$360,'Banco de Dados'!$B$4:$J$50,8,FALSE)*PRINCIPAL!$H$104*(1-(PRINCIPAL!$M$104/100)),IF(AND(PRINCIPAL!$H$104&lt;&gt;"",L385=PRINCIPAL!$N$104),VLOOKUP($N$360,'Banco de Dados'!$B$4:$J$50,8,FALSE)*PRINCIPAL!$H$104*(1-(PRINCIPAL!$O$104/100)),IF(PRINCIPAL!$H$104&lt;&gt;"",VLOOKUP($N$360,'Banco de Dados'!$B$4:$J$50,8,FALSE)*PRINCIPAL!$H$104,IF(OR(L385=PRINCIPAL!$I$104,L385=PRINCIPAL!$I$104+PRINCIPAL!$I$104,L385=PRINCIPAL!$I$104+PRINCIPAL!$I$104+PRINCIPAL!$I$104),0,IF(L385=PRINCIPAL!$J$104,VLOOKUP($N$360,'Banco de Dados'!$B$4:$J$50,6,FALSE)*(1-(PRINCIPAL!$K$104/100)),IF(L385=PRINCIPAL!$L$104,VLOOKUP($N$360,'Banco de Dados'!$B$4:$J$50,6,FALSE)*(1-(PRINCIPAL!$M$104/100)),IF(L385=PRINCIPAL!$N$104,VLOOKUP($N$360,'Banco de Dados'!$B$4:$J$50,6,FALSE)*(1-(PRINCIPAL!$O$104/100)),VLOOKUP($N$360,'Banco de Dados'!$B$4:$J$50,6,FALSE)))))))))),"")</f>
        <v/>
      </c>
      <c r="N385" s="25" t="str">
        <f>IFERROR(M385*(IFERROR(VLOOKUP($N$360,'Banco de Dados'!$B$4:$J$50,4,FALSE),"ERRO")),"")</f>
        <v/>
      </c>
      <c r="O385" s="25" t="str">
        <f t="shared" si="255"/>
        <v/>
      </c>
      <c r="P385" s="103" t="str">
        <f>IFERROR(O385*(C385*(PRINCIPAL!$G$104/100))*0.47*(44/12),"")</f>
        <v/>
      </c>
      <c r="Q385" s="107" t="str">
        <f t="shared" si="256"/>
        <v/>
      </c>
      <c r="R385" s="29" t="str">
        <f>IFERROR(IF(AND(PRINCIPAL!$H$105&lt;&gt;"",OR(L385=PRINCIPAL!$I$105,L385=PRINCIPAL!$I$105+PRINCIPAL!$I$105,L385=PRINCIPAL!$I$105+PRINCIPAL!$I$105+PRINCIPAL!$I$105)),0,IF(AND(PRINCIPAL!$H$105&lt;&gt;"",L385=PRINCIPAL!$J$105),VLOOKUP($S$360,'Banco de Dados'!$B$4:$J$50,8,FALSE)*PRINCIPAL!$H$105*(1-(PRINCIPAL!$K$105/100)),IF(AND(PRINCIPAL!$H$105&lt;&gt;"",L385=PRINCIPAL!$L$105),VLOOKUP($S$360,'Banco de Dados'!$B$4:$J$50,8,FALSE)*PRINCIPAL!$H$105*(1-(PRINCIPAL!$M$105/100)),IF(AND(PRINCIPAL!$H$105&lt;&gt;"",L385=PRINCIPAL!$N$105),VLOOKUP($S$360,'Banco de Dados'!$B$4:$J$50,8,FALSE)*PRINCIPAL!$H$105*(1-(PRINCIPAL!$O$105/100)),IF(PRINCIPAL!$H$105&lt;&gt;"",VLOOKUP($S$360,'Banco de Dados'!$B$4:$J$50,8,FALSE)*PRINCIPAL!$H$105,IF(OR(L385=PRINCIPAL!$I$105,L385=PRINCIPAL!$I$105+PRINCIPAL!$I$105,L385=PRINCIPAL!$I$105+PRINCIPAL!$I$105+PRINCIPAL!$I$105),0,IF(L385=PRINCIPAL!$J$105,VLOOKUP($S$360,'Banco de Dados'!$B$4:$J$50,6,FALSE)*(1-(PRINCIPAL!$K$105/100)),IF(L385=PRINCIPAL!$L$105,VLOOKUP($S$360,'Banco de Dados'!$B$4:$J$50,6,FALSE)*(1-(PRINCIPAL!$M$105/100)),IF(L385=PRINCIPAL!$N$105,VLOOKUP($S$360,'Banco de Dados'!$B$4:$J$50,6,FALSE)*(1-(PRINCIPAL!$O$105/100)),VLOOKUP($S$360,'Banco de Dados'!$B$4:$J$50,6,FALSE)))))))))),"")</f>
        <v/>
      </c>
      <c r="S385" s="29" t="str">
        <f>IFERROR(R385*(IFERROR(VLOOKUP($S$360,'Banco de Dados'!$B$4:$J$50,4,FALSE),"ERRO")),"")</f>
        <v/>
      </c>
      <c r="T385" s="29" t="str">
        <f t="shared" si="254"/>
        <v/>
      </c>
      <c r="U385" s="103" t="str">
        <f>IFERROR(T385*(C385*(PRINCIPAL!$G$105/100))*0.47*(44/12),"")</f>
        <v/>
      </c>
      <c r="V385" s="103" t="str">
        <f t="shared" si="230"/>
        <v/>
      </c>
      <c r="W385" s="30" t="str">
        <f>IFERROR(IF(AND(PRINCIPAL!$H$106&lt;&gt;"",OR(L385=PRINCIPAL!$I$106,L385=PRINCIPAL!$I$106+PRINCIPAL!$I$106,L385=PRINCIPAL!$I$106+PRINCIPAL!$I$106+PRINCIPAL!$I$106)),0,IF(AND(PRINCIPAL!$H$106&lt;&gt;"",L385=PRINCIPAL!$J$106),VLOOKUP($X$360,'Banco de Dados'!$B$4:$J$50,8,FALSE)*PRINCIPAL!$H$106*(1-(PRINCIPAL!$K$106/100)),IF(AND(PRINCIPAL!$H$106&lt;&gt;"",L385=PRINCIPAL!$L$106),VLOOKUP($X$360,'Banco de Dados'!$B$4:$J$50,8,FALSE)*PRINCIPAL!$H$106*(1-(PRINCIPAL!$M$106/100)),IF(AND(PRINCIPAL!$H$106&lt;&gt;"",L385=PRINCIPAL!$N$106),VLOOKUP($X$360,'Banco de Dados'!$B$4:$J$50,8,FALSE)*PRINCIPAL!$H$106*(1-(PRINCIPAL!$O$106/100)),IF(PRINCIPAL!$H$106&lt;&gt;"",VLOOKUP($X$360,'Banco de Dados'!$B$4:$J$50,8,FALSE)*PRINCIPAL!$H$106,IF(OR(L385=PRINCIPAL!$I$106,L385=PRINCIPAL!$I$106+PRINCIPAL!$I$106,L385=PRINCIPAL!$I$106+PRINCIPAL!$I$106+PRINCIPAL!$I$106),0,IF(L385=PRINCIPAL!$J$106,VLOOKUP($X$360,'Banco de Dados'!$B$4:$J$50,6,FALSE)*(1-(PRINCIPAL!$K$106/100)),IF(L385=PRINCIPAL!$L$106,VLOOKUP($X$360,'Banco de Dados'!$B$4:$J$50,6,FALSE)*(1-(PRINCIPAL!$M$106/100)),IF(L385=PRINCIPAL!$N$106,VLOOKUP($X$360,'Banco de Dados'!$B$4:$J$50,6,FALSE)*(1-(PRINCIPAL!$O$106/100)),VLOOKUP($X$360,'Banco de Dados'!$B$4:$J$50,6,FALSE)))))))))),"")</f>
        <v/>
      </c>
      <c r="X385" s="29" t="str">
        <f>IFERROR(W385*(IFERROR(VLOOKUP($X$360,'Banco de Dados'!$B$4:$J$50,4,FALSE),"ERRO")),"")</f>
        <v/>
      </c>
      <c r="Y385" s="29" t="str">
        <f t="shared" si="248"/>
        <v/>
      </c>
      <c r="Z385" s="103" t="str">
        <f>IFERROR(Y385*(C385*(PRINCIPAL!$G$106/100))*0.47*(44/12),"")</f>
        <v/>
      </c>
      <c r="AA385" s="111" t="str">
        <f t="shared" si="249"/>
        <v/>
      </c>
      <c r="AB385" s="30" t="str">
        <f>IFERROR(IF(AND(PRINCIPAL!$H$107&lt;&gt;"",OR(L385=PRINCIPAL!$I$107,L385=PRINCIPAL!$I$107+PRINCIPAL!$I$107,L385=PRINCIPAL!$I$107+PRINCIPAL!$I$107+PRINCIPAL!$I$107)),0,IF(AND(PRINCIPAL!$H$107&lt;&gt;"",L385=PRINCIPAL!$J$107),VLOOKUP($AC$360,'Banco de Dados'!$B$4:$J$50,8,FALSE)*PRINCIPAL!$H$107*(1-(PRINCIPAL!$K$107/100)),IF(AND(PRINCIPAL!$H$107&lt;&gt;"",L385=PRINCIPAL!$L$107),VLOOKUP($AC$360,'Banco de Dados'!$B$4:$J$50,8,FALSE)*PRINCIPAL!$H$107*(1-(PRINCIPAL!$M$107/100)),IF(AND(PRINCIPAL!$H$107&lt;&gt;"",L385=PRINCIPAL!$N$107),VLOOKUP($AC$360,'Banco de Dados'!$B$4:$J$50,8,FALSE)*PRINCIPAL!$H$107*(1-(PRINCIPAL!$O$107/100)),IF(PRINCIPAL!$H$107&lt;&gt;"",VLOOKUP($AC$360,'Banco de Dados'!$B$4:$J$50,8,FALSE)*PRINCIPAL!$H$107,IF(OR(L385=PRINCIPAL!$I$107,L385=PRINCIPAL!$I$107+PRINCIPAL!$I$107,L385=PRINCIPAL!$I$107+PRINCIPAL!$I$107+PRINCIPAL!$I$107),0,IF(L385=PRINCIPAL!$J$107,VLOOKUP($AC$360,'Banco de Dados'!$B$4:$J$50,6,FALSE)*(1-(PRINCIPAL!$K$107/100)),IF(L385=PRINCIPAL!$L$107,VLOOKUP($AC$360,'Banco de Dados'!$B$4:$J$50,6,FALSE)*(1-(PRINCIPAL!$M$107/100)),IF(L385=PRINCIPAL!$N$107,VLOOKUP($AC$360,'Banco de Dados'!$B$4:$J$50,6,FALSE)*(1-(PRINCIPAL!$O$107/100)),VLOOKUP($AC$360,'Banco de Dados'!$B$4:$J$50,6,FALSE)))))))))),"")</f>
        <v/>
      </c>
      <c r="AC385" s="29" t="str">
        <f>IFERROR(AB385*(IFERROR(VLOOKUP($AC$360,'Banco de Dados'!$B$4:$J$50,4,FALSE),"ERRO")),"")</f>
        <v/>
      </c>
      <c r="AD385" s="29" t="str">
        <f t="shared" si="239"/>
        <v/>
      </c>
      <c r="AE385" s="103" t="str">
        <f>IFERROR(AD385*(C385*(PRINCIPAL!$G$107/100))*0.47*(44/12),"")</f>
        <v/>
      </c>
      <c r="AF385" s="111" t="str">
        <f t="shared" si="240"/>
        <v/>
      </c>
      <c r="AG385" s="30" t="str">
        <f>IFERROR(IF(AND(PRINCIPAL!$H$108&lt;&gt;"",OR(L385=PRINCIPAL!$I$108,L385=PRINCIPAL!$I$108+PRINCIPAL!$I$108,L385=PRINCIPAL!$I$108+PRINCIPAL!$I$108+PRINCIPAL!$I$108)),0,IF(AND(PRINCIPAL!$H$108&lt;&gt;"",L385=PRINCIPAL!$J$108),VLOOKUP($AH$360,'Banco de Dados'!$B$4:$J$50,8,FALSE)*PRINCIPAL!$H$108*(1-(PRINCIPAL!$K$108/100)),IF(AND(PRINCIPAL!$H$108&lt;&gt;"",L385=PRINCIPAL!$L$108),VLOOKUP($AH$360,'Banco de Dados'!$B$4:$J$50,8,FALSE)*PRINCIPAL!$H$108*(1-(PRINCIPAL!$M$108/100)),IF(AND(PRINCIPAL!$H$108&lt;&gt;"",L385=PRINCIPAL!$N$108),VLOOKUP($AH$360,'Banco de Dados'!$B$4:$J$50,8,FALSE)*PRINCIPAL!$H$108*(1-(PRINCIPAL!$O$108/100)),IF(PRINCIPAL!$H$108&lt;&gt;"",VLOOKUP($AH$360,'Banco de Dados'!$B$4:$J$50,8,FALSE)*PRINCIPAL!$H$108,IF(OR(L385=PRINCIPAL!$I$108,L385=PRINCIPAL!$I$108+PRINCIPAL!$I$108,L385=PRINCIPAL!$I$108+PRINCIPAL!$I$108+PRINCIPAL!$I$108),0,IF(L385=PRINCIPAL!$J$108,VLOOKUP($AH$360,'Banco de Dados'!$B$4:$J$50,6,FALSE)*(1-(PRINCIPAL!$K$108/100)),IF(L385=PRINCIPAL!$L$108,VLOOKUP($AH$360,'Banco de Dados'!$B$4:$J$50,6,FALSE)*(1-(PRINCIPAL!$M$108/100)),IF(L385=PRINCIPAL!$N$108,VLOOKUP($AH$360,'Banco de Dados'!$B$4:$J$50,6,FALSE)*(1-(PRINCIPAL!$O$108/100)),VLOOKUP($AH$360,'Banco de Dados'!$B$4:$J$50,6,FALSE)))))))))),"")</f>
        <v/>
      </c>
      <c r="AH385" s="29" t="str">
        <f>IFERROR(AG385*(IFERROR(VLOOKUP($AH$360,'Banco de Dados'!$B$4:$J$50,4,FALSE),"ERRO")),"")</f>
        <v/>
      </c>
      <c r="AI385" s="29" t="str">
        <f t="shared" si="241"/>
        <v/>
      </c>
      <c r="AJ385" s="103" t="str">
        <f>IFERROR(AI385*(C385*(PRINCIPAL!$G$108/100))*0.47*(44/12),"")</f>
        <v/>
      </c>
      <c r="AK385" s="111" t="str">
        <f t="shared" si="250"/>
        <v/>
      </c>
      <c r="AL385" s="30" t="str">
        <f>IFERROR(IF(AND(PRINCIPAL!$H$109&lt;&gt;"",OR(L385=PRINCIPAL!$I$109,L385=PRINCIPAL!$I$109+PRINCIPAL!$I$109,L385=PRINCIPAL!$I$109+PRINCIPAL!$I$109+PRINCIPAL!$I$109)),0,IF(AND(PRINCIPAL!$H$109&lt;&gt;"",L385=PRINCIPAL!$J$109),VLOOKUP($AM$360,'Banco de Dados'!$B$4:$J$50,8,FALSE)*PRINCIPAL!$H$109*(1-(PRINCIPAL!$K$109/100)),IF(AND(PRINCIPAL!$H$109&lt;&gt;"",L385=PRINCIPAL!$L$109),VLOOKUP($AM$360,'Banco de Dados'!$B$4:$J$50,8,FALSE)*PRINCIPAL!$H$109*(1-(PRINCIPAL!$M$109/100)),IF(AND(PRINCIPAL!$H$109&lt;&gt;"",L385=PRINCIPAL!$N$109),VLOOKUP($AM$360,'Banco de Dados'!$B$4:$J$50,8,FALSE)*PRINCIPAL!$H$109*(1-(PRINCIPAL!$O$109/100)),IF(PRINCIPAL!$H$109&lt;&gt;"",VLOOKUP($AM$360,'Banco de Dados'!$B$4:$J$50,8,FALSE)*PRINCIPAL!$H$109,IF(OR(L385=PRINCIPAL!$I$109,L385=PRINCIPAL!$I$109+PRINCIPAL!$I$109,L385=PRINCIPAL!$I$109+PRINCIPAL!$I$109+PRINCIPAL!$I$109),0,IF(L385=PRINCIPAL!$J$109,VLOOKUP($AM$360,'Banco de Dados'!$B$4:$J$50,6,FALSE)*(1-(PRINCIPAL!$K$109/100)),IF(L385=PRINCIPAL!$L$109,VLOOKUP($AM$360,'Banco de Dados'!$B$4:$J$50,6,FALSE)*(1-(PRINCIPAL!$M$109/100)),IF(L385=PRINCIPAL!$N$109,VLOOKUP($AM$360,'Banco de Dados'!$B$4:$J$50,6,FALSE)*(1-(PRINCIPAL!$O$109/100)),VLOOKUP($AM$360,'Banco de Dados'!$B$4:$J$50,6,FALSE)))))))))),"")</f>
        <v/>
      </c>
      <c r="AM385" s="29" t="str">
        <f>IFERROR(AL385*(IFERROR(VLOOKUP($AM$360,'Banco de Dados'!$B$4:$J$50,4,FALSE),"ERRO")),"")</f>
        <v/>
      </c>
      <c r="AN385" s="29" t="str">
        <f t="shared" si="242"/>
        <v/>
      </c>
      <c r="AO385" s="103" t="str">
        <f>IFERROR(AN385*(C385*(PRINCIPAL!$G$109/100))*0.47*(44/12),"")</f>
        <v/>
      </c>
      <c r="AP385" s="111" t="str">
        <f t="shared" si="243"/>
        <v/>
      </c>
      <c r="AQ385" s="30" t="str">
        <f>IFERROR(IF(AND(PRINCIPAL!$H$110&lt;&gt;"",OR(L385=PRINCIPAL!$I$110,L385=PRINCIPAL!$I$110+PRINCIPAL!$I$110,L385=PRINCIPAL!$I$110+PRINCIPAL!$I$110+PRINCIPAL!$I$110)),0,IF(AND(PRINCIPAL!$H$110&lt;&gt;"",L385=PRINCIPAL!$J$110),VLOOKUP($AR$360,'Banco de Dados'!$B$4:$J$50,8,FALSE)*PRINCIPAL!$H$110*(1-(PRINCIPAL!$K$110/100)),IF(AND(PRINCIPAL!$H$110&lt;&gt;"",L385=PRINCIPAL!$L$110),VLOOKUP($AR$360,'Banco de Dados'!$B$4:$J$50,8,FALSE)*PRINCIPAL!$H$110*(1-(PRINCIPAL!$M$110/100)),IF(AND(PRINCIPAL!$H$110&lt;&gt;"",L385=PRINCIPAL!$N$110),VLOOKUP($AR$360,'Banco de Dados'!$B$4:$J$50,8,FALSE)*PRINCIPAL!$H$110*(1-(PRINCIPAL!$O$110/100)),IF(PRINCIPAL!$H$110&lt;&gt;"",VLOOKUP($AR$360,'Banco de Dados'!$B$4:$J$50,8,FALSE)*PRINCIPAL!$H$110,IF(OR(L385=PRINCIPAL!$I$110,L385=PRINCIPAL!$I$110+PRINCIPAL!$I$110,L385=PRINCIPAL!$I$110+PRINCIPAL!$I$110+PRINCIPAL!$I$110),0,IF(L385=PRINCIPAL!$J$110,VLOOKUP($AR$360,'Banco de Dados'!$B$4:$J$50,6,FALSE)*(1-(PRINCIPAL!$K$110/100)),IF(L385=PRINCIPAL!$L$110,VLOOKUP($AR$360,'Banco de Dados'!$B$4:$J$50,6,FALSE)*(1-(PRINCIPAL!$M$110/100)),IF(L385=PRINCIPAL!$N$110,VLOOKUP($AR$360,'Banco de Dados'!$B$4:$J$50,6,FALSE)*(1-(PRINCIPAL!$O$110/100)),VLOOKUP($AR$360,'Banco de Dados'!$B$4:$J$50,6,FALSE)))))))))),"")</f>
        <v/>
      </c>
      <c r="AR385" s="29" t="str">
        <f>IFERROR(AQ385*(IFERROR(VLOOKUP($AR$360,'Banco de Dados'!$B$4:$J$50,4,FALSE),"ERRO")),"")</f>
        <v/>
      </c>
      <c r="AS385" s="29" t="str">
        <f t="shared" si="244"/>
        <v/>
      </c>
      <c r="AT385" s="103" t="str">
        <f>IFERROR(AS385*(C385*(PRINCIPAL!$G$110/100))*0.47*(44/12),"")</f>
        <v/>
      </c>
      <c r="AU385" s="111" t="str">
        <f t="shared" si="245"/>
        <v/>
      </c>
      <c r="AV385" s="30" t="str">
        <f>IFERROR(IF(AND(PRINCIPAL!$H$111&lt;&gt;"",OR(L385=PRINCIPAL!$I$111,L385=PRINCIPAL!$I$111+PRINCIPAL!$I$111,L385=PRINCIPAL!$I$111+PRINCIPAL!$I$111+PRINCIPAL!$I$111)),0,IF(AND(PRINCIPAL!$H$111&lt;&gt;"",L385=PRINCIPAL!$J$111),VLOOKUP($AW$360,'Banco de Dados'!$B$4:$J$50,8,FALSE)*PRINCIPAL!$H$111*(1-(PRINCIPAL!$K$111/100)),IF(AND(PRINCIPAL!$H$111&lt;&gt;"",L385=PRINCIPAL!$L$111),VLOOKUP($AW$360,'Banco de Dados'!$B$4:$J$50,8,FALSE)*PRINCIPAL!$H$111*(1-(PRINCIPAL!$M$111/100)),IF(AND(PRINCIPAL!$H$111&lt;&gt;"",L385=PRINCIPAL!$N$111),VLOOKUP($AW$360,'Banco de Dados'!$B$4:$J$50,8,FALSE)*PRINCIPAL!$H$111*(1-(PRINCIPAL!$O$111/100)),IF(PRINCIPAL!$H$111&lt;&gt;"",VLOOKUP($AW$360,'Banco de Dados'!$B$4:$J$50,8,FALSE)*PRINCIPAL!$H$111,IF(OR(L385=PRINCIPAL!$I$111,L385=PRINCIPAL!$I$111+PRINCIPAL!$I$111,L385=PRINCIPAL!$I$111+PRINCIPAL!$I$111+PRINCIPAL!$I$111),0,IF(L385=PRINCIPAL!$J$111,VLOOKUP($AW$360,'Banco de Dados'!$B$4:$J$50,6,FALSE)*(1-(PRINCIPAL!$K$111/100)),IF(L385=PRINCIPAL!$L$111,VLOOKUP($AW$360,'Banco de Dados'!$B$4:$J$50,6,FALSE)*(1-(PRINCIPAL!$M$111/100)),IF(L385=PRINCIPAL!$N$111,VLOOKUP($AW$360,'Banco de Dados'!$B$4:$J$50,6,FALSE)*(1-(PRINCIPAL!$O$111/100)),VLOOKUP($AW$360,'Banco de Dados'!$B$4:$J$50,6,FALSE)))))))))),"")</f>
        <v/>
      </c>
      <c r="AW385" s="29" t="str">
        <f>IFERROR(AV385*(IFERROR(VLOOKUP($AW$360,'Banco de Dados'!$B$4:$J$50,4,FALSE),"ERRO")),"")</f>
        <v/>
      </c>
      <c r="AX385" s="29" t="str">
        <f t="shared" si="246"/>
        <v/>
      </c>
      <c r="AY385" s="103" t="str">
        <f>IFERROR(AX385*(C385*(PRINCIPAL!$G$111/100))*0.47*(44/12),"")</f>
        <v/>
      </c>
      <c r="AZ385" s="111" t="str">
        <f t="shared" si="251"/>
        <v/>
      </c>
      <c r="BA385" s="30" t="str">
        <f>IFERROR(IF(AND(PRINCIPAL!$H$112&lt;&gt;"",OR(L385=PRINCIPAL!$I$112,L385=PRINCIPAL!$I$112+PRINCIPAL!$I$112,L385=PRINCIPAL!$I$112+PRINCIPAL!$I$112+PRINCIPAL!$I$112)),0,IF(AND(PRINCIPAL!$H$112&lt;&gt;"",L385=PRINCIPAL!$J$112),VLOOKUP($BB$360,'Banco de Dados'!$B$4:$J$50,8,FALSE)*PRINCIPAL!$H$112*(1-(PRINCIPAL!$K$112/100)),IF(AND(PRINCIPAL!$H$112&lt;&gt;"",L385=PRINCIPAL!$L$112),VLOOKUP($BB$360,'Banco de Dados'!$B$4:$J$50,8,FALSE)*PRINCIPAL!$H$112*(1-(PRINCIPAL!$M$112/100)),IF(AND(PRINCIPAL!$H$112&lt;&gt;"",L385=PRINCIPAL!$N$112),VLOOKUP($BB$360,'Banco de Dados'!$B$4:$J$50,8,FALSE)*PRINCIPAL!$H$112*(1-(PRINCIPAL!$O$112/100)),IF(PRINCIPAL!$H$112&lt;&gt;"",VLOOKUP($BB$360,'Banco de Dados'!$B$4:$J$50,8,FALSE)*PRINCIPAL!$H$112,IF(OR(L385=PRINCIPAL!$I$112,L385=PRINCIPAL!$I$112+PRINCIPAL!$I$112,L385=PRINCIPAL!$I$112+PRINCIPAL!$I$112+PRINCIPAL!$I$112),0,IF(L385=PRINCIPAL!$J$112,VLOOKUP($BB$360,'Banco de Dados'!$B$4:$J$50,6,FALSE)*(1-(PRINCIPAL!$K$112/100)),IF(L385=PRINCIPAL!$L$112,VLOOKUP($BB$360,'Banco de Dados'!$B$4:$J$50,6,FALSE)*(1-(PRINCIPAL!$M$112/100)),IF(L385=PRINCIPAL!$N$112,VLOOKUP($BB$360,'Banco de Dados'!$B$4:$J$50,6,FALSE)*(1-(PRINCIPAL!$O$112/100)),VLOOKUP($BB$360,'Banco de Dados'!$B$4:$J$50,6,FALSE)))))))))),"")</f>
        <v/>
      </c>
      <c r="BB385" s="29" t="str">
        <f>IFERROR(BA385*(IFERROR(VLOOKUP($BB$360,'Banco de Dados'!$B$4:$J$50,4,FALSE),"ERRO")),"")</f>
        <v/>
      </c>
      <c r="BC385" s="29" t="str">
        <f t="shared" si="252"/>
        <v/>
      </c>
      <c r="BD385" s="103" t="str">
        <f>IFERROR(BC385*(C385*(PRINCIPAL!$G$112/100))*0.47*(44/12),"")</f>
        <v/>
      </c>
      <c r="BE385" s="111" t="str">
        <f t="shared" si="231"/>
        <v/>
      </c>
      <c r="BF385" s="30" t="str">
        <f>IFERROR(IF(AND(PRINCIPAL!$H$113&lt;&gt;"",OR(L385=PRINCIPAL!$I$113,L385=PRINCIPAL!$I$113+PRINCIPAL!$I$113,L385=PRINCIPAL!$I$113+PRINCIPAL!$I$113+PRINCIPAL!$I$113)),0,IF(AND(PRINCIPAL!$H$113&lt;&gt;"",L385=PRINCIPAL!$J$113),VLOOKUP($BG$360,'Banco de Dados'!$B$4:$J$50,8,FALSE)*PRINCIPAL!$H$113*(1-(PRINCIPAL!$K$113/100)),IF(AND(PRINCIPAL!$H$113&lt;&gt;"",L385=PRINCIPAL!$L$113),VLOOKUP($BG$360,'Banco de Dados'!$B$4:$J$50,8,FALSE)*PRINCIPAL!$H$113*(1-(PRINCIPAL!$M$113/100)),IF(AND(PRINCIPAL!$H$113&lt;&gt;"",L385=PRINCIPAL!$N$113),VLOOKUP($BG$360,'Banco de Dados'!$B$4:$J$50,8,FALSE)*PRINCIPAL!$H$113*(1-(PRINCIPAL!$O$113/100)),IF(PRINCIPAL!$H$113&lt;&gt;"",VLOOKUP($BG$360,'Banco de Dados'!$B$4:$J$50,8,FALSE)*PRINCIPAL!$H$113,IF(OR(L385=PRINCIPAL!$I$113,L385=PRINCIPAL!$I$113+PRINCIPAL!$I$113,L385=PRINCIPAL!$I$113+PRINCIPAL!$I$113+PRINCIPAL!$I$113),0,IF(L385=PRINCIPAL!$J$113,VLOOKUP($BG$360,'Banco de Dados'!$B$4:$J$50,6,FALSE)*(1-(PRINCIPAL!$K$113/100)),IF(L385=PRINCIPAL!$L$113,VLOOKUP($BG$360,'Banco de Dados'!$B$4:$J$50,6,FALSE)*(1-(PRINCIPAL!$M$113/100)),IF(L385=PRINCIPAL!$N$113,VLOOKUP($BG$360,'Banco de Dados'!$B$4:$J$50,6,FALSE)*(1-(PRINCIPAL!$O$113/100)),VLOOKUP($BG$360,'Banco de Dados'!$B$4:$J$50,6,FALSE)))))))))),"")</f>
        <v/>
      </c>
      <c r="BG385" s="29" t="str">
        <f>IFERROR(BF385*(IFERROR(VLOOKUP($BG$360,'Banco de Dados'!$B$4:$J$50,4,FALSE),"ERRO")),"")</f>
        <v/>
      </c>
      <c r="BH385" s="29" t="str">
        <f t="shared" si="247"/>
        <v/>
      </c>
      <c r="BI385" s="103" t="str">
        <f>IFERROR(BH385*(C385*(PRINCIPAL!$G$113/100))*0.47*(44/12),"")</f>
        <v/>
      </c>
      <c r="BJ385" s="102" t="str">
        <f t="shared" si="232"/>
        <v/>
      </c>
    </row>
    <row r="386" spans="2:62" ht="12.75" customHeight="1" x14ac:dyDescent="0.3">
      <c r="B386" s="326">
        <f t="shared" si="233"/>
        <v>2044</v>
      </c>
      <c r="C386" s="340"/>
      <c r="D386" s="1"/>
      <c r="E386" s="116">
        <v>24</v>
      </c>
      <c r="F386" s="24" t="str">
        <f>IFERROR(VLOOKUP($G$360,'Banco de Dados'!$B$4:$J$50,6,FALSE),"")</f>
        <v/>
      </c>
      <c r="G386" s="25" t="str">
        <f>IFERROR(F386*(IFERROR(VLOOKUP($G$360,'Banco de Dados'!$B$4:$J$50,4,FALSE),"ERRO")),"")</f>
        <v/>
      </c>
      <c r="H386" s="25" t="str">
        <f t="shared" si="234"/>
        <v/>
      </c>
      <c r="I386" s="103" t="str">
        <f t="shared" si="235"/>
        <v/>
      </c>
      <c r="J386" s="117" t="str">
        <f t="shared" si="236"/>
        <v/>
      </c>
      <c r="K386" s="1"/>
      <c r="L386" s="91">
        <v>24</v>
      </c>
      <c r="M386" s="24" t="str">
        <f>IFERROR(IF(AND(PRINCIPAL!$H$104&lt;&gt;"",OR(L386=PRINCIPAL!$I$104,L386=PRINCIPAL!$I$104+PRINCIPAL!$I$104,L386=PRINCIPAL!$I$104+PRINCIPAL!$I$104+PRINCIPAL!$I$104)),0,IF(AND(PRINCIPAL!$H$104&lt;&gt;"",L386=PRINCIPAL!$J$104),VLOOKUP($N$360,'Banco de Dados'!$B$4:$J$50,8,FALSE)*PRINCIPAL!$H$104*(1-(PRINCIPAL!$K$104/100)),IF(AND(PRINCIPAL!$H$104&lt;&gt;"",L386=PRINCIPAL!$L$104),VLOOKUP($N$360,'Banco de Dados'!$B$4:$J$50,8,FALSE)*PRINCIPAL!$H$104*(1-(PRINCIPAL!$M$104/100)),IF(AND(PRINCIPAL!$H$104&lt;&gt;"",L386=PRINCIPAL!$N$104),VLOOKUP($N$360,'Banco de Dados'!$B$4:$J$50,8,FALSE)*PRINCIPAL!$H$104*(1-(PRINCIPAL!$O$104/100)),IF(PRINCIPAL!$H$104&lt;&gt;"",VLOOKUP($N$360,'Banco de Dados'!$B$4:$J$50,8,FALSE)*PRINCIPAL!$H$104,IF(OR(L386=PRINCIPAL!$I$104,L386=PRINCIPAL!$I$104+PRINCIPAL!$I$104,L386=PRINCIPAL!$I$104+PRINCIPAL!$I$104+PRINCIPAL!$I$104),0,IF(L386=PRINCIPAL!$J$104,VLOOKUP($N$360,'Banco de Dados'!$B$4:$J$50,6,FALSE)*(1-(PRINCIPAL!$K$104/100)),IF(L386=PRINCIPAL!$L$104,VLOOKUP($N$360,'Banco de Dados'!$B$4:$J$50,6,FALSE)*(1-(PRINCIPAL!$M$104/100)),IF(L386=PRINCIPAL!$N$104,VLOOKUP($N$360,'Banco de Dados'!$B$4:$J$50,6,FALSE)*(1-(PRINCIPAL!$O$104/100)),VLOOKUP($N$360,'Banco de Dados'!$B$4:$J$50,6,FALSE)))))))))),"")</f>
        <v/>
      </c>
      <c r="N386" s="25" t="str">
        <f>IFERROR(M386*(IFERROR(VLOOKUP($N$360,'Banco de Dados'!$B$4:$J$50,4,FALSE),"ERRO")),"")</f>
        <v/>
      </c>
      <c r="O386" s="25" t="str">
        <f t="shared" si="255"/>
        <v/>
      </c>
      <c r="P386" s="103" t="str">
        <f>IFERROR(O386*(C386*(PRINCIPAL!$G$104/100))*0.47*(44/12),"")</f>
        <v/>
      </c>
      <c r="Q386" s="107" t="str">
        <f t="shared" si="256"/>
        <v/>
      </c>
      <c r="R386" s="29" t="str">
        <f>IFERROR(IF(AND(PRINCIPAL!$H$105&lt;&gt;"",OR(L386=PRINCIPAL!$I$105,L386=PRINCIPAL!$I$105+PRINCIPAL!$I$105,L386=PRINCIPAL!$I$105+PRINCIPAL!$I$105+PRINCIPAL!$I$105)),0,IF(AND(PRINCIPAL!$H$105&lt;&gt;"",L386=PRINCIPAL!$J$105),VLOOKUP($S$360,'Banco de Dados'!$B$4:$J$50,8,FALSE)*PRINCIPAL!$H$105*(1-(PRINCIPAL!$K$105/100)),IF(AND(PRINCIPAL!$H$105&lt;&gt;"",L386=PRINCIPAL!$L$105),VLOOKUP($S$360,'Banco de Dados'!$B$4:$J$50,8,FALSE)*PRINCIPAL!$H$105*(1-(PRINCIPAL!$M$105/100)),IF(AND(PRINCIPAL!$H$105&lt;&gt;"",L386=PRINCIPAL!$N$105),VLOOKUP($S$360,'Banco de Dados'!$B$4:$J$50,8,FALSE)*PRINCIPAL!$H$105*(1-(PRINCIPAL!$O$105/100)),IF(PRINCIPAL!$H$105&lt;&gt;"",VLOOKUP($S$360,'Banco de Dados'!$B$4:$J$50,8,FALSE)*PRINCIPAL!$H$105,IF(OR(L386=PRINCIPAL!$I$105,L386=PRINCIPAL!$I$105+PRINCIPAL!$I$105,L386=PRINCIPAL!$I$105+PRINCIPAL!$I$105+PRINCIPAL!$I$105),0,IF(L386=PRINCIPAL!$J$105,VLOOKUP($S$360,'Banco de Dados'!$B$4:$J$50,6,FALSE)*(1-(PRINCIPAL!$K$105/100)),IF(L386=PRINCIPAL!$L$105,VLOOKUP($S$360,'Banco de Dados'!$B$4:$J$50,6,FALSE)*(1-(PRINCIPAL!$M$105/100)),IF(L386=PRINCIPAL!$N$105,VLOOKUP($S$360,'Banco de Dados'!$B$4:$J$50,6,FALSE)*(1-(PRINCIPAL!$O$105/100)),VLOOKUP($S$360,'Banco de Dados'!$B$4:$J$50,6,FALSE)))))))))),"")</f>
        <v/>
      </c>
      <c r="S386" s="29" t="str">
        <f>IFERROR(R386*(IFERROR(VLOOKUP($S$360,'Banco de Dados'!$B$4:$J$50,4,FALSE),"ERRO")),"")</f>
        <v/>
      </c>
      <c r="T386" s="29" t="str">
        <f t="shared" si="254"/>
        <v/>
      </c>
      <c r="U386" s="103" t="str">
        <f>IFERROR(T386*(C386*(PRINCIPAL!$G$105/100))*0.47*(44/12),"")</f>
        <v/>
      </c>
      <c r="V386" s="103" t="str">
        <f t="shared" si="230"/>
        <v/>
      </c>
      <c r="W386" s="30" t="str">
        <f>IFERROR(IF(AND(PRINCIPAL!$H$106&lt;&gt;"",OR(L386=PRINCIPAL!$I$106,L386=PRINCIPAL!$I$106+PRINCIPAL!$I$106,L386=PRINCIPAL!$I$106+PRINCIPAL!$I$106+PRINCIPAL!$I$106)),0,IF(AND(PRINCIPAL!$H$106&lt;&gt;"",L386=PRINCIPAL!$J$106),VLOOKUP($X$360,'Banco de Dados'!$B$4:$J$50,8,FALSE)*PRINCIPAL!$H$106*(1-(PRINCIPAL!$K$106/100)),IF(AND(PRINCIPAL!$H$106&lt;&gt;"",L386=PRINCIPAL!$L$106),VLOOKUP($X$360,'Banco de Dados'!$B$4:$J$50,8,FALSE)*PRINCIPAL!$H$106*(1-(PRINCIPAL!$M$106/100)),IF(AND(PRINCIPAL!$H$106&lt;&gt;"",L386=PRINCIPAL!$N$106),VLOOKUP($X$360,'Banco de Dados'!$B$4:$J$50,8,FALSE)*PRINCIPAL!$H$106*(1-(PRINCIPAL!$O$106/100)),IF(PRINCIPAL!$H$106&lt;&gt;"",VLOOKUP($X$360,'Banco de Dados'!$B$4:$J$50,8,FALSE)*PRINCIPAL!$H$106,IF(OR(L386=PRINCIPAL!$I$106,L386=PRINCIPAL!$I$106+PRINCIPAL!$I$106,L386=PRINCIPAL!$I$106+PRINCIPAL!$I$106+PRINCIPAL!$I$106),0,IF(L386=PRINCIPAL!$J$106,VLOOKUP($X$360,'Banco de Dados'!$B$4:$J$50,6,FALSE)*(1-(PRINCIPAL!$K$106/100)),IF(L386=PRINCIPAL!$L$106,VLOOKUP($X$360,'Banco de Dados'!$B$4:$J$50,6,FALSE)*(1-(PRINCIPAL!$M$106/100)),IF(L386=PRINCIPAL!$N$106,VLOOKUP($X$360,'Banco de Dados'!$B$4:$J$50,6,FALSE)*(1-(PRINCIPAL!$O$106/100)),VLOOKUP($X$360,'Banco de Dados'!$B$4:$J$50,6,FALSE)))))))))),"")</f>
        <v/>
      </c>
      <c r="X386" s="29" t="str">
        <f>IFERROR(W386*(IFERROR(VLOOKUP($X$360,'Banco de Dados'!$B$4:$J$50,4,FALSE),"ERRO")),"")</f>
        <v/>
      </c>
      <c r="Y386" s="29" t="str">
        <f t="shared" si="248"/>
        <v/>
      </c>
      <c r="Z386" s="103" t="str">
        <f>IFERROR(Y386*(C386*(PRINCIPAL!$G$106/100))*0.47*(44/12),"")</f>
        <v/>
      </c>
      <c r="AA386" s="111" t="str">
        <f t="shared" si="249"/>
        <v/>
      </c>
      <c r="AB386" s="30" t="str">
        <f>IFERROR(IF(AND(PRINCIPAL!$H$107&lt;&gt;"",OR(L386=PRINCIPAL!$I$107,L386=PRINCIPAL!$I$107+PRINCIPAL!$I$107,L386=PRINCIPAL!$I$107+PRINCIPAL!$I$107+PRINCIPAL!$I$107)),0,IF(AND(PRINCIPAL!$H$107&lt;&gt;"",L386=PRINCIPAL!$J$107),VLOOKUP($AC$360,'Banco de Dados'!$B$4:$J$50,8,FALSE)*PRINCIPAL!$H$107*(1-(PRINCIPAL!$K$107/100)),IF(AND(PRINCIPAL!$H$107&lt;&gt;"",L386=PRINCIPAL!$L$107),VLOOKUP($AC$360,'Banco de Dados'!$B$4:$J$50,8,FALSE)*PRINCIPAL!$H$107*(1-(PRINCIPAL!$M$107/100)),IF(AND(PRINCIPAL!$H$107&lt;&gt;"",L386=PRINCIPAL!$N$107),VLOOKUP($AC$360,'Banco de Dados'!$B$4:$J$50,8,FALSE)*PRINCIPAL!$H$107*(1-(PRINCIPAL!$O$107/100)),IF(PRINCIPAL!$H$107&lt;&gt;"",VLOOKUP($AC$360,'Banco de Dados'!$B$4:$J$50,8,FALSE)*PRINCIPAL!$H$107,IF(OR(L386=PRINCIPAL!$I$107,L386=PRINCIPAL!$I$107+PRINCIPAL!$I$107,L386=PRINCIPAL!$I$107+PRINCIPAL!$I$107+PRINCIPAL!$I$107),0,IF(L386=PRINCIPAL!$J$107,VLOOKUP($AC$360,'Banco de Dados'!$B$4:$J$50,6,FALSE)*(1-(PRINCIPAL!$K$107/100)),IF(L386=PRINCIPAL!$L$107,VLOOKUP($AC$360,'Banco de Dados'!$B$4:$J$50,6,FALSE)*(1-(PRINCIPAL!$M$107/100)),IF(L386=PRINCIPAL!$N$107,VLOOKUP($AC$360,'Banco de Dados'!$B$4:$J$50,6,FALSE)*(1-(PRINCIPAL!$O$107/100)),VLOOKUP($AC$360,'Banco de Dados'!$B$4:$J$50,6,FALSE)))))))))),"")</f>
        <v/>
      </c>
      <c r="AC386" s="29" t="str">
        <f>IFERROR(AB386*(IFERROR(VLOOKUP($AC$360,'Banco de Dados'!$B$4:$J$50,4,FALSE),"ERRO")),"")</f>
        <v/>
      </c>
      <c r="AD386" s="29" t="str">
        <f t="shared" si="239"/>
        <v/>
      </c>
      <c r="AE386" s="103" t="str">
        <f>IFERROR(AD386*(C386*(PRINCIPAL!$G$107/100))*0.47*(44/12),"")</f>
        <v/>
      </c>
      <c r="AF386" s="111" t="str">
        <f t="shared" si="240"/>
        <v/>
      </c>
      <c r="AG386" s="30" t="str">
        <f>IFERROR(IF(AND(PRINCIPAL!$H$108&lt;&gt;"",OR(L386=PRINCIPAL!$I$108,L386=PRINCIPAL!$I$108+PRINCIPAL!$I$108,L386=PRINCIPAL!$I$108+PRINCIPAL!$I$108+PRINCIPAL!$I$108)),0,IF(AND(PRINCIPAL!$H$108&lt;&gt;"",L386=PRINCIPAL!$J$108),VLOOKUP($AH$360,'Banco de Dados'!$B$4:$J$50,8,FALSE)*PRINCIPAL!$H$108*(1-(PRINCIPAL!$K$108/100)),IF(AND(PRINCIPAL!$H$108&lt;&gt;"",L386=PRINCIPAL!$L$108),VLOOKUP($AH$360,'Banco de Dados'!$B$4:$J$50,8,FALSE)*PRINCIPAL!$H$108*(1-(PRINCIPAL!$M$108/100)),IF(AND(PRINCIPAL!$H$108&lt;&gt;"",L386=PRINCIPAL!$N$108),VLOOKUP($AH$360,'Banco de Dados'!$B$4:$J$50,8,FALSE)*PRINCIPAL!$H$108*(1-(PRINCIPAL!$O$108/100)),IF(PRINCIPAL!$H$108&lt;&gt;"",VLOOKUP($AH$360,'Banco de Dados'!$B$4:$J$50,8,FALSE)*PRINCIPAL!$H$108,IF(OR(L386=PRINCIPAL!$I$108,L386=PRINCIPAL!$I$108+PRINCIPAL!$I$108,L386=PRINCIPAL!$I$108+PRINCIPAL!$I$108+PRINCIPAL!$I$108),0,IF(L386=PRINCIPAL!$J$108,VLOOKUP($AH$360,'Banco de Dados'!$B$4:$J$50,6,FALSE)*(1-(PRINCIPAL!$K$108/100)),IF(L386=PRINCIPAL!$L$108,VLOOKUP($AH$360,'Banco de Dados'!$B$4:$J$50,6,FALSE)*(1-(PRINCIPAL!$M$108/100)),IF(L386=PRINCIPAL!$N$108,VLOOKUP($AH$360,'Banco de Dados'!$B$4:$J$50,6,FALSE)*(1-(PRINCIPAL!$O$108/100)),VLOOKUP($AH$360,'Banco de Dados'!$B$4:$J$50,6,FALSE)))))))))),"")</f>
        <v/>
      </c>
      <c r="AH386" s="29" t="str">
        <f>IFERROR(AG386*(IFERROR(VLOOKUP($AH$360,'Banco de Dados'!$B$4:$J$50,4,FALSE),"ERRO")),"")</f>
        <v/>
      </c>
      <c r="AI386" s="29" t="str">
        <f t="shared" si="241"/>
        <v/>
      </c>
      <c r="AJ386" s="103" t="str">
        <f>IFERROR(AI386*(C386*(PRINCIPAL!$G$108/100))*0.47*(44/12),"")</f>
        <v/>
      </c>
      <c r="AK386" s="111" t="str">
        <f t="shared" si="250"/>
        <v/>
      </c>
      <c r="AL386" s="30" t="str">
        <f>IFERROR(IF(AND(PRINCIPAL!$H$109&lt;&gt;"",OR(L386=PRINCIPAL!$I$109,L386=PRINCIPAL!$I$109+PRINCIPAL!$I$109,L386=PRINCIPAL!$I$109+PRINCIPAL!$I$109+PRINCIPAL!$I$109)),0,IF(AND(PRINCIPAL!$H$109&lt;&gt;"",L386=PRINCIPAL!$J$109),VLOOKUP($AM$360,'Banco de Dados'!$B$4:$J$50,8,FALSE)*PRINCIPAL!$H$109*(1-(PRINCIPAL!$K$109/100)),IF(AND(PRINCIPAL!$H$109&lt;&gt;"",L386=PRINCIPAL!$L$109),VLOOKUP($AM$360,'Banco de Dados'!$B$4:$J$50,8,FALSE)*PRINCIPAL!$H$109*(1-(PRINCIPAL!$M$109/100)),IF(AND(PRINCIPAL!$H$109&lt;&gt;"",L386=PRINCIPAL!$N$109),VLOOKUP($AM$360,'Banco de Dados'!$B$4:$J$50,8,FALSE)*PRINCIPAL!$H$109*(1-(PRINCIPAL!$O$109/100)),IF(PRINCIPAL!$H$109&lt;&gt;"",VLOOKUP($AM$360,'Banco de Dados'!$B$4:$J$50,8,FALSE)*PRINCIPAL!$H$109,IF(OR(L386=PRINCIPAL!$I$109,L386=PRINCIPAL!$I$109+PRINCIPAL!$I$109,L386=PRINCIPAL!$I$109+PRINCIPAL!$I$109+PRINCIPAL!$I$109),0,IF(L386=PRINCIPAL!$J$109,VLOOKUP($AM$360,'Banco de Dados'!$B$4:$J$50,6,FALSE)*(1-(PRINCIPAL!$K$109/100)),IF(L386=PRINCIPAL!$L$109,VLOOKUP($AM$360,'Banco de Dados'!$B$4:$J$50,6,FALSE)*(1-(PRINCIPAL!$M$109/100)),IF(L386=PRINCIPAL!$N$109,VLOOKUP($AM$360,'Banco de Dados'!$B$4:$J$50,6,FALSE)*(1-(PRINCIPAL!$O$109/100)),VLOOKUP($AM$360,'Banco de Dados'!$B$4:$J$50,6,FALSE)))))))))),"")</f>
        <v/>
      </c>
      <c r="AM386" s="29" t="str">
        <f>IFERROR(AL386*(IFERROR(VLOOKUP($AM$360,'Banco de Dados'!$B$4:$J$50,4,FALSE),"ERRO")),"")</f>
        <v/>
      </c>
      <c r="AN386" s="29" t="str">
        <f t="shared" si="242"/>
        <v/>
      </c>
      <c r="AO386" s="103" t="str">
        <f>IFERROR(AN386*(C386*(PRINCIPAL!$G$109/100))*0.47*(44/12),"")</f>
        <v/>
      </c>
      <c r="AP386" s="111" t="str">
        <f t="shared" si="243"/>
        <v/>
      </c>
      <c r="AQ386" s="30" t="str">
        <f>IFERROR(IF(AND(PRINCIPAL!$H$110&lt;&gt;"",OR(L386=PRINCIPAL!$I$110,L386=PRINCIPAL!$I$110+PRINCIPAL!$I$110,L386=PRINCIPAL!$I$110+PRINCIPAL!$I$110+PRINCIPAL!$I$110)),0,IF(AND(PRINCIPAL!$H$110&lt;&gt;"",L386=PRINCIPAL!$J$110),VLOOKUP($AR$360,'Banco de Dados'!$B$4:$J$50,8,FALSE)*PRINCIPAL!$H$110*(1-(PRINCIPAL!$K$110/100)),IF(AND(PRINCIPAL!$H$110&lt;&gt;"",L386=PRINCIPAL!$L$110),VLOOKUP($AR$360,'Banco de Dados'!$B$4:$J$50,8,FALSE)*PRINCIPAL!$H$110*(1-(PRINCIPAL!$M$110/100)),IF(AND(PRINCIPAL!$H$110&lt;&gt;"",L386=PRINCIPAL!$N$110),VLOOKUP($AR$360,'Banco de Dados'!$B$4:$J$50,8,FALSE)*PRINCIPAL!$H$110*(1-(PRINCIPAL!$O$110/100)),IF(PRINCIPAL!$H$110&lt;&gt;"",VLOOKUP($AR$360,'Banco de Dados'!$B$4:$J$50,8,FALSE)*PRINCIPAL!$H$110,IF(OR(L386=PRINCIPAL!$I$110,L386=PRINCIPAL!$I$110+PRINCIPAL!$I$110,L386=PRINCIPAL!$I$110+PRINCIPAL!$I$110+PRINCIPAL!$I$110),0,IF(L386=PRINCIPAL!$J$110,VLOOKUP($AR$360,'Banco de Dados'!$B$4:$J$50,6,FALSE)*(1-(PRINCIPAL!$K$110/100)),IF(L386=PRINCIPAL!$L$110,VLOOKUP($AR$360,'Banco de Dados'!$B$4:$J$50,6,FALSE)*(1-(PRINCIPAL!$M$110/100)),IF(L386=PRINCIPAL!$N$110,VLOOKUP($AR$360,'Banco de Dados'!$B$4:$J$50,6,FALSE)*(1-(PRINCIPAL!$O$110/100)),VLOOKUP($AR$360,'Banco de Dados'!$B$4:$J$50,6,FALSE)))))))))),"")</f>
        <v/>
      </c>
      <c r="AR386" s="29" t="str">
        <f>IFERROR(AQ386*(IFERROR(VLOOKUP($AR$360,'Banco de Dados'!$B$4:$J$50,4,FALSE),"ERRO")),"")</f>
        <v/>
      </c>
      <c r="AS386" s="29" t="str">
        <f t="shared" si="244"/>
        <v/>
      </c>
      <c r="AT386" s="103" t="str">
        <f>IFERROR(AS386*(C386*(PRINCIPAL!$G$110/100))*0.47*(44/12),"")</f>
        <v/>
      </c>
      <c r="AU386" s="111" t="str">
        <f t="shared" si="245"/>
        <v/>
      </c>
      <c r="AV386" s="30" t="str">
        <f>IFERROR(IF(AND(PRINCIPAL!$H$111&lt;&gt;"",OR(L386=PRINCIPAL!$I$111,L386=PRINCIPAL!$I$111+PRINCIPAL!$I$111,L386=PRINCIPAL!$I$111+PRINCIPAL!$I$111+PRINCIPAL!$I$111)),0,IF(AND(PRINCIPAL!$H$111&lt;&gt;"",L386=PRINCIPAL!$J$111),VLOOKUP($AW$360,'Banco de Dados'!$B$4:$J$50,8,FALSE)*PRINCIPAL!$H$111*(1-(PRINCIPAL!$K$111/100)),IF(AND(PRINCIPAL!$H$111&lt;&gt;"",L386=PRINCIPAL!$L$111),VLOOKUP($AW$360,'Banco de Dados'!$B$4:$J$50,8,FALSE)*PRINCIPAL!$H$111*(1-(PRINCIPAL!$M$111/100)),IF(AND(PRINCIPAL!$H$111&lt;&gt;"",L386=PRINCIPAL!$N$111),VLOOKUP($AW$360,'Banco de Dados'!$B$4:$J$50,8,FALSE)*PRINCIPAL!$H$111*(1-(PRINCIPAL!$O$111/100)),IF(PRINCIPAL!$H$111&lt;&gt;"",VLOOKUP($AW$360,'Banco de Dados'!$B$4:$J$50,8,FALSE)*PRINCIPAL!$H$111,IF(OR(L386=PRINCIPAL!$I$111,L386=PRINCIPAL!$I$111+PRINCIPAL!$I$111,L386=PRINCIPAL!$I$111+PRINCIPAL!$I$111+PRINCIPAL!$I$111),0,IF(L386=PRINCIPAL!$J$111,VLOOKUP($AW$360,'Banco de Dados'!$B$4:$J$50,6,FALSE)*(1-(PRINCIPAL!$K$111/100)),IF(L386=PRINCIPAL!$L$111,VLOOKUP($AW$360,'Banco de Dados'!$B$4:$J$50,6,FALSE)*(1-(PRINCIPAL!$M$111/100)),IF(L386=PRINCIPAL!$N$111,VLOOKUP($AW$360,'Banco de Dados'!$B$4:$J$50,6,FALSE)*(1-(PRINCIPAL!$O$111/100)),VLOOKUP($AW$360,'Banco de Dados'!$B$4:$J$50,6,FALSE)))))))))),"")</f>
        <v/>
      </c>
      <c r="AW386" s="29" t="str">
        <f>IFERROR(AV386*(IFERROR(VLOOKUP($AW$360,'Banco de Dados'!$B$4:$J$50,4,FALSE),"ERRO")),"")</f>
        <v/>
      </c>
      <c r="AX386" s="29" t="str">
        <f t="shared" si="246"/>
        <v/>
      </c>
      <c r="AY386" s="103" t="str">
        <f>IFERROR(AX386*(C386*(PRINCIPAL!$G$111/100))*0.47*(44/12),"")</f>
        <v/>
      </c>
      <c r="AZ386" s="111" t="str">
        <f t="shared" si="251"/>
        <v/>
      </c>
      <c r="BA386" s="30" t="str">
        <f>IFERROR(IF(AND(PRINCIPAL!$H$112&lt;&gt;"",OR(L386=PRINCIPAL!$I$112,L386=PRINCIPAL!$I$112+PRINCIPAL!$I$112,L386=PRINCIPAL!$I$112+PRINCIPAL!$I$112+PRINCIPAL!$I$112)),0,IF(AND(PRINCIPAL!$H$112&lt;&gt;"",L386=PRINCIPAL!$J$112),VLOOKUP($BB$360,'Banco de Dados'!$B$4:$J$50,8,FALSE)*PRINCIPAL!$H$112*(1-(PRINCIPAL!$K$112/100)),IF(AND(PRINCIPAL!$H$112&lt;&gt;"",L386=PRINCIPAL!$L$112),VLOOKUP($BB$360,'Banco de Dados'!$B$4:$J$50,8,FALSE)*PRINCIPAL!$H$112*(1-(PRINCIPAL!$M$112/100)),IF(AND(PRINCIPAL!$H$112&lt;&gt;"",L386=PRINCIPAL!$N$112),VLOOKUP($BB$360,'Banco de Dados'!$B$4:$J$50,8,FALSE)*PRINCIPAL!$H$112*(1-(PRINCIPAL!$O$112/100)),IF(PRINCIPAL!$H$112&lt;&gt;"",VLOOKUP($BB$360,'Banco de Dados'!$B$4:$J$50,8,FALSE)*PRINCIPAL!$H$112,IF(OR(L386=PRINCIPAL!$I$112,L386=PRINCIPAL!$I$112+PRINCIPAL!$I$112,L386=PRINCIPAL!$I$112+PRINCIPAL!$I$112+PRINCIPAL!$I$112),0,IF(L386=PRINCIPAL!$J$112,VLOOKUP($BB$360,'Banco de Dados'!$B$4:$J$50,6,FALSE)*(1-(PRINCIPAL!$K$112/100)),IF(L386=PRINCIPAL!$L$112,VLOOKUP($BB$360,'Banco de Dados'!$B$4:$J$50,6,FALSE)*(1-(PRINCIPAL!$M$112/100)),IF(L386=PRINCIPAL!$N$112,VLOOKUP($BB$360,'Banco de Dados'!$B$4:$J$50,6,FALSE)*(1-(PRINCIPAL!$O$112/100)),VLOOKUP($BB$360,'Banco de Dados'!$B$4:$J$50,6,FALSE)))))))))),"")</f>
        <v/>
      </c>
      <c r="BB386" s="29" t="str">
        <f>IFERROR(BA386*(IFERROR(VLOOKUP($BB$360,'Banco de Dados'!$B$4:$J$50,4,FALSE),"ERRO")),"")</f>
        <v/>
      </c>
      <c r="BC386" s="29" t="str">
        <f t="shared" si="252"/>
        <v/>
      </c>
      <c r="BD386" s="103" t="str">
        <f>IFERROR(BC386*(C386*(PRINCIPAL!$G$112/100))*0.47*(44/12),"")</f>
        <v/>
      </c>
      <c r="BE386" s="111" t="str">
        <f t="shared" si="231"/>
        <v/>
      </c>
      <c r="BF386" s="30" t="str">
        <f>IFERROR(IF(AND(PRINCIPAL!$H$113&lt;&gt;"",OR(L386=PRINCIPAL!$I$113,L386=PRINCIPAL!$I$113+PRINCIPAL!$I$113,L386=PRINCIPAL!$I$113+PRINCIPAL!$I$113+PRINCIPAL!$I$113)),0,IF(AND(PRINCIPAL!$H$113&lt;&gt;"",L386=PRINCIPAL!$J$113),VLOOKUP($BG$360,'Banco de Dados'!$B$4:$J$50,8,FALSE)*PRINCIPAL!$H$113*(1-(PRINCIPAL!$K$113/100)),IF(AND(PRINCIPAL!$H$113&lt;&gt;"",L386=PRINCIPAL!$L$113),VLOOKUP($BG$360,'Banco de Dados'!$B$4:$J$50,8,FALSE)*PRINCIPAL!$H$113*(1-(PRINCIPAL!$M$113/100)),IF(AND(PRINCIPAL!$H$113&lt;&gt;"",L386=PRINCIPAL!$N$113),VLOOKUP($BG$360,'Banco de Dados'!$B$4:$J$50,8,FALSE)*PRINCIPAL!$H$113*(1-(PRINCIPAL!$O$113/100)),IF(PRINCIPAL!$H$113&lt;&gt;"",VLOOKUP($BG$360,'Banco de Dados'!$B$4:$J$50,8,FALSE)*PRINCIPAL!$H$113,IF(OR(L386=PRINCIPAL!$I$113,L386=PRINCIPAL!$I$113+PRINCIPAL!$I$113,L386=PRINCIPAL!$I$113+PRINCIPAL!$I$113+PRINCIPAL!$I$113),0,IF(L386=PRINCIPAL!$J$113,VLOOKUP($BG$360,'Banco de Dados'!$B$4:$J$50,6,FALSE)*(1-(PRINCIPAL!$K$113/100)),IF(L386=PRINCIPAL!$L$113,VLOOKUP($BG$360,'Banco de Dados'!$B$4:$J$50,6,FALSE)*(1-(PRINCIPAL!$M$113/100)),IF(L386=PRINCIPAL!$N$113,VLOOKUP($BG$360,'Banco de Dados'!$B$4:$J$50,6,FALSE)*(1-(PRINCIPAL!$O$113/100)),VLOOKUP($BG$360,'Banco de Dados'!$B$4:$J$50,6,FALSE)))))))))),"")</f>
        <v/>
      </c>
      <c r="BG386" s="29" t="str">
        <f>IFERROR(BF386*(IFERROR(VLOOKUP($BG$360,'Banco de Dados'!$B$4:$J$50,4,FALSE),"ERRO")),"")</f>
        <v/>
      </c>
      <c r="BH386" s="29" t="str">
        <f t="shared" si="247"/>
        <v/>
      </c>
      <c r="BI386" s="103" t="str">
        <f>IFERROR(BH386*(C386*(PRINCIPAL!$G$113/100))*0.47*(44/12),"")</f>
        <v/>
      </c>
      <c r="BJ386" s="102" t="str">
        <f t="shared" si="232"/>
        <v/>
      </c>
    </row>
    <row r="387" spans="2:62" ht="12.75" customHeight="1" x14ac:dyDescent="0.3">
      <c r="B387" s="326">
        <f t="shared" si="233"/>
        <v>2045</v>
      </c>
      <c r="C387" s="340"/>
      <c r="D387" s="1"/>
      <c r="E387" s="116">
        <v>25</v>
      </c>
      <c r="F387" s="24" t="str">
        <f>IFERROR(VLOOKUP($G$360,'Banco de Dados'!$B$4:$J$50,6,FALSE),"")</f>
        <v/>
      </c>
      <c r="G387" s="25" t="str">
        <f>IFERROR(F387*(IFERROR(VLOOKUP($G$360,'Banco de Dados'!$B$4:$J$50,4,FALSE),"ERRO")),"")</f>
        <v/>
      </c>
      <c r="H387" s="25" t="str">
        <f t="shared" si="234"/>
        <v/>
      </c>
      <c r="I387" s="103" t="str">
        <f t="shared" si="235"/>
        <v/>
      </c>
      <c r="J387" s="117" t="str">
        <f t="shared" si="236"/>
        <v/>
      </c>
      <c r="K387" s="1"/>
      <c r="L387" s="91">
        <v>25</v>
      </c>
      <c r="M387" s="24" t="str">
        <f>IFERROR(IF(AND(PRINCIPAL!$H$104&lt;&gt;"",OR(L387=PRINCIPAL!$I$104,L387=PRINCIPAL!$I$104+PRINCIPAL!$I$104,L387=PRINCIPAL!$I$104+PRINCIPAL!$I$104+PRINCIPAL!$I$104)),0,IF(AND(PRINCIPAL!$H$104&lt;&gt;"",L387=PRINCIPAL!$J$104),VLOOKUP($N$360,'Banco de Dados'!$B$4:$J$50,8,FALSE)*PRINCIPAL!$H$104*(1-(PRINCIPAL!$K$104/100)),IF(AND(PRINCIPAL!$H$104&lt;&gt;"",L387=PRINCIPAL!$L$104),VLOOKUP($N$360,'Banco de Dados'!$B$4:$J$50,8,FALSE)*PRINCIPAL!$H$104*(1-(PRINCIPAL!$M$104/100)),IF(AND(PRINCIPAL!$H$104&lt;&gt;"",L387=PRINCIPAL!$N$104),VLOOKUP($N$360,'Banco de Dados'!$B$4:$J$50,8,FALSE)*PRINCIPAL!$H$104*(1-(PRINCIPAL!$O$104/100)),IF(PRINCIPAL!$H$104&lt;&gt;"",VLOOKUP($N$360,'Banco de Dados'!$B$4:$J$50,8,FALSE)*PRINCIPAL!$H$104,IF(OR(L387=PRINCIPAL!$I$104,L387=PRINCIPAL!$I$104+PRINCIPAL!$I$104,L387=PRINCIPAL!$I$104+PRINCIPAL!$I$104+PRINCIPAL!$I$104),0,IF(L387=PRINCIPAL!$J$104,VLOOKUP($N$360,'Banco de Dados'!$B$4:$J$50,6,FALSE)*(1-(PRINCIPAL!$K$104/100)),IF(L387=PRINCIPAL!$L$104,VLOOKUP($N$360,'Banco de Dados'!$B$4:$J$50,6,FALSE)*(1-(PRINCIPAL!$M$104/100)),IF(L387=PRINCIPAL!$N$104,VLOOKUP($N$360,'Banco de Dados'!$B$4:$J$50,6,FALSE)*(1-(PRINCIPAL!$O$104/100)),VLOOKUP($N$360,'Banco de Dados'!$B$4:$J$50,6,FALSE)))))))))),"")</f>
        <v/>
      </c>
      <c r="N387" s="25" t="str">
        <f>IFERROR(M387*(IFERROR(VLOOKUP($N$360,'Banco de Dados'!$B$4:$J$50,4,FALSE),"ERRO")),"")</f>
        <v/>
      </c>
      <c r="O387" s="25" t="str">
        <f t="shared" si="255"/>
        <v/>
      </c>
      <c r="P387" s="103" t="str">
        <f>IFERROR(O387*(C387*(PRINCIPAL!$G$104/100))*0.47*(44/12),"")</f>
        <v/>
      </c>
      <c r="Q387" s="107" t="str">
        <f t="shared" si="256"/>
        <v/>
      </c>
      <c r="R387" s="29" t="str">
        <f>IFERROR(IF(AND(PRINCIPAL!$H$105&lt;&gt;"",OR(L387=PRINCIPAL!$I$105,L387=PRINCIPAL!$I$105+PRINCIPAL!$I$105,L387=PRINCIPAL!$I$105+PRINCIPAL!$I$105+PRINCIPAL!$I$105)),0,IF(AND(PRINCIPAL!$H$105&lt;&gt;"",L387=PRINCIPAL!$J$105),VLOOKUP($S$360,'Banco de Dados'!$B$4:$J$50,8,FALSE)*PRINCIPAL!$H$105*(1-(PRINCIPAL!$K$105/100)),IF(AND(PRINCIPAL!$H$105&lt;&gt;"",L387=PRINCIPAL!$L$105),VLOOKUP($S$360,'Banco de Dados'!$B$4:$J$50,8,FALSE)*PRINCIPAL!$H$105*(1-(PRINCIPAL!$M$105/100)),IF(AND(PRINCIPAL!$H$105&lt;&gt;"",L387=PRINCIPAL!$N$105),VLOOKUP($S$360,'Banco de Dados'!$B$4:$J$50,8,FALSE)*PRINCIPAL!$H$105*(1-(PRINCIPAL!$O$105/100)),IF(PRINCIPAL!$H$105&lt;&gt;"",VLOOKUP($S$360,'Banco de Dados'!$B$4:$J$50,8,FALSE)*PRINCIPAL!$H$105,IF(OR(L387=PRINCIPAL!$I$105,L387=PRINCIPAL!$I$105+PRINCIPAL!$I$105,L387=PRINCIPAL!$I$105+PRINCIPAL!$I$105+PRINCIPAL!$I$105),0,IF(L387=PRINCIPAL!$J$105,VLOOKUP($S$360,'Banco de Dados'!$B$4:$J$50,6,FALSE)*(1-(PRINCIPAL!$K$105/100)),IF(L387=PRINCIPAL!$L$105,VLOOKUP($S$360,'Banco de Dados'!$B$4:$J$50,6,FALSE)*(1-(PRINCIPAL!$M$105/100)),IF(L387=PRINCIPAL!$N$105,VLOOKUP($S$360,'Banco de Dados'!$B$4:$J$50,6,FALSE)*(1-(PRINCIPAL!$O$105/100)),VLOOKUP($S$360,'Banco de Dados'!$B$4:$J$50,6,FALSE)))))))))),"")</f>
        <v/>
      </c>
      <c r="S387" s="29" t="str">
        <f>IFERROR(R387*(IFERROR(VLOOKUP($S$360,'Banco de Dados'!$B$4:$J$50,4,FALSE),"ERRO")),"")</f>
        <v/>
      </c>
      <c r="T387" s="29" t="str">
        <f t="shared" si="254"/>
        <v/>
      </c>
      <c r="U387" s="103" t="str">
        <f>IFERROR(T387*(C387*(PRINCIPAL!$G$105/100))*0.47*(44/12),"")</f>
        <v/>
      </c>
      <c r="V387" s="103" t="str">
        <f t="shared" si="230"/>
        <v/>
      </c>
      <c r="W387" s="30" t="str">
        <f>IFERROR(IF(AND(PRINCIPAL!$H$106&lt;&gt;"",OR(L387=PRINCIPAL!$I$106,L387=PRINCIPAL!$I$106+PRINCIPAL!$I$106,L387=PRINCIPAL!$I$106+PRINCIPAL!$I$106+PRINCIPAL!$I$106)),0,IF(AND(PRINCIPAL!$H$106&lt;&gt;"",L387=PRINCIPAL!$J$106),VLOOKUP($X$360,'Banco de Dados'!$B$4:$J$50,8,FALSE)*PRINCIPAL!$H$106*(1-(PRINCIPAL!$K$106/100)),IF(AND(PRINCIPAL!$H$106&lt;&gt;"",L387=PRINCIPAL!$L$106),VLOOKUP($X$360,'Banco de Dados'!$B$4:$J$50,8,FALSE)*PRINCIPAL!$H$106*(1-(PRINCIPAL!$M$106/100)),IF(AND(PRINCIPAL!$H$106&lt;&gt;"",L387=PRINCIPAL!$N$106),VLOOKUP($X$360,'Banco de Dados'!$B$4:$J$50,8,FALSE)*PRINCIPAL!$H$106*(1-(PRINCIPAL!$O$106/100)),IF(PRINCIPAL!$H$106&lt;&gt;"",VLOOKUP($X$360,'Banco de Dados'!$B$4:$J$50,8,FALSE)*PRINCIPAL!$H$106,IF(OR(L387=PRINCIPAL!$I$106,L387=PRINCIPAL!$I$106+PRINCIPAL!$I$106,L387=PRINCIPAL!$I$106+PRINCIPAL!$I$106+PRINCIPAL!$I$106),0,IF(L387=PRINCIPAL!$J$106,VLOOKUP($X$360,'Banco de Dados'!$B$4:$J$50,6,FALSE)*(1-(PRINCIPAL!$K$106/100)),IF(L387=PRINCIPAL!$L$106,VLOOKUP($X$360,'Banco de Dados'!$B$4:$J$50,6,FALSE)*(1-(PRINCIPAL!$M$106/100)),IF(L387=PRINCIPAL!$N$106,VLOOKUP($X$360,'Banco de Dados'!$B$4:$J$50,6,FALSE)*(1-(PRINCIPAL!$O$106/100)),VLOOKUP($X$360,'Banco de Dados'!$B$4:$J$50,6,FALSE)))))))))),"")</f>
        <v/>
      </c>
      <c r="X387" s="29" t="str">
        <f>IFERROR(W387*(IFERROR(VLOOKUP($X$360,'Banco de Dados'!$B$4:$J$50,4,FALSE),"ERRO")),"")</f>
        <v/>
      </c>
      <c r="Y387" s="29" t="str">
        <f t="shared" si="248"/>
        <v/>
      </c>
      <c r="Z387" s="103" t="str">
        <f>IFERROR(Y387*(C387*(PRINCIPAL!$G$106/100))*0.47*(44/12),"")</f>
        <v/>
      </c>
      <c r="AA387" s="111" t="str">
        <f t="shared" si="249"/>
        <v/>
      </c>
      <c r="AB387" s="30" t="str">
        <f>IFERROR(IF(AND(PRINCIPAL!$H$107&lt;&gt;"",OR(L387=PRINCIPAL!$I$107,L387=PRINCIPAL!$I$107+PRINCIPAL!$I$107,L387=PRINCIPAL!$I$107+PRINCIPAL!$I$107+PRINCIPAL!$I$107)),0,IF(AND(PRINCIPAL!$H$107&lt;&gt;"",L387=PRINCIPAL!$J$107),VLOOKUP($AC$360,'Banco de Dados'!$B$4:$J$50,8,FALSE)*PRINCIPAL!$H$107*(1-(PRINCIPAL!$K$107/100)),IF(AND(PRINCIPAL!$H$107&lt;&gt;"",L387=PRINCIPAL!$L$107),VLOOKUP($AC$360,'Banco de Dados'!$B$4:$J$50,8,FALSE)*PRINCIPAL!$H$107*(1-(PRINCIPAL!$M$107/100)),IF(AND(PRINCIPAL!$H$107&lt;&gt;"",L387=PRINCIPAL!$N$107),VLOOKUP($AC$360,'Banco de Dados'!$B$4:$J$50,8,FALSE)*PRINCIPAL!$H$107*(1-(PRINCIPAL!$O$107/100)),IF(PRINCIPAL!$H$107&lt;&gt;"",VLOOKUP($AC$360,'Banco de Dados'!$B$4:$J$50,8,FALSE)*PRINCIPAL!$H$107,IF(OR(L387=PRINCIPAL!$I$107,L387=PRINCIPAL!$I$107+PRINCIPAL!$I$107,L387=PRINCIPAL!$I$107+PRINCIPAL!$I$107+PRINCIPAL!$I$107),0,IF(L387=PRINCIPAL!$J$107,VLOOKUP($AC$360,'Banco de Dados'!$B$4:$J$50,6,FALSE)*(1-(PRINCIPAL!$K$107/100)),IF(L387=PRINCIPAL!$L$107,VLOOKUP($AC$360,'Banco de Dados'!$B$4:$J$50,6,FALSE)*(1-(PRINCIPAL!$M$107/100)),IF(L387=PRINCIPAL!$N$107,VLOOKUP($AC$360,'Banco de Dados'!$B$4:$J$50,6,FALSE)*(1-(PRINCIPAL!$O$107/100)),VLOOKUP($AC$360,'Banco de Dados'!$B$4:$J$50,6,FALSE)))))))))),"")</f>
        <v/>
      </c>
      <c r="AC387" s="29" t="str">
        <f>IFERROR(AB387*(IFERROR(VLOOKUP($AC$360,'Banco de Dados'!$B$4:$J$50,4,FALSE),"ERRO")),"")</f>
        <v/>
      </c>
      <c r="AD387" s="29" t="str">
        <f t="shared" si="239"/>
        <v/>
      </c>
      <c r="AE387" s="103" t="str">
        <f>IFERROR(AD387*(C387*(PRINCIPAL!$G$107/100))*0.47*(44/12),"")</f>
        <v/>
      </c>
      <c r="AF387" s="111" t="str">
        <f t="shared" si="240"/>
        <v/>
      </c>
      <c r="AG387" s="30" t="str">
        <f>IFERROR(IF(AND(PRINCIPAL!$H$108&lt;&gt;"",OR(L387=PRINCIPAL!$I$108,L387=PRINCIPAL!$I$108+PRINCIPAL!$I$108,L387=PRINCIPAL!$I$108+PRINCIPAL!$I$108+PRINCIPAL!$I$108)),0,IF(AND(PRINCIPAL!$H$108&lt;&gt;"",L387=PRINCIPAL!$J$108),VLOOKUP($AH$360,'Banco de Dados'!$B$4:$J$50,8,FALSE)*PRINCIPAL!$H$108*(1-(PRINCIPAL!$K$108/100)),IF(AND(PRINCIPAL!$H$108&lt;&gt;"",L387=PRINCIPAL!$L$108),VLOOKUP($AH$360,'Banco de Dados'!$B$4:$J$50,8,FALSE)*PRINCIPAL!$H$108*(1-(PRINCIPAL!$M$108/100)),IF(AND(PRINCIPAL!$H$108&lt;&gt;"",L387=PRINCIPAL!$N$108),VLOOKUP($AH$360,'Banco de Dados'!$B$4:$J$50,8,FALSE)*PRINCIPAL!$H$108*(1-(PRINCIPAL!$O$108/100)),IF(PRINCIPAL!$H$108&lt;&gt;"",VLOOKUP($AH$360,'Banco de Dados'!$B$4:$J$50,8,FALSE)*PRINCIPAL!$H$108,IF(OR(L387=PRINCIPAL!$I$108,L387=PRINCIPAL!$I$108+PRINCIPAL!$I$108,L387=PRINCIPAL!$I$108+PRINCIPAL!$I$108+PRINCIPAL!$I$108),0,IF(L387=PRINCIPAL!$J$108,VLOOKUP($AH$360,'Banco de Dados'!$B$4:$J$50,6,FALSE)*(1-(PRINCIPAL!$K$108/100)),IF(L387=PRINCIPAL!$L$108,VLOOKUP($AH$360,'Banco de Dados'!$B$4:$J$50,6,FALSE)*(1-(PRINCIPAL!$M$108/100)),IF(L387=PRINCIPAL!$N$108,VLOOKUP($AH$360,'Banco de Dados'!$B$4:$J$50,6,FALSE)*(1-(PRINCIPAL!$O$108/100)),VLOOKUP($AH$360,'Banco de Dados'!$B$4:$J$50,6,FALSE)))))))))),"")</f>
        <v/>
      </c>
      <c r="AH387" s="29" t="str">
        <f>IFERROR(AG387*(IFERROR(VLOOKUP($AH$360,'Banco de Dados'!$B$4:$J$50,4,FALSE),"ERRO")),"")</f>
        <v/>
      </c>
      <c r="AI387" s="29" t="str">
        <f t="shared" si="241"/>
        <v/>
      </c>
      <c r="AJ387" s="103" t="str">
        <f>IFERROR(AI387*(C387*(PRINCIPAL!$G$108/100))*0.47*(44/12),"")</f>
        <v/>
      </c>
      <c r="AK387" s="111" t="str">
        <f t="shared" si="250"/>
        <v/>
      </c>
      <c r="AL387" s="30" t="str">
        <f>IFERROR(IF(AND(PRINCIPAL!$H$109&lt;&gt;"",OR(L387=PRINCIPAL!$I$109,L387=PRINCIPAL!$I$109+PRINCIPAL!$I$109,L387=PRINCIPAL!$I$109+PRINCIPAL!$I$109+PRINCIPAL!$I$109)),0,IF(AND(PRINCIPAL!$H$109&lt;&gt;"",L387=PRINCIPAL!$J$109),VLOOKUP($AM$360,'Banco de Dados'!$B$4:$J$50,8,FALSE)*PRINCIPAL!$H$109*(1-(PRINCIPAL!$K$109/100)),IF(AND(PRINCIPAL!$H$109&lt;&gt;"",L387=PRINCIPAL!$L$109),VLOOKUP($AM$360,'Banco de Dados'!$B$4:$J$50,8,FALSE)*PRINCIPAL!$H$109*(1-(PRINCIPAL!$M$109/100)),IF(AND(PRINCIPAL!$H$109&lt;&gt;"",L387=PRINCIPAL!$N$109),VLOOKUP($AM$360,'Banco de Dados'!$B$4:$J$50,8,FALSE)*PRINCIPAL!$H$109*(1-(PRINCIPAL!$O$109/100)),IF(PRINCIPAL!$H$109&lt;&gt;"",VLOOKUP($AM$360,'Banco de Dados'!$B$4:$J$50,8,FALSE)*PRINCIPAL!$H$109,IF(OR(L387=PRINCIPAL!$I$109,L387=PRINCIPAL!$I$109+PRINCIPAL!$I$109,L387=PRINCIPAL!$I$109+PRINCIPAL!$I$109+PRINCIPAL!$I$109),0,IF(L387=PRINCIPAL!$J$109,VLOOKUP($AM$360,'Banco de Dados'!$B$4:$J$50,6,FALSE)*(1-(PRINCIPAL!$K$109/100)),IF(L387=PRINCIPAL!$L$109,VLOOKUP($AM$360,'Banco de Dados'!$B$4:$J$50,6,FALSE)*(1-(PRINCIPAL!$M$109/100)),IF(L387=PRINCIPAL!$N$109,VLOOKUP($AM$360,'Banco de Dados'!$B$4:$J$50,6,FALSE)*(1-(PRINCIPAL!$O$109/100)),VLOOKUP($AM$360,'Banco de Dados'!$B$4:$J$50,6,FALSE)))))))))),"")</f>
        <v/>
      </c>
      <c r="AM387" s="29" t="str">
        <f>IFERROR(AL387*(IFERROR(VLOOKUP($AM$360,'Banco de Dados'!$B$4:$J$50,4,FALSE),"ERRO")),"")</f>
        <v/>
      </c>
      <c r="AN387" s="29" t="str">
        <f t="shared" si="242"/>
        <v/>
      </c>
      <c r="AO387" s="103" t="str">
        <f>IFERROR(AN387*(C387*(PRINCIPAL!$G$109/100))*0.47*(44/12),"")</f>
        <v/>
      </c>
      <c r="AP387" s="111" t="str">
        <f t="shared" si="243"/>
        <v/>
      </c>
      <c r="AQ387" s="30" t="str">
        <f>IFERROR(IF(AND(PRINCIPAL!$H$110&lt;&gt;"",OR(L387=PRINCIPAL!$I$110,L387=PRINCIPAL!$I$110+PRINCIPAL!$I$110,L387=PRINCIPAL!$I$110+PRINCIPAL!$I$110+PRINCIPAL!$I$110)),0,IF(AND(PRINCIPAL!$H$110&lt;&gt;"",L387=PRINCIPAL!$J$110),VLOOKUP($AR$360,'Banco de Dados'!$B$4:$J$50,8,FALSE)*PRINCIPAL!$H$110*(1-(PRINCIPAL!$K$110/100)),IF(AND(PRINCIPAL!$H$110&lt;&gt;"",L387=PRINCIPAL!$L$110),VLOOKUP($AR$360,'Banco de Dados'!$B$4:$J$50,8,FALSE)*PRINCIPAL!$H$110*(1-(PRINCIPAL!$M$110/100)),IF(AND(PRINCIPAL!$H$110&lt;&gt;"",L387=PRINCIPAL!$N$110),VLOOKUP($AR$360,'Banco de Dados'!$B$4:$J$50,8,FALSE)*PRINCIPAL!$H$110*(1-(PRINCIPAL!$O$110/100)),IF(PRINCIPAL!$H$110&lt;&gt;"",VLOOKUP($AR$360,'Banco de Dados'!$B$4:$J$50,8,FALSE)*PRINCIPAL!$H$110,IF(OR(L387=PRINCIPAL!$I$110,L387=PRINCIPAL!$I$110+PRINCIPAL!$I$110,L387=PRINCIPAL!$I$110+PRINCIPAL!$I$110+PRINCIPAL!$I$110),0,IF(L387=PRINCIPAL!$J$110,VLOOKUP($AR$360,'Banco de Dados'!$B$4:$J$50,6,FALSE)*(1-(PRINCIPAL!$K$110/100)),IF(L387=PRINCIPAL!$L$110,VLOOKUP($AR$360,'Banco de Dados'!$B$4:$J$50,6,FALSE)*(1-(PRINCIPAL!$M$110/100)),IF(L387=PRINCIPAL!$N$110,VLOOKUP($AR$360,'Banco de Dados'!$B$4:$J$50,6,FALSE)*(1-(PRINCIPAL!$O$110/100)),VLOOKUP($AR$360,'Banco de Dados'!$B$4:$J$50,6,FALSE)))))))))),"")</f>
        <v/>
      </c>
      <c r="AR387" s="29" t="str">
        <f>IFERROR(AQ387*(IFERROR(VLOOKUP($AR$360,'Banco de Dados'!$B$4:$J$50,4,FALSE),"ERRO")),"")</f>
        <v/>
      </c>
      <c r="AS387" s="29" t="str">
        <f t="shared" si="244"/>
        <v/>
      </c>
      <c r="AT387" s="103" t="str">
        <f>IFERROR(AS387*(C387*(PRINCIPAL!$G$110/100))*0.47*(44/12),"")</f>
        <v/>
      </c>
      <c r="AU387" s="111" t="str">
        <f t="shared" si="245"/>
        <v/>
      </c>
      <c r="AV387" s="30" t="str">
        <f>IFERROR(IF(AND(PRINCIPAL!$H$111&lt;&gt;"",OR(L387=PRINCIPAL!$I$111,L387=PRINCIPAL!$I$111+PRINCIPAL!$I$111,L387=PRINCIPAL!$I$111+PRINCIPAL!$I$111+PRINCIPAL!$I$111)),0,IF(AND(PRINCIPAL!$H$111&lt;&gt;"",L387=PRINCIPAL!$J$111),VLOOKUP($AW$360,'Banco de Dados'!$B$4:$J$50,8,FALSE)*PRINCIPAL!$H$111*(1-(PRINCIPAL!$K$111/100)),IF(AND(PRINCIPAL!$H$111&lt;&gt;"",L387=PRINCIPAL!$L$111),VLOOKUP($AW$360,'Banco de Dados'!$B$4:$J$50,8,FALSE)*PRINCIPAL!$H$111*(1-(PRINCIPAL!$M$111/100)),IF(AND(PRINCIPAL!$H$111&lt;&gt;"",L387=PRINCIPAL!$N$111),VLOOKUP($AW$360,'Banco de Dados'!$B$4:$J$50,8,FALSE)*PRINCIPAL!$H$111*(1-(PRINCIPAL!$O$111/100)),IF(PRINCIPAL!$H$111&lt;&gt;"",VLOOKUP($AW$360,'Banco de Dados'!$B$4:$J$50,8,FALSE)*PRINCIPAL!$H$111,IF(OR(L387=PRINCIPAL!$I$111,L387=PRINCIPAL!$I$111+PRINCIPAL!$I$111,L387=PRINCIPAL!$I$111+PRINCIPAL!$I$111+PRINCIPAL!$I$111),0,IF(L387=PRINCIPAL!$J$111,VLOOKUP($AW$360,'Banco de Dados'!$B$4:$J$50,6,FALSE)*(1-(PRINCIPAL!$K$111/100)),IF(L387=PRINCIPAL!$L$111,VLOOKUP($AW$360,'Banco de Dados'!$B$4:$J$50,6,FALSE)*(1-(PRINCIPAL!$M$111/100)),IF(L387=PRINCIPAL!$N$111,VLOOKUP($AW$360,'Banco de Dados'!$B$4:$J$50,6,FALSE)*(1-(PRINCIPAL!$O$111/100)),VLOOKUP($AW$360,'Banco de Dados'!$B$4:$J$50,6,FALSE)))))))))),"")</f>
        <v/>
      </c>
      <c r="AW387" s="29" t="str">
        <f>IFERROR(AV387*(IFERROR(VLOOKUP($AW$360,'Banco de Dados'!$B$4:$J$50,4,FALSE),"ERRO")),"")</f>
        <v/>
      </c>
      <c r="AX387" s="29" t="str">
        <f t="shared" si="246"/>
        <v/>
      </c>
      <c r="AY387" s="103" t="str">
        <f>IFERROR(AX387*(C387*(PRINCIPAL!$G$111/100))*0.47*(44/12),"")</f>
        <v/>
      </c>
      <c r="AZ387" s="111" t="str">
        <f t="shared" si="251"/>
        <v/>
      </c>
      <c r="BA387" s="30" t="str">
        <f>IFERROR(IF(AND(PRINCIPAL!$H$112&lt;&gt;"",OR(L387=PRINCIPAL!$I$112,L387=PRINCIPAL!$I$112+PRINCIPAL!$I$112,L387=PRINCIPAL!$I$112+PRINCIPAL!$I$112+PRINCIPAL!$I$112)),0,IF(AND(PRINCIPAL!$H$112&lt;&gt;"",L387=PRINCIPAL!$J$112),VLOOKUP($BB$360,'Banco de Dados'!$B$4:$J$50,8,FALSE)*PRINCIPAL!$H$112*(1-(PRINCIPAL!$K$112/100)),IF(AND(PRINCIPAL!$H$112&lt;&gt;"",L387=PRINCIPAL!$L$112),VLOOKUP($BB$360,'Banco de Dados'!$B$4:$J$50,8,FALSE)*PRINCIPAL!$H$112*(1-(PRINCIPAL!$M$112/100)),IF(AND(PRINCIPAL!$H$112&lt;&gt;"",L387=PRINCIPAL!$N$112),VLOOKUP($BB$360,'Banco de Dados'!$B$4:$J$50,8,FALSE)*PRINCIPAL!$H$112*(1-(PRINCIPAL!$O$112/100)),IF(PRINCIPAL!$H$112&lt;&gt;"",VLOOKUP($BB$360,'Banco de Dados'!$B$4:$J$50,8,FALSE)*PRINCIPAL!$H$112,IF(OR(L387=PRINCIPAL!$I$112,L387=PRINCIPAL!$I$112+PRINCIPAL!$I$112,L387=PRINCIPAL!$I$112+PRINCIPAL!$I$112+PRINCIPAL!$I$112),0,IF(L387=PRINCIPAL!$J$112,VLOOKUP($BB$360,'Banco de Dados'!$B$4:$J$50,6,FALSE)*(1-(PRINCIPAL!$K$112/100)),IF(L387=PRINCIPAL!$L$112,VLOOKUP($BB$360,'Banco de Dados'!$B$4:$J$50,6,FALSE)*(1-(PRINCIPAL!$M$112/100)),IF(L387=PRINCIPAL!$N$112,VLOOKUP($BB$360,'Banco de Dados'!$B$4:$J$50,6,FALSE)*(1-(PRINCIPAL!$O$112/100)),VLOOKUP($BB$360,'Banco de Dados'!$B$4:$J$50,6,FALSE)))))))))),"")</f>
        <v/>
      </c>
      <c r="BB387" s="29" t="str">
        <f>IFERROR(BA387*(IFERROR(VLOOKUP($BB$360,'Banco de Dados'!$B$4:$J$50,4,FALSE),"ERRO")),"")</f>
        <v/>
      </c>
      <c r="BC387" s="29" t="str">
        <f t="shared" si="252"/>
        <v/>
      </c>
      <c r="BD387" s="103" t="str">
        <f>IFERROR(BC387*(C387*(PRINCIPAL!$G$112/100))*0.47*(44/12),"")</f>
        <v/>
      </c>
      <c r="BE387" s="111" t="str">
        <f t="shared" si="231"/>
        <v/>
      </c>
      <c r="BF387" s="30" t="str">
        <f>IFERROR(IF(AND(PRINCIPAL!$H$113&lt;&gt;"",OR(L387=PRINCIPAL!$I$113,L387=PRINCIPAL!$I$113+PRINCIPAL!$I$113,L387=PRINCIPAL!$I$113+PRINCIPAL!$I$113+PRINCIPAL!$I$113)),0,IF(AND(PRINCIPAL!$H$113&lt;&gt;"",L387=PRINCIPAL!$J$113),VLOOKUP($BG$360,'Banco de Dados'!$B$4:$J$50,8,FALSE)*PRINCIPAL!$H$113*(1-(PRINCIPAL!$K$113/100)),IF(AND(PRINCIPAL!$H$113&lt;&gt;"",L387=PRINCIPAL!$L$113),VLOOKUP($BG$360,'Banco de Dados'!$B$4:$J$50,8,FALSE)*PRINCIPAL!$H$113*(1-(PRINCIPAL!$M$113/100)),IF(AND(PRINCIPAL!$H$113&lt;&gt;"",L387=PRINCIPAL!$N$113),VLOOKUP($BG$360,'Banco de Dados'!$B$4:$J$50,8,FALSE)*PRINCIPAL!$H$113*(1-(PRINCIPAL!$O$113/100)),IF(PRINCIPAL!$H$113&lt;&gt;"",VLOOKUP($BG$360,'Banco de Dados'!$B$4:$J$50,8,FALSE)*PRINCIPAL!$H$113,IF(OR(L387=PRINCIPAL!$I$113,L387=PRINCIPAL!$I$113+PRINCIPAL!$I$113,L387=PRINCIPAL!$I$113+PRINCIPAL!$I$113+PRINCIPAL!$I$113),0,IF(L387=PRINCIPAL!$J$113,VLOOKUP($BG$360,'Banco de Dados'!$B$4:$J$50,6,FALSE)*(1-(PRINCIPAL!$K$113/100)),IF(L387=PRINCIPAL!$L$113,VLOOKUP($BG$360,'Banco de Dados'!$B$4:$J$50,6,FALSE)*(1-(PRINCIPAL!$M$113/100)),IF(L387=PRINCIPAL!$N$113,VLOOKUP($BG$360,'Banco de Dados'!$B$4:$J$50,6,FALSE)*(1-(PRINCIPAL!$O$113/100)),VLOOKUP($BG$360,'Banco de Dados'!$B$4:$J$50,6,FALSE)))))))))),"")</f>
        <v/>
      </c>
      <c r="BG387" s="29" t="str">
        <f>IFERROR(BF387*(IFERROR(VLOOKUP($BG$360,'Banco de Dados'!$B$4:$J$50,4,FALSE),"ERRO")),"")</f>
        <v/>
      </c>
      <c r="BH387" s="29" t="str">
        <f t="shared" si="247"/>
        <v/>
      </c>
      <c r="BI387" s="103" t="str">
        <f>IFERROR(BH387*(C387*(PRINCIPAL!$G$113/100))*0.47*(44/12),"")</f>
        <v/>
      </c>
      <c r="BJ387" s="102" t="str">
        <f t="shared" si="232"/>
        <v/>
      </c>
    </row>
    <row r="388" spans="2:62" ht="12.75" customHeight="1" x14ac:dyDescent="0.3">
      <c r="B388" s="326">
        <f t="shared" si="233"/>
        <v>2046</v>
      </c>
      <c r="C388" s="340"/>
      <c r="D388" s="1"/>
      <c r="E388" s="116">
        <v>26</v>
      </c>
      <c r="F388" s="24" t="str">
        <f>IFERROR(VLOOKUP($G$360,'Banco de Dados'!$B$4:$J$50,6,FALSE),"")</f>
        <v/>
      </c>
      <c r="G388" s="25" t="str">
        <f>IFERROR(F388*(IFERROR(VLOOKUP($G$360,'Banco de Dados'!$B$4:$J$50,4,FALSE),"ERRO")),"")</f>
        <v/>
      </c>
      <c r="H388" s="25" t="str">
        <f t="shared" si="234"/>
        <v/>
      </c>
      <c r="I388" s="103" t="str">
        <f t="shared" si="235"/>
        <v/>
      </c>
      <c r="J388" s="117" t="str">
        <f t="shared" si="236"/>
        <v/>
      </c>
      <c r="K388" s="1"/>
      <c r="L388" s="91">
        <v>26</v>
      </c>
      <c r="M388" s="24" t="str">
        <f>IFERROR(IF(AND(PRINCIPAL!$H$104&lt;&gt;"",OR(L388=PRINCIPAL!$I$104,L388=PRINCIPAL!$I$104+PRINCIPAL!$I$104,L388=PRINCIPAL!$I$104+PRINCIPAL!$I$104+PRINCIPAL!$I$104)),0,IF(AND(PRINCIPAL!$H$104&lt;&gt;"",L388=PRINCIPAL!$J$104),VLOOKUP($N$360,'Banco de Dados'!$B$4:$J$50,8,FALSE)*PRINCIPAL!$H$104*(1-(PRINCIPAL!$K$104/100)),IF(AND(PRINCIPAL!$H$104&lt;&gt;"",L388=PRINCIPAL!$L$104),VLOOKUP($N$360,'Banco de Dados'!$B$4:$J$50,8,FALSE)*PRINCIPAL!$H$104*(1-(PRINCIPAL!$M$104/100)),IF(AND(PRINCIPAL!$H$104&lt;&gt;"",L388=PRINCIPAL!$N$104),VLOOKUP($N$360,'Banco de Dados'!$B$4:$J$50,8,FALSE)*PRINCIPAL!$H$104*(1-(PRINCIPAL!$O$104/100)),IF(PRINCIPAL!$H$104&lt;&gt;"",VLOOKUP($N$360,'Banco de Dados'!$B$4:$J$50,8,FALSE)*PRINCIPAL!$H$104,IF(OR(L388=PRINCIPAL!$I$104,L388=PRINCIPAL!$I$104+PRINCIPAL!$I$104,L388=PRINCIPAL!$I$104+PRINCIPAL!$I$104+PRINCIPAL!$I$104),0,IF(L388=PRINCIPAL!$J$104,VLOOKUP($N$360,'Banco de Dados'!$B$4:$J$50,6,FALSE)*(1-(PRINCIPAL!$K$104/100)),IF(L388=PRINCIPAL!$L$104,VLOOKUP($N$360,'Banco de Dados'!$B$4:$J$50,6,FALSE)*(1-(PRINCIPAL!$M$104/100)),IF(L388=PRINCIPAL!$N$104,VLOOKUP($N$360,'Banco de Dados'!$B$4:$J$50,6,FALSE)*(1-(PRINCIPAL!$O$104/100)),VLOOKUP($N$360,'Banco de Dados'!$B$4:$J$50,6,FALSE)))))))))),"")</f>
        <v/>
      </c>
      <c r="N388" s="25" t="str">
        <f>IFERROR(M388*(IFERROR(VLOOKUP($N$360,'Banco de Dados'!$B$4:$J$50,4,FALSE),"ERRO")),"")</f>
        <v/>
      </c>
      <c r="O388" s="25" t="str">
        <f t="shared" si="255"/>
        <v/>
      </c>
      <c r="P388" s="103" t="str">
        <f>IFERROR(O388*(C388*(PRINCIPAL!$G$104/100))*0.47*(44/12),"")</f>
        <v/>
      </c>
      <c r="Q388" s="107" t="str">
        <f>IFERROR(Q387+P388,"")</f>
        <v/>
      </c>
      <c r="R388" s="29" t="str">
        <f>IFERROR(IF(AND(PRINCIPAL!$H$105&lt;&gt;"",OR(L388=PRINCIPAL!$I$105,L388=PRINCIPAL!$I$105+PRINCIPAL!$I$105,L388=PRINCIPAL!$I$105+PRINCIPAL!$I$105+PRINCIPAL!$I$105)),0,IF(AND(PRINCIPAL!$H$105&lt;&gt;"",L388=PRINCIPAL!$J$105),VLOOKUP($S$360,'Banco de Dados'!$B$4:$J$50,8,FALSE)*PRINCIPAL!$H$105*(1-(PRINCIPAL!$K$105/100)),IF(AND(PRINCIPAL!$H$105&lt;&gt;"",L388=PRINCIPAL!$L$105),VLOOKUP($S$360,'Banco de Dados'!$B$4:$J$50,8,FALSE)*PRINCIPAL!$H$105*(1-(PRINCIPAL!$M$105/100)),IF(AND(PRINCIPAL!$H$105&lt;&gt;"",L388=PRINCIPAL!$N$105),VLOOKUP($S$360,'Banco de Dados'!$B$4:$J$50,8,FALSE)*PRINCIPAL!$H$105*(1-(PRINCIPAL!$O$105/100)),IF(PRINCIPAL!$H$105&lt;&gt;"",VLOOKUP($S$360,'Banco de Dados'!$B$4:$J$50,8,FALSE)*PRINCIPAL!$H$105,IF(OR(L388=PRINCIPAL!$I$105,L388=PRINCIPAL!$I$105+PRINCIPAL!$I$105,L388=PRINCIPAL!$I$105+PRINCIPAL!$I$105+PRINCIPAL!$I$105),0,IF(L388=PRINCIPAL!$J$105,VLOOKUP($S$360,'Banco de Dados'!$B$4:$J$50,6,FALSE)*(1-(PRINCIPAL!$K$105/100)),IF(L388=PRINCIPAL!$L$105,VLOOKUP($S$360,'Banco de Dados'!$B$4:$J$50,6,FALSE)*(1-(PRINCIPAL!$M$105/100)),IF(L388=PRINCIPAL!$N$105,VLOOKUP($S$360,'Banco de Dados'!$B$4:$J$50,6,FALSE)*(1-(PRINCIPAL!$O$105/100)),VLOOKUP($S$360,'Banco de Dados'!$B$4:$J$50,6,FALSE)))))))))),"")</f>
        <v/>
      </c>
      <c r="S388" s="29" t="str">
        <f>IFERROR(R388*(IFERROR(VLOOKUP($S$360,'Banco de Dados'!$B$4:$J$50,4,FALSE),"ERRO")),"")</f>
        <v/>
      </c>
      <c r="T388" s="29" t="str">
        <f t="shared" si="254"/>
        <v/>
      </c>
      <c r="U388" s="103" t="str">
        <f>IFERROR(T388*(C388*(PRINCIPAL!$G$105/100))*0.47*(44/12),"")</f>
        <v/>
      </c>
      <c r="V388" s="103" t="str">
        <f t="shared" si="230"/>
        <v/>
      </c>
      <c r="W388" s="30" t="str">
        <f>IFERROR(IF(AND(PRINCIPAL!$H$106&lt;&gt;"",OR(L388=PRINCIPAL!$I$106,L388=PRINCIPAL!$I$106+PRINCIPAL!$I$106,L388=PRINCIPAL!$I$106+PRINCIPAL!$I$106+PRINCIPAL!$I$106)),0,IF(AND(PRINCIPAL!$H$106&lt;&gt;"",L388=PRINCIPAL!$J$106),VLOOKUP($X$360,'Banco de Dados'!$B$4:$J$50,8,FALSE)*PRINCIPAL!$H$106*(1-(PRINCIPAL!$K$106/100)),IF(AND(PRINCIPAL!$H$106&lt;&gt;"",L388=PRINCIPAL!$L$106),VLOOKUP($X$360,'Banco de Dados'!$B$4:$J$50,8,FALSE)*PRINCIPAL!$H$106*(1-(PRINCIPAL!$M$106/100)),IF(AND(PRINCIPAL!$H$106&lt;&gt;"",L388=PRINCIPAL!$N$106),VLOOKUP($X$360,'Banco de Dados'!$B$4:$J$50,8,FALSE)*PRINCIPAL!$H$106*(1-(PRINCIPAL!$O$106/100)),IF(PRINCIPAL!$H$106&lt;&gt;"",VLOOKUP($X$360,'Banco de Dados'!$B$4:$J$50,8,FALSE)*PRINCIPAL!$H$106,IF(OR(L388=PRINCIPAL!$I$106,L388=PRINCIPAL!$I$106+PRINCIPAL!$I$106,L388=PRINCIPAL!$I$106+PRINCIPAL!$I$106+PRINCIPAL!$I$106),0,IF(L388=PRINCIPAL!$J$106,VLOOKUP($X$360,'Banco de Dados'!$B$4:$J$50,6,FALSE)*(1-(PRINCIPAL!$K$106/100)),IF(L388=PRINCIPAL!$L$106,VLOOKUP($X$360,'Banco de Dados'!$B$4:$J$50,6,FALSE)*(1-(PRINCIPAL!$M$106/100)),IF(L388=PRINCIPAL!$N$106,VLOOKUP($X$360,'Banco de Dados'!$B$4:$J$50,6,FALSE)*(1-(PRINCIPAL!$O$106/100)),VLOOKUP($X$360,'Banco de Dados'!$B$4:$J$50,6,FALSE)))))))))),"")</f>
        <v/>
      </c>
      <c r="X388" s="29" t="str">
        <f>IFERROR(W388*(IFERROR(VLOOKUP($X$360,'Banco de Dados'!$B$4:$J$50,4,FALSE),"ERRO")),"")</f>
        <v/>
      </c>
      <c r="Y388" s="29" t="str">
        <f t="shared" si="248"/>
        <v/>
      </c>
      <c r="Z388" s="103" t="str">
        <f>IFERROR(Y388*(C388*(PRINCIPAL!$G$106/100))*0.47*(44/12),"")</f>
        <v/>
      </c>
      <c r="AA388" s="111" t="str">
        <f t="shared" si="249"/>
        <v/>
      </c>
      <c r="AB388" s="30" t="str">
        <f>IFERROR(IF(AND(PRINCIPAL!$H$107&lt;&gt;"",OR(L388=PRINCIPAL!$I$107,L388=PRINCIPAL!$I$107+PRINCIPAL!$I$107,L388=PRINCIPAL!$I$107+PRINCIPAL!$I$107+PRINCIPAL!$I$107)),0,IF(AND(PRINCIPAL!$H$107&lt;&gt;"",L388=PRINCIPAL!$J$107),VLOOKUP($AC$360,'Banco de Dados'!$B$4:$J$50,8,FALSE)*PRINCIPAL!$H$107*(1-(PRINCIPAL!$K$107/100)),IF(AND(PRINCIPAL!$H$107&lt;&gt;"",L388=PRINCIPAL!$L$107),VLOOKUP($AC$360,'Banco de Dados'!$B$4:$J$50,8,FALSE)*PRINCIPAL!$H$107*(1-(PRINCIPAL!$M$107/100)),IF(AND(PRINCIPAL!$H$107&lt;&gt;"",L388=PRINCIPAL!$N$107),VLOOKUP($AC$360,'Banco de Dados'!$B$4:$J$50,8,FALSE)*PRINCIPAL!$H$107*(1-(PRINCIPAL!$O$107/100)),IF(PRINCIPAL!$H$107&lt;&gt;"",VLOOKUP($AC$360,'Banco de Dados'!$B$4:$J$50,8,FALSE)*PRINCIPAL!$H$107,IF(OR(L388=PRINCIPAL!$I$107,L388=PRINCIPAL!$I$107+PRINCIPAL!$I$107,L388=PRINCIPAL!$I$107+PRINCIPAL!$I$107+PRINCIPAL!$I$107),0,IF(L388=PRINCIPAL!$J$107,VLOOKUP($AC$360,'Banco de Dados'!$B$4:$J$50,6,FALSE)*(1-(PRINCIPAL!$K$107/100)),IF(L388=PRINCIPAL!$L$107,VLOOKUP($AC$360,'Banco de Dados'!$B$4:$J$50,6,FALSE)*(1-(PRINCIPAL!$M$107/100)),IF(L388=PRINCIPAL!$N$107,VLOOKUP($AC$360,'Banco de Dados'!$B$4:$J$50,6,FALSE)*(1-(PRINCIPAL!$O$107/100)),VLOOKUP($AC$360,'Banco de Dados'!$B$4:$J$50,6,FALSE)))))))))),"")</f>
        <v/>
      </c>
      <c r="AC388" s="29" t="str">
        <f>IFERROR(AB388*(IFERROR(VLOOKUP($AC$360,'Banco de Dados'!$B$4:$J$50,4,FALSE),"ERRO")),"")</f>
        <v/>
      </c>
      <c r="AD388" s="29" t="str">
        <f t="shared" si="239"/>
        <v/>
      </c>
      <c r="AE388" s="103" t="str">
        <f>IFERROR(AD388*(C388*(PRINCIPAL!$G$107/100))*0.47*(44/12),"")</f>
        <v/>
      </c>
      <c r="AF388" s="111" t="str">
        <f t="shared" si="240"/>
        <v/>
      </c>
      <c r="AG388" s="30" t="str">
        <f>IFERROR(IF(AND(PRINCIPAL!$H$108&lt;&gt;"",OR(L388=PRINCIPAL!$I$108,L388=PRINCIPAL!$I$108+PRINCIPAL!$I$108,L388=PRINCIPAL!$I$108+PRINCIPAL!$I$108+PRINCIPAL!$I$108)),0,IF(AND(PRINCIPAL!$H$108&lt;&gt;"",L388=PRINCIPAL!$J$108),VLOOKUP($AH$360,'Banco de Dados'!$B$4:$J$50,8,FALSE)*PRINCIPAL!$H$108*(1-(PRINCIPAL!$K$108/100)),IF(AND(PRINCIPAL!$H$108&lt;&gt;"",L388=PRINCIPAL!$L$108),VLOOKUP($AH$360,'Banco de Dados'!$B$4:$J$50,8,FALSE)*PRINCIPAL!$H$108*(1-(PRINCIPAL!$M$108/100)),IF(AND(PRINCIPAL!$H$108&lt;&gt;"",L388=PRINCIPAL!$N$108),VLOOKUP($AH$360,'Banco de Dados'!$B$4:$J$50,8,FALSE)*PRINCIPAL!$H$108*(1-(PRINCIPAL!$O$108/100)),IF(PRINCIPAL!$H$108&lt;&gt;"",VLOOKUP($AH$360,'Banco de Dados'!$B$4:$J$50,8,FALSE)*PRINCIPAL!$H$108,IF(OR(L388=PRINCIPAL!$I$108,L388=PRINCIPAL!$I$108+PRINCIPAL!$I$108,L388=PRINCIPAL!$I$108+PRINCIPAL!$I$108+PRINCIPAL!$I$108),0,IF(L388=PRINCIPAL!$J$108,VLOOKUP($AH$360,'Banco de Dados'!$B$4:$J$50,6,FALSE)*(1-(PRINCIPAL!$K$108/100)),IF(L388=PRINCIPAL!$L$108,VLOOKUP($AH$360,'Banco de Dados'!$B$4:$J$50,6,FALSE)*(1-(PRINCIPAL!$M$108/100)),IF(L388=PRINCIPAL!$N$108,VLOOKUP($AH$360,'Banco de Dados'!$B$4:$J$50,6,FALSE)*(1-(PRINCIPAL!$O$108/100)),VLOOKUP($AH$360,'Banco de Dados'!$B$4:$J$50,6,FALSE)))))))))),"")</f>
        <v/>
      </c>
      <c r="AH388" s="29" t="str">
        <f>IFERROR(AG388*(IFERROR(VLOOKUP($AH$360,'Banco de Dados'!$B$4:$J$50,4,FALSE),"ERRO")),"")</f>
        <v/>
      </c>
      <c r="AI388" s="29" t="str">
        <f t="shared" si="241"/>
        <v/>
      </c>
      <c r="AJ388" s="103" t="str">
        <f>IFERROR(AI388*(C388*(PRINCIPAL!$G$108/100))*0.47*(44/12),"")</f>
        <v/>
      </c>
      <c r="AK388" s="111" t="str">
        <f t="shared" si="250"/>
        <v/>
      </c>
      <c r="AL388" s="30" t="str">
        <f>IFERROR(IF(AND(PRINCIPAL!$H$109&lt;&gt;"",OR(L388=PRINCIPAL!$I$109,L388=PRINCIPAL!$I$109+PRINCIPAL!$I$109,L388=PRINCIPAL!$I$109+PRINCIPAL!$I$109+PRINCIPAL!$I$109)),0,IF(AND(PRINCIPAL!$H$109&lt;&gt;"",L388=PRINCIPAL!$J$109),VLOOKUP($AM$360,'Banco de Dados'!$B$4:$J$50,8,FALSE)*PRINCIPAL!$H$109*(1-(PRINCIPAL!$K$109/100)),IF(AND(PRINCIPAL!$H$109&lt;&gt;"",L388=PRINCIPAL!$L$109),VLOOKUP($AM$360,'Banco de Dados'!$B$4:$J$50,8,FALSE)*PRINCIPAL!$H$109*(1-(PRINCIPAL!$M$109/100)),IF(AND(PRINCIPAL!$H$109&lt;&gt;"",L388=PRINCIPAL!$N$109),VLOOKUP($AM$360,'Banco de Dados'!$B$4:$J$50,8,FALSE)*PRINCIPAL!$H$109*(1-(PRINCIPAL!$O$109/100)),IF(PRINCIPAL!$H$109&lt;&gt;"",VLOOKUP($AM$360,'Banco de Dados'!$B$4:$J$50,8,FALSE)*PRINCIPAL!$H$109,IF(OR(L388=PRINCIPAL!$I$109,L388=PRINCIPAL!$I$109+PRINCIPAL!$I$109,L388=PRINCIPAL!$I$109+PRINCIPAL!$I$109+PRINCIPAL!$I$109),0,IF(L388=PRINCIPAL!$J$109,VLOOKUP($AM$360,'Banco de Dados'!$B$4:$J$50,6,FALSE)*(1-(PRINCIPAL!$K$109/100)),IF(L388=PRINCIPAL!$L$109,VLOOKUP($AM$360,'Banco de Dados'!$B$4:$J$50,6,FALSE)*(1-(PRINCIPAL!$M$109/100)),IF(L388=PRINCIPAL!$N$109,VLOOKUP($AM$360,'Banco de Dados'!$B$4:$J$50,6,FALSE)*(1-(PRINCIPAL!$O$109/100)),VLOOKUP($AM$360,'Banco de Dados'!$B$4:$J$50,6,FALSE)))))))))),"")</f>
        <v/>
      </c>
      <c r="AM388" s="29" t="str">
        <f>IFERROR(AL388*(IFERROR(VLOOKUP($AM$360,'Banco de Dados'!$B$4:$J$50,4,FALSE),"ERRO")),"")</f>
        <v/>
      </c>
      <c r="AN388" s="29" t="str">
        <f t="shared" si="242"/>
        <v/>
      </c>
      <c r="AO388" s="103" t="str">
        <f>IFERROR(AN388*(C388*(PRINCIPAL!$G$109/100))*0.47*(44/12),"")</f>
        <v/>
      </c>
      <c r="AP388" s="111" t="str">
        <f t="shared" si="243"/>
        <v/>
      </c>
      <c r="AQ388" s="30" t="str">
        <f>IFERROR(IF(AND(PRINCIPAL!$H$110&lt;&gt;"",OR(L388=PRINCIPAL!$I$110,L388=PRINCIPAL!$I$110+PRINCIPAL!$I$110,L388=PRINCIPAL!$I$110+PRINCIPAL!$I$110+PRINCIPAL!$I$110)),0,IF(AND(PRINCIPAL!$H$110&lt;&gt;"",L388=PRINCIPAL!$J$110),VLOOKUP($AR$360,'Banco de Dados'!$B$4:$J$50,8,FALSE)*PRINCIPAL!$H$110*(1-(PRINCIPAL!$K$110/100)),IF(AND(PRINCIPAL!$H$110&lt;&gt;"",L388=PRINCIPAL!$L$110),VLOOKUP($AR$360,'Banco de Dados'!$B$4:$J$50,8,FALSE)*PRINCIPAL!$H$110*(1-(PRINCIPAL!$M$110/100)),IF(AND(PRINCIPAL!$H$110&lt;&gt;"",L388=PRINCIPAL!$N$110),VLOOKUP($AR$360,'Banco de Dados'!$B$4:$J$50,8,FALSE)*PRINCIPAL!$H$110*(1-(PRINCIPAL!$O$110/100)),IF(PRINCIPAL!$H$110&lt;&gt;"",VLOOKUP($AR$360,'Banco de Dados'!$B$4:$J$50,8,FALSE)*PRINCIPAL!$H$110,IF(OR(L388=PRINCIPAL!$I$110,L388=PRINCIPAL!$I$110+PRINCIPAL!$I$110,L388=PRINCIPAL!$I$110+PRINCIPAL!$I$110+PRINCIPAL!$I$110),0,IF(L388=PRINCIPAL!$J$110,VLOOKUP($AR$360,'Banco de Dados'!$B$4:$J$50,6,FALSE)*(1-(PRINCIPAL!$K$110/100)),IF(L388=PRINCIPAL!$L$110,VLOOKUP($AR$360,'Banco de Dados'!$B$4:$J$50,6,FALSE)*(1-(PRINCIPAL!$M$110/100)),IF(L388=PRINCIPAL!$N$110,VLOOKUP($AR$360,'Banco de Dados'!$B$4:$J$50,6,FALSE)*(1-(PRINCIPAL!$O$110/100)),VLOOKUP($AR$360,'Banco de Dados'!$B$4:$J$50,6,FALSE)))))))))),"")</f>
        <v/>
      </c>
      <c r="AR388" s="29" t="str">
        <f>IFERROR(AQ388*(IFERROR(VLOOKUP($AR$360,'Banco de Dados'!$B$4:$J$50,4,FALSE),"ERRO")),"")</f>
        <v/>
      </c>
      <c r="AS388" s="29" t="str">
        <f t="shared" si="244"/>
        <v/>
      </c>
      <c r="AT388" s="103" t="str">
        <f>IFERROR(AS388*(C388*(PRINCIPAL!$G$110/100))*0.47*(44/12),"")</f>
        <v/>
      </c>
      <c r="AU388" s="111" t="str">
        <f t="shared" si="245"/>
        <v/>
      </c>
      <c r="AV388" s="30" t="str">
        <f>IFERROR(IF(AND(PRINCIPAL!$H$111&lt;&gt;"",OR(L388=PRINCIPAL!$I$111,L388=PRINCIPAL!$I$111+PRINCIPAL!$I$111,L388=PRINCIPAL!$I$111+PRINCIPAL!$I$111+PRINCIPAL!$I$111)),0,IF(AND(PRINCIPAL!$H$111&lt;&gt;"",L388=PRINCIPAL!$J$111),VLOOKUP($AW$360,'Banco de Dados'!$B$4:$J$50,8,FALSE)*PRINCIPAL!$H$111*(1-(PRINCIPAL!$K$111/100)),IF(AND(PRINCIPAL!$H$111&lt;&gt;"",L388=PRINCIPAL!$L$111),VLOOKUP($AW$360,'Banco de Dados'!$B$4:$J$50,8,FALSE)*PRINCIPAL!$H$111*(1-(PRINCIPAL!$M$111/100)),IF(AND(PRINCIPAL!$H$111&lt;&gt;"",L388=PRINCIPAL!$N$111),VLOOKUP($AW$360,'Banco de Dados'!$B$4:$J$50,8,FALSE)*PRINCIPAL!$H$111*(1-(PRINCIPAL!$O$111/100)),IF(PRINCIPAL!$H$111&lt;&gt;"",VLOOKUP($AW$360,'Banco de Dados'!$B$4:$J$50,8,FALSE)*PRINCIPAL!$H$111,IF(OR(L388=PRINCIPAL!$I$111,L388=PRINCIPAL!$I$111+PRINCIPAL!$I$111,L388=PRINCIPAL!$I$111+PRINCIPAL!$I$111+PRINCIPAL!$I$111),0,IF(L388=PRINCIPAL!$J$111,VLOOKUP($AW$360,'Banco de Dados'!$B$4:$J$50,6,FALSE)*(1-(PRINCIPAL!$K$111/100)),IF(L388=PRINCIPAL!$L$111,VLOOKUP($AW$360,'Banco de Dados'!$B$4:$J$50,6,FALSE)*(1-(PRINCIPAL!$M$111/100)),IF(L388=PRINCIPAL!$N$111,VLOOKUP($AW$360,'Banco de Dados'!$B$4:$J$50,6,FALSE)*(1-(PRINCIPAL!$O$111/100)),VLOOKUP($AW$360,'Banco de Dados'!$B$4:$J$50,6,FALSE)))))))))),"")</f>
        <v/>
      </c>
      <c r="AW388" s="29" t="str">
        <f>IFERROR(AV388*(IFERROR(VLOOKUP($AW$360,'Banco de Dados'!$B$4:$J$50,4,FALSE),"ERRO")),"")</f>
        <v/>
      </c>
      <c r="AX388" s="29" t="str">
        <f t="shared" si="246"/>
        <v/>
      </c>
      <c r="AY388" s="103" t="str">
        <f>IFERROR(AX388*(C388*(PRINCIPAL!$G$111/100))*0.47*(44/12),"")</f>
        <v/>
      </c>
      <c r="AZ388" s="111" t="str">
        <f t="shared" si="251"/>
        <v/>
      </c>
      <c r="BA388" s="30" t="str">
        <f>IFERROR(IF(AND(PRINCIPAL!$H$112&lt;&gt;"",OR(L388=PRINCIPAL!$I$112,L388=PRINCIPAL!$I$112+PRINCIPAL!$I$112,L388=PRINCIPAL!$I$112+PRINCIPAL!$I$112+PRINCIPAL!$I$112)),0,IF(AND(PRINCIPAL!$H$112&lt;&gt;"",L388=PRINCIPAL!$J$112),VLOOKUP($BB$360,'Banco de Dados'!$B$4:$J$50,8,FALSE)*PRINCIPAL!$H$112*(1-(PRINCIPAL!$K$112/100)),IF(AND(PRINCIPAL!$H$112&lt;&gt;"",L388=PRINCIPAL!$L$112),VLOOKUP($BB$360,'Banco de Dados'!$B$4:$J$50,8,FALSE)*PRINCIPAL!$H$112*(1-(PRINCIPAL!$M$112/100)),IF(AND(PRINCIPAL!$H$112&lt;&gt;"",L388=PRINCIPAL!$N$112),VLOOKUP($BB$360,'Banco de Dados'!$B$4:$J$50,8,FALSE)*PRINCIPAL!$H$112*(1-(PRINCIPAL!$O$112/100)),IF(PRINCIPAL!$H$112&lt;&gt;"",VLOOKUP($BB$360,'Banco de Dados'!$B$4:$J$50,8,FALSE)*PRINCIPAL!$H$112,IF(OR(L388=PRINCIPAL!$I$112,L388=PRINCIPAL!$I$112+PRINCIPAL!$I$112,L388=PRINCIPAL!$I$112+PRINCIPAL!$I$112+PRINCIPAL!$I$112),0,IF(L388=PRINCIPAL!$J$112,VLOOKUP($BB$360,'Banco de Dados'!$B$4:$J$50,6,FALSE)*(1-(PRINCIPAL!$K$112/100)),IF(L388=PRINCIPAL!$L$112,VLOOKUP($BB$360,'Banco de Dados'!$B$4:$J$50,6,FALSE)*(1-(PRINCIPAL!$M$112/100)),IF(L388=PRINCIPAL!$N$112,VLOOKUP($BB$360,'Banco de Dados'!$B$4:$J$50,6,FALSE)*(1-(PRINCIPAL!$O$112/100)),VLOOKUP($BB$360,'Banco de Dados'!$B$4:$J$50,6,FALSE)))))))))),"")</f>
        <v/>
      </c>
      <c r="BB388" s="29" t="str">
        <f>IFERROR(BA388*(IFERROR(VLOOKUP($BB$360,'Banco de Dados'!$B$4:$J$50,4,FALSE),"ERRO")),"")</f>
        <v/>
      </c>
      <c r="BC388" s="29" t="str">
        <f t="shared" si="252"/>
        <v/>
      </c>
      <c r="BD388" s="103" t="str">
        <f>IFERROR(BC388*(C388*(PRINCIPAL!$G$112/100))*0.47*(44/12),"")</f>
        <v/>
      </c>
      <c r="BE388" s="111" t="str">
        <f t="shared" si="231"/>
        <v/>
      </c>
      <c r="BF388" s="30" t="str">
        <f>IFERROR(IF(AND(PRINCIPAL!$H$113&lt;&gt;"",OR(L388=PRINCIPAL!$I$113,L388=PRINCIPAL!$I$113+PRINCIPAL!$I$113,L388=PRINCIPAL!$I$113+PRINCIPAL!$I$113+PRINCIPAL!$I$113)),0,IF(AND(PRINCIPAL!$H$113&lt;&gt;"",L388=PRINCIPAL!$J$113),VLOOKUP($BG$360,'Banco de Dados'!$B$4:$J$50,8,FALSE)*PRINCIPAL!$H$113*(1-(PRINCIPAL!$K$113/100)),IF(AND(PRINCIPAL!$H$113&lt;&gt;"",L388=PRINCIPAL!$L$113),VLOOKUP($BG$360,'Banco de Dados'!$B$4:$J$50,8,FALSE)*PRINCIPAL!$H$113*(1-(PRINCIPAL!$M$113/100)),IF(AND(PRINCIPAL!$H$113&lt;&gt;"",L388=PRINCIPAL!$N$113),VLOOKUP($BG$360,'Banco de Dados'!$B$4:$J$50,8,FALSE)*PRINCIPAL!$H$113*(1-(PRINCIPAL!$O$113/100)),IF(PRINCIPAL!$H$113&lt;&gt;"",VLOOKUP($BG$360,'Banco de Dados'!$B$4:$J$50,8,FALSE)*PRINCIPAL!$H$113,IF(OR(L388=PRINCIPAL!$I$113,L388=PRINCIPAL!$I$113+PRINCIPAL!$I$113,L388=PRINCIPAL!$I$113+PRINCIPAL!$I$113+PRINCIPAL!$I$113),0,IF(L388=PRINCIPAL!$J$113,VLOOKUP($BG$360,'Banco de Dados'!$B$4:$J$50,6,FALSE)*(1-(PRINCIPAL!$K$113/100)),IF(L388=PRINCIPAL!$L$113,VLOOKUP($BG$360,'Banco de Dados'!$B$4:$J$50,6,FALSE)*(1-(PRINCIPAL!$M$113/100)),IF(L388=PRINCIPAL!$N$113,VLOOKUP($BG$360,'Banco de Dados'!$B$4:$J$50,6,FALSE)*(1-(PRINCIPAL!$O$113/100)),VLOOKUP($BG$360,'Banco de Dados'!$B$4:$J$50,6,FALSE)))))))))),"")</f>
        <v/>
      </c>
      <c r="BG388" s="29" t="str">
        <f>IFERROR(BF388*(IFERROR(VLOOKUP($BG$360,'Banco de Dados'!$B$4:$J$50,4,FALSE),"ERRO")),"")</f>
        <v/>
      </c>
      <c r="BH388" s="29" t="str">
        <f t="shared" si="247"/>
        <v/>
      </c>
      <c r="BI388" s="103" t="str">
        <f>IFERROR(BH388*(C388*(PRINCIPAL!$G$113/100))*0.47*(44/12),"")</f>
        <v/>
      </c>
      <c r="BJ388" s="102" t="str">
        <f t="shared" si="232"/>
        <v/>
      </c>
    </row>
    <row r="389" spans="2:62" ht="12.75" customHeight="1" x14ac:dyDescent="0.3">
      <c r="B389" s="326">
        <f t="shared" si="233"/>
        <v>2047</v>
      </c>
      <c r="C389" s="340"/>
      <c r="D389" s="1"/>
      <c r="E389" s="116">
        <v>27</v>
      </c>
      <c r="F389" s="24" t="str">
        <f>IFERROR(VLOOKUP($G$360,'Banco de Dados'!$B$4:$J$50,6,FALSE),"")</f>
        <v/>
      </c>
      <c r="G389" s="25" t="str">
        <f>IFERROR(F389*(IFERROR(VLOOKUP($G$360,'Banco de Dados'!$B$4:$J$50,4,FALSE),"ERRO")),"")</f>
        <v/>
      </c>
      <c r="H389" s="25" t="str">
        <f t="shared" si="234"/>
        <v/>
      </c>
      <c r="I389" s="103" t="str">
        <f t="shared" si="235"/>
        <v/>
      </c>
      <c r="J389" s="117" t="str">
        <f t="shared" si="236"/>
        <v/>
      </c>
      <c r="K389" s="1"/>
      <c r="L389" s="91">
        <v>27</v>
      </c>
      <c r="M389" s="24" t="str">
        <f>IFERROR(IF(AND(PRINCIPAL!$H$104&lt;&gt;"",OR(L389=PRINCIPAL!$I$104,L389=PRINCIPAL!$I$104+PRINCIPAL!$I$104,L389=PRINCIPAL!$I$104+PRINCIPAL!$I$104+PRINCIPAL!$I$104)),0,IF(AND(PRINCIPAL!$H$104&lt;&gt;"",L389=PRINCIPAL!$J$104),VLOOKUP($N$360,'Banco de Dados'!$B$4:$J$50,8,FALSE)*PRINCIPAL!$H$104*(1-(PRINCIPAL!$K$104/100)),IF(AND(PRINCIPAL!$H$104&lt;&gt;"",L389=PRINCIPAL!$L$104),VLOOKUP($N$360,'Banco de Dados'!$B$4:$J$50,8,FALSE)*PRINCIPAL!$H$104*(1-(PRINCIPAL!$M$104/100)),IF(AND(PRINCIPAL!$H$104&lt;&gt;"",L389=PRINCIPAL!$N$104),VLOOKUP($N$360,'Banco de Dados'!$B$4:$J$50,8,FALSE)*PRINCIPAL!$H$104*(1-(PRINCIPAL!$O$104/100)),IF(PRINCIPAL!$H$104&lt;&gt;"",VLOOKUP($N$360,'Banco de Dados'!$B$4:$J$50,8,FALSE)*PRINCIPAL!$H$104,IF(OR(L389=PRINCIPAL!$I$104,L389=PRINCIPAL!$I$104+PRINCIPAL!$I$104,L389=PRINCIPAL!$I$104+PRINCIPAL!$I$104+PRINCIPAL!$I$104),0,IF(L389=PRINCIPAL!$J$104,VLOOKUP($N$360,'Banco de Dados'!$B$4:$J$50,6,FALSE)*(1-(PRINCIPAL!$K$104/100)),IF(L389=PRINCIPAL!$L$104,VLOOKUP($N$360,'Banco de Dados'!$B$4:$J$50,6,FALSE)*(1-(PRINCIPAL!$M$104/100)),IF(L389=PRINCIPAL!$N$104,VLOOKUP($N$360,'Banco de Dados'!$B$4:$J$50,6,FALSE)*(1-(PRINCIPAL!$O$104/100)),VLOOKUP($N$360,'Banco de Dados'!$B$4:$J$50,6,FALSE)))))))))),"")</f>
        <v/>
      </c>
      <c r="N389" s="25" t="str">
        <f>IFERROR(M389*(IFERROR(VLOOKUP($N$360,'Banco de Dados'!$B$4:$J$50,4,FALSE),"ERRO")),"")</f>
        <v/>
      </c>
      <c r="O389" s="25" t="str">
        <f t="shared" si="255"/>
        <v/>
      </c>
      <c r="P389" s="103" t="str">
        <f>IFERROR(O389*(C389*(PRINCIPAL!$G$104/100))*0.47*(44/12),"")</f>
        <v/>
      </c>
      <c r="Q389" s="107" t="str">
        <f t="shared" ref="Q389:Q397" si="257">IFERROR(Q388+P389,"")</f>
        <v/>
      </c>
      <c r="R389" s="29" t="str">
        <f>IFERROR(IF(AND(PRINCIPAL!$H$105&lt;&gt;"",OR(L389=PRINCIPAL!$I$105,L389=PRINCIPAL!$I$105+PRINCIPAL!$I$105,L389=PRINCIPAL!$I$105+PRINCIPAL!$I$105+PRINCIPAL!$I$105)),0,IF(AND(PRINCIPAL!$H$105&lt;&gt;"",L389=PRINCIPAL!$J$105),VLOOKUP($S$360,'Banco de Dados'!$B$4:$J$50,8,FALSE)*PRINCIPAL!$H$105*(1-(PRINCIPAL!$K$105/100)),IF(AND(PRINCIPAL!$H$105&lt;&gt;"",L389=PRINCIPAL!$L$105),VLOOKUP($S$360,'Banco de Dados'!$B$4:$J$50,8,FALSE)*PRINCIPAL!$H$105*(1-(PRINCIPAL!$M$105/100)),IF(AND(PRINCIPAL!$H$105&lt;&gt;"",L389=PRINCIPAL!$N$105),VLOOKUP($S$360,'Banco de Dados'!$B$4:$J$50,8,FALSE)*PRINCIPAL!$H$105*(1-(PRINCIPAL!$O$105/100)),IF(PRINCIPAL!$H$105&lt;&gt;"",VLOOKUP($S$360,'Banco de Dados'!$B$4:$J$50,8,FALSE)*PRINCIPAL!$H$105,IF(OR(L389=PRINCIPAL!$I$105,L389=PRINCIPAL!$I$105+PRINCIPAL!$I$105,L389=PRINCIPAL!$I$105+PRINCIPAL!$I$105+PRINCIPAL!$I$105),0,IF(L389=PRINCIPAL!$J$105,VLOOKUP($S$360,'Banco de Dados'!$B$4:$J$50,6,FALSE)*(1-(PRINCIPAL!$K$105/100)),IF(L389=PRINCIPAL!$L$105,VLOOKUP($S$360,'Banco de Dados'!$B$4:$J$50,6,FALSE)*(1-(PRINCIPAL!$M$105/100)),IF(L389=PRINCIPAL!$N$105,VLOOKUP($S$360,'Banco de Dados'!$B$4:$J$50,6,FALSE)*(1-(PRINCIPAL!$O$105/100)),VLOOKUP($S$360,'Banco de Dados'!$B$4:$J$50,6,FALSE)))))))))),"")</f>
        <v/>
      </c>
      <c r="S389" s="29" t="str">
        <f>IFERROR(R389*(IFERROR(VLOOKUP($S$360,'Banco de Dados'!$B$4:$J$50,4,FALSE),"ERRO")),"")</f>
        <v/>
      </c>
      <c r="T389" s="29" t="str">
        <f t="shared" si="254"/>
        <v/>
      </c>
      <c r="U389" s="103" t="str">
        <f>IFERROR(T389*(C389*(PRINCIPAL!$G$105/100))*0.47*(44/12),"")</f>
        <v/>
      </c>
      <c r="V389" s="103" t="str">
        <f t="shared" si="230"/>
        <v/>
      </c>
      <c r="W389" s="30" t="str">
        <f>IFERROR(IF(AND(PRINCIPAL!$H$106&lt;&gt;"",OR(L389=PRINCIPAL!$I$106,L389=PRINCIPAL!$I$106+PRINCIPAL!$I$106,L389=PRINCIPAL!$I$106+PRINCIPAL!$I$106+PRINCIPAL!$I$106)),0,IF(AND(PRINCIPAL!$H$106&lt;&gt;"",L389=PRINCIPAL!$J$106),VLOOKUP($X$360,'Banco de Dados'!$B$4:$J$50,8,FALSE)*PRINCIPAL!$H$106*(1-(PRINCIPAL!$K$106/100)),IF(AND(PRINCIPAL!$H$106&lt;&gt;"",L389=PRINCIPAL!$L$106),VLOOKUP($X$360,'Banco de Dados'!$B$4:$J$50,8,FALSE)*PRINCIPAL!$H$106*(1-(PRINCIPAL!$M$106/100)),IF(AND(PRINCIPAL!$H$106&lt;&gt;"",L389=PRINCIPAL!$N$106),VLOOKUP($X$360,'Banco de Dados'!$B$4:$J$50,8,FALSE)*PRINCIPAL!$H$106*(1-(PRINCIPAL!$O$106/100)),IF(PRINCIPAL!$H$106&lt;&gt;"",VLOOKUP($X$360,'Banco de Dados'!$B$4:$J$50,8,FALSE)*PRINCIPAL!$H$106,IF(OR(L389=PRINCIPAL!$I$106,L389=PRINCIPAL!$I$106+PRINCIPAL!$I$106,L389=PRINCIPAL!$I$106+PRINCIPAL!$I$106+PRINCIPAL!$I$106),0,IF(L389=PRINCIPAL!$J$106,VLOOKUP($X$360,'Banco de Dados'!$B$4:$J$50,6,FALSE)*(1-(PRINCIPAL!$K$106/100)),IF(L389=PRINCIPAL!$L$106,VLOOKUP($X$360,'Banco de Dados'!$B$4:$J$50,6,FALSE)*(1-(PRINCIPAL!$M$106/100)),IF(L389=PRINCIPAL!$N$106,VLOOKUP($X$360,'Banco de Dados'!$B$4:$J$50,6,FALSE)*(1-(PRINCIPAL!$O$106/100)),VLOOKUP($X$360,'Banco de Dados'!$B$4:$J$50,6,FALSE)))))))))),"")</f>
        <v/>
      </c>
      <c r="X389" s="29" t="str">
        <f>IFERROR(W389*(IFERROR(VLOOKUP($X$360,'Banco de Dados'!$B$4:$J$50,4,FALSE),"ERRO")),"")</f>
        <v/>
      </c>
      <c r="Y389" s="29" t="str">
        <f t="shared" si="248"/>
        <v/>
      </c>
      <c r="Z389" s="103" t="str">
        <f>IFERROR(Y389*(C389*(PRINCIPAL!$G$106/100))*0.47*(44/12),"")</f>
        <v/>
      </c>
      <c r="AA389" s="111" t="str">
        <f t="shared" si="249"/>
        <v/>
      </c>
      <c r="AB389" s="30" t="str">
        <f>IFERROR(IF(AND(PRINCIPAL!$H$107&lt;&gt;"",OR(L389=PRINCIPAL!$I$107,L389=PRINCIPAL!$I$107+PRINCIPAL!$I$107,L389=PRINCIPAL!$I$107+PRINCIPAL!$I$107+PRINCIPAL!$I$107)),0,IF(AND(PRINCIPAL!$H$107&lt;&gt;"",L389=PRINCIPAL!$J$107),VLOOKUP($AC$360,'Banco de Dados'!$B$4:$J$50,8,FALSE)*PRINCIPAL!$H$107*(1-(PRINCIPAL!$K$107/100)),IF(AND(PRINCIPAL!$H$107&lt;&gt;"",L389=PRINCIPAL!$L$107),VLOOKUP($AC$360,'Banco de Dados'!$B$4:$J$50,8,FALSE)*PRINCIPAL!$H$107*(1-(PRINCIPAL!$M$107/100)),IF(AND(PRINCIPAL!$H$107&lt;&gt;"",L389=PRINCIPAL!$N$107),VLOOKUP($AC$360,'Banco de Dados'!$B$4:$J$50,8,FALSE)*PRINCIPAL!$H$107*(1-(PRINCIPAL!$O$107/100)),IF(PRINCIPAL!$H$107&lt;&gt;"",VLOOKUP($AC$360,'Banco de Dados'!$B$4:$J$50,8,FALSE)*PRINCIPAL!$H$107,IF(OR(L389=PRINCIPAL!$I$107,L389=PRINCIPAL!$I$107+PRINCIPAL!$I$107,L389=PRINCIPAL!$I$107+PRINCIPAL!$I$107+PRINCIPAL!$I$107),0,IF(L389=PRINCIPAL!$J$107,VLOOKUP($AC$360,'Banco de Dados'!$B$4:$J$50,6,FALSE)*(1-(PRINCIPAL!$K$107/100)),IF(L389=PRINCIPAL!$L$107,VLOOKUP($AC$360,'Banco de Dados'!$B$4:$J$50,6,FALSE)*(1-(PRINCIPAL!$M$107/100)),IF(L389=PRINCIPAL!$N$107,VLOOKUP($AC$360,'Banco de Dados'!$B$4:$J$50,6,FALSE)*(1-(PRINCIPAL!$O$107/100)),VLOOKUP($AC$360,'Banco de Dados'!$B$4:$J$50,6,FALSE)))))))))),"")</f>
        <v/>
      </c>
      <c r="AC389" s="29" t="str">
        <f>IFERROR(AB389*(IFERROR(VLOOKUP($AC$360,'Banco de Dados'!$B$4:$J$50,4,FALSE),"ERRO")),"")</f>
        <v/>
      </c>
      <c r="AD389" s="29" t="str">
        <f t="shared" si="239"/>
        <v/>
      </c>
      <c r="AE389" s="103" t="str">
        <f>IFERROR(AD389*(C389*(PRINCIPAL!$G$107/100))*0.47*(44/12),"")</f>
        <v/>
      </c>
      <c r="AF389" s="111" t="str">
        <f t="shared" si="240"/>
        <v/>
      </c>
      <c r="AG389" s="30" t="str">
        <f>IFERROR(IF(AND(PRINCIPAL!$H$108&lt;&gt;"",OR(L389=PRINCIPAL!$I$108,L389=PRINCIPAL!$I$108+PRINCIPAL!$I$108,L389=PRINCIPAL!$I$108+PRINCIPAL!$I$108+PRINCIPAL!$I$108)),0,IF(AND(PRINCIPAL!$H$108&lt;&gt;"",L389=PRINCIPAL!$J$108),VLOOKUP($AH$360,'Banco de Dados'!$B$4:$J$50,8,FALSE)*PRINCIPAL!$H$108*(1-(PRINCIPAL!$K$108/100)),IF(AND(PRINCIPAL!$H$108&lt;&gt;"",L389=PRINCIPAL!$L$108),VLOOKUP($AH$360,'Banco de Dados'!$B$4:$J$50,8,FALSE)*PRINCIPAL!$H$108*(1-(PRINCIPAL!$M$108/100)),IF(AND(PRINCIPAL!$H$108&lt;&gt;"",L389=PRINCIPAL!$N$108),VLOOKUP($AH$360,'Banco de Dados'!$B$4:$J$50,8,FALSE)*PRINCIPAL!$H$108*(1-(PRINCIPAL!$O$108/100)),IF(PRINCIPAL!$H$108&lt;&gt;"",VLOOKUP($AH$360,'Banco de Dados'!$B$4:$J$50,8,FALSE)*PRINCIPAL!$H$108,IF(OR(L389=PRINCIPAL!$I$108,L389=PRINCIPAL!$I$108+PRINCIPAL!$I$108,L389=PRINCIPAL!$I$108+PRINCIPAL!$I$108+PRINCIPAL!$I$108),0,IF(L389=PRINCIPAL!$J$108,VLOOKUP($AH$360,'Banco de Dados'!$B$4:$J$50,6,FALSE)*(1-(PRINCIPAL!$K$108/100)),IF(L389=PRINCIPAL!$L$108,VLOOKUP($AH$360,'Banco de Dados'!$B$4:$J$50,6,FALSE)*(1-(PRINCIPAL!$M$108/100)),IF(L389=PRINCIPAL!$N$108,VLOOKUP($AH$360,'Banco de Dados'!$B$4:$J$50,6,FALSE)*(1-(PRINCIPAL!$O$108/100)),VLOOKUP($AH$360,'Banco de Dados'!$B$4:$J$50,6,FALSE)))))))))),"")</f>
        <v/>
      </c>
      <c r="AH389" s="29" t="str">
        <f>IFERROR(AG389*(IFERROR(VLOOKUP($AH$360,'Banco de Dados'!$B$4:$J$50,4,FALSE),"ERRO")),"")</f>
        <v/>
      </c>
      <c r="AI389" s="29" t="str">
        <f t="shared" si="241"/>
        <v/>
      </c>
      <c r="AJ389" s="103" t="str">
        <f>IFERROR(AI389*(C389*(PRINCIPAL!$G$108/100))*0.47*(44/12),"")</f>
        <v/>
      </c>
      <c r="AK389" s="111" t="str">
        <f t="shared" si="250"/>
        <v/>
      </c>
      <c r="AL389" s="30" t="str">
        <f>IFERROR(IF(AND(PRINCIPAL!$H$109&lt;&gt;"",OR(L389=PRINCIPAL!$I$109,L389=PRINCIPAL!$I$109+PRINCIPAL!$I$109,L389=PRINCIPAL!$I$109+PRINCIPAL!$I$109+PRINCIPAL!$I$109)),0,IF(AND(PRINCIPAL!$H$109&lt;&gt;"",L389=PRINCIPAL!$J$109),VLOOKUP($AM$360,'Banco de Dados'!$B$4:$J$50,8,FALSE)*PRINCIPAL!$H$109*(1-(PRINCIPAL!$K$109/100)),IF(AND(PRINCIPAL!$H$109&lt;&gt;"",L389=PRINCIPAL!$L$109),VLOOKUP($AM$360,'Banco de Dados'!$B$4:$J$50,8,FALSE)*PRINCIPAL!$H$109*(1-(PRINCIPAL!$M$109/100)),IF(AND(PRINCIPAL!$H$109&lt;&gt;"",L389=PRINCIPAL!$N$109),VLOOKUP($AM$360,'Banco de Dados'!$B$4:$J$50,8,FALSE)*PRINCIPAL!$H$109*(1-(PRINCIPAL!$O$109/100)),IF(PRINCIPAL!$H$109&lt;&gt;"",VLOOKUP($AM$360,'Banco de Dados'!$B$4:$J$50,8,FALSE)*PRINCIPAL!$H$109,IF(OR(L389=PRINCIPAL!$I$109,L389=PRINCIPAL!$I$109+PRINCIPAL!$I$109,L389=PRINCIPAL!$I$109+PRINCIPAL!$I$109+PRINCIPAL!$I$109),0,IF(L389=PRINCIPAL!$J$109,VLOOKUP($AM$360,'Banco de Dados'!$B$4:$J$50,6,FALSE)*(1-(PRINCIPAL!$K$109/100)),IF(L389=PRINCIPAL!$L$109,VLOOKUP($AM$360,'Banco de Dados'!$B$4:$J$50,6,FALSE)*(1-(PRINCIPAL!$M$109/100)),IF(L389=PRINCIPAL!$N$109,VLOOKUP($AM$360,'Banco de Dados'!$B$4:$J$50,6,FALSE)*(1-(PRINCIPAL!$O$109/100)),VLOOKUP($AM$360,'Banco de Dados'!$B$4:$J$50,6,FALSE)))))))))),"")</f>
        <v/>
      </c>
      <c r="AM389" s="29" t="str">
        <f>IFERROR(AL389*(IFERROR(VLOOKUP($AM$360,'Banco de Dados'!$B$4:$J$50,4,FALSE),"ERRO")),"")</f>
        <v/>
      </c>
      <c r="AN389" s="29" t="str">
        <f t="shared" si="242"/>
        <v/>
      </c>
      <c r="AO389" s="103" t="str">
        <f>IFERROR(AN389*(C389*(PRINCIPAL!$G$109/100))*0.47*(44/12),"")</f>
        <v/>
      </c>
      <c r="AP389" s="111" t="str">
        <f t="shared" si="243"/>
        <v/>
      </c>
      <c r="AQ389" s="30" t="str">
        <f>IFERROR(IF(AND(PRINCIPAL!$H$110&lt;&gt;"",OR(L389=PRINCIPAL!$I$110,L389=PRINCIPAL!$I$110+PRINCIPAL!$I$110,L389=PRINCIPAL!$I$110+PRINCIPAL!$I$110+PRINCIPAL!$I$110)),0,IF(AND(PRINCIPAL!$H$110&lt;&gt;"",L389=PRINCIPAL!$J$110),VLOOKUP($AR$360,'Banco de Dados'!$B$4:$J$50,8,FALSE)*PRINCIPAL!$H$110*(1-(PRINCIPAL!$K$110/100)),IF(AND(PRINCIPAL!$H$110&lt;&gt;"",L389=PRINCIPAL!$L$110),VLOOKUP($AR$360,'Banco de Dados'!$B$4:$J$50,8,FALSE)*PRINCIPAL!$H$110*(1-(PRINCIPAL!$M$110/100)),IF(AND(PRINCIPAL!$H$110&lt;&gt;"",L389=PRINCIPAL!$N$110),VLOOKUP($AR$360,'Banco de Dados'!$B$4:$J$50,8,FALSE)*PRINCIPAL!$H$110*(1-(PRINCIPAL!$O$110/100)),IF(PRINCIPAL!$H$110&lt;&gt;"",VLOOKUP($AR$360,'Banco de Dados'!$B$4:$J$50,8,FALSE)*PRINCIPAL!$H$110,IF(OR(L389=PRINCIPAL!$I$110,L389=PRINCIPAL!$I$110+PRINCIPAL!$I$110,L389=PRINCIPAL!$I$110+PRINCIPAL!$I$110+PRINCIPAL!$I$110),0,IF(L389=PRINCIPAL!$J$110,VLOOKUP($AR$360,'Banco de Dados'!$B$4:$J$50,6,FALSE)*(1-(PRINCIPAL!$K$110/100)),IF(L389=PRINCIPAL!$L$110,VLOOKUP($AR$360,'Banco de Dados'!$B$4:$J$50,6,FALSE)*(1-(PRINCIPAL!$M$110/100)),IF(L389=PRINCIPAL!$N$110,VLOOKUP($AR$360,'Banco de Dados'!$B$4:$J$50,6,FALSE)*(1-(PRINCIPAL!$O$110/100)),VLOOKUP($AR$360,'Banco de Dados'!$B$4:$J$50,6,FALSE)))))))))),"")</f>
        <v/>
      </c>
      <c r="AR389" s="29" t="str">
        <f>IFERROR(AQ389*(IFERROR(VLOOKUP($AR$360,'Banco de Dados'!$B$4:$J$50,4,FALSE),"ERRO")),"")</f>
        <v/>
      </c>
      <c r="AS389" s="29" t="str">
        <f t="shared" si="244"/>
        <v/>
      </c>
      <c r="AT389" s="103" t="str">
        <f>IFERROR(AS389*(C389*(PRINCIPAL!$G$110/100))*0.47*(44/12),"")</f>
        <v/>
      </c>
      <c r="AU389" s="111" t="str">
        <f t="shared" si="245"/>
        <v/>
      </c>
      <c r="AV389" s="30" t="str">
        <f>IFERROR(IF(AND(PRINCIPAL!$H$111&lt;&gt;"",OR(L389=PRINCIPAL!$I$111,L389=PRINCIPAL!$I$111+PRINCIPAL!$I$111,L389=PRINCIPAL!$I$111+PRINCIPAL!$I$111+PRINCIPAL!$I$111)),0,IF(AND(PRINCIPAL!$H$111&lt;&gt;"",L389=PRINCIPAL!$J$111),VLOOKUP($AW$360,'Banco de Dados'!$B$4:$J$50,8,FALSE)*PRINCIPAL!$H$111*(1-(PRINCIPAL!$K$111/100)),IF(AND(PRINCIPAL!$H$111&lt;&gt;"",L389=PRINCIPAL!$L$111),VLOOKUP($AW$360,'Banco de Dados'!$B$4:$J$50,8,FALSE)*PRINCIPAL!$H$111*(1-(PRINCIPAL!$M$111/100)),IF(AND(PRINCIPAL!$H$111&lt;&gt;"",L389=PRINCIPAL!$N$111),VLOOKUP($AW$360,'Banco de Dados'!$B$4:$J$50,8,FALSE)*PRINCIPAL!$H$111*(1-(PRINCIPAL!$O$111/100)),IF(PRINCIPAL!$H$111&lt;&gt;"",VLOOKUP($AW$360,'Banco de Dados'!$B$4:$J$50,8,FALSE)*PRINCIPAL!$H$111,IF(OR(L389=PRINCIPAL!$I$111,L389=PRINCIPAL!$I$111+PRINCIPAL!$I$111,L389=PRINCIPAL!$I$111+PRINCIPAL!$I$111+PRINCIPAL!$I$111),0,IF(L389=PRINCIPAL!$J$111,VLOOKUP($AW$360,'Banco de Dados'!$B$4:$J$50,6,FALSE)*(1-(PRINCIPAL!$K$111/100)),IF(L389=PRINCIPAL!$L$111,VLOOKUP($AW$360,'Banco de Dados'!$B$4:$J$50,6,FALSE)*(1-(PRINCIPAL!$M$111/100)),IF(L389=PRINCIPAL!$N$111,VLOOKUP($AW$360,'Banco de Dados'!$B$4:$J$50,6,FALSE)*(1-(PRINCIPAL!$O$111/100)),VLOOKUP($AW$360,'Banco de Dados'!$B$4:$J$50,6,FALSE)))))))))),"")</f>
        <v/>
      </c>
      <c r="AW389" s="29" t="str">
        <f>IFERROR(AV389*(IFERROR(VLOOKUP($AW$360,'Banco de Dados'!$B$4:$J$50,4,FALSE),"ERRO")),"")</f>
        <v/>
      </c>
      <c r="AX389" s="29" t="str">
        <f t="shared" si="246"/>
        <v/>
      </c>
      <c r="AY389" s="103" t="str">
        <f>IFERROR(AX389*(C389*(PRINCIPAL!$G$111/100))*0.47*(44/12),"")</f>
        <v/>
      </c>
      <c r="AZ389" s="111" t="str">
        <f t="shared" si="251"/>
        <v/>
      </c>
      <c r="BA389" s="30" t="str">
        <f>IFERROR(IF(AND(PRINCIPAL!$H$112&lt;&gt;"",OR(L389=PRINCIPAL!$I$112,L389=PRINCIPAL!$I$112+PRINCIPAL!$I$112,L389=PRINCIPAL!$I$112+PRINCIPAL!$I$112+PRINCIPAL!$I$112)),0,IF(AND(PRINCIPAL!$H$112&lt;&gt;"",L389=PRINCIPAL!$J$112),VLOOKUP($BB$360,'Banco de Dados'!$B$4:$J$50,8,FALSE)*PRINCIPAL!$H$112*(1-(PRINCIPAL!$K$112/100)),IF(AND(PRINCIPAL!$H$112&lt;&gt;"",L389=PRINCIPAL!$L$112),VLOOKUP($BB$360,'Banco de Dados'!$B$4:$J$50,8,FALSE)*PRINCIPAL!$H$112*(1-(PRINCIPAL!$M$112/100)),IF(AND(PRINCIPAL!$H$112&lt;&gt;"",L389=PRINCIPAL!$N$112),VLOOKUP($BB$360,'Banco de Dados'!$B$4:$J$50,8,FALSE)*PRINCIPAL!$H$112*(1-(PRINCIPAL!$O$112/100)),IF(PRINCIPAL!$H$112&lt;&gt;"",VLOOKUP($BB$360,'Banco de Dados'!$B$4:$J$50,8,FALSE)*PRINCIPAL!$H$112,IF(OR(L389=PRINCIPAL!$I$112,L389=PRINCIPAL!$I$112+PRINCIPAL!$I$112,L389=PRINCIPAL!$I$112+PRINCIPAL!$I$112+PRINCIPAL!$I$112),0,IF(L389=PRINCIPAL!$J$112,VLOOKUP($BB$360,'Banco de Dados'!$B$4:$J$50,6,FALSE)*(1-(PRINCIPAL!$K$112/100)),IF(L389=PRINCIPAL!$L$112,VLOOKUP($BB$360,'Banco de Dados'!$B$4:$J$50,6,FALSE)*(1-(PRINCIPAL!$M$112/100)),IF(L389=PRINCIPAL!$N$112,VLOOKUP($BB$360,'Banco de Dados'!$B$4:$J$50,6,FALSE)*(1-(PRINCIPAL!$O$112/100)),VLOOKUP($BB$360,'Banco de Dados'!$B$4:$J$50,6,FALSE)))))))))),"")</f>
        <v/>
      </c>
      <c r="BB389" s="29" t="str">
        <f>IFERROR(BA389*(IFERROR(VLOOKUP($BB$360,'Banco de Dados'!$B$4:$J$50,4,FALSE),"ERRO")),"")</f>
        <v/>
      </c>
      <c r="BC389" s="29" t="str">
        <f t="shared" si="252"/>
        <v/>
      </c>
      <c r="BD389" s="103" t="str">
        <f>IFERROR(BC389*(C389*(PRINCIPAL!$G$112/100))*0.47*(44/12),"")</f>
        <v/>
      </c>
      <c r="BE389" s="111" t="str">
        <f t="shared" si="231"/>
        <v/>
      </c>
      <c r="BF389" s="30" t="str">
        <f>IFERROR(IF(AND(PRINCIPAL!$H$113&lt;&gt;"",OR(L389=PRINCIPAL!$I$113,L389=PRINCIPAL!$I$113+PRINCIPAL!$I$113,L389=PRINCIPAL!$I$113+PRINCIPAL!$I$113+PRINCIPAL!$I$113)),0,IF(AND(PRINCIPAL!$H$113&lt;&gt;"",L389=PRINCIPAL!$J$113),VLOOKUP($BG$360,'Banco de Dados'!$B$4:$J$50,8,FALSE)*PRINCIPAL!$H$113*(1-(PRINCIPAL!$K$113/100)),IF(AND(PRINCIPAL!$H$113&lt;&gt;"",L389=PRINCIPAL!$L$113),VLOOKUP($BG$360,'Banco de Dados'!$B$4:$J$50,8,FALSE)*PRINCIPAL!$H$113*(1-(PRINCIPAL!$M$113/100)),IF(AND(PRINCIPAL!$H$113&lt;&gt;"",L389=PRINCIPAL!$N$113),VLOOKUP($BG$360,'Banco de Dados'!$B$4:$J$50,8,FALSE)*PRINCIPAL!$H$113*(1-(PRINCIPAL!$O$113/100)),IF(PRINCIPAL!$H$113&lt;&gt;"",VLOOKUP($BG$360,'Banco de Dados'!$B$4:$J$50,8,FALSE)*PRINCIPAL!$H$113,IF(OR(L389=PRINCIPAL!$I$113,L389=PRINCIPAL!$I$113+PRINCIPAL!$I$113,L389=PRINCIPAL!$I$113+PRINCIPAL!$I$113+PRINCIPAL!$I$113),0,IF(L389=PRINCIPAL!$J$113,VLOOKUP($BG$360,'Banco de Dados'!$B$4:$J$50,6,FALSE)*(1-(PRINCIPAL!$K$113/100)),IF(L389=PRINCIPAL!$L$113,VLOOKUP($BG$360,'Banco de Dados'!$B$4:$J$50,6,FALSE)*(1-(PRINCIPAL!$M$113/100)),IF(L389=PRINCIPAL!$N$113,VLOOKUP($BG$360,'Banco de Dados'!$B$4:$J$50,6,FALSE)*(1-(PRINCIPAL!$O$113/100)),VLOOKUP($BG$360,'Banco de Dados'!$B$4:$J$50,6,FALSE)))))))))),"")</f>
        <v/>
      </c>
      <c r="BG389" s="29" t="str">
        <f>IFERROR(BF389*(IFERROR(VLOOKUP($BG$360,'Banco de Dados'!$B$4:$J$50,4,FALSE),"ERRO")),"")</f>
        <v/>
      </c>
      <c r="BH389" s="29" t="str">
        <f t="shared" si="247"/>
        <v/>
      </c>
      <c r="BI389" s="103" t="str">
        <f>IFERROR(BH389*(C389*(PRINCIPAL!$G$113/100))*0.47*(44/12),"")</f>
        <v/>
      </c>
      <c r="BJ389" s="102" t="str">
        <f t="shared" si="232"/>
        <v/>
      </c>
    </row>
    <row r="390" spans="2:62" ht="12.75" customHeight="1" x14ac:dyDescent="0.3">
      <c r="B390" s="326">
        <f t="shared" si="233"/>
        <v>2048</v>
      </c>
      <c r="C390" s="340"/>
      <c r="D390" s="1"/>
      <c r="E390" s="116">
        <v>28</v>
      </c>
      <c r="F390" s="24" t="str">
        <f>IFERROR(VLOOKUP($G$360,'Banco de Dados'!$B$4:$J$50,6,FALSE),"")</f>
        <v/>
      </c>
      <c r="G390" s="25" t="str">
        <f>IFERROR(F390*(IFERROR(VLOOKUP($G$360,'Banco de Dados'!$B$4:$J$50,4,FALSE),"ERRO")),"")</f>
        <v/>
      </c>
      <c r="H390" s="25" t="str">
        <f t="shared" si="234"/>
        <v/>
      </c>
      <c r="I390" s="103" t="str">
        <f t="shared" si="235"/>
        <v/>
      </c>
      <c r="J390" s="117" t="str">
        <f t="shared" si="236"/>
        <v/>
      </c>
      <c r="K390" s="1"/>
      <c r="L390" s="91">
        <v>28</v>
      </c>
      <c r="M390" s="24" t="str">
        <f>IFERROR(IF(AND(PRINCIPAL!$H$104&lt;&gt;"",OR(L390=PRINCIPAL!$I$104,L390=PRINCIPAL!$I$104+PRINCIPAL!$I$104,L390=PRINCIPAL!$I$104+PRINCIPAL!$I$104+PRINCIPAL!$I$104)),0,IF(AND(PRINCIPAL!$H$104&lt;&gt;"",L390=PRINCIPAL!$J$104),VLOOKUP($N$360,'Banco de Dados'!$B$4:$J$50,8,FALSE)*PRINCIPAL!$H$104*(1-(PRINCIPAL!$K$104/100)),IF(AND(PRINCIPAL!$H$104&lt;&gt;"",L390=PRINCIPAL!$L$104),VLOOKUP($N$360,'Banco de Dados'!$B$4:$J$50,8,FALSE)*PRINCIPAL!$H$104*(1-(PRINCIPAL!$M$104/100)),IF(AND(PRINCIPAL!$H$104&lt;&gt;"",L390=PRINCIPAL!$N$104),VLOOKUP($N$360,'Banco de Dados'!$B$4:$J$50,8,FALSE)*PRINCIPAL!$H$104*(1-(PRINCIPAL!$O$104/100)),IF(PRINCIPAL!$H$104&lt;&gt;"",VLOOKUP($N$360,'Banco de Dados'!$B$4:$J$50,8,FALSE)*PRINCIPAL!$H$104,IF(OR(L390=PRINCIPAL!$I$104,L390=PRINCIPAL!$I$104+PRINCIPAL!$I$104,L390=PRINCIPAL!$I$104+PRINCIPAL!$I$104+PRINCIPAL!$I$104),0,IF(L390=PRINCIPAL!$J$104,VLOOKUP($N$360,'Banco de Dados'!$B$4:$J$50,6,FALSE)*(1-(PRINCIPAL!$K$104/100)),IF(L390=PRINCIPAL!$L$104,VLOOKUP($N$360,'Banco de Dados'!$B$4:$J$50,6,FALSE)*(1-(PRINCIPAL!$M$104/100)),IF(L390=PRINCIPAL!$N$104,VLOOKUP($N$360,'Banco de Dados'!$B$4:$J$50,6,FALSE)*(1-(PRINCIPAL!$O$104/100)),VLOOKUP($N$360,'Banco de Dados'!$B$4:$J$50,6,FALSE)))))))))),"")</f>
        <v/>
      </c>
      <c r="N390" s="25" t="str">
        <f>IFERROR(M390*(IFERROR(VLOOKUP($N$360,'Banco de Dados'!$B$4:$J$50,4,FALSE),"ERRO")),"")</f>
        <v/>
      </c>
      <c r="O390" s="25" t="str">
        <f t="shared" si="255"/>
        <v/>
      </c>
      <c r="P390" s="103" t="str">
        <f>IFERROR(O390*(C390*(PRINCIPAL!$G$104/100))*0.47*(44/12),"")</f>
        <v/>
      </c>
      <c r="Q390" s="107" t="str">
        <f t="shared" si="257"/>
        <v/>
      </c>
      <c r="R390" s="29" t="str">
        <f>IFERROR(IF(AND(PRINCIPAL!$H$105&lt;&gt;"",OR(L390=PRINCIPAL!$I$105,L390=PRINCIPAL!$I$105+PRINCIPAL!$I$105,L390=PRINCIPAL!$I$105+PRINCIPAL!$I$105+PRINCIPAL!$I$105)),0,IF(AND(PRINCIPAL!$H$105&lt;&gt;"",L390=PRINCIPAL!$J$105),VLOOKUP($S$360,'Banco de Dados'!$B$4:$J$50,8,FALSE)*PRINCIPAL!$H$105*(1-(PRINCIPAL!$K$105/100)),IF(AND(PRINCIPAL!$H$105&lt;&gt;"",L390=PRINCIPAL!$L$105),VLOOKUP($S$360,'Banco de Dados'!$B$4:$J$50,8,FALSE)*PRINCIPAL!$H$105*(1-(PRINCIPAL!$M$105/100)),IF(AND(PRINCIPAL!$H$105&lt;&gt;"",L390=PRINCIPAL!$N$105),VLOOKUP($S$360,'Banco de Dados'!$B$4:$J$50,8,FALSE)*PRINCIPAL!$H$105*(1-(PRINCIPAL!$O$105/100)),IF(PRINCIPAL!$H$105&lt;&gt;"",VLOOKUP($S$360,'Banco de Dados'!$B$4:$J$50,8,FALSE)*PRINCIPAL!$H$105,IF(OR(L390=PRINCIPAL!$I$105,L390=PRINCIPAL!$I$105+PRINCIPAL!$I$105,L390=PRINCIPAL!$I$105+PRINCIPAL!$I$105+PRINCIPAL!$I$105),0,IF(L390=PRINCIPAL!$J$105,VLOOKUP($S$360,'Banco de Dados'!$B$4:$J$50,6,FALSE)*(1-(PRINCIPAL!$K$105/100)),IF(L390=PRINCIPAL!$L$105,VLOOKUP($S$360,'Banco de Dados'!$B$4:$J$50,6,FALSE)*(1-(PRINCIPAL!$M$105/100)),IF(L390=PRINCIPAL!$N$105,VLOOKUP($S$360,'Banco de Dados'!$B$4:$J$50,6,FALSE)*(1-(PRINCIPAL!$O$105/100)),VLOOKUP($S$360,'Banco de Dados'!$B$4:$J$50,6,FALSE)))))))))),"")</f>
        <v/>
      </c>
      <c r="S390" s="29" t="str">
        <f>IFERROR(R390*(IFERROR(VLOOKUP($S$360,'Banco de Dados'!$B$4:$J$50,4,FALSE),"ERRO")),"")</f>
        <v/>
      </c>
      <c r="T390" s="29" t="str">
        <f t="shared" si="254"/>
        <v/>
      </c>
      <c r="U390" s="103" t="str">
        <f>IFERROR(T390*(C390*(PRINCIPAL!$G$105/100))*0.47*(44/12),"")</f>
        <v/>
      </c>
      <c r="V390" s="103" t="str">
        <f t="shared" si="230"/>
        <v/>
      </c>
      <c r="W390" s="30" t="str">
        <f>IFERROR(IF(AND(PRINCIPAL!$H$106&lt;&gt;"",OR(L390=PRINCIPAL!$I$106,L390=PRINCIPAL!$I$106+PRINCIPAL!$I$106,L390=PRINCIPAL!$I$106+PRINCIPAL!$I$106+PRINCIPAL!$I$106)),0,IF(AND(PRINCIPAL!$H$106&lt;&gt;"",L390=PRINCIPAL!$J$106),VLOOKUP($X$360,'Banco de Dados'!$B$4:$J$50,8,FALSE)*PRINCIPAL!$H$106*(1-(PRINCIPAL!$K$106/100)),IF(AND(PRINCIPAL!$H$106&lt;&gt;"",L390=PRINCIPAL!$L$106),VLOOKUP($X$360,'Banco de Dados'!$B$4:$J$50,8,FALSE)*PRINCIPAL!$H$106*(1-(PRINCIPAL!$M$106/100)),IF(AND(PRINCIPAL!$H$106&lt;&gt;"",L390=PRINCIPAL!$N$106),VLOOKUP($X$360,'Banco de Dados'!$B$4:$J$50,8,FALSE)*PRINCIPAL!$H$106*(1-(PRINCIPAL!$O$106/100)),IF(PRINCIPAL!$H$106&lt;&gt;"",VLOOKUP($X$360,'Banco de Dados'!$B$4:$J$50,8,FALSE)*PRINCIPAL!$H$106,IF(OR(L390=PRINCIPAL!$I$106,L390=PRINCIPAL!$I$106+PRINCIPAL!$I$106,L390=PRINCIPAL!$I$106+PRINCIPAL!$I$106+PRINCIPAL!$I$106),0,IF(L390=PRINCIPAL!$J$106,VLOOKUP($X$360,'Banco de Dados'!$B$4:$J$50,6,FALSE)*(1-(PRINCIPAL!$K$106/100)),IF(L390=PRINCIPAL!$L$106,VLOOKUP($X$360,'Banco de Dados'!$B$4:$J$50,6,FALSE)*(1-(PRINCIPAL!$M$106/100)),IF(L390=PRINCIPAL!$N$106,VLOOKUP($X$360,'Banco de Dados'!$B$4:$J$50,6,FALSE)*(1-(PRINCIPAL!$O$106/100)),VLOOKUP($X$360,'Banco de Dados'!$B$4:$J$50,6,FALSE)))))))))),"")</f>
        <v/>
      </c>
      <c r="X390" s="29" t="str">
        <f>IFERROR(W390*(IFERROR(VLOOKUP($X$360,'Banco de Dados'!$B$4:$J$50,4,FALSE),"ERRO")),"")</f>
        <v/>
      </c>
      <c r="Y390" s="29" t="str">
        <f t="shared" si="248"/>
        <v/>
      </c>
      <c r="Z390" s="103" t="str">
        <f>IFERROR(Y390*(C390*(PRINCIPAL!$G$106/100))*0.47*(44/12),"")</f>
        <v/>
      </c>
      <c r="AA390" s="111" t="str">
        <f t="shared" si="249"/>
        <v/>
      </c>
      <c r="AB390" s="30" t="str">
        <f>IFERROR(IF(AND(PRINCIPAL!$H$107&lt;&gt;"",OR(L390=PRINCIPAL!$I$107,L390=PRINCIPAL!$I$107+PRINCIPAL!$I$107,L390=PRINCIPAL!$I$107+PRINCIPAL!$I$107+PRINCIPAL!$I$107)),0,IF(AND(PRINCIPAL!$H$107&lt;&gt;"",L390=PRINCIPAL!$J$107),VLOOKUP($AC$360,'Banco de Dados'!$B$4:$J$50,8,FALSE)*PRINCIPAL!$H$107*(1-(PRINCIPAL!$K$107/100)),IF(AND(PRINCIPAL!$H$107&lt;&gt;"",L390=PRINCIPAL!$L$107),VLOOKUP($AC$360,'Banco de Dados'!$B$4:$J$50,8,FALSE)*PRINCIPAL!$H$107*(1-(PRINCIPAL!$M$107/100)),IF(AND(PRINCIPAL!$H$107&lt;&gt;"",L390=PRINCIPAL!$N$107),VLOOKUP($AC$360,'Banco de Dados'!$B$4:$J$50,8,FALSE)*PRINCIPAL!$H$107*(1-(PRINCIPAL!$O$107/100)),IF(PRINCIPAL!$H$107&lt;&gt;"",VLOOKUP($AC$360,'Banco de Dados'!$B$4:$J$50,8,FALSE)*PRINCIPAL!$H$107,IF(OR(L390=PRINCIPAL!$I$107,L390=PRINCIPAL!$I$107+PRINCIPAL!$I$107,L390=PRINCIPAL!$I$107+PRINCIPAL!$I$107+PRINCIPAL!$I$107),0,IF(L390=PRINCIPAL!$J$107,VLOOKUP($AC$360,'Banco de Dados'!$B$4:$J$50,6,FALSE)*(1-(PRINCIPAL!$K$107/100)),IF(L390=PRINCIPAL!$L$107,VLOOKUP($AC$360,'Banco de Dados'!$B$4:$J$50,6,FALSE)*(1-(PRINCIPAL!$M$107/100)),IF(L390=PRINCIPAL!$N$107,VLOOKUP($AC$360,'Banco de Dados'!$B$4:$J$50,6,FALSE)*(1-(PRINCIPAL!$O$107/100)),VLOOKUP($AC$360,'Banco de Dados'!$B$4:$J$50,6,FALSE)))))))))),"")</f>
        <v/>
      </c>
      <c r="AC390" s="29" t="str">
        <f>IFERROR(AB390*(IFERROR(VLOOKUP($AC$360,'Banco de Dados'!$B$4:$J$50,4,FALSE),"ERRO")),"")</f>
        <v/>
      </c>
      <c r="AD390" s="29" t="str">
        <f t="shared" si="239"/>
        <v/>
      </c>
      <c r="AE390" s="103" t="str">
        <f>IFERROR(AD390*(C390*(PRINCIPAL!$G$107/100))*0.47*(44/12),"")</f>
        <v/>
      </c>
      <c r="AF390" s="111" t="str">
        <f t="shared" si="240"/>
        <v/>
      </c>
      <c r="AG390" s="30" t="str">
        <f>IFERROR(IF(AND(PRINCIPAL!$H$108&lt;&gt;"",OR(L390=PRINCIPAL!$I$108,L390=PRINCIPAL!$I$108+PRINCIPAL!$I$108,L390=PRINCIPAL!$I$108+PRINCIPAL!$I$108+PRINCIPAL!$I$108)),0,IF(AND(PRINCIPAL!$H$108&lt;&gt;"",L390=PRINCIPAL!$J$108),VLOOKUP($AH$360,'Banco de Dados'!$B$4:$J$50,8,FALSE)*PRINCIPAL!$H$108*(1-(PRINCIPAL!$K$108/100)),IF(AND(PRINCIPAL!$H$108&lt;&gt;"",L390=PRINCIPAL!$L$108),VLOOKUP($AH$360,'Banco de Dados'!$B$4:$J$50,8,FALSE)*PRINCIPAL!$H$108*(1-(PRINCIPAL!$M$108/100)),IF(AND(PRINCIPAL!$H$108&lt;&gt;"",L390=PRINCIPAL!$N$108),VLOOKUP($AH$360,'Banco de Dados'!$B$4:$J$50,8,FALSE)*PRINCIPAL!$H$108*(1-(PRINCIPAL!$O$108/100)),IF(PRINCIPAL!$H$108&lt;&gt;"",VLOOKUP($AH$360,'Banco de Dados'!$B$4:$J$50,8,FALSE)*PRINCIPAL!$H$108,IF(OR(L390=PRINCIPAL!$I$108,L390=PRINCIPAL!$I$108+PRINCIPAL!$I$108,L390=PRINCIPAL!$I$108+PRINCIPAL!$I$108+PRINCIPAL!$I$108),0,IF(L390=PRINCIPAL!$J$108,VLOOKUP($AH$360,'Banco de Dados'!$B$4:$J$50,6,FALSE)*(1-(PRINCIPAL!$K$108/100)),IF(L390=PRINCIPAL!$L$108,VLOOKUP($AH$360,'Banco de Dados'!$B$4:$J$50,6,FALSE)*(1-(PRINCIPAL!$M$108/100)),IF(L390=PRINCIPAL!$N$108,VLOOKUP($AH$360,'Banco de Dados'!$B$4:$J$50,6,FALSE)*(1-(PRINCIPAL!$O$108/100)),VLOOKUP($AH$360,'Banco de Dados'!$B$4:$J$50,6,FALSE)))))))))),"")</f>
        <v/>
      </c>
      <c r="AH390" s="29" t="str">
        <f>IFERROR(AG390*(IFERROR(VLOOKUP($AH$360,'Banco de Dados'!$B$4:$J$50,4,FALSE),"ERRO")),"")</f>
        <v/>
      </c>
      <c r="AI390" s="29" t="str">
        <f t="shared" si="241"/>
        <v/>
      </c>
      <c r="AJ390" s="103" t="str">
        <f>IFERROR(AI390*(C390*(PRINCIPAL!$G$108/100))*0.47*(44/12),"")</f>
        <v/>
      </c>
      <c r="AK390" s="111" t="str">
        <f t="shared" si="250"/>
        <v/>
      </c>
      <c r="AL390" s="30" t="str">
        <f>IFERROR(IF(AND(PRINCIPAL!$H$109&lt;&gt;"",OR(L390=PRINCIPAL!$I$109,L390=PRINCIPAL!$I$109+PRINCIPAL!$I$109,L390=PRINCIPAL!$I$109+PRINCIPAL!$I$109+PRINCIPAL!$I$109)),0,IF(AND(PRINCIPAL!$H$109&lt;&gt;"",L390=PRINCIPAL!$J$109),VLOOKUP($AM$360,'Banco de Dados'!$B$4:$J$50,8,FALSE)*PRINCIPAL!$H$109*(1-(PRINCIPAL!$K$109/100)),IF(AND(PRINCIPAL!$H$109&lt;&gt;"",L390=PRINCIPAL!$L$109),VLOOKUP($AM$360,'Banco de Dados'!$B$4:$J$50,8,FALSE)*PRINCIPAL!$H$109*(1-(PRINCIPAL!$M$109/100)),IF(AND(PRINCIPAL!$H$109&lt;&gt;"",L390=PRINCIPAL!$N$109),VLOOKUP($AM$360,'Banco de Dados'!$B$4:$J$50,8,FALSE)*PRINCIPAL!$H$109*(1-(PRINCIPAL!$O$109/100)),IF(PRINCIPAL!$H$109&lt;&gt;"",VLOOKUP($AM$360,'Banco de Dados'!$B$4:$J$50,8,FALSE)*PRINCIPAL!$H$109,IF(OR(L390=PRINCIPAL!$I$109,L390=PRINCIPAL!$I$109+PRINCIPAL!$I$109,L390=PRINCIPAL!$I$109+PRINCIPAL!$I$109+PRINCIPAL!$I$109),0,IF(L390=PRINCIPAL!$J$109,VLOOKUP($AM$360,'Banco de Dados'!$B$4:$J$50,6,FALSE)*(1-(PRINCIPAL!$K$109/100)),IF(L390=PRINCIPAL!$L$109,VLOOKUP($AM$360,'Banco de Dados'!$B$4:$J$50,6,FALSE)*(1-(PRINCIPAL!$M$109/100)),IF(L390=PRINCIPAL!$N$109,VLOOKUP($AM$360,'Banco de Dados'!$B$4:$J$50,6,FALSE)*(1-(PRINCIPAL!$O$109/100)),VLOOKUP($AM$360,'Banco de Dados'!$B$4:$J$50,6,FALSE)))))))))),"")</f>
        <v/>
      </c>
      <c r="AM390" s="29" t="str">
        <f>IFERROR(AL390*(IFERROR(VLOOKUP($AM$360,'Banco de Dados'!$B$4:$J$50,4,FALSE),"ERRO")),"")</f>
        <v/>
      </c>
      <c r="AN390" s="29" t="str">
        <f t="shared" si="242"/>
        <v/>
      </c>
      <c r="AO390" s="103" t="str">
        <f>IFERROR(AN390*(C390*(PRINCIPAL!$G$109/100))*0.47*(44/12),"")</f>
        <v/>
      </c>
      <c r="AP390" s="111" t="str">
        <f t="shared" si="243"/>
        <v/>
      </c>
      <c r="AQ390" s="30" t="str">
        <f>IFERROR(IF(AND(PRINCIPAL!$H$110&lt;&gt;"",OR(L390=PRINCIPAL!$I$110,L390=PRINCIPAL!$I$110+PRINCIPAL!$I$110,L390=PRINCIPAL!$I$110+PRINCIPAL!$I$110+PRINCIPAL!$I$110)),0,IF(AND(PRINCIPAL!$H$110&lt;&gt;"",L390=PRINCIPAL!$J$110),VLOOKUP($AR$360,'Banco de Dados'!$B$4:$J$50,8,FALSE)*PRINCIPAL!$H$110*(1-(PRINCIPAL!$K$110/100)),IF(AND(PRINCIPAL!$H$110&lt;&gt;"",L390=PRINCIPAL!$L$110),VLOOKUP($AR$360,'Banco de Dados'!$B$4:$J$50,8,FALSE)*PRINCIPAL!$H$110*(1-(PRINCIPAL!$M$110/100)),IF(AND(PRINCIPAL!$H$110&lt;&gt;"",L390=PRINCIPAL!$N$110),VLOOKUP($AR$360,'Banco de Dados'!$B$4:$J$50,8,FALSE)*PRINCIPAL!$H$110*(1-(PRINCIPAL!$O$110/100)),IF(PRINCIPAL!$H$110&lt;&gt;"",VLOOKUP($AR$360,'Banco de Dados'!$B$4:$J$50,8,FALSE)*PRINCIPAL!$H$110,IF(OR(L390=PRINCIPAL!$I$110,L390=PRINCIPAL!$I$110+PRINCIPAL!$I$110,L390=PRINCIPAL!$I$110+PRINCIPAL!$I$110+PRINCIPAL!$I$110),0,IF(L390=PRINCIPAL!$J$110,VLOOKUP($AR$360,'Banco de Dados'!$B$4:$J$50,6,FALSE)*(1-(PRINCIPAL!$K$110/100)),IF(L390=PRINCIPAL!$L$110,VLOOKUP($AR$360,'Banco de Dados'!$B$4:$J$50,6,FALSE)*(1-(PRINCIPAL!$M$110/100)),IF(L390=PRINCIPAL!$N$110,VLOOKUP($AR$360,'Banco de Dados'!$B$4:$J$50,6,FALSE)*(1-(PRINCIPAL!$O$110/100)),VLOOKUP($AR$360,'Banco de Dados'!$B$4:$J$50,6,FALSE)))))))))),"")</f>
        <v/>
      </c>
      <c r="AR390" s="29" t="str">
        <f>IFERROR(AQ390*(IFERROR(VLOOKUP($AR$360,'Banco de Dados'!$B$4:$J$50,4,FALSE),"ERRO")),"")</f>
        <v/>
      </c>
      <c r="AS390" s="29" t="str">
        <f t="shared" si="244"/>
        <v/>
      </c>
      <c r="AT390" s="103" t="str">
        <f>IFERROR(AS390*(C390*(PRINCIPAL!$G$110/100))*0.47*(44/12),"")</f>
        <v/>
      </c>
      <c r="AU390" s="111" t="str">
        <f t="shared" si="245"/>
        <v/>
      </c>
      <c r="AV390" s="30" t="str">
        <f>IFERROR(IF(AND(PRINCIPAL!$H$111&lt;&gt;"",OR(L390=PRINCIPAL!$I$111,L390=PRINCIPAL!$I$111+PRINCIPAL!$I$111,L390=PRINCIPAL!$I$111+PRINCIPAL!$I$111+PRINCIPAL!$I$111)),0,IF(AND(PRINCIPAL!$H$111&lt;&gt;"",L390=PRINCIPAL!$J$111),VLOOKUP($AW$360,'Banco de Dados'!$B$4:$J$50,8,FALSE)*PRINCIPAL!$H$111*(1-(PRINCIPAL!$K$111/100)),IF(AND(PRINCIPAL!$H$111&lt;&gt;"",L390=PRINCIPAL!$L$111),VLOOKUP($AW$360,'Banco de Dados'!$B$4:$J$50,8,FALSE)*PRINCIPAL!$H$111*(1-(PRINCIPAL!$M$111/100)),IF(AND(PRINCIPAL!$H$111&lt;&gt;"",L390=PRINCIPAL!$N$111),VLOOKUP($AW$360,'Banco de Dados'!$B$4:$J$50,8,FALSE)*PRINCIPAL!$H$111*(1-(PRINCIPAL!$O$111/100)),IF(PRINCIPAL!$H$111&lt;&gt;"",VLOOKUP($AW$360,'Banco de Dados'!$B$4:$J$50,8,FALSE)*PRINCIPAL!$H$111,IF(OR(L390=PRINCIPAL!$I$111,L390=PRINCIPAL!$I$111+PRINCIPAL!$I$111,L390=PRINCIPAL!$I$111+PRINCIPAL!$I$111+PRINCIPAL!$I$111),0,IF(L390=PRINCIPAL!$J$111,VLOOKUP($AW$360,'Banco de Dados'!$B$4:$J$50,6,FALSE)*(1-(PRINCIPAL!$K$111/100)),IF(L390=PRINCIPAL!$L$111,VLOOKUP($AW$360,'Banco de Dados'!$B$4:$J$50,6,FALSE)*(1-(PRINCIPAL!$M$111/100)),IF(L390=PRINCIPAL!$N$111,VLOOKUP($AW$360,'Banco de Dados'!$B$4:$J$50,6,FALSE)*(1-(PRINCIPAL!$O$111/100)),VLOOKUP($AW$360,'Banco de Dados'!$B$4:$J$50,6,FALSE)))))))))),"")</f>
        <v/>
      </c>
      <c r="AW390" s="29" t="str">
        <f>IFERROR(AV390*(IFERROR(VLOOKUP($AW$360,'Banco de Dados'!$B$4:$J$50,4,FALSE),"ERRO")),"")</f>
        <v/>
      </c>
      <c r="AX390" s="29" t="str">
        <f t="shared" si="246"/>
        <v/>
      </c>
      <c r="AY390" s="103" t="str">
        <f>IFERROR(AX390*(C390*(PRINCIPAL!$G$111/100))*0.47*(44/12),"")</f>
        <v/>
      </c>
      <c r="AZ390" s="111" t="str">
        <f t="shared" si="251"/>
        <v/>
      </c>
      <c r="BA390" s="30" t="str">
        <f>IFERROR(IF(AND(PRINCIPAL!$H$112&lt;&gt;"",OR(L390=PRINCIPAL!$I$112,L390=PRINCIPAL!$I$112+PRINCIPAL!$I$112,L390=PRINCIPAL!$I$112+PRINCIPAL!$I$112+PRINCIPAL!$I$112)),0,IF(AND(PRINCIPAL!$H$112&lt;&gt;"",L390=PRINCIPAL!$J$112),VLOOKUP($BB$360,'Banco de Dados'!$B$4:$J$50,8,FALSE)*PRINCIPAL!$H$112*(1-(PRINCIPAL!$K$112/100)),IF(AND(PRINCIPAL!$H$112&lt;&gt;"",L390=PRINCIPAL!$L$112),VLOOKUP($BB$360,'Banco de Dados'!$B$4:$J$50,8,FALSE)*PRINCIPAL!$H$112*(1-(PRINCIPAL!$M$112/100)),IF(AND(PRINCIPAL!$H$112&lt;&gt;"",L390=PRINCIPAL!$N$112),VLOOKUP($BB$360,'Banco de Dados'!$B$4:$J$50,8,FALSE)*PRINCIPAL!$H$112*(1-(PRINCIPAL!$O$112/100)),IF(PRINCIPAL!$H$112&lt;&gt;"",VLOOKUP($BB$360,'Banco de Dados'!$B$4:$J$50,8,FALSE)*PRINCIPAL!$H$112,IF(OR(L390=PRINCIPAL!$I$112,L390=PRINCIPAL!$I$112+PRINCIPAL!$I$112,L390=PRINCIPAL!$I$112+PRINCIPAL!$I$112+PRINCIPAL!$I$112),0,IF(L390=PRINCIPAL!$J$112,VLOOKUP($BB$360,'Banco de Dados'!$B$4:$J$50,6,FALSE)*(1-(PRINCIPAL!$K$112/100)),IF(L390=PRINCIPAL!$L$112,VLOOKUP($BB$360,'Banco de Dados'!$B$4:$J$50,6,FALSE)*(1-(PRINCIPAL!$M$112/100)),IF(L390=PRINCIPAL!$N$112,VLOOKUP($BB$360,'Banco de Dados'!$B$4:$J$50,6,FALSE)*(1-(PRINCIPAL!$O$112/100)),VLOOKUP($BB$360,'Banco de Dados'!$B$4:$J$50,6,FALSE)))))))))),"")</f>
        <v/>
      </c>
      <c r="BB390" s="29" t="str">
        <f>IFERROR(BA390*(IFERROR(VLOOKUP($BB$360,'Banco de Dados'!$B$4:$J$50,4,FALSE),"ERRO")),"")</f>
        <v/>
      </c>
      <c r="BC390" s="29" t="str">
        <f t="shared" si="252"/>
        <v/>
      </c>
      <c r="BD390" s="103" t="str">
        <f>IFERROR(BC390*(C390*(PRINCIPAL!$G$112/100))*0.47*(44/12),"")</f>
        <v/>
      </c>
      <c r="BE390" s="111" t="str">
        <f t="shared" si="231"/>
        <v/>
      </c>
      <c r="BF390" s="30" t="str">
        <f>IFERROR(IF(AND(PRINCIPAL!$H$113&lt;&gt;"",OR(L390=PRINCIPAL!$I$113,L390=PRINCIPAL!$I$113+PRINCIPAL!$I$113,L390=PRINCIPAL!$I$113+PRINCIPAL!$I$113+PRINCIPAL!$I$113)),0,IF(AND(PRINCIPAL!$H$113&lt;&gt;"",L390=PRINCIPAL!$J$113),VLOOKUP($BG$360,'Banco de Dados'!$B$4:$J$50,8,FALSE)*PRINCIPAL!$H$113*(1-(PRINCIPAL!$K$113/100)),IF(AND(PRINCIPAL!$H$113&lt;&gt;"",L390=PRINCIPAL!$L$113),VLOOKUP($BG$360,'Banco de Dados'!$B$4:$J$50,8,FALSE)*PRINCIPAL!$H$113*(1-(PRINCIPAL!$M$113/100)),IF(AND(PRINCIPAL!$H$113&lt;&gt;"",L390=PRINCIPAL!$N$113),VLOOKUP($BG$360,'Banco de Dados'!$B$4:$J$50,8,FALSE)*PRINCIPAL!$H$113*(1-(PRINCIPAL!$O$113/100)),IF(PRINCIPAL!$H$113&lt;&gt;"",VLOOKUP($BG$360,'Banco de Dados'!$B$4:$J$50,8,FALSE)*PRINCIPAL!$H$113,IF(OR(L390=PRINCIPAL!$I$113,L390=PRINCIPAL!$I$113+PRINCIPAL!$I$113,L390=PRINCIPAL!$I$113+PRINCIPAL!$I$113+PRINCIPAL!$I$113),0,IF(L390=PRINCIPAL!$J$113,VLOOKUP($BG$360,'Banco de Dados'!$B$4:$J$50,6,FALSE)*(1-(PRINCIPAL!$K$113/100)),IF(L390=PRINCIPAL!$L$113,VLOOKUP($BG$360,'Banco de Dados'!$B$4:$J$50,6,FALSE)*(1-(PRINCIPAL!$M$113/100)),IF(L390=PRINCIPAL!$N$113,VLOOKUP($BG$360,'Banco de Dados'!$B$4:$J$50,6,FALSE)*(1-(PRINCIPAL!$O$113/100)),VLOOKUP($BG$360,'Banco de Dados'!$B$4:$J$50,6,FALSE)))))))))),"")</f>
        <v/>
      </c>
      <c r="BG390" s="29" t="str">
        <f>IFERROR(BF390*(IFERROR(VLOOKUP($BG$360,'Banco de Dados'!$B$4:$J$50,4,FALSE),"ERRO")),"")</f>
        <v/>
      </c>
      <c r="BH390" s="29" t="str">
        <f t="shared" si="247"/>
        <v/>
      </c>
      <c r="BI390" s="103" t="str">
        <f>IFERROR(BH390*(C390*(PRINCIPAL!$G$113/100))*0.47*(44/12),"")</f>
        <v/>
      </c>
      <c r="BJ390" s="102" t="str">
        <f t="shared" si="232"/>
        <v/>
      </c>
    </row>
    <row r="391" spans="2:62" ht="12.75" customHeight="1" x14ac:dyDescent="0.3">
      <c r="B391" s="326">
        <f t="shared" si="233"/>
        <v>2049</v>
      </c>
      <c r="C391" s="340"/>
      <c r="D391" s="1"/>
      <c r="E391" s="116">
        <v>29</v>
      </c>
      <c r="F391" s="24" t="str">
        <f>IFERROR(VLOOKUP($G$360,'Banco de Dados'!$B$4:$J$50,6,FALSE),"")</f>
        <v/>
      </c>
      <c r="G391" s="25" t="str">
        <f>IFERROR(F391*(IFERROR(VLOOKUP($G$360,'Banco de Dados'!$B$4:$J$50,4,FALSE),"ERRO")),"")</f>
        <v/>
      </c>
      <c r="H391" s="25" t="str">
        <f t="shared" si="234"/>
        <v/>
      </c>
      <c r="I391" s="103" t="str">
        <f t="shared" si="235"/>
        <v/>
      </c>
      <c r="J391" s="117" t="str">
        <f t="shared" si="236"/>
        <v/>
      </c>
      <c r="K391" s="1"/>
      <c r="L391" s="91">
        <v>29</v>
      </c>
      <c r="M391" s="24" t="str">
        <f>IFERROR(IF(AND(PRINCIPAL!$H$104&lt;&gt;"",OR(L391=PRINCIPAL!$I$104,L391=PRINCIPAL!$I$104+PRINCIPAL!$I$104,L391=PRINCIPAL!$I$104+PRINCIPAL!$I$104+PRINCIPAL!$I$104)),0,IF(AND(PRINCIPAL!$H$104&lt;&gt;"",L391=PRINCIPAL!$J$104),VLOOKUP($N$360,'Banco de Dados'!$B$4:$J$50,8,FALSE)*PRINCIPAL!$H$104*(1-(PRINCIPAL!$K$104/100)),IF(AND(PRINCIPAL!$H$104&lt;&gt;"",L391=PRINCIPAL!$L$104),VLOOKUP($N$360,'Banco de Dados'!$B$4:$J$50,8,FALSE)*PRINCIPAL!$H$104*(1-(PRINCIPAL!$M$104/100)),IF(AND(PRINCIPAL!$H$104&lt;&gt;"",L391=PRINCIPAL!$N$104),VLOOKUP($N$360,'Banco de Dados'!$B$4:$J$50,8,FALSE)*PRINCIPAL!$H$104*(1-(PRINCIPAL!$O$104/100)),IF(PRINCIPAL!$H$104&lt;&gt;"",VLOOKUP($N$360,'Banco de Dados'!$B$4:$J$50,8,FALSE)*PRINCIPAL!$H$104,IF(OR(L391=PRINCIPAL!$I$104,L391=PRINCIPAL!$I$104+PRINCIPAL!$I$104,L391=PRINCIPAL!$I$104+PRINCIPAL!$I$104+PRINCIPAL!$I$104),0,IF(L391=PRINCIPAL!$J$104,VLOOKUP($N$360,'Banco de Dados'!$B$4:$J$50,6,FALSE)*(1-(PRINCIPAL!$K$104/100)),IF(L391=PRINCIPAL!$L$104,VLOOKUP($N$360,'Banco de Dados'!$B$4:$J$50,6,FALSE)*(1-(PRINCIPAL!$M$104/100)),IF(L391=PRINCIPAL!$N$104,VLOOKUP($N$360,'Banco de Dados'!$B$4:$J$50,6,FALSE)*(1-(PRINCIPAL!$O$104/100)),VLOOKUP($N$360,'Banco de Dados'!$B$4:$J$50,6,FALSE)))))))))),"")</f>
        <v/>
      </c>
      <c r="N391" s="25" t="str">
        <f>IFERROR(M391*(IFERROR(VLOOKUP($N$360,'Banco de Dados'!$B$4:$J$50,4,FALSE),"ERRO")),"")</f>
        <v/>
      </c>
      <c r="O391" s="25" t="str">
        <f t="shared" si="255"/>
        <v/>
      </c>
      <c r="P391" s="103" t="str">
        <f>IFERROR(O391*(C391*(PRINCIPAL!$G$104/100))*0.47*(44/12),"")</f>
        <v/>
      </c>
      <c r="Q391" s="107" t="str">
        <f t="shared" si="257"/>
        <v/>
      </c>
      <c r="R391" s="29" t="str">
        <f>IFERROR(IF(AND(PRINCIPAL!$H$105&lt;&gt;"",OR(L391=PRINCIPAL!$I$105,L391=PRINCIPAL!$I$105+PRINCIPAL!$I$105,L391=PRINCIPAL!$I$105+PRINCIPAL!$I$105+PRINCIPAL!$I$105)),0,IF(AND(PRINCIPAL!$H$105&lt;&gt;"",L391=PRINCIPAL!$J$105),VLOOKUP($S$360,'Banco de Dados'!$B$4:$J$50,8,FALSE)*PRINCIPAL!$H$105*(1-(PRINCIPAL!$K$105/100)),IF(AND(PRINCIPAL!$H$105&lt;&gt;"",L391=PRINCIPAL!$L$105),VLOOKUP($S$360,'Banco de Dados'!$B$4:$J$50,8,FALSE)*PRINCIPAL!$H$105*(1-(PRINCIPAL!$M$105/100)),IF(AND(PRINCIPAL!$H$105&lt;&gt;"",L391=PRINCIPAL!$N$105),VLOOKUP($S$360,'Banco de Dados'!$B$4:$J$50,8,FALSE)*PRINCIPAL!$H$105*(1-(PRINCIPAL!$O$105/100)),IF(PRINCIPAL!$H$105&lt;&gt;"",VLOOKUP($S$360,'Banco de Dados'!$B$4:$J$50,8,FALSE)*PRINCIPAL!$H$105,IF(OR(L391=PRINCIPAL!$I$105,L391=PRINCIPAL!$I$105+PRINCIPAL!$I$105,L391=PRINCIPAL!$I$105+PRINCIPAL!$I$105+PRINCIPAL!$I$105),0,IF(L391=PRINCIPAL!$J$105,VLOOKUP($S$360,'Banco de Dados'!$B$4:$J$50,6,FALSE)*(1-(PRINCIPAL!$K$105/100)),IF(L391=PRINCIPAL!$L$105,VLOOKUP($S$360,'Banco de Dados'!$B$4:$J$50,6,FALSE)*(1-(PRINCIPAL!$M$105/100)),IF(L391=PRINCIPAL!$N$105,VLOOKUP($S$360,'Banco de Dados'!$B$4:$J$50,6,FALSE)*(1-(PRINCIPAL!$O$105/100)),VLOOKUP($S$360,'Banco de Dados'!$B$4:$J$50,6,FALSE)))))))))),"")</f>
        <v/>
      </c>
      <c r="S391" s="29" t="str">
        <f>IFERROR(R391*(IFERROR(VLOOKUP($S$360,'Banco de Dados'!$B$4:$J$50,4,FALSE),"ERRO")),"")</f>
        <v/>
      </c>
      <c r="T391" s="29" t="str">
        <f t="shared" si="254"/>
        <v/>
      </c>
      <c r="U391" s="103" t="str">
        <f>IFERROR(T391*(C391*(PRINCIPAL!$G$105/100))*0.47*(44/12),"")</f>
        <v/>
      </c>
      <c r="V391" s="103" t="str">
        <f t="shared" si="230"/>
        <v/>
      </c>
      <c r="W391" s="30" t="str">
        <f>IFERROR(IF(AND(PRINCIPAL!$H$106&lt;&gt;"",OR(L391=PRINCIPAL!$I$106,L391=PRINCIPAL!$I$106+PRINCIPAL!$I$106,L391=PRINCIPAL!$I$106+PRINCIPAL!$I$106+PRINCIPAL!$I$106)),0,IF(AND(PRINCIPAL!$H$106&lt;&gt;"",L391=PRINCIPAL!$J$106),VLOOKUP($X$360,'Banco de Dados'!$B$4:$J$50,8,FALSE)*PRINCIPAL!$H$106*(1-(PRINCIPAL!$K$106/100)),IF(AND(PRINCIPAL!$H$106&lt;&gt;"",L391=PRINCIPAL!$L$106),VLOOKUP($X$360,'Banco de Dados'!$B$4:$J$50,8,FALSE)*PRINCIPAL!$H$106*(1-(PRINCIPAL!$M$106/100)),IF(AND(PRINCIPAL!$H$106&lt;&gt;"",L391=PRINCIPAL!$N$106),VLOOKUP($X$360,'Banco de Dados'!$B$4:$J$50,8,FALSE)*PRINCIPAL!$H$106*(1-(PRINCIPAL!$O$106/100)),IF(PRINCIPAL!$H$106&lt;&gt;"",VLOOKUP($X$360,'Banco de Dados'!$B$4:$J$50,8,FALSE)*PRINCIPAL!$H$106,IF(OR(L391=PRINCIPAL!$I$106,L391=PRINCIPAL!$I$106+PRINCIPAL!$I$106,L391=PRINCIPAL!$I$106+PRINCIPAL!$I$106+PRINCIPAL!$I$106),0,IF(L391=PRINCIPAL!$J$106,VLOOKUP($X$360,'Banco de Dados'!$B$4:$J$50,6,FALSE)*(1-(PRINCIPAL!$K$106/100)),IF(L391=PRINCIPAL!$L$106,VLOOKUP($X$360,'Banco de Dados'!$B$4:$J$50,6,FALSE)*(1-(PRINCIPAL!$M$106/100)),IF(L391=PRINCIPAL!$N$106,VLOOKUP($X$360,'Banco de Dados'!$B$4:$J$50,6,FALSE)*(1-(PRINCIPAL!$O$106/100)),VLOOKUP($X$360,'Banco de Dados'!$B$4:$J$50,6,FALSE)))))))))),"")</f>
        <v/>
      </c>
      <c r="X391" s="29" t="str">
        <f>IFERROR(W391*(IFERROR(VLOOKUP($X$360,'Banco de Dados'!$B$4:$J$50,4,FALSE),"ERRO")),"")</f>
        <v/>
      </c>
      <c r="Y391" s="29" t="str">
        <f t="shared" si="248"/>
        <v/>
      </c>
      <c r="Z391" s="103" t="str">
        <f>IFERROR(Y391*(C391*(PRINCIPAL!$G$106/100))*0.47*(44/12),"")</f>
        <v/>
      </c>
      <c r="AA391" s="111" t="str">
        <f t="shared" si="249"/>
        <v/>
      </c>
      <c r="AB391" s="30" t="str">
        <f>IFERROR(IF(AND(PRINCIPAL!$H$107&lt;&gt;"",OR(L391=PRINCIPAL!$I$107,L391=PRINCIPAL!$I$107+PRINCIPAL!$I$107,L391=PRINCIPAL!$I$107+PRINCIPAL!$I$107+PRINCIPAL!$I$107)),0,IF(AND(PRINCIPAL!$H$107&lt;&gt;"",L391=PRINCIPAL!$J$107),VLOOKUP($AC$360,'Banco de Dados'!$B$4:$J$50,8,FALSE)*PRINCIPAL!$H$107*(1-(PRINCIPAL!$K$107/100)),IF(AND(PRINCIPAL!$H$107&lt;&gt;"",L391=PRINCIPAL!$L$107),VLOOKUP($AC$360,'Banco de Dados'!$B$4:$J$50,8,FALSE)*PRINCIPAL!$H$107*(1-(PRINCIPAL!$M$107/100)),IF(AND(PRINCIPAL!$H$107&lt;&gt;"",L391=PRINCIPAL!$N$107),VLOOKUP($AC$360,'Banco de Dados'!$B$4:$J$50,8,FALSE)*PRINCIPAL!$H$107*(1-(PRINCIPAL!$O$107/100)),IF(PRINCIPAL!$H$107&lt;&gt;"",VLOOKUP($AC$360,'Banco de Dados'!$B$4:$J$50,8,FALSE)*PRINCIPAL!$H$107,IF(OR(L391=PRINCIPAL!$I$107,L391=PRINCIPAL!$I$107+PRINCIPAL!$I$107,L391=PRINCIPAL!$I$107+PRINCIPAL!$I$107+PRINCIPAL!$I$107),0,IF(L391=PRINCIPAL!$J$107,VLOOKUP($AC$360,'Banco de Dados'!$B$4:$J$50,6,FALSE)*(1-(PRINCIPAL!$K$107/100)),IF(L391=PRINCIPAL!$L$107,VLOOKUP($AC$360,'Banco de Dados'!$B$4:$J$50,6,FALSE)*(1-(PRINCIPAL!$M$107/100)),IF(L391=PRINCIPAL!$N$107,VLOOKUP($AC$360,'Banco de Dados'!$B$4:$J$50,6,FALSE)*(1-(PRINCIPAL!$O$107/100)),VLOOKUP($AC$360,'Banco de Dados'!$B$4:$J$50,6,FALSE)))))))))),"")</f>
        <v/>
      </c>
      <c r="AC391" s="29" t="str">
        <f>IFERROR(AB391*(IFERROR(VLOOKUP($AC$360,'Banco de Dados'!$B$4:$J$50,4,FALSE),"ERRO")),"")</f>
        <v/>
      </c>
      <c r="AD391" s="29" t="str">
        <f t="shared" si="239"/>
        <v/>
      </c>
      <c r="AE391" s="103" t="str">
        <f>IFERROR(AD391*(C391*(PRINCIPAL!$G$107/100))*0.47*(44/12),"")</f>
        <v/>
      </c>
      <c r="AF391" s="111" t="str">
        <f t="shared" si="240"/>
        <v/>
      </c>
      <c r="AG391" s="30" t="str">
        <f>IFERROR(IF(AND(PRINCIPAL!$H$108&lt;&gt;"",OR(L391=PRINCIPAL!$I$108,L391=PRINCIPAL!$I$108+PRINCIPAL!$I$108,L391=PRINCIPAL!$I$108+PRINCIPAL!$I$108+PRINCIPAL!$I$108)),0,IF(AND(PRINCIPAL!$H$108&lt;&gt;"",L391=PRINCIPAL!$J$108),VLOOKUP($AH$360,'Banco de Dados'!$B$4:$J$50,8,FALSE)*PRINCIPAL!$H$108*(1-(PRINCIPAL!$K$108/100)),IF(AND(PRINCIPAL!$H$108&lt;&gt;"",L391=PRINCIPAL!$L$108),VLOOKUP($AH$360,'Banco de Dados'!$B$4:$J$50,8,FALSE)*PRINCIPAL!$H$108*(1-(PRINCIPAL!$M$108/100)),IF(AND(PRINCIPAL!$H$108&lt;&gt;"",L391=PRINCIPAL!$N$108),VLOOKUP($AH$360,'Banco de Dados'!$B$4:$J$50,8,FALSE)*PRINCIPAL!$H$108*(1-(PRINCIPAL!$O$108/100)),IF(PRINCIPAL!$H$108&lt;&gt;"",VLOOKUP($AH$360,'Banco de Dados'!$B$4:$J$50,8,FALSE)*PRINCIPAL!$H$108,IF(OR(L391=PRINCIPAL!$I$108,L391=PRINCIPAL!$I$108+PRINCIPAL!$I$108,L391=PRINCIPAL!$I$108+PRINCIPAL!$I$108+PRINCIPAL!$I$108),0,IF(L391=PRINCIPAL!$J$108,VLOOKUP($AH$360,'Banco de Dados'!$B$4:$J$50,6,FALSE)*(1-(PRINCIPAL!$K$108/100)),IF(L391=PRINCIPAL!$L$108,VLOOKUP($AH$360,'Banco de Dados'!$B$4:$J$50,6,FALSE)*(1-(PRINCIPAL!$M$108/100)),IF(L391=PRINCIPAL!$N$108,VLOOKUP($AH$360,'Banco de Dados'!$B$4:$J$50,6,FALSE)*(1-(PRINCIPAL!$O$108/100)),VLOOKUP($AH$360,'Banco de Dados'!$B$4:$J$50,6,FALSE)))))))))),"")</f>
        <v/>
      </c>
      <c r="AH391" s="29" t="str">
        <f>IFERROR(AG391*(IFERROR(VLOOKUP($AH$360,'Banco de Dados'!$B$4:$J$50,4,FALSE),"ERRO")),"")</f>
        <v/>
      </c>
      <c r="AI391" s="29" t="str">
        <f t="shared" si="241"/>
        <v/>
      </c>
      <c r="AJ391" s="103" t="str">
        <f>IFERROR(AI391*(C391*(PRINCIPAL!$G$108/100))*0.47*(44/12),"")</f>
        <v/>
      </c>
      <c r="AK391" s="111" t="str">
        <f t="shared" si="250"/>
        <v/>
      </c>
      <c r="AL391" s="30" t="str">
        <f>IFERROR(IF(AND(PRINCIPAL!$H$109&lt;&gt;"",OR(L391=PRINCIPAL!$I$109,L391=PRINCIPAL!$I$109+PRINCIPAL!$I$109,L391=PRINCIPAL!$I$109+PRINCIPAL!$I$109+PRINCIPAL!$I$109)),0,IF(AND(PRINCIPAL!$H$109&lt;&gt;"",L391=PRINCIPAL!$J$109),VLOOKUP($AM$360,'Banco de Dados'!$B$4:$J$50,8,FALSE)*PRINCIPAL!$H$109*(1-(PRINCIPAL!$K$109/100)),IF(AND(PRINCIPAL!$H$109&lt;&gt;"",L391=PRINCIPAL!$L$109),VLOOKUP($AM$360,'Banco de Dados'!$B$4:$J$50,8,FALSE)*PRINCIPAL!$H$109*(1-(PRINCIPAL!$M$109/100)),IF(AND(PRINCIPAL!$H$109&lt;&gt;"",L391=PRINCIPAL!$N$109),VLOOKUP($AM$360,'Banco de Dados'!$B$4:$J$50,8,FALSE)*PRINCIPAL!$H$109*(1-(PRINCIPAL!$O$109/100)),IF(PRINCIPAL!$H$109&lt;&gt;"",VLOOKUP($AM$360,'Banco de Dados'!$B$4:$J$50,8,FALSE)*PRINCIPAL!$H$109,IF(OR(L391=PRINCIPAL!$I$109,L391=PRINCIPAL!$I$109+PRINCIPAL!$I$109,L391=PRINCIPAL!$I$109+PRINCIPAL!$I$109+PRINCIPAL!$I$109),0,IF(L391=PRINCIPAL!$J$109,VLOOKUP($AM$360,'Banco de Dados'!$B$4:$J$50,6,FALSE)*(1-(PRINCIPAL!$K$109/100)),IF(L391=PRINCIPAL!$L$109,VLOOKUP($AM$360,'Banco de Dados'!$B$4:$J$50,6,FALSE)*(1-(PRINCIPAL!$M$109/100)),IF(L391=PRINCIPAL!$N$109,VLOOKUP($AM$360,'Banco de Dados'!$B$4:$J$50,6,FALSE)*(1-(PRINCIPAL!$O$109/100)),VLOOKUP($AM$360,'Banco de Dados'!$B$4:$J$50,6,FALSE)))))))))),"")</f>
        <v/>
      </c>
      <c r="AM391" s="29" t="str">
        <f>IFERROR(AL391*(IFERROR(VLOOKUP($AM$360,'Banco de Dados'!$B$4:$J$50,4,FALSE),"ERRO")),"")</f>
        <v/>
      </c>
      <c r="AN391" s="29" t="str">
        <f t="shared" si="242"/>
        <v/>
      </c>
      <c r="AO391" s="103" t="str">
        <f>IFERROR(AN391*(C391*(PRINCIPAL!$G$109/100))*0.47*(44/12),"")</f>
        <v/>
      </c>
      <c r="AP391" s="111" t="str">
        <f t="shared" si="243"/>
        <v/>
      </c>
      <c r="AQ391" s="30" t="str">
        <f>IFERROR(IF(AND(PRINCIPAL!$H$110&lt;&gt;"",OR(L391=PRINCIPAL!$I$110,L391=PRINCIPAL!$I$110+PRINCIPAL!$I$110,L391=PRINCIPAL!$I$110+PRINCIPAL!$I$110+PRINCIPAL!$I$110)),0,IF(AND(PRINCIPAL!$H$110&lt;&gt;"",L391=PRINCIPAL!$J$110),VLOOKUP($AR$360,'Banco de Dados'!$B$4:$J$50,8,FALSE)*PRINCIPAL!$H$110*(1-(PRINCIPAL!$K$110/100)),IF(AND(PRINCIPAL!$H$110&lt;&gt;"",L391=PRINCIPAL!$L$110),VLOOKUP($AR$360,'Banco de Dados'!$B$4:$J$50,8,FALSE)*PRINCIPAL!$H$110*(1-(PRINCIPAL!$M$110/100)),IF(AND(PRINCIPAL!$H$110&lt;&gt;"",L391=PRINCIPAL!$N$110),VLOOKUP($AR$360,'Banco de Dados'!$B$4:$J$50,8,FALSE)*PRINCIPAL!$H$110*(1-(PRINCIPAL!$O$110/100)),IF(PRINCIPAL!$H$110&lt;&gt;"",VLOOKUP($AR$360,'Banco de Dados'!$B$4:$J$50,8,FALSE)*PRINCIPAL!$H$110,IF(OR(L391=PRINCIPAL!$I$110,L391=PRINCIPAL!$I$110+PRINCIPAL!$I$110,L391=PRINCIPAL!$I$110+PRINCIPAL!$I$110+PRINCIPAL!$I$110),0,IF(L391=PRINCIPAL!$J$110,VLOOKUP($AR$360,'Banco de Dados'!$B$4:$J$50,6,FALSE)*(1-(PRINCIPAL!$K$110/100)),IF(L391=PRINCIPAL!$L$110,VLOOKUP($AR$360,'Banco de Dados'!$B$4:$J$50,6,FALSE)*(1-(PRINCIPAL!$M$110/100)),IF(L391=PRINCIPAL!$N$110,VLOOKUP($AR$360,'Banco de Dados'!$B$4:$J$50,6,FALSE)*(1-(PRINCIPAL!$O$110/100)),VLOOKUP($AR$360,'Banco de Dados'!$B$4:$J$50,6,FALSE)))))))))),"")</f>
        <v/>
      </c>
      <c r="AR391" s="29" t="str">
        <f>IFERROR(AQ391*(IFERROR(VLOOKUP($AR$360,'Banco de Dados'!$B$4:$J$50,4,FALSE),"ERRO")),"")</f>
        <v/>
      </c>
      <c r="AS391" s="29" t="str">
        <f t="shared" si="244"/>
        <v/>
      </c>
      <c r="AT391" s="103" t="str">
        <f>IFERROR(AS391*(C391*(PRINCIPAL!$G$110/100))*0.47*(44/12),"")</f>
        <v/>
      </c>
      <c r="AU391" s="111" t="str">
        <f t="shared" si="245"/>
        <v/>
      </c>
      <c r="AV391" s="30" t="str">
        <f>IFERROR(IF(AND(PRINCIPAL!$H$111&lt;&gt;"",OR(L391=PRINCIPAL!$I$111,L391=PRINCIPAL!$I$111+PRINCIPAL!$I$111,L391=PRINCIPAL!$I$111+PRINCIPAL!$I$111+PRINCIPAL!$I$111)),0,IF(AND(PRINCIPAL!$H$111&lt;&gt;"",L391=PRINCIPAL!$J$111),VLOOKUP($AW$360,'Banco de Dados'!$B$4:$J$50,8,FALSE)*PRINCIPAL!$H$111*(1-(PRINCIPAL!$K$111/100)),IF(AND(PRINCIPAL!$H$111&lt;&gt;"",L391=PRINCIPAL!$L$111),VLOOKUP($AW$360,'Banco de Dados'!$B$4:$J$50,8,FALSE)*PRINCIPAL!$H$111*(1-(PRINCIPAL!$M$111/100)),IF(AND(PRINCIPAL!$H$111&lt;&gt;"",L391=PRINCIPAL!$N$111),VLOOKUP($AW$360,'Banco de Dados'!$B$4:$J$50,8,FALSE)*PRINCIPAL!$H$111*(1-(PRINCIPAL!$O$111/100)),IF(PRINCIPAL!$H$111&lt;&gt;"",VLOOKUP($AW$360,'Banco de Dados'!$B$4:$J$50,8,FALSE)*PRINCIPAL!$H$111,IF(OR(L391=PRINCIPAL!$I$111,L391=PRINCIPAL!$I$111+PRINCIPAL!$I$111,L391=PRINCIPAL!$I$111+PRINCIPAL!$I$111+PRINCIPAL!$I$111),0,IF(L391=PRINCIPAL!$J$111,VLOOKUP($AW$360,'Banco de Dados'!$B$4:$J$50,6,FALSE)*(1-(PRINCIPAL!$K$111/100)),IF(L391=PRINCIPAL!$L$111,VLOOKUP($AW$360,'Banco de Dados'!$B$4:$J$50,6,FALSE)*(1-(PRINCIPAL!$M$111/100)),IF(L391=PRINCIPAL!$N$111,VLOOKUP($AW$360,'Banco de Dados'!$B$4:$J$50,6,FALSE)*(1-(PRINCIPAL!$O$111/100)),VLOOKUP($AW$360,'Banco de Dados'!$B$4:$J$50,6,FALSE)))))))))),"")</f>
        <v/>
      </c>
      <c r="AW391" s="29" t="str">
        <f>IFERROR(AV391*(IFERROR(VLOOKUP($AW$360,'Banco de Dados'!$B$4:$J$50,4,FALSE),"ERRO")),"")</f>
        <v/>
      </c>
      <c r="AX391" s="29" t="str">
        <f t="shared" si="246"/>
        <v/>
      </c>
      <c r="AY391" s="103" t="str">
        <f>IFERROR(AX391*(C391*(PRINCIPAL!$G$111/100))*0.47*(44/12),"")</f>
        <v/>
      </c>
      <c r="AZ391" s="111" t="str">
        <f t="shared" si="251"/>
        <v/>
      </c>
      <c r="BA391" s="30" t="str">
        <f>IFERROR(IF(AND(PRINCIPAL!$H$112&lt;&gt;"",OR(L391=PRINCIPAL!$I$112,L391=PRINCIPAL!$I$112+PRINCIPAL!$I$112,L391=PRINCIPAL!$I$112+PRINCIPAL!$I$112+PRINCIPAL!$I$112)),0,IF(AND(PRINCIPAL!$H$112&lt;&gt;"",L391=PRINCIPAL!$J$112),VLOOKUP($BB$360,'Banco de Dados'!$B$4:$J$50,8,FALSE)*PRINCIPAL!$H$112*(1-(PRINCIPAL!$K$112/100)),IF(AND(PRINCIPAL!$H$112&lt;&gt;"",L391=PRINCIPAL!$L$112),VLOOKUP($BB$360,'Banco de Dados'!$B$4:$J$50,8,FALSE)*PRINCIPAL!$H$112*(1-(PRINCIPAL!$M$112/100)),IF(AND(PRINCIPAL!$H$112&lt;&gt;"",L391=PRINCIPAL!$N$112),VLOOKUP($BB$360,'Banco de Dados'!$B$4:$J$50,8,FALSE)*PRINCIPAL!$H$112*(1-(PRINCIPAL!$O$112/100)),IF(PRINCIPAL!$H$112&lt;&gt;"",VLOOKUP($BB$360,'Banco de Dados'!$B$4:$J$50,8,FALSE)*PRINCIPAL!$H$112,IF(OR(L391=PRINCIPAL!$I$112,L391=PRINCIPAL!$I$112+PRINCIPAL!$I$112,L391=PRINCIPAL!$I$112+PRINCIPAL!$I$112+PRINCIPAL!$I$112),0,IF(L391=PRINCIPAL!$J$112,VLOOKUP($BB$360,'Banco de Dados'!$B$4:$J$50,6,FALSE)*(1-(PRINCIPAL!$K$112/100)),IF(L391=PRINCIPAL!$L$112,VLOOKUP($BB$360,'Banco de Dados'!$B$4:$J$50,6,FALSE)*(1-(PRINCIPAL!$M$112/100)),IF(L391=PRINCIPAL!$N$112,VLOOKUP($BB$360,'Banco de Dados'!$B$4:$J$50,6,FALSE)*(1-(PRINCIPAL!$O$112/100)),VLOOKUP($BB$360,'Banco de Dados'!$B$4:$J$50,6,FALSE)))))))))),"")</f>
        <v/>
      </c>
      <c r="BB391" s="29" t="str">
        <f>IFERROR(BA391*(IFERROR(VLOOKUP($BB$360,'Banco de Dados'!$B$4:$J$50,4,FALSE),"ERRO")),"")</f>
        <v/>
      </c>
      <c r="BC391" s="29" t="str">
        <f t="shared" si="252"/>
        <v/>
      </c>
      <c r="BD391" s="103" t="str">
        <f>IFERROR(BC391*(C391*(PRINCIPAL!$G$112/100))*0.47*(44/12),"")</f>
        <v/>
      </c>
      <c r="BE391" s="111" t="str">
        <f t="shared" si="231"/>
        <v/>
      </c>
      <c r="BF391" s="30" t="str">
        <f>IFERROR(IF(AND(PRINCIPAL!$H$113&lt;&gt;"",OR(L391=PRINCIPAL!$I$113,L391=PRINCIPAL!$I$113+PRINCIPAL!$I$113,L391=PRINCIPAL!$I$113+PRINCIPAL!$I$113+PRINCIPAL!$I$113)),0,IF(AND(PRINCIPAL!$H$113&lt;&gt;"",L391=PRINCIPAL!$J$113),VLOOKUP($BG$360,'Banco de Dados'!$B$4:$J$50,8,FALSE)*PRINCIPAL!$H$113*(1-(PRINCIPAL!$K$113/100)),IF(AND(PRINCIPAL!$H$113&lt;&gt;"",L391=PRINCIPAL!$L$113),VLOOKUP($BG$360,'Banco de Dados'!$B$4:$J$50,8,FALSE)*PRINCIPAL!$H$113*(1-(PRINCIPAL!$M$113/100)),IF(AND(PRINCIPAL!$H$113&lt;&gt;"",L391=PRINCIPAL!$N$113),VLOOKUP($BG$360,'Banco de Dados'!$B$4:$J$50,8,FALSE)*PRINCIPAL!$H$113*(1-(PRINCIPAL!$O$113/100)),IF(PRINCIPAL!$H$113&lt;&gt;"",VLOOKUP($BG$360,'Banco de Dados'!$B$4:$J$50,8,FALSE)*PRINCIPAL!$H$113,IF(OR(L391=PRINCIPAL!$I$113,L391=PRINCIPAL!$I$113+PRINCIPAL!$I$113,L391=PRINCIPAL!$I$113+PRINCIPAL!$I$113+PRINCIPAL!$I$113),0,IF(L391=PRINCIPAL!$J$113,VLOOKUP($BG$360,'Banco de Dados'!$B$4:$J$50,6,FALSE)*(1-(PRINCIPAL!$K$113/100)),IF(L391=PRINCIPAL!$L$113,VLOOKUP($BG$360,'Banco de Dados'!$B$4:$J$50,6,FALSE)*(1-(PRINCIPAL!$M$113/100)),IF(L391=PRINCIPAL!$N$113,VLOOKUP($BG$360,'Banco de Dados'!$B$4:$J$50,6,FALSE)*(1-(PRINCIPAL!$O$113/100)),VLOOKUP($BG$360,'Banco de Dados'!$B$4:$J$50,6,FALSE)))))))))),"")</f>
        <v/>
      </c>
      <c r="BG391" s="29" t="str">
        <f>IFERROR(BF391*(IFERROR(VLOOKUP($BG$360,'Banco de Dados'!$B$4:$J$50,4,FALSE),"ERRO")),"")</f>
        <v/>
      </c>
      <c r="BH391" s="29" t="str">
        <f t="shared" si="247"/>
        <v/>
      </c>
      <c r="BI391" s="103" t="str">
        <f>IFERROR(BH391*(C391*(PRINCIPAL!$G$113/100))*0.47*(44/12),"")</f>
        <v/>
      </c>
      <c r="BJ391" s="102" t="str">
        <f t="shared" si="232"/>
        <v/>
      </c>
    </row>
    <row r="392" spans="2:62" ht="12.75" customHeight="1" x14ac:dyDescent="0.3">
      <c r="B392" s="326">
        <f t="shared" si="233"/>
        <v>2050</v>
      </c>
      <c r="C392" s="340"/>
      <c r="D392" s="1"/>
      <c r="E392" s="116">
        <v>30</v>
      </c>
      <c r="F392" s="24" t="str">
        <f>IFERROR(VLOOKUP($G$360,'Banco de Dados'!$B$4:$J$50,6,FALSE),"")</f>
        <v/>
      </c>
      <c r="G392" s="25" t="str">
        <f>IFERROR(F392*(IFERROR(VLOOKUP($G$360,'Banco de Dados'!$B$4:$J$50,4,FALSE),"ERRO")),"")</f>
        <v/>
      </c>
      <c r="H392" s="25" t="str">
        <f t="shared" si="234"/>
        <v/>
      </c>
      <c r="I392" s="103" t="str">
        <f t="shared" si="235"/>
        <v/>
      </c>
      <c r="J392" s="117" t="str">
        <f t="shared" si="236"/>
        <v/>
      </c>
      <c r="K392" s="1"/>
      <c r="L392" s="91">
        <v>30</v>
      </c>
      <c r="M392" s="24" t="str">
        <f>IFERROR(IF(AND(PRINCIPAL!$H$104&lt;&gt;"",OR(L392=PRINCIPAL!$I$104,L392=PRINCIPAL!$I$104+PRINCIPAL!$I$104,L392=PRINCIPAL!$I$104+PRINCIPAL!$I$104+PRINCIPAL!$I$104)),0,IF(AND(PRINCIPAL!$H$104&lt;&gt;"",L392=PRINCIPAL!$J$104),VLOOKUP($N$360,'Banco de Dados'!$B$4:$J$50,8,FALSE)*PRINCIPAL!$H$104*(1-(PRINCIPAL!$K$104/100)),IF(AND(PRINCIPAL!$H$104&lt;&gt;"",L392=PRINCIPAL!$L$104),VLOOKUP($N$360,'Banco de Dados'!$B$4:$J$50,8,FALSE)*PRINCIPAL!$H$104*(1-(PRINCIPAL!$M$104/100)),IF(AND(PRINCIPAL!$H$104&lt;&gt;"",L392=PRINCIPAL!$N$104),VLOOKUP($N$360,'Banco de Dados'!$B$4:$J$50,8,FALSE)*PRINCIPAL!$H$104*(1-(PRINCIPAL!$O$104/100)),IF(PRINCIPAL!$H$104&lt;&gt;"",VLOOKUP($N$360,'Banco de Dados'!$B$4:$J$50,8,FALSE)*PRINCIPAL!$H$104,IF(OR(L392=PRINCIPAL!$I$104,L392=PRINCIPAL!$I$104+PRINCIPAL!$I$104,L392=PRINCIPAL!$I$104+PRINCIPAL!$I$104+PRINCIPAL!$I$104),0,IF(L392=PRINCIPAL!$J$104,VLOOKUP($N$360,'Banco de Dados'!$B$4:$J$50,6,FALSE)*(1-(PRINCIPAL!$K$104/100)),IF(L392=PRINCIPAL!$L$104,VLOOKUP($N$360,'Banco de Dados'!$B$4:$J$50,6,FALSE)*(1-(PRINCIPAL!$M$104/100)),IF(L392=PRINCIPAL!$N$104,VLOOKUP($N$360,'Banco de Dados'!$B$4:$J$50,6,FALSE)*(1-(PRINCIPAL!$O$104/100)),VLOOKUP($N$360,'Banco de Dados'!$B$4:$J$50,6,FALSE)))))))))),"")</f>
        <v/>
      </c>
      <c r="N392" s="25" t="str">
        <f>IFERROR(M392*(IFERROR(VLOOKUP($N$360,'Banco de Dados'!$B$4:$J$50,4,FALSE),"ERRO")),"")</f>
        <v/>
      </c>
      <c r="O392" s="25" t="str">
        <f t="shared" si="255"/>
        <v/>
      </c>
      <c r="P392" s="103" t="str">
        <f>IFERROR(O392*(C392*(PRINCIPAL!$G$104/100))*0.47*(44/12),"")</f>
        <v/>
      </c>
      <c r="Q392" s="107" t="str">
        <f t="shared" si="257"/>
        <v/>
      </c>
      <c r="R392" s="29" t="str">
        <f>IFERROR(IF(AND(PRINCIPAL!$H$105&lt;&gt;"",OR(L392=PRINCIPAL!$I$105,L392=PRINCIPAL!$I$105+PRINCIPAL!$I$105,L392=PRINCIPAL!$I$105+PRINCIPAL!$I$105+PRINCIPAL!$I$105)),0,IF(AND(PRINCIPAL!$H$105&lt;&gt;"",L392=PRINCIPAL!$J$105),VLOOKUP($S$360,'Banco de Dados'!$B$4:$J$50,8,FALSE)*PRINCIPAL!$H$105*(1-(PRINCIPAL!$K$105/100)),IF(AND(PRINCIPAL!$H$105&lt;&gt;"",L392=PRINCIPAL!$L$105),VLOOKUP($S$360,'Banco de Dados'!$B$4:$J$50,8,FALSE)*PRINCIPAL!$H$105*(1-(PRINCIPAL!$M$105/100)),IF(AND(PRINCIPAL!$H$105&lt;&gt;"",L392=PRINCIPAL!$N$105),VLOOKUP($S$360,'Banco de Dados'!$B$4:$J$50,8,FALSE)*PRINCIPAL!$H$105*(1-(PRINCIPAL!$O$105/100)),IF(PRINCIPAL!$H$105&lt;&gt;"",VLOOKUP($S$360,'Banco de Dados'!$B$4:$J$50,8,FALSE)*PRINCIPAL!$H$105,IF(OR(L392=PRINCIPAL!$I$105,L392=PRINCIPAL!$I$105+PRINCIPAL!$I$105,L392=PRINCIPAL!$I$105+PRINCIPAL!$I$105+PRINCIPAL!$I$105),0,IF(L392=PRINCIPAL!$J$105,VLOOKUP($S$360,'Banco de Dados'!$B$4:$J$50,6,FALSE)*(1-(PRINCIPAL!$K$105/100)),IF(L392=PRINCIPAL!$L$105,VLOOKUP($S$360,'Banco de Dados'!$B$4:$J$50,6,FALSE)*(1-(PRINCIPAL!$M$105/100)),IF(L392=PRINCIPAL!$N$105,VLOOKUP($S$360,'Banco de Dados'!$B$4:$J$50,6,FALSE)*(1-(PRINCIPAL!$O$105/100)),VLOOKUP($S$360,'Banco de Dados'!$B$4:$J$50,6,FALSE)))))))))),"")</f>
        <v/>
      </c>
      <c r="S392" s="29" t="str">
        <f>IFERROR(R392*(IFERROR(VLOOKUP($S$360,'Banco de Dados'!$B$4:$J$50,4,FALSE),"ERRO")),"")</f>
        <v/>
      </c>
      <c r="T392" s="29" t="str">
        <f t="shared" si="254"/>
        <v/>
      </c>
      <c r="U392" s="103" t="str">
        <f>IFERROR(T392*(C392*(PRINCIPAL!$G$105/100))*0.47*(44/12),"")</f>
        <v/>
      </c>
      <c r="V392" s="103" t="str">
        <f t="shared" si="230"/>
        <v/>
      </c>
      <c r="W392" s="30" t="str">
        <f>IFERROR(IF(AND(PRINCIPAL!$H$106&lt;&gt;"",OR(L392=PRINCIPAL!$I$106,L392=PRINCIPAL!$I$106+PRINCIPAL!$I$106,L392=PRINCIPAL!$I$106+PRINCIPAL!$I$106+PRINCIPAL!$I$106)),0,IF(AND(PRINCIPAL!$H$106&lt;&gt;"",L392=PRINCIPAL!$J$106),VLOOKUP($X$360,'Banco de Dados'!$B$4:$J$50,8,FALSE)*PRINCIPAL!$H$106*(1-(PRINCIPAL!$K$106/100)),IF(AND(PRINCIPAL!$H$106&lt;&gt;"",L392=PRINCIPAL!$L$106),VLOOKUP($X$360,'Banco de Dados'!$B$4:$J$50,8,FALSE)*PRINCIPAL!$H$106*(1-(PRINCIPAL!$M$106/100)),IF(AND(PRINCIPAL!$H$106&lt;&gt;"",L392=PRINCIPAL!$N$106),VLOOKUP($X$360,'Banco de Dados'!$B$4:$J$50,8,FALSE)*PRINCIPAL!$H$106*(1-(PRINCIPAL!$O$106/100)),IF(PRINCIPAL!$H$106&lt;&gt;"",VLOOKUP($X$360,'Banco de Dados'!$B$4:$J$50,8,FALSE)*PRINCIPAL!$H$106,IF(OR(L392=PRINCIPAL!$I$106,L392=PRINCIPAL!$I$106+PRINCIPAL!$I$106,L392=PRINCIPAL!$I$106+PRINCIPAL!$I$106+PRINCIPAL!$I$106),0,IF(L392=PRINCIPAL!$J$106,VLOOKUP($X$360,'Banco de Dados'!$B$4:$J$50,6,FALSE)*(1-(PRINCIPAL!$K$106/100)),IF(L392=PRINCIPAL!$L$106,VLOOKUP($X$360,'Banco de Dados'!$B$4:$J$50,6,FALSE)*(1-(PRINCIPAL!$M$106/100)),IF(L392=PRINCIPAL!$N$106,VLOOKUP($X$360,'Banco de Dados'!$B$4:$J$50,6,FALSE)*(1-(PRINCIPAL!$O$106/100)),VLOOKUP($X$360,'Banco de Dados'!$B$4:$J$50,6,FALSE)))))))))),"")</f>
        <v/>
      </c>
      <c r="X392" s="29" t="str">
        <f>IFERROR(W392*(IFERROR(VLOOKUP($X$360,'Banco de Dados'!$B$4:$J$50,4,FALSE),"ERRO")),"")</f>
        <v/>
      </c>
      <c r="Y392" s="29" t="str">
        <f t="shared" si="248"/>
        <v/>
      </c>
      <c r="Z392" s="103" t="str">
        <f>IFERROR(Y392*(C392*(PRINCIPAL!$G$106/100))*0.47*(44/12),"")</f>
        <v/>
      </c>
      <c r="AA392" s="111" t="str">
        <f t="shared" si="249"/>
        <v/>
      </c>
      <c r="AB392" s="30" t="str">
        <f>IFERROR(IF(AND(PRINCIPAL!$H$107&lt;&gt;"",OR(L392=PRINCIPAL!$I$107,L392=PRINCIPAL!$I$107+PRINCIPAL!$I$107,L392=PRINCIPAL!$I$107+PRINCIPAL!$I$107+PRINCIPAL!$I$107)),0,IF(AND(PRINCIPAL!$H$107&lt;&gt;"",L392=PRINCIPAL!$J$107),VLOOKUP($AC$360,'Banco de Dados'!$B$4:$J$50,8,FALSE)*PRINCIPAL!$H$107*(1-(PRINCIPAL!$K$107/100)),IF(AND(PRINCIPAL!$H$107&lt;&gt;"",L392=PRINCIPAL!$L$107),VLOOKUP($AC$360,'Banco de Dados'!$B$4:$J$50,8,FALSE)*PRINCIPAL!$H$107*(1-(PRINCIPAL!$M$107/100)),IF(AND(PRINCIPAL!$H$107&lt;&gt;"",L392=PRINCIPAL!$N$107),VLOOKUP($AC$360,'Banco de Dados'!$B$4:$J$50,8,FALSE)*PRINCIPAL!$H$107*(1-(PRINCIPAL!$O$107/100)),IF(PRINCIPAL!$H$107&lt;&gt;"",VLOOKUP($AC$360,'Banco de Dados'!$B$4:$J$50,8,FALSE)*PRINCIPAL!$H$107,IF(OR(L392=PRINCIPAL!$I$107,L392=PRINCIPAL!$I$107+PRINCIPAL!$I$107,L392=PRINCIPAL!$I$107+PRINCIPAL!$I$107+PRINCIPAL!$I$107),0,IF(L392=PRINCIPAL!$J$107,VLOOKUP($AC$360,'Banco de Dados'!$B$4:$J$50,6,FALSE)*(1-(PRINCIPAL!$K$107/100)),IF(L392=PRINCIPAL!$L$107,VLOOKUP($AC$360,'Banco de Dados'!$B$4:$J$50,6,FALSE)*(1-(PRINCIPAL!$M$107/100)),IF(L392=PRINCIPAL!$N$107,VLOOKUP($AC$360,'Banco de Dados'!$B$4:$J$50,6,FALSE)*(1-(PRINCIPAL!$O$107/100)),VLOOKUP($AC$360,'Banco de Dados'!$B$4:$J$50,6,FALSE)))))))))),"")</f>
        <v/>
      </c>
      <c r="AC392" s="29" t="str">
        <f>IFERROR(AB392*(IFERROR(VLOOKUP($AC$360,'Banco de Dados'!$B$4:$J$50,4,FALSE),"ERRO")),"")</f>
        <v/>
      </c>
      <c r="AD392" s="29" t="str">
        <f t="shared" si="239"/>
        <v/>
      </c>
      <c r="AE392" s="103" t="str">
        <f>IFERROR(AD392*(C392*(PRINCIPAL!$G$107/100))*0.47*(44/12),"")</f>
        <v/>
      </c>
      <c r="AF392" s="111" t="str">
        <f t="shared" si="240"/>
        <v/>
      </c>
      <c r="AG392" s="30" t="str">
        <f>IFERROR(IF(AND(PRINCIPAL!$H$108&lt;&gt;"",OR(L392=PRINCIPAL!$I$108,L392=PRINCIPAL!$I$108+PRINCIPAL!$I$108,L392=PRINCIPAL!$I$108+PRINCIPAL!$I$108+PRINCIPAL!$I$108)),0,IF(AND(PRINCIPAL!$H$108&lt;&gt;"",L392=PRINCIPAL!$J$108),VLOOKUP($AH$360,'Banco de Dados'!$B$4:$J$50,8,FALSE)*PRINCIPAL!$H$108*(1-(PRINCIPAL!$K$108/100)),IF(AND(PRINCIPAL!$H$108&lt;&gt;"",L392=PRINCIPAL!$L$108),VLOOKUP($AH$360,'Banco de Dados'!$B$4:$J$50,8,FALSE)*PRINCIPAL!$H$108*(1-(PRINCIPAL!$M$108/100)),IF(AND(PRINCIPAL!$H$108&lt;&gt;"",L392=PRINCIPAL!$N$108),VLOOKUP($AH$360,'Banco de Dados'!$B$4:$J$50,8,FALSE)*PRINCIPAL!$H$108*(1-(PRINCIPAL!$O$108/100)),IF(PRINCIPAL!$H$108&lt;&gt;"",VLOOKUP($AH$360,'Banco de Dados'!$B$4:$J$50,8,FALSE)*PRINCIPAL!$H$108,IF(OR(L392=PRINCIPAL!$I$108,L392=PRINCIPAL!$I$108+PRINCIPAL!$I$108,L392=PRINCIPAL!$I$108+PRINCIPAL!$I$108+PRINCIPAL!$I$108),0,IF(L392=PRINCIPAL!$J$108,VLOOKUP($AH$360,'Banco de Dados'!$B$4:$J$50,6,FALSE)*(1-(PRINCIPAL!$K$108/100)),IF(L392=PRINCIPAL!$L$108,VLOOKUP($AH$360,'Banco de Dados'!$B$4:$J$50,6,FALSE)*(1-(PRINCIPAL!$M$108/100)),IF(L392=PRINCIPAL!$N$108,VLOOKUP($AH$360,'Banco de Dados'!$B$4:$J$50,6,FALSE)*(1-(PRINCIPAL!$O$108/100)),VLOOKUP($AH$360,'Banco de Dados'!$B$4:$J$50,6,FALSE)))))))))),"")</f>
        <v/>
      </c>
      <c r="AH392" s="29" t="str">
        <f>IFERROR(AG392*(IFERROR(VLOOKUP($AH$360,'Banco de Dados'!$B$4:$J$50,4,FALSE),"ERRO")),"")</f>
        <v/>
      </c>
      <c r="AI392" s="29" t="str">
        <f t="shared" si="241"/>
        <v/>
      </c>
      <c r="AJ392" s="103" t="str">
        <f>IFERROR(AI392*(C392*(PRINCIPAL!$G$108/100))*0.47*(44/12),"")</f>
        <v/>
      </c>
      <c r="AK392" s="111" t="str">
        <f t="shared" si="250"/>
        <v/>
      </c>
      <c r="AL392" s="30" t="str">
        <f>IFERROR(IF(AND(PRINCIPAL!$H$109&lt;&gt;"",OR(L392=PRINCIPAL!$I$109,L392=PRINCIPAL!$I$109+PRINCIPAL!$I$109,L392=PRINCIPAL!$I$109+PRINCIPAL!$I$109+PRINCIPAL!$I$109)),0,IF(AND(PRINCIPAL!$H$109&lt;&gt;"",L392=PRINCIPAL!$J$109),VLOOKUP($AM$360,'Banco de Dados'!$B$4:$J$50,8,FALSE)*PRINCIPAL!$H$109*(1-(PRINCIPAL!$K$109/100)),IF(AND(PRINCIPAL!$H$109&lt;&gt;"",L392=PRINCIPAL!$L$109),VLOOKUP($AM$360,'Banco de Dados'!$B$4:$J$50,8,FALSE)*PRINCIPAL!$H$109*(1-(PRINCIPAL!$M$109/100)),IF(AND(PRINCIPAL!$H$109&lt;&gt;"",L392=PRINCIPAL!$N$109),VLOOKUP($AM$360,'Banco de Dados'!$B$4:$J$50,8,FALSE)*PRINCIPAL!$H$109*(1-(PRINCIPAL!$O$109/100)),IF(PRINCIPAL!$H$109&lt;&gt;"",VLOOKUP($AM$360,'Banco de Dados'!$B$4:$J$50,8,FALSE)*PRINCIPAL!$H$109,IF(OR(L392=PRINCIPAL!$I$109,L392=PRINCIPAL!$I$109+PRINCIPAL!$I$109,L392=PRINCIPAL!$I$109+PRINCIPAL!$I$109+PRINCIPAL!$I$109),0,IF(L392=PRINCIPAL!$J$109,VLOOKUP($AM$360,'Banco de Dados'!$B$4:$J$50,6,FALSE)*(1-(PRINCIPAL!$K$109/100)),IF(L392=PRINCIPAL!$L$109,VLOOKUP($AM$360,'Banco de Dados'!$B$4:$J$50,6,FALSE)*(1-(PRINCIPAL!$M$109/100)),IF(L392=PRINCIPAL!$N$109,VLOOKUP($AM$360,'Banco de Dados'!$B$4:$J$50,6,FALSE)*(1-(PRINCIPAL!$O$109/100)),VLOOKUP($AM$360,'Banco de Dados'!$B$4:$J$50,6,FALSE)))))))))),"")</f>
        <v/>
      </c>
      <c r="AM392" s="29" t="str">
        <f>IFERROR(AL392*(IFERROR(VLOOKUP($AM$360,'Banco de Dados'!$B$4:$J$50,4,FALSE),"ERRO")),"")</f>
        <v/>
      </c>
      <c r="AN392" s="29" t="str">
        <f t="shared" si="242"/>
        <v/>
      </c>
      <c r="AO392" s="103" t="str">
        <f>IFERROR(AN392*(C392*(PRINCIPAL!$G$109/100))*0.47*(44/12),"")</f>
        <v/>
      </c>
      <c r="AP392" s="111" t="str">
        <f t="shared" si="243"/>
        <v/>
      </c>
      <c r="AQ392" s="30" t="str">
        <f>IFERROR(IF(AND(PRINCIPAL!$H$110&lt;&gt;"",OR(L392=PRINCIPAL!$I$110,L392=PRINCIPAL!$I$110+PRINCIPAL!$I$110,L392=PRINCIPAL!$I$110+PRINCIPAL!$I$110+PRINCIPAL!$I$110)),0,IF(AND(PRINCIPAL!$H$110&lt;&gt;"",L392=PRINCIPAL!$J$110),VLOOKUP($AR$360,'Banco de Dados'!$B$4:$J$50,8,FALSE)*PRINCIPAL!$H$110*(1-(PRINCIPAL!$K$110/100)),IF(AND(PRINCIPAL!$H$110&lt;&gt;"",L392=PRINCIPAL!$L$110),VLOOKUP($AR$360,'Banco de Dados'!$B$4:$J$50,8,FALSE)*PRINCIPAL!$H$110*(1-(PRINCIPAL!$M$110/100)),IF(AND(PRINCIPAL!$H$110&lt;&gt;"",L392=PRINCIPAL!$N$110),VLOOKUP($AR$360,'Banco de Dados'!$B$4:$J$50,8,FALSE)*PRINCIPAL!$H$110*(1-(PRINCIPAL!$O$110/100)),IF(PRINCIPAL!$H$110&lt;&gt;"",VLOOKUP($AR$360,'Banco de Dados'!$B$4:$J$50,8,FALSE)*PRINCIPAL!$H$110,IF(OR(L392=PRINCIPAL!$I$110,L392=PRINCIPAL!$I$110+PRINCIPAL!$I$110,L392=PRINCIPAL!$I$110+PRINCIPAL!$I$110+PRINCIPAL!$I$110),0,IF(L392=PRINCIPAL!$J$110,VLOOKUP($AR$360,'Banco de Dados'!$B$4:$J$50,6,FALSE)*(1-(PRINCIPAL!$K$110/100)),IF(L392=PRINCIPAL!$L$110,VLOOKUP($AR$360,'Banco de Dados'!$B$4:$J$50,6,FALSE)*(1-(PRINCIPAL!$M$110/100)),IF(L392=PRINCIPAL!$N$110,VLOOKUP($AR$360,'Banco de Dados'!$B$4:$J$50,6,FALSE)*(1-(PRINCIPAL!$O$110/100)),VLOOKUP($AR$360,'Banco de Dados'!$B$4:$J$50,6,FALSE)))))))))),"")</f>
        <v/>
      </c>
      <c r="AR392" s="29" t="str">
        <f>IFERROR(AQ392*(IFERROR(VLOOKUP($AR$360,'Banco de Dados'!$B$4:$J$50,4,FALSE),"ERRO")),"")</f>
        <v/>
      </c>
      <c r="AS392" s="29" t="str">
        <f t="shared" si="244"/>
        <v/>
      </c>
      <c r="AT392" s="103" t="str">
        <f>IFERROR(AS392*(C392*(PRINCIPAL!$G$110/100))*0.47*(44/12),"")</f>
        <v/>
      </c>
      <c r="AU392" s="111" t="str">
        <f t="shared" si="245"/>
        <v/>
      </c>
      <c r="AV392" s="30" t="str">
        <f>IFERROR(IF(AND(PRINCIPAL!$H$111&lt;&gt;"",OR(L392=PRINCIPAL!$I$111,L392=PRINCIPAL!$I$111+PRINCIPAL!$I$111,L392=PRINCIPAL!$I$111+PRINCIPAL!$I$111+PRINCIPAL!$I$111)),0,IF(AND(PRINCIPAL!$H$111&lt;&gt;"",L392=PRINCIPAL!$J$111),VLOOKUP($AW$360,'Banco de Dados'!$B$4:$J$50,8,FALSE)*PRINCIPAL!$H$111*(1-(PRINCIPAL!$K$111/100)),IF(AND(PRINCIPAL!$H$111&lt;&gt;"",L392=PRINCIPAL!$L$111),VLOOKUP($AW$360,'Banco de Dados'!$B$4:$J$50,8,FALSE)*PRINCIPAL!$H$111*(1-(PRINCIPAL!$M$111/100)),IF(AND(PRINCIPAL!$H$111&lt;&gt;"",L392=PRINCIPAL!$N$111),VLOOKUP($AW$360,'Banco de Dados'!$B$4:$J$50,8,FALSE)*PRINCIPAL!$H$111*(1-(PRINCIPAL!$O$111/100)),IF(PRINCIPAL!$H$111&lt;&gt;"",VLOOKUP($AW$360,'Banco de Dados'!$B$4:$J$50,8,FALSE)*PRINCIPAL!$H$111,IF(OR(L392=PRINCIPAL!$I$111,L392=PRINCIPAL!$I$111+PRINCIPAL!$I$111,L392=PRINCIPAL!$I$111+PRINCIPAL!$I$111+PRINCIPAL!$I$111),0,IF(L392=PRINCIPAL!$J$111,VLOOKUP($AW$360,'Banco de Dados'!$B$4:$J$50,6,FALSE)*(1-(PRINCIPAL!$K$111/100)),IF(L392=PRINCIPAL!$L$111,VLOOKUP($AW$360,'Banco de Dados'!$B$4:$J$50,6,FALSE)*(1-(PRINCIPAL!$M$111/100)),IF(L392=PRINCIPAL!$N$111,VLOOKUP($AW$360,'Banco de Dados'!$B$4:$J$50,6,FALSE)*(1-(PRINCIPAL!$O$111/100)),VLOOKUP($AW$360,'Banco de Dados'!$B$4:$J$50,6,FALSE)))))))))),"")</f>
        <v/>
      </c>
      <c r="AW392" s="29" t="str">
        <f>IFERROR(AV392*(IFERROR(VLOOKUP($AW$360,'Banco de Dados'!$B$4:$J$50,4,FALSE),"ERRO")),"")</f>
        <v/>
      </c>
      <c r="AX392" s="29" t="str">
        <f t="shared" si="246"/>
        <v/>
      </c>
      <c r="AY392" s="103" t="str">
        <f>IFERROR(AX392*(C392*(PRINCIPAL!$G$111/100))*0.47*(44/12),"")</f>
        <v/>
      </c>
      <c r="AZ392" s="111" t="str">
        <f t="shared" si="251"/>
        <v/>
      </c>
      <c r="BA392" s="30" t="str">
        <f>IFERROR(IF(AND(PRINCIPAL!$H$112&lt;&gt;"",OR(L392=PRINCIPAL!$I$112,L392=PRINCIPAL!$I$112+PRINCIPAL!$I$112,L392=PRINCIPAL!$I$112+PRINCIPAL!$I$112+PRINCIPAL!$I$112)),0,IF(AND(PRINCIPAL!$H$112&lt;&gt;"",L392=PRINCIPAL!$J$112),VLOOKUP($BB$360,'Banco de Dados'!$B$4:$J$50,8,FALSE)*PRINCIPAL!$H$112*(1-(PRINCIPAL!$K$112/100)),IF(AND(PRINCIPAL!$H$112&lt;&gt;"",L392=PRINCIPAL!$L$112),VLOOKUP($BB$360,'Banco de Dados'!$B$4:$J$50,8,FALSE)*PRINCIPAL!$H$112*(1-(PRINCIPAL!$M$112/100)),IF(AND(PRINCIPAL!$H$112&lt;&gt;"",L392=PRINCIPAL!$N$112),VLOOKUP($BB$360,'Banco de Dados'!$B$4:$J$50,8,FALSE)*PRINCIPAL!$H$112*(1-(PRINCIPAL!$O$112/100)),IF(PRINCIPAL!$H$112&lt;&gt;"",VLOOKUP($BB$360,'Banco de Dados'!$B$4:$J$50,8,FALSE)*PRINCIPAL!$H$112,IF(OR(L392=PRINCIPAL!$I$112,L392=PRINCIPAL!$I$112+PRINCIPAL!$I$112,L392=PRINCIPAL!$I$112+PRINCIPAL!$I$112+PRINCIPAL!$I$112),0,IF(L392=PRINCIPAL!$J$112,VLOOKUP($BB$360,'Banco de Dados'!$B$4:$J$50,6,FALSE)*(1-(PRINCIPAL!$K$112/100)),IF(L392=PRINCIPAL!$L$112,VLOOKUP($BB$360,'Banco de Dados'!$B$4:$J$50,6,FALSE)*(1-(PRINCIPAL!$M$112/100)),IF(L392=PRINCIPAL!$N$112,VLOOKUP($BB$360,'Banco de Dados'!$B$4:$J$50,6,FALSE)*(1-(PRINCIPAL!$O$112/100)),VLOOKUP($BB$360,'Banco de Dados'!$B$4:$J$50,6,FALSE)))))))))),"")</f>
        <v/>
      </c>
      <c r="BB392" s="29" t="str">
        <f>IFERROR(BA392*(IFERROR(VLOOKUP($BB$360,'Banco de Dados'!$B$4:$J$50,4,FALSE),"ERRO")),"")</f>
        <v/>
      </c>
      <c r="BC392" s="29" t="str">
        <f t="shared" si="252"/>
        <v/>
      </c>
      <c r="BD392" s="103" t="str">
        <f>IFERROR(BC392*(C392*(PRINCIPAL!$G$112/100))*0.47*(44/12),"")</f>
        <v/>
      </c>
      <c r="BE392" s="111" t="str">
        <f t="shared" si="231"/>
        <v/>
      </c>
      <c r="BF392" s="30" t="str">
        <f>IFERROR(IF(AND(PRINCIPAL!$H$113&lt;&gt;"",OR(L392=PRINCIPAL!$I$113,L392=PRINCIPAL!$I$113+PRINCIPAL!$I$113,L392=PRINCIPAL!$I$113+PRINCIPAL!$I$113+PRINCIPAL!$I$113)),0,IF(AND(PRINCIPAL!$H$113&lt;&gt;"",L392=PRINCIPAL!$J$113),VLOOKUP($BG$360,'Banco de Dados'!$B$4:$J$50,8,FALSE)*PRINCIPAL!$H$113*(1-(PRINCIPAL!$K$113/100)),IF(AND(PRINCIPAL!$H$113&lt;&gt;"",L392=PRINCIPAL!$L$113),VLOOKUP($BG$360,'Banco de Dados'!$B$4:$J$50,8,FALSE)*PRINCIPAL!$H$113*(1-(PRINCIPAL!$M$113/100)),IF(AND(PRINCIPAL!$H$113&lt;&gt;"",L392=PRINCIPAL!$N$113),VLOOKUP($BG$360,'Banco de Dados'!$B$4:$J$50,8,FALSE)*PRINCIPAL!$H$113*(1-(PRINCIPAL!$O$113/100)),IF(PRINCIPAL!$H$113&lt;&gt;"",VLOOKUP($BG$360,'Banco de Dados'!$B$4:$J$50,8,FALSE)*PRINCIPAL!$H$113,IF(OR(L392=PRINCIPAL!$I$113,L392=PRINCIPAL!$I$113+PRINCIPAL!$I$113,L392=PRINCIPAL!$I$113+PRINCIPAL!$I$113+PRINCIPAL!$I$113),0,IF(L392=PRINCIPAL!$J$113,VLOOKUP($BG$360,'Banco de Dados'!$B$4:$J$50,6,FALSE)*(1-(PRINCIPAL!$K$113/100)),IF(L392=PRINCIPAL!$L$113,VLOOKUP($BG$360,'Banco de Dados'!$B$4:$J$50,6,FALSE)*(1-(PRINCIPAL!$M$113/100)),IF(L392=PRINCIPAL!$N$113,VLOOKUP($BG$360,'Banco de Dados'!$B$4:$J$50,6,FALSE)*(1-(PRINCIPAL!$O$113/100)),VLOOKUP($BG$360,'Banco de Dados'!$B$4:$J$50,6,FALSE)))))))))),"")</f>
        <v/>
      </c>
      <c r="BG392" s="29" t="str">
        <f>IFERROR(BF392*(IFERROR(VLOOKUP($BG$360,'Banco de Dados'!$B$4:$J$50,4,FALSE),"ERRO")),"")</f>
        <v/>
      </c>
      <c r="BH392" s="29" t="str">
        <f t="shared" si="247"/>
        <v/>
      </c>
      <c r="BI392" s="103" t="str">
        <f>IFERROR(BH392*(C392*(PRINCIPAL!$G$113/100))*0.47*(44/12),"")</f>
        <v/>
      </c>
      <c r="BJ392" s="102" t="str">
        <f t="shared" si="232"/>
        <v/>
      </c>
    </row>
    <row r="393" spans="2:62" ht="12.75" customHeight="1" x14ac:dyDescent="0.3">
      <c r="B393" s="326">
        <f t="shared" si="233"/>
        <v>2051</v>
      </c>
      <c r="C393" s="340"/>
      <c r="D393" s="1"/>
      <c r="E393" s="116">
        <v>31</v>
      </c>
      <c r="F393" s="24" t="str">
        <f>IFERROR(VLOOKUP($G$360,'Banco de Dados'!$B$4:$J$50,6,FALSE),"")</f>
        <v/>
      </c>
      <c r="G393" s="25" t="str">
        <f>IFERROR(F393*(IFERROR(VLOOKUP($G$360,'Banco de Dados'!$B$4:$J$50,4,FALSE),"ERRO")),"")</f>
        <v/>
      </c>
      <c r="H393" s="25" t="str">
        <f t="shared" si="234"/>
        <v/>
      </c>
      <c r="I393" s="103" t="str">
        <f t="shared" si="235"/>
        <v/>
      </c>
      <c r="J393" s="117" t="str">
        <f t="shared" si="236"/>
        <v/>
      </c>
      <c r="K393" s="1"/>
      <c r="L393" s="91">
        <v>31</v>
      </c>
      <c r="M393" s="24" t="str">
        <f>IFERROR(IF(AND(PRINCIPAL!$H$104&lt;&gt;"",OR(L393=PRINCIPAL!$I$104,L393=PRINCIPAL!$I$104+PRINCIPAL!$I$104,L393=PRINCIPAL!$I$104+PRINCIPAL!$I$104+PRINCIPAL!$I$104)),0,IF(AND(PRINCIPAL!$H$104&lt;&gt;"",L393=PRINCIPAL!$J$104),VLOOKUP($N$360,'Banco de Dados'!$B$4:$J$50,8,FALSE)*PRINCIPAL!$H$104*(1-(PRINCIPAL!$K$104/100)),IF(AND(PRINCIPAL!$H$104&lt;&gt;"",L393=PRINCIPAL!$L$104),VLOOKUP($N$360,'Banco de Dados'!$B$4:$J$50,8,FALSE)*PRINCIPAL!$H$104*(1-(PRINCIPAL!$M$104/100)),IF(AND(PRINCIPAL!$H$104&lt;&gt;"",L393=PRINCIPAL!$N$104),VLOOKUP($N$360,'Banco de Dados'!$B$4:$J$50,8,FALSE)*PRINCIPAL!$H$104*(1-(PRINCIPAL!$O$104/100)),IF(PRINCIPAL!$H$104&lt;&gt;"",VLOOKUP($N$360,'Banco de Dados'!$B$4:$J$50,8,FALSE)*PRINCIPAL!$H$104,IF(OR(L393=PRINCIPAL!$I$104,L393=PRINCIPAL!$I$104+PRINCIPAL!$I$104,L393=PRINCIPAL!$I$104+PRINCIPAL!$I$104+PRINCIPAL!$I$104),0,IF(L393=PRINCIPAL!$J$104,VLOOKUP($N$360,'Banco de Dados'!$B$4:$J$50,6,FALSE)*(1-(PRINCIPAL!$K$104/100)),IF(L393=PRINCIPAL!$L$104,VLOOKUP($N$360,'Banco de Dados'!$B$4:$J$50,6,FALSE)*(1-(PRINCIPAL!$M$104/100)),IF(L393=PRINCIPAL!$N$104,VLOOKUP($N$360,'Banco de Dados'!$B$4:$J$50,6,FALSE)*(1-(PRINCIPAL!$O$104/100)),VLOOKUP($N$360,'Banco de Dados'!$B$4:$J$50,6,FALSE)))))))))),"")</f>
        <v/>
      </c>
      <c r="N393" s="25" t="str">
        <f>IFERROR(M393*(IFERROR(VLOOKUP($N$360,'Banco de Dados'!$B$4:$J$50,4,FALSE),"ERRO")),"")</f>
        <v/>
      </c>
      <c r="O393" s="25" t="str">
        <f t="shared" si="255"/>
        <v/>
      </c>
      <c r="P393" s="103" t="str">
        <f>IFERROR(O393*(C393*(PRINCIPAL!$G$104/100))*0.47*(44/12),"")</f>
        <v/>
      </c>
      <c r="Q393" s="107" t="str">
        <f t="shared" si="257"/>
        <v/>
      </c>
      <c r="R393" s="29" t="str">
        <f>IFERROR(IF(AND(PRINCIPAL!$H$105&lt;&gt;"",OR(L393=PRINCIPAL!$I$105,L393=PRINCIPAL!$I$105+PRINCIPAL!$I$105,L393=PRINCIPAL!$I$105+PRINCIPAL!$I$105+PRINCIPAL!$I$105)),0,IF(AND(PRINCIPAL!$H$105&lt;&gt;"",L393=PRINCIPAL!$J$105),VLOOKUP($S$360,'Banco de Dados'!$B$4:$J$50,8,FALSE)*PRINCIPAL!$H$105*(1-(PRINCIPAL!$K$105/100)),IF(AND(PRINCIPAL!$H$105&lt;&gt;"",L393=PRINCIPAL!$L$105),VLOOKUP($S$360,'Banco de Dados'!$B$4:$J$50,8,FALSE)*PRINCIPAL!$H$105*(1-(PRINCIPAL!$M$105/100)),IF(AND(PRINCIPAL!$H$105&lt;&gt;"",L393=PRINCIPAL!$N$105),VLOOKUP($S$360,'Banco de Dados'!$B$4:$J$50,8,FALSE)*PRINCIPAL!$H$105*(1-(PRINCIPAL!$O$105/100)),IF(PRINCIPAL!$H$105&lt;&gt;"",VLOOKUP($S$360,'Banco de Dados'!$B$4:$J$50,8,FALSE)*PRINCIPAL!$H$105,IF(OR(L393=PRINCIPAL!$I$105,L393=PRINCIPAL!$I$105+PRINCIPAL!$I$105,L393=PRINCIPAL!$I$105+PRINCIPAL!$I$105+PRINCIPAL!$I$105),0,IF(L393=PRINCIPAL!$J$105,VLOOKUP($S$360,'Banco de Dados'!$B$4:$J$50,6,FALSE)*(1-(PRINCIPAL!$K$105/100)),IF(L393=PRINCIPAL!$L$105,VLOOKUP($S$360,'Banco de Dados'!$B$4:$J$50,6,FALSE)*(1-(PRINCIPAL!$M$105/100)),IF(L393=PRINCIPAL!$N$105,VLOOKUP($S$360,'Banco de Dados'!$B$4:$J$50,6,FALSE)*(1-(PRINCIPAL!$O$105/100)),VLOOKUP($S$360,'Banco de Dados'!$B$4:$J$50,6,FALSE)))))))))),"")</f>
        <v/>
      </c>
      <c r="S393" s="29" t="str">
        <f>IFERROR(R393*(IFERROR(VLOOKUP($S$360,'Banco de Dados'!$B$4:$J$50,4,FALSE),"ERRO")),"")</f>
        <v/>
      </c>
      <c r="T393" s="29" t="str">
        <f t="shared" si="254"/>
        <v/>
      </c>
      <c r="U393" s="103" t="str">
        <f>IFERROR(T393*(C393*(PRINCIPAL!$G$105/100))*0.47*(44/12),"")</f>
        <v/>
      </c>
      <c r="V393" s="103" t="str">
        <f t="shared" si="230"/>
        <v/>
      </c>
      <c r="W393" s="30" t="str">
        <f>IFERROR(IF(AND(PRINCIPAL!$H$106&lt;&gt;"",OR(L393=PRINCIPAL!$I$106,L393=PRINCIPAL!$I$106+PRINCIPAL!$I$106,L393=PRINCIPAL!$I$106+PRINCIPAL!$I$106+PRINCIPAL!$I$106)),0,IF(AND(PRINCIPAL!$H$106&lt;&gt;"",L393=PRINCIPAL!$J$106),VLOOKUP($X$360,'Banco de Dados'!$B$4:$J$50,8,FALSE)*PRINCIPAL!$H$106*(1-(PRINCIPAL!$K$106/100)),IF(AND(PRINCIPAL!$H$106&lt;&gt;"",L393=PRINCIPAL!$L$106),VLOOKUP($X$360,'Banco de Dados'!$B$4:$J$50,8,FALSE)*PRINCIPAL!$H$106*(1-(PRINCIPAL!$M$106/100)),IF(AND(PRINCIPAL!$H$106&lt;&gt;"",L393=PRINCIPAL!$N$106),VLOOKUP($X$360,'Banco de Dados'!$B$4:$J$50,8,FALSE)*PRINCIPAL!$H$106*(1-(PRINCIPAL!$O$106/100)),IF(PRINCIPAL!$H$106&lt;&gt;"",VLOOKUP($X$360,'Banco de Dados'!$B$4:$J$50,8,FALSE)*PRINCIPAL!$H$106,IF(OR(L393=PRINCIPAL!$I$106,L393=PRINCIPAL!$I$106+PRINCIPAL!$I$106,L393=PRINCIPAL!$I$106+PRINCIPAL!$I$106+PRINCIPAL!$I$106),0,IF(L393=PRINCIPAL!$J$106,VLOOKUP($X$360,'Banco de Dados'!$B$4:$J$50,6,FALSE)*(1-(PRINCIPAL!$K$106/100)),IF(L393=PRINCIPAL!$L$106,VLOOKUP($X$360,'Banco de Dados'!$B$4:$J$50,6,FALSE)*(1-(PRINCIPAL!$M$106/100)),IF(L393=PRINCIPAL!$N$106,VLOOKUP($X$360,'Banco de Dados'!$B$4:$J$50,6,FALSE)*(1-(PRINCIPAL!$O$106/100)),VLOOKUP($X$360,'Banco de Dados'!$B$4:$J$50,6,FALSE)))))))))),"")</f>
        <v/>
      </c>
      <c r="X393" s="29" t="str">
        <f>IFERROR(W393*(IFERROR(VLOOKUP($X$360,'Banco de Dados'!$B$4:$J$50,4,FALSE),"ERRO")),"")</f>
        <v/>
      </c>
      <c r="Y393" s="29" t="str">
        <f t="shared" si="248"/>
        <v/>
      </c>
      <c r="Z393" s="103" t="str">
        <f>IFERROR(Y393*(C393*(PRINCIPAL!$G$106/100))*0.47*(44/12),"")</f>
        <v/>
      </c>
      <c r="AA393" s="111" t="str">
        <f t="shared" si="249"/>
        <v/>
      </c>
      <c r="AB393" s="30" t="str">
        <f>IFERROR(IF(AND(PRINCIPAL!$H$107&lt;&gt;"",OR(L393=PRINCIPAL!$I$107,L393=PRINCIPAL!$I$107+PRINCIPAL!$I$107,L393=PRINCIPAL!$I$107+PRINCIPAL!$I$107+PRINCIPAL!$I$107)),0,IF(AND(PRINCIPAL!$H$107&lt;&gt;"",L393=PRINCIPAL!$J$107),VLOOKUP($AC$360,'Banco de Dados'!$B$4:$J$50,8,FALSE)*PRINCIPAL!$H$107*(1-(PRINCIPAL!$K$107/100)),IF(AND(PRINCIPAL!$H$107&lt;&gt;"",L393=PRINCIPAL!$L$107),VLOOKUP($AC$360,'Banco de Dados'!$B$4:$J$50,8,FALSE)*PRINCIPAL!$H$107*(1-(PRINCIPAL!$M$107/100)),IF(AND(PRINCIPAL!$H$107&lt;&gt;"",L393=PRINCIPAL!$N$107),VLOOKUP($AC$360,'Banco de Dados'!$B$4:$J$50,8,FALSE)*PRINCIPAL!$H$107*(1-(PRINCIPAL!$O$107/100)),IF(PRINCIPAL!$H$107&lt;&gt;"",VLOOKUP($AC$360,'Banco de Dados'!$B$4:$J$50,8,FALSE)*PRINCIPAL!$H$107,IF(OR(L393=PRINCIPAL!$I$107,L393=PRINCIPAL!$I$107+PRINCIPAL!$I$107,L393=PRINCIPAL!$I$107+PRINCIPAL!$I$107+PRINCIPAL!$I$107),0,IF(L393=PRINCIPAL!$J$107,VLOOKUP($AC$360,'Banco de Dados'!$B$4:$J$50,6,FALSE)*(1-(PRINCIPAL!$K$107/100)),IF(L393=PRINCIPAL!$L$107,VLOOKUP($AC$360,'Banco de Dados'!$B$4:$J$50,6,FALSE)*(1-(PRINCIPAL!$M$107/100)),IF(L393=PRINCIPAL!$N$107,VLOOKUP($AC$360,'Banco de Dados'!$B$4:$J$50,6,FALSE)*(1-(PRINCIPAL!$O$107/100)),VLOOKUP($AC$360,'Banco de Dados'!$B$4:$J$50,6,FALSE)))))))))),"")</f>
        <v/>
      </c>
      <c r="AC393" s="29" t="str">
        <f>IFERROR(AB393*(IFERROR(VLOOKUP($AC$360,'Banco de Dados'!$B$4:$J$50,4,FALSE),"ERRO")),"")</f>
        <v/>
      </c>
      <c r="AD393" s="29" t="str">
        <f t="shared" si="239"/>
        <v/>
      </c>
      <c r="AE393" s="103" t="str">
        <f>IFERROR(AD393*(C393*(PRINCIPAL!$G$107/100))*0.47*(44/12),"")</f>
        <v/>
      </c>
      <c r="AF393" s="111" t="str">
        <f t="shared" si="240"/>
        <v/>
      </c>
      <c r="AG393" s="30" t="str">
        <f>IFERROR(IF(AND(PRINCIPAL!$H$108&lt;&gt;"",OR(L393=PRINCIPAL!$I$108,L393=PRINCIPAL!$I$108+PRINCIPAL!$I$108,L393=PRINCIPAL!$I$108+PRINCIPAL!$I$108+PRINCIPAL!$I$108)),0,IF(AND(PRINCIPAL!$H$108&lt;&gt;"",L393=PRINCIPAL!$J$108),VLOOKUP($AH$360,'Banco de Dados'!$B$4:$J$50,8,FALSE)*PRINCIPAL!$H$108*(1-(PRINCIPAL!$K$108/100)),IF(AND(PRINCIPAL!$H$108&lt;&gt;"",L393=PRINCIPAL!$L$108),VLOOKUP($AH$360,'Banco de Dados'!$B$4:$J$50,8,FALSE)*PRINCIPAL!$H$108*(1-(PRINCIPAL!$M$108/100)),IF(AND(PRINCIPAL!$H$108&lt;&gt;"",L393=PRINCIPAL!$N$108),VLOOKUP($AH$360,'Banco de Dados'!$B$4:$J$50,8,FALSE)*PRINCIPAL!$H$108*(1-(PRINCIPAL!$O$108/100)),IF(PRINCIPAL!$H$108&lt;&gt;"",VLOOKUP($AH$360,'Banco de Dados'!$B$4:$J$50,8,FALSE)*PRINCIPAL!$H$108,IF(OR(L393=PRINCIPAL!$I$108,L393=PRINCIPAL!$I$108+PRINCIPAL!$I$108,L393=PRINCIPAL!$I$108+PRINCIPAL!$I$108+PRINCIPAL!$I$108),0,IF(L393=PRINCIPAL!$J$108,VLOOKUP($AH$360,'Banco de Dados'!$B$4:$J$50,6,FALSE)*(1-(PRINCIPAL!$K$108/100)),IF(L393=PRINCIPAL!$L$108,VLOOKUP($AH$360,'Banco de Dados'!$B$4:$J$50,6,FALSE)*(1-(PRINCIPAL!$M$108/100)),IF(L393=PRINCIPAL!$N$108,VLOOKUP($AH$360,'Banco de Dados'!$B$4:$J$50,6,FALSE)*(1-(PRINCIPAL!$O$108/100)),VLOOKUP($AH$360,'Banco de Dados'!$B$4:$J$50,6,FALSE)))))))))),"")</f>
        <v/>
      </c>
      <c r="AH393" s="29" t="str">
        <f>IFERROR(AG393*(IFERROR(VLOOKUP($AH$360,'Banco de Dados'!$B$4:$J$50,4,FALSE),"ERRO")),"")</f>
        <v/>
      </c>
      <c r="AI393" s="29" t="str">
        <f t="shared" si="241"/>
        <v/>
      </c>
      <c r="AJ393" s="103" t="str">
        <f>IFERROR(AI393*(C393*(PRINCIPAL!$G$108/100))*0.47*(44/12),"")</f>
        <v/>
      </c>
      <c r="AK393" s="111" t="str">
        <f t="shared" si="250"/>
        <v/>
      </c>
      <c r="AL393" s="30" t="str">
        <f>IFERROR(IF(AND(PRINCIPAL!$H$109&lt;&gt;"",OR(L393=PRINCIPAL!$I$109,L393=PRINCIPAL!$I$109+PRINCIPAL!$I$109,L393=PRINCIPAL!$I$109+PRINCIPAL!$I$109+PRINCIPAL!$I$109)),0,IF(AND(PRINCIPAL!$H$109&lt;&gt;"",L393=PRINCIPAL!$J$109),VLOOKUP($AM$360,'Banco de Dados'!$B$4:$J$50,8,FALSE)*PRINCIPAL!$H$109*(1-(PRINCIPAL!$K$109/100)),IF(AND(PRINCIPAL!$H$109&lt;&gt;"",L393=PRINCIPAL!$L$109),VLOOKUP($AM$360,'Banco de Dados'!$B$4:$J$50,8,FALSE)*PRINCIPAL!$H$109*(1-(PRINCIPAL!$M$109/100)),IF(AND(PRINCIPAL!$H$109&lt;&gt;"",L393=PRINCIPAL!$N$109),VLOOKUP($AM$360,'Banco de Dados'!$B$4:$J$50,8,FALSE)*PRINCIPAL!$H$109*(1-(PRINCIPAL!$O$109/100)),IF(PRINCIPAL!$H$109&lt;&gt;"",VLOOKUP($AM$360,'Banco de Dados'!$B$4:$J$50,8,FALSE)*PRINCIPAL!$H$109,IF(OR(L393=PRINCIPAL!$I$109,L393=PRINCIPAL!$I$109+PRINCIPAL!$I$109,L393=PRINCIPAL!$I$109+PRINCIPAL!$I$109+PRINCIPAL!$I$109),0,IF(L393=PRINCIPAL!$J$109,VLOOKUP($AM$360,'Banco de Dados'!$B$4:$J$50,6,FALSE)*(1-(PRINCIPAL!$K$109/100)),IF(L393=PRINCIPAL!$L$109,VLOOKUP($AM$360,'Banco de Dados'!$B$4:$J$50,6,FALSE)*(1-(PRINCIPAL!$M$109/100)),IF(L393=PRINCIPAL!$N$109,VLOOKUP($AM$360,'Banco de Dados'!$B$4:$J$50,6,FALSE)*(1-(PRINCIPAL!$O$109/100)),VLOOKUP($AM$360,'Banco de Dados'!$B$4:$J$50,6,FALSE)))))))))),"")</f>
        <v/>
      </c>
      <c r="AM393" s="29" t="str">
        <f>IFERROR(AL393*(IFERROR(VLOOKUP($AM$360,'Banco de Dados'!$B$4:$J$50,4,FALSE),"ERRO")),"")</f>
        <v/>
      </c>
      <c r="AN393" s="29" t="str">
        <f t="shared" si="242"/>
        <v/>
      </c>
      <c r="AO393" s="103" t="str">
        <f>IFERROR(AN393*(C393*(PRINCIPAL!$G$109/100))*0.47*(44/12),"")</f>
        <v/>
      </c>
      <c r="AP393" s="111" t="str">
        <f t="shared" si="243"/>
        <v/>
      </c>
      <c r="AQ393" s="30" t="str">
        <f>IFERROR(IF(AND(PRINCIPAL!$H$110&lt;&gt;"",OR(L393=PRINCIPAL!$I$110,L393=PRINCIPAL!$I$110+PRINCIPAL!$I$110,L393=PRINCIPAL!$I$110+PRINCIPAL!$I$110+PRINCIPAL!$I$110)),0,IF(AND(PRINCIPAL!$H$110&lt;&gt;"",L393=PRINCIPAL!$J$110),VLOOKUP($AR$360,'Banco de Dados'!$B$4:$J$50,8,FALSE)*PRINCIPAL!$H$110*(1-(PRINCIPAL!$K$110/100)),IF(AND(PRINCIPAL!$H$110&lt;&gt;"",L393=PRINCIPAL!$L$110),VLOOKUP($AR$360,'Banco de Dados'!$B$4:$J$50,8,FALSE)*PRINCIPAL!$H$110*(1-(PRINCIPAL!$M$110/100)),IF(AND(PRINCIPAL!$H$110&lt;&gt;"",L393=PRINCIPAL!$N$110),VLOOKUP($AR$360,'Banco de Dados'!$B$4:$J$50,8,FALSE)*PRINCIPAL!$H$110*(1-(PRINCIPAL!$O$110/100)),IF(PRINCIPAL!$H$110&lt;&gt;"",VLOOKUP($AR$360,'Banco de Dados'!$B$4:$J$50,8,FALSE)*PRINCIPAL!$H$110,IF(OR(L393=PRINCIPAL!$I$110,L393=PRINCIPAL!$I$110+PRINCIPAL!$I$110,L393=PRINCIPAL!$I$110+PRINCIPAL!$I$110+PRINCIPAL!$I$110),0,IF(L393=PRINCIPAL!$J$110,VLOOKUP($AR$360,'Banco de Dados'!$B$4:$J$50,6,FALSE)*(1-(PRINCIPAL!$K$110/100)),IF(L393=PRINCIPAL!$L$110,VLOOKUP($AR$360,'Banco de Dados'!$B$4:$J$50,6,FALSE)*(1-(PRINCIPAL!$M$110/100)),IF(L393=PRINCIPAL!$N$110,VLOOKUP($AR$360,'Banco de Dados'!$B$4:$J$50,6,FALSE)*(1-(PRINCIPAL!$O$110/100)),VLOOKUP($AR$360,'Banco de Dados'!$B$4:$J$50,6,FALSE)))))))))),"")</f>
        <v/>
      </c>
      <c r="AR393" s="29" t="str">
        <f>IFERROR(AQ393*(IFERROR(VLOOKUP($AR$360,'Banco de Dados'!$B$4:$J$50,4,FALSE),"ERRO")),"")</f>
        <v/>
      </c>
      <c r="AS393" s="29" t="str">
        <f t="shared" si="244"/>
        <v/>
      </c>
      <c r="AT393" s="103" t="str">
        <f>IFERROR(AS393*(C393*(PRINCIPAL!$G$110/100))*0.47*(44/12),"")</f>
        <v/>
      </c>
      <c r="AU393" s="111" t="str">
        <f t="shared" si="245"/>
        <v/>
      </c>
      <c r="AV393" s="30" t="str">
        <f>IFERROR(IF(AND(PRINCIPAL!$H$111&lt;&gt;"",OR(L393=PRINCIPAL!$I$111,L393=PRINCIPAL!$I$111+PRINCIPAL!$I$111,L393=PRINCIPAL!$I$111+PRINCIPAL!$I$111+PRINCIPAL!$I$111)),0,IF(AND(PRINCIPAL!$H$111&lt;&gt;"",L393=PRINCIPAL!$J$111),VLOOKUP($AW$360,'Banco de Dados'!$B$4:$J$50,8,FALSE)*PRINCIPAL!$H$111*(1-(PRINCIPAL!$K$111/100)),IF(AND(PRINCIPAL!$H$111&lt;&gt;"",L393=PRINCIPAL!$L$111),VLOOKUP($AW$360,'Banco de Dados'!$B$4:$J$50,8,FALSE)*PRINCIPAL!$H$111*(1-(PRINCIPAL!$M$111/100)),IF(AND(PRINCIPAL!$H$111&lt;&gt;"",L393=PRINCIPAL!$N$111),VLOOKUP($AW$360,'Banco de Dados'!$B$4:$J$50,8,FALSE)*PRINCIPAL!$H$111*(1-(PRINCIPAL!$O$111/100)),IF(PRINCIPAL!$H$111&lt;&gt;"",VLOOKUP($AW$360,'Banco de Dados'!$B$4:$J$50,8,FALSE)*PRINCIPAL!$H$111,IF(OR(L393=PRINCIPAL!$I$111,L393=PRINCIPAL!$I$111+PRINCIPAL!$I$111,L393=PRINCIPAL!$I$111+PRINCIPAL!$I$111+PRINCIPAL!$I$111),0,IF(L393=PRINCIPAL!$J$111,VLOOKUP($AW$360,'Banco de Dados'!$B$4:$J$50,6,FALSE)*(1-(PRINCIPAL!$K$111/100)),IF(L393=PRINCIPAL!$L$111,VLOOKUP($AW$360,'Banco de Dados'!$B$4:$J$50,6,FALSE)*(1-(PRINCIPAL!$M$111/100)),IF(L393=PRINCIPAL!$N$111,VLOOKUP($AW$360,'Banco de Dados'!$B$4:$J$50,6,FALSE)*(1-(PRINCIPAL!$O$111/100)),VLOOKUP($AW$360,'Banco de Dados'!$B$4:$J$50,6,FALSE)))))))))),"")</f>
        <v/>
      </c>
      <c r="AW393" s="29" t="str">
        <f>IFERROR(AV393*(IFERROR(VLOOKUP($AW$360,'Banco de Dados'!$B$4:$J$50,4,FALSE),"ERRO")),"")</f>
        <v/>
      </c>
      <c r="AX393" s="29" t="str">
        <f t="shared" si="246"/>
        <v/>
      </c>
      <c r="AY393" s="103" t="str">
        <f>IFERROR(AX393*(C393*(PRINCIPAL!$G$111/100))*0.47*(44/12),"")</f>
        <v/>
      </c>
      <c r="AZ393" s="111" t="str">
        <f t="shared" si="251"/>
        <v/>
      </c>
      <c r="BA393" s="30" t="str">
        <f>IFERROR(IF(AND(PRINCIPAL!$H$112&lt;&gt;"",OR(L393=PRINCIPAL!$I$112,L393=PRINCIPAL!$I$112+PRINCIPAL!$I$112,L393=PRINCIPAL!$I$112+PRINCIPAL!$I$112+PRINCIPAL!$I$112)),0,IF(AND(PRINCIPAL!$H$112&lt;&gt;"",L393=PRINCIPAL!$J$112),VLOOKUP($BB$360,'Banco de Dados'!$B$4:$J$50,8,FALSE)*PRINCIPAL!$H$112*(1-(PRINCIPAL!$K$112/100)),IF(AND(PRINCIPAL!$H$112&lt;&gt;"",L393=PRINCIPAL!$L$112),VLOOKUP($BB$360,'Banco de Dados'!$B$4:$J$50,8,FALSE)*PRINCIPAL!$H$112*(1-(PRINCIPAL!$M$112/100)),IF(AND(PRINCIPAL!$H$112&lt;&gt;"",L393=PRINCIPAL!$N$112),VLOOKUP($BB$360,'Banco de Dados'!$B$4:$J$50,8,FALSE)*PRINCIPAL!$H$112*(1-(PRINCIPAL!$O$112/100)),IF(PRINCIPAL!$H$112&lt;&gt;"",VLOOKUP($BB$360,'Banco de Dados'!$B$4:$J$50,8,FALSE)*PRINCIPAL!$H$112,IF(OR(L393=PRINCIPAL!$I$112,L393=PRINCIPAL!$I$112+PRINCIPAL!$I$112,L393=PRINCIPAL!$I$112+PRINCIPAL!$I$112+PRINCIPAL!$I$112),0,IF(L393=PRINCIPAL!$J$112,VLOOKUP($BB$360,'Banco de Dados'!$B$4:$J$50,6,FALSE)*(1-(PRINCIPAL!$K$112/100)),IF(L393=PRINCIPAL!$L$112,VLOOKUP($BB$360,'Banco de Dados'!$B$4:$J$50,6,FALSE)*(1-(PRINCIPAL!$M$112/100)),IF(L393=PRINCIPAL!$N$112,VLOOKUP($BB$360,'Banco de Dados'!$B$4:$J$50,6,FALSE)*(1-(PRINCIPAL!$O$112/100)),VLOOKUP($BB$360,'Banco de Dados'!$B$4:$J$50,6,FALSE)))))))))),"")</f>
        <v/>
      </c>
      <c r="BB393" s="29" t="str">
        <f>IFERROR(BA393*(IFERROR(VLOOKUP($BB$360,'Banco de Dados'!$B$4:$J$50,4,FALSE),"ERRO")),"")</f>
        <v/>
      </c>
      <c r="BC393" s="29" t="str">
        <f t="shared" si="252"/>
        <v/>
      </c>
      <c r="BD393" s="103" t="str">
        <f>IFERROR(BC393*(C393*(PRINCIPAL!$G$112/100))*0.47*(44/12),"")</f>
        <v/>
      </c>
      <c r="BE393" s="111" t="str">
        <f t="shared" si="231"/>
        <v/>
      </c>
      <c r="BF393" s="30" t="str">
        <f>IFERROR(IF(AND(PRINCIPAL!$H$113&lt;&gt;"",OR(L393=PRINCIPAL!$I$113,L393=PRINCIPAL!$I$113+PRINCIPAL!$I$113,L393=PRINCIPAL!$I$113+PRINCIPAL!$I$113+PRINCIPAL!$I$113)),0,IF(AND(PRINCIPAL!$H$113&lt;&gt;"",L393=PRINCIPAL!$J$113),VLOOKUP($BG$360,'Banco de Dados'!$B$4:$J$50,8,FALSE)*PRINCIPAL!$H$113*(1-(PRINCIPAL!$K$113/100)),IF(AND(PRINCIPAL!$H$113&lt;&gt;"",L393=PRINCIPAL!$L$113),VLOOKUP($BG$360,'Banco de Dados'!$B$4:$J$50,8,FALSE)*PRINCIPAL!$H$113*(1-(PRINCIPAL!$M$113/100)),IF(AND(PRINCIPAL!$H$113&lt;&gt;"",L393=PRINCIPAL!$N$113),VLOOKUP($BG$360,'Banco de Dados'!$B$4:$J$50,8,FALSE)*PRINCIPAL!$H$113*(1-(PRINCIPAL!$O$113/100)),IF(PRINCIPAL!$H$113&lt;&gt;"",VLOOKUP($BG$360,'Banco de Dados'!$B$4:$J$50,8,FALSE)*PRINCIPAL!$H$113,IF(OR(L393=PRINCIPAL!$I$113,L393=PRINCIPAL!$I$113+PRINCIPAL!$I$113,L393=PRINCIPAL!$I$113+PRINCIPAL!$I$113+PRINCIPAL!$I$113),0,IF(L393=PRINCIPAL!$J$113,VLOOKUP($BG$360,'Banco de Dados'!$B$4:$J$50,6,FALSE)*(1-(PRINCIPAL!$K$113/100)),IF(L393=PRINCIPAL!$L$113,VLOOKUP($BG$360,'Banco de Dados'!$B$4:$J$50,6,FALSE)*(1-(PRINCIPAL!$M$113/100)),IF(L393=PRINCIPAL!$N$113,VLOOKUP($BG$360,'Banco de Dados'!$B$4:$J$50,6,FALSE)*(1-(PRINCIPAL!$O$113/100)),VLOOKUP($BG$360,'Banco de Dados'!$B$4:$J$50,6,FALSE)))))))))),"")</f>
        <v/>
      </c>
      <c r="BG393" s="29" t="str">
        <f>IFERROR(BF393*(IFERROR(VLOOKUP($BG$360,'Banco de Dados'!$B$4:$J$50,4,FALSE),"ERRO")),"")</f>
        <v/>
      </c>
      <c r="BH393" s="29" t="str">
        <f t="shared" si="247"/>
        <v/>
      </c>
      <c r="BI393" s="103" t="str">
        <f>IFERROR(BH393*(C393*(PRINCIPAL!$G$113/100))*0.47*(44/12),"")</f>
        <v/>
      </c>
      <c r="BJ393" s="102" t="str">
        <f t="shared" si="232"/>
        <v/>
      </c>
    </row>
    <row r="394" spans="2:62" ht="12.75" customHeight="1" x14ac:dyDescent="0.3">
      <c r="B394" s="326">
        <f t="shared" si="233"/>
        <v>2052</v>
      </c>
      <c r="C394" s="340"/>
      <c r="D394" s="1"/>
      <c r="E394" s="116">
        <v>32</v>
      </c>
      <c r="F394" s="24" t="str">
        <f>IFERROR(VLOOKUP($G$360,'Banco de Dados'!$B$4:$J$50,6,FALSE),"")</f>
        <v/>
      </c>
      <c r="G394" s="25" t="str">
        <f>IFERROR(F394*(IFERROR(VLOOKUP($G$360,'Banco de Dados'!$B$4:$J$50,4,FALSE),"ERRO")),"")</f>
        <v/>
      </c>
      <c r="H394" s="25" t="str">
        <f t="shared" si="234"/>
        <v/>
      </c>
      <c r="I394" s="103" t="str">
        <f t="shared" si="235"/>
        <v/>
      </c>
      <c r="J394" s="117" t="str">
        <f t="shared" si="236"/>
        <v/>
      </c>
      <c r="K394" s="1"/>
      <c r="L394" s="91">
        <v>32</v>
      </c>
      <c r="M394" s="24" t="str">
        <f>IFERROR(IF(AND(PRINCIPAL!$H$104&lt;&gt;"",OR(L394=PRINCIPAL!$I$104,L394=PRINCIPAL!$I$104+PRINCIPAL!$I$104,L394=PRINCIPAL!$I$104+PRINCIPAL!$I$104+PRINCIPAL!$I$104)),0,IF(AND(PRINCIPAL!$H$104&lt;&gt;"",L394=PRINCIPAL!$J$104),VLOOKUP($N$360,'Banco de Dados'!$B$4:$J$50,8,FALSE)*PRINCIPAL!$H$104*(1-(PRINCIPAL!$K$104/100)),IF(AND(PRINCIPAL!$H$104&lt;&gt;"",L394=PRINCIPAL!$L$104),VLOOKUP($N$360,'Banco de Dados'!$B$4:$J$50,8,FALSE)*PRINCIPAL!$H$104*(1-(PRINCIPAL!$M$104/100)),IF(AND(PRINCIPAL!$H$104&lt;&gt;"",L394=PRINCIPAL!$N$104),VLOOKUP($N$360,'Banco de Dados'!$B$4:$J$50,8,FALSE)*PRINCIPAL!$H$104*(1-(PRINCIPAL!$O$104/100)),IF(PRINCIPAL!$H$104&lt;&gt;"",VLOOKUP($N$360,'Banco de Dados'!$B$4:$J$50,8,FALSE)*PRINCIPAL!$H$104,IF(OR(L394=PRINCIPAL!$I$104,L394=PRINCIPAL!$I$104+PRINCIPAL!$I$104,L394=PRINCIPAL!$I$104+PRINCIPAL!$I$104+PRINCIPAL!$I$104),0,IF(L394=PRINCIPAL!$J$104,VLOOKUP($N$360,'Banco de Dados'!$B$4:$J$50,6,FALSE)*(1-(PRINCIPAL!$K$104/100)),IF(L394=PRINCIPAL!$L$104,VLOOKUP($N$360,'Banco de Dados'!$B$4:$J$50,6,FALSE)*(1-(PRINCIPAL!$M$104/100)),IF(L394=PRINCIPAL!$N$104,VLOOKUP($N$360,'Banco de Dados'!$B$4:$J$50,6,FALSE)*(1-(PRINCIPAL!$O$104/100)),VLOOKUP($N$360,'Banco de Dados'!$B$4:$J$50,6,FALSE)))))))))),"")</f>
        <v/>
      </c>
      <c r="N394" s="25" t="str">
        <f>IFERROR(M394*(IFERROR(VLOOKUP($N$360,'Banco de Dados'!$B$4:$J$50,4,FALSE),"ERRO")),"")</f>
        <v/>
      </c>
      <c r="O394" s="25" t="str">
        <f t="shared" si="255"/>
        <v/>
      </c>
      <c r="P394" s="103" t="str">
        <f>IFERROR(O394*(C394*(PRINCIPAL!$G$104/100))*0.47*(44/12),"")</f>
        <v/>
      </c>
      <c r="Q394" s="107" t="str">
        <f t="shared" si="257"/>
        <v/>
      </c>
      <c r="R394" s="29" t="str">
        <f>IFERROR(IF(AND(PRINCIPAL!$H$105&lt;&gt;"",OR(L394=PRINCIPAL!$I$105,L394=PRINCIPAL!$I$105+PRINCIPAL!$I$105,L394=PRINCIPAL!$I$105+PRINCIPAL!$I$105+PRINCIPAL!$I$105)),0,IF(AND(PRINCIPAL!$H$105&lt;&gt;"",L394=PRINCIPAL!$J$105),VLOOKUP($S$360,'Banco de Dados'!$B$4:$J$50,8,FALSE)*PRINCIPAL!$H$105*(1-(PRINCIPAL!$K$105/100)),IF(AND(PRINCIPAL!$H$105&lt;&gt;"",L394=PRINCIPAL!$L$105),VLOOKUP($S$360,'Banco de Dados'!$B$4:$J$50,8,FALSE)*PRINCIPAL!$H$105*(1-(PRINCIPAL!$M$105/100)),IF(AND(PRINCIPAL!$H$105&lt;&gt;"",L394=PRINCIPAL!$N$105),VLOOKUP($S$360,'Banco de Dados'!$B$4:$J$50,8,FALSE)*PRINCIPAL!$H$105*(1-(PRINCIPAL!$O$105/100)),IF(PRINCIPAL!$H$105&lt;&gt;"",VLOOKUP($S$360,'Banco de Dados'!$B$4:$J$50,8,FALSE)*PRINCIPAL!$H$105,IF(OR(L394=PRINCIPAL!$I$105,L394=PRINCIPAL!$I$105+PRINCIPAL!$I$105,L394=PRINCIPAL!$I$105+PRINCIPAL!$I$105+PRINCIPAL!$I$105),0,IF(L394=PRINCIPAL!$J$105,VLOOKUP($S$360,'Banco de Dados'!$B$4:$J$50,6,FALSE)*(1-(PRINCIPAL!$K$105/100)),IF(L394=PRINCIPAL!$L$105,VLOOKUP($S$360,'Banco de Dados'!$B$4:$J$50,6,FALSE)*(1-(PRINCIPAL!$M$105/100)),IF(L394=PRINCIPAL!$N$105,VLOOKUP($S$360,'Banco de Dados'!$B$4:$J$50,6,FALSE)*(1-(PRINCIPAL!$O$105/100)),VLOOKUP($S$360,'Banco de Dados'!$B$4:$J$50,6,FALSE)))))))))),"")</f>
        <v/>
      </c>
      <c r="S394" s="29" t="str">
        <f>IFERROR(R394*(IFERROR(VLOOKUP($S$360,'Banco de Dados'!$B$4:$J$50,4,FALSE),"ERRO")),"")</f>
        <v/>
      </c>
      <c r="T394" s="29" t="str">
        <f t="shared" si="254"/>
        <v/>
      </c>
      <c r="U394" s="103" t="str">
        <f>IFERROR(T394*(C394*(PRINCIPAL!$G$105/100))*0.47*(44/12),"")</f>
        <v/>
      </c>
      <c r="V394" s="103" t="str">
        <f t="shared" si="230"/>
        <v/>
      </c>
      <c r="W394" s="30" t="str">
        <f>IFERROR(IF(AND(PRINCIPAL!$H$106&lt;&gt;"",OR(L394=PRINCIPAL!$I$106,L394=PRINCIPAL!$I$106+PRINCIPAL!$I$106,L394=PRINCIPAL!$I$106+PRINCIPAL!$I$106+PRINCIPAL!$I$106)),0,IF(AND(PRINCIPAL!$H$106&lt;&gt;"",L394=PRINCIPAL!$J$106),VLOOKUP($X$360,'Banco de Dados'!$B$4:$J$50,8,FALSE)*PRINCIPAL!$H$106*(1-(PRINCIPAL!$K$106/100)),IF(AND(PRINCIPAL!$H$106&lt;&gt;"",L394=PRINCIPAL!$L$106),VLOOKUP($X$360,'Banco de Dados'!$B$4:$J$50,8,FALSE)*PRINCIPAL!$H$106*(1-(PRINCIPAL!$M$106/100)),IF(AND(PRINCIPAL!$H$106&lt;&gt;"",L394=PRINCIPAL!$N$106),VLOOKUP($X$360,'Banco de Dados'!$B$4:$J$50,8,FALSE)*PRINCIPAL!$H$106*(1-(PRINCIPAL!$O$106/100)),IF(PRINCIPAL!$H$106&lt;&gt;"",VLOOKUP($X$360,'Banco de Dados'!$B$4:$J$50,8,FALSE)*PRINCIPAL!$H$106,IF(OR(L394=PRINCIPAL!$I$106,L394=PRINCIPAL!$I$106+PRINCIPAL!$I$106,L394=PRINCIPAL!$I$106+PRINCIPAL!$I$106+PRINCIPAL!$I$106),0,IF(L394=PRINCIPAL!$J$106,VLOOKUP($X$360,'Banco de Dados'!$B$4:$J$50,6,FALSE)*(1-(PRINCIPAL!$K$106/100)),IF(L394=PRINCIPAL!$L$106,VLOOKUP($X$360,'Banco de Dados'!$B$4:$J$50,6,FALSE)*(1-(PRINCIPAL!$M$106/100)),IF(L394=PRINCIPAL!$N$106,VLOOKUP($X$360,'Banco de Dados'!$B$4:$J$50,6,FALSE)*(1-(PRINCIPAL!$O$106/100)),VLOOKUP($X$360,'Banco de Dados'!$B$4:$J$50,6,FALSE)))))))))),"")</f>
        <v/>
      </c>
      <c r="X394" s="29" t="str">
        <f>IFERROR(W394*(IFERROR(VLOOKUP($X$360,'Banco de Dados'!$B$4:$J$50,4,FALSE),"ERRO")),"")</f>
        <v/>
      </c>
      <c r="Y394" s="29" t="str">
        <f t="shared" si="248"/>
        <v/>
      </c>
      <c r="Z394" s="103" t="str">
        <f>IFERROR(Y394*(C394*(PRINCIPAL!$G$106/100))*0.47*(44/12),"")</f>
        <v/>
      </c>
      <c r="AA394" s="111" t="str">
        <f t="shared" si="249"/>
        <v/>
      </c>
      <c r="AB394" s="30" t="str">
        <f>IFERROR(IF(AND(PRINCIPAL!$H$107&lt;&gt;"",OR(L394=PRINCIPAL!$I$107,L394=PRINCIPAL!$I$107+PRINCIPAL!$I$107,L394=PRINCIPAL!$I$107+PRINCIPAL!$I$107+PRINCIPAL!$I$107)),0,IF(AND(PRINCIPAL!$H$107&lt;&gt;"",L394=PRINCIPAL!$J$107),VLOOKUP($AC$360,'Banco de Dados'!$B$4:$J$50,8,FALSE)*PRINCIPAL!$H$107*(1-(PRINCIPAL!$K$107/100)),IF(AND(PRINCIPAL!$H$107&lt;&gt;"",L394=PRINCIPAL!$L$107),VLOOKUP($AC$360,'Banco de Dados'!$B$4:$J$50,8,FALSE)*PRINCIPAL!$H$107*(1-(PRINCIPAL!$M$107/100)),IF(AND(PRINCIPAL!$H$107&lt;&gt;"",L394=PRINCIPAL!$N$107),VLOOKUP($AC$360,'Banco de Dados'!$B$4:$J$50,8,FALSE)*PRINCIPAL!$H$107*(1-(PRINCIPAL!$O$107/100)),IF(PRINCIPAL!$H$107&lt;&gt;"",VLOOKUP($AC$360,'Banco de Dados'!$B$4:$J$50,8,FALSE)*PRINCIPAL!$H$107,IF(OR(L394=PRINCIPAL!$I$107,L394=PRINCIPAL!$I$107+PRINCIPAL!$I$107,L394=PRINCIPAL!$I$107+PRINCIPAL!$I$107+PRINCIPAL!$I$107),0,IF(L394=PRINCIPAL!$J$107,VLOOKUP($AC$360,'Banco de Dados'!$B$4:$J$50,6,FALSE)*(1-(PRINCIPAL!$K$107/100)),IF(L394=PRINCIPAL!$L$107,VLOOKUP($AC$360,'Banco de Dados'!$B$4:$J$50,6,FALSE)*(1-(PRINCIPAL!$M$107/100)),IF(L394=PRINCIPAL!$N$107,VLOOKUP($AC$360,'Banco de Dados'!$B$4:$J$50,6,FALSE)*(1-(PRINCIPAL!$O$107/100)),VLOOKUP($AC$360,'Banco de Dados'!$B$4:$J$50,6,FALSE)))))))))),"")</f>
        <v/>
      </c>
      <c r="AC394" s="29" t="str">
        <f>IFERROR(AB394*(IFERROR(VLOOKUP($AC$360,'Banco de Dados'!$B$4:$J$50,4,FALSE),"ERRO")),"")</f>
        <v/>
      </c>
      <c r="AD394" s="29" t="str">
        <f t="shared" si="239"/>
        <v/>
      </c>
      <c r="AE394" s="103" t="str">
        <f>IFERROR(AD394*(C394*(PRINCIPAL!$G$107/100))*0.47*(44/12),"")</f>
        <v/>
      </c>
      <c r="AF394" s="111" t="str">
        <f t="shared" si="240"/>
        <v/>
      </c>
      <c r="AG394" s="30" t="str">
        <f>IFERROR(IF(AND(PRINCIPAL!$H$108&lt;&gt;"",OR(L394=PRINCIPAL!$I$108,L394=PRINCIPAL!$I$108+PRINCIPAL!$I$108,L394=PRINCIPAL!$I$108+PRINCIPAL!$I$108+PRINCIPAL!$I$108)),0,IF(AND(PRINCIPAL!$H$108&lt;&gt;"",L394=PRINCIPAL!$J$108),VLOOKUP($AH$360,'Banco de Dados'!$B$4:$J$50,8,FALSE)*PRINCIPAL!$H$108*(1-(PRINCIPAL!$K$108/100)),IF(AND(PRINCIPAL!$H$108&lt;&gt;"",L394=PRINCIPAL!$L$108),VLOOKUP($AH$360,'Banco de Dados'!$B$4:$J$50,8,FALSE)*PRINCIPAL!$H$108*(1-(PRINCIPAL!$M$108/100)),IF(AND(PRINCIPAL!$H$108&lt;&gt;"",L394=PRINCIPAL!$N$108),VLOOKUP($AH$360,'Banco de Dados'!$B$4:$J$50,8,FALSE)*PRINCIPAL!$H$108*(1-(PRINCIPAL!$O$108/100)),IF(PRINCIPAL!$H$108&lt;&gt;"",VLOOKUP($AH$360,'Banco de Dados'!$B$4:$J$50,8,FALSE)*PRINCIPAL!$H$108,IF(OR(L394=PRINCIPAL!$I$108,L394=PRINCIPAL!$I$108+PRINCIPAL!$I$108,L394=PRINCIPAL!$I$108+PRINCIPAL!$I$108+PRINCIPAL!$I$108),0,IF(L394=PRINCIPAL!$J$108,VLOOKUP($AH$360,'Banco de Dados'!$B$4:$J$50,6,FALSE)*(1-(PRINCIPAL!$K$108/100)),IF(L394=PRINCIPAL!$L$108,VLOOKUP($AH$360,'Banco de Dados'!$B$4:$J$50,6,FALSE)*(1-(PRINCIPAL!$M$108/100)),IF(L394=PRINCIPAL!$N$108,VLOOKUP($AH$360,'Banco de Dados'!$B$4:$J$50,6,FALSE)*(1-(PRINCIPAL!$O$108/100)),VLOOKUP($AH$360,'Banco de Dados'!$B$4:$J$50,6,FALSE)))))))))),"")</f>
        <v/>
      </c>
      <c r="AH394" s="29" t="str">
        <f>IFERROR(AG394*(IFERROR(VLOOKUP($AH$360,'Banco de Dados'!$B$4:$J$50,4,FALSE),"ERRO")),"")</f>
        <v/>
      </c>
      <c r="AI394" s="29" t="str">
        <f t="shared" si="241"/>
        <v/>
      </c>
      <c r="AJ394" s="103" t="str">
        <f>IFERROR(AI394*(C394*(PRINCIPAL!$G$108/100))*0.47*(44/12),"")</f>
        <v/>
      </c>
      <c r="AK394" s="111" t="str">
        <f t="shared" si="250"/>
        <v/>
      </c>
      <c r="AL394" s="30" t="str">
        <f>IFERROR(IF(AND(PRINCIPAL!$H$109&lt;&gt;"",OR(L394=PRINCIPAL!$I$109,L394=PRINCIPAL!$I$109+PRINCIPAL!$I$109,L394=PRINCIPAL!$I$109+PRINCIPAL!$I$109+PRINCIPAL!$I$109)),0,IF(AND(PRINCIPAL!$H$109&lt;&gt;"",L394=PRINCIPAL!$J$109),VLOOKUP($AM$360,'Banco de Dados'!$B$4:$J$50,8,FALSE)*PRINCIPAL!$H$109*(1-(PRINCIPAL!$K$109/100)),IF(AND(PRINCIPAL!$H$109&lt;&gt;"",L394=PRINCIPAL!$L$109),VLOOKUP($AM$360,'Banco de Dados'!$B$4:$J$50,8,FALSE)*PRINCIPAL!$H$109*(1-(PRINCIPAL!$M$109/100)),IF(AND(PRINCIPAL!$H$109&lt;&gt;"",L394=PRINCIPAL!$N$109),VLOOKUP($AM$360,'Banco de Dados'!$B$4:$J$50,8,FALSE)*PRINCIPAL!$H$109*(1-(PRINCIPAL!$O$109/100)),IF(PRINCIPAL!$H$109&lt;&gt;"",VLOOKUP($AM$360,'Banco de Dados'!$B$4:$J$50,8,FALSE)*PRINCIPAL!$H$109,IF(OR(L394=PRINCIPAL!$I$109,L394=PRINCIPAL!$I$109+PRINCIPAL!$I$109,L394=PRINCIPAL!$I$109+PRINCIPAL!$I$109+PRINCIPAL!$I$109),0,IF(L394=PRINCIPAL!$J$109,VLOOKUP($AM$360,'Banco de Dados'!$B$4:$J$50,6,FALSE)*(1-(PRINCIPAL!$K$109/100)),IF(L394=PRINCIPAL!$L$109,VLOOKUP($AM$360,'Banco de Dados'!$B$4:$J$50,6,FALSE)*(1-(PRINCIPAL!$M$109/100)),IF(L394=PRINCIPAL!$N$109,VLOOKUP($AM$360,'Banco de Dados'!$B$4:$J$50,6,FALSE)*(1-(PRINCIPAL!$O$109/100)),VLOOKUP($AM$360,'Banco de Dados'!$B$4:$J$50,6,FALSE)))))))))),"")</f>
        <v/>
      </c>
      <c r="AM394" s="29" t="str">
        <f>IFERROR(AL394*(IFERROR(VLOOKUP($AM$360,'Banco de Dados'!$B$4:$J$50,4,FALSE),"ERRO")),"")</f>
        <v/>
      </c>
      <c r="AN394" s="29" t="str">
        <f t="shared" si="242"/>
        <v/>
      </c>
      <c r="AO394" s="103" t="str">
        <f>IFERROR(AN394*(C394*(PRINCIPAL!$G$109/100))*0.47*(44/12),"")</f>
        <v/>
      </c>
      <c r="AP394" s="111" t="str">
        <f t="shared" si="243"/>
        <v/>
      </c>
      <c r="AQ394" s="30" t="str">
        <f>IFERROR(IF(AND(PRINCIPAL!$H$110&lt;&gt;"",OR(L394=PRINCIPAL!$I$110,L394=PRINCIPAL!$I$110+PRINCIPAL!$I$110,L394=PRINCIPAL!$I$110+PRINCIPAL!$I$110+PRINCIPAL!$I$110)),0,IF(AND(PRINCIPAL!$H$110&lt;&gt;"",L394=PRINCIPAL!$J$110),VLOOKUP($AR$360,'Banco de Dados'!$B$4:$J$50,8,FALSE)*PRINCIPAL!$H$110*(1-(PRINCIPAL!$K$110/100)),IF(AND(PRINCIPAL!$H$110&lt;&gt;"",L394=PRINCIPAL!$L$110),VLOOKUP($AR$360,'Banco de Dados'!$B$4:$J$50,8,FALSE)*PRINCIPAL!$H$110*(1-(PRINCIPAL!$M$110/100)),IF(AND(PRINCIPAL!$H$110&lt;&gt;"",L394=PRINCIPAL!$N$110),VLOOKUP($AR$360,'Banco de Dados'!$B$4:$J$50,8,FALSE)*PRINCIPAL!$H$110*(1-(PRINCIPAL!$O$110/100)),IF(PRINCIPAL!$H$110&lt;&gt;"",VLOOKUP($AR$360,'Banco de Dados'!$B$4:$J$50,8,FALSE)*PRINCIPAL!$H$110,IF(OR(L394=PRINCIPAL!$I$110,L394=PRINCIPAL!$I$110+PRINCIPAL!$I$110,L394=PRINCIPAL!$I$110+PRINCIPAL!$I$110+PRINCIPAL!$I$110),0,IF(L394=PRINCIPAL!$J$110,VLOOKUP($AR$360,'Banco de Dados'!$B$4:$J$50,6,FALSE)*(1-(PRINCIPAL!$K$110/100)),IF(L394=PRINCIPAL!$L$110,VLOOKUP($AR$360,'Banco de Dados'!$B$4:$J$50,6,FALSE)*(1-(PRINCIPAL!$M$110/100)),IF(L394=PRINCIPAL!$N$110,VLOOKUP($AR$360,'Banco de Dados'!$B$4:$J$50,6,FALSE)*(1-(PRINCIPAL!$O$110/100)),VLOOKUP($AR$360,'Banco de Dados'!$B$4:$J$50,6,FALSE)))))))))),"")</f>
        <v/>
      </c>
      <c r="AR394" s="29" t="str">
        <f>IFERROR(AQ394*(IFERROR(VLOOKUP($AR$360,'Banco de Dados'!$B$4:$J$50,4,FALSE),"ERRO")),"")</f>
        <v/>
      </c>
      <c r="AS394" s="29" t="str">
        <f t="shared" si="244"/>
        <v/>
      </c>
      <c r="AT394" s="103" t="str">
        <f>IFERROR(AS394*(C394*(PRINCIPAL!$G$110/100))*0.47*(44/12),"")</f>
        <v/>
      </c>
      <c r="AU394" s="111" t="str">
        <f t="shared" si="245"/>
        <v/>
      </c>
      <c r="AV394" s="30" t="str">
        <f>IFERROR(IF(AND(PRINCIPAL!$H$111&lt;&gt;"",OR(L394=PRINCIPAL!$I$111,L394=PRINCIPAL!$I$111+PRINCIPAL!$I$111,L394=PRINCIPAL!$I$111+PRINCIPAL!$I$111+PRINCIPAL!$I$111)),0,IF(AND(PRINCIPAL!$H$111&lt;&gt;"",L394=PRINCIPAL!$J$111),VLOOKUP($AW$360,'Banco de Dados'!$B$4:$J$50,8,FALSE)*PRINCIPAL!$H$111*(1-(PRINCIPAL!$K$111/100)),IF(AND(PRINCIPAL!$H$111&lt;&gt;"",L394=PRINCIPAL!$L$111),VLOOKUP($AW$360,'Banco de Dados'!$B$4:$J$50,8,FALSE)*PRINCIPAL!$H$111*(1-(PRINCIPAL!$M$111/100)),IF(AND(PRINCIPAL!$H$111&lt;&gt;"",L394=PRINCIPAL!$N$111),VLOOKUP($AW$360,'Banco de Dados'!$B$4:$J$50,8,FALSE)*PRINCIPAL!$H$111*(1-(PRINCIPAL!$O$111/100)),IF(PRINCIPAL!$H$111&lt;&gt;"",VLOOKUP($AW$360,'Banco de Dados'!$B$4:$J$50,8,FALSE)*PRINCIPAL!$H$111,IF(OR(L394=PRINCIPAL!$I$111,L394=PRINCIPAL!$I$111+PRINCIPAL!$I$111,L394=PRINCIPAL!$I$111+PRINCIPAL!$I$111+PRINCIPAL!$I$111),0,IF(L394=PRINCIPAL!$J$111,VLOOKUP($AW$360,'Banco de Dados'!$B$4:$J$50,6,FALSE)*(1-(PRINCIPAL!$K$111/100)),IF(L394=PRINCIPAL!$L$111,VLOOKUP($AW$360,'Banco de Dados'!$B$4:$J$50,6,FALSE)*(1-(PRINCIPAL!$M$111/100)),IF(L394=PRINCIPAL!$N$111,VLOOKUP($AW$360,'Banco de Dados'!$B$4:$J$50,6,FALSE)*(1-(PRINCIPAL!$O$111/100)),VLOOKUP($AW$360,'Banco de Dados'!$B$4:$J$50,6,FALSE)))))))))),"")</f>
        <v/>
      </c>
      <c r="AW394" s="29" t="str">
        <f>IFERROR(AV394*(IFERROR(VLOOKUP($AW$360,'Banco de Dados'!$B$4:$J$50,4,FALSE),"ERRO")),"")</f>
        <v/>
      </c>
      <c r="AX394" s="29" t="str">
        <f t="shared" si="246"/>
        <v/>
      </c>
      <c r="AY394" s="103" t="str">
        <f>IFERROR(AX394*(C394*(PRINCIPAL!$G$111/100))*0.47*(44/12),"")</f>
        <v/>
      </c>
      <c r="AZ394" s="111" t="str">
        <f t="shared" si="251"/>
        <v/>
      </c>
      <c r="BA394" s="30" t="str">
        <f>IFERROR(IF(AND(PRINCIPAL!$H$112&lt;&gt;"",OR(L394=PRINCIPAL!$I$112,L394=PRINCIPAL!$I$112+PRINCIPAL!$I$112,L394=PRINCIPAL!$I$112+PRINCIPAL!$I$112+PRINCIPAL!$I$112)),0,IF(AND(PRINCIPAL!$H$112&lt;&gt;"",L394=PRINCIPAL!$J$112),VLOOKUP($BB$360,'Banco de Dados'!$B$4:$J$50,8,FALSE)*PRINCIPAL!$H$112*(1-(PRINCIPAL!$K$112/100)),IF(AND(PRINCIPAL!$H$112&lt;&gt;"",L394=PRINCIPAL!$L$112),VLOOKUP($BB$360,'Banco de Dados'!$B$4:$J$50,8,FALSE)*PRINCIPAL!$H$112*(1-(PRINCIPAL!$M$112/100)),IF(AND(PRINCIPAL!$H$112&lt;&gt;"",L394=PRINCIPAL!$N$112),VLOOKUP($BB$360,'Banco de Dados'!$B$4:$J$50,8,FALSE)*PRINCIPAL!$H$112*(1-(PRINCIPAL!$O$112/100)),IF(PRINCIPAL!$H$112&lt;&gt;"",VLOOKUP($BB$360,'Banco de Dados'!$B$4:$J$50,8,FALSE)*PRINCIPAL!$H$112,IF(OR(L394=PRINCIPAL!$I$112,L394=PRINCIPAL!$I$112+PRINCIPAL!$I$112,L394=PRINCIPAL!$I$112+PRINCIPAL!$I$112+PRINCIPAL!$I$112),0,IF(L394=PRINCIPAL!$J$112,VLOOKUP($BB$360,'Banco de Dados'!$B$4:$J$50,6,FALSE)*(1-(PRINCIPAL!$K$112/100)),IF(L394=PRINCIPAL!$L$112,VLOOKUP($BB$360,'Banco de Dados'!$B$4:$J$50,6,FALSE)*(1-(PRINCIPAL!$M$112/100)),IF(L394=PRINCIPAL!$N$112,VLOOKUP($BB$360,'Banco de Dados'!$B$4:$J$50,6,FALSE)*(1-(PRINCIPAL!$O$112/100)),VLOOKUP($BB$360,'Banco de Dados'!$B$4:$J$50,6,FALSE)))))))))),"")</f>
        <v/>
      </c>
      <c r="BB394" s="29" t="str">
        <f>IFERROR(BA394*(IFERROR(VLOOKUP($BB$360,'Banco de Dados'!$B$4:$J$50,4,FALSE),"ERRO")),"")</f>
        <v/>
      </c>
      <c r="BC394" s="29" t="str">
        <f t="shared" si="252"/>
        <v/>
      </c>
      <c r="BD394" s="103" t="str">
        <f>IFERROR(BC394*(C394*(PRINCIPAL!$G$112/100))*0.47*(44/12),"")</f>
        <v/>
      </c>
      <c r="BE394" s="111" t="str">
        <f t="shared" si="231"/>
        <v/>
      </c>
      <c r="BF394" s="30" t="str">
        <f>IFERROR(IF(AND(PRINCIPAL!$H$113&lt;&gt;"",OR(L394=PRINCIPAL!$I$113,L394=PRINCIPAL!$I$113+PRINCIPAL!$I$113,L394=PRINCIPAL!$I$113+PRINCIPAL!$I$113+PRINCIPAL!$I$113)),0,IF(AND(PRINCIPAL!$H$113&lt;&gt;"",L394=PRINCIPAL!$J$113),VLOOKUP($BG$360,'Banco de Dados'!$B$4:$J$50,8,FALSE)*PRINCIPAL!$H$113*(1-(PRINCIPAL!$K$113/100)),IF(AND(PRINCIPAL!$H$113&lt;&gt;"",L394=PRINCIPAL!$L$113),VLOOKUP($BG$360,'Banco de Dados'!$B$4:$J$50,8,FALSE)*PRINCIPAL!$H$113*(1-(PRINCIPAL!$M$113/100)),IF(AND(PRINCIPAL!$H$113&lt;&gt;"",L394=PRINCIPAL!$N$113),VLOOKUP($BG$360,'Banco de Dados'!$B$4:$J$50,8,FALSE)*PRINCIPAL!$H$113*(1-(PRINCIPAL!$O$113/100)),IF(PRINCIPAL!$H$113&lt;&gt;"",VLOOKUP($BG$360,'Banco de Dados'!$B$4:$J$50,8,FALSE)*PRINCIPAL!$H$113,IF(OR(L394=PRINCIPAL!$I$113,L394=PRINCIPAL!$I$113+PRINCIPAL!$I$113,L394=PRINCIPAL!$I$113+PRINCIPAL!$I$113+PRINCIPAL!$I$113),0,IF(L394=PRINCIPAL!$J$113,VLOOKUP($BG$360,'Banco de Dados'!$B$4:$J$50,6,FALSE)*(1-(PRINCIPAL!$K$113/100)),IF(L394=PRINCIPAL!$L$113,VLOOKUP($BG$360,'Banco de Dados'!$B$4:$J$50,6,FALSE)*(1-(PRINCIPAL!$M$113/100)),IF(L394=PRINCIPAL!$N$113,VLOOKUP($BG$360,'Banco de Dados'!$B$4:$J$50,6,FALSE)*(1-(PRINCIPAL!$O$113/100)),VLOOKUP($BG$360,'Banco de Dados'!$B$4:$J$50,6,FALSE)))))))))),"")</f>
        <v/>
      </c>
      <c r="BG394" s="29" t="str">
        <f>IFERROR(BF394*(IFERROR(VLOOKUP($BG$360,'Banco de Dados'!$B$4:$J$50,4,FALSE),"ERRO")),"")</f>
        <v/>
      </c>
      <c r="BH394" s="29" t="str">
        <f t="shared" si="247"/>
        <v/>
      </c>
      <c r="BI394" s="103" t="str">
        <f>IFERROR(BH394*(C394*(PRINCIPAL!$G$113/100))*0.47*(44/12),"")</f>
        <v/>
      </c>
      <c r="BJ394" s="102" t="str">
        <f t="shared" si="232"/>
        <v/>
      </c>
    </row>
    <row r="395" spans="2:62" ht="12.75" customHeight="1" x14ac:dyDescent="0.3">
      <c r="B395" s="326">
        <f t="shared" si="233"/>
        <v>2053</v>
      </c>
      <c r="C395" s="340"/>
      <c r="D395" s="1"/>
      <c r="E395" s="116">
        <v>33</v>
      </c>
      <c r="F395" s="24" t="str">
        <f>IFERROR(VLOOKUP($G$360,'Banco de Dados'!$B$4:$J$50,6,FALSE),"")</f>
        <v/>
      </c>
      <c r="G395" s="25" t="str">
        <f>IFERROR(F395*(IFERROR(VLOOKUP($G$360,'Banco de Dados'!$B$4:$J$50,4,FALSE),"ERRO")),"")</f>
        <v/>
      </c>
      <c r="H395" s="25" t="str">
        <f t="shared" si="234"/>
        <v/>
      </c>
      <c r="I395" s="103" t="str">
        <f t="shared" si="235"/>
        <v/>
      </c>
      <c r="J395" s="117" t="str">
        <f t="shared" si="236"/>
        <v/>
      </c>
      <c r="K395" s="1"/>
      <c r="L395" s="91">
        <v>33</v>
      </c>
      <c r="M395" s="24" t="str">
        <f>IFERROR(IF(AND(PRINCIPAL!$H$104&lt;&gt;"",OR(L395=PRINCIPAL!$I$104,L395=PRINCIPAL!$I$104+PRINCIPAL!$I$104,L395=PRINCIPAL!$I$104+PRINCIPAL!$I$104+PRINCIPAL!$I$104)),0,IF(AND(PRINCIPAL!$H$104&lt;&gt;"",L395=PRINCIPAL!$J$104),VLOOKUP($N$360,'Banco de Dados'!$B$4:$J$50,8,FALSE)*PRINCIPAL!$H$104*(1-(PRINCIPAL!$K$104/100)),IF(AND(PRINCIPAL!$H$104&lt;&gt;"",L395=PRINCIPAL!$L$104),VLOOKUP($N$360,'Banco de Dados'!$B$4:$J$50,8,FALSE)*PRINCIPAL!$H$104*(1-(PRINCIPAL!$M$104/100)),IF(AND(PRINCIPAL!$H$104&lt;&gt;"",L395=PRINCIPAL!$N$104),VLOOKUP($N$360,'Banco de Dados'!$B$4:$J$50,8,FALSE)*PRINCIPAL!$H$104*(1-(PRINCIPAL!$O$104/100)),IF(PRINCIPAL!$H$104&lt;&gt;"",VLOOKUP($N$360,'Banco de Dados'!$B$4:$J$50,8,FALSE)*PRINCIPAL!$H$104,IF(OR(L395=PRINCIPAL!$I$104,L395=PRINCIPAL!$I$104+PRINCIPAL!$I$104,L395=PRINCIPAL!$I$104+PRINCIPAL!$I$104+PRINCIPAL!$I$104),0,IF(L395=PRINCIPAL!$J$104,VLOOKUP($N$360,'Banco de Dados'!$B$4:$J$50,6,FALSE)*(1-(PRINCIPAL!$K$104/100)),IF(L395=PRINCIPAL!$L$104,VLOOKUP($N$360,'Banco de Dados'!$B$4:$J$50,6,FALSE)*(1-(PRINCIPAL!$M$104/100)),IF(L395=PRINCIPAL!$N$104,VLOOKUP($N$360,'Banco de Dados'!$B$4:$J$50,6,FALSE)*(1-(PRINCIPAL!$O$104/100)),VLOOKUP($N$360,'Banco de Dados'!$B$4:$J$50,6,FALSE)))))))))),"")</f>
        <v/>
      </c>
      <c r="N395" s="25" t="str">
        <f>IFERROR(M395*(IFERROR(VLOOKUP($N$360,'Banco de Dados'!$B$4:$J$50,4,FALSE),"ERRO")),"")</f>
        <v/>
      </c>
      <c r="O395" s="25" t="str">
        <f t="shared" si="255"/>
        <v/>
      </c>
      <c r="P395" s="103" t="str">
        <f>IFERROR(O395*(C395*(PRINCIPAL!$G$104/100))*0.47*(44/12),"")</f>
        <v/>
      </c>
      <c r="Q395" s="107" t="str">
        <f t="shared" si="257"/>
        <v/>
      </c>
      <c r="R395" s="29" t="str">
        <f>IFERROR(IF(AND(PRINCIPAL!$H$105&lt;&gt;"",OR(L395=PRINCIPAL!$I$105,L395=PRINCIPAL!$I$105+PRINCIPAL!$I$105,L395=PRINCIPAL!$I$105+PRINCIPAL!$I$105+PRINCIPAL!$I$105)),0,IF(AND(PRINCIPAL!$H$105&lt;&gt;"",L395=PRINCIPAL!$J$105),VLOOKUP($S$360,'Banco de Dados'!$B$4:$J$50,8,FALSE)*PRINCIPAL!$H$105*(1-(PRINCIPAL!$K$105/100)),IF(AND(PRINCIPAL!$H$105&lt;&gt;"",L395=PRINCIPAL!$L$105),VLOOKUP($S$360,'Banco de Dados'!$B$4:$J$50,8,FALSE)*PRINCIPAL!$H$105*(1-(PRINCIPAL!$M$105/100)),IF(AND(PRINCIPAL!$H$105&lt;&gt;"",L395=PRINCIPAL!$N$105),VLOOKUP($S$360,'Banco de Dados'!$B$4:$J$50,8,FALSE)*PRINCIPAL!$H$105*(1-(PRINCIPAL!$O$105/100)),IF(PRINCIPAL!$H$105&lt;&gt;"",VLOOKUP($S$360,'Banco de Dados'!$B$4:$J$50,8,FALSE)*PRINCIPAL!$H$105,IF(OR(L395=PRINCIPAL!$I$105,L395=PRINCIPAL!$I$105+PRINCIPAL!$I$105,L395=PRINCIPAL!$I$105+PRINCIPAL!$I$105+PRINCIPAL!$I$105),0,IF(L395=PRINCIPAL!$J$105,VLOOKUP($S$360,'Banco de Dados'!$B$4:$J$50,6,FALSE)*(1-(PRINCIPAL!$K$105/100)),IF(L395=PRINCIPAL!$L$105,VLOOKUP($S$360,'Banco de Dados'!$B$4:$J$50,6,FALSE)*(1-(PRINCIPAL!$M$105/100)),IF(L395=PRINCIPAL!$N$105,VLOOKUP($S$360,'Banco de Dados'!$B$4:$J$50,6,FALSE)*(1-(PRINCIPAL!$O$105/100)),VLOOKUP($S$360,'Banco de Dados'!$B$4:$J$50,6,FALSE)))))))))),"")</f>
        <v/>
      </c>
      <c r="S395" s="29" t="str">
        <f>IFERROR(R395*(IFERROR(VLOOKUP($S$360,'Banco de Dados'!$B$4:$J$50,4,FALSE),"ERRO")),"")</f>
        <v/>
      </c>
      <c r="T395" s="29" t="str">
        <f t="shared" si="254"/>
        <v/>
      </c>
      <c r="U395" s="103" t="str">
        <f>IFERROR(T395*(C395*(PRINCIPAL!$G$105/100))*0.47*(44/12),"")</f>
        <v/>
      </c>
      <c r="V395" s="103" t="str">
        <f t="shared" si="230"/>
        <v/>
      </c>
      <c r="W395" s="30" t="str">
        <f>IFERROR(IF(AND(PRINCIPAL!$H$106&lt;&gt;"",OR(L395=PRINCIPAL!$I$106,L395=PRINCIPAL!$I$106+PRINCIPAL!$I$106,L395=PRINCIPAL!$I$106+PRINCIPAL!$I$106+PRINCIPAL!$I$106)),0,IF(AND(PRINCIPAL!$H$106&lt;&gt;"",L395=PRINCIPAL!$J$106),VLOOKUP($X$360,'Banco de Dados'!$B$4:$J$50,8,FALSE)*PRINCIPAL!$H$106*(1-(PRINCIPAL!$K$106/100)),IF(AND(PRINCIPAL!$H$106&lt;&gt;"",L395=PRINCIPAL!$L$106),VLOOKUP($X$360,'Banco de Dados'!$B$4:$J$50,8,FALSE)*PRINCIPAL!$H$106*(1-(PRINCIPAL!$M$106/100)),IF(AND(PRINCIPAL!$H$106&lt;&gt;"",L395=PRINCIPAL!$N$106),VLOOKUP($X$360,'Banco de Dados'!$B$4:$J$50,8,FALSE)*PRINCIPAL!$H$106*(1-(PRINCIPAL!$O$106/100)),IF(PRINCIPAL!$H$106&lt;&gt;"",VLOOKUP($X$360,'Banco de Dados'!$B$4:$J$50,8,FALSE)*PRINCIPAL!$H$106,IF(OR(L395=PRINCIPAL!$I$106,L395=PRINCIPAL!$I$106+PRINCIPAL!$I$106,L395=PRINCIPAL!$I$106+PRINCIPAL!$I$106+PRINCIPAL!$I$106),0,IF(L395=PRINCIPAL!$J$106,VLOOKUP($X$360,'Banco de Dados'!$B$4:$J$50,6,FALSE)*(1-(PRINCIPAL!$K$106/100)),IF(L395=PRINCIPAL!$L$106,VLOOKUP($X$360,'Banco de Dados'!$B$4:$J$50,6,FALSE)*(1-(PRINCIPAL!$M$106/100)),IF(L395=PRINCIPAL!$N$106,VLOOKUP($X$360,'Banco de Dados'!$B$4:$J$50,6,FALSE)*(1-(PRINCIPAL!$O$106/100)),VLOOKUP($X$360,'Banco de Dados'!$B$4:$J$50,6,FALSE)))))))))),"")</f>
        <v/>
      </c>
      <c r="X395" s="29" t="str">
        <f>IFERROR(W395*(IFERROR(VLOOKUP($X$360,'Banco de Dados'!$B$4:$J$50,4,FALSE),"ERRO")),"")</f>
        <v/>
      </c>
      <c r="Y395" s="29" t="str">
        <f t="shared" si="248"/>
        <v/>
      </c>
      <c r="Z395" s="103" t="str">
        <f>IFERROR(Y395*(C395*(PRINCIPAL!$G$106/100))*0.47*(44/12),"")</f>
        <v/>
      </c>
      <c r="AA395" s="111" t="str">
        <f t="shared" si="249"/>
        <v/>
      </c>
      <c r="AB395" s="30" t="str">
        <f>IFERROR(IF(AND(PRINCIPAL!$H$107&lt;&gt;"",OR(L395=PRINCIPAL!$I$107,L395=PRINCIPAL!$I$107+PRINCIPAL!$I$107,L395=PRINCIPAL!$I$107+PRINCIPAL!$I$107+PRINCIPAL!$I$107)),0,IF(AND(PRINCIPAL!$H$107&lt;&gt;"",L395=PRINCIPAL!$J$107),VLOOKUP($AC$360,'Banco de Dados'!$B$4:$J$50,8,FALSE)*PRINCIPAL!$H$107*(1-(PRINCIPAL!$K$107/100)),IF(AND(PRINCIPAL!$H$107&lt;&gt;"",L395=PRINCIPAL!$L$107),VLOOKUP($AC$360,'Banco de Dados'!$B$4:$J$50,8,FALSE)*PRINCIPAL!$H$107*(1-(PRINCIPAL!$M$107/100)),IF(AND(PRINCIPAL!$H$107&lt;&gt;"",L395=PRINCIPAL!$N$107),VLOOKUP($AC$360,'Banco de Dados'!$B$4:$J$50,8,FALSE)*PRINCIPAL!$H$107*(1-(PRINCIPAL!$O$107/100)),IF(PRINCIPAL!$H$107&lt;&gt;"",VLOOKUP($AC$360,'Banco de Dados'!$B$4:$J$50,8,FALSE)*PRINCIPAL!$H$107,IF(OR(L395=PRINCIPAL!$I$107,L395=PRINCIPAL!$I$107+PRINCIPAL!$I$107,L395=PRINCIPAL!$I$107+PRINCIPAL!$I$107+PRINCIPAL!$I$107),0,IF(L395=PRINCIPAL!$J$107,VLOOKUP($AC$360,'Banco de Dados'!$B$4:$J$50,6,FALSE)*(1-(PRINCIPAL!$K$107/100)),IF(L395=PRINCIPAL!$L$107,VLOOKUP($AC$360,'Banco de Dados'!$B$4:$J$50,6,FALSE)*(1-(PRINCIPAL!$M$107/100)),IF(L395=PRINCIPAL!$N$107,VLOOKUP($AC$360,'Banco de Dados'!$B$4:$J$50,6,FALSE)*(1-(PRINCIPAL!$O$107/100)),VLOOKUP($AC$360,'Banco de Dados'!$B$4:$J$50,6,FALSE)))))))))),"")</f>
        <v/>
      </c>
      <c r="AC395" s="29" t="str">
        <f>IFERROR(AB395*(IFERROR(VLOOKUP($AC$360,'Banco de Dados'!$B$4:$J$50,4,FALSE),"ERRO")),"")</f>
        <v/>
      </c>
      <c r="AD395" s="29" t="str">
        <f t="shared" si="239"/>
        <v/>
      </c>
      <c r="AE395" s="103" t="str">
        <f>IFERROR(AD395*(C395*(PRINCIPAL!$G$107/100))*0.47*(44/12),"")</f>
        <v/>
      </c>
      <c r="AF395" s="111" t="str">
        <f t="shared" si="240"/>
        <v/>
      </c>
      <c r="AG395" s="30" t="str">
        <f>IFERROR(IF(AND(PRINCIPAL!$H$108&lt;&gt;"",OR(L395=PRINCIPAL!$I$108,L395=PRINCIPAL!$I$108+PRINCIPAL!$I$108,L395=PRINCIPAL!$I$108+PRINCIPAL!$I$108+PRINCIPAL!$I$108)),0,IF(AND(PRINCIPAL!$H$108&lt;&gt;"",L395=PRINCIPAL!$J$108),VLOOKUP($AH$360,'Banco de Dados'!$B$4:$J$50,8,FALSE)*PRINCIPAL!$H$108*(1-(PRINCIPAL!$K$108/100)),IF(AND(PRINCIPAL!$H$108&lt;&gt;"",L395=PRINCIPAL!$L$108),VLOOKUP($AH$360,'Banco de Dados'!$B$4:$J$50,8,FALSE)*PRINCIPAL!$H$108*(1-(PRINCIPAL!$M$108/100)),IF(AND(PRINCIPAL!$H$108&lt;&gt;"",L395=PRINCIPAL!$N$108),VLOOKUP($AH$360,'Banco de Dados'!$B$4:$J$50,8,FALSE)*PRINCIPAL!$H$108*(1-(PRINCIPAL!$O$108/100)),IF(PRINCIPAL!$H$108&lt;&gt;"",VLOOKUP($AH$360,'Banco de Dados'!$B$4:$J$50,8,FALSE)*PRINCIPAL!$H$108,IF(OR(L395=PRINCIPAL!$I$108,L395=PRINCIPAL!$I$108+PRINCIPAL!$I$108,L395=PRINCIPAL!$I$108+PRINCIPAL!$I$108+PRINCIPAL!$I$108),0,IF(L395=PRINCIPAL!$J$108,VLOOKUP($AH$360,'Banco de Dados'!$B$4:$J$50,6,FALSE)*(1-(PRINCIPAL!$K$108/100)),IF(L395=PRINCIPAL!$L$108,VLOOKUP($AH$360,'Banco de Dados'!$B$4:$J$50,6,FALSE)*(1-(PRINCIPAL!$M$108/100)),IF(L395=PRINCIPAL!$N$108,VLOOKUP($AH$360,'Banco de Dados'!$B$4:$J$50,6,FALSE)*(1-(PRINCIPAL!$O$108/100)),VLOOKUP($AH$360,'Banco de Dados'!$B$4:$J$50,6,FALSE)))))))))),"")</f>
        <v/>
      </c>
      <c r="AH395" s="29" t="str">
        <f>IFERROR(AG395*(IFERROR(VLOOKUP($AH$360,'Banco de Dados'!$B$4:$J$50,4,FALSE),"ERRO")),"")</f>
        <v/>
      </c>
      <c r="AI395" s="29" t="str">
        <f t="shared" si="241"/>
        <v/>
      </c>
      <c r="AJ395" s="103" t="str">
        <f>IFERROR(AI395*(C395*(PRINCIPAL!$G$108/100))*0.47*(44/12),"")</f>
        <v/>
      </c>
      <c r="AK395" s="111" t="str">
        <f t="shared" si="250"/>
        <v/>
      </c>
      <c r="AL395" s="30" t="str">
        <f>IFERROR(IF(AND(PRINCIPAL!$H$109&lt;&gt;"",OR(L395=PRINCIPAL!$I$109,L395=PRINCIPAL!$I$109+PRINCIPAL!$I$109,L395=PRINCIPAL!$I$109+PRINCIPAL!$I$109+PRINCIPAL!$I$109)),0,IF(AND(PRINCIPAL!$H$109&lt;&gt;"",L395=PRINCIPAL!$J$109),VLOOKUP($AM$360,'Banco de Dados'!$B$4:$J$50,8,FALSE)*PRINCIPAL!$H$109*(1-(PRINCIPAL!$K$109/100)),IF(AND(PRINCIPAL!$H$109&lt;&gt;"",L395=PRINCIPAL!$L$109),VLOOKUP($AM$360,'Banco de Dados'!$B$4:$J$50,8,FALSE)*PRINCIPAL!$H$109*(1-(PRINCIPAL!$M$109/100)),IF(AND(PRINCIPAL!$H$109&lt;&gt;"",L395=PRINCIPAL!$N$109),VLOOKUP($AM$360,'Banco de Dados'!$B$4:$J$50,8,FALSE)*PRINCIPAL!$H$109*(1-(PRINCIPAL!$O$109/100)),IF(PRINCIPAL!$H$109&lt;&gt;"",VLOOKUP($AM$360,'Banco de Dados'!$B$4:$J$50,8,FALSE)*PRINCIPAL!$H$109,IF(OR(L395=PRINCIPAL!$I$109,L395=PRINCIPAL!$I$109+PRINCIPAL!$I$109,L395=PRINCIPAL!$I$109+PRINCIPAL!$I$109+PRINCIPAL!$I$109),0,IF(L395=PRINCIPAL!$J$109,VLOOKUP($AM$360,'Banco de Dados'!$B$4:$J$50,6,FALSE)*(1-(PRINCIPAL!$K$109/100)),IF(L395=PRINCIPAL!$L$109,VLOOKUP($AM$360,'Banco de Dados'!$B$4:$J$50,6,FALSE)*(1-(PRINCIPAL!$M$109/100)),IF(L395=PRINCIPAL!$N$109,VLOOKUP($AM$360,'Banco de Dados'!$B$4:$J$50,6,FALSE)*(1-(PRINCIPAL!$O$109/100)),VLOOKUP($AM$360,'Banco de Dados'!$B$4:$J$50,6,FALSE)))))))))),"")</f>
        <v/>
      </c>
      <c r="AM395" s="29" t="str">
        <f>IFERROR(AL395*(IFERROR(VLOOKUP($AM$360,'Banco de Dados'!$B$4:$J$50,4,FALSE),"ERRO")),"")</f>
        <v/>
      </c>
      <c r="AN395" s="29" t="str">
        <f t="shared" si="242"/>
        <v/>
      </c>
      <c r="AO395" s="103" t="str">
        <f>IFERROR(AN395*(C395*(PRINCIPAL!$G$109/100))*0.47*(44/12),"")</f>
        <v/>
      </c>
      <c r="AP395" s="111" t="str">
        <f t="shared" si="243"/>
        <v/>
      </c>
      <c r="AQ395" s="30" t="str">
        <f>IFERROR(IF(AND(PRINCIPAL!$H$110&lt;&gt;"",OR(L395=PRINCIPAL!$I$110,L395=PRINCIPAL!$I$110+PRINCIPAL!$I$110,L395=PRINCIPAL!$I$110+PRINCIPAL!$I$110+PRINCIPAL!$I$110)),0,IF(AND(PRINCIPAL!$H$110&lt;&gt;"",L395=PRINCIPAL!$J$110),VLOOKUP($AR$360,'Banco de Dados'!$B$4:$J$50,8,FALSE)*PRINCIPAL!$H$110*(1-(PRINCIPAL!$K$110/100)),IF(AND(PRINCIPAL!$H$110&lt;&gt;"",L395=PRINCIPAL!$L$110),VLOOKUP($AR$360,'Banco de Dados'!$B$4:$J$50,8,FALSE)*PRINCIPAL!$H$110*(1-(PRINCIPAL!$M$110/100)),IF(AND(PRINCIPAL!$H$110&lt;&gt;"",L395=PRINCIPAL!$N$110),VLOOKUP($AR$360,'Banco de Dados'!$B$4:$J$50,8,FALSE)*PRINCIPAL!$H$110*(1-(PRINCIPAL!$O$110/100)),IF(PRINCIPAL!$H$110&lt;&gt;"",VLOOKUP($AR$360,'Banco de Dados'!$B$4:$J$50,8,FALSE)*PRINCIPAL!$H$110,IF(OR(L395=PRINCIPAL!$I$110,L395=PRINCIPAL!$I$110+PRINCIPAL!$I$110,L395=PRINCIPAL!$I$110+PRINCIPAL!$I$110+PRINCIPAL!$I$110),0,IF(L395=PRINCIPAL!$J$110,VLOOKUP($AR$360,'Banco de Dados'!$B$4:$J$50,6,FALSE)*(1-(PRINCIPAL!$K$110/100)),IF(L395=PRINCIPAL!$L$110,VLOOKUP($AR$360,'Banco de Dados'!$B$4:$J$50,6,FALSE)*(1-(PRINCIPAL!$M$110/100)),IF(L395=PRINCIPAL!$N$110,VLOOKUP($AR$360,'Banco de Dados'!$B$4:$J$50,6,FALSE)*(1-(PRINCIPAL!$O$110/100)),VLOOKUP($AR$360,'Banco de Dados'!$B$4:$J$50,6,FALSE)))))))))),"")</f>
        <v/>
      </c>
      <c r="AR395" s="29" t="str">
        <f>IFERROR(AQ395*(IFERROR(VLOOKUP($AR$360,'Banco de Dados'!$B$4:$J$50,4,FALSE),"ERRO")),"")</f>
        <v/>
      </c>
      <c r="AS395" s="29" t="str">
        <f t="shared" si="244"/>
        <v/>
      </c>
      <c r="AT395" s="103" t="str">
        <f>IFERROR(AS395*(C395*(PRINCIPAL!$G$110/100))*0.47*(44/12),"")</f>
        <v/>
      </c>
      <c r="AU395" s="111" t="str">
        <f t="shared" si="245"/>
        <v/>
      </c>
      <c r="AV395" s="30" t="str">
        <f>IFERROR(IF(AND(PRINCIPAL!$H$111&lt;&gt;"",OR(L395=PRINCIPAL!$I$111,L395=PRINCIPAL!$I$111+PRINCIPAL!$I$111,L395=PRINCIPAL!$I$111+PRINCIPAL!$I$111+PRINCIPAL!$I$111)),0,IF(AND(PRINCIPAL!$H$111&lt;&gt;"",L395=PRINCIPAL!$J$111),VLOOKUP($AW$360,'Banco de Dados'!$B$4:$J$50,8,FALSE)*PRINCIPAL!$H$111*(1-(PRINCIPAL!$K$111/100)),IF(AND(PRINCIPAL!$H$111&lt;&gt;"",L395=PRINCIPAL!$L$111),VLOOKUP($AW$360,'Banco de Dados'!$B$4:$J$50,8,FALSE)*PRINCIPAL!$H$111*(1-(PRINCIPAL!$M$111/100)),IF(AND(PRINCIPAL!$H$111&lt;&gt;"",L395=PRINCIPAL!$N$111),VLOOKUP($AW$360,'Banco de Dados'!$B$4:$J$50,8,FALSE)*PRINCIPAL!$H$111*(1-(PRINCIPAL!$O$111/100)),IF(PRINCIPAL!$H$111&lt;&gt;"",VLOOKUP($AW$360,'Banco de Dados'!$B$4:$J$50,8,FALSE)*PRINCIPAL!$H$111,IF(OR(L395=PRINCIPAL!$I$111,L395=PRINCIPAL!$I$111+PRINCIPAL!$I$111,L395=PRINCIPAL!$I$111+PRINCIPAL!$I$111+PRINCIPAL!$I$111),0,IF(L395=PRINCIPAL!$J$111,VLOOKUP($AW$360,'Banco de Dados'!$B$4:$J$50,6,FALSE)*(1-(PRINCIPAL!$K$111/100)),IF(L395=PRINCIPAL!$L$111,VLOOKUP($AW$360,'Banco de Dados'!$B$4:$J$50,6,FALSE)*(1-(PRINCIPAL!$M$111/100)),IF(L395=PRINCIPAL!$N$111,VLOOKUP($AW$360,'Banco de Dados'!$B$4:$J$50,6,FALSE)*(1-(PRINCIPAL!$O$111/100)),VLOOKUP($AW$360,'Banco de Dados'!$B$4:$J$50,6,FALSE)))))))))),"")</f>
        <v/>
      </c>
      <c r="AW395" s="29" t="str">
        <f>IFERROR(AV395*(IFERROR(VLOOKUP($AW$360,'Banco de Dados'!$B$4:$J$50,4,FALSE),"ERRO")),"")</f>
        <v/>
      </c>
      <c r="AX395" s="29" t="str">
        <f t="shared" si="246"/>
        <v/>
      </c>
      <c r="AY395" s="103" t="str">
        <f>IFERROR(AX395*(C395*(PRINCIPAL!$G$111/100))*0.47*(44/12),"")</f>
        <v/>
      </c>
      <c r="AZ395" s="111" t="str">
        <f t="shared" si="251"/>
        <v/>
      </c>
      <c r="BA395" s="30" t="str">
        <f>IFERROR(IF(AND(PRINCIPAL!$H$112&lt;&gt;"",OR(L395=PRINCIPAL!$I$112,L395=PRINCIPAL!$I$112+PRINCIPAL!$I$112,L395=PRINCIPAL!$I$112+PRINCIPAL!$I$112+PRINCIPAL!$I$112)),0,IF(AND(PRINCIPAL!$H$112&lt;&gt;"",L395=PRINCIPAL!$J$112),VLOOKUP($BB$360,'Banco de Dados'!$B$4:$J$50,8,FALSE)*PRINCIPAL!$H$112*(1-(PRINCIPAL!$K$112/100)),IF(AND(PRINCIPAL!$H$112&lt;&gt;"",L395=PRINCIPAL!$L$112),VLOOKUP($BB$360,'Banco de Dados'!$B$4:$J$50,8,FALSE)*PRINCIPAL!$H$112*(1-(PRINCIPAL!$M$112/100)),IF(AND(PRINCIPAL!$H$112&lt;&gt;"",L395=PRINCIPAL!$N$112),VLOOKUP($BB$360,'Banco de Dados'!$B$4:$J$50,8,FALSE)*PRINCIPAL!$H$112*(1-(PRINCIPAL!$O$112/100)),IF(PRINCIPAL!$H$112&lt;&gt;"",VLOOKUP($BB$360,'Banco de Dados'!$B$4:$J$50,8,FALSE)*PRINCIPAL!$H$112,IF(OR(L395=PRINCIPAL!$I$112,L395=PRINCIPAL!$I$112+PRINCIPAL!$I$112,L395=PRINCIPAL!$I$112+PRINCIPAL!$I$112+PRINCIPAL!$I$112),0,IF(L395=PRINCIPAL!$J$112,VLOOKUP($BB$360,'Banco de Dados'!$B$4:$J$50,6,FALSE)*(1-(PRINCIPAL!$K$112/100)),IF(L395=PRINCIPAL!$L$112,VLOOKUP($BB$360,'Banco de Dados'!$B$4:$J$50,6,FALSE)*(1-(PRINCIPAL!$M$112/100)),IF(L395=PRINCIPAL!$N$112,VLOOKUP($BB$360,'Banco de Dados'!$B$4:$J$50,6,FALSE)*(1-(PRINCIPAL!$O$112/100)),VLOOKUP($BB$360,'Banco de Dados'!$B$4:$J$50,6,FALSE)))))))))),"")</f>
        <v/>
      </c>
      <c r="BB395" s="29" t="str">
        <f>IFERROR(BA395*(IFERROR(VLOOKUP($BB$360,'Banco de Dados'!$B$4:$J$50,4,FALSE),"ERRO")),"")</f>
        <v/>
      </c>
      <c r="BC395" s="29" t="str">
        <f t="shared" si="252"/>
        <v/>
      </c>
      <c r="BD395" s="103" t="str">
        <f>IFERROR(BC395*(C395*(PRINCIPAL!$G$112/100))*0.47*(44/12),"")</f>
        <v/>
      </c>
      <c r="BE395" s="111" t="str">
        <f t="shared" si="231"/>
        <v/>
      </c>
      <c r="BF395" s="30" t="str">
        <f>IFERROR(IF(AND(PRINCIPAL!$H$113&lt;&gt;"",OR(L395=PRINCIPAL!$I$113,L395=PRINCIPAL!$I$113+PRINCIPAL!$I$113,L395=PRINCIPAL!$I$113+PRINCIPAL!$I$113+PRINCIPAL!$I$113)),0,IF(AND(PRINCIPAL!$H$113&lt;&gt;"",L395=PRINCIPAL!$J$113),VLOOKUP($BG$360,'Banco de Dados'!$B$4:$J$50,8,FALSE)*PRINCIPAL!$H$113*(1-(PRINCIPAL!$K$113/100)),IF(AND(PRINCIPAL!$H$113&lt;&gt;"",L395=PRINCIPAL!$L$113),VLOOKUP($BG$360,'Banco de Dados'!$B$4:$J$50,8,FALSE)*PRINCIPAL!$H$113*(1-(PRINCIPAL!$M$113/100)),IF(AND(PRINCIPAL!$H$113&lt;&gt;"",L395=PRINCIPAL!$N$113),VLOOKUP($BG$360,'Banco de Dados'!$B$4:$J$50,8,FALSE)*PRINCIPAL!$H$113*(1-(PRINCIPAL!$O$113/100)),IF(PRINCIPAL!$H$113&lt;&gt;"",VLOOKUP($BG$360,'Banco de Dados'!$B$4:$J$50,8,FALSE)*PRINCIPAL!$H$113,IF(OR(L395=PRINCIPAL!$I$113,L395=PRINCIPAL!$I$113+PRINCIPAL!$I$113,L395=PRINCIPAL!$I$113+PRINCIPAL!$I$113+PRINCIPAL!$I$113),0,IF(L395=PRINCIPAL!$J$113,VLOOKUP($BG$360,'Banco de Dados'!$B$4:$J$50,6,FALSE)*(1-(PRINCIPAL!$K$113/100)),IF(L395=PRINCIPAL!$L$113,VLOOKUP($BG$360,'Banco de Dados'!$B$4:$J$50,6,FALSE)*(1-(PRINCIPAL!$M$113/100)),IF(L395=PRINCIPAL!$N$113,VLOOKUP($BG$360,'Banco de Dados'!$B$4:$J$50,6,FALSE)*(1-(PRINCIPAL!$O$113/100)),VLOOKUP($BG$360,'Banco de Dados'!$B$4:$J$50,6,FALSE)))))))))),"")</f>
        <v/>
      </c>
      <c r="BG395" s="29" t="str">
        <f>IFERROR(BF395*(IFERROR(VLOOKUP($BG$360,'Banco de Dados'!$B$4:$J$50,4,FALSE),"ERRO")),"")</f>
        <v/>
      </c>
      <c r="BH395" s="29" t="str">
        <f t="shared" si="247"/>
        <v/>
      </c>
      <c r="BI395" s="103" t="str">
        <f>IFERROR(BH395*(C395*(PRINCIPAL!$G$113/100))*0.47*(44/12),"")</f>
        <v/>
      </c>
      <c r="BJ395" s="102" t="str">
        <f t="shared" si="232"/>
        <v/>
      </c>
    </row>
    <row r="396" spans="2:62" ht="12.75" customHeight="1" x14ac:dyDescent="0.3">
      <c r="B396" s="326">
        <f t="shared" si="233"/>
        <v>2054</v>
      </c>
      <c r="C396" s="340"/>
      <c r="D396" s="1"/>
      <c r="E396" s="118">
        <v>34</v>
      </c>
      <c r="F396" s="24" t="str">
        <f>IFERROR(VLOOKUP($G$360,'Banco de Dados'!$B$4:$J$50,6,FALSE),"")</f>
        <v/>
      </c>
      <c r="G396" s="25" t="str">
        <f>IFERROR(F396*(IFERROR(VLOOKUP($G$360,'Banco de Dados'!$B$4:$J$50,4,FALSE),"ERRO")),"")</f>
        <v/>
      </c>
      <c r="H396" s="25" t="str">
        <f t="shared" si="234"/>
        <v/>
      </c>
      <c r="I396" s="103" t="str">
        <f t="shared" si="235"/>
        <v/>
      </c>
      <c r="J396" s="117" t="str">
        <f t="shared" si="236"/>
        <v/>
      </c>
      <c r="K396" s="1"/>
      <c r="L396" s="91">
        <v>34</v>
      </c>
      <c r="M396" s="24" t="str">
        <f>IFERROR(IF(AND(PRINCIPAL!$H$104&lt;&gt;"",OR(L396=PRINCIPAL!$I$104,L396=PRINCIPAL!$I$104+PRINCIPAL!$I$104,L396=PRINCIPAL!$I$104+PRINCIPAL!$I$104+PRINCIPAL!$I$104)),0,IF(AND(PRINCIPAL!$H$104&lt;&gt;"",L396=PRINCIPAL!$J$104),VLOOKUP($N$360,'Banco de Dados'!$B$4:$J$50,8,FALSE)*PRINCIPAL!$H$104*(1-(PRINCIPAL!$K$104/100)),IF(AND(PRINCIPAL!$H$104&lt;&gt;"",L396=PRINCIPAL!$L$104),VLOOKUP($N$360,'Banco de Dados'!$B$4:$J$50,8,FALSE)*PRINCIPAL!$H$104*(1-(PRINCIPAL!$M$104/100)),IF(AND(PRINCIPAL!$H$104&lt;&gt;"",L396=PRINCIPAL!$N$104),VLOOKUP($N$360,'Banco de Dados'!$B$4:$J$50,8,FALSE)*PRINCIPAL!$H$104*(1-(PRINCIPAL!$O$104/100)),IF(PRINCIPAL!$H$104&lt;&gt;"",VLOOKUP($N$360,'Banco de Dados'!$B$4:$J$50,8,FALSE)*PRINCIPAL!$H$104,IF(OR(L396=PRINCIPAL!$I$104,L396=PRINCIPAL!$I$104+PRINCIPAL!$I$104,L396=PRINCIPAL!$I$104+PRINCIPAL!$I$104+PRINCIPAL!$I$104),0,IF(L396=PRINCIPAL!$J$104,VLOOKUP($N$360,'Banco de Dados'!$B$4:$J$50,6,FALSE)*(1-(PRINCIPAL!$K$104/100)),IF(L396=PRINCIPAL!$L$104,VLOOKUP($N$360,'Banco de Dados'!$B$4:$J$50,6,FALSE)*(1-(PRINCIPAL!$M$104/100)),IF(L396=PRINCIPAL!$N$104,VLOOKUP($N$360,'Banco de Dados'!$B$4:$J$50,6,FALSE)*(1-(PRINCIPAL!$O$104/100)),VLOOKUP($N$360,'Banco de Dados'!$B$4:$J$50,6,FALSE)))))))))),"")</f>
        <v/>
      </c>
      <c r="N396" s="25" t="str">
        <f>IFERROR(M396*(IFERROR(VLOOKUP($N$360,'Banco de Dados'!$B$4:$J$50,4,FALSE),"ERRO")),"")</f>
        <v/>
      </c>
      <c r="O396" s="25" t="str">
        <f t="shared" si="255"/>
        <v/>
      </c>
      <c r="P396" s="103" t="str">
        <f>IFERROR(O396*(C396*(PRINCIPAL!$G$104/100))*0.47*(44/12),"")</f>
        <v/>
      </c>
      <c r="Q396" s="107" t="str">
        <f t="shared" si="257"/>
        <v/>
      </c>
      <c r="R396" s="39" t="str">
        <f>IFERROR(IF(AND(PRINCIPAL!$H$105&lt;&gt;"",OR(L396=PRINCIPAL!$I$105,L396=PRINCIPAL!$I$105+PRINCIPAL!$I$105,L396=PRINCIPAL!$I$105+PRINCIPAL!$I$105+PRINCIPAL!$I$105)),0,IF(AND(PRINCIPAL!$H$105&lt;&gt;"",L396=PRINCIPAL!$J$105),VLOOKUP($S$360,'Banco de Dados'!$B$4:$J$50,8,FALSE)*PRINCIPAL!$H$105*(1-(PRINCIPAL!$K$105/100)),IF(AND(PRINCIPAL!$H$105&lt;&gt;"",L396=PRINCIPAL!$L$105),VLOOKUP($S$360,'Banco de Dados'!$B$4:$J$50,8,FALSE)*PRINCIPAL!$H$105*(1-(PRINCIPAL!$M$105/100)),IF(AND(PRINCIPAL!$H$105&lt;&gt;"",L396=PRINCIPAL!$N$105),VLOOKUP($S$360,'Banco de Dados'!$B$4:$J$50,8,FALSE)*PRINCIPAL!$H$105*(1-(PRINCIPAL!$O$105/100)),IF(PRINCIPAL!$H$105&lt;&gt;"",VLOOKUP($S$360,'Banco de Dados'!$B$4:$J$50,8,FALSE)*PRINCIPAL!$H$105,IF(OR(L396=PRINCIPAL!$I$105,L396=PRINCIPAL!$I$105+PRINCIPAL!$I$105,L396=PRINCIPAL!$I$105+PRINCIPAL!$I$105+PRINCIPAL!$I$105),0,IF(L396=PRINCIPAL!$J$105,VLOOKUP($S$360,'Banco de Dados'!$B$4:$J$50,6,FALSE)*(1-(PRINCIPAL!$K$105/100)),IF(L396=PRINCIPAL!$L$105,VLOOKUP($S$360,'Banco de Dados'!$B$4:$J$50,6,FALSE)*(1-(PRINCIPAL!$M$105/100)),IF(L396=PRINCIPAL!$N$105,VLOOKUP($S$360,'Banco de Dados'!$B$4:$J$50,6,FALSE)*(1-(PRINCIPAL!$O$105/100)),VLOOKUP($S$360,'Banco de Dados'!$B$4:$J$50,6,FALSE)))))))))),"")</f>
        <v/>
      </c>
      <c r="S396" s="29" t="str">
        <f>IFERROR(R396*(IFERROR(VLOOKUP($S$360,'Banco de Dados'!$B$4:$J$50,4,FALSE),"ERRO")),"")</f>
        <v/>
      </c>
      <c r="T396" s="29" t="str">
        <f t="shared" si="254"/>
        <v/>
      </c>
      <c r="U396" s="103" t="str">
        <f>IFERROR(T396*(C396*(PRINCIPAL!$G$105/100))*0.47*(44/12),"")</f>
        <v/>
      </c>
      <c r="V396" s="111" t="str">
        <f t="shared" si="230"/>
        <v/>
      </c>
      <c r="W396" s="30" t="str">
        <f>IFERROR(IF(AND(PRINCIPAL!$H$106&lt;&gt;"",OR(L396=PRINCIPAL!$I$106,L396=PRINCIPAL!$I$106+PRINCIPAL!$I$106,L396=PRINCIPAL!$I$106+PRINCIPAL!$I$106+PRINCIPAL!$I$106)),0,IF(AND(PRINCIPAL!$H$106&lt;&gt;"",L396=PRINCIPAL!$J$106),VLOOKUP($X$360,'Banco de Dados'!$B$4:$J$50,8,FALSE)*PRINCIPAL!$H$106*(1-(PRINCIPAL!$K$106/100)),IF(AND(PRINCIPAL!$H$106&lt;&gt;"",L396=PRINCIPAL!$L$106),VLOOKUP($X$360,'Banco de Dados'!$B$4:$J$50,8,FALSE)*PRINCIPAL!$H$106*(1-(PRINCIPAL!$M$106/100)),IF(AND(PRINCIPAL!$H$106&lt;&gt;"",L396=PRINCIPAL!$N$106),VLOOKUP($X$360,'Banco de Dados'!$B$4:$J$50,8,FALSE)*PRINCIPAL!$H$106*(1-(PRINCIPAL!$O$106/100)),IF(PRINCIPAL!$H$106&lt;&gt;"",VLOOKUP($X$360,'Banco de Dados'!$B$4:$J$50,8,FALSE)*PRINCIPAL!$H$106,IF(OR(L396=PRINCIPAL!$I$106,L396=PRINCIPAL!$I$106+PRINCIPAL!$I$106,L396=PRINCIPAL!$I$106+PRINCIPAL!$I$106+PRINCIPAL!$I$106),0,IF(L396=PRINCIPAL!$J$106,VLOOKUP($X$360,'Banco de Dados'!$B$4:$J$50,6,FALSE)*(1-(PRINCIPAL!$K$106/100)),IF(L396=PRINCIPAL!$L$106,VLOOKUP($X$360,'Banco de Dados'!$B$4:$J$50,6,FALSE)*(1-(PRINCIPAL!$M$106/100)),IF(L396=PRINCIPAL!$N$106,VLOOKUP($X$360,'Banco de Dados'!$B$4:$J$50,6,FALSE)*(1-(PRINCIPAL!$O$106/100)),VLOOKUP($X$360,'Banco de Dados'!$B$4:$J$50,6,FALSE)))))))))),"")</f>
        <v/>
      </c>
      <c r="X396" s="29" t="str">
        <f>IFERROR(W396*(IFERROR(VLOOKUP($X$360,'Banco de Dados'!$B$4:$J$50,4,FALSE),"ERRO")),"")</f>
        <v/>
      </c>
      <c r="Y396" s="29" t="str">
        <f t="shared" si="248"/>
        <v/>
      </c>
      <c r="Z396" s="103" t="str">
        <f>IFERROR(Y396*(C396*(PRINCIPAL!$G$106/100))*0.47*(44/12),"")</f>
        <v/>
      </c>
      <c r="AA396" s="111" t="str">
        <f t="shared" si="249"/>
        <v/>
      </c>
      <c r="AB396" s="30" t="str">
        <f>IFERROR(IF(AND(PRINCIPAL!$H$107&lt;&gt;"",OR(L396=PRINCIPAL!$I$107,L396=PRINCIPAL!$I$107+PRINCIPAL!$I$107,L396=PRINCIPAL!$I$107+PRINCIPAL!$I$107+PRINCIPAL!$I$107)),0,IF(AND(PRINCIPAL!$H$107&lt;&gt;"",L396=PRINCIPAL!$J$107),VLOOKUP($AC$360,'Banco de Dados'!$B$4:$J$50,8,FALSE)*PRINCIPAL!$H$107*(1-(PRINCIPAL!$K$107/100)),IF(AND(PRINCIPAL!$H$107&lt;&gt;"",L396=PRINCIPAL!$L$107),VLOOKUP($AC$360,'Banco de Dados'!$B$4:$J$50,8,FALSE)*PRINCIPAL!$H$107*(1-(PRINCIPAL!$M$107/100)),IF(AND(PRINCIPAL!$H$107&lt;&gt;"",L396=PRINCIPAL!$N$107),VLOOKUP($AC$360,'Banco de Dados'!$B$4:$J$50,8,FALSE)*PRINCIPAL!$H$107*(1-(PRINCIPAL!$O$107/100)),IF(PRINCIPAL!$H$107&lt;&gt;"",VLOOKUP($AC$360,'Banco de Dados'!$B$4:$J$50,8,FALSE)*PRINCIPAL!$H$107,IF(OR(L396=PRINCIPAL!$I$107,L396=PRINCIPAL!$I$107+PRINCIPAL!$I$107,L396=PRINCIPAL!$I$107+PRINCIPAL!$I$107+PRINCIPAL!$I$107),0,IF(L396=PRINCIPAL!$J$107,VLOOKUP($AC$360,'Banco de Dados'!$B$4:$J$50,6,FALSE)*(1-(PRINCIPAL!$K$107/100)),IF(L396=PRINCIPAL!$L$107,VLOOKUP($AC$360,'Banco de Dados'!$B$4:$J$50,6,FALSE)*(1-(PRINCIPAL!$M$107/100)),IF(L396=PRINCIPAL!$N$107,VLOOKUP($AC$360,'Banco de Dados'!$B$4:$J$50,6,FALSE)*(1-(PRINCIPAL!$O$107/100)),VLOOKUP($AC$360,'Banco de Dados'!$B$4:$J$50,6,FALSE)))))))))),"")</f>
        <v/>
      </c>
      <c r="AC396" s="29" t="str">
        <f>IFERROR(AB396*(IFERROR(VLOOKUP($AC$360,'Banco de Dados'!$B$4:$J$50,4,FALSE),"ERRO")),"")</f>
        <v/>
      </c>
      <c r="AD396" s="29" t="str">
        <f t="shared" si="239"/>
        <v/>
      </c>
      <c r="AE396" s="103" t="str">
        <f>IFERROR(AD396*(C396*(PRINCIPAL!$G$107/100))*0.47*(44/12),"")</f>
        <v/>
      </c>
      <c r="AF396" s="111" t="str">
        <f t="shared" si="240"/>
        <v/>
      </c>
      <c r="AG396" s="30" t="str">
        <f>IFERROR(IF(AND(PRINCIPAL!$H$108&lt;&gt;"",OR(L396=PRINCIPAL!$I$108,L396=PRINCIPAL!$I$108+PRINCIPAL!$I$108,L396=PRINCIPAL!$I$108+PRINCIPAL!$I$108+PRINCIPAL!$I$108)),0,IF(AND(PRINCIPAL!$H$108&lt;&gt;"",L396=PRINCIPAL!$J$108),VLOOKUP($AH$360,'Banco de Dados'!$B$4:$J$50,8,FALSE)*PRINCIPAL!$H$108*(1-(PRINCIPAL!$K$108/100)),IF(AND(PRINCIPAL!$H$108&lt;&gt;"",L396=PRINCIPAL!$L$108),VLOOKUP($AH$360,'Banco de Dados'!$B$4:$J$50,8,FALSE)*PRINCIPAL!$H$108*(1-(PRINCIPAL!$M$108/100)),IF(AND(PRINCIPAL!$H$108&lt;&gt;"",L396=PRINCIPAL!$N$108),VLOOKUP($AH$360,'Banco de Dados'!$B$4:$J$50,8,FALSE)*PRINCIPAL!$H$108*(1-(PRINCIPAL!$O$108/100)),IF(PRINCIPAL!$H$108&lt;&gt;"",VLOOKUP($AH$360,'Banco de Dados'!$B$4:$J$50,8,FALSE)*PRINCIPAL!$H$108,IF(OR(L396=PRINCIPAL!$I$108,L396=PRINCIPAL!$I$108+PRINCIPAL!$I$108,L396=PRINCIPAL!$I$108+PRINCIPAL!$I$108+PRINCIPAL!$I$108),0,IF(L396=PRINCIPAL!$J$108,VLOOKUP($AH$360,'Banco de Dados'!$B$4:$J$50,6,FALSE)*(1-(PRINCIPAL!$K$108/100)),IF(L396=PRINCIPAL!$L$108,VLOOKUP($AH$360,'Banco de Dados'!$B$4:$J$50,6,FALSE)*(1-(PRINCIPAL!$M$108/100)),IF(L396=PRINCIPAL!$N$108,VLOOKUP($AH$360,'Banco de Dados'!$B$4:$J$50,6,FALSE)*(1-(PRINCIPAL!$O$108/100)),VLOOKUP($AH$360,'Banco de Dados'!$B$4:$J$50,6,FALSE)))))))))),"")</f>
        <v/>
      </c>
      <c r="AH396" s="29" t="str">
        <f>IFERROR(AG396*(IFERROR(VLOOKUP($AH$360,'Banco de Dados'!$B$4:$J$50,4,FALSE),"ERRO")),"")</f>
        <v/>
      </c>
      <c r="AI396" s="29" t="str">
        <f t="shared" si="241"/>
        <v/>
      </c>
      <c r="AJ396" s="103" t="str">
        <f>IFERROR(AI396*(C396*(PRINCIPAL!$G$108/100))*0.47*(44/12),"")</f>
        <v/>
      </c>
      <c r="AK396" s="111" t="str">
        <f t="shared" si="250"/>
        <v/>
      </c>
      <c r="AL396" s="30" t="str">
        <f>IFERROR(IF(AND(PRINCIPAL!$H$109&lt;&gt;"",OR(L396=PRINCIPAL!$I$109,L396=PRINCIPAL!$I$109+PRINCIPAL!$I$109,L396=PRINCIPAL!$I$109+PRINCIPAL!$I$109+PRINCIPAL!$I$109)),0,IF(AND(PRINCIPAL!$H$109&lt;&gt;"",L396=PRINCIPAL!$J$109),VLOOKUP($AM$360,'Banco de Dados'!$B$4:$J$50,8,FALSE)*PRINCIPAL!$H$109*(1-(PRINCIPAL!$K$109/100)),IF(AND(PRINCIPAL!$H$109&lt;&gt;"",L396=PRINCIPAL!$L$109),VLOOKUP($AM$360,'Banco de Dados'!$B$4:$J$50,8,FALSE)*PRINCIPAL!$H$109*(1-(PRINCIPAL!$M$109/100)),IF(AND(PRINCIPAL!$H$109&lt;&gt;"",L396=PRINCIPAL!$N$109),VLOOKUP($AM$360,'Banco de Dados'!$B$4:$J$50,8,FALSE)*PRINCIPAL!$H$109*(1-(PRINCIPAL!$O$109/100)),IF(PRINCIPAL!$H$109&lt;&gt;"",VLOOKUP($AM$360,'Banco de Dados'!$B$4:$J$50,8,FALSE)*PRINCIPAL!$H$109,IF(OR(L396=PRINCIPAL!$I$109,L396=PRINCIPAL!$I$109+PRINCIPAL!$I$109,L396=PRINCIPAL!$I$109+PRINCIPAL!$I$109+PRINCIPAL!$I$109),0,IF(L396=PRINCIPAL!$J$109,VLOOKUP($AM$360,'Banco de Dados'!$B$4:$J$50,6,FALSE)*(1-(PRINCIPAL!$K$109/100)),IF(L396=PRINCIPAL!$L$109,VLOOKUP($AM$360,'Banco de Dados'!$B$4:$J$50,6,FALSE)*(1-(PRINCIPAL!$M$109/100)),IF(L396=PRINCIPAL!$N$109,VLOOKUP($AM$360,'Banco de Dados'!$B$4:$J$50,6,FALSE)*(1-(PRINCIPAL!$O$109/100)),VLOOKUP($AM$360,'Banco de Dados'!$B$4:$J$50,6,FALSE)))))))))),"")</f>
        <v/>
      </c>
      <c r="AM396" s="29" t="str">
        <f>IFERROR(AL396*(IFERROR(VLOOKUP($AM$360,'Banco de Dados'!$B$4:$J$50,4,FALSE),"ERRO")),"")</f>
        <v/>
      </c>
      <c r="AN396" s="29" t="str">
        <f t="shared" si="242"/>
        <v/>
      </c>
      <c r="AO396" s="103" t="str">
        <f>IFERROR(AN396*(C396*(PRINCIPAL!$G$109/100))*0.47*(44/12),"")</f>
        <v/>
      </c>
      <c r="AP396" s="111" t="str">
        <f t="shared" si="243"/>
        <v/>
      </c>
      <c r="AQ396" s="30" t="str">
        <f>IFERROR(IF(AND(PRINCIPAL!$H$110&lt;&gt;"",OR(L396=PRINCIPAL!$I$110,L396=PRINCIPAL!$I$110+PRINCIPAL!$I$110,L396=PRINCIPAL!$I$110+PRINCIPAL!$I$110+PRINCIPAL!$I$110)),0,IF(AND(PRINCIPAL!$H$110&lt;&gt;"",L396=PRINCIPAL!$J$110),VLOOKUP($AR$360,'Banco de Dados'!$B$4:$J$50,8,FALSE)*PRINCIPAL!$H$110*(1-(PRINCIPAL!$K$110/100)),IF(AND(PRINCIPAL!$H$110&lt;&gt;"",L396=PRINCIPAL!$L$110),VLOOKUP($AR$360,'Banco de Dados'!$B$4:$J$50,8,FALSE)*PRINCIPAL!$H$110*(1-(PRINCIPAL!$M$110/100)),IF(AND(PRINCIPAL!$H$110&lt;&gt;"",L396=PRINCIPAL!$N$110),VLOOKUP($AR$360,'Banco de Dados'!$B$4:$J$50,8,FALSE)*PRINCIPAL!$H$110*(1-(PRINCIPAL!$O$110/100)),IF(PRINCIPAL!$H$110&lt;&gt;"",VLOOKUP($AR$360,'Banco de Dados'!$B$4:$J$50,8,FALSE)*PRINCIPAL!$H$110,IF(OR(L396=PRINCIPAL!$I$110,L396=PRINCIPAL!$I$110+PRINCIPAL!$I$110,L396=PRINCIPAL!$I$110+PRINCIPAL!$I$110+PRINCIPAL!$I$110),0,IF(L396=PRINCIPAL!$J$110,VLOOKUP($AR$360,'Banco de Dados'!$B$4:$J$50,6,FALSE)*(1-(PRINCIPAL!$K$110/100)),IF(L396=PRINCIPAL!$L$110,VLOOKUP($AR$360,'Banco de Dados'!$B$4:$J$50,6,FALSE)*(1-(PRINCIPAL!$M$110/100)),IF(L396=PRINCIPAL!$N$110,VLOOKUP($AR$360,'Banco de Dados'!$B$4:$J$50,6,FALSE)*(1-(PRINCIPAL!$O$110/100)),VLOOKUP($AR$360,'Banco de Dados'!$B$4:$J$50,6,FALSE)))))))))),"")</f>
        <v/>
      </c>
      <c r="AR396" s="29" t="str">
        <f>IFERROR(AQ396*(IFERROR(VLOOKUP($AR$360,'Banco de Dados'!$B$4:$J$50,4,FALSE),"ERRO")),"")</f>
        <v/>
      </c>
      <c r="AS396" s="29" t="str">
        <f t="shared" si="244"/>
        <v/>
      </c>
      <c r="AT396" s="103" t="str">
        <f>IFERROR(AS396*(C396*(PRINCIPAL!$G$110/100))*0.47*(44/12),"")</f>
        <v/>
      </c>
      <c r="AU396" s="111" t="str">
        <f t="shared" si="245"/>
        <v/>
      </c>
      <c r="AV396" s="30" t="str">
        <f>IFERROR(IF(AND(PRINCIPAL!$H$111&lt;&gt;"",OR(L396=PRINCIPAL!$I$111,L396=PRINCIPAL!$I$111+PRINCIPAL!$I$111,L396=PRINCIPAL!$I$111+PRINCIPAL!$I$111+PRINCIPAL!$I$111)),0,IF(AND(PRINCIPAL!$H$111&lt;&gt;"",L396=PRINCIPAL!$J$111),VLOOKUP($AW$360,'Banco de Dados'!$B$4:$J$50,8,FALSE)*PRINCIPAL!$H$111*(1-(PRINCIPAL!$K$111/100)),IF(AND(PRINCIPAL!$H$111&lt;&gt;"",L396=PRINCIPAL!$L$111),VLOOKUP($AW$360,'Banco de Dados'!$B$4:$J$50,8,FALSE)*PRINCIPAL!$H$111*(1-(PRINCIPAL!$M$111/100)),IF(AND(PRINCIPAL!$H$111&lt;&gt;"",L396=PRINCIPAL!$N$111),VLOOKUP($AW$360,'Banco de Dados'!$B$4:$J$50,8,FALSE)*PRINCIPAL!$H$111*(1-(PRINCIPAL!$O$111/100)),IF(PRINCIPAL!$H$111&lt;&gt;"",VLOOKUP($AW$360,'Banco de Dados'!$B$4:$J$50,8,FALSE)*PRINCIPAL!$H$111,IF(OR(L396=PRINCIPAL!$I$111,L396=PRINCIPAL!$I$111+PRINCIPAL!$I$111,L396=PRINCIPAL!$I$111+PRINCIPAL!$I$111+PRINCIPAL!$I$111),0,IF(L396=PRINCIPAL!$J$111,VLOOKUP($AW$360,'Banco de Dados'!$B$4:$J$50,6,FALSE)*(1-(PRINCIPAL!$K$111/100)),IF(L396=PRINCIPAL!$L$111,VLOOKUP($AW$360,'Banco de Dados'!$B$4:$J$50,6,FALSE)*(1-(PRINCIPAL!$M$111/100)),IF(L396=PRINCIPAL!$N$111,VLOOKUP($AW$360,'Banco de Dados'!$B$4:$J$50,6,FALSE)*(1-(PRINCIPAL!$O$111/100)),VLOOKUP($AW$360,'Banco de Dados'!$B$4:$J$50,6,FALSE)))))))))),"")</f>
        <v/>
      </c>
      <c r="AW396" s="29" t="str">
        <f>IFERROR(AV396*(IFERROR(VLOOKUP($AW$360,'Banco de Dados'!$B$4:$J$50,4,FALSE),"ERRO")),"")</f>
        <v/>
      </c>
      <c r="AX396" s="29" t="str">
        <f t="shared" si="246"/>
        <v/>
      </c>
      <c r="AY396" s="103" t="str">
        <f>IFERROR(AX396*(C396*(PRINCIPAL!$G$111/100))*0.47*(44/12),"")</f>
        <v/>
      </c>
      <c r="AZ396" s="111" t="str">
        <f t="shared" si="251"/>
        <v/>
      </c>
      <c r="BA396" s="30" t="str">
        <f>IFERROR(IF(AND(PRINCIPAL!$H$112&lt;&gt;"",OR(L396=PRINCIPAL!$I$112,L396=PRINCIPAL!$I$112+PRINCIPAL!$I$112,L396=PRINCIPAL!$I$112+PRINCIPAL!$I$112+PRINCIPAL!$I$112)),0,IF(AND(PRINCIPAL!$H$112&lt;&gt;"",L396=PRINCIPAL!$J$112),VLOOKUP($BB$360,'Banco de Dados'!$B$4:$J$50,8,FALSE)*PRINCIPAL!$H$112*(1-(PRINCIPAL!$K$112/100)),IF(AND(PRINCIPAL!$H$112&lt;&gt;"",L396=PRINCIPAL!$L$112),VLOOKUP($BB$360,'Banco de Dados'!$B$4:$J$50,8,FALSE)*PRINCIPAL!$H$112*(1-(PRINCIPAL!$M$112/100)),IF(AND(PRINCIPAL!$H$112&lt;&gt;"",L396=PRINCIPAL!$N$112),VLOOKUP($BB$360,'Banco de Dados'!$B$4:$J$50,8,FALSE)*PRINCIPAL!$H$112*(1-(PRINCIPAL!$O$112/100)),IF(PRINCIPAL!$H$112&lt;&gt;"",VLOOKUP($BB$360,'Banco de Dados'!$B$4:$J$50,8,FALSE)*PRINCIPAL!$H$112,IF(OR(L396=PRINCIPAL!$I$112,L396=PRINCIPAL!$I$112+PRINCIPAL!$I$112,L396=PRINCIPAL!$I$112+PRINCIPAL!$I$112+PRINCIPAL!$I$112),0,IF(L396=PRINCIPAL!$J$112,VLOOKUP($BB$360,'Banco de Dados'!$B$4:$J$50,6,FALSE)*(1-(PRINCIPAL!$K$112/100)),IF(L396=PRINCIPAL!$L$112,VLOOKUP($BB$360,'Banco de Dados'!$B$4:$J$50,6,FALSE)*(1-(PRINCIPAL!$M$112/100)),IF(L396=PRINCIPAL!$N$112,VLOOKUP($BB$360,'Banco de Dados'!$B$4:$J$50,6,FALSE)*(1-(PRINCIPAL!$O$112/100)),VLOOKUP($BB$360,'Banco de Dados'!$B$4:$J$50,6,FALSE)))))))))),"")</f>
        <v/>
      </c>
      <c r="BB396" s="29" t="str">
        <f>IFERROR(BA396*(IFERROR(VLOOKUP($BB$360,'Banco de Dados'!$B$4:$J$50,4,FALSE),"ERRO")),"")</f>
        <v/>
      </c>
      <c r="BC396" s="29" t="str">
        <f t="shared" si="252"/>
        <v/>
      </c>
      <c r="BD396" s="103" t="str">
        <f>IFERROR(BC396*(C396*(PRINCIPAL!$G$112/100))*0.47*(44/12),"")</f>
        <v/>
      </c>
      <c r="BE396" s="111" t="str">
        <f t="shared" si="231"/>
        <v/>
      </c>
      <c r="BF396" s="30" t="str">
        <f>IFERROR(IF(AND(PRINCIPAL!$H$113&lt;&gt;"",OR(L396=PRINCIPAL!$I$113,L396=PRINCIPAL!$I$113+PRINCIPAL!$I$113,L396=PRINCIPAL!$I$113+PRINCIPAL!$I$113+PRINCIPAL!$I$113)),0,IF(AND(PRINCIPAL!$H$113&lt;&gt;"",L396=PRINCIPAL!$J$113),VLOOKUP($BG$360,'Banco de Dados'!$B$4:$J$50,8,FALSE)*PRINCIPAL!$H$113*(1-(PRINCIPAL!$K$113/100)),IF(AND(PRINCIPAL!$H$113&lt;&gt;"",L396=PRINCIPAL!$L$113),VLOOKUP($BG$360,'Banco de Dados'!$B$4:$J$50,8,FALSE)*PRINCIPAL!$H$113*(1-(PRINCIPAL!$M$113/100)),IF(AND(PRINCIPAL!$H$113&lt;&gt;"",L396=PRINCIPAL!$N$113),VLOOKUP($BG$360,'Banco de Dados'!$B$4:$J$50,8,FALSE)*PRINCIPAL!$H$113*(1-(PRINCIPAL!$O$113/100)),IF(PRINCIPAL!$H$113&lt;&gt;"",VLOOKUP($BG$360,'Banco de Dados'!$B$4:$J$50,8,FALSE)*PRINCIPAL!$H$113,IF(OR(L396=PRINCIPAL!$I$113,L396=PRINCIPAL!$I$113+PRINCIPAL!$I$113,L396=PRINCIPAL!$I$113+PRINCIPAL!$I$113+PRINCIPAL!$I$113),0,IF(L396=PRINCIPAL!$J$113,VLOOKUP($BG$360,'Banco de Dados'!$B$4:$J$50,6,FALSE)*(1-(PRINCIPAL!$K$113/100)),IF(L396=PRINCIPAL!$L$113,VLOOKUP($BG$360,'Banco de Dados'!$B$4:$J$50,6,FALSE)*(1-(PRINCIPAL!$M$113/100)),IF(L396=PRINCIPAL!$N$113,VLOOKUP($BG$360,'Banco de Dados'!$B$4:$J$50,6,FALSE)*(1-(PRINCIPAL!$O$113/100)),VLOOKUP($BG$360,'Banco de Dados'!$B$4:$J$50,6,FALSE)))))))))),"")</f>
        <v/>
      </c>
      <c r="BG396" s="29" t="str">
        <f>IFERROR(BF396*(IFERROR(VLOOKUP($BG$360,'Banco de Dados'!$B$4:$J$50,4,FALSE),"ERRO")),"")</f>
        <v/>
      </c>
      <c r="BH396" s="29" t="str">
        <f t="shared" si="247"/>
        <v/>
      </c>
      <c r="BI396" s="103" t="str">
        <f>IFERROR(BH396*(C396*(PRINCIPAL!$G$113/100))*0.47*(44/12),"")</f>
        <v/>
      </c>
      <c r="BJ396" s="102" t="str">
        <f t="shared" si="232"/>
        <v/>
      </c>
    </row>
    <row r="397" spans="2:62" ht="12.75" customHeight="1" thickBot="1" x14ac:dyDescent="0.35">
      <c r="B397" s="327">
        <f t="shared" si="233"/>
        <v>2055</v>
      </c>
      <c r="C397" s="348"/>
      <c r="D397" s="1"/>
      <c r="E397" s="141">
        <v>35</v>
      </c>
      <c r="F397" s="93" t="str">
        <f>IFERROR(VLOOKUP($G$360,'Banco de Dados'!$B$4:$J$50,6,FALSE),"")</f>
        <v/>
      </c>
      <c r="G397" s="94" t="str">
        <f>IFERROR(F397*(IFERROR(VLOOKUP($G$360,'Banco de Dados'!$B$4:$J$50,4,FALSE),"ERRO")),"")</f>
        <v/>
      </c>
      <c r="H397" s="94" t="str">
        <f t="shared" si="234"/>
        <v/>
      </c>
      <c r="I397" s="104" t="str">
        <f t="shared" si="235"/>
        <v/>
      </c>
      <c r="J397" s="140" t="str">
        <f t="shared" si="236"/>
        <v/>
      </c>
      <c r="K397" s="1"/>
      <c r="L397" s="92">
        <v>35</v>
      </c>
      <c r="M397" s="93" t="str">
        <f>IFERROR(IF(AND(PRINCIPAL!$H$104&lt;&gt;"",OR(L397=PRINCIPAL!$I$104,L397=PRINCIPAL!$I$104+PRINCIPAL!$I$104,L397=PRINCIPAL!$I$104+PRINCIPAL!$I$104+PRINCIPAL!$I$104)),0,IF(AND(PRINCIPAL!$H$104&lt;&gt;"",L397=PRINCIPAL!$J$104),VLOOKUP($N$360,'Banco de Dados'!$B$4:$J$50,8,FALSE)*PRINCIPAL!$H$104*(1-(PRINCIPAL!$K$104/100)),IF(AND(PRINCIPAL!$H$104&lt;&gt;"",L397=PRINCIPAL!$L$104),VLOOKUP($N$360,'Banco de Dados'!$B$4:$J$50,8,FALSE)*PRINCIPAL!$H$104*(1-(PRINCIPAL!$M$104/100)),IF(AND(PRINCIPAL!$H$104&lt;&gt;"",L397=PRINCIPAL!$N$104),VLOOKUP($N$360,'Banco de Dados'!$B$4:$J$50,8,FALSE)*PRINCIPAL!$H$104*(1-(PRINCIPAL!$O$104/100)),IF(PRINCIPAL!$H$104&lt;&gt;"",VLOOKUP($N$360,'Banco de Dados'!$B$4:$J$50,8,FALSE)*PRINCIPAL!$H$104,IF(OR(L397=PRINCIPAL!$I$104,L397=PRINCIPAL!$I$104+PRINCIPAL!$I$104,L397=PRINCIPAL!$I$104+PRINCIPAL!$I$104+PRINCIPAL!$I$104),0,IF(L397=PRINCIPAL!$J$104,VLOOKUP($N$360,'Banco de Dados'!$B$4:$J$50,6,FALSE)*(1-(PRINCIPAL!$K$104/100)),IF(L397=PRINCIPAL!$L$104,VLOOKUP($N$360,'Banco de Dados'!$B$4:$J$50,6,FALSE)*(1-(PRINCIPAL!$M$104/100)),IF(L397=PRINCIPAL!$N$104,VLOOKUP($N$360,'Banco de Dados'!$B$4:$J$50,6,FALSE)*(1-(PRINCIPAL!$O$104/100)),VLOOKUP($N$360,'Banco de Dados'!$B$4:$J$50,6,FALSE)))))))))),"")</f>
        <v/>
      </c>
      <c r="N397" s="94" t="str">
        <f>IFERROR(M397*(IFERROR(VLOOKUP($N$360,'Banco de Dados'!$B$4:$J$50,4,FALSE),"ERRO")),"")</f>
        <v/>
      </c>
      <c r="O397" s="94" t="str">
        <f t="shared" si="255"/>
        <v/>
      </c>
      <c r="P397" s="104" t="str">
        <f>IFERROR(O397*(C397*(PRINCIPAL!$G$104/100))*0.47*(44/12),"")</f>
        <v/>
      </c>
      <c r="Q397" s="108" t="str">
        <f t="shared" si="257"/>
        <v/>
      </c>
      <c r="R397" s="95" t="str">
        <f>IFERROR(IF(AND(PRINCIPAL!$H$105&lt;&gt;"",OR(L397=PRINCIPAL!$I$105,L397=PRINCIPAL!$I$105+PRINCIPAL!$I$105,L397=PRINCIPAL!$I$105+PRINCIPAL!$I$105+PRINCIPAL!$I$105)),0,IF(AND(PRINCIPAL!$H$105&lt;&gt;"",L397=PRINCIPAL!$J$105),VLOOKUP($S$360,'Banco de Dados'!$B$4:$J$50,8,FALSE)*PRINCIPAL!$H$105*(1-(PRINCIPAL!$K$105/100)),IF(AND(PRINCIPAL!$H$105&lt;&gt;"",L397=PRINCIPAL!$L$105),VLOOKUP($S$360,'Banco de Dados'!$B$4:$J$50,8,FALSE)*PRINCIPAL!$H$105*(1-(PRINCIPAL!$M$105/100)),IF(AND(PRINCIPAL!$H$105&lt;&gt;"",L397=PRINCIPAL!$N$105),VLOOKUP($S$360,'Banco de Dados'!$B$4:$J$50,8,FALSE)*PRINCIPAL!$H$105*(1-(PRINCIPAL!$O$105/100)),IF(PRINCIPAL!$H$105&lt;&gt;"",VLOOKUP($S$360,'Banco de Dados'!$B$4:$J$50,8,FALSE)*PRINCIPAL!$H$105,IF(OR(L397=PRINCIPAL!$I$105,L397=PRINCIPAL!$I$105+PRINCIPAL!$I$105,L397=PRINCIPAL!$I$105+PRINCIPAL!$I$105+PRINCIPAL!$I$105),0,IF(L397=PRINCIPAL!$J$105,VLOOKUP($S$360,'Banco de Dados'!$B$4:$J$50,6,FALSE)*(1-(PRINCIPAL!$K$105/100)),IF(L397=PRINCIPAL!$L$105,VLOOKUP($S$360,'Banco de Dados'!$B$4:$J$50,6,FALSE)*(1-(PRINCIPAL!$M$105/100)),IF(L397=PRINCIPAL!$N$105,VLOOKUP($S$360,'Banco de Dados'!$B$4:$J$50,6,FALSE)*(1-(PRINCIPAL!$O$105/100)),VLOOKUP($S$360,'Banco de Dados'!$B$4:$J$50,6,FALSE)))))))))),"")</f>
        <v/>
      </c>
      <c r="S397" s="87" t="str">
        <f>IFERROR(R397*(IFERROR(VLOOKUP($S$360,'Banco de Dados'!$B$4:$J$50,4,FALSE),"ERRO")),"")</f>
        <v/>
      </c>
      <c r="T397" s="87" t="str">
        <f t="shared" si="254"/>
        <v/>
      </c>
      <c r="U397" s="104" t="str">
        <f>IFERROR(T397*(C397*(PRINCIPAL!$G$105/100))*0.47*(44/12),"")</f>
        <v/>
      </c>
      <c r="V397" s="109" t="str">
        <f t="shared" si="230"/>
        <v/>
      </c>
      <c r="W397" s="86" t="str">
        <f>IFERROR(IF(AND(PRINCIPAL!$H$106&lt;&gt;"",OR(L397=PRINCIPAL!$I$106,L397=PRINCIPAL!$I$106+PRINCIPAL!$I$106,L397=PRINCIPAL!$I$106+PRINCIPAL!$I$106+PRINCIPAL!$I$106)),0,IF(AND(PRINCIPAL!$H$106&lt;&gt;"",L397=PRINCIPAL!$J$106),VLOOKUP($X$360,'Banco de Dados'!$B$4:$J$50,8,FALSE)*PRINCIPAL!$H$106*(1-(PRINCIPAL!$K$106/100)),IF(AND(PRINCIPAL!$H$106&lt;&gt;"",L397=PRINCIPAL!$L$106),VLOOKUP($X$360,'Banco de Dados'!$B$4:$J$50,8,FALSE)*PRINCIPAL!$H$106*(1-(PRINCIPAL!$M$106/100)),IF(AND(PRINCIPAL!$H$106&lt;&gt;"",L397=PRINCIPAL!$N$106),VLOOKUP($X$360,'Banco de Dados'!$B$4:$J$50,8,FALSE)*PRINCIPAL!$H$106*(1-(PRINCIPAL!$O$106/100)),IF(PRINCIPAL!$H$106&lt;&gt;"",VLOOKUP($X$360,'Banco de Dados'!$B$4:$J$50,8,FALSE)*PRINCIPAL!$H$106,IF(OR(L397=PRINCIPAL!$I$106,L397=PRINCIPAL!$I$106+PRINCIPAL!$I$106,L397=PRINCIPAL!$I$106+PRINCIPAL!$I$106+PRINCIPAL!$I$106),0,IF(L397=PRINCIPAL!$J$106,VLOOKUP($X$360,'Banco de Dados'!$B$4:$J$50,6,FALSE)*(1-(PRINCIPAL!$K$106/100)),IF(L397=PRINCIPAL!$L$106,VLOOKUP($X$360,'Banco de Dados'!$B$4:$J$50,6,FALSE)*(1-(PRINCIPAL!$M$106/100)),IF(L397=PRINCIPAL!$N$106,VLOOKUP($X$360,'Banco de Dados'!$B$4:$J$50,6,FALSE)*(1-(PRINCIPAL!$O$106/100)),VLOOKUP($X$360,'Banco de Dados'!$B$4:$J$50,6,FALSE)))))))))),"")</f>
        <v/>
      </c>
      <c r="X397" s="87" t="str">
        <f>IFERROR(W397*(IFERROR(VLOOKUP($X$360,'Banco de Dados'!$B$4:$J$50,4,FALSE),"ERRO")),"")</f>
        <v/>
      </c>
      <c r="Y397" s="87" t="str">
        <f t="shared" si="248"/>
        <v/>
      </c>
      <c r="Z397" s="104" t="str">
        <f>IFERROR(Y397*(C397*(PRINCIPAL!$G$106/100))*0.47*(44/12),"")</f>
        <v/>
      </c>
      <c r="AA397" s="109" t="str">
        <f t="shared" si="249"/>
        <v/>
      </c>
      <c r="AB397" s="86" t="str">
        <f>IFERROR(IF(AND(PRINCIPAL!$H$107&lt;&gt;"",OR(L397=PRINCIPAL!$I$107,L397=PRINCIPAL!$I$107+PRINCIPAL!$I$107,L397=PRINCIPAL!$I$107+PRINCIPAL!$I$107+PRINCIPAL!$I$107)),0,IF(AND(PRINCIPAL!$H$107&lt;&gt;"",L397=PRINCIPAL!$J$107),VLOOKUP($AC$360,'Banco de Dados'!$B$4:$J$50,8,FALSE)*PRINCIPAL!$H$107*(1-(PRINCIPAL!$K$107/100)),IF(AND(PRINCIPAL!$H$107&lt;&gt;"",L397=PRINCIPAL!$L$107),VLOOKUP($AC$360,'Banco de Dados'!$B$4:$J$50,8,FALSE)*PRINCIPAL!$H$107*(1-(PRINCIPAL!$M$107/100)),IF(AND(PRINCIPAL!$H$107&lt;&gt;"",L397=PRINCIPAL!$N$107),VLOOKUP($AC$360,'Banco de Dados'!$B$4:$J$50,8,FALSE)*PRINCIPAL!$H$107*(1-(PRINCIPAL!$O$107/100)),IF(PRINCIPAL!$H$107&lt;&gt;"",VLOOKUP($AC$360,'Banco de Dados'!$B$4:$J$50,8,FALSE)*PRINCIPAL!$H$107,IF(OR(L397=PRINCIPAL!$I$107,L397=PRINCIPAL!$I$107+PRINCIPAL!$I$107,L397=PRINCIPAL!$I$107+PRINCIPAL!$I$107+PRINCIPAL!$I$107),0,IF(L397=PRINCIPAL!$J$107,VLOOKUP($AC$360,'Banco de Dados'!$B$4:$J$50,6,FALSE)*(1-(PRINCIPAL!$K$107/100)),IF(L397=PRINCIPAL!$L$107,VLOOKUP($AC$360,'Banco de Dados'!$B$4:$J$50,6,FALSE)*(1-(PRINCIPAL!$M$107/100)),IF(L397=PRINCIPAL!$N$107,VLOOKUP($AC$360,'Banco de Dados'!$B$4:$J$50,6,FALSE)*(1-(PRINCIPAL!$O$107/100)),VLOOKUP($AC$360,'Banco de Dados'!$B$4:$J$50,6,FALSE)))))))))),"")</f>
        <v/>
      </c>
      <c r="AC397" s="87" t="str">
        <f>IFERROR(AB397*(IFERROR(VLOOKUP($AC$360,'Banco de Dados'!$B$4:$J$50,4,FALSE),"ERRO")),"")</f>
        <v/>
      </c>
      <c r="AD397" s="87" t="str">
        <f t="shared" si="239"/>
        <v/>
      </c>
      <c r="AE397" s="104" t="str">
        <f>IFERROR(AD397*(C397*(PRINCIPAL!$G$107/100))*0.47*(44/12),"")</f>
        <v/>
      </c>
      <c r="AF397" s="109" t="str">
        <f t="shared" si="240"/>
        <v/>
      </c>
      <c r="AG397" s="86" t="str">
        <f>IFERROR(IF(AND(PRINCIPAL!$H$108&lt;&gt;"",OR(L397=PRINCIPAL!$I$108,L397=PRINCIPAL!$I$108+PRINCIPAL!$I$108,L397=PRINCIPAL!$I$108+PRINCIPAL!$I$108+PRINCIPAL!$I$108)),0,IF(AND(PRINCIPAL!$H$108&lt;&gt;"",L397=PRINCIPAL!$J$108),VLOOKUP($AH$360,'Banco de Dados'!$B$4:$J$50,8,FALSE)*PRINCIPAL!$H$108*(1-(PRINCIPAL!$K$108/100)),IF(AND(PRINCIPAL!$H$108&lt;&gt;"",L397=PRINCIPAL!$L$108),VLOOKUP($AH$360,'Banco de Dados'!$B$4:$J$50,8,FALSE)*PRINCIPAL!$H$108*(1-(PRINCIPAL!$M$108/100)),IF(AND(PRINCIPAL!$H$108&lt;&gt;"",L397=PRINCIPAL!$N$108),VLOOKUP($AH$360,'Banco de Dados'!$B$4:$J$50,8,FALSE)*PRINCIPAL!$H$108*(1-(PRINCIPAL!$O$108/100)),IF(PRINCIPAL!$H$108&lt;&gt;"",VLOOKUP($AH$360,'Banco de Dados'!$B$4:$J$50,8,FALSE)*PRINCIPAL!$H$108,IF(OR(L397=PRINCIPAL!$I$108,L397=PRINCIPAL!$I$108+PRINCIPAL!$I$108,L397=PRINCIPAL!$I$108+PRINCIPAL!$I$108+PRINCIPAL!$I$108),0,IF(L397=PRINCIPAL!$J$108,VLOOKUP($AH$360,'Banco de Dados'!$B$4:$J$50,6,FALSE)*(1-(PRINCIPAL!$K$108/100)),IF(L397=PRINCIPAL!$L$108,VLOOKUP($AH$360,'Banco de Dados'!$B$4:$J$50,6,FALSE)*(1-(PRINCIPAL!$M$108/100)),IF(L397=PRINCIPAL!$N$108,VLOOKUP($AH$360,'Banco de Dados'!$B$4:$J$50,6,FALSE)*(1-(PRINCIPAL!$O$108/100)),VLOOKUP($AH$360,'Banco de Dados'!$B$4:$J$50,6,FALSE)))))))))),"")</f>
        <v/>
      </c>
      <c r="AH397" s="87" t="str">
        <f>IFERROR(AG397*(IFERROR(VLOOKUP($AH$360,'Banco de Dados'!$B$4:$J$50,4,FALSE),"ERRO")),"")</f>
        <v/>
      </c>
      <c r="AI397" s="87" t="str">
        <f t="shared" si="241"/>
        <v/>
      </c>
      <c r="AJ397" s="104" t="str">
        <f>IFERROR(AI397*(C397*(PRINCIPAL!$G$108/100))*0.47*(44/12),"")</f>
        <v/>
      </c>
      <c r="AK397" s="109" t="str">
        <f t="shared" si="250"/>
        <v/>
      </c>
      <c r="AL397" s="86" t="str">
        <f>IFERROR(IF(AND(PRINCIPAL!$H$109&lt;&gt;"",OR(L397=PRINCIPAL!$I$109,L397=PRINCIPAL!$I$109+PRINCIPAL!$I$109,L397=PRINCIPAL!$I$109+PRINCIPAL!$I$109+PRINCIPAL!$I$109)),0,IF(AND(PRINCIPAL!$H$109&lt;&gt;"",L397=PRINCIPAL!$J$109),VLOOKUP($AM$360,'Banco de Dados'!$B$4:$J$50,8,FALSE)*PRINCIPAL!$H$109*(1-(PRINCIPAL!$K$109/100)),IF(AND(PRINCIPAL!$H$109&lt;&gt;"",L397=PRINCIPAL!$L$109),VLOOKUP($AM$360,'Banco de Dados'!$B$4:$J$50,8,FALSE)*PRINCIPAL!$H$109*(1-(PRINCIPAL!$M$109/100)),IF(AND(PRINCIPAL!$H$109&lt;&gt;"",L397=PRINCIPAL!$N$109),VLOOKUP($AM$360,'Banco de Dados'!$B$4:$J$50,8,FALSE)*PRINCIPAL!$H$109*(1-(PRINCIPAL!$O$109/100)),IF(PRINCIPAL!$H$109&lt;&gt;"",VLOOKUP($AM$360,'Banco de Dados'!$B$4:$J$50,8,FALSE)*PRINCIPAL!$H$109,IF(OR(L397=PRINCIPAL!$I$109,L397=PRINCIPAL!$I$109+PRINCIPAL!$I$109,L397=PRINCIPAL!$I$109+PRINCIPAL!$I$109+PRINCIPAL!$I$109),0,IF(L397=PRINCIPAL!$J$109,VLOOKUP($AM$360,'Banco de Dados'!$B$4:$J$50,6,FALSE)*(1-(PRINCIPAL!$K$109/100)),IF(L397=PRINCIPAL!$L$109,VLOOKUP($AM$360,'Banco de Dados'!$B$4:$J$50,6,FALSE)*(1-(PRINCIPAL!$M$109/100)),IF(L397=PRINCIPAL!$N$109,VLOOKUP($AM$360,'Banco de Dados'!$B$4:$J$50,6,FALSE)*(1-(PRINCIPAL!$O$109/100)),VLOOKUP($AM$360,'Banco de Dados'!$B$4:$J$50,6,FALSE)))))))))),"")</f>
        <v/>
      </c>
      <c r="AM397" s="87" t="str">
        <f>IFERROR(AL397*(IFERROR(VLOOKUP($AM$360,'Banco de Dados'!$B$4:$J$50,4,FALSE),"ERRO")),"")</f>
        <v/>
      </c>
      <c r="AN397" s="87" t="str">
        <f t="shared" si="242"/>
        <v/>
      </c>
      <c r="AO397" s="104" t="str">
        <f>IFERROR(AN397*(C397*(PRINCIPAL!$G$109/100))*0.47*(44/12),"")</f>
        <v/>
      </c>
      <c r="AP397" s="109" t="str">
        <f t="shared" si="243"/>
        <v/>
      </c>
      <c r="AQ397" s="86" t="str">
        <f>IFERROR(IF(AND(PRINCIPAL!$H$110&lt;&gt;"",OR(L397=PRINCIPAL!$I$110,L397=PRINCIPAL!$I$110+PRINCIPAL!$I$110,L397=PRINCIPAL!$I$110+PRINCIPAL!$I$110+PRINCIPAL!$I$110)),0,IF(AND(PRINCIPAL!$H$110&lt;&gt;"",L397=PRINCIPAL!$J$110),VLOOKUP($AR$360,'Banco de Dados'!$B$4:$J$50,8,FALSE)*PRINCIPAL!$H$110*(1-(PRINCIPAL!$K$110/100)),IF(AND(PRINCIPAL!$H$110&lt;&gt;"",L397=PRINCIPAL!$L$110),VLOOKUP($AR$360,'Banco de Dados'!$B$4:$J$50,8,FALSE)*PRINCIPAL!$H$110*(1-(PRINCIPAL!$M$110/100)),IF(AND(PRINCIPAL!$H$110&lt;&gt;"",L397=PRINCIPAL!$N$110),VLOOKUP($AR$360,'Banco de Dados'!$B$4:$J$50,8,FALSE)*PRINCIPAL!$H$110*(1-(PRINCIPAL!$O$110/100)),IF(PRINCIPAL!$H$110&lt;&gt;"",VLOOKUP($AR$360,'Banco de Dados'!$B$4:$J$50,8,FALSE)*PRINCIPAL!$H$110,IF(OR(L397=PRINCIPAL!$I$110,L397=PRINCIPAL!$I$110+PRINCIPAL!$I$110,L397=PRINCIPAL!$I$110+PRINCIPAL!$I$110+PRINCIPAL!$I$110),0,IF(L397=PRINCIPAL!$J$110,VLOOKUP($AR$360,'Banco de Dados'!$B$4:$J$50,6,FALSE)*(1-(PRINCIPAL!$K$110/100)),IF(L397=PRINCIPAL!$L$110,VLOOKUP($AR$360,'Banco de Dados'!$B$4:$J$50,6,FALSE)*(1-(PRINCIPAL!$M$110/100)),IF(L397=PRINCIPAL!$N$110,VLOOKUP($AR$360,'Banco de Dados'!$B$4:$J$50,6,FALSE)*(1-(PRINCIPAL!$O$110/100)),VLOOKUP($AR$360,'Banco de Dados'!$B$4:$J$50,6,FALSE)))))))))),"")</f>
        <v/>
      </c>
      <c r="AR397" s="87" t="str">
        <f>IFERROR(AQ397*(IFERROR(VLOOKUP($AR$360,'Banco de Dados'!$B$4:$J$50,4,FALSE),"ERRO")),"")</f>
        <v/>
      </c>
      <c r="AS397" s="87" t="str">
        <f t="shared" si="244"/>
        <v/>
      </c>
      <c r="AT397" s="104" t="str">
        <f>IFERROR(AS397*(C397*(PRINCIPAL!$G$110/100))*0.47*(44/12),"")</f>
        <v/>
      </c>
      <c r="AU397" s="109" t="str">
        <f t="shared" si="245"/>
        <v/>
      </c>
      <c r="AV397" s="86" t="str">
        <f>IFERROR(IF(AND(PRINCIPAL!$H$111&lt;&gt;"",OR(L397=PRINCIPAL!$I$111,L397=PRINCIPAL!$I$111+PRINCIPAL!$I$111,L397=PRINCIPAL!$I$111+PRINCIPAL!$I$111+PRINCIPAL!$I$111)),0,IF(AND(PRINCIPAL!$H$111&lt;&gt;"",L397=PRINCIPAL!$J$111),VLOOKUP($AW$360,'Banco de Dados'!$B$4:$J$50,8,FALSE)*PRINCIPAL!$H$111*(1-(PRINCIPAL!$K$111/100)),IF(AND(PRINCIPAL!$H$111&lt;&gt;"",L397=PRINCIPAL!$L$111),VLOOKUP($AW$360,'Banco de Dados'!$B$4:$J$50,8,FALSE)*PRINCIPAL!$H$111*(1-(PRINCIPAL!$M$111/100)),IF(AND(PRINCIPAL!$H$111&lt;&gt;"",L397=PRINCIPAL!$N$111),VLOOKUP($AW$360,'Banco de Dados'!$B$4:$J$50,8,FALSE)*PRINCIPAL!$H$111*(1-(PRINCIPAL!$O$111/100)),IF(PRINCIPAL!$H$111&lt;&gt;"",VLOOKUP($AW$360,'Banco de Dados'!$B$4:$J$50,8,FALSE)*PRINCIPAL!$H$111,IF(OR(L397=PRINCIPAL!$I$111,L397=PRINCIPAL!$I$111+PRINCIPAL!$I$111,L397=PRINCIPAL!$I$111+PRINCIPAL!$I$111+PRINCIPAL!$I$111),0,IF(L397=PRINCIPAL!$J$111,VLOOKUP($AW$360,'Banco de Dados'!$B$4:$J$50,6,FALSE)*(1-(PRINCIPAL!$K$111/100)),IF(L397=PRINCIPAL!$L$111,VLOOKUP($AW$360,'Banco de Dados'!$B$4:$J$50,6,FALSE)*(1-(PRINCIPAL!$M$111/100)),IF(L397=PRINCIPAL!$N$111,VLOOKUP($AW$360,'Banco de Dados'!$B$4:$J$50,6,FALSE)*(1-(PRINCIPAL!$O$111/100)),VLOOKUP($AW$360,'Banco de Dados'!$B$4:$J$50,6,FALSE)))))))))),"")</f>
        <v/>
      </c>
      <c r="AW397" s="87" t="str">
        <f>IFERROR(AV397*(IFERROR(VLOOKUP($AW$360,'Banco de Dados'!$B$4:$J$50,4,FALSE),"ERRO")),"")</f>
        <v/>
      </c>
      <c r="AX397" s="87" t="str">
        <f t="shared" si="246"/>
        <v/>
      </c>
      <c r="AY397" s="104" t="str">
        <f>IFERROR(AX397*(C397*(PRINCIPAL!$G$111/100))*0.47*(44/12),"")</f>
        <v/>
      </c>
      <c r="AZ397" s="109" t="str">
        <f t="shared" si="251"/>
        <v/>
      </c>
      <c r="BA397" s="86" t="str">
        <f>IFERROR(IF(AND(PRINCIPAL!$H$112&lt;&gt;"",OR(L397=PRINCIPAL!$I$112,L397=PRINCIPAL!$I$112+PRINCIPAL!$I$112,L397=PRINCIPAL!$I$112+PRINCIPAL!$I$112+PRINCIPAL!$I$112)),0,IF(AND(PRINCIPAL!$H$112&lt;&gt;"",L397=PRINCIPAL!$J$112),VLOOKUP($BB$360,'Banco de Dados'!$B$4:$J$50,8,FALSE)*PRINCIPAL!$H$112*(1-(PRINCIPAL!$K$112/100)),IF(AND(PRINCIPAL!$H$112&lt;&gt;"",L397=PRINCIPAL!$L$112),VLOOKUP($BB$360,'Banco de Dados'!$B$4:$J$50,8,FALSE)*PRINCIPAL!$H$112*(1-(PRINCIPAL!$M$112/100)),IF(AND(PRINCIPAL!$H$112&lt;&gt;"",L397=PRINCIPAL!$N$112),VLOOKUP($BB$360,'Banco de Dados'!$B$4:$J$50,8,FALSE)*PRINCIPAL!$H$112*(1-(PRINCIPAL!$O$112/100)),IF(PRINCIPAL!$H$112&lt;&gt;"",VLOOKUP($BB$360,'Banco de Dados'!$B$4:$J$50,8,FALSE)*PRINCIPAL!$H$112,IF(OR(L397=PRINCIPAL!$I$112,L397=PRINCIPAL!$I$112+PRINCIPAL!$I$112,L397=PRINCIPAL!$I$112+PRINCIPAL!$I$112+PRINCIPAL!$I$112),0,IF(L397=PRINCIPAL!$J$112,VLOOKUP($BB$360,'Banco de Dados'!$B$4:$J$50,6,FALSE)*(1-(PRINCIPAL!$K$112/100)),IF(L397=PRINCIPAL!$L$112,VLOOKUP($BB$360,'Banco de Dados'!$B$4:$J$50,6,FALSE)*(1-(PRINCIPAL!$M$112/100)),IF(L397=PRINCIPAL!$N$112,VLOOKUP($BB$360,'Banco de Dados'!$B$4:$J$50,6,FALSE)*(1-(PRINCIPAL!$O$112/100)),VLOOKUP($BB$360,'Banco de Dados'!$B$4:$J$50,6,FALSE)))))))))),"")</f>
        <v/>
      </c>
      <c r="BB397" s="87" t="str">
        <f>IFERROR(BA397*(IFERROR(VLOOKUP($BB$360,'Banco de Dados'!$B$4:$J$50,4,FALSE),"ERRO")),"")</f>
        <v/>
      </c>
      <c r="BC397" s="87" t="str">
        <f t="shared" si="252"/>
        <v/>
      </c>
      <c r="BD397" s="104" t="str">
        <f>IFERROR(BC397*(C397*(PRINCIPAL!$G$112/100))*0.47*(44/12),"")</f>
        <v/>
      </c>
      <c r="BE397" s="109" t="str">
        <f t="shared" si="231"/>
        <v/>
      </c>
      <c r="BF397" s="86" t="str">
        <f>IFERROR(IF(AND(PRINCIPAL!$H$113&lt;&gt;"",OR(L397=PRINCIPAL!$I$113,L397=PRINCIPAL!$I$113+PRINCIPAL!$I$113,L397=PRINCIPAL!$I$113+PRINCIPAL!$I$113+PRINCIPAL!$I$113)),0,IF(AND(PRINCIPAL!$H$113&lt;&gt;"",L397=PRINCIPAL!$J$113),VLOOKUP($BG$360,'Banco de Dados'!$B$4:$J$50,8,FALSE)*PRINCIPAL!$H$113*(1-(PRINCIPAL!$K$113/100)),IF(AND(PRINCIPAL!$H$113&lt;&gt;"",L397=PRINCIPAL!$L$113),VLOOKUP($BG$360,'Banco de Dados'!$B$4:$J$50,8,FALSE)*PRINCIPAL!$H$113*(1-(PRINCIPAL!$M$113/100)),IF(AND(PRINCIPAL!$H$113&lt;&gt;"",L397=PRINCIPAL!$N$113),VLOOKUP($BG$360,'Banco de Dados'!$B$4:$J$50,8,FALSE)*PRINCIPAL!$H$113*(1-(PRINCIPAL!$O$113/100)),IF(PRINCIPAL!$H$113&lt;&gt;"",VLOOKUP($BG$360,'Banco de Dados'!$B$4:$J$50,8,FALSE)*PRINCIPAL!$H$113,IF(OR(L397=PRINCIPAL!$I$113,L397=PRINCIPAL!$I$113+PRINCIPAL!$I$113,L397=PRINCIPAL!$I$113+PRINCIPAL!$I$113+PRINCIPAL!$I$113),0,IF(L397=PRINCIPAL!$J$113,VLOOKUP($BG$360,'Banco de Dados'!$B$4:$J$50,6,FALSE)*(1-(PRINCIPAL!$K$113/100)),IF(L397=PRINCIPAL!$L$113,VLOOKUP($BG$360,'Banco de Dados'!$B$4:$J$50,6,FALSE)*(1-(PRINCIPAL!$M$113/100)),IF(L397=PRINCIPAL!$N$113,VLOOKUP($BG$360,'Banco de Dados'!$B$4:$J$50,6,FALSE)*(1-(PRINCIPAL!$O$113/100)),VLOOKUP($BG$360,'Banco de Dados'!$B$4:$J$50,6,FALSE)))))))))),"")</f>
        <v/>
      </c>
      <c r="BG397" s="87" t="str">
        <f>IFERROR(BF397*(IFERROR(VLOOKUP($BG$360,'Banco de Dados'!$B$4:$J$50,4,FALSE),"ERRO")),"")</f>
        <v/>
      </c>
      <c r="BH397" s="87" t="str">
        <f t="shared" si="247"/>
        <v/>
      </c>
      <c r="BI397" s="104" t="str">
        <f>IFERROR(BH397*(C397*(PRINCIPAL!$G$113/100))*0.47*(44/12),"")</f>
        <v/>
      </c>
      <c r="BJ397" s="105" t="str">
        <f t="shared" si="232"/>
        <v/>
      </c>
    </row>
    <row r="398" spans="2:62" ht="15" thickBot="1" x14ac:dyDescent="0.35"/>
    <row r="399" spans="2:62" ht="15" thickBot="1" x14ac:dyDescent="0.35">
      <c r="B399" s="301" t="s">
        <v>15</v>
      </c>
      <c r="C399" s="41" t="str">
        <f>IF(PRINCIPAL!B114&lt;&gt;"",PRINCIPAL!B114,"")</f>
        <v/>
      </c>
      <c r="E399" s="113" t="s">
        <v>2</v>
      </c>
      <c r="F399" s="47" t="s">
        <v>5</v>
      </c>
      <c r="G399" s="408" t="str">
        <f>IF(PRINCIPAL!D114&lt;&gt;"",PRINCIPAL!D114,"")</f>
        <v/>
      </c>
      <c r="H399" s="408"/>
      <c r="I399" s="408"/>
      <c r="J399" s="409"/>
      <c r="L399" s="88" t="s">
        <v>4</v>
      </c>
      <c r="M399" s="6" t="s">
        <v>5</v>
      </c>
      <c r="N399" s="410" t="str">
        <f>IF(PRINCIPAL!F114&lt;&gt;"",PRINCIPAL!F114,"")</f>
        <v/>
      </c>
      <c r="O399" s="410"/>
      <c r="P399" s="410"/>
      <c r="Q399" s="411"/>
      <c r="R399" s="6" t="s">
        <v>5</v>
      </c>
      <c r="S399" s="405" t="str">
        <f>IF(PRINCIPAL!F115&lt;&gt;"",PRINCIPAL!F115,"")</f>
        <v/>
      </c>
      <c r="T399" s="405"/>
      <c r="U399" s="405"/>
      <c r="V399" s="407"/>
      <c r="W399" s="6" t="s">
        <v>5</v>
      </c>
      <c r="X399" s="405" t="str">
        <f>IF(PRINCIPAL!F116&lt;&gt;"",PRINCIPAL!F116,"")</f>
        <v/>
      </c>
      <c r="Y399" s="405"/>
      <c r="Z399" s="405"/>
      <c r="AA399" s="407"/>
      <c r="AB399" s="6" t="s">
        <v>5</v>
      </c>
      <c r="AC399" s="405" t="str">
        <f>IF(PRINCIPAL!F117&lt;&gt;"",PRINCIPAL!F117,"")</f>
        <v/>
      </c>
      <c r="AD399" s="405"/>
      <c r="AE399" s="405"/>
      <c r="AF399" s="407"/>
      <c r="AG399" s="6" t="s">
        <v>5</v>
      </c>
      <c r="AH399" s="405" t="str">
        <f>IF(PRINCIPAL!F118&lt;&gt;"",PRINCIPAL!F118,"")</f>
        <v/>
      </c>
      <c r="AI399" s="405"/>
      <c r="AJ399" s="405"/>
      <c r="AK399" s="407"/>
      <c r="AL399" s="6" t="s">
        <v>5</v>
      </c>
      <c r="AM399" s="405" t="str">
        <f>IF(PRINCIPAL!F119&lt;&gt;"",PRINCIPAL!F119,"")</f>
        <v/>
      </c>
      <c r="AN399" s="405"/>
      <c r="AO399" s="405"/>
      <c r="AP399" s="407"/>
      <c r="AQ399" s="6" t="s">
        <v>5</v>
      </c>
      <c r="AR399" s="405" t="str">
        <f>IF(PRINCIPAL!F120&lt;&gt;"",PRINCIPAL!F120,"")</f>
        <v/>
      </c>
      <c r="AS399" s="405"/>
      <c r="AT399" s="405"/>
      <c r="AU399" s="407"/>
      <c r="AV399" s="6" t="s">
        <v>5</v>
      </c>
      <c r="AW399" s="405" t="str">
        <f>IF(PRINCIPAL!F121&lt;&gt;"",PRINCIPAL!F121,"")</f>
        <v/>
      </c>
      <c r="AX399" s="405"/>
      <c r="AY399" s="405"/>
      <c r="AZ399" s="407"/>
      <c r="BA399" s="6" t="s">
        <v>5</v>
      </c>
      <c r="BB399" s="405" t="str">
        <f>IF(PRINCIPAL!F122&lt;&gt;"",PRINCIPAL!F122,"")</f>
        <v/>
      </c>
      <c r="BC399" s="405"/>
      <c r="BD399" s="405"/>
      <c r="BE399" s="407"/>
      <c r="BF399" s="6" t="s">
        <v>5</v>
      </c>
      <c r="BG399" s="405" t="str">
        <f>IF(PRINCIPAL!F123&lt;&gt;"",PRINCIPAL!F123,"")</f>
        <v/>
      </c>
      <c r="BH399" s="405"/>
      <c r="BI399" s="405"/>
      <c r="BJ399" s="406"/>
    </row>
    <row r="400" spans="2:62" ht="26.4" x14ac:dyDescent="0.3">
      <c r="B400" s="45" t="s">
        <v>45</v>
      </c>
      <c r="C400" s="44" t="s">
        <v>44</v>
      </c>
      <c r="D400" s="112"/>
      <c r="E400" s="114" t="s">
        <v>0</v>
      </c>
      <c r="F400" s="33" t="s">
        <v>3</v>
      </c>
      <c r="G400" s="34" t="s">
        <v>33</v>
      </c>
      <c r="H400" s="34" t="s">
        <v>35</v>
      </c>
      <c r="I400" s="34" t="s">
        <v>41</v>
      </c>
      <c r="J400" s="48" t="s">
        <v>42</v>
      </c>
      <c r="K400" s="1"/>
      <c r="L400" s="89" t="s">
        <v>0</v>
      </c>
      <c r="M400" s="33" t="s">
        <v>3</v>
      </c>
      <c r="N400" s="34" t="s">
        <v>33</v>
      </c>
      <c r="O400" s="34" t="s">
        <v>35</v>
      </c>
      <c r="P400" s="34" t="s">
        <v>41</v>
      </c>
      <c r="Q400" s="34" t="s">
        <v>42</v>
      </c>
      <c r="R400" s="33" t="s">
        <v>3</v>
      </c>
      <c r="S400" s="34" t="s">
        <v>33</v>
      </c>
      <c r="T400" s="34" t="s">
        <v>35</v>
      </c>
      <c r="U400" s="34" t="s">
        <v>41</v>
      </c>
      <c r="V400" s="34" t="s">
        <v>42</v>
      </c>
      <c r="W400" s="33" t="s">
        <v>3</v>
      </c>
      <c r="X400" s="34" t="s">
        <v>33</v>
      </c>
      <c r="Y400" s="34" t="s">
        <v>35</v>
      </c>
      <c r="Z400" s="34" t="s">
        <v>41</v>
      </c>
      <c r="AA400" s="36" t="s">
        <v>42</v>
      </c>
      <c r="AB400" s="33" t="s">
        <v>3</v>
      </c>
      <c r="AC400" s="34" t="s">
        <v>33</v>
      </c>
      <c r="AD400" s="34" t="s">
        <v>35</v>
      </c>
      <c r="AE400" s="34" t="s">
        <v>41</v>
      </c>
      <c r="AF400" s="36" t="s">
        <v>42</v>
      </c>
      <c r="AG400" s="33" t="s">
        <v>3</v>
      </c>
      <c r="AH400" s="34" t="s">
        <v>33</v>
      </c>
      <c r="AI400" s="34" t="s">
        <v>35</v>
      </c>
      <c r="AJ400" s="34" t="s">
        <v>41</v>
      </c>
      <c r="AK400" s="36" t="s">
        <v>42</v>
      </c>
      <c r="AL400" s="33" t="s">
        <v>3</v>
      </c>
      <c r="AM400" s="34" t="s">
        <v>33</v>
      </c>
      <c r="AN400" s="34" t="s">
        <v>35</v>
      </c>
      <c r="AO400" s="34" t="s">
        <v>41</v>
      </c>
      <c r="AP400" s="36" t="s">
        <v>42</v>
      </c>
      <c r="AQ400" s="33" t="s">
        <v>3</v>
      </c>
      <c r="AR400" s="34" t="s">
        <v>33</v>
      </c>
      <c r="AS400" s="34" t="s">
        <v>35</v>
      </c>
      <c r="AT400" s="34" t="s">
        <v>41</v>
      </c>
      <c r="AU400" s="36" t="s">
        <v>42</v>
      </c>
      <c r="AV400" s="33" t="s">
        <v>3</v>
      </c>
      <c r="AW400" s="34" t="s">
        <v>33</v>
      </c>
      <c r="AX400" s="34" t="s">
        <v>35</v>
      </c>
      <c r="AY400" s="34" t="s">
        <v>41</v>
      </c>
      <c r="AZ400" s="36" t="s">
        <v>42</v>
      </c>
      <c r="BA400" s="33" t="s">
        <v>3</v>
      </c>
      <c r="BB400" s="34" t="s">
        <v>33</v>
      </c>
      <c r="BC400" s="34" t="s">
        <v>35</v>
      </c>
      <c r="BD400" s="34" t="s">
        <v>41</v>
      </c>
      <c r="BE400" s="36" t="s">
        <v>42</v>
      </c>
      <c r="BF400" s="33" t="s">
        <v>3</v>
      </c>
      <c r="BG400" s="34" t="s">
        <v>33</v>
      </c>
      <c r="BH400" s="34" t="s">
        <v>35</v>
      </c>
      <c r="BI400" s="34" t="s">
        <v>41</v>
      </c>
      <c r="BJ400" s="35" t="s">
        <v>42</v>
      </c>
    </row>
    <row r="401" spans="2:62" ht="15" thickBot="1" x14ac:dyDescent="0.35">
      <c r="B401" s="43" t="s">
        <v>1</v>
      </c>
      <c r="C401" s="42" t="s">
        <v>46</v>
      </c>
      <c r="E401" s="115" t="s">
        <v>54</v>
      </c>
      <c r="F401" s="8" t="s">
        <v>25</v>
      </c>
      <c r="G401" s="9" t="s">
        <v>25</v>
      </c>
      <c r="H401" s="9" t="s">
        <v>25</v>
      </c>
      <c r="I401" s="9" t="s">
        <v>25</v>
      </c>
      <c r="J401" s="49" t="s">
        <v>25</v>
      </c>
      <c r="L401" s="90" t="s">
        <v>54</v>
      </c>
      <c r="M401" s="8" t="s">
        <v>25</v>
      </c>
      <c r="N401" s="9" t="s">
        <v>25</v>
      </c>
      <c r="O401" s="9" t="s">
        <v>25</v>
      </c>
      <c r="P401" s="9" t="s">
        <v>34</v>
      </c>
      <c r="Q401" s="38" t="s">
        <v>34</v>
      </c>
      <c r="R401" s="9" t="s">
        <v>25</v>
      </c>
      <c r="S401" s="9" t="s">
        <v>25</v>
      </c>
      <c r="T401" s="9" t="s">
        <v>25</v>
      </c>
      <c r="U401" s="9" t="s">
        <v>34</v>
      </c>
      <c r="V401" s="9" t="s">
        <v>34</v>
      </c>
      <c r="W401" s="8" t="s">
        <v>25</v>
      </c>
      <c r="X401" s="9" t="s">
        <v>25</v>
      </c>
      <c r="Y401" s="9" t="s">
        <v>25</v>
      </c>
      <c r="Z401" s="9" t="s">
        <v>34</v>
      </c>
      <c r="AA401" s="11" t="s">
        <v>34</v>
      </c>
      <c r="AB401" s="8" t="s">
        <v>25</v>
      </c>
      <c r="AC401" s="9" t="s">
        <v>25</v>
      </c>
      <c r="AD401" s="9" t="s">
        <v>25</v>
      </c>
      <c r="AE401" s="9" t="s">
        <v>34</v>
      </c>
      <c r="AF401" s="11" t="s">
        <v>34</v>
      </c>
      <c r="AG401" s="8" t="s">
        <v>25</v>
      </c>
      <c r="AH401" s="9" t="s">
        <v>25</v>
      </c>
      <c r="AI401" s="9" t="s">
        <v>25</v>
      </c>
      <c r="AJ401" s="9" t="s">
        <v>34</v>
      </c>
      <c r="AK401" s="38" t="s">
        <v>34</v>
      </c>
      <c r="AL401" s="8" t="s">
        <v>25</v>
      </c>
      <c r="AM401" s="9" t="s">
        <v>25</v>
      </c>
      <c r="AN401" s="9" t="s">
        <v>25</v>
      </c>
      <c r="AO401" s="9" t="s">
        <v>34</v>
      </c>
      <c r="AP401" s="38" t="s">
        <v>34</v>
      </c>
      <c r="AQ401" s="8" t="s">
        <v>25</v>
      </c>
      <c r="AR401" s="9" t="s">
        <v>25</v>
      </c>
      <c r="AS401" s="9" t="s">
        <v>25</v>
      </c>
      <c r="AT401" s="9" t="s">
        <v>34</v>
      </c>
      <c r="AU401" s="38" t="s">
        <v>34</v>
      </c>
      <c r="AV401" s="8" t="s">
        <v>25</v>
      </c>
      <c r="AW401" s="9" t="s">
        <v>25</v>
      </c>
      <c r="AX401" s="9" t="s">
        <v>25</v>
      </c>
      <c r="AY401" s="9" t="s">
        <v>34</v>
      </c>
      <c r="AZ401" s="38" t="s">
        <v>34</v>
      </c>
      <c r="BA401" s="8" t="s">
        <v>25</v>
      </c>
      <c r="BB401" s="9" t="s">
        <v>25</v>
      </c>
      <c r="BC401" s="9" t="s">
        <v>25</v>
      </c>
      <c r="BD401" s="9" t="s">
        <v>34</v>
      </c>
      <c r="BE401" s="38" t="s">
        <v>34</v>
      </c>
      <c r="BF401" s="8" t="s">
        <v>25</v>
      </c>
      <c r="BG401" s="9" t="s">
        <v>25</v>
      </c>
      <c r="BH401" s="9" t="s">
        <v>25</v>
      </c>
      <c r="BI401" s="9" t="s">
        <v>34</v>
      </c>
      <c r="BJ401" s="10" t="s">
        <v>34</v>
      </c>
    </row>
    <row r="402" spans="2:62" ht="12.75" customHeight="1" thickTop="1" x14ac:dyDescent="0.3">
      <c r="B402" s="326">
        <f>IF(B363&lt;&gt;"",B363,"")</f>
        <v>2021</v>
      </c>
      <c r="C402" s="339"/>
      <c r="D402" s="1"/>
      <c r="E402" s="116">
        <v>1</v>
      </c>
      <c r="F402" s="24" t="str">
        <f>IFERROR(VLOOKUP($G$399,'Banco de Dados'!$B$4:$J$50,6,FALSE),"")</f>
        <v/>
      </c>
      <c r="G402" s="25" t="str">
        <f>IFERROR(F402*(IFERROR(VLOOKUP($G$399,'Banco de Dados'!$B$4:$J$50,4,FALSE),"ERRO")),"")</f>
        <v/>
      </c>
      <c r="H402" s="25" t="str">
        <f>IFERROR(F402+G402,"")</f>
        <v/>
      </c>
      <c r="I402" s="101" t="str">
        <f>IFERROR(H402*C402*0.47*(44/12),"")</f>
        <v/>
      </c>
      <c r="J402" s="117" t="str">
        <f>IFERROR(I402,"")</f>
        <v/>
      </c>
      <c r="K402" s="1"/>
      <c r="L402" s="91">
        <v>1</v>
      </c>
      <c r="M402" s="24" t="str">
        <f>IFERROR(IF(AND(PRINCIPAL!$H$114&lt;&gt;"",OR(L402=PRINCIPAL!$I$114,L402=PRINCIPAL!$I$114+PRINCIPAL!$I$114,L402=PRINCIPAL!$I$114+PRINCIPAL!$I$114+PRINCIPAL!$I$114)),0,IF(AND(PRINCIPAL!$H$114&lt;&gt;"",L402=PRINCIPAL!$J$114),VLOOKUP($N$399,'Banco de Dados'!$B$4:$J$50,8,FALSE)*PRINCIPAL!$H$114*(1-(PRINCIPAL!$K$114/100)),IF(AND(PRINCIPAL!$H$114&lt;&gt;"",L402=PRINCIPAL!$L$114),VLOOKUP($N$399,'Banco de Dados'!$B$4:$J$50,8,FALSE)*PRINCIPAL!$H$114*(1-(PRINCIPAL!$M$114/100)),IF(AND(PRINCIPAL!$H$114&lt;&gt;"",L402=PRINCIPAL!$N$114),VLOOKUP($N$399,'Banco de Dados'!$B$4:$J$50,8,FALSE)*PRINCIPAL!$H$114*(1-(PRINCIPAL!$O$114/100)),IF(PRINCIPAL!$H$114&lt;&gt;"",VLOOKUP($N$399,'Banco de Dados'!$B$4:$J$50,8,FALSE)*PRINCIPAL!$H$114,IF(OR(L402=PRINCIPAL!$I$114,L402=PRINCIPAL!$I$114+PRINCIPAL!$I$114,L402=PRINCIPAL!$I$114+PRINCIPAL!$I$114+PRINCIPAL!$I$114),0,IF(L402=PRINCIPAL!$J$114,VLOOKUP($N$399,'Banco de Dados'!$B$4:$J$50,6,FALSE)*(1-(PRINCIPAL!$K$114/100)),IF(L402=PRINCIPAL!$L$114,VLOOKUP($N$399,'Banco de Dados'!$B$4:$J$50,6,FALSE)*(1-(PRINCIPAL!$M$114/100)),IF(L402=PRINCIPAL!$N$114,VLOOKUP($N$399,'Banco de Dados'!$B$4:$J$50,6,FALSE)*(1-(PRINCIPAL!$O$114/100)),VLOOKUP($N$399,'Banco de Dados'!$B$4:$J$50,6,FALSE)))))))))),"")</f>
        <v/>
      </c>
      <c r="N402" s="25" t="str">
        <f>IFERROR(M402*(IFERROR(VLOOKUP($N$399,'Banco de Dados'!$B$4:$J$50,4,FALSE),"ERRO")),"")</f>
        <v/>
      </c>
      <c r="O402" s="25" t="str">
        <f>IFERROR(M402+N402,"")</f>
        <v/>
      </c>
      <c r="P402" s="103" t="str">
        <f>IFERROR(O402*(C402*(PRINCIPAL!$G$114/100))*0.47*(44/12),"")</f>
        <v/>
      </c>
      <c r="Q402" s="106" t="str">
        <f>IFERROR(P402,"")</f>
        <v/>
      </c>
      <c r="R402" s="29" t="str">
        <f>IFERROR(IF(AND(PRINCIPAL!$H$115&lt;&gt;"",OR(L402=PRINCIPAL!$I$115,L402=PRINCIPAL!$I$115+PRINCIPAL!$I$115,L402=PRINCIPAL!$I$115+PRINCIPAL!$I$115+PRINCIPAL!$I$115)),0,IF(AND(PRINCIPAL!$H$115&lt;&gt;"",L402=PRINCIPAL!$J$115),VLOOKUP($S$399,'Banco de Dados'!$B$4:$J$50,8,FALSE)*PRINCIPAL!$H$115*(1-(PRINCIPAL!$K$115/100)),IF(AND(PRINCIPAL!$H$115&lt;&gt;"",L402=PRINCIPAL!$L$115),VLOOKUP($S$399,'Banco de Dados'!$B$4:$J$50,8,FALSE)*PRINCIPAL!$H$115*(1-(PRINCIPAL!$M$115/100)),IF(AND(PRINCIPAL!$H$115&lt;&gt;"",L402=PRINCIPAL!$N$115),VLOOKUP($S$399,'Banco de Dados'!$B$4:$J$50,8,FALSE)*PRINCIPAL!$H$115*(1-(PRINCIPAL!$O$115/100)),IF(PRINCIPAL!$H$115&lt;&gt;"",VLOOKUP($S$399,'Banco de Dados'!$B$4:$J$50,8,FALSE)*PRINCIPAL!$H$115,IF(OR(L402=PRINCIPAL!$I$115,L402=PRINCIPAL!$I$115+PRINCIPAL!$I$115,L402=PRINCIPAL!$I$115+PRINCIPAL!$I$115+PRINCIPAL!$I$115),0,IF(L402=PRINCIPAL!$J$115,VLOOKUP($S$399,'Banco de Dados'!$B$4:$J$50,6,FALSE)*(1-(PRINCIPAL!$K$115/100)),IF(L402=PRINCIPAL!$L$115,VLOOKUP($S$399,'Banco de Dados'!$B$4:$J$50,6,FALSE)*(1-(PRINCIPAL!$M$115/100)),IF(L402=PRINCIPAL!$N$115,VLOOKUP($S$399,'Banco de Dados'!$B$4:$J$50,6,FALSE)*(1-(PRINCIPAL!$O$115/100)),VLOOKUP($S$399,'Banco de Dados'!$B$4:$J$50,6,FALSE)))))))))),"")</f>
        <v/>
      </c>
      <c r="S402" s="29" t="str">
        <f>IFERROR(R402*(IFERROR(VLOOKUP($S$399,'Banco de Dados'!$B$4:$J$50,4,FALSE),"ERRO")),"")</f>
        <v/>
      </c>
      <c r="T402" s="28" t="str">
        <f>IFERROR(R402+S402,"")</f>
        <v/>
      </c>
      <c r="U402" s="103" t="str">
        <f>IFERROR(T402*(C402*(PRINCIPAL!$G$115/100))*0.47*(44/12),"")</f>
        <v/>
      </c>
      <c r="V402" s="101" t="str">
        <f>IFERROR(U402,"")</f>
        <v/>
      </c>
      <c r="W402" s="30" t="str">
        <f>IFERROR(IF(AND(PRINCIPAL!$H$116&lt;&gt;"",OR(L402=PRINCIPAL!$I$116,L402=PRINCIPAL!$I$116+PRINCIPAL!$I$116,L402=PRINCIPAL!$I$116+PRINCIPAL!$I$116+PRINCIPAL!$I$116)),0,IF(AND(PRINCIPAL!$H$116&lt;&gt;"",L402=PRINCIPAL!$J$116),VLOOKUP($X$399,'Banco de Dados'!$B$4:$J$50,8,FALSE)*PRINCIPAL!$H$116*(1-(PRINCIPAL!$K$116/100)),IF(AND(PRINCIPAL!$H$116&lt;&gt;"",L402=PRINCIPAL!$L$116),VLOOKUP($X$399,'Banco de Dados'!$B$4:$J$50,8,FALSE)*PRINCIPAL!$H$116*(1-(PRINCIPAL!$M$116/100)),IF(AND(PRINCIPAL!$H$116&lt;&gt;"",L402=PRINCIPAL!$N$116),VLOOKUP($X$399,'Banco de Dados'!$B$4:$J$50,8,FALSE)*PRINCIPAL!$H$116*(1-(PRINCIPAL!$O$116/100)),IF(PRINCIPAL!$H$116&lt;&gt;"",VLOOKUP($X$399,'Banco de Dados'!$B$4:$J$50,8,FALSE)*PRINCIPAL!$H$116,IF(OR(L402=PRINCIPAL!$I$116,L402=PRINCIPAL!$I$116+PRINCIPAL!$I$116,L402=PRINCIPAL!$I$116+PRINCIPAL!$I$116+PRINCIPAL!$I$116),0,IF(L402=PRINCIPAL!$J$116,VLOOKUP($X$399,'Banco de Dados'!$B$4:$J$50,6,FALSE)*(1-(PRINCIPAL!$K$116/100)),IF(L402=PRINCIPAL!$L$116,VLOOKUP($X$399,'Banco de Dados'!$B$4:$J$50,6,FALSE)*(1-(PRINCIPAL!$M$116/100)),IF(L402=PRINCIPAL!$N$116,VLOOKUP($X$399,'Banco de Dados'!$B$4:$J$50,6,FALSE)*(1-(PRINCIPAL!$O$116/100)),VLOOKUP($X$399,'Banco de Dados'!$B$4:$J$50,6,FALSE)))))))))),"")</f>
        <v/>
      </c>
      <c r="X402" s="28" t="str">
        <f>IFERROR(W402*(IFERROR(VLOOKUP($X$399,'Banco de Dados'!$B$4:$J$50,4,FALSE),"ERRO")),"")</f>
        <v/>
      </c>
      <c r="Y402" s="28" t="str">
        <f>IFERROR(X402+W402,"")</f>
        <v/>
      </c>
      <c r="Z402" s="101" t="str">
        <f>IFERROR(Y402*(C402*(PRINCIPAL!$G$116/100))*0.47*(44/12),"")</f>
        <v/>
      </c>
      <c r="AA402" s="110" t="str">
        <f>IFERROR(Z402,"")</f>
        <v/>
      </c>
      <c r="AB402" s="30" t="str">
        <f>IFERROR(IF(AND(PRINCIPAL!$H$117&lt;&gt;"",OR(L402=PRINCIPAL!$I$117,L402=PRINCIPAL!$I$117+PRINCIPAL!$I$117,L402=PRINCIPAL!$I$117+PRINCIPAL!$I$117+PRINCIPAL!$I$117)),0,IF(AND(PRINCIPAL!$H$117&lt;&gt;"",L402=PRINCIPAL!$J$117),VLOOKUP($AC$399,'Banco de Dados'!$B$4:$J$50,8,FALSE)*PRINCIPAL!$H$117*(1-(PRINCIPAL!$K$117/100)),IF(AND(PRINCIPAL!$H$117&lt;&gt;"",L402=PRINCIPAL!$L$117),VLOOKUP($AC$399,'Banco de Dados'!$B$4:$J$50,8,FALSE)*PRINCIPAL!$H$117*(1-(PRINCIPAL!$M$117/100)),IF(AND(PRINCIPAL!$H$117&lt;&gt;"",L402=PRINCIPAL!$N$117),VLOOKUP($AC$399,'Banco de Dados'!$B$4:$J$50,8,FALSE)*PRINCIPAL!$H$117*(1-(PRINCIPAL!$O$117/100)),IF(PRINCIPAL!$H$117&lt;&gt;"",VLOOKUP($AC$399,'Banco de Dados'!$B$4:$J$50,8,FALSE)*PRINCIPAL!$H$117,IF(OR(L402=PRINCIPAL!$I$117,L402=PRINCIPAL!$I$117+PRINCIPAL!$I$117,L402=PRINCIPAL!$I$117+PRINCIPAL!$I$117+PRINCIPAL!$I$117),0,IF(L402=PRINCIPAL!$J$117,VLOOKUP($AC$399,'Banco de Dados'!$B$4:$J$50,6,FALSE)*(1-(PRINCIPAL!$K$117/100)),IF(L402=PRINCIPAL!$L$117,VLOOKUP($AC$399,'Banco de Dados'!$B$4:$J$50,6,FALSE)*(1-(PRINCIPAL!$M$117/100)),IF(L402=PRINCIPAL!$N$117,VLOOKUP($AC$399,'Banco de Dados'!$B$4:$J$50,6,FALSE)*(1-(PRINCIPAL!$O$117/100)),VLOOKUP($AC$399,'Banco de Dados'!$B$4:$J$50,6,FALSE)))))))))),"")</f>
        <v/>
      </c>
      <c r="AC402" s="28" t="str">
        <f>IFERROR(AB402*(IFERROR(VLOOKUP($AC$399,'Banco de Dados'!$B$4:$J$50,4,FALSE),"ERRO")),"")</f>
        <v/>
      </c>
      <c r="AD402" s="28" t="str">
        <f>IFERROR(AC402+AB402,"")</f>
        <v/>
      </c>
      <c r="AE402" s="101" t="str">
        <f>IFERROR(AD402*(C402*(PRINCIPAL!$G$117/100))*0.47*(44/12),"")</f>
        <v/>
      </c>
      <c r="AF402" s="110" t="str">
        <f>IFERROR(AE402,"")</f>
        <v/>
      </c>
      <c r="AG402" s="30" t="str">
        <f>IFERROR(IF(AND(PRINCIPAL!$H$118&lt;&gt;"",OR(L402=PRINCIPAL!$I$118,L402=PRINCIPAL!$I$118+PRINCIPAL!$I$118,L402=PRINCIPAL!$I$118+PRINCIPAL!$I$118+PRINCIPAL!$I$118)),0,IF(AND(PRINCIPAL!$H$118&lt;&gt;"",L402=PRINCIPAL!$J$118),VLOOKUP($AH$399,'Banco de Dados'!$B$4:$J$50,8,FALSE)*PRINCIPAL!$H$118*(1-(PRINCIPAL!$K$118/100)),IF(AND(PRINCIPAL!$H$118&lt;&gt;"",L402=PRINCIPAL!$L$118),VLOOKUP($AH$399,'Banco de Dados'!$B$4:$J$50,8,FALSE)*PRINCIPAL!$H$118*(1-(PRINCIPAL!$M$118/100)),IF(AND(PRINCIPAL!$H$118&lt;&gt;"",L402=PRINCIPAL!$N$118),VLOOKUP($AH$399,'Banco de Dados'!$B$4:$J$50,8,FALSE)*PRINCIPAL!$H$118*(1-(PRINCIPAL!$O$118/100)),IF(PRINCIPAL!$H$118&lt;&gt;"",VLOOKUP($AH$399,'Banco de Dados'!$B$4:$J$50,8,FALSE)*PRINCIPAL!$H$118,IF(OR(L402=PRINCIPAL!$I$118,L402=PRINCIPAL!$I$118+PRINCIPAL!$I$118,L402=PRINCIPAL!$I$118+PRINCIPAL!$I$118+PRINCIPAL!$I$118),0,IF(L402=PRINCIPAL!$J$118,VLOOKUP($AH$399,'Banco de Dados'!$B$4:$J$50,6,FALSE)*(1-(PRINCIPAL!$K$118/100)),IF(L402=PRINCIPAL!$L$118,VLOOKUP($AH$399,'Banco de Dados'!$B$4:$J$50,6,FALSE)*(1-(PRINCIPAL!$M$118/100)),IF(L402=PRINCIPAL!$N$118,VLOOKUP($AH$399,'Banco de Dados'!$B$4:$J$50,6,FALSE)*(1-(PRINCIPAL!$O$118/100)),VLOOKUP($AH$399,'Banco de Dados'!$B$4:$J$50,6,FALSE)))))))))),"")</f>
        <v/>
      </c>
      <c r="AH402" s="29" t="str">
        <f>IFERROR(AG402*(IFERROR(VLOOKUP($AH$399,'Banco de Dados'!$B$4:$J$50,4,FALSE),"ERRO")),"")</f>
        <v/>
      </c>
      <c r="AI402" s="28" t="str">
        <f>IFERROR(AH402+AG402,"")</f>
        <v/>
      </c>
      <c r="AJ402" s="101" t="str">
        <f>IFERROR(AI402*(C402*(PRINCIPAL!$G$118/100))*0.47*(44/12),"")</f>
        <v/>
      </c>
      <c r="AK402" s="111" t="str">
        <f>IFERROR(AJ402,"")</f>
        <v/>
      </c>
      <c r="AL402" s="30" t="str">
        <f>IFERROR(IF(AND(PRINCIPAL!$H$119&lt;&gt;"",OR(L402=PRINCIPAL!$I$119,L402=PRINCIPAL!$I$119+PRINCIPAL!$I$119,L402=PRINCIPAL!$I$119+PRINCIPAL!$I$119+PRINCIPAL!$I$119)),0,IF(AND(PRINCIPAL!$H$119&lt;&gt;"",L402=PRINCIPAL!$J$119),VLOOKUP($AM$399,'Banco de Dados'!$B$4:$J$50,8,FALSE)*PRINCIPAL!$H$119*(1-(PRINCIPAL!$K$119/100)),IF(AND(PRINCIPAL!$H$119&lt;&gt;"",L402=PRINCIPAL!$L$119),VLOOKUP($AM$399,'Banco de Dados'!$B$4:$J$50,8,FALSE)*PRINCIPAL!$H$119*(1-(PRINCIPAL!$M$119/100)),IF(AND(PRINCIPAL!$H$119&lt;&gt;"",L402=PRINCIPAL!$N$119),VLOOKUP($AM$399,'Banco de Dados'!$B$4:$J$50,8,FALSE)*PRINCIPAL!$H$119*(1-(PRINCIPAL!$O$119/100)),IF(PRINCIPAL!$H$119&lt;&gt;"",VLOOKUP($AM$399,'Banco de Dados'!$B$4:$J$50,8,FALSE)*PRINCIPAL!$H$119,IF(OR(L402=PRINCIPAL!$I$119,L402=PRINCIPAL!$I$119+PRINCIPAL!$I$119,L402=PRINCIPAL!$I$119+PRINCIPAL!$I$119+PRINCIPAL!$I$119),0,IF(L402=PRINCIPAL!$J$119,VLOOKUP($AM$399,'Banco de Dados'!$B$4:$J$50,6,FALSE)*(1-(PRINCIPAL!$K$119/100)),IF(L402=PRINCIPAL!$L$119,VLOOKUP($AM$399,'Banco de Dados'!$B$4:$J$50,6,FALSE)*(1-(PRINCIPAL!$M$119/100)),IF(L402=PRINCIPAL!$N$119,VLOOKUP($AM$399,'Banco de Dados'!$B$4:$J$50,6,FALSE)*(1-(PRINCIPAL!$O$119/100)),VLOOKUP($AM$399,'Banco de Dados'!$B$4:$J$50,6,FALSE)))))))))),"")</f>
        <v/>
      </c>
      <c r="AM402" s="29" t="str">
        <f>IFERROR(AL402*(IFERROR(VLOOKUP($AM$399,'Banco de Dados'!$B$4:$J$50,4,FALSE),"ERRO")),"")</f>
        <v/>
      </c>
      <c r="AN402" s="28" t="str">
        <f>IFERROR(AM402+AL402,"")</f>
        <v/>
      </c>
      <c r="AO402" s="103" t="str">
        <f>IFERROR(AN402*(C402*(PRINCIPAL!$G$119/100))*0.47*(44/12),"")</f>
        <v/>
      </c>
      <c r="AP402" s="111" t="str">
        <f>IFERROR(AO402,"")</f>
        <v/>
      </c>
      <c r="AQ402" s="132" t="str">
        <f>IFERROR(IF(AND(PRINCIPAL!$H$120&lt;&gt;"",OR(L402=PRINCIPAL!$I$120,L402=PRINCIPAL!$I$120+PRINCIPAL!$I$120,L402=PRINCIPAL!$I$120+PRINCIPAL!$I$120+PRINCIPAL!$I$120)),0,IF(AND(PRINCIPAL!$H$120&lt;&gt;"",L402=PRINCIPAL!$J$120),VLOOKUP($AR$399,'Banco de Dados'!$B$4:$J$50,8,FALSE)*PRINCIPAL!$H$120*(1-(PRINCIPAL!$K$120/100)),IF(AND(PRINCIPAL!$H$120&lt;&gt;"",L402=PRINCIPAL!$L$120),VLOOKUP($AR$399,'Banco de Dados'!$B$4:$J$50,8,FALSE)*PRINCIPAL!$H$120*(1-(PRINCIPAL!$M$120/100)),IF(AND(PRINCIPAL!$H$120&lt;&gt;"",L402=PRINCIPAL!$N$120),VLOOKUP($AR$399,'Banco de Dados'!$B$4:$J$50,8,FALSE)*PRINCIPAL!$H$120*(1-(PRINCIPAL!$O$120/100)),IF(PRINCIPAL!$H$120&lt;&gt;"",VLOOKUP($AR$399,'Banco de Dados'!$B$4:$J$50,8,FALSE)*PRINCIPAL!$H$120,IF(OR(L402=PRINCIPAL!$I$120,L402=PRINCIPAL!$I$120+PRINCIPAL!$I$120,L402=PRINCIPAL!$I$120+PRINCIPAL!$I$120+PRINCIPAL!$I$120),0,IF(L402=PRINCIPAL!$J$120,VLOOKUP($AR$399,'Banco de Dados'!$B$4:$J$50,6,FALSE)*(1-(PRINCIPAL!$K$120/100)),IF(L402=PRINCIPAL!$L$120,VLOOKUP($AR$399,'Banco de Dados'!$B$4:$J$50,6,FALSE)*(1-(PRINCIPAL!$M$120/100)),IF(L402=PRINCIPAL!$N$120,VLOOKUP($AR$399,'Banco de Dados'!$B$4:$J$50,6,FALSE)*(1-(PRINCIPAL!$O$120/100)),VLOOKUP($AR$399,'Banco de Dados'!$B$4:$J$50,6,FALSE)))))))))),"")</f>
        <v/>
      </c>
      <c r="AR402" s="28" t="str">
        <f>IFERROR(AQ402*(IFERROR(VLOOKUP($AR$399,'Banco de Dados'!$B$4:$J$50,4,FALSE),"ERRO")),"")</f>
        <v/>
      </c>
      <c r="AS402" s="28" t="str">
        <f>IFERROR(AR402+AQ402,"")</f>
        <v/>
      </c>
      <c r="AT402" s="101" t="str">
        <f>IFERROR(AS402*(C402*(PRINCIPAL!$G$120/100))*0.47*(44/12),"")</f>
        <v/>
      </c>
      <c r="AU402" s="110" t="str">
        <f>IFERROR(AT402,"")</f>
        <v/>
      </c>
      <c r="AV402" s="30" t="str">
        <f>IFERROR(IF(AND(PRINCIPAL!$H$121&lt;&gt;"",OR(L402=PRINCIPAL!$I$121,L402=PRINCIPAL!$I$121+PRINCIPAL!$I$121,L402=PRINCIPAL!$I$121+PRINCIPAL!$I$121+PRINCIPAL!$I$121)),0,IF(AND(PRINCIPAL!$H$121&lt;&gt;"",L402=PRINCIPAL!$J$121),VLOOKUP($AW$399,'Banco de Dados'!$B$4:$J$50,8,FALSE)*PRINCIPAL!$H$121*(1-(PRINCIPAL!$K$121/100)),IF(AND(PRINCIPAL!$H$121&lt;&gt;"",L402=PRINCIPAL!$L$121),VLOOKUP($AW$399,'Banco de Dados'!$B$4:$J$50,8,FALSE)*PRINCIPAL!$H$121*(1-(PRINCIPAL!$M$121/100)),IF(AND(PRINCIPAL!$H$121&lt;&gt;"",L402=PRINCIPAL!$N$121),VLOOKUP($AW$399,'Banco de Dados'!$B$4:$J$50,8,FALSE)*PRINCIPAL!$H$121*(1-(PRINCIPAL!$O$121/100)),IF(PRINCIPAL!$H$121&lt;&gt;"",VLOOKUP($AW$399,'Banco de Dados'!$B$4:$J$50,8,FALSE)*PRINCIPAL!$H$121,IF(OR(L402=PRINCIPAL!$I$121,L402=PRINCIPAL!$I$121+PRINCIPAL!$I$121,L402=PRINCIPAL!$I$121+PRINCIPAL!$I$121+PRINCIPAL!$I$121),0,IF(L402=PRINCIPAL!$J$121,VLOOKUP($AW$399,'Banco de Dados'!$B$4:$J$50,6,FALSE)*(1-(PRINCIPAL!$K$121/100)),IF(L402=PRINCIPAL!$L$121,VLOOKUP($AW$399,'Banco de Dados'!$B$4:$J$50,6,FALSE)*(1-(PRINCIPAL!$M$121/100)),IF(L402=PRINCIPAL!$N$121,VLOOKUP($AW$399,'Banco de Dados'!$B$4:$J$50,6,FALSE)*(1-(PRINCIPAL!$O$121/100)),VLOOKUP($AW$399,'Banco de Dados'!$B$4:$J$50,6,FALSE)))))))))),"")</f>
        <v/>
      </c>
      <c r="AW402" s="29" t="str">
        <f>IFERROR(AV402*(IFERROR(VLOOKUP($AW$399,'Banco de Dados'!$B$4:$J$50,4,FALSE),"ERRO")),"")</f>
        <v/>
      </c>
      <c r="AX402" s="28" t="str">
        <f>IFERROR(AW402+AV402,"")</f>
        <v/>
      </c>
      <c r="AY402" s="101" t="str">
        <f>IFERROR(AX402*(C402*(PRINCIPAL!$G$121/100))*0.47*(44/12),"")</f>
        <v/>
      </c>
      <c r="AZ402" s="111" t="str">
        <f>IFERROR(AY402,"")</f>
        <v/>
      </c>
      <c r="BA402" s="132" t="str">
        <f>IFERROR(IF(AND(PRINCIPAL!$H$122&lt;&gt;"",OR(L402=PRINCIPAL!$I$122,L402=PRINCIPAL!$I$122+PRINCIPAL!$I$122,L402=PRINCIPAL!$I$122+PRINCIPAL!$I$122+PRINCIPAL!$I$122)),0,IF(AND(PRINCIPAL!$H$122&lt;&gt;"",L402=PRINCIPAL!$J$122),VLOOKUP($BB$399,'Banco de Dados'!$B$4:$J$50,8,FALSE)*PRINCIPAL!$H$122*(1-(PRINCIPAL!$K$122/100)),IF(AND(PRINCIPAL!$H$122&lt;&gt;"",L402=PRINCIPAL!$L$122),VLOOKUP($BB$399,'Banco de Dados'!$B$4:$J$50,8,FALSE)*PRINCIPAL!$H$122*(1-(PRINCIPAL!$M$122/100)),IF(AND(PRINCIPAL!$H$122&lt;&gt;"",L402=PRINCIPAL!$N$122),VLOOKUP($BB$399,'Banco de Dados'!$B$4:$J$50,8,FALSE)*PRINCIPAL!$H$122*(1-(PRINCIPAL!$O$122/100)),IF(PRINCIPAL!$H$122&lt;&gt;"",VLOOKUP($BB$399,'Banco de Dados'!$B$4:$J$50,8,FALSE)*PRINCIPAL!$H$122,IF(OR(L402=PRINCIPAL!$I$122,L402=PRINCIPAL!$I$122+PRINCIPAL!$I$122,L402=PRINCIPAL!$I$122+PRINCIPAL!$I$122+PRINCIPAL!$I$122),0,IF(L402=PRINCIPAL!$J$122,VLOOKUP($BB$399,'Banco de Dados'!$B$4:$J$50,6,FALSE)*(1-(PRINCIPAL!$K$122/100)),IF(L402=PRINCIPAL!$L$122,VLOOKUP($BB$399,'Banco de Dados'!$B$4:$J$50,6,FALSE)*(1-(PRINCIPAL!$M$122/100)),IF(L402=PRINCIPAL!$N$122,VLOOKUP($BB$399,'Banco de Dados'!$B$4:$J$50,6,FALSE)*(1-(PRINCIPAL!$O$122/100)),VLOOKUP($BB$399,'Banco de Dados'!$B$4:$J$50,6,FALSE)))))))))),"")</f>
        <v/>
      </c>
      <c r="BB402" s="28" t="str">
        <f>IFERROR(BA402*(IFERROR(VLOOKUP($BB$399,'Banco de Dados'!$B$4:$J$50,4,FALSE),"ERRO")),"")</f>
        <v/>
      </c>
      <c r="BC402" s="28" t="str">
        <f>IFERROR(BB402+BA402,"")</f>
        <v/>
      </c>
      <c r="BD402" s="101" t="str">
        <f>IFERROR(BC402*(C402*(PRINCIPAL!$G$122/100))*0.47*(44/12),"")</f>
        <v/>
      </c>
      <c r="BE402" s="110" t="str">
        <f>IFERROR(BD402,"")</f>
        <v/>
      </c>
      <c r="BF402" s="30" t="str">
        <f>IFERROR(IF(AND(PRINCIPAL!$H$123&lt;&gt;"",OR(L402=PRINCIPAL!$I$123,L402=PRINCIPAL!$I$123+PRINCIPAL!$I$123,L402=PRINCIPAL!$I$123+PRINCIPAL!$I$123+PRINCIPAL!$I$123)),0,IF(AND(PRINCIPAL!$H$123&lt;&gt;"",L402=PRINCIPAL!$J$123),VLOOKUP($BG$399,'Banco de Dados'!$B$4:$J$50,8,FALSE)*PRINCIPAL!$H$123*(1-(PRINCIPAL!$K$123/100)),IF(AND(PRINCIPAL!$H$123&lt;&gt;"",L402=PRINCIPAL!$L$123),VLOOKUP($BG$399,'Banco de Dados'!$B$4:$J$50,8,FALSE)*PRINCIPAL!$H$123*(1-(PRINCIPAL!$M$123/100)),IF(AND(PRINCIPAL!$H$123&lt;&gt;"",L402=PRINCIPAL!$N$123),VLOOKUP($BG$399,'Banco de Dados'!$B$4:$J$50,8,FALSE)*PRINCIPAL!$H$123*(1-(PRINCIPAL!$O$123/100)),IF(PRINCIPAL!$H$123&lt;&gt;"",VLOOKUP($BG$399,'Banco de Dados'!$B$4:$J$50,8,FALSE)*PRINCIPAL!$H$123,IF(OR(L402=PRINCIPAL!$I$123,L402=PRINCIPAL!$I$123+PRINCIPAL!$I$123,L402=PRINCIPAL!$I$123+PRINCIPAL!$I$123+PRINCIPAL!$I$123),0,IF(L402=PRINCIPAL!$J$123,VLOOKUP($BG$399,'Banco de Dados'!$B$4:$J$50,6,FALSE)*(1-(PRINCIPAL!$K$123/100)),IF(L402=PRINCIPAL!$L$123,VLOOKUP($BG$399,'Banco de Dados'!$B$4:$J$50,6,FALSE)*(1-(PRINCIPAL!$M$123/100)),IF(L402=PRINCIPAL!$N$123,VLOOKUP($BG$399,'Banco de Dados'!$B$4:$J$50,6,FALSE)*(1-(PRINCIPAL!$O$123/100)),VLOOKUP($BG$399,'Banco de Dados'!$B$4:$J$50,6,FALSE)))))))))),"")</f>
        <v/>
      </c>
      <c r="BG402" s="29" t="str">
        <f>IFERROR(BF402*(IFERROR(VLOOKUP($BG$399,'Banco de Dados'!$B$4:$J$50,4,FALSE),"ERRO")),"")</f>
        <v/>
      </c>
      <c r="BH402" s="28" t="str">
        <f>IFERROR(BG402+BF402,"")</f>
        <v/>
      </c>
      <c r="BI402" s="103" t="str">
        <f>IFERROR(BH402*(C402*(PRINCIPAL!$G$123/100))*0.47*(44/12),"")</f>
        <v/>
      </c>
      <c r="BJ402" s="102" t="str">
        <f>IFERROR(BI402,"")</f>
        <v/>
      </c>
    </row>
    <row r="403" spans="2:62" ht="12.75" customHeight="1" x14ac:dyDescent="0.3">
      <c r="B403" s="326">
        <f>IF(B364&lt;&gt;"",B364,"")</f>
        <v>2022</v>
      </c>
      <c r="C403" s="340"/>
      <c r="D403" s="1"/>
      <c r="E403" s="116">
        <v>2</v>
      </c>
      <c r="F403" s="24" t="str">
        <f>IFERROR(VLOOKUP($G$399,'Banco de Dados'!$B$4:$J$50,6,FALSE),"")</f>
        <v/>
      </c>
      <c r="G403" s="25" t="str">
        <f>IFERROR(F403*(IFERROR(VLOOKUP($G$399,'Banco de Dados'!$B$4:$J$50,4,FALSE),"ERRO")),"")</f>
        <v/>
      </c>
      <c r="H403" s="25" t="str">
        <f>IFERROR(F403+G403,"")</f>
        <v/>
      </c>
      <c r="I403" s="103" t="str">
        <f>IFERROR(H403*(C403)*0.47*(44/12),"")</f>
        <v/>
      </c>
      <c r="J403" s="117" t="str">
        <f>IFERROR(I403+J402,"")</f>
        <v/>
      </c>
      <c r="K403" s="1"/>
      <c r="L403" s="91">
        <v>2</v>
      </c>
      <c r="M403" s="24" t="str">
        <f>IFERROR(IF(AND(PRINCIPAL!$H$114&lt;&gt;"",OR(L403=PRINCIPAL!$I$114,L403=PRINCIPAL!$I$114+PRINCIPAL!$I$114,L403=PRINCIPAL!$I$114+PRINCIPAL!$I$114+PRINCIPAL!$I$114)),0,IF(AND(PRINCIPAL!$H$114&lt;&gt;"",L403=PRINCIPAL!$J$114),VLOOKUP($N$399,'Banco de Dados'!$B$4:$J$50,8,FALSE)*PRINCIPAL!$H$114*(1-(PRINCIPAL!$K$114/100)),IF(AND(PRINCIPAL!$H$114&lt;&gt;"",L403=PRINCIPAL!$L$114),VLOOKUP($N$399,'Banco de Dados'!$B$4:$J$50,8,FALSE)*PRINCIPAL!$H$114*(1-(PRINCIPAL!$M$114/100)),IF(AND(PRINCIPAL!$H$114&lt;&gt;"",L403=PRINCIPAL!$N$114),VLOOKUP($N$399,'Banco de Dados'!$B$4:$J$50,8,FALSE)*PRINCIPAL!$H$114*(1-(PRINCIPAL!$O$114/100)),IF(PRINCIPAL!$H$114&lt;&gt;"",VLOOKUP($N$399,'Banco de Dados'!$B$4:$J$50,8,FALSE)*PRINCIPAL!$H$114,IF(OR(L403=PRINCIPAL!$I$114,L403=PRINCIPAL!$I$114+PRINCIPAL!$I$114,L403=PRINCIPAL!$I$114+PRINCIPAL!$I$114+PRINCIPAL!$I$114),0,IF(L403=PRINCIPAL!$J$114,VLOOKUP($N$399,'Banco de Dados'!$B$4:$J$50,6,FALSE)*(1-(PRINCIPAL!$K$114/100)),IF(L403=PRINCIPAL!$L$114,VLOOKUP($N$399,'Banco de Dados'!$B$4:$J$50,6,FALSE)*(1-(PRINCIPAL!$M$114/100)),IF(L403=PRINCIPAL!$N$114,VLOOKUP($N$399,'Banco de Dados'!$B$4:$J$50,6,FALSE)*(1-(PRINCIPAL!$O$114/100)),VLOOKUP($N$399,'Banco de Dados'!$B$4:$J$50,6,FALSE)))))))))),"")</f>
        <v/>
      </c>
      <c r="N403" s="25" t="str">
        <f>IFERROR(M403*(IFERROR(VLOOKUP($N$399,'Banco de Dados'!$B$4:$J$50,4,FALSE),"ERRO")),"")</f>
        <v/>
      </c>
      <c r="O403" s="25" t="str">
        <f>IFERROR(M403+N403,"")</f>
        <v/>
      </c>
      <c r="P403" s="103" t="str">
        <f>IFERROR(O403*(C403*(PRINCIPAL!$G$114/100))*0.47*(44/12),"")</f>
        <v/>
      </c>
      <c r="Q403" s="107" t="str">
        <f>IFERROR(Q402+P403,"")</f>
        <v/>
      </c>
      <c r="R403" s="29" t="str">
        <f>IFERROR(IF(AND(PRINCIPAL!$H$115&lt;&gt;"",OR(L403=PRINCIPAL!$I$115,L403=PRINCIPAL!$I$115+PRINCIPAL!$I$115,L403=PRINCIPAL!$I$115+PRINCIPAL!$I$115+PRINCIPAL!$I$115)),0,IF(AND(PRINCIPAL!$H$115&lt;&gt;"",L403=PRINCIPAL!$J$115),VLOOKUP($S$399,'Banco de Dados'!$B$4:$J$50,8,FALSE)*PRINCIPAL!$H$115*(1-(PRINCIPAL!$K$115/100)),IF(AND(PRINCIPAL!$H$115&lt;&gt;"",L403=PRINCIPAL!$L$115),VLOOKUP($S$399,'Banco de Dados'!$B$4:$J$50,8,FALSE)*PRINCIPAL!$H$115*(1-(PRINCIPAL!$M$115/100)),IF(AND(PRINCIPAL!$H$115&lt;&gt;"",L403=PRINCIPAL!$N$115),VLOOKUP($S$399,'Banco de Dados'!$B$4:$J$50,8,FALSE)*PRINCIPAL!$H$115*(1-(PRINCIPAL!$O$115/100)),IF(PRINCIPAL!$H$115&lt;&gt;"",VLOOKUP($S$399,'Banco de Dados'!$B$4:$J$50,8,FALSE)*PRINCIPAL!$H$115,IF(OR(L403=PRINCIPAL!$I$115,L403=PRINCIPAL!$I$115+PRINCIPAL!$I$115,L403=PRINCIPAL!$I$115+PRINCIPAL!$I$115+PRINCIPAL!$I$115),0,IF(L403=PRINCIPAL!$J$115,VLOOKUP($S$399,'Banco de Dados'!$B$4:$J$50,6,FALSE)*(1-(PRINCIPAL!$K$115/100)),IF(L403=PRINCIPAL!$L$115,VLOOKUP($S$399,'Banco de Dados'!$B$4:$J$50,6,FALSE)*(1-(PRINCIPAL!$M$115/100)),IF(L403=PRINCIPAL!$N$115,VLOOKUP($S$399,'Banco de Dados'!$B$4:$J$50,6,FALSE)*(1-(PRINCIPAL!$O$115/100)),VLOOKUP($S$399,'Banco de Dados'!$B$4:$J$50,6,FALSE)))))))))),"")</f>
        <v/>
      </c>
      <c r="S403" s="29" t="str">
        <f>IFERROR(R403*(IFERROR(VLOOKUP($S$399,'Banco de Dados'!$B$4:$J$50,4,FALSE),"ERRO")),"")</f>
        <v/>
      </c>
      <c r="T403" s="29" t="str">
        <f>IFERROR(R403+S403,"")</f>
        <v/>
      </c>
      <c r="U403" s="103" t="str">
        <f>IFERROR(T403*(C403*(PRINCIPAL!$G$115/100))*0.47*(44/12),"")</f>
        <v/>
      </c>
      <c r="V403" s="103" t="str">
        <f t="shared" ref="V403:V436" si="258">IFERROR(V402+U403,"")</f>
        <v/>
      </c>
      <c r="W403" s="30" t="str">
        <f>IFERROR(IF(AND(PRINCIPAL!$H$116&lt;&gt;"",OR(L403=PRINCIPAL!$I$116,L403=PRINCIPAL!$I$116+PRINCIPAL!$I$116,L403=PRINCIPAL!$I$116+PRINCIPAL!$I$116+PRINCIPAL!$I$116)),0,IF(AND(PRINCIPAL!$H$116&lt;&gt;"",L403=PRINCIPAL!$J$116),VLOOKUP($X$399,'Banco de Dados'!$B$4:$J$50,8,FALSE)*PRINCIPAL!$H$116*(1-(PRINCIPAL!$K$116/100)),IF(AND(PRINCIPAL!$H$116&lt;&gt;"",L403=PRINCIPAL!$L$116),VLOOKUP($X$399,'Banco de Dados'!$B$4:$J$50,8,FALSE)*PRINCIPAL!$H$116*(1-(PRINCIPAL!$M$116/100)),IF(AND(PRINCIPAL!$H$116&lt;&gt;"",L403=PRINCIPAL!$N$116),VLOOKUP($X$399,'Banco de Dados'!$B$4:$J$50,8,FALSE)*PRINCIPAL!$H$116*(1-(PRINCIPAL!$O$116/100)),IF(PRINCIPAL!$H$116&lt;&gt;"",VLOOKUP($X$399,'Banco de Dados'!$B$4:$J$50,8,FALSE)*PRINCIPAL!$H$116,IF(OR(L403=PRINCIPAL!$I$116,L403=PRINCIPAL!$I$116+PRINCIPAL!$I$116,L403=PRINCIPAL!$I$116+PRINCIPAL!$I$116+PRINCIPAL!$I$116),0,IF(L403=PRINCIPAL!$J$116,VLOOKUP($X$399,'Banco de Dados'!$B$4:$J$50,6,FALSE)*(1-(PRINCIPAL!$K$116/100)),IF(L403=PRINCIPAL!$L$116,VLOOKUP($X$399,'Banco de Dados'!$B$4:$J$50,6,FALSE)*(1-(PRINCIPAL!$M$116/100)),IF(L403=PRINCIPAL!$N$116,VLOOKUP($X$399,'Banco de Dados'!$B$4:$J$50,6,FALSE)*(1-(PRINCIPAL!$O$116/100)),VLOOKUP($X$399,'Banco de Dados'!$B$4:$J$50,6,FALSE)))))))))),"")</f>
        <v/>
      </c>
      <c r="X403" s="29" t="str">
        <f>IFERROR(W403*(IFERROR(VLOOKUP($X$399,'Banco de Dados'!$B$4:$J$50,4,FALSE),"ERRO")),"")</f>
        <v/>
      </c>
      <c r="Y403" s="29" t="str">
        <f>IFERROR(X403+W403,"")</f>
        <v/>
      </c>
      <c r="Z403" s="103" t="str">
        <f>IFERROR(Y403*(C403*(PRINCIPAL!$G$116/100))*0.47*(44/12),"")</f>
        <v/>
      </c>
      <c r="AA403" s="111" t="str">
        <f>IFERROR(Z403+AA402,"")</f>
        <v/>
      </c>
      <c r="AB403" s="30" t="str">
        <f>IFERROR(IF(AND(PRINCIPAL!$H$117&lt;&gt;"",OR(L403=PRINCIPAL!$I$117,L403=PRINCIPAL!$I$117+PRINCIPAL!$I$117,L403=PRINCIPAL!$I$117+PRINCIPAL!$I$117+PRINCIPAL!$I$117)),0,IF(AND(PRINCIPAL!$H$117&lt;&gt;"",L403=PRINCIPAL!$J$117),VLOOKUP($AC$399,'Banco de Dados'!$B$4:$J$50,8,FALSE)*PRINCIPAL!$H$117*(1-(PRINCIPAL!$K$117/100)),IF(AND(PRINCIPAL!$H$117&lt;&gt;"",L403=PRINCIPAL!$L$117),VLOOKUP($AC$399,'Banco de Dados'!$B$4:$J$50,8,FALSE)*PRINCIPAL!$H$117*(1-(PRINCIPAL!$M$117/100)),IF(AND(PRINCIPAL!$H$117&lt;&gt;"",L403=PRINCIPAL!$N$117),VLOOKUP($AC$399,'Banco de Dados'!$B$4:$J$50,8,FALSE)*PRINCIPAL!$H$117*(1-(PRINCIPAL!$O$117/100)),IF(PRINCIPAL!$H$117&lt;&gt;"",VLOOKUP($AC$399,'Banco de Dados'!$B$4:$J$50,8,FALSE)*PRINCIPAL!$H$117,IF(OR(L403=PRINCIPAL!$I$117,L403=PRINCIPAL!$I$117+PRINCIPAL!$I$117,L403=PRINCIPAL!$I$117+PRINCIPAL!$I$117+PRINCIPAL!$I$117),0,IF(L403=PRINCIPAL!$J$117,VLOOKUP($AC$399,'Banco de Dados'!$B$4:$J$50,6,FALSE)*(1-(PRINCIPAL!$K$117/100)),IF(L403=PRINCIPAL!$L$117,VLOOKUP($AC$399,'Banco de Dados'!$B$4:$J$50,6,FALSE)*(1-(PRINCIPAL!$M$117/100)),IF(L403=PRINCIPAL!$N$117,VLOOKUP($AC$399,'Banco de Dados'!$B$4:$J$50,6,FALSE)*(1-(PRINCIPAL!$O$117/100)),VLOOKUP($AC$399,'Banco de Dados'!$B$4:$J$50,6,FALSE)))))))))),"")</f>
        <v/>
      </c>
      <c r="AC403" s="29" t="str">
        <f>IFERROR(AB403*(IFERROR(VLOOKUP($AC$399,'Banco de Dados'!$B$4:$J$50,4,FALSE),"ERRO")),"")</f>
        <v/>
      </c>
      <c r="AD403" s="29" t="str">
        <f>IFERROR(AC403+AB403,"")</f>
        <v/>
      </c>
      <c r="AE403" s="103" t="str">
        <f>IFERROR(AD403*(C403*(PRINCIPAL!$G$117/100))*0.47*(44/12),"")</f>
        <v/>
      </c>
      <c r="AF403" s="111" t="str">
        <f>IFERROR(AE403+AF402,"")</f>
        <v/>
      </c>
      <c r="AG403" s="30" t="str">
        <f>IFERROR(IF(AND(PRINCIPAL!$H$118&lt;&gt;"",OR(L403=PRINCIPAL!$I$118,L403=PRINCIPAL!$I$118+PRINCIPAL!$I$118,L403=PRINCIPAL!$I$118+PRINCIPAL!$I$118+PRINCIPAL!$I$118)),0,IF(AND(PRINCIPAL!$H$118&lt;&gt;"",L403=PRINCIPAL!$J$118),VLOOKUP($AH$399,'Banco de Dados'!$B$4:$J$50,8,FALSE)*PRINCIPAL!$H$118*(1-(PRINCIPAL!$K$118/100)),IF(AND(PRINCIPAL!$H$118&lt;&gt;"",L403=PRINCIPAL!$L$118),VLOOKUP($AH$399,'Banco de Dados'!$B$4:$J$50,8,FALSE)*PRINCIPAL!$H$118*(1-(PRINCIPAL!$M$118/100)),IF(AND(PRINCIPAL!$H$118&lt;&gt;"",L403=PRINCIPAL!$N$118),VLOOKUP($AH$399,'Banco de Dados'!$B$4:$J$50,8,FALSE)*PRINCIPAL!$H$118*(1-(PRINCIPAL!$O$118/100)),IF(PRINCIPAL!$H$118&lt;&gt;"",VLOOKUP($AH$399,'Banco de Dados'!$B$4:$J$50,8,FALSE)*PRINCIPAL!$H$118,IF(OR(L403=PRINCIPAL!$I$118,L403=PRINCIPAL!$I$118+PRINCIPAL!$I$118,L403=PRINCIPAL!$I$118+PRINCIPAL!$I$118+PRINCIPAL!$I$118),0,IF(L403=PRINCIPAL!$J$118,VLOOKUP($AH$399,'Banco de Dados'!$B$4:$J$50,6,FALSE)*(1-(PRINCIPAL!$K$118/100)),IF(L403=PRINCIPAL!$L$118,VLOOKUP($AH$399,'Banco de Dados'!$B$4:$J$50,6,FALSE)*(1-(PRINCIPAL!$M$118/100)),IF(L403=PRINCIPAL!$N$118,VLOOKUP($AH$399,'Banco de Dados'!$B$4:$J$50,6,FALSE)*(1-(PRINCIPAL!$O$118/100)),VLOOKUP($AH$399,'Banco de Dados'!$B$4:$J$50,6,FALSE)))))))))),"")</f>
        <v/>
      </c>
      <c r="AH403" s="29" t="str">
        <f>IFERROR(AG403*(IFERROR(VLOOKUP($AH$399,'Banco de Dados'!$B$4:$J$50,4,FALSE),"ERRO")),"")</f>
        <v/>
      </c>
      <c r="AI403" s="29" t="str">
        <f>IFERROR(AH403+AG403,"")</f>
        <v/>
      </c>
      <c r="AJ403" s="103" t="str">
        <f>IFERROR(AI403*(C403*(PRINCIPAL!$G$118/100))*0.47*(44/12),"")</f>
        <v/>
      </c>
      <c r="AK403" s="111" t="str">
        <f>IFERROR(AJ403+AK402,"")</f>
        <v/>
      </c>
      <c r="AL403" s="30" t="str">
        <f>IFERROR(IF(AND(PRINCIPAL!$H$119&lt;&gt;"",OR(L403=PRINCIPAL!$I$119,L403=PRINCIPAL!$I$119+PRINCIPAL!$I$119,L403=PRINCIPAL!$I$119+PRINCIPAL!$I$119+PRINCIPAL!$I$119)),0,IF(AND(PRINCIPAL!$H$119&lt;&gt;"",L403=PRINCIPAL!$J$119),VLOOKUP($AM$399,'Banco de Dados'!$B$4:$J$50,8,FALSE)*PRINCIPAL!$H$119*(1-(PRINCIPAL!$K$119/100)),IF(AND(PRINCIPAL!$H$119&lt;&gt;"",L403=PRINCIPAL!$L$119),VLOOKUP($AM$399,'Banco de Dados'!$B$4:$J$50,8,FALSE)*PRINCIPAL!$H$119*(1-(PRINCIPAL!$M$119/100)),IF(AND(PRINCIPAL!$H$119&lt;&gt;"",L403=PRINCIPAL!$N$119),VLOOKUP($AM$399,'Banco de Dados'!$B$4:$J$50,8,FALSE)*PRINCIPAL!$H$119*(1-(PRINCIPAL!$O$119/100)),IF(PRINCIPAL!$H$119&lt;&gt;"",VLOOKUP($AM$399,'Banco de Dados'!$B$4:$J$50,8,FALSE)*PRINCIPAL!$H$119,IF(OR(L403=PRINCIPAL!$I$119,L403=PRINCIPAL!$I$119+PRINCIPAL!$I$119,L403=PRINCIPAL!$I$119+PRINCIPAL!$I$119+PRINCIPAL!$I$119),0,IF(L403=PRINCIPAL!$J$119,VLOOKUP($AM$399,'Banco de Dados'!$B$4:$J$50,6,FALSE)*(1-(PRINCIPAL!$K$119/100)),IF(L403=PRINCIPAL!$L$119,VLOOKUP($AM$399,'Banco de Dados'!$B$4:$J$50,6,FALSE)*(1-(PRINCIPAL!$M$119/100)),IF(L403=PRINCIPAL!$N$119,VLOOKUP($AM$399,'Banco de Dados'!$B$4:$J$50,6,FALSE)*(1-(PRINCIPAL!$O$119/100)),VLOOKUP($AM$399,'Banco de Dados'!$B$4:$J$50,6,FALSE)))))))))),"")</f>
        <v/>
      </c>
      <c r="AM403" s="29" t="str">
        <f>IFERROR(AL403*(IFERROR(VLOOKUP($AM$399,'Banco de Dados'!$B$4:$J$50,4,FALSE),"ERRO")),"")</f>
        <v/>
      </c>
      <c r="AN403" s="29" t="str">
        <f>IFERROR(AM403+AL403,"")</f>
        <v/>
      </c>
      <c r="AO403" s="103" t="str">
        <f>IFERROR(AN403*(C403*(PRINCIPAL!$G$119/100))*0.47*(44/12),"")</f>
        <v/>
      </c>
      <c r="AP403" s="111" t="str">
        <f>IFERROR(AO403+AP402,"")</f>
        <v/>
      </c>
      <c r="AQ403" s="30" t="str">
        <f>IFERROR(IF(AND(PRINCIPAL!$H$120&lt;&gt;"",OR(L403=PRINCIPAL!$I$120,L403=PRINCIPAL!$I$120+PRINCIPAL!$I$120,L403=PRINCIPAL!$I$120+PRINCIPAL!$I$120+PRINCIPAL!$I$120)),0,IF(AND(PRINCIPAL!$H$120&lt;&gt;"",L403=PRINCIPAL!$J$120),VLOOKUP($AR$399,'Banco de Dados'!$B$4:$J$50,8,FALSE)*PRINCIPAL!$H$120*(1-(PRINCIPAL!$K$120/100)),IF(AND(PRINCIPAL!$H$120&lt;&gt;"",L403=PRINCIPAL!$L$120),VLOOKUP($AR$399,'Banco de Dados'!$B$4:$J$50,8,FALSE)*PRINCIPAL!$H$120*(1-(PRINCIPAL!$M$120/100)),IF(AND(PRINCIPAL!$H$120&lt;&gt;"",L403=PRINCIPAL!$N$120),VLOOKUP($AR$399,'Banco de Dados'!$B$4:$J$50,8,FALSE)*PRINCIPAL!$H$120*(1-(PRINCIPAL!$O$120/100)),IF(PRINCIPAL!$H$120&lt;&gt;"",VLOOKUP($AR$399,'Banco de Dados'!$B$4:$J$50,8,FALSE)*PRINCIPAL!$H$120,IF(OR(L403=PRINCIPAL!$I$120,L403=PRINCIPAL!$I$120+PRINCIPAL!$I$120,L403=PRINCIPAL!$I$120+PRINCIPAL!$I$120+PRINCIPAL!$I$120),0,IF(L403=PRINCIPAL!$J$120,VLOOKUP($AR$399,'Banco de Dados'!$B$4:$J$50,6,FALSE)*(1-(PRINCIPAL!$K$120/100)),IF(L403=PRINCIPAL!$L$120,VLOOKUP($AR$399,'Banco de Dados'!$B$4:$J$50,6,FALSE)*(1-(PRINCIPAL!$M$120/100)),IF(L403=PRINCIPAL!$N$120,VLOOKUP($AR$399,'Banco de Dados'!$B$4:$J$50,6,FALSE)*(1-(PRINCIPAL!$O$120/100)),VLOOKUP($AR$399,'Banco de Dados'!$B$4:$J$50,6,FALSE)))))))))),"")</f>
        <v/>
      </c>
      <c r="AR403" s="29" t="str">
        <f>IFERROR(AQ403*(IFERROR(VLOOKUP($AR$399,'Banco de Dados'!$B$4:$J$50,4,FALSE),"ERRO")),"")</f>
        <v/>
      </c>
      <c r="AS403" s="29" t="str">
        <f>IFERROR(AR403+AQ403,"")</f>
        <v/>
      </c>
      <c r="AT403" s="103" t="str">
        <f>IFERROR(AS403*(C403*(PRINCIPAL!$G$120/100))*0.47*(44/12),"")</f>
        <v/>
      </c>
      <c r="AU403" s="111" t="str">
        <f>IFERROR(AT403+AU402,"")</f>
        <v/>
      </c>
      <c r="AV403" s="30" t="str">
        <f>IFERROR(IF(AND(PRINCIPAL!$H$121&lt;&gt;"",OR(L403=PRINCIPAL!$I$121,L403=PRINCIPAL!$I$121+PRINCIPAL!$I$121,L403=PRINCIPAL!$I$121+PRINCIPAL!$I$121+PRINCIPAL!$I$121)),0,IF(AND(PRINCIPAL!$H$121&lt;&gt;"",L403=PRINCIPAL!$J$121),VLOOKUP($AW$399,'Banco de Dados'!$B$4:$J$50,8,FALSE)*PRINCIPAL!$H$121*(1-(PRINCIPAL!$K$121/100)),IF(AND(PRINCIPAL!$H$121&lt;&gt;"",L403=PRINCIPAL!$L$121),VLOOKUP($AW$399,'Banco de Dados'!$B$4:$J$50,8,FALSE)*PRINCIPAL!$H$121*(1-(PRINCIPAL!$M$121/100)),IF(AND(PRINCIPAL!$H$121&lt;&gt;"",L403=PRINCIPAL!$N$121),VLOOKUP($AW$399,'Banco de Dados'!$B$4:$J$50,8,FALSE)*PRINCIPAL!$H$121*(1-(PRINCIPAL!$O$121/100)),IF(PRINCIPAL!$H$121&lt;&gt;"",VLOOKUP($AW$399,'Banco de Dados'!$B$4:$J$50,8,FALSE)*PRINCIPAL!$H$121,IF(OR(L403=PRINCIPAL!$I$121,L403=PRINCIPAL!$I$121+PRINCIPAL!$I$121,L403=PRINCIPAL!$I$121+PRINCIPAL!$I$121+PRINCIPAL!$I$121),0,IF(L403=PRINCIPAL!$J$121,VLOOKUP($AW$399,'Banco de Dados'!$B$4:$J$50,6,FALSE)*(1-(PRINCIPAL!$K$121/100)),IF(L403=PRINCIPAL!$L$121,VLOOKUP($AW$399,'Banco de Dados'!$B$4:$J$50,6,FALSE)*(1-(PRINCIPAL!$M$121/100)),IF(L403=PRINCIPAL!$N$121,VLOOKUP($AW$399,'Banco de Dados'!$B$4:$J$50,6,FALSE)*(1-(PRINCIPAL!$O$121/100)),VLOOKUP($AW$399,'Banco de Dados'!$B$4:$J$50,6,FALSE)))))))))),"")</f>
        <v/>
      </c>
      <c r="AW403" s="29" t="str">
        <f>IFERROR(AV403*(IFERROR(VLOOKUP($AW$399,'Banco de Dados'!$B$4:$J$50,4,FALSE),"ERRO")),"")</f>
        <v/>
      </c>
      <c r="AX403" s="29" t="str">
        <f>IFERROR(AW403+AV403,"")</f>
        <v/>
      </c>
      <c r="AY403" s="103" t="str">
        <f>IFERROR(AX403*(C403*(PRINCIPAL!$G$121/100))*0.47*(44/12),"")</f>
        <v/>
      </c>
      <c r="AZ403" s="111" t="str">
        <f>IFERROR(AY403+AZ402,"")</f>
        <v/>
      </c>
      <c r="BA403" s="30" t="str">
        <f>IFERROR(IF(AND(PRINCIPAL!$H$122&lt;&gt;"",OR(L403=PRINCIPAL!$I$122,L403=PRINCIPAL!$I$122+PRINCIPAL!$I$122,L403=PRINCIPAL!$I$122+PRINCIPAL!$I$122+PRINCIPAL!$I$122)),0,IF(AND(PRINCIPAL!$H$122&lt;&gt;"",L403=PRINCIPAL!$J$122),VLOOKUP($BB$399,'Banco de Dados'!$B$4:$J$50,8,FALSE)*PRINCIPAL!$H$122*(1-(PRINCIPAL!$K$122/100)),IF(AND(PRINCIPAL!$H$122&lt;&gt;"",L403=PRINCIPAL!$L$122),VLOOKUP($BB$399,'Banco de Dados'!$B$4:$J$50,8,FALSE)*PRINCIPAL!$H$122*(1-(PRINCIPAL!$M$122/100)),IF(AND(PRINCIPAL!$H$122&lt;&gt;"",L403=PRINCIPAL!$N$122),VLOOKUP($BB$399,'Banco de Dados'!$B$4:$J$50,8,FALSE)*PRINCIPAL!$H$122*(1-(PRINCIPAL!$O$122/100)),IF(PRINCIPAL!$H$122&lt;&gt;"",VLOOKUP($BB$399,'Banco de Dados'!$B$4:$J$50,8,FALSE)*PRINCIPAL!$H$122,IF(OR(L403=PRINCIPAL!$I$122,L403=PRINCIPAL!$I$122+PRINCIPAL!$I$122,L403=PRINCIPAL!$I$122+PRINCIPAL!$I$122+PRINCIPAL!$I$122),0,IF(L403=PRINCIPAL!$J$122,VLOOKUP($BB$399,'Banco de Dados'!$B$4:$J$50,6,FALSE)*(1-(PRINCIPAL!$K$122/100)),IF(L403=PRINCIPAL!$L$122,VLOOKUP($BB$399,'Banco de Dados'!$B$4:$J$50,6,FALSE)*(1-(PRINCIPAL!$M$122/100)),IF(L403=PRINCIPAL!$N$122,VLOOKUP($BB$399,'Banco de Dados'!$B$4:$J$50,6,FALSE)*(1-(PRINCIPAL!$O$122/100)),VLOOKUP($BB$399,'Banco de Dados'!$B$4:$J$50,6,FALSE)))))))))),"")</f>
        <v/>
      </c>
      <c r="BB403" s="29" t="str">
        <f>IFERROR(BA403*(IFERROR(VLOOKUP($BB$399,'Banco de Dados'!$B$4:$J$50,4,FALSE),"ERRO")),"")</f>
        <v/>
      </c>
      <c r="BC403" s="29" t="str">
        <f>IFERROR(BB403+BA403,"")</f>
        <v/>
      </c>
      <c r="BD403" s="103" t="str">
        <f>IFERROR(BC403*(C403*(PRINCIPAL!$G$122/100))*0.47*(44/12),"")</f>
        <v/>
      </c>
      <c r="BE403" s="111" t="str">
        <f t="shared" ref="BE403:BE436" si="259">IFERROR(BD403,"")</f>
        <v/>
      </c>
      <c r="BF403" s="30" t="str">
        <f>IFERROR(IF(AND(PRINCIPAL!$H$123&lt;&gt;"",OR(L403=PRINCIPAL!$I$123,L403=PRINCIPAL!$I$123+PRINCIPAL!$I$123,L403=PRINCIPAL!$I$123+PRINCIPAL!$I$123+PRINCIPAL!$I$123)),0,IF(AND(PRINCIPAL!$H$123&lt;&gt;"",L403=PRINCIPAL!$J$123),VLOOKUP($BG$399,'Banco de Dados'!$B$4:$J$50,8,FALSE)*PRINCIPAL!$H$123*(1-(PRINCIPAL!$K$123/100)),IF(AND(PRINCIPAL!$H$123&lt;&gt;"",L403=PRINCIPAL!$L$123),VLOOKUP($BG$399,'Banco de Dados'!$B$4:$J$50,8,FALSE)*PRINCIPAL!$H$123*(1-(PRINCIPAL!$M$123/100)),IF(AND(PRINCIPAL!$H$123&lt;&gt;"",L403=PRINCIPAL!$N$123),VLOOKUP($BG$399,'Banco de Dados'!$B$4:$J$50,8,FALSE)*PRINCIPAL!$H$123*(1-(PRINCIPAL!$O$123/100)),IF(PRINCIPAL!$H$123&lt;&gt;"",VLOOKUP($BG$399,'Banco de Dados'!$B$4:$J$50,8,FALSE)*PRINCIPAL!$H$123,IF(OR(L403=PRINCIPAL!$I$123,L403=PRINCIPAL!$I$123+PRINCIPAL!$I$123,L403=PRINCIPAL!$I$123+PRINCIPAL!$I$123+PRINCIPAL!$I$123),0,IF(L403=PRINCIPAL!$J$123,VLOOKUP($BG$399,'Banco de Dados'!$B$4:$J$50,6,FALSE)*(1-(PRINCIPAL!$K$123/100)),IF(L403=PRINCIPAL!$L$123,VLOOKUP($BG$399,'Banco de Dados'!$B$4:$J$50,6,FALSE)*(1-(PRINCIPAL!$M$123/100)),IF(L403=PRINCIPAL!$N$123,VLOOKUP($BG$399,'Banco de Dados'!$B$4:$J$50,6,FALSE)*(1-(PRINCIPAL!$O$123/100)),VLOOKUP($BG$399,'Banco de Dados'!$B$4:$J$50,6,FALSE)))))))))),"")</f>
        <v/>
      </c>
      <c r="BG403" s="29" t="str">
        <f>IFERROR(BF403*(IFERROR(VLOOKUP($BG$399,'Banco de Dados'!$B$4:$J$50,4,FALSE),"ERRO")),"")</f>
        <v/>
      </c>
      <c r="BH403" s="29" t="str">
        <f>IFERROR(BG403+BF403,"")</f>
        <v/>
      </c>
      <c r="BI403" s="103" t="str">
        <f>IFERROR(BH403*(C403*(PRINCIPAL!$G$123/100))*0.47*(44/12),"")</f>
        <v/>
      </c>
      <c r="BJ403" s="102" t="str">
        <f t="shared" ref="BJ403:BJ436" si="260">IFERROR(BI403,"")</f>
        <v/>
      </c>
    </row>
    <row r="404" spans="2:62" ht="12.75" customHeight="1" x14ac:dyDescent="0.3">
      <c r="B404" s="326">
        <f t="shared" ref="B404:B436" si="261">IF(B365&lt;&gt;"",B365,"")</f>
        <v>2023</v>
      </c>
      <c r="C404" s="342"/>
      <c r="D404" s="1"/>
      <c r="E404" s="116">
        <v>3</v>
      </c>
      <c r="F404" s="24" t="str">
        <f>IFERROR(VLOOKUP($G$399,'Banco de Dados'!$B$4:$J$50,6,FALSE),"")</f>
        <v/>
      </c>
      <c r="G404" s="25" t="str">
        <f>IFERROR(F404*(IFERROR(VLOOKUP($G$399,'Banco de Dados'!$B$4:$J$50,4,FALSE),"ERRO")),"")</f>
        <v/>
      </c>
      <c r="H404" s="25" t="str">
        <f t="shared" ref="H404:H436" si="262">IFERROR(F404+G404,"")</f>
        <v/>
      </c>
      <c r="I404" s="103" t="str">
        <f t="shared" ref="I404:I436" si="263">IFERROR(H404*(C404)*0.47*(44/12),"")</f>
        <v/>
      </c>
      <c r="J404" s="117" t="str">
        <f t="shared" ref="J404:J436" si="264">IFERROR(I404+J403,"")</f>
        <v/>
      </c>
      <c r="K404" s="1"/>
      <c r="L404" s="91">
        <v>3</v>
      </c>
      <c r="M404" s="24" t="str">
        <f>IFERROR(IF(AND(PRINCIPAL!$H$114&lt;&gt;"",OR(L404=PRINCIPAL!$I$114,L404=PRINCIPAL!$I$114+PRINCIPAL!$I$114,L404=PRINCIPAL!$I$114+PRINCIPAL!$I$114+PRINCIPAL!$I$114)),0,IF(AND(PRINCIPAL!$H$114&lt;&gt;"",L404=PRINCIPAL!$J$114),VLOOKUP($N$399,'Banco de Dados'!$B$4:$J$50,8,FALSE)*PRINCIPAL!$H$114*(1-(PRINCIPAL!$K$114/100)),IF(AND(PRINCIPAL!$H$114&lt;&gt;"",L404=PRINCIPAL!$L$114),VLOOKUP($N$399,'Banco de Dados'!$B$4:$J$50,8,FALSE)*PRINCIPAL!$H$114*(1-(PRINCIPAL!$M$114/100)),IF(AND(PRINCIPAL!$H$114&lt;&gt;"",L404=PRINCIPAL!$N$114),VLOOKUP($N$399,'Banco de Dados'!$B$4:$J$50,8,FALSE)*PRINCIPAL!$H$114*(1-(PRINCIPAL!$O$114/100)),IF(PRINCIPAL!$H$114&lt;&gt;"",VLOOKUP($N$399,'Banco de Dados'!$B$4:$J$50,8,FALSE)*PRINCIPAL!$H$114,IF(OR(L404=PRINCIPAL!$I$114,L404=PRINCIPAL!$I$114+PRINCIPAL!$I$114,L404=PRINCIPAL!$I$114+PRINCIPAL!$I$114+PRINCIPAL!$I$114),0,IF(L404=PRINCIPAL!$J$114,VLOOKUP($N$399,'Banco de Dados'!$B$4:$J$50,6,FALSE)*(1-(PRINCIPAL!$K$114/100)),IF(L404=PRINCIPAL!$L$114,VLOOKUP($N$399,'Banco de Dados'!$B$4:$J$50,6,FALSE)*(1-(PRINCIPAL!$M$114/100)),IF(L404=PRINCIPAL!$N$114,VLOOKUP($N$399,'Banco de Dados'!$B$4:$J$50,6,FALSE)*(1-(PRINCIPAL!$O$114/100)),VLOOKUP($N$399,'Banco de Dados'!$B$4:$J$50,6,FALSE)))))))))),"")</f>
        <v/>
      </c>
      <c r="N404" s="25" t="str">
        <f>IFERROR(M404*(IFERROR(VLOOKUP($N$399,'Banco de Dados'!$B$4:$J$50,4,FALSE),"ERRO")),"")</f>
        <v/>
      </c>
      <c r="O404" s="25" t="str">
        <f t="shared" ref="O404:O419" si="265">IFERROR(M404+N404,"")</f>
        <v/>
      </c>
      <c r="P404" s="103" t="str">
        <f>IFERROR(O404*(C404*(PRINCIPAL!$G$114/100))*0.47*(44/12),"")</f>
        <v/>
      </c>
      <c r="Q404" s="107" t="str">
        <f>IFERROR(Q403+P404,"")</f>
        <v/>
      </c>
      <c r="R404" s="29" t="str">
        <f>IFERROR(IF(AND(PRINCIPAL!$H$115&lt;&gt;"",OR(L404=PRINCIPAL!$I$115,L404=PRINCIPAL!$I$115+PRINCIPAL!$I$115,L404=PRINCIPAL!$I$115+PRINCIPAL!$I$115+PRINCIPAL!$I$115)),0,IF(AND(PRINCIPAL!$H$115&lt;&gt;"",L404=PRINCIPAL!$J$115),VLOOKUP($S$399,'Banco de Dados'!$B$4:$J$50,8,FALSE)*PRINCIPAL!$H$115*(1-(PRINCIPAL!$K$115/100)),IF(AND(PRINCIPAL!$H$115&lt;&gt;"",L404=PRINCIPAL!$L$115),VLOOKUP($S$399,'Banco de Dados'!$B$4:$J$50,8,FALSE)*PRINCIPAL!$H$115*(1-(PRINCIPAL!$M$115/100)),IF(AND(PRINCIPAL!$H$115&lt;&gt;"",L404=PRINCIPAL!$N$115),VLOOKUP($S$399,'Banco de Dados'!$B$4:$J$50,8,FALSE)*PRINCIPAL!$H$115*(1-(PRINCIPAL!$O$115/100)),IF(PRINCIPAL!$H$115&lt;&gt;"",VLOOKUP($S$399,'Banco de Dados'!$B$4:$J$50,8,FALSE)*PRINCIPAL!$H$115,IF(OR(L404=PRINCIPAL!$I$115,L404=PRINCIPAL!$I$115+PRINCIPAL!$I$115,L404=PRINCIPAL!$I$115+PRINCIPAL!$I$115+PRINCIPAL!$I$115),0,IF(L404=PRINCIPAL!$J$115,VLOOKUP($S$399,'Banco de Dados'!$B$4:$J$50,6,FALSE)*(1-(PRINCIPAL!$K$115/100)),IF(L404=PRINCIPAL!$L$115,VLOOKUP($S$399,'Banco de Dados'!$B$4:$J$50,6,FALSE)*(1-(PRINCIPAL!$M$115/100)),IF(L404=PRINCIPAL!$N$115,VLOOKUP($S$399,'Banco de Dados'!$B$4:$J$50,6,FALSE)*(1-(PRINCIPAL!$O$115/100)),VLOOKUP($S$399,'Banco de Dados'!$B$4:$J$50,6,FALSE)))))))))),"")</f>
        <v/>
      </c>
      <c r="S404" s="29" t="str">
        <f>IFERROR(R404*(IFERROR(VLOOKUP($S$399,'Banco de Dados'!$B$4:$J$50,4,FALSE),"ERRO")),"")</f>
        <v/>
      </c>
      <c r="T404" s="29" t="str">
        <f t="shared" ref="T404:T408" si="266">IFERROR(R404+S404,"")</f>
        <v/>
      </c>
      <c r="U404" s="103" t="str">
        <f>IFERROR(T404*(C404*(PRINCIPAL!$G$115/100))*0.47*(44/12),"")</f>
        <v/>
      </c>
      <c r="V404" s="103" t="str">
        <f t="shared" si="258"/>
        <v/>
      </c>
      <c r="W404" s="30" t="str">
        <f>IFERROR(IF(AND(PRINCIPAL!$H$116&lt;&gt;"",OR(L404=PRINCIPAL!$I$116,L404=PRINCIPAL!$I$116+PRINCIPAL!$I$116,L404=PRINCIPAL!$I$116+PRINCIPAL!$I$116+PRINCIPAL!$I$116)),0,IF(AND(PRINCIPAL!$H$116&lt;&gt;"",L404=PRINCIPAL!$J$116),VLOOKUP($X$399,'Banco de Dados'!$B$4:$J$50,8,FALSE)*PRINCIPAL!$H$116*(1-(PRINCIPAL!$K$116/100)),IF(AND(PRINCIPAL!$H$116&lt;&gt;"",L404=PRINCIPAL!$L$116),VLOOKUP($X$399,'Banco de Dados'!$B$4:$J$50,8,FALSE)*PRINCIPAL!$H$116*(1-(PRINCIPAL!$M$116/100)),IF(AND(PRINCIPAL!$H$116&lt;&gt;"",L404=PRINCIPAL!$N$116),VLOOKUP($X$399,'Banco de Dados'!$B$4:$J$50,8,FALSE)*PRINCIPAL!$H$116*(1-(PRINCIPAL!$O$116/100)),IF(PRINCIPAL!$H$116&lt;&gt;"",VLOOKUP($X$399,'Banco de Dados'!$B$4:$J$50,8,FALSE)*PRINCIPAL!$H$116,IF(OR(L404=PRINCIPAL!$I$116,L404=PRINCIPAL!$I$116+PRINCIPAL!$I$116,L404=PRINCIPAL!$I$116+PRINCIPAL!$I$116+PRINCIPAL!$I$116),0,IF(L404=PRINCIPAL!$J$116,VLOOKUP($X$399,'Banco de Dados'!$B$4:$J$50,6,FALSE)*(1-(PRINCIPAL!$K$116/100)),IF(L404=PRINCIPAL!$L$116,VLOOKUP($X$399,'Banco de Dados'!$B$4:$J$50,6,FALSE)*(1-(PRINCIPAL!$M$116/100)),IF(L404=PRINCIPAL!$N$116,VLOOKUP($X$399,'Banco de Dados'!$B$4:$J$50,6,FALSE)*(1-(PRINCIPAL!$O$116/100)),VLOOKUP($X$399,'Banco de Dados'!$B$4:$J$50,6,FALSE)))))))))),"")</f>
        <v/>
      </c>
      <c r="X404" s="29" t="str">
        <f>IFERROR(W404*(IFERROR(VLOOKUP($X$399,'Banco de Dados'!$B$4:$J$50,4,FALSE),"ERRO")),"")</f>
        <v/>
      </c>
      <c r="Y404" s="29" t="str">
        <f>IFERROR(X404+W404,"")</f>
        <v/>
      </c>
      <c r="Z404" s="103" t="str">
        <f>IFERROR(Y404*(C404*(PRINCIPAL!$G$116/100))*0.47*(44/12),"")</f>
        <v/>
      </c>
      <c r="AA404" s="111" t="str">
        <f>IFERROR(Z404+AA403,"")</f>
        <v/>
      </c>
      <c r="AB404" s="30" t="str">
        <f>IFERROR(IF(AND(PRINCIPAL!$H$117&lt;&gt;"",OR(L404=PRINCIPAL!$I$117,L404=PRINCIPAL!$I$117+PRINCIPAL!$I$117,L404=PRINCIPAL!$I$117+PRINCIPAL!$I$117+PRINCIPAL!$I$117)),0,IF(AND(PRINCIPAL!$H$117&lt;&gt;"",L404=PRINCIPAL!$J$117),VLOOKUP($AC$399,'Banco de Dados'!$B$4:$J$50,8,FALSE)*PRINCIPAL!$H$117*(1-(PRINCIPAL!$K$117/100)),IF(AND(PRINCIPAL!$H$117&lt;&gt;"",L404=PRINCIPAL!$L$117),VLOOKUP($AC$399,'Banco de Dados'!$B$4:$J$50,8,FALSE)*PRINCIPAL!$H$117*(1-(PRINCIPAL!$M$117/100)),IF(AND(PRINCIPAL!$H$117&lt;&gt;"",L404=PRINCIPAL!$N$117),VLOOKUP($AC$399,'Banco de Dados'!$B$4:$J$50,8,FALSE)*PRINCIPAL!$H$117*(1-(PRINCIPAL!$O$117/100)),IF(PRINCIPAL!$H$117&lt;&gt;"",VLOOKUP($AC$399,'Banco de Dados'!$B$4:$J$50,8,FALSE)*PRINCIPAL!$H$117,IF(OR(L404=PRINCIPAL!$I$117,L404=PRINCIPAL!$I$117+PRINCIPAL!$I$117,L404=PRINCIPAL!$I$117+PRINCIPAL!$I$117+PRINCIPAL!$I$117),0,IF(L404=PRINCIPAL!$J$117,VLOOKUP($AC$399,'Banco de Dados'!$B$4:$J$50,6,FALSE)*(1-(PRINCIPAL!$K$117/100)),IF(L404=PRINCIPAL!$L$117,VLOOKUP($AC$399,'Banco de Dados'!$B$4:$J$50,6,FALSE)*(1-(PRINCIPAL!$M$117/100)),IF(L404=PRINCIPAL!$N$117,VLOOKUP($AC$399,'Banco de Dados'!$B$4:$J$50,6,FALSE)*(1-(PRINCIPAL!$O$117/100)),VLOOKUP($AC$399,'Banco de Dados'!$B$4:$J$50,6,FALSE)))))))))),"")</f>
        <v/>
      </c>
      <c r="AC404" s="29" t="str">
        <f>IFERROR(AB404*(IFERROR(VLOOKUP($AC$399,'Banco de Dados'!$B$4:$J$50,4,FALSE),"ERRO")),"")</f>
        <v/>
      </c>
      <c r="AD404" s="29" t="str">
        <f t="shared" ref="AD404:AD436" si="267">IFERROR(AC404+AB404,"")</f>
        <v/>
      </c>
      <c r="AE404" s="103" t="str">
        <f>IFERROR(AD404*(C404*(PRINCIPAL!$G$117/100))*0.47*(44/12),"")</f>
        <v/>
      </c>
      <c r="AF404" s="111" t="str">
        <f t="shared" ref="AF404:AF436" si="268">IFERROR(AE404+AF403,"")</f>
        <v/>
      </c>
      <c r="AG404" s="30" t="str">
        <f>IFERROR(IF(AND(PRINCIPAL!$H$118&lt;&gt;"",OR(L404=PRINCIPAL!$I$118,L404=PRINCIPAL!$I$118+PRINCIPAL!$I$118,L404=PRINCIPAL!$I$118+PRINCIPAL!$I$118+PRINCIPAL!$I$118)),0,IF(AND(PRINCIPAL!$H$118&lt;&gt;"",L404=PRINCIPAL!$J$118),VLOOKUP($AH$399,'Banco de Dados'!$B$4:$J$50,8,FALSE)*PRINCIPAL!$H$118*(1-(PRINCIPAL!$K$118/100)),IF(AND(PRINCIPAL!$H$118&lt;&gt;"",L404=PRINCIPAL!$L$118),VLOOKUP($AH$399,'Banco de Dados'!$B$4:$J$50,8,FALSE)*PRINCIPAL!$H$118*(1-(PRINCIPAL!$M$118/100)),IF(AND(PRINCIPAL!$H$118&lt;&gt;"",L404=PRINCIPAL!$N$118),VLOOKUP($AH$399,'Banco de Dados'!$B$4:$J$50,8,FALSE)*PRINCIPAL!$H$118*(1-(PRINCIPAL!$O$118/100)),IF(PRINCIPAL!$H$118&lt;&gt;"",VLOOKUP($AH$399,'Banco de Dados'!$B$4:$J$50,8,FALSE)*PRINCIPAL!$H$118,IF(OR(L404=PRINCIPAL!$I$118,L404=PRINCIPAL!$I$118+PRINCIPAL!$I$118,L404=PRINCIPAL!$I$118+PRINCIPAL!$I$118+PRINCIPAL!$I$118),0,IF(L404=PRINCIPAL!$J$118,VLOOKUP($AH$399,'Banco de Dados'!$B$4:$J$50,6,FALSE)*(1-(PRINCIPAL!$K$118/100)),IF(L404=PRINCIPAL!$L$118,VLOOKUP($AH$399,'Banco de Dados'!$B$4:$J$50,6,FALSE)*(1-(PRINCIPAL!$M$118/100)),IF(L404=PRINCIPAL!$N$118,VLOOKUP($AH$399,'Banco de Dados'!$B$4:$J$50,6,FALSE)*(1-(PRINCIPAL!$O$118/100)),VLOOKUP($AH$399,'Banco de Dados'!$B$4:$J$50,6,FALSE)))))))))),"")</f>
        <v/>
      </c>
      <c r="AH404" s="29" t="str">
        <f>IFERROR(AG404*(IFERROR(VLOOKUP($AH$399,'Banco de Dados'!$B$4:$J$50,4,FALSE),"ERRO")),"")</f>
        <v/>
      </c>
      <c r="AI404" s="29" t="str">
        <f t="shared" ref="AI404:AI436" si="269">IFERROR(AH404+AG404,"")</f>
        <v/>
      </c>
      <c r="AJ404" s="103" t="str">
        <f>IFERROR(AI404*(C404*(PRINCIPAL!$G$118/100))*0.47*(44/12),"")</f>
        <v/>
      </c>
      <c r="AK404" s="111" t="str">
        <f>IFERROR(AJ404+AK403,"")</f>
        <v/>
      </c>
      <c r="AL404" s="30" t="str">
        <f>IFERROR(IF(AND(PRINCIPAL!$H$119&lt;&gt;"",OR(L404=PRINCIPAL!$I$119,L404=PRINCIPAL!$I$119+PRINCIPAL!$I$119,L404=PRINCIPAL!$I$119+PRINCIPAL!$I$119+PRINCIPAL!$I$119)),0,IF(AND(PRINCIPAL!$H$119&lt;&gt;"",L404=PRINCIPAL!$J$119),VLOOKUP($AM$399,'Banco de Dados'!$B$4:$J$50,8,FALSE)*PRINCIPAL!$H$119*(1-(PRINCIPAL!$K$119/100)),IF(AND(PRINCIPAL!$H$119&lt;&gt;"",L404=PRINCIPAL!$L$119),VLOOKUP($AM$399,'Banco de Dados'!$B$4:$J$50,8,FALSE)*PRINCIPAL!$H$119*(1-(PRINCIPAL!$M$119/100)),IF(AND(PRINCIPAL!$H$119&lt;&gt;"",L404=PRINCIPAL!$N$119),VLOOKUP($AM$399,'Banco de Dados'!$B$4:$J$50,8,FALSE)*PRINCIPAL!$H$119*(1-(PRINCIPAL!$O$119/100)),IF(PRINCIPAL!$H$119&lt;&gt;"",VLOOKUP($AM$399,'Banco de Dados'!$B$4:$J$50,8,FALSE)*PRINCIPAL!$H$119,IF(OR(L404=PRINCIPAL!$I$119,L404=PRINCIPAL!$I$119+PRINCIPAL!$I$119,L404=PRINCIPAL!$I$119+PRINCIPAL!$I$119+PRINCIPAL!$I$119),0,IF(L404=PRINCIPAL!$J$119,VLOOKUP($AM$399,'Banco de Dados'!$B$4:$J$50,6,FALSE)*(1-(PRINCIPAL!$K$119/100)),IF(L404=PRINCIPAL!$L$119,VLOOKUP($AM$399,'Banco de Dados'!$B$4:$J$50,6,FALSE)*(1-(PRINCIPAL!$M$119/100)),IF(L404=PRINCIPAL!$N$119,VLOOKUP($AM$399,'Banco de Dados'!$B$4:$J$50,6,FALSE)*(1-(PRINCIPAL!$O$119/100)),VLOOKUP($AM$399,'Banco de Dados'!$B$4:$J$50,6,FALSE)))))))))),"")</f>
        <v/>
      </c>
      <c r="AM404" s="29" t="str">
        <f>IFERROR(AL404*(IFERROR(VLOOKUP($AM$399,'Banco de Dados'!$B$4:$J$50,4,FALSE),"ERRO")),"")</f>
        <v/>
      </c>
      <c r="AN404" s="29" t="str">
        <f t="shared" ref="AN404:AN436" si="270">IFERROR(AM404+AL404,"")</f>
        <v/>
      </c>
      <c r="AO404" s="103" t="str">
        <f>IFERROR(AN404*(C404*(PRINCIPAL!$G$119/100))*0.47*(44/12),"")</f>
        <v/>
      </c>
      <c r="AP404" s="111" t="str">
        <f t="shared" ref="AP404:AP436" si="271">IFERROR(AO404+AP403,"")</f>
        <v/>
      </c>
      <c r="AQ404" s="30" t="str">
        <f>IFERROR(IF(AND(PRINCIPAL!$H$120&lt;&gt;"",OR(L404=PRINCIPAL!$I$120,L404=PRINCIPAL!$I$120+PRINCIPAL!$I$120,L404=PRINCIPAL!$I$120+PRINCIPAL!$I$120+PRINCIPAL!$I$120)),0,IF(AND(PRINCIPAL!$H$120&lt;&gt;"",L404=PRINCIPAL!$J$120),VLOOKUP($AR$399,'Banco de Dados'!$B$4:$J$50,8,FALSE)*PRINCIPAL!$H$120*(1-(PRINCIPAL!$K$120/100)),IF(AND(PRINCIPAL!$H$120&lt;&gt;"",L404=PRINCIPAL!$L$120),VLOOKUP($AR$399,'Banco de Dados'!$B$4:$J$50,8,FALSE)*PRINCIPAL!$H$120*(1-(PRINCIPAL!$M$120/100)),IF(AND(PRINCIPAL!$H$120&lt;&gt;"",L404=PRINCIPAL!$N$120),VLOOKUP($AR$399,'Banco de Dados'!$B$4:$J$50,8,FALSE)*PRINCIPAL!$H$120*(1-(PRINCIPAL!$O$120/100)),IF(PRINCIPAL!$H$120&lt;&gt;"",VLOOKUP($AR$399,'Banco de Dados'!$B$4:$J$50,8,FALSE)*PRINCIPAL!$H$120,IF(OR(L404=PRINCIPAL!$I$120,L404=PRINCIPAL!$I$120+PRINCIPAL!$I$120,L404=PRINCIPAL!$I$120+PRINCIPAL!$I$120+PRINCIPAL!$I$120),0,IF(L404=PRINCIPAL!$J$120,VLOOKUP($AR$399,'Banco de Dados'!$B$4:$J$50,6,FALSE)*(1-(PRINCIPAL!$K$120/100)),IF(L404=PRINCIPAL!$L$120,VLOOKUP($AR$399,'Banco de Dados'!$B$4:$J$50,6,FALSE)*(1-(PRINCIPAL!$M$120/100)),IF(L404=PRINCIPAL!$N$120,VLOOKUP($AR$399,'Banco de Dados'!$B$4:$J$50,6,FALSE)*(1-(PRINCIPAL!$O$120/100)),VLOOKUP($AR$399,'Banco de Dados'!$B$4:$J$50,6,FALSE)))))))))),"")</f>
        <v/>
      </c>
      <c r="AR404" s="29" t="str">
        <f>IFERROR(AQ404*(IFERROR(VLOOKUP($AR$399,'Banco de Dados'!$B$4:$J$50,4,FALSE),"ERRO")),"")</f>
        <v/>
      </c>
      <c r="AS404" s="29" t="str">
        <f t="shared" ref="AS404:AS436" si="272">IFERROR(AR404+AQ404,"")</f>
        <v/>
      </c>
      <c r="AT404" s="103" t="str">
        <f>IFERROR(AS404*(C404*(PRINCIPAL!$G$120/100))*0.47*(44/12),"")</f>
        <v/>
      </c>
      <c r="AU404" s="111" t="str">
        <f t="shared" ref="AU404:AU436" si="273">IFERROR(AT404+AU403,"")</f>
        <v/>
      </c>
      <c r="AV404" s="30" t="str">
        <f>IFERROR(IF(AND(PRINCIPAL!$H$121&lt;&gt;"",OR(L404=PRINCIPAL!$I$121,L404=PRINCIPAL!$I$121+PRINCIPAL!$I$121,L404=PRINCIPAL!$I$121+PRINCIPAL!$I$121+PRINCIPAL!$I$121)),0,IF(AND(PRINCIPAL!$H$121&lt;&gt;"",L404=PRINCIPAL!$J$121),VLOOKUP($AW$399,'Banco de Dados'!$B$4:$J$50,8,FALSE)*PRINCIPAL!$H$121*(1-(PRINCIPAL!$K$121/100)),IF(AND(PRINCIPAL!$H$121&lt;&gt;"",L404=PRINCIPAL!$L$121),VLOOKUP($AW$399,'Banco de Dados'!$B$4:$J$50,8,FALSE)*PRINCIPAL!$H$121*(1-(PRINCIPAL!$M$121/100)),IF(AND(PRINCIPAL!$H$121&lt;&gt;"",L404=PRINCIPAL!$N$121),VLOOKUP($AW$399,'Banco de Dados'!$B$4:$J$50,8,FALSE)*PRINCIPAL!$H$121*(1-(PRINCIPAL!$O$121/100)),IF(PRINCIPAL!$H$121&lt;&gt;"",VLOOKUP($AW$399,'Banco de Dados'!$B$4:$J$50,8,FALSE)*PRINCIPAL!$H$121,IF(OR(L404=PRINCIPAL!$I$121,L404=PRINCIPAL!$I$121+PRINCIPAL!$I$121,L404=PRINCIPAL!$I$121+PRINCIPAL!$I$121+PRINCIPAL!$I$121),0,IF(L404=PRINCIPAL!$J$121,VLOOKUP($AW$399,'Banco de Dados'!$B$4:$J$50,6,FALSE)*(1-(PRINCIPAL!$K$121/100)),IF(L404=PRINCIPAL!$L$121,VLOOKUP($AW$399,'Banco de Dados'!$B$4:$J$50,6,FALSE)*(1-(PRINCIPAL!$M$121/100)),IF(L404=PRINCIPAL!$N$121,VLOOKUP($AW$399,'Banco de Dados'!$B$4:$J$50,6,FALSE)*(1-(PRINCIPAL!$O$121/100)),VLOOKUP($AW$399,'Banco de Dados'!$B$4:$J$50,6,FALSE)))))))))),"")</f>
        <v/>
      </c>
      <c r="AW404" s="29" t="str">
        <f>IFERROR(AV404*(IFERROR(VLOOKUP($AW$399,'Banco de Dados'!$B$4:$J$50,4,FALSE),"ERRO")),"")</f>
        <v/>
      </c>
      <c r="AX404" s="29" t="str">
        <f t="shared" ref="AX404:AX436" si="274">IFERROR(AW404+AV404,"")</f>
        <v/>
      </c>
      <c r="AY404" s="103" t="str">
        <f>IFERROR(AX404*(C404*(PRINCIPAL!$G$121/100))*0.47*(44/12),"")</f>
        <v/>
      </c>
      <c r="AZ404" s="111" t="str">
        <f>IFERROR(AY404+AZ403,"")</f>
        <v/>
      </c>
      <c r="BA404" s="30" t="str">
        <f>IFERROR(IF(AND(PRINCIPAL!$H$122&lt;&gt;"",OR(L404=PRINCIPAL!$I$122,L404=PRINCIPAL!$I$122+PRINCIPAL!$I$122,L404=PRINCIPAL!$I$122+PRINCIPAL!$I$122+PRINCIPAL!$I$122)),0,IF(AND(PRINCIPAL!$H$122&lt;&gt;"",L404=PRINCIPAL!$J$122),VLOOKUP($BB$399,'Banco de Dados'!$B$4:$J$50,8,FALSE)*PRINCIPAL!$H$122*(1-(PRINCIPAL!$K$122/100)),IF(AND(PRINCIPAL!$H$122&lt;&gt;"",L404=PRINCIPAL!$L$122),VLOOKUP($BB$399,'Banco de Dados'!$B$4:$J$50,8,FALSE)*PRINCIPAL!$H$122*(1-(PRINCIPAL!$M$122/100)),IF(AND(PRINCIPAL!$H$122&lt;&gt;"",L404=PRINCIPAL!$N$122),VLOOKUP($BB$399,'Banco de Dados'!$B$4:$J$50,8,FALSE)*PRINCIPAL!$H$122*(1-(PRINCIPAL!$O$122/100)),IF(PRINCIPAL!$H$122&lt;&gt;"",VLOOKUP($BB$399,'Banco de Dados'!$B$4:$J$50,8,FALSE)*PRINCIPAL!$H$122,IF(OR(L404=PRINCIPAL!$I$122,L404=PRINCIPAL!$I$122+PRINCIPAL!$I$122,L404=PRINCIPAL!$I$122+PRINCIPAL!$I$122+PRINCIPAL!$I$122),0,IF(L404=PRINCIPAL!$J$122,VLOOKUP($BB$399,'Banco de Dados'!$B$4:$J$50,6,FALSE)*(1-(PRINCIPAL!$K$122/100)),IF(L404=PRINCIPAL!$L$122,VLOOKUP($BB$399,'Banco de Dados'!$B$4:$J$50,6,FALSE)*(1-(PRINCIPAL!$M$122/100)),IF(L404=PRINCIPAL!$N$122,VLOOKUP($BB$399,'Banco de Dados'!$B$4:$J$50,6,FALSE)*(1-(PRINCIPAL!$O$122/100)),VLOOKUP($BB$399,'Banco de Dados'!$B$4:$J$50,6,FALSE)))))))))),"")</f>
        <v/>
      </c>
      <c r="BB404" s="29" t="str">
        <f>IFERROR(BA404*(IFERROR(VLOOKUP($BB$399,'Banco de Dados'!$B$4:$J$50,4,FALSE),"ERRO")),"")</f>
        <v/>
      </c>
      <c r="BC404" s="29" t="str">
        <f>IFERROR(BB404+BA404,"")</f>
        <v/>
      </c>
      <c r="BD404" s="103" t="str">
        <f>IFERROR(BC404*(C404*(PRINCIPAL!$G$122/100))*0.47*(44/12),"")</f>
        <v/>
      </c>
      <c r="BE404" s="111" t="str">
        <f t="shared" si="259"/>
        <v/>
      </c>
      <c r="BF404" s="30" t="str">
        <f>IFERROR(IF(AND(PRINCIPAL!$H$123&lt;&gt;"",OR(L404=PRINCIPAL!$I$123,L404=PRINCIPAL!$I$123+PRINCIPAL!$I$123,L404=PRINCIPAL!$I$123+PRINCIPAL!$I$123+PRINCIPAL!$I$123)),0,IF(AND(PRINCIPAL!$H$123&lt;&gt;"",L404=PRINCIPAL!$J$123),VLOOKUP($BG$399,'Banco de Dados'!$B$4:$J$50,8,FALSE)*PRINCIPAL!$H$123*(1-(PRINCIPAL!$K$123/100)),IF(AND(PRINCIPAL!$H$123&lt;&gt;"",L404=PRINCIPAL!$L$123),VLOOKUP($BG$399,'Banco de Dados'!$B$4:$J$50,8,FALSE)*PRINCIPAL!$H$123*(1-(PRINCIPAL!$M$123/100)),IF(AND(PRINCIPAL!$H$123&lt;&gt;"",L404=PRINCIPAL!$N$123),VLOOKUP($BG$399,'Banco de Dados'!$B$4:$J$50,8,FALSE)*PRINCIPAL!$H$123*(1-(PRINCIPAL!$O$123/100)),IF(PRINCIPAL!$H$123&lt;&gt;"",VLOOKUP($BG$399,'Banco de Dados'!$B$4:$J$50,8,FALSE)*PRINCIPAL!$H$123,IF(OR(L404=PRINCIPAL!$I$123,L404=PRINCIPAL!$I$123+PRINCIPAL!$I$123,L404=PRINCIPAL!$I$123+PRINCIPAL!$I$123+PRINCIPAL!$I$123),0,IF(L404=PRINCIPAL!$J$123,VLOOKUP($BG$399,'Banco de Dados'!$B$4:$J$50,6,FALSE)*(1-(PRINCIPAL!$K$123/100)),IF(L404=PRINCIPAL!$L$123,VLOOKUP($BG$399,'Banco de Dados'!$B$4:$J$50,6,FALSE)*(1-(PRINCIPAL!$M$123/100)),IF(L404=PRINCIPAL!$N$123,VLOOKUP($BG$399,'Banco de Dados'!$B$4:$J$50,6,FALSE)*(1-(PRINCIPAL!$O$123/100)),VLOOKUP($BG$399,'Banco de Dados'!$B$4:$J$50,6,FALSE)))))))))),"")</f>
        <v/>
      </c>
      <c r="BG404" s="29" t="str">
        <f>IFERROR(BF404*(IFERROR(VLOOKUP($BG$399,'Banco de Dados'!$B$4:$J$50,4,FALSE),"ERRO")),"")</f>
        <v/>
      </c>
      <c r="BH404" s="29" t="str">
        <f t="shared" ref="BH404:BH436" si="275">IFERROR(BG404+BF404,"")</f>
        <v/>
      </c>
      <c r="BI404" s="103" t="str">
        <f>IFERROR(BH404*(C404*(PRINCIPAL!$G$123/100))*0.47*(44/12),"")</f>
        <v/>
      </c>
      <c r="BJ404" s="102" t="str">
        <f t="shared" si="260"/>
        <v/>
      </c>
    </row>
    <row r="405" spans="2:62" ht="12.75" customHeight="1" x14ac:dyDescent="0.3">
      <c r="B405" s="326">
        <f t="shared" si="261"/>
        <v>2024</v>
      </c>
      <c r="C405" s="343"/>
      <c r="D405" s="1"/>
      <c r="E405" s="116">
        <v>4</v>
      </c>
      <c r="F405" s="24" t="str">
        <f>IFERROR(VLOOKUP($G$399,'Banco de Dados'!$B$4:$J$50,6,FALSE),"")</f>
        <v/>
      </c>
      <c r="G405" s="25" t="str">
        <f>IFERROR(F405*(IFERROR(VLOOKUP($G$399,'Banco de Dados'!$B$4:$J$50,4,FALSE),"ERRO")),"")</f>
        <v/>
      </c>
      <c r="H405" s="25" t="str">
        <f t="shared" si="262"/>
        <v/>
      </c>
      <c r="I405" s="103" t="str">
        <f t="shared" si="263"/>
        <v/>
      </c>
      <c r="J405" s="117" t="str">
        <f t="shared" si="264"/>
        <v/>
      </c>
      <c r="K405" s="1"/>
      <c r="L405" s="91">
        <v>4</v>
      </c>
      <c r="M405" s="24" t="str">
        <f>IFERROR(IF(AND(PRINCIPAL!$H$114&lt;&gt;"",OR(L405=PRINCIPAL!$I$114,L405=PRINCIPAL!$I$114+PRINCIPAL!$I$114,L405=PRINCIPAL!$I$114+PRINCIPAL!$I$114+PRINCIPAL!$I$114)),0,IF(AND(PRINCIPAL!$H$114&lt;&gt;"",L405=PRINCIPAL!$J$114),VLOOKUP($N$399,'Banco de Dados'!$B$4:$J$50,8,FALSE)*PRINCIPAL!$H$114*(1-(PRINCIPAL!$K$114/100)),IF(AND(PRINCIPAL!$H$114&lt;&gt;"",L405=PRINCIPAL!$L$114),VLOOKUP($N$399,'Banco de Dados'!$B$4:$J$50,8,FALSE)*PRINCIPAL!$H$114*(1-(PRINCIPAL!$M$114/100)),IF(AND(PRINCIPAL!$H$114&lt;&gt;"",L405=PRINCIPAL!$N$114),VLOOKUP($N$399,'Banco de Dados'!$B$4:$J$50,8,FALSE)*PRINCIPAL!$H$114*(1-(PRINCIPAL!$O$114/100)),IF(PRINCIPAL!$H$114&lt;&gt;"",VLOOKUP($N$399,'Banco de Dados'!$B$4:$J$50,8,FALSE)*PRINCIPAL!$H$114,IF(OR(L405=PRINCIPAL!$I$114,L405=PRINCIPAL!$I$114+PRINCIPAL!$I$114,L405=PRINCIPAL!$I$114+PRINCIPAL!$I$114+PRINCIPAL!$I$114),0,IF(L405=PRINCIPAL!$J$114,VLOOKUP($N$399,'Banco de Dados'!$B$4:$J$50,6,FALSE)*(1-(PRINCIPAL!$K$114/100)),IF(L405=PRINCIPAL!$L$114,VLOOKUP($N$399,'Banco de Dados'!$B$4:$J$50,6,FALSE)*(1-(PRINCIPAL!$M$114/100)),IF(L405=PRINCIPAL!$N$114,VLOOKUP($N$399,'Banco de Dados'!$B$4:$J$50,6,FALSE)*(1-(PRINCIPAL!$O$114/100)),VLOOKUP($N$399,'Banco de Dados'!$B$4:$J$50,6,FALSE)))))))))),"")</f>
        <v/>
      </c>
      <c r="N405" s="25" t="str">
        <f>IFERROR(M405*(IFERROR(VLOOKUP($N$399,'Banco de Dados'!$B$4:$J$50,4,FALSE),"ERRO")),"")</f>
        <v/>
      </c>
      <c r="O405" s="25" t="str">
        <f t="shared" si="265"/>
        <v/>
      </c>
      <c r="P405" s="103" t="str">
        <f>IFERROR(O405*(C405*(PRINCIPAL!$G$114/100))*0.47*(44/12),"")</f>
        <v/>
      </c>
      <c r="Q405" s="107" t="str">
        <f>IFERROR(Q404+P405,"")</f>
        <v/>
      </c>
      <c r="R405" s="29" t="str">
        <f>IFERROR(IF(AND(PRINCIPAL!$H$115&lt;&gt;"",OR(L405=PRINCIPAL!$I$115,L405=PRINCIPAL!$I$115+PRINCIPAL!$I$115,L405=PRINCIPAL!$I$115+PRINCIPAL!$I$115+PRINCIPAL!$I$115)),0,IF(AND(PRINCIPAL!$H$115&lt;&gt;"",L405=PRINCIPAL!$J$115),VLOOKUP($S$399,'Banco de Dados'!$B$4:$J$50,8,FALSE)*PRINCIPAL!$H$115*(1-(PRINCIPAL!$K$115/100)),IF(AND(PRINCIPAL!$H$115&lt;&gt;"",L405=PRINCIPAL!$L$115),VLOOKUP($S$399,'Banco de Dados'!$B$4:$J$50,8,FALSE)*PRINCIPAL!$H$115*(1-(PRINCIPAL!$M$115/100)),IF(AND(PRINCIPAL!$H$115&lt;&gt;"",L405=PRINCIPAL!$N$115),VLOOKUP($S$399,'Banco de Dados'!$B$4:$J$50,8,FALSE)*PRINCIPAL!$H$115*(1-(PRINCIPAL!$O$115/100)),IF(PRINCIPAL!$H$115&lt;&gt;"",VLOOKUP($S$399,'Banco de Dados'!$B$4:$J$50,8,FALSE)*PRINCIPAL!$H$115,IF(OR(L405=PRINCIPAL!$I$115,L405=PRINCIPAL!$I$115+PRINCIPAL!$I$115,L405=PRINCIPAL!$I$115+PRINCIPAL!$I$115+PRINCIPAL!$I$115),0,IF(L405=PRINCIPAL!$J$115,VLOOKUP($S$399,'Banco de Dados'!$B$4:$J$50,6,FALSE)*(1-(PRINCIPAL!$K$115/100)),IF(L405=PRINCIPAL!$L$115,VLOOKUP($S$399,'Banco de Dados'!$B$4:$J$50,6,FALSE)*(1-(PRINCIPAL!$M$115/100)),IF(L405=PRINCIPAL!$N$115,VLOOKUP($S$399,'Banco de Dados'!$B$4:$J$50,6,FALSE)*(1-(PRINCIPAL!$O$115/100)),VLOOKUP($S$399,'Banco de Dados'!$B$4:$J$50,6,FALSE)))))))))),"")</f>
        <v/>
      </c>
      <c r="S405" s="29" t="str">
        <f>IFERROR(R405*(IFERROR(VLOOKUP($S$399,'Banco de Dados'!$B$4:$J$50,4,FALSE),"ERRO")),"")</f>
        <v/>
      </c>
      <c r="T405" s="29" t="str">
        <f t="shared" si="266"/>
        <v/>
      </c>
      <c r="U405" s="103" t="str">
        <f>IFERROR(T405*(C405*(PRINCIPAL!$G$115/100))*0.47*(44/12),"")</f>
        <v/>
      </c>
      <c r="V405" s="103" t="str">
        <f t="shared" si="258"/>
        <v/>
      </c>
      <c r="W405" s="30" t="str">
        <f>IFERROR(IF(AND(PRINCIPAL!$H$116&lt;&gt;"",OR(L405=PRINCIPAL!$I$116,L405=PRINCIPAL!$I$116+PRINCIPAL!$I$116,L405=PRINCIPAL!$I$116+PRINCIPAL!$I$116+PRINCIPAL!$I$116)),0,IF(AND(PRINCIPAL!$H$116&lt;&gt;"",L405=PRINCIPAL!$J$116),VLOOKUP($X$399,'Banco de Dados'!$B$4:$J$50,8,FALSE)*PRINCIPAL!$H$116*(1-(PRINCIPAL!$K$116/100)),IF(AND(PRINCIPAL!$H$116&lt;&gt;"",L405=PRINCIPAL!$L$116),VLOOKUP($X$399,'Banco de Dados'!$B$4:$J$50,8,FALSE)*PRINCIPAL!$H$116*(1-(PRINCIPAL!$M$116/100)),IF(AND(PRINCIPAL!$H$116&lt;&gt;"",L405=PRINCIPAL!$N$116),VLOOKUP($X$399,'Banco de Dados'!$B$4:$J$50,8,FALSE)*PRINCIPAL!$H$116*(1-(PRINCIPAL!$O$116/100)),IF(PRINCIPAL!$H$116&lt;&gt;"",VLOOKUP($X$399,'Banco de Dados'!$B$4:$J$50,8,FALSE)*PRINCIPAL!$H$116,IF(OR(L405=PRINCIPAL!$I$116,L405=PRINCIPAL!$I$116+PRINCIPAL!$I$116,L405=PRINCIPAL!$I$116+PRINCIPAL!$I$116+PRINCIPAL!$I$116),0,IF(L405=PRINCIPAL!$J$116,VLOOKUP($X$399,'Banco de Dados'!$B$4:$J$50,6,FALSE)*(1-(PRINCIPAL!$K$116/100)),IF(L405=PRINCIPAL!$L$116,VLOOKUP($X$399,'Banco de Dados'!$B$4:$J$50,6,FALSE)*(1-(PRINCIPAL!$M$116/100)),IF(L405=PRINCIPAL!$N$116,VLOOKUP($X$399,'Banco de Dados'!$B$4:$J$50,6,FALSE)*(1-(PRINCIPAL!$O$116/100)),VLOOKUP($X$399,'Banco de Dados'!$B$4:$J$50,6,FALSE)))))))))),"")</f>
        <v/>
      </c>
      <c r="X405" s="29" t="str">
        <f>IFERROR(W405*(IFERROR(VLOOKUP($X$399,'Banco de Dados'!$B$4:$J$50,4,FALSE),"ERRO")),"")</f>
        <v/>
      </c>
      <c r="Y405" s="29" t="str">
        <f t="shared" ref="Y405:Y436" si="276">IFERROR(X405+W405,"")</f>
        <v/>
      </c>
      <c r="Z405" s="103" t="str">
        <f>IFERROR(Y405*(C405*(PRINCIPAL!$G$116/100))*0.47*(44/12),"")</f>
        <v/>
      </c>
      <c r="AA405" s="111" t="str">
        <f t="shared" ref="AA405:AA436" si="277">IFERROR(Z405+AA404,"")</f>
        <v/>
      </c>
      <c r="AB405" s="30" t="str">
        <f>IFERROR(IF(AND(PRINCIPAL!$H$117&lt;&gt;"",OR(L405=PRINCIPAL!$I$117,L405=PRINCIPAL!$I$117+PRINCIPAL!$I$117,L405=PRINCIPAL!$I$117+PRINCIPAL!$I$117+PRINCIPAL!$I$117)),0,IF(AND(PRINCIPAL!$H$117&lt;&gt;"",L405=PRINCIPAL!$J$117),VLOOKUP($AC$399,'Banco de Dados'!$B$4:$J$50,8,FALSE)*PRINCIPAL!$H$117*(1-(PRINCIPAL!$K$117/100)),IF(AND(PRINCIPAL!$H$117&lt;&gt;"",L405=PRINCIPAL!$L$117),VLOOKUP($AC$399,'Banco de Dados'!$B$4:$J$50,8,FALSE)*PRINCIPAL!$H$117*(1-(PRINCIPAL!$M$117/100)),IF(AND(PRINCIPAL!$H$117&lt;&gt;"",L405=PRINCIPAL!$N$117),VLOOKUP($AC$399,'Banco de Dados'!$B$4:$J$50,8,FALSE)*PRINCIPAL!$H$117*(1-(PRINCIPAL!$O$117/100)),IF(PRINCIPAL!$H$117&lt;&gt;"",VLOOKUP($AC$399,'Banco de Dados'!$B$4:$J$50,8,FALSE)*PRINCIPAL!$H$117,IF(OR(L405=PRINCIPAL!$I$117,L405=PRINCIPAL!$I$117+PRINCIPAL!$I$117,L405=PRINCIPAL!$I$117+PRINCIPAL!$I$117+PRINCIPAL!$I$117),0,IF(L405=PRINCIPAL!$J$117,VLOOKUP($AC$399,'Banco de Dados'!$B$4:$J$50,6,FALSE)*(1-(PRINCIPAL!$K$117/100)),IF(L405=PRINCIPAL!$L$117,VLOOKUP($AC$399,'Banco de Dados'!$B$4:$J$50,6,FALSE)*(1-(PRINCIPAL!$M$117/100)),IF(L405=PRINCIPAL!$N$117,VLOOKUP($AC$399,'Banco de Dados'!$B$4:$J$50,6,FALSE)*(1-(PRINCIPAL!$O$117/100)),VLOOKUP($AC$399,'Banco de Dados'!$B$4:$J$50,6,FALSE)))))))))),"")</f>
        <v/>
      </c>
      <c r="AC405" s="29" t="str">
        <f>IFERROR(AB405*(IFERROR(VLOOKUP($AC$399,'Banco de Dados'!$B$4:$J$50,4,FALSE),"ERRO")),"")</f>
        <v/>
      </c>
      <c r="AD405" s="29" t="str">
        <f t="shared" si="267"/>
        <v/>
      </c>
      <c r="AE405" s="103" t="str">
        <f>IFERROR(AD405*(C405*(PRINCIPAL!$G$117/100))*0.47*(44/12),"")</f>
        <v/>
      </c>
      <c r="AF405" s="111" t="str">
        <f t="shared" si="268"/>
        <v/>
      </c>
      <c r="AG405" s="30" t="str">
        <f>IFERROR(IF(AND(PRINCIPAL!$H$118&lt;&gt;"",OR(L405=PRINCIPAL!$I$118,L405=PRINCIPAL!$I$118+PRINCIPAL!$I$118,L405=PRINCIPAL!$I$118+PRINCIPAL!$I$118+PRINCIPAL!$I$118)),0,IF(AND(PRINCIPAL!$H$118&lt;&gt;"",L405=PRINCIPAL!$J$118),VLOOKUP($AH$399,'Banco de Dados'!$B$4:$J$50,8,FALSE)*PRINCIPAL!$H$118*(1-(PRINCIPAL!$K$118/100)),IF(AND(PRINCIPAL!$H$118&lt;&gt;"",L405=PRINCIPAL!$L$118),VLOOKUP($AH$399,'Banco de Dados'!$B$4:$J$50,8,FALSE)*PRINCIPAL!$H$118*(1-(PRINCIPAL!$M$118/100)),IF(AND(PRINCIPAL!$H$118&lt;&gt;"",L405=PRINCIPAL!$N$118),VLOOKUP($AH$399,'Banco de Dados'!$B$4:$J$50,8,FALSE)*PRINCIPAL!$H$118*(1-(PRINCIPAL!$O$118/100)),IF(PRINCIPAL!$H$118&lt;&gt;"",VLOOKUP($AH$399,'Banco de Dados'!$B$4:$J$50,8,FALSE)*PRINCIPAL!$H$118,IF(OR(L405=PRINCIPAL!$I$118,L405=PRINCIPAL!$I$118+PRINCIPAL!$I$118,L405=PRINCIPAL!$I$118+PRINCIPAL!$I$118+PRINCIPAL!$I$118),0,IF(L405=PRINCIPAL!$J$118,VLOOKUP($AH$399,'Banco de Dados'!$B$4:$J$50,6,FALSE)*(1-(PRINCIPAL!$K$118/100)),IF(L405=PRINCIPAL!$L$118,VLOOKUP($AH$399,'Banco de Dados'!$B$4:$J$50,6,FALSE)*(1-(PRINCIPAL!$M$118/100)),IF(L405=PRINCIPAL!$N$118,VLOOKUP($AH$399,'Banco de Dados'!$B$4:$J$50,6,FALSE)*(1-(PRINCIPAL!$O$118/100)),VLOOKUP($AH$399,'Banco de Dados'!$B$4:$J$50,6,FALSE)))))))))),"")</f>
        <v/>
      </c>
      <c r="AH405" s="29" t="str">
        <f>IFERROR(AG405*(IFERROR(VLOOKUP($AH$399,'Banco de Dados'!$B$4:$J$50,4,FALSE),"ERRO")),"")</f>
        <v/>
      </c>
      <c r="AI405" s="29" t="str">
        <f t="shared" si="269"/>
        <v/>
      </c>
      <c r="AJ405" s="103" t="str">
        <f>IFERROR(AI405*(C405*(PRINCIPAL!$G$118/100))*0.47*(44/12),"")</f>
        <v/>
      </c>
      <c r="AK405" s="111" t="str">
        <f t="shared" ref="AK405:AK436" si="278">IFERROR(AJ405+AK404,"")</f>
        <v/>
      </c>
      <c r="AL405" s="30" t="str">
        <f>IFERROR(IF(AND(PRINCIPAL!$H$119&lt;&gt;"",OR(L405=PRINCIPAL!$I$119,L405=PRINCIPAL!$I$119+PRINCIPAL!$I$119,L405=PRINCIPAL!$I$119+PRINCIPAL!$I$119+PRINCIPAL!$I$119)),0,IF(AND(PRINCIPAL!$H$119&lt;&gt;"",L405=PRINCIPAL!$J$119),VLOOKUP($AM$399,'Banco de Dados'!$B$4:$J$50,8,FALSE)*PRINCIPAL!$H$119*(1-(PRINCIPAL!$K$119/100)),IF(AND(PRINCIPAL!$H$119&lt;&gt;"",L405=PRINCIPAL!$L$119),VLOOKUP($AM$399,'Banco de Dados'!$B$4:$J$50,8,FALSE)*PRINCIPAL!$H$119*(1-(PRINCIPAL!$M$119/100)),IF(AND(PRINCIPAL!$H$119&lt;&gt;"",L405=PRINCIPAL!$N$119),VLOOKUP($AM$399,'Banco de Dados'!$B$4:$J$50,8,FALSE)*PRINCIPAL!$H$119*(1-(PRINCIPAL!$O$119/100)),IF(PRINCIPAL!$H$119&lt;&gt;"",VLOOKUP($AM$399,'Banco de Dados'!$B$4:$J$50,8,FALSE)*PRINCIPAL!$H$119,IF(OR(L405=PRINCIPAL!$I$119,L405=PRINCIPAL!$I$119+PRINCIPAL!$I$119,L405=PRINCIPAL!$I$119+PRINCIPAL!$I$119+PRINCIPAL!$I$119),0,IF(L405=PRINCIPAL!$J$119,VLOOKUP($AM$399,'Banco de Dados'!$B$4:$J$50,6,FALSE)*(1-(PRINCIPAL!$K$119/100)),IF(L405=PRINCIPAL!$L$119,VLOOKUP($AM$399,'Banco de Dados'!$B$4:$J$50,6,FALSE)*(1-(PRINCIPAL!$M$119/100)),IF(L405=PRINCIPAL!$N$119,VLOOKUP($AM$399,'Banco de Dados'!$B$4:$J$50,6,FALSE)*(1-(PRINCIPAL!$O$119/100)),VLOOKUP($AM$399,'Banco de Dados'!$B$4:$J$50,6,FALSE)))))))))),"")</f>
        <v/>
      </c>
      <c r="AM405" s="29" t="str">
        <f>IFERROR(AL405*(IFERROR(VLOOKUP($AM$399,'Banco de Dados'!$B$4:$J$50,4,FALSE),"ERRO")),"")</f>
        <v/>
      </c>
      <c r="AN405" s="29" t="str">
        <f t="shared" si="270"/>
        <v/>
      </c>
      <c r="AO405" s="103" t="str">
        <f>IFERROR(AN405*(C405*(PRINCIPAL!$G$119/100))*0.47*(44/12),"")</f>
        <v/>
      </c>
      <c r="AP405" s="111" t="str">
        <f t="shared" si="271"/>
        <v/>
      </c>
      <c r="AQ405" s="30" t="str">
        <f>IFERROR(IF(AND(PRINCIPAL!$H$120&lt;&gt;"",OR(L405=PRINCIPAL!$I$120,L405=PRINCIPAL!$I$120+PRINCIPAL!$I$120,L405=PRINCIPAL!$I$120+PRINCIPAL!$I$120+PRINCIPAL!$I$120)),0,IF(AND(PRINCIPAL!$H$120&lt;&gt;"",L405=PRINCIPAL!$J$120),VLOOKUP($AR$399,'Banco de Dados'!$B$4:$J$50,8,FALSE)*PRINCIPAL!$H$120*(1-(PRINCIPAL!$K$120/100)),IF(AND(PRINCIPAL!$H$120&lt;&gt;"",L405=PRINCIPAL!$L$120),VLOOKUP($AR$399,'Banco de Dados'!$B$4:$J$50,8,FALSE)*PRINCIPAL!$H$120*(1-(PRINCIPAL!$M$120/100)),IF(AND(PRINCIPAL!$H$120&lt;&gt;"",L405=PRINCIPAL!$N$120),VLOOKUP($AR$399,'Banco de Dados'!$B$4:$J$50,8,FALSE)*PRINCIPAL!$H$120*(1-(PRINCIPAL!$O$120/100)),IF(PRINCIPAL!$H$120&lt;&gt;"",VLOOKUP($AR$399,'Banco de Dados'!$B$4:$J$50,8,FALSE)*PRINCIPAL!$H$120,IF(OR(L405=PRINCIPAL!$I$120,L405=PRINCIPAL!$I$120+PRINCIPAL!$I$120,L405=PRINCIPAL!$I$120+PRINCIPAL!$I$120+PRINCIPAL!$I$120),0,IF(L405=PRINCIPAL!$J$120,VLOOKUP($AR$399,'Banco de Dados'!$B$4:$J$50,6,FALSE)*(1-(PRINCIPAL!$K$120/100)),IF(L405=PRINCIPAL!$L$120,VLOOKUP($AR$399,'Banco de Dados'!$B$4:$J$50,6,FALSE)*(1-(PRINCIPAL!$M$120/100)),IF(L405=PRINCIPAL!$N$120,VLOOKUP($AR$399,'Banco de Dados'!$B$4:$J$50,6,FALSE)*(1-(PRINCIPAL!$O$120/100)),VLOOKUP($AR$399,'Banco de Dados'!$B$4:$J$50,6,FALSE)))))))))),"")</f>
        <v/>
      </c>
      <c r="AR405" s="29" t="str">
        <f>IFERROR(AQ405*(IFERROR(VLOOKUP($AR$399,'Banco de Dados'!$B$4:$J$50,4,FALSE),"ERRO")),"")</f>
        <v/>
      </c>
      <c r="AS405" s="29" t="str">
        <f t="shared" si="272"/>
        <v/>
      </c>
      <c r="AT405" s="103" t="str">
        <f>IFERROR(AS405*(C405*(PRINCIPAL!$G$120/100))*0.47*(44/12),"")</f>
        <v/>
      </c>
      <c r="AU405" s="111" t="str">
        <f t="shared" si="273"/>
        <v/>
      </c>
      <c r="AV405" s="30" t="str">
        <f>IFERROR(IF(AND(PRINCIPAL!$H$121&lt;&gt;"",OR(L405=PRINCIPAL!$I$121,L405=PRINCIPAL!$I$121+PRINCIPAL!$I$121,L405=PRINCIPAL!$I$121+PRINCIPAL!$I$121+PRINCIPAL!$I$121)),0,IF(AND(PRINCIPAL!$H$121&lt;&gt;"",L405=PRINCIPAL!$J$121),VLOOKUP($AW$399,'Banco de Dados'!$B$4:$J$50,8,FALSE)*PRINCIPAL!$H$121*(1-(PRINCIPAL!$K$121/100)),IF(AND(PRINCIPAL!$H$121&lt;&gt;"",L405=PRINCIPAL!$L$121),VLOOKUP($AW$399,'Banco de Dados'!$B$4:$J$50,8,FALSE)*PRINCIPAL!$H$121*(1-(PRINCIPAL!$M$121/100)),IF(AND(PRINCIPAL!$H$121&lt;&gt;"",L405=PRINCIPAL!$N$121),VLOOKUP($AW$399,'Banco de Dados'!$B$4:$J$50,8,FALSE)*PRINCIPAL!$H$121*(1-(PRINCIPAL!$O$121/100)),IF(PRINCIPAL!$H$121&lt;&gt;"",VLOOKUP($AW$399,'Banco de Dados'!$B$4:$J$50,8,FALSE)*PRINCIPAL!$H$121,IF(OR(L405=PRINCIPAL!$I$121,L405=PRINCIPAL!$I$121+PRINCIPAL!$I$121,L405=PRINCIPAL!$I$121+PRINCIPAL!$I$121+PRINCIPAL!$I$121),0,IF(L405=PRINCIPAL!$J$121,VLOOKUP($AW$399,'Banco de Dados'!$B$4:$J$50,6,FALSE)*(1-(PRINCIPAL!$K$121/100)),IF(L405=PRINCIPAL!$L$121,VLOOKUP($AW$399,'Banco de Dados'!$B$4:$J$50,6,FALSE)*(1-(PRINCIPAL!$M$121/100)),IF(L405=PRINCIPAL!$N$121,VLOOKUP($AW$399,'Banco de Dados'!$B$4:$J$50,6,FALSE)*(1-(PRINCIPAL!$O$121/100)),VLOOKUP($AW$399,'Banco de Dados'!$B$4:$J$50,6,FALSE)))))))))),"")</f>
        <v/>
      </c>
      <c r="AW405" s="29" t="str">
        <f>IFERROR(AV405*(IFERROR(VLOOKUP($AW$399,'Banco de Dados'!$B$4:$J$50,4,FALSE),"ERRO")),"")</f>
        <v/>
      </c>
      <c r="AX405" s="29" t="str">
        <f t="shared" si="274"/>
        <v/>
      </c>
      <c r="AY405" s="103" t="str">
        <f>IFERROR(AX405*(C405*(PRINCIPAL!$G$121/100))*0.47*(44/12),"")</f>
        <v/>
      </c>
      <c r="AZ405" s="111" t="str">
        <f t="shared" ref="AZ405:AZ436" si="279">IFERROR(AY405+AZ404,"")</f>
        <v/>
      </c>
      <c r="BA405" s="30" t="str">
        <f>IFERROR(IF(AND(PRINCIPAL!$H$122&lt;&gt;"",OR(L405=PRINCIPAL!$I$122,L405=PRINCIPAL!$I$122+PRINCIPAL!$I$122,L405=PRINCIPAL!$I$122+PRINCIPAL!$I$122+PRINCIPAL!$I$122)),0,IF(AND(PRINCIPAL!$H$122&lt;&gt;"",L405=PRINCIPAL!$J$122),VLOOKUP($BB$399,'Banco de Dados'!$B$4:$J$50,8,FALSE)*PRINCIPAL!$H$122*(1-(PRINCIPAL!$K$122/100)),IF(AND(PRINCIPAL!$H$122&lt;&gt;"",L405=PRINCIPAL!$L$122),VLOOKUP($BB$399,'Banco de Dados'!$B$4:$J$50,8,FALSE)*PRINCIPAL!$H$122*(1-(PRINCIPAL!$M$122/100)),IF(AND(PRINCIPAL!$H$122&lt;&gt;"",L405=PRINCIPAL!$N$122),VLOOKUP($BB$399,'Banco de Dados'!$B$4:$J$50,8,FALSE)*PRINCIPAL!$H$122*(1-(PRINCIPAL!$O$122/100)),IF(PRINCIPAL!$H$122&lt;&gt;"",VLOOKUP($BB$399,'Banco de Dados'!$B$4:$J$50,8,FALSE)*PRINCIPAL!$H$122,IF(OR(L405=PRINCIPAL!$I$122,L405=PRINCIPAL!$I$122+PRINCIPAL!$I$122,L405=PRINCIPAL!$I$122+PRINCIPAL!$I$122+PRINCIPAL!$I$122),0,IF(L405=PRINCIPAL!$J$122,VLOOKUP($BB$399,'Banco de Dados'!$B$4:$J$50,6,FALSE)*(1-(PRINCIPAL!$K$122/100)),IF(L405=PRINCIPAL!$L$122,VLOOKUP($BB$399,'Banco de Dados'!$B$4:$J$50,6,FALSE)*(1-(PRINCIPAL!$M$122/100)),IF(L405=PRINCIPAL!$N$122,VLOOKUP($BB$399,'Banco de Dados'!$B$4:$J$50,6,FALSE)*(1-(PRINCIPAL!$O$122/100)),VLOOKUP($BB$399,'Banco de Dados'!$B$4:$J$50,6,FALSE)))))))))),"")</f>
        <v/>
      </c>
      <c r="BB405" s="29" t="str">
        <f>IFERROR(BA405*(IFERROR(VLOOKUP($BB$399,'Banco de Dados'!$B$4:$J$50,4,FALSE),"ERRO")),"")</f>
        <v/>
      </c>
      <c r="BC405" s="29" t="str">
        <f t="shared" ref="BC405:BC436" si="280">IFERROR(BB405+BA405,"")</f>
        <v/>
      </c>
      <c r="BD405" s="103" t="str">
        <f>IFERROR(BC405*(C405*(PRINCIPAL!$G$122/100))*0.47*(44/12),"")</f>
        <v/>
      </c>
      <c r="BE405" s="111" t="str">
        <f t="shared" si="259"/>
        <v/>
      </c>
      <c r="BF405" s="30" t="str">
        <f>IFERROR(IF(AND(PRINCIPAL!$H$123&lt;&gt;"",OR(L405=PRINCIPAL!$I$123,L405=PRINCIPAL!$I$123+PRINCIPAL!$I$123,L405=PRINCIPAL!$I$123+PRINCIPAL!$I$123+PRINCIPAL!$I$123)),0,IF(AND(PRINCIPAL!$H$123&lt;&gt;"",L405=PRINCIPAL!$J$123),VLOOKUP($BG$399,'Banco de Dados'!$B$4:$J$50,8,FALSE)*PRINCIPAL!$H$123*(1-(PRINCIPAL!$K$123/100)),IF(AND(PRINCIPAL!$H$123&lt;&gt;"",L405=PRINCIPAL!$L$123),VLOOKUP($BG$399,'Banco de Dados'!$B$4:$J$50,8,FALSE)*PRINCIPAL!$H$123*(1-(PRINCIPAL!$M$123/100)),IF(AND(PRINCIPAL!$H$123&lt;&gt;"",L405=PRINCIPAL!$N$123),VLOOKUP($BG$399,'Banco de Dados'!$B$4:$J$50,8,FALSE)*PRINCIPAL!$H$123*(1-(PRINCIPAL!$O$123/100)),IF(PRINCIPAL!$H$123&lt;&gt;"",VLOOKUP($BG$399,'Banco de Dados'!$B$4:$J$50,8,FALSE)*PRINCIPAL!$H$123,IF(OR(L405=PRINCIPAL!$I$123,L405=PRINCIPAL!$I$123+PRINCIPAL!$I$123,L405=PRINCIPAL!$I$123+PRINCIPAL!$I$123+PRINCIPAL!$I$123),0,IF(L405=PRINCIPAL!$J$123,VLOOKUP($BG$399,'Banco de Dados'!$B$4:$J$50,6,FALSE)*(1-(PRINCIPAL!$K$123/100)),IF(L405=PRINCIPAL!$L$123,VLOOKUP($BG$399,'Banco de Dados'!$B$4:$J$50,6,FALSE)*(1-(PRINCIPAL!$M$123/100)),IF(L405=PRINCIPAL!$N$123,VLOOKUP($BG$399,'Banco de Dados'!$B$4:$J$50,6,FALSE)*(1-(PRINCIPAL!$O$123/100)),VLOOKUP($BG$399,'Banco de Dados'!$B$4:$J$50,6,FALSE)))))))))),"")</f>
        <v/>
      </c>
      <c r="BG405" s="29" t="str">
        <f>IFERROR(BF405*(IFERROR(VLOOKUP($BG$399,'Banco de Dados'!$B$4:$J$50,4,FALSE),"ERRO")),"")</f>
        <v/>
      </c>
      <c r="BH405" s="29" t="str">
        <f t="shared" si="275"/>
        <v/>
      </c>
      <c r="BI405" s="103" t="str">
        <f>IFERROR(BH405*(C405*(PRINCIPAL!$G$123/100))*0.47*(44/12),"")</f>
        <v/>
      </c>
      <c r="BJ405" s="102" t="str">
        <f t="shared" si="260"/>
        <v/>
      </c>
    </row>
    <row r="406" spans="2:62" ht="12.75" customHeight="1" x14ac:dyDescent="0.3">
      <c r="B406" s="326">
        <f t="shared" si="261"/>
        <v>2025</v>
      </c>
      <c r="C406" s="340"/>
      <c r="D406" s="1"/>
      <c r="E406" s="116">
        <v>5</v>
      </c>
      <c r="F406" s="24" t="str">
        <f>IFERROR(VLOOKUP($G$399,'Banco de Dados'!$B$4:$J$50,6,FALSE),"")</f>
        <v/>
      </c>
      <c r="G406" s="25" t="str">
        <f>IFERROR(F406*(IFERROR(VLOOKUP($G$399,'Banco de Dados'!$B$4:$J$50,4,FALSE),"ERRO")),"")</f>
        <v/>
      </c>
      <c r="H406" s="25" t="str">
        <f t="shared" si="262"/>
        <v/>
      </c>
      <c r="I406" s="103" t="str">
        <f t="shared" si="263"/>
        <v/>
      </c>
      <c r="J406" s="117" t="str">
        <f t="shared" si="264"/>
        <v/>
      </c>
      <c r="K406" s="1"/>
      <c r="L406" s="91">
        <v>5</v>
      </c>
      <c r="M406" s="24" t="str">
        <f>IFERROR(IF(AND(PRINCIPAL!$H$114&lt;&gt;"",OR(L406=PRINCIPAL!$I$114,L406=PRINCIPAL!$I$114+PRINCIPAL!$I$114,L406=PRINCIPAL!$I$114+PRINCIPAL!$I$114+PRINCIPAL!$I$114)),0,IF(AND(PRINCIPAL!$H$114&lt;&gt;"",L406=PRINCIPAL!$J$114),VLOOKUP($N$399,'Banco de Dados'!$B$4:$J$50,8,FALSE)*PRINCIPAL!$H$114*(1-(PRINCIPAL!$K$114/100)),IF(AND(PRINCIPAL!$H$114&lt;&gt;"",L406=PRINCIPAL!$L$114),VLOOKUP($N$399,'Banco de Dados'!$B$4:$J$50,8,FALSE)*PRINCIPAL!$H$114*(1-(PRINCIPAL!$M$114/100)),IF(AND(PRINCIPAL!$H$114&lt;&gt;"",L406=PRINCIPAL!$N$114),VLOOKUP($N$399,'Banco de Dados'!$B$4:$J$50,8,FALSE)*PRINCIPAL!$H$114*(1-(PRINCIPAL!$O$114/100)),IF(PRINCIPAL!$H$114&lt;&gt;"",VLOOKUP($N$399,'Banco de Dados'!$B$4:$J$50,8,FALSE)*PRINCIPAL!$H$114,IF(OR(L406=PRINCIPAL!$I$114,L406=PRINCIPAL!$I$114+PRINCIPAL!$I$114,L406=PRINCIPAL!$I$114+PRINCIPAL!$I$114+PRINCIPAL!$I$114),0,IF(L406=PRINCIPAL!$J$114,VLOOKUP($N$399,'Banco de Dados'!$B$4:$J$50,6,FALSE)*(1-(PRINCIPAL!$K$114/100)),IF(L406=PRINCIPAL!$L$114,VLOOKUP($N$399,'Banco de Dados'!$B$4:$J$50,6,FALSE)*(1-(PRINCIPAL!$M$114/100)),IF(L406=PRINCIPAL!$N$114,VLOOKUP($N$399,'Banco de Dados'!$B$4:$J$50,6,FALSE)*(1-(PRINCIPAL!$O$114/100)),VLOOKUP($N$399,'Banco de Dados'!$B$4:$J$50,6,FALSE)))))))))),"")</f>
        <v/>
      </c>
      <c r="N406" s="25" t="str">
        <f>IFERROR(M406*(IFERROR(VLOOKUP($N$399,'Banco de Dados'!$B$4:$J$50,4,FALSE),"ERRO")),"")</f>
        <v/>
      </c>
      <c r="O406" s="25" t="str">
        <f t="shared" si="265"/>
        <v/>
      </c>
      <c r="P406" s="103" t="str">
        <f>IFERROR(O406*(C406*(PRINCIPAL!$G$114/100))*0.47*(44/12),"")</f>
        <v/>
      </c>
      <c r="Q406" s="107" t="str">
        <f>IFERROR(Q405+P406,"")</f>
        <v/>
      </c>
      <c r="R406" s="29" t="str">
        <f>IFERROR(IF(AND(PRINCIPAL!$H$115&lt;&gt;"",OR(L406=PRINCIPAL!$I$115,L406=PRINCIPAL!$I$115+PRINCIPAL!$I$115,L406=PRINCIPAL!$I$115+PRINCIPAL!$I$115+PRINCIPAL!$I$115)),0,IF(AND(PRINCIPAL!$H$115&lt;&gt;"",L406=PRINCIPAL!$J$115),VLOOKUP($S$399,'Banco de Dados'!$B$4:$J$50,8,FALSE)*PRINCIPAL!$H$115*(1-(PRINCIPAL!$K$115/100)),IF(AND(PRINCIPAL!$H$115&lt;&gt;"",L406=PRINCIPAL!$L$115),VLOOKUP($S$399,'Banco de Dados'!$B$4:$J$50,8,FALSE)*PRINCIPAL!$H$115*(1-(PRINCIPAL!$M$115/100)),IF(AND(PRINCIPAL!$H$115&lt;&gt;"",L406=PRINCIPAL!$N$115),VLOOKUP($S$399,'Banco de Dados'!$B$4:$J$50,8,FALSE)*PRINCIPAL!$H$115*(1-(PRINCIPAL!$O$115/100)),IF(PRINCIPAL!$H$115&lt;&gt;"",VLOOKUP($S$399,'Banco de Dados'!$B$4:$J$50,8,FALSE)*PRINCIPAL!$H$115,IF(OR(L406=PRINCIPAL!$I$115,L406=PRINCIPAL!$I$115+PRINCIPAL!$I$115,L406=PRINCIPAL!$I$115+PRINCIPAL!$I$115+PRINCIPAL!$I$115),0,IF(L406=PRINCIPAL!$J$115,VLOOKUP($S$399,'Banco de Dados'!$B$4:$J$50,6,FALSE)*(1-(PRINCIPAL!$K$115/100)),IF(L406=PRINCIPAL!$L$115,VLOOKUP($S$399,'Banco de Dados'!$B$4:$J$50,6,FALSE)*(1-(PRINCIPAL!$M$115/100)),IF(L406=PRINCIPAL!$N$115,VLOOKUP($S$399,'Banco de Dados'!$B$4:$J$50,6,FALSE)*(1-(PRINCIPAL!$O$115/100)),VLOOKUP($S$399,'Banco de Dados'!$B$4:$J$50,6,FALSE)))))))))),"")</f>
        <v/>
      </c>
      <c r="S406" s="29" t="str">
        <f>IFERROR(R406*(IFERROR(VLOOKUP($S$399,'Banco de Dados'!$B$4:$J$50,4,FALSE),"ERRO")),"")</f>
        <v/>
      </c>
      <c r="T406" s="29" t="str">
        <f t="shared" si="266"/>
        <v/>
      </c>
      <c r="U406" s="103" t="str">
        <f>IFERROR(T406*(C406*(PRINCIPAL!$G$115/100))*0.47*(44/12),"")</f>
        <v/>
      </c>
      <c r="V406" s="103" t="str">
        <f t="shared" si="258"/>
        <v/>
      </c>
      <c r="W406" s="30" t="str">
        <f>IFERROR(IF(AND(PRINCIPAL!$H$116&lt;&gt;"",OR(L406=PRINCIPAL!$I$116,L406=PRINCIPAL!$I$116+PRINCIPAL!$I$116,L406=PRINCIPAL!$I$116+PRINCIPAL!$I$116+PRINCIPAL!$I$116)),0,IF(AND(PRINCIPAL!$H$116&lt;&gt;"",L406=PRINCIPAL!$J$116),VLOOKUP($X$399,'Banco de Dados'!$B$4:$J$50,8,FALSE)*PRINCIPAL!$H$116*(1-(PRINCIPAL!$K$116/100)),IF(AND(PRINCIPAL!$H$116&lt;&gt;"",L406=PRINCIPAL!$L$116),VLOOKUP($X$399,'Banco de Dados'!$B$4:$J$50,8,FALSE)*PRINCIPAL!$H$116*(1-(PRINCIPAL!$M$116/100)),IF(AND(PRINCIPAL!$H$116&lt;&gt;"",L406=PRINCIPAL!$N$116),VLOOKUP($X$399,'Banco de Dados'!$B$4:$J$50,8,FALSE)*PRINCIPAL!$H$116*(1-(PRINCIPAL!$O$116/100)),IF(PRINCIPAL!$H$116&lt;&gt;"",VLOOKUP($X$399,'Banco de Dados'!$B$4:$J$50,8,FALSE)*PRINCIPAL!$H$116,IF(OR(L406=PRINCIPAL!$I$116,L406=PRINCIPAL!$I$116+PRINCIPAL!$I$116,L406=PRINCIPAL!$I$116+PRINCIPAL!$I$116+PRINCIPAL!$I$116),0,IF(L406=PRINCIPAL!$J$116,VLOOKUP($X$399,'Banco de Dados'!$B$4:$J$50,6,FALSE)*(1-(PRINCIPAL!$K$116/100)),IF(L406=PRINCIPAL!$L$116,VLOOKUP($X$399,'Banco de Dados'!$B$4:$J$50,6,FALSE)*(1-(PRINCIPAL!$M$116/100)),IF(L406=PRINCIPAL!$N$116,VLOOKUP($X$399,'Banco de Dados'!$B$4:$J$50,6,FALSE)*(1-(PRINCIPAL!$O$116/100)),VLOOKUP($X$399,'Banco de Dados'!$B$4:$J$50,6,FALSE)))))))))),"")</f>
        <v/>
      </c>
      <c r="X406" s="29" t="str">
        <f>IFERROR(W406*(IFERROR(VLOOKUP($X$399,'Banco de Dados'!$B$4:$J$50,4,FALSE),"ERRO")),"")</f>
        <v/>
      </c>
      <c r="Y406" s="29" t="str">
        <f t="shared" si="276"/>
        <v/>
      </c>
      <c r="Z406" s="103" t="str">
        <f>IFERROR(Y406*(C406*(PRINCIPAL!$G$116/100))*0.47*(44/12),"")</f>
        <v/>
      </c>
      <c r="AA406" s="111" t="str">
        <f t="shared" si="277"/>
        <v/>
      </c>
      <c r="AB406" s="30" t="str">
        <f>IFERROR(IF(AND(PRINCIPAL!$H$117&lt;&gt;"",OR(L406=PRINCIPAL!$I$117,L406=PRINCIPAL!$I$117+PRINCIPAL!$I$117,L406=PRINCIPAL!$I$117+PRINCIPAL!$I$117+PRINCIPAL!$I$117)),0,IF(AND(PRINCIPAL!$H$117&lt;&gt;"",L406=PRINCIPAL!$J$117),VLOOKUP($AC$399,'Banco de Dados'!$B$4:$J$50,8,FALSE)*PRINCIPAL!$H$117*(1-(PRINCIPAL!$K$117/100)),IF(AND(PRINCIPAL!$H$117&lt;&gt;"",L406=PRINCIPAL!$L$117),VLOOKUP($AC$399,'Banco de Dados'!$B$4:$J$50,8,FALSE)*PRINCIPAL!$H$117*(1-(PRINCIPAL!$M$117/100)),IF(AND(PRINCIPAL!$H$117&lt;&gt;"",L406=PRINCIPAL!$N$117),VLOOKUP($AC$399,'Banco de Dados'!$B$4:$J$50,8,FALSE)*PRINCIPAL!$H$117*(1-(PRINCIPAL!$O$117/100)),IF(PRINCIPAL!$H$117&lt;&gt;"",VLOOKUP($AC$399,'Banco de Dados'!$B$4:$J$50,8,FALSE)*PRINCIPAL!$H$117,IF(OR(L406=PRINCIPAL!$I$117,L406=PRINCIPAL!$I$117+PRINCIPAL!$I$117,L406=PRINCIPAL!$I$117+PRINCIPAL!$I$117+PRINCIPAL!$I$117),0,IF(L406=PRINCIPAL!$J$117,VLOOKUP($AC$399,'Banco de Dados'!$B$4:$J$50,6,FALSE)*(1-(PRINCIPAL!$K$117/100)),IF(L406=PRINCIPAL!$L$117,VLOOKUP($AC$399,'Banco de Dados'!$B$4:$J$50,6,FALSE)*(1-(PRINCIPAL!$M$117/100)),IF(L406=PRINCIPAL!$N$117,VLOOKUP($AC$399,'Banco de Dados'!$B$4:$J$50,6,FALSE)*(1-(PRINCIPAL!$O$117/100)),VLOOKUP($AC$399,'Banco de Dados'!$B$4:$J$50,6,FALSE)))))))))),"")</f>
        <v/>
      </c>
      <c r="AC406" s="29" t="str">
        <f>IFERROR(AB406*(IFERROR(VLOOKUP($AC$399,'Banco de Dados'!$B$4:$J$50,4,FALSE),"ERRO")),"")</f>
        <v/>
      </c>
      <c r="AD406" s="29" t="str">
        <f t="shared" si="267"/>
        <v/>
      </c>
      <c r="AE406" s="103" t="str">
        <f>IFERROR(AD406*(C406*(PRINCIPAL!$G$117/100))*0.47*(44/12),"")</f>
        <v/>
      </c>
      <c r="AF406" s="111" t="str">
        <f t="shared" si="268"/>
        <v/>
      </c>
      <c r="AG406" s="30" t="str">
        <f>IFERROR(IF(AND(PRINCIPAL!$H$118&lt;&gt;"",OR(L406=PRINCIPAL!$I$118,L406=PRINCIPAL!$I$118+PRINCIPAL!$I$118,L406=PRINCIPAL!$I$118+PRINCIPAL!$I$118+PRINCIPAL!$I$118)),0,IF(AND(PRINCIPAL!$H$118&lt;&gt;"",L406=PRINCIPAL!$J$118),VLOOKUP($AH$399,'Banco de Dados'!$B$4:$J$50,8,FALSE)*PRINCIPAL!$H$118*(1-(PRINCIPAL!$K$118/100)),IF(AND(PRINCIPAL!$H$118&lt;&gt;"",L406=PRINCIPAL!$L$118),VLOOKUP($AH$399,'Banco de Dados'!$B$4:$J$50,8,FALSE)*PRINCIPAL!$H$118*(1-(PRINCIPAL!$M$118/100)),IF(AND(PRINCIPAL!$H$118&lt;&gt;"",L406=PRINCIPAL!$N$118),VLOOKUP($AH$399,'Banco de Dados'!$B$4:$J$50,8,FALSE)*PRINCIPAL!$H$118*(1-(PRINCIPAL!$O$118/100)),IF(PRINCIPAL!$H$118&lt;&gt;"",VLOOKUP($AH$399,'Banco de Dados'!$B$4:$J$50,8,FALSE)*PRINCIPAL!$H$118,IF(OR(L406=PRINCIPAL!$I$118,L406=PRINCIPAL!$I$118+PRINCIPAL!$I$118,L406=PRINCIPAL!$I$118+PRINCIPAL!$I$118+PRINCIPAL!$I$118),0,IF(L406=PRINCIPAL!$J$118,VLOOKUP($AH$399,'Banco de Dados'!$B$4:$J$50,6,FALSE)*(1-(PRINCIPAL!$K$118/100)),IF(L406=PRINCIPAL!$L$118,VLOOKUP($AH$399,'Banco de Dados'!$B$4:$J$50,6,FALSE)*(1-(PRINCIPAL!$M$118/100)),IF(L406=PRINCIPAL!$N$118,VLOOKUP($AH$399,'Banco de Dados'!$B$4:$J$50,6,FALSE)*(1-(PRINCIPAL!$O$118/100)),VLOOKUP($AH$399,'Banco de Dados'!$B$4:$J$50,6,FALSE)))))))))),"")</f>
        <v/>
      </c>
      <c r="AH406" s="29" t="str">
        <f>IFERROR(AG406*(IFERROR(VLOOKUP($AH$399,'Banco de Dados'!$B$4:$J$50,4,FALSE),"ERRO")),"")</f>
        <v/>
      </c>
      <c r="AI406" s="29" t="str">
        <f t="shared" si="269"/>
        <v/>
      </c>
      <c r="AJ406" s="103" t="str">
        <f>IFERROR(AI406*(C406*(PRINCIPAL!$G$118/100))*0.47*(44/12),"")</f>
        <v/>
      </c>
      <c r="AK406" s="111" t="str">
        <f t="shared" si="278"/>
        <v/>
      </c>
      <c r="AL406" s="30" t="str">
        <f>IFERROR(IF(AND(PRINCIPAL!$H$119&lt;&gt;"",OR(L406=PRINCIPAL!$I$119,L406=PRINCIPAL!$I$119+PRINCIPAL!$I$119,L406=PRINCIPAL!$I$119+PRINCIPAL!$I$119+PRINCIPAL!$I$119)),0,IF(AND(PRINCIPAL!$H$119&lt;&gt;"",L406=PRINCIPAL!$J$119),VLOOKUP($AM$399,'Banco de Dados'!$B$4:$J$50,8,FALSE)*PRINCIPAL!$H$119*(1-(PRINCIPAL!$K$119/100)),IF(AND(PRINCIPAL!$H$119&lt;&gt;"",L406=PRINCIPAL!$L$119),VLOOKUP($AM$399,'Banco de Dados'!$B$4:$J$50,8,FALSE)*PRINCIPAL!$H$119*(1-(PRINCIPAL!$M$119/100)),IF(AND(PRINCIPAL!$H$119&lt;&gt;"",L406=PRINCIPAL!$N$119),VLOOKUP($AM$399,'Banco de Dados'!$B$4:$J$50,8,FALSE)*PRINCIPAL!$H$119*(1-(PRINCIPAL!$O$119/100)),IF(PRINCIPAL!$H$119&lt;&gt;"",VLOOKUP($AM$399,'Banco de Dados'!$B$4:$J$50,8,FALSE)*PRINCIPAL!$H$119,IF(OR(L406=PRINCIPAL!$I$119,L406=PRINCIPAL!$I$119+PRINCIPAL!$I$119,L406=PRINCIPAL!$I$119+PRINCIPAL!$I$119+PRINCIPAL!$I$119),0,IF(L406=PRINCIPAL!$J$119,VLOOKUP($AM$399,'Banco de Dados'!$B$4:$J$50,6,FALSE)*(1-(PRINCIPAL!$K$119/100)),IF(L406=PRINCIPAL!$L$119,VLOOKUP($AM$399,'Banco de Dados'!$B$4:$J$50,6,FALSE)*(1-(PRINCIPAL!$M$119/100)),IF(L406=PRINCIPAL!$N$119,VLOOKUP($AM$399,'Banco de Dados'!$B$4:$J$50,6,FALSE)*(1-(PRINCIPAL!$O$119/100)),VLOOKUP($AM$399,'Banco de Dados'!$B$4:$J$50,6,FALSE)))))))))),"")</f>
        <v/>
      </c>
      <c r="AM406" s="29" t="str">
        <f>IFERROR(AL406*(IFERROR(VLOOKUP($AM$399,'Banco de Dados'!$B$4:$J$50,4,FALSE),"ERRO")),"")</f>
        <v/>
      </c>
      <c r="AN406" s="29" t="str">
        <f t="shared" si="270"/>
        <v/>
      </c>
      <c r="AO406" s="103" t="str">
        <f>IFERROR(AN406*(C406*(PRINCIPAL!$G$119/100))*0.47*(44/12),"")</f>
        <v/>
      </c>
      <c r="AP406" s="111" t="str">
        <f t="shared" si="271"/>
        <v/>
      </c>
      <c r="AQ406" s="30" t="str">
        <f>IFERROR(IF(AND(PRINCIPAL!$H$120&lt;&gt;"",OR(L406=PRINCIPAL!$I$120,L406=PRINCIPAL!$I$120+PRINCIPAL!$I$120,L406=PRINCIPAL!$I$120+PRINCIPAL!$I$120+PRINCIPAL!$I$120)),0,IF(AND(PRINCIPAL!$H$120&lt;&gt;"",L406=PRINCIPAL!$J$120),VLOOKUP($AR$399,'Banco de Dados'!$B$4:$J$50,8,FALSE)*PRINCIPAL!$H$120*(1-(PRINCIPAL!$K$120/100)),IF(AND(PRINCIPAL!$H$120&lt;&gt;"",L406=PRINCIPAL!$L$120),VLOOKUP($AR$399,'Banco de Dados'!$B$4:$J$50,8,FALSE)*PRINCIPAL!$H$120*(1-(PRINCIPAL!$M$120/100)),IF(AND(PRINCIPAL!$H$120&lt;&gt;"",L406=PRINCIPAL!$N$120),VLOOKUP($AR$399,'Banco de Dados'!$B$4:$J$50,8,FALSE)*PRINCIPAL!$H$120*(1-(PRINCIPAL!$O$120/100)),IF(PRINCIPAL!$H$120&lt;&gt;"",VLOOKUP($AR$399,'Banco de Dados'!$B$4:$J$50,8,FALSE)*PRINCIPAL!$H$120,IF(OR(L406=PRINCIPAL!$I$120,L406=PRINCIPAL!$I$120+PRINCIPAL!$I$120,L406=PRINCIPAL!$I$120+PRINCIPAL!$I$120+PRINCIPAL!$I$120),0,IF(L406=PRINCIPAL!$J$120,VLOOKUP($AR$399,'Banco de Dados'!$B$4:$J$50,6,FALSE)*(1-(PRINCIPAL!$K$120/100)),IF(L406=PRINCIPAL!$L$120,VLOOKUP($AR$399,'Banco de Dados'!$B$4:$J$50,6,FALSE)*(1-(PRINCIPAL!$M$120/100)),IF(L406=PRINCIPAL!$N$120,VLOOKUP($AR$399,'Banco de Dados'!$B$4:$J$50,6,FALSE)*(1-(PRINCIPAL!$O$120/100)),VLOOKUP($AR$399,'Banco de Dados'!$B$4:$J$50,6,FALSE)))))))))),"")</f>
        <v/>
      </c>
      <c r="AR406" s="29" t="str">
        <f>IFERROR(AQ406*(IFERROR(VLOOKUP($AR$399,'Banco de Dados'!$B$4:$J$50,4,FALSE),"ERRO")),"")</f>
        <v/>
      </c>
      <c r="AS406" s="29" t="str">
        <f t="shared" si="272"/>
        <v/>
      </c>
      <c r="AT406" s="103" t="str">
        <f>IFERROR(AS406*(C406*(PRINCIPAL!$G$120/100))*0.47*(44/12),"")</f>
        <v/>
      </c>
      <c r="AU406" s="111" t="str">
        <f t="shared" si="273"/>
        <v/>
      </c>
      <c r="AV406" s="30" t="str">
        <f>IFERROR(IF(AND(PRINCIPAL!$H$121&lt;&gt;"",OR(L406=PRINCIPAL!$I$121,L406=PRINCIPAL!$I$121+PRINCIPAL!$I$121,L406=PRINCIPAL!$I$121+PRINCIPAL!$I$121+PRINCIPAL!$I$121)),0,IF(AND(PRINCIPAL!$H$121&lt;&gt;"",L406=PRINCIPAL!$J$121),VLOOKUP($AW$399,'Banco de Dados'!$B$4:$J$50,8,FALSE)*PRINCIPAL!$H$121*(1-(PRINCIPAL!$K$121/100)),IF(AND(PRINCIPAL!$H$121&lt;&gt;"",L406=PRINCIPAL!$L$121),VLOOKUP($AW$399,'Banco de Dados'!$B$4:$J$50,8,FALSE)*PRINCIPAL!$H$121*(1-(PRINCIPAL!$M$121/100)),IF(AND(PRINCIPAL!$H$121&lt;&gt;"",L406=PRINCIPAL!$N$121),VLOOKUP($AW$399,'Banco de Dados'!$B$4:$J$50,8,FALSE)*PRINCIPAL!$H$121*(1-(PRINCIPAL!$O$121/100)),IF(PRINCIPAL!$H$121&lt;&gt;"",VLOOKUP($AW$399,'Banco de Dados'!$B$4:$J$50,8,FALSE)*PRINCIPAL!$H$121,IF(OR(L406=PRINCIPAL!$I$121,L406=PRINCIPAL!$I$121+PRINCIPAL!$I$121,L406=PRINCIPAL!$I$121+PRINCIPAL!$I$121+PRINCIPAL!$I$121),0,IF(L406=PRINCIPAL!$J$121,VLOOKUP($AW$399,'Banco de Dados'!$B$4:$J$50,6,FALSE)*(1-(PRINCIPAL!$K$121/100)),IF(L406=PRINCIPAL!$L$121,VLOOKUP($AW$399,'Banco de Dados'!$B$4:$J$50,6,FALSE)*(1-(PRINCIPAL!$M$121/100)),IF(L406=PRINCIPAL!$N$121,VLOOKUP($AW$399,'Banco de Dados'!$B$4:$J$50,6,FALSE)*(1-(PRINCIPAL!$O$121/100)),VLOOKUP($AW$399,'Banco de Dados'!$B$4:$J$50,6,FALSE)))))))))),"")</f>
        <v/>
      </c>
      <c r="AW406" s="29" t="str">
        <f>IFERROR(AV406*(IFERROR(VLOOKUP($AW$399,'Banco de Dados'!$B$4:$J$50,4,FALSE),"ERRO")),"")</f>
        <v/>
      </c>
      <c r="AX406" s="29" t="str">
        <f t="shared" si="274"/>
        <v/>
      </c>
      <c r="AY406" s="103" t="str">
        <f>IFERROR(AX406*(C406*(PRINCIPAL!$G$121/100))*0.47*(44/12),"")</f>
        <v/>
      </c>
      <c r="AZ406" s="111" t="str">
        <f t="shared" si="279"/>
        <v/>
      </c>
      <c r="BA406" s="30" t="str">
        <f>IFERROR(IF(AND(PRINCIPAL!$H$122&lt;&gt;"",OR(L406=PRINCIPAL!$I$122,L406=PRINCIPAL!$I$122+PRINCIPAL!$I$122,L406=PRINCIPAL!$I$122+PRINCIPAL!$I$122+PRINCIPAL!$I$122)),0,IF(AND(PRINCIPAL!$H$122&lt;&gt;"",L406=PRINCIPAL!$J$122),VLOOKUP($BB$399,'Banco de Dados'!$B$4:$J$50,8,FALSE)*PRINCIPAL!$H$122*(1-(PRINCIPAL!$K$122/100)),IF(AND(PRINCIPAL!$H$122&lt;&gt;"",L406=PRINCIPAL!$L$122),VLOOKUP($BB$399,'Banco de Dados'!$B$4:$J$50,8,FALSE)*PRINCIPAL!$H$122*(1-(PRINCIPAL!$M$122/100)),IF(AND(PRINCIPAL!$H$122&lt;&gt;"",L406=PRINCIPAL!$N$122),VLOOKUP($BB$399,'Banco de Dados'!$B$4:$J$50,8,FALSE)*PRINCIPAL!$H$122*(1-(PRINCIPAL!$O$122/100)),IF(PRINCIPAL!$H$122&lt;&gt;"",VLOOKUP($BB$399,'Banco de Dados'!$B$4:$J$50,8,FALSE)*PRINCIPAL!$H$122,IF(OR(L406=PRINCIPAL!$I$122,L406=PRINCIPAL!$I$122+PRINCIPAL!$I$122,L406=PRINCIPAL!$I$122+PRINCIPAL!$I$122+PRINCIPAL!$I$122),0,IF(L406=PRINCIPAL!$J$122,VLOOKUP($BB$399,'Banco de Dados'!$B$4:$J$50,6,FALSE)*(1-(PRINCIPAL!$K$122/100)),IF(L406=PRINCIPAL!$L$122,VLOOKUP($BB$399,'Banco de Dados'!$B$4:$J$50,6,FALSE)*(1-(PRINCIPAL!$M$122/100)),IF(L406=PRINCIPAL!$N$122,VLOOKUP($BB$399,'Banco de Dados'!$B$4:$J$50,6,FALSE)*(1-(PRINCIPAL!$O$122/100)),VLOOKUP($BB$399,'Banco de Dados'!$B$4:$J$50,6,FALSE)))))))))),"")</f>
        <v/>
      </c>
      <c r="BB406" s="29" t="str">
        <f>IFERROR(BA406*(IFERROR(VLOOKUP($BB$399,'Banco de Dados'!$B$4:$J$50,4,FALSE),"ERRO")),"")</f>
        <v/>
      </c>
      <c r="BC406" s="29" t="str">
        <f t="shared" si="280"/>
        <v/>
      </c>
      <c r="BD406" s="103" t="str">
        <f>IFERROR(BC406*(C406*(PRINCIPAL!$G$122/100))*0.47*(44/12),"")</f>
        <v/>
      </c>
      <c r="BE406" s="111" t="str">
        <f t="shared" si="259"/>
        <v/>
      </c>
      <c r="BF406" s="30" t="str">
        <f>IFERROR(IF(AND(PRINCIPAL!$H$123&lt;&gt;"",OR(L406=PRINCIPAL!$I$123,L406=PRINCIPAL!$I$123+PRINCIPAL!$I$123,L406=PRINCIPAL!$I$123+PRINCIPAL!$I$123+PRINCIPAL!$I$123)),0,IF(AND(PRINCIPAL!$H$123&lt;&gt;"",L406=PRINCIPAL!$J$123),VLOOKUP($BG$399,'Banco de Dados'!$B$4:$J$50,8,FALSE)*PRINCIPAL!$H$123*(1-(PRINCIPAL!$K$123/100)),IF(AND(PRINCIPAL!$H$123&lt;&gt;"",L406=PRINCIPAL!$L$123),VLOOKUP($BG$399,'Banco de Dados'!$B$4:$J$50,8,FALSE)*PRINCIPAL!$H$123*(1-(PRINCIPAL!$M$123/100)),IF(AND(PRINCIPAL!$H$123&lt;&gt;"",L406=PRINCIPAL!$N$123),VLOOKUP($BG$399,'Banco de Dados'!$B$4:$J$50,8,FALSE)*PRINCIPAL!$H$123*(1-(PRINCIPAL!$O$123/100)),IF(PRINCIPAL!$H$123&lt;&gt;"",VLOOKUP($BG$399,'Banco de Dados'!$B$4:$J$50,8,FALSE)*PRINCIPAL!$H$123,IF(OR(L406=PRINCIPAL!$I$123,L406=PRINCIPAL!$I$123+PRINCIPAL!$I$123,L406=PRINCIPAL!$I$123+PRINCIPAL!$I$123+PRINCIPAL!$I$123),0,IF(L406=PRINCIPAL!$J$123,VLOOKUP($BG$399,'Banco de Dados'!$B$4:$J$50,6,FALSE)*(1-(PRINCIPAL!$K$123/100)),IF(L406=PRINCIPAL!$L$123,VLOOKUP($BG$399,'Banco de Dados'!$B$4:$J$50,6,FALSE)*(1-(PRINCIPAL!$M$123/100)),IF(L406=PRINCIPAL!$N$123,VLOOKUP($BG$399,'Banco de Dados'!$B$4:$J$50,6,FALSE)*(1-(PRINCIPAL!$O$123/100)),VLOOKUP($BG$399,'Banco de Dados'!$B$4:$J$50,6,FALSE)))))))))),"")</f>
        <v/>
      </c>
      <c r="BG406" s="29" t="str">
        <f>IFERROR(BF406*(IFERROR(VLOOKUP($BG$399,'Banco de Dados'!$B$4:$J$50,4,FALSE),"ERRO")),"")</f>
        <v/>
      </c>
      <c r="BH406" s="29" t="str">
        <f t="shared" si="275"/>
        <v/>
      </c>
      <c r="BI406" s="103" t="str">
        <f>IFERROR(BH406*(C406*(PRINCIPAL!$G$123/100))*0.47*(44/12),"")</f>
        <v/>
      </c>
      <c r="BJ406" s="102" t="str">
        <f t="shared" si="260"/>
        <v/>
      </c>
    </row>
    <row r="407" spans="2:62" ht="12.75" customHeight="1" x14ac:dyDescent="0.3">
      <c r="B407" s="326">
        <f t="shared" si="261"/>
        <v>2026</v>
      </c>
      <c r="C407" s="340"/>
      <c r="D407" s="1"/>
      <c r="E407" s="116">
        <v>6</v>
      </c>
      <c r="F407" s="24" t="str">
        <f>IFERROR(VLOOKUP($G$399,'Banco de Dados'!$B$4:$J$50,6,FALSE),"")</f>
        <v/>
      </c>
      <c r="G407" s="25" t="str">
        <f>IFERROR(F407*(IFERROR(VLOOKUP($G$399,'Banco de Dados'!$B$4:$J$50,4,FALSE),"ERRO")),"")</f>
        <v/>
      </c>
      <c r="H407" s="25" t="str">
        <f t="shared" si="262"/>
        <v/>
      </c>
      <c r="I407" s="103" t="str">
        <f t="shared" si="263"/>
        <v/>
      </c>
      <c r="J407" s="117" t="str">
        <f t="shared" si="264"/>
        <v/>
      </c>
      <c r="K407" s="1"/>
      <c r="L407" s="91">
        <v>6</v>
      </c>
      <c r="M407" s="24" t="str">
        <f>IFERROR(IF(AND(PRINCIPAL!$H$114&lt;&gt;"",OR(L407=PRINCIPAL!$I$114,L407=PRINCIPAL!$I$114+PRINCIPAL!$I$114,L407=PRINCIPAL!$I$114+PRINCIPAL!$I$114+PRINCIPAL!$I$114)),0,IF(AND(PRINCIPAL!$H$114&lt;&gt;"",L407=PRINCIPAL!$J$114),VLOOKUP($N$399,'Banco de Dados'!$B$4:$J$50,8,FALSE)*PRINCIPAL!$H$114*(1-(PRINCIPAL!$K$114/100)),IF(AND(PRINCIPAL!$H$114&lt;&gt;"",L407=PRINCIPAL!$L$114),VLOOKUP($N$399,'Banco de Dados'!$B$4:$J$50,8,FALSE)*PRINCIPAL!$H$114*(1-(PRINCIPAL!$M$114/100)),IF(AND(PRINCIPAL!$H$114&lt;&gt;"",L407=PRINCIPAL!$N$114),VLOOKUP($N$399,'Banco de Dados'!$B$4:$J$50,8,FALSE)*PRINCIPAL!$H$114*(1-(PRINCIPAL!$O$114/100)),IF(PRINCIPAL!$H$114&lt;&gt;"",VLOOKUP($N$399,'Banco de Dados'!$B$4:$J$50,8,FALSE)*PRINCIPAL!$H$114,IF(OR(L407=PRINCIPAL!$I$114,L407=PRINCIPAL!$I$114+PRINCIPAL!$I$114,L407=PRINCIPAL!$I$114+PRINCIPAL!$I$114+PRINCIPAL!$I$114),0,IF(L407=PRINCIPAL!$J$114,VLOOKUP($N$399,'Banco de Dados'!$B$4:$J$50,6,FALSE)*(1-(PRINCIPAL!$K$114/100)),IF(L407=PRINCIPAL!$L$114,VLOOKUP($N$399,'Banco de Dados'!$B$4:$J$50,6,FALSE)*(1-(PRINCIPAL!$M$114/100)),IF(L407=PRINCIPAL!$N$114,VLOOKUP($N$399,'Banco de Dados'!$B$4:$J$50,6,FALSE)*(1-(PRINCIPAL!$O$114/100)),VLOOKUP($N$399,'Banco de Dados'!$B$4:$J$50,6,FALSE)))))))))),"")</f>
        <v/>
      </c>
      <c r="N407" s="25" t="str">
        <f>IFERROR(M407*(IFERROR(VLOOKUP($N$399,'Banco de Dados'!$B$4:$J$50,4,FALSE),"ERRO")),"")</f>
        <v/>
      </c>
      <c r="O407" s="25" t="str">
        <f t="shared" si="265"/>
        <v/>
      </c>
      <c r="P407" s="103" t="str">
        <f>IFERROR(O407*(C407*(PRINCIPAL!$G$114/100))*0.47*(44/12),"")</f>
        <v/>
      </c>
      <c r="Q407" s="107" t="str">
        <f t="shared" ref="Q407:Q417" si="281">IFERROR(Q406+P407,"")</f>
        <v/>
      </c>
      <c r="R407" s="29" t="str">
        <f>IFERROR(IF(AND(PRINCIPAL!$H$115&lt;&gt;"",OR(L407=PRINCIPAL!$I$115,L407=PRINCIPAL!$I$115+PRINCIPAL!$I$115,L407=PRINCIPAL!$I$115+PRINCIPAL!$I$115+PRINCIPAL!$I$115)),0,IF(AND(PRINCIPAL!$H$115&lt;&gt;"",L407=PRINCIPAL!$J$115),VLOOKUP($S$399,'Banco de Dados'!$B$4:$J$50,8,FALSE)*PRINCIPAL!$H$115*(1-(PRINCIPAL!$K$115/100)),IF(AND(PRINCIPAL!$H$115&lt;&gt;"",L407=PRINCIPAL!$L$115),VLOOKUP($S$399,'Banco de Dados'!$B$4:$J$50,8,FALSE)*PRINCIPAL!$H$115*(1-(PRINCIPAL!$M$115/100)),IF(AND(PRINCIPAL!$H$115&lt;&gt;"",L407=PRINCIPAL!$N$115),VLOOKUP($S$399,'Banco de Dados'!$B$4:$J$50,8,FALSE)*PRINCIPAL!$H$115*(1-(PRINCIPAL!$O$115/100)),IF(PRINCIPAL!$H$115&lt;&gt;"",VLOOKUP($S$399,'Banco de Dados'!$B$4:$J$50,8,FALSE)*PRINCIPAL!$H$115,IF(OR(L407=PRINCIPAL!$I$115,L407=PRINCIPAL!$I$115+PRINCIPAL!$I$115,L407=PRINCIPAL!$I$115+PRINCIPAL!$I$115+PRINCIPAL!$I$115),0,IF(L407=PRINCIPAL!$J$115,VLOOKUP($S$399,'Banco de Dados'!$B$4:$J$50,6,FALSE)*(1-(PRINCIPAL!$K$115/100)),IF(L407=PRINCIPAL!$L$115,VLOOKUP($S$399,'Banco de Dados'!$B$4:$J$50,6,FALSE)*(1-(PRINCIPAL!$M$115/100)),IF(L407=PRINCIPAL!$N$115,VLOOKUP($S$399,'Banco de Dados'!$B$4:$J$50,6,FALSE)*(1-(PRINCIPAL!$O$115/100)),VLOOKUP($S$399,'Banco de Dados'!$B$4:$J$50,6,FALSE)))))))))),"")</f>
        <v/>
      </c>
      <c r="S407" s="29" t="str">
        <f>IFERROR(R407*(IFERROR(VLOOKUP($S$399,'Banco de Dados'!$B$4:$J$50,4,FALSE),"ERRO")),"")</f>
        <v/>
      </c>
      <c r="T407" s="29" t="str">
        <f t="shared" si="266"/>
        <v/>
      </c>
      <c r="U407" s="103" t="str">
        <f>IFERROR(T407*(C407*(PRINCIPAL!$G$115/100))*0.47*(44/12),"")</f>
        <v/>
      </c>
      <c r="V407" s="103" t="str">
        <f t="shared" si="258"/>
        <v/>
      </c>
      <c r="W407" s="30" t="str">
        <f>IFERROR(IF(AND(PRINCIPAL!$H$116&lt;&gt;"",OR(L407=PRINCIPAL!$I$116,L407=PRINCIPAL!$I$116+PRINCIPAL!$I$116,L407=PRINCIPAL!$I$116+PRINCIPAL!$I$116+PRINCIPAL!$I$116)),0,IF(AND(PRINCIPAL!$H$116&lt;&gt;"",L407=PRINCIPAL!$J$116),VLOOKUP($X$399,'Banco de Dados'!$B$4:$J$50,8,FALSE)*PRINCIPAL!$H$116*(1-(PRINCIPAL!$K$116/100)),IF(AND(PRINCIPAL!$H$116&lt;&gt;"",L407=PRINCIPAL!$L$116),VLOOKUP($X$399,'Banco de Dados'!$B$4:$J$50,8,FALSE)*PRINCIPAL!$H$116*(1-(PRINCIPAL!$M$116/100)),IF(AND(PRINCIPAL!$H$116&lt;&gt;"",L407=PRINCIPAL!$N$116),VLOOKUP($X$399,'Banco de Dados'!$B$4:$J$50,8,FALSE)*PRINCIPAL!$H$116*(1-(PRINCIPAL!$O$116/100)),IF(PRINCIPAL!$H$116&lt;&gt;"",VLOOKUP($X$399,'Banco de Dados'!$B$4:$J$50,8,FALSE)*PRINCIPAL!$H$116,IF(OR(L407=PRINCIPAL!$I$116,L407=PRINCIPAL!$I$116+PRINCIPAL!$I$116,L407=PRINCIPAL!$I$116+PRINCIPAL!$I$116+PRINCIPAL!$I$116),0,IF(L407=PRINCIPAL!$J$116,VLOOKUP($X$399,'Banco de Dados'!$B$4:$J$50,6,FALSE)*(1-(PRINCIPAL!$K$116/100)),IF(L407=PRINCIPAL!$L$116,VLOOKUP($X$399,'Banco de Dados'!$B$4:$J$50,6,FALSE)*(1-(PRINCIPAL!$M$116/100)),IF(L407=PRINCIPAL!$N$116,VLOOKUP($X$399,'Banco de Dados'!$B$4:$J$50,6,FALSE)*(1-(PRINCIPAL!$O$116/100)),VLOOKUP($X$399,'Banco de Dados'!$B$4:$J$50,6,FALSE)))))))))),"")</f>
        <v/>
      </c>
      <c r="X407" s="29" t="str">
        <f>IFERROR(W407*(IFERROR(VLOOKUP($X$399,'Banco de Dados'!$B$4:$J$50,4,FALSE),"ERRO")),"")</f>
        <v/>
      </c>
      <c r="Y407" s="29" t="str">
        <f t="shared" si="276"/>
        <v/>
      </c>
      <c r="Z407" s="103" t="str">
        <f>IFERROR(Y407*(C407*(PRINCIPAL!$G$116/100))*0.47*(44/12),"")</f>
        <v/>
      </c>
      <c r="AA407" s="111" t="str">
        <f t="shared" si="277"/>
        <v/>
      </c>
      <c r="AB407" s="30" t="str">
        <f>IFERROR(IF(AND(PRINCIPAL!$H$117&lt;&gt;"",OR(L407=PRINCIPAL!$I$117,L407=PRINCIPAL!$I$117+PRINCIPAL!$I$117,L407=PRINCIPAL!$I$117+PRINCIPAL!$I$117+PRINCIPAL!$I$117)),0,IF(AND(PRINCIPAL!$H$117&lt;&gt;"",L407=PRINCIPAL!$J$117),VLOOKUP($AC$399,'Banco de Dados'!$B$4:$J$50,8,FALSE)*PRINCIPAL!$H$117*(1-(PRINCIPAL!$K$117/100)),IF(AND(PRINCIPAL!$H$117&lt;&gt;"",L407=PRINCIPAL!$L$117),VLOOKUP($AC$399,'Banco de Dados'!$B$4:$J$50,8,FALSE)*PRINCIPAL!$H$117*(1-(PRINCIPAL!$M$117/100)),IF(AND(PRINCIPAL!$H$117&lt;&gt;"",L407=PRINCIPAL!$N$117),VLOOKUP($AC$399,'Banco de Dados'!$B$4:$J$50,8,FALSE)*PRINCIPAL!$H$117*(1-(PRINCIPAL!$O$117/100)),IF(PRINCIPAL!$H$117&lt;&gt;"",VLOOKUP($AC$399,'Banco de Dados'!$B$4:$J$50,8,FALSE)*PRINCIPAL!$H$117,IF(OR(L407=PRINCIPAL!$I$117,L407=PRINCIPAL!$I$117+PRINCIPAL!$I$117,L407=PRINCIPAL!$I$117+PRINCIPAL!$I$117+PRINCIPAL!$I$117),0,IF(L407=PRINCIPAL!$J$117,VLOOKUP($AC$399,'Banco de Dados'!$B$4:$J$50,6,FALSE)*(1-(PRINCIPAL!$K$117/100)),IF(L407=PRINCIPAL!$L$117,VLOOKUP($AC$399,'Banco de Dados'!$B$4:$J$50,6,FALSE)*(1-(PRINCIPAL!$M$117/100)),IF(L407=PRINCIPAL!$N$117,VLOOKUP($AC$399,'Banco de Dados'!$B$4:$J$50,6,FALSE)*(1-(PRINCIPAL!$O$117/100)),VLOOKUP($AC$399,'Banco de Dados'!$B$4:$J$50,6,FALSE)))))))))),"")</f>
        <v/>
      </c>
      <c r="AC407" s="29" t="str">
        <f>IFERROR(AB407*(IFERROR(VLOOKUP($AC$399,'Banco de Dados'!$B$4:$J$50,4,FALSE),"ERRO")),"")</f>
        <v/>
      </c>
      <c r="AD407" s="29" t="str">
        <f t="shared" si="267"/>
        <v/>
      </c>
      <c r="AE407" s="103" t="str">
        <f>IFERROR(AD407*(C407*(PRINCIPAL!$G$117/100))*0.47*(44/12),"")</f>
        <v/>
      </c>
      <c r="AF407" s="111" t="str">
        <f t="shared" si="268"/>
        <v/>
      </c>
      <c r="AG407" s="30" t="str">
        <f>IFERROR(IF(AND(PRINCIPAL!$H$118&lt;&gt;"",OR(L407=PRINCIPAL!$I$118,L407=PRINCIPAL!$I$118+PRINCIPAL!$I$118,L407=PRINCIPAL!$I$118+PRINCIPAL!$I$118+PRINCIPAL!$I$118)),0,IF(AND(PRINCIPAL!$H$118&lt;&gt;"",L407=PRINCIPAL!$J$118),VLOOKUP($AH$399,'Banco de Dados'!$B$4:$J$50,8,FALSE)*PRINCIPAL!$H$118*(1-(PRINCIPAL!$K$118/100)),IF(AND(PRINCIPAL!$H$118&lt;&gt;"",L407=PRINCIPAL!$L$118),VLOOKUP($AH$399,'Banco de Dados'!$B$4:$J$50,8,FALSE)*PRINCIPAL!$H$118*(1-(PRINCIPAL!$M$118/100)),IF(AND(PRINCIPAL!$H$118&lt;&gt;"",L407=PRINCIPAL!$N$118),VLOOKUP($AH$399,'Banco de Dados'!$B$4:$J$50,8,FALSE)*PRINCIPAL!$H$118*(1-(PRINCIPAL!$O$118/100)),IF(PRINCIPAL!$H$118&lt;&gt;"",VLOOKUP($AH$399,'Banco de Dados'!$B$4:$J$50,8,FALSE)*PRINCIPAL!$H$118,IF(OR(L407=PRINCIPAL!$I$118,L407=PRINCIPAL!$I$118+PRINCIPAL!$I$118,L407=PRINCIPAL!$I$118+PRINCIPAL!$I$118+PRINCIPAL!$I$118),0,IF(L407=PRINCIPAL!$J$118,VLOOKUP($AH$399,'Banco de Dados'!$B$4:$J$50,6,FALSE)*(1-(PRINCIPAL!$K$118/100)),IF(L407=PRINCIPAL!$L$118,VLOOKUP($AH$399,'Banco de Dados'!$B$4:$J$50,6,FALSE)*(1-(PRINCIPAL!$M$118/100)),IF(L407=PRINCIPAL!$N$118,VLOOKUP($AH$399,'Banco de Dados'!$B$4:$J$50,6,FALSE)*(1-(PRINCIPAL!$O$118/100)),VLOOKUP($AH$399,'Banco de Dados'!$B$4:$J$50,6,FALSE)))))))))),"")</f>
        <v/>
      </c>
      <c r="AH407" s="29" t="str">
        <f>IFERROR(AG407*(IFERROR(VLOOKUP($AH$399,'Banco de Dados'!$B$4:$J$50,4,FALSE),"ERRO")),"")</f>
        <v/>
      </c>
      <c r="AI407" s="29" t="str">
        <f t="shared" si="269"/>
        <v/>
      </c>
      <c r="AJ407" s="103" t="str">
        <f>IFERROR(AI407*(C407*(PRINCIPAL!$G$118/100))*0.47*(44/12),"")</f>
        <v/>
      </c>
      <c r="AK407" s="111" t="str">
        <f t="shared" si="278"/>
        <v/>
      </c>
      <c r="AL407" s="30" t="str">
        <f>IFERROR(IF(AND(PRINCIPAL!$H$119&lt;&gt;"",OR(L407=PRINCIPAL!$I$119,L407=PRINCIPAL!$I$119+PRINCIPAL!$I$119,L407=PRINCIPAL!$I$119+PRINCIPAL!$I$119+PRINCIPAL!$I$119)),0,IF(AND(PRINCIPAL!$H$119&lt;&gt;"",L407=PRINCIPAL!$J$119),VLOOKUP($AM$399,'Banco de Dados'!$B$4:$J$50,8,FALSE)*PRINCIPAL!$H$119*(1-(PRINCIPAL!$K$119/100)),IF(AND(PRINCIPAL!$H$119&lt;&gt;"",L407=PRINCIPAL!$L$119),VLOOKUP($AM$399,'Banco de Dados'!$B$4:$J$50,8,FALSE)*PRINCIPAL!$H$119*(1-(PRINCIPAL!$M$119/100)),IF(AND(PRINCIPAL!$H$119&lt;&gt;"",L407=PRINCIPAL!$N$119),VLOOKUP($AM$399,'Banco de Dados'!$B$4:$J$50,8,FALSE)*PRINCIPAL!$H$119*(1-(PRINCIPAL!$O$119/100)),IF(PRINCIPAL!$H$119&lt;&gt;"",VLOOKUP($AM$399,'Banco de Dados'!$B$4:$J$50,8,FALSE)*PRINCIPAL!$H$119,IF(OR(L407=PRINCIPAL!$I$119,L407=PRINCIPAL!$I$119+PRINCIPAL!$I$119,L407=PRINCIPAL!$I$119+PRINCIPAL!$I$119+PRINCIPAL!$I$119),0,IF(L407=PRINCIPAL!$J$119,VLOOKUP($AM$399,'Banco de Dados'!$B$4:$J$50,6,FALSE)*(1-(PRINCIPAL!$K$119/100)),IF(L407=PRINCIPAL!$L$119,VLOOKUP($AM$399,'Banco de Dados'!$B$4:$J$50,6,FALSE)*(1-(PRINCIPAL!$M$119/100)),IF(L407=PRINCIPAL!$N$119,VLOOKUP($AM$399,'Banco de Dados'!$B$4:$J$50,6,FALSE)*(1-(PRINCIPAL!$O$119/100)),VLOOKUP($AM$399,'Banco de Dados'!$B$4:$J$50,6,FALSE)))))))))),"")</f>
        <v/>
      </c>
      <c r="AM407" s="29" t="str">
        <f>IFERROR(AL407*(IFERROR(VLOOKUP($AM$399,'Banco de Dados'!$B$4:$J$50,4,FALSE),"ERRO")),"")</f>
        <v/>
      </c>
      <c r="AN407" s="29" t="str">
        <f t="shared" si="270"/>
        <v/>
      </c>
      <c r="AO407" s="103" t="str">
        <f>IFERROR(AN407*(C407*(PRINCIPAL!$G$119/100))*0.47*(44/12),"")</f>
        <v/>
      </c>
      <c r="AP407" s="111" t="str">
        <f t="shared" si="271"/>
        <v/>
      </c>
      <c r="AQ407" s="30" t="str">
        <f>IFERROR(IF(AND(PRINCIPAL!$H$120&lt;&gt;"",OR(L407=PRINCIPAL!$I$120,L407=PRINCIPAL!$I$120+PRINCIPAL!$I$120,L407=PRINCIPAL!$I$120+PRINCIPAL!$I$120+PRINCIPAL!$I$120)),0,IF(AND(PRINCIPAL!$H$120&lt;&gt;"",L407=PRINCIPAL!$J$120),VLOOKUP($AR$399,'Banco de Dados'!$B$4:$J$50,8,FALSE)*PRINCIPAL!$H$120*(1-(PRINCIPAL!$K$120/100)),IF(AND(PRINCIPAL!$H$120&lt;&gt;"",L407=PRINCIPAL!$L$120),VLOOKUP($AR$399,'Banco de Dados'!$B$4:$J$50,8,FALSE)*PRINCIPAL!$H$120*(1-(PRINCIPAL!$M$120/100)),IF(AND(PRINCIPAL!$H$120&lt;&gt;"",L407=PRINCIPAL!$N$120),VLOOKUP($AR$399,'Banco de Dados'!$B$4:$J$50,8,FALSE)*PRINCIPAL!$H$120*(1-(PRINCIPAL!$O$120/100)),IF(PRINCIPAL!$H$120&lt;&gt;"",VLOOKUP($AR$399,'Banco de Dados'!$B$4:$J$50,8,FALSE)*PRINCIPAL!$H$120,IF(OR(L407=PRINCIPAL!$I$120,L407=PRINCIPAL!$I$120+PRINCIPAL!$I$120,L407=PRINCIPAL!$I$120+PRINCIPAL!$I$120+PRINCIPAL!$I$120),0,IF(L407=PRINCIPAL!$J$120,VLOOKUP($AR$399,'Banco de Dados'!$B$4:$J$50,6,FALSE)*(1-(PRINCIPAL!$K$120/100)),IF(L407=PRINCIPAL!$L$120,VLOOKUP($AR$399,'Banco de Dados'!$B$4:$J$50,6,FALSE)*(1-(PRINCIPAL!$M$120/100)),IF(L407=PRINCIPAL!$N$120,VLOOKUP($AR$399,'Banco de Dados'!$B$4:$J$50,6,FALSE)*(1-(PRINCIPAL!$O$120/100)),VLOOKUP($AR$399,'Banco de Dados'!$B$4:$J$50,6,FALSE)))))))))),"")</f>
        <v/>
      </c>
      <c r="AR407" s="29" t="str">
        <f>IFERROR(AQ407*(IFERROR(VLOOKUP($AR$399,'Banco de Dados'!$B$4:$J$50,4,FALSE),"ERRO")),"")</f>
        <v/>
      </c>
      <c r="AS407" s="29" t="str">
        <f t="shared" si="272"/>
        <v/>
      </c>
      <c r="AT407" s="103" t="str">
        <f>IFERROR(AS407*(C407*(PRINCIPAL!$G$120/100))*0.47*(44/12),"")</f>
        <v/>
      </c>
      <c r="AU407" s="111" t="str">
        <f t="shared" si="273"/>
        <v/>
      </c>
      <c r="AV407" s="30" t="str">
        <f>IFERROR(IF(AND(PRINCIPAL!$H$121&lt;&gt;"",OR(L407=PRINCIPAL!$I$121,L407=PRINCIPAL!$I$121+PRINCIPAL!$I$121,L407=PRINCIPAL!$I$121+PRINCIPAL!$I$121+PRINCIPAL!$I$121)),0,IF(AND(PRINCIPAL!$H$121&lt;&gt;"",L407=PRINCIPAL!$J$121),VLOOKUP($AW$399,'Banco de Dados'!$B$4:$J$50,8,FALSE)*PRINCIPAL!$H$121*(1-(PRINCIPAL!$K$121/100)),IF(AND(PRINCIPAL!$H$121&lt;&gt;"",L407=PRINCIPAL!$L$121),VLOOKUP($AW$399,'Banco de Dados'!$B$4:$J$50,8,FALSE)*PRINCIPAL!$H$121*(1-(PRINCIPAL!$M$121/100)),IF(AND(PRINCIPAL!$H$121&lt;&gt;"",L407=PRINCIPAL!$N$121),VLOOKUP($AW$399,'Banco de Dados'!$B$4:$J$50,8,FALSE)*PRINCIPAL!$H$121*(1-(PRINCIPAL!$O$121/100)),IF(PRINCIPAL!$H$121&lt;&gt;"",VLOOKUP($AW$399,'Banco de Dados'!$B$4:$J$50,8,FALSE)*PRINCIPAL!$H$121,IF(OR(L407=PRINCIPAL!$I$121,L407=PRINCIPAL!$I$121+PRINCIPAL!$I$121,L407=PRINCIPAL!$I$121+PRINCIPAL!$I$121+PRINCIPAL!$I$121),0,IF(L407=PRINCIPAL!$J$121,VLOOKUP($AW$399,'Banco de Dados'!$B$4:$J$50,6,FALSE)*(1-(PRINCIPAL!$K$121/100)),IF(L407=PRINCIPAL!$L$121,VLOOKUP($AW$399,'Banco de Dados'!$B$4:$J$50,6,FALSE)*(1-(PRINCIPAL!$M$121/100)),IF(L407=PRINCIPAL!$N$121,VLOOKUP($AW$399,'Banco de Dados'!$B$4:$J$50,6,FALSE)*(1-(PRINCIPAL!$O$121/100)),VLOOKUP($AW$399,'Banco de Dados'!$B$4:$J$50,6,FALSE)))))))))),"")</f>
        <v/>
      </c>
      <c r="AW407" s="29" t="str">
        <f>IFERROR(AV407*(IFERROR(VLOOKUP($AW$399,'Banco de Dados'!$B$4:$J$50,4,FALSE),"ERRO")),"")</f>
        <v/>
      </c>
      <c r="AX407" s="29" t="str">
        <f t="shared" si="274"/>
        <v/>
      </c>
      <c r="AY407" s="103" t="str">
        <f>IFERROR(AX407*(C407*(PRINCIPAL!$G$121/100))*0.47*(44/12),"")</f>
        <v/>
      </c>
      <c r="AZ407" s="111" t="str">
        <f t="shared" si="279"/>
        <v/>
      </c>
      <c r="BA407" s="30" t="str">
        <f>IFERROR(IF(AND(PRINCIPAL!$H$122&lt;&gt;"",OR(L407=PRINCIPAL!$I$122,L407=PRINCIPAL!$I$122+PRINCIPAL!$I$122,L407=PRINCIPAL!$I$122+PRINCIPAL!$I$122+PRINCIPAL!$I$122)),0,IF(AND(PRINCIPAL!$H$122&lt;&gt;"",L407=PRINCIPAL!$J$122),VLOOKUP($BB$399,'Banco de Dados'!$B$4:$J$50,8,FALSE)*PRINCIPAL!$H$122*(1-(PRINCIPAL!$K$122/100)),IF(AND(PRINCIPAL!$H$122&lt;&gt;"",L407=PRINCIPAL!$L$122),VLOOKUP($BB$399,'Banco de Dados'!$B$4:$J$50,8,FALSE)*PRINCIPAL!$H$122*(1-(PRINCIPAL!$M$122/100)),IF(AND(PRINCIPAL!$H$122&lt;&gt;"",L407=PRINCIPAL!$N$122),VLOOKUP($BB$399,'Banco de Dados'!$B$4:$J$50,8,FALSE)*PRINCIPAL!$H$122*(1-(PRINCIPAL!$O$122/100)),IF(PRINCIPAL!$H$122&lt;&gt;"",VLOOKUP($BB$399,'Banco de Dados'!$B$4:$J$50,8,FALSE)*PRINCIPAL!$H$122,IF(OR(L407=PRINCIPAL!$I$122,L407=PRINCIPAL!$I$122+PRINCIPAL!$I$122,L407=PRINCIPAL!$I$122+PRINCIPAL!$I$122+PRINCIPAL!$I$122),0,IF(L407=PRINCIPAL!$J$122,VLOOKUP($BB$399,'Banco de Dados'!$B$4:$J$50,6,FALSE)*(1-(PRINCIPAL!$K$122/100)),IF(L407=PRINCIPAL!$L$122,VLOOKUP($BB$399,'Banco de Dados'!$B$4:$J$50,6,FALSE)*(1-(PRINCIPAL!$M$122/100)),IF(L407=PRINCIPAL!$N$122,VLOOKUP($BB$399,'Banco de Dados'!$B$4:$J$50,6,FALSE)*(1-(PRINCIPAL!$O$122/100)),VLOOKUP($BB$399,'Banco de Dados'!$B$4:$J$50,6,FALSE)))))))))),"")</f>
        <v/>
      </c>
      <c r="BB407" s="29" t="str">
        <f>IFERROR(BA407*(IFERROR(VLOOKUP($BB$399,'Banco de Dados'!$B$4:$J$50,4,FALSE),"ERRO")),"")</f>
        <v/>
      </c>
      <c r="BC407" s="29" t="str">
        <f t="shared" si="280"/>
        <v/>
      </c>
      <c r="BD407" s="103" t="str">
        <f>IFERROR(BC407*(C407*(PRINCIPAL!$G$122/100))*0.47*(44/12),"")</f>
        <v/>
      </c>
      <c r="BE407" s="111" t="str">
        <f t="shared" si="259"/>
        <v/>
      </c>
      <c r="BF407" s="30" t="str">
        <f>IFERROR(IF(AND(PRINCIPAL!$H$123&lt;&gt;"",OR(L407=PRINCIPAL!$I$123,L407=PRINCIPAL!$I$123+PRINCIPAL!$I$123,L407=PRINCIPAL!$I$123+PRINCIPAL!$I$123+PRINCIPAL!$I$123)),0,IF(AND(PRINCIPAL!$H$123&lt;&gt;"",L407=PRINCIPAL!$J$123),VLOOKUP($BG$399,'Banco de Dados'!$B$4:$J$50,8,FALSE)*PRINCIPAL!$H$123*(1-(PRINCIPAL!$K$123/100)),IF(AND(PRINCIPAL!$H$123&lt;&gt;"",L407=PRINCIPAL!$L$123),VLOOKUP($BG$399,'Banco de Dados'!$B$4:$J$50,8,FALSE)*PRINCIPAL!$H$123*(1-(PRINCIPAL!$M$123/100)),IF(AND(PRINCIPAL!$H$123&lt;&gt;"",L407=PRINCIPAL!$N$123),VLOOKUP($BG$399,'Banco de Dados'!$B$4:$J$50,8,FALSE)*PRINCIPAL!$H$123*(1-(PRINCIPAL!$O$123/100)),IF(PRINCIPAL!$H$123&lt;&gt;"",VLOOKUP($BG$399,'Banco de Dados'!$B$4:$J$50,8,FALSE)*PRINCIPAL!$H$123,IF(OR(L407=PRINCIPAL!$I$123,L407=PRINCIPAL!$I$123+PRINCIPAL!$I$123,L407=PRINCIPAL!$I$123+PRINCIPAL!$I$123+PRINCIPAL!$I$123),0,IF(L407=PRINCIPAL!$J$123,VLOOKUP($BG$399,'Banco de Dados'!$B$4:$J$50,6,FALSE)*(1-(PRINCIPAL!$K$123/100)),IF(L407=PRINCIPAL!$L$123,VLOOKUP($BG$399,'Banco de Dados'!$B$4:$J$50,6,FALSE)*(1-(PRINCIPAL!$M$123/100)),IF(L407=PRINCIPAL!$N$123,VLOOKUP($BG$399,'Banco de Dados'!$B$4:$J$50,6,FALSE)*(1-(PRINCIPAL!$O$123/100)),VLOOKUP($BG$399,'Banco de Dados'!$B$4:$J$50,6,FALSE)))))))))),"")</f>
        <v/>
      </c>
      <c r="BG407" s="29" t="str">
        <f>IFERROR(BF407*(IFERROR(VLOOKUP($BG$399,'Banco de Dados'!$B$4:$J$50,4,FALSE),"ERRO")),"")</f>
        <v/>
      </c>
      <c r="BH407" s="29" t="str">
        <f t="shared" si="275"/>
        <v/>
      </c>
      <c r="BI407" s="103" t="str">
        <f>IFERROR(BH407*(C407*(PRINCIPAL!$G$123/100))*0.47*(44/12),"")</f>
        <v/>
      </c>
      <c r="BJ407" s="102" t="str">
        <f t="shared" si="260"/>
        <v/>
      </c>
    </row>
    <row r="408" spans="2:62" ht="12.75" customHeight="1" x14ac:dyDescent="0.3">
      <c r="B408" s="326">
        <f t="shared" si="261"/>
        <v>2027</v>
      </c>
      <c r="C408" s="340"/>
      <c r="D408" s="1"/>
      <c r="E408" s="116">
        <v>7</v>
      </c>
      <c r="F408" s="24" t="str">
        <f>IFERROR(VLOOKUP($G$399,'Banco de Dados'!$B$4:$J$50,6,FALSE),"")</f>
        <v/>
      </c>
      <c r="G408" s="25" t="str">
        <f>IFERROR(F408*(IFERROR(VLOOKUP($G$399,'Banco de Dados'!$B$4:$J$50,4,FALSE),"ERRO")),"")</f>
        <v/>
      </c>
      <c r="H408" s="25" t="str">
        <f t="shared" si="262"/>
        <v/>
      </c>
      <c r="I408" s="103" t="str">
        <f t="shared" si="263"/>
        <v/>
      </c>
      <c r="J408" s="117" t="str">
        <f t="shared" si="264"/>
        <v/>
      </c>
      <c r="K408" s="1"/>
      <c r="L408" s="91">
        <v>7</v>
      </c>
      <c r="M408" s="24" t="str">
        <f>IFERROR(IF(AND(PRINCIPAL!$H$114&lt;&gt;"",OR(L408=PRINCIPAL!$I$114,L408=PRINCIPAL!$I$114+PRINCIPAL!$I$114,L408=PRINCIPAL!$I$114+PRINCIPAL!$I$114+PRINCIPAL!$I$114)),0,IF(AND(PRINCIPAL!$H$114&lt;&gt;"",L408=PRINCIPAL!$J$114),VLOOKUP($N$399,'Banco de Dados'!$B$4:$J$50,8,FALSE)*PRINCIPAL!$H$114*(1-(PRINCIPAL!$K$114/100)),IF(AND(PRINCIPAL!$H$114&lt;&gt;"",L408=PRINCIPAL!$L$114),VLOOKUP($N$399,'Banco de Dados'!$B$4:$J$50,8,FALSE)*PRINCIPAL!$H$114*(1-(PRINCIPAL!$M$114/100)),IF(AND(PRINCIPAL!$H$114&lt;&gt;"",L408=PRINCIPAL!$N$114),VLOOKUP($N$399,'Banco de Dados'!$B$4:$J$50,8,FALSE)*PRINCIPAL!$H$114*(1-(PRINCIPAL!$O$114/100)),IF(PRINCIPAL!$H$114&lt;&gt;"",VLOOKUP($N$399,'Banco de Dados'!$B$4:$J$50,8,FALSE)*PRINCIPAL!$H$114,IF(OR(L408=PRINCIPAL!$I$114,L408=PRINCIPAL!$I$114+PRINCIPAL!$I$114,L408=PRINCIPAL!$I$114+PRINCIPAL!$I$114+PRINCIPAL!$I$114),0,IF(L408=PRINCIPAL!$J$114,VLOOKUP($N$399,'Banco de Dados'!$B$4:$J$50,6,FALSE)*(1-(PRINCIPAL!$K$114/100)),IF(L408=PRINCIPAL!$L$114,VLOOKUP($N$399,'Banco de Dados'!$B$4:$J$50,6,FALSE)*(1-(PRINCIPAL!$M$114/100)),IF(L408=PRINCIPAL!$N$114,VLOOKUP($N$399,'Banco de Dados'!$B$4:$J$50,6,FALSE)*(1-(PRINCIPAL!$O$114/100)),VLOOKUP($N$399,'Banco de Dados'!$B$4:$J$50,6,FALSE)))))))))),"")</f>
        <v/>
      </c>
      <c r="N408" s="25" t="str">
        <f>IFERROR(M408*(IFERROR(VLOOKUP($N$399,'Banco de Dados'!$B$4:$J$50,4,FALSE),"ERRO")),"")</f>
        <v/>
      </c>
      <c r="O408" s="25" t="str">
        <f t="shared" si="265"/>
        <v/>
      </c>
      <c r="P408" s="103" t="str">
        <f>IFERROR(O408*(C408*(PRINCIPAL!$G$114/100))*0.47*(44/12),"")</f>
        <v/>
      </c>
      <c r="Q408" s="107" t="str">
        <f t="shared" si="281"/>
        <v/>
      </c>
      <c r="R408" s="29" t="str">
        <f>IFERROR(IF(AND(PRINCIPAL!$H$115&lt;&gt;"",OR(L408=PRINCIPAL!$I$115,L408=PRINCIPAL!$I$115+PRINCIPAL!$I$115,L408=PRINCIPAL!$I$115+PRINCIPAL!$I$115+PRINCIPAL!$I$115)),0,IF(AND(PRINCIPAL!$H$115&lt;&gt;"",L408=PRINCIPAL!$J$115),VLOOKUP($S$399,'Banco de Dados'!$B$4:$J$50,8,FALSE)*PRINCIPAL!$H$115*(1-(PRINCIPAL!$K$115/100)),IF(AND(PRINCIPAL!$H$115&lt;&gt;"",L408=PRINCIPAL!$L$115),VLOOKUP($S$399,'Banco de Dados'!$B$4:$J$50,8,FALSE)*PRINCIPAL!$H$115*(1-(PRINCIPAL!$M$115/100)),IF(AND(PRINCIPAL!$H$115&lt;&gt;"",L408=PRINCIPAL!$N$115),VLOOKUP($S$399,'Banco de Dados'!$B$4:$J$50,8,FALSE)*PRINCIPAL!$H$115*(1-(PRINCIPAL!$O$115/100)),IF(PRINCIPAL!$H$115&lt;&gt;"",VLOOKUP($S$399,'Banco de Dados'!$B$4:$J$50,8,FALSE)*PRINCIPAL!$H$115,IF(OR(L408=PRINCIPAL!$I$115,L408=PRINCIPAL!$I$115+PRINCIPAL!$I$115,L408=PRINCIPAL!$I$115+PRINCIPAL!$I$115+PRINCIPAL!$I$115),0,IF(L408=PRINCIPAL!$J$115,VLOOKUP($S$399,'Banco de Dados'!$B$4:$J$50,6,FALSE)*(1-(PRINCIPAL!$K$115/100)),IF(L408=PRINCIPAL!$L$115,VLOOKUP($S$399,'Banco de Dados'!$B$4:$J$50,6,FALSE)*(1-(PRINCIPAL!$M$115/100)),IF(L408=PRINCIPAL!$N$115,VLOOKUP($S$399,'Banco de Dados'!$B$4:$J$50,6,FALSE)*(1-(PRINCIPAL!$O$115/100)),VLOOKUP($S$399,'Banco de Dados'!$B$4:$J$50,6,FALSE)))))))))),"")</f>
        <v/>
      </c>
      <c r="S408" s="29" t="str">
        <f>IFERROR(R408*(IFERROR(VLOOKUP($S$399,'Banco de Dados'!$B$4:$J$50,4,FALSE),"ERRO")),"")</f>
        <v/>
      </c>
      <c r="T408" s="29" t="str">
        <f t="shared" si="266"/>
        <v/>
      </c>
      <c r="U408" s="103" t="str">
        <f>IFERROR(T408*(C408*(PRINCIPAL!$G$115/100))*0.47*(44/12),"")</f>
        <v/>
      </c>
      <c r="V408" s="103" t="str">
        <f t="shared" si="258"/>
        <v/>
      </c>
      <c r="W408" s="30" t="str">
        <f>IFERROR(IF(AND(PRINCIPAL!$H$116&lt;&gt;"",OR(L408=PRINCIPAL!$I$116,L408=PRINCIPAL!$I$116+PRINCIPAL!$I$116,L408=PRINCIPAL!$I$116+PRINCIPAL!$I$116+PRINCIPAL!$I$116)),0,IF(AND(PRINCIPAL!$H$116&lt;&gt;"",L408=PRINCIPAL!$J$116),VLOOKUP($X$399,'Banco de Dados'!$B$4:$J$50,8,FALSE)*PRINCIPAL!$H$116*(1-(PRINCIPAL!$K$116/100)),IF(AND(PRINCIPAL!$H$116&lt;&gt;"",L408=PRINCIPAL!$L$116),VLOOKUP($X$399,'Banco de Dados'!$B$4:$J$50,8,FALSE)*PRINCIPAL!$H$116*(1-(PRINCIPAL!$M$116/100)),IF(AND(PRINCIPAL!$H$116&lt;&gt;"",L408=PRINCIPAL!$N$116),VLOOKUP($X$399,'Banco de Dados'!$B$4:$J$50,8,FALSE)*PRINCIPAL!$H$116*(1-(PRINCIPAL!$O$116/100)),IF(PRINCIPAL!$H$116&lt;&gt;"",VLOOKUP($X$399,'Banco de Dados'!$B$4:$J$50,8,FALSE)*PRINCIPAL!$H$116,IF(OR(L408=PRINCIPAL!$I$116,L408=PRINCIPAL!$I$116+PRINCIPAL!$I$116,L408=PRINCIPAL!$I$116+PRINCIPAL!$I$116+PRINCIPAL!$I$116),0,IF(L408=PRINCIPAL!$J$116,VLOOKUP($X$399,'Banco de Dados'!$B$4:$J$50,6,FALSE)*(1-(PRINCIPAL!$K$116/100)),IF(L408=PRINCIPAL!$L$116,VLOOKUP($X$399,'Banco de Dados'!$B$4:$J$50,6,FALSE)*(1-(PRINCIPAL!$M$116/100)),IF(L408=PRINCIPAL!$N$116,VLOOKUP($X$399,'Banco de Dados'!$B$4:$J$50,6,FALSE)*(1-(PRINCIPAL!$O$116/100)),VLOOKUP($X$399,'Banco de Dados'!$B$4:$J$50,6,FALSE)))))))))),"")</f>
        <v/>
      </c>
      <c r="X408" s="29" t="str">
        <f>IFERROR(W408*(IFERROR(VLOOKUP($X$399,'Banco de Dados'!$B$4:$J$50,4,FALSE),"ERRO")),"")</f>
        <v/>
      </c>
      <c r="Y408" s="29" t="str">
        <f t="shared" si="276"/>
        <v/>
      </c>
      <c r="Z408" s="103" t="str">
        <f>IFERROR(Y408*(C408*(PRINCIPAL!$G$116/100))*0.47*(44/12),"")</f>
        <v/>
      </c>
      <c r="AA408" s="111" t="str">
        <f t="shared" si="277"/>
        <v/>
      </c>
      <c r="AB408" s="30" t="str">
        <f>IFERROR(IF(AND(PRINCIPAL!$H$117&lt;&gt;"",OR(L408=PRINCIPAL!$I$117,L408=PRINCIPAL!$I$117+PRINCIPAL!$I$117,L408=PRINCIPAL!$I$117+PRINCIPAL!$I$117+PRINCIPAL!$I$117)),0,IF(AND(PRINCIPAL!$H$117&lt;&gt;"",L408=PRINCIPAL!$J$117),VLOOKUP($AC$399,'Banco de Dados'!$B$4:$J$50,8,FALSE)*PRINCIPAL!$H$117*(1-(PRINCIPAL!$K$117/100)),IF(AND(PRINCIPAL!$H$117&lt;&gt;"",L408=PRINCIPAL!$L$117),VLOOKUP($AC$399,'Banco de Dados'!$B$4:$J$50,8,FALSE)*PRINCIPAL!$H$117*(1-(PRINCIPAL!$M$117/100)),IF(AND(PRINCIPAL!$H$117&lt;&gt;"",L408=PRINCIPAL!$N$117),VLOOKUP($AC$399,'Banco de Dados'!$B$4:$J$50,8,FALSE)*PRINCIPAL!$H$117*(1-(PRINCIPAL!$O$117/100)),IF(PRINCIPAL!$H$117&lt;&gt;"",VLOOKUP($AC$399,'Banco de Dados'!$B$4:$J$50,8,FALSE)*PRINCIPAL!$H$117,IF(OR(L408=PRINCIPAL!$I$117,L408=PRINCIPAL!$I$117+PRINCIPAL!$I$117,L408=PRINCIPAL!$I$117+PRINCIPAL!$I$117+PRINCIPAL!$I$117),0,IF(L408=PRINCIPAL!$J$117,VLOOKUP($AC$399,'Banco de Dados'!$B$4:$J$50,6,FALSE)*(1-(PRINCIPAL!$K$117/100)),IF(L408=PRINCIPAL!$L$117,VLOOKUP($AC$399,'Banco de Dados'!$B$4:$J$50,6,FALSE)*(1-(PRINCIPAL!$M$117/100)),IF(L408=PRINCIPAL!$N$117,VLOOKUP($AC$399,'Banco de Dados'!$B$4:$J$50,6,FALSE)*(1-(PRINCIPAL!$O$117/100)),VLOOKUP($AC$399,'Banco de Dados'!$B$4:$J$50,6,FALSE)))))))))),"")</f>
        <v/>
      </c>
      <c r="AC408" s="29" t="str">
        <f>IFERROR(AB408*(IFERROR(VLOOKUP($AC$399,'Banco de Dados'!$B$4:$J$50,4,FALSE),"ERRO")),"")</f>
        <v/>
      </c>
      <c r="AD408" s="29" t="str">
        <f t="shared" si="267"/>
        <v/>
      </c>
      <c r="AE408" s="103" t="str">
        <f>IFERROR(AD408*(C408*(PRINCIPAL!$G$117/100))*0.47*(44/12),"")</f>
        <v/>
      </c>
      <c r="AF408" s="111" t="str">
        <f t="shared" si="268"/>
        <v/>
      </c>
      <c r="AG408" s="30" t="str">
        <f>IFERROR(IF(AND(PRINCIPAL!$H$118&lt;&gt;"",OR(L408=PRINCIPAL!$I$118,L408=PRINCIPAL!$I$118+PRINCIPAL!$I$118,L408=PRINCIPAL!$I$118+PRINCIPAL!$I$118+PRINCIPAL!$I$118)),0,IF(AND(PRINCIPAL!$H$118&lt;&gt;"",L408=PRINCIPAL!$J$118),VLOOKUP($AH$399,'Banco de Dados'!$B$4:$J$50,8,FALSE)*PRINCIPAL!$H$118*(1-(PRINCIPAL!$K$118/100)),IF(AND(PRINCIPAL!$H$118&lt;&gt;"",L408=PRINCIPAL!$L$118),VLOOKUP($AH$399,'Banco de Dados'!$B$4:$J$50,8,FALSE)*PRINCIPAL!$H$118*(1-(PRINCIPAL!$M$118/100)),IF(AND(PRINCIPAL!$H$118&lt;&gt;"",L408=PRINCIPAL!$N$118),VLOOKUP($AH$399,'Banco de Dados'!$B$4:$J$50,8,FALSE)*PRINCIPAL!$H$118*(1-(PRINCIPAL!$O$118/100)),IF(PRINCIPAL!$H$118&lt;&gt;"",VLOOKUP($AH$399,'Banco de Dados'!$B$4:$J$50,8,FALSE)*PRINCIPAL!$H$118,IF(OR(L408=PRINCIPAL!$I$118,L408=PRINCIPAL!$I$118+PRINCIPAL!$I$118,L408=PRINCIPAL!$I$118+PRINCIPAL!$I$118+PRINCIPAL!$I$118),0,IF(L408=PRINCIPAL!$J$118,VLOOKUP($AH$399,'Banco de Dados'!$B$4:$J$50,6,FALSE)*(1-(PRINCIPAL!$K$118/100)),IF(L408=PRINCIPAL!$L$118,VLOOKUP($AH$399,'Banco de Dados'!$B$4:$J$50,6,FALSE)*(1-(PRINCIPAL!$M$118/100)),IF(L408=PRINCIPAL!$N$118,VLOOKUP($AH$399,'Banco de Dados'!$B$4:$J$50,6,FALSE)*(1-(PRINCIPAL!$O$118/100)),VLOOKUP($AH$399,'Banco de Dados'!$B$4:$J$50,6,FALSE)))))))))),"")</f>
        <v/>
      </c>
      <c r="AH408" s="29" t="str">
        <f>IFERROR(AG408*(IFERROR(VLOOKUP($AH$399,'Banco de Dados'!$B$4:$J$50,4,FALSE),"ERRO")),"")</f>
        <v/>
      </c>
      <c r="AI408" s="29" t="str">
        <f t="shared" si="269"/>
        <v/>
      </c>
      <c r="AJ408" s="103" t="str">
        <f>IFERROR(AI408*(C408*(PRINCIPAL!$G$118/100))*0.47*(44/12),"")</f>
        <v/>
      </c>
      <c r="AK408" s="111" t="str">
        <f t="shared" si="278"/>
        <v/>
      </c>
      <c r="AL408" s="30" t="str">
        <f>IFERROR(IF(AND(PRINCIPAL!$H$119&lt;&gt;"",OR(L408=PRINCIPAL!$I$119,L408=PRINCIPAL!$I$119+PRINCIPAL!$I$119,L408=PRINCIPAL!$I$119+PRINCIPAL!$I$119+PRINCIPAL!$I$119)),0,IF(AND(PRINCIPAL!$H$119&lt;&gt;"",L408=PRINCIPAL!$J$119),VLOOKUP($AM$399,'Banco de Dados'!$B$4:$J$50,8,FALSE)*PRINCIPAL!$H$119*(1-(PRINCIPAL!$K$119/100)),IF(AND(PRINCIPAL!$H$119&lt;&gt;"",L408=PRINCIPAL!$L$119),VLOOKUP($AM$399,'Banco de Dados'!$B$4:$J$50,8,FALSE)*PRINCIPAL!$H$119*(1-(PRINCIPAL!$M$119/100)),IF(AND(PRINCIPAL!$H$119&lt;&gt;"",L408=PRINCIPAL!$N$119),VLOOKUP($AM$399,'Banco de Dados'!$B$4:$J$50,8,FALSE)*PRINCIPAL!$H$119*(1-(PRINCIPAL!$O$119/100)),IF(PRINCIPAL!$H$119&lt;&gt;"",VLOOKUP($AM$399,'Banco de Dados'!$B$4:$J$50,8,FALSE)*PRINCIPAL!$H$119,IF(OR(L408=PRINCIPAL!$I$119,L408=PRINCIPAL!$I$119+PRINCIPAL!$I$119,L408=PRINCIPAL!$I$119+PRINCIPAL!$I$119+PRINCIPAL!$I$119),0,IF(L408=PRINCIPAL!$J$119,VLOOKUP($AM$399,'Banco de Dados'!$B$4:$J$50,6,FALSE)*(1-(PRINCIPAL!$K$119/100)),IF(L408=PRINCIPAL!$L$119,VLOOKUP($AM$399,'Banco de Dados'!$B$4:$J$50,6,FALSE)*(1-(PRINCIPAL!$M$119/100)),IF(L408=PRINCIPAL!$N$119,VLOOKUP($AM$399,'Banco de Dados'!$B$4:$J$50,6,FALSE)*(1-(PRINCIPAL!$O$119/100)),VLOOKUP($AM$399,'Banco de Dados'!$B$4:$J$50,6,FALSE)))))))))),"")</f>
        <v/>
      </c>
      <c r="AM408" s="29" t="str">
        <f>IFERROR(AL408*(IFERROR(VLOOKUP($AM$399,'Banco de Dados'!$B$4:$J$50,4,FALSE),"ERRO")),"")</f>
        <v/>
      </c>
      <c r="AN408" s="29" t="str">
        <f t="shared" si="270"/>
        <v/>
      </c>
      <c r="AO408" s="103" t="str">
        <f>IFERROR(AN408*(C408*(PRINCIPAL!$G$119/100))*0.47*(44/12),"")</f>
        <v/>
      </c>
      <c r="AP408" s="111" t="str">
        <f t="shared" si="271"/>
        <v/>
      </c>
      <c r="AQ408" s="30" t="str">
        <f>IFERROR(IF(AND(PRINCIPAL!$H$120&lt;&gt;"",OR(L408=PRINCIPAL!$I$120,L408=PRINCIPAL!$I$120+PRINCIPAL!$I$120,L408=PRINCIPAL!$I$120+PRINCIPAL!$I$120+PRINCIPAL!$I$120)),0,IF(AND(PRINCIPAL!$H$120&lt;&gt;"",L408=PRINCIPAL!$J$120),VLOOKUP($AR$399,'Banco de Dados'!$B$4:$J$50,8,FALSE)*PRINCIPAL!$H$120*(1-(PRINCIPAL!$K$120/100)),IF(AND(PRINCIPAL!$H$120&lt;&gt;"",L408=PRINCIPAL!$L$120),VLOOKUP($AR$399,'Banco de Dados'!$B$4:$J$50,8,FALSE)*PRINCIPAL!$H$120*(1-(PRINCIPAL!$M$120/100)),IF(AND(PRINCIPAL!$H$120&lt;&gt;"",L408=PRINCIPAL!$N$120),VLOOKUP($AR$399,'Banco de Dados'!$B$4:$J$50,8,FALSE)*PRINCIPAL!$H$120*(1-(PRINCIPAL!$O$120/100)),IF(PRINCIPAL!$H$120&lt;&gt;"",VLOOKUP($AR$399,'Banco de Dados'!$B$4:$J$50,8,FALSE)*PRINCIPAL!$H$120,IF(OR(L408=PRINCIPAL!$I$120,L408=PRINCIPAL!$I$120+PRINCIPAL!$I$120,L408=PRINCIPAL!$I$120+PRINCIPAL!$I$120+PRINCIPAL!$I$120),0,IF(L408=PRINCIPAL!$J$120,VLOOKUP($AR$399,'Banco de Dados'!$B$4:$J$50,6,FALSE)*(1-(PRINCIPAL!$K$120/100)),IF(L408=PRINCIPAL!$L$120,VLOOKUP($AR$399,'Banco de Dados'!$B$4:$J$50,6,FALSE)*(1-(PRINCIPAL!$M$120/100)),IF(L408=PRINCIPAL!$N$120,VLOOKUP($AR$399,'Banco de Dados'!$B$4:$J$50,6,FALSE)*(1-(PRINCIPAL!$O$120/100)),VLOOKUP($AR$399,'Banco de Dados'!$B$4:$J$50,6,FALSE)))))))))),"")</f>
        <v/>
      </c>
      <c r="AR408" s="29" t="str">
        <f>IFERROR(AQ408*(IFERROR(VLOOKUP($AR$399,'Banco de Dados'!$B$4:$J$50,4,FALSE),"ERRO")),"")</f>
        <v/>
      </c>
      <c r="AS408" s="29" t="str">
        <f t="shared" si="272"/>
        <v/>
      </c>
      <c r="AT408" s="103" t="str">
        <f>IFERROR(AS408*(C408*(PRINCIPAL!$G$120/100))*0.47*(44/12),"")</f>
        <v/>
      </c>
      <c r="AU408" s="111" t="str">
        <f t="shared" si="273"/>
        <v/>
      </c>
      <c r="AV408" s="30" t="str">
        <f>IFERROR(IF(AND(PRINCIPAL!$H$121&lt;&gt;"",OR(L408=PRINCIPAL!$I$121,L408=PRINCIPAL!$I$121+PRINCIPAL!$I$121,L408=PRINCIPAL!$I$121+PRINCIPAL!$I$121+PRINCIPAL!$I$121)),0,IF(AND(PRINCIPAL!$H$121&lt;&gt;"",L408=PRINCIPAL!$J$121),VLOOKUP($AW$399,'Banco de Dados'!$B$4:$J$50,8,FALSE)*PRINCIPAL!$H$121*(1-(PRINCIPAL!$K$121/100)),IF(AND(PRINCIPAL!$H$121&lt;&gt;"",L408=PRINCIPAL!$L$121),VLOOKUP($AW$399,'Banco de Dados'!$B$4:$J$50,8,FALSE)*PRINCIPAL!$H$121*(1-(PRINCIPAL!$M$121/100)),IF(AND(PRINCIPAL!$H$121&lt;&gt;"",L408=PRINCIPAL!$N$121),VLOOKUP($AW$399,'Banco de Dados'!$B$4:$J$50,8,FALSE)*PRINCIPAL!$H$121*(1-(PRINCIPAL!$O$121/100)),IF(PRINCIPAL!$H$121&lt;&gt;"",VLOOKUP($AW$399,'Banco de Dados'!$B$4:$J$50,8,FALSE)*PRINCIPAL!$H$121,IF(OR(L408=PRINCIPAL!$I$121,L408=PRINCIPAL!$I$121+PRINCIPAL!$I$121,L408=PRINCIPAL!$I$121+PRINCIPAL!$I$121+PRINCIPAL!$I$121),0,IF(L408=PRINCIPAL!$J$121,VLOOKUP($AW$399,'Banco de Dados'!$B$4:$J$50,6,FALSE)*(1-(PRINCIPAL!$K$121/100)),IF(L408=PRINCIPAL!$L$121,VLOOKUP($AW$399,'Banco de Dados'!$B$4:$J$50,6,FALSE)*(1-(PRINCIPAL!$M$121/100)),IF(L408=PRINCIPAL!$N$121,VLOOKUP($AW$399,'Banco de Dados'!$B$4:$J$50,6,FALSE)*(1-(PRINCIPAL!$O$121/100)),VLOOKUP($AW$399,'Banco de Dados'!$B$4:$J$50,6,FALSE)))))))))),"")</f>
        <v/>
      </c>
      <c r="AW408" s="29" t="str">
        <f>IFERROR(AV408*(IFERROR(VLOOKUP($AW$399,'Banco de Dados'!$B$4:$J$50,4,FALSE),"ERRO")),"")</f>
        <v/>
      </c>
      <c r="AX408" s="29" t="str">
        <f t="shared" si="274"/>
        <v/>
      </c>
      <c r="AY408" s="103" t="str">
        <f>IFERROR(AX408*(C408*(PRINCIPAL!$G$121/100))*0.47*(44/12),"")</f>
        <v/>
      </c>
      <c r="AZ408" s="111" t="str">
        <f t="shared" si="279"/>
        <v/>
      </c>
      <c r="BA408" s="30" t="str">
        <f>IFERROR(IF(AND(PRINCIPAL!$H$122&lt;&gt;"",OR(L408=PRINCIPAL!$I$122,L408=PRINCIPAL!$I$122+PRINCIPAL!$I$122,L408=PRINCIPAL!$I$122+PRINCIPAL!$I$122+PRINCIPAL!$I$122)),0,IF(AND(PRINCIPAL!$H$122&lt;&gt;"",L408=PRINCIPAL!$J$122),VLOOKUP($BB$399,'Banco de Dados'!$B$4:$J$50,8,FALSE)*PRINCIPAL!$H$122*(1-(PRINCIPAL!$K$122/100)),IF(AND(PRINCIPAL!$H$122&lt;&gt;"",L408=PRINCIPAL!$L$122),VLOOKUP($BB$399,'Banco de Dados'!$B$4:$J$50,8,FALSE)*PRINCIPAL!$H$122*(1-(PRINCIPAL!$M$122/100)),IF(AND(PRINCIPAL!$H$122&lt;&gt;"",L408=PRINCIPAL!$N$122),VLOOKUP($BB$399,'Banco de Dados'!$B$4:$J$50,8,FALSE)*PRINCIPAL!$H$122*(1-(PRINCIPAL!$O$122/100)),IF(PRINCIPAL!$H$122&lt;&gt;"",VLOOKUP($BB$399,'Banco de Dados'!$B$4:$J$50,8,FALSE)*PRINCIPAL!$H$122,IF(OR(L408=PRINCIPAL!$I$122,L408=PRINCIPAL!$I$122+PRINCIPAL!$I$122,L408=PRINCIPAL!$I$122+PRINCIPAL!$I$122+PRINCIPAL!$I$122),0,IF(L408=PRINCIPAL!$J$122,VLOOKUP($BB$399,'Banco de Dados'!$B$4:$J$50,6,FALSE)*(1-(PRINCIPAL!$K$122/100)),IF(L408=PRINCIPAL!$L$122,VLOOKUP($BB$399,'Banco de Dados'!$B$4:$J$50,6,FALSE)*(1-(PRINCIPAL!$M$122/100)),IF(L408=PRINCIPAL!$N$122,VLOOKUP($BB$399,'Banco de Dados'!$B$4:$J$50,6,FALSE)*(1-(PRINCIPAL!$O$122/100)),VLOOKUP($BB$399,'Banco de Dados'!$B$4:$J$50,6,FALSE)))))))))),"")</f>
        <v/>
      </c>
      <c r="BB408" s="29" t="str">
        <f>IFERROR(BA408*(IFERROR(VLOOKUP($BB$399,'Banco de Dados'!$B$4:$J$50,4,FALSE),"ERRO")),"")</f>
        <v/>
      </c>
      <c r="BC408" s="29" t="str">
        <f t="shared" si="280"/>
        <v/>
      </c>
      <c r="BD408" s="103" t="str">
        <f>IFERROR(BC408*(C408*(PRINCIPAL!$G$122/100))*0.47*(44/12),"")</f>
        <v/>
      </c>
      <c r="BE408" s="111" t="str">
        <f t="shared" si="259"/>
        <v/>
      </c>
      <c r="BF408" s="30" t="str">
        <f>IFERROR(IF(AND(PRINCIPAL!$H$123&lt;&gt;"",OR(L408=PRINCIPAL!$I$123,L408=PRINCIPAL!$I$123+PRINCIPAL!$I$123,L408=PRINCIPAL!$I$123+PRINCIPAL!$I$123+PRINCIPAL!$I$123)),0,IF(AND(PRINCIPAL!$H$123&lt;&gt;"",L408=PRINCIPAL!$J$123),VLOOKUP($BG$399,'Banco de Dados'!$B$4:$J$50,8,FALSE)*PRINCIPAL!$H$123*(1-(PRINCIPAL!$K$123/100)),IF(AND(PRINCIPAL!$H$123&lt;&gt;"",L408=PRINCIPAL!$L$123),VLOOKUP($BG$399,'Banco de Dados'!$B$4:$J$50,8,FALSE)*PRINCIPAL!$H$123*(1-(PRINCIPAL!$M$123/100)),IF(AND(PRINCIPAL!$H$123&lt;&gt;"",L408=PRINCIPAL!$N$123),VLOOKUP($BG$399,'Banco de Dados'!$B$4:$J$50,8,FALSE)*PRINCIPAL!$H$123*(1-(PRINCIPAL!$O$123/100)),IF(PRINCIPAL!$H$123&lt;&gt;"",VLOOKUP($BG$399,'Banco de Dados'!$B$4:$J$50,8,FALSE)*PRINCIPAL!$H$123,IF(OR(L408=PRINCIPAL!$I$123,L408=PRINCIPAL!$I$123+PRINCIPAL!$I$123,L408=PRINCIPAL!$I$123+PRINCIPAL!$I$123+PRINCIPAL!$I$123),0,IF(L408=PRINCIPAL!$J$123,VLOOKUP($BG$399,'Banco de Dados'!$B$4:$J$50,6,FALSE)*(1-(PRINCIPAL!$K$123/100)),IF(L408=PRINCIPAL!$L$123,VLOOKUP($BG$399,'Banco de Dados'!$B$4:$J$50,6,FALSE)*(1-(PRINCIPAL!$M$123/100)),IF(L408=PRINCIPAL!$N$123,VLOOKUP($BG$399,'Banco de Dados'!$B$4:$J$50,6,FALSE)*(1-(PRINCIPAL!$O$123/100)),VLOOKUP($BG$399,'Banco de Dados'!$B$4:$J$50,6,FALSE)))))))))),"")</f>
        <v/>
      </c>
      <c r="BG408" s="29" t="str">
        <f>IFERROR(BF408*(IFERROR(VLOOKUP($BG$399,'Banco de Dados'!$B$4:$J$50,4,FALSE),"ERRO")),"")</f>
        <v/>
      </c>
      <c r="BH408" s="29" t="str">
        <f t="shared" si="275"/>
        <v/>
      </c>
      <c r="BI408" s="103" t="str">
        <f>IFERROR(BH408*(C408*(PRINCIPAL!$G$123/100))*0.47*(44/12),"")</f>
        <v/>
      </c>
      <c r="BJ408" s="102" t="str">
        <f t="shared" si="260"/>
        <v/>
      </c>
    </row>
    <row r="409" spans="2:62" ht="12.75" customHeight="1" x14ac:dyDescent="0.3">
      <c r="B409" s="326">
        <f t="shared" si="261"/>
        <v>2028</v>
      </c>
      <c r="C409" s="340"/>
      <c r="D409" s="1"/>
      <c r="E409" s="116">
        <v>8</v>
      </c>
      <c r="F409" s="24" t="str">
        <f>IFERROR(VLOOKUP($G$399,'Banco de Dados'!$B$4:$J$50,6,FALSE),"")</f>
        <v/>
      </c>
      <c r="G409" s="25" t="str">
        <f>IFERROR(F409*(IFERROR(VLOOKUP($G$399,'Banco de Dados'!$B$4:$J$50,4,FALSE),"ERRO")),"")</f>
        <v/>
      </c>
      <c r="H409" s="25" t="str">
        <f t="shared" si="262"/>
        <v/>
      </c>
      <c r="I409" s="103" t="str">
        <f t="shared" si="263"/>
        <v/>
      </c>
      <c r="J409" s="117" t="str">
        <f t="shared" si="264"/>
        <v/>
      </c>
      <c r="K409" s="1"/>
      <c r="L409" s="91">
        <v>8</v>
      </c>
      <c r="M409" s="24" t="str">
        <f>IFERROR(IF(AND(PRINCIPAL!$H$114&lt;&gt;"",OR(L409=PRINCIPAL!$I$114,L409=PRINCIPAL!$I$114+PRINCIPAL!$I$114,L409=PRINCIPAL!$I$114+PRINCIPAL!$I$114+PRINCIPAL!$I$114)),0,IF(AND(PRINCIPAL!$H$114&lt;&gt;"",L409=PRINCIPAL!$J$114),VLOOKUP($N$399,'Banco de Dados'!$B$4:$J$50,8,FALSE)*PRINCIPAL!$H$114*(1-(PRINCIPAL!$K$114/100)),IF(AND(PRINCIPAL!$H$114&lt;&gt;"",L409=PRINCIPAL!$L$114),VLOOKUP($N$399,'Banco de Dados'!$B$4:$J$50,8,FALSE)*PRINCIPAL!$H$114*(1-(PRINCIPAL!$M$114/100)),IF(AND(PRINCIPAL!$H$114&lt;&gt;"",L409=PRINCIPAL!$N$114),VLOOKUP($N$399,'Banco de Dados'!$B$4:$J$50,8,FALSE)*PRINCIPAL!$H$114*(1-(PRINCIPAL!$O$114/100)),IF(PRINCIPAL!$H$114&lt;&gt;"",VLOOKUP($N$399,'Banco de Dados'!$B$4:$J$50,8,FALSE)*PRINCIPAL!$H$114,IF(OR(L409=PRINCIPAL!$I$114,L409=PRINCIPAL!$I$114+PRINCIPAL!$I$114,L409=PRINCIPAL!$I$114+PRINCIPAL!$I$114+PRINCIPAL!$I$114),0,IF(L409=PRINCIPAL!$J$114,VLOOKUP($N$399,'Banco de Dados'!$B$4:$J$50,6,FALSE)*(1-(PRINCIPAL!$K$114/100)),IF(L409=PRINCIPAL!$L$114,VLOOKUP($N$399,'Banco de Dados'!$B$4:$J$50,6,FALSE)*(1-(PRINCIPAL!$M$114/100)),IF(L409=PRINCIPAL!$N$114,VLOOKUP($N$399,'Banco de Dados'!$B$4:$J$50,6,FALSE)*(1-(PRINCIPAL!$O$114/100)),VLOOKUP($N$399,'Banco de Dados'!$B$4:$J$50,6,FALSE)))))))))),"")</f>
        <v/>
      </c>
      <c r="N409" s="25" t="str">
        <f>IFERROR(M409*(IFERROR(VLOOKUP($N$399,'Banco de Dados'!$B$4:$J$50,4,FALSE),"ERRO")),"")</f>
        <v/>
      </c>
      <c r="O409" s="25" t="str">
        <f t="shared" si="265"/>
        <v/>
      </c>
      <c r="P409" s="103" t="str">
        <f>IFERROR(O409*(C409*(PRINCIPAL!$G$114/100))*0.47*(44/12),"")</f>
        <v/>
      </c>
      <c r="Q409" s="107" t="str">
        <f t="shared" si="281"/>
        <v/>
      </c>
      <c r="R409" s="29" t="str">
        <f>IFERROR(IF(AND(PRINCIPAL!$H$115&lt;&gt;"",OR(L409=PRINCIPAL!$I$115,L409=PRINCIPAL!$I$115+PRINCIPAL!$I$115,L409=PRINCIPAL!$I$115+PRINCIPAL!$I$115+PRINCIPAL!$I$115)),0,IF(AND(PRINCIPAL!$H$115&lt;&gt;"",L409=PRINCIPAL!$J$115),VLOOKUP($S$399,'Banco de Dados'!$B$4:$J$50,8,FALSE)*PRINCIPAL!$H$115*(1-(PRINCIPAL!$K$115/100)),IF(AND(PRINCIPAL!$H$115&lt;&gt;"",L409=PRINCIPAL!$L$115),VLOOKUP($S$399,'Banco de Dados'!$B$4:$J$50,8,FALSE)*PRINCIPAL!$H$115*(1-(PRINCIPAL!$M$115/100)),IF(AND(PRINCIPAL!$H$115&lt;&gt;"",L409=PRINCIPAL!$N$115),VLOOKUP($S$399,'Banco de Dados'!$B$4:$J$50,8,FALSE)*PRINCIPAL!$H$115*(1-(PRINCIPAL!$O$115/100)),IF(PRINCIPAL!$H$115&lt;&gt;"",VLOOKUP($S$399,'Banco de Dados'!$B$4:$J$50,8,FALSE)*PRINCIPAL!$H$115,IF(OR(L409=PRINCIPAL!$I$115,L409=PRINCIPAL!$I$115+PRINCIPAL!$I$115,L409=PRINCIPAL!$I$115+PRINCIPAL!$I$115+PRINCIPAL!$I$115),0,IF(L409=PRINCIPAL!$J$115,VLOOKUP($S$399,'Banco de Dados'!$B$4:$J$50,6,FALSE)*(1-(PRINCIPAL!$K$115/100)),IF(L409=PRINCIPAL!$L$115,VLOOKUP($S$399,'Banco de Dados'!$B$4:$J$50,6,FALSE)*(1-(PRINCIPAL!$M$115/100)),IF(L409=PRINCIPAL!$N$115,VLOOKUP($S$399,'Banco de Dados'!$B$4:$J$50,6,FALSE)*(1-(PRINCIPAL!$O$115/100)),VLOOKUP($S$399,'Banco de Dados'!$B$4:$J$50,6,FALSE)))))))))),"")</f>
        <v/>
      </c>
      <c r="S409" s="29" t="str">
        <f>IFERROR(R409*(IFERROR(VLOOKUP($S$399,'Banco de Dados'!$B$4:$J$50,4,FALSE),"ERRO")),"")</f>
        <v/>
      </c>
      <c r="T409" s="29" t="str">
        <f>IFERROR(R409+S409,"")</f>
        <v/>
      </c>
      <c r="U409" s="103" t="str">
        <f>IFERROR(T409*(C409*(PRINCIPAL!$G$115/100))*0.47*(44/12),"")</f>
        <v/>
      </c>
      <c r="V409" s="103" t="str">
        <f t="shared" si="258"/>
        <v/>
      </c>
      <c r="W409" s="30" t="str">
        <f>IFERROR(IF(AND(PRINCIPAL!$H$116&lt;&gt;"",OR(L409=PRINCIPAL!$I$116,L409=PRINCIPAL!$I$116+PRINCIPAL!$I$116,L409=PRINCIPAL!$I$116+PRINCIPAL!$I$116+PRINCIPAL!$I$116)),0,IF(AND(PRINCIPAL!$H$116&lt;&gt;"",L409=PRINCIPAL!$J$116),VLOOKUP($X$399,'Banco de Dados'!$B$4:$J$50,8,FALSE)*PRINCIPAL!$H$116*(1-(PRINCIPAL!$K$116/100)),IF(AND(PRINCIPAL!$H$116&lt;&gt;"",L409=PRINCIPAL!$L$116),VLOOKUP($X$399,'Banco de Dados'!$B$4:$J$50,8,FALSE)*PRINCIPAL!$H$116*(1-(PRINCIPAL!$M$116/100)),IF(AND(PRINCIPAL!$H$116&lt;&gt;"",L409=PRINCIPAL!$N$116),VLOOKUP($X$399,'Banco de Dados'!$B$4:$J$50,8,FALSE)*PRINCIPAL!$H$116*(1-(PRINCIPAL!$O$116/100)),IF(PRINCIPAL!$H$116&lt;&gt;"",VLOOKUP($X$399,'Banco de Dados'!$B$4:$J$50,8,FALSE)*PRINCIPAL!$H$116,IF(OR(L409=PRINCIPAL!$I$116,L409=PRINCIPAL!$I$116+PRINCIPAL!$I$116,L409=PRINCIPAL!$I$116+PRINCIPAL!$I$116+PRINCIPAL!$I$116),0,IF(L409=PRINCIPAL!$J$116,VLOOKUP($X$399,'Banco de Dados'!$B$4:$J$50,6,FALSE)*(1-(PRINCIPAL!$K$116/100)),IF(L409=PRINCIPAL!$L$116,VLOOKUP($X$399,'Banco de Dados'!$B$4:$J$50,6,FALSE)*(1-(PRINCIPAL!$M$116/100)),IF(L409=PRINCIPAL!$N$116,VLOOKUP($X$399,'Banco de Dados'!$B$4:$J$50,6,FALSE)*(1-(PRINCIPAL!$O$116/100)),VLOOKUP($X$399,'Banco de Dados'!$B$4:$J$50,6,FALSE)))))))))),"")</f>
        <v/>
      </c>
      <c r="X409" s="29" t="str">
        <f>IFERROR(W409*(IFERROR(VLOOKUP($X$399,'Banco de Dados'!$B$4:$J$50,4,FALSE),"ERRO")),"")</f>
        <v/>
      </c>
      <c r="Y409" s="29" t="str">
        <f t="shared" si="276"/>
        <v/>
      </c>
      <c r="Z409" s="103" t="str">
        <f>IFERROR(Y409*(C409*(PRINCIPAL!$G$116/100))*0.47*(44/12),"")</f>
        <v/>
      </c>
      <c r="AA409" s="111" t="str">
        <f t="shared" si="277"/>
        <v/>
      </c>
      <c r="AB409" s="30" t="str">
        <f>IFERROR(IF(AND(PRINCIPAL!$H$117&lt;&gt;"",OR(L409=PRINCIPAL!$I$117,L409=PRINCIPAL!$I$117+PRINCIPAL!$I$117,L409=PRINCIPAL!$I$117+PRINCIPAL!$I$117+PRINCIPAL!$I$117)),0,IF(AND(PRINCIPAL!$H$117&lt;&gt;"",L409=PRINCIPAL!$J$117),VLOOKUP($AC$399,'Banco de Dados'!$B$4:$J$50,8,FALSE)*PRINCIPAL!$H$117*(1-(PRINCIPAL!$K$117/100)),IF(AND(PRINCIPAL!$H$117&lt;&gt;"",L409=PRINCIPAL!$L$117),VLOOKUP($AC$399,'Banco de Dados'!$B$4:$J$50,8,FALSE)*PRINCIPAL!$H$117*(1-(PRINCIPAL!$M$117/100)),IF(AND(PRINCIPAL!$H$117&lt;&gt;"",L409=PRINCIPAL!$N$117),VLOOKUP($AC$399,'Banco de Dados'!$B$4:$J$50,8,FALSE)*PRINCIPAL!$H$117*(1-(PRINCIPAL!$O$117/100)),IF(PRINCIPAL!$H$117&lt;&gt;"",VLOOKUP($AC$399,'Banco de Dados'!$B$4:$J$50,8,FALSE)*PRINCIPAL!$H$117,IF(OR(L409=PRINCIPAL!$I$117,L409=PRINCIPAL!$I$117+PRINCIPAL!$I$117,L409=PRINCIPAL!$I$117+PRINCIPAL!$I$117+PRINCIPAL!$I$117),0,IF(L409=PRINCIPAL!$J$117,VLOOKUP($AC$399,'Banco de Dados'!$B$4:$J$50,6,FALSE)*(1-(PRINCIPAL!$K$117/100)),IF(L409=PRINCIPAL!$L$117,VLOOKUP($AC$399,'Banco de Dados'!$B$4:$J$50,6,FALSE)*(1-(PRINCIPAL!$M$117/100)),IF(L409=PRINCIPAL!$N$117,VLOOKUP($AC$399,'Banco de Dados'!$B$4:$J$50,6,FALSE)*(1-(PRINCIPAL!$O$117/100)),VLOOKUP($AC$399,'Banco de Dados'!$B$4:$J$50,6,FALSE)))))))))),"")</f>
        <v/>
      </c>
      <c r="AC409" s="29" t="str">
        <f>IFERROR(AB409*(IFERROR(VLOOKUP($AC$399,'Banco de Dados'!$B$4:$J$50,4,FALSE),"ERRO")),"")</f>
        <v/>
      </c>
      <c r="AD409" s="29" t="str">
        <f t="shared" si="267"/>
        <v/>
      </c>
      <c r="AE409" s="103" t="str">
        <f>IFERROR(AD409*(C409*(PRINCIPAL!$G$117/100))*0.47*(44/12),"")</f>
        <v/>
      </c>
      <c r="AF409" s="111" t="str">
        <f t="shared" si="268"/>
        <v/>
      </c>
      <c r="AG409" s="30" t="str">
        <f>IFERROR(IF(AND(PRINCIPAL!$H$118&lt;&gt;"",OR(L409=PRINCIPAL!$I$118,L409=PRINCIPAL!$I$118+PRINCIPAL!$I$118,L409=PRINCIPAL!$I$118+PRINCIPAL!$I$118+PRINCIPAL!$I$118)),0,IF(AND(PRINCIPAL!$H$118&lt;&gt;"",L409=PRINCIPAL!$J$118),VLOOKUP($AH$399,'Banco de Dados'!$B$4:$J$50,8,FALSE)*PRINCIPAL!$H$118*(1-(PRINCIPAL!$K$118/100)),IF(AND(PRINCIPAL!$H$118&lt;&gt;"",L409=PRINCIPAL!$L$118),VLOOKUP($AH$399,'Banco de Dados'!$B$4:$J$50,8,FALSE)*PRINCIPAL!$H$118*(1-(PRINCIPAL!$M$118/100)),IF(AND(PRINCIPAL!$H$118&lt;&gt;"",L409=PRINCIPAL!$N$118),VLOOKUP($AH$399,'Banco de Dados'!$B$4:$J$50,8,FALSE)*PRINCIPAL!$H$118*(1-(PRINCIPAL!$O$118/100)),IF(PRINCIPAL!$H$118&lt;&gt;"",VLOOKUP($AH$399,'Banco de Dados'!$B$4:$J$50,8,FALSE)*PRINCIPAL!$H$118,IF(OR(L409=PRINCIPAL!$I$118,L409=PRINCIPAL!$I$118+PRINCIPAL!$I$118,L409=PRINCIPAL!$I$118+PRINCIPAL!$I$118+PRINCIPAL!$I$118),0,IF(L409=PRINCIPAL!$J$118,VLOOKUP($AH$399,'Banco de Dados'!$B$4:$J$50,6,FALSE)*(1-(PRINCIPAL!$K$118/100)),IF(L409=PRINCIPAL!$L$118,VLOOKUP($AH$399,'Banco de Dados'!$B$4:$J$50,6,FALSE)*(1-(PRINCIPAL!$M$118/100)),IF(L409=PRINCIPAL!$N$118,VLOOKUP($AH$399,'Banco de Dados'!$B$4:$J$50,6,FALSE)*(1-(PRINCIPAL!$O$118/100)),VLOOKUP($AH$399,'Banco de Dados'!$B$4:$J$50,6,FALSE)))))))))),"")</f>
        <v/>
      </c>
      <c r="AH409" s="29" t="str">
        <f>IFERROR(AG409*(IFERROR(VLOOKUP($AH$399,'Banco de Dados'!$B$4:$J$50,4,FALSE),"ERRO")),"")</f>
        <v/>
      </c>
      <c r="AI409" s="29" t="str">
        <f t="shared" si="269"/>
        <v/>
      </c>
      <c r="AJ409" s="103" t="str">
        <f>IFERROR(AI409*(C409*(PRINCIPAL!$G$118/100))*0.47*(44/12),"")</f>
        <v/>
      </c>
      <c r="AK409" s="111" t="str">
        <f t="shared" si="278"/>
        <v/>
      </c>
      <c r="AL409" s="30" t="str">
        <f>IFERROR(IF(AND(PRINCIPAL!$H$119&lt;&gt;"",OR(L409=PRINCIPAL!$I$119,L409=PRINCIPAL!$I$119+PRINCIPAL!$I$119,L409=PRINCIPAL!$I$119+PRINCIPAL!$I$119+PRINCIPAL!$I$119)),0,IF(AND(PRINCIPAL!$H$119&lt;&gt;"",L409=PRINCIPAL!$J$119),VLOOKUP($AM$399,'Banco de Dados'!$B$4:$J$50,8,FALSE)*PRINCIPAL!$H$119*(1-(PRINCIPAL!$K$119/100)),IF(AND(PRINCIPAL!$H$119&lt;&gt;"",L409=PRINCIPAL!$L$119),VLOOKUP($AM$399,'Banco de Dados'!$B$4:$J$50,8,FALSE)*PRINCIPAL!$H$119*(1-(PRINCIPAL!$M$119/100)),IF(AND(PRINCIPAL!$H$119&lt;&gt;"",L409=PRINCIPAL!$N$119),VLOOKUP($AM$399,'Banco de Dados'!$B$4:$J$50,8,FALSE)*PRINCIPAL!$H$119*(1-(PRINCIPAL!$O$119/100)),IF(PRINCIPAL!$H$119&lt;&gt;"",VLOOKUP($AM$399,'Banco de Dados'!$B$4:$J$50,8,FALSE)*PRINCIPAL!$H$119,IF(OR(L409=PRINCIPAL!$I$119,L409=PRINCIPAL!$I$119+PRINCIPAL!$I$119,L409=PRINCIPAL!$I$119+PRINCIPAL!$I$119+PRINCIPAL!$I$119),0,IF(L409=PRINCIPAL!$J$119,VLOOKUP($AM$399,'Banco de Dados'!$B$4:$J$50,6,FALSE)*(1-(PRINCIPAL!$K$119/100)),IF(L409=PRINCIPAL!$L$119,VLOOKUP($AM$399,'Banco de Dados'!$B$4:$J$50,6,FALSE)*(1-(PRINCIPAL!$M$119/100)),IF(L409=PRINCIPAL!$N$119,VLOOKUP($AM$399,'Banco de Dados'!$B$4:$J$50,6,FALSE)*(1-(PRINCIPAL!$O$119/100)),VLOOKUP($AM$399,'Banco de Dados'!$B$4:$J$50,6,FALSE)))))))))),"")</f>
        <v/>
      </c>
      <c r="AM409" s="29" t="str">
        <f>IFERROR(AL409*(IFERROR(VLOOKUP($AM$399,'Banco de Dados'!$B$4:$J$50,4,FALSE),"ERRO")),"")</f>
        <v/>
      </c>
      <c r="AN409" s="29" t="str">
        <f t="shared" si="270"/>
        <v/>
      </c>
      <c r="AO409" s="103" t="str">
        <f>IFERROR(AN409*(C409*(PRINCIPAL!$G$119/100))*0.47*(44/12),"")</f>
        <v/>
      </c>
      <c r="AP409" s="111" t="str">
        <f t="shared" si="271"/>
        <v/>
      </c>
      <c r="AQ409" s="30" t="str">
        <f>IFERROR(IF(AND(PRINCIPAL!$H$120&lt;&gt;"",OR(L409=PRINCIPAL!$I$120,L409=PRINCIPAL!$I$120+PRINCIPAL!$I$120,L409=PRINCIPAL!$I$120+PRINCIPAL!$I$120+PRINCIPAL!$I$120)),0,IF(AND(PRINCIPAL!$H$120&lt;&gt;"",L409=PRINCIPAL!$J$120),VLOOKUP($AR$399,'Banco de Dados'!$B$4:$J$50,8,FALSE)*PRINCIPAL!$H$120*(1-(PRINCIPAL!$K$120/100)),IF(AND(PRINCIPAL!$H$120&lt;&gt;"",L409=PRINCIPAL!$L$120),VLOOKUP($AR$399,'Banco de Dados'!$B$4:$J$50,8,FALSE)*PRINCIPAL!$H$120*(1-(PRINCIPAL!$M$120/100)),IF(AND(PRINCIPAL!$H$120&lt;&gt;"",L409=PRINCIPAL!$N$120),VLOOKUP($AR$399,'Banco de Dados'!$B$4:$J$50,8,FALSE)*PRINCIPAL!$H$120*(1-(PRINCIPAL!$O$120/100)),IF(PRINCIPAL!$H$120&lt;&gt;"",VLOOKUP($AR$399,'Banco de Dados'!$B$4:$J$50,8,FALSE)*PRINCIPAL!$H$120,IF(OR(L409=PRINCIPAL!$I$120,L409=PRINCIPAL!$I$120+PRINCIPAL!$I$120,L409=PRINCIPAL!$I$120+PRINCIPAL!$I$120+PRINCIPAL!$I$120),0,IF(L409=PRINCIPAL!$J$120,VLOOKUP($AR$399,'Banco de Dados'!$B$4:$J$50,6,FALSE)*(1-(PRINCIPAL!$K$120/100)),IF(L409=PRINCIPAL!$L$120,VLOOKUP($AR$399,'Banco de Dados'!$B$4:$J$50,6,FALSE)*(1-(PRINCIPAL!$M$120/100)),IF(L409=PRINCIPAL!$N$120,VLOOKUP($AR$399,'Banco de Dados'!$B$4:$J$50,6,FALSE)*(1-(PRINCIPAL!$O$120/100)),VLOOKUP($AR$399,'Banco de Dados'!$B$4:$J$50,6,FALSE)))))))))),"")</f>
        <v/>
      </c>
      <c r="AR409" s="29" t="str">
        <f>IFERROR(AQ409*(IFERROR(VLOOKUP($AR$399,'Banco de Dados'!$B$4:$J$50,4,FALSE),"ERRO")),"")</f>
        <v/>
      </c>
      <c r="AS409" s="29" t="str">
        <f t="shared" si="272"/>
        <v/>
      </c>
      <c r="AT409" s="103" t="str">
        <f>IFERROR(AS409*(C409*(PRINCIPAL!$G$120/100))*0.47*(44/12),"")</f>
        <v/>
      </c>
      <c r="AU409" s="111" t="str">
        <f t="shared" si="273"/>
        <v/>
      </c>
      <c r="AV409" s="30" t="str">
        <f>IFERROR(IF(AND(PRINCIPAL!$H$121&lt;&gt;"",OR(L409=PRINCIPAL!$I$121,L409=PRINCIPAL!$I$121+PRINCIPAL!$I$121,L409=PRINCIPAL!$I$121+PRINCIPAL!$I$121+PRINCIPAL!$I$121)),0,IF(AND(PRINCIPAL!$H$121&lt;&gt;"",L409=PRINCIPAL!$J$121),VLOOKUP($AW$399,'Banco de Dados'!$B$4:$J$50,8,FALSE)*PRINCIPAL!$H$121*(1-(PRINCIPAL!$K$121/100)),IF(AND(PRINCIPAL!$H$121&lt;&gt;"",L409=PRINCIPAL!$L$121),VLOOKUP($AW$399,'Banco de Dados'!$B$4:$J$50,8,FALSE)*PRINCIPAL!$H$121*(1-(PRINCIPAL!$M$121/100)),IF(AND(PRINCIPAL!$H$121&lt;&gt;"",L409=PRINCIPAL!$N$121),VLOOKUP($AW$399,'Banco de Dados'!$B$4:$J$50,8,FALSE)*PRINCIPAL!$H$121*(1-(PRINCIPAL!$O$121/100)),IF(PRINCIPAL!$H$121&lt;&gt;"",VLOOKUP($AW$399,'Banco de Dados'!$B$4:$J$50,8,FALSE)*PRINCIPAL!$H$121,IF(OR(L409=PRINCIPAL!$I$121,L409=PRINCIPAL!$I$121+PRINCIPAL!$I$121,L409=PRINCIPAL!$I$121+PRINCIPAL!$I$121+PRINCIPAL!$I$121),0,IF(L409=PRINCIPAL!$J$121,VLOOKUP($AW$399,'Banco de Dados'!$B$4:$J$50,6,FALSE)*(1-(PRINCIPAL!$K$121/100)),IF(L409=PRINCIPAL!$L$121,VLOOKUP($AW$399,'Banco de Dados'!$B$4:$J$50,6,FALSE)*(1-(PRINCIPAL!$M$121/100)),IF(L409=PRINCIPAL!$N$121,VLOOKUP($AW$399,'Banco de Dados'!$B$4:$J$50,6,FALSE)*(1-(PRINCIPAL!$O$121/100)),VLOOKUP($AW$399,'Banco de Dados'!$B$4:$J$50,6,FALSE)))))))))),"")</f>
        <v/>
      </c>
      <c r="AW409" s="29" t="str">
        <f>IFERROR(AV409*(IFERROR(VLOOKUP($AW$399,'Banco de Dados'!$B$4:$J$50,4,FALSE),"ERRO")),"")</f>
        <v/>
      </c>
      <c r="AX409" s="29" t="str">
        <f t="shared" si="274"/>
        <v/>
      </c>
      <c r="AY409" s="103" t="str">
        <f>IFERROR(AX409*(C409*(PRINCIPAL!$G$121/100))*0.47*(44/12),"")</f>
        <v/>
      </c>
      <c r="AZ409" s="111" t="str">
        <f t="shared" si="279"/>
        <v/>
      </c>
      <c r="BA409" s="30" t="str">
        <f>IFERROR(IF(AND(PRINCIPAL!$H$122&lt;&gt;"",OR(L409=PRINCIPAL!$I$122,L409=PRINCIPAL!$I$122+PRINCIPAL!$I$122,L409=PRINCIPAL!$I$122+PRINCIPAL!$I$122+PRINCIPAL!$I$122)),0,IF(AND(PRINCIPAL!$H$122&lt;&gt;"",L409=PRINCIPAL!$J$122),VLOOKUP($BB$399,'Banco de Dados'!$B$4:$J$50,8,FALSE)*PRINCIPAL!$H$122*(1-(PRINCIPAL!$K$122/100)),IF(AND(PRINCIPAL!$H$122&lt;&gt;"",L409=PRINCIPAL!$L$122),VLOOKUP($BB$399,'Banco de Dados'!$B$4:$J$50,8,FALSE)*PRINCIPAL!$H$122*(1-(PRINCIPAL!$M$122/100)),IF(AND(PRINCIPAL!$H$122&lt;&gt;"",L409=PRINCIPAL!$N$122),VLOOKUP($BB$399,'Banco de Dados'!$B$4:$J$50,8,FALSE)*PRINCIPAL!$H$122*(1-(PRINCIPAL!$O$122/100)),IF(PRINCIPAL!$H$122&lt;&gt;"",VLOOKUP($BB$399,'Banco de Dados'!$B$4:$J$50,8,FALSE)*PRINCIPAL!$H$122,IF(OR(L409=PRINCIPAL!$I$122,L409=PRINCIPAL!$I$122+PRINCIPAL!$I$122,L409=PRINCIPAL!$I$122+PRINCIPAL!$I$122+PRINCIPAL!$I$122),0,IF(L409=PRINCIPAL!$J$122,VLOOKUP($BB$399,'Banco de Dados'!$B$4:$J$50,6,FALSE)*(1-(PRINCIPAL!$K$122/100)),IF(L409=PRINCIPAL!$L$122,VLOOKUP($BB$399,'Banco de Dados'!$B$4:$J$50,6,FALSE)*(1-(PRINCIPAL!$M$122/100)),IF(L409=PRINCIPAL!$N$122,VLOOKUP($BB$399,'Banco de Dados'!$B$4:$J$50,6,FALSE)*(1-(PRINCIPAL!$O$122/100)),VLOOKUP($BB$399,'Banco de Dados'!$B$4:$J$50,6,FALSE)))))))))),"")</f>
        <v/>
      </c>
      <c r="BB409" s="29" t="str">
        <f>IFERROR(BA409*(IFERROR(VLOOKUP($BB$399,'Banco de Dados'!$B$4:$J$50,4,FALSE),"ERRO")),"")</f>
        <v/>
      </c>
      <c r="BC409" s="29" t="str">
        <f t="shared" si="280"/>
        <v/>
      </c>
      <c r="BD409" s="103" t="str">
        <f>IFERROR(BC409*(C409*(PRINCIPAL!$G$122/100))*0.47*(44/12),"")</f>
        <v/>
      </c>
      <c r="BE409" s="111" t="str">
        <f t="shared" si="259"/>
        <v/>
      </c>
      <c r="BF409" s="30" t="str">
        <f>IFERROR(IF(AND(PRINCIPAL!$H$123&lt;&gt;"",OR(L409=PRINCIPAL!$I$123,L409=PRINCIPAL!$I$123+PRINCIPAL!$I$123,L409=PRINCIPAL!$I$123+PRINCIPAL!$I$123+PRINCIPAL!$I$123)),0,IF(AND(PRINCIPAL!$H$123&lt;&gt;"",L409=PRINCIPAL!$J$123),VLOOKUP($BG$399,'Banco de Dados'!$B$4:$J$50,8,FALSE)*PRINCIPAL!$H$123*(1-(PRINCIPAL!$K$123/100)),IF(AND(PRINCIPAL!$H$123&lt;&gt;"",L409=PRINCIPAL!$L$123),VLOOKUP($BG$399,'Banco de Dados'!$B$4:$J$50,8,FALSE)*PRINCIPAL!$H$123*(1-(PRINCIPAL!$M$123/100)),IF(AND(PRINCIPAL!$H$123&lt;&gt;"",L409=PRINCIPAL!$N$123),VLOOKUP($BG$399,'Banco de Dados'!$B$4:$J$50,8,FALSE)*PRINCIPAL!$H$123*(1-(PRINCIPAL!$O$123/100)),IF(PRINCIPAL!$H$123&lt;&gt;"",VLOOKUP($BG$399,'Banco de Dados'!$B$4:$J$50,8,FALSE)*PRINCIPAL!$H$123,IF(OR(L409=PRINCIPAL!$I$123,L409=PRINCIPAL!$I$123+PRINCIPAL!$I$123,L409=PRINCIPAL!$I$123+PRINCIPAL!$I$123+PRINCIPAL!$I$123),0,IF(L409=PRINCIPAL!$J$123,VLOOKUP($BG$399,'Banco de Dados'!$B$4:$J$50,6,FALSE)*(1-(PRINCIPAL!$K$123/100)),IF(L409=PRINCIPAL!$L$123,VLOOKUP($BG$399,'Banco de Dados'!$B$4:$J$50,6,FALSE)*(1-(PRINCIPAL!$M$123/100)),IF(L409=PRINCIPAL!$N$123,VLOOKUP($BG$399,'Banco de Dados'!$B$4:$J$50,6,FALSE)*(1-(PRINCIPAL!$O$123/100)),VLOOKUP($BG$399,'Banco de Dados'!$B$4:$J$50,6,FALSE)))))))))),"")</f>
        <v/>
      </c>
      <c r="BG409" s="29" t="str">
        <f>IFERROR(BF409*(IFERROR(VLOOKUP($BG$399,'Banco de Dados'!$B$4:$J$50,4,FALSE),"ERRO")),"")</f>
        <v/>
      </c>
      <c r="BH409" s="29" t="str">
        <f t="shared" si="275"/>
        <v/>
      </c>
      <c r="BI409" s="103" t="str">
        <f>IFERROR(BH409*(C409*(PRINCIPAL!$G$123/100))*0.47*(44/12),"")</f>
        <v/>
      </c>
      <c r="BJ409" s="102" t="str">
        <f t="shared" si="260"/>
        <v/>
      </c>
    </row>
    <row r="410" spans="2:62" ht="12.75" customHeight="1" x14ac:dyDescent="0.3">
      <c r="B410" s="326">
        <f t="shared" si="261"/>
        <v>2029</v>
      </c>
      <c r="C410" s="340"/>
      <c r="D410" s="1"/>
      <c r="E410" s="116">
        <v>9</v>
      </c>
      <c r="F410" s="24" t="str">
        <f>IFERROR(VLOOKUP($G$399,'Banco de Dados'!$B$4:$J$50,6,FALSE),"")</f>
        <v/>
      </c>
      <c r="G410" s="25" t="str">
        <f>IFERROR(F410*(IFERROR(VLOOKUP($G$399,'Banco de Dados'!$B$4:$J$50,4,FALSE),"ERRO")),"")</f>
        <v/>
      </c>
      <c r="H410" s="25" t="str">
        <f t="shared" si="262"/>
        <v/>
      </c>
      <c r="I410" s="103" t="str">
        <f t="shared" si="263"/>
        <v/>
      </c>
      <c r="J410" s="117" t="str">
        <f t="shared" si="264"/>
        <v/>
      </c>
      <c r="K410" s="1"/>
      <c r="L410" s="91">
        <v>9</v>
      </c>
      <c r="M410" s="24" t="str">
        <f>IFERROR(IF(AND(PRINCIPAL!$H$114&lt;&gt;"",OR(L410=PRINCIPAL!$I$114,L410=PRINCIPAL!$I$114+PRINCIPAL!$I$114,L410=PRINCIPAL!$I$114+PRINCIPAL!$I$114+PRINCIPAL!$I$114)),0,IF(AND(PRINCIPAL!$H$114&lt;&gt;"",L410=PRINCIPAL!$J$114),VLOOKUP($N$399,'Banco de Dados'!$B$4:$J$50,8,FALSE)*PRINCIPAL!$H$114*(1-(PRINCIPAL!$K$114/100)),IF(AND(PRINCIPAL!$H$114&lt;&gt;"",L410=PRINCIPAL!$L$114),VLOOKUP($N$399,'Banco de Dados'!$B$4:$J$50,8,FALSE)*PRINCIPAL!$H$114*(1-(PRINCIPAL!$M$114/100)),IF(AND(PRINCIPAL!$H$114&lt;&gt;"",L410=PRINCIPAL!$N$114),VLOOKUP($N$399,'Banco de Dados'!$B$4:$J$50,8,FALSE)*PRINCIPAL!$H$114*(1-(PRINCIPAL!$O$114/100)),IF(PRINCIPAL!$H$114&lt;&gt;"",VLOOKUP($N$399,'Banco de Dados'!$B$4:$J$50,8,FALSE)*PRINCIPAL!$H$114,IF(OR(L410=PRINCIPAL!$I$114,L410=PRINCIPAL!$I$114+PRINCIPAL!$I$114,L410=PRINCIPAL!$I$114+PRINCIPAL!$I$114+PRINCIPAL!$I$114),0,IF(L410=PRINCIPAL!$J$114,VLOOKUP($N$399,'Banco de Dados'!$B$4:$J$50,6,FALSE)*(1-(PRINCIPAL!$K$114/100)),IF(L410=PRINCIPAL!$L$114,VLOOKUP($N$399,'Banco de Dados'!$B$4:$J$50,6,FALSE)*(1-(PRINCIPAL!$M$114/100)),IF(L410=PRINCIPAL!$N$114,VLOOKUP($N$399,'Banco de Dados'!$B$4:$J$50,6,FALSE)*(1-(PRINCIPAL!$O$114/100)),VLOOKUP($N$399,'Banco de Dados'!$B$4:$J$50,6,FALSE)))))))))),"")</f>
        <v/>
      </c>
      <c r="N410" s="25" t="str">
        <f>IFERROR(M410*(IFERROR(VLOOKUP($N$399,'Banco de Dados'!$B$4:$J$50,4,FALSE),"ERRO")),"")</f>
        <v/>
      </c>
      <c r="O410" s="25" t="str">
        <f t="shared" si="265"/>
        <v/>
      </c>
      <c r="P410" s="103" t="str">
        <f>IFERROR(O410*(C410*(PRINCIPAL!$G$114/100))*0.47*(44/12),"")</f>
        <v/>
      </c>
      <c r="Q410" s="107" t="str">
        <f t="shared" si="281"/>
        <v/>
      </c>
      <c r="R410" s="29" t="str">
        <f>IFERROR(IF(AND(PRINCIPAL!$H$115&lt;&gt;"",OR(L410=PRINCIPAL!$I$115,L410=PRINCIPAL!$I$115+PRINCIPAL!$I$115,L410=PRINCIPAL!$I$115+PRINCIPAL!$I$115+PRINCIPAL!$I$115)),0,IF(AND(PRINCIPAL!$H$115&lt;&gt;"",L410=PRINCIPAL!$J$115),VLOOKUP($S$399,'Banco de Dados'!$B$4:$J$50,8,FALSE)*PRINCIPAL!$H$115*(1-(PRINCIPAL!$K$115/100)),IF(AND(PRINCIPAL!$H$115&lt;&gt;"",L410=PRINCIPAL!$L$115),VLOOKUP($S$399,'Banco de Dados'!$B$4:$J$50,8,FALSE)*PRINCIPAL!$H$115*(1-(PRINCIPAL!$M$115/100)),IF(AND(PRINCIPAL!$H$115&lt;&gt;"",L410=PRINCIPAL!$N$115),VLOOKUP($S$399,'Banco de Dados'!$B$4:$J$50,8,FALSE)*PRINCIPAL!$H$115*(1-(PRINCIPAL!$O$115/100)),IF(PRINCIPAL!$H$115&lt;&gt;"",VLOOKUP($S$399,'Banco de Dados'!$B$4:$J$50,8,FALSE)*PRINCIPAL!$H$115,IF(OR(L410=PRINCIPAL!$I$115,L410=PRINCIPAL!$I$115+PRINCIPAL!$I$115,L410=PRINCIPAL!$I$115+PRINCIPAL!$I$115+PRINCIPAL!$I$115),0,IF(L410=PRINCIPAL!$J$115,VLOOKUP($S$399,'Banco de Dados'!$B$4:$J$50,6,FALSE)*(1-(PRINCIPAL!$K$115/100)),IF(L410=PRINCIPAL!$L$115,VLOOKUP($S$399,'Banco de Dados'!$B$4:$J$50,6,FALSE)*(1-(PRINCIPAL!$M$115/100)),IF(L410=PRINCIPAL!$N$115,VLOOKUP($S$399,'Banco de Dados'!$B$4:$J$50,6,FALSE)*(1-(PRINCIPAL!$O$115/100)),VLOOKUP($S$399,'Banco de Dados'!$B$4:$J$50,6,FALSE)))))))))),"")</f>
        <v/>
      </c>
      <c r="S410" s="29" t="str">
        <f>IFERROR(R410*(IFERROR(VLOOKUP($S$399,'Banco de Dados'!$B$4:$J$50,4,FALSE),"ERRO")),"")</f>
        <v/>
      </c>
      <c r="T410" s="29" t="str">
        <f t="shared" ref="T410:T436" si="282">IFERROR(R410+S410,"")</f>
        <v/>
      </c>
      <c r="U410" s="103" t="str">
        <f>IFERROR(T410*(C410*(PRINCIPAL!$G$115/100))*0.47*(44/12),"")</f>
        <v/>
      </c>
      <c r="V410" s="103" t="str">
        <f t="shared" si="258"/>
        <v/>
      </c>
      <c r="W410" s="30" t="str">
        <f>IFERROR(IF(AND(PRINCIPAL!$H$116&lt;&gt;"",OR(L410=PRINCIPAL!$I$116,L410=PRINCIPAL!$I$116+PRINCIPAL!$I$116,L410=PRINCIPAL!$I$116+PRINCIPAL!$I$116+PRINCIPAL!$I$116)),0,IF(AND(PRINCIPAL!$H$116&lt;&gt;"",L410=PRINCIPAL!$J$116),VLOOKUP($X$399,'Banco de Dados'!$B$4:$J$50,8,FALSE)*PRINCIPAL!$H$116*(1-(PRINCIPAL!$K$116/100)),IF(AND(PRINCIPAL!$H$116&lt;&gt;"",L410=PRINCIPAL!$L$116),VLOOKUP($X$399,'Banco de Dados'!$B$4:$J$50,8,FALSE)*PRINCIPAL!$H$116*(1-(PRINCIPAL!$M$116/100)),IF(AND(PRINCIPAL!$H$116&lt;&gt;"",L410=PRINCIPAL!$N$116),VLOOKUP($X$399,'Banco de Dados'!$B$4:$J$50,8,FALSE)*PRINCIPAL!$H$116*(1-(PRINCIPAL!$O$116/100)),IF(PRINCIPAL!$H$116&lt;&gt;"",VLOOKUP($X$399,'Banco de Dados'!$B$4:$J$50,8,FALSE)*PRINCIPAL!$H$116,IF(OR(L410=PRINCIPAL!$I$116,L410=PRINCIPAL!$I$116+PRINCIPAL!$I$116,L410=PRINCIPAL!$I$116+PRINCIPAL!$I$116+PRINCIPAL!$I$116),0,IF(L410=PRINCIPAL!$J$116,VLOOKUP($X$399,'Banco de Dados'!$B$4:$J$50,6,FALSE)*(1-(PRINCIPAL!$K$116/100)),IF(L410=PRINCIPAL!$L$116,VLOOKUP($X$399,'Banco de Dados'!$B$4:$J$50,6,FALSE)*(1-(PRINCIPAL!$M$116/100)),IF(L410=PRINCIPAL!$N$116,VLOOKUP($X$399,'Banco de Dados'!$B$4:$J$50,6,FALSE)*(1-(PRINCIPAL!$O$116/100)),VLOOKUP($X$399,'Banco de Dados'!$B$4:$J$50,6,FALSE)))))))))),"")</f>
        <v/>
      </c>
      <c r="X410" s="29" t="str">
        <f>IFERROR(W410*(IFERROR(VLOOKUP($X$399,'Banco de Dados'!$B$4:$J$50,4,FALSE),"ERRO")),"")</f>
        <v/>
      </c>
      <c r="Y410" s="29" t="str">
        <f t="shared" si="276"/>
        <v/>
      </c>
      <c r="Z410" s="103" t="str">
        <f>IFERROR(Y410*(C410*(PRINCIPAL!$G$116/100))*0.47*(44/12),"")</f>
        <v/>
      </c>
      <c r="AA410" s="111" t="str">
        <f t="shared" si="277"/>
        <v/>
      </c>
      <c r="AB410" s="30" t="str">
        <f>IFERROR(IF(AND(PRINCIPAL!$H$117&lt;&gt;"",OR(L410=PRINCIPAL!$I$117,L410=PRINCIPAL!$I$117+PRINCIPAL!$I$117,L410=PRINCIPAL!$I$117+PRINCIPAL!$I$117+PRINCIPAL!$I$117)),0,IF(AND(PRINCIPAL!$H$117&lt;&gt;"",L410=PRINCIPAL!$J$117),VLOOKUP($AC$399,'Banco de Dados'!$B$4:$J$50,8,FALSE)*PRINCIPAL!$H$117*(1-(PRINCIPAL!$K$117/100)),IF(AND(PRINCIPAL!$H$117&lt;&gt;"",L410=PRINCIPAL!$L$117),VLOOKUP($AC$399,'Banco de Dados'!$B$4:$J$50,8,FALSE)*PRINCIPAL!$H$117*(1-(PRINCIPAL!$M$117/100)),IF(AND(PRINCIPAL!$H$117&lt;&gt;"",L410=PRINCIPAL!$N$117),VLOOKUP($AC$399,'Banco de Dados'!$B$4:$J$50,8,FALSE)*PRINCIPAL!$H$117*(1-(PRINCIPAL!$O$117/100)),IF(PRINCIPAL!$H$117&lt;&gt;"",VLOOKUP($AC$399,'Banco de Dados'!$B$4:$J$50,8,FALSE)*PRINCIPAL!$H$117,IF(OR(L410=PRINCIPAL!$I$117,L410=PRINCIPAL!$I$117+PRINCIPAL!$I$117,L410=PRINCIPAL!$I$117+PRINCIPAL!$I$117+PRINCIPAL!$I$117),0,IF(L410=PRINCIPAL!$J$117,VLOOKUP($AC$399,'Banco de Dados'!$B$4:$J$50,6,FALSE)*(1-(PRINCIPAL!$K$117/100)),IF(L410=PRINCIPAL!$L$117,VLOOKUP($AC$399,'Banco de Dados'!$B$4:$J$50,6,FALSE)*(1-(PRINCIPAL!$M$117/100)),IF(L410=PRINCIPAL!$N$117,VLOOKUP($AC$399,'Banco de Dados'!$B$4:$J$50,6,FALSE)*(1-(PRINCIPAL!$O$117/100)),VLOOKUP($AC$399,'Banco de Dados'!$B$4:$J$50,6,FALSE)))))))))),"")</f>
        <v/>
      </c>
      <c r="AC410" s="29" t="str">
        <f>IFERROR(AB410*(IFERROR(VLOOKUP($AC$399,'Banco de Dados'!$B$4:$J$50,4,FALSE),"ERRO")),"")</f>
        <v/>
      </c>
      <c r="AD410" s="29" t="str">
        <f t="shared" si="267"/>
        <v/>
      </c>
      <c r="AE410" s="103" t="str">
        <f>IFERROR(AD410*(C410*(PRINCIPAL!$G$117/100))*0.47*(44/12),"")</f>
        <v/>
      </c>
      <c r="AF410" s="111" t="str">
        <f t="shared" si="268"/>
        <v/>
      </c>
      <c r="AG410" s="30" t="str">
        <f>IFERROR(IF(AND(PRINCIPAL!$H$118&lt;&gt;"",OR(L410=PRINCIPAL!$I$118,L410=PRINCIPAL!$I$118+PRINCIPAL!$I$118,L410=PRINCIPAL!$I$118+PRINCIPAL!$I$118+PRINCIPAL!$I$118)),0,IF(AND(PRINCIPAL!$H$118&lt;&gt;"",L410=PRINCIPAL!$J$118),VLOOKUP($AH$399,'Banco de Dados'!$B$4:$J$50,8,FALSE)*PRINCIPAL!$H$118*(1-(PRINCIPAL!$K$118/100)),IF(AND(PRINCIPAL!$H$118&lt;&gt;"",L410=PRINCIPAL!$L$118),VLOOKUP($AH$399,'Banco de Dados'!$B$4:$J$50,8,FALSE)*PRINCIPAL!$H$118*(1-(PRINCIPAL!$M$118/100)),IF(AND(PRINCIPAL!$H$118&lt;&gt;"",L410=PRINCIPAL!$N$118),VLOOKUP($AH$399,'Banco de Dados'!$B$4:$J$50,8,FALSE)*PRINCIPAL!$H$118*(1-(PRINCIPAL!$O$118/100)),IF(PRINCIPAL!$H$118&lt;&gt;"",VLOOKUP($AH$399,'Banco de Dados'!$B$4:$J$50,8,FALSE)*PRINCIPAL!$H$118,IF(OR(L410=PRINCIPAL!$I$118,L410=PRINCIPAL!$I$118+PRINCIPAL!$I$118,L410=PRINCIPAL!$I$118+PRINCIPAL!$I$118+PRINCIPAL!$I$118),0,IF(L410=PRINCIPAL!$J$118,VLOOKUP($AH$399,'Banco de Dados'!$B$4:$J$50,6,FALSE)*(1-(PRINCIPAL!$K$118/100)),IF(L410=PRINCIPAL!$L$118,VLOOKUP($AH$399,'Banco de Dados'!$B$4:$J$50,6,FALSE)*(1-(PRINCIPAL!$M$118/100)),IF(L410=PRINCIPAL!$N$118,VLOOKUP($AH$399,'Banco de Dados'!$B$4:$J$50,6,FALSE)*(1-(PRINCIPAL!$O$118/100)),VLOOKUP($AH$399,'Banco de Dados'!$B$4:$J$50,6,FALSE)))))))))),"")</f>
        <v/>
      </c>
      <c r="AH410" s="29" t="str">
        <f>IFERROR(AG410*(IFERROR(VLOOKUP($AH$399,'Banco de Dados'!$B$4:$J$50,4,FALSE),"ERRO")),"")</f>
        <v/>
      </c>
      <c r="AI410" s="29" t="str">
        <f t="shared" si="269"/>
        <v/>
      </c>
      <c r="AJ410" s="103" t="str">
        <f>IFERROR(AI410*(C410*(PRINCIPAL!$G$118/100))*0.47*(44/12),"")</f>
        <v/>
      </c>
      <c r="AK410" s="111" t="str">
        <f t="shared" si="278"/>
        <v/>
      </c>
      <c r="AL410" s="30" t="str">
        <f>IFERROR(IF(AND(PRINCIPAL!$H$119&lt;&gt;"",OR(L410=PRINCIPAL!$I$119,L410=PRINCIPAL!$I$119+PRINCIPAL!$I$119,L410=PRINCIPAL!$I$119+PRINCIPAL!$I$119+PRINCIPAL!$I$119)),0,IF(AND(PRINCIPAL!$H$119&lt;&gt;"",L410=PRINCIPAL!$J$119),VLOOKUP($AM$399,'Banco de Dados'!$B$4:$J$50,8,FALSE)*PRINCIPAL!$H$119*(1-(PRINCIPAL!$K$119/100)),IF(AND(PRINCIPAL!$H$119&lt;&gt;"",L410=PRINCIPAL!$L$119),VLOOKUP($AM$399,'Banco de Dados'!$B$4:$J$50,8,FALSE)*PRINCIPAL!$H$119*(1-(PRINCIPAL!$M$119/100)),IF(AND(PRINCIPAL!$H$119&lt;&gt;"",L410=PRINCIPAL!$N$119),VLOOKUP($AM$399,'Banco de Dados'!$B$4:$J$50,8,FALSE)*PRINCIPAL!$H$119*(1-(PRINCIPAL!$O$119/100)),IF(PRINCIPAL!$H$119&lt;&gt;"",VLOOKUP($AM$399,'Banco de Dados'!$B$4:$J$50,8,FALSE)*PRINCIPAL!$H$119,IF(OR(L410=PRINCIPAL!$I$119,L410=PRINCIPAL!$I$119+PRINCIPAL!$I$119,L410=PRINCIPAL!$I$119+PRINCIPAL!$I$119+PRINCIPAL!$I$119),0,IF(L410=PRINCIPAL!$J$119,VLOOKUP($AM$399,'Banco de Dados'!$B$4:$J$50,6,FALSE)*(1-(PRINCIPAL!$K$119/100)),IF(L410=PRINCIPAL!$L$119,VLOOKUP($AM$399,'Banco de Dados'!$B$4:$J$50,6,FALSE)*(1-(PRINCIPAL!$M$119/100)),IF(L410=PRINCIPAL!$N$119,VLOOKUP($AM$399,'Banco de Dados'!$B$4:$J$50,6,FALSE)*(1-(PRINCIPAL!$O$119/100)),VLOOKUP($AM$399,'Banco de Dados'!$B$4:$J$50,6,FALSE)))))))))),"")</f>
        <v/>
      </c>
      <c r="AM410" s="29" t="str">
        <f>IFERROR(AL410*(IFERROR(VLOOKUP($AM$399,'Banco de Dados'!$B$4:$J$50,4,FALSE),"ERRO")),"")</f>
        <v/>
      </c>
      <c r="AN410" s="29" t="str">
        <f t="shared" si="270"/>
        <v/>
      </c>
      <c r="AO410" s="103" t="str">
        <f>IFERROR(AN410*(C410*(PRINCIPAL!$G$119/100))*0.47*(44/12),"")</f>
        <v/>
      </c>
      <c r="AP410" s="111" t="str">
        <f t="shared" si="271"/>
        <v/>
      </c>
      <c r="AQ410" s="30" t="str">
        <f>IFERROR(IF(AND(PRINCIPAL!$H$120&lt;&gt;"",OR(L410=PRINCIPAL!$I$120,L410=PRINCIPAL!$I$120+PRINCIPAL!$I$120,L410=PRINCIPAL!$I$120+PRINCIPAL!$I$120+PRINCIPAL!$I$120)),0,IF(AND(PRINCIPAL!$H$120&lt;&gt;"",L410=PRINCIPAL!$J$120),VLOOKUP($AR$399,'Banco de Dados'!$B$4:$J$50,8,FALSE)*PRINCIPAL!$H$120*(1-(PRINCIPAL!$K$120/100)),IF(AND(PRINCIPAL!$H$120&lt;&gt;"",L410=PRINCIPAL!$L$120),VLOOKUP($AR$399,'Banco de Dados'!$B$4:$J$50,8,FALSE)*PRINCIPAL!$H$120*(1-(PRINCIPAL!$M$120/100)),IF(AND(PRINCIPAL!$H$120&lt;&gt;"",L410=PRINCIPAL!$N$120),VLOOKUP($AR$399,'Banco de Dados'!$B$4:$J$50,8,FALSE)*PRINCIPAL!$H$120*(1-(PRINCIPAL!$O$120/100)),IF(PRINCIPAL!$H$120&lt;&gt;"",VLOOKUP($AR$399,'Banco de Dados'!$B$4:$J$50,8,FALSE)*PRINCIPAL!$H$120,IF(OR(L410=PRINCIPAL!$I$120,L410=PRINCIPAL!$I$120+PRINCIPAL!$I$120,L410=PRINCIPAL!$I$120+PRINCIPAL!$I$120+PRINCIPAL!$I$120),0,IF(L410=PRINCIPAL!$J$120,VLOOKUP($AR$399,'Banco de Dados'!$B$4:$J$50,6,FALSE)*(1-(PRINCIPAL!$K$120/100)),IF(L410=PRINCIPAL!$L$120,VLOOKUP($AR$399,'Banco de Dados'!$B$4:$J$50,6,FALSE)*(1-(PRINCIPAL!$M$120/100)),IF(L410=PRINCIPAL!$N$120,VLOOKUP($AR$399,'Banco de Dados'!$B$4:$J$50,6,FALSE)*(1-(PRINCIPAL!$O$120/100)),VLOOKUP($AR$399,'Banco de Dados'!$B$4:$J$50,6,FALSE)))))))))),"")</f>
        <v/>
      </c>
      <c r="AR410" s="29" t="str">
        <f>IFERROR(AQ410*(IFERROR(VLOOKUP($AR$399,'Banco de Dados'!$B$4:$J$50,4,FALSE),"ERRO")),"")</f>
        <v/>
      </c>
      <c r="AS410" s="29" t="str">
        <f t="shared" si="272"/>
        <v/>
      </c>
      <c r="AT410" s="103" t="str">
        <f>IFERROR(AS410*(C410*(PRINCIPAL!$G$120/100))*0.47*(44/12),"")</f>
        <v/>
      </c>
      <c r="AU410" s="111" t="str">
        <f t="shared" si="273"/>
        <v/>
      </c>
      <c r="AV410" s="30" t="str">
        <f>IFERROR(IF(AND(PRINCIPAL!$H$121&lt;&gt;"",OR(L410=PRINCIPAL!$I$121,L410=PRINCIPAL!$I$121+PRINCIPAL!$I$121,L410=PRINCIPAL!$I$121+PRINCIPAL!$I$121+PRINCIPAL!$I$121)),0,IF(AND(PRINCIPAL!$H$121&lt;&gt;"",L410=PRINCIPAL!$J$121),VLOOKUP($AW$399,'Banco de Dados'!$B$4:$J$50,8,FALSE)*PRINCIPAL!$H$121*(1-(PRINCIPAL!$K$121/100)),IF(AND(PRINCIPAL!$H$121&lt;&gt;"",L410=PRINCIPAL!$L$121),VLOOKUP($AW$399,'Banco de Dados'!$B$4:$J$50,8,FALSE)*PRINCIPAL!$H$121*(1-(PRINCIPAL!$M$121/100)),IF(AND(PRINCIPAL!$H$121&lt;&gt;"",L410=PRINCIPAL!$N$121),VLOOKUP($AW$399,'Banco de Dados'!$B$4:$J$50,8,FALSE)*PRINCIPAL!$H$121*(1-(PRINCIPAL!$O$121/100)),IF(PRINCIPAL!$H$121&lt;&gt;"",VLOOKUP($AW$399,'Banco de Dados'!$B$4:$J$50,8,FALSE)*PRINCIPAL!$H$121,IF(OR(L410=PRINCIPAL!$I$121,L410=PRINCIPAL!$I$121+PRINCIPAL!$I$121,L410=PRINCIPAL!$I$121+PRINCIPAL!$I$121+PRINCIPAL!$I$121),0,IF(L410=PRINCIPAL!$J$121,VLOOKUP($AW$399,'Banco de Dados'!$B$4:$J$50,6,FALSE)*(1-(PRINCIPAL!$K$121/100)),IF(L410=PRINCIPAL!$L$121,VLOOKUP($AW$399,'Banco de Dados'!$B$4:$J$50,6,FALSE)*(1-(PRINCIPAL!$M$121/100)),IF(L410=PRINCIPAL!$N$121,VLOOKUP($AW$399,'Banco de Dados'!$B$4:$J$50,6,FALSE)*(1-(PRINCIPAL!$O$121/100)),VLOOKUP($AW$399,'Banco de Dados'!$B$4:$J$50,6,FALSE)))))))))),"")</f>
        <v/>
      </c>
      <c r="AW410" s="29" t="str">
        <f>IFERROR(AV410*(IFERROR(VLOOKUP($AW$399,'Banco de Dados'!$B$4:$J$50,4,FALSE),"ERRO")),"")</f>
        <v/>
      </c>
      <c r="AX410" s="29" t="str">
        <f t="shared" si="274"/>
        <v/>
      </c>
      <c r="AY410" s="103" t="str">
        <f>IFERROR(AX410*(C410*(PRINCIPAL!$G$121/100))*0.47*(44/12),"")</f>
        <v/>
      </c>
      <c r="AZ410" s="111" t="str">
        <f t="shared" si="279"/>
        <v/>
      </c>
      <c r="BA410" s="30" t="str">
        <f>IFERROR(IF(AND(PRINCIPAL!$H$122&lt;&gt;"",OR(L410=PRINCIPAL!$I$122,L410=PRINCIPAL!$I$122+PRINCIPAL!$I$122,L410=PRINCIPAL!$I$122+PRINCIPAL!$I$122+PRINCIPAL!$I$122)),0,IF(AND(PRINCIPAL!$H$122&lt;&gt;"",L410=PRINCIPAL!$J$122),VLOOKUP($BB$399,'Banco de Dados'!$B$4:$J$50,8,FALSE)*PRINCIPAL!$H$122*(1-(PRINCIPAL!$K$122/100)),IF(AND(PRINCIPAL!$H$122&lt;&gt;"",L410=PRINCIPAL!$L$122),VLOOKUP($BB$399,'Banco de Dados'!$B$4:$J$50,8,FALSE)*PRINCIPAL!$H$122*(1-(PRINCIPAL!$M$122/100)),IF(AND(PRINCIPAL!$H$122&lt;&gt;"",L410=PRINCIPAL!$N$122),VLOOKUP($BB$399,'Banco de Dados'!$B$4:$J$50,8,FALSE)*PRINCIPAL!$H$122*(1-(PRINCIPAL!$O$122/100)),IF(PRINCIPAL!$H$122&lt;&gt;"",VLOOKUP($BB$399,'Banco de Dados'!$B$4:$J$50,8,FALSE)*PRINCIPAL!$H$122,IF(OR(L410=PRINCIPAL!$I$122,L410=PRINCIPAL!$I$122+PRINCIPAL!$I$122,L410=PRINCIPAL!$I$122+PRINCIPAL!$I$122+PRINCIPAL!$I$122),0,IF(L410=PRINCIPAL!$J$122,VLOOKUP($BB$399,'Banco de Dados'!$B$4:$J$50,6,FALSE)*(1-(PRINCIPAL!$K$122/100)),IF(L410=PRINCIPAL!$L$122,VLOOKUP($BB$399,'Banco de Dados'!$B$4:$J$50,6,FALSE)*(1-(PRINCIPAL!$M$122/100)),IF(L410=PRINCIPAL!$N$122,VLOOKUP($BB$399,'Banco de Dados'!$B$4:$J$50,6,FALSE)*(1-(PRINCIPAL!$O$122/100)),VLOOKUP($BB$399,'Banco de Dados'!$B$4:$J$50,6,FALSE)))))))))),"")</f>
        <v/>
      </c>
      <c r="BB410" s="29" t="str">
        <f>IFERROR(BA410*(IFERROR(VLOOKUP($BB$399,'Banco de Dados'!$B$4:$J$50,4,FALSE),"ERRO")),"")</f>
        <v/>
      </c>
      <c r="BC410" s="29" t="str">
        <f t="shared" si="280"/>
        <v/>
      </c>
      <c r="BD410" s="103" t="str">
        <f>IFERROR(BC410*(C410*(PRINCIPAL!$G$122/100))*0.47*(44/12),"")</f>
        <v/>
      </c>
      <c r="BE410" s="111" t="str">
        <f t="shared" si="259"/>
        <v/>
      </c>
      <c r="BF410" s="30" t="str">
        <f>IFERROR(IF(AND(PRINCIPAL!$H$123&lt;&gt;"",OR(L410=PRINCIPAL!$I$123,L410=PRINCIPAL!$I$123+PRINCIPAL!$I$123,L410=PRINCIPAL!$I$123+PRINCIPAL!$I$123+PRINCIPAL!$I$123)),0,IF(AND(PRINCIPAL!$H$123&lt;&gt;"",L410=PRINCIPAL!$J$123),VLOOKUP($BG$399,'Banco de Dados'!$B$4:$J$50,8,FALSE)*PRINCIPAL!$H$123*(1-(PRINCIPAL!$K$123/100)),IF(AND(PRINCIPAL!$H$123&lt;&gt;"",L410=PRINCIPAL!$L$123),VLOOKUP($BG$399,'Banco de Dados'!$B$4:$J$50,8,FALSE)*PRINCIPAL!$H$123*(1-(PRINCIPAL!$M$123/100)),IF(AND(PRINCIPAL!$H$123&lt;&gt;"",L410=PRINCIPAL!$N$123),VLOOKUP($BG$399,'Banco de Dados'!$B$4:$J$50,8,FALSE)*PRINCIPAL!$H$123*(1-(PRINCIPAL!$O$123/100)),IF(PRINCIPAL!$H$123&lt;&gt;"",VLOOKUP($BG$399,'Banco de Dados'!$B$4:$J$50,8,FALSE)*PRINCIPAL!$H$123,IF(OR(L410=PRINCIPAL!$I$123,L410=PRINCIPAL!$I$123+PRINCIPAL!$I$123,L410=PRINCIPAL!$I$123+PRINCIPAL!$I$123+PRINCIPAL!$I$123),0,IF(L410=PRINCIPAL!$J$123,VLOOKUP($BG$399,'Banco de Dados'!$B$4:$J$50,6,FALSE)*(1-(PRINCIPAL!$K$123/100)),IF(L410=PRINCIPAL!$L$123,VLOOKUP($BG$399,'Banco de Dados'!$B$4:$J$50,6,FALSE)*(1-(PRINCIPAL!$M$123/100)),IF(L410=PRINCIPAL!$N$123,VLOOKUP($BG$399,'Banco de Dados'!$B$4:$J$50,6,FALSE)*(1-(PRINCIPAL!$O$123/100)),VLOOKUP($BG$399,'Banco de Dados'!$B$4:$J$50,6,FALSE)))))))))),"")</f>
        <v/>
      </c>
      <c r="BG410" s="29" t="str">
        <f>IFERROR(BF410*(IFERROR(VLOOKUP($BG$399,'Banco de Dados'!$B$4:$J$50,4,FALSE),"ERRO")),"")</f>
        <v/>
      </c>
      <c r="BH410" s="29" t="str">
        <f t="shared" si="275"/>
        <v/>
      </c>
      <c r="BI410" s="103" t="str">
        <f>IFERROR(BH410*(C410*(PRINCIPAL!$G$123/100))*0.47*(44/12),"")</f>
        <v/>
      </c>
      <c r="BJ410" s="102" t="str">
        <f t="shared" si="260"/>
        <v/>
      </c>
    </row>
    <row r="411" spans="2:62" ht="12.75" customHeight="1" x14ac:dyDescent="0.3">
      <c r="B411" s="326">
        <f t="shared" si="261"/>
        <v>2030</v>
      </c>
      <c r="C411" s="340"/>
      <c r="D411" s="1"/>
      <c r="E411" s="116">
        <v>10</v>
      </c>
      <c r="F411" s="24" t="str">
        <f>IFERROR(VLOOKUP($G$399,'Banco de Dados'!$B$4:$J$50,6,FALSE),"")</f>
        <v/>
      </c>
      <c r="G411" s="25" t="str">
        <f>IFERROR(F411*(IFERROR(VLOOKUP($G$399,'Banco de Dados'!$B$4:$J$50,4,FALSE),"ERRO")),"")</f>
        <v/>
      </c>
      <c r="H411" s="25" t="str">
        <f t="shared" si="262"/>
        <v/>
      </c>
      <c r="I411" s="103" t="str">
        <f t="shared" si="263"/>
        <v/>
      </c>
      <c r="J411" s="117" t="str">
        <f t="shared" si="264"/>
        <v/>
      </c>
      <c r="K411" s="1"/>
      <c r="L411" s="91">
        <v>10</v>
      </c>
      <c r="M411" s="24" t="str">
        <f>IFERROR(IF(AND(PRINCIPAL!$H$114&lt;&gt;"",OR(L411=PRINCIPAL!$I$114,L411=PRINCIPAL!$I$114+PRINCIPAL!$I$114,L411=PRINCIPAL!$I$114+PRINCIPAL!$I$114+PRINCIPAL!$I$114)),0,IF(AND(PRINCIPAL!$H$114&lt;&gt;"",L411=PRINCIPAL!$J$114),VLOOKUP($N$399,'Banco de Dados'!$B$4:$J$50,8,FALSE)*PRINCIPAL!$H$114*(1-(PRINCIPAL!$K$114/100)),IF(AND(PRINCIPAL!$H$114&lt;&gt;"",L411=PRINCIPAL!$L$114),VLOOKUP($N$399,'Banco de Dados'!$B$4:$J$50,8,FALSE)*PRINCIPAL!$H$114*(1-(PRINCIPAL!$M$114/100)),IF(AND(PRINCIPAL!$H$114&lt;&gt;"",L411=PRINCIPAL!$N$114),VLOOKUP($N$399,'Banco de Dados'!$B$4:$J$50,8,FALSE)*PRINCIPAL!$H$114*(1-(PRINCIPAL!$O$114/100)),IF(PRINCIPAL!$H$114&lt;&gt;"",VLOOKUP($N$399,'Banco de Dados'!$B$4:$J$50,8,FALSE)*PRINCIPAL!$H$114,IF(OR(L411=PRINCIPAL!$I$114,L411=PRINCIPAL!$I$114+PRINCIPAL!$I$114,L411=PRINCIPAL!$I$114+PRINCIPAL!$I$114+PRINCIPAL!$I$114),0,IF(L411=PRINCIPAL!$J$114,VLOOKUP($N$399,'Banco de Dados'!$B$4:$J$50,6,FALSE)*(1-(PRINCIPAL!$K$114/100)),IF(L411=PRINCIPAL!$L$114,VLOOKUP($N$399,'Banco de Dados'!$B$4:$J$50,6,FALSE)*(1-(PRINCIPAL!$M$114/100)),IF(L411=PRINCIPAL!$N$114,VLOOKUP($N$399,'Banco de Dados'!$B$4:$J$50,6,FALSE)*(1-(PRINCIPAL!$O$114/100)),VLOOKUP($N$399,'Banco de Dados'!$B$4:$J$50,6,FALSE)))))))))),"")</f>
        <v/>
      </c>
      <c r="N411" s="25" t="str">
        <f>IFERROR(M411*(IFERROR(VLOOKUP($N$399,'Banco de Dados'!$B$4:$J$50,4,FALSE),"ERRO")),"")</f>
        <v/>
      </c>
      <c r="O411" s="25" t="str">
        <f t="shared" si="265"/>
        <v/>
      </c>
      <c r="P411" s="103" t="str">
        <f>IFERROR(O411*(C411*(PRINCIPAL!$G$114/100))*0.47*(44/12),"")</f>
        <v/>
      </c>
      <c r="Q411" s="107" t="str">
        <f t="shared" si="281"/>
        <v/>
      </c>
      <c r="R411" s="29" t="str">
        <f>IFERROR(IF(AND(PRINCIPAL!$H$115&lt;&gt;"",OR(L411=PRINCIPAL!$I$115,L411=PRINCIPAL!$I$115+PRINCIPAL!$I$115,L411=PRINCIPAL!$I$115+PRINCIPAL!$I$115+PRINCIPAL!$I$115)),0,IF(AND(PRINCIPAL!$H$115&lt;&gt;"",L411=PRINCIPAL!$J$115),VLOOKUP($S$399,'Banco de Dados'!$B$4:$J$50,8,FALSE)*PRINCIPAL!$H$115*(1-(PRINCIPAL!$K$115/100)),IF(AND(PRINCIPAL!$H$115&lt;&gt;"",L411=PRINCIPAL!$L$115),VLOOKUP($S$399,'Banco de Dados'!$B$4:$J$50,8,FALSE)*PRINCIPAL!$H$115*(1-(PRINCIPAL!$M$115/100)),IF(AND(PRINCIPAL!$H$115&lt;&gt;"",L411=PRINCIPAL!$N$115),VLOOKUP($S$399,'Banco de Dados'!$B$4:$J$50,8,FALSE)*PRINCIPAL!$H$115*(1-(PRINCIPAL!$O$115/100)),IF(PRINCIPAL!$H$115&lt;&gt;"",VLOOKUP($S$399,'Banco de Dados'!$B$4:$J$50,8,FALSE)*PRINCIPAL!$H$115,IF(OR(L411=PRINCIPAL!$I$115,L411=PRINCIPAL!$I$115+PRINCIPAL!$I$115,L411=PRINCIPAL!$I$115+PRINCIPAL!$I$115+PRINCIPAL!$I$115),0,IF(L411=PRINCIPAL!$J$115,VLOOKUP($S$399,'Banco de Dados'!$B$4:$J$50,6,FALSE)*(1-(PRINCIPAL!$K$115/100)),IF(L411=PRINCIPAL!$L$115,VLOOKUP($S$399,'Banco de Dados'!$B$4:$J$50,6,FALSE)*(1-(PRINCIPAL!$M$115/100)),IF(L411=PRINCIPAL!$N$115,VLOOKUP($S$399,'Banco de Dados'!$B$4:$J$50,6,FALSE)*(1-(PRINCIPAL!$O$115/100)),VLOOKUP($S$399,'Banco de Dados'!$B$4:$J$50,6,FALSE)))))))))),"")</f>
        <v/>
      </c>
      <c r="S411" s="29" t="str">
        <f>IFERROR(R411*(IFERROR(VLOOKUP($S$399,'Banco de Dados'!$B$4:$J$50,4,FALSE),"ERRO")),"")</f>
        <v/>
      </c>
      <c r="T411" s="29" t="str">
        <f t="shared" si="282"/>
        <v/>
      </c>
      <c r="U411" s="103" t="str">
        <f>IFERROR(T411*(C411*(PRINCIPAL!$G$115/100))*0.47*(44/12),"")</f>
        <v/>
      </c>
      <c r="V411" s="103" t="str">
        <f t="shared" si="258"/>
        <v/>
      </c>
      <c r="W411" s="30" t="str">
        <f>IFERROR(IF(AND(PRINCIPAL!$H$116&lt;&gt;"",OR(L411=PRINCIPAL!$I$116,L411=PRINCIPAL!$I$116+PRINCIPAL!$I$116,L411=PRINCIPAL!$I$116+PRINCIPAL!$I$116+PRINCIPAL!$I$116)),0,IF(AND(PRINCIPAL!$H$116&lt;&gt;"",L411=PRINCIPAL!$J$116),VLOOKUP($X$399,'Banco de Dados'!$B$4:$J$50,8,FALSE)*PRINCIPAL!$H$116*(1-(PRINCIPAL!$K$116/100)),IF(AND(PRINCIPAL!$H$116&lt;&gt;"",L411=PRINCIPAL!$L$116),VLOOKUP($X$399,'Banco de Dados'!$B$4:$J$50,8,FALSE)*PRINCIPAL!$H$116*(1-(PRINCIPAL!$M$116/100)),IF(AND(PRINCIPAL!$H$116&lt;&gt;"",L411=PRINCIPAL!$N$116),VLOOKUP($X$399,'Banco de Dados'!$B$4:$J$50,8,FALSE)*PRINCIPAL!$H$116*(1-(PRINCIPAL!$O$116/100)),IF(PRINCIPAL!$H$116&lt;&gt;"",VLOOKUP($X$399,'Banco de Dados'!$B$4:$J$50,8,FALSE)*PRINCIPAL!$H$116,IF(OR(L411=PRINCIPAL!$I$116,L411=PRINCIPAL!$I$116+PRINCIPAL!$I$116,L411=PRINCIPAL!$I$116+PRINCIPAL!$I$116+PRINCIPAL!$I$116),0,IF(L411=PRINCIPAL!$J$116,VLOOKUP($X$399,'Banco de Dados'!$B$4:$J$50,6,FALSE)*(1-(PRINCIPAL!$K$116/100)),IF(L411=PRINCIPAL!$L$116,VLOOKUP($X$399,'Banco de Dados'!$B$4:$J$50,6,FALSE)*(1-(PRINCIPAL!$M$116/100)),IF(L411=PRINCIPAL!$N$116,VLOOKUP($X$399,'Banco de Dados'!$B$4:$J$50,6,FALSE)*(1-(PRINCIPAL!$O$116/100)),VLOOKUP($X$399,'Banco de Dados'!$B$4:$J$50,6,FALSE)))))))))),"")</f>
        <v/>
      </c>
      <c r="X411" s="29" t="str">
        <f>IFERROR(W411*(IFERROR(VLOOKUP($X$399,'Banco de Dados'!$B$4:$J$50,4,FALSE),"ERRO")),"")</f>
        <v/>
      </c>
      <c r="Y411" s="29" t="str">
        <f t="shared" si="276"/>
        <v/>
      </c>
      <c r="Z411" s="103" t="str">
        <f>IFERROR(Y411*(C411*(PRINCIPAL!$G$116/100))*0.47*(44/12),"")</f>
        <v/>
      </c>
      <c r="AA411" s="111" t="str">
        <f t="shared" si="277"/>
        <v/>
      </c>
      <c r="AB411" s="30" t="str">
        <f>IFERROR(IF(AND(PRINCIPAL!$H$117&lt;&gt;"",OR(L411=PRINCIPAL!$I$117,L411=PRINCIPAL!$I$117+PRINCIPAL!$I$117,L411=PRINCIPAL!$I$117+PRINCIPAL!$I$117+PRINCIPAL!$I$117)),0,IF(AND(PRINCIPAL!$H$117&lt;&gt;"",L411=PRINCIPAL!$J$117),VLOOKUP($AC$399,'Banco de Dados'!$B$4:$J$50,8,FALSE)*PRINCIPAL!$H$117*(1-(PRINCIPAL!$K$117/100)),IF(AND(PRINCIPAL!$H$117&lt;&gt;"",L411=PRINCIPAL!$L$117),VLOOKUP($AC$399,'Banco de Dados'!$B$4:$J$50,8,FALSE)*PRINCIPAL!$H$117*(1-(PRINCIPAL!$M$117/100)),IF(AND(PRINCIPAL!$H$117&lt;&gt;"",L411=PRINCIPAL!$N$117),VLOOKUP($AC$399,'Banco de Dados'!$B$4:$J$50,8,FALSE)*PRINCIPAL!$H$117*(1-(PRINCIPAL!$O$117/100)),IF(PRINCIPAL!$H$117&lt;&gt;"",VLOOKUP($AC$399,'Banco de Dados'!$B$4:$J$50,8,FALSE)*PRINCIPAL!$H$117,IF(OR(L411=PRINCIPAL!$I$117,L411=PRINCIPAL!$I$117+PRINCIPAL!$I$117,L411=PRINCIPAL!$I$117+PRINCIPAL!$I$117+PRINCIPAL!$I$117),0,IF(L411=PRINCIPAL!$J$117,VLOOKUP($AC$399,'Banco de Dados'!$B$4:$J$50,6,FALSE)*(1-(PRINCIPAL!$K$117/100)),IF(L411=PRINCIPAL!$L$117,VLOOKUP($AC$399,'Banco de Dados'!$B$4:$J$50,6,FALSE)*(1-(PRINCIPAL!$M$117/100)),IF(L411=PRINCIPAL!$N$117,VLOOKUP($AC$399,'Banco de Dados'!$B$4:$J$50,6,FALSE)*(1-(PRINCIPAL!$O$117/100)),VLOOKUP($AC$399,'Banco de Dados'!$B$4:$J$50,6,FALSE)))))))))),"")</f>
        <v/>
      </c>
      <c r="AC411" s="29" t="str">
        <f>IFERROR(AB411*(IFERROR(VLOOKUP($AC$399,'Banco de Dados'!$B$4:$J$50,4,FALSE),"ERRO")),"")</f>
        <v/>
      </c>
      <c r="AD411" s="29" t="str">
        <f t="shared" si="267"/>
        <v/>
      </c>
      <c r="AE411" s="103" t="str">
        <f>IFERROR(AD411*(C411*(PRINCIPAL!$G$117/100))*0.47*(44/12),"")</f>
        <v/>
      </c>
      <c r="AF411" s="111" t="str">
        <f t="shared" si="268"/>
        <v/>
      </c>
      <c r="AG411" s="30" t="str">
        <f>IFERROR(IF(AND(PRINCIPAL!$H$118&lt;&gt;"",OR(L411=PRINCIPAL!$I$118,L411=PRINCIPAL!$I$118+PRINCIPAL!$I$118,L411=PRINCIPAL!$I$118+PRINCIPAL!$I$118+PRINCIPAL!$I$118)),0,IF(AND(PRINCIPAL!$H$118&lt;&gt;"",L411=PRINCIPAL!$J$118),VLOOKUP($AH$399,'Banco de Dados'!$B$4:$J$50,8,FALSE)*PRINCIPAL!$H$118*(1-(PRINCIPAL!$K$118/100)),IF(AND(PRINCIPAL!$H$118&lt;&gt;"",L411=PRINCIPAL!$L$118),VLOOKUP($AH$399,'Banco de Dados'!$B$4:$J$50,8,FALSE)*PRINCIPAL!$H$118*(1-(PRINCIPAL!$M$118/100)),IF(AND(PRINCIPAL!$H$118&lt;&gt;"",L411=PRINCIPAL!$N$118),VLOOKUP($AH$399,'Banco de Dados'!$B$4:$J$50,8,FALSE)*PRINCIPAL!$H$118*(1-(PRINCIPAL!$O$118/100)),IF(PRINCIPAL!$H$118&lt;&gt;"",VLOOKUP($AH$399,'Banco de Dados'!$B$4:$J$50,8,FALSE)*PRINCIPAL!$H$118,IF(OR(L411=PRINCIPAL!$I$118,L411=PRINCIPAL!$I$118+PRINCIPAL!$I$118,L411=PRINCIPAL!$I$118+PRINCIPAL!$I$118+PRINCIPAL!$I$118),0,IF(L411=PRINCIPAL!$J$118,VLOOKUP($AH$399,'Banco de Dados'!$B$4:$J$50,6,FALSE)*(1-(PRINCIPAL!$K$118/100)),IF(L411=PRINCIPAL!$L$118,VLOOKUP($AH$399,'Banco de Dados'!$B$4:$J$50,6,FALSE)*(1-(PRINCIPAL!$M$118/100)),IF(L411=PRINCIPAL!$N$118,VLOOKUP($AH$399,'Banco de Dados'!$B$4:$J$50,6,FALSE)*(1-(PRINCIPAL!$O$118/100)),VLOOKUP($AH$399,'Banco de Dados'!$B$4:$J$50,6,FALSE)))))))))),"")</f>
        <v/>
      </c>
      <c r="AH411" s="29" t="str">
        <f>IFERROR(AG411*(IFERROR(VLOOKUP($AH$399,'Banco de Dados'!$B$4:$J$50,4,FALSE),"ERRO")),"")</f>
        <v/>
      </c>
      <c r="AI411" s="29" t="str">
        <f t="shared" si="269"/>
        <v/>
      </c>
      <c r="AJ411" s="103" t="str">
        <f>IFERROR(AI411*(C411*(PRINCIPAL!$G$118/100))*0.47*(44/12),"")</f>
        <v/>
      </c>
      <c r="AK411" s="111" t="str">
        <f t="shared" si="278"/>
        <v/>
      </c>
      <c r="AL411" s="30" t="str">
        <f>IFERROR(IF(AND(PRINCIPAL!$H$119&lt;&gt;"",OR(L411=PRINCIPAL!$I$119,L411=PRINCIPAL!$I$119+PRINCIPAL!$I$119,L411=PRINCIPAL!$I$119+PRINCIPAL!$I$119+PRINCIPAL!$I$119)),0,IF(AND(PRINCIPAL!$H$119&lt;&gt;"",L411=PRINCIPAL!$J$119),VLOOKUP($AM$399,'Banco de Dados'!$B$4:$J$50,8,FALSE)*PRINCIPAL!$H$119*(1-(PRINCIPAL!$K$119/100)),IF(AND(PRINCIPAL!$H$119&lt;&gt;"",L411=PRINCIPAL!$L$119),VLOOKUP($AM$399,'Banco de Dados'!$B$4:$J$50,8,FALSE)*PRINCIPAL!$H$119*(1-(PRINCIPAL!$M$119/100)),IF(AND(PRINCIPAL!$H$119&lt;&gt;"",L411=PRINCIPAL!$N$119),VLOOKUP($AM$399,'Banco de Dados'!$B$4:$J$50,8,FALSE)*PRINCIPAL!$H$119*(1-(PRINCIPAL!$O$119/100)),IF(PRINCIPAL!$H$119&lt;&gt;"",VLOOKUP($AM$399,'Banco de Dados'!$B$4:$J$50,8,FALSE)*PRINCIPAL!$H$119,IF(OR(L411=PRINCIPAL!$I$119,L411=PRINCIPAL!$I$119+PRINCIPAL!$I$119,L411=PRINCIPAL!$I$119+PRINCIPAL!$I$119+PRINCIPAL!$I$119),0,IF(L411=PRINCIPAL!$J$119,VLOOKUP($AM$399,'Banco de Dados'!$B$4:$J$50,6,FALSE)*(1-(PRINCIPAL!$K$119/100)),IF(L411=PRINCIPAL!$L$119,VLOOKUP($AM$399,'Banco de Dados'!$B$4:$J$50,6,FALSE)*(1-(PRINCIPAL!$M$119/100)),IF(L411=PRINCIPAL!$N$119,VLOOKUP($AM$399,'Banco de Dados'!$B$4:$J$50,6,FALSE)*(1-(PRINCIPAL!$O$119/100)),VLOOKUP($AM$399,'Banco de Dados'!$B$4:$J$50,6,FALSE)))))))))),"")</f>
        <v/>
      </c>
      <c r="AM411" s="29" t="str">
        <f>IFERROR(AL411*(IFERROR(VLOOKUP($AM$399,'Banco de Dados'!$B$4:$J$50,4,FALSE),"ERRO")),"")</f>
        <v/>
      </c>
      <c r="AN411" s="29" t="str">
        <f t="shared" si="270"/>
        <v/>
      </c>
      <c r="AO411" s="103" t="str">
        <f>IFERROR(AN411*(C411*(PRINCIPAL!$G$119/100))*0.47*(44/12),"")</f>
        <v/>
      </c>
      <c r="AP411" s="111" t="str">
        <f t="shared" si="271"/>
        <v/>
      </c>
      <c r="AQ411" s="30" t="str">
        <f>IFERROR(IF(AND(PRINCIPAL!$H$120&lt;&gt;"",OR(L411=PRINCIPAL!$I$120,L411=PRINCIPAL!$I$120+PRINCIPAL!$I$120,L411=PRINCIPAL!$I$120+PRINCIPAL!$I$120+PRINCIPAL!$I$120)),0,IF(AND(PRINCIPAL!$H$120&lt;&gt;"",L411=PRINCIPAL!$J$120),VLOOKUP($AR$399,'Banco de Dados'!$B$4:$J$50,8,FALSE)*PRINCIPAL!$H$120*(1-(PRINCIPAL!$K$120/100)),IF(AND(PRINCIPAL!$H$120&lt;&gt;"",L411=PRINCIPAL!$L$120),VLOOKUP($AR$399,'Banco de Dados'!$B$4:$J$50,8,FALSE)*PRINCIPAL!$H$120*(1-(PRINCIPAL!$M$120/100)),IF(AND(PRINCIPAL!$H$120&lt;&gt;"",L411=PRINCIPAL!$N$120),VLOOKUP($AR$399,'Banco de Dados'!$B$4:$J$50,8,FALSE)*PRINCIPAL!$H$120*(1-(PRINCIPAL!$O$120/100)),IF(PRINCIPAL!$H$120&lt;&gt;"",VLOOKUP($AR$399,'Banco de Dados'!$B$4:$J$50,8,FALSE)*PRINCIPAL!$H$120,IF(OR(L411=PRINCIPAL!$I$120,L411=PRINCIPAL!$I$120+PRINCIPAL!$I$120,L411=PRINCIPAL!$I$120+PRINCIPAL!$I$120+PRINCIPAL!$I$120),0,IF(L411=PRINCIPAL!$J$120,VLOOKUP($AR$399,'Banco de Dados'!$B$4:$J$50,6,FALSE)*(1-(PRINCIPAL!$K$120/100)),IF(L411=PRINCIPAL!$L$120,VLOOKUP($AR$399,'Banco de Dados'!$B$4:$J$50,6,FALSE)*(1-(PRINCIPAL!$M$120/100)),IF(L411=PRINCIPAL!$N$120,VLOOKUP($AR$399,'Banco de Dados'!$B$4:$J$50,6,FALSE)*(1-(PRINCIPAL!$O$120/100)),VLOOKUP($AR$399,'Banco de Dados'!$B$4:$J$50,6,FALSE)))))))))),"")</f>
        <v/>
      </c>
      <c r="AR411" s="29" t="str">
        <f>IFERROR(AQ411*(IFERROR(VLOOKUP($AR$399,'Banco de Dados'!$B$4:$J$50,4,FALSE),"ERRO")),"")</f>
        <v/>
      </c>
      <c r="AS411" s="29" t="str">
        <f t="shared" si="272"/>
        <v/>
      </c>
      <c r="AT411" s="103" t="str">
        <f>IFERROR(AS411*(C411*(PRINCIPAL!$G$120/100))*0.47*(44/12),"")</f>
        <v/>
      </c>
      <c r="AU411" s="111" t="str">
        <f t="shared" si="273"/>
        <v/>
      </c>
      <c r="AV411" s="30" t="str">
        <f>IFERROR(IF(AND(PRINCIPAL!$H$121&lt;&gt;"",OR(L411=PRINCIPAL!$I$121,L411=PRINCIPAL!$I$121+PRINCIPAL!$I$121,L411=PRINCIPAL!$I$121+PRINCIPAL!$I$121+PRINCIPAL!$I$121)),0,IF(AND(PRINCIPAL!$H$121&lt;&gt;"",L411=PRINCIPAL!$J$121),VLOOKUP($AW$399,'Banco de Dados'!$B$4:$J$50,8,FALSE)*PRINCIPAL!$H$121*(1-(PRINCIPAL!$K$121/100)),IF(AND(PRINCIPAL!$H$121&lt;&gt;"",L411=PRINCIPAL!$L$121),VLOOKUP($AW$399,'Banco de Dados'!$B$4:$J$50,8,FALSE)*PRINCIPAL!$H$121*(1-(PRINCIPAL!$M$121/100)),IF(AND(PRINCIPAL!$H$121&lt;&gt;"",L411=PRINCIPAL!$N$121),VLOOKUP($AW$399,'Banco de Dados'!$B$4:$J$50,8,FALSE)*PRINCIPAL!$H$121*(1-(PRINCIPAL!$O$121/100)),IF(PRINCIPAL!$H$121&lt;&gt;"",VLOOKUP($AW$399,'Banco de Dados'!$B$4:$J$50,8,FALSE)*PRINCIPAL!$H$121,IF(OR(L411=PRINCIPAL!$I$121,L411=PRINCIPAL!$I$121+PRINCIPAL!$I$121,L411=PRINCIPAL!$I$121+PRINCIPAL!$I$121+PRINCIPAL!$I$121),0,IF(L411=PRINCIPAL!$J$121,VLOOKUP($AW$399,'Banco de Dados'!$B$4:$J$50,6,FALSE)*(1-(PRINCIPAL!$K$121/100)),IF(L411=PRINCIPAL!$L$121,VLOOKUP($AW$399,'Banco de Dados'!$B$4:$J$50,6,FALSE)*(1-(PRINCIPAL!$M$121/100)),IF(L411=PRINCIPAL!$N$121,VLOOKUP($AW$399,'Banco de Dados'!$B$4:$J$50,6,FALSE)*(1-(PRINCIPAL!$O$121/100)),VLOOKUP($AW$399,'Banco de Dados'!$B$4:$J$50,6,FALSE)))))))))),"")</f>
        <v/>
      </c>
      <c r="AW411" s="29" t="str">
        <f>IFERROR(AV411*(IFERROR(VLOOKUP($AW$399,'Banco de Dados'!$B$4:$J$50,4,FALSE),"ERRO")),"")</f>
        <v/>
      </c>
      <c r="AX411" s="29" t="str">
        <f t="shared" si="274"/>
        <v/>
      </c>
      <c r="AY411" s="103" t="str">
        <f>IFERROR(AX411*(C411*(PRINCIPAL!$G$121/100))*0.47*(44/12),"")</f>
        <v/>
      </c>
      <c r="AZ411" s="111" t="str">
        <f t="shared" si="279"/>
        <v/>
      </c>
      <c r="BA411" s="30" t="str">
        <f>IFERROR(IF(AND(PRINCIPAL!$H$122&lt;&gt;"",OR(L411=PRINCIPAL!$I$122,L411=PRINCIPAL!$I$122+PRINCIPAL!$I$122,L411=PRINCIPAL!$I$122+PRINCIPAL!$I$122+PRINCIPAL!$I$122)),0,IF(AND(PRINCIPAL!$H$122&lt;&gt;"",L411=PRINCIPAL!$J$122),VLOOKUP($BB$399,'Banco de Dados'!$B$4:$J$50,8,FALSE)*PRINCIPAL!$H$122*(1-(PRINCIPAL!$K$122/100)),IF(AND(PRINCIPAL!$H$122&lt;&gt;"",L411=PRINCIPAL!$L$122),VLOOKUP($BB$399,'Banco de Dados'!$B$4:$J$50,8,FALSE)*PRINCIPAL!$H$122*(1-(PRINCIPAL!$M$122/100)),IF(AND(PRINCIPAL!$H$122&lt;&gt;"",L411=PRINCIPAL!$N$122),VLOOKUP($BB$399,'Banco de Dados'!$B$4:$J$50,8,FALSE)*PRINCIPAL!$H$122*(1-(PRINCIPAL!$O$122/100)),IF(PRINCIPAL!$H$122&lt;&gt;"",VLOOKUP($BB$399,'Banco de Dados'!$B$4:$J$50,8,FALSE)*PRINCIPAL!$H$122,IF(OR(L411=PRINCIPAL!$I$122,L411=PRINCIPAL!$I$122+PRINCIPAL!$I$122,L411=PRINCIPAL!$I$122+PRINCIPAL!$I$122+PRINCIPAL!$I$122),0,IF(L411=PRINCIPAL!$J$122,VLOOKUP($BB$399,'Banco de Dados'!$B$4:$J$50,6,FALSE)*(1-(PRINCIPAL!$K$122/100)),IF(L411=PRINCIPAL!$L$122,VLOOKUP($BB$399,'Banco de Dados'!$B$4:$J$50,6,FALSE)*(1-(PRINCIPAL!$M$122/100)),IF(L411=PRINCIPAL!$N$122,VLOOKUP($BB$399,'Banco de Dados'!$B$4:$J$50,6,FALSE)*(1-(PRINCIPAL!$O$122/100)),VLOOKUP($BB$399,'Banco de Dados'!$B$4:$J$50,6,FALSE)))))))))),"")</f>
        <v/>
      </c>
      <c r="BB411" s="29" t="str">
        <f>IFERROR(BA411*(IFERROR(VLOOKUP($BB$399,'Banco de Dados'!$B$4:$J$50,4,FALSE),"ERRO")),"")</f>
        <v/>
      </c>
      <c r="BC411" s="29" t="str">
        <f t="shared" si="280"/>
        <v/>
      </c>
      <c r="BD411" s="103" t="str">
        <f>IFERROR(BC411*(C411*(PRINCIPAL!$G$122/100))*0.47*(44/12),"")</f>
        <v/>
      </c>
      <c r="BE411" s="111" t="str">
        <f t="shared" si="259"/>
        <v/>
      </c>
      <c r="BF411" s="30" t="str">
        <f>IFERROR(IF(AND(PRINCIPAL!$H$123&lt;&gt;"",OR(L411=PRINCIPAL!$I$123,L411=PRINCIPAL!$I$123+PRINCIPAL!$I$123,L411=PRINCIPAL!$I$123+PRINCIPAL!$I$123+PRINCIPAL!$I$123)),0,IF(AND(PRINCIPAL!$H$123&lt;&gt;"",L411=PRINCIPAL!$J$123),VLOOKUP($BG$399,'Banco de Dados'!$B$4:$J$50,8,FALSE)*PRINCIPAL!$H$123*(1-(PRINCIPAL!$K$123/100)),IF(AND(PRINCIPAL!$H$123&lt;&gt;"",L411=PRINCIPAL!$L$123),VLOOKUP($BG$399,'Banco de Dados'!$B$4:$J$50,8,FALSE)*PRINCIPAL!$H$123*(1-(PRINCIPAL!$M$123/100)),IF(AND(PRINCIPAL!$H$123&lt;&gt;"",L411=PRINCIPAL!$N$123),VLOOKUP($BG$399,'Banco de Dados'!$B$4:$J$50,8,FALSE)*PRINCIPAL!$H$123*(1-(PRINCIPAL!$O$123/100)),IF(PRINCIPAL!$H$123&lt;&gt;"",VLOOKUP($BG$399,'Banco de Dados'!$B$4:$J$50,8,FALSE)*PRINCIPAL!$H$123,IF(OR(L411=PRINCIPAL!$I$123,L411=PRINCIPAL!$I$123+PRINCIPAL!$I$123,L411=PRINCIPAL!$I$123+PRINCIPAL!$I$123+PRINCIPAL!$I$123),0,IF(L411=PRINCIPAL!$J$123,VLOOKUP($BG$399,'Banco de Dados'!$B$4:$J$50,6,FALSE)*(1-(PRINCIPAL!$K$123/100)),IF(L411=PRINCIPAL!$L$123,VLOOKUP($BG$399,'Banco de Dados'!$B$4:$J$50,6,FALSE)*(1-(PRINCIPAL!$M$123/100)),IF(L411=PRINCIPAL!$N$123,VLOOKUP($BG$399,'Banco de Dados'!$B$4:$J$50,6,FALSE)*(1-(PRINCIPAL!$O$123/100)),VLOOKUP($BG$399,'Banco de Dados'!$B$4:$J$50,6,FALSE)))))))))),"")</f>
        <v/>
      </c>
      <c r="BG411" s="29" t="str">
        <f>IFERROR(BF411*(IFERROR(VLOOKUP($BG$399,'Banco de Dados'!$B$4:$J$50,4,FALSE),"ERRO")),"")</f>
        <v/>
      </c>
      <c r="BH411" s="29" t="str">
        <f t="shared" si="275"/>
        <v/>
      </c>
      <c r="BI411" s="103" t="str">
        <f>IFERROR(BH411*(C411*(PRINCIPAL!$G$123/100))*0.47*(44/12),"")</f>
        <v/>
      </c>
      <c r="BJ411" s="102" t="str">
        <f t="shared" si="260"/>
        <v/>
      </c>
    </row>
    <row r="412" spans="2:62" ht="12.75" customHeight="1" x14ac:dyDescent="0.3">
      <c r="B412" s="326">
        <f t="shared" si="261"/>
        <v>2031</v>
      </c>
      <c r="C412" s="340"/>
      <c r="D412" s="1"/>
      <c r="E412" s="116">
        <v>11</v>
      </c>
      <c r="F412" s="24" t="str">
        <f>IFERROR(VLOOKUP($G$399,'Banco de Dados'!$B$4:$J$50,6,FALSE),"")</f>
        <v/>
      </c>
      <c r="G412" s="25" t="str">
        <f>IFERROR(F412*(IFERROR(VLOOKUP($G$399,'Banco de Dados'!$B$4:$J$50,4,FALSE),"ERRO")),"")</f>
        <v/>
      </c>
      <c r="H412" s="25" t="str">
        <f t="shared" si="262"/>
        <v/>
      </c>
      <c r="I412" s="103" t="str">
        <f t="shared" si="263"/>
        <v/>
      </c>
      <c r="J412" s="117" t="str">
        <f t="shared" si="264"/>
        <v/>
      </c>
      <c r="K412" s="1"/>
      <c r="L412" s="91">
        <v>11</v>
      </c>
      <c r="M412" s="24" t="str">
        <f>IFERROR(IF(AND(PRINCIPAL!$H$114&lt;&gt;"",OR(L412=PRINCIPAL!$I$114,L412=PRINCIPAL!$I$114+PRINCIPAL!$I$114,L412=PRINCIPAL!$I$114+PRINCIPAL!$I$114+PRINCIPAL!$I$114)),0,IF(AND(PRINCIPAL!$H$114&lt;&gt;"",L412=PRINCIPAL!$J$114),VLOOKUP($N$399,'Banco de Dados'!$B$4:$J$50,8,FALSE)*PRINCIPAL!$H$114*(1-(PRINCIPAL!$K$114/100)),IF(AND(PRINCIPAL!$H$114&lt;&gt;"",L412=PRINCIPAL!$L$114),VLOOKUP($N$399,'Banco de Dados'!$B$4:$J$50,8,FALSE)*PRINCIPAL!$H$114*(1-(PRINCIPAL!$M$114/100)),IF(AND(PRINCIPAL!$H$114&lt;&gt;"",L412=PRINCIPAL!$N$114),VLOOKUP($N$399,'Banco de Dados'!$B$4:$J$50,8,FALSE)*PRINCIPAL!$H$114*(1-(PRINCIPAL!$O$114/100)),IF(PRINCIPAL!$H$114&lt;&gt;"",VLOOKUP($N$399,'Banco de Dados'!$B$4:$J$50,8,FALSE)*PRINCIPAL!$H$114,IF(OR(L412=PRINCIPAL!$I$114,L412=PRINCIPAL!$I$114+PRINCIPAL!$I$114,L412=PRINCIPAL!$I$114+PRINCIPAL!$I$114+PRINCIPAL!$I$114),0,IF(L412=PRINCIPAL!$J$114,VLOOKUP($N$399,'Banco de Dados'!$B$4:$J$50,6,FALSE)*(1-(PRINCIPAL!$K$114/100)),IF(L412=PRINCIPAL!$L$114,VLOOKUP($N$399,'Banco de Dados'!$B$4:$J$50,6,FALSE)*(1-(PRINCIPAL!$M$114/100)),IF(L412=PRINCIPAL!$N$114,VLOOKUP($N$399,'Banco de Dados'!$B$4:$J$50,6,FALSE)*(1-(PRINCIPAL!$O$114/100)),VLOOKUP($N$399,'Banco de Dados'!$B$4:$J$50,6,FALSE)))))))))),"")</f>
        <v/>
      </c>
      <c r="N412" s="25" t="str">
        <f>IFERROR(M412*(IFERROR(VLOOKUP($N$399,'Banco de Dados'!$B$4:$J$50,4,FALSE),"ERRO")),"")</f>
        <v/>
      </c>
      <c r="O412" s="25" t="str">
        <f t="shared" si="265"/>
        <v/>
      </c>
      <c r="P412" s="103" t="str">
        <f>IFERROR(O412*(C412*(PRINCIPAL!$G$114/100))*0.47*(44/12),"")</f>
        <v/>
      </c>
      <c r="Q412" s="107" t="str">
        <f t="shared" si="281"/>
        <v/>
      </c>
      <c r="R412" s="29" t="str">
        <f>IFERROR(IF(AND(PRINCIPAL!$H$115&lt;&gt;"",OR(L412=PRINCIPAL!$I$115,L412=PRINCIPAL!$I$115+PRINCIPAL!$I$115,L412=PRINCIPAL!$I$115+PRINCIPAL!$I$115+PRINCIPAL!$I$115)),0,IF(AND(PRINCIPAL!$H$115&lt;&gt;"",L412=PRINCIPAL!$J$115),VLOOKUP($S$399,'Banco de Dados'!$B$4:$J$50,8,FALSE)*PRINCIPAL!$H$115*(1-(PRINCIPAL!$K$115/100)),IF(AND(PRINCIPAL!$H$115&lt;&gt;"",L412=PRINCIPAL!$L$115),VLOOKUP($S$399,'Banco de Dados'!$B$4:$J$50,8,FALSE)*PRINCIPAL!$H$115*(1-(PRINCIPAL!$M$115/100)),IF(AND(PRINCIPAL!$H$115&lt;&gt;"",L412=PRINCIPAL!$N$115),VLOOKUP($S$399,'Banco de Dados'!$B$4:$J$50,8,FALSE)*PRINCIPAL!$H$115*(1-(PRINCIPAL!$O$115/100)),IF(PRINCIPAL!$H$115&lt;&gt;"",VLOOKUP($S$399,'Banco de Dados'!$B$4:$J$50,8,FALSE)*PRINCIPAL!$H$115,IF(OR(L412=PRINCIPAL!$I$115,L412=PRINCIPAL!$I$115+PRINCIPAL!$I$115,L412=PRINCIPAL!$I$115+PRINCIPAL!$I$115+PRINCIPAL!$I$115),0,IF(L412=PRINCIPAL!$J$115,VLOOKUP($S$399,'Banco de Dados'!$B$4:$J$50,6,FALSE)*(1-(PRINCIPAL!$K$115/100)),IF(L412=PRINCIPAL!$L$115,VLOOKUP($S$399,'Banco de Dados'!$B$4:$J$50,6,FALSE)*(1-(PRINCIPAL!$M$115/100)),IF(L412=PRINCIPAL!$N$115,VLOOKUP($S$399,'Banco de Dados'!$B$4:$J$50,6,FALSE)*(1-(PRINCIPAL!$O$115/100)),VLOOKUP($S$399,'Banco de Dados'!$B$4:$J$50,6,FALSE)))))))))),"")</f>
        <v/>
      </c>
      <c r="S412" s="29" t="str">
        <f>IFERROR(R412*(IFERROR(VLOOKUP($S$399,'Banco de Dados'!$B$4:$J$50,4,FALSE),"ERRO")),"")</f>
        <v/>
      </c>
      <c r="T412" s="29" t="str">
        <f t="shared" si="282"/>
        <v/>
      </c>
      <c r="U412" s="103" t="str">
        <f>IFERROR(T412*(C412*(PRINCIPAL!$G$115/100))*0.47*(44/12),"")</f>
        <v/>
      </c>
      <c r="V412" s="103" t="str">
        <f t="shared" si="258"/>
        <v/>
      </c>
      <c r="W412" s="30" t="str">
        <f>IFERROR(IF(AND(PRINCIPAL!$H$116&lt;&gt;"",OR(L412=PRINCIPAL!$I$116,L412=PRINCIPAL!$I$116+PRINCIPAL!$I$116,L412=PRINCIPAL!$I$116+PRINCIPAL!$I$116+PRINCIPAL!$I$116)),0,IF(AND(PRINCIPAL!$H$116&lt;&gt;"",L412=PRINCIPAL!$J$116),VLOOKUP($X$399,'Banco de Dados'!$B$4:$J$50,8,FALSE)*PRINCIPAL!$H$116*(1-(PRINCIPAL!$K$116/100)),IF(AND(PRINCIPAL!$H$116&lt;&gt;"",L412=PRINCIPAL!$L$116),VLOOKUP($X$399,'Banco de Dados'!$B$4:$J$50,8,FALSE)*PRINCIPAL!$H$116*(1-(PRINCIPAL!$M$116/100)),IF(AND(PRINCIPAL!$H$116&lt;&gt;"",L412=PRINCIPAL!$N$116),VLOOKUP($X$399,'Banco de Dados'!$B$4:$J$50,8,FALSE)*PRINCIPAL!$H$116*(1-(PRINCIPAL!$O$116/100)),IF(PRINCIPAL!$H$116&lt;&gt;"",VLOOKUP($X$399,'Banco de Dados'!$B$4:$J$50,8,FALSE)*PRINCIPAL!$H$116,IF(OR(L412=PRINCIPAL!$I$116,L412=PRINCIPAL!$I$116+PRINCIPAL!$I$116,L412=PRINCIPAL!$I$116+PRINCIPAL!$I$116+PRINCIPAL!$I$116),0,IF(L412=PRINCIPAL!$J$116,VLOOKUP($X$399,'Banco de Dados'!$B$4:$J$50,6,FALSE)*(1-(PRINCIPAL!$K$116/100)),IF(L412=PRINCIPAL!$L$116,VLOOKUP($X$399,'Banco de Dados'!$B$4:$J$50,6,FALSE)*(1-(PRINCIPAL!$M$116/100)),IF(L412=PRINCIPAL!$N$116,VLOOKUP($X$399,'Banco de Dados'!$B$4:$J$50,6,FALSE)*(1-(PRINCIPAL!$O$116/100)),VLOOKUP($X$399,'Banco de Dados'!$B$4:$J$50,6,FALSE)))))))))),"")</f>
        <v/>
      </c>
      <c r="X412" s="29" t="str">
        <f>IFERROR(W412*(IFERROR(VLOOKUP($X$399,'Banco de Dados'!$B$4:$J$50,4,FALSE),"ERRO")),"")</f>
        <v/>
      </c>
      <c r="Y412" s="29" t="str">
        <f t="shared" si="276"/>
        <v/>
      </c>
      <c r="Z412" s="103" t="str">
        <f>IFERROR(Y412*(C412*(PRINCIPAL!$G$116/100))*0.47*(44/12),"")</f>
        <v/>
      </c>
      <c r="AA412" s="111" t="str">
        <f t="shared" si="277"/>
        <v/>
      </c>
      <c r="AB412" s="30" t="str">
        <f>IFERROR(IF(AND(PRINCIPAL!$H$117&lt;&gt;"",OR(L412=PRINCIPAL!$I$117,L412=PRINCIPAL!$I$117+PRINCIPAL!$I$117,L412=PRINCIPAL!$I$117+PRINCIPAL!$I$117+PRINCIPAL!$I$117)),0,IF(AND(PRINCIPAL!$H$117&lt;&gt;"",L412=PRINCIPAL!$J$117),VLOOKUP($AC$399,'Banco de Dados'!$B$4:$J$50,8,FALSE)*PRINCIPAL!$H$117*(1-(PRINCIPAL!$K$117/100)),IF(AND(PRINCIPAL!$H$117&lt;&gt;"",L412=PRINCIPAL!$L$117),VLOOKUP($AC$399,'Banco de Dados'!$B$4:$J$50,8,FALSE)*PRINCIPAL!$H$117*(1-(PRINCIPAL!$M$117/100)),IF(AND(PRINCIPAL!$H$117&lt;&gt;"",L412=PRINCIPAL!$N$117),VLOOKUP($AC$399,'Banco de Dados'!$B$4:$J$50,8,FALSE)*PRINCIPAL!$H$117*(1-(PRINCIPAL!$O$117/100)),IF(PRINCIPAL!$H$117&lt;&gt;"",VLOOKUP($AC$399,'Banco de Dados'!$B$4:$J$50,8,FALSE)*PRINCIPAL!$H$117,IF(OR(L412=PRINCIPAL!$I$117,L412=PRINCIPAL!$I$117+PRINCIPAL!$I$117,L412=PRINCIPAL!$I$117+PRINCIPAL!$I$117+PRINCIPAL!$I$117),0,IF(L412=PRINCIPAL!$J$117,VLOOKUP($AC$399,'Banco de Dados'!$B$4:$J$50,6,FALSE)*(1-(PRINCIPAL!$K$117/100)),IF(L412=PRINCIPAL!$L$117,VLOOKUP($AC$399,'Banco de Dados'!$B$4:$J$50,6,FALSE)*(1-(PRINCIPAL!$M$117/100)),IF(L412=PRINCIPAL!$N$117,VLOOKUP($AC$399,'Banco de Dados'!$B$4:$J$50,6,FALSE)*(1-(PRINCIPAL!$O$117/100)),VLOOKUP($AC$399,'Banco de Dados'!$B$4:$J$50,6,FALSE)))))))))),"")</f>
        <v/>
      </c>
      <c r="AC412" s="29" t="str">
        <f>IFERROR(AB412*(IFERROR(VLOOKUP($AC$399,'Banco de Dados'!$B$4:$J$50,4,FALSE),"ERRO")),"")</f>
        <v/>
      </c>
      <c r="AD412" s="29" t="str">
        <f t="shared" si="267"/>
        <v/>
      </c>
      <c r="AE412" s="103" t="str">
        <f>IFERROR(AD412*(C412*(PRINCIPAL!$G$117/100))*0.47*(44/12),"")</f>
        <v/>
      </c>
      <c r="AF412" s="111" t="str">
        <f t="shared" si="268"/>
        <v/>
      </c>
      <c r="AG412" s="30" t="str">
        <f>IFERROR(IF(AND(PRINCIPAL!$H$118&lt;&gt;"",OR(L412=PRINCIPAL!$I$118,L412=PRINCIPAL!$I$118+PRINCIPAL!$I$118,L412=PRINCIPAL!$I$118+PRINCIPAL!$I$118+PRINCIPAL!$I$118)),0,IF(AND(PRINCIPAL!$H$118&lt;&gt;"",L412=PRINCIPAL!$J$118),VLOOKUP($AH$399,'Banco de Dados'!$B$4:$J$50,8,FALSE)*PRINCIPAL!$H$118*(1-(PRINCIPAL!$K$118/100)),IF(AND(PRINCIPAL!$H$118&lt;&gt;"",L412=PRINCIPAL!$L$118),VLOOKUP($AH$399,'Banco de Dados'!$B$4:$J$50,8,FALSE)*PRINCIPAL!$H$118*(1-(PRINCIPAL!$M$118/100)),IF(AND(PRINCIPAL!$H$118&lt;&gt;"",L412=PRINCIPAL!$N$118),VLOOKUP($AH$399,'Banco de Dados'!$B$4:$J$50,8,FALSE)*PRINCIPAL!$H$118*(1-(PRINCIPAL!$O$118/100)),IF(PRINCIPAL!$H$118&lt;&gt;"",VLOOKUP($AH$399,'Banco de Dados'!$B$4:$J$50,8,FALSE)*PRINCIPAL!$H$118,IF(OR(L412=PRINCIPAL!$I$118,L412=PRINCIPAL!$I$118+PRINCIPAL!$I$118,L412=PRINCIPAL!$I$118+PRINCIPAL!$I$118+PRINCIPAL!$I$118),0,IF(L412=PRINCIPAL!$J$118,VLOOKUP($AH$399,'Banco de Dados'!$B$4:$J$50,6,FALSE)*(1-(PRINCIPAL!$K$118/100)),IF(L412=PRINCIPAL!$L$118,VLOOKUP($AH$399,'Banco de Dados'!$B$4:$J$50,6,FALSE)*(1-(PRINCIPAL!$M$118/100)),IF(L412=PRINCIPAL!$N$118,VLOOKUP($AH$399,'Banco de Dados'!$B$4:$J$50,6,FALSE)*(1-(PRINCIPAL!$O$118/100)),VLOOKUP($AH$399,'Banco de Dados'!$B$4:$J$50,6,FALSE)))))))))),"")</f>
        <v/>
      </c>
      <c r="AH412" s="29" t="str">
        <f>IFERROR(AG412*(IFERROR(VLOOKUP($AH$399,'Banco de Dados'!$B$4:$J$50,4,FALSE),"ERRO")),"")</f>
        <v/>
      </c>
      <c r="AI412" s="29" t="str">
        <f t="shared" si="269"/>
        <v/>
      </c>
      <c r="AJ412" s="103" t="str">
        <f>IFERROR(AI412*(C412*(PRINCIPAL!$G$118/100))*0.47*(44/12),"")</f>
        <v/>
      </c>
      <c r="AK412" s="111" t="str">
        <f t="shared" si="278"/>
        <v/>
      </c>
      <c r="AL412" s="30" t="str">
        <f>IFERROR(IF(AND(PRINCIPAL!$H$119&lt;&gt;"",OR(L412=PRINCIPAL!$I$119,L412=PRINCIPAL!$I$119+PRINCIPAL!$I$119,L412=PRINCIPAL!$I$119+PRINCIPAL!$I$119+PRINCIPAL!$I$119)),0,IF(AND(PRINCIPAL!$H$119&lt;&gt;"",L412=PRINCIPAL!$J$119),VLOOKUP($AM$399,'Banco de Dados'!$B$4:$J$50,8,FALSE)*PRINCIPAL!$H$119*(1-(PRINCIPAL!$K$119/100)),IF(AND(PRINCIPAL!$H$119&lt;&gt;"",L412=PRINCIPAL!$L$119),VLOOKUP($AM$399,'Banco de Dados'!$B$4:$J$50,8,FALSE)*PRINCIPAL!$H$119*(1-(PRINCIPAL!$M$119/100)),IF(AND(PRINCIPAL!$H$119&lt;&gt;"",L412=PRINCIPAL!$N$119),VLOOKUP($AM$399,'Banco de Dados'!$B$4:$J$50,8,FALSE)*PRINCIPAL!$H$119*(1-(PRINCIPAL!$O$119/100)),IF(PRINCIPAL!$H$119&lt;&gt;"",VLOOKUP($AM$399,'Banco de Dados'!$B$4:$J$50,8,FALSE)*PRINCIPAL!$H$119,IF(OR(L412=PRINCIPAL!$I$119,L412=PRINCIPAL!$I$119+PRINCIPAL!$I$119,L412=PRINCIPAL!$I$119+PRINCIPAL!$I$119+PRINCIPAL!$I$119),0,IF(L412=PRINCIPAL!$J$119,VLOOKUP($AM$399,'Banco de Dados'!$B$4:$J$50,6,FALSE)*(1-(PRINCIPAL!$K$119/100)),IF(L412=PRINCIPAL!$L$119,VLOOKUP($AM$399,'Banco de Dados'!$B$4:$J$50,6,FALSE)*(1-(PRINCIPAL!$M$119/100)),IF(L412=PRINCIPAL!$N$119,VLOOKUP($AM$399,'Banco de Dados'!$B$4:$J$50,6,FALSE)*(1-(PRINCIPAL!$O$119/100)),VLOOKUP($AM$399,'Banco de Dados'!$B$4:$J$50,6,FALSE)))))))))),"")</f>
        <v/>
      </c>
      <c r="AM412" s="29" t="str">
        <f>IFERROR(AL412*(IFERROR(VLOOKUP($AM$399,'Banco de Dados'!$B$4:$J$50,4,FALSE),"ERRO")),"")</f>
        <v/>
      </c>
      <c r="AN412" s="29" t="str">
        <f t="shared" si="270"/>
        <v/>
      </c>
      <c r="AO412" s="103" t="str">
        <f>IFERROR(AN412*(C412*(PRINCIPAL!$G$119/100))*0.47*(44/12),"")</f>
        <v/>
      </c>
      <c r="AP412" s="111" t="str">
        <f t="shared" si="271"/>
        <v/>
      </c>
      <c r="AQ412" s="30" t="str">
        <f>IFERROR(IF(AND(PRINCIPAL!$H$120&lt;&gt;"",OR(L412=PRINCIPAL!$I$120,L412=PRINCIPAL!$I$120+PRINCIPAL!$I$120,L412=PRINCIPAL!$I$120+PRINCIPAL!$I$120+PRINCIPAL!$I$120)),0,IF(AND(PRINCIPAL!$H$120&lt;&gt;"",L412=PRINCIPAL!$J$120),VLOOKUP($AR$399,'Banco de Dados'!$B$4:$J$50,8,FALSE)*PRINCIPAL!$H$120*(1-(PRINCIPAL!$K$120/100)),IF(AND(PRINCIPAL!$H$120&lt;&gt;"",L412=PRINCIPAL!$L$120),VLOOKUP($AR$399,'Banco de Dados'!$B$4:$J$50,8,FALSE)*PRINCIPAL!$H$120*(1-(PRINCIPAL!$M$120/100)),IF(AND(PRINCIPAL!$H$120&lt;&gt;"",L412=PRINCIPAL!$N$120),VLOOKUP($AR$399,'Banco de Dados'!$B$4:$J$50,8,FALSE)*PRINCIPAL!$H$120*(1-(PRINCIPAL!$O$120/100)),IF(PRINCIPAL!$H$120&lt;&gt;"",VLOOKUP($AR$399,'Banco de Dados'!$B$4:$J$50,8,FALSE)*PRINCIPAL!$H$120,IF(OR(L412=PRINCIPAL!$I$120,L412=PRINCIPAL!$I$120+PRINCIPAL!$I$120,L412=PRINCIPAL!$I$120+PRINCIPAL!$I$120+PRINCIPAL!$I$120),0,IF(L412=PRINCIPAL!$J$120,VLOOKUP($AR$399,'Banco de Dados'!$B$4:$J$50,6,FALSE)*(1-(PRINCIPAL!$K$120/100)),IF(L412=PRINCIPAL!$L$120,VLOOKUP($AR$399,'Banco de Dados'!$B$4:$J$50,6,FALSE)*(1-(PRINCIPAL!$M$120/100)),IF(L412=PRINCIPAL!$N$120,VLOOKUP($AR$399,'Banco de Dados'!$B$4:$J$50,6,FALSE)*(1-(PRINCIPAL!$O$120/100)),VLOOKUP($AR$399,'Banco de Dados'!$B$4:$J$50,6,FALSE)))))))))),"")</f>
        <v/>
      </c>
      <c r="AR412" s="29" t="str">
        <f>IFERROR(AQ412*(IFERROR(VLOOKUP($AR$399,'Banco de Dados'!$B$4:$J$50,4,FALSE),"ERRO")),"")</f>
        <v/>
      </c>
      <c r="AS412" s="29" t="str">
        <f t="shared" si="272"/>
        <v/>
      </c>
      <c r="AT412" s="103" t="str">
        <f>IFERROR(AS412*(C412*(PRINCIPAL!$G$120/100))*0.47*(44/12),"")</f>
        <v/>
      </c>
      <c r="AU412" s="111" t="str">
        <f t="shared" si="273"/>
        <v/>
      </c>
      <c r="AV412" s="30" t="str">
        <f>IFERROR(IF(AND(PRINCIPAL!$H$121&lt;&gt;"",OR(L412=PRINCIPAL!$I$121,L412=PRINCIPAL!$I$121+PRINCIPAL!$I$121,L412=PRINCIPAL!$I$121+PRINCIPAL!$I$121+PRINCIPAL!$I$121)),0,IF(AND(PRINCIPAL!$H$121&lt;&gt;"",L412=PRINCIPAL!$J$121),VLOOKUP($AW$399,'Banco de Dados'!$B$4:$J$50,8,FALSE)*PRINCIPAL!$H$121*(1-(PRINCIPAL!$K$121/100)),IF(AND(PRINCIPAL!$H$121&lt;&gt;"",L412=PRINCIPAL!$L$121),VLOOKUP($AW$399,'Banco de Dados'!$B$4:$J$50,8,FALSE)*PRINCIPAL!$H$121*(1-(PRINCIPAL!$M$121/100)),IF(AND(PRINCIPAL!$H$121&lt;&gt;"",L412=PRINCIPAL!$N$121),VLOOKUP($AW$399,'Banco de Dados'!$B$4:$J$50,8,FALSE)*PRINCIPAL!$H$121*(1-(PRINCIPAL!$O$121/100)),IF(PRINCIPAL!$H$121&lt;&gt;"",VLOOKUP($AW$399,'Banco de Dados'!$B$4:$J$50,8,FALSE)*PRINCIPAL!$H$121,IF(OR(L412=PRINCIPAL!$I$121,L412=PRINCIPAL!$I$121+PRINCIPAL!$I$121,L412=PRINCIPAL!$I$121+PRINCIPAL!$I$121+PRINCIPAL!$I$121),0,IF(L412=PRINCIPAL!$J$121,VLOOKUP($AW$399,'Banco de Dados'!$B$4:$J$50,6,FALSE)*(1-(PRINCIPAL!$K$121/100)),IF(L412=PRINCIPAL!$L$121,VLOOKUP($AW$399,'Banco de Dados'!$B$4:$J$50,6,FALSE)*(1-(PRINCIPAL!$M$121/100)),IF(L412=PRINCIPAL!$N$121,VLOOKUP($AW$399,'Banco de Dados'!$B$4:$J$50,6,FALSE)*(1-(PRINCIPAL!$O$121/100)),VLOOKUP($AW$399,'Banco de Dados'!$B$4:$J$50,6,FALSE)))))))))),"")</f>
        <v/>
      </c>
      <c r="AW412" s="29" t="str">
        <f>IFERROR(AV412*(IFERROR(VLOOKUP($AW$399,'Banco de Dados'!$B$4:$J$50,4,FALSE),"ERRO")),"")</f>
        <v/>
      </c>
      <c r="AX412" s="29" t="str">
        <f t="shared" si="274"/>
        <v/>
      </c>
      <c r="AY412" s="103" t="str">
        <f>IFERROR(AX412*(C412*(PRINCIPAL!$G$121/100))*0.47*(44/12),"")</f>
        <v/>
      </c>
      <c r="AZ412" s="111" t="str">
        <f t="shared" si="279"/>
        <v/>
      </c>
      <c r="BA412" s="30" t="str">
        <f>IFERROR(IF(AND(PRINCIPAL!$H$122&lt;&gt;"",OR(L412=PRINCIPAL!$I$122,L412=PRINCIPAL!$I$122+PRINCIPAL!$I$122,L412=PRINCIPAL!$I$122+PRINCIPAL!$I$122+PRINCIPAL!$I$122)),0,IF(AND(PRINCIPAL!$H$122&lt;&gt;"",L412=PRINCIPAL!$J$122),VLOOKUP($BB$399,'Banco de Dados'!$B$4:$J$50,8,FALSE)*PRINCIPAL!$H$122*(1-(PRINCIPAL!$K$122/100)),IF(AND(PRINCIPAL!$H$122&lt;&gt;"",L412=PRINCIPAL!$L$122),VLOOKUP($BB$399,'Banco de Dados'!$B$4:$J$50,8,FALSE)*PRINCIPAL!$H$122*(1-(PRINCIPAL!$M$122/100)),IF(AND(PRINCIPAL!$H$122&lt;&gt;"",L412=PRINCIPAL!$N$122),VLOOKUP($BB$399,'Banco de Dados'!$B$4:$J$50,8,FALSE)*PRINCIPAL!$H$122*(1-(PRINCIPAL!$O$122/100)),IF(PRINCIPAL!$H$122&lt;&gt;"",VLOOKUP($BB$399,'Banco de Dados'!$B$4:$J$50,8,FALSE)*PRINCIPAL!$H$122,IF(OR(L412=PRINCIPAL!$I$122,L412=PRINCIPAL!$I$122+PRINCIPAL!$I$122,L412=PRINCIPAL!$I$122+PRINCIPAL!$I$122+PRINCIPAL!$I$122),0,IF(L412=PRINCIPAL!$J$122,VLOOKUP($BB$399,'Banco de Dados'!$B$4:$J$50,6,FALSE)*(1-(PRINCIPAL!$K$122/100)),IF(L412=PRINCIPAL!$L$122,VLOOKUP($BB$399,'Banco de Dados'!$B$4:$J$50,6,FALSE)*(1-(PRINCIPAL!$M$122/100)),IF(L412=PRINCIPAL!$N$122,VLOOKUP($BB$399,'Banco de Dados'!$B$4:$J$50,6,FALSE)*(1-(PRINCIPAL!$O$122/100)),VLOOKUP($BB$399,'Banco de Dados'!$B$4:$J$50,6,FALSE)))))))))),"")</f>
        <v/>
      </c>
      <c r="BB412" s="29" t="str">
        <f>IFERROR(BA412*(IFERROR(VLOOKUP($BB$399,'Banco de Dados'!$B$4:$J$50,4,FALSE),"ERRO")),"")</f>
        <v/>
      </c>
      <c r="BC412" s="29" t="str">
        <f t="shared" si="280"/>
        <v/>
      </c>
      <c r="BD412" s="103" t="str">
        <f>IFERROR(BC412*(C412*(PRINCIPAL!$G$122/100))*0.47*(44/12),"")</f>
        <v/>
      </c>
      <c r="BE412" s="111" t="str">
        <f t="shared" si="259"/>
        <v/>
      </c>
      <c r="BF412" s="30" t="str">
        <f>IFERROR(IF(AND(PRINCIPAL!$H$123&lt;&gt;"",OR(L412=PRINCIPAL!$I$123,L412=PRINCIPAL!$I$123+PRINCIPAL!$I$123,L412=PRINCIPAL!$I$123+PRINCIPAL!$I$123+PRINCIPAL!$I$123)),0,IF(AND(PRINCIPAL!$H$123&lt;&gt;"",L412=PRINCIPAL!$J$123),VLOOKUP($BG$399,'Banco de Dados'!$B$4:$J$50,8,FALSE)*PRINCIPAL!$H$123*(1-(PRINCIPAL!$K$123/100)),IF(AND(PRINCIPAL!$H$123&lt;&gt;"",L412=PRINCIPAL!$L$123),VLOOKUP($BG$399,'Banco de Dados'!$B$4:$J$50,8,FALSE)*PRINCIPAL!$H$123*(1-(PRINCIPAL!$M$123/100)),IF(AND(PRINCIPAL!$H$123&lt;&gt;"",L412=PRINCIPAL!$N$123),VLOOKUP($BG$399,'Banco de Dados'!$B$4:$J$50,8,FALSE)*PRINCIPAL!$H$123*(1-(PRINCIPAL!$O$123/100)),IF(PRINCIPAL!$H$123&lt;&gt;"",VLOOKUP($BG$399,'Banco de Dados'!$B$4:$J$50,8,FALSE)*PRINCIPAL!$H$123,IF(OR(L412=PRINCIPAL!$I$123,L412=PRINCIPAL!$I$123+PRINCIPAL!$I$123,L412=PRINCIPAL!$I$123+PRINCIPAL!$I$123+PRINCIPAL!$I$123),0,IF(L412=PRINCIPAL!$J$123,VLOOKUP($BG$399,'Banco de Dados'!$B$4:$J$50,6,FALSE)*(1-(PRINCIPAL!$K$123/100)),IF(L412=PRINCIPAL!$L$123,VLOOKUP($BG$399,'Banco de Dados'!$B$4:$J$50,6,FALSE)*(1-(PRINCIPAL!$M$123/100)),IF(L412=PRINCIPAL!$N$123,VLOOKUP($BG$399,'Banco de Dados'!$B$4:$J$50,6,FALSE)*(1-(PRINCIPAL!$O$123/100)),VLOOKUP($BG$399,'Banco de Dados'!$B$4:$J$50,6,FALSE)))))))))),"")</f>
        <v/>
      </c>
      <c r="BG412" s="29" t="str">
        <f>IFERROR(BF412*(IFERROR(VLOOKUP($BG$399,'Banco de Dados'!$B$4:$J$50,4,FALSE),"ERRO")),"")</f>
        <v/>
      </c>
      <c r="BH412" s="29" t="str">
        <f t="shared" si="275"/>
        <v/>
      </c>
      <c r="BI412" s="103" t="str">
        <f>IFERROR(BH412*(C412*(PRINCIPAL!$G$123/100))*0.47*(44/12),"")</f>
        <v/>
      </c>
      <c r="BJ412" s="102" t="str">
        <f t="shared" si="260"/>
        <v/>
      </c>
    </row>
    <row r="413" spans="2:62" ht="12.75" customHeight="1" x14ac:dyDescent="0.3">
      <c r="B413" s="326">
        <f t="shared" si="261"/>
        <v>2032</v>
      </c>
      <c r="C413" s="340"/>
      <c r="D413" s="1"/>
      <c r="E413" s="116">
        <v>12</v>
      </c>
      <c r="F413" s="24" t="str">
        <f>IFERROR(VLOOKUP($G$399,'Banco de Dados'!$B$4:$J$50,6,FALSE),"")</f>
        <v/>
      </c>
      <c r="G413" s="25" t="str">
        <f>IFERROR(F413*(IFERROR(VLOOKUP($G$399,'Banco de Dados'!$B$4:$J$50,4,FALSE),"ERRO")),"")</f>
        <v/>
      </c>
      <c r="H413" s="25" t="str">
        <f t="shared" si="262"/>
        <v/>
      </c>
      <c r="I413" s="103" t="str">
        <f t="shared" si="263"/>
        <v/>
      </c>
      <c r="J413" s="117" t="str">
        <f t="shared" si="264"/>
        <v/>
      </c>
      <c r="K413" s="1"/>
      <c r="L413" s="91">
        <v>12</v>
      </c>
      <c r="M413" s="24" t="str">
        <f>IFERROR(IF(AND(PRINCIPAL!$H$114&lt;&gt;"",OR(L413=PRINCIPAL!$I$114,L413=PRINCIPAL!$I$114+PRINCIPAL!$I$114,L413=PRINCIPAL!$I$114+PRINCIPAL!$I$114+PRINCIPAL!$I$114)),0,IF(AND(PRINCIPAL!$H$114&lt;&gt;"",L413=PRINCIPAL!$J$114),VLOOKUP($N$399,'Banco de Dados'!$B$4:$J$50,8,FALSE)*PRINCIPAL!$H$114*(1-(PRINCIPAL!$K$114/100)),IF(AND(PRINCIPAL!$H$114&lt;&gt;"",L413=PRINCIPAL!$L$114),VLOOKUP($N$399,'Banco de Dados'!$B$4:$J$50,8,FALSE)*PRINCIPAL!$H$114*(1-(PRINCIPAL!$M$114/100)),IF(AND(PRINCIPAL!$H$114&lt;&gt;"",L413=PRINCIPAL!$N$114),VLOOKUP($N$399,'Banco de Dados'!$B$4:$J$50,8,FALSE)*PRINCIPAL!$H$114*(1-(PRINCIPAL!$O$114/100)),IF(PRINCIPAL!$H$114&lt;&gt;"",VLOOKUP($N$399,'Banco de Dados'!$B$4:$J$50,8,FALSE)*PRINCIPAL!$H$114,IF(OR(L413=PRINCIPAL!$I$114,L413=PRINCIPAL!$I$114+PRINCIPAL!$I$114,L413=PRINCIPAL!$I$114+PRINCIPAL!$I$114+PRINCIPAL!$I$114),0,IF(L413=PRINCIPAL!$J$114,VLOOKUP($N$399,'Banco de Dados'!$B$4:$J$50,6,FALSE)*(1-(PRINCIPAL!$K$114/100)),IF(L413=PRINCIPAL!$L$114,VLOOKUP($N$399,'Banco de Dados'!$B$4:$J$50,6,FALSE)*(1-(PRINCIPAL!$M$114/100)),IF(L413=PRINCIPAL!$N$114,VLOOKUP($N$399,'Banco de Dados'!$B$4:$J$50,6,FALSE)*(1-(PRINCIPAL!$O$114/100)),VLOOKUP($N$399,'Banco de Dados'!$B$4:$J$50,6,FALSE)))))))))),"")</f>
        <v/>
      </c>
      <c r="N413" s="25" t="str">
        <f>IFERROR(M413*(IFERROR(VLOOKUP($N$399,'Banco de Dados'!$B$4:$J$50,4,FALSE),"ERRO")),"")</f>
        <v/>
      </c>
      <c r="O413" s="25" t="str">
        <f t="shared" si="265"/>
        <v/>
      </c>
      <c r="P413" s="103" t="str">
        <f>IFERROR(O413*(C413*(PRINCIPAL!$G$114/100))*0.47*(44/12),"")</f>
        <v/>
      </c>
      <c r="Q413" s="107" t="str">
        <f t="shared" si="281"/>
        <v/>
      </c>
      <c r="R413" s="29" t="str">
        <f>IFERROR(IF(AND(PRINCIPAL!$H$115&lt;&gt;"",OR(L413=PRINCIPAL!$I$115,L413=PRINCIPAL!$I$115+PRINCIPAL!$I$115,L413=PRINCIPAL!$I$115+PRINCIPAL!$I$115+PRINCIPAL!$I$115)),0,IF(AND(PRINCIPAL!$H$115&lt;&gt;"",L413=PRINCIPAL!$J$115),VLOOKUP($S$399,'Banco de Dados'!$B$4:$J$50,8,FALSE)*PRINCIPAL!$H$115*(1-(PRINCIPAL!$K$115/100)),IF(AND(PRINCIPAL!$H$115&lt;&gt;"",L413=PRINCIPAL!$L$115),VLOOKUP($S$399,'Banco de Dados'!$B$4:$J$50,8,FALSE)*PRINCIPAL!$H$115*(1-(PRINCIPAL!$M$115/100)),IF(AND(PRINCIPAL!$H$115&lt;&gt;"",L413=PRINCIPAL!$N$115),VLOOKUP($S$399,'Banco de Dados'!$B$4:$J$50,8,FALSE)*PRINCIPAL!$H$115*(1-(PRINCIPAL!$O$115/100)),IF(PRINCIPAL!$H$115&lt;&gt;"",VLOOKUP($S$399,'Banco de Dados'!$B$4:$J$50,8,FALSE)*PRINCIPAL!$H$115,IF(OR(L413=PRINCIPAL!$I$115,L413=PRINCIPAL!$I$115+PRINCIPAL!$I$115,L413=PRINCIPAL!$I$115+PRINCIPAL!$I$115+PRINCIPAL!$I$115),0,IF(L413=PRINCIPAL!$J$115,VLOOKUP($S$399,'Banco de Dados'!$B$4:$J$50,6,FALSE)*(1-(PRINCIPAL!$K$115/100)),IF(L413=PRINCIPAL!$L$115,VLOOKUP($S$399,'Banco de Dados'!$B$4:$J$50,6,FALSE)*(1-(PRINCIPAL!$M$115/100)),IF(L413=PRINCIPAL!$N$115,VLOOKUP($S$399,'Banco de Dados'!$B$4:$J$50,6,FALSE)*(1-(PRINCIPAL!$O$115/100)),VLOOKUP($S$399,'Banco de Dados'!$B$4:$J$50,6,FALSE)))))))))),"")</f>
        <v/>
      </c>
      <c r="S413" s="29" t="str">
        <f>IFERROR(R413*(IFERROR(VLOOKUP($S$399,'Banco de Dados'!$B$4:$J$50,4,FALSE),"ERRO")),"")</f>
        <v/>
      </c>
      <c r="T413" s="29" t="str">
        <f t="shared" si="282"/>
        <v/>
      </c>
      <c r="U413" s="103" t="str">
        <f>IFERROR(T413*(C413*(PRINCIPAL!$G$115/100))*0.47*(44/12),"")</f>
        <v/>
      </c>
      <c r="V413" s="103" t="str">
        <f t="shared" si="258"/>
        <v/>
      </c>
      <c r="W413" s="30" t="str">
        <f>IFERROR(IF(AND(PRINCIPAL!$H$116&lt;&gt;"",OR(L413=PRINCIPAL!$I$116,L413=PRINCIPAL!$I$116+PRINCIPAL!$I$116,L413=PRINCIPAL!$I$116+PRINCIPAL!$I$116+PRINCIPAL!$I$116)),0,IF(AND(PRINCIPAL!$H$116&lt;&gt;"",L413=PRINCIPAL!$J$116),VLOOKUP($X$399,'Banco de Dados'!$B$4:$J$50,8,FALSE)*PRINCIPAL!$H$116*(1-(PRINCIPAL!$K$116/100)),IF(AND(PRINCIPAL!$H$116&lt;&gt;"",L413=PRINCIPAL!$L$116),VLOOKUP($X$399,'Banco de Dados'!$B$4:$J$50,8,FALSE)*PRINCIPAL!$H$116*(1-(PRINCIPAL!$M$116/100)),IF(AND(PRINCIPAL!$H$116&lt;&gt;"",L413=PRINCIPAL!$N$116),VLOOKUP($X$399,'Banco de Dados'!$B$4:$J$50,8,FALSE)*PRINCIPAL!$H$116*(1-(PRINCIPAL!$O$116/100)),IF(PRINCIPAL!$H$116&lt;&gt;"",VLOOKUP($X$399,'Banco de Dados'!$B$4:$J$50,8,FALSE)*PRINCIPAL!$H$116,IF(OR(L413=PRINCIPAL!$I$116,L413=PRINCIPAL!$I$116+PRINCIPAL!$I$116,L413=PRINCIPAL!$I$116+PRINCIPAL!$I$116+PRINCIPAL!$I$116),0,IF(L413=PRINCIPAL!$J$116,VLOOKUP($X$399,'Banco de Dados'!$B$4:$J$50,6,FALSE)*(1-(PRINCIPAL!$K$116/100)),IF(L413=PRINCIPAL!$L$116,VLOOKUP($X$399,'Banco de Dados'!$B$4:$J$50,6,FALSE)*(1-(PRINCIPAL!$M$116/100)),IF(L413=PRINCIPAL!$N$116,VLOOKUP($X$399,'Banco de Dados'!$B$4:$J$50,6,FALSE)*(1-(PRINCIPAL!$O$116/100)),VLOOKUP($X$399,'Banco de Dados'!$B$4:$J$50,6,FALSE)))))))))),"")</f>
        <v/>
      </c>
      <c r="X413" s="29" t="str">
        <f>IFERROR(W413*(IFERROR(VLOOKUP($X$399,'Banco de Dados'!$B$4:$J$50,4,FALSE),"ERRO")),"")</f>
        <v/>
      </c>
      <c r="Y413" s="29" t="str">
        <f t="shared" si="276"/>
        <v/>
      </c>
      <c r="Z413" s="103" t="str">
        <f>IFERROR(Y413*(C413*(PRINCIPAL!$G$116/100))*0.47*(44/12),"")</f>
        <v/>
      </c>
      <c r="AA413" s="111" t="str">
        <f t="shared" si="277"/>
        <v/>
      </c>
      <c r="AB413" s="30" t="str">
        <f>IFERROR(IF(AND(PRINCIPAL!$H$117&lt;&gt;"",OR(L413=PRINCIPAL!$I$117,L413=PRINCIPAL!$I$117+PRINCIPAL!$I$117,L413=PRINCIPAL!$I$117+PRINCIPAL!$I$117+PRINCIPAL!$I$117)),0,IF(AND(PRINCIPAL!$H$117&lt;&gt;"",L413=PRINCIPAL!$J$117),VLOOKUP($AC$399,'Banco de Dados'!$B$4:$J$50,8,FALSE)*PRINCIPAL!$H$117*(1-(PRINCIPAL!$K$117/100)),IF(AND(PRINCIPAL!$H$117&lt;&gt;"",L413=PRINCIPAL!$L$117),VLOOKUP($AC$399,'Banco de Dados'!$B$4:$J$50,8,FALSE)*PRINCIPAL!$H$117*(1-(PRINCIPAL!$M$117/100)),IF(AND(PRINCIPAL!$H$117&lt;&gt;"",L413=PRINCIPAL!$N$117),VLOOKUP($AC$399,'Banco de Dados'!$B$4:$J$50,8,FALSE)*PRINCIPAL!$H$117*(1-(PRINCIPAL!$O$117/100)),IF(PRINCIPAL!$H$117&lt;&gt;"",VLOOKUP($AC$399,'Banco de Dados'!$B$4:$J$50,8,FALSE)*PRINCIPAL!$H$117,IF(OR(L413=PRINCIPAL!$I$117,L413=PRINCIPAL!$I$117+PRINCIPAL!$I$117,L413=PRINCIPAL!$I$117+PRINCIPAL!$I$117+PRINCIPAL!$I$117),0,IF(L413=PRINCIPAL!$J$117,VLOOKUP($AC$399,'Banco de Dados'!$B$4:$J$50,6,FALSE)*(1-(PRINCIPAL!$K$117/100)),IF(L413=PRINCIPAL!$L$117,VLOOKUP($AC$399,'Banco de Dados'!$B$4:$J$50,6,FALSE)*(1-(PRINCIPAL!$M$117/100)),IF(L413=PRINCIPAL!$N$117,VLOOKUP($AC$399,'Banco de Dados'!$B$4:$J$50,6,FALSE)*(1-(PRINCIPAL!$O$117/100)),VLOOKUP($AC$399,'Banco de Dados'!$B$4:$J$50,6,FALSE)))))))))),"")</f>
        <v/>
      </c>
      <c r="AC413" s="29" t="str">
        <f>IFERROR(AB413*(IFERROR(VLOOKUP($AC$399,'Banco de Dados'!$B$4:$J$50,4,FALSE),"ERRO")),"")</f>
        <v/>
      </c>
      <c r="AD413" s="29" t="str">
        <f t="shared" si="267"/>
        <v/>
      </c>
      <c r="AE413" s="103" t="str">
        <f>IFERROR(AD413*(C413*(PRINCIPAL!$G$117/100))*0.47*(44/12),"")</f>
        <v/>
      </c>
      <c r="AF413" s="111" t="str">
        <f t="shared" si="268"/>
        <v/>
      </c>
      <c r="AG413" s="30" t="str">
        <f>IFERROR(IF(AND(PRINCIPAL!$H$118&lt;&gt;"",OR(L413=PRINCIPAL!$I$118,L413=PRINCIPAL!$I$118+PRINCIPAL!$I$118,L413=PRINCIPAL!$I$118+PRINCIPAL!$I$118+PRINCIPAL!$I$118)),0,IF(AND(PRINCIPAL!$H$118&lt;&gt;"",L413=PRINCIPAL!$J$118),VLOOKUP($AH$399,'Banco de Dados'!$B$4:$J$50,8,FALSE)*PRINCIPAL!$H$118*(1-(PRINCIPAL!$K$118/100)),IF(AND(PRINCIPAL!$H$118&lt;&gt;"",L413=PRINCIPAL!$L$118),VLOOKUP($AH$399,'Banco de Dados'!$B$4:$J$50,8,FALSE)*PRINCIPAL!$H$118*(1-(PRINCIPAL!$M$118/100)),IF(AND(PRINCIPAL!$H$118&lt;&gt;"",L413=PRINCIPAL!$N$118),VLOOKUP($AH$399,'Banco de Dados'!$B$4:$J$50,8,FALSE)*PRINCIPAL!$H$118*(1-(PRINCIPAL!$O$118/100)),IF(PRINCIPAL!$H$118&lt;&gt;"",VLOOKUP($AH$399,'Banco de Dados'!$B$4:$J$50,8,FALSE)*PRINCIPAL!$H$118,IF(OR(L413=PRINCIPAL!$I$118,L413=PRINCIPAL!$I$118+PRINCIPAL!$I$118,L413=PRINCIPAL!$I$118+PRINCIPAL!$I$118+PRINCIPAL!$I$118),0,IF(L413=PRINCIPAL!$J$118,VLOOKUP($AH$399,'Banco de Dados'!$B$4:$J$50,6,FALSE)*(1-(PRINCIPAL!$K$118/100)),IF(L413=PRINCIPAL!$L$118,VLOOKUP($AH$399,'Banco de Dados'!$B$4:$J$50,6,FALSE)*(1-(PRINCIPAL!$M$118/100)),IF(L413=PRINCIPAL!$N$118,VLOOKUP($AH$399,'Banco de Dados'!$B$4:$J$50,6,FALSE)*(1-(PRINCIPAL!$O$118/100)),VLOOKUP($AH$399,'Banco de Dados'!$B$4:$J$50,6,FALSE)))))))))),"")</f>
        <v/>
      </c>
      <c r="AH413" s="29" t="str">
        <f>IFERROR(AG413*(IFERROR(VLOOKUP($AH$399,'Banco de Dados'!$B$4:$J$50,4,FALSE),"ERRO")),"")</f>
        <v/>
      </c>
      <c r="AI413" s="29" t="str">
        <f t="shared" si="269"/>
        <v/>
      </c>
      <c r="AJ413" s="103" t="str">
        <f>IFERROR(AI413*(C413*(PRINCIPAL!$G$118/100))*0.47*(44/12),"")</f>
        <v/>
      </c>
      <c r="AK413" s="111" t="str">
        <f t="shared" si="278"/>
        <v/>
      </c>
      <c r="AL413" s="30" t="str">
        <f>IFERROR(IF(AND(PRINCIPAL!$H$119&lt;&gt;"",OR(L413=PRINCIPAL!$I$119,L413=PRINCIPAL!$I$119+PRINCIPAL!$I$119,L413=PRINCIPAL!$I$119+PRINCIPAL!$I$119+PRINCIPAL!$I$119)),0,IF(AND(PRINCIPAL!$H$119&lt;&gt;"",L413=PRINCIPAL!$J$119),VLOOKUP($AM$399,'Banco de Dados'!$B$4:$J$50,8,FALSE)*PRINCIPAL!$H$119*(1-(PRINCIPAL!$K$119/100)),IF(AND(PRINCIPAL!$H$119&lt;&gt;"",L413=PRINCIPAL!$L$119),VLOOKUP($AM$399,'Banco de Dados'!$B$4:$J$50,8,FALSE)*PRINCIPAL!$H$119*(1-(PRINCIPAL!$M$119/100)),IF(AND(PRINCIPAL!$H$119&lt;&gt;"",L413=PRINCIPAL!$N$119),VLOOKUP($AM$399,'Banco de Dados'!$B$4:$J$50,8,FALSE)*PRINCIPAL!$H$119*(1-(PRINCIPAL!$O$119/100)),IF(PRINCIPAL!$H$119&lt;&gt;"",VLOOKUP($AM$399,'Banco de Dados'!$B$4:$J$50,8,FALSE)*PRINCIPAL!$H$119,IF(OR(L413=PRINCIPAL!$I$119,L413=PRINCIPAL!$I$119+PRINCIPAL!$I$119,L413=PRINCIPAL!$I$119+PRINCIPAL!$I$119+PRINCIPAL!$I$119),0,IF(L413=PRINCIPAL!$J$119,VLOOKUP($AM$399,'Banco de Dados'!$B$4:$J$50,6,FALSE)*(1-(PRINCIPAL!$K$119/100)),IF(L413=PRINCIPAL!$L$119,VLOOKUP($AM$399,'Banco de Dados'!$B$4:$J$50,6,FALSE)*(1-(PRINCIPAL!$M$119/100)),IF(L413=PRINCIPAL!$N$119,VLOOKUP($AM$399,'Banco de Dados'!$B$4:$J$50,6,FALSE)*(1-(PRINCIPAL!$O$119/100)),VLOOKUP($AM$399,'Banco de Dados'!$B$4:$J$50,6,FALSE)))))))))),"")</f>
        <v/>
      </c>
      <c r="AM413" s="29" t="str">
        <f>IFERROR(AL413*(IFERROR(VLOOKUP($AM$399,'Banco de Dados'!$B$4:$J$50,4,FALSE),"ERRO")),"")</f>
        <v/>
      </c>
      <c r="AN413" s="29" t="str">
        <f t="shared" si="270"/>
        <v/>
      </c>
      <c r="AO413" s="103" t="str">
        <f>IFERROR(AN413*(C413*(PRINCIPAL!$G$119/100))*0.47*(44/12),"")</f>
        <v/>
      </c>
      <c r="AP413" s="111" t="str">
        <f t="shared" si="271"/>
        <v/>
      </c>
      <c r="AQ413" s="30" t="str">
        <f>IFERROR(IF(AND(PRINCIPAL!$H$120&lt;&gt;"",OR(L413=PRINCIPAL!$I$120,L413=PRINCIPAL!$I$120+PRINCIPAL!$I$120,L413=PRINCIPAL!$I$120+PRINCIPAL!$I$120+PRINCIPAL!$I$120)),0,IF(AND(PRINCIPAL!$H$120&lt;&gt;"",L413=PRINCIPAL!$J$120),VLOOKUP($AR$399,'Banco de Dados'!$B$4:$J$50,8,FALSE)*PRINCIPAL!$H$120*(1-(PRINCIPAL!$K$120/100)),IF(AND(PRINCIPAL!$H$120&lt;&gt;"",L413=PRINCIPAL!$L$120),VLOOKUP($AR$399,'Banco de Dados'!$B$4:$J$50,8,FALSE)*PRINCIPAL!$H$120*(1-(PRINCIPAL!$M$120/100)),IF(AND(PRINCIPAL!$H$120&lt;&gt;"",L413=PRINCIPAL!$N$120),VLOOKUP($AR$399,'Banco de Dados'!$B$4:$J$50,8,FALSE)*PRINCIPAL!$H$120*(1-(PRINCIPAL!$O$120/100)),IF(PRINCIPAL!$H$120&lt;&gt;"",VLOOKUP($AR$399,'Banco de Dados'!$B$4:$J$50,8,FALSE)*PRINCIPAL!$H$120,IF(OR(L413=PRINCIPAL!$I$120,L413=PRINCIPAL!$I$120+PRINCIPAL!$I$120,L413=PRINCIPAL!$I$120+PRINCIPAL!$I$120+PRINCIPAL!$I$120),0,IF(L413=PRINCIPAL!$J$120,VLOOKUP($AR$399,'Banco de Dados'!$B$4:$J$50,6,FALSE)*(1-(PRINCIPAL!$K$120/100)),IF(L413=PRINCIPAL!$L$120,VLOOKUP($AR$399,'Banco de Dados'!$B$4:$J$50,6,FALSE)*(1-(PRINCIPAL!$M$120/100)),IF(L413=PRINCIPAL!$N$120,VLOOKUP($AR$399,'Banco de Dados'!$B$4:$J$50,6,FALSE)*(1-(PRINCIPAL!$O$120/100)),VLOOKUP($AR$399,'Banco de Dados'!$B$4:$J$50,6,FALSE)))))))))),"")</f>
        <v/>
      </c>
      <c r="AR413" s="29" t="str">
        <f>IFERROR(AQ413*(IFERROR(VLOOKUP($AR$399,'Banco de Dados'!$B$4:$J$50,4,FALSE),"ERRO")),"")</f>
        <v/>
      </c>
      <c r="AS413" s="29" t="str">
        <f t="shared" si="272"/>
        <v/>
      </c>
      <c r="AT413" s="103" t="str">
        <f>IFERROR(AS413*(C413*(PRINCIPAL!$G$120/100))*0.47*(44/12),"")</f>
        <v/>
      </c>
      <c r="AU413" s="111" t="str">
        <f t="shared" si="273"/>
        <v/>
      </c>
      <c r="AV413" s="30" t="str">
        <f>IFERROR(IF(AND(PRINCIPAL!$H$121&lt;&gt;"",OR(L413=PRINCIPAL!$I$121,L413=PRINCIPAL!$I$121+PRINCIPAL!$I$121,L413=PRINCIPAL!$I$121+PRINCIPAL!$I$121+PRINCIPAL!$I$121)),0,IF(AND(PRINCIPAL!$H$121&lt;&gt;"",L413=PRINCIPAL!$J$121),VLOOKUP($AW$399,'Banco de Dados'!$B$4:$J$50,8,FALSE)*PRINCIPAL!$H$121*(1-(PRINCIPAL!$K$121/100)),IF(AND(PRINCIPAL!$H$121&lt;&gt;"",L413=PRINCIPAL!$L$121),VLOOKUP($AW$399,'Banco de Dados'!$B$4:$J$50,8,FALSE)*PRINCIPAL!$H$121*(1-(PRINCIPAL!$M$121/100)),IF(AND(PRINCIPAL!$H$121&lt;&gt;"",L413=PRINCIPAL!$N$121),VLOOKUP($AW$399,'Banco de Dados'!$B$4:$J$50,8,FALSE)*PRINCIPAL!$H$121*(1-(PRINCIPAL!$O$121/100)),IF(PRINCIPAL!$H$121&lt;&gt;"",VLOOKUP($AW$399,'Banco de Dados'!$B$4:$J$50,8,FALSE)*PRINCIPAL!$H$121,IF(OR(L413=PRINCIPAL!$I$121,L413=PRINCIPAL!$I$121+PRINCIPAL!$I$121,L413=PRINCIPAL!$I$121+PRINCIPAL!$I$121+PRINCIPAL!$I$121),0,IF(L413=PRINCIPAL!$J$121,VLOOKUP($AW$399,'Banco de Dados'!$B$4:$J$50,6,FALSE)*(1-(PRINCIPAL!$K$121/100)),IF(L413=PRINCIPAL!$L$121,VLOOKUP($AW$399,'Banco de Dados'!$B$4:$J$50,6,FALSE)*(1-(PRINCIPAL!$M$121/100)),IF(L413=PRINCIPAL!$N$121,VLOOKUP($AW$399,'Banco de Dados'!$B$4:$J$50,6,FALSE)*(1-(PRINCIPAL!$O$121/100)),VLOOKUP($AW$399,'Banco de Dados'!$B$4:$J$50,6,FALSE)))))))))),"")</f>
        <v/>
      </c>
      <c r="AW413" s="29" t="str">
        <f>IFERROR(AV413*(IFERROR(VLOOKUP($AW$399,'Banco de Dados'!$B$4:$J$50,4,FALSE),"ERRO")),"")</f>
        <v/>
      </c>
      <c r="AX413" s="29" t="str">
        <f t="shared" si="274"/>
        <v/>
      </c>
      <c r="AY413" s="103" t="str">
        <f>IFERROR(AX413*(C413*(PRINCIPAL!$G$121/100))*0.47*(44/12),"")</f>
        <v/>
      </c>
      <c r="AZ413" s="111" t="str">
        <f t="shared" si="279"/>
        <v/>
      </c>
      <c r="BA413" s="30" t="str">
        <f>IFERROR(IF(AND(PRINCIPAL!$H$122&lt;&gt;"",OR(L413=PRINCIPAL!$I$122,L413=PRINCIPAL!$I$122+PRINCIPAL!$I$122,L413=PRINCIPAL!$I$122+PRINCIPAL!$I$122+PRINCIPAL!$I$122)),0,IF(AND(PRINCIPAL!$H$122&lt;&gt;"",L413=PRINCIPAL!$J$122),VLOOKUP($BB$399,'Banco de Dados'!$B$4:$J$50,8,FALSE)*PRINCIPAL!$H$122*(1-(PRINCIPAL!$K$122/100)),IF(AND(PRINCIPAL!$H$122&lt;&gt;"",L413=PRINCIPAL!$L$122),VLOOKUP($BB$399,'Banco de Dados'!$B$4:$J$50,8,FALSE)*PRINCIPAL!$H$122*(1-(PRINCIPAL!$M$122/100)),IF(AND(PRINCIPAL!$H$122&lt;&gt;"",L413=PRINCIPAL!$N$122),VLOOKUP($BB$399,'Banco de Dados'!$B$4:$J$50,8,FALSE)*PRINCIPAL!$H$122*(1-(PRINCIPAL!$O$122/100)),IF(PRINCIPAL!$H$122&lt;&gt;"",VLOOKUP($BB$399,'Banco de Dados'!$B$4:$J$50,8,FALSE)*PRINCIPAL!$H$122,IF(OR(L413=PRINCIPAL!$I$122,L413=PRINCIPAL!$I$122+PRINCIPAL!$I$122,L413=PRINCIPAL!$I$122+PRINCIPAL!$I$122+PRINCIPAL!$I$122),0,IF(L413=PRINCIPAL!$J$122,VLOOKUP($BB$399,'Banco de Dados'!$B$4:$J$50,6,FALSE)*(1-(PRINCIPAL!$K$122/100)),IF(L413=PRINCIPAL!$L$122,VLOOKUP($BB$399,'Banco de Dados'!$B$4:$J$50,6,FALSE)*(1-(PRINCIPAL!$M$122/100)),IF(L413=PRINCIPAL!$N$122,VLOOKUP($BB$399,'Banco de Dados'!$B$4:$J$50,6,FALSE)*(1-(PRINCIPAL!$O$122/100)),VLOOKUP($BB$399,'Banco de Dados'!$B$4:$J$50,6,FALSE)))))))))),"")</f>
        <v/>
      </c>
      <c r="BB413" s="29" t="str">
        <f>IFERROR(BA413*(IFERROR(VLOOKUP($BB$399,'Banco de Dados'!$B$4:$J$50,4,FALSE),"ERRO")),"")</f>
        <v/>
      </c>
      <c r="BC413" s="29" t="str">
        <f t="shared" si="280"/>
        <v/>
      </c>
      <c r="BD413" s="103" t="str">
        <f>IFERROR(BC413*(C413*(PRINCIPAL!$G$122/100))*0.47*(44/12),"")</f>
        <v/>
      </c>
      <c r="BE413" s="111" t="str">
        <f t="shared" si="259"/>
        <v/>
      </c>
      <c r="BF413" s="30" t="str">
        <f>IFERROR(IF(AND(PRINCIPAL!$H$123&lt;&gt;"",OR(L413=PRINCIPAL!$I$123,L413=PRINCIPAL!$I$123+PRINCIPAL!$I$123,L413=PRINCIPAL!$I$123+PRINCIPAL!$I$123+PRINCIPAL!$I$123)),0,IF(AND(PRINCIPAL!$H$123&lt;&gt;"",L413=PRINCIPAL!$J$123),VLOOKUP($BG$399,'Banco de Dados'!$B$4:$J$50,8,FALSE)*PRINCIPAL!$H$123*(1-(PRINCIPAL!$K$123/100)),IF(AND(PRINCIPAL!$H$123&lt;&gt;"",L413=PRINCIPAL!$L$123),VLOOKUP($BG$399,'Banco de Dados'!$B$4:$J$50,8,FALSE)*PRINCIPAL!$H$123*(1-(PRINCIPAL!$M$123/100)),IF(AND(PRINCIPAL!$H$123&lt;&gt;"",L413=PRINCIPAL!$N$123),VLOOKUP($BG$399,'Banco de Dados'!$B$4:$J$50,8,FALSE)*PRINCIPAL!$H$123*(1-(PRINCIPAL!$O$123/100)),IF(PRINCIPAL!$H$123&lt;&gt;"",VLOOKUP($BG$399,'Banco de Dados'!$B$4:$J$50,8,FALSE)*PRINCIPAL!$H$123,IF(OR(L413=PRINCIPAL!$I$123,L413=PRINCIPAL!$I$123+PRINCIPAL!$I$123,L413=PRINCIPAL!$I$123+PRINCIPAL!$I$123+PRINCIPAL!$I$123),0,IF(L413=PRINCIPAL!$J$123,VLOOKUP($BG$399,'Banco de Dados'!$B$4:$J$50,6,FALSE)*(1-(PRINCIPAL!$K$123/100)),IF(L413=PRINCIPAL!$L$123,VLOOKUP($BG$399,'Banco de Dados'!$B$4:$J$50,6,FALSE)*(1-(PRINCIPAL!$M$123/100)),IF(L413=PRINCIPAL!$N$123,VLOOKUP($BG$399,'Banco de Dados'!$B$4:$J$50,6,FALSE)*(1-(PRINCIPAL!$O$123/100)),VLOOKUP($BG$399,'Banco de Dados'!$B$4:$J$50,6,FALSE)))))))))),"")</f>
        <v/>
      </c>
      <c r="BG413" s="29" t="str">
        <f>IFERROR(BF413*(IFERROR(VLOOKUP($BG$399,'Banco de Dados'!$B$4:$J$50,4,FALSE),"ERRO")),"")</f>
        <v/>
      </c>
      <c r="BH413" s="29" t="str">
        <f t="shared" si="275"/>
        <v/>
      </c>
      <c r="BI413" s="103" t="str">
        <f>IFERROR(BH413*(C413*(PRINCIPAL!$G$123/100))*0.47*(44/12),"")</f>
        <v/>
      </c>
      <c r="BJ413" s="102" t="str">
        <f t="shared" si="260"/>
        <v/>
      </c>
    </row>
    <row r="414" spans="2:62" ht="12.75" customHeight="1" x14ac:dyDescent="0.3">
      <c r="B414" s="326">
        <f t="shared" si="261"/>
        <v>2033</v>
      </c>
      <c r="C414" s="340"/>
      <c r="D414" s="1"/>
      <c r="E414" s="116">
        <v>13</v>
      </c>
      <c r="F414" s="24" t="str">
        <f>IFERROR(VLOOKUP($G$399,'Banco de Dados'!$B$4:$J$50,6,FALSE),"")</f>
        <v/>
      </c>
      <c r="G414" s="25" t="str">
        <f>IFERROR(F414*(IFERROR(VLOOKUP($G$399,'Banco de Dados'!$B$4:$J$50,4,FALSE),"ERRO")),"")</f>
        <v/>
      </c>
      <c r="H414" s="25" t="str">
        <f t="shared" si="262"/>
        <v/>
      </c>
      <c r="I414" s="103" t="str">
        <f t="shared" si="263"/>
        <v/>
      </c>
      <c r="J414" s="117" t="str">
        <f t="shared" si="264"/>
        <v/>
      </c>
      <c r="K414" s="1"/>
      <c r="L414" s="91">
        <v>13</v>
      </c>
      <c r="M414" s="24" t="str">
        <f>IFERROR(IF(AND(PRINCIPAL!$H$114&lt;&gt;"",OR(L414=PRINCIPAL!$I$114,L414=PRINCIPAL!$I$114+PRINCIPAL!$I$114,L414=PRINCIPAL!$I$114+PRINCIPAL!$I$114+PRINCIPAL!$I$114)),0,IF(AND(PRINCIPAL!$H$114&lt;&gt;"",L414=PRINCIPAL!$J$114),VLOOKUP($N$399,'Banco de Dados'!$B$4:$J$50,8,FALSE)*PRINCIPAL!$H$114*(1-(PRINCIPAL!$K$114/100)),IF(AND(PRINCIPAL!$H$114&lt;&gt;"",L414=PRINCIPAL!$L$114),VLOOKUP($N$399,'Banco de Dados'!$B$4:$J$50,8,FALSE)*PRINCIPAL!$H$114*(1-(PRINCIPAL!$M$114/100)),IF(AND(PRINCIPAL!$H$114&lt;&gt;"",L414=PRINCIPAL!$N$114),VLOOKUP($N$399,'Banco de Dados'!$B$4:$J$50,8,FALSE)*PRINCIPAL!$H$114*(1-(PRINCIPAL!$O$114/100)),IF(PRINCIPAL!$H$114&lt;&gt;"",VLOOKUP($N$399,'Banco de Dados'!$B$4:$J$50,8,FALSE)*PRINCIPAL!$H$114,IF(OR(L414=PRINCIPAL!$I$114,L414=PRINCIPAL!$I$114+PRINCIPAL!$I$114,L414=PRINCIPAL!$I$114+PRINCIPAL!$I$114+PRINCIPAL!$I$114),0,IF(L414=PRINCIPAL!$J$114,VLOOKUP($N$399,'Banco de Dados'!$B$4:$J$50,6,FALSE)*(1-(PRINCIPAL!$K$114/100)),IF(L414=PRINCIPAL!$L$114,VLOOKUP($N$399,'Banco de Dados'!$B$4:$J$50,6,FALSE)*(1-(PRINCIPAL!$M$114/100)),IF(L414=PRINCIPAL!$N$114,VLOOKUP($N$399,'Banco de Dados'!$B$4:$J$50,6,FALSE)*(1-(PRINCIPAL!$O$114/100)),VLOOKUP($N$399,'Banco de Dados'!$B$4:$J$50,6,FALSE)))))))))),"")</f>
        <v/>
      </c>
      <c r="N414" s="25" t="str">
        <f>IFERROR(M414*(IFERROR(VLOOKUP($N$399,'Banco de Dados'!$B$4:$J$50,4,FALSE),"ERRO")),"")</f>
        <v/>
      </c>
      <c r="O414" s="25" t="str">
        <f t="shared" si="265"/>
        <v/>
      </c>
      <c r="P414" s="103" t="str">
        <f>IFERROR(O414*(C414*(PRINCIPAL!$G$114/100))*0.47*(44/12),"")</f>
        <v/>
      </c>
      <c r="Q414" s="107" t="str">
        <f t="shared" si="281"/>
        <v/>
      </c>
      <c r="R414" s="29" t="str">
        <f>IFERROR(IF(AND(PRINCIPAL!$H$115&lt;&gt;"",OR(L414=PRINCIPAL!$I$115,L414=PRINCIPAL!$I$115+PRINCIPAL!$I$115,L414=PRINCIPAL!$I$115+PRINCIPAL!$I$115+PRINCIPAL!$I$115)),0,IF(AND(PRINCIPAL!$H$115&lt;&gt;"",L414=PRINCIPAL!$J$115),VLOOKUP($S$399,'Banco de Dados'!$B$4:$J$50,8,FALSE)*PRINCIPAL!$H$115*(1-(PRINCIPAL!$K$115/100)),IF(AND(PRINCIPAL!$H$115&lt;&gt;"",L414=PRINCIPAL!$L$115),VLOOKUP($S$399,'Banco de Dados'!$B$4:$J$50,8,FALSE)*PRINCIPAL!$H$115*(1-(PRINCIPAL!$M$115/100)),IF(AND(PRINCIPAL!$H$115&lt;&gt;"",L414=PRINCIPAL!$N$115),VLOOKUP($S$399,'Banco de Dados'!$B$4:$J$50,8,FALSE)*PRINCIPAL!$H$115*(1-(PRINCIPAL!$O$115/100)),IF(PRINCIPAL!$H$115&lt;&gt;"",VLOOKUP($S$399,'Banco de Dados'!$B$4:$J$50,8,FALSE)*PRINCIPAL!$H$115,IF(OR(L414=PRINCIPAL!$I$115,L414=PRINCIPAL!$I$115+PRINCIPAL!$I$115,L414=PRINCIPAL!$I$115+PRINCIPAL!$I$115+PRINCIPAL!$I$115),0,IF(L414=PRINCIPAL!$J$115,VLOOKUP($S$399,'Banco de Dados'!$B$4:$J$50,6,FALSE)*(1-(PRINCIPAL!$K$115/100)),IF(L414=PRINCIPAL!$L$115,VLOOKUP($S$399,'Banco de Dados'!$B$4:$J$50,6,FALSE)*(1-(PRINCIPAL!$M$115/100)),IF(L414=PRINCIPAL!$N$115,VLOOKUP($S$399,'Banco de Dados'!$B$4:$J$50,6,FALSE)*(1-(PRINCIPAL!$O$115/100)),VLOOKUP($S$399,'Banco de Dados'!$B$4:$J$50,6,FALSE)))))))))),"")</f>
        <v/>
      </c>
      <c r="S414" s="29" t="str">
        <f>IFERROR(R414*(IFERROR(VLOOKUP($S$399,'Banco de Dados'!$B$4:$J$50,4,FALSE),"ERRO")),"")</f>
        <v/>
      </c>
      <c r="T414" s="29" t="str">
        <f t="shared" si="282"/>
        <v/>
      </c>
      <c r="U414" s="103" t="str">
        <f>IFERROR(T414*(C414*(PRINCIPAL!$G$115/100))*0.47*(44/12),"")</f>
        <v/>
      </c>
      <c r="V414" s="103" t="str">
        <f t="shared" si="258"/>
        <v/>
      </c>
      <c r="W414" s="30" t="str">
        <f>IFERROR(IF(AND(PRINCIPAL!$H$116&lt;&gt;"",OR(L414=PRINCIPAL!$I$116,L414=PRINCIPAL!$I$116+PRINCIPAL!$I$116,L414=PRINCIPAL!$I$116+PRINCIPAL!$I$116+PRINCIPAL!$I$116)),0,IF(AND(PRINCIPAL!$H$116&lt;&gt;"",L414=PRINCIPAL!$J$116),VLOOKUP($X$399,'Banco de Dados'!$B$4:$J$50,8,FALSE)*PRINCIPAL!$H$116*(1-(PRINCIPAL!$K$116/100)),IF(AND(PRINCIPAL!$H$116&lt;&gt;"",L414=PRINCIPAL!$L$116),VLOOKUP($X$399,'Banco de Dados'!$B$4:$J$50,8,FALSE)*PRINCIPAL!$H$116*(1-(PRINCIPAL!$M$116/100)),IF(AND(PRINCIPAL!$H$116&lt;&gt;"",L414=PRINCIPAL!$N$116),VLOOKUP($X$399,'Banco de Dados'!$B$4:$J$50,8,FALSE)*PRINCIPAL!$H$116*(1-(PRINCIPAL!$O$116/100)),IF(PRINCIPAL!$H$116&lt;&gt;"",VLOOKUP($X$399,'Banco de Dados'!$B$4:$J$50,8,FALSE)*PRINCIPAL!$H$116,IF(OR(L414=PRINCIPAL!$I$116,L414=PRINCIPAL!$I$116+PRINCIPAL!$I$116,L414=PRINCIPAL!$I$116+PRINCIPAL!$I$116+PRINCIPAL!$I$116),0,IF(L414=PRINCIPAL!$J$116,VLOOKUP($X$399,'Banco de Dados'!$B$4:$J$50,6,FALSE)*(1-(PRINCIPAL!$K$116/100)),IF(L414=PRINCIPAL!$L$116,VLOOKUP($X$399,'Banco de Dados'!$B$4:$J$50,6,FALSE)*(1-(PRINCIPAL!$M$116/100)),IF(L414=PRINCIPAL!$N$116,VLOOKUP($X$399,'Banco de Dados'!$B$4:$J$50,6,FALSE)*(1-(PRINCIPAL!$O$116/100)),VLOOKUP($X$399,'Banco de Dados'!$B$4:$J$50,6,FALSE)))))))))),"")</f>
        <v/>
      </c>
      <c r="X414" s="29" t="str">
        <f>IFERROR(W414*(IFERROR(VLOOKUP($X$399,'Banco de Dados'!$B$4:$J$50,4,FALSE),"ERRO")),"")</f>
        <v/>
      </c>
      <c r="Y414" s="29" t="str">
        <f t="shared" si="276"/>
        <v/>
      </c>
      <c r="Z414" s="103" t="str">
        <f>IFERROR(Y414*(C414*(PRINCIPAL!$G$116/100))*0.47*(44/12),"")</f>
        <v/>
      </c>
      <c r="AA414" s="111" t="str">
        <f t="shared" si="277"/>
        <v/>
      </c>
      <c r="AB414" s="30" t="str">
        <f>IFERROR(IF(AND(PRINCIPAL!$H$117&lt;&gt;"",OR(L414=PRINCIPAL!$I$117,L414=PRINCIPAL!$I$117+PRINCIPAL!$I$117,L414=PRINCIPAL!$I$117+PRINCIPAL!$I$117+PRINCIPAL!$I$117)),0,IF(AND(PRINCIPAL!$H$117&lt;&gt;"",L414=PRINCIPAL!$J$117),VLOOKUP($AC$399,'Banco de Dados'!$B$4:$J$50,8,FALSE)*PRINCIPAL!$H$117*(1-(PRINCIPAL!$K$117/100)),IF(AND(PRINCIPAL!$H$117&lt;&gt;"",L414=PRINCIPAL!$L$117),VLOOKUP($AC$399,'Banco de Dados'!$B$4:$J$50,8,FALSE)*PRINCIPAL!$H$117*(1-(PRINCIPAL!$M$117/100)),IF(AND(PRINCIPAL!$H$117&lt;&gt;"",L414=PRINCIPAL!$N$117),VLOOKUP($AC$399,'Banco de Dados'!$B$4:$J$50,8,FALSE)*PRINCIPAL!$H$117*(1-(PRINCIPAL!$O$117/100)),IF(PRINCIPAL!$H$117&lt;&gt;"",VLOOKUP($AC$399,'Banco de Dados'!$B$4:$J$50,8,FALSE)*PRINCIPAL!$H$117,IF(OR(L414=PRINCIPAL!$I$117,L414=PRINCIPAL!$I$117+PRINCIPAL!$I$117,L414=PRINCIPAL!$I$117+PRINCIPAL!$I$117+PRINCIPAL!$I$117),0,IF(L414=PRINCIPAL!$J$117,VLOOKUP($AC$399,'Banco de Dados'!$B$4:$J$50,6,FALSE)*(1-(PRINCIPAL!$K$117/100)),IF(L414=PRINCIPAL!$L$117,VLOOKUP($AC$399,'Banco de Dados'!$B$4:$J$50,6,FALSE)*(1-(PRINCIPAL!$M$117/100)),IF(L414=PRINCIPAL!$N$117,VLOOKUP($AC$399,'Banco de Dados'!$B$4:$J$50,6,FALSE)*(1-(PRINCIPAL!$O$117/100)),VLOOKUP($AC$399,'Banco de Dados'!$B$4:$J$50,6,FALSE)))))))))),"")</f>
        <v/>
      </c>
      <c r="AC414" s="29" t="str">
        <f>IFERROR(AB414*(IFERROR(VLOOKUP($AC$399,'Banco de Dados'!$B$4:$J$50,4,FALSE),"ERRO")),"")</f>
        <v/>
      </c>
      <c r="AD414" s="29" t="str">
        <f t="shared" si="267"/>
        <v/>
      </c>
      <c r="AE414" s="103" t="str">
        <f>IFERROR(AD414*(C414*(PRINCIPAL!$G$117/100))*0.47*(44/12),"")</f>
        <v/>
      </c>
      <c r="AF414" s="111" t="str">
        <f t="shared" si="268"/>
        <v/>
      </c>
      <c r="AG414" s="30" t="str">
        <f>IFERROR(IF(AND(PRINCIPAL!$H$118&lt;&gt;"",OR(L414=PRINCIPAL!$I$118,L414=PRINCIPAL!$I$118+PRINCIPAL!$I$118,L414=PRINCIPAL!$I$118+PRINCIPAL!$I$118+PRINCIPAL!$I$118)),0,IF(AND(PRINCIPAL!$H$118&lt;&gt;"",L414=PRINCIPAL!$J$118),VLOOKUP($AH$399,'Banco de Dados'!$B$4:$J$50,8,FALSE)*PRINCIPAL!$H$118*(1-(PRINCIPAL!$K$118/100)),IF(AND(PRINCIPAL!$H$118&lt;&gt;"",L414=PRINCIPAL!$L$118),VLOOKUP($AH$399,'Banco de Dados'!$B$4:$J$50,8,FALSE)*PRINCIPAL!$H$118*(1-(PRINCIPAL!$M$118/100)),IF(AND(PRINCIPAL!$H$118&lt;&gt;"",L414=PRINCIPAL!$N$118),VLOOKUP($AH$399,'Banco de Dados'!$B$4:$J$50,8,FALSE)*PRINCIPAL!$H$118*(1-(PRINCIPAL!$O$118/100)),IF(PRINCIPAL!$H$118&lt;&gt;"",VLOOKUP($AH$399,'Banco de Dados'!$B$4:$J$50,8,FALSE)*PRINCIPAL!$H$118,IF(OR(L414=PRINCIPAL!$I$118,L414=PRINCIPAL!$I$118+PRINCIPAL!$I$118,L414=PRINCIPAL!$I$118+PRINCIPAL!$I$118+PRINCIPAL!$I$118),0,IF(L414=PRINCIPAL!$J$118,VLOOKUP($AH$399,'Banco de Dados'!$B$4:$J$50,6,FALSE)*(1-(PRINCIPAL!$K$118/100)),IF(L414=PRINCIPAL!$L$118,VLOOKUP($AH$399,'Banco de Dados'!$B$4:$J$50,6,FALSE)*(1-(PRINCIPAL!$M$118/100)),IF(L414=PRINCIPAL!$N$118,VLOOKUP($AH$399,'Banco de Dados'!$B$4:$J$50,6,FALSE)*(1-(PRINCIPAL!$O$118/100)),VLOOKUP($AH$399,'Banco de Dados'!$B$4:$J$50,6,FALSE)))))))))),"")</f>
        <v/>
      </c>
      <c r="AH414" s="29" t="str">
        <f>IFERROR(AG414*(IFERROR(VLOOKUP($AH$399,'Banco de Dados'!$B$4:$J$50,4,FALSE),"ERRO")),"")</f>
        <v/>
      </c>
      <c r="AI414" s="29" t="str">
        <f t="shared" si="269"/>
        <v/>
      </c>
      <c r="AJ414" s="103" t="str">
        <f>IFERROR(AI414*(C414*(PRINCIPAL!$G$118/100))*0.47*(44/12),"")</f>
        <v/>
      </c>
      <c r="AK414" s="111" t="str">
        <f t="shared" si="278"/>
        <v/>
      </c>
      <c r="AL414" s="30" t="str">
        <f>IFERROR(IF(AND(PRINCIPAL!$H$119&lt;&gt;"",OR(L414=PRINCIPAL!$I$119,L414=PRINCIPAL!$I$119+PRINCIPAL!$I$119,L414=PRINCIPAL!$I$119+PRINCIPAL!$I$119+PRINCIPAL!$I$119)),0,IF(AND(PRINCIPAL!$H$119&lt;&gt;"",L414=PRINCIPAL!$J$119),VLOOKUP($AM$399,'Banco de Dados'!$B$4:$J$50,8,FALSE)*PRINCIPAL!$H$119*(1-(PRINCIPAL!$K$119/100)),IF(AND(PRINCIPAL!$H$119&lt;&gt;"",L414=PRINCIPAL!$L$119),VLOOKUP($AM$399,'Banco de Dados'!$B$4:$J$50,8,FALSE)*PRINCIPAL!$H$119*(1-(PRINCIPAL!$M$119/100)),IF(AND(PRINCIPAL!$H$119&lt;&gt;"",L414=PRINCIPAL!$N$119),VLOOKUP($AM$399,'Banco de Dados'!$B$4:$J$50,8,FALSE)*PRINCIPAL!$H$119*(1-(PRINCIPAL!$O$119/100)),IF(PRINCIPAL!$H$119&lt;&gt;"",VLOOKUP($AM$399,'Banco de Dados'!$B$4:$J$50,8,FALSE)*PRINCIPAL!$H$119,IF(OR(L414=PRINCIPAL!$I$119,L414=PRINCIPAL!$I$119+PRINCIPAL!$I$119,L414=PRINCIPAL!$I$119+PRINCIPAL!$I$119+PRINCIPAL!$I$119),0,IF(L414=PRINCIPAL!$J$119,VLOOKUP($AM$399,'Banco de Dados'!$B$4:$J$50,6,FALSE)*(1-(PRINCIPAL!$K$119/100)),IF(L414=PRINCIPAL!$L$119,VLOOKUP($AM$399,'Banco de Dados'!$B$4:$J$50,6,FALSE)*(1-(PRINCIPAL!$M$119/100)),IF(L414=PRINCIPAL!$N$119,VLOOKUP($AM$399,'Banco de Dados'!$B$4:$J$50,6,FALSE)*(1-(PRINCIPAL!$O$119/100)),VLOOKUP($AM$399,'Banco de Dados'!$B$4:$J$50,6,FALSE)))))))))),"")</f>
        <v/>
      </c>
      <c r="AM414" s="29" t="str">
        <f>IFERROR(AL414*(IFERROR(VLOOKUP($AM$399,'Banco de Dados'!$B$4:$J$50,4,FALSE),"ERRO")),"")</f>
        <v/>
      </c>
      <c r="AN414" s="29" t="str">
        <f t="shared" si="270"/>
        <v/>
      </c>
      <c r="AO414" s="103" t="str">
        <f>IFERROR(AN414*(C414*(PRINCIPAL!$G$119/100))*0.47*(44/12),"")</f>
        <v/>
      </c>
      <c r="AP414" s="111" t="str">
        <f t="shared" si="271"/>
        <v/>
      </c>
      <c r="AQ414" s="30" t="str">
        <f>IFERROR(IF(AND(PRINCIPAL!$H$120&lt;&gt;"",OR(L414=PRINCIPAL!$I$120,L414=PRINCIPAL!$I$120+PRINCIPAL!$I$120,L414=PRINCIPAL!$I$120+PRINCIPAL!$I$120+PRINCIPAL!$I$120)),0,IF(AND(PRINCIPAL!$H$120&lt;&gt;"",L414=PRINCIPAL!$J$120),VLOOKUP($AR$399,'Banco de Dados'!$B$4:$J$50,8,FALSE)*PRINCIPAL!$H$120*(1-(PRINCIPAL!$K$120/100)),IF(AND(PRINCIPAL!$H$120&lt;&gt;"",L414=PRINCIPAL!$L$120),VLOOKUP($AR$399,'Banco de Dados'!$B$4:$J$50,8,FALSE)*PRINCIPAL!$H$120*(1-(PRINCIPAL!$M$120/100)),IF(AND(PRINCIPAL!$H$120&lt;&gt;"",L414=PRINCIPAL!$N$120),VLOOKUP($AR$399,'Banco de Dados'!$B$4:$J$50,8,FALSE)*PRINCIPAL!$H$120*(1-(PRINCIPAL!$O$120/100)),IF(PRINCIPAL!$H$120&lt;&gt;"",VLOOKUP($AR$399,'Banco de Dados'!$B$4:$J$50,8,FALSE)*PRINCIPAL!$H$120,IF(OR(L414=PRINCIPAL!$I$120,L414=PRINCIPAL!$I$120+PRINCIPAL!$I$120,L414=PRINCIPAL!$I$120+PRINCIPAL!$I$120+PRINCIPAL!$I$120),0,IF(L414=PRINCIPAL!$J$120,VLOOKUP($AR$399,'Banco de Dados'!$B$4:$J$50,6,FALSE)*(1-(PRINCIPAL!$K$120/100)),IF(L414=PRINCIPAL!$L$120,VLOOKUP($AR$399,'Banco de Dados'!$B$4:$J$50,6,FALSE)*(1-(PRINCIPAL!$M$120/100)),IF(L414=PRINCIPAL!$N$120,VLOOKUP($AR$399,'Banco de Dados'!$B$4:$J$50,6,FALSE)*(1-(PRINCIPAL!$O$120/100)),VLOOKUP($AR$399,'Banco de Dados'!$B$4:$J$50,6,FALSE)))))))))),"")</f>
        <v/>
      </c>
      <c r="AR414" s="29" t="str">
        <f>IFERROR(AQ414*(IFERROR(VLOOKUP($AR$399,'Banco de Dados'!$B$4:$J$50,4,FALSE),"ERRO")),"")</f>
        <v/>
      </c>
      <c r="AS414" s="29" t="str">
        <f t="shared" si="272"/>
        <v/>
      </c>
      <c r="AT414" s="103" t="str">
        <f>IFERROR(AS414*(C414*(PRINCIPAL!$G$120/100))*0.47*(44/12),"")</f>
        <v/>
      </c>
      <c r="AU414" s="111" t="str">
        <f t="shared" si="273"/>
        <v/>
      </c>
      <c r="AV414" s="30" t="str">
        <f>IFERROR(IF(AND(PRINCIPAL!$H$121&lt;&gt;"",OR(L414=PRINCIPAL!$I$121,L414=PRINCIPAL!$I$121+PRINCIPAL!$I$121,L414=PRINCIPAL!$I$121+PRINCIPAL!$I$121+PRINCIPAL!$I$121)),0,IF(AND(PRINCIPAL!$H$121&lt;&gt;"",L414=PRINCIPAL!$J$121),VLOOKUP($AW$399,'Banco de Dados'!$B$4:$J$50,8,FALSE)*PRINCIPAL!$H$121*(1-(PRINCIPAL!$K$121/100)),IF(AND(PRINCIPAL!$H$121&lt;&gt;"",L414=PRINCIPAL!$L$121),VLOOKUP($AW$399,'Banco de Dados'!$B$4:$J$50,8,FALSE)*PRINCIPAL!$H$121*(1-(PRINCIPAL!$M$121/100)),IF(AND(PRINCIPAL!$H$121&lt;&gt;"",L414=PRINCIPAL!$N$121),VLOOKUP($AW$399,'Banco de Dados'!$B$4:$J$50,8,FALSE)*PRINCIPAL!$H$121*(1-(PRINCIPAL!$O$121/100)),IF(PRINCIPAL!$H$121&lt;&gt;"",VLOOKUP($AW$399,'Banco de Dados'!$B$4:$J$50,8,FALSE)*PRINCIPAL!$H$121,IF(OR(L414=PRINCIPAL!$I$121,L414=PRINCIPAL!$I$121+PRINCIPAL!$I$121,L414=PRINCIPAL!$I$121+PRINCIPAL!$I$121+PRINCIPAL!$I$121),0,IF(L414=PRINCIPAL!$J$121,VLOOKUP($AW$399,'Banco de Dados'!$B$4:$J$50,6,FALSE)*(1-(PRINCIPAL!$K$121/100)),IF(L414=PRINCIPAL!$L$121,VLOOKUP($AW$399,'Banco de Dados'!$B$4:$J$50,6,FALSE)*(1-(PRINCIPAL!$M$121/100)),IF(L414=PRINCIPAL!$N$121,VLOOKUP($AW$399,'Banco de Dados'!$B$4:$J$50,6,FALSE)*(1-(PRINCIPAL!$O$121/100)),VLOOKUP($AW$399,'Banco de Dados'!$B$4:$J$50,6,FALSE)))))))))),"")</f>
        <v/>
      </c>
      <c r="AW414" s="29" t="str">
        <f>IFERROR(AV414*(IFERROR(VLOOKUP($AW$399,'Banco de Dados'!$B$4:$J$50,4,FALSE),"ERRO")),"")</f>
        <v/>
      </c>
      <c r="AX414" s="29" t="str">
        <f t="shared" si="274"/>
        <v/>
      </c>
      <c r="AY414" s="103" t="str">
        <f>IFERROR(AX414*(C414*(PRINCIPAL!$G$121/100))*0.47*(44/12),"")</f>
        <v/>
      </c>
      <c r="AZ414" s="111" t="str">
        <f t="shared" si="279"/>
        <v/>
      </c>
      <c r="BA414" s="30" t="str">
        <f>IFERROR(IF(AND(PRINCIPAL!$H$122&lt;&gt;"",OR(L414=PRINCIPAL!$I$122,L414=PRINCIPAL!$I$122+PRINCIPAL!$I$122,L414=PRINCIPAL!$I$122+PRINCIPAL!$I$122+PRINCIPAL!$I$122)),0,IF(AND(PRINCIPAL!$H$122&lt;&gt;"",L414=PRINCIPAL!$J$122),VLOOKUP($BB$399,'Banco de Dados'!$B$4:$J$50,8,FALSE)*PRINCIPAL!$H$122*(1-(PRINCIPAL!$K$122/100)),IF(AND(PRINCIPAL!$H$122&lt;&gt;"",L414=PRINCIPAL!$L$122),VLOOKUP($BB$399,'Banco de Dados'!$B$4:$J$50,8,FALSE)*PRINCIPAL!$H$122*(1-(PRINCIPAL!$M$122/100)),IF(AND(PRINCIPAL!$H$122&lt;&gt;"",L414=PRINCIPAL!$N$122),VLOOKUP($BB$399,'Banco de Dados'!$B$4:$J$50,8,FALSE)*PRINCIPAL!$H$122*(1-(PRINCIPAL!$O$122/100)),IF(PRINCIPAL!$H$122&lt;&gt;"",VLOOKUP($BB$399,'Banco de Dados'!$B$4:$J$50,8,FALSE)*PRINCIPAL!$H$122,IF(OR(L414=PRINCIPAL!$I$122,L414=PRINCIPAL!$I$122+PRINCIPAL!$I$122,L414=PRINCIPAL!$I$122+PRINCIPAL!$I$122+PRINCIPAL!$I$122),0,IF(L414=PRINCIPAL!$J$122,VLOOKUP($BB$399,'Banco de Dados'!$B$4:$J$50,6,FALSE)*(1-(PRINCIPAL!$K$122/100)),IF(L414=PRINCIPAL!$L$122,VLOOKUP($BB$399,'Banco de Dados'!$B$4:$J$50,6,FALSE)*(1-(PRINCIPAL!$M$122/100)),IF(L414=PRINCIPAL!$N$122,VLOOKUP($BB$399,'Banco de Dados'!$B$4:$J$50,6,FALSE)*(1-(PRINCIPAL!$O$122/100)),VLOOKUP($BB$399,'Banco de Dados'!$B$4:$J$50,6,FALSE)))))))))),"")</f>
        <v/>
      </c>
      <c r="BB414" s="29" t="str">
        <f>IFERROR(BA414*(IFERROR(VLOOKUP($BB$399,'Banco de Dados'!$B$4:$J$50,4,FALSE),"ERRO")),"")</f>
        <v/>
      </c>
      <c r="BC414" s="29" t="str">
        <f t="shared" si="280"/>
        <v/>
      </c>
      <c r="BD414" s="103" t="str">
        <f>IFERROR(BC414*(C414*(PRINCIPAL!$G$122/100))*0.47*(44/12),"")</f>
        <v/>
      </c>
      <c r="BE414" s="111" t="str">
        <f t="shared" si="259"/>
        <v/>
      </c>
      <c r="BF414" s="30" t="str">
        <f>IFERROR(IF(AND(PRINCIPAL!$H$123&lt;&gt;"",OR(L414=PRINCIPAL!$I$123,L414=PRINCIPAL!$I$123+PRINCIPAL!$I$123,L414=PRINCIPAL!$I$123+PRINCIPAL!$I$123+PRINCIPAL!$I$123)),0,IF(AND(PRINCIPAL!$H$123&lt;&gt;"",L414=PRINCIPAL!$J$123),VLOOKUP($BG$399,'Banco de Dados'!$B$4:$J$50,8,FALSE)*PRINCIPAL!$H$123*(1-(PRINCIPAL!$K$123/100)),IF(AND(PRINCIPAL!$H$123&lt;&gt;"",L414=PRINCIPAL!$L$123),VLOOKUP($BG$399,'Banco de Dados'!$B$4:$J$50,8,FALSE)*PRINCIPAL!$H$123*(1-(PRINCIPAL!$M$123/100)),IF(AND(PRINCIPAL!$H$123&lt;&gt;"",L414=PRINCIPAL!$N$123),VLOOKUP($BG$399,'Banco de Dados'!$B$4:$J$50,8,FALSE)*PRINCIPAL!$H$123*(1-(PRINCIPAL!$O$123/100)),IF(PRINCIPAL!$H$123&lt;&gt;"",VLOOKUP($BG$399,'Banco de Dados'!$B$4:$J$50,8,FALSE)*PRINCIPAL!$H$123,IF(OR(L414=PRINCIPAL!$I$123,L414=PRINCIPAL!$I$123+PRINCIPAL!$I$123,L414=PRINCIPAL!$I$123+PRINCIPAL!$I$123+PRINCIPAL!$I$123),0,IF(L414=PRINCIPAL!$J$123,VLOOKUP($BG$399,'Banco de Dados'!$B$4:$J$50,6,FALSE)*(1-(PRINCIPAL!$K$123/100)),IF(L414=PRINCIPAL!$L$123,VLOOKUP($BG$399,'Banco de Dados'!$B$4:$J$50,6,FALSE)*(1-(PRINCIPAL!$M$123/100)),IF(L414=PRINCIPAL!$N$123,VLOOKUP($BG$399,'Banco de Dados'!$B$4:$J$50,6,FALSE)*(1-(PRINCIPAL!$O$123/100)),VLOOKUP($BG$399,'Banco de Dados'!$B$4:$J$50,6,FALSE)))))))))),"")</f>
        <v/>
      </c>
      <c r="BG414" s="29" t="str">
        <f>IFERROR(BF414*(IFERROR(VLOOKUP($BG$399,'Banco de Dados'!$B$4:$J$50,4,FALSE),"ERRO")),"")</f>
        <v/>
      </c>
      <c r="BH414" s="29" t="str">
        <f t="shared" si="275"/>
        <v/>
      </c>
      <c r="BI414" s="103" t="str">
        <f>IFERROR(BH414*(C414*(PRINCIPAL!$G$123/100))*0.47*(44/12),"")</f>
        <v/>
      </c>
      <c r="BJ414" s="102" t="str">
        <f t="shared" si="260"/>
        <v/>
      </c>
    </row>
    <row r="415" spans="2:62" ht="12.75" customHeight="1" x14ac:dyDescent="0.3">
      <c r="B415" s="326">
        <f t="shared" si="261"/>
        <v>2034</v>
      </c>
      <c r="C415" s="340"/>
      <c r="D415" s="1"/>
      <c r="E415" s="116">
        <v>14</v>
      </c>
      <c r="F415" s="24" t="str">
        <f>IFERROR(VLOOKUP($G$399,'Banco de Dados'!$B$4:$J$50,6,FALSE),"")</f>
        <v/>
      </c>
      <c r="G415" s="25" t="str">
        <f>IFERROR(F415*(IFERROR(VLOOKUP($G$399,'Banco de Dados'!$B$4:$J$50,4,FALSE),"ERRO")),"")</f>
        <v/>
      </c>
      <c r="H415" s="25" t="str">
        <f t="shared" si="262"/>
        <v/>
      </c>
      <c r="I415" s="103" t="str">
        <f t="shared" si="263"/>
        <v/>
      </c>
      <c r="J415" s="117" t="str">
        <f t="shared" si="264"/>
        <v/>
      </c>
      <c r="K415" s="1"/>
      <c r="L415" s="91">
        <v>14</v>
      </c>
      <c r="M415" s="24" t="str">
        <f>IFERROR(IF(AND(PRINCIPAL!$H$114&lt;&gt;"",OR(L415=PRINCIPAL!$I$114,L415=PRINCIPAL!$I$114+PRINCIPAL!$I$114,L415=PRINCIPAL!$I$114+PRINCIPAL!$I$114+PRINCIPAL!$I$114)),0,IF(AND(PRINCIPAL!$H$114&lt;&gt;"",L415=PRINCIPAL!$J$114),VLOOKUP($N$399,'Banco de Dados'!$B$4:$J$50,8,FALSE)*PRINCIPAL!$H$114*(1-(PRINCIPAL!$K$114/100)),IF(AND(PRINCIPAL!$H$114&lt;&gt;"",L415=PRINCIPAL!$L$114),VLOOKUP($N$399,'Banco de Dados'!$B$4:$J$50,8,FALSE)*PRINCIPAL!$H$114*(1-(PRINCIPAL!$M$114/100)),IF(AND(PRINCIPAL!$H$114&lt;&gt;"",L415=PRINCIPAL!$N$114),VLOOKUP($N$399,'Banco de Dados'!$B$4:$J$50,8,FALSE)*PRINCIPAL!$H$114*(1-(PRINCIPAL!$O$114/100)),IF(PRINCIPAL!$H$114&lt;&gt;"",VLOOKUP($N$399,'Banco de Dados'!$B$4:$J$50,8,FALSE)*PRINCIPAL!$H$114,IF(OR(L415=PRINCIPAL!$I$114,L415=PRINCIPAL!$I$114+PRINCIPAL!$I$114,L415=PRINCIPAL!$I$114+PRINCIPAL!$I$114+PRINCIPAL!$I$114),0,IF(L415=PRINCIPAL!$J$114,VLOOKUP($N$399,'Banco de Dados'!$B$4:$J$50,6,FALSE)*(1-(PRINCIPAL!$K$114/100)),IF(L415=PRINCIPAL!$L$114,VLOOKUP($N$399,'Banco de Dados'!$B$4:$J$50,6,FALSE)*(1-(PRINCIPAL!$M$114/100)),IF(L415=PRINCIPAL!$N$114,VLOOKUP($N$399,'Banco de Dados'!$B$4:$J$50,6,FALSE)*(1-(PRINCIPAL!$O$114/100)),VLOOKUP($N$399,'Banco de Dados'!$B$4:$J$50,6,FALSE)))))))))),"")</f>
        <v/>
      </c>
      <c r="N415" s="25" t="str">
        <f>IFERROR(M415*(IFERROR(VLOOKUP($N$399,'Banco de Dados'!$B$4:$J$50,4,FALSE),"ERRO")),"")</f>
        <v/>
      </c>
      <c r="O415" s="25" t="str">
        <f t="shared" si="265"/>
        <v/>
      </c>
      <c r="P415" s="103" t="str">
        <f>IFERROR(O415*(C415*(PRINCIPAL!$G$114/100))*0.47*(44/12),"")</f>
        <v/>
      </c>
      <c r="Q415" s="107" t="str">
        <f t="shared" si="281"/>
        <v/>
      </c>
      <c r="R415" s="29" t="str">
        <f>IFERROR(IF(AND(PRINCIPAL!$H$115&lt;&gt;"",OR(L415=PRINCIPAL!$I$115,L415=PRINCIPAL!$I$115+PRINCIPAL!$I$115,L415=PRINCIPAL!$I$115+PRINCIPAL!$I$115+PRINCIPAL!$I$115)),0,IF(AND(PRINCIPAL!$H$115&lt;&gt;"",L415=PRINCIPAL!$J$115),VLOOKUP($S$399,'Banco de Dados'!$B$4:$J$50,8,FALSE)*PRINCIPAL!$H$115*(1-(PRINCIPAL!$K$115/100)),IF(AND(PRINCIPAL!$H$115&lt;&gt;"",L415=PRINCIPAL!$L$115),VLOOKUP($S$399,'Banco de Dados'!$B$4:$J$50,8,FALSE)*PRINCIPAL!$H$115*(1-(PRINCIPAL!$M$115/100)),IF(AND(PRINCIPAL!$H$115&lt;&gt;"",L415=PRINCIPAL!$N$115),VLOOKUP($S$399,'Banco de Dados'!$B$4:$J$50,8,FALSE)*PRINCIPAL!$H$115*(1-(PRINCIPAL!$O$115/100)),IF(PRINCIPAL!$H$115&lt;&gt;"",VLOOKUP($S$399,'Banco de Dados'!$B$4:$J$50,8,FALSE)*PRINCIPAL!$H$115,IF(OR(L415=PRINCIPAL!$I$115,L415=PRINCIPAL!$I$115+PRINCIPAL!$I$115,L415=PRINCIPAL!$I$115+PRINCIPAL!$I$115+PRINCIPAL!$I$115),0,IF(L415=PRINCIPAL!$J$115,VLOOKUP($S$399,'Banco de Dados'!$B$4:$J$50,6,FALSE)*(1-(PRINCIPAL!$K$115/100)),IF(L415=PRINCIPAL!$L$115,VLOOKUP($S$399,'Banco de Dados'!$B$4:$J$50,6,FALSE)*(1-(PRINCIPAL!$M$115/100)),IF(L415=PRINCIPAL!$N$115,VLOOKUP($S$399,'Banco de Dados'!$B$4:$J$50,6,FALSE)*(1-(PRINCIPAL!$O$115/100)),VLOOKUP($S$399,'Banco de Dados'!$B$4:$J$50,6,FALSE)))))))))),"")</f>
        <v/>
      </c>
      <c r="S415" s="29" t="str">
        <f>IFERROR(R415*(IFERROR(VLOOKUP($S$399,'Banco de Dados'!$B$4:$J$50,4,FALSE),"ERRO")),"")</f>
        <v/>
      </c>
      <c r="T415" s="29" t="str">
        <f t="shared" si="282"/>
        <v/>
      </c>
      <c r="U415" s="103" t="str">
        <f>IFERROR(T415*(C415*(PRINCIPAL!$G$115/100))*0.47*(44/12),"")</f>
        <v/>
      </c>
      <c r="V415" s="103" t="str">
        <f t="shared" si="258"/>
        <v/>
      </c>
      <c r="W415" s="30" t="str">
        <f>IFERROR(IF(AND(PRINCIPAL!$H$116&lt;&gt;"",OR(L415=PRINCIPAL!$I$116,L415=PRINCIPAL!$I$116+PRINCIPAL!$I$116,L415=PRINCIPAL!$I$116+PRINCIPAL!$I$116+PRINCIPAL!$I$116)),0,IF(AND(PRINCIPAL!$H$116&lt;&gt;"",L415=PRINCIPAL!$J$116),VLOOKUP($X$399,'Banco de Dados'!$B$4:$J$50,8,FALSE)*PRINCIPAL!$H$116*(1-(PRINCIPAL!$K$116/100)),IF(AND(PRINCIPAL!$H$116&lt;&gt;"",L415=PRINCIPAL!$L$116),VLOOKUP($X$399,'Banco de Dados'!$B$4:$J$50,8,FALSE)*PRINCIPAL!$H$116*(1-(PRINCIPAL!$M$116/100)),IF(AND(PRINCIPAL!$H$116&lt;&gt;"",L415=PRINCIPAL!$N$116),VLOOKUP($X$399,'Banco de Dados'!$B$4:$J$50,8,FALSE)*PRINCIPAL!$H$116*(1-(PRINCIPAL!$O$116/100)),IF(PRINCIPAL!$H$116&lt;&gt;"",VLOOKUP($X$399,'Banco de Dados'!$B$4:$J$50,8,FALSE)*PRINCIPAL!$H$116,IF(OR(L415=PRINCIPAL!$I$116,L415=PRINCIPAL!$I$116+PRINCIPAL!$I$116,L415=PRINCIPAL!$I$116+PRINCIPAL!$I$116+PRINCIPAL!$I$116),0,IF(L415=PRINCIPAL!$J$116,VLOOKUP($X$399,'Banco de Dados'!$B$4:$J$50,6,FALSE)*(1-(PRINCIPAL!$K$116/100)),IF(L415=PRINCIPAL!$L$116,VLOOKUP($X$399,'Banco de Dados'!$B$4:$J$50,6,FALSE)*(1-(PRINCIPAL!$M$116/100)),IF(L415=PRINCIPAL!$N$116,VLOOKUP($X$399,'Banco de Dados'!$B$4:$J$50,6,FALSE)*(1-(PRINCIPAL!$O$116/100)),VLOOKUP($X$399,'Banco de Dados'!$B$4:$J$50,6,FALSE)))))))))),"")</f>
        <v/>
      </c>
      <c r="X415" s="29" t="str">
        <f>IFERROR(W415*(IFERROR(VLOOKUP($X$399,'Banco de Dados'!$B$4:$J$50,4,FALSE),"ERRO")),"")</f>
        <v/>
      </c>
      <c r="Y415" s="29" t="str">
        <f t="shared" si="276"/>
        <v/>
      </c>
      <c r="Z415" s="103" t="str">
        <f>IFERROR(Y415*(C415*(PRINCIPAL!$G$116/100))*0.47*(44/12),"")</f>
        <v/>
      </c>
      <c r="AA415" s="111" t="str">
        <f t="shared" si="277"/>
        <v/>
      </c>
      <c r="AB415" s="30" t="str">
        <f>IFERROR(IF(AND(PRINCIPAL!$H$117&lt;&gt;"",OR(L415=PRINCIPAL!$I$117,L415=PRINCIPAL!$I$117+PRINCIPAL!$I$117,L415=PRINCIPAL!$I$117+PRINCIPAL!$I$117+PRINCIPAL!$I$117)),0,IF(AND(PRINCIPAL!$H$117&lt;&gt;"",L415=PRINCIPAL!$J$117),VLOOKUP($AC$399,'Banco de Dados'!$B$4:$J$50,8,FALSE)*PRINCIPAL!$H$117*(1-(PRINCIPAL!$K$117/100)),IF(AND(PRINCIPAL!$H$117&lt;&gt;"",L415=PRINCIPAL!$L$117),VLOOKUP($AC$399,'Banco de Dados'!$B$4:$J$50,8,FALSE)*PRINCIPAL!$H$117*(1-(PRINCIPAL!$M$117/100)),IF(AND(PRINCIPAL!$H$117&lt;&gt;"",L415=PRINCIPAL!$N$117),VLOOKUP($AC$399,'Banco de Dados'!$B$4:$J$50,8,FALSE)*PRINCIPAL!$H$117*(1-(PRINCIPAL!$O$117/100)),IF(PRINCIPAL!$H$117&lt;&gt;"",VLOOKUP($AC$399,'Banco de Dados'!$B$4:$J$50,8,FALSE)*PRINCIPAL!$H$117,IF(OR(L415=PRINCIPAL!$I$117,L415=PRINCIPAL!$I$117+PRINCIPAL!$I$117,L415=PRINCIPAL!$I$117+PRINCIPAL!$I$117+PRINCIPAL!$I$117),0,IF(L415=PRINCIPAL!$J$117,VLOOKUP($AC$399,'Banco de Dados'!$B$4:$J$50,6,FALSE)*(1-(PRINCIPAL!$K$117/100)),IF(L415=PRINCIPAL!$L$117,VLOOKUP($AC$399,'Banco de Dados'!$B$4:$J$50,6,FALSE)*(1-(PRINCIPAL!$M$117/100)),IF(L415=PRINCIPAL!$N$117,VLOOKUP($AC$399,'Banco de Dados'!$B$4:$J$50,6,FALSE)*(1-(PRINCIPAL!$O$117/100)),VLOOKUP($AC$399,'Banco de Dados'!$B$4:$J$50,6,FALSE)))))))))),"")</f>
        <v/>
      </c>
      <c r="AC415" s="29" t="str">
        <f>IFERROR(AB415*(IFERROR(VLOOKUP($AC$399,'Banco de Dados'!$B$4:$J$50,4,FALSE),"ERRO")),"")</f>
        <v/>
      </c>
      <c r="AD415" s="29" t="str">
        <f t="shared" si="267"/>
        <v/>
      </c>
      <c r="AE415" s="103" t="str">
        <f>IFERROR(AD415*(C415*(PRINCIPAL!$G$117/100))*0.47*(44/12),"")</f>
        <v/>
      </c>
      <c r="AF415" s="111" t="str">
        <f t="shared" si="268"/>
        <v/>
      </c>
      <c r="AG415" s="30" t="str">
        <f>IFERROR(IF(AND(PRINCIPAL!$H$118&lt;&gt;"",OR(L415=PRINCIPAL!$I$118,L415=PRINCIPAL!$I$118+PRINCIPAL!$I$118,L415=PRINCIPAL!$I$118+PRINCIPAL!$I$118+PRINCIPAL!$I$118)),0,IF(AND(PRINCIPAL!$H$118&lt;&gt;"",L415=PRINCIPAL!$J$118),VLOOKUP($AH$399,'Banco de Dados'!$B$4:$J$50,8,FALSE)*PRINCIPAL!$H$118*(1-(PRINCIPAL!$K$118/100)),IF(AND(PRINCIPAL!$H$118&lt;&gt;"",L415=PRINCIPAL!$L$118),VLOOKUP($AH$399,'Banco de Dados'!$B$4:$J$50,8,FALSE)*PRINCIPAL!$H$118*(1-(PRINCIPAL!$M$118/100)),IF(AND(PRINCIPAL!$H$118&lt;&gt;"",L415=PRINCIPAL!$N$118),VLOOKUP($AH$399,'Banco de Dados'!$B$4:$J$50,8,FALSE)*PRINCIPAL!$H$118*(1-(PRINCIPAL!$O$118/100)),IF(PRINCIPAL!$H$118&lt;&gt;"",VLOOKUP($AH$399,'Banco de Dados'!$B$4:$J$50,8,FALSE)*PRINCIPAL!$H$118,IF(OR(L415=PRINCIPAL!$I$118,L415=PRINCIPAL!$I$118+PRINCIPAL!$I$118,L415=PRINCIPAL!$I$118+PRINCIPAL!$I$118+PRINCIPAL!$I$118),0,IF(L415=PRINCIPAL!$J$118,VLOOKUP($AH$399,'Banco de Dados'!$B$4:$J$50,6,FALSE)*(1-(PRINCIPAL!$K$118/100)),IF(L415=PRINCIPAL!$L$118,VLOOKUP($AH$399,'Banco de Dados'!$B$4:$J$50,6,FALSE)*(1-(PRINCIPAL!$M$118/100)),IF(L415=PRINCIPAL!$N$118,VLOOKUP($AH$399,'Banco de Dados'!$B$4:$J$50,6,FALSE)*(1-(PRINCIPAL!$O$118/100)),VLOOKUP($AH$399,'Banco de Dados'!$B$4:$J$50,6,FALSE)))))))))),"")</f>
        <v/>
      </c>
      <c r="AH415" s="29" t="str">
        <f>IFERROR(AG415*(IFERROR(VLOOKUP($AH$399,'Banco de Dados'!$B$4:$J$50,4,FALSE),"ERRO")),"")</f>
        <v/>
      </c>
      <c r="AI415" s="29" t="str">
        <f t="shared" si="269"/>
        <v/>
      </c>
      <c r="AJ415" s="103" t="str">
        <f>IFERROR(AI415*(C415*(PRINCIPAL!$G$118/100))*0.47*(44/12),"")</f>
        <v/>
      </c>
      <c r="AK415" s="111" t="str">
        <f t="shared" si="278"/>
        <v/>
      </c>
      <c r="AL415" s="30" t="str">
        <f>IFERROR(IF(AND(PRINCIPAL!$H$119&lt;&gt;"",OR(L415=PRINCIPAL!$I$119,L415=PRINCIPAL!$I$119+PRINCIPAL!$I$119,L415=PRINCIPAL!$I$119+PRINCIPAL!$I$119+PRINCIPAL!$I$119)),0,IF(AND(PRINCIPAL!$H$119&lt;&gt;"",L415=PRINCIPAL!$J$119),VLOOKUP($AM$399,'Banco de Dados'!$B$4:$J$50,8,FALSE)*PRINCIPAL!$H$119*(1-(PRINCIPAL!$K$119/100)),IF(AND(PRINCIPAL!$H$119&lt;&gt;"",L415=PRINCIPAL!$L$119),VLOOKUP($AM$399,'Banco de Dados'!$B$4:$J$50,8,FALSE)*PRINCIPAL!$H$119*(1-(PRINCIPAL!$M$119/100)),IF(AND(PRINCIPAL!$H$119&lt;&gt;"",L415=PRINCIPAL!$N$119),VLOOKUP($AM$399,'Banco de Dados'!$B$4:$J$50,8,FALSE)*PRINCIPAL!$H$119*(1-(PRINCIPAL!$O$119/100)),IF(PRINCIPAL!$H$119&lt;&gt;"",VLOOKUP($AM$399,'Banco de Dados'!$B$4:$J$50,8,FALSE)*PRINCIPAL!$H$119,IF(OR(L415=PRINCIPAL!$I$119,L415=PRINCIPAL!$I$119+PRINCIPAL!$I$119,L415=PRINCIPAL!$I$119+PRINCIPAL!$I$119+PRINCIPAL!$I$119),0,IF(L415=PRINCIPAL!$J$119,VLOOKUP($AM$399,'Banco de Dados'!$B$4:$J$50,6,FALSE)*(1-(PRINCIPAL!$K$119/100)),IF(L415=PRINCIPAL!$L$119,VLOOKUP($AM$399,'Banco de Dados'!$B$4:$J$50,6,FALSE)*(1-(PRINCIPAL!$M$119/100)),IF(L415=PRINCIPAL!$N$119,VLOOKUP($AM$399,'Banco de Dados'!$B$4:$J$50,6,FALSE)*(1-(PRINCIPAL!$O$119/100)),VLOOKUP($AM$399,'Banco de Dados'!$B$4:$J$50,6,FALSE)))))))))),"")</f>
        <v/>
      </c>
      <c r="AM415" s="29" t="str">
        <f>IFERROR(AL415*(IFERROR(VLOOKUP($AM$399,'Banco de Dados'!$B$4:$J$50,4,FALSE),"ERRO")),"")</f>
        <v/>
      </c>
      <c r="AN415" s="29" t="str">
        <f t="shared" si="270"/>
        <v/>
      </c>
      <c r="AO415" s="103" t="str">
        <f>IFERROR(AN415*(C415*(PRINCIPAL!$G$119/100))*0.47*(44/12),"")</f>
        <v/>
      </c>
      <c r="AP415" s="111" t="str">
        <f t="shared" si="271"/>
        <v/>
      </c>
      <c r="AQ415" s="30" t="str">
        <f>IFERROR(IF(AND(PRINCIPAL!$H$120&lt;&gt;"",OR(L415=PRINCIPAL!$I$120,L415=PRINCIPAL!$I$120+PRINCIPAL!$I$120,L415=PRINCIPAL!$I$120+PRINCIPAL!$I$120+PRINCIPAL!$I$120)),0,IF(AND(PRINCIPAL!$H$120&lt;&gt;"",L415=PRINCIPAL!$J$120),VLOOKUP($AR$399,'Banco de Dados'!$B$4:$J$50,8,FALSE)*PRINCIPAL!$H$120*(1-(PRINCIPAL!$K$120/100)),IF(AND(PRINCIPAL!$H$120&lt;&gt;"",L415=PRINCIPAL!$L$120),VLOOKUP($AR$399,'Banco de Dados'!$B$4:$J$50,8,FALSE)*PRINCIPAL!$H$120*(1-(PRINCIPAL!$M$120/100)),IF(AND(PRINCIPAL!$H$120&lt;&gt;"",L415=PRINCIPAL!$N$120),VLOOKUP($AR$399,'Banco de Dados'!$B$4:$J$50,8,FALSE)*PRINCIPAL!$H$120*(1-(PRINCIPAL!$O$120/100)),IF(PRINCIPAL!$H$120&lt;&gt;"",VLOOKUP($AR$399,'Banco de Dados'!$B$4:$J$50,8,FALSE)*PRINCIPAL!$H$120,IF(OR(L415=PRINCIPAL!$I$120,L415=PRINCIPAL!$I$120+PRINCIPAL!$I$120,L415=PRINCIPAL!$I$120+PRINCIPAL!$I$120+PRINCIPAL!$I$120),0,IF(L415=PRINCIPAL!$J$120,VLOOKUP($AR$399,'Banco de Dados'!$B$4:$J$50,6,FALSE)*(1-(PRINCIPAL!$K$120/100)),IF(L415=PRINCIPAL!$L$120,VLOOKUP($AR$399,'Banco de Dados'!$B$4:$J$50,6,FALSE)*(1-(PRINCIPAL!$M$120/100)),IF(L415=PRINCIPAL!$N$120,VLOOKUP($AR$399,'Banco de Dados'!$B$4:$J$50,6,FALSE)*(1-(PRINCIPAL!$O$120/100)),VLOOKUP($AR$399,'Banco de Dados'!$B$4:$J$50,6,FALSE)))))))))),"")</f>
        <v/>
      </c>
      <c r="AR415" s="29" t="str">
        <f>IFERROR(AQ415*(IFERROR(VLOOKUP($AR$399,'Banco de Dados'!$B$4:$J$50,4,FALSE),"ERRO")),"")</f>
        <v/>
      </c>
      <c r="AS415" s="29" t="str">
        <f t="shared" si="272"/>
        <v/>
      </c>
      <c r="AT415" s="103" t="str">
        <f>IFERROR(AS415*(C415*(PRINCIPAL!$G$120/100))*0.47*(44/12),"")</f>
        <v/>
      </c>
      <c r="AU415" s="111" t="str">
        <f t="shared" si="273"/>
        <v/>
      </c>
      <c r="AV415" s="30" t="str">
        <f>IFERROR(IF(AND(PRINCIPAL!$H$121&lt;&gt;"",OR(L415=PRINCIPAL!$I$121,L415=PRINCIPAL!$I$121+PRINCIPAL!$I$121,L415=PRINCIPAL!$I$121+PRINCIPAL!$I$121+PRINCIPAL!$I$121)),0,IF(AND(PRINCIPAL!$H$121&lt;&gt;"",L415=PRINCIPAL!$J$121),VLOOKUP($AW$399,'Banco de Dados'!$B$4:$J$50,8,FALSE)*PRINCIPAL!$H$121*(1-(PRINCIPAL!$K$121/100)),IF(AND(PRINCIPAL!$H$121&lt;&gt;"",L415=PRINCIPAL!$L$121),VLOOKUP($AW$399,'Banco de Dados'!$B$4:$J$50,8,FALSE)*PRINCIPAL!$H$121*(1-(PRINCIPAL!$M$121/100)),IF(AND(PRINCIPAL!$H$121&lt;&gt;"",L415=PRINCIPAL!$N$121),VLOOKUP($AW$399,'Banco de Dados'!$B$4:$J$50,8,FALSE)*PRINCIPAL!$H$121*(1-(PRINCIPAL!$O$121/100)),IF(PRINCIPAL!$H$121&lt;&gt;"",VLOOKUP($AW$399,'Banco de Dados'!$B$4:$J$50,8,FALSE)*PRINCIPAL!$H$121,IF(OR(L415=PRINCIPAL!$I$121,L415=PRINCIPAL!$I$121+PRINCIPAL!$I$121,L415=PRINCIPAL!$I$121+PRINCIPAL!$I$121+PRINCIPAL!$I$121),0,IF(L415=PRINCIPAL!$J$121,VLOOKUP($AW$399,'Banco de Dados'!$B$4:$J$50,6,FALSE)*(1-(PRINCIPAL!$K$121/100)),IF(L415=PRINCIPAL!$L$121,VLOOKUP($AW$399,'Banco de Dados'!$B$4:$J$50,6,FALSE)*(1-(PRINCIPAL!$M$121/100)),IF(L415=PRINCIPAL!$N$121,VLOOKUP($AW$399,'Banco de Dados'!$B$4:$J$50,6,FALSE)*(1-(PRINCIPAL!$O$121/100)),VLOOKUP($AW$399,'Banco de Dados'!$B$4:$J$50,6,FALSE)))))))))),"")</f>
        <v/>
      </c>
      <c r="AW415" s="29" t="str">
        <f>IFERROR(AV415*(IFERROR(VLOOKUP($AW$399,'Banco de Dados'!$B$4:$J$50,4,FALSE),"ERRO")),"")</f>
        <v/>
      </c>
      <c r="AX415" s="29" t="str">
        <f t="shared" si="274"/>
        <v/>
      </c>
      <c r="AY415" s="103" t="str">
        <f>IFERROR(AX415*(C415*(PRINCIPAL!$G$121/100))*0.47*(44/12),"")</f>
        <v/>
      </c>
      <c r="AZ415" s="111" t="str">
        <f t="shared" si="279"/>
        <v/>
      </c>
      <c r="BA415" s="30" t="str">
        <f>IFERROR(IF(AND(PRINCIPAL!$H$122&lt;&gt;"",OR(L415=PRINCIPAL!$I$122,L415=PRINCIPAL!$I$122+PRINCIPAL!$I$122,L415=PRINCIPAL!$I$122+PRINCIPAL!$I$122+PRINCIPAL!$I$122)),0,IF(AND(PRINCIPAL!$H$122&lt;&gt;"",L415=PRINCIPAL!$J$122),VLOOKUP($BB$399,'Banco de Dados'!$B$4:$J$50,8,FALSE)*PRINCIPAL!$H$122*(1-(PRINCIPAL!$K$122/100)),IF(AND(PRINCIPAL!$H$122&lt;&gt;"",L415=PRINCIPAL!$L$122),VLOOKUP($BB$399,'Banco de Dados'!$B$4:$J$50,8,FALSE)*PRINCIPAL!$H$122*(1-(PRINCIPAL!$M$122/100)),IF(AND(PRINCIPAL!$H$122&lt;&gt;"",L415=PRINCIPAL!$N$122),VLOOKUP($BB$399,'Banco de Dados'!$B$4:$J$50,8,FALSE)*PRINCIPAL!$H$122*(1-(PRINCIPAL!$O$122/100)),IF(PRINCIPAL!$H$122&lt;&gt;"",VLOOKUP($BB$399,'Banco de Dados'!$B$4:$J$50,8,FALSE)*PRINCIPAL!$H$122,IF(OR(L415=PRINCIPAL!$I$122,L415=PRINCIPAL!$I$122+PRINCIPAL!$I$122,L415=PRINCIPAL!$I$122+PRINCIPAL!$I$122+PRINCIPAL!$I$122),0,IF(L415=PRINCIPAL!$J$122,VLOOKUP($BB$399,'Banco de Dados'!$B$4:$J$50,6,FALSE)*(1-(PRINCIPAL!$K$122/100)),IF(L415=PRINCIPAL!$L$122,VLOOKUP($BB$399,'Banco de Dados'!$B$4:$J$50,6,FALSE)*(1-(PRINCIPAL!$M$122/100)),IF(L415=PRINCIPAL!$N$122,VLOOKUP($BB$399,'Banco de Dados'!$B$4:$J$50,6,FALSE)*(1-(PRINCIPAL!$O$122/100)),VLOOKUP($BB$399,'Banco de Dados'!$B$4:$J$50,6,FALSE)))))))))),"")</f>
        <v/>
      </c>
      <c r="BB415" s="29" t="str">
        <f>IFERROR(BA415*(IFERROR(VLOOKUP($BB$399,'Banco de Dados'!$B$4:$J$50,4,FALSE),"ERRO")),"")</f>
        <v/>
      </c>
      <c r="BC415" s="29" t="str">
        <f t="shared" si="280"/>
        <v/>
      </c>
      <c r="BD415" s="103" t="str">
        <f>IFERROR(BC415*(C415*(PRINCIPAL!$G$122/100))*0.47*(44/12),"")</f>
        <v/>
      </c>
      <c r="BE415" s="111" t="str">
        <f t="shared" si="259"/>
        <v/>
      </c>
      <c r="BF415" s="30" t="str">
        <f>IFERROR(IF(AND(PRINCIPAL!$H$123&lt;&gt;"",OR(L415=PRINCIPAL!$I$123,L415=PRINCIPAL!$I$123+PRINCIPAL!$I$123,L415=PRINCIPAL!$I$123+PRINCIPAL!$I$123+PRINCIPAL!$I$123)),0,IF(AND(PRINCIPAL!$H$123&lt;&gt;"",L415=PRINCIPAL!$J$123),VLOOKUP($BG$399,'Banco de Dados'!$B$4:$J$50,8,FALSE)*PRINCIPAL!$H$123*(1-(PRINCIPAL!$K$123/100)),IF(AND(PRINCIPAL!$H$123&lt;&gt;"",L415=PRINCIPAL!$L$123),VLOOKUP($BG$399,'Banco de Dados'!$B$4:$J$50,8,FALSE)*PRINCIPAL!$H$123*(1-(PRINCIPAL!$M$123/100)),IF(AND(PRINCIPAL!$H$123&lt;&gt;"",L415=PRINCIPAL!$N$123),VLOOKUP($BG$399,'Banco de Dados'!$B$4:$J$50,8,FALSE)*PRINCIPAL!$H$123*(1-(PRINCIPAL!$O$123/100)),IF(PRINCIPAL!$H$123&lt;&gt;"",VLOOKUP($BG$399,'Banco de Dados'!$B$4:$J$50,8,FALSE)*PRINCIPAL!$H$123,IF(OR(L415=PRINCIPAL!$I$123,L415=PRINCIPAL!$I$123+PRINCIPAL!$I$123,L415=PRINCIPAL!$I$123+PRINCIPAL!$I$123+PRINCIPAL!$I$123),0,IF(L415=PRINCIPAL!$J$123,VLOOKUP($BG$399,'Banco de Dados'!$B$4:$J$50,6,FALSE)*(1-(PRINCIPAL!$K$123/100)),IF(L415=PRINCIPAL!$L$123,VLOOKUP($BG$399,'Banco de Dados'!$B$4:$J$50,6,FALSE)*(1-(PRINCIPAL!$M$123/100)),IF(L415=PRINCIPAL!$N$123,VLOOKUP($BG$399,'Banco de Dados'!$B$4:$J$50,6,FALSE)*(1-(PRINCIPAL!$O$123/100)),VLOOKUP($BG$399,'Banco de Dados'!$B$4:$J$50,6,FALSE)))))))))),"")</f>
        <v/>
      </c>
      <c r="BG415" s="29" t="str">
        <f>IFERROR(BF415*(IFERROR(VLOOKUP($BG$399,'Banco de Dados'!$B$4:$J$50,4,FALSE),"ERRO")),"")</f>
        <v/>
      </c>
      <c r="BH415" s="29" t="str">
        <f t="shared" si="275"/>
        <v/>
      </c>
      <c r="BI415" s="103" t="str">
        <f>IFERROR(BH415*(C415*(PRINCIPAL!$G$123/100))*0.47*(44/12),"")</f>
        <v/>
      </c>
      <c r="BJ415" s="102" t="str">
        <f t="shared" si="260"/>
        <v/>
      </c>
    </row>
    <row r="416" spans="2:62" ht="12.75" customHeight="1" x14ac:dyDescent="0.3">
      <c r="B416" s="326">
        <f t="shared" si="261"/>
        <v>2035</v>
      </c>
      <c r="C416" s="340"/>
      <c r="D416" s="1"/>
      <c r="E416" s="116">
        <v>15</v>
      </c>
      <c r="F416" s="24" t="str">
        <f>IFERROR(VLOOKUP($G$399,'Banco de Dados'!$B$4:$J$50,6,FALSE),"")</f>
        <v/>
      </c>
      <c r="G416" s="25" t="str">
        <f>IFERROR(F416*(IFERROR(VLOOKUP($G$399,'Banco de Dados'!$B$4:$J$50,4,FALSE),"ERRO")),"")</f>
        <v/>
      </c>
      <c r="H416" s="25" t="str">
        <f t="shared" si="262"/>
        <v/>
      </c>
      <c r="I416" s="103" t="str">
        <f t="shared" si="263"/>
        <v/>
      </c>
      <c r="J416" s="117" t="str">
        <f t="shared" si="264"/>
        <v/>
      </c>
      <c r="K416" s="1"/>
      <c r="L416" s="91">
        <v>15</v>
      </c>
      <c r="M416" s="24" t="str">
        <f>IFERROR(IF(AND(PRINCIPAL!$H$114&lt;&gt;"",OR(L416=PRINCIPAL!$I$114,L416=PRINCIPAL!$I$114+PRINCIPAL!$I$114,L416=PRINCIPAL!$I$114+PRINCIPAL!$I$114+PRINCIPAL!$I$114)),0,IF(AND(PRINCIPAL!$H$114&lt;&gt;"",L416=PRINCIPAL!$J$114),VLOOKUP($N$399,'Banco de Dados'!$B$4:$J$50,8,FALSE)*PRINCIPAL!$H$114*(1-(PRINCIPAL!$K$114/100)),IF(AND(PRINCIPAL!$H$114&lt;&gt;"",L416=PRINCIPAL!$L$114),VLOOKUP($N$399,'Banco de Dados'!$B$4:$J$50,8,FALSE)*PRINCIPAL!$H$114*(1-(PRINCIPAL!$M$114/100)),IF(AND(PRINCIPAL!$H$114&lt;&gt;"",L416=PRINCIPAL!$N$114),VLOOKUP($N$399,'Banco de Dados'!$B$4:$J$50,8,FALSE)*PRINCIPAL!$H$114*(1-(PRINCIPAL!$O$114/100)),IF(PRINCIPAL!$H$114&lt;&gt;"",VLOOKUP($N$399,'Banco de Dados'!$B$4:$J$50,8,FALSE)*PRINCIPAL!$H$114,IF(OR(L416=PRINCIPAL!$I$114,L416=PRINCIPAL!$I$114+PRINCIPAL!$I$114,L416=PRINCIPAL!$I$114+PRINCIPAL!$I$114+PRINCIPAL!$I$114),0,IF(L416=PRINCIPAL!$J$114,VLOOKUP($N$399,'Banco de Dados'!$B$4:$J$50,6,FALSE)*(1-(PRINCIPAL!$K$114/100)),IF(L416=PRINCIPAL!$L$114,VLOOKUP($N$399,'Banco de Dados'!$B$4:$J$50,6,FALSE)*(1-(PRINCIPAL!$M$114/100)),IF(L416=PRINCIPAL!$N$114,VLOOKUP($N$399,'Banco de Dados'!$B$4:$J$50,6,FALSE)*(1-(PRINCIPAL!$O$114/100)),VLOOKUP($N$399,'Banco de Dados'!$B$4:$J$50,6,FALSE)))))))))),"")</f>
        <v/>
      </c>
      <c r="N416" s="25" t="str">
        <f>IFERROR(M416*(IFERROR(VLOOKUP($N$399,'Banco de Dados'!$B$4:$J$50,4,FALSE),"ERRO")),"")</f>
        <v/>
      </c>
      <c r="O416" s="25" t="str">
        <f t="shared" si="265"/>
        <v/>
      </c>
      <c r="P416" s="103" t="str">
        <f>IFERROR(O416*(C416*(PRINCIPAL!$G$114/100))*0.47*(44/12),"")</f>
        <v/>
      </c>
      <c r="Q416" s="107" t="str">
        <f t="shared" si="281"/>
        <v/>
      </c>
      <c r="R416" s="29" t="str">
        <f>IFERROR(IF(AND(PRINCIPAL!$H$115&lt;&gt;"",OR(L416=PRINCIPAL!$I$115,L416=PRINCIPAL!$I$115+PRINCIPAL!$I$115,L416=PRINCIPAL!$I$115+PRINCIPAL!$I$115+PRINCIPAL!$I$115)),0,IF(AND(PRINCIPAL!$H$115&lt;&gt;"",L416=PRINCIPAL!$J$115),VLOOKUP($S$399,'Banco de Dados'!$B$4:$J$50,8,FALSE)*PRINCIPAL!$H$115*(1-(PRINCIPAL!$K$115/100)),IF(AND(PRINCIPAL!$H$115&lt;&gt;"",L416=PRINCIPAL!$L$115),VLOOKUP($S$399,'Banco de Dados'!$B$4:$J$50,8,FALSE)*PRINCIPAL!$H$115*(1-(PRINCIPAL!$M$115/100)),IF(AND(PRINCIPAL!$H$115&lt;&gt;"",L416=PRINCIPAL!$N$115),VLOOKUP($S$399,'Banco de Dados'!$B$4:$J$50,8,FALSE)*PRINCIPAL!$H$115*(1-(PRINCIPAL!$O$115/100)),IF(PRINCIPAL!$H$115&lt;&gt;"",VLOOKUP($S$399,'Banco de Dados'!$B$4:$J$50,8,FALSE)*PRINCIPAL!$H$115,IF(OR(L416=PRINCIPAL!$I$115,L416=PRINCIPAL!$I$115+PRINCIPAL!$I$115,L416=PRINCIPAL!$I$115+PRINCIPAL!$I$115+PRINCIPAL!$I$115),0,IF(L416=PRINCIPAL!$J$115,VLOOKUP($S$399,'Banco de Dados'!$B$4:$J$50,6,FALSE)*(1-(PRINCIPAL!$K$115/100)),IF(L416=PRINCIPAL!$L$115,VLOOKUP($S$399,'Banco de Dados'!$B$4:$J$50,6,FALSE)*(1-(PRINCIPAL!$M$115/100)),IF(L416=PRINCIPAL!$N$115,VLOOKUP($S$399,'Banco de Dados'!$B$4:$J$50,6,FALSE)*(1-(PRINCIPAL!$O$115/100)),VLOOKUP($S$399,'Banco de Dados'!$B$4:$J$50,6,FALSE)))))))))),"")</f>
        <v/>
      </c>
      <c r="S416" s="29" t="str">
        <f>IFERROR(R416*(IFERROR(VLOOKUP($S$399,'Banco de Dados'!$B$4:$J$50,4,FALSE),"ERRO")),"")</f>
        <v/>
      </c>
      <c r="T416" s="29" t="str">
        <f t="shared" si="282"/>
        <v/>
      </c>
      <c r="U416" s="103" t="str">
        <f>IFERROR(T416*(C416*(PRINCIPAL!$G$115/100))*0.47*(44/12),"")</f>
        <v/>
      </c>
      <c r="V416" s="103" t="str">
        <f t="shared" si="258"/>
        <v/>
      </c>
      <c r="W416" s="30" t="str">
        <f>IFERROR(IF(AND(PRINCIPAL!$H$116&lt;&gt;"",OR(L416=PRINCIPAL!$I$116,L416=PRINCIPAL!$I$116+PRINCIPAL!$I$116,L416=PRINCIPAL!$I$116+PRINCIPAL!$I$116+PRINCIPAL!$I$116)),0,IF(AND(PRINCIPAL!$H$116&lt;&gt;"",L416=PRINCIPAL!$J$116),VLOOKUP($X$399,'Banco de Dados'!$B$4:$J$50,8,FALSE)*PRINCIPAL!$H$116*(1-(PRINCIPAL!$K$116/100)),IF(AND(PRINCIPAL!$H$116&lt;&gt;"",L416=PRINCIPAL!$L$116),VLOOKUP($X$399,'Banco de Dados'!$B$4:$J$50,8,FALSE)*PRINCIPAL!$H$116*(1-(PRINCIPAL!$M$116/100)),IF(AND(PRINCIPAL!$H$116&lt;&gt;"",L416=PRINCIPAL!$N$116),VLOOKUP($X$399,'Banco de Dados'!$B$4:$J$50,8,FALSE)*PRINCIPAL!$H$116*(1-(PRINCIPAL!$O$116/100)),IF(PRINCIPAL!$H$116&lt;&gt;"",VLOOKUP($X$399,'Banco de Dados'!$B$4:$J$50,8,FALSE)*PRINCIPAL!$H$116,IF(OR(L416=PRINCIPAL!$I$116,L416=PRINCIPAL!$I$116+PRINCIPAL!$I$116,L416=PRINCIPAL!$I$116+PRINCIPAL!$I$116+PRINCIPAL!$I$116),0,IF(L416=PRINCIPAL!$J$116,VLOOKUP($X$399,'Banco de Dados'!$B$4:$J$50,6,FALSE)*(1-(PRINCIPAL!$K$116/100)),IF(L416=PRINCIPAL!$L$116,VLOOKUP($X$399,'Banco de Dados'!$B$4:$J$50,6,FALSE)*(1-(PRINCIPAL!$M$116/100)),IF(L416=PRINCIPAL!$N$116,VLOOKUP($X$399,'Banco de Dados'!$B$4:$J$50,6,FALSE)*(1-(PRINCIPAL!$O$116/100)),VLOOKUP($X$399,'Banco de Dados'!$B$4:$J$50,6,FALSE)))))))))),"")</f>
        <v/>
      </c>
      <c r="X416" s="29" t="str">
        <f>IFERROR(W416*(IFERROR(VLOOKUP($X$399,'Banco de Dados'!$B$4:$J$50,4,FALSE),"ERRO")),"")</f>
        <v/>
      </c>
      <c r="Y416" s="29" t="str">
        <f t="shared" si="276"/>
        <v/>
      </c>
      <c r="Z416" s="103" t="str">
        <f>IFERROR(Y416*(C416*(PRINCIPAL!$G$116/100))*0.47*(44/12),"")</f>
        <v/>
      </c>
      <c r="AA416" s="111" t="str">
        <f t="shared" si="277"/>
        <v/>
      </c>
      <c r="AB416" s="30" t="str">
        <f>IFERROR(IF(AND(PRINCIPAL!$H$117&lt;&gt;"",OR(L416=PRINCIPAL!$I$117,L416=PRINCIPAL!$I$117+PRINCIPAL!$I$117,L416=PRINCIPAL!$I$117+PRINCIPAL!$I$117+PRINCIPAL!$I$117)),0,IF(AND(PRINCIPAL!$H$117&lt;&gt;"",L416=PRINCIPAL!$J$117),VLOOKUP($AC$399,'Banco de Dados'!$B$4:$J$50,8,FALSE)*PRINCIPAL!$H$117*(1-(PRINCIPAL!$K$117/100)),IF(AND(PRINCIPAL!$H$117&lt;&gt;"",L416=PRINCIPAL!$L$117),VLOOKUP($AC$399,'Banco de Dados'!$B$4:$J$50,8,FALSE)*PRINCIPAL!$H$117*(1-(PRINCIPAL!$M$117/100)),IF(AND(PRINCIPAL!$H$117&lt;&gt;"",L416=PRINCIPAL!$N$117),VLOOKUP($AC$399,'Banco de Dados'!$B$4:$J$50,8,FALSE)*PRINCIPAL!$H$117*(1-(PRINCIPAL!$O$117/100)),IF(PRINCIPAL!$H$117&lt;&gt;"",VLOOKUP($AC$399,'Banco de Dados'!$B$4:$J$50,8,FALSE)*PRINCIPAL!$H$117,IF(OR(L416=PRINCIPAL!$I$117,L416=PRINCIPAL!$I$117+PRINCIPAL!$I$117,L416=PRINCIPAL!$I$117+PRINCIPAL!$I$117+PRINCIPAL!$I$117),0,IF(L416=PRINCIPAL!$J$117,VLOOKUP($AC$399,'Banco de Dados'!$B$4:$J$50,6,FALSE)*(1-(PRINCIPAL!$K$117/100)),IF(L416=PRINCIPAL!$L$117,VLOOKUP($AC$399,'Banco de Dados'!$B$4:$J$50,6,FALSE)*(1-(PRINCIPAL!$M$117/100)),IF(L416=PRINCIPAL!$N$117,VLOOKUP($AC$399,'Banco de Dados'!$B$4:$J$50,6,FALSE)*(1-(PRINCIPAL!$O$117/100)),VLOOKUP($AC$399,'Banco de Dados'!$B$4:$J$50,6,FALSE)))))))))),"")</f>
        <v/>
      </c>
      <c r="AC416" s="29" t="str">
        <f>IFERROR(AB416*(IFERROR(VLOOKUP($AC$399,'Banco de Dados'!$B$4:$J$50,4,FALSE),"ERRO")),"")</f>
        <v/>
      </c>
      <c r="AD416" s="29" t="str">
        <f t="shared" si="267"/>
        <v/>
      </c>
      <c r="AE416" s="103" t="str">
        <f>IFERROR(AD416*(C416*(PRINCIPAL!$G$117/100))*0.47*(44/12),"")</f>
        <v/>
      </c>
      <c r="AF416" s="111" t="str">
        <f t="shared" si="268"/>
        <v/>
      </c>
      <c r="AG416" s="30" t="str">
        <f>IFERROR(IF(AND(PRINCIPAL!$H$118&lt;&gt;"",OR(L416=PRINCIPAL!$I$118,L416=PRINCIPAL!$I$118+PRINCIPAL!$I$118,L416=PRINCIPAL!$I$118+PRINCIPAL!$I$118+PRINCIPAL!$I$118)),0,IF(AND(PRINCIPAL!$H$118&lt;&gt;"",L416=PRINCIPAL!$J$118),VLOOKUP($AH$399,'Banco de Dados'!$B$4:$J$50,8,FALSE)*PRINCIPAL!$H$118*(1-(PRINCIPAL!$K$118/100)),IF(AND(PRINCIPAL!$H$118&lt;&gt;"",L416=PRINCIPAL!$L$118),VLOOKUP($AH$399,'Banco de Dados'!$B$4:$J$50,8,FALSE)*PRINCIPAL!$H$118*(1-(PRINCIPAL!$M$118/100)),IF(AND(PRINCIPAL!$H$118&lt;&gt;"",L416=PRINCIPAL!$N$118),VLOOKUP($AH$399,'Banco de Dados'!$B$4:$J$50,8,FALSE)*PRINCIPAL!$H$118*(1-(PRINCIPAL!$O$118/100)),IF(PRINCIPAL!$H$118&lt;&gt;"",VLOOKUP($AH$399,'Banco de Dados'!$B$4:$J$50,8,FALSE)*PRINCIPAL!$H$118,IF(OR(L416=PRINCIPAL!$I$118,L416=PRINCIPAL!$I$118+PRINCIPAL!$I$118,L416=PRINCIPAL!$I$118+PRINCIPAL!$I$118+PRINCIPAL!$I$118),0,IF(L416=PRINCIPAL!$J$118,VLOOKUP($AH$399,'Banco de Dados'!$B$4:$J$50,6,FALSE)*(1-(PRINCIPAL!$K$118/100)),IF(L416=PRINCIPAL!$L$118,VLOOKUP($AH$399,'Banco de Dados'!$B$4:$J$50,6,FALSE)*(1-(PRINCIPAL!$M$118/100)),IF(L416=PRINCIPAL!$N$118,VLOOKUP($AH$399,'Banco de Dados'!$B$4:$J$50,6,FALSE)*(1-(PRINCIPAL!$O$118/100)),VLOOKUP($AH$399,'Banco de Dados'!$B$4:$J$50,6,FALSE)))))))))),"")</f>
        <v/>
      </c>
      <c r="AH416" s="29" t="str">
        <f>IFERROR(AG416*(IFERROR(VLOOKUP($AH$399,'Banco de Dados'!$B$4:$J$50,4,FALSE),"ERRO")),"")</f>
        <v/>
      </c>
      <c r="AI416" s="29" t="str">
        <f t="shared" si="269"/>
        <v/>
      </c>
      <c r="AJ416" s="103" t="str">
        <f>IFERROR(AI416*(C416*(PRINCIPAL!$G$118/100))*0.47*(44/12),"")</f>
        <v/>
      </c>
      <c r="AK416" s="111" t="str">
        <f t="shared" si="278"/>
        <v/>
      </c>
      <c r="AL416" s="30" t="str">
        <f>IFERROR(IF(AND(PRINCIPAL!$H$119&lt;&gt;"",OR(L416=PRINCIPAL!$I$119,L416=PRINCIPAL!$I$119+PRINCIPAL!$I$119,L416=PRINCIPAL!$I$119+PRINCIPAL!$I$119+PRINCIPAL!$I$119)),0,IF(AND(PRINCIPAL!$H$119&lt;&gt;"",L416=PRINCIPAL!$J$119),VLOOKUP($AM$399,'Banco de Dados'!$B$4:$J$50,8,FALSE)*PRINCIPAL!$H$119*(1-(PRINCIPAL!$K$119/100)),IF(AND(PRINCIPAL!$H$119&lt;&gt;"",L416=PRINCIPAL!$L$119),VLOOKUP($AM$399,'Banco de Dados'!$B$4:$J$50,8,FALSE)*PRINCIPAL!$H$119*(1-(PRINCIPAL!$M$119/100)),IF(AND(PRINCIPAL!$H$119&lt;&gt;"",L416=PRINCIPAL!$N$119),VLOOKUP($AM$399,'Banco de Dados'!$B$4:$J$50,8,FALSE)*PRINCIPAL!$H$119*(1-(PRINCIPAL!$O$119/100)),IF(PRINCIPAL!$H$119&lt;&gt;"",VLOOKUP($AM$399,'Banco de Dados'!$B$4:$J$50,8,FALSE)*PRINCIPAL!$H$119,IF(OR(L416=PRINCIPAL!$I$119,L416=PRINCIPAL!$I$119+PRINCIPAL!$I$119,L416=PRINCIPAL!$I$119+PRINCIPAL!$I$119+PRINCIPAL!$I$119),0,IF(L416=PRINCIPAL!$J$119,VLOOKUP($AM$399,'Banco de Dados'!$B$4:$J$50,6,FALSE)*(1-(PRINCIPAL!$K$119/100)),IF(L416=PRINCIPAL!$L$119,VLOOKUP($AM$399,'Banco de Dados'!$B$4:$J$50,6,FALSE)*(1-(PRINCIPAL!$M$119/100)),IF(L416=PRINCIPAL!$N$119,VLOOKUP($AM$399,'Banco de Dados'!$B$4:$J$50,6,FALSE)*(1-(PRINCIPAL!$O$119/100)),VLOOKUP($AM$399,'Banco de Dados'!$B$4:$J$50,6,FALSE)))))))))),"")</f>
        <v/>
      </c>
      <c r="AM416" s="29" t="str">
        <f>IFERROR(AL416*(IFERROR(VLOOKUP($AM$399,'Banco de Dados'!$B$4:$J$50,4,FALSE),"ERRO")),"")</f>
        <v/>
      </c>
      <c r="AN416" s="29" t="str">
        <f t="shared" si="270"/>
        <v/>
      </c>
      <c r="AO416" s="103" t="str">
        <f>IFERROR(AN416*(C416*(PRINCIPAL!$G$119/100))*0.47*(44/12),"")</f>
        <v/>
      </c>
      <c r="AP416" s="111" t="str">
        <f t="shared" si="271"/>
        <v/>
      </c>
      <c r="AQ416" s="30" t="str">
        <f>IFERROR(IF(AND(PRINCIPAL!$H$120&lt;&gt;"",OR(L416=PRINCIPAL!$I$120,L416=PRINCIPAL!$I$120+PRINCIPAL!$I$120,L416=PRINCIPAL!$I$120+PRINCIPAL!$I$120+PRINCIPAL!$I$120)),0,IF(AND(PRINCIPAL!$H$120&lt;&gt;"",L416=PRINCIPAL!$J$120),VLOOKUP($AR$399,'Banco de Dados'!$B$4:$J$50,8,FALSE)*PRINCIPAL!$H$120*(1-(PRINCIPAL!$K$120/100)),IF(AND(PRINCIPAL!$H$120&lt;&gt;"",L416=PRINCIPAL!$L$120),VLOOKUP($AR$399,'Banco de Dados'!$B$4:$J$50,8,FALSE)*PRINCIPAL!$H$120*(1-(PRINCIPAL!$M$120/100)),IF(AND(PRINCIPAL!$H$120&lt;&gt;"",L416=PRINCIPAL!$N$120),VLOOKUP($AR$399,'Banco de Dados'!$B$4:$J$50,8,FALSE)*PRINCIPAL!$H$120*(1-(PRINCIPAL!$O$120/100)),IF(PRINCIPAL!$H$120&lt;&gt;"",VLOOKUP($AR$399,'Banco de Dados'!$B$4:$J$50,8,FALSE)*PRINCIPAL!$H$120,IF(OR(L416=PRINCIPAL!$I$120,L416=PRINCIPAL!$I$120+PRINCIPAL!$I$120,L416=PRINCIPAL!$I$120+PRINCIPAL!$I$120+PRINCIPAL!$I$120),0,IF(L416=PRINCIPAL!$J$120,VLOOKUP($AR$399,'Banco de Dados'!$B$4:$J$50,6,FALSE)*(1-(PRINCIPAL!$K$120/100)),IF(L416=PRINCIPAL!$L$120,VLOOKUP($AR$399,'Banco de Dados'!$B$4:$J$50,6,FALSE)*(1-(PRINCIPAL!$M$120/100)),IF(L416=PRINCIPAL!$N$120,VLOOKUP($AR$399,'Banco de Dados'!$B$4:$J$50,6,FALSE)*(1-(PRINCIPAL!$O$120/100)),VLOOKUP($AR$399,'Banco de Dados'!$B$4:$J$50,6,FALSE)))))))))),"")</f>
        <v/>
      </c>
      <c r="AR416" s="29" t="str">
        <f>IFERROR(AQ416*(IFERROR(VLOOKUP($AR$399,'Banco de Dados'!$B$4:$J$50,4,FALSE),"ERRO")),"")</f>
        <v/>
      </c>
      <c r="AS416" s="29" t="str">
        <f t="shared" si="272"/>
        <v/>
      </c>
      <c r="AT416" s="103" t="str">
        <f>IFERROR(AS416*(C416*(PRINCIPAL!$G$120/100))*0.47*(44/12),"")</f>
        <v/>
      </c>
      <c r="AU416" s="111" t="str">
        <f t="shared" si="273"/>
        <v/>
      </c>
      <c r="AV416" s="30" t="str">
        <f>IFERROR(IF(AND(PRINCIPAL!$H$121&lt;&gt;"",OR(L416=PRINCIPAL!$I$121,L416=PRINCIPAL!$I$121+PRINCIPAL!$I$121,L416=PRINCIPAL!$I$121+PRINCIPAL!$I$121+PRINCIPAL!$I$121)),0,IF(AND(PRINCIPAL!$H$121&lt;&gt;"",L416=PRINCIPAL!$J$121),VLOOKUP($AW$399,'Banco de Dados'!$B$4:$J$50,8,FALSE)*PRINCIPAL!$H$121*(1-(PRINCIPAL!$K$121/100)),IF(AND(PRINCIPAL!$H$121&lt;&gt;"",L416=PRINCIPAL!$L$121),VLOOKUP($AW$399,'Banco de Dados'!$B$4:$J$50,8,FALSE)*PRINCIPAL!$H$121*(1-(PRINCIPAL!$M$121/100)),IF(AND(PRINCIPAL!$H$121&lt;&gt;"",L416=PRINCIPAL!$N$121),VLOOKUP($AW$399,'Banco de Dados'!$B$4:$J$50,8,FALSE)*PRINCIPAL!$H$121*(1-(PRINCIPAL!$O$121/100)),IF(PRINCIPAL!$H$121&lt;&gt;"",VLOOKUP($AW$399,'Banco de Dados'!$B$4:$J$50,8,FALSE)*PRINCIPAL!$H$121,IF(OR(L416=PRINCIPAL!$I$121,L416=PRINCIPAL!$I$121+PRINCIPAL!$I$121,L416=PRINCIPAL!$I$121+PRINCIPAL!$I$121+PRINCIPAL!$I$121),0,IF(L416=PRINCIPAL!$J$121,VLOOKUP($AW$399,'Banco de Dados'!$B$4:$J$50,6,FALSE)*(1-(PRINCIPAL!$K$121/100)),IF(L416=PRINCIPAL!$L$121,VLOOKUP($AW$399,'Banco de Dados'!$B$4:$J$50,6,FALSE)*(1-(PRINCIPAL!$M$121/100)),IF(L416=PRINCIPAL!$N$121,VLOOKUP($AW$399,'Banco de Dados'!$B$4:$J$50,6,FALSE)*(1-(PRINCIPAL!$O$121/100)),VLOOKUP($AW$399,'Banco de Dados'!$B$4:$J$50,6,FALSE)))))))))),"")</f>
        <v/>
      </c>
      <c r="AW416" s="29" t="str">
        <f>IFERROR(AV416*(IFERROR(VLOOKUP($AW$399,'Banco de Dados'!$B$4:$J$50,4,FALSE),"ERRO")),"")</f>
        <v/>
      </c>
      <c r="AX416" s="29" t="str">
        <f t="shared" si="274"/>
        <v/>
      </c>
      <c r="AY416" s="103" t="str">
        <f>IFERROR(AX416*(C416*(PRINCIPAL!$G$121/100))*0.47*(44/12),"")</f>
        <v/>
      </c>
      <c r="AZ416" s="111" t="str">
        <f t="shared" si="279"/>
        <v/>
      </c>
      <c r="BA416" s="30" t="str">
        <f>IFERROR(IF(AND(PRINCIPAL!$H$122&lt;&gt;"",OR(L416=PRINCIPAL!$I$122,L416=PRINCIPAL!$I$122+PRINCIPAL!$I$122,L416=PRINCIPAL!$I$122+PRINCIPAL!$I$122+PRINCIPAL!$I$122)),0,IF(AND(PRINCIPAL!$H$122&lt;&gt;"",L416=PRINCIPAL!$J$122),VLOOKUP($BB$399,'Banco de Dados'!$B$4:$J$50,8,FALSE)*PRINCIPAL!$H$122*(1-(PRINCIPAL!$K$122/100)),IF(AND(PRINCIPAL!$H$122&lt;&gt;"",L416=PRINCIPAL!$L$122),VLOOKUP($BB$399,'Banco de Dados'!$B$4:$J$50,8,FALSE)*PRINCIPAL!$H$122*(1-(PRINCIPAL!$M$122/100)),IF(AND(PRINCIPAL!$H$122&lt;&gt;"",L416=PRINCIPAL!$N$122),VLOOKUP($BB$399,'Banco de Dados'!$B$4:$J$50,8,FALSE)*PRINCIPAL!$H$122*(1-(PRINCIPAL!$O$122/100)),IF(PRINCIPAL!$H$122&lt;&gt;"",VLOOKUP($BB$399,'Banco de Dados'!$B$4:$J$50,8,FALSE)*PRINCIPAL!$H$122,IF(OR(L416=PRINCIPAL!$I$122,L416=PRINCIPAL!$I$122+PRINCIPAL!$I$122,L416=PRINCIPAL!$I$122+PRINCIPAL!$I$122+PRINCIPAL!$I$122),0,IF(L416=PRINCIPAL!$J$122,VLOOKUP($BB$399,'Banco de Dados'!$B$4:$J$50,6,FALSE)*(1-(PRINCIPAL!$K$122/100)),IF(L416=PRINCIPAL!$L$122,VLOOKUP($BB$399,'Banco de Dados'!$B$4:$J$50,6,FALSE)*(1-(PRINCIPAL!$M$122/100)),IF(L416=PRINCIPAL!$N$122,VLOOKUP($BB$399,'Banco de Dados'!$B$4:$J$50,6,FALSE)*(1-(PRINCIPAL!$O$122/100)),VLOOKUP($BB$399,'Banco de Dados'!$B$4:$J$50,6,FALSE)))))))))),"")</f>
        <v/>
      </c>
      <c r="BB416" s="29" t="str">
        <f>IFERROR(BA416*(IFERROR(VLOOKUP($BB$399,'Banco de Dados'!$B$4:$J$50,4,FALSE),"ERRO")),"")</f>
        <v/>
      </c>
      <c r="BC416" s="29" t="str">
        <f t="shared" si="280"/>
        <v/>
      </c>
      <c r="BD416" s="103" t="str">
        <f>IFERROR(BC416*(C416*(PRINCIPAL!$G$122/100))*0.47*(44/12),"")</f>
        <v/>
      </c>
      <c r="BE416" s="111" t="str">
        <f t="shared" si="259"/>
        <v/>
      </c>
      <c r="BF416" s="30" t="str">
        <f>IFERROR(IF(AND(PRINCIPAL!$H$123&lt;&gt;"",OR(L416=PRINCIPAL!$I$123,L416=PRINCIPAL!$I$123+PRINCIPAL!$I$123,L416=PRINCIPAL!$I$123+PRINCIPAL!$I$123+PRINCIPAL!$I$123)),0,IF(AND(PRINCIPAL!$H$123&lt;&gt;"",L416=PRINCIPAL!$J$123),VLOOKUP($BG$399,'Banco de Dados'!$B$4:$J$50,8,FALSE)*PRINCIPAL!$H$123*(1-(PRINCIPAL!$K$123/100)),IF(AND(PRINCIPAL!$H$123&lt;&gt;"",L416=PRINCIPAL!$L$123),VLOOKUP($BG$399,'Banco de Dados'!$B$4:$J$50,8,FALSE)*PRINCIPAL!$H$123*(1-(PRINCIPAL!$M$123/100)),IF(AND(PRINCIPAL!$H$123&lt;&gt;"",L416=PRINCIPAL!$N$123),VLOOKUP($BG$399,'Banco de Dados'!$B$4:$J$50,8,FALSE)*PRINCIPAL!$H$123*(1-(PRINCIPAL!$O$123/100)),IF(PRINCIPAL!$H$123&lt;&gt;"",VLOOKUP($BG$399,'Banco de Dados'!$B$4:$J$50,8,FALSE)*PRINCIPAL!$H$123,IF(OR(L416=PRINCIPAL!$I$123,L416=PRINCIPAL!$I$123+PRINCIPAL!$I$123,L416=PRINCIPAL!$I$123+PRINCIPAL!$I$123+PRINCIPAL!$I$123),0,IF(L416=PRINCIPAL!$J$123,VLOOKUP($BG$399,'Banco de Dados'!$B$4:$J$50,6,FALSE)*(1-(PRINCIPAL!$K$123/100)),IF(L416=PRINCIPAL!$L$123,VLOOKUP($BG$399,'Banco de Dados'!$B$4:$J$50,6,FALSE)*(1-(PRINCIPAL!$M$123/100)),IF(L416=PRINCIPAL!$N$123,VLOOKUP($BG$399,'Banco de Dados'!$B$4:$J$50,6,FALSE)*(1-(PRINCIPAL!$O$123/100)),VLOOKUP($BG$399,'Banco de Dados'!$B$4:$J$50,6,FALSE)))))))))),"")</f>
        <v/>
      </c>
      <c r="BG416" s="29" t="str">
        <f>IFERROR(BF416*(IFERROR(VLOOKUP($BG$399,'Banco de Dados'!$B$4:$J$50,4,FALSE),"ERRO")),"")</f>
        <v/>
      </c>
      <c r="BH416" s="29" t="str">
        <f t="shared" si="275"/>
        <v/>
      </c>
      <c r="BI416" s="103" t="str">
        <f>IFERROR(BH416*(C416*(PRINCIPAL!$G$123/100))*0.47*(44/12),"")</f>
        <v/>
      </c>
      <c r="BJ416" s="102" t="str">
        <f t="shared" si="260"/>
        <v/>
      </c>
    </row>
    <row r="417" spans="2:62" ht="12.75" customHeight="1" x14ac:dyDescent="0.3">
      <c r="B417" s="326">
        <f t="shared" si="261"/>
        <v>2036</v>
      </c>
      <c r="C417" s="340"/>
      <c r="D417" s="1"/>
      <c r="E417" s="116">
        <v>16</v>
      </c>
      <c r="F417" s="24" t="str">
        <f>IFERROR(VLOOKUP($G$399,'Banco de Dados'!$B$4:$J$50,6,FALSE),"")</f>
        <v/>
      </c>
      <c r="G417" s="25" t="str">
        <f>IFERROR(F417*(IFERROR(VLOOKUP($G$399,'Banco de Dados'!$B$4:$J$50,4,FALSE),"ERRO")),"")</f>
        <v/>
      </c>
      <c r="H417" s="25" t="str">
        <f t="shared" si="262"/>
        <v/>
      </c>
      <c r="I417" s="103" t="str">
        <f t="shared" si="263"/>
        <v/>
      </c>
      <c r="J417" s="117" t="str">
        <f t="shared" si="264"/>
        <v/>
      </c>
      <c r="K417" s="1"/>
      <c r="L417" s="91">
        <v>16</v>
      </c>
      <c r="M417" s="24" t="str">
        <f>IFERROR(IF(AND(PRINCIPAL!$H$114&lt;&gt;"",OR(L417=PRINCIPAL!$I$114,L417=PRINCIPAL!$I$114+PRINCIPAL!$I$114,L417=PRINCIPAL!$I$114+PRINCIPAL!$I$114+PRINCIPAL!$I$114)),0,IF(AND(PRINCIPAL!$H$114&lt;&gt;"",L417=PRINCIPAL!$J$114),VLOOKUP($N$399,'Banco de Dados'!$B$4:$J$50,8,FALSE)*PRINCIPAL!$H$114*(1-(PRINCIPAL!$K$114/100)),IF(AND(PRINCIPAL!$H$114&lt;&gt;"",L417=PRINCIPAL!$L$114),VLOOKUP($N$399,'Banco de Dados'!$B$4:$J$50,8,FALSE)*PRINCIPAL!$H$114*(1-(PRINCIPAL!$M$114/100)),IF(AND(PRINCIPAL!$H$114&lt;&gt;"",L417=PRINCIPAL!$N$114),VLOOKUP($N$399,'Banco de Dados'!$B$4:$J$50,8,FALSE)*PRINCIPAL!$H$114*(1-(PRINCIPAL!$O$114/100)),IF(PRINCIPAL!$H$114&lt;&gt;"",VLOOKUP($N$399,'Banco de Dados'!$B$4:$J$50,8,FALSE)*PRINCIPAL!$H$114,IF(OR(L417=PRINCIPAL!$I$114,L417=PRINCIPAL!$I$114+PRINCIPAL!$I$114,L417=PRINCIPAL!$I$114+PRINCIPAL!$I$114+PRINCIPAL!$I$114),0,IF(L417=PRINCIPAL!$J$114,VLOOKUP($N$399,'Banco de Dados'!$B$4:$J$50,6,FALSE)*(1-(PRINCIPAL!$K$114/100)),IF(L417=PRINCIPAL!$L$114,VLOOKUP($N$399,'Banco de Dados'!$B$4:$J$50,6,FALSE)*(1-(PRINCIPAL!$M$114/100)),IF(L417=PRINCIPAL!$N$114,VLOOKUP($N$399,'Banco de Dados'!$B$4:$J$50,6,FALSE)*(1-(PRINCIPAL!$O$114/100)),VLOOKUP($N$399,'Banco de Dados'!$B$4:$J$50,6,FALSE)))))))))),"")</f>
        <v/>
      </c>
      <c r="N417" s="25" t="str">
        <f>IFERROR(M417*(IFERROR(VLOOKUP($N$399,'Banco de Dados'!$B$4:$J$50,4,FALSE),"ERRO")),"")</f>
        <v/>
      </c>
      <c r="O417" s="25" t="str">
        <f t="shared" si="265"/>
        <v/>
      </c>
      <c r="P417" s="103" t="str">
        <f>IFERROR(O417*(C417*(PRINCIPAL!$G$114/100))*0.47*(44/12),"")</f>
        <v/>
      </c>
      <c r="Q417" s="107" t="str">
        <f t="shared" si="281"/>
        <v/>
      </c>
      <c r="R417" s="29" t="str">
        <f>IFERROR(IF(AND(PRINCIPAL!$H$115&lt;&gt;"",OR(L417=PRINCIPAL!$I$115,L417=PRINCIPAL!$I$115+PRINCIPAL!$I$115,L417=PRINCIPAL!$I$115+PRINCIPAL!$I$115+PRINCIPAL!$I$115)),0,IF(AND(PRINCIPAL!$H$115&lt;&gt;"",L417=PRINCIPAL!$J$115),VLOOKUP($S$399,'Banco de Dados'!$B$4:$J$50,8,FALSE)*PRINCIPAL!$H$115*(1-(PRINCIPAL!$K$115/100)),IF(AND(PRINCIPAL!$H$115&lt;&gt;"",L417=PRINCIPAL!$L$115),VLOOKUP($S$399,'Banco de Dados'!$B$4:$J$50,8,FALSE)*PRINCIPAL!$H$115*(1-(PRINCIPAL!$M$115/100)),IF(AND(PRINCIPAL!$H$115&lt;&gt;"",L417=PRINCIPAL!$N$115),VLOOKUP($S$399,'Banco de Dados'!$B$4:$J$50,8,FALSE)*PRINCIPAL!$H$115*(1-(PRINCIPAL!$O$115/100)),IF(PRINCIPAL!$H$115&lt;&gt;"",VLOOKUP($S$399,'Banco de Dados'!$B$4:$J$50,8,FALSE)*PRINCIPAL!$H$115,IF(OR(L417=PRINCIPAL!$I$115,L417=PRINCIPAL!$I$115+PRINCIPAL!$I$115,L417=PRINCIPAL!$I$115+PRINCIPAL!$I$115+PRINCIPAL!$I$115),0,IF(L417=PRINCIPAL!$J$115,VLOOKUP($S$399,'Banco de Dados'!$B$4:$J$50,6,FALSE)*(1-(PRINCIPAL!$K$115/100)),IF(L417=PRINCIPAL!$L$115,VLOOKUP($S$399,'Banco de Dados'!$B$4:$J$50,6,FALSE)*(1-(PRINCIPAL!$M$115/100)),IF(L417=PRINCIPAL!$N$115,VLOOKUP($S$399,'Banco de Dados'!$B$4:$J$50,6,FALSE)*(1-(PRINCIPAL!$O$115/100)),VLOOKUP($S$399,'Banco de Dados'!$B$4:$J$50,6,FALSE)))))))))),"")</f>
        <v/>
      </c>
      <c r="S417" s="29" t="str">
        <f>IFERROR(R417*(IFERROR(VLOOKUP($S$399,'Banco de Dados'!$B$4:$J$50,4,FALSE),"ERRO")),"")</f>
        <v/>
      </c>
      <c r="T417" s="29" t="str">
        <f t="shared" si="282"/>
        <v/>
      </c>
      <c r="U417" s="103" t="str">
        <f>IFERROR(T417*(C417*(PRINCIPAL!$G$115/100))*0.47*(44/12),"")</f>
        <v/>
      </c>
      <c r="V417" s="103" t="str">
        <f t="shared" si="258"/>
        <v/>
      </c>
      <c r="W417" s="30" t="str">
        <f>IFERROR(IF(AND(PRINCIPAL!$H$116&lt;&gt;"",OR(L417=PRINCIPAL!$I$116,L417=PRINCIPAL!$I$116+PRINCIPAL!$I$116,L417=PRINCIPAL!$I$116+PRINCIPAL!$I$116+PRINCIPAL!$I$116)),0,IF(AND(PRINCIPAL!$H$116&lt;&gt;"",L417=PRINCIPAL!$J$116),VLOOKUP($X$399,'Banco de Dados'!$B$4:$J$50,8,FALSE)*PRINCIPAL!$H$116*(1-(PRINCIPAL!$K$116/100)),IF(AND(PRINCIPAL!$H$116&lt;&gt;"",L417=PRINCIPAL!$L$116),VLOOKUP($X$399,'Banco de Dados'!$B$4:$J$50,8,FALSE)*PRINCIPAL!$H$116*(1-(PRINCIPAL!$M$116/100)),IF(AND(PRINCIPAL!$H$116&lt;&gt;"",L417=PRINCIPAL!$N$116),VLOOKUP($X$399,'Banco de Dados'!$B$4:$J$50,8,FALSE)*PRINCIPAL!$H$116*(1-(PRINCIPAL!$O$116/100)),IF(PRINCIPAL!$H$116&lt;&gt;"",VLOOKUP($X$399,'Banco de Dados'!$B$4:$J$50,8,FALSE)*PRINCIPAL!$H$116,IF(OR(L417=PRINCIPAL!$I$116,L417=PRINCIPAL!$I$116+PRINCIPAL!$I$116,L417=PRINCIPAL!$I$116+PRINCIPAL!$I$116+PRINCIPAL!$I$116),0,IF(L417=PRINCIPAL!$J$116,VLOOKUP($X$399,'Banco de Dados'!$B$4:$J$50,6,FALSE)*(1-(PRINCIPAL!$K$116/100)),IF(L417=PRINCIPAL!$L$116,VLOOKUP($X$399,'Banco de Dados'!$B$4:$J$50,6,FALSE)*(1-(PRINCIPAL!$M$116/100)),IF(L417=PRINCIPAL!$N$116,VLOOKUP($X$399,'Banco de Dados'!$B$4:$J$50,6,FALSE)*(1-(PRINCIPAL!$O$116/100)),VLOOKUP($X$399,'Banco de Dados'!$B$4:$J$50,6,FALSE)))))))))),"")</f>
        <v/>
      </c>
      <c r="X417" s="29" t="str">
        <f>IFERROR(W417*(IFERROR(VLOOKUP($X$399,'Banco de Dados'!$B$4:$J$50,4,FALSE),"ERRO")),"")</f>
        <v/>
      </c>
      <c r="Y417" s="29" t="str">
        <f t="shared" si="276"/>
        <v/>
      </c>
      <c r="Z417" s="103" t="str">
        <f>IFERROR(Y417*(C417*(PRINCIPAL!$G$116/100))*0.47*(44/12),"")</f>
        <v/>
      </c>
      <c r="AA417" s="111" t="str">
        <f t="shared" si="277"/>
        <v/>
      </c>
      <c r="AB417" s="30" t="str">
        <f>IFERROR(IF(AND(PRINCIPAL!$H$117&lt;&gt;"",OR(L417=PRINCIPAL!$I$117,L417=PRINCIPAL!$I$117+PRINCIPAL!$I$117,L417=PRINCIPAL!$I$117+PRINCIPAL!$I$117+PRINCIPAL!$I$117)),0,IF(AND(PRINCIPAL!$H$117&lt;&gt;"",L417=PRINCIPAL!$J$117),VLOOKUP($AC$399,'Banco de Dados'!$B$4:$J$50,8,FALSE)*PRINCIPAL!$H$117*(1-(PRINCIPAL!$K$117/100)),IF(AND(PRINCIPAL!$H$117&lt;&gt;"",L417=PRINCIPAL!$L$117),VLOOKUP($AC$399,'Banco de Dados'!$B$4:$J$50,8,FALSE)*PRINCIPAL!$H$117*(1-(PRINCIPAL!$M$117/100)),IF(AND(PRINCIPAL!$H$117&lt;&gt;"",L417=PRINCIPAL!$N$117),VLOOKUP($AC$399,'Banco de Dados'!$B$4:$J$50,8,FALSE)*PRINCIPAL!$H$117*(1-(PRINCIPAL!$O$117/100)),IF(PRINCIPAL!$H$117&lt;&gt;"",VLOOKUP($AC$399,'Banco de Dados'!$B$4:$J$50,8,FALSE)*PRINCIPAL!$H$117,IF(OR(L417=PRINCIPAL!$I$117,L417=PRINCIPAL!$I$117+PRINCIPAL!$I$117,L417=PRINCIPAL!$I$117+PRINCIPAL!$I$117+PRINCIPAL!$I$117),0,IF(L417=PRINCIPAL!$J$117,VLOOKUP($AC$399,'Banco de Dados'!$B$4:$J$50,6,FALSE)*(1-(PRINCIPAL!$K$117/100)),IF(L417=PRINCIPAL!$L$117,VLOOKUP($AC$399,'Banco de Dados'!$B$4:$J$50,6,FALSE)*(1-(PRINCIPAL!$M$117/100)),IF(L417=PRINCIPAL!$N$117,VLOOKUP($AC$399,'Banco de Dados'!$B$4:$J$50,6,FALSE)*(1-(PRINCIPAL!$O$117/100)),VLOOKUP($AC$399,'Banco de Dados'!$B$4:$J$50,6,FALSE)))))))))),"")</f>
        <v/>
      </c>
      <c r="AC417" s="29" t="str">
        <f>IFERROR(AB417*(IFERROR(VLOOKUP($AC$399,'Banco de Dados'!$B$4:$J$50,4,FALSE),"ERRO")),"")</f>
        <v/>
      </c>
      <c r="AD417" s="29" t="str">
        <f t="shared" si="267"/>
        <v/>
      </c>
      <c r="AE417" s="103" t="str">
        <f>IFERROR(AD417*(C417*(PRINCIPAL!$G$117/100))*0.47*(44/12),"")</f>
        <v/>
      </c>
      <c r="AF417" s="111" t="str">
        <f t="shared" si="268"/>
        <v/>
      </c>
      <c r="AG417" s="30" t="str">
        <f>IFERROR(IF(AND(PRINCIPAL!$H$118&lt;&gt;"",OR(L417=PRINCIPAL!$I$118,L417=PRINCIPAL!$I$118+PRINCIPAL!$I$118,L417=PRINCIPAL!$I$118+PRINCIPAL!$I$118+PRINCIPAL!$I$118)),0,IF(AND(PRINCIPAL!$H$118&lt;&gt;"",L417=PRINCIPAL!$J$118),VLOOKUP($AH$399,'Banco de Dados'!$B$4:$J$50,8,FALSE)*PRINCIPAL!$H$118*(1-(PRINCIPAL!$K$118/100)),IF(AND(PRINCIPAL!$H$118&lt;&gt;"",L417=PRINCIPAL!$L$118),VLOOKUP($AH$399,'Banco de Dados'!$B$4:$J$50,8,FALSE)*PRINCIPAL!$H$118*(1-(PRINCIPAL!$M$118/100)),IF(AND(PRINCIPAL!$H$118&lt;&gt;"",L417=PRINCIPAL!$N$118),VLOOKUP($AH$399,'Banco de Dados'!$B$4:$J$50,8,FALSE)*PRINCIPAL!$H$118*(1-(PRINCIPAL!$O$118/100)),IF(PRINCIPAL!$H$118&lt;&gt;"",VLOOKUP($AH$399,'Banco de Dados'!$B$4:$J$50,8,FALSE)*PRINCIPAL!$H$118,IF(OR(L417=PRINCIPAL!$I$118,L417=PRINCIPAL!$I$118+PRINCIPAL!$I$118,L417=PRINCIPAL!$I$118+PRINCIPAL!$I$118+PRINCIPAL!$I$118),0,IF(L417=PRINCIPAL!$J$118,VLOOKUP($AH$399,'Banco de Dados'!$B$4:$J$50,6,FALSE)*(1-(PRINCIPAL!$K$118/100)),IF(L417=PRINCIPAL!$L$118,VLOOKUP($AH$399,'Banco de Dados'!$B$4:$J$50,6,FALSE)*(1-(PRINCIPAL!$M$118/100)),IF(L417=PRINCIPAL!$N$118,VLOOKUP($AH$399,'Banco de Dados'!$B$4:$J$50,6,FALSE)*(1-(PRINCIPAL!$O$118/100)),VLOOKUP($AH$399,'Banco de Dados'!$B$4:$J$50,6,FALSE)))))))))),"")</f>
        <v/>
      </c>
      <c r="AH417" s="29" t="str">
        <f>IFERROR(AG417*(IFERROR(VLOOKUP($AH$399,'Banco de Dados'!$B$4:$J$50,4,FALSE),"ERRO")),"")</f>
        <v/>
      </c>
      <c r="AI417" s="29" t="str">
        <f t="shared" si="269"/>
        <v/>
      </c>
      <c r="AJ417" s="103" t="str">
        <f>IFERROR(AI417*(C417*(PRINCIPAL!$G$118/100))*0.47*(44/12),"")</f>
        <v/>
      </c>
      <c r="AK417" s="111" t="str">
        <f t="shared" si="278"/>
        <v/>
      </c>
      <c r="AL417" s="30" t="str">
        <f>IFERROR(IF(AND(PRINCIPAL!$H$119&lt;&gt;"",OR(L417=PRINCIPAL!$I$119,L417=PRINCIPAL!$I$119+PRINCIPAL!$I$119,L417=PRINCIPAL!$I$119+PRINCIPAL!$I$119+PRINCIPAL!$I$119)),0,IF(AND(PRINCIPAL!$H$119&lt;&gt;"",L417=PRINCIPAL!$J$119),VLOOKUP($AM$399,'Banco de Dados'!$B$4:$J$50,8,FALSE)*PRINCIPAL!$H$119*(1-(PRINCIPAL!$K$119/100)),IF(AND(PRINCIPAL!$H$119&lt;&gt;"",L417=PRINCIPAL!$L$119),VLOOKUP($AM$399,'Banco de Dados'!$B$4:$J$50,8,FALSE)*PRINCIPAL!$H$119*(1-(PRINCIPAL!$M$119/100)),IF(AND(PRINCIPAL!$H$119&lt;&gt;"",L417=PRINCIPAL!$N$119),VLOOKUP($AM$399,'Banco de Dados'!$B$4:$J$50,8,FALSE)*PRINCIPAL!$H$119*(1-(PRINCIPAL!$O$119/100)),IF(PRINCIPAL!$H$119&lt;&gt;"",VLOOKUP($AM$399,'Banco de Dados'!$B$4:$J$50,8,FALSE)*PRINCIPAL!$H$119,IF(OR(L417=PRINCIPAL!$I$119,L417=PRINCIPAL!$I$119+PRINCIPAL!$I$119,L417=PRINCIPAL!$I$119+PRINCIPAL!$I$119+PRINCIPAL!$I$119),0,IF(L417=PRINCIPAL!$J$119,VLOOKUP($AM$399,'Banco de Dados'!$B$4:$J$50,6,FALSE)*(1-(PRINCIPAL!$K$119/100)),IF(L417=PRINCIPAL!$L$119,VLOOKUP($AM$399,'Banco de Dados'!$B$4:$J$50,6,FALSE)*(1-(PRINCIPAL!$M$119/100)),IF(L417=PRINCIPAL!$N$119,VLOOKUP($AM$399,'Banco de Dados'!$B$4:$J$50,6,FALSE)*(1-(PRINCIPAL!$O$119/100)),VLOOKUP($AM$399,'Banco de Dados'!$B$4:$J$50,6,FALSE)))))))))),"")</f>
        <v/>
      </c>
      <c r="AM417" s="29" t="str">
        <f>IFERROR(AL417*(IFERROR(VLOOKUP($AM$399,'Banco de Dados'!$B$4:$J$50,4,FALSE),"ERRO")),"")</f>
        <v/>
      </c>
      <c r="AN417" s="29" t="str">
        <f t="shared" si="270"/>
        <v/>
      </c>
      <c r="AO417" s="103" t="str">
        <f>IFERROR(AN417*(C417*(PRINCIPAL!$G$119/100))*0.47*(44/12),"")</f>
        <v/>
      </c>
      <c r="AP417" s="111" t="str">
        <f t="shared" si="271"/>
        <v/>
      </c>
      <c r="AQ417" s="30" t="str">
        <f>IFERROR(IF(AND(PRINCIPAL!$H$120&lt;&gt;"",OR(L417=PRINCIPAL!$I$120,L417=PRINCIPAL!$I$120+PRINCIPAL!$I$120,L417=PRINCIPAL!$I$120+PRINCIPAL!$I$120+PRINCIPAL!$I$120)),0,IF(AND(PRINCIPAL!$H$120&lt;&gt;"",L417=PRINCIPAL!$J$120),VLOOKUP($AR$399,'Banco de Dados'!$B$4:$J$50,8,FALSE)*PRINCIPAL!$H$120*(1-(PRINCIPAL!$K$120/100)),IF(AND(PRINCIPAL!$H$120&lt;&gt;"",L417=PRINCIPAL!$L$120),VLOOKUP($AR$399,'Banco de Dados'!$B$4:$J$50,8,FALSE)*PRINCIPAL!$H$120*(1-(PRINCIPAL!$M$120/100)),IF(AND(PRINCIPAL!$H$120&lt;&gt;"",L417=PRINCIPAL!$N$120),VLOOKUP($AR$399,'Banco de Dados'!$B$4:$J$50,8,FALSE)*PRINCIPAL!$H$120*(1-(PRINCIPAL!$O$120/100)),IF(PRINCIPAL!$H$120&lt;&gt;"",VLOOKUP($AR$399,'Banco de Dados'!$B$4:$J$50,8,FALSE)*PRINCIPAL!$H$120,IF(OR(L417=PRINCIPAL!$I$120,L417=PRINCIPAL!$I$120+PRINCIPAL!$I$120,L417=PRINCIPAL!$I$120+PRINCIPAL!$I$120+PRINCIPAL!$I$120),0,IF(L417=PRINCIPAL!$J$120,VLOOKUP($AR$399,'Banco de Dados'!$B$4:$J$50,6,FALSE)*(1-(PRINCIPAL!$K$120/100)),IF(L417=PRINCIPAL!$L$120,VLOOKUP($AR$399,'Banco de Dados'!$B$4:$J$50,6,FALSE)*(1-(PRINCIPAL!$M$120/100)),IF(L417=PRINCIPAL!$N$120,VLOOKUP($AR$399,'Banco de Dados'!$B$4:$J$50,6,FALSE)*(1-(PRINCIPAL!$O$120/100)),VLOOKUP($AR$399,'Banco de Dados'!$B$4:$J$50,6,FALSE)))))))))),"")</f>
        <v/>
      </c>
      <c r="AR417" s="29" t="str">
        <f>IFERROR(AQ417*(IFERROR(VLOOKUP($AR$399,'Banco de Dados'!$B$4:$J$50,4,FALSE),"ERRO")),"")</f>
        <v/>
      </c>
      <c r="AS417" s="29" t="str">
        <f t="shared" si="272"/>
        <v/>
      </c>
      <c r="AT417" s="103" t="str">
        <f>IFERROR(AS417*(C417*(PRINCIPAL!$G$120/100))*0.47*(44/12),"")</f>
        <v/>
      </c>
      <c r="AU417" s="111" t="str">
        <f t="shared" si="273"/>
        <v/>
      </c>
      <c r="AV417" s="30" t="str">
        <f>IFERROR(IF(AND(PRINCIPAL!$H$121&lt;&gt;"",OR(L417=PRINCIPAL!$I$121,L417=PRINCIPAL!$I$121+PRINCIPAL!$I$121,L417=PRINCIPAL!$I$121+PRINCIPAL!$I$121+PRINCIPAL!$I$121)),0,IF(AND(PRINCIPAL!$H$121&lt;&gt;"",L417=PRINCIPAL!$J$121),VLOOKUP($AW$399,'Banco de Dados'!$B$4:$J$50,8,FALSE)*PRINCIPAL!$H$121*(1-(PRINCIPAL!$K$121/100)),IF(AND(PRINCIPAL!$H$121&lt;&gt;"",L417=PRINCIPAL!$L$121),VLOOKUP($AW$399,'Banco de Dados'!$B$4:$J$50,8,FALSE)*PRINCIPAL!$H$121*(1-(PRINCIPAL!$M$121/100)),IF(AND(PRINCIPAL!$H$121&lt;&gt;"",L417=PRINCIPAL!$N$121),VLOOKUP($AW$399,'Banco de Dados'!$B$4:$J$50,8,FALSE)*PRINCIPAL!$H$121*(1-(PRINCIPAL!$O$121/100)),IF(PRINCIPAL!$H$121&lt;&gt;"",VLOOKUP($AW$399,'Banco de Dados'!$B$4:$J$50,8,FALSE)*PRINCIPAL!$H$121,IF(OR(L417=PRINCIPAL!$I$121,L417=PRINCIPAL!$I$121+PRINCIPAL!$I$121,L417=PRINCIPAL!$I$121+PRINCIPAL!$I$121+PRINCIPAL!$I$121),0,IF(L417=PRINCIPAL!$J$121,VLOOKUP($AW$399,'Banco de Dados'!$B$4:$J$50,6,FALSE)*(1-(PRINCIPAL!$K$121/100)),IF(L417=PRINCIPAL!$L$121,VLOOKUP($AW$399,'Banco de Dados'!$B$4:$J$50,6,FALSE)*(1-(PRINCIPAL!$M$121/100)),IF(L417=PRINCIPAL!$N$121,VLOOKUP($AW$399,'Banco de Dados'!$B$4:$J$50,6,FALSE)*(1-(PRINCIPAL!$O$121/100)),VLOOKUP($AW$399,'Banco de Dados'!$B$4:$J$50,6,FALSE)))))))))),"")</f>
        <v/>
      </c>
      <c r="AW417" s="29" t="str">
        <f>IFERROR(AV417*(IFERROR(VLOOKUP($AW$399,'Banco de Dados'!$B$4:$J$50,4,FALSE),"ERRO")),"")</f>
        <v/>
      </c>
      <c r="AX417" s="29" t="str">
        <f t="shared" si="274"/>
        <v/>
      </c>
      <c r="AY417" s="103" t="str">
        <f>IFERROR(AX417*(C417*(PRINCIPAL!$G$121/100))*0.47*(44/12),"")</f>
        <v/>
      </c>
      <c r="AZ417" s="111" t="str">
        <f t="shared" si="279"/>
        <v/>
      </c>
      <c r="BA417" s="30" t="str">
        <f>IFERROR(IF(AND(PRINCIPAL!$H$122&lt;&gt;"",OR(L417=PRINCIPAL!$I$122,L417=PRINCIPAL!$I$122+PRINCIPAL!$I$122,L417=PRINCIPAL!$I$122+PRINCIPAL!$I$122+PRINCIPAL!$I$122)),0,IF(AND(PRINCIPAL!$H$122&lt;&gt;"",L417=PRINCIPAL!$J$122),VLOOKUP($BB$399,'Banco de Dados'!$B$4:$J$50,8,FALSE)*PRINCIPAL!$H$122*(1-(PRINCIPAL!$K$122/100)),IF(AND(PRINCIPAL!$H$122&lt;&gt;"",L417=PRINCIPAL!$L$122),VLOOKUP($BB$399,'Banco de Dados'!$B$4:$J$50,8,FALSE)*PRINCIPAL!$H$122*(1-(PRINCIPAL!$M$122/100)),IF(AND(PRINCIPAL!$H$122&lt;&gt;"",L417=PRINCIPAL!$N$122),VLOOKUP($BB$399,'Banco de Dados'!$B$4:$J$50,8,FALSE)*PRINCIPAL!$H$122*(1-(PRINCIPAL!$O$122/100)),IF(PRINCIPAL!$H$122&lt;&gt;"",VLOOKUP($BB$399,'Banco de Dados'!$B$4:$J$50,8,FALSE)*PRINCIPAL!$H$122,IF(OR(L417=PRINCIPAL!$I$122,L417=PRINCIPAL!$I$122+PRINCIPAL!$I$122,L417=PRINCIPAL!$I$122+PRINCIPAL!$I$122+PRINCIPAL!$I$122),0,IF(L417=PRINCIPAL!$J$122,VLOOKUP($BB$399,'Banco de Dados'!$B$4:$J$50,6,FALSE)*(1-(PRINCIPAL!$K$122/100)),IF(L417=PRINCIPAL!$L$122,VLOOKUP($BB$399,'Banco de Dados'!$B$4:$J$50,6,FALSE)*(1-(PRINCIPAL!$M$122/100)),IF(L417=PRINCIPAL!$N$122,VLOOKUP($BB$399,'Banco de Dados'!$B$4:$J$50,6,FALSE)*(1-(PRINCIPAL!$O$122/100)),VLOOKUP($BB$399,'Banco de Dados'!$B$4:$J$50,6,FALSE)))))))))),"")</f>
        <v/>
      </c>
      <c r="BB417" s="29" t="str">
        <f>IFERROR(BA417*(IFERROR(VLOOKUP($BB$399,'Banco de Dados'!$B$4:$J$50,4,FALSE),"ERRO")),"")</f>
        <v/>
      </c>
      <c r="BC417" s="29" t="str">
        <f t="shared" si="280"/>
        <v/>
      </c>
      <c r="BD417" s="103" t="str">
        <f>IFERROR(BC417*(C417*(PRINCIPAL!$G$122/100))*0.47*(44/12),"")</f>
        <v/>
      </c>
      <c r="BE417" s="111" t="str">
        <f t="shared" si="259"/>
        <v/>
      </c>
      <c r="BF417" s="30" t="str">
        <f>IFERROR(IF(AND(PRINCIPAL!$H$123&lt;&gt;"",OR(L417=PRINCIPAL!$I$123,L417=PRINCIPAL!$I$123+PRINCIPAL!$I$123,L417=PRINCIPAL!$I$123+PRINCIPAL!$I$123+PRINCIPAL!$I$123)),0,IF(AND(PRINCIPAL!$H$123&lt;&gt;"",L417=PRINCIPAL!$J$123),VLOOKUP($BG$399,'Banco de Dados'!$B$4:$J$50,8,FALSE)*PRINCIPAL!$H$123*(1-(PRINCIPAL!$K$123/100)),IF(AND(PRINCIPAL!$H$123&lt;&gt;"",L417=PRINCIPAL!$L$123),VLOOKUP($BG$399,'Banco de Dados'!$B$4:$J$50,8,FALSE)*PRINCIPAL!$H$123*(1-(PRINCIPAL!$M$123/100)),IF(AND(PRINCIPAL!$H$123&lt;&gt;"",L417=PRINCIPAL!$N$123),VLOOKUP($BG$399,'Banco de Dados'!$B$4:$J$50,8,FALSE)*PRINCIPAL!$H$123*(1-(PRINCIPAL!$O$123/100)),IF(PRINCIPAL!$H$123&lt;&gt;"",VLOOKUP($BG$399,'Banco de Dados'!$B$4:$J$50,8,FALSE)*PRINCIPAL!$H$123,IF(OR(L417=PRINCIPAL!$I$123,L417=PRINCIPAL!$I$123+PRINCIPAL!$I$123,L417=PRINCIPAL!$I$123+PRINCIPAL!$I$123+PRINCIPAL!$I$123),0,IF(L417=PRINCIPAL!$J$123,VLOOKUP($BG$399,'Banco de Dados'!$B$4:$J$50,6,FALSE)*(1-(PRINCIPAL!$K$123/100)),IF(L417=PRINCIPAL!$L$123,VLOOKUP($BG$399,'Banco de Dados'!$B$4:$J$50,6,FALSE)*(1-(PRINCIPAL!$M$123/100)),IF(L417=PRINCIPAL!$N$123,VLOOKUP($BG$399,'Banco de Dados'!$B$4:$J$50,6,FALSE)*(1-(PRINCIPAL!$O$123/100)),VLOOKUP($BG$399,'Banco de Dados'!$B$4:$J$50,6,FALSE)))))))))),"")</f>
        <v/>
      </c>
      <c r="BG417" s="29" t="str">
        <f>IFERROR(BF417*(IFERROR(VLOOKUP($BG$399,'Banco de Dados'!$B$4:$J$50,4,FALSE),"ERRO")),"")</f>
        <v/>
      </c>
      <c r="BH417" s="29" t="str">
        <f t="shared" si="275"/>
        <v/>
      </c>
      <c r="BI417" s="103" t="str">
        <f>IFERROR(BH417*(C417*(PRINCIPAL!$G$123/100))*0.47*(44/12),"")</f>
        <v/>
      </c>
      <c r="BJ417" s="102" t="str">
        <f t="shared" si="260"/>
        <v/>
      </c>
    </row>
    <row r="418" spans="2:62" ht="12.75" customHeight="1" x14ac:dyDescent="0.3">
      <c r="B418" s="326">
        <f t="shared" si="261"/>
        <v>2037</v>
      </c>
      <c r="C418" s="340"/>
      <c r="D418" s="1"/>
      <c r="E418" s="116">
        <v>17</v>
      </c>
      <c r="F418" s="24" t="str">
        <f>IFERROR(VLOOKUP($G$399,'Banco de Dados'!$B$4:$J$50,6,FALSE),"")</f>
        <v/>
      </c>
      <c r="G418" s="25" t="str">
        <f>IFERROR(F418*(IFERROR(VLOOKUP($G$399,'Banco de Dados'!$B$4:$J$50,4,FALSE),"ERRO")),"")</f>
        <v/>
      </c>
      <c r="H418" s="25" t="str">
        <f t="shared" si="262"/>
        <v/>
      </c>
      <c r="I418" s="103" t="str">
        <f t="shared" si="263"/>
        <v/>
      </c>
      <c r="J418" s="117" t="str">
        <f t="shared" si="264"/>
        <v/>
      </c>
      <c r="K418" s="1"/>
      <c r="L418" s="91">
        <v>17</v>
      </c>
      <c r="M418" s="24" t="str">
        <f>IFERROR(IF(AND(PRINCIPAL!$H$114&lt;&gt;"",OR(L418=PRINCIPAL!$I$114,L418=PRINCIPAL!$I$114+PRINCIPAL!$I$114,L418=PRINCIPAL!$I$114+PRINCIPAL!$I$114+PRINCIPAL!$I$114)),0,IF(AND(PRINCIPAL!$H$114&lt;&gt;"",L418=PRINCIPAL!$J$114),VLOOKUP($N$399,'Banco de Dados'!$B$4:$J$50,8,FALSE)*PRINCIPAL!$H$114*(1-(PRINCIPAL!$K$114/100)),IF(AND(PRINCIPAL!$H$114&lt;&gt;"",L418=PRINCIPAL!$L$114),VLOOKUP($N$399,'Banco de Dados'!$B$4:$J$50,8,FALSE)*PRINCIPAL!$H$114*(1-(PRINCIPAL!$M$114/100)),IF(AND(PRINCIPAL!$H$114&lt;&gt;"",L418=PRINCIPAL!$N$114),VLOOKUP($N$399,'Banco de Dados'!$B$4:$J$50,8,FALSE)*PRINCIPAL!$H$114*(1-(PRINCIPAL!$O$114/100)),IF(PRINCIPAL!$H$114&lt;&gt;"",VLOOKUP($N$399,'Banco de Dados'!$B$4:$J$50,8,FALSE)*PRINCIPAL!$H$114,IF(OR(L418=PRINCIPAL!$I$114,L418=PRINCIPAL!$I$114+PRINCIPAL!$I$114,L418=PRINCIPAL!$I$114+PRINCIPAL!$I$114+PRINCIPAL!$I$114),0,IF(L418=PRINCIPAL!$J$114,VLOOKUP($N$399,'Banco de Dados'!$B$4:$J$50,6,FALSE)*(1-(PRINCIPAL!$K$114/100)),IF(L418=PRINCIPAL!$L$114,VLOOKUP($N$399,'Banco de Dados'!$B$4:$J$50,6,FALSE)*(1-(PRINCIPAL!$M$114/100)),IF(L418=PRINCIPAL!$N$114,VLOOKUP($N$399,'Banco de Dados'!$B$4:$J$50,6,FALSE)*(1-(PRINCIPAL!$O$114/100)),VLOOKUP($N$399,'Banco de Dados'!$B$4:$J$50,6,FALSE)))))))))),"")</f>
        <v/>
      </c>
      <c r="N418" s="25" t="str">
        <f>IFERROR(M418*(IFERROR(VLOOKUP($N$399,'Banco de Dados'!$B$4:$J$50,4,FALSE),"ERRO")),"")</f>
        <v/>
      </c>
      <c r="O418" s="25" t="str">
        <f t="shared" si="265"/>
        <v/>
      </c>
      <c r="P418" s="103" t="str">
        <f>IFERROR(O418*(C418*(PRINCIPAL!$G$114/100))*0.47*(44/12),"")</f>
        <v/>
      </c>
      <c r="Q418" s="107" t="str">
        <f>IFERROR(Q417+P418,"")</f>
        <v/>
      </c>
      <c r="R418" s="29" t="str">
        <f>IFERROR(IF(AND(PRINCIPAL!$H$115&lt;&gt;"",OR(L418=PRINCIPAL!$I$115,L418=PRINCIPAL!$I$115+PRINCIPAL!$I$115,L418=PRINCIPAL!$I$115+PRINCIPAL!$I$115+PRINCIPAL!$I$115)),0,IF(AND(PRINCIPAL!$H$115&lt;&gt;"",L418=PRINCIPAL!$J$115),VLOOKUP($S$399,'Banco de Dados'!$B$4:$J$50,8,FALSE)*PRINCIPAL!$H$115*(1-(PRINCIPAL!$K$115/100)),IF(AND(PRINCIPAL!$H$115&lt;&gt;"",L418=PRINCIPAL!$L$115),VLOOKUP($S$399,'Banco de Dados'!$B$4:$J$50,8,FALSE)*PRINCIPAL!$H$115*(1-(PRINCIPAL!$M$115/100)),IF(AND(PRINCIPAL!$H$115&lt;&gt;"",L418=PRINCIPAL!$N$115),VLOOKUP($S$399,'Banco de Dados'!$B$4:$J$50,8,FALSE)*PRINCIPAL!$H$115*(1-(PRINCIPAL!$O$115/100)),IF(PRINCIPAL!$H$115&lt;&gt;"",VLOOKUP($S$399,'Banco de Dados'!$B$4:$J$50,8,FALSE)*PRINCIPAL!$H$115,IF(OR(L418=PRINCIPAL!$I$115,L418=PRINCIPAL!$I$115+PRINCIPAL!$I$115,L418=PRINCIPAL!$I$115+PRINCIPAL!$I$115+PRINCIPAL!$I$115),0,IF(L418=PRINCIPAL!$J$115,VLOOKUP($S$399,'Banco de Dados'!$B$4:$J$50,6,FALSE)*(1-(PRINCIPAL!$K$115/100)),IF(L418=PRINCIPAL!$L$115,VLOOKUP($S$399,'Banco de Dados'!$B$4:$J$50,6,FALSE)*(1-(PRINCIPAL!$M$115/100)),IF(L418=PRINCIPAL!$N$115,VLOOKUP($S$399,'Banco de Dados'!$B$4:$J$50,6,FALSE)*(1-(PRINCIPAL!$O$115/100)),VLOOKUP($S$399,'Banco de Dados'!$B$4:$J$50,6,FALSE)))))))))),"")</f>
        <v/>
      </c>
      <c r="S418" s="29" t="str">
        <f>IFERROR(R418*(IFERROR(VLOOKUP($S$399,'Banco de Dados'!$B$4:$J$50,4,FALSE),"ERRO")),"")</f>
        <v/>
      </c>
      <c r="T418" s="29" t="str">
        <f t="shared" si="282"/>
        <v/>
      </c>
      <c r="U418" s="103" t="str">
        <f>IFERROR(T418*(C418*(PRINCIPAL!$G$115/100))*0.47*(44/12),"")</f>
        <v/>
      </c>
      <c r="V418" s="103" t="str">
        <f t="shared" si="258"/>
        <v/>
      </c>
      <c r="W418" s="30" t="str">
        <f>IFERROR(IF(AND(PRINCIPAL!$H$116&lt;&gt;"",OR(L418=PRINCIPAL!$I$116,L418=PRINCIPAL!$I$116+PRINCIPAL!$I$116,L418=PRINCIPAL!$I$116+PRINCIPAL!$I$116+PRINCIPAL!$I$116)),0,IF(AND(PRINCIPAL!$H$116&lt;&gt;"",L418=PRINCIPAL!$J$116),VLOOKUP($X$399,'Banco de Dados'!$B$4:$J$50,8,FALSE)*PRINCIPAL!$H$116*(1-(PRINCIPAL!$K$116/100)),IF(AND(PRINCIPAL!$H$116&lt;&gt;"",L418=PRINCIPAL!$L$116),VLOOKUP($X$399,'Banco de Dados'!$B$4:$J$50,8,FALSE)*PRINCIPAL!$H$116*(1-(PRINCIPAL!$M$116/100)),IF(AND(PRINCIPAL!$H$116&lt;&gt;"",L418=PRINCIPAL!$N$116),VLOOKUP($X$399,'Banco de Dados'!$B$4:$J$50,8,FALSE)*PRINCIPAL!$H$116*(1-(PRINCIPAL!$O$116/100)),IF(PRINCIPAL!$H$116&lt;&gt;"",VLOOKUP($X$399,'Banco de Dados'!$B$4:$J$50,8,FALSE)*PRINCIPAL!$H$116,IF(OR(L418=PRINCIPAL!$I$116,L418=PRINCIPAL!$I$116+PRINCIPAL!$I$116,L418=PRINCIPAL!$I$116+PRINCIPAL!$I$116+PRINCIPAL!$I$116),0,IF(L418=PRINCIPAL!$J$116,VLOOKUP($X$399,'Banco de Dados'!$B$4:$J$50,6,FALSE)*(1-(PRINCIPAL!$K$116/100)),IF(L418=PRINCIPAL!$L$116,VLOOKUP($X$399,'Banco de Dados'!$B$4:$J$50,6,FALSE)*(1-(PRINCIPAL!$M$116/100)),IF(L418=PRINCIPAL!$N$116,VLOOKUP($X$399,'Banco de Dados'!$B$4:$J$50,6,FALSE)*(1-(PRINCIPAL!$O$116/100)),VLOOKUP($X$399,'Banco de Dados'!$B$4:$J$50,6,FALSE)))))))))),"")</f>
        <v/>
      </c>
      <c r="X418" s="29" t="str">
        <f>IFERROR(W418*(IFERROR(VLOOKUP($X$399,'Banco de Dados'!$B$4:$J$50,4,FALSE),"ERRO")),"")</f>
        <v/>
      </c>
      <c r="Y418" s="29" t="str">
        <f t="shared" si="276"/>
        <v/>
      </c>
      <c r="Z418" s="103" t="str">
        <f>IFERROR(Y418*(C418*(PRINCIPAL!$G$116/100))*0.47*(44/12),"")</f>
        <v/>
      </c>
      <c r="AA418" s="111" t="str">
        <f t="shared" si="277"/>
        <v/>
      </c>
      <c r="AB418" s="30" t="str">
        <f>IFERROR(IF(AND(PRINCIPAL!$H$117&lt;&gt;"",OR(L418=PRINCIPAL!$I$117,L418=PRINCIPAL!$I$117+PRINCIPAL!$I$117,L418=PRINCIPAL!$I$117+PRINCIPAL!$I$117+PRINCIPAL!$I$117)),0,IF(AND(PRINCIPAL!$H$117&lt;&gt;"",L418=PRINCIPAL!$J$117),VLOOKUP($AC$399,'Banco de Dados'!$B$4:$J$50,8,FALSE)*PRINCIPAL!$H$117*(1-(PRINCIPAL!$K$117/100)),IF(AND(PRINCIPAL!$H$117&lt;&gt;"",L418=PRINCIPAL!$L$117),VLOOKUP($AC$399,'Banco de Dados'!$B$4:$J$50,8,FALSE)*PRINCIPAL!$H$117*(1-(PRINCIPAL!$M$117/100)),IF(AND(PRINCIPAL!$H$117&lt;&gt;"",L418=PRINCIPAL!$N$117),VLOOKUP($AC$399,'Banco de Dados'!$B$4:$J$50,8,FALSE)*PRINCIPAL!$H$117*(1-(PRINCIPAL!$O$117/100)),IF(PRINCIPAL!$H$117&lt;&gt;"",VLOOKUP($AC$399,'Banco de Dados'!$B$4:$J$50,8,FALSE)*PRINCIPAL!$H$117,IF(OR(L418=PRINCIPAL!$I$117,L418=PRINCIPAL!$I$117+PRINCIPAL!$I$117,L418=PRINCIPAL!$I$117+PRINCIPAL!$I$117+PRINCIPAL!$I$117),0,IF(L418=PRINCIPAL!$J$117,VLOOKUP($AC$399,'Banco de Dados'!$B$4:$J$50,6,FALSE)*(1-(PRINCIPAL!$K$117/100)),IF(L418=PRINCIPAL!$L$117,VLOOKUP($AC$399,'Banco de Dados'!$B$4:$J$50,6,FALSE)*(1-(PRINCIPAL!$M$117/100)),IF(L418=PRINCIPAL!$N$117,VLOOKUP($AC$399,'Banco de Dados'!$B$4:$J$50,6,FALSE)*(1-(PRINCIPAL!$O$117/100)),VLOOKUP($AC$399,'Banco de Dados'!$B$4:$J$50,6,FALSE)))))))))),"")</f>
        <v/>
      </c>
      <c r="AC418" s="29" t="str">
        <f>IFERROR(AB418*(IFERROR(VLOOKUP($AC$399,'Banco de Dados'!$B$4:$J$50,4,FALSE),"ERRO")),"")</f>
        <v/>
      </c>
      <c r="AD418" s="29" t="str">
        <f t="shared" si="267"/>
        <v/>
      </c>
      <c r="AE418" s="103" t="str">
        <f>IFERROR(AD418*(C418*(PRINCIPAL!$G$117/100))*0.47*(44/12),"")</f>
        <v/>
      </c>
      <c r="AF418" s="111" t="str">
        <f t="shared" si="268"/>
        <v/>
      </c>
      <c r="AG418" s="30" t="str">
        <f>IFERROR(IF(AND(PRINCIPAL!$H$118&lt;&gt;"",OR(L418=PRINCIPAL!$I$118,L418=PRINCIPAL!$I$118+PRINCIPAL!$I$118,L418=PRINCIPAL!$I$118+PRINCIPAL!$I$118+PRINCIPAL!$I$118)),0,IF(AND(PRINCIPAL!$H$118&lt;&gt;"",L418=PRINCIPAL!$J$118),VLOOKUP($AH$399,'Banco de Dados'!$B$4:$J$50,8,FALSE)*PRINCIPAL!$H$118*(1-(PRINCIPAL!$K$118/100)),IF(AND(PRINCIPAL!$H$118&lt;&gt;"",L418=PRINCIPAL!$L$118),VLOOKUP($AH$399,'Banco de Dados'!$B$4:$J$50,8,FALSE)*PRINCIPAL!$H$118*(1-(PRINCIPAL!$M$118/100)),IF(AND(PRINCIPAL!$H$118&lt;&gt;"",L418=PRINCIPAL!$N$118),VLOOKUP($AH$399,'Banco de Dados'!$B$4:$J$50,8,FALSE)*PRINCIPAL!$H$118*(1-(PRINCIPAL!$O$118/100)),IF(PRINCIPAL!$H$118&lt;&gt;"",VLOOKUP($AH$399,'Banco de Dados'!$B$4:$J$50,8,FALSE)*PRINCIPAL!$H$118,IF(OR(L418=PRINCIPAL!$I$118,L418=PRINCIPAL!$I$118+PRINCIPAL!$I$118,L418=PRINCIPAL!$I$118+PRINCIPAL!$I$118+PRINCIPAL!$I$118),0,IF(L418=PRINCIPAL!$J$118,VLOOKUP($AH$399,'Banco de Dados'!$B$4:$J$50,6,FALSE)*(1-(PRINCIPAL!$K$118/100)),IF(L418=PRINCIPAL!$L$118,VLOOKUP($AH$399,'Banco de Dados'!$B$4:$J$50,6,FALSE)*(1-(PRINCIPAL!$M$118/100)),IF(L418=PRINCIPAL!$N$118,VLOOKUP($AH$399,'Banco de Dados'!$B$4:$J$50,6,FALSE)*(1-(PRINCIPAL!$O$118/100)),VLOOKUP($AH$399,'Banco de Dados'!$B$4:$J$50,6,FALSE)))))))))),"")</f>
        <v/>
      </c>
      <c r="AH418" s="29" t="str">
        <f>IFERROR(AG418*(IFERROR(VLOOKUP($AH$399,'Banco de Dados'!$B$4:$J$50,4,FALSE),"ERRO")),"")</f>
        <v/>
      </c>
      <c r="AI418" s="29" t="str">
        <f t="shared" si="269"/>
        <v/>
      </c>
      <c r="AJ418" s="103" t="str">
        <f>IFERROR(AI418*(C418*(PRINCIPAL!$G$118/100))*0.47*(44/12),"")</f>
        <v/>
      </c>
      <c r="AK418" s="111" t="str">
        <f t="shared" si="278"/>
        <v/>
      </c>
      <c r="AL418" s="30" t="str">
        <f>IFERROR(IF(AND(PRINCIPAL!$H$119&lt;&gt;"",OR(L418=PRINCIPAL!$I$119,L418=PRINCIPAL!$I$119+PRINCIPAL!$I$119,L418=PRINCIPAL!$I$119+PRINCIPAL!$I$119+PRINCIPAL!$I$119)),0,IF(AND(PRINCIPAL!$H$119&lt;&gt;"",L418=PRINCIPAL!$J$119),VLOOKUP($AM$399,'Banco de Dados'!$B$4:$J$50,8,FALSE)*PRINCIPAL!$H$119*(1-(PRINCIPAL!$K$119/100)),IF(AND(PRINCIPAL!$H$119&lt;&gt;"",L418=PRINCIPAL!$L$119),VLOOKUP($AM$399,'Banco de Dados'!$B$4:$J$50,8,FALSE)*PRINCIPAL!$H$119*(1-(PRINCIPAL!$M$119/100)),IF(AND(PRINCIPAL!$H$119&lt;&gt;"",L418=PRINCIPAL!$N$119),VLOOKUP($AM$399,'Banco de Dados'!$B$4:$J$50,8,FALSE)*PRINCIPAL!$H$119*(1-(PRINCIPAL!$O$119/100)),IF(PRINCIPAL!$H$119&lt;&gt;"",VLOOKUP($AM$399,'Banco de Dados'!$B$4:$J$50,8,FALSE)*PRINCIPAL!$H$119,IF(OR(L418=PRINCIPAL!$I$119,L418=PRINCIPAL!$I$119+PRINCIPAL!$I$119,L418=PRINCIPAL!$I$119+PRINCIPAL!$I$119+PRINCIPAL!$I$119),0,IF(L418=PRINCIPAL!$J$119,VLOOKUP($AM$399,'Banco de Dados'!$B$4:$J$50,6,FALSE)*(1-(PRINCIPAL!$K$119/100)),IF(L418=PRINCIPAL!$L$119,VLOOKUP($AM$399,'Banco de Dados'!$B$4:$J$50,6,FALSE)*(1-(PRINCIPAL!$M$119/100)),IF(L418=PRINCIPAL!$N$119,VLOOKUP($AM$399,'Banco de Dados'!$B$4:$J$50,6,FALSE)*(1-(PRINCIPAL!$O$119/100)),VLOOKUP($AM$399,'Banco de Dados'!$B$4:$J$50,6,FALSE)))))))))),"")</f>
        <v/>
      </c>
      <c r="AM418" s="29" t="str">
        <f>IFERROR(AL418*(IFERROR(VLOOKUP($AM$399,'Banco de Dados'!$B$4:$J$50,4,FALSE),"ERRO")),"")</f>
        <v/>
      </c>
      <c r="AN418" s="29" t="str">
        <f t="shared" si="270"/>
        <v/>
      </c>
      <c r="AO418" s="103" t="str">
        <f>IFERROR(AN418*(C418*(PRINCIPAL!$G$119/100))*0.47*(44/12),"")</f>
        <v/>
      </c>
      <c r="AP418" s="111" t="str">
        <f t="shared" si="271"/>
        <v/>
      </c>
      <c r="AQ418" s="30" t="str">
        <f>IFERROR(IF(AND(PRINCIPAL!$H$120&lt;&gt;"",OR(L418=PRINCIPAL!$I$120,L418=PRINCIPAL!$I$120+PRINCIPAL!$I$120,L418=PRINCIPAL!$I$120+PRINCIPAL!$I$120+PRINCIPAL!$I$120)),0,IF(AND(PRINCIPAL!$H$120&lt;&gt;"",L418=PRINCIPAL!$J$120),VLOOKUP($AR$399,'Banco de Dados'!$B$4:$J$50,8,FALSE)*PRINCIPAL!$H$120*(1-(PRINCIPAL!$K$120/100)),IF(AND(PRINCIPAL!$H$120&lt;&gt;"",L418=PRINCIPAL!$L$120),VLOOKUP($AR$399,'Banco de Dados'!$B$4:$J$50,8,FALSE)*PRINCIPAL!$H$120*(1-(PRINCIPAL!$M$120/100)),IF(AND(PRINCIPAL!$H$120&lt;&gt;"",L418=PRINCIPAL!$N$120),VLOOKUP($AR$399,'Banco de Dados'!$B$4:$J$50,8,FALSE)*PRINCIPAL!$H$120*(1-(PRINCIPAL!$O$120/100)),IF(PRINCIPAL!$H$120&lt;&gt;"",VLOOKUP($AR$399,'Banco de Dados'!$B$4:$J$50,8,FALSE)*PRINCIPAL!$H$120,IF(OR(L418=PRINCIPAL!$I$120,L418=PRINCIPAL!$I$120+PRINCIPAL!$I$120,L418=PRINCIPAL!$I$120+PRINCIPAL!$I$120+PRINCIPAL!$I$120),0,IF(L418=PRINCIPAL!$J$120,VLOOKUP($AR$399,'Banco de Dados'!$B$4:$J$50,6,FALSE)*(1-(PRINCIPAL!$K$120/100)),IF(L418=PRINCIPAL!$L$120,VLOOKUP($AR$399,'Banco de Dados'!$B$4:$J$50,6,FALSE)*(1-(PRINCIPAL!$M$120/100)),IF(L418=PRINCIPAL!$N$120,VLOOKUP($AR$399,'Banco de Dados'!$B$4:$J$50,6,FALSE)*(1-(PRINCIPAL!$O$120/100)),VLOOKUP($AR$399,'Banco de Dados'!$B$4:$J$50,6,FALSE)))))))))),"")</f>
        <v/>
      </c>
      <c r="AR418" s="29" t="str">
        <f>IFERROR(AQ418*(IFERROR(VLOOKUP($AR$399,'Banco de Dados'!$B$4:$J$50,4,FALSE),"ERRO")),"")</f>
        <v/>
      </c>
      <c r="AS418" s="29" t="str">
        <f t="shared" si="272"/>
        <v/>
      </c>
      <c r="AT418" s="103" t="str">
        <f>IFERROR(AS418*(C418*(PRINCIPAL!$G$120/100))*0.47*(44/12),"")</f>
        <v/>
      </c>
      <c r="AU418" s="111" t="str">
        <f t="shared" si="273"/>
        <v/>
      </c>
      <c r="AV418" s="30" t="str">
        <f>IFERROR(IF(AND(PRINCIPAL!$H$121&lt;&gt;"",OR(L418=PRINCIPAL!$I$121,L418=PRINCIPAL!$I$121+PRINCIPAL!$I$121,L418=PRINCIPAL!$I$121+PRINCIPAL!$I$121+PRINCIPAL!$I$121)),0,IF(AND(PRINCIPAL!$H$121&lt;&gt;"",L418=PRINCIPAL!$J$121),VLOOKUP($AW$399,'Banco de Dados'!$B$4:$J$50,8,FALSE)*PRINCIPAL!$H$121*(1-(PRINCIPAL!$K$121/100)),IF(AND(PRINCIPAL!$H$121&lt;&gt;"",L418=PRINCIPAL!$L$121),VLOOKUP($AW$399,'Banco de Dados'!$B$4:$J$50,8,FALSE)*PRINCIPAL!$H$121*(1-(PRINCIPAL!$M$121/100)),IF(AND(PRINCIPAL!$H$121&lt;&gt;"",L418=PRINCIPAL!$N$121),VLOOKUP($AW$399,'Banco de Dados'!$B$4:$J$50,8,FALSE)*PRINCIPAL!$H$121*(1-(PRINCIPAL!$O$121/100)),IF(PRINCIPAL!$H$121&lt;&gt;"",VLOOKUP($AW$399,'Banco de Dados'!$B$4:$J$50,8,FALSE)*PRINCIPAL!$H$121,IF(OR(L418=PRINCIPAL!$I$121,L418=PRINCIPAL!$I$121+PRINCIPAL!$I$121,L418=PRINCIPAL!$I$121+PRINCIPAL!$I$121+PRINCIPAL!$I$121),0,IF(L418=PRINCIPAL!$J$121,VLOOKUP($AW$399,'Banco de Dados'!$B$4:$J$50,6,FALSE)*(1-(PRINCIPAL!$K$121/100)),IF(L418=PRINCIPAL!$L$121,VLOOKUP($AW$399,'Banco de Dados'!$B$4:$J$50,6,FALSE)*(1-(PRINCIPAL!$M$121/100)),IF(L418=PRINCIPAL!$N$121,VLOOKUP($AW$399,'Banco de Dados'!$B$4:$J$50,6,FALSE)*(1-(PRINCIPAL!$O$121/100)),VLOOKUP($AW$399,'Banco de Dados'!$B$4:$J$50,6,FALSE)))))))))),"")</f>
        <v/>
      </c>
      <c r="AW418" s="29" t="str">
        <f>IFERROR(AV418*(IFERROR(VLOOKUP($AW$399,'Banco de Dados'!$B$4:$J$50,4,FALSE),"ERRO")),"")</f>
        <v/>
      </c>
      <c r="AX418" s="29" t="str">
        <f t="shared" si="274"/>
        <v/>
      </c>
      <c r="AY418" s="103" t="str">
        <f>IFERROR(AX418*(C418*(PRINCIPAL!$G$121/100))*0.47*(44/12),"")</f>
        <v/>
      </c>
      <c r="AZ418" s="111" t="str">
        <f t="shared" si="279"/>
        <v/>
      </c>
      <c r="BA418" s="30" t="str">
        <f>IFERROR(IF(AND(PRINCIPAL!$H$122&lt;&gt;"",OR(L418=PRINCIPAL!$I$122,L418=PRINCIPAL!$I$122+PRINCIPAL!$I$122,L418=PRINCIPAL!$I$122+PRINCIPAL!$I$122+PRINCIPAL!$I$122)),0,IF(AND(PRINCIPAL!$H$122&lt;&gt;"",L418=PRINCIPAL!$J$122),VLOOKUP($BB$399,'Banco de Dados'!$B$4:$J$50,8,FALSE)*PRINCIPAL!$H$122*(1-(PRINCIPAL!$K$122/100)),IF(AND(PRINCIPAL!$H$122&lt;&gt;"",L418=PRINCIPAL!$L$122),VLOOKUP($BB$399,'Banco de Dados'!$B$4:$J$50,8,FALSE)*PRINCIPAL!$H$122*(1-(PRINCIPAL!$M$122/100)),IF(AND(PRINCIPAL!$H$122&lt;&gt;"",L418=PRINCIPAL!$N$122),VLOOKUP($BB$399,'Banco de Dados'!$B$4:$J$50,8,FALSE)*PRINCIPAL!$H$122*(1-(PRINCIPAL!$O$122/100)),IF(PRINCIPAL!$H$122&lt;&gt;"",VLOOKUP($BB$399,'Banco de Dados'!$B$4:$J$50,8,FALSE)*PRINCIPAL!$H$122,IF(OR(L418=PRINCIPAL!$I$122,L418=PRINCIPAL!$I$122+PRINCIPAL!$I$122,L418=PRINCIPAL!$I$122+PRINCIPAL!$I$122+PRINCIPAL!$I$122),0,IF(L418=PRINCIPAL!$J$122,VLOOKUP($BB$399,'Banco de Dados'!$B$4:$J$50,6,FALSE)*(1-(PRINCIPAL!$K$122/100)),IF(L418=PRINCIPAL!$L$122,VLOOKUP($BB$399,'Banco de Dados'!$B$4:$J$50,6,FALSE)*(1-(PRINCIPAL!$M$122/100)),IF(L418=PRINCIPAL!$N$122,VLOOKUP($BB$399,'Banco de Dados'!$B$4:$J$50,6,FALSE)*(1-(PRINCIPAL!$O$122/100)),VLOOKUP($BB$399,'Banco de Dados'!$B$4:$J$50,6,FALSE)))))))))),"")</f>
        <v/>
      </c>
      <c r="BB418" s="29" t="str">
        <f>IFERROR(BA418*(IFERROR(VLOOKUP($BB$399,'Banco de Dados'!$B$4:$J$50,4,FALSE),"ERRO")),"")</f>
        <v/>
      </c>
      <c r="BC418" s="29" t="str">
        <f t="shared" si="280"/>
        <v/>
      </c>
      <c r="BD418" s="103" t="str">
        <f>IFERROR(BC418*(C418*(PRINCIPAL!$G$122/100))*0.47*(44/12),"")</f>
        <v/>
      </c>
      <c r="BE418" s="111" t="str">
        <f t="shared" si="259"/>
        <v/>
      </c>
      <c r="BF418" s="30" t="str">
        <f>IFERROR(IF(AND(PRINCIPAL!$H$123&lt;&gt;"",OR(L418=PRINCIPAL!$I$123,L418=PRINCIPAL!$I$123+PRINCIPAL!$I$123,L418=PRINCIPAL!$I$123+PRINCIPAL!$I$123+PRINCIPAL!$I$123)),0,IF(AND(PRINCIPAL!$H$123&lt;&gt;"",L418=PRINCIPAL!$J$123),VLOOKUP($BG$399,'Banco de Dados'!$B$4:$J$50,8,FALSE)*PRINCIPAL!$H$123*(1-(PRINCIPAL!$K$123/100)),IF(AND(PRINCIPAL!$H$123&lt;&gt;"",L418=PRINCIPAL!$L$123),VLOOKUP($BG$399,'Banco de Dados'!$B$4:$J$50,8,FALSE)*PRINCIPAL!$H$123*(1-(PRINCIPAL!$M$123/100)),IF(AND(PRINCIPAL!$H$123&lt;&gt;"",L418=PRINCIPAL!$N$123),VLOOKUP($BG$399,'Banco de Dados'!$B$4:$J$50,8,FALSE)*PRINCIPAL!$H$123*(1-(PRINCIPAL!$O$123/100)),IF(PRINCIPAL!$H$123&lt;&gt;"",VLOOKUP($BG$399,'Banco de Dados'!$B$4:$J$50,8,FALSE)*PRINCIPAL!$H$123,IF(OR(L418=PRINCIPAL!$I$123,L418=PRINCIPAL!$I$123+PRINCIPAL!$I$123,L418=PRINCIPAL!$I$123+PRINCIPAL!$I$123+PRINCIPAL!$I$123),0,IF(L418=PRINCIPAL!$J$123,VLOOKUP($BG$399,'Banco de Dados'!$B$4:$J$50,6,FALSE)*(1-(PRINCIPAL!$K$123/100)),IF(L418=PRINCIPAL!$L$123,VLOOKUP($BG$399,'Banco de Dados'!$B$4:$J$50,6,FALSE)*(1-(PRINCIPAL!$M$123/100)),IF(L418=PRINCIPAL!$N$123,VLOOKUP($BG$399,'Banco de Dados'!$B$4:$J$50,6,FALSE)*(1-(PRINCIPAL!$O$123/100)),VLOOKUP($BG$399,'Banco de Dados'!$B$4:$J$50,6,FALSE)))))))))),"")</f>
        <v/>
      </c>
      <c r="BG418" s="29" t="str">
        <f>IFERROR(BF418*(IFERROR(VLOOKUP($BG$399,'Banco de Dados'!$B$4:$J$50,4,FALSE),"ERRO")),"")</f>
        <v/>
      </c>
      <c r="BH418" s="29" t="str">
        <f t="shared" si="275"/>
        <v/>
      </c>
      <c r="BI418" s="103" t="str">
        <f>IFERROR(BH418*(C418*(PRINCIPAL!$G$123/100))*0.47*(44/12),"")</f>
        <v/>
      </c>
      <c r="BJ418" s="102" t="str">
        <f t="shared" si="260"/>
        <v/>
      </c>
    </row>
    <row r="419" spans="2:62" ht="12.75" customHeight="1" x14ac:dyDescent="0.3">
      <c r="B419" s="326">
        <f t="shared" si="261"/>
        <v>2038</v>
      </c>
      <c r="C419" s="340"/>
      <c r="D419" s="1"/>
      <c r="E419" s="116">
        <v>18</v>
      </c>
      <c r="F419" s="24" t="str">
        <f>IFERROR(VLOOKUP($G$399,'Banco de Dados'!$B$4:$J$50,6,FALSE),"")</f>
        <v/>
      </c>
      <c r="G419" s="25" t="str">
        <f>IFERROR(F419*(IFERROR(VLOOKUP($G$399,'Banco de Dados'!$B$4:$J$50,4,FALSE),"ERRO")),"")</f>
        <v/>
      </c>
      <c r="H419" s="25" t="str">
        <f t="shared" si="262"/>
        <v/>
      </c>
      <c r="I419" s="103" t="str">
        <f t="shared" si="263"/>
        <v/>
      </c>
      <c r="J419" s="117" t="str">
        <f t="shared" si="264"/>
        <v/>
      </c>
      <c r="K419" s="1"/>
      <c r="L419" s="91">
        <v>18</v>
      </c>
      <c r="M419" s="24" t="str">
        <f>IFERROR(IF(AND(PRINCIPAL!$H$114&lt;&gt;"",OR(L419=PRINCIPAL!$I$114,L419=PRINCIPAL!$I$114+PRINCIPAL!$I$114,L419=PRINCIPAL!$I$114+PRINCIPAL!$I$114+PRINCIPAL!$I$114)),0,IF(AND(PRINCIPAL!$H$114&lt;&gt;"",L419=PRINCIPAL!$J$114),VLOOKUP($N$399,'Banco de Dados'!$B$4:$J$50,8,FALSE)*PRINCIPAL!$H$114*(1-(PRINCIPAL!$K$114/100)),IF(AND(PRINCIPAL!$H$114&lt;&gt;"",L419=PRINCIPAL!$L$114),VLOOKUP($N$399,'Banco de Dados'!$B$4:$J$50,8,FALSE)*PRINCIPAL!$H$114*(1-(PRINCIPAL!$M$114/100)),IF(AND(PRINCIPAL!$H$114&lt;&gt;"",L419=PRINCIPAL!$N$114),VLOOKUP($N$399,'Banco de Dados'!$B$4:$J$50,8,FALSE)*PRINCIPAL!$H$114*(1-(PRINCIPAL!$O$114/100)),IF(PRINCIPAL!$H$114&lt;&gt;"",VLOOKUP($N$399,'Banco de Dados'!$B$4:$J$50,8,FALSE)*PRINCIPAL!$H$114,IF(OR(L419=PRINCIPAL!$I$114,L419=PRINCIPAL!$I$114+PRINCIPAL!$I$114,L419=PRINCIPAL!$I$114+PRINCIPAL!$I$114+PRINCIPAL!$I$114),0,IF(L419=PRINCIPAL!$J$114,VLOOKUP($N$399,'Banco de Dados'!$B$4:$J$50,6,FALSE)*(1-(PRINCIPAL!$K$114/100)),IF(L419=PRINCIPAL!$L$114,VLOOKUP($N$399,'Banco de Dados'!$B$4:$J$50,6,FALSE)*(1-(PRINCIPAL!$M$114/100)),IF(L419=PRINCIPAL!$N$114,VLOOKUP($N$399,'Banco de Dados'!$B$4:$J$50,6,FALSE)*(1-(PRINCIPAL!$O$114/100)),VLOOKUP($N$399,'Banco de Dados'!$B$4:$J$50,6,FALSE)))))))))),"")</f>
        <v/>
      </c>
      <c r="N419" s="25" t="str">
        <f>IFERROR(M419*(IFERROR(VLOOKUP($N$399,'Banco de Dados'!$B$4:$J$50,4,FALSE),"ERRO")),"")</f>
        <v/>
      </c>
      <c r="O419" s="25" t="str">
        <f t="shared" si="265"/>
        <v/>
      </c>
      <c r="P419" s="103" t="str">
        <f>IFERROR(O419*(C419*(PRINCIPAL!$G$114/100))*0.47*(44/12),"")</f>
        <v/>
      </c>
      <c r="Q419" s="107" t="str">
        <f>IFERROR(Q418+P419,"")</f>
        <v/>
      </c>
      <c r="R419" s="29" t="str">
        <f>IFERROR(IF(AND(PRINCIPAL!$H$115&lt;&gt;"",OR(L419=PRINCIPAL!$I$115,L419=PRINCIPAL!$I$115+PRINCIPAL!$I$115,L419=PRINCIPAL!$I$115+PRINCIPAL!$I$115+PRINCIPAL!$I$115)),0,IF(AND(PRINCIPAL!$H$115&lt;&gt;"",L419=PRINCIPAL!$J$115),VLOOKUP($S$399,'Banco de Dados'!$B$4:$J$50,8,FALSE)*PRINCIPAL!$H$115*(1-(PRINCIPAL!$K$115/100)),IF(AND(PRINCIPAL!$H$115&lt;&gt;"",L419=PRINCIPAL!$L$115),VLOOKUP($S$399,'Banco de Dados'!$B$4:$J$50,8,FALSE)*PRINCIPAL!$H$115*(1-(PRINCIPAL!$M$115/100)),IF(AND(PRINCIPAL!$H$115&lt;&gt;"",L419=PRINCIPAL!$N$115),VLOOKUP($S$399,'Banco de Dados'!$B$4:$J$50,8,FALSE)*PRINCIPAL!$H$115*(1-(PRINCIPAL!$O$115/100)),IF(PRINCIPAL!$H$115&lt;&gt;"",VLOOKUP($S$399,'Banco de Dados'!$B$4:$J$50,8,FALSE)*PRINCIPAL!$H$115,IF(OR(L419=PRINCIPAL!$I$115,L419=PRINCIPAL!$I$115+PRINCIPAL!$I$115,L419=PRINCIPAL!$I$115+PRINCIPAL!$I$115+PRINCIPAL!$I$115),0,IF(L419=PRINCIPAL!$J$115,VLOOKUP($S$399,'Banco de Dados'!$B$4:$J$50,6,FALSE)*(1-(PRINCIPAL!$K$115/100)),IF(L419=PRINCIPAL!$L$115,VLOOKUP($S$399,'Banco de Dados'!$B$4:$J$50,6,FALSE)*(1-(PRINCIPAL!$M$115/100)),IF(L419=PRINCIPAL!$N$115,VLOOKUP($S$399,'Banco de Dados'!$B$4:$J$50,6,FALSE)*(1-(PRINCIPAL!$O$115/100)),VLOOKUP($S$399,'Banco de Dados'!$B$4:$J$50,6,FALSE)))))))))),"")</f>
        <v/>
      </c>
      <c r="S419" s="29" t="str">
        <f>IFERROR(R419*(IFERROR(VLOOKUP($S$399,'Banco de Dados'!$B$4:$J$50,4,FALSE),"ERRO")),"")</f>
        <v/>
      </c>
      <c r="T419" s="29" t="str">
        <f t="shared" si="282"/>
        <v/>
      </c>
      <c r="U419" s="103" t="str">
        <f>IFERROR(T419*(C419*(PRINCIPAL!$G$115/100))*0.47*(44/12),"")</f>
        <v/>
      </c>
      <c r="V419" s="103" t="str">
        <f t="shared" si="258"/>
        <v/>
      </c>
      <c r="W419" s="30" t="str">
        <f>IFERROR(IF(AND(PRINCIPAL!$H$116&lt;&gt;"",OR(L419=PRINCIPAL!$I$116,L419=PRINCIPAL!$I$116+PRINCIPAL!$I$116,L419=PRINCIPAL!$I$116+PRINCIPAL!$I$116+PRINCIPAL!$I$116)),0,IF(AND(PRINCIPAL!$H$116&lt;&gt;"",L419=PRINCIPAL!$J$116),VLOOKUP($X$399,'Banco de Dados'!$B$4:$J$50,8,FALSE)*PRINCIPAL!$H$116*(1-(PRINCIPAL!$K$116/100)),IF(AND(PRINCIPAL!$H$116&lt;&gt;"",L419=PRINCIPAL!$L$116),VLOOKUP($X$399,'Banco de Dados'!$B$4:$J$50,8,FALSE)*PRINCIPAL!$H$116*(1-(PRINCIPAL!$M$116/100)),IF(AND(PRINCIPAL!$H$116&lt;&gt;"",L419=PRINCIPAL!$N$116),VLOOKUP($X$399,'Banco de Dados'!$B$4:$J$50,8,FALSE)*PRINCIPAL!$H$116*(1-(PRINCIPAL!$O$116/100)),IF(PRINCIPAL!$H$116&lt;&gt;"",VLOOKUP($X$399,'Banco de Dados'!$B$4:$J$50,8,FALSE)*PRINCIPAL!$H$116,IF(OR(L419=PRINCIPAL!$I$116,L419=PRINCIPAL!$I$116+PRINCIPAL!$I$116,L419=PRINCIPAL!$I$116+PRINCIPAL!$I$116+PRINCIPAL!$I$116),0,IF(L419=PRINCIPAL!$J$116,VLOOKUP($X$399,'Banco de Dados'!$B$4:$J$50,6,FALSE)*(1-(PRINCIPAL!$K$116/100)),IF(L419=PRINCIPAL!$L$116,VLOOKUP($X$399,'Banco de Dados'!$B$4:$J$50,6,FALSE)*(1-(PRINCIPAL!$M$116/100)),IF(L419=PRINCIPAL!$N$116,VLOOKUP($X$399,'Banco de Dados'!$B$4:$J$50,6,FALSE)*(1-(PRINCIPAL!$O$116/100)),VLOOKUP($X$399,'Banco de Dados'!$B$4:$J$50,6,FALSE)))))))))),"")</f>
        <v/>
      </c>
      <c r="X419" s="29" t="str">
        <f>IFERROR(W419*(IFERROR(VLOOKUP($X$399,'Banco de Dados'!$B$4:$J$50,4,FALSE),"ERRO")),"")</f>
        <v/>
      </c>
      <c r="Y419" s="29" t="str">
        <f t="shared" si="276"/>
        <v/>
      </c>
      <c r="Z419" s="103" t="str">
        <f>IFERROR(Y419*(C419*(PRINCIPAL!$G$116/100))*0.47*(44/12),"")</f>
        <v/>
      </c>
      <c r="AA419" s="111" t="str">
        <f t="shared" si="277"/>
        <v/>
      </c>
      <c r="AB419" s="30" t="str">
        <f>IFERROR(IF(AND(PRINCIPAL!$H$117&lt;&gt;"",OR(L419=PRINCIPAL!$I$117,L419=PRINCIPAL!$I$117+PRINCIPAL!$I$117,L419=PRINCIPAL!$I$117+PRINCIPAL!$I$117+PRINCIPAL!$I$117)),0,IF(AND(PRINCIPAL!$H$117&lt;&gt;"",L419=PRINCIPAL!$J$117),VLOOKUP($AC$399,'Banco de Dados'!$B$4:$J$50,8,FALSE)*PRINCIPAL!$H$117*(1-(PRINCIPAL!$K$117/100)),IF(AND(PRINCIPAL!$H$117&lt;&gt;"",L419=PRINCIPAL!$L$117),VLOOKUP($AC$399,'Banco de Dados'!$B$4:$J$50,8,FALSE)*PRINCIPAL!$H$117*(1-(PRINCIPAL!$M$117/100)),IF(AND(PRINCIPAL!$H$117&lt;&gt;"",L419=PRINCIPAL!$N$117),VLOOKUP($AC$399,'Banco de Dados'!$B$4:$J$50,8,FALSE)*PRINCIPAL!$H$117*(1-(PRINCIPAL!$O$117/100)),IF(PRINCIPAL!$H$117&lt;&gt;"",VLOOKUP($AC$399,'Banco de Dados'!$B$4:$J$50,8,FALSE)*PRINCIPAL!$H$117,IF(OR(L419=PRINCIPAL!$I$117,L419=PRINCIPAL!$I$117+PRINCIPAL!$I$117,L419=PRINCIPAL!$I$117+PRINCIPAL!$I$117+PRINCIPAL!$I$117),0,IF(L419=PRINCIPAL!$J$117,VLOOKUP($AC$399,'Banco de Dados'!$B$4:$J$50,6,FALSE)*(1-(PRINCIPAL!$K$117/100)),IF(L419=PRINCIPAL!$L$117,VLOOKUP($AC$399,'Banco de Dados'!$B$4:$J$50,6,FALSE)*(1-(PRINCIPAL!$M$117/100)),IF(L419=PRINCIPAL!$N$117,VLOOKUP($AC$399,'Banco de Dados'!$B$4:$J$50,6,FALSE)*(1-(PRINCIPAL!$O$117/100)),VLOOKUP($AC$399,'Banco de Dados'!$B$4:$J$50,6,FALSE)))))))))),"")</f>
        <v/>
      </c>
      <c r="AC419" s="29" t="str">
        <f>IFERROR(AB419*(IFERROR(VLOOKUP($AC$399,'Banco de Dados'!$B$4:$J$50,4,FALSE),"ERRO")),"")</f>
        <v/>
      </c>
      <c r="AD419" s="29" t="str">
        <f t="shared" si="267"/>
        <v/>
      </c>
      <c r="AE419" s="103" t="str">
        <f>IFERROR(AD419*(C419*(PRINCIPAL!$G$117/100))*0.47*(44/12),"")</f>
        <v/>
      </c>
      <c r="AF419" s="111" t="str">
        <f t="shared" si="268"/>
        <v/>
      </c>
      <c r="AG419" s="30" t="str">
        <f>IFERROR(IF(AND(PRINCIPAL!$H$118&lt;&gt;"",OR(L419=PRINCIPAL!$I$118,L419=PRINCIPAL!$I$118+PRINCIPAL!$I$118,L419=PRINCIPAL!$I$118+PRINCIPAL!$I$118+PRINCIPAL!$I$118)),0,IF(AND(PRINCIPAL!$H$118&lt;&gt;"",L419=PRINCIPAL!$J$118),VLOOKUP($AH$399,'Banco de Dados'!$B$4:$J$50,8,FALSE)*PRINCIPAL!$H$118*(1-(PRINCIPAL!$K$118/100)),IF(AND(PRINCIPAL!$H$118&lt;&gt;"",L419=PRINCIPAL!$L$118),VLOOKUP($AH$399,'Banco de Dados'!$B$4:$J$50,8,FALSE)*PRINCIPAL!$H$118*(1-(PRINCIPAL!$M$118/100)),IF(AND(PRINCIPAL!$H$118&lt;&gt;"",L419=PRINCIPAL!$N$118),VLOOKUP($AH$399,'Banco de Dados'!$B$4:$J$50,8,FALSE)*PRINCIPAL!$H$118*(1-(PRINCIPAL!$O$118/100)),IF(PRINCIPAL!$H$118&lt;&gt;"",VLOOKUP($AH$399,'Banco de Dados'!$B$4:$J$50,8,FALSE)*PRINCIPAL!$H$118,IF(OR(L419=PRINCIPAL!$I$118,L419=PRINCIPAL!$I$118+PRINCIPAL!$I$118,L419=PRINCIPAL!$I$118+PRINCIPAL!$I$118+PRINCIPAL!$I$118),0,IF(L419=PRINCIPAL!$J$118,VLOOKUP($AH$399,'Banco de Dados'!$B$4:$J$50,6,FALSE)*(1-(PRINCIPAL!$K$118/100)),IF(L419=PRINCIPAL!$L$118,VLOOKUP($AH$399,'Banco de Dados'!$B$4:$J$50,6,FALSE)*(1-(PRINCIPAL!$M$118/100)),IF(L419=PRINCIPAL!$N$118,VLOOKUP($AH$399,'Banco de Dados'!$B$4:$J$50,6,FALSE)*(1-(PRINCIPAL!$O$118/100)),VLOOKUP($AH$399,'Banco de Dados'!$B$4:$J$50,6,FALSE)))))))))),"")</f>
        <v/>
      </c>
      <c r="AH419" s="29" t="str">
        <f>IFERROR(AG419*(IFERROR(VLOOKUP($AH$399,'Banco de Dados'!$B$4:$J$50,4,FALSE),"ERRO")),"")</f>
        <v/>
      </c>
      <c r="AI419" s="29" t="str">
        <f t="shared" si="269"/>
        <v/>
      </c>
      <c r="AJ419" s="103" t="str">
        <f>IFERROR(AI419*(C419*(PRINCIPAL!$G$118/100))*0.47*(44/12),"")</f>
        <v/>
      </c>
      <c r="AK419" s="111" t="str">
        <f t="shared" si="278"/>
        <v/>
      </c>
      <c r="AL419" s="30" t="str">
        <f>IFERROR(IF(AND(PRINCIPAL!$H$119&lt;&gt;"",OR(L419=PRINCIPAL!$I$119,L419=PRINCIPAL!$I$119+PRINCIPAL!$I$119,L419=PRINCIPAL!$I$119+PRINCIPAL!$I$119+PRINCIPAL!$I$119)),0,IF(AND(PRINCIPAL!$H$119&lt;&gt;"",L419=PRINCIPAL!$J$119),VLOOKUP($AM$399,'Banco de Dados'!$B$4:$J$50,8,FALSE)*PRINCIPAL!$H$119*(1-(PRINCIPAL!$K$119/100)),IF(AND(PRINCIPAL!$H$119&lt;&gt;"",L419=PRINCIPAL!$L$119),VLOOKUP($AM$399,'Banco de Dados'!$B$4:$J$50,8,FALSE)*PRINCIPAL!$H$119*(1-(PRINCIPAL!$M$119/100)),IF(AND(PRINCIPAL!$H$119&lt;&gt;"",L419=PRINCIPAL!$N$119),VLOOKUP($AM$399,'Banco de Dados'!$B$4:$J$50,8,FALSE)*PRINCIPAL!$H$119*(1-(PRINCIPAL!$O$119/100)),IF(PRINCIPAL!$H$119&lt;&gt;"",VLOOKUP($AM$399,'Banco de Dados'!$B$4:$J$50,8,FALSE)*PRINCIPAL!$H$119,IF(OR(L419=PRINCIPAL!$I$119,L419=PRINCIPAL!$I$119+PRINCIPAL!$I$119,L419=PRINCIPAL!$I$119+PRINCIPAL!$I$119+PRINCIPAL!$I$119),0,IF(L419=PRINCIPAL!$J$119,VLOOKUP($AM$399,'Banco de Dados'!$B$4:$J$50,6,FALSE)*(1-(PRINCIPAL!$K$119/100)),IF(L419=PRINCIPAL!$L$119,VLOOKUP($AM$399,'Banco de Dados'!$B$4:$J$50,6,FALSE)*(1-(PRINCIPAL!$M$119/100)),IF(L419=PRINCIPAL!$N$119,VLOOKUP($AM$399,'Banco de Dados'!$B$4:$J$50,6,FALSE)*(1-(PRINCIPAL!$O$119/100)),VLOOKUP($AM$399,'Banco de Dados'!$B$4:$J$50,6,FALSE)))))))))),"")</f>
        <v/>
      </c>
      <c r="AM419" s="29" t="str">
        <f>IFERROR(AL419*(IFERROR(VLOOKUP($AM$399,'Banco de Dados'!$B$4:$J$50,4,FALSE),"ERRO")),"")</f>
        <v/>
      </c>
      <c r="AN419" s="29" t="str">
        <f t="shared" si="270"/>
        <v/>
      </c>
      <c r="AO419" s="103" t="str">
        <f>IFERROR(AN419*(C419*(PRINCIPAL!$G$119/100))*0.47*(44/12),"")</f>
        <v/>
      </c>
      <c r="AP419" s="111" t="str">
        <f t="shared" si="271"/>
        <v/>
      </c>
      <c r="AQ419" s="30" t="str">
        <f>IFERROR(IF(AND(PRINCIPAL!$H$120&lt;&gt;"",OR(L419=PRINCIPAL!$I$120,L419=PRINCIPAL!$I$120+PRINCIPAL!$I$120,L419=PRINCIPAL!$I$120+PRINCIPAL!$I$120+PRINCIPAL!$I$120)),0,IF(AND(PRINCIPAL!$H$120&lt;&gt;"",L419=PRINCIPAL!$J$120),VLOOKUP($AR$399,'Banco de Dados'!$B$4:$J$50,8,FALSE)*PRINCIPAL!$H$120*(1-(PRINCIPAL!$K$120/100)),IF(AND(PRINCIPAL!$H$120&lt;&gt;"",L419=PRINCIPAL!$L$120),VLOOKUP($AR$399,'Banco de Dados'!$B$4:$J$50,8,FALSE)*PRINCIPAL!$H$120*(1-(PRINCIPAL!$M$120/100)),IF(AND(PRINCIPAL!$H$120&lt;&gt;"",L419=PRINCIPAL!$N$120),VLOOKUP($AR$399,'Banco de Dados'!$B$4:$J$50,8,FALSE)*PRINCIPAL!$H$120*(1-(PRINCIPAL!$O$120/100)),IF(PRINCIPAL!$H$120&lt;&gt;"",VLOOKUP($AR$399,'Banco de Dados'!$B$4:$J$50,8,FALSE)*PRINCIPAL!$H$120,IF(OR(L419=PRINCIPAL!$I$120,L419=PRINCIPAL!$I$120+PRINCIPAL!$I$120,L419=PRINCIPAL!$I$120+PRINCIPAL!$I$120+PRINCIPAL!$I$120),0,IF(L419=PRINCIPAL!$J$120,VLOOKUP($AR$399,'Banco de Dados'!$B$4:$J$50,6,FALSE)*(1-(PRINCIPAL!$K$120/100)),IF(L419=PRINCIPAL!$L$120,VLOOKUP($AR$399,'Banco de Dados'!$B$4:$J$50,6,FALSE)*(1-(PRINCIPAL!$M$120/100)),IF(L419=PRINCIPAL!$N$120,VLOOKUP($AR$399,'Banco de Dados'!$B$4:$J$50,6,FALSE)*(1-(PRINCIPAL!$O$120/100)),VLOOKUP($AR$399,'Banco de Dados'!$B$4:$J$50,6,FALSE)))))))))),"")</f>
        <v/>
      </c>
      <c r="AR419" s="29" t="str">
        <f>IFERROR(AQ419*(IFERROR(VLOOKUP($AR$399,'Banco de Dados'!$B$4:$J$50,4,FALSE),"ERRO")),"")</f>
        <v/>
      </c>
      <c r="AS419" s="29" t="str">
        <f t="shared" si="272"/>
        <v/>
      </c>
      <c r="AT419" s="103" t="str">
        <f>IFERROR(AS419*(C419*(PRINCIPAL!$G$120/100))*0.47*(44/12),"")</f>
        <v/>
      </c>
      <c r="AU419" s="111" t="str">
        <f t="shared" si="273"/>
        <v/>
      </c>
      <c r="AV419" s="30" t="str">
        <f>IFERROR(IF(AND(PRINCIPAL!$H$121&lt;&gt;"",OR(L419=PRINCIPAL!$I$121,L419=PRINCIPAL!$I$121+PRINCIPAL!$I$121,L419=PRINCIPAL!$I$121+PRINCIPAL!$I$121+PRINCIPAL!$I$121)),0,IF(AND(PRINCIPAL!$H$121&lt;&gt;"",L419=PRINCIPAL!$J$121),VLOOKUP($AW$399,'Banco de Dados'!$B$4:$J$50,8,FALSE)*PRINCIPAL!$H$121*(1-(PRINCIPAL!$K$121/100)),IF(AND(PRINCIPAL!$H$121&lt;&gt;"",L419=PRINCIPAL!$L$121),VLOOKUP($AW$399,'Banco de Dados'!$B$4:$J$50,8,FALSE)*PRINCIPAL!$H$121*(1-(PRINCIPAL!$M$121/100)),IF(AND(PRINCIPAL!$H$121&lt;&gt;"",L419=PRINCIPAL!$N$121),VLOOKUP($AW$399,'Banco de Dados'!$B$4:$J$50,8,FALSE)*PRINCIPAL!$H$121*(1-(PRINCIPAL!$O$121/100)),IF(PRINCIPAL!$H$121&lt;&gt;"",VLOOKUP($AW$399,'Banco de Dados'!$B$4:$J$50,8,FALSE)*PRINCIPAL!$H$121,IF(OR(L419=PRINCIPAL!$I$121,L419=PRINCIPAL!$I$121+PRINCIPAL!$I$121,L419=PRINCIPAL!$I$121+PRINCIPAL!$I$121+PRINCIPAL!$I$121),0,IF(L419=PRINCIPAL!$J$121,VLOOKUP($AW$399,'Banco de Dados'!$B$4:$J$50,6,FALSE)*(1-(PRINCIPAL!$K$121/100)),IF(L419=PRINCIPAL!$L$121,VLOOKUP($AW$399,'Banco de Dados'!$B$4:$J$50,6,FALSE)*(1-(PRINCIPAL!$M$121/100)),IF(L419=PRINCIPAL!$N$121,VLOOKUP($AW$399,'Banco de Dados'!$B$4:$J$50,6,FALSE)*(1-(PRINCIPAL!$O$121/100)),VLOOKUP($AW$399,'Banco de Dados'!$B$4:$J$50,6,FALSE)))))))))),"")</f>
        <v/>
      </c>
      <c r="AW419" s="29" t="str">
        <f>IFERROR(AV419*(IFERROR(VLOOKUP($AW$399,'Banco de Dados'!$B$4:$J$50,4,FALSE),"ERRO")),"")</f>
        <v/>
      </c>
      <c r="AX419" s="29" t="str">
        <f t="shared" si="274"/>
        <v/>
      </c>
      <c r="AY419" s="103" t="str">
        <f>IFERROR(AX419*(C419*(PRINCIPAL!$G$121/100))*0.47*(44/12),"")</f>
        <v/>
      </c>
      <c r="AZ419" s="111" t="str">
        <f t="shared" si="279"/>
        <v/>
      </c>
      <c r="BA419" s="30" t="str">
        <f>IFERROR(IF(AND(PRINCIPAL!$H$122&lt;&gt;"",OR(L419=PRINCIPAL!$I$122,L419=PRINCIPAL!$I$122+PRINCIPAL!$I$122,L419=PRINCIPAL!$I$122+PRINCIPAL!$I$122+PRINCIPAL!$I$122)),0,IF(AND(PRINCIPAL!$H$122&lt;&gt;"",L419=PRINCIPAL!$J$122),VLOOKUP($BB$399,'Banco de Dados'!$B$4:$J$50,8,FALSE)*PRINCIPAL!$H$122*(1-(PRINCIPAL!$K$122/100)),IF(AND(PRINCIPAL!$H$122&lt;&gt;"",L419=PRINCIPAL!$L$122),VLOOKUP($BB$399,'Banco de Dados'!$B$4:$J$50,8,FALSE)*PRINCIPAL!$H$122*(1-(PRINCIPAL!$M$122/100)),IF(AND(PRINCIPAL!$H$122&lt;&gt;"",L419=PRINCIPAL!$N$122),VLOOKUP($BB$399,'Banco de Dados'!$B$4:$J$50,8,FALSE)*PRINCIPAL!$H$122*(1-(PRINCIPAL!$O$122/100)),IF(PRINCIPAL!$H$122&lt;&gt;"",VLOOKUP($BB$399,'Banco de Dados'!$B$4:$J$50,8,FALSE)*PRINCIPAL!$H$122,IF(OR(L419=PRINCIPAL!$I$122,L419=PRINCIPAL!$I$122+PRINCIPAL!$I$122,L419=PRINCIPAL!$I$122+PRINCIPAL!$I$122+PRINCIPAL!$I$122),0,IF(L419=PRINCIPAL!$J$122,VLOOKUP($BB$399,'Banco de Dados'!$B$4:$J$50,6,FALSE)*(1-(PRINCIPAL!$K$122/100)),IF(L419=PRINCIPAL!$L$122,VLOOKUP($BB$399,'Banco de Dados'!$B$4:$J$50,6,FALSE)*(1-(PRINCIPAL!$M$122/100)),IF(L419=PRINCIPAL!$N$122,VLOOKUP($BB$399,'Banco de Dados'!$B$4:$J$50,6,FALSE)*(1-(PRINCIPAL!$O$122/100)),VLOOKUP($BB$399,'Banco de Dados'!$B$4:$J$50,6,FALSE)))))))))),"")</f>
        <v/>
      </c>
      <c r="BB419" s="29" t="str">
        <f>IFERROR(BA419*(IFERROR(VLOOKUP($BB$399,'Banco de Dados'!$B$4:$J$50,4,FALSE),"ERRO")),"")</f>
        <v/>
      </c>
      <c r="BC419" s="29" t="str">
        <f t="shared" si="280"/>
        <v/>
      </c>
      <c r="BD419" s="103" t="str">
        <f>IFERROR(BC419*(C419*(PRINCIPAL!$G$122/100))*0.47*(44/12),"")</f>
        <v/>
      </c>
      <c r="BE419" s="111" t="str">
        <f t="shared" si="259"/>
        <v/>
      </c>
      <c r="BF419" s="30" t="str">
        <f>IFERROR(IF(AND(PRINCIPAL!$H$123&lt;&gt;"",OR(L419=PRINCIPAL!$I$123,L419=PRINCIPAL!$I$123+PRINCIPAL!$I$123,L419=PRINCIPAL!$I$123+PRINCIPAL!$I$123+PRINCIPAL!$I$123)),0,IF(AND(PRINCIPAL!$H$123&lt;&gt;"",L419=PRINCIPAL!$J$123),VLOOKUP($BG$399,'Banco de Dados'!$B$4:$J$50,8,FALSE)*PRINCIPAL!$H$123*(1-(PRINCIPAL!$K$123/100)),IF(AND(PRINCIPAL!$H$123&lt;&gt;"",L419=PRINCIPAL!$L$123),VLOOKUP($BG$399,'Banco de Dados'!$B$4:$J$50,8,FALSE)*PRINCIPAL!$H$123*(1-(PRINCIPAL!$M$123/100)),IF(AND(PRINCIPAL!$H$123&lt;&gt;"",L419=PRINCIPAL!$N$123),VLOOKUP($BG$399,'Banco de Dados'!$B$4:$J$50,8,FALSE)*PRINCIPAL!$H$123*(1-(PRINCIPAL!$O$123/100)),IF(PRINCIPAL!$H$123&lt;&gt;"",VLOOKUP($BG$399,'Banco de Dados'!$B$4:$J$50,8,FALSE)*PRINCIPAL!$H$123,IF(OR(L419=PRINCIPAL!$I$123,L419=PRINCIPAL!$I$123+PRINCIPAL!$I$123,L419=PRINCIPAL!$I$123+PRINCIPAL!$I$123+PRINCIPAL!$I$123),0,IF(L419=PRINCIPAL!$J$123,VLOOKUP($BG$399,'Banco de Dados'!$B$4:$J$50,6,FALSE)*(1-(PRINCIPAL!$K$123/100)),IF(L419=PRINCIPAL!$L$123,VLOOKUP($BG$399,'Banco de Dados'!$B$4:$J$50,6,FALSE)*(1-(PRINCIPAL!$M$123/100)),IF(L419=PRINCIPAL!$N$123,VLOOKUP($BG$399,'Banco de Dados'!$B$4:$J$50,6,FALSE)*(1-(PRINCIPAL!$O$123/100)),VLOOKUP($BG$399,'Banco de Dados'!$B$4:$J$50,6,FALSE)))))))))),"")</f>
        <v/>
      </c>
      <c r="BG419" s="29" t="str">
        <f>IFERROR(BF419*(IFERROR(VLOOKUP($BG$399,'Banco de Dados'!$B$4:$J$50,4,FALSE),"ERRO")),"")</f>
        <v/>
      </c>
      <c r="BH419" s="29" t="str">
        <f t="shared" si="275"/>
        <v/>
      </c>
      <c r="BI419" s="103" t="str">
        <f>IFERROR(BH419*(C419*(PRINCIPAL!$G$123/100))*0.47*(44/12),"")</f>
        <v/>
      </c>
      <c r="BJ419" s="102" t="str">
        <f t="shared" si="260"/>
        <v/>
      </c>
    </row>
    <row r="420" spans="2:62" ht="12.75" customHeight="1" x14ac:dyDescent="0.3">
      <c r="B420" s="326">
        <f t="shared" si="261"/>
        <v>2039</v>
      </c>
      <c r="C420" s="340"/>
      <c r="D420" s="1"/>
      <c r="E420" s="116">
        <v>19</v>
      </c>
      <c r="F420" s="24" t="str">
        <f>IFERROR(VLOOKUP($G$399,'Banco de Dados'!$B$4:$J$50,6,FALSE),"")</f>
        <v/>
      </c>
      <c r="G420" s="25" t="str">
        <f>IFERROR(F420*(IFERROR(VLOOKUP($G$399,'Banco de Dados'!$B$4:$J$50,4,FALSE),"ERRO")),"")</f>
        <v/>
      </c>
      <c r="H420" s="25" t="str">
        <f t="shared" si="262"/>
        <v/>
      </c>
      <c r="I420" s="103" t="str">
        <f t="shared" si="263"/>
        <v/>
      </c>
      <c r="J420" s="117" t="str">
        <f t="shared" si="264"/>
        <v/>
      </c>
      <c r="K420" s="1"/>
      <c r="L420" s="91">
        <v>19</v>
      </c>
      <c r="M420" s="24" t="str">
        <f>IFERROR(IF(AND(PRINCIPAL!$H$114&lt;&gt;"",OR(L420=PRINCIPAL!$I$114,L420=PRINCIPAL!$I$114+PRINCIPAL!$I$114,L420=PRINCIPAL!$I$114+PRINCIPAL!$I$114+PRINCIPAL!$I$114)),0,IF(AND(PRINCIPAL!$H$114&lt;&gt;"",L420=PRINCIPAL!$J$114),VLOOKUP($N$399,'Banco de Dados'!$B$4:$J$50,8,FALSE)*PRINCIPAL!$H$114*(1-(PRINCIPAL!$K$114/100)),IF(AND(PRINCIPAL!$H$114&lt;&gt;"",L420=PRINCIPAL!$L$114),VLOOKUP($N$399,'Banco de Dados'!$B$4:$J$50,8,FALSE)*PRINCIPAL!$H$114*(1-(PRINCIPAL!$M$114/100)),IF(AND(PRINCIPAL!$H$114&lt;&gt;"",L420=PRINCIPAL!$N$114),VLOOKUP($N$399,'Banco de Dados'!$B$4:$J$50,8,FALSE)*PRINCIPAL!$H$114*(1-(PRINCIPAL!$O$114/100)),IF(PRINCIPAL!$H$114&lt;&gt;"",VLOOKUP($N$399,'Banco de Dados'!$B$4:$J$50,8,FALSE)*PRINCIPAL!$H$114,IF(OR(L420=PRINCIPAL!$I$114,L420=PRINCIPAL!$I$114+PRINCIPAL!$I$114,L420=PRINCIPAL!$I$114+PRINCIPAL!$I$114+PRINCIPAL!$I$114),0,IF(L420=PRINCIPAL!$J$114,VLOOKUP($N$399,'Banco de Dados'!$B$4:$J$50,6,FALSE)*(1-(PRINCIPAL!$K$114/100)),IF(L420=PRINCIPAL!$L$114,VLOOKUP($N$399,'Banco de Dados'!$B$4:$J$50,6,FALSE)*(1-(PRINCIPAL!$M$114/100)),IF(L420=PRINCIPAL!$N$114,VLOOKUP($N$399,'Banco de Dados'!$B$4:$J$50,6,FALSE)*(1-(PRINCIPAL!$O$114/100)),VLOOKUP($N$399,'Banco de Dados'!$B$4:$J$50,6,FALSE)))))))))),"")</f>
        <v/>
      </c>
      <c r="N420" s="25" t="str">
        <f>IFERROR(M420*(IFERROR(VLOOKUP($N$399,'Banco de Dados'!$B$4:$J$50,4,FALSE),"ERRO")),"")</f>
        <v/>
      </c>
      <c r="O420" s="25" t="str">
        <f>IFERROR(M420+N420,"")</f>
        <v/>
      </c>
      <c r="P420" s="103" t="str">
        <f>IFERROR(O420*(C420*(PRINCIPAL!$G$114/100))*0.47*(44/12),"")</f>
        <v/>
      </c>
      <c r="Q420" s="107" t="str">
        <f>IFERROR(Q419+P420,"")</f>
        <v/>
      </c>
      <c r="R420" s="29" t="str">
        <f>IFERROR(IF(AND(PRINCIPAL!$H$115&lt;&gt;"",OR(L420=PRINCIPAL!$I$115,L420=PRINCIPAL!$I$115+PRINCIPAL!$I$115,L420=PRINCIPAL!$I$115+PRINCIPAL!$I$115+PRINCIPAL!$I$115)),0,IF(AND(PRINCIPAL!$H$115&lt;&gt;"",L420=PRINCIPAL!$J$115),VLOOKUP($S$399,'Banco de Dados'!$B$4:$J$50,8,FALSE)*PRINCIPAL!$H$115*(1-(PRINCIPAL!$K$115/100)),IF(AND(PRINCIPAL!$H$115&lt;&gt;"",L420=PRINCIPAL!$L$115),VLOOKUP($S$399,'Banco de Dados'!$B$4:$J$50,8,FALSE)*PRINCIPAL!$H$115*(1-(PRINCIPAL!$M$115/100)),IF(AND(PRINCIPAL!$H$115&lt;&gt;"",L420=PRINCIPAL!$N$115),VLOOKUP($S$399,'Banco de Dados'!$B$4:$J$50,8,FALSE)*PRINCIPAL!$H$115*(1-(PRINCIPAL!$O$115/100)),IF(PRINCIPAL!$H$115&lt;&gt;"",VLOOKUP($S$399,'Banco de Dados'!$B$4:$J$50,8,FALSE)*PRINCIPAL!$H$115,IF(OR(L420=PRINCIPAL!$I$115,L420=PRINCIPAL!$I$115+PRINCIPAL!$I$115,L420=PRINCIPAL!$I$115+PRINCIPAL!$I$115+PRINCIPAL!$I$115),0,IF(L420=PRINCIPAL!$J$115,VLOOKUP($S$399,'Banco de Dados'!$B$4:$J$50,6,FALSE)*(1-(PRINCIPAL!$K$115/100)),IF(L420=PRINCIPAL!$L$115,VLOOKUP($S$399,'Banco de Dados'!$B$4:$J$50,6,FALSE)*(1-(PRINCIPAL!$M$115/100)),IF(L420=PRINCIPAL!$N$115,VLOOKUP($S$399,'Banco de Dados'!$B$4:$J$50,6,FALSE)*(1-(PRINCIPAL!$O$115/100)),VLOOKUP($S$399,'Banco de Dados'!$B$4:$J$50,6,FALSE)))))))))),"")</f>
        <v/>
      </c>
      <c r="S420" s="29" t="str">
        <f>IFERROR(R420*(IFERROR(VLOOKUP($S$399,'Banco de Dados'!$B$4:$J$50,4,FALSE),"ERRO")),"")</f>
        <v/>
      </c>
      <c r="T420" s="29" t="str">
        <f t="shared" si="282"/>
        <v/>
      </c>
      <c r="U420" s="103" t="str">
        <f>IFERROR(T420*(C420*(PRINCIPAL!$G$115/100))*0.47*(44/12),"")</f>
        <v/>
      </c>
      <c r="V420" s="103" t="str">
        <f t="shared" si="258"/>
        <v/>
      </c>
      <c r="W420" s="30" t="str">
        <f>IFERROR(IF(AND(PRINCIPAL!$H$116&lt;&gt;"",OR(L420=PRINCIPAL!$I$116,L420=PRINCIPAL!$I$116+PRINCIPAL!$I$116,L420=PRINCIPAL!$I$116+PRINCIPAL!$I$116+PRINCIPAL!$I$116)),0,IF(AND(PRINCIPAL!$H$116&lt;&gt;"",L420=PRINCIPAL!$J$116),VLOOKUP($X$399,'Banco de Dados'!$B$4:$J$50,8,FALSE)*PRINCIPAL!$H$116*(1-(PRINCIPAL!$K$116/100)),IF(AND(PRINCIPAL!$H$116&lt;&gt;"",L420=PRINCIPAL!$L$116),VLOOKUP($X$399,'Banco de Dados'!$B$4:$J$50,8,FALSE)*PRINCIPAL!$H$116*(1-(PRINCIPAL!$M$116/100)),IF(AND(PRINCIPAL!$H$116&lt;&gt;"",L420=PRINCIPAL!$N$116),VLOOKUP($X$399,'Banco de Dados'!$B$4:$J$50,8,FALSE)*PRINCIPAL!$H$116*(1-(PRINCIPAL!$O$116/100)),IF(PRINCIPAL!$H$116&lt;&gt;"",VLOOKUP($X$399,'Banco de Dados'!$B$4:$J$50,8,FALSE)*PRINCIPAL!$H$116,IF(OR(L420=PRINCIPAL!$I$116,L420=PRINCIPAL!$I$116+PRINCIPAL!$I$116,L420=PRINCIPAL!$I$116+PRINCIPAL!$I$116+PRINCIPAL!$I$116),0,IF(L420=PRINCIPAL!$J$116,VLOOKUP($X$399,'Banco de Dados'!$B$4:$J$50,6,FALSE)*(1-(PRINCIPAL!$K$116/100)),IF(L420=PRINCIPAL!$L$116,VLOOKUP($X$399,'Banco de Dados'!$B$4:$J$50,6,FALSE)*(1-(PRINCIPAL!$M$116/100)),IF(L420=PRINCIPAL!$N$116,VLOOKUP($X$399,'Banco de Dados'!$B$4:$J$50,6,FALSE)*(1-(PRINCIPAL!$O$116/100)),VLOOKUP($X$399,'Banco de Dados'!$B$4:$J$50,6,FALSE)))))))))),"")</f>
        <v/>
      </c>
      <c r="X420" s="29" t="str">
        <f>IFERROR(W420*(IFERROR(VLOOKUP($X$399,'Banco de Dados'!$B$4:$J$50,4,FALSE),"ERRO")),"")</f>
        <v/>
      </c>
      <c r="Y420" s="29" t="str">
        <f t="shared" si="276"/>
        <v/>
      </c>
      <c r="Z420" s="103" t="str">
        <f>IFERROR(Y420*(C420*(PRINCIPAL!$G$116/100))*0.47*(44/12),"")</f>
        <v/>
      </c>
      <c r="AA420" s="111" t="str">
        <f t="shared" si="277"/>
        <v/>
      </c>
      <c r="AB420" s="30" t="str">
        <f>IFERROR(IF(AND(PRINCIPAL!$H$117&lt;&gt;"",OR(L420=PRINCIPAL!$I$117,L420=PRINCIPAL!$I$117+PRINCIPAL!$I$117,L420=PRINCIPAL!$I$117+PRINCIPAL!$I$117+PRINCIPAL!$I$117)),0,IF(AND(PRINCIPAL!$H$117&lt;&gt;"",L420=PRINCIPAL!$J$117),VLOOKUP($AC$399,'Banco de Dados'!$B$4:$J$50,8,FALSE)*PRINCIPAL!$H$117*(1-(PRINCIPAL!$K$117/100)),IF(AND(PRINCIPAL!$H$117&lt;&gt;"",L420=PRINCIPAL!$L$117),VLOOKUP($AC$399,'Banco de Dados'!$B$4:$J$50,8,FALSE)*PRINCIPAL!$H$117*(1-(PRINCIPAL!$M$117/100)),IF(AND(PRINCIPAL!$H$117&lt;&gt;"",L420=PRINCIPAL!$N$117),VLOOKUP($AC$399,'Banco de Dados'!$B$4:$J$50,8,FALSE)*PRINCIPAL!$H$117*(1-(PRINCIPAL!$O$117/100)),IF(PRINCIPAL!$H$117&lt;&gt;"",VLOOKUP($AC$399,'Banco de Dados'!$B$4:$J$50,8,FALSE)*PRINCIPAL!$H$117,IF(OR(L420=PRINCIPAL!$I$117,L420=PRINCIPAL!$I$117+PRINCIPAL!$I$117,L420=PRINCIPAL!$I$117+PRINCIPAL!$I$117+PRINCIPAL!$I$117),0,IF(L420=PRINCIPAL!$J$117,VLOOKUP($AC$399,'Banco de Dados'!$B$4:$J$50,6,FALSE)*(1-(PRINCIPAL!$K$117/100)),IF(L420=PRINCIPAL!$L$117,VLOOKUP($AC$399,'Banco de Dados'!$B$4:$J$50,6,FALSE)*(1-(PRINCIPAL!$M$117/100)),IF(L420=PRINCIPAL!$N$117,VLOOKUP($AC$399,'Banco de Dados'!$B$4:$J$50,6,FALSE)*(1-(PRINCIPAL!$O$117/100)),VLOOKUP($AC$399,'Banco de Dados'!$B$4:$J$50,6,FALSE)))))))))),"")</f>
        <v/>
      </c>
      <c r="AC420" s="29" t="str">
        <f>IFERROR(AB420*(IFERROR(VLOOKUP($AC$399,'Banco de Dados'!$B$4:$J$50,4,FALSE),"ERRO")),"")</f>
        <v/>
      </c>
      <c r="AD420" s="29" t="str">
        <f t="shared" si="267"/>
        <v/>
      </c>
      <c r="AE420" s="103" t="str">
        <f>IFERROR(AD420*(C420*(PRINCIPAL!$G$117/100))*0.47*(44/12),"")</f>
        <v/>
      </c>
      <c r="AF420" s="111" t="str">
        <f t="shared" si="268"/>
        <v/>
      </c>
      <c r="AG420" s="30" t="str">
        <f>IFERROR(IF(AND(PRINCIPAL!$H$118&lt;&gt;"",OR(L420=PRINCIPAL!$I$118,L420=PRINCIPAL!$I$118+PRINCIPAL!$I$118,L420=PRINCIPAL!$I$118+PRINCIPAL!$I$118+PRINCIPAL!$I$118)),0,IF(AND(PRINCIPAL!$H$118&lt;&gt;"",L420=PRINCIPAL!$J$118),VLOOKUP($AH$399,'Banco de Dados'!$B$4:$J$50,8,FALSE)*PRINCIPAL!$H$118*(1-(PRINCIPAL!$K$118/100)),IF(AND(PRINCIPAL!$H$118&lt;&gt;"",L420=PRINCIPAL!$L$118),VLOOKUP($AH$399,'Banco de Dados'!$B$4:$J$50,8,FALSE)*PRINCIPAL!$H$118*(1-(PRINCIPAL!$M$118/100)),IF(AND(PRINCIPAL!$H$118&lt;&gt;"",L420=PRINCIPAL!$N$118),VLOOKUP($AH$399,'Banco de Dados'!$B$4:$J$50,8,FALSE)*PRINCIPAL!$H$118*(1-(PRINCIPAL!$O$118/100)),IF(PRINCIPAL!$H$118&lt;&gt;"",VLOOKUP($AH$399,'Banco de Dados'!$B$4:$J$50,8,FALSE)*PRINCIPAL!$H$118,IF(OR(L420=PRINCIPAL!$I$118,L420=PRINCIPAL!$I$118+PRINCIPAL!$I$118,L420=PRINCIPAL!$I$118+PRINCIPAL!$I$118+PRINCIPAL!$I$118),0,IF(L420=PRINCIPAL!$J$118,VLOOKUP($AH$399,'Banco de Dados'!$B$4:$J$50,6,FALSE)*(1-(PRINCIPAL!$K$118/100)),IF(L420=PRINCIPAL!$L$118,VLOOKUP($AH$399,'Banco de Dados'!$B$4:$J$50,6,FALSE)*(1-(PRINCIPAL!$M$118/100)),IF(L420=PRINCIPAL!$N$118,VLOOKUP($AH$399,'Banco de Dados'!$B$4:$J$50,6,FALSE)*(1-(PRINCIPAL!$O$118/100)),VLOOKUP($AH$399,'Banco de Dados'!$B$4:$J$50,6,FALSE)))))))))),"")</f>
        <v/>
      </c>
      <c r="AH420" s="29" t="str">
        <f>IFERROR(AG420*(IFERROR(VLOOKUP($AH$399,'Banco de Dados'!$B$4:$J$50,4,FALSE),"ERRO")),"")</f>
        <v/>
      </c>
      <c r="AI420" s="29" t="str">
        <f t="shared" si="269"/>
        <v/>
      </c>
      <c r="AJ420" s="103" t="str">
        <f>IFERROR(AI420*(C420*(PRINCIPAL!$G$118/100))*0.47*(44/12),"")</f>
        <v/>
      </c>
      <c r="AK420" s="111" t="str">
        <f t="shared" si="278"/>
        <v/>
      </c>
      <c r="AL420" s="30" t="str">
        <f>IFERROR(IF(AND(PRINCIPAL!$H$119&lt;&gt;"",OR(L420=PRINCIPAL!$I$119,L420=PRINCIPAL!$I$119+PRINCIPAL!$I$119,L420=PRINCIPAL!$I$119+PRINCIPAL!$I$119+PRINCIPAL!$I$119)),0,IF(AND(PRINCIPAL!$H$119&lt;&gt;"",L420=PRINCIPAL!$J$119),VLOOKUP($AM$399,'Banco de Dados'!$B$4:$J$50,8,FALSE)*PRINCIPAL!$H$119*(1-(PRINCIPAL!$K$119/100)),IF(AND(PRINCIPAL!$H$119&lt;&gt;"",L420=PRINCIPAL!$L$119),VLOOKUP($AM$399,'Banco de Dados'!$B$4:$J$50,8,FALSE)*PRINCIPAL!$H$119*(1-(PRINCIPAL!$M$119/100)),IF(AND(PRINCIPAL!$H$119&lt;&gt;"",L420=PRINCIPAL!$N$119),VLOOKUP($AM$399,'Banco de Dados'!$B$4:$J$50,8,FALSE)*PRINCIPAL!$H$119*(1-(PRINCIPAL!$O$119/100)),IF(PRINCIPAL!$H$119&lt;&gt;"",VLOOKUP($AM$399,'Banco de Dados'!$B$4:$J$50,8,FALSE)*PRINCIPAL!$H$119,IF(OR(L420=PRINCIPAL!$I$119,L420=PRINCIPAL!$I$119+PRINCIPAL!$I$119,L420=PRINCIPAL!$I$119+PRINCIPAL!$I$119+PRINCIPAL!$I$119),0,IF(L420=PRINCIPAL!$J$119,VLOOKUP($AM$399,'Banco de Dados'!$B$4:$J$50,6,FALSE)*(1-(PRINCIPAL!$K$119/100)),IF(L420=PRINCIPAL!$L$119,VLOOKUP($AM$399,'Banco de Dados'!$B$4:$J$50,6,FALSE)*(1-(PRINCIPAL!$M$119/100)),IF(L420=PRINCIPAL!$N$119,VLOOKUP($AM$399,'Banco de Dados'!$B$4:$J$50,6,FALSE)*(1-(PRINCIPAL!$O$119/100)),VLOOKUP($AM$399,'Banco de Dados'!$B$4:$J$50,6,FALSE)))))))))),"")</f>
        <v/>
      </c>
      <c r="AM420" s="29" t="str">
        <f>IFERROR(AL420*(IFERROR(VLOOKUP($AM$399,'Banco de Dados'!$B$4:$J$50,4,FALSE),"ERRO")),"")</f>
        <v/>
      </c>
      <c r="AN420" s="29" t="str">
        <f t="shared" si="270"/>
        <v/>
      </c>
      <c r="AO420" s="103" t="str">
        <f>IFERROR(AN420*(C420*(PRINCIPAL!$G$119/100))*0.47*(44/12),"")</f>
        <v/>
      </c>
      <c r="AP420" s="111" t="str">
        <f t="shared" si="271"/>
        <v/>
      </c>
      <c r="AQ420" s="30" t="str">
        <f>IFERROR(IF(AND(PRINCIPAL!$H$120&lt;&gt;"",OR(L420=PRINCIPAL!$I$120,L420=PRINCIPAL!$I$120+PRINCIPAL!$I$120,L420=PRINCIPAL!$I$120+PRINCIPAL!$I$120+PRINCIPAL!$I$120)),0,IF(AND(PRINCIPAL!$H$120&lt;&gt;"",L420=PRINCIPAL!$J$120),VLOOKUP($AR$399,'Banco de Dados'!$B$4:$J$50,8,FALSE)*PRINCIPAL!$H$120*(1-(PRINCIPAL!$K$120/100)),IF(AND(PRINCIPAL!$H$120&lt;&gt;"",L420=PRINCIPAL!$L$120),VLOOKUP($AR$399,'Banco de Dados'!$B$4:$J$50,8,FALSE)*PRINCIPAL!$H$120*(1-(PRINCIPAL!$M$120/100)),IF(AND(PRINCIPAL!$H$120&lt;&gt;"",L420=PRINCIPAL!$N$120),VLOOKUP($AR$399,'Banco de Dados'!$B$4:$J$50,8,FALSE)*PRINCIPAL!$H$120*(1-(PRINCIPAL!$O$120/100)),IF(PRINCIPAL!$H$120&lt;&gt;"",VLOOKUP($AR$399,'Banco de Dados'!$B$4:$J$50,8,FALSE)*PRINCIPAL!$H$120,IF(OR(L420=PRINCIPAL!$I$120,L420=PRINCIPAL!$I$120+PRINCIPAL!$I$120,L420=PRINCIPAL!$I$120+PRINCIPAL!$I$120+PRINCIPAL!$I$120),0,IF(L420=PRINCIPAL!$J$120,VLOOKUP($AR$399,'Banco de Dados'!$B$4:$J$50,6,FALSE)*(1-(PRINCIPAL!$K$120/100)),IF(L420=PRINCIPAL!$L$120,VLOOKUP($AR$399,'Banco de Dados'!$B$4:$J$50,6,FALSE)*(1-(PRINCIPAL!$M$120/100)),IF(L420=PRINCIPAL!$N$120,VLOOKUP($AR$399,'Banco de Dados'!$B$4:$J$50,6,FALSE)*(1-(PRINCIPAL!$O$120/100)),VLOOKUP($AR$399,'Banco de Dados'!$B$4:$J$50,6,FALSE)))))))))),"")</f>
        <v/>
      </c>
      <c r="AR420" s="29" t="str">
        <f>IFERROR(AQ420*(IFERROR(VLOOKUP($AR$399,'Banco de Dados'!$B$4:$J$50,4,FALSE),"ERRO")),"")</f>
        <v/>
      </c>
      <c r="AS420" s="29" t="str">
        <f t="shared" si="272"/>
        <v/>
      </c>
      <c r="AT420" s="103" t="str">
        <f>IFERROR(AS420*(C420*(PRINCIPAL!$G$120/100))*0.47*(44/12),"")</f>
        <v/>
      </c>
      <c r="AU420" s="111" t="str">
        <f t="shared" si="273"/>
        <v/>
      </c>
      <c r="AV420" s="30" t="str">
        <f>IFERROR(IF(AND(PRINCIPAL!$H$121&lt;&gt;"",OR(L420=PRINCIPAL!$I$121,L420=PRINCIPAL!$I$121+PRINCIPAL!$I$121,L420=PRINCIPAL!$I$121+PRINCIPAL!$I$121+PRINCIPAL!$I$121)),0,IF(AND(PRINCIPAL!$H$121&lt;&gt;"",L420=PRINCIPAL!$J$121),VLOOKUP($AW$399,'Banco de Dados'!$B$4:$J$50,8,FALSE)*PRINCIPAL!$H$121*(1-(PRINCIPAL!$K$121/100)),IF(AND(PRINCIPAL!$H$121&lt;&gt;"",L420=PRINCIPAL!$L$121),VLOOKUP($AW$399,'Banco de Dados'!$B$4:$J$50,8,FALSE)*PRINCIPAL!$H$121*(1-(PRINCIPAL!$M$121/100)),IF(AND(PRINCIPAL!$H$121&lt;&gt;"",L420=PRINCIPAL!$N$121),VLOOKUP($AW$399,'Banco de Dados'!$B$4:$J$50,8,FALSE)*PRINCIPAL!$H$121*(1-(PRINCIPAL!$O$121/100)),IF(PRINCIPAL!$H$121&lt;&gt;"",VLOOKUP($AW$399,'Banco de Dados'!$B$4:$J$50,8,FALSE)*PRINCIPAL!$H$121,IF(OR(L420=PRINCIPAL!$I$121,L420=PRINCIPAL!$I$121+PRINCIPAL!$I$121,L420=PRINCIPAL!$I$121+PRINCIPAL!$I$121+PRINCIPAL!$I$121),0,IF(L420=PRINCIPAL!$J$121,VLOOKUP($AW$399,'Banco de Dados'!$B$4:$J$50,6,FALSE)*(1-(PRINCIPAL!$K$121/100)),IF(L420=PRINCIPAL!$L$121,VLOOKUP($AW$399,'Banco de Dados'!$B$4:$J$50,6,FALSE)*(1-(PRINCIPAL!$M$121/100)),IF(L420=PRINCIPAL!$N$121,VLOOKUP($AW$399,'Banco de Dados'!$B$4:$J$50,6,FALSE)*(1-(PRINCIPAL!$O$121/100)),VLOOKUP($AW$399,'Banco de Dados'!$B$4:$J$50,6,FALSE)))))))))),"")</f>
        <v/>
      </c>
      <c r="AW420" s="29" t="str">
        <f>IFERROR(AV420*(IFERROR(VLOOKUP($AW$399,'Banco de Dados'!$B$4:$J$50,4,FALSE),"ERRO")),"")</f>
        <v/>
      </c>
      <c r="AX420" s="29" t="str">
        <f t="shared" si="274"/>
        <v/>
      </c>
      <c r="AY420" s="103" t="str">
        <f>IFERROR(AX420*(C420*(PRINCIPAL!$G$121/100))*0.47*(44/12),"")</f>
        <v/>
      </c>
      <c r="AZ420" s="111" t="str">
        <f t="shared" si="279"/>
        <v/>
      </c>
      <c r="BA420" s="30" t="str">
        <f>IFERROR(IF(AND(PRINCIPAL!$H$122&lt;&gt;"",OR(L420=PRINCIPAL!$I$122,L420=PRINCIPAL!$I$122+PRINCIPAL!$I$122,L420=PRINCIPAL!$I$122+PRINCIPAL!$I$122+PRINCIPAL!$I$122)),0,IF(AND(PRINCIPAL!$H$122&lt;&gt;"",L420=PRINCIPAL!$J$122),VLOOKUP($BB$399,'Banco de Dados'!$B$4:$J$50,8,FALSE)*PRINCIPAL!$H$122*(1-(PRINCIPAL!$K$122/100)),IF(AND(PRINCIPAL!$H$122&lt;&gt;"",L420=PRINCIPAL!$L$122),VLOOKUP($BB$399,'Banco de Dados'!$B$4:$J$50,8,FALSE)*PRINCIPAL!$H$122*(1-(PRINCIPAL!$M$122/100)),IF(AND(PRINCIPAL!$H$122&lt;&gt;"",L420=PRINCIPAL!$N$122),VLOOKUP($BB$399,'Banco de Dados'!$B$4:$J$50,8,FALSE)*PRINCIPAL!$H$122*(1-(PRINCIPAL!$O$122/100)),IF(PRINCIPAL!$H$122&lt;&gt;"",VLOOKUP($BB$399,'Banco de Dados'!$B$4:$J$50,8,FALSE)*PRINCIPAL!$H$122,IF(OR(L420=PRINCIPAL!$I$122,L420=PRINCIPAL!$I$122+PRINCIPAL!$I$122,L420=PRINCIPAL!$I$122+PRINCIPAL!$I$122+PRINCIPAL!$I$122),0,IF(L420=PRINCIPAL!$J$122,VLOOKUP($BB$399,'Banco de Dados'!$B$4:$J$50,6,FALSE)*(1-(PRINCIPAL!$K$122/100)),IF(L420=PRINCIPAL!$L$122,VLOOKUP($BB$399,'Banco de Dados'!$B$4:$J$50,6,FALSE)*(1-(PRINCIPAL!$M$122/100)),IF(L420=PRINCIPAL!$N$122,VLOOKUP($BB$399,'Banco de Dados'!$B$4:$J$50,6,FALSE)*(1-(PRINCIPAL!$O$122/100)),VLOOKUP($BB$399,'Banco de Dados'!$B$4:$J$50,6,FALSE)))))))))),"")</f>
        <v/>
      </c>
      <c r="BB420" s="29" t="str">
        <f>IFERROR(BA420*(IFERROR(VLOOKUP($BB$399,'Banco de Dados'!$B$4:$J$50,4,FALSE),"ERRO")),"")</f>
        <v/>
      </c>
      <c r="BC420" s="29" t="str">
        <f t="shared" si="280"/>
        <v/>
      </c>
      <c r="BD420" s="103" t="str">
        <f>IFERROR(BC420*(C420*(PRINCIPAL!$G$122/100))*0.47*(44/12),"")</f>
        <v/>
      </c>
      <c r="BE420" s="111" t="str">
        <f t="shared" si="259"/>
        <v/>
      </c>
      <c r="BF420" s="30" t="str">
        <f>IFERROR(IF(AND(PRINCIPAL!$H$123&lt;&gt;"",OR(L420=PRINCIPAL!$I$123,L420=PRINCIPAL!$I$123+PRINCIPAL!$I$123,L420=PRINCIPAL!$I$123+PRINCIPAL!$I$123+PRINCIPAL!$I$123)),0,IF(AND(PRINCIPAL!$H$123&lt;&gt;"",L420=PRINCIPAL!$J$123),VLOOKUP($BG$399,'Banco de Dados'!$B$4:$J$50,8,FALSE)*PRINCIPAL!$H$123*(1-(PRINCIPAL!$K$123/100)),IF(AND(PRINCIPAL!$H$123&lt;&gt;"",L420=PRINCIPAL!$L$123),VLOOKUP($BG$399,'Banco de Dados'!$B$4:$J$50,8,FALSE)*PRINCIPAL!$H$123*(1-(PRINCIPAL!$M$123/100)),IF(AND(PRINCIPAL!$H$123&lt;&gt;"",L420=PRINCIPAL!$N$123),VLOOKUP($BG$399,'Banco de Dados'!$B$4:$J$50,8,FALSE)*PRINCIPAL!$H$123*(1-(PRINCIPAL!$O$123/100)),IF(PRINCIPAL!$H$123&lt;&gt;"",VLOOKUP($BG$399,'Banco de Dados'!$B$4:$J$50,8,FALSE)*PRINCIPAL!$H$123,IF(OR(L420=PRINCIPAL!$I$123,L420=PRINCIPAL!$I$123+PRINCIPAL!$I$123,L420=PRINCIPAL!$I$123+PRINCIPAL!$I$123+PRINCIPAL!$I$123),0,IF(L420=PRINCIPAL!$J$123,VLOOKUP($BG$399,'Banco de Dados'!$B$4:$J$50,6,FALSE)*(1-(PRINCIPAL!$K$123/100)),IF(L420=PRINCIPAL!$L$123,VLOOKUP($BG$399,'Banco de Dados'!$B$4:$J$50,6,FALSE)*(1-(PRINCIPAL!$M$123/100)),IF(L420=PRINCIPAL!$N$123,VLOOKUP($BG$399,'Banco de Dados'!$B$4:$J$50,6,FALSE)*(1-(PRINCIPAL!$O$123/100)),VLOOKUP($BG$399,'Banco de Dados'!$B$4:$J$50,6,FALSE)))))))))),"")</f>
        <v/>
      </c>
      <c r="BG420" s="29" t="str">
        <f>IFERROR(BF420*(IFERROR(VLOOKUP($BG$399,'Banco de Dados'!$B$4:$J$50,4,FALSE),"ERRO")),"")</f>
        <v/>
      </c>
      <c r="BH420" s="29" t="str">
        <f t="shared" si="275"/>
        <v/>
      </c>
      <c r="BI420" s="103" t="str">
        <f>IFERROR(BH420*(C420*(PRINCIPAL!$G$123/100))*0.47*(44/12),"")</f>
        <v/>
      </c>
      <c r="BJ420" s="102" t="str">
        <f t="shared" si="260"/>
        <v/>
      </c>
    </row>
    <row r="421" spans="2:62" ht="12.75" customHeight="1" x14ac:dyDescent="0.3">
      <c r="B421" s="326">
        <f t="shared" si="261"/>
        <v>2040</v>
      </c>
      <c r="C421" s="340"/>
      <c r="D421" s="1"/>
      <c r="E421" s="116">
        <v>20</v>
      </c>
      <c r="F421" s="24" t="str">
        <f>IFERROR(VLOOKUP($G$399,'Banco de Dados'!$B$4:$J$50,6,FALSE),"")</f>
        <v/>
      </c>
      <c r="G421" s="25" t="str">
        <f>IFERROR(F421*(IFERROR(VLOOKUP($G$399,'Banco de Dados'!$B$4:$J$50,4,FALSE),"ERRO")),"")</f>
        <v/>
      </c>
      <c r="H421" s="25" t="str">
        <f t="shared" si="262"/>
        <v/>
      </c>
      <c r="I421" s="103" t="str">
        <f t="shared" si="263"/>
        <v/>
      </c>
      <c r="J421" s="117" t="str">
        <f t="shared" si="264"/>
        <v/>
      </c>
      <c r="K421" s="1"/>
      <c r="L421" s="91">
        <v>20</v>
      </c>
      <c r="M421" s="24" t="str">
        <f>IFERROR(IF(AND(PRINCIPAL!$H$114&lt;&gt;"",OR(L421=PRINCIPAL!$I$114,L421=PRINCIPAL!$I$114+PRINCIPAL!$I$114,L421=PRINCIPAL!$I$114+PRINCIPAL!$I$114+PRINCIPAL!$I$114)),0,IF(AND(PRINCIPAL!$H$114&lt;&gt;"",L421=PRINCIPAL!$J$114),VLOOKUP($N$399,'Banco de Dados'!$B$4:$J$50,8,FALSE)*PRINCIPAL!$H$114*(1-(PRINCIPAL!$K$114/100)),IF(AND(PRINCIPAL!$H$114&lt;&gt;"",L421=PRINCIPAL!$L$114),VLOOKUP($N$399,'Banco de Dados'!$B$4:$J$50,8,FALSE)*PRINCIPAL!$H$114*(1-(PRINCIPAL!$M$114/100)),IF(AND(PRINCIPAL!$H$114&lt;&gt;"",L421=PRINCIPAL!$N$114),VLOOKUP($N$399,'Banco de Dados'!$B$4:$J$50,8,FALSE)*PRINCIPAL!$H$114*(1-(PRINCIPAL!$O$114/100)),IF(PRINCIPAL!$H$114&lt;&gt;"",VLOOKUP($N$399,'Banco de Dados'!$B$4:$J$50,8,FALSE)*PRINCIPAL!$H$114,IF(OR(L421=PRINCIPAL!$I$114,L421=PRINCIPAL!$I$114+PRINCIPAL!$I$114,L421=PRINCIPAL!$I$114+PRINCIPAL!$I$114+PRINCIPAL!$I$114),0,IF(L421=PRINCIPAL!$J$114,VLOOKUP($N$399,'Banco de Dados'!$B$4:$J$50,6,FALSE)*(1-(PRINCIPAL!$K$114/100)),IF(L421=PRINCIPAL!$L$114,VLOOKUP($N$399,'Banco de Dados'!$B$4:$J$50,6,FALSE)*(1-(PRINCIPAL!$M$114/100)),IF(L421=PRINCIPAL!$N$114,VLOOKUP($N$399,'Banco de Dados'!$B$4:$J$50,6,FALSE)*(1-(PRINCIPAL!$O$114/100)),VLOOKUP($N$399,'Banco de Dados'!$B$4:$J$50,6,FALSE)))))))))),"")</f>
        <v/>
      </c>
      <c r="N421" s="25" t="str">
        <f>IFERROR(M421*(IFERROR(VLOOKUP($N$399,'Banco de Dados'!$B$4:$J$50,4,FALSE),"ERRO")),"")</f>
        <v/>
      </c>
      <c r="O421" s="25" t="str">
        <f t="shared" ref="O421:O436" si="283">IFERROR(M421+N421,"")</f>
        <v/>
      </c>
      <c r="P421" s="103" t="str">
        <f>IFERROR(O421*(C421*(PRINCIPAL!$G$114/100))*0.47*(44/12),"")</f>
        <v/>
      </c>
      <c r="Q421" s="107" t="str">
        <f t="shared" ref="Q421:Q426" si="284">IFERROR(Q420+P421,"")</f>
        <v/>
      </c>
      <c r="R421" s="29" t="str">
        <f>IFERROR(IF(AND(PRINCIPAL!$H$115&lt;&gt;"",OR(L421=PRINCIPAL!$I$115,L421=PRINCIPAL!$I$115+PRINCIPAL!$I$115,L421=PRINCIPAL!$I$115+PRINCIPAL!$I$115+PRINCIPAL!$I$115)),0,IF(AND(PRINCIPAL!$H$115&lt;&gt;"",L421=PRINCIPAL!$J$115),VLOOKUP($S$399,'Banco de Dados'!$B$4:$J$50,8,FALSE)*PRINCIPAL!$H$115*(1-(PRINCIPAL!$K$115/100)),IF(AND(PRINCIPAL!$H$115&lt;&gt;"",L421=PRINCIPAL!$L$115),VLOOKUP($S$399,'Banco de Dados'!$B$4:$J$50,8,FALSE)*PRINCIPAL!$H$115*(1-(PRINCIPAL!$M$115/100)),IF(AND(PRINCIPAL!$H$115&lt;&gt;"",L421=PRINCIPAL!$N$115),VLOOKUP($S$399,'Banco de Dados'!$B$4:$J$50,8,FALSE)*PRINCIPAL!$H$115*(1-(PRINCIPAL!$O$115/100)),IF(PRINCIPAL!$H$115&lt;&gt;"",VLOOKUP($S$399,'Banco de Dados'!$B$4:$J$50,8,FALSE)*PRINCIPAL!$H$115,IF(OR(L421=PRINCIPAL!$I$115,L421=PRINCIPAL!$I$115+PRINCIPAL!$I$115,L421=PRINCIPAL!$I$115+PRINCIPAL!$I$115+PRINCIPAL!$I$115),0,IF(L421=PRINCIPAL!$J$115,VLOOKUP($S$399,'Banco de Dados'!$B$4:$J$50,6,FALSE)*(1-(PRINCIPAL!$K$115/100)),IF(L421=PRINCIPAL!$L$115,VLOOKUP($S$399,'Banco de Dados'!$B$4:$J$50,6,FALSE)*(1-(PRINCIPAL!$M$115/100)),IF(L421=PRINCIPAL!$N$115,VLOOKUP($S$399,'Banco de Dados'!$B$4:$J$50,6,FALSE)*(1-(PRINCIPAL!$O$115/100)),VLOOKUP($S$399,'Banco de Dados'!$B$4:$J$50,6,FALSE)))))))))),"")</f>
        <v/>
      </c>
      <c r="S421" s="29" t="str">
        <f>IFERROR(R421*(IFERROR(VLOOKUP($S$399,'Banco de Dados'!$B$4:$J$50,4,FALSE),"ERRO")),"")</f>
        <v/>
      </c>
      <c r="T421" s="29" t="str">
        <f t="shared" si="282"/>
        <v/>
      </c>
      <c r="U421" s="103" t="str">
        <f>IFERROR(T421*(C421*(PRINCIPAL!$G$115/100))*0.47*(44/12),"")</f>
        <v/>
      </c>
      <c r="V421" s="103" t="str">
        <f t="shared" si="258"/>
        <v/>
      </c>
      <c r="W421" s="30" t="str">
        <f>IFERROR(IF(AND(PRINCIPAL!$H$116&lt;&gt;"",OR(L421=PRINCIPAL!$I$116,L421=PRINCIPAL!$I$116+PRINCIPAL!$I$116,L421=PRINCIPAL!$I$116+PRINCIPAL!$I$116+PRINCIPAL!$I$116)),0,IF(AND(PRINCIPAL!$H$116&lt;&gt;"",L421=PRINCIPAL!$J$116),VLOOKUP($X$399,'Banco de Dados'!$B$4:$J$50,8,FALSE)*PRINCIPAL!$H$116*(1-(PRINCIPAL!$K$116/100)),IF(AND(PRINCIPAL!$H$116&lt;&gt;"",L421=PRINCIPAL!$L$116),VLOOKUP($X$399,'Banco de Dados'!$B$4:$J$50,8,FALSE)*PRINCIPAL!$H$116*(1-(PRINCIPAL!$M$116/100)),IF(AND(PRINCIPAL!$H$116&lt;&gt;"",L421=PRINCIPAL!$N$116),VLOOKUP($X$399,'Banco de Dados'!$B$4:$J$50,8,FALSE)*PRINCIPAL!$H$116*(1-(PRINCIPAL!$O$116/100)),IF(PRINCIPAL!$H$116&lt;&gt;"",VLOOKUP($X$399,'Banco de Dados'!$B$4:$J$50,8,FALSE)*PRINCIPAL!$H$116,IF(OR(L421=PRINCIPAL!$I$116,L421=PRINCIPAL!$I$116+PRINCIPAL!$I$116,L421=PRINCIPAL!$I$116+PRINCIPAL!$I$116+PRINCIPAL!$I$116),0,IF(L421=PRINCIPAL!$J$116,VLOOKUP($X$399,'Banco de Dados'!$B$4:$J$50,6,FALSE)*(1-(PRINCIPAL!$K$116/100)),IF(L421=PRINCIPAL!$L$116,VLOOKUP($X$399,'Banco de Dados'!$B$4:$J$50,6,FALSE)*(1-(PRINCIPAL!$M$116/100)),IF(L421=PRINCIPAL!$N$116,VLOOKUP($X$399,'Banco de Dados'!$B$4:$J$50,6,FALSE)*(1-(PRINCIPAL!$O$116/100)),VLOOKUP($X$399,'Banco de Dados'!$B$4:$J$50,6,FALSE)))))))))),"")</f>
        <v/>
      </c>
      <c r="X421" s="29" t="str">
        <f>IFERROR(W421*(IFERROR(VLOOKUP($X$399,'Banco de Dados'!$B$4:$J$50,4,FALSE),"ERRO")),"")</f>
        <v/>
      </c>
      <c r="Y421" s="29" t="str">
        <f t="shared" si="276"/>
        <v/>
      </c>
      <c r="Z421" s="103" t="str">
        <f>IFERROR(Y421*(C421*(PRINCIPAL!$G$116/100))*0.47*(44/12),"")</f>
        <v/>
      </c>
      <c r="AA421" s="111" t="str">
        <f t="shared" si="277"/>
        <v/>
      </c>
      <c r="AB421" s="30" t="str">
        <f>IFERROR(IF(AND(PRINCIPAL!$H$117&lt;&gt;"",OR(L421=PRINCIPAL!$I$117,L421=PRINCIPAL!$I$117+PRINCIPAL!$I$117,L421=PRINCIPAL!$I$117+PRINCIPAL!$I$117+PRINCIPAL!$I$117)),0,IF(AND(PRINCIPAL!$H$117&lt;&gt;"",L421=PRINCIPAL!$J$117),VLOOKUP($AC$399,'Banco de Dados'!$B$4:$J$50,8,FALSE)*PRINCIPAL!$H$117*(1-(PRINCIPAL!$K$117/100)),IF(AND(PRINCIPAL!$H$117&lt;&gt;"",L421=PRINCIPAL!$L$117),VLOOKUP($AC$399,'Banco de Dados'!$B$4:$J$50,8,FALSE)*PRINCIPAL!$H$117*(1-(PRINCIPAL!$M$117/100)),IF(AND(PRINCIPAL!$H$117&lt;&gt;"",L421=PRINCIPAL!$N$117),VLOOKUP($AC$399,'Banco de Dados'!$B$4:$J$50,8,FALSE)*PRINCIPAL!$H$117*(1-(PRINCIPAL!$O$117/100)),IF(PRINCIPAL!$H$117&lt;&gt;"",VLOOKUP($AC$399,'Banco de Dados'!$B$4:$J$50,8,FALSE)*PRINCIPAL!$H$117,IF(OR(L421=PRINCIPAL!$I$117,L421=PRINCIPAL!$I$117+PRINCIPAL!$I$117,L421=PRINCIPAL!$I$117+PRINCIPAL!$I$117+PRINCIPAL!$I$117),0,IF(L421=PRINCIPAL!$J$117,VLOOKUP($AC$399,'Banco de Dados'!$B$4:$J$50,6,FALSE)*(1-(PRINCIPAL!$K$117/100)),IF(L421=PRINCIPAL!$L$117,VLOOKUP($AC$399,'Banco de Dados'!$B$4:$J$50,6,FALSE)*(1-(PRINCIPAL!$M$117/100)),IF(L421=PRINCIPAL!$N$117,VLOOKUP($AC$399,'Banco de Dados'!$B$4:$J$50,6,FALSE)*(1-(PRINCIPAL!$O$117/100)),VLOOKUP($AC$399,'Banco de Dados'!$B$4:$J$50,6,FALSE)))))))))),"")</f>
        <v/>
      </c>
      <c r="AC421" s="29" t="str">
        <f>IFERROR(AB421*(IFERROR(VLOOKUP($AC$399,'Banco de Dados'!$B$4:$J$50,4,FALSE),"ERRO")),"")</f>
        <v/>
      </c>
      <c r="AD421" s="29" t="str">
        <f t="shared" si="267"/>
        <v/>
      </c>
      <c r="AE421" s="103" t="str">
        <f>IFERROR(AD421*(C421*(PRINCIPAL!$G$117/100))*0.47*(44/12),"")</f>
        <v/>
      </c>
      <c r="AF421" s="111" t="str">
        <f t="shared" si="268"/>
        <v/>
      </c>
      <c r="AG421" s="30" t="str">
        <f>IFERROR(IF(AND(PRINCIPAL!$H$118&lt;&gt;"",OR(L421=PRINCIPAL!$I$118,L421=PRINCIPAL!$I$118+PRINCIPAL!$I$118,L421=PRINCIPAL!$I$118+PRINCIPAL!$I$118+PRINCIPAL!$I$118)),0,IF(AND(PRINCIPAL!$H$118&lt;&gt;"",L421=PRINCIPAL!$J$118),VLOOKUP($AH$399,'Banco de Dados'!$B$4:$J$50,8,FALSE)*PRINCIPAL!$H$118*(1-(PRINCIPAL!$K$118/100)),IF(AND(PRINCIPAL!$H$118&lt;&gt;"",L421=PRINCIPAL!$L$118),VLOOKUP($AH$399,'Banco de Dados'!$B$4:$J$50,8,FALSE)*PRINCIPAL!$H$118*(1-(PRINCIPAL!$M$118/100)),IF(AND(PRINCIPAL!$H$118&lt;&gt;"",L421=PRINCIPAL!$N$118),VLOOKUP($AH$399,'Banco de Dados'!$B$4:$J$50,8,FALSE)*PRINCIPAL!$H$118*(1-(PRINCIPAL!$O$118/100)),IF(PRINCIPAL!$H$118&lt;&gt;"",VLOOKUP($AH$399,'Banco de Dados'!$B$4:$J$50,8,FALSE)*PRINCIPAL!$H$118,IF(OR(L421=PRINCIPAL!$I$118,L421=PRINCIPAL!$I$118+PRINCIPAL!$I$118,L421=PRINCIPAL!$I$118+PRINCIPAL!$I$118+PRINCIPAL!$I$118),0,IF(L421=PRINCIPAL!$J$118,VLOOKUP($AH$399,'Banco de Dados'!$B$4:$J$50,6,FALSE)*(1-(PRINCIPAL!$K$118/100)),IF(L421=PRINCIPAL!$L$118,VLOOKUP($AH$399,'Banco de Dados'!$B$4:$J$50,6,FALSE)*(1-(PRINCIPAL!$M$118/100)),IF(L421=PRINCIPAL!$N$118,VLOOKUP($AH$399,'Banco de Dados'!$B$4:$J$50,6,FALSE)*(1-(PRINCIPAL!$O$118/100)),VLOOKUP($AH$399,'Banco de Dados'!$B$4:$J$50,6,FALSE)))))))))),"")</f>
        <v/>
      </c>
      <c r="AH421" s="29" t="str">
        <f>IFERROR(AG421*(IFERROR(VLOOKUP($AH$399,'Banco de Dados'!$B$4:$J$50,4,FALSE),"ERRO")),"")</f>
        <v/>
      </c>
      <c r="AI421" s="29" t="str">
        <f t="shared" si="269"/>
        <v/>
      </c>
      <c r="AJ421" s="103" t="str">
        <f>IFERROR(AI421*(C421*(PRINCIPAL!$G$118/100))*0.47*(44/12),"")</f>
        <v/>
      </c>
      <c r="AK421" s="111" t="str">
        <f t="shared" si="278"/>
        <v/>
      </c>
      <c r="AL421" s="30" t="str">
        <f>IFERROR(IF(AND(PRINCIPAL!$H$119&lt;&gt;"",OR(L421=PRINCIPAL!$I$119,L421=PRINCIPAL!$I$119+PRINCIPAL!$I$119,L421=PRINCIPAL!$I$119+PRINCIPAL!$I$119+PRINCIPAL!$I$119)),0,IF(AND(PRINCIPAL!$H$119&lt;&gt;"",L421=PRINCIPAL!$J$119),VLOOKUP($AM$399,'Banco de Dados'!$B$4:$J$50,8,FALSE)*PRINCIPAL!$H$119*(1-(PRINCIPAL!$K$119/100)),IF(AND(PRINCIPAL!$H$119&lt;&gt;"",L421=PRINCIPAL!$L$119),VLOOKUP($AM$399,'Banco de Dados'!$B$4:$J$50,8,FALSE)*PRINCIPAL!$H$119*(1-(PRINCIPAL!$M$119/100)),IF(AND(PRINCIPAL!$H$119&lt;&gt;"",L421=PRINCIPAL!$N$119),VLOOKUP($AM$399,'Banco de Dados'!$B$4:$J$50,8,FALSE)*PRINCIPAL!$H$119*(1-(PRINCIPAL!$O$119/100)),IF(PRINCIPAL!$H$119&lt;&gt;"",VLOOKUP($AM$399,'Banco de Dados'!$B$4:$J$50,8,FALSE)*PRINCIPAL!$H$119,IF(OR(L421=PRINCIPAL!$I$119,L421=PRINCIPAL!$I$119+PRINCIPAL!$I$119,L421=PRINCIPAL!$I$119+PRINCIPAL!$I$119+PRINCIPAL!$I$119),0,IF(L421=PRINCIPAL!$J$119,VLOOKUP($AM$399,'Banco de Dados'!$B$4:$J$50,6,FALSE)*(1-(PRINCIPAL!$K$119/100)),IF(L421=PRINCIPAL!$L$119,VLOOKUP($AM$399,'Banco de Dados'!$B$4:$J$50,6,FALSE)*(1-(PRINCIPAL!$M$119/100)),IF(L421=PRINCIPAL!$N$119,VLOOKUP($AM$399,'Banco de Dados'!$B$4:$J$50,6,FALSE)*(1-(PRINCIPAL!$O$119/100)),VLOOKUP($AM$399,'Banco de Dados'!$B$4:$J$50,6,FALSE)))))))))),"")</f>
        <v/>
      </c>
      <c r="AM421" s="29" t="str">
        <f>IFERROR(AL421*(IFERROR(VLOOKUP($AM$399,'Banco de Dados'!$B$4:$J$50,4,FALSE),"ERRO")),"")</f>
        <v/>
      </c>
      <c r="AN421" s="29" t="str">
        <f t="shared" si="270"/>
        <v/>
      </c>
      <c r="AO421" s="103" t="str">
        <f>IFERROR(AN421*(C421*(PRINCIPAL!$G$119/100))*0.47*(44/12),"")</f>
        <v/>
      </c>
      <c r="AP421" s="111" t="str">
        <f t="shared" si="271"/>
        <v/>
      </c>
      <c r="AQ421" s="30" t="str">
        <f>IFERROR(IF(AND(PRINCIPAL!$H$120&lt;&gt;"",OR(L421=PRINCIPAL!$I$120,L421=PRINCIPAL!$I$120+PRINCIPAL!$I$120,L421=PRINCIPAL!$I$120+PRINCIPAL!$I$120+PRINCIPAL!$I$120)),0,IF(AND(PRINCIPAL!$H$120&lt;&gt;"",L421=PRINCIPAL!$J$120),VLOOKUP($AR$399,'Banco de Dados'!$B$4:$J$50,8,FALSE)*PRINCIPAL!$H$120*(1-(PRINCIPAL!$K$120/100)),IF(AND(PRINCIPAL!$H$120&lt;&gt;"",L421=PRINCIPAL!$L$120),VLOOKUP($AR$399,'Banco de Dados'!$B$4:$J$50,8,FALSE)*PRINCIPAL!$H$120*(1-(PRINCIPAL!$M$120/100)),IF(AND(PRINCIPAL!$H$120&lt;&gt;"",L421=PRINCIPAL!$N$120),VLOOKUP($AR$399,'Banco de Dados'!$B$4:$J$50,8,FALSE)*PRINCIPAL!$H$120*(1-(PRINCIPAL!$O$120/100)),IF(PRINCIPAL!$H$120&lt;&gt;"",VLOOKUP($AR$399,'Banco de Dados'!$B$4:$J$50,8,FALSE)*PRINCIPAL!$H$120,IF(OR(L421=PRINCIPAL!$I$120,L421=PRINCIPAL!$I$120+PRINCIPAL!$I$120,L421=PRINCIPAL!$I$120+PRINCIPAL!$I$120+PRINCIPAL!$I$120),0,IF(L421=PRINCIPAL!$J$120,VLOOKUP($AR$399,'Banco de Dados'!$B$4:$J$50,6,FALSE)*(1-(PRINCIPAL!$K$120/100)),IF(L421=PRINCIPAL!$L$120,VLOOKUP($AR$399,'Banco de Dados'!$B$4:$J$50,6,FALSE)*(1-(PRINCIPAL!$M$120/100)),IF(L421=PRINCIPAL!$N$120,VLOOKUP($AR$399,'Banco de Dados'!$B$4:$J$50,6,FALSE)*(1-(PRINCIPAL!$O$120/100)),VLOOKUP($AR$399,'Banco de Dados'!$B$4:$J$50,6,FALSE)))))))))),"")</f>
        <v/>
      </c>
      <c r="AR421" s="29" t="str">
        <f>IFERROR(AQ421*(IFERROR(VLOOKUP($AR$399,'Banco de Dados'!$B$4:$J$50,4,FALSE),"ERRO")),"")</f>
        <v/>
      </c>
      <c r="AS421" s="29" t="str">
        <f t="shared" si="272"/>
        <v/>
      </c>
      <c r="AT421" s="103" t="str">
        <f>IFERROR(AS421*(C421*(PRINCIPAL!$G$120/100))*0.47*(44/12),"")</f>
        <v/>
      </c>
      <c r="AU421" s="111" t="str">
        <f t="shared" si="273"/>
        <v/>
      </c>
      <c r="AV421" s="30" t="str">
        <f>IFERROR(IF(AND(PRINCIPAL!$H$121&lt;&gt;"",OR(L421=PRINCIPAL!$I$121,L421=PRINCIPAL!$I$121+PRINCIPAL!$I$121,L421=PRINCIPAL!$I$121+PRINCIPAL!$I$121+PRINCIPAL!$I$121)),0,IF(AND(PRINCIPAL!$H$121&lt;&gt;"",L421=PRINCIPAL!$J$121),VLOOKUP($AW$399,'Banco de Dados'!$B$4:$J$50,8,FALSE)*PRINCIPAL!$H$121*(1-(PRINCIPAL!$K$121/100)),IF(AND(PRINCIPAL!$H$121&lt;&gt;"",L421=PRINCIPAL!$L$121),VLOOKUP($AW$399,'Banco de Dados'!$B$4:$J$50,8,FALSE)*PRINCIPAL!$H$121*(1-(PRINCIPAL!$M$121/100)),IF(AND(PRINCIPAL!$H$121&lt;&gt;"",L421=PRINCIPAL!$N$121),VLOOKUP($AW$399,'Banco de Dados'!$B$4:$J$50,8,FALSE)*PRINCIPAL!$H$121*(1-(PRINCIPAL!$O$121/100)),IF(PRINCIPAL!$H$121&lt;&gt;"",VLOOKUP($AW$399,'Banco de Dados'!$B$4:$J$50,8,FALSE)*PRINCIPAL!$H$121,IF(OR(L421=PRINCIPAL!$I$121,L421=PRINCIPAL!$I$121+PRINCIPAL!$I$121,L421=PRINCIPAL!$I$121+PRINCIPAL!$I$121+PRINCIPAL!$I$121),0,IF(L421=PRINCIPAL!$J$121,VLOOKUP($AW$399,'Banco de Dados'!$B$4:$J$50,6,FALSE)*(1-(PRINCIPAL!$K$121/100)),IF(L421=PRINCIPAL!$L$121,VLOOKUP($AW$399,'Banco de Dados'!$B$4:$J$50,6,FALSE)*(1-(PRINCIPAL!$M$121/100)),IF(L421=PRINCIPAL!$N$121,VLOOKUP($AW$399,'Banco de Dados'!$B$4:$J$50,6,FALSE)*(1-(PRINCIPAL!$O$121/100)),VLOOKUP($AW$399,'Banco de Dados'!$B$4:$J$50,6,FALSE)))))))))),"")</f>
        <v/>
      </c>
      <c r="AW421" s="29" t="str">
        <f>IFERROR(AV421*(IFERROR(VLOOKUP($AW$399,'Banco de Dados'!$B$4:$J$50,4,FALSE),"ERRO")),"")</f>
        <v/>
      </c>
      <c r="AX421" s="29" t="str">
        <f t="shared" si="274"/>
        <v/>
      </c>
      <c r="AY421" s="103" t="str">
        <f>IFERROR(AX421*(C421*(PRINCIPAL!$G$121/100))*0.47*(44/12),"")</f>
        <v/>
      </c>
      <c r="AZ421" s="111" t="str">
        <f t="shared" si="279"/>
        <v/>
      </c>
      <c r="BA421" s="30" t="str">
        <f>IFERROR(IF(AND(PRINCIPAL!$H$122&lt;&gt;"",OR(L421=PRINCIPAL!$I$122,L421=PRINCIPAL!$I$122+PRINCIPAL!$I$122,L421=PRINCIPAL!$I$122+PRINCIPAL!$I$122+PRINCIPAL!$I$122)),0,IF(AND(PRINCIPAL!$H$122&lt;&gt;"",L421=PRINCIPAL!$J$122),VLOOKUP($BB$399,'Banco de Dados'!$B$4:$J$50,8,FALSE)*PRINCIPAL!$H$122*(1-(PRINCIPAL!$K$122/100)),IF(AND(PRINCIPAL!$H$122&lt;&gt;"",L421=PRINCIPAL!$L$122),VLOOKUP($BB$399,'Banco de Dados'!$B$4:$J$50,8,FALSE)*PRINCIPAL!$H$122*(1-(PRINCIPAL!$M$122/100)),IF(AND(PRINCIPAL!$H$122&lt;&gt;"",L421=PRINCIPAL!$N$122),VLOOKUP($BB$399,'Banco de Dados'!$B$4:$J$50,8,FALSE)*PRINCIPAL!$H$122*(1-(PRINCIPAL!$O$122/100)),IF(PRINCIPAL!$H$122&lt;&gt;"",VLOOKUP($BB$399,'Banco de Dados'!$B$4:$J$50,8,FALSE)*PRINCIPAL!$H$122,IF(OR(L421=PRINCIPAL!$I$122,L421=PRINCIPAL!$I$122+PRINCIPAL!$I$122,L421=PRINCIPAL!$I$122+PRINCIPAL!$I$122+PRINCIPAL!$I$122),0,IF(L421=PRINCIPAL!$J$122,VLOOKUP($BB$399,'Banco de Dados'!$B$4:$J$50,6,FALSE)*(1-(PRINCIPAL!$K$122/100)),IF(L421=PRINCIPAL!$L$122,VLOOKUP($BB$399,'Banco de Dados'!$B$4:$J$50,6,FALSE)*(1-(PRINCIPAL!$M$122/100)),IF(L421=PRINCIPAL!$N$122,VLOOKUP($BB$399,'Banco de Dados'!$B$4:$J$50,6,FALSE)*(1-(PRINCIPAL!$O$122/100)),VLOOKUP($BB$399,'Banco de Dados'!$B$4:$J$50,6,FALSE)))))))))),"")</f>
        <v/>
      </c>
      <c r="BB421" s="29" t="str">
        <f>IFERROR(BA421*(IFERROR(VLOOKUP($BB$399,'Banco de Dados'!$B$4:$J$50,4,FALSE),"ERRO")),"")</f>
        <v/>
      </c>
      <c r="BC421" s="29" t="str">
        <f t="shared" si="280"/>
        <v/>
      </c>
      <c r="BD421" s="103" t="str">
        <f>IFERROR(BC421*(C421*(PRINCIPAL!$G$122/100))*0.47*(44/12),"")</f>
        <v/>
      </c>
      <c r="BE421" s="111" t="str">
        <f t="shared" si="259"/>
        <v/>
      </c>
      <c r="BF421" s="30" t="str">
        <f>IFERROR(IF(AND(PRINCIPAL!$H$123&lt;&gt;"",OR(L421=PRINCIPAL!$I$123,L421=PRINCIPAL!$I$123+PRINCIPAL!$I$123,L421=PRINCIPAL!$I$123+PRINCIPAL!$I$123+PRINCIPAL!$I$123)),0,IF(AND(PRINCIPAL!$H$123&lt;&gt;"",L421=PRINCIPAL!$J$123),VLOOKUP($BG$399,'Banco de Dados'!$B$4:$J$50,8,FALSE)*PRINCIPAL!$H$123*(1-(PRINCIPAL!$K$123/100)),IF(AND(PRINCIPAL!$H$123&lt;&gt;"",L421=PRINCIPAL!$L$123),VLOOKUP($BG$399,'Banco de Dados'!$B$4:$J$50,8,FALSE)*PRINCIPAL!$H$123*(1-(PRINCIPAL!$M$123/100)),IF(AND(PRINCIPAL!$H$123&lt;&gt;"",L421=PRINCIPAL!$N$123),VLOOKUP($BG$399,'Banco de Dados'!$B$4:$J$50,8,FALSE)*PRINCIPAL!$H$123*(1-(PRINCIPAL!$O$123/100)),IF(PRINCIPAL!$H$123&lt;&gt;"",VLOOKUP($BG$399,'Banco de Dados'!$B$4:$J$50,8,FALSE)*PRINCIPAL!$H$123,IF(OR(L421=PRINCIPAL!$I$123,L421=PRINCIPAL!$I$123+PRINCIPAL!$I$123,L421=PRINCIPAL!$I$123+PRINCIPAL!$I$123+PRINCIPAL!$I$123),0,IF(L421=PRINCIPAL!$J$123,VLOOKUP($BG$399,'Banco de Dados'!$B$4:$J$50,6,FALSE)*(1-(PRINCIPAL!$K$123/100)),IF(L421=PRINCIPAL!$L$123,VLOOKUP($BG$399,'Banco de Dados'!$B$4:$J$50,6,FALSE)*(1-(PRINCIPAL!$M$123/100)),IF(L421=PRINCIPAL!$N$123,VLOOKUP($BG$399,'Banco de Dados'!$B$4:$J$50,6,FALSE)*(1-(PRINCIPAL!$O$123/100)),VLOOKUP($BG$399,'Banco de Dados'!$B$4:$J$50,6,FALSE)))))))))),"")</f>
        <v/>
      </c>
      <c r="BG421" s="29" t="str">
        <f>IFERROR(BF421*(IFERROR(VLOOKUP($BG$399,'Banco de Dados'!$B$4:$J$50,4,FALSE),"ERRO")),"")</f>
        <v/>
      </c>
      <c r="BH421" s="29" t="str">
        <f t="shared" si="275"/>
        <v/>
      </c>
      <c r="BI421" s="103" t="str">
        <f>IFERROR(BH421*(C421*(PRINCIPAL!$G$123/100))*0.47*(44/12),"")</f>
        <v/>
      </c>
      <c r="BJ421" s="102" t="str">
        <f t="shared" si="260"/>
        <v/>
      </c>
    </row>
    <row r="422" spans="2:62" ht="12.75" customHeight="1" x14ac:dyDescent="0.3">
      <c r="B422" s="326">
        <f t="shared" si="261"/>
        <v>2041</v>
      </c>
      <c r="C422" s="340"/>
      <c r="D422" s="1"/>
      <c r="E422" s="116">
        <v>21</v>
      </c>
      <c r="F422" s="24" t="str">
        <f>IFERROR(VLOOKUP($G$399,'Banco de Dados'!$B$4:$J$50,6,FALSE),"")</f>
        <v/>
      </c>
      <c r="G422" s="25" t="str">
        <f>IFERROR(F422*(IFERROR(VLOOKUP($G$399,'Banco de Dados'!$B$4:$J$50,4,FALSE),"ERRO")),"")</f>
        <v/>
      </c>
      <c r="H422" s="25" t="str">
        <f t="shared" si="262"/>
        <v/>
      </c>
      <c r="I422" s="103" t="str">
        <f t="shared" si="263"/>
        <v/>
      </c>
      <c r="J422" s="117" t="str">
        <f t="shared" si="264"/>
        <v/>
      </c>
      <c r="K422" s="1"/>
      <c r="L422" s="91">
        <v>21</v>
      </c>
      <c r="M422" s="24" t="str">
        <f>IFERROR(IF(AND(PRINCIPAL!$H$114&lt;&gt;"",OR(L422=PRINCIPAL!$I$114,L422=PRINCIPAL!$I$114+PRINCIPAL!$I$114,L422=PRINCIPAL!$I$114+PRINCIPAL!$I$114+PRINCIPAL!$I$114)),0,IF(AND(PRINCIPAL!$H$114&lt;&gt;"",L422=PRINCIPAL!$J$114),VLOOKUP($N$399,'Banco de Dados'!$B$4:$J$50,8,FALSE)*PRINCIPAL!$H$114*(1-(PRINCIPAL!$K$114/100)),IF(AND(PRINCIPAL!$H$114&lt;&gt;"",L422=PRINCIPAL!$L$114),VLOOKUP($N$399,'Banco de Dados'!$B$4:$J$50,8,FALSE)*PRINCIPAL!$H$114*(1-(PRINCIPAL!$M$114/100)),IF(AND(PRINCIPAL!$H$114&lt;&gt;"",L422=PRINCIPAL!$N$114),VLOOKUP($N$399,'Banco de Dados'!$B$4:$J$50,8,FALSE)*PRINCIPAL!$H$114*(1-(PRINCIPAL!$O$114/100)),IF(PRINCIPAL!$H$114&lt;&gt;"",VLOOKUP($N$399,'Banco de Dados'!$B$4:$J$50,8,FALSE)*PRINCIPAL!$H$114,IF(OR(L422=PRINCIPAL!$I$114,L422=PRINCIPAL!$I$114+PRINCIPAL!$I$114,L422=PRINCIPAL!$I$114+PRINCIPAL!$I$114+PRINCIPAL!$I$114),0,IF(L422=PRINCIPAL!$J$114,VLOOKUP($N$399,'Banco de Dados'!$B$4:$J$50,6,FALSE)*(1-(PRINCIPAL!$K$114/100)),IF(L422=PRINCIPAL!$L$114,VLOOKUP($N$399,'Banco de Dados'!$B$4:$J$50,6,FALSE)*(1-(PRINCIPAL!$M$114/100)),IF(L422=PRINCIPAL!$N$114,VLOOKUP($N$399,'Banco de Dados'!$B$4:$J$50,6,FALSE)*(1-(PRINCIPAL!$O$114/100)),VLOOKUP($N$399,'Banco de Dados'!$B$4:$J$50,6,FALSE)))))))))),"")</f>
        <v/>
      </c>
      <c r="N422" s="25" t="str">
        <f>IFERROR(M422*(IFERROR(VLOOKUP($N$399,'Banco de Dados'!$B$4:$J$50,4,FALSE),"ERRO")),"")</f>
        <v/>
      </c>
      <c r="O422" s="25" t="str">
        <f t="shared" si="283"/>
        <v/>
      </c>
      <c r="P422" s="103" t="str">
        <f>IFERROR(O422*(C422*(PRINCIPAL!$G$114/100))*0.47*(44/12),"")</f>
        <v/>
      </c>
      <c r="Q422" s="107" t="str">
        <f t="shared" si="284"/>
        <v/>
      </c>
      <c r="R422" s="29" t="str">
        <f>IFERROR(IF(AND(PRINCIPAL!$H$115&lt;&gt;"",OR(L422=PRINCIPAL!$I$115,L422=PRINCIPAL!$I$115+PRINCIPAL!$I$115,L422=PRINCIPAL!$I$115+PRINCIPAL!$I$115+PRINCIPAL!$I$115)),0,IF(AND(PRINCIPAL!$H$115&lt;&gt;"",L422=PRINCIPAL!$J$115),VLOOKUP($S$399,'Banco de Dados'!$B$4:$J$50,8,FALSE)*PRINCIPAL!$H$115*(1-(PRINCIPAL!$K$115/100)),IF(AND(PRINCIPAL!$H$115&lt;&gt;"",L422=PRINCIPAL!$L$115),VLOOKUP($S$399,'Banco de Dados'!$B$4:$J$50,8,FALSE)*PRINCIPAL!$H$115*(1-(PRINCIPAL!$M$115/100)),IF(AND(PRINCIPAL!$H$115&lt;&gt;"",L422=PRINCIPAL!$N$115),VLOOKUP($S$399,'Banco de Dados'!$B$4:$J$50,8,FALSE)*PRINCIPAL!$H$115*(1-(PRINCIPAL!$O$115/100)),IF(PRINCIPAL!$H$115&lt;&gt;"",VLOOKUP($S$399,'Banco de Dados'!$B$4:$J$50,8,FALSE)*PRINCIPAL!$H$115,IF(OR(L422=PRINCIPAL!$I$115,L422=PRINCIPAL!$I$115+PRINCIPAL!$I$115,L422=PRINCIPAL!$I$115+PRINCIPAL!$I$115+PRINCIPAL!$I$115),0,IF(L422=PRINCIPAL!$J$115,VLOOKUP($S$399,'Banco de Dados'!$B$4:$J$50,6,FALSE)*(1-(PRINCIPAL!$K$115/100)),IF(L422=PRINCIPAL!$L$115,VLOOKUP($S$399,'Banco de Dados'!$B$4:$J$50,6,FALSE)*(1-(PRINCIPAL!$M$115/100)),IF(L422=PRINCIPAL!$N$115,VLOOKUP($S$399,'Banco de Dados'!$B$4:$J$50,6,FALSE)*(1-(PRINCIPAL!$O$115/100)),VLOOKUP($S$399,'Banco de Dados'!$B$4:$J$50,6,FALSE)))))))))),"")</f>
        <v/>
      </c>
      <c r="S422" s="29" t="str">
        <f>IFERROR(R422*(IFERROR(VLOOKUP($S$399,'Banco de Dados'!$B$4:$J$50,4,FALSE),"ERRO")),"")</f>
        <v/>
      </c>
      <c r="T422" s="29" t="str">
        <f t="shared" si="282"/>
        <v/>
      </c>
      <c r="U422" s="103" t="str">
        <f>IFERROR(T422*(C422*(PRINCIPAL!$G$115/100))*0.47*(44/12),"")</f>
        <v/>
      </c>
      <c r="V422" s="103" t="str">
        <f t="shared" si="258"/>
        <v/>
      </c>
      <c r="W422" s="30" t="str">
        <f>IFERROR(IF(AND(PRINCIPAL!$H$116&lt;&gt;"",OR(L422=PRINCIPAL!$I$116,L422=PRINCIPAL!$I$116+PRINCIPAL!$I$116,L422=PRINCIPAL!$I$116+PRINCIPAL!$I$116+PRINCIPAL!$I$116)),0,IF(AND(PRINCIPAL!$H$116&lt;&gt;"",L422=PRINCIPAL!$J$116),VLOOKUP($X$399,'Banco de Dados'!$B$4:$J$50,8,FALSE)*PRINCIPAL!$H$116*(1-(PRINCIPAL!$K$116/100)),IF(AND(PRINCIPAL!$H$116&lt;&gt;"",L422=PRINCIPAL!$L$116),VLOOKUP($X$399,'Banco de Dados'!$B$4:$J$50,8,FALSE)*PRINCIPAL!$H$116*(1-(PRINCIPAL!$M$116/100)),IF(AND(PRINCIPAL!$H$116&lt;&gt;"",L422=PRINCIPAL!$N$116),VLOOKUP($X$399,'Banco de Dados'!$B$4:$J$50,8,FALSE)*PRINCIPAL!$H$116*(1-(PRINCIPAL!$O$116/100)),IF(PRINCIPAL!$H$116&lt;&gt;"",VLOOKUP($X$399,'Banco de Dados'!$B$4:$J$50,8,FALSE)*PRINCIPAL!$H$116,IF(OR(L422=PRINCIPAL!$I$116,L422=PRINCIPAL!$I$116+PRINCIPAL!$I$116,L422=PRINCIPAL!$I$116+PRINCIPAL!$I$116+PRINCIPAL!$I$116),0,IF(L422=PRINCIPAL!$J$116,VLOOKUP($X$399,'Banco de Dados'!$B$4:$J$50,6,FALSE)*(1-(PRINCIPAL!$K$116/100)),IF(L422=PRINCIPAL!$L$116,VLOOKUP($X$399,'Banco de Dados'!$B$4:$J$50,6,FALSE)*(1-(PRINCIPAL!$M$116/100)),IF(L422=PRINCIPAL!$N$116,VLOOKUP($X$399,'Banco de Dados'!$B$4:$J$50,6,FALSE)*(1-(PRINCIPAL!$O$116/100)),VLOOKUP($X$399,'Banco de Dados'!$B$4:$J$50,6,FALSE)))))))))),"")</f>
        <v/>
      </c>
      <c r="X422" s="29" t="str">
        <f>IFERROR(W422*(IFERROR(VLOOKUP($X$399,'Banco de Dados'!$B$4:$J$50,4,FALSE),"ERRO")),"")</f>
        <v/>
      </c>
      <c r="Y422" s="29" t="str">
        <f t="shared" si="276"/>
        <v/>
      </c>
      <c r="Z422" s="103" t="str">
        <f>IFERROR(Y422*(C422*(PRINCIPAL!$G$116/100))*0.47*(44/12),"")</f>
        <v/>
      </c>
      <c r="AA422" s="111" t="str">
        <f t="shared" si="277"/>
        <v/>
      </c>
      <c r="AB422" s="30" t="str">
        <f>IFERROR(IF(AND(PRINCIPAL!$H$117&lt;&gt;"",OR(L422=PRINCIPAL!$I$117,L422=PRINCIPAL!$I$117+PRINCIPAL!$I$117,L422=PRINCIPAL!$I$117+PRINCIPAL!$I$117+PRINCIPAL!$I$117)),0,IF(AND(PRINCIPAL!$H$117&lt;&gt;"",L422=PRINCIPAL!$J$117),VLOOKUP($AC$399,'Banco de Dados'!$B$4:$J$50,8,FALSE)*PRINCIPAL!$H$117*(1-(PRINCIPAL!$K$117/100)),IF(AND(PRINCIPAL!$H$117&lt;&gt;"",L422=PRINCIPAL!$L$117),VLOOKUP($AC$399,'Banco de Dados'!$B$4:$J$50,8,FALSE)*PRINCIPAL!$H$117*(1-(PRINCIPAL!$M$117/100)),IF(AND(PRINCIPAL!$H$117&lt;&gt;"",L422=PRINCIPAL!$N$117),VLOOKUP($AC$399,'Banco de Dados'!$B$4:$J$50,8,FALSE)*PRINCIPAL!$H$117*(1-(PRINCIPAL!$O$117/100)),IF(PRINCIPAL!$H$117&lt;&gt;"",VLOOKUP($AC$399,'Banco de Dados'!$B$4:$J$50,8,FALSE)*PRINCIPAL!$H$117,IF(OR(L422=PRINCIPAL!$I$117,L422=PRINCIPAL!$I$117+PRINCIPAL!$I$117,L422=PRINCIPAL!$I$117+PRINCIPAL!$I$117+PRINCIPAL!$I$117),0,IF(L422=PRINCIPAL!$J$117,VLOOKUP($AC$399,'Banco de Dados'!$B$4:$J$50,6,FALSE)*(1-(PRINCIPAL!$K$117/100)),IF(L422=PRINCIPAL!$L$117,VLOOKUP($AC$399,'Banco de Dados'!$B$4:$J$50,6,FALSE)*(1-(PRINCIPAL!$M$117/100)),IF(L422=PRINCIPAL!$N$117,VLOOKUP($AC$399,'Banco de Dados'!$B$4:$J$50,6,FALSE)*(1-(PRINCIPAL!$O$117/100)),VLOOKUP($AC$399,'Banco de Dados'!$B$4:$J$50,6,FALSE)))))))))),"")</f>
        <v/>
      </c>
      <c r="AC422" s="29" t="str">
        <f>IFERROR(AB422*(IFERROR(VLOOKUP($AC$399,'Banco de Dados'!$B$4:$J$50,4,FALSE),"ERRO")),"")</f>
        <v/>
      </c>
      <c r="AD422" s="29" t="str">
        <f t="shared" si="267"/>
        <v/>
      </c>
      <c r="AE422" s="103" t="str">
        <f>IFERROR(AD422*(C422*(PRINCIPAL!$G$117/100))*0.47*(44/12),"")</f>
        <v/>
      </c>
      <c r="AF422" s="111" t="str">
        <f t="shared" si="268"/>
        <v/>
      </c>
      <c r="AG422" s="30" t="str">
        <f>IFERROR(IF(AND(PRINCIPAL!$H$118&lt;&gt;"",OR(L422=PRINCIPAL!$I$118,L422=PRINCIPAL!$I$118+PRINCIPAL!$I$118,L422=PRINCIPAL!$I$118+PRINCIPAL!$I$118+PRINCIPAL!$I$118)),0,IF(AND(PRINCIPAL!$H$118&lt;&gt;"",L422=PRINCIPAL!$J$118),VLOOKUP($AH$399,'Banco de Dados'!$B$4:$J$50,8,FALSE)*PRINCIPAL!$H$118*(1-(PRINCIPAL!$K$118/100)),IF(AND(PRINCIPAL!$H$118&lt;&gt;"",L422=PRINCIPAL!$L$118),VLOOKUP($AH$399,'Banco de Dados'!$B$4:$J$50,8,FALSE)*PRINCIPAL!$H$118*(1-(PRINCIPAL!$M$118/100)),IF(AND(PRINCIPAL!$H$118&lt;&gt;"",L422=PRINCIPAL!$N$118),VLOOKUP($AH$399,'Banco de Dados'!$B$4:$J$50,8,FALSE)*PRINCIPAL!$H$118*(1-(PRINCIPAL!$O$118/100)),IF(PRINCIPAL!$H$118&lt;&gt;"",VLOOKUP($AH$399,'Banco de Dados'!$B$4:$J$50,8,FALSE)*PRINCIPAL!$H$118,IF(OR(L422=PRINCIPAL!$I$118,L422=PRINCIPAL!$I$118+PRINCIPAL!$I$118,L422=PRINCIPAL!$I$118+PRINCIPAL!$I$118+PRINCIPAL!$I$118),0,IF(L422=PRINCIPAL!$J$118,VLOOKUP($AH$399,'Banco de Dados'!$B$4:$J$50,6,FALSE)*(1-(PRINCIPAL!$K$118/100)),IF(L422=PRINCIPAL!$L$118,VLOOKUP($AH$399,'Banco de Dados'!$B$4:$J$50,6,FALSE)*(1-(PRINCIPAL!$M$118/100)),IF(L422=PRINCIPAL!$N$118,VLOOKUP($AH$399,'Banco de Dados'!$B$4:$J$50,6,FALSE)*(1-(PRINCIPAL!$O$118/100)),VLOOKUP($AH$399,'Banco de Dados'!$B$4:$J$50,6,FALSE)))))))))),"")</f>
        <v/>
      </c>
      <c r="AH422" s="29" t="str">
        <f>IFERROR(AG422*(IFERROR(VLOOKUP($AH$399,'Banco de Dados'!$B$4:$J$50,4,FALSE),"ERRO")),"")</f>
        <v/>
      </c>
      <c r="AI422" s="29" t="str">
        <f t="shared" si="269"/>
        <v/>
      </c>
      <c r="AJ422" s="103" t="str">
        <f>IFERROR(AI422*(C422*(PRINCIPAL!$G$118/100))*0.47*(44/12),"")</f>
        <v/>
      </c>
      <c r="AK422" s="111" t="str">
        <f t="shared" si="278"/>
        <v/>
      </c>
      <c r="AL422" s="30" t="str">
        <f>IFERROR(IF(AND(PRINCIPAL!$H$119&lt;&gt;"",OR(L422=PRINCIPAL!$I$119,L422=PRINCIPAL!$I$119+PRINCIPAL!$I$119,L422=PRINCIPAL!$I$119+PRINCIPAL!$I$119+PRINCIPAL!$I$119)),0,IF(AND(PRINCIPAL!$H$119&lt;&gt;"",L422=PRINCIPAL!$J$119),VLOOKUP($AM$399,'Banco de Dados'!$B$4:$J$50,8,FALSE)*PRINCIPAL!$H$119*(1-(PRINCIPAL!$K$119/100)),IF(AND(PRINCIPAL!$H$119&lt;&gt;"",L422=PRINCIPAL!$L$119),VLOOKUP($AM$399,'Banco de Dados'!$B$4:$J$50,8,FALSE)*PRINCIPAL!$H$119*(1-(PRINCIPAL!$M$119/100)),IF(AND(PRINCIPAL!$H$119&lt;&gt;"",L422=PRINCIPAL!$N$119),VLOOKUP($AM$399,'Banco de Dados'!$B$4:$J$50,8,FALSE)*PRINCIPAL!$H$119*(1-(PRINCIPAL!$O$119/100)),IF(PRINCIPAL!$H$119&lt;&gt;"",VLOOKUP($AM$399,'Banco de Dados'!$B$4:$J$50,8,FALSE)*PRINCIPAL!$H$119,IF(OR(L422=PRINCIPAL!$I$119,L422=PRINCIPAL!$I$119+PRINCIPAL!$I$119,L422=PRINCIPAL!$I$119+PRINCIPAL!$I$119+PRINCIPAL!$I$119),0,IF(L422=PRINCIPAL!$J$119,VLOOKUP($AM$399,'Banco de Dados'!$B$4:$J$50,6,FALSE)*(1-(PRINCIPAL!$K$119/100)),IF(L422=PRINCIPAL!$L$119,VLOOKUP($AM$399,'Banco de Dados'!$B$4:$J$50,6,FALSE)*(1-(PRINCIPAL!$M$119/100)),IF(L422=PRINCIPAL!$N$119,VLOOKUP($AM$399,'Banco de Dados'!$B$4:$J$50,6,FALSE)*(1-(PRINCIPAL!$O$119/100)),VLOOKUP($AM$399,'Banco de Dados'!$B$4:$J$50,6,FALSE)))))))))),"")</f>
        <v/>
      </c>
      <c r="AM422" s="29" t="str">
        <f>IFERROR(AL422*(IFERROR(VLOOKUP($AM$399,'Banco de Dados'!$B$4:$J$50,4,FALSE),"ERRO")),"")</f>
        <v/>
      </c>
      <c r="AN422" s="29" t="str">
        <f t="shared" si="270"/>
        <v/>
      </c>
      <c r="AO422" s="103" t="str">
        <f>IFERROR(AN422*(C422*(PRINCIPAL!$G$119/100))*0.47*(44/12),"")</f>
        <v/>
      </c>
      <c r="AP422" s="111" t="str">
        <f t="shared" si="271"/>
        <v/>
      </c>
      <c r="AQ422" s="30" t="str">
        <f>IFERROR(IF(AND(PRINCIPAL!$H$120&lt;&gt;"",OR(L422=PRINCIPAL!$I$120,L422=PRINCIPAL!$I$120+PRINCIPAL!$I$120,L422=PRINCIPAL!$I$120+PRINCIPAL!$I$120+PRINCIPAL!$I$120)),0,IF(AND(PRINCIPAL!$H$120&lt;&gt;"",L422=PRINCIPAL!$J$120),VLOOKUP($AR$399,'Banco de Dados'!$B$4:$J$50,8,FALSE)*PRINCIPAL!$H$120*(1-(PRINCIPAL!$K$120/100)),IF(AND(PRINCIPAL!$H$120&lt;&gt;"",L422=PRINCIPAL!$L$120),VLOOKUP($AR$399,'Banco de Dados'!$B$4:$J$50,8,FALSE)*PRINCIPAL!$H$120*(1-(PRINCIPAL!$M$120/100)),IF(AND(PRINCIPAL!$H$120&lt;&gt;"",L422=PRINCIPAL!$N$120),VLOOKUP($AR$399,'Banco de Dados'!$B$4:$J$50,8,FALSE)*PRINCIPAL!$H$120*(1-(PRINCIPAL!$O$120/100)),IF(PRINCIPAL!$H$120&lt;&gt;"",VLOOKUP($AR$399,'Banco de Dados'!$B$4:$J$50,8,FALSE)*PRINCIPAL!$H$120,IF(OR(L422=PRINCIPAL!$I$120,L422=PRINCIPAL!$I$120+PRINCIPAL!$I$120,L422=PRINCIPAL!$I$120+PRINCIPAL!$I$120+PRINCIPAL!$I$120),0,IF(L422=PRINCIPAL!$J$120,VLOOKUP($AR$399,'Banco de Dados'!$B$4:$J$50,6,FALSE)*(1-(PRINCIPAL!$K$120/100)),IF(L422=PRINCIPAL!$L$120,VLOOKUP($AR$399,'Banco de Dados'!$B$4:$J$50,6,FALSE)*(1-(PRINCIPAL!$M$120/100)),IF(L422=PRINCIPAL!$N$120,VLOOKUP($AR$399,'Banco de Dados'!$B$4:$J$50,6,FALSE)*(1-(PRINCIPAL!$O$120/100)),VLOOKUP($AR$399,'Banco de Dados'!$B$4:$J$50,6,FALSE)))))))))),"")</f>
        <v/>
      </c>
      <c r="AR422" s="29" t="str">
        <f>IFERROR(AQ422*(IFERROR(VLOOKUP($AR$399,'Banco de Dados'!$B$4:$J$50,4,FALSE),"ERRO")),"")</f>
        <v/>
      </c>
      <c r="AS422" s="29" t="str">
        <f t="shared" si="272"/>
        <v/>
      </c>
      <c r="AT422" s="103" t="str">
        <f>IFERROR(AS422*(C422*(PRINCIPAL!$G$120/100))*0.47*(44/12),"")</f>
        <v/>
      </c>
      <c r="AU422" s="111" t="str">
        <f t="shared" si="273"/>
        <v/>
      </c>
      <c r="AV422" s="30" t="str">
        <f>IFERROR(IF(AND(PRINCIPAL!$H$121&lt;&gt;"",OR(L422=PRINCIPAL!$I$121,L422=PRINCIPAL!$I$121+PRINCIPAL!$I$121,L422=PRINCIPAL!$I$121+PRINCIPAL!$I$121+PRINCIPAL!$I$121)),0,IF(AND(PRINCIPAL!$H$121&lt;&gt;"",L422=PRINCIPAL!$J$121),VLOOKUP($AW$399,'Banco de Dados'!$B$4:$J$50,8,FALSE)*PRINCIPAL!$H$121*(1-(PRINCIPAL!$K$121/100)),IF(AND(PRINCIPAL!$H$121&lt;&gt;"",L422=PRINCIPAL!$L$121),VLOOKUP($AW$399,'Banco de Dados'!$B$4:$J$50,8,FALSE)*PRINCIPAL!$H$121*(1-(PRINCIPAL!$M$121/100)),IF(AND(PRINCIPAL!$H$121&lt;&gt;"",L422=PRINCIPAL!$N$121),VLOOKUP($AW$399,'Banco de Dados'!$B$4:$J$50,8,FALSE)*PRINCIPAL!$H$121*(1-(PRINCIPAL!$O$121/100)),IF(PRINCIPAL!$H$121&lt;&gt;"",VLOOKUP($AW$399,'Banco de Dados'!$B$4:$J$50,8,FALSE)*PRINCIPAL!$H$121,IF(OR(L422=PRINCIPAL!$I$121,L422=PRINCIPAL!$I$121+PRINCIPAL!$I$121,L422=PRINCIPAL!$I$121+PRINCIPAL!$I$121+PRINCIPAL!$I$121),0,IF(L422=PRINCIPAL!$J$121,VLOOKUP($AW$399,'Banco de Dados'!$B$4:$J$50,6,FALSE)*(1-(PRINCIPAL!$K$121/100)),IF(L422=PRINCIPAL!$L$121,VLOOKUP($AW$399,'Banco de Dados'!$B$4:$J$50,6,FALSE)*(1-(PRINCIPAL!$M$121/100)),IF(L422=PRINCIPAL!$N$121,VLOOKUP($AW$399,'Banco de Dados'!$B$4:$J$50,6,FALSE)*(1-(PRINCIPAL!$O$121/100)),VLOOKUP($AW$399,'Banco de Dados'!$B$4:$J$50,6,FALSE)))))))))),"")</f>
        <v/>
      </c>
      <c r="AW422" s="29" t="str">
        <f>IFERROR(AV422*(IFERROR(VLOOKUP($AW$399,'Banco de Dados'!$B$4:$J$50,4,FALSE),"ERRO")),"")</f>
        <v/>
      </c>
      <c r="AX422" s="29" t="str">
        <f t="shared" si="274"/>
        <v/>
      </c>
      <c r="AY422" s="103" t="str">
        <f>IFERROR(AX422*(C422*(PRINCIPAL!$G$121/100))*0.47*(44/12),"")</f>
        <v/>
      </c>
      <c r="AZ422" s="111" t="str">
        <f t="shared" si="279"/>
        <v/>
      </c>
      <c r="BA422" s="30" t="str">
        <f>IFERROR(IF(AND(PRINCIPAL!$H$122&lt;&gt;"",OR(L422=PRINCIPAL!$I$122,L422=PRINCIPAL!$I$122+PRINCIPAL!$I$122,L422=PRINCIPAL!$I$122+PRINCIPAL!$I$122+PRINCIPAL!$I$122)),0,IF(AND(PRINCIPAL!$H$122&lt;&gt;"",L422=PRINCIPAL!$J$122),VLOOKUP($BB$399,'Banco de Dados'!$B$4:$J$50,8,FALSE)*PRINCIPAL!$H$122*(1-(PRINCIPAL!$K$122/100)),IF(AND(PRINCIPAL!$H$122&lt;&gt;"",L422=PRINCIPAL!$L$122),VLOOKUP($BB$399,'Banco de Dados'!$B$4:$J$50,8,FALSE)*PRINCIPAL!$H$122*(1-(PRINCIPAL!$M$122/100)),IF(AND(PRINCIPAL!$H$122&lt;&gt;"",L422=PRINCIPAL!$N$122),VLOOKUP($BB$399,'Banco de Dados'!$B$4:$J$50,8,FALSE)*PRINCIPAL!$H$122*(1-(PRINCIPAL!$O$122/100)),IF(PRINCIPAL!$H$122&lt;&gt;"",VLOOKUP($BB$399,'Banco de Dados'!$B$4:$J$50,8,FALSE)*PRINCIPAL!$H$122,IF(OR(L422=PRINCIPAL!$I$122,L422=PRINCIPAL!$I$122+PRINCIPAL!$I$122,L422=PRINCIPAL!$I$122+PRINCIPAL!$I$122+PRINCIPAL!$I$122),0,IF(L422=PRINCIPAL!$J$122,VLOOKUP($BB$399,'Banco de Dados'!$B$4:$J$50,6,FALSE)*(1-(PRINCIPAL!$K$122/100)),IF(L422=PRINCIPAL!$L$122,VLOOKUP($BB$399,'Banco de Dados'!$B$4:$J$50,6,FALSE)*(1-(PRINCIPAL!$M$122/100)),IF(L422=PRINCIPAL!$N$122,VLOOKUP($BB$399,'Banco de Dados'!$B$4:$J$50,6,FALSE)*(1-(PRINCIPAL!$O$122/100)),VLOOKUP($BB$399,'Banco de Dados'!$B$4:$J$50,6,FALSE)))))))))),"")</f>
        <v/>
      </c>
      <c r="BB422" s="29" t="str">
        <f>IFERROR(BA422*(IFERROR(VLOOKUP($BB$399,'Banco de Dados'!$B$4:$J$50,4,FALSE),"ERRO")),"")</f>
        <v/>
      </c>
      <c r="BC422" s="29" t="str">
        <f t="shared" si="280"/>
        <v/>
      </c>
      <c r="BD422" s="103" t="str">
        <f>IFERROR(BC422*(C422*(PRINCIPAL!$G$122/100))*0.47*(44/12),"")</f>
        <v/>
      </c>
      <c r="BE422" s="111" t="str">
        <f t="shared" si="259"/>
        <v/>
      </c>
      <c r="BF422" s="30" t="str">
        <f>IFERROR(IF(AND(PRINCIPAL!$H$123&lt;&gt;"",OR(L422=PRINCIPAL!$I$123,L422=PRINCIPAL!$I$123+PRINCIPAL!$I$123,L422=PRINCIPAL!$I$123+PRINCIPAL!$I$123+PRINCIPAL!$I$123)),0,IF(AND(PRINCIPAL!$H$123&lt;&gt;"",L422=PRINCIPAL!$J$123),VLOOKUP($BG$399,'Banco de Dados'!$B$4:$J$50,8,FALSE)*PRINCIPAL!$H$123*(1-(PRINCIPAL!$K$123/100)),IF(AND(PRINCIPAL!$H$123&lt;&gt;"",L422=PRINCIPAL!$L$123),VLOOKUP($BG$399,'Banco de Dados'!$B$4:$J$50,8,FALSE)*PRINCIPAL!$H$123*(1-(PRINCIPAL!$M$123/100)),IF(AND(PRINCIPAL!$H$123&lt;&gt;"",L422=PRINCIPAL!$N$123),VLOOKUP($BG$399,'Banco de Dados'!$B$4:$J$50,8,FALSE)*PRINCIPAL!$H$123*(1-(PRINCIPAL!$O$123/100)),IF(PRINCIPAL!$H$123&lt;&gt;"",VLOOKUP($BG$399,'Banco de Dados'!$B$4:$J$50,8,FALSE)*PRINCIPAL!$H$123,IF(OR(L422=PRINCIPAL!$I$123,L422=PRINCIPAL!$I$123+PRINCIPAL!$I$123,L422=PRINCIPAL!$I$123+PRINCIPAL!$I$123+PRINCIPAL!$I$123),0,IF(L422=PRINCIPAL!$J$123,VLOOKUP($BG$399,'Banco de Dados'!$B$4:$J$50,6,FALSE)*(1-(PRINCIPAL!$K$123/100)),IF(L422=PRINCIPAL!$L$123,VLOOKUP($BG$399,'Banco de Dados'!$B$4:$J$50,6,FALSE)*(1-(PRINCIPAL!$M$123/100)),IF(L422=PRINCIPAL!$N$123,VLOOKUP($BG$399,'Banco de Dados'!$B$4:$J$50,6,FALSE)*(1-(PRINCIPAL!$O$123/100)),VLOOKUP($BG$399,'Banco de Dados'!$B$4:$J$50,6,FALSE)))))))))),"")</f>
        <v/>
      </c>
      <c r="BG422" s="29" t="str">
        <f>IFERROR(BF422*(IFERROR(VLOOKUP($BG$399,'Banco de Dados'!$B$4:$J$50,4,FALSE),"ERRO")),"")</f>
        <v/>
      </c>
      <c r="BH422" s="29" t="str">
        <f t="shared" si="275"/>
        <v/>
      </c>
      <c r="BI422" s="103" t="str">
        <f>IFERROR(BH422*(C422*(PRINCIPAL!$G$123/100))*0.47*(44/12),"")</f>
        <v/>
      </c>
      <c r="BJ422" s="102" t="str">
        <f t="shared" si="260"/>
        <v/>
      </c>
    </row>
    <row r="423" spans="2:62" ht="12.75" customHeight="1" x14ac:dyDescent="0.3">
      <c r="B423" s="326">
        <f t="shared" si="261"/>
        <v>2042</v>
      </c>
      <c r="C423" s="340"/>
      <c r="D423" s="1"/>
      <c r="E423" s="116">
        <v>22</v>
      </c>
      <c r="F423" s="24" t="str">
        <f>IFERROR(VLOOKUP($G$399,'Banco de Dados'!$B$4:$J$50,6,FALSE),"")</f>
        <v/>
      </c>
      <c r="G423" s="25" t="str">
        <f>IFERROR(F423*(IFERROR(VLOOKUP($G$399,'Banco de Dados'!$B$4:$J$50,4,FALSE),"ERRO")),"")</f>
        <v/>
      </c>
      <c r="H423" s="25" t="str">
        <f t="shared" si="262"/>
        <v/>
      </c>
      <c r="I423" s="103" t="str">
        <f t="shared" si="263"/>
        <v/>
      </c>
      <c r="J423" s="117" t="str">
        <f t="shared" si="264"/>
        <v/>
      </c>
      <c r="K423" s="1"/>
      <c r="L423" s="91">
        <v>22</v>
      </c>
      <c r="M423" s="24" t="str">
        <f>IFERROR(IF(AND(PRINCIPAL!$H$114&lt;&gt;"",OR(L423=PRINCIPAL!$I$114,L423=PRINCIPAL!$I$114+PRINCIPAL!$I$114,L423=PRINCIPAL!$I$114+PRINCIPAL!$I$114+PRINCIPAL!$I$114)),0,IF(AND(PRINCIPAL!$H$114&lt;&gt;"",L423=PRINCIPAL!$J$114),VLOOKUP($N$399,'Banco de Dados'!$B$4:$J$50,8,FALSE)*PRINCIPAL!$H$114*(1-(PRINCIPAL!$K$114/100)),IF(AND(PRINCIPAL!$H$114&lt;&gt;"",L423=PRINCIPAL!$L$114),VLOOKUP($N$399,'Banco de Dados'!$B$4:$J$50,8,FALSE)*PRINCIPAL!$H$114*(1-(PRINCIPAL!$M$114/100)),IF(AND(PRINCIPAL!$H$114&lt;&gt;"",L423=PRINCIPAL!$N$114),VLOOKUP($N$399,'Banco de Dados'!$B$4:$J$50,8,FALSE)*PRINCIPAL!$H$114*(1-(PRINCIPAL!$O$114/100)),IF(PRINCIPAL!$H$114&lt;&gt;"",VLOOKUP($N$399,'Banco de Dados'!$B$4:$J$50,8,FALSE)*PRINCIPAL!$H$114,IF(OR(L423=PRINCIPAL!$I$114,L423=PRINCIPAL!$I$114+PRINCIPAL!$I$114,L423=PRINCIPAL!$I$114+PRINCIPAL!$I$114+PRINCIPAL!$I$114),0,IF(L423=PRINCIPAL!$J$114,VLOOKUP($N$399,'Banco de Dados'!$B$4:$J$50,6,FALSE)*(1-(PRINCIPAL!$K$114/100)),IF(L423=PRINCIPAL!$L$114,VLOOKUP($N$399,'Banco de Dados'!$B$4:$J$50,6,FALSE)*(1-(PRINCIPAL!$M$114/100)),IF(L423=PRINCIPAL!$N$114,VLOOKUP($N$399,'Banco de Dados'!$B$4:$J$50,6,FALSE)*(1-(PRINCIPAL!$O$114/100)),VLOOKUP($N$399,'Banco de Dados'!$B$4:$J$50,6,FALSE)))))))))),"")</f>
        <v/>
      </c>
      <c r="N423" s="25" t="str">
        <f>IFERROR(M423*(IFERROR(VLOOKUP($N$399,'Banco de Dados'!$B$4:$J$50,4,FALSE),"ERRO")),"")</f>
        <v/>
      </c>
      <c r="O423" s="25" t="str">
        <f t="shared" si="283"/>
        <v/>
      </c>
      <c r="P423" s="103" t="str">
        <f>IFERROR(O423*(C423*(PRINCIPAL!$G$114/100))*0.47*(44/12),"")</f>
        <v/>
      </c>
      <c r="Q423" s="107" t="str">
        <f t="shared" si="284"/>
        <v/>
      </c>
      <c r="R423" s="29" t="str">
        <f>IFERROR(IF(AND(PRINCIPAL!$H$115&lt;&gt;"",OR(L423=PRINCIPAL!$I$115,L423=PRINCIPAL!$I$115+PRINCIPAL!$I$115,L423=PRINCIPAL!$I$115+PRINCIPAL!$I$115+PRINCIPAL!$I$115)),0,IF(AND(PRINCIPAL!$H$115&lt;&gt;"",L423=PRINCIPAL!$J$115),VLOOKUP($S$399,'Banco de Dados'!$B$4:$J$50,8,FALSE)*PRINCIPAL!$H$115*(1-(PRINCIPAL!$K$115/100)),IF(AND(PRINCIPAL!$H$115&lt;&gt;"",L423=PRINCIPAL!$L$115),VLOOKUP($S$399,'Banco de Dados'!$B$4:$J$50,8,FALSE)*PRINCIPAL!$H$115*(1-(PRINCIPAL!$M$115/100)),IF(AND(PRINCIPAL!$H$115&lt;&gt;"",L423=PRINCIPAL!$N$115),VLOOKUP($S$399,'Banco de Dados'!$B$4:$J$50,8,FALSE)*PRINCIPAL!$H$115*(1-(PRINCIPAL!$O$115/100)),IF(PRINCIPAL!$H$115&lt;&gt;"",VLOOKUP($S$399,'Banco de Dados'!$B$4:$J$50,8,FALSE)*PRINCIPAL!$H$115,IF(OR(L423=PRINCIPAL!$I$115,L423=PRINCIPAL!$I$115+PRINCIPAL!$I$115,L423=PRINCIPAL!$I$115+PRINCIPAL!$I$115+PRINCIPAL!$I$115),0,IF(L423=PRINCIPAL!$J$115,VLOOKUP($S$399,'Banco de Dados'!$B$4:$J$50,6,FALSE)*(1-(PRINCIPAL!$K$115/100)),IF(L423=PRINCIPAL!$L$115,VLOOKUP($S$399,'Banco de Dados'!$B$4:$J$50,6,FALSE)*(1-(PRINCIPAL!$M$115/100)),IF(L423=PRINCIPAL!$N$115,VLOOKUP($S$399,'Banco de Dados'!$B$4:$J$50,6,FALSE)*(1-(PRINCIPAL!$O$115/100)),VLOOKUP($S$399,'Banco de Dados'!$B$4:$J$50,6,FALSE)))))))))),"")</f>
        <v/>
      </c>
      <c r="S423" s="29" t="str">
        <f>IFERROR(R423*(IFERROR(VLOOKUP($S$399,'Banco de Dados'!$B$4:$J$50,4,FALSE),"ERRO")),"")</f>
        <v/>
      </c>
      <c r="T423" s="29" t="str">
        <f t="shared" si="282"/>
        <v/>
      </c>
      <c r="U423" s="103" t="str">
        <f>IFERROR(T423*(C423*(PRINCIPAL!$G$115/100))*0.47*(44/12),"")</f>
        <v/>
      </c>
      <c r="V423" s="103" t="str">
        <f t="shared" si="258"/>
        <v/>
      </c>
      <c r="W423" s="30" t="str">
        <f>IFERROR(IF(AND(PRINCIPAL!$H$116&lt;&gt;"",OR(L423=PRINCIPAL!$I$116,L423=PRINCIPAL!$I$116+PRINCIPAL!$I$116,L423=PRINCIPAL!$I$116+PRINCIPAL!$I$116+PRINCIPAL!$I$116)),0,IF(AND(PRINCIPAL!$H$116&lt;&gt;"",L423=PRINCIPAL!$J$116),VLOOKUP($X$399,'Banco de Dados'!$B$4:$J$50,8,FALSE)*PRINCIPAL!$H$116*(1-(PRINCIPAL!$K$116/100)),IF(AND(PRINCIPAL!$H$116&lt;&gt;"",L423=PRINCIPAL!$L$116),VLOOKUP($X$399,'Banco de Dados'!$B$4:$J$50,8,FALSE)*PRINCIPAL!$H$116*(1-(PRINCIPAL!$M$116/100)),IF(AND(PRINCIPAL!$H$116&lt;&gt;"",L423=PRINCIPAL!$N$116),VLOOKUP($X$399,'Banco de Dados'!$B$4:$J$50,8,FALSE)*PRINCIPAL!$H$116*(1-(PRINCIPAL!$O$116/100)),IF(PRINCIPAL!$H$116&lt;&gt;"",VLOOKUP($X$399,'Banco de Dados'!$B$4:$J$50,8,FALSE)*PRINCIPAL!$H$116,IF(OR(L423=PRINCIPAL!$I$116,L423=PRINCIPAL!$I$116+PRINCIPAL!$I$116,L423=PRINCIPAL!$I$116+PRINCIPAL!$I$116+PRINCIPAL!$I$116),0,IF(L423=PRINCIPAL!$J$116,VLOOKUP($X$399,'Banco de Dados'!$B$4:$J$50,6,FALSE)*(1-(PRINCIPAL!$K$116/100)),IF(L423=PRINCIPAL!$L$116,VLOOKUP($X$399,'Banco de Dados'!$B$4:$J$50,6,FALSE)*(1-(PRINCIPAL!$M$116/100)),IF(L423=PRINCIPAL!$N$116,VLOOKUP($X$399,'Banco de Dados'!$B$4:$J$50,6,FALSE)*(1-(PRINCIPAL!$O$116/100)),VLOOKUP($X$399,'Banco de Dados'!$B$4:$J$50,6,FALSE)))))))))),"")</f>
        <v/>
      </c>
      <c r="X423" s="29" t="str">
        <f>IFERROR(W423*(IFERROR(VLOOKUP($X$399,'Banco de Dados'!$B$4:$J$50,4,FALSE),"ERRO")),"")</f>
        <v/>
      </c>
      <c r="Y423" s="29" t="str">
        <f t="shared" si="276"/>
        <v/>
      </c>
      <c r="Z423" s="103" t="str">
        <f>IFERROR(Y423*(C423*(PRINCIPAL!$G$116/100))*0.47*(44/12),"")</f>
        <v/>
      </c>
      <c r="AA423" s="111" t="str">
        <f t="shared" si="277"/>
        <v/>
      </c>
      <c r="AB423" s="30" t="str">
        <f>IFERROR(IF(AND(PRINCIPAL!$H$117&lt;&gt;"",OR(L423=PRINCIPAL!$I$117,L423=PRINCIPAL!$I$117+PRINCIPAL!$I$117,L423=PRINCIPAL!$I$117+PRINCIPAL!$I$117+PRINCIPAL!$I$117)),0,IF(AND(PRINCIPAL!$H$117&lt;&gt;"",L423=PRINCIPAL!$J$117),VLOOKUP($AC$399,'Banco de Dados'!$B$4:$J$50,8,FALSE)*PRINCIPAL!$H$117*(1-(PRINCIPAL!$K$117/100)),IF(AND(PRINCIPAL!$H$117&lt;&gt;"",L423=PRINCIPAL!$L$117),VLOOKUP($AC$399,'Banco de Dados'!$B$4:$J$50,8,FALSE)*PRINCIPAL!$H$117*(1-(PRINCIPAL!$M$117/100)),IF(AND(PRINCIPAL!$H$117&lt;&gt;"",L423=PRINCIPAL!$N$117),VLOOKUP($AC$399,'Banco de Dados'!$B$4:$J$50,8,FALSE)*PRINCIPAL!$H$117*(1-(PRINCIPAL!$O$117/100)),IF(PRINCIPAL!$H$117&lt;&gt;"",VLOOKUP($AC$399,'Banco de Dados'!$B$4:$J$50,8,FALSE)*PRINCIPAL!$H$117,IF(OR(L423=PRINCIPAL!$I$117,L423=PRINCIPAL!$I$117+PRINCIPAL!$I$117,L423=PRINCIPAL!$I$117+PRINCIPAL!$I$117+PRINCIPAL!$I$117),0,IF(L423=PRINCIPAL!$J$117,VLOOKUP($AC$399,'Banco de Dados'!$B$4:$J$50,6,FALSE)*(1-(PRINCIPAL!$K$117/100)),IF(L423=PRINCIPAL!$L$117,VLOOKUP($AC$399,'Banco de Dados'!$B$4:$J$50,6,FALSE)*(1-(PRINCIPAL!$M$117/100)),IF(L423=PRINCIPAL!$N$117,VLOOKUP($AC$399,'Banco de Dados'!$B$4:$J$50,6,FALSE)*(1-(PRINCIPAL!$O$117/100)),VLOOKUP($AC$399,'Banco de Dados'!$B$4:$J$50,6,FALSE)))))))))),"")</f>
        <v/>
      </c>
      <c r="AC423" s="29" t="str">
        <f>IFERROR(AB423*(IFERROR(VLOOKUP($AC$399,'Banco de Dados'!$B$4:$J$50,4,FALSE),"ERRO")),"")</f>
        <v/>
      </c>
      <c r="AD423" s="29" t="str">
        <f t="shared" si="267"/>
        <v/>
      </c>
      <c r="AE423" s="103" t="str">
        <f>IFERROR(AD423*(C423*(PRINCIPAL!$G$117/100))*0.47*(44/12),"")</f>
        <v/>
      </c>
      <c r="AF423" s="111" t="str">
        <f t="shared" si="268"/>
        <v/>
      </c>
      <c r="AG423" s="30" t="str">
        <f>IFERROR(IF(AND(PRINCIPAL!$H$118&lt;&gt;"",OR(L423=PRINCIPAL!$I$118,L423=PRINCIPAL!$I$118+PRINCIPAL!$I$118,L423=PRINCIPAL!$I$118+PRINCIPAL!$I$118+PRINCIPAL!$I$118)),0,IF(AND(PRINCIPAL!$H$118&lt;&gt;"",L423=PRINCIPAL!$J$118),VLOOKUP($AH$399,'Banco de Dados'!$B$4:$J$50,8,FALSE)*PRINCIPAL!$H$118*(1-(PRINCIPAL!$K$118/100)),IF(AND(PRINCIPAL!$H$118&lt;&gt;"",L423=PRINCIPAL!$L$118),VLOOKUP($AH$399,'Banco de Dados'!$B$4:$J$50,8,FALSE)*PRINCIPAL!$H$118*(1-(PRINCIPAL!$M$118/100)),IF(AND(PRINCIPAL!$H$118&lt;&gt;"",L423=PRINCIPAL!$N$118),VLOOKUP($AH$399,'Banco de Dados'!$B$4:$J$50,8,FALSE)*PRINCIPAL!$H$118*(1-(PRINCIPAL!$O$118/100)),IF(PRINCIPAL!$H$118&lt;&gt;"",VLOOKUP($AH$399,'Banco de Dados'!$B$4:$J$50,8,FALSE)*PRINCIPAL!$H$118,IF(OR(L423=PRINCIPAL!$I$118,L423=PRINCIPAL!$I$118+PRINCIPAL!$I$118,L423=PRINCIPAL!$I$118+PRINCIPAL!$I$118+PRINCIPAL!$I$118),0,IF(L423=PRINCIPAL!$J$118,VLOOKUP($AH$399,'Banco de Dados'!$B$4:$J$50,6,FALSE)*(1-(PRINCIPAL!$K$118/100)),IF(L423=PRINCIPAL!$L$118,VLOOKUP($AH$399,'Banco de Dados'!$B$4:$J$50,6,FALSE)*(1-(PRINCIPAL!$M$118/100)),IF(L423=PRINCIPAL!$N$118,VLOOKUP($AH$399,'Banco de Dados'!$B$4:$J$50,6,FALSE)*(1-(PRINCIPAL!$O$118/100)),VLOOKUP($AH$399,'Banco de Dados'!$B$4:$J$50,6,FALSE)))))))))),"")</f>
        <v/>
      </c>
      <c r="AH423" s="29" t="str">
        <f>IFERROR(AG423*(IFERROR(VLOOKUP($AH$399,'Banco de Dados'!$B$4:$J$50,4,FALSE),"ERRO")),"")</f>
        <v/>
      </c>
      <c r="AI423" s="29" t="str">
        <f t="shared" si="269"/>
        <v/>
      </c>
      <c r="AJ423" s="103" t="str">
        <f>IFERROR(AI423*(C423*(PRINCIPAL!$G$118/100))*0.47*(44/12),"")</f>
        <v/>
      </c>
      <c r="AK423" s="111" t="str">
        <f t="shared" si="278"/>
        <v/>
      </c>
      <c r="AL423" s="30" t="str">
        <f>IFERROR(IF(AND(PRINCIPAL!$H$119&lt;&gt;"",OR(L423=PRINCIPAL!$I$119,L423=PRINCIPAL!$I$119+PRINCIPAL!$I$119,L423=PRINCIPAL!$I$119+PRINCIPAL!$I$119+PRINCIPAL!$I$119)),0,IF(AND(PRINCIPAL!$H$119&lt;&gt;"",L423=PRINCIPAL!$J$119),VLOOKUP($AM$399,'Banco de Dados'!$B$4:$J$50,8,FALSE)*PRINCIPAL!$H$119*(1-(PRINCIPAL!$K$119/100)),IF(AND(PRINCIPAL!$H$119&lt;&gt;"",L423=PRINCIPAL!$L$119),VLOOKUP($AM$399,'Banco de Dados'!$B$4:$J$50,8,FALSE)*PRINCIPAL!$H$119*(1-(PRINCIPAL!$M$119/100)),IF(AND(PRINCIPAL!$H$119&lt;&gt;"",L423=PRINCIPAL!$N$119),VLOOKUP($AM$399,'Banco de Dados'!$B$4:$J$50,8,FALSE)*PRINCIPAL!$H$119*(1-(PRINCIPAL!$O$119/100)),IF(PRINCIPAL!$H$119&lt;&gt;"",VLOOKUP($AM$399,'Banco de Dados'!$B$4:$J$50,8,FALSE)*PRINCIPAL!$H$119,IF(OR(L423=PRINCIPAL!$I$119,L423=PRINCIPAL!$I$119+PRINCIPAL!$I$119,L423=PRINCIPAL!$I$119+PRINCIPAL!$I$119+PRINCIPAL!$I$119),0,IF(L423=PRINCIPAL!$J$119,VLOOKUP($AM$399,'Banco de Dados'!$B$4:$J$50,6,FALSE)*(1-(PRINCIPAL!$K$119/100)),IF(L423=PRINCIPAL!$L$119,VLOOKUP($AM$399,'Banco de Dados'!$B$4:$J$50,6,FALSE)*(1-(PRINCIPAL!$M$119/100)),IF(L423=PRINCIPAL!$N$119,VLOOKUP($AM$399,'Banco de Dados'!$B$4:$J$50,6,FALSE)*(1-(PRINCIPAL!$O$119/100)),VLOOKUP($AM$399,'Banco de Dados'!$B$4:$J$50,6,FALSE)))))))))),"")</f>
        <v/>
      </c>
      <c r="AM423" s="29" t="str">
        <f>IFERROR(AL423*(IFERROR(VLOOKUP($AM$399,'Banco de Dados'!$B$4:$J$50,4,FALSE),"ERRO")),"")</f>
        <v/>
      </c>
      <c r="AN423" s="29" t="str">
        <f t="shared" si="270"/>
        <v/>
      </c>
      <c r="AO423" s="103" t="str">
        <f>IFERROR(AN423*(C423*(PRINCIPAL!$G$119/100))*0.47*(44/12),"")</f>
        <v/>
      </c>
      <c r="AP423" s="111" t="str">
        <f t="shared" si="271"/>
        <v/>
      </c>
      <c r="AQ423" s="30" t="str">
        <f>IFERROR(IF(AND(PRINCIPAL!$H$120&lt;&gt;"",OR(L423=PRINCIPAL!$I$120,L423=PRINCIPAL!$I$120+PRINCIPAL!$I$120,L423=PRINCIPAL!$I$120+PRINCIPAL!$I$120+PRINCIPAL!$I$120)),0,IF(AND(PRINCIPAL!$H$120&lt;&gt;"",L423=PRINCIPAL!$J$120),VLOOKUP($AR$399,'Banco de Dados'!$B$4:$J$50,8,FALSE)*PRINCIPAL!$H$120*(1-(PRINCIPAL!$K$120/100)),IF(AND(PRINCIPAL!$H$120&lt;&gt;"",L423=PRINCIPAL!$L$120),VLOOKUP($AR$399,'Banco de Dados'!$B$4:$J$50,8,FALSE)*PRINCIPAL!$H$120*(1-(PRINCIPAL!$M$120/100)),IF(AND(PRINCIPAL!$H$120&lt;&gt;"",L423=PRINCIPAL!$N$120),VLOOKUP($AR$399,'Banco de Dados'!$B$4:$J$50,8,FALSE)*PRINCIPAL!$H$120*(1-(PRINCIPAL!$O$120/100)),IF(PRINCIPAL!$H$120&lt;&gt;"",VLOOKUP($AR$399,'Banco de Dados'!$B$4:$J$50,8,FALSE)*PRINCIPAL!$H$120,IF(OR(L423=PRINCIPAL!$I$120,L423=PRINCIPAL!$I$120+PRINCIPAL!$I$120,L423=PRINCIPAL!$I$120+PRINCIPAL!$I$120+PRINCIPAL!$I$120),0,IF(L423=PRINCIPAL!$J$120,VLOOKUP($AR$399,'Banco de Dados'!$B$4:$J$50,6,FALSE)*(1-(PRINCIPAL!$K$120/100)),IF(L423=PRINCIPAL!$L$120,VLOOKUP($AR$399,'Banco de Dados'!$B$4:$J$50,6,FALSE)*(1-(PRINCIPAL!$M$120/100)),IF(L423=PRINCIPAL!$N$120,VLOOKUP($AR$399,'Banco de Dados'!$B$4:$J$50,6,FALSE)*(1-(PRINCIPAL!$O$120/100)),VLOOKUP($AR$399,'Banco de Dados'!$B$4:$J$50,6,FALSE)))))))))),"")</f>
        <v/>
      </c>
      <c r="AR423" s="29" t="str">
        <f>IFERROR(AQ423*(IFERROR(VLOOKUP($AR$399,'Banco de Dados'!$B$4:$J$50,4,FALSE),"ERRO")),"")</f>
        <v/>
      </c>
      <c r="AS423" s="29" t="str">
        <f t="shared" si="272"/>
        <v/>
      </c>
      <c r="AT423" s="103" t="str">
        <f>IFERROR(AS423*(C423*(PRINCIPAL!$G$120/100))*0.47*(44/12),"")</f>
        <v/>
      </c>
      <c r="AU423" s="111" t="str">
        <f t="shared" si="273"/>
        <v/>
      </c>
      <c r="AV423" s="30" t="str">
        <f>IFERROR(IF(AND(PRINCIPAL!$H$121&lt;&gt;"",OR(L423=PRINCIPAL!$I$121,L423=PRINCIPAL!$I$121+PRINCIPAL!$I$121,L423=PRINCIPAL!$I$121+PRINCIPAL!$I$121+PRINCIPAL!$I$121)),0,IF(AND(PRINCIPAL!$H$121&lt;&gt;"",L423=PRINCIPAL!$J$121),VLOOKUP($AW$399,'Banco de Dados'!$B$4:$J$50,8,FALSE)*PRINCIPAL!$H$121*(1-(PRINCIPAL!$K$121/100)),IF(AND(PRINCIPAL!$H$121&lt;&gt;"",L423=PRINCIPAL!$L$121),VLOOKUP($AW$399,'Banco de Dados'!$B$4:$J$50,8,FALSE)*PRINCIPAL!$H$121*(1-(PRINCIPAL!$M$121/100)),IF(AND(PRINCIPAL!$H$121&lt;&gt;"",L423=PRINCIPAL!$N$121),VLOOKUP($AW$399,'Banco de Dados'!$B$4:$J$50,8,FALSE)*PRINCIPAL!$H$121*(1-(PRINCIPAL!$O$121/100)),IF(PRINCIPAL!$H$121&lt;&gt;"",VLOOKUP($AW$399,'Banco de Dados'!$B$4:$J$50,8,FALSE)*PRINCIPAL!$H$121,IF(OR(L423=PRINCIPAL!$I$121,L423=PRINCIPAL!$I$121+PRINCIPAL!$I$121,L423=PRINCIPAL!$I$121+PRINCIPAL!$I$121+PRINCIPAL!$I$121),0,IF(L423=PRINCIPAL!$J$121,VLOOKUP($AW$399,'Banco de Dados'!$B$4:$J$50,6,FALSE)*(1-(PRINCIPAL!$K$121/100)),IF(L423=PRINCIPAL!$L$121,VLOOKUP($AW$399,'Banco de Dados'!$B$4:$J$50,6,FALSE)*(1-(PRINCIPAL!$M$121/100)),IF(L423=PRINCIPAL!$N$121,VLOOKUP($AW$399,'Banco de Dados'!$B$4:$J$50,6,FALSE)*(1-(PRINCIPAL!$O$121/100)),VLOOKUP($AW$399,'Banco de Dados'!$B$4:$J$50,6,FALSE)))))))))),"")</f>
        <v/>
      </c>
      <c r="AW423" s="29" t="str">
        <f>IFERROR(AV423*(IFERROR(VLOOKUP($AW$399,'Banco de Dados'!$B$4:$J$50,4,FALSE),"ERRO")),"")</f>
        <v/>
      </c>
      <c r="AX423" s="29" t="str">
        <f t="shared" si="274"/>
        <v/>
      </c>
      <c r="AY423" s="103" t="str">
        <f>IFERROR(AX423*(C423*(PRINCIPAL!$G$121/100))*0.47*(44/12),"")</f>
        <v/>
      </c>
      <c r="AZ423" s="111" t="str">
        <f t="shared" si="279"/>
        <v/>
      </c>
      <c r="BA423" s="30" t="str">
        <f>IFERROR(IF(AND(PRINCIPAL!$H$122&lt;&gt;"",OR(L423=PRINCIPAL!$I$122,L423=PRINCIPAL!$I$122+PRINCIPAL!$I$122,L423=PRINCIPAL!$I$122+PRINCIPAL!$I$122+PRINCIPAL!$I$122)),0,IF(AND(PRINCIPAL!$H$122&lt;&gt;"",L423=PRINCIPAL!$J$122),VLOOKUP($BB$399,'Banco de Dados'!$B$4:$J$50,8,FALSE)*PRINCIPAL!$H$122*(1-(PRINCIPAL!$K$122/100)),IF(AND(PRINCIPAL!$H$122&lt;&gt;"",L423=PRINCIPAL!$L$122),VLOOKUP($BB$399,'Banco de Dados'!$B$4:$J$50,8,FALSE)*PRINCIPAL!$H$122*(1-(PRINCIPAL!$M$122/100)),IF(AND(PRINCIPAL!$H$122&lt;&gt;"",L423=PRINCIPAL!$N$122),VLOOKUP($BB$399,'Banco de Dados'!$B$4:$J$50,8,FALSE)*PRINCIPAL!$H$122*(1-(PRINCIPAL!$O$122/100)),IF(PRINCIPAL!$H$122&lt;&gt;"",VLOOKUP($BB$399,'Banco de Dados'!$B$4:$J$50,8,FALSE)*PRINCIPAL!$H$122,IF(OR(L423=PRINCIPAL!$I$122,L423=PRINCIPAL!$I$122+PRINCIPAL!$I$122,L423=PRINCIPAL!$I$122+PRINCIPAL!$I$122+PRINCIPAL!$I$122),0,IF(L423=PRINCIPAL!$J$122,VLOOKUP($BB$399,'Banco de Dados'!$B$4:$J$50,6,FALSE)*(1-(PRINCIPAL!$K$122/100)),IF(L423=PRINCIPAL!$L$122,VLOOKUP($BB$399,'Banco de Dados'!$B$4:$J$50,6,FALSE)*(1-(PRINCIPAL!$M$122/100)),IF(L423=PRINCIPAL!$N$122,VLOOKUP($BB$399,'Banco de Dados'!$B$4:$J$50,6,FALSE)*(1-(PRINCIPAL!$O$122/100)),VLOOKUP($BB$399,'Banco de Dados'!$B$4:$J$50,6,FALSE)))))))))),"")</f>
        <v/>
      </c>
      <c r="BB423" s="29" t="str">
        <f>IFERROR(BA423*(IFERROR(VLOOKUP($BB$399,'Banco de Dados'!$B$4:$J$50,4,FALSE),"ERRO")),"")</f>
        <v/>
      </c>
      <c r="BC423" s="29" t="str">
        <f t="shared" si="280"/>
        <v/>
      </c>
      <c r="BD423" s="103" t="str">
        <f>IFERROR(BC423*(C423*(PRINCIPAL!$G$122/100))*0.47*(44/12),"")</f>
        <v/>
      </c>
      <c r="BE423" s="111" t="str">
        <f t="shared" si="259"/>
        <v/>
      </c>
      <c r="BF423" s="30" t="str">
        <f>IFERROR(IF(AND(PRINCIPAL!$H$123&lt;&gt;"",OR(L423=PRINCIPAL!$I$123,L423=PRINCIPAL!$I$123+PRINCIPAL!$I$123,L423=PRINCIPAL!$I$123+PRINCIPAL!$I$123+PRINCIPAL!$I$123)),0,IF(AND(PRINCIPAL!$H$123&lt;&gt;"",L423=PRINCIPAL!$J$123),VLOOKUP($BG$399,'Banco de Dados'!$B$4:$J$50,8,FALSE)*PRINCIPAL!$H$123*(1-(PRINCIPAL!$K$123/100)),IF(AND(PRINCIPAL!$H$123&lt;&gt;"",L423=PRINCIPAL!$L$123),VLOOKUP($BG$399,'Banco de Dados'!$B$4:$J$50,8,FALSE)*PRINCIPAL!$H$123*(1-(PRINCIPAL!$M$123/100)),IF(AND(PRINCIPAL!$H$123&lt;&gt;"",L423=PRINCIPAL!$N$123),VLOOKUP($BG$399,'Banco de Dados'!$B$4:$J$50,8,FALSE)*PRINCIPAL!$H$123*(1-(PRINCIPAL!$O$123/100)),IF(PRINCIPAL!$H$123&lt;&gt;"",VLOOKUP($BG$399,'Banco de Dados'!$B$4:$J$50,8,FALSE)*PRINCIPAL!$H$123,IF(OR(L423=PRINCIPAL!$I$123,L423=PRINCIPAL!$I$123+PRINCIPAL!$I$123,L423=PRINCIPAL!$I$123+PRINCIPAL!$I$123+PRINCIPAL!$I$123),0,IF(L423=PRINCIPAL!$J$123,VLOOKUP($BG$399,'Banco de Dados'!$B$4:$J$50,6,FALSE)*(1-(PRINCIPAL!$K$123/100)),IF(L423=PRINCIPAL!$L$123,VLOOKUP($BG$399,'Banco de Dados'!$B$4:$J$50,6,FALSE)*(1-(PRINCIPAL!$M$123/100)),IF(L423=PRINCIPAL!$N$123,VLOOKUP($BG$399,'Banco de Dados'!$B$4:$J$50,6,FALSE)*(1-(PRINCIPAL!$O$123/100)),VLOOKUP($BG$399,'Banco de Dados'!$B$4:$J$50,6,FALSE)))))))))),"")</f>
        <v/>
      </c>
      <c r="BG423" s="29" t="str">
        <f>IFERROR(BF423*(IFERROR(VLOOKUP($BG$399,'Banco de Dados'!$B$4:$J$50,4,FALSE),"ERRO")),"")</f>
        <v/>
      </c>
      <c r="BH423" s="29" t="str">
        <f t="shared" si="275"/>
        <v/>
      </c>
      <c r="BI423" s="103" t="str">
        <f>IFERROR(BH423*(C423*(PRINCIPAL!$G$123/100))*0.47*(44/12),"")</f>
        <v/>
      </c>
      <c r="BJ423" s="102" t="str">
        <f t="shared" si="260"/>
        <v/>
      </c>
    </row>
    <row r="424" spans="2:62" ht="12.75" customHeight="1" x14ac:dyDescent="0.3">
      <c r="B424" s="326">
        <f t="shared" si="261"/>
        <v>2043</v>
      </c>
      <c r="C424" s="340"/>
      <c r="D424" s="1"/>
      <c r="E424" s="116">
        <v>23</v>
      </c>
      <c r="F424" s="24" t="str">
        <f>IFERROR(VLOOKUP($G$399,'Banco de Dados'!$B$4:$J$50,6,FALSE),"")</f>
        <v/>
      </c>
      <c r="G424" s="25" t="str">
        <f>IFERROR(F424*(IFERROR(VLOOKUP($G$399,'Banco de Dados'!$B$4:$J$50,4,FALSE),"ERRO")),"")</f>
        <v/>
      </c>
      <c r="H424" s="25" t="str">
        <f t="shared" si="262"/>
        <v/>
      </c>
      <c r="I424" s="103" t="str">
        <f t="shared" si="263"/>
        <v/>
      </c>
      <c r="J424" s="117" t="str">
        <f t="shared" si="264"/>
        <v/>
      </c>
      <c r="K424" s="1"/>
      <c r="L424" s="91">
        <v>23</v>
      </c>
      <c r="M424" s="24" t="str">
        <f>IFERROR(IF(AND(PRINCIPAL!$H$114&lt;&gt;"",OR(L424=PRINCIPAL!$I$114,L424=PRINCIPAL!$I$114+PRINCIPAL!$I$114,L424=PRINCIPAL!$I$114+PRINCIPAL!$I$114+PRINCIPAL!$I$114)),0,IF(AND(PRINCIPAL!$H$114&lt;&gt;"",L424=PRINCIPAL!$J$114),VLOOKUP($N$399,'Banco de Dados'!$B$4:$J$50,8,FALSE)*PRINCIPAL!$H$114*(1-(PRINCIPAL!$K$114/100)),IF(AND(PRINCIPAL!$H$114&lt;&gt;"",L424=PRINCIPAL!$L$114),VLOOKUP($N$399,'Banco de Dados'!$B$4:$J$50,8,FALSE)*PRINCIPAL!$H$114*(1-(PRINCIPAL!$M$114/100)),IF(AND(PRINCIPAL!$H$114&lt;&gt;"",L424=PRINCIPAL!$N$114),VLOOKUP($N$399,'Banco de Dados'!$B$4:$J$50,8,FALSE)*PRINCIPAL!$H$114*(1-(PRINCIPAL!$O$114/100)),IF(PRINCIPAL!$H$114&lt;&gt;"",VLOOKUP($N$399,'Banco de Dados'!$B$4:$J$50,8,FALSE)*PRINCIPAL!$H$114,IF(OR(L424=PRINCIPAL!$I$114,L424=PRINCIPAL!$I$114+PRINCIPAL!$I$114,L424=PRINCIPAL!$I$114+PRINCIPAL!$I$114+PRINCIPAL!$I$114),0,IF(L424=PRINCIPAL!$J$114,VLOOKUP($N$399,'Banco de Dados'!$B$4:$J$50,6,FALSE)*(1-(PRINCIPAL!$K$114/100)),IF(L424=PRINCIPAL!$L$114,VLOOKUP($N$399,'Banco de Dados'!$B$4:$J$50,6,FALSE)*(1-(PRINCIPAL!$M$114/100)),IF(L424=PRINCIPAL!$N$114,VLOOKUP($N$399,'Banco de Dados'!$B$4:$J$50,6,FALSE)*(1-(PRINCIPAL!$O$114/100)),VLOOKUP($N$399,'Banco de Dados'!$B$4:$J$50,6,FALSE)))))))))),"")</f>
        <v/>
      </c>
      <c r="N424" s="25" t="str">
        <f>IFERROR(M424*(IFERROR(VLOOKUP($N$399,'Banco de Dados'!$B$4:$J$50,4,FALSE),"ERRO")),"")</f>
        <v/>
      </c>
      <c r="O424" s="25" t="str">
        <f t="shared" si="283"/>
        <v/>
      </c>
      <c r="P424" s="103" t="str">
        <f>IFERROR(O424*(C424*(PRINCIPAL!$G$114/100))*0.47*(44/12),"")</f>
        <v/>
      </c>
      <c r="Q424" s="107" t="str">
        <f t="shared" si="284"/>
        <v/>
      </c>
      <c r="R424" s="29" t="str">
        <f>IFERROR(IF(AND(PRINCIPAL!$H$115&lt;&gt;"",OR(L424=PRINCIPAL!$I$115,L424=PRINCIPAL!$I$115+PRINCIPAL!$I$115,L424=PRINCIPAL!$I$115+PRINCIPAL!$I$115+PRINCIPAL!$I$115)),0,IF(AND(PRINCIPAL!$H$115&lt;&gt;"",L424=PRINCIPAL!$J$115),VLOOKUP($S$399,'Banco de Dados'!$B$4:$J$50,8,FALSE)*PRINCIPAL!$H$115*(1-(PRINCIPAL!$K$115/100)),IF(AND(PRINCIPAL!$H$115&lt;&gt;"",L424=PRINCIPAL!$L$115),VLOOKUP($S$399,'Banco de Dados'!$B$4:$J$50,8,FALSE)*PRINCIPAL!$H$115*(1-(PRINCIPAL!$M$115/100)),IF(AND(PRINCIPAL!$H$115&lt;&gt;"",L424=PRINCIPAL!$N$115),VLOOKUP($S$399,'Banco de Dados'!$B$4:$J$50,8,FALSE)*PRINCIPAL!$H$115*(1-(PRINCIPAL!$O$115/100)),IF(PRINCIPAL!$H$115&lt;&gt;"",VLOOKUP($S$399,'Banco de Dados'!$B$4:$J$50,8,FALSE)*PRINCIPAL!$H$115,IF(OR(L424=PRINCIPAL!$I$115,L424=PRINCIPAL!$I$115+PRINCIPAL!$I$115,L424=PRINCIPAL!$I$115+PRINCIPAL!$I$115+PRINCIPAL!$I$115),0,IF(L424=PRINCIPAL!$J$115,VLOOKUP($S$399,'Banco de Dados'!$B$4:$J$50,6,FALSE)*(1-(PRINCIPAL!$K$115/100)),IF(L424=PRINCIPAL!$L$115,VLOOKUP($S$399,'Banco de Dados'!$B$4:$J$50,6,FALSE)*(1-(PRINCIPAL!$M$115/100)),IF(L424=PRINCIPAL!$N$115,VLOOKUP($S$399,'Banco de Dados'!$B$4:$J$50,6,FALSE)*(1-(PRINCIPAL!$O$115/100)),VLOOKUP($S$399,'Banco de Dados'!$B$4:$J$50,6,FALSE)))))))))),"")</f>
        <v/>
      </c>
      <c r="S424" s="29" t="str">
        <f>IFERROR(R424*(IFERROR(VLOOKUP($S$399,'Banco de Dados'!$B$4:$J$50,4,FALSE),"ERRO")),"")</f>
        <v/>
      </c>
      <c r="T424" s="29" t="str">
        <f t="shared" si="282"/>
        <v/>
      </c>
      <c r="U424" s="103" t="str">
        <f>IFERROR(T424*(C424*(PRINCIPAL!$G$115/100))*0.47*(44/12),"")</f>
        <v/>
      </c>
      <c r="V424" s="103" t="str">
        <f t="shared" si="258"/>
        <v/>
      </c>
      <c r="W424" s="30" t="str">
        <f>IFERROR(IF(AND(PRINCIPAL!$H$116&lt;&gt;"",OR(L424=PRINCIPAL!$I$116,L424=PRINCIPAL!$I$116+PRINCIPAL!$I$116,L424=PRINCIPAL!$I$116+PRINCIPAL!$I$116+PRINCIPAL!$I$116)),0,IF(AND(PRINCIPAL!$H$116&lt;&gt;"",L424=PRINCIPAL!$J$116),VLOOKUP($X$399,'Banco de Dados'!$B$4:$J$50,8,FALSE)*PRINCIPAL!$H$116*(1-(PRINCIPAL!$K$116/100)),IF(AND(PRINCIPAL!$H$116&lt;&gt;"",L424=PRINCIPAL!$L$116),VLOOKUP($X$399,'Banco de Dados'!$B$4:$J$50,8,FALSE)*PRINCIPAL!$H$116*(1-(PRINCIPAL!$M$116/100)),IF(AND(PRINCIPAL!$H$116&lt;&gt;"",L424=PRINCIPAL!$N$116),VLOOKUP($X$399,'Banco de Dados'!$B$4:$J$50,8,FALSE)*PRINCIPAL!$H$116*(1-(PRINCIPAL!$O$116/100)),IF(PRINCIPAL!$H$116&lt;&gt;"",VLOOKUP($X$399,'Banco de Dados'!$B$4:$J$50,8,FALSE)*PRINCIPAL!$H$116,IF(OR(L424=PRINCIPAL!$I$116,L424=PRINCIPAL!$I$116+PRINCIPAL!$I$116,L424=PRINCIPAL!$I$116+PRINCIPAL!$I$116+PRINCIPAL!$I$116),0,IF(L424=PRINCIPAL!$J$116,VLOOKUP($X$399,'Banco de Dados'!$B$4:$J$50,6,FALSE)*(1-(PRINCIPAL!$K$116/100)),IF(L424=PRINCIPAL!$L$116,VLOOKUP($X$399,'Banco de Dados'!$B$4:$J$50,6,FALSE)*(1-(PRINCIPAL!$M$116/100)),IF(L424=PRINCIPAL!$N$116,VLOOKUP($X$399,'Banco de Dados'!$B$4:$J$50,6,FALSE)*(1-(PRINCIPAL!$O$116/100)),VLOOKUP($X$399,'Banco de Dados'!$B$4:$J$50,6,FALSE)))))))))),"")</f>
        <v/>
      </c>
      <c r="X424" s="29" t="str">
        <f>IFERROR(W424*(IFERROR(VLOOKUP($X$399,'Banco de Dados'!$B$4:$J$50,4,FALSE),"ERRO")),"")</f>
        <v/>
      </c>
      <c r="Y424" s="29" t="str">
        <f t="shared" si="276"/>
        <v/>
      </c>
      <c r="Z424" s="103" t="str">
        <f>IFERROR(Y424*(C424*(PRINCIPAL!$G$116/100))*0.47*(44/12),"")</f>
        <v/>
      </c>
      <c r="AA424" s="111" t="str">
        <f t="shared" si="277"/>
        <v/>
      </c>
      <c r="AB424" s="30" t="str">
        <f>IFERROR(IF(AND(PRINCIPAL!$H$117&lt;&gt;"",OR(L424=PRINCIPAL!$I$117,L424=PRINCIPAL!$I$117+PRINCIPAL!$I$117,L424=PRINCIPAL!$I$117+PRINCIPAL!$I$117+PRINCIPAL!$I$117)),0,IF(AND(PRINCIPAL!$H$117&lt;&gt;"",L424=PRINCIPAL!$J$117),VLOOKUP($AC$399,'Banco de Dados'!$B$4:$J$50,8,FALSE)*PRINCIPAL!$H$117*(1-(PRINCIPAL!$K$117/100)),IF(AND(PRINCIPAL!$H$117&lt;&gt;"",L424=PRINCIPAL!$L$117),VLOOKUP($AC$399,'Banco de Dados'!$B$4:$J$50,8,FALSE)*PRINCIPAL!$H$117*(1-(PRINCIPAL!$M$117/100)),IF(AND(PRINCIPAL!$H$117&lt;&gt;"",L424=PRINCIPAL!$N$117),VLOOKUP($AC$399,'Banco de Dados'!$B$4:$J$50,8,FALSE)*PRINCIPAL!$H$117*(1-(PRINCIPAL!$O$117/100)),IF(PRINCIPAL!$H$117&lt;&gt;"",VLOOKUP($AC$399,'Banco de Dados'!$B$4:$J$50,8,FALSE)*PRINCIPAL!$H$117,IF(OR(L424=PRINCIPAL!$I$117,L424=PRINCIPAL!$I$117+PRINCIPAL!$I$117,L424=PRINCIPAL!$I$117+PRINCIPAL!$I$117+PRINCIPAL!$I$117),0,IF(L424=PRINCIPAL!$J$117,VLOOKUP($AC$399,'Banco de Dados'!$B$4:$J$50,6,FALSE)*(1-(PRINCIPAL!$K$117/100)),IF(L424=PRINCIPAL!$L$117,VLOOKUP($AC$399,'Banco de Dados'!$B$4:$J$50,6,FALSE)*(1-(PRINCIPAL!$M$117/100)),IF(L424=PRINCIPAL!$N$117,VLOOKUP($AC$399,'Banco de Dados'!$B$4:$J$50,6,FALSE)*(1-(PRINCIPAL!$O$117/100)),VLOOKUP($AC$399,'Banco de Dados'!$B$4:$J$50,6,FALSE)))))))))),"")</f>
        <v/>
      </c>
      <c r="AC424" s="29" t="str">
        <f>IFERROR(AB424*(IFERROR(VLOOKUP($AC$399,'Banco de Dados'!$B$4:$J$50,4,FALSE),"ERRO")),"")</f>
        <v/>
      </c>
      <c r="AD424" s="29" t="str">
        <f t="shared" si="267"/>
        <v/>
      </c>
      <c r="AE424" s="103" t="str">
        <f>IFERROR(AD424*(C424*(PRINCIPAL!$G$117/100))*0.47*(44/12),"")</f>
        <v/>
      </c>
      <c r="AF424" s="111" t="str">
        <f t="shared" si="268"/>
        <v/>
      </c>
      <c r="AG424" s="30" t="str">
        <f>IFERROR(IF(AND(PRINCIPAL!$H$118&lt;&gt;"",OR(L424=PRINCIPAL!$I$118,L424=PRINCIPAL!$I$118+PRINCIPAL!$I$118,L424=PRINCIPAL!$I$118+PRINCIPAL!$I$118+PRINCIPAL!$I$118)),0,IF(AND(PRINCIPAL!$H$118&lt;&gt;"",L424=PRINCIPAL!$J$118),VLOOKUP($AH$399,'Banco de Dados'!$B$4:$J$50,8,FALSE)*PRINCIPAL!$H$118*(1-(PRINCIPAL!$K$118/100)),IF(AND(PRINCIPAL!$H$118&lt;&gt;"",L424=PRINCIPAL!$L$118),VLOOKUP($AH$399,'Banco de Dados'!$B$4:$J$50,8,FALSE)*PRINCIPAL!$H$118*(1-(PRINCIPAL!$M$118/100)),IF(AND(PRINCIPAL!$H$118&lt;&gt;"",L424=PRINCIPAL!$N$118),VLOOKUP($AH$399,'Banco de Dados'!$B$4:$J$50,8,FALSE)*PRINCIPAL!$H$118*(1-(PRINCIPAL!$O$118/100)),IF(PRINCIPAL!$H$118&lt;&gt;"",VLOOKUP($AH$399,'Banco de Dados'!$B$4:$J$50,8,FALSE)*PRINCIPAL!$H$118,IF(OR(L424=PRINCIPAL!$I$118,L424=PRINCIPAL!$I$118+PRINCIPAL!$I$118,L424=PRINCIPAL!$I$118+PRINCIPAL!$I$118+PRINCIPAL!$I$118),0,IF(L424=PRINCIPAL!$J$118,VLOOKUP($AH$399,'Banco de Dados'!$B$4:$J$50,6,FALSE)*(1-(PRINCIPAL!$K$118/100)),IF(L424=PRINCIPAL!$L$118,VLOOKUP($AH$399,'Banco de Dados'!$B$4:$J$50,6,FALSE)*(1-(PRINCIPAL!$M$118/100)),IF(L424=PRINCIPAL!$N$118,VLOOKUP($AH$399,'Banco de Dados'!$B$4:$J$50,6,FALSE)*(1-(PRINCIPAL!$O$118/100)),VLOOKUP($AH$399,'Banco de Dados'!$B$4:$J$50,6,FALSE)))))))))),"")</f>
        <v/>
      </c>
      <c r="AH424" s="29" t="str">
        <f>IFERROR(AG424*(IFERROR(VLOOKUP($AH$399,'Banco de Dados'!$B$4:$J$50,4,FALSE),"ERRO")),"")</f>
        <v/>
      </c>
      <c r="AI424" s="29" t="str">
        <f t="shared" si="269"/>
        <v/>
      </c>
      <c r="AJ424" s="103" t="str">
        <f>IFERROR(AI424*(C424*(PRINCIPAL!$G$118/100))*0.47*(44/12),"")</f>
        <v/>
      </c>
      <c r="AK424" s="111" t="str">
        <f t="shared" si="278"/>
        <v/>
      </c>
      <c r="AL424" s="30" t="str">
        <f>IFERROR(IF(AND(PRINCIPAL!$H$119&lt;&gt;"",OR(L424=PRINCIPAL!$I$119,L424=PRINCIPAL!$I$119+PRINCIPAL!$I$119,L424=PRINCIPAL!$I$119+PRINCIPAL!$I$119+PRINCIPAL!$I$119)),0,IF(AND(PRINCIPAL!$H$119&lt;&gt;"",L424=PRINCIPAL!$J$119),VLOOKUP($AM$399,'Banco de Dados'!$B$4:$J$50,8,FALSE)*PRINCIPAL!$H$119*(1-(PRINCIPAL!$K$119/100)),IF(AND(PRINCIPAL!$H$119&lt;&gt;"",L424=PRINCIPAL!$L$119),VLOOKUP($AM$399,'Banco de Dados'!$B$4:$J$50,8,FALSE)*PRINCIPAL!$H$119*(1-(PRINCIPAL!$M$119/100)),IF(AND(PRINCIPAL!$H$119&lt;&gt;"",L424=PRINCIPAL!$N$119),VLOOKUP($AM$399,'Banco de Dados'!$B$4:$J$50,8,FALSE)*PRINCIPAL!$H$119*(1-(PRINCIPAL!$O$119/100)),IF(PRINCIPAL!$H$119&lt;&gt;"",VLOOKUP($AM$399,'Banco de Dados'!$B$4:$J$50,8,FALSE)*PRINCIPAL!$H$119,IF(OR(L424=PRINCIPAL!$I$119,L424=PRINCIPAL!$I$119+PRINCIPAL!$I$119,L424=PRINCIPAL!$I$119+PRINCIPAL!$I$119+PRINCIPAL!$I$119),0,IF(L424=PRINCIPAL!$J$119,VLOOKUP($AM$399,'Banco de Dados'!$B$4:$J$50,6,FALSE)*(1-(PRINCIPAL!$K$119/100)),IF(L424=PRINCIPAL!$L$119,VLOOKUP($AM$399,'Banco de Dados'!$B$4:$J$50,6,FALSE)*(1-(PRINCIPAL!$M$119/100)),IF(L424=PRINCIPAL!$N$119,VLOOKUP($AM$399,'Banco de Dados'!$B$4:$J$50,6,FALSE)*(1-(PRINCIPAL!$O$119/100)),VLOOKUP($AM$399,'Banco de Dados'!$B$4:$J$50,6,FALSE)))))))))),"")</f>
        <v/>
      </c>
      <c r="AM424" s="29" t="str">
        <f>IFERROR(AL424*(IFERROR(VLOOKUP($AM$399,'Banco de Dados'!$B$4:$J$50,4,FALSE),"ERRO")),"")</f>
        <v/>
      </c>
      <c r="AN424" s="29" t="str">
        <f t="shared" si="270"/>
        <v/>
      </c>
      <c r="AO424" s="103" t="str">
        <f>IFERROR(AN424*(C424*(PRINCIPAL!$G$119/100))*0.47*(44/12),"")</f>
        <v/>
      </c>
      <c r="AP424" s="111" t="str">
        <f t="shared" si="271"/>
        <v/>
      </c>
      <c r="AQ424" s="30" t="str">
        <f>IFERROR(IF(AND(PRINCIPAL!$H$120&lt;&gt;"",OR(L424=PRINCIPAL!$I$120,L424=PRINCIPAL!$I$120+PRINCIPAL!$I$120,L424=PRINCIPAL!$I$120+PRINCIPAL!$I$120+PRINCIPAL!$I$120)),0,IF(AND(PRINCIPAL!$H$120&lt;&gt;"",L424=PRINCIPAL!$J$120),VLOOKUP($AR$399,'Banco de Dados'!$B$4:$J$50,8,FALSE)*PRINCIPAL!$H$120*(1-(PRINCIPAL!$K$120/100)),IF(AND(PRINCIPAL!$H$120&lt;&gt;"",L424=PRINCIPAL!$L$120),VLOOKUP($AR$399,'Banco de Dados'!$B$4:$J$50,8,FALSE)*PRINCIPAL!$H$120*(1-(PRINCIPAL!$M$120/100)),IF(AND(PRINCIPAL!$H$120&lt;&gt;"",L424=PRINCIPAL!$N$120),VLOOKUP($AR$399,'Banco de Dados'!$B$4:$J$50,8,FALSE)*PRINCIPAL!$H$120*(1-(PRINCIPAL!$O$120/100)),IF(PRINCIPAL!$H$120&lt;&gt;"",VLOOKUP($AR$399,'Banco de Dados'!$B$4:$J$50,8,FALSE)*PRINCIPAL!$H$120,IF(OR(L424=PRINCIPAL!$I$120,L424=PRINCIPAL!$I$120+PRINCIPAL!$I$120,L424=PRINCIPAL!$I$120+PRINCIPAL!$I$120+PRINCIPAL!$I$120),0,IF(L424=PRINCIPAL!$J$120,VLOOKUP($AR$399,'Banco de Dados'!$B$4:$J$50,6,FALSE)*(1-(PRINCIPAL!$K$120/100)),IF(L424=PRINCIPAL!$L$120,VLOOKUP($AR$399,'Banco de Dados'!$B$4:$J$50,6,FALSE)*(1-(PRINCIPAL!$M$120/100)),IF(L424=PRINCIPAL!$N$120,VLOOKUP($AR$399,'Banco de Dados'!$B$4:$J$50,6,FALSE)*(1-(PRINCIPAL!$O$120/100)),VLOOKUP($AR$399,'Banco de Dados'!$B$4:$J$50,6,FALSE)))))))))),"")</f>
        <v/>
      </c>
      <c r="AR424" s="29" t="str">
        <f>IFERROR(AQ424*(IFERROR(VLOOKUP($AR$399,'Banco de Dados'!$B$4:$J$50,4,FALSE),"ERRO")),"")</f>
        <v/>
      </c>
      <c r="AS424" s="29" t="str">
        <f t="shared" si="272"/>
        <v/>
      </c>
      <c r="AT424" s="103" t="str">
        <f>IFERROR(AS424*(C424*(PRINCIPAL!$G$120/100))*0.47*(44/12),"")</f>
        <v/>
      </c>
      <c r="AU424" s="111" t="str">
        <f t="shared" si="273"/>
        <v/>
      </c>
      <c r="AV424" s="30" t="str">
        <f>IFERROR(IF(AND(PRINCIPAL!$H$121&lt;&gt;"",OR(L424=PRINCIPAL!$I$121,L424=PRINCIPAL!$I$121+PRINCIPAL!$I$121,L424=PRINCIPAL!$I$121+PRINCIPAL!$I$121+PRINCIPAL!$I$121)),0,IF(AND(PRINCIPAL!$H$121&lt;&gt;"",L424=PRINCIPAL!$J$121),VLOOKUP($AW$399,'Banco de Dados'!$B$4:$J$50,8,FALSE)*PRINCIPAL!$H$121*(1-(PRINCIPAL!$K$121/100)),IF(AND(PRINCIPAL!$H$121&lt;&gt;"",L424=PRINCIPAL!$L$121),VLOOKUP($AW$399,'Banco de Dados'!$B$4:$J$50,8,FALSE)*PRINCIPAL!$H$121*(1-(PRINCIPAL!$M$121/100)),IF(AND(PRINCIPAL!$H$121&lt;&gt;"",L424=PRINCIPAL!$N$121),VLOOKUP($AW$399,'Banco de Dados'!$B$4:$J$50,8,FALSE)*PRINCIPAL!$H$121*(1-(PRINCIPAL!$O$121/100)),IF(PRINCIPAL!$H$121&lt;&gt;"",VLOOKUP($AW$399,'Banco de Dados'!$B$4:$J$50,8,FALSE)*PRINCIPAL!$H$121,IF(OR(L424=PRINCIPAL!$I$121,L424=PRINCIPAL!$I$121+PRINCIPAL!$I$121,L424=PRINCIPAL!$I$121+PRINCIPAL!$I$121+PRINCIPAL!$I$121),0,IF(L424=PRINCIPAL!$J$121,VLOOKUP($AW$399,'Banco de Dados'!$B$4:$J$50,6,FALSE)*(1-(PRINCIPAL!$K$121/100)),IF(L424=PRINCIPAL!$L$121,VLOOKUP($AW$399,'Banco de Dados'!$B$4:$J$50,6,FALSE)*(1-(PRINCIPAL!$M$121/100)),IF(L424=PRINCIPAL!$N$121,VLOOKUP($AW$399,'Banco de Dados'!$B$4:$J$50,6,FALSE)*(1-(PRINCIPAL!$O$121/100)),VLOOKUP($AW$399,'Banco de Dados'!$B$4:$J$50,6,FALSE)))))))))),"")</f>
        <v/>
      </c>
      <c r="AW424" s="29" t="str">
        <f>IFERROR(AV424*(IFERROR(VLOOKUP($AW$399,'Banco de Dados'!$B$4:$J$50,4,FALSE),"ERRO")),"")</f>
        <v/>
      </c>
      <c r="AX424" s="29" t="str">
        <f t="shared" si="274"/>
        <v/>
      </c>
      <c r="AY424" s="103" t="str">
        <f>IFERROR(AX424*(C424*(PRINCIPAL!$G$121/100))*0.47*(44/12),"")</f>
        <v/>
      </c>
      <c r="AZ424" s="111" t="str">
        <f t="shared" si="279"/>
        <v/>
      </c>
      <c r="BA424" s="30" t="str">
        <f>IFERROR(IF(AND(PRINCIPAL!$H$122&lt;&gt;"",OR(L424=PRINCIPAL!$I$122,L424=PRINCIPAL!$I$122+PRINCIPAL!$I$122,L424=PRINCIPAL!$I$122+PRINCIPAL!$I$122+PRINCIPAL!$I$122)),0,IF(AND(PRINCIPAL!$H$122&lt;&gt;"",L424=PRINCIPAL!$J$122),VLOOKUP($BB$399,'Banco de Dados'!$B$4:$J$50,8,FALSE)*PRINCIPAL!$H$122*(1-(PRINCIPAL!$K$122/100)),IF(AND(PRINCIPAL!$H$122&lt;&gt;"",L424=PRINCIPAL!$L$122),VLOOKUP($BB$399,'Banco de Dados'!$B$4:$J$50,8,FALSE)*PRINCIPAL!$H$122*(1-(PRINCIPAL!$M$122/100)),IF(AND(PRINCIPAL!$H$122&lt;&gt;"",L424=PRINCIPAL!$N$122),VLOOKUP($BB$399,'Banco de Dados'!$B$4:$J$50,8,FALSE)*PRINCIPAL!$H$122*(1-(PRINCIPAL!$O$122/100)),IF(PRINCIPAL!$H$122&lt;&gt;"",VLOOKUP($BB$399,'Banco de Dados'!$B$4:$J$50,8,FALSE)*PRINCIPAL!$H$122,IF(OR(L424=PRINCIPAL!$I$122,L424=PRINCIPAL!$I$122+PRINCIPAL!$I$122,L424=PRINCIPAL!$I$122+PRINCIPAL!$I$122+PRINCIPAL!$I$122),0,IF(L424=PRINCIPAL!$J$122,VLOOKUP($BB$399,'Banco de Dados'!$B$4:$J$50,6,FALSE)*(1-(PRINCIPAL!$K$122/100)),IF(L424=PRINCIPAL!$L$122,VLOOKUP($BB$399,'Banco de Dados'!$B$4:$J$50,6,FALSE)*(1-(PRINCIPAL!$M$122/100)),IF(L424=PRINCIPAL!$N$122,VLOOKUP($BB$399,'Banco de Dados'!$B$4:$J$50,6,FALSE)*(1-(PRINCIPAL!$O$122/100)),VLOOKUP($BB$399,'Banco de Dados'!$B$4:$J$50,6,FALSE)))))))))),"")</f>
        <v/>
      </c>
      <c r="BB424" s="29" t="str">
        <f>IFERROR(BA424*(IFERROR(VLOOKUP($BB$399,'Banco de Dados'!$B$4:$J$50,4,FALSE),"ERRO")),"")</f>
        <v/>
      </c>
      <c r="BC424" s="29" t="str">
        <f t="shared" si="280"/>
        <v/>
      </c>
      <c r="BD424" s="103" t="str">
        <f>IFERROR(BC424*(C424*(PRINCIPAL!$G$122/100))*0.47*(44/12),"")</f>
        <v/>
      </c>
      <c r="BE424" s="111" t="str">
        <f t="shared" si="259"/>
        <v/>
      </c>
      <c r="BF424" s="30" t="str">
        <f>IFERROR(IF(AND(PRINCIPAL!$H$123&lt;&gt;"",OR(L424=PRINCIPAL!$I$123,L424=PRINCIPAL!$I$123+PRINCIPAL!$I$123,L424=PRINCIPAL!$I$123+PRINCIPAL!$I$123+PRINCIPAL!$I$123)),0,IF(AND(PRINCIPAL!$H$123&lt;&gt;"",L424=PRINCIPAL!$J$123),VLOOKUP($BG$399,'Banco de Dados'!$B$4:$J$50,8,FALSE)*PRINCIPAL!$H$123*(1-(PRINCIPAL!$K$123/100)),IF(AND(PRINCIPAL!$H$123&lt;&gt;"",L424=PRINCIPAL!$L$123),VLOOKUP($BG$399,'Banco de Dados'!$B$4:$J$50,8,FALSE)*PRINCIPAL!$H$123*(1-(PRINCIPAL!$M$123/100)),IF(AND(PRINCIPAL!$H$123&lt;&gt;"",L424=PRINCIPAL!$N$123),VLOOKUP($BG$399,'Banco de Dados'!$B$4:$J$50,8,FALSE)*PRINCIPAL!$H$123*(1-(PRINCIPAL!$O$123/100)),IF(PRINCIPAL!$H$123&lt;&gt;"",VLOOKUP($BG$399,'Banco de Dados'!$B$4:$J$50,8,FALSE)*PRINCIPAL!$H$123,IF(OR(L424=PRINCIPAL!$I$123,L424=PRINCIPAL!$I$123+PRINCIPAL!$I$123,L424=PRINCIPAL!$I$123+PRINCIPAL!$I$123+PRINCIPAL!$I$123),0,IF(L424=PRINCIPAL!$J$123,VLOOKUP($BG$399,'Banco de Dados'!$B$4:$J$50,6,FALSE)*(1-(PRINCIPAL!$K$123/100)),IF(L424=PRINCIPAL!$L$123,VLOOKUP($BG$399,'Banco de Dados'!$B$4:$J$50,6,FALSE)*(1-(PRINCIPAL!$M$123/100)),IF(L424=PRINCIPAL!$N$123,VLOOKUP($BG$399,'Banco de Dados'!$B$4:$J$50,6,FALSE)*(1-(PRINCIPAL!$O$123/100)),VLOOKUP($BG$399,'Banco de Dados'!$B$4:$J$50,6,FALSE)))))))))),"")</f>
        <v/>
      </c>
      <c r="BG424" s="29" t="str">
        <f>IFERROR(BF424*(IFERROR(VLOOKUP($BG$399,'Banco de Dados'!$B$4:$J$50,4,FALSE),"ERRO")),"")</f>
        <v/>
      </c>
      <c r="BH424" s="29" t="str">
        <f t="shared" si="275"/>
        <v/>
      </c>
      <c r="BI424" s="103" t="str">
        <f>IFERROR(BH424*(C424*(PRINCIPAL!$G$123/100))*0.47*(44/12),"")</f>
        <v/>
      </c>
      <c r="BJ424" s="102" t="str">
        <f t="shared" si="260"/>
        <v/>
      </c>
    </row>
    <row r="425" spans="2:62" ht="12.75" customHeight="1" x14ac:dyDescent="0.3">
      <c r="B425" s="326">
        <f t="shared" si="261"/>
        <v>2044</v>
      </c>
      <c r="C425" s="340"/>
      <c r="D425" s="1"/>
      <c r="E425" s="116">
        <v>24</v>
      </c>
      <c r="F425" s="24" t="str">
        <f>IFERROR(VLOOKUP($G$399,'Banco de Dados'!$B$4:$J$50,6,FALSE),"")</f>
        <v/>
      </c>
      <c r="G425" s="25" t="str">
        <f>IFERROR(F425*(IFERROR(VLOOKUP($G$399,'Banco de Dados'!$B$4:$J$50,4,FALSE),"ERRO")),"")</f>
        <v/>
      </c>
      <c r="H425" s="25" t="str">
        <f t="shared" si="262"/>
        <v/>
      </c>
      <c r="I425" s="103" t="str">
        <f t="shared" si="263"/>
        <v/>
      </c>
      <c r="J425" s="117" t="str">
        <f t="shared" si="264"/>
        <v/>
      </c>
      <c r="K425" s="1"/>
      <c r="L425" s="91">
        <v>24</v>
      </c>
      <c r="M425" s="24" t="str">
        <f>IFERROR(IF(AND(PRINCIPAL!$H$114&lt;&gt;"",OR(L425=PRINCIPAL!$I$114,L425=PRINCIPAL!$I$114+PRINCIPAL!$I$114,L425=PRINCIPAL!$I$114+PRINCIPAL!$I$114+PRINCIPAL!$I$114)),0,IF(AND(PRINCIPAL!$H$114&lt;&gt;"",L425=PRINCIPAL!$J$114),VLOOKUP($N$399,'Banco de Dados'!$B$4:$J$50,8,FALSE)*PRINCIPAL!$H$114*(1-(PRINCIPAL!$K$114/100)),IF(AND(PRINCIPAL!$H$114&lt;&gt;"",L425=PRINCIPAL!$L$114),VLOOKUP($N$399,'Banco de Dados'!$B$4:$J$50,8,FALSE)*PRINCIPAL!$H$114*(1-(PRINCIPAL!$M$114/100)),IF(AND(PRINCIPAL!$H$114&lt;&gt;"",L425=PRINCIPAL!$N$114),VLOOKUP($N$399,'Banco de Dados'!$B$4:$J$50,8,FALSE)*PRINCIPAL!$H$114*(1-(PRINCIPAL!$O$114/100)),IF(PRINCIPAL!$H$114&lt;&gt;"",VLOOKUP($N$399,'Banco de Dados'!$B$4:$J$50,8,FALSE)*PRINCIPAL!$H$114,IF(OR(L425=PRINCIPAL!$I$114,L425=PRINCIPAL!$I$114+PRINCIPAL!$I$114,L425=PRINCIPAL!$I$114+PRINCIPAL!$I$114+PRINCIPAL!$I$114),0,IF(L425=PRINCIPAL!$J$114,VLOOKUP($N$399,'Banco de Dados'!$B$4:$J$50,6,FALSE)*(1-(PRINCIPAL!$K$114/100)),IF(L425=PRINCIPAL!$L$114,VLOOKUP($N$399,'Banco de Dados'!$B$4:$J$50,6,FALSE)*(1-(PRINCIPAL!$M$114/100)),IF(L425=PRINCIPAL!$N$114,VLOOKUP($N$399,'Banco de Dados'!$B$4:$J$50,6,FALSE)*(1-(PRINCIPAL!$O$114/100)),VLOOKUP($N$399,'Banco de Dados'!$B$4:$J$50,6,FALSE)))))))))),"")</f>
        <v/>
      </c>
      <c r="N425" s="25" t="str">
        <f>IFERROR(M425*(IFERROR(VLOOKUP($N$399,'Banco de Dados'!$B$4:$J$50,4,FALSE),"ERRO")),"")</f>
        <v/>
      </c>
      <c r="O425" s="25" t="str">
        <f t="shared" si="283"/>
        <v/>
      </c>
      <c r="P425" s="103" t="str">
        <f>IFERROR(O425*(C425*(PRINCIPAL!$G$114/100))*0.47*(44/12),"")</f>
        <v/>
      </c>
      <c r="Q425" s="107" t="str">
        <f t="shared" si="284"/>
        <v/>
      </c>
      <c r="R425" s="29" t="str">
        <f>IFERROR(IF(AND(PRINCIPAL!$H$115&lt;&gt;"",OR(L425=PRINCIPAL!$I$115,L425=PRINCIPAL!$I$115+PRINCIPAL!$I$115,L425=PRINCIPAL!$I$115+PRINCIPAL!$I$115+PRINCIPAL!$I$115)),0,IF(AND(PRINCIPAL!$H$115&lt;&gt;"",L425=PRINCIPAL!$J$115),VLOOKUP($S$399,'Banco de Dados'!$B$4:$J$50,8,FALSE)*PRINCIPAL!$H$115*(1-(PRINCIPAL!$K$115/100)),IF(AND(PRINCIPAL!$H$115&lt;&gt;"",L425=PRINCIPAL!$L$115),VLOOKUP($S$399,'Banco de Dados'!$B$4:$J$50,8,FALSE)*PRINCIPAL!$H$115*(1-(PRINCIPAL!$M$115/100)),IF(AND(PRINCIPAL!$H$115&lt;&gt;"",L425=PRINCIPAL!$N$115),VLOOKUP($S$399,'Banco de Dados'!$B$4:$J$50,8,FALSE)*PRINCIPAL!$H$115*(1-(PRINCIPAL!$O$115/100)),IF(PRINCIPAL!$H$115&lt;&gt;"",VLOOKUP($S$399,'Banco de Dados'!$B$4:$J$50,8,FALSE)*PRINCIPAL!$H$115,IF(OR(L425=PRINCIPAL!$I$115,L425=PRINCIPAL!$I$115+PRINCIPAL!$I$115,L425=PRINCIPAL!$I$115+PRINCIPAL!$I$115+PRINCIPAL!$I$115),0,IF(L425=PRINCIPAL!$J$115,VLOOKUP($S$399,'Banco de Dados'!$B$4:$J$50,6,FALSE)*(1-(PRINCIPAL!$K$115/100)),IF(L425=PRINCIPAL!$L$115,VLOOKUP($S$399,'Banco de Dados'!$B$4:$J$50,6,FALSE)*(1-(PRINCIPAL!$M$115/100)),IF(L425=PRINCIPAL!$N$115,VLOOKUP($S$399,'Banco de Dados'!$B$4:$J$50,6,FALSE)*(1-(PRINCIPAL!$O$115/100)),VLOOKUP($S$399,'Banco de Dados'!$B$4:$J$50,6,FALSE)))))))))),"")</f>
        <v/>
      </c>
      <c r="S425" s="29" t="str">
        <f>IFERROR(R425*(IFERROR(VLOOKUP($S$399,'Banco de Dados'!$B$4:$J$50,4,FALSE),"ERRO")),"")</f>
        <v/>
      </c>
      <c r="T425" s="29" t="str">
        <f t="shared" si="282"/>
        <v/>
      </c>
      <c r="U425" s="103" t="str">
        <f>IFERROR(T425*(C425*(PRINCIPAL!$G$115/100))*0.47*(44/12),"")</f>
        <v/>
      </c>
      <c r="V425" s="103" t="str">
        <f t="shared" si="258"/>
        <v/>
      </c>
      <c r="W425" s="30" t="str">
        <f>IFERROR(IF(AND(PRINCIPAL!$H$116&lt;&gt;"",OR(L425=PRINCIPAL!$I$116,L425=PRINCIPAL!$I$116+PRINCIPAL!$I$116,L425=PRINCIPAL!$I$116+PRINCIPAL!$I$116+PRINCIPAL!$I$116)),0,IF(AND(PRINCIPAL!$H$116&lt;&gt;"",L425=PRINCIPAL!$J$116),VLOOKUP($X$399,'Banco de Dados'!$B$4:$J$50,8,FALSE)*PRINCIPAL!$H$116*(1-(PRINCIPAL!$K$116/100)),IF(AND(PRINCIPAL!$H$116&lt;&gt;"",L425=PRINCIPAL!$L$116),VLOOKUP($X$399,'Banco de Dados'!$B$4:$J$50,8,FALSE)*PRINCIPAL!$H$116*(1-(PRINCIPAL!$M$116/100)),IF(AND(PRINCIPAL!$H$116&lt;&gt;"",L425=PRINCIPAL!$N$116),VLOOKUP($X$399,'Banco de Dados'!$B$4:$J$50,8,FALSE)*PRINCIPAL!$H$116*(1-(PRINCIPAL!$O$116/100)),IF(PRINCIPAL!$H$116&lt;&gt;"",VLOOKUP($X$399,'Banco de Dados'!$B$4:$J$50,8,FALSE)*PRINCIPAL!$H$116,IF(OR(L425=PRINCIPAL!$I$116,L425=PRINCIPAL!$I$116+PRINCIPAL!$I$116,L425=PRINCIPAL!$I$116+PRINCIPAL!$I$116+PRINCIPAL!$I$116),0,IF(L425=PRINCIPAL!$J$116,VLOOKUP($X$399,'Banco de Dados'!$B$4:$J$50,6,FALSE)*(1-(PRINCIPAL!$K$116/100)),IF(L425=PRINCIPAL!$L$116,VLOOKUP($X$399,'Banco de Dados'!$B$4:$J$50,6,FALSE)*(1-(PRINCIPAL!$M$116/100)),IF(L425=PRINCIPAL!$N$116,VLOOKUP($X$399,'Banco de Dados'!$B$4:$J$50,6,FALSE)*(1-(PRINCIPAL!$O$116/100)),VLOOKUP($X$399,'Banco de Dados'!$B$4:$J$50,6,FALSE)))))))))),"")</f>
        <v/>
      </c>
      <c r="X425" s="29" t="str">
        <f>IFERROR(W425*(IFERROR(VLOOKUP($X$399,'Banco de Dados'!$B$4:$J$50,4,FALSE),"ERRO")),"")</f>
        <v/>
      </c>
      <c r="Y425" s="29" t="str">
        <f t="shared" si="276"/>
        <v/>
      </c>
      <c r="Z425" s="103" t="str">
        <f>IFERROR(Y425*(C425*(PRINCIPAL!$G$116/100))*0.47*(44/12),"")</f>
        <v/>
      </c>
      <c r="AA425" s="111" t="str">
        <f t="shared" si="277"/>
        <v/>
      </c>
      <c r="AB425" s="30" t="str">
        <f>IFERROR(IF(AND(PRINCIPAL!$H$117&lt;&gt;"",OR(L425=PRINCIPAL!$I$117,L425=PRINCIPAL!$I$117+PRINCIPAL!$I$117,L425=PRINCIPAL!$I$117+PRINCIPAL!$I$117+PRINCIPAL!$I$117)),0,IF(AND(PRINCIPAL!$H$117&lt;&gt;"",L425=PRINCIPAL!$J$117),VLOOKUP($AC$399,'Banco de Dados'!$B$4:$J$50,8,FALSE)*PRINCIPAL!$H$117*(1-(PRINCIPAL!$K$117/100)),IF(AND(PRINCIPAL!$H$117&lt;&gt;"",L425=PRINCIPAL!$L$117),VLOOKUP($AC$399,'Banco de Dados'!$B$4:$J$50,8,FALSE)*PRINCIPAL!$H$117*(1-(PRINCIPAL!$M$117/100)),IF(AND(PRINCIPAL!$H$117&lt;&gt;"",L425=PRINCIPAL!$N$117),VLOOKUP($AC$399,'Banco de Dados'!$B$4:$J$50,8,FALSE)*PRINCIPAL!$H$117*(1-(PRINCIPAL!$O$117/100)),IF(PRINCIPAL!$H$117&lt;&gt;"",VLOOKUP($AC$399,'Banco de Dados'!$B$4:$J$50,8,FALSE)*PRINCIPAL!$H$117,IF(OR(L425=PRINCIPAL!$I$117,L425=PRINCIPAL!$I$117+PRINCIPAL!$I$117,L425=PRINCIPAL!$I$117+PRINCIPAL!$I$117+PRINCIPAL!$I$117),0,IF(L425=PRINCIPAL!$J$117,VLOOKUP($AC$399,'Banco de Dados'!$B$4:$J$50,6,FALSE)*(1-(PRINCIPAL!$K$117/100)),IF(L425=PRINCIPAL!$L$117,VLOOKUP($AC$399,'Banco de Dados'!$B$4:$J$50,6,FALSE)*(1-(PRINCIPAL!$M$117/100)),IF(L425=PRINCIPAL!$N$117,VLOOKUP($AC$399,'Banco de Dados'!$B$4:$J$50,6,FALSE)*(1-(PRINCIPAL!$O$117/100)),VLOOKUP($AC$399,'Banco de Dados'!$B$4:$J$50,6,FALSE)))))))))),"")</f>
        <v/>
      </c>
      <c r="AC425" s="29" t="str">
        <f>IFERROR(AB425*(IFERROR(VLOOKUP($AC$399,'Banco de Dados'!$B$4:$J$50,4,FALSE),"ERRO")),"")</f>
        <v/>
      </c>
      <c r="AD425" s="29" t="str">
        <f t="shared" si="267"/>
        <v/>
      </c>
      <c r="AE425" s="103" t="str">
        <f>IFERROR(AD425*(C425*(PRINCIPAL!$G$117/100))*0.47*(44/12),"")</f>
        <v/>
      </c>
      <c r="AF425" s="111" t="str">
        <f t="shared" si="268"/>
        <v/>
      </c>
      <c r="AG425" s="30" t="str">
        <f>IFERROR(IF(AND(PRINCIPAL!$H$118&lt;&gt;"",OR(L425=PRINCIPAL!$I$118,L425=PRINCIPAL!$I$118+PRINCIPAL!$I$118,L425=PRINCIPAL!$I$118+PRINCIPAL!$I$118+PRINCIPAL!$I$118)),0,IF(AND(PRINCIPAL!$H$118&lt;&gt;"",L425=PRINCIPAL!$J$118),VLOOKUP($AH$399,'Banco de Dados'!$B$4:$J$50,8,FALSE)*PRINCIPAL!$H$118*(1-(PRINCIPAL!$K$118/100)),IF(AND(PRINCIPAL!$H$118&lt;&gt;"",L425=PRINCIPAL!$L$118),VLOOKUP($AH$399,'Banco de Dados'!$B$4:$J$50,8,FALSE)*PRINCIPAL!$H$118*(1-(PRINCIPAL!$M$118/100)),IF(AND(PRINCIPAL!$H$118&lt;&gt;"",L425=PRINCIPAL!$N$118),VLOOKUP($AH$399,'Banco de Dados'!$B$4:$J$50,8,FALSE)*PRINCIPAL!$H$118*(1-(PRINCIPAL!$O$118/100)),IF(PRINCIPAL!$H$118&lt;&gt;"",VLOOKUP($AH$399,'Banco de Dados'!$B$4:$J$50,8,FALSE)*PRINCIPAL!$H$118,IF(OR(L425=PRINCIPAL!$I$118,L425=PRINCIPAL!$I$118+PRINCIPAL!$I$118,L425=PRINCIPAL!$I$118+PRINCIPAL!$I$118+PRINCIPAL!$I$118),0,IF(L425=PRINCIPAL!$J$118,VLOOKUP($AH$399,'Banco de Dados'!$B$4:$J$50,6,FALSE)*(1-(PRINCIPAL!$K$118/100)),IF(L425=PRINCIPAL!$L$118,VLOOKUP($AH$399,'Banco de Dados'!$B$4:$J$50,6,FALSE)*(1-(PRINCIPAL!$M$118/100)),IF(L425=PRINCIPAL!$N$118,VLOOKUP($AH$399,'Banco de Dados'!$B$4:$J$50,6,FALSE)*(1-(PRINCIPAL!$O$118/100)),VLOOKUP($AH$399,'Banco de Dados'!$B$4:$J$50,6,FALSE)))))))))),"")</f>
        <v/>
      </c>
      <c r="AH425" s="29" t="str">
        <f>IFERROR(AG425*(IFERROR(VLOOKUP($AH$399,'Banco de Dados'!$B$4:$J$50,4,FALSE),"ERRO")),"")</f>
        <v/>
      </c>
      <c r="AI425" s="29" t="str">
        <f t="shared" si="269"/>
        <v/>
      </c>
      <c r="AJ425" s="103" t="str">
        <f>IFERROR(AI425*(C425*(PRINCIPAL!$G$118/100))*0.47*(44/12),"")</f>
        <v/>
      </c>
      <c r="AK425" s="111" t="str">
        <f t="shared" si="278"/>
        <v/>
      </c>
      <c r="AL425" s="30" t="str">
        <f>IFERROR(IF(AND(PRINCIPAL!$H$119&lt;&gt;"",OR(L425=PRINCIPAL!$I$119,L425=PRINCIPAL!$I$119+PRINCIPAL!$I$119,L425=PRINCIPAL!$I$119+PRINCIPAL!$I$119+PRINCIPAL!$I$119)),0,IF(AND(PRINCIPAL!$H$119&lt;&gt;"",L425=PRINCIPAL!$J$119),VLOOKUP($AM$399,'Banco de Dados'!$B$4:$J$50,8,FALSE)*PRINCIPAL!$H$119*(1-(PRINCIPAL!$K$119/100)),IF(AND(PRINCIPAL!$H$119&lt;&gt;"",L425=PRINCIPAL!$L$119),VLOOKUP($AM$399,'Banco de Dados'!$B$4:$J$50,8,FALSE)*PRINCIPAL!$H$119*(1-(PRINCIPAL!$M$119/100)),IF(AND(PRINCIPAL!$H$119&lt;&gt;"",L425=PRINCIPAL!$N$119),VLOOKUP($AM$399,'Banco de Dados'!$B$4:$J$50,8,FALSE)*PRINCIPAL!$H$119*(1-(PRINCIPAL!$O$119/100)),IF(PRINCIPAL!$H$119&lt;&gt;"",VLOOKUP($AM$399,'Banco de Dados'!$B$4:$J$50,8,FALSE)*PRINCIPAL!$H$119,IF(OR(L425=PRINCIPAL!$I$119,L425=PRINCIPAL!$I$119+PRINCIPAL!$I$119,L425=PRINCIPAL!$I$119+PRINCIPAL!$I$119+PRINCIPAL!$I$119),0,IF(L425=PRINCIPAL!$J$119,VLOOKUP($AM$399,'Banco de Dados'!$B$4:$J$50,6,FALSE)*(1-(PRINCIPAL!$K$119/100)),IF(L425=PRINCIPAL!$L$119,VLOOKUP($AM$399,'Banco de Dados'!$B$4:$J$50,6,FALSE)*(1-(PRINCIPAL!$M$119/100)),IF(L425=PRINCIPAL!$N$119,VLOOKUP($AM$399,'Banco de Dados'!$B$4:$J$50,6,FALSE)*(1-(PRINCIPAL!$O$119/100)),VLOOKUP($AM$399,'Banco de Dados'!$B$4:$J$50,6,FALSE)))))))))),"")</f>
        <v/>
      </c>
      <c r="AM425" s="29" t="str">
        <f>IFERROR(AL425*(IFERROR(VLOOKUP($AM$399,'Banco de Dados'!$B$4:$J$50,4,FALSE),"ERRO")),"")</f>
        <v/>
      </c>
      <c r="AN425" s="29" t="str">
        <f t="shared" si="270"/>
        <v/>
      </c>
      <c r="AO425" s="103" t="str">
        <f>IFERROR(AN425*(C425*(PRINCIPAL!$G$119/100))*0.47*(44/12),"")</f>
        <v/>
      </c>
      <c r="AP425" s="111" t="str">
        <f t="shared" si="271"/>
        <v/>
      </c>
      <c r="AQ425" s="30" t="str">
        <f>IFERROR(IF(AND(PRINCIPAL!$H$120&lt;&gt;"",OR(L425=PRINCIPAL!$I$120,L425=PRINCIPAL!$I$120+PRINCIPAL!$I$120,L425=PRINCIPAL!$I$120+PRINCIPAL!$I$120+PRINCIPAL!$I$120)),0,IF(AND(PRINCIPAL!$H$120&lt;&gt;"",L425=PRINCIPAL!$J$120),VLOOKUP($AR$399,'Banco de Dados'!$B$4:$J$50,8,FALSE)*PRINCIPAL!$H$120*(1-(PRINCIPAL!$K$120/100)),IF(AND(PRINCIPAL!$H$120&lt;&gt;"",L425=PRINCIPAL!$L$120),VLOOKUP($AR$399,'Banco de Dados'!$B$4:$J$50,8,FALSE)*PRINCIPAL!$H$120*(1-(PRINCIPAL!$M$120/100)),IF(AND(PRINCIPAL!$H$120&lt;&gt;"",L425=PRINCIPAL!$N$120),VLOOKUP($AR$399,'Banco de Dados'!$B$4:$J$50,8,FALSE)*PRINCIPAL!$H$120*(1-(PRINCIPAL!$O$120/100)),IF(PRINCIPAL!$H$120&lt;&gt;"",VLOOKUP($AR$399,'Banco de Dados'!$B$4:$J$50,8,FALSE)*PRINCIPAL!$H$120,IF(OR(L425=PRINCIPAL!$I$120,L425=PRINCIPAL!$I$120+PRINCIPAL!$I$120,L425=PRINCIPAL!$I$120+PRINCIPAL!$I$120+PRINCIPAL!$I$120),0,IF(L425=PRINCIPAL!$J$120,VLOOKUP($AR$399,'Banco de Dados'!$B$4:$J$50,6,FALSE)*(1-(PRINCIPAL!$K$120/100)),IF(L425=PRINCIPAL!$L$120,VLOOKUP($AR$399,'Banco de Dados'!$B$4:$J$50,6,FALSE)*(1-(PRINCIPAL!$M$120/100)),IF(L425=PRINCIPAL!$N$120,VLOOKUP($AR$399,'Banco de Dados'!$B$4:$J$50,6,FALSE)*(1-(PRINCIPAL!$O$120/100)),VLOOKUP($AR$399,'Banco de Dados'!$B$4:$J$50,6,FALSE)))))))))),"")</f>
        <v/>
      </c>
      <c r="AR425" s="29" t="str">
        <f>IFERROR(AQ425*(IFERROR(VLOOKUP($AR$399,'Banco de Dados'!$B$4:$J$50,4,FALSE),"ERRO")),"")</f>
        <v/>
      </c>
      <c r="AS425" s="29" t="str">
        <f t="shared" si="272"/>
        <v/>
      </c>
      <c r="AT425" s="103" t="str">
        <f>IFERROR(AS425*(C425*(PRINCIPAL!$G$120/100))*0.47*(44/12),"")</f>
        <v/>
      </c>
      <c r="AU425" s="111" t="str">
        <f t="shared" si="273"/>
        <v/>
      </c>
      <c r="AV425" s="30" t="str">
        <f>IFERROR(IF(AND(PRINCIPAL!$H$121&lt;&gt;"",OR(L425=PRINCIPAL!$I$121,L425=PRINCIPAL!$I$121+PRINCIPAL!$I$121,L425=PRINCIPAL!$I$121+PRINCIPAL!$I$121+PRINCIPAL!$I$121)),0,IF(AND(PRINCIPAL!$H$121&lt;&gt;"",L425=PRINCIPAL!$J$121),VLOOKUP($AW$399,'Banco de Dados'!$B$4:$J$50,8,FALSE)*PRINCIPAL!$H$121*(1-(PRINCIPAL!$K$121/100)),IF(AND(PRINCIPAL!$H$121&lt;&gt;"",L425=PRINCIPAL!$L$121),VLOOKUP($AW$399,'Banco de Dados'!$B$4:$J$50,8,FALSE)*PRINCIPAL!$H$121*(1-(PRINCIPAL!$M$121/100)),IF(AND(PRINCIPAL!$H$121&lt;&gt;"",L425=PRINCIPAL!$N$121),VLOOKUP($AW$399,'Banco de Dados'!$B$4:$J$50,8,FALSE)*PRINCIPAL!$H$121*(1-(PRINCIPAL!$O$121/100)),IF(PRINCIPAL!$H$121&lt;&gt;"",VLOOKUP($AW$399,'Banco de Dados'!$B$4:$J$50,8,FALSE)*PRINCIPAL!$H$121,IF(OR(L425=PRINCIPAL!$I$121,L425=PRINCIPAL!$I$121+PRINCIPAL!$I$121,L425=PRINCIPAL!$I$121+PRINCIPAL!$I$121+PRINCIPAL!$I$121),0,IF(L425=PRINCIPAL!$J$121,VLOOKUP($AW$399,'Banco de Dados'!$B$4:$J$50,6,FALSE)*(1-(PRINCIPAL!$K$121/100)),IF(L425=PRINCIPAL!$L$121,VLOOKUP($AW$399,'Banco de Dados'!$B$4:$J$50,6,FALSE)*(1-(PRINCIPAL!$M$121/100)),IF(L425=PRINCIPAL!$N$121,VLOOKUP($AW$399,'Banco de Dados'!$B$4:$J$50,6,FALSE)*(1-(PRINCIPAL!$O$121/100)),VLOOKUP($AW$399,'Banco de Dados'!$B$4:$J$50,6,FALSE)))))))))),"")</f>
        <v/>
      </c>
      <c r="AW425" s="29" t="str">
        <f>IFERROR(AV425*(IFERROR(VLOOKUP($AW$399,'Banco de Dados'!$B$4:$J$50,4,FALSE),"ERRO")),"")</f>
        <v/>
      </c>
      <c r="AX425" s="29" t="str">
        <f t="shared" si="274"/>
        <v/>
      </c>
      <c r="AY425" s="103" t="str">
        <f>IFERROR(AX425*(C425*(PRINCIPAL!$G$121/100))*0.47*(44/12),"")</f>
        <v/>
      </c>
      <c r="AZ425" s="111" t="str">
        <f t="shared" si="279"/>
        <v/>
      </c>
      <c r="BA425" s="30" t="str">
        <f>IFERROR(IF(AND(PRINCIPAL!$H$122&lt;&gt;"",OR(L425=PRINCIPAL!$I$122,L425=PRINCIPAL!$I$122+PRINCIPAL!$I$122,L425=PRINCIPAL!$I$122+PRINCIPAL!$I$122+PRINCIPAL!$I$122)),0,IF(AND(PRINCIPAL!$H$122&lt;&gt;"",L425=PRINCIPAL!$J$122),VLOOKUP($BB$399,'Banco de Dados'!$B$4:$J$50,8,FALSE)*PRINCIPAL!$H$122*(1-(PRINCIPAL!$K$122/100)),IF(AND(PRINCIPAL!$H$122&lt;&gt;"",L425=PRINCIPAL!$L$122),VLOOKUP($BB$399,'Banco de Dados'!$B$4:$J$50,8,FALSE)*PRINCIPAL!$H$122*(1-(PRINCIPAL!$M$122/100)),IF(AND(PRINCIPAL!$H$122&lt;&gt;"",L425=PRINCIPAL!$N$122),VLOOKUP($BB$399,'Banco de Dados'!$B$4:$J$50,8,FALSE)*PRINCIPAL!$H$122*(1-(PRINCIPAL!$O$122/100)),IF(PRINCIPAL!$H$122&lt;&gt;"",VLOOKUP($BB$399,'Banco de Dados'!$B$4:$J$50,8,FALSE)*PRINCIPAL!$H$122,IF(OR(L425=PRINCIPAL!$I$122,L425=PRINCIPAL!$I$122+PRINCIPAL!$I$122,L425=PRINCIPAL!$I$122+PRINCIPAL!$I$122+PRINCIPAL!$I$122),0,IF(L425=PRINCIPAL!$J$122,VLOOKUP($BB$399,'Banco de Dados'!$B$4:$J$50,6,FALSE)*(1-(PRINCIPAL!$K$122/100)),IF(L425=PRINCIPAL!$L$122,VLOOKUP($BB$399,'Banco de Dados'!$B$4:$J$50,6,FALSE)*(1-(PRINCIPAL!$M$122/100)),IF(L425=PRINCIPAL!$N$122,VLOOKUP($BB$399,'Banco de Dados'!$B$4:$J$50,6,FALSE)*(1-(PRINCIPAL!$O$122/100)),VLOOKUP($BB$399,'Banco de Dados'!$B$4:$J$50,6,FALSE)))))))))),"")</f>
        <v/>
      </c>
      <c r="BB425" s="29" t="str">
        <f>IFERROR(BA425*(IFERROR(VLOOKUP($BB$399,'Banco de Dados'!$B$4:$J$50,4,FALSE),"ERRO")),"")</f>
        <v/>
      </c>
      <c r="BC425" s="29" t="str">
        <f t="shared" si="280"/>
        <v/>
      </c>
      <c r="BD425" s="103" t="str">
        <f>IFERROR(BC425*(C425*(PRINCIPAL!$G$122/100))*0.47*(44/12),"")</f>
        <v/>
      </c>
      <c r="BE425" s="111" t="str">
        <f t="shared" si="259"/>
        <v/>
      </c>
      <c r="BF425" s="30" t="str">
        <f>IFERROR(IF(AND(PRINCIPAL!$H$123&lt;&gt;"",OR(L425=PRINCIPAL!$I$123,L425=PRINCIPAL!$I$123+PRINCIPAL!$I$123,L425=PRINCIPAL!$I$123+PRINCIPAL!$I$123+PRINCIPAL!$I$123)),0,IF(AND(PRINCIPAL!$H$123&lt;&gt;"",L425=PRINCIPAL!$J$123),VLOOKUP($BG$399,'Banco de Dados'!$B$4:$J$50,8,FALSE)*PRINCIPAL!$H$123*(1-(PRINCIPAL!$K$123/100)),IF(AND(PRINCIPAL!$H$123&lt;&gt;"",L425=PRINCIPAL!$L$123),VLOOKUP($BG$399,'Banco de Dados'!$B$4:$J$50,8,FALSE)*PRINCIPAL!$H$123*(1-(PRINCIPAL!$M$123/100)),IF(AND(PRINCIPAL!$H$123&lt;&gt;"",L425=PRINCIPAL!$N$123),VLOOKUP($BG$399,'Banco de Dados'!$B$4:$J$50,8,FALSE)*PRINCIPAL!$H$123*(1-(PRINCIPAL!$O$123/100)),IF(PRINCIPAL!$H$123&lt;&gt;"",VLOOKUP($BG$399,'Banco de Dados'!$B$4:$J$50,8,FALSE)*PRINCIPAL!$H$123,IF(OR(L425=PRINCIPAL!$I$123,L425=PRINCIPAL!$I$123+PRINCIPAL!$I$123,L425=PRINCIPAL!$I$123+PRINCIPAL!$I$123+PRINCIPAL!$I$123),0,IF(L425=PRINCIPAL!$J$123,VLOOKUP($BG$399,'Banco de Dados'!$B$4:$J$50,6,FALSE)*(1-(PRINCIPAL!$K$123/100)),IF(L425=PRINCIPAL!$L$123,VLOOKUP($BG$399,'Banco de Dados'!$B$4:$J$50,6,FALSE)*(1-(PRINCIPAL!$M$123/100)),IF(L425=PRINCIPAL!$N$123,VLOOKUP($BG$399,'Banco de Dados'!$B$4:$J$50,6,FALSE)*(1-(PRINCIPAL!$O$123/100)),VLOOKUP($BG$399,'Banco de Dados'!$B$4:$J$50,6,FALSE)))))))))),"")</f>
        <v/>
      </c>
      <c r="BG425" s="29" t="str">
        <f>IFERROR(BF425*(IFERROR(VLOOKUP($BG$399,'Banco de Dados'!$B$4:$J$50,4,FALSE),"ERRO")),"")</f>
        <v/>
      </c>
      <c r="BH425" s="29" t="str">
        <f t="shared" si="275"/>
        <v/>
      </c>
      <c r="BI425" s="103" t="str">
        <f>IFERROR(BH425*(C425*(PRINCIPAL!$G$123/100))*0.47*(44/12),"")</f>
        <v/>
      </c>
      <c r="BJ425" s="102" t="str">
        <f t="shared" si="260"/>
        <v/>
      </c>
    </row>
    <row r="426" spans="2:62" ht="12.75" customHeight="1" x14ac:dyDescent="0.3">
      <c r="B426" s="326">
        <f t="shared" si="261"/>
        <v>2045</v>
      </c>
      <c r="C426" s="340"/>
      <c r="D426" s="1"/>
      <c r="E426" s="116">
        <v>25</v>
      </c>
      <c r="F426" s="24" t="str">
        <f>IFERROR(VLOOKUP($G$399,'Banco de Dados'!$B$4:$J$50,6,FALSE),"")</f>
        <v/>
      </c>
      <c r="G426" s="25" t="str">
        <f>IFERROR(F426*(IFERROR(VLOOKUP($G$399,'Banco de Dados'!$B$4:$J$50,4,FALSE),"ERRO")),"")</f>
        <v/>
      </c>
      <c r="H426" s="25" t="str">
        <f t="shared" si="262"/>
        <v/>
      </c>
      <c r="I426" s="103" t="str">
        <f t="shared" si="263"/>
        <v/>
      </c>
      <c r="J426" s="117" t="str">
        <f t="shared" si="264"/>
        <v/>
      </c>
      <c r="K426" s="1"/>
      <c r="L426" s="91">
        <v>25</v>
      </c>
      <c r="M426" s="24" t="str">
        <f>IFERROR(IF(AND(PRINCIPAL!$H$114&lt;&gt;"",OR(L426=PRINCIPAL!$I$114,L426=PRINCIPAL!$I$114+PRINCIPAL!$I$114,L426=PRINCIPAL!$I$114+PRINCIPAL!$I$114+PRINCIPAL!$I$114)),0,IF(AND(PRINCIPAL!$H$114&lt;&gt;"",L426=PRINCIPAL!$J$114),VLOOKUP($N$399,'Banco de Dados'!$B$4:$J$50,8,FALSE)*PRINCIPAL!$H$114*(1-(PRINCIPAL!$K$114/100)),IF(AND(PRINCIPAL!$H$114&lt;&gt;"",L426=PRINCIPAL!$L$114),VLOOKUP($N$399,'Banco de Dados'!$B$4:$J$50,8,FALSE)*PRINCIPAL!$H$114*(1-(PRINCIPAL!$M$114/100)),IF(AND(PRINCIPAL!$H$114&lt;&gt;"",L426=PRINCIPAL!$N$114),VLOOKUP($N$399,'Banco de Dados'!$B$4:$J$50,8,FALSE)*PRINCIPAL!$H$114*(1-(PRINCIPAL!$O$114/100)),IF(PRINCIPAL!$H$114&lt;&gt;"",VLOOKUP($N$399,'Banco de Dados'!$B$4:$J$50,8,FALSE)*PRINCIPAL!$H$114,IF(OR(L426=PRINCIPAL!$I$114,L426=PRINCIPAL!$I$114+PRINCIPAL!$I$114,L426=PRINCIPAL!$I$114+PRINCIPAL!$I$114+PRINCIPAL!$I$114),0,IF(L426=PRINCIPAL!$J$114,VLOOKUP($N$399,'Banco de Dados'!$B$4:$J$50,6,FALSE)*(1-(PRINCIPAL!$K$114/100)),IF(L426=PRINCIPAL!$L$114,VLOOKUP($N$399,'Banco de Dados'!$B$4:$J$50,6,FALSE)*(1-(PRINCIPAL!$M$114/100)),IF(L426=PRINCIPAL!$N$114,VLOOKUP($N$399,'Banco de Dados'!$B$4:$J$50,6,FALSE)*(1-(PRINCIPAL!$O$114/100)),VLOOKUP($N$399,'Banco de Dados'!$B$4:$J$50,6,FALSE)))))))))),"")</f>
        <v/>
      </c>
      <c r="N426" s="25" t="str">
        <f>IFERROR(M426*(IFERROR(VLOOKUP($N$399,'Banco de Dados'!$B$4:$J$50,4,FALSE),"ERRO")),"")</f>
        <v/>
      </c>
      <c r="O426" s="25" t="str">
        <f t="shared" si="283"/>
        <v/>
      </c>
      <c r="P426" s="103" t="str">
        <f>IFERROR(O426*(C426*(PRINCIPAL!$G$114/100))*0.47*(44/12),"")</f>
        <v/>
      </c>
      <c r="Q426" s="107" t="str">
        <f t="shared" si="284"/>
        <v/>
      </c>
      <c r="R426" s="29" t="str">
        <f>IFERROR(IF(AND(PRINCIPAL!$H$115&lt;&gt;"",OR(L426=PRINCIPAL!$I$115,L426=PRINCIPAL!$I$115+PRINCIPAL!$I$115,L426=PRINCIPAL!$I$115+PRINCIPAL!$I$115+PRINCIPAL!$I$115)),0,IF(AND(PRINCIPAL!$H$115&lt;&gt;"",L426=PRINCIPAL!$J$115),VLOOKUP($S$399,'Banco de Dados'!$B$4:$J$50,8,FALSE)*PRINCIPAL!$H$115*(1-(PRINCIPAL!$K$115/100)),IF(AND(PRINCIPAL!$H$115&lt;&gt;"",L426=PRINCIPAL!$L$115),VLOOKUP($S$399,'Banco de Dados'!$B$4:$J$50,8,FALSE)*PRINCIPAL!$H$115*(1-(PRINCIPAL!$M$115/100)),IF(AND(PRINCIPAL!$H$115&lt;&gt;"",L426=PRINCIPAL!$N$115),VLOOKUP($S$399,'Banco de Dados'!$B$4:$J$50,8,FALSE)*PRINCIPAL!$H$115*(1-(PRINCIPAL!$O$115/100)),IF(PRINCIPAL!$H$115&lt;&gt;"",VLOOKUP($S$399,'Banco de Dados'!$B$4:$J$50,8,FALSE)*PRINCIPAL!$H$115,IF(OR(L426=PRINCIPAL!$I$115,L426=PRINCIPAL!$I$115+PRINCIPAL!$I$115,L426=PRINCIPAL!$I$115+PRINCIPAL!$I$115+PRINCIPAL!$I$115),0,IF(L426=PRINCIPAL!$J$115,VLOOKUP($S$399,'Banco de Dados'!$B$4:$J$50,6,FALSE)*(1-(PRINCIPAL!$K$115/100)),IF(L426=PRINCIPAL!$L$115,VLOOKUP($S$399,'Banco de Dados'!$B$4:$J$50,6,FALSE)*(1-(PRINCIPAL!$M$115/100)),IF(L426=PRINCIPAL!$N$115,VLOOKUP($S$399,'Banco de Dados'!$B$4:$J$50,6,FALSE)*(1-(PRINCIPAL!$O$115/100)),VLOOKUP($S$399,'Banco de Dados'!$B$4:$J$50,6,FALSE)))))))))),"")</f>
        <v/>
      </c>
      <c r="S426" s="29" t="str">
        <f>IFERROR(R426*(IFERROR(VLOOKUP($S$399,'Banco de Dados'!$B$4:$J$50,4,FALSE),"ERRO")),"")</f>
        <v/>
      </c>
      <c r="T426" s="29" t="str">
        <f t="shared" si="282"/>
        <v/>
      </c>
      <c r="U426" s="103" t="str">
        <f>IFERROR(T426*(C426*(PRINCIPAL!$G$115/100))*0.47*(44/12),"")</f>
        <v/>
      </c>
      <c r="V426" s="103" t="str">
        <f t="shared" si="258"/>
        <v/>
      </c>
      <c r="W426" s="30" t="str">
        <f>IFERROR(IF(AND(PRINCIPAL!$H$116&lt;&gt;"",OR(L426=PRINCIPAL!$I$116,L426=PRINCIPAL!$I$116+PRINCIPAL!$I$116,L426=PRINCIPAL!$I$116+PRINCIPAL!$I$116+PRINCIPAL!$I$116)),0,IF(AND(PRINCIPAL!$H$116&lt;&gt;"",L426=PRINCIPAL!$J$116),VLOOKUP($X$399,'Banco de Dados'!$B$4:$J$50,8,FALSE)*PRINCIPAL!$H$116*(1-(PRINCIPAL!$K$116/100)),IF(AND(PRINCIPAL!$H$116&lt;&gt;"",L426=PRINCIPAL!$L$116),VLOOKUP($X$399,'Banco de Dados'!$B$4:$J$50,8,FALSE)*PRINCIPAL!$H$116*(1-(PRINCIPAL!$M$116/100)),IF(AND(PRINCIPAL!$H$116&lt;&gt;"",L426=PRINCIPAL!$N$116),VLOOKUP($X$399,'Banco de Dados'!$B$4:$J$50,8,FALSE)*PRINCIPAL!$H$116*(1-(PRINCIPAL!$O$116/100)),IF(PRINCIPAL!$H$116&lt;&gt;"",VLOOKUP($X$399,'Banco de Dados'!$B$4:$J$50,8,FALSE)*PRINCIPAL!$H$116,IF(OR(L426=PRINCIPAL!$I$116,L426=PRINCIPAL!$I$116+PRINCIPAL!$I$116,L426=PRINCIPAL!$I$116+PRINCIPAL!$I$116+PRINCIPAL!$I$116),0,IF(L426=PRINCIPAL!$J$116,VLOOKUP($X$399,'Banco de Dados'!$B$4:$J$50,6,FALSE)*(1-(PRINCIPAL!$K$116/100)),IF(L426=PRINCIPAL!$L$116,VLOOKUP($X$399,'Banco de Dados'!$B$4:$J$50,6,FALSE)*(1-(PRINCIPAL!$M$116/100)),IF(L426=PRINCIPAL!$N$116,VLOOKUP($X$399,'Banco de Dados'!$B$4:$J$50,6,FALSE)*(1-(PRINCIPAL!$O$116/100)),VLOOKUP($X$399,'Banco de Dados'!$B$4:$J$50,6,FALSE)))))))))),"")</f>
        <v/>
      </c>
      <c r="X426" s="29" t="str">
        <f>IFERROR(W426*(IFERROR(VLOOKUP($X$399,'Banco de Dados'!$B$4:$J$50,4,FALSE),"ERRO")),"")</f>
        <v/>
      </c>
      <c r="Y426" s="29" t="str">
        <f t="shared" si="276"/>
        <v/>
      </c>
      <c r="Z426" s="103" t="str">
        <f>IFERROR(Y426*(C426*(PRINCIPAL!$G$116/100))*0.47*(44/12),"")</f>
        <v/>
      </c>
      <c r="AA426" s="111" t="str">
        <f t="shared" si="277"/>
        <v/>
      </c>
      <c r="AB426" s="30" t="str">
        <f>IFERROR(IF(AND(PRINCIPAL!$H$117&lt;&gt;"",OR(L426=PRINCIPAL!$I$117,L426=PRINCIPAL!$I$117+PRINCIPAL!$I$117,L426=PRINCIPAL!$I$117+PRINCIPAL!$I$117+PRINCIPAL!$I$117)),0,IF(AND(PRINCIPAL!$H$117&lt;&gt;"",L426=PRINCIPAL!$J$117),VLOOKUP($AC$399,'Banco de Dados'!$B$4:$J$50,8,FALSE)*PRINCIPAL!$H$117*(1-(PRINCIPAL!$K$117/100)),IF(AND(PRINCIPAL!$H$117&lt;&gt;"",L426=PRINCIPAL!$L$117),VLOOKUP($AC$399,'Banco de Dados'!$B$4:$J$50,8,FALSE)*PRINCIPAL!$H$117*(1-(PRINCIPAL!$M$117/100)),IF(AND(PRINCIPAL!$H$117&lt;&gt;"",L426=PRINCIPAL!$N$117),VLOOKUP($AC$399,'Banco de Dados'!$B$4:$J$50,8,FALSE)*PRINCIPAL!$H$117*(1-(PRINCIPAL!$O$117/100)),IF(PRINCIPAL!$H$117&lt;&gt;"",VLOOKUP($AC$399,'Banco de Dados'!$B$4:$J$50,8,FALSE)*PRINCIPAL!$H$117,IF(OR(L426=PRINCIPAL!$I$117,L426=PRINCIPAL!$I$117+PRINCIPAL!$I$117,L426=PRINCIPAL!$I$117+PRINCIPAL!$I$117+PRINCIPAL!$I$117),0,IF(L426=PRINCIPAL!$J$117,VLOOKUP($AC$399,'Banco de Dados'!$B$4:$J$50,6,FALSE)*(1-(PRINCIPAL!$K$117/100)),IF(L426=PRINCIPAL!$L$117,VLOOKUP($AC$399,'Banco de Dados'!$B$4:$J$50,6,FALSE)*(1-(PRINCIPAL!$M$117/100)),IF(L426=PRINCIPAL!$N$117,VLOOKUP($AC$399,'Banco de Dados'!$B$4:$J$50,6,FALSE)*(1-(PRINCIPAL!$O$117/100)),VLOOKUP($AC$399,'Banco de Dados'!$B$4:$J$50,6,FALSE)))))))))),"")</f>
        <v/>
      </c>
      <c r="AC426" s="29" t="str">
        <f>IFERROR(AB426*(IFERROR(VLOOKUP($AC$399,'Banco de Dados'!$B$4:$J$50,4,FALSE),"ERRO")),"")</f>
        <v/>
      </c>
      <c r="AD426" s="29" t="str">
        <f t="shared" si="267"/>
        <v/>
      </c>
      <c r="AE426" s="103" t="str">
        <f>IFERROR(AD426*(C426*(PRINCIPAL!$G$117/100))*0.47*(44/12),"")</f>
        <v/>
      </c>
      <c r="AF426" s="111" t="str">
        <f t="shared" si="268"/>
        <v/>
      </c>
      <c r="AG426" s="30" t="str">
        <f>IFERROR(IF(AND(PRINCIPAL!$H$118&lt;&gt;"",OR(L426=PRINCIPAL!$I$118,L426=PRINCIPAL!$I$118+PRINCIPAL!$I$118,L426=PRINCIPAL!$I$118+PRINCIPAL!$I$118+PRINCIPAL!$I$118)),0,IF(AND(PRINCIPAL!$H$118&lt;&gt;"",L426=PRINCIPAL!$J$118),VLOOKUP($AH$399,'Banco de Dados'!$B$4:$J$50,8,FALSE)*PRINCIPAL!$H$118*(1-(PRINCIPAL!$K$118/100)),IF(AND(PRINCIPAL!$H$118&lt;&gt;"",L426=PRINCIPAL!$L$118),VLOOKUP($AH$399,'Banco de Dados'!$B$4:$J$50,8,FALSE)*PRINCIPAL!$H$118*(1-(PRINCIPAL!$M$118/100)),IF(AND(PRINCIPAL!$H$118&lt;&gt;"",L426=PRINCIPAL!$N$118),VLOOKUP($AH$399,'Banco de Dados'!$B$4:$J$50,8,FALSE)*PRINCIPAL!$H$118*(1-(PRINCIPAL!$O$118/100)),IF(PRINCIPAL!$H$118&lt;&gt;"",VLOOKUP($AH$399,'Banco de Dados'!$B$4:$J$50,8,FALSE)*PRINCIPAL!$H$118,IF(OR(L426=PRINCIPAL!$I$118,L426=PRINCIPAL!$I$118+PRINCIPAL!$I$118,L426=PRINCIPAL!$I$118+PRINCIPAL!$I$118+PRINCIPAL!$I$118),0,IF(L426=PRINCIPAL!$J$118,VLOOKUP($AH$399,'Banco de Dados'!$B$4:$J$50,6,FALSE)*(1-(PRINCIPAL!$K$118/100)),IF(L426=PRINCIPAL!$L$118,VLOOKUP($AH$399,'Banco de Dados'!$B$4:$J$50,6,FALSE)*(1-(PRINCIPAL!$M$118/100)),IF(L426=PRINCIPAL!$N$118,VLOOKUP($AH$399,'Banco de Dados'!$B$4:$J$50,6,FALSE)*(1-(PRINCIPAL!$O$118/100)),VLOOKUP($AH$399,'Banco de Dados'!$B$4:$J$50,6,FALSE)))))))))),"")</f>
        <v/>
      </c>
      <c r="AH426" s="29" t="str">
        <f>IFERROR(AG426*(IFERROR(VLOOKUP($AH$399,'Banco de Dados'!$B$4:$J$50,4,FALSE),"ERRO")),"")</f>
        <v/>
      </c>
      <c r="AI426" s="29" t="str">
        <f t="shared" si="269"/>
        <v/>
      </c>
      <c r="AJ426" s="103" t="str">
        <f>IFERROR(AI426*(C426*(PRINCIPAL!$G$118/100))*0.47*(44/12),"")</f>
        <v/>
      </c>
      <c r="AK426" s="111" t="str">
        <f t="shared" si="278"/>
        <v/>
      </c>
      <c r="AL426" s="30" t="str">
        <f>IFERROR(IF(AND(PRINCIPAL!$H$119&lt;&gt;"",OR(L426=PRINCIPAL!$I$119,L426=PRINCIPAL!$I$119+PRINCIPAL!$I$119,L426=PRINCIPAL!$I$119+PRINCIPAL!$I$119+PRINCIPAL!$I$119)),0,IF(AND(PRINCIPAL!$H$119&lt;&gt;"",L426=PRINCIPAL!$J$119),VLOOKUP($AM$399,'Banco de Dados'!$B$4:$J$50,8,FALSE)*PRINCIPAL!$H$119*(1-(PRINCIPAL!$K$119/100)),IF(AND(PRINCIPAL!$H$119&lt;&gt;"",L426=PRINCIPAL!$L$119),VLOOKUP($AM$399,'Banco de Dados'!$B$4:$J$50,8,FALSE)*PRINCIPAL!$H$119*(1-(PRINCIPAL!$M$119/100)),IF(AND(PRINCIPAL!$H$119&lt;&gt;"",L426=PRINCIPAL!$N$119),VLOOKUP($AM$399,'Banco de Dados'!$B$4:$J$50,8,FALSE)*PRINCIPAL!$H$119*(1-(PRINCIPAL!$O$119/100)),IF(PRINCIPAL!$H$119&lt;&gt;"",VLOOKUP($AM$399,'Banco de Dados'!$B$4:$J$50,8,FALSE)*PRINCIPAL!$H$119,IF(OR(L426=PRINCIPAL!$I$119,L426=PRINCIPAL!$I$119+PRINCIPAL!$I$119,L426=PRINCIPAL!$I$119+PRINCIPAL!$I$119+PRINCIPAL!$I$119),0,IF(L426=PRINCIPAL!$J$119,VLOOKUP($AM$399,'Banco de Dados'!$B$4:$J$50,6,FALSE)*(1-(PRINCIPAL!$K$119/100)),IF(L426=PRINCIPAL!$L$119,VLOOKUP($AM$399,'Banco de Dados'!$B$4:$J$50,6,FALSE)*(1-(PRINCIPAL!$M$119/100)),IF(L426=PRINCIPAL!$N$119,VLOOKUP($AM$399,'Banco de Dados'!$B$4:$J$50,6,FALSE)*(1-(PRINCIPAL!$O$119/100)),VLOOKUP($AM$399,'Banco de Dados'!$B$4:$J$50,6,FALSE)))))))))),"")</f>
        <v/>
      </c>
      <c r="AM426" s="29" t="str">
        <f>IFERROR(AL426*(IFERROR(VLOOKUP($AM$399,'Banco de Dados'!$B$4:$J$50,4,FALSE),"ERRO")),"")</f>
        <v/>
      </c>
      <c r="AN426" s="29" t="str">
        <f t="shared" si="270"/>
        <v/>
      </c>
      <c r="AO426" s="103" t="str">
        <f>IFERROR(AN426*(C426*(PRINCIPAL!$G$119/100))*0.47*(44/12),"")</f>
        <v/>
      </c>
      <c r="AP426" s="111" t="str">
        <f t="shared" si="271"/>
        <v/>
      </c>
      <c r="AQ426" s="30" t="str">
        <f>IFERROR(IF(AND(PRINCIPAL!$H$120&lt;&gt;"",OR(L426=PRINCIPAL!$I$120,L426=PRINCIPAL!$I$120+PRINCIPAL!$I$120,L426=PRINCIPAL!$I$120+PRINCIPAL!$I$120+PRINCIPAL!$I$120)),0,IF(AND(PRINCIPAL!$H$120&lt;&gt;"",L426=PRINCIPAL!$J$120),VLOOKUP($AR$399,'Banco de Dados'!$B$4:$J$50,8,FALSE)*PRINCIPAL!$H$120*(1-(PRINCIPAL!$K$120/100)),IF(AND(PRINCIPAL!$H$120&lt;&gt;"",L426=PRINCIPAL!$L$120),VLOOKUP($AR$399,'Banco de Dados'!$B$4:$J$50,8,FALSE)*PRINCIPAL!$H$120*(1-(PRINCIPAL!$M$120/100)),IF(AND(PRINCIPAL!$H$120&lt;&gt;"",L426=PRINCIPAL!$N$120),VLOOKUP($AR$399,'Banco de Dados'!$B$4:$J$50,8,FALSE)*PRINCIPAL!$H$120*(1-(PRINCIPAL!$O$120/100)),IF(PRINCIPAL!$H$120&lt;&gt;"",VLOOKUP($AR$399,'Banco de Dados'!$B$4:$J$50,8,FALSE)*PRINCIPAL!$H$120,IF(OR(L426=PRINCIPAL!$I$120,L426=PRINCIPAL!$I$120+PRINCIPAL!$I$120,L426=PRINCIPAL!$I$120+PRINCIPAL!$I$120+PRINCIPAL!$I$120),0,IF(L426=PRINCIPAL!$J$120,VLOOKUP($AR$399,'Banco de Dados'!$B$4:$J$50,6,FALSE)*(1-(PRINCIPAL!$K$120/100)),IF(L426=PRINCIPAL!$L$120,VLOOKUP($AR$399,'Banco de Dados'!$B$4:$J$50,6,FALSE)*(1-(PRINCIPAL!$M$120/100)),IF(L426=PRINCIPAL!$N$120,VLOOKUP($AR$399,'Banco de Dados'!$B$4:$J$50,6,FALSE)*(1-(PRINCIPAL!$O$120/100)),VLOOKUP($AR$399,'Banco de Dados'!$B$4:$J$50,6,FALSE)))))))))),"")</f>
        <v/>
      </c>
      <c r="AR426" s="29" t="str">
        <f>IFERROR(AQ426*(IFERROR(VLOOKUP($AR$399,'Banco de Dados'!$B$4:$J$50,4,FALSE),"ERRO")),"")</f>
        <v/>
      </c>
      <c r="AS426" s="29" t="str">
        <f t="shared" si="272"/>
        <v/>
      </c>
      <c r="AT426" s="103" t="str">
        <f>IFERROR(AS426*(C426*(PRINCIPAL!$G$120/100))*0.47*(44/12),"")</f>
        <v/>
      </c>
      <c r="AU426" s="111" t="str">
        <f t="shared" si="273"/>
        <v/>
      </c>
      <c r="AV426" s="30" t="str">
        <f>IFERROR(IF(AND(PRINCIPAL!$H$121&lt;&gt;"",OR(L426=PRINCIPAL!$I$121,L426=PRINCIPAL!$I$121+PRINCIPAL!$I$121,L426=PRINCIPAL!$I$121+PRINCIPAL!$I$121+PRINCIPAL!$I$121)),0,IF(AND(PRINCIPAL!$H$121&lt;&gt;"",L426=PRINCIPAL!$J$121),VLOOKUP($AW$399,'Banco de Dados'!$B$4:$J$50,8,FALSE)*PRINCIPAL!$H$121*(1-(PRINCIPAL!$K$121/100)),IF(AND(PRINCIPAL!$H$121&lt;&gt;"",L426=PRINCIPAL!$L$121),VLOOKUP($AW$399,'Banco de Dados'!$B$4:$J$50,8,FALSE)*PRINCIPAL!$H$121*(1-(PRINCIPAL!$M$121/100)),IF(AND(PRINCIPAL!$H$121&lt;&gt;"",L426=PRINCIPAL!$N$121),VLOOKUP($AW$399,'Banco de Dados'!$B$4:$J$50,8,FALSE)*PRINCIPAL!$H$121*(1-(PRINCIPAL!$O$121/100)),IF(PRINCIPAL!$H$121&lt;&gt;"",VLOOKUP($AW$399,'Banco de Dados'!$B$4:$J$50,8,FALSE)*PRINCIPAL!$H$121,IF(OR(L426=PRINCIPAL!$I$121,L426=PRINCIPAL!$I$121+PRINCIPAL!$I$121,L426=PRINCIPAL!$I$121+PRINCIPAL!$I$121+PRINCIPAL!$I$121),0,IF(L426=PRINCIPAL!$J$121,VLOOKUP($AW$399,'Banco de Dados'!$B$4:$J$50,6,FALSE)*(1-(PRINCIPAL!$K$121/100)),IF(L426=PRINCIPAL!$L$121,VLOOKUP($AW$399,'Banco de Dados'!$B$4:$J$50,6,FALSE)*(1-(PRINCIPAL!$M$121/100)),IF(L426=PRINCIPAL!$N$121,VLOOKUP($AW$399,'Banco de Dados'!$B$4:$J$50,6,FALSE)*(1-(PRINCIPAL!$O$121/100)),VLOOKUP($AW$399,'Banco de Dados'!$B$4:$J$50,6,FALSE)))))))))),"")</f>
        <v/>
      </c>
      <c r="AW426" s="29" t="str">
        <f>IFERROR(AV426*(IFERROR(VLOOKUP($AW$399,'Banco de Dados'!$B$4:$J$50,4,FALSE),"ERRO")),"")</f>
        <v/>
      </c>
      <c r="AX426" s="29" t="str">
        <f t="shared" si="274"/>
        <v/>
      </c>
      <c r="AY426" s="103" t="str">
        <f>IFERROR(AX426*(C426*(PRINCIPAL!$G$121/100))*0.47*(44/12),"")</f>
        <v/>
      </c>
      <c r="AZ426" s="111" t="str">
        <f t="shared" si="279"/>
        <v/>
      </c>
      <c r="BA426" s="30" t="str">
        <f>IFERROR(IF(AND(PRINCIPAL!$H$122&lt;&gt;"",OR(L426=PRINCIPAL!$I$122,L426=PRINCIPAL!$I$122+PRINCIPAL!$I$122,L426=PRINCIPAL!$I$122+PRINCIPAL!$I$122+PRINCIPAL!$I$122)),0,IF(AND(PRINCIPAL!$H$122&lt;&gt;"",L426=PRINCIPAL!$J$122),VLOOKUP($BB$399,'Banco de Dados'!$B$4:$J$50,8,FALSE)*PRINCIPAL!$H$122*(1-(PRINCIPAL!$K$122/100)),IF(AND(PRINCIPAL!$H$122&lt;&gt;"",L426=PRINCIPAL!$L$122),VLOOKUP($BB$399,'Banco de Dados'!$B$4:$J$50,8,FALSE)*PRINCIPAL!$H$122*(1-(PRINCIPAL!$M$122/100)),IF(AND(PRINCIPAL!$H$122&lt;&gt;"",L426=PRINCIPAL!$N$122),VLOOKUP($BB$399,'Banco de Dados'!$B$4:$J$50,8,FALSE)*PRINCIPAL!$H$122*(1-(PRINCIPAL!$O$122/100)),IF(PRINCIPAL!$H$122&lt;&gt;"",VLOOKUP($BB$399,'Banco de Dados'!$B$4:$J$50,8,FALSE)*PRINCIPAL!$H$122,IF(OR(L426=PRINCIPAL!$I$122,L426=PRINCIPAL!$I$122+PRINCIPAL!$I$122,L426=PRINCIPAL!$I$122+PRINCIPAL!$I$122+PRINCIPAL!$I$122),0,IF(L426=PRINCIPAL!$J$122,VLOOKUP($BB$399,'Banco de Dados'!$B$4:$J$50,6,FALSE)*(1-(PRINCIPAL!$K$122/100)),IF(L426=PRINCIPAL!$L$122,VLOOKUP($BB$399,'Banco de Dados'!$B$4:$J$50,6,FALSE)*(1-(PRINCIPAL!$M$122/100)),IF(L426=PRINCIPAL!$N$122,VLOOKUP($BB$399,'Banco de Dados'!$B$4:$J$50,6,FALSE)*(1-(PRINCIPAL!$O$122/100)),VLOOKUP($BB$399,'Banco de Dados'!$B$4:$J$50,6,FALSE)))))))))),"")</f>
        <v/>
      </c>
      <c r="BB426" s="29" t="str">
        <f>IFERROR(BA426*(IFERROR(VLOOKUP($BB$399,'Banco de Dados'!$B$4:$J$50,4,FALSE),"ERRO")),"")</f>
        <v/>
      </c>
      <c r="BC426" s="29" t="str">
        <f t="shared" si="280"/>
        <v/>
      </c>
      <c r="BD426" s="103" t="str">
        <f>IFERROR(BC426*(C426*(PRINCIPAL!$G$122/100))*0.47*(44/12),"")</f>
        <v/>
      </c>
      <c r="BE426" s="111" t="str">
        <f t="shared" si="259"/>
        <v/>
      </c>
      <c r="BF426" s="30" t="str">
        <f>IFERROR(IF(AND(PRINCIPAL!$H$123&lt;&gt;"",OR(L426=PRINCIPAL!$I$123,L426=PRINCIPAL!$I$123+PRINCIPAL!$I$123,L426=PRINCIPAL!$I$123+PRINCIPAL!$I$123+PRINCIPAL!$I$123)),0,IF(AND(PRINCIPAL!$H$123&lt;&gt;"",L426=PRINCIPAL!$J$123),VLOOKUP($BG$399,'Banco de Dados'!$B$4:$J$50,8,FALSE)*PRINCIPAL!$H$123*(1-(PRINCIPAL!$K$123/100)),IF(AND(PRINCIPAL!$H$123&lt;&gt;"",L426=PRINCIPAL!$L$123),VLOOKUP($BG$399,'Banco de Dados'!$B$4:$J$50,8,FALSE)*PRINCIPAL!$H$123*(1-(PRINCIPAL!$M$123/100)),IF(AND(PRINCIPAL!$H$123&lt;&gt;"",L426=PRINCIPAL!$N$123),VLOOKUP($BG$399,'Banco de Dados'!$B$4:$J$50,8,FALSE)*PRINCIPAL!$H$123*(1-(PRINCIPAL!$O$123/100)),IF(PRINCIPAL!$H$123&lt;&gt;"",VLOOKUP($BG$399,'Banco de Dados'!$B$4:$J$50,8,FALSE)*PRINCIPAL!$H$123,IF(OR(L426=PRINCIPAL!$I$123,L426=PRINCIPAL!$I$123+PRINCIPAL!$I$123,L426=PRINCIPAL!$I$123+PRINCIPAL!$I$123+PRINCIPAL!$I$123),0,IF(L426=PRINCIPAL!$J$123,VLOOKUP($BG$399,'Banco de Dados'!$B$4:$J$50,6,FALSE)*(1-(PRINCIPAL!$K$123/100)),IF(L426=PRINCIPAL!$L$123,VLOOKUP($BG$399,'Banco de Dados'!$B$4:$J$50,6,FALSE)*(1-(PRINCIPAL!$M$123/100)),IF(L426=PRINCIPAL!$N$123,VLOOKUP($BG$399,'Banco de Dados'!$B$4:$J$50,6,FALSE)*(1-(PRINCIPAL!$O$123/100)),VLOOKUP($BG$399,'Banco de Dados'!$B$4:$J$50,6,FALSE)))))))))),"")</f>
        <v/>
      </c>
      <c r="BG426" s="29" t="str">
        <f>IFERROR(BF426*(IFERROR(VLOOKUP($BG$399,'Banco de Dados'!$B$4:$J$50,4,FALSE),"ERRO")),"")</f>
        <v/>
      </c>
      <c r="BH426" s="29" t="str">
        <f t="shared" si="275"/>
        <v/>
      </c>
      <c r="BI426" s="103" t="str">
        <f>IFERROR(BH426*(C426*(PRINCIPAL!$G$123/100))*0.47*(44/12),"")</f>
        <v/>
      </c>
      <c r="BJ426" s="102" t="str">
        <f t="shared" si="260"/>
        <v/>
      </c>
    </row>
    <row r="427" spans="2:62" ht="12.75" customHeight="1" x14ac:dyDescent="0.3">
      <c r="B427" s="326">
        <f t="shared" si="261"/>
        <v>2046</v>
      </c>
      <c r="C427" s="340"/>
      <c r="D427" s="1"/>
      <c r="E427" s="116">
        <v>26</v>
      </c>
      <c r="F427" s="24" t="str">
        <f>IFERROR(VLOOKUP($G$399,'Banco de Dados'!$B$4:$J$50,6,FALSE),"")</f>
        <v/>
      </c>
      <c r="G427" s="25" t="str">
        <f>IFERROR(F427*(IFERROR(VLOOKUP($G$399,'Banco de Dados'!$B$4:$J$50,4,FALSE),"ERRO")),"")</f>
        <v/>
      </c>
      <c r="H427" s="25" t="str">
        <f t="shared" si="262"/>
        <v/>
      </c>
      <c r="I427" s="103" t="str">
        <f t="shared" si="263"/>
        <v/>
      </c>
      <c r="J427" s="117" t="str">
        <f t="shared" si="264"/>
        <v/>
      </c>
      <c r="K427" s="1"/>
      <c r="L427" s="91">
        <v>26</v>
      </c>
      <c r="M427" s="24" t="str">
        <f>IFERROR(IF(AND(PRINCIPAL!$H$114&lt;&gt;"",OR(L427=PRINCIPAL!$I$114,L427=PRINCIPAL!$I$114+PRINCIPAL!$I$114,L427=PRINCIPAL!$I$114+PRINCIPAL!$I$114+PRINCIPAL!$I$114)),0,IF(AND(PRINCIPAL!$H$114&lt;&gt;"",L427=PRINCIPAL!$J$114),VLOOKUP($N$399,'Banco de Dados'!$B$4:$J$50,8,FALSE)*PRINCIPAL!$H$114*(1-(PRINCIPAL!$K$114/100)),IF(AND(PRINCIPAL!$H$114&lt;&gt;"",L427=PRINCIPAL!$L$114),VLOOKUP($N$399,'Banco de Dados'!$B$4:$J$50,8,FALSE)*PRINCIPAL!$H$114*(1-(PRINCIPAL!$M$114/100)),IF(AND(PRINCIPAL!$H$114&lt;&gt;"",L427=PRINCIPAL!$N$114),VLOOKUP($N$399,'Banco de Dados'!$B$4:$J$50,8,FALSE)*PRINCIPAL!$H$114*(1-(PRINCIPAL!$O$114/100)),IF(PRINCIPAL!$H$114&lt;&gt;"",VLOOKUP($N$399,'Banco de Dados'!$B$4:$J$50,8,FALSE)*PRINCIPAL!$H$114,IF(OR(L427=PRINCIPAL!$I$114,L427=PRINCIPAL!$I$114+PRINCIPAL!$I$114,L427=PRINCIPAL!$I$114+PRINCIPAL!$I$114+PRINCIPAL!$I$114),0,IF(L427=PRINCIPAL!$J$114,VLOOKUP($N$399,'Banco de Dados'!$B$4:$J$50,6,FALSE)*(1-(PRINCIPAL!$K$114/100)),IF(L427=PRINCIPAL!$L$114,VLOOKUP($N$399,'Banco de Dados'!$B$4:$J$50,6,FALSE)*(1-(PRINCIPAL!$M$114/100)),IF(L427=PRINCIPAL!$N$114,VLOOKUP($N$399,'Banco de Dados'!$B$4:$J$50,6,FALSE)*(1-(PRINCIPAL!$O$114/100)),VLOOKUP($N$399,'Banco de Dados'!$B$4:$J$50,6,FALSE)))))))))),"")</f>
        <v/>
      </c>
      <c r="N427" s="25" t="str">
        <f>IFERROR(M427*(IFERROR(VLOOKUP($N$399,'Banco de Dados'!$B$4:$J$50,4,FALSE),"ERRO")),"")</f>
        <v/>
      </c>
      <c r="O427" s="25" t="str">
        <f t="shared" si="283"/>
        <v/>
      </c>
      <c r="P427" s="103" t="str">
        <f>IFERROR(O427*(C427*(PRINCIPAL!$G$114/100))*0.47*(44/12),"")</f>
        <v/>
      </c>
      <c r="Q427" s="107" t="str">
        <f>IFERROR(Q426+P427,"")</f>
        <v/>
      </c>
      <c r="R427" s="29" t="str">
        <f>IFERROR(IF(AND(PRINCIPAL!$H$115&lt;&gt;"",OR(L427=PRINCIPAL!$I$115,L427=PRINCIPAL!$I$115+PRINCIPAL!$I$115,L427=PRINCIPAL!$I$115+PRINCIPAL!$I$115+PRINCIPAL!$I$115)),0,IF(AND(PRINCIPAL!$H$115&lt;&gt;"",L427=PRINCIPAL!$J$115),VLOOKUP($S$399,'Banco de Dados'!$B$4:$J$50,8,FALSE)*PRINCIPAL!$H$115*(1-(PRINCIPAL!$K$115/100)),IF(AND(PRINCIPAL!$H$115&lt;&gt;"",L427=PRINCIPAL!$L$115),VLOOKUP($S$399,'Banco de Dados'!$B$4:$J$50,8,FALSE)*PRINCIPAL!$H$115*(1-(PRINCIPAL!$M$115/100)),IF(AND(PRINCIPAL!$H$115&lt;&gt;"",L427=PRINCIPAL!$N$115),VLOOKUP($S$399,'Banco de Dados'!$B$4:$J$50,8,FALSE)*PRINCIPAL!$H$115*(1-(PRINCIPAL!$O$115/100)),IF(PRINCIPAL!$H$115&lt;&gt;"",VLOOKUP($S$399,'Banco de Dados'!$B$4:$J$50,8,FALSE)*PRINCIPAL!$H$115,IF(OR(L427=PRINCIPAL!$I$115,L427=PRINCIPAL!$I$115+PRINCIPAL!$I$115,L427=PRINCIPAL!$I$115+PRINCIPAL!$I$115+PRINCIPAL!$I$115),0,IF(L427=PRINCIPAL!$J$115,VLOOKUP($S$399,'Banco de Dados'!$B$4:$J$50,6,FALSE)*(1-(PRINCIPAL!$K$115/100)),IF(L427=PRINCIPAL!$L$115,VLOOKUP($S$399,'Banco de Dados'!$B$4:$J$50,6,FALSE)*(1-(PRINCIPAL!$M$115/100)),IF(L427=PRINCIPAL!$N$115,VLOOKUP($S$399,'Banco de Dados'!$B$4:$J$50,6,FALSE)*(1-(PRINCIPAL!$O$115/100)),VLOOKUP($S$399,'Banco de Dados'!$B$4:$J$50,6,FALSE)))))))))),"")</f>
        <v/>
      </c>
      <c r="S427" s="29" t="str">
        <f>IFERROR(R427*(IFERROR(VLOOKUP($S$399,'Banco de Dados'!$B$4:$J$50,4,FALSE),"ERRO")),"")</f>
        <v/>
      </c>
      <c r="T427" s="29" t="str">
        <f t="shared" si="282"/>
        <v/>
      </c>
      <c r="U427" s="103" t="str">
        <f>IFERROR(T427*(C427*(PRINCIPAL!$G$115/100))*0.47*(44/12),"")</f>
        <v/>
      </c>
      <c r="V427" s="103" t="str">
        <f t="shared" si="258"/>
        <v/>
      </c>
      <c r="W427" s="30" t="str">
        <f>IFERROR(IF(AND(PRINCIPAL!$H$116&lt;&gt;"",OR(L427=PRINCIPAL!$I$116,L427=PRINCIPAL!$I$116+PRINCIPAL!$I$116,L427=PRINCIPAL!$I$116+PRINCIPAL!$I$116+PRINCIPAL!$I$116)),0,IF(AND(PRINCIPAL!$H$116&lt;&gt;"",L427=PRINCIPAL!$J$116),VLOOKUP($X$399,'Banco de Dados'!$B$4:$J$50,8,FALSE)*PRINCIPAL!$H$116*(1-(PRINCIPAL!$K$116/100)),IF(AND(PRINCIPAL!$H$116&lt;&gt;"",L427=PRINCIPAL!$L$116),VLOOKUP($X$399,'Banco de Dados'!$B$4:$J$50,8,FALSE)*PRINCIPAL!$H$116*(1-(PRINCIPAL!$M$116/100)),IF(AND(PRINCIPAL!$H$116&lt;&gt;"",L427=PRINCIPAL!$N$116),VLOOKUP($X$399,'Banco de Dados'!$B$4:$J$50,8,FALSE)*PRINCIPAL!$H$116*(1-(PRINCIPAL!$O$116/100)),IF(PRINCIPAL!$H$116&lt;&gt;"",VLOOKUP($X$399,'Banco de Dados'!$B$4:$J$50,8,FALSE)*PRINCIPAL!$H$116,IF(OR(L427=PRINCIPAL!$I$116,L427=PRINCIPAL!$I$116+PRINCIPAL!$I$116,L427=PRINCIPAL!$I$116+PRINCIPAL!$I$116+PRINCIPAL!$I$116),0,IF(L427=PRINCIPAL!$J$116,VLOOKUP($X$399,'Banco de Dados'!$B$4:$J$50,6,FALSE)*(1-(PRINCIPAL!$K$116/100)),IF(L427=PRINCIPAL!$L$116,VLOOKUP($X$399,'Banco de Dados'!$B$4:$J$50,6,FALSE)*(1-(PRINCIPAL!$M$116/100)),IF(L427=PRINCIPAL!$N$116,VLOOKUP($X$399,'Banco de Dados'!$B$4:$J$50,6,FALSE)*(1-(PRINCIPAL!$O$116/100)),VLOOKUP($X$399,'Banco de Dados'!$B$4:$J$50,6,FALSE)))))))))),"")</f>
        <v/>
      </c>
      <c r="X427" s="29" t="str">
        <f>IFERROR(W427*(IFERROR(VLOOKUP($X$399,'Banco de Dados'!$B$4:$J$50,4,FALSE),"ERRO")),"")</f>
        <v/>
      </c>
      <c r="Y427" s="29" t="str">
        <f t="shared" si="276"/>
        <v/>
      </c>
      <c r="Z427" s="103" t="str">
        <f>IFERROR(Y427*(C427*(PRINCIPAL!$G$116/100))*0.47*(44/12),"")</f>
        <v/>
      </c>
      <c r="AA427" s="111" t="str">
        <f t="shared" si="277"/>
        <v/>
      </c>
      <c r="AB427" s="30" t="str">
        <f>IFERROR(IF(AND(PRINCIPAL!$H$117&lt;&gt;"",OR(L427=PRINCIPAL!$I$117,L427=PRINCIPAL!$I$117+PRINCIPAL!$I$117,L427=PRINCIPAL!$I$117+PRINCIPAL!$I$117+PRINCIPAL!$I$117)),0,IF(AND(PRINCIPAL!$H$117&lt;&gt;"",L427=PRINCIPAL!$J$117),VLOOKUP($AC$399,'Banco de Dados'!$B$4:$J$50,8,FALSE)*PRINCIPAL!$H$117*(1-(PRINCIPAL!$K$117/100)),IF(AND(PRINCIPAL!$H$117&lt;&gt;"",L427=PRINCIPAL!$L$117),VLOOKUP($AC$399,'Banco de Dados'!$B$4:$J$50,8,FALSE)*PRINCIPAL!$H$117*(1-(PRINCIPAL!$M$117/100)),IF(AND(PRINCIPAL!$H$117&lt;&gt;"",L427=PRINCIPAL!$N$117),VLOOKUP($AC$399,'Banco de Dados'!$B$4:$J$50,8,FALSE)*PRINCIPAL!$H$117*(1-(PRINCIPAL!$O$117/100)),IF(PRINCIPAL!$H$117&lt;&gt;"",VLOOKUP($AC$399,'Banco de Dados'!$B$4:$J$50,8,FALSE)*PRINCIPAL!$H$117,IF(OR(L427=PRINCIPAL!$I$117,L427=PRINCIPAL!$I$117+PRINCIPAL!$I$117,L427=PRINCIPAL!$I$117+PRINCIPAL!$I$117+PRINCIPAL!$I$117),0,IF(L427=PRINCIPAL!$J$117,VLOOKUP($AC$399,'Banco de Dados'!$B$4:$J$50,6,FALSE)*(1-(PRINCIPAL!$K$117/100)),IF(L427=PRINCIPAL!$L$117,VLOOKUP($AC$399,'Banco de Dados'!$B$4:$J$50,6,FALSE)*(1-(PRINCIPAL!$M$117/100)),IF(L427=PRINCIPAL!$N$117,VLOOKUP($AC$399,'Banco de Dados'!$B$4:$J$50,6,FALSE)*(1-(PRINCIPAL!$O$117/100)),VLOOKUP($AC$399,'Banco de Dados'!$B$4:$J$50,6,FALSE)))))))))),"")</f>
        <v/>
      </c>
      <c r="AC427" s="29" t="str">
        <f>IFERROR(AB427*(IFERROR(VLOOKUP($AC$399,'Banco de Dados'!$B$4:$J$50,4,FALSE),"ERRO")),"")</f>
        <v/>
      </c>
      <c r="AD427" s="29" t="str">
        <f t="shared" si="267"/>
        <v/>
      </c>
      <c r="AE427" s="103" t="str">
        <f>IFERROR(AD427*(C427*(PRINCIPAL!$G$117/100))*0.47*(44/12),"")</f>
        <v/>
      </c>
      <c r="AF427" s="111" t="str">
        <f t="shared" si="268"/>
        <v/>
      </c>
      <c r="AG427" s="30" t="str">
        <f>IFERROR(IF(AND(PRINCIPAL!$H$118&lt;&gt;"",OR(L427=PRINCIPAL!$I$118,L427=PRINCIPAL!$I$118+PRINCIPAL!$I$118,L427=PRINCIPAL!$I$118+PRINCIPAL!$I$118+PRINCIPAL!$I$118)),0,IF(AND(PRINCIPAL!$H$118&lt;&gt;"",L427=PRINCIPAL!$J$118),VLOOKUP($AH$399,'Banco de Dados'!$B$4:$J$50,8,FALSE)*PRINCIPAL!$H$118*(1-(PRINCIPAL!$K$118/100)),IF(AND(PRINCIPAL!$H$118&lt;&gt;"",L427=PRINCIPAL!$L$118),VLOOKUP($AH$399,'Banco de Dados'!$B$4:$J$50,8,FALSE)*PRINCIPAL!$H$118*(1-(PRINCIPAL!$M$118/100)),IF(AND(PRINCIPAL!$H$118&lt;&gt;"",L427=PRINCIPAL!$N$118),VLOOKUP($AH$399,'Banco de Dados'!$B$4:$J$50,8,FALSE)*PRINCIPAL!$H$118*(1-(PRINCIPAL!$O$118/100)),IF(PRINCIPAL!$H$118&lt;&gt;"",VLOOKUP($AH$399,'Banco de Dados'!$B$4:$J$50,8,FALSE)*PRINCIPAL!$H$118,IF(OR(L427=PRINCIPAL!$I$118,L427=PRINCIPAL!$I$118+PRINCIPAL!$I$118,L427=PRINCIPAL!$I$118+PRINCIPAL!$I$118+PRINCIPAL!$I$118),0,IF(L427=PRINCIPAL!$J$118,VLOOKUP($AH$399,'Banco de Dados'!$B$4:$J$50,6,FALSE)*(1-(PRINCIPAL!$K$118/100)),IF(L427=PRINCIPAL!$L$118,VLOOKUP($AH$399,'Banco de Dados'!$B$4:$J$50,6,FALSE)*(1-(PRINCIPAL!$M$118/100)),IF(L427=PRINCIPAL!$N$118,VLOOKUP($AH$399,'Banco de Dados'!$B$4:$J$50,6,FALSE)*(1-(PRINCIPAL!$O$118/100)),VLOOKUP($AH$399,'Banco de Dados'!$B$4:$J$50,6,FALSE)))))))))),"")</f>
        <v/>
      </c>
      <c r="AH427" s="29" t="str">
        <f>IFERROR(AG427*(IFERROR(VLOOKUP($AH$399,'Banco de Dados'!$B$4:$J$50,4,FALSE),"ERRO")),"")</f>
        <v/>
      </c>
      <c r="AI427" s="29" t="str">
        <f t="shared" si="269"/>
        <v/>
      </c>
      <c r="AJ427" s="103" t="str">
        <f>IFERROR(AI427*(C427*(PRINCIPAL!$G$118/100))*0.47*(44/12),"")</f>
        <v/>
      </c>
      <c r="AK427" s="111" t="str">
        <f t="shared" si="278"/>
        <v/>
      </c>
      <c r="AL427" s="30" t="str">
        <f>IFERROR(IF(AND(PRINCIPAL!$H$119&lt;&gt;"",OR(L427=PRINCIPAL!$I$119,L427=PRINCIPAL!$I$119+PRINCIPAL!$I$119,L427=PRINCIPAL!$I$119+PRINCIPAL!$I$119+PRINCIPAL!$I$119)),0,IF(AND(PRINCIPAL!$H$119&lt;&gt;"",L427=PRINCIPAL!$J$119),VLOOKUP($AM$399,'Banco de Dados'!$B$4:$J$50,8,FALSE)*PRINCIPAL!$H$119*(1-(PRINCIPAL!$K$119/100)),IF(AND(PRINCIPAL!$H$119&lt;&gt;"",L427=PRINCIPAL!$L$119),VLOOKUP($AM$399,'Banco de Dados'!$B$4:$J$50,8,FALSE)*PRINCIPAL!$H$119*(1-(PRINCIPAL!$M$119/100)),IF(AND(PRINCIPAL!$H$119&lt;&gt;"",L427=PRINCIPAL!$N$119),VLOOKUP($AM$399,'Banco de Dados'!$B$4:$J$50,8,FALSE)*PRINCIPAL!$H$119*(1-(PRINCIPAL!$O$119/100)),IF(PRINCIPAL!$H$119&lt;&gt;"",VLOOKUP($AM$399,'Banco de Dados'!$B$4:$J$50,8,FALSE)*PRINCIPAL!$H$119,IF(OR(L427=PRINCIPAL!$I$119,L427=PRINCIPAL!$I$119+PRINCIPAL!$I$119,L427=PRINCIPAL!$I$119+PRINCIPAL!$I$119+PRINCIPAL!$I$119),0,IF(L427=PRINCIPAL!$J$119,VLOOKUP($AM$399,'Banco de Dados'!$B$4:$J$50,6,FALSE)*(1-(PRINCIPAL!$K$119/100)),IF(L427=PRINCIPAL!$L$119,VLOOKUP($AM$399,'Banco de Dados'!$B$4:$J$50,6,FALSE)*(1-(PRINCIPAL!$M$119/100)),IF(L427=PRINCIPAL!$N$119,VLOOKUP($AM$399,'Banco de Dados'!$B$4:$J$50,6,FALSE)*(1-(PRINCIPAL!$O$119/100)),VLOOKUP($AM$399,'Banco de Dados'!$B$4:$J$50,6,FALSE)))))))))),"")</f>
        <v/>
      </c>
      <c r="AM427" s="29" t="str">
        <f>IFERROR(AL427*(IFERROR(VLOOKUP($AM$399,'Banco de Dados'!$B$4:$J$50,4,FALSE),"ERRO")),"")</f>
        <v/>
      </c>
      <c r="AN427" s="29" t="str">
        <f t="shared" si="270"/>
        <v/>
      </c>
      <c r="AO427" s="103" t="str">
        <f>IFERROR(AN427*(C427*(PRINCIPAL!$G$119/100))*0.47*(44/12),"")</f>
        <v/>
      </c>
      <c r="AP427" s="111" t="str">
        <f t="shared" si="271"/>
        <v/>
      </c>
      <c r="AQ427" s="30" t="str">
        <f>IFERROR(IF(AND(PRINCIPAL!$H$120&lt;&gt;"",OR(L427=PRINCIPAL!$I$120,L427=PRINCIPAL!$I$120+PRINCIPAL!$I$120,L427=PRINCIPAL!$I$120+PRINCIPAL!$I$120+PRINCIPAL!$I$120)),0,IF(AND(PRINCIPAL!$H$120&lt;&gt;"",L427=PRINCIPAL!$J$120),VLOOKUP($AR$399,'Banco de Dados'!$B$4:$J$50,8,FALSE)*PRINCIPAL!$H$120*(1-(PRINCIPAL!$K$120/100)),IF(AND(PRINCIPAL!$H$120&lt;&gt;"",L427=PRINCIPAL!$L$120),VLOOKUP($AR$399,'Banco de Dados'!$B$4:$J$50,8,FALSE)*PRINCIPAL!$H$120*(1-(PRINCIPAL!$M$120/100)),IF(AND(PRINCIPAL!$H$120&lt;&gt;"",L427=PRINCIPAL!$N$120),VLOOKUP($AR$399,'Banco de Dados'!$B$4:$J$50,8,FALSE)*PRINCIPAL!$H$120*(1-(PRINCIPAL!$O$120/100)),IF(PRINCIPAL!$H$120&lt;&gt;"",VLOOKUP($AR$399,'Banco de Dados'!$B$4:$J$50,8,FALSE)*PRINCIPAL!$H$120,IF(OR(L427=PRINCIPAL!$I$120,L427=PRINCIPAL!$I$120+PRINCIPAL!$I$120,L427=PRINCIPAL!$I$120+PRINCIPAL!$I$120+PRINCIPAL!$I$120),0,IF(L427=PRINCIPAL!$J$120,VLOOKUP($AR$399,'Banco de Dados'!$B$4:$J$50,6,FALSE)*(1-(PRINCIPAL!$K$120/100)),IF(L427=PRINCIPAL!$L$120,VLOOKUP($AR$399,'Banco de Dados'!$B$4:$J$50,6,FALSE)*(1-(PRINCIPAL!$M$120/100)),IF(L427=PRINCIPAL!$N$120,VLOOKUP($AR$399,'Banco de Dados'!$B$4:$J$50,6,FALSE)*(1-(PRINCIPAL!$O$120/100)),VLOOKUP($AR$399,'Banco de Dados'!$B$4:$J$50,6,FALSE)))))))))),"")</f>
        <v/>
      </c>
      <c r="AR427" s="29" t="str">
        <f>IFERROR(AQ427*(IFERROR(VLOOKUP($AR$399,'Banco de Dados'!$B$4:$J$50,4,FALSE),"ERRO")),"")</f>
        <v/>
      </c>
      <c r="AS427" s="29" t="str">
        <f t="shared" si="272"/>
        <v/>
      </c>
      <c r="AT427" s="103" t="str">
        <f>IFERROR(AS427*(C427*(PRINCIPAL!$G$120/100))*0.47*(44/12),"")</f>
        <v/>
      </c>
      <c r="AU427" s="111" t="str">
        <f t="shared" si="273"/>
        <v/>
      </c>
      <c r="AV427" s="30" t="str">
        <f>IFERROR(IF(AND(PRINCIPAL!$H$121&lt;&gt;"",OR(L427=PRINCIPAL!$I$121,L427=PRINCIPAL!$I$121+PRINCIPAL!$I$121,L427=PRINCIPAL!$I$121+PRINCIPAL!$I$121+PRINCIPAL!$I$121)),0,IF(AND(PRINCIPAL!$H$121&lt;&gt;"",L427=PRINCIPAL!$J$121),VLOOKUP($AW$399,'Banco de Dados'!$B$4:$J$50,8,FALSE)*PRINCIPAL!$H$121*(1-(PRINCIPAL!$K$121/100)),IF(AND(PRINCIPAL!$H$121&lt;&gt;"",L427=PRINCIPAL!$L$121),VLOOKUP($AW$399,'Banco de Dados'!$B$4:$J$50,8,FALSE)*PRINCIPAL!$H$121*(1-(PRINCIPAL!$M$121/100)),IF(AND(PRINCIPAL!$H$121&lt;&gt;"",L427=PRINCIPAL!$N$121),VLOOKUP($AW$399,'Banco de Dados'!$B$4:$J$50,8,FALSE)*PRINCIPAL!$H$121*(1-(PRINCIPAL!$O$121/100)),IF(PRINCIPAL!$H$121&lt;&gt;"",VLOOKUP($AW$399,'Banco de Dados'!$B$4:$J$50,8,FALSE)*PRINCIPAL!$H$121,IF(OR(L427=PRINCIPAL!$I$121,L427=PRINCIPAL!$I$121+PRINCIPAL!$I$121,L427=PRINCIPAL!$I$121+PRINCIPAL!$I$121+PRINCIPAL!$I$121),0,IF(L427=PRINCIPAL!$J$121,VLOOKUP($AW$399,'Banco de Dados'!$B$4:$J$50,6,FALSE)*(1-(PRINCIPAL!$K$121/100)),IF(L427=PRINCIPAL!$L$121,VLOOKUP($AW$399,'Banco de Dados'!$B$4:$J$50,6,FALSE)*(1-(PRINCIPAL!$M$121/100)),IF(L427=PRINCIPAL!$N$121,VLOOKUP($AW$399,'Banco de Dados'!$B$4:$J$50,6,FALSE)*(1-(PRINCIPAL!$O$121/100)),VLOOKUP($AW$399,'Banco de Dados'!$B$4:$J$50,6,FALSE)))))))))),"")</f>
        <v/>
      </c>
      <c r="AW427" s="29" t="str">
        <f>IFERROR(AV427*(IFERROR(VLOOKUP($AW$399,'Banco de Dados'!$B$4:$J$50,4,FALSE),"ERRO")),"")</f>
        <v/>
      </c>
      <c r="AX427" s="29" t="str">
        <f t="shared" si="274"/>
        <v/>
      </c>
      <c r="AY427" s="103" t="str">
        <f>IFERROR(AX427*(C427*(PRINCIPAL!$G$121/100))*0.47*(44/12),"")</f>
        <v/>
      </c>
      <c r="AZ427" s="111" t="str">
        <f t="shared" si="279"/>
        <v/>
      </c>
      <c r="BA427" s="30" t="str">
        <f>IFERROR(IF(AND(PRINCIPAL!$H$122&lt;&gt;"",OR(L427=PRINCIPAL!$I$122,L427=PRINCIPAL!$I$122+PRINCIPAL!$I$122,L427=PRINCIPAL!$I$122+PRINCIPAL!$I$122+PRINCIPAL!$I$122)),0,IF(AND(PRINCIPAL!$H$122&lt;&gt;"",L427=PRINCIPAL!$J$122),VLOOKUP($BB$399,'Banco de Dados'!$B$4:$J$50,8,FALSE)*PRINCIPAL!$H$122*(1-(PRINCIPAL!$K$122/100)),IF(AND(PRINCIPAL!$H$122&lt;&gt;"",L427=PRINCIPAL!$L$122),VLOOKUP($BB$399,'Banco de Dados'!$B$4:$J$50,8,FALSE)*PRINCIPAL!$H$122*(1-(PRINCIPAL!$M$122/100)),IF(AND(PRINCIPAL!$H$122&lt;&gt;"",L427=PRINCIPAL!$N$122),VLOOKUP($BB$399,'Banco de Dados'!$B$4:$J$50,8,FALSE)*PRINCIPAL!$H$122*(1-(PRINCIPAL!$O$122/100)),IF(PRINCIPAL!$H$122&lt;&gt;"",VLOOKUP($BB$399,'Banco de Dados'!$B$4:$J$50,8,FALSE)*PRINCIPAL!$H$122,IF(OR(L427=PRINCIPAL!$I$122,L427=PRINCIPAL!$I$122+PRINCIPAL!$I$122,L427=PRINCIPAL!$I$122+PRINCIPAL!$I$122+PRINCIPAL!$I$122),0,IF(L427=PRINCIPAL!$J$122,VLOOKUP($BB$399,'Banco de Dados'!$B$4:$J$50,6,FALSE)*(1-(PRINCIPAL!$K$122/100)),IF(L427=PRINCIPAL!$L$122,VLOOKUP($BB$399,'Banco de Dados'!$B$4:$J$50,6,FALSE)*(1-(PRINCIPAL!$M$122/100)),IF(L427=PRINCIPAL!$N$122,VLOOKUP($BB$399,'Banco de Dados'!$B$4:$J$50,6,FALSE)*(1-(PRINCIPAL!$O$122/100)),VLOOKUP($BB$399,'Banco de Dados'!$B$4:$J$50,6,FALSE)))))))))),"")</f>
        <v/>
      </c>
      <c r="BB427" s="29" t="str">
        <f>IFERROR(BA427*(IFERROR(VLOOKUP($BB$399,'Banco de Dados'!$B$4:$J$50,4,FALSE),"ERRO")),"")</f>
        <v/>
      </c>
      <c r="BC427" s="29" t="str">
        <f t="shared" si="280"/>
        <v/>
      </c>
      <c r="BD427" s="103" t="str">
        <f>IFERROR(BC427*(C427*(PRINCIPAL!$G$122/100))*0.47*(44/12),"")</f>
        <v/>
      </c>
      <c r="BE427" s="111" t="str">
        <f t="shared" si="259"/>
        <v/>
      </c>
      <c r="BF427" s="30" t="str">
        <f>IFERROR(IF(AND(PRINCIPAL!$H$123&lt;&gt;"",OR(L427=PRINCIPAL!$I$123,L427=PRINCIPAL!$I$123+PRINCIPAL!$I$123,L427=PRINCIPAL!$I$123+PRINCIPAL!$I$123+PRINCIPAL!$I$123)),0,IF(AND(PRINCIPAL!$H$123&lt;&gt;"",L427=PRINCIPAL!$J$123),VLOOKUP($BG$399,'Banco de Dados'!$B$4:$J$50,8,FALSE)*PRINCIPAL!$H$123*(1-(PRINCIPAL!$K$123/100)),IF(AND(PRINCIPAL!$H$123&lt;&gt;"",L427=PRINCIPAL!$L$123),VLOOKUP($BG$399,'Banco de Dados'!$B$4:$J$50,8,FALSE)*PRINCIPAL!$H$123*(1-(PRINCIPAL!$M$123/100)),IF(AND(PRINCIPAL!$H$123&lt;&gt;"",L427=PRINCIPAL!$N$123),VLOOKUP($BG$399,'Banco de Dados'!$B$4:$J$50,8,FALSE)*PRINCIPAL!$H$123*(1-(PRINCIPAL!$O$123/100)),IF(PRINCIPAL!$H$123&lt;&gt;"",VLOOKUP($BG$399,'Banco de Dados'!$B$4:$J$50,8,FALSE)*PRINCIPAL!$H$123,IF(OR(L427=PRINCIPAL!$I$123,L427=PRINCIPAL!$I$123+PRINCIPAL!$I$123,L427=PRINCIPAL!$I$123+PRINCIPAL!$I$123+PRINCIPAL!$I$123),0,IF(L427=PRINCIPAL!$J$123,VLOOKUP($BG$399,'Banco de Dados'!$B$4:$J$50,6,FALSE)*(1-(PRINCIPAL!$K$123/100)),IF(L427=PRINCIPAL!$L$123,VLOOKUP($BG$399,'Banco de Dados'!$B$4:$J$50,6,FALSE)*(1-(PRINCIPAL!$M$123/100)),IF(L427=PRINCIPAL!$N$123,VLOOKUP($BG$399,'Banco de Dados'!$B$4:$J$50,6,FALSE)*(1-(PRINCIPAL!$O$123/100)),VLOOKUP($BG$399,'Banco de Dados'!$B$4:$J$50,6,FALSE)))))))))),"")</f>
        <v/>
      </c>
      <c r="BG427" s="29" t="str">
        <f>IFERROR(BF427*(IFERROR(VLOOKUP($BG$399,'Banco de Dados'!$B$4:$J$50,4,FALSE),"ERRO")),"")</f>
        <v/>
      </c>
      <c r="BH427" s="29" t="str">
        <f t="shared" si="275"/>
        <v/>
      </c>
      <c r="BI427" s="103" t="str">
        <f>IFERROR(BH427*(C427*(PRINCIPAL!$G$123/100))*0.47*(44/12),"")</f>
        <v/>
      </c>
      <c r="BJ427" s="102" t="str">
        <f t="shared" si="260"/>
        <v/>
      </c>
    </row>
    <row r="428" spans="2:62" ht="12.75" customHeight="1" x14ac:dyDescent="0.3">
      <c r="B428" s="326">
        <f t="shared" si="261"/>
        <v>2047</v>
      </c>
      <c r="C428" s="340"/>
      <c r="D428" s="1"/>
      <c r="E428" s="116">
        <v>27</v>
      </c>
      <c r="F428" s="24" t="str">
        <f>IFERROR(VLOOKUP($G$399,'Banco de Dados'!$B$4:$J$50,6,FALSE),"")</f>
        <v/>
      </c>
      <c r="G428" s="25" t="str">
        <f>IFERROR(F428*(IFERROR(VLOOKUP($G$399,'Banco de Dados'!$B$4:$J$50,4,FALSE),"ERRO")),"")</f>
        <v/>
      </c>
      <c r="H428" s="25" t="str">
        <f t="shared" si="262"/>
        <v/>
      </c>
      <c r="I428" s="103" t="str">
        <f t="shared" si="263"/>
        <v/>
      </c>
      <c r="J428" s="117" t="str">
        <f t="shared" si="264"/>
        <v/>
      </c>
      <c r="K428" s="1"/>
      <c r="L428" s="91">
        <v>27</v>
      </c>
      <c r="M428" s="24" t="str">
        <f>IFERROR(IF(AND(PRINCIPAL!$H$114&lt;&gt;"",OR(L428=PRINCIPAL!$I$114,L428=PRINCIPAL!$I$114+PRINCIPAL!$I$114,L428=PRINCIPAL!$I$114+PRINCIPAL!$I$114+PRINCIPAL!$I$114)),0,IF(AND(PRINCIPAL!$H$114&lt;&gt;"",L428=PRINCIPAL!$J$114),VLOOKUP($N$399,'Banco de Dados'!$B$4:$J$50,8,FALSE)*PRINCIPAL!$H$114*(1-(PRINCIPAL!$K$114/100)),IF(AND(PRINCIPAL!$H$114&lt;&gt;"",L428=PRINCIPAL!$L$114),VLOOKUP($N$399,'Banco de Dados'!$B$4:$J$50,8,FALSE)*PRINCIPAL!$H$114*(1-(PRINCIPAL!$M$114/100)),IF(AND(PRINCIPAL!$H$114&lt;&gt;"",L428=PRINCIPAL!$N$114),VLOOKUP($N$399,'Banco de Dados'!$B$4:$J$50,8,FALSE)*PRINCIPAL!$H$114*(1-(PRINCIPAL!$O$114/100)),IF(PRINCIPAL!$H$114&lt;&gt;"",VLOOKUP($N$399,'Banco de Dados'!$B$4:$J$50,8,FALSE)*PRINCIPAL!$H$114,IF(OR(L428=PRINCIPAL!$I$114,L428=PRINCIPAL!$I$114+PRINCIPAL!$I$114,L428=PRINCIPAL!$I$114+PRINCIPAL!$I$114+PRINCIPAL!$I$114),0,IF(L428=PRINCIPAL!$J$114,VLOOKUP($N$399,'Banco de Dados'!$B$4:$J$50,6,FALSE)*(1-(PRINCIPAL!$K$114/100)),IF(L428=PRINCIPAL!$L$114,VLOOKUP($N$399,'Banco de Dados'!$B$4:$J$50,6,FALSE)*(1-(PRINCIPAL!$M$114/100)),IF(L428=PRINCIPAL!$N$114,VLOOKUP($N$399,'Banco de Dados'!$B$4:$J$50,6,FALSE)*(1-(PRINCIPAL!$O$114/100)),VLOOKUP($N$399,'Banco de Dados'!$B$4:$J$50,6,FALSE)))))))))),"")</f>
        <v/>
      </c>
      <c r="N428" s="25" t="str">
        <f>IFERROR(M428*(IFERROR(VLOOKUP($N$399,'Banco de Dados'!$B$4:$J$50,4,FALSE),"ERRO")),"")</f>
        <v/>
      </c>
      <c r="O428" s="25" t="str">
        <f t="shared" si="283"/>
        <v/>
      </c>
      <c r="P428" s="103" t="str">
        <f>IFERROR(O428*(C428*(PRINCIPAL!$G$114/100))*0.47*(44/12),"")</f>
        <v/>
      </c>
      <c r="Q428" s="107" t="str">
        <f t="shared" ref="Q428:Q436" si="285">IFERROR(Q427+P428,"")</f>
        <v/>
      </c>
      <c r="R428" s="29" t="str">
        <f>IFERROR(IF(AND(PRINCIPAL!$H$115&lt;&gt;"",OR(L428=PRINCIPAL!$I$115,L428=PRINCIPAL!$I$115+PRINCIPAL!$I$115,L428=PRINCIPAL!$I$115+PRINCIPAL!$I$115+PRINCIPAL!$I$115)),0,IF(AND(PRINCIPAL!$H$115&lt;&gt;"",L428=PRINCIPAL!$J$115),VLOOKUP($S$399,'Banco de Dados'!$B$4:$J$50,8,FALSE)*PRINCIPAL!$H$115*(1-(PRINCIPAL!$K$115/100)),IF(AND(PRINCIPAL!$H$115&lt;&gt;"",L428=PRINCIPAL!$L$115),VLOOKUP($S$399,'Banco de Dados'!$B$4:$J$50,8,FALSE)*PRINCIPAL!$H$115*(1-(PRINCIPAL!$M$115/100)),IF(AND(PRINCIPAL!$H$115&lt;&gt;"",L428=PRINCIPAL!$N$115),VLOOKUP($S$399,'Banco de Dados'!$B$4:$J$50,8,FALSE)*PRINCIPAL!$H$115*(1-(PRINCIPAL!$O$115/100)),IF(PRINCIPAL!$H$115&lt;&gt;"",VLOOKUP($S$399,'Banco de Dados'!$B$4:$J$50,8,FALSE)*PRINCIPAL!$H$115,IF(OR(L428=PRINCIPAL!$I$115,L428=PRINCIPAL!$I$115+PRINCIPAL!$I$115,L428=PRINCIPAL!$I$115+PRINCIPAL!$I$115+PRINCIPAL!$I$115),0,IF(L428=PRINCIPAL!$J$115,VLOOKUP($S$399,'Banco de Dados'!$B$4:$J$50,6,FALSE)*(1-(PRINCIPAL!$K$115/100)),IF(L428=PRINCIPAL!$L$115,VLOOKUP($S$399,'Banco de Dados'!$B$4:$J$50,6,FALSE)*(1-(PRINCIPAL!$M$115/100)),IF(L428=PRINCIPAL!$N$115,VLOOKUP($S$399,'Banco de Dados'!$B$4:$J$50,6,FALSE)*(1-(PRINCIPAL!$O$115/100)),VLOOKUP($S$399,'Banco de Dados'!$B$4:$J$50,6,FALSE)))))))))),"")</f>
        <v/>
      </c>
      <c r="S428" s="29" t="str">
        <f>IFERROR(R428*(IFERROR(VLOOKUP($S$399,'Banco de Dados'!$B$4:$J$50,4,FALSE),"ERRO")),"")</f>
        <v/>
      </c>
      <c r="T428" s="29" t="str">
        <f t="shared" si="282"/>
        <v/>
      </c>
      <c r="U428" s="103" t="str">
        <f>IFERROR(T428*(C428*(PRINCIPAL!$G$115/100))*0.47*(44/12),"")</f>
        <v/>
      </c>
      <c r="V428" s="103" t="str">
        <f t="shared" si="258"/>
        <v/>
      </c>
      <c r="W428" s="30" t="str">
        <f>IFERROR(IF(AND(PRINCIPAL!$H$116&lt;&gt;"",OR(L428=PRINCIPAL!$I$116,L428=PRINCIPAL!$I$116+PRINCIPAL!$I$116,L428=PRINCIPAL!$I$116+PRINCIPAL!$I$116+PRINCIPAL!$I$116)),0,IF(AND(PRINCIPAL!$H$116&lt;&gt;"",L428=PRINCIPAL!$J$116),VLOOKUP($X$399,'Banco de Dados'!$B$4:$J$50,8,FALSE)*PRINCIPAL!$H$116*(1-(PRINCIPAL!$K$116/100)),IF(AND(PRINCIPAL!$H$116&lt;&gt;"",L428=PRINCIPAL!$L$116),VLOOKUP($X$399,'Banco de Dados'!$B$4:$J$50,8,FALSE)*PRINCIPAL!$H$116*(1-(PRINCIPAL!$M$116/100)),IF(AND(PRINCIPAL!$H$116&lt;&gt;"",L428=PRINCIPAL!$N$116),VLOOKUP($X$399,'Banco de Dados'!$B$4:$J$50,8,FALSE)*PRINCIPAL!$H$116*(1-(PRINCIPAL!$O$116/100)),IF(PRINCIPAL!$H$116&lt;&gt;"",VLOOKUP($X$399,'Banco de Dados'!$B$4:$J$50,8,FALSE)*PRINCIPAL!$H$116,IF(OR(L428=PRINCIPAL!$I$116,L428=PRINCIPAL!$I$116+PRINCIPAL!$I$116,L428=PRINCIPAL!$I$116+PRINCIPAL!$I$116+PRINCIPAL!$I$116),0,IF(L428=PRINCIPAL!$J$116,VLOOKUP($X$399,'Banco de Dados'!$B$4:$J$50,6,FALSE)*(1-(PRINCIPAL!$K$116/100)),IF(L428=PRINCIPAL!$L$116,VLOOKUP($X$399,'Banco de Dados'!$B$4:$J$50,6,FALSE)*(1-(PRINCIPAL!$M$116/100)),IF(L428=PRINCIPAL!$N$116,VLOOKUP($X$399,'Banco de Dados'!$B$4:$J$50,6,FALSE)*(1-(PRINCIPAL!$O$116/100)),VLOOKUP($X$399,'Banco de Dados'!$B$4:$J$50,6,FALSE)))))))))),"")</f>
        <v/>
      </c>
      <c r="X428" s="29" t="str">
        <f>IFERROR(W428*(IFERROR(VLOOKUP($X$399,'Banco de Dados'!$B$4:$J$50,4,FALSE),"ERRO")),"")</f>
        <v/>
      </c>
      <c r="Y428" s="29" t="str">
        <f t="shared" si="276"/>
        <v/>
      </c>
      <c r="Z428" s="103" t="str">
        <f>IFERROR(Y428*(C428*(PRINCIPAL!$G$116/100))*0.47*(44/12),"")</f>
        <v/>
      </c>
      <c r="AA428" s="111" t="str">
        <f t="shared" si="277"/>
        <v/>
      </c>
      <c r="AB428" s="30" t="str">
        <f>IFERROR(IF(AND(PRINCIPAL!$H$117&lt;&gt;"",OR(L428=PRINCIPAL!$I$117,L428=PRINCIPAL!$I$117+PRINCIPAL!$I$117,L428=PRINCIPAL!$I$117+PRINCIPAL!$I$117+PRINCIPAL!$I$117)),0,IF(AND(PRINCIPAL!$H$117&lt;&gt;"",L428=PRINCIPAL!$J$117),VLOOKUP($AC$399,'Banco de Dados'!$B$4:$J$50,8,FALSE)*PRINCIPAL!$H$117*(1-(PRINCIPAL!$K$117/100)),IF(AND(PRINCIPAL!$H$117&lt;&gt;"",L428=PRINCIPAL!$L$117),VLOOKUP($AC$399,'Banco de Dados'!$B$4:$J$50,8,FALSE)*PRINCIPAL!$H$117*(1-(PRINCIPAL!$M$117/100)),IF(AND(PRINCIPAL!$H$117&lt;&gt;"",L428=PRINCIPAL!$N$117),VLOOKUP($AC$399,'Banco de Dados'!$B$4:$J$50,8,FALSE)*PRINCIPAL!$H$117*(1-(PRINCIPAL!$O$117/100)),IF(PRINCIPAL!$H$117&lt;&gt;"",VLOOKUP($AC$399,'Banco de Dados'!$B$4:$J$50,8,FALSE)*PRINCIPAL!$H$117,IF(OR(L428=PRINCIPAL!$I$117,L428=PRINCIPAL!$I$117+PRINCIPAL!$I$117,L428=PRINCIPAL!$I$117+PRINCIPAL!$I$117+PRINCIPAL!$I$117),0,IF(L428=PRINCIPAL!$J$117,VLOOKUP($AC$399,'Banco de Dados'!$B$4:$J$50,6,FALSE)*(1-(PRINCIPAL!$K$117/100)),IF(L428=PRINCIPAL!$L$117,VLOOKUP($AC$399,'Banco de Dados'!$B$4:$J$50,6,FALSE)*(1-(PRINCIPAL!$M$117/100)),IF(L428=PRINCIPAL!$N$117,VLOOKUP($AC$399,'Banco de Dados'!$B$4:$J$50,6,FALSE)*(1-(PRINCIPAL!$O$117/100)),VLOOKUP($AC$399,'Banco de Dados'!$B$4:$J$50,6,FALSE)))))))))),"")</f>
        <v/>
      </c>
      <c r="AC428" s="29" t="str">
        <f>IFERROR(AB428*(IFERROR(VLOOKUP($AC$399,'Banco de Dados'!$B$4:$J$50,4,FALSE),"ERRO")),"")</f>
        <v/>
      </c>
      <c r="AD428" s="29" t="str">
        <f t="shared" si="267"/>
        <v/>
      </c>
      <c r="AE428" s="103" t="str">
        <f>IFERROR(AD428*(C428*(PRINCIPAL!$G$117/100))*0.47*(44/12),"")</f>
        <v/>
      </c>
      <c r="AF428" s="111" t="str">
        <f t="shared" si="268"/>
        <v/>
      </c>
      <c r="AG428" s="30" t="str">
        <f>IFERROR(IF(AND(PRINCIPAL!$H$118&lt;&gt;"",OR(L428=PRINCIPAL!$I$118,L428=PRINCIPAL!$I$118+PRINCIPAL!$I$118,L428=PRINCIPAL!$I$118+PRINCIPAL!$I$118+PRINCIPAL!$I$118)),0,IF(AND(PRINCIPAL!$H$118&lt;&gt;"",L428=PRINCIPAL!$J$118),VLOOKUP($AH$399,'Banco de Dados'!$B$4:$J$50,8,FALSE)*PRINCIPAL!$H$118*(1-(PRINCIPAL!$K$118/100)),IF(AND(PRINCIPAL!$H$118&lt;&gt;"",L428=PRINCIPAL!$L$118),VLOOKUP($AH$399,'Banco de Dados'!$B$4:$J$50,8,FALSE)*PRINCIPAL!$H$118*(1-(PRINCIPAL!$M$118/100)),IF(AND(PRINCIPAL!$H$118&lt;&gt;"",L428=PRINCIPAL!$N$118),VLOOKUP($AH$399,'Banco de Dados'!$B$4:$J$50,8,FALSE)*PRINCIPAL!$H$118*(1-(PRINCIPAL!$O$118/100)),IF(PRINCIPAL!$H$118&lt;&gt;"",VLOOKUP($AH$399,'Banco de Dados'!$B$4:$J$50,8,FALSE)*PRINCIPAL!$H$118,IF(OR(L428=PRINCIPAL!$I$118,L428=PRINCIPAL!$I$118+PRINCIPAL!$I$118,L428=PRINCIPAL!$I$118+PRINCIPAL!$I$118+PRINCIPAL!$I$118),0,IF(L428=PRINCIPAL!$J$118,VLOOKUP($AH$399,'Banco de Dados'!$B$4:$J$50,6,FALSE)*(1-(PRINCIPAL!$K$118/100)),IF(L428=PRINCIPAL!$L$118,VLOOKUP($AH$399,'Banco de Dados'!$B$4:$J$50,6,FALSE)*(1-(PRINCIPAL!$M$118/100)),IF(L428=PRINCIPAL!$N$118,VLOOKUP($AH$399,'Banco de Dados'!$B$4:$J$50,6,FALSE)*(1-(PRINCIPAL!$O$118/100)),VLOOKUP($AH$399,'Banco de Dados'!$B$4:$J$50,6,FALSE)))))))))),"")</f>
        <v/>
      </c>
      <c r="AH428" s="29" t="str">
        <f>IFERROR(AG428*(IFERROR(VLOOKUP($AH$399,'Banco de Dados'!$B$4:$J$50,4,FALSE),"ERRO")),"")</f>
        <v/>
      </c>
      <c r="AI428" s="29" t="str">
        <f t="shared" si="269"/>
        <v/>
      </c>
      <c r="AJ428" s="103" t="str">
        <f>IFERROR(AI428*(C428*(PRINCIPAL!$G$118/100))*0.47*(44/12),"")</f>
        <v/>
      </c>
      <c r="AK428" s="111" t="str">
        <f t="shared" si="278"/>
        <v/>
      </c>
      <c r="AL428" s="30" t="str">
        <f>IFERROR(IF(AND(PRINCIPAL!$H$119&lt;&gt;"",OR(L428=PRINCIPAL!$I$119,L428=PRINCIPAL!$I$119+PRINCIPAL!$I$119,L428=PRINCIPAL!$I$119+PRINCIPAL!$I$119+PRINCIPAL!$I$119)),0,IF(AND(PRINCIPAL!$H$119&lt;&gt;"",L428=PRINCIPAL!$J$119),VLOOKUP($AM$399,'Banco de Dados'!$B$4:$J$50,8,FALSE)*PRINCIPAL!$H$119*(1-(PRINCIPAL!$K$119/100)),IF(AND(PRINCIPAL!$H$119&lt;&gt;"",L428=PRINCIPAL!$L$119),VLOOKUP($AM$399,'Banco de Dados'!$B$4:$J$50,8,FALSE)*PRINCIPAL!$H$119*(1-(PRINCIPAL!$M$119/100)),IF(AND(PRINCIPAL!$H$119&lt;&gt;"",L428=PRINCIPAL!$N$119),VLOOKUP($AM$399,'Banco de Dados'!$B$4:$J$50,8,FALSE)*PRINCIPAL!$H$119*(1-(PRINCIPAL!$O$119/100)),IF(PRINCIPAL!$H$119&lt;&gt;"",VLOOKUP($AM$399,'Banco de Dados'!$B$4:$J$50,8,FALSE)*PRINCIPAL!$H$119,IF(OR(L428=PRINCIPAL!$I$119,L428=PRINCIPAL!$I$119+PRINCIPAL!$I$119,L428=PRINCIPAL!$I$119+PRINCIPAL!$I$119+PRINCIPAL!$I$119),0,IF(L428=PRINCIPAL!$J$119,VLOOKUP($AM$399,'Banco de Dados'!$B$4:$J$50,6,FALSE)*(1-(PRINCIPAL!$K$119/100)),IF(L428=PRINCIPAL!$L$119,VLOOKUP($AM$399,'Banco de Dados'!$B$4:$J$50,6,FALSE)*(1-(PRINCIPAL!$M$119/100)),IF(L428=PRINCIPAL!$N$119,VLOOKUP($AM$399,'Banco de Dados'!$B$4:$J$50,6,FALSE)*(1-(PRINCIPAL!$O$119/100)),VLOOKUP($AM$399,'Banco de Dados'!$B$4:$J$50,6,FALSE)))))))))),"")</f>
        <v/>
      </c>
      <c r="AM428" s="29" t="str">
        <f>IFERROR(AL428*(IFERROR(VLOOKUP($AM$399,'Banco de Dados'!$B$4:$J$50,4,FALSE),"ERRO")),"")</f>
        <v/>
      </c>
      <c r="AN428" s="29" t="str">
        <f t="shared" si="270"/>
        <v/>
      </c>
      <c r="AO428" s="103" t="str">
        <f>IFERROR(AN428*(C428*(PRINCIPAL!$G$119/100))*0.47*(44/12),"")</f>
        <v/>
      </c>
      <c r="AP428" s="111" t="str">
        <f t="shared" si="271"/>
        <v/>
      </c>
      <c r="AQ428" s="30" t="str">
        <f>IFERROR(IF(AND(PRINCIPAL!$H$120&lt;&gt;"",OR(L428=PRINCIPAL!$I$120,L428=PRINCIPAL!$I$120+PRINCIPAL!$I$120,L428=PRINCIPAL!$I$120+PRINCIPAL!$I$120+PRINCIPAL!$I$120)),0,IF(AND(PRINCIPAL!$H$120&lt;&gt;"",L428=PRINCIPAL!$J$120),VLOOKUP($AR$399,'Banco de Dados'!$B$4:$J$50,8,FALSE)*PRINCIPAL!$H$120*(1-(PRINCIPAL!$K$120/100)),IF(AND(PRINCIPAL!$H$120&lt;&gt;"",L428=PRINCIPAL!$L$120),VLOOKUP($AR$399,'Banco de Dados'!$B$4:$J$50,8,FALSE)*PRINCIPAL!$H$120*(1-(PRINCIPAL!$M$120/100)),IF(AND(PRINCIPAL!$H$120&lt;&gt;"",L428=PRINCIPAL!$N$120),VLOOKUP($AR$399,'Banco de Dados'!$B$4:$J$50,8,FALSE)*PRINCIPAL!$H$120*(1-(PRINCIPAL!$O$120/100)),IF(PRINCIPAL!$H$120&lt;&gt;"",VLOOKUP($AR$399,'Banco de Dados'!$B$4:$J$50,8,FALSE)*PRINCIPAL!$H$120,IF(OR(L428=PRINCIPAL!$I$120,L428=PRINCIPAL!$I$120+PRINCIPAL!$I$120,L428=PRINCIPAL!$I$120+PRINCIPAL!$I$120+PRINCIPAL!$I$120),0,IF(L428=PRINCIPAL!$J$120,VLOOKUP($AR$399,'Banco de Dados'!$B$4:$J$50,6,FALSE)*(1-(PRINCIPAL!$K$120/100)),IF(L428=PRINCIPAL!$L$120,VLOOKUP($AR$399,'Banco de Dados'!$B$4:$J$50,6,FALSE)*(1-(PRINCIPAL!$M$120/100)),IF(L428=PRINCIPAL!$N$120,VLOOKUP($AR$399,'Banco de Dados'!$B$4:$J$50,6,FALSE)*(1-(PRINCIPAL!$O$120/100)),VLOOKUP($AR$399,'Banco de Dados'!$B$4:$J$50,6,FALSE)))))))))),"")</f>
        <v/>
      </c>
      <c r="AR428" s="29" t="str">
        <f>IFERROR(AQ428*(IFERROR(VLOOKUP($AR$399,'Banco de Dados'!$B$4:$J$50,4,FALSE),"ERRO")),"")</f>
        <v/>
      </c>
      <c r="AS428" s="29" t="str">
        <f t="shared" si="272"/>
        <v/>
      </c>
      <c r="AT428" s="103" t="str">
        <f>IFERROR(AS428*(C428*(PRINCIPAL!$G$120/100))*0.47*(44/12),"")</f>
        <v/>
      </c>
      <c r="AU428" s="111" t="str">
        <f t="shared" si="273"/>
        <v/>
      </c>
      <c r="AV428" s="30" t="str">
        <f>IFERROR(IF(AND(PRINCIPAL!$H$121&lt;&gt;"",OR(L428=PRINCIPAL!$I$121,L428=PRINCIPAL!$I$121+PRINCIPAL!$I$121,L428=PRINCIPAL!$I$121+PRINCIPAL!$I$121+PRINCIPAL!$I$121)),0,IF(AND(PRINCIPAL!$H$121&lt;&gt;"",L428=PRINCIPAL!$J$121),VLOOKUP($AW$399,'Banco de Dados'!$B$4:$J$50,8,FALSE)*PRINCIPAL!$H$121*(1-(PRINCIPAL!$K$121/100)),IF(AND(PRINCIPAL!$H$121&lt;&gt;"",L428=PRINCIPAL!$L$121),VLOOKUP($AW$399,'Banco de Dados'!$B$4:$J$50,8,FALSE)*PRINCIPAL!$H$121*(1-(PRINCIPAL!$M$121/100)),IF(AND(PRINCIPAL!$H$121&lt;&gt;"",L428=PRINCIPAL!$N$121),VLOOKUP($AW$399,'Banco de Dados'!$B$4:$J$50,8,FALSE)*PRINCIPAL!$H$121*(1-(PRINCIPAL!$O$121/100)),IF(PRINCIPAL!$H$121&lt;&gt;"",VLOOKUP($AW$399,'Banco de Dados'!$B$4:$J$50,8,FALSE)*PRINCIPAL!$H$121,IF(OR(L428=PRINCIPAL!$I$121,L428=PRINCIPAL!$I$121+PRINCIPAL!$I$121,L428=PRINCIPAL!$I$121+PRINCIPAL!$I$121+PRINCIPAL!$I$121),0,IF(L428=PRINCIPAL!$J$121,VLOOKUP($AW$399,'Banco de Dados'!$B$4:$J$50,6,FALSE)*(1-(PRINCIPAL!$K$121/100)),IF(L428=PRINCIPAL!$L$121,VLOOKUP($AW$399,'Banco de Dados'!$B$4:$J$50,6,FALSE)*(1-(PRINCIPAL!$M$121/100)),IF(L428=PRINCIPAL!$N$121,VLOOKUP($AW$399,'Banco de Dados'!$B$4:$J$50,6,FALSE)*(1-(PRINCIPAL!$O$121/100)),VLOOKUP($AW$399,'Banco de Dados'!$B$4:$J$50,6,FALSE)))))))))),"")</f>
        <v/>
      </c>
      <c r="AW428" s="29" t="str">
        <f>IFERROR(AV428*(IFERROR(VLOOKUP($AW$399,'Banco de Dados'!$B$4:$J$50,4,FALSE),"ERRO")),"")</f>
        <v/>
      </c>
      <c r="AX428" s="29" t="str">
        <f t="shared" si="274"/>
        <v/>
      </c>
      <c r="AY428" s="103" t="str">
        <f>IFERROR(AX428*(C428*(PRINCIPAL!$G$121/100))*0.47*(44/12),"")</f>
        <v/>
      </c>
      <c r="AZ428" s="111" t="str">
        <f t="shared" si="279"/>
        <v/>
      </c>
      <c r="BA428" s="30" t="str">
        <f>IFERROR(IF(AND(PRINCIPAL!$H$122&lt;&gt;"",OR(L428=PRINCIPAL!$I$122,L428=PRINCIPAL!$I$122+PRINCIPAL!$I$122,L428=PRINCIPAL!$I$122+PRINCIPAL!$I$122+PRINCIPAL!$I$122)),0,IF(AND(PRINCIPAL!$H$122&lt;&gt;"",L428=PRINCIPAL!$J$122),VLOOKUP($BB$399,'Banco de Dados'!$B$4:$J$50,8,FALSE)*PRINCIPAL!$H$122*(1-(PRINCIPAL!$K$122/100)),IF(AND(PRINCIPAL!$H$122&lt;&gt;"",L428=PRINCIPAL!$L$122),VLOOKUP($BB$399,'Banco de Dados'!$B$4:$J$50,8,FALSE)*PRINCIPAL!$H$122*(1-(PRINCIPAL!$M$122/100)),IF(AND(PRINCIPAL!$H$122&lt;&gt;"",L428=PRINCIPAL!$N$122),VLOOKUP($BB$399,'Banco de Dados'!$B$4:$J$50,8,FALSE)*PRINCIPAL!$H$122*(1-(PRINCIPAL!$O$122/100)),IF(PRINCIPAL!$H$122&lt;&gt;"",VLOOKUP($BB$399,'Banco de Dados'!$B$4:$J$50,8,FALSE)*PRINCIPAL!$H$122,IF(OR(L428=PRINCIPAL!$I$122,L428=PRINCIPAL!$I$122+PRINCIPAL!$I$122,L428=PRINCIPAL!$I$122+PRINCIPAL!$I$122+PRINCIPAL!$I$122),0,IF(L428=PRINCIPAL!$J$122,VLOOKUP($BB$399,'Banco de Dados'!$B$4:$J$50,6,FALSE)*(1-(PRINCIPAL!$K$122/100)),IF(L428=PRINCIPAL!$L$122,VLOOKUP($BB$399,'Banco de Dados'!$B$4:$J$50,6,FALSE)*(1-(PRINCIPAL!$M$122/100)),IF(L428=PRINCIPAL!$N$122,VLOOKUP($BB$399,'Banco de Dados'!$B$4:$J$50,6,FALSE)*(1-(PRINCIPAL!$O$122/100)),VLOOKUP($BB$399,'Banco de Dados'!$B$4:$J$50,6,FALSE)))))))))),"")</f>
        <v/>
      </c>
      <c r="BB428" s="29" t="str">
        <f>IFERROR(BA428*(IFERROR(VLOOKUP($BB$399,'Banco de Dados'!$B$4:$J$50,4,FALSE),"ERRO")),"")</f>
        <v/>
      </c>
      <c r="BC428" s="29" t="str">
        <f t="shared" si="280"/>
        <v/>
      </c>
      <c r="BD428" s="103" t="str">
        <f>IFERROR(BC428*(C428*(PRINCIPAL!$G$122/100))*0.47*(44/12),"")</f>
        <v/>
      </c>
      <c r="BE428" s="111" t="str">
        <f t="shared" si="259"/>
        <v/>
      </c>
      <c r="BF428" s="30" t="str">
        <f>IFERROR(IF(AND(PRINCIPAL!$H$123&lt;&gt;"",OR(L428=PRINCIPAL!$I$123,L428=PRINCIPAL!$I$123+PRINCIPAL!$I$123,L428=PRINCIPAL!$I$123+PRINCIPAL!$I$123+PRINCIPAL!$I$123)),0,IF(AND(PRINCIPAL!$H$123&lt;&gt;"",L428=PRINCIPAL!$J$123),VLOOKUP($BG$399,'Banco de Dados'!$B$4:$J$50,8,FALSE)*PRINCIPAL!$H$123*(1-(PRINCIPAL!$K$123/100)),IF(AND(PRINCIPAL!$H$123&lt;&gt;"",L428=PRINCIPAL!$L$123),VLOOKUP($BG$399,'Banco de Dados'!$B$4:$J$50,8,FALSE)*PRINCIPAL!$H$123*(1-(PRINCIPAL!$M$123/100)),IF(AND(PRINCIPAL!$H$123&lt;&gt;"",L428=PRINCIPAL!$N$123),VLOOKUP($BG$399,'Banco de Dados'!$B$4:$J$50,8,FALSE)*PRINCIPAL!$H$123*(1-(PRINCIPAL!$O$123/100)),IF(PRINCIPAL!$H$123&lt;&gt;"",VLOOKUP($BG$399,'Banco de Dados'!$B$4:$J$50,8,FALSE)*PRINCIPAL!$H$123,IF(OR(L428=PRINCIPAL!$I$123,L428=PRINCIPAL!$I$123+PRINCIPAL!$I$123,L428=PRINCIPAL!$I$123+PRINCIPAL!$I$123+PRINCIPAL!$I$123),0,IF(L428=PRINCIPAL!$J$123,VLOOKUP($BG$399,'Banco de Dados'!$B$4:$J$50,6,FALSE)*(1-(PRINCIPAL!$K$123/100)),IF(L428=PRINCIPAL!$L$123,VLOOKUP($BG$399,'Banco de Dados'!$B$4:$J$50,6,FALSE)*(1-(PRINCIPAL!$M$123/100)),IF(L428=PRINCIPAL!$N$123,VLOOKUP($BG$399,'Banco de Dados'!$B$4:$J$50,6,FALSE)*(1-(PRINCIPAL!$O$123/100)),VLOOKUP($BG$399,'Banco de Dados'!$B$4:$J$50,6,FALSE)))))))))),"")</f>
        <v/>
      </c>
      <c r="BG428" s="29" t="str">
        <f>IFERROR(BF428*(IFERROR(VLOOKUP($BG$399,'Banco de Dados'!$B$4:$J$50,4,FALSE),"ERRO")),"")</f>
        <v/>
      </c>
      <c r="BH428" s="29" t="str">
        <f t="shared" si="275"/>
        <v/>
      </c>
      <c r="BI428" s="103" t="str">
        <f>IFERROR(BH428*(C428*(PRINCIPAL!$G$123/100))*0.47*(44/12),"")</f>
        <v/>
      </c>
      <c r="BJ428" s="102" t="str">
        <f t="shared" si="260"/>
        <v/>
      </c>
    </row>
    <row r="429" spans="2:62" ht="12.75" customHeight="1" x14ac:dyDescent="0.3">
      <c r="B429" s="326">
        <f t="shared" si="261"/>
        <v>2048</v>
      </c>
      <c r="C429" s="340"/>
      <c r="D429" s="1"/>
      <c r="E429" s="116">
        <v>28</v>
      </c>
      <c r="F429" s="24" t="str">
        <f>IFERROR(VLOOKUP($G$399,'Banco de Dados'!$B$4:$J$50,6,FALSE),"")</f>
        <v/>
      </c>
      <c r="G429" s="25" t="str">
        <f>IFERROR(F429*(IFERROR(VLOOKUP($G$399,'Banco de Dados'!$B$4:$J$50,4,FALSE),"ERRO")),"")</f>
        <v/>
      </c>
      <c r="H429" s="25" t="str">
        <f t="shared" si="262"/>
        <v/>
      </c>
      <c r="I429" s="103" t="str">
        <f t="shared" si="263"/>
        <v/>
      </c>
      <c r="J429" s="117" t="str">
        <f t="shared" si="264"/>
        <v/>
      </c>
      <c r="K429" s="1"/>
      <c r="L429" s="91">
        <v>28</v>
      </c>
      <c r="M429" s="24" t="str">
        <f>IFERROR(IF(AND(PRINCIPAL!$H$114&lt;&gt;"",OR(L429=PRINCIPAL!$I$114,L429=PRINCIPAL!$I$114+PRINCIPAL!$I$114,L429=PRINCIPAL!$I$114+PRINCIPAL!$I$114+PRINCIPAL!$I$114)),0,IF(AND(PRINCIPAL!$H$114&lt;&gt;"",L429=PRINCIPAL!$J$114),VLOOKUP($N$399,'Banco de Dados'!$B$4:$J$50,8,FALSE)*PRINCIPAL!$H$114*(1-(PRINCIPAL!$K$114/100)),IF(AND(PRINCIPAL!$H$114&lt;&gt;"",L429=PRINCIPAL!$L$114),VLOOKUP($N$399,'Banco de Dados'!$B$4:$J$50,8,FALSE)*PRINCIPAL!$H$114*(1-(PRINCIPAL!$M$114/100)),IF(AND(PRINCIPAL!$H$114&lt;&gt;"",L429=PRINCIPAL!$N$114),VLOOKUP($N$399,'Banco de Dados'!$B$4:$J$50,8,FALSE)*PRINCIPAL!$H$114*(1-(PRINCIPAL!$O$114/100)),IF(PRINCIPAL!$H$114&lt;&gt;"",VLOOKUP($N$399,'Banco de Dados'!$B$4:$J$50,8,FALSE)*PRINCIPAL!$H$114,IF(OR(L429=PRINCIPAL!$I$114,L429=PRINCIPAL!$I$114+PRINCIPAL!$I$114,L429=PRINCIPAL!$I$114+PRINCIPAL!$I$114+PRINCIPAL!$I$114),0,IF(L429=PRINCIPAL!$J$114,VLOOKUP($N$399,'Banco de Dados'!$B$4:$J$50,6,FALSE)*(1-(PRINCIPAL!$K$114/100)),IF(L429=PRINCIPAL!$L$114,VLOOKUP($N$399,'Banco de Dados'!$B$4:$J$50,6,FALSE)*(1-(PRINCIPAL!$M$114/100)),IF(L429=PRINCIPAL!$N$114,VLOOKUP($N$399,'Banco de Dados'!$B$4:$J$50,6,FALSE)*(1-(PRINCIPAL!$O$114/100)),VLOOKUP($N$399,'Banco de Dados'!$B$4:$J$50,6,FALSE)))))))))),"")</f>
        <v/>
      </c>
      <c r="N429" s="25" t="str">
        <f>IFERROR(M429*(IFERROR(VLOOKUP($N$399,'Banco de Dados'!$B$4:$J$50,4,FALSE),"ERRO")),"")</f>
        <v/>
      </c>
      <c r="O429" s="25" t="str">
        <f t="shared" si="283"/>
        <v/>
      </c>
      <c r="P429" s="103" t="str">
        <f>IFERROR(O429*(C429*(PRINCIPAL!$G$114/100))*0.47*(44/12),"")</f>
        <v/>
      </c>
      <c r="Q429" s="107" t="str">
        <f t="shared" si="285"/>
        <v/>
      </c>
      <c r="R429" s="29" t="str">
        <f>IFERROR(IF(AND(PRINCIPAL!$H$115&lt;&gt;"",OR(L429=PRINCIPAL!$I$115,L429=PRINCIPAL!$I$115+PRINCIPAL!$I$115,L429=PRINCIPAL!$I$115+PRINCIPAL!$I$115+PRINCIPAL!$I$115)),0,IF(AND(PRINCIPAL!$H$115&lt;&gt;"",L429=PRINCIPAL!$J$115),VLOOKUP($S$399,'Banco de Dados'!$B$4:$J$50,8,FALSE)*PRINCIPAL!$H$115*(1-(PRINCIPAL!$K$115/100)),IF(AND(PRINCIPAL!$H$115&lt;&gt;"",L429=PRINCIPAL!$L$115),VLOOKUP($S$399,'Banco de Dados'!$B$4:$J$50,8,FALSE)*PRINCIPAL!$H$115*(1-(PRINCIPAL!$M$115/100)),IF(AND(PRINCIPAL!$H$115&lt;&gt;"",L429=PRINCIPAL!$N$115),VLOOKUP($S$399,'Banco de Dados'!$B$4:$J$50,8,FALSE)*PRINCIPAL!$H$115*(1-(PRINCIPAL!$O$115/100)),IF(PRINCIPAL!$H$115&lt;&gt;"",VLOOKUP($S$399,'Banco de Dados'!$B$4:$J$50,8,FALSE)*PRINCIPAL!$H$115,IF(OR(L429=PRINCIPAL!$I$115,L429=PRINCIPAL!$I$115+PRINCIPAL!$I$115,L429=PRINCIPAL!$I$115+PRINCIPAL!$I$115+PRINCIPAL!$I$115),0,IF(L429=PRINCIPAL!$J$115,VLOOKUP($S$399,'Banco de Dados'!$B$4:$J$50,6,FALSE)*(1-(PRINCIPAL!$K$115/100)),IF(L429=PRINCIPAL!$L$115,VLOOKUP($S$399,'Banco de Dados'!$B$4:$J$50,6,FALSE)*(1-(PRINCIPAL!$M$115/100)),IF(L429=PRINCIPAL!$N$115,VLOOKUP($S$399,'Banco de Dados'!$B$4:$J$50,6,FALSE)*(1-(PRINCIPAL!$O$115/100)),VLOOKUP($S$399,'Banco de Dados'!$B$4:$J$50,6,FALSE)))))))))),"")</f>
        <v/>
      </c>
      <c r="S429" s="29" t="str">
        <f>IFERROR(R429*(IFERROR(VLOOKUP($S$399,'Banco de Dados'!$B$4:$J$50,4,FALSE),"ERRO")),"")</f>
        <v/>
      </c>
      <c r="T429" s="29" t="str">
        <f t="shared" si="282"/>
        <v/>
      </c>
      <c r="U429" s="103" t="str">
        <f>IFERROR(T429*(C429*(PRINCIPAL!$G$115/100))*0.47*(44/12),"")</f>
        <v/>
      </c>
      <c r="V429" s="103" t="str">
        <f t="shared" si="258"/>
        <v/>
      </c>
      <c r="W429" s="30" t="str">
        <f>IFERROR(IF(AND(PRINCIPAL!$H$116&lt;&gt;"",OR(L429=PRINCIPAL!$I$116,L429=PRINCIPAL!$I$116+PRINCIPAL!$I$116,L429=PRINCIPAL!$I$116+PRINCIPAL!$I$116+PRINCIPAL!$I$116)),0,IF(AND(PRINCIPAL!$H$116&lt;&gt;"",L429=PRINCIPAL!$J$116),VLOOKUP($X$399,'Banco de Dados'!$B$4:$J$50,8,FALSE)*PRINCIPAL!$H$116*(1-(PRINCIPAL!$K$116/100)),IF(AND(PRINCIPAL!$H$116&lt;&gt;"",L429=PRINCIPAL!$L$116),VLOOKUP($X$399,'Banco de Dados'!$B$4:$J$50,8,FALSE)*PRINCIPAL!$H$116*(1-(PRINCIPAL!$M$116/100)),IF(AND(PRINCIPAL!$H$116&lt;&gt;"",L429=PRINCIPAL!$N$116),VLOOKUP($X$399,'Banco de Dados'!$B$4:$J$50,8,FALSE)*PRINCIPAL!$H$116*(1-(PRINCIPAL!$O$116/100)),IF(PRINCIPAL!$H$116&lt;&gt;"",VLOOKUP($X$399,'Banco de Dados'!$B$4:$J$50,8,FALSE)*PRINCIPAL!$H$116,IF(OR(L429=PRINCIPAL!$I$116,L429=PRINCIPAL!$I$116+PRINCIPAL!$I$116,L429=PRINCIPAL!$I$116+PRINCIPAL!$I$116+PRINCIPAL!$I$116),0,IF(L429=PRINCIPAL!$J$116,VLOOKUP($X$399,'Banco de Dados'!$B$4:$J$50,6,FALSE)*(1-(PRINCIPAL!$K$116/100)),IF(L429=PRINCIPAL!$L$116,VLOOKUP($X$399,'Banco de Dados'!$B$4:$J$50,6,FALSE)*(1-(PRINCIPAL!$M$116/100)),IF(L429=PRINCIPAL!$N$116,VLOOKUP($X$399,'Banco de Dados'!$B$4:$J$50,6,FALSE)*(1-(PRINCIPAL!$O$116/100)),VLOOKUP($X$399,'Banco de Dados'!$B$4:$J$50,6,FALSE)))))))))),"")</f>
        <v/>
      </c>
      <c r="X429" s="29" t="str">
        <f>IFERROR(W429*(IFERROR(VLOOKUP($X$399,'Banco de Dados'!$B$4:$J$50,4,FALSE),"ERRO")),"")</f>
        <v/>
      </c>
      <c r="Y429" s="29" t="str">
        <f t="shared" si="276"/>
        <v/>
      </c>
      <c r="Z429" s="103" t="str">
        <f>IFERROR(Y429*(C429*(PRINCIPAL!$G$116/100))*0.47*(44/12),"")</f>
        <v/>
      </c>
      <c r="AA429" s="111" t="str">
        <f t="shared" si="277"/>
        <v/>
      </c>
      <c r="AB429" s="30" t="str">
        <f>IFERROR(IF(AND(PRINCIPAL!$H$117&lt;&gt;"",OR(L429=PRINCIPAL!$I$117,L429=PRINCIPAL!$I$117+PRINCIPAL!$I$117,L429=PRINCIPAL!$I$117+PRINCIPAL!$I$117+PRINCIPAL!$I$117)),0,IF(AND(PRINCIPAL!$H$117&lt;&gt;"",L429=PRINCIPAL!$J$117),VLOOKUP($AC$399,'Banco de Dados'!$B$4:$J$50,8,FALSE)*PRINCIPAL!$H$117*(1-(PRINCIPAL!$K$117/100)),IF(AND(PRINCIPAL!$H$117&lt;&gt;"",L429=PRINCIPAL!$L$117),VLOOKUP($AC$399,'Banco de Dados'!$B$4:$J$50,8,FALSE)*PRINCIPAL!$H$117*(1-(PRINCIPAL!$M$117/100)),IF(AND(PRINCIPAL!$H$117&lt;&gt;"",L429=PRINCIPAL!$N$117),VLOOKUP($AC$399,'Banco de Dados'!$B$4:$J$50,8,FALSE)*PRINCIPAL!$H$117*(1-(PRINCIPAL!$O$117/100)),IF(PRINCIPAL!$H$117&lt;&gt;"",VLOOKUP($AC$399,'Banco de Dados'!$B$4:$J$50,8,FALSE)*PRINCIPAL!$H$117,IF(OR(L429=PRINCIPAL!$I$117,L429=PRINCIPAL!$I$117+PRINCIPAL!$I$117,L429=PRINCIPAL!$I$117+PRINCIPAL!$I$117+PRINCIPAL!$I$117),0,IF(L429=PRINCIPAL!$J$117,VLOOKUP($AC$399,'Banco de Dados'!$B$4:$J$50,6,FALSE)*(1-(PRINCIPAL!$K$117/100)),IF(L429=PRINCIPAL!$L$117,VLOOKUP($AC$399,'Banco de Dados'!$B$4:$J$50,6,FALSE)*(1-(PRINCIPAL!$M$117/100)),IF(L429=PRINCIPAL!$N$117,VLOOKUP($AC$399,'Banco de Dados'!$B$4:$J$50,6,FALSE)*(1-(PRINCIPAL!$O$117/100)),VLOOKUP($AC$399,'Banco de Dados'!$B$4:$J$50,6,FALSE)))))))))),"")</f>
        <v/>
      </c>
      <c r="AC429" s="29" t="str">
        <f>IFERROR(AB429*(IFERROR(VLOOKUP($AC$399,'Banco de Dados'!$B$4:$J$50,4,FALSE),"ERRO")),"")</f>
        <v/>
      </c>
      <c r="AD429" s="29" t="str">
        <f t="shared" si="267"/>
        <v/>
      </c>
      <c r="AE429" s="103" t="str">
        <f>IFERROR(AD429*(C429*(PRINCIPAL!$G$117/100))*0.47*(44/12),"")</f>
        <v/>
      </c>
      <c r="AF429" s="111" t="str">
        <f t="shared" si="268"/>
        <v/>
      </c>
      <c r="AG429" s="30" t="str">
        <f>IFERROR(IF(AND(PRINCIPAL!$H$118&lt;&gt;"",OR(L429=PRINCIPAL!$I$118,L429=PRINCIPAL!$I$118+PRINCIPAL!$I$118,L429=PRINCIPAL!$I$118+PRINCIPAL!$I$118+PRINCIPAL!$I$118)),0,IF(AND(PRINCIPAL!$H$118&lt;&gt;"",L429=PRINCIPAL!$J$118),VLOOKUP($AH$399,'Banco de Dados'!$B$4:$J$50,8,FALSE)*PRINCIPAL!$H$118*(1-(PRINCIPAL!$K$118/100)),IF(AND(PRINCIPAL!$H$118&lt;&gt;"",L429=PRINCIPAL!$L$118),VLOOKUP($AH$399,'Banco de Dados'!$B$4:$J$50,8,FALSE)*PRINCIPAL!$H$118*(1-(PRINCIPAL!$M$118/100)),IF(AND(PRINCIPAL!$H$118&lt;&gt;"",L429=PRINCIPAL!$N$118),VLOOKUP($AH$399,'Banco de Dados'!$B$4:$J$50,8,FALSE)*PRINCIPAL!$H$118*(1-(PRINCIPAL!$O$118/100)),IF(PRINCIPAL!$H$118&lt;&gt;"",VLOOKUP($AH$399,'Banco de Dados'!$B$4:$J$50,8,FALSE)*PRINCIPAL!$H$118,IF(OR(L429=PRINCIPAL!$I$118,L429=PRINCIPAL!$I$118+PRINCIPAL!$I$118,L429=PRINCIPAL!$I$118+PRINCIPAL!$I$118+PRINCIPAL!$I$118),0,IF(L429=PRINCIPAL!$J$118,VLOOKUP($AH$399,'Banco de Dados'!$B$4:$J$50,6,FALSE)*(1-(PRINCIPAL!$K$118/100)),IF(L429=PRINCIPAL!$L$118,VLOOKUP($AH$399,'Banco de Dados'!$B$4:$J$50,6,FALSE)*(1-(PRINCIPAL!$M$118/100)),IF(L429=PRINCIPAL!$N$118,VLOOKUP($AH$399,'Banco de Dados'!$B$4:$J$50,6,FALSE)*(1-(PRINCIPAL!$O$118/100)),VLOOKUP($AH$399,'Banco de Dados'!$B$4:$J$50,6,FALSE)))))))))),"")</f>
        <v/>
      </c>
      <c r="AH429" s="29" t="str">
        <f>IFERROR(AG429*(IFERROR(VLOOKUP($AH$399,'Banco de Dados'!$B$4:$J$50,4,FALSE),"ERRO")),"")</f>
        <v/>
      </c>
      <c r="AI429" s="29" t="str">
        <f t="shared" si="269"/>
        <v/>
      </c>
      <c r="AJ429" s="103" t="str">
        <f>IFERROR(AI429*(C429*(PRINCIPAL!$G$118/100))*0.47*(44/12),"")</f>
        <v/>
      </c>
      <c r="AK429" s="111" t="str">
        <f t="shared" si="278"/>
        <v/>
      </c>
      <c r="AL429" s="30" t="str">
        <f>IFERROR(IF(AND(PRINCIPAL!$H$119&lt;&gt;"",OR(L429=PRINCIPAL!$I$119,L429=PRINCIPAL!$I$119+PRINCIPAL!$I$119,L429=PRINCIPAL!$I$119+PRINCIPAL!$I$119+PRINCIPAL!$I$119)),0,IF(AND(PRINCIPAL!$H$119&lt;&gt;"",L429=PRINCIPAL!$J$119),VLOOKUP($AM$399,'Banco de Dados'!$B$4:$J$50,8,FALSE)*PRINCIPAL!$H$119*(1-(PRINCIPAL!$K$119/100)),IF(AND(PRINCIPAL!$H$119&lt;&gt;"",L429=PRINCIPAL!$L$119),VLOOKUP($AM$399,'Banco de Dados'!$B$4:$J$50,8,FALSE)*PRINCIPAL!$H$119*(1-(PRINCIPAL!$M$119/100)),IF(AND(PRINCIPAL!$H$119&lt;&gt;"",L429=PRINCIPAL!$N$119),VLOOKUP($AM$399,'Banco de Dados'!$B$4:$J$50,8,FALSE)*PRINCIPAL!$H$119*(1-(PRINCIPAL!$O$119/100)),IF(PRINCIPAL!$H$119&lt;&gt;"",VLOOKUP($AM$399,'Banco de Dados'!$B$4:$J$50,8,FALSE)*PRINCIPAL!$H$119,IF(OR(L429=PRINCIPAL!$I$119,L429=PRINCIPAL!$I$119+PRINCIPAL!$I$119,L429=PRINCIPAL!$I$119+PRINCIPAL!$I$119+PRINCIPAL!$I$119),0,IF(L429=PRINCIPAL!$J$119,VLOOKUP($AM$399,'Banco de Dados'!$B$4:$J$50,6,FALSE)*(1-(PRINCIPAL!$K$119/100)),IF(L429=PRINCIPAL!$L$119,VLOOKUP($AM$399,'Banco de Dados'!$B$4:$J$50,6,FALSE)*(1-(PRINCIPAL!$M$119/100)),IF(L429=PRINCIPAL!$N$119,VLOOKUP($AM$399,'Banco de Dados'!$B$4:$J$50,6,FALSE)*(1-(PRINCIPAL!$O$119/100)),VLOOKUP($AM$399,'Banco de Dados'!$B$4:$J$50,6,FALSE)))))))))),"")</f>
        <v/>
      </c>
      <c r="AM429" s="29" t="str">
        <f>IFERROR(AL429*(IFERROR(VLOOKUP($AM$399,'Banco de Dados'!$B$4:$J$50,4,FALSE),"ERRO")),"")</f>
        <v/>
      </c>
      <c r="AN429" s="29" t="str">
        <f t="shared" si="270"/>
        <v/>
      </c>
      <c r="AO429" s="103" t="str">
        <f>IFERROR(AN429*(C429*(PRINCIPAL!$G$119/100))*0.47*(44/12),"")</f>
        <v/>
      </c>
      <c r="AP429" s="111" t="str">
        <f t="shared" si="271"/>
        <v/>
      </c>
      <c r="AQ429" s="30" t="str">
        <f>IFERROR(IF(AND(PRINCIPAL!$H$120&lt;&gt;"",OR(L429=PRINCIPAL!$I$120,L429=PRINCIPAL!$I$120+PRINCIPAL!$I$120,L429=PRINCIPAL!$I$120+PRINCIPAL!$I$120+PRINCIPAL!$I$120)),0,IF(AND(PRINCIPAL!$H$120&lt;&gt;"",L429=PRINCIPAL!$J$120),VLOOKUP($AR$399,'Banco de Dados'!$B$4:$J$50,8,FALSE)*PRINCIPAL!$H$120*(1-(PRINCIPAL!$K$120/100)),IF(AND(PRINCIPAL!$H$120&lt;&gt;"",L429=PRINCIPAL!$L$120),VLOOKUP($AR$399,'Banco de Dados'!$B$4:$J$50,8,FALSE)*PRINCIPAL!$H$120*(1-(PRINCIPAL!$M$120/100)),IF(AND(PRINCIPAL!$H$120&lt;&gt;"",L429=PRINCIPAL!$N$120),VLOOKUP($AR$399,'Banco de Dados'!$B$4:$J$50,8,FALSE)*PRINCIPAL!$H$120*(1-(PRINCIPAL!$O$120/100)),IF(PRINCIPAL!$H$120&lt;&gt;"",VLOOKUP($AR$399,'Banco de Dados'!$B$4:$J$50,8,FALSE)*PRINCIPAL!$H$120,IF(OR(L429=PRINCIPAL!$I$120,L429=PRINCIPAL!$I$120+PRINCIPAL!$I$120,L429=PRINCIPAL!$I$120+PRINCIPAL!$I$120+PRINCIPAL!$I$120),0,IF(L429=PRINCIPAL!$J$120,VLOOKUP($AR$399,'Banco de Dados'!$B$4:$J$50,6,FALSE)*(1-(PRINCIPAL!$K$120/100)),IF(L429=PRINCIPAL!$L$120,VLOOKUP($AR$399,'Banco de Dados'!$B$4:$J$50,6,FALSE)*(1-(PRINCIPAL!$M$120/100)),IF(L429=PRINCIPAL!$N$120,VLOOKUP($AR$399,'Banco de Dados'!$B$4:$J$50,6,FALSE)*(1-(PRINCIPAL!$O$120/100)),VLOOKUP($AR$399,'Banco de Dados'!$B$4:$J$50,6,FALSE)))))))))),"")</f>
        <v/>
      </c>
      <c r="AR429" s="29" t="str">
        <f>IFERROR(AQ429*(IFERROR(VLOOKUP($AR$399,'Banco de Dados'!$B$4:$J$50,4,FALSE),"ERRO")),"")</f>
        <v/>
      </c>
      <c r="AS429" s="29" t="str">
        <f t="shared" si="272"/>
        <v/>
      </c>
      <c r="AT429" s="103" t="str">
        <f>IFERROR(AS429*(C429*(PRINCIPAL!$G$120/100))*0.47*(44/12),"")</f>
        <v/>
      </c>
      <c r="AU429" s="111" t="str">
        <f t="shared" si="273"/>
        <v/>
      </c>
      <c r="AV429" s="30" t="str">
        <f>IFERROR(IF(AND(PRINCIPAL!$H$121&lt;&gt;"",OR(L429=PRINCIPAL!$I$121,L429=PRINCIPAL!$I$121+PRINCIPAL!$I$121,L429=PRINCIPAL!$I$121+PRINCIPAL!$I$121+PRINCIPAL!$I$121)),0,IF(AND(PRINCIPAL!$H$121&lt;&gt;"",L429=PRINCIPAL!$J$121),VLOOKUP($AW$399,'Banco de Dados'!$B$4:$J$50,8,FALSE)*PRINCIPAL!$H$121*(1-(PRINCIPAL!$K$121/100)),IF(AND(PRINCIPAL!$H$121&lt;&gt;"",L429=PRINCIPAL!$L$121),VLOOKUP($AW$399,'Banco de Dados'!$B$4:$J$50,8,FALSE)*PRINCIPAL!$H$121*(1-(PRINCIPAL!$M$121/100)),IF(AND(PRINCIPAL!$H$121&lt;&gt;"",L429=PRINCIPAL!$N$121),VLOOKUP($AW$399,'Banco de Dados'!$B$4:$J$50,8,FALSE)*PRINCIPAL!$H$121*(1-(PRINCIPAL!$O$121/100)),IF(PRINCIPAL!$H$121&lt;&gt;"",VLOOKUP($AW$399,'Banco de Dados'!$B$4:$J$50,8,FALSE)*PRINCIPAL!$H$121,IF(OR(L429=PRINCIPAL!$I$121,L429=PRINCIPAL!$I$121+PRINCIPAL!$I$121,L429=PRINCIPAL!$I$121+PRINCIPAL!$I$121+PRINCIPAL!$I$121),0,IF(L429=PRINCIPAL!$J$121,VLOOKUP($AW$399,'Banco de Dados'!$B$4:$J$50,6,FALSE)*(1-(PRINCIPAL!$K$121/100)),IF(L429=PRINCIPAL!$L$121,VLOOKUP($AW$399,'Banco de Dados'!$B$4:$J$50,6,FALSE)*(1-(PRINCIPAL!$M$121/100)),IF(L429=PRINCIPAL!$N$121,VLOOKUP($AW$399,'Banco de Dados'!$B$4:$J$50,6,FALSE)*(1-(PRINCIPAL!$O$121/100)),VLOOKUP($AW$399,'Banco de Dados'!$B$4:$J$50,6,FALSE)))))))))),"")</f>
        <v/>
      </c>
      <c r="AW429" s="29" t="str">
        <f>IFERROR(AV429*(IFERROR(VLOOKUP($AW$399,'Banco de Dados'!$B$4:$J$50,4,FALSE),"ERRO")),"")</f>
        <v/>
      </c>
      <c r="AX429" s="29" t="str">
        <f t="shared" si="274"/>
        <v/>
      </c>
      <c r="AY429" s="103" t="str">
        <f>IFERROR(AX429*(C429*(PRINCIPAL!$G$121/100))*0.47*(44/12),"")</f>
        <v/>
      </c>
      <c r="AZ429" s="111" t="str">
        <f t="shared" si="279"/>
        <v/>
      </c>
      <c r="BA429" s="30" t="str">
        <f>IFERROR(IF(AND(PRINCIPAL!$H$122&lt;&gt;"",OR(L429=PRINCIPAL!$I$122,L429=PRINCIPAL!$I$122+PRINCIPAL!$I$122,L429=PRINCIPAL!$I$122+PRINCIPAL!$I$122+PRINCIPAL!$I$122)),0,IF(AND(PRINCIPAL!$H$122&lt;&gt;"",L429=PRINCIPAL!$J$122),VLOOKUP($BB$399,'Banco de Dados'!$B$4:$J$50,8,FALSE)*PRINCIPAL!$H$122*(1-(PRINCIPAL!$K$122/100)),IF(AND(PRINCIPAL!$H$122&lt;&gt;"",L429=PRINCIPAL!$L$122),VLOOKUP($BB$399,'Banco de Dados'!$B$4:$J$50,8,FALSE)*PRINCIPAL!$H$122*(1-(PRINCIPAL!$M$122/100)),IF(AND(PRINCIPAL!$H$122&lt;&gt;"",L429=PRINCIPAL!$N$122),VLOOKUP($BB$399,'Banco de Dados'!$B$4:$J$50,8,FALSE)*PRINCIPAL!$H$122*(1-(PRINCIPAL!$O$122/100)),IF(PRINCIPAL!$H$122&lt;&gt;"",VLOOKUP($BB$399,'Banco de Dados'!$B$4:$J$50,8,FALSE)*PRINCIPAL!$H$122,IF(OR(L429=PRINCIPAL!$I$122,L429=PRINCIPAL!$I$122+PRINCIPAL!$I$122,L429=PRINCIPAL!$I$122+PRINCIPAL!$I$122+PRINCIPAL!$I$122),0,IF(L429=PRINCIPAL!$J$122,VLOOKUP($BB$399,'Banco de Dados'!$B$4:$J$50,6,FALSE)*(1-(PRINCIPAL!$K$122/100)),IF(L429=PRINCIPAL!$L$122,VLOOKUP($BB$399,'Banco de Dados'!$B$4:$J$50,6,FALSE)*(1-(PRINCIPAL!$M$122/100)),IF(L429=PRINCIPAL!$N$122,VLOOKUP($BB$399,'Banco de Dados'!$B$4:$J$50,6,FALSE)*(1-(PRINCIPAL!$O$122/100)),VLOOKUP($BB$399,'Banco de Dados'!$B$4:$J$50,6,FALSE)))))))))),"")</f>
        <v/>
      </c>
      <c r="BB429" s="29" t="str">
        <f>IFERROR(BA429*(IFERROR(VLOOKUP($BB$399,'Banco de Dados'!$B$4:$J$50,4,FALSE),"ERRO")),"")</f>
        <v/>
      </c>
      <c r="BC429" s="29" t="str">
        <f t="shared" si="280"/>
        <v/>
      </c>
      <c r="BD429" s="103" t="str">
        <f>IFERROR(BC429*(C429*(PRINCIPAL!$G$122/100))*0.47*(44/12),"")</f>
        <v/>
      </c>
      <c r="BE429" s="111" t="str">
        <f t="shared" si="259"/>
        <v/>
      </c>
      <c r="BF429" s="30" t="str">
        <f>IFERROR(IF(AND(PRINCIPAL!$H$123&lt;&gt;"",OR(L429=PRINCIPAL!$I$123,L429=PRINCIPAL!$I$123+PRINCIPAL!$I$123,L429=PRINCIPAL!$I$123+PRINCIPAL!$I$123+PRINCIPAL!$I$123)),0,IF(AND(PRINCIPAL!$H$123&lt;&gt;"",L429=PRINCIPAL!$J$123),VLOOKUP($BG$399,'Banco de Dados'!$B$4:$J$50,8,FALSE)*PRINCIPAL!$H$123*(1-(PRINCIPAL!$K$123/100)),IF(AND(PRINCIPAL!$H$123&lt;&gt;"",L429=PRINCIPAL!$L$123),VLOOKUP($BG$399,'Banco de Dados'!$B$4:$J$50,8,FALSE)*PRINCIPAL!$H$123*(1-(PRINCIPAL!$M$123/100)),IF(AND(PRINCIPAL!$H$123&lt;&gt;"",L429=PRINCIPAL!$N$123),VLOOKUP($BG$399,'Banco de Dados'!$B$4:$J$50,8,FALSE)*PRINCIPAL!$H$123*(1-(PRINCIPAL!$O$123/100)),IF(PRINCIPAL!$H$123&lt;&gt;"",VLOOKUP($BG$399,'Banco de Dados'!$B$4:$J$50,8,FALSE)*PRINCIPAL!$H$123,IF(OR(L429=PRINCIPAL!$I$123,L429=PRINCIPAL!$I$123+PRINCIPAL!$I$123,L429=PRINCIPAL!$I$123+PRINCIPAL!$I$123+PRINCIPAL!$I$123),0,IF(L429=PRINCIPAL!$J$123,VLOOKUP($BG$399,'Banco de Dados'!$B$4:$J$50,6,FALSE)*(1-(PRINCIPAL!$K$123/100)),IF(L429=PRINCIPAL!$L$123,VLOOKUP($BG$399,'Banco de Dados'!$B$4:$J$50,6,FALSE)*(1-(PRINCIPAL!$M$123/100)),IF(L429=PRINCIPAL!$N$123,VLOOKUP($BG$399,'Banco de Dados'!$B$4:$J$50,6,FALSE)*(1-(PRINCIPAL!$O$123/100)),VLOOKUP($BG$399,'Banco de Dados'!$B$4:$J$50,6,FALSE)))))))))),"")</f>
        <v/>
      </c>
      <c r="BG429" s="29" t="str">
        <f>IFERROR(BF429*(IFERROR(VLOOKUP($BG$399,'Banco de Dados'!$B$4:$J$50,4,FALSE),"ERRO")),"")</f>
        <v/>
      </c>
      <c r="BH429" s="29" t="str">
        <f t="shared" si="275"/>
        <v/>
      </c>
      <c r="BI429" s="103" t="str">
        <f>IFERROR(BH429*(C429*(PRINCIPAL!$G$123/100))*0.47*(44/12),"")</f>
        <v/>
      </c>
      <c r="BJ429" s="102" t="str">
        <f t="shared" si="260"/>
        <v/>
      </c>
    </row>
    <row r="430" spans="2:62" ht="12.75" customHeight="1" x14ac:dyDescent="0.3">
      <c r="B430" s="326">
        <f t="shared" si="261"/>
        <v>2049</v>
      </c>
      <c r="C430" s="340"/>
      <c r="D430" s="1"/>
      <c r="E430" s="116">
        <v>29</v>
      </c>
      <c r="F430" s="24" t="str">
        <f>IFERROR(VLOOKUP($G$399,'Banco de Dados'!$B$4:$J$50,6,FALSE),"")</f>
        <v/>
      </c>
      <c r="G430" s="25" t="str">
        <f>IFERROR(F430*(IFERROR(VLOOKUP($G$399,'Banco de Dados'!$B$4:$J$50,4,FALSE),"ERRO")),"")</f>
        <v/>
      </c>
      <c r="H430" s="25" t="str">
        <f t="shared" si="262"/>
        <v/>
      </c>
      <c r="I430" s="103" t="str">
        <f t="shared" si="263"/>
        <v/>
      </c>
      <c r="J430" s="117" t="str">
        <f t="shared" si="264"/>
        <v/>
      </c>
      <c r="K430" s="1"/>
      <c r="L430" s="91">
        <v>29</v>
      </c>
      <c r="M430" s="24" t="str">
        <f>IFERROR(IF(AND(PRINCIPAL!$H$114&lt;&gt;"",OR(L430=PRINCIPAL!$I$114,L430=PRINCIPAL!$I$114+PRINCIPAL!$I$114,L430=PRINCIPAL!$I$114+PRINCIPAL!$I$114+PRINCIPAL!$I$114)),0,IF(AND(PRINCIPAL!$H$114&lt;&gt;"",L430=PRINCIPAL!$J$114),VLOOKUP($N$399,'Banco de Dados'!$B$4:$J$50,8,FALSE)*PRINCIPAL!$H$114*(1-(PRINCIPAL!$K$114/100)),IF(AND(PRINCIPAL!$H$114&lt;&gt;"",L430=PRINCIPAL!$L$114),VLOOKUP($N$399,'Banco de Dados'!$B$4:$J$50,8,FALSE)*PRINCIPAL!$H$114*(1-(PRINCIPAL!$M$114/100)),IF(AND(PRINCIPAL!$H$114&lt;&gt;"",L430=PRINCIPAL!$N$114),VLOOKUP($N$399,'Banco de Dados'!$B$4:$J$50,8,FALSE)*PRINCIPAL!$H$114*(1-(PRINCIPAL!$O$114/100)),IF(PRINCIPAL!$H$114&lt;&gt;"",VLOOKUP($N$399,'Banco de Dados'!$B$4:$J$50,8,FALSE)*PRINCIPAL!$H$114,IF(OR(L430=PRINCIPAL!$I$114,L430=PRINCIPAL!$I$114+PRINCIPAL!$I$114,L430=PRINCIPAL!$I$114+PRINCIPAL!$I$114+PRINCIPAL!$I$114),0,IF(L430=PRINCIPAL!$J$114,VLOOKUP($N$399,'Banco de Dados'!$B$4:$J$50,6,FALSE)*(1-(PRINCIPAL!$K$114/100)),IF(L430=PRINCIPAL!$L$114,VLOOKUP($N$399,'Banco de Dados'!$B$4:$J$50,6,FALSE)*(1-(PRINCIPAL!$M$114/100)),IF(L430=PRINCIPAL!$N$114,VLOOKUP($N$399,'Banco de Dados'!$B$4:$J$50,6,FALSE)*(1-(PRINCIPAL!$O$114/100)),VLOOKUP($N$399,'Banco de Dados'!$B$4:$J$50,6,FALSE)))))))))),"")</f>
        <v/>
      </c>
      <c r="N430" s="25" t="str">
        <f>IFERROR(M430*(IFERROR(VLOOKUP($N$399,'Banco de Dados'!$B$4:$J$50,4,FALSE),"ERRO")),"")</f>
        <v/>
      </c>
      <c r="O430" s="25" t="str">
        <f t="shared" si="283"/>
        <v/>
      </c>
      <c r="P430" s="103" t="str">
        <f>IFERROR(O430*(C430*(PRINCIPAL!$G$114/100))*0.47*(44/12),"")</f>
        <v/>
      </c>
      <c r="Q430" s="107" t="str">
        <f t="shared" si="285"/>
        <v/>
      </c>
      <c r="R430" s="29" t="str">
        <f>IFERROR(IF(AND(PRINCIPAL!$H$115&lt;&gt;"",OR(L430=PRINCIPAL!$I$115,L430=PRINCIPAL!$I$115+PRINCIPAL!$I$115,L430=PRINCIPAL!$I$115+PRINCIPAL!$I$115+PRINCIPAL!$I$115)),0,IF(AND(PRINCIPAL!$H$115&lt;&gt;"",L430=PRINCIPAL!$J$115),VLOOKUP($S$399,'Banco de Dados'!$B$4:$J$50,8,FALSE)*PRINCIPAL!$H$115*(1-(PRINCIPAL!$K$115/100)),IF(AND(PRINCIPAL!$H$115&lt;&gt;"",L430=PRINCIPAL!$L$115),VLOOKUP($S$399,'Banco de Dados'!$B$4:$J$50,8,FALSE)*PRINCIPAL!$H$115*(1-(PRINCIPAL!$M$115/100)),IF(AND(PRINCIPAL!$H$115&lt;&gt;"",L430=PRINCIPAL!$N$115),VLOOKUP($S$399,'Banco de Dados'!$B$4:$J$50,8,FALSE)*PRINCIPAL!$H$115*(1-(PRINCIPAL!$O$115/100)),IF(PRINCIPAL!$H$115&lt;&gt;"",VLOOKUP($S$399,'Banco de Dados'!$B$4:$J$50,8,FALSE)*PRINCIPAL!$H$115,IF(OR(L430=PRINCIPAL!$I$115,L430=PRINCIPAL!$I$115+PRINCIPAL!$I$115,L430=PRINCIPAL!$I$115+PRINCIPAL!$I$115+PRINCIPAL!$I$115),0,IF(L430=PRINCIPAL!$J$115,VLOOKUP($S$399,'Banco de Dados'!$B$4:$J$50,6,FALSE)*(1-(PRINCIPAL!$K$115/100)),IF(L430=PRINCIPAL!$L$115,VLOOKUP($S$399,'Banco de Dados'!$B$4:$J$50,6,FALSE)*(1-(PRINCIPAL!$M$115/100)),IF(L430=PRINCIPAL!$N$115,VLOOKUP($S$399,'Banco de Dados'!$B$4:$J$50,6,FALSE)*(1-(PRINCIPAL!$O$115/100)),VLOOKUP($S$399,'Banco de Dados'!$B$4:$J$50,6,FALSE)))))))))),"")</f>
        <v/>
      </c>
      <c r="S430" s="29" t="str">
        <f>IFERROR(R430*(IFERROR(VLOOKUP($S$399,'Banco de Dados'!$B$4:$J$50,4,FALSE),"ERRO")),"")</f>
        <v/>
      </c>
      <c r="T430" s="29" t="str">
        <f t="shared" si="282"/>
        <v/>
      </c>
      <c r="U430" s="103" t="str">
        <f>IFERROR(T430*(C430*(PRINCIPAL!$G$115/100))*0.47*(44/12),"")</f>
        <v/>
      </c>
      <c r="V430" s="103" t="str">
        <f t="shared" si="258"/>
        <v/>
      </c>
      <c r="W430" s="30" t="str">
        <f>IFERROR(IF(AND(PRINCIPAL!$H$116&lt;&gt;"",OR(L430=PRINCIPAL!$I$116,L430=PRINCIPAL!$I$116+PRINCIPAL!$I$116,L430=PRINCIPAL!$I$116+PRINCIPAL!$I$116+PRINCIPAL!$I$116)),0,IF(AND(PRINCIPAL!$H$116&lt;&gt;"",L430=PRINCIPAL!$J$116),VLOOKUP($X$399,'Banco de Dados'!$B$4:$J$50,8,FALSE)*PRINCIPAL!$H$116*(1-(PRINCIPAL!$K$116/100)),IF(AND(PRINCIPAL!$H$116&lt;&gt;"",L430=PRINCIPAL!$L$116),VLOOKUP($X$399,'Banco de Dados'!$B$4:$J$50,8,FALSE)*PRINCIPAL!$H$116*(1-(PRINCIPAL!$M$116/100)),IF(AND(PRINCIPAL!$H$116&lt;&gt;"",L430=PRINCIPAL!$N$116),VLOOKUP($X$399,'Banco de Dados'!$B$4:$J$50,8,FALSE)*PRINCIPAL!$H$116*(1-(PRINCIPAL!$O$116/100)),IF(PRINCIPAL!$H$116&lt;&gt;"",VLOOKUP($X$399,'Banco de Dados'!$B$4:$J$50,8,FALSE)*PRINCIPAL!$H$116,IF(OR(L430=PRINCIPAL!$I$116,L430=PRINCIPAL!$I$116+PRINCIPAL!$I$116,L430=PRINCIPAL!$I$116+PRINCIPAL!$I$116+PRINCIPAL!$I$116),0,IF(L430=PRINCIPAL!$J$116,VLOOKUP($X$399,'Banco de Dados'!$B$4:$J$50,6,FALSE)*(1-(PRINCIPAL!$K$116/100)),IF(L430=PRINCIPAL!$L$116,VLOOKUP($X$399,'Banco de Dados'!$B$4:$J$50,6,FALSE)*(1-(PRINCIPAL!$M$116/100)),IF(L430=PRINCIPAL!$N$116,VLOOKUP($X$399,'Banco de Dados'!$B$4:$J$50,6,FALSE)*(1-(PRINCIPAL!$O$116/100)),VLOOKUP($X$399,'Banco de Dados'!$B$4:$J$50,6,FALSE)))))))))),"")</f>
        <v/>
      </c>
      <c r="X430" s="29" t="str">
        <f>IFERROR(W430*(IFERROR(VLOOKUP($X$399,'Banco de Dados'!$B$4:$J$50,4,FALSE),"ERRO")),"")</f>
        <v/>
      </c>
      <c r="Y430" s="29" t="str">
        <f t="shared" si="276"/>
        <v/>
      </c>
      <c r="Z430" s="103" t="str">
        <f>IFERROR(Y430*(C430*(PRINCIPAL!$G$116/100))*0.47*(44/12),"")</f>
        <v/>
      </c>
      <c r="AA430" s="111" t="str">
        <f t="shared" si="277"/>
        <v/>
      </c>
      <c r="AB430" s="30" t="str">
        <f>IFERROR(IF(AND(PRINCIPAL!$H$117&lt;&gt;"",OR(L430=PRINCIPAL!$I$117,L430=PRINCIPAL!$I$117+PRINCIPAL!$I$117,L430=PRINCIPAL!$I$117+PRINCIPAL!$I$117+PRINCIPAL!$I$117)),0,IF(AND(PRINCIPAL!$H$117&lt;&gt;"",L430=PRINCIPAL!$J$117),VLOOKUP($AC$399,'Banco de Dados'!$B$4:$J$50,8,FALSE)*PRINCIPAL!$H$117*(1-(PRINCIPAL!$K$117/100)),IF(AND(PRINCIPAL!$H$117&lt;&gt;"",L430=PRINCIPAL!$L$117),VLOOKUP($AC$399,'Banco de Dados'!$B$4:$J$50,8,FALSE)*PRINCIPAL!$H$117*(1-(PRINCIPAL!$M$117/100)),IF(AND(PRINCIPAL!$H$117&lt;&gt;"",L430=PRINCIPAL!$N$117),VLOOKUP($AC$399,'Banco de Dados'!$B$4:$J$50,8,FALSE)*PRINCIPAL!$H$117*(1-(PRINCIPAL!$O$117/100)),IF(PRINCIPAL!$H$117&lt;&gt;"",VLOOKUP($AC$399,'Banco de Dados'!$B$4:$J$50,8,FALSE)*PRINCIPAL!$H$117,IF(OR(L430=PRINCIPAL!$I$117,L430=PRINCIPAL!$I$117+PRINCIPAL!$I$117,L430=PRINCIPAL!$I$117+PRINCIPAL!$I$117+PRINCIPAL!$I$117),0,IF(L430=PRINCIPAL!$J$117,VLOOKUP($AC$399,'Banco de Dados'!$B$4:$J$50,6,FALSE)*(1-(PRINCIPAL!$K$117/100)),IF(L430=PRINCIPAL!$L$117,VLOOKUP($AC$399,'Banco de Dados'!$B$4:$J$50,6,FALSE)*(1-(PRINCIPAL!$M$117/100)),IF(L430=PRINCIPAL!$N$117,VLOOKUP($AC$399,'Banco de Dados'!$B$4:$J$50,6,FALSE)*(1-(PRINCIPAL!$O$117/100)),VLOOKUP($AC$399,'Banco de Dados'!$B$4:$J$50,6,FALSE)))))))))),"")</f>
        <v/>
      </c>
      <c r="AC430" s="29" t="str">
        <f>IFERROR(AB430*(IFERROR(VLOOKUP($AC$399,'Banco de Dados'!$B$4:$J$50,4,FALSE),"ERRO")),"")</f>
        <v/>
      </c>
      <c r="AD430" s="29" t="str">
        <f t="shared" si="267"/>
        <v/>
      </c>
      <c r="AE430" s="103" t="str">
        <f>IFERROR(AD430*(C430*(PRINCIPAL!$G$117/100))*0.47*(44/12),"")</f>
        <v/>
      </c>
      <c r="AF430" s="111" t="str">
        <f t="shared" si="268"/>
        <v/>
      </c>
      <c r="AG430" s="30" t="str">
        <f>IFERROR(IF(AND(PRINCIPAL!$H$118&lt;&gt;"",OR(L430=PRINCIPAL!$I$118,L430=PRINCIPAL!$I$118+PRINCIPAL!$I$118,L430=PRINCIPAL!$I$118+PRINCIPAL!$I$118+PRINCIPAL!$I$118)),0,IF(AND(PRINCIPAL!$H$118&lt;&gt;"",L430=PRINCIPAL!$J$118),VLOOKUP($AH$399,'Banco de Dados'!$B$4:$J$50,8,FALSE)*PRINCIPAL!$H$118*(1-(PRINCIPAL!$K$118/100)),IF(AND(PRINCIPAL!$H$118&lt;&gt;"",L430=PRINCIPAL!$L$118),VLOOKUP($AH$399,'Banco de Dados'!$B$4:$J$50,8,FALSE)*PRINCIPAL!$H$118*(1-(PRINCIPAL!$M$118/100)),IF(AND(PRINCIPAL!$H$118&lt;&gt;"",L430=PRINCIPAL!$N$118),VLOOKUP($AH$399,'Banco de Dados'!$B$4:$J$50,8,FALSE)*PRINCIPAL!$H$118*(1-(PRINCIPAL!$O$118/100)),IF(PRINCIPAL!$H$118&lt;&gt;"",VLOOKUP($AH$399,'Banco de Dados'!$B$4:$J$50,8,FALSE)*PRINCIPAL!$H$118,IF(OR(L430=PRINCIPAL!$I$118,L430=PRINCIPAL!$I$118+PRINCIPAL!$I$118,L430=PRINCIPAL!$I$118+PRINCIPAL!$I$118+PRINCIPAL!$I$118),0,IF(L430=PRINCIPAL!$J$118,VLOOKUP($AH$399,'Banco de Dados'!$B$4:$J$50,6,FALSE)*(1-(PRINCIPAL!$K$118/100)),IF(L430=PRINCIPAL!$L$118,VLOOKUP($AH$399,'Banco de Dados'!$B$4:$J$50,6,FALSE)*(1-(PRINCIPAL!$M$118/100)),IF(L430=PRINCIPAL!$N$118,VLOOKUP($AH$399,'Banco de Dados'!$B$4:$J$50,6,FALSE)*(1-(PRINCIPAL!$O$118/100)),VLOOKUP($AH$399,'Banco de Dados'!$B$4:$J$50,6,FALSE)))))))))),"")</f>
        <v/>
      </c>
      <c r="AH430" s="29" t="str">
        <f>IFERROR(AG430*(IFERROR(VLOOKUP($AH$399,'Banco de Dados'!$B$4:$J$50,4,FALSE),"ERRO")),"")</f>
        <v/>
      </c>
      <c r="AI430" s="29" t="str">
        <f t="shared" si="269"/>
        <v/>
      </c>
      <c r="AJ430" s="103" t="str">
        <f>IFERROR(AI430*(C430*(PRINCIPAL!$G$118/100))*0.47*(44/12),"")</f>
        <v/>
      </c>
      <c r="AK430" s="111" t="str">
        <f t="shared" si="278"/>
        <v/>
      </c>
      <c r="AL430" s="30" t="str">
        <f>IFERROR(IF(AND(PRINCIPAL!$H$119&lt;&gt;"",OR(L430=PRINCIPAL!$I$119,L430=PRINCIPAL!$I$119+PRINCIPAL!$I$119,L430=PRINCIPAL!$I$119+PRINCIPAL!$I$119+PRINCIPAL!$I$119)),0,IF(AND(PRINCIPAL!$H$119&lt;&gt;"",L430=PRINCIPAL!$J$119),VLOOKUP($AM$399,'Banco de Dados'!$B$4:$J$50,8,FALSE)*PRINCIPAL!$H$119*(1-(PRINCIPAL!$K$119/100)),IF(AND(PRINCIPAL!$H$119&lt;&gt;"",L430=PRINCIPAL!$L$119),VLOOKUP($AM$399,'Banco de Dados'!$B$4:$J$50,8,FALSE)*PRINCIPAL!$H$119*(1-(PRINCIPAL!$M$119/100)),IF(AND(PRINCIPAL!$H$119&lt;&gt;"",L430=PRINCIPAL!$N$119),VLOOKUP($AM$399,'Banco de Dados'!$B$4:$J$50,8,FALSE)*PRINCIPAL!$H$119*(1-(PRINCIPAL!$O$119/100)),IF(PRINCIPAL!$H$119&lt;&gt;"",VLOOKUP($AM$399,'Banco de Dados'!$B$4:$J$50,8,FALSE)*PRINCIPAL!$H$119,IF(OR(L430=PRINCIPAL!$I$119,L430=PRINCIPAL!$I$119+PRINCIPAL!$I$119,L430=PRINCIPAL!$I$119+PRINCIPAL!$I$119+PRINCIPAL!$I$119),0,IF(L430=PRINCIPAL!$J$119,VLOOKUP($AM$399,'Banco de Dados'!$B$4:$J$50,6,FALSE)*(1-(PRINCIPAL!$K$119/100)),IF(L430=PRINCIPAL!$L$119,VLOOKUP($AM$399,'Banco de Dados'!$B$4:$J$50,6,FALSE)*(1-(PRINCIPAL!$M$119/100)),IF(L430=PRINCIPAL!$N$119,VLOOKUP($AM$399,'Banco de Dados'!$B$4:$J$50,6,FALSE)*(1-(PRINCIPAL!$O$119/100)),VLOOKUP($AM$399,'Banco de Dados'!$B$4:$J$50,6,FALSE)))))))))),"")</f>
        <v/>
      </c>
      <c r="AM430" s="29" t="str">
        <f>IFERROR(AL430*(IFERROR(VLOOKUP($AM$399,'Banco de Dados'!$B$4:$J$50,4,FALSE),"ERRO")),"")</f>
        <v/>
      </c>
      <c r="AN430" s="29" t="str">
        <f t="shared" si="270"/>
        <v/>
      </c>
      <c r="AO430" s="103" t="str">
        <f>IFERROR(AN430*(C430*(PRINCIPAL!$G$119/100))*0.47*(44/12),"")</f>
        <v/>
      </c>
      <c r="AP430" s="111" t="str">
        <f t="shared" si="271"/>
        <v/>
      </c>
      <c r="AQ430" s="30" t="str">
        <f>IFERROR(IF(AND(PRINCIPAL!$H$120&lt;&gt;"",OR(L430=PRINCIPAL!$I$120,L430=PRINCIPAL!$I$120+PRINCIPAL!$I$120,L430=PRINCIPAL!$I$120+PRINCIPAL!$I$120+PRINCIPAL!$I$120)),0,IF(AND(PRINCIPAL!$H$120&lt;&gt;"",L430=PRINCIPAL!$J$120),VLOOKUP($AR$399,'Banco de Dados'!$B$4:$J$50,8,FALSE)*PRINCIPAL!$H$120*(1-(PRINCIPAL!$K$120/100)),IF(AND(PRINCIPAL!$H$120&lt;&gt;"",L430=PRINCIPAL!$L$120),VLOOKUP($AR$399,'Banco de Dados'!$B$4:$J$50,8,FALSE)*PRINCIPAL!$H$120*(1-(PRINCIPAL!$M$120/100)),IF(AND(PRINCIPAL!$H$120&lt;&gt;"",L430=PRINCIPAL!$N$120),VLOOKUP($AR$399,'Banco de Dados'!$B$4:$J$50,8,FALSE)*PRINCIPAL!$H$120*(1-(PRINCIPAL!$O$120/100)),IF(PRINCIPAL!$H$120&lt;&gt;"",VLOOKUP($AR$399,'Banco de Dados'!$B$4:$J$50,8,FALSE)*PRINCIPAL!$H$120,IF(OR(L430=PRINCIPAL!$I$120,L430=PRINCIPAL!$I$120+PRINCIPAL!$I$120,L430=PRINCIPAL!$I$120+PRINCIPAL!$I$120+PRINCIPAL!$I$120),0,IF(L430=PRINCIPAL!$J$120,VLOOKUP($AR$399,'Banco de Dados'!$B$4:$J$50,6,FALSE)*(1-(PRINCIPAL!$K$120/100)),IF(L430=PRINCIPAL!$L$120,VLOOKUP($AR$399,'Banco de Dados'!$B$4:$J$50,6,FALSE)*(1-(PRINCIPAL!$M$120/100)),IF(L430=PRINCIPAL!$N$120,VLOOKUP($AR$399,'Banco de Dados'!$B$4:$J$50,6,FALSE)*(1-(PRINCIPAL!$O$120/100)),VLOOKUP($AR$399,'Banco de Dados'!$B$4:$J$50,6,FALSE)))))))))),"")</f>
        <v/>
      </c>
      <c r="AR430" s="29" t="str">
        <f>IFERROR(AQ430*(IFERROR(VLOOKUP($AR$399,'Banco de Dados'!$B$4:$J$50,4,FALSE),"ERRO")),"")</f>
        <v/>
      </c>
      <c r="AS430" s="29" t="str">
        <f t="shared" si="272"/>
        <v/>
      </c>
      <c r="AT430" s="103" t="str">
        <f>IFERROR(AS430*(C430*(PRINCIPAL!$G$120/100))*0.47*(44/12),"")</f>
        <v/>
      </c>
      <c r="AU430" s="111" t="str">
        <f t="shared" si="273"/>
        <v/>
      </c>
      <c r="AV430" s="30" t="str">
        <f>IFERROR(IF(AND(PRINCIPAL!$H$121&lt;&gt;"",OR(L430=PRINCIPAL!$I$121,L430=PRINCIPAL!$I$121+PRINCIPAL!$I$121,L430=PRINCIPAL!$I$121+PRINCIPAL!$I$121+PRINCIPAL!$I$121)),0,IF(AND(PRINCIPAL!$H$121&lt;&gt;"",L430=PRINCIPAL!$J$121),VLOOKUP($AW$399,'Banco de Dados'!$B$4:$J$50,8,FALSE)*PRINCIPAL!$H$121*(1-(PRINCIPAL!$K$121/100)),IF(AND(PRINCIPAL!$H$121&lt;&gt;"",L430=PRINCIPAL!$L$121),VLOOKUP($AW$399,'Banco de Dados'!$B$4:$J$50,8,FALSE)*PRINCIPAL!$H$121*(1-(PRINCIPAL!$M$121/100)),IF(AND(PRINCIPAL!$H$121&lt;&gt;"",L430=PRINCIPAL!$N$121),VLOOKUP($AW$399,'Banco de Dados'!$B$4:$J$50,8,FALSE)*PRINCIPAL!$H$121*(1-(PRINCIPAL!$O$121/100)),IF(PRINCIPAL!$H$121&lt;&gt;"",VLOOKUP($AW$399,'Banco de Dados'!$B$4:$J$50,8,FALSE)*PRINCIPAL!$H$121,IF(OR(L430=PRINCIPAL!$I$121,L430=PRINCIPAL!$I$121+PRINCIPAL!$I$121,L430=PRINCIPAL!$I$121+PRINCIPAL!$I$121+PRINCIPAL!$I$121),0,IF(L430=PRINCIPAL!$J$121,VLOOKUP($AW$399,'Banco de Dados'!$B$4:$J$50,6,FALSE)*(1-(PRINCIPAL!$K$121/100)),IF(L430=PRINCIPAL!$L$121,VLOOKUP($AW$399,'Banco de Dados'!$B$4:$J$50,6,FALSE)*(1-(PRINCIPAL!$M$121/100)),IF(L430=PRINCIPAL!$N$121,VLOOKUP($AW$399,'Banco de Dados'!$B$4:$J$50,6,FALSE)*(1-(PRINCIPAL!$O$121/100)),VLOOKUP($AW$399,'Banco de Dados'!$B$4:$J$50,6,FALSE)))))))))),"")</f>
        <v/>
      </c>
      <c r="AW430" s="29" t="str">
        <f>IFERROR(AV430*(IFERROR(VLOOKUP($AW$399,'Banco de Dados'!$B$4:$J$50,4,FALSE),"ERRO")),"")</f>
        <v/>
      </c>
      <c r="AX430" s="29" t="str">
        <f t="shared" si="274"/>
        <v/>
      </c>
      <c r="AY430" s="103" t="str">
        <f>IFERROR(AX430*(C430*(PRINCIPAL!$G$121/100))*0.47*(44/12),"")</f>
        <v/>
      </c>
      <c r="AZ430" s="111" t="str">
        <f t="shared" si="279"/>
        <v/>
      </c>
      <c r="BA430" s="30" t="str">
        <f>IFERROR(IF(AND(PRINCIPAL!$H$122&lt;&gt;"",OR(L430=PRINCIPAL!$I$122,L430=PRINCIPAL!$I$122+PRINCIPAL!$I$122,L430=PRINCIPAL!$I$122+PRINCIPAL!$I$122+PRINCIPAL!$I$122)),0,IF(AND(PRINCIPAL!$H$122&lt;&gt;"",L430=PRINCIPAL!$J$122),VLOOKUP($BB$399,'Banco de Dados'!$B$4:$J$50,8,FALSE)*PRINCIPAL!$H$122*(1-(PRINCIPAL!$K$122/100)),IF(AND(PRINCIPAL!$H$122&lt;&gt;"",L430=PRINCIPAL!$L$122),VLOOKUP($BB$399,'Banco de Dados'!$B$4:$J$50,8,FALSE)*PRINCIPAL!$H$122*(1-(PRINCIPAL!$M$122/100)),IF(AND(PRINCIPAL!$H$122&lt;&gt;"",L430=PRINCIPAL!$N$122),VLOOKUP($BB$399,'Banco de Dados'!$B$4:$J$50,8,FALSE)*PRINCIPAL!$H$122*(1-(PRINCIPAL!$O$122/100)),IF(PRINCIPAL!$H$122&lt;&gt;"",VLOOKUP($BB$399,'Banco de Dados'!$B$4:$J$50,8,FALSE)*PRINCIPAL!$H$122,IF(OR(L430=PRINCIPAL!$I$122,L430=PRINCIPAL!$I$122+PRINCIPAL!$I$122,L430=PRINCIPAL!$I$122+PRINCIPAL!$I$122+PRINCIPAL!$I$122),0,IF(L430=PRINCIPAL!$J$122,VLOOKUP($BB$399,'Banco de Dados'!$B$4:$J$50,6,FALSE)*(1-(PRINCIPAL!$K$122/100)),IF(L430=PRINCIPAL!$L$122,VLOOKUP($BB$399,'Banco de Dados'!$B$4:$J$50,6,FALSE)*(1-(PRINCIPAL!$M$122/100)),IF(L430=PRINCIPAL!$N$122,VLOOKUP($BB$399,'Banco de Dados'!$B$4:$J$50,6,FALSE)*(1-(PRINCIPAL!$O$122/100)),VLOOKUP($BB$399,'Banco de Dados'!$B$4:$J$50,6,FALSE)))))))))),"")</f>
        <v/>
      </c>
      <c r="BB430" s="29" t="str">
        <f>IFERROR(BA430*(IFERROR(VLOOKUP($BB$399,'Banco de Dados'!$B$4:$J$50,4,FALSE),"ERRO")),"")</f>
        <v/>
      </c>
      <c r="BC430" s="29" t="str">
        <f t="shared" si="280"/>
        <v/>
      </c>
      <c r="BD430" s="103" t="str">
        <f>IFERROR(BC430*(C430*(PRINCIPAL!$G$122/100))*0.47*(44/12),"")</f>
        <v/>
      </c>
      <c r="BE430" s="111" t="str">
        <f t="shared" si="259"/>
        <v/>
      </c>
      <c r="BF430" s="30" t="str">
        <f>IFERROR(IF(AND(PRINCIPAL!$H$123&lt;&gt;"",OR(L430=PRINCIPAL!$I$123,L430=PRINCIPAL!$I$123+PRINCIPAL!$I$123,L430=PRINCIPAL!$I$123+PRINCIPAL!$I$123+PRINCIPAL!$I$123)),0,IF(AND(PRINCIPAL!$H$123&lt;&gt;"",L430=PRINCIPAL!$J$123),VLOOKUP($BG$399,'Banco de Dados'!$B$4:$J$50,8,FALSE)*PRINCIPAL!$H$123*(1-(PRINCIPAL!$K$123/100)),IF(AND(PRINCIPAL!$H$123&lt;&gt;"",L430=PRINCIPAL!$L$123),VLOOKUP($BG$399,'Banco de Dados'!$B$4:$J$50,8,FALSE)*PRINCIPAL!$H$123*(1-(PRINCIPAL!$M$123/100)),IF(AND(PRINCIPAL!$H$123&lt;&gt;"",L430=PRINCIPAL!$N$123),VLOOKUP($BG$399,'Banco de Dados'!$B$4:$J$50,8,FALSE)*PRINCIPAL!$H$123*(1-(PRINCIPAL!$O$123/100)),IF(PRINCIPAL!$H$123&lt;&gt;"",VLOOKUP($BG$399,'Banco de Dados'!$B$4:$J$50,8,FALSE)*PRINCIPAL!$H$123,IF(OR(L430=PRINCIPAL!$I$123,L430=PRINCIPAL!$I$123+PRINCIPAL!$I$123,L430=PRINCIPAL!$I$123+PRINCIPAL!$I$123+PRINCIPAL!$I$123),0,IF(L430=PRINCIPAL!$J$123,VLOOKUP($BG$399,'Banco de Dados'!$B$4:$J$50,6,FALSE)*(1-(PRINCIPAL!$K$123/100)),IF(L430=PRINCIPAL!$L$123,VLOOKUP($BG$399,'Banco de Dados'!$B$4:$J$50,6,FALSE)*(1-(PRINCIPAL!$M$123/100)),IF(L430=PRINCIPAL!$N$123,VLOOKUP($BG$399,'Banco de Dados'!$B$4:$J$50,6,FALSE)*(1-(PRINCIPAL!$O$123/100)),VLOOKUP($BG$399,'Banco de Dados'!$B$4:$J$50,6,FALSE)))))))))),"")</f>
        <v/>
      </c>
      <c r="BG430" s="29" t="str">
        <f>IFERROR(BF430*(IFERROR(VLOOKUP($BG$399,'Banco de Dados'!$B$4:$J$50,4,FALSE),"ERRO")),"")</f>
        <v/>
      </c>
      <c r="BH430" s="29" t="str">
        <f t="shared" si="275"/>
        <v/>
      </c>
      <c r="BI430" s="103" t="str">
        <f>IFERROR(BH430*(C430*(PRINCIPAL!$G$123/100))*0.47*(44/12),"")</f>
        <v/>
      </c>
      <c r="BJ430" s="102" t="str">
        <f t="shared" si="260"/>
        <v/>
      </c>
    </row>
    <row r="431" spans="2:62" ht="12.75" customHeight="1" x14ac:dyDescent="0.3">
      <c r="B431" s="326">
        <f t="shared" si="261"/>
        <v>2050</v>
      </c>
      <c r="C431" s="340"/>
      <c r="D431" s="1"/>
      <c r="E431" s="116">
        <v>30</v>
      </c>
      <c r="F431" s="24" t="str">
        <f>IFERROR(VLOOKUP($G$399,'Banco de Dados'!$B$4:$J$50,6,FALSE),"")</f>
        <v/>
      </c>
      <c r="G431" s="25" t="str">
        <f>IFERROR(F431*(IFERROR(VLOOKUP($G$399,'Banco de Dados'!$B$4:$J$50,4,FALSE),"ERRO")),"")</f>
        <v/>
      </c>
      <c r="H431" s="25" t="str">
        <f t="shared" si="262"/>
        <v/>
      </c>
      <c r="I431" s="103" t="str">
        <f t="shared" si="263"/>
        <v/>
      </c>
      <c r="J431" s="117" t="str">
        <f t="shared" si="264"/>
        <v/>
      </c>
      <c r="K431" s="1"/>
      <c r="L431" s="91">
        <v>30</v>
      </c>
      <c r="M431" s="24" t="str">
        <f>IFERROR(IF(AND(PRINCIPAL!$H$114&lt;&gt;"",OR(L431=PRINCIPAL!$I$114,L431=PRINCIPAL!$I$114+PRINCIPAL!$I$114,L431=PRINCIPAL!$I$114+PRINCIPAL!$I$114+PRINCIPAL!$I$114)),0,IF(AND(PRINCIPAL!$H$114&lt;&gt;"",L431=PRINCIPAL!$J$114),VLOOKUP($N$399,'Banco de Dados'!$B$4:$J$50,8,FALSE)*PRINCIPAL!$H$114*(1-(PRINCIPAL!$K$114/100)),IF(AND(PRINCIPAL!$H$114&lt;&gt;"",L431=PRINCIPAL!$L$114),VLOOKUP($N$399,'Banco de Dados'!$B$4:$J$50,8,FALSE)*PRINCIPAL!$H$114*(1-(PRINCIPAL!$M$114/100)),IF(AND(PRINCIPAL!$H$114&lt;&gt;"",L431=PRINCIPAL!$N$114),VLOOKUP($N$399,'Banco de Dados'!$B$4:$J$50,8,FALSE)*PRINCIPAL!$H$114*(1-(PRINCIPAL!$O$114/100)),IF(PRINCIPAL!$H$114&lt;&gt;"",VLOOKUP($N$399,'Banco de Dados'!$B$4:$J$50,8,FALSE)*PRINCIPAL!$H$114,IF(OR(L431=PRINCIPAL!$I$114,L431=PRINCIPAL!$I$114+PRINCIPAL!$I$114,L431=PRINCIPAL!$I$114+PRINCIPAL!$I$114+PRINCIPAL!$I$114),0,IF(L431=PRINCIPAL!$J$114,VLOOKUP($N$399,'Banco de Dados'!$B$4:$J$50,6,FALSE)*(1-(PRINCIPAL!$K$114/100)),IF(L431=PRINCIPAL!$L$114,VLOOKUP($N$399,'Banco de Dados'!$B$4:$J$50,6,FALSE)*(1-(PRINCIPAL!$M$114/100)),IF(L431=PRINCIPAL!$N$114,VLOOKUP($N$399,'Banco de Dados'!$B$4:$J$50,6,FALSE)*(1-(PRINCIPAL!$O$114/100)),VLOOKUP($N$399,'Banco de Dados'!$B$4:$J$50,6,FALSE)))))))))),"")</f>
        <v/>
      </c>
      <c r="N431" s="25" t="str">
        <f>IFERROR(M431*(IFERROR(VLOOKUP($N$399,'Banco de Dados'!$B$4:$J$50,4,FALSE),"ERRO")),"")</f>
        <v/>
      </c>
      <c r="O431" s="25" t="str">
        <f t="shared" si="283"/>
        <v/>
      </c>
      <c r="P431" s="103" t="str">
        <f>IFERROR(O431*(C431*(PRINCIPAL!$G$114/100))*0.47*(44/12),"")</f>
        <v/>
      </c>
      <c r="Q431" s="107" t="str">
        <f t="shared" si="285"/>
        <v/>
      </c>
      <c r="R431" s="29" t="str">
        <f>IFERROR(IF(AND(PRINCIPAL!$H$115&lt;&gt;"",OR(L431=PRINCIPAL!$I$115,L431=PRINCIPAL!$I$115+PRINCIPAL!$I$115,L431=PRINCIPAL!$I$115+PRINCIPAL!$I$115+PRINCIPAL!$I$115)),0,IF(AND(PRINCIPAL!$H$115&lt;&gt;"",L431=PRINCIPAL!$J$115),VLOOKUP($S$399,'Banco de Dados'!$B$4:$J$50,8,FALSE)*PRINCIPAL!$H$115*(1-(PRINCIPAL!$K$115/100)),IF(AND(PRINCIPAL!$H$115&lt;&gt;"",L431=PRINCIPAL!$L$115),VLOOKUP($S$399,'Banco de Dados'!$B$4:$J$50,8,FALSE)*PRINCIPAL!$H$115*(1-(PRINCIPAL!$M$115/100)),IF(AND(PRINCIPAL!$H$115&lt;&gt;"",L431=PRINCIPAL!$N$115),VLOOKUP($S$399,'Banco de Dados'!$B$4:$J$50,8,FALSE)*PRINCIPAL!$H$115*(1-(PRINCIPAL!$O$115/100)),IF(PRINCIPAL!$H$115&lt;&gt;"",VLOOKUP($S$399,'Banco de Dados'!$B$4:$J$50,8,FALSE)*PRINCIPAL!$H$115,IF(OR(L431=PRINCIPAL!$I$115,L431=PRINCIPAL!$I$115+PRINCIPAL!$I$115,L431=PRINCIPAL!$I$115+PRINCIPAL!$I$115+PRINCIPAL!$I$115),0,IF(L431=PRINCIPAL!$J$115,VLOOKUP($S$399,'Banco de Dados'!$B$4:$J$50,6,FALSE)*(1-(PRINCIPAL!$K$115/100)),IF(L431=PRINCIPAL!$L$115,VLOOKUP($S$399,'Banco de Dados'!$B$4:$J$50,6,FALSE)*(1-(PRINCIPAL!$M$115/100)),IF(L431=PRINCIPAL!$N$115,VLOOKUP($S$399,'Banco de Dados'!$B$4:$J$50,6,FALSE)*(1-(PRINCIPAL!$O$115/100)),VLOOKUP($S$399,'Banco de Dados'!$B$4:$J$50,6,FALSE)))))))))),"")</f>
        <v/>
      </c>
      <c r="S431" s="29" t="str">
        <f>IFERROR(R431*(IFERROR(VLOOKUP($S$399,'Banco de Dados'!$B$4:$J$50,4,FALSE),"ERRO")),"")</f>
        <v/>
      </c>
      <c r="T431" s="29" t="str">
        <f t="shared" si="282"/>
        <v/>
      </c>
      <c r="U431" s="103" t="str">
        <f>IFERROR(T431*(C431*(PRINCIPAL!$G$115/100))*0.47*(44/12),"")</f>
        <v/>
      </c>
      <c r="V431" s="103" t="str">
        <f t="shared" si="258"/>
        <v/>
      </c>
      <c r="W431" s="30" t="str">
        <f>IFERROR(IF(AND(PRINCIPAL!$H$116&lt;&gt;"",OR(L431=PRINCIPAL!$I$116,L431=PRINCIPAL!$I$116+PRINCIPAL!$I$116,L431=PRINCIPAL!$I$116+PRINCIPAL!$I$116+PRINCIPAL!$I$116)),0,IF(AND(PRINCIPAL!$H$116&lt;&gt;"",L431=PRINCIPAL!$J$116),VLOOKUP($X$399,'Banco de Dados'!$B$4:$J$50,8,FALSE)*PRINCIPAL!$H$116*(1-(PRINCIPAL!$K$116/100)),IF(AND(PRINCIPAL!$H$116&lt;&gt;"",L431=PRINCIPAL!$L$116),VLOOKUP($X$399,'Banco de Dados'!$B$4:$J$50,8,FALSE)*PRINCIPAL!$H$116*(1-(PRINCIPAL!$M$116/100)),IF(AND(PRINCIPAL!$H$116&lt;&gt;"",L431=PRINCIPAL!$N$116),VLOOKUP($X$399,'Banco de Dados'!$B$4:$J$50,8,FALSE)*PRINCIPAL!$H$116*(1-(PRINCIPAL!$O$116/100)),IF(PRINCIPAL!$H$116&lt;&gt;"",VLOOKUP($X$399,'Banco de Dados'!$B$4:$J$50,8,FALSE)*PRINCIPAL!$H$116,IF(OR(L431=PRINCIPAL!$I$116,L431=PRINCIPAL!$I$116+PRINCIPAL!$I$116,L431=PRINCIPAL!$I$116+PRINCIPAL!$I$116+PRINCIPAL!$I$116),0,IF(L431=PRINCIPAL!$J$116,VLOOKUP($X$399,'Banco de Dados'!$B$4:$J$50,6,FALSE)*(1-(PRINCIPAL!$K$116/100)),IF(L431=PRINCIPAL!$L$116,VLOOKUP($X$399,'Banco de Dados'!$B$4:$J$50,6,FALSE)*(1-(PRINCIPAL!$M$116/100)),IF(L431=PRINCIPAL!$N$116,VLOOKUP($X$399,'Banco de Dados'!$B$4:$J$50,6,FALSE)*(1-(PRINCIPAL!$O$116/100)),VLOOKUP($X$399,'Banco de Dados'!$B$4:$J$50,6,FALSE)))))))))),"")</f>
        <v/>
      </c>
      <c r="X431" s="29" t="str">
        <f>IFERROR(W431*(IFERROR(VLOOKUP($X$399,'Banco de Dados'!$B$4:$J$50,4,FALSE),"ERRO")),"")</f>
        <v/>
      </c>
      <c r="Y431" s="29" t="str">
        <f t="shared" si="276"/>
        <v/>
      </c>
      <c r="Z431" s="103" t="str">
        <f>IFERROR(Y431*(C431*(PRINCIPAL!$G$116/100))*0.47*(44/12),"")</f>
        <v/>
      </c>
      <c r="AA431" s="111" t="str">
        <f t="shared" si="277"/>
        <v/>
      </c>
      <c r="AB431" s="30" t="str">
        <f>IFERROR(IF(AND(PRINCIPAL!$H$117&lt;&gt;"",OR(L431=PRINCIPAL!$I$117,L431=PRINCIPAL!$I$117+PRINCIPAL!$I$117,L431=PRINCIPAL!$I$117+PRINCIPAL!$I$117+PRINCIPAL!$I$117)),0,IF(AND(PRINCIPAL!$H$117&lt;&gt;"",L431=PRINCIPAL!$J$117),VLOOKUP($AC$399,'Banco de Dados'!$B$4:$J$50,8,FALSE)*PRINCIPAL!$H$117*(1-(PRINCIPAL!$K$117/100)),IF(AND(PRINCIPAL!$H$117&lt;&gt;"",L431=PRINCIPAL!$L$117),VLOOKUP($AC$399,'Banco de Dados'!$B$4:$J$50,8,FALSE)*PRINCIPAL!$H$117*(1-(PRINCIPAL!$M$117/100)),IF(AND(PRINCIPAL!$H$117&lt;&gt;"",L431=PRINCIPAL!$N$117),VLOOKUP($AC$399,'Banco de Dados'!$B$4:$J$50,8,FALSE)*PRINCIPAL!$H$117*(1-(PRINCIPAL!$O$117/100)),IF(PRINCIPAL!$H$117&lt;&gt;"",VLOOKUP($AC$399,'Banco de Dados'!$B$4:$J$50,8,FALSE)*PRINCIPAL!$H$117,IF(OR(L431=PRINCIPAL!$I$117,L431=PRINCIPAL!$I$117+PRINCIPAL!$I$117,L431=PRINCIPAL!$I$117+PRINCIPAL!$I$117+PRINCIPAL!$I$117),0,IF(L431=PRINCIPAL!$J$117,VLOOKUP($AC$399,'Banco de Dados'!$B$4:$J$50,6,FALSE)*(1-(PRINCIPAL!$K$117/100)),IF(L431=PRINCIPAL!$L$117,VLOOKUP($AC$399,'Banco de Dados'!$B$4:$J$50,6,FALSE)*(1-(PRINCIPAL!$M$117/100)),IF(L431=PRINCIPAL!$N$117,VLOOKUP($AC$399,'Banco de Dados'!$B$4:$J$50,6,FALSE)*(1-(PRINCIPAL!$O$117/100)),VLOOKUP($AC$399,'Banco de Dados'!$B$4:$J$50,6,FALSE)))))))))),"")</f>
        <v/>
      </c>
      <c r="AC431" s="29" t="str">
        <f>IFERROR(AB431*(IFERROR(VLOOKUP($AC$399,'Banco de Dados'!$B$4:$J$50,4,FALSE),"ERRO")),"")</f>
        <v/>
      </c>
      <c r="AD431" s="29" t="str">
        <f t="shared" si="267"/>
        <v/>
      </c>
      <c r="AE431" s="103" t="str">
        <f>IFERROR(AD431*(C431*(PRINCIPAL!$G$117/100))*0.47*(44/12),"")</f>
        <v/>
      </c>
      <c r="AF431" s="111" t="str">
        <f t="shared" si="268"/>
        <v/>
      </c>
      <c r="AG431" s="30" t="str">
        <f>IFERROR(IF(AND(PRINCIPAL!$H$118&lt;&gt;"",OR(L431=PRINCIPAL!$I$118,L431=PRINCIPAL!$I$118+PRINCIPAL!$I$118,L431=PRINCIPAL!$I$118+PRINCIPAL!$I$118+PRINCIPAL!$I$118)),0,IF(AND(PRINCIPAL!$H$118&lt;&gt;"",L431=PRINCIPAL!$J$118),VLOOKUP($AH$399,'Banco de Dados'!$B$4:$J$50,8,FALSE)*PRINCIPAL!$H$118*(1-(PRINCIPAL!$K$118/100)),IF(AND(PRINCIPAL!$H$118&lt;&gt;"",L431=PRINCIPAL!$L$118),VLOOKUP($AH$399,'Banco de Dados'!$B$4:$J$50,8,FALSE)*PRINCIPAL!$H$118*(1-(PRINCIPAL!$M$118/100)),IF(AND(PRINCIPAL!$H$118&lt;&gt;"",L431=PRINCIPAL!$N$118),VLOOKUP($AH$399,'Banco de Dados'!$B$4:$J$50,8,FALSE)*PRINCIPAL!$H$118*(1-(PRINCIPAL!$O$118/100)),IF(PRINCIPAL!$H$118&lt;&gt;"",VLOOKUP($AH$399,'Banco de Dados'!$B$4:$J$50,8,FALSE)*PRINCIPAL!$H$118,IF(OR(L431=PRINCIPAL!$I$118,L431=PRINCIPAL!$I$118+PRINCIPAL!$I$118,L431=PRINCIPAL!$I$118+PRINCIPAL!$I$118+PRINCIPAL!$I$118),0,IF(L431=PRINCIPAL!$J$118,VLOOKUP($AH$399,'Banco de Dados'!$B$4:$J$50,6,FALSE)*(1-(PRINCIPAL!$K$118/100)),IF(L431=PRINCIPAL!$L$118,VLOOKUP($AH$399,'Banco de Dados'!$B$4:$J$50,6,FALSE)*(1-(PRINCIPAL!$M$118/100)),IF(L431=PRINCIPAL!$N$118,VLOOKUP($AH$399,'Banco de Dados'!$B$4:$J$50,6,FALSE)*(1-(PRINCIPAL!$O$118/100)),VLOOKUP($AH$399,'Banco de Dados'!$B$4:$J$50,6,FALSE)))))))))),"")</f>
        <v/>
      </c>
      <c r="AH431" s="29" t="str">
        <f>IFERROR(AG431*(IFERROR(VLOOKUP($AH$399,'Banco de Dados'!$B$4:$J$50,4,FALSE),"ERRO")),"")</f>
        <v/>
      </c>
      <c r="AI431" s="29" t="str">
        <f t="shared" si="269"/>
        <v/>
      </c>
      <c r="AJ431" s="103" t="str">
        <f>IFERROR(AI431*(C431*(PRINCIPAL!$G$118/100))*0.47*(44/12),"")</f>
        <v/>
      </c>
      <c r="AK431" s="111" t="str">
        <f t="shared" si="278"/>
        <v/>
      </c>
      <c r="AL431" s="30" t="str">
        <f>IFERROR(IF(AND(PRINCIPAL!$H$119&lt;&gt;"",OR(L431=PRINCIPAL!$I$119,L431=PRINCIPAL!$I$119+PRINCIPAL!$I$119,L431=PRINCIPAL!$I$119+PRINCIPAL!$I$119+PRINCIPAL!$I$119)),0,IF(AND(PRINCIPAL!$H$119&lt;&gt;"",L431=PRINCIPAL!$J$119),VLOOKUP($AM$399,'Banco de Dados'!$B$4:$J$50,8,FALSE)*PRINCIPAL!$H$119*(1-(PRINCIPAL!$K$119/100)),IF(AND(PRINCIPAL!$H$119&lt;&gt;"",L431=PRINCIPAL!$L$119),VLOOKUP($AM$399,'Banco de Dados'!$B$4:$J$50,8,FALSE)*PRINCIPAL!$H$119*(1-(PRINCIPAL!$M$119/100)),IF(AND(PRINCIPAL!$H$119&lt;&gt;"",L431=PRINCIPAL!$N$119),VLOOKUP($AM$399,'Banco de Dados'!$B$4:$J$50,8,FALSE)*PRINCIPAL!$H$119*(1-(PRINCIPAL!$O$119/100)),IF(PRINCIPAL!$H$119&lt;&gt;"",VLOOKUP($AM$399,'Banco de Dados'!$B$4:$J$50,8,FALSE)*PRINCIPAL!$H$119,IF(OR(L431=PRINCIPAL!$I$119,L431=PRINCIPAL!$I$119+PRINCIPAL!$I$119,L431=PRINCIPAL!$I$119+PRINCIPAL!$I$119+PRINCIPAL!$I$119),0,IF(L431=PRINCIPAL!$J$119,VLOOKUP($AM$399,'Banco de Dados'!$B$4:$J$50,6,FALSE)*(1-(PRINCIPAL!$K$119/100)),IF(L431=PRINCIPAL!$L$119,VLOOKUP($AM$399,'Banco de Dados'!$B$4:$J$50,6,FALSE)*(1-(PRINCIPAL!$M$119/100)),IF(L431=PRINCIPAL!$N$119,VLOOKUP($AM$399,'Banco de Dados'!$B$4:$J$50,6,FALSE)*(1-(PRINCIPAL!$O$119/100)),VLOOKUP($AM$399,'Banco de Dados'!$B$4:$J$50,6,FALSE)))))))))),"")</f>
        <v/>
      </c>
      <c r="AM431" s="29" t="str">
        <f>IFERROR(AL431*(IFERROR(VLOOKUP($AM$399,'Banco de Dados'!$B$4:$J$50,4,FALSE),"ERRO")),"")</f>
        <v/>
      </c>
      <c r="AN431" s="29" t="str">
        <f t="shared" si="270"/>
        <v/>
      </c>
      <c r="AO431" s="103" t="str">
        <f>IFERROR(AN431*(C431*(PRINCIPAL!$G$119/100))*0.47*(44/12),"")</f>
        <v/>
      </c>
      <c r="AP431" s="111" t="str">
        <f t="shared" si="271"/>
        <v/>
      </c>
      <c r="AQ431" s="30" t="str">
        <f>IFERROR(IF(AND(PRINCIPAL!$H$120&lt;&gt;"",OR(L431=PRINCIPAL!$I$120,L431=PRINCIPAL!$I$120+PRINCIPAL!$I$120,L431=PRINCIPAL!$I$120+PRINCIPAL!$I$120+PRINCIPAL!$I$120)),0,IF(AND(PRINCIPAL!$H$120&lt;&gt;"",L431=PRINCIPAL!$J$120),VLOOKUP($AR$399,'Banco de Dados'!$B$4:$J$50,8,FALSE)*PRINCIPAL!$H$120*(1-(PRINCIPAL!$K$120/100)),IF(AND(PRINCIPAL!$H$120&lt;&gt;"",L431=PRINCIPAL!$L$120),VLOOKUP($AR$399,'Banco de Dados'!$B$4:$J$50,8,FALSE)*PRINCIPAL!$H$120*(1-(PRINCIPAL!$M$120/100)),IF(AND(PRINCIPAL!$H$120&lt;&gt;"",L431=PRINCIPAL!$N$120),VLOOKUP($AR$399,'Banco de Dados'!$B$4:$J$50,8,FALSE)*PRINCIPAL!$H$120*(1-(PRINCIPAL!$O$120/100)),IF(PRINCIPAL!$H$120&lt;&gt;"",VLOOKUP($AR$399,'Banco de Dados'!$B$4:$J$50,8,FALSE)*PRINCIPAL!$H$120,IF(OR(L431=PRINCIPAL!$I$120,L431=PRINCIPAL!$I$120+PRINCIPAL!$I$120,L431=PRINCIPAL!$I$120+PRINCIPAL!$I$120+PRINCIPAL!$I$120),0,IF(L431=PRINCIPAL!$J$120,VLOOKUP($AR$399,'Banco de Dados'!$B$4:$J$50,6,FALSE)*(1-(PRINCIPAL!$K$120/100)),IF(L431=PRINCIPAL!$L$120,VLOOKUP($AR$399,'Banco de Dados'!$B$4:$J$50,6,FALSE)*(1-(PRINCIPAL!$M$120/100)),IF(L431=PRINCIPAL!$N$120,VLOOKUP($AR$399,'Banco de Dados'!$B$4:$J$50,6,FALSE)*(1-(PRINCIPAL!$O$120/100)),VLOOKUP($AR$399,'Banco de Dados'!$B$4:$J$50,6,FALSE)))))))))),"")</f>
        <v/>
      </c>
      <c r="AR431" s="29" t="str">
        <f>IFERROR(AQ431*(IFERROR(VLOOKUP($AR$399,'Banco de Dados'!$B$4:$J$50,4,FALSE),"ERRO")),"")</f>
        <v/>
      </c>
      <c r="AS431" s="29" t="str">
        <f t="shared" si="272"/>
        <v/>
      </c>
      <c r="AT431" s="103" t="str">
        <f>IFERROR(AS431*(C431*(PRINCIPAL!$G$120/100))*0.47*(44/12),"")</f>
        <v/>
      </c>
      <c r="AU431" s="111" t="str">
        <f t="shared" si="273"/>
        <v/>
      </c>
      <c r="AV431" s="30" t="str">
        <f>IFERROR(IF(AND(PRINCIPAL!$H$121&lt;&gt;"",OR(L431=PRINCIPAL!$I$121,L431=PRINCIPAL!$I$121+PRINCIPAL!$I$121,L431=PRINCIPAL!$I$121+PRINCIPAL!$I$121+PRINCIPAL!$I$121)),0,IF(AND(PRINCIPAL!$H$121&lt;&gt;"",L431=PRINCIPAL!$J$121),VLOOKUP($AW$399,'Banco de Dados'!$B$4:$J$50,8,FALSE)*PRINCIPAL!$H$121*(1-(PRINCIPAL!$K$121/100)),IF(AND(PRINCIPAL!$H$121&lt;&gt;"",L431=PRINCIPAL!$L$121),VLOOKUP($AW$399,'Banco de Dados'!$B$4:$J$50,8,FALSE)*PRINCIPAL!$H$121*(1-(PRINCIPAL!$M$121/100)),IF(AND(PRINCIPAL!$H$121&lt;&gt;"",L431=PRINCIPAL!$N$121),VLOOKUP($AW$399,'Banco de Dados'!$B$4:$J$50,8,FALSE)*PRINCIPAL!$H$121*(1-(PRINCIPAL!$O$121/100)),IF(PRINCIPAL!$H$121&lt;&gt;"",VLOOKUP($AW$399,'Banco de Dados'!$B$4:$J$50,8,FALSE)*PRINCIPAL!$H$121,IF(OR(L431=PRINCIPAL!$I$121,L431=PRINCIPAL!$I$121+PRINCIPAL!$I$121,L431=PRINCIPAL!$I$121+PRINCIPAL!$I$121+PRINCIPAL!$I$121),0,IF(L431=PRINCIPAL!$J$121,VLOOKUP($AW$399,'Banco de Dados'!$B$4:$J$50,6,FALSE)*(1-(PRINCIPAL!$K$121/100)),IF(L431=PRINCIPAL!$L$121,VLOOKUP($AW$399,'Banco de Dados'!$B$4:$J$50,6,FALSE)*(1-(PRINCIPAL!$M$121/100)),IF(L431=PRINCIPAL!$N$121,VLOOKUP($AW$399,'Banco de Dados'!$B$4:$J$50,6,FALSE)*(1-(PRINCIPAL!$O$121/100)),VLOOKUP($AW$399,'Banco de Dados'!$B$4:$J$50,6,FALSE)))))))))),"")</f>
        <v/>
      </c>
      <c r="AW431" s="29" t="str">
        <f>IFERROR(AV431*(IFERROR(VLOOKUP($AW$399,'Banco de Dados'!$B$4:$J$50,4,FALSE),"ERRO")),"")</f>
        <v/>
      </c>
      <c r="AX431" s="29" t="str">
        <f t="shared" si="274"/>
        <v/>
      </c>
      <c r="AY431" s="103" t="str">
        <f>IFERROR(AX431*(C431*(PRINCIPAL!$G$121/100))*0.47*(44/12),"")</f>
        <v/>
      </c>
      <c r="AZ431" s="111" t="str">
        <f t="shared" si="279"/>
        <v/>
      </c>
      <c r="BA431" s="30" t="str">
        <f>IFERROR(IF(AND(PRINCIPAL!$H$122&lt;&gt;"",OR(L431=PRINCIPAL!$I$122,L431=PRINCIPAL!$I$122+PRINCIPAL!$I$122,L431=PRINCIPAL!$I$122+PRINCIPAL!$I$122+PRINCIPAL!$I$122)),0,IF(AND(PRINCIPAL!$H$122&lt;&gt;"",L431=PRINCIPAL!$J$122),VLOOKUP($BB$399,'Banco de Dados'!$B$4:$J$50,8,FALSE)*PRINCIPAL!$H$122*(1-(PRINCIPAL!$K$122/100)),IF(AND(PRINCIPAL!$H$122&lt;&gt;"",L431=PRINCIPAL!$L$122),VLOOKUP($BB$399,'Banco de Dados'!$B$4:$J$50,8,FALSE)*PRINCIPAL!$H$122*(1-(PRINCIPAL!$M$122/100)),IF(AND(PRINCIPAL!$H$122&lt;&gt;"",L431=PRINCIPAL!$N$122),VLOOKUP($BB$399,'Banco de Dados'!$B$4:$J$50,8,FALSE)*PRINCIPAL!$H$122*(1-(PRINCIPAL!$O$122/100)),IF(PRINCIPAL!$H$122&lt;&gt;"",VLOOKUP($BB$399,'Banco de Dados'!$B$4:$J$50,8,FALSE)*PRINCIPAL!$H$122,IF(OR(L431=PRINCIPAL!$I$122,L431=PRINCIPAL!$I$122+PRINCIPAL!$I$122,L431=PRINCIPAL!$I$122+PRINCIPAL!$I$122+PRINCIPAL!$I$122),0,IF(L431=PRINCIPAL!$J$122,VLOOKUP($BB$399,'Banco de Dados'!$B$4:$J$50,6,FALSE)*(1-(PRINCIPAL!$K$122/100)),IF(L431=PRINCIPAL!$L$122,VLOOKUP($BB$399,'Banco de Dados'!$B$4:$J$50,6,FALSE)*(1-(PRINCIPAL!$M$122/100)),IF(L431=PRINCIPAL!$N$122,VLOOKUP($BB$399,'Banco de Dados'!$B$4:$J$50,6,FALSE)*(1-(PRINCIPAL!$O$122/100)),VLOOKUP($BB$399,'Banco de Dados'!$B$4:$J$50,6,FALSE)))))))))),"")</f>
        <v/>
      </c>
      <c r="BB431" s="29" t="str">
        <f>IFERROR(BA431*(IFERROR(VLOOKUP($BB$399,'Banco de Dados'!$B$4:$J$50,4,FALSE),"ERRO")),"")</f>
        <v/>
      </c>
      <c r="BC431" s="29" t="str">
        <f t="shared" si="280"/>
        <v/>
      </c>
      <c r="BD431" s="103" t="str">
        <f>IFERROR(BC431*(C431*(PRINCIPAL!$G$122/100))*0.47*(44/12),"")</f>
        <v/>
      </c>
      <c r="BE431" s="111" t="str">
        <f t="shared" si="259"/>
        <v/>
      </c>
      <c r="BF431" s="30" t="str">
        <f>IFERROR(IF(AND(PRINCIPAL!$H$123&lt;&gt;"",OR(L431=PRINCIPAL!$I$123,L431=PRINCIPAL!$I$123+PRINCIPAL!$I$123,L431=PRINCIPAL!$I$123+PRINCIPAL!$I$123+PRINCIPAL!$I$123)),0,IF(AND(PRINCIPAL!$H$123&lt;&gt;"",L431=PRINCIPAL!$J$123),VLOOKUP($BG$399,'Banco de Dados'!$B$4:$J$50,8,FALSE)*PRINCIPAL!$H$123*(1-(PRINCIPAL!$K$123/100)),IF(AND(PRINCIPAL!$H$123&lt;&gt;"",L431=PRINCIPAL!$L$123),VLOOKUP($BG$399,'Banco de Dados'!$B$4:$J$50,8,FALSE)*PRINCIPAL!$H$123*(1-(PRINCIPAL!$M$123/100)),IF(AND(PRINCIPAL!$H$123&lt;&gt;"",L431=PRINCIPAL!$N$123),VLOOKUP($BG$399,'Banco de Dados'!$B$4:$J$50,8,FALSE)*PRINCIPAL!$H$123*(1-(PRINCIPAL!$O$123/100)),IF(PRINCIPAL!$H$123&lt;&gt;"",VLOOKUP($BG$399,'Banco de Dados'!$B$4:$J$50,8,FALSE)*PRINCIPAL!$H$123,IF(OR(L431=PRINCIPAL!$I$123,L431=PRINCIPAL!$I$123+PRINCIPAL!$I$123,L431=PRINCIPAL!$I$123+PRINCIPAL!$I$123+PRINCIPAL!$I$123),0,IF(L431=PRINCIPAL!$J$123,VLOOKUP($BG$399,'Banco de Dados'!$B$4:$J$50,6,FALSE)*(1-(PRINCIPAL!$K$123/100)),IF(L431=PRINCIPAL!$L$123,VLOOKUP($BG$399,'Banco de Dados'!$B$4:$J$50,6,FALSE)*(1-(PRINCIPAL!$M$123/100)),IF(L431=PRINCIPAL!$N$123,VLOOKUP($BG$399,'Banco de Dados'!$B$4:$J$50,6,FALSE)*(1-(PRINCIPAL!$O$123/100)),VLOOKUP($BG$399,'Banco de Dados'!$B$4:$J$50,6,FALSE)))))))))),"")</f>
        <v/>
      </c>
      <c r="BG431" s="29" t="str">
        <f>IFERROR(BF431*(IFERROR(VLOOKUP($BG$399,'Banco de Dados'!$B$4:$J$50,4,FALSE),"ERRO")),"")</f>
        <v/>
      </c>
      <c r="BH431" s="29" t="str">
        <f t="shared" si="275"/>
        <v/>
      </c>
      <c r="BI431" s="103" t="str">
        <f>IFERROR(BH431*(C431*(PRINCIPAL!$G$123/100))*0.47*(44/12),"")</f>
        <v/>
      </c>
      <c r="BJ431" s="102" t="str">
        <f t="shared" si="260"/>
        <v/>
      </c>
    </row>
    <row r="432" spans="2:62" ht="12.75" customHeight="1" x14ac:dyDescent="0.3">
      <c r="B432" s="326">
        <f t="shared" si="261"/>
        <v>2051</v>
      </c>
      <c r="C432" s="340"/>
      <c r="D432" s="1"/>
      <c r="E432" s="116">
        <v>31</v>
      </c>
      <c r="F432" s="24" t="str">
        <f>IFERROR(VLOOKUP($G$399,'Banco de Dados'!$B$4:$J$50,6,FALSE),"")</f>
        <v/>
      </c>
      <c r="G432" s="25" t="str">
        <f>IFERROR(F432*(IFERROR(VLOOKUP($G$399,'Banco de Dados'!$B$4:$J$50,4,FALSE),"ERRO")),"")</f>
        <v/>
      </c>
      <c r="H432" s="25" t="str">
        <f t="shared" si="262"/>
        <v/>
      </c>
      <c r="I432" s="103" t="str">
        <f t="shared" si="263"/>
        <v/>
      </c>
      <c r="J432" s="117" t="str">
        <f t="shared" si="264"/>
        <v/>
      </c>
      <c r="K432" s="1"/>
      <c r="L432" s="91">
        <v>31</v>
      </c>
      <c r="M432" s="24" t="str">
        <f>IFERROR(IF(AND(PRINCIPAL!$H$114&lt;&gt;"",OR(L432=PRINCIPAL!$I$114,L432=PRINCIPAL!$I$114+PRINCIPAL!$I$114,L432=PRINCIPAL!$I$114+PRINCIPAL!$I$114+PRINCIPAL!$I$114)),0,IF(AND(PRINCIPAL!$H$114&lt;&gt;"",L432=PRINCIPAL!$J$114),VLOOKUP($N$399,'Banco de Dados'!$B$4:$J$50,8,FALSE)*PRINCIPAL!$H$114*(1-(PRINCIPAL!$K$114/100)),IF(AND(PRINCIPAL!$H$114&lt;&gt;"",L432=PRINCIPAL!$L$114),VLOOKUP($N$399,'Banco de Dados'!$B$4:$J$50,8,FALSE)*PRINCIPAL!$H$114*(1-(PRINCIPAL!$M$114/100)),IF(AND(PRINCIPAL!$H$114&lt;&gt;"",L432=PRINCIPAL!$N$114),VLOOKUP($N$399,'Banco de Dados'!$B$4:$J$50,8,FALSE)*PRINCIPAL!$H$114*(1-(PRINCIPAL!$O$114/100)),IF(PRINCIPAL!$H$114&lt;&gt;"",VLOOKUP($N$399,'Banco de Dados'!$B$4:$J$50,8,FALSE)*PRINCIPAL!$H$114,IF(OR(L432=PRINCIPAL!$I$114,L432=PRINCIPAL!$I$114+PRINCIPAL!$I$114,L432=PRINCIPAL!$I$114+PRINCIPAL!$I$114+PRINCIPAL!$I$114),0,IF(L432=PRINCIPAL!$J$114,VLOOKUP($N$399,'Banco de Dados'!$B$4:$J$50,6,FALSE)*(1-(PRINCIPAL!$K$114/100)),IF(L432=PRINCIPAL!$L$114,VLOOKUP($N$399,'Banco de Dados'!$B$4:$J$50,6,FALSE)*(1-(PRINCIPAL!$M$114/100)),IF(L432=PRINCIPAL!$N$114,VLOOKUP($N$399,'Banco de Dados'!$B$4:$J$50,6,FALSE)*(1-(PRINCIPAL!$O$114/100)),VLOOKUP($N$399,'Banco de Dados'!$B$4:$J$50,6,FALSE)))))))))),"")</f>
        <v/>
      </c>
      <c r="N432" s="25" t="str">
        <f>IFERROR(M432*(IFERROR(VLOOKUP($N$399,'Banco de Dados'!$B$4:$J$50,4,FALSE),"ERRO")),"")</f>
        <v/>
      </c>
      <c r="O432" s="25" t="str">
        <f t="shared" si="283"/>
        <v/>
      </c>
      <c r="P432" s="103" t="str">
        <f>IFERROR(O432*(C432*(PRINCIPAL!$G$114/100))*0.47*(44/12),"")</f>
        <v/>
      </c>
      <c r="Q432" s="107" t="str">
        <f t="shared" si="285"/>
        <v/>
      </c>
      <c r="R432" s="29" t="str">
        <f>IFERROR(IF(AND(PRINCIPAL!$H$115&lt;&gt;"",OR(L432=PRINCIPAL!$I$115,L432=PRINCIPAL!$I$115+PRINCIPAL!$I$115,L432=PRINCIPAL!$I$115+PRINCIPAL!$I$115+PRINCIPAL!$I$115)),0,IF(AND(PRINCIPAL!$H$115&lt;&gt;"",L432=PRINCIPAL!$J$115),VLOOKUP($S$399,'Banco de Dados'!$B$4:$J$50,8,FALSE)*PRINCIPAL!$H$115*(1-(PRINCIPAL!$K$115/100)),IF(AND(PRINCIPAL!$H$115&lt;&gt;"",L432=PRINCIPAL!$L$115),VLOOKUP($S$399,'Banco de Dados'!$B$4:$J$50,8,FALSE)*PRINCIPAL!$H$115*(1-(PRINCIPAL!$M$115/100)),IF(AND(PRINCIPAL!$H$115&lt;&gt;"",L432=PRINCIPAL!$N$115),VLOOKUP($S$399,'Banco de Dados'!$B$4:$J$50,8,FALSE)*PRINCIPAL!$H$115*(1-(PRINCIPAL!$O$115/100)),IF(PRINCIPAL!$H$115&lt;&gt;"",VLOOKUP($S$399,'Banco de Dados'!$B$4:$J$50,8,FALSE)*PRINCIPAL!$H$115,IF(OR(L432=PRINCIPAL!$I$115,L432=PRINCIPAL!$I$115+PRINCIPAL!$I$115,L432=PRINCIPAL!$I$115+PRINCIPAL!$I$115+PRINCIPAL!$I$115),0,IF(L432=PRINCIPAL!$J$115,VLOOKUP($S$399,'Banco de Dados'!$B$4:$J$50,6,FALSE)*(1-(PRINCIPAL!$K$115/100)),IF(L432=PRINCIPAL!$L$115,VLOOKUP($S$399,'Banco de Dados'!$B$4:$J$50,6,FALSE)*(1-(PRINCIPAL!$M$115/100)),IF(L432=PRINCIPAL!$N$115,VLOOKUP($S$399,'Banco de Dados'!$B$4:$J$50,6,FALSE)*(1-(PRINCIPAL!$O$115/100)),VLOOKUP($S$399,'Banco de Dados'!$B$4:$J$50,6,FALSE)))))))))),"")</f>
        <v/>
      </c>
      <c r="S432" s="29" t="str">
        <f>IFERROR(R432*(IFERROR(VLOOKUP($S$399,'Banco de Dados'!$B$4:$J$50,4,FALSE),"ERRO")),"")</f>
        <v/>
      </c>
      <c r="T432" s="29" t="str">
        <f t="shared" si="282"/>
        <v/>
      </c>
      <c r="U432" s="103" t="str">
        <f>IFERROR(T432*(C432*(PRINCIPAL!$G$115/100))*0.47*(44/12),"")</f>
        <v/>
      </c>
      <c r="V432" s="103" t="str">
        <f t="shared" si="258"/>
        <v/>
      </c>
      <c r="W432" s="30" t="str">
        <f>IFERROR(IF(AND(PRINCIPAL!$H$116&lt;&gt;"",OR(L432=PRINCIPAL!$I$116,L432=PRINCIPAL!$I$116+PRINCIPAL!$I$116,L432=PRINCIPAL!$I$116+PRINCIPAL!$I$116+PRINCIPAL!$I$116)),0,IF(AND(PRINCIPAL!$H$116&lt;&gt;"",L432=PRINCIPAL!$J$116),VLOOKUP($X$399,'Banco de Dados'!$B$4:$J$50,8,FALSE)*PRINCIPAL!$H$116*(1-(PRINCIPAL!$K$116/100)),IF(AND(PRINCIPAL!$H$116&lt;&gt;"",L432=PRINCIPAL!$L$116),VLOOKUP($X$399,'Banco de Dados'!$B$4:$J$50,8,FALSE)*PRINCIPAL!$H$116*(1-(PRINCIPAL!$M$116/100)),IF(AND(PRINCIPAL!$H$116&lt;&gt;"",L432=PRINCIPAL!$N$116),VLOOKUP($X$399,'Banco de Dados'!$B$4:$J$50,8,FALSE)*PRINCIPAL!$H$116*(1-(PRINCIPAL!$O$116/100)),IF(PRINCIPAL!$H$116&lt;&gt;"",VLOOKUP($X$399,'Banco de Dados'!$B$4:$J$50,8,FALSE)*PRINCIPAL!$H$116,IF(OR(L432=PRINCIPAL!$I$116,L432=PRINCIPAL!$I$116+PRINCIPAL!$I$116,L432=PRINCIPAL!$I$116+PRINCIPAL!$I$116+PRINCIPAL!$I$116),0,IF(L432=PRINCIPAL!$J$116,VLOOKUP($X$399,'Banco de Dados'!$B$4:$J$50,6,FALSE)*(1-(PRINCIPAL!$K$116/100)),IF(L432=PRINCIPAL!$L$116,VLOOKUP($X$399,'Banco de Dados'!$B$4:$J$50,6,FALSE)*(1-(PRINCIPAL!$M$116/100)),IF(L432=PRINCIPAL!$N$116,VLOOKUP($X$399,'Banco de Dados'!$B$4:$J$50,6,FALSE)*(1-(PRINCIPAL!$O$116/100)),VLOOKUP($X$399,'Banco de Dados'!$B$4:$J$50,6,FALSE)))))))))),"")</f>
        <v/>
      </c>
      <c r="X432" s="29" t="str">
        <f>IFERROR(W432*(IFERROR(VLOOKUP($X$399,'Banco de Dados'!$B$4:$J$50,4,FALSE),"ERRO")),"")</f>
        <v/>
      </c>
      <c r="Y432" s="29" t="str">
        <f t="shared" si="276"/>
        <v/>
      </c>
      <c r="Z432" s="103" t="str">
        <f>IFERROR(Y432*(C432*(PRINCIPAL!$G$116/100))*0.47*(44/12),"")</f>
        <v/>
      </c>
      <c r="AA432" s="111" t="str">
        <f t="shared" si="277"/>
        <v/>
      </c>
      <c r="AB432" s="30" t="str">
        <f>IFERROR(IF(AND(PRINCIPAL!$H$117&lt;&gt;"",OR(L432=PRINCIPAL!$I$117,L432=PRINCIPAL!$I$117+PRINCIPAL!$I$117,L432=PRINCIPAL!$I$117+PRINCIPAL!$I$117+PRINCIPAL!$I$117)),0,IF(AND(PRINCIPAL!$H$117&lt;&gt;"",L432=PRINCIPAL!$J$117),VLOOKUP($AC$399,'Banco de Dados'!$B$4:$J$50,8,FALSE)*PRINCIPAL!$H$117*(1-(PRINCIPAL!$K$117/100)),IF(AND(PRINCIPAL!$H$117&lt;&gt;"",L432=PRINCIPAL!$L$117),VLOOKUP($AC$399,'Banco de Dados'!$B$4:$J$50,8,FALSE)*PRINCIPAL!$H$117*(1-(PRINCIPAL!$M$117/100)),IF(AND(PRINCIPAL!$H$117&lt;&gt;"",L432=PRINCIPAL!$N$117),VLOOKUP($AC$399,'Banco de Dados'!$B$4:$J$50,8,FALSE)*PRINCIPAL!$H$117*(1-(PRINCIPAL!$O$117/100)),IF(PRINCIPAL!$H$117&lt;&gt;"",VLOOKUP($AC$399,'Banco de Dados'!$B$4:$J$50,8,FALSE)*PRINCIPAL!$H$117,IF(OR(L432=PRINCIPAL!$I$117,L432=PRINCIPAL!$I$117+PRINCIPAL!$I$117,L432=PRINCIPAL!$I$117+PRINCIPAL!$I$117+PRINCIPAL!$I$117),0,IF(L432=PRINCIPAL!$J$117,VLOOKUP($AC$399,'Banco de Dados'!$B$4:$J$50,6,FALSE)*(1-(PRINCIPAL!$K$117/100)),IF(L432=PRINCIPAL!$L$117,VLOOKUP($AC$399,'Banco de Dados'!$B$4:$J$50,6,FALSE)*(1-(PRINCIPAL!$M$117/100)),IF(L432=PRINCIPAL!$N$117,VLOOKUP($AC$399,'Banco de Dados'!$B$4:$J$50,6,FALSE)*(1-(PRINCIPAL!$O$117/100)),VLOOKUP($AC$399,'Banco de Dados'!$B$4:$J$50,6,FALSE)))))))))),"")</f>
        <v/>
      </c>
      <c r="AC432" s="29" t="str">
        <f>IFERROR(AB432*(IFERROR(VLOOKUP($AC$399,'Banco de Dados'!$B$4:$J$50,4,FALSE),"ERRO")),"")</f>
        <v/>
      </c>
      <c r="AD432" s="29" t="str">
        <f t="shared" si="267"/>
        <v/>
      </c>
      <c r="AE432" s="103" t="str">
        <f>IFERROR(AD432*(C432*(PRINCIPAL!$G$117/100))*0.47*(44/12),"")</f>
        <v/>
      </c>
      <c r="AF432" s="111" t="str">
        <f t="shared" si="268"/>
        <v/>
      </c>
      <c r="AG432" s="30" t="str">
        <f>IFERROR(IF(AND(PRINCIPAL!$H$118&lt;&gt;"",OR(L432=PRINCIPAL!$I$118,L432=PRINCIPAL!$I$118+PRINCIPAL!$I$118,L432=PRINCIPAL!$I$118+PRINCIPAL!$I$118+PRINCIPAL!$I$118)),0,IF(AND(PRINCIPAL!$H$118&lt;&gt;"",L432=PRINCIPAL!$J$118),VLOOKUP($AH$399,'Banco de Dados'!$B$4:$J$50,8,FALSE)*PRINCIPAL!$H$118*(1-(PRINCIPAL!$K$118/100)),IF(AND(PRINCIPAL!$H$118&lt;&gt;"",L432=PRINCIPAL!$L$118),VLOOKUP($AH$399,'Banco de Dados'!$B$4:$J$50,8,FALSE)*PRINCIPAL!$H$118*(1-(PRINCIPAL!$M$118/100)),IF(AND(PRINCIPAL!$H$118&lt;&gt;"",L432=PRINCIPAL!$N$118),VLOOKUP($AH$399,'Banco de Dados'!$B$4:$J$50,8,FALSE)*PRINCIPAL!$H$118*(1-(PRINCIPAL!$O$118/100)),IF(PRINCIPAL!$H$118&lt;&gt;"",VLOOKUP($AH$399,'Banco de Dados'!$B$4:$J$50,8,FALSE)*PRINCIPAL!$H$118,IF(OR(L432=PRINCIPAL!$I$118,L432=PRINCIPAL!$I$118+PRINCIPAL!$I$118,L432=PRINCIPAL!$I$118+PRINCIPAL!$I$118+PRINCIPAL!$I$118),0,IF(L432=PRINCIPAL!$J$118,VLOOKUP($AH$399,'Banco de Dados'!$B$4:$J$50,6,FALSE)*(1-(PRINCIPAL!$K$118/100)),IF(L432=PRINCIPAL!$L$118,VLOOKUP($AH$399,'Banco de Dados'!$B$4:$J$50,6,FALSE)*(1-(PRINCIPAL!$M$118/100)),IF(L432=PRINCIPAL!$N$118,VLOOKUP($AH$399,'Banco de Dados'!$B$4:$J$50,6,FALSE)*(1-(PRINCIPAL!$O$118/100)),VLOOKUP($AH$399,'Banco de Dados'!$B$4:$J$50,6,FALSE)))))))))),"")</f>
        <v/>
      </c>
      <c r="AH432" s="29" t="str">
        <f>IFERROR(AG432*(IFERROR(VLOOKUP($AH$399,'Banco de Dados'!$B$4:$J$50,4,FALSE),"ERRO")),"")</f>
        <v/>
      </c>
      <c r="AI432" s="29" t="str">
        <f t="shared" si="269"/>
        <v/>
      </c>
      <c r="AJ432" s="103" t="str">
        <f>IFERROR(AI432*(C432*(PRINCIPAL!$G$118/100))*0.47*(44/12),"")</f>
        <v/>
      </c>
      <c r="AK432" s="111" t="str">
        <f t="shared" si="278"/>
        <v/>
      </c>
      <c r="AL432" s="30" t="str">
        <f>IFERROR(IF(AND(PRINCIPAL!$H$119&lt;&gt;"",OR(L432=PRINCIPAL!$I$119,L432=PRINCIPAL!$I$119+PRINCIPAL!$I$119,L432=PRINCIPAL!$I$119+PRINCIPAL!$I$119+PRINCIPAL!$I$119)),0,IF(AND(PRINCIPAL!$H$119&lt;&gt;"",L432=PRINCIPAL!$J$119),VLOOKUP($AM$399,'Banco de Dados'!$B$4:$J$50,8,FALSE)*PRINCIPAL!$H$119*(1-(PRINCIPAL!$K$119/100)),IF(AND(PRINCIPAL!$H$119&lt;&gt;"",L432=PRINCIPAL!$L$119),VLOOKUP($AM$399,'Banco de Dados'!$B$4:$J$50,8,FALSE)*PRINCIPAL!$H$119*(1-(PRINCIPAL!$M$119/100)),IF(AND(PRINCIPAL!$H$119&lt;&gt;"",L432=PRINCIPAL!$N$119),VLOOKUP($AM$399,'Banco de Dados'!$B$4:$J$50,8,FALSE)*PRINCIPAL!$H$119*(1-(PRINCIPAL!$O$119/100)),IF(PRINCIPAL!$H$119&lt;&gt;"",VLOOKUP($AM$399,'Banco de Dados'!$B$4:$J$50,8,FALSE)*PRINCIPAL!$H$119,IF(OR(L432=PRINCIPAL!$I$119,L432=PRINCIPAL!$I$119+PRINCIPAL!$I$119,L432=PRINCIPAL!$I$119+PRINCIPAL!$I$119+PRINCIPAL!$I$119),0,IF(L432=PRINCIPAL!$J$119,VLOOKUP($AM$399,'Banco de Dados'!$B$4:$J$50,6,FALSE)*(1-(PRINCIPAL!$K$119/100)),IF(L432=PRINCIPAL!$L$119,VLOOKUP($AM$399,'Banco de Dados'!$B$4:$J$50,6,FALSE)*(1-(PRINCIPAL!$M$119/100)),IF(L432=PRINCIPAL!$N$119,VLOOKUP($AM$399,'Banco de Dados'!$B$4:$J$50,6,FALSE)*(1-(PRINCIPAL!$O$119/100)),VLOOKUP($AM$399,'Banco de Dados'!$B$4:$J$50,6,FALSE)))))))))),"")</f>
        <v/>
      </c>
      <c r="AM432" s="29" t="str">
        <f>IFERROR(AL432*(IFERROR(VLOOKUP($AM$399,'Banco de Dados'!$B$4:$J$50,4,FALSE),"ERRO")),"")</f>
        <v/>
      </c>
      <c r="AN432" s="29" t="str">
        <f t="shared" si="270"/>
        <v/>
      </c>
      <c r="AO432" s="103" t="str">
        <f>IFERROR(AN432*(C432*(PRINCIPAL!$G$119/100))*0.47*(44/12),"")</f>
        <v/>
      </c>
      <c r="AP432" s="111" t="str">
        <f t="shared" si="271"/>
        <v/>
      </c>
      <c r="AQ432" s="30" t="str">
        <f>IFERROR(IF(AND(PRINCIPAL!$H$120&lt;&gt;"",OR(L432=PRINCIPAL!$I$120,L432=PRINCIPAL!$I$120+PRINCIPAL!$I$120,L432=PRINCIPAL!$I$120+PRINCIPAL!$I$120+PRINCIPAL!$I$120)),0,IF(AND(PRINCIPAL!$H$120&lt;&gt;"",L432=PRINCIPAL!$J$120),VLOOKUP($AR$399,'Banco de Dados'!$B$4:$J$50,8,FALSE)*PRINCIPAL!$H$120*(1-(PRINCIPAL!$K$120/100)),IF(AND(PRINCIPAL!$H$120&lt;&gt;"",L432=PRINCIPAL!$L$120),VLOOKUP($AR$399,'Banco de Dados'!$B$4:$J$50,8,FALSE)*PRINCIPAL!$H$120*(1-(PRINCIPAL!$M$120/100)),IF(AND(PRINCIPAL!$H$120&lt;&gt;"",L432=PRINCIPAL!$N$120),VLOOKUP($AR$399,'Banco de Dados'!$B$4:$J$50,8,FALSE)*PRINCIPAL!$H$120*(1-(PRINCIPAL!$O$120/100)),IF(PRINCIPAL!$H$120&lt;&gt;"",VLOOKUP($AR$399,'Banco de Dados'!$B$4:$J$50,8,FALSE)*PRINCIPAL!$H$120,IF(OR(L432=PRINCIPAL!$I$120,L432=PRINCIPAL!$I$120+PRINCIPAL!$I$120,L432=PRINCIPAL!$I$120+PRINCIPAL!$I$120+PRINCIPAL!$I$120),0,IF(L432=PRINCIPAL!$J$120,VLOOKUP($AR$399,'Banco de Dados'!$B$4:$J$50,6,FALSE)*(1-(PRINCIPAL!$K$120/100)),IF(L432=PRINCIPAL!$L$120,VLOOKUP($AR$399,'Banco de Dados'!$B$4:$J$50,6,FALSE)*(1-(PRINCIPAL!$M$120/100)),IF(L432=PRINCIPAL!$N$120,VLOOKUP($AR$399,'Banco de Dados'!$B$4:$J$50,6,FALSE)*(1-(PRINCIPAL!$O$120/100)),VLOOKUP($AR$399,'Banco de Dados'!$B$4:$J$50,6,FALSE)))))))))),"")</f>
        <v/>
      </c>
      <c r="AR432" s="29" t="str">
        <f>IFERROR(AQ432*(IFERROR(VLOOKUP($AR$399,'Banco de Dados'!$B$4:$J$50,4,FALSE),"ERRO")),"")</f>
        <v/>
      </c>
      <c r="AS432" s="29" t="str">
        <f t="shared" si="272"/>
        <v/>
      </c>
      <c r="AT432" s="103" t="str">
        <f>IFERROR(AS432*(C432*(PRINCIPAL!$G$120/100))*0.47*(44/12),"")</f>
        <v/>
      </c>
      <c r="AU432" s="111" t="str">
        <f t="shared" si="273"/>
        <v/>
      </c>
      <c r="AV432" s="30" t="str">
        <f>IFERROR(IF(AND(PRINCIPAL!$H$121&lt;&gt;"",OR(L432=PRINCIPAL!$I$121,L432=PRINCIPAL!$I$121+PRINCIPAL!$I$121,L432=PRINCIPAL!$I$121+PRINCIPAL!$I$121+PRINCIPAL!$I$121)),0,IF(AND(PRINCIPAL!$H$121&lt;&gt;"",L432=PRINCIPAL!$J$121),VLOOKUP($AW$399,'Banco de Dados'!$B$4:$J$50,8,FALSE)*PRINCIPAL!$H$121*(1-(PRINCIPAL!$K$121/100)),IF(AND(PRINCIPAL!$H$121&lt;&gt;"",L432=PRINCIPAL!$L$121),VLOOKUP($AW$399,'Banco de Dados'!$B$4:$J$50,8,FALSE)*PRINCIPAL!$H$121*(1-(PRINCIPAL!$M$121/100)),IF(AND(PRINCIPAL!$H$121&lt;&gt;"",L432=PRINCIPAL!$N$121),VLOOKUP($AW$399,'Banco de Dados'!$B$4:$J$50,8,FALSE)*PRINCIPAL!$H$121*(1-(PRINCIPAL!$O$121/100)),IF(PRINCIPAL!$H$121&lt;&gt;"",VLOOKUP($AW$399,'Banco de Dados'!$B$4:$J$50,8,FALSE)*PRINCIPAL!$H$121,IF(OR(L432=PRINCIPAL!$I$121,L432=PRINCIPAL!$I$121+PRINCIPAL!$I$121,L432=PRINCIPAL!$I$121+PRINCIPAL!$I$121+PRINCIPAL!$I$121),0,IF(L432=PRINCIPAL!$J$121,VLOOKUP($AW$399,'Banco de Dados'!$B$4:$J$50,6,FALSE)*(1-(PRINCIPAL!$K$121/100)),IF(L432=PRINCIPAL!$L$121,VLOOKUP($AW$399,'Banco de Dados'!$B$4:$J$50,6,FALSE)*(1-(PRINCIPAL!$M$121/100)),IF(L432=PRINCIPAL!$N$121,VLOOKUP($AW$399,'Banco de Dados'!$B$4:$J$50,6,FALSE)*(1-(PRINCIPAL!$O$121/100)),VLOOKUP($AW$399,'Banco de Dados'!$B$4:$J$50,6,FALSE)))))))))),"")</f>
        <v/>
      </c>
      <c r="AW432" s="29" t="str">
        <f>IFERROR(AV432*(IFERROR(VLOOKUP($AW$399,'Banco de Dados'!$B$4:$J$50,4,FALSE),"ERRO")),"")</f>
        <v/>
      </c>
      <c r="AX432" s="29" t="str">
        <f t="shared" si="274"/>
        <v/>
      </c>
      <c r="AY432" s="103" t="str">
        <f>IFERROR(AX432*(C432*(PRINCIPAL!$G$121/100))*0.47*(44/12),"")</f>
        <v/>
      </c>
      <c r="AZ432" s="111" t="str">
        <f t="shared" si="279"/>
        <v/>
      </c>
      <c r="BA432" s="30" t="str">
        <f>IFERROR(IF(AND(PRINCIPAL!$H$122&lt;&gt;"",OR(L432=PRINCIPAL!$I$122,L432=PRINCIPAL!$I$122+PRINCIPAL!$I$122,L432=PRINCIPAL!$I$122+PRINCIPAL!$I$122+PRINCIPAL!$I$122)),0,IF(AND(PRINCIPAL!$H$122&lt;&gt;"",L432=PRINCIPAL!$J$122),VLOOKUP($BB$399,'Banco de Dados'!$B$4:$J$50,8,FALSE)*PRINCIPAL!$H$122*(1-(PRINCIPAL!$K$122/100)),IF(AND(PRINCIPAL!$H$122&lt;&gt;"",L432=PRINCIPAL!$L$122),VLOOKUP($BB$399,'Banco de Dados'!$B$4:$J$50,8,FALSE)*PRINCIPAL!$H$122*(1-(PRINCIPAL!$M$122/100)),IF(AND(PRINCIPAL!$H$122&lt;&gt;"",L432=PRINCIPAL!$N$122),VLOOKUP($BB$399,'Banco de Dados'!$B$4:$J$50,8,FALSE)*PRINCIPAL!$H$122*(1-(PRINCIPAL!$O$122/100)),IF(PRINCIPAL!$H$122&lt;&gt;"",VLOOKUP($BB$399,'Banco de Dados'!$B$4:$J$50,8,FALSE)*PRINCIPAL!$H$122,IF(OR(L432=PRINCIPAL!$I$122,L432=PRINCIPAL!$I$122+PRINCIPAL!$I$122,L432=PRINCIPAL!$I$122+PRINCIPAL!$I$122+PRINCIPAL!$I$122),0,IF(L432=PRINCIPAL!$J$122,VLOOKUP($BB$399,'Banco de Dados'!$B$4:$J$50,6,FALSE)*(1-(PRINCIPAL!$K$122/100)),IF(L432=PRINCIPAL!$L$122,VLOOKUP($BB$399,'Banco de Dados'!$B$4:$J$50,6,FALSE)*(1-(PRINCIPAL!$M$122/100)),IF(L432=PRINCIPAL!$N$122,VLOOKUP($BB$399,'Banco de Dados'!$B$4:$J$50,6,FALSE)*(1-(PRINCIPAL!$O$122/100)),VLOOKUP($BB$399,'Banco de Dados'!$B$4:$J$50,6,FALSE)))))))))),"")</f>
        <v/>
      </c>
      <c r="BB432" s="29" t="str">
        <f>IFERROR(BA432*(IFERROR(VLOOKUP($BB$399,'Banco de Dados'!$B$4:$J$50,4,FALSE),"ERRO")),"")</f>
        <v/>
      </c>
      <c r="BC432" s="29" t="str">
        <f t="shared" si="280"/>
        <v/>
      </c>
      <c r="BD432" s="103" t="str">
        <f>IFERROR(BC432*(C432*(PRINCIPAL!$G$122/100))*0.47*(44/12),"")</f>
        <v/>
      </c>
      <c r="BE432" s="111" t="str">
        <f t="shared" si="259"/>
        <v/>
      </c>
      <c r="BF432" s="30" t="str">
        <f>IFERROR(IF(AND(PRINCIPAL!$H$123&lt;&gt;"",OR(L432=PRINCIPAL!$I$123,L432=PRINCIPAL!$I$123+PRINCIPAL!$I$123,L432=PRINCIPAL!$I$123+PRINCIPAL!$I$123+PRINCIPAL!$I$123)),0,IF(AND(PRINCIPAL!$H$123&lt;&gt;"",L432=PRINCIPAL!$J$123),VLOOKUP($BG$399,'Banco de Dados'!$B$4:$J$50,8,FALSE)*PRINCIPAL!$H$123*(1-(PRINCIPAL!$K$123/100)),IF(AND(PRINCIPAL!$H$123&lt;&gt;"",L432=PRINCIPAL!$L$123),VLOOKUP($BG$399,'Banco de Dados'!$B$4:$J$50,8,FALSE)*PRINCIPAL!$H$123*(1-(PRINCIPAL!$M$123/100)),IF(AND(PRINCIPAL!$H$123&lt;&gt;"",L432=PRINCIPAL!$N$123),VLOOKUP($BG$399,'Banco de Dados'!$B$4:$J$50,8,FALSE)*PRINCIPAL!$H$123*(1-(PRINCIPAL!$O$123/100)),IF(PRINCIPAL!$H$123&lt;&gt;"",VLOOKUP($BG$399,'Banco de Dados'!$B$4:$J$50,8,FALSE)*PRINCIPAL!$H$123,IF(OR(L432=PRINCIPAL!$I$123,L432=PRINCIPAL!$I$123+PRINCIPAL!$I$123,L432=PRINCIPAL!$I$123+PRINCIPAL!$I$123+PRINCIPAL!$I$123),0,IF(L432=PRINCIPAL!$J$123,VLOOKUP($BG$399,'Banco de Dados'!$B$4:$J$50,6,FALSE)*(1-(PRINCIPAL!$K$123/100)),IF(L432=PRINCIPAL!$L$123,VLOOKUP($BG$399,'Banco de Dados'!$B$4:$J$50,6,FALSE)*(1-(PRINCIPAL!$M$123/100)),IF(L432=PRINCIPAL!$N$123,VLOOKUP($BG$399,'Banco de Dados'!$B$4:$J$50,6,FALSE)*(1-(PRINCIPAL!$O$123/100)),VLOOKUP($BG$399,'Banco de Dados'!$B$4:$J$50,6,FALSE)))))))))),"")</f>
        <v/>
      </c>
      <c r="BG432" s="29" t="str">
        <f>IFERROR(BF432*(IFERROR(VLOOKUP($BG$399,'Banco de Dados'!$B$4:$J$50,4,FALSE),"ERRO")),"")</f>
        <v/>
      </c>
      <c r="BH432" s="29" t="str">
        <f t="shared" si="275"/>
        <v/>
      </c>
      <c r="BI432" s="103" t="str">
        <f>IFERROR(BH432*(C432*(PRINCIPAL!$G$123/100))*0.47*(44/12),"")</f>
        <v/>
      </c>
      <c r="BJ432" s="102" t="str">
        <f t="shared" si="260"/>
        <v/>
      </c>
    </row>
    <row r="433" spans="2:62" ht="12.75" customHeight="1" x14ac:dyDescent="0.3">
      <c r="B433" s="326">
        <f t="shared" si="261"/>
        <v>2052</v>
      </c>
      <c r="C433" s="340"/>
      <c r="D433" s="1"/>
      <c r="E433" s="116">
        <v>32</v>
      </c>
      <c r="F433" s="24" t="str">
        <f>IFERROR(VLOOKUP($G$399,'Banco de Dados'!$B$4:$J$50,6,FALSE),"")</f>
        <v/>
      </c>
      <c r="G433" s="25" t="str">
        <f>IFERROR(F433*(IFERROR(VLOOKUP($G$399,'Banco de Dados'!$B$4:$J$50,4,FALSE),"ERRO")),"")</f>
        <v/>
      </c>
      <c r="H433" s="25" t="str">
        <f t="shared" si="262"/>
        <v/>
      </c>
      <c r="I433" s="103" t="str">
        <f t="shared" si="263"/>
        <v/>
      </c>
      <c r="J433" s="117" t="str">
        <f t="shared" si="264"/>
        <v/>
      </c>
      <c r="K433" s="1"/>
      <c r="L433" s="91">
        <v>32</v>
      </c>
      <c r="M433" s="24" t="str">
        <f>IFERROR(IF(AND(PRINCIPAL!$H$114&lt;&gt;"",OR(L433=PRINCIPAL!$I$114,L433=PRINCIPAL!$I$114+PRINCIPAL!$I$114,L433=PRINCIPAL!$I$114+PRINCIPAL!$I$114+PRINCIPAL!$I$114)),0,IF(AND(PRINCIPAL!$H$114&lt;&gt;"",L433=PRINCIPAL!$J$114),VLOOKUP($N$399,'Banco de Dados'!$B$4:$J$50,8,FALSE)*PRINCIPAL!$H$114*(1-(PRINCIPAL!$K$114/100)),IF(AND(PRINCIPAL!$H$114&lt;&gt;"",L433=PRINCIPAL!$L$114),VLOOKUP($N$399,'Banco de Dados'!$B$4:$J$50,8,FALSE)*PRINCIPAL!$H$114*(1-(PRINCIPAL!$M$114/100)),IF(AND(PRINCIPAL!$H$114&lt;&gt;"",L433=PRINCIPAL!$N$114),VLOOKUP($N$399,'Banco de Dados'!$B$4:$J$50,8,FALSE)*PRINCIPAL!$H$114*(1-(PRINCIPAL!$O$114/100)),IF(PRINCIPAL!$H$114&lt;&gt;"",VLOOKUP($N$399,'Banco de Dados'!$B$4:$J$50,8,FALSE)*PRINCIPAL!$H$114,IF(OR(L433=PRINCIPAL!$I$114,L433=PRINCIPAL!$I$114+PRINCIPAL!$I$114,L433=PRINCIPAL!$I$114+PRINCIPAL!$I$114+PRINCIPAL!$I$114),0,IF(L433=PRINCIPAL!$J$114,VLOOKUP($N$399,'Banco de Dados'!$B$4:$J$50,6,FALSE)*(1-(PRINCIPAL!$K$114/100)),IF(L433=PRINCIPAL!$L$114,VLOOKUP($N$399,'Banco de Dados'!$B$4:$J$50,6,FALSE)*(1-(PRINCIPAL!$M$114/100)),IF(L433=PRINCIPAL!$N$114,VLOOKUP($N$399,'Banco de Dados'!$B$4:$J$50,6,FALSE)*(1-(PRINCIPAL!$O$114/100)),VLOOKUP($N$399,'Banco de Dados'!$B$4:$J$50,6,FALSE)))))))))),"")</f>
        <v/>
      </c>
      <c r="N433" s="25" t="str">
        <f>IFERROR(M433*(IFERROR(VLOOKUP($N$399,'Banco de Dados'!$B$4:$J$50,4,FALSE),"ERRO")),"")</f>
        <v/>
      </c>
      <c r="O433" s="25" t="str">
        <f t="shared" si="283"/>
        <v/>
      </c>
      <c r="P433" s="103" t="str">
        <f>IFERROR(O433*(C433*(PRINCIPAL!$G$114/100))*0.47*(44/12),"")</f>
        <v/>
      </c>
      <c r="Q433" s="107" t="str">
        <f t="shared" si="285"/>
        <v/>
      </c>
      <c r="R433" s="29" t="str">
        <f>IFERROR(IF(AND(PRINCIPAL!$H$115&lt;&gt;"",OR(L433=PRINCIPAL!$I$115,L433=PRINCIPAL!$I$115+PRINCIPAL!$I$115,L433=PRINCIPAL!$I$115+PRINCIPAL!$I$115+PRINCIPAL!$I$115)),0,IF(AND(PRINCIPAL!$H$115&lt;&gt;"",L433=PRINCIPAL!$J$115),VLOOKUP($S$399,'Banco de Dados'!$B$4:$J$50,8,FALSE)*PRINCIPAL!$H$115*(1-(PRINCIPAL!$K$115/100)),IF(AND(PRINCIPAL!$H$115&lt;&gt;"",L433=PRINCIPAL!$L$115),VLOOKUP($S$399,'Banco de Dados'!$B$4:$J$50,8,FALSE)*PRINCIPAL!$H$115*(1-(PRINCIPAL!$M$115/100)),IF(AND(PRINCIPAL!$H$115&lt;&gt;"",L433=PRINCIPAL!$N$115),VLOOKUP($S$399,'Banco de Dados'!$B$4:$J$50,8,FALSE)*PRINCIPAL!$H$115*(1-(PRINCIPAL!$O$115/100)),IF(PRINCIPAL!$H$115&lt;&gt;"",VLOOKUP($S$399,'Banco de Dados'!$B$4:$J$50,8,FALSE)*PRINCIPAL!$H$115,IF(OR(L433=PRINCIPAL!$I$115,L433=PRINCIPAL!$I$115+PRINCIPAL!$I$115,L433=PRINCIPAL!$I$115+PRINCIPAL!$I$115+PRINCIPAL!$I$115),0,IF(L433=PRINCIPAL!$J$115,VLOOKUP($S$399,'Banco de Dados'!$B$4:$J$50,6,FALSE)*(1-(PRINCIPAL!$K$115/100)),IF(L433=PRINCIPAL!$L$115,VLOOKUP($S$399,'Banco de Dados'!$B$4:$J$50,6,FALSE)*(1-(PRINCIPAL!$M$115/100)),IF(L433=PRINCIPAL!$N$115,VLOOKUP($S$399,'Banco de Dados'!$B$4:$J$50,6,FALSE)*(1-(PRINCIPAL!$O$115/100)),VLOOKUP($S$399,'Banco de Dados'!$B$4:$J$50,6,FALSE)))))))))),"")</f>
        <v/>
      </c>
      <c r="S433" s="29" t="str">
        <f>IFERROR(R433*(IFERROR(VLOOKUP($S$399,'Banco de Dados'!$B$4:$J$50,4,FALSE),"ERRO")),"")</f>
        <v/>
      </c>
      <c r="T433" s="29" t="str">
        <f t="shared" si="282"/>
        <v/>
      </c>
      <c r="U433" s="103" t="str">
        <f>IFERROR(T433*(C433*(PRINCIPAL!$G$115/100))*0.47*(44/12),"")</f>
        <v/>
      </c>
      <c r="V433" s="103" t="str">
        <f t="shared" si="258"/>
        <v/>
      </c>
      <c r="W433" s="30" t="str">
        <f>IFERROR(IF(AND(PRINCIPAL!$H$116&lt;&gt;"",OR(L433=PRINCIPAL!$I$116,L433=PRINCIPAL!$I$116+PRINCIPAL!$I$116,L433=PRINCIPAL!$I$116+PRINCIPAL!$I$116+PRINCIPAL!$I$116)),0,IF(AND(PRINCIPAL!$H$116&lt;&gt;"",L433=PRINCIPAL!$J$116),VLOOKUP($X$399,'Banco de Dados'!$B$4:$J$50,8,FALSE)*PRINCIPAL!$H$116*(1-(PRINCIPAL!$K$116/100)),IF(AND(PRINCIPAL!$H$116&lt;&gt;"",L433=PRINCIPAL!$L$116),VLOOKUP($X$399,'Banco de Dados'!$B$4:$J$50,8,FALSE)*PRINCIPAL!$H$116*(1-(PRINCIPAL!$M$116/100)),IF(AND(PRINCIPAL!$H$116&lt;&gt;"",L433=PRINCIPAL!$N$116),VLOOKUP($X$399,'Banco de Dados'!$B$4:$J$50,8,FALSE)*PRINCIPAL!$H$116*(1-(PRINCIPAL!$O$116/100)),IF(PRINCIPAL!$H$116&lt;&gt;"",VLOOKUP($X$399,'Banco de Dados'!$B$4:$J$50,8,FALSE)*PRINCIPAL!$H$116,IF(OR(L433=PRINCIPAL!$I$116,L433=PRINCIPAL!$I$116+PRINCIPAL!$I$116,L433=PRINCIPAL!$I$116+PRINCIPAL!$I$116+PRINCIPAL!$I$116),0,IF(L433=PRINCIPAL!$J$116,VLOOKUP($X$399,'Banco de Dados'!$B$4:$J$50,6,FALSE)*(1-(PRINCIPAL!$K$116/100)),IF(L433=PRINCIPAL!$L$116,VLOOKUP($X$399,'Banco de Dados'!$B$4:$J$50,6,FALSE)*(1-(PRINCIPAL!$M$116/100)),IF(L433=PRINCIPAL!$N$116,VLOOKUP($X$399,'Banco de Dados'!$B$4:$J$50,6,FALSE)*(1-(PRINCIPAL!$O$116/100)),VLOOKUP($X$399,'Banco de Dados'!$B$4:$J$50,6,FALSE)))))))))),"")</f>
        <v/>
      </c>
      <c r="X433" s="29" t="str">
        <f>IFERROR(W433*(IFERROR(VLOOKUP($X$399,'Banco de Dados'!$B$4:$J$50,4,FALSE),"ERRO")),"")</f>
        <v/>
      </c>
      <c r="Y433" s="29" t="str">
        <f t="shared" si="276"/>
        <v/>
      </c>
      <c r="Z433" s="103" t="str">
        <f>IFERROR(Y433*(C433*(PRINCIPAL!$G$116/100))*0.47*(44/12),"")</f>
        <v/>
      </c>
      <c r="AA433" s="111" t="str">
        <f t="shared" si="277"/>
        <v/>
      </c>
      <c r="AB433" s="30" t="str">
        <f>IFERROR(IF(AND(PRINCIPAL!$H$117&lt;&gt;"",OR(L433=PRINCIPAL!$I$117,L433=PRINCIPAL!$I$117+PRINCIPAL!$I$117,L433=PRINCIPAL!$I$117+PRINCIPAL!$I$117+PRINCIPAL!$I$117)),0,IF(AND(PRINCIPAL!$H$117&lt;&gt;"",L433=PRINCIPAL!$J$117),VLOOKUP($AC$399,'Banco de Dados'!$B$4:$J$50,8,FALSE)*PRINCIPAL!$H$117*(1-(PRINCIPAL!$K$117/100)),IF(AND(PRINCIPAL!$H$117&lt;&gt;"",L433=PRINCIPAL!$L$117),VLOOKUP($AC$399,'Banco de Dados'!$B$4:$J$50,8,FALSE)*PRINCIPAL!$H$117*(1-(PRINCIPAL!$M$117/100)),IF(AND(PRINCIPAL!$H$117&lt;&gt;"",L433=PRINCIPAL!$N$117),VLOOKUP($AC$399,'Banco de Dados'!$B$4:$J$50,8,FALSE)*PRINCIPAL!$H$117*(1-(PRINCIPAL!$O$117/100)),IF(PRINCIPAL!$H$117&lt;&gt;"",VLOOKUP($AC$399,'Banco de Dados'!$B$4:$J$50,8,FALSE)*PRINCIPAL!$H$117,IF(OR(L433=PRINCIPAL!$I$117,L433=PRINCIPAL!$I$117+PRINCIPAL!$I$117,L433=PRINCIPAL!$I$117+PRINCIPAL!$I$117+PRINCIPAL!$I$117),0,IF(L433=PRINCIPAL!$J$117,VLOOKUP($AC$399,'Banco de Dados'!$B$4:$J$50,6,FALSE)*(1-(PRINCIPAL!$K$117/100)),IF(L433=PRINCIPAL!$L$117,VLOOKUP($AC$399,'Banco de Dados'!$B$4:$J$50,6,FALSE)*(1-(PRINCIPAL!$M$117/100)),IF(L433=PRINCIPAL!$N$117,VLOOKUP($AC$399,'Banco de Dados'!$B$4:$J$50,6,FALSE)*(1-(PRINCIPAL!$O$117/100)),VLOOKUP($AC$399,'Banco de Dados'!$B$4:$J$50,6,FALSE)))))))))),"")</f>
        <v/>
      </c>
      <c r="AC433" s="29" t="str">
        <f>IFERROR(AB433*(IFERROR(VLOOKUP($AC$399,'Banco de Dados'!$B$4:$J$50,4,FALSE),"ERRO")),"")</f>
        <v/>
      </c>
      <c r="AD433" s="29" t="str">
        <f t="shared" si="267"/>
        <v/>
      </c>
      <c r="AE433" s="103" t="str">
        <f>IFERROR(AD433*(C433*(PRINCIPAL!$G$117/100))*0.47*(44/12),"")</f>
        <v/>
      </c>
      <c r="AF433" s="111" t="str">
        <f t="shared" si="268"/>
        <v/>
      </c>
      <c r="AG433" s="30" t="str">
        <f>IFERROR(IF(AND(PRINCIPAL!$H$118&lt;&gt;"",OR(L433=PRINCIPAL!$I$118,L433=PRINCIPAL!$I$118+PRINCIPAL!$I$118,L433=PRINCIPAL!$I$118+PRINCIPAL!$I$118+PRINCIPAL!$I$118)),0,IF(AND(PRINCIPAL!$H$118&lt;&gt;"",L433=PRINCIPAL!$J$118),VLOOKUP($AH$399,'Banco de Dados'!$B$4:$J$50,8,FALSE)*PRINCIPAL!$H$118*(1-(PRINCIPAL!$K$118/100)),IF(AND(PRINCIPAL!$H$118&lt;&gt;"",L433=PRINCIPAL!$L$118),VLOOKUP($AH$399,'Banco de Dados'!$B$4:$J$50,8,FALSE)*PRINCIPAL!$H$118*(1-(PRINCIPAL!$M$118/100)),IF(AND(PRINCIPAL!$H$118&lt;&gt;"",L433=PRINCIPAL!$N$118),VLOOKUP($AH$399,'Banco de Dados'!$B$4:$J$50,8,FALSE)*PRINCIPAL!$H$118*(1-(PRINCIPAL!$O$118/100)),IF(PRINCIPAL!$H$118&lt;&gt;"",VLOOKUP($AH$399,'Banco de Dados'!$B$4:$J$50,8,FALSE)*PRINCIPAL!$H$118,IF(OR(L433=PRINCIPAL!$I$118,L433=PRINCIPAL!$I$118+PRINCIPAL!$I$118,L433=PRINCIPAL!$I$118+PRINCIPAL!$I$118+PRINCIPAL!$I$118),0,IF(L433=PRINCIPAL!$J$118,VLOOKUP($AH$399,'Banco de Dados'!$B$4:$J$50,6,FALSE)*(1-(PRINCIPAL!$K$118/100)),IF(L433=PRINCIPAL!$L$118,VLOOKUP($AH$399,'Banco de Dados'!$B$4:$J$50,6,FALSE)*(1-(PRINCIPAL!$M$118/100)),IF(L433=PRINCIPAL!$N$118,VLOOKUP($AH$399,'Banco de Dados'!$B$4:$J$50,6,FALSE)*(1-(PRINCIPAL!$O$118/100)),VLOOKUP($AH$399,'Banco de Dados'!$B$4:$J$50,6,FALSE)))))))))),"")</f>
        <v/>
      </c>
      <c r="AH433" s="29" t="str">
        <f>IFERROR(AG433*(IFERROR(VLOOKUP($AH$399,'Banco de Dados'!$B$4:$J$50,4,FALSE),"ERRO")),"")</f>
        <v/>
      </c>
      <c r="AI433" s="29" t="str">
        <f t="shared" si="269"/>
        <v/>
      </c>
      <c r="AJ433" s="103" t="str">
        <f>IFERROR(AI433*(C433*(PRINCIPAL!$G$118/100))*0.47*(44/12),"")</f>
        <v/>
      </c>
      <c r="AK433" s="111" t="str">
        <f t="shared" si="278"/>
        <v/>
      </c>
      <c r="AL433" s="30" t="str">
        <f>IFERROR(IF(AND(PRINCIPAL!$H$119&lt;&gt;"",OR(L433=PRINCIPAL!$I$119,L433=PRINCIPAL!$I$119+PRINCIPAL!$I$119,L433=PRINCIPAL!$I$119+PRINCIPAL!$I$119+PRINCIPAL!$I$119)),0,IF(AND(PRINCIPAL!$H$119&lt;&gt;"",L433=PRINCIPAL!$J$119),VLOOKUP($AM$399,'Banco de Dados'!$B$4:$J$50,8,FALSE)*PRINCIPAL!$H$119*(1-(PRINCIPAL!$K$119/100)),IF(AND(PRINCIPAL!$H$119&lt;&gt;"",L433=PRINCIPAL!$L$119),VLOOKUP($AM$399,'Banco de Dados'!$B$4:$J$50,8,FALSE)*PRINCIPAL!$H$119*(1-(PRINCIPAL!$M$119/100)),IF(AND(PRINCIPAL!$H$119&lt;&gt;"",L433=PRINCIPAL!$N$119),VLOOKUP($AM$399,'Banco de Dados'!$B$4:$J$50,8,FALSE)*PRINCIPAL!$H$119*(1-(PRINCIPAL!$O$119/100)),IF(PRINCIPAL!$H$119&lt;&gt;"",VLOOKUP($AM$399,'Banco de Dados'!$B$4:$J$50,8,FALSE)*PRINCIPAL!$H$119,IF(OR(L433=PRINCIPAL!$I$119,L433=PRINCIPAL!$I$119+PRINCIPAL!$I$119,L433=PRINCIPAL!$I$119+PRINCIPAL!$I$119+PRINCIPAL!$I$119),0,IF(L433=PRINCIPAL!$J$119,VLOOKUP($AM$399,'Banco de Dados'!$B$4:$J$50,6,FALSE)*(1-(PRINCIPAL!$K$119/100)),IF(L433=PRINCIPAL!$L$119,VLOOKUP($AM$399,'Banco de Dados'!$B$4:$J$50,6,FALSE)*(1-(PRINCIPAL!$M$119/100)),IF(L433=PRINCIPAL!$N$119,VLOOKUP($AM$399,'Banco de Dados'!$B$4:$J$50,6,FALSE)*(1-(PRINCIPAL!$O$119/100)),VLOOKUP($AM$399,'Banco de Dados'!$B$4:$J$50,6,FALSE)))))))))),"")</f>
        <v/>
      </c>
      <c r="AM433" s="29" t="str">
        <f>IFERROR(AL433*(IFERROR(VLOOKUP($AM$399,'Banco de Dados'!$B$4:$J$50,4,FALSE),"ERRO")),"")</f>
        <v/>
      </c>
      <c r="AN433" s="29" t="str">
        <f t="shared" si="270"/>
        <v/>
      </c>
      <c r="AO433" s="103" t="str">
        <f>IFERROR(AN433*(C433*(PRINCIPAL!$G$119/100))*0.47*(44/12),"")</f>
        <v/>
      </c>
      <c r="AP433" s="111" t="str">
        <f t="shared" si="271"/>
        <v/>
      </c>
      <c r="AQ433" s="30" t="str">
        <f>IFERROR(IF(AND(PRINCIPAL!$H$120&lt;&gt;"",OR(L433=PRINCIPAL!$I$120,L433=PRINCIPAL!$I$120+PRINCIPAL!$I$120,L433=PRINCIPAL!$I$120+PRINCIPAL!$I$120+PRINCIPAL!$I$120)),0,IF(AND(PRINCIPAL!$H$120&lt;&gt;"",L433=PRINCIPAL!$J$120),VLOOKUP($AR$399,'Banco de Dados'!$B$4:$J$50,8,FALSE)*PRINCIPAL!$H$120*(1-(PRINCIPAL!$K$120/100)),IF(AND(PRINCIPAL!$H$120&lt;&gt;"",L433=PRINCIPAL!$L$120),VLOOKUP($AR$399,'Banco de Dados'!$B$4:$J$50,8,FALSE)*PRINCIPAL!$H$120*(1-(PRINCIPAL!$M$120/100)),IF(AND(PRINCIPAL!$H$120&lt;&gt;"",L433=PRINCIPAL!$N$120),VLOOKUP($AR$399,'Banco de Dados'!$B$4:$J$50,8,FALSE)*PRINCIPAL!$H$120*(1-(PRINCIPAL!$O$120/100)),IF(PRINCIPAL!$H$120&lt;&gt;"",VLOOKUP($AR$399,'Banco de Dados'!$B$4:$J$50,8,FALSE)*PRINCIPAL!$H$120,IF(OR(L433=PRINCIPAL!$I$120,L433=PRINCIPAL!$I$120+PRINCIPAL!$I$120,L433=PRINCIPAL!$I$120+PRINCIPAL!$I$120+PRINCIPAL!$I$120),0,IF(L433=PRINCIPAL!$J$120,VLOOKUP($AR$399,'Banco de Dados'!$B$4:$J$50,6,FALSE)*(1-(PRINCIPAL!$K$120/100)),IF(L433=PRINCIPAL!$L$120,VLOOKUP($AR$399,'Banco de Dados'!$B$4:$J$50,6,FALSE)*(1-(PRINCIPAL!$M$120/100)),IF(L433=PRINCIPAL!$N$120,VLOOKUP($AR$399,'Banco de Dados'!$B$4:$J$50,6,FALSE)*(1-(PRINCIPAL!$O$120/100)),VLOOKUP($AR$399,'Banco de Dados'!$B$4:$J$50,6,FALSE)))))))))),"")</f>
        <v/>
      </c>
      <c r="AR433" s="29" t="str">
        <f>IFERROR(AQ433*(IFERROR(VLOOKUP($AR$399,'Banco de Dados'!$B$4:$J$50,4,FALSE),"ERRO")),"")</f>
        <v/>
      </c>
      <c r="AS433" s="29" t="str">
        <f t="shared" si="272"/>
        <v/>
      </c>
      <c r="AT433" s="103" t="str">
        <f>IFERROR(AS433*(C433*(PRINCIPAL!$G$120/100))*0.47*(44/12),"")</f>
        <v/>
      </c>
      <c r="AU433" s="111" t="str">
        <f t="shared" si="273"/>
        <v/>
      </c>
      <c r="AV433" s="30" t="str">
        <f>IFERROR(IF(AND(PRINCIPAL!$H$121&lt;&gt;"",OR(L433=PRINCIPAL!$I$121,L433=PRINCIPAL!$I$121+PRINCIPAL!$I$121,L433=PRINCIPAL!$I$121+PRINCIPAL!$I$121+PRINCIPAL!$I$121)),0,IF(AND(PRINCIPAL!$H$121&lt;&gt;"",L433=PRINCIPAL!$J$121),VLOOKUP($AW$399,'Banco de Dados'!$B$4:$J$50,8,FALSE)*PRINCIPAL!$H$121*(1-(PRINCIPAL!$K$121/100)),IF(AND(PRINCIPAL!$H$121&lt;&gt;"",L433=PRINCIPAL!$L$121),VLOOKUP($AW$399,'Banco de Dados'!$B$4:$J$50,8,FALSE)*PRINCIPAL!$H$121*(1-(PRINCIPAL!$M$121/100)),IF(AND(PRINCIPAL!$H$121&lt;&gt;"",L433=PRINCIPAL!$N$121),VLOOKUP($AW$399,'Banco de Dados'!$B$4:$J$50,8,FALSE)*PRINCIPAL!$H$121*(1-(PRINCIPAL!$O$121/100)),IF(PRINCIPAL!$H$121&lt;&gt;"",VLOOKUP($AW$399,'Banco de Dados'!$B$4:$J$50,8,FALSE)*PRINCIPAL!$H$121,IF(OR(L433=PRINCIPAL!$I$121,L433=PRINCIPAL!$I$121+PRINCIPAL!$I$121,L433=PRINCIPAL!$I$121+PRINCIPAL!$I$121+PRINCIPAL!$I$121),0,IF(L433=PRINCIPAL!$J$121,VLOOKUP($AW$399,'Banco de Dados'!$B$4:$J$50,6,FALSE)*(1-(PRINCIPAL!$K$121/100)),IF(L433=PRINCIPAL!$L$121,VLOOKUP($AW$399,'Banco de Dados'!$B$4:$J$50,6,FALSE)*(1-(PRINCIPAL!$M$121/100)),IF(L433=PRINCIPAL!$N$121,VLOOKUP($AW$399,'Banco de Dados'!$B$4:$J$50,6,FALSE)*(1-(PRINCIPAL!$O$121/100)),VLOOKUP($AW$399,'Banco de Dados'!$B$4:$J$50,6,FALSE)))))))))),"")</f>
        <v/>
      </c>
      <c r="AW433" s="29" t="str">
        <f>IFERROR(AV433*(IFERROR(VLOOKUP($AW$399,'Banco de Dados'!$B$4:$J$50,4,FALSE),"ERRO")),"")</f>
        <v/>
      </c>
      <c r="AX433" s="29" t="str">
        <f t="shared" si="274"/>
        <v/>
      </c>
      <c r="AY433" s="103" t="str">
        <f>IFERROR(AX433*(C433*(PRINCIPAL!$G$121/100))*0.47*(44/12),"")</f>
        <v/>
      </c>
      <c r="AZ433" s="111" t="str">
        <f t="shared" si="279"/>
        <v/>
      </c>
      <c r="BA433" s="30" t="str">
        <f>IFERROR(IF(AND(PRINCIPAL!$H$122&lt;&gt;"",OR(L433=PRINCIPAL!$I$122,L433=PRINCIPAL!$I$122+PRINCIPAL!$I$122,L433=PRINCIPAL!$I$122+PRINCIPAL!$I$122+PRINCIPAL!$I$122)),0,IF(AND(PRINCIPAL!$H$122&lt;&gt;"",L433=PRINCIPAL!$J$122),VLOOKUP($BB$399,'Banco de Dados'!$B$4:$J$50,8,FALSE)*PRINCIPAL!$H$122*(1-(PRINCIPAL!$K$122/100)),IF(AND(PRINCIPAL!$H$122&lt;&gt;"",L433=PRINCIPAL!$L$122),VLOOKUP($BB$399,'Banco de Dados'!$B$4:$J$50,8,FALSE)*PRINCIPAL!$H$122*(1-(PRINCIPAL!$M$122/100)),IF(AND(PRINCIPAL!$H$122&lt;&gt;"",L433=PRINCIPAL!$N$122),VLOOKUP($BB$399,'Banco de Dados'!$B$4:$J$50,8,FALSE)*PRINCIPAL!$H$122*(1-(PRINCIPAL!$O$122/100)),IF(PRINCIPAL!$H$122&lt;&gt;"",VLOOKUP($BB$399,'Banco de Dados'!$B$4:$J$50,8,FALSE)*PRINCIPAL!$H$122,IF(OR(L433=PRINCIPAL!$I$122,L433=PRINCIPAL!$I$122+PRINCIPAL!$I$122,L433=PRINCIPAL!$I$122+PRINCIPAL!$I$122+PRINCIPAL!$I$122),0,IF(L433=PRINCIPAL!$J$122,VLOOKUP($BB$399,'Banco de Dados'!$B$4:$J$50,6,FALSE)*(1-(PRINCIPAL!$K$122/100)),IF(L433=PRINCIPAL!$L$122,VLOOKUP($BB$399,'Banco de Dados'!$B$4:$J$50,6,FALSE)*(1-(PRINCIPAL!$M$122/100)),IF(L433=PRINCIPAL!$N$122,VLOOKUP($BB$399,'Banco de Dados'!$B$4:$J$50,6,FALSE)*(1-(PRINCIPAL!$O$122/100)),VLOOKUP($BB$399,'Banco de Dados'!$B$4:$J$50,6,FALSE)))))))))),"")</f>
        <v/>
      </c>
      <c r="BB433" s="29" t="str">
        <f>IFERROR(BA433*(IFERROR(VLOOKUP($BB$399,'Banco de Dados'!$B$4:$J$50,4,FALSE),"ERRO")),"")</f>
        <v/>
      </c>
      <c r="BC433" s="29" t="str">
        <f t="shared" si="280"/>
        <v/>
      </c>
      <c r="BD433" s="103" t="str">
        <f>IFERROR(BC433*(C433*(PRINCIPAL!$G$122/100))*0.47*(44/12),"")</f>
        <v/>
      </c>
      <c r="BE433" s="111" t="str">
        <f t="shared" si="259"/>
        <v/>
      </c>
      <c r="BF433" s="30" t="str">
        <f>IFERROR(IF(AND(PRINCIPAL!$H$123&lt;&gt;"",OR(L433=PRINCIPAL!$I$123,L433=PRINCIPAL!$I$123+PRINCIPAL!$I$123,L433=PRINCIPAL!$I$123+PRINCIPAL!$I$123+PRINCIPAL!$I$123)),0,IF(AND(PRINCIPAL!$H$123&lt;&gt;"",L433=PRINCIPAL!$J$123),VLOOKUP($BG$399,'Banco de Dados'!$B$4:$J$50,8,FALSE)*PRINCIPAL!$H$123*(1-(PRINCIPAL!$K$123/100)),IF(AND(PRINCIPAL!$H$123&lt;&gt;"",L433=PRINCIPAL!$L$123),VLOOKUP($BG$399,'Banco de Dados'!$B$4:$J$50,8,FALSE)*PRINCIPAL!$H$123*(1-(PRINCIPAL!$M$123/100)),IF(AND(PRINCIPAL!$H$123&lt;&gt;"",L433=PRINCIPAL!$N$123),VLOOKUP($BG$399,'Banco de Dados'!$B$4:$J$50,8,FALSE)*PRINCIPAL!$H$123*(1-(PRINCIPAL!$O$123/100)),IF(PRINCIPAL!$H$123&lt;&gt;"",VLOOKUP($BG$399,'Banco de Dados'!$B$4:$J$50,8,FALSE)*PRINCIPAL!$H$123,IF(OR(L433=PRINCIPAL!$I$123,L433=PRINCIPAL!$I$123+PRINCIPAL!$I$123,L433=PRINCIPAL!$I$123+PRINCIPAL!$I$123+PRINCIPAL!$I$123),0,IF(L433=PRINCIPAL!$J$123,VLOOKUP($BG$399,'Banco de Dados'!$B$4:$J$50,6,FALSE)*(1-(PRINCIPAL!$K$123/100)),IF(L433=PRINCIPAL!$L$123,VLOOKUP($BG$399,'Banco de Dados'!$B$4:$J$50,6,FALSE)*(1-(PRINCIPAL!$M$123/100)),IF(L433=PRINCIPAL!$N$123,VLOOKUP($BG$399,'Banco de Dados'!$B$4:$J$50,6,FALSE)*(1-(PRINCIPAL!$O$123/100)),VLOOKUP($BG$399,'Banco de Dados'!$B$4:$J$50,6,FALSE)))))))))),"")</f>
        <v/>
      </c>
      <c r="BG433" s="29" t="str">
        <f>IFERROR(BF433*(IFERROR(VLOOKUP($BG$399,'Banco de Dados'!$B$4:$J$50,4,FALSE),"ERRO")),"")</f>
        <v/>
      </c>
      <c r="BH433" s="29" t="str">
        <f t="shared" si="275"/>
        <v/>
      </c>
      <c r="BI433" s="103" t="str">
        <f>IFERROR(BH433*(C433*(PRINCIPAL!$G$123/100))*0.47*(44/12),"")</f>
        <v/>
      </c>
      <c r="BJ433" s="102" t="str">
        <f t="shared" si="260"/>
        <v/>
      </c>
    </row>
    <row r="434" spans="2:62" ht="12.75" customHeight="1" x14ac:dyDescent="0.3">
      <c r="B434" s="326">
        <f t="shared" si="261"/>
        <v>2053</v>
      </c>
      <c r="C434" s="340"/>
      <c r="D434" s="1"/>
      <c r="E434" s="116">
        <v>33</v>
      </c>
      <c r="F434" s="24" t="str">
        <f>IFERROR(VLOOKUP($G$399,'Banco de Dados'!$B$4:$J$50,6,FALSE),"")</f>
        <v/>
      </c>
      <c r="G434" s="25" t="str">
        <f>IFERROR(F434*(IFERROR(VLOOKUP($G$399,'Banco de Dados'!$B$4:$J$50,4,FALSE),"ERRO")),"")</f>
        <v/>
      </c>
      <c r="H434" s="25" t="str">
        <f t="shared" si="262"/>
        <v/>
      </c>
      <c r="I434" s="103" t="str">
        <f t="shared" si="263"/>
        <v/>
      </c>
      <c r="J434" s="117" t="str">
        <f t="shared" si="264"/>
        <v/>
      </c>
      <c r="K434" s="1"/>
      <c r="L434" s="91">
        <v>33</v>
      </c>
      <c r="M434" s="24" t="str">
        <f>IFERROR(IF(AND(PRINCIPAL!$H$114&lt;&gt;"",OR(L434=PRINCIPAL!$I$114,L434=PRINCIPAL!$I$114+PRINCIPAL!$I$114,L434=PRINCIPAL!$I$114+PRINCIPAL!$I$114+PRINCIPAL!$I$114)),0,IF(AND(PRINCIPAL!$H$114&lt;&gt;"",L434=PRINCIPAL!$J$114),VLOOKUP($N$399,'Banco de Dados'!$B$4:$J$50,8,FALSE)*PRINCIPAL!$H$114*(1-(PRINCIPAL!$K$114/100)),IF(AND(PRINCIPAL!$H$114&lt;&gt;"",L434=PRINCIPAL!$L$114),VLOOKUP($N$399,'Banco de Dados'!$B$4:$J$50,8,FALSE)*PRINCIPAL!$H$114*(1-(PRINCIPAL!$M$114/100)),IF(AND(PRINCIPAL!$H$114&lt;&gt;"",L434=PRINCIPAL!$N$114),VLOOKUP($N$399,'Banco de Dados'!$B$4:$J$50,8,FALSE)*PRINCIPAL!$H$114*(1-(PRINCIPAL!$O$114/100)),IF(PRINCIPAL!$H$114&lt;&gt;"",VLOOKUP($N$399,'Banco de Dados'!$B$4:$J$50,8,FALSE)*PRINCIPAL!$H$114,IF(OR(L434=PRINCIPAL!$I$114,L434=PRINCIPAL!$I$114+PRINCIPAL!$I$114,L434=PRINCIPAL!$I$114+PRINCIPAL!$I$114+PRINCIPAL!$I$114),0,IF(L434=PRINCIPAL!$J$114,VLOOKUP($N$399,'Banco de Dados'!$B$4:$J$50,6,FALSE)*(1-(PRINCIPAL!$K$114/100)),IF(L434=PRINCIPAL!$L$114,VLOOKUP($N$399,'Banco de Dados'!$B$4:$J$50,6,FALSE)*(1-(PRINCIPAL!$M$114/100)),IF(L434=PRINCIPAL!$N$114,VLOOKUP($N$399,'Banco de Dados'!$B$4:$J$50,6,FALSE)*(1-(PRINCIPAL!$O$114/100)),VLOOKUP($N$399,'Banco de Dados'!$B$4:$J$50,6,FALSE)))))))))),"")</f>
        <v/>
      </c>
      <c r="N434" s="25" t="str">
        <f>IFERROR(M434*(IFERROR(VLOOKUP($N$399,'Banco de Dados'!$B$4:$J$50,4,FALSE),"ERRO")),"")</f>
        <v/>
      </c>
      <c r="O434" s="25" t="str">
        <f t="shared" si="283"/>
        <v/>
      </c>
      <c r="P434" s="103" t="str">
        <f>IFERROR(O434*(C434*(PRINCIPAL!$G$114/100))*0.47*(44/12),"")</f>
        <v/>
      </c>
      <c r="Q434" s="107" t="str">
        <f t="shared" si="285"/>
        <v/>
      </c>
      <c r="R434" s="29" t="str">
        <f>IFERROR(IF(AND(PRINCIPAL!$H$115&lt;&gt;"",OR(L434=PRINCIPAL!$I$115,L434=PRINCIPAL!$I$115+PRINCIPAL!$I$115,L434=PRINCIPAL!$I$115+PRINCIPAL!$I$115+PRINCIPAL!$I$115)),0,IF(AND(PRINCIPAL!$H$115&lt;&gt;"",L434=PRINCIPAL!$J$115),VLOOKUP($S$399,'Banco de Dados'!$B$4:$J$50,8,FALSE)*PRINCIPAL!$H$115*(1-(PRINCIPAL!$K$115/100)),IF(AND(PRINCIPAL!$H$115&lt;&gt;"",L434=PRINCIPAL!$L$115),VLOOKUP($S$399,'Banco de Dados'!$B$4:$J$50,8,FALSE)*PRINCIPAL!$H$115*(1-(PRINCIPAL!$M$115/100)),IF(AND(PRINCIPAL!$H$115&lt;&gt;"",L434=PRINCIPAL!$N$115),VLOOKUP($S$399,'Banco de Dados'!$B$4:$J$50,8,FALSE)*PRINCIPAL!$H$115*(1-(PRINCIPAL!$O$115/100)),IF(PRINCIPAL!$H$115&lt;&gt;"",VLOOKUP($S$399,'Banco de Dados'!$B$4:$J$50,8,FALSE)*PRINCIPAL!$H$115,IF(OR(L434=PRINCIPAL!$I$115,L434=PRINCIPAL!$I$115+PRINCIPAL!$I$115,L434=PRINCIPAL!$I$115+PRINCIPAL!$I$115+PRINCIPAL!$I$115),0,IF(L434=PRINCIPAL!$J$115,VLOOKUP($S$399,'Banco de Dados'!$B$4:$J$50,6,FALSE)*(1-(PRINCIPAL!$K$115/100)),IF(L434=PRINCIPAL!$L$115,VLOOKUP($S$399,'Banco de Dados'!$B$4:$J$50,6,FALSE)*(1-(PRINCIPAL!$M$115/100)),IF(L434=PRINCIPAL!$N$115,VLOOKUP($S$399,'Banco de Dados'!$B$4:$J$50,6,FALSE)*(1-(PRINCIPAL!$O$115/100)),VLOOKUP($S$399,'Banco de Dados'!$B$4:$J$50,6,FALSE)))))))))),"")</f>
        <v/>
      </c>
      <c r="S434" s="29" t="str">
        <f>IFERROR(R434*(IFERROR(VLOOKUP($S$399,'Banco de Dados'!$B$4:$J$50,4,FALSE),"ERRO")),"")</f>
        <v/>
      </c>
      <c r="T434" s="29" t="str">
        <f t="shared" si="282"/>
        <v/>
      </c>
      <c r="U434" s="103" t="str">
        <f>IFERROR(T434*(C434*(PRINCIPAL!$G$115/100))*0.47*(44/12),"")</f>
        <v/>
      </c>
      <c r="V434" s="103" t="str">
        <f t="shared" si="258"/>
        <v/>
      </c>
      <c r="W434" s="30" t="str">
        <f>IFERROR(IF(AND(PRINCIPAL!$H$116&lt;&gt;"",OR(L434=PRINCIPAL!$I$116,L434=PRINCIPAL!$I$116+PRINCIPAL!$I$116,L434=PRINCIPAL!$I$116+PRINCIPAL!$I$116+PRINCIPAL!$I$116)),0,IF(AND(PRINCIPAL!$H$116&lt;&gt;"",L434=PRINCIPAL!$J$116),VLOOKUP($X$399,'Banco de Dados'!$B$4:$J$50,8,FALSE)*PRINCIPAL!$H$116*(1-(PRINCIPAL!$K$116/100)),IF(AND(PRINCIPAL!$H$116&lt;&gt;"",L434=PRINCIPAL!$L$116),VLOOKUP($X$399,'Banco de Dados'!$B$4:$J$50,8,FALSE)*PRINCIPAL!$H$116*(1-(PRINCIPAL!$M$116/100)),IF(AND(PRINCIPAL!$H$116&lt;&gt;"",L434=PRINCIPAL!$N$116),VLOOKUP($X$399,'Banco de Dados'!$B$4:$J$50,8,FALSE)*PRINCIPAL!$H$116*(1-(PRINCIPAL!$O$116/100)),IF(PRINCIPAL!$H$116&lt;&gt;"",VLOOKUP($X$399,'Banco de Dados'!$B$4:$J$50,8,FALSE)*PRINCIPAL!$H$116,IF(OR(L434=PRINCIPAL!$I$116,L434=PRINCIPAL!$I$116+PRINCIPAL!$I$116,L434=PRINCIPAL!$I$116+PRINCIPAL!$I$116+PRINCIPAL!$I$116),0,IF(L434=PRINCIPAL!$J$116,VLOOKUP($X$399,'Banco de Dados'!$B$4:$J$50,6,FALSE)*(1-(PRINCIPAL!$K$116/100)),IF(L434=PRINCIPAL!$L$116,VLOOKUP($X$399,'Banco de Dados'!$B$4:$J$50,6,FALSE)*(1-(PRINCIPAL!$M$116/100)),IF(L434=PRINCIPAL!$N$116,VLOOKUP($X$399,'Banco de Dados'!$B$4:$J$50,6,FALSE)*(1-(PRINCIPAL!$O$116/100)),VLOOKUP($X$399,'Banco de Dados'!$B$4:$J$50,6,FALSE)))))))))),"")</f>
        <v/>
      </c>
      <c r="X434" s="29" t="str">
        <f>IFERROR(W434*(IFERROR(VLOOKUP($X$399,'Banco de Dados'!$B$4:$J$50,4,FALSE),"ERRO")),"")</f>
        <v/>
      </c>
      <c r="Y434" s="29" t="str">
        <f t="shared" si="276"/>
        <v/>
      </c>
      <c r="Z434" s="103" t="str">
        <f>IFERROR(Y434*(C434*(PRINCIPAL!$G$116/100))*0.47*(44/12),"")</f>
        <v/>
      </c>
      <c r="AA434" s="111" t="str">
        <f t="shared" si="277"/>
        <v/>
      </c>
      <c r="AB434" s="30" t="str">
        <f>IFERROR(IF(AND(PRINCIPAL!$H$117&lt;&gt;"",OR(L434=PRINCIPAL!$I$117,L434=PRINCIPAL!$I$117+PRINCIPAL!$I$117,L434=PRINCIPAL!$I$117+PRINCIPAL!$I$117+PRINCIPAL!$I$117)),0,IF(AND(PRINCIPAL!$H$117&lt;&gt;"",L434=PRINCIPAL!$J$117),VLOOKUP($AC$399,'Banco de Dados'!$B$4:$J$50,8,FALSE)*PRINCIPAL!$H$117*(1-(PRINCIPAL!$K$117/100)),IF(AND(PRINCIPAL!$H$117&lt;&gt;"",L434=PRINCIPAL!$L$117),VLOOKUP($AC$399,'Banco de Dados'!$B$4:$J$50,8,FALSE)*PRINCIPAL!$H$117*(1-(PRINCIPAL!$M$117/100)),IF(AND(PRINCIPAL!$H$117&lt;&gt;"",L434=PRINCIPAL!$N$117),VLOOKUP($AC$399,'Banco de Dados'!$B$4:$J$50,8,FALSE)*PRINCIPAL!$H$117*(1-(PRINCIPAL!$O$117/100)),IF(PRINCIPAL!$H$117&lt;&gt;"",VLOOKUP($AC$399,'Banco de Dados'!$B$4:$J$50,8,FALSE)*PRINCIPAL!$H$117,IF(OR(L434=PRINCIPAL!$I$117,L434=PRINCIPAL!$I$117+PRINCIPAL!$I$117,L434=PRINCIPAL!$I$117+PRINCIPAL!$I$117+PRINCIPAL!$I$117),0,IF(L434=PRINCIPAL!$J$117,VLOOKUP($AC$399,'Banco de Dados'!$B$4:$J$50,6,FALSE)*(1-(PRINCIPAL!$K$117/100)),IF(L434=PRINCIPAL!$L$117,VLOOKUP($AC$399,'Banco de Dados'!$B$4:$J$50,6,FALSE)*(1-(PRINCIPAL!$M$117/100)),IF(L434=PRINCIPAL!$N$117,VLOOKUP($AC$399,'Banco de Dados'!$B$4:$J$50,6,FALSE)*(1-(PRINCIPAL!$O$117/100)),VLOOKUP($AC$399,'Banco de Dados'!$B$4:$J$50,6,FALSE)))))))))),"")</f>
        <v/>
      </c>
      <c r="AC434" s="29" t="str">
        <f>IFERROR(AB434*(IFERROR(VLOOKUP($AC$399,'Banco de Dados'!$B$4:$J$50,4,FALSE),"ERRO")),"")</f>
        <v/>
      </c>
      <c r="AD434" s="29" t="str">
        <f t="shared" si="267"/>
        <v/>
      </c>
      <c r="AE434" s="103" t="str">
        <f>IFERROR(AD434*(C434*(PRINCIPAL!$G$117/100))*0.47*(44/12),"")</f>
        <v/>
      </c>
      <c r="AF434" s="111" t="str">
        <f t="shared" si="268"/>
        <v/>
      </c>
      <c r="AG434" s="30" t="str">
        <f>IFERROR(IF(AND(PRINCIPAL!$H$118&lt;&gt;"",OR(L434=PRINCIPAL!$I$118,L434=PRINCIPAL!$I$118+PRINCIPAL!$I$118,L434=PRINCIPAL!$I$118+PRINCIPAL!$I$118+PRINCIPAL!$I$118)),0,IF(AND(PRINCIPAL!$H$118&lt;&gt;"",L434=PRINCIPAL!$J$118),VLOOKUP($AH$399,'Banco de Dados'!$B$4:$J$50,8,FALSE)*PRINCIPAL!$H$118*(1-(PRINCIPAL!$K$118/100)),IF(AND(PRINCIPAL!$H$118&lt;&gt;"",L434=PRINCIPAL!$L$118),VLOOKUP($AH$399,'Banco de Dados'!$B$4:$J$50,8,FALSE)*PRINCIPAL!$H$118*(1-(PRINCIPAL!$M$118/100)),IF(AND(PRINCIPAL!$H$118&lt;&gt;"",L434=PRINCIPAL!$N$118),VLOOKUP($AH$399,'Banco de Dados'!$B$4:$J$50,8,FALSE)*PRINCIPAL!$H$118*(1-(PRINCIPAL!$O$118/100)),IF(PRINCIPAL!$H$118&lt;&gt;"",VLOOKUP($AH$399,'Banco de Dados'!$B$4:$J$50,8,FALSE)*PRINCIPAL!$H$118,IF(OR(L434=PRINCIPAL!$I$118,L434=PRINCIPAL!$I$118+PRINCIPAL!$I$118,L434=PRINCIPAL!$I$118+PRINCIPAL!$I$118+PRINCIPAL!$I$118),0,IF(L434=PRINCIPAL!$J$118,VLOOKUP($AH$399,'Banco de Dados'!$B$4:$J$50,6,FALSE)*(1-(PRINCIPAL!$K$118/100)),IF(L434=PRINCIPAL!$L$118,VLOOKUP($AH$399,'Banco de Dados'!$B$4:$J$50,6,FALSE)*(1-(PRINCIPAL!$M$118/100)),IF(L434=PRINCIPAL!$N$118,VLOOKUP($AH$399,'Banco de Dados'!$B$4:$J$50,6,FALSE)*(1-(PRINCIPAL!$O$118/100)),VLOOKUP($AH$399,'Banco de Dados'!$B$4:$J$50,6,FALSE)))))))))),"")</f>
        <v/>
      </c>
      <c r="AH434" s="29" t="str">
        <f>IFERROR(AG434*(IFERROR(VLOOKUP($AH$399,'Banco de Dados'!$B$4:$J$50,4,FALSE),"ERRO")),"")</f>
        <v/>
      </c>
      <c r="AI434" s="29" t="str">
        <f t="shared" si="269"/>
        <v/>
      </c>
      <c r="AJ434" s="103" t="str">
        <f>IFERROR(AI434*(C434*(PRINCIPAL!$G$118/100))*0.47*(44/12),"")</f>
        <v/>
      </c>
      <c r="AK434" s="111" t="str">
        <f t="shared" si="278"/>
        <v/>
      </c>
      <c r="AL434" s="30" t="str">
        <f>IFERROR(IF(AND(PRINCIPAL!$H$119&lt;&gt;"",OR(L434=PRINCIPAL!$I$119,L434=PRINCIPAL!$I$119+PRINCIPAL!$I$119,L434=PRINCIPAL!$I$119+PRINCIPAL!$I$119+PRINCIPAL!$I$119)),0,IF(AND(PRINCIPAL!$H$119&lt;&gt;"",L434=PRINCIPAL!$J$119),VLOOKUP($AM$399,'Banco de Dados'!$B$4:$J$50,8,FALSE)*PRINCIPAL!$H$119*(1-(PRINCIPAL!$K$119/100)),IF(AND(PRINCIPAL!$H$119&lt;&gt;"",L434=PRINCIPAL!$L$119),VLOOKUP($AM$399,'Banco de Dados'!$B$4:$J$50,8,FALSE)*PRINCIPAL!$H$119*(1-(PRINCIPAL!$M$119/100)),IF(AND(PRINCIPAL!$H$119&lt;&gt;"",L434=PRINCIPAL!$N$119),VLOOKUP($AM$399,'Banco de Dados'!$B$4:$J$50,8,FALSE)*PRINCIPAL!$H$119*(1-(PRINCIPAL!$O$119/100)),IF(PRINCIPAL!$H$119&lt;&gt;"",VLOOKUP($AM$399,'Banco de Dados'!$B$4:$J$50,8,FALSE)*PRINCIPAL!$H$119,IF(OR(L434=PRINCIPAL!$I$119,L434=PRINCIPAL!$I$119+PRINCIPAL!$I$119,L434=PRINCIPAL!$I$119+PRINCIPAL!$I$119+PRINCIPAL!$I$119),0,IF(L434=PRINCIPAL!$J$119,VLOOKUP($AM$399,'Banco de Dados'!$B$4:$J$50,6,FALSE)*(1-(PRINCIPAL!$K$119/100)),IF(L434=PRINCIPAL!$L$119,VLOOKUP($AM$399,'Banco de Dados'!$B$4:$J$50,6,FALSE)*(1-(PRINCIPAL!$M$119/100)),IF(L434=PRINCIPAL!$N$119,VLOOKUP($AM$399,'Banco de Dados'!$B$4:$J$50,6,FALSE)*(1-(PRINCIPAL!$O$119/100)),VLOOKUP($AM$399,'Banco de Dados'!$B$4:$J$50,6,FALSE)))))))))),"")</f>
        <v/>
      </c>
      <c r="AM434" s="29" t="str">
        <f>IFERROR(AL434*(IFERROR(VLOOKUP($AM$399,'Banco de Dados'!$B$4:$J$50,4,FALSE),"ERRO")),"")</f>
        <v/>
      </c>
      <c r="AN434" s="29" t="str">
        <f t="shared" si="270"/>
        <v/>
      </c>
      <c r="AO434" s="103" t="str">
        <f>IFERROR(AN434*(C434*(PRINCIPAL!$G$119/100))*0.47*(44/12),"")</f>
        <v/>
      </c>
      <c r="AP434" s="111" t="str">
        <f t="shared" si="271"/>
        <v/>
      </c>
      <c r="AQ434" s="30" t="str">
        <f>IFERROR(IF(AND(PRINCIPAL!$H$120&lt;&gt;"",OR(L434=PRINCIPAL!$I$120,L434=PRINCIPAL!$I$120+PRINCIPAL!$I$120,L434=PRINCIPAL!$I$120+PRINCIPAL!$I$120+PRINCIPAL!$I$120)),0,IF(AND(PRINCIPAL!$H$120&lt;&gt;"",L434=PRINCIPAL!$J$120),VLOOKUP($AR$399,'Banco de Dados'!$B$4:$J$50,8,FALSE)*PRINCIPAL!$H$120*(1-(PRINCIPAL!$K$120/100)),IF(AND(PRINCIPAL!$H$120&lt;&gt;"",L434=PRINCIPAL!$L$120),VLOOKUP($AR$399,'Banco de Dados'!$B$4:$J$50,8,FALSE)*PRINCIPAL!$H$120*(1-(PRINCIPAL!$M$120/100)),IF(AND(PRINCIPAL!$H$120&lt;&gt;"",L434=PRINCIPAL!$N$120),VLOOKUP($AR$399,'Banco de Dados'!$B$4:$J$50,8,FALSE)*PRINCIPAL!$H$120*(1-(PRINCIPAL!$O$120/100)),IF(PRINCIPAL!$H$120&lt;&gt;"",VLOOKUP($AR$399,'Banco de Dados'!$B$4:$J$50,8,FALSE)*PRINCIPAL!$H$120,IF(OR(L434=PRINCIPAL!$I$120,L434=PRINCIPAL!$I$120+PRINCIPAL!$I$120,L434=PRINCIPAL!$I$120+PRINCIPAL!$I$120+PRINCIPAL!$I$120),0,IF(L434=PRINCIPAL!$J$120,VLOOKUP($AR$399,'Banco de Dados'!$B$4:$J$50,6,FALSE)*(1-(PRINCIPAL!$K$120/100)),IF(L434=PRINCIPAL!$L$120,VLOOKUP($AR$399,'Banco de Dados'!$B$4:$J$50,6,FALSE)*(1-(PRINCIPAL!$M$120/100)),IF(L434=PRINCIPAL!$N$120,VLOOKUP($AR$399,'Banco de Dados'!$B$4:$J$50,6,FALSE)*(1-(PRINCIPAL!$O$120/100)),VLOOKUP($AR$399,'Banco de Dados'!$B$4:$J$50,6,FALSE)))))))))),"")</f>
        <v/>
      </c>
      <c r="AR434" s="29" t="str">
        <f>IFERROR(AQ434*(IFERROR(VLOOKUP($AR$399,'Banco de Dados'!$B$4:$J$50,4,FALSE),"ERRO")),"")</f>
        <v/>
      </c>
      <c r="AS434" s="29" t="str">
        <f t="shared" si="272"/>
        <v/>
      </c>
      <c r="AT434" s="103" t="str">
        <f>IFERROR(AS434*(C434*(PRINCIPAL!$G$120/100))*0.47*(44/12),"")</f>
        <v/>
      </c>
      <c r="AU434" s="111" t="str">
        <f t="shared" si="273"/>
        <v/>
      </c>
      <c r="AV434" s="30" t="str">
        <f>IFERROR(IF(AND(PRINCIPAL!$H$121&lt;&gt;"",OR(L434=PRINCIPAL!$I$121,L434=PRINCIPAL!$I$121+PRINCIPAL!$I$121,L434=PRINCIPAL!$I$121+PRINCIPAL!$I$121+PRINCIPAL!$I$121)),0,IF(AND(PRINCIPAL!$H$121&lt;&gt;"",L434=PRINCIPAL!$J$121),VLOOKUP($AW$399,'Banco de Dados'!$B$4:$J$50,8,FALSE)*PRINCIPAL!$H$121*(1-(PRINCIPAL!$K$121/100)),IF(AND(PRINCIPAL!$H$121&lt;&gt;"",L434=PRINCIPAL!$L$121),VLOOKUP($AW$399,'Banco de Dados'!$B$4:$J$50,8,FALSE)*PRINCIPAL!$H$121*(1-(PRINCIPAL!$M$121/100)),IF(AND(PRINCIPAL!$H$121&lt;&gt;"",L434=PRINCIPAL!$N$121),VLOOKUP($AW$399,'Banco de Dados'!$B$4:$J$50,8,FALSE)*PRINCIPAL!$H$121*(1-(PRINCIPAL!$O$121/100)),IF(PRINCIPAL!$H$121&lt;&gt;"",VLOOKUP($AW$399,'Banco de Dados'!$B$4:$J$50,8,FALSE)*PRINCIPAL!$H$121,IF(OR(L434=PRINCIPAL!$I$121,L434=PRINCIPAL!$I$121+PRINCIPAL!$I$121,L434=PRINCIPAL!$I$121+PRINCIPAL!$I$121+PRINCIPAL!$I$121),0,IF(L434=PRINCIPAL!$J$121,VLOOKUP($AW$399,'Banco de Dados'!$B$4:$J$50,6,FALSE)*(1-(PRINCIPAL!$K$121/100)),IF(L434=PRINCIPAL!$L$121,VLOOKUP($AW$399,'Banco de Dados'!$B$4:$J$50,6,FALSE)*(1-(PRINCIPAL!$M$121/100)),IF(L434=PRINCIPAL!$N$121,VLOOKUP($AW$399,'Banco de Dados'!$B$4:$J$50,6,FALSE)*(1-(PRINCIPAL!$O$121/100)),VLOOKUP($AW$399,'Banco de Dados'!$B$4:$J$50,6,FALSE)))))))))),"")</f>
        <v/>
      </c>
      <c r="AW434" s="29" t="str">
        <f>IFERROR(AV434*(IFERROR(VLOOKUP($AW$399,'Banco de Dados'!$B$4:$J$50,4,FALSE),"ERRO")),"")</f>
        <v/>
      </c>
      <c r="AX434" s="29" t="str">
        <f t="shared" si="274"/>
        <v/>
      </c>
      <c r="AY434" s="103" t="str">
        <f>IFERROR(AX434*(C434*(PRINCIPAL!$G$121/100))*0.47*(44/12),"")</f>
        <v/>
      </c>
      <c r="AZ434" s="111" t="str">
        <f t="shared" si="279"/>
        <v/>
      </c>
      <c r="BA434" s="30" t="str">
        <f>IFERROR(IF(AND(PRINCIPAL!$H$122&lt;&gt;"",OR(L434=PRINCIPAL!$I$122,L434=PRINCIPAL!$I$122+PRINCIPAL!$I$122,L434=PRINCIPAL!$I$122+PRINCIPAL!$I$122+PRINCIPAL!$I$122)),0,IF(AND(PRINCIPAL!$H$122&lt;&gt;"",L434=PRINCIPAL!$J$122),VLOOKUP($BB$399,'Banco de Dados'!$B$4:$J$50,8,FALSE)*PRINCIPAL!$H$122*(1-(PRINCIPAL!$K$122/100)),IF(AND(PRINCIPAL!$H$122&lt;&gt;"",L434=PRINCIPAL!$L$122),VLOOKUP($BB$399,'Banco de Dados'!$B$4:$J$50,8,FALSE)*PRINCIPAL!$H$122*(1-(PRINCIPAL!$M$122/100)),IF(AND(PRINCIPAL!$H$122&lt;&gt;"",L434=PRINCIPAL!$N$122),VLOOKUP($BB$399,'Banco de Dados'!$B$4:$J$50,8,FALSE)*PRINCIPAL!$H$122*(1-(PRINCIPAL!$O$122/100)),IF(PRINCIPAL!$H$122&lt;&gt;"",VLOOKUP($BB$399,'Banco de Dados'!$B$4:$J$50,8,FALSE)*PRINCIPAL!$H$122,IF(OR(L434=PRINCIPAL!$I$122,L434=PRINCIPAL!$I$122+PRINCIPAL!$I$122,L434=PRINCIPAL!$I$122+PRINCIPAL!$I$122+PRINCIPAL!$I$122),0,IF(L434=PRINCIPAL!$J$122,VLOOKUP($BB$399,'Banco de Dados'!$B$4:$J$50,6,FALSE)*(1-(PRINCIPAL!$K$122/100)),IF(L434=PRINCIPAL!$L$122,VLOOKUP($BB$399,'Banco de Dados'!$B$4:$J$50,6,FALSE)*(1-(PRINCIPAL!$M$122/100)),IF(L434=PRINCIPAL!$N$122,VLOOKUP($BB$399,'Banco de Dados'!$B$4:$J$50,6,FALSE)*(1-(PRINCIPAL!$O$122/100)),VLOOKUP($BB$399,'Banco de Dados'!$B$4:$J$50,6,FALSE)))))))))),"")</f>
        <v/>
      </c>
      <c r="BB434" s="29" t="str">
        <f>IFERROR(BA434*(IFERROR(VLOOKUP($BB$399,'Banco de Dados'!$B$4:$J$50,4,FALSE),"ERRO")),"")</f>
        <v/>
      </c>
      <c r="BC434" s="29" t="str">
        <f t="shared" si="280"/>
        <v/>
      </c>
      <c r="BD434" s="103" t="str">
        <f>IFERROR(BC434*(C434*(PRINCIPAL!$G$122/100))*0.47*(44/12),"")</f>
        <v/>
      </c>
      <c r="BE434" s="111" t="str">
        <f t="shared" si="259"/>
        <v/>
      </c>
      <c r="BF434" s="30" t="str">
        <f>IFERROR(IF(AND(PRINCIPAL!$H$123&lt;&gt;"",OR(L434=PRINCIPAL!$I$123,L434=PRINCIPAL!$I$123+PRINCIPAL!$I$123,L434=PRINCIPAL!$I$123+PRINCIPAL!$I$123+PRINCIPAL!$I$123)),0,IF(AND(PRINCIPAL!$H$123&lt;&gt;"",L434=PRINCIPAL!$J$123),VLOOKUP($BG$399,'Banco de Dados'!$B$4:$J$50,8,FALSE)*PRINCIPAL!$H$123*(1-(PRINCIPAL!$K$123/100)),IF(AND(PRINCIPAL!$H$123&lt;&gt;"",L434=PRINCIPAL!$L$123),VLOOKUP($BG$399,'Banco de Dados'!$B$4:$J$50,8,FALSE)*PRINCIPAL!$H$123*(1-(PRINCIPAL!$M$123/100)),IF(AND(PRINCIPAL!$H$123&lt;&gt;"",L434=PRINCIPAL!$N$123),VLOOKUP($BG$399,'Banco de Dados'!$B$4:$J$50,8,FALSE)*PRINCIPAL!$H$123*(1-(PRINCIPAL!$O$123/100)),IF(PRINCIPAL!$H$123&lt;&gt;"",VLOOKUP($BG$399,'Banco de Dados'!$B$4:$J$50,8,FALSE)*PRINCIPAL!$H$123,IF(OR(L434=PRINCIPAL!$I$123,L434=PRINCIPAL!$I$123+PRINCIPAL!$I$123,L434=PRINCIPAL!$I$123+PRINCIPAL!$I$123+PRINCIPAL!$I$123),0,IF(L434=PRINCIPAL!$J$123,VLOOKUP($BG$399,'Banco de Dados'!$B$4:$J$50,6,FALSE)*(1-(PRINCIPAL!$K$123/100)),IF(L434=PRINCIPAL!$L$123,VLOOKUP($BG$399,'Banco de Dados'!$B$4:$J$50,6,FALSE)*(1-(PRINCIPAL!$M$123/100)),IF(L434=PRINCIPAL!$N$123,VLOOKUP($BG$399,'Banco de Dados'!$B$4:$J$50,6,FALSE)*(1-(PRINCIPAL!$O$123/100)),VLOOKUP($BG$399,'Banco de Dados'!$B$4:$J$50,6,FALSE)))))))))),"")</f>
        <v/>
      </c>
      <c r="BG434" s="29" t="str">
        <f>IFERROR(BF434*(IFERROR(VLOOKUP($BG$399,'Banco de Dados'!$B$4:$J$50,4,FALSE),"ERRO")),"")</f>
        <v/>
      </c>
      <c r="BH434" s="29" t="str">
        <f t="shared" si="275"/>
        <v/>
      </c>
      <c r="BI434" s="103" t="str">
        <f>IFERROR(BH434*(C434*(PRINCIPAL!$G$123/100))*0.47*(44/12),"")</f>
        <v/>
      </c>
      <c r="BJ434" s="102" t="str">
        <f t="shared" si="260"/>
        <v/>
      </c>
    </row>
    <row r="435" spans="2:62" ht="12.75" customHeight="1" x14ac:dyDescent="0.3">
      <c r="B435" s="326">
        <f t="shared" si="261"/>
        <v>2054</v>
      </c>
      <c r="C435" s="340"/>
      <c r="D435" s="1"/>
      <c r="E435" s="118">
        <v>34</v>
      </c>
      <c r="F435" s="24" t="str">
        <f>IFERROR(VLOOKUP($G$399,'Banco de Dados'!$B$4:$J$50,6,FALSE),"")</f>
        <v/>
      </c>
      <c r="G435" s="25" t="str">
        <f>IFERROR(F435*(IFERROR(VLOOKUP($G$399,'Banco de Dados'!$B$4:$J$50,4,FALSE),"ERRO")),"")</f>
        <v/>
      </c>
      <c r="H435" s="25" t="str">
        <f t="shared" si="262"/>
        <v/>
      </c>
      <c r="I435" s="103" t="str">
        <f t="shared" si="263"/>
        <v/>
      </c>
      <c r="J435" s="117" t="str">
        <f t="shared" si="264"/>
        <v/>
      </c>
      <c r="K435" s="1"/>
      <c r="L435" s="91">
        <v>34</v>
      </c>
      <c r="M435" s="24" t="str">
        <f>IFERROR(IF(AND(PRINCIPAL!$H$114&lt;&gt;"",OR(L435=PRINCIPAL!$I$114,L435=PRINCIPAL!$I$114+PRINCIPAL!$I$114,L435=PRINCIPAL!$I$114+PRINCIPAL!$I$114+PRINCIPAL!$I$114)),0,IF(AND(PRINCIPAL!$H$114&lt;&gt;"",L435=PRINCIPAL!$J$114),VLOOKUP($N$399,'Banco de Dados'!$B$4:$J$50,8,FALSE)*PRINCIPAL!$H$114*(1-(PRINCIPAL!$K$114/100)),IF(AND(PRINCIPAL!$H$114&lt;&gt;"",L435=PRINCIPAL!$L$114),VLOOKUP($N$399,'Banco de Dados'!$B$4:$J$50,8,FALSE)*PRINCIPAL!$H$114*(1-(PRINCIPAL!$M$114/100)),IF(AND(PRINCIPAL!$H$114&lt;&gt;"",L435=PRINCIPAL!$N$114),VLOOKUP($N$399,'Banco de Dados'!$B$4:$J$50,8,FALSE)*PRINCIPAL!$H$114*(1-(PRINCIPAL!$O$114/100)),IF(PRINCIPAL!$H$114&lt;&gt;"",VLOOKUP($N$399,'Banco de Dados'!$B$4:$J$50,8,FALSE)*PRINCIPAL!$H$114,IF(OR(L435=PRINCIPAL!$I$114,L435=PRINCIPAL!$I$114+PRINCIPAL!$I$114,L435=PRINCIPAL!$I$114+PRINCIPAL!$I$114+PRINCIPAL!$I$114),0,IF(L435=PRINCIPAL!$J$114,VLOOKUP($N$399,'Banco de Dados'!$B$4:$J$50,6,FALSE)*(1-(PRINCIPAL!$K$114/100)),IF(L435=PRINCIPAL!$L$114,VLOOKUP($N$399,'Banco de Dados'!$B$4:$J$50,6,FALSE)*(1-(PRINCIPAL!$M$114/100)),IF(L435=PRINCIPAL!$N$114,VLOOKUP($N$399,'Banco de Dados'!$B$4:$J$50,6,FALSE)*(1-(PRINCIPAL!$O$114/100)),VLOOKUP($N$399,'Banco de Dados'!$B$4:$J$50,6,FALSE)))))))))),"")</f>
        <v/>
      </c>
      <c r="N435" s="25" t="str">
        <f>IFERROR(M435*(IFERROR(VLOOKUP($N$399,'Banco de Dados'!$B$4:$J$50,4,FALSE),"ERRO")),"")</f>
        <v/>
      </c>
      <c r="O435" s="25" t="str">
        <f t="shared" si="283"/>
        <v/>
      </c>
      <c r="P435" s="103" t="str">
        <f>IFERROR(O435*(C435*(PRINCIPAL!$G$114/100))*0.47*(44/12),"")</f>
        <v/>
      </c>
      <c r="Q435" s="107" t="str">
        <f t="shared" si="285"/>
        <v/>
      </c>
      <c r="R435" s="39" t="str">
        <f>IFERROR(IF(AND(PRINCIPAL!$H$115&lt;&gt;"",OR(L435=PRINCIPAL!$I$115,L435=PRINCIPAL!$I$115+PRINCIPAL!$I$115,L435=PRINCIPAL!$I$115+PRINCIPAL!$I$115+PRINCIPAL!$I$115)),0,IF(AND(PRINCIPAL!$H$115&lt;&gt;"",L435=PRINCIPAL!$J$115),VLOOKUP($S$399,'Banco de Dados'!$B$4:$J$50,8,FALSE)*PRINCIPAL!$H$115*(1-(PRINCIPAL!$K$115/100)),IF(AND(PRINCIPAL!$H$115&lt;&gt;"",L435=PRINCIPAL!$L$115),VLOOKUP($S$399,'Banco de Dados'!$B$4:$J$50,8,FALSE)*PRINCIPAL!$H$115*(1-(PRINCIPAL!$M$115/100)),IF(AND(PRINCIPAL!$H$115&lt;&gt;"",L435=PRINCIPAL!$N$115),VLOOKUP($S$399,'Banco de Dados'!$B$4:$J$50,8,FALSE)*PRINCIPAL!$H$115*(1-(PRINCIPAL!$O$115/100)),IF(PRINCIPAL!$H$115&lt;&gt;"",VLOOKUP($S$399,'Banco de Dados'!$B$4:$J$50,8,FALSE)*PRINCIPAL!$H$115,IF(OR(L435=PRINCIPAL!$I$115,L435=PRINCIPAL!$I$115+PRINCIPAL!$I$115,L435=PRINCIPAL!$I$115+PRINCIPAL!$I$115+PRINCIPAL!$I$115),0,IF(L435=PRINCIPAL!$J$115,VLOOKUP($S$399,'Banco de Dados'!$B$4:$J$50,6,FALSE)*(1-(PRINCIPAL!$K$115/100)),IF(L435=PRINCIPAL!$L$115,VLOOKUP($S$399,'Banco de Dados'!$B$4:$J$50,6,FALSE)*(1-(PRINCIPAL!$M$115/100)),IF(L435=PRINCIPAL!$N$115,VLOOKUP($S$399,'Banco de Dados'!$B$4:$J$50,6,FALSE)*(1-(PRINCIPAL!$O$115/100)),VLOOKUP($S$399,'Banco de Dados'!$B$4:$J$50,6,FALSE)))))))))),"")</f>
        <v/>
      </c>
      <c r="S435" s="29" t="str">
        <f>IFERROR(R435*(IFERROR(VLOOKUP($S$399,'Banco de Dados'!$B$4:$J$50,4,FALSE),"ERRO")),"")</f>
        <v/>
      </c>
      <c r="T435" s="29" t="str">
        <f t="shared" si="282"/>
        <v/>
      </c>
      <c r="U435" s="103" t="str">
        <f>IFERROR(T435*(C435*(PRINCIPAL!$G$115/100))*0.47*(44/12),"")</f>
        <v/>
      </c>
      <c r="V435" s="111" t="str">
        <f t="shared" si="258"/>
        <v/>
      </c>
      <c r="W435" s="30" t="str">
        <f>IFERROR(IF(AND(PRINCIPAL!$H$116&lt;&gt;"",OR(L435=PRINCIPAL!$I$116,L435=PRINCIPAL!$I$116+PRINCIPAL!$I$116,L435=PRINCIPAL!$I$116+PRINCIPAL!$I$116+PRINCIPAL!$I$116)),0,IF(AND(PRINCIPAL!$H$116&lt;&gt;"",L435=PRINCIPAL!$J$116),VLOOKUP($X$399,'Banco de Dados'!$B$4:$J$50,8,FALSE)*PRINCIPAL!$H$116*(1-(PRINCIPAL!$K$116/100)),IF(AND(PRINCIPAL!$H$116&lt;&gt;"",L435=PRINCIPAL!$L$116),VLOOKUP($X$399,'Banco de Dados'!$B$4:$J$50,8,FALSE)*PRINCIPAL!$H$116*(1-(PRINCIPAL!$M$116/100)),IF(AND(PRINCIPAL!$H$116&lt;&gt;"",L435=PRINCIPAL!$N$116),VLOOKUP($X$399,'Banco de Dados'!$B$4:$J$50,8,FALSE)*PRINCIPAL!$H$116*(1-(PRINCIPAL!$O$116/100)),IF(PRINCIPAL!$H$116&lt;&gt;"",VLOOKUP($X$399,'Banco de Dados'!$B$4:$J$50,8,FALSE)*PRINCIPAL!$H$116,IF(OR(L435=PRINCIPAL!$I$116,L435=PRINCIPAL!$I$116+PRINCIPAL!$I$116,L435=PRINCIPAL!$I$116+PRINCIPAL!$I$116+PRINCIPAL!$I$116),0,IF(L435=PRINCIPAL!$J$116,VLOOKUP($X$399,'Banco de Dados'!$B$4:$J$50,6,FALSE)*(1-(PRINCIPAL!$K$116/100)),IF(L435=PRINCIPAL!$L$116,VLOOKUP($X$399,'Banco de Dados'!$B$4:$J$50,6,FALSE)*(1-(PRINCIPAL!$M$116/100)),IF(L435=PRINCIPAL!$N$116,VLOOKUP($X$399,'Banco de Dados'!$B$4:$J$50,6,FALSE)*(1-(PRINCIPAL!$O$116/100)),VLOOKUP($X$399,'Banco de Dados'!$B$4:$J$50,6,FALSE)))))))))),"")</f>
        <v/>
      </c>
      <c r="X435" s="29" t="str">
        <f>IFERROR(W435*(IFERROR(VLOOKUP($X$399,'Banco de Dados'!$B$4:$J$50,4,FALSE),"ERRO")),"")</f>
        <v/>
      </c>
      <c r="Y435" s="29" t="str">
        <f t="shared" si="276"/>
        <v/>
      </c>
      <c r="Z435" s="103" t="str">
        <f>IFERROR(Y435*(C435*(PRINCIPAL!$G$116/100))*0.47*(44/12),"")</f>
        <v/>
      </c>
      <c r="AA435" s="111" t="str">
        <f t="shared" si="277"/>
        <v/>
      </c>
      <c r="AB435" s="30" t="str">
        <f>IFERROR(IF(AND(PRINCIPAL!$H$117&lt;&gt;"",OR(L435=PRINCIPAL!$I$117,L435=PRINCIPAL!$I$117+PRINCIPAL!$I$117,L435=PRINCIPAL!$I$117+PRINCIPAL!$I$117+PRINCIPAL!$I$117)),0,IF(AND(PRINCIPAL!$H$117&lt;&gt;"",L435=PRINCIPAL!$J$117),VLOOKUP($AC$399,'Banco de Dados'!$B$4:$J$50,8,FALSE)*PRINCIPAL!$H$117*(1-(PRINCIPAL!$K$117/100)),IF(AND(PRINCIPAL!$H$117&lt;&gt;"",L435=PRINCIPAL!$L$117),VLOOKUP($AC$399,'Banco de Dados'!$B$4:$J$50,8,FALSE)*PRINCIPAL!$H$117*(1-(PRINCIPAL!$M$117/100)),IF(AND(PRINCIPAL!$H$117&lt;&gt;"",L435=PRINCIPAL!$N$117),VLOOKUP($AC$399,'Banco de Dados'!$B$4:$J$50,8,FALSE)*PRINCIPAL!$H$117*(1-(PRINCIPAL!$O$117/100)),IF(PRINCIPAL!$H$117&lt;&gt;"",VLOOKUP($AC$399,'Banco de Dados'!$B$4:$J$50,8,FALSE)*PRINCIPAL!$H$117,IF(OR(L435=PRINCIPAL!$I$117,L435=PRINCIPAL!$I$117+PRINCIPAL!$I$117,L435=PRINCIPAL!$I$117+PRINCIPAL!$I$117+PRINCIPAL!$I$117),0,IF(L435=PRINCIPAL!$J$117,VLOOKUP($AC$399,'Banco de Dados'!$B$4:$J$50,6,FALSE)*(1-(PRINCIPAL!$K$117/100)),IF(L435=PRINCIPAL!$L$117,VLOOKUP($AC$399,'Banco de Dados'!$B$4:$J$50,6,FALSE)*(1-(PRINCIPAL!$M$117/100)),IF(L435=PRINCIPAL!$N$117,VLOOKUP($AC$399,'Banco de Dados'!$B$4:$J$50,6,FALSE)*(1-(PRINCIPAL!$O$117/100)),VLOOKUP($AC$399,'Banco de Dados'!$B$4:$J$50,6,FALSE)))))))))),"")</f>
        <v/>
      </c>
      <c r="AC435" s="29" t="str">
        <f>IFERROR(AB435*(IFERROR(VLOOKUP($AC$399,'Banco de Dados'!$B$4:$J$50,4,FALSE),"ERRO")),"")</f>
        <v/>
      </c>
      <c r="AD435" s="29" t="str">
        <f t="shared" si="267"/>
        <v/>
      </c>
      <c r="AE435" s="103" t="str">
        <f>IFERROR(AD435*(C435*(PRINCIPAL!$G$117/100))*0.47*(44/12),"")</f>
        <v/>
      </c>
      <c r="AF435" s="111" t="str">
        <f t="shared" si="268"/>
        <v/>
      </c>
      <c r="AG435" s="30" t="str">
        <f>IFERROR(IF(AND(PRINCIPAL!$H$118&lt;&gt;"",OR(L435=PRINCIPAL!$I$118,L435=PRINCIPAL!$I$118+PRINCIPAL!$I$118,L435=PRINCIPAL!$I$118+PRINCIPAL!$I$118+PRINCIPAL!$I$118)),0,IF(AND(PRINCIPAL!$H$118&lt;&gt;"",L435=PRINCIPAL!$J$118),VLOOKUP($AH$399,'Banco de Dados'!$B$4:$J$50,8,FALSE)*PRINCIPAL!$H$118*(1-(PRINCIPAL!$K$118/100)),IF(AND(PRINCIPAL!$H$118&lt;&gt;"",L435=PRINCIPAL!$L$118),VLOOKUP($AH$399,'Banco de Dados'!$B$4:$J$50,8,FALSE)*PRINCIPAL!$H$118*(1-(PRINCIPAL!$M$118/100)),IF(AND(PRINCIPAL!$H$118&lt;&gt;"",L435=PRINCIPAL!$N$118),VLOOKUP($AH$399,'Banco de Dados'!$B$4:$J$50,8,FALSE)*PRINCIPAL!$H$118*(1-(PRINCIPAL!$O$118/100)),IF(PRINCIPAL!$H$118&lt;&gt;"",VLOOKUP($AH$399,'Banco de Dados'!$B$4:$J$50,8,FALSE)*PRINCIPAL!$H$118,IF(OR(L435=PRINCIPAL!$I$118,L435=PRINCIPAL!$I$118+PRINCIPAL!$I$118,L435=PRINCIPAL!$I$118+PRINCIPAL!$I$118+PRINCIPAL!$I$118),0,IF(L435=PRINCIPAL!$J$118,VLOOKUP($AH$399,'Banco de Dados'!$B$4:$J$50,6,FALSE)*(1-(PRINCIPAL!$K$118/100)),IF(L435=PRINCIPAL!$L$118,VLOOKUP($AH$399,'Banco de Dados'!$B$4:$J$50,6,FALSE)*(1-(PRINCIPAL!$M$118/100)),IF(L435=PRINCIPAL!$N$118,VLOOKUP($AH$399,'Banco de Dados'!$B$4:$J$50,6,FALSE)*(1-(PRINCIPAL!$O$118/100)),VLOOKUP($AH$399,'Banco de Dados'!$B$4:$J$50,6,FALSE)))))))))),"")</f>
        <v/>
      </c>
      <c r="AH435" s="29" t="str">
        <f>IFERROR(AG435*(IFERROR(VLOOKUP($AH$399,'Banco de Dados'!$B$4:$J$50,4,FALSE),"ERRO")),"")</f>
        <v/>
      </c>
      <c r="AI435" s="29" t="str">
        <f t="shared" si="269"/>
        <v/>
      </c>
      <c r="AJ435" s="103" t="str">
        <f>IFERROR(AI435*(C435*(PRINCIPAL!$G$118/100))*0.47*(44/12),"")</f>
        <v/>
      </c>
      <c r="AK435" s="111" t="str">
        <f t="shared" si="278"/>
        <v/>
      </c>
      <c r="AL435" s="30" t="str">
        <f>IFERROR(IF(AND(PRINCIPAL!$H$119&lt;&gt;"",OR(L435=PRINCIPAL!$I$119,L435=PRINCIPAL!$I$119+PRINCIPAL!$I$119,L435=PRINCIPAL!$I$119+PRINCIPAL!$I$119+PRINCIPAL!$I$119)),0,IF(AND(PRINCIPAL!$H$119&lt;&gt;"",L435=PRINCIPAL!$J$119),VLOOKUP($AM$399,'Banco de Dados'!$B$4:$J$50,8,FALSE)*PRINCIPAL!$H$119*(1-(PRINCIPAL!$K$119/100)),IF(AND(PRINCIPAL!$H$119&lt;&gt;"",L435=PRINCIPAL!$L$119),VLOOKUP($AM$399,'Banco de Dados'!$B$4:$J$50,8,FALSE)*PRINCIPAL!$H$119*(1-(PRINCIPAL!$M$119/100)),IF(AND(PRINCIPAL!$H$119&lt;&gt;"",L435=PRINCIPAL!$N$119),VLOOKUP($AM$399,'Banco de Dados'!$B$4:$J$50,8,FALSE)*PRINCIPAL!$H$119*(1-(PRINCIPAL!$O$119/100)),IF(PRINCIPAL!$H$119&lt;&gt;"",VLOOKUP($AM$399,'Banco de Dados'!$B$4:$J$50,8,FALSE)*PRINCIPAL!$H$119,IF(OR(L435=PRINCIPAL!$I$119,L435=PRINCIPAL!$I$119+PRINCIPAL!$I$119,L435=PRINCIPAL!$I$119+PRINCIPAL!$I$119+PRINCIPAL!$I$119),0,IF(L435=PRINCIPAL!$J$119,VLOOKUP($AM$399,'Banco de Dados'!$B$4:$J$50,6,FALSE)*(1-(PRINCIPAL!$K$119/100)),IF(L435=PRINCIPAL!$L$119,VLOOKUP($AM$399,'Banco de Dados'!$B$4:$J$50,6,FALSE)*(1-(PRINCIPAL!$M$119/100)),IF(L435=PRINCIPAL!$N$119,VLOOKUP($AM$399,'Banco de Dados'!$B$4:$J$50,6,FALSE)*(1-(PRINCIPAL!$O$119/100)),VLOOKUP($AM$399,'Banco de Dados'!$B$4:$J$50,6,FALSE)))))))))),"")</f>
        <v/>
      </c>
      <c r="AM435" s="29" t="str">
        <f>IFERROR(AL435*(IFERROR(VLOOKUP($AM$399,'Banco de Dados'!$B$4:$J$50,4,FALSE),"ERRO")),"")</f>
        <v/>
      </c>
      <c r="AN435" s="29" t="str">
        <f t="shared" si="270"/>
        <v/>
      </c>
      <c r="AO435" s="103" t="str">
        <f>IFERROR(AN435*(C435*(PRINCIPAL!$G$119/100))*0.47*(44/12),"")</f>
        <v/>
      </c>
      <c r="AP435" s="111" t="str">
        <f t="shared" si="271"/>
        <v/>
      </c>
      <c r="AQ435" s="30" t="str">
        <f>IFERROR(IF(AND(PRINCIPAL!$H$120&lt;&gt;"",OR(L435=PRINCIPAL!$I$120,L435=PRINCIPAL!$I$120+PRINCIPAL!$I$120,L435=PRINCIPAL!$I$120+PRINCIPAL!$I$120+PRINCIPAL!$I$120)),0,IF(AND(PRINCIPAL!$H$120&lt;&gt;"",L435=PRINCIPAL!$J$120),VLOOKUP($AR$399,'Banco de Dados'!$B$4:$J$50,8,FALSE)*PRINCIPAL!$H$120*(1-(PRINCIPAL!$K$120/100)),IF(AND(PRINCIPAL!$H$120&lt;&gt;"",L435=PRINCIPAL!$L$120),VLOOKUP($AR$399,'Banco de Dados'!$B$4:$J$50,8,FALSE)*PRINCIPAL!$H$120*(1-(PRINCIPAL!$M$120/100)),IF(AND(PRINCIPAL!$H$120&lt;&gt;"",L435=PRINCIPAL!$N$120),VLOOKUP($AR$399,'Banco de Dados'!$B$4:$J$50,8,FALSE)*PRINCIPAL!$H$120*(1-(PRINCIPAL!$O$120/100)),IF(PRINCIPAL!$H$120&lt;&gt;"",VLOOKUP($AR$399,'Banco de Dados'!$B$4:$J$50,8,FALSE)*PRINCIPAL!$H$120,IF(OR(L435=PRINCIPAL!$I$120,L435=PRINCIPAL!$I$120+PRINCIPAL!$I$120,L435=PRINCIPAL!$I$120+PRINCIPAL!$I$120+PRINCIPAL!$I$120),0,IF(L435=PRINCIPAL!$J$120,VLOOKUP($AR$399,'Banco de Dados'!$B$4:$J$50,6,FALSE)*(1-(PRINCIPAL!$K$120/100)),IF(L435=PRINCIPAL!$L$120,VLOOKUP($AR$399,'Banco de Dados'!$B$4:$J$50,6,FALSE)*(1-(PRINCIPAL!$M$120/100)),IF(L435=PRINCIPAL!$N$120,VLOOKUP($AR$399,'Banco de Dados'!$B$4:$J$50,6,FALSE)*(1-(PRINCIPAL!$O$120/100)),VLOOKUP($AR$399,'Banco de Dados'!$B$4:$J$50,6,FALSE)))))))))),"")</f>
        <v/>
      </c>
      <c r="AR435" s="29" t="str">
        <f>IFERROR(AQ435*(IFERROR(VLOOKUP($AR$399,'Banco de Dados'!$B$4:$J$50,4,FALSE),"ERRO")),"")</f>
        <v/>
      </c>
      <c r="AS435" s="29" t="str">
        <f t="shared" si="272"/>
        <v/>
      </c>
      <c r="AT435" s="103" t="str">
        <f>IFERROR(AS435*(C435*(PRINCIPAL!$G$120/100))*0.47*(44/12),"")</f>
        <v/>
      </c>
      <c r="AU435" s="111" t="str">
        <f t="shared" si="273"/>
        <v/>
      </c>
      <c r="AV435" s="30" t="str">
        <f>IFERROR(IF(AND(PRINCIPAL!$H$121&lt;&gt;"",OR(L435=PRINCIPAL!$I$121,L435=PRINCIPAL!$I$121+PRINCIPAL!$I$121,L435=PRINCIPAL!$I$121+PRINCIPAL!$I$121+PRINCIPAL!$I$121)),0,IF(AND(PRINCIPAL!$H$121&lt;&gt;"",L435=PRINCIPAL!$J$121),VLOOKUP($AW$399,'Banco de Dados'!$B$4:$J$50,8,FALSE)*PRINCIPAL!$H$121*(1-(PRINCIPAL!$K$121/100)),IF(AND(PRINCIPAL!$H$121&lt;&gt;"",L435=PRINCIPAL!$L$121),VLOOKUP($AW$399,'Banco de Dados'!$B$4:$J$50,8,FALSE)*PRINCIPAL!$H$121*(1-(PRINCIPAL!$M$121/100)),IF(AND(PRINCIPAL!$H$121&lt;&gt;"",L435=PRINCIPAL!$N$121),VLOOKUP($AW$399,'Banco de Dados'!$B$4:$J$50,8,FALSE)*PRINCIPAL!$H$121*(1-(PRINCIPAL!$O$121/100)),IF(PRINCIPAL!$H$121&lt;&gt;"",VLOOKUP($AW$399,'Banco de Dados'!$B$4:$J$50,8,FALSE)*PRINCIPAL!$H$121,IF(OR(L435=PRINCIPAL!$I$121,L435=PRINCIPAL!$I$121+PRINCIPAL!$I$121,L435=PRINCIPAL!$I$121+PRINCIPAL!$I$121+PRINCIPAL!$I$121),0,IF(L435=PRINCIPAL!$J$121,VLOOKUP($AW$399,'Banco de Dados'!$B$4:$J$50,6,FALSE)*(1-(PRINCIPAL!$K$121/100)),IF(L435=PRINCIPAL!$L$121,VLOOKUP($AW$399,'Banco de Dados'!$B$4:$J$50,6,FALSE)*(1-(PRINCIPAL!$M$121/100)),IF(L435=PRINCIPAL!$N$121,VLOOKUP($AW$399,'Banco de Dados'!$B$4:$J$50,6,FALSE)*(1-(PRINCIPAL!$O$121/100)),VLOOKUP($AW$399,'Banco de Dados'!$B$4:$J$50,6,FALSE)))))))))),"")</f>
        <v/>
      </c>
      <c r="AW435" s="29" t="str">
        <f>IFERROR(AV435*(IFERROR(VLOOKUP($AW$399,'Banco de Dados'!$B$4:$J$50,4,FALSE),"ERRO")),"")</f>
        <v/>
      </c>
      <c r="AX435" s="29" t="str">
        <f t="shared" si="274"/>
        <v/>
      </c>
      <c r="AY435" s="103" t="str">
        <f>IFERROR(AX435*(C435*(PRINCIPAL!$G$121/100))*0.47*(44/12),"")</f>
        <v/>
      </c>
      <c r="AZ435" s="111" t="str">
        <f t="shared" si="279"/>
        <v/>
      </c>
      <c r="BA435" s="30" t="str">
        <f>IFERROR(IF(AND(PRINCIPAL!$H$122&lt;&gt;"",OR(L435=PRINCIPAL!$I$122,L435=PRINCIPAL!$I$122+PRINCIPAL!$I$122,L435=PRINCIPAL!$I$122+PRINCIPAL!$I$122+PRINCIPAL!$I$122)),0,IF(AND(PRINCIPAL!$H$122&lt;&gt;"",L435=PRINCIPAL!$J$122),VLOOKUP($BB$399,'Banco de Dados'!$B$4:$J$50,8,FALSE)*PRINCIPAL!$H$122*(1-(PRINCIPAL!$K$122/100)),IF(AND(PRINCIPAL!$H$122&lt;&gt;"",L435=PRINCIPAL!$L$122),VLOOKUP($BB$399,'Banco de Dados'!$B$4:$J$50,8,FALSE)*PRINCIPAL!$H$122*(1-(PRINCIPAL!$M$122/100)),IF(AND(PRINCIPAL!$H$122&lt;&gt;"",L435=PRINCIPAL!$N$122),VLOOKUP($BB$399,'Banco de Dados'!$B$4:$J$50,8,FALSE)*PRINCIPAL!$H$122*(1-(PRINCIPAL!$O$122/100)),IF(PRINCIPAL!$H$122&lt;&gt;"",VLOOKUP($BB$399,'Banco de Dados'!$B$4:$J$50,8,FALSE)*PRINCIPAL!$H$122,IF(OR(L435=PRINCIPAL!$I$122,L435=PRINCIPAL!$I$122+PRINCIPAL!$I$122,L435=PRINCIPAL!$I$122+PRINCIPAL!$I$122+PRINCIPAL!$I$122),0,IF(L435=PRINCIPAL!$J$122,VLOOKUP($BB$399,'Banco de Dados'!$B$4:$J$50,6,FALSE)*(1-(PRINCIPAL!$K$122/100)),IF(L435=PRINCIPAL!$L$122,VLOOKUP($BB$399,'Banco de Dados'!$B$4:$J$50,6,FALSE)*(1-(PRINCIPAL!$M$122/100)),IF(L435=PRINCIPAL!$N$122,VLOOKUP($BB$399,'Banco de Dados'!$B$4:$J$50,6,FALSE)*(1-(PRINCIPAL!$O$122/100)),VLOOKUP($BB$399,'Banco de Dados'!$B$4:$J$50,6,FALSE)))))))))),"")</f>
        <v/>
      </c>
      <c r="BB435" s="29" t="str">
        <f>IFERROR(BA435*(IFERROR(VLOOKUP($BB$399,'Banco de Dados'!$B$4:$J$50,4,FALSE),"ERRO")),"")</f>
        <v/>
      </c>
      <c r="BC435" s="29" t="str">
        <f t="shared" si="280"/>
        <v/>
      </c>
      <c r="BD435" s="103" t="str">
        <f>IFERROR(BC435*(C435*(PRINCIPAL!$G$122/100))*0.47*(44/12),"")</f>
        <v/>
      </c>
      <c r="BE435" s="111" t="str">
        <f t="shared" si="259"/>
        <v/>
      </c>
      <c r="BF435" s="30" t="str">
        <f>IFERROR(IF(AND(PRINCIPAL!$H$123&lt;&gt;"",OR(L435=PRINCIPAL!$I$123,L435=PRINCIPAL!$I$123+PRINCIPAL!$I$123,L435=PRINCIPAL!$I$123+PRINCIPAL!$I$123+PRINCIPAL!$I$123)),0,IF(AND(PRINCIPAL!$H$123&lt;&gt;"",L435=PRINCIPAL!$J$123),VLOOKUP($BG$399,'Banco de Dados'!$B$4:$J$50,8,FALSE)*PRINCIPAL!$H$123*(1-(PRINCIPAL!$K$123/100)),IF(AND(PRINCIPAL!$H$123&lt;&gt;"",L435=PRINCIPAL!$L$123),VLOOKUP($BG$399,'Banco de Dados'!$B$4:$J$50,8,FALSE)*PRINCIPAL!$H$123*(1-(PRINCIPAL!$M$123/100)),IF(AND(PRINCIPAL!$H$123&lt;&gt;"",L435=PRINCIPAL!$N$123),VLOOKUP($BG$399,'Banco de Dados'!$B$4:$J$50,8,FALSE)*PRINCIPAL!$H$123*(1-(PRINCIPAL!$O$123/100)),IF(PRINCIPAL!$H$123&lt;&gt;"",VLOOKUP($BG$399,'Banco de Dados'!$B$4:$J$50,8,FALSE)*PRINCIPAL!$H$123,IF(OR(L435=PRINCIPAL!$I$123,L435=PRINCIPAL!$I$123+PRINCIPAL!$I$123,L435=PRINCIPAL!$I$123+PRINCIPAL!$I$123+PRINCIPAL!$I$123),0,IF(L435=PRINCIPAL!$J$123,VLOOKUP($BG$399,'Banco de Dados'!$B$4:$J$50,6,FALSE)*(1-(PRINCIPAL!$K$123/100)),IF(L435=PRINCIPAL!$L$123,VLOOKUP($BG$399,'Banco de Dados'!$B$4:$J$50,6,FALSE)*(1-(PRINCIPAL!$M$123/100)),IF(L435=PRINCIPAL!$N$123,VLOOKUP($BG$399,'Banco de Dados'!$B$4:$J$50,6,FALSE)*(1-(PRINCIPAL!$O$123/100)),VLOOKUP($BG$399,'Banco de Dados'!$B$4:$J$50,6,FALSE)))))))))),"")</f>
        <v/>
      </c>
      <c r="BG435" s="29" t="str">
        <f>IFERROR(BF435*(IFERROR(VLOOKUP($BG$399,'Banco de Dados'!$B$4:$J$50,4,FALSE),"ERRO")),"")</f>
        <v/>
      </c>
      <c r="BH435" s="29" t="str">
        <f t="shared" si="275"/>
        <v/>
      </c>
      <c r="BI435" s="103" t="str">
        <f>IFERROR(BH435*(C435*(PRINCIPAL!$G$123/100))*0.47*(44/12),"")</f>
        <v/>
      </c>
      <c r="BJ435" s="102" t="str">
        <f t="shared" si="260"/>
        <v/>
      </c>
    </row>
    <row r="436" spans="2:62" ht="12.75" customHeight="1" thickBot="1" x14ac:dyDescent="0.35">
      <c r="B436" s="327">
        <f t="shared" si="261"/>
        <v>2055</v>
      </c>
      <c r="C436" s="348"/>
      <c r="D436" s="1"/>
      <c r="E436" s="141">
        <v>35</v>
      </c>
      <c r="F436" s="93" t="str">
        <f>IFERROR(VLOOKUP($G$399,'Banco de Dados'!$B$4:$J$50,6,FALSE),"")</f>
        <v/>
      </c>
      <c r="G436" s="94" t="str">
        <f>IFERROR(F436*(IFERROR(VLOOKUP($G$399,'Banco de Dados'!$B$4:$J$50,4,FALSE),"ERRO")),"")</f>
        <v/>
      </c>
      <c r="H436" s="94" t="str">
        <f t="shared" si="262"/>
        <v/>
      </c>
      <c r="I436" s="104" t="str">
        <f t="shared" si="263"/>
        <v/>
      </c>
      <c r="J436" s="140" t="str">
        <f t="shared" si="264"/>
        <v/>
      </c>
      <c r="K436" s="1"/>
      <c r="L436" s="92">
        <v>35</v>
      </c>
      <c r="M436" s="93" t="str">
        <f>IFERROR(IF(AND(PRINCIPAL!$H$114&lt;&gt;"",OR(L436=PRINCIPAL!$I$114,L436=PRINCIPAL!$I$114+PRINCIPAL!$I$114,L436=PRINCIPAL!$I$114+PRINCIPAL!$I$114+PRINCIPAL!$I$114)),0,IF(AND(PRINCIPAL!$H$114&lt;&gt;"",L436=PRINCIPAL!$J$114),VLOOKUP($N$399,'Banco de Dados'!$B$4:$J$50,8,FALSE)*PRINCIPAL!$H$114*(1-(PRINCIPAL!$K$114/100)),IF(AND(PRINCIPAL!$H$114&lt;&gt;"",L436=PRINCIPAL!$L$114),VLOOKUP($N$399,'Banco de Dados'!$B$4:$J$50,8,FALSE)*PRINCIPAL!$H$114*(1-(PRINCIPAL!$M$114/100)),IF(AND(PRINCIPAL!$H$114&lt;&gt;"",L436=PRINCIPAL!$N$114),VLOOKUP($N$399,'Banco de Dados'!$B$4:$J$50,8,FALSE)*PRINCIPAL!$H$114*(1-(PRINCIPAL!$O$114/100)),IF(PRINCIPAL!$H$114&lt;&gt;"",VLOOKUP($N$399,'Banco de Dados'!$B$4:$J$50,8,FALSE)*PRINCIPAL!$H$114,IF(OR(L436=PRINCIPAL!$I$114,L436=PRINCIPAL!$I$114+PRINCIPAL!$I$114,L436=PRINCIPAL!$I$114+PRINCIPAL!$I$114+PRINCIPAL!$I$114),0,IF(L436=PRINCIPAL!$J$114,VLOOKUP($N$399,'Banco de Dados'!$B$4:$J$50,6,FALSE)*(1-(PRINCIPAL!$K$114/100)),IF(L436=PRINCIPAL!$L$114,VLOOKUP($N$399,'Banco de Dados'!$B$4:$J$50,6,FALSE)*(1-(PRINCIPAL!$M$114/100)),IF(L436=PRINCIPAL!$N$114,VLOOKUP($N$399,'Banco de Dados'!$B$4:$J$50,6,FALSE)*(1-(PRINCIPAL!$O$114/100)),VLOOKUP($N$399,'Banco de Dados'!$B$4:$J$50,6,FALSE)))))))))),"")</f>
        <v/>
      </c>
      <c r="N436" s="94" t="str">
        <f>IFERROR(M436*(IFERROR(VLOOKUP($N$399,'Banco de Dados'!$B$4:$J$50,4,FALSE),"ERRO")),"")</f>
        <v/>
      </c>
      <c r="O436" s="94" t="str">
        <f t="shared" si="283"/>
        <v/>
      </c>
      <c r="P436" s="104" t="str">
        <f>IFERROR(O436*(C436*(PRINCIPAL!$G$114/100))*0.47*(44/12),"")</f>
        <v/>
      </c>
      <c r="Q436" s="108" t="str">
        <f t="shared" si="285"/>
        <v/>
      </c>
      <c r="R436" s="95" t="str">
        <f>IFERROR(IF(AND(PRINCIPAL!$H$115&lt;&gt;"",OR(L436=PRINCIPAL!$I$115,L436=PRINCIPAL!$I$115+PRINCIPAL!$I$115,L436=PRINCIPAL!$I$115+PRINCIPAL!$I$115+PRINCIPAL!$I$115)),0,IF(AND(PRINCIPAL!$H$115&lt;&gt;"",L436=PRINCIPAL!$J$115),VLOOKUP($S$399,'Banco de Dados'!$B$4:$J$50,8,FALSE)*PRINCIPAL!$H$115*(1-(PRINCIPAL!$K$115/100)),IF(AND(PRINCIPAL!$H$115&lt;&gt;"",L436=PRINCIPAL!$L$115),VLOOKUP($S$399,'Banco de Dados'!$B$4:$J$50,8,FALSE)*PRINCIPAL!$H$115*(1-(PRINCIPAL!$M$115/100)),IF(AND(PRINCIPAL!$H$115&lt;&gt;"",L436=PRINCIPAL!$N$115),VLOOKUP($S$399,'Banco de Dados'!$B$4:$J$50,8,FALSE)*PRINCIPAL!$H$115*(1-(PRINCIPAL!$O$115/100)),IF(PRINCIPAL!$H$115&lt;&gt;"",VLOOKUP($S$399,'Banco de Dados'!$B$4:$J$50,8,FALSE)*PRINCIPAL!$H$115,IF(OR(L436=PRINCIPAL!$I$115,L436=PRINCIPAL!$I$115+PRINCIPAL!$I$115,L436=PRINCIPAL!$I$115+PRINCIPAL!$I$115+PRINCIPAL!$I$115),0,IF(L436=PRINCIPAL!$J$115,VLOOKUP($S$399,'Banco de Dados'!$B$4:$J$50,6,FALSE)*(1-(PRINCIPAL!$K$115/100)),IF(L436=PRINCIPAL!$L$115,VLOOKUP($S$399,'Banco de Dados'!$B$4:$J$50,6,FALSE)*(1-(PRINCIPAL!$M$115/100)),IF(L436=PRINCIPAL!$N$115,VLOOKUP($S$399,'Banco de Dados'!$B$4:$J$50,6,FALSE)*(1-(PRINCIPAL!$O$115/100)),VLOOKUP($S$399,'Banco de Dados'!$B$4:$J$50,6,FALSE)))))))))),"")</f>
        <v/>
      </c>
      <c r="S436" s="87" t="str">
        <f>IFERROR(R436*(IFERROR(VLOOKUP($S$399,'Banco de Dados'!$B$4:$J$50,4,FALSE),"ERRO")),"")</f>
        <v/>
      </c>
      <c r="T436" s="87" t="str">
        <f t="shared" si="282"/>
        <v/>
      </c>
      <c r="U436" s="104" t="str">
        <f>IFERROR(T436*(C436*(PRINCIPAL!$G$115/100))*0.47*(44/12),"")</f>
        <v/>
      </c>
      <c r="V436" s="109" t="str">
        <f t="shared" si="258"/>
        <v/>
      </c>
      <c r="W436" s="86" t="str">
        <f>IFERROR(IF(AND(PRINCIPAL!$H$116&lt;&gt;"",OR(L436=PRINCIPAL!$I$116,L436=PRINCIPAL!$I$116+PRINCIPAL!$I$116,L436=PRINCIPAL!$I$116+PRINCIPAL!$I$116+PRINCIPAL!$I$116)),0,IF(AND(PRINCIPAL!$H$116&lt;&gt;"",L436=PRINCIPAL!$J$116),VLOOKUP($X$399,'Banco de Dados'!$B$4:$J$50,8,FALSE)*PRINCIPAL!$H$116*(1-(PRINCIPAL!$K$116/100)),IF(AND(PRINCIPAL!$H$116&lt;&gt;"",L436=PRINCIPAL!$L$116),VLOOKUP($X$399,'Banco de Dados'!$B$4:$J$50,8,FALSE)*PRINCIPAL!$H$116*(1-(PRINCIPAL!$M$116/100)),IF(AND(PRINCIPAL!$H$116&lt;&gt;"",L436=PRINCIPAL!$N$116),VLOOKUP($X$399,'Banco de Dados'!$B$4:$J$50,8,FALSE)*PRINCIPAL!$H$116*(1-(PRINCIPAL!$O$116/100)),IF(PRINCIPAL!$H$116&lt;&gt;"",VLOOKUP($X$399,'Banco de Dados'!$B$4:$J$50,8,FALSE)*PRINCIPAL!$H$116,IF(OR(L436=PRINCIPAL!$I$116,L436=PRINCIPAL!$I$116+PRINCIPAL!$I$116,L436=PRINCIPAL!$I$116+PRINCIPAL!$I$116+PRINCIPAL!$I$116),0,IF(L436=PRINCIPAL!$J$116,VLOOKUP($X$399,'Banco de Dados'!$B$4:$J$50,6,FALSE)*(1-(PRINCIPAL!$K$116/100)),IF(L436=PRINCIPAL!$L$116,VLOOKUP($X$399,'Banco de Dados'!$B$4:$J$50,6,FALSE)*(1-(PRINCIPAL!$M$116/100)),IF(L436=PRINCIPAL!$N$116,VLOOKUP($X$399,'Banco de Dados'!$B$4:$J$50,6,FALSE)*(1-(PRINCIPAL!$O$116/100)),VLOOKUP($X$399,'Banco de Dados'!$B$4:$J$50,6,FALSE)))))))))),"")</f>
        <v/>
      </c>
      <c r="X436" s="87" t="str">
        <f>IFERROR(W436*(IFERROR(VLOOKUP($X$399,'Banco de Dados'!$B$4:$J$50,4,FALSE),"ERRO")),"")</f>
        <v/>
      </c>
      <c r="Y436" s="87" t="str">
        <f t="shared" si="276"/>
        <v/>
      </c>
      <c r="Z436" s="104" t="str">
        <f>IFERROR(Y436*(C436*(PRINCIPAL!$G$116/100))*0.47*(44/12),"")</f>
        <v/>
      </c>
      <c r="AA436" s="109" t="str">
        <f t="shared" si="277"/>
        <v/>
      </c>
      <c r="AB436" s="86" t="str">
        <f>IFERROR(IF(AND(PRINCIPAL!$H$117&lt;&gt;"",OR(L436=PRINCIPAL!$I$117,L436=PRINCIPAL!$I$117+PRINCIPAL!$I$117,L436=PRINCIPAL!$I$117+PRINCIPAL!$I$117+PRINCIPAL!$I$117)),0,IF(AND(PRINCIPAL!$H$117&lt;&gt;"",L436=PRINCIPAL!$J$117),VLOOKUP($AC$399,'Banco de Dados'!$B$4:$J$50,8,FALSE)*PRINCIPAL!$H$117*(1-(PRINCIPAL!$K$117/100)),IF(AND(PRINCIPAL!$H$117&lt;&gt;"",L436=PRINCIPAL!$L$117),VLOOKUP($AC$399,'Banco de Dados'!$B$4:$J$50,8,FALSE)*PRINCIPAL!$H$117*(1-(PRINCIPAL!$M$117/100)),IF(AND(PRINCIPAL!$H$117&lt;&gt;"",L436=PRINCIPAL!$N$117),VLOOKUP($AC$399,'Banco de Dados'!$B$4:$J$50,8,FALSE)*PRINCIPAL!$H$117*(1-(PRINCIPAL!$O$117/100)),IF(PRINCIPAL!$H$117&lt;&gt;"",VLOOKUP($AC$399,'Banco de Dados'!$B$4:$J$50,8,FALSE)*PRINCIPAL!$H$117,IF(OR(L436=PRINCIPAL!$I$117,L436=PRINCIPAL!$I$117+PRINCIPAL!$I$117,L436=PRINCIPAL!$I$117+PRINCIPAL!$I$117+PRINCIPAL!$I$117),0,IF(L436=PRINCIPAL!$J$117,VLOOKUP($AC$399,'Banco de Dados'!$B$4:$J$50,6,FALSE)*(1-(PRINCIPAL!$K$117/100)),IF(L436=PRINCIPAL!$L$117,VLOOKUP($AC$399,'Banco de Dados'!$B$4:$J$50,6,FALSE)*(1-(PRINCIPAL!$M$117/100)),IF(L436=PRINCIPAL!$N$117,VLOOKUP($AC$399,'Banco de Dados'!$B$4:$J$50,6,FALSE)*(1-(PRINCIPAL!$O$117/100)),VLOOKUP($AC$399,'Banco de Dados'!$B$4:$J$50,6,FALSE)))))))))),"")</f>
        <v/>
      </c>
      <c r="AC436" s="87" t="str">
        <f>IFERROR(AB436*(IFERROR(VLOOKUP($AC$399,'Banco de Dados'!$B$4:$J$50,4,FALSE),"ERRO")),"")</f>
        <v/>
      </c>
      <c r="AD436" s="87" t="str">
        <f t="shared" si="267"/>
        <v/>
      </c>
      <c r="AE436" s="104" t="str">
        <f>IFERROR(AD436*(C436*(PRINCIPAL!$G$117/100))*0.47*(44/12),"")</f>
        <v/>
      </c>
      <c r="AF436" s="109" t="str">
        <f t="shared" si="268"/>
        <v/>
      </c>
      <c r="AG436" s="86" t="str">
        <f>IFERROR(IF(AND(PRINCIPAL!$H$118&lt;&gt;"",OR(L436=PRINCIPAL!$I$118,L436=PRINCIPAL!$I$118+PRINCIPAL!$I$118,L436=PRINCIPAL!$I$118+PRINCIPAL!$I$118+PRINCIPAL!$I$118)),0,IF(AND(PRINCIPAL!$H$118&lt;&gt;"",L436=PRINCIPAL!$J$118),VLOOKUP($AH$399,'Banco de Dados'!$B$4:$J$50,8,FALSE)*PRINCIPAL!$H$118*(1-(PRINCIPAL!$K$118/100)),IF(AND(PRINCIPAL!$H$118&lt;&gt;"",L436=PRINCIPAL!$L$118),VLOOKUP($AH$399,'Banco de Dados'!$B$4:$J$50,8,FALSE)*PRINCIPAL!$H$118*(1-(PRINCIPAL!$M$118/100)),IF(AND(PRINCIPAL!$H$118&lt;&gt;"",L436=PRINCIPAL!$N$118),VLOOKUP($AH$399,'Banco de Dados'!$B$4:$J$50,8,FALSE)*PRINCIPAL!$H$118*(1-(PRINCIPAL!$O$118/100)),IF(PRINCIPAL!$H$118&lt;&gt;"",VLOOKUP($AH$399,'Banco de Dados'!$B$4:$J$50,8,FALSE)*PRINCIPAL!$H$118,IF(OR(L436=PRINCIPAL!$I$118,L436=PRINCIPAL!$I$118+PRINCIPAL!$I$118,L436=PRINCIPAL!$I$118+PRINCIPAL!$I$118+PRINCIPAL!$I$118),0,IF(L436=PRINCIPAL!$J$118,VLOOKUP($AH$399,'Banco de Dados'!$B$4:$J$50,6,FALSE)*(1-(PRINCIPAL!$K$118/100)),IF(L436=PRINCIPAL!$L$118,VLOOKUP($AH$399,'Banco de Dados'!$B$4:$J$50,6,FALSE)*(1-(PRINCIPAL!$M$118/100)),IF(L436=PRINCIPAL!$N$118,VLOOKUP($AH$399,'Banco de Dados'!$B$4:$J$50,6,FALSE)*(1-(PRINCIPAL!$O$118/100)),VLOOKUP($AH$399,'Banco de Dados'!$B$4:$J$50,6,FALSE)))))))))),"")</f>
        <v/>
      </c>
      <c r="AH436" s="87" t="str">
        <f>IFERROR(AG436*(IFERROR(VLOOKUP($AH$399,'Banco de Dados'!$B$4:$J$50,4,FALSE),"ERRO")),"")</f>
        <v/>
      </c>
      <c r="AI436" s="87" t="str">
        <f t="shared" si="269"/>
        <v/>
      </c>
      <c r="AJ436" s="104" t="str">
        <f>IFERROR(AI436*(C436*(PRINCIPAL!$G$118/100))*0.47*(44/12),"")</f>
        <v/>
      </c>
      <c r="AK436" s="109" t="str">
        <f t="shared" si="278"/>
        <v/>
      </c>
      <c r="AL436" s="86" t="str">
        <f>IFERROR(IF(AND(PRINCIPAL!$H$119&lt;&gt;"",OR(L436=PRINCIPAL!$I$119,L436=PRINCIPAL!$I$119+PRINCIPAL!$I$119,L436=PRINCIPAL!$I$119+PRINCIPAL!$I$119+PRINCIPAL!$I$119)),0,IF(AND(PRINCIPAL!$H$119&lt;&gt;"",L436=PRINCIPAL!$J$119),VLOOKUP($AM$399,'Banco de Dados'!$B$4:$J$50,8,FALSE)*PRINCIPAL!$H$119*(1-(PRINCIPAL!$K$119/100)),IF(AND(PRINCIPAL!$H$119&lt;&gt;"",L436=PRINCIPAL!$L$119),VLOOKUP($AM$399,'Banco de Dados'!$B$4:$J$50,8,FALSE)*PRINCIPAL!$H$119*(1-(PRINCIPAL!$M$119/100)),IF(AND(PRINCIPAL!$H$119&lt;&gt;"",L436=PRINCIPAL!$N$119),VLOOKUP($AM$399,'Banco de Dados'!$B$4:$J$50,8,FALSE)*PRINCIPAL!$H$119*(1-(PRINCIPAL!$O$119/100)),IF(PRINCIPAL!$H$119&lt;&gt;"",VLOOKUP($AM$399,'Banco de Dados'!$B$4:$J$50,8,FALSE)*PRINCIPAL!$H$119,IF(OR(L436=PRINCIPAL!$I$119,L436=PRINCIPAL!$I$119+PRINCIPAL!$I$119,L436=PRINCIPAL!$I$119+PRINCIPAL!$I$119+PRINCIPAL!$I$119),0,IF(L436=PRINCIPAL!$J$119,VLOOKUP($AM$399,'Banco de Dados'!$B$4:$J$50,6,FALSE)*(1-(PRINCIPAL!$K$119/100)),IF(L436=PRINCIPAL!$L$119,VLOOKUP($AM$399,'Banco de Dados'!$B$4:$J$50,6,FALSE)*(1-(PRINCIPAL!$M$119/100)),IF(L436=PRINCIPAL!$N$119,VLOOKUP($AM$399,'Banco de Dados'!$B$4:$J$50,6,FALSE)*(1-(PRINCIPAL!$O$119/100)),VLOOKUP($AM$399,'Banco de Dados'!$B$4:$J$50,6,FALSE)))))))))),"")</f>
        <v/>
      </c>
      <c r="AM436" s="87" t="str">
        <f>IFERROR(AL436*(IFERROR(VLOOKUP($AM$399,'Banco de Dados'!$B$4:$J$50,4,FALSE),"ERRO")),"")</f>
        <v/>
      </c>
      <c r="AN436" s="87" t="str">
        <f t="shared" si="270"/>
        <v/>
      </c>
      <c r="AO436" s="104" t="str">
        <f>IFERROR(AN436*(C436*(PRINCIPAL!$G$119/100))*0.47*(44/12),"")</f>
        <v/>
      </c>
      <c r="AP436" s="109" t="str">
        <f t="shared" si="271"/>
        <v/>
      </c>
      <c r="AQ436" s="86" t="str">
        <f>IFERROR(IF(AND(PRINCIPAL!$H$120&lt;&gt;"",OR(L436=PRINCIPAL!$I$120,L436=PRINCIPAL!$I$120+PRINCIPAL!$I$120,L436=PRINCIPAL!$I$120+PRINCIPAL!$I$120+PRINCIPAL!$I$120)),0,IF(AND(PRINCIPAL!$H$120&lt;&gt;"",L436=PRINCIPAL!$J$120),VLOOKUP($AR$399,'Banco de Dados'!$B$4:$J$50,8,FALSE)*PRINCIPAL!$H$120*(1-(PRINCIPAL!$K$120/100)),IF(AND(PRINCIPAL!$H$120&lt;&gt;"",L436=PRINCIPAL!$L$120),VLOOKUP($AR$399,'Banco de Dados'!$B$4:$J$50,8,FALSE)*PRINCIPAL!$H$120*(1-(PRINCIPAL!$M$120/100)),IF(AND(PRINCIPAL!$H$120&lt;&gt;"",L436=PRINCIPAL!$N$120),VLOOKUP($AR$399,'Banco de Dados'!$B$4:$J$50,8,FALSE)*PRINCIPAL!$H$120*(1-(PRINCIPAL!$O$120/100)),IF(PRINCIPAL!$H$120&lt;&gt;"",VLOOKUP($AR$399,'Banco de Dados'!$B$4:$J$50,8,FALSE)*PRINCIPAL!$H$120,IF(OR(L436=PRINCIPAL!$I$120,L436=PRINCIPAL!$I$120+PRINCIPAL!$I$120,L436=PRINCIPAL!$I$120+PRINCIPAL!$I$120+PRINCIPAL!$I$120),0,IF(L436=PRINCIPAL!$J$120,VLOOKUP($AR$399,'Banco de Dados'!$B$4:$J$50,6,FALSE)*(1-(PRINCIPAL!$K$120/100)),IF(L436=PRINCIPAL!$L$120,VLOOKUP($AR$399,'Banco de Dados'!$B$4:$J$50,6,FALSE)*(1-(PRINCIPAL!$M$120/100)),IF(L436=PRINCIPAL!$N$120,VLOOKUP($AR$399,'Banco de Dados'!$B$4:$J$50,6,FALSE)*(1-(PRINCIPAL!$O$120/100)),VLOOKUP($AR$399,'Banco de Dados'!$B$4:$J$50,6,FALSE)))))))))),"")</f>
        <v/>
      </c>
      <c r="AR436" s="87" t="str">
        <f>IFERROR(AQ436*(IFERROR(VLOOKUP($AR$399,'Banco de Dados'!$B$4:$J$50,4,FALSE),"ERRO")),"")</f>
        <v/>
      </c>
      <c r="AS436" s="87" t="str">
        <f t="shared" si="272"/>
        <v/>
      </c>
      <c r="AT436" s="104" t="str">
        <f>IFERROR(AS436*(C436*(PRINCIPAL!$G$120/100))*0.47*(44/12),"")</f>
        <v/>
      </c>
      <c r="AU436" s="109" t="str">
        <f t="shared" si="273"/>
        <v/>
      </c>
      <c r="AV436" s="86" t="str">
        <f>IFERROR(IF(AND(PRINCIPAL!$H$121&lt;&gt;"",OR(L436=PRINCIPAL!$I$121,L436=PRINCIPAL!$I$121+PRINCIPAL!$I$121,L436=PRINCIPAL!$I$121+PRINCIPAL!$I$121+PRINCIPAL!$I$121)),0,IF(AND(PRINCIPAL!$H$121&lt;&gt;"",L436=PRINCIPAL!$J$121),VLOOKUP($AW$399,'Banco de Dados'!$B$4:$J$50,8,FALSE)*PRINCIPAL!$H$121*(1-(PRINCIPAL!$K$121/100)),IF(AND(PRINCIPAL!$H$121&lt;&gt;"",L436=PRINCIPAL!$L$121),VLOOKUP($AW$399,'Banco de Dados'!$B$4:$J$50,8,FALSE)*PRINCIPAL!$H$121*(1-(PRINCIPAL!$M$121/100)),IF(AND(PRINCIPAL!$H$121&lt;&gt;"",L436=PRINCIPAL!$N$121),VLOOKUP($AW$399,'Banco de Dados'!$B$4:$J$50,8,FALSE)*PRINCIPAL!$H$121*(1-(PRINCIPAL!$O$121/100)),IF(PRINCIPAL!$H$121&lt;&gt;"",VLOOKUP($AW$399,'Banco de Dados'!$B$4:$J$50,8,FALSE)*PRINCIPAL!$H$121,IF(OR(L436=PRINCIPAL!$I$121,L436=PRINCIPAL!$I$121+PRINCIPAL!$I$121,L436=PRINCIPAL!$I$121+PRINCIPAL!$I$121+PRINCIPAL!$I$121),0,IF(L436=PRINCIPAL!$J$121,VLOOKUP($AW$399,'Banco de Dados'!$B$4:$J$50,6,FALSE)*(1-(PRINCIPAL!$K$121/100)),IF(L436=PRINCIPAL!$L$121,VLOOKUP($AW$399,'Banco de Dados'!$B$4:$J$50,6,FALSE)*(1-(PRINCIPAL!$M$121/100)),IF(L436=PRINCIPAL!$N$121,VLOOKUP($AW$399,'Banco de Dados'!$B$4:$J$50,6,FALSE)*(1-(PRINCIPAL!$O$121/100)),VLOOKUP($AW$399,'Banco de Dados'!$B$4:$J$50,6,FALSE)))))))))),"")</f>
        <v/>
      </c>
      <c r="AW436" s="87" t="str">
        <f>IFERROR(AV436*(IFERROR(VLOOKUP($AW$399,'Banco de Dados'!$B$4:$J$50,4,FALSE),"ERRO")),"")</f>
        <v/>
      </c>
      <c r="AX436" s="87" t="str">
        <f t="shared" si="274"/>
        <v/>
      </c>
      <c r="AY436" s="104" t="str">
        <f>IFERROR(AX436*(C436*(PRINCIPAL!$G$121/100))*0.47*(44/12),"")</f>
        <v/>
      </c>
      <c r="AZ436" s="109" t="str">
        <f t="shared" si="279"/>
        <v/>
      </c>
      <c r="BA436" s="86" t="str">
        <f>IFERROR(IF(AND(PRINCIPAL!$H$122&lt;&gt;"",OR(L436=PRINCIPAL!$I$122,L436=PRINCIPAL!$I$122+PRINCIPAL!$I$122,L436=PRINCIPAL!$I$122+PRINCIPAL!$I$122+PRINCIPAL!$I$122)),0,IF(AND(PRINCIPAL!$H$122&lt;&gt;"",L436=PRINCIPAL!$J$122),VLOOKUP($BB$399,'Banco de Dados'!$B$4:$J$50,8,FALSE)*PRINCIPAL!$H$122*(1-(PRINCIPAL!$K$122/100)),IF(AND(PRINCIPAL!$H$122&lt;&gt;"",L436=PRINCIPAL!$L$122),VLOOKUP($BB$399,'Banco de Dados'!$B$4:$J$50,8,FALSE)*PRINCIPAL!$H$122*(1-(PRINCIPAL!$M$122/100)),IF(AND(PRINCIPAL!$H$122&lt;&gt;"",L436=PRINCIPAL!$N$122),VLOOKUP($BB$399,'Banco de Dados'!$B$4:$J$50,8,FALSE)*PRINCIPAL!$H$122*(1-(PRINCIPAL!$O$122/100)),IF(PRINCIPAL!$H$122&lt;&gt;"",VLOOKUP($BB$399,'Banco de Dados'!$B$4:$J$50,8,FALSE)*PRINCIPAL!$H$122,IF(OR(L436=PRINCIPAL!$I$122,L436=PRINCIPAL!$I$122+PRINCIPAL!$I$122,L436=PRINCIPAL!$I$122+PRINCIPAL!$I$122+PRINCIPAL!$I$122),0,IF(L436=PRINCIPAL!$J$122,VLOOKUP($BB$399,'Banco de Dados'!$B$4:$J$50,6,FALSE)*(1-(PRINCIPAL!$K$122/100)),IF(L436=PRINCIPAL!$L$122,VLOOKUP($BB$399,'Banco de Dados'!$B$4:$J$50,6,FALSE)*(1-(PRINCIPAL!$M$122/100)),IF(L436=PRINCIPAL!$N$122,VLOOKUP($BB$399,'Banco de Dados'!$B$4:$J$50,6,FALSE)*(1-(PRINCIPAL!$O$122/100)),VLOOKUP($BB$399,'Banco de Dados'!$B$4:$J$50,6,FALSE)))))))))),"")</f>
        <v/>
      </c>
      <c r="BB436" s="87" t="str">
        <f>IFERROR(BA436*(IFERROR(VLOOKUP($BB$399,'Banco de Dados'!$B$4:$J$50,4,FALSE),"ERRO")),"")</f>
        <v/>
      </c>
      <c r="BC436" s="87" t="str">
        <f t="shared" si="280"/>
        <v/>
      </c>
      <c r="BD436" s="104" t="str">
        <f>IFERROR(BC436*(C436*(PRINCIPAL!$G$122/100))*0.47*(44/12),"")</f>
        <v/>
      </c>
      <c r="BE436" s="109" t="str">
        <f t="shared" si="259"/>
        <v/>
      </c>
      <c r="BF436" s="86" t="str">
        <f>IFERROR(IF(AND(PRINCIPAL!$H$123&lt;&gt;"",OR(L436=PRINCIPAL!$I$123,L436=PRINCIPAL!$I$123+PRINCIPAL!$I$123,L436=PRINCIPAL!$I$123+PRINCIPAL!$I$123+PRINCIPAL!$I$123)),0,IF(AND(PRINCIPAL!$H$123&lt;&gt;"",L436=PRINCIPAL!$J$123),VLOOKUP($BG$399,'Banco de Dados'!$B$4:$J$50,8,FALSE)*PRINCIPAL!$H$123*(1-(PRINCIPAL!$K$123/100)),IF(AND(PRINCIPAL!$H$123&lt;&gt;"",L436=PRINCIPAL!$L$123),VLOOKUP($BG$399,'Banco de Dados'!$B$4:$J$50,8,FALSE)*PRINCIPAL!$H$123*(1-(PRINCIPAL!$M$123/100)),IF(AND(PRINCIPAL!$H$123&lt;&gt;"",L436=PRINCIPAL!$N$123),VLOOKUP($BG$399,'Banco de Dados'!$B$4:$J$50,8,FALSE)*PRINCIPAL!$H$123*(1-(PRINCIPAL!$O$123/100)),IF(PRINCIPAL!$H$123&lt;&gt;"",VLOOKUP($BG$399,'Banco de Dados'!$B$4:$J$50,8,FALSE)*PRINCIPAL!$H$123,IF(OR(L436=PRINCIPAL!$I$123,L436=PRINCIPAL!$I$123+PRINCIPAL!$I$123,L436=PRINCIPAL!$I$123+PRINCIPAL!$I$123+PRINCIPAL!$I$123),0,IF(L436=PRINCIPAL!$J$123,VLOOKUP($BG$399,'Banco de Dados'!$B$4:$J$50,6,FALSE)*(1-(PRINCIPAL!$K$123/100)),IF(L436=PRINCIPAL!$L$123,VLOOKUP($BG$399,'Banco de Dados'!$B$4:$J$50,6,FALSE)*(1-(PRINCIPAL!$M$123/100)),IF(L436=PRINCIPAL!$N$123,VLOOKUP($BG$399,'Banco de Dados'!$B$4:$J$50,6,FALSE)*(1-(PRINCIPAL!$O$123/100)),VLOOKUP($BG$399,'Banco de Dados'!$B$4:$J$50,6,FALSE)))))))))),"")</f>
        <v/>
      </c>
      <c r="BG436" s="87" t="str">
        <f>IFERROR(BF436*(IFERROR(VLOOKUP($BG$399,'Banco de Dados'!$B$4:$J$50,4,FALSE),"ERRO")),"")</f>
        <v/>
      </c>
      <c r="BH436" s="87" t="str">
        <f t="shared" si="275"/>
        <v/>
      </c>
      <c r="BI436" s="104" t="str">
        <f>IFERROR(BH436*(C436*(PRINCIPAL!$G$123/100))*0.47*(44/12),"")</f>
        <v/>
      </c>
      <c r="BJ436" s="105" t="str">
        <f t="shared" si="260"/>
        <v/>
      </c>
    </row>
    <row r="437" spans="2:62" ht="15" thickBot="1" x14ac:dyDescent="0.35"/>
    <row r="438" spans="2:62" ht="15" thickBot="1" x14ac:dyDescent="0.35">
      <c r="B438" s="301" t="s">
        <v>15</v>
      </c>
      <c r="C438" s="41" t="str">
        <f>IF(PRINCIPAL!B124&lt;&gt;"",PRINCIPAL!B124,"")</f>
        <v/>
      </c>
      <c r="E438" s="113" t="s">
        <v>2</v>
      </c>
      <c r="F438" s="47" t="s">
        <v>5</v>
      </c>
      <c r="G438" s="408" t="str">
        <f>IF(PRINCIPAL!D124&lt;&gt;"",PRINCIPAL!D124,"")</f>
        <v/>
      </c>
      <c r="H438" s="408"/>
      <c r="I438" s="408"/>
      <c r="J438" s="409"/>
      <c r="L438" s="88" t="s">
        <v>4</v>
      </c>
      <c r="M438" s="6" t="s">
        <v>5</v>
      </c>
      <c r="N438" s="410" t="str">
        <f>IF(PRINCIPAL!F124&lt;&gt;"",PRINCIPAL!F124,"")</f>
        <v/>
      </c>
      <c r="O438" s="410"/>
      <c r="P438" s="410"/>
      <c r="Q438" s="411"/>
      <c r="R438" s="6" t="s">
        <v>5</v>
      </c>
      <c r="S438" s="405" t="str">
        <f>IF(PRINCIPAL!F125&lt;&gt;"",PRINCIPAL!F125,"")</f>
        <v/>
      </c>
      <c r="T438" s="405"/>
      <c r="U438" s="405"/>
      <c r="V438" s="407"/>
      <c r="W438" s="6" t="s">
        <v>5</v>
      </c>
      <c r="X438" s="405" t="str">
        <f>IF(PRINCIPAL!F126&lt;&gt;"",PRINCIPAL!F126,"")</f>
        <v/>
      </c>
      <c r="Y438" s="405"/>
      <c r="Z438" s="405"/>
      <c r="AA438" s="407"/>
      <c r="AB438" s="6" t="s">
        <v>5</v>
      </c>
      <c r="AC438" s="405" t="str">
        <f>IF(PRINCIPAL!F127&lt;&gt;"",PRINCIPAL!F127,"")</f>
        <v/>
      </c>
      <c r="AD438" s="405"/>
      <c r="AE438" s="405"/>
      <c r="AF438" s="407"/>
      <c r="AG438" s="6" t="s">
        <v>5</v>
      </c>
      <c r="AH438" s="405" t="str">
        <f>IF(PRINCIPAL!F128&lt;&gt;"",PRINCIPAL!F128,"")</f>
        <v/>
      </c>
      <c r="AI438" s="405"/>
      <c r="AJ438" s="405"/>
      <c r="AK438" s="407"/>
      <c r="AL438" s="6" t="s">
        <v>5</v>
      </c>
      <c r="AM438" s="405" t="str">
        <f>IF(PRINCIPAL!F129&lt;&gt;"",PRINCIPAL!F129,"")</f>
        <v/>
      </c>
      <c r="AN438" s="405"/>
      <c r="AO438" s="405"/>
      <c r="AP438" s="407"/>
      <c r="AQ438" s="6" t="s">
        <v>5</v>
      </c>
      <c r="AR438" s="405" t="str">
        <f>IF(PRINCIPAL!F130&lt;&gt;"",PRINCIPAL!F130,"")</f>
        <v/>
      </c>
      <c r="AS438" s="405"/>
      <c r="AT438" s="405"/>
      <c r="AU438" s="407"/>
      <c r="AV438" s="6" t="s">
        <v>5</v>
      </c>
      <c r="AW438" s="405" t="str">
        <f>IF(PRINCIPAL!F131&lt;&gt;"",PRINCIPAL!F131,"")</f>
        <v/>
      </c>
      <c r="AX438" s="405"/>
      <c r="AY438" s="405"/>
      <c r="AZ438" s="407"/>
      <c r="BA438" s="6" t="s">
        <v>5</v>
      </c>
      <c r="BB438" s="405" t="str">
        <f>IF(PRINCIPAL!F132&lt;&gt;"",PRINCIPAL!F132,"")</f>
        <v/>
      </c>
      <c r="BC438" s="405"/>
      <c r="BD438" s="405"/>
      <c r="BE438" s="407"/>
      <c r="BF438" s="6" t="s">
        <v>5</v>
      </c>
      <c r="BG438" s="405" t="str">
        <f>IF(PRINCIPAL!F133&lt;&gt;"",PRINCIPAL!F133,"")</f>
        <v/>
      </c>
      <c r="BH438" s="405"/>
      <c r="BI438" s="405"/>
      <c r="BJ438" s="406"/>
    </row>
    <row r="439" spans="2:62" ht="26.4" x14ac:dyDescent="0.3">
      <c r="B439" s="45" t="s">
        <v>45</v>
      </c>
      <c r="C439" s="44" t="s">
        <v>44</v>
      </c>
      <c r="D439" s="112"/>
      <c r="E439" s="114" t="s">
        <v>0</v>
      </c>
      <c r="F439" s="33" t="s">
        <v>3</v>
      </c>
      <c r="G439" s="34" t="s">
        <v>33</v>
      </c>
      <c r="H439" s="34" t="s">
        <v>35</v>
      </c>
      <c r="I439" s="34" t="s">
        <v>41</v>
      </c>
      <c r="J439" s="48" t="s">
        <v>42</v>
      </c>
      <c r="K439" s="1"/>
      <c r="L439" s="89" t="s">
        <v>0</v>
      </c>
      <c r="M439" s="33" t="s">
        <v>3</v>
      </c>
      <c r="N439" s="34" t="s">
        <v>33</v>
      </c>
      <c r="O439" s="34" t="s">
        <v>35</v>
      </c>
      <c r="P439" s="34" t="s">
        <v>41</v>
      </c>
      <c r="Q439" s="34" t="s">
        <v>42</v>
      </c>
      <c r="R439" s="33" t="s">
        <v>3</v>
      </c>
      <c r="S439" s="34" t="s">
        <v>33</v>
      </c>
      <c r="T439" s="34" t="s">
        <v>35</v>
      </c>
      <c r="U439" s="34" t="s">
        <v>41</v>
      </c>
      <c r="V439" s="34" t="s">
        <v>42</v>
      </c>
      <c r="W439" s="33" t="s">
        <v>3</v>
      </c>
      <c r="X439" s="34" t="s">
        <v>33</v>
      </c>
      <c r="Y439" s="34" t="s">
        <v>35</v>
      </c>
      <c r="Z439" s="34" t="s">
        <v>41</v>
      </c>
      <c r="AA439" s="36" t="s">
        <v>42</v>
      </c>
      <c r="AB439" s="33" t="s">
        <v>3</v>
      </c>
      <c r="AC439" s="34" t="s">
        <v>33</v>
      </c>
      <c r="AD439" s="34" t="s">
        <v>35</v>
      </c>
      <c r="AE439" s="34" t="s">
        <v>41</v>
      </c>
      <c r="AF439" s="36" t="s">
        <v>42</v>
      </c>
      <c r="AG439" s="33" t="s">
        <v>3</v>
      </c>
      <c r="AH439" s="34" t="s">
        <v>33</v>
      </c>
      <c r="AI439" s="34" t="s">
        <v>35</v>
      </c>
      <c r="AJ439" s="34" t="s">
        <v>41</v>
      </c>
      <c r="AK439" s="36" t="s">
        <v>42</v>
      </c>
      <c r="AL439" s="33" t="s">
        <v>3</v>
      </c>
      <c r="AM439" s="34" t="s">
        <v>33</v>
      </c>
      <c r="AN439" s="34" t="s">
        <v>35</v>
      </c>
      <c r="AO439" s="34" t="s">
        <v>41</v>
      </c>
      <c r="AP439" s="36" t="s">
        <v>42</v>
      </c>
      <c r="AQ439" s="33" t="s">
        <v>3</v>
      </c>
      <c r="AR439" s="34" t="s">
        <v>33</v>
      </c>
      <c r="AS439" s="34" t="s">
        <v>35</v>
      </c>
      <c r="AT439" s="34" t="s">
        <v>41</v>
      </c>
      <c r="AU439" s="36" t="s">
        <v>42</v>
      </c>
      <c r="AV439" s="33" t="s">
        <v>3</v>
      </c>
      <c r="AW439" s="34" t="s">
        <v>33</v>
      </c>
      <c r="AX439" s="34" t="s">
        <v>35</v>
      </c>
      <c r="AY439" s="34" t="s">
        <v>41</v>
      </c>
      <c r="AZ439" s="36" t="s">
        <v>42</v>
      </c>
      <c r="BA439" s="33" t="s">
        <v>3</v>
      </c>
      <c r="BB439" s="34" t="s">
        <v>33</v>
      </c>
      <c r="BC439" s="34" t="s">
        <v>35</v>
      </c>
      <c r="BD439" s="34" t="s">
        <v>41</v>
      </c>
      <c r="BE439" s="36" t="s">
        <v>42</v>
      </c>
      <c r="BF439" s="33" t="s">
        <v>3</v>
      </c>
      <c r="BG439" s="34" t="s">
        <v>33</v>
      </c>
      <c r="BH439" s="34" t="s">
        <v>35</v>
      </c>
      <c r="BI439" s="34" t="s">
        <v>41</v>
      </c>
      <c r="BJ439" s="35" t="s">
        <v>42</v>
      </c>
    </row>
    <row r="440" spans="2:62" ht="15" thickBot="1" x14ac:dyDescent="0.35">
      <c r="B440" s="43" t="s">
        <v>1</v>
      </c>
      <c r="C440" s="42" t="s">
        <v>46</v>
      </c>
      <c r="E440" s="115" t="s">
        <v>54</v>
      </c>
      <c r="F440" s="8" t="s">
        <v>25</v>
      </c>
      <c r="G440" s="9" t="s">
        <v>25</v>
      </c>
      <c r="H440" s="9" t="s">
        <v>25</v>
      </c>
      <c r="I440" s="9" t="s">
        <v>25</v>
      </c>
      <c r="J440" s="49" t="s">
        <v>25</v>
      </c>
      <c r="L440" s="90" t="s">
        <v>54</v>
      </c>
      <c r="M440" s="8" t="s">
        <v>25</v>
      </c>
      <c r="N440" s="9" t="s">
        <v>25</v>
      </c>
      <c r="O440" s="9" t="s">
        <v>25</v>
      </c>
      <c r="P440" s="9" t="s">
        <v>34</v>
      </c>
      <c r="Q440" s="38" t="s">
        <v>34</v>
      </c>
      <c r="R440" s="9" t="s">
        <v>25</v>
      </c>
      <c r="S440" s="9" t="s">
        <v>25</v>
      </c>
      <c r="T440" s="9" t="s">
        <v>25</v>
      </c>
      <c r="U440" s="9" t="s">
        <v>34</v>
      </c>
      <c r="V440" s="9" t="s">
        <v>34</v>
      </c>
      <c r="W440" s="8" t="s">
        <v>25</v>
      </c>
      <c r="X440" s="9" t="s">
        <v>25</v>
      </c>
      <c r="Y440" s="9" t="s">
        <v>25</v>
      </c>
      <c r="Z440" s="9" t="s">
        <v>34</v>
      </c>
      <c r="AA440" s="11" t="s">
        <v>34</v>
      </c>
      <c r="AB440" s="8" t="s">
        <v>25</v>
      </c>
      <c r="AC440" s="9" t="s">
        <v>25</v>
      </c>
      <c r="AD440" s="9" t="s">
        <v>25</v>
      </c>
      <c r="AE440" s="9" t="s">
        <v>34</v>
      </c>
      <c r="AF440" s="11" t="s">
        <v>34</v>
      </c>
      <c r="AG440" s="8" t="s">
        <v>25</v>
      </c>
      <c r="AH440" s="9" t="s">
        <v>25</v>
      </c>
      <c r="AI440" s="9" t="s">
        <v>25</v>
      </c>
      <c r="AJ440" s="9" t="s">
        <v>34</v>
      </c>
      <c r="AK440" s="38" t="s">
        <v>34</v>
      </c>
      <c r="AL440" s="8" t="s">
        <v>25</v>
      </c>
      <c r="AM440" s="9" t="s">
        <v>25</v>
      </c>
      <c r="AN440" s="9" t="s">
        <v>25</v>
      </c>
      <c r="AO440" s="9" t="s">
        <v>34</v>
      </c>
      <c r="AP440" s="38" t="s">
        <v>34</v>
      </c>
      <c r="AQ440" s="8" t="s">
        <v>25</v>
      </c>
      <c r="AR440" s="9" t="s">
        <v>25</v>
      </c>
      <c r="AS440" s="9" t="s">
        <v>25</v>
      </c>
      <c r="AT440" s="9" t="s">
        <v>34</v>
      </c>
      <c r="AU440" s="38" t="s">
        <v>34</v>
      </c>
      <c r="AV440" s="8" t="s">
        <v>25</v>
      </c>
      <c r="AW440" s="9" t="s">
        <v>25</v>
      </c>
      <c r="AX440" s="9" t="s">
        <v>25</v>
      </c>
      <c r="AY440" s="9" t="s">
        <v>34</v>
      </c>
      <c r="AZ440" s="38" t="s">
        <v>34</v>
      </c>
      <c r="BA440" s="8" t="s">
        <v>25</v>
      </c>
      <c r="BB440" s="9" t="s">
        <v>25</v>
      </c>
      <c r="BC440" s="9" t="s">
        <v>25</v>
      </c>
      <c r="BD440" s="9" t="s">
        <v>34</v>
      </c>
      <c r="BE440" s="38" t="s">
        <v>34</v>
      </c>
      <c r="BF440" s="8" t="s">
        <v>25</v>
      </c>
      <c r="BG440" s="9" t="s">
        <v>25</v>
      </c>
      <c r="BH440" s="9" t="s">
        <v>25</v>
      </c>
      <c r="BI440" s="9" t="s">
        <v>34</v>
      </c>
      <c r="BJ440" s="10" t="s">
        <v>34</v>
      </c>
    </row>
    <row r="441" spans="2:62" ht="12.75" customHeight="1" thickTop="1" x14ac:dyDescent="0.3">
      <c r="B441" s="326">
        <f>IF(B402&lt;&gt;"",B402,"")</f>
        <v>2021</v>
      </c>
      <c r="C441" s="339"/>
      <c r="D441" s="1"/>
      <c r="E441" s="116">
        <v>1</v>
      </c>
      <c r="F441" s="24" t="str">
        <f>IFERROR(VLOOKUP($G$438,'Banco de Dados'!$B$4:$J$50,6,FALSE),"")</f>
        <v/>
      </c>
      <c r="G441" s="25" t="str">
        <f>IFERROR(F441*(IFERROR(VLOOKUP($G$438,'Banco de Dados'!$B$4:$J$50,4,FALSE),"ERRO")),"")</f>
        <v/>
      </c>
      <c r="H441" s="25" t="str">
        <f>IFERROR(F441+G441,"")</f>
        <v/>
      </c>
      <c r="I441" s="101" t="str">
        <f>IFERROR(H441*C441*0.47*(44/12),"")</f>
        <v/>
      </c>
      <c r="J441" s="117" t="str">
        <f>IFERROR(I441,"")</f>
        <v/>
      </c>
      <c r="K441" s="1"/>
      <c r="L441" s="91">
        <v>1</v>
      </c>
      <c r="M441" s="24" t="str">
        <f>IFERROR(IF(AND(PRINCIPAL!$H$124&lt;&gt;"",OR(L441=PRINCIPAL!$I$124,L441=PRINCIPAL!$I$124+PRINCIPAL!$I$124,L441=PRINCIPAL!$I$124+PRINCIPAL!$I$124+PRINCIPAL!$I$124)),0,IF(AND(PRINCIPAL!$H$124&lt;&gt;"",L441=PRINCIPAL!$J$124),VLOOKUP($N$438,'Banco de Dados'!$B$4:$J$50,8,FALSE)*PRINCIPAL!$H$124*(1-(PRINCIPAL!$K$124/100)),IF(AND(PRINCIPAL!$H$124&lt;&gt;"",L441=PRINCIPAL!$L$124),VLOOKUP($N$438,'Banco de Dados'!$B$4:$J$50,8,FALSE)*PRINCIPAL!$H$124*(1-(PRINCIPAL!$M$124/100)),IF(AND(PRINCIPAL!$H$124&lt;&gt;"",L441=PRINCIPAL!$N$124),VLOOKUP($N$438,'Banco de Dados'!$B$4:$J$50,8,FALSE)*PRINCIPAL!$H$124*(1-(PRINCIPAL!$O$124/100)),IF(PRINCIPAL!$H$124&lt;&gt;"",VLOOKUP($N$438,'Banco de Dados'!$B$4:$J$50,8,FALSE)*PRINCIPAL!$H$124,IF(OR(L441=PRINCIPAL!$I$124,L441=PRINCIPAL!$I$124+PRINCIPAL!$I$124,L441=PRINCIPAL!$I$124+PRINCIPAL!$I$124+PRINCIPAL!$I$124),0,IF(L441=PRINCIPAL!$J$124,VLOOKUP($N$438,'Banco de Dados'!$B$4:$J$50,6,FALSE)*(1-(PRINCIPAL!$K$124/100)),IF(L441=PRINCIPAL!$L$124,VLOOKUP($N$438,'Banco de Dados'!$B$4:$J$50,6,FALSE)*(1-(PRINCIPAL!$M$124/100)),IF(L441=PRINCIPAL!$N$124,VLOOKUP($N$438,'Banco de Dados'!$B$4:$J$50,6,FALSE)*(1-(PRINCIPAL!$O$124/100)),VLOOKUP($N$438,'Banco de Dados'!$B$4:$J$50,6,FALSE)))))))))),"")</f>
        <v/>
      </c>
      <c r="N441" s="25" t="str">
        <f>IFERROR(M441*(IFERROR(VLOOKUP($N$438,'Banco de Dados'!$B$4:$J$50,4,FALSE),"ERRO")),"")</f>
        <v/>
      </c>
      <c r="O441" s="25" t="str">
        <f>IFERROR(M441+N441,"")</f>
        <v/>
      </c>
      <c r="P441" s="103" t="str">
        <f>IFERROR(O441*(C441*(PRINCIPAL!$G$124/100))*0.47*(44/12),"")</f>
        <v/>
      </c>
      <c r="Q441" s="106" t="str">
        <f>IFERROR(P441,"")</f>
        <v/>
      </c>
      <c r="R441" s="29" t="str">
        <f>IFERROR(IF(AND(PRINCIPAL!$H$125&lt;&gt;"",OR(L441=PRINCIPAL!$I$125,L441=PRINCIPAL!$I$125+PRINCIPAL!$I$125,L441=PRINCIPAL!$I$125+PRINCIPAL!$I$125+PRINCIPAL!$I$125)),0,IF(AND(PRINCIPAL!$H$125&lt;&gt;"",L441=PRINCIPAL!$J$125),VLOOKUP($S$438,'Banco de Dados'!$B$4:$J$50,8,FALSE)*PRINCIPAL!$H$125*(1-(PRINCIPAL!$K$125/100)),IF(AND(PRINCIPAL!$H$125&lt;&gt;"",L441=PRINCIPAL!$L$125),VLOOKUP($S$438,'Banco de Dados'!$B$4:$J$50,8,FALSE)*PRINCIPAL!$H$125*(1-(PRINCIPAL!$M$125/100)),IF(AND(PRINCIPAL!$H$125&lt;&gt;"",L441=PRINCIPAL!$N$125),VLOOKUP($S$438,'Banco de Dados'!$B$4:$J$50,8,FALSE)*PRINCIPAL!$H$125*(1-(PRINCIPAL!$O$125/100)),IF(PRINCIPAL!$H$125&lt;&gt;"",VLOOKUP($S$438,'Banco de Dados'!$B$4:$J$50,8,FALSE)*PRINCIPAL!$H$125,IF(OR(L441=PRINCIPAL!$I$125,L441=PRINCIPAL!$I$125+PRINCIPAL!$I$125,L441=PRINCIPAL!$I$125+PRINCIPAL!$I$125+PRINCIPAL!$I$125),0,IF(L441=PRINCIPAL!$J$125,VLOOKUP($S$438,'Banco de Dados'!$B$4:$J$50,6,FALSE)*(1-(PRINCIPAL!$K$125/100)),IF(L441=PRINCIPAL!$L$125,VLOOKUP($S$438,'Banco de Dados'!$B$4:$J$50,6,FALSE)*(1-(PRINCIPAL!$M$125/100)),IF(L441=PRINCIPAL!$N$125,VLOOKUP($S$438,'Banco de Dados'!$B$4:$J$50,6,FALSE)*(1-(PRINCIPAL!$O$125/100)),VLOOKUP($S$438,'Banco de Dados'!$B$4:$J$50,6,FALSE)))))))))),"")</f>
        <v/>
      </c>
      <c r="S441" s="29" t="str">
        <f>IFERROR(R441*(IFERROR(VLOOKUP($S$438,'Banco de Dados'!$B$4:$J$50,4,FALSE),"ERRO")),"")</f>
        <v/>
      </c>
      <c r="T441" s="28" t="str">
        <f>IFERROR(R441+S441,"")</f>
        <v/>
      </c>
      <c r="U441" s="103" t="str">
        <f>IFERROR(T441*(C441*(PRINCIPAL!$G$125/100))*0.47*(44/12),"")</f>
        <v/>
      </c>
      <c r="V441" s="101" t="str">
        <f>IFERROR(U441,"")</f>
        <v/>
      </c>
      <c r="W441" s="30" t="str">
        <f>IFERROR(IF(AND(PRINCIPAL!$H$126&lt;&gt;"",OR(L441=PRINCIPAL!$I$126,L441=PRINCIPAL!$I$126+PRINCIPAL!$I$126,L441=PRINCIPAL!$I$126+PRINCIPAL!$I$126+PRINCIPAL!$I$126)),0,IF(AND(PRINCIPAL!$H$126&lt;&gt;"",L441=PRINCIPAL!$J$126),VLOOKUP($X$438,'Banco de Dados'!$B$4:$J$50,8,FALSE)*PRINCIPAL!$H$126*(1-(PRINCIPAL!$K$126/100)),IF(AND(PRINCIPAL!$H$126&lt;&gt;"",L441=PRINCIPAL!$L$126),VLOOKUP($X$438,'Banco de Dados'!$B$4:$J$50,8,FALSE)*PRINCIPAL!$H$126*(1-(PRINCIPAL!$M$126/100)),IF(AND(PRINCIPAL!$H$126&lt;&gt;"",L441=PRINCIPAL!$N$126),VLOOKUP($X$438,'Banco de Dados'!$B$4:$J$50,8,FALSE)*PRINCIPAL!$H$126*(1-(PRINCIPAL!$O$126/100)),IF(PRINCIPAL!$H$126&lt;&gt;"",VLOOKUP($X$438,'Banco de Dados'!$B$4:$J$50,8,FALSE)*PRINCIPAL!$H$126,IF(OR(L441=PRINCIPAL!$I$126,L441=PRINCIPAL!$I$126+PRINCIPAL!$I$126,L441=PRINCIPAL!$I$126+PRINCIPAL!$I$126+PRINCIPAL!$I$126),0,IF(L441=PRINCIPAL!$J$126,VLOOKUP($X$438,'Banco de Dados'!$B$4:$J$50,6,FALSE)*(1-(PRINCIPAL!$K$126/100)),IF(L441=PRINCIPAL!$L$126,VLOOKUP($X$438,'Banco de Dados'!$B$4:$J$50,6,FALSE)*(1-(PRINCIPAL!$M$126/100)),IF(L441=PRINCIPAL!$N$126,VLOOKUP($X$438,'Banco de Dados'!$B$4:$J$50,6,FALSE)*(1-(PRINCIPAL!$O$126/100)),VLOOKUP($X$438,'Banco de Dados'!$B$4:$J$50,6,FALSE)))))))))),"")</f>
        <v/>
      </c>
      <c r="X441" s="28" t="str">
        <f>IFERROR(W441*(IFERROR(VLOOKUP($X$438,'Banco de Dados'!$B$4:$J$50,4,FALSE),"ERRO")),"")</f>
        <v/>
      </c>
      <c r="Y441" s="28" t="str">
        <f>IFERROR(X441+W441,"")</f>
        <v/>
      </c>
      <c r="Z441" s="101" t="str">
        <f>IFERROR(Y441*(C441*(PRINCIPAL!$G$126/100))*0.47*(44/12),"")</f>
        <v/>
      </c>
      <c r="AA441" s="110" t="str">
        <f>IFERROR(Z441,"")</f>
        <v/>
      </c>
      <c r="AB441" s="30" t="str">
        <f>IFERROR(IF(AND(PRINCIPAL!$H$127&lt;&gt;"",OR(L441=PRINCIPAL!$I$127,L441=PRINCIPAL!$I$127+PRINCIPAL!$I$127,L441=PRINCIPAL!$I$127+PRINCIPAL!$I$127+PRINCIPAL!$I$127)),0,IF(AND(PRINCIPAL!$H$127&lt;&gt;"",L441=PRINCIPAL!$J$127),VLOOKUP($AC$438,'Banco de Dados'!$B$4:$J$50,8,FALSE)*PRINCIPAL!$H$127*(1-(PRINCIPAL!$K$127/100)),IF(AND(PRINCIPAL!$H$127&lt;&gt;"",L441=PRINCIPAL!$L$127),VLOOKUP($AC$438,'Banco de Dados'!$B$4:$J$50,8,FALSE)*PRINCIPAL!$H$127*(1-(PRINCIPAL!$M$127/100)),IF(AND(PRINCIPAL!$H$127&lt;&gt;"",L441=PRINCIPAL!$N$127),VLOOKUP($AC$438,'Banco de Dados'!$B$4:$J$50,8,FALSE)*PRINCIPAL!$H$127*(1-(PRINCIPAL!$O$127/100)),IF(PRINCIPAL!$H$127&lt;&gt;"",VLOOKUP($AC$438,'Banco de Dados'!$B$4:$J$50,8,FALSE)*PRINCIPAL!$H$127,IF(OR(L441=PRINCIPAL!$I$127,L441=PRINCIPAL!$I$127+PRINCIPAL!$I$127,L441=PRINCIPAL!$I$127+PRINCIPAL!$I$127+PRINCIPAL!$I$127),0,IF(L441=PRINCIPAL!$J$127,VLOOKUP($AC$438,'Banco de Dados'!$B$4:$J$50,6,FALSE)*(1-(PRINCIPAL!$K$127/100)),IF(L441=PRINCIPAL!$L$127,VLOOKUP($AC$438,'Banco de Dados'!$B$4:$J$50,6,FALSE)*(1-(PRINCIPAL!$M$127/100)),IF(L441=PRINCIPAL!$N$127,VLOOKUP($AC$438,'Banco de Dados'!$B$4:$J$50,6,FALSE)*(1-(PRINCIPAL!$O$127/100)),VLOOKUP($AC$438,'Banco de Dados'!$B$4:$J$50,6,FALSE)))))))))),"")</f>
        <v/>
      </c>
      <c r="AC441" s="28" t="str">
        <f>IFERROR(AB441*(IFERROR(VLOOKUP($AC$438,'Banco de Dados'!$B$4:$J$50,4,FALSE),"ERRO")),"")</f>
        <v/>
      </c>
      <c r="AD441" s="28" t="str">
        <f>IFERROR(AC441+AB441,"")</f>
        <v/>
      </c>
      <c r="AE441" s="101" t="str">
        <f>IFERROR(AD441*(C441*(PRINCIPAL!$G$127/100))*0.47*(44/12),"")</f>
        <v/>
      </c>
      <c r="AF441" s="110" t="str">
        <f>IFERROR(AE441,"")</f>
        <v/>
      </c>
      <c r="AG441" s="30" t="str">
        <f>IFERROR(IF(AND(PRINCIPAL!$H$128&lt;&gt;"",OR(L441=PRINCIPAL!$I$128,L441=PRINCIPAL!$I$128+PRINCIPAL!$I$128,L441=PRINCIPAL!$I$128+PRINCIPAL!$I$128+PRINCIPAL!$I$128)),0,IF(AND(PRINCIPAL!$H$128&lt;&gt;"",L441=PRINCIPAL!$J$128),VLOOKUP($AH$438,'Banco de Dados'!$B$4:$J$50,8,FALSE)*PRINCIPAL!$H$128*(1-(PRINCIPAL!$K$128/100)),IF(AND(PRINCIPAL!$H$128&lt;&gt;"",L441=PRINCIPAL!$L$128),VLOOKUP($AH$438,'Banco de Dados'!$B$4:$J$50,8,FALSE)*PRINCIPAL!$H$128*(1-(PRINCIPAL!$M$128/100)),IF(AND(PRINCIPAL!$H$128&lt;&gt;"",L441=PRINCIPAL!$N$128),VLOOKUP($AH$438,'Banco de Dados'!$B$4:$J$50,8,FALSE)*PRINCIPAL!$H$128*(1-(PRINCIPAL!$O$128/100)),IF(PRINCIPAL!$H$128&lt;&gt;"",VLOOKUP($AH$438,'Banco de Dados'!$B$4:$J$50,8,FALSE)*PRINCIPAL!$H$128,IF(OR(L441=PRINCIPAL!$I$128,L441=PRINCIPAL!$I$128+PRINCIPAL!$I$128,L441=PRINCIPAL!$I$128+PRINCIPAL!$I$128+PRINCIPAL!$I$128),0,IF(L441=PRINCIPAL!$J$128,VLOOKUP($AH$438,'Banco de Dados'!$B$4:$J$50,6,FALSE)*(1-(PRINCIPAL!$K$128/100)),IF(L441=PRINCIPAL!$L$128,VLOOKUP($AH$438,'Banco de Dados'!$B$4:$J$50,6,FALSE)*(1-(PRINCIPAL!$M$128/100)),IF(L441=PRINCIPAL!$N$128,VLOOKUP($AH$438,'Banco de Dados'!$B$4:$J$50,6,FALSE)*(1-(PRINCIPAL!$O$128/100)),VLOOKUP($AH$438,'Banco de Dados'!$B$4:$J$50,6,FALSE)))))))))),"")</f>
        <v/>
      </c>
      <c r="AH441" s="29" t="str">
        <f>IFERROR(AG441*(IFERROR(VLOOKUP($AH$438,'Banco de Dados'!$B$4:$J$50,4,FALSE),"ERRO")),"")</f>
        <v/>
      </c>
      <c r="AI441" s="28" t="str">
        <f>IFERROR(AH441+AG441,"")</f>
        <v/>
      </c>
      <c r="AJ441" s="101" t="str">
        <f>IFERROR(AI441*(C441*(PRINCIPAL!$G$128/100))*0.47*(44/12),"")</f>
        <v/>
      </c>
      <c r="AK441" s="111" t="str">
        <f>IFERROR(AJ441,"")</f>
        <v/>
      </c>
      <c r="AL441" s="30" t="str">
        <f>IFERROR(IF(AND(PRINCIPAL!$H$129&lt;&gt;"",OR(L441=PRINCIPAL!$I$129,L441=PRINCIPAL!$I$129+PRINCIPAL!$I$129,L441=PRINCIPAL!$I$129+PRINCIPAL!$I$129+PRINCIPAL!$I$129)),0,IF(AND(PRINCIPAL!$H$129&lt;&gt;"",L441=PRINCIPAL!$J$129),VLOOKUP($AM$438,'Banco de Dados'!$B$4:$J$50,8,FALSE)*PRINCIPAL!$H$129*(1-(PRINCIPAL!$K$129/100)),IF(AND(PRINCIPAL!$H$129&lt;&gt;"",L441=PRINCIPAL!$L$129),VLOOKUP($AM$438,'Banco de Dados'!$B$4:$J$50,8,FALSE)*PRINCIPAL!$H$129*(1-(PRINCIPAL!$M$129/100)),IF(AND(PRINCIPAL!$H$129&lt;&gt;"",L441=PRINCIPAL!$N$129),VLOOKUP($AM$438,'Banco de Dados'!$B$4:$J$50,8,FALSE)*PRINCIPAL!$H$129*(1-(PRINCIPAL!$O$129/100)),IF(PRINCIPAL!$H$129&lt;&gt;"",VLOOKUP($AM$438,'Banco de Dados'!$B$4:$J$50,8,FALSE)*PRINCIPAL!$H$129,IF(OR(L441=PRINCIPAL!$I$129,L441=PRINCIPAL!$I$129+PRINCIPAL!$I$129,L441=PRINCIPAL!$I$129+PRINCIPAL!$I$129+PRINCIPAL!$I$129),0,IF(L441=PRINCIPAL!$J$129,VLOOKUP($AM$438,'Banco de Dados'!$B$4:$J$50,6,FALSE)*(1-(PRINCIPAL!$K$129/100)),IF(L441=PRINCIPAL!$L$129,VLOOKUP($AM$438,'Banco de Dados'!$B$4:$J$50,6,FALSE)*(1-(PRINCIPAL!$M$129/100)),IF(L441=PRINCIPAL!$N$129,VLOOKUP($AM$438,'Banco de Dados'!$B$4:$J$50,6,FALSE)*(1-(PRINCIPAL!$O$129/100)),VLOOKUP($AM$438,'Banco de Dados'!$B$4:$J$50,6,FALSE)))))))))),"")</f>
        <v/>
      </c>
      <c r="AM441" s="29" t="str">
        <f>IFERROR(AL441*(IFERROR(VLOOKUP($AM$438,'Banco de Dados'!$B$4:$J$50,4,FALSE),"ERRO")),"")</f>
        <v/>
      </c>
      <c r="AN441" s="28" t="str">
        <f>IFERROR(AM441+AL441,"")</f>
        <v/>
      </c>
      <c r="AO441" s="103" t="str">
        <f>IFERROR(AN441*(C441*(PRINCIPAL!$G$129/100))*0.47*(44/12),"")</f>
        <v/>
      </c>
      <c r="AP441" s="111" t="str">
        <f>IFERROR(AO441,"")</f>
        <v/>
      </c>
      <c r="AQ441" s="132" t="str">
        <f>IFERROR(IF(AND(PRINCIPAL!$H$130&lt;&gt;"",OR(L441=PRINCIPAL!$I$130,L441=PRINCIPAL!$I$130+PRINCIPAL!$I$130,L441=PRINCIPAL!$I$130+PRINCIPAL!$I$130+PRINCIPAL!$I$130)),0,IF(AND(PRINCIPAL!$H$130&lt;&gt;"",L441=PRINCIPAL!$J$130),VLOOKUP($AR$438,'Banco de Dados'!$B$4:$J$50,8,FALSE)*PRINCIPAL!$H$130*(1-(PRINCIPAL!$K$130/100)),IF(AND(PRINCIPAL!$H$130&lt;&gt;"",L441=PRINCIPAL!$L$130),VLOOKUP($AR$438,'Banco de Dados'!$B$4:$J$50,8,FALSE)*PRINCIPAL!$H$130*(1-(PRINCIPAL!$M$130/100)),IF(AND(PRINCIPAL!$H$130&lt;&gt;"",L441=PRINCIPAL!$N$130),VLOOKUP($AR$438,'Banco de Dados'!$B$4:$J$50,8,FALSE)*PRINCIPAL!$H$130*(1-(PRINCIPAL!$O$130/100)),IF(PRINCIPAL!$H$130&lt;&gt;"",VLOOKUP($AR$438,'Banco de Dados'!$B$4:$J$50,8,FALSE)*PRINCIPAL!$H$130,IF(OR(L441=PRINCIPAL!$I$130,L441=PRINCIPAL!$I$130+PRINCIPAL!$I$130,L441=PRINCIPAL!$I$130+PRINCIPAL!$I$130+PRINCIPAL!$I$130),0,IF(L441=PRINCIPAL!$J$130,VLOOKUP($AR$438,'Banco de Dados'!$B$4:$J$50,6,FALSE)*(1-(PRINCIPAL!$K$130/100)),IF(L441=PRINCIPAL!$L$130,VLOOKUP($AR$438,'Banco de Dados'!$B$4:$J$50,6,FALSE)*(1-(PRINCIPAL!$M$130/100)),IF(L441=PRINCIPAL!$N$130,VLOOKUP($AR$438,'Banco de Dados'!$B$4:$J$50,6,FALSE)*(1-(PRINCIPAL!$O$130/100)),VLOOKUP($AR$438,'Banco de Dados'!$B$4:$J$50,6,FALSE)))))))))),"")</f>
        <v/>
      </c>
      <c r="AR441" s="28" t="str">
        <f>IFERROR(AQ441*(IFERROR(VLOOKUP($AR$438,'Banco de Dados'!$B$4:$J$50,4,FALSE),"ERRO")),"")</f>
        <v/>
      </c>
      <c r="AS441" s="28" t="str">
        <f>IFERROR(AR441+AQ441,"")</f>
        <v/>
      </c>
      <c r="AT441" s="101" t="str">
        <f>IFERROR(AS441*(C441*(PRINCIPAL!$G$130/100))*0.47*(44/12),"")</f>
        <v/>
      </c>
      <c r="AU441" s="110" t="str">
        <f>IFERROR(AT441,"")</f>
        <v/>
      </c>
      <c r="AV441" s="30" t="str">
        <f>IFERROR(IF(AND(PRINCIPAL!$H$131&lt;&gt;"",OR(L441=PRINCIPAL!$I$131,L441=PRINCIPAL!$I$131+PRINCIPAL!$I$131,L441=PRINCIPAL!$I$131+PRINCIPAL!$I$131+PRINCIPAL!$I$131)),0,IF(AND(PRINCIPAL!$H$131&lt;&gt;"",L441=PRINCIPAL!$J$131),VLOOKUP($AW$438,'Banco de Dados'!$B$4:$J$50,8,FALSE)*PRINCIPAL!$H$131*(1-(PRINCIPAL!$K$131/100)),IF(AND(PRINCIPAL!$H$131&lt;&gt;"",L441=PRINCIPAL!$L$131),VLOOKUP($AW$438,'Banco de Dados'!$B$4:$J$50,8,FALSE)*PRINCIPAL!$H$131*(1-(PRINCIPAL!$M$131/100)),IF(AND(PRINCIPAL!$H$131&lt;&gt;"",L441=PRINCIPAL!$N$131),VLOOKUP($AW$438,'Banco de Dados'!$B$4:$J$50,8,FALSE)*PRINCIPAL!$H$131*(1-(PRINCIPAL!$O$131/100)),IF(PRINCIPAL!$H$131&lt;&gt;"",VLOOKUP($AW$438,'Banco de Dados'!$B$4:$J$50,8,FALSE)*PRINCIPAL!$H$131,IF(OR(L441=PRINCIPAL!$I$131,L441=PRINCIPAL!$I$131+PRINCIPAL!$I$131,L441=PRINCIPAL!$I$131+PRINCIPAL!$I$131+PRINCIPAL!$I$131),0,IF(L441=PRINCIPAL!$J$131,VLOOKUP($AW$438,'Banco de Dados'!$B$4:$J$50,6,FALSE)*(1-(PRINCIPAL!$K$131/100)),IF(L441=PRINCIPAL!$L$131,VLOOKUP($AW$438,'Banco de Dados'!$B$4:$J$50,6,FALSE)*(1-(PRINCIPAL!$M$131/100)),IF(L441=PRINCIPAL!$N$131,VLOOKUP($AW$438,'Banco de Dados'!$B$4:$J$50,6,FALSE)*(1-(PRINCIPAL!$O$131/100)),VLOOKUP($AW$438,'Banco de Dados'!$B$4:$J$50,6,FALSE)))))))))),"")</f>
        <v/>
      </c>
      <c r="AW441" s="29" t="str">
        <f>IFERROR(AV441*(IFERROR(VLOOKUP($AW$438,'Banco de Dados'!$B$4:$J$50,4,FALSE),"ERRO")),"")</f>
        <v/>
      </c>
      <c r="AX441" s="28" t="str">
        <f>IFERROR(AW441+AV441,"")</f>
        <v/>
      </c>
      <c r="AY441" s="101" t="str">
        <f>IFERROR(AX441*(C441*(PRINCIPAL!$G$131/100))*0.47*(44/12),"")</f>
        <v/>
      </c>
      <c r="AZ441" s="111" t="str">
        <f>IFERROR(AY441,"")</f>
        <v/>
      </c>
      <c r="BA441" s="132" t="str">
        <f>IFERROR(IF(AND(PRINCIPAL!$H$132&lt;&gt;"",OR(L441=PRINCIPAL!$I$132,L441=PRINCIPAL!$I$132+PRINCIPAL!$I$132,L441=PRINCIPAL!$I$132+PRINCIPAL!$I$132+PRINCIPAL!$I$132)),0,IF(AND(PRINCIPAL!$H$132&lt;&gt;"",L441=PRINCIPAL!$J$132),VLOOKUP($BB$438,'Banco de Dados'!$B$4:$J$50,8,FALSE)*PRINCIPAL!$H$132*(1-(PRINCIPAL!$K$132/100)),IF(AND(PRINCIPAL!$H$132&lt;&gt;"",L441=PRINCIPAL!$L$132),VLOOKUP($BB$438,'Banco de Dados'!$B$4:$J$50,8,FALSE)*PRINCIPAL!$H$132*(1-(PRINCIPAL!$M$132/100)),IF(AND(PRINCIPAL!$H$132&lt;&gt;"",L441=PRINCIPAL!$N$132),VLOOKUP($BB$438,'Banco de Dados'!$B$4:$J$50,8,FALSE)*PRINCIPAL!$H$132*(1-(PRINCIPAL!$O$132/100)),IF(PRINCIPAL!$H$132&lt;&gt;"",VLOOKUP($BB$438,'Banco de Dados'!$B$4:$J$50,8,FALSE)*PRINCIPAL!$H$132,IF(OR(L441=PRINCIPAL!$I$132,L441=PRINCIPAL!$I$132+PRINCIPAL!$I$132,L441=PRINCIPAL!$I$132+PRINCIPAL!$I$132+PRINCIPAL!$I$132),0,IF(L441=PRINCIPAL!$J$132,VLOOKUP($BB$438,'Banco de Dados'!$B$4:$J$50,6,FALSE)*(1-(PRINCIPAL!$K$132/100)),IF(L441=PRINCIPAL!$L$132,VLOOKUP($BB$438,'Banco de Dados'!$B$4:$J$50,6,FALSE)*(1-(PRINCIPAL!$M$132/100)),IF(L441=PRINCIPAL!$N$132,VLOOKUP($BB$438,'Banco de Dados'!$B$4:$J$50,6,FALSE)*(1-(PRINCIPAL!$O$132/100)),VLOOKUP($BB$438,'Banco de Dados'!$B$4:$J$50,6,FALSE)))))))))),"")</f>
        <v/>
      </c>
      <c r="BB441" s="28" t="str">
        <f>IFERROR(BA441*(IFERROR(VLOOKUP($BB$438,'Banco de Dados'!$B$4:$J$50,4,FALSE),"ERRO")),"")</f>
        <v/>
      </c>
      <c r="BC441" s="28" t="str">
        <f>IFERROR(BB441+BA441,"")</f>
        <v/>
      </c>
      <c r="BD441" s="101" t="str">
        <f>IFERROR(BC441*(C441*(PRINCIPAL!$G$132/100))*0.47*(44/12),"")</f>
        <v/>
      </c>
      <c r="BE441" s="110" t="str">
        <f>IFERROR(BD441,"")</f>
        <v/>
      </c>
      <c r="BF441" s="30" t="str">
        <f>IFERROR(IF(AND(PRINCIPAL!$H$133&lt;&gt;"",OR(L441=PRINCIPAL!$I$133,L441=PRINCIPAL!$I$133+PRINCIPAL!$I$133,L441=PRINCIPAL!$I$133+PRINCIPAL!$I$133+PRINCIPAL!$I$133)),0,IF(AND(PRINCIPAL!$H$133&lt;&gt;"",L441=PRINCIPAL!$J$133),VLOOKUP($BG$438,'Banco de Dados'!$B$4:$J$50,8,FALSE)*PRINCIPAL!$H$133*(1-(PRINCIPAL!$K$133/100)),IF(AND(PRINCIPAL!$H$133&lt;&gt;"",L441=PRINCIPAL!$L$133),VLOOKUP($BG$438,'Banco de Dados'!$B$4:$J$50,8,FALSE)*PRINCIPAL!$H$133*(1-(PRINCIPAL!$M$133/100)),IF(AND(PRINCIPAL!$H$133&lt;&gt;"",L441=PRINCIPAL!$N$133),VLOOKUP($BG$438,'Banco de Dados'!$B$4:$J$50,8,FALSE)*PRINCIPAL!$H$133*(1-(PRINCIPAL!$O$133/100)),IF(PRINCIPAL!$H$133&lt;&gt;"",VLOOKUP($BG$438,'Banco de Dados'!$B$4:$J$50,8,FALSE)*PRINCIPAL!$H$133,IF(OR(L441=PRINCIPAL!$I$133,L441=PRINCIPAL!$I$133+PRINCIPAL!$I$133,L441=PRINCIPAL!$I$133+PRINCIPAL!$I$133+PRINCIPAL!$I$133),0,IF(L441=PRINCIPAL!$J$133,VLOOKUP($BG$438,'Banco de Dados'!$B$4:$J$50,6,FALSE)*(1-(PRINCIPAL!$K$133/100)),IF(L441=PRINCIPAL!$L$133,VLOOKUP($BG$438,'Banco de Dados'!$B$4:$J$50,6,FALSE)*(1-(PRINCIPAL!$M$133/100)),IF(L441=PRINCIPAL!$N$133,VLOOKUP($BG$438,'Banco de Dados'!$B$4:$J$50,6,FALSE)*(1-(PRINCIPAL!$O$133/100)),VLOOKUP($BG$438,'Banco de Dados'!$B$4:$J$50,6,FALSE)))))))))),"")</f>
        <v/>
      </c>
      <c r="BG441" s="29" t="str">
        <f>IFERROR(BF441*(IFERROR(VLOOKUP($BG$438,'Banco de Dados'!$B$4:$J$50,4,FALSE),"ERRO")),"")</f>
        <v/>
      </c>
      <c r="BH441" s="28" t="str">
        <f>IFERROR(BG441+BF441,"")</f>
        <v/>
      </c>
      <c r="BI441" s="103" t="str">
        <f>IFERROR(BH441*(C441*(PRINCIPAL!$G$133/100))*0.47*(44/12),"")</f>
        <v/>
      </c>
      <c r="BJ441" s="102" t="str">
        <f>IFERROR(BI441,"")</f>
        <v/>
      </c>
    </row>
    <row r="442" spans="2:62" ht="12.75" customHeight="1" x14ac:dyDescent="0.3">
      <c r="B442" s="326">
        <f>IF(B403&lt;&gt;"",B403,"")</f>
        <v>2022</v>
      </c>
      <c r="C442" s="340"/>
      <c r="D442" s="1"/>
      <c r="E442" s="116">
        <v>2</v>
      </c>
      <c r="F442" s="24" t="str">
        <f>IFERROR(VLOOKUP($G$438,'Banco de Dados'!$B$4:$J$50,6,FALSE),"")</f>
        <v/>
      </c>
      <c r="G442" s="25" t="str">
        <f>IFERROR(F442*(IFERROR(VLOOKUP($G$438,'Banco de Dados'!$B$4:$J$50,4,FALSE),"ERRO")),"")</f>
        <v/>
      </c>
      <c r="H442" s="25" t="str">
        <f>IFERROR(F442+G442,"")</f>
        <v/>
      </c>
      <c r="I442" s="103" t="str">
        <f>IFERROR(H442*(C442)*0.47*(44/12),"")</f>
        <v/>
      </c>
      <c r="J442" s="117" t="str">
        <f>IFERROR(I442+J441,"")</f>
        <v/>
      </c>
      <c r="K442" s="1"/>
      <c r="L442" s="91">
        <v>2</v>
      </c>
      <c r="M442" s="24" t="str">
        <f>IFERROR(IF(AND(PRINCIPAL!$H$124&lt;&gt;"",OR(L442=PRINCIPAL!$I$124,L442=PRINCIPAL!$I$124+PRINCIPAL!$I$124,L442=PRINCIPAL!$I$124+PRINCIPAL!$I$124+PRINCIPAL!$I$124)),0,IF(AND(PRINCIPAL!$H$124&lt;&gt;"",L442=PRINCIPAL!$J$124),VLOOKUP($N$438,'Banco de Dados'!$B$4:$J$50,8,FALSE)*PRINCIPAL!$H$124*(1-(PRINCIPAL!$K$124/100)),IF(AND(PRINCIPAL!$H$124&lt;&gt;"",L442=PRINCIPAL!$L$124),VLOOKUP($N$438,'Banco de Dados'!$B$4:$J$50,8,FALSE)*PRINCIPAL!$H$124*(1-(PRINCIPAL!$M$124/100)),IF(AND(PRINCIPAL!$H$124&lt;&gt;"",L442=PRINCIPAL!$N$124),VLOOKUP($N$438,'Banco de Dados'!$B$4:$J$50,8,FALSE)*PRINCIPAL!$H$124*(1-(PRINCIPAL!$O$124/100)),IF(PRINCIPAL!$H$124&lt;&gt;"",VLOOKUP($N$438,'Banco de Dados'!$B$4:$J$50,8,FALSE)*PRINCIPAL!$H$124,IF(OR(L442=PRINCIPAL!$I$124,L442=PRINCIPAL!$I$124+PRINCIPAL!$I$124,L442=PRINCIPAL!$I$124+PRINCIPAL!$I$124+PRINCIPAL!$I$124),0,IF(L442=PRINCIPAL!$J$124,VLOOKUP($N$438,'Banco de Dados'!$B$4:$J$50,6,FALSE)*(1-(PRINCIPAL!$K$124/100)),IF(L442=PRINCIPAL!$L$124,VLOOKUP($N$438,'Banco de Dados'!$B$4:$J$50,6,FALSE)*(1-(PRINCIPAL!$M$124/100)),IF(L442=PRINCIPAL!$N$124,VLOOKUP($N$438,'Banco de Dados'!$B$4:$J$50,6,FALSE)*(1-(PRINCIPAL!$O$124/100)),VLOOKUP($N$438,'Banco de Dados'!$B$4:$J$50,6,FALSE)))))))))),"")</f>
        <v/>
      </c>
      <c r="N442" s="25" t="str">
        <f>IFERROR(M442*(IFERROR(VLOOKUP($N$438,'Banco de Dados'!$B$4:$J$50,4,FALSE),"ERRO")),"")</f>
        <v/>
      </c>
      <c r="O442" s="25" t="str">
        <f>IFERROR(M442+N442,"")</f>
        <v/>
      </c>
      <c r="P442" s="103" t="str">
        <f>IFERROR(O442*(C442*(PRINCIPAL!$G$124/100))*0.47*(44/12),"")</f>
        <v/>
      </c>
      <c r="Q442" s="107" t="str">
        <f>IFERROR(Q441+P442,"")</f>
        <v/>
      </c>
      <c r="R442" s="29" t="str">
        <f>IFERROR(IF(AND(PRINCIPAL!$H$125&lt;&gt;"",OR(L442=PRINCIPAL!$I$125,L442=PRINCIPAL!$I$125+PRINCIPAL!$I$125,L442=PRINCIPAL!$I$125+PRINCIPAL!$I$125+PRINCIPAL!$I$125)),0,IF(AND(PRINCIPAL!$H$125&lt;&gt;"",L442=PRINCIPAL!$J$125),VLOOKUP($S$438,'Banco de Dados'!$B$4:$J$50,8,FALSE)*PRINCIPAL!$H$125*(1-(PRINCIPAL!$K$125/100)),IF(AND(PRINCIPAL!$H$125&lt;&gt;"",L442=PRINCIPAL!$L$125),VLOOKUP($S$438,'Banco de Dados'!$B$4:$J$50,8,FALSE)*PRINCIPAL!$H$125*(1-(PRINCIPAL!$M$125/100)),IF(AND(PRINCIPAL!$H$125&lt;&gt;"",L442=PRINCIPAL!$N$125),VLOOKUP($S$438,'Banco de Dados'!$B$4:$J$50,8,FALSE)*PRINCIPAL!$H$125*(1-(PRINCIPAL!$O$125/100)),IF(PRINCIPAL!$H$125&lt;&gt;"",VLOOKUP($S$438,'Banco de Dados'!$B$4:$J$50,8,FALSE)*PRINCIPAL!$H$125,IF(OR(L442=PRINCIPAL!$I$125,L442=PRINCIPAL!$I$125+PRINCIPAL!$I$125,L442=PRINCIPAL!$I$125+PRINCIPAL!$I$125+PRINCIPAL!$I$125),0,IF(L442=PRINCIPAL!$J$125,VLOOKUP($S$438,'Banco de Dados'!$B$4:$J$50,6,FALSE)*(1-(PRINCIPAL!$K$125/100)),IF(L442=PRINCIPAL!$L$125,VLOOKUP($S$438,'Banco de Dados'!$B$4:$J$50,6,FALSE)*(1-(PRINCIPAL!$M$125/100)),IF(L442=PRINCIPAL!$N$125,VLOOKUP($S$438,'Banco de Dados'!$B$4:$J$50,6,FALSE)*(1-(PRINCIPAL!$O$125/100)),VLOOKUP($S$438,'Banco de Dados'!$B$4:$J$50,6,FALSE)))))))))),"")</f>
        <v/>
      </c>
      <c r="S442" s="29" t="str">
        <f>IFERROR(R442*(IFERROR(VLOOKUP($S$438,'Banco de Dados'!$B$4:$J$50,4,FALSE),"ERRO")),"")</f>
        <v/>
      </c>
      <c r="T442" s="29" t="str">
        <f>IFERROR(R442+S442,"")</f>
        <v/>
      </c>
      <c r="U442" s="103" t="str">
        <f>IFERROR(T442*(C442*(PRINCIPAL!$G$125/100))*0.47*(44/12),"")</f>
        <v/>
      </c>
      <c r="V442" s="103" t="str">
        <f t="shared" ref="V442:V475" si="286">IFERROR(V441+U442,"")</f>
        <v/>
      </c>
      <c r="W442" s="30" t="str">
        <f>IFERROR(IF(AND(PRINCIPAL!$H$126&lt;&gt;"",OR(L442=PRINCIPAL!$I$126,L442=PRINCIPAL!$I$126+PRINCIPAL!$I$126,L442=PRINCIPAL!$I$126+PRINCIPAL!$I$126+PRINCIPAL!$I$126)),0,IF(AND(PRINCIPAL!$H$126&lt;&gt;"",L442=PRINCIPAL!$J$126),VLOOKUP($X$438,'Banco de Dados'!$B$4:$J$50,8,FALSE)*PRINCIPAL!$H$126*(1-(PRINCIPAL!$K$126/100)),IF(AND(PRINCIPAL!$H$126&lt;&gt;"",L442=PRINCIPAL!$L$126),VLOOKUP($X$438,'Banco de Dados'!$B$4:$J$50,8,FALSE)*PRINCIPAL!$H$126*(1-(PRINCIPAL!$M$126/100)),IF(AND(PRINCIPAL!$H$126&lt;&gt;"",L442=PRINCIPAL!$N$126),VLOOKUP($X$438,'Banco de Dados'!$B$4:$J$50,8,FALSE)*PRINCIPAL!$H$126*(1-(PRINCIPAL!$O$126/100)),IF(PRINCIPAL!$H$126&lt;&gt;"",VLOOKUP($X$438,'Banco de Dados'!$B$4:$J$50,8,FALSE)*PRINCIPAL!$H$126,IF(OR(L442=PRINCIPAL!$I$126,L442=PRINCIPAL!$I$126+PRINCIPAL!$I$126,L442=PRINCIPAL!$I$126+PRINCIPAL!$I$126+PRINCIPAL!$I$126),0,IF(L442=PRINCIPAL!$J$126,VLOOKUP($X$438,'Banco de Dados'!$B$4:$J$50,6,FALSE)*(1-(PRINCIPAL!$K$126/100)),IF(L442=PRINCIPAL!$L$126,VLOOKUP($X$438,'Banco de Dados'!$B$4:$J$50,6,FALSE)*(1-(PRINCIPAL!$M$126/100)),IF(L442=PRINCIPAL!$N$126,VLOOKUP($X$438,'Banco de Dados'!$B$4:$J$50,6,FALSE)*(1-(PRINCIPAL!$O$126/100)),VLOOKUP($X$438,'Banco de Dados'!$B$4:$J$50,6,FALSE)))))))))),"")</f>
        <v/>
      </c>
      <c r="X442" s="29" t="str">
        <f>IFERROR(W442*(IFERROR(VLOOKUP($X$438,'Banco de Dados'!$B$4:$J$50,4,FALSE),"ERRO")),"")</f>
        <v/>
      </c>
      <c r="Y442" s="29" t="str">
        <f>IFERROR(X442+W442,"")</f>
        <v/>
      </c>
      <c r="Z442" s="103" t="str">
        <f>IFERROR(Y442*(C442*(PRINCIPAL!$G$126/100))*0.47*(44/12),"")</f>
        <v/>
      </c>
      <c r="AA442" s="111" t="str">
        <f>IFERROR(Z442+AA441,"")</f>
        <v/>
      </c>
      <c r="AB442" s="30" t="str">
        <f>IFERROR(IF(AND(PRINCIPAL!$H$127&lt;&gt;"",OR(L442=PRINCIPAL!$I$127,L442=PRINCIPAL!$I$127+PRINCIPAL!$I$127,L442=PRINCIPAL!$I$127+PRINCIPAL!$I$127+PRINCIPAL!$I$127)),0,IF(AND(PRINCIPAL!$H$127&lt;&gt;"",L442=PRINCIPAL!$J$127),VLOOKUP($AC$438,'Banco de Dados'!$B$4:$J$50,8,FALSE)*PRINCIPAL!$H$127*(1-(PRINCIPAL!$K$127/100)),IF(AND(PRINCIPAL!$H$127&lt;&gt;"",L442=PRINCIPAL!$L$127),VLOOKUP($AC$438,'Banco de Dados'!$B$4:$J$50,8,FALSE)*PRINCIPAL!$H$127*(1-(PRINCIPAL!$M$127/100)),IF(AND(PRINCIPAL!$H$127&lt;&gt;"",L442=PRINCIPAL!$N$127),VLOOKUP($AC$438,'Banco de Dados'!$B$4:$J$50,8,FALSE)*PRINCIPAL!$H$127*(1-(PRINCIPAL!$O$127/100)),IF(PRINCIPAL!$H$127&lt;&gt;"",VLOOKUP($AC$438,'Banco de Dados'!$B$4:$J$50,8,FALSE)*PRINCIPAL!$H$127,IF(OR(L442=PRINCIPAL!$I$127,L442=PRINCIPAL!$I$127+PRINCIPAL!$I$127,L442=PRINCIPAL!$I$127+PRINCIPAL!$I$127+PRINCIPAL!$I$127),0,IF(L442=PRINCIPAL!$J$127,VLOOKUP($AC$438,'Banco de Dados'!$B$4:$J$50,6,FALSE)*(1-(PRINCIPAL!$K$127/100)),IF(L442=PRINCIPAL!$L$127,VLOOKUP($AC$438,'Banco de Dados'!$B$4:$J$50,6,FALSE)*(1-(PRINCIPAL!$M$127/100)),IF(L442=PRINCIPAL!$N$127,VLOOKUP($AC$438,'Banco de Dados'!$B$4:$J$50,6,FALSE)*(1-(PRINCIPAL!$O$127/100)),VLOOKUP($AC$438,'Banco de Dados'!$B$4:$J$50,6,FALSE)))))))))),"")</f>
        <v/>
      </c>
      <c r="AC442" s="29" t="str">
        <f>IFERROR(AB442*(IFERROR(VLOOKUP($AC$438,'Banco de Dados'!$B$4:$J$50,4,FALSE),"ERRO")),"")</f>
        <v/>
      </c>
      <c r="AD442" s="29" t="str">
        <f>IFERROR(AC442+AB442,"")</f>
        <v/>
      </c>
      <c r="AE442" s="103" t="str">
        <f>IFERROR(AD442*(C442*(PRINCIPAL!$G$127/100))*0.47*(44/12),"")</f>
        <v/>
      </c>
      <c r="AF442" s="111" t="str">
        <f>IFERROR(AE442+AF441,"")</f>
        <v/>
      </c>
      <c r="AG442" s="30" t="str">
        <f>IFERROR(IF(AND(PRINCIPAL!$H$128&lt;&gt;"",OR(L442=PRINCIPAL!$I$128,L442=PRINCIPAL!$I$128+PRINCIPAL!$I$128,L442=PRINCIPAL!$I$128+PRINCIPAL!$I$128+PRINCIPAL!$I$128)),0,IF(AND(PRINCIPAL!$H$128&lt;&gt;"",L442=PRINCIPAL!$J$128),VLOOKUP($AH$438,'Banco de Dados'!$B$4:$J$50,8,FALSE)*PRINCIPAL!$H$128*(1-(PRINCIPAL!$K$128/100)),IF(AND(PRINCIPAL!$H$128&lt;&gt;"",L442=PRINCIPAL!$L$128),VLOOKUP($AH$438,'Banco de Dados'!$B$4:$J$50,8,FALSE)*PRINCIPAL!$H$128*(1-(PRINCIPAL!$M$128/100)),IF(AND(PRINCIPAL!$H$128&lt;&gt;"",L442=PRINCIPAL!$N$128),VLOOKUP($AH$438,'Banco de Dados'!$B$4:$J$50,8,FALSE)*PRINCIPAL!$H$128*(1-(PRINCIPAL!$O$128/100)),IF(PRINCIPAL!$H$128&lt;&gt;"",VLOOKUP($AH$438,'Banco de Dados'!$B$4:$J$50,8,FALSE)*PRINCIPAL!$H$128,IF(OR(L442=PRINCIPAL!$I$128,L442=PRINCIPAL!$I$128+PRINCIPAL!$I$128,L442=PRINCIPAL!$I$128+PRINCIPAL!$I$128+PRINCIPAL!$I$128),0,IF(L442=PRINCIPAL!$J$128,VLOOKUP($AH$438,'Banco de Dados'!$B$4:$J$50,6,FALSE)*(1-(PRINCIPAL!$K$128/100)),IF(L442=PRINCIPAL!$L$128,VLOOKUP($AH$438,'Banco de Dados'!$B$4:$J$50,6,FALSE)*(1-(PRINCIPAL!$M$128/100)),IF(L442=PRINCIPAL!$N$128,VLOOKUP($AH$438,'Banco de Dados'!$B$4:$J$50,6,FALSE)*(1-(PRINCIPAL!$O$128/100)),VLOOKUP($AH$438,'Banco de Dados'!$B$4:$J$50,6,FALSE)))))))))),"")</f>
        <v/>
      </c>
      <c r="AH442" s="29" t="str">
        <f>IFERROR(AG442*(IFERROR(VLOOKUP($AH$438,'Banco de Dados'!$B$4:$J$50,4,FALSE),"ERRO")),"")</f>
        <v/>
      </c>
      <c r="AI442" s="29" t="str">
        <f>IFERROR(AH442+AG442,"")</f>
        <v/>
      </c>
      <c r="AJ442" s="103" t="str">
        <f>IFERROR(AI442*(C442*(PRINCIPAL!$G$128/100))*0.47*(44/12),"")</f>
        <v/>
      </c>
      <c r="AK442" s="111" t="str">
        <f>IFERROR(AJ442+AK441,"")</f>
        <v/>
      </c>
      <c r="AL442" s="30" t="str">
        <f>IFERROR(IF(AND(PRINCIPAL!$H$129&lt;&gt;"",OR(L442=PRINCIPAL!$I$129,L442=PRINCIPAL!$I$129+PRINCIPAL!$I$129,L442=PRINCIPAL!$I$129+PRINCIPAL!$I$129+PRINCIPAL!$I$129)),0,IF(AND(PRINCIPAL!$H$129&lt;&gt;"",L442=PRINCIPAL!$J$129),VLOOKUP($AM$438,'Banco de Dados'!$B$4:$J$50,8,FALSE)*PRINCIPAL!$H$129*(1-(PRINCIPAL!$K$129/100)),IF(AND(PRINCIPAL!$H$129&lt;&gt;"",L442=PRINCIPAL!$L$129),VLOOKUP($AM$438,'Banco de Dados'!$B$4:$J$50,8,FALSE)*PRINCIPAL!$H$129*(1-(PRINCIPAL!$M$129/100)),IF(AND(PRINCIPAL!$H$129&lt;&gt;"",L442=PRINCIPAL!$N$129),VLOOKUP($AM$438,'Banco de Dados'!$B$4:$J$50,8,FALSE)*PRINCIPAL!$H$129*(1-(PRINCIPAL!$O$129/100)),IF(PRINCIPAL!$H$129&lt;&gt;"",VLOOKUP($AM$438,'Banco de Dados'!$B$4:$J$50,8,FALSE)*PRINCIPAL!$H$129,IF(OR(L442=PRINCIPAL!$I$129,L442=PRINCIPAL!$I$129+PRINCIPAL!$I$129,L442=PRINCIPAL!$I$129+PRINCIPAL!$I$129+PRINCIPAL!$I$129),0,IF(L442=PRINCIPAL!$J$129,VLOOKUP($AM$438,'Banco de Dados'!$B$4:$J$50,6,FALSE)*(1-(PRINCIPAL!$K$129/100)),IF(L442=PRINCIPAL!$L$129,VLOOKUP($AM$438,'Banco de Dados'!$B$4:$J$50,6,FALSE)*(1-(PRINCIPAL!$M$129/100)),IF(L442=PRINCIPAL!$N$129,VLOOKUP($AM$438,'Banco de Dados'!$B$4:$J$50,6,FALSE)*(1-(PRINCIPAL!$O$129/100)),VLOOKUP($AM$438,'Banco de Dados'!$B$4:$J$50,6,FALSE)))))))))),"")</f>
        <v/>
      </c>
      <c r="AM442" s="29" t="str">
        <f>IFERROR(AL442*(IFERROR(VLOOKUP($AM$438,'Banco de Dados'!$B$4:$J$50,4,FALSE),"ERRO")),"")</f>
        <v/>
      </c>
      <c r="AN442" s="29" t="str">
        <f>IFERROR(AM442+AL442,"")</f>
        <v/>
      </c>
      <c r="AO442" s="103" t="str">
        <f>IFERROR(AN442*(C442*(PRINCIPAL!$G$129/100))*0.47*(44/12),"")</f>
        <v/>
      </c>
      <c r="AP442" s="111" t="str">
        <f>IFERROR(AO442+AP441,"")</f>
        <v/>
      </c>
      <c r="AQ442" s="30" t="str">
        <f>IFERROR(IF(AND(PRINCIPAL!$H$130&lt;&gt;"",OR(L442=PRINCIPAL!$I$130,L442=PRINCIPAL!$I$130+PRINCIPAL!$I$130,L442=PRINCIPAL!$I$130+PRINCIPAL!$I$130+PRINCIPAL!$I$130)),0,IF(AND(PRINCIPAL!$H$130&lt;&gt;"",L442=PRINCIPAL!$J$130),VLOOKUP($AR$438,'Banco de Dados'!$B$4:$J$50,8,FALSE)*PRINCIPAL!$H$130*(1-(PRINCIPAL!$K$130/100)),IF(AND(PRINCIPAL!$H$130&lt;&gt;"",L442=PRINCIPAL!$L$130),VLOOKUP($AR$438,'Banco de Dados'!$B$4:$J$50,8,FALSE)*PRINCIPAL!$H$130*(1-(PRINCIPAL!$M$130/100)),IF(AND(PRINCIPAL!$H$130&lt;&gt;"",L442=PRINCIPAL!$N$130),VLOOKUP($AR$438,'Banco de Dados'!$B$4:$J$50,8,FALSE)*PRINCIPAL!$H$130*(1-(PRINCIPAL!$O$130/100)),IF(PRINCIPAL!$H$130&lt;&gt;"",VLOOKUP($AR$438,'Banco de Dados'!$B$4:$J$50,8,FALSE)*PRINCIPAL!$H$130,IF(OR(L442=PRINCIPAL!$I$130,L442=PRINCIPAL!$I$130+PRINCIPAL!$I$130,L442=PRINCIPAL!$I$130+PRINCIPAL!$I$130+PRINCIPAL!$I$130),0,IF(L442=PRINCIPAL!$J$130,VLOOKUP($AR$438,'Banco de Dados'!$B$4:$J$50,6,FALSE)*(1-(PRINCIPAL!$K$130/100)),IF(L442=PRINCIPAL!$L$130,VLOOKUP($AR$438,'Banco de Dados'!$B$4:$J$50,6,FALSE)*(1-(PRINCIPAL!$M$130/100)),IF(L442=PRINCIPAL!$N$130,VLOOKUP($AR$438,'Banco de Dados'!$B$4:$J$50,6,FALSE)*(1-(PRINCIPAL!$O$130/100)),VLOOKUP($AR$438,'Banco de Dados'!$B$4:$J$50,6,FALSE)))))))))),"")</f>
        <v/>
      </c>
      <c r="AR442" s="29" t="str">
        <f>IFERROR(AQ442*(IFERROR(VLOOKUP($AR$438,'Banco de Dados'!$B$4:$J$50,4,FALSE),"ERRO")),"")</f>
        <v/>
      </c>
      <c r="AS442" s="29" t="str">
        <f>IFERROR(AR442+AQ442,"")</f>
        <v/>
      </c>
      <c r="AT442" s="103" t="str">
        <f>IFERROR(AS442*(C442*(PRINCIPAL!$G$130/100))*0.47*(44/12),"")</f>
        <v/>
      </c>
      <c r="AU442" s="111" t="str">
        <f>IFERROR(AT442+AU441,"")</f>
        <v/>
      </c>
      <c r="AV442" s="30" t="str">
        <f>IFERROR(IF(AND(PRINCIPAL!$H$131&lt;&gt;"",OR(L442=PRINCIPAL!$I$131,L442=PRINCIPAL!$I$131+PRINCIPAL!$I$131,L442=PRINCIPAL!$I$131+PRINCIPAL!$I$131+PRINCIPAL!$I$131)),0,IF(AND(PRINCIPAL!$H$131&lt;&gt;"",L442=PRINCIPAL!$J$131),VLOOKUP($AW$438,'Banco de Dados'!$B$4:$J$50,8,FALSE)*PRINCIPAL!$H$131*(1-(PRINCIPAL!$K$131/100)),IF(AND(PRINCIPAL!$H$131&lt;&gt;"",L442=PRINCIPAL!$L$131),VLOOKUP($AW$438,'Banco de Dados'!$B$4:$J$50,8,FALSE)*PRINCIPAL!$H$131*(1-(PRINCIPAL!$M$131/100)),IF(AND(PRINCIPAL!$H$131&lt;&gt;"",L442=PRINCIPAL!$N$131),VLOOKUP($AW$438,'Banco de Dados'!$B$4:$J$50,8,FALSE)*PRINCIPAL!$H$131*(1-(PRINCIPAL!$O$131/100)),IF(PRINCIPAL!$H$131&lt;&gt;"",VLOOKUP($AW$438,'Banco de Dados'!$B$4:$J$50,8,FALSE)*PRINCIPAL!$H$131,IF(OR(L442=PRINCIPAL!$I$131,L442=PRINCIPAL!$I$131+PRINCIPAL!$I$131,L442=PRINCIPAL!$I$131+PRINCIPAL!$I$131+PRINCIPAL!$I$131),0,IF(L442=PRINCIPAL!$J$131,VLOOKUP($AW$438,'Banco de Dados'!$B$4:$J$50,6,FALSE)*(1-(PRINCIPAL!$K$131/100)),IF(L442=PRINCIPAL!$L$131,VLOOKUP($AW$438,'Banco de Dados'!$B$4:$J$50,6,FALSE)*(1-(PRINCIPAL!$M$131/100)),IF(L442=PRINCIPAL!$N$131,VLOOKUP($AW$438,'Banco de Dados'!$B$4:$J$50,6,FALSE)*(1-(PRINCIPAL!$O$131/100)),VLOOKUP($AW$438,'Banco de Dados'!$B$4:$J$50,6,FALSE)))))))))),"")</f>
        <v/>
      </c>
      <c r="AW442" s="29" t="str">
        <f>IFERROR(AV442*(IFERROR(VLOOKUP($AW$438,'Banco de Dados'!$B$4:$J$50,4,FALSE),"ERRO")),"")</f>
        <v/>
      </c>
      <c r="AX442" s="29" t="str">
        <f>IFERROR(AW442+AV442,"")</f>
        <v/>
      </c>
      <c r="AY442" s="103" t="str">
        <f>IFERROR(AX442*(C442*(PRINCIPAL!$G$131/100))*0.47*(44/12),"")</f>
        <v/>
      </c>
      <c r="AZ442" s="111" t="str">
        <f>IFERROR(AY442+AZ441,"")</f>
        <v/>
      </c>
      <c r="BA442" s="30" t="str">
        <f>IFERROR(IF(AND(PRINCIPAL!$H$132&lt;&gt;"",OR(L442=PRINCIPAL!$I$132,L442=PRINCIPAL!$I$132+PRINCIPAL!$I$132,L442=PRINCIPAL!$I$132+PRINCIPAL!$I$132+PRINCIPAL!$I$132)),0,IF(AND(PRINCIPAL!$H$132&lt;&gt;"",L442=PRINCIPAL!$J$132),VLOOKUP($BB$438,'Banco de Dados'!$B$4:$J$50,8,FALSE)*PRINCIPAL!$H$132*(1-(PRINCIPAL!$K$132/100)),IF(AND(PRINCIPAL!$H$132&lt;&gt;"",L442=PRINCIPAL!$L$132),VLOOKUP($BB$438,'Banco de Dados'!$B$4:$J$50,8,FALSE)*PRINCIPAL!$H$132*(1-(PRINCIPAL!$M$132/100)),IF(AND(PRINCIPAL!$H$132&lt;&gt;"",L442=PRINCIPAL!$N$132),VLOOKUP($BB$438,'Banco de Dados'!$B$4:$J$50,8,FALSE)*PRINCIPAL!$H$132*(1-(PRINCIPAL!$O$132/100)),IF(PRINCIPAL!$H$132&lt;&gt;"",VLOOKUP($BB$438,'Banco de Dados'!$B$4:$J$50,8,FALSE)*PRINCIPAL!$H$132,IF(OR(L442=PRINCIPAL!$I$132,L442=PRINCIPAL!$I$132+PRINCIPAL!$I$132,L442=PRINCIPAL!$I$132+PRINCIPAL!$I$132+PRINCIPAL!$I$132),0,IF(L442=PRINCIPAL!$J$132,VLOOKUP($BB$438,'Banco de Dados'!$B$4:$J$50,6,FALSE)*(1-(PRINCIPAL!$K$132/100)),IF(L442=PRINCIPAL!$L$132,VLOOKUP($BB$438,'Banco de Dados'!$B$4:$J$50,6,FALSE)*(1-(PRINCIPAL!$M$132/100)),IF(L442=PRINCIPAL!$N$132,VLOOKUP($BB$438,'Banco de Dados'!$B$4:$J$50,6,FALSE)*(1-(PRINCIPAL!$O$132/100)),VLOOKUP($BB$438,'Banco de Dados'!$B$4:$J$50,6,FALSE)))))))))),"")</f>
        <v/>
      </c>
      <c r="BB442" s="29" t="str">
        <f>IFERROR(BA442*(IFERROR(VLOOKUP($BB$438,'Banco de Dados'!$B$4:$J$50,4,FALSE),"ERRO")),"")</f>
        <v/>
      </c>
      <c r="BC442" s="29" t="str">
        <f>IFERROR(BB442+BA442,"")</f>
        <v/>
      </c>
      <c r="BD442" s="103" t="str">
        <f>IFERROR(BC442*(C442*(PRINCIPAL!$G$132/100))*0.47*(44/12),"")</f>
        <v/>
      </c>
      <c r="BE442" s="111" t="str">
        <f t="shared" ref="BE442:BE475" si="287">IFERROR(BD442,"")</f>
        <v/>
      </c>
      <c r="BF442" s="30" t="str">
        <f>IFERROR(IF(AND(PRINCIPAL!$H$133&lt;&gt;"",OR(L442=PRINCIPAL!$I$133,L442=PRINCIPAL!$I$133+PRINCIPAL!$I$133,L442=PRINCIPAL!$I$133+PRINCIPAL!$I$133+PRINCIPAL!$I$133)),0,IF(AND(PRINCIPAL!$H$133&lt;&gt;"",L442=PRINCIPAL!$J$133),VLOOKUP($BG$438,'Banco de Dados'!$B$4:$J$50,8,FALSE)*PRINCIPAL!$H$133*(1-(PRINCIPAL!$K$133/100)),IF(AND(PRINCIPAL!$H$133&lt;&gt;"",L442=PRINCIPAL!$L$133),VLOOKUP($BG$438,'Banco de Dados'!$B$4:$J$50,8,FALSE)*PRINCIPAL!$H$133*(1-(PRINCIPAL!$M$133/100)),IF(AND(PRINCIPAL!$H$133&lt;&gt;"",L442=PRINCIPAL!$N$133),VLOOKUP($BG$438,'Banco de Dados'!$B$4:$J$50,8,FALSE)*PRINCIPAL!$H$133*(1-(PRINCIPAL!$O$133/100)),IF(PRINCIPAL!$H$133&lt;&gt;"",VLOOKUP($BG$438,'Banco de Dados'!$B$4:$J$50,8,FALSE)*PRINCIPAL!$H$133,IF(OR(L442=PRINCIPAL!$I$133,L442=PRINCIPAL!$I$133+PRINCIPAL!$I$133,L442=PRINCIPAL!$I$133+PRINCIPAL!$I$133+PRINCIPAL!$I$133),0,IF(L442=PRINCIPAL!$J$133,VLOOKUP($BG$438,'Banco de Dados'!$B$4:$J$50,6,FALSE)*(1-(PRINCIPAL!$K$133/100)),IF(L442=PRINCIPAL!$L$133,VLOOKUP($BG$438,'Banco de Dados'!$B$4:$J$50,6,FALSE)*(1-(PRINCIPAL!$M$133/100)),IF(L442=PRINCIPAL!$N$133,VLOOKUP($BG$438,'Banco de Dados'!$B$4:$J$50,6,FALSE)*(1-(PRINCIPAL!$O$133/100)),VLOOKUP($BG$438,'Banco de Dados'!$B$4:$J$50,6,FALSE)))))))))),"")</f>
        <v/>
      </c>
      <c r="BG442" s="29" t="str">
        <f>IFERROR(BF442*(IFERROR(VLOOKUP($BG$438,'Banco de Dados'!$B$4:$J$50,4,FALSE),"ERRO")),"")</f>
        <v/>
      </c>
      <c r="BH442" s="29" t="str">
        <f>IFERROR(BG442+BF442,"")</f>
        <v/>
      </c>
      <c r="BI442" s="103" t="str">
        <f>IFERROR(BH442*(C442*(PRINCIPAL!$G$133/100))*0.47*(44/12),"")</f>
        <v/>
      </c>
      <c r="BJ442" s="102" t="str">
        <f t="shared" ref="BJ442:BJ475" si="288">IFERROR(BI442,"")</f>
        <v/>
      </c>
    </row>
    <row r="443" spans="2:62" ht="12.75" customHeight="1" x14ac:dyDescent="0.3">
      <c r="B443" s="326">
        <f t="shared" ref="B443:B475" si="289">IF(B404&lt;&gt;"",B404,"")</f>
        <v>2023</v>
      </c>
      <c r="C443" s="342"/>
      <c r="D443" s="1"/>
      <c r="E443" s="116">
        <v>3</v>
      </c>
      <c r="F443" s="24" t="str">
        <f>IFERROR(VLOOKUP($G$438,'Banco de Dados'!$B$4:$J$50,6,FALSE),"")</f>
        <v/>
      </c>
      <c r="G443" s="25" t="str">
        <f>IFERROR(F443*(IFERROR(VLOOKUP($G$438,'Banco de Dados'!$B$4:$J$50,4,FALSE),"ERRO")),"")</f>
        <v/>
      </c>
      <c r="H443" s="25" t="str">
        <f t="shared" ref="H443:H475" si="290">IFERROR(F443+G443,"")</f>
        <v/>
      </c>
      <c r="I443" s="103" t="str">
        <f t="shared" ref="I443:I475" si="291">IFERROR(H443*(C443)*0.47*(44/12),"")</f>
        <v/>
      </c>
      <c r="J443" s="117" t="str">
        <f t="shared" ref="J443:J475" si="292">IFERROR(I443+J442,"")</f>
        <v/>
      </c>
      <c r="K443" s="1"/>
      <c r="L443" s="91">
        <v>3</v>
      </c>
      <c r="M443" s="24" t="str">
        <f>IFERROR(IF(AND(PRINCIPAL!$H$124&lt;&gt;"",OR(L443=PRINCIPAL!$I$124,L443=PRINCIPAL!$I$124+PRINCIPAL!$I$124,L443=PRINCIPAL!$I$124+PRINCIPAL!$I$124+PRINCIPAL!$I$124)),0,IF(AND(PRINCIPAL!$H$124&lt;&gt;"",L443=PRINCIPAL!$J$124),VLOOKUP($N$438,'Banco de Dados'!$B$4:$J$50,8,FALSE)*PRINCIPAL!$H$124*(1-(PRINCIPAL!$K$124/100)),IF(AND(PRINCIPAL!$H$124&lt;&gt;"",L443=PRINCIPAL!$L$124),VLOOKUP($N$438,'Banco de Dados'!$B$4:$J$50,8,FALSE)*PRINCIPAL!$H$124*(1-(PRINCIPAL!$M$124/100)),IF(AND(PRINCIPAL!$H$124&lt;&gt;"",L443=PRINCIPAL!$N$124),VLOOKUP($N$438,'Banco de Dados'!$B$4:$J$50,8,FALSE)*PRINCIPAL!$H$124*(1-(PRINCIPAL!$O$124/100)),IF(PRINCIPAL!$H$124&lt;&gt;"",VLOOKUP($N$438,'Banco de Dados'!$B$4:$J$50,8,FALSE)*PRINCIPAL!$H$124,IF(OR(L443=PRINCIPAL!$I$124,L443=PRINCIPAL!$I$124+PRINCIPAL!$I$124,L443=PRINCIPAL!$I$124+PRINCIPAL!$I$124+PRINCIPAL!$I$124),0,IF(L443=PRINCIPAL!$J$124,VLOOKUP($N$438,'Banco de Dados'!$B$4:$J$50,6,FALSE)*(1-(PRINCIPAL!$K$124/100)),IF(L443=PRINCIPAL!$L$124,VLOOKUP($N$438,'Banco de Dados'!$B$4:$J$50,6,FALSE)*(1-(PRINCIPAL!$M$124/100)),IF(L443=PRINCIPAL!$N$124,VLOOKUP($N$438,'Banco de Dados'!$B$4:$J$50,6,FALSE)*(1-(PRINCIPAL!$O$124/100)),VLOOKUP($N$438,'Banco de Dados'!$B$4:$J$50,6,FALSE)))))))))),"")</f>
        <v/>
      </c>
      <c r="N443" s="25" t="str">
        <f>IFERROR(M443*(IFERROR(VLOOKUP($N$438,'Banco de Dados'!$B$4:$J$50,4,FALSE),"ERRO")),"")</f>
        <v/>
      </c>
      <c r="O443" s="25" t="str">
        <f t="shared" ref="O443:O458" si="293">IFERROR(M443+N443,"")</f>
        <v/>
      </c>
      <c r="P443" s="103" t="str">
        <f>IFERROR(O443*(C443*(PRINCIPAL!$G$124/100))*0.47*(44/12),"")</f>
        <v/>
      </c>
      <c r="Q443" s="107" t="str">
        <f>IFERROR(Q442+P443,"")</f>
        <v/>
      </c>
      <c r="R443" s="29" t="str">
        <f>IFERROR(IF(AND(PRINCIPAL!$H$125&lt;&gt;"",OR(L443=PRINCIPAL!$I$125,L443=PRINCIPAL!$I$125+PRINCIPAL!$I$125,L443=PRINCIPAL!$I$125+PRINCIPAL!$I$125+PRINCIPAL!$I$125)),0,IF(AND(PRINCIPAL!$H$125&lt;&gt;"",L443=PRINCIPAL!$J$125),VLOOKUP($S$438,'Banco de Dados'!$B$4:$J$50,8,FALSE)*PRINCIPAL!$H$125*(1-(PRINCIPAL!$K$125/100)),IF(AND(PRINCIPAL!$H$125&lt;&gt;"",L443=PRINCIPAL!$L$125),VLOOKUP($S$438,'Banco de Dados'!$B$4:$J$50,8,FALSE)*PRINCIPAL!$H$125*(1-(PRINCIPAL!$M$125/100)),IF(AND(PRINCIPAL!$H$125&lt;&gt;"",L443=PRINCIPAL!$N$125),VLOOKUP($S$438,'Banco de Dados'!$B$4:$J$50,8,FALSE)*PRINCIPAL!$H$125*(1-(PRINCIPAL!$O$125/100)),IF(PRINCIPAL!$H$125&lt;&gt;"",VLOOKUP($S$438,'Banco de Dados'!$B$4:$J$50,8,FALSE)*PRINCIPAL!$H$125,IF(OR(L443=PRINCIPAL!$I$125,L443=PRINCIPAL!$I$125+PRINCIPAL!$I$125,L443=PRINCIPAL!$I$125+PRINCIPAL!$I$125+PRINCIPAL!$I$125),0,IF(L443=PRINCIPAL!$J$125,VLOOKUP($S$438,'Banco de Dados'!$B$4:$J$50,6,FALSE)*(1-(PRINCIPAL!$K$125/100)),IF(L443=PRINCIPAL!$L$125,VLOOKUP($S$438,'Banco de Dados'!$B$4:$J$50,6,FALSE)*(1-(PRINCIPAL!$M$125/100)),IF(L443=PRINCIPAL!$N$125,VLOOKUP($S$438,'Banco de Dados'!$B$4:$J$50,6,FALSE)*(1-(PRINCIPAL!$O$125/100)),VLOOKUP($S$438,'Banco de Dados'!$B$4:$J$50,6,FALSE)))))))))),"")</f>
        <v/>
      </c>
      <c r="S443" s="29" t="str">
        <f>IFERROR(R443*(IFERROR(VLOOKUP($S$438,'Banco de Dados'!$B$4:$J$50,4,FALSE),"ERRO")),"")</f>
        <v/>
      </c>
      <c r="T443" s="29" t="str">
        <f t="shared" ref="T443:T447" si="294">IFERROR(R443+S443,"")</f>
        <v/>
      </c>
      <c r="U443" s="103" t="str">
        <f>IFERROR(T443*(C443*(PRINCIPAL!$G$125/100))*0.47*(44/12),"")</f>
        <v/>
      </c>
      <c r="V443" s="103" t="str">
        <f t="shared" si="286"/>
        <v/>
      </c>
      <c r="W443" s="30" t="str">
        <f>IFERROR(IF(AND(PRINCIPAL!$H$126&lt;&gt;"",OR(L443=PRINCIPAL!$I$126,L443=PRINCIPAL!$I$126+PRINCIPAL!$I$126,L443=PRINCIPAL!$I$126+PRINCIPAL!$I$126+PRINCIPAL!$I$126)),0,IF(AND(PRINCIPAL!$H$126&lt;&gt;"",L443=PRINCIPAL!$J$126),VLOOKUP($X$438,'Banco de Dados'!$B$4:$J$50,8,FALSE)*PRINCIPAL!$H$126*(1-(PRINCIPAL!$K$126/100)),IF(AND(PRINCIPAL!$H$126&lt;&gt;"",L443=PRINCIPAL!$L$126),VLOOKUP($X$438,'Banco de Dados'!$B$4:$J$50,8,FALSE)*PRINCIPAL!$H$126*(1-(PRINCIPAL!$M$126/100)),IF(AND(PRINCIPAL!$H$126&lt;&gt;"",L443=PRINCIPAL!$N$126),VLOOKUP($X$438,'Banco de Dados'!$B$4:$J$50,8,FALSE)*PRINCIPAL!$H$126*(1-(PRINCIPAL!$O$126/100)),IF(PRINCIPAL!$H$126&lt;&gt;"",VLOOKUP($X$438,'Banco de Dados'!$B$4:$J$50,8,FALSE)*PRINCIPAL!$H$126,IF(OR(L443=PRINCIPAL!$I$126,L443=PRINCIPAL!$I$126+PRINCIPAL!$I$126,L443=PRINCIPAL!$I$126+PRINCIPAL!$I$126+PRINCIPAL!$I$126),0,IF(L443=PRINCIPAL!$J$126,VLOOKUP($X$438,'Banco de Dados'!$B$4:$J$50,6,FALSE)*(1-(PRINCIPAL!$K$126/100)),IF(L443=PRINCIPAL!$L$126,VLOOKUP($X$438,'Banco de Dados'!$B$4:$J$50,6,FALSE)*(1-(PRINCIPAL!$M$126/100)),IF(L443=PRINCIPAL!$N$126,VLOOKUP($X$438,'Banco de Dados'!$B$4:$J$50,6,FALSE)*(1-(PRINCIPAL!$O$126/100)),VLOOKUP($X$438,'Banco de Dados'!$B$4:$J$50,6,FALSE)))))))))),"")</f>
        <v/>
      </c>
      <c r="X443" s="29" t="str">
        <f>IFERROR(W443*(IFERROR(VLOOKUP($X$438,'Banco de Dados'!$B$4:$J$50,4,FALSE),"ERRO")),"")</f>
        <v/>
      </c>
      <c r="Y443" s="29" t="str">
        <f>IFERROR(X443+W443,"")</f>
        <v/>
      </c>
      <c r="Z443" s="103" t="str">
        <f>IFERROR(Y443*(C443*(PRINCIPAL!$G$126/100))*0.47*(44/12),"")</f>
        <v/>
      </c>
      <c r="AA443" s="111" t="str">
        <f>IFERROR(Z443+AA442,"")</f>
        <v/>
      </c>
      <c r="AB443" s="30" t="str">
        <f>IFERROR(IF(AND(PRINCIPAL!$H$127&lt;&gt;"",OR(L443=PRINCIPAL!$I$127,L443=PRINCIPAL!$I$127+PRINCIPAL!$I$127,L443=PRINCIPAL!$I$127+PRINCIPAL!$I$127+PRINCIPAL!$I$127)),0,IF(AND(PRINCIPAL!$H$127&lt;&gt;"",L443=PRINCIPAL!$J$127),VLOOKUP($AC$438,'Banco de Dados'!$B$4:$J$50,8,FALSE)*PRINCIPAL!$H$127*(1-(PRINCIPAL!$K$127/100)),IF(AND(PRINCIPAL!$H$127&lt;&gt;"",L443=PRINCIPAL!$L$127),VLOOKUP($AC$438,'Banco de Dados'!$B$4:$J$50,8,FALSE)*PRINCIPAL!$H$127*(1-(PRINCIPAL!$M$127/100)),IF(AND(PRINCIPAL!$H$127&lt;&gt;"",L443=PRINCIPAL!$N$127),VLOOKUP($AC$438,'Banco de Dados'!$B$4:$J$50,8,FALSE)*PRINCIPAL!$H$127*(1-(PRINCIPAL!$O$127/100)),IF(PRINCIPAL!$H$127&lt;&gt;"",VLOOKUP($AC$438,'Banco de Dados'!$B$4:$J$50,8,FALSE)*PRINCIPAL!$H$127,IF(OR(L443=PRINCIPAL!$I$127,L443=PRINCIPAL!$I$127+PRINCIPAL!$I$127,L443=PRINCIPAL!$I$127+PRINCIPAL!$I$127+PRINCIPAL!$I$127),0,IF(L443=PRINCIPAL!$J$127,VLOOKUP($AC$438,'Banco de Dados'!$B$4:$J$50,6,FALSE)*(1-(PRINCIPAL!$K$127/100)),IF(L443=PRINCIPAL!$L$127,VLOOKUP($AC$438,'Banco de Dados'!$B$4:$J$50,6,FALSE)*(1-(PRINCIPAL!$M$127/100)),IF(L443=PRINCIPAL!$N$127,VLOOKUP($AC$438,'Banco de Dados'!$B$4:$J$50,6,FALSE)*(1-(PRINCIPAL!$O$127/100)),VLOOKUP($AC$438,'Banco de Dados'!$B$4:$J$50,6,FALSE)))))))))),"")</f>
        <v/>
      </c>
      <c r="AC443" s="29" t="str">
        <f>IFERROR(AB443*(IFERROR(VLOOKUP($AC$438,'Banco de Dados'!$B$4:$J$50,4,FALSE),"ERRO")),"")</f>
        <v/>
      </c>
      <c r="AD443" s="29" t="str">
        <f t="shared" ref="AD443:AD475" si="295">IFERROR(AC443+AB443,"")</f>
        <v/>
      </c>
      <c r="AE443" s="103" t="str">
        <f>IFERROR(AD443*(C443*(PRINCIPAL!$G$127/100))*0.47*(44/12),"")</f>
        <v/>
      </c>
      <c r="AF443" s="111" t="str">
        <f t="shared" ref="AF443:AF475" si="296">IFERROR(AE443+AF442,"")</f>
        <v/>
      </c>
      <c r="AG443" s="30" t="str">
        <f>IFERROR(IF(AND(PRINCIPAL!$H$128&lt;&gt;"",OR(L443=PRINCIPAL!$I$128,L443=PRINCIPAL!$I$128+PRINCIPAL!$I$128,L443=PRINCIPAL!$I$128+PRINCIPAL!$I$128+PRINCIPAL!$I$128)),0,IF(AND(PRINCIPAL!$H$128&lt;&gt;"",L443=PRINCIPAL!$J$128),VLOOKUP($AH$438,'Banco de Dados'!$B$4:$J$50,8,FALSE)*PRINCIPAL!$H$128*(1-(PRINCIPAL!$K$128/100)),IF(AND(PRINCIPAL!$H$128&lt;&gt;"",L443=PRINCIPAL!$L$128),VLOOKUP($AH$438,'Banco de Dados'!$B$4:$J$50,8,FALSE)*PRINCIPAL!$H$128*(1-(PRINCIPAL!$M$128/100)),IF(AND(PRINCIPAL!$H$128&lt;&gt;"",L443=PRINCIPAL!$N$128),VLOOKUP($AH$438,'Banco de Dados'!$B$4:$J$50,8,FALSE)*PRINCIPAL!$H$128*(1-(PRINCIPAL!$O$128/100)),IF(PRINCIPAL!$H$128&lt;&gt;"",VLOOKUP($AH$438,'Banco de Dados'!$B$4:$J$50,8,FALSE)*PRINCIPAL!$H$128,IF(OR(L443=PRINCIPAL!$I$128,L443=PRINCIPAL!$I$128+PRINCIPAL!$I$128,L443=PRINCIPAL!$I$128+PRINCIPAL!$I$128+PRINCIPAL!$I$128),0,IF(L443=PRINCIPAL!$J$128,VLOOKUP($AH$438,'Banco de Dados'!$B$4:$J$50,6,FALSE)*(1-(PRINCIPAL!$K$128/100)),IF(L443=PRINCIPAL!$L$128,VLOOKUP($AH$438,'Banco de Dados'!$B$4:$J$50,6,FALSE)*(1-(PRINCIPAL!$M$128/100)),IF(L443=PRINCIPAL!$N$128,VLOOKUP($AH$438,'Banco de Dados'!$B$4:$J$50,6,FALSE)*(1-(PRINCIPAL!$O$128/100)),VLOOKUP($AH$438,'Banco de Dados'!$B$4:$J$50,6,FALSE)))))))))),"")</f>
        <v/>
      </c>
      <c r="AH443" s="29" t="str">
        <f>IFERROR(AG443*(IFERROR(VLOOKUP($AH$438,'Banco de Dados'!$B$4:$J$50,4,FALSE),"ERRO")),"")</f>
        <v/>
      </c>
      <c r="AI443" s="29" t="str">
        <f t="shared" ref="AI443:AI475" si="297">IFERROR(AH443+AG443,"")</f>
        <v/>
      </c>
      <c r="AJ443" s="103" t="str">
        <f>IFERROR(AI443*(C443*(PRINCIPAL!$G$128/100))*0.47*(44/12),"")</f>
        <v/>
      </c>
      <c r="AK443" s="111" t="str">
        <f>IFERROR(AJ443+AK442,"")</f>
        <v/>
      </c>
      <c r="AL443" s="30" t="str">
        <f>IFERROR(IF(AND(PRINCIPAL!$H$129&lt;&gt;"",OR(L443=PRINCIPAL!$I$129,L443=PRINCIPAL!$I$129+PRINCIPAL!$I$129,L443=PRINCIPAL!$I$129+PRINCIPAL!$I$129+PRINCIPAL!$I$129)),0,IF(AND(PRINCIPAL!$H$129&lt;&gt;"",L443=PRINCIPAL!$J$129),VLOOKUP($AM$438,'Banco de Dados'!$B$4:$J$50,8,FALSE)*PRINCIPAL!$H$129*(1-(PRINCIPAL!$K$129/100)),IF(AND(PRINCIPAL!$H$129&lt;&gt;"",L443=PRINCIPAL!$L$129),VLOOKUP($AM$438,'Banco de Dados'!$B$4:$J$50,8,FALSE)*PRINCIPAL!$H$129*(1-(PRINCIPAL!$M$129/100)),IF(AND(PRINCIPAL!$H$129&lt;&gt;"",L443=PRINCIPAL!$N$129),VLOOKUP($AM$438,'Banco de Dados'!$B$4:$J$50,8,FALSE)*PRINCIPAL!$H$129*(1-(PRINCIPAL!$O$129/100)),IF(PRINCIPAL!$H$129&lt;&gt;"",VLOOKUP($AM$438,'Banco de Dados'!$B$4:$J$50,8,FALSE)*PRINCIPAL!$H$129,IF(OR(L443=PRINCIPAL!$I$129,L443=PRINCIPAL!$I$129+PRINCIPAL!$I$129,L443=PRINCIPAL!$I$129+PRINCIPAL!$I$129+PRINCIPAL!$I$129),0,IF(L443=PRINCIPAL!$J$129,VLOOKUP($AM$438,'Banco de Dados'!$B$4:$J$50,6,FALSE)*(1-(PRINCIPAL!$K$129/100)),IF(L443=PRINCIPAL!$L$129,VLOOKUP($AM$438,'Banco de Dados'!$B$4:$J$50,6,FALSE)*(1-(PRINCIPAL!$M$129/100)),IF(L443=PRINCIPAL!$N$129,VLOOKUP($AM$438,'Banco de Dados'!$B$4:$J$50,6,FALSE)*(1-(PRINCIPAL!$O$129/100)),VLOOKUP($AM$438,'Banco de Dados'!$B$4:$J$50,6,FALSE)))))))))),"")</f>
        <v/>
      </c>
      <c r="AM443" s="29" t="str">
        <f>IFERROR(AL443*(IFERROR(VLOOKUP($AM$438,'Banco de Dados'!$B$4:$J$50,4,FALSE),"ERRO")),"")</f>
        <v/>
      </c>
      <c r="AN443" s="29" t="str">
        <f t="shared" ref="AN443:AN475" si="298">IFERROR(AM443+AL443,"")</f>
        <v/>
      </c>
      <c r="AO443" s="103" t="str">
        <f>IFERROR(AN443*(C443*(PRINCIPAL!$G$129/100))*0.47*(44/12),"")</f>
        <v/>
      </c>
      <c r="AP443" s="111" t="str">
        <f t="shared" ref="AP443:AP475" si="299">IFERROR(AO443+AP442,"")</f>
        <v/>
      </c>
      <c r="AQ443" s="30" t="str">
        <f>IFERROR(IF(AND(PRINCIPAL!$H$130&lt;&gt;"",OR(L443=PRINCIPAL!$I$130,L443=PRINCIPAL!$I$130+PRINCIPAL!$I$130,L443=PRINCIPAL!$I$130+PRINCIPAL!$I$130+PRINCIPAL!$I$130)),0,IF(AND(PRINCIPAL!$H$130&lt;&gt;"",L443=PRINCIPAL!$J$130),VLOOKUP($AR$438,'Banco de Dados'!$B$4:$J$50,8,FALSE)*PRINCIPAL!$H$130*(1-(PRINCIPAL!$K$130/100)),IF(AND(PRINCIPAL!$H$130&lt;&gt;"",L443=PRINCIPAL!$L$130),VLOOKUP($AR$438,'Banco de Dados'!$B$4:$J$50,8,FALSE)*PRINCIPAL!$H$130*(1-(PRINCIPAL!$M$130/100)),IF(AND(PRINCIPAL!$H$130&lt;&gt;"",L443=PRINCIPAL!$N$130),VLOOKUP($AR$438,'Banco de Dados'!$B$4:$J$50,8,FALSE)*PRINCIPAL!$H$130*(1-(PRINCIPAL!$O$130/100)),IF(PRINCIPAL!$H$130&lt;&gt;"",VLOOKUP($AR$438,'Banco de Dados'!$B$4:$J$50,8,FALSE)*PRINCIPAL!$H$130,IF(OR(L443=PRINCIPAL!$I$130,L443=PRINCIPAL!$I$130+PRINCIPAL!$I$130,L443=PRINCIPAL!$I$130+PRINCIPAL!$I$130+PRINCIPAL!$I$130),0,IF(L443=PRINCIPAL!$J$130,VLOOKUP($AR$438,'Banco de Dados'!$B$4:$J$50,6,FALSE)*(1-(PRINCIPAL!$K$130/100)),IF(L443=PRINCIPAL!$L$130,VLOOKUP($AR$438,'Banco de Dados'!$B$4:$J$50,6,FALSE)*(1-(PRINCIPAL!$M$130/100)),IF(L443=PRINCIPAL!$N$130,VLOOKUP($AR$438,'Banco de Dados'!$B$4:$J$50,6,FALSE)*(1-(PRINCIPAL!$O$130/100)),VLOOKUP($AR$438,'Banco de Dados'!$B$4:$J$50,6,FALSE)))))))))),"")</f>
        <v/>
      </c>
      <c r="AR443" s="29" t="str">
        <f>IFERROR(AQ443*(IFERROR(VLOOKUP($AR$438,'Banco de Dados'!$B$4:$J$50,4,FALSE),"ERRO")),"")</f>
        <v/>
      </c>
      <c r="AS443" s="29" t="str">
        <f t="shared" ref="AS443:AS475" si="300">IFERROR(AR443+AQ443,"")</f>
        <v/>
      </c>
      <c r="AT443" s="103" t="str">
        <f>IFERROR(AS443*(C443*(PRINCIPAL!$G$130/100))*0.47*(44/12),"")</f>
        <v/>
      </c>
      <c r="AU443" s="111" t="str">
        <f t="shared" ref="AU443:AU475" si="301">IFERROR(AT443+AU442,"")</f>
        <v/>
      </c>
      <c r="AV443" s="30" t="str">
        <f>IFERROR(IF(AND(PRINCIPAL!$H$131&lt;&gt;"",OR(L443=PRINCIPAL!$I$131,L443=PRINCIPAL!$I$131+PRINCIPAL!$I$131,L443=PRINCIPAL!$I$131+PRINCIPAL!$I$131+PRINCIPAL!$I$131)),0,IF(AND(PRINCIPAL!$H$131&lt;&gt;"",L443=PRINCIPAL!$J$131),VLOOKUP($AW$438,'Banco de Dados'!$B$4:$J$50,8,FALSE)*PRINCIPAL!$H$131*(1-(PRINCIPAL!$K$131/100)),IF(AND(PRINCIPAL!$H$131&lt;&gt;"",L443=PRINCIPAL!$L$131),VLOOKUP($AW$438,'Banco de Dados'!$B$4:$J$50,8,FALSE)*PRINCIPAL!$H$131*(1-(PRINCIPAL!$M$131/100)),IF(AND(PRINCIPAL!$H$131&lt;&gt;"",L443=PRINCIPAL!$N$131),VLOOKUP($AW$438,'Banco de Dados'!$B$4:$J$50,8,FALSE)*PRINCIPAL!$H$131*(1-(PRINCIPAL!$O$131/100)),IF(PRINCIPAL!$H$131&lt;&gt;"",VLOOKUP($AW$438,'Banco de Dados'!$B$4:$J$50,8,FALSE)*PRINCIPAL!$H$131,IF(OR(L443=PRINCIPAL!$I$131,L443=PRINCIPAL!$I$131+PRINCIPAL!$I$131,L443=PRINCIPAL!$I$131+PRINCIPAL!$I$131+PRINCIPAL!$I$131),0,IF(L443=PRINCIPAL!$J$131,VLOOKUP($AW$438,'Banco de Dados'!$B$4:$J$50,6,FALSE)*(1-(PRINCIPAL!$K$131/100)),IF(L443=PRINCIPAL!$L$131,VLOOKUP($AW$438,'Banco de Dados'!$B$4:$J$50,6,FALSE)*(1-(PRINCIPAL!$M$131/100)),IF(L443=PRINCIPAL!$N$131,VLOOKUP($AW$438,'Banco de Dados'!$B$4:$J$50,6,FALSE)*(1-(PRINCIPAL!$O$131/100)),VLOOKUP($AW$438,'Banco de Dados'!$B$4:$J$50,6,FALSE)))))))))),"")</f>
        <v/>
      </c>
      <c r="AW443" s="29" t="str">
        <f>IFERROR(AV443*(IFERROR(VLOOKUP($AW$438,'Banco de Dados'!$B$4:$J$50,4,FALSE),"ERRO")),"")</f>
        <v/>
      </c>
      <c r="AX443" s="29" t="str">
        <f t="shared" ref="AX443:AX475" si="302">IFERROR(AW443+AV443,"")</f>
        <v/>
      </c>
      <c r="AY443" s="103" t="str">
        <f>IFERROR(AX443*(C443*(PRINCIPAL!$G$131/100))*0.47*(44/12),"")</f>
        <v/>
      </c>
      <c r="AZ443" s="111" t="str">
        <f>IFERROR(AY443+AZ442,"")</f>
        <v/>
      </c>
      <c r="BA443" s="30" t="str">
        <f>IFERROR(IF(AND(PRINCIPAL!$H$132&lt;&gt;"",OR(L443=PRINCIPAL!$I$132,L443=PRINCIPAL!$I$132+PRINCIPAL!$I$132,L443=PRINCIPAL!$I$132+PRINCIPAL!$I$132+PRINCIPAL!$I$132)),0,IF(AND(PRINCIPAL!$H$132&lt;&gt;"",L443=PRINCIPAL!$J$132),VLOOKUP($BB$438,'Banco de Dados'!$B$4:$J$50,8,FALSE)*PRINCIPAL!$H$132*(1-(PRINCIPAL!$K$132/100)),IF(AND(PRINCIPAL!$H$132&lt;&gt;"",L443=PRINCIPAL!$L$132),VLOOKUP($BB$438,'Banco de Dados'!$B$4:$J$50,8,FALSE)*PRINCIPAL!$H$132*(1-(PRINCIPAL!$M$132/100)),IF(AND(PRINCIPAL!$H$132&lt;&gt;"",L443=PRINCIPAL!$N$132),VLOOKUP($BB$438,'Banco de Dados'!$B$4:$J$50,8,FALSE)*PRINCIPAL!$H$132*(1-(PRINCIPAL!$O$132/100)),IF(PRINCIPAL!$H$132&lt;&gt;"",VLOOKUP($BB$438,'Banco de Dados'!$B$4:$J$50,8,FALSE)*PRINCIPAL!$H$132,IF(OR(L443=PRINCIPAL!$I$132,L443=PRINCIPAL!$I$132+PRINCIPAL!$I$132,L443=PRINCIPAL!$I$132+PRINCIPAL!$I$132+PRINCIPAL!$I$132),0,IF(L443=PRINCIPAL!$J$132,VLOOKUP($BB$438,'Banco de Dados'!$B$4:$J$50,6,FALSE)*(1-(PRINCIPAL!$K$132/100)),IF(L443=PRINCIPAL!$L$132,VLOOKUP($BB$438,'Banco de Dados'!$B$4:$J$50,6,FALSE)*(1-(PRINCIPAL!$M$132/100)),IF(L443=PRINCIPAL!$N$132,VLOOKUP($BB$438,'Banco de Dados'!$B$4:$J$50,6,FALSE)*(1-(PRINCIPAL!$O$132/100)),VLOOKUP($BB$438,'Banco de Dados'!$B$4:$J$50,6,FALSE)))))))))),"")</f>
        <v/>
      </c>
      <c r="BB443" s="29" t="str">
        <f>IFERROR(BA443*(IFERROR(VLOOKUP($BB$438,'Banco de Dados'!$B$4:$J$50,4,FALSE),"ERRO")),"")</f>
        <v/>
      </c>
      <c r="BC443" s="29" t="str">
        <f>IFERROR(BB443+BA443,"")</f>
        <v/>
      </c>
      <c r="BD443" s="103" t="str">
        <f>IFERROR(BC443*(C443*(PRINCIPAL!$G$132/100))*0.47*(44/12),"")</f>
        <v/>
      </c>
      <c r="BE443" s="111" t="str">
        <f t="shared" si="287"/>
        <v/>
      </c>
      <c r="BF443" s="30" t="str">
        <f>IFERROR(IF(AND(PRINCIPAL!$H$133&lt;&gt;"",OR(L443=PRINCIPAL!$I$133,L443=PRINCIPAL!$I$133+PRINCIPAL!$I$133,L443=PRINCIPAL!$I$133+PRINCIPAL!$I$133+PRINCIPAL!$I$133)),0,IF(AND(PRINCIPAL!$H$133&lt;&gt;"",L443=PRINCIPAL!$J$133),VLOOKUP($BG$438,'Banco de Dados'!$B$4:$J$50,8,FALSE)*PRINCIPAL!$H$133*(1-(PRINCIPAL!$K$133/100)),IF(AND(PRINCIPAL!$H$133&lt;&gt;"",L443=PRINCIPAL!$L$133),VLOOKUP($BG$438,'Banco de Dados'!$B$4:$J$50,8,FALSE)*PRINCIPAL!$H$133*(1-(PRINCIPAL!$M$133/100)),IF(AND(PRINCIPAL!$H$133&lt;&gt;"",L443=PRINCIPAL!$N$133),VLOOKUP($BG$438,'Banco de Dados'!$B$4:$J$50,8,FALSE)*PRINCIPAL!$H$133*(1-(PRINCIPAL!$O$133/100)),IF(PRINCIPAL!$H$133&lt;&gt;"",VLOOKUP($BG$438,'Banco de Dados'!$B$4:$J$50,8,FALSE)*PRINCIPAL!$H$133,IF(OR(L443=PRINCIPAL!$I$133,L443=PRINCIPAL!$I$133+PRINCIPAL!$I$133,L443=PRINCIPAL!$I$133+PRINCIPAL!$I$133+PRINCIPAL!$I$133),0,IF(L443=PRINCIPAL!$J$133,VLOOKUP($BG$438,'Banco de Dados'!$B$4:$J$50,6,FALSE)*(1-(PRINCIPAL!$K$133/100)),IF(L443=PRINCIPAL!$L$133,VLOOKUP($BG$438,'Banco de Dados'!$B$4:$J$50,6,FALSE)*(1-(PRINCIPAL!$M$133/100)),IF(L443=PRINCIPAL!$N$133,VLOOKUP($BG$438,'Banco de Dados'!$B$4:$J$50,6,FALSE)*(1-(PRINCIPAL!$O$133/100)),VLOOKUP($BG$438,'Banco de Dados'!$B$4:$J$50,6,FALSE)))))))))),"")</f>
        <v/>
      </c>
      <c r="BG443" s="29" t="str">
        <f>IFERROR(BF443*(IFERROR(VLOOKUP($BG$438,'Banco de Dados'!$B$4:$J$50,4,FALSE),"ERRO")),"")</f>
        <v/>
      </c>
      <c r="BH443" s="29" t="str">
        <f t="shared" ref="BH443:BH475" si="303">IFERROR(BG443+BF443,"")</f>
        <v/>
      </c>
      <c r="BI443" s="103" t="str">
        <f>IFERROR(BH443*(C443*(PRINCIPAL!$G$133/100))*0.47*(44/12),"")</f>
        <v/>
      </c>
      <c r="BJ443" s="102" t="str">
        <f t="shared" si="288"/>
        <v/>
      </c>
    </row>
    <row r="444" spans="2:62" ht="12.75" customHeight="1" x14ac:dyDescent="0.3">
      <c r="B444" s="326">
        <f t="shared" si="289"/>
        <v>2024</v>
      </c>
      <c r="C444" s="343"/>
      <c r="D444" s="1"/>
      <c r="E444" s="116">
        <v>4</v>
      </c>
      <c r="F444" s="24" t="str">
        <f>IFERROR(VLOOKUP($G$438,'Banco de Dados'!$B$4:$J$50,6,FALSE),"")</f>
        <v/>
      </c>
      <c r="G444" s="25" t="str">
        <f>IFERROR(F444*(IFERROR(VLOOKUP($G$438,'Banco de Dados'!$B$4:$J$50,4,FALSE),"ERRO")),"")</f>
        <v/>
      </c>
      <c r="H444" s="25" t="str">
        <f t="shared" si="290"/>
        <v/>
      </c>
      <c r="I444" s="103" t="str">
        <f t="shared" si="291"/>
        <v/>
      </c>
      <c r="J444" s="117" t="str">
        <f t="shared" si="292"/>
        <v/>
      </c>
      <c r="K444" s="1"/>
      <c r="L444" s="91">
        <v>4</v>
      </c>
      <c r="M444" s="24" t="str">
        <f>IFERROR(IF(AND(PRINCIPAL!$H$124&lt;&gt;"",OR(L444=PRINCIPAL!$I$124,L444=PRINCIPAL!$I$124+PRINCIPAL!$I$124,L444=PRINCIPAL!$I$124+PRINCIPAL!$I$124+PRINCIPAL!$I$124)),0,IF(AND(PRINCIPAL!$H$124&lt;&gt;"",L444=PRINCIPAL!$J$124),VLOOKUP($N$438,'Banco de Dados'!$B$4:$J$50,8,FALSE)*PRINCIPAL!$H$124*(1-(PRINCIPAL!$K$124/100)),IF(AND(PRINCIPAL!$H$124&lt;&gt;"",L444=PRINCIPAL!$L$124),VLOOKUP($N$438,'Banco de Dados'!$B$4:$J$50,8,FALSE)*PRINCIPAL!$H$124*(1-(PRINCIPAL!$M$124/100)),IF(AND(PRINCIPAL!$H$124&lt;&gt;"",L444=PRINCIPAL!$N$124),VLOOKUP($N$438,'Banco de Dados'!$B$4:$J$50,8,FALSE)*PRINCIPAL!$H$124*(1-(PRINCIPAL!$O$124/100)),IF(PRINCIPAL!$H$124&lt;&gt;"",VLOOKUP($N$438,'Banco de Dados'!$B$4:$J$50,8,FALSE)*PRINCIPAL!$H$124,IF(OR(L444=PRINCIPAL!$I$124,L444=PRINCIPAL!$I$124+PRINCIPAL!$I$124,L444=PRINCIPAL!$I$124+PRINCIPAL!$I$124+PRINCIPAL!$I$124),0,IF(L444=PRINCIPAL!$J$124,VLOOKUP($N$438,'Banco de Dados'!$B$4:$J$50,6,FALSE)*(1-(PRINCIPAL!$K$124/100)),IF(L444=PRINCIPAL!$L$124,VLOOKUP($N$438,'Banco de Dados'!$B$4:$J$50,6,FALSE)*(1-(PRINCIPAL!$M$124/100)),IF(L444=PRINCIPAL!$N$124,VLOOKUP($N$438,'Banco de Dados'!$B$4:$J$50,6,FALSE)*(1-(PRINCIPAL!$O$124/100)),VLOOKUP($N$438,'Banco de Dados'!$B$4:$J$50,6,FALSE)))))))))),"")</f>
        <v/>
      </c>
      <c r="N444" s="25" t="str">
        <f>IFERROR(M444*(IFERROR(VLOOKUP($N$438,'Banco de Dados'!$B$4:$J$50,4,FALSE),"ERRO")),"")</f>
        <v/>
      </c>
      <c r="O444" s="25" t="str">
        <f t="shared" si="293"/>
        <v/>
      </c>
      <c r="P444" s="103" t="str">
        <f>IFERROR(O444*(C444*(PRINCIPAL!$G$124/100))*0.47*(44/12),"")</f>
        <v/>
      </c>
      <c r="Q444" s="107" t="str">
        <f>IFERROR(Q443+P444,"")</f>
        <v/>
      </c>
      <c r="R444" s="29" t="str">
        <f>IFERROR(IF(AND(PRINCIPAL!$H$125&lt;&gt;"",OR(L444=PRINCIPAL!$I$125,L444=PRINCIPAL!$I$125+PRINCIPAL!$I$125,L444=PRINCIPAL!$I$125+PRINCIPAL!$I$125+PRINCIPAL!$I$125)),0,IF(AND(PRINCIPAL!$H$125&lt;&gt;"",L444=PRINCIPAL!$J$125),VLOOKUP($S$438,'Banco de Dados'!$B$4:$J$50,8,FALSE)*PRINCIPAL!$H$125*(1-(PRINCIPAL!$K$125/100)),IF(AND(PRINCIPAL!$H$125&lt;&gt;"",L444=PRINCIPAL!$L$125),VLOOKUP($S$438,'Banco de Dados'!$B$4:$J$50,8,FALSE)*PRINCIPAL!$H$125*(1-(PRINCIPAL!$M$125/100)),IF(AND(PRINCIPAL!$H$125&lt;&gt;"",L444=PRINCIPAL!$N$125),VLOOKUP($S$438,'Banco de Dados'!$B$4:$J$50,8,FALSE)*PRINCIPAL!$H$125*(1-(PRINCIPAL!$O$125/100)),IF(PRINCIPAL!$H$125&lt;&gt;"",VLOOKUP($S$438,'Banco de Dados'!$B$4:$J$50,8,FALSE)*PRINCIPAL!$H$125,IF(OR(L444=PRINCIPAL!$I$125,L444=PRINCIPAL!$I$125+PRINCIPAL!$I$125,L444=PRINCIPAL!$I$125+PRINCIPAL!$I$125+PRINCIPAL!$I$125),0,IF(L444=PRINCIPAL!$J$125,VLOOKUP($S$438,'Banco de Dados'!$B$4:$J$50,6,FALSE)*(1-(PRINCIPAL!$K$125/100)),IF(L444=PRINCIPAL!$L$125,VLOOKUP($S$438,'Banco de Dados'!$B$4:$J$50,6,FALSE)*(1-(PRINCIPAL!$M$125/100)),IF(L444=PRINCIPAL!$N$125,VLOOKUP($S$438,'Banco de Dados'!$B$4:$J$50,6,FALSE)*(1-(PRINCIPAL!$O$125/100)),VLOOKUP($S$438,'Banco de Dados'!$B$4:$J$50,6,FALSE)))))))))),"")</f>
        <v/>
      </c>
      <c r="S444" s="29" t="str">
        <f>IFERROR(R444*(IFERROR(VLOOKUP($S$438,'Banco de Dados'!$B$4:$J$50,4,FALSE),"ERRO")),"")</f>
        <v/>
      </c>
      <c r="T444" s="29" t="str">
        <f t="shared" si="294"/>
        <v/>
      </c>
      <c r="U444" s="103" t="str">
        <f>IFERROR(T444*(C444*(PRINCIPAL!$G$125/100))*0.47*(44/12),"")</f>
        <v/>
      </c>
      <c r="V444" s="103" t="str">
        <f t="shared" si="286"/>
        <v/>
      </c>
      <c r="W444" s="30" t="str">
        <f>IFERROR(IF(AND(PRINCIPAL!$H$126&lt;&gt;"",OR(L444=PRINCIPAL!$I$126,L444=PRINCIPAL!$I$126+PRINCIPAL!$I$126,L444=PRINCIPAL!$I$126+PRINCIPAL!$I$126+PRINCIPAL!$I$126)),0,IF(AND(PRINCIPAL!$H$126&lt;&gt;"",L444=PRINCIPAL!$J$126),VLOOKUP($X$438,'Banco de Dados'!$B$4:$J$50,8,FALSE)*PRINCIPAL!$H$126*(1-(PRINCIPAL!$K$126/100)),IF(AND(PRINCIPAL!$H$126&lt;&gt;"",L444=PRINCIPAL!$L$126),VLOOKUP($X$438,'Banco de Dados'!$B$4:$J$50,8,FALSE)*PRINCIPAL!$H$126*(1-(PRINCIPAL!$M$126/100)),IF(AND(PRINCIPAL!$H$126&lt;&gt;"",L444=PRINCIPAL!$N$126),VLOOKUP($X$438,'Banco de Dados'!$B$4:$J$50,8,FALSE)*PRINCIPAL!$H$126*(1-(PRINCIPAL!$O$126/100)),IF(PRINCIPAL!$H$126&lt;&gt;"",VLOOKUP($X$438,'Banco de Dados'!$B$4:$J$50,8,FALSE)*PRINCIPAL!$H$126,IF(OR(L444=PRINCIPAL!$I$126,L444=PRINCIPAL!$I$126+PRINCIPAL!$I$126,L444=PRINCIPAL!$I$126+PRINCIPAL!$I$126+PRINCIPAL!$I$126),0,IF(L444=PRINCIPAL!$J$126,VLOOKUP($X$438,'Banco de Dados'!$B$4:$J$50,6,FALSE)*(1-(PRINCIPAL!$K$126/100)),IF(L444=PRINCIPAL!$L$126,VLOOKUP($X$438,'Banco de Dados'!$B$4:$J$50,6,FALSE)*(1-(PRINCIPAL!$M$126/100)),IF(L444=PRINCIPAL!$N$126,VLOOKUP($X$438,'Banco de Dados'!$B$4:$J$50,6,FALSE)*(1-(PRINCIPAL!$O$126/100)),VLOOKUP($X$438,'Banco de Dados'!$B$4:$J$50,6,FALSE)))))))))),"")</f>
        <v/>
      </c>
      <c r="X444" s="29" t="str">
        <f>IFERROR(W444*(IFERROR(VLOOKUP($X$438,'Banco de Dados'!$B$4:$J$50,4,FALSE),"ERRO")),"")</f>
        <v/>
      </c>
      <c r="Y444" s="29" t="str">
        <f t="shared" ref="Y444:Y475" si="304">IFERROR(X444+W444,"")</f>
        <v/>
      </c>
      <c r="Z444" s="103" t="str">
        <f>IFERROR(Y444*(C444*(PRINCIPAL!$G$126/100))*0.47*(44/12),"")</f>
        <v/>
      </c>
      <c r="AA444" s="111" t="str">
        <f t="shared" ref="AA444:AA475" si="305">IFERROR(Z444+AA443,"")</f>
        <v/>
      </c>
      <c r="AB444" s="30" t="str">
        <f>IFERROR(IF(AND(PRINCIPAL!$H$127&lt;&gt;"",OR(L444=PRINCIPAL!$I$127,L444=PRINCIPAL!$I$127+PRINCIPAL!$I$127,L444=PRINCIPAL!$I$127+PRINCIPAL!$I$127+PRINCIPAL!$I$127)),0,IF(AND(PRINCIPAL!$H$127&lt;&gt;"",L444=PRINCIPAL!$J$127),VLOOKUP($AC$438,'Banco de Dados'!$B$4:$J$50,8,FALSE)*PRINCIPAL!$H$127*(1-(PRINCIPAL!$K$127/100)),IF(AND(PRINCIPAL!$H$127&lt;&gt;"",L444=PRINCIPAL!$L$127),VLOOKUP($AC$438,'Banco de Dados'!$B$4:$J$50,8,FALSE)*PRINCIPAL!$H$127*(1-(PRINCIPAL!$M$127/100)),IF(AND(PRINCIPAL!$H$127&lt;&gt;"",L444=PRINCIPAL!$N$127),VLOOKUP($AC$438,'Banco de Dados'!$B$4:$J$50,8,FALSE)*PRINCIPAL!$H$127*(1-(PRINCIPAL!$O$127/100)),IF(PRINCIPAL!$H$127&lt;&gt;"",VLOOKUP($AC$438,'Banco de Dados'!$B$4:$J$50,8,FALSE)*PRINCIPAL!$H$127,IF(OR(L444=PRINCIPAL!$I$127,L444=PRINCIPAL!$I$127+PRINCIPAL!$I$127,L444=PRINCIPAL!$I$127+PRINCIPAL!$I$127+PRINCIPAL!$I$127),0,IF(L444=PRINCIPAL!$J$127,VLOOKUP($AC$438,'Banco de Dados'!$B$4:$J$50,6,FALSE)*(1-(PRINCIPAL!$K$127/100)),IF(L444=PRINCIPAL!$L$127,VLOOKUP($AC$438,'Banco de Dados'!$B$4:$J$50,6,FALSE)*(1-(PRINCIPAL!$M$127/100)),IF(L444=PRINCIPAL!$N$127,VLOOKUP($AC$438,'Banco de Dados'!$B$4:$J$50,6,FALSE)*(1-(PRINCIPAL!$O$127/100)),VLOOKUP($AC$438,'Banco de Dados'!$B$4:$J$50,6,FALSE)))))))))),"")</f>
        <v/>
      </c>
      <c r="AC444" s="29" t="str">
        <f>IFERROR(AB444*(IFERROR(VLOOKUP($AC$438,'Banco de Dados'!$B$4:$J$50,4,FALSE),"ERRO")),"")</f>
        <v/>
      </c>
      <c r="AD444" s="29" t="str">
        <f t="shared" si="295"/>
        <v/>
      </c>
      <c r="AE444" s="103" t="str">
        <f>IFERROR(AD444*(C444*(PRINCIPAL!$G$127/100))*0.47*(44/12),"")</f>
        <v/>
      </c>
      <c r="AF444" s="111" t="str">
        <f t="shared" si="296"/>
        <v/>
      </c>
      <c r="AG444" s="30" t="str">
        <f>IFERROR(IF(AND(PRINCIPAL!$H$128&lt;&gt;"",OR(L444=PRINCIPAL!$I$128,L444=PRINCIPAL!$I$128+PRINCIPAL!$I$128,L444=PRINCIPAL!$I$128+PRINCIPAL!$I$128+PRINCIPAL!$I$128)),0,IF(AND(PRINCIPAL!$H$128&lt;&gt;"",L444=PRINCIPAL!$J$128),VLOOKUP($AH$438,'Banco de Dados'!$B$4:$J$50,8,FALSE)*PRINCIPAL!$H$128*(1-(PRINCIPAL!$K$128/100)),IF(AND(PRINCIPAL!$H$128&lt;&gt;"",L444=PRINCIPAL!$L$128),VLOOKUP($AH$438,'Banco de Dados'!$B$4:$J$50,8,FALSE)*PRINCIPAL!$H$128*(1-(PRINCIPAL!$M$128/100)),IF(AND(PRINCIPAL!$H$128&lt;&gt;"",L444=PRINCIPAL!$N$128),VLOOKUP($AH$438,'Banco de Dados'!$B$4:$J$50,8,FALSE)*PRINCIPAL!$H$128*(1-(PRINCIPAL!$O$128/100)),IF(PRINCIPAL!$H$128&lt;&gt;"",VLOOKUP($AH$438,'Banco de Dados'!$B$4:$J$50,8,FALSE)*PRINCIPAL!$H$128,IF(OR(L444=PRINCIPAL!$I$128,L444=PRINCIPAL!$I$128+PRINCIPAL!$I$128,L444=PRINCIPAL!$I$128+PRINCIPAL!$I$128+PRINCIPAL!$I$128),0,IF(L444=PRINCIPAL!$J$128,VLOOKUP($AH$438,'Banco de Dados'!$B$4:$J$50,6,FALSE)*(1-(PRINCIPAL!$K$128/100)),IF(L444=PRINCIPAL!$L$128,VLOOKUP($AH$438,'Banco de Dados'!$B$4:$J$50,6,FALSE)*(1-(PRINCIPAL!$M$128/100)),IF(L444=PRINCIPAL!$N$128,VLOOKUP($AH$438,'Banco de Dados'!$B$4:$J$50,6,FALSE)*(1-(PRINCIPAL!$O$128/100)),VLOOKUP($AH$438,'Banco de Dados'!$B$4:$J$50,6,FALSE)))))))))),"")</f>
        <v/>
      </c>
      <c r="AH444" s="29" t="str">
        <f>IFERROR(AG444*(IFERROR(VLOOKUP($AH$438,'Banco de Dados'!$B$4:$J$50,4,FALSE),"ERRO")),"")</f>
        <v/>
      </c>
      <c r="AI444" s="29" t="str">
        <f t="shared" si="297"/>
        <v/>
      </c>
      <c r="AJ444" s="103" t="str">
        <f>IFERROR(AI444*(C444*(PRINCIPAL!$G$128/100))*0.47*(44/12),"")</f>
        <v/>
      </c>
      <c r="AK444" s="111" t="str">
        <f t="shared" ref="AK444:AK475" si="306">IFERROR(AJ444+AK443,"")</f>
        <v/>
      </c>
      <c r="AL444" s="30" t="str">
        <f>IFERROR(IF(AND(PRINCIPAL!$H$129&lt;&gt;"",OR(L444=PRINCIPAL!$I$129,L444=PRINCIPAL!$I$129+PRINCIPAL!$I$129,L444=PRINCIPAL!$I$129+PRINCIPAL!$I$129+PRINCIPAL!$I$129)),0,IF(AND(PRINCIPAL!$H$129&lt;&gt;"",L444=PRINCIPAL!$J$129),VLOOKUP($AM$438,'Banco de Dados'!$B$4:$J$50,8,FALSE)*PRINCIPAL!$H$129*(1-(PRINCIPAL!$K$129/100)),IF(AND(PRINCIPAL!$H$129&lt;&gt;"",L444=PRINCIPAL!$L$129),VLOOKUP($AM$438,'Banco de Dados'!$B$4:$J$50,8,FALSE)*PRINCIPAL!$H$129*(1-(PRINCIPAL!$M$129/100)),IF(AND(PRINCIPAL!$H$129&lt;&gt;"",L444=PRINCIPAL!$N$129),VLOOKUP($AM$438,'Banco de Dados'!$B$4:$J$50,8,FALSE)*PRINCIPAL!$H$129*(1-(PRINCIPAL!$O$129/100)),IF(PRINCIPAL!$H$129&lt;&gt;"",VLOOKUP($AM$438,'Banco de Dados'!$B$4:$J$50,8,FALSE)*PRINCIPAL!$H$129,IF(OR(L444=PRINCIPAL!$I$129,L444=PRINCIPAL!$I$129+PRINCIPAL!$I$129,L444=PRINCIPAL!$I$129+PRINCIPAL!$I$129+PRINCIPAL!$I$129),0,IF(L444=PRINCIPAL!$J$129,VLOOKUP($AM$438,'Banco de Dados'!$B$4:$J$50,6,FALSE)*(1-(PRINCIPAL!$K$129/100)),IF(L444=PRINCIPAL!$L$129,VLOOKUP($AM$438,'Banco de Dados'!$B$4:$J$50,6,FALSE)*(1-(PRINCIPAL!$M$129/100)),IF(L444=PRINCIPAL!$N$129,VLOOKUP($AM$438,'Banco de Dados'!$B$4:$J$50,6,FALSE)*(1-(PRINCIPAL!$O$129/100)),VLOOKUP($AM$438,'Banco de Dados'!$B$4:$J$50,6,FALSE)))))))))),"")</f>
        <v/>
      </c>
      <c r="AM444" s="29" t="str">
        <f>IFERROR(AL444*(IFERROR(VLOOKUP($AM$438,'Banco de Dados'!$B$4:$J$50,4,FALSE),"ERRO")),"")</f>
        <v/>
      </c>
      <c r="AN444" s="29" t="str">
        <f t="shared" si="298"/>
        <v/>
      </c>
      <c r="AO444" s="103" t="str">
        <f>IFERROR(AN444*(C444*(PRINCIPAL!$G$129/100))*0.47*(44/12),"")</f>
        <v/>
      </c>
      <c r="AP444" s="111" t="str">
        <f t="shared" si="299"/>
        <v/>
      </c>
      <c r="AQ444" s="30" t="str">
        <f>IFERROR(IF(AND(PRINCIPAL!$H$130&lt;&gt;"",OR(L444=PRINCIPAL!$I$130,L444=PRINCIPAL!$I$130+PRINCIPAL!$I$130,L444=PRINCIPAL!$I$130+PRINCIPAL!$I$130+PRINCIPAL!$I$130)),0,IF(AND(PRINCIPAL!$H$130&lt;&gt;"",L444=PRINCIPAL!$J$130),VLOOKUP($AR$438,'Banco de Dados'!$B$4:$J$50,8,FALSE)*PRINCIPAL!$H$130*(1-(PRINCIPAL!$K$130/100)),IF(AND(PRINCIPAL!$H$130&lt;&gt;"",L444=PRINCIPAL!$L$130),VLOOKUP($AR$438,'Banco de Dados'!$B$4:$J$50,8,FALSE)*PRINCIPAL!$H$130*(1-(PRINCIPAL!$M$130/100)),IF(AND(PRINCIPAL!$H$130&lt;&gt;"",L444=PRINCIPAL!$N$130),VLOOKUP($AR$438,'Banco de Dados'!$B$4:$J$50,8,FALSE)*PRINCIPAL!$H$130*(1-(PRINCIPAL!$O$130/100)),IF(PRINCIPAL!$H$130&lt;&gt;"",VLOOKUP($AR$438,'Banco de Dados'!$B$4:$J$50,8,FALSE)*PRINCIPAL!$H$130,IF(OR(L444=PRINCIPAL!$I$130,L444=PRINCIPAL!$I$130+PRINCIPAL!$I$130,L444=PRINCIPAL!$I$130+PRINCIPAL!$I$130+PRINCIPAL!$I$130),0,IF(L444=PRINCIPAL!$J$130,VLOOKUP($AR$438,'Banco de Dados'!$B$4:$J$50,6,FALSE)*(1-(PRINCIPAL!$K$130/100)),IF(L444=PRINCIPAL!$L$130,VLOOKUP($AR$438,'Banco de Dados'!$B$4:$J$50,6,FALSE)*(1-(PRINCIPAL!$M$130/100)),IF(L444=PRINCIPAL!$N$130,VLOOKUP($AR$438,'Banco de Dados'!$B$4:$J$50,6,FALSE)*(1-(PRINCIPAL!$O$130/100)),VLOOKUP($AR$438,'Banco de Dados'!$B$4:$J$50,6,FALSE)))))))))),"")</f>
        <v/>
      </c>
      <c r="AR444" s="29" t="str">
        <f>IFERROR(AQ444*(IFERROR(VLOOKUP($AR$438,'Banco de Dados'!$B$4:$J$50,4,FALSE),"ERRO")),"")</f>
        <v/>
      </c>
      <c r="AS444" s="29" t="str">
        <f t="shared" si="300"/>
        <v/>
      </c>
      <c r="AT444" s="103" t="str">
        <f>IFERROR(AS444*(C444*(PRINCIPAL!$G$130/100))*0.47*(44/12),"")</f>
        <v/>
      </c>
      <c r="AU444" s="111" t="str">
        <f t="shared" si="301"/>
        <v/>
      </c>
      <c r="AV444" s="30" t="str">
        <f>IFERROR(IF(AND(PRINCIPAL!$H$131&lt;&gt;"",OR(L444=PRINCIPAL!$I$131,L444=PRINCIPAL!$I$131+PRINCIPAL!$I$131,L444=PRINCIPAL!$I$131+PRINCIPAL!$I$131+PRINCIPAL!$I$131)),0,IF(AND(PRINCIPAL!$H$131&lt;&gt;"",L444=PRINCIPAL!$J$131),VLOOKUP($AW$438,'Banco de Dados'!$B$4:$J$50,8,FALSE)*PRINCIPAL!$H$131*(1-(PRINCIPAL!$K$131/100)),IF(AND(PRINCIPAL!$H$131&lt;&gt;"",L444=PRINCIPAL!$L$131),VLOOKUP($AW$438,'Banco de Dados'!$B$4:$J$50,8,FALSE)*PRINCIPAL!$H$131*(1-(PRINCIPAL!$M$131/100)),IF(AND(PRINCIPAL!$H$131&lt;&gt;"",L444=PRINCIPAL!$N$131),VLOOKUP($AW$438,'Banco de Dados'!$B$4:$J$50,8,FALSE)*PRINCIPAL!$H$131*(1-(PRINCIPAL!$O$131/100)),IF(PRINCIPAL!$H$131&lt;&gt;"",VLOOKUP($AW$438,'Banco de Dados'!$B$4:$J$50,8,FALSE)*PRINCIPAL!$H$131,IF(OR(L444=PRINCIPAL!$I$131,L444=PRINCIPAL!$I$131+PRINCIPAL!$I$131,L444=PRINCIPAL!$I$131+PRINCIPAL!$I$131+PRINCIPAL!$I$131),0,IF(L444=PRINCIPAL!$J$131,VLOOKUP($AW$438,'Banco de Dados'!$B$4:$J$50,6,FALSE)*(1-(PRINCIPAL!$K$131/100)),IF(L444=PRINCIPAL!$L$131,VLOOKUP($AW$438,'Banco de Dados'!$B$4:$J$50,6,FALSE)*(1-(PRINCIPAL!$M$131/100)),IF(L444=PRINCIPAL!$N$131,VLOOKUP($AW$438,'Banco de Dados'!$B$4:$J$50,6,FALSE)*(1-(PRINCIPAL!$O$131/100)),VLOOKUP($AW$438,'Banco de Dados'!$B$4:$J$50,6,FALSE)))))))))),"")</f>
        <v/>
      </c>
      <c r="AW444" s="29" t="str">
        <f>IFERROR(AV444*(IFERROR(VLOOKUP($AW$438,'Banco de Dados'!$B$4:$J$50,4,FALSE),"ERRO")),"")</f>
        <v/>
      </c>
      <c r="AX444" s="29" t="str">
        <f t="shared" si="302"/>
        <v/>
      </c>
      <c r="AY444" s="103" t="str">
        <f>IFERROR(AX444*(C444*(PRINCIPAL!$G$131/100))*0.47*(44/12),"")</f>
        <v/>
      </c>
      <c r="AZ444" s="111" t="str">
        <f t="shared" ref="AZ444:AZ475" si="307">IFERROR(AY444+AZ443,"")</f>
        <v/>
      </c>
      <c r="BA444" s="30" t="str">
        <f>IFERROR(IF(AND(PRINCIPAL!$H$132&lt;&gt;"",OR(L444=PRINCIPAL!$I$132,L444=PRINCIPAL!$I$132+PRINCIPAL!$I$132,L444=PRINCIPAL!$I$132+PRINCIPAL!$I$132+PRINCIPAL!$I$132)),0,IF(AND(PRINCIPAL!$H$132&lt;&gt;"",L444=PRINCIPAL!$J$132),VLOOKUP($BB$438,'Banco de Dados'!$B$4:$J$50,8,FALSE)*PRINCIPAL!$H$132*(1-(PRINCIPAL!$K$132/100)),IF(AND(PRINCIPAL!$H$132&lt;&gt;"",L444=PRINCIPAL!$L$132),VLOOKUP($BB$438,'Banco de Dados'!$B$4:$J$50,8,FALSE)*PRINCIPAL!$H$132*(1-(PRINCIPAL!$M$132/100)),IF(AND(PRINCIPAL!$H$132&lt;&gt;"",L444=PRINCIPAL!$N$132),VLOOKUP($BB$438,'Banco de Dados'!$B$4:$J$50,8,FALSE)*PRINCIPAL!$H$132*(1-(PRINCIPAL!$O$132/100)),IF(PRINCIPAL!$H$132&lt;&gt;"",VLOOKUP($BB$438,'Banco de Dados'!$B$4:$J$50,8,FALSE)*PRINCIPAL!$H$132,IF(OR(L444=PRINCIPAL!$I$132,L444=PRINCIPAL!$I$132+PRINCIPAL!$I$132,L444=PRINCIPAL!$I$132+PRINCIPAL!$I$132+PRINCIPAL!$I$132),0,IF(L444=PRINCIPAL!$J$132,VLOOKUP($BB$438,'Banco de Dados'!$B$4:$J$50,6,FALSE)*(1-(PRINCIPAL!$K$132/100)),IF(L444=PRINCIPAL!$L$132,VLOOKUP($BB$438,'Banco de Dados'!$B$4:$J$50,6,FALSE)*(1-(PRINCIPAL!$M$132/100)),IF(L444=PRINCIPAL!$N$132,VLOOKUP($BB$438,'Banco de Dados'!$B$4:$J$50,6,FALSE)*(1-(PRINCIPAL!$O$132/100)),VLOOKUP($BB$438,'Banco de Dados'!$B$4:$J$50,6,FALSE)))))))))),"")</f>
        <v/>
      </c>
      <c r="BB444" s="29" t="str">
        <f>IFERROR(BA444*(IFERROR(VLOOKUP($BB$438,'Banco de Dados'!$B$4:$J$50,4,FALSE),"ERRO")),"")</f>
        <v/>
      </c>
      <c r="BC444" s="29" t="str">
        <f t="shared" ref="BC444:BC475" si="308">IFERROR(BB444+BA444,"")</f>
        <v/>
      </c>
      <c r="BD444" s="103" t="str">
        <f>IFERROR(BC444*(C444*(PRINCIPAL!$G$132/100))*0.47*(44/12),"")</f>
        <v/>
      </c>
      <c r="BE444" s="111" t="str">
        <f t="shared" si="287"/>
        <v/>
      </c>
      <c r="BF444" s="30" t="str">
        <f>IFERROR(IF(AND(PRINCIPAL!$H$133&lt;&gt;"",OR(L444=PRINCIPAL!$I$133,L444=PRINCIPAL!$I$133+PRINCIPAL!$I$133,L444=PRINCIPAL!$I$133+PRINCIPAL!$I$133+PRINCIPAL!$I$133)),0,IF(AND(PRINCIPAL!$H$133&lt;&gt;"",L444=PRINCIPAL!$J$133),VLOOKUP($BG$438,'Banco de Dados'!$B$4:$J$50,8,FALSE)*PRINCIPAL!$H$133*(1-(PRINCIPAL!$K$133/100)),IF(AND(PRINCIPAL!$H$133&lt;&gt;"",L444=PRINCIPAL!$L$133),VLOOKUP($BG$438,'Banco de Dados'!$B$4:$J$50,8,FALSE)*PRINCIPAL!$H$133*(1-(PRINCIPAL!$M$133/100)),IF(AND(PRINCIPAL!$H$133&lt;&gt;"",L444=PRINCIPAL!$N$133),VLOOKUP($BG$438,'Banco de Dados'!$B$4:$J$50,8,FALSE)*PRINCIPAL!$H$133*(1-(PRINCIPAL!$O$133/100)),IF(PRINCIPAL!$H$133&lt;&gt;"",VLOOKUP($BG$438,'Banco de Dados'!$B$4:$J$50,8,FALSE)*PRINCIPAL!$H$133,IF(OR(L444=PRINCIPAL!$I$133,L444=PRINCIPAL!$I$133+PRINCIPAL!$I$133,L444=PRINCIPAL!$I$133+PRINCIPAL!$I$133+PRINCIPAL!$I$133),0,IF(L444=PRINCIPAL!$J$133,VLOOKUP($BG$438,'Banco de Dados'!$B$4:$J$50,6,FALSE)*(1-(PRINCIPAL!$K$133/100)),IF(L444=PRINCIPAL!$L$133,VLOOKUP($BG$438,'Banco de Dados'!$B$4:$J$50,6,FALSE)*(1-(PRINCIPAL!$M$133/100)),IF(L444=PRINCIPAL!$N$133,VLOOKUP($BG$438,'Banco de Dados'!$B$4:$J$50,6,FALSE)*(1-(PRINCIPAL!$O$133/100)),VLOOKUP($BG$438,'Banco de Dados'!$B$4:$J$50,6,FALSE)))))))))),"")</f>
        <v/>
      </c>
      <c r="BG444" s="29" t="str">
        <f>IFERROR(BF444*(IFERROR(VLOOKUP($BG$438,'Banco de Dados'!$B$4:$J$50,4,FALSE),"ERRO")),"")</f>
        <v/>
      </c>
      <c r="BH444" s="29" t="str">
        <f t="shared" si="303"/>
        <v/>
      </c>
      <c r="BI444" s="103" t="str">
        <f>IFERROR(BH444*(C444*(PRINCIPAL!$G$133/100))*0.47*(44/12),"")</f>
        <v/>
      </c>
      <c r="BJ444" s="102" t="str">
        <f t="shared" si="288"/>
        <v/>
      </c>
    </row>
    <row r="445" spans="2:62" ht="12.75" customHeight="1" x14ac:dyDescent="0.3">
      <c r="B445" s="326">
        <f t="shared" si="289"/>
        <v>2025</v>
      </c>
      <c r="C445" s="340"/>
      <c r="D445" s="1"/>
      <c r="E445" s="116">
        <v>5</v>
      </c>
      <c r="F445" s="24" t="str">
        <f>IFERROR(VLOOKUP($G$438,'Banco de Dados'!$B$4:$J$50,6,FALSE),"")</f>
        <v/>
      </c>
      <c r="G445" s="25" t="str">
        <f>IFERROR(F445*(IFERROR(VLOOKUP($G$438,'Banco de Dados'!$B$4:$J$50,4,FALSE),"ERRO")),"")</f>
        <v/>
      </c>
      <c r="H445" s="25" t="str">
        <f t="shared" si="290"/>
        <v/>
      </c>
      <c r="I445" s="103" t="str">
        <f t="shared" si="291"/>
        <v/>
      </c>
      <c r="J445" s="117" t="str">
        <f t="shared" si="292"/>
        <v/>
      </c>
      <c r="K445" s="1"/>
      <c r="L445" s="91">
        <v>5</v>
      </c>
      <c r="M445" s="24" t="str">
        <f>IFERROR(IF(AND(PRINCIPAL!$H$124&lt;&gt;"",OR(L445=PRINCIPAL!$I$124,L445=PRINCIPAL!$I$124+PRINCIPAL!$I$124,L445=PRINCIPAL!$I$124+PRINCIPAL!$I$124+PRINCIPAL!$I$124)),0,IF(AND(PRINCIPAL!$H$124&lt;&gt;"",L445=PRINCIPAL!$J$124),VLOOKUP($N$438,'Banco de Dados'!$B$4:$J$50,8,FALSE)*PRINCIPAL!$H$124*(1-(PRINCIPAL!$K$124/100)),IF(AND(PRINCIPAL!$H$124&lt;&gt;"",L445=PRINCIPAL!$L$124),VLOOKUP($N$438,'Banco de Dados'!$B$4:$J$50,8,FALSE)*PRINCIPAL!$H$124*(1-(PRINCIPAL!$M$124/100)),IF(AND(PRINCIPAL!$H$124&lt;&gt;"",L445=PRINCIPAL!$N$124),VLOOKUP($N$438,'Banco de Dados'!$B$4:$J$50,8,FALSE)*PRINCIPAL!$H$124*(1-(PRINCIPAL!$O$124/100)),IF(PRINCIPAL!$H$124&lt;&gt;"",VLOOKUP($N$438,'Banco de Dados'!$B$4:$J$50,8,FALSE)*PRINCIPAL!$H$124,IF(OR(L445=PRINCIPAL!$I$124,L445=PRINCIPAL!$I$124+PRINCIPAL!$I$124,L445=PRINCIPAL!$I$124+PRINCIPAL!$I$124+PRINCIPAL!$I$124),0,IF(L445=PRINCIPAL!$J$124,VLOOKUP($N$438,'Banco de Dados'!$B$4:$J$50,6,FALSE)*(1-(PRINCIPAL!$K$124/100)),IF(L445=PRINCIPAL!$L$124,VLOOKUP($N$438,'Banco de Dados'!$B$4:$J$50,6,FALSE)*(1-(PRINCIPAL!$M$124/100)),IF(L445=PRINCIPAL!$N$124,VLOOKUP($N$438,'Banco de Dados'!$B$4:$J$50,6,FALSE)*(1-(PRINCIPAL!$O$124/100)),VLOOKUP($N$438,'Banco de Dados'!$B$4:$J$50,6,FALSE)))))))))),"")</f>
        <v/>
      </c>
      <c r="N445" s="25" t="str">
        <f>IFERROR(M445*(IFERROR(VLOOKUP($N$438,'Banco de Dados'!$B$4:$J$50,4,FALSE),"ERRO")),"")</f>
        <v/>
      </c>
      <c r="O445" s="25" t="str">
        <f t="shared" si="293"/>
        <v/>
      </c>
      <c r="P445" s="103" t="str">
        <f>IFERROR(O445*(C445*(PRINCIPAL!$G$124/100))*0.47*(44/12),"")</f>
        <v/>
      </c>
      <c r="Q445" s="107" t="str">
        <f>IFERROR(Q444+P445,"")</f>
        <v/>
      </c>
      <c r="R445" s="29" t="str">
        <f>IFERROR(IF(AND(PRINCIPAL!$H$125&lt;&gt;"",OR(L445=PRINCIPAL!$I$125,L445=PRINCIPAL!$I$125+PRINCIPAL!$I$125,L445=PRINCIPAL!$I$125+PRINCIPAL!$I$125+PRINCIPAL!$I$125)),0,IF(AND(PRINCIPAL!$H$125&lt;&gt;"",L445=PRINCIPAL!$J$125),VLOOKUP($S$438,'Banco de Dados'!$B$4:$J$50,8,FALSE)*PRINCIPAL!$H$125*(1-(PRINCIPAL!$K$125/100)),IF(AND(PRINCIPAL!$H$125&lt;&gt;"",L445=PRINCIPAL!$L$125),VLOOKUP($S$438,'Banco de Dados'!$B$4:$J$50,8,FALSE)*PRINCIPAL!$H$125*(1-(PRINCIPAL!$M$125/100)),IF(AND(PRINCIPAL!$H$125&lt;&gt;"",L445=PRINCIPAL!$N$125),VLOOKUP($S$438,'Banco de Dados'!$B$4:$J$50,8,FALSE)*PRINCIPAL!$H$125*(1-(PRINCIPAL!$O$125/100)),IF(PRINCIPAL!$H$125&lt;&gt;"",VLOOKUP($S$438,'Banco de Dados'!$B$4:$J$50,8,FALSE)*PRINCIPAL!$H$125,IF(OR(L445=PRINCIPAL!$I$125,L445=PRINCIPAL!$I$125+PRINCIPAL!$I$125,L445=PRINCIPAL!$I$125+PRINCIPAL!$I$125+PRINCIPAL!$I$125),0,IF(L445=PRINCIPAL!$J$125,VLOOKUP($S$438,'Banco de Dados'!$B$4:$J$50,6,FALSE)*(1-(PRINCIPAL!$K$125/100)),IF(L445=PRINCIPAL!$L$125,VLOOKUP($S$438,'Banco de Dados'!$B$4:$J$50,6,FALSE)*(1-(PRINCIPAL!$M$125/100)),IF(L445=PRINCIPAL!$N$125,VLOOKUP($S$438,'Banco de Dados'!$B$4:$J$50,6,FALSE)*(1-(PRINCIPAL!$O$125/100)),VLOOKUP($S$438,'Banco de Dados'!$B$4:$J$50,6,FALSE)))))))))),"")</f>
        <v/>
      </c>
      <c r="S445" s="29" t="str">
        <f>IFERROR(R445*(IFERROR(VLOOKUP($S$438,'Banco de Dados'!$B$4:$J$50,4,FALSE),"ERRO")),"")</f>
        <v/>
      </c>
      <c r="T445" s="29" t="str">
        <f t="shared" si="294"/>
        <v/>
      </c>
      <c r="U445" s="103" t="str">
        <f>IFERROR(T445*(C445*(PRINCIPAL!$G$125/100))*0.47*(44/12),"")</f>
        <v/>
      </c>
      <c r="V445" s="103" t="str">
        <f t="shared" si="286"/>
        <v/>
      </c>
      <c r="W445" s="30" t="str">
        <f>IFERROR(IF(AND(PRINCIPAL!$H$126&lt;&gt;"",OR(L445=PRINCIPAL!$I$126,L445=PRINCIPAL!$I$126+PRINCIPAL!$I$126,L445=PRINCIPAL!$I$126+PRINCIPAL!$I$126+PRINCIPAL!$I$126)),0,IF(AND(PRINCIPAL!$H$126&lt;&gt;"",L445=PRINCIPAL!$J$126),VLOOKUP($X$438,'Banco de Dados'!$B$4:$J$50,8,FALSE)*PRINCIPAL!$H$126*(1-(PRINCIPAL!$K$126/100)),IF(AND(PRINCIPAL!$H$126&lt;&gt;"",L445=PRINCIPAL!$L$126),VLOOKUP($X$438,'Banco de Dados'!$B$4:$J$50,8,FALSE)*PRINCIPAL!$H$126*(1-(PRINCIPAL!$M$126/100)),IF(AND(PRINCIPAL!$H$126&lt;&gt;"",L445=PRINCIPAL!$N$126),VLOOKUP($X$438,'Banco de Dados'!$B$4:$J$50,8,FALSE)*PRINCIPAL!$H$126*(1-(PRINCIPAL!$O$126/100)),IF(PRINCIPAL!$H$126&lt;&gt;"",VLOOKUP($X$438,'Banco de Dados'!$B$4:$J$50,8,FALSE)*PRINCIPAL!$H$126,IF(OR(L445=PRINCIPAL!$I$126,L445=PRINCIPAL!$I$126+PRINCIPAL!$I$126,L445=PRINCIPAL!$I$126+PRINCIPAL!$I$126+PRINCIPAL!$I$126),0,IF(L445=PRINCIPAL!$J$126,VLOOKUP($X$438,'Banco de Dados'!$B$4:$J$50,6,FALSE)*(1-(PRINCIPAL!$K$126/100)),IF(L445=PRINCIPAL!$L$126,VLOOKUP($X$438,'Banco de Dados'!$B$4:$J$50,6,FALSE)*(1-(PRINCIPAL!$M$126/100)),IF(L445=PRINCIPAL!$N$126,VLOOKUP($X$438,'Banco de Dados'!$B$4:$J$50,6,FALSE)*(1-(PRINCIPAL!$O$126/100)),VLOOKUP($X$438,'Banco de Dados'!$B$4:$J$50,6,FALSE)))))))))),"")</f>
        <v/>
      </c>
      <c r="X445" s="29" t="str">
        <f>IFERROR(W445*(IFERROR(VLOOKUP($X$438,'Banco de Dados'!$B$4:$J$50,4,FALSE),"ERRO")),"")</f>
        <v/>
      </c>
      <c r="Y445" s="29" t="str">
        <f t="shared" si="304"/>
        <v/>
      </c>
      <c r="Z445" s="103" t="str">
        <f>IFERROR(Y445*(C445*(PRINCIPAL!$G$126/100))*0.47*(44/12),"")</f>
        <v/>
      </c>
      <c r="AA445" s="111" t="str">
        <f t="shared" si="305"/>
        <v/>
      </c>
      <c r="AB445" s="30" t="str">
        <f>IFERROR(IF(AND(PRINCIPAL!$H$127&lt;&gt;"",OR(L445=PRINCIPAL!$I$127,L445=PRINCIPAL!$I$127+PRINCIPAL!$I$127,L445=PRINCIPAL!$I$127+PRINCIPAL!$I$127+PRINCIPAL!$I$127)),0,IF(AND(PRINCIPAL!$H$127&lt;&gt;"",L445=PRINCIPAL!$J$127),VLOOKUP($AC$438,'Banco de Dados'!$B$4:$J$50,8,FALSE)*PRINCIPAL!$H$127*(1-(PRINCIPAL!$K$127/100)),IF(AND(PRINCIPAL!$H$127&lt;&gt;"",L445=PRINCIPAL!$L$127),VLOOKUP($AC$438,'Banco de Dados'!$B$4:$J$50,8,FALSE)*PRINCIPAL!$H$127*(1-(PRINCIPAL!$M$127/100)),IF(AND(PRINCIPAL!$H$127&lt;&gt;"",L445=PRINCIPAL!$N$127),VLOOKUP($AC$438,'Banco de Dados'!$B$4:$J$50,8,FALSE)*PRINCIPAL!$H$127*(1-(PRINCIPAL!$O$127/100)),IF(PRINCIPAL!$H$127&lt;&gt;"",VLOOKUP($AC$438,'Banco de Dados'!$B$4:$J$50,8,FALSE)*PRINCIPAL!$H$127,IF(OR(L445=PRINCIPAL!$I$127,L445=PRINCIPAL!$I$127+PRINCIPAL!$I$127,L445=PRINCIPAL!$I$127+PRINCIPAL!$I$127+PRINCIPAL!$I$127),0,IF(L445=PRINCIPAL!$J$127,VLOOKUP($AC$438,'Banco de Dados'!$B$4:$J$50,6,FALSE)*(1-(PRINCIPAL!$K$127/100)),IF(L445=PRINCIPAL!$L$127,VLOOKUP($AC$438,'Banco de Dados'!$B$4:$J$50,6,FALSE)*(1-(PRINCIPAL!$M$127/100)),IF(L445=PRINCIPAL!$N$127,VLOOKUP($AC$438,'Banco de Dados'!$B$4:$J$50,6,FALSE)*(1-(PRINCIPAL!$O$127/100)),VLOOKUP($AC$438,'Banco de Dados'!$B$4:$J$50,6,FALSE)))))))))),"")</f>
        <v/>
      </c>
      <c r="AC445" s="29" t="str">
        <f>IFERROR(AB445*(IFERROR(VLOOKUP($AC$438,'Banco de Dados'!$B$4:$J$50,4,FALSE),"ERRO")),"")</f>
        <v/>
      </c>
      <c r="AD445" s="29" t="str">
        <f t="shared" si="295"/>
        <v/>
      </c>
      <c r="AE445" s="103" t="str">
        <f>IFERROR(AD445*(C445*(PRINCIPAL!$G$127/100))*0.47*(44/12),"")</f>
        <v/>
      </c>
      <c r="AF445" s="111" t="str">
        <f t="shared" si="296"/>
        <v/>
      </c>
      <c r="AG445" s="30" t="str">
        <f>IFERROR(IF(AND(PRINCIPAL!$H$128&lt;&gt;"",OR(L445=PRINCIPAL!$I$128,L445=PRINCIPAL!$I$128+PRINCIPAL!$I$128,L445=PRINCIPAL!$I$128+PRINCIPAL!$I$128+PRINCIPAL!$I$128)),0,IF(AND(PRINCIPAL!$H$128&lt;&gt;"",L445=PRINCIPAL!$J$128),VLOOKUP($AH$438,'Banco de Dados'!$B$4:$J$50,8,FALSE)*PRINCIPAL!$H$128*(1-(PRINCIPAL!$K$128/100)),IF(AND(PRINCIPAL!$H$128&lt;&gt;"",L445=PRINCIPAL!$L$128),VLOOKUP($AH$438,'Banco de Dados'!$B$4:$J$50,8,FALSE)*PRINCIPAL!$H$128*(1-(PRINCIPAL!$M$128/100)),IF(AND(PRINCIPAL!$H$128&lt;&gt;"",L445=PRINCIPAL!$N$128),VLOOKUP($AH$438,'Banco de Dados'!$B$4:$J$50,8,FALSE)*PRINCIPAL!$H$128*(1-(PRINCIPAL!$O$128/100)),IF(PRINCIPAL!$H$128&lt;&gt;"",VLOOKUP($AH$438,'Banco de Dados'!$B$4:$J$50,8,FALSE)*PRINCIPAL!$H$128,IF(OR(L445=PRINCIPAL!$I$128,L445=PRINCIPAL!$I$128+PRINCIPAL!$I$128,L445=PRINCIPAL!$I$128+PRINCIPAL!$I$128+PRINCIPAL!$I$128),0,IF(L445=PRINCIPAL!$J$128,VLOOKUP($AH$438,'Banco de Dados'!$B$4:$J$50,6,FALSE)*(1-(PRINCIPAL!$K$128/100)),IF(L445=PRINCIPAL!$L$128,VLOOKUP($AH$438,'Banco de Dados'!$B$4:$J$50,6,FALSE)*(1-(PRINCIPAL!$M$128/100)),IF(L445=PRINCIPAL!$N$128,VLOOKUP($AH$438,'Banco de Dados'!$B$4:$J$50,6,FALSE)*(1-(PRINCIPAL!$O$128/100)),VLOOKUP($AH$438,'Banco de Dados'!$B$4:$J$50,6,FALSE)))))))))),"")</f>
        <v/>
      </c>
      <c r="AH445" s="29" t="str">
        <f>IFERROR(AG445*(IFERROR(VLOOKUP($AH$438,'Banco de Dados'!$B$4:$J$50,4,FALSE),"ERRO")),"")</f>
        <v/>
      </c>
      <c r="AI445" s="29" t="str">
        <f t="shared" si="297"/>
        <v/>
      </c>
      <c r="AJ445" s="103" t="str">
        <f>IFERROR(AI445*(C445*(PRINCIPAL!$G$128/100))*0.47*(44/12),"")</f>
        <v/>
      </c>
      <c r="AK445" s="111" t="str">
        <f t="shared" si="306"/>
        <v/>
      </c>
      <c r="AL445" s="30" t="str">
        <f>IFERROR(IF(AND(PRINCIPAL!$H$129&lt;&gt;"",OR(L445=PRINCIPAL!$I$129,L445=PRINCIPAL!$I$129+PRINCIPAL!$I$129,L445=PRINCIPAL!$I$129+PRINCIPAL!$I$129+PRINCIPAL!$I$129)),0,IF(AND(PRINCIPAL!$H$129&lt;&gt;"",L445=PRINCIPAL!$J$129),VLOOKUP($AM$438,'Banco de Dados'!$B$4:$J$50,8,FALSE)*PRINCIPAL!$H$129*(1-(PRINCIPAL!$K$129/100)),IF(AND(PRINCIPAL!$H$129&lt;&gt;"",L445=PRINCIPAL!$L$129),VLOOKUP($AM$438,'Banco de Dados'!$B$4:$J$50,8,FALSE)*PRINCIPAL!$H$129*(1-(PRINCIPAL!$M$129/100)),IF(AND(PRINCIPAL!$H$129&lt;&gt;"",L445=PRINCIPAL!$N$129),VLOOKUP($AM$438,'Banco de Dados'!$B$4:$J$50,8,FALSE)*PRINCIPAL!$H$129*(1-(PRINCIPAL!$O$129/100)),IF(PRINCIPAL!$H$129&lt;&gt;"",VLOOKUP($AM$438,'Banco de Dados'!$B$4:$J$50,8,FALSE)*PRINCIPAL!$H$129,IF(OR(L445=PRINCIPAL!$I$129,L445=PRINCIPAL!$I$129+PRINCIPAL!$I$129,L445=PRINCIPAL!$I$129+PRINCIPAL!$I$129+PRINCIPAL!$I$129),0,IF(L445=PRINCIPAL!$J$129,VLOOKUP($AM$438,'Banco de Dados'!$B$4:$J$50,6,FALSE)*(1-(PRINCIPAL!$K$129/100)),IF(L445=PRINCIPAL!$L$129,VLOOKUP($AM$438,'Banco de Dados'!$B$4:$J$50,6,FALSE)*(1-(PRINCIPAL!$M$129/100)),IF(L445=PRINCIPAL!$N$129,VLOOKUP($AM$438,'Banco de Dados'!$B$4:$J$50,6,FALSE)*(1-(PRINCIPAL!$O$129/100)),VLOOKUP($AM$438,'Banco de Dados'!$B$4:$J$50,6,FALSE)))))))))),"")</f>
        <v/>
      </c>
      <c r="AM445" s="29" t="str">
        <f>IFERROR(AL445*(IFERROR(VLOOKUP($AM$438,'Banco de Dados'!$B$4:$J$50,4,FALSE),"ERRO")),"")</f>
        <v/>
      </c>
      <c r="AN445" s="29" t="str">
        <f t="shared" si="298"/>
        <v/>
      </c>
      <c r="AO445" s="103" t="str">
        <f>IFERROR(AN445*(C445*(PRINCIPAL!$G$129/100))*0.47*(44/12),"")</f>
        <v/>
      </c>
      <c r="AP445" s="111" t="str">
        <f t="shared" si="299"/>
        <v/>
      </c>
      <c r="AQ445" s="30" t="str">
        <f>IFERROR(IF(AND(PRINCIPAL!$H$130&lt;&gt;"",OR(L445=PRINCIPAL!$I$130,L445=PRINCIPAL!$I$130+PRINCIPAL!$I$130,L445=PRINCIPAL!$I$130+PRINCIPAL!$I$130+PRINCIPAL!$I$130)),0,IF(AND(PRINCIPAL!$H$130&lt;&gt;"",L445=PRINCIPAL!$J$130),VLOOKUP($AR$438,'Banco de Dados'!$B$4:$J$50,8,FALSE)*PRINCIPAL!$H$130*(1-(PRINCIPAL!$K$130/100)),IF(AND(PRINCIPAL!$H$130&lt;&gt;"",L445=PRINCIPAL!$L$130),VLOOKUP($AR$438,'Banco de Dados'!$B$4:$J$50,8,FALSE)*PRINCIPAL!$H$130*(1-(PRINCIPAL!$M$130/100)),IF(AND(PRINCIPAL!$H$130&lt;&gt;"",L445=PRINCIPAL!$N$130),VLOOKUP($AR$438,'Banco de Dados'!$B$4:$J$50,8,FALSE)*PRINCIPAL!$H$130*(1-(PRINCIPAL!$O$130/100)),IF(PRINCIPAL!$H$130&lt;&gt;"",VLOOKUP($AR$438,'Banco de Dados'!$B$4:$J$50,8,FALSE)*PRINCIPAL!$H$130,IF(OR(L445=PRINCIPAL!$I$130,L445=PRINCIPAL!$I$130+PRINCIPAL!$I$130,L445=PRINCIPAL!$I$130+PRINCIPAL!$I$130+PRINCIPAL!$I$130),0,IF(L445=PRINCIPAL!$J$130,VLOOKUP($AR$438,'Banco de Dados'!$B$4:$J$50,6,FALSE)*(1-(PRINCIPAL!$K$130/100)),IF(L445=PRINCIPAL!$L$130,VLOOKUP($AR$438,'Banco de Dados'!$B$4:$J$50,6,FALSE)*(1-(PRINCIPAL!$M$130/100)),IF(L445=PRINCIPAL!$N$130,VLOOKUP($AR$438,'Banco de Dados'!$B$4:$J$50,6,FALSE)*(1-(PRINCIPAL!$O$130/100)),VLOOKUP($AR$438,'Banco de Dados'!$B$4:$J$50,6,FALSE)))))))))),"")</f>
        <v/>
      </c>
      <c r="AR445" s="29" t="str">
        <f>IFERROR(AQ445*(IFERROR(VLOOKUP($AR$438,'Banco de Dados'!$B$4:$J$50,4,FALSE),"ERRO")),"")</f>
        <v/>
      </c>
      <c r="AS445" s="29" t="str">
        <f t="shared" si="300"/>
        <v/>
      </c>
      <c r="AT445" s="103" t="str">
        <f>IFERROR(AS445*(C445*(PRINCIPAL!$G$130/100))*0.47*(44/12),"")</f>
        <v/>
      </c>
      <c r="AU445" s="111" t="str">
        <f t="shared" si="301"/>
        <v/>
      </c>
      <c r="AV445" s="30" t="str">
        <f>IFERROR(IF(AND(PRINCIPAL!$H$131&lt;&gt;"",OR(L445=PRINCIPAL!$I$131,L445=PRINCIPAL!$I$131+PRINCIPAL!$I$131,L445=PRINCIPAL!$I$131+PRINCIPAL!$I$131+PRINCIPAL!$I$131)),0,IF(AND(PRINCIPAL!$H$131&lt;&gt;"",L445=PRINCIPAL!$J$131),VLOOKUP($AW$438,'Banco de Dados'!$B$4:$J$50,8,FALSE)*PRINCIPAL!$H$131*(1-(PRINCIPAL!$K$131/100)),IF(AND(PRINCIPAL!$H$131&lt;&gt;"",L445=PRINCIPAL!$L$131),VLOOKUP($AW$438,'Banco de Dados'!$B$4:$J$50,8,FALSE)*PRINCIPAL!$H$131*(1-(PRINCIPAL!$M$131/100)),IF(AND(PRINCIPAL!$H$131&lt;&gt;"",L445=PRINCIPAL!$N$131),VLOOKUP($AW$438,'Banco de Dados'!$B$4:$J$50,8,FALSE)*PRINCIPAL!$H$131*(1-(PRINCIPAL!$O$131/100)),IF(PRINCIPAL!$H$131&lt;&gt;"",VLOOKUP($AW$438,'Banco de Dados'!$B$4:$J$50,8,FALSE)*PRINCIPAL!$H$131,IF(OR(L445=PRINCIPAL!$I$131,L445=PRINCIPAL!$I$131+PRINCIPAL!$I$131,L445=PRINCIPAL!$I$131+PRINCIPAL!$I$131+PRINCIPAL!$I$131),0,IF(L445=PRINCIPAL!$J$131,VLOOKUP($AW$438,'Banco de Dados'!$B$4:$J$50,6,FALSE)*(1-(PRINCIPAL!$K$131/100)),IF(L445=PRINCIPAL!$L$131,VLOOKUP($AW$438,'Banco de Dados'!$B$4:$J$50,6,FALSE)*(1-(PRINCIPAL!$M$131/100)),IF(L445=PRINCIPAL!$N$131,VLOOKUP($AW$438,'Banco de Dados'!$B$4:$J$50,6,FALSE)*(1-(PRINCIPAL!$O$131/100)),VLOOKUP($AW$438,'Banco de Dados'!$B$4:$J$50,6,FALSE)))))))))),"")</f>
        <v/>
      </c>
      <c r="AW445" s="29" t="str">
        <f>IFERROR(AV445*(IFERROR(VLOOKUP($AW$438,'Banco de Dados'!$B$4:$J$50,4,FALSE),"ERRO")),"")</f>
        <v/>
      </c>
      <c r="AX445" s="29" t="str">
        <f t="shared" si="302"/>
        <v/>
      </c>
      <c r="AY445" s="103" t="str">
        <f>IFERROR(AX445*(C445*(PRINCIPAL!$G$131/100))*0.47*(44/12),"")</f>
        <v/>
      </c>
      <c r="AZ445" s="111" t="str">
        <f t="shared" si="307"/>
        <v/>
      </c>
      <c r="BA445" s="30" t="str">
        <f>IFERROR(IF(AND(PRINCIPAL!$H$132&lt;&gt;"",OR(L445=PRINCIPAL!$I$132,L445=PRINCIPAL!$I$132+PRINCIPAL!$I$132,L445=PRINCIPAL!$I$132+PRINCIPAL!$I$132+PRINCIPAL!$I$132)),0,IF(AND(PRINCIPAL!$H$132&lt;&gt;"",L445=PRINCIPAL!$J$132),VLOOKUP($BB$438,'Banco de Dados'!$B$4:$J$50,8,FALSE)*PRINCIPAL!$H$132*(1-(PRINCIPAL!$K$132/100)),IF(AND(PRINCIPAL!$H$132&lt;&gt;"",L445=PRINCIPAL!$L$132),VLOOKUP($BB$438,'Banco de Dados'!$B$4:$J$50,8,FALSE)*PRINCIPAL!$H$132*(1-(PRINCIPAL!$M$132/100)),IF(AND(PRINCIPAL!$H$132&lt;&gt;"",L445=PRINCIPAL!$N$132),VLOOKUP($BB$438,'Banco de Dados'!$B$4:$J$50,8,FALSE)*PRINCIPAL!$H$132*(1-(PRINCIPAL!$O$132/100)),IF(PRINCIPAL!$H$132&lt;&gt;"",VLOOKUP($BB$438,'Banco de Dados'!$B$4:$J$50,8,FALSE)*PRINCIPAL!$H$132,IF(OR(L445=PRINCIPAL!$I$132,L445=PRINCIPAL!$I$132+PRINCIPAL!$I$132,L445=PRINCIPAL!$I$132+PRINCIPAL!$I$132+PRINCIPAL!$I$132),0,IF(L445=PRINCIPAL!$J$132,VLOOKUP($BB$438,'Banco de Dados'!$B$4:$J$50,6,FALSE)*(1-(PRINCIPAL!$K$132/100)),IF(L445=PRINCIPAL!$L$132,VLOOKUP($BB$438,'Banco de Dados'!$B$4:$J$50,6,FALSE)*(1-(PRINCIPAL!$M$132/100)),IF(L445=PRINCIPAL!$N$132,VLOOKUP($BB$438,'Banco de Dados'!$B$4:$J$50,6,FALSE)*(1-(PRINCIPAL!$O$132/100)),VLOOKUP($BB$438,'Banco de Dados'!$B$4:$J$50,6,FALSE)))))))))),"")</f>
        <v/>
      </c>
      <c r="BB445" s="29" t="str">
        <f>IFERROR(BA445*(IFERROR(VLOOKUP($BB$438,'Banco de Dados'!$B$4:$J$50,4,FALSE),"ERRO")),"")</f>
        <v/>
      </c>
      <c r="BC445" s="29" t="str">
        <f t="shared" si="308"/>
        <v/>
      </c>
      <c r="BD445" s="103" t="str">
        <f>IFERROR(BC445*(C445*(PRINCIPAL!$G$132/100))*0.47*(44/12),"")</f>
        <v/>
      </c>
      <c r="BE445" s="111" t="str">
        <f t="shared" si="287"/>
        <v/>
      </c>
      <c r="BF445" s="30" t="str">
        <f>IFERROR(IF(AND(PRINCIPAL!$H$133&lt;&gt;"",OR(L445=PRINCIPAL!$I$133,L445=PRINCIPAL!$I$133+PRINCIPAL!$I$133,L445=PRINCIPAL!$I$133+PRINCIPAL!$I$133+PRINCIPAL!$I$133)),0,IF(AND(PRINCIPAL!$H$133&lt;&gt;"",L445=PRINCIPAL!$J$133),VLOOKUP($BG$438,'Banco de Dados'!$B$4:$J$50,8,FALSE)*PRINCIPAL!$H$133*(1-(PRINCIPAL!$K$133/100)),IF(AND(PRINCIPAL!$H$133&lt;&gt;"",L445=PRINCIPAL!$L$133),VLOOKUP($BG$438,'Banco de Dados'!$B$4:$J$50,8,FALSE)*PRINCIPAL!$H$133*(1-(PRINCIPAL!$M$133/100)),IF(AND(PRINCIPAL!$H$133&lt;&gt;"",L445=PRINCIPAL!$N$133),VLOOKUP($BG$438,'Banco de Dados'!$B$4:$J$50,8,FALSE)*PRINCIPAL!$H$133*(1-(PRINCIPAL!$O$133/100)),IF(PRINCIPAL!$H$133&lt;&gt;"",VLOOKUP($BG$438,'Banco de Dados'!$B$4:$J$50,8,FALSE)*PRINCIPAL!$H$133,IF(OR(L445=PRINCIPAL!$I$133,L445=PRINCIPAL!$I$133+PRINCIPAL!$I$133,L445=PRINCIPAL!$I$133+PRINCIPAL!$I$133+PRINCIPAL!$I$133),0,IF(L445=PRINCIPAL!$J$133,VLOOKUP($BG$438,'Banco de Dados'!$B$4:$J$50,6,FALSE)*(1-(PRINCIPAL!$K$133/100)),IF(L445=PRINCIPAL!$L$133,VLOOKUP($BG$438,'Banco de Dados'!$B$4:$J$50,6,FALSE)*(1-(PRINCIPAL!$M$133/100)),IF(L445=PRINCIPAL!$N$133,VLOOKUP($BG$438,'Banco de Dados'!$B$4:$J$50,6,FALSE)*(1-(PRINCIPAL!$O$133/100)),VLOOKUP($BG$438,'Banco de Dados'!$B$4:$J$50,6,FALSE)))))))))),"")</f>
        <v/>
      </c>
      <c r="BG445" s="29" t="str">
        <f>IFERROR(BF445*(IFERROR(VLOOKUP($BG$438,'Banco de Dados'!$B$4:$J$50,4,FALSE),"ERRO")),"")</f>
        <v/>
      </c>
      <c r="BH445" s="29" t="str">
        <f t="shared" si="303"/>
        <v/>
      </c>
      <c r="BI445" s="103" t="str">
        <f>IFERROR(BH445*(C445*(PRINCIPAL!$G$133/100))*0.47*(44/12),"")</f>
        <v/>
      </c>
      <c r="BJ445" s="102" t="str">
        <f t="shared" si="288"/>
        <v/>
      </c>
    </row>
    <row r="446" spans="2:62" ht="12.75" customHeight="1" x14ac:dyDescent="0.3">
      <c r="B446" s="326">
        <f t="shared" si="289"/>
        <v>2026</v>
      </c>
      <c r="C446" s="340"/>
      <c r="D446" s="1"/>
      <c r="E446" s="116">
        <v>6</v>
      </c>
      <c r="F446" s="24" t="str">
        <f>IFERROR(VLOOKUP($G$438,'Banco de Dados'!$B$4:$J$50,6,FALSE),"")</f>
        <v/>
      </c>
      <c r="G446" s="25" t="str">
        <f>IFERROR(F446*(IFERROR(VLOOKUP($G$438,'Banco de Dados'!$B$4:$J$50,4,FALSE),"ERRO")),"")</f>
        <v/>
      </c>
      <c r="H446" s="25" t="str">
        <f t="shared" si="290"/>
        <v/>
      </c>
      <c r="I446" s="103" t="str">
        <f t="shared" si="291"/>
        <v/>
      </c>
      <c r="J446" s="117" t="str">
        <f t="shared" si="292"/>
        <v/>
      </c>
      <c r="K446" s="1"/>
      <c r="L446" s="91">
        <v>6</v>
      </c>
      <c r="M446" s="24" t="str">
        <f>IFERROR(IF(AND(PRINCIPAL!$H$124&lt;&gt;"",OR(L446=PRINCIPAL!$I$124,L446=PRINCIPAL!$I$124+PRINCIPAL!$I$124,L446=PRINCIPAL!$I$124+PRINCIPAL!$I$124+PRINCIPAL!$I$124)),0,IF(AND(PRINCIPAL!$H$124&lt;&gt;"",L446=PRINCIPAL!$J$124),VLOOKUP($N$438,'Banco de Dados'!$B$4:$J$50,8,FALSE)*PRINCIPAL!$H$124*(1-(PRINCIPAL!$K$124/100)),IF(AND(PRINCIPAL!$H$124&lt;&gt;"",L446=PRINCIPAL!$L$124),VLOOKUP($N$438,'Banco de Dados'!$B$4:$J$50,8,FALSE)*PRINCIPAL!$H$124*(1-(PRINCIPAL!$M$124/100)),IF(AND(PRINCIPAL!$H$124&lt;&gt;"",L446=PRINCIPAL!$N$124),VLOOKUP($N$438,'Banco de Dados'!$B$4:$J$50,8,FALSE)*PRINCIPAL!$H$124*(1-(PRINCIPAL!$O$124/100)),IF(PRINCIPAL!$H$124&lt;&gt;"",VLOOKUP($N$438,'Banco de Dados'!$B$4:$J$50,8,FALSE)*PRINCIPAL!$H$124,IF(OR(L446=PRINCIPAL!$I$124,L446=PRINCIPAL!$I$124+PRINCIPAL!$I$124,L446=PRINCIPAL!$I$124+PRINCIPAL!$I$124+PRINCIPAL!$I$124),0,IF(L446=PRINCIPAL!$J$124,VLOOKUP($N$438,'Banco de Dados'!$B$4:$J$50,6,FALSE)*(1-(PRINCIPAL!$K$124/100)),IF(L446=PRINCIPAL!$L$124,VLOOKUP($N$438,'Banco de Dados'!$B$4:$J$50,6,FALSE)*(1-(PRINCIPAL!$M$124/100)),IF(L446=PRINCIPAL!$N$124,VLOOKUP($N$438,'Banco de Dados'!$B$4:$J$50,6,FALSE)*(1-(PRINCIPAL!$O$124/100)),VLOOKUP($N$438,'Banco de Dados'!$B$4:$J$50,6,FALSE)))))))))),"")</f>
        <v/>
      </c>
      <c r="N446" s="25" t="str">
        <f>IFERROR(M446*(IFERROR(VLOOKUP($N$438,'Banco de Dados'!$B$4:$J$50,4,FALSE),"ERRO")),"")</f>
        <v/>
      </c>
      <c r="O446" s="25" t="str">
        <f t="shared" si="293"/>
        <v/>
      </c>
      <c r="P446" s="103" t="str">
        <f>IFERROR(O446*(C446*(PRINCIPAL!$G$124/100))*0.47*(44/12),"")</f>
        <v/>
      </c>
      <c r="Q446" s="107" t="str">
        <f t="shared" ref="Q446:Q456" si="309">IFERROR(Q445+P446,"")</f>
        <v/>
      </c>
      <c r="R446" s="29" t="str">
        <f>IFERROR(IF(AND(PRINCIPAL!$H$125&lt;&gt;"",OR(L446=PRINCIPAL!$I$125,L446=PRINCIPAL!$I$125+PRINCIPAL!$I$125,L446=PRINCIPAL!$I$125+PRINCIPAL!$I$125+PRINCIPAL!$I$125)),0,IF(AND(PRINCIPAL!$H$125&lt;&gt;"",L446=PRINCIPAL!$J$125),VLOOKUP($S$438,'Banco de Dados'!$B$4:$J$50,8,FALSE)*PRINCIPAL!$H$125*(1-(PRINCIPAL!$K$125/100)),IF(AND(PRINCIPAL!$H$125&lt;&gt;"",L446=PRINCIPAL!$L$125),VLOOKUP($S$438,'Banco de Dados'!$B$4:$J$50,8,FALSE)*PRINCIPAL!$H$125*(1-(PRINCIPAL!$M$125/100)),IF(AND(PRINCIPAL!$H$125&lt;&gt;"",L446=PRINCIPAL!$N$125),VLOOKUP($S$438,'Banco de Dados'!$B$4:$J$50,8,FALSE)*PRINCIPAL!$H$125*(1-(PRINCIPAL!$O$125/100)),IF(PRINCIPAL!$H$125&lt;&gt;"",VLOOKUP($S$438,'Banco de Dados'!$B$4:$J$50,8,FALSE)*PRINCIPAL!$H$125,IF(OR(L446=PRINCIPAL!$I$125,L446=PRINCIPAL!$I$125+PRINCIPAL!$I$125,L446=PRINCIPAL!$I$125+PRINCIPAL!$I$125+PRINCIPAL!$I$125),0,IF(L446=PRINCIPAL!$J$125,VLOOKUP($S$438,'Banco de Dados'!$B$4:$J$50,6,FALSE)*(1-(PRINCIPAL!$K$125/100)),IF(L446=PRINCIPAL!$L$125,VLOOKUP($S$438,'Banco de Dados'!$B$4:$J$50,6,FALSE)*(1-(PRINCIPAL!$M$125/100)),IF(L446=PRINCIPAL!$N$125,VLOOKUP($S$438,'Banco de Dados'!$B$4:$J$50,6,FALSE)*(1-(PRINCIPAL!$O$125/100)),VLOOKUP($S$438,'Banco de Dados'!$B$4:$J$50,6,FALSE)))))))))),"")</f>
        <v/>
      </c>
      <c r="S446" s="29" t="str">
        <f>IFERROR(R446*(IFERROR(VLOOKUP($S$438,'Banco de Dados'!$B$4:$J$50,4,FALSE),"ERRO")),"")</f>
        <v/>
      </c>
      <c r="T446" s="29" t="str">
        <f t="shared" si="294"/>
        <v/>
      </c>
      <c r="U446" s="103" t="str">
        <f>IFERROR(T446*(C446*(PRINCIPAL!$G$125/100))*0.47*(44/12),"")</f>
        <v/>
      </c>
      <c r="V446" s="103" t="str">
        <f t="shared" si="286"/>
        <v/>
      </c>
      <c r="W446" s="30" t="str">
        <f>IFERROR(IF(AND(PRINCIPAL!$H$126&lt;&gt;"",OR(L446=PRINCIPAL!$I$126,L446=PRINCIPAL!$I$126+PRINCIPAL!$I$126,L446=PRINCIPAL!$I$126+PRINCIPAL!$I$126+PRINCIPAL!$I$126)),0,IF(AND(PRINCIPAL!$H$126&lt;&gt;"",L446=PRINCIPAL!$J$126),VLOOKUP($X$438,'Banco de Dados'!$B$4:$J$50,8,FALSE)*PRINCIPAL!$H$126*(1-(PRINCIPAL!$K$126/100)),IF(AND(PRINCIPAL!$H$126&lt;&gt;"",L446=PRINCIPAL!$L$126),VLOOKUP($X$438,'Banco de Dados'!$B$4:$J$50,8,FALSE)*PRINCIPAL!$H$126*(1-(PRINCIPAL!$M$126/100)),IF(AND(PRINCIPAL!$H$126&lt;&gt;"",L446=PRINCIPAL!$N$126),VLOOKUP($X$438,'Banco de Dados'!$B$4:$J$50,8,FALSE)*PRINCIPAL!$H$126*(1-(PRINCIPAL!$O$126/100)),IF(PRINCIPAL!$H$126&lt;&gt;"",VLOOKUP($X$438,'Banco de Dados'!$B$4:$J$50,8,FALSE)*PRINCIPAL!$H$126,IF(OR(L446=PRINCIPAL!$I$126,L446=PRINCIPAL!$I$126+PRINCIPAL!$I$126,L446=PRINCIPAL!$I$126+PRINCIPAL!$I$126+PRINCIPAL!$I$126),0,IF(L446=PRINCIPAL!$J$126,VLOOKUP($X$438,'Banco de Dados'!$B$4:$J$50,6,FALSE)*(1-(PRINCIPAL!$K$126/100)),IF(L446=PRINCIPAL!$L$126,VLOOKUP($X$438,'Banco de Dados'!$B$4:$J$50,6,FALSE)*(1-(PRINCIPAL!$M$126/100)),IF(L446=PRINCIPAL!$N$126,VLOOKUP($X$438,'Banco de Dados'!$B$4:$J$50,6,FALSE)*(1-(PRINCIPAL!$O$126/100)),VLOOKUP($X$438,'Banco de Dados'!$B$4:$J$50,6,FALSE)))))))))),"")</f>
        <v/>
      </c>
      <c r="X446" s="29" t="str">
        <f>IFERROR(W446*(IFERROR(VLOOKUP($X$438,'Banco de Dados'!$B$4:$J$50,4,FALSE),"ERRO")),"")</f>
        <v/>
      </c>
      <c r="Y446" s="29" t="str">
        <f t="shared" si="304"/>
        <v/>
      </c>
      <c r="Z446" s="103" t="str">
        <f>IFERROR(Y446*(C446*(PRINCIPAL!$G$126/100))*0.47*(44/12),"")</f>
        <v/>
      </c>
      <c r="AA446" s="111" t="str">
        <f t="shared" si="305"/>
        <v/>
      </c>
      <c r="AB446" s="30" t="str">
        <f>IFERROR(IF(AND(PRINCIPAL!$H$127&lt;&gt;"",OR(L446=PRINCIPAL!$I$127,L446=PRINCIPAL!$I$127+PRINCIPAL!$I$127,L446=PRINCIPAL!$I$127+PRINCIPAL!$I$127+PRINCIPAL!$I$127)),0,IF(AND(PRINCIPAL!$H$127&lt;&gt;"",L446=PRINCIPAL!$J$127),VLOOKUP($AC$438,'Banco de Dados'!$B$4:$J$50,8,FALSE)*PRINCIPAL!$H$127*(1-(PRINCIPAL!$K$127/100)),IF(AND(PRINCIPAL!$H$127&lt;&gt;"",L446=PRINCIPAL!$L$127),VLOOKUP($AC$438,'Banco de Dados'!$B$4:$J$50,8,FALSE)*PRINCIPAL!$H$127*(1-(PRINCIPAL!$M$127/100)),IF(AND(PRINCIPAL!$H$127&lt;&gt;"",L446=PRINCIPAL!$N$127),VLOOKUP($AC$438,'Banco de Dados'!$B$4:$J$50,8,FALSE)*PRINCIPAL!$H$127*(1-(PRINCIPAL!$O$127/100)),IF(PRINCIPAL!$H$127&lt;&gt;"",VLOOKUP($AC$438,'Banco de Dados'!$B$4:$J$50,8,FALSE)*PRINCIPAL!$H$127,IF(OR(L446=PRINCIPAL!$I$127,L446=PRINCIPAL!$I$127+PRINCIPAL!$I$127,L446=PRINCIPAL!$I$127+PRINCIPAL!$I$127+PRINCIPAL!$I$127),0,IF(L446=PRINCIPAL!$J$127,VLOOKUP($AC$438,'Banco de Dados'!$B$4:$J$50,6,FALSE)*(1-(PRINCIPAL!$K$127/100)),IF(L446=PRINCIPAL!$L$127,VLOOKUP($AC$438,'Banco de Dados'!$B$4:$J$50,6,FALSE)*(1-(PRINCIPAL!$M$127/100)),IF(L446=PRINCIPAL!$N$127,VLOOKUP($AC$438,'Banco de Dados'!$B$4:$J$50,6,FALSE)*(1-(PRINCIPAL!$O$127/100)),VLOOKUP($AC$438,'Banco de Dados'!$B$4:$J$50,6,FALSE)))))))))),"")</f>
        <v/>
      </c>
      <c r="AC446" s="29" t="str">
        <f>IFERROR(AB446*(IFERROR(VLOOKUP($AC$438,'Banco de Dados'!$B$4:$J$50,4,FALSE),"ERRO")),"")</f>
        <v/>
      </c>
      <c r="AD446" s="29" t="str">
        <f t="shared" si="295"/>
        <v/>
      </c>
      <c r="AE446" s="103" t="str">
        <f>IFERROR(AD446*(C446*(PRINCIPAL!$G$127/100))*0.47*(44/12),"")</f>
        <v/>
      </c>
      <c r="AF446" s="111" t="str">
        <f t="shared" si="296"/>
        <v/>
      </c>
      <c r="AG446" s="30" t="str">
        <f>IFERROR(IF(AND(PRINCIPAL!$H$128&lt;&gt;"",OR(L446=PRINCIPAL!$I$128,L446=PRINCIPAL!$I$128+PRINCIPAL!$I$128,L446=PRINCIPAL!$I$128+PRINCIPAL!$I$128+PRINCIPAL!$I$128)),0,IF(AND(PRINCIPAL!$H$128&lt;&gt;"",L446=PRINCIPAL!$J$128),VLOOKUP($AH$438,'Banco de Dados'!$B$4:$J$50,8,FALSE)*PRINCIPAL!$H$128*(1-(PRINCIPAL!$K$128/100)),IF(AND(PRINCIPAL!$H$128&lt;&gt;"",L446=PRINCIPAL!$L$128),VLOOKUP($AH$438,'Banco de Dados'!$B$4:$J$50,8,FALSE)*PRINCIPAL!$H$128*(1-(PRINCIPAL!$M$128/100)),IF(AND(PRINCIPAL!$H$128&lt;&gt;"",L446=PRINCIPAL!$N$128),VLOOKUP($AH$438,'Banco de Dados'!$B$4:$J$50,8,FALSE)*PRINCIPAL!$H$128*(1-(PRINCIPAL!$O$128/100)),IF(PRINCIPAL!$H$128&lt;&gt;"",VLOOKUP($AH$438,'Banco de Dados'!$B$4:$J$50,8,FALSE)*PRINCIPAL!$H$128,IF(OR(L446=PRINCIPAL!$I$128,L446=PRINCIPAL!$I$128+PRINCIPAL!$I$128,L446=PRINCIPAL!$I$128+PRINCIPAL!$I$128+PRINCIPAL!$I$128),0,IF(L446=PRINCIPAL!$J$128,VLOOKUP($AH$438,'Banco de Dados'!$B$4:$J$50,6,FALSE)*(1-(PRINCIPAL!$K$128/100)),IF(L446=PRINCIPAL!$L$128,VLOOKUP($AH$438,'Banco de Dados'!$B$4:$J$50,6,FALSE)*(1-(PRINCIPAL!$M$128/100)),IF(L446=PRINCIPAL!$N$128,VLOOKUP($AH$438,'Banco de Dados'!$B$4:$J$50,6,FALSE)*(1-(PRINCIPAL!$O$128/100)),VLOOKUP($AH$438,'Banco de Dados'!$B$4:$J$50,6,FALSE)))))))))),"")</f>
        <v/>
      </c>
      <c r="AH446" s="29" t="str">
        <f>IFERROR(AG446*(IFERROR(VLOOKUP($AH$438,'Banco de Dados'!$B$4:$J$50,4,FALSE),"ERRO")),"")</f>
        <v/>
      </c>
      <c r="AI446" s="29" t="str">
        <f t="shared" si="297"/>
        <v/>
      </c>
      <c r="AJ446" s="103" t="str">
        <f>IFERROR(AI446*(C446*(PRINCIPAL!$G$128/100))*0.47*(44/12),"")</f>
        <v/>
      </c>
      <c r="AK446" s="111" t="str">
        <f t="shared" si="306"/>
        <v/>
      </c>
      <c r="AL446" s="30" t="str">
        <f>IFERROR(IF(AND(PRINCIPAL!$H$129&lt;&gt;"",OR(L446=PRINCIPAL!$I$129,L446=PRINCIPAL!$I$129+PRINCIPAL!$I$129,L446=PRINCIPAL!$I$129+PRINCIPAL!$I$129+PRINCIPAL!$I$129)),0,IF(AND(PRINCIPAL!$H$129&lt;&gt;"",L446=PRINCIPAL!$J$129),VLOOKUP($AM$438,'Banco de Dados'!$B$4:$J$50,8,FALSE)*PRINCIPAL!$H$129*(1-(PRINCIPAL!$K$129/100)),IF(AND(PRINCIPAL!$H$129&lt;&gt;"",L446=PRINCIPAL!$L$129),VLOOKUP($AM$438,'Banco de Dados'!$B$4:$J$50,8,FALSE)*PRINCIPAL!$H$129*(1-(PRINCIPAL!$M$129/100)),IF(AND(PRINCIPAL!$H$129&lt;&gt;"",L446=PRINCIPAL!$N$129),VLOOKUP($AM$438,'Banco de Dados'!$B$4:$J$50,8,FALSE)*PRINCIPAL!$H$129*(1-(PRINCIPAL!$O$129/100)),IF(PRINCIPAL!$H$129&lt;&gt;"",VLOOKUP($AM$438,'Banco de Dados'!$B$4:$J$50,8,FALSE)*PRINCIPAL!$H$129,IF(OR(L446=PRINCIPAL!$I$129,L446=PRINCIPAL!$I$129+PRINCIPAL!$I$129,L446=PRINCIPAL!$I$129+PRINCIPAL!$I$129+PRINCIPAL!$I$129),0,IF(L446=PRINCIPAL!$J$129,VLOOKUP($AM$438,'Banco de Dados'!$B$4:$J$50,6,FALSE)*(1-(PRINCIPAL!$K$129/100)),IF(L446=PRINCIPAL!$L$129,VLOOKUP($AM$438,'Banco de Dados'!$B$4:$J$50,6,FALSE)*(1-(PRINCIPAL!$M$129/100)),IF(L446=PRINCIPAL!$N$129,VLOOKUP($AM$438,'Banco de Dados'!$B$4:$J$50,6,FALSE)*(1-(PRINCIPAL!$O$129/100)),VLOOKUP($AM$438,'Banco de Dados'!$B$4:$J$50,6,FALSE)))))))))),"")</f>
        <v/>
      </c>
      <c r="AM446" s="29" t="str">
        <f>IFERROR(AL446*(IFERROR(VLOOKUP($AM$438,'Banco de Dados'!$B$4:$J$50,4,FALSE),"ERRO")),"")</f>
        <v/>
      </c>
      <c r="AN446" s="29" t="str">
        <f t="shared" si="298"/>
        <v/>
      </c>
      <c r="AO446" s="103" t="str">
        <f>IFERROR(AN446*(C446*(PRINCIPAL!$G$129/100))*0.47*(44/12),"")</f>
        <v/>
      </c>
      <c r="AP446" s="111" t="str">
        <f t="shared" si="299"/>
        <v/>
      </c>
      <c r="AQ446" s="30" t="str">
        <f>IFERROR(IF(AND(PRINCIPAL!$H$130&lt;&gt;"",OR(L446=PRINCIPAL!$I$130,L446=PRINCIPAL!$I$130+PRINCIPAL!$I$130,L446=PRINCIPAL!$I$130+PRINCIPAL!$I$130+PRINCIPAL!$I$130)),0,IF(AND(PRINCIPAL!$H$130&lt;&gt;"",L446=PRINCIPAL!$J$130),VLOOKUP($AR$438,'Banco de Dados'!$B$4:$J$50,8,FALSE)*PRINCIPAL!$H$130*(1-(PRINCIPAL!$K$130/100)),IF(AND(PRINCIPAL!$H$130&lt;&gt;"",L446=PRINCIPAL!$L$130),VLOOKUP($AR$438,'Banco de Dados'!$B$4:$J$50,8,FALSE)*PRINCIPAL!$H$130*(1-(PRINCIPAL!$M$130/100)),IF(AND(PRINCIPAL!$H$130&lt;&gt;"",L446=PRINCIPAL!$N$130),VLOOKUP($AR$438,'Banco de Dados'!$B$4:$J$50,8,FALSE)*PRINCIPAL!$H$130*(1-(PRINCIPAL!$O$130/100)),IF(PRINCIPAL!$H$130&lt;&gt;"",VLOOKUP($AR$438,'Banco de Dados'!$B$4:$J$50,8,FALSE)*PRINCIPAL!$H$130,IF(OR(L446=PRINCIPAL!$I$130,L446=PRINCIPAL!$I$130+PRINCIPAL!$I$130,L446=PRINCIPAL!$I$130+PRINCIPAL!$I$130+PRINCIPAL!$I$130),0,IF(L446=PRINCIPAL!$J$130,VLOOKUP($AR$438,'Banco de Dados'!$B$4:$J$50,6,FALSE)*(1-(PRINCIPAL!$K$130/100)),IF(L446=PRINCIPAL!$L$130,VLOOKUP($AR$438,'Banco de Dados'!$B$4:$J$50,6,FALSE)*(1-(PRINCIPAL!$M$130/100)),IF(L446=PRINCIPAL!$N$130,VLOOKUP($AR$438,'Banco de Dados'!$B$4:$J$50,6,FALSE)*(1-(PRINCIPAL!$O$130/100)),VLOOKUP($AR$438,'Banco de Dados'!$B$4:$J$50,6,FALSE)))))))))),"")</f>
        <v/>
      </c>
      <c r="AR446" s="29" t="str">
        <f>IFERROR(AQ446*(IFERROR(VLOOKUP($AR$438,'Banco de Dados'!$B$4:$J$50,4,FALSE),"ERRO")),"")</f>
        <v/>
      </c>
      <c r="AS446" s="29" t="str">
        <f t="shared" si="300"/>
        <v/>
      </c>
      <c r="AT446" s="103" t="str">
        <f>IFERROR(AS446*(C446*(PRINCIPAL!$G$130/100))*0.47*(44/12),"")</f>
        <v/>
      </c>
      <c r="AU446" s="111" t="str">
        <f t="shared" si="301"/>
        <v/>
      </c>
      <c r="AV446" s="30" t="str">
        <f>IFERROR(IF(AND(PRINCIPAL!$H$131&lt;&gt;"",OR(L446=PRINCIPAL!$I$131,L446=PRINCIPAL!$I$131+PRINCIPAL!$I$131,L446=PRINCIPAL!$I$131+PRINCIPAL!$I$131+PRINCIPAL!$I$131)),0,IF(AND(PRINCIPAL!$H$131&lt;&gt;"",L446=PRINCIPAL!$J$131),VLOOKUP($AW$438,'Banco de Dados'!$B$4:$J$50,8,FALSE)*PRINCIPAL!$H$131*(1-(PRINCIPAL!$K$131/100)),IF(AND(PRINCIPAL!$H$131&lt;&gt;"",L446=PRINCIPAL!$L$131),VLOOKUP($AW$438,'Banco de Dados'!$B$4:$J$50,8,FALSE)*PRINCIPAL!$H$131*(1-(PRINCIPAL!$M$131/100)),IF(AND(PRINCIPAL!$H$131&lt;&gt;"",L446=PRINCIPAL!$N$131),VLOOKUP($AW$438,'Banco de Dados'!$B$4:$J$50,8,FALSE)*PRINCIPAL!$H$131*(1-(PRINCIPAL!$O$131/100)),IF(PRINCIPAL!$H$131&lt;&gt;"",VLOOKUP($AW$438,'Banco de Dados'!$B$4:$J$50,8,FALSE)*PRINCIPAL!$H$131,IF(OR(L446=PRINCIPAL!$I$131,L446=PRINCIPAL!$I$131+PRINCIPAL!$I$131,L446=PRINCIPAL!$I$131+PRINCIPAL!$I$131+PRINCIPAL!$I$131),0,IF(L446=PRINCIPAL!$J$131,VLOOKUP($AW$438,'Banco de Dados'!$B$4:$J$50,6,FALSE)*(1-(PRINCIPAL!$K$131/100)),IF(L446=PRINCIPAL!$L$131,VLOOKUP($AW$438,'Banco de Dados'!$B$4:$J$50,6,FALSE)*(1-(PRINCIPAL!$M$131/100)),IF(L446=PRINCIPAL!$N$131,VLOOKUP($AW$438,'Banco de Dados'!$B$4:$J$50,6,FALSE)*(1-(PRINCIPAL!$O$131/100)),VLOOKUP($AW$438,'Banco de Dados'!$B$4:$J$50,6,FALSE)))))))))),"")</f>
        <v/>
      </c>
      <c r="AW446" s="29" t="str">
        <f>IFERROR(AV446*(IFERROR(VLOOKUP($AW$438,'Banco de Dados'!$B$4:$J$50,4,FALSE),"ERRO")),"")</f>
        <v/>
      </c>
      <c r="AX446" s="29" t="str">
        <f t="shared" si="302"/>
        <v/>
      </c>
      <c r="AY446" s="103" t="str">
        <f>IFERROR(AX446*(C446*(PRINCIPAL!$G$131/100))*0.47*(44/12),"")</f>
        <v/>
      </c>
      <c r="AZ446" s="111" t="str">
        <f t="shared" si="307"/>
        <v/>
      </c>
      <c r="BA446" s="30" t="str">
        <f>IFERROR(IF(AND(PRINCIPAL!$H$132&lt;&gt;"",OR(L446=PRINCIPAL!$I$132,L446=PRINCIPAL!$I$132+PRINCIPAL!$I$132,L446=PRINCIPAL!$I$132+PRINCIPAL!$I$132+PRINCIPAL!$I$132)),0,IF(AND(PRINCIPAL!$H$132&lt;&gt;"",L446=PRINCIPAL!$J$132),VLOOKUP($BB$438,'Banco de Dados'!$B$4:$J$50,8,FALSE)*PRINCIPAL!$H$132*(1-(PRINCIPAL!$K$132/100)),IF(AND(PRINCIPAL!$H$132&lt;&gt;"",L446=PRINCIPAL!$L$132),VLOOKUP($BB$438,'Banco de Dados'!$B$4:$J$50,8,FALSE)*PRINCIPAL!$H$132*(1-(PRINCIPAL!$M$132/100)),IF(AND(PRINCIPAL!$H$132&lt;&gt;"",L446=PRINCIPAL!$N$132),VLOOKUP($BB$438,'Banco de Dados'!$B$4:$J$50,8,FALSE)*PRINCIPAL!$H$132*(1-(PRINCIPAL!$O$132/100)),IF(PRINCIPAL!$H$132&lt;&gt;"",VLOOKUP($BB$438,'Banco de Dados'!$B$4:$J$50,8,FALSE)*PRINCIPAL!$H$132,IF(OR(L446=PRINCIPAL!$I$132,L446=PRINCIPAL!$I$132+PRINCIPAL!$I$132,L446=PRINCIPAL!$I$132+PRINCIPAL!$I$132+PRINCIPAL!$I$132),0,IF(L446=PRINCIPAL!$J$132,VLOOKUP($BB$438,'Banco de Dados'!$B$4:$J$50,6,FALSE)*(1-(PRINCIPAL!$K$132/100)),IF(L446=PRINCIPAL!$L$132,VLOOKUP($BB$438,'Banco de Dados'!$B$4:$J$50,6,FALSE)*(1-(PRINCIPAL!$M$132/100)),IF(L446=PRINCIPAL!$N$132,VLOOKUP($BB$438,'Banco de Dados'!$B$4:$J$50,6,FALSE)*(1-(PRINCIPAL!$O$132/100)),VLOOKUP($BB$438,'Banco de Dados'!$B$4:$J$50,6,FALSE)))))))))),"")</f>
        <v/>
      </c>
      <c r="BB446" s="29" t="str">
        <f>IFERROR(BA446*(IFERROR(VLOOKUP($BB$438,'Banco de Dados'!$B$4:$J$50,4,FALSE),"ERRO")),"")</f>
        <v/>
      </c>
      <c r="BC446" s="29" t="str">
        <f t="shared" si="308"/>
        <v/>
      </c>
      <c r="BD446" s="103" t="str">
        <f>IFERROR(BC446*(C446*(PRINCIPAL!$G$132/100))*0.47*(44/12),"")</f>
        <v/>
      </c>
      <c r="BE446" s="111" t="str">
        <f t="shared" si="287"/>
        <v/>
      </c>
      <c r="BF446" s="30" t="str">
        <f>IFERROR(IF(AND(PRINCIPAL!$H$133&lt;&gt;"",OR(L446=PRINCIPAL!$I$133,L446=PRINCIPAL!$I$133+PRINCIPAL!$I$133,L446=PRINCIPAL!$I$133+PRINCIPAL!$I$133+PRINCIPAL!$I$133)),0,IF(AND(PRINCIPAL!$H$133&lt;&gt;"",L446=PRINCIPAL!$J$133),VLOOKUP($BG$438,'Banco de Dados'!$B$4:$J$50,8,FALSE)*PRINCIPAL!$H$133*(1-(PRINCIPAL!$K$133/100)),IF(AND(PRINCIPAL!$H$133&lt;&gt;"",L446=PRINCIPAL!$L$133),VLOOKUP($BG$438,'Banco de Dados'!$B$4:$J$50,8,FALSE)*PRINCIPAL!$H$133*(1-(PRINCIPAL!$M$133/100)),IF(AND(PRINCIPAL!$H$133&lt;&gt;"",L446=PRINCIPAL!$N$133),VLOOKUP($BG$438,'Banco de Dados'!$B$4:$J$50,8,FALSE)*PRINCIPAL!$H$133*(1-(PRINCIPAL!$O$133/100)),IF(PRINCIPAL!$H$133&lt;&gt;"",VLOOKUP($BG$438,'Banco de Dados'!$B$4:$J$50,8,FALSE)*PRINCIPAL!$H$133,IF(OR(L446=PRINCIPAL!$I$133,L446=PRINCIPAL!$I$133+PRINCIPAL!$I$133,L446=PRINCIPAL!$I$133+PRINCIPAL!$I$133+PRINCIPAL!$I$133),0,IF(L446=PRINCIPAL!$J$133,VLOOKUP($BG$438,'Banco de Dados'!$B$4:$J$50,6,FALSE)*(1-(PRINCIPAL!$K$133/100)),IF(L446=PRINCIPAL!$L$133,VLOOKUP($BG$438,'Banco de Dados'!$B$4:$J$50,6,FALSE)*(1-(PRINCIPAL!$M$133/100)),IF(L446=PRINCIPAL!$N$133,VLOOKUP($BG$438,'Banco de Dados'!$B$4:$J$50,6,FALSE)*(1-(PRINCIPAL!$O$133/100)),VLOOKUP($BG$438,'Banco de Dados'!$B$4:$J$50,6,FALSE)))))))))),"")</f>
        <v/>
      </c>
      <c r="BG446" s="29" t="str">
        <f>IFERROR(BF446*(IFERROR(VLOOKUP($BG$438,'Banco de Dados'!$B$4:$J$50,4,FALSE),"ERRO")),"")</f>
        <v/>
      </c>
      <c r="BH446" s="29" t="str">
        <f t="shared" si="303"/>
        <v/>
      </c>
      <c r="BI446" s="103" t="str">
        <f>IFERROR(BH446*(C446*(PRINCIPAL!$G$133/100))*0.47*(44/12),"")</f>
        <v/>
      </c>
      <c r="BJ446" s="102" t="str">
        <f t="shared" si="288"/>
        <v/>
      </c>
    </row>
    <row r="447" spans="2:62" ht="12.75" customHeight="1" x14ac:dyDescent="0.3">
      <c r="B447" s="326">
        <f t="shared" si="289"/>
        <v>2027</v>
      </c>
      <c r="C447" s="340"/>
      <c r="D447" s="1"/>
      <c r="E447" s="116">
        <v>7</v>
      </c>
      <c r="F447" s="24" t="str">
        <f>IFERROR(VLOOKUP($G$438,'Banco de Dados'!$B$4:$J$50,6,FALSE),"")</f>
        <v/>
      </c>
      <c r="G447" s="25" t="str">
        <f>IFERROR(F447*(IFERROR(VLOOKUP($G$438,'Banco de Dados'!$B$4:$J$50,4,FALSE),"ERRO")),"")</f>
        <v/>
      </c>
      <c r="H447" s="25" t="str">
        <f t="shared" si="290"/>
        <v/>
      </c>
      <c r="I447" s="103" t="str">
        <f t="shared" si="291"/>
        <v/>
      </c>
      <c r="J447" s="117" t="str">
        <f t="shared" si="292"/>
        <v/>
      </c>
      <c r="K447" s="1"/>
      <c r="L447" s="91">
        <v>7</v>
      </c>
      <c r="M447" s="24" t="str">
        <f>IFERROR(IF(AND(PRINCIPAL!$H$124&lt;&gt;"",OR(L447=PRINCIPAL!$I$124,L447=PRINCIPAL!$I$124+PRINCIPAL!$I$124,L447=PRINCIPAL!$I$124+PRINCIPAL!$I$124+PRINCIPAL!$I$124)),0,IF(AND(PRINCIPAL!$H$124&lt;&gt;"",L447=PRINCIPAL!$J$124),VLOOKUP($N$438,'Banco de Dados'!$B$4:$J$50,8,FALSE)*PRINCIPAL!$H$124*(1-(PRINCIPAL!$K$124/100)),IF(AND(PRINCIPAL!$H$124&lt;&gt;"",L447=PRINCIPAL!$L$124),VLOOKUP($N$438,'Banco de Dados'!$B$4:$J$50,8,FALSE)*PRINCIPAL!$H$124*(1-(PRINCIPAL!$M$124/100)),IF(AND(PRINCIPAL!$H$124&lt;&gt;"",L447=PRINCIPAL!$N$124),VLOOKUP($N$438,'Banco de Dados'!$B$4:$J$50,8,FALSE)*PRINCIPAL!$H$124*(1-(PRINCIPAL!$O$124/100)),IF(PRINCIPAL!$H$124&lt;&gt;"",VLOOKUP($N$438,'Banco de Dados'!$B$4:$J$50,8,FALSE)*PRINCIPAL!$H$124,IF(OR(L447=PRINCIPAL!$I$124,L447=PRINCIPAL!$I$124+PRINCIPAL!$I$124,L447=PRINCIPAL!$I$124+PRINCIPAL!$I$124+PRINCIPAL!$I$124),0,IF(L447=PRINCIPAL!$J$124,VLOOKUP($N$438,'Banco de Dados'!$B$4:$J$50,6,FALSE)*(1-(PRINCIPAL!$K$124/100)),IF(L447=PRINCIPAL!$L$124,VLOOKUP($N$438,'Banco de Dados'!$B$4:$J$50,6,FALSE)*(1-(PRINCIPAL!$M$124/100)),IF(L447=PRINCIPAL!$N$124,VLOOKUP($N$438,'Banco de Dados'!$B$4:$J$50,6,FALSE)*(1-(PRINCIPAL!$O$124/100)),VLOOKUP($N$438,'Banco de Dados'!$B$4:$J$50,6,FALSE)))))))))),"")</f>
        <v/>
      </c>
      <c r="N447" s="25" t="str">
        <f>IFERROR(M447*(IFERROR(VLOOKUP($N$438,'Banco de Dados'!$B$4:$J$50,4,FALSE),"ERRO")),"")</f>
        <v/>
      </c>
      <c r="O447" s="25" t="str">
        <f t="shared" si="293"/>
        <v/>
      </c>
      <c r="P447" s="103" t="str">
        <f>IFERROR(O447*(C447*(PRINCIPAL!$G$124/100))*0.47*(44/12),"")</f>
        <v/>
      </c>
      <c r="Q447" s="107" t="str">
        <f t="shared" si="309"/>
        <v/>
      </c>
      <c r="R447" s="29" t="str">
        <f>IFERROR(IF(AND(PRINCIPAL!$H$125&lt;&gt;"",OR(L447=PRINCIPAL!$I$125,L447=PRINCIPAL!$I$125+PRINCIPAL!$I$125,L447=PRINCIPAL!$I$125+PRINCIPAL!$I$125+PRINCIPAL!$I$125)),0,IF(AND(PRINCIPAL!$H$125&lt;&gt;"",L447=PRINCIPAL!$J$125),VLOOKUP($S$438,'Banco de Dados'!$B$4:$J$50,8,FALSE)*PRINCIPAL!$H$125*(1-(PRINCIPAL!$K$125/100)),IF(AND(PRINCIPAL!$H$125&lt;&gt;"",L447=PRINCIPAL!$L$125),VLOOKUP($S$438,'Banco de Dados'!$B$4:$J$50,8,FALSE)*PRINCIPAL!$H$125*(1-(PRINCIPAL!$M$125/100)),IF(AND(PRINCIPAL!$H$125&lt;&gt;"",L447=PRINCIPAL!$N$125),VLOOKUP($S$438,'Banco de Dados'!$B$4:$J$50,8,FALSE)*PRINCIPAL!$H$125*(1-(PRINCIPAL!$O$125/100)),IF(PRINCIPAL!$H$125&lt;&gt;"",VLOOKUP($S$438,'Banco de Dados'!$B$4:$J$50,8,FALSE)*PRINCIPAL!$H$125,IF(OR(L447=PRINCIPAL!$I$125,L447=PRINCIPAL!$I$125+PRINCIPAL!$I$125,L447=PRINCIPAL!$I$125+PRINCIPAL!$I$125+PRINCIPAL!$I$125),0,IF(L447=PRINCIPAL!$J$125,VLOOKUP($S$438,'Banco de Dados'!$B$4:$J$50,6,FALSE)*(1-(PRINCIPAL!$K$125/100)),IF(L447=PRINCIPAL!$L$125,VLOOKUP($S$438,'Banco de Dados'!$B$4:$J$50,6,FALSE)*(1-(PRINCIPAL!$M$125/100)),IF(L447=PRINCIPAL!$N$125,VLOOKUP($S$438,'Banco de Dados'!$B$4:$J$50,6,FALSE)*(1-(PRINCIPAL!$O$125/100)),VLOOKUP($S$438,'Banco de Dados'!$B$4:$J$50,6,FALSE)))))))))),"")</f>
        <v/>
      </c>
      <c r="S447" s="29" t="str">
        <f>IFERROR(R447*(IFERROR(VLOOKUP($S$438,'Banco de Dados'!$B$4:$J$50,4,FALSE),"ERRO")),"")</f>
        <v/>
      </c>
      <c r="T447" s="29" t="str">
        <f t="shared" si="294"/>
        <v/>
      </c>
      <c r="U447" s="103" t="str">
        <f>IFERROR(T447*(C447*(PRINCIPAL!$G$125/100))*0.47*(44/12),"")</f>
        <v/>
      </c>
      <c r="V447" s="103" t="str">
        <f t="shared" si="286"/>
        <v/>
      </c>
      <c r="W447" s="30" t="str">
        <f>IFERROR(IF(AND(PRINCIPAL!$H$126&lt;&gt;"",OR(L447=PRINCIPAL!$I$126,L447=PRINCIPAL!$I$126+PRINCIPAL!$I$126,L447=PRINCIPAL!$I$126+PRINCIPAL!$I$126+PRINCIPAL!$I$126)),0,IF(AND(PRINCIPAL!$H$126&lt;&gt;"",L447=PRINCIPAL!$J$126),VLOOKUP($X$438,'Banco de Dados'!$B$4:$J$50,8,FALSE)*PRINCIPAL!$H$126*(1-(PRINCIPAL!$K$126/100)),IF(AND(PRINCIPAL!$H$126&lt;&gt;"",L447=PRINCIPAL!$L$126),VLOOKUP($X$438,'Banco de Dados'!$B$4:$J$50,8,FALSE)*PRINCIPAL!$H$126*(1-(PRINCIPAL!$M$126/100)),IF(AND(PRINCIPAL!$H$126&lt;&gt;"",L447=PRINCIPAL!$N$126),VLOOKUP($X$438,'Banco de Dados'!$B$4:$J$50,8,FALSE)*PRINCIPAL!$H$126*(1-(PRINCIPAL!$O$126/100)),IF(PRINCIPAL!$H$126&lt;&gt;"",VLOOKUP($X$438,'Banco de Dados'!$B$4:$J$50,8,FALSE)*PRINCIPAL!$H$126,IF(OR(L447=PRINCIPAL!$I$126,L447=PRINCIPAL!$I$126+PRINCIPAL!$I$126,L447=PRINCIPAL!$I$126+PRINCIPAL!$I$126+PRINCIPAL!$I$126),0,IF(L447=PRINCIPAL!$J$126,VLOOKUP($X$438,'Banco de Dados'!$B$4:$J$50,6,FALSE)*(1-(PRINCIPAL!$K$126/100)),IF(L447=PRINCIPAL!$L$126,VLOOKUP($X$438,'Banco de Dados'!$B$4:$J$50,6,FALSE)*(1-(PRINCIPAL!$M$126/100)),IF(L447=PRINCIPAL!$N$126,VLOOKUP($X$438,'Banco de Dados'!$B$4:$J$50,6,FALSE)*(1-(PRINCIPAL!$O$126/100)),VLOOKUP($X$438,'Banco de Dados'!$B$4:$J$50,6,FALSE)))))))))),"")</f>
        <v/>
      </c>
      <c r="X447" s="29" t="str">
        <f>IFERROR(W447*(IFERROR(VLOOKUP($X$438,'Banco de Dados'!$B$4:$J$50,4,FALSE),"ERRO")),"")</f>
        <v/>
      </c>
      <c r="Y447" s="29" t="str">
        <f t="shared" si="304"/>
        <v/>
      </c>
      <c r="Z447" s="103" t="str">
        <f>IFERROR(Y447*(C447*(PRINCIPAL!$G$126/100))*0.47*(44/12),"")</f>
        <v/>
      </c>
      <c r="AA447" s="111" t="str">
        <f t="shared" si="305"/>
        <v/>
      </c>
      <c r="AB447" s="30" t="str">
        <f>IFERROR(IF(AND(PRINCIPAL!$H$127&lt;&gt;"",OR(L447=PRINCIPAL!$I$127,L447=PRINCIPAL!$I$127+PRINCIPAL!$I$127,L447=PRINCIPAL!$I$127+PRINCIPAL!$I$127+PRINCIPAL!$I$127)),0,IF(AND(PRINCIPAL!$H$127&lt;&gt;"",L447=PRINCIPAL!$J$127),VLOOKUP($AC$438,'Banco de Dados'!$B$4:$J$50,8,FALSE)*PRINCIPAL!$H$127*(1-(PRINCIPAL!$K$127/100)),IF(AND(PRINCIPAL!$H$127&lt;&gt;"",L447=PRINCIPAL!$L$127),VLOOKUP($AC$438,'Banco de Dados'!$B$4:$J$50,8,FALSE)*PRINCIPAL!$H$127*(1-(PRINCIPAL!$M$127/100)),IF(AND(PRINCIPAL!$H$127&lt;&gt;"",L447=PRINCIPAL!$N$127),VLOOKUP($AC$438,'Banco de Dados'!$B$4:$J$50,8,FALSE)*PRINCIPAL!$H$127*(1-(PRINCIPAL!$O$127/100)),IF(PRINCIPAL!$H$127&lt;&gt;"",VLOOKUP($AC$438,'Banco de Dados'!$B$4:$J$50,8,FALSE)*PRINCIPAL!$H$127,IF(OR(L447=PRINCIPAL!$I$127,L447=PRINCIPAL!$I$127+PRINCIPAL!$I$127,L447=PRINCIPAL!$I$127+PRINCIPAL!$I$127+PRINCIPAL!$I$127),0,IF(L447=PRINCIPAL!$J$127,VLOOKUP($AC$438,'Banco de Dados'!$B$4:$J$50,6,FALSE)*(1-(PRINCIPAL!$K$127/100)),IF(L447=PRINCIPAL!$L$127,VLOOKUP($AC$438,'Banco de Dados'!$B$4:$J$50,6,FALSE)*(1-(PRINCIPAL!$M$127/100)),IF(L447=PRINCIPAL!$N$127,VLOOKUP($AC$438,'Banco de Dados'!$B$4:$J$50,6,FALSE)*(1-(PRINCIPAL!$O$127/100)),VLOOKUP($AC$438,'Banco de Dados'!$B$4:$J$50,6,FALSE)))))))))),"")</f>
        <v/>
      </c>
      <c r="AC447" s="29" t="str">
        <f>IFERROR(AB447*(IFERROR(VLOOKUP($AC$438,'Banco de Dados'!$B$4:$J$50,4,FALSE),"ERRO")),"")</f>
        <v/>
      </c>
      <c r="AD447" s="29" t="str">
        <f t="shared" si="295"/>
        <v/>
      </c>
      <c r="AE447" s="103" t="str">
        <f>IFERROR(AD447*(C447*(PRINCIPAL!$G$127/100))*0.47*(44/12),"")</f>
        <v/>
      </c>
      <c r="AF447" s="111" t="str">
        <f t="shared" si="296"/>
        <v/>
      </c>
      <c r="AG447" s="30" t="str">
        <f>IFERROR(IF(AND(PRINCIPAL!$H$128&lt;&gt;"",OR(L447=PRINCIPAL!$I$128,L447=PRINCIPAL!$I$128+PRINCIPAL!$I$128,L447=PRINCIPAL!$I$128+PRINCIPAL!$I$128+PRINCIPAL!$I$128)),0,IF(AND(PRINCIPAL!$H$128&lt;&gt;"",L447=PRINCIPAL!$J$128),VLOOKUP($AH$438,'Banco de Dados'!$B$4:$J$50,8,FALSE)*PRINCIPAL!$H$128*(1-(PRINCIPAL!$K$128/100)),IF(AND(PRINCIPAL!$H$128&lt;&gt;"",L447=PRINCIPAL!$L$128),VLOOKUP($AH$438,'Banco de Dados'!$B$4:$J$50,8,FALSE)*PRINCIPAL!$H$128*(1-(PRINCIPAL!$M$128/100)),IF(AND(PRINCIPAL!$H$128&lt;&gt;"",L447=PRINCIPAL!$N$128),VLOOKUP($AH$438,'Banco de Dados'!$B$4:$J$50,8,FALSE)*PRINCIPAL!$H$128*(1-(PRINCIPAL!$O$128/100)),IF(PRINCIPAL!$H$128&lt;&gt;"",VLOOKUP($AH$438,'Banco de Dados'!$B$4:$J$50,8,FALSE)*PRINCIPAL!$H$128,IF(OR(L447=PRINCIPAL!$I$128,L447=PRINCIPAL!$I$128+PRINCIPAL!$I$128,L447=PRINCIPAL!$I$128+PRINCIPAL!$I$128+PRINCIPAL!$I$128),0,IF(L447=PRINCIPAL!$J$128,VLOOKUP($AH$438,'Banco de Dados'!$B$4:$J$50,6,FALSE)*(1-(PRINCIPAL!$K$128/100)),IF(L447=PRINCIPAL!$L$128,VLOOKUP($AH$438,'Banco de Dados'!$B$4:$J$50,6,FALSE)*(1-(PRINCIPAL!$M$128/100)),IF(L447=PRINCIPAL!$N$128,VLOOKUP($AH$438,'Banco de Dados'!$B$4:$J$50,6,FALSE)*(1-(PRINCIPAL!$O$128/100)),VLOOKUP($AH$438,'Banco de Dados'!$B$4:$J$50,6,FALSE)))))))))),"")</f>
        <v/>
      </c>
      <c r="AH447" s="29" t="str">
        <f>IFERROR(AG447*(IFERROR(VLOOKUP($AH$438,'Banco de Dados'!$B$4:$J$50,4,FALSE),"ERRO")),"")</f>
        <v/>
      </c>
      <c r="AI447" s="29" t="str">
        <f t="shared" si="297"/>
        <v/>
      </c>
      <c r="AJ447" s="103" t="str">
        <f>IFERROR(AI447*(C447*(PRINCIPAL!$G$128/100))*0.47*(44/12),"")</f>
        <v/>
      </c>
      <c r="AK447" s="111" t="str">
        <f t="shared" si="306"/>
        <v/>
      </c>
      <c r="AL447" s="30" t="str">
        <f>IFERROR(IF(AND(PRINCIPAL!$H$129&lt;&gt;"",OR(L447=PRINCIPAL!$I$129,L447=PRINCIPAL!$I$129+PRINCIPAL!$I$129,L447=PRINCIPAL!$I$129+PRINCIPAL!$I$129+PRINCIPAL!$I$129)),0,IF(AND(PRINCIPAL!$H$129&lt;&gt;"",L447=PRINCIPAL!$J$129),VLOOKUP($AM$438,'Banco de Dados'!$B$4:$J$50,8,FALSE)*PRINCIPAL!$H$129*(1-(PRINCIPAL!$K$129/100)),IF(AND(PRINCIPAL!$H$129&lt;&gt;"",L447=PRINCIPAL!$L$129),VLOOKUP($AM$438,'Banco de Dados'!$B$4:$J$50,8,FALSE)*PRINCIPAL!$H$129*(1-(PRINCIPAL!$M$129/100)),IF(AND(PRINCIPAL!$H$129&lt;&gt;"",L447=PRINCIPAL!$N$129),VLOOKUP($AM$438,'Banco de Dados'!$B$4:$J$50,8,FALSE)*PRINCIPAL!$H$129*(1-(PRINCIPAL!$O$129/100)),IF(PRINCIPAL!$H$129&lt;&gt;"",VLOOKUP($AM$438,'Banco de Dados'!$B$4:$J$50,8,FALSE)*PRINCIPAL!$H$129,IF(OR(L447=PRINCIPAL!$I$129,L447=PRINCIPAL!$I$129+PRINCIPAL!$I$129,L447=PRINCIPAL!$I$129+PRINCIPAL!$I$129+PRINCIPAL!$I$129),0,IF(L447=PRINCIPAL!$J$129,VLOOKUP($AM$438,'Banco de Dados'!$B$4:$J$50,6,FALSE)*(1-(PRINCIPAL!$K$129/100)),IF(L447=PRINCIPAL!$L$129,VLOOKUP($AM$438,'Banco de Dados'!$B$4:$J$50,6,FALSE)*(1-(PRINCIPAL!$M$129/100)),IF(L447=PRINCIPAL!$N$129,VLOOKUP($AM$438,'Banco de Dados'!$B$4:$J$50,6,FALSE)*(1-(PRINCIPAL!$O$129/100)),VLOOKUP($AM$438,'Banco de Dados'!$B$4:$J$50,6,FALSE)))))))))),"")</f>
        <v/>
      </c>
      <c r="AM447" s="29" t="str">
        <f>IFERROR(AL447*(IFERROR(VLOOKUP($AM$438,'Banco de Dados'!$B$4:$J$50,4,FALSE),"ERRO")),"")</f>
        <v/>
      </c>
      <c r="AN447" s="29" t="str">
        <f t="shared" si="298"/>
        <v/>
      </c>
      <c r="AO447" s="103" t="str">
        <f>IFERROR(AN447*(C447*(PRINCIPAL!$G$129/100))*0.47*(44/12),"")</f>
        <v/>
      </c>
      <c r="AP447" s="111" t="str">
        <f t="shared" si="299"/>
        <v/>
      </c>
      <c r="AQ447" s="30" t="str">
        <f>IFERROR(IF(AND(PRINCIPAL!$H$130&lt;&gt;"",OR(L447=PRINCIPAL!$I$130,L447=PRINCIPAL!$I$130+PRINCIPAL!$I$130,L447=PRINCIPAL!$I$130+PRINCIPAL!$I$130+PRINCIPAL!$I$130)),0,IF(AND(PRINCIPAL!$H$130&lt;&gt;"",L447=PRINCIPAL!$J$130),VLOOKUP($AR$438,'Banco de Dados'!$B$4:$J$50,8,FALSE)*PRINCIPAL!$H$130*(1-(PRINCIPAL!$K$130/100)),IF(AND(PRINCIPAL!$H$130&lt;&gt;"",L447=PRINCIPAL!$L$130),VLOOKUP($AR$438,'Banco de Dados'!$B$4:$J$50,8,FALSE)*PRINCIPAL!$H$130*(1-(PRINCIPAL!$M$130/100)),IF(AND(PRINCIPAL!$H$130&lt;&gt;"",L447=PRINCIPAL!$N$130),VLOOKUP($AR$438,'Banco de Dados'!$B$4:$J$50,8,FALSE)*PRINCIPAL!$H$130*(1-(PRINCIPAL!$O$130/100)),IF(PRINCIPAL!$H$130&lt;&gt;"",VLOOKUP($AR$438,'Banco de Dados'!$B$4:$J$50,8,FALSE)*PRINCIPAL!$H$130,IF(OR(L447=PRINCIPAL!$I$130,L447=PRINCIPAL!$I$130+PRINCIPAL!$I$130,L447=PRINCIPAL!$I$130+PRINCIPAL!$I$130+PRINCIPAL!$I$130),0,IF(L447=PRINCIPAL!$J$130,VLOOKUP($AR$438,'Banco de Dados'!$B$4:$J$50,6,FALSE)*(1-(PRINCIPAL!$K$130/100)),IF(L447=PRINCIPAL!$L$130,VLOOKUP($AR$438,'Banco de Dados'!$B$4:$J$50,6,FALSE)*(1-(PRINCIPAL!$M$130/100)),IF(L447=PRINCIPAL!$N$130,VLOOKUP($AR$438,'Banco de Dados'!$B$4:$J$50,6,FALSE)*(1-(PRINCIPAL!$O$130/100)),VLOOKUP($AR$438,'Banco de Dados'!$B$4:$J$50,6,FALSE)))))))))),"")</f>
        <v/>
      </c>
      <c r="AR447" s="29" t="str">
        <f>IFERROR(AQ447*(IFERROR(VLOOKUP($AR$438,'Banco de Dados'!$B$4:$J$50,4,FALSE),"ERRO")),"")</f>
        <v/>
      </c>
      <c r="AS447" s="29" t="str">
        <f t="shared" si="300"/>
        <v/>
      </c>
      <c r="AT447" s="103" t="str">
        <f>IFERROR(AS447*(C447*(PRINCIPAL!$G$130/100))*0.47*(44/12),"")</f>
        <v/>
      </c>
      <c r="AU447" s="111" t="str">
        <f t="shared" si="301"/>
        <v/>
      </c>
      <c r="AV447" s="30" t="str">
        <f>IFERROR(IF(AND(PRINCIPAL!$H$131&lt;&gt;"",OR(L447=PRINCIPAL!$I$131,L447=PRINCIPAL!$I$131+PRINCIPAL!$I$131,L447=PRINCIPAL!$I$131+PRINCIPAL!$I$131+PRINCIPAL!$I$131)),0,IF(AND(PRINCIPAL!$H$131&lt;&gt;"",L447=PRINCIPAL!$J$131),VLOOKUP($AW$438,'Banco de Dados'!$B$4:$J$50,8,FALSE)*PRINCIPAL!$H$131*(1-(PRINCIPAL!$K$131/100)),IF(AND(PRINCIPAL!$H$131&lt;&gt;"",L447=PRINCIPAL!$L$131),VLOOKUP($AW$438,'Banco de Dados'!$B$4:$J$50,8,FALSE)*PRINCIPAL!$H$131*(1-(PRINCIPAL!$M$131/100)),IF(AND(PRINCIPAL!$H$131&lt;&gt;"",L447=PRINCIPAL!$N$131),VLOOKUP($AW$438,'Banco de Dados'!$B$4:$J$50,8,FALSE)*PRINCIPAL!$H$131*(1-(PRINCIPAL!$O$131/100)),IF(PRINCIPAL!$H$131&lt;&gt;"",VLOOKUP($AW$438,'Banco de Dados'!$B$4:$J$50,8,FALSE)*PRINCIPAL!$H$131,IF(OR(L447=PRINCIPAL!$I$131,L447=PRINCIPAL!$I$131+PRINCIPAL!$I$131,L447=PRINCIPAL!$I$131+PRINCIPAL!$I$131+PRINCIPAL!$I$131),0,IF(L447=PRINCIPAL!$J$131,VLOOKUP($AW$438,'Banco de Dados'!$B$4:$J$50,6,FALSE)*(1-(PRINCIPAL!$K$131/100)),IF(L447=PRINCIPAL!$L$131,VLOOKUP($AW$438,'Banco de Dados'!$B$4:$J$50,6,FALSE)*(1-(PRINCIPAL!$M$131/100)),IF(L447=PRINCIPAL!$N$131,VLOOKUP($AW$438,'Banco de Dados'!$B$4:$J$50,6,FALSE)*(1-(PRINCIPAL!$O$131/100)),VLOOKUP($AW$438,'Banco de Dados'!$B$4:$J$50,6,FALSE)))))))))),"")</f>
        <v/>
      </c>
      <c r="AW447" s="29" t="str">
        <f>IFERROR(AV447*(IFERROR(VLOOKUP($AW$438,'Banco de Dados'!$B$4:$J$50,4,FALSE),"ERRO")),"")</f>
        <v/>
      </c>
      <c r="AX447" s="29" t="str">
        <f t="shared" si="302"/>
        <v/>
      </c>
      <c r="AY447" s="103" t="str">
        <f>IFERROR(AX447*(C447*(PRINCIPAL!$G$131/100))*0.47*(44/12),"")</f>
        <v/>
      </c>
      <c r="AZ447" s="111" t="str">
        <f t="shared" si="307"/>
        <v/>
      </c>
      <c r="BA447" s="30" t="str">
        <f>IFERROR(IF(AND(PRINCIPAL!$H$132&lt;&gt;"",OR(L447=PRINCIPAL!$I$132,L447=PRINCIPAL!$I$132+PRINCIPAL!$I$132,L447=PRINCIPAL!$I$132+PRINCIPAL!$I$132+PRINCIPAL!$I$132)),0,IF(AND(PRINCIPAL!$H$132&lt;&gt;"",L447=PRINCIPAL!$J$132),VLOOKUP($BB$438,'Banco de Dados'!$B$4:$J$50,8,FALSE)*PRINCIPAL!$H$132*(1-(PRINCIPAL!$K$132/100)),IF(AND(PRINCIPAL!$H$132&lt;&gt;"",L447=PRINCIPAL!$L$132),VLOOKUP($BB$438,'Banco de Dados'!$B$4:$J$50,8,FALSE)*PRINCIPAL!$H$132*(1-(PRINCIPAL!$M$132/100)),IF(AND(PRINCIPAL!$H$132&lt;&gt;"",L447=PRINCIPAL!$N$132),VLOOKUP($BB$438,'Banco de Dados'!$B$4:$J$50,8,FALSE)*PRINCIPAL!$H$132*(1-(PRINCIPAL!$O$132/100)),IF(PRINCIPAL!$H$132&lt;&gt;"",VLOOKUP($BB$438,'Banco de Dados'!$B$4:$J$50,8,FALSE)*PRINCIPAL!$H$132,IF(OR(L447=PRINCIPAL!$I$132,L447=PRINCIPAL!$I$132+PRINCIPAL!$I$132,L447=PRINCIPAL!$I$132+PRINCIPAL!$I$132+PRINCIPAL!$I$132),0,IF(L447=PRINCIPAL!$J$132,VLOOKUP($BB$438,'Banco de Dados'!$B$4:$J$50,6,FALSE)*(1-(PRINCIPAL!$K$132/100)),IF(L447=PRINCIPAL!$L$132,VLOOKUP($BB$438,'Banco de Dados'!$B$4:$J$50,6,FALSE)*(1-(PRINCIPAL!$M$132/100)),IF(L447=PRINCIPAL!$N$132,VLOOKUP($BB$438,'Banco de Dados'!$B$4:$J$50,6,FALSE)*(1-(PRINCIPAL!$O$132/100)),VLOOKUP($BB$438,'Banco de Dados'!$B$4:$J$50,6,FALSE)))))))))),"")</f>
        <v/>
      </c>
      <c r="BB447" s="29" t="str">
        <f>IFERROR(BA447*(IFERROR(VLOOKUP($BB$438,'Banco de Dados'!$B$4:$J$50,4,FALSE),"ERRO")),"")</f>
        <v/>
      </c>
      <c r="BC447" s="29" t="str">
        <f t="shared" si="308"/>
        <v/>
      </c>
      <c r="BD447" s="103" t="str">
        <f>IFERROR(BC447*(C447*(PRINCIPAL!$G$132/100))*0.47*(44/12),"")</f>
        <v/>
      </c>
      <c r="BE447" s="111" t="str">
        <f t="shared" si="287"/>
        <v/>
      </c>
      <c r="BF447" s="30" t="str">
        <f>IFERROR(IF(AND(PRINCIPAL!$H$133&lt;&gt;"",OR(L447=PRINCIPAL!$I$133,L447=PRINCIPAL!$I$133+PRINCIPAL!$I$133,L447=PRINCIPAL!$I$133+PRINCIPAL!$I$133+PRINCIPAL!$I$133)),0,IF(AND(PRINCIPAL!$H$133&lt;&gt;"",L447=PRINCIPAL!$J$133),VLOOKUP($BG$438,'Banco de Dados'!$B$4:$J$50,8,FALSE)*PRINCIPAL!$H$133*(1-(PRINCIPAL!$K$133/100)),IF(AND(PRINCIPAL!$H$133&lt;&gt;"",L447=PRINCIPAL!$L$133),VLOOKUP($BG$438,'Banco de Dados'!$B$4:$J$50,8,FALSE)*PRINCIPAL!$H$133*(1-(PRINCIPAL!$M$133/100)),IF(AND(PRINCIPAL!$H$133&lt;&gt;"",L447=PRINCIPAL!$N$133),VLOOKUP($BG$438,'Banco de Dados'!$B$4:$J$50,8,FALSE)*PRINCIPAL!$H$133*(1-(PRINCIPAL!$O$133/100)),IF(PRINCIPAL!$H$133&lt;&gt;"",VLOOKUP($BG$438,'Banco de Dados'!$B$4:$J$50,8,FALSE)*PRINCIPAL!$H$133,IF(OR(L447=PRINCIPAL!$I$133,L447=PRINCIPAL!$I$133+PRINCIPAL!$I$133,L447=PRINCIPAL!$I$133+PRINCIPAL!$I$133+PRINCIPAL!$I$133),0,IF(L447=PRINCIPAL!$J$133,VLOOKUP($BG$438,'Banco de Dados'!$B$4:$J$50,6,FALSE)*(1-(PRINCIPAL!$K$133/100)),IF(L447=PRINCIPAL!$L$133,VLOOKUP($BG$438,'Banco de Dados'!$B$4:$J$50,6,FALSE)*(1-(PRINCIPAL!$M$133/100)),IF(L447=PRINCIPAL!$N$133,VLOOKUP($BG$438,'Banco de Dados'!$B$4:$J$50,6,FALSE)*(1-(PRINCIPAL!$O$133/100)),VLOOKUP($BG$438,'Banco de Dados'!$B$4:$J$50,6,FALSE)))))))))),"")</f>
        <v/>
      </c>
      <c r="BG447" s="29" t="str">
        <f>IFERROR(BF447*(IFERROR(VLOOKUP($BG$438,'Banco de Dados'!$B$4:$J$50,4,FALSE),"ERRO")),"")</f>
        <v/>
      </c>
      <c r="BH447" s="29" t="str">
        <f t="shared" si="303"/>
        <v/>
      </c>
      <c r="BI447" s="103" t="str">
        <f>IFERROR(BH447*(C447*(PRINCIPAL!$G$133/100))*0.47*(44/12),"")</f>
        <v/>
      </c>
      <c r="BJ447" s="102" t="str">
        <f t="shared" si="288"/>
        <v/>
      </c>
    </row>
    <row r="448" spans="2:62" ht="12.75" customHeight="1" x14ac:dyDescent="0.3">
      <c r="B448" s="326">
        <f t="shared" si="289"/>
        <v>2028</v>
      </c>
      <c r="C448" s="340"/>
      <c r="D448" s="1"/>
      <c r="E448" s="116">
        <v>8</v>
      </c>
      <c r="F448" s="24" t="str">
        <f>IFERROR(VLOOKUP($G$438,'Banco de Dados'!$B$4:$J$50,6,FALSE),"")</f>
        <v/>
      </c>
      <c r="G448" s="25" t="str">
        <f>IFERROR(F448*(IFERROR(VLOOKUP($G$438,'Banco de Dados'!$B$4:$J$50,4,FALSE),"ERRO")),"")</f>
        <v/>
      </c>
      <c r="H448" s="25" t="str">
        <f t="shared" si="290"/>
        <v/>
      </c>
      <c r="I448" s="103" t="str">
        <f t="shared" si="291"/>
        <v/>
      </c>
      <c r="J448" s="117" t="str">
        <f t="shared" si="292"/>
        <v/>
      </c>
      <c r="K448" s="1"/>
      <c r="L448" s="91">
        <v>8</v>
      </c>
      <c r="M448" s="24" t="str">
        <f>IFERROR(IF(AND(PRINCIPAL!$H$124&lt;&gt;"",OR(L448=PRINCIPAL!$I$124,L448=PRINCIPAL!$I$124+PRINCIPAL!$I$124,L448=PRINCIPAL!$I$124+PRINCIPAL!$I$124+PRINCIPAL!$I$124)),0,IF(AND(PRINCIPAL!$H$124&lt;&gt;"",L448=PRINCIPAL!$J$124),VLOOKUP($N$438,'Banco de Dados'!$B$4:$J$50,8,FALSE)*PRINCIPAL!$H$124*(1-(PRINCIPAL!$K$124/100)),IF(AND(PRINCIPAL!$H$124&lt;&gt;"",L448=PRINCIPAL!$L$124),VLOOKUP($N$438,'Banco de Dados'!$B$4:$J$50,8,FALSE)*PRINCIPAL!$H$124*(1-(PRINCIPAL!$M$124/100)),IF(AND(PRINCIPAL!$H$124&lt;&gt;"",L448=PRINCIPAL!$N$124),VLOOKUP($N$438,'Banco de Dados'!$B$4:$J$50,8,FALSE)*PRINCIPAL!$H$124*(1-(PRINCIPAL!$O$124/100)),IF(PRINCIPAL!$H$124&lt;&gt;"",VLOOKUP($N$438,'Banco de Dados'!$B$4:$J$50,8,FALSE)*PRINCIPAL!$H$124,IF(OR(L448=PRINCIPAL!$I$124,L448=PRINCIPAL!$I$124+PRINCIPAL!$I$124,L448=PRINCIPAL!$I$124+PRINCIPAL!$I$124+PRINCIPAL!$I$124),0,IF(L448=PRINCIPAL!$J$124,VLOOKUP($N$438,'Banco de Dados'!$B$4:$J$50,6,FALSE)*(1-(PRINCIPAL!$K$124/100)),IF(L448=PRINCIPAL!$L$124,VLOOKUP($N$438,'Banco de Dados'!$B$4:$J$50,6,FALSE)*(1-(PRINCIPAL!$M$124/100)),IF(L448=PRINCIPAL!$N$124,VLOOKUP($N$438,'Banco de Dados'!$B$4:$J$50,6,FALSE)*(1-(PRINCIPAL!$O$124/100)),VLOOKUP($N$438,'Banco de Dados'!$B$4:$J$50,6,FALSE)))))))))),"")</f>
        <v/>
      </c>
      <c r="N448" s="25" t="str">
        <f>IFERROR(M448*(IFERROR(VLOOKUP($N$438,'Banco de Dados'!$B$4:$J$50,4,FALSE),"ERRO")),"")</f>
        <v/>
      </c>
      <c r="O448" s="25" t="str">
        <f t="shared" si="293"/>
        <v/>
      </c>
      <c r="P448" s="103" t="str">
        <f>IFERROR(O448*(C448*(PRINCIPAL!$G$124/100))*0.47*(44/12),"")</f>
        <v/>
      </c>
      <c r="Q448" s="107" t="str">
        <f t="shared" si="309"/>
        <v/>
      </c>
      <c r="R448" s="29" t="str">
        <f>IFERROR(IF(AND(PRINCIPAL!$H$125&lt;&gt;"",OR(L448=PRINCIPAL!$I$125,L448=PRINCIPAL!$I$125+PRINCIPAL!$I$125,L448=PRINCIPAL!$I$125+PRINCIPAL!$I$125+PRINCIPAL!$I$125)),0,IF(AND(PRINCIPAL!$H$125&lt;&gt;"",L448=PRINCIPAL!$J$125),VLOOKUP($S$438,'Banco de Dados'!$B$4:$J$50,8,FALSE)*PRINCIPAL!$H$125*(1-(PRINCIPAL!$K$125/100)),IF(AND(PRINCIPAL!$H$125&lt;&gt;"",L448=PRINCIPAL!$L$125),VLOOKUP($S$438,'Banco de Dados'!$B$4:$J$50,8,FALSE)*PRINCIPAL!$H$125*(1-(PRINCIPAL!$M$125/100)),IF(AND(PRINCIPAL!$H$125&lt;&gt;"",L448=PRINCIPAL!$N$125),VLOOKUP($S$438,'Banco de Dados'!$B$4:$J$50,8,FALSE)*PRINCIPAL!$H$125*(1-(PRINCIPAL!$O$125/100)),IF(PRINCIPAL!$H$125&lt;&gt;"",VLOOKUP($S$438,'Banco de Dados'!$B$4:$J$50,8,FALSE)*PRINCIPAL!$H$125,IF(OR(L448=PRINCIPAL!$I$125,L448=PRINCIPAL!$I$125+PRINCIPAL!$I$125,L448=PRINCIPAL!$I$125+PRINCIPAL!$I$125+PRINCIPAL!$I$125),0,IF(L448=PRINCIPAL!$J$125,VLOOKUP($S$438,'Banco de Dados'!$B$4:$J$50,6,FALSE)*(1-(PRINCIPAL!$K$125/100)),IF(L448=PRINCIPAL!$L$125,VLOOKUP($S$438,'Banco de Dados'!$B$4:$J$50,6,FALSE)*(1-(PRINCIPAL!$M$125/100)),IF(L448=PRINCIPAL!$N$125,VLOOKUP($S$438,'Banco de Dados'!$B$4:$J$50,6,FALSE)*(1-(PRINCIPAL!$O$125/100)),VLOOKUP($S$438,'Banco de Dados'!$B$4:$J$50,6,FALSE)))))))))),"")</f>
        <v/>
      </c>
      <c r="S448" s="29" t="str">
        <f>IFERROR(R448*(IFERROR(VLOOKUP($S$438,'Banco de Dados'!$B$4:$J$50,4,FALSE),"ERRO")),"")</f>
        <v/>
      </c>
      <c r="T448" s="29" t="str">
        <f>IFERROR(R448+S448,"")</f>
        <v/>
      </c>
      <c r="U448" s="103" t="str">
        <f>IFERROR(T448*(C448*(PRINCIPAL!$G$125/100))*0.47*(44/12),"")</f>
        <v/>
      </c>
      <c r="V448" s="103" t="str">
        <f t="shared" si="286"/>
        <v/>
      </c>
      <c r="W448" s="30" t="str">
        <f>IFERROR(IF(AND(PRINCIPAL!$H$126&lt;&gt;"",OR(L448=PRINCIPAL!$I$126,L448=PRINCIPAL!$I$126+PRINCIPAL!$I$126,L448=PRINCIPAL!$I$126+PRINCIPAL!$I$126+PRINCIPAL!$I$126)),0,IF(AND(PRINCIPAL!$H$126&lt;&gt;"",L448=PRINCIPAL!$J$126),VLOOKUP($X$438,'Banco de Dados'!$B$4:$J$50,8,FALSE)*PRINCIPAL!$H$126*(1-(PRINCIPAL!$K$126/100)),IF(AND(PRINCIPAL!$H$126&lt;&gt;"",L448=PRINCIPAL!$L$126),VLOOKUP($X$438,'Banco de Dados'!$B$4:$J$50,8,FALSE)*PRINCIPAL!$H$126*(1-(PRINCIPAL!$M$126/100)),IF(AND(PRINCIPAL!$H$126&lt;&gt;"",L448=PRINCIPAL!$N$126),VLOOKUP($X$438,'Banco de Dados'!$B$4:$J$50,8,FALSE)*PRINCIPAL!$H$126*(1-(PRINCIPAL!$O$126/100)),IF(PRINCIPAL!$H$126&lt;&gt;"",VLOOKUP($X$438,'Banco de Dados'!$B$4:$J$50,8,FALSE)*PRINCIPAL!$H$126,IF(OR(L448=PRINCIPAL!$I$126,L448=PRINCIPAL!$I$126+PRINCIPAL!$I$126,L448=PRINCIPAL!$I$126+PRINCIPAL!$I$126+PRINCIPAL!$I$126),0,IF(L448=PRINCIPAL!$J$126,VLOOKUP($X$438,'Banco de Dados'!$B$4:$J$50,6,FALSE)*(1-(PRINCIPAL!$K$126/100)),IF(L448=PRINCIPAL!$L$126,VLOOKUP($X$438,'Banco de Dados'!$B$4:$J$50,6,FALSE)*(1-(PRINCIPAL!$M$126/100)),IF(L448=PRINCIPAL!$N$126,VLOOKUP($X$438,'Banco de Dados'!$B$4:$J$50,6,FALSE)*(1-(PRINCIPAL!$O$126/100)),VLOOKUP($X$438,'Banco de Dados'!$B$4:$J$50,6,FALSE)))))))))),"")</f>
        <v/>
      </c>
      <c r="X448" s="29" t="str">
        <f>IFERROR(W448*(IFERROR(VLOOKUP($X$438,'Banco de Dados'!$B$4:$J$50,4,FALSE),"ERRO")),"")</f>
        <v/>
      </c>
      <c r="Y448" s="29" t="str">
        <f t="shared" si="304"/>
        <v/>
      </c>
      <c r="Z448" s="103" t="str">
        <f>IFERROR(Y448*(C448*(PRINCIPAL!$G$126/100))*0.47*(44/12),"")</f>
        <v/>
      </c>
      <c r="AA448" s="111" t="str">
        <f t="shared" si="305"/>
        <v/>
      </c>
      <c r="AB448" s="30" t="str">
        <f>IFERROR(IF(AND(PRINCIPAL!$H$127&lt;&gt;"",OR(L448=PRINCIPAL!$I$127,L448=PRINCIPAL!$I$127+PRINCIPAL!$I$127,L448=PRINCIPAL!$I$127+PRINCIPAL!$I$127+PRINCIPAL!$I$127)),0,IF(AND(PRINCIPAL!$H$127&lt;&gt;"",L448=PRINCIPAL!$J$127),VLOOKUP($AC$438,'Banco de Dados'!$B$4:$J$50,8,FALSE)*PRINCIPAL!$H$127*(1-(PRINCIPAL!$K$127/100)),IF(AND(PRINCIPAL!$H$127&lt;&gt;"",L448=PRINCIPAL!$L$127),VLOOKUP($AC$438,'Banco de Dados'!$B$4:$J$50,8,FALSE)*PRINCIPAL!$H$127*(1-(PRINCIPAL!$M$127/100)),IF(AND(PRINCIPAL!$H$127&lt;&gt;"",L448=PRINCIPAL!$N$127),VLOOKUP($AC$438,'Banco de Dados'!$B$4:$J$50,8,FALSE)*PRINCIPAL!$H$127*(1-(PRINCIPAL!$O$127/100)),IF(PRINCIPAL!$H$127&lt;&gt;"",VLOOKUP($AC$438,'Banco de Dados'!$B$4:$J$50,8,FALSE)*PRINCIPAL!$H$127,IF(OR(L448=PRINCIPAL!$I$127,L448=PRINCIPAL!$I$127+PRINCIPAL!$I$127,L448=PRINCIPAL!$I$127+PRINCIPAL!$I$127+PRINCIPAL!$I$127),0,IF(L448=PRINCIPAL!$J$127,VLOOKUP($AC$438,'Banco de Dados'!$B$4:$J$50,6,FALSE)*(1-(PRINCIPAL!$K$127/100)),IF(L448=PRINCIPAL!$L$127,VLOOKUP($AC$438,'Banco de Dados'!$B$4:$J$50,6,FALSE)*(1-(PRINCIPAL!$M$127/100)),IF(L448=PRINCIPAL!$N$127,VLOOKUP($AC$438,'Banco de Dados'!$B$4:$J$50,6,FALSE)*(1-(PRINCIPAL!$O$127/100)),VLOOKUP($AC$438,'Banco de Dados'!$B$4:$J$50,6,FALSE)))))))))),"")</f>
        <v/>
      </c>
      <c r="AC448" s="29" t="str">
        <f>IFERROR(AB448*(IFERROR(VLOOKUP($AC$438,'Banco de Dados'!$B$4:$J$50,4,FALSE),"ERRO")),"")</f>
        <v/>
      </c>
      <c r="AD448" s="29" t="str">
        <f t="shared" si="295"/>
        <v/>
      </c>
      <c r="AE448" s="103" t="str">
        <f>IFERROR(AD448*(C448*(PRINCIPAL!$G$127/100))*0.47*(44/12),"")</f>
        <v/>
      </c>
      <c r="AF448" s="111" t="str">
        <f t="shared" si="296"/>
        <v/>
      </c>
      <c r="AG448" s="30" t="str">
        <f>IFERROR(IF(AND(PRINCIPAL!$H$128&lt;&gt;"",OR(L448=PRINCIPAL!$I$128,L448=PRINCIPAL!$I$128+PRINCIPAL!$I$128,L448=PRINCIPAL!$I$128+PRINCIPAL!$I$128+PRINCIPAL!$I$128)),0,IF(AND(PRINCIPAL!$H$128&lt;&gt;"",L448=PRINCIPAL!$J$128),VLOOKUP($AH$438,'Banco de Dados'!$B$4:$J$50,8,FALSE)*PRINCIPAL!$H$128*(1-(PRINCIPAL!$K$128/100)),IF(AND(PRINCIPAL!$H$128&lt;&gt;"",L448=PRINCIPAL!$L$128),VLOOKUP($AH$438,'Banco de Dados'!$B$4:$J$50,8,FALSE)*PRINCIPAL!$H$128*(1-(PRINCIPAL!$M$128/100)),IF(AND(PRINCIPAL!$H$128&lt;&gt;"",L448=PRINCIPAL!$N$128),VLOOKUP($AH$438,'Banco de Dados'!$B$4:$J$50,8,FALSE)*PRINCIPAL!$H$128*(1-(PRINCIPAL!$O$128/100)),IF(PRINCIPAL!$H$128&lt;&gt;"",VLOOKUP($AH$438,'Banco de Dados'!$B$4:$J$50,8,FALSE)*PRINCIPAL!$H$128,IF(OR(L448=PRINCIPAL!$I$128,L448=PRINCIPAL!$I$128+PRINCIPAL!$I$128,L448=PRINCIPAL!$I$128+PRINCIPAL!$I$128+PRINCIPAL!$I$128),0,IF(L448=PRINCIPAL!$J$128,VLOOKUP($AH$438,'Banco de Dados'!$B$4:$J$50,6,FALSE)*(1-(PRINCIPAL!$K$128/100)),IF(L448=PRINCIPAL!$L$128,VLOOKUP($AH$438,'Banco de Dados'!$B$4:$J$50,6,FALSE)*(1-(PRINCIPAL!$M$128/100)),IF(L448=PRINCIPAL!$N$128,VLOOKUP($AH$438,'Banco de Dados'!$B$4:$J$50,6,FALSE)*(1-(PRINCIPAL!$O$128/100)),VLOOKUP($AH$438,'Banco de Dados'!$B$4:$J$50,6,FALSE)))))))))),"")</f>
        <v/>
      </c>
      <c r="AH448" s="29" t="str">
        <f>IFERROR(AG448*(IFERROR(VLOOKUP($AH$438,'Banco de Dados'!$B$4:$J$50,4,FALSE),"ERRO")),"")</f>
        <v/>
      </c>
      <c r="AI448" s="29" t="str">
        <f t="shared" si="297"/>
        <v/>
      </c>
      <c r="AJ448" s="103" t="str">
        <f>IFERROR(AI448*(C448*(PRINCIPAL!$G$128/100))*0.47*(44/12),"")</f>
        <v/>
      </c>
      <c r="AK448" s="111" t="str">
        <f t="shared" si="306"/>
        <v/>
      </c>
      <c r="AL448" s="30" t="str">
        <f>IFERROR(IF(AND(PRINCIPAL!$H$129&lt;&gt;"",OR(L448=PRINCIPAL!$I$129,L448=PRINCIPAL!$I$129+PRINCIPAL!$I$129,L448=PRINCIPAL!$I$129+PRINCIPAL!$I$129+PRINCIPAL!$I$129)),0,IF(AND(PRINCIPAL!$H$129&lt;&gt;"",L448=PRINCIPAL!$J$129),VLOOKUP($AM$438,'Banco de Dados'!$B$4:$J$50,8,FALSE)*PRINCIPAL!$H$129*(1-(PRINCIPAL!$K$129/100)),IF(AND(PRINCIPAL!$H$129&lt;&gt;"",L448=PRINCIPAL!$L$129),VLOOKUP($AM$438,'Banco de Dados'!$B$4:$J$50,8,FALSE)*PRINCIPAL!$H$129*(1-(PRINCIPAL!$M$129/100)),IF(AND(PRINCIPAL!$H$129&lt;&gt;"",L448=PRINCIPAL!$N$129),VLOOKUP($AM$438,'Banco de Dados'!$B$4:$J$50,8,FALSE)*PRINCIPAL!$H$129*(1-(PRINCIPAL!$O$129/100)),IF(PRINCIPAL!$H$129&lt;&gt;"",VLOOKUP($AM$438,'Banco de Dados'!$B$4:$J$50,8,FALSE)*PRINCIPAL!$H$129,IF(OR(L448=PRINCIPAL!$I$129,L448=PRINCIPAL!$I$129+PRINCIPAL!$I$129,L448=PRINCIPAL!$I$129+PRINCIPAL!$I$129+PRINCIPAL!$I$129),0,IF(L448=PRINCIPAL!$J$129,VLOOKUP($AM$438,'Banco de Dados'!$B$4:$J$50,6,FALSE)*(1-(PRINCIPAL!$K$129/100)),IF(L448=PRINCIPAL!$L$129,VLOOKUP($AM$438,'Banco de Dados'!$B$4:$J$50,6,FALSE)*(1-(PRINCIPAL!$M$129/100)),IF(L448=PRINCIPAL!$N$129,VLOOKUP($AM$438,'Banco de Dados'!$B$4:$J$50,6,FALSE)*(1-(PRINCIPAL!$O$129/100)),VLOOKUP($AM$438,'Banco de Dados'!$B$4:$J$50,6,FALSE)))))))))),"")</f>
        <v/>
      </c>
      <c r="AM448" s="29" t="str">
        <f>IFERROR(AL448*(IFERROR(VLOOKUP($AM$438,'Banco de Dados'!$B$4:$J$50,4,FALSE),"ERRO")),"")</f>
        <v/>
      </c>
      <c r="AN448" s="29" t="str">
        <f t="shared" si="298"/>
        <v/>
      </c>
      <c r="AO448" s="103" t="str">
        <f>IFERROR(AN448*(C448*(PRINCIPAL!$G$129/100))*0.47*(44/12),"")</f>
        <v/>
      </c>
      <c r="AP448" s="111" t="str">
        <f t="shared" si="299"/>
        <v/>
      </c>
      <c r="AQ448" s="30" t="str">
        <f>IFERROR(IF(AND(PRINCIPAL!$H$130&lt;&gt;"",OR(L448=PRINCIPAL!$I$130,L448=PRINCIPAL!$I$130+PRINCIPAL!$I$130,L448=PRINCIPAL!$I$130+PRINCIPAL!$I$130+PRINCIPAL!$I$130)),0,IF(AND(PRINCIPAL!$H$130&lt;&gt;"",L448=PRINCIPAL!$J$130),VLOOKUP($AR$438,'Banco de Dados'!$B$4:$J$50,8,FALSE)*PRINCIPAL!$H$130*(1-(PRINCIPAL!$K$130/100)),IF(AND(PRINCIPAL!$H$130&lt;&gt;"",L448=PRINCIPAL!$L$130),VLOOKUP($AR$438,'Banco de Dados'!$B$4:$J$50,8,FALSE)*PRINCIPAL!$H$130*(1-(PRINCIPAL!$M$130/100)),IF(AND(PRINCIPAL!$H$130&lt;&gt;"",L448=PRINCIPAL!$N$130),VLOOKUP($AR$438,'Banco de Dados'!$B$4:$J$50,8,FALSE)*PRINCIPAL!$H$130*(1-(PRINCIPAL!$O$130/100)),IF(PRINCIPAL!$H$130&lt;&gt;"",VLOOKUP($AR$438,'Banco de Dados'!$B$4:$J$50,8,FALSE)*PRINCIPAL!$H$130,IF(OR(L448=PRINCIPAL!$I$130,L448=PRINCIPAL!$I$130+PRINCIPAL!$I$130,L448=PRINCIPAL!$I$130+PRINCIPAL!$I$130+PRINCIPAL!$I$130),0,IF(L448=PRINCIPAL!$J$130,VLOOKUP($AR$438,'Banco de Dados'!$B$4:$J$50,6,FALSE)*(1-(PRINCIPAL!$K$130/100)),IF(L448=PRINCIPAL!$L$130,VLOOKUP($AR$438,'Banco de Dados'!$B$4:$J$50,6,FALSE)*(1-(PRINCIPAL!$M$130/100)),IF(L448=PRINCIPAL!$N$130,VLOOKUP($AR$438,'Banco de Dados'!$B$4:$J$50,6,FALSE)*(1-(PRINCIPAL!$O$130/100)),VLOOKUP($AR$438,'Banco de Dados'!$B$4:$J$50,6,FALSE)))))))))),"")</f>
        <v/>
      </c>
      <c r="AR448" s="29" t="str">
        <f>IFERROR(AQ448*(IFERROR(VLOOKUP($AR$438,'Banco de Dados'!$B$4:$J$50,4,FALSE),"ERRO")),"")</f>
        <v/>
      </c>
      <c r="AS448" s="29" t="str">
        <f t="shared" si="300"/>
        <v/>
      </c>
      <c r="AT448" s="103" t="str">
        <f>IFERROR(AS448*(C448*(PRINCIPAL!$G$130/100))*0.47*(44/12),"")</f>
        <v/>
      </c>
      <c r="AU448" s="111" t="str">
        <f t="shared" si="301"/>
        <v/>
      </c>
      <c r="AV448" s="30" t="str">
        <f>IFERROR(IF(AND(PRINCIPAL!$H$131&lt;&gt;"",OR(L448=PRINCIPAL!$I$131,L448=PRINCIPAL!$I$131+PRINCIPAL!$I$131,L448=PRINCIPAL!$I$131+PRINCIPAL!$I$131+PRINCIPAL!$I$131)),0,IF(AND(PRINCIPAL!$H$131&lt;&gt;"",L448=PRINCIPAL!$J$131),VLOOKUP($AW$438,'Banco de Dados'!$B$4:$J$50,8,FALSE)*PRINCIPAL!$H$131*(1-(PRINCIPAL!$K$131/100)),IF(AND(PRINCIPAL!$H$131&lt;&gt;"",L448=PRINCIPAL!$L$131),VLOOKUP($AW$438,'Banco de Dados'!$B$4:$J$50,8,FALSE)*PRINCIPAL!$H$131*(1-(PRINCIPAL!$M$131/100)),IF(AND(PRINCIPAL!$H$131&lt;&gt;"",L448=PRINCIPAL!$N$131),VLOOKUP($AW$438,'Banco de Dados'!$B$4:$J$50,8,FALSE)*PRINCIPAL!$H$131*(1-(PRINCIPAL!$O$131/100)),IF(PRINCIPAL!$H$131&lt;&gt;"",VLOOKUP($AW$438,'Banco de Dados'!$B$4:$J$50,8,FALSE)*PRINCIPAL!$H$131,IF(OR(L448=PRINCIPAL!$I$131,L448=PRINCIPAL!$I$131+PRINCIPAL!$I$131,L448=PRINCIPAL!$I$131+PRINCIPAL!$I$131+PRINCIPAL!$I$131),0,IF(L448=PRINCIPAL!$J$131,VLOOKUP($AW$438,'Banco de Dados'!$B$4:$J$50,6,FALSE)*(1-(PRINCIPAL!$K$131/100)),IF(L448=PRINCIPAL!$L$131,VLOOKUP($AW$438,'Banco de Dados'!$B$4:$J$50,6,FALSE)*(1-(PRINCIPAL!$M$131/100)),IF(L448=PRINCIPAL!$N$131,VLOOKUP($AW$438,'Banco de Dados'!$B$4:$J$50,6,FALSE)*(1-(PRINCIPAL!$O$131/100)),VLOOKUP($AW$438,'Banco de Dados'!$B$4:$J$50,6,FALSE)))))))))),"")</f>
        <v/>
      </c>
      <c r="AW448" s="29" t="str">
        <f>IFERROR(AV448*(IFERROR(VLOOKUP($AW$438,'Banco de Dados'!$B$4:$J$50,4,FALSE),"ERRO")),"")</f>
        <v/>
      </c>
      <c r="AX448" s="29" t="str">
        <f t="shared" si="302"/>
        <v/>
      </c>
      <c r="AY448" s="103" t="str">
        <f>IFERROR(AX448*(C448*(PRINCIPAL!$G$131/100))*0.47*(44/12),"")</f>
        <v/>
      </c>
      <c r="AZ448" s="111" t="str">
        <f t="shared" si="307"/>
        <v/>
      </c>
      <c r="BA448" s="30" t="str">
        <f>IFERROR(IF(AND(PRINCIPAL!$H$132&lt;&gt;"",OR(L448=PRINCIPAL!$I$132,L448=PRINCIPAL!$I$132+PRINCIPAL!$I$132,L448=PRINCIPAL!$I$132+PRINCIPAL!$I$132+PRINCIPAL!$I$132)),0,IF(AND(PRINCIPAL!$H$132&lt;&gt;"",L448=PRINCIPAL!$J$132),VLOOKUP($BB$438,'Banco de Dados'!$B$4:$J$50,8,FALSE)*PRINCIPAL!$H$132*(1-(PRINCIPAL!$K$132/100)),IF(AND(PRINCIPAL!$H$132&lt;&gt;"",L448=PRINCIPAL!$L$132),VLOOKUP($BB$438,'Banco de Dados'!$B$4:$J$50,8,FALSE)*PRINCIPAL!$H$132*(1-(PRINCIPAL!$M$132/100)),IF(AND(PRINCIPAL!$H$132&lt;&gt;"",L448=PRINCIPAL!$N$132),VLOOKUP($BB$438,'Banco de Dados'!$B$4:$J$50,8,FALSE)*PRINCIPAL!$H$132*(1-(PRINCIPAL!$O$132/100)),IF(PRINCIPAL!$H$132&lt;&gt;"",VLOOKUP($BB$438,'Banco de Dados'!$B$4:$J$50,8,FALSE)*PRINCIPAL!$H$132,IF(OR(L448=PRINCIPAL!$I$132,L448=PRINCIPAL!$I$132+PRINCIPAL!$I$132,L448=PRINCIPAL!$I$132+PRINCIPAL!$I$132+PRINCIPAL!$I$132),0,IF(L448=PRINCIPAL!$J$132,VLOOKUP($BB$438,'Banco de Dados'!$B$4:$J$50,6,FALSE)*(1-(PRINCIPAL!$K$132/100)),IF(L448=PRINCIPAL!$L$132,VLOOKUP($BB$438,'Banco de Dados'!$B$4:$J$50,6,FALSE)*(1-(PRINCIPAL!$M$132/100)),IF(L448=PRINCIPAL!$N$132,VLOOKUP($BB$438,'Banco de Dados'!$B$4:$J$50,6,FALSE)*(1-(PRINCIPAL!$O$132/100)),VLOOKUP($BB$438,'Banco de Dados'!$B$4:$J$50,6,FALSE)))))))))),"")</f>
        <v/>
      </c>
      <c r="BB448" s="29" t="str">
        <f>IFERROR(BA448*(IFERROR(VLOOKUP($BB$438,'Banco de Dados'!$B$4:$J$50,4,FALSE),"ERRO")),"")</f>
        <v/>
      </c>
      <c r="BC448" s="29" t="str">
        <f t="shared" si="308"/>
        <v/>
      </c>
      <c r="BD448" s="103" t="str">
        <f>IFERROR(BC448*(C448*(PRINCIPAL!$G$132/100))*0.47*(44/12),"")</f>
        <v/>
      </c>
      <c r="BE448" s="111" t="str">
        <f t="shared" si="287"/>
        <v/>
      </c>
      <c r="BF448" s="30" t="str">
        <f>IFERROR(IF(AND(PRINCIPAL!$H$133&lt;&gt;"",OR(L448=PRINCIPAL!$I$133,L448=PRINCIPAL!$I$133+PRINCIPAL!$I$133,L448=PRINCIPAL!$I$133+PRINCIPAL!$I$133+PRINCIPAL!$I$133)),0,IF(AND(PRINCIPAL!$H$133&lt;&gt;"",L448=PRINCIPAL!$J$133),VLOOKUP($BG$438,'Banco de Dados'!$B$4:$J$50,8,FALSE)*PRINCIPAL!$H$133*(1-(PRINCIPAL!$K$133/100)),IF(AND(PRINCIPAL!$H$133&lt;&gt;"",L448=PRINCIPAL!$L$133),VLOOKUP($BG$438,'Banco de Dados'!$B$4:$J$50,8,FALSE)*PRINCIPAL!$H$133*(1-(PRINCIPAL!$M$133/100)),IF(AND(PRINCIPAL!$H$133&lt;&gt;"",L448=PRINCIPAL!$N$133),VLOOKUP($BG$438,'Banco de Dados'!$B$4:$J$50,8,FALSE)*PRINCIPAL!$H$133*(1-(PRINCIPAL!$O$133/100)),IF(PRINCIPAL!$H$133&lt;&gt;"",VLOOKUP($BG$438,'Banco de Dados'!$B$4:$J$50,8,FALSE)*PRINCIPAL!$H$133,IF(OR(L448=PRINCIPAL!$I$133,L448=PRINCIPAL!$I$133+PRINCIPAL!$I$133,L448=PRINCIPAL!$I$133+PRINCIPAL!$I$133+PRINCIPAL!$I$133),0,IF(L448=PRINCIPAL!$J$133,VLOOKUP($BG$438,'Banco de Dados'!$B$4:$J$50,6,FALSE)*(1-(PRINCIPAL!$K$133/100)),IF(L448=PRINCIPAL!$L$133,VLOOKUP($BG$438,'Banco de Dados'!$B$4:$J$50,6,FALSE)*(1-(PRINCIPAL!$M$133/100)),IF(L448=PRINCIPAL!$N$133,VLOOKUP($BG$438,'Banco de Dados'!$B$4:$J$50,6,FALSE)*(1-(PRINCIPAL!$O$133/100)),VLOOKUP($BG$438,'Banco de Dados'!$B$4:$J$50,6,FALSE)))))))))),"")</f>
        <v/>
      </c>
      <c r="BG448" s="29" t="str">
        <f>IFERROR(BF448*(IFERROR(VLOOKUP($BG$438,'Banco de Dados'!$B$4:$J$50,4,FALSE),"ERRO")),"")</f>
        <v/>
      </c>
      <c r="BH448" s="29" t="str">
        <f t="shared" si="303"/>
        <v/>
      </c>
      <c r="BI448" s="103" t="str">
        <f>IFERROR(BH448*(C448*(PRINCIPAL!$G$133/100))*0.47*(44/12),"")</f>
        <v/>
      </c>
      <c r="BJ448" s="102" t="str">
        <f t="shared" si="288"/>
        <v/>
      </c>
    </row>
    <row r="449" spans="2:62" ht="12.75" customHeight="1" x14ac:dyDescent="0.3">
      <c r="B449" s="326">
        <f t="shared" si="289"/>
        <v>2029</v>
      </c>
      <c r="C449" s="340"/>
      <c r="D449" s="1"/>
      <c r="E449" s="116">
        <v>9</v>
      </c>
      <c r="F449" s="24" t="str">
        <f>IFERROR(VLOOKUP($G$438,'Banco de Dados'!$B$4:$J$50,6,FALSE),"")</f>
        <v/>
      </c>
      <c r="G449" s="25" t="str">
        <f>IFERROR(F449*(IFERROR(VLOOKUP($G$438,'Banco de Dados'!$B$4:$J$50,4,FALSE),"ERRO")),"")</f>
        <v/>
      </c>
      <c r="H449" s="25" t="str">
        <f t="shared" si="290"/>
        <v/>
      </c>
      <c r="I449" s="103" t="str">
        <f t="shared" si="291"/>
        <v/>
      </c>
      <c r="J449" s="117" t="str">
        <f t="shared" si="292"/>
        <v/>
      </c>
      <c r="K449" s="1"/>
      <c r="L449" s="91">
        <v>9</v>
      </c>
      <c r="M449" s="24" t="str">
        <f>IFERROR(IF(AND(PRINCIPAL!$H$124&lt;&gt;"",OR(L449=PRINCIPAL!$I$124,L449=PRINCIPAL!$I$124+PRINCIPAL!$I$124,L449=PRINCIPAL!$I$124+PRINCIPAL!$I$124+PRINCIPAL!$I$124)),0,IF(AND(PRINCIPAL!$H$124&lt;&gt;"",L449=PRINCIPAL!$J$124),VLOOKUP($N$438,'Banco de Dados'!$B$4:$J$50,8,FALSE)*PRINCIPAL!$H$124*(1-(PRINCIPAL!$K$124/100)),IF(AND(PRINCIPAL!$H$124&lt;&gt;"",L449=PRINCIPAL!$L$124),VLOOKUP($N$438,'Banco de Dados'!$B$4:$J$50,8,FALSE)*PRINCIPAL!$H$124*(1-(PRINCIPAL!$M$124/100)),IF(AND(PRINCIPAL!$H$124&lt;&gt;"",L449=PRINCIPAL!$N$124),VLOOKUP($N$438,'Banco de Dados'!$B$4:$J$50,8,FALSE)*PRINCIPAL!$H$124*(1-(PRINCIPAL!$O$124/100)),IF(PRINCIPAL!$H$124&lt;&gt;"",VLOOKUP($N$438,'Banco de Dados'!$B$4:$J$50,8,FALSE)*PRINCIPAL!$H$124,IF(OR(L449=PRINCIPAL!$I$124,L449=PRINCIPAL!$I$124+PRINCIPAL!$I$124,L449=PRINCIPAL!$I$124+PRINCIPAL!$I$124+PRINCIPAL!$I$124),0,IF(L449=PRINCIPAL!$J$124,VLOOKUP($N$438,'Banco de Dados'!$B$4:$J$50,6,FALSE)*(1-(PRINCIPAL!$K$124/100)),IF(L449=PRINCIPAL!$L$124,VLOOKUP($N$438,'Banco de Dados'!$B$4:$J$50,6,FALSE)*(1-(PRINCIPAL!$M$124/100)),IF(L449=PRINCIPAL!$N$124,VLOOKUP($N$438,'Banco de Dados'!$B$4:$J$50,6,FALSE)*(1-(PRINCIPAL!$O$124/100)),VLOOKUP($N$438,'Banco de Dados'!$B$4:$J$50,6,FALSE)))))))))),"")</f>
        <v/>
      </c>
      <c r="N449" s="25" t="str">
        <f>IFERROR(M449*(IFERROR(VLOOKUP($N$438,'Banco de Dados'!$B$4:$J$50,4,FALSE),"ERRO")),"")</f>
        <v/>
      </c>
      <c r="O449" s="25" t="str">
        <f t="shared" si="293"/>
        <v/>
      </c>
      <c r="P449" s="103" t="str">
        <f>IFERROR(O449*(C449*(PRINCIPAL!$G$124/100))*0.47*(44/12),"")</f>
        <v/>
      </c>
      <c r="Q449" s="107" t="str">
        <f t="shared" si="309"/>
        <v/>
      </c>
      <c r="R449" s="29" t="str">
        <f>IFERROR(IF(AND(PRINCIPAL!$H$125&lt;&gt;"",OR(L449=PRINCIPAL!$I$125,L449=PRINCIPAL!$I$125+PRINCIPAL!$I$125,L449=PRINCIPAL!$I$125+PRINCIPAL!$I$125+PRINCIPAL!$I$125)),0,IF(AND(PRINCIPAL!$H$125&lt;&gt;"",L449=PRINCIPAL!$J$125),VLOOKUP($S$438,'Banco de Dados'!$B$4:$J$50,8,FALSE)*PRINCIPAL!$H$125*(1-(PRINCIPAL!$K$125/100)),IF(AND(PRINCIPAL!$H$125&lt;&gt;"",L449=PRINCIPAL!$L$125),VLOOKUP($S$438,'Banco de Dados'!$B$4:$J$50,8,FALSE)*PRINCIPAL!$H$125*(1-(PRINCIPAL!$M$125/100)),IF(AND(PRINCIPAL!$H$125&lt;&gt;"",L449=PRINCIPAL!$N$125),VLOOKUP($S$438,'Banco de Dados'!$B$4:$J$50,8,FALSE)*PRINCIPAL!$H$125*(1-(PRINCIPAL!$O$125/100)),IF(PRINCIPAL!$H$125&lt;&gt;"",VLOOKUP($S$438,'Banco de Dados'!$B$4:$J$50,8,FALSE)*PRINCIPAL!$H$125,IF(OR(L449=PRINCIPAL!$I$125,L449=PRINCIPAL!$I$125+PRINCIPAL!$I$125,L449=PRINCIPAL!$I$125+PRINCIPAL!$I$125+PRINCIPAL!$I$125),0,IF(L449=PRINCIPAL!$J$125,VLOOKUP($S$438,'Banco de Dados'!$B$4:$J$50,6,FALSE)*(1-(PRINCIPAL!$K$125/100)),IF(L449=PRINCIPAL!$L$125,VLOOKUP($S$438,'Banco de Dados'!$B$4:$J$50,6,FALSE)*(1-(PRINCIPAL!$M$125/100)),IF(L449=PRINCIPAL!$N$125,VLOOKUP($S$438,'Banco de Dados'!$B$4:$J$50,6,FALSE)*(1-(PRINCIPAL!$O$125/100)),VLOOKUP($S$438,'Banco de Dados'!$B$4:$J$50,6,FALSE)))))))))),"")</f>
        <v/>
      </c>
      <c r="S449" s="29" t="str">
        <f>IFERROR(R449*(IFERROR(VLOOKUP($S$438,'Banco de Dados'!$B$4:$J$50,4,FALSE),"ERRO")),"")</f>
        <v/>
      </c>
      <c r="T449" s="29" t="str">
        <f t="shared" ref="T449:T475" si="310">IFERROR(R449+S449,"")</f>
        <v/>
      </c>
      <c r="U449" s="103" t="str">
        <f>IFERROR(T449*(C449*(PRINCIPAL!$G$125/100))*0.47*(44/12),"")</f>
        <v/>
      </c>
      <c r="V449" s="103" t="str">
        <f t="shared" si="286"/>
        <v/>
      </c>
      <c r="W449" s="30" t="str">
        <f>IFERROR(IF(AND(PRINCIPAL!$H$126&lt;&gt;"",OR(L449=PRINCIPAL!$I$126,L449=PRINCIPAL!$I$126+PRINCIPAL!$I$126,L449=PRINCIPAL!$I$126+PRINCIPAL!$I$126+PRINCIPAL!$I$126)),0,IF(AND(PRINCIPAL!$H$126&lt;&gt;"",L449=PRINCIPAL!$J$126),VLOOKUP($X$438,'Banco de Dados'!$B$4:$J$50,8,FALSE)*PRINCIPAL!$H$126*(1-(PRINCIPAL!$K$126/100)),IF(AND(PRINCIPAL!$H$126&lt;&gt;"",L449=PRINCIPAL!$L$126),VLOOKUP($X$438,'Banco de Dados'!$B$4:$J$50,8,FALSE)*PRINCIPAL!$H$126*(1-(PRINCIPAL!$M$126/100)),IF(AND(PRINCIPAL!$H$126&lt;&gt;"",L449=PRINCIPAL!$N$126),VLOOKUP($X$438,'Banco de Dados'!$B$4:$J$50,8,FALSE)*PRINCIPAL!$H$126*(1-(PRINCIPAL!$O$126/100)),IF(PRINCIPAL!$H$126&lt;&gt;"",VLOOKUP($X$438,'Banco de Dados'!$B$4:$J$50,8,FALSE)*PRINCIPAL!$H$126,IF(OR(L449=PRINCIPAL!$I$126,L449=PRINCIPAL!$I$126+PRINCIPAL!$I$126,L449=PRINCIPAL!$I$126+PRINCIPAL!$I$126+PRINCIPAL!$I$126),0,IF(L449=PRINCIPAL!$J$126,VLOOKUP($X$438,'Banco de Dados'!$B$4:$J$50,6,FALSE)*(1-(PRINCIPAL!$K$126/100)),IF(L449=PRINCIPAL!$L$126,VLOOKUP($X$438,'Banco de Dados'!$B$4:$J$50,6,FALSE)*(1-(PRINCIPAL!$M$126/100)),IF(L449=PRINCIPAL!$N$126,VLOOKUP($X$438,'Banco de Dados'!$B$4:$J$50,6,FALSE)*(1-(PRINCIPAL!$O$126/100)),VLOOKUP($X$438,'Banco de Dados'!$B$4:$J$50,6,FALSE)))))))))),"")</f>
        <v/>
      </c>
      <c r="X449" s="29" t="str">
        <f>IFERROR(W449*(IFERROR(VLOOKUP($X$438,'Banco de Dados'!$B$4:$J$50,4,FALSE),"ERRO")),"")</f>
        <v/>
      </c>
      <c r="Y449" s="29" t="str">
        <f t="shared" si="304"/>
        <v/>
      </c>
      <c r="Z449" s="103" t="str">
        <f>IFERROR(Y449*(C449*(PRINCIPAL!$G$126/100))*0.47*(44/12),"")</f>
        <v/>
      </c>
      <c r="AA449" s="111" t="str">
        <f t="shared" si="305"/>
        <v/>
      </c>
      <c r="AB449" s="30" t="str">
        <f>IFERROR(IF(AND(PRINCIPAL!$H$127&lt;&gt;"",OR(L449=PRINCIPAL!$I$127,L449=PRINCIPAL!$I$127+PRINCIPAL!$I$127,L449=PRINCIPAL!$I$127+PRINCIPAL!$I$127+PRINCIPAL!$I$127)),0,IF(AND(PRINCIPAL!$H$127&lt;&gt;"",L449=PRINCIPAL!$J$127),VLOOKUP($AC$438,'Banco de Dados'!$B$4:$J$50,8,FALSE)*PRINCIPAL!$H$127*(1-(PRINCIPAL!$K$127/100)),IF(AND(PRINCIPAL!$H$127&lt;&gt;"",L449=PRINCIPAL!$L$127),VLOOKUP($AC$438,'Banco de Dados'!$B$4:$J$50,8,FALSE)*PRINCIPAL!$H$127*(1-(PRINCIPAL!$M$127/100)),IF(AND(PRINCIPAL!$H$127&lt;&gt;"",L449=PRINCIPAL!$N$127),VLOOKUP($AC$438,'Banco de Dados'!$B$4:$J$50,8,FALSE)*PRINCIPAL!$H$127*(1-(PRINCIPAL!$O$127/100)),IF(PRINCIPAL!$H$127&lt;&gt;"",VLOOKUP($AC$438,'Banco de Dados'!$B$4:$J$50,8,FALSE)*PRINCIPAL!$H$127,IF(OR(L449=PRINCIPAL!$I$127,L449=PRINCIPAL!$I$127+PRINCIPAL!$I$127,L449=PRINCIPAL!$I$127+PRINCIPAL!$I$127+PRINCIPAL!$I$127),0,IF(L449=PRINCIPAL!$J$127,VLOOKUP($AC$438,'Banco de Dados'!$B$4:$J$50,6,FALSE)*(1-(PRINCIPAL!$K$127/100)),IF(L449=PRINCIPAL!$L$127,VLOOKUP($AC$438,'Banco de Dados'!$B$4:$J$50,6,FALSE)*(1-(PRINCIPAL!$M$127/100)),IF(L449=PRINCIPAL!$N$127,VLOOKUP($AC$438,'Banco de Dados'!$B$4:$J$50,6,FALSE)*(1-(PRINCIPAL!$O$127/100)),VLOOKUP($AC$438,'Banco de Dados'!$B$4:$J$50,6,FALSE)))))))))),"")</f>
        <v/>
      </c>
      <c r="AC449" s="29" t="str">
        <f>IFERROR(AB449*(IFERROR(VLOOKUP($AC$438,'Banco de Dados'!$B$4:$J$50,4,FALSE),"ERRO")),"")</f>
        <v/>
      </c>
      <c r="AD449" s="29" t="str">
        <f t="shared" si="295"/>
        <v/>
      </c>
      <c r="AE449" s="103" t="str">
        <f>IFERROR(AD449*(C449*(PRINCIPAL!$G$127/100))*0.47*(44/12),"")</f>
        <v/>
      </c>
      <c r="AF449" s="111" t="str">
        <f t="shared" si="296"/>
        <v/>
      </c>
      <c r="AG449" s="30" t="str">
        <f>IFERROR(IF(AND(PRINCIPAL!$H$128&lt;&gt;"",OR(L449=PRINCIPAL!$I$128,L449=PRINCIPAL!$I$128+PRINCIPAL!$I$128,L449=PRINCIPAL!$I$128+PRINCIPAL!$I$128+PRINCIPAL!$I$128)),0,IF(AND(PRINCIPAL!$H$128&lt;&gt;"",L449=PRINCIPAL!$J$128),VLOOKUP($AH$438,'Banco de Dados'!$B$4:$J$50,8,FALSE)*PRINCIPAL!$H$128*(1-(PRINCIPAL!$K$128/100)),IF(AND(PRINCIPAL!$H$128&lt;&gt;"",L449=PRINCIPAL!$L$128),VLOOKUP($AH$438,'Banco de Dados'!$B$4:$J$50,8,FALSE)*PRINCIPAL!$H$128*(1-(PRINCIPAL!$M$128/100)),IF(AND(PRINCIPAL!$H$128&lt;&gt;"",L449=PRINCIPAL!$N$128),VLOOKUP($AH$438,'Banco de Dados'!$B$4:$J$50,8,FALSE)*PRINCIPAL!$H$128*(1-(PRINCIPAL!$O$128/100)),IF(PRINCIPAL!$H$128&lt;&gt;"",VLOOKUP($AH$438,'Banco de Dados'!$B$4:$J$50,8,FALSE)*PRINCIPAL!$H$128,IF(OR(L449=PRINCIPAL!$I$128,L449=PRINCIPAL!$I$128+PRINCIPAL!$I$128,L449=PRINCIPAL!$I$128+PRINCIPAL!$I$128+PRINCIPAL!$I$128),0,IF(L449=PRINCIPAL!$J$128,VLOOKUP($AH$438,'Banco de Dados'!$B$4:$J$50,6,FALSE)*(1-(PRINCIPAL!$K$128/100)),IF(L449=PRINCIPAL!$L$128,VLOOKUP($AH$438,'Banco de Dados'!$B$4:$J$50,6,FALSE)*(1-(PRINCIPAL!$M$128/100)),IF(L449=PRINCIPAL!$N$128,VLOOKUP($AH$438,'Banco de Dados'!$B$4:$J$50,6,FALSE)*(1-(PRINCIPAL!$O$128/100)),VLOOKUP($AH$438,'Banco de Dados'!$B$4:$J$50,6,FALSE)))))))))),"")</f>
        <v/>
      </c>
      <c r="AH449" s="29" t="str">
        <f>IFERROR(AG449*(IFERROR(VLOOKUP($AH$438,'Banco de Dados'!$B$4:$J$50,4,FALSE),"ERRO")),"")</f>
        <v/>
      </c>
      <c r="AI449" s="29" t="str">
        <f t="shared" si="297"/>
        <v/>
      </c>
      <c r="AJ449" s="103" t="str">
        <f>IFERROR(AI449*(C449*(PRINCIPAL!$G$128/100))*0.47*(44/12),"")</f>
        <v/>
      </c>
      <c r="AK449" s="111" t="str">
        <f t="shared" si="306"/>
        <v/>
      </c>
      <c r="AL449" s="30" t="str">
        <f>IFERROR(IF(AND(PRINCIPAL!$H$129&lt;&gt;"",OR(L449=PRINCIPAL!$I$129,L449=PRINCIPAL!$I$129+PRINCIPAL!$I$129,L449=PRINCIPAL!$I$129+PRINCIPAL!$I$129+PRINCIPAL!$I$129)),0,IF(AND(PRINCIPAL!$H$129&lt;&gt;"",L449=PRINCIPAL!$J$129),VLOOKUP($AM$438,'Banco de Dados'!$B$4:$J$50,8,FALSE)*PRINCIPAL!$H$129*(1-(PRINCIPAL!$K$129/100)),IF(AND(PRINCIPAL!$H$129&lt;&gt;"",L449=PRINCIPAL!$L$129),VLOOKUP($AM$438,'Banco de Dados'!$B$4:$J$50,8,FALSE)*PRINCIPAL!$H$129*(1-(PRINCIPAL!$M$129/100)),IF(AND(PRINCIPAL!$H$129&lt;&gt;"",L449=PRINCIPAL!$N$129),VLOOKUP($AM$438,'Banco de Dados'!$B$4:$J$50,8,FALSE)*PRINCIPAL!$H$129*(1-(PRINCIPAL!$O$129/100)),IF(PRINCIPAL!$H$129&lt;&gt;"",VLOOKUP($AM$438,'Banco de Dados'!$B$4:$J$50,8,FALSE)*PRINCIPAL!$H$129,IF(OR(L449=PRINCIPAL!$I$129,L449=PRINCIPAL!$I$129+PRINCIPAL!$I$129,L449=PRINCIPAL!$I$129+PRINCIPAL!$I$129+PRINCIPAL!$I$129),0,IF(L449=PRINCIPAL!$J$129,VLOOKUP($AM$438,'Banco de Dados'!$B$4:$J$50,6,FALSE)*(1-(PRINCIPAL!$K$129/100)),IF(L449=PRINCIPAL!$L$129,VLOOKUP($AM$438,'Banco de Dados'!$B$4:$J$50,6,FALSE)*(1-(PRINCIPAL!$M$129/100)),IF(L449=PRINCIPAL!$N$129,VLOOKUP($AM$438,'Banco de Dados'!$B$4:$J$50,6,FALSE)*(1-(PRINCIPAL!$O$129/100)),VLOOKUP($AM$438,'Banco de Dados'!$B$4:$J$50,6,FALSE)))))))))),"")</f>
        <v/>
      </c>
      <c r="AM449" s="29" t="str">
        <f>IFERROR(AL449*(IFERROR(VLOOKUP($AM$438,'Banco de Dados'!$B$4:$J$50,4,FALSE),"ERRO")),"")</f>
        <v/>
      </c>
      <c r="AN449" s="29" t="str">
        <f t="shared" si="298"/>
        <v/>
      </c>
      <c r="AO449" s="103" t="str">
        <f>IFERROR(AN449*(C449*(PRINCIPAL!$G$129/100))*0.47*(44/12),"")</f>
        <v/>
      </c>
      <c r="AP449" s="111" t="str">
        <f t="shared" si="299"/>
        <v/>
      </c>
      <c r="AQ449" s="30" t="str">
        <f>IFERROR(IF(AND(PRINCIPAL!$H$130&lt;&gt;"",OR(L449=PRINCIPAL!$I$130,L449=PRINCIPAL!$I$130+PRINCIPAL!$I$130,L449=PRINCIPAL!$I$130+PRINCIPAL!$I$130+PRINCIPAL!$I$130)),0,IF(AND(PRINCIPAL!$H$130&lt;&gt;"",L449=PRINCIPAL!$J$130),VLOOKUP($AR$438,'Banco de Dados'!$B$4:$J$50,8,FALSE)*PRINCIPAL!$H$130*(1-(PRINCIPAL!$K$130/100)),IF(AND(PRINCIPAL!$H$130&lt;&gt;"",L449=PRINCIPAL!$L$130),VLOOKUP($AR$438,'Banco de Dados'!$B$4:$J$50,8,FALSE)*PRINCIPAL!$H$130*(1-(PRINCIPAL!$M$130/100)),IF(AND(PRINCIPAL!$H$130&lt;&gt;"",L449=PRINCIPAL!$N$130),VLOOKUP($AR$438,'Banco de Dados'!$B$4:$J$50,8,FALSE)*PRINCIPAL!$H$130*(1-(PRINCIPAL!$O$130/100)),IF(PRINCIPAL!$H$130&lt;&gt;"",VLOOKUP($AR$438,'Banco de Dados'!$B$4:$J$50,8,FALSE)*PRINCIPAL!$H$130,IF(OR(L449=PRINCIPAL!$I$130,L449=PRINCIPAL!$I$130+PRINCIPAL!$I$130,L449=PRINCIPAL!$I$130+PRINCIPAL!$I$130+PRINCIPAL!$I$130),0,IF(L449=PRINCIPAL!$J$130,VLOOKUP($AR$438,'Banco de Dados'!$B$4:$J$50,6,FALSE)*(1-(PRINCIPAL!$K$130/100)),IF(L449=PRINCIPAL!$L$130,VLOOKUP($AR$438,'Banco de Dados'!$B$4:$J$50,6,FALSE)*(1-(PRINCIPAL!$M$130/100)),IF(L449=PRINCIPAL!$N$130,VLOOKUP($AR$438,'Banco de Dados'!$B$4:$J$50,6,FALSE)*(1-(PRINCIPAL!$O$130/100)),VLOOKUP($AR$438,'Banco de Dados'!$B$4:$J$50,6,FALSE)))))))))),"")</f>
        <v/>
      </c>
      <c r="AR449" s="29" t="str">
        <f>IFERROR(AQ449*(IFERROR(VLOOKUP($AR$438,'Banco de Dados'!$B$4:$J$50,4,FALSE),"ERRO")),"")</f>
        <v/>
      </c>
      <c r="AS449" s="29" t="str">
        <f t="shared" si="300"/>
        <v/>
      </c>
      <c r="AT449" s="103" t="str">
        <f>IFERROR(AS449*(C449*(PRINCIPAL!$G$130/100))*0.47*(44/12),"")</f>
        <v/>
      </c>
      <c r="AU449" s="111" t="str">
        <f t="shared" si="301"/>
        <v/>
      </c>
      <c r="AV449" s="30" t="str">
        <f>IFERROR(IF(AND(PRINCIPAL!$H$131&lt;&gt;"",OR(L449=PRINCIPAL!$I$131,L449=PRINCIPAL!$I$131+PRINCIPAL!$I$131,L449=PRINCIPAL!$I$131+PRINCIPAL!$I$131+PRINCIPAL!$I$131)),0,IF(AND(PRINCIPAL!$H$131&lt;&gt;"",L449=PRINCIPAL!$J$131),VLOOKUP($AW$438,'Banco de Dados'!$B$4:$J$50,8,FALSE)*PRINCIPAL!$H$131*(1-(PRINCIPAL!$K$131/100)),IF(AND(PRINCIPAL!$H$131&lt;&gt;"",L449=PRINCIPAL!$L$131),VLOOKUP($AW$438,'Banco de Dados'!$B$4:$J$50,8,FALSE)*PRINCIPAL!$H$131*(1-(PRINCIPAL!$M$131/100)),IF(AND(PRINCIPAL!$H$131&lt;&gt;"",L449=PRINCIPAL!$N$131),VLOOKUP($AW$438,'Banco de Dados'!$B$4:$J$50,8,FALSE)*PRINCIPAL!$H$131*(1-(PRINCIPAL!$O$131/100)),IF(PRINCIPAL!$H$131&lt;&gt;"",VLOOKUP($AW$438,'Banco de Dados'!$B$4:$J$50,8,FALSE)*PRINCIPAL!$H$131,IF(OR(L449=PRINCIPAL!$I$131,L449=PRINCIPAL!$I$131+PRINCIPAL!$I$131,L449=PRINCIPAL!$I$131+PRINCIPAL!$I$131+PRINCIPAL!$I$131),0,IF(L449=PRINCIPAL!$J$131,VLOOKUP($AW$438,'Banco de Dados'!$B$4:$J$50,6,FALSE)*(1-(PRINCIPAL!$K$131/100)),IF(L449=PRINCIPAL!$L$131,VLOOKUP($AW$438,'Banco de Dados'!$B$4:$J$50,6,FALSE)*(1-(PRINCIPAL!$M$131/100)),IF(L449=PRINCIPAL!$N$131,VLOOKUP($AW$438,'Banco de Dados'!$B$4:$J$50,6,FALSE)*(1-(PRINCIPAL!$O$131/100)),VLOOKUP($AW$438,'Banco de Dados'!$B$4:$J$50,6,FALSE)))))))))),"")</f>
        <v/>
      </c>
      <c r="AW449" s="29" t="str">
        <f>IFERROR(AV449*(IFERROR(VLOOKUP($AW$438,'Banco de Dados'!$B$4:$J$50,4,FALSE),"ERRO")),"")</f>
        <v/>
      </c>
      <c r="AX449" s="29" t="str">
        <f t="shared" si="302"/>
        <v/>
      </c>
      <c r="AY449" s="103" t="str">
        <f>IFERROR(AX449*(C449*(PRINCIPAL!$G$131/100))*0.47*(44/12),"")</f>
        <v/>
      </c>
      <c r="AZ449" s="111" t="str">
        <f t="shared" si="307"/>
        <v/>
      </c>
      <c r="BA449" s="30" t="str">
        <f>IFERROR(IF(AND(PRINCIPAL!$H$132&lt;&gt;"",OR(L449=PRINCIPAL!$I$132,L449=PRINCIPAL!$I$132+PRINCIPAL!$I$132,L449=PRINCIPAL!$I$132+PRINCIPAL!$I$132+PRINCIPAL!$I$132)),0,IF(AND(PRINCIPAL!$H$132&lt;&gt;"",L449=PRINCIPAL!$J$132),VLOOKUP($BB$438,'Banco de Dados'!$B$4:$J$50,8,FALSE)*PRINCIPAL!$H$132*(1-(PRINCIPAL!$K$132/100)),IF(AND(PRINCIPAL!$H$132&lt;&gt;"",L449=PRINCIPAL!$L$132),VLOOKUP($BB$438,'Banco de Dados'!$B$4:$J$50,8,FALSE)*PRINCIPAL!$H$132*(1-(PRINCIPAL!$M$132/100)),IF(AND(PRINCIPAL!$H$132&lt;&gt;"",L449=PRINCIPAL!$N$132),VLOOKUP($BB$438,'Banco de Dados'!$B$4:$J$50,8,FALSE)*PRINCIPAL!$H$132*(1-(PRINCIPAL!$O$132/100)),IF(PRINCIPAL!$H$132&lt;&gt;"",VLOOKUP($BB$438,'Banco de Dados'!$B$4:$J$50,8,FALSE)*PRINCIPAL!$H$132,IF(OR(L449=PRINCIPAL!$I$132,L449=PRINCIPAL!$I$132+PRINCIPAL!$I$132,L449=PRINCIPAL!$I$132+PRINCIPAL!$I$132+PRINCIPAL!$I$132),0,IF(L449=PRINCIPAL!$J$132,VLOOKUP($BB$438,'Banco de Dados'!$B$4:$J$50,6,FALSE)*(1-(PRINCIPAL!$K$132/100)),IF(L449=PRINCIPAL!$L$132,VLOOKUP($BB$438,'Banco de Dados'!$B$4:$J$50,6,FALSE)*(1-(PRINCIPAL!$M$132/100)),IF(L449=PRINCIPAL!$N$132,VLOOKUP($BB$438,'Banco de Dados'!$B$4:$J$50,6,FALSE)*(1-(PRINCIPAL!$O$132/100)),VLOOKUP($BB$438,'Banco de Dados'!$B$4:$J$50,6,FALSE)))))))))),"")</f>
        <v/>
      </c>
      <c r="BB449" s="29" t="str">
        <f>IFERROR(BA449*(IFERROR(VLOOKUP($BB$438,'Banco de Dados'!$B$4:$J$50,4,FALSE),"ERRO")),"")</f>
        <v/>
      </c>
      <c r="BC449" s="29" t="str">
        <f t="shared" si="308"/>
        <v/>
      </c>
      <c r="BD449" s="103" t="str">
        <f>IFERROR(BC449*(C449*(PRINCIPAL!$G$132/100))*0.47*(44/12),"")</f>
        <v/>
      </c>
      <c r="BE449" s="111" t="str">
        <f t="shared" si="287"/>
        <v/>
      </c>
      <c r="BF449" s="30" t="str">
        <f>IFERROR(IF(AND(PRINCIPAL!$H$133&lt;&gt;"",OR(L449=PRINCIPAL!$I$133,L449=PRINCIPAL!$I$133+PRINCIPAL!$I$133,L449=PRINCIPAL!$I$133+PRINCIPAL!$I$133+PRINCIPAL!$I$133)),0,IF(AND(PRINCIPAL!$H$133&lt;&gt;"",L449=PRINCIPAL!$J$133),VLOOKUP($BG$438,'Banco de Dados'!$B$4:$J$50,8,FALSE)*PRINCIPAL!$H$133*(1-(PRINCIPAL!$K$133/100)),IF(AND(PRINCIPAL!$H$133&lt;&gt;"",L449=PRINCIPAL!$L$133),VLOOKUP($BG$438,'Banco de Dados'!$B$4:$J$50,8,FALSE)*PRINCIPAL!$H$133*(1-(PRINCIPAL!$M$133/100)),IF(AND(PRINCIPAL!$H$133&lt;&gt;"",L449=PRINCIPAL!$N$133),VLOOKUP($BG$438,'Banco de Dados'!$B$4:$J$50,8,FALSE)*PRINCIPAL!$H$133*(1-(PRINCIPAL!$O$133/100)),IF(PRINCIPAL!$H$133&lt;&gt;"",VLOOKUP($BG$438,'Banco de Dados'!$B$4:$J$50,8,FALSE)*PRINCIPAL!$H$133,IF(OR(L449=PRINCIPAL!$I$133,L449=PRINCIPAL!$I$133+PRINCIPAL!$I$133,L449=PRINCIPAL!$I$133+PRINCIPAL!$I$133+PRINCIPAL!$I$133),0,IF(L449=PRINCIPAL!$J$133,VLOOKUP($BG$438,'Banco de Dados'!$B$4:$J$50,6,FALSE)*(1-(PRINCIPAL!$K$133/100)),IF(L449=PRINCIPAL!$L$133,VLOOKUP($BG$438,'Banco de Dados'!$B$4:$J$50,6,FALSE)*(1-(PRINCIPAL!$M$133/100)),IF(L449=PRINCIPAL!$N$133,VLOOKUP($BG$438,'Banco de Dados'!$B$4:$J$50,6,FALSE)*(1-(PRINCIPAL!$O$133/100)),VLOOKUP($BG$438,'Banco de Dados'!$B$4:$J$50,6,FALSE)))))))))),"")</f>
        <v/>
      </c>
      <c r="BG449" s="29" t="str">
        <f>IFERROR(BF449*(IFERROR(VLOOKUP($BG$438,'Banco de Dados'!$B$4:$J$50,4,FALSE),"ERRO")),"")</f>
        <v/>
      </c>
      <c r="BH449" s="29" t="str">
        <f t="shared" si="303"/>
        <v/>
      </c>
      <c r="BI449" s="103" t="str">
        <f>IFERROR(BH449*(C449*(PRINCIPAL!$G$133/100))*0.47*(44/12),"")</f>
        <v/>
      </c>
      <c r="BJ449" s="102" t="str">
        <f t="shared" si="288"/>
        <v/>
      </c>
    </row>
    <row r="450" spans="2:62" ht="12.75" customHeight="1" x14ac:dyDescent="0.3">
      <c r="B450" s="326">
        <f t="shared" si="289"/>
        <v>2030</v>
      </c>
      <c r="C450" s="340"/>
      <c r="D450" s="1"/>
      <c r="E450" s="116">
        <v>10</v>
      </c>
      <c r="F450" s="24" t="str">
        <f>IFERROR(VLOOKUP($G$438,'Banco de Dados'!$B$4:$J$50,6,FALSE),"")</f>
        <v/>
      </c>
      <c r="G450" s="25" t="str">
        <f>IFERROR(F450*(IFERROR(VLOOKUP($G$438,'Banco de Dados'!$B$4:$J$50,4,FALSE),"ERRO")),"")</f>
        <v/>
      </c>
      <c r="H450" s="25" t="str">
        <f t="shared" si="290"/>
        <v/>
      </c>
      <c r="I450" s="103" t="str">
        <f t="shared" si="291"/>
        <v/>
      </c>
      <c r="J450" s="117" t="str">
        <f t="shared" si="292"/>
        <v/>
      </c>
      <c r="K450" s="1"/>
      <c r="L450" s="91">
        <v>10</v>
      </c>
      <c r="M450" s="24" t="str">
        <f>IFERROR(IF(AND(PRINCIPAL!$H$124&lt;&gt;"",OR(L450=PRINCIPAL!$I$124,L450=PRINCIPAL!$I$124+PRINCIPAL!$I$124,L450=PRINCIPAL!$I$124+PRINCIPAL!$I$124+PRINCIPAL!$I$124)),0,IF(AND(PRINCIPAL!$H$124&lt;&gt;"",L450=PRINCIPAL!$J$124),VLOOKUP($N$438,'Banco de Dados'!$B$4:$J$50,8,FALSE)*PRINCIPAL!$H$124*(1-(PRINCIPAL!$K$124/100)),IF(AND(PRINCIPAL!$H$124&lt;&gt;"",L450=PRINCIPAL!$L$124),VLOOKUP($N$438,'Banco de Dados'!$B$4:$J$50,8,FALSE)*PRINCIPAL!$H$124*(1-(PRINCIPAL!$M$124/100)),IF(AND(PRINCIPAL!$H$124&lt;&gt;"",L450=PRINCIPAL!$N$124),VLOOKUP($N$438,'Banco de Dados'!$B$4:$J$50,8,FALSE)*PRINCIPAL!$H$124*(1-(PRINCIPAL!$O$124/100)),IF(PRINCIPAL!$H$124&lt;&gt;"",VLOOKUP($N$438,'Banco de Dados'!$B$4:$J$50,8,FALSE)*PRINCIPAL!$H$124,IF(OR(L450=PRINCIPAL!$I$124,L450=PRINCIPAL!$I$124+PRINCIPAL!$I$124,L450=PRINCIPAL!$I$124+PRINCIPAL!$I$124+PRINCIPAL!$I$124),0,IF(L450=PRINCIPAL!$J$124,VLOOKUP($N$438,'Banco de Dados'!$B$4:$J$50,6,FALSE)*(1-(PRINCIPAL!$K$124/100)),IF(L450=PRINCIPAL!$L$124,VLOOKUP($N$438,'Banco de Dados'!$B$4:$J$50,6,FALSE)*(1-(PRINCIPAL!$M$124/100)),IF(L450=PRINCIPAL!$N$124,VLOOKUP($N$438,'Banco de Dados'!$B$4:$J$50,6,FALSE)*(1-(PRINCIPAL!$O$124/100)),VLOOKUP($N$438,'Banco de Dados'!$B$4:$J$50,6,FALSE)))))))))),"")</f>
        <v/>
      </c>
      <c r="N450" s="25" t="str">
        <f>IFERROR(M450*(IFERROR(VLOOKUP($N$438,'Banco de Dados'!$B$4:$J$50,4,FALSE),"ERRO")),"")</f>
        <v/>
      </c>
      <c r="O450" s="25" t="str">
        <f t="shared" si="293"/>
        <v/>
      </c>
      <c r="P450" s="103" t="str">
        <f>IFERROR(O450*(C450*(PRINCIPAL!$G$124/100))*0.47*(44/12),"")</f>
        <v/>
      </c>
      <c r="Q450" s="107" t="str">
        <f t="shared" si="309"/>
        <v/>
      </c>
      <c r="R450" s="29" t="str">
        <f>IFERROR(IF(AND(PRINCIPAL!$H$125&lt;&gt;"",OR(L450=PRINCIPAL!$I$125,L450=PRINCIPAL!$I$125+PRINCIPAL!$I$125,L450=PRINCIPAL!$I$125+PRINCIPAL!$I$125+PRINCIPAL!$I$125)),0,IF(AND(PRINCIPAL!$H$125&lt;&gt;"",L450=PRINCIPAL!$J$125),VLOOKUP($S$438,'Banco de Dados'!$B$4:$J$50,8,FALSE)*PRINCIPAL!$H$125*(1-(PRINCIPAL!$K$125/100)),IF(AND(PRINCIPAL!$H$125&lt;&gt;"",L450=PRINCIPAL!$L$125),VLOOKUP($S$438,'Banco de Dados'!$B$4:$J$50,8,FALSE)*PRINCIPAL!$H$125*(1-(PRINCIPAL!$M$125/100)),IF(AND(PRINCIPAL!$H$125&lt;&gt;"",L450=PRINCIPAL!$N$125),VLOOKUP($S$438,'Banco de Dados'!$B$4:$J$50,8,FALSE)*PRINCIPAL!$H$125*(1-(PRINCIPAL!$O$125/100)),IF(PRINCIPAL!$H$125&lt;&gt;"",VLOOKUP($S$438,'Banco de Dados'!$B$4:$J$50,8,FALSE)*PRINCIPAL!$H$125,IF(OR(L450=PRINCIPAL!$I$125,L450=PRINCIPAL!$I$125+PRINCIPAL!$I$125,L450=PRINCIPAL!$I$125+PRINCIPAL!$I$125+PRINCIPAL!$I$125),0,IF(L450=PRINCIPAL!$J$125,VLOOKUP($S$438,'Banco de Dados'!$B$4:$J$50,6,FALSE)*(1-(PRINCIPAL!$K$125/100)),IF(L450=PRINCIPAL!$L$125,VLOOKUP($S$438,'Banco de Dados'!$B$4:$J$50,6,FALSE)*(1-(PRINCIPAL!$M$125/100)),IF(L450=PRINCIPAL!$N$125,VLOOKUP($S$438,'Banco de Dados'!$B$4:$J$50,6,FALSE)*(1-(PRINCIPAL!$O$125/100)),VLOOKUP($S$438,'Banco de Dados'!$B$4:$J$50,6,FALSE)))))))))),"")</f>
        <v/>
      </c>
      <c r="S450" s="29" t="str">
        <f>IFERROR(R450*(IFERROR(VLOOKUP($S$438,'Banco de Dados'!$B$4:$J$50,4,FALSE),"ERRO")),"")</f>
        <v/>
      </c>
      <c r="T450" s="29" t="str">
        <f t="shared" si="310"/>
        <v/>
      </c>
      <c r="U450" s="103" t="str">
        <f>IFERROR(T450*(C450*(PRINCIPAL!$G$125/100))*0.47*(44/12),"")</f>
        <v/>
      </c>
      <c r="V450" s="103" t="str">
        <f t="shared" si="286"/>
        <v/>
      </c>
      <c r="W450" s="30" t="str">
        <f>IFERROR(IF(AND(PRINCIPAL!$H$126&lt;&gt;"",OR(L450=PRINCIPAL!$I$126,L450=PRINCIPAL!$I$126+PRINCIPAL!$I$126,L450=PRINCIPAL!$I$126+PRINCIPAL!$I$126+PRINCIPAL!$I$126)),0,IF(AND(PRINCIPAL!$H$126&lt;&gt;"",L450=PRINCIPAL!$J$126),VLOOKUP($X$438,'Banco de Dados'!$B$4:$J$50,8,FALSE)*PRINCIPAL!$H$126*(1-(PRINCIPAL!$K$126/100)),IF(AND(PRINCIPAL!$H$126&lt;&gt;"",L450=PRINCIPAL!$L$126),VLOOKUP($X$438,'Banco de Dados'!$B$4:$J$50,8,FALSE)*PRINCIPAL!$H$126*(1-(PRINCIPAL!$M$126/100)),IF(AND(PRINCIPAL!$H$126&lt;&gt;"",L450=PRINCIPAL!$N$126),VLOOKUP($X$438,'Banco de Dados'!$B$4:$J$50,8,FALSE)*PRINCIPAL!$H$126*(1-(PRINCIPAL!$O$126/100)),IF(PRINCIPAL!$H$126&lt;&gt;"",VLOOKUP($X$438,'Banco de Dados'!$B$4:$J$50,8,FALSE)*PRINCIPAL!$H$126,IF(OR(L450=PRINCIPAL!$I$126,L450=PRINCIPAL!$I$126+PRINCIPAL!$I$126,L450=PRINCIPAL!$I$126+PRINCIPAL!$I$126+PRINCIPAL!$I$126),0,IF(L450=PRINCIPAL!$J$126,VLOOKUP($X$438,'Banco de Dados'!$B$4:$J$50,6,FALSE)*(1-(PRINCIPAL!$K$126/100)),IF(L450=PRINCIPAL!$L$126,VLOOKUP($X$438,'Banco de Dados'!$B$4:$J$50,6,FALSE)*(1-(PRINCIPAL!$M$126/100)),IF(L450=PRINCIPAL!$N$126,VLOOKUP($X$438,'Banco de Dados'!$B$4:$J$50,6,FALSE)*(1-(PRINCIPAL!$O$126/100)),VLOOKUP($X$438,'Banco de Dados'!$B$4:$J$50,6,FALSE)))))))))),"")</f>
        <v/>
      </c>
      <c r="X450" s="29" t="str">
        <f>IFERROR(W450*(IFERROR(VLOOKUP($X$438,'Banco de Dados'!$B$4:$J$50,4,FALSE),"ERRO")),"")</f>
        <v/>
      </c>
      <c r="Y450" s="29" t="str">
        <f t="shared" si="304"/>
        <v/>
      </c>
      <c r="Z450" s="103" t="str">
        <f>IFERROR(Y450*(C450*(PRINCIPAL!$G$126/100))*0.47*(44/12),"")</f>
        <v/>
      </c>
      <c r="AA450" s="111" t="str">
        <f t="shared" si="305"/>
        <v/>
      </c>
      <c r="AB450" s="30" t="str">
        <f>IFERROR(IF(AND(PRINCIPAL!$H$127&lt;&gt;"",OR(L450=PRINCIPAL!$I$127,L450=PRINCIPAL!$I$127+PRINCIPAL!$I$127,L450=PRINCIPAL!$I$127+PRINCIPAL!$I$127+PRINCIPAL!$I$127)),0,IF(AND(PRINCIPAL!$H$127&lt;&gt;"",L450=PRINCIPAL!$J$127),VLOOKUP($AC$438,'Banco de Dados'!$B$4:$J$50,8,FALSE)*PRINCIPAL!$H$127*(1-(PRINCIPAL!$K$127/100)),IF(AND(PRINCIPAL!$H$127&lt;&gt;"",L450=PRINCIPAL!$L$127),VLOOKUP($AC$438,'Banco de Dados'!$B$4:$J$50,8,FALSE)*PRINCIPAL!$H$127*(1-(PRINCIPAL!$M$127/100)),IF(AND(PRINCIPAL!$H$127&lt;&gt;"",L450=PRINCIPAL!$N$127),VLOOKUP($AC$438,'Banco de Dados'!$B$4:$J$50,8,FALSE)*PRINCIPAL!$H$127*(1-(PRINCIPAL!$O$127/100)),IF(PRINCIPAL!$H$127&lt;&gt;"",VLOOKUP($AC$438,'Banco de Dados'!$B$4:$J$50,8,FALSE)*PRINCIPAL!$H$127,IF(OR(L450=PRINCIPAL!$I$127,L450=PRINCIPAL!$I$127+PRINCIPAL!$I$127,L450=PRINCIPAL!$I$127+PRINCIPAL!$I$127+PRINCIPAL!$I$127),0,IF(L450=PRINCIPAL!$J$127,VLOOKUP($AC$438,'Banco de Dados'!$B$4:$J$50,6,FALSE)*(1-(PRINCIPAL!$K$127/100)),IF(L450=PRINCIPAL!$L$127,VLOOKUP($AC$438,'Banco de Dados'!$B$4:$J$50,6,FALSE)*(1-(PRINCIPAL!$M$127/100)),IF(L450=PRINCIPAL!$N$127,VLOOKUP($AC$438,'Banco de Dados'!$B$4:$J$50,6,FALSE)*(1-(PRINCIPAL!$O$127/100)),VLOOKUP($AC$438,'Banco de Dados'!$B$4:$J$50,6,FALSE)))))))))),"")</f>
        <v/>
      </c>
      <c r="AC450" s="29" t="str">
        <f>IFERROR(AB450*(IFERROR(VLOOKUP($AC$438,'Banco de Dados'!$B$4:$J$50,4,FALSE),"ERRO")),"")</f>
        <v/>
      </c>
      <c r="AD450" s="29" t="str">
        <f t="shared" si="295"/>
        <v/>
      </c>
      <c r="AE450" s="103" t="str">
        <f>IFERROR(AD450*(C450*(PRINCIPAL!$G$127/100))*0.47*(44/12),"")</f>
        <v/>
      </c>
      <c r="AF450" s="111" t="str">
        <f t="shared" si="296"/>
        <v/>
      </c>
      <c r="AG450" s="30" t="str">
        <f>IFERROR(IF(AND(PRINCIPAL!$H$128&lt;&gt;"",OR(L450=PRINCIPAL!$I$128,L450=PRINCIPAL!$I$128+PRINCIPAL!$I$128,L450=PRINCIPAL!$I$128+PRINCIPAL!$I$128+PRINCIPAL!$I$128)),0,IF(AND(PRINCIPAL!$H$128&lt;&gt;"",L450=PRINCIPAL!$J$128),VLOOKUP($AH$438,'Banco de Dados'!$B$4:$J$50,8,FALSE)*PRINCIPAL!$H$128*(1-(PRINCIPAL!$K$128/100)),IF(AND(PRINCIPAL!$H$128&lt;&gt;"",L450=PRINCIPAL!$L$128),VLOOKUP($AH$438,'Banco de Dados'!$B$4:$J$50,8,FALSE)*PRINCIPAL!$H$128*(1-(PRINCIPAL!$M$128/100)),IF(AND(PRINCIPAL!$H$128&lt;&gt;"",L450=PRINCIPAL!$N$128),VLOOKUP($AH$438,'Banco de Dados'!$B$4:$J$50,8,FALSE)*PRINCIPAL!$H$128*(1-(PRINCIPAL!$O$128/100)),IF(PRINCIPAL!$H$128&lt;&gt;"",VLOOKUP($AH$438,'Banco de Dados'!$B$4:$J$50,8,FALSE)*PRINCIPAL!$H$128,IF(OR(L450=PRINCIPAL!$I$128,L450=PRINCIPAL!$I$128+PRINCIPAL!$I$128,L450=PRINCIPAL!$I$128+PRINCIPAL!$I$128+PRINCIPAL!$I$128),0,IF(L450=PRINCIPAL!$J$128,VLOOKUP($AH$438,'Banco de Dados'!$B$4:$J$50,6,FALSE)*(1-(PRINCIPAL!$K$128/100)),IF(L450=PRINCIPAL!$L$128,VLOOKUP($AH$438,'Banco de Dados'!$B$4:$J$50,6,FALSE)*(1-(PRINCIPAL!$M$128/100)),IF(L450=PRINCIPAL!$N$128,VLOOKUP($AH$438,'Banco de Dados'!$B$4:$J$50,6,FALSE)*(1-(PRINCIPAL!$O$128/100)),VLOOKUP($AH$438,'Banco de Dados'!$B$4:$J$50,6,FALSE)))))))))),"")</f>
        <v/>
      </c>
      <c r="AH450" s="29" t="str">
        <f>IFERROR(AG450*(IFERROR(VLOOKUP($AH$438,'Banco de Dados'!$B$4:$J$50,4,FALSE),"ERRO")),"")</f>
        <v/>
      </c>
      <c r="AI450" s="29" t="str">
        <f t="shared" si="297"/>
        <v/>
      </c>
      <c r="AJ450" s="103" t="str">
        <f>IFERROR(AI450*(C450*(PRINCIPAL!$G$128/100))*0.47*(44/12),"")</f>
        <v/>
      </c>
      <c r="AK450" s="111" t="str">
        <f t="shared" si="306"/>
        <v/>
      </c>
      <c r="AL450" s="30" t="str">
        <f>IFERROR(IF(AND(PRINCIPAL!$H$129&lt;&gt;"",OR(L450=PRINCIPAL!$I$129,L450=PRINCIPAL!$I$129+PRINCIPAL!$I$129,L450=PRINCIPAL!$I$129+PRINCIPAL!$I$129+PRINCIPAL!$I$129)),0,IF(AND(PRINCIPAL!$H$129&lt;&gt;"",L450=PRINCIPAL!$J$129),VLOOKUP($AM$438,'Banco de Dados'!$B$4:$J$50,8,FALSE)*PRINCIPAL!$H$129*(1-(PRINCIPAL!$K$129/100)),IF(AND(PRINCIPAL!$H$129&lt;&gt;"",L450=PRINCIPAL!$L$129),VLOOKUP($AM$438,'Banco de Dados'!$B$4:$J$50,8,FALSE)*PRINCIPAL!$H$129*(1-(PRINCIPAL!$M$129/100)),IF(AND(PRINCIPAL!$H$129&lt;&gt;"",L450=PRINCIPAL!$N$129),VLOOKUP($AM$438,'Banco de Dados'!$B$4:$J$50,8,FALSE)*PRINCIPAL!$H$129*(1-(PRINCIPAL!$O$129/100)),IF(PRINCIPAL!$H$129&lt;&gt;"",VLOOKUP($AM$438,'Banco de Dados'!$B$4:$J$50,8,FALSE)*PRINCIPAL!$H$129,IF(OR(L450=PRINCIPAL!$I$129,L450=PRINCIPAL!$I$129+PRINCIPAL!$I$129,L450=PRINCIPAL!$I$129+PRINCIPAL!$I$129+PRINCIPAL!$I$129),0,IF(L450=PRINCIPAL!$J$129,VLOOKUP($AM$438,'Banco de Dados'!$B$4:$J$50,6,FALSE)*(1-(PRINCIPAL!$K$129/100)),IF(L450=PRINCIPAL!$L$129,VLOOKUP($AM$438,'Banco de Dados'!$B$4:$J$50,6,FALSE)*(1-(PRINCIPAL!$M$129/100)),IF(L450=PRINCIPAL!$N$129,VLOOKUP($AM$438,'Banco de Dados'!$B$4:$J$50,6,FALSE)*(1-(PRINCIPAL!$O$129/100)),VLOOKUP($AM$438,'Banco de Dados'!$B$4:$J$50,6,FALSE)))))))))),"")</f>
        <v/>
      </c>
      <c r="AM450" s="29" t="str">
        <f>IFERROR(AL450*(IFERROR(VLOOKUP($AM$438,'Banco de Dados'!$B$4:$J$50,4,FALSE),"ERRO")),"")</f>
        <v/>
      </c>
      <c r="AN450" s="29" t="str">
        <f t="shared" si="298"/>
        <v/>
      </c>
      <c r="AO450" s="103" t="str">
        <f>IFERROR(AN450*(C450*(PRINCIPAL!$G$129/100))*0.47*(44/12),"")</f>
        <v/>
      </c>
      <c r="AP450" s="111" t="str">
        <f t="shared" si="299"/>
        <v/>
      </c>
      <c r="AQ450" s="30" t="str">
        <f>IFERROR(IF(AND(PRINCIPAL!$H$130&lt;&gt;"",OR(L450=PRINCIPAL!$I$130,L450=PRINCIPAL!$I$130+PRINCIPAL!$I$130,L450=PRINCIPAL!$I$130+PRINCIPAL!$I$130+PRINCIPAL!$I$130)),0,IF(AND(PRINCIPAL!$H$130&lt;&gt;"",L450=PRINCIPAL!$J$130),VLOOKUP($AR$438,'Banco de Dados'!$B$4:$J$50,8,FALSE)*PRINCIPAL!$H$130*(1-(PRINCIPAL!$K$130/100)),IF(AND(PRINCIPAL!$H$130&lt;&gt;"",L450=PRINCIPAL!$L$130),VLOOKUP($AR$438,'Banco de Dados'!$B$4:$J$50,8,FALSE)*PRINCIPAL!$H$130*(1-(PRINCIPAL!$M$130/100)),IF(AND(PRINCIPAL!$H$130&lt;&gt;"",L450=PRINCIPAL!$N$130),VLOOKUP($AR$438,'Banco de Dados'!$B$4:$J$50,8,FALSE)*PRINCIPAL!$H$130*(1-(PRINCIPAL!$O$130/100)),IF(PRINCIPAL!$H$130&lt;&gt;"",VLOOKUP($AR$438,'Banco de Dados'!$B$4:$J$50,8,FALSE)*PRINCIPAL!$H$130,IF(OR(L450=PRINCIPAL!$I$130,L450=PRINCIPAL!$I$130+PRINCIPAL!$I$130,L450=PRINCIPAL!$I$130+PRINCIPAL!$I$130+PRINCIPAL!$I$130),0,IF(L450=PRINCIPAL!$J$130,VLOOKUP($AR$438,'Banco de Dados'!$B$4:$J$50,6,FALSE)*(1-(PRINCIPAL!$K$130/100)),IF(L450=PRINCIPAL!$L$130,VLOOKUP($AR$438,'Banco de Dados'!$B$4:$J$50,6,FALSE)*(1-(PRINCIPAL!$M$130/100)),IF(L450=PRINCIPAL!$N$130,VLOOKUP($AR$438,'Banco de Dados'!$B$4:$J$50,6,FALSE)*(1-(PRINCIPAL!$O$130/100)),VLOOKUP($AR$438,'Banco de Dados'!$B$4:$J$50,6,FALSE)))))))))),"")</f>
        <v/>
      </c>
      <c r="AR450" s="29" t="str">
        <f>IFERROR(AQ450*(IFERROR(VLOOKUP($AR$438,'Banco de Dados'!$B$4:$J$50,4,FALSE),"ERRO")),"")</f>
        <v/>
      </c>
      <c r="AS450" s="29" t="str">
        <f t="shared" si="300"/>
        <v/>
      </c>
      <c r="AT450" s="103" t="str">
        <f>IFERROR(AS450*(C450*(PRINCIPAL!$G$130/100))*0.47*(44/12),"")</f>
        <v/>
      </c>
      <c r="AU450" s="111" t="str">
        <f t="shared" si="301"/>
        <v/>
      </c>
      <c r="AV450" s="30" t="str">
        <f>IFERROR(IF(AND(PRINCIPAL!$H$131&lt;&gt;"",OR(L450=PRINCIPAL!$I$131,L450=PRINCIPAL!$I$131+PRINCIPAL!$I$131,L450=PRINCIPAL!$I$131+PRINCIPAL!$I$131+PRINCIPAL!$I$131)),0,IF(AND(PRINCIPAL!$H$131&lt;&gt;"",L450=PRINCIPAL!$J$131),VLOOKUP($AW$438,'Banco de Dados'!$B$4:$J$50,8,FALSE)*PRINCIPAL!$H$131*(1-(PRINCIPAL!$K$131/100)),IF(AND(PRINCIPAL!$H$131&lt;&gt;"",L450=PRINCIPAL!$L$131),VLOOKUP($AW$438,'Banco de Dados'!$B$4:$J$50,8,FALSE)*PRINCIPAL!$H$131*(1-(PRINCIPAL!$M$131/100)),IF(AND(PRINCIPAL!$H$131&lt;&gt;"",L450=PRINCIPAL!$N$131),VLOOKUP($AW$438,'Banco de Dados'!$B$4:$J$50,8,FALSE)*PRINCIPAL!$H$131*(1-(PRINCIPAL!$O$131/100)),IF(PRINCIPAL!$H$131&lt;&gt;"",VLOOKUP($AW$438,'Banco de Dados'!$B$4:$J$50,8,FALSE)*PRINCIPAL!$H$131,IF(OR(L450=PRINCIPAL!$I$131,L450=PRINCIPAL!$I$131+PRINCIPAL!$I$131,L450=PRINCIPAL!$I$131+PRINCIPAL!$I$131+PRINCIPAL!$I$131),0,IF(L450=PRINCIPAL!$J$131,VLOOKUP($AW$438,'Banco de Dados'!$B$4:$J$50,6,FALSE)*(1-(PRINCIPAL!$K$131/100)),IF(L450=PRINCIPAL!$L$131,VLOOKUP($AW$438,'Banco de Dados'!$B$4:$J$50,6,FALSE)*(1-(PRINCIPAL!$M$131/100)),IF(L450=PRINCIPAL!$N$131,VLOOKUP($AW$438,'Banco de Dados'!$B$4:$J$50,6,FALSE)*(1-(PRINCIPAL!$O$131/100)),VLOOKUP($AW$438,'Banco de Dados'!$B$4:$J$50,6,FALSE)))))))))),"")</f>
        <v/>
      </c>
      <c r="AW450" s="29" t="str">
        <f>IFERROR(AV450*(IFERROR(VLOOKUP($AW$438,'Banco de Dados'!$B$4:$J$50,4,FALSE),"ERRO")),"")</f>
        <v/>
      </c>
      <c r="AX450" s="29" t="str">
        <f t="shared" si="302"/>
        <v/>
      </c>
      <c r="AY450" s="103" t="str">
        <f>IFERROR(AX450*(C450*(PRINCIPAL!$G$131/100))*0.47*(44/12),"")</f>
        <v/>
      </c>
      <c r="AZ450" s="111" t="str">
        <f t="shared" si="307"/>
        <v/>
      </c>
      <c r="BA450" s="30" t="str">
        <f>IFERROR(IF(AND(PRINCIPAL!$H$132&lt;&gt;"",OR(L450=PRINCIPAL!$I$132,L450=PRINCIPAL!$I$132+PRINCIPAL!$I$132,L450=PRINCIPAL!$I$132+PRINCIPAL!$I$132+PRINCIPAL!$I$132)),0,IF(AND(PRINCIPAL!$H$132&lt;&gt;"",L450=PRINCIPAL!$J$132),VLOOKUP($BB$438,'Banco de Dados'!$B$4:$J$50,8,FALSE)*PRINCIPAL!$H$132*(1-(PRINCIPAL!$K$132/100)),IF(AND(PRINCIPAL!$H$132&lt;&gt;"",L450=PRINCIPAL!$L$132),VLOOKUP($BB$438,'Banco de Dados'!$B$4:$J$50,8,FALSE)*PRINCIPAL!$H$132*(1-(PRINCIPAL!$M$132/100)),IF(AND(PRINCIPAL!$H$132&lt;&gt;"",L450=PRINCIPAL!$N$132),VLOOKUP($BB$438,'Banco de Dados'!$B$4:$J$50,8,FALSE)*PRINCIPAL!$H$132*(1-(PRINCIPAL!$O$132/100)),IF(PRINCIPAL!$H$132&lt;&gt;"",VLOOKUP($BB$438,'Banco de Dados'!$B$4:$J$50,8,FALSE)*PRINCIPAL!$H$132,IF(OR(L450=PRINCIPAL!$I$132,L450=PRINCIPAL!$I$132+PRINCIPAL!$I$132,L450=PRINCIPAL!$I$132+PRINCIPAL!$I$132+PRINCIPAL!$I$132),0,IF(L450=PRINCIPAL!$J$132,VLOOKUP($BB$438,'Banco de Dados'!$B$4:$J$50,6,FALSE)*(1-(PRINCIPAL!$K$132/100)),IF(L450=PRINCIPAL!$L$132,VLOOKUP($BB$438,'Banco de Dados'!$B$4:$J$50,6,FALSE)*(1-(PRINCIPAL!$M$132/100)),IF(L450=PRINCIPAL!$N$132,VLOOKUP($BB$438,'Banco de Dados'!$B$4:$J$50,6,FALSE)*(1-(PRINCIPAL!$O$132/100)),VLOOKUP($BB$438,'Banco de Dados'!$B$4:$J$50,6,FALSE)))))))))),"")</f>
        <v/>
      </c>
      <c r="BB450" s="29" t="str">
        <f>IFERROR(BA450*(IFERROR(VLOOKUP($BB$438,'Banco de Dados'!$B$4:$J$50,4,FALSE),"ERRO")),"")</f>
        <v/>
      </c>
      <c r="BC450" s="29" t="str">
        <f t="shared" si="308"/>
        <v/>
      </c>
      <c r="BD450" s="103" t="str">
        <f>IFERROR(BC450*(C450*(PRINCIPAL!$G$132/100))*0.47*(44/12),"")</f>
        <v/>
      </c>
      <c r="BE450" s="111" t="str">
        <f t="shared" si="287"/>
        <v/>
      </c>
      <c r="BF450" s="30" t="str">
        <f>IFERROR(IF(AND(PRINCIPAL!$H$133&lt;&gt;"",OR(L450=PRINCIPAL!$I$133,L450=PRINCIPAL!$I$133+PRINCIPAL!$I$133,L450=PRINCIPAL!$I$133+PRINCIPAL!$I$133+PRINCIPAL!$I$133)),0,IF(AND(PRINCIPAL!$H$133&lt;&gt;"",L450=PRINCIPAL!$J$133),VLOOKUP($BG$438,'Banco de Dados'!$B$4:$J$50,8,FALSE)*PRINCIPAL!$H$133*(1-(PRINCIPAL!$K$133/100)),IF(AND(PRINCIPAL!$H$133&lt;&gt;"",L450=PRINCIPAL!$L$133),VLOOKUP($BG$438,'Banco de Dados'!$B$4:$J$50,8,FALSE)*PRINCIPAL!$H$133*(1-(PRINCIPAL!$M$133/100)),IF(AND(PRINCIPAL!$H$133&lt;&gt;"",L450=PRINCIPAL!$N$133),VLOOKUP($BG$438,'Banco de Dados'!$B$4:$J$50,8,FALSE)*PRINCIPAL!$H$133*(1-(PRINCIPAL!$O$133/100)),IF(PRINCIPAL!$H$133&lt;&gt;"",VLOOKUP($BG$438,'Banco de Dados'!$B$4:$J$50,8,FALSE)*PRINCIPAL!$H$133,IF(OR(L450=PRINCIPAL!$I$133,L450=PRINCIPAL!$I$133+PRINCIPAL!$I$133,L450=PRINCIPAL!$I$133+PRINCIPAL!$I$133+PRINCIPAL!$I$133),0,IF(L450=PRINCIPAL!$J$133,VLOOKUP($BG$438,'Banco de Dados'!$B$4:$J$50,6,FALSE)*(1-(PRINCIPAL!$K$133/100)),IF(L450=PRINCIPAL!$L$133,VLOOKUP($BG$438,'Banco de Dados'!$B$4:$J$50,6,FALSE)*(1-(PRINCIPAL!$M$133/100)),IF(L450=PRINCIPAL!$N$133,VLOOKUP($BG$438,'Banco de Dados'!$B$4:$J$50,6,FALSE)*(1-(PRINCIPAL!$O$133/100)),VLOOKUP($BG$438,'Banco de Dados'!$B$4:$J$50,6,FALSE)))))))))),"")</f>
        <v/>
      </c>
      <c r="BG450" s="29" t="str">
        <f>IFERROR(BF450*(IFERROR(VLOOKUP($BG$438,'Banco de Dados'!$B$4:$J$50,4,FALSE),"ERRO")),"")</f>
        <v/>
      </c>
      <c r="BH450" s="29" t="str">
        <f t="shared" si="303"/>
        <v/>
      </c>
      <c r="BI450" s="103" t="str">
        <f>IFERROR(BH450*(C450*(PRINCIPAL!$G$133/100))*0.47*(44/12),"")</f>
        <v/>
      </c>
      <c r="BJ450" s="102" t="str">
        <f t="shared" si="288"/>
        <v/>
      </c>
    </row>
    <row r="451" spans="2:62" ht="12.75" customHeight="1" x14ac:dyDescent="0.3">
      <c r="B451" s="326">
        <f t="shared" si="289"/>
        <v>2031</v>
      </c>
      <c r="C451" s="340"/>
      <c r="D451" s="1"/>
      <c r="E451" s="116">
        <v>11</v>
      </c>
      <c r="F451" s="24" t="str">
        <f>IFERROR(VLOOKUP($G$438,'Banco de Dados'!$B$4:$J$50,6,FALSE),"")</f>
        <v/>
      </c>
      <c r="G451" s="25" t="str">
        <f>IFERROR(F451*(IFERROR(VLOOKUP($G$438,'Banco de Dados'!$B$4:$J$50,4,FALSE),"ERRO")),"")</f>
        <v/>
      </c>
      <c r="H451" s="25" t="str">
        <f t="shared" si="290"/>
        <v/>
      </c>
      <c r="I451" s="103" t="str">
        <f t="shared" si="291"/>
        <v/>
      </c>
      <c r="J451" s="117" t="str">
        <f t="shared" si="292"/>
        <v/>
      </c>
      <c r="K451" s="1"/>
      <c r="L451" s="91">
        <v>11</v>
      </c>
      <c r="M451" s="24" t="str">
        <f>IFERROR(IF(AND(PRINCIPAL!$H$124&lt;&gt;"",OR(L451=PRINCIPAL!$I$124,L451=PRINCIPAL!$I$124+PRINCIPAL!$I$124,L451=PRINCIPAL!$I$124+PRINCIPAL!$I$124+PRINCIPAL!$I$124)),0,IF(AND(PRINCIPAL!$H$124&lt;&gt;"",L451=PRINCIPAL!$J$124),VLOOKUP($N$438,'Banco de Dados'!$B$4:$J$50,8,FALSE)*PRINCIPAL!$H$124*(1-(PRINCIPAL!$K$124/100)),IF(AND(PRINCIPAL!$H$124&lt;&gt;"",L451=PRINCIPAL!$L$124),VLOOKUP($N$438,'Banco de Dados'!$B$4:$J$50,8,FALSE)*PRINCIPAL!$H$124*(1-(PRINCIPAL!$M$124/100)),IF(AND(PRINCIPAL!$H$124&lt;&gt;"",L451=PRINCIPAL!$N$124),VLOOKUP($N$438,'Banco de Dados'!$B$4:$J$50,8,FALSE)*PRINCIPAL!$H$124*(1-(PRINCIPAL!$O$124/100)),IF(PRINCIPAL!$H$124&lt;&gt;"",VLOOKUP($N$438,'Banco de Dados'!$B$4:$J$50,8,FALSE)*PRINCIPAL!$H$124,IF(OR(L451=PRINCIPAL!$I$124,L451=PRINCIPAL!$I$124+PRINCIPAL!$I$124,L451=PRINCIPAL!$I$124+PRINCIPAL!$I$124+PRINCIPAL!$I$124),0,IF(L451=PRINCIPAL!$J$124,VLOOKUP($N$438,'Banco de Dados'!$B$4:$J$50,6,FALSE)*(1-(PRINCIPAL!$K$124/100)),IF(L451=PRINCIPAL!$L$124,VLOOKUP($N$438,'Banco de Dados'!$B$4:$J$50,6,FALSE)*(1-(PRINCIPAL!$M$124/100)),IF(L451=PRINCIPAL!$N$124,VLOOKUP($N$438,'Banco de Dados'!$B$4:$J$50,6,FALSE)*(1-(PRINCIPAL!$O$124/100)),VLOOKUP($N$438,'Banco de Dados'!$B$4:$J$50,6,FALSE)))))))))),"")</f>
        <v/>
      </c>
      <c r="N451" s="25" t="str">
        <f>IFERROR(M451*(IFERROR(VLOOKUP($N$438,'Banco de Dados'!$B$4:$J$50,4,FALSE),"ERRO")),"")</f>
        <v/>
      </c>
      <c r="O451" s="25" t="str">
        <f t="shared" si="293"/>
        <v/>
      </c>
      <c r="P451" s="103" t="str">
        <f>IFERROR(O451*(C451*(PRINCIPAL!$G$124/100))*0.47*(44/12),"")</f>
        <v/>
      </c>
      <c r="Q451" s="107" t="str">
        <f t="shared" si="309"/>
        <v/>
      </c>
      <c r="R451" s="29" t="str">
        <f>IFERROR(IF(AND(PRINCIPAL!$H$125&lt;&gt;"",OR(L451=PRINCIPAL!$I$125,L451=PRINCIPAL!$I$125+PRINCIPAL!$I$125,L451=PRINCIPAL!$I$125+PRINCIPAL!$I$125+PRINCIPAL!$I$125)),0,IF(AND(PRINCIPAL!$H$125&lt;&gt;"",L451=PRINCIPAL!$J$125),VLOOKUP($S$438,'Banco de Dados'!$B$4:$J$50,8,FALSE)*PRINCIPAL!$H$125*(1-(PRINCIPAL!$K$125/100)),IF(AND(PRINCIPAL!$H$125&lt;&gt;"",L451=PRINCIPAL!$L$125),VLOOKUP($S$438,'Banco de Dados'!$B$4:$J$50,8,FALSE)*PRINCIPAL!$H$125*(1-(PRINCIPAL!$M$125/100)),IF(AND(PRINCIPAL!$H$125&lt;&gt;"",L451=PRINCIPAL!$N$125),VLOOKUP($S$438,'Banco de Dados'!$B$4:$J$50,8,FALSE)*PRINCIPAL!$H$125*(1-(PRINCIPAL!$O$125/100)),IF(PRINCIPAL!$H$125&lt;&gt;"",VLOOKUP($S$438,'Banco de Dados'!$B$4:$J$50,8,FALSE)*PRINCIPAL!$H$125,IF(OR(L451=PRINCIPAL!$I$125,L451=PRINCIPAL!$I$125+PRINCIPAL!$I$125,L451=PRINCIPAL!$I$125+PRINCIPAL!$I$125+PRINCIPAL!$I$125),0,IF(L451=PRINCIPAL!$J$125,VLOOKUP($S$438,'Banco de Dados'!$B$4:$J$50,6,FALSE)*(1-(PRINCIPAL!$K$125/100)),IF(L451=PRINCIPAL!$L$125,VLOOKUP($S$438,'Banco de Dados'!$B$4:$J$50,6,FALSE)*(1-(PRINCIPAL!$M$125/100)),IF(L451=PRINCIPAL!$N$125,VLOOKUP($S$438,'Banco de Dados'!$B$4:$J$50,6,FALSE)*(1-(PRINCIPAL!$O$125/100)),VLOOKUP($S$438,'Banco de Dados'!$B$4:$J$50,6,FALSE)))))))))),"")</f>
        <v/>
      </c>
      <c r="S451" s="29" t="str">
        <f>IFERROR(R451*(IFERROR(VLOOKUP($S$438,'Banco de Dados'!$B$4:$J$50,4,FALSE),"ERRO")),"")</f>
        <v/>
      </c>
      <c r="T451" s="29" t="str">
        <f t="shared" si="310"/>
        <v/>
      </c>
      <c r="U451" s="103" t="str">
        <f>IFERROR(T451*(C451*(PRINCIPAL!$G$125/100))*0.47*(44/12),"")</f>
        <v/>
      </c>
      <c r="V451" s="103" t="str">
        <f t="shared" si="286"/>
        <v/>
      </c>
      <c r="W451" s="30" t="str">
        <f>IFERROR(IF(AND(PRINCIPAL!$H$126&lt;&gt;"",OR(L451=PRINCIPAL!$I$126,L451=PRINCIPAL!$I$126+PRINCIPAL!$I$126,L451=PRINCIPAL!$I$126+PRINCIPAL!$I$126+PRINCIPAL!$I$126)),0,IF(AND(PRINCIPAL!$H$126&lt;&gt;"",L451=PRINCIPAL!$J$126),VLOOKUP($X$438,'Banco de Dados'!$B$4:$J$50,8,FALSE)*PRINCIPAL!$H$126*(1-(PRINCIPAL!$K$126/100)),IF(AND(PRINCIPAL!$H$126&lt;&gt;"",L451=PRINCIPAL!$L$126),VLOOKUP($X$438,'Banco de Dados'!$B$4:$J$50,8,FALSE)*PRINCIPAL!$H$126*(1-(PRINCIPAL!$M$126/100)),IF(AND(PRINCIPAL!$H$126&lt;&gt;"",L451=PRINCIPAL!$N$126),VLOOKUP($X$438,'Banco de Dados'!$B$4:$J$50,8,FALSE)*PRINCIPAL!$H$126*(1-(PRINCIPAL!$O$126/100)),IF(PRINCIPAL!$H$126&lt;&gt;"",VLOOKUP($X$438,'Banco de Dados'!$B$4:$J$50,8,FALSE)*PRINCIPAL!$H$126,IF(OR(L451=PRINCIPAL!$I$126,L451=PRINCIPAL!$I$126+PRINCIPAL!$I$126,L451=PRINCIPAL!$I$126+PRINCIPAL!$I$126+PRINCIPAL!$I$126),0,IF(L451=PRINCIPAL!$J$126,VLOOKUP($X$438,'Banco de Dados'!$B$4:$J$50,6,FALSE)*(1-(PRINCIPAL!$K$126/100)),IF(L451=PRINCIPAL!$L$126,VLOOKUP($X$438,'Banco de Dados'!$B$4:$J$50,6,FALSE)*(1-(PRINCIPAL!$M$126/100)),IF(L451=PRINCIPAL!$N$126,VLOOKUP($X$438,'Banco de Dados'!$B$4:$J$50,6,FALSE)*(1-(PRINCIPAL!$O$126/100)),VLOOKUP($X$438,'Banco de Dados'!$B$4:$J$50,6,FALSE)))))))))),"")</f>
        <v/>
      </c>
      <c r="X451" s="29" t="str">
        <f>IFERROR(W451*(IFERROR(VLOOKUP($X$438,'Banco de Dados'!$B$4:$J$50,4,FALSE),"ERRO")),"")</f>
        <v/>
      </c>
      <c r="Y451" s="29" t="str">
        <f t="shared" si="304"/>
        <v/>
      </c>
      <c r="Z451" s="103" t="str">
        <f>IFERROR(Y451*(C451*(PRINCIPAL!$G$126/100))*0.47*(44/12),"")</f>
        <v/>
      </c>
      <c r="AA451" s="111" t="str">
        <f t="shared" si="305"/>
        <v/>
      </c>
      <c r="AB451" s="30" t="str">
        <f>IFERROR(IF(AND(PRINCIPAL!$H$127&lt;&gt;"",OR(L451=PRINCIPAL!$I$127,L451=PRINCIPAL!$I$127+PRINCIPAL!$I$127,L451=PRINCIPAL!$I$127+PRINCIPAL!$I$127+PRINCIPAL!$I$127)),0,IF(AND(PRINCIPAL!$H$127&lt;&gt;"",L451=PRINCIPAL!$J$127),VLOOKUP($AC$438,'Banco de Dados'!$B$4:$J$50,8,FALSE)*PRINCIPAL!$H$127*(1-(PRINCIPAL!$K$127/100)),IF(AND(PRINCIPAL!$H$127&lt;&gt;"",L451=PRINCIPAL!$L$127),VLOOKUP($AC$438,'Banco de Dados'!$B$4:$J$50,8,FALSE)*PRINCIPAL!$H$127*(1-(PRINCIPAL!$M$127/100)),IF(AND(PRINCIPAL!$H$127&lt;&gt;"",L451=PRINCIPAL!$N$127),VLOOKUP($AC$438,'Banco de Dados'!$B$4:$J$50,8,FALSE)*PRINCIPAL!$H$127*(1-(PRINCIPAL!$O$127/100)),IF(PRINCIPAL!$H$127&lt;&gt;"",VLOOKUP($AC$438,'Banco de Dados'!$B$4:$J$50,8,FALSE)*PRINCIPAL!$H$127,IF(OR(L451=PRINCIPAL!$I$127,L451=PRINCIPAL!$I$127+PRINCIPAL!$I$127,L451=PRINCIPAL!$I$127+PRINCIPAL!$I$127+PRINCIPAL!$I$127),0,IF(L451=PRINCIPAL!$J$127,VLOOKUP($AC$438,'Banco de Dados'!$B$4:$J$50,6,FALSE)*(1-(PRINCIPAL!$K$127/100)),IF(L451=PRINCIPAL!$L$127,VLOOKUP($AC$438,'Banco de Dados'!$B$4:$J$50,6,FALSE)*(1-(PRINCIPAL!$M$127/100)),IF(L451=PRINCIPAL!$N$127,VLOOKUP($AC$438,'Banco de Dados'!$B$4:$J$50,6,FALSE)*(1-(PRINCIPAL!$O$127/100)),VLOOKUP($AC$438,'Banco de Dados'!$B$4:$J$50,6,FALSE)))))))))),"")</f>
        <v/>
      </c>
      <c r="AC451" s="29" t="str">
        <f>IFERROR(AB451*(IFERROR(VLOOKUP($AC$438,'Banco de Dados'!$B$4:$J$50,4,FALSE),"ERRO")),"")</f>
        <v/>
      </c>
      <c r="AD451" s="29" t="str">
        <f t="shared" si="295"/>
        <v/>
      </c>
      <c r="AE451" s="103" t="str">
        <f>IFERROR(AD451*(C451*(PRINCIPAL!$G$127/100))*0.47*(44/12),"")</f>
        <v/>
      </c>
      <c r="AF451" s="111" t="str">
        <f t="shared" si="296"/>
        <v/>
      </c>
      <c r="AG451" s="30" t="str">
        <f>IFERROR(IF(AND(PRINCIPAL!$H$128&lt;&gt;"",OR(L451=PRINCIPAL!$I$128,L451=PRINCIPAL!$I$128+PRINCIPAL!$I$128,L451=PRINCIPAL!$I$128+PRINCIPAL!$I$128+PRINCIPAL!$I$128)),0,IF(AND(PRINCIPAL!$H$128&lt;&gt;"",L451=PRINCIPAL!$J$128),VLOOKUP($AH$438,'Banco de Dados'!$B$4:$J$50,8,FALSE)*PRINCIPAL!$H$128*(1-(PRINCIPAL!$K$128/100)),IF(AND(PRINCIPAL!$H$128&lt;&gt;"",L451=PRINCIPAL!$L$128),VLOOKUP($AH$438,'Banco de Dados'!$B$4:$J$50,8,FALSE)*PRINCIPAL!$H$128*(1-(PRINCIPAL!$M$128/100)),IF(AND(PRINCIPAL!$H$128&lt;&gt;"",L451=PRINCIPAL!$N$128),VLOOKUP($AH$438,'Banco de Dados'!$B$4:$J$50,8,FALSE)*PRINCIPAL!$H$128*(1-(PRINCIPAL!$O$128/100)),IF(PRINCIPAL!$H$128&lt;&gt;"",VLOOKUP($AH$438,'Banco de Dados'!$B$4:$J$50,8,FALSE)*PRINCIPAL!$H$128,IF(OR(L451=PRINCIPAL!$I$128,L451=PRINCIPAL!$I$128+PRINCIPAL!$I$128,L451=PRINCIPAL!$I$128+PRINCIPAL!$I$128+PRINCIPAL!$I$128),0,IF(L451=PRINCIPAL!$J$128,VLOOKUP($AH$438,'Banco de Dados'!$B$4:$J$50,6,FALSE)*(1-(PRINCIPAL!$K$128/100)),IF(L451=PRINCIPAL!$L$128,VLOOKUP($AH$438,'Banco de Dados'!$B$4:$J$50,6,FALSE)*(1-(PRINCIPAL!$M$128/100)),IF(L451=PRINCIPAL!$N$128,VLOOKUP($AH$438,'Banco de Dados'!$B$4:$J$50,6,FALSE)*(1-(PRINCIPAL!$O$128/100)),VLOOKUP($AH$438,'Banco de Dados'!$B$4:$J$50,6,FALSE)))))))))),"")</f>
        <v/>
      </c>
      <c r="AH451" s="29" t="str">
        <f>IFERROR(AG451*(IFERROR(VLOOKUP($AH$438,'Banco de Dados'!$B$4:$J$50,4,FALSE),"ERRO")),"")</f>
        <v/>
      </c>
      <c r="AI451" s="29" t="str">
        <f t="shared" si="297"/>
        <v/>
      </c>
      <c r="AJ451" s="103" t="str">
        <f>IFERROR(AI451*(C451*(PRINCIPAL!$G$128/100))*0.47*(44/12),"")</f>
        <v/>
      </c>
      <c r="AK451" s="111" t="str">
        <f t="shared" si="306"/>
        <v/>
      </c>
      <c r="AL451" s="30" t="str">
        <f>IFERROR(IF(AND(PRINCIPAL!$H$129&lt;&gt;"",OR(L451=PRINCIPAL!$I$129,L451=PRINCIPAL!$I$129+PRINCIPAL!$I$129,L451=PRINCIPAL!$I$129+PRINCIPAL!$I$129+PRINCIPAL!$I$129)),0,IF(AND(PRINCIPAL!$H$129&lt;&gt;"",L451=PRINCIPAL!$J$129),VLOOKUP($AM$438,'Banco de Dados'!$B$4:$J$50,8,FALSE)*PRINCIPAL!$H$129*(1-(PRINCIPAL!$K$129/100)),IF(AND(PRINCIPAL!$H$129&lt;&gt;"",L451=PRINCIPAL!$L$129),VLOOKUP($AM$438,'Banco de Dados'!$B$4:$J$50,8,FALSE)*PRINCIPAL!$H$129*(1-(PRINCIPAL!$M$129/100)),IF(AND(PRINCIPAL!$H$129&lt;&gt;"",L451=PRINCIPAL!$N$129),VLOOKUP($AM$438,'Banco de Dados'!$B$4:$J$50,8,FALSE)*PRINCIPAL!$H$129*(1-(PRINCIPAL!$O$129/100)),IF(PRINCIPAL!$H$129&lt;&gt;"",VLOOKUP($AM$438,'Banco de Dados'!$B$4:$J$50,8,FALSE)*PRINCIPAL!$H$129,IF(OR(L451=PRINCIPAL!$I$129,L451=PRINCIPAL!$I$129+PRINCIPAL!$I$129,L451=PRINCIPAL!$I$129+PRINCIPAL!$I$129+PRINCIPAL!$I$129),0,IF(L451=PRINCIPAL!$J$129,VLOOKUP($AM$438,'Banco de Dados'!$B$4:$J$50,6,FALSE)*(1-(PRINCIPAL!$K$129/100)),IF(L451=PRINCIPAL!$L$129,VLOOKUP($AM$438,'Banco de Dados'!$B$4:$J$50,6,FALSE)*(1-(PRINCIPAL!$M$129/100)),IF(L451=PRINCIPAL!$N$129,VLOOKUP($AM$438,'Banco de Dados'!$B$4:$J$50,6,FALSE)*(1-(PRINCIPAL!$O$129/100)),VLOOKUP($AM$438,'Banco de Dados'!$B$4:$J$50,6,FALSE)))))))))),"")</f>
        <v/>
      </c>
      <c r="AM451" s="29" t="str">
        <f>IFERROR(AL451*(IFERROR(VLOOKUP($AM$438,'Banco de Dados'!$B$4:$J$50,4,FALSE),"ERRO")),"")</f>
        <v/>
      </c>
      <c r="AN451" s="29" t="str">
        <f t="shared" si="298"/>
        <v/>
      </c>
      <c r="AO451" s="103" t="str">
        <f>IFERROR(AN451*(C451*(PRINCIPAL!$G$129/100))*0.47*(44/12),"")</f>
        <v/>
      </c>
      <c r="AP451" s="111" t="str">
        <f t="shared" si="299"/>
        <v/>
      </c>
      <c r="AQ451" s="30" t="str">
        <f>IFERROR(IF(AND(PRINCIPAL!$H$130&lt;&gt;"",OR(L451=PRINCIPAL!$I$130,L451=PRINCIPAL!$I$130+PRINCIPAL!$I$130,L451=PRINCIPAL!$I$130+PRINCIPAL!$I$130+PRINCIPAL!$I$130)),0,IF(AND(PRINCIPAL!$H$130&lt;&gt;"",L451=PRINCIPAL!$J$130),VLOOKUP($AR$438,'Banco de Dados'!$B$4:$J$50,8,FALSE)*PRINCIPAL!$H$130*(1-(PRINCIPAL!$K$130/100)),IF(AND(PRINCIPAL!$H$130&lt;&gt;"",L451=PRINCIPAL!$L$130),VLOOKUP($AR$438,'Banco de Dados'!$B$4:$J$50,8,FALSE)*PRINCIPAL!$H$130*(1-(PRINCIPAL!$M$130/100)),IF(AND(PRINCIPAL!$H$130&lt;&gt;"",L451=PRINCIPAL!$N$130),VLOOKUP($AR$438,'Banco de Dados'!$B$4:$J$50,8,FALSE)*PRINCIPAL!$H$130*(1-(PRINCIPAL!$O$130/100)),IF(PRINCIPAL!$H$130&lt;&gt;"",VLOOKUP($AR$438,'Banco de Dados'!$B$4:$J$50,8,FALSE)*PRINCIPAL!$H$130,IF(OR(L451=PRINCIPAL!$I$130,L451=PRINCIPAL!$I$130+PRINCIPAL!$I$130,L451=PRINCIPAL!$I$130+PRINCIPAL!$I$130+PRINCIPAL!$I$130),0,IF(L451=PRINCIPAL!$J$130,VLOOKUP($AR$438,'Banco de Dados'!$B$4:$J$50,6,FALSE)*(1-(PRINCIPAL!$K$130/100)),IF(L451=PRINCIPAL!$L$130,VLOOKUP($AR$438,'Banco de Dados'!$B$4:$J$50,6,FALSE)*(1-(PRINCIPAL!$M$130/100)),IF(L451=PRINCIPAL!$N$130,VLOOKUP($AR$438,'Banco de Dados'!$B$4:$J$50,6,FALSE)*(1-(PRINCIPAL!$O$130/100)),VLOOKUP($AR$438,'Banco de Dados'!$B$4:$J$50,6,FALSE)))))))))),"")</f>
        <v/>
      </c>
      <c r="AR451" s="29" t="str">
        <f>IFERROR(AQ451*(IFERROR(VLOOKUP($AR$438,'Banco de Dados'!$B$4:$J$50,4,FALSE),"ERRO")),"")</f>
        <v/>
      </c>
      <c r="AS451" s="29" t="str">
        <f t="shared" si="300"/>
        <v/>
      </c>
      <c r="AT451" s="103" t="str">
        <f>IFERROR(AS451*(C451*(PRINCIPAL!$G$130/100))*0.47*(44/12),"")</f>
        <v/>
      </c>
      <c r="AU451" s="111" t="str">
        <f t="shared" si="301"/>
        <v/>
      </c>
      <c r="AV451" s="30" t="str">
        <f>IFERROR(IF(AND(PRINCIPAL!$H$131&lt;&gt;"",OR(L451=PRINCIPAL!$I$131,L451=PRINCIPAL!$I$131+PRINCIPAL!$I$131,L451=PRINCIPAL!$I$131+PRINCIPAL!$I$131+PRINCIPAL!$I$131)),0,IF(AND(PRINCIPAL!$H$131&lt;&gt;"",L451=PRINCIPAL!$J$131),VLOOKUP($AW$438,'Banco de Dados'!$B$4:$J$50,8,FALSE)*PRINCIPAL!$H$131*(1-(PRINCIPAL!$K$131/100)),IF(AND(PRINCIPAL!$H$131&lt;&gt;"",L451=PRINCIPAL!$L$131),VLOOKUP($AW$438,'Banco de Dados'!$B$4:$J$50,8,FALSE)*PRINCIPAL!$H$131*(1-(PRINCIPAL!$M$131/100)),IF(AND(PRINCIPAL!$H$131&lt;&gt;"",L451=PRINCIPAL!$N$131),VLOOKUP($AW$438,'Banco de Dados'!$B$4:$J$50,8,FALSE)*PRINCIPAL!$H$131*(1-(PRINCIPAL!$O$131/100)),IF(PRINCIPAL!$H$131&lt;&gt;"",VLOOKUP($AW$438,'Banco de Dados'!$B$4:$J$50,8,FALSE)*PRINCIPAL!$H$131,IF(OR(L451=PRINCIPAL!$I$131,L451=PRINCIPAL!$I$131+PRINCIPAL!$I$131,L451=PRINCIPAL!$I$131+PRINCIPAL!$I$131+PRINCIPAL!$I$131),0,IF(L451=PRINCIPAL!$J$131,VLOOKUP($AW$438,'Banco de Dados'!$B$4:$J$50,6,FALSE)*(1-(PRINCIPAL!$K$131/100)),IF(L451=PRINCIPAL!$L$131,VLOOKUP($AW$438,'Banco de Dados'!$B$4:$J$50,6,FALSE)*(1-(PRINCIPAL!$M$131/100)),IF(L451=PRINCIPAL!$N$131,VLOOKUP($AW$438,'Banco de Dados'!$B$4:$J$50,6,FALSE)*(1-(PRINCIPAL!$O$131/100)),VLOOKUP($AW$438,'Banco de Dados'!$B$4:$J$50,6,FALSE)))))))))),"")</f>
        <v/>
      </c>
      <c r="AW451" s="29" t="str">
        <f>IFERROR(AV451*(IFERROR(VLOOKUP($AW$438,'Banco de Dados'!$B$4:$J$50,4,FALSE),"ERRO")),"")</f>
        <v/>
      </c>
      <c r="AX451" s="29" t="str">
        <f t="shared" si="302"/>
        <v/>
      </c>
      <c r="AY451" s="103" t="str">
        <f>IFERROR(AX451*(C451*(PRINCIPAL!$G$131/100))*0.47*(44/12),"")</f>
        <v/>
      </c>
      <c r="AZ451" s="111" t="str">
        <f t="shared" si="307"/>
        <v/>
      </c>
      <c r="BA451" s="30" t="str">
        <f>IFERROR(IF(AND(PRINCIPAL!$H$132&lt;&gt;"",OR(L451=PRINCIPAL!$I$132,L451=PRINCIPAL!$I$132+PRINCIPAL!$I$132,L451=PRINCIPAL!$I$132+PRINCIPAL!$I$132+PRINCIPAL!$I$132)),0,IF(AND(PRINCIPAL!$H$132&lt;&gt;"",L451=PRINCIPAL!$J$132),VLOOKUP($BB$438,'Banco de Dados'!$B$4:$J$50,8,FALSE)*PRINCIPAL!$H$132*(1-(PRINCIPAL!$K$132/100)),IF(AND(PRINCIPAL!$H$132&lt;&gt;"",L451=PRINCIPAL!$L$132),VLOOKUP($BB$438,'Banco de Dados'!$B$4:$J$50,8,FALSE)*PRINCIPAL!$H$132*(1-(PRINCIPAL!$M$132/100)),IF(AND(PRINCIPAL!$H$132&lt;&gt;"",L451=PRINCIPAL!$N$132),VLOOKUP($BB$438,'Banco de Dados'!$B$4:$J$50,8,FALSE)*PRINCIPAL!$H$132*(1-(PRINCIPAL!$O$132/100)),IF(PRINCIPAL!$H$132&lt;&gt;"",VLOOKUP($BB$438,'Banco de Dados'!$B$4:$J$50,8,FALSE)*PRINCIPAL!$H$132,IF(OR(L451=PRINCIPAL!$I$132,L451=PRINCIPAL!$I$132+PRINCIPAL!$I$132,L451=PRINCIPAL!$I$132+PRINCIPAL!$I$132+PRINCIPAL!$I$132),0,IF(L451=PRINCIPAL!$J$132,VLOOKUP($BB$438,'Banco de Dados'!$B$4:$J$50,6,FALSE)*(1-(PRINCIPAL!$K$132/100)),IF(L451=PRINCIPAL!$L$132,VLOOKUP($BB$438,'Banco de Dados'!$B$4:$J$50,6,FALSE)*(1-(PRINCIPAL!$M$132/100)),IF(L451=PRINCIPAL!$N$132,VLOOKUP($BB$438,'Banco de Dados'!$B$4:$J$50,6,FALSE)*(1-(PRINCIPAL!$O$132/100)),VLOOKUP($BB$438,'Banco de Dados'!$B$4:$J$50,6,FALSE)))))))))),"")</f>
        <v/>
      </c>
      <c r="BB451" s="29" t="str">
        <f>IFERROR(BA451*(IFERROR(VLOOKUP($BB$438,'Banco de Dados'!$B$4:$J$50,4,FALSE),"ERRO")),"")</f>
        <v/>
      </c>
      <c r="BC451" s="29" t="str">
        <f t="shared" si="308"/>
        <v/>
      </c>
      <c r="BD451" s="103" t="str">
        <f>IFERROR(BC451*(C451*(PRINCIPAL!$G$132/100))*0.47*(44/12),"")</f>
        <v/>
      </c>
      <c r="BE451" s="111" t="str">
        <f t="shared" si="287"/>
        <v/>
      </c>
      <c r="BF451" s="30" t="str">
        <f>IFERROR(IF(AND(PRINCIPAL!$H$133&lt;&gt;"",OR(L451=PRINCIPAL!$I$133,L451=PRINCIPAL!$I$133+PRINCIPAL!$I$133,L451=PRINCIPAL!$I$133+PRINCIPAL!$I$133+PRINCIPAL!$I$133)),0,IF(AND(PRINCIPAL!$H$133&lt;&gt;"",L451=PRINCIPAL!$J$133),VLOOKUP($BG$438,'Banco de Dados'!$B$4:$J$50,8,FALSE)*PRINCIPAL!$H$133*(1-(PRINCIPAL!$K$133/100)),IF(AND(PRINCIPAL!$H$133&lt;&gt;"",L451=PRINCIPAL!$L$133),VLOOKUP($BG$438,'Banco de Dados'!$B$4:$J$50,8,FALSE)*PRINCIPAL!$H$133*(1-(PRINCIPAL!$M$133/100)),IF(AND(PRINCIPAL!$H$133&lt;&gt;"",L451=PRINCIPAL!$N$133),VLOOKUP($BG$438,'Banco de Dados'!$B$4:$J$50,8,FALSE)*PRINCIPAL!$H$133*(1-(PRINCIPAL!$O$133/100)),IF(PRINCIPAL!$H$133&lt;&gt;"",VLOOKUP($BG$438,'Banco de Dados'!$B$4:$J$50,8,FALSE)*PRINCIPAL!$H$133,IF(OR(L451=PRINCIPAL!$I$133,L451=PRINCIPAL!$I$133+PRINCIPAL!$I$133,L451=PRINCIPAL!$I$133+PRINCIPAL!$I$133+PRINCIPAL!$I$133),0,IF(L451=PRINCIPAL!$J$133,VLOOKUP($BG$438,'Banco de Dados'!$B$4:$J$50,6,FALSE)*(1-(PRINCIPAL!$K$133/100)),IF(L451=PRINCIPAL!$L$133,VLOOKUP($BG$438,'Banco de Dados'!$B$4:$J$50,6,FALSE)*(1-(PRINCIPAL!$M$133/100)),IF(L451=PRINCIPAL!$N$133,VLOOKUP($BG$438,'Banco de Dados'!$B$4:$J$50,6,FALSE)*(1-(PRINCIPAL!$O$133/100)),VLOOKUP($BG$438,'Banco de Dados'!$B$4:$J$50,6,FALSE)))))))))),"")</f>
        <v/>
      </c>
      <c r="BG451" s="29" t="str">
        <f>IFERROR(BF451*(IFERROR(VLOOKUP($BG$438,'Banco de Dados'!$B$4:$J$50,4,FALSE),"ERRO")),"")</f>
        <v/>
      </c>
      <c r="BH451" s="29" t="str">
        <f t="shared" si="303"/>
        <v/>
      </c>
      <c r="BI451" s="103" t="str">
        <f>IFERROR(BH451*(C451*(PRINCIPAL!$G$133/100))*0.47*(44/12),"")</f>
        <v/>
      </c>
      <c r="BJ451" s="102" t="str">
        <f t="shared" si="288"/>
        <v/>
      </c>
    </row>
    <row r="452" spans="2:62" ht="12.75" customHeight="1" x14ac:dyDescent="0.3">
      <c r="B452" s="326">
        <f t="shared" si="289"/>
        <v>2032</v>
      </c>
      <c r="C452" s="340"/>
      <c r="D452" s="1"/>
      <c r="E452" s="116">
        <v>12</v>
      </c>
      <c r="F452" s="24" t="str">
        <f>IFERROR(VLOOKUP($G$438,'Banco de Dados'!$B$4:$J$50,6,FALSE),"")</f>
        <v/>
      </c>
      <c r="G452" s="25" t="str">
        <f>IFERROR(F452*(IFERROR(VLOOKUP($G$438,'Banco de Dados'!$B$4:$J$50,4,FALSE),"ERRO")),"")</f>
        <v/>
      </c>
      <c r="H452" s="25" t="str">
        <f t="shared" si="290"/>
        <v/>
      </c>
      <c r="I452" s="103" t="str">
        <f t="shared" si="291"/>
        <v/>
      </c>
      <c r="J452" s="117" t="str">
        <f t="shared" si="292"/>
        <v/>
      </c>
      <c r="K452" s="1"/>
      <c r="L452" s="91">
        <v>12</v>
      </c>
      <c r="M452" s="24" t="str">
        <f>IFERROR(IF(AND(PRINCIPAL!$H$124&lt;&gt;"",OR(L452=PRINCIPAL!$I$124,L452=PRINCIPAL!$I$124+PRINCIPAL!$I$124,L452=PRINCIPAL!$I$124+PRINCIPAL!$I$124+PRINCIPAL!$I$124)),0,IF(AND(PRINCIPAL!$H$124&lt;&gt;"",L452=PRINCIPAL!$J$124),VLOOKUP($N$438,'Banco de Dados'!$B$4:$J$50,8,FALSE)*PRINCIPAL!$H$124*(1-(PRINCIPAL!$K$124/100)),IF(AND(PRINCIPAL!$H$124&lt;&gt;"",L452=PRINCIPAL!$L$124),VLOOKUP($N$438,'Banco de Dados'!$B$4:$J$50,8,FALSE)*PRINCIPAL!$H$124*(1-(PRINCIPAL!$M$124/100)),IF(AND(PRINCIPAL!$H$124&lt;&gt;"",L452=PRINCIPAL!$N$124),VLOOKUP($N$438,'Banco de Dados'!$B$4:$J$50,8,FALSE)*PRINCIPAL!$H$124*(1-(PRINCIPAL!$O$124/100)),IF(PRINCIPAL!$H$124&lt;&gt;"",VLOOKUP($N$438,'Banco de Dados'!$B$4:$J$50,8,FALSE)*PRINCIPAL!$H$124,IF(OR(L452=PRINCIPAL!$I$124,L452=PRINCIPAL!$I$124+PRINCIPAL!$I$124,L452=PRINCIPAL!$I$124+PRINCIPAL!$I$124+PRINCIPAL!$I$124),0,IF(L452=PRINCIPAL!$J$124,VLOOKUP($N$438,'Banco de Dados'!$B$4:$J$50,6,FALSE)*(1-(PRINCIPAL!$K$124/100)),IF(L452=PRINCIPAL!$L$124,VLOOKUP($N$438,'Banco de Dados'!$B$4:$J$50,6,FALSE)*(1-(PRINCIPAL!$M$124/100)),IF(L452=PRINCIPAL!$N$124,VLOOKUP($N$438,'Banco de Dados'!$B$4:$J$50,6,FALSE)*(1-(PRINCIPAL!$O$124/100)),VLOOKUP($N$438,'Banco de Dados'!$B$4:$J$50,6,FALSE)))))))))),"")</f>
        <v/>
      </c>
      <c r="N452" s="25" t="str">
        <f>IFERROR(M452*(IFERROR(VLOOKUP($N$438,'Banco de Dados'!$B$4:$J$50,4,FALSE),"ERRO")),"")</f>
        <v/>
      </c>
      <c r="O452" s="25" t="str">
        <f t="shared" si="293"/>
        <v/>
      </c>
      <c r="P452" s="103" t="str">
        <f>IFERROR(O452*(C452*(PRINCIPAL!$G$124/100))*0.47*(44/12),"")</f>
        <v/>
      </c>
      <c r="Q452" s="107" t="str">
        <f t="shared" si="309"/>
        <v/>
      </c>
      <c r="R452" s="29" t="str">
        <f>IFERROR(IF(AND(PRINCIPAL!$H$125&lt;&gt;"",OR(L452=PRINCIPAL!$I$125,L452=PRINCIPAL!$I$125+PRINCIPAL!$I$125,L452=PRINCIPAL!$I$125+PRINCIPAL!$I$125+PRINCIPAL!$I$125)),0,IF(AND(PRINCIPAL!$H$125&lt;&gt;"",L452=PRINCIPAL!$J$125),VLOOKUP($S$438,'Banco de Dados'!$B$4:$J$50,8,FALSE)*PRINCIPAL!$H$125*(1-(PRINCIPAL!$K$125/100)),IF(AND(PRINCIPAL!$H$125&lt;&gt;"",L452=PRINCIPAL!$L$125),VLOOKUP($S$438,'Banco de Dados'!$B$4:$J$50,8,FALSE)*PRINCIPAL!$H$125*(1-(PRINCIPAL!$M$125/100)),IF(AND(PRINCIPAL!$H$125&lt;&gt;"",L452=PRINCIPAL!$N$125),VLOOKUP($S$438,'Banco de Dados'!$B$4:$J$50,8,FALSE)*PRINCIPAL!$H$125*(1-(PRINCIPAL!$O$125/100)),IF(PRINCIPAL!$H$125&lt;&gt;"",VLOOKUP($S$438,'Banco de Dados'!$B$4:$J$50,8,FALSE)*PRINCIPAL!$H$125,IF(OR(L452=PRINCIPAL!$I$125,L452=PRINCIPAL!$I$125+PRINCIPAL!$I$125,L452=PRINCIPAL!$I$125+PRINCIPAL!$I$125+PRINCIPAL!$I$125),0,IF(L452=PRINCIPAL!$J$125,VLOOKUP($S$438,'Banco de Dados'!$B$4:$J$50,6,FALSE)*(1-(PRINCIPAL!$K$125/100)),IF(L452=PRINCIPAL!$L$125,VLOOKUP($S$438,'Banco de Dados'!$B$4:$J$50,6,FALSE)*(1-(PRINCIPAL!$M$125/100)),IF(L452=PRINCIPAL!$N$125,VLOOKUP($S$438,'Banco de Dados'!$B$4:$J$50,6,FALSE)*(1-(PRINCIPAL!$O$125/100)),VLOOKUP($S$438,'Banco de Dados'!$B$4:$J$50,6,FALSE)))))))))),"")</f>
        <v/>
      </c>
      <c r="S452" s="29" t="str">
        <f>IFERROR(R452*(IFERROR(VLOOKUP($S$438,'Banco de Dados'!$B$4:$J$50,4,FALSE),"ERRO")),"")</f>
        <v/>
      </c>
      <c r="T452" s="29" t="str">
        <f t="shared" si="310"/>
        <v/>
      </c>
      <c r="U452" s="103" t="str">
        <f>IFERROR(T452*(C452*(PRINCIPAL!$G$125/100))*0.47*(44/12),"")</f>
        <v/>
      </c>
      <c r="V452" s="103" t="str">
        <f t="shared" si="286"/>
        <v/>
      </c>
      <c r="W452" s="30" t="str">
        <f>IFERROR(IF(AND(PRINCIPAL!$H$126&lt;&gt;"",OR(L452=PRINCIPAL!$I$126,L452=PRINCIPAL!$I$126+PRINCIPAL!$I$126,L452=PRINCIPAL!$I$126+PRINCIPAL!$I$126+PRINCIPAL!$I$126)),0,IF(AND(PRINCIPAL!$H$126&lt;&gt;"",L452=PRINCIPAL!$J$126),VLOOKUP($X$438,'Banco de Dados'!$B$4:$J$50,8,FALSE)*PRINCIPAL!$H$126*(1-(PRINCIPAL!$K$126/100)),IF(AND(PRINCIPAL!$H$126&lt;&gt;"",L452=PRINCIPAL!$L$126),VLOOKUP($X$438,'Banco de Dados'!$B$4:$J$50,8,FALSE)*PRINCIPAL!$H$126*(1-(PRINCIPAL!$M$126/100)),IF(AND(PRINCIPAL!$H$126&lt;&gt;"",L452=PRINCIPAL!$N$126),VLOOKUP($X$438,'Banco de Dados'!$B$4:$J$50,8,FALSE)*PRINCIPAL!$H$126*(1-(PRINCIPAL!$O$126/100)),IF(PRINCIPAL!$H$126&lt;&gt;"",VLOOKUP($X$438,'Banco de Dados'!$B$4:$J$50,8,FALSE)*PRINCIPAL!$H$126,IF(OR(L452=PRINCIPAL!$I$126,L452=PRINCIPAL!$I$126+PRINCIPAL!$I$126,L452=PRINCIPAL!$I$126+PRINCIPAL!$I$126+PRINCIPAL!$I$126),0,IF(L452=PRINCIPAL!$J$126,VLOOKUP($X$438,'Banco de Dados'!$B$4:$J$50,6,FALSE)*(1-(PRINCIPAL!$K$126/100)),IF(L452=PRINCIPAL!$L$126,VLOOKUP($X$438,'Banco de Dados'!$B$4:$J$50,6,FALSE)*(1-(PRINCIPAL!$M$126/100)),IF(L452=PRINCIPAL!$N$126,VLOOKUP($X$438,'Banco de Dados'!$B$4:$J$50,6,FALSE)*(1-(PRINCIPAL!$O$126/100)),VLOOKUP($X$438,'Banco de Dados'!$B$4:$J$50,6,FALSE)))))))))),"")</f>
        <v/>
      </c>
      <c r="X452" s="29" t="str">
        <f>IFERROR(W452*(IFERROR(VLOOKUP($X$438,'Banco de Dados'!$B$4:$J$50,4,FALSE),"ERRO")),"")</f>
        <v/>
      </c>
      <c r="Y452" s="29" t="str">
        <f t="shared" si="304"/>
        <v/>
      </c>
      <c r="Z452" s="103" t="str">
        <f>IFERROR(Y452*(C452*(PRINCIPAL!$G$126/100))*0.47*(44/12),"")</f>
        <v/>
      </c>
      <c r="AA452" s="111" t="str">
        <f t="shared" si="305"/>
        <v/>
      </c>
      <c r="AB452" s="30" t="str">
        <f>IFERROR(IF(AND(PRINCIPAL!$H$127&lt;&gt;"",OR(L452=PRINCIPAL!$I$127,L452=PRINCIPAL!$I$127+PRINCIPAL!$I$127,L452=PRINCIPAL!$I$127+PRINCIPAL!$I$127+PRINCIPAL!$I$127)),0,IF(AND(PRINCIPAL!$H$127&lt;&gt;"",L452=PRINCIPAL!$J$127),VLOOKUP($AC$438,'Banco de Dados'!$B$4:$J$50,8,FALSE)*PRINCIPAL!$H$127*(1-(PRINCIPAL!$K$127/100)),IF(AND(PRINCIPAL!$H$127&lt;&gt;"",L452=PRINCIPAL!$L$127),VLOOKUP($AC$438,'Banco de Dados'!$B$4:$J$50,8,FALSE)*PRINCIPAL!$H$127*(1-(PRINCIPAL!$M$127/100)),IF(AND(PRINCIPAL!$H$127&lt;&gt;"",L452=PRINCIPAL!$N$127),VLOOKUP($AC$438,'Banco de Dados'!$B$4:$J$50,8,FALSE)*PRINCIPAL!$H$127*(1-(PRINCIPAL!$O$127/100)),IF(PRINCIPAL!$H$127&lt;&gt;"",VLOOKUP($AC$438,'Banco de Dados'!$B$4:$J$50,8,FALSE)*PRINCIPAL!$H$127,IF(OR(L452=PRINCIPAL!$I$127,L452=PRINCIPAL!$I$127+PRINCIPAL!$I$127,L452=PRINCIPAL!$I$127+PRINCIPAL!$I$127+PRINCIPAL!$I$127),0,IF(L452=PRINCIPAL!$J$127,VLOOKUP($AC$438,'Banco de Dados'!$B$4:$J$50,6,FALSE)*(1-(PRINCIPAL!$K$127/100)),IF(L452=PRINCIPAL!$L$127,VLOOKUP($AC$438,'Banco de Dados'!$B$4:$J$50,6,FALSE)*(1-(PRINCIPAL!$M$127/100)),IF(L452=PRINCIPAL!$N$127,VLOOKUP($AC$438,'Banco de Dados'!$B$4:$J$50,6,FALSE)*(1-(PRINCIPAL!$O$127/100)),VLOOKUP($AC$438,'Banco de Dados'!$B$4:$J$50,6,FALSE)))))))))),"")</f>
        <v/>
      </c>
      <c r="AC452" s="29" t="str">
        <f>IFERROR(AB452*(IFERROR(VLOOKUP($AC$438,'Banco de Dados'!$B$4:$J$50,4,FALSE),"ERRO")),"")</f>
        <v/>
      </c>
      <c r="AD452" s="29" t="str">
        <f t="shared" si="295"/>
        <v/>
      </c>
      <c r="AE452" s="103" t="str">
        <f>IFERROR(AD452*(C452*(PRINCIPAL!$G$127/100))*0.47*(44/12),"")</f>
        <v/>
      </c>
      <c r="AF452" s="111" t="str">
        <f t="shared" si="296"/>
        <v/>
      </c>
      <c r="AG452" s="30" t="str">
        <f>IFERROR(IF(AND(PRINCIPAL!$H$128&lt;&gt;"",OR(L452=PRINCIPAL!$I$128,L452=PRINCIPAL!$I$128+PRINCIPAL!$I$128,L452=PRINCIPAL!$I$128+PRINCIPAL!$I$128+PRINCIPAL!$I$128)),0,IF(AND(PRINCIPAL!$H$128&lt;&gt;"",L452=PRINCIPAL!$J$128),VLOOKUP($AH$438,'Banco de Dados'!$B$4:$J$50,8,FALSE)*PRINCIPAL!$H$128*(1-(PRINCIPAL!$K$128/100)),IF(AND(PRINCIPAL!$H$128&lt;&gt;"",L452=PRINCIPAL!$L$128),VLOOKUP($AH$438,'Banco de Dados'!$B$4:$J$50,8,FALSE)*PRINCIPAL!$H$128*(1-(PRINCIPAL!$M$128/100)),IF(AND(PRINCIPAL!$H$128&lt;&gt;"",L452=PRINCIPAL!$N$128),VLOOKUP($AH$438,'Banco de Dados'!$B$4:$J$50,8,FALSE)*PRINCIPAL!$H$128*(1-(PRINCIPAL!$O$128/100)),IF(PRINCIPAL!$H$128&lt;&gt;"",VLOOKUP($AH$438,'Banco de Dados'!$B$4:$J$50,8,FALSE)*PRINCIPAL!$H$128,IF(OR(L452=PRINCIPAL!$I$128,L452=PRINCIPAL!$I$128+PRINCIPAL!$I$128,L452=PRINCIPAL!$I$128+PRINCIPAL!$I$128+PRINCIPAL!$I$128),0,IF(L452=PRINCIPAL!$J$128,VLOOKUP($AH$438,'Banco de Dados'!$B$4:$J$50,6,FALSE)*(1-(PRINCIPAL!$K$128/100)),IF(L452=PRINCIPAL!$L$128,VLOOKUP($AH$438,'Banco de Dados'!$B$4:$J$50,6,FALSE)*(1-(PRINCIPAL!$M$128/100)),IF(L452=PRINCIPAL!$N$128,VLOOKUP($AH$438,'Banco de Dados'!$B$4:$J$50,6,FALSE)*(1-(PRINCIPAL!$O$128/100)),VLOOKUP($AH$438,'Banco de Dados'!$B$4:$J$50,6,FALSE)))))))))),"")</f>
        <v/>
      </c>
      <c r="AH452" s="29" t="str">
        <f>IFERROR(AG452*(IFERROR(VLOOKUP($AH$438,'Banco de Dados'!$B$4:$J$50,4,FALSE),"ERRO")),"")</f>
        <v/>
      </c>
      <c r="AI452" s="29" t="str">
        <f t="shared" si="297"/>
        <v/>
      </c>
      <c r="AJ452" s="103" t="str">
        <f>IFERROR(AI452*(C452*(PRINCIPAL!$G$128/100))*0.47*(44/12),"")</f>
        <v/>
      </c>
      <c r="AK452" s="111" t="str">
        <f t="shared" si="306"/>
        <v/>
      </c>
      <c r="AL452" s="30" t="str">
        <f>IFERROR(IF(AND(PRINCIPAL!$H$129&lt;&gt;"",OR(L452=PRINCIPAL!$I$129,L452=PRINCIPAL!$I$129+PRINCIPAL!$I$129,L452=PRINCIPAL!$I$129+PRINCIPAL!$I$129+PRINCIPAL!$I$129)),0,IF(AND(PRINCIPAL!$H$129&lt;&gt;"",L452=PRINCIPAL!$J$129),VLOOKUP($AM$438,'Banco de Dados'!$B$4:$J$50,8,FALSE)*PRINCIPAL!$H$129*(1-(PRINCIPAL!$K$129/100)),IF(AND(PRINCIPAL!$H$129&lt;&gt;"",L452=PRINCIPAL!$L$129),VLOOKUP($AM$438,'Banco de Dados'!$B$4:$J$50,8,FALSE)*PRINCIPAL!$H$129*(1-(PRINCIPAL!$M$129/100)),IF(AND(PRINCIPAL!$H$129&lt;&gt;"",L452=PRINCIPAL!$N$129),VLOOKUP($AM$438,'Banco de Dados'!$B$4:$J$50,8,FALSE)*PRINCIPAL!$H$129*(1-(PRINCIPAL!$O$129/100)),IF(PRINCIPAL!$H$129&lt;&gt;"",VLOOKUP($AM$438,'Banco de Dados'!$B$4:$J$50,8,FALSE)*PRINCIPAL!$H$129,IF(OR(L452=PRINCIPAL!$I$129,L452=PRINCIPAL!$I$129+PRINCIPAL!$I$129,L452=PRINCIPAL!$I$129+PRINCIPAL!$I$129+PRINCIPAL!$I$129),0,IF(L452=PRINCIPAL!$J$129,VLOOKUP($AM$438,'Banco de Dados'!$B$4:$J$50,6,FALSE)*(1-(PRINCIPAL!$K$129/100)),IF(L452=PRINCIPAL!$L$129,VLOOKUP($AM$438,'Banco de Dados'!$B$4:$J$50,6,FALSE)*(1-(PRINCIPAL!$M$129/100)),IF(L452=PRINCIPAL!$N$129,VLOOKUP($AM$438,'Banco de Dados'!$B$4:$J$50,6,FALSE)*(1-(PRINCIPAL!$O$129/100)),VLOOKUP($AM$438,'Banco de Dados'!$B$4:$J$50,6,FALSE)))))))))),"")</f>
        <v/>
      </c>
      <c r="AM452" s="29" t="str">
        <f>IFERROR(AL452*(IFERROR(VLOOKUP($AM$438,'Banco de Dados'!$B$4:$J$50,4,FALSE),"ERRO")),"")</f>
        <v/>
      </c>
      <c r="AN452" s="29" t="str">
        <f t="shared" si="298"/>
        <v/>
      </c>
      <c r="AO452" s="103" t="str">
        <f>IFERROR(AN452*(C452*(PRINCIPAL!$G$129/100))*0.47*(44/12),"")</f>
        <v/>
      </c>
      <c r="AP452" s="111" t="str">
        <f t="shared" si="299"/>
        <v/>
      </c>
      <c r="AQ452" s="30" t="str">
        <f>IFERROR(IF(AND(PRINCIPAL!$H$130&lt;&gt;"",OR(L452=PRINCIPAL!$I$130,L452=PRINCIPAL!$I$130+PRINCIPAL!$I$130,L452=PRINCIPAL!$I$130+PRINCIPAL!$I$130+PRINCIPAL!$I$130)),0,IF(AND(PRINCIPAL!$H$130&lt;&gt;"",L452=PRINCIPAL!$J$130),VLOOKUP($AR$438,'Banco de Dados'!$B$4:$J$50,8,FALSE)*PRINCIPAL!$H$130*(1-(PRINCIPAL!$K$130/100)),IF(AND(PRINCIPAL!$H$130&lt;&gt;"",L452=PRINCIPAL!$L$130),VLOOKUP($AR$438,'Banco de Dados'!$B$4:$J$50,8,FALSE)*PRINCIPAL!$H$130*(1-(PRINCIPAL!$M$130/100)),IF(AND(PRINCIPAL!$H$130&lt;&gt;"",L452=PRINCIPAL!$N$130),VLOOKUP($AR$438,'Banco de Dados'!$B$4:$J$50,8,FALSE)*PRINCIPAL!$H$130*(1-(PRINCIPAL!$O$130/100)),IF(PRINCIPAL!$H$130&lt;&gt;"",VLOOKUP($AR$438,'Banco de Dados'!$B$4:$J$50,8,FALSE)*PRINCIPAL!$H$130,IF(OR(L452=PRINCIPAL!$I$130,L452=PRINCIPAL!$I$130+PRINCIPAL!$I$130,L452=PRINCIPAL!$I$130+PRINCIPAL!$I$130+PRINCIPAL!$I$130),0,IF(L452=PRINCIPAL!$J$130,VLOOKUP($AR$438,'Banco de Dados'!$B$4:$J$50,6,FALSE)*(1-(PRINCIPAL!$K$130/100)),IF(L452=PRINCIPAL!$L$130,VLOOKUP($AR$438,'Banco de Dados'!$B$4:$J$50,6,FALSE)*(1-(PRINCIPAL!$M$130/100)),IF(L452=PRINCIPAL!$N$130,VLOOKUP($AR$438,'Banco de Dados'!$B$4:$J$50,6,FALSE)*(1-(PRINCIPAL!$O$130/100)),VLOOKUP($AR$438,'Banco de Dados'!$B$4:$J$50,6,FALSE)))))))))),"")</f>
        <v/>
      </c>
      <c r="AR452" s="29" t="str">
        <f>IFERROR(AQ452*(IFERROR(VLOOKUP($AR$438,'Banco de Dados'!$B$4:$J$50,4,FALSE),"ERRO")),"")</f>
        <v/>
      </c>
      <c r="AS452" s="29" t="str">
        <f t="shared" si="300"/>
        <v/>
      </c>
      <c r="AT452" s="103" t="str">
        <f>IFERROR(AS452*(C452*(PRINCIPAL!$G$130/100))*0.47*(44/12),"")</f>
        <v/>
      </c>
      <c r="AU452" s="111" t="str">
        <f t="shared" si="301"/>
        <v/>
      </c>
      <c r="AV452" s="30" t="str">
        <f>IFERROR(IF(AND(PRINCIPAL!$H$131&lt;&gt;"",OR(L452=PRINCIPAL!$I$131,L452=PRINCIPAL!$I$131+PRINCIPAL!$I$131,L452=PRINCIPAL!$I$131+PRINCIPAL!$I$131+PRINCIPAL!$I$131)),0,IF(AND(PRINCIPAL!$H$131&lt;&gt;"",L452=PRINCIPAL!$J$131),VLOOKUP($AW$438,'Banco de Dados'!$B$4:$J$50,8,FALSE)*PRINCIPAL!$H$131*(1-(PRINCIPAL!$K$131/100)),IF(AND(PRINCIPAL!$H$131&lt;&gt;"",L452=PRINCIPAL!$L$131),VLOOKUP($AW$438,'Banco de Dados'!$B$4:$J$50,8,FALSE)*PRINCIPAL!$H$131*(1-(PRINCIPAL!$M$131/100)),IF(AND(PRINCIPAL!$H$131&lt;&gt;"",L452=PRINCIPAL!$N$131),VLOOKUP($AW$438,'Banco de Dados'!$B$4:$J$50,8,FALSE)*PRINCIPAL!$H$131*(1-(PRINCIPAL!$O$131/100)),IF(PRINCIPAL!$H$131&lt;&gt;"",VLOOKUP($AW$438,'Banco de Dados'!$B$4:$J$50,8,FALSE)*PRINCIPAL!$H$131,IF(OR(L452=PRINCIPAL!$I$131,L452=PRINCIPAL!$I$131+PRINCIPAL!$I$131,L452=PRINCIPAL!$I$131+PRINCIPAL!$I$131+PRINCIPAL!$I$131),0,IF(L452=PRINCIPAL!$J$131,VLOOKUP($AW$438,'Banco de Dados'!$B$4:$J$50,6,FALSE)*(1-(PRINCIPAL!$K$131/100)),IF(L452=PRINCIPAL!$L$131,VLOOKUP($AW$438,'Banco de Dados'!$B$4:$J$50,6,FALSE)*(1-(PRINCIPAL!$M$131/100)),IF(L452=PRINCIPAL!$N$131,VLOOKUP($AW$438,'Banco de Dados'!$B$4:$J$50,6,FALSE)*(1-(PRINCIPAL!$O$131/100)),VLOOKUP($AW$438,'Banco de Dados'!$B$4:$J$50,6,FALSE)))))))))),"")</f>
        <v/>
      </c>
      <c r="AW452" s="29" t="str">
        <f>IFERROR(AV452*(IFERROR(VLOOKUP($AW$438,'Banco de Dados'!$B$4:$J$50,4,FALSE),"ERRO")),"")</f>
        <v/>
      </c>
      <c r="AX452" s="29" t="str">
        <f t="shared" si="302"/>
        <v/>
      </c>
      <c r="AY452" s="103" t="str">
        <f>IFERROR(AX452*(C452*(PRINCIPAL!$G$131/100))*0.47*(44/12),"")</f>
        <v/>
      </c>
      <c r="AZ452" s="111" t="str">
        <f t="shared" si="307"/>
        <v/>
      </c>
      <c r="BA452" s="30" t="str">
        <f>IFERROR(IF(AND(PRINCIPAL!$H$132&lt;&gt;"",OR(L452=PRINCIPAL!$I$132,L452=PRINCIPAL!$I$132+PRINCIPAL!$I$132,L452=PRINCIPAL!$I$132+PRINCIPAL!$I$132+PRINCIPAL!$I$132)),0,IF(AND(PRINCIPAL!$H$132&lt;&gt;"",L452=PRINCIPAL!$J$132),VLOOKUP($BB$438,'Banco de Dados'!$B$4:$J$50,8,FALSE)*PRINCIPAL!$H$132*(1-(PRINCIPAL!$K$132/100)),IF(AND(PRINCIPAL!$H$132&lt;&gt;"",L452=PRINCIPAL!$L$132),VLOOKUP($BB$438,'Banco de Dados'!$B$4:$J$50,8,FALSE)*PRINCIPAL!$H$132*(1-(PRINCIPAL!$M$132/100)),IF(AND(PRINCIPAL!$H$132&lt;&gt;"",L452=PRINCIPAL!$N$132),VLOOKUP($BB$438,'Banco de Dados'!$B$4:$J$50,8,FALSE)*PRINCIPAL!$H$132*(1-(PRINCIPAL!$O$132/100)),IF(PRINCIPAL!$H$132&lt;&gt;"",VLOOKUP($BB$438,'Banco de Dados'!$B$4:$J$50,8,FALSE)*PRINCIPAL!$H$132,IF(OR(L452=PRINCIPAL!$I$132,L452=PRINCIPAL!$I$132+PRINCIPAL!$I$132,L452=PRINCIPAL!$I$132+PRINCIPAL!$I$132+PRINCIPAL!$I$132),0,IF(L452=PRINCIPAL!$J$132,VLOOKUP($BB$438,'Banco de Dados'!$B$4:$J$50,6,FALSE)*(1-(PRINCIPAL!$K$132/100)),IF(L452=PRINCIPAL!$L$132,VLOOKUP($BB$438,'Banco de Dados'!$B$4:$J$50,6,FALSE)*(1-(PRINCIPAL!$M$132/100)),IF(L452=PRINCIPAL!$N$132,VLOOKUP($BB$438,'Banco de Dados'!$B$4:$J$50,6,FALSE)*(1-(PRINCIPAL!$O$132/100)),VLOOKUP($BB$438,'Banco de Dados'!$B$4:$J$50,6,FALSE)))))))))),"")</f>
        <v/>
      </c>
      <c r="BB452" s="29" t="str">
        <f>IFERROR(BA452*(IFERROR(VLOOKUP($BB$438,'Banco de Dados'!$B$4:$J$50,4,FALSE),"ERRO")),"")</f>
        <v/>
      </c>
      <c r="BC452" s="29" t="str">
        <f t="shared" si="308"/>
        <v/>
      </c>
      <c r="BD452" s="103" t="str">
        <f>IFERROR(BC452*(C452*(PRINCIPAL!$G$132/100))*0.47*(44/12),"")</f>
        <v/>
      </c>
      <c r="BE452" s="111" t="str">
        <f t="shared" si="287"/>
        <v/>
      </c>
      <c r="BF452" s="30" t="str">
        <f>IFERROR(IF(AND(PRINCIPAL!$H$133&lt;&gt;"",OR(L452=PRINCIPAL!$I$133,L452=PRINCIPAL!$I$133+PRINCIPAL!$I$133,L452=PRINCIPAL!$I$133+PRINCIPAL!$I$133+PRINCIPAL!$I$133)),0,IF(AND(PRINCIPAL!$H$133&lt;&gt;"",L452=PRINCIPAL!$J$133),VLOOKUP($BG$438,'Banco de Dados'!$B$4:$J$50,8,FALSE)*PRINCIPAL!$H$133*(1-(PRINCIPAL!$K$133/100)),IF(AND(PRINCIPAL!$H$133&lt;&gt;"",L452=PRINCIPAL!$L$133),VLOOKUP($BG$438,'Banco de Dados'!$B$4:$J$50,8,FALSE)*PRINCIPAL!$H$133*(1-(PRINCIPAL!$M$133/100)),IF(AND(PRINCIPAL!$H$133&lt;&gt;"",L452=PRINCIPAL!$N$133),VLOOKUP($BG$438,'Banco de Dados'!$B$4:$J$50,8,FALSE)*PRINCIPAL!$H$133*(1-(PRINCIPAL!$O$133/100)),IF(PRINCIPAL!$H$133&lt;&gt;"",VLOOKUP($BG$438,'Banco de Dados'!$B$4:$J$50,8,FALSE)*PRINCIPAL!$H$133,IF(OR(L452=PRINCIPAL!$I$133,L452=PRINCIPAL!$I$133+PRINCIPAL!$I$133,L452=PRINCIPAL!$I$133+PRINCIPAL!$I$133+PRINCIPAL!$I$133),0,IF(L452=PRINCIPAL!$J$133,VLOOKUP($BG$438,'Banco de Dados'!$B$4:$J$50,6,FALSE)*(1-(PRINCIPAL!$K$133/100)),IF(L452=PRINCIPAL!$L$133,VLOOKUP($BG$438,'Banco de Dados'!$B$4:$J$50,6,FALSE)*(1-(PRINCIPAL!$M$133/100)),IF(L452=PRINCIPAL!$N$133,VLOOKUP($BG$438,'Banco de Dados'!$B$4:$J$50,6,FALSE)*(1-(PRINCIPAL!$O$133/100)),VLOOKUP($BG$438,'Banco de Dados'!$B$4:$J$50,6,FALSE)))))))))),"")</f>
        <v/>
      </c>
      <c r="BG452" s="29" t="str">
        <f>IFERROR(BF452*(IFERROR(VLOOKUP($BG$438,'Banco de Dados'!$B$4:$J$50,4,FALSE),"ERRO")),"")</f>
        <v/>
      </c>
      <c r="BH452" s="29" t="str">
        <f t="shared" si="303"/>
        <v/>
      </c>
      <c r="BI452" s="103" t="str">
        <f>IFERROR(BH452*(C452*(PRINCIPAL!$G$133/100))*0.47*(44/12),"")</f>
        <v/>
      </c>
      <c r="BJ452" s="102" t="str">
        <f t="shared" si="288"/>
        <v/>
      </c>
    </row>
    <row r="453" spans="2:62" ht="12.75" customHeight="1" x14ac:dyDescent="0.3">
      <c r="B453" s="326">
        <f t="shared" si="289"/>
        <v>2033</v>
      </c>
      <c r="C453" s="340"/>
      <c r="D453" s="1"/>
      <c r="E453" s="116">
        <v>13</v>
      </c>
      <c r="F453" s="24" t="str">
        <f>IFERROR(VLOOKUP($G$438,'Banco de Dados'!$B$4:$J$50,6,FALSE),"")</f>
        <v/>
      </c>
      <c r="G453" s="25" t="str">
        <f>IFERROR(F453*(IFERROR(VLOOKUP($G$438,'Banco de Dados'!$B$4:$J$50,4,FALSE),"ERRO")),"")</f>
        <v/>
      </c>
      <c r="H453" s="25" t="str">
        <f t="shared" si="290"/>
        <v/>
      </c>
      <c r="I453" s="103" t="str">
        <f t="shared" si="291"/>
        <v/>
      </c>
      <c r="J453" s="117" t="str">
        <f t="shared" si="292"/>
        <v/>
      </c>
      <c r="K453" s="1"/>
      <c r="L453" s="91">
        <v>13</v>
      </c>
      <c r="M453" s="24" t="str">
        <f>IFERROR(IF(AND(PRINCIPAL!$H$124&lt;&gt;"",OR(L453=PRINCIPAL!$I$124,L453=PRINCIPAL!$I$124+PRINCIPAL!$I$124,L453=PRINCIPAL!$I$124+PRINCIPAL!$I$124+PRINCIPAL!$I$124)),0,IF(AND(PRINCIPAL!$H$124&lt;&gt;"",L453=PRINCIPAL!$J$124),VLOOKUP($N$438,'Banco de Dados'!$B$4:$J$50,8,FALSE)*PRINCIPAL!$H$124*(1-(PRINCIPAL!$K$124/100)),IF(AND(PRINCIPAL!$H$124&lt;&gt;"",L453=PRINCIPAL!$L$124),VLOOKUP($N$438,'Banco de Dados'!$B$4:$J$50,8,FALSE)*PRINCIPAL!$H$124*(1-(PRINCIPAL!$M$124/100)),IF(AND(PRINCIPAL!$H$124&lt;&gt;"",L453=PRINCIPAL!$N$124),VLOOKUP($N$438,'Banco de Dados'!$B$4:$J$50,8,FALSE)*PRINCIPAL!$H$124*(1-(PRINCIPAL!$O$124/100)),IF(PRINCIPAL!$H$124&lt;&gt;"",VLOOKUP($N$438,'Banco de Dados'!$B$4:$J$50,8,FALSE)*PRINCIPAL!$H$124,IF(OR(L453=PRINCIPAL!$I$124,L453=PRINCIPAL!$I$124+PRINCIPAL!$I$124,L453=PRINCIPAL!$I$124+PRINCIPAL!$I$124+PRINCIPAL!$I$124),0,IF(L453=PRINCIPAL!$J$124,VLOOKUP($N$438,'Banco de Dados'!$B$4:$J$50,6,FALSE)*(1-(PRINCIPAL!$K$124/100)),IF(L453=PRINCIPAL!$L$124,VLOOKUP($N$438,'Banco de Dados'!$B$4:$J$50,6,FALSE)*(1-(PRINCIPAL!$M$124/100)),IF(L453=PRINCIPAL!$N$124,VLOOKUP($N$438,'Banco de Dados'!$B$4:$J$50,6,FALSE)*(1-(PRINCIPAL!$O$124/100)),VLOOKUP($N$438,'Banco de Dados'!$B$4:$J$50,6,FALSE)))))))))),"")</f>
        <v/>
      </c>
      <c r="N453" s="25" t="str">
        <f>IFERROR(M453*(IFERROR(VLOOKUP($N$438,'Banco de Dados'!$B$4:$J$50,4,FALSE),"ERRO")),"")</f>
        <v/>
      </c>
      <c r="O453" s="25" t="str">
        <f t="shared" si="293"/>
        <v/>
      </c>
      <c r="P453" s="103" t="str">
        <f>IFERROR(O453*(C453*(PRINCIPAL!$G$124/100))*0.47*(44/12),"")</f>
        <v/>
      </c>
      <c r="Q453" s="107" t="str">
        <f t="shared" si="309"/>
        <v/>
      </c>
      <c r="R453" s="29" t="str">
        <f>IFERROR(IF(AND(PRINCIPAL!$H$125&lt;&gt;"",OR(L453=PRINCIPAL!$I$125,L453=PRINCIPAL!$I$125+PRINCIPAL!$I$125,L453=PRINCIPAL!$I$125+PRINCIPAL!$I$125+PRINCIPAL!$I$125)),0,IF(AND(PRINCIPAL!$H$125&lt;&gt;"",L453=PRINCIPAL!$J$125),VLOOKUP($S$438,'Banco de Dados'!$B$4:$J$50,8,FALSE)*PRINCIPAL!$H$125*(1-(PRINCIPAL!$K$125/100)),IF(AND(PRINCIPAL!$H$125&lt;&gt;"",L453=PRINCIPAL!$L$125),VLOOKUP($S$438,'Banco de Dados'!$B$4:$J$50,8,FALSE)*PRINCIPAL!$H$125*(1-(PRINCIPAL!$M$125/100)),IF(AND(PRINCIPAL!$H$125&lt;&gt;"",L453=PRINCIPAL!$N$125),VLOOKUP($S$438,'Banco de Dados'!$B$4:$J$50,8,FALSE)*PRINCIPAL!$H$125*(1-(PRINCIPAL!$O$125/100)),IF(PRINCIPAL!$H$125&lt;&gt;"",VLOOKUP($S$438,'Banco de Dados'!$B$4:$J$50,8,FALSE)*PRINCIPAL!$H$125,IF(OR(L453=PRINCIPAL!$I$125,L453=PRINCIPAL!$I$125+PRINCIPAL!$I$125,L453=PRINCIPAL!$I$125+PRINCIPAL!$I$125+PRINCIPAL!$I$125),0,IF(L453=PRINCIPAL!$J$125,VLOOKUP($S$438,'Banco de Dados'!$B$4:$J$50,6,FALSE)*(1-(PRINCIPAL!$K$125/100)),IF(L453=PRINCIPAL!$L$125,VLOOKUP($S$438,'Banco de Dados'!$B$4:$J$50,6,FALSE)*(1-(PRINCIPAL!$M$125/100)),IF(L453=PRINCIPAL!$N$125,VLOOKUP($S$438,'Banco de Dados'!$B$4:$J$50,6,FALSE)*(1-(PRINCIPAL!$O$125/100)),VLOOKUP($S$438,'Banco de Dados'!$B$4:$J$50,6,FALSE)))))))))),"")</f>
        <v/>
      </c>
      <c r="S453" s="29" t="str">
        <f>IFERROR(R453*(IFERROR(VLOOKUP($S$438,'Banco de Dados'!$B$4:$J$50,4,FALSE),"ERRO")),"")</f>
        <v/>
      </c>
      <c r="T453" s="29" t="str">
        <f t="shared" si="310"/>
        <v/>
      </c>
      <c r="U453" s="103" t="str">
        <f>IFERROR(T453*(C453*(PRINCIPAL!$G$125/100))*0.47*(44/12),"")</f>
        <v/>
      </c>
      <c r="V453" s="103" t="str">
        <f t="shared" si="286"/>
        <v/>
      </c>
      <c r="W453" s="30" t="str">
        <f>IFERROR(IF(AND(PRINCIPAL!$H$126&lt;&gt;"",OR(L453=PRINCIPAL!$I$126,L453=PRINCIPAL!$I$126+PRINCIPAL!$I$126,L453=PRINCIPAL!$I$126+PRINCIPAL!$I$126+PRINCIPAL!$I$126)),0,IF(AND(PRINCIPAL!$H$126&lt;&gt;"",L453=PRINCIPAL!$J$126),VLOOKUP($X$438,'Banco de Dados'!$B$4:$J$50,8,FALSE)*PRINCIPAL!$H$126*(1-(PRINCIPAL!$K$126/100)),IF(AND(PRINCIPAL!$H$126&lt;&gt;"",L453=PRINCIPAL!$L$126),VLOOKUP($X$438,'Banco de Dados'!$B$4:$J$50,8,FALSE)*PRINCIPAL!$H$126*(1-(PRINCIPAL!$M$126/100)),IF(AND(PRINCIPAL!$H$126&lt;&gt;"",L453=PRINCIPAL!$N$126),VLOOKUP($X$438,'Banco de Dados'!$B$4:$J$50,8,FALSE)*PRINCIPAL!$H$126*(1-(PRINCIPAL!$O$126/100)),IF(PRINCIPAL!$H$126&lt;&gt;"",VLOOKUP($X$438,'Banco de Dados'!$B$4:$J$50,8,FALSE)*PRINCIPAL!$H$126,IF(OR(L453=PRINCIPAL!$I$126,L453=PRINCIPAL!$I$126+PRINCIPAL!$I$126,L453=PRINCIPAL!$I$126+PRINCIPAL!$I$126+PRINCIPAL!$I$126),0,IF(L453=PRINCIPAL!$J$126,VLOOKUP($X$438,'Banco de Dados'!$B$4:$J$50,6,FALSE)*(1-(PRINCIPAL!$K$126/100)),IF(L453=PRINCIPAL!$L$126,VLOOKUP($X$438,'Banco de Dados'!$B$4:$J$50,6,FALSE)*(1-(PRINCIPAL!$M$126/100)),IF(L453=PRINCIPAL!$N$126,VLOOKUP($X$438,'Banco de Dados'!$B$4:$J$50,6,FALSE)*(1-(PRINCIPAL!$O$126/100)),VLOOKUP($X$438,'Banco de Dados'!$B$4:$J$50,6,FALSE)))))))))),"")</f>
        <v/>
      </c>
      <c r="X453" s="29" t="str">
        <f>IFERROR(W453*(IFERROR(VLOOKUP($X$438,'Banco de Dados'!$B$4:$J$50,4,FALSE),"ERRO")),"")</f>
        <v/>
      </c>
      <c r="Y453" s="29" t="str">
        <f t="shared" si="304"/>
        <v/>
      </c>
      <c r="Z453" s="103" t="str">
        <f>IFERROR(Y453*(C453*(PRINCIPAL!$G$126/100))*0.47*(44/12),"")</f>
        <v/>
      </c>
      <c r="AA453" s="111" t="str">
        <f t="shared" si="305"/>
        <v/>
      </c>
      <c r="AB453" s="30" t="str">
        <f>IFERROR(IF(AND(PRINCIPAL!$H$127&lt;&gt;"",OR(L453=PRINCIPAL!$I$127,L453=PRINCIPAL!$I$127+PRINCIPAL!$I$127,L453=PRINCIPAL!$I$127+PRINCIPAL!$I$127+PRINCIPAL!$I$127)),0,IF(AND(PRINCIPAL!$H$127&lt;&gt;"",L453=PRINCIPAL!$J$127),VLOOKUP($AC$438,'Banco de Dados'!$B$4:$J$50,8,FALSE)*PRINCIPAL!$H$127*(1-(PRINCIPAL!$K$127/100)),IF(AND(PRINCIPAL!$H$127&lt;&gt;"",L453=PRINCIPAL!$L$127),VLOOKUP($AC$438,'Banco de Dados'!$B$4:$J$50,8,FALSE)*PRINCIPAL!$H$127*(1-(PRINCIPAL!$M$127/100)),IF(AND(PRINCIPAL!$H$127&lt;&gt;"",L453=PRINCIPAL!$N$127),VLOOKUP($AC$438,'Banco de Dados'!$B$4:$J$50,8,FALSE)*PRINCIPAL!$H$127*(1-(PRINCIPAL!$O$127/100)),IF(PRINCIPAL!$H$127&lt;&gt;"",VLOOKUP($AC$438,'Banco de Dados'!$B$4:$J$50,8,FALSE)*PRINCIPAL!$H$127,IF(OR(L453=PRINCIPAL!$I$127,L453=PRINCIPAL!$I$127+PRINCIPAL!$I$127,L453=PRINCIPAL!$I$127+PRINCIPAL!$I$127+PRINCIPAL!$I$127),0,IF(L453=PRINCIPAL!$J$127,VLOOKUP($AC$438,'Banco de Dados'!$B$4:$J$50,6,FALSE)*(1-(PRINCIPAL!$K$127/100)),IF(L453=PRINCIPAL!$L$127,VLOOKUP($AC$438,'Banco de Dados'!$B$4:$J$50,6,FALSE)*(1-(PRINCIPAL!$M$127/100)),IF(L453=PRINCIPAL!$N$127,VLOOKUP($AC$438,'Banco de Dados'!$B$4:$J$50,6,FALSE)*(1-(PRINCIPAL!$O$127/100)),VLOOKUP($AC$438,'Banco de Dados'!$B$4:$J$50,6,FALSE)))))))))),"")</f>
        <v/>
      </c>
      <c r="AC453" s="29" t="str">
        <f>IFERROR(AB453*(IFERROR(VLOOKUP($AC$438,'Banco de Dados'!$B$4:$J$50,4,FALSE),"ERRO")),"")</f>
        <v/>
      </c>
      <c r="AD453" s="29" t="str">
        <f t="shared" si="295"/>
        <v/>
      </c>
      <c r="AE453" s="103" t="str">
        <f>IFERROR(AD453*(C453*(PRINCIPAL!$G$127/100))*0.47*(44/12),"")</f>
        <v/>
      </c>
      <c r="AF453" s="111" t="str">
        <f t="shared" si="296"/>
        <v/>
      </c>
      <c r="AG453" s="30" t="str">
        <f>IFERROR(IF(AND(PRINCIPAL!$H$128&lt;&gt;"",OR(L453=PRINCIPAL!$I$128,L453=PRINCIPAL!$I$128+PRINCIPAL!$I$128,L453=PRINCIPAL!$I$128+PRINCIPAL!$I$128+PRINCIPAL!$I$128)),0,IF(AND(PRINCIPAL!$H$128&lt;&gt;"",L453=PRINCIPAL!$J$128),VLOOKUP($AH$438,'Banco de Dados'!$B$4:$J$50,8,FALSE)*PRINCIPAL!$H$128*(1-(PRINCIPAL!$K$128/100)),IF(AND(PRINCIPAL!$H$128&lt;&gt;"",L453=PRINCIPAL!$L$128),VLOOKUP($AH$438,'Banco de Dados'!$B$4:$J$50,8,FALSE)*PRINCIPAL!$H$128*(1-(PRINCIPAL!$M$128/100)),IF(AND(PRINCIPAL!$H$128&lt;&gt;"",L453=PRINCIPAL!$N$128),VLOOKUP($AH$438,'Banco de Dados'!$B$4:$J$50,8,FALSE)*PRINCIPAL!$H$128*(1-(PRINCIPAL!$O$128/100)),IF(PRINCIPAL!$H$128&lt;&gt;"",VLOOKUP($AH$438,'Banco de Dados'!$B$4:$J$50,8,FALSE)*PRINCIPAL!$H$128,IF(OR(L453=PRINCIPAL!$I$128,L453=PRINCIPAL!$I$128+PRINCIPAL!$I$128,L453=PRINCIPAL!$I$128+PRINCIPAL!$I$128+PRINCIPAL!$I$128),0,IF(L453=PRINCIPAL!$J$128,VLOOKUP($AH$438,'Banco de Dados'!$B$4:$J$50,6,FALSE)*(1-(PRINCIPAL!$K$128/100)),IF(L453=PRINCIPAL!$L$128,VLOOKUP($AH$438,'Banco de Dados'!$B$4:$J$50,6,FALSE)*(1-(PRINCIPAL!$M$128/100)),IF(L453=PRINCIPAL!$N$128,VLOOKUP($AH$438,'Banco de Dados'!$B$4:$J$50,6,FALSE)*(1-(PRINCIPAL!$O$128/100)),VLOOKUP($AH$438,'Banco de Dados'!$B$4:$J$50,6,FALSE)))))))))),"")</f>
        <v/>
      </c>
      <c r="AH453" s="29" t="str">
        <f>IFERROR(AG453*(IFERROR(VLOOKUP($AH$438,'Banco de Dados'!$B$4:$J$50,4,FALSE),"ERRO")),"")</f>
        <v/>
      </c>
      <c r="AI453" s="29" t="str">
        <f t="shared" si="297"/>
        <v/>
      </c>
      <c r="AJ453" s="103" t="str">
        <f>IFERROR(AI453*(C453*(PRINCIPAL!$G$128/100))*0.47*(44/12),"")</f>
        <v/>
      </c>
      <c r="AK453" s="111" t="str">
        <f t="shared" si="306"/>
        <v/>
      </c>
      <c r="AL453" s="30" t="str">
        <f>IFERROR(IF(AND(PRINCIPAL!$H$129&lt;&gt;"",OR(L453=PRINCIPAL!$I$129,L453=PRINCIPAL!$I$129+PRINCIPAL!$I$129,L453=PRINCIPAL!$I$129+PRINCIPAL!$I$129+PRINCIPAL!$I$129)),0,IF(AND(PRINCIPAL!$H$129&lt;&gt;"",L453=PRINCIPAL!$J$129),VLOOKUP($AM$438,'Banco de Dados'!$B$4:$J$50,8,FALSE)*PRINCIPAL!$H$129*(1-(PRINCIPAL!$K$129/100)),IF(AND(PRINCIPAL!$H$129&lt;&gt;"",L453=PRINCIPAL!$L$129),VLOOKUP($AM$438,'Banco de Dados'!$B$4:$J$50,8,FALSE)*PRINCIPAL!$H$129*(1-(PRINCIPAL!$M$129/100)),IF(AND(PRINCIPAL!$H$129&lt;&gt;"",L453=PRINCIPAL!$N$129),VLOOKUP($AM$438,'Banco de Dados'!$B$4:$J$50,8,FALSE)*PRINCIPAL!$H$129*(1-(PRINCIPAL!$O$129/100)),IF(PRINCIPAL!$H$129&lt;&gt;"",VLOOKUP($AM$438,'Banco de Dados'!$B$4:$J$50,8,FALSE)*PRINCIPAL!$H$129,IF(OR(L453=PRINCIPAL!$I$129,L453=PRINCIPAL!$I$129+PRINCIPAL!$I$129,L453=PRINCIPAL!$I$129+PRINCIPAL!$I$129+PRINCIPAL!$I$129),0,IF(L453=PRINCIPAL!$J$129,VLOOKUP($AM$438,'Banco de Dados'!$B$4:$J$50,6,FALSE)*(1-(PRINCIPAL!$K$129/100)),IF(L453=PRINCIPAL!$L$129,VLOOKUP($AM$438,'Banco de Dados'!$B$4:$J$50,6,FALSE)*(1-(PRINCIPAL!$M$129/100)),IF(L453=PRINCIPAL!$N$129,VLOOKUP($AM$438,'Banco de Dados'!$B$4:$J$50,6,FALSE)*(1-(PRINCIPAL!$O$129/100)),VLOOKUP($AM$438,'Banco de Dados'!$B$4:$J$50,6,FALSE)))))))))),"")</f>
        <v/>
      </c>
      <c r="AM453" s="29" t="str">
        <f>IFERROR(AL453*(IFERROR(VLOOKUP($AM$438,'Banco de Dados'!$B$4:$J$50,4,FALSE),"ERRO")),"")</f>
        <v/>
      </c>
      <c r="AN453" s="29" t="str">
        <f t="shared" si="298"/>
        <v/>
      </c>
      <c r="AO453" s="103" t="str">
        <f>IFERROR(AN453*(C453*(PRINCIPAL!$G$129/100))*0.47*(44/12),"")</f>
        <v/>
      </c>
      <c r="AP453" s="111" t="str">
        <f t="shared" si="299"/>
        <v/>
      </c>
      <c r="AQ453" s="30" t="str">
        <f>IFERROR(IF(AND(PRINCIPAL!$H$130&lt;&gt;"",OR(L453=PRINCIPAL!$I$130,L453=PRINCIPAL!$I$130+PRINCIPAL!$I$130,L453=PRINCIPAL!$I$130+PRINCIPAL!$I$130+PRINCIPAL!$I$130)),0,IF(AND(PRINCIPAL!$H$130&lt;&gt;"",L453=PRINCIPAL!$J$130),VLOOKUP($AR$438,'Banco de Dados'!$B$4:$J$50,8,FALSE)*PRINCIPAL!$H$130*(1-(PRINCIPAL!$K$130/100)),IF(AND(PRINCIPAL!$H$130&lt;&gt;"",L453=PRINCIPAL!$L$130),VLOOKUP($AR$438,'Banco de Dados'!$B$4:$J$50,8,FALSE)*PRINCIPAL!$H$130*(1-(PRINCIPAL!$M$130/100)),IF(AND(PRINCIPAL!$H$130&lt;&gt;"",L453=PRINCIPAL!$N$130),VLOOKUP($AR$438,'Banco de Dados'!$B$4:$J$50,8,FALSE)*PRINCIPAL!$H$130*(1-(PRINCIPAL!$O$130/100)),IF(PRINCIPAL!$H$130&lt;&gt;"",VLOOKUP($AR$438,'Banco de Dados'!$B$4:$J$50,8,FALSE)*PRINCIPAL!$H$130,IF(OR(L453=PRINCIPAL!$I$130,L453=PRINCIPAL!$I$130+PRINCIPAL!$I$130,L453=PRINCIPAL!$I$130+PRINCIPAL!$I$130+PRINCIPAL!$I$130),0,IF(L453=PRINCIPAL!$J$130,VLOOKUP($AR$438,'Banco de Dados'!$B$4:$J$50,6,FALSE)*(1-(PRINCIPAL!$K$130/100)),IF(L453=PRINCIPAL!$L$130,VLOOKUP($AR$438,'Banco de Dados'!$B$4:$J$50,6,FALSE)*(1-(PRINCIPAL!$M$130/100)),IF(L453=PRINCIPAL!$N$130,VLOOKUP($AR$438,'Banco de Dados'!$B$4:$J$50,6,FALSE)*(1-(PRINCIPAL!$O$130/100)),VLOOKUP($AR$438,'Banco de Dados'!$B$4:$J$50,6,FALSE)))))))))),"")</f>
        <v/>
      </c>
      <c r="AR453" s="29" t="str">
        <f>IFERROR(AQ453*(IFERROR(VLOOKUP($AR$438,'Banco de Dados'!$B$4:$J$50,4,FALSE),"ERRO")),"")</f>
        <v/>
      </c>
      <c r="AS453" s="29" t="str">
        <f t="shared" si="300"/>
        <v/>
      </c>
      <c r="AT453" s="103" t="str">
        <f>IFERROR(AS453*(C453*(PRINCIPAL!$G$130/100))*0.47*(44/12),"")</f>
        <v/>
      </c>
      <c r="AU453" s="111" t="str">
        <f t="shared" si="301"/>
        <v/>
      </c>
      <c r="AV453" s="30" t="str">
        <f>IFERROR(IF(AND(PRINCIPAL!$H$131&lt;&gt;"",OR(L453=PRINCIPAL!$I$131,L453=PRINCIPAL!$I$131+PRINCIPAL!$I$131,L453=PRINCIPAL!$I$131+PRINCIPAL!$I$131+PRINCIPAL!$I$131)),0,IF(AND(PRINCIPAL!$H$131&lt;&gt;"",L453=PRINCIPAL!$J$131),VLOOKUP($AW$438,'Banco de Dados'!$B$4:$J$50,8,FALSE)*PRINCIPAL!$H$131*(1-(PRINCIPAL!$K$131/100)),IF(AND(PRINCIPAL!$H$131&lt;&gt;"",L453=PRINCIPAL!$L$131),VLOOKUP($AW$438,'Banco de Dados'!$B$4:$J$50,8,FALSE)*PRINCIPAL!$H$131*(1-(PRINCIPAL!$M$131/100)),IF(AND(PRINCIPAL!$H$131&lt;&gt;"",L453=PRINCIPAL!$N$131),VLOOKUP($AW$438,'Banco de Dados'!$B$4:$J$50,8,FALSE)*PRINCIPAL!$H$131*(1-(PRINCIPAL!$O$131/100)),IF(PRINCIPAL!$H$131&lt;&gt;"",VLOOKUP($AW$438,'Banco de Dados'!$B$4:$J$50,8,FALSE)*PRINCIPAL!$H$131,IF(OR(L453=PRINCIPAL!$I$131,L453=PRINCIPAL!$I$131+PRINCIPAL!$I$131,L453=PRINCIPAL!$I$131+PRINCIPAL!$I$131+PRINCIPAL!$I$131),0,IF(L453=PRINCIPAL!$J$131,VLOOKUP($AW$438,'Banco de Dados'!$B$4:$J$50,6,FALSE)*(1-(PRINCIPAL!$K$131/100)),IF(L453=PRINCIPAL!$L$131,VLOOKUP($AW$438,'Banco de Dados'!$B$4:$J$50,6,FALSE)*(1-(PRINCIPAL!$M$131/100)),IF(L453=PRINCIPAL!$N$131,VLOOKUP($AW$438,'Banco de Dados'!$B$4:$J$50,6,FALSE)*(1-(PRINCIPAL!$O$131/100)),VLOOKUP($AW$438,'Banco de Dados'!$B$4:$J$50,6,FALSE)))))))))),"")</f>
        <v/>
      </c>
      <c r="AW453" s="29" t="str">
        <f>IFERROR(AV453*(IFERROR(VLOOKUP($AW$438,'Banco de Dados'!$B$4:$J$50,4,FALSE),"ERRO")),"")</f>
        <v/>
      </c>
      <c r="AX453" s="29" t="str">
        <f t="shared" si="302"/>
        <v/>
      </c>
      <c r="AY453" s="103" t="str">
        <f>IFERROR(AX453*(C453*(PRINCIPAL!$G$131/100))*0.47*(44/12),"")</f>
        <v/>
      </c>
      <c r="AZ453" s="111" t="str">
        <f t="shared" si="307"/>
        <v/>
      </c>
      <c r="BA453" s="30" t="str">
        <f>IFERROR(IF(AND(PRINCIPAL!$H$132&lt;&gt;"",OR(L453=PRINCIPAL!$I$132,L453=PRINCIPAL!$I$132+PRINCIPAL!$I$132,L453=PRINCIPAL!$I$132+PRINCIPAL!$I$132+PRINCIPAL!$I$132)),0,IF(AND(PRINCIPAL!$H$132&lt;&gt;"",L453=PRINCIPAL!$J$132),VLOOKUP($BB$438,'Banco de Dados'!$B$4:$J$50,8,FALSE)*PRINCIPAL!$H$132*(1-(PRINCIPAL!$K$132/100)),IF(AND(PRINCIPAL!$H$132&lt;&gt;"",L453=PRINCIPAL!$L$132),VLOOKUP($BB$438,'Banco de Dados'!$B$4:$J$50,8,FALSE)*PRINCIPAL!$H$132*(1-(PRINCIPAL!$M$132/100)),IF(AND(PRINCIPAL!$H$132&lt;&gt;"",L453=PRINCIPAL!$N$132),VLOOKUP($BB$438,'Banco de Dados'!$B$4:$J$50,8,FALSE)*PRINCIPAL!$H$132*(1-(PRINCIPAL!$O$132/100)),IF(PRINCIPAL!$H$132&lt;&gt;"",VLOOKUP($BB$438,'Banco de Dados'!$B$4:$J$50,8,FALSE)*PRINCIPAL!$H$132,IF(OR(L453=PRINCIPAL!$I$132,L453=PRINCIPAL!$I$132+PRINCIPAL!$I$132,L453=PRINCIPAL!$I$132+PRINCIPAL!$I$132+PRINCIPAL!$I$132),0,IF(L453=PRINCIPAL!$J$132,VLOOKUP($BB$438,'Banco de Dados'!$B$4:$J$50,6,FALSE)*(1-(PRINCIPAL!$K$132/100)),IF(L453=PRINCIPAL!$L$132,VLOOKUP($BB$438,'Banco de Dados'!$B$4:$J$50,6,FALSE)*(1-(PRINCIPAL!$M$132/100)),IF(L453=PRINCIPAL!$N$132,VLOOKUP($BB$438,'Banco de Dados'!$B$4:$J$50,6,FALSE)*(1-(PRINCIPAL!$O$132/100)),VLOOKUP($BB$438,'Banco de Dados'!$B$4:$J$50,6,FALSE)))))))))),"")</f>
        <v/>
      </c>
      <c r="BB453" s="29" t="str">
        <f>IFERROR(BA453*(IFERROR(VLOOKUP($BB$438,'Banco de Dados'!$B$4:$J$50,4,FALSE),"ERRO")),"")</f>
        <v/>
      </c>
      <c r="BC453" s="29" t="str">
        <f t="shared" si="308"/>
        <v/>
      </c>
      <c r="BD453" s="103" t="str">
        <f>IFERROR(BC453*(C453*(PRINCIPAL!$G$132/100))*0.47*(44/12),"")</f>
        <v/>
      </c>
      <c r="BE453" s="111" t="str">
        <f t="shared" si="287"/>
        <v/>
      </c>
      <c r="BF453" s="30" t="str">
        <f>IFERROR(IF(AND(PRINCIPAL!$H$133&lt;&gt;"",OR(L453=PRINCIPAL!$I$133,L453=PRINCIPAL!$I$133+PRINCIPAL!$I$133,L453=PRINCIPAL!$I$133+PRINCIPAL!$I$133+PRINCIPAL!$I$133)),0,IF(AND(PRINCIPAL!$H$133&lt;&gt;"",L453=PRINCIPAL!$J$133),VLOOKUP($BG$438,'Banco de Dados'!$B$4:$J$50,8,FALSE)*PRINCIPAL!$H$133*(1-(PRINCIPAL!$K$133/100)),IF(AND(PRINCIPAL!$H$133&lt;&gt;"",L453=PRINCIPAL!$L$133),VLOOKUP($BG$438,'Banco de Dados'!$B$4:$J$50,8,FALSE)*PRINCIPAL!$H$133*(1-(PRINCIPAL!$M$133/100)),IF(AND(PRINCIPAL!$H$133&lt;&gt;"",L453=PRINCIPAL!$N$133),VLOOKUP($BG$438,'Banco de Dados'!$B$4:$J$50,8,FALSE)*PRINCIPAL!$H$133*(1-(PRINCIPAL!$O$133/100)),IF(PRINCIPAL!$H$133&lt;&gt;"",VLOOKUP($BG$438,'Banco de Dados'!$B$4:$J$50,8,FALSE)*PRINCIPAL!$H$133,IF(OR(L453=PRINCIPAL!$I$133,L453=PRINCIPAL!$I$133+PRINCIPAL!$I$133,L453=PRINCIPAL!$I$133+PRINCIPAL!$I$133+PRINCIPAL!$I$133),0,IF(L453=PRINCIPAL!$J$133,VLOOKUP($BG$438,'Banco de Dados'!$B$4:$J$50,6,FALSE)*(1-(PRINCIPAL!$K$133/100)),IF(L453=PRINCIPAL!$L$133,VLOOKUP($BG$438,'Banco de Dados'!$B$4:$J$50,6,FALSE)*(1-(PRINCIPAL!$M$133/100)),IF(L453=PRINCIPAL!$N$133,VLOOKUP($BG$438,'Banco de Dados'!$B$4:$J$50,6,FALSE)*(1-(PRINCIPAL!$O$133/100)),VLOOKUP($BG$438,'Banco de Dados'!$B$4:$J$50,6,FALSE)))))))))),"")</f>
        <v/>
      </c>
      <c r="BG453" s="29" t="str">
        <f>IFERROR(BF453*(IFERROR(VLOOKUP($BG$438,'Banco de Dados'!$B$4:$J$50,4,FALSE),"ERRO")),"")</f>
        <v/>
      </c>
      <c r="BH453" s="29" t="str">
        <f t="shared" si="303"/>
        <v/>
      </c>
      <c r="BI453" s="103" t="str">
        <f>IFERROR(BH453*(C453*(PRINCIPAL!$G$133/100))*0.47*(44/12),"")</f>
        <v/>
      </c>
      <c r="BJ453" s="102" t="str">
        <f t="shared" si="288"/>
        <v/>
      </c>
    </row>
    <row r="454" spans="2:62" ht="12.75" customHeight="1" x14ac:dyDescent="0.3">
      <c r="B454" s="326">
        <f t="shared" si="289"/>
        <v>2034</v>
      </c>
      <c r="C454" s="340"/>
      <c r="D454" s="1"/>
      <c r="E454" s="116">
        <v>14</v>
      </c>
      <c r="F454" s="24" t="str">
        <f>IFERROR(VLOOKUP($G$438,'Banco de Dados'!$B$4:$J$50,6,FALSE),"")</f>
        <v/>
      </c>
      <c r="G454" s="25" t="str">
        <f>IFERROR(F454*(IFERROR(VLOOKUP($G$438,'Banco de Dados'!$B$4:$J$50,4,FALSE),"ERRO")),"")</f>
        <v/>
      </c>
      <c r="H454" s="25" t="str">
        <f t="shared" si="290"/>
        <v/>
      </c>
      <c r="I454" s="103" t="str">
        <f t="shared" si="291"/>
        <v/>
      </c>
      <c r="J454" s="117" t="str">
        <f t="shared" si="292"/>
        <v/>
      </c>
      <c r="K454" s="1"/>
      <c r="L454" s="91">
        <v>14</v>
      </c>
      <c r="M454" s="24" t="str">
        <f>IFERROR(IF(AND(PRINCIPAL!$H$124&lt;&gt;"",OR(L454=PRINCIPAL!$I$124,L454=PRINCIPAL!$I$124+PRINCIPAL!$I$124,L454=PRINCIPAL!$I$124+PRINCIPAL!$I$124+PRINCIPAL!$I$124)),0,IF(AND(PRINCIPAL!$H$124&lt;&gt;"",L454=PRINCIPAL!$J$124),VLOOKUP($N$438,'Banco de Dados'!$B$4:$J$50,8,FALSE)*PRINCIPAL!$H$124*(1-(PRINCIPAL!$K$124/100)),IF(AND(PRINCIPAL!$H$124&lt;&gt;"",L454=PRINCIPAL!$L$124),VLOOKUP($N$438,'Banco de Dados'!$B$4:$J$50,8,FALSE)*PRINCIPAL!$H$124*(1-(PRINCIPAL!$M$124/100)),IF(AND(PRINCIPAL!$H$124&lt;&gt;"",L454=PRINCIPAL!$N$124),VLOOKUP($N$438,'Banco de Dados'!$B$4:$J$50,8,FALSE)*PRINCIPAL!$H$124*(1-(PRINCIPAL!$O$124/100)),IF(PRINCIPAL!$H$124&lt;&gt;"",VLOOKUP($N$438,'Banco de Dados'!$B$4:$J$50,8,FALSE)*PRINCIPAL!$H$124,IF(OR(L454=PRINCIPAL!$I$124,L454=PRINCIPAL!$I$124+PRINCIPAL!$I$124,L454=PRINCIPAL!$I$124+PRINCIPAL!$I$124+PRINCIPAL!$I$124),0,IF(L454=PRINCIPAL!$J$124,VLOOKUP($N$438,'Banco de Dados'!$B$4:$J$50,6,FALSE)*(1-(PRINCIPAL!$K$124/100)),IF(L454=PRINCIPAL!$L$124,VLOOKUP($N$438,'Banco de Dados'!$B$4:$J$50,6,FALSE)*(1-(PRINCIPAL!$M$124/100)),IF(L454=PRINCIPAL!$N$124,VLOOKUP($N$438,'Banco de Dados'!$B$4:$J$50,6,FALSE)*(1-(PRINCIPAL!$O$124/100)),VLOOKUP($N$438,'Banco de Dados'!$B$4:$J$50,6,FALSE)))))))))),"")</f>
        <v/>
      </c>
      <c r="N454" s="25" t="str">
        <f>IFERROR(M454*(IFERROR(VLOOKUP($N$438,'Banco de Dados'!$B$4:$J$50,4,FALSE),"ERRO")),"")</f>
        <v/>
      </c>
      <c r="O454" s="25" t="str">
        <f t="shared" si="293"/>
        <v/>
      </c>
      <c r="P454" s="103" t="str">
        <f>IFERROR(O454*(C454*(PRINCIPAL!$G$124/100))*0.47*(44/12),"")</f>
        <v/>
      </c>
      <c r="Q454" s="107" t="str">
        <f t="shared" si="309"/>
        <v/>
      </c>
      <c r="R454" s="29" t="str">
        <f>IFERROR(IF(AND(PRINCIPAL!$H$125&lt;&gt;"",OR(L454=PRINCIPAL!$I$125,L454=PRINCIPAL!$I$125+PRINCIPAL!$I$125,L454=PRINCIPAL!$I$125+PRINCIPAL!$I$125+PRINCIPAL!$I$125)),0,IF(AND(PRINCIPAL!$H$125&lt;&gt;"",L454=PRINCIPAL!$J$125),VLOOKUP($S$438,'Banco de Dados'!$B$4:$J$50,8,FALSE)*PRINCIPAL!$H$125*(1-(PRINCIPAL!$K$125/100)),IF(AND(PRINCIPAL!$H$125&lt;&gt;"",L454=PRINCIPAL!$L$125),VLOOKUP($S$438,'Banco de Dados'!$B$4:$J$50,8,FALSE)*PRINCIPAL!$H$125*(1-(PRINCIPAL!$M$125/100)),IF(AND(PRINCIPAL!$H$125&lt;&gt;"",L454=PRINCIPAL!$N$125),VLOOKUP($S$438,'Banco de Dados'!$B$4:$J$50,8,FALSE)*PRINCIPAL!$H$125*(1-(PRINCIPAL!$O$125/100)),IF(PRINCIPAL!$H$125&lt;&gt;"",VLOOKUP($S$438,'Banco de Dados'!$B$4:$J$50,8,FALSE)*PRINCIPAL!$H$125,IF(OR(L454=PRINCIPAL!$I$125,L454=PRINCIPAL!$I$125+PRINCIPAL!$I$125,L454=PRINCIPAL!$I$125+PRINCIPAL!$I$125+PRINCIPAL!$I$125),0,IF(L454=PRINCIPAL!$J$125,VLOOKUP($S$438,'Banco de Dados'!$B$4:$J$50,6,FALSE)*(1-(PRINCIPAL!$K$125/100)),IF(L454=PRINCIPAL!$L$125,VLOOKUP($S$438,'Banco de Dados'!$B$4:$J$50,6,FALSE)*(1-(PRINCIPAL!$M$125/100)),IF(L454=PRINCIPAL!$N$125,VLOOKUP($S$438,'Banco de Dados'!$B$4:$J$50,6,FALSE)*(1-(PRINCIPAL!$O$125/100)),VLOOKUP($S$438,'Banco de Dados'!$B$4:$J$50,6,FALSE)))))))))),"")</f>
        <v/>
      </c>
      <c r="S454" s="29" t="str">
        <f>IFERROR(R454*(IFERROR(VLOOKUP($S$438,'Banco de Dados'!$B$4:$J$50,4,FALSE),"ERRO")),"")</f>
        <v/>
      </c>
      <c r="T454" s="29" t="str">
        <f t="shared" si="310"/>
        <v/>
      </c>
      <c r="U454" s="103" t="str">
        <f>IFERROR(T454*(C454*(PRINCIPAL!$G$125/100))*0.47*(44/12),"")</f>
        <v/>
      </c>
      <c r="V454" s="103" t="str">
        <f t="shared" si="286"/>
        <v/>
      </c>
      <c r="W454" s="30" t="str">
        <f>IFERROR(IF(AND(PRINCIPAL!$H$126&lt;&gt;"",OR(L454=PRINCIPAL!$I$126,L454=PRINCIPAL!$I$126+PRINCIPAL!$I$126,L454=PRINCIPAL!$I$126+PRINCIPAL!$I$126+PRINCIPAL!$I$126)),0,IF(AND(PRINCIPAL!$H$126&lt;&gt;"",L454=PRINCIPAL!$J$126),VLOOKUP($X$438,'Banco de Dados'!$B$4:$J$50,8,FALSE)*PRINCIPAL!$H$126*(1-(PRINCIPAL!$K$126/100)),IF(AND(PRINCIPAL!$H$126&lt;&gt;"",L454=PRINCIPAL!$L$126),VLOOKUP($X$438,'Banco de Dados'!$B$4:$J$50,8,FALSE)*PRINCIPAL!$H$126*(1-(PRINCIPAL!$M$126/100)),IF(AND(PRINCIPAL!$H$126&lt;&gt;"",L454=PRINCIPAL!$N$126),VLOOKUP($X$438,'Banco de Dados'!$B$4:$J$50,8,FALSE)*PRINCIPAL!$H$126*(1-(PRINCIPAL!$O$126/100)),IF(PRINCIPAL!$H$126&lt;&gt;"",VLOOKUP($X$438,'Banco de Dados'!$B$4:$J$50,8,FALSE)*PRINCIPAL!$H$126,IF(OR(L454=PRINCIPAL!$I$126,L454=PRINCIPAL!$I$126+PRINCIPAL!$I$126,L454=PRINCIPAL!$I$126+PRINCIPAL!$I$126+PRINCIPAL!$I$126),0,IF(L454=PRINCIPAL!$J$126,VLOOKUP($X$438,'Banco de Dados'!$B$4:$J$50,6,FALSE)*(1-(PRINCIPAL!$K$126/100)),IF(L454=PRINCIPAL!$L$126,VLOOKUP($X$438,'Banco de Dados'!$B$4:$J$50,6,FALSE)*(1-(PRINCIPAL!$M$126/100)),IF(L454=PRINCIPAL!$N$126,VLOOKUP($X$438,'Banco de Dados'!$B$4:$J$50,6,FALSE)*(1-(PRINCIPAL!$O$126/100)),VLOOKUP($X$438,'Banco de Dados'!$B$4:$J$50,6,FALSE)))))))))),"")</f>
        <v/>
      </c>
      <c r="X454" s="29" t="str">
        <f>IFERROR(W454*(IFERROR(VLOOKUP($X$438,'Banco de Dados'!$B$4:$J$50,4,FALSE),"ERRO")),"")</f>
        <v/>
      </c>
      <c r="Y454" s="29" t="str">
        <f t="shared" si="304"/>
        <v/>
      </c>
      <c r="Z454" s="103" t="str">
        <f>IFERROR(Y454*(C454*(PRINCIPAL!$G$126/100))*0.47*(44/12),"")</f>
        <v/>
      </c>
      <c r="AA454" s="111" t="str">
        <f t="shared" si="305"/>
        <v/>
      </c>
      <c r="AB454" s="30" t="str">
        <f>IFERROR(IF(AND(PRINCIPAL!$H$127&lt;&gt;"",OR(L454=PRINCIPAL!$I$127,L454=PRINCIPAL!$I$127+PRINCIPAL!$I$127,L454=PRINCIPAL!$I$127+PRINCIPAL!$I$127+PRINCIPAL!$I$127)),0,IF(AND(PRINCIPAL!$H$127&lt;&gt;"",L454=PRINCIPAL!$J$127),VLOOKUP($AC$438,'Banco de Dados'!$B$4:$J$50,8,FALSE)*PRINCIPAL!$H$127*(1-(PRINCIPAL!$K$127/100)),IF(AND(PRINCIPAL!$H$127&lt;&gt;"",L454=PRINCIPAL!$L$127),VLOOKUP($AC$438,'Banco de Dados'!$B$4:$J$50,8,FALSE)*PRINCIPAL!$H$127*(1-(PRINCIPAL!$M$127/100)),IF(AND(PRINCIPAL!$H$127&lt;&gt;"",L454=PRINCIPAL!$N$127),VLOOKUP($AC$438,'Banco de Dados'!$B$4:$J$50,8,FALSE)*PRINCIPAL!$H$127*(1-(PRINCIPAL!$O$127/100)),IF(PRINCIPAL!$H$127&lt;&gt;"",VLOOKUP($AC$438,'Banco de Dados'!$B$4:$J$50,8,FALSE)*PRINCIPAL!$H$127,IF(OR(L454=PRINCIPAL!$I$127,L454=PRINCIPAL!$I$127+PRINCIPAL!$I$127,L454=PRINCIPAL!$I$127+PRINCIPAL!$I$127+PRINCIPAL!$I$127),0,IF(L454=PRINCIPAL!$J$127,VLOOKUP($AC$438,'Banco de Dados'!$B$4:$J$50,6,FALSE)*(1-(PRINCIPAL!$K$127/100)),IF(L454=PRINCIPAL!$L$127,VLOOKUP($AC$438,'Banco de Dados'!$B$4:$J$50,6,FALSE)*(1-(PRINCIPAL!$M$127/100)),IF(L454=PRINCIPAL!$N$127,VLOOKUP($AC$438,'Banco de Dados'!$B$4:$J$50,6,FALSE)*(1-(PRINCIPAL!$O$127/100)),VLOOKUP($AC$438,'Banco de Dados'!$B$4:$J$50,6,FALSE)))))))))),"")</f>
        <v/>
      </c>
      <c r="AC454" s="29" t="str">
        <f>IFERROR(AB454*(IFERROR(VLOOKUP($AC$438,'Banco de Dados'!$B$4:$J$50,4,FALSE),"ERRO")),"")</f>
        <v/>
      </c>
      <c r="AD454" s="29" t="str">
        <f t="shared" si="295"/>
        <v/>
      </c>
      <c r="AE454" s="103" t="str">
        <f>IFERROR(AD454*(C454*(PRINCIPAL!$G$127/100))*0.47*(44/12),"")</f>
        <v/>
      </c>
      <c r="AF454" s="111" t="str">
        <f t="shared" si="296"/>
        <v/>
      </c>
      <c r="AG454" s="30" t="str">
        <f>IFERROR(IF(AND(PRINCIPAL!$H$128&lt;&gt;"",OR(L454=PRINCIPAL!$I$128,L454=PRINCIPAL!$I$128+PRINCIPAL!$I$128,L454=PRINCIPAL!$I$128+PRINCIPAL!$I$128+PRINCIPAL!$I$128)),0,IF(AND(PRINCIPAL!$H$128&lt;&gt;"",L454=PRINCIPAL!$J$128),VLOOKUP($AH$438,'Banco de Dados'!$B$4:$J$50,8,FALSE)*PRINCIPAL!$H$128*(1-(PRINCIPAL!$K$128/100)),IF(AND(PRINCIPAL!$H$128&lt;&gt;"",L454=PRINCIPAL!$L$128),VLOOKUP($AH$438,'Banco de Dados'!$B$4:$J$50,8,FALSE)*PRINCIPAL!$H$128*(1-(PRINCIPAL!$M$128/100)),IF(AND(PRINCIPAL!$H$128&lt;&gt;"",L454=PRINCIPAL!$N$128),VLOOKUP($AH$438,'Banco de Dados'!$B$4:$J$50,8,FALSE)*PRINCIPAL!$H$128*(1-(PRINCIPAL!$O$128/100)),IF(PRINCIPAL!$H$128&lt;&gt;"",VLOOKUP($AH$438,'Banco de Dados'!$B$4:$J$50,8,FALSE)*PRINCIPAL!$H$128,IF(OR(L454=PRINCIPAL!$I$128,L454=PRINCIPAL!$I$128+PRINCIPAL!$I$128,L454=PRINCIPAL!$I$128+PRINCIPAL!$I$128+PRINCIPAL!$I$128),0,IF(L454=PRINCIPAL!$J$128,VLOOKUP($AH$438,'Banco de Dados'!$B$4:$J$50,6,FALSE)*(1-(PRINCIPAL!$K$128/100)),IF(L454=PRINCIPAL!$L$128,VLOOKUP($AH$438,'Banco de Dados'!$B$4:$J$50,6,FALSE)*(1-(PRINCIPAL!$M$128/100)),IF(L454=PRINCIPAL!$N$128,VLOOKUP($AH$438,'Banco de Dados'!$B$4:$J$50,6,FALSE)*(1-(PRINCIPAL!$O$128/100)),VLOOKUP($AH$438,'Banco de Dados'!$B$4:$J$50,6,FALSE)))))))))),"")</f>
        <v/>
      </c>
      <c r="AH454" s="29" t="str">
        <f>IFERROR(AG454*(IFERROR(VLOOKUP($AH$438,'Banco de Dados'!$B$4:$J$50,4,FALSE),"ERRO")),"")</f>
        <v/>
      </c>
      <c r="AI454" s="29" t="str">
        <f t="shared" si="297"/>
        <v/>
      </c>
      <c r="AJ454" s="103" t="str">
        <f>IFERROR(AI454*(C454*(PRINCIPAL!$G$128/100))*0.47*(44/12),"")</f>
        <v/>
      </c>
      <c r="AK454" s="111" t="str">
        <f t="shared" si="306"/>
        <v/>
      </c>
      <c r="AL454" s="30" t="str">
        <f>IFERROR(IF(AND(PRINCIPAL!$H$129&lt;&gt;"",OR(L454=PRINCIPAL!$I$129,L454=PRINCIPAL!$I$129+PRINCIPAL!$I$129,L454=PRINCIPAL!$I$129+PRINCIPAL!$I$129+PRINCIPAL!$I$129)),0,IF(AND(PRINCIPAL!$H$129&lt;&gt;"",L454=PRINCIPAL!$J$129),VLOOKUP($AM$438,'Banco de Dados'!$B$4:$J$50,8,FALSE)*PRINCIPAL!$H$129*(1-(PRINCIPAL!$K$129/100)),IF(AND(PRINCIPAL!$H$129&lt;&gt;"",L454=PRINCIPAL!$L$129),VLOOKUP($AM$438,'Banco de Dados'!$B$4:$J$50,8,FALSE)*PRINCIPAL!$H$129*(1-(PRINCIPAL!$M$129/100)),IF(AND(PRINCIPAL!$H$129&lt;&gt;"",L454=PRINCIPAL!$N$129),VLOOKUP($AM$438,'Banco de Dados'!$B$4:$J$50,8,FALSE)*PRINCIPAL!$H$129*(1-(PRINCIPAL!$O$129/100)),IF(PRINCIPAL!$H$129&lt;&gt;"",VLOOKUP($AM$438,'Banco de Dados'!$B$4:$J$50,8,FALSE)*PRINCIPAL!$H$129,IF(OR(L454=PRINCIPAL!$I$129,L454=PRINCIPAL!$I$129+PRINCIPAL!$I$129,L454=PRINCIPAL!$I$129+PRINCIPAL!$I$129+PRINCIPAL!$I$129),0,IF(L454=PRINCIPAL!$J$129,VLOOKUP($AM$438,'Banco de Dados'!$B$4:$J$50,6,FALSE)*(1-(PRINCIPAL!$K$129/100)),IF(L454=PRINCIPAL!$L$129,VLOOKUP($AM$438,'Banco de Dados'!$B$4:$J$50,6,FALSE)*(1-(PRINCIPAL!$M$129/100)),IF(L454=PRINCIPAL!$N$129,VLOOKUP($AM$438,'Banco de Dados'!$B$4:$J$50,6,FALSE)*(1-(PRINCIPAL!$O$129/100)),VLOOKUP($AM$438,'Banco de Dados'!$B$4:$J$50,6,FALSE)))))))))),"")</f>
        <v/>
      </c>
      <c r="AM454" s="29" t="str">
        <f>IFERROR(AL454*(IFERROR(VLOOKUP($AM$438,'Banco de Dados'!$B$4:$J$50,4,FALSE),"ERRO")),"")</f>
        <v/>
      </c>
      <c r="AN454" s="29" t="str">
        <f t="shared" si="298"/>
        <v/>
      </c>
      <c r="AO454" s="103" t="str">
        <f>IFERROR(AN454*(C454*(PRINCIPAL!$G$129/100))*0.47*(44/12),"")</f>
        <v/>
      </c>
      <c r="AP454" s="111" t="str">
        <f t="shared" si="299"/>
        <v/>
      </c>
      <c r="AQ454" s="30" t="str">
        <f>IFERROR(IF(AND(PRINCIPAL!$H$130&lt;&gt;"",OR(L454=PRINCIPAL!$I$130,L454=PRINCIPAL!$I$130+PRINCIPAL!$I$130,L454=PRINCIPAL!$I$130+PRINCIPAL!$I$130+PRINCIPAL!$I$130)),0,IF(AND(PRINCIPAL!$H$130&lt;&gt;"",L454=PRINCIPAL!$J$130),VLOOKUP($AR$438,'Banco de Dados'!$B$4:$J$50,8,FALSE)*PRINCIPAL!$H$130*(1-(PRINCIPAL!$K$130/100)),IF(AND(PRINCIPAL!$H$130&lt;&gt;"",L454=PRINCIPAL!$L$130),VLOOKUP($AR$438,'Banco de Dados'!$B$4:$J$50,8,FALSE)*PRINCIPAL!$H$130*(1-(PRINCIPAL!$M$130/100)),IF(AND(PRINCIPAL!$H$130&lt;&gt;"",L454=PRINCIPAL!$N$130),VLOOKUP($AR$438,'Banco de Dados'!$B$4:$J$50,8,FALSE)*PRINCIPAL!$H$130*(1-(PRINCIPAL!$O$130/100)),IF(PRINCIPAL!$H$130&lt;&gt;"",VLOOKUP($AR$438,'Banco de Dados'!$B$4:$J$50,8,FALSE)*PRINCIPAL!$H$130,IF(OR(L454=PRINCIPAL!$I$130,L454=PRINCIPAL!$I$130+PRINCIPAL!$I$130,L454=PRINCIPAL!$I$130+PRINCIPAL!$I$130+PRINCIPAL!$I$130),0,IF(L454=PRINCIPAL!$J$130,VLOOKUP($AR$438,'Banco de Dados'!$B$4:$J$50,6,FALSE)*(1-(PRINCIPAL!$K$130/100)),IF(L454=PRINCIPAL!$L$130,VLOOKUP($AR$438,'Banco de Dados'!$B$4:$J$50,6,FALSE)*(1-(PRINCIPAL!$M$130/100)),IF(L454=PRINCIPAL!$N$130,VLOOKUP($AR$438,'Banco de Dados'!$B$4:$J$50,6,FALSE)*(1-(PRINCIPAL!$O$130/100)),VLOOKUP($AR$438,'Banco de Dados'!$B$4:$J$50,6,FALSE)))))))))),"")</f>
        <v/>
      </c>
      <c r="AR454" s="29" t="str">
        <f>IFERROR(AQ454*(IFERROR(VLOOKUP($AR$438,'Banco de Dados'!$B$4:$J$50,4,FALSE),"ERRO")),"")</f>
        <v/>
      </c>
      <c r="AS454" s="29" t="str">
        <f t="shared" si="300"/>
        <v/>
      </c>
      <c r="AT454" s="103" t="str">
        <f>IFERROR(AS454*(C454*(PRINCIPAL!$G$130/100))*0.47*(44/12),"")</f>
        <v/>
      </c>
      <c r="AU454" s="111" t="str">
        <f t="shared" si="301"/>
        <v/>
      </c>
      <c r="AV454" s="30" t="str">
        <f>IFERROR(IF(AND(PRINCIPAL!$H$131&lt;&gt;"",OR(L454=PRINCIPAL!$I$131,L454=PRINCIPAL!$I$131+PRINCIPAL!$I$131,L454=PRINCIPAL!$I$131+PRINCIPAL!$I$131+PRINCIPAL!$I$131)),0,IF(AND(PRINCIPAL!$H$131&lt;&gt;"",L454=PRINCIPAL!$J$131),VLOOKUP($AW$438,'Banco de Dados'!$B$4:$J$50,8,FALSE)*PRINCIPAL!$H$131*(1-(PRINCIPAL!$K$131/100)),IF(AND(PRINCIPAL!$H$131&lt;&gt;"",L454=PRINCIPAL!$L$131),VLOOKUP($AW$438,'Banco de Dados'!$B$4:$J$50,8,FALSE)*PRINCIPAL!$H$131*(1-(PRINCIPAL!$M$131/100)),IF(AND(PRINCIPAL!$H$131&lt;&gt;"",L454=PRINCIPAL!$N$131),VLOOKUP($AW$438,'Banco de Dados'!$B$4:$J$50,8,FALSE)*PRINCIPAL!$H$131*(1-(PRINCIPAL!$O$131/100)),IF(PRINCIPAL!$H$131&lt;&gt;"",VLOOKUP($AW$438,'Banco de Dados'!$B$4:$J$50,8,FALSE)*PRINCIPAL!$H$131,IF(OR(L454=PRINCIPAL!$I$131,L454=PRINCIPAL!$I$131+PRINCIPAL!$I$131,L454=PRINCIPAL!$I$131+PRINCIPAL!$I$131+PRINCIPAL!$I$131),0,IF(L454=PRINCIPAL!$J$131,VLOOKUP($AW$438,'Banco de Dados'!$B$4:$J$50,6,FALSE)*(1-(PRINCIPAL!$K$131/100)),IF(L454=PRINCIPAL!$L$131,VLOOKUP($AW$438,'Banco de Dados'!$B$4:$J$50,6,FALSE)*(1-(PRINCIPAL!$M$131/100)),IF(L454=PRINCIPAL!$N$131,VLOOKUP($AW$438,'Banco de Dados'!$B$4:$J$50,6,FALSE)*(1-(PRINCIPAL!$O$131/100)),VLOOKUP($AW$438,'Banco de Dados'!$B$4:$J$50,6,FALSE)))))))))),"")</f>
        <v/>
      </c>
      <c r="AW454" s="29" t="str">
        <f>IFERROR(AV454*(IFERROR(VLOOKUP($AW$438,'Banco de Dados'!$B$4:$J$50,4,FALSE),"ERRO")),"")</f>
        <v/>
      </c>
      <c r="AX454" s="29" t="str">
        <f t="shared" si="302"/>
        <v/>
      </c>
      <c r="AY454" s="103" t="str">
        <f>IFERROR(AX454*(C454*(PRINCIPAL!$G$131/100))*0.47*(44/12),"")</f>
        <v/>
      </c>
      <c r="AZ454" s="111" t="str">
        <f t="shared" si="307"/>
        <v/>
      </c>
      <c r="BA454" s="30" t="str">
        <f>IFERROR(IF(AND(PRINCIPAL!$H$132&lt;&gt;"",OR(L454=PRINCIPAL!$I$132,L454=PRINCIPAL!$I$132+PRINCIPAL!$I$132,L454=PRINCIPAL!$I$132+PRINCIPAL!$I$132+PRINCIPAL!$I$132)),0,IF(AND(PRINCIPAL!$H$132&lt;&gt;"",L454=PRINCIPAL!$J$132),VLOOKUP($BB$438,'Banco de Dados'!$B$4:$J$50,8,FALSE)*PRINCIPAL!$H$132*(1-(PRINCIPAL!$K$132/100)),IF(AND(PRINCIPAL!$H$132&lt;&gt;"",L454=PRINCIPAL!$L$132),VLOOKUP($BB$438,'Banco de Dados'!$B$4:$J$50,8,FALSE)*PRINCIPAL!$H$132*(1-(PRINCIPAL!$M$132/100)),IF(AND(PRINCIPAL!$H$132&lt;&gt;"",L454=PRINCIPAL!$N$132),VLOOKUP($BB$438,'Banco de Dados'!$B$4:$J$50,8,FALSE)*PRINCIPAL!$H$132*(1-(PRINCIPAL!$O$132/100)),IF(PRINCIPAL!$H$132&lt;&gt;"",VLOOKUP($BB$438,'Banco de Dados'!$B$4:$J$50,8,FALSE)*PRINCIPAL!$H$132,IF(OR(L454=PRINCIPAL!$I$132,L454=PRINCIPAL!$I$132+PRINCIPAL!$I$132,L454=PRINCIPAL!$I$132+PRINCIPAL!$I$132+PRINCIPAL!$I$132),0,IF(L454=PRINCIPAL!$J$132,VLOOKUP($BB$438,'Banco de Dados'!$B$4:$J$50,6,FALSE)*(1-(PRINCIPAL!$K$132/100)),IF(L454=PRINCIPAL!$L$132,VLOOKUP($BB$438,'Banco de Dados'!$B$4:$J$50,6,FALSE)*(1-(PRINCIPAL!$M$132/100)),IF(L454=PRINCIPAL!$N$132,VLOOKUP($BB$438,'Banco de Dados'!$B$4:$J$50,6,FALSE)*(1-(PRINCIPAL!$O$132/100)),VLOOKUP($BB$438,'Banco de Dados'!$B$4:$J$50,6,FALSE)))))))))),"")</f>
        <v/>
      </c>
      <c r="BB454" s="29" t="str">
        <f>IFERROR(BA454*(IFERROR(VLOOKUP($BB$438,'Banco de Dados'!$B$4:$J$50,4,FALSE),"ERRO")),"")</f>
        <v/>
      </c>
      <c r="BC454" s="29" t="str">
        <f t="shared" si="308"/>
        <v/>
      </c>
      <c r="BD454" s="103" t="str">
        <f>IFERROR(BC454*(C454*(PRINCIPAL!$G$132/100))*0.47*(44/12),"")</f>
        <v/>
      </c>
      <c r="BE454" s="111" t="str">
        <f t="shared" si="287"/>
        <v/>
      </c>
      <c r="BF454" s="30" t="str">
        <f>IFERROR(IF(AND(PRINCIPAL!$H$133&lt;&gt;"",OR(L454=PRINCIPAL!$I$133,L454=PRINCIPAL!$I$133+PRINCIPAL!$I$133,L454=PRINCIPAL!$I$133+PRINCIPAL!$I$133+PRINCIPAL!$I$133)),0,IF(AND(PRINCIPAL!$H$133&lt;&gt;"",L454=PRINCIPAL!$J$133),VLOOKUP($BG$438,'Banco de Dados'!$B$4:$J$50,8,FALSE)*PRINCIPAL!$H$133*(1-(PRINCIPAL!$K$133/100)),IF(AND(PRINCIPAL!$H$133&lt;&gt;"",L454=PRINCIPAL!$L$133),VLOOKUP($BG$438,'Banco de Dados'!$B$4:$J$50,8,FALSE)*PRINCIPAL!$H$133*(1-(PRINCIPAL!$M$133/100)),IF(AND(PRINCIPAL!$H$133&lt;&gt;"",L454=PRINCIPAL!$N$133),VLOOKUP($BG$438,'Banco de Dados'!$B$4:$J$50,8,FALSE)*PRINCIPAL!$H$133*(1-(PRINCIPAL!$O$133/100)),IF(PRINCIPAL!$H$133&lt;&gt;"",VLOOKUP($BG$438,'Banco de Dados'!$B$4:$J$50,8,FALSE)*PRINCIPAL!$H$133,IF(OR(L454=PRINCIPAL!$I$133,L454=PRINCIPAL!$I$133+PRINCIPAL!$I$133,L454=PRINCIPAL!$I$133+PRINCIPAL!$I$133+PRINCIPAL!$I$133),0,IF(L454=PRINCIPAL!$J$133,VLOOKUP($BG$438,'Banco de Dados'!$B$4:$J$50,6,FALSE)*(1-(PRINCIPAL!$K$133/100)),IF(L454=PRINCIPAL!$L$133,VLOOKUP($BG$438,'Banco de Dados'!$B$4:$J$50,6,FALSE)*(1-(PRINCIPAL!$M$133/100)),IF(L454=PRINCIPAL!$N$133,VLOOKUP($BG$438,'Banco de Dados'!$B$4:$J$50,6,FALSE)*(1-(PRINCIPAL!$O$133/100)),VLOOKUP($BG$438,'Banco de Dados'!$B$4:$J$50,6,FALSE)))))))))),"")</f>
        <v/>
      </c>
      <c r="BG454" s="29" t="str">
        <f>IFERROR(BF454*(IFERROR(VLOOKUP($BG$438,'Banco de Dados'!$B$4:$J$50,4,FALSE),"ERRO")),"")</f>
        <v/>
      </c>
      <c r="BH454" s="29" t="str">
        <f t="shared" si="303"/>
        <v/>
      </c>
      <c r="BI454" s="103" t="str">
        <f>IFERROR(BH454*(C454*(PRINCIPAL!$G$133/100))*0.47*(44/12),"")</f>
        <v/>
      </c>
      <c r="BJ454" s="102" t="str">
        <f t="shared" si="288"/>
        <v/>
      </c>
    </row>
    <row r="455" spans="2:62" ht="12.75" customHeight="1" x14ac:dyDescent="0.3">
      <c r="B455" s="326">
        <f t="shared" si="289"/>
        <v>2035</v>
      </c>
      <c r="C455" s="340"/>
      <c r="D455" s="1"/>
      <c r="E455" s="116">
        <v>15</v>
      </c>
      <c r="F455" s="24" t="str">
        <f>IFERROR(VLOOKUP($G$438,'Banco de Dados'!$B$4:$J$50,6,FALSE),"")</f>
        <v/>
      </c>
      <c r="G455" s="25" t="str">
        <f>IFERROR(F455*(IFERROR(VLOOKUP($G$438,'Banco de Dados'!$B$4:$J$50,4,FALSE),"ERRO")),"")</f>
        <v/>
      </c>
      <c r="H455" s="25" t="str">
        <f t="shared" si="290"/>
        <v/>
      </c>
      <c r="I455" s="103" t="str">
        <f t="shared" si="291"/>
        <v/>
      </c>
      <c r="J455" s="117" t="str">
        <f t="shared" si="292"/>
        <v/>
      </c>
      <c r="K455" s="1"/>
      <c r="L455" s="91">
        <v>15</v>
      </c>
      <c r="M455" s="24" t="str">
        <f>IFERROR(IF(AND(PRINCIPAL!$H$124&lt;&gt;"",OR(L455=PRINCIPAL!$I$124,L455=PRINCIPAL!$I$124+PRINCIPAL!$I$124,L455=PRINCIPAL!$I$124+PRINCIPAL!$I$124+PRINCIPAL!$I$124)),0,IF(AND(PRINCIPAL!$H$124&lt;&gt;"",L455=PRINCIPAL!$J$124),VLOOKUP($N$438,'Banco de Dados'!$B$4:$J$50,8,FALSE)*PRINCIPAL!$H$124*(1-(PRINCIPAL!$K$124/100)),IF(AND(PRINCIPAL!$H$124&lt;&gt;"",L455=PRINCIPAL!$L$124),VLOOKUP($N$438,'Banco de Dados'!$B$4:$J$50,8,FALSE)*PRINCIPAL!$H$124*(1-(PRINCIPAL!$M$124/100)),IF(AND(PRINCIPAL!$H$124&lt;&gt;"",L455=PRINCIPAL!$N$124),VLOOKUP($N$438,'Banco de Dados'!$B$4:$J$50,8,FALSE)*PRINCIPAL!$H$124*(1-(PRINCIPAL!$O$124/100)),IF(PRINCIPAL!$H$124&lt;&gt;"",VLOOKUP($N$438,'Banco de Dados'!$B$4:$J$50,8,FALSE)*PRINCIPAL!$H$124,IF(OR(L455=PRINCIPAL!$I$124,L455=PRINCIPAL!$I$124+PRINCIPAL!$I$124,L455=PRINCIPAL!$I$124+PRINCIPAL!$I$124+PRINCIPAL!$I$124),0,IF(L455=PRINCIPAL!$J$124,VLOOKUP($N$438,'Banco de Dados'!$B$4:$J$50,6,FALSE)*(1-(PRINCIPAL!$K$124/100)),IF(L455=PRINCIPAL!$L$124,VLOOKUP($N$438,'Banco de Dados'!$B$4:$J$50,6,FALSE)*(1-(PRINCIPAL!$M$124/100)),IF(L455=PRINCIPAL!$N$124,VLOOKUP($N$438,'Banco de Dados'!$B$4:$J$50,6,FALSE)*(1-(PRINCIPAL!$O$124/100)),VLOOKUP($N$438,'Banco de Dados'!$B$4:$J$50,6,FALSE)))))))))),"")</f>
        <v/>
      </c>
      <c r="N455" s="25" t="str">
        <f>IFERROR(M455*(IFERROR(VLOOKUP($N$438,'Banco de Dados'!$B$4:$J$50,4,FALSE),"ERRO")),"")</f>
        <v/>
      </c>
      <c r="O455" s="25" t="str">
        <f t="shared" si="293"/>
        <v/>
      </c>
      <c r="P455" s="103" t="str">
        <f>IFERROR(O455*(C455*(PRINCIPAL!$G$124/100))*0.47*(44/12),"")</f>
        <v/>
      </c>
      <c r="Q455" s="107" t="str">
        <f t="shared" si="309"/>
        <v/>
      </c>
      <c r="R455" s="29" t="str">
        <f>IFERROR(IF(AND(PRINCIPAL!$H$125&lt;&gt;"",OR(L455=PRINCIPAL!$I$125,L455=PRINCIPAL!$I$125+PRINCIPAL!$I$125,L455=PRINCIPAL!$I$125+PRINCIPAL!$I$125+PRINCIPAL!$I$125)),0,IF(AND(PRINCIPAL!$H$125&lt;&gt;"",L455=PRINCIPAL!$J$125),VLOOKUP($S$438,'Banco de Dados'!$B$4:$J$50,8,FALSE)*PRINCIPAL!$H$125*(1-(PRINCIPAL!$K$125/100)),IF(AND(PRINCIPAL!$H$125&lt;&gt;"",L455=PRINCIPAL!$L$125),VLOOKUP($S$438,'Banco de Dados'!$B$4:$J$50,8,FALSE)*PRINCIPAL!$H$125*(1-(PRINCIPAL!$M$125/100)),IF(AND(PRINCIPAL!$H$125&lt;&gt;"",L455=PRINCIPAL!$N$125),VLOOKUP($S$438,'Banco de Dados'!$B$4:$J$50,8,FALSE)*PRINCIPAL!$H$125*(1-(PRINCIPAL!$O$125/100)),IF(PRINCIPAL!$H$125&lt;&gt;"",VLOOKUP($S$438,'Banco de Dados'!$B$4:$J$50,8,FALSE)*PRINCIPAL!$H$125,IF(OR(L455=PRINCIPAL!$I$125,L455=PRINCIPAL!$I$125+PRINCIPAL!$I$125,L455=PRINCIPAL!$I$125+PRINCIPAL!$I$125+PRINCIPAL!$I$125),0,IF(L455=PRINCIPAL!$J$125,VLOOKUP($S$438,'Banco de Dados'!$B$4:$J$50,6,FALSE)*(1-(PRINCIPAL!$K$125/100)),IF(L455=PRINCIPAL!$L$125,VLOOKUP($S$438,'Banco de Dados'!$B$4:$J$50,6,FALSE)*(1-(PRINCIPAL!$M$125/100)),IF(L455=PRINCIPAL!$N$125,VLOOKUP($S$438,'Banco de Dados'!$B$4:$J$50,6,FALSE)*(1-(PRINCIPAL!$O$125/100)),VLOOKUP($S$438,'Banco de Dados'!$B$4:$J$50,6,FALSE)))))))))),"")</f>
        <v/>
      </c>
      <c r="S455" s="29" t="str">
        <f>IFERROR(R455*(IFERROR(VLOOKUP($S$438,'Banco de Dados'!$B$4:$J$50,4,FALSE),"ERRO")),"")</f>
        <v/>
      </c>
      <c r="T455" s="29" t="str">
        <f t="shared" si="310"/>
        <v/>
      </c>
      <c r="U455" s="103" t="str">
        <f>IFERROR(T455*(C455*(PRINCIPAL!$G$125/100))*0.47*(44/12),"")</f>
        <v/>
      </c>
      <c r="V455" s="103" t="str">
        <f t="shared" si="286"/>
        <v/>
      </c>
      <c r="W455" s="30" t="str">
        <f>IFERROR(IF(AND(PRINCIPAL!$H$126&lt;&gt;"",OR(L455=PRINCIPAL!$I$126,L455=PRINCIPAL!$I$126+PRINCIPAL!$I$126,L455=PRINCIPAL!$I$126+PRINCIPAL!$I$126+PRINCIPAL!$I$126)),0,IF(AND(PRINCIPAL!$H$126&lt;&gt;"",L455=PRINCIPAL!$J$126),VLOOKUP($X$438,'Banco de Dados'!$B$4:$J$50,8,FALSE)*PRINCIPAL!$H$126*(1-(PRINCIPAL!$K$126/100)),IF(AND(PRINCIPAL!$H$126&lt;&gt;"",L455=PRINCIPAL!$L$126),VLOOKUP($X$438,'Banco de Dados'!$B$4:$J$50,8,FALSE)*PRINCIPAL!$H$126*(1-(PRINCIPAL!$M$126/100)),IF(AND(PRINCIPAL!$H$126&lt;&gt;"",L455=PRINCIPAL!$N$126),VLOOKUP($X$438,'Banco de Dados'!$B$4:$J$50,8,FALSE)*PRINCIPAL!$H$126*(1-(PRINCIPAL!$O$126/100)),IF(PRINCIPAL!$H$126&lt;&gt;"",VLOOKUP($X$438,'Banco de Dados'!$B$4:$J$50,8,FALSE)*PRINCIPAL!$H$126,IF(OR(L455=PRINCIPAL!$I$126,L455=PRINCIPAL!$I$126+PRINCIPAL!$I$126,L455=PRINCIPAL!$I$126+PRINCIPAL!$I$126+PRINCIPAL!$I$126),0,IF(L455=PRINCIPAL!$J$126,VLOOKUP($X$438,'Banco de Dados'!$B$4:$J$50,6,FALSE)*(1-(PRINCIPAL!$K$126/100)),IF(L455=PRINCIPAL!$L$126,VLOOKUP($X$438,'Banco de Dados'!$B$4:$J$50,6,FALSE)*(1-(PRINCIPAL!$M$126/100)),IF(L455=PRINCIPAL!$N$126,VLOOKUP($X$438,'Banco de Dados'!$B$4:$J$50,6,FALSE)*(1-(PRINCIPAL!$O$126/100)),VLOOKUP($X$438,'Banco de Dados'!$B$4:$J$50,6,FALSE)))))))))),"")</f>
        <v/>
      </c>
      <c r="X455" s="29" t="str">
        <f>IFERROR(W455*(IFERROR(VLOOKUP($X$438,'Banco de Dados'!$B$4:$J$50,4,FALSE),"ERRO")),"")</f>
        <v/>
      </c>
      <c r="Y455" s="29" t="str">
        <f t="shared" si="304"/>
        <v/>
      </c>
      <c r="Z455" s="103" t="str">
        <f>IFERROR(Y455*(C455*(PRINCIPAL!$G$126/100))*0.47*(44/12),"")</f>
        <v/>
      </c>
      <c r="AA455" s="111" t="str">
        <f t="shared" si="305"/>
        <v/>
      </c>
      <c r="AB455" s="30" t="str">
        <f>IFERROR(IF(AND(PRINCIPAL!$H$127&lt;&gt;"",OR(L455=PRINCIPAL!$I$127,L455=PRINCIPAL!$I$127+PRINCIPAL!$I$127,L455=PRINCIPAL!$I$127+PRINCIPAL!$I$127+PRINCIPAL!$I$127)),0,IF(AND(PRINCIPAL!$H$127&lt;&gt;"",L455=PRINCIPAL!$J$127),VLOOKUP($AC$438,'Banco de Dados'!$B$4:$J$50,8,FALSE)*PRINCIPAL!$H$127*(1-(PRINCIPAL!$K$127/100)),IF(AND(PRINCIPAL!$H$127&lt;&gt;"",L455=PRINCIPAL!$L$127),VLOOKUP($AC$438,'Banco de Dados'!$B$4:$J$50,8,FALSE)*PRINCIPAL!$H$127*(1-(PRINCIPAL!$M$127/100)),IF(AND(PRINCIPAL!$H$127&lt;&gt;"",L455=PRINCIPAL!$N$127),VLOOKUP($AC$438,'Banco de Dados'!$B$4:$J$50,8,FALSE)*PRINCIPAL!$H$127*(1-(PRINCIPAL!$O$127/100)),IF(PRINCIPAL!$H$127&lt;&gt;"",VLOOKUP($AC$438,'Banco de Dados'!$B$4:$J$50,8,FALSE)*PRINCIPAL!$H$127,IF(OR(L455=PRINCIPAL!$I$127,L455=PRINCIPAL!$I$127+PRINCIPAL!$I$127,L455=PRINCIPAL!$I$127+PRINCIPAL!$I$127+PRINCIPAL!$I$127),0,IF(L455=PRINCIPAL!$J$127,VLOOKUP($AC$438,'Banco de Dados'!$B$4:$J$50,6,FALSE)*(1-(PRINCIPAL!$K$127/100)),IF(L455=PRINCIPAL!$L$127,VLOOKUP($AC$438,'Banco de Dados'!$B$4:$J$50,6,FALSE)*(1-(PRINCIPAL!$M$127/100)),IF(L455=PRINCIPAL!$N$127,VLOOKUP($AC$438,'Banco de Dados'!$B$4:$J$50,6,FALSE)*(1-(PRINCIPAL!$O$127/100)),VLOOKUP($AC$438,'Banco de Dados'!$B$4:$J$50,6,FALSE)))))))))),"")</f>
        <v/>
      </c>
      <c r="AC455" s="29" t="str">
        <f>IFERROR(AB455*(IFERROR(VLOOKUP($AC$438,'Banco de Dados'!$B$4:$J$50,4,FALSE),"ERRO")),"")</f>
        <v/>
      </c>
      <c r="AD455" s="29" t="str">
        <f t="shared" si="295"/>
        <v/>
      </c>
      <c r="AE455" s="103" t="str">
        <f>IFERROR(AD455*(C455*(PRINCIPAL!$G$127/100))*0.47*(44/12),"")</f>
        <v/>
      </c>
      <c r="AF455" s="111" t="str">
        <f t="shared" si="296"/>
        <v/>
      </c>
      <c r="AG455" s="30" t="str">
        <f>IFERROR(IF(AND(PRINCIPAL!$H$128&lt;&gt;"",OR(L455=PRINCIPAL!$I$128,L455=PRINCIPAL!$I$128+PRINCIPAL!$I$128,L455=PRINCIPAL!$I$128+PRINCIPAL!$I$128+PRINCIPAL!$I$128)),0,IF(AND(PRINCIPAL!$H$128&lt;&gt;"",L455=PRINCIPAL!$J$128),VLOOKUP($AH$438,'Banco de Dados'!$B$4:$J$50,8,FALSE)*PRINCIPAL!$H$128*(1-(PRINCIPAL!$K$128/100)),IF(AND(PRINCIPAL!$H$128&lt;&gt;"",L455=PRINCIPAL!$L$128),VLOOKUP($AH$438,'Banco de Dados'!$B$4:$J$50,8,FALSE)*PRINCIPAL!$H$128*(1-(PRINCIPAL!$M$128/100)),IF(AND(PRINCIPAL!$H$128&lt;&gt;"",L455=PRINCIPAL!$N$128),VLOOKUP($AH$438,'Banco de Dados'!$B$4:$J$50,8,FALSE)*PRINCIPAL!$H$128*(1-(PRINCIPAL!$O$128/100)),IF(PRINCIPAL!$H$128&lt;&gt;"",VLOOKUP($AH$438,'Banco de Dados'!$B$4:$J$50,8,FALSE)*PRINCIPAL!$H$128,IF(OR(L455=PRINCIPAL!$I$128,L455=PRINCIPAL!$I$128+PRINCIPAL!$I$128,L455=PRINCIPAL!$I$128+PRINCIPAL!$I$128+PRINCIPAL!$I$128),0,IF(L455=PRINCIPAL!$J$128,VLOOKUP($AH$438,'Banco de Dados'!$B$4:$J$50,6,FALSE)*(1-(PRINCIPAL!$K$128/100)),IF(L455=PRINCIPAL!$L$128,VLOOKUP($AH$438,'Banco de Dados'!$B$4:$J$50,6,FALSE)*(1-(PRINCIPAL!$M$128/100)),IF(L455=PRINCIPAL!$N$128,VLOOKUP($AH$438,'Banco de Dados'!$B$4:$J$50,6,FALSE)*(1-(PRINCIPAL!$O$128/100)),VLOOKUP($AH$438,'Banco de Dados'!$B$4:$J$50,6,FALSE)))))))))),"")</f>
        <v/>
      </c>
      <c r="AH455" s="29" t="str">
        <f>IFERROR(AG455*(IFERROR(VLOOKUP($AH$438,'Banco de Dados'!$B$4:$J$50,4,FALSE),"ERRO")),"")</f>
        <v/>
      </c>
      <c r="AI455" s="29" t="str">
        <f t="shared" si="297"/>
        <v/>
      </c>
      <c r="AJ455" s="103" t="str">
        <f>IFERROR(AI455*(C455*(PRINCIPAL!$G$128/100))*0.47*(44/12),"")</f>
        <v/>
      </c>
      <c r="AK455" s="111" t="str">
        <f t="shared" si="306"/>
        <v/>
      </c>
      <c r="AL455" s="30" t="str">
        <f>IFERROR(IF(AND(PRINCIPAL!$H$129&lt;&gt;"",OR(L455=PRINCIPAL!$I$129,L455=PRINCIPAL!$I$129+PRINCIPAL!$I$129,L455=PRINCIPAL!$I$129+PRINCIPAL!$I$129+PRINCIPAL!$I$129)),0,IF(AND(PRINCIPAL!$H$129&lt;&gt;"",L455=PRINCIPAL!$J$129),VLOOKUP($AM$438,'Banco de Dados'!$B$4:$J$50,8,FALSE)*PRINCIPAL!$H$129*(1-(PRINCIPAL!$K$129/100)),IF(AND(PRINCIPAL!$H$129&lt;&gt;"",L455=PRINCIPAL!$L$129),VLOOKUP($AM$438,'Banco de Dados'!$B$4:$J$50,8,FALSE)*PRINCIPAL!$H$129*(1-(PRINCIPAL!$M$129/100)),IF(AND(PRINCIPAL!$H$129&lt;&gt;"",L455=PRINCIPAL!$N$129),VLOOKUP($AM$438,'Banco de Dados'!$B$4:$J$50,8,FALSE)*PRINCIPAL!$H$129*(1-(PRINCIPAL!$O$129/100)),IF(PRINCIPAL!$H$129&lt;&gt;"",VLOOKUP($AM$438,'Banco de Dados'!$B$4:$J$50,8,FALSE)*PRINCIPAL!$H$129,IF(OR(L455=PRINCIPAL!$I$129,L455=PRINCIPAL!$I$129+PRINCIPAL!$I$129,L455=PRINCIPAL!$I$129+PRINCIPAL!$I$129+PRINCIPAL!$I$129),0,IF(L455=PRINCIPAL!$J$129,VLOOKUP($AM$438,'Banco de Dados'!$B$4:$J$50,6,FALSE)*(1-(PRINCIPAL!$K$129/100)),IF(L455=PRINCIPAL!$L$129,VLOOKUP($AM$438,'Banco de Dados'!$B$4:$J$50,6,FALSE)*(1-(PRINCIPAL!$M$129/100)),IF(L455=PRINCIPAL!$N$129,VLOOKUP($AM$438,'Banco de Dados'!$B$4:$J$50,6,FALSE)*(1-(PRINCIPAL!$O$129/100)),VLOOKUP($AM$438,'Banco de Dados'!$B$4:$J$50,6,FALSE)))))))))),"")</f>
        <v/>
      </c>
      <c r="AM455" s="29" t="str">
        <f>IFERROR(AL455*(IFERROR(VLOOKUP($AM$438,'Banco de Dados'!$B$4:$J$50,4,FALSE),"ERRO")),"")</f>
        <v/>
      </c>
      <c r="AN455" s="29" t="str">
        <f t="shared" si="298"/>
        <v/>
      </c>
      <c r="AO455" s="103" t="str">
        <f>IFERROR(AN455*(C455*(PRINCIPAL!$G$129/100))*0.47*(44/12),"")</f>
        <v/>
      </c>
      <c r="AP455" s="111" t="str">
        <f t="shared" si="299"/>
        <v/>
      </c>
      <c r="AQ455" s="30" t="str">
        <f>IFERROR(IF(AND(PRINCIPAL!$H$130&lt;&gt;"",OR(L455=PRINCIPAL!$I$130,L455=PRINCIPAL!$I$130+PRINCIPAL!$I$130,L455=PRINCIPAL!$I$130+PRINCIPAL!$I$130+PRINCIPAL!$I$130)),0,IF(AND(PRINCIPAL!$H$130&lt;&gt;"",L455=PRINCIPAL!$J$130),VLOOKUP($AR$438,'Banco de Dados'!$B$4:$J$50,8,FALSE)*PRINCIPAL!$H$130*(1-(PRINCIPAL!$K$130/100)),IF(AND(PRINCIPAL!$H$130&lt;&gt;"",L455=PRINCIPAL!$L$130),VLOOKUP($AR$438,'Banco de Dados'!$B$4:$J$50,8,FALSE)*PRINCIPAL!$H$130*(1-(PRINCIPAL!$M$130/100)),IF(AND(PRINCIPAL!$H$130&lt;&gt;"",L455=PRINCIPAL!$N$130),VLOOKUP($AR$438,'Banco de Dados'!$B$4:$J$50,8,FALSE)*PRINCIPAL!$H$130*(1-(PRINCIPAL!$O$130/100)),IF(PRINCIPAL!$H$130&lt;&gt;"",VLOOKUP($AR$438,'Banco de Dados'!$B$4:$J$50,8,FALSE)*PRINCIPAL!$H$130,IF(OR(L455=PRINCIPAL!$I$130,L455=PRINCIPAL!$I$130+PRINCIPAL!$I$130,L455=PRINCIPAL!$I$130+PRINCIPAL!$I$130+PRINCIPAL!$I$130),0,IF(L455=PRINCIPAL!$J$130,VLOOKUP($AR$438,'Banco de Dados'!$B$4:$J$50,6,FALSE)*(1-(PRINCIPAL!$K$130/100)),IF(L455=PRINCIPAL!$L$130,VLOOKUP($AR$438,'Banco de Dados'!$B$4:$J$50,6,FALSE)*(1-(PRINCIPAL!$M$130/100)),IF(L455=PRINCIPAL!$N$130,VLOOKUP($AR$438,'Banco de Dados'!$B$4:$J$50,6,FALSE)*(1-(PRINCIPAL!$O$130/100)),VLOOKUP($AR$438,'Banco de Dados'!$B$4:$J$50,6,FALSE)))))))))),"")</f>
        <v/>
      </c>
      <c r="AR455" s="29" t="str">
        <f>IFERROR(AQ455*(IFERROR(VLOOKUP($AR$438,'Banco de Dados'!$B$4:$J$50,4,FALSE),"ERRO")),"")</f>
        <v/>
      </c>
      <c r="AS455" s="29" t="str">
        <f t="shared" si="300"/>
        <v/>
      </c>
      <c r="AT455" s="103" t="str">
        <f>IFERROR(AS455*(C455*(PRINCIPAL!$G$130/100))*0.47*(44/12),"")</f>
        <v/>
      </c>
      <c r="AU455" s="111" t="str">
        <f t="shared" si="301"/>
        <v/>
      </c>
      <c r="AV455" s="30" t="str">
        <f>IFERROR(IF(AND(PRINCIPAL!$H$131&lt;&gt;"",OR(L455=PRINCIPAL!$I$131,L455=PRINCIPAL!$I$131+PRINCIPAL!$I$131,L455=PRINCIPAL!$I$131+PRINCIPAL!$I$131+PRINCIPAL!$I$131)),0,IF(AND(PRINCIPAL!$H$131&lt;&gt;"",L455=PRINCIPAL!$J$131),VLOOKUP($AW$438,'Banco de Dados'!$B$4:$J$50,8,FALSE)*PRINCIPAL!$H$131*(1-(PRINCIPAL!$K$131/100)),IF(AND(PRINCIPAL!$H$131&lt;&gt;"",L455=PRINCIPAL!$L$131),VLOOKUP($AW$438,'Banco de Dados'!$B$4:$J$50,8,FALSE)*PRINCIPAL!$H$131*(1-(PRINCIPAL!$M$131/100)),IF(AND(PRINCIPAL!$H$131&lt;&gt;"",L455=PRINCIPAL!$N$131),VLOOKUP($AW$438,'Banco de Dados'!$B$4:$J$50,8,FALSE)*PRINCIPAL!$H$131*(1-(PRINCIPAL!$O$131/100)),IF(PRINCIPAL!$H$131&lt;&gt;"",VLOOKUP($AW$438,'Banco de Dados'!$B$4:$J$50,8,FALSE)*PRINCIPAL!$H$131,IF(OR(L455=PRINCIPAL!$I$131,L455=PRINCIPAL!$I$131+PRINCIPAL!$I$131,L455=PRINCIPAL!$I$131+PRINCIPAL!$I$131+PRINCIPAL!$I$131),0,IF(L455=PRINCIPAL!$J$131,VLOOKUP($AW$438,'Banco de Dados'!$B$4:$J$50,6,FALSE)*(1-(PRINCIPAL!$K$131/100)),IF(L455=PRINCIPAL!$L$131,VLOOKUP($AW$438,'Banco de Dados'!$B$4:$J$50,6,FALSE)*(1-(PRINCIPAL!$M$131/100)),IF(L455=PRINCIPAL!$N$131,VLOOKUP($AW$438,'Banco de Dados'!$B$4:$J$50,6,FALSE)*(1-(PRINCIPAL!$O$131/100)),VLOOKUP($AW$438,'Banco de Dados'!$B$4:$J$50,6,FALSE)))))))))),"")</f>
        <v/>
      </c>
      <c r="AW455" s="29" t="str">
        <f>IFERROR(AV455*(IFERROR(VLOOKUP($AW$438,'Banco de Dados'!$B$4:$J$50,4,FALSE),"ERRO")),"")</f>
        <v/>
      </c>
      <c r="AX455" s="29" t="str">
        <f t="shared" si="302"/>
        <v/>
      </c>
      <c r="AY455" s="103" t="str">
        <f>IFERROR(AX455*(C455*(PRINCIPAL!$G$131/100))*0.47*(44/12),"")</f>
        <v/>
      </c>
      <c r="AZ455" s="111" t="str">
        <f t="shared" si="307"/>
        <v/>
      </c>
      <c r="BA455" s="30" t="str">
        <f>IFERROR(IF(AND(PRINCIPAL!$H$132&lt;&gt;"",OR(L455=PRINCIPAL!$I$132,L455=PRINCIPAL!$I$132+PRINCIPAL!$I$132,L455=PRINCIPAL!$I$132+PRINCIPAL!$I$132+PRINCIPAL!$I$132)),0,IF(AND(PRINCIPAL!$H$132&lt;&gt;"",L455=PRINCIPAL!$J$132),VLOOKUP($BB$438,'Banco de Dados'!$B$4:$J$50,8,FALSE)*PRINCIPAL!$H$132*(1-(PRINCIPAL!$K$132/100)),IF(AND(PRINCIPAL!$H$132&lt;&gt;"",L455=PRINCIPAL!$L$132),VLOOKUP($BB$438,'Banco de Dados'!$B$4:$J$50,8,FALSE)*PRINCIPAL!$H$132*(1-(PRINCIPAL!$M$132/100)),IF(AND(PRINCIPAL!$H$132&lt;&gt;"",L455=PRINCIPAL!$N$132),VLOOKUP($BB$438,'Banco de Dados'!$B$4:$J$50,8,FALSE)*PRINCIPAL!$H$132*(1-(PRINCIPAL!$O$132/100)),IF(PRINCIPAL!$H$132&lt;&gt;"",VLOOKUP($BB$438,'Banco de Dados'!$B$4:$J$50,8,FALSE)*PRINCIPAL!$H$132,IF(OR(L455=PRINCIPAL!$I$132,L455=PRINCIPAL!$I$132+PRINCIPAL!$I$132,L455=PRINCIPAL!$I$132+PRINCIPAL!$I$132+PRINCIPAL!$I$132),0,IF(L455=PRINCIPAL!$J$132,VLOOKUP($BB$438,'Banco de Dados'!$B$4:$J$50,6,FALSE)*(1-(PRINCIPAL!$K$132/100)),IF(L455=PRINCIPAL!$L$132,VLOOKUP($BB$438,'Banco de Dados'!$B$4:$J$50,6,FALSE)*(1-(PRINCIPAL!$M$132/100)),IF(L455=PRINCIPAL!$N$132,VLOOKUP($BB$438,'Banco de Dados'!$B$4:$J$50,6,FALSE)*(1-(PRINCIPAL!$O$132/100)),VLOOKUP($BB$438,'Banco de Dados'!$B$4:$J$50,6,FALSE)))))))))),"")</f>
        <v/>
      </c>
      <c r="BB455" s="29" t="str">
        <f>IFERROR(BA455*(IFERROR(VLOOKUP($BB$438,'Banco de Dados'!$B$4:$J$50,4,FALSE),"ERRO")),"")</f>
        <v/>
      </c>
      <c r="BC455" s="29" t="str">
        <f t="shared" si="308"/>
        <v/>
      </c>
      <c r="BD455" s="103" t="str">
        <f>IFERROR(BC455*(C455*(PRINCIPAL!$G$132/100))*0.47*(44/12),"")</f>
        <v/>
      </c>
      <c r="BE455" s="111" t="str">
        <f t="shared" si="287"/>
        <v/>
      </c>
      <c r="BF455" s="30" t="str">
        <f>IFERROR(IF(AND(PRINCIPAL!$H$133&lt;&gt;"",OR(L455=PRINCIPAL!$I$133,L455=PRINCIPAL!$I$133+PRINCIPAL!$I$133,L455=PRINCIPAL!$I$133+PRINCIPAL!$I$133+PRINCIPAL!$I$133)),0,IF(AND(PRINCIPAL!$H$133&lt;&gt;"",L455=PRINCIPAL!$J$133),VLOOKUP($BG$438,'Banco de Dados'!$B$4:$J$50,8,FALSE)*PRINCIPAL!$H$133*(1-(PRINCIPAL!$K$133/100)),IF(AND(PRINCIPAL!$H$133&lt;&gt;"",L455=PRINCIPAL!$L$133),VLOOKUP($BG$438,'Banco de Dados'!$B$4:$J$50,8,FALSE)*PRINCIPAL!$H$133*(1-(PRINCIPAL!$M$133/100)),IF(AND(PRINCIPAL!$H$133&lt;&gt;"",L455=PRINCIPAL!$N$133),VLOOKUP($BG$438,'Banco de Dados'!$B$4:$J$50,8,FALSE)*PRINCIPAL!$H$133*(1-(PRINCIPAL!$O$133/100)),IF(PRINCIPAL!$H$133&lt;&gt;"",VLOOKUP($BG$438,'Banco de Dados'!$B$4:$J$50,8,FALSE)*PRINCIPAL!$H$133,IF(OR(L455=PRINCIPAL!$I$133,L455=PRINCIPAL!$I$133+PRINCIPAL!$I$133,L455=PRINCIPAL!$I$133+PRINCIPAL!$I$133+PRINCIPAL!$I$133),0,IF(L455=PRINCIPAL!$J$133,VLOOKUP($BG$438,'Banco de Dados'!$B$4:$J$50,6,FALSE)*(1-(PRINCIPAL!$K$133/100)),IF(L455=PRINCIPAL!$L$133,VLOOKUP($BG$438,'Banco de Dados'!$B$4:$J$50,6,FALSE)*(1-(PRINCIPAL!$M$133/100)),IF(L455=PRINCIPAL!$N$133,VLOOKUP($BG$438,'Banco de Dados'!$B$4:$J$50,6,FALSE)*(1-(PRINCIPAL!$O$133/100)),VLOOKUP($BG$438,'Banco de Dados'!$B$4:$J$50,6,FALSE)))))))))),"")</f>
        <v/>
      </c>
      <c r="BG455" s="29" t="str">
        <f>IFERROR(BF455*(IFERROR(VLOOKUP($BG$438,'Banco de Dados'!$B$4:$J$50,4,FALSE),"ERRO")),"")</f>
        <v/>
      </c>
      <c r="BH455" s="29" t="str">
        <f t="shared" si="303"/>
        <v/>
      </c>
      <c r="BI455" s="103" t="str">
        <f>IFERROR(BH455*(C455*(PRINCIPAL!$G$133/100))*0.47*(44/12),"")</f>
        <v/>
      </c>
      <c r="BJ455" s="102" t="str">
        <f t="shared" si="288"/>
        <v/>
      </c>
    </row>
    <row r="456" spans="2:62" ht="12.75" customHeight="1" x14ac:dyDescent="0.3">
      <c r="B456" s="326">
        <f t="shared" si="289"/>
        <v>2036</v>
      </c>
      <c r="C456" s="340"/>
      <c r="D456" s="1"/>
      <c r="E456" s="116">
        <v>16</v>
      </c>
      <c r="F456" s="24" t="str">
        <f>IFERROR(VLOOKUP($G$438,'Banco de Dados'!$B$4:$J$50,6,FALSE),"")</f>
        <v/>
      </c>
      <c r="G456" s="25" t="str">
        <f>IFERROR(F456*(IFERROR(VLOOKUP($G$438,'Banco de Dados'!$B$4:$J$50,4,FALSE),"ERRO")),"")</f>
        <v/>
      </c>
      <c r="H456" s="25" t="str">
        <f t="shared" si="290"/>
        <v/>
      </c>
      <c r="I456" s="103" t="str">
        <f t="shared" si="291"/>
        <v/>
      </c>
      <c r="J456" s="117" t="str">
        <f t="shared" si="292"/>
        <v/>
      </c>
      <c r="K456" s="1"/>
      <c r="L456" s="91">
        <v>16</v>
      </c>
      <c r="M456" s="24" t="str">
        <f>IFERROR(IF(AND(PRINCIPAL!$H$124&lt;&gt;"",OR(L456=PRINCIPAL!$I$124,L456=PRINCIPAL!$I$124+PRINCIPAL!$I$124,L456=PRINCIPAL!$I$124+PRINCIPAL!$I$124+PRINCIPAL!$I$124)),0,IF(AND(PRINCIPAL!$H$124&lt;&gt;"",L456=PRINCIPAL!$J$124),VLOOKUP($N$438,'Banco de Dados'!$B$4:$J$50,8,FALSE)*PRINCIPAL!$H$124*(1-(PRINCIPAL!$K$124/100)),IF(AND(PRINCIPAL!$H$124&lt;&gt;"",L456=PRINCIPAL!$L$124),VLOOKUP($N$438,'Banco de Dados'!$B$4:$J$50,8,FALSE)*PRINCIPAL!$H$124*(1-(PRINCIPAL!$M$124/100)),IF(AND(PRINCIPAL!$H$124&lt;&gt;"",L456=PRINCIPAL!$N$124),VLOOKUP($N$438,'Banco de Dados'!$B$4:$J$50,8,FALSE)*PRINCIPAL!$H$124*(1-(PRINCIPAL!$O$124/100)),IF(PRINCIPAL!$H$124&lt;&gt;"",VLOOKUP($N$438,'Banco de Dados'!$B$4:$J$50,8,FALSE)*PRINCIPAL!$H$124,IF(OR(L456=PRINCIPAL!$I$124,L456=PRINCIPAL!$I$124+PRINCIPAL!$I$124,L456=PRINCIPAL!$I$124+PRINCIPAL!$I$124+PRINCIPAL!$I$124),0,IF(L456=PRINCIPAL!$J$124,VLOOKUP($N$438,'Banco de Dados'!$B$4:$J$50,6,FALSE)*(1-(PRINCIPAL!$K$124/100)),IF(L456=PRINCIPAL!$L$124,VLOOKUP($N$438,'Banco de Dados'!$B$4:$J$50,6,FALSE)*(1-(PRINCIPAL!$M$124/100)),IF(L456=PRINCIPAL!$N$124,VLOOKUP($N$438,'Banco de Dados'!$B$4:$J$50,6,FALSE)*(1-(PRINCIPAL!$O$124/100)),VLOOKUP($N$438,'Banco de Dados'!$B$4:$J$50,6,FALSE)))))))))),"")</f>
        <v/>
      </c>
      <c r="N456" s="25" t="str">
        <f>IFERROR(M456*(IFERROR(VLOOKUP($N$438,'Banco de Dados'!$B$4:$J$50,4,FALSE),"ERRO")),"")</f>
        <v/>
      </c>
      <c r="O456" s="25" t="str">
        <f t="shared" si="293"/>
        <v/>
      </c>
      <c r="P456" s="103" t="str">
        <f>IFERROR(O456*(C456*(PRINCIPAL!$G$124/100))*0.47*(44/12),"")</f>
        <v/>
      </c>
      <c r="Q456" s="107" t="str">
        <f t="shared" si="309"/>
        <v/>
      </c>
      <c r="R456" s="29" t="str">
        <f>IFERROR(IF(AND(PRINCIPAL!$H$125&lt;&gt;"",OR(L456=PRINCIPAL!$I$125,L456=PRINCIPAL!$I$125+PRINCIPAL!$I$125,L456=PRINCIPAL!$I$125+PRINCIPAL!$I$125+PRINCIPAL!$I$125)),0,IF(AND(PRINCIPAL!$H$125&lt;&gt;"",L456=PRINCIPAL!$J$125),VLOOKUP($S$438,'Banco de Dados'!$B$4:$J$50,8,FALSE)*PRINCIPAL!$H$125*(1-(PRINCIPAL!$K$125/100)),IF(AND(PRINCIPAL!$H$125&lt;&gt;"",L456=PRINCIPAL!$L$125),VLOOKUP($S$438,'Banco de Dados'!$B$4:$J$50,8,FALSE)*PRINCIPAL!$H$125*(1-(PRINCIPAL!$M$125/100)),IF(AND(PRINCIPAL!$H$125&lt;&gt;"",L456=PRINCIPAL!$N$125),VLOOKUP($S$438,'Banco de Dados'!$B$4:$J$50,8,FALSE)*PRINCIPAL!$H$125*(1-(PRINCIPAL!$O$125/100)),IF(PRINCIPAL!$H$125&lt;&gt;"",VLOOKUP($S$438,'Banco de Dados'!$B$4:$J$50,8,FALSE)*PRINCIPAL!$H$125,IF(OR(L456=PRINCIPAL!$I$125,L456=PRINCIPAL!$I$125+PRINCIPAL!$I$125,L456=PRINCIPAL!$I$125+PRINCIPAL!$I$125+PRINCIPAL!$I$125),0,IF(L456=PRINCIPAL!$J$125,VLOOKUP($S$438,'Banco de Dados'!$B$4:$J$50,6,FALSE)*(1-(PRINCIPAL!$K$125/100)),IF(L456=PRINCIPAL!$L$125,VLOOKUP($S$438,'Banco de Dados'!$B$4:$J$50,6,FALSE)*(1-(PRINCIPAL!$M$125/100)),IF(L456=PRINCIPAL!$N$125,VLOOKUP($S$438,'Banco de Dados'!$B$4:$J$50,6,FALSE)*(1-(PRINCIPAL!$O$125/100)),VLOOKUP($S$438,'Banco de Dados'!$B$4:$J$50,6,FALSE)))))))))),"")</f>
        <v/>
      </c>
      <c r="S456" s="29" t="str">
        <f>IFERROR(R456*(IFERROR(VLOOKUP($S$438,'Banco de Dados'!$B$4:$J$50,4,FALSE),"ERRO")),"")</f>
        <v/>
      </c>
      <c r="T456" s="29" t="str">
        <f t="shared" si="310"/>
        <v/>
      </c>
      <c r="U456" s="103" t="str">
        <f>IFERROR(T456*(C456*(PRINCIPAL!$G$125/100))*0.47*(44/12),"")</f>
        <v/>
      </c>
      <c r="V456" s="103" t="str">
        <f t="shared" si="286"/>
        <v/>
      </c>
      <c r="W456" s="30" t="str">
        <f>IFERROR(IF(AND(PRINCIPAL!$H$126&lt;&gt;"",OR(L456=PRINCIPAL!$I$126,L456=PRINCIPAL!$I$126+PRINCIPAL!$I$126,L456=PRINCIPAL!$I$126+PRINCIPAL!$I$126+PRINCIPAL!$I$126)),0,IF(AND(PRINCIPAL!$H$126&lt;&gt;"",L456=PRINCIPAL!$J$126),VLOOKUP($X$438,'Banco de Dados'!$B$4:$J$50,8,FALSE)*PRINCIPAL!$H$126*(1-(PRINCIPAL!$K$126/100)),IF(AND(PRINCIPAL!$H$126&lt;&gt;"",L456=PRINCIPAL!$L$126),VLOOKUP($X$438,'Banco de Dados'!$B$4:$J$50,8,FALSE)*PRINCIPAL!$H$126*(1-(PRINCIPAL!$M$126/100)),IF(AND(PRINCIPAL!$H$126&lt;&gt;"",L456=PRINCIPAL!$N$126),VLOOKUP($X$438,'Banco de Dados'!$B$4:$J$50,8,FALSE)*PRINCIPAL!$H$126*(1-(PRINCIPAL!$O$126/100)),IF(PRINCIPAL!$H$126&lt;&gt;"",VLOOKUP($X$438,'Banco de Dados'!$B$4:$J$50,8,FALSE)*PRINCIPAL!$H$126,IF(OR(L456=PRINCIPAL!$I$126,L456=PRINCIPAL!$I$126+PRINCIPAL!$I$126,L456=PRINCIPAL!$I$126+PRINCIPAL!$I$126+PRINCIPAL!$I$126),0,IF(L456=PRINCIPAL!$J$126,VLOOKUP($X$438,'Banco de Dados'!$B$4:$J$50,6,FALSE)*(1-(PRINCIPAL!$K$126/100)),IF(L456=PRINCIPAL!$L$126,VLOOKUP($X$438,'Banco de Dados'!$B$4:$J$50,6,FALSE)*(1-(PRINCIPAL!$M$126/100)),IF(L456=PRINCIPAL!$N$126,VLOOKUP($X$438,'Banco de Dados'!$B$4:$J$50,6,FALSE)*(1-(PRINCIPAL!$O$126/100)),VLOOKUP($X$438,'Banco de Dados'!$B$4:$J$50,6,FALSE)))))))))),"")</f>
        <v/>
      </c>
      <c r="X456" s="29" t="str">
        <f>IFERROR(W456*(IFERROR(VLOOKUP($X$438,'Banco de Dados'!$B$4:$J$50,4,FALSE),"ERRO")),"")</f>
        <v/>
      </c>
      <c r="Y456" s="29" t="str">
        <f t="shared" si="304"/>
        <v/>
      </c>
      <c r="Z456" s="103" t="str">
        <f>IFERROR(Y456*(C456*(PRINCIPAL!$G$126/100))*0.47*(44/12),"")</f>
        <v/>
      </c>
      <c r="AA456" s="111" t="str">
        <f t="shared" si="305"/>
        <v/>
      </c>
      <c r="AB456" s="30" t="str">
        <f>IFERROR(IF(AND(PRINCIPAL!$H$127&lt;&gt;"",OR(L456=PRINCIPAL!$I$127,L456=PRINCIPAL!$I$127+PRINCIPAL!$I$127,L456=PRINCIPAL!$I$127+PRINCIPAL!$I$127+PRINCIPAL!$I$127)),0,IF(AND(PRINCIPAL!$H$127&lt;&gt;"",L456=PRINCIPAL!$J$127),VLOOKUP($AC$438,'Banco de Dados'!$B$4:$J$50,8,FALSE)*PRINCIPAL!$H$127*(1-(PRINCIPAL!$K$127/100)),IF(AND(PRINCIPAL!$H$127&lt;&gt;"",L456=PRINCIPAL!$L$127),VLOOKUP($AC$438,'Banco de Dados'!$B$4:$J$50,8,FALSE)*PRINCIPAL!$H$127*(1-(PRINCIPAL!$M$127/100)),IF(AND(PRINCIPAL!$H$127&lt;&gt;"",L456=PRINCIPAL!$N$127),VLOOKUP($AC$438,'Banco de Dados'!$B$4:$J$50,8,FALSE)*PRINCIPAL!$H$127*(1-(PRINCIPAL!$O$127/100)),IF(PRINCIPAL!$H$127&lt;&gt;"",VLOOKUP($AC$438,'Banco de Dados'!$B$4:$J$50,8,FALSE)*PRINCIPAL!$H$127,IF(OR(L456=PRINCIPAL!$I$127,L456=PRINCIPAL!$I$127+PRINCIPAL!$I$127,L456=PRINCIPAL!$I$127+PRINCIPAL!$I$127+PRINCIPAL!$I$127),0,IF(L456=PRINCIPAL!$J$127,VLOOKUP($AC$438,'Banco de Dados'!$B$4:$J$50,6,FALSE)*(1-(PRINCIPAL!$K$127/100)),IF(L456=PRINCIPAL!$L$127,VLOOKUP($AC$438,'Banco de Dados'!$B$4:$J$50,6,FALSE)*(1-(PRINCIPAL!$M$127/100)),IF(L456=PRINCIPAL!$N$127,VLOOKUP($AC$438,'Banco de Dados'!$B$4:$J$50,6,FALSE)*(1-(PRINCIPAL!$O$127/100)),VLOOKUP($AC$438,'Banco de Dados'!$B$4:$J$50,6,FALSE)))))))))),"")</f>
        <v/>
      </c>
      <c r="AC456" s="29" t="str">
        <f>IFERROR(AB456*(IFERROR(VLOOKUP($AC$438,'Banco de Dados'!$B$4:$J$50,4,FALSE),"ERRO")),"")</f>
        <v/>
      </c>
      <c r="AD456" s="29" t="str">
        <f t="shared" si="295"/>
        <v/>
      </c>
      <c r="AE456" s="103" t="str">
        <f>IFERROR(AD456*(C456*(PRINCIPAL!$G$127/100))*0.47*(44/12),"")</f>
        <v/>
      </c>
      <c r="AF456" s="111" t="str">
        <f t="shared" si="296"/>
        <v/>
      </c>
      <c r="AG456" s="30" t="str">
        <f>IFERROR(IF(AND(PRINCIPAL!$H$128&lt;&gt;"",OR(L456=PRINCIPAL!$I$128,L456=PRINCIPAL!$I$128+PRINCIPAL!$I$128,L456=PRINCIPAL!$I$128+PRINCIPAL!$I$128+PRINCIPAL!$I$128)),0,IF(AND(PRINCIPAL!$H$128&lt;&gt;"",L456=PRINCIPAL!$J$128),VLOOKUP($AH$438,'Banco de Dados'!$B$4:$J$50,8,FALSE)*PRINCIPAL!$H$128*(1-(PRINCIPAL!$K$128/100)),IF(AND(PRINCIPAL!$H$128&lt;&gt;"",L456=PRINCIPAL!$L$128),VLOOKUP($AH$438,'Banco de Dados'!$B$4:$J$50,8,FALSE)*PRINCIPAL!$H$128*(1-(PRINCIPAL!$M$128/100)),IF(AND(PRINCIPAL!$H$128&lt;&gt;"",L456=PRINCIPAL!$N$128),VLOOKUP($AH$438,'Banco de Dados'!$B$4:$J$50,8,FALSE)*PRINCIPAL!$H$128*(1-(PRINCIPAL!$O$128/100)),IF(PRINCIPAL!$H$128&lt;&gt;"",VLOOKUP($AH$438,'Banco de Dados'!$B$4:$J$50,8,FALSE)*PRINCIPAL!$H$128,IF(OR(L456=PRINCIPAL!$I$128,L456=PRINCIPAL!$I$128+PRINCIPAL!$I$128,L456=PRINCIPAL!$I$128+PRINCIPAL!$I$128+PRINCIPAL!$I$128),0,IF(L456=PRINCIPAL!$J$128,VLOOKUP($AH$438,'Banco de Dados'!$B$4:$J$50,6,FALSE)*(1-(PRINCIPAL!$K$128/100)),IF(L456=PRINCIPAL!$L$128,VLOOKUP($AH$438,'Banco de Dados'!$B$4:$J$50,6,FALSE)*(1-(PRINCIPAL!$M$128/100)),IF(L456=PRINCIPAL!$N$128,VLOOKUP($AH$438,'Banco de Dados'!$B$4:$J$50,6,FALSE)*(1-(PRINCIPAL!$O$128/100)),VLOOKUP($AH$438,'Banco de Dados'!$B$4:$J$50,6,FALSE)))))))))),"")</f>
        <v/>
      </c>
      <c r="AH456" s="29" t="str">
        <f>IFERROR(AG456*(IFERROR(VLOOKUP($AH$438,'Banco de Dados'!$B$4:$J$50,4,FALSE),"ERRO")),"")</f>
        <v/>
      </c>
      <c r="AI456" s="29" t="str">
        <f t="shared" si="297"/>
        <v/>
      </c>
      <c r="AJ456" s="103" t="str">
        <f>IFERROR(AI456*(C456*(PRINCIPAL!$G$128/100))*0.47*(44/12),"")</f>
        <v/>
      </c>
      <c r="AK456" s="111" t="str">
        <f t="shared" si="306"/>
        <v/>
      </c>
      <c r="AL456" s="30" t="str">
        <f>IFERROR(IF(AND(PRINCIPAL!$H$129&lt;&gt;"",OR(L456=PRINCIPAL!$I$129,L456=PRINCIPAL!$I$129+PRINCIPAL!$I$129,L456=PRINCIPAL!$I$129+PRINCIPAL!$I$129+PRINCIPAL!$I$129)),0,IF(AND(PRINCIPAL!$H$129&lt;&gt;"",L456=PRINCIPAL!$J$129),VLOOKUP($AM$438,'Banco de Dados'!$B$4:$J$50,8,FALSE)*PRINCIPAL!$H$129*(1-(PRINCIPAL!$K$129/100)),IF(AND(PRINCIPAL!$H$129&lt;&gt;"",L456=PRINCIPAL!$L$129),VLOOKUP($AM$438,'Banco de Dados'!$B$4:$J$50,8,FALSE)*PRINCIPAL!$H$129*(1-(PRINCIPAL!$M$129/100)),IF(AND(PRINCIPAL!$H$129&lt;&gt;"",L456=PRINCIPAL!$N$129),VLOOKUP($AM$438,'Banco de Dados'!$B$4:$J$50,8,FALSE)*PRINCIPAL!$H$129*(1-(PRINCIPAL!$O$129/100)),IF(PRINCIPAL!$H$129&lt;&gt;"",VLOOKUP($AM$438,'Banco de Dados'!$B$4:$J$50,8,FALSE)*PRINCIPAL!$H$129,IF(OR(L456=PRINCIPAL!$I$129,L456=PRINCIPAL!$I$129+PRINCIPAL!$I$129,L456=PRINCIPAL!$I$129+PRINCIPAL!$I$129+PRINCIPAL!$I$129),0,IF(L456=PRINCIPAL!$J$129,VLOOKUP($AM$438,'Banco de Dados'!$B$4:$J$50,6,FALSE)*(1-(PRINCIPAL!$K$129/100)),IF(L456=PRINCIPAL!$L$129,VLOOKUP($AM$438,'Banco de Dados'!$B$4:$J$50,6,FALSE)*(1-(PRINCIPAL!$M$129/100)),IF(L456=PRINCIPAL!$N$129,VLOOKUP($AM$438,'Banco de Dados'!$B$4:$J$50,6,FALSE)*(1-(PRINCIPAL!$O$129/100)),VLOOKUP($AM$438,'Banco de Dados'!$B$4:$J$50,6,FALSE)))))))))),"")</f>
        <v/>
      </c>
      <c r="AM456" s="29" t="str">
        <f>IFERROR(AL456*(IFERROR(VLOOKUP($AM$438,'Banco de Dados'!$B$4:$J$50,4,FALSE),"ERRO")),"")</f>
        <v/>
      </c>
      <c r="AN456" s="29" t="str">
        <f t="shared" si="298"/>
        <v/>
      </c>
      <c r="AO456" s="103" t="str">
        <f>IFERROR(AN456*(C456*(PRINCIPAL!$G$129/100))*0.47*(44/12),"")</f>
        <v/>
      </c>
      <c r="AP456" s="111" t="str">
        <f t="shared" si="299"/>
        <v/>
      </c>
      <c r="AQ456" s="30" t="str">
        <f>IFERROR(IF(AND(PRINCIPAL!$H$130&lt;&gt;"",OR(L456=PRINCIPAL!$I$130,L456=PRINCIPAL!$I$130+PRINCIPAL!$I$130,L456=PRINCIPAL!$I$130+PRINCIPAL!$I$130+PRINCIPAL!$I$130)),0,IF(AND(PRINCIPAL!$H$130&lt;&gt;"",L456=PRINCIPAL!$J$130),VLOOKUP($AR$438,'Banco de Dados'!$B$4:$J$50,8,FALSE)*PRINCIPAL!$H$130*(1-(PRINCIPAL!$K$130/100)),IF(AND(PRINCIPAL!$H$130&lt;&gt;"",L456=PRINCIPAL!$L$130),VLOOKUP($AR$438,'Banco de Dados'!$B$4:$J$50,8,FALSE)*PRINCIPAL!$H$130*(1-(PRINCIPAL!$M$130/100)),IF(AND(PRINCIPAL!$H$130&lt;&gt;"",L456=PRINCIPAL!$N$130),VLOOKUP($AR$438,'Banco de Dados'!$B$4:$J$50,8,FALSE)*PRINCIPAL!$H$130*(1-(PRINCIPAL!$O$130/100)),IF(PRINCIPAL!$H$130&lt;&gt;"",VLOOKUP($AR$438,'Banco de Dados'!$B$4:$J$50,8,FALSE)*PRINCIPAL!$H$130,IF(OR(L456=PRINCIPAL!$I$130,L456=PRINCIPAL!$I$130+PRINCIPAL!$I$130,L456=PRINCIPAL!$I$130+PRINCIPAL!$I$130+PRINCIPAL!$I$130),0,IF(L456=PRINCIPAL!$J$130,VLOOKUP($AR$438,'Banco de Dados'!$B$4:$J$50,6,FALSE)*(1-(PRINCIPAL!$K$130/100)),IF(L456=PRINCIPAL!$L$130,VLOOKUP($AR$438,'Banco de Dados'!$B$4:$J$50,6,FALSE)*(1-(PRINCIPAL!$M$130/100)),IF(L456=PRINCIPAL!$N$130,VLOOKUP($AR$438,'Banco de Dados'!$B$4:$J$50,6,FALSE)*(1-(PRINCIPAL!$O$130/100)),VLOOKUP($AR$438,'Banco de Dados'!$B$4:$J$50,6,FALSE)))))))))),"")</f>
        <v/>
      </c>
      <c r="AR456" s="29" t="str">
        <f>IFERROR(AQ456*(IFERROR(VLOOKUP($AR$438,'Banco de Dados'!$B$4:$J$50,4,FALSE),"ERRO")),"")</f>
        <v/>
      </c>
      <c r="AS456" s="29" t="str">
        <f t="shared" si="300"/>
        <v/>
      </c>
      <c r="AT456" s="103" t="str">
        <f>IFERROR(AS456*(C456*(PRINCIPAL!$G$130/100))*0.47*(44/12),"")</f>
        <v/>
      </c>
      <c r="AU456" s="111" t="str">
        <f t="shared" si="301"/>
        <v/>
      </c>
      <c r="AV456" s="30" t="str">
        <f>IFERROR(IF(AND(PRINCIPAL!$H$131&lt;&gt;"",OR(L456=PRINCIPAL!$I$131,L456=PRINCIPAL!$I$131+PRINCIPAL!$I$131,L456=PRINCIPAL!$I$131+PRINCIPAL!$I$131+PRINCIPAL!$I$131)),0,IF(AND(PRINCIPAL!$H$131&lt;&gt;"",L456=PRINCIPAL!$J$131),VLOOKUP($AW$438,'Banco de Dados'!$B$4:$J$50,8,FALSE)*PRINCIPAL!$H$131*(1-(PRINCIPAL!$K$131/100)),IF(AND(PRINCIPAL!$H$131&lt;&gt;"",L456=PRINCIPAL!$L$131),VLOOKUP($AW$438,'Banco de Dados'!$B$4:$J$50,8,FALSE)*PRINCIPAL!$H$131*(1-(PRINCIPAL!$M$131/100)),IF(AND(PRINCIPAL!$H$131&lt;&gt;"",L456=PRINCIPAL!$N$131),VLOOKUP($AW$438,'Banco de Dados'!$B$4:$J$50,8,FALSE)*PRINCIPAL!$H$131*(1-(PRINCIPAL!$O$131/100)),IF(PRINCIPAL!$H$131&lt;&gt;"",VLOOKUP($AW$438,'Banco de Dados'!$B$4:$J$50,8,FALSE)*PRINCIPAL!$H$131,IF(OR(L456=PRINCIPAL!$I$131,L456=PRINCIPAL!$I$131+PRINCIPAL!$I$131,L456=PRINCIPAL!$I$131+PRINCIPAL!$I$131+PRINCIPAL!$I$131),0,IF(L456=PRINCIPAL!$J$131,VLOOKUP($AW$438,'Banco de Dados'!$B$4:$J$50,6,FALSE)*(1-(PRINCIPAL!$K$131/100)),IF(L456=PRINCIPAL!$L$131,VLOOKUP($AW$438,'Banco de Dados'!$B$4:$J$50,6,FALSE)*(1-(PRINCIPAL!$M$131/100)),IF(L456=PRINCIPAL!$N$131,VLOOKUP($AW$438,'Banco de Dados'!$B$4:$J$50,6,FALSE)*(1-(PRINCIPAL!$O$131/100)),VLOOKUP($AW$438,'Banco de Dados'!$B$4:$J$50,6,FALSE)))))))))),"")</f>
        <v/>
      </c>
      <c r="AW456" s="29" t="str">
        <f>IFERROR(AV456*(IFERROR(VLOOKUP($AW$438,'Banco de Dados'!$B$4:$J$50,4,FALSE),"ERRO")),"")</f>
        <v/>
      </c>
      <c r="AX456" s="29" t="str">
        <f t="shared" si="302"/>
        <v/>
      </c>
      <c r="AY456" s="103" t="str">
        <f>IFERROR(AX456*(C456*(PRINCIPAL!$G$131/100))*0.47*(44/12),"")</f>
        <v/>
      </c>
      <c r="AZ456" s="111" t="str">
        <f t="shared" si="307"/>
        <v/>
      </c>
      <c r="BA456" s="30" t="str">
        <f>IFERROR(IF(AND(PRINCIPAL!$H$132&lt;&gt;"",OR(L456=PRINCIPAL!$I$132,L456=PRINCIPAL!$I$132+PRINCIPAL!$I$132,L456=PRINCIPAL!$I$132+PRINCIPAL!$I$132+PRINCIPAL!$I$132)),0,IF(AND(PRINCIPAL!$H$132&lt;&gt;"",L456=PRINCIPAL!$J$132),VLOOKUP($BB$438,'Banco de Dados'!$B$4:$J$50,8,FALSE)*PRINCIPAL!$H$132*(1-(PRINCIPAL!$K$132/100)),IF(AND(PRINCIPAL!$H$132&lt;&gt;"",L456=PRINCIPAL!$L$132),VLOOKUP($BB$438,'Banco de Dados'!$B$4:$J$50,8,FALSE)*PRINCIPAL!$H$132*(1-(PRINCIPAL!$M$132/100)),IF(AND(PRINCIPAL!$H$132&lt;&gt;"",L456=PRINCIPAL!$N$132),VLOOKUP($BB$438,'Banco de Dados'!$B$4:$J$50,8,FALSE)*PRINCIPAL!$H$132*(1-(PRINCIPAL!$O$132/100)),IF(PRINCIPAL!$H$132&lt;&gt;"",VLOOKUP($BB$438,'Banco de Dados'!$B$4:$J$50,8,FALSE)*PRINCIPAL!$H$132,IF(OR(L456=PRINCIPAL!$I$132,L456=PRINCIPAL!$I$132+PRINCIPAL!$I$132,L456=PRINCIPAL!$I$132+PRINCIPAL!$I$132+PRINCIPAL!$I$132),0,IF(L456=PRINCIPAL!$J$132,VLOOKUP($BB$438,'Banco de Dados'!$B$4:$J$50,6,FALSE)*(1-(PRINCIPAL!$K$132/100)),IF(L456=PRINCIPAL!$L$132,VLOOKUP($BB$438,'Banco de Dados'!$B$4:$J$50,6,FALSE)*(1-(PRINCIPAL!$M$132/100)),IF(L456=PRINCIPAL!$N$132,VLOOKUP($BB$438,'Banco de Dados'!$B$4:$J$50,6,FALSE)*(1-(PRINCIPAL!$O$132/100)),VLOOKUP($BB$438,'Banco de Dados'!$B$4:$J$50,6,FALSE)))))))))),"")</f>
        <v/>
      </c>
      <c r="BB456" s="29" t="str">
        <f>IFERROR(BA456*(IFERROR(VLOOKUP($BB$438,'Banco de Dados'!$B$4:$J$50,4,FALSE),"ERRO")),"")</f>
        <v/>
      </c>
      <c r="BC456" s="29" t="str">
        <f t="shared" si="308"/>
        <v/>
      </c>
      <c r="BD456" s="103" t="str">
        <f>IFERROR(BC456*(C456*(PRINCIPAL!$G$132/100))*0.47*(44/12),"")</f>
        <v/>
      </c>
      <c r="BE456" s="111" t="str">
        <f t="shared" si="287"/>
        <v/>
      </c>
      <c r="BF456" s="30" t="str">
        <f>IFERROR(IF(AND(PRINCIPAL!$H$133&lt;&gt;"",OR(L456=PRINCIPAL!$I$133,L456=PRINCIPAL!$I$133+PRINCIPAL!$I$133,L456=PRINCIPAL!$I$133+PRINCIPAL!$I$133+PRINCIPAL!$I$133)),0,IF(AND(PRINCIPAL!$H$133&lt;&gt;"",L456=PRINCIPAL!$J$133),VLOOKUP($BG$438,'Banco de Dados'!$B$4:$J$50,8,FALSE)*PRINCIPAL!$H$133*(1-(PRINCIPAL!$K$133/100)),IF(AND(PRINCIPAL!$H$133&lt;&gt;"",L456=PRINCIPAL!$L$133),VLOOKUP($BG$438,'Banco de Dados'!$B$4:$J$50,8,FALSE)*PRINCIPAL!$H$133*(1-(PRINCIPAL!$M$133/100)),IF(AND(PRINCIPAL!$H$133&lt;&gt;"",L456=PRINCIPAL!$N$133),VLOOKUP($BG$438,'Banco de Dados'!$B$4:$J$50,8,FALSE)*PRINCIPAL!$H$133*(1-(PRINCIPAL!$O$133/100)),IF(PRINCIPAL!$H$133&lt;&gt;"",VLOOKUP($BG$438,'Banco de Dados'!$B$4:$J$50,8,FALSE)*PRINCIPAL!$H$133,IF(OR(L456=PRINCIPAL!$I$133,L456=PRINCIPAL!$I$133+PRINCIPAL!$I$133,L456=PRINCIPAL!$I$133+PRINCIPAL!$I$133+PRINCIPAL!$I$133),0,IF(L456=PRINCIPAL!$J$133,VLOOKUP($BG$438,'Banco de Dados'!$B$4:$J$50,6,FALSE)*(1-(PRINCIPAL!$K$133/100)),IF(L456=PRINCIPAL!$L$133,VLOOKUP($BG$438,'Banco de Dados'!$B$4:$J$50,6,FALSE)*(1-(PRINCIPAL!$M$133/100)),IF(L456=PRINCIPAL!$N$133,VLOOKUP($BG$438,'Banco de Dados'!$B$4:$J$50,6,FALSE)*(1-(PRINCIPAL!$O$133/100)),VLOOKUP($BG$438,'Banco de Dados'!$B$4:$J$50,6,FALSE)))))))))),"")</f>
        <v/>
      </c>
      <c r="BG456" s="29" t="str">
        <f>IFERROR(BF456*(IFERROR(VLOOKUP($BG$438,'Banco de Dados'!$B$4:$J$50,4,FALSE),"ERRO")),"")</f>
        <v/>
      </c>
      <c r="BH456" s="29" t="str">
        <f t="shared" si="303"/>
        <v/>
      </c>
      <c r="BI456" s="103" t="str">
        <f>IFERROR(BH456*(C456*(PRINCIPAL!$G$133/100))*0.47*(44/12),"")</f>
        <v/>
      </c>
      <c r="BJ456" s="102" t="str">
        <f t="shared" si="288"/>
        <v/>
      </c>
    </row>
    <row r="457" spans="2:62" ht="12.75" customHeight="1" x14ac:dyDescent="0.3">
      <c r="B457" s="326">
        <f t="shared" si="289"/>
        <v>2037</v>
      </c>
      <c r="C457" s="340"/>
      <c r="D457" s="1"/>
      <c r="E457" s="116">
        <v>17</v>
      </c>
      <c r="F457" s="24" t="str">
        <f>IFERROR(VLOOKUP($G$438,'Banco de Dados'!$B$4:$J$50,6,FALSE),"")</f>
        <v/>
      </c>
      <c r="G457" s="25" t="str">
        <f>IFERROR(F457*(IFERROR(VLOOKUP($G$438,'Banco de Dados'!$B$4:$J$50,4,FALSE),"ERRO")),"")</f>
        <v/>
      </c>
      <c r="H457" s="25" t="str">
        <f t="shared" si="290"/>
        <v/>
      </c>
      <c r="I457" s="103" t="str">
        <f t="shared" si="291"/>
        <v/>
      </c>
      <c r="J457" s="117" t="str">
        <f t="shared" si="292"/>
        <v/>
      </c>
      <c r="K457" s="1"/>
      <c r="L457" s="91">
        <v>17</v>
      </c>
      <c r="M457" s="24" t="str">
        <f>IFERROR(IF(AND(PRINCIPAL!$H$124&lt;&gt;"",OR(L457=PRINCIPAL!$I$124,L457=PRINCIPAL!$I$124+PRINCIPAL!$I$124,L457=PRINCIPAL!$I$124+PRINCIPAL!$I$124+PRINCIPAL!$I$124)),0,IF(AND(PRINCIPAL!$H$124&lt;&gt;"",L457=PRINCIPAL!$J$124),VLOOKUP($N$438,'Banco de Dados'!$B$4:$J$50,8,FALSE)*PRINCIPAL!$H$124*(1-(PRINCIPAL!$K$124/100)),IF(AND(PRINCIPAL!$H$124&lt;&gt;"",L457=PRINCIPAL!$L$124),VLOOKUP($N$438,'Banco de Dados'!$B$4:$J$50,8,FALSE)*PRINCIPAL!$H$124*(1-(PRINCIPAL!$M$124/100)),IF(AND(PRINCIPAL!$H$124&lt;&gt;"",L457=PRINCIPAL!$N$124),VLOOKUP($N$438,'Banco de Dados'!$B$4:$J$50,8,FALSE)*PRINCIPAL!$H$124*(1-(PRINCIPAL!$O$124/100)),IF(PRINCIPAL!$H$124&lt;&gt;"",VLOOKUP($N$438,'Banco de Dados'!$B$4:$J$50,8,FALSE)*PRINCIPAL!$H$124,IF(OR(L457=PRINCIPAL!$I$124,L457=PRINCIPAL!$I$124+PRINCIPAL!$I$124,L457=PRINCIPAL!$I$124+PRINCIPAL!$I$124+PRINCIPAL!$I$124),0,IF(L457=PRINCIPAL!$J$124,VLOOKUP($N$438,'Banco de Dados'!$B$4:$J$50,6,FALSE)*(1-(PRINCIPAL!$K$124/100)),IF(L457=PRINCIPAL!$L$124,VLOOKUP($N$438,'Banco de Dados'!$B$4:$J$50,6,FALSE)*(1-(PRINCIPAL!$M$124/100)),IF(L457=PRINCIPAL!$N$124,VLOOKUP($N$438,'Banco de Dados'!$B$4:$J$50,6,FALSE)*(1-(PRINCIPAL!$O$124/100)),VLOOKUP($N$438,'Banco de Dados'!$B$4:$J$50,6,FALSE)))))))))),"")</f>
        <v/>
      </c>
      <c r="N457" s="25" t="str">
        <f>IFERROR(M457*(IFERROR(VLOOKUP($N$438,'Banco de Dados'!$B$4:$J$50,4,FALSE),"ERRO")),"")</f>
        <v/>
      </c>
      <c r="O457" s="25" t="str">
        <f t="shared" si="293"/>
        <v/>
      </c>
      <c r="P457" s="103" t="str">
        <f>IFERROR(O457*(C457*(PRINCIPAL!$G$124/100))*0.47*(44/12),"")</f>
        <v/>
      </c>
      <c r="Q457" s="107" t="str">
        <f>IFERROR(Q456+P457,"")</f>
        <v/>
      </c>
      <c r="R457" s="29" t="str">
        <f>IFERROR(IF(AND(PRINCIPAL!$H$125&lt;&gt;"",OR(L457=PRINCIPAL!$I$125,L457=PRINCIPAL!$I$125+PRINCIPAL!$I$125,L457=PRINCIPAL!$I$125+PRINCIPAL!$I$125+PRINCIPAL!$I$125)),0,IF(AND(PRINCIPAL!$H$125&lt;&gt;"",L457=PRINCIPAL!$J$125),VLOOKUP($S$438,'Banco de Dados'!$B$4:$J$50,8,FALSE)*PRINCIPAL!$H$125*(1-(PRINCIPAL!$K$125/100)),IF(AND(PRINCIPAL!$H$125&lt;&gt;"",L457=PRINCIPAL!$L$125),VLOOKUP($S$438,'Banco de Dados'!$B$4:$J$50,8,FALSE)*PRINCIPAL!$H$125*(1-(PRINCIPAL!$M$125/100)),IF(AND(PRINCIPAL!$H$125&lt;&gt;"",L457=PRINCIPAL!$N$125),VLOOKUP($S$438,'Banco de Dados'!$B$4:$J$50,8,FALSE)*PRINCIPAL!$H$125*(1-(PRINCIPAL!$O$125/100)),IF(PRINCIPAL!$H$125&lt;&gt;"",VLOOKUP($S$438,'Banco de Dados'!$B$4:$J$50,8,FALSE)*PRINCIPAL!$H$125,IF(OR(L457=PRINCIPAL!$I$125,L457=PRINCIPAL!$I$125+PRINCIPAL!$I$125,L457=PRINCIPAL!$I$125+PRINCIPAL!$I$125+PRINCIPAL!$I$125),0,IF(L457=PRINCIPAL!$J$125,VLOOKUP($S$438,'Banco de Dados'!$B$4:$J$50,6,FALSE)*(1-(PRINCIPAL!$K$125/100)),IF(L457=PRINCIPAL!$L$125,VLOOKUP($S$438,'Banco de Dados'!$B$4:$J$50,6,FALSE)*(1-(PRINCIPAL!$M$125/100)),IF(L457=PRINCIPAL!$N$125,VLOOKUP($S$438,'Banco de Dados'!$B$4:$J$50,6,FALSE)*(1-(PRINCIPAL!$O$125/100)),VLOOKUP($S$438,'Banco de Dados'!$B$4:$J$50,6,FALSE)))))))))),"")</f>
        <v/>
      </c>
      <c r="S457" s="29" t="str">
        <f>IFERROR(R457*(IFERROR(VLOOKUP($S$438,'Banco de Dados'!$B$4:$J$50,4,FALSE),"ERRO")),"")</f>
        <v/>
      </c>
      <c r="T457" s="29" t="str">
        <f t="shared" si="310"/>
        <v/>
      </c>
      <c r="U457" s="103" t="str">
        <f>IFERROR(T457*(C457*(PRINCIPAL!$G$125/100))*0.47*(44/12),"")</f>
        <v/>
      </c>
      <c r="V457" s="103" t="str">
        <f t="shared" si="286"/>
        <v/>
      </c>
      <c r="W457" s="30" t="str">
        <f>IFERROR(IF(AND(PRINCIPAL!$H$126&lt;&gt;"",OR(L457=PRINCIPAL!$I$126,L457=PRINCIPAL!$I$126+PRINCIPAL!$I$126,L457=PRINCIPAL!$I$126+PRINCIPAL!$I$126+PRINCIPAL!$I$126)),0,IF(AND(PRINCIPAL!$H$126&lt;&gt;"",L457=PRINCIPAL!$J$126),VLOOKUP($X$438,'Banco de Dados'!$B$4:$J$50,8,FALSE)*PRINCIPAL!$H$126*(1-(PRINCIPAL!$K$126/100)),IF(AND(PRINCIPAL!$H$126&lt;&gt;"",L457=PRINCIPAL!$L$126),VLOOKUP($X$438,'Banco de Dados'!$B$4:$J$50,8,FALSE)*PRINCIPAL!$H$126*(1-(PRINCIPAL!$M$126/100)),IF(AND(PRINCIPAL!$H$126&lt;&gt;"",L457=PRINCIPAL!$N$126),VLOOKUP($X$438,'Banco de Dados'!$B$4:$J$50,8,FALSE)*PRINCIPAL!$H$126*(1-(PRINCIPAL!$O$126/100)),IF(PRINCIPAL!$H$126&lt;&gt;"",VLOOKUP($X$438,'Banco de Dados'!$B$4:$J$50,8,FALSE)*PRINCIPAL!$H$126,IF(OR(L457=PRINCIPAL!$I$126,L457=PRINCIPAL!$I$126+PRINCIPAL!$I$126,L457=PRINCIPAL!$I$126+PRINCIPAL!$I$126+PRINCIPAL!$I$126),0,IF(L457=PRINCIPAL!$J$126,VLOOKUP($X$438,'Banco de Dados'!$B$4:$J$50,6,FALSE)*(1-(PRINCIPAL!$K$126/100)),IF(L457=PRINCIPAL!$L$126,VLOOKUP($X$438,'Banco de Dados'!$B$4:$J$50,6,FALSE)*(1-(PRINCIPAL!$M$126/100)),IF(L457=PRINCIPAL!$N$126,VLOOKUP($X$438,'Banco de Dados'!$B$4:$J$50,6,FALSE)*(1-(PRINCIPAL!$O$126/100)),VLOOKUP($X$438,'Banco de Dados'!$B$4:$J$50,6,FALSE)))))))))),"")</f>
        <v/>
      </c>
      <c r="X457" s="29" t="str">
        <f>IFERROR(W457*(IFERROR(VLOOKUP($X$438,'Banco de Dados'!$B$4:$J$50,4,FALSE),"ERRO")),"")</f>
        <v/>
      </c>
      <c r="Y457" s="29" t="str">
        <f t="shared" si="304"/>
        <v/>
      </c>
      <c r="Z457" s="103" t="str">
        <f>IFERROR(Y457*(C457*(PRINCIPAL!$G$126/100))*0.47*(44/12),"")</f>
        <v/>
      </c>
      <c r="AA457" s="111" t="str">
        <f t="shared" si="305"/>
        <v/>
      </c>
      <c r="AB457" s="30" t="str">
        <f>IFERROR(IF(AND(PRINCIPAL!$H$127&lt;&gt;"",OR(L457=PRINCIPAL!$I$127,L457=PRINCIPAL!$I$127+PRINCIPAL!$I$127,L457=PRINCIPAL!$I$127+PRINCIPAL!$I$127+PRINCIPAL!$I$127)),0,IF(AND(PRINCIPAL!$H$127&lt;&gt;"",L457=PRINCIPAL!$J$127),VLOOKUP($AC$438,'Banco de Dados'!$B$4:$J$50,8,FALSE)*PRINCIPAL!$H$127*(1-(PRINCIPAL!$K$127/100)),IF(AND(PRINCIPAL!$H$127&lt;&gt;"",L457=PRINCIPAL!$L$127),VLOOKUP($AC$438,'Banco de Dados'!$B$4:$J$50,8,FALSE)*PRINCIPAL!$H$127*(1-(PRINCIPAL!$M$127/100)),IF(AND(PRINCIPAL!$H$127&lt;&gt;"",L457=PRINCIPAL!$N$127),VLOOKUP($AC$438,'Banco de Dados'!$B$4:$J$50,8,FALSE)*PRINCIPAL!$H$127*(1-(PRINCIPAL!$O$127/100)),IF(PRINCIPAL!$H$127&lt;&gt;"",VLOOKUP($AC$438,'Banco de Dados'!$B$4:$J$50,8,FALSE)*PRINCIPAL!$H$127,IF(OR(L457=PRINCIPAL!$I$127,L457=PRINCIPAL!$I$127+PRINCIPAL!$I$127,L457=PRINCIPAL!$I$127+PRINCIPAL!$I$127+PRINCIPAL!$I$127),0,IF(L457=PRINCIPAL!$J$127,VLOOKUP($AC$438,'Banco de Dados'!$B$4:$J$50,6,FALSE)*(1-(PRINCIPAL!$K$127/100)),IF(L457=PRINCIPAL!$L$127,VLOOKUP($AC$438,'Banco de Dados'!$B$4:$J$50,6,FALSE)*(1-(PRINCIPAL!$M$127/100)),IF(L457=PRINCIPAL!$N$127,VLOOKUP($AC$438,'Banco de Dados'!$B$4:$J$50,6,FALSE)*(1-(PRINCIPAL!$O$127/100)),VLOOKUP($AC$438,'Banco de Dados'!$B$4:$J$50,6,FALSE)))))))))),"")</f>
        <v/>
      </c>
      <c r="AC457" s="29" t="str">
        <f>IFERROR(AB457*(IFERROR(VLOOKUP($AC$438,'Banco de Dados'!$B$4:$J$50,4,FALSE),"ERRO")),"")</f>
        <v/>
      </c>
      <c r="AD457" s="29" t="str">
        <f t="shared" si="295"/>
        <v/>
      </c>
      <c r="AE457" s="103" t="str">
        <f>IFERROR(AD457*(C457*(PRINCIPAL!$G$127/100))*0.47*(44/12),"")</f>
        <v/>
      </c>
      <c r="AF457" s="111" t="str">
        <f t="shared" si="296"/>
        <v/>
      </c>
      <c r="AG457" s="30" t="str">
        <f>IFERROR(IF(AND(PRINCIPAL!$H$128&lt;&gt;"",OR(L457=PRINCIPAL!$I$128,L457=PRINCIPAL!$I$128+PRINCIPAL!$I$128,L457=PRINCIPAL!$I$128+PRINCIPAL!$I$128+PRINCIPAL!$I$128)),0,IF(AND(PRINCIPAL!$H$128&lt;&gt;"",L457=PRINCIPAL!$J$128),VLOOKUP($AH$438,'Banco de Dados'!$B$4:$J$50,8,FALSE)*PRINCIPAL!$H$128*(1-(PRINCIPAL!$K$128/100)),IF(AND(PRINCIPAL!$H$128&lt;&gt;"",L457=PRINCIPAL!$L$128),VLOOKUP($AH$438,'Banco de Dados'!$B$4:$J$50,8,FALSE)*PRINCIPAL!$H$128*(1-(PRINCIPAL!$M$128/100)),IF(AND(PRINCIPAL!$H$128&lt;&gt;"",L457=PRINCIPAL!$N$128),VLOOKUP($AH$438,'Banco de Dados'!$B$4:$J$50,8,FALSE)*PRINCIPAL!$H$128*(1-(PRINCIPAL!$O$128/100)),IF(PRINCIPAL!$H$128&lt;&gt;"",VLOOKUP($AH$438,'Banco de Dados'!$B$4:$J$50,8,FALSE)*PRINCIPAL!$H$128,IF(OR(L457=PRINCIPAL!$I$128,L457=PRINCIPAL!$I$128+PRINCIPAL!$I$128,L457=PRINCIPAL!$I$128+PRINCIPAL!$I$128+PRINCIPAL!$I$128),0,IF(L457=PRINCIPAL!$J$128,VLOOKUP($AH$438,'Banco de Dados'!$B$4:$J$50,6,FALSE)*(1-(PRINCIPAL!$K$128/100)),IF(L457=PRINCIPAL!$L$128,VLOOKUP($AH$438,'Banco de Dados'!$B$4:$J$50,6,FALSE)*(1-(PRINCIPAL!$M$128/100)),IF(L457=PRINCIPAL!$N$128,VLOOKUP($AH$438,'Banco de Dados'!$B$4:$J$50,6,FALSE)*(1-(PRINCIPAL!$O$128/100)),VLOOKUP($AH$438,'Banco de Dados'!$B$4:$J$50,6,FALSE)))))))))),"")</f>
        <v/>
      </c>
      <c r="AH457" s="29" t="str">
        <f>IFERROR(AG457*(IFERROR(VLOOKUP($AH$438,'Banco de Dados'!$B$4:$J$50,4,FALSE),"ERRO")),"")</f>
        <v/>
      </c>
      <c r="AI457" s="29" t="str">
        <f t="shared" si="297"/>
        <v/>
      </c>
      <c r="AJ457" s="103" t="str">
        <f>IFERROR(AI457*(C457*(PRINCIPAL!$G$128/100))*0.47*(44/12),"")</f>
        <v/>
      </c>
      <c r="AK457" s="111" t="str">
        <f t="shared" si="306"/>
        <v/>
      </c>
      <c r="AL457" s="30" t="str">
        <f>IFERROR(IF(AND(PRINCIPAL!$H$129&lt;&gt;"",OR(L457=PRINCIPAL!$I$129,L457=PRINCIPAL!$I$129+PRINCIPAL!$I$129,L457=PRINCIPAL!$I$129+PRINCIPAL!$I$129+PRINCIPAL!$I$129)),0,IF(AND(PRINCIPAL!$H$129&lt;&gt;"",L457=PRINCIPAL!$J$129),VLOOKUP($AM$438,'Banco de Dados'!$B$4:$J$50,8,FALSE)*PRINCIPAL!$H$129*(1-(PRINCIPAL!$K$129/100)),IF(AND(PRINCIPAL!$H$129&lt;&gt;"",L457=PRINCIPAL!$L$129),VLOOKUP($AM$438,'Banco de Dados'!$B$4:$J$50,8,FALSE)*PRINCIPAL!$H$129*(1-(PRINCIPAL!$M$129/100)),IF(AND(PRINCIPAL!$H$129&lt;&gt;"",L457=PRINCIPAL!$N$129),VLOOKUP($AM$438,'Banco de Dados'!$B$4:$J$50,8,FALSE)*PRINCIPAL!$H$129*(1-(PRINCIPAL!$O$129/100)),IF(PRINCIPAL!$H$129&lt;&gt;"",VLOOKUP($AM$438,'Banco de Dados'!$B$4:$J$50,8,FALSE)*PRINCIPAL!$H$129,IF(OR(L457=PRINCIPAL!$I$129,L457=PRINCIPAL!$I$129+PRINCIPAL!$I$129,L457=PRINCIPAL!$I$129+PRINCIPAL!$I$129+PRINCIPAL!$I$129),0,IF(L457=PRINCIPAL!$J$129,VLOOKUP($AM$438,'Banco de Dados'!$B$4:$J$50,6,FALSE)*(1-(PRINCIPAL!$K$129/100)),IF(L457=PRINCIPAL!$L$129,VLOOKUP($AM$438,'Banco de Dados'!$B$4:$J$50,6,FALSE)*(1-(PRINCIPAL!$M$129/100)),IF(L457=PRINCIPAL!$N$129,VLOOKUP($AM$438,'Banco de Dados'!$B$4:$J$50,6,FALSE)*(1-(PRINCIPAL!$O$129/100)),VLOOKUP($AM$438,'Banco de Dados'!$B$4:$J$50,6,FALSE)))))))))),"")</f>
        <v/>
      </c>
      <c r="AM457" s="29" t="str">
        <f>IFERROR(AL457*(IFERROR(VLOOKUP($AM$438,'Banco de Dados'!$B$4:$J$50,4,FALSE),"ERRO")),"")</f>
        <v/>
      </c>
      <c r="AN457" s="29" t="str">
        <f t="shared" si="298"/>
        <v/>
      </c>
      <c r="AO457" s="103" t="str">
        <f>IFERROR(AN457*(C457*(PRINCIPAL!$G$129/100))*0.47*(44/12),"")</f>
        <v/>
      </c>
      <c r="AP457" s="111" t="str">
        <f t="shared" si="299"/>
        <v/>
      </c>
      <c r="AQ457" s="30" t="str">
        <f>IFERROR(IF(AND(PRINCIPAL!$H$130&lt;&gt;"",OR(L457=PRINCIPAL!$I$130,L457=PRINCIPAL!$I$130+PRINCIPAL!$I$130,L457=PRINCIPAL!$I$130+PRINCIPAL!$I$130+PRINCIPAL!$I$130)),0,IF(AND(PRINCIPAL!$H$130&lt;&gt;"",L457=PRINCIPAL!$J$130),VLOOKUP($AR$438,'Banco de Dados'!$B$4:$J$50,8,FALSE)*PRINCIPAL!$H$130*(1-(PRINCIPAL!$K$130/100)),IF(AND(PRINCIPAL!$H$130&lt;&gt;"",L457=PRINCIPAL!$L$130),VLOOKUP($AR$438,'Banco de Dados'!$B$4:$J$50,8,FALSE)*PRINCIPAL!$H$130*(1-(PRINCIPAL!$M$130/100)),IF(AND(PRINCIPAL!$H$130&lt;&gt;"",L457=PRINCIPAL!$N$130),VLOOKUP($AR$438,'Banco de Dados'!$B$4:$J$50,8,FALSE)*PRINCIPAL!$H$130*(1-(PRINCIPAL!$O$130/100)),IF(PRINCIPAL!$H$130&lt;&gt;"",VLOOKUP($AR$438,'Banco de Dados'!$B$4:$J$50,8,FALSE)*PRINCIPAL!$H$130,IF(OR(L457=PRINCIPAL!$I$130,L457=PRINCIPAL!$I$130+PRINCIPAL!$I$130,L457=PRINCIPAL!$I$130+PRINCIPAL!$I$130+PRINCIPAL!$I$130),0,IF(L457=PRINCIPAL!$J$130,VLOOKUP($AR$438,'Banco de Dados'!$B$4:$J$50,6,FALSE)*(1-(PRINCIPAL!$K$130/100)),IF(L457=PRINCIPAL!$L$130,VLOOKUP($AR$438,'Banco de Dados'!$B$4:$J$50,6,FALSE)*(1-(PRINCIPAL!$M$130/100)),IF(L457=PRINCIPAL!$N$130,VLOOKUP($AR$438,'Banco de Dados'!$B$4:$J$50,6,FALSE)*(1-(PRINCIPAL!$O$130/100)),VLOOKUP($AR$438,'Banco de Dados'!$B$4:$J$50,6,FALSE)))))))))),"")</f>
        <v/>
      </c>
      <c r="AR457" s="29" t="str">
        <f>IFERROR(AQ457*(IFERROR(VLOOKUP($AR$438,'Banco de Dados'!$B$4:$J$50,4,FALSE),"ERRO")),"")</f>
        <v/>
      </c>
      <c r="AS457" s="29" t="str">
        <f t="shared" si="300"/>
        <v/>
      </c>
      <c r="AT457" s="103" t="str">
        <f>IFERROR(AS457*(C457*(PRINCIPAL!$G$130/100))*0.47*(44/12),"")</f>
        <v/>
      </c>
      <c r="AU457" s="111" t="str">
        <f t="shared" si="301"/>
        <v/>
      </c>
      <c r="AV457" s="30" t="str">
        <f>IFERROR(IF(AND(PRINCIPAL!$H$131&lt;&gt;"",OR(L457=PRINCIPAL!$I$131,L457=PRINCIPAL!$I$131+PRINCIPAL!$I$131,L457=PRINCIPAL!$I$131+PRINCIPAL!$I$131+PRINCIPAL!$I$131)),0,IF(AND(PRINCIPAL!$H$131&lt;&gt;"",L457=PRINCIPAL!$J$131),VLOOKUP($AW$438,'Banco de Dados'!$B$4:$J$50,8,FALSE)*PRINCIPAL!$H$131*(1-(PRINCIPAL!$K$131/100)),IF(AND(PRINCIPAL!$H$131&lt;&gt;"",L457=PRINCIPAL!$L$131),VLOOKUP($AW$438,'Banco de Dados'!$B$4:$J$50,8,FALSE)*PRINCIPAL!$H$131*(1-(PRINCIPAL!$M$131/100)),IF(AND(PRINCIPAL!$H$131&lt;&gt;"",L457=PRINCIPAL!$N$131),VLOOKUP($AW$438,'Banco de Dados'!$B$4:$J$50,8,FALSE)*PRINCIPAL!$H$131*(1-(PRINCIPAL!$O$131/100)),IF(PRINCIPAL!$H$131&lt;&gt;"",VLOOKUP($AW$438,'Banco de Dados'!$B$4:$J$50,8,FALSE)*PRINCIPAL!$H$131,IF(OR(L457=PRINCIPAL!$I$131,L457=PRINCIPAL!$I$131+PRINCIPAL!$I$131,L457=PRINCIPAL!$I$131+PRINCIPAL!$I$131+PRINCIPAL!$I$131),0,IF(L457=PRINCIPAL!$J$131,VLOOKUP($AW$438,'Banco de Dados'!$B$4:$J$50,6,FALSE)*(1-(PRINCIPAL!$K$131/100)),IF(L457=PRINCIPAL!$L$131,VLOOKUP($AW$438,'Banco de Dados'!$B$4:$J$50,6,FALSE)*(1-(PRINCIPAL!$M$131/100)),IF(L457=PRINCIPAL!$N$131,VLOOKUP($AW$438,'Banco de Dados'!$B$4:$J$50,6,FALSE)*(1-(PRINCIPAL!$O$131/100)),VLOOKUP($AW$438,'Banco de Dados'!$B$4:$J$50,6,FALSE)))))))))),"")</f>
        <v/>
      </c>
      <c r="AW457" s="29" t="str">
        <f>IFERROR(AV457*(IFERROR(VLOOKUP($AW$438,'Banco de Dados'!$B$4:$J$50,4,FALSE),"ERRO")),"")</f>
        <v/>
      </c>
      <c r="AX457" s="29" t="str">
        <f t="shared" si="302"/>
        <v/>
      </c>
      <c r="AY457" s="103" t="str">
        <f>IFERROR(AX457*(C457*(PRINCIPAL!$G$131/100))*0.47*(44/12),"")</f>
        <v/>
      </c>
      <c r="AZ457" s="111" t="str">
        <f t="shared" si="307"/>
        <v/>
      </c>
      <c r="BA457" s="30" t="str">
        <f>IFERROR(IF(AND(PRINCIPAL!$H$132&lt;&gt;"",OR(L457=PRINCIPAL!$I$132,L457=PRINCIPAL!$I$132+PRINCIPAL!$I$132,L457=PRINCIPAL!$I$132+PRINCIPAL!$I$132+PRINCIPAL!$I$132)),0,IF(AND(PRINCIPAL!$H$132&lt;&gt;"",L457=PRINCIPAL!$J$132),VLOOKUP($BB$438,'Banco de Dados'!$B$4:$J$50,8,FALSE)*PRINCIPAL!$H$132*(1-(PRINCIPAL!$K$132/100)),IF(AND(PRINCIPAL!$H$132&lt;&gt;"",L457=PRINCIPAL!$L$132),VLOOKUP($BB$438,'Banco de Dados'!$B$4:$J$50,8,FALSE)*PRINCIPAL!$H$132*(1-(PRINCIPAL!$M$132/100)),IF(AND(PRINCIPAL!$H$132&lt;&gt;"",L457=PRINCIPAL!$N$132),VLOOKUP($BB$438,'Banco de Dados'!$B$4:$J$50,8,FALSE)*PRINCIPAL!$H$132*(1-(PRINCIPAL!$O$132/100)),IF(PRINCIPAL!$H$132&lt;&gt;"",VLOOKUP($BB$438,'Banco de Dados'!$B$4:$J$50,8,FALSE)*PRINCIPAL!$H$132,IF(OR(L457=PRINCIPAL!$I$132,L457=PRINCIPAL!$I$132+PRINCIPAL!$I$132,L457=PRINCIPAL!$I$132+PRINCIPAL!$I$132+PRINCIPAL!$I$132),0,IF(L457=PRINCIPAL!$J$132,VLOOKUP($BB$438,'Banco de Dados'!$B$4:$J$50,6,FALSE)*(1-(PRINCIPAL!$K$132/100)),IF(L457=PRINCIPAL!$L$132,VLOOKUP($BB$438,'Banco de Dados'!$B$4:$J$50,6,FALSE)*(1-(PRINCIPAL!$M$132/100)),IF(L457=PRINCIPAL!$N$132,VLOOKUP($BB$438,'Banco de Dados'!$B$4:$J$50,6,FALSE)*(1-(PRINCIPAL!$O$132/100)),VLOOKUP($BB$438,'Banco de Dados'!$B$4:$J$50,6,FALSE)))))))))),"")</f>
        <v/>
      </c>
      <c r="BB457" s="29" t="str">
        <f>IFERROR(BA457*(IFERROR(VLOOKUP($BB$438,'Banco de Dados'!$B$4:$J$50,4,FALSE),"ERRO")),"")</f>
        <v/>
      </c>
      <c r="BC457" s="29" t="str">
        <f t="shared" si="308"/>
        <v/>
      </c>
      <c r="BD457" s="103" t="str">
        <f>IFERROR(BC457*(C457*(PRINCIPAL!$G$132/100))*0.47*(44/12),"")</f>
        <v/>
      </c>
      <c r="BE457" s="111" t="str">
        <f t="shared" si="287"/>
        <v/>
      </c>
      <c r="BF457" s="30" t="str">
        <f>IFERROR(IF(AND(PRINCIPAL!$H$133&lt;&gt;"",OR(L457=PRINCIPAL!$I$133,L457=PRINCIPAL!$I$133+PRINCIPAL!$I$133,L457=PRINCIPAL!$I$133+PRINCIPAL!$I$133+PRINCIPAL!$I$133)),0,IF(AND(PRINCIPAL!$H$133&lt;&gt;"",L457=PRINCIPAL!$J$133),VLOOKUP($BG$438,'Banco de Dados'!$B$4:$J$50,8,FALSE)*PRINCIPAL!$H$133*(1-(PRINCIPAL!$K$133/100)),IF(AND(PRINCIPAL!$H$133&lt;&gt;"",L457=PRINCIPAL!$L$133),VLOOKUP($BG$438,'Banco de Dados'!$B$4:$J$50,8,FALSE)*PRINCIPAL!$H$133*(1-(PRINCIPAL!$M$133/100)),IF(AND(PRINCIPAL!$H$133&lt;&gt;"",L457=PRINCIPAL!$N$133),VLOOKUP($BG$438,'Banco de Dados'!$B$4:$J$50,8,FALSE)*PRINCIPAL!$H$133*(1-(PRINCIPAL!$O$133/100)),IF(PRINCIPAL!$H$133&lt;&gt;"",VLOOKUP($BG$438,'Banco de Dados'!$B$4:$J$50,8,FALSE)*PRINCIPAL!$H$133,IF(OR(L457=PRINCIPAL!$I$133,L457=PRINCIPAL!$I$133+PRINCIPAL!$I$133,L457=PRINCIPAL!$I$133+PRINCIPAL!$I$133+PRINCIPAL!$I$133),0,IF(L457=PRINCIPAL!$J$133,VLOOKUP($BG$438,'Banco de Dados'!$B$4:$J$50,6,FALSE)*(1-(PRINCIPAL!$K$133/100)),IF(L457=PRINCIPAL!$L$133,VLOOKUP($BG$438,'Banco de Dados'!$B$4:$J$50,6,FALSE)*(1-(PRINCIPAL!$M$133/100)),IF(L457=PRINCIPAL!$N$133,VLOOKUP($BG$438,'Banco de Dados'!$B$4:$J$50,6,FALSE)*(1-(PRINCIPAL!$O$133/100)),VLOOKUP($BG$438,'Banco de Dados'!$B$4:$J$50,6,FALSE)))))))))),"")</f>
        <v/>
      </c>
      <c r="BG457" s="29" t="str">
        <f>IFERROR(BF457*(IFERROR(VLOOKUP($BG$438,'Banco de Dados'!$B$4:$J$50,4,FALSE),"ERRO")),"")</f>
        <v/>
      </c>
      <c r="BH457" s="29" t="str">
        <f t="shared" si="303"/>
        <v/>
      </c>
      <c r="BI457" s="103" t="str">
        <f>IFERROR(BH457*(C457*(PRINCIPAL!$G$133/100))*0.47*(44/12),"")</f>
        <v/>
      </c>
      <c r="BJ457" s="102" t="str">
        <f t="shared" si="288"/>
        <v/>
      </c>
    </row>
    <row r="458" spans="2:62" ht="12.75" customHeight="1" x14ac:dyDescent="0.3">
      <c r="B458" s="326">
        <f t="shared" si="289"/>
        <v>2038</v>
      </c>
      <c r="C458" s="340"/>
      <c r="D458" s="1"/>
      <c r="E458" s="116">
        <v>18</v>
      </c>
      <c r="F458" s="24" t="str">
        <f>IFERROR(VLOOKUP($G$438,'Banco de Dados'!$B$4:$J$50,6,FALSE),"")</f>
        <v/>
      </c>
      <c r="G458" s="25" t="str">
        <f>IFERROR(F458*(IFERROR(VLOOKUP($G$438,'Banco de Dados'!$B$4:$J$50,4,FALSE),"ERRO")),"")</f>
        <v/>
      </c>
      <c r="H458" s="25" t="str">
        <f t="shared" si="290"/>
        <v/>
      </c>
      <c r="I458" s="103" t="str">
        <f t="shared" si="291"/>
        <v/>
      </c>
      <c r="J458" s="117" t="str">
        <f t="shared" si="292"/>
        <v/>
      </c>
      <c r="K458" s="1"/>
      <c r="L458" s="91">
        <v>18</v>
      </c>
      <c r="M458" s="24" t="str">
        <f>IFERROR(IF(AND(PRINCIPAL!$H$124&lt;&gt;"",OR(L458=PRINCIPAL!$I$124,L458=PRINCIPAL!$I$124+PRINCIPAL!$I$124,L458=PRINCIPAL!$I$124+PRINCIPAL!$I$124+PRINCIPAL!$I$124)),0,IF(AND(PRINCIPAL!$H$124&lt;&gt;"",L458=PRINCIPAL!$J$124),VLOOKUP($N$438,'Banco de Dados'!$B$4:$J$50,8,FALSE)*PRINCIPAL!$H$124*(1-(PRINCIPAL!$K$124/100)),IF(AND(PRINCIPAL!$H$124&lt;&gt;"",L458=PRINCIPAL!$L$124),VLOOKUP($N$438,'Banco de Dados'!$B$4:$J$50,8,FALSE)*PRINCIPAL!$H$124*(1-(PRINCIPAL!$M$124/100)),IF(AND(PRINCIPAL!$H$124&lt;&gt;"",L458=PRINCIPAL!$N$124),VLOOKUP($N$438,'Banco de Dados'!$B$4:$J$50,8,FALSE)*PRINCIPAL!$H$124*(1-(PRINCIPAL!$O$124/100)),IF(PRINCIPAL!$H$124&lt;&gt;"",VLOOKUP($N$438,'Banco de Dados'!$B$4:$J$50,8,FALSE)*PRINCIPAL!$H$124,IF(OR(L458=PRINCIPAL!$I$124,L458=PRINCIPAL!$I$124+PRINCIPAL!$I$124,L458=PRINCIPAL!$I$124+PRINCIPAL!$I$124+PRINCIPAL!$I$124),0,IF(L458=PRINCIPAL!$J$124,VLOOKUP($N$438,'Banco de Dados'!$B$4:$J$50,6,FALSE)*(1-(PRINCIPAL!$K$124/100)),IF(L458=PRINCIPAL!$L$124,VLOOKUP($N$438,'Banco de Dados'!$B$4:$J$50,6,FALSE)*(1-(PRINCIPAL!$M$124/100)),IF(L458=PRINCIPAL!$N$124,VLOOKUP($N$438,'Banco de Dados'!$B$4:$J$50,6,FALSE)*(1-(PRINCIPAL!$O$124/100)),VLOOKUP($N$438,'Banco de Dados'!$B$4:$J$50,6,FALSE)))))))))),"")</f>
        <v/>
      </c>
      <c r="N458" s="25" t="str">
        <f>IFERROR(M458*(IFERROR(VLOOKUP($N$438,'Banco de Dados'!$B$4:$J$50,4,FALSE),"ERRO")),"")</f>
        <v/>
      </c>
      <c r="O458" s="25" t="str">
        <f t="shared" si="293"/>
        <v/>
      </c>
      <c r="P458" s="103" t="str">
        <f>IFERROR(O458*(C458*(PRINCIPAL!$G$124/100))*0.47*(44/12),"")</f>
        <v/>
      </c>
      <c r="Q458" s="107" t="str">
        <f>IFERROR(Q457+P458,"")</f>
        <v/>
      </c>
      <c r="R458" s="29" t="str">
        <f>IFERROR(IF(AND(PRINCIPAL!$H$125&lt;&gt;"",OR(L458=PRINCIPAL!$I$125,L458=PRINCIPAL!$I$125+PRINCIPAL!$I$125,L458=PRINCIPAL!$I$125+PRINCIPAL!$I$125+PRINCIPAL!$I$125)),0,IF(AND(PRINCIPAL!$H$125&lt;&gt;"",L458=PRINCIPAL!$J$125),VLOOKUP($S$438,'Banco de Dados'!$B$4:$J$50,8,FALSE)*PRINCIPAL!$H$125*(1-(PRINCIPAL!$K$125/100)),IF(AND(PRINCIPAL!$H$125&lt;&gt;"",L458=PRINCIPAL!$L$125),VLOOKUP($S$438,'Banco de Dados'!$B$4:$J$50,8,FALSE)*PRINCIPAL!$H$125*(1-(PRINCIPAL!$M$125/100)),IF(AND(PRINCIPAL!$H$125&lt;&gt;"",L458=PRINCIPAL!$N$125),VLOOKUP($S$438,'Banco de Dados'!$B$4:$J$50,8,FALSE)*PRINCIPAL!$H$125*(1-(PRINCIPAL!$O$125/100)),IF(PRINCIPAL!$H$125&lt;&gt;"",VLOOKUP($S$438,'Banco de Dados'!$B$4:$J$50,8,FALSE)*PRINCIPAL!$H$125,IF(OR(L458=PRINCIPAL!$I$125,L458=PRINCIPAL!$I$125+PRINCIPAL!$I$125,L458=PRINCIPAL!$I$125+PRINCIPAL!$I$125+PRINCIPAL!$I$125),0,IF(L458=PRINCIPAL!$J$125,VLOOKUP($S$438,'Banco de Dados'!$B$4:$J$50,6,FALSE)*(1-(PRINCIPAL!$K$125/100)),IF(L458=PRINCIPAL!$L$125,VLOOKUP($S$438,'Banco de Dados'!$B$4:$J$50,6,FALSE)*(1-(PRINCIPAL!$M$125/100)),IF(L458=PRINCIPAL!$N$125,VLOOKUP($S$438,'Banco de Dados'!$B$4:$J$50,6,FALSE)*(1-(PRINCIPAL!$O$125/100)),VLOOKUP($S$438,'Banco de Dados'!$B$4:$J$50,6,FALSE)))))))))),"")</f>
        <v/>
      </c>
      <c r="S458" s="29" t="str">
        <f>IFERROR(R458*(IFERROR(VLOOKUP($S$438,'Banco de Dados'!$B$4:$J$50,4,FALSE),"ERRO")),"")</f>
        <v/>
      </c>
      <c r="T458" s="29" t="str">
        <f t="shared" si="310"/>
        <v/>
      </c>
      <c r="U458" s="103" t="str">
        <f>IFERROR(T458*(C458*(PRINCIPAL!$G$125/100))*0.47*(44/12),"")</f>
        <v/>
      </c>
      <c r="V458" s="103" t="str">
        <f t="shared" si="286"/>
        <v/>
      </c>
      <c r="W458" s="30" t="str">
        <f>IFERROR(IF(AND(PRINCIPAL!$H$126&lt;&gt;"",OR(L458=PRINCIPAL!$I$126,L458=PRINCIPAL!$I$126+PRINCIPAL!$I$126,L458=PRINCIPAL!$I$126+PRINCIPAL!$I$126+PRINCIPAL!$I$126)),0,IF(AND(PRINCIPAL!$H$126&lt;&gt;"",L458=PRINCIPAL!$J$126),VLOOKUP($X$438,'Banco de Dados'!$B$4:$J$50,8,FALSE)*PRINCIPAL!$H$126*(1-(PRINCIPAL!$K$126/100)),IF(AND(PRINCIPAL!$H$126&lt;&gt;"",L458=PRINCIPAL!$L$126),VLOOKUP($X$438,'Banco de Dados'!$B$4:$J$50,8,FALSE)*PRINCIPAL!$H$126*(1-(PRINCIPAL!$M$126/100)),IF(AND(PRINCIPAL!$H$126&lt;&gt;"",L458=PRINCIPAL!$N$126),VLOOKUP($X$438,'Banco de Dados'!$B$4:$J$50,8,FALSE)*PRINCIPAL!$H$126*(1-(PRINCIPAL!$O$126/100)),IF(PRINCIPAL!$H$126&lt;&gt;"",VLOOKUP($X$438,'Banco de Dados'!$B$4:$J$50,8,FALSE)*PRINCIPAL!$H$126,IF(OR(L458=PRINCIPAL!$I$126,L458=PRINCIPAL!$I$126+PRINCIPAL!$I$126,L458=PRINCIPAL!$I$126+PRINCIPAL!$I$126+PRINCIPAL!$I$126),0,IF(L458=PRINCIPAL!$J$126,VLOOKUP($X$438,'Banco de Dados'!$B$4:$J$50,6,FALSE)*(1-(PRINCIPAL!$K$126/100)),IF(L458=PRINCIPAL!$L$126,VLOOKUP($X$438,'Banco de Dados'!$B$4:$J$50,6,FALSE)*(1-(PRINCIPAL!$M$126/100)),IF(L458=PRINCIPAL!$N$126,VLOOKUP($X$438,'Banco de Dados'!$B$4:$J$50,6,FALSE)*(1-(PRINCIPAL!$O$126/100)),VLOOKUP($X$438,'Banco de Dados'!$B$4:$J$50,6,FALSE)))))))))),"")</f>
        <v/>
      </c>
      <c r="X458" s="29" t="str">
        <f>IFERROR(W458*(IFERROR(VLOOKUP($X$438,'Banco de Dados'!$B$4:$J$50,4,FALSE),"ERRO")),"")</f>
        <v/>
      </c>
      <c r="Y458" s="29" t="str">
        <f t="shared" si="304"/>
        <v/>
      </c>
      <c r="Z458" s="103" t="str">
        <f>IFERROR(Y458*(C458*(PRINCIPAL!$G$126/100))*0.47*(44/12),"")</f>
        <v/>
      </c>
      <c r="AA458" s="111" t="str">
        <f t="shared" si="305"/>
        <v/>
      </c>
      <c r="AB458" s="30" t="str">
        <f>IFERROR(IF(AND(PRINCIPAL!$H$127&lt;&gt;"",OR(L458=PRINCIPAL!$I$127,L458=PRINCIPAL!$I$127+PRINCIPAL!$I$127,L458=PRINCIPAL!$I$127+PRINCIPAL!$I$127+PRINCIPAL!$I$127)),0,IF(AND(PRINCIPAL!$H$127&lt;&gt;"",L458=PRINCIPAL!$J$127),VLOOKUP($AC$438,'Banco de Dados'!$B$4:$J$50,8,FALSE)*PRINCIPAL!$H$127*(1-(PRINCIPAL!$K$127/100)),IF(AND(PRINCIPAL!$H$127&lt;&gt;"",L458=PRINCIPAL!$L$127),VLOOKUP($AC$438,'Banco de Dados'!$B$4:$J$50,8,FALSE)*PRINCIPAL!$H$127*(1-(PRINCIPAL!$M$127/100)),IF(AND(PRINCIPAL!$H$127&lt;&gt;"",L458=PRINCIPAL!$N$127),VLOOKUP($AC$438,'Banco de Dados'!$B$4:$J$50,8,FALSE)*PRINCIPAL!$H$127*(1-(PRINCIPAL!$O$127/100)),IF(PRINCIPAL!$H$127&lt;&gt;"",VLOOKUP($AC$438,'Banco de Dados'!$B$4:$J$50,8,FALSE)*PRINCIPAL!$H$127,IF(OR(L458=PRINCIPAL!$I$127,L458=PRINCIPAL!$I$127+PRINCIPAL!$I$127,L458=PRINCIPAL!$I$127+PRINCIPAL!$I$127+PRINCIPAL!$I$127),0,IF(L458=PRINCIPAL!$J$127,VLOOKUP($AC$438,'Banco de Dados'!$B$4:$J$50,6,FALSE)*(1-(PRINCIPAL!$K$127/100)),IF(L458=PRINCIPAL!$L$127,VLOOKUP($AC$438,'Banco de Dados'!$B$4:$J$50,6,FALSE)*(1-(PRINCIPAL!$M$127/100)),IF(L458=PRINCIPAL!$N$127,VLOOKUP($AC$438,'Banco de Dados'!$B$4:$J$50,6,FALSE)*(1-(PRINCIPAL!$O$127/100)),VLOOKUP($AC$438,'Banco de Dados'!$B$4:$J$50,6,FALSE)))))))))),"")</f>
        <v/>
      </c>
      <c r="AC458" s="29" t="str">
        <f>IFERROR(AB458*(IFERROR(VLOOKUP($AC$438,'Banco de Dados'!$B$4:$J$50,4,FALSE),"ERRO")),"")</f>
        <v/>
      </c>
      <c r="AD458" s="29" t="str">
        <f t="shared" si="295"/>
        <v/>
      </c>
      <c r="AE458" s="103" t="str">
        <f>IFERROR(AD458*(C458*(PRINCIPAL!$G$127/100))*0.47*(44/12),"")</f>
        <v/>
      </c>
      <c r="AF458" s="111" t="str">
        <f t="shared" si="296"/>
        <v/>
      </c>
      <c r="AG458" s="30" t="str">
        <f>IFERROR(IF(AND(PRINCIPAL!$H$128&lt;&gt;"",OR(L458=PRINCIPAL!$I$128,L458=PRINCIPAL!$I$128+PRINCIPAL!$I$128,L458=PRINCIPAL!$I$128+PRINCIPAL!$I$128+PRINCIPAL!$I$128)),0,IF(AND(PRINCIPAL!$H$128&lt;&gt;"",L458=PRINCIPAL!$J$128),VLOOKUP($AH$438,'Banco de Dados'!$B$4:$J$50,8,FALSE)*PRINCIPAL!$H$128*(1-(PRINCIPAL!$K$128/100)),IF(AND(PRINCIPAL!$H$128&lt;&gt;"",L458=PRINCIPAL!$L$128),VLOOKUP($AH$438,'Banco de Dados'!$B$4:$J$50,8,FALSE)*PRINCIPAL!$H$128*(1-(PRINCIPAL!$M$128/100)),IF(AND(PRINCIPAL!$H$128&lt;&gt;"",L458=PRINCIPAL!$N$128),VLOOKUP($AH$438,'Banco de Dados'!$B$4:$J$50,8,FALSE)*PRINCIPAL!$H$128*(1-(PRINCIPAL!$O$128/100)),IF(PRINCIPAL!$H$128&lt;&gt;"",VLOOKUP($AH$438,'Banco de Dados'!$B$4:$J$50,8,FALSE)*PRINCIPAL!$H$128,IF(OR(L458=PRINCIPAL!$I$128,L458=PRINCIPAL!$I$128+PRINCIPAL!$I$128,L458=PRINCIPAL!$I$128+PRINCIPAL!$I$128+PRINCIPAL!$I$128),0,IF(L458=PRINCIPAL!$J$128,VLOOKUP($AH$438,'Banco de Dados'!$B$4:$J$50,6,FALSE)*(1-(PRINCIPAL!$K$128/100)),IF(L458=PRINCIPAL!$L$128,VLOOKUP($AH$438,'Banco de Dados'!$B$4:$J$50,6,FALSE)*(1-(PRINCIPAL!$M$128/100)),IF(L458=PRINCIPAL!$N$128,VLOOKUP($AH$438,'Banco de Dados'!$B$4:$J$50,6,FALSE)*(1-(PRINCIPAL!$O$128/100)),VLOOKUP($AH$438,'Banco de Dados'!$B$4:$J$50,6,FALSE)))))))))),"")</f>
        <v/>
      </c>
      <c r="AH458" s="29" t="str">
        <f>IFERROR(AG458*(IFERROR(VLOOKUP($AH$438,'Banco de Dados'!$B$4:$J$50,4,FALSE),"ERRO")),"")</f>
        <v/>
      </c>
      <c r="AI458" s="29" t="str">
        <f t="shared" si="297"/>
        <v/>
      </c>
      <c r="AJ458" s="103" t="str">
        <f>IFERROR(AI458*(C458*(PRINCIPAL!$G$128/100))*0.47*(44/12),"")</f>
        <v/>
      </c>
      <c r="AK458" s="111" t="str">
        <f t="shared" si="306"/>
        <v/>
      </c>
      <c r="AL458" s="30" t="str">
        <f>IFERROR(IF(AND(PRINCIPAL!$H$129&lt;&gt;"",OR(L458=PRINCIPAL!$I$129,L458=PRINCIPAL!$I$129+PRINCIPAL!$I$129,L458=PRINCIPAL!$I$129+PRINCIPAL!$I$129+PRINCIPAL!$I$129)),0,IF(AND(PRINCIPAL!$H$129&lt;&gt;"",L458=PRINCIPAL!$J$129),VLOOKUP($AM$438,'Banco de Dados'!$B$4:$J$50,8,FALSE)*PRINCIPAL!$H$129*(1-(PRINCIPAL!$K$129/100)),IF(AND(PRINCIPAL!$H$129&lt;&gt;"",L458=PRINCIPAL!$L$129),VLOOKUP($AM$438,'Banco de Dados'!$B$4:$J$50,8,FALSE)*PRINCIPAL!$H$129*(1-(PRINCIPAL!$M$129/100)),IF(AND(PRINCIPAL!$H$129&lt;&gt;"",L458=PRINCIPAL!$N$129),VLOOKUP($AM$438,'Banco de Dados'!$B$4:$J$50,8,FALSE)*PRINCIPAL!$H$129*(1-(PRINCIPAL!$O$129/100)),IF(PRINCIPAL!$H$129&lt;&gt;"",VLOOKUP($AM$438,'Banco de Dados'!$B$4:$J$50,8,FALSE)*PRINCIPAL!$H$129,IF(OR(L458=PRINCIPAL!$I$129,L458=PRINCIPAL!$I$129+PRINCIPAL!$I$129,L458=PRINCIPAL!$I$129+PRINCIPAL!$I$129+PRINCIPAL!$I$129),0,IF(L458=PRINCIPAL!$J$129,VLOOKUP($AM$438,'Banco de Dados'!$B$4:$J$50,6,FALSE)*(1-(PRINCIPAL!$K$129/100)),IF(L458=PRINCIPAL!$L$129,VLOOKUP($AM$438,'Banco de Dados'!$B$4:$J$50,6,FALSE)*(1-(PRINCIPAL!$M$129/100)),IF(L458=PRINCIPAL!$N$129,VLOOKUP($AM$438,'Banco de Dados'!$B$4:$J$50,6,FALSE)*(1-(PRINCIPAL!$O$129/100)),VLOOKUP($AM$438,'Banco de Dados'!$B$4:$J$50,6,FALSE)))))))))),"")</f>
        <v/>
      </c>
      <c r="AM458" s="29" t="str">
        <f>IFERROR(AL458*(IFERROR(VLOOKUP($AM$438,'Banco de Dados'!$B$4:$J$50,4,FALSE),"ERRO")),"")</f>
        <v/>
      </c>
      <c r="AN458" s="29" t="str">
        <f t="shared" si="298"/>
        <v/>
      </c>
      <c r="AO458" s="103" t="str">
        <f>IFERROR(AN458*(C458*(PRINCIPAL!$G$129/100))*0.47*(44/12),"")</f>
        <v/>
      </c>
      <c r="AP458" s="111" t="str">
        <f t="shared" si="299"/>
        <v/>
      </c>
      <c r="AQ458" s="30" t="str">
        <f>IFERROR(IF(AND(PRINCIPAL!$H$130&lt;&gt;"",OR(L458=PRINCIPAL!$I$130,L458=PRINCIPAL!$I$130+PRINCIPAL!$I$130,L458=PRINCIPAL!$I$130+PRINCIPAL!$I$130+PRINCIPAL!$I$130)),0,IF(AND(PRINCIPAL!$H$130&lt;&gt;"",L458=PRINCIPAL!$J$130),VLOOKUP($AR$438,'Banco de Dados'!$B$4:$J$50,8,FALSE)*PRINCIPAL!$H$130*(1-(PRINCIPAL!$K$130/100)),IF(AND(PRINCIPAL!$H$130&lt;&gt;"",L458=PRINCIPAL!$L$130),VLOOKUP($AR$438,'Banco de Dados'!$B$4:$J$50,8,FALSE)*PRINCIPAL!$H$130*(1-(PRINCIPAL!$M$130/100)),IF(AND(PRINCIPAL!$H$130&lt;&gt;"",L458=PRINCIPAL!$N$130),VLOOKUP($AR$438,'Banco de Dados'!$B$4:$J$50,8,FALSE)*PRINCIPAL!$H$130*(1-(PRINCIPAL!$O$130/100)),IF(PRINCIPAL!$H$130&lt;&gt;"",VLOOKUP($AR$438,'Banco de Dados'!$B$4:$J$50,8,FALSE)*PRINCIPAL!$H$130,IF(OR(L458=PRINCIPAL!$I$130,L458=PRINCIPAL!$I$130+PRINCIPAL!$I$130,L458=PRINCIPAL!$I$130+PRINCIPAL!$I$130+PRINCIPAL!$I$130),0,IF(L458=PRINCIPAL!$J$130,VLOOKUP($AR$438,'Banco de Dados'!$B$4:$J$50,6,FALSE)*(1-(PRINCIPAL!$K$130/100)),IF(L458=PRINCIPAL!$L$130,VLOOKUP($AR$438,'Banco de Dados'!$B$4:$J$50,6,FALSE)*(1-(PRINCIPAL!$M$130/100)),IF(L458=PRINCIPAL!$N$130,VLOOKUP($AR$438,'Banco de Dados'!$B$4:$J$50,6,FALSE)*(1-(PRINCIPAL!$O$130/100)),VLOOKUP($AR$438,'Banco de Dados'!$B$4:$J$50,6,FALSE)))))))))),"")</f>
        <v/>
      </c>
      <c r="AR458" s="29" t="str">
        <f>IFERROR(AQ458*(IFERROR(VLOOKUP($AR$438,'Banco de Dados'!$B$4:$J$50,4,FALSE),"ERRO")),"")</f>
        <v/>
      </c>
      <c r="AS458" s="29" t="str">
        <f t="shared" si="300"/>
        <v/>
      </c>
      <c r="AT458" s="103" t="str">
        <f>IFERROR(AS458*(C458*(PRINCIPAL!$G$130/100))*0.47*(44/12),"")</f>
        <v/>
      </c>
      <c r="AU458" s="111" t="str">
        <f t="shared" si="301"/>
        <v/>
      </c>
      <c r="AV458" s="30" t="str">
        <f>IFERROR(IF(AND(PRINCIPAL!$H$131&lt;&gt;"",OR(L458=PRINCIPAL!$I$131,L458=PRINCIPAL!$I$131+PRINCIPAL!$I$131,L458=PRINCIPAL!$I$131+PRINCIPAL!$I$131+PRINCIPAL!$I$131)),0,IF(AND(PRINCIPAL!$H$131&lt;&gt;"",L458=PRINCIPAL!$J$131),VLOOKUP($AW$438,'Banco de Dados'!$B$4:$J$50,8,FALSE)*PRINCIPAL!$H$131*(1-(PRINCIPAL!$K$131/100)),IF(AND(PRINCIPAL!$H$131&lt;&gt;"",L458=PRINCIPAL!$L$131),VLOOKUP($AW$438,'Banco de Dados'!$B$4:$J$50,8,FALSE)*PRINCIPAL!$H$131*(1-(PRINCIPAL!$M$131/100)),IF(AND(PRINCIPAL!$H$131&lt;&gt;"",L458=PRINCIPAL!$N$131),VLOOKUP($AW$438,'Banco de Dados'!$B$4:$J$50,8,FALSE)*PRINCIPAL!$H$131*(1-(PRINCIPAL!$O$131/100)),IF(PRINCIPAL!$H$131&lt;&gt;"",VLOOKUP($AW$438,'Banco de Dados'!$B$4:$J$50,8,FALSE)*PRINCIPAL!$H$131,IF(OR(L458=PRINCIPAL!$I$131,L458=PRINCIPAL!$I$131+PRINCIPAL!$I$131,L458=PRINCIPAL!$I$131+PRINCIPAL!$I$131+PRINCIPAL!$I$131),0,IF(L458=PRINCIPAL!$J$131,VLOOKUP($AW$438,'Banco de Dados'!$B$4:$J$50,6,FALSE)*(1-(PRINCIPAL!$K$131/100)),IF(L458=PRINCIPAL!$L$131,VLOOKUP($AW$438,'Banco de Dados'!$B$4:$J$50,6,FALSE)*(1-(PRINCIPAL!$M$131/100)),IF(L458=PRINCIPAL!$N$131,VLOOKUP($AW$438,'Banco de Dados'!$B$4:$J$50,6,FALSE)*(1-(PRINCIPAL!$O$131/100)),VLOOKUP($AW$438,'Banco de Dados'!$B$4:$J$50,6,FALSE)))))))))),"")</f>
        <v/>
      </c>
      <c r="AW458" s="29" t="str">
        <f>IFERROR(AV458*(IFERROR(VLOOKUP($AW$438,'Banco de Dados'!$B$4:$J$50,4,FALSE),"ERRO")),"")</f>
        <v/>
      </c>
      <c r="AX458" s="29" t="str">
        <f t="shared" si="302"/>
        <v/>
      </c>
      <c r="AY458" s="103" t="str">
        <f>IFERROR(AX458*(C458*(PRINCIPAL!$G$131/100))*0.47*(44/12),"")</f>
        <v/>
      </c>
      <c r="AZ458" s="111" t="str">
        <f t="shared" si="307"/>
        <v/>
      </c>
      <c r="BA458" s="30" t="str">
        <f>IFERROR(IF(AND(PRINCIPAL!$H$132&lt;&gt;"",OR(L458=PRINCIPAL!$I$132,L458=PRINCIPAL!$I$132+PRINCIPAL!$I$132,L458=PRINCIPAL!$I$132+PRINCIPAL!$I$132+PRINCIPAL!$I$132)),0,IF(AND(PRINCIPAL!$H$132&lt;&gt;"",L458=PRINCIPAL!$J$132),VLOOKUP($BB$438,'Banco de Dados'!$B$4:$J$50,8,FALSE)*PRINCIPAL!$H$132*(1-(PRINCIPAL!$K$132/100)),IF(AND(PRINCIPAL!$H$132&lt;&gt;"",L458=PRINCIPAL!$L$132),VLOOKUP($BB$438,'Banco de Dados'!$B$4:$J$50,8,FALSE)*PRINCIPAL!$H$132*(1-(PRINCIPAL!$M$132/100)),IF(AND(PRINCIPAL!$H$132&lt;&gt;"",L458=PRINCIPAL!$N$132),VLOOKUP($BB$438,'Banco de Dados'!$B$4:$J$50,8,FALSE)*PRINCIPAL!$H$132*(1-(PRINCIPAL!$O$132/100)),IF(PRINCIPAL!$H$132&lt;&gt;"",VLOOKUP($BB$438,'Banco de Dados'!$B$4:$J$50,8,FALSE)*PRINCIPAL!$H$132,IF(OR(L458=PRINCIPAL!$I$132,L458=PRINCIPAL!$I$132+PRINCIPAL!$I$132,L458=PRINCIPAL!$I$132+PRINCIPAL!$I$132+PRINCIPAL!$I$132),0,IF(L458=PRINCIPAL!$J$132,VLOOKUP($BB$438,'Banco de Dados'!$B$4:$J$50,6,FALSE)*(1-(PRINCIPAL!$K$132/100)),IF(L458=PRINCIPAL!$L$132,VLOOKUP($BB$438,'Banco de Dados'!$B$4:$J$50,6,FALSE)*(1-(PRINCIPAL!$M$132/100)),IF(L458=PRINCIPAL!$N$132,VLOOKUP($BB$438,'Banco de Dados'!$B$4:$J$50,6,FALSE)*(1-(PRINCIPAL!$O$132/100)),VLOOKUP($BB$438,'Banco de Dados'!$B$4:$J$50,6,FALSE)))))))))),"")</f>
        <v/>
      </c>
      <c r="BB458" s="29" t="str">
        <f>IFERROR(BA458*(IFERROR(VLOOKUP($BB$438,'Banco de Dados'!$B$4:$J$50,4,FALSE),"ERRO")),"")</f>
        <v/>
      </c>
      <c r="BC458" s="29" t="str">
        <f t="shared" si="308"/>
        <v/>
      </c>
      <c r="BD458" s="103" t="str">
        <f>IFERROR(BC458*(C458*(PRINCIPAL!$G$132/100))*0.47*(44/12),"")</f>
        <v/>
      </c>
      <c r="BE458" s="111" t="str">
        <f t="shared" si="287"/>
        <v/>
      </c>
      <c r="BF458" s="30" t="str">
        <f>IFERROR(IF(AND(PRINCIPAL!$H$133&lt;&gt;"",OR(L458=PRINCIPAL!$I$133,L458=PRINCIPAL!$I$133+PRINCIPAL!$I$133,L458=PRINCIPAL!$I$133+PRINCIPAL!$I$133+PRINCIPAL!$I$133)),0,IF(AND(PRINCIPAL!$H$133&lt;&gt;"",L458=PRINCIPAL!$J$133),VLOOKUP($BG$438,'Banco de Dados'!$B$4:$J$50,8,FALSE)*PRINCIPAL!$H$133*(1-(PRINCIPAL!$K$133/100)),IF(AND(PRINCIPAL!$H$133&lt;&gt;"",L458=PRINCIPAL!$L$133),VLOOKUP($BG$438,'Banco de Dados'!$B$4:$J$50,8,FALSE)*PRINCIPAL!$H$133*(1-(PRINCIPAL!$M$133/100)),IF(AND(PRINCIPAL!$H$133&lt;&gt;"",L458=PRINCIPAL!$N$133),VLOOKUP($BG$438,'Banco de Dados'!$B$4:$J$50,8,FALSE)*PRINCIPAL!$H$133*(1-(PRINCIPAL!$O$133/100)),IF(PRINCIPAL!$H$133&lt;&gt;"",VLOOKUP($BG$438,'Banco de Dados'!$B$4:$J$50,8,FALSE)*PRINCIPAL!$H$133,IF(OR(L458=PRINCIPAL!$I$133,L458=PRINCIPAL!$I$133+PRINCIPAL!$I$133,L458=PRINCIPAL!$I$133+PRINCIPAL!$I$133+PRINCIPAL!$I$133),0,IF(L458=PRINCIPAL!$J$133,VLOOKUP($BG$438,'Banco de Dados'!$B$4:$J$50,6,FALSE)*(1-(PRINCIPAL!$K$133/100)),IF(L458=PRINCIPAL!$L$133,VLOOKUP($BG$438,'Banco de Dados'!$B$4:$J$50,6,FALSE)*(1-(PRINCIPAL!$M$133/100)),IF(L458=PRINCIPAL!$N$133,VLOOKUP($BG$438,'Banco de Dados'!$B$4:$J$50,6,FALSE)*(1-(PRINCIPAL!$O$133/100)),VLOOKUP($BG$438,'Banco de Dados'!$B$4:$J$50,6,FALSE)))))))))),"")</f>
        <v/>
      </c>
      <c r="BG458" s="29" t="str">
        <f>IFERROR(BF458*(IFERROR(VLOOKUP($BG$438,'Banco de Dados'!$B$4:$J$50,4,FALSE),"ERRO")),"")</f>
        <v/>
      </c>
      <c r="BH458" s="29" t="str">
        <f t="shared" si="303"/>
        <v/>
      </c>
      <c r="BI458" s="103" t="str">
        <f>IFERROR(BH458*(C458*(PRINCIPAL!$G$133/100))*0.47*(44/12),"")</f>
        <v/>
      </c>
      <c r="BJ458" s="102" t="str">
        <f t="shared" si="288"/>
        <v/>
      </c>
    </row>
    <row r="459" spans="2:62" ht="12.75" customHeight="1" x14ac:dyDescent="0.3">
      <c r="B459" s="326">
        <f t="shared" si="289"/>
        <v>2039</v>
      </c>
      <c r="C459" s="340"/>
      <c r="D459" s="1"/>
      <c r="E459" s="116">
        <v>19</v>
      </c>
      <c r="F459" s="24" t="str">
        <f>IFERROR(VLOOKUP($G$438,'Banco de Dados'!$B$4:$J$50,6,FALSE),"")</f>
        <v/>
      </c>
      <c r="G459" s="25" t="str">
        <f>IFERROR(F459*(IFERROR(VLOOKUP($G$438,'Banco de Dados'!$B$4:$J$50,4,FALSE),"ERRO")),"")</f>
        <v/>
      </c>
      <c r="H459" s="25" t="str">
        <f t="shared" si="290"/>
        <v/>
      </c>
      <c r="I459" s="103" t="str">
        <f t="shared" si="291"/>
        <v/>
      </c>
      <c r="J459" s="117" t="str">
        <f t="shared" si="292"/>
        <v/>
      </c>
      <c r="K459" s="1"/>
      <c r="L459" s="91">
        <v>19</v>
      </c>
      <c r="M459" s="24" t="str">
        <f>IFERROR(IF(AND(PRINCIPAL!$H$124&lt;&gt;"",OR(L459=PRINCIPAL!$I$124,L459=PRINCIPAL!$I$124+PRINCIPAL!$I$124,L459=PRINCIPAL!$I$124+PRINCIPAL!$I$124+PRINCIPAL!$I$124)),0,IF(AND(PRINCIPAL!$H$124&lt;&gt;"",L459=PRINCIPAL!$J$124),VLOOKUP($N$438,'Banco de Dados'!$B$4:$J$50,8,FALSE)*PRINCIPAL!$H$124*(1-(PRINCIPAL!$K$124/100)),IF(AND(PRINCIPAL!$H$124&lt;&gt;"",L459=PRINCIPAL!$L$124),VLOOKUP($N$438,'Banco de Dados'!$B$4:$J$50,8,FALSE)*PRINCIPAL!$H$124*(1-(PRINCIPAL!$M$124/100)),IF(AND(PRINCIPAL!$H$124&lt;&gt;"",L459=PRINCIPAL!$N$124),VLOOKUP($N$438,'Banco de Dados'!$B$4:$J$50,8,FALSE)*PRINCIPAL!$H$124*(1-(PRINCIPAL!$O$124/100)),IF(PRINCIPAL!$H$124&lt;&gt;"",VLOOKUP($N$438,'Banco de Dados'!$B$4:$J$50,8,FALSE)*PRINCIPAL!$H$124,IF(OR(L459=PRINCIPAL!$I$124,L459=PRINCIPAL!$I$124+PRINCIPAL!$I$124,L459=PRINCIPAL!$I$124+PRINCIPAL!$I$124+PRINCIPAL!$I$124),0,IF(L459=PRINCIPAL!$J$124,VLOOKUP($N$438,'Banco de Dados'!$B$4:$J$50,6,FALSE)*(1-(PRINCIPAL!$K$124/100)),IF(L459=PRINCIPAL!$L$124,VLOOKUP($N$438,'Banco de Dados'!$B$4:$J$50,6,FALSE)*(1-(PRINCIPAL!$M$124/100)),IF(L459=PRINCIPAL!$N$124,VLOOKUP($N$438,'Banco de Dados'!$B$4:$J$50,6,FALSE)*(1-(PRINCIPAL!$O$124/100)),VLOOKUP($N$438,'Banco de Dados'!$B$4:$J$50,6,FALSE)))))))))),"")</f>
        <v/>
      </c>
      <c r="N459" s="25" t="str">
        <f>IFERROR(M459*(IFERROR(VLOOKUP($N$438,'Banco de Dados'!$B$4:$J$50,4,FALSE),"ERRO")),"")</f>
        <v/>
      </c>
      <c r="O459" s="25" t="str">
        <f>IFERROR(M459+N459,"")</f>
        <v/>
      </c>
      <c r="P459" s="103" t="str">
        <f>IFERROR(O459*(C459*(PRINCIPAL!$G$124/100))*0.47*(44/12),"")</f>
        <v/>
      </c>
      <c r="Q459" s="107" t="str">
        <f>IFERROR(Q458+P459,"")</f>
        <v/>
      </c>
      <c r="R459" s="29" t="str">
        <f>IFERROR(IF(AND(PRINCIPAL!$H$125&lt;&gt;"",OR(L459=PRINCIPAL!$I$125,L459=PRINCIPAL!$I$125+PRINCIPAL!$I$125,L459=PRINCIPAL!$I$125+PRINCIPAL!$I$125+PRINCIPAL!$I$125)),0,IF(AND(PRINCIPAL!$H$125&lt;&gt;"",L459=PRINCIPAL!$J$125),VLOOKUP($S$438,'Banco de Dados'!$B$4:$J$50,8,FALSE)*PRINCIPAL!$H$125*(1-(PRINCIPAL!$K$125/100)),IF(AND(PRINCIPAL!$H$125&lt;&gt;"",L459=PRINCIPAL!$L$125),VLOOKUP($S$438,'Banco de Dados'!$B$4:$J$50,8,FALSE)*PRINCIPAL!$H$125*(1-(PRINCIPAL!$M$125/100)),IF(AND(PRINCIPAL!$H$125&lt;&gt;"",L459=PRINCIPAL!$N$125),VLOOKUP($S$438,'Banco de Dados'!$B$4:$J$50,8,FALSE)*PRINCIPAL!$H$125*(1-(PRINCIPAL!$O$125/100)),IF(PRINCIPAL!$H$125&lt;&gt;"",VLOOKUP($S$438,'Banco de Dados'!$B$4:$J$50,8,FALSE)*PRINCIPAL!$H$125,IF(OR(L459=PRINCIPAL!$I$125,L459=PRINCIPAL!$I$125+PRINCIPAL!$I$125,L459=PRINCIPAL!$I$125+PRINCIPAL!$I$125+PRINCIPAL!$I$125),0,IF(L459=PRINCIPAL!$J$125,VLOOKUP($S$438,'Banco de Dados'!$B$4:$J$50,6,FALSE)*(1-(PRINCIPAL!$K$125/100)),IF(L459=PRINCIPAL!$L$125,VLOOKUP($S$438,'Banco de Dados'!$B$4:$J$50,6,FALSE)*(1-(PRINCIPAL!$M$125/100)),IF(L459=PRINCIPAL!$N$125,VLOOKUP($S$438,'Banco de Dados'!$B$4:$J$50,6,FALSE)*(1-(PRINCIPAL!$O$125/100)),VLOOKUP($S$438,'Banco de Dados'!$B$4:$J$50,6,FALSE)))))))))),"")</f>
        <v/>
      </c>
      <c r="S459" s="29" t="str">
        <f>IFERROR(R459*(IFERROR(VLOOKUP($S$438,'Banco de Dados'!$B$4:$J$50,4,FALSE),"ERRO")),"")</f>
        <v/>
      </c>
      <c r="T459" s="29" t="str">
        <f t="shared" si="310"/>
        <v/>
      </c>
      <c r="U459" s="103" t="str">
        <f>IFERROR(T459*(C459*(PRINCIPAL!$G$125/100))*0.47*(44/12),"")</f>
        <v/>
      </c>
      <c r="V459" s="103" t="str">
        <f t="shared" si="286"/>
        <v/>
      </c>
      <c r="W459" s="30" t="str">
        <f>IFERROR(IF(AND(PRINCIPAL!$H$126&lt;&gt;"",OR(L459=PRINCIPAL!$I$126,L459=PRINCIPAL!$I$126+PRINCIPAL!$I$126,L459=PRINCIPAL!$I$126+PRINCIPAL!$I$126+PRINCIPAL!$I$126)),0,IF(AND(PRINCIPAL!$H$126&lt;&gt;"",L459=PRINCIPAL!$J$126),VLOOKUP($X$438,'Banco de Dados'!$B$4:$J$50,8,FALSE)*PRINCIPAL!$H$126*(1-(PRINCIPAL!$K$126/100)),IF(AND(PRINCIPAL!$H$126&lt;&gt;"",L459=PRINCIPAL!$L$126),VLOOKUP($X$438,'Banco de Dados'!$B$4:$J$50,8,FALSE)*PRINCIPAL!$H$126*(1-(PRINCIPAL!$M$126/100)),IF(AND(PRINCIPAL!$H$126&lt;&gt;"",L459=PRINCIPAL!$N$126),VLOOKUP($X$438,'Banco de Dados'!$B$4:$J$50,8,FALSE)*PRINCIPAL!$H$126*(1-(PRINCIPAL!$O$126/100)),IF(PRINCIPAL!$H$126&lt;&gt;"",VLOOKUP($X$438,'Banco de Dados'!$B$4:$J$50,8,FALSE)*PRINCIPAL!$H$126,IF(OR(L459=PRINCIPAL!$I$126,L459=PRINCIPAL!$I$126+PRINCIPAL!$I$126,L459=PRINCIPAL!$I$126+PRINCIPAL!$I$126+PRINCIPAL!$I$126),0,IF(L459=PRINCIPAL!$J$126,VLOOKUP($X$438,'Banco de Dados'!$B$4:$J$50,6,FALSE)*(1-(PRINCIPAL!$K$126/100)),IF(L459=PRINCIPAL!$L$126,VLOOKUP($X$438,'Banco de Dados'!$B$4:$J$50,6,FALSE)*(1-(PRINCIPAL!$M$126/100)),IF(L459=PRINCIPAL!$N$126,VLOOKUP($X$438,'Banco de Dados'!$B$4:$J$50,6,FALSE)*(1-(PRINCIPAL!$O$126/100)),VLOOKUP($X$438,'Banco de Dados'!$B$4:$J$50,6,FALSE)))))))))),"")</f>
        <v/>
      </c>
      <c r="X459" s="29" t="str">
        <f>IFERROR(W459*(IFERROR(VLOOKUP($X$438,'Banco de Dados'!$B$4:$J$50,4,FALSE),"ERRO")),"")</f>
        <v/>
      </c>
      <c r="Y459" s="29" t="str">
        <f t="shared" si="304"/>
        <v/>
      </c>
      <c r="Z459" s="103" t="str">
        <f>IFERROR(Y459*(C459*(PRINCIPAL!$G$126/100))*0.47*(44/12),"")</f>
        <v/>
      </c>
      <c r="AA459" s="111" t="str">
        <f t="shared" si="305"/>
        <v/>
      </c>
      <c r="AB459" s="30" t="str">
        <f>IFERROR(IF(AND(PRINCIPAL!$H$127&lt;&gt;"",OR(L459=PRINCIPAL!$I$127,L459=PRINCIPAL!$I$127+PRINCIPAL!$I$127,L459=PRINCIPAL!$I$127+PRINCIPAL!$I$127+PRINCIPAL!$I$127)),0,IF(AND(PRINCIPAL!$H$127&lt;&gt;"",L459=PRINCIPAL!$J$127),VLOOKUP($AC$438,'Banco de Dados'!$B$4:$J$50,8,FALSE)*PRINCIPAL!$H$127*(1-(PRINCIPAL!$K$127/100)),IF(AND(PRINCIPAL!$H$127&lt;&gt;"",L459=PRINCIPAL!$L$127),VLOOKUP($AC$438,'Banco de Dados'!$B$4:$J$50,8,FALSE)*PRINCIPAL!$H$127*(1-(PRINCIPAL!$M$127/100)),IF(AND(PRINCIPAL!$H$127&lt;&gt;"",L459=PRINCIPAL!$N$127),VLOOKUP($AC$438,'Banco de Dados'!$B$4:$J$50,8,FALSE)*PRINCIPAL!$H$127*(1-(PRINCIPAL!$O$127/100)),IF(PRINCIPAL!$H$127&lt;&gt;"",VLOOKUP($AC$438,'Banco de Dados'!$B$4:$J$50,8,FALSE)*PRINCIPAL!$H$127,IF(OR(L459=PRINCIPAL!$I$127,L459=PRINCIPAL!$I$127+PRINCIPAL!$I$127,L459=PRINCIPAL!$I$127+PRINCIPAL!$I$127+PRINCIPAL!$I$127),0,IF(L459=PRINCIPAL!$J$127,VLOOKUP($AC$438,'Banco de Dados'!$B$4:$J$50,6,FALSE)*(1-(PRINCIPAL!$K$127/100)),IF(L459=PRINCIPAL!$L$127,VLOOKUP($AC$438,'Banco de Dados'!$B$4:$J$50,6,FALSE)*(1-(PRINCIPAL!$M$127/100)),IF(L459=PRINCIPAL!$N$127,VLOOKUP($AC$438,'Banco de Dados'!$B$4:$J$50,6,FALSE)*(1-(PRINCIPAL!$O$127/100)),VLOOKUP($AC$438,'Banco de Dados'!$B$4:$J$50,6,FALSE)))))))))),"")</f>
        <v/>
      </c>
      <c r="AC459" s="29" t="str">
        <f>IFERROR(AB459*(IFERROR(VLOOKUP($AC$438,'Banco de Dados'!$B$4:$J$50,4,FALSE),"ERRO")),"")</f>
        <v/>
      </c>
      <c r="AD459" s="29" t="str">
        <f t="shared" si="295"/>
        <v/>
      </c>
      <c r="AE459" s="103" t="str">
        <f>IFERROR(AD459*(C459*(PRINCIPAL!$G$127/100))*0.47*(44/12),"")</f>
        <v/>
      </c>
      <c r="AF459" s="111" t="str">
        <f t="shared" si="296"/>
        <v/>
      </c>
      <c r="AG459" s="30" t="str">
        <f>IFERROR(IF(AND(PRINCIPAL!$H$128&lt;&gt;"",OR(L459=PRINCIPAL!$I$128,L459=PRINCIPAL!$I$128+PRINCIPAL!$I$128,L459=PRINCIPAL!$I$128+PRINCIPAL!$I$128+PRINCIPAL!$I$128)),0,IF(AND(PRINCIPAL!$H$128&lt;&gt;"",L459=PRINCIPAL!$J$128),VLOOKUP($AH$438,'Banco de Dados'!$B$4:$J$50,8,FALSE)*PRINCIPAL!$H$128*(1-(PRINCIPAL!$K$128/100)),IF(AND(PRINCIPAL!$H$128&lt;&gt;"",L459=PRINCIPAL!$L$128),VLOOKUP($AH$438,'Banco de Dados'!$B$4:$J$50,8,FALSE)*PRINCIPAL!$H$128*(1-(PRINCIPAL!$M$128/100)),IF(AND(PRINCIPAL!$H$128&lt;&gt;"",L459=PRINCIPAL!$N$128),VLOOKUP($AH$438,'Banco de Dados'!$B$4:$J$50,8,FALSE)*PRINCIPAL!$H$128*(1-(PRINCIPAL!$O$128/100)),IF(PRINCIPAL!$H$128&lt;&gt;"",VLOOKUP($AH$438,'Banco de Dados'!$B$4:$J$50,8,FALSE)*PRINCIPAL!$H$128,IF(OR(L459=PRINCIPAL!$I$128,L459=PRINCIPAL!$I$128+PRINCIPAL!$I$128,L459=PRINCIPAL!$I$128+PRINCIPAL!$I$128+PRINCIPAL!$I$128),0,IF(L459=PRINCIPAL!$J$128,VLOOKUP($AH$438,'Banco de Dados'!$B$4:$J$50,6,FALSE)*(1-(PRINCIPAL!$K$128/100)),IF(L459=PRINCIPAL!$L$128,VLOOKUP($AH$438,'Banco de Dados'!$B$4:$J$50,6,FALSE)*(1-(PRINCIPAL!$M$128/100)),IF(L459=PRINCIPAL!$N$128,VLOOKUP($AH$438,'Banco de Dados'!$B$4:$J$50,6,FALSE)*(1-(PRINCIPAL!$O$128/100)),VLOOKUP($AH$438,'Banco de Dados'!$B$4:$J$50,6,FALSE)))))))))),"")</f>
        <v/>
      </c>
      <c r="AH459" s="29" t="str">
        <f>IFERROR(AG459*(IFERROR(VLOOKUP($AH$438,'Banco de Dados'!$B$4:$J$50,4,FALSE),"ERRO")),"")</f>
        <v/>
      </c>
      <c r="AI459" s="29" t="str">
        <f t="shared" si="297"/>
        <v/>
      </c>
      <c r="AJ459" s="103" t="str">
        <f>IFERROR(AI459*(C459*(PRINCIPAL!$G$128/100))*0.47*(44/12),"")</f>
        <v/>
      </c>
      <c r="AK459" s="111" t="str">
        <f t="shared" si="306"/>
        <v/>
      </c>
      <c r="AL459" s="30" t="str">
        <f>IFERROR(IF(AND(PRINCIPAL!$H$129&lt;&gt;"",OR(L459=PRINCIPAL!$I$129,L459=PRINCIPAL!$I$129+PRINCIPAL!$I$129,L459=PRINCIPAL!$I$129+PRINCIPAL!$I$129+PRINCIPAL!$I$129)),0,IF(AND(PRINCIPAL!$H$129&lt;&gt;"",L459=PRINCIPAL!$J$129),VLOOKUP($AM$438,'Banco de Dados'!$B$4:$J$50,8,FALSE)*PRINCIPAL!$H$129*(1-(PRINCIPAL!$K$129/100)),IF(AND(PRINCIPAL!$H$129&lt;&gt;"",L459=PRINCIPAL!$L$129),VLOOKUP($AM$438,'Banco de Dados'!$B$4:$J$50,8,FALSE)*PRINCIPAL!$H$129*(1-(PRINCIPAL!$M$129/100)),IF(AND(PRINCIPAL!$H$129&lt;&gt;"",L459=PRINCIPAL!$N$129),VLOOKUP($AM$438,'Banco de Dados'!$B$4:$J$50,8,FALSE)*PRINCIPAL!$H$129*(1-(PRINCIPAL!$O$129/100)),IF(PRINCIPAL!$H$129&lt;&gt;"",VLOOKUP($AM$438,'Banco de Dados'!$B$4:$J$50,8,FALSE)*PRINCIPAL!$H$129,IF(OR(L459=PRINCIPAL!$I$129,L459=PRINCIPAL!$I$129+PRINCIPAL!$I$129,L459=PRINCIPAL!$I$129+PRINCIPAL!$I$129+PRINCIPAL!$I$129),0,IF(L459=PRINCIPAL!$J$129,VLOOKUP($AM$438,'Banco de Dados'!$B$4:$J$50,6,FALSE)*(1-(PRINCIPAL!$K$129/100)),IF(L459=PRINCIPAL!$L$129,VLOOKUP($AM$438,'Banco de Dados'!$B$4:$J$50,6,FALSE)*(1-(PRINCIPAL!$M$129/100)),IF(L459=PRINCIPAL!$N$129,VLOOKUP($AM$438,'Banco de Dados'!$B$4:$J$50,6,FALSE)*(1-(PRINCIPAL!$O$129/100)),VLOOKUP($AM$438,'Banco de Dados'!$B$4:$J$50,6,FALSE)))))))))),"")</f>
        <v/>
      </c>
      <c r="AM459" s="29" t="str">
        <f>IFERROR(AL459*(IFERROR(VLOOKUP($AM$438,'Banco de Dados'!$B$4:$J$50,4,FALSE),"ERRO")),"")</f>
        <v/>
      </c>
      <c r="AN459" s="29" t="str">
        <f t="shared" si="298"/>
        <v/>
      </c>
      <c r="AO459" s="103" t="str">
        <f>IFERROR(AN459*(C459*(PRINCIPAL!$G$129/100))*0.47*(44/12),"")</f>
        <v/>
      </c>
      <c r="AP459" s="111" t="str">
        <f t="shared" si="299"/>
        <v/>
      </c>
      <c r="AQ459" s="30" t="str">
        <f>IFERROR(IF(AND(PRINCIPAL!$H$130&lt;&gt;"",OR(L459=PRINCIPAL!$I$130,L459=PRINCIPAL!$I$130+PRINCIPAL!$I$130,L459=PRINCIPAL!$I$130+PRINCIPAL!$I$130+PRINCIPAL!$I$130)),0,IF(AND(PRINCIPAL!$H$130&lt;&gt;"",L459=PRINCIPAL!$J$130),VLOOKUP($AR$438,'Banco de Dados'!$B$4:$J$50,8,FALSE)*PRINCIPAL!$H$130*(1-(PRINCIPAL!$K$130/100)),IF(AND(PRINCIPAL!$H$130&lt;&gt;"",L459=PRINCIPAL!$L$130),VLOOKUP($AR$438,'Banco de Dados'!$B$4:$J$50,8,FALSE)*PRINCIPAL!$H$130*(1-(PRINCIPAL!$M$130/100)),IF(AND(PRINCIPAL!$H$130&lt;&gt;"",L459=PRINCIPAL!$N$130),VLOOKUP($AR$438,'Banco de Dados'!$B$4:$J$50,8,FALSE)*PRINCIPAL!$H$130*(1-(PRINCIPAL!$O$130/100)),IF(PRINCIPAL!$H$130&lt;&gt;"",VLOOKUP($AR$438,'Banco de Dados'!$B$4:$J$50,8,FALSE)*PRINCIPAL!$H$130,IF(OR(L459=PRINCIPAL!$I$130,L459=PRINCIPAL!$I$130+PRINCIPAL!$I$130,L459=PRINCIPAL!$I$130+PRINCIPAL!$I$130+PRINCIPAL!$I$130),0,IF(L459=PRINCIPAL!$J$130,VLOOKUP($AR$438,'Banco de Dados'!$B$4:$J$50,6,FALSE)*(1-(PRINCIPAL!$K$130/100)),IF(L459=PRINCIPAL!$L$130,VLOOKUP($AR$438,'Banco de Dados'!$B$4:$J$50,6,FALSE)*(1-(PRINCIPAL!$M$130/100)),IF(L459=PRINCIPAL!$N$130,VLOOKUP($AR$438,'Banco de Dados'!$B$4:$J$50,6,FALSE)*(1-(PRINCIPAL!$O$130/100)),VLOOKUP($AR$438,'Banco de Dados'!$B$4:$J$50,6,FALSE)))))))))),"")</f>
        <v/>
      </c>
      <c r="AR459" s="29" t="str">
        <f>IFERROR(AQ459*(IFERROR(VLOOKUP($AR$438,'Banco de Dados'!$B$4:$J$50,4,FALSE),"ERRO")),"")</f>
        <v/>
      </c>
      <c r="AS459" s="29" t="str">
        <f t="shared" si="300"/>
        <v/>
      </c>
      <c r="AT459" s="103" t="str">
        <f>IFERROR(AS459*(C459*(PRINCIPAL!$G$130/100))*0.47*(44/12),"")</f>
        <v/>
      </c>
      <c r="AU459" s="111" t="str">
        <f t="shared" si="301"/>
        <v/>
      </c>
      <c r="AV459" s="30" t="str">
        <f>IFERROR(IF(AND(PRINCIPAL!$H$131&lt;&gt;"",OR(L459=PRINCIPAL!$I$131,L459=PRINCIPAL!$I$131+PRINCIPAL!$I$131,L459=PRINCIPAL!$I$131+PRINCIPAL!$I$131+PRINCIPAL!$I$131)),0,IF(AND(PRINCIPAL!$H$131&lt;&gt;"",L459=PRINCIPAL!$J$131),VLOOKUP($AW$438,'Banco de Dados'!$B$4:$J$50,8,FALSE)*PRINCIPAL!$H$131*(1-(PRINCIPAL!$K$131/100)),IF(AND(PRINCIPAL!$H$131&lt;&gt;"",L459=PRINCIPAL!$L$131),VLOOKUP($AW$438,'Banco de Dados'!$B$4:$J$50,8,FALSE)*PRINCIPAL!$H$131*(1-(PRINCIPAL!$M$131/100)),IF(AND(PRINCIPAL!$H$131&lt;&gt;"",L459=PRINCIPAL!$N$131),VLOOKUP($AW$438,'Banco de Dados'!$B$4:$J$50,8,FALSE)*PRINCIPAL!$H$131*(1-(PRINCIPAL!$O$131/100)),IF(PRINCIPAL!$H$131&lt;&gt;"",VLOOKUP($AW$438,'Banco de Dados'!$B$4:$J$50,8,FALSE)*PRINCIPAL!$H$131,IF(OR(L459=PRINCIPAL!$I$131,L459=PRINCIPAL!$I$131+PRINCIPAL!$I$131,L459=PRINCIPAL!$I$131+PRINCIPAL!$I$131+PRINCIPAL!$I$131),0,IF(L459=PRINCIPAL!$J$131,VLOOKUP($AW$438,'Banco de Dados'!$B$4:$J$50,6,FALSE)*(1-(PRINCIPAL!$K$131/100)),IF(L459=PRINCIPAL!$L$131,VLOOKUP($AW$438,'Banco de Dados'!$B$4:$J$50,6,FALSE)*(1-(PRINCIPAL!$M$131/100)),IF(L459=PRINCIPAL!$N$131,VLOOKUP($AW$438,'Banco de Dados'!$B$4:$J$50,6,FALSE)*(1-(PRINCIPAL!$O$131/100)),VLOOKUP($AW$438,'Banco de Dados'!$B$4:$J$50,6,FALSE)))))))))),"")</f>
        <v/>
      </c>
      <c r="AW459" s="29" t="str">
        <f>IFERROR(AV459*(IFERROR(VLOOKUP($AW$438,'Banco de Dados'!$B$4:$J$50,4,FALSE),"ERRO")),"")</f>
        <v/>
      </c>
      <c r="AX459" s="29" t="str">
        <f t="shared" si="302"/>
        <v/>
      </c>
      <c r="AY459" s="103" t="str">
        <f>IFERROR(AX459*(C459*(PRINCIPAL!$G$131/100))*0.47*(44/12),"")</f>
        <v/>
      </c>
      <c r="AZ459" s="111" t="str">
        <f t="shared" si="307"/>
        <v/>
      </c>
      <c r="BA459" s="30" t="str">
        <f>IFERROR(IF(AND(PRINCIPAL!$H$132&lt;&gt;"",OR(L459=PRINCIPAL!$I$132,L459=PRINCIPAL!$I$132+PRINCIPAL!$I$132,L459=PRINCIPAL!$I$132+PRINCIPAL!$I$132+PRINCIPAL!$I$132)),0,IF(AND(PRINCIPAL!$H$132&lt;&gt;"",L459=PRINCIPAL!$J$132),VLOOKUP($BB$438,'Banco de Dados'!$B$4:$J$50,8,FALSE)*PRINCIPAL!$H$132*(1-(PRINCIPAL!$K$132/100)),IF(AND(PRINCIPAL!$H$132&lt;&gt;"",L459=PRINCIPAL!$L$132),VLOOKUP($BB$438,'Banco de Dados'!$B$4:$J$50,8,FALSE)*PRINCIPAL!$H$132*(1-(PRINCIPAL!$M$132/100)),IF(AND(PRINCIPAL!$H$132&lt;&gt;"",L459=PRINCIPAL!$N$132),VLOOKUP($BB$438,'Banco de Dados'!$B$4:$J$50,8,FALSE)*PRINCIPAL!$H$132*(1-(PRINCIPAL!$O$132/100)),IF(PRINCIPAL!$H$132&lt;&gt;"",VLOOKUP($BB$438,'Banco de Dados'!$B$4:$J$50,8,FALSE)*PRINCIPAL!$H$132,IF(OR(L459=PRINCIPAL!$I$132,L459=PRINCIPAL!$I$132+PRINCIPAL!$I$132,L459=PRINCIPAL!$I$132+PRINCIPAL!$I$132+PRINCIPAL!$I$132),0,IF(L459=PRINCIPAL!$J$132,VLOOKUP($BB$438,'Banco de Dados'!$B$4:$J$50,6,FALSE)*(1-(PRINCIPAL!$K$132/100)),IF(L459=PRINCIPAL!$L$132,VLOOKUP($BB$438,'Banco de Dados'!$B$4:$J$50,6,FALSE)*(1-(PRINCIPAL!$M$132/100)),IF(L459=PRINCIPAL!$N$132,VLOOKUP($BB$438,'Banco de Dados'!$B$4:$J$50,6,FALSE)*(1-(PRINCIPAL!$O$132/100)),VLOOKUP($BB$438,'Banco de Dados'!$B$4:$J$50,6,FALSE)))))))))),"")</f>
        <v/>
      </c>
      <c r="BB459" s="29" t="str">
        <f>IFERROR(BA459*(IFERROR(VLOOKUP($BB$438,'Banco de Dados'!$B$4:$J$50,4,FALSE),"ERRO")),"")</f>
        <v/>
      </c>
      <c r="BC459" s="29" t="str">
        <f t="shared" si="308"/>
        <v/>
      </c>
      <c r="BD459" s="103" t="str">
        <f>IFERROR(BC459*(C459*(PRINCIPAL!$G$132/100))*0.47*(44/12),"")</f>
        <v/>
      </c>
      <c r="BE459" s="111" t="str">
        <f t="shared" si="287"/>
        <v/>
      </c>
      <c r="BF459" s="30" t="str">
        <f>IFERROR(IF(AND(PRINCIPAL!$H$133&lt;&gt;"",OR(L459=PRINCIPAL!$I$133,L459=PRINCIPAL!$I$133+PRINCIPAL!$I$133,L459=PRINCIPAL!$I$133+PRINCIPAL!$I$133+PRINCIPAL!$I$133)),0,IF(AND(PRINCIPAL!$H$133&lt;&gt;"",L459=PRINCIPAL!$J$133),VLOOKUP($BG$438,'Banco de Dados'!$B$4:$J$50,8,FALSE)*PRINCIPAL!$H$133*(1-(PRINCIPAL!$K$133/100)),IF(AND(PRINCIPAL!$H$133&lt;&gt;"",L459=PRINCIPAL!$L$133),VLOOKUP($BG$438,'Banco de Dados'!$B$4:$J$50,8,FALSE)*PRINCIPAL!$H$133*(1-(PRINCIPAL!$M$133/100)),IF(AND(PRINCIPAL!$H$133&lt;&gt;"",L459=PRINCIPAL!$N$133),VLOOKUP($BG$438,'Banco de Dados'!$B$4:$J$50,8,FALSE)*PRINCIPAL!$H$133*(1-(PRINCIPAL!$O$133/100)),IF(PRINCIPAL!$H$133&lt;&gt;"",VLOOKUP($BG$438,'Banco de Dados'!$B$4:$J$50,8,FALSE)*PRINCIPAL!$H$133,IF(OR(L459=PRINCIPAL!$I$133,L459=PRINCIPAL!$I$133+PRINCIPAL!$I$133,L459=PRINCIPAL!$I$133+PRINCIPAL!$I$133+PRINCIPAL!$I$133),0,IF(L459=PRINCIPAL!$J$133,VLOOKUP($BG$438,'Banco de Dados'!$B$4:$J$50,6,FALSE)*(1-(PRINCIPAL!$K$133/100)),IF(L459=PRINCIPAL!$L$133,VLOOKUP($BG$438,'Banco de Dados'!$B$4:$J$50,6,FALSE)*(1-(PRINCIPAL!$M$133/100)),IF(L459=PRINCIPAL!$N$133,VLOOKUP($BG$438,'Banco de Dados'!$B$4:$J$50,6,FALSE)*(1-(PRINCIPAL!$O$133/100)),VLOOKUP($BG$438,'Banco de Dados'!$B$4:$J$50,6,FALSE)))))))))),"")</f>
        <v/>
      </c>
      <c r="BG459" s="29" t="str">
        <f>IFERROR(BF459*(IFERROR(VLOOKUP($BG$438,'Banco de Dados'!$B$4:$J$50,4,FALSE),"ERRO")),"")</f>
        <v/>
      </c>
      <c r="BH459" s="29" t="str">
        <f t="shared" si="303"/>
        <v/>
      </c>
      <c r="BI459" s="103" t="str">
        <f>IFERROR(BH459*(C459*(PRINCIPAL!$G$133/100))*0.47*(44/12),"")</f>
        <v/>
      </c>
      <c r="BJ459" s="102" t="str">
        <f t="shared" si="288"/>
        <v/>
      </c>
    </row>
    <row r="460" spans="2:62" ht="12.75" customHeight="1" x14ac:dyDescent="0.3">
      <c r="B460" s="326">
        <f t="shared" si="289"/>
        <v>2040</v>
      </c>
      <c r="C460" s="340"/>
      <c r="D460" s="1"/>
      <c r="E460" s="116">
        <v>20</v>
      </c>
      <c r="F460" s="24" t="str">
        <f>IFERROR(VLOOKUP($G$438,'Banco de Dados'!$B$4:$J$50,6,FALSE),"")</f>
        <v/>
      </c>
      <c r="G460" s="25" t="str">
        <f>IFERROR(F460*(IFERROR(VLOOKUP($G$438,'Banco de Dados'!$B$4:$J$50,4,FALSE),"ERRO")),"")</f>
        <v/>
      </c>
      <c r="H460" s="25" t="str">
        <f t="shared" si="290"/>
        <v/>
      </c>
      <c r="I460" s="103" t="str">
        <f t="shared" si="291"/>
        <v/>
      </c>
      <c r="J460" s="117" t="str">
        <f t="shared" si="292"/>
        <v/>
      </c>
      <c r="K460" s="1"/>
      <c r="L460" s="91">
        <v>20</v>
      </c>
      <c r="M460" s="24" t="str">
        <f>IFERROR(IF(AND(PRINCIPAL!$H$124&lt;&gt;"",OR(L460=PRINCIPAL!$I$124,L460=PRINCIPAL!$I$124+PRINCIPAL!$I$124,L460=PRINCIPAL!$I$124+PRINCIPAL!$I$124+PRINCIPAL!$I$124)),0,IF(AND(PRINCIPAL!$H$124&lt;&gt;"",L460=PRINCIPAL!$J$124),VLOOKUP($N$438,'Banco de Dados'!$B$4:$J$50,8,FALSE)*PRINCIPAL!$H$124*(1-(PRINCIPAL!$K$124/100)),IF(AND(PRINCIPAL!$H$124&lt;&gt;"",L460=PRINCIPAL!$L$124),VLOOKUP($N$438,'Banco de Dados'!$B$4:$J$50,8,FALSE)*PRINCIPAL!$H$124*(1-(PRINCIPAL!$M$124/100)),IF(AND(PRINCIPAL!$H$124&lt;&gt;"",L460=PRINCIPAL!$N$124),VLOOKUP($N$438,'Banco de Dados'!$B$4:$J$50,8,FALSE)*PRINCIPAL!$H$124*(1-(PRINCIPAL!$O$124/100)),IF(PRINCIPAL!$H$124&lt;&gt;"",VLOOKUP($N$438,'Banco de Dados'!$B$4:$J$50,8,FALSE)*PRINCIPAL!$H$124,IF(OR(L460=PRINCIPAL!$I$124,L460=PRINCIPAL!$I$124+PRINCIPAL!$I$124,L460=PRINCIPAL!$I$124+PRINCIPAL!$I$124+PRINCIPAL!$I$124),0,IF(L460=PRINCIPAL!$J$124,VLOOKUP($N$438,'Banco de Dados'!$B$4:$J$50,6,FALSE)*(1-(PRINCIPAL!$K$124/100)),IF(L460=PRINCIPAL!$L$124,VLOOKUP($N$438,'Banco de Dados'!$B$4:$J$50,6,FALSE)*(1-(PRINCIPAL!$M$124/100)),IF(L460=PRINCIPAL!$N$124,VLOOKUP($N$438,'Banco de Dados'!$B$4:$J$50,6,FALSE)*(1-(PRINCIPAL!$O$124/100)),VLOOKUP($N$438,'Banco de Dados'!$B$4:$J$50,6,FALSE)))))))))),"")</f>
        <v/>
      </c>
      <c r="N460" s="25" t="str">
        <f>IFERROR(M460*(IFERROR(VLOOKUP($N$438,'Banco de Dados'!$B$4:$J$50,4,FALSE),"ERRO")),"")</f>
        <v/>
      </c>
      <c r="O460" s="25" t="str">
        <f t="shared" ref="O460:O475" si="311">IFERROR(M460+N460,"")</f>
        <v/>
      </c>
      <c r="P460" s="103" t="str">
        <f>IFERROR(O460*(C460*(PRINCIPAL!$G$124/100))*0.47*(44/12),"")</f>
        <v/>
      </c>
      <c r="Q460" s="107" t="str">
        <f t="shared" ref="Q460:Q465" si="312">IFERROR(Q459+P460,"")</f>
        <v/>
      </c>
      <c r="R460" s="29" t="str">
        <f>IFERROR(IF(AND(PRINCIPAL!$H$125&lt;&gt;"",OR(L460=PRINCIPAL!$I$125,L460=PRINCIPAL!$I$125+PRINCIPAL!$I$125,L460=PRINCIPAL!$I$125+PRINCIPAL!$I$125+PRINCIPAL!$I$125)),0,IF(AND(PRINCIPAL!$H$125&lt;&gt;"",L460=PRINCIPAL!$J$125),VLOOKUP($S$438,'Banco de Dados'!$B$4:$J$50,8,FALSE)*PRINCIPAL!$H$125*(1-(PRINCIPAL!$K$125/100)),IF(AND(PRINCIPAL!$H$125&lt;&gt;"",L460=PRINCIPAL!$L$125),VLOOKUP($S$438,'Banco de Dados'!$B$4:$J$50,8,FALSE)*PRINCIPAL!$H$125*(1-(PRINCIPAL!$M$125/100)),IF(AND(PRINCIPAL!$H$125&lt;&gt;"",L460=PRINCIPAL!$N$125),VLOOKUP($S$438,'Banco de Dados'!$B$4:$J$50,8,FALSE)*PRINCIPAL!$H$125*(1-(PRINCIPAL!$O$125/100)),IF(PRINCIPAL!$H$125&lt;&gt;"",VLOOKUP($S$438,'Banco de Dados'!$B$4:$J$50,8,FALSE)*PRINCIPAL!$H$125,IF(OR(L460=PRINCIPAL!$I$125,L460=PRINCIPAL!$I$125+PRINCIPAL!$I$125,L460=PRINCIPAL!$I$125+PRINCIPAL!$I$125+PRINCIPAL!$I$125),0,IF(L460=PRINCIPAL!$J$125,VLOOKUP($S$438,'Banco de Dados'!$B$4:$J$50,6,FALSE)*(1-(PRINCIPAL!$K$125/100)),IF(L460=PRINCIPAL!$L$125,VLOOKUP($S$438,'Banco de Dados'!$B$4:$J$50,6,FALSE)*(1-(PRINCIPAL!$M$125/100)),IF(L460=PRINCIPAL!$N$125,VLOOKUP($S$438,'Banco de Dados'!$B$4:$J$50,6,FALSE)*(1-(PRINCIPAL!$O$125/100)),VLOOKUP($S$438,'Banco de Dados'!$B$4:$J$50,6,FALSE)))))))))),"")</f>
        <v/>
      </c>
      <c r="S460" s="29" t="str">
        <f>IFERROR(R460*(IFERROR(VLOOKUP($S$438,'Banco de Dados'!$B$4:$J$50,4,FALSE),"ERRO")),"")</f>
        <v/>
      </c>
      <c r="T460" s="29" t="str">
        <f t="shared" si="310"/>
        <v/>
      </c>
      <c r="U460" s="103" t="str">
        <f>IFERROR(T460*(C460*(PRINCIPAL!$G$125/100))*0.47*(44/12),"")</f>
        <v/>
      </c>
      <c r="V460" s="103" t="str">
        <f t="shared" si="286"/>
        <v/>
      </c>
      <c r="W460" s="30" t="str">
        <f>IFERROR(IF(AND(PRINCIPAL!$H$126&lt;&gt;"",OR(L460=PRINCIPAL!$I$126,L460=PRINCIPAL!$I$126+PRINCIPAL!$I$126,L460=PRINCIPAL!$I$126+PRINCIPAL!$I$126+PRINCIPAL!$I$126)),0,IF(AND(PRINCIPAL!$H$126&lt;&gt;"",L460=PRINCIPAL!$J$126),VLOOKUP($X$438,'Banco de Dados'!$B$4:$J$50,8,FALSE)*PRINCIPAL!$H$126*(1-(PRINCIPAL!$K$126/100)),IF(AND(PRINCIPAL!$H$126&lt;&gt;"",L460=PRINCIPAL!$L$126),VLOOKUP($X$438,'Banco de Dados'!$B$4:$J$50,8,FALSE)*PRINCIPAL!$H$126*(1-(PRINCIPAL!$M$126/100)),IF(AND(PRINCIPAL!$H$126&lt;&gt;"",L460=PRINCIPAL!$N$126),VLOOKUP($X$438,'Banco de Dados'!$B$4:$J$50,8,FALSE)*PRINCIPAL!$H$126*(1-(PRINCIPAL!$O$126/100)),IF(PRINCIPAL!$H$126&lt;&gt;"",VLOOKUP($X$438,'Banco de Dados'!$B$4:$J$50,8,FALSE)*PRINCIPAL!$H$126,IF(OR(L460=PRINCIPAL!$I$126,L460=PRINCIPAL!$I$126+PRINCIPAL!$I$126,L460=PRINCIPAL!$I$126+PRINCIPAL!$I$126+PRINCIPAL!$I$126),0,IF(L460=PRINCIPAL!$J$126,VLOOKUP($X$438,'Banco de Dados'!$B$4:$J$50,6,FALSE)*(1-(PRINCIPAL!$K$126/100)),IF(L460=PRINCIPAL!$L$126,VLOOKUP($X$438,'Banco de Dados'!$B$4:$J$50,6,FALSE)*(1-(PRINCIPAL!$M$126/100)),IF(L460=PRINCIPAL!$N$126,VLOOKUP($X$438,'Banco de Dados'!$B$4:$J$50,6,FALSE)*(1-(PRINCIPAL!$O$126/100)),VLOOKUP($X$438,'Banco de Dados'!$B$4:$J$50,6,FALSE)))))))))),"")</f>
        <v/>
      </c>
      <c r="X460" s="29" t="str">
        <f>IFERROR(W460*(IFERROR(VLOOKUP($X$438,'Banco de Dados'!$B$4:$J$50,4,FALSE),"ERRO")),"")</f>
        <v/>
      </c>
      <c r="Y460" s="29" t="str">
        <f t="shared" si="304"/>
        <v/>
      </c>
      <c r="Z460" s="103" t="str">
        <f>IFERROR(Y460*(C460*(PRINCIPAL!$G$126/100))*0.47*(44/12),"")</f>
        <v/>
      </c>
      <c r="AA460" s="111" t="str">
        <f t="shared" si="305"/>
        <v/>
      </c>
      <c r="AB460" s="30" t="str">
        <f>IFERROR(IF(AND(PRINCIPAL!$H$127&lt;&gt;"",OR(L460=PRINCIPAL!$I$127,L460=PRINCIPAL!$I$127+PRINCIPAL!$I$127,L460=PRINCIPAL!$I$127+PRINCIPAL!$I$127+PRINCIPAL!$I$127)),0,IF(AND(PRINCIPAL!$H$127&lt;&gt;"",L460=PRINCIPAL!$J$127),VLOOKUP($AC$438,'Banco de Dados'!$B$4:$J$50,8,FALSE)*PRINCIPAL!$H$127*(1-(PRINCIPAL!$K$127/100)),IF(AND(PRINCIPAL!$H$127&lt;&gt;"",L460=PRINCIPAL!$L$127),VLOOKUP($AC$438,'Banco de Dados'!$B$4:$J$50,8,FALSE)*PRINCIPAL!$H$127*(1-(PRINCIPAL!$M$127/100)),IF(AND(PRINCIPAL!$H$127&lt;&gt;"",L460=PRINCIPAL!$N$127),VLOOKUP($AC$438,'Banco de Dados'!$B$4:$J$50,8,FALSE)*PRINCIPAL!$H$127*(1-(PRINCIPAL!$O$127/100)),IF(PRINCIPAL!$H$127&lt;&gt;"",VLOOKUP($AC$438,'Banco de Dados'!$B$4:$J$50,8,FALSE)*PRINCIPAL!$H$127,IF(OR(L460=PRINCIPAL!$I$127,L460=PRINCIPAL!$I$127+PRINCIPAL!$I$127,L460=PRINCIPAL!$I$127+PRINCIPAL!$I$127+PRINCIPAL!$I$127),0,IF(L460=PRINCIPAL!$J$127,VLOOKUP($AC$438,'Banco de Dados'!$B$4:$J$50,6,FALSE)*(1-(PRINCIPAL!$K$127/100)),IF(L460=PRINCIPAL!$L$127,VLOOKUP($AC$438,'Banco de Dados'!$B$4:$J$50,6,FALSE)*(1-(PRINCIPAL!$M$127/100)),IF(L460=PRINCIPAL!$N$127,VLOOKUP($AC$438,'Banco de Dados'!$B$4:$J$50,6,FALSE)*(1-(PRINCIPAL!$O$127/100)),VLOOKUP($AC$438,'Banco de Dados'!$B$4:$J$50,6,FALSE)))))))))),"")</f>
        <v/>
      </c>
      <c r="AC460" s="29" t="str">
        <f>IFERROR(AB460*(IFERROR(VLOOKUP($AC$438,'Banco de Dados'!$B$4:$J$50,4,FALSE),"ERRO")),"")</f>
        <v/>
      </c>
      <c r="AD460" s="29" t="str">
        <f t="shared" si="295"/>
        <v/>
      </c>
      <c r="AE460" s="103" t="str">
        <f>IFERROR(AD460*(C460*(PRINCIPAL!$G$127/100))*0.47*(44/12),"")</f>
        <v/>
      </c>
      <c r="AF460" s="111" t="str">
        <f t="shared" si="296"/>
        <v/>
      </c>
      <c r="AG460" s="30" t="str">
        <f>IFERROR(IF(AND(PRINCIPAL!$H$128&lt;&gt;"",OR(L460=PRINCIPAL!$I$128,L460=PRINCIPAL!$I$128+PRINCIPAL!$I$128,L460=PRINCIPAL!$I$128+PRINCIPAL!$I$128+PRINCIPAL!$I$128)),0,IF(AND(PRINCIPAL!$H$128&lt;&gt;"",L460=PRINCIPAL!$J$128),VLOOKUP($AH$438,'Banco de Dados'!$B$4:$J$50,8,FALSE)*PRINCIPAL!$H$128*(1-(PRINCIPAL!$K$128/100)),IF(AND(PRINCIPAL!$H$128&lt;&gt;"",L460=PRINCIPAL!$L$128),VLOOKUP($AH$438,'Banco de Dados'!$B$4:$J$50,8,FALSE)*PRINCIPAL!$H$128*(1-(PRINCIPAL!$M$128/100)),IF(AND(PRINCIPAL!$H$128&lt;&gt;"",L460=PRINCIPAL!$N$128),VLOOKUP($AH$438,'Banco de Dados'!$B$4:$J$50,8,FALSE)*PRINCIPAL!$H$128*(1-(PRINCIPAL!$O$128/100)),IF(PRINCIPAL!$H$128&lt;&gt;"",VLOOKUP($AH$438,'Banco de Dados'!$B$4:$J$50,8,FALSE)*PRINCIPAL!$H$128,IF(OR(L460=PRINCIPAL!$I$128,L460=PRINCIPAL!$I$128+PRINCIPAL!$I$128,L460=PRINCIPAL!$I$128+PRINCIPAL!$I$128+PRINCIPAL!$I$128),0,IF(L460=PRINCIPAL!$J$128,VLOOKUP($AH$438,'Banco de Dados'!$B$4:$J$50,6,FALSE)*(1-(PRINCIPAL!$K$128/100)),IF(L460=PRINCIPAL!$L$128,VLOOKUP($AH$438,'Banco de Dados'!$B$4:$J$50,6,FALSE)*(1-(PRINCIPAL!$M$128/100)),IF(L460=PRINCIPAL!$N$128,VLOOKUP($AH$438,'Banco de Dados'!$B$4:$J$50,6,FALSE)*(1-(PRINCIPAL!$O$128/100)),VLOOKUP($AH$438,'Banco de Dados'!$B$4:$J$50,6,FALSE)))))))))),"")</f>
        <v/>
      </c>
      <c r="AH460" s="29" t="str">
        <f>IFERROR(AG460*(IFERROR(VLOOKUP($AH$438,'Banco de Dados'!$B$4:$J$50,4,FALSE),"ERRO")),"")</f>
        <v/>
      </c>
      <c r="AI460" s="29" t="str">
        <f t="shared" si="297"/>
        <v/>
      </c>
      <c r="AJ460" s="103" t="str">
        <f>IFERROR(AI460*(C460*(PRINCIPAL!$G$128/100))*0.47*(44/12),"")</f>
        <v/>
      </c>
      <c r="AK460" s="111" t="str">
        <f t="shared" si="306"/>
        <v/>
      </c>
      <c r="AL460" s="30" t="str">
        <f>IFERROR(IF(AND(PRINCIPAL!$H$129&lt;&gt;"",OR(L460=PRINCIPAL!$I$129,L460=PRINCIPAL!$I$129+PRINCIPAL!$I$129,L460=PRINCIPAL!$I$129+PRINCIPAL!$I$129+PRINCIPAL!$I$129)),0,IF(AND(PRINCIPAL!$H$129&lt;&gt;"",L460=PRINCIPAL!$J$129),VLOOKUP($AM$438,'Banco de Dados'!$B$4:$J$50,8,FALSE)*PRINCIPAL!$H$129*(1-(PRINCIPAL!$K$129/100)),IF(AND(PRINCIPAL!$H$129&lt;&gt;"",L460=PRINCIPAL!$L$129),VLOOKUP($AM$438,'Banco de Dados'!$B$4:$J$50,8,FALSE)*PRINCIPAL!$H$129*(1-(PRINCIPAL!$M$129/100)),IF(AND(PRINCIPAL!$H$129&lt;&gt;"",L460=PRINCIPAL!$N$129),VLOOKUP($AM$438,'Banco de Dados'!$B$4:$J$50,8,FALSE)*PRINCIPAL!$H$129*(1-(PRINCIPAL!$O$129/100)),IF(PRINCIPAL!$H$129&lt;&gt;"",VLOOKUP($AM$438,'Banco de Dados'!$B$4:$J$50,8,FALSE)*PRINCIPAL!$H$129,IF(OR(L460=PRINCIPAL!$I$129,L460=PRINCIPAL!$I$129+PRINCIPAL!$I$129,L460=PRINCIPAL!$I$129+PRINCIPAL!$I$129+PRINCIPAL!$I$129),0,IF(L460=PRINCIPAL!$J$129,VLOOKUP($AM$438,'Banco de Dados'!$B$4:$J$50,6,FALSE)*(1-(PRINCIPAL!$K$129/100)),IF(L460=PRINCIPAL!$L$129,VLOOKUP($AM$438,'Banco de Dados'!$B$4:$J$50,6,FALSE)*(1-(PRINCIPAL!$M$129/100)),IF(L460=PRINCIPAL!$N$129,VLOOKUP($AM$438,'Banco de Dados'!$B$4:$J$50,6,FALSE)*(1-(PRINCIPAL!$O$129/100)),VLOOKUP($AM$438,'Banco de Dados'!$B$4:$J$50,6,FALSE)))))))))),"")</f>
        <v/>
      </c>
      <c r="AM460" s="29" t="str">
        <f>IFERROR(AL460*(IFERROR(VLOOKUP($AM$438,'Banco de Dados'!$B$4:$J$50,4,FALSE),"ERRO")),"")</f>
        <v/>
      </c>
      <c r="AN460" s="29" t="str">
        <f t="shared" si="298"/>
        <v/>
      </c>
      <c r="AO460" s="103" t="str">
        <f>IFERROR(AN460*(C460*(PRINCIPAL!$G$129/100))*0.47*(44/12),"")</f>
        <v/>
      </c>
      <c r="AP460" s="111" t="str">
        <f t="shared" si="299"/>
        <v/>
      </c>
      <c r="AQ460" s="30" t="str">
        <f>IFERROR(IF(AND(PRINCIPAL!$H$130&lt;&gt;"",OR(L460=PRINCIPAL!$I$130,L460=PRINCIPAL!$I$130+PRINCIPAL!$I$130,L460=PRINCIPAL!$I$130+PRINCIPAL!$I$130+PRINCIPAL!$I$130)),0,IF(AND(PRINCIPAL!$H$130&lt;&gt;"",L460=PRINCIPAL!$J$130),VLOOKUP($AR$438,'Banco de Dados'!$B$4:$J$50,8,FALSE)*PRINCIPAL!$H$130*(1-(PRINCIPAL!$K$130/100)),IF(AND(PRINCIPAL!$H$130&lt;&gt;"",L460=PRINCIPAL!$L$130),VLOOKUP($AR$438,'Banco de Dados'!$B$4:$J$50,8,FALSE)*PRINCIPAL!$H$130*(1-(PRINCIPAL!$M$130/100)),IF(AND(PRINCIPAL!$H$130&lt;&gt;"",L460=PRINCIPAL!$N$130),VLOOKUP($AR$438,'Banco de Dados'!$B$4:$J$50,8,FALSE)*PRINCIPAL!$H$130*(1-(PRINCIPAL!$O$130/100)),IF(PRINCIPAL!$H$130&lt;&gt;"",VLOOKUP($AR$438,'Banco de Dados'!$B$4:$J$50,8,FALSE)*PRINCIPAL!$H$130,IF(OR(L460=PRINCIPAL!$I$130,L460=PRINCIPAL!$I$130+PRINCIPAL!$I$130,L460=PRINCIPAL!$I$130+PRINCIPAL!$I$130+PRINCIPAL!$I$130),0,IF(L460=PRINCIPAL!$J$130,VLOOKUP($AR$438,'Banco de Dados'!$B$4:$J$50,6,FALSE)*(1-(PRINCIPAL!$K$130/100)),IF(L460=PRINCIPAL!$L$130,VLOOKUP($AR$438,'Banco de Dados'!$B$4:$J$50,6,FALSE)*(1-(PRINCIPAL!$M$130/100)),IF(L460=PRINCIPAL!$N$130,VLOOKUP($AR$438,'Banco de Dados'!$B$4:$J$50,6,FALSE)*(1-(PRINCIPAL!$O$130/100)),VLOOKUP($AR$438,'Banco de Dados'!$B$4:$J$50,6,FALSE)))))))))),"")</f>
        <v/>
      </c>
      <c r="AR460" s="29" t="str">
        <f>IFERROR(AQ460*(IFERROR(VLOOKUP($AR$438,'Banco de Dados'!$B$4:$J$50,4,FALSE),"ERRO")),"")</f>
        <v/>
      </c>
      <c r="AS460" s="29" t="str">
        <f t="shared" si="300"/>
        <v/>
      </c>
      <c r="AT460" s="103" t="str">
        <f>IFERROR(AS460*(C460*(PRINCIPAL!$G$130/100))*0.47*(44/12),"")</f>
        <v/>
      </c>
      <c r="AU460" s="111" t="str">
        <f t="shared" si="301"/>
        <v/>
      </c>
      <c r="AV460" s="30" t="str">
        <f>IFERROR(IF(AND(PRINCIPAL!$H$131&lt;&gt;"",OR(L460=PRINCIPAL!$I$131,L460=PRINCIPAL!$I$131+PRINCIPAL!$I$131,L460=PRINCIPAL!$I$131+PRINCIPAL!$I$131+PRINCIPAL!$I$131)),0,IF(AND(PRINCIPAL!$H$131&lt;&gt;"",L460=PRINCIPAL!$J$131),VLOOKUP($AW$438,'Banco de Dados'!$B$4:$J$50,8,FALSE)*PRINCIPAL!$H$131*(1-(PRINCIPAL!$K$131/100)),IF(AND(PRINCIPAL!$H$131&lt;&gt;"",L460=PRINCIPAL!$L$131),VLOOKUP($AW$438,'Banco de Dados'!$B$4:$J$50,8,FALSE)*PRINCIPAL!$H$131*(1-(PRINCIPAL!$M$131/100)),IF(AND(PRINCIPAL!$H$131&lt;&gt;"",L460=PRINCIPAL!$N$131),VLOOKUP($AW$438,'Banco de Dados'!$B$4:$J$50,8,FALSE)*PRINCIPAL!$H$131*(1-(PRINCIPAL!$O$131/100)),IF(PRINCIPAL!$H$131&lt;&gt;"",VLOOKUP($AW$438,'Banco de Dados'!$B$4:$J$50,8,FALSE)*PRINCIPAL!$H$131,IF(OR(L460=PRINCIPAL!$I$131,L460=PRINCIPAL!$I$131+PRINCIPAL!$I$131,L460=PRINCIPAL!$I$131+PRINCIPAL!$I$131+PRINCIPAL!$I$131),0,IF(L460=PRINCIPAL!$J$131,VLOOKUP($AW$438,'Banco de Dados'!$B$4:$J$50,6,FALSE)*(1-(PRINCIPAL!$K$131/100)),IF(L460=PRINCIPAL!$L$131,VLOOKUP($AW$438,'Banco de Dados'!$B$4:$J$50,6,FALSE)*(1-(PRINCIPAL!$M$131/100)),IF(L460=PRINCIPAL!$N$131,VLOOKUP($AW$438,'Banco de Dados'!$B$4:$J$50,6,FALSE)*(1-(PRINCIPAL!$O$131/100)),VLOOKUP($AW$438,'Banco de Dados'!$B$4:$J$50,6,FALSE)))))))))),"")</f>
        <v/>
      </c>
      <c r="AW460" s="29" t="str">
        <f>IFERROR(AV460*(IFERROR(VLOOKUP($AW$438,'Banco de Dados'!$B$4:$J$50,4,FALSE),"ERRO")),"")</f>
        <v/>
      </c>
      <c r="AX460" s="29" t="str">
        <f t="shared" si="302"/>
        <v/>
      </c>
      <c r="AY460" s="103" t="str">
        <f>IFERROR(AX460*(C460*(PRINCIPAL!$G$131/100))*0.47*(44/12),"")</f>
        <v/>
      </c>
      <c r="AZ460" s="111" t="str">
        <f t="shared" si="307"/>
        <v/>
      </c>
      <c r="BA460" s="30" t="str">
        <f>IFERROR(IF(AND(PRINCIPAL!$H$132&lt;&gt;"",OR(L460=PRINCIPAL!$I$132,L460=PRINCIPAL!$I$132+PRINCIPAL!$I$132,L460=PRINCIPAL!$I$132+PRINCIPAL!$I$132+PRINCIPAL!$I$132)),0,IF(AND(PRINCIPAL!$H$132&lt;&gt;"",L460=PRINCIPAL!$J$132),VLOOKUP($BB$438,'Banco de Dados'!$B$4:$J$50,8,FALSE)*PRINCIPAL!$H$132*(1-(PRINCIPAL!$K$132/100)),IF(AND(PRINCIPAL!$H$132&lt;&gt;"",L460=PRINCIPAL!$L$132),VLOOKUP($BB$438,'Banco de Dados'!$B$4:$J$50,8,FALSE)*PRINCIPAL!$H$132*(1-(PRINCIPAL!$M$132/100)),IF(AND(PRINCIPAL!$H$132&lt;&gt;"",L460=PRINCIPAL!$N$132),VLOOKUP($BB$438,'Banco de Dados'!$B$4:$J$50,8,FALSE)*PRINCIPAL!$H$132*(1-(PRINCIPAL!$O$132/100)),IF(PRINCIPAL!$H$132&lt;&gt;"",VLOOKUP($BB$438,'Banco de Dados'!$B$4:$J$50,8,FALSE)*PRINCIPAL!$H$132,IF(OR(L460=PRINCIPAL!$I$132,L460=PRINCIPAL!$I$132+PRINCIPAL!$I$132,L460=PRINCIPAL!$I$132+PRINCIPAL!$I$132+PRINCIPAL!$I$132),0,IF(L460=PRINCIPAL!$J$132,VLOOKUP($BB$438,'Banco de Dados'!$B$4:$J$50,6,FALSE)*(1-(PRINCIPAL!$K$132/100)),IF(L460=PRINCIPAL!$L$132,VLOOKUP($BB$438,'Banco de Dados'!$B$4:$J$50,6,FALSE)*(1-(PRINCIPAL!$M$132/100)),IF(L460=PRINCIPAL!$N$132,VLOOKUP($BB$438,'Banco de Dados'!$B$4:$J$50,6,FALSE)*(1-(PRINCIPAL!$O$132/100)),VLOOKUP($BB$438,'Banco de Dados'!$B$4:$J$50,6,FALSE)))))))))),"")</f>
        <v/>
      </c>
      <c r="BB460" s="29" t="str">
        <f>IFERROR(BA460*(IFERROR(VLOOKUP($BB$438,'Banco de Dados'!$B$4:$J$50,4,FALSE),"ERRO")),"")</f>
        <v/>
      </c>
      <c r="BC460" s="29" t="str">
        <f t="shared" si="308"/>
        <v/>
      </c>
      <c r="BD460" s="103" t="str">
        <f>IFERROR(BC460*(C460*(PRINCIPAL!$G$132/100))*0.47*(44/12),"")</f>
        <v/>
      </c>
      <c r="BE460" s="111" t="str">
        <f t="shared" si="287"/>
        <v/>
      </c>
      <c r="BF460" s="30" t="str">
        <f>IFERROR(IF(AND(PRINCIPAL!$H$133&lt;&gt;"",OR(L460=PRINCIPAL!$I$133,L460=PRINCIPAL!$I$133+PRINCIPAL!$I$133,L460=PRINCIPAL!$I$133+PRINCIPAL!$I$133+PRINCIPAL!$I$133)),0,IF(AND(PRINCIPAL!$H$133&lt;&gt;"",L460=PRINCIPAL!$J$133),VLOOKUP($BG$438,'Banco de Dados'!$B$4:$J$50,8,FALSE)*PRINCIPAL!$H$133*(1-(PRINCIPAL!$K$133/100)),IF(AND(PRINCIPAL!$H$133&lt;&gt;"",L460=PRINCIPAL!$L$133),VLOOKUP($BG$438,'Banco de Dados'!$B$4:$J$50,8,FALSE)*PRINCIPAL!$H$133*(1-(PRINCIPAL!$M$133/100)),IF(AND(PRINCIPAL!$H$133&lt;&gt;"",L460=PRINCIPAL!$N$133),VLOOKUP($BG$438,'Banco de Dados'!$B$4:$J$50,8,FALSE)*PRINCIPAL!$H$133*(1-(PRINCIPAL!$O$133/100)),IF(PRINCIPAL!$H$133&lt;&gt;"",VLOOKUP($BG$438,'Banco de Dados'!$B$4:$J$50,8,FALSE)*PRINCIPAL!$H$133,IF(OR(L460=PRINCIPAL!$I$133,L460=PRINCIPAL!$I$133+PRINCIPAL!$I$133,L460=PRINCIPAL!$I$133+PRINCIPAL!$I$133+PRINCIPAL!$I$133),0,IF(L460=PRINCIPAL!$J$133,VLOOKUP($BG$438,'Banco de Dados'!$B$4:$J$50,6,FALSE)*(1-(PRINCIPAL!$K$133/100)),IF(L460=PRINCIPAL!$L$133,VLOOKUP($BG$438,'Banco de Dados'!$B$4:$J$50,6,FALSE)*(1-(PRINCIPAL!$M$133/100)),IF(L460=PRINCIPAL!$N$133,VLOOKUP($BG$438,'Banco de Dados'!$B$4:$J$50,6,FALSE)*(1-(PRINCIPAL!$O$133/100)),VLOOKUP($BG$438,'Banco de Dados'!$B$4:$J$50,6,FALSE)))))))))),"")</f>
        <v/>
      </c>
      <c r="BG460" s="29" t="str">
        <f>IFERROR(BF460*(IFERROR(VLOOKUP($BG$438,'Banco de Dados'!$B$4:$J$50,4,FALSE),"ERRO")),"")</f>
        <v/>
      </c>
      <c r="BH460" s="29" t="str">
        <f t="shared" si="303"/>
        <v/>
      </c>
      <c r="BI460" s="103" t="str">
        <f>IFERROR(BH460*(C460*(PRINCIPAL!$G$133/100))*0.47*(44/12),"")</f>
        <v/>
      </c>
      <c r="BJ460" s="102" t="str">
        <f t="shared" si="288"/>
        <v/>
      </c>
    </row>
    <row r="461" spans="2:62" ht="12.75" customHeight="1" x14ac:dyDescent="0.3">
      <c r="B461" s="326">
        <f t="shared" si="289"/>
        <v>2041</v>
      </c>
      <c r="C461" s="340"/>
      <c r="D461" s="1"/>
      <c r="E461" s="116">
        <v>21</v>
      </c>
      <c r="F461" s="24" t="str">
        <f>IFERROR(VLOOKUP($G$438,'Banco de Dados'!$B$4:$J$50,6,FALSE),"")</f>
        <v/>
      </c>
      <c r="G461" s="25" t="str">
        <f>IFERROR(F461*(IFERROR(VLOOKUP($G$438,'Banco de Dados'!$B$4:$J$50,4,FALSE),"ERRO")),"")</f>
        <v/>
      </c>
      <c r="H461" s="25" t="str">
        <f t="shared" si="290"/>
        <v/>
      </c>
      <c r="I461" s="103" t="str">
        <f t="shared" si="291"/>
        <v/>
      </c>
      <c r="J461" s="117" t="str">
        <f t="shared" si="292"/>
        <v/>
      </c>
      <c r="K461" s="1"/>
      <c r="L461" s="91">
        <v>21</v>
      </c>
      <c r="M461" s="24" t="str">
        <f>IFERROR(IF(AND(PRINCIPAL!$H$124&lt;&gt;"",OR(L461=PRINCIPAL!$I$124,L461=PRINCIPAL!$I$124+PRINCIPAL!$I$124,L461=PRINCIPAL!$I$124+PRINCIPAL!$I$124+PRINCIPAL!$I$124)),0,IF(AND(PRINCIPAL!$H$124&lt;&gt;"",L461=PRINCIPAL!$J$124),VLOOKUP($N$438,'Banco de Dados'!$B$4:$J$50,8,FALSE)*PRINCIPAL!$H$124*(1-(PRINCIPAL!$K$124/100)),IF(AND(PRINCIPAL!$H$124&lt;&gt;"",L461=PRINCIPAL!$L$124),VLOOKUP($N$438,'Banco de Dados'!$B$4:$J$50,8,FALSE)*PRINCIPAL!$H$124*(1-(PRINCIPAL!$M$124/100)),IF(AND(PRINCIPAL!$H$124&lt;&gt;"",L461=PRINCIPAL!$N$124),VLOOKUP($N$438,'Banco de Dados'!$B$4:$J$50,8,FALSE)*PRINCIPAL!$H$124*(1-(PRINCIPAL!$O$124/100)),IF(PRINCIPAL!$H$124&lt;&gt;"",VLOOKUP($N$438,'Banco de Dados'!$B$4:$J$50,8,FALSE)*PRINCIPAL!$H$124,IF(OR(L461=PRINCIPAL!$I$124,L461=PRINCIPAL!$I$124+PRINCIPAL!$I$124,L461=PRINCIPAL!$I$124+PRINCIPAL!$I$124+PRINCIPAL!$I$124),0,IF(L461=PRINCIPAL!$J$124,VLOOKUP($N$438,'Banco de Dados'!$B$4:$J$50,6,FALSE)*(1-(PRINCIPAL!$K$124/100)),IF(L461=PRINCIPAL!$L$124,VLOOKUP($N$438,'Banco de Dados'!$B$4:$J$50,6,FALSE)*(1-(PRINCIPAL!$M$124/100)),IF(L461=PRINCIPAL!$N$124,VLOOKUP($N$438,'Banco de Dados'!$B$4:$J$50,6,FALSE)*(1-(PRINCIPAL!$O$124/100)),VLOOKUP($N$438,'Banco de Dados'!$B$4:$J$50,6,FALSE)))))))))),"")</f>
        <v/>
      </c>
      <c r="N461" s="25" t="str">
        <f>IFERROR(M461*(IFERROR(VLOOKUP($N$438,'Banco de Dados'!$B$4:$J$50,4,FALSE),"ERRO")),"")</f>
        <v/>
      </c>
      <c r="O461" s="25" t="str">
        <f t="shared" si="311"/>
        <v/>
      </c>
      <c r="P461" s="103" t="str">
        <f>IFERROR(O461*(C461*(PRINCIPAL!$G$124/100))*0.47*(44/12),"")</f>
        <v/>
      </c>
      <c r="Q461" s="107" t="str">
        <f t="shared" si="312"/>
        <v/>
      </c>
      <c r="R461" s="29" t="str">
        <f>IFERROR(IF(AND(PRINCIPAL!$H$125&lt;&gt;"",OR(L461=PRINCIPAL!$I$125,L461=PRINCIPAL!$I$125+PRINCIPAL!$I$125,L461=PRINCIPAL!$I$125+PRINCIPAL!$I$125+PRINCIPAL!$I$125)),0,IF(AND(PRINCIPAL!$H$125&lt;&gt;"",L461=PRINCIPAL!$J$125),VLOOKUP($S$438,'Banco de Dados'!$B$4:$J$50,8,FALSE)*PRINCIPAL!$H$125*(1-(PRINCIPAL!$K$125/100)),IF(AND(PRINCIPAL!$H$125&lt;&gt;"",L461=PRINCIPAL!$L$125),VLOOKUP($S$438,'Banco de Dados'!$B$4:$J$50,8,FALSE)*PRINCIPAL!$H$125*(1-(PRINCIPAL!$M$125/100)),IF(AND(PRINCIPAL!$H$125&lt;&gt;"",L461=PRINCIPAL!$N$125),VLOOKUP($S$438,'Banco de Dados'!$B$4:$J$50,8,FALSE)*PRINCIPAL!$H$125*(1-(PRINCIPAL!$O$125/100)),IF(PRINCIPAL!$H$125&lt;&gt;"",VLOOKUP($S$438,'Banco de Dados'!$B$4:$J$50,8,FALSE)*PRINCIPAL!$H$125,IF(OR(L461=PRINCIPAL!$I$125,L461=PRINCIPAL!$I$125+PRINCIPAL!$I$125,L461=PRINCIPAL!$I$125+PRINCIPAL!$I$125+PRINCIPAL!$I$125),0,IF(L461=PRINCIPAL!$J$125,VLOOKUP($S$438,'Banco de Dados'!$B$4:$J$50,6,FALSE)*(1-(PRINCIPAL!$K$125/100)),IF(L461=PRINCIPAL!$L$125,VLOOKUP($S$438,'Banco de Dados'!$B$4:$J$50,6,FALSE)*(1-(PRINCIPAL!$M$125/100)),IF(L461=PRINCIPAL!$N$125,VLOOKUP($S$438,'Banco de Dados'!$B$4:$J$50,6,FALSE)*(1-(PRINCIPAL!$O$125/100)),VLOOKUP($S$438,'Banco de Dados'!$B$4:$J$50,6,FALSE)))))))))),"")</f>
        <v/>
      </c>
      <c r="S461" s="29" t="str">
        <f>IFERROR(R461*(IFERROR(VLOOKUP($S$438,'Banco de Dados'!$B$4:$J$50,4,FALSE),"ERRO")),"")</f>
        <v/>
      </c>
      <c r="T461" s="29" t="str">
        <f t="shared" si="310"/>
        <v/>
      </c>
      <c r="U461" s="103" t="str">
        <f>IFERROR(T461*(C461*(PRINCIPAL!$G$125/100))*0.47*(44/12),"")</f>
        <v/>
      </c>
      <c r="V461" s="103" t="str">
        <f t="shared" si="286"/>
        <v/>
      </c>
      <c r="W461" s="30" t="str">
        <f>IFERROR(IF(AND(PRINCIPAL!$H$126&lt;&gt;"",OR(L461=PRINCIPAL!$I$126,L461=PRINCIPAL!$I$126+PRINCIPAL!$I$126,L461=PRINCIPAL!$I$126+PRINCIPAL!$I$126+PRINCIPAL!$I$126)),0,IF(AND(PRINCIPAL!$H$126&lt;&gt;"",L461=PRINCIPAL!$J$126),VLOOKUP($X$438,'Banco de Dados'!$B$4:$J$50,8,FALSE)*PRINCIPAL!$H$126*(1-(PRINCIPAL!$K$126/100)),IF(AND(PRINCIPAL!$H$126&lt;&gt;"",L461=PRINCIPAL!$L$126),VLOOKUP($X$438,'Banco de Dados'!$B$4:$J$50,8,FALSE)*PRINCIPAL!$H$126*(1-(PRINCIPAL!$M$126/100)),IF(AND(PRINCIPAL!$H$126&lt;&gt;"",L461=PRINCIPAL!$N$126),VLOOKUP($X$438,'Banco de Dados'!$B$4:$J$50,8,FALSE)*PRINCIPAL!$H$126*(1-(PRINCIPAL!$O$126/100)),IF(PRINCIPAL!$H$126&lt;&gt;"",VLOOKUP($X$438,'Banco de Dados'!$B$4:$J$50,8,FALSE)*PRINCIPAL!$H$126,IF(OR(L461=PRINCIPAL!$I$126,L461=PRINCIPAL!$I$126+PRINCIPAL!$I$126,L461=PRINCIPAL!$I$126+PRINCIPAL!$I$126+PRINCIPAL!$I$126),0,IF(L461=PRINCIPAL!$J$126,VLOOKUP($X$438,'Banco de Dados'!$B$4:$J$50,6,FALSE)*(1-(PRINCIPAL!$K$126/100)),IF(L461=PRINCIPAL!$L$126,VLOOKUP($X$438,'Banco de Dados'!$B$4:$J$50,6,FALSE)*(1-(PRINCIPAL!$M$126/100)),IF(L461=PRINCIPAL!$N$126,VLOOKUP($X$438,'Banco de Dados'!$B$4:$J$50,6,FALSE)*(1-(PRINCIPAL!$O$126/100)),VLOOKUP($X$438,'Banco de Dados'!$B$4:$J$50,6,FALSE)))))))))),"")</f>
        <v/>
      </c>
      <c r="X461" s="29" t="str">
        <f>IFERROR(W461*(IFERROR(VLOOKUP($X$438,'Banco de Dados'!$B$4:$J$50,4,FALSE),"ERRO")),"")</f>
        <v/>
      </c>
      <c r="Y461" s="29" t="str">
        <f t="shared" si="304"/>
        <v/>
      </c>
      <c r="Z461" s="103" t="str">
        <f>IFERROR(Y461*(C461*(PRINCIPAL!$G$126/100))*0.47*(44/12),"")</f>
        <v/>
      </c>
      <c r="AA461" s="111" t="str">
        <f t="shared" si="305"/>
        <v/>
      </c>
      <c r="AB461" s="30" t="str">
        <f>IFERROR(IF(AND(PRINCIPAL!$H$127&lt;&gt;"",OR(L461=PRINCIPAL!$I$127,L461=PRINCIPAL!$I$127+PRINCIPAL!$I$127,L461=PRINCIPAL!$I$127+PRINCIPAL!$I$127+PRINCIPAL!$I$127)),0,IF(AND(PRINCIPAL!$H$127&lt;&gt;"",L461=PRINCIPAL!$J$127),VLOOKUP($AC$438,'Banco de Dados'!$B$4:$J$50,8,FALSE)*PRINCIPAL!$H$127*(1-(PRINCIPAL!$K$127/100)),IF(AND(PRINCIPAL!$H$127&lt;&gt;"",L461=PRINCIPAL!$L$127),VLOOKUP($AC$438,'Banco de Dados'!$B$4:$J$50,8,FALSE)*PRINCIPAL!$H$127*(1-(PRINCIPAL!$M$127/100)),IF(AND(PRINCIPAL!$H$127&lt;&gt;"",L461=PRINCIPAL!$N$127),VLOOKUP($AC$438,'Banco de Dados'!$B$4:$J$50,8,FALSE)*PRINCIPAL!$H$127*(1-(PRINCIPAL!$O$127/100)),IF(PRINCIPAL!$H$127&lt;&gt;"",VLOOKUP($AC$438,'Banco de Dados'!$B$4:$J$50,8,FALSE)*PRINCIPAL!$H$127,IF(OR(L461=PRINCIPAL!$I$127,L461=PRINCIPAL!$I$127+PRINCIPAL!$I$127,L461=PRINCIPAL!$I$127+PRINCIPAL!$I$127+PRINCIPAL!$I$127),0,IF(L461=PRINCIPAL!$J$127,VLOOKUP($AC$438,'Banco de Dados'!$B$4:$J$50,6,FALSE)*(1-(PRINCIPAL!$K$127/100)),IF(L461=PRINCIPAL!$L$127,VLOOKUP($AC$438,'Banco de Dados'!$B$4:$J$50,6,FALSE)*(1-(PRINCIPAL!$M$127/100)),IF(L461=PRINCIPAL!$N$127,VLOOKUP($AC$438,'Banco de Dados'!$B$4:$J$50,6,FALSE)*(1-(PRINCIPAL!$O$127/100)),VLOOKUP($AC$438,'Banco de Dados'!$B$4:$J$50,6,FALSE)))))))))),"")</f>
        <v/>
      </c>
      <c r="AC461" s="29" t="str">
        <f>IFERROR(AB461*(IFERROR(VLOOKUP($AC$438,'Banco de Dados'!$B$4:$J$50,4,FALSE),"ERRO")),"")</f>
        <v/>
      </c>
      <c r="AD461" s="29" t="str">
        <f t="shared" si="295"/>
        <v/>
      </c>
      <c r="AE461" s="103" t="str">
        <f>IFERROR(AD461*(C461*(PRINCIPAL!$G$127/100))*0.47*(44/12),"")</f>
        <v/>
      </c>
      <c r="AF461" s="111" t="str">
        <f t="shared" si="296"/>
        <v/>
      </c>
      <c r="AG461" s="30" t="str">
        <f>IFERROR(IF(AND(PRINCIPAL!$H$128&lt;&gt;"",OR(L461=PRINCIPAL!$I$128,L461=PRINCIPAL!$I$128+PRINCIPAL!$I$128,L461=PRINCIPAL!$I$128+PRINCIPAL!$I$128+PRINCIPAL!$I$128)),0,IF(AND(PRINCIPAL!$H$128&lt;&gt;"",L461=PRINCIPAL!$J$128),VLOOKUP($AH$438,'Banco de Dados'!$B$4:$J$50,8,FALSE)*PRINCIPAL!$H$128*(1-(PRINCIPAL!$K$128/100)),IF(AND(PRINCIPAL!$H$128&lt;&gt;"",L461=PRINCIPAL!$L$128),VLOOKUP($AH$438,'Banco de Dados'!$B$4:$J$50,8,FALSE)*PRINCIPAL!$H$128*(1-(PRINCIPAL!$M$128/100)),IF(AND(PRINCIPAL!$H$128&lt;&gt;"",L461=PRINCIPAL!$N$128),VLOOKUP($AH$438,'Banco de Dados'!$B$4:$J$50,8,FALSE)*PRINCIPAL!$H$128*(1-(PRINCIPAL!$O$128/100)),IF(PRINCIPAL!$H$128&lt;&gt;"",VLOOKUP($AH$438,'Banco de Dados'!$B$4:$J$50,8,FALSE)*PRINCIPAL!$H$128,IF(OR(L461=PRINCIPAL!$I$128,L461=PRINCIPAL!$I$128+PRINCIPAL!$I$128,L461=PRINCIPAL!$I$128+PRINCIPAL!$I$128+PRINCIPAL!$I$128),0,IF(L461=PRINCIPAL!$J$128,VLOOKUP($AH$438,'Banco de Dados'!$B$4:$J$50,6,FALSE)*(1-(PRINCIPAL!$K$128/100)),IF(L461=PRINCIPAL!$L$128,VLOOKUP($AH$438,'Banco de Dados'!$B$4:$J$50,6,FALSE)*(1-(PRINCIPAL!$M$128/100)),IF(L461=PRINCIPAL!$N$128,VLOOKUP($AH$438,'Banco de Dados'!$B$4:$J$50,6,FALSE)*(1-(PRINCIPAL!$O$128/100)),VLOOKUP($AH$438,'Banco de Dados'!$B$4:$J$50,6,FALSE)))))))))),"")</f>
        <v/>
      </c>
      <c r="AH461" s="29" t="str">
        <f>IFERROR(AG461*(IFERROR(VLOOKUP($AH$438,'Banco de Dados'!$B$4:$J$50,4,FALSE),"ERRO")),"")</f>
        <v/>
      </c>
      <c r="AI461" s="29" t="str">
        <f t="shared" si="297"/>
        <v/>
      </c>
      <c r="AJ461" s="103" t="str">
        <f>IFERROR(AI461*(C461*(PRINCIPAL!$G$128/100))*0.47*(44/12),"")</f>
        <v/>
      </c>
      <c r="AK461" s="111" t="str">
        <f t="shared" si="306"/>
        <v/>
      </c>
      <c r="AL461" s="30" t="str">
        <f>IFERROR(IF(AND(PRINCIPAL!$H$129&lt;&gt;"",OR(L461=PRINCIPAL!$I$129,L461=PRINCIPAL!$I$129+PRINCIPAL!$I$129,L461=PRINCIPAL!$I$129+PRINCIPAL!$I$129+PRINCIPAL!$I$129)),0,IF(AND(PRINCIPAL!$H$129&lt;&gt;"",L461=PRINCIPAL!$J$129),VLOOKUP($AM$438,'Banco de Dados'!$B$4:$J$50,8,FALSE)*PRINCIPAL!$H$129*(1-(PRINCIPAL!$K$129/100)),IF(AND(PRINCIPAL!$H$129&lt;&gt;"",L461=PRINCIPAL!$L$129),VLOOKUP($AM$438,'Banco de Dados'!$B$4:$J$50,8,FALSE)*PRINCIPAL!$H$129*(1-(PRINCIPAL!$M$129/100)),IF(AND(PRINCIPAL!$H$129&lt;&gt;"",L461=PRINCIPAL!$N$129),VLOOKUP($AM$438,'Banco de Dados'!$B$4:$J$50,8,FALSE)*PRINCIPAL!$H$129*(1-(PRINCIPAL!$O$129/100)),IF(PRINCIPAL!$H$129&lt;&gt;"",VLOOKUP($AM$438,'Banco de Dados'!$B$4:$J$50,8,FALSE)*PRINCIPAL!$H$129,IF(OR(L461=PRINCIPAL!$I$129,L461=PRINCIPAL!$I$129+PRINCIPAL!$I$129,L461=PRINCIPAL!$I$129+PRINCIPAL!$I$129+PRINCIPAL!$I$129),0,IF(L461=PRINCIPAL!$J$129,VLOOKUP($AM$438,'Banco de Dados'!$B$4:$J$50,6,FALSE)*(1-(PRINCIPAL!$K$129/100)),IF(L461=PRINCIPAL!$L$129,VLOOKUP($AM$438,'Banco de Dados'!$B$4:$J$50,6,FALSE)*(1-(PRINCIPAL!$M$129/100)),IF(L461=PRINCIPAL!$N$129,VLOOKUP($AM$438,'Banco de Dados'!$B$4:$J$50,6,FALSE)*(1-(PRINCIPAL!$O$129/100)),VLOOKUP($AM$438,'Banco de Dados'!$B$4:$J$50,6,FALSE)))))))))),"")</f>
        <v/>
      </c>
      <c r="AM461" s="29" t="str">
        <f>IFERROR(AL461*(IFERROR(VLOOKUP($AM$438,'Banco de Dados'!$B$4:$J$50,4,FALSE),"ERRO")),"")</f>
        <v/>
      </c>
      <c r="AN461" s="29" t="str">
        <f t="shared" si="298"/>
        <v/>
      </c>
      <c r="AO461" s="103" t="str">
        <f>IFERROR(AN461*(C461*(PRINCIPAL!$G$129/100))*0.47*(44/12),"")</f>
        <v/>
      </c>
      <c r="AP461" s="111" t="str">
        <f t="shared" si="299"/>
        <v/>
      </c>
      <c r="AQ461" s="30" t="str">
        <f>IFERROR(IF(AND(PRINCIPAL!$H$130&lt;&gt;"",OR(L461=PRINCIPAL!$I$130,L461=PRINCIPAL!$I$130+PRINCIPAL!$I$130,L461=PRINCIPAL!$I$130+PRINCIPAL!$I$130+PRINCIPAL!$I$130)),0,IF(AND(PRINCIPAL!$H$130&lt;&gt;"",L461=PRINCIPAL!$J$130),VLOOKUP($AR$438,'Banco de Dados'!$B$4:$J$50,8,FALSE)*PRINCIPAL!$H$130*(1-(PRINCIPAL!$K$130/100)),IF(AND(PRINCIPAL!$H$130&lt;&gt;"",L461=PRINCIPAL!$L$130),VLOOKUP($AR$438,'Banco de Dados'!$B$4:$J$50,8,FALSE)*PRINCIPAL!$H$130*(1-(PRINCIPAL!$M$130/100)),IF(AND(PRINCIPAL!$H$130&lt;&gt;"",L461=PRINCIPAL!$N$130),VLOOKUP($AR$438,'Banco de Dados'!$B$4:$J$50,8,FALSE)*PRINCIPAL!$H$130*(1-(PRINCIPAL!$O$130/100)),IF(PRINCIPAL!$H$130&lt;&gt;"",VLOOKUP($AR$438,'Banco de Dados'!$B$4:$J$50,8,FALSE)*PRINCIPAL!$H$130,IF(OR(L461=PRINCIPAL!$I$130,L461=PRINCIPAL!$I$130+PRINCIPAL!$I$130,L461=PRINCIPAL!$I$130+PRINCIPAL!$I$130+PRINCIPAL!$I$130),0,IF(L461=PRINCIPAL!$J$130,VLOOKUP($AR$438,'Banco de Dados'!$B$4:$J$50,6,FALSE)*(1-(PRINCIPAL!$K$130/100)),IF(L461=PRINCIPAL!$L$130,VLOOKUP($AR$438,'Banco de Dados'!$B$4:$J$50,6,FALSE)*(1-(PRINCIPAL!$M$130/100)),IF(L461=PRINCIPAL!$N$130,VLOOKUP($AR$438,'Banco de Dados'!$B$4:$J$50,6,FALSE)*(1-(PRINCIPAL!$O$130/100)),VLOOKUP($AR$438,'Banco de Dados'!$B$4:$J$50,6,FALSE)))))))))),"")</f>
        <v/>
      </c>
      <c r="AR461" s="29" t="str">
        <f>IFERROR(AQ461*(IFERROR(VLOOKUP($AR$438,'Banco de Dados'!$B$4:$J$50,4,FALSE),"ERRO")),"")</f>
        <v/>
      </c>
      <c r="AS461" s="29" t="str">
        <f t="shared" si="300"/>
        <v/>
      </c>
      <c r="AT461" s="103" t="str">
        <f>IFERROR(AS461*(C461*(PRINCIPAL!$G$130/100))*0.47*(44/12),"")</f>
        <v/>
      </c>
      <c r="AU461" s="111" t="str">
        <f t="shared" si="301"/>
        <v/>
      </c>
      <c r="AV461" s="30" t="str">
        <f>IFERROR(IF(AND(PRINCIPAL!$H$131&lt;&gt;"",OR(L461=PRINCIPAL!$I$131,L461=PRINCIPAL!$I$131+PRINCIPAL!$I$131,L461=PRINCIPAL!$I$131+PRINCIPAL!$I$131+PRINCIPAL!$I$131)),0,IF(AND(PRINCIPAL!$H$131&lt;&gt;"",L461=PRINCIPAL!$J$131),VLOOKUP($AW$438,'Banco de Dados'!$B$4:$J$50,8,FALSE)*PRINCIPAL!$H$131*(1-(PRINCIPAL!$K$131/100)),IF(AND(PRINCIPAL!$H$131&lt;&gt;"",L461=PRINCIPAL!$L$131),VLOOKUP($AW$438,'Banco de Dados'!$B$4:$J$50,8,FALSE)*PRINCIPAL!$H$131*(1-(PRINCIPAL!$M$131/100)),IF(AND(PRINCIPAL!$H$131&lt;&gt;"",L461=PRINCIPAL!$N$131),VLOOKUP($AW$438,'Banco de Dados'!$B$4:$J$50,8,FALSE)*PRINCIPAL!$H$131*(1-(PRINCIPAL!$O$131/100)),IF(PRINCIPAL!$H$131&lt;&gt;"",VLOOKUP($AW$438,'Banco de Dados'!$B$4:$J$50,8,FALSE)*PRINCIPAL!$H$131,IF(OR(L461=PRINCIPAL!$I$131,L461=PRINCIPAL!$I$131+PRINCIPAL!$I$131,L461=PRINCIPAL!$I$131+PRINCIPAL!$I$131+PRINCIPAL!$I$131),0,IF(L461=PRINCIPAL!$J$131,VLOOKUP($AW$438,'Banco de Dados'!$B$4:$J$50,6,FALSE)*(1-(PRINCIPAL!$K$131/100)),IF(L461=PRINCIPAL!$L$131,VLOOKUP($AW$438,'Banco de Dados'!$B$4:$J$50,6,FALSE)*(1-(PRINCIPAL!$M$131/100)),IF(L461=PRINCIPAL!$N$131,VLOOKUP($AW$438,'Banco de Dados'!$B$4:$J$50,6,FALSE)*(1-(PRINCIPAL!$O$131/100)),VLOOKUP($AW$438,'Banco de Dados'!$B$4:$J$50,6,FALSE)))))))))),"")</f>
        <v/>
      </c>
      <c r="AW461" s="29" t="str">
        <f>IFERROR(AV461*(IFERROR(VLOOKUP($AW$438,'Banco de Dados'!$B$4:$J$50,4,FALSE),"ERRO")),"")</f>
        <v/>
      </c>
      <c r="AX461" s="29" t="str">
        <f t="shared" si="302"/>
        <v/>
      </c>
      <c r="AY461" s="103" t="str">
        <f>IFERROR(AX461*(C461*(PRINCIPAL!$G$131/100))*0.47*(44/12),"")</f>
        <v/>
      </c>
      <c r="AZ461" s="111" t="str">
        <f t="shared" si="307"/>
        <v/>
      </c>
      <c r="BA461" s="30" t="str">
        <f>IFERROR(IF(AND(PRINCIPAL!$H$132&lt;&gt;"",OR(L461=PRINCIPAL!$I$132,L461=PRINCIPAL!$I$132+PRINCIPAL!$I$132,L461=PRINCIPAL!$I$132+PRINCIPAL!$I$132+PRINCIPAL!$I$132)),0,IF(AND(PRINCIPAL!$H$132&lt;&gt;"",L461=PRINCIPAL!$J$132),VLOOKUP($BB$438,'Banco de Dados'!$B$4:$J$50,8,FALSE)*PRINCIPAL!$H$132*(1-(PRINCIPAL!$K$132/100)),IF(AND(PRINCIPAL!$H$132&lt;&gt;"",L461=PRINCIPAL!$L$132),VLOOKUP($BB$438,'Banco de Dados'!$B$4:$J$50,8,FALSE)*PRINCIPAL!$H$132*(1-(PRINCIPAL!$M$132/100)),IF(AND(PRINCIPAL!$H$132&lt;&gt;"",L461=PRINCIPAL!$N$132),VLOOKUP($BB$438,'Banco de Dados'!$B$4:$J$50,8,FALSE)*PRINCIPAL!$H$132*(1-(PRINCIPAL!$O$132/100)),IF(PRINCIPAL!$H$132&lt;&gt;"",VLOOKUP($BB$438,'Banco de Dados'!$B$4:$J$50,8,FALSE)*PRINCIPAL!$H$132,IF(OR(L461=PRINCIPAL!$I$132,L461=PRINCIPAL!$I$132+PRINCIPAL!$I$132,L461=PRINCIPAL!$I$132+PRINCIPAL!$I$132+PRINCIPAL!$I$132),0,IF(L461=PRINCIPAL!$J$132,VLOOKUP($BB$438,'Banco de Dados'!$B$4:$J$50,6,FALSE)*(1-(PRINCIPAL!$K$132/100)),IF(L461=PRINCIPAL!$L$132,VLOOKUP($BB$438,'Banco de Dados'!$B$4:$J$50,6,FALSE)*(1-(PRINCIPAL!$M$132/100)),IF(L461=PRINCIPAL!$N$132,VLOOKUP($BB$438,'Banco de Dados'!$B$4:$J$50,6,FALSE)*(1-(PRINCIPAL!$O$132/100)),VLOOKUP($BB$438,'Banco de Dados'!$B$4:$J$50,6,FALSE)))))))))),"")</f>
        <v/>
      </c>
      <c r="BB461" s="29" t="str">
        <f>IFERROR(BA461*(IFERROR(VLOOKUP($BB$438,'Banco de Dados'!$B$4:$J$50,4,FALSE),"ERRO")),"")</f>
        <v/>
      </c>
      <c r="BC461" s="29" t="str">
        <f t="shared" si="308"/>
        <v/>
      </c>
      <c r="BD461" s="103" t="str">
        <f>IFERROR(BC461*(C461*(PRINCIPAL!$G$132/100))*0.47*(44/12),"")</f>
        <v/>
      </c>
      <c r="BE461" s="111" t="str">
        <f t="shared" si="287"/>
        <v/>
      </c>
      <c r="BF461" s="30" t="str">
        <f>IFERROR(IF(AND(PRINCIPAL!$H$133&lt;&gt;"",OR(L461=PRINCIPAL!$I$133,L461=PRINCIPAL!$I$133+PRINCIPAL!$I$133,L461=PRINCIPAL!$I$133+PRINCIPAL!$I$133+PRINCIPAL!$I$133)),0,IF(AND(PRINCIPAL!$H$133&lt;&gt;"",L461=PRINCIPAL!$J$133),VLOOKUP($BG$438,'Banco de Dados'!$B$4:$J$50,8,FALSE)*PRINCIPAL!$H$133*(1-(PRINCIPAL!$K$133/100)),IF(AND(PRINCIPAL!$H$133&lt;&gt;"",L461=PRINCIPAL!$L$133),VLOOKUP($BG$438,'Banco de Dados'!$B$4:$J$50,8,FALSE)*PRINCIPAL!$H$133*(1-(PRINCIPAL!$M$133/100)),IF(AND(PRINCIPAL!$H$133&lt;&gt;"",L461=PRINCIPAL!$N$133),VLOOKUP($BG$438,'Banco de Dados'!$B$4:$J$50,8,FALSE)*PRINCIPAL!$H$133*(1-(PRINCIPAL!$O$133/100)),IF(PRINCIPAL!$H$133&lt;&gt;"",VLOOKUP($BG$438,'Banco de Dados'!$B$4:$J$50,8,FALSE)*PRINCIPAL!$H$133,IF(OR(L461=PRINCIPAL!$I$133,L461=PRINCIPAL!$I$133+PRINCIPAL!$I$133,L461=PRINCIPAL!$I$133+PRINCIPAL!$I$133+PRINCIPAL!$I$133),0,IF(L461=PRINCIPAL!$J$133,VLOOKUP($BG$438,'Banco de Dados'!$B$4:$J$50,6,FALSE)*(1-(PRINCIPAL!$K$133/100)),IF(L461=PRINCIPAL!$L$133,VLOOKUP($BG$438,'Banco de Dados'!$B$4:$J$50,6,FALSE)*(1-(PRINCIPAL!$M$133/100)),IF(L461=PRINCIPAL!$N$133,VLOOKUP($BG$438,'Banco de Dados'!$B$4:$J$50,6,FALSE)*(1-(PRINCIPAL!$O$133/100)),VLOOKUP($BG$438,'Banco de Dados'!$B$4:$J$50,6,FALSE)))))))))),"")</f>
        <v/>
      </c>
      <c r="BG461" s="29" t="str">
        <f>IFERROR(BF461*(IFERROR(VLOOKUP($BG$438,'Banco de Dados'!$B$4:$J$50,4,FALSE),"ERRO")),"")</f>
        <v/>
      </c>
      <c r="BH461" s="29" t="str">
        <f t="shared" si="303"/>
        <v/>
      </c>
      <c r="BI461" s="103" t="str">
        <f>IFERROR(BH461*(C461*(PRINCIPAL!$G$133/100))*0.47*(44/12),"")</f>
        <v/>
      </c>
      <c r="BJ461" s="102" t="str">
        <f t="shared" si="288"/>
        <v/>
      </c>
    </row>
    <row r="462" spans="2:62" ht="12.75" customHeight="1" x14ac:dyDescent="0.3">
      <c r="B462" s="326">
        <f t="shared" si="289"/>
        <v>2042</v>
      </c>
      <c r="C462" s="340"/>
      <c r="D462" s="1"/>
      <c r="E462" s="116">
        <v>22</v>
      </c>
      <c r="F462" s="24" t="str">
        <f>IFERROR(VLOOKUP($G$438,'Banco de Dados'!$B$4:$J$50,6,FALSE),"")</f>
        <v/>
      </c>
      <c r="G462" s="25" t="str">
        <f>IFERROR(F462*(IFERROR(VLOOKUP($G$438,'Banco de Dados'!$B$4:$J$50,4,FALSE),"ERRO")),"")</f>
        <v/>
      </c>
      <c r="H462" s="25" t="str">
        <f t="shared" si="290"/>
        <v/>
      </c>
      <c r="I462" s="103" t="str">
        <f t="shared" si="291"/>
        <v/>
      </c>
      <c r="J462" s="117" t="str">
        <f t="shared" si="292"/>
        <v/>
      </c>
      <c r="K462" s="1"/>
      <c r="L462" s="91">
        <v>22</v>
      </c>
      <c r="M462" s="24" t="str">
        <f>IFERROR(IF(AND(PRINCIPAL!$H$124&lt;&gt;"",OR(L462=PRINCIPAL!$I$124,L462=PRINCIPAL!$I$124+PRINCIPAL!$I$124,L462=PRINCIPAL!$I$124+PRINCIPAL!$I$124+PRINCIPAL!$I$124)),0,IF(AND(PRINCIPAL!$H$124&lt;&gt;"",L462=PRINCIPAL!$J$124),VLOOKUP($N$438,'Banco de Dados'!$B$4:$J$50,8,FALSE)*PRINCIPAL!$H$124*(1-(PRINCIPAL!$K$124/100)),IF(AND(PRINCIPAL!$H$124&lt;&gt;"",L462=PRINCIPAL!$L$124),VLOOKUP($N$438,'Banco de Dados'!$B$4:$J$50,8,FALSE)*PRINCIPAL!$H$124*(1-(PRINCIPAL!$M$124/100)),IF(AND(PRINCIPAL!$H$124&lt;&gt;"",L462=PRINCIPAL!$N$124),VLOOKUP($N$438,'Banco de Dados'!$B$4:$J$50,8,FALSE)*PRINCIPAL!$H$124*(1-(PRINCIPAL!$O$124/100)),IF(PRINCIPAL!$H$124&lt;&gt;"",VLOOKUP($N$438,'Banco de Dados'!$B$4:$J$50,8,FALSE)*PRINCIPAL!$H$124,IF(OR(L462=PRINCIPAL!$I$124,L462=PRINCIPAL!$I$124+PRINCIPAL!$I$124,L462=PRINCIPAL!$I$124+PRINCIPAL!$I$124+PRINCIPAL!$I$124),0,IF(L462=PRINCIPAL!$J$124,VLOOKUP($N$438,'Banco de Dados'!$B$4:$J$50,6,FALSE)*(1-(PRINCIPAL!$K$124/100)),IF(L462=PRINCIPAL!$L$124,VLOOKUP($N$438,'Banco de Dados'!$B$4:$J$50,6,FALSE)*(1-(PRINCIPAL!$M$124/100)),IF(L462=PRINCIPAL!$N$124,VLOOKUP($N$438,'Banco de Dados'!$B$4:$J$50,6,FALSE)*(1-(PRINCIPAL!$O$124/100)),VLOOKUP($N$438,'Banco de Dados'!$B$4:$J$50,6,FALSE)))))))))),"")</f>
        <v/>
      </c>
      <c r="N462" s="25" t="str">
        <f>IFERROR(M462*(IFERROR(VLOOKUP($N$438,'Banco de Dados'!$B$4:$J$50,4,FALSE),"ERRO")),"")</f>
        <v/>
      </c>
      <c r="O462" s="25" t="str">
        <f t="shared" si="311"/>
        <v/>
      </c>
      <c r="P462" s="103" t="str">
        <f>IFERROR(O462*(C462*(PRINCIPAL!$G$124/100))*0.47*(44/12),"")</f>
        <v/>
      </c>
      <c r="Q462" s="107" t="str">
        <f t="shared" si="312"/>
        <v/>
      </c>
      <c r="R462" s="29" t="str">
        <f>IFERROR(IF(AND(PRINCIPAL!$H$125&lt;&gt;"",OR(L462=PRINCIPAL!$I$125,L462=PRINCIPAL!$I$125+PRINCIPAL!$I$125,L462=PRINCIPAL!$I$125+PRINCIPAL!$I$125+PRINCIPAL!$I$125)),0,IF(AND(PRINCIPAL!$H$125&lt;&gt;"",L462=PRINCIPAL!$J$125),VLOOKUP($S$438,'Banco de Dados'!$B$4:$J$50,8,FALSE)*PRINCIPAL!$H$125*(1-(PRINCIPAL!$K$125/100)),IF(AND(PRINCIPAL!$H$125&lt;&gt;"",L462=PRINCIPAL!$L$125),VLOOKUP($S$438,'Banco de Dados'!$B$4:$J$50,8,FALSE)*PRINCIPAL!$H$125*(1-(PRINCIPAL!$M$125/100)),IF(AND(PRINCIPAL!$H$125&lt;&gt;"",L462=PRINCIPAL!$N$125),VLOOKUP($S$438,'Banco de Dados'!$B$4:$J$50,8,FALSE)*PRINCIPAL!$H$125*(1-(PRINCIPAL!$O$125/100)),IF(PRINCIPAL!$H$125&lt;&gt;"",VLOOKUP($S$438,'Banco de Dados'!$B$4:$J$50,8,FALSE)*PRINCIPAL!$H$125,IF(OR(L462=PRINCIPAL!$I$125,L462=PRINCIPAL!$I$125+PRINCIPAL!$I$125,L462=PRINCIPAL!$I$125+PRINCIPAL!$I$125+PRINCIPAL!$I$125),0,IF(L462=PRINCIPAL!$J$125,VLOOKUP($S$438,'Banco de Dados'!$B$4:$J$50,6,FALSE)*(1-(PRINCIPAL!$K$125/100)),IF(L462=PRINCIPAL!$L$125,VLOOKUP($S$438,'Banco de Dados'!$B$4:$J$50,6,FALSE)*(1-(PRINCIPAL!$M$125/100)),IF(L462=PRINCIPAL!$N$125,VLOOKUP($S$438,'Banco de Dados'!$B$4:$J$50,6,FALSE)*(1-(PRINCIPAL!$O$125/100)),VLOOKUP($S$438,'Banco de Dados'!$B$4:$J$50,6,FALSE)))))))))),"")</f>
        <v/>
      </c>
      <c r="S462" s="29" t="str">
        <f>IFERROR(R462*(IFERROR(VLOOKUP($S$438,'Banco de Dados'!$B$4:$J$50,4,FALSE),"ERRO")),"")</f>
        <v/>
      </c>
      <c r="T462" s="29" t="str">
        <f t="shared" si="310"/>
        <v/>
      </c>
      <c r="U462" s="103" t="str">
        <f>IFERROR(T462*(C462*(PRINCIPAL!$G$125/100))*0.47*(44/12),"")</f>
        <v/>
      </c>
      <c r="V462" s="103" t="str">
        <f t="shared" si="286"/>
        <v/>
      </c>
      <c r="W462" s="30" t="str">
        <f>IFERROR(IF(AND(PRINCIPAL!$H$126&lt;&gt;"",OR(L462=PRINCIPAL!$I$126,L462=PRINCIPAL!$I$126+PRINCIPAL!$I$126,L462=PRINCIPAL!$I$126+PRINCIPAL!$I$126+PRINCIPAL!$I$126)),0,IF(AND(PRINCIPAL!$H$126&lt;&gt;"",L462=PRINCIPAL!$J$126),VLOOKUP($X$438,'Banco de Dados'!$B$4:$J$50,8,FALSE)*PRINCIPAL!$H$126*(1-(PRINCIPAL!$K$126/100)),IF(AND(PRINCIPAL!$H$126&lt;&gt;"",L462=PRINCIPAL!$L$126),VLOOKUP($X$438,'Banco de Dados'!$B$4:$J$50,8,FALSE)*PRINCIPAL!$H$126*(1-(PRINCIPAL!$M$126/100)),IF(AND(PRINCIPAL!$H$126&lt;&gt;"",L462=PRINCIPAL!$N$126),VLOOKUP($X$438,'Banco de Dados'!$B$4:$J$50,8,FALSE)*PRINCIPAL!$H$126*(1-(PRINCIPAL!$O$126/100)),IF(PRINCIPAL!$H$126&lt;&gt;"",VLOOKUP($X$438,'Banco de Dados'!$B$4:$J$50,8,FALSE)*PRINCIPAL!$H$126,IF(OR(L462=PRINCIPAL!$I$126,L462=PRINCIPAL!$I$126+PRINCIPAL!$I$126,L462=PRINCIPAL!$I$126+PRINCIPAL!$I$126+PRINCIPAL!$I$126),0,IF(L462=PRINCIPAL!$J$126,VLOOKUP($X$438,'Banco de Dados'!$B$4:$J$50,6,FALSE)*(1-(PRINCIPAL!$K$126/100)),IF(L462=PRINCIPAL!$L$126,VLOOKUP($X$438,'Banco de Dados'!$B$4:$J$50,6,FALSE)*(1-(PRINCIPAL!$M$126/100)),IF(L462=PRINCIPAL!$N$126,VLOOKUP($X$438,'Banco de Dados'!$B$4:$J$50,6,FALSE)*(1-(PRINCIPAL!$O$126/100)),VLOOKUP($X$438,'Banco de Dados'!$B$4:$J$50,6,FALSE)))))))))),"")</f>
        <v/>
      </c>
      <c r="X462" s="29" t="str">
        <f>IFERROR(W462*(IFERROR(VLOOKUP($X$438,'Banco de Dados'!$B$4:$J$50,4,FALSE),"ERRO")),"")</f>
        <v/>
      </c>
      <c r="Y462" s="29" t="str">
        <f t="shared" si="304"/>
        <v/>
      </c>
      <c r="Z462" s="103" t="str">
        <f>IFERROR(Y462*(C462*(PRINCIPAL!$G$126/100))*0.47*(44/12),"")</f>
        <v/>
      </c>
      <c r="AA462" s="111" t="str">
        <f t="shared" si="305"/>
        <v/>
      </c>
      <c r="AB462" s="30" t="str">
        <f>IFERROR(IF(AND(PRINCIPAL!$H$127&lt;&gt;"",OR(L462=PRINCIPAL!$I$127,L462=PRINCIPAL!$I$127+PRINCIPAL!$I$127,L462=PRINCIPAL!$I$127+PRINCIPAL!$I$127+PRINCIPAL!$I$127)),0,IF(AND(PRINCIPAL!$H$127&lt;&gt;"",L462=PRINCIPAL!$J$127),VLOOKUP($AC$438,'Banco de Dados'!$B$4:$J$50,8,FALSE)*PRINCIPAL!$H$127*(1-(PRINCIPAL!$K$127/100)),IF(AND(PRINCIPAL!$H$127&lt;&gt;"",L462=PRINCIPAL!$L$127),VLOOKUP($AC$438,'Banco de Dados'!$B$4:$J$50,8,FALSE)*PRINCIPAL!$H$127*(1-(PRINCIPAL!$M$127/100)),IF(AND(PRINCIPAL!$H$127&lt;&gt;"",L462=PRINCIPAL!$N$127),VLOOKUP($AC$438,'Banco de Dados'!$B$4:$J$50,8,FALSE)*PRINCIPAL!$H$127*(1-(PRINCIPAL!$O$127/100)),IF(PRINCIPAL!$H$127&lt;&gt;"",VLOOKUP($AC$438,'Banco de Dados'!$B$4:$J$50,8,FALSE)*PRINCIPAL!$H$127,IF(OR(L462=PRINCIPAL!$I$127,L462=PRINCIPAL!$I$127+PRINCIPAL!$I$127,L462=PRINCIPAL!$I$127+PRINCIPAL!$I$127+PRINCIPAL!$I$127),0,IF(L462=PRINCIPAL!$J$127,VLOOKUP($AC$438,'Banco de Dados'!$B$4:$J$50,6,FALSE)*(1-(PRINCIPAL!$K$127/100)),IF(L462=PRINCIPAL!$L$127,VLOOKUP($AC$438,'Banco de Dados'!$B$4:$J$50,6,FALSE)*(1-(PRINCIPAL!$M$127/100)),IF(L462=PRINCIPAL!$N$127,VLOOKUP($AC$438,'Banco de Dados'!$B$4:$J$50,6,FALSE)*(1-(PRINCIPAL!$O$127/100)),VLOOKUP($AC$438,'Banco de Dados'!$B$4:$J$50,6,FALSE)))))))))),"")</f>
        <v/>
      </c>
      <c r="AC462" s="29" t="str">
        <f>IFERROR(AB462*(IFERROR(VLOOKUP($AC$438,'Banco de Dados'!$B$4:$J$50,4,FALSE),"ERRO")),"")</f>
        <v/>
      </c>
      <c r="AD462" s="29" t="str">
        <f t="shared" si="295"/>
        <v/>
      </c>
      <c r="AE462" s="103" t="str">
        <f>IFERROR(AD462*(C462*(PRINCIPAL!$G$127/100))*0.47*(44/12),"")</f>
        <v/>
      </c>
      <c r="AF462" s="111" t="str">
        <f t="shared" si="296"/>
        <v/>
      </c>
      <c r="AG462" s="30" t="str">
        <f>IFERROR(IF(AND(PRINCIPAL!$H$128&lt;&gt;"",OR(L462=PRINCIPAL!$I$128,L462=PRINCIPAL!$I$128+PRINCIPAL!$I$128,L462=PRINCIPAL!$I$128+PRINCIPAL!$I$128+PRINCIPAL!$I$128)),0,IF(AND(PRINCIPAL!$H$128&lt;&gt;"",L462=PRINCIPAL!$J$128),VLOOKUP($AH$438,'Banco de Dados'!$B$4:$J$50,8,FALSE)*PRINCIPAL!$H$128*(1-(PRINCIPAL!$K$128/100)),IF(AND(PRINCIPAL!$H$128&lt;&gt;"",L462=PRINCIPAL!$L$128),VLOOKUP($AH$438,'Banco de Dados'!$B$4:$J$50,8,FALSE)*PRINCIPAL!$H$128*(1-(PRINCIPAL!$M$128/100)),IF(AND(PRINCIPAL!$H$128&lt;&gt;"",L462=PRINCIPAL!$N$128),VLOOKUP($AH$438,'Banco de Dados'!$B$4:$J$50,8,FALSE)*PRINCIPAL!$H$128*(1-(PRINCIPAL!$O$128/100)),IF(PRINCIPAL!$H$128&lt;&gt;"",VLOOKUP($AH$438,'Banco de Dados'!$B$4:$J$50,8,FALSE)*PRINCIPAL!$H$128,IF(OR(L462=PRINCIPAL!$I$128,L462=PRINCIPAL!$I$128+PRINCIPAL!$I$128,L462=PRINCIPAL!$I$128+PRINCIPAL!$I$128+PRINCIPAL!$I$128),0,IF(L462=PRINCIPAL!$J$128,VLOOKUP($AH$438,'Banco de Dados'!$B$4:$J$50,6,FALSE)*(1-(PRINCIPAL!$K$128/100)),IF(L462=PRINCIPAL!$L$128,VLOOKUP($AH$438,'Banco de Dados'!$B$4:$J$50,6,FALSE)*(1-(PRINCIPAL!$M$128/100)),IF(L462=PRINCIPAL!$N$128,VLOOKUP($AH$438,'Banco de Dados'!$B$4:$J$50,6,FALSE)*(1-(PRINCIPAL!$O$128/100)),VLOOKUP($AH$438,'Banco de Dados'!$B$4:$J$50,6,FALSE)))))))))),"")</f>
        <v/>
      </c>
      <c r="AH462" s="29" t="str">
        <f>IFERROR(AG462*(IFERROR(VLOOKUP($AH$438,'Banco de Dados'!$B$4:$J$50,4,FALSE),"ERRO")),"")</f>
        <v/>
      </c>
      <c r="AI462" s="29" t="str">
        <f t="shared" si="297"/>
        <v/>
      </c>
      <c r="AJ462" s="103" t="str">
        <f>IFERROR(AI462*(C462*(PRINCIPAL!$G$128/100))*0.47*(44/12),"")</f>
        <v/>
      </c>
      <c r="AK462" s="111" t="str">
        <f t="shared" si="306"/>
        <v/>
      </c>
      <c r="AL462" s="30" t="str">
        <f>IFERROR(IF(AND(PRINCIPAL!$H$129&lt;&gt;"",OR(L462=PRINCIPAL!$I$129,L462=PRINCIPAL!$I$129+PRINCIPAL!$I$129,L462=PRINCIPAL!$I$129+PRINCIPAL!$I$129+PRINCIPAL!$I$129)),0,IF(AND(PRINCIPAL!$H$129&lt;&gt;"",L462=PRINCIPAL!$J$129),VLOOKUP($AM$438,'Banco de Dados'!$B$4:$J$50,8,FALSE)*PRINCIPAL!$H$129*(1-(PRINCIPAL!$K$129/100)),IF(AND(PRINCIPAL!$H$129&lt;&gt;"",L462=PRINCIPAL!$L$129),VLOOKUP($AM$438,'Banco de Dados'!$B$4:$J$50,8,FALSE)*PRINCIPAL!$H$129*(1-(PRINCIPAL!$M$129/100)),IF(AND(PRINCIPAL!$H$129&lt;&gt;"",L462=PRINCIPAL!$N$129),VLOOKUP($AM$438,'Banco de Dados'!$B$4:$J$50,8,FALSE)*PRINCIPAL!$H$129*(1-(PRINCIPAL!$O$129/100)),IF(PRINCIPAL!$H$129&lt;&gt;"",VLOOKUP($AM$438,'Banco de Dados'!$B$4:$J$50,8,FALSE)*PRINCIPAL!$H$129,IF(OR(L462=PRINCIPAL!$I$129,L462=PRINCIPAL!$I$129+PRINCIPAL!$I$129,L462=PRINCIPAL!$I$129+PRINCIPAL!$I$129+PRINCIPAL!$I$129),0,IF(L462=PRINCIPAL!$J$129,VLOOKUP($AM$438,'Banco de Dados'!$B$4:$J$50,6,FALSE)*(1-(PRINCIPAL!$K$129/100)),IF(L462=PRINCIPAL!$L$129,VLOOKUP($AM$438,'Banco de Dados'!$B$4:$J$50,6,FALSE)*(1-(PRINCIPAL!$M$129/100)),IF(L462=PRINCIPAL!$N$129,VLOOKUP($AM$438,'Banco de Dados'!$B$4:$J$50,6,FALSE)*(1-(PRINCIPAL!$O$129/100)),VLOOKUP($AM$438,'Banco de Dados'!$B$4:$J$50,6,FALSE)))))))))),"")</f>
        <v/>
      </c>
      <c r="AM462" s="29" t="str">
        <f>IFERROR(AL462*(IFERROR(VLOOKUP($AM$438,'Banco de Dados'!$B$4:$J$50,4,FALSE),"ERRO")),"")</f>
        <v/>
      </c>
      <c r="AN462" s="29" t="str">
        <f t="shared" si="298"/>
        <v/>
      </c>
      <c r="AO462" s="103" t="str">
        <f>IFERROR(AN462*(C462*(PRINCIPAL!$G$129/100))*0.47*(44/12),"")</f>
        <v/>
      </c>
      <c r="AP462" s="111" t="str">
        <f t="shared" si="299"/>
        <v/>
      </c>
      <c r="AQ462" s="30" t="str">
        <f>IFERROR(IF(AND(PRINCIPAL!$H$130&lt;&gt;"",OR(L462=PRINCIPAL!$I$130,L462=PRINCIPAL!$I$130+PRINCIPAL!$I$130,L462=PRINCIPAL!$I$130+PRINCIPAL!$I$130+PRINCIPAL!$I$130)),0,IF(AND(PRINCIPAL!$H$130&lt;&gt;"",L462=PRINCIPAL!$J$130),VLOOKUP($AR$438,'Banco de Dados'!$B$4:$J$50,8,FALSE)*PRINCIPAL!$H$130*(1-(PRINCIPAL!$K$130/100)),IF(AND(PRINCIPAL!$H$130&lt;&gt;"",L462=PRINCIPAL!$L$130),VLOOKUP($AR$438,'Banco de Dados'!$B$4:$J$50,8,FALSE)*PRINCIPAL!$H$130*(1-(PRINCIPAL!$M$130/100)),IF(AND(PRINCIPAL!$H$130&lt;&gt;"",L462=PRINCIPAL!$N$130),VLOOKUP($AR$438,'Banco de Dados'!$B$4:$J$50,8,FALSE)*PRINCIPAL!$H$130*(1-(PRINCIPAL!$O$130/100)),IF(PRINCIPAL!$H$130&lt;&gt;"",VLOOKUP($AR$438,'Banco de Dados'!$B$4:$J$50,8,FALSE)*PRINCIPAL!$H$130,IF(OR(L462=PRINCIPAL!$I$130,L462=PRINCIPAL!$I$130+PRINCIPAL!$I$130,L462=PRINCIPAL!$I$130+PRINCIPAL!$I$130+PRINCIPAL!$I$130),0,IF(L462=PRINCIPAL!$J$130,VLOOKUP($AR$438,'Banco de Dados'!$B$4:$J$50,6,FALSE)*(1-(PRINCIPAL!$K$130/100)),IF(L462=PRINCIPAL!$L$130,VLOOKUP($AR$438,'Banco de Dados'!$B$4:$J$50,6,FALSE)*(1-(PRINCIPAL!$M$130/100)),IF(L462=PRINCIPAL!$N$130,VLOOKUP($AR$438,'Banco de Dados'!$B$4:$J$50,6,FALSE)*(1-(PRINCIPAL!$O$130/100)),VLOOKUP($AR$438,'Banco de Dados'!$B$4:$J$50,6,FALSE)))))))))),"")</f>
        <v/>
      </c>
      <c r="AR462" s="29" t="str">
        <f>IFERROR(AQ462*(IFERROR(VLOOKUP($AR$438,'Banco de Dados'!$B$4:$J$50,4,FALSE),"ERRO")),"")</f>
        <v/>
      </c>
      <c r="AS462" s="29" t="str">
        <f t="shared" si="300"/>
        <v/>
      </c>
      <c r="AT462" s="103" t="str">
        <f>IFERROR(AS462*(C462*(PRINCIPAL!$G$130/100))*0.47*(44/12),"")</f>
        <v/>
      </c>
      <c r="AU462" s="111" t="str">
        <f t="shared" si="301"/>
        <v/>
      </c>
      <c r="AV462" s="30" t="str">
        <f>IFERROR(IF(AND(PRINCIPAL!$H$131&lt;&gt;"",OR(L462=PRINCIPAL!$I$131,L462=PRINCIPAL!$I$131+PRINCIPAL!$I$131,L462=PRINCIPAL!$I$131+PRINCIPAL!$I$131+PRINCIPAL!$I$131)),0,IF(AND(PRINCIPAL!$H$131&lt;&gt;"",L462=PRINCIPAL!$J$131),VLOOKUP($AW$438,'Banco de Dados'!$B$4:$J$50,8,FALSE)*PRINCIPAL!$H$131*(1-(PRINCIPAL!$K$131/100)),IF(AND(PRINCIPAL!$H$131&lt;&gt;"",L462=PRINCIPAL!$L$131),VLOOKUP($AW$438,'Banco de Dados'!$B$4:$J$50,8,FALSE)*PRINCIPAL!$H$131*(1-(PRINCIPAL!$M$131/100)),IF(AND(PRINCIPAL!$H$131&lt;&gt;"",L462=PRINCIPAL!$N$131),VLOOKUP($AW$438,'Banco de Dados'!$B$4:$J$50,8,FALSE)*PRINCIPAL!$H$131*(1-(PRINCIPAL!$O$131/100)),IF(PRINCIPAL!$H$131&lt;&gt;"",VLOOKUP($AW$438,'Banco de Dados'!$B$4:$J$50,8,FALSE)*PRINCIPAL!$H$131,IF(OR(L462=PRINCIPAL!$I$131,L462=PRINCIPAL!$I$131+PRINCIPAL!$I$131,L462=PRINCIPAL!$I$131+PRINCIPAL!$I$131+PRINCIPAL!$I$131),0,IF(L462=PRINCIPAL!$J$131,VLOOKUP($AW$438,'Banco de Dados'!$B$4:$J$50,6,FALSE)*(1-(PRINCIPAL!$K$131/100)),IF(L462=PRINCIPAL!$L$131,VLOOKUP($AW$438,'Banco de Dados'!$B$4:$J$50,6,FALSE)*(1-(PRINCIPAL!$M$131/100)),IF(L462=PRINCIPAL!$N$131,VLOOKUP($AW$438,'Banco de Dados'!$B$4:$J$50,6,FALSE)*(1-(PRINCIPAL!$O$131/100)),VLOOKUP($AW$438,'Banco de Dados'!$B$4:$J$50,6,FALSE)))))))))),"")</f>
        <v/>
      </c>
      <c r="AW462" s="29" t="str">
        <f>IFERROR(AV462*(IFERROR(VLOOKUP($AW$438,'Banco de Dados'!$B$4:$J$50,4,FALSE),"ERRO")),"")</f>
        <v/>
      </c>
      <c r="AX462" s="29" t="str">
        <f t="shared" si="302"/>
        <v/>
      </c>
      <c r="AY462" s="103" t="str">
        <f>IFERROR(AX462*(C462*(PRINCIPAL!$G$131/100))*0.47*(44/12),"")</f>
        <v/>
      </c>
      <c r="AZ462" s="111" t="str">
        <f t="shared" si="307"/>
        <v/>
      </c>
      <c r="BA462" s="30" t="str">
        <f>IFERROR(IF(AND(PRINCIPAL!$H$132&lt;&gt;"",OR(L462=PRINCIPAL!$I$132,L462=PRINCIPAL!$I$132+PRINCIPAL!$I$132,L462=PRINCIPAL!$I$132+PRINCIPAL!$I$132+PRINCIPAL!$I$132)),0,IF(AND(PRINCIPAL!$H$132&lt;&gt;"",L462=PRINCIPAL!$J$132),VLOOKUP($BB$438,'Banco de Dados'!$B$4:$J$50,8,FALSE)*PRINCIPAL!$H$132*(1-(PRINCIPAL!$K$132/100)),IF(AND(PRINCIPAL!$H$132&lt;&gt;"",L462=PRINCIPAL!$L$132),VLOOKUP($BB$438,'Banco de Dados'!$B$4:$J$50,8,FALSE)*PRINCIPAL!$H$132*(1-(PRINCIPAL!$M$132/100)),IF(AND(PRINCIPAL!$H$132&lt;&gt;"",L462=PRINCIPAL!$N$132),VLOOKUP($BB$438,'Banco de Dados'!$B$4:$J$50,8,FALSE)*PRINCIPAL!$H$132*(1-(PRINCIPAL!$O$132/100)),IF(PRINCIPAL!$H$132&lt;&gt;"",VLOOKUP($BB$438,'Banco de Dados'!$B$4:$J$50,8,FALSE)*PRINCIPAL!$H$132,IF(OR(L462=PRINCIPAL!$I$132,L462=PRINCIPAL!$I$132+PRINCIPAL!$I$132,L462=PRINCIPAL!$I$132+PRINCIPAL!$I$132+PRINCIPAL!$I$132),0,IF(L462=PRINCIPAL!$J$132,VLOOKUP($BB$438,'Banco de Dados'!$B$4:$J$50,6,FALSE)*(1-(PRINCIPAL!$K$132/100)),IF(L462=PRINCIPAL!$L$132,VLOOKUP($BB$438,'Banco de Dados'!$B$4:$J$50,6,FALSE)*(1-(PRINCIPAL!$M$132/100)),IF(L462=PRINCIPAL!$N$132,VLOOKUP($BB$438,'Banco de Dados'!$B$4:$J$50,6,FALSE)*(1-(PRINCIPAL!$O$132/100)),VLOOKUP($BB$438,'Banco de Dados'!$B$4:$J$50,6,FALSE)))))))))),"")</f>
        <v/>
      </c>
      <c r="BB462" s="29" t="str">
        <f>IFERROR(BA462*(IFERROR(VLOOKUP($BB$438,'Banco de Dados'!$B$4:$J$50,4,FALSE),"ERRO")),"")</f>
        <v/>
      </c>
      <c r="BC462" s="29" t="str">
        <f t="shared" si="308"/>
        <v/>
      </c>
      <c r="BD462" s="103" t="str">
        <f>IFERROR(BC462*(C462*(PRINCIPAL!$G$132/100))*0.47*(44/12),"")</f>
        <v/>
      </c>
      <c r="BE462" s="111" t="str">
        <f t="shared" si="287"/>
        <v/>
      </c>
      <c r="BF462" s="30" t="str">
        <f>IFERROR(IF(AND(PRINCIPAL!$H$133&lt;&gt;"",OR(L462=PRINCIPAL!$I$133,L462=PRINCIPAL!$I$133+PRINCIPAL!$I$133,L462=PRINCIPAL!$I$133+PRINCIPAL!$I$133+PRINCIPAL!$I$133)),0,IF(AND(PRINCIPAL!$H$133&lt;&gt;"",L462=PRINCIPAL!$J$133),VLOOKUP($BG$438,'Banco de Dados'!$B$4:$J$50,8,FALSE)*PRINCIPAL!$H$133*(1-(PRINCIPAL!$K$133/100)),IF(AND(PRINCIPAL!$H$133&lt;&gt;"",L462=PRINCIPAL!$L$133),VLOOKUP($BG$438,'Banco de Dados'!$B$4:$J$50,8,FALSE)*PRINCIPAL!$H$133*(1-(PRINCIPAL!$M$133/100)),IF(AND(PRINCIPAL!$H$133&lt;&gt;"",L462=PRINCIPAL!$N$133),VLOOKUP($BG$438,'Banco de Dados'!$B$4:$J$50,8,FALSE)*PRINCIPAL!$H$133*(1-(PRINCIPAL!$O$133/100)),IF(PRINCIPAL!$H$133&lt;&gt;"",VLOOKUP($BG$438,'Banco de Dados'!$B$4:$J$50,8,FALSE)*PRINCIPAL!$H$133,IF(OR(L462=PRINCIPAL!$I$133,L462=PRINCIPAL!$I$133+PRINCIPAL!$I$133,L462=PRINCIPAL!$I$133+PRINCIPAL!$I$133+PRINCIPAL!$I$133),0,IF(L462=PRINCIPAL!$J$133,VLOOKUP($BG$438,'Banco de Dados'!$B$4:$J$50,6,FALSE)*(1-(PRINCIPAL!$K$133/100)),IF(L462=PRINCIPAL!$L$133,VLOOKUP($BG$438,'Banco de Dados'!$B$4:$J$50,6,FALSE)*(1-(PRINCIPAL!$M$133/100)),IF(L462=PRINCIPAL!$N$133,VLOOKUP($BG$438,'Banco de Dados'!$B$4:$J$50,6,FALSE)*(1-(PRINCIPAL!$O$133/100)),VLOOKUP($BG$438,'Banco de Dados'!$B$4:$J$50,6,FALSE)))))))))),"")</f>
        <v/>
      </c>
      <c r="BG462" s="29" t="str">
        <f>IFERROR(BF462*(IFERROR(VLOOKUP($BG$438,'Banco de Dados'!$B$4:$J$50,4,FALSE),"ERRO")),"")</f>
        <v/>
      </c>
      <c r="BH462" s="29" t="str">
        <f t="shared" si="303"/>
        <v/>
      </c>
      <c r="BI462" s="103" t="str">
        <f>IFERROR(BH462*(C462*(PRINCIPAL!$G$133/100))*0.47*(44/12),"")</f>
        <v/>
      </c>
      <c r="BJ462" s="102" t="str">
        <f t="shared" si="288"/>
        <v/>
      </c>
    </row>
    <row r="463" spans="2:62" ht="12.75" customHeight="1" x14ac:dyDescent="0.3">
      <c r="B463" s="326">
        <f t="shared" si="289"/>
        <v>2043</v>
      </c>
      <c r="C463" s="340"/>
      <c r="D463" s="1"/>
      <c r="E463" s="116">
        <v>23</v>
      </c>
      <c r="F463" s="24" t="str">
        <f>IFERROR(VLOOKUP($G$438,'Banco de Dados'!$B$4:$J$50,6,FALSE),"")</f>
        <v/>
      </c>
      <c r="G463" s="25" t="str">
        <f>IFERROR(F463*(IFERROR(VLOOKUP($G$438,'Banco de Dados'!$B$4:$J$50,4,FALSE),"ERRO")),"")</f>
        <v/>
      </c>
      <c r="H463" s="25" t="str">
        <f t="shared" si="290"/>
        <v/>
      </c>
      <c r="I463" s="103" t="str">
        <f t="shared" si="291"/>
        <v/>
      </c>
      <c r="J463" s="117" t="str">
        <f t="shared" si="292"/>
        <v/>
      </c>
      <c r="K463" s="1"/>
      <c r="L463" s="91">
        <v>23</v>
      </c>
      <c r="M463" s="24" t="str">
        <f>IFERROR(IF(AND(PRINCIPAL!$H$124&lt;&gt;"",OR(L463=PRINCIPAL!$I$124,L463=PRINCIPAL!$I$124+PRINCIPAL!$I$124,L463=PRINCIPAL!$I$124+PRINCIPAL!$I$124+PRINCIPAL!$I$124)),0,IF(AND(PRINCIPAL!$H$124&lt;&gt;"",L463=PRINCIPAL!$J$124),VLOOKUP($N$438,'Banco de Dados'!$B$4:$J$50,8,FALSE)*PRINCIPAL!$H$124*(1-(PRINCIPAL!$K$124/100)),IF(AND(PRINCIPAL!$H$124&lt;&gt;"",L463=PRINCIPAL!$L$124),VLOOKUP($N$438,'Banco de Dados'!$B$4:$J$50,8,FALSE)*PRINCIPAL!$H$124*(1-(PRINCIPAL!$M$124/100)),IF(AND(PRINCIPAL!$H$124&lt;&gt;"",L463=PRINCIPAL!$N$124),VLOOKUP($N$438,'Banco de Dados'!$B$4:$J$50,8,FALSE)*PRINCIPAL!$H$124*(1-(PRINCIPAL!$O$124/100)),IF(PRINCIPAL!$H$124&lt;&gt;"",VLOOKUP($N$438,'Banco de Dados'!$B$4:$J$50,8,FALSE)*PRINCIPAL!$H$124,IF(OR(L463=PRINCIPAL!$I$124,L463=PRINCIPAL!$I$124+PRINCIPAL!$I$124,L463=PRINCIPAL!$I$124+PRINCIPAL!$I$124+PRINCIPAL!$I$124),0,IF(L463=PRINCIPAL!$J$124,VLOOKUP($N$438,'Banco de Dados'!$B$4:$J$50,6,FALSE)*(1-(PRINCIPAL!$K$124/100)),IF(L463=PRINCIPAL!$L$124,VLOOKUP($N$438,'Banco de Dados'!$B$4:$J$50,6,FALSE)*(1-(PRINCIPAL!$M$124/100)),IF(L463=PRINCIPAL!$N$124,VLOOKUP($N$438,'Banco de Dados'!$B$4:$J$50,6,FALSE)*(1-(PRINCIPAL!$O$124/100)),VLOOKUP($N$438,'Banco de Dados'!$B$4:$J$50,6,FALSE)))))))))),"")</f>
        <v/>
      </c>
      <c r="N463" s="25" t="str">
        <f>IFERROR(M463*(IFERROR(VLOOKUP($N$438,'Banco de Dados'!$B$4:$J$50,4,FALSE),"ERRO")),"")</f>
        <v/>
      </c>
      <c r="O463" s="25" t="str">
        <f t="shared" si="311"/>
        <v/>
      </c>
      <c r="P463" s="103" t="str">
        <f>IFERROR(O463*(C463*(PRINCIPAL!$G$124/100))*0.47*(44/12),"")</f>
        <v/>
      </c>
      <c r="Q463" s="107" t="str">
        <f t="shared" si="312"/>
        <v/>
      </c>
      <c r="R463" s="29" t="str">
        <f>IFERROR(IF(AND(PRINCIPAL!$H$125&lt;&gt;"",OR(L463=PRINCIPAL!$I$125,L463=PRINCIPAL!$I$125+PRINCIPAL!$I$125,L463=PRINCIPAL!$I$125+PRINCIPAL!$I$125+PRINCIPAL!$I$125)),0,IF(AND(PRINCIPAL!$H$125&lt;&gt;"",L463=PRINCIPAL!$J$125),VLOOKUP($S$438,'Banco de Dados'!$B$4:$J$50,8,FALSE)*PRINCIPAL!$H$125*(1-(PRINCIPAL!$K$125/100)),IF(AND(PRINCIPAL!$H$125&lt;&gt;"",L463=PRINCIPAL!$L$125),VLOOKUP($S$438,'Banco de Dados'!$B$4:$J$50,8,FALSE)*PRINCIPAL!$H$125*(1-(PRINCIPAL!$M$125/100)),IF(AND(PRINCIPAL!$H$125&lt;&gt;"",L463=PRINCIPAL!$N$125),VLOOKUP($S$438,'Banco de Dados'!$B$4:$J$50,8,FALSE)*PRINCIPAL!$H$125*(1-(PRINCIPAL!$O$125/100)),IF(PRINCIPAL!$H$125&lt;&gt;"",VLOOKUP($S$438,'Banco de Dados'!$B$4:$J$50,8,FALSE)*PRINCIPAL!$H$125,IF(OR(L463=PRINCIPAL!$I$125,L463=PRINCIPAL!$I$125+PRINCIPAL!$I$125,L463=PRINCIPAL!$I$125+PRINCIPAL!$I$125+PRINCIPAL!$I$125),0,IF(L463=PRINCIPAL!$J$125,VLOOKUP($S$438,'Banco de Dados'!$B$4:$J$50,6,FALSE)*(1-(PRINCIPAL!$K$125/100)),IF(L463=PRINCIPAL!$L$125,VLOOKUP($S$438,'Banco de Dados'!$B$4:$J$50,6,FALSE)*(1-(PRINCIPAL!$M$125/100)),IF(L463=PRINCIPAL!$N$125,VLOOKUP($S$438,'Banco de Dados'!$B$4:$J$50,6,FALSE)*(1-(PRINCIPAL!$O$125/100)),VLOOKUP($S$438,'Banco de Dados'!$B$4:$J$50,6,FALSE)))))))))),"")</f>
        <v/>
      </c>
      <c r="S463" s="29" t="str">
        <f>IFERROR(R463*(IFERROR(VLOOKUP($S$438,'Banco de Dados'!$B$4:$J$50,4,FALSE),"ERRO")),"")</f>
        <v/>
      </c>
      <c r="T463" s="29" t="str">
        <f t="shared" si="310"/>
        <v/>
      </c>
      <c r="U463" s="103" t="str">
        <f>IFERROR(T463*(C463*(PRINCIPAL!$G$125/100))*0.47*(44/12),"")</f>
        <v/>
      </c>
      <c r="V463" s="103" t="str">
        <f t="shared" si="286"/>
        <v/>
      </c>
      <c r="W463" s="30" t="str">
        <f>IFERROR(IF(AND(PRINCIPAL!$H$126&lt;&gt;"",OR(L463=PRINCIPAL!$I$126,L463=PRINCIPAL!$I$126+PRINCIPAL!$I$126,L463=PRINCIPAL!$I$126+PRINCIPAL!$I$126+PRINCIPAL!$I$126)),0,IF(AND(PRINCIPAL!$H$126&lt;&gt;"",L463=PRINCIPAL!$J$126),VLOOKUP($X$438,'Banco de Dados'!$B$4:$J$50,8,FALSE)*PRINCIPAL!$H$126*(1-(PRINCIPAL!$K$126/100)),IF(AND(PRINCIPAL!$H$126&lt;&gt;"",L463=PRINCIPAL!$L$126),VLOOKUP($X$438,'Banco de Dados'!$B$4:$J$50,8,FALSE)*PRINCIPAL!$H$126*(1-(PRINCIPAL!$M$126/100)),IF(AND(PRINCIPAL!$H$126&lt;&gt;"",L463=PRINCIPAL!$N$126),VLOOKUP($X$438,'Banco de Dados'!$B$4:$J$50,8,FALSE)*PRINCIPAL!$H$126*(1-(PRINCIPAL!$O$126/100)),IF(PRINCIPAL!$H$126&lt;&gt;"",VLOOKUP($X$438,'Banco de Dados'!$B$4:$J$50,8,FALSE)*PRINCIPAL!$H$126,IF(OR(L463=PRINCIPAL!$I$126,L463=PRINCIPAL!$I$126+PRINCIPAL!$I$126,L463=PRINCIPAL!$I$126+PRINCIPAL!$I$126+PRINCIPAL!$I$126),0,IF(L463=PRINCIPAL!$J$126,VLOOKUP($X$438,'Banco de Dados'!$B$4:$J$50,6,FALSE)*(1-(PRINCIPAL!$K$126/100)),IF(L463=PRINCIPAL!$L$126,VLOOKUP($X$438,'Banco de Dados'!$B$4:$J$50,6,FALSE)*(1-(PRINCIPAL!$M$126/100)),IF(L463=PRINCIPAL!$N$126,VLOOKUP($X$438,'Banco de Dados'!$B$4:$J$50,6,FALSE)*(1-(PRINCIPAL!$O$126/100)),VLOOKUP($X$438,'Banco de Dados'!$B$4:$J$50,6,FALSE)))))))))),"")</f>
        <v/>
      </c>
      <c r="X463" s="29" t="str">
        <f>IFERROR(W463*(IFERROR(VLOOKUP($X$438,'Banco de Dados'!$B$4:$J$50,4,FALSE),"ERRO")),"")</f>
        <v/>
      </c>
      <c r="Y463" s="29" t="str">
        <f t="shared" si="304"/>
        <v/>
      </c>
      <c r="Z463" s="103" t="str">
        <f>IFERROR(Y463*(C463*(PRINCIPAL!$G$126/100))*0.47*(44/12),"")</f>
        <v/>
      </c>
      <c r="AA463" s="111" t="str">
        <f t="shared" si="305"/>
        <v/>
      </c>
      <c r="AB463" s="30" t="str">
        <f>IFERROR(IF(AND(PRINCIPAL!$H$127&lt;&gt;"",OR(L463=PRINCIPAL!$I$127,L463=PRINCIPAL!$I$127+PRINCIPAL!$I$127,L463=PRINCIPAL!$I$127+PRINCIPAL!$I$127+PRINCIPAL!$I$127)),0,IF(AND(PRINCIPAL!$H$127&lt;&gt;"",L463=PRINCIPAL!$J$127),VLOOKUP($AC$438,'Banco de Dados'!$B$4:$J$50,8,FALSE)*PRINCIPAL!$H$127*(1-(PRINCIPAL!$K$127/100)),IF(AND(PRINCIPAL!$H$127&lt;&gt;"",L463=PRINCIPAL!$L$127),VLOOKUP($AC$438,'Banco de Dados'!$B$4:$J$50,8,FALSE)*PRINCIPAL!$H$127*(1-(PRINCIPAL!$M$127/100)),IF(AND(PRINCIPAL!$H$127&lt;&gt;"",L463=PRINCIPAL!$N$127),VLOOKUP($AC$438,'Banco de Dados'!$B$4:$J$50,8,FALSE)*PRINCIPAL!$H$127*(1-(PRINCIPAL!$O$127/100)),IF(PRINCIPAL!$H$127&lt;&gt;"",VLOOKUP($AC$438,'Banco de Dados'!$B$4:$J$50,8,FALSE)*PRINCIPAL!$H$127,IF(OR(L463=PRINCIPAL!$I$127,L463=PRINCIPAL!$I$127+PRINCIPAL!$I$127,L463=PRINCIPAL!$I$127+PRINCIPAL!$I$127+PRINCIPAL!$I$127),0,IF(L463=PRINCIPAL!$J$127,VLOOKUP($AC$438,'Banco de Dados'!$B$4:$J$50,6,FALSE)*(1-(PRINCIPAL!$K$127/100)),IF(L463=PRINCIPAL!$L$127,VLOOKUP($AC$438,'Banco de Dados'!$B$4:$J$50,6,FALSE)*(1-(PRINCIPAL!$M$127/100)),IF(L463=PRINCIPAL!$N$127,VLOOKUP($AC$438,'Banco de Dados'!$B$4:$J$50,6,FALSE)*(1-(PRINCIPAL!$O$127/100)),VLOOKUP($AC$438,'Banco de Dados'!$B$4:$J$50,6,FALSE)))))))))),"")</f>
        <v/>
      </c>
      <c r="AC463" s="29" t="str">
        <f>IFERROR(AB463*(IFERROR(VLOOKUP($AC$438,'Banco de Dados'!$B$4:$J$50,4,FALSE),"ERRO")),"")</f>
        <v/>
      </c>
      <c r="AD463" s="29" t="str">
        <f t="shared" si="295"/>
        <v/>
      </c>
      <c r="AE463" s="103" t="str">
        <f>IFERROR(AD463*(C463*(PRINCIPAL!$G$127/100))*0.47*(44/12),"")</f>
        <v/>
      </c>
      <c r="AF463" s="111" t="str">
        <f t="shared" si="296"/>
        <v/>
      </c>
      <c r="AG463" s="30" t="str">
        <f>IFERROR(IF(AND(PRINCIPAL!$H$128&lt;&gt;"",OR(L463=PRINCIPAL!$I$128,L463=PRINCIPAL!$I$128+PRINCIPAL!$I$128,L463=PRINCIPAL!$I$128+PRINCIPAL!$I$128+PRINCIPAL!$I$128)),0,IF(AND(PRINCIPAL!$H$128&lt;&gt;"",L463=PRINCIPAL!$J$128),VLOOKUP($AH$438,'Banco de Dados'!$B$4:$J$50,8,FALSE)*PRINCIPAL!$H$128*(1-(PRINCIPAL!$K$128/100)),IF(AND(PRINCIPAL!$H$128&lt;&gt;"",L463=PRINCIPAL!$L$128),VLOOKUP($AH$438,'Banco de Dados'!$B$4:$J$50,8,FALSE)*PRINCIPAL!$H$128*(1-(PRINCIPAL!$M$128/100)),IF(AND(PRINCIPAL!$H$128&lt;&gt;"",L463=PRINCIPAL!$N$128),VLOOKUP($AH$438,'Banco de Dados'!$B$4:$J$50,8,FALSE)*PRINCIPAL!$H$128*(1-(PRINCIPAL!$O$128/100)),IF(PRINCIPAL!$H$128&lt;&gt;"",VLOOKUP($AH$438,'Banco de Dados'!$B$4:$J$50,8,FALSE)*PRINCIPAL!$H$128,IF(OR(L463=PRINCIPAL!$I$128,L463=PRINCIPAL!$I$128+PRINCIPAL!$I$128,L463=PRINCIPAL!$I$128+PRINCIPAL!$I$128+PRINCIPAL!$I$128),0,IF(L463=PRINCIPAL!$J$128,VLOOKUP($AH$438,'Banco de Dados'!$B$4:$J$50,6,FALSE)*(1-(PRINCIPAL!$K$128/100)),IF(L463=PRINCIPAL!$L$128,VLOOKUP($AH$438,'Banco de Dados'!$B$4:$J$50,6,FALSE)*(1-(PRINCIPAL!$M$128/100)),IF(L463=PRINCIPAL!$N$128,VLOOKUP($AH$438,'Banco de Dados'!$B$4:$J$50,6,FALSE)*(1-(PRINCIPAL!$O$128/100)),VLOOKUP($AH$438,'Banco de Dados'!$B$4:$J$50,6,FALSE)))))))))),"")</f>
        <v/>
      </c>
      <c r="AH463" s="29" t="str">
        <f>IFERROR(AG463*(IFERROR(VLOOKUP($AH$438,'Banco de Dados'!$B$4:$J$50,4,FALSE),"ERRO")),"")</f>
        <v/>
      </c>
      <c r="AI463" s="29" t="str">
        <f t="shared" si="297"/>
        <v/>
      </c>
      <c r="AJ463" s="103" t="str">
        <f>IFERROR(AI463*(C463*(PRINCIPAL!$G$128/100))*0.47*(44/12),"")</f>
        <v/>
      </c>
      <c r="AK463" s="111" t="str">
        <f t="shared" si="306"/>
        <v/>
      </c>
      <c r="AL463" s="30" t="str">
        <f>IFERROR(IF(AND(PRINCIPAL!$H$129&lt;&gt;"",OR(L463=PRINCIPAL!$I$129,L463=PRINCIPAL!$I$129+PRINCIPAL!$I$129,L463=PRINCIPAL!$I$129+PRINCIPAL!$I$129+PRINCIPAL!$I$129)),0,IF(AND(PRINCIPAL!$H$129&lt;&gt;"",L463=PRINCIPAL!$J$129),VLOOKUP($AM$438,'Banco de Dados'!$B$4:$J$50,8,FALSE)*PRINCIPAL!$H$129*(1-(PRINCIPAL!$K$129/100)),IF(AND(PRINCIPAL!$H$129&lt;&gt;"",L463=PRINCIPAL!$L$129),VLOOKUP($AM$438,'Banco de Dados'!$B$4:$J$50,8,FALSE)*PRINCIPAL!$H$129*(1-(PRINCIPAL!$M$129/100)),IF(AND(PRINCIPAL!$H$129&lt;&gt;"",L463=PRINCIPAL!$N$129),VLOOKUP($AM$438,'Banco de Dados'!$B$4:$J$50,8,FALSE)*PRINCIPAL!$H$129*(1-(PRINCIPAL!$O$129/100)),IF(PRINCIPAL!$H$129&lt;&gt;"",VLOOKUP($AM$438,'Banco de Dados'!$B$4:$J$50,8,FALSE)*PRINCIPAL!$H$129,IF(OR(L463=PRINCIPAL!$I$129,L463=PRINCIPAL!$I$129+PRINCIPAL!$I$129,L463=PRINCIPAL!$I$129+PRINCIPAL!$I$129+PRINCIPAL!$I$129),0,IF(L463=PRINCIPAL!$J$129,VLOOKUP($AM$438,'Banco de Dados'!$B$4:$J$50,6,FALSE)*(1-(PRINCIPAL!$K$129/100)),IF(L463=PRINCIPAL!$L$129,VLOOKUP($AM$438,'Banco de Dados'!$B$4:$J$50,6,FALSE)*(1-(PRINCIPAL!$M$129/100)),IF(L463=PRINCIPAL!$N$129,VLOOKUP($AM$438,'Banco de Dados'!$B$4:$J$50,6,FALSE)*(1-(PRINCIPAL!$O$129/100)),VLOOKUP($AM$438,'Banco de Dados'!$B$4:$J$50,6,FALSE)))))))))),"")</f>
        <v/>
      </c>
      <c r="AM463" s="29" t="str">
        <f>IFERROR(AL463*(IFERROR(VLOOKUP($AM$438,'Banco de Dados'!$B$4:$J$50,4,FALSE),"ERRO")),"")</f>
        <v/>
      </c>
      <c r="AN463" s="29" t="str">
        <f t="shared" si="298"/>
        <v/>
      </c>
      <c r="AO463" s="103" t="str">
        <f>IFERROR(AN463*(C463*(PRINCIPAL!$G$129/100))*0.47*(44/12),"")</f>
        <v/>
      </c>
      <c r="AP463" s="111" t="str">
        <f t="shared" si="299"/>
        <v/>
      </c>
      <c r="AQ463" s="30" t="str">
        <f>IFERROR(IF(AND(PRINCIPAL!$H$130&lt;&gt;"",OR(L463=PRINCIPAL!$I$130,L463=PRINCIPAL!$I$130+PRINCIPAL!$I$130,L463=PRINCIPAL!$I$130+PRINCIPAL!$I$130+PRINCIPAL!$I$130)),0,IF(AND(PRINCIPAL!$H$130&lt;&gt;"",L463=PRINCIPAL!$J$130),VLOOKUP($AR$438,'Banco de Dados'!$B$4:$J$50,8,FALSE)*PRINCIPAL!$H$130*(1-(PRINCIPAL!$K$130/100)),IF(AND(PRINCIPAL!$H$130&lt;&gt;"",L463=PRINCIPAL!$L$130),VLOOKUP($AR$438,'Banco de Dados'!$B$4:$J$50,8,FALSE)*PRINCIPAL!$H$130*(1-(PRINCIPAL!$M$130/100)),IF(AND(PRINCIPAL!$H$130&lt;&gt;"",L463=PRINCIPAL!$N$130),VLOOKUP($AR$438,'Banco de Dados'!$B$4:$J$50,8,FALSE)*PRINCIPAL!$H$130*(1-(PRINCIPAL!$O$130/100)),IF(PRINCIPAL!$H$130&lt;&gt;"",VLOOKUP($AR$438,'Banco de Dados'!$B$4:$J$50,8,FALSE)*PRINCIPAL!$H$130,IF(OR(L463=PRINCIPAL!$I$130,L463=PRINCIPAL!$I$130+PRINCIPAL!$I$130,L463=PRINCIPAL!$I$130+PRINCIPAL!$I$130+PRINCIPAL!$I$130),0,IF(L463=PRINCIPAL!$J$130,VLOOKUP($AR$438,'Banco de Dados'!$B$4:$J$50,6,FALSE)*(1-(PRINCIPAL!$K$130/100)),IF(L463=PRINCIPAL!$L$130,VLOOKUP($AR$438,'Banco de Dados'!$B$4:$J$50,6,FALSE)*(1-(PRINCIPAL!$M$130/100)),IF(L463=PRINCIPAL!$N$130,VLOOKUP($AR$438,'Banco de Dados'!$B$4:$J$50,6,FALSE)*(1-(PRINCIPAL!$O$130/100)),VLOOKUP($AR$438,'Banco de Dados'!$B$4:$J$50,6,FALSE)))))))))),"")</f>
        <v/>
      </c>
      <c r="AR463" s="29" t="str">
        <f>IFERROR(AQ463*(IFERROR(VLOOKUP($AR$438,'Banco de Dados'!$B$4:$J$50,4,FALSE),"ERRO")),"")</f>
        <v/>
      </c>
      <c r="AS463" s="29" t="str">
        <f t="shared" si="300"/>
        <v/>
      </c>
      <c r="AT463" s="103" t="str">
        <f>IFERROR(AS463*(C463*(PRINCIPAL!$G$130/100))*0.47*(44/12),"")</f>
        <v/>
      </c>
      <c r="AU463" s="111" t="str">
        <f t="shared" si="301"/>
        <v/>
      </c>
      <c r="AV463" s="30" t="str">
        <f>IFERROR(IF(AND(PRINCIPAL!$H$131&lt;&gt;"",OR(L463=PRINCIPAL!$I$131,L463=PRINCIPAL!$I$131+PRINCIPAL!$I$131,L463=PRINCIPAL!$I$131+PRINCIPAL!$I$131+PRINCIPAL!$I$131)),0,IF(AND(PRINCIPAL!$H$131&lt;&gt;"",L463=PRINCIPAL!$J$131),VLOOKUP($AW$438,'Banco de Dados'!$B$4:$J$50,8,FALSE)*PRINCIPAL!$H$131*(1-(PRINCIPAL!$K$131/100)),IF(AND(PRINCIPAL!$H$131&lt;&gt;"",L463=PRINCIPAL!$L$131),VLOOKUP($AW$438,'Banco de Dados'!$B$4:$J$50,8,FALSE)*PRINCIPAL!$H$131*(1-(PRINCIPAL!$M$131/100)),IF(AND(PRINCIPAL!$H$131&lt;&gt;"",L463=PRINCIPAL!$N$131),VLOOKUP($AW$438,'Banco de Dados'!$B$4:$J$50,8,FALSE)*PRINCIPAL!$H$131*(1-(PRINCIPAL!$O$131/100)),IF(PRINCIPAL!$H$131&lt;&gt;"",VLOOKUP($AW$438,'Banco de Dados'!$B$4:$J$50,8,FALSE)*PRINCIPAL!$H$131,IF(OR(L463=PRINCIPAL!$I$131,L463=PRINCIPAL!$I$131+PRINCIPAL!$I$131,L463=PRINCIPAL!$I$131+PRINCIPAL!$I$131+PRINCIPAL!$I$131),0,IF(L463=PRINCIPAL!$J$131,VLOOKUP($AW$438,'Banco de Dados'!$B$4:$J$50,6,FALSE)*(1-(PRINCIPAL!$K$131/100)),IF(L463=PRINCIPAL!$L$131,VLOOKUP($AW$438,'Banco de Dados'!$B$4:$J$50,6,FALSE)*(1-(PRINCIPAL!$M$131/100)),IF(L463=PRINCIPAL!$N$131,VLOOKUP($AW$438,'Banco de Dados'!$B$4:$J$50,6,FALSE)*(1-(PRINCIPAL!$O$131/100)),VLOOKUP($AW$438,'Banco de Dados'!$B$4:$J$50,6,FALSE)))))))))),"")</f>
        <v/>
      </c>
      <c r="AW463" s="29" t="str">
        <f>IFERROR(AV463*(IFERROR(VLOOKUP($AW$438,'Banco de Dados'!$B$4:$J$50,4,FALSE),"ERRO")),"")</f>
        <v/>
      </c>
      <c r="AX463" s="29" t="str">
        <f t="shared" si="302"/>
        <v/>
      </c>
      <c r="AY463" s="103" t="str">
        <f>IFERROR(AX463*(C463*(PRINCIPAL!$G$131/100))*0.47*(44/12),"")</f>
        <v/>
      </c>
      <c r="AZ463" s="111" t="str">
        <f t="shared" si="307"/>
        <v/>
      </c>
      <c r="BA463" s="30" t="str">
        <f>IFERROR(IF(AND(PRINCIPAL!$H$132&lt;&gt;"",OR(L463=PRINCIPAL!$I$132,L463=PRINCIPAL!$I$132+PRINCIPAL!$I$132,L463=PRINCIPAL!$I$132+PRINCIPAL!$I$132+PRINCIPAL!$I$132)),0,IF(AND(PRINCIPAL!$H$132&lt;&gt;"",L463=PRINCIPAL!$J$132),VLOOKUP($BB$438,'Banco de Dados'!$B$4:$J$50,8,FALSE)*PRINCIPAL!$H$132*(1-(PRINCIPAL!$K$132/100)),IF(AND(PRINCIPAL!$H$132&lt;&gt;"",L463=PRINCIPAL!$L$132),VLOOKUP($BB$438,'Banco de Dados'!$B$4:$J$50,8,FALSE)*PRINCIPAL!$H$132*(1-(PRINCIPAL!$M$132/100)),IF(AND(PRINCIPAL!$H$132&lt;&gt;"",L463=PRINCIPAL!$N$132),VLOOKUP($BB$438,'Banco de Dados'!$B$4:$J$50,8,FALSE)*PRINCIPAL!$H$132*(1-(PRINCIPAL!$O$132/100)),IF(PRINCIPAL!$H$132&lt;&gt;"",VLOOKUP($BB$438,'Banco de Dados'!$B$4:$J$50,8,FALSE)*PRINCIPAL!$H$132,IF(OR(L463=PRINCIPAL!$I$132,L463=PRINCIPAL!$I$132+PRINCIPAL!$I$132,L463=PRINCIPAL!$I$132+PRINCIPAL!$I$132+PRINCIPAL!$I$132),0,IF(L463=PRINCIPAL!$J$132,VLOOKUP($BB$438,'Banco de Dados'!$B$4:$J$50,6,FALSE)*(1-(PRINCIPAL!$K$132/100)),IF(L463=PRINCIPAL!$L$132,VLOOKUP($BB$438,'Banco de Dados'!$B$4:$J$50,6,FALSE)*(1-(PRINCIPAL!$M$132/100)),IF(L463=PRINCIPAL!$N$132,VLOOKUP($BB$438,'Banco de Dados'!$B$4:$J$50,6,FALSE)*(1-(PRINCIPAL!$O$132/100)),VLOOKUP($BB$438,'Banco de Dados'!$B$4:$J$50,6,FALSE)))))))))),"")</f>
        <v/>
      </c>
      <c r="BB463" s="29" t="str">
        <f>IFERROR(BA463*(IFERROR(VLOOKUP($BB$438,'Banco de Dados'!$B$4:$J$50,4,FALSE),"ERRO")),"")</f>
        <v/>
      </c>
      <c r="BC463" s="29" t="str">
        <f t="shared" si="308"/>
        <v/>
      </c>
      <c r="BD463" s="103" t="str">
        <f>IFERROR(BC463*(C463*(PRINCIPAL!$G$132/100))*0.47*(44/12),"")</f>
        <v/>
      </c>
      <c r="BE463" s="111" t="str">
        <f t="shared" si="287"/>
        <v/>
      </c>
      <c r="BF463" s="30" t="str">
        <f>IFERROR(IF(AND(PRINCIPAL!$H$133&lt;&gt;"",OR(L463=PRINCIPAL!$I$133,L463=PRINCIPAL!$I$133+PRINCIPAL!$I$133,L463=PRINCIPAL!$I$133+PRINCIPAL!$I$133+PRINCIPAL!$I$133)),0,IF(AND(PRINCIPAL!$H$133&lt;&gt;"",L463=PRINCIPAL!$J$133),VLOOKUP($BG$438,'Banco de Dados'!$B$4:$J$50,8,FALSE)*PRINCIPAL!$H$133*(1-(PRINCIPAL!$K$133/100)),IF(AND(PRINCIPAL!$H$133&lt;&gt;"",L463=PRINCIPAL!$L$133),VLOOKUP($BG$438,'Banco de Dados'!$B$4:$J$50,8,FALSE)*PRINCIPAL!$H$133*(1-(PRINCIPAL!$M$133/100)),IF(AND(PRINCIPAL!$H$133&lt;&gt;"",L463=PRINCIPAL!$N$133),VLOOKUP($BG$438,'Banco de Dados'!$B$4:$J$50,8,FALSE)*PRINCIPAL!$H$133*(1-(PRINCIPAL!$O$133/100)),IF(PRINCIPAL!$H$133&lt;&gt;"",VLOOKUP($BG$438,'Banco de Dados'!$B$4:$J$50,8,FALSE)*PRINCIPAL!$H$133,IF(OR(L463=PRINCIPAL!$I$133,L463=PRINCIPAL!$I$133+PRINCIPAL!$I$133,L463=PRINCIPAL!$I$133+PRINCIPAL!$I$133+PRINCIPAL!$I$133),0,IF(L463=PRINCIPAL!$J$133,VLOOKUP($BG$438,'Banco de Dados'!$B$4:$J$50,6,FALSE)*(1-(PRINCIPAL!$K$133/100)),IF(L463=PRINCIPAL!$L$133,VLOOKUP($BG$438,'Banco de Dados'!$B$4:$J$50,6,FALSE)*(1-(PRINCIPAL!$M$133/100)),IF(L463=PRINCIPAL!$N$133,VLOOKUP($BG$438,'Banco de Dados'!$B$4:$J$50,6,FALSE)*(1-(PRINCIPAL!$O$133/100)),VLOOKUP($BG$438,'Banco de Dados'!$B$4:$J$50,6,FALSE)))))))))),"")</f>
        <v/>
      </c>
      <c r="BG463" s="29" t="str">
        <f>IFERROR(BF463*(IFERROR(VLOOKUP($BG$438,'Banco de Dados'!$B$4:$J$50,4,FALSE),"ERRO")),"")</f>
        <v/>
      </c>
      <c r="BH463" s="29" t="str">
        <f t="shared" si="303"/>
        <v/>
      </c>
      <c r="BI463" s="103" t="str">
        <f>IFERROR(BH463*(C463*(PRINCIPAL!$G$133/100))*0.47*(44/12),"")</f>
        <v/>
      </c>
      <c r="BJ463" s="102" t="str">
        <f t="shared" si="288"/>
        <v/>
      </c>
    </row>
    <row r="464" spans="2:62" ht="12.75" customHeight="1" x14ac:dyDescent="0.3">
      <c r="B464" s="326">
        <f t="shared" si="289"/>
        <v>2044</v>
      </c>
      <c r="C464" s="340"/>
      <c r="D464" s="1"/>
      <c r="E464" s="116">
        <v>24</v>
      </c>
      <c r="F464" s="24" t="str">
        <f>IFERROR(VLOOKUP($G$438,'Banco de Dados'!$B$4:$J$50,6,FALSE),"")</f>
        <v/>
      </c>
      <c r="G464" s="25" t="str">
        <f>IFERROR(F464*(IFERROR(VLOOKUP($G$438,'Banco de Dados'!$B$4:$J$50,4,FALSE),"ERRO")),"")</f>
        <v/>
      </c>
      <c r="H464" s="25" t="str">
        <f t="shared" si="290"/>
        <v/>
      </c>
      <c r="I464" s="103" t="str">
        <f t="shared" si="291"/>
        <v/>
      </c>
      <c r="J464" s="117" t="str">
        <f t="shared" si="292"/>
        <v/>
      </c>
      <c r="K464" s="1"/>
      <c r="L464" s="91">
        <v>24</v>
      </c>
      <c r="M464" s="24" t="str">
        <f>IFERROR(IF(AND(PRINCIPAL!$H$124&lt;&gt;"",OR(L464=PRINCIPAL!$I$124,L464=PRINCIPAL!$I$124+PRINCIPAL!$I$124,L464=PRINCIPAL!$I$124+PRINCIPAL!$I$124+PRINCIPAL!$I$124)),0,IF(AND(PRINCIPAL!$H$124&lt;&gt;"",L464=PRINCIPAL!$J$124),VLOOKUP($N$438,'Banco de Dados'!$B$4:$J$50,8,FALSE)*PRINCIPAL!$H$124*(1-(PRINCIPAL!$K$124/100)),IF(AND(PRINCIPAL!$H$124&lt;&gt;"",L464=PRINCIPAL!$L$124),VLOOKUP($N$438,'Banco de Dados'!$B$4:$J$50,8,FALSE)*PRINCIPAL!$H$124*(1-(PRINCIPAL!$M$124/100)),IF(AND(PRINCIPAL!$H$124&lt;&gt;"",L464=PRINCIPAL!$N$124),VLOOKUP($N$438,'Banco de Dados'!$B$4:$J$50,8,FALSE)*PRINCIPAL!$H$124*(1-(PRINCIPAL!$O$124/100)),IF(PRINCIPAL!$H$124&lt;&gt;"",VLOOKUP($N$438,'Banco de Dados'!$B$4:$J$50,8,FALSE)*PRINCIPAL!$H$124,IF(OR(L464=PRINCIPAL!$I$124,L464=PRINCIPAL!$I$124+PRINCIPAL!$I$124,L464=PRINCIPAL!$I$124+PRINCIPAL!$I$124+PRINCIPAL!$I$124),0,IF(L464=PRINCIPAL!$J$124,VLOOKUP($N$438,'Banco de Dados'!$B$4:$J$50,6,FALSE)*(1-(PRINCIPAL!$K$124/100)),IF(L464=PRINCIPAL!$L$124,VLOOKUP($N$438,'Banco de Dados'!$B$4:$J$50,6,FALSE)*(1-(PRINCIPAL!$M$124/100)),IF(L464=PRINCIPAL!$N$124,VLOOKUP($N$438,'Banco de Dados'!$B$4:$J$50,6,FALSE)*(1-(PRINCIPAL!$O$124/100)),VLOOKUP($N$438,'Banco de Dados'!$B$4:$J$50,6,FALSE)))))))))),"")</f>
        <v/>
      </c>
      <c r="N464" s="25" t="str">
        <f>IFERROR(M464*(IFERROR(VLOOKUP($N$438,'Banco de Dados'!$B$4:$J$50,4,FALSE),"ERRO")),"")</f>
        <v/>
      </c>
      <c r="O464" s="25" t="str">
        <f t="shared" si="311"/>
        <v/>
      </c>
      <c r="P464" s="103" t="str">
        <f>IFERROR(O464*(C464*(PRINCIPAL!$G$124/100))*0.47*(44/12),"")</f>
        <v/>
      </c>
      <c r="Q464" s="107" t="str">
        <f t="shared" si="312"/>
        <v/>
      </c>
      <c r="R464" s="29" t="str">
        <f>IFERROR(IF(AND(PRINCIPAL!$H$125&lt;&gt;"",OR(L464=PRINCIPAL!$I$125,L464=PRINCIPAL!$I$125+PRINCIPAL!$I$125,L464=PRINCIPAL!$I$125+PRINCIPAL!$I$125+PRINCIPAL!$I$125)),0,IF(AND(PRINCIPAL!$H$125&lt;&gt;"",L464=PRINCIPAL!$J$125),VLOOKUP($S$438,'Banco de Dados'!$B$4:$J$50,8,FALSE)*PRINCIPAL!$H$125*(1-(PRINCIPAL!$K$125/100)),IF(AND(PRINCIPAL!$H$125&lt;&gt;"",L464=PRINCIPAL!$L$125),VLOOKUP($S$438,'Banco de Dados'!$B$4:$J$50,8,FALSE)*PRINCIPAL!$H$125*(1-(PRINCIPAL!$M$125/100)),IF(AND(PRINCIPAL!$H$125&lt;&gt;"",L464=PRINCIPAL!$N$125),VLOOKUP($S$438,'Banco de Dados'!$B$4:$J$50,8,FALSE)*PRINCIPAL!$H$125*(1-(PRINCIPAL!$O$125/100)),IF(PRINCIPAL!$H$125&lt;&gt;"",VLOOKUP($S$438,'Banco de Dados'!$B$4:$J$50,8,FALSE)*PRINCIPAL!$H$125,IF(OR(L464=PRINCIPAL!$I$125,L464=PRINCIPAL!$I$125+PRINCIPAL!$I$125,L464=PRINCIPAL!$I$125+PRINCIPAL!$I$125+PRINCIPAL!$I$125),0,IF(L464=PRINCIPAL!$J$125,VLOOKUP($S$438,'Banco de Dados'!$B$4:$J$50,6,FALSE)*(1-(PRINCIPAL!$K$125/100)),IF(L464=PRINCIPAL!$L$125,VLOOKUP($S$438,'Banco de Dados'!$B$4:$J$50,6,FALSE)*(1-(PRINCIPAL!$M$125/100)),IF(L464=PRINCIPAL!$N$125,VLOOKUP($S$438,'Banco de Dados'!$B$4:$J$50,6,FALSE)*(1-(PRINCIPAL!$O$125/100)),VLOOKUP($S$438,'Banco de Dados'!$B$4:$J$50,6,FALSE)))))))))),"")</f>
        <v/>
      </c>
      <c r="S464" s="29" t="str">
        <f>IFERROR(R464*(IFERROR(VLOOKUP($S$438,'Banco de Dados'!$B$4:$J$50,4,FALSE),"ERRO")),"")</f>
        <v/>
      </c>
      <c r="T464" s="29" t="str">
        <f t="shared" si="310"/>
        <v/>
      </c>
      <c r="U464" s="103" t="str">
        <f>IFERROR(T464*(C464*(PRINCIPAL!$G$125/100))*0.47*(44/12),"")</f>
        <v/>
      </c>
      <c r="V464" s="103" t="str">
        <f t="shared" si="286"/>
        <v/>
      </c>
      <c r="W464" s="30" t="str">
        <f>IFERROR(IF(AND(PRINCIPAL!$H$126&lt;&gt;"",OR(L464=PRINCIPAL!$I$126,L464=PRINCIPAL!$I$126+PRINCIPAL!$I$126,L464=PRINCIPAL!$I$126+PRINCIPAL!$I$126+PRINCIPAL!$I$126)),0,IF(AND(PRINCIPAL!$H$126&lt;&gt;"",L464=PRINCIPAL!$J$126),VLOOKUP($X$438,'Banco de Dados'!$B$4:$J$50,8,FALSE)*PRINCIPAL!$H$126*(1-(PRINCIPAL!$K$126/100)),IF(AND(PRINCIPAL!$H$126&lt;&gt;"",L464=PRINCIPAL!$L$126),VLOOKUP($X$438,'Banco de Dados'!$B$4:$J$50,8,FALSE)*PRINCIPAL!$H$126*(1-(PRINCIPAL!$M$126/100)),IF(AND(PRINCIPAL!$H$126&lt;&gt;"",L464=PRINCIPAL!$N$126),VLOOKUP($X$438,'Banco de Dados'!$B$4:$J$50,8,FALSE)*PRINCIPAL!$H$126*(1-(PRINCIPAL!$O$126/100)),IF(PRINCIPAL!$H$126&lt;&gt;"",VLOOKUP($X$438,'Banco de Dados'!$B$4:$J$50,8,FALSE)*PRINCIPAL!$H$126,IF(OR(L464=PRINCIPAL!$I$126,L464=PRINCIPAL!$I$126+PRINCIPAL!$I$126,L464=PRINCIPAL!$I$126+PRINCIPAL!$I$126+PRINCIPAL!$I$126),0,IF(L464=PRINCIPAL!$J$126,VLOOKUP($X$438,'Banco de Dados'!$B$4:$J$50,6,FALSE)*(1-(PRINCIPAL!$K$126/100)),IF(L464=PRINCIPAL!$L$126,VLOOKUP($X$438,'Banco de Dados'!$B$4:$J$50,6,FALSE)*(1-(PRINCIPAL!$M$126/100)),IF(L464=PRINCIPAL!$N$126,VLOOKUP($X$438,'Banco de Dados'!$B$4:$J$50,6,FALSE)*(1-(PRINCIPAL!$O$126/100)),VLOOKUP($X$438,'Banco de Dados'!$B$4:$J$50,6,FALSE)))))))))),"")</f>
        <v/>
      </c>
      <c r="X464" s="29" t="str">
        <f>IFERROR(W464*(IFERROR(VLOOKUP($X$438,'Banco de Dados'!$B$4:$J$50,4,FALSE),"ERRO")),"")</f>
        <v/>
      </c>
      <c r="Y464" s="29" t="str">
        <f t="shared" si="304"/>
        <v/>
      </c>
      <c r="Z464" s="103" t="str">
        <f>IFERROR(Y464*(C464*(PRINCIPAL!$G$126/100))*0.47*(44/12),"")</f>
        <v/>
      </c>
      <c r="AA464" s="111" t="str">
        <f t="shared" si="305"/>
        <v/>
      </c>
      <c r="AB464" s="30" t="str">
        <f>IFERROR(IF(AND(PRINCIPAL!$H$127&lt;&gt;"",OR(L464=PRINCIPAL!$I$127,L464=PRINCIPAL!$I$127+PRINCIPAL!$I$127,L464=PRINCIPAL!$I$127+PRINCIPAL!$I$127+PRINCIPAL!$I$127)),0,IF(AND(PRINCIPAL!$H$127&lt;&gt;"",L464=PRINCIPAL!$J$127),VLOOKUP($AC$438,'Banco de Dados'!$B$4:$J$50,8,FALSE)*PRINCIPAL!$H$127*(1-(PRINCIPAL!$K$127/100)),IF(AND(PRINCIPAL!$H$127&lt;&gt;"",L464=PRINCIPAL!$L$127),VLOOKUP($AC$438,'Banco de Dados'!$B$4:$J$50,8,FALSE)*PRINCIPAL!$H$127*(1-(PRINCIPAL!$M$127/100)),IF(AND(PRINCIPAL!$H$127&lt;&gt;"",L464=PRINCIPAL!$N$127),VLOOKUP($AC$438,'Banco de Dados'!$B$4:$J$50,8,FALSE)*PRINCIPAL!$H$127*(1-(PRINCIPAL!$O$127/100)),IF(PRINCIPAL!$H$127&lt;&gt;"",VLOOKUP($AC$438,'Banco de Dados'!$B$4:$J$50,8,FALSE)*PRINCIPAL!$H$127,IF(OR(L464=PRINCIPAL!$I$127,L464=PRINCIPAL!$I$127+PRINCIPAL!$I$127,L464=PRINCIPAL!$I$127+PRINCIPAL!$I$127+PRINCIPAL!$I$127),0,IF(L464=PRINCIPAL!$J$127,VLOOKUP($AC$438,'Banco de Dados'!$B$4:$J$50,6,FALSE)*(1-(PRINCIPAL!$K$127/100)),IF(L464=PRINCIPAL!$L$127,VLOOKUP($AC$438,'Banco de Dados'!$B$4:$J$50,6,FALSE)*(1-(PRINCIPAL!$M$127/100)),IF(L464=PRINCIPAL!$N$127,VLOOKUP($AC$438,'Banco de Dados'!$B$4:$J$50,6,FALSE)*(1-(PRINCIPAL!$O$127/100)),VLOOKUP($AC$438,'Banco de Dados'!$B$4:$J$50,6,FALSE)))))))))),"")</f>
        <v/>
      </c>
      <c r="AC464" s="29" t="str">
        <f>IFERROR(AB464*(IFERROR(VLOOKUP($AC$438,'Banco de Dados'!$B$4:$J$50,4,FALSE),"ERRO")),"")</f>
        <v/>
      </c>
      <c r="AD464" s="29" t="str">
        <f t="shared" si="295"/>
        <v/>
      </c>
      <c r="AE464" s="103" t="str">
        <f>IFERROR(AD464*(C464*(PRINCIPAL!$G$127/100))*0.47*(44/12),"")</f>
        <v/>
      </c>
      <c r="AF464" s="111" t="str">
        <f t="shared" si="296"/>
        <v/>
      </c>
      <c r="AG464" s="30" t="str">
        <f>IFERROR(IF(AND(PRINCIPAL!$H$128&lt;&gt;"",OR(L464=PRINCIPAL!$I$128,L464=PRINCIPAL!$I$128+PRINCIPAL!$I$128,L464=PRINCIPAL!$I$128+PRINCIPAL!$I$128+PRINCIPAL!$I$128)),0,IF(AND(PRINCIPAL!$H$128&lt;&gt;"",L464=PRINCIPAL!$J$128),VLOOKUP($AH$438,'Banco de Dados'!$B$4:$J$50,8,FALSE)*PRINCIPAL!$H$128*(1-(PRINCIPAL!$K$128/100)),IF(AND(PRINCIPAL!$H$128&lt;&gt;"",L464=PRINCIPAL!$L$128),VLOOKUP($AH$438,'Banco de Dados'!$B$4:$J$50,8,FALSE)*PRINCIPAL!$H$128*(1-(PRINCIPAL!$M$128/100)),IF(AND(PRINCIPAL!$H$128&lt;&gt;"",L464=PRINCIPAL!$N$128),VLOOKUP($AH$438,'Banco de Dados'!$B$4:$J$50,8,FALSE)*PRINCIPAL!$H$128*(1-(PRINCIPAL!$O$128/100)),IF(PRINCIPAL!$H$128&lt;&gt;"",VLOOKUP($AH$438,'Banco de Dados'!$B$4:$J$50,8,FALSE)*PRINCIPAL!$H$128,IF(OR(L464=PRINCIPAL!$I$128,L464=PRINCIPAL!$I$128+PRINCIPAL!$I$128,L464=PRINCIPAL!$I$128+PRINCIPAL!$I$128+PRINCIPAL!$I$128),0,IF(L464=PRINCIPAL!$J$128,VLOOKUP($AH$438,'Banco de Dados'!$B$4:$J$50,6,FALSE)*(1-(PRINCIPAL!$K$128/100)),IF(L464=PRINCIPAL!$L$128,VLOOKUP($AH$438,'Banco de Dados'!$B$4:$J$50,6,FALSE)*(1-(PRINCIPAL!$M$128/100)),IF(L464=PRINCIPAL!$N$128,VLOOKUP($AH$438,'Banco de Dados'!$B$4:$J$50,6,FALSE)*(1-(PRINCIPAL!$O$128/100)),VLOOKUP($AH$438,'Banco de Dados'!$B$4:$J$50,6,FALSE)))))))))),"")</f>
        <v/>
      </c>
      <c r="AH464" s="29" t="str">
        <f>IFERROR(AG464*(IFERROR(VLOOKUP($AH$438,'Banco de Dados'!$B$4:$J$50,4,FALSE),"ERRO")),"")</f>
        <v/>
      </c>
      <c r="AI464" s="29" t="str">
        <f t="shared" si="297"/>
        <v/>
      </c>
      <c r="AJ464" s="103" t="str">
        <f>IFERROR(AI464*(C464*(PRINCIPAL!$G$128/100))*0.47*(44/12),"")</f>
        <v/>
      </c>
      <c r="AK464" s="111" t="str">
        <f t="shared" si="306"/>
        <v/>
      </c>
      <c r="AL464" s="30" t="str">
        <f>IFERROR(IF(AND(PRINCIPAL!$H$129&lt;&gt;"",OR(L464=PRINCIPAL!$I$129,L464=PRINCIPAL!$I$129+PRINCIPAL!$I$129,L464=PRINCIPAL!$I$129+PRINCIPAL!$I$129+PRINCIPAL!$I$129)),0,IF(AND(PRINCIPAL!$H$129&lt;&gt;"",L464=PRINCIPAL!$J$129),VLOOKUP($AM$438,'Banco de Dados'!$B$4:$J$50,8,FALSE)*PRINCIPAL!$H$129*(1-(PRINCIPAL!$K$129/100)),IF(AND(PRINCIPAL!$H$129&lt;&gt;"",L464=PRINCIPAL!$L$129),VLOOKUP($AM$438,'Banco de Dados'!$B$4:$J$50,8,FALSE)*PRINCIPAL!$H$129*(1-(PRINCIPAL!$M$129/100)),IF(AND(PRINCIPAL!$H$129&lt;&gt;"",L464=PRINCIPAL!$N$129),VLOOKUP($AM$438,'Banco de Dados'!$B$4:$J$50,8,FALSE)*PRINCIPAL!$H$129*(1-(PRINCIPAL!$O$129/100)),IF(PRINCIPAL!$H$129&lt;&gt;"",VLOOKUP($AM$438,'Banco de Dados'!$B$4:$J$50,8,FALSE)*PRINCIPAL!$H$129,IF(OR(L464=PRINCIPAL!$I$129,L464=PRINCIPAL!$I$129+PRINCIPAL!$I$129,L464=PRINCIPAL!$I$129+PRINCIPAL!$I$129+PRINCIPAL!$I$129),0,IF(L464=PRINCIPAL!$J$129,VLOOKUP($AM$438,'Banco de Dados'!$B$4:$J$50,6,FALSE)*(1-(PRINCIPAL!$K$129/100)),IF(L464=PRINCIPAL!$L$129,VLOOKUP($AM$438,'Banco de Dados'!$B$4:$J$50,6,FALSE)*(1-(PRINCIPAL!$M$129/100)),IF(L464=PRINCIPAL!$N$129,VLOOKUP($AM$438,'Banco de Dados'!$B$4:$J$50,6,FALSE)*(1-(PRINCIPAL!$O$129/100)),VLOOKUP($AM$438,'Banco de Dados'!$B$4:$J$50,6,FALSE)))))))))),"")</f>
        <v/>
      </c>
      <c r="AM464" s="29" t="str">
        <f>IFERROR(AL464*(IFERROR(VLOOKUP($AM$438,'Banco de Dados'!$B$4:$J$50,4,FALSE),"ERRO")),"")</f>
        <v/>
      </c>
      <c r="AN464" s="29" t="str">
        <f t="shared" si="298"/>
        <v/>
      </c>
      <c r="AO464" s="103" t="str">
        <f>IFERROR(AN464*(C464*(PRINCIPAL!$G$129/100))*0.47*(44/12),"")</f>
        <v/>
      </c>
      <c r="AP464" s="111" t="str">
        <f t="shared" si="299"/>
        <v/>
      </c>
      <c r="AQ464" s="30" t="str">
        <f>IFERROR(IF(AND(PRINCIPAL!$H$130&lt;&gt;"",OR(L464=PRINCIPAL!$I$130,L464=PRINCIPAL!$I$130+PRINCIPAL!$I$130,L464=PRINCIPAL!$I$130+PRINCIPAL!$I$130+PRINCIPAL!$I$130)),0,IF(AND(PRINCIPAL!$H$130&lt;&gt;"",L464=PRINCIPAL!$J$130),VLOOKUP($AR$438,'Banco de Dados'!$B$4:$J$50,8,FALSE)*PRINCIPAL!$H$130*(1-(PRINCIPAL!$K$130/100)),IF(AND(PRINCIPAL!$H$130&lt;&gt;"",L464=PRINCIPAL!$L$130),VLOOKUP($AR$438,'Banco de Dados'!$B$4:$J$50,8,FALSE)*PRINCIPAL!$H$130*(1-(PRINCIPAL!$M$130/100)),IF(AND(PRINCIPAL!$H$130&lt;&gt;"",L464=PRINCIPAL!$N$130),VLOOKUP($AR$438,'Banco de Dados'!$B$4:$J$50,8,FALSE)*PRINCIPAL!$H$130*(1-(PRINCIPAL!$O$130/100)),IF(PRINCIPAL!$H$130&lt;&gt;"",VLOOKUP($AR$438,'Banco de Dados'!$B$4:$J$50,8,FALSE)*PRINCIPAL!$H$130,IF(OR(L464=PRINCIPAL!$I$130,L464=PRINCIPAL!$I$130+PRINCIPAL!$I$130,L464=PRINCIPAL!$I$130+PRINCIPAL!$I$130+PRINCIPAL!$I$130),0,IF(L464=PRINCIPAL!$J$130,VLOOKUP($AR$438,'Banco de Dados'!$B$4:$J$50,6,FALSE)*(1-(PRINCIPAL!$K$130/100)),IF(L464=PRINCIPAL!$L$130,VLOOKUP($AR$438,'Banco de Dados'!$B$4:$J$50,6,FALSE)*(1-(PRINCIPAL!$M$130/100)),IF(L464=PRINCIPAL!$N$130,VLOOKUP($AR$438,'Banco de Dados'!$B$4:$J$50,6,FALSE)*(1-(PRINCIPAL!$O$130/100)),VLOOKUP($AR$438,'Banco de Dados'!$B$4:$J$50,6,FALSE)))))))))),"")</f>
        <v/>
      </c>
      <c r="AR464" s="29" t="str">
        <f>IFERROR(AQ464*(IFERROR(VLOOKUP($AR$438,'Banco de Dados'!$B$4:$J$50,4,FALSE),"ERRO")),"")</f>
        <v/>
      </c>
      <c r="AS464" s="29" t="str">
        <f t="shared" si="300"/>
        <v/>
      </c>
      <c r="AT464" s="103" t="str">
        <f>IFERROR(AS464*(C464*(PRINCIPAL!$G$130/100))*0.47*(44/12),"")</f>
        <v/>
      </c>
      <c r="AU464" s="111" t="str">
        <f t="shared" si="301"/>
        <v/>
      </c>
      <c r="AV464" s="30" t="str">
        <f>IFERROR(IF(AND(PRINCIPAL!$H$131&lt;&gt;"",OR(L464=PRINCIPAL!$I$131,L464=PRINCIPAL!$I$131+PRINCIPAL!$I$131,L464=PRINCIPAL!$I$131+PRINCIPAL!$I$131+PRINCIPAL!$I$131)),0,IF(AND(PRINCIPAL!$H$131&lt;&gt;"",L464=PRINCIPAL!$J$131),VLOOKUP($AW$438,'Banco de Dados'!$B$4:$J$50,8,FALSE)*PRINCIPAL!$H$131*(1-(PRINCIPAL!$K$131/100)),IF(AND(PRINCIPAL!$H$131&lt;&gt;"",L464=PRINCIPAL!$L$131),VLOOKUP($AW$438,'Banco de Dados'!$B$4:$J$50,8,FALSE)*PRINCIPAL!$H$131*(1-(PRINCIPAL!$M$131/100)),IF(AND(PRINCIPAL!$H$131&lt;&gt;"",L464=PRINCIPAL!$N$131),VLOOKUP($AW$438,'Banco de Dados'!$B$4:$J$50,8,FALSE)*PRINCIPAL!$H$131*(1-(PRINCIPAL!$O$131/100)),IF(PRINCIPAL!$H$131&lt;&gt;"",VLOOKUP($AW$438,'Banco de Dados'!$B$4:$J$50,8,FALSE)*PRINCIPAL!$H$131,IF(OR(L464=PRINCIPAL!$I$131,L464=PRINCIPAL!$I$131+PRINCIPAL!$I$131,L464=PRINCIPAL!$I$131+PRINCIPAL!$I$131+PRINCIPAL!$I$131),0,IF(L464=PRINCIPAL!$J$131,VLOOKUP($AW$438,'Banco de Dados'!$B$4:$J$50,6,FALSE)*(1-(PRINCIPAL!$K$131/100)),IF(L464=PRINCIPAL!$L$131,VLOOKUP($AW$438,'Banco de Dados'!$B$4:$J$50,6,FALSE)*(1-(PRINCIPAL!$M$131/100)),IF(L464=PRINCIPAL!$N$131,VLOOKUP($AW$438,'Banco de Dados'!$B$4:$J$50,6,FALSE)*(1-(PRINCIPAL!$O$131/100)),VLOOKUP($AW$438,'Banco de Dados'!$B$4:$J$50,6,FALSE)))))))))),"")</f>
        <v/>
      </c>
      <c r="AW464" s="29" t="str">
        <f>IFERROR(AV464*(IFERROR(VLOOKUP($AW$438,'Banco de Dados'!$B$4:$J$50,4,FALSE),"ERRO")),"")</f>
        <v/>
      </c>
      <c r="AX464" s="29" t="str">
        <f t="shared" si="302"/>
        <v/>
      </c>
      <c r="AY464" s="103" t="str">
        <f>IFERROR(AX464*(C464*(PRINCIPAL!$G$131/100))*0.47*(44/12),"")</f>
        <v/>
      </c>
      <c r="AZ464" s="111" t="str">
        <f t="shared" si="307"/>
        <v/>
      </c>
      <c r="BA464" s="30" t="str">
        <f>IFERROR(IF(AND(PRINCIPAL!$H$132&lt;&gt;"",OR(L464=PRINCIPAL!$I$132,L464=PRINCIPAL!$I$132+PRINCIPAL!$I$132,L464=PRINCIPAL!$I$132+PRINCIPAL!$I$132+PRINCIPAL!$I$132)),0,IF(AND(PRINCIPAL!$H$132&lt;&gt;"",L464=PRINCIPAL!$J$132),VLOOKUP($BB$438,'Banco de Dados'!$B$4:$J$50,8,FALSE)*PRINCIPAL!$H$132*(1-(PRINCIPAL!$K$132/100)),IF(AND(PRINCIPAL!$H$132&lt;&gt;"",L464=PRINCIPAL!$L$132),VLOOKUP($BB$438,'Banco de Dados'!$B$4:$J$50,8,FALSE)*PRINCIPAL!$H$132*(1-(PRINCIPAL!$M$132/100)),IF(AND(PRINCIPAL!$H$132&lt;&gt;"",L464=PRINCIPAL!$N$132),VLOOKUP($BB$438,'Banco de Dados'!$B$4:$J$50,8,FALSE)*PRINCIPAL!$H$132*(1-(PRINCIPAL!$O$132/100)),IF(PRINCIPAL!$H$132&lt;&gt;"",VLOOKUP($BB$438,'Banco de Dados'!$B$4:$J$50,8,FALSE)*PRINCIPAL!$H$132,IF(OR(L464=PRINCIPAL!$I$132,L464=PRINCIPAL!$I$132+PRINCIPAL!$I$132,L464=PRINCIPAL!$I$132+PRINCIPAL!$I$132+PRINCIPAL!$I$132),0,IF(L464=PRINCIPAL!$J$132,VLOOKUP($BB$438,'Banco de Dados'!$B$4:$J$50,6,FALSE)*(1-(PRINCIPAL!$K$132/100)),IF(L464=PRINCIPAL!$L$132,VLOOKUP($BB$438,'Banco de Dados'!$B$4:$J$50,6,FALSE)*(1-(PRINCIPAL!$M$132/100)),IF(L464=PRINCIPAL!$N$132,VLOOKUP($BB$438,'Banco de Dados'!$B$4:$J$50,6,FALSE)*(1-(PRINCIPAL!$O$132/100)),VLOOKUP($BB$438,'Banco de Dados'!$B$4:$J$50,6,FALSE)))))))))),"")</f>
        <v/>
      </c>
      <c r="BB464" s="29" t="str">
        <f>IFERROR(BA464*(IFERROR(VLOOKUP($BB$438,'Banco de Dados'!$B$4:$J$50,4,FALSE),"ERRO")),"")</f>
        <v/>
      </c>
      <c r="BC464" s="29" t="str">
        <f t="shared" si="308"/>
        <v/>
      </c>
      <c r="BD464" s="103" t="str">
        <f>IFERROR(BC464*(C464*(PRINCIPAL!$G$132/100))*0.47*(44/12),"")</f>
        <v/>
      </c>
      <c r="BE464" s="111" t="str">
        <f t="shared" si="287"/>
        <v/>
      </c>
      <c r="BF464" s="30" t="str">
        <f>IFERROR(IF(AND(PRINCIPAL!$H$133&lt;&gt;"",OR(L464=PRINCIPAL!$I$133,L464=PRINCIPAL!$I$133+PRINCIPAL!$I$133,L464=PRINCIPAL!$I$133+PRINCIPAL!$I$133+PRINCIPAL!$I$133)),0,IF(AND(PRINCIPAL!$H$133&lt;&gt;"",L464=PRINCIPAL!$J$133),VLOOKUP($BG$438,'Banco de Dados'!$B$4:$J$50,8,FALSE)*PRINCIPAL!$H$133*(1-(PRINCIPAL!$K$133/100)),IF(AND(PRINCIPAL!$H$133&lt;&gt;"",L464=PRINCIPAL!$L$133),VLOOKUP($BG$438,'Banco de Dados'!$B$4:$J$50,8,FALSE)*PRINCIPAL!$H$133*(1-(PRINCIPAL!$M$133/100)),IF(AND(PRINCIPAL!$H$133&lt;&gt;"",L464=PRINCIPAL!$N$133),VLOOKUP($BG$438,'Banco de Dados'!$B$4:$J$50,8,FALSE)*PRINCIPAL!$H$133*(1-(PRINCIPAL!$O$133/100)),IF(PRINCIPAL!$H$133&lt;&gt;"",VLOOKUP($BG$438,'Banco de Dados'!$B$4:$J$50,8,FALSE)*PRINCIPAL!$H$133,IF(OR(L464=PRINCIPAL!$I$133,L464=PRINCIPAL!$I$133+PRINCIPAL!$I$133,L464=PRINCIPAL!$I$133+PRINCIPAL!$I$133+PRINCIPAL!$I$133),0,IF(L464=PRINCIPAL!$J$133,VLOOKUP($BG$438,'Banco de Dados'!$B$4:$J$50,6,FALSE)*(1-(PRINCIPAL!$K$133/100)),IF(L464=PRINCIPAL!$L$133,VLOOKUP($BG$438,'Banco de Dados'!$B$4:$J$50,6,FALSE)*(1-(PRINCIPAL!$M$133/100)),IF(L464=PRINCIPAL!$N$133,VLOOKUP($BG$438,'Banco de Dados'!$B$4:$J$50,6,FALSE)*(1-(PRINCIPAL!$O$133/100)),VLOOKUP($BG$438,'Banco de Dados'!$B$4:$J$50,6,FALSE)))))))))),"")</f>
        <v/>
      </c>
      <c r="BG464" s="29" t="str">
        <f>IFERROR(BF464*(IFERROR(VLOOKUP($BG$438,'Banco de Dados'!$B$4:$J$50,4,FALSE),"ERRO")),"")</f>
        <v/>
      </c>
      <c r="BH464" s="29" t="str">
        <f t="shared" si="303"/>
        <v/>
      </c>
      <c r="BI464" s="103" t="str">
        <f>IFERROR(BH464*(C464*(PRINCIPAL!$G$133/100))*0.47*(44/12),"")</f>
        <v/>
      </c>
      <c r="BJ464" s="102" t="str">
        <f t="shared" si="288"/>
        <v/>
      </c>
    </row>
    <row r="465" spans="2:62" ht="12.75" customHeight="1" x14ac:dyDescent="0.3">
      <c r="B465" s="326">
        <f t="shared" si="289"/>
        <v>2045</v>
      </c>
      <c r="C465" s="340"/>
      <c r="D465" s="1"/>
      <c r="E465" s="116">
        <v>25</v>
      </c>
      <c r="F465" s="24" t="str">
        <f>IFERROR(VLOOKUP($G$438,'Banco de Dados'!$B$4:$J$50,6,FALSE),"")</f>
        <v/>
      </c>
      <c r="G465" s="25" t="str">
        <f>IFERROR(F465*(IFERROR(VLOOKUP($G$438,'Banco de Dados'!$B$4:$J$50,4,FALSE),"ERRO")),"")</f>
        <v/>
      </c>
      <c r="H465" s="25" t="str">
        <f t="shared" si="290"/>
        <v/>
      </c>
      <c r="I465" s="103" t="str">
        <f t="shared" si="291"/>
        <v/>
      </c>
      <c r="J465" s="117" t="str">
        <f t="shared" si="292"/>
        <v/>
      </c>
      <c r="K465" s="1"/>
      <c r="L465" s="91">
        <v>25</v>
      </c>
      <c r="M465" s="24" t="str">
        <f>IFERROR(IF(AND(PRINCIPAL!$H$124&lt;&gt;"",OR(L465=PRINCIPAL!$I$124,L465=PRINCIPAL!$I$124+PRINCIPAL!$I$124,L465=PRINCIPAL!$I$124+PRINCIPAL!$I$124+PRINCIPAL!$I$124)),0,IF(AND(PRINCIPAL!$H$124&lt;&gt;"",L465=PRINCIPAL!$J$124),VLOOKUP($N$438,'Banco de Dados'!$B$4:$J$50,8,FALSE)*PRINCIPAL!$H$124*(1-(PRINCIPAL!$K$124/100)),IF(AND(PRINCIPAL!$H$124&lt;&gt;"",L465=PRINCIPAL!$L$124),VLOOKUP($N$438,'Banco de Dados'!$B$4:$J$50,8,FALSE)*PRINCIPAL!$H$124*(1-(PRINCIPAL!$M$124/100)),IF(AND(PRINCIPAL!$H$124&lt;&gt;"",L465=PRINCIPAL!$N$124),VLOOKUP($N$438,'Banco de Dados'!$B$4:$J$50,8,FALSE)*PRINCIPAL!$H$124*(1-(PRINCIPAL!$O$124/100)),IF(PRINCIPAL!$H$124&lt;&gt;"",VLOOKUP($N$438,'Banco de Dados'!$B$4:$J$50,8,FALSE)*PRINCIPAL!$H$124,IF(OR(L465=PRINCIPAL!$I$124,L465=PRINCIPAL!$I$124+PRINCIPAL!$I$124,L465=PRINCIPAL!$I$124+PRINCIPAL!$I$124+PRINCIPAL!$I$124),0,IF(L465=PRINCIPAL!$J$124,VLOOKUP($N$438,'Banco de Dados'!$B$4:$J$50,6,FALSE)*(1-(PRINCIPAL!$K$124/100)),IF(L465=PRINCIPAL!$L$124,VLOOKUP($N$438,'Banco de Dados'!$B$4:$J$50,6,FALSE)*(1-(PRINCIPAL!$M$124/100)),IF(L465=PRINCIPAL!$N$124,VLOOKUP($N$438,'Banco de Dados'!$B$4:$J$50,6,FALSE)*(1-(PRINCIPAL!$O$124/100)),VLOOKUP($N$438,'Banco de Dados'!$B$4:$J$50,6,FALSE)))))))))),"")</f>
        <v/>
      </c>
      <c r="N465" s="25" t="str">
        <f>IFERROR(M465*(IFERROR(VLOOKUP($N$438,'Banco de Dados'!$B$4:$J$50,4,FALSE),"ERRO")),"")</f>
        <v/>
      </c>
      <c r="O465" s="25" t="str">
        <f t="shared" si="311"/>
        <v/>
      </c>
      <c r="P465" s="103" t="str">
        <f>IFERROR(O465*(C465*(PRINCIPAL!$G$124/100))*0.47*(44/12),"")</f>
        <v/>
      </c>
      <c r="Q465" s="107" t="str">
        <f t="shared" si="312"/>
        <v/>
      </c>
      <c r="R465" s="29" t="str">
        <f>IFERROR(IF(AND(PRINCIPAL!$H$125&lt;&gt;"",OR(L465=PRINCIPAL!$I$125,L465=PRINCIPAL!$I$125+PRINCIPAL!$I$125,L465=PRINCIPAL!$I$125+PRINCIPAL!$I$125+PRINCIPAL!$I$125)),0,IF(AND(PRINCIPAL!$H$125&lt;&gt;"",L465=PRINCIPAL!$J$125),VLOOKUP($S$438,'Banco de Dados'!$B$4:$J$50,8,FALSE)*PRINCIPAL!$H$125*(1-(PRINCIPAL!$K$125/100)),IF(AND(PRINCIPAL!$H$125&lt;&gt;"",L465=PRINCIPAL!$L$125),VLOOKUP($S$438,'Banco de Dados'!$B$4:$J$50,8,FALSE)*PRINCIPAL!$H$125*(1-(PRINCIPAL!$M$125/100)),IF(AND(PRINCIPAL!$H$125&lt;&gt;"",L465=PRINCIPAL!$N$125),VLOOKUP($S$438,'Banco de Dados'!$B$4:$J$50,8,FALSE)*PRINCIPAL!$H$125*(1-(PRINCIPAL!$O$125/100)),IF(PRINCIPAL!$H$125&lt;&gt;"",VLOOKUP($S$438,'Banco de Dados'!$B$4:$J$50,8,FALSE)*PRINCIPAL!$H$125,IF(OR(L465=PRINCIPAL!$I$125,L465=PRINCIPAL!$I$125+PRINCIPAL!$I$125,L465=PRINCIPAL!$I$125+PRINCIPAL!$I$125+PRINCIPAL!$I$125),0,IF(L465=PRINCIPAL!$J$125,VLOOKUP($S$438,'Banco de Dados'!$B$4:$J$50,6,FALSE)*(1-(PRINCIPAL!$K$125/100)),IF(L465=PRINCIPAL!$L$125,VLOOKUP($S$438,'Banco de Dados'!$B$4:$J$50,6,FALSE)*(1-(PRINCIPAL!$M$125/100)),IF(L465=PRINCIPAL!$N$125,VLOOKUP($S$438,'Banco de Dados'!$B$4:$J$50,6,FALSE)*(1-(PRINCIPAL!$O$125/100)),VLOOKUP($S$438,'Banco de Dados'!$B$4:$J$50,6,FALSE)))))))))),"")</f>
        <v/>
      </c>
      <c r="S465" s="29" t="str">
        <f>IFERROR(R465*(IFERROR(VLOOKUP($S$438,'Banco de Dados'!$B$4:$J$50,4,FALSE),"ERRO")),"")</f>
        <v/>
      </c>
      <c r="T465" s="29" t="str">
        <f t="shared" si="310"/>
        <v/>
      </c>
      <c r="U465" s="103" t="str">
        <f>IFERROR(T465*(C465*(PRINCIPAL!$G$125/100))*0.47*(44/12),"")</f>
        <v/>
      </c>
      <c r="V465" s="103" t="str">
        <f t="shared" si="286"/>
        <v/>
      </c>
      <c r="W465" s="30" t="str">
        <f>IFERROR(IF(AND(PRINCIPAL!$H$126&lt;&gt;"",OR(L465=PRINCIPAL!$I$126,L465=PRINCIPAL!$I$126+PRINCIPAL!$I$126,L465=PRINCIPAL!$I$126+PRINCIPAL!$I$126+PRINCIPAL!$I$126)),0,IF(AND(PRINCIPAL!$H$126&lt;&gt;"",L465=PRINCIPAL!$J$126),VLOOKUP($X$438,'Banco de Dados'!$B$4:$J$50,8,FALSE)*PRINCIPAL!$H$126*(1-(PRINCIPAL!$K$126/100)),IF(AND(PRINCIPAL!$H$126&lt;&gt;"",L465=PRINCIPAL!$L$126),VLOOKUP($X$438,'Banco de Dados'!$B$4:$J$50,8,FALSE)*PRINCIPAL!$H$126*(1-(PRINCIPAL!$M$126/100)),IF(AND(PRINCIPAL!$H$126&lt;&gt;"",L465=PRINCIPAL!$N$126),VLOOKUP($X$438,'Banco de Dados'!$B$4:$J$50,8,FALSE)*PRINCIPAL!$H$126*(1-(PRINCIPAL!$O$126/100)),IF(PRINCIPAL!$H$126&lt;&gt;"",VLOOKUP($X$438,'Banco de Dados'!$B$4:$J$50,8,FALSE)*PRINCIPAL!$H$126,IF(OR(L465=PRINCIPAL!$I$126,L465=PRINCIPAL!$I$126+PRINCIPAL!$I$126,L465=PRINCIPAL!$I$126+PRINCIPAL!$I$126+PRINCIPAL!$I$126),0,IF(L465=PRINCIPAL!$J$126,VLOOKUP($X$438,'Banco de Dados'!$B$4:$J$50,6,FALSE)*(1-(PRINCIPAL!$K$126/100)),IF(L465=PRINCIPAL!$L$126,VLOOKUP($X$438,'Banco de Dados'!$B$4:$J$50,6,FALSE)*(1-(PRINCIPAL!$M$126/100)),IF(L465=PRINCIPAL!$N$126,VLOOKUP($X$438,'Banco de Dados'!$B$4:$J$50,6,FALSE)*(1-(PRINCIPAL!$O$126/100)),VLOOKUP($X$438,'Banco de Dados'!$B$4:$J$50,6,FALSE)))))))))),"")</f>
        <v/>
      </c>
      <c r="X465" s="29" t="str">
        <f>IFERROR(W465*(IFERROR(VLOOKUP($X$438,'Banco de Dados'!$B$4:$J$50,4,FALSE),"ERRO")),"")</f>
        <v/>
      </c>
      <c r="Y465" s="29" t="str">
        <f t="shared" si="304"/>
        <v/>
      </c>
      <c r="Z465" s="103" t="str">
        <f>IFERROR(Y465*(C465*(PRINCIPAL!$G$126/100))*0.47*(44/12),"")</f>
        <v/>
      </c>
      <c r="AA465" s="111" t="str">
        <f t="shared" si="305"/>
        <v/>
      </c>
      <c r="AB465" s="30" t="str">
        <f>IFERROR(IF(AND(PRINCIPAL!$H$127&lt;&gt;"",OR(L465=PRINCIPAL!$I$127,L465=PRINCIPAL!$I$127+PRINCIPAL!$I$127,L465=PRINCIPAL!$I$127+PRINCIPAL!$I$127+PRINCIPAL!$I$127)),0,IF(AND(PRINCIPAL!$H$127&lt;&gt;"",L465=PRINCIPAL!$J$127),VLOOKUP($AC$438,'Banco de Dados'!$B$4:$J$50,8,FALSE)*PRINCIPAL!$H$127*(1-(PRINCIPAL!$K$127/100)),IF(AND(PRINCIPAL!$H$127&lt;&gt;"",L465=PRINCIPAL!$L$127),VLOOKUP($AC$438,'Banco de Dados'!$B$4:$J$50,8,FALSE)*PRINCIPAL!$H$127*(1-(PRINCIPAL!$M$127/100)),IF(AND(PRINCIPAL!$H$127&lt;&gt;"",L465=PRINCIPAL!$N$127),VLOOKUP($AC$438,'Banco de Dados'!$B$4:$J$50,8,FALSE)*PRINCIPAL!$H$127*(1-(PRINCIPAL!$O$127/100)),IF(PRINCIPAL!$H$127&lt;&gt;"",VLOOKUP($AC$438,'Banco de Dados'!$B$4:$J$50,8,FALSE)*PRINCIPAL!$H$127,IF(OR(L465=PRINCIPAL!$I$127,L465=PRINCIPAL!$I$127+PRINCIPAL!$I$127,L465=PRINCIPAL!$I$127+PRINCIPAL!$I$127+PRINCIPAL!$I$127),0,IF(L465=PRINCIPAL!$J$127,VLOOKUP($AC$438,'Banco de Dados'!$B$4:$J$50,6,FALSE)*(1-(PRINCIPAL!$K$127/100)),IF(L465=PRINCIPAL!$L$127,VLOOKUP($AC$438,'Banco de Dados'!$B$4:$J$50,6,FALSE)*(1-(PRINCIPAL!$M$127/100)),IF(L465=PRINCIPAL!$N$127,VLOOKUP($AC$438,'Banco de Dados'!$B$4:$J$50,6,FALSE)*(1-(PRINCIPAL!$O$127/100)),VLOOKUP($AC$438,'Banco de Dados'!$B$4:$J$50,6,FALSE)))))))))),"")</f>
        <v/>
      </c>
      <c r="AC465" s="29" t="str">
        <f>IFERROR(AB465*(IFERROR(VLOOKUP($AC$438,'Banco de Dados'!$B$4:$J$50,4,FALSE),"ERRO")),"")</f>
        <v/>
      </c>
      <c r="AD465" s="29" t="str">
        <f t="shared" si="295"/>
        <v/>
      </c>
      <c r="AE465" s="103" t="str">
        <f>IFERROR(AD465*(C465*(PRINCIPAL!$G$127/100))*0.47*(44/12),"")</f>
        <v/>
      </c>
      <c r="AF465" s="111" t="str">
        <f t="shared" si="296"/>
        <v/>
      </c>
      <c r="AG465" s="30" t="str">
        <f>IFERROR(IF(AND(PRINCIPAL!$H$128&lt;&gt;"",OR(L465=PRINCIPAL!$I$128,L465=PRINCIPAL!$I$128+PRINCIPAL!$I$128,L465=PRINCIPAL!$I$128+PRINCIPAL!$I$128+PRINCIPAL!$I$128)),0,IF(AND(PRINCIPAL!$H$128&lt;&gt;"",L465=PRINCIPAL!$J$128),VLOOKUP($AH$438,'Banco de Dados'!$B$4:$J$50,8,FALSE)*PRINCIPAL!$H$128*(1-(PRINCIPAL!$K$128/100)),IF(AND(PRINCIPAL!$H$128&lt;&gt;"",L465=PRINCIPAL!$L$128),VLOOKUP($AH$438,'Banco de Dados'!$B$4:$J$50,8,FALSE)*PRINCIPAL!$H$128*(1-(PRINCIPAL!$M$128/100)),IF(AND(PRINCIPAL!$H$128&lt;&gt;"",L465=PRINCIPAL!$N$128),VLOOKUP($AH$438,'Banco de Dados'!$B$4:$J$50,8,FALSE)*PRINCIPAL!$H$128*(1-(PRINCIPAL!$O$128/100)),IF(PRINCIPAL!$H$128&lt;&gt;"",VLOOKUP($AH$438,'Banco de Dados'!$B$4:$J$50,8,FALSE)*PRINCIPAL!$H$128,IF(OR(L465=PRINCIPAL!$I$128,L465=PRINCIPAL!$I$128+PRINCIPAL!$I$128,L465=PRINCIPAL!$I$128+PRINCIPAL!$I$128+PRINCIPAL!$I$128),0,IF(L465=PRINCIPAL!$J$128,VLOOKUP($AH$438,'Banco de Dados'!$B$4:$J$50,6,FALSE)*(1-(PRINCIPAL!$K$128/100)),IF(L465=PRINCIPAL!$L$128,VLOOKUP($AH$438,'Banco de Dados'!$B$4:$J$50,6,FALSE)*(1-(PRINCIPAL!$M$128/100)),IF(L465=PRINCIPAL!$N$128,VLOOKUP($AH$438,'Banco de Dados'!$B$4:$J$50,6,FALSE)*(1-(PRINCIPAL!$O$128/100)),VLOOKUP($AH$438,'Banco de Dados'!$B$4:$J$50,6,FALSE)))))))))),"")</f>
        <v/>
      </c>
      <c r="AH465" s="29" t="str">
        <f>IFERROR(AG465*(IFERROR(VLOOKUP($AH$438,'Banco de Dados'!$B$4:$J$50,4,FALSE),"ERRO")),"")</f>
        <v/>
      </c>
      <c r="AI465" s="29" t="str">
        <f t="shared" si="297"/>
        <v/>
      </c>
      <c r="AJ465" s="103" t="str">
        <f>IFERROR(AI465*(C465*(PRINCIPAL!$G$128/100))*0.47*(44/12),"")</f>
        <v/>
      </c>
      <c r="AK465" s="111" t="str">
        <f t="shared" si="306"/>
        <v/>
      </c>
      <c r="AL465" s="30" t="str">
        <f>IFERROR(IF(AND(PRINCIPAL!$H$129&lt;&gt;"",OR(L465=PRINCIPAL!$I$129,L465=PRINCIPAL!$I$129+PRINCIPAL!$I$129,L465=PRINCIPAL!$I$129+PRINCIPAL!$I$129+PRINCIPAL!$I$129)),0,IF(AND(PRINCIPAL!$H$129&lt;&gt;"",L465=PRINCIPAL!$J$129),VLOOKUP($AM$438,'Banco de Dados'!$B$4:$J$50,8,FALSE)*PRINCIPAL!$H$129*(1-(PRINCIPAL!$K$129/100)),IF(AND(PRINCIPAL!$H$129&lt;&gt;"",L465=PRINCIPAL!$L$129),VLOOKUP($AM$438,'Banco de Dados'!$B$4:$J$50,8,FALSE)*PRINCIPAL!$H$129*(1-(PRINCIPAL!$M$129/100)),IF(AND(PRINCIPAL!$H$129&lt;&gt;"",L465=PRINCIPAL!$N$129),VLOOKUP($AM$438,'Banco de Dados'!$B$4:$J$50,8,FALSE)*PRINCIPAL!$H$129*(1-(PRINCIPAL!$O$129/100)),IF(PRINCIPAL!$H$129&lt;&gt;"",VLOOKUP($AM$438,'Banco de Dados'!$B$4:$J$50,8,FALSE)*PRINCIPAL!$H$129,IF(OR(L465=PRINCIPAL!$I$129,L465=PRINCIPAL!$I$129+PRINCIPAL!$I$129,L465=PRINCIPAL!$I$129+PRINCIPAL!$I$129+PRINCIPAL!$I$129),0,IF(L465=PRINCIPAL!$J$129,VLOOKUP($AM$438,'Banco de Dados'!$B$4:$J$50,6,FALSE)*(1-(PRINCIPAL!$K$129/100)),IF(L465=PRINCIPAL!$L$129,VLOOKUP($AM$438,'Banco de Dados'!$B$4:$J$50,6,FALSE)*(1-(PRINCIPAL!$M$129/100)),IF(L465=PRINCIPAL!$N$129,VLOOKUP($AM$438,'Banco de Dados'!$B$4:$J$50,6,FALSE)*(1-(PRINCIPAL!$O$129/100)),VLOOKUP($AM$438,'Banco de Dados'!$B$4:$J$50,6,FALSE)))))))))),"")</f>
        <v/>
      </c>
      <c r="AM465" s="29" t="str">
        <f>IFERROR(AL465*(IFERROR(VLOOKUP($AM$438,'Banco de Dados'!$B$4:$J$50,4,FALSE),"ERRO")),"")</f>
        <v/>
      </c>
      <c r="AN465" s="29" t="str">
        <f t="shared" si="298"/>
        <v/>
      </c>
      <c r="AO465" s="103" t="str">
        <f>IFERROR(AN465*(C465*(PRINCIPAL!$G$129/100))*0.47*(44/12),"")</f>
        <v/>
      </c>
      <c r="AP465" s="111" t="str">
        <f t="shared" si="299"/>
        <v/>
      </c>
      <c r="AQ465" s="30" t="str">
        <f>IFERROR(IF(AND(PRINCIPAL!$H$130&lt;&gt;"",OR(L465=PRINCIPAL!$I$130,L465=PRINCIPAL!$I$130+PRINCIPAL!$I$130,L465=PRINCIPAL!$I$130+PRINCIPAL!$I$130+PRINCIPAL!$I$130)),0,IF(AND(PRINCIPAL!$H$130&lt;&gt;"",L465=PRINCIPAL!$J$130),VLOOKUP($AR$438,'Banco de Dados'!$B$4:$J$50,8,FALSE)*PRINCIPAL!$H$130*(1-(PRINCIPAL!$K$130/100)),IF(AND(PRINCIPAL!$H$130&lt;&gt;"",L465=PRINCIPAL!$L$130),VLOOKUP($AR$438,'Banco de Dados'!$B$4:$J$50,8,FALSE)*PRINCIPAL!$H$130*(1-(PRINCIPAL!$M$130/100)),IF(AND(PRINCIPAL!$H$130&lt;&gt;"",L465=PRINCIPAL!$N$130),VLOOKUP($AR$438,'Banco de Dados'!$B$4:$J$50,8,FALSE)*PRINCIPAL!$H$130*(1-(PRINCIPAL!$O$130/100)),IF(PRINCIPAL!$H$130&lt;&gt;"",VLOOKUP($AR$438,'Banco de Dados'!$B$4:$J$50,8,FALSE)*PRINCIPAL!$H$130,IF(OR(L465=PRINCIPAL!$I$130,L465=PRINCIPAL!$I$130+PRINCIPAL!$I$130,L465=PRINCIPAL!$I$130+PRINCIPAL!$I$130+PRINCIPAL!$I$130),0,IF(L465=PRINCIPAL!$J$130,VLOOKUP($AR$438,'Banco de Dados'!$B$4:$J$50,6,FALSE)*(1-(PRINCIPAL!$K$130/100)),IF(L465=PRINCIPAL!$L$130,VLOOKUP($AR$438,'Banco de Dados'!$B$4:$J$50,6,FALSE)*(1-(PRINCIPAL!$M$130/100)),IF(L465=PRINCIPAL!$N$130,VLOOKUP($AR$438,'Banco de Dados'!$B$4:$J$50,6,FALSE)*(1-(PRINCIPAL!$O$130/100)),VLOOKUP($AR$438,'Banco de Dados'!$B$4:$J$50,6,FALSE)))))))))),"")</f>
        <v/>
      </c>
      <c r="AR465" s="29" t="str">
        <f>IFERROR(AQ465*(IFERROR(VLOOKUP($AR$438,'Banco de Dados'!$B$4:$J$50,4,FALSE),"ERRO")),"")</f>
        <v/>
      </c>
      <c r="AS465" s="29" t="str">
        <f t="shared" si="300"/>
        <v/>
      </c>
      <c r="AT465" s="103" t="str">
        <f>IFERROR(AS465*(C465*(PRINCIPAL!$G$130/100))*0.47*(44/12),"")</f>
        <v/>
      </c>
      <c r="AU465" s="111" t="str">
        <f t="shared" si="301"/>
        <v/>
      </c>
      <c r="AV465" s="30" t="str">
        <f>IFERROR(IF(AND(PRINCIPAL!$H$131&lt;&gt;"",OR(L465=PRINCIPAL!$I$131,L465=PRINCIPAL!$I$131+PRINCIPAL!$I$131,L465=PRINCIPAL!$I$131+PRINCIPAL!$I$131+PRINCIPAL!$I$131)),0,IF(AND(PRINCIPAL!$H$131&lt;&gt;"",L465=PRINCIPAL!$J$131),VLOOKUP($AW$438,'Banco de Dados'!$B$4:$J$50,8,FALSE)*PRINCIPAL!$H$131*(1-(PRINCIPAL!$K$131/100)),IF(AND(PRINCIPAL!$H$131&lt;&gt;"",L465=PRINCIPAL!$L$131),VLOOKUP($AW$438,'Banco de Dados'!$B$4:$J$50,8,FALSE)*PRINCIPAL!$H$131*(1-(PRINCIPAL!$M$131/100)),IF(AND(PRINCIPAL!$H$131&lt;&gt;"",L465=PRINCIPAL!$N$131),VLOOKUP($AW$438,'Banco de Dados'!$B$4:$J$50,8,FALSE)*PRINCIPAL!$H$131*(1-(PRINCIPAL!$O$131/100)),IF(PRINCIPAL!$H$131&lt;&gt;"",VLOOKUP($AW$438,'Banco de Dados'!$B$4:$J$50,8,FALSE)*PRINCIPAL!$H$131,IF(OR(L465=PRINCIPAL!$I$131,L465=PRINCIPAL!$I$131+PRINCIPAL!$I$131,L465=PRINCIPAL!$I$131+PRINCIPAL!$I$131+PRINCIPAL!$I$131),0,IF(L465=PRINCIPAL!$J$131,VLOOKUP($AW$438,'Banco de Dados'!$B$4:$J$50,6,FALSE)*(1-(PRINCIPAL!$K$131/100)),IF(L465=PRINCIPAL!$L$131,VLOOKUP($AW$438,'Banco de Dados'!$B$4:$J$50,6,FALSE)*(1-(PRINCIPAL!$M$131/100)),IF(L465=PRINCIPAL!$N$131,VLOOKUP($AW$438,'Banco de Dados'!$B$4:$J$50,6,FALSE)*(1-(PRINCIPAL!$O$131/100)),VLOOKUP($AW$438,'Banco de Dados'!$B$4:$J$50,6,FALSE)))))))))),"")</f>
        <v/>
      </c>
      <c r="AW465" s="29" t="str">
        <f>IFERROR(AV465*(IFERROR(VLOOKUP($AW$438,'Banco de Dados'!$B$4:$J$50,4,FALSE),"ERRO")),"")</f>
        <v/>
      </c>
      <c r="AX465" s="29" t="str">
        <f t="shared" si="302"/>
        <v/>
      </c>
      <c r="AY465" s="103" t="str">
        <f>IFERROR(AX465*(C465*(PRINCIPAL!$G$131/100))*0.47*(44/12),"")</f>
        <v/>
      </c>
      <c r="AZ465" s="111" t="str">
        <f t="shared" si="307"/>
        <v/>
      </c>
      <c r="BA465" s="30" t="str">
        <f>IFERROR(IF(AND(PRINCIPAL!$H$132&lt;&gt;"",OR(L465=PRINCIPAL!$I$132,L465=PRINCIPAL!$I$132+PRINCIPAL!$I$132,L465=PRINCIPAL!$I$132+PRINCIPAL!$I$132+PRINCIPAL!$I$132)),0,IF(AND(PRINCIPAL!$H$132&lt;&gt;"",L465=PRINCIPAL!$J$132),VLOOKUP($BB$438,'Banco de Dados'!$B$4:$J$50,8,FALSE)*PRINCIPAL!$H$132*(1-(PRINCIPAL!$K$132/100)),IF(AND(PRINCIPAL!$H$132&lt;&gt;"",L465=PRINCIPAL!$L$132),VLOOKUP($BB$438,'Banco de Dados'!$B$4:$J$50,8,FALSE)*PRINCIPAL!$H$132*(1-(PRINCIPAL!$M$132/100)),IF(AND(PRINCIPAL!$H$132&lt;&gt;"",L465=PRINCIPAL!$N$132),VLOOKUP($BB$438,'Banco de Dados'!$B$4:$J$50,8,FALSE)*PRINCIPAL!$H$132*(1-(PRINCIPAL!$O$132/100)),IF(PRINCIPAL!$H$132&lt;&gt;"",VLOOKUP($BB$438,'Banco de Dados'!$B$4:$J$50,8,FALSE)*PRINCIPAL!$H$132,IF(OR(L465=PRINCIPAL!$I$132,L465=PRINCIPAL!$I$132+PRINCIPAL!$I$132,L465=PRINCIPAL!$I$132+PRINCIPAL!$I$132+PRINCIPAL!$I$132),0,IF(L465=PRINCIPAL!$J$132,VLOOKUP($BB$438,'Banco de Dados'!$B$4:$J$50,6,FALSE)*(1-(PRINCIPAL!$K$132/100)),IF(L465=PRINCIPAL!$L$132,VLOOKUP($BB$438,'Banco de Dados'!$B$4:$J$50,6,FALSE)*(1-(PRINCIPAL!$M$132/100)),IF(L465=PRINCIPAL!$N$132,VLOOKUP($BB$438,'Banco de Dados'!$B$4:$J$50,6,FALSE)*(1-(PRINCIPAL!$O$132/100)),VLOOKUP($BB$438,'Banco de Dados'!$B$4:$J$50,6,FALSE)))))))))),"")</f>
        <v/>
      </c>
      <c r="BB465" s="29" t="str">
        <f>IFERROR(BA465*(IFERROR(VLOOKUP($BB$438,'Banco de Dados'!$B$4:$J$50,4,FALSE),"ERRO")),"")</f>
        <v/>
      </c>
      <c r="BC465" s="29" t="str">
        <f t="shared" si="308"/>
        <v/>
      </c>
      <c r="BD465" s="103" t="str">
        <f>IFERROR(BC465*(C465*(PRINCIPAL!$G$132/100))*0.47*(44/12),"")</f>
        <v/>
      </c>
      <c r="BE465" s="111" t="str">
        <f t="shared" si="287"/>
        <v/>
      </c>
      <c r="BF465" s="30" t="str">
        <f>IFERROR(IF(AND(PRINCIPAL!$H$133&lt;&gt;"",OR(L465=PRINCIPAL!$I$133,L465=PRINCIPAL!$I$133+PRINCIPAL!$I$133,L465=PRINCIPAL!$I$133+PRINCIPAL!$I$133+PRINCIPAL!$I$133)),0,IF(AND(PRINCIPAL!$H$133&lt;&gt;"",L465=PRINCIPAL!$J$133),VLOOKUP($BG$438,'Banco de Dados'!$B$4:$J$50,8,FALSE)*PRINCIPAL!$H$133*(1-(PRINCIPAL!$K$133/100)),IF(AND(PRINCIPAL!$H$133&lt;&gt;"",L465=PRINCIPAL!$L$133),VLOOKUP($BG$438,'Banco de Dados'!$B$4:$J$50,8,FALSE)*PRINCIPAL!$H$133*(1-(PRINCIPAL!$M$133/100)),IF(AND(PRINCIPAL!$H$133&lt;&gt;"",L465=PRINCIPAL!$N$133),VLOOKUP($BG$438,'Banco de Dados'!$B$4:$J$50,8,FALSE)*PRINCIPAL!$H$133*(1-(PRINCIPAL!$O$133/100)),IF(PRINCIPAL!$H$133&lt;&gt;"",VLOOKUP($BG$438,'Banco de Dados'!$B$4:$J$50,8,FALSE)*PRINCIPAL!$H$133,IF(OR(L465=PRINCIPAL!$I$133,L465=PRINCIPAL!$I$133+PRINCIPAL!$I$133,L465=PRINCIPAL!$I$133+PRINCIPAL!$I$133+PRINCIPAL!$I$133),0,IF(L465=PRINCIPAL!$J$133,VLOOKUP($BG$438,'Banco de Dados'!$B$4:$J$50,6,FALSE)*(1-(PRINCIPAL!$K$133/100)),IF(L465=PRINCIPAL!$L$133,VLOOKUP($BG$438,'Banco de Dados'!$B$4:$J$50,6,FALSE)*(1-(PRINCIPAL!$M$133/100)),IF(L465=PRINCIPAL!$N$133,VLOOKUP($BG$438,'Banco de Dados'!$B$4:$J$50,6,FALSE)*(1-(PRINCIPAL!$O$133/100)),VLOOKUP($BG$438,'Banco de Dados'!$B$4:$J$50,6,FALSE)))))))))),"")</f>
        <v/>
      </c>
      <c r="BG465" s="29" t="str">
        <f>IFERROR(BF465*(IFERROR(VLOOKUP($BG$438,'Banco de Dados'!$B$4:$J$50,4,FALSE),"ERRO")),"")</f>
        <v/>
      </c>
      <c r="BH465" s="29" t="str">
        <f t="shared" si="303"/>
        <v/>
      </c>
      <c r="BI465" s="103" t="str">
        <f>IFERROR(BH465*(C465*(PRINCIPAL!$G$133/100))*0.47*(44/12),"")</f>
        <v/>
      </c>
      <c r="BJ465" s="102" t="str">
        <f t="shared" si="288"/>
        <v/>
      </c>
    </row>
    <row r="466" spans="2:62" ht="12.75" customHeight="1" x14ac:dyDescent="0.3">
      <c r="B466" s="326">
        <f t="shared" si="289"/>
        <v>2046</v>
      </c>
      <c r="C466" s="340"/>
      <c r="D466" s="1"/>
      <c r="E466" s="116">
        <v>26</v>
      </c>
      <c r="F466" s="24" t="str">
        <f>IFERROR(VLOOKUP($G$438,'Banco de Dados'!$B$4:$J$50,6,FALSE),"")</f>
        <v/>
      </c>
      <c r="G466" s="25" t="str">
        <f>IFERROR(F466*(IFERROR(VLOOKUP($G$438,'Banco de Dados'!$B$4:$J$50,4,FALSE),"ERRO")),"")</f>
        <v/>
      </c>
      <c r="H466" s="25" t="str">
        <f t="shared" si="290"/>
        <v/>
      </c>
      <c r="I466" s="103" t="str">
        <f t="shared" si="291"/>
        <v/>
      </c>
      <c r="J466" s="117" t="str">
        <f t="shared" si="292"/>
        <v/>
      </c>
      <c r="K466" s="1"/>
      <c r="L466" s="91">
        <v>26</v>
      </c>
      <c r="M466" s="24" t="str">
        <f>IFERROR(IF(AND(PRINCIPAL!$H$124&lt;&gt;"",OR(L466=PRINCIPAL!$I$124,L466=PRINCIPAL!$I$124+PRINCIPAL!$I$124,L466=PRINCIPAL!$I$124+PRINCIPAL!$I$124+PRINCIPAL!$I$124)),0,IF(AND(PRINCIPAL!$H$124&lt;&gt;"",L466=PRINCIPAL!$J$124),VLOOKUP($N$438,'Banco de Dados'!$B$4:$J$50,8,FALSE)*PRINCIPAL!$H$124*(1-(PRINCIPAL!$K$124/100)),IF(AND(PRINCIPAL!$H$124&lt;&gt;"",L466=PRINCIPAL!$L$124),VLOOKUP($N$438,'Banco de Dados'!$B$4:$J$50,8,FALSE)*PRINCIPAL!$H$124*(1-(PRINCIPAL!$M$124/100)),IF(AND(PRINCIPAL!$H$124&lt;&gt;"",L466=PRINCIPAL!$N$124),VLOOKUP($N$438,'Banco de Dados'!$B$4:$J$50,8,FALSE)*PRINCIPAL!$H$124*(1-(PRINCIPAL!$O$124/100)),IF(PRINCIPAL!$H$124&lt;&gt;"",VLOOKUP($N$438,'Banco de Dados'!$B$4:$J$50,8,FALSE)*PRINCIPAL!$H$124,IF(OR(L466=PRINCIPAL!$I$124,L466=PRINCIPAL!$I$124+PRINCIPAL!$I$124,L466=PRINCIPAL!$I$124+PRINCIPAL!$I$124+PRINCIPAL!$I$124),0,IF(L466=PRINCIPAL!$J$124,VLOOKUP($N$438,'Banco de Dados'!$B$4:$J$50,6,FALSE)*(1-(PRINCIPAL!$K$124/100)),IF(L466=PRINCIPAL!$L$124,VLOOKUP($N$438,'Banco de Dados'!$B$4:$J$50,6,FALSE)*(1-(PRINCIPAL!$M$124/100)),IF(L466=PRINCIPAL!$N$124,VLOOKUP($N$438,'Banco de Dados'!$B$4:$J$50,6,FALSE)*(1-(PRINCIPAL!$O$124/100)),VLOOKUP($N$438,'Banco de Dados'!$B$4:$J$50,6,FALSE)))))))))),"")</f>
        <v/>
      </c>
      <c r="N466" s="25" t="str">
        <f>IFERROR(M466*(IFERROR(VLOOKUP($N$438,'Banco de Dados'!$B$4:$J$50,4,FALSE),"ERRO")),"")</f>
        <v/>
      </c>
      <c r="O466" s="25" t="str">
        <f t="shared" si="311"/>
        <v/>
      </c>
      <c r="P466" s="103" t="str">
        <f>IFERROR(O466*(C466*(PRINCIPAL!$G$124/100))*0.47*(44/12),"")</f>
        <v/>
      </c>
      <c r="Q466" s="107" t="str">
        <f>IFERROR(Q465+P466,"")</f>
        <v/>
      </c>
      <c r="R466" s="29" t="str">
        <f>IFERROR(IF(AND(PRINCIPAL!$H$125&lt;&gt;"",OR(L466=PRINCIPAL!$I$125,L466=PRINCIPAL!$I$125+PRINCIPAL!$I$125,L466=PRINCIPAL!$I$125+PRINCIPAL!$I$125+PRINCIPAL!$I$125)),0,IF(AND(PRINCIPAL!$H$125&lt;&gt;"",L466=PRINCIPAL!$J$125),VLOOKUP($S$438,'Banco de Dados'!$B$4:$J$50,8,FALSE)*PRINCIPAL!$H$125*(1-(PRINCIPAL!$K$125/100)),IF(AND(PRINCIPAL!$H$125&lt;&gt;"",L466=PRINCIPAL!$L$125),VLOOKUP($S$438,'Banco de Dados'!$B$4:$J$50,8,FALSE)*PRINCIPAL!$H$125*(1-(PRINCIPAL!$M$125/100)),IF(AND(PRINCIPAL!$H$125&lt;&gt;"",L466=PRINCIPAL!$N$125),VLOOKUP($S$438,'Banco de Dados'!$B$4:$J$50,8,FALSE)*PRINCIPAL!$H$125*(1-(PRINCIPAL!$O$125/100)),IF(PRINCIPAL!$H$125&lt;&gt;"",VLOOKUP($S$438,'Banco de Dados'!$B$4:$J$50,8,FALSE)*PRINCIPAL!$H$125,IF(OR(L466=PRINCIPAL!$I$125,L466=PRINCIPAL!$I$125+PRINCIPAL!$I$125,L466=PRINCIPAL!$I$125+PRINCIPAL!$I$125+PRINCIPAL!$I$125),0,IF(L466=PRINCIPAL!$J$125,VLOOKUP($S$438,'Banco de Dados'!$B$4:$J$50,6,FALSE)*(1-(PRINCIPAL!$K$125/100)),IF(L466=PRINCIPAL!$L$125,VLOOKUP($S$438,'Banco de Dados'!$B$4:$J$50,6,FALSE)*(1-(PRINCIPAL!$M$125/100)),IF(L466=PRINCIPAL!$N$125,VLOOKUP($S$438,'Banco de Dados'!$B$4:$J$50,6,FALSE)*(1-(PRINCIPAL!$O$125/100)),VLOOKUP($S$438,'Banco de Dados'!$B$4:$J$50,6,FALSE)))))))))),"")</f>
        <v/>
      </c>
      <c r="S466" s="29" t="str">
        <f>IFERROR(R466*(IFERROR(VLOOKUP($S$438,'Banco de Dados'!$B$4:$J$50,4,FALSE),"ERRO")),"")</f>
        <v/>
      </c>
      <c r="T466" s="29" t="str">
        <f t="shared" si="310"/>
        <v/>
      </c>
      <c r="U466" s="103" t="str">
        <f>IFERROR(T466*(C466*(PRINCIPAL!$G$125/100))*0.47*(44/12),"")</f>
        <v/>
      </c>
      <c r="V466" s="103" t="str">
        <f t="shared" si="286"/>
        <v/>
      </c>
      <c r="W466" s="30" t="str">
        <f>IFERROR(IF(AND(PRINCIPAL!$H$126&lt;&gt;"",OR(L466=PRINCIPAL!$I$126,L466=PRINCIPAL!$I$126+PRINCIPAL!$I$126,L466=PRINCIPAL!$I$126+PRINCIPAL!$I$126+PRINCIPAL!$I$126)),0,IF(AND(PRINCIPAL!$H$126&lt;&gt;"",L466=PRINCIPAL!$J$126),VLOOKUP($X$438,'Banco de Dados'!$B$4:$J$50,8,FALSE)*PRINCIPAL!$H$126*(1-(PRINCIPAL!$K$126/100)),IF(AND(PRINCIPAL!$H$126&lt;&gt;"",L466=PRINCIPAL!$L$126),VLOOKUP($X$438,'Banco de Dados'!$B$4:$J$50,8,FALSE)*PRINCIPAL!$H$126*(1-(PRINCIPAL!$M$126/100)),IF(AND(PRINCIPAL!$H$126&lt;&gt;"",L466=PRINCIPAL!$N$126),VLOOKUP($X$438,'Banco de Dados'!$B$4:$J$50,8,FALSE)*PRINCIPAL!$H$126*(1-(PRINCIPAL!$O$126/100)),IF(PRINCIPAL!$H$126&lt;&gt;"",VLOOKUP($X$438,'Banco de Dados'!$B$4:$J$50,8,FALSE)*PRINCIPAL!$H$126,IF(OR(L466=PRINCIPAL!$I$126,L466=PRINCIPAL!$I$126+PRINCIPAL!$I$126,L466=PRINCIPAL!$I$126+PRINCIPAL!$I$126+PRINCIPAL!$I$126),0,IF(L466=PRINCIPAL!$J$126,VLOOKUP($X$438,'Banco de Dados'!$B$4:$J$50,6,FALSE)*(1-(PRINCIPAL!$K$126/100)),IF(L466=PRINCIPAL!$L$126,VLOOKUP($X$438,'Banco de Dados'!$B$4:$J$50,6,FALSE)*(1-(PRINCIPAL!$M$126/100)),IF(L466=PRINCIPAL!$N$126,VLOOKUP($X$438,'Banco de Dados'!$B$4:$J$50,6,FALSE)*(1-(PRINCIPAL!$O$126/100)),VLOOKUP($X$438,'Banco de Dados'!$B$4:$J$50,6,FALSE)))))))))),"")</f>
        <v/>
      </c>
      <c r="X466" s="29" t="str">
        <f>IFERROR(W466*(IFERROR(VLOOKUP($X$438,'Banco de Dados'!$B$4:$J$50,4,FALSE),"ERRO")),"")</f>
        <v/>
      </c>
      <c r="Y466" s="29" t="str">
        <f t="shared" si="304"/>
        <v/>
      </c>
      <c r="Z466" s="103" t="str">
        <f>IFERROR(Y466*(C466*(PRINCIPAL!$G$126/100))*0.47*(44/12),"")</f>
        <v/>
      </c>
      <c r="AA466" s="111" t="str">
        <f t="shared" si="305"/>
        <v/>
      </c>
      <c r="AB466" s="30" t="str">
        <f>IFERROR(IF(AND(PRINCIPAL!$H$127&lt;&gt;"",OR(L466=PRINCIPAL!$I$127,L466=PRINCIPAL!$I$127+PRINCIPAL!$I$127,L466=PRINCIPAL!$I$127+PRINCIPAL!$I$127+PRINCIPAL!$I$127)),0,IF(AND(PRINCIPAL!$H$127&lt;&gt;"",L466=PRINCIPAL!$J$127),VLOOKUP($AC$438,'Banco de Dados'!$B$4:$J$50,8,FALSE)*PRINCIPAL!$H$127*(1-(PRINCIPAL!$K$127/100)),IF(AND(PRINCIPAL!$H$127&lt;&gt;"",L466=PRINCIPAL!$L$127),VLOOKUP($AC$438,'Banco de Dados'!$B$4:$J$50,8,FALSE)*PRINCIPAL!$H$127*(1-(PRINCIPAL!$M$127/100)),IF(AND(PRINCIPAL!$H$127&lt;&gt;"",L466=PRINCIPAL!$N$127),VLOOKUP($AC$438,'Banco de Dados'!$B$4:$J$50,8,FALSE)*PRINCIPAL!$H$127*(1-(PRINCIPAL!$O$127/100)),IF(PRINCIPAL!$H$127&lt;&gt;"",VLOOKUP($AC$438,'Banco de Dados'!$B$4:$J$50,8,FALSE)*PRINCIPAL!$H$127,IF(OR(L466=PRINCIPAL!$I$127,L466=PRINCIPAL!$I$127+PRINCIPAL!$I$127,L466=PRINCIPAL!$I$127+PRINCIPAL!$I$127+PRINCIPAL!$I$127),0,IF(L466=PRINCIPAL!$J$127,VLOOKUP($AC$438,'Banco de Dados'!$B$4:$J$50,6,FALSE)*(1-(PRINCIPAL!$K$127/100)),IF(L466=PRINCIPAL!$L$127,VLOOKUP($AC$438,'Banco de Dados'!$B$4:$J$50,6,FALSE)*(1-(PRINCIPAL!$M$127/100)),IF(L466=PRINCIPAL!$N$127,VLOOKUP($AC$438,'Banco de Dados'!$B$4:$J$50,6,FALSE)*(1-(PRINCIPAL!$O$127/100)),VLOOKUP($AC$438,'Banco de Dados'!$B$4:$J$50,6,FALSE)))))))))),"")</f>
        <v/>
      </c>
      <c r="AC466" s="29" t="str">
        <f>IFERROR(AB466*(IFERROR(VLOOKUP($AC$438,'Banco de Dados'!$B$4:$J$50,4,FALSE),"ERRO")),"")</f>
        <v/>
      </c>
      <c r="AD466" s="29" t="str">
        <f t="shared" si="295"/>
        <v/>
      </c>
      <c r="AE466" s="103" t="str">
        <f>IFERROR(AD466*(C466*(PRINCIPAL!$G$127/100))*0.47*(44/12),"")</f>
        <v/>
      </c>
      <c r="AF466" s="111" t="str">
        <f t="shared" si="296"/>
        <v/>
      </c>
      <c r="AG466" s="30" t="str">
        <f>IFERROR(IF(AND(PRINCIPAL!$H$128&lt;&gt;"",OR(L466=PRINCIPAL!$I$128,L466=PRINCIPAL!$I$128+PRINCIPAL!$I$128,L466=PRINCIPAL!$I$128+PRINCIPAL!$I$128+PRINCIPAL!$I$128)),0,IF(AND(PRINCIPAL!$H$128&lt;&gt;"",L466=PRINCIPAL!$J$128),VLOOKUP($AH$438,'Banco de Dados'!$B$4:$J$50,8,FALSE)*PRINCIPAL!$H$128*(1-(PRINCIPAL!$K$128/100)),IF(AND(PRINCIPAL!$H$128&lt;&gt;"",L466=PRINCIPAL!$L$128),VLOOKUP($AH$438,'Banco de Dados'!$B$4:$J$50,8,FALSE)*PRINCIPAL!$H$128*(1-(PRINCIPAL!$M$128/100)),IF(AND(PRINCIPAL!$H$128&lt;&gt;"",L466=PRINCIPAL!$N$128),VLOOKUP($AH$438,'Banco de Dados'!$B$4:$J$50,8,FALSE)*PRINCIPAL!$H$128*(1-(PRINCIPAL!$O$128/100)),IF(PRINCIPAL!$H$128&lt;&gt;"",VLOOKUP($AH$438,'Banco de Dados'!$B$4:$J$50,8,FALSE)*PRINCIPAL!$H$128,IF(OR(L466=PRINCIPAL!$I$128,L466=PRINCIPAL!$I$128+PRINCIPAL!$I$128,L466=PRINCIPAL!$I$128+PRINCIPAL!$I$128+PRINCIPAL!$I$128),0,IF(L466=PRINCIPAL!$J$128,VLOOKUP($AH$438,'Banco de Dados'!$B$4:$J$50,6,FALSE)*(1-(PRINCIPAL!$K$128/100)),IF(L466=PRINCIPAL!$L$128,VLOOKUP($AH$438,'Banco de Dados'!$B$4:$J$50,6,FALSE)*(1-(PRINCIPAL!$M$128/100)),IF(L466=PRINCIPAL!$N$128,VLOOKUP($AH$438,'Banco de Dados'!$B$4:$J$50,6,FALSE)*(1-(PRINCIPAL!$O$128/100)),VLOOKUP($AH$438,'Banco de Dados'!$B$4:$J$50,6,FALSE)))))))))),"")</f>
        <v/>
      </c>
      <c r="AH466" s="29" t="str">
        <f>IFERROR(AG466*(IFERROR(VLOOKUP($AH$438,'Banco de Dados'!$B$4:$J$50,4,FALSE),"ERRO")),"")</f>
        <v/>
      </c>
      <c r="AI466" s="29" t="str">
        <f t="shared" si="297"/>
        <v/>
      </c>
      <c r="AJ466" s="103" t="str">
        <f>IFERROR(AI466*(C466*(PRINCIPAL!$G$128/100))*0.47*(44/12),"")</f>
        <v/>
      </c>
      <c r="AK466" s="111" t="str">
        <f t="shared" si="306"/>
        <v/>
      </c>
      <c r="AL466" s="30" t="str">
        <f>IFERROR(IF(AND(PRINCIPAL!$H$129&lt;&gt;"",OR(L466=PRINCIPAL!$I$129,L466=PRINCIPAL!$I$129+PRINCIPAL!$I$129,L466=PRINCIPAL!$I$129+PRINCIPAL!$I$129+PRINCIPAL!$I$129)),0,IF(AND(PRINCIPAL!$H$129&lt;&gt;"",L466=PRINCIPAL!$J$129),VLOOKUP($AM$438,'Banco de Dados'!$B$4:$J$50,8,FALSE)*PRINCIPAL!$H$129*(1-(PRINCIPAL!$K$129/100)),IF(AND(PRINCIPAL!$H$129&lt;&gt;"",L466=PRINCIPAL!$L$129),VLOOKUP($AM$438,'Banco de Dados'!$B$4:$J$50,8,FALSE)*PRINCIPAL!$H$129*(1-(PRINCIPAL!$M$129/100)),IF(AND(PRINCIPAL!$H$129&lt;&gt;"",L466=PRINCIPAL!$N$129),VLOOKUP($AM$438,'Banco de Dados'!$B$4:$J$50,8,FALSE)*PRINCIPAL!$H$129*(1-(PRINCIPAL!$O$129/100)),IF(PRINCIPAL!$H$129&lt;&gt;"",VLOOKUP($AM$438,'Banco de Dados'!$B$4:$J$50,8,FALSE)*PRINCIPAL!$H$129,IF(OR(L466=PRINCIPAL!$I$129,L466=PRINCIPAL!$I$129+PRINCIPAL!$I$129,L466=PRINCIPAL!$I$129+PRINCIPAL!$I$129+PRINCIPAL!$I$129),0,IF(L466=PRINCIPAL!$J$129,VLOOKUP($AM$438,'Banco de Dados'!$B$4:$J$50,6,FALSE)*(1-(PRINCIPAL!$K$129/100)),IF(L466=PRINCIPAL!$L$129,VLOOKUP($AM$438,'Banco de Dados'!$B$4:$J$50,6,FALSE)*(1-(PRINCIPAL!$M$129/100)),IF(L466=PRINCIPAL!$N$129,VLOOKUP($AM$438,'Banco de Dados'!$B$4:$J$50,6,FALSE)*(1-(PRINCIPAL!$O$129/100)),VLOOKUP($AM$438,'Banco de Dados'!$B$4:$J$50,6,FALSE)))))))))),"")</f>
        <v/>
      </c>
      <c r="AM466" s="29" t="str">
        <f>IFERROR(AL466*(IFERROR(VLOOKUP($AM$438,'Banco de Dados'!$B$4:$J$50,4,FALSE),"ERRO")),"")</f>
        <v/>
      </c>
      <c r="AN466" s="29" t="str">
        <f t="shared" si="298"/>
        <v/>
      </c>
      <c r="AO466" s="103" t="str">
        <f>IFERROR(AN466*(C466*(PRINCIPAL!$G$129/100))*0.47*(44/12),"")</f>
        <v/>
      </c>
      <c r="AP466" s="111" t="str">
        <f t="shared" si="299"/>
        <v/>
      </c>
      <c r="AQ466" s="30" t="str">
        <f>IFERROR(IF(AND(PRINCIPAL!$H$130&lt;&gt;"",OR(L466=PRINCIPAL!$I$130,L466=PRINCIPAL!$I$130+PRINCIPAL!$I$130,L466=PRINCIPAL!$I$130+PRINCIPAL!$I$130+PRINCIPAL!$I$130)),0,IF(AND(PRINCIPAL!$H$130&lt;&gt;"",L466=PRINCIPAL!$J$130),VLOOKUP($AR$438,'Banco de Dados'!$B$4:$J$50,8,FALSE)*PRINCIPAL!$H$130*(1-(PRINCIPAL!$K$130/100)),IF(AND(PRINCIPAL!$H$130&lt;&gt;"",L466=PRINCIPAL!$L$130),VLOOKUP($AR$438,'Banco de Dados'!$B$4:$J$50,8,FALSE)*PRINCIPAL!$H$130*(1-(PRINCIPAL!$M$130/100)),IF(AND(PRINCIPAL!$H$130&lt;&gt;"",L466=PRINCIPAL!$N$130),VLOOKUP($AR$438,'Banco de Dados'!$B$4:$J$50,8,FALSE)*PRINCIPAL!$H$130*(1-(PRINCIPAL!$O$130/100)),IF(PRINCIPAL!$H$130&lt;&gt;"",VLOOKUP($AR$438,'Banco de Dados'!$B$4:$J$50,8,FALSE)*PRINCIPAL!$H$130,IF(OR(L466=PRINCIPAL!$I$130,L466=PRINCIPAL!$I$130+PRINCIPAL!$I$130,L466=PRINCIPAL!$I$130+PRINCIPAL!$I$130+PRINCIPAL!$I$130),0,IF(L466=PRINCIPAL!$J$130,VLOOKUP($AR$438,'Banco de Dados'!$B$4:$J$50,6,FALSE)*(1-(PRINCIPAL!$K$130/100)),IF(L466=PRINCIPAL!$L$130,VLOOKUP($AR$438,'Banco de Dados'!$B$4:$J$50,6,FALSE)*(1-(PRINCIPAL!$M$130/100)),IF(L466=PRINCIPAL!$N$130,VLOOKUP($AR$438,'Banco de Dados'!$B$4:$J$50,6,FALSE)*(1-(PRINCIPAL!$O$130/100)),VLOOKUP($AR$438,'Banco de Dados'!$B$4:$J$50,6,FALSE)))))))))),"")</f>
        <v/>
      </c>
      <c r="AR466" s="29" t="str">
        <f>IFERROR(AQ466*(IFERROR(VLOOKUP($AR$438,'Banco de Dados'!$B$4:$J$50,4,FALSE),"ERRO")),"")</f>
        <v/>
      </c>
      <c r="AS466" s="29" t="str">
        <f t="shared" si="300"/>
        <v/>
      </c>
      <c r="AT466" s="103" t="str">
        <f>IFERROR(AS466*(C466*(PRINCIPAL!$G$130/100))*0.47*(44/12),"")</f>
        <v/>
      </c>
      <c r="AU466" s="111" t="str">
        <f t="shared" si="301"/>
        <v/>
      </c>
      <c r="AV466" s="30" t="str">
        <f>IFERROR(IF(AND(PRINCIPAL!$H$131&lt;&gt;"",OR(L466=PRINCIPAL!$I$131,L466=PRINCIPAL!$I$131+PRINCIPAL!$I$131,L466=PRINCIPAL!$I$131+PRINCIPAL!$I$131+PRINCIPAL!$I$131)),0,IF(AND(PRINCIPAL!$H$131&lt;&gt;"",L466=PRINCIPAL!$J$131),VLOOKUP($AW$438,'Banco de Dados'!$B$4:$J$50,8,FALSE)*PRINCIPAL!$H$131*(1-(PRINCIPAL!$K$131/100)),IF(AND(PRINCIPAL!$H$131&lt;&gt;"",L466=PRINCIPAL!$L$131),VLOOKUP($AW$438,'Banco de Dados'!$B$4:$J$50,8,FALSE)*PRINCIPAL!$H$131*(1-(PRINCIPAL!$M$131/100)),IF(AND(PRINCIPAL!$H$131&lt;&gt;"",L466=PRINCIPAL!$N$131),VLOOKUP($AW$438,'Banco de Dados'!$B$4:$J$50,8,FALSE)*PRINCIPAL!$H$131*(1-(PRINCIPAL!$O$131/100)),IF(PRINCIPAL!$H$131&lt;&gt;"",VLOOKUP($AW$438,'Banco de Dados'!$B$4:$J$50,8,FALSE)*PRINCIPAL!$H$131,IF(OR(L466=PRINCIPAL!$I$131,L466=PRINCIPAL!$I$131+PRINCIPAL!$I$131,L466=PRINCIPAL!$I$131+PRINCIPAL!$I$131+PRINCIPAL!$I$131),0,IF(L466=PRINCIPAL!$J$131,VLOOKUP($AW$438,'Banco de Dados'!$B$4:$J$50,6,FALSE)*(1-(PRINCIPAL!$K$131/100)),IF(L466=PRINCIPAL!$L$131,VLOOKUP($AW$438,'Banco de Dados'!$B$4:$J$50,6,FALSE)*(1-(PRINCIPAL!$M$131/100)),IF(L466=PRINCIPAL!$N$131,VLOOKUP($AW$438,'Banco de Dados'!$B$4:$J$50,6,FALSE)*(1-(PRINCIPAL!$O$131/100)),VLOOKUP($AW$438,'Banco de Dados'!$B$4:$J$50,6,FALSE)))))))))),"")</f>
        <v/>
      </c>
      <c r="AW466" s="29" t="str">
        <f>IFERROR(AV466*(IFERROR(VLOOKUP($AW$438,'Banco de Dados'!$B$4:$J$50,4,FALSE),"ERRO")),"")</f>
        <v/>
      </c>
      <c r="AX466" s="29" t="str">
        <f t="shared" si="302"/>
        <v/>
      </c>
      <c r="AY466" s="103" t="str">
        <f>IFERROR(AX466*(C466*(PRINCIPAL!$G$131/100))*0.47*(44/12),"")</f>
        <v/>
      </c>
      <c r="AZ466" s="111" t="str">
        <f t="shared" si="307"/>
        <v/>
      </c>
      <c r="BA466" s="30" t="str">
        <f>IFERROR(IF(AND(PRINCIPAL!$H$132&lt;&gt;"",OR(L466=PRINCIPAL!$I$132,L466=PRINCIPAL!$I$132+PRINCIPAL!$I$132,L466=PRINCIPAL!$I$132+PRINCIPAL!$I$132+PRINCIPAL!$I$132)),0,IF(AND(PRINCIPAL!$H$132&lt;&gt;"",L466=PRINCIPAL!$J$132),VLOOKUP($BB$438,'Banco de Dados'!$B$4:$J$50,8,FALSE)*PRINCIPAL!$H$132*(1-(PRINCIPAL!$K$132/100)),IF(AND(PRINCIPAL!$H$132&lt;&gt;"",L466=PRINCIPAL!$L$132),VLOOKUP($BB$438,'Banco de Dados'!$B$4:$J$50,8,FALSE)*PRINCIPAL!$H$132*(1-(PRINCIPAL!$M$132/100)),IF(AND(PRINCIPAL!$H$132&lt;&gt;"",L466=PRINCIPAL!$N$132),VLOOKUP($BB$438,'Banco de Dados'!$B$4:$J$50,8,FALSE)*PRINCIPAL!$H$132*(1-(PRINCIPAL!$O$132/100)),IF(PRINCIPAL!$H$132&lt;&gt;"",VLOOKUP($BB$438,'Banco de Dados'!$B$4:$J$50,8,FALSE)*PRINCIPAL!$H$132,IF(OR(L466=PRINCIPAL!$I$132,L466=PRINCIPAL!$I$132+PRINCIPAL!$I$132,L466=PRINCIPAL!$I$132+PRINCIPAL!$I$132+PRINCIPAL!$I$132),0,IF(L466=PRINCIPAL!$J$132,VLOOKUP($BB$438,'Banco de Dados'!$B$4:$J$50,6,FALSE)*(1-(PRINCIPAL!$K$132/100)),IF(L466=PRINCIPAL!$L$132,VLOOKUP($BB$438,'Banco de Dados'!$B$4:$J$50,6,FALSE)*(1-(PRINCIPAL!$M$132/100)),IF(L466=PRINCIPAL!$N$132,VLOOKUP($BB$438,'Banco de Dados'!$B$4:$J$50,6,FALSE)*(1-(PRINCIPAL!$O$132/100)),VLOOKUP($BB$438,'Banco de Dados'!$B$4:$J$50,6,FALSE)))))))))),"")</f>
        <v/>
      </c>
      <c r="BB466" s="29" t="str">
        <f>IFERROR(BA466*(IFERROR(VLOOKUP($BB$438,'Banco de Dados'!$B$4:$J$50,4,FALSE),"ERRO")),"")</f>
        <v/>
      </c>
      <c r="BC466" s="29" t="str">
        <f t="shared" si="308"/>
        <v/>
      </c>
      <c r="BD466" s="103" t="str">
        <f>IFERROR(BC466*(C466*(PRINCIPAL!$G$132/100))*0.47*(44/12),"")</f>
        <v/>
      </c>
      <c r="BE466" s="111" t="str">
        <f t="shared" si="287"/>
        <v/>
      </c>
      <c r="BF466" s="30" t="str">
        <f>IFERROR(IF(AND(PRINCIPAL!$H$133&lt;&gt;"",OR(L466=PRINCIPAL!$I$133,L466=PRINCIPAL!$I$133+PRINCIPAL!$I$133,L466=PRINCIPAL!$I$133+PRINCIPAL!$I$133+PRINCIPAL!$I$133)),0,IF(AND(PRINCIPAL!$H$133&lt;&gt;"",L466=PRINCIPAL!$J$133),VLOOKUP($BG$438,'Banco de Dados'!$B$4:$J$50,8,FALSE)*PRINCIPAL!$H$133*(1-(PRINCIPAL!$K$133/100)),IF(AND(PRINCIPAL!$H$133&lt;&gt;"",L466=PRINCIPAL!$L$133),VLOOKUP($BG$438,'Banco de Dados'!$B$4:$J$50,8,FALSE)*PRINCIPAL!$H$133*(1-(PRINCIPAL!$M$133/100)),IF(AND(PRINCIPAL!$H$133&lt;&gt;"",L466=PRINCIPAL!$N$133),VLOOKUP($BG$438,'Banco de Dados'!$B$4:$J$50,8,FALSE)*PRINCIPAL!$H$133*(1-(PRINCIPAL!$O$133/100)),IF(PRINCIPAL!$H$133&lt;&gt;"",VLOOKUP($BG$438,'Banco de Dados'!$B$4:$J$50,8,FALSE)*PRINCIPAL!$H$133,IF(OR(L466=PRINCIPAL!$I$133,L466=PRINCIPAL!$I$133+PRINCIPAL!$I$133,L466=PRINCIPAL!$I$133+PRINCIPAL!$I$133+PRINCIPAL!$I$133),0,IF(L466=PRINCIPAL!$J$133,VLOOKUP($BG$438,'Banco de Dados'!$B$4:$J$50,6,FALSE)*(1-(PRINCIPAL!$K$133/100)),IF(L466=PRINCIPAL!$L$133,VLOOKUP($BG$438,'Banco de Dados'!$B$4:$J$50,6,FALSE)*(1-(PRINCIPAL!$M$133/100)),IF(L466=PRINCIPAL!$N$133,VLOOKUP($BG$438,'Banco de Dados'!$B$4:$J$50,6,FALSE)*(1-(PRINCIPAL!$O$133/100)),VLOOKUP($BG$438,'Banco de Dados'!$B$4:$J$50,6,FALSE)))))))))),"")</f>
        <v/>
      </c>
      <c r="BG466" s="29" t="str">
        <f>IFERROR(BF466*(IFERROR(VLOOKUP($BG$438,'Banco de Dados'!$B$4:$J$50,4,FALSE),"ERRO")),"")</f>
        <v/>
      </c>
      <c r="BH466" s="29" t="str">
        <f t="shared" si="303"/>
        <v/>
      </c>
      <c r="BI466" s="103" t="str">
        <f>IFERROR(BH466*(C466*(PRINCIPAL!$G$133/100))*0.47*(44/12),"")</f>
        <v/>
      </c>
      <c r="BJ466" s="102" t="str">
        <f t="shared" si="288"/>
        <v/>
      </c>
    </row>
    <row r="467" spans="2:62" ht="12.75" customHeight="1" x14ac:dyDescent="0.3">
      <c r="B467" s="326">
        <f t="shared" si="289"/>
        <v>2047</v>
      </c>
      <c r="C467" s="340"/>
      <c r="D467" s="1"/>
      <c r="E467" s="116">
        <v>27</v>
      </c>
      <c r="F467" s="24" t="str">
        <f>IFERROR(VLOOKUP($G$438,'Banco de Dados'!$B$4:$J$50,6,FALSE),"")</f>
        <v/>
      </c>
      <c r="G467" s="25" t="str">
        <f>IFERROR(F467*(IFERROR(VLOOKUP($G$438,'Banco de Dados'!$B$4:$J$50,4,FALSE),"ERRO")),"")</f>
        <v/>
      </c>
      <c r="H467" s="25" t="str">
        <f t="shared" si="290"/>
        <v/>
      </c>
      <c r="I467" s="103" t="str">
        <f t="shared" si="291"/>
        <v/>
      </c>
      <c r="J467" s="117" t="str">
        <f t="shared" si="292"/>
        <v/>
      </c>
      <c r="K467" s="1"/>
      <c r="L467" s="91">
        <v>27</v>
      </c>
      <c r="M467" s="24" t="str">
        <f>IFERROR(IF(AND(PRINCIPAL!$H$124&lt;&gt;"",OR(L467=PRINCIPAL!$I$124,L467=PRINCIPAL!$I$124+PRINCIPAL!$I$124,L467=PRINCIPAL!$I$124+PRINCIPAL!$I$124+PRINCIPAL!$I$124)),0,IF(AND(PRINCIPAL!$H$124&lt;&gt;"",L467=PRINCIPAL!$J$124),VLOOKUP($N$438,'Banco de Dados'!$B$4:$J$50,8,FALSE)*PRINCIPAL!$H$124*(1-(PRINCIPAL!$K$124/100)),IF(AND(PRINCIPAL!$H$124&lt;&gt;"",L467=PRINCIPAL!$L$124),VLOOKUP($N$438,'Banco de Dados'!$B$4:$J$50,8,FALSE)*PRINCIPAL!$H$124*(1-(PRINCIPAL!$M$124/100)),IF(AND(PRINCIPAL!$H$124&lt;&gt;"",L467=PRINCIPAL!$N$124),VLOOKUP($N$438,'Banco de Dados'!$B$4:$J$50,8,FALSE)*PRINCIPAL!$H$124*(1-(PRINCIPAL!$O$124/100)),IF(PRINCIPAL!$H$124&lt;&gt;"",VLOOKUP($N$438,'Banco de Dados'!$B$4:$J$50,8,FALSE)*PRINCIPAL!$H$124,IF(OR(L467=PRINCIPAL!$I$124,L467=PRINCIPAL!$I$124+PRINCIPAL!$I$124,L467=PRINCIPAL!$I$124+PRINCIPAL!$I$124+PRINCIPAL!$I$124),0,IF(L467=PRINCIPAL!$J$124,VLOOKUP($N$438,'Banco de Dados'!$B$4:$J$50,6,FALSE)*(1-(PRINCIPAL!$K$124/100)),IF(L467=PRINCIPAL!$L$124,VLOOKUP($N$438,'Banco de Dados'!$B$4:$J$50,6,FALSE)*(1-(PRINCIPAL!$M$124/100)),IF(L467=PRINCIPAL!$N$124,VLOOKUP($N$438,'Banco de Dados'!$B$4:$J$50,6,FALSE)*(1-(PRINCIPAL!$O$124/100)),VLOOKUP($N$438,'Banco de Dados'!$B$4:$J$50,6,FALSE)))))))))),"")</f>
        <v/>
      </c>
      <c r="N467" s="25" t="str">
        <f>IFERROR(M467*(IFERROR(VLOOKUP($N$438,'Banco de Dados'!$B$4:$J$50,4,FALSE),"ERRO")),"")</f>
        <v/>
      </c>
      <c r="O467" s="25" t="str">
        <f t="shared" si="311"/>
        <v/>
      </c>
      <c r="P467" s="103" t="str">
        <f>IFERROR(O467*(C467*(PRINCIPAL!$G$124/100))*0.47*(44/12),"")</f>
        <v/>
      </c>
      <c r="Q467" s="107" t="str">
        <f t="shared" ref="Q467:Q475" si="313">IFERROR(Q466+P467,"")</f>
        <v/>
      </c>
      <c r="R467" s="29" t="str">
        <f>IFERROR(IF(AND(PRINCIPAL!$H$125&lt;&gt;"",OR(L467=PRINCIPAL!$I$125,L467=PRINCIPAL!$I$125+PRINCIPAL!$I$125,L467=PRINCIPAL!$I$125+PRINCIPAL!$I$125+PRINCIPAL!$I$125)),0,IF(AND(PRINCIPAL!$H$125&lt;&gt;"",L467=PRINCIPAL!$J$125),VLOOKUP($S$438,'Banco de Dados'!$B$4:$J$50,8,FALSE)*PRINCIPAL!$H$125*(1-(PRINCIPAL!$K$125/100)),IF(AND(PRINCIPAL!$H$125&lt;&gt;"",L467=PRINCIPAL!$L$125),VLOOKUP($S$438,'Banco de Dados'!$B$4:$J$50,8,FALSE)*PRINCIPAL!$H$125*(1-(PRINCIPAL!$M$125/100)),IF(AND(PRINCIPAL!$H$125&lt;&gt;"",L467=PRINCIPAL!$N$125),VLOOKUP($S$438,'Banco de Dados'!$B$4:$J$50,8,FALSE)*PRINCIPAL!$H$125*(1-(PRINCIPAL!$O$125/100)),IF(PRINCIPAL!$H$125&lt;&gt;"",VLOOKUP($S$438,'Banco de Dados'!$B$4:$J$50,8,FALSE)*PRINCIPAL!$H$125,IF(OR(L467=PRINCIPAL!$I$125,L467=PRINCIPAL!$I$125+PRINCIPAL!$I$125,L467=PRINCIPAL!$I$125+PRINCIPAL!$I$125+PRINCIPAL!$I$125),0,IF(L467=PRINCIPAL!$J$125,VLOOKUP($S$438,'Banco de Dados'!$B$4:$J$50,6,FALSE)*(1-(PRINCIPAL!$K$125/100)),IF(L467=PRINCIPAL!$L$125,VLOOKUP($S$438,'Banco de Dados'!$B$4:$J$50,6,FALSE)*(1-(PRINCIPAL!$M$125/100)),IF(L467=PRINCIPAL!$N$125,VLOOKUP($S$438,'Banco de Dados'!$B$4:$J$50,6,FALSE)*(1-(PRINCIPAL!$O$125/100)),VLOOKUP($S$438,'Banco de Dados'!$B$4:$J$50,6,FALSE)))))))))),"")</f>
        <v/>
      </c>
      <c r="S467" s="29" t="str">
        <f>IFERROR(R467*(IFERROR(VLOOKUP($S$438,'Banco de Dados'!$B$4:$J$50,4,FALSE),"ERRO")),"")</f>
        <v/>
      </c>
      <c r="T467" s="29" t="str">
        <f t="shared" si="310"/>
        <v/>
      </c>
      <c r="U467" s="103" t="str">
        <f>IFERROR(T467*(C467*(PRINCIPAL!$G$125/100))*0.47*(44/12),"")</f>
        <v/>
      </c>
      <c r="V467" s="103" t="str">
        <f t="shared" si="286"/>
        <v/>
      </c>
      <c r="W467" s="30" t="str">
        <f>IFERROR(IF(AND(PRINCIPAL!$H$126&lt;&gt;"",OR(L467=PRINCIPAL!$I$126,L467=PRINCIPAL!$I$126+PRINCIPAL!$I$126,L467=PRINCIPAL!$I$126+PRINCIPAL!$I$126+PRINCIPAL!$I$126)),0,IF(AND(PRINCIPAL!$H$126&lt;&gt;"",L467=PRINCIPAL!$J$126),VLOOKUP($X$438,'Banco de Dados'!$B$4:$J$50,8,FALSE)*PRINCIPAL!$H$126*(1-(PRINCIPAL!$K$126/100)),IF(AND(PRINCIPAL!$H$126&lt;&gt;"",L467=PRINCIPAL!$L$126),VLOOKUP($X$438,'Banco de Dados'!$B$4:$J$50,8,FALSE)*PRINCIPAL!$H$126*(1-(PRINCIPAL!$M$126/100)),IF(AND(PRINCIPAL!$H$126&lt;&gt;"",L467=PRINCIPAL!$N$126),VLOOKUP($X$438,'Banco de Dados'!$B$4:$J$50,8,FALSE)*PRINCIPAL!$H$126*(1-(PRINCIPAL!$O$126/100)),IF(PRINCIPAL!$H$126&lt;&gt;"",VLOOKUP($X$438,'Banco de Dados'!$B$4:$J$50,8,FALSE)*PRINCIPAL!$H$126,IF(OR(L467=PRINCIPAL!$I$126,L467=PRINCIPAL!$I$126+PRINCIPAL!$I$126,L467=PRINCIPAL!$I$126+PRINCIPAL!$I$126+PRINCIPAL!$I$126),0,IF(L467=PRINCIPAL!$J$126,VLOOKUP($X$438,'Banco de Dados'!$B$4:$J$50,6,FALSE)*(1-(PRINCIPAL!$K$126/100)),IF(L467=PRINCIPAL!$L$126,VLOOKUP($X$438,'Banco de Dados'!$B$4:$J$50,6,FALSE)*(1-(PRINCIPAL!$M$126/100)),IF(L467=PRINCIPAL!$N$126,VLOOKUP($X$438,'Banco de Dados'!$B$4:$J$50,6,FALSE)*(1-(PRINCIPAL!$O$126/100)),VLOOKUP($X$438,'Banco de Dados'!$B$4:$J$50,6,FALSE)))))))))),"")</f>
        <v/>
      </c>
      <c r="X467" s="29" t="str">
        <f>IFERROR(W467*(IFERROR(VLOOKUP($X$438,'Banco de Dados'!$B$4:$J$50,4,FALSE),"ERRO")),"")</f>
        <v/>
      </c>
      <c r="Y467" s="29" t="str">
        <f t="shared" si="304"/>
        <v/>
      </c>
      <c r="Z467" s="103" t="str">
        <f>IFERROR(Y467*(C467*(PRINCIPAL!$G$126/100))*0.47*(44/12),"")</f>
        <v/>
      </c>
      <c r="AA467" s="111" t="str">
        <f t="shared" si="305"/>
        <v/>
      </c>
      <c r="AB467" s="30" t="str">
        <f>IFERROR(IF(AND(PRINCIPAL!$H$127&lt;&gt;"",OR(L467=PRINCIPAL!$I$127,L467=PRINCIPAL!$I$127+PRINCIPAL!$I$127,L467=PRINCIPAL!$I$127+PRINCIPAL!$I$127+PRINCIPAL!$I$127)),0,IF(AND(PRINCIPAL!$H$127&lt;&gt;"",L467=PRINCIPAL!$J$127),VLOOKUP($AC$438,'Banco de Dados'!$B$4:$J$50,8,FALSE)*PRINCIPAL!$H$127*(1-(PRINCIPAL!$K$127/100)),IF(AND(PRINCIPAL!$H$127&lt;&gt;"",L467=PRINCIPAL!$L$127),VLOOKUP($AC$438,'Banco de Dados'!$B$4:$J$50,8,FALSE)*PRINCIPAL!$H$127*(1-(PRINCIPAL!$M$127/100)),IF(AND(PRINCIPAL!$H$127&lt;&gt;"",L467=PRINCIPAL!$N$127),VLOOKUP($AC$438,'Banco de Dados'!$B$4:$J$50,8,FALSE)*PRINCIPAL!$H$127*(1-(PRINCIPAL!$O$127/100)),IF(PRINCIPAL!$H$127&lt;&gt;"",VLOOKUP($AC$438,'Banco de Dados'!$B$4:$J$50,8,FALSE)*PRINCIPAL!$H$127,IF(OR(L467=PRINCIPAL!$I$127,L467=PRINCIPAL!$I$127+PRINCIPAL!$I$127,L467=PRINCIPAL!$I$127+PRINCIPAL!$I$127+PRINCIPAL!$I$127),0,IF(L467=PRINCIPAL!$J$127,VLOOKUP($AC$438,'Banco de Dados'!$B$4:$J$50,6,FALSE)*(1-(PRINCIPAL!$K$127/100)),IF(L467=PRINCIPAL!$L$127,VLOOKUP($AC$438,'Banco de Dados'!$B$4:$J$50,6,FALSE)*(1-(PRINCIPAL!$M$127/100)),IF(L467=PRINCIPAL!$N$127,VLOOKUP($AC$438,'Banco de Dados'!$B$4:$J$50,6,FALSE)*(1-(PRINCIPAL!$O$127/100)),VLOOKUP($AC$438,'Banco de Dados'!$B$4:$J$50,6,FALSE)))))))))),"")</f>
        <v/>
      </c>
      <c r="AC467" s="29" t="str">
        <f>IFERROR(AB467*(IFERROR(VLOOKUP($AC$438,'Banco de Dados'!$B$4:$J$50,4,FALSE),"ERRO")),"")</f>
        <v/>
      </c>
      <c r="AD467" s="29" t="str">
        <f t="shared" si="295"/>
        <v/>
      </c>
      <c r="AE467" s="103" t="str">
        <f>IFERROR(AD467*(C467*(PRINCIPAL!$G$127/100))*0.47*(44/12),"")</f>
        <v/>
      </c>
      <c r="AF467" s="111" t="str">
        <f t="shared" si="296"/>
        <v/>
      </c>
      <c r="AG467" s="30" t="str">
        <f>IFERROR(IF(AND(PRINCIPAL!$H$128&lt;&gt;"",OR(L467=PRINCIPAL!$I$128,L467=PRINCIPAL!$I$128+PRINCIPAL!$I$128,L467=PRINCIPAL!$I$128+PRINCIPAL!$I$128+PRINCIPAL!$I$128)),0,IF(AND(PRINCIPAL!$H$128&lt;&gt;"",L467=PRINCIPAL!$J$128),VLOOKUP($AH$438,'Banco de Dados'!$B$4:$J$50,8,FALSE)*PRINCIPAL!$H$128*(1-(PRINCIPAL!$K$128/100)),IF(AND(PRINCIPAL!$H$128&lt;&gt;"",L467=PRINCIPAL!$L$128),VLOOKUP($AH$438,'Banco de Dados'!$B$4:$J$50,8,FALSE)*PRINCIPAL!$H$128*(1-(PRINCIPAL!$M$128/100)),IF(AND(PRINCIPAL!$H$128&lt;&gt;"",L467=PRINCIPAL!$N$128),VLOOKUP($AH$438,'Banco de Dados'!$B$4:$J$50,8,FALSE)*PRINCIPAL!$H$128*(1-(PRINCIPAL!$O$128/100)),IF(PRINCIPAL!$H$128&lt;&gt;"",VLOOKUP($AH$438,'Banco de Dados'!$B$4:$J$50,8,FALSE)*PRINCIPAL!$H$128,IF(OR(L467=PRINCIPAL!$I$128,L467=PRINCIPAL!$I$128+PRINCIPAL!$I$128,L467=PRINCIPAL!$I$128+PRINCIPAL!$I$128+PRINCIPAL!$I$128),0,IF(L467=PRINCIPAL!$J$128,VLOOKUP($AH$438,'Banco de Dados'!$B$4:$J$50,6,FALSE)*(1-(PRINCIPAL!$K$128/100)),IF(L467=PRINCIPAL!$L$128,VLOOKUP($AH$438,'Banco de Dados'!$B$4:$J$50,6,FALSE)*(1-(PRINCIPAL!$M$128/100)),IF(L467=PRINCIPAL!$N$128,VLOOKUP($AH$438,'Banco de Dados'!$B$4:$J$50,6,FALSE)*(1-(PRINCIPAL!$O$128/100)),VLOOKUP($AH$438,'Banco de Dados'!$B$4:$J$50,6,FALSE)))))))))),"")</f>
        <v/>
      </c>
      <c r="AH467" s="29" t="str">
        <f>IFERROR(AG467*(IFERROR(VLOOKUP($AH$438,'Banco de Dados'!$B$4:$J$50,4,FALSE),"ERRO")),"")</f>
        <v/>
      </c>
      <c r="AI467" s="29" t="str">
        <f t="shared" si="297"/>
        <v/>
      </c>
      <c r="AJ467" s="103" t="str">
        <f>IFERROR(AI467*(C467*(PRINCIPAL!$G$128/100))*0.47*(44/12),"")</f>
        <v/>
      </c>
      <c r="AK467" s="111" t="str">
        <f t="shared" si="306"/>
        <v/>
      </c>
      <c r="AL467" s="30" t="str">
        <f>IFERROR(IF(AND(PRINCIPAL!$H$129&lt;&gt;"",OR(L467=PRINCIPAL!$I$129,L467=PRINCIPAL!$I$129+PRINCIPAL!$I$129,L467=PRINCIPAL!$I$129+PRINCIPAL!$I$129+PRINCIPAL!$I$129)),0,IF(AND(PRINCIPAL!$H$129&lt;&gt;"",L467=PRINCIPAL!$J$129),VLOOKUP($AM$438,'Banco de Dados'!$B$4:$J$50,8,FALSE)*PRINCIPAL!$H$129*(1-(PRINCIPAL!$K$129/100)),IF(AND(PRINCIPAL!$H$129&lt;&gt;"",L467=PRINCIPAL!$L$129),VLOOKUP($AM$438,'Banco de Dados'!$B$4:$J$50,8,FALSE)*PRINCIPAL!$H$129*(1-(PRINCIPAL!$M$129/100)),IF(AND(PRINCIPAL!$H$129&lt;&gt;"",L467=PRINCIPAL!$N$129),VLOOKUP($AM$438,'Banco de Dados'!$B$4:$J$50,8,FALSE)*PRINCIPAL!$H$129*(1-(PRINCIPAL!$O$129/100)),IF(PRINCIPAL!$H$129&lt;&gt;"",VLOOKUP($AM$438,'Banco de Dados'!$B$4:$J$50,8,FALSE)*PRINCIPAL!$H$129,IF(OR(L467=PRINCIPAL!$I$129,L467=PRINCIPAL!$I$129+PRINCIPAL!$I$129,L467=PRINCIPAL!$I$129+PRINCIPAL!$I$129+PRINCIPAL!$I$129),0,IF(L467=PRINCIPAL!$J$129,VLOOKUP($AM$438,'Banco de Dados'!$B$4:$J$50,6,FALSE)*(1-(PRINCIPAL!$K$129/100)),IF(L467=PRINCIPAL!$L$129,VLOOKUP($AM$438,'Banco de Dados'!$B$4:$J$50,6,FALSE)*(1-(PRINCIPAL!$M$129/100)),IF(L467=PRINCIPAL!$N$129,VLOOKUP($AM$438,'Banco de Dados'!$B$4:$J$50,6,FALSE)*(1-(PRINCIPAL!$O$129/100)),VLOOKUP($AM$438,'Banco de Dados'!$B$4:$J$50,6,FALSE)))))))))),"")</f>
        <v/>
      </c>
      <c r="AM467" s="29" t="str">
        <f>IFERROR(AL467*(IFERROR(VLOOKUP($AM$438,'Banco de Dados'!$B$4:$J$50,4,FALSE),"ERRO")),"")</f>
        <v/>
      </c>
      <c r="AN467" s="29" t="str">
        <f t="shared" si="298"/>
        <v/>
      </c>
      <c r="AO467" s="103" t="str">
        <f>IFERROR(AN467*(C467*(PRINCIPAL!$G$129/100))*0.47*(44/12),"")</f>
        <v/>
      </c>
      <c r="AP467" s="111" t="str">
        <f t="shared" si="299"/>
        <v/>
      </c>
      <c r="AQ467" s="30" t="str">
        <f>IFERROR(IF(AND(PRINCIPAL!$H$130&lt;&gt;"",OR(L467=PRINCIPAL!$I$130,L467=PRINCIPAL!$I$130+PRINCIPAL!$I$130,L467=PRINCIPAL!$I$130+PRINCIPAL!$I$130+PRINCIPAL!$I$130)),0,IF(AND(PRINCIPAL!$H$130&lt;&gt;"",L467=PRINCIPAL!$J$130),VLOOKUP($AR$438,'Banco de Dados'!$B$4:$J$50,8,FALSE)*PRINCIPAL!$H$130*(1-(PRINCIPAL!$K$130/100)),IF(AND(PRINCIPAL!$H$130&lt;&gt;"",L467=PRINCIPAL!$L$130),VLOOKUP($AR$438,'Banco de Dados'!$B$4:$J$50,8,FALSE)*PRINCIPAL!$H$130*(1-(PRINCIPAL!$M$130/100)),IF(AND(PRINCIPAL!$H$130&lt;&gt;"",L467=PRINCIPAL!$N$130),VLOOKUP($AR$438,'Banco de Dados'!$B$4:$J$50,8,FALSE)*PRINCIPAL!$H$130*(1-(PRINCIPAL!$O$130/100)),IF(PRINCIPAL!$H$130&lt;&gt;"",VLOOKUP($AR$438,'Banco de Dados'!$B$4:$J$50,8,FALSE)*PRINCIPAL!$H$130,IF(OR(L467=PRINCIPAL!$I$130,L467=PRINCIPAL!$I$130+PRINCIPAL!$I$130,L467=PRINCIPAL!$I$130+PRINCIPAL!$I$130+PRINCIPAL!$I$130),0,IF(L467=PRINCIPAL!$J$130,VLOOKUP($AR$438,'Banco de Dados'!$B$4:$J$50,6,FALSE)*(1-(PRINCIPAL!$K$130/100)),IF(L467=PRINCIPAL!$L$130,VLOOKUP($AR$438,'Banco de Dados'!$B$4:$J$50,6,FALSE)*(1-(PRINCIPAL!$M$130/100)),IF(L467=PRINCIPAL!$N$130,VLOOKUP($AR$438,'Banco de Dados'!$B$4:$J$50,6,FALSE)*(1-(PRINCIPAL!$O$130/100)),VLOOKUP($AR$438,'Banco de Dados'!$B$4:$J$50,6,FALSE)))))))))),"")</f>
        <v/>
      </c>
      <c r="AR467" s="29" t="str">
        <f>IFERROR(AQ467*(IFERROR(VLOOKUP($AR$438,'Banco de Dados'!$B$4:$J$50,4,FALSE),"ERRO")),"")</f>
        <v/>
      </c>
      <c r="AS467" s="29" t="str">
        <f t="shared" si="300"/>
        <v/>
      </c>
      <c r="AT467" s="103" t="str">
        <f>IFERROR(AS467*(C467*(PRINCIPAL!$G$130/100))*0.47*(44/12),"")</f>
        <v/>
      </c>
      <c r="AU467" s="111" t="str">
        <f t="shared" si="301"/>
        <v/>
      </c>
      <c r="AV467" s="30" t="str">
        <f>IFERROR(IF(AND(PRINCIPAL!$H$131&lt;&gt;"",OR(L467=PRINCIPAL!$I$131,L467=PRINCIPAL!$I$131+PRINCIPAL!$I$131,L467=PRINCIPAL!$I$131+PRINCIPAL!$I$131+PRINCIPAL!$I$131)),0,IF(AND(PRINCIPAL!$H$131&lt;&gt;"",L467=PRINCIPAL!$J$131),VLOOKUP($AW$438,'Banco de Dados'!$B$4:$J$50,8,FALSE)*PRINCIPAL!$H$131*(1-(PRINCIPAL!$K$131/100)),IF(AND(PRINCIPAL!$H$131&lt;&gt;"",L467=PRINCIPAL!$L$131),VLOOKUP($AW$438,'Banco de Dados'!$B$4:$J$50,8,FALSE)*PRINCIPAL!$H$131*(1-(PRINCIPAL!$M$131/100)),IF(AND(PRINCIPAL!$H$131&lt;&gt;"",L467=PRINCIPAL!$N$131),VLOOKUP($AW$438,'Banco de Dados'!$B$4:$J$50,8,FALSE)*PRINCIPAL!$H$131*(1-(PRINCIPAL!$O$131/100)),IF(PRINCIPAL!$H$131&lt;&gt;"",VLOOKUP($AW$438,'Banco de Dados'!$B$4:$J$50,8,FALSE)*PRINCIPAL!$H$131,IF(OR(L467=PRINCIPAL!$I$131,L467=PRINCIPAL!$I$131+PRINCIPAL!$I$131,L467=PRINCIPAL!$I$131+PRINCIPAL!$I$131+PRINCIPAL!$I$131),0,IF(L467=PRINCIPAL!$J$131,VLOOKUP($AW$438,'Banco de Dados'!$B$4:$J$50,6,FALSE)*(1-(PRINCIPAL!$K$131/100)),IF(L467=PRINCIPAL!$L$131,VLOOKUP($AW$438,'Banco de Dados'!$B$4:$J$50,6,FALSE)*(1-(PRINCIPAL!$M$131/100)),IF(L467=PRINCIPAL!$N$131,VLOOKUP($AW$438,'Banco de Dados'!$B$4:$J$50,6,FALSE)*(1-(PRINCIPAL!$O$131/100)),VLOOKUP($AW$438,'Banco de Dados'!$B$4:$J$50,6,FALSE)))))))))),"")</f>
        <v/>
      </c>
      <c r="AW467" s="29" t="str">
        <f>IFERROR(AV467*(IFERROR(VLOOKUP($AW$438,'Banco de Dados'!$B$4:$J$50,4,FALSE),"ERRO")),"")</f>
        <v/>
      </c>
      <c r="AX467" s="29" t="str">
        <f t="shared" si="302"/>
        <v/>
      </c>
      <c r="AY467" s="103" t="str">
        <f>IFERROR(AX467*(C467*(PRINCIPAL!$G$131/100))*0.47*(44/12),"")</f>
        <v/>
      </c>
      <c r="AZ467" s="111" t="str">
        <f t="shared" si="307"/>
        <v/>
      </c>
      <c r="BA467" s="30" t="str">
        <f>IFERROR(IF(AND(PRINCIPAL!$H$132&lt;&gt;"",OR(L467=PRINCIPAL!$I$132,L467=PRINCIPAL!$I$132+PRINCIPAL!$I$132,L467=PRINCIPAL!$I$132+PRINCIPAL!$I$132+PRINCIPAL!$I$132)),0,IF(AND(PRINCIPAL!$H$132&lt;&gt;"",L467=PRINCIPAL!$J$132),VLOOKUP($BB$438,'Banco de Dados'!$B$4:$J$50,8,FALSE)*PRINCIPAL!$H$132*(1-(PRINCIPAL!$K$132/100)),IF(AND(PRINCIPAL!$H$132&lt;&gt;"",L467=PRINCIPAL!$L$132),VLOOKUP($BB$438,'Banco de Dados'!$B$4:$J$50,8,FALSE)*PRINCIPAL!$H$132*(1-(PRINCIPAL!$M$132/100)),IF(AND(PRINCIPAL!$H$132&lt;&gt;"",L467=PRINCIPAL!$N$132),VLOOKUP($BB$438,'Banco de Dados'!$B$4:$J$50,8,FALSE)*PRINCIPAL!$H$132*(1-(PRINCIPAL!$O$132/100)),IF(PRINCIPAL!$H$132&lt;&gt;"",VLOOKUP($BB$438,'Banco de Dados'!$B$4:$J$50,8,FALSE)*PRINCIPAL!$H$132,IF(OR(L467=PRINCIPAL!$I$132,L467=PRINCIPAL!$I$132+PRINCIPAL!$I$132,L467=PRINCIPAL!$I$132+PRINCIPAL!$I$132+PRINCIPAL!$I$132),0,IF(L467=PRINCIPAL!$J$132,VLOOKUP($BB$438,'Banco de Dados'!$B$4:$J$50,6,FALSE)*(1-(PRINCIPAL!$K$132/100)),IF(L467=PRINCIPAL!$L$132,VLOOKUP($BB$438,'Banco de Dados'!$B$4:$J$50,6,FALSE)*(1-(PRINCIPAL!$M$132/100)),IF(L467=PRINCIPAL!$N$132,VLOOKUP($BB$438,'Banco de Dados'!$B$4:$J$50,6,FALSE)*(1-(PRINCIPAL!$O$132/100)),VLOOKUP($BB$438,'Banco de Dados'!$B$4:$J$50,6,FALSE)))))))))),"")</f>
        <v/>
      </c>
      <c r="BB467" s="29" t="str">
        <f>IFERROR(BA467*(IFERROR(VLOOKUP($BB$438,'Banco de Dados'!$B$4:$J$50,4,FALSE),"ERRO")),"")</f>
        <v/>
      </c>
      <c r="BC467" s="29" t="str">
        <f t="shared" si="308"/>
        <v/>
      </c>
      <c r="BD467" s="103" t="str">
        <f>IFERROR(BC467*(C467*(PRINCIPAL!$G$132/100))*0.47*(44/12),"")</f>
        <v/>
      </c>
      <c r="BE467" s="111" t="str">
        <f t="shared" si="287"/>
        <v/>
      </c>
      <c r="BF467" s="30" t="str">
        <f>IFERROR(IF(AND(PRINCIPAL!$H$133&lt;&gt;"",OR(L467=PRINCIPAL!$I$133,L467=PRINCIPAL!$I$133+PRINCIPAL!$I$133,L467=PRINCIPAL!$I$133+PRINCIPAL!$I$133+PRINCIPAL!$I$133)),0,IF(AND(PRINCIPAL!$H$133&lt;&gt;"",L467=PRINCIPAL!$J$133),VLOOKUP($BG$438,'Banco de Dados'!$B$4:$J$50,8,FALSE)*PRINCIPAL!$H$133*(1-(PRINCIPAL!$K$133/100)),IF(AND(PRINCIPAL!$H$133&lt;&gt;"",L467=PRINCIPAL!$L$133),VLOOKUP($BG$438,'Banco de Dados'!$B$4:$J$50,8,FALSE)*PRINCIPAL!$H$133*(1-(PRINCIPAL!$M$133/100)),IF(AND(PRINCIPAL!$H$133&lt;&gt;"",L467=PRINCIPAL!$N$133),VLOOKUP($BG$438,'Banco de Dados'!$B$4:$J$50,8,FALSE)*PRINCIPAL!$H$133*(1-(PRINCIPAL!$O$133/100)),IF(PRINCIPAL!$H$133&lt;&gt;"",VLOOKUP($BG$438,'Banco de Dados'!$B$4:$J$50,8,FALSE)*PRINCIPAL!$H$133,IF(OR(L467=PRINCIPAL!$I$133,L467=PRINCIPAL!$I$133+PRINCIPAL!$I$133,L467=PRINCIPAL!$I$133+PRINCIPAL!$I$133+PRINCIPAL!$I$133),0,IF(L467=PRINCIPAL!$J$133,VLOOKUP($BG$438,'Banco de Dados'!$B$4:$J$50,6,FALSE)*(1-(PRINCIPAL!$K$133/100)),IF(L467=PRINCIPAL!$L$133,VLOOKUP($BG$438,'Banco de Dados'!$B$4:$J$50,6,FALSE)*(1-(PRINCIPAL!$M$133/100)),IF(L467=PRINCIPAL!$N$133,VLOOKUP($BG$438,'Banco de Dados'!$B$4:$J$50,6,FALSE)*(1-(PRINCIPAL!$O$133/100)),VLOOKUP($BG$438,'Banco de Dados'!$B$4:$J$50,6,FALSE)))))))))),"")</f>
        <v/>
      </c>
      <c r="BG467" s="29" t="str">
        <f>IFERROR(BF467*(IFERROR(VLOOKUP($BG$438,'Banco de Dados'!$B$4:$J$50,4,FALSE),"ERRO")),"")</f>
        <v/>
      </c>
      <c r="BH467" s="29" t="str">
        <f t="shared" si="303"/>
        <v/>
      </c>
      <c r="BI467" s="103" t="str">
        <f>IFERROR(BH467*(C467*(PRINCIPAL!$G$133/100))*0.47*(44/12),"")</f>
        <v/>
      </c>
      <c r="BJ467" s="102" t="str">
        <f t="shared" si="288"/>
        <v/>
      </c>
    </row>
    <row r="468" spans="2:62" ht="12.75" customHeight="1" x14ac:dyDescent="0.3">
      <c r="B468" s="326">
        <f t="shared" si="289"/>
        <v>2048</v>
      </c>
      <c r="C468" s="340"/>
      <c r="D468" s="1"/>
      <c r="E468" s="116">
        <v>28</v>
      </c>
      <c r="F468" s="24" t="str">
        <f>IFERROR(VLOOKUP($G$438,'Banco de Dados'!$B$4:$J$50,6,FALSE),"")</f>
        <v/>
      </c>
      <c r="G468" s="25" t="str">
        <f>IFERROR(F468*(IFERROR(VLOOKUP($G$438,'Banco de Dados'!$B$4:$J$50,4,FALSE),"ERRO")),"")</f>
        <v/>
      </c>
      <c r="H468" s="25" t="str">
        <f t="shared" si="290"/>
        <v/>
      </c>
      <c r="I468" s="103" t="str">
        <f t="shared" si="291"/>
        <v/>
      </c>
      <c r="J468" s="117" t="str">
        <f t="shared" si="292"/>
        <v/>
      </c>
      <c r="K468" s="1"/>
      <c r="L468" s="91">
        <v>28</v>
      </c>
      <c r="M468" s="24" t="str">
        <f>IFERROR(IF(AND(PRINCIPAL!$H$124&lt;&gt;"",OR(L468=PRINCIPAL!$I$124,L468=PRINCIPAL!$I$124+PRINCIPAL!$I$124,L468=PRINCIPAL!$I$124+PRINCIPAL!$I$124+PRINCIPAL!$I$124)),0,IF(AND(PRINCIPAL!$H$124&lt;&gt;"",L468=PRINCIPAL!$J$124),VLOOKUP($N$438,'Banco de Dados'!$B$4:$J$50,8,FALSE)*PRINCIPAL!$H$124*(1-(PRINCIPAL!$K$124/100)),IF(AND(PRINCIPAL!$H$124&lt;&gt;"",L468=PRINCIPAL!$L$124),VLOOKUP($N$438,'Banco de Dados'!$B$4:$J$50,8,FALSE)*PRINCIPAL!$H$124*(1-(PRINCIPAL!$M$124/100)),IF(AND(PRINCIPAL!$H$124&lt;&gt;"",L468=PRINCIPAL!$N$124),VLOOKUP($N$438,'Banco de Dados'!$B$4:$J$50,8,FALSE)*PRINCIPAL!$H$124*(1-(PRINCIPAL!$O$124/100)),IF(PRINCIPAL!$H$124&lt;&gt;"",VLOOKUP($N$438,'Banco de Dados'!$B$4:$J$50,8,FALSE)*PRINCIPAL!$H$124,IF(OR(L468=PRINCIPAL!$I$124,L468=PRINCIPAL!$I$124+PRINCIPAL!$I$124,L468=PRINCIPAL!$I$124+PRINCIPAL!$I$124+PRINCIPAL!$I$124),0,IF(L468=PRINCIPAL!$J$124,VLOOKUP($N$438,'Banco de Dados'!$B$4:$J$50,6,FALSE)*(1-(PRINCIPAL!$K$124/100)),IF(L468=PRINCIPAL!$L$124,VLOOKUP($N$438,'Banco de Dados'!$B$4:$J$50,6,FALSE)*(1-(PRINCIPAL!$M$124/100)),IF(L468=PRINCIPAL!$N$124,VLOOKUP($N$438,'Banco de Dados'!$B$4:$J$50,6,FALSE)*(1-(PRINCIPAL!$O$124/100)),VLOOKUP($N$438,'Banco de Dados'!$B$4:$J$50,6,FALSE)))))))))),"")</f>
        <v/>
      </c>
      <c r="N468" s="25" t="str">
        <f>IFERROR(M468*(IFERROR(VLOOKUP($N$438,'Banco de Dados'!$B$4:$J$50,4,FALSE),"ERRO")),"")</f>
        <v/>
      </c>
      <c r="O468" s="25" t="str">
        <f t="shared" si="311"/>
        <v/>
      </c>
      <c r="P468" s="103" t="str">
        <f>IFERROR(O468*(C468*(PRINCIPAL!$G$124/100))*0.47*(44/12),"")</f>
        <v/>
      </c>
      <c r="Q468" s="107" t="str">
        <f t="shared" si="313"/>
        <v/>
      </c>
      <c r="R468" s="29" t="str">
        <f>IFERROR(IF(AND(PRINCIPAL!$H$125&lt;&gt;"",OR(L468=PRINCIPAL!$I$125,L468=PRINCIPAL!$I$125+PRINCIPAL!$I$125,L468=PRINCIPAL!$I$125+PRINCIPAL!$I$125+PRINCIPAL!$I$125)),0,IF(AND(PRINCIPAL!$H$125&lt;&gt;"",L468=PRINCIPAL!$J$125),VLOOKUP($S$438,'Banco de Dados'!$B$4:$J$50,8,FALSE)*PRINCIPAL!$H$125*(1-(PRINCIPAL!$K$125/100)),IF(AND(PRINCIPAL!$H$125&lt;&gt;"",L468=PRINCIPAL!$L$125),VLOOKUP($S$438,'Banco de Dados'!$B$4:$J$50,8,FALSE)*PRINCIPAL!$H$125*(1-(PRINCIPAL!$M$125/100)),IF(AND(PRINCIPAL!$H$125&lt;&gt;"",L468=PRINCIPAL!$N$125),VLOOKUP($S$438,'Banco de Dados'!$B$4:$J$50,8,FALSE)*PRINCIPAL!$H$125*(1-(PRINCIPAL!$O$125/100)),IF(PRINCIPAL!$H$125&lt;&gt;"",VLOOKUP($S$438,'Banco de Dados'!$B$4:$J$50,8,FALSE)*PRINCIPAL!$H$125,IF(OR(L468=PRINCIPAL!$I$125,L468=PRINCIPAL!$I$125+PRINCIPAL!$I$125,L468=PRINCIPAL!$I$125+PRINCIPAL!$I$125+PRINCIPAL!$I$125),0,IF(L468=PRINCIPAL!$J$125,VLOOKUP($S$438,'Banco de Dados'!$B$4:$J$50,6,FALSE)*(1-(PRINCIPAL!$K$125/100)),IF(L468=PRINCIPAL!$L$125,VLOOKUP($S$438,'Banco de Dados'!$B$4:$J$50,6,FALSE)*(1-(PRINCIPAL!$M$125/100)),IF(L468=PRINCIPAL!$N$125,VLOOKUP($S$438,'Banco de Dados'!$B$4:$J$50,6,FALSE)*(1-(PRINCIPAL!$O$125/100)),VLOOKUP($S$438,'Banco de Dados'!$B$4:$J$50,6,FALSE)))))))))),"")</f>
        <v/>
      </c>
      <c r="S468" s="29" t="str">
        <f>IFERROR(R468*(IFERROR(VLOOKUP($S$438,'Banco de Dados'!$B$4:$J$50,4,FALSE),"ERRO")),"")</f>
        <v/>
      </c>
      <c r="T468" s="29" t="str">
        <f t="shared" si="310"/>
        <v/>
      </c>
      <c r="U468" s="103" t="str">
        <f>IFERROR(T468*(C468*(PRINCIPAL!$G$125/100))*0.47*(44/12),"")</f>
        <v/>
      </c>
      <c r="V468" s="103" t="str">
        <f t="shared" si="286"/>
        <v/>
      </c>
      <c r="W468" s="30" t="str">
        <f>IFERROR(IF(AND(PRINCIPAL!$H$126&lt;&gt;"",OR(L468=PRINCIPAL!$I$126,L468=PRINCIPAL!$I$126+PRINCIPAL!$I$126,L468=PRINCIPAL!$I$126+PRINCIPAL!$I$126+PRINCIPAL!$I$126)),0,IF(AND(PRINCIPAL!$H$126&lt;&gt;"",L468=PRINCIPAL!$J$126),VLOOKUP($X$438,'Banco de Dados'!$B$4:$J$50,8,FALSE)*PRINCIPAL!$H$126*(1-(PRINCIPAL!$K$126/100)),IF(AND(PRINCIPAL!$H$126&lt;&gt;"",L468=PRINCIPAL!$L$126),VLOOKUP($X$438,'Banco de Dados'!$B$4:$J$50,8,FALSE)*PRINCIPAL!$H$126*(1-(PRINCIPAL!$M$126/100)),IF(AND(PRINCIPAL!$H$126&lt;&gt;"",L468=PRINCIPAL!$N$126),VLOOKUP($X$438,'Banco de Dados'!$B$4:$J$50,8,FALSE)*PRINCIPAL!$H$126*(1-(PRINCIPAL!$O$126/100)),IF(PRINCIPAL!$H$126&lt;&gt;"",VLOOKUP($X$438,'Banco de Dados'!$B$4:$J$50,8,FALSE)*PRINCIPAL!$H$126,IF(OR(L468=PRINCIPAL!$I$126,L468=PRINCIPAL!$I$126+PRINCIPAL!$I$126,L468=PRINCIPAL!$I$126+PRINCIPAL!$I$126+PRINCIPAL!$I$126),0,IF(L468=PRINCIPAL!$J$126,VLOOKUP($X$438,'Banco de Dados'!$B$4:$J$50,6,FALSE)*(1-(PRINCIPAL!$K$126/100)),IF(L468=PRINCIPAL!$L$126,VLOOKUP($X$438,'Banco de Dados'!$B$4:$J$50,6,FALSE)*(1-(PRINCIPAL!$M$126/100)),IF(L468=PRINCIPAL!$N$126,VLOOKUP($X$438,'Banco de Dados'!$B$4:$J$50,6,FALSE)*(1-(PRINCIPAL!$O$126/100)),VLOOKUP($X$438,'Banco de Dados'!$B$4:$J$50,6,FALSE)))))))))),"")</f>
        <v/>
      </c>
      <c r="X468" s="29" t="str">
        <f>IFERROR(W468*(IFERROR(VLOOKUP($X$438,'Banco de Dados'!$B$4:$J$50,4,FALSE),"ERRO")),"")</f>
        <v/>
      </c>
      <c r="Y468" s="29" t="str">
        <f t="shared" si="304"/>
        <v/>
      </c>
      <c r="Z468" s="103" t="str">
        <f>IFERROR(Y468*(C468*(PRINCIPAL!$G$126/100))*0.47*(44/12),"")</f>
        <v/>
      </c>
      <c r="AA468" s="111" t="str">
        <f t="shared" si="305"/>
        <v/>
      </c>
      <c r="AB468" s="30" t="str">
        <f>IFERROR(IF(AND(PRINCIPAL!$H$127&lt;&gt;"",OR(L468=PRINCIPAL!$I$127,L468=PRINCIPAL!$I$127+PRINCIPAL!$I$127,L468=PRINCIPAL!$I$127+PRINCIPAL!$I$127+PRINCIPAL!$I$127)),0,IF(AND(PRINCIPAL!$H$127&lt;&gt;"",L468=PRINCIPAL!$J$127),VLOOKUP($AC$438,'Banco de Dados'!$B$4:$J$50,8,FALSE)*PRINCIPAL!$H$127*(1-(PRINCIPAL!$K$127/100)),IF(AND(PRINCIPAL!$H$127&lt;&gt;"",L468=PRINCIPAL!$L$127),VLOOKUP($AC$438,'Banco de Dados'!$B$4:$J$50,8,FALSE)*PRINCIPAL!$H$127*(1-(PRINCIPAL!$M$127/100)),IF(AND(PRINCIPAL!$H$127&lt;&gt;"",L468=PRINCIPAL!$N$127),VLOOKUP($AC$438,'Banco de Dados'!$B$4:$J$50,8,FALSE)*PRINCIPAL!$H$127*(1-(PRINCIPAL!$O$127/100)),IF(PRINCIPAL!$H$127&lt;&gt;"",VLOOKUP($AC$438,'Banco de Dados'!$B$4:$J$50,8,FALSE)*PRINCIPAL!$H$127,IF(OR(L468=PRINCIPAL!$I$127,L468=PRINCIPAL!$I$127+PRINCIPAL!$I$127,L468=PRINCIPAL!$I$127+PRINCIPAL!$I$127+PRINCIPAL!$I$127),0,IF(L468=PRINCIPAL!$J$127,VLOOKUP($AC$438,'Banco de Dados'!$B$4:$J$50,6,FALSE)*(1-(PRINCIPAL!$K$127/100)),IF(L468=PRINCIPAL!$L$127,VLOOKUP($AC$438,'Banco de Dados'!$B$4:$J$50,6,FALSE)*(1-(PRINCIPAL!$M$127/100)),IF(L468=PRINCIPAL!$N$127,VLOOKUP($AC$438,'Banco de Dados'!$B$4:$J$50,6,FALSE)*(1-(PRINCIPAL!$O$127/100)),VLOOKUP($AC$438,'Banco de Dados'!$B$4:$J$50,6,FALSE)))))))))),"")</f>
        <v/>
      </c>
      <c r="AC468" s="29" t="str">
        <f>IFERROR(AB468*(IFERROR(VLOOKUP($AC$438,'Banco de Dados'!$B$4:$J$50,4,FALSE),"ERRO")),"")</f>
        <v/>
      </c>
      <c r="AD468" s="29" t="str">
        <f t="shared" si="295"/>
        <v/>
      </c>
      <c r="AE468" s="103" t="str">
        <f>IFERROR(AD468*(C468*(PRINCIPAL!$G$127/100))*0.47*(44/12),"")</f>
        <v/>
      </c>
      <c r="AF468" s="111" t="str">
        <f t="shared" si="296"/>
        <v/>
      </c>
      <c r="AG468" s="30" t="str">
        <f>IFERROR(IF(AND(PRINCIPAL!$H$128&lt;&gt;"",OR(L468=PRINCIPAL!$I$128,L468=PRINCIPAL!$I$128+PRINCIPAL!$I$128,L468=PRINCIPAL!$I$128+PRINCIPAL!$I$128+PRINCIPAL!$I$128)),0,IF(AND(PRINCIPAL!$H$128&lt;&gt;"",L468=PRINCIPAL!$J$128),VLOOKUP($AH$438,'Banco de Dados'!$B$4:$J$50,8,FALSE)*PRINCIPAL!$H$128*(1-(PRINCIPAL!$K$128/100)),IF(AND(PRINCIPAL!$H$128&lt;&gt;"",L468=PRINCIPAL!$L$128),VLOOKUP($AH$438,'Banco de Dados'!$B$4:$J$50,8,FALSE)*PRINCIPAL!$H$128*(1-(PRINCIPAL!$M$128/100)),IF(AND(PRINCIPAL!$H$128&lt;&gt;"",L468=PRINCIPAL!$N$128),VLOOKUP($AH$438,'Banco de Dados'!$B$4:$J$50,8,FALSE)*PRINCIPAL!$H$128*(1-(PRINCIPAL!$O$128/100)),IF(PRINCIPAL!$H$128&lt;&gt;"",VLOOKUP($AH$438,'Banco de Dados'!$B$4:$J$50,8,FALSE)*PRINCIPAL!$H$128,IF(OR(L468=PRINCIPAL!$I$128,L468=PRINCIPAL!$I$128+PRINCIPAL!$I$128,L468=PRINCIPAL!$I$128+PRINCIPAL!$I$128+PRINCIPAL!$I$128),0,IF(L468=PRINCIPAL!$J$128,VLOOKUP($AH$438,'Banco de Dados'!$B$4:$J$50,6,FALSE)*(1-(PRINCIPAL!$K$128/100)),IF(L468=PRINCIPAL!$L$128,VLOOKUP($AH$438,'Banco de Dados'!$B$4:$J$50,6,FALSE)*(1-(PRINCIPAL!$M$128/100)),IF(L468=PRINCIPAL!$N$128,VLOOKUP($AH$438,'Banco de Dados'!$B$4:$J$50,6,FALSE)*(1-(PRINCIPAL!$O$128/100)),VLOOKUP($AH$438,'Banco de Dados'!$B$4:$J$50,6,FALSE)))))))))),"")</f>
        <v/>
      </c>
      <c r="AH468" s="29" t="str">
        <f>IFERROR(AG468*(IFERROR(VLOOKUP($AH$438,'Banco de Dados'!$B$4:$J$50,4,FALSE),"ERRO")),"")</f>
        <v/>
      </c>
      <c r="AI468" s="29" t="str">
        <f t="shared" si="297"/>
        <v/>
      </c>
      <c r="AJ468" s="103" t="str">
        <f>IFERROR(AI468*(C468*(PRINCIPAL!$G$128/100))*0.47*(44/12),"")</f>
        <v/>
      </c>
      <c r="AK468" s="111" t="str">
        <f t="shared" si="306"/>
        <v/>
      </c>
      <c r="AL468" s="30" t="str">
        <f>IFERROR(IF(AND(PRINCIPAL!$H$129&lt;&gt;"",OR(L468=PRINCIPAL!$I$129,L468=PRINCIPAL!$I$129+PRINCIPAL!$I$129,L468=PRINCIPAL!$I$129+PRINCIPAL!$I$129+PRINCIPAL!$I$129)),0,IF(AND(PRINCIPAL!$H$129&lt;&gt;"",L468=PRINCIPAL!$J$129),VLOOKUP($AM$438,'Banco de Dados'!$B$4:$J$50,8,FALSE)*PRINCIPAL!$H$129*(1-(PRINCIPAL!$K$129/100)),IF(AND(PRINCIPAL!$H$129&lt;&gt;"",L468=PRINCIPAL!$L$129),VLOOKUP($AM$438,'Banco de Dados'!$B$4:$J$50,8,FALSE)*PRINCIPAL!$H$129*(1-(PRINCIPAL!$M$129/100)),IF(AND(PRINCIPAL!$H$129&lt;&gt;"",L468=PRINCIPAL!$N$129),VLOOKUP($AM$438,'Banco de Dados'!$B$4:$J$50,8,FALSE)*PRINCIPAL!$H$129*(1-(PRINCIPAL!$O$129/100)),IF(PRINCIPAL!$H$129&lt;&gt;"",VLOOKUP($AM$438,'Banco de Dados'!$B$4:$J$50,8,FALSE)*PRINCIPAL!$H$129,IF(OR(L468=PRINCIPAL!$I$129,L468=PRINCIPAL!$I$129+PRINCIPAL!$I$129,L468=PRINCIPAL!$I$129+PRINCIPAL!$I$129+PRINCIPAL!$I$129),0,IF(L468=PRINCIPAL!$J$129,VLOOKUP($AM$438,'Banco de Dados'!$B$4:$J$50,6,FALSE)*(1-(PRINCIPAL!$K$129/100)),IF(L468=PRINCIPAL!$L$129,VLOOKUP($AM$438,'Banco de Dados'!$B$4:$J$50,6,FALSE)*(1-(PRINCIPAL!$M$129/100)),IF(L468=PRINCIPAL!$N$129,VLOOKUP($AM$438,'Banco de Dados'!$B$4:$J$50,6,FALSE)*(1-(PRINCIPAL!$O$129/100)),VLOOKUP($AM$438,'Banco de Dados'!$B$4:$J$50,6,FALSE)))))))))),"")</f>
        <v/>
      </c>
      <c r="AM468" s="29" t="str">
        <f>IFERROR(AL468*(IFERROR(VLOOKUP($AM$438,'Banco de Dados'!$B$4:$J$50,4,FALSE),"ERRO")),"")</f>
        <v/>
      </c>
      <c r="AN468" s="29" t="str">
        <f t="shared" si="298"/>
        <v/>
      </c>
      <c r="AO468" s="103" t="str">
        <f>IFERROR(AN468*(C468*(PRINCIPAL!$G$129/100))*0.47*(44/12),"")</f>
        <v/>
      </c>
      <c r="AP468" s="111" t="str">
        <f t="shared" si="299"/>
        <v/>
      </c>
      <c r="AQ468" s="30" t="str">
        <f>IFERROR(IF(AND(PRINCIPAL!$H$130&lt;&gt;"",OR(L468=PRINCIPAL!$I$130,L468=PRINCIPAL!$I$130+PRINCIPAL!$I$130,L468=PRINCIPAL!$I$130+PRINCIPAL!$I$130+PRINCIPAL!$I$130)),0,IF(AND(PRINCIPAL!$H$130&lt;&gt;"",L468=PRINCIPAL!$J$130),VLOOKUP($AR$438,'Banco de Dados'!$B$4:$J$50,8,FALSE)*PRINCIPAL!$H$130*(1-(PRINCIPAL!$K$130/100)),IF(AND(PRINCIPAL!$H$130&lt;&gt;"",L468=PRINCIPAL!$L$130),VLOOKUP($AR$438,'Banco de Dados'!$B$4:$J$50,8,FALSE)*PRINCIPAL!$H$130*(1-(PRINCIPAL!$M$130/100)),IF(AND(PRINCIPAL!$H$130&lt;&gt;"",L468=PRINCIPAL!$N$130),VLOOKUP($AR$438,'Banco de Dados'!$B$4:$J$50,8,FALSE)*PRINCIPAL!$H$130*(1-(PRINCIPAL!$O$130/100)),IF(PRINCIPAL!$H$130&lt;&gt;"",VLOOKUP($AR$438,'Banco de Dados'!$B$4:$J$50,8,FALSE)*PRINCIPAL!$H$130,IF(OR(L468=PRINCIPAL!$I$130,L468=PRINCIPAL!$I$130+PRINCIPAL!$I$130,L468=PRINCIPAL!$I$130+PRINCIPAL!$I$130+PRINCIPAL!$I$130),0,IF(L468=PRINCIPAL!$J$130,VLOOKUP($AR$438,'Banco de Dados'!$B$4:$J$50,6,FALSE)*(1-(PRINCIPAL!$K$130/100)),IF(L468=PRINCIPAL!$L$130,VLOOKUP($AR$438,'Banco de Dados'!$B$4:$J$50,6,FALSE)*(1-(PRINCIPAL!$M$130/100)),IF(L468=PRINCIPAL!$N$130,VLOOKUP($AR$438,'Banco de Dados'!$B$4:$J$50,6,FALSE)*(1-(PRINCIPAL!$O$130/100)),VLOOKUP($AR$438,'Banco de Dados'!$B$4:$J$50,6,FALSE)))))))))),"")</f>
        <v/>
      </c>
      <c r="AR468" s="29" t="str">
        <f>IFERROR(AQ468*(IFERROR(VLOOKUP($AR$438,'Banco de Dados'!$B$4:$J$50,4,FALSE),"ERRO")),"")</f>
        <v/>
      </c>
      <c r="AS468" s="29" t="str">
        <f t="shared" si="300"/>
        <v/>
      </c>
      <c r="AT468" s="103" t="str">
        <f>IFERROR(AS468*(C468*(PRINCIPAL!$G$130/100))*0.47*(44/12),"")</f>
        <v/>
      </c>
      <c r="AU468" s="111" t="str">
        <f t="shared" si="301"/>
        <v/>
      </c>
      <c r="AV468" s="30" t="str">
        <f>IFERROR(IF(AND(PRINCIPAL!$H$131&lt;&gt;"",OR(L468=PRINCIPAL!$I$131,L468=PRINCIPAL!$I$131+PRINCIPAL!$I$131,L468=PRINCIPAL!$I$131+PRINCIPAL!$I$131+PRINCIPAL!$I$131)),0,IF(AND(PRINCIPAL!$H$131&lt;&gt;"",L468=PRINCIPAL!$J$131),VLOOKUP($AW$438,'Banco de Dados'!$B$4:$J$50,8,FALSE)*PRINCIPAL!$H$131*(1-(PRINCIPAL!$K$131/100)),IF(AND(PRINCIPAL!$H$131&lt;&gt;"",L468=PRINCIPAL!$L$131),VLOOKUP($AW$438,'Banco de Dados'!$B$4:$J$50,8,FALSE)*PRINCIPAL!$H$131*(1-(PRINCIPAL!$M$131/100)),IF(AND(PRINCIPAL!$H$131&lt;&gt;"",L468=PRINCIPAL!$N$131),VLOOKUP($AW$438,'Banco de Dados'!$B$4:$J$50,8,FALSE)*PRINCIPAL!$H$131*(1-(PRINCIPAL!$O$131/100)),IF(PRINCIPAL!$H$131&lt;&gt;"",VLOOKUP($AW$438,'Banco de Dados'!$B$4:$J$50,8,FALSE)*PRINCIPAL!$H$131,IF(OR(L468=PRINCIPAL!$I$131,L468=PRINCIPAL!$I$131+PRINCIPAL!$I$131,L468=PRINCIPAL!$I$131+PRINCIPAL!$I$131+PRINCIPAL!$I$131),0,IF(L468=PRINCIPAL!$J$131,VLOOKUP($AW$438,'Banco de Dados'!$B$4:$J$50,6,FALSE)*(1-(PRINCIPAL!$K$131/100)),IF(L468=PRINCIPAL!$L$131,VLOOKUP($AW$438,'Banco de Dados'!$B$4:$J$50,6,FALSE)*(1-(PRINCIPAL!$M$131/100)),IF(L468=PRINCIPAL!$N$131,VLOOKUP($AW$438,'Banco de Dados'!$B$4:$J$50,6,FALSE)*(1-(PRINCIPAL!$O$131/100)),VLOOKUP($AW$438,'Banco de Dados'!$B$4:$J$50,6,FALSE)))))))))),"")</f>
        <v/>
      </c>
      <c r="AW468" s="29" t="str">
        <f>IFERROR(AV468*(IFERROR(VLOOKUP($AW$438,'Banco de Dados'!$B$4:$J$50,4,FALSE),"ERRO")),"")</f>
        <v/>
      </c>
      <c r="AX468" s="29" t="str">
        <f t="shared" si="302"/>
        <v/>
      </c>
      <c r="AY468" s="103" t="str">
        <f>IFERROR(AX468*(C468*(PRINCIPAL!$G$131/100))*0.47*(44/12),"")</f>
        <v/>
      </c>
      <c r="AZ468" s="111" t="str">
        <f t="shared" si="307"/>
        <v/>
      </c>
      <c r="BA468" s="30" t="str">
        <f>IFERROR(IF(AND(PRINCIPAL!$H$132&lt;&gt;"",OR(L468=PRINCIPAL!$I$132,L468=PRINCIPAL!$I$132+PRINCIPAL!$I$132,L468=PRINCIPAL!$I$132+PRINCIPAL!$I$132+PRINCIPAL!$I$132)),0,IF(AND(PRINCIPAL!$H$132&lt;&gt;"",L468=PRINCIPAL!$J$132),VLOOKUP($BB$438,'Banco de Dados'!$B$4:$J$50,8,FALSE)*PRINCIPAL!$H$132*(1-(PRINCIPAL!$K$132/100)),IF(AND(PRINCIPAL!$H$132&lt;&gt;"",L468=PRINCIPAL!$L$132),VLOOKUP($BB$438,'Banco de Dados'!$B$4:$J$50,8,FALSE)*PRINCIPAL!$H$132*(1-(PRINCIPAL!$M$132/100)),IF(AND(PRINCIPAL!$H$132&lt;&gt;"",L468=PRINCIPAL!$N$132),VLOOKUP($BB$438,'Banco de Dados'!$B$4:$J$50,8,FALSE)*PRINCIPAL!$H$132*(1-(PRINCIPAL!$O$132/100)),IF(PRINCIPAL!$H$132&lt;&gt;"",VLOOKUP($BB$438,'Banco de Dados'!$B$4:$J$50,8,FALSE)*PRINCIPAL!$H$132,IF(OR(L468=PRINCIPAL!$I$132,L468=PRINCIPAL!$I$132+PRINCIPAL!$I$132,L468=PRINCIPAL!$I$132+PRINCIPAL!$I$132+PRINCIPAL!$I$132),0,IF(L468=PRINCIPAL!$J$132,VLOOKUP($BB$438,'Banco de Dados'!$B$4:$J$50,6,FALSE)*(1-(PRINCIPAL!$K$132/100)),IF(L468=PRINCIPAL!$L$132,VLOOKUP($BB$438,'Banco de Dados'!$B$4:$J$50,6,FALSE)*(1-(PRINCIPAL!$M$132/100)),IF(L468=PRINCIPAL!$N$132,VLOOKUP($BB$438,'Banco de Dados'!$B$4:$J$50,6,FALSE)*(1-(PRINCIPAL!$O$132/100)),VLOOKUP($BB$438,'Banco de Dados'!$B$4:$J$50,6,FALSE)))))))))),"")</f>
        <v/>
      </c>
      <c r="BB468" s="29" t="str">
        <f>IFERROR(BA468*(IFERROR(VLOOKUP($BB$438,'Banco de Dados'!$B$4:$J$50,4,FALSE),"ERRO")),"")</f>
        <v/>
      </c>
      <c r="BC468" s="29" t="str">
        <f t="shared" si="308"/>
        <v/>
      </c>
      <c r="BD468" s="103" t="str">
        <f>IFERROR(BC468*(C468*(PRINCIPAL!$G$132/100))*0.47*(44/12),"")</f>
        <v/>
      </c>
      <c r="BE468" s="111" t="str">
        <f t="shared" si="287"/>
        <v/>
      </c>
      <c r="BF468" s="30" t="str">
        <f>IFERROR(IF(AND(PRINCIPAL!$H$133&lt;&gt;"",OR(L468=PRINCIPAL!$I$133,L468=PRINCIPAL!$I$133+PRINCIPAL!$I$133,L468=PRINCIPAL!$I$133+PRINCIPAL!$I$133+PRINCIPAL!$I$133)),0,IF(AND(PRINCIPAL!$H$133&lt;&gt;"",L468=PRINCIPAL!$J$133),VLOOKUP($BG$438,'Banco de Dados'!$B$4:$J$50,8,FALSE)*PRINCIPAL!$H$133*(1-(PRINCIPAL!$K$133/100)),IF(AND(PRINCIPAL!$H$133&lt;&gt;"",L468=PRINCIPAL!$L$133),VLOOKUP($BG$438,'Banco de Dados'!$B$4:$J$50,8,FALSE)*PRINCIPAL!$H$133*(1-(PRINCIPAL!$M$133/100)),IF(AND(PRINCIPAL!$H$133&lt;&gt;"",L468=PRINCIPAL!$N$133),VLOOKUP($BG$438,'Banco de Dados'!$B$4:$J$50,8,FALSE)*PRINCIPAL!$H$133*(1-(PRINCIPAL!$O$133/100)),IF(PRINCIPAL!$H$133&lt;&gt;"",VLOOKUP($BG$438,'Banco de Dados'!$B$4:$J$50,8,FALSE)*PRINCIPAL!$H$133,IF(OR(L468=PRINCIPAL!$I$133,L468=PRINCIPAL!$I$133+PRINCIPAL!$I$133,L468=PRINCIPAL!$I$133+PRINCIPAL!$I$133+PRINCIPAL!$I$133),0,IF(L468=PRINCIPAL!$J$133,VLOOKUP($BG$438,'Banco de Dados'!$B$4:$J$50,6,FALSE)*(1-(PRINCIPAL!$K$133/100)),IF(L468=PRINCIPAL!$L$133,VLOOKUP($BG$438,'Banco de Dados'!$B$4:$J$50,6,FALSE)*(1-(PRINCIPAL!$M$133/100)),IF(L468=PRINCIPAL!$N$133,VLOOKUP($BG$438,'Banco de Dados'!$B$4:$J$50,6,FALSE)*(1-(PRINCIPAL!$O$133/100)),VLOOKUP($BG$438,'Banco de Dados'!$B$4:$J$50,6,FALSE)))))))))),"")</f>
        <v/>
      </c>
      <c r="BG468" s="29" t="str">
        <f>IFERROR(BF468*(IFERROR(VLOOKUP($BG$438,'Banco de Dados'!$B$4:$J$50,4,FALSE),"ERRO")),"")</f>
        <v/>
      </c>
      <c r="BH468" s="29" t="str">
        <f t="shared" si="303"/>
        <v/>
      </c>
      <c r="BI468" s="103" t="str">
        <f>IFERROR(BH468*(C468*(PRINCIPAL!$G$133/100))*0.47*(44/12),"")</f>
        <v/>
      </c>
      <c r="BJ468" s="102" t="str">
        <f t="shared" si="288"/>
        <v/>
      </c>
    </row>
    <row r="469" spans="2:62" ht="12.75" customHeight="1" x14ac:dyDescent="0.3">
      <c r="B469" s="326">
        <f t="shared" si="289"/>
        <v>2049</v>
      </c>
      <c r="C469" s="340"/>
      <c r="D469" s="1"/>
      <c r="E469" s="116">
        <v>29</v>
      </c>
      <c r="F469" s="24" t="str">
        <f>IFERROR(VLOOKUP($G$438,'Banco de Dados'!$B$4:$J$50,6,FALSE),"")</f>
        <v/>
      </c>
      <c r="G469" s="25" t="str">
        <f>IFERROR(F469*(IFERROR(VLOOKUP($G$438,'Banco de Dados'!$B$4:$J$50,4,FALSE),"ERRO")),"")</f>
        <v/>
      </c>
      <c r="H469" s="25" t="str">
        <f t="shared" si="290"/>
        <v/>
      </c>
      <c r="I469" s="103" t="str">
        <f t="shared" si="291"/>
        <v/>
      </c>
      <c r="J469" s="117" t="str">
        <f t="shared" si="292"/>
        <v/>
      </c>
      <c r="K469" s="1"/>
      <c r="L469" s="91">
        <v>29</v>
      </c>
      <c r="M469" s="24" t="str">
        <f>IFERROR(IF(AND(PRINCIPAL!$H$124&lt;&gt;"",OR(L469=PRINCIPAL!$I$124,L469=PRINCIPAL!$I$124+PRINCIPAL!$I$124,L469=PRINCIPAL!$I$124+PRINCIPAL!$I$124+PRINCIPAL!$I$124)),0,IF(AND(PRINCIPAL!$H$124&lt;&gt;"",L469=PRINCIPAL!$J$124),VLOOKUP($N$438,'Banco de Dados'!$B$4:$J$50,8,FALSE)*PRINCIPAL!$H$124*(1-(PRINCIPAL!$K$124/100)),IF(AND(PRINCIPAL!$H$124&lt;&gt;"",L469=PRINCIPAL!$L$124),VLOOKUP($N$438,'Banco de Dados'!$B$4:$J$50,8,FALSE)*PRINCIPAL!$H$124*(1-(PRINCIPAL!$M$124/100)),IF(AND(PRINCIPAL!$H$124&lt;&gt;"",L469=PRINCIPAL!$N$124),VLOOKUP($N$438,'Banco de Dados'!$B$4:$J$50,8,FALSE)*PRINCIPAL!$H$124*(1-(PRINCIPAL!$O$124/100)),IF(PRINCIPAL!$H$124&lt;&gt;"",VLOOKUP($N$438,'Banco de Dados'!$B$4:$J$50,8,FALSE)*PRINCIPAL!$H$124,IF(OR(L469=PRINCIPAL!$I$124,L469=PRINCIPAL!$I$124+PRINCIPAL!$I$124,L469=PRINCIPAL!$I$124+PRINCIPAL!$I$124+PRINCIPAL!$I$124),0,IF(L469=PRINCIPAL!$J$124,VLOOKUP($N$438,'Banco de Dados'!$B$4:$J$50,6,FALSE)*(1-(PRINCIPAL!$K$124/100)),IF(L469=PRINCIPAL!$L$124,VLOOKUP($N$438,'Banco de Dados'!$B$4:$J$50,6,FALSE)*(1-(PRINCIPAL!$M$124/100)),IF(L469=PRINCIPAL!$N$124,VLOOKUP($N$438,'Banco de Dados'!$B$4:$J$50,6,FALSE)*(1-(PRINCIPAL!$O$124/100)),VLOOKUP($N$438,'Banco de Dados'!$B$4:$J$50,6,FALSE)))))))))),"")</f>
        <v/>
      </c>
      <c r="N469" s="25" t="str">
        <f>IFERROR(M469*(IFERROR(VLOOKUP($N$438,'Banco de Dados'!$B$4:$J$50,4,FALSE),"ERRO")),"")</f>
        <v/>
      </c>
      <c r="O469" s="25" t="str">
        <f t="shared" si="311"/>
        <v/>
      </c>
      <c r="P469" s="103" t="str">
        <f>IFERROR(O469*(C469*(PRINCIPAL!$G$124/100))*0.47*(44/12),"")</f>
        <v/>
      </c>
      <c r="Q469" s="107" t="str">
        <f t="shared" si="313"/>
        <v/>
      </c>
      <c r="R469" s="29" t="str">
        <f>IFERROR(IF(AND(PRINCIPAL!$H$125&lt;&gt;"",OR(L469=PRINCIPAL!$I$125,L469=PRINCIPAL!$I$125+PRINCIPAL!$I$125,L469=PRINCIPAL!$I$125+PRINCIPAL!$I$125+PRINCIPAL!$I$125)),0,IF(AND(PRINCIPAL!$H$125&lt;&gt;"",L469=PRINCIPAL!$J$125),VLOOKUP($S$438,'Banco de Dados'!$B$4:$J$50,8,FALSE)*PRINCIPAL!$H$125*(1-(PRINCIPAL!$K$125/100)),IF(AND(PRINCIPAL!$H$125&lt;&gt;"",L469=PRINCIPAL!$L$125),VLOOKUP($S$438,'Banco de Dados'!$B$4:$J$50,8,FALSE)*PRINCIPAL!$H$125*(1-(PRINCIPAL!$M$125/100)),IF(AND(PRINCIPAL!$H$125&lt;&gt;"",L469=PRINCIPAL!$N$125),VLOOKUP($S$438,'Banco de Dados'!$B$4:$J$50,8,FALSE)*PRINCIPAL!$H$125*(1-(PRINCIPAL!$O$125/100)),IF(PRINCIPAL!$H$125&lt;&gt;"",VLOOKUP($S$438,'Banco de Dados'!$B$4:$J$50,8,FALSE)*PRINCIPAL!$H$125,IF(OR(L469=PRINCIPAL!$I$125,L469=PRINCIPAL!$I$125+PRINCIPAL!$I$125,L469=PRINCIPAL!$I$125+PRINCIPAL!$I$125+PRINCIPAL!$I$125),0,IF(L469=PRINCIPAL!$J$125,VLOOKUP($S$438,'Banco de Dados'!$B$4:$J$50,6,FALSE)*(1-(PRINCIPAL!$K$125/100)),IF(L469=PRINCIPAL!$L$125,VLOOKUP($S$438,'Banco de Dados'!$B$4:$J$50,6,FALSE)*(1-(PRINCIPAL!$M$125/100)),IF(L469=PRINCIPAL!$N$125,VLOOKUP($S$438,'Banco de Dados'!$B$4:$J$50,6,FALSE)*(1-(PRINCIPAL!$O$125/100)),VLOOKUP($S$438,'Banco de Dados'!$B$4:$J$50,6,FALSE)))))))))),"")</f>
        <v/>
      </c>
      <c r="S469" s="29" t="str">
        <f>IFERROR(R469*(IFERROR(VLOOKUP($S$438,'Banco de Dados'!$B$4:$J$50,4,FALSE),"ERRO")),"")</f>
        <v/>
      </c>
      <c r="T469" s="29" t="str">
        <f t="shared" si="310"/>
        <v/>
      </c>
      <c r="U469" s="103" t="str">
        <f>IFERROR(T469*(C469*(PRINCIPAL!$G$125/100))*0.47*(44/12),"")</f>
        <v/>
      </c>
      <c r="V469" s="103" t="str">
        <f t="shared" si="286"/>
        <v/>
      </c>
      <c r="W469" s="30" t="str">
        <f>IFERROR(IF(AND(PRINCIPAL!$H$126&lt;&gt;"",OR(L469=PRINCIPAL!$I$126,L469=PRINCIPAL!$I$126+PRINCIPAL!$I$126,L469=PRINCIPAL!$I$126+PRINCIPAL!$I$126+PRINCIPAL!$I$126)),0,IF(AND(PRINCIPAL!$H$126&lt;&gt;"",L469=PRINCIPAL!$J$126),VLOOKUP($X$438,'Banco de Dados'!$B$4:$J$50,8,FALSE)*PRINCIPAL!$H$126*(1-(PRINCIPAL!$K$126/100)),IF(AND(PRINCIPAL!$H$126&lt;&gt;"",L469=PRINCIPAL!$L$126),VLOOKUP($X$438,'Banco de Dados'!$B$4:$J$50,8,FALSE)*PRINCIPAL!$H$126*(1-(PRINCIPAL!$M$126/100)),IF(AND(PRINCIPAL!$H$126&lt;&gt;"",L469=PRINCIPAL!$N$126),VLOOKUP($X$438,'Banco de Dados'!$B$4:$J$50,8,FALSE)*PRINCIPAL!$H$126*(1-(PRINCIPAL!$O$126/100)),IF(PRINCIPAL!$H$126&lt;&gt;"",VLOOKUP($X$438,'Banco de Dados'!$B$4:$J$50,8,FALSE)*PRINCIPAL!$H$126,IF(OR(L469=PRINCIPAL!$I$126,L469=PRINCIPAL!$I$126+PRINCIPAL!$I$126,L469=PRINCIPAL!$I$126+PRINCIPAL!$I$126+PRINCIPAL!$I$126),0,IF(L469=PRINCIPAL!$J$126,VLOOKUP($X$438,'Banco de Dados'!$B$4:$J$50,6,FALSE)*(1-(PRINCIPAL!$K$126/100)),IF(L469=PRINCIPAL!$L$126,VLOOKUP($X$438,'Banco de Dados'!$B$4:$J$50,6,FALSE)*(1-(PRINCIPAL!$M$126/100)),IF(L469=PRINCIPAL!$N$126,VLOOKUP($X$438,'Banco de Dados'!$B$4:$J$50,6,FALSE)*(1-(PRINCIPAL!$O$126/100)),VLOOKUP($X$438,'Banco de Dados'!$B$4:$J$50,6,FALSE)))))))))),"")</f>
        <v/>
      </c>
      <c r="X469" s="29" t="str">
        <f>IFERROR(W469*(IFERROR(VLOOKUP($X$438,'Banco de Dados'!$B$4:$J$50,4,FALSE),"ERRO")),"")</f>
        <v/>
      </c>
      <c r="Y469" s="29" t="str">
        <f t="shared" si="304"/>
        <v/>
      </c>
      <c r="Z469" s="103" t="str">
        <f>IFERROR(Y469*(C469*(PRINCIPAL!$G$126/100))*0.47*(44/12),"")</f>
        <v/>
      </c>
      <c r="AA469" s="111" t="str">
        <f t="shared" si="305"/>
        <v/>
      </c>
      <c r="AB469" s="30" t="str">
        <f>IFERROR(IF(AND(PRINCIPAL!$H$127&lt;&gt;"",OR(L469=PRINCIPAL!$I$127,L469=PRINCIPAL!$I$127+PRINCIPAL!$I$127,L469=PRINCIPAL!$I$127+PRINCIPAL!$I$127+PRINCIPAL!$I$127)),0,IF(AND(PRINCIPAL!$H$127&lt;&gt;"",L469=PRINCIPAL!$J$127),VLOOKUP($AC$438,'Banco de Dados'!$B$4:$J$50,8,FALSE)*PRINCIPAL!$H$127*(1-(PRINCIPAL!$K$127/100)),IF(AND(PRINCIPAL!$H$127&lt;&gt;"",L469=PRINCIPAL!$L$127),VLOOKUP($AC$438,'Banco de Dados'!$B$4:$J$50,8,FALSE)*PRINCIPAL!$H$127*(1-(PRINCIPAL!$M$127/100)),IF(AND(PRINCIPAL!$H$127&lt;&gt;"",L469=PRINCIPAL!$N$127),VLOOKUP($AC$438,'Banco de Dados'!$B$4:$J$50,8,FALSE)*PRINCIPAL!$H$127*(1-(PRINCIPAL!$O$127/100)),IF(PRINCIPAL!$H$127&lt;&gt;"",VLOOKUP($AC$438,'Banco de Dados'!$B$4:$J$50,8,FALSE)*PRINCIPAL!$H$127,IF(OR(L469=PRINCIPAL!$I$127,L469=PRINCIPAL!$I$127+PRINCIPAL!$I$127,L469=PRINCIPAL!$I$127+PRINCIPAL!$I$127+PRINCIPAL!$I$127),0,IF(L469=PRINCIPAL!$J$127,VLOOKUP($AC$438,'Banco de Dados'!$B$4:$J$50,6,FALSE)*(1-(PRINCIPAL!$K$127/100)),IF(L469=PRINCIPAL!$L$127,VLOOKUP($AC$438,'Banco de Dados'!$B$4:$J$50,6,FALSE)*(1-(PRINCIPAL!$M$127/100)),IF(L469=PRINCIPAL!$N$127,VLOOKUP($AC$438,'Banco de Dados'!$B$4:$J$50,6,FALSE)*(1-(PRINCIPAL!$O$127/100)),VLOOKUP($AC$438,'Banco de Dados'!$B$4:$J$50,6,FALSE)))))))))),"")</f>
        <v/>
      </c>
      <c r="AC469" s="29" t="str">
        <f>IFERROR(AB469*(IFERROR(VLOOKUP($AC$438,'Banco de Dados'!$B$4:$J$50,4,FALSE),"ERRO")),"")</f>
        <v/>
      </c>
      <c r="AD469" s="29" t="str">
        <f t="shared" si="295"/>
        <v/>
      </c>
      <c r="AE469" s="103" t="str">
        <f>IFERROR(AD469*(C469*(PRINCIPAL!$G$127/100))*0.47*(44/12),"")</f>
        <v/>
      </c>
      <c r="AF469" s="111" t="str">
        <f t="shared" si="296"/>
        <v/>
      </c>
      <c r="AG469" s="30" t="str">
        <f>IFERROR(IF(AND(PRINCIPAL!$H$128&lt;&gt;"",OR(L469=PRINCIPAL!$I$128,L469=PRINCIPAL!$I$128+PRINCIPAL!$I$128,L469=PRINCIPAL!$I$128+PRINCIPAL!$I$128+PRINCIPAL!$I$128)),0,IF(AND(PRINCIPAL!$H$128&lt;&gt;"",L469=PRINCIPAL!$J$128),VLOOKUP($AH$438,'Banco de Dados'!$B$4:$J$50,8,FALSE)*PRINCIPAL!$H$128*(1-(PRINCIPAL!$K$128/100)),IF(AND(PRINCIPAL!$H$128&lt;&gt;"",L469=PRINCIPAL!$L$128),VLOOKUP($AH$438,'Banco de Dados'!$B$4:$J$50,8,FALSE)*PRINCIPAL!$H$128*(1-(PRINCIPAL!$M$128/100)),IF(AND(PRINCIPAL!$H$128&lt;&gt;"",L469=PRINCIPAL!$N$128),VLOOKUP($AH$438,'Banco de Dados'!$B$4:$J$50,8,FALSE)*PRINCIPAL!$H$128*(1-(PRINCIPAL!$O$128/100)),IF(PRINCIPAL!$H$128&lt;&gt;"",VLOOKUP($AH$438,'Banco de Dados'!$B$4:$J$50,8,FALSE)*PRINCIPAL!$H$128,IF(OR(L469=PRINCIPAL!$I$128,L469=PRINCIPAL!$I$128+PRINCIPAL!$I$128,L469=PRINCIPAL!$I$128+PRINCIPAL!$I$128+PRINCIPAL!$I$128),0,IF(L469=PRINCIPAL!$J$128,VLOOKUP($AH$438,'Banco de Dados'!$B$4:$J$50,6,FALSE)*(1-(PRINCIPAL!$K$128/100)),IF(L469=PRINCIPAL!$L$128,VLOOKUP($AH$438,'Banco de Dados'!$B$4:$J$50,6,FALSE)*(1-(PRINCIPAL!$M$128/100)),IF(L469=PRINCIPAL!$N$128,VLOOKUP($AH$438,'Banco de Dados'!$B$4:$J$50,6,FALSE)*(1-(PRINCIPAL!$O$128/100)),VLOOKUP($AH$438,'Banco de Dados'!$B$4:$J$50,6,FALSE)))))))))),"")</f>
        <v/>
      </c>
      <c r="AH469" s="29" t="str">
        <f>IFERROR(AG469*(IFERROR(VLOOKUP($AH$438,'Banco de Dados'!$B$4:$J$50,4,FALSE),"ERRO")),"")</f>
        <v/>
      </c>
      <c r="AI469" s="29" t="str">
        <f t="shared" si="297"/>
        <v/>
      </c>
      <c r="AJ469" s="103" t="str">
        <f>IFERROR(AI469*(C469*(PRINCIPAL!$G$128/100))*0.47*(44/12),"")</f>
        <v/>
      </c>
      <c r="AK469" s="111" t="str">
        <f t="shared" si="306"/>
        <v/>
      </c>
      <c r="AL469" s="30" t="str">
        <f>IFERROR(IF(AND(PRINCIPAL!$H$129&lt;&gt;"",OR(L469=PRINCIPAL!$I$129,L469=PRINCIPAL!$I$129+PRINCIPAL!$I$129,L469=PRINCIPAL!$I$129+PRINCIPAL!$I$129+PRINCIPAL!$I$129)),0,IF(AND(PRINCIPAL!$H$129&lt;&gt;"",L469=PRINCIPAL!$J$129),VLOOKUP($AM$438,'Banco de Dados'!$B$4:$J$50,8,FALSE)*PRINCIPAL!$H$129*(1-(PRINCIPAL!$K$129/100)),IF(AND(PRINCIPAL!$H$129&lt;&gt;"",L469=PRINCIPAL!$L$129),VLOOKUP($AM$438,'Banco de Dados'!$B$4:$J$50,8,FALSE)*PRINCIPAL!$H$129*(1-(PRINCIPAL!$M$129/100)),IF(AND(PRINCIPAL!$H$129&lt;&gt;"",L469=PRINCIPAL!$N$129),VLOOKUP($AM$438,'Banco de Dados'!$B$4:$J$50,8,FALSE)*PRINCIPAL!$H$129*(1-(PRINCIPAL!$O$129/100)),IF(PRINCIPAL!$H$129&lt;&gt;"",VLOOKUP($AM$438,'Banco de Dados'!$B$4:$J$50,8,FALSE)*PRINCIPAL!$H$129,IF(OR(L469=PRINCIPAL!$I$129,L469=PRINCIPAL!$I$129+PRINCIPAL!$I$129,L469=PRINCIPAL!$I$129+PRINCIPAL!$I$129+PRINCIPAL!$I$129),0,IF(L469=PRINCIPAL!$J$129,VLOOKUP($AM$438,'Banco de Dados'!$B$4:$J$50,6,FALSE)*(1-(PRINCIPAL!$K$129/100)),IF(L469=PRINCIPAL!$L$129,VLOOKUP($AM$438,'Banco de Dados'!$B$4:$J$50,6,FALSE)*(1-(PRINCIPAL!$M$129/100)),IF(L469=PRINCIPAL!$N$129,VLOOKUP($AM$438,'Banco de Dados'!$B$4:$J$50,6,FALSE)*(1-(PRINCIPAL!$O$129/100)),VLOOKUP($AM$438,'Banco de Dados'!$B$4:$J$50,6,FALSE)))))))))),"")</f>
        <v/>
      </c>
      <c r="AM469" s="29" t="str">
        <f>IFERROR(AL469*(IFERROR(VLOOKUP($AM$438,'Banco de Dados'!$B$4:$J$50,4,FALSE),"ERRO")),"")</f>
        <v/>
      </c>
      <c r="AN469" s="29" t="str">
        <f t="shared" si="298"/>
        <v/>
      </c>
      <c r="AO469" s="103" t="str">
        <f>IFERROR(AN469*(C469*(PRINCIPAL!$G$129/100))*0.47*(44/12),"")</f>
        <v/>
      </c>
      <c r="AP469" s="111" t="str">
        <f t="shared" si="299"/>
        <v/>
      </c>
      <c r="AQ469" s="30" t="str">
        <f>IFERROR(IF(AND(PRINCIPAL!$H$130&lt;&gt;"",OR(L469=PRINCIPAL!$I$130,L469=PRINCIPAL!$I$130+PRINCIPAL!$I$130,L469=PRINCIPAL!$I$130+PRINCIPAL!$I$130+PRINCIPAL!$I$130)),0,IF(AND(PRINCIPAL!$H$130&lt;&gt;"",L469=PRINCIPAL!$J$130),VLOOKUP($AR$438,'Banco de Dados'!$B$4:$J$50,8,FALSE)*PRINCIPAL!$H$130*(1-(PRINCIPAL!$K$130/100)),IF(AND(PRINCIPAL!$H$130&lt;&gt;"",L469=PRINCIPAL!$L$130),VLOOKUP($AR$438,'Banco de Dados'!$B$4:$J$50,8,FALSE)*PRINCIPAL!$H$130*(1-(PRINCIPAL!$M$130/100)),IF(AND(PRINCIPAL!$H$130&lt;&gt;"",L469=PRINCIPAL!$N$130),VLOOKUP($AR$438,'Banco de Dados'!$B$4:$J$50,8,FALSE)*PRINCIPAL!$H$130*(1-(PRINCIPAL!$O$130/100)),IF(PRINCIPAL!$H$130&lt;&gt;"",VLOOKUP($AR$438,'Banco de Dados'!$B$4:$J$50,8,FALSE)*PRINCIPAL!$H$130,IF(OR(L469=PRINCIPAL!$I$130,L469=PRINCIPAL!$I$130+PRINCIPAL!$I$130,L469=PRINCIPAL!$I$130+PRINCIPAL!$I$130+PRINCIPAL!$I$130),0,IF(L469=PRINCIPAL!$J$130,VLOOKUP($AR$438,'Banco de Dados'!$B$4:$J$50,6,FALSE)*(1-(PRINCIPAL!$K$130/100)),IF(L469=PRINCIPAL!$L$130,VLOOKUP($AR$438,'Banco de Dados'!$B$4:$J$50,6,FALSE)*(1-(PRINCIPAL!$M$130/100)),IF(L469=PRINCIPAL!$N$130,VLOOKUP($AR$438,'Banco de Dados'!$B$4:$J$50,6,FALSE)*(1-(PRINCIPAL!$O$130/100)),VLOOKUP($AR$438,'Banco de Dados'!$B$4:$J$50,6,FALSE)))))))))),"")</f>
        <v/>
      </c>
      <c r="AR469" s="29" t="str">
        <f>IFERROR(AQ469*(IFERROR(VLOOKUP($AR$438,'Banco de Dados'!$B$4:$J$50,4,FALSE),"ERRO")),"")</f>
        <v/>
      </c>
      <c r="AS469" s="29" t="str">
        <f t="shared" si="300"/>
        <v/>
      </c>
      <c r="AT469" s="103" t="str">
        <f>IFERROR(AS469*(C469*(PRINCIPAL!$G$130/100))*0.47*(44/12),"")</f>
        <v/>
      </c>
      <c r="AU469" s="111" t="str">
        <f t="shared" si="301"/>
        <v/>
      </c>
      <c r="AV469" s="30" t="str">
        <f>IFERROR(IF(AND(PRINCIPAL!$H$131&lt;&gt;"",OR(L469=PRINCIPAL!$I$131,L469=PRINCIPAL!$I$131+PRINCIPAL!$I$131,L469=PRINCIPAL!$I$131+PRINCIPAL!$I$131+PRINCIPAL!$I$131)),0,IF(AND(PRINCIPAL!$H$131&lt;&gt;"",L469=PRINCIPAL!$J$131),VLOOKUP($AW$438,'Banco de Dados'!$B$4:$J$50,8,FALSE)*PRINCIPAL!$H$131*(1-(PRINCIPAL!$K$131/100)),IF(AND(PRINCIPAL!$H$131&lt;&gt;"",L469=PRINCIPAL!$L$131),VLOOKUP($AW$438,'Banco de Dados'!$B$4:$J$50,8,FALSE)*PRINCIPAL!$H$131*(1-(PRINCIPAL!$M$131/100)),IF(AND(PRINCIPAL!$H$131&lt;&gt;"",L469=PRINCIPAL!$N$131),VLOOKUP($AW$438,'Banco de Dados'!$B$4:$J$50,8,FALSE)*PRINCIPAL!$H$131*(1-(PRINCIPAL!$O$131/100)),IF(PRINCIPAL!$H$131&lt;&gt;"",VLOOKUP($AW$438,'Banco de Dados'!$B$4:$J$50,8,FALSE)*PRINCIPAL!$H$131,IF(OR(L469=PRINCIPAL!$I$131,L469=PRINCIPAL!$I$131+PRINCIPAL!$I$131,L469=PRINCIPAL!$I$131+PRINCIPAL!$I$131+PRINCIPAL!$I$131),0,IF(L469=PRINCIPAL!$J$131,VLOOKUP($AW$438,'Banco de Dados'!$B$4:$J$50,6,FALSE)*(1-(PRINCIPAL!$K$131/100)),IF(L469=PRINCIPAL!$L$131,VLOOKUP($AW$438,'Banco de Dados'!$B$4:$J$50,6,FALSE)*(1-(PRINCIPAL!$M$131/100)),IF(L469=PRINCIPAL!$N$131,VLOOKUP($AW$438,'Banco de Dados'!$B$4:$J$50,6,FALSE)*(1-(PRINCIPAL!$O$131/100)),VLOOKUP($AW$438,'Banco de Dados'!$B$4:$J$50,6,FALSE)))))))))),"")</f>
        <v/>
      </c>
      <c r="AW469" s="29" t="str">
        <f>IFERROR(AV469*(IFERROR(VLOOKUP($AW$438,'Banco de Dados'!$B$4:$J$50,4,FALSE),"ERRO")),"")</f>
        <v/>
      </c>
      <c r="AX469" s="29" t="str">
        <f t="shared" si="302"/>
        <v/>
      </c>
      <c r="AY469" s="103" t="str">
        <f>IFERROR(AX469*(C469*(PRINCIPAL!$G$131/100))*0.47*(44/12),"")</f>
        <v/>
      </c>
      <c r="AZ469" s="111" t="str">
        <f t="shared" si="307"/>
        <v/>
      </c>
      <c r="BA469" s="30" t="str">
        <f>IFERROR(IF(AND(PRINCIPAL!$H$132&lt;&gt;"",OR(L469=PRINCIPAL!$I$132,L469=PRINCIPAL!$I$132+PRINCIPAL!$I$132,L469=PRINCIPAL!$I$132+PRINCIPAL!$I$132+PRINCIPAL!$I$132)),0,IF(AND(PRINCIPAL!$H$132&lt;&gt;"",L469=PRINCIPAL!$J$132),VLOOKUP($BB$438,'Banco de Dados'!$B$4:$J$50,8,FALSE)*PRINCIPAL!$H$132*(1-(PRINCIPAL!$K$132/100)),IF(AND(PRINCIPAL!$H$132&lt;&gt;"",L469=PRINCIPAL!$L$132),VLOOKUP($BB$438,'Banco de Dados'!$B$4:$J$50,8,FALSE)*PRINCIPAL!$H$132*(1-(PRINCIPAL!$M$132/100)),IF(AND(PRINCIPAL!$H$132&lt;&gt;"",L469=PRINCIPAL!$N$132),VLOOKUP($BB$438,'Banco de Dados'!$B$4:$J$50,8,FALSE)*PRINCIPAL!$H$132*(1-(PRINCIPAL!$O$132/100)),IF(PRINCIPAL!$H$132&lt;&gt;"",VLOOKUP($BB$438,'Banco de Dados'!$B$4:$J$50,8,FALSE)*PRINCIPAL!$H$132,IF(OR(L469=PRINCIPAL!$I$132,L469=PRINCIPAL!$I$132+PRINCIPAL!$I$132,L469=PRINCIPAL!$I$132+PRINCIPAL!$I$132+PRINCIPAL!$I$132),0,IF(L469=PRINCIPAL!$J$132,VLOOKUP($BB$438,'Banco de Dados'!$B$4:$J$50,6,FALSE)*(1-(PRINCIPAL!$K$132/100)),IF(L469=PRINCIPAL!$L$132,VLOOKUP($BB$438,'Banco de Dados'!$B$4:$J$50,6,FALSE)*(1-(PRINCIPAL!$M$132/100)),IF(L469=PRINCIPAL!$N$132,VLOOKUP($BB$438,'Banco de Dados'!$B$4:$J$50,6,FALSE)*(1-(PRINCIPAL!$O$132/100)),VLOOKUP($BB$438,'Banco de Dados'!$B$4:$J$50,6,FALSE)))))))))),"")</f>
        <v/>
      </c>
      <c r="BB469" s="29" t="str">
        <f>IFERROR(BA469*(IFERROR(VLOOKUP($BB$438,'Banco de Dados'!$B$4:$J$50,4,FALSE),"ERRO")),"")</f>
        <v/>
      </c>
      <c r="BC469" s="29" t="str">
        <f t="shared" si="308"/>
        <v/>
      </c>
      <c r="BD469" s="103" t="str">
        <f>IFERROR(BC469*(C469*(PRINCIPAL!$G$132/100))*0.47*(44/12),"")</f>
        <v/>
      </c>
      <c r="BE469" s="111" t="str">
        <f t="shared" si="287"/>
        <v/>
      </c>
      <c r="BF469" s="30" t="str">
        <f>IFERROR(IF(AND(PRINCIPAL!$H$133&lt;&gt;"",OR(L469=PRINCIPAL!$I$133,L469=PRINCIPAL!$I$133+PRINCIPAL!$I$133,L469=PRINCIPAL!$I$133+PRINCIPAL!$I$133+PRINCIPAL!$I$133)),0,IF(AND(PRINCIPAL!$H$133&lt;&gt;"",L469=PRINCIPAL!$J$133),VLOOKUP($BG$438,'Banco de Dados'!$B$4:$J$50,8,FALSE)*PRINCIPAL!$H$133*(1-(PRINCIPAL!$K$133/100)),IF(AND(PRINCIPAL!$H$133&lt;&gt;"",L469=PRINCIPAL!$L$133),VLOOKUP($BG$438,'Banco de Dados'!$B$4:$J$50,8,FALSE)*PRINCIPAL!$H$133*(1-(PRINCIPAL!$M$133/100)),IF(AND(PRINCIPAL!$H$133&lt;&gt;"",L469=PRINCIPAL!$N$133),VLOOKUP($BG$438,'Banco de Dados'!$B$4:$J$50,8,FALSE)*PRINCIPAL!$H$133*(1-(PRINCIPAL!$O$133/100)),IF(PRINCIPAL!$H$133&lt;&gt;"",VLOOKUP($BG$438,'Banco de Dados'!$B$4:$J$50,8,FALSE)*PRINCIPAL!$H$133,IF(OR(L469=PRINCIPAL!$I$133,L469=PRINCIPAL!$I$133+PRINCIPAL!$I$133,L469=PRINCIPAL!$I$133+PRINCIPAL!$I$133+PRINCIPAL!$I$133),0,IF(L469=PRINCIPAL!$J$133,VLOOKUP($BG$438,'Banco de Dados'!$B$4:$J$50,6,FALSE)*(1-(PRINCIPAL!$K$133/100)),IF(L469=PRINCIPAL!$L$133,VLOOKUP($BG$438,'Banco de Dados'!$B$4:$J$50,6,FALSE)*(1-(PRINCIPAL!$M$133/100)),IF(L469=PRINCIPAL!$N$133,VLOOKUP($BG$438,'Banco de Dados'!$B$4:$J$50,6,FALSE)*(1-(PRINCIPAL!$O$133/100)),VLOOKUP($BG$438,'Banco de Dados'!$B$4:$J$50,6,FALSE)))))))))),"")</f>
        <v/>
      </c>
      <c r="BG469" s="29" t="str">
        <f>IFERROR(BF469*(IFERROR(VLOOKUP($BG$438,'Banco de Dados'!$B$4:$J$50,4,FALSE),"ERRO")),"")</f>
        <v/>
      </c>
      <c r="BH469" s="29" t="str">
        <f t="shared" si="303"/>
        <v/>
      </c>
      <c r="BI469" s="103" t="str">
        <f>IFERROR(BH469*(C469*(PRINCIPAL!$G$133/100))*0.47*(44/12),"")</f>
        <v/>
      </c>
      <c r="BJ469" s="102" t="str">
        <f t="shared" si="288"/>
        <v/>
      </c>
    </row>
    <row r="470" spans="2:62" ht="12.75" customHeight="1" x14ac:dyDescent="0.3">
      <c r="B470" s="326">
        <f t="shared" si="289"/>
        <v>2050</v>
      </c>
      <c r="C470" s="340"/>
      <c r="D470" s="1"/>
      <c r="E470" s="116">
        <v>30</v>
      </c>
      <c r="F470" s="24" t="str">
        <f>IFERROR(VLOOKUP($G$438,'Banco de Dados'!$B$4:$J$50,6,FALSE),"")</f>
        <v/>
      </c>
      <c r="G470" s="25" t="str">
        <f>IFERROR(F470*(IFERROR(VLOOKUP($G$438,'Banco de Dados'!$B$4:$J$50,4,FALSE),"ERRO")),"")</f>
        <v/>
      </c>
      <c r="H470" s="25" t="str">
        <f t="shared" si="290"/>
        <v/>
      </c>
      <c r="I470" s="103" t="str">
        <f t="shared" si="291"/>
        <v/>
      </c>
      <c r="J470" s="117" t="str">
        <f t="shared" si="292"/>
        <v/>
      </c>
      <c r="K470" s="1"/>
      <c r="L470" s="91">
        <v>30</v>
      </c>
      <c r="M470" s="24" t="str">
        <f>IFERROR(IF(AND(PRINCIPAL!$H$124&lt;&gt;"",OR(L470=PRINCIPAL!$I$124,L470=PRINCIPAL!$I$124+PRINCIPAL!$I$124,L470=PRINCIPAL!$I$124+PRINCIPAL!$I$124+PRINCIPAL!$I$124)),0,IF(AND(PRINCIPAL!$H$124&lt;&gt;"",L470=PRINCIPAL!$J$124),VLOOKUP($N$438,'Banco de Dados'!$B$4:$J$50,8,FALSE)*PRINCIPAL!$H$124*(1-(PRINCIPAL!$K$124/100)),IF(AND(PRINCIPAL!$H$124&lt;&gt;"",L470=PRINCIPAL!$L$124),VLOOKUP($N$438,'Banco de Dados'!$B$4:$J$50,8,FALSE)*PRINCIPAL!$H$124*(1-(PRINCIPAL!$M$124/100)),IF(AND(PRINCIPAL!$H$124&lt;&gt;"",L470=PRINCIPAL!$N$124),VLOOKUP($N$438,'Banco de Dados'!$B$4:$J$50,8,FALSE)*PRINCIPAL!$H$124*(1-(PRINCIPAL!$O$124/100)),IF(PRINCIPAL!$H$124&lt;&gt;"",VLOOKUP($N$438,'Banco de Dados'!$B$4:$J$50,8,FALSE)*PRINCIPAL!$H$124,IF(OR(L470=PRINCIPAL!$I$124,L470=PRINCIPAL!$I$124+PRINCIPAL!$I$124,L470=PRINCIPAL!$I$124+PRINCIPAL!$I$124+PRINCIPAL!$I$124),0,IF(L470=PRINCIPAL!$J$124,VLOOKUP($N$438,'Banco de Dados'!$B$4:$J$50,6,FALSE)*(1-(PRINCIPAL!$K$124/100)),IF(L470=PRINCIPAL!$L$124,VLOOKUP($N$438,'Banco de Dados'!$B$4:$J$50,6,FALSE)*(1-(PRINCIPAL!$M$124/100)),IF(L470=PRINCIPAL!$N$124,VLOOKUP($N$438,'Banco de Dados'!$B$4:$J$50,6,FALSE)*(1-(PRINCIPAL!$O$124/100)),VLOOKUP($N$438,'Banco de Dados'!$B$4:$J$50,6,FALSE)))))))))),"")</f>
        <v/>
      </c>
      <c r="N470" s="25" t="str">
        <f>IFERROR(M470*(IFERROR(VLOOKUP($N$438,'Banco de Dados'!$B$4:$J$50,4,FALSE),"ERRO")),"")</f>
        <v/>
      </c>
      <c r="O470" s="25" t="str">
        <f t="shared" si="311"/>
        <v/>
      </c>
      <c r="P470" s="103" t="str">
        <f>IFERROR(O470*(C470*(PRINCIPAL!$G$124/100))*0.47*(44/12),"")</f>
        <v/>
      </c>
      <c r="Q470" s="107" t="str">
        <f t="shared" si="313"/>
        <v/>
      </c>
      <c r="R470" s="29" t="str">
        <f>IFERROR(IF(AND(PRINCIPAL!$H$125&lt;&gt;"",OR(L470=PRINCIPAL!$I$125,L470=PRINCIPAL!$I$125+PRINCIPAL!$I$125,L470=PRINCIPAL!$I$125+PRINCIPAL!$I$125+PRINCIPAL!$I$125)),0,IF(AND(PRINCIPAL!$H$125&lt;&gt;"",L470=PRINCIPAL!$J$125),VLOOKUP($S$438,'Banco de Dados'!$B$4:$J$50,8,FALSE)*PRINCIPAL!$H$125*(1-(PRINCIPAL!$K$125/100)),IF(AND(PRINCIPAL!$H$125&lt;&gt;"",L470=PRINCIPAL!$L$125),VLOOKUP($S$438,'Banco de Dados'!$B$4:$J$50,8,FALSE)*PRINCIPAL!$H$125*(1-(PRINCIPAL!$M$125/100)),IF(AND(PRINCIPAL!$H$125&lt;&gt;"",L470=PRINCIPAL!$N$125),VLOOKUP($S$438,'Banco de Dados'!$B$4:$J$50,8,FALSE)*PRINCIPAL!$H$125*(1-(PRINCIPAL!$O$125/100)),IF(PRINCIPAL!$H$125&lt;&gt;"",VLOOKUP($S$438,'Banco de Dados'!$B$4:$J$50,8,FALSE)*PRINCIPAL!$H$125,IF(OR(L470=PRINCIPAL!$I$125,L470=PRINCIPAL!$I$125+PRINCIPAL!$I$125,L470=PRINCIPAL!$I$125+PRINCIPAL!$I$125+PRINCIPAL!$I$125),0,IF(L470=PRINCIPAL!$J$125,VLOOKUP($S$438,'Banco de Dados'!$B$4:$J$50,6,FALSE)*(1-(PRINCIPAL!$K$125/100)),IF(L470=PRINCIPAL!$L$125,VLOOKUP($S$438,'Banco de Dados'!$B$4:$J$50,6,FALSE)*(1-(PRINCIPAL!$M$125/100)),IF(L470=PRINCIPAL!$N$125,VLOOKUP($S$438,'Banco de Dados'!$B$4:$J$50,6,FALSE)*(1-(PRINCIPAL!$O$125/100)),VLOOKUP($S$438,'Banco de Dados'!$B$4:$J$50,6,FALSE)))))))))),"")</f>
        <v/>
      </c>
      <c r="S470" s="29" t="str">
        <f>IFERROR(R470*(IFERROR(VLOOKUP($S$438,'Banco de Dados'!$B$4:$J$50,4,FALSE),"ERRO")),"")</f>
        <v/>
      </c>
      <c r="T470" s="29" t="str">
        <f t="shared" si="310"/>
        <v/>
      </c>
      <c r="U470" s="103" t="str">
        <f>IFERROR(T470*(C470*(PRINCIPAL!$G$125/100))*0.47*(44/12),"")</f>
        <v/>
      </c>
      <c r="V470" s="103" t="str">
        <f t="shared" si="286"/>
        <v/>
      </c>
      <c r="W470" s="30" t="str">
        <f>IFERROR(IF(AND(PRINCIPAL!$H$126&lt;&gt;"",OR(L470=PRINCIPAL!$I$126,L470=PRINCIPAL!$I$126+PRINCIPAL!$I$126,L470=PRINCIPAL!$I$126+PRINCIPAL!$I$126+PRINCIPAL!$I$126)),0,IF(AND(PRINCIPAL!$H$126&lt;&gt;"",L470=PRINCIPAL!$J$126),VLOOKUP($X$438,'Banco de Dados'!$B$4:$J$50,8,FALSE)*PRINCIPAL!$H$126*(1-(PRINCIPAL!$K$126/100)),IF(AND(PRINCIPAL!$H$126&lt;&gt;"",L470=PRINCIPAL!$L$126),VLOOKUP($X$438,'Banco de Dados'!$B$4:$J$50,8,FALSE)*PRINCIPAL!$H$126*(1-(PRINCIPAL!$M$126/100)),IF(AND(PRINCIPAL!$H$126&lt;&gt;"",L470=PRINCIPAL!$N$126),VLOOKUP($X$438,'Banco de Dados'!$B$4:$J$50,8,FALSE)*PRINCIPAL!$H$126*(1-(PRINCIPAL!$O$126/100)),IF(PRINCIPAL!$H$126&lt;&gt;"",VLOOKUP($X$438,'Banco de Dados'!$B$4:$J$50,8,FALSE)*PRINCIPAL!$H$126,IF(OR(L470=PRINCIPAL!$I$126,L470=PRINCIPAL!$I$126+PRINCIPAL!$I$126,L470=PRINCIPAL!$I$126+PRINCIPAL!$I$126+PRINCIPAL!$I$126),0,IF(L470=PRINCIPAL!$J$126,VLOOKUP($X$438,'Banco de Dados'!$B$4:$J$50,6,FALSE)*(1-(PRINCIPAL!$K$126/100)),IF(L470=PRINCIPAL!$L$126,VLOOKUP($X$438,'Banco de Dados'!$B$4:$J$50,6,FALSE)*(1-(PRINCIPAL!$M$126/100)),IF(L470=PRINCIPAL!$N$126,VLOOKUP($X$438,'Banco de Dados'!$B$4:$J$50,6,FALSE)*(1-(PRINCIPAL!$O$126/100)),VLOOKUP($X$438,'Banco de Dados'!$B$4:$J$50,6,FALSE)))))))))),"")</f>
        <v/>
      </c>
      <c r="X470" s="29" t="str">
        <f>IFERROR(W470*(IFERROR(VLOOKUP($X$438,'Banco de Dados'!$B$4:$J$50,4,FALSE),"ERRO")),"")</f>
        <v/>
      </c>
      <c r="Y470" s="29" t="str">
        <f t="shared" si="304"/>
        <v/>
      </c>
      <c r="Z470" s="103" t="str">
        <f>IFERROR(Y470*(C470*(PRINCIPAL!$G$126/100))*0.47*(44/12),"")</f>
        <v/>
      </c>
      <c r="AA470" s="111" t="str">
        <f t="shared" si="305"/>
        <v/>
      </c>
      <c r="AB470" s="30" t="str">
        <f>IFERROR(IF(AND(PRINCIPAL!$H$127&lt;&gt;"",OR(L470=PRINCIPAL!$I$127,L470=PRINCIPAL!$I$127+PRINCIPAL!$I$127,L470=PRINCIPAL!$I$127+PRINCIPAL!$I$127+PRINCIPAL!$I$127)),0,IF(AND(PRINCIPAL!$H$127&lt;&gt;"",L470=PRINCIPAL!$J$127),VLOOKUP($AC$438,'Banco de Dados'!$B$4:$J$50,8,FALSE)*PRINCIPAL!$H$127*(1-(PRINCIPAL!$K$127/100)),IF(AND(PRINCIPAL!$H$127&lt;&gt;"",L470=PRINCIPAL!$L$127),VLOOKUP($AC$438,'Banco de Dados'!$B$4:$J$50,8,FALSE)*PRINCIPAL!$H$127*(1-(PRINCIPAL!$M$127/100)),IF(AND(PRINCIPAL!$H$127&lt;&gt;"",L470=PRINCIPAL!$N$127),VLOOKUP($AC$438,'Banco de Dados'!$B$4:$J$50,8,FALSE)*PRINCIPAL!$H$127*(1-(PRINCIPAL!$O$127/100)),IF(PRINCIPAL!$H$127&lt;&gt;"",VLOOKUP($AC$438,'Banco de Dados'!$B$4:$J$50,8,FALSE)*PRINCIPAL!$H$127,IF(OR(L470=PRINCIPAL!$I$127,L470=PRINCIPAL!$I$127+PRINCIPAL!$I$127,L470=PRINCIPAL!$I$127+PRINCIPAL!$I$127+PRINCIPAL!$I$127),0,IF(L470=PRINCIPAL!$J$127,VLOOKUP($AC$438,'Banco de Dados'!$B$4:$J$50,6,FALSE)*(1-(PRINCIPAL!$K$127/100)),IF(L470=PRINCIPAL!$L$127,VLOOKUP($AC$438,'Banco de Dados'!$B$4:$J$50,6,FALSE)*(1-(PRINCIPAL!$M$127/100)),IF(L470=PRINCIPAL!$N$127,VLOOKUP($AC$438,'Banco de Dados'!$B$4:$J$50,6,FALSE)*(1-(PRINCIPAL!$O$127/100)),VLOOKUP($AC$438,'Banco de Dados'!$B$4:$J$50,6,FALSE)))))))))),"")</f>
        <v/>
      </c>
      <c r="AC470" s="29" t="str">
        <f>IFERROR(AB470*(IFERROR(VLOOKUP($AC$438,'Banco de Dados'!$B$4:$J$50,4,FALSE),"ERRO")),"")</f>
        <v/>
      </c>
      <c r="AD470" s="29" t="str">
        <f t="shared" si="295"/>
        <v/>
      </c>
      <c r="AE470" s="103" t="str">
        <f>IFERROR(AD470*(C470*(PRINCIPAL!$G$127/100))*0.47*(44/12),"")</f>
        <v/>
      </c>
      <c r="AF470" s="111" t="str">
        <f t="shared" si="296"/>
        <v/>
      </c>
      <c r="AG470" s="30" t="str">
        <f>IFERROR(IF(AND(PRINCIPAL!$H$128&lt;&gt;"",OR(L470=PRINCIPAL!$I$128,L470=PRINCIPAL!$I$128+PRINCIPAL!$I$128,L470=PRINCIPAL!$I$128+PRINCIPAL!$I$128+PRINCIPAL!$I$128)),0,IF(AND(PRINCIPAL!$H$128&lt;&gt;"",L470=PRINCIPAL!$J$128),VLOOKUP($AH$438,'Banco de Dados'!$B$4:$J$50,8,FALSE)*PRINCIPAL!$H$128*(1-(PRINCIPAL!$K$128/100)),IF(AND(PRINCIPAL!$H$128&lt;&gt;"",L470=PRINCIPAL!$L$128),VLOOKUP($AH$438,'Banco de Dados'!$B$4:$J$50,8,FALSE)*PRINCIPAL!$H$128*(1-(PRINCIPAL!$M$128/100)),IF(AND(PRINCIPAL!$H$128&lt;&gt;"",L470=PRINCIPAL!$N$128),VLOOKUP($AH$438,'Banco de Dados'!$B$4:$J$50,8,FALSE)*PRINCIPAL!$H$128*(1-(PRINCIPAL!$O$128/100)),IF(PRINCIPAL!$H$128&lt;&gt;"",VLOOKUP($AH$438,'Banco de Dados'!$B$4:$J$50,8,FALSE)*PRINCIPAL!$H$128,IF(OR(L470=PRINCIPAL!$I$128,L470=PRINCIPAL!$I$128+PRINCIPAL!$I$128,L470=PRINCIPAL!$I$128+PRINCIPAL!$I$128+PRINCIPAL!$I$128),0,IF(L470=PRINCIPAL!$J$128,VLOOKUP($AH$438,'Banco de Dados'!$B$4:$J$50,6,FALSE)*(1-(PRINCIPAL!$K$128/100)),IF(L470=PRINCIPAL!$L$128,VLOOKUP($AH$438,'Banco de Dados'!$B$4:$J$50,6,FALSE)*(1-(PRINCIPAL!$M$128/100)),IF(L470=PRINCIPAL!$N$128,VLOOKUP($AH$438,'Banco de Dados'!$B$4:$J$50,6,FALSE)*(1-(PRINCIPAL!$O$128/100)),VLOOKUP($AH$438,'Banco de Dados'!$B$4:$J$50,6,FALSE)))))))))),"")</f>
        <v/>
      </c>
      <c r="AH470" s="29" t="str">
        <f>IFERROR(AG470*(IFERROR(VLOOKUP($AH$438,'Banco de Dados'!$B$4:$J$50,4,FALSE),"ERRO")),"")</f>
        <v/>
      </c>
      <c r="AI470" s="29" t="str">
        <f t="shared" si="297"/>
        <v/>
      </c>
      <c r="AJ470" s="103" t="str">
        <f>IFERROR(AI470*(C470*(PRINCIPAL!$G$128/100))*0.47*(44/12),"")</f>
        <v/>
      </c>
      <c r="AK470" s="111" t="str">
        <f t="shared" si="306"/>
        <v/>
      </c>
      <c r="AL470" s="30" t="str">
        <f>IFERROR(IF(AND(PRINCIPAL!$H$129&lt;&gt;"",OR(L470=PRINCIPAL!$I$129,L470=PRINCIPAL!$I$129+PRINCIPAL!$I$129,L470=PRINCIPAL!$I$129+PRINCIPAL!$I$129+PRINCIPAL!$I$129)),0,IF(AND(PRINCIPAL!$H$129&lt;&gt;"",L470=PRINCIPAL!$J$129),VLOOKUP($AM$438,'Banco de Dados'!$B$4:$J$50,8,FALSE)*PRINCIPAL!$H$129*(1-(PRINCIPAL!$K$129/100)),IF(AND(PRINCIPAL!$H$129&lt;&gt;"",L470=PRINCIPAL!$L$129),VLOOKUP($AM$438,'Banco de Dados'!$B$4:$J$50,8,FALSE)*PRINCIPAL!$H$129*(1-(PRINCIPAL!$M$129/100)),IF(AND(PRINCIPAL!$H$129&lt;&gt;"",L470=PRINCIPAL!$N$129),VLOOKUP($AM$438,'Banco de Dados'!$B$4:$J$50,8,FALSE)*PRINCIPAL!$H$129*(1-(PRINCIPAL!$O$129/100)),IF(PRINCIPAL!$H$129&lt;&gt;"",VLOOKUP($AM$438,'Banco de Dados'!$B$4:$J$50,8,FALSE)*PRINCIPAL!$H$129,IF(OR(L470=PRINCIPAL!$I$129,L470=PRINCIPAL!$I$129+PRINCIPAL!$I$129,L470=PRINCIPAL!$I$129+PRINCIPAL!$I$129+PRINCIPAL!$I$129),0,IF(L470=PRINCIPAL!$J$129,VLOOKUP($AM$438,'Banco de Dados'!$B$4:$J$50,6,FALSE)*(1-(PRINCIPAL!$K$129/100)),IF(L470=PRINCIPAL!$L$129,VLOOKUP($AM$438,'Banco de Dados'!$B$4:$J$50,6,FALSE)*(1-(PRINCIPAL!$M$129/100)),IF(L470=PRINCIPAL!$N$129,VLOOKUP($AM$438,'Banco de Dados'!$B$4:$J$50,6,FALSE)*(1-(PRINCIPAL!$O$129/100)),VLOOKUP($AM$438,'Banco de Dados'!$B$4:$J$50,6,FALSE)))))))))),"")</f>
        <v/>
      </c>
      <c r="AM470" s="29" t="str">
        <f>IFERROR(AL470*(IFERROR(VLOOKUP($AM$438,'Banco de Dados'!$B$4:$J$50,4,FALSE),"ERRO")),"")</f>
        <v/>
      </c>
      <c r="AN470" s="29" t="str">
        <f t="shared" si="298"/>
        <v/>
      </c>
      <c r="AO470" s="103" t="str">
        <f>IFERROR(AN470*(C470*(PRINCIPAL!$G$129/100))*0.47*(44/12),"")</f>
        <v/>
      </c>
      <c r="AP470" s="111" t="str">
        <f t="shared" si="299"/>
        <v/>
      </c>
      <c r="AQ470" s="30" t="str">
        <f>IFERROR(IF(AND(PRINCIPAL!$H$130&lt;&gt;"",OR(L470=PRINCIPAL!$I$130,L470=PRINCIPAL!$I$130+PRINCIPAL!$I$130,L470=PRINCIPAL!$I$130+PRINCIPAL!$I$130+PRINCIPAL!$I$130)),0,IF(AND(PRINCIPAL!$H$130&lt;&gt;"",L470=PRINCIPAL!$J$130),VLOOKUP($AR$438,'Banco de Dados'!$B$4:$J$50,8,FALSE)*PRINCIPAL!$H$130*(1-(PRINCIPAL!$K$130/100)),IF(AND(PRINCIPAL!$H$130&lt;&gt;"",L470=PRINCIPAL!$L$130),VLOOKUP($AR$438,'Banco de Dados'!$B$4:$J$50,8,FALSE)*PRINCIPAL!$H$130*(1-(PRINCIPAL!$M$130/100)),IF(AND(PRINCIPAL!$H$130&lt;&gt;"",L470=PRINCIPAL!$N$130),VLOOKUP($AR$438,'Banco de Dados'!$B$4:$J$50,8,FALSE)*PRINCIPAL!$H$130*(1-(PRINCIPAL!$O$130/100)),IF(PRINCIPAL!$H$130&lt;&gt;"",VLOOKUP($AR$438,'Banco de Dados'!$B$4:$J$50,8,FALSE)*PRINCIPAL!$H$130,IF(OR(L470=PRINCIPAL!$I$130,L470=PRINCIPAL!$I$130+PRINCIPAL!$I$130,L470=PRINCIPAL!$I$130+PRINCIPAL!$I$130+PRINCIPAL!$I$130),0,IF(L470=PRINCIPAL!$J$130,VLOOKUP($AR$438,'Banco de Dados'!$B$4:$J$50,6,FALSE)*(1-(PRINCIPAL!$K$130/100)),IF(L470=PRINCIPAL!$L$130,VLOOKUP($AR$438,'Banco de Dados'!$B$4:$J$50,6,FALSE)*(1-(PRINCIPAL!$M$130/100)),IF(L470=PRINCIPAL!$N$130,VLOOKUP($AR$438,'Banco de Dados'!$B$4:$J$50,6,FALSE)*(1-(PRINCIPAL!$O$130/100)),VLOOKUP($AR$438,'Banco de Dados'!$B$4:$J$50,6,FALSE)))))))))),"")</f>
        <v/>
      </c>
      <c r="AR470" s="29" t="str">
        <f>IFERROR(AQ470*(IFERROR(VLOOKUP($AR$438,'Banco de Dados'!$B$4:$J$50,4,FALSE),"ERRO")),"")</f>
        <v/>
      </c>
      <c r="AS470" s="29" t="str">
        <f t="shared" si="300"/>
        <v/>
      </c>
      <c r="AT470" s="103" t="str">
        <f>IFERROR(AS470*(C470*(PRINCIPAL!$G$130/100))*0.47*(44/12),"")</f>
        <v/>
      </c>
      <c r="AU470" s="111" t="str">
        <f t="shared" si="301"/>
        <v/>
      </c>
      <c r="AV470" s="30" t="str">
        <f>IFERROR(IF(AND(PRINCIPAL!$H$131&lt;&gt;"",OR(L470=PRINCIPAL!$I$131,L470=PRINCIPAL!$I$131+PRINCIPAL!$I$131,L470=PRINCIPAL!$I$131+PRINCIPAL!$I$131+PRINCIPAL!$I$131)),0,IF(AND(PRINCIPAL!$H$131&lt;&gt;"",L470=PRINCIPAL!$J$131),VLOOKUP($AW$438,'Banco de Dados'!$B$4:$J$50,8,FALSE)*PRINCIPAL!$H$131*(1-(PRINCIPAL!$K$131/100)),IF(AND(PRINCIPAL!$H$131&lt;&gt;"",L470=PRINCIPAL!$L$131),VLOOKUP($AW$438,'Banco de Dados'!$B$4:$J$50,8,FALSE)*PRINCIPAL!$H$131*(1-(PRINCIPAL!$M$131/100)),IF(AND(PRINCIPAL!$H$131&lt;&gt;"",L470=PRINCIPAL!$N$131),VLOOKUP($AW$438,'Banco de Dados'!$B$4:$J$50,8,FALSE)*PRINCIPAL!$H$131*(1-(PRINCIPAL!$O$131/100)),IF(PRINCIPAL!$H$131&lt;&gt;"",VLOOKUP($AW$438,'Banco de Dados'!$B$4:$J$50,8,FALSE)*PRINCIPAL!$H$131,IF(OR(L470=PRINCIPAL!$I$131,L470=PRINCIPAL!$I$131+PRINCIPAL!$I$131,L470=PRINCIPAL!$I$131+PRINCIPAL!$I$131+PRINCIPAL!$I$131),0,IF(L470=PRINCIPAL!$J$131,VLOOKUP($AW$438,'Banco de Dados'!$B$4:$J$50,6,FALSE)*(1-(PRINCIPAL!$K$131/100)),IF(L470=PRINCIPAL!$L$131,VLOOKUP($AW$438,'Banco de Dados'!$B$4:$J$50,6,FALSE)*(1-(PRINCIPAL!$M$131/100)),IF(L470=PRINCIPAL!$N$131,VLOOKUP($AW$438,'Banco de Dados'!$B$4:$J$50,6,FALSE)*(1-(PRINCIPAL!$O$131/100)),VLOOKUP($AW$438,'Banco de Dados'!$B$4:$J$50,6,FALSE)))))))))),"")</f>
        <v/>
      </c>
      <c r="AW470" s="29" t="str">
        <f>IFERROR(AV470*(IFERROR(VLOOKUP($AW$438,'Banco de Dados'!$B$4:$J$50,4,FALSE),"ERRO")),"")</f>
        <v/>
      </c>
      <c r="AX470" s="29" t="str">
        <f t="shared" si="302"/>
        <v/>
      </c>
      <c r="AY470" s="103" t="str">
        <f>IFERROR(AX470*(C470*(PRINCIPAL!$G$131/100))*0.47*(44/12),"")</f>
        <v/>
      </c>
      <c r="AZ470" s="111" t="str">
        <f t="shared" si="307"/>
        <v/>
      </c>
      <c r="BA470" s="30" t="str">
        <f>IFERROR(IF(AND(PRINCIPAL!$H$132&lt;&gt;"",OR(L470=PRINCIPAL!$I$132,L470=PRINCIPAL!$I$132+PRINCIPAL!$I$132,L470=PRINCIPAL!$I$132+PRINCIPAL!$I$132+PRINCIPAL!$I$132)),0,IF(AND(PRINCIPAL!$H$132&lt;&gt;"",L470=PRINCIPAL!$J$132),VLOOKUP($BB$438,'Banco de Dados'!$B$4:$J$50,8,FALSE)*PRINCIPAL!$H$132*(1-(PRINCIPAL!$K$132/100)),IF(AND(PRINCIPAL!$H$132&lt;&gt;"",L470=PRINCIPAL!$L$132),VLOOKUP($BB$438,'Banco de Dados'!$B$4:$J$50,8,FALSE)*PRINCIPAL!$H$132*(1-(PRINCIPAL!$M$132/100)),IF(AND(PRINCIPAL!$H$132&lt;&gt;"",L470=PRINCIPAL!$N$132),VLOOKUP($BB$438,'Banco de Dados'!$B$4:$J$50,8,FALSE)*PRINCIPAL!$H$132*(1-(PRINCIPAL!$O$132/100)),IF(PRINCIPAL!$H$132&lt;&gt;"",VLOOKUP($BB$438,'Banco de Dados'!$B$4:$J$50,8,FALSE)*PRINCIPAL!$H$132,IF(OR(L470=PRINCIPAL!$I$132,L470=PRINCIPAL!$I$132+PRINCIPAL!$I$132,L470=PRINCIPAL!$I$132+PRINCIPAL!$I$132+PRINCIPAL!$I$132),0,IF(L470=PRINCIPAL!$J$132,VLOOKUP($BB$438,'Banco de Dados'!$B$4:$J$50,6,FALSE)*(1-(PRINCIPAL!$K$132/100)),IF(L470=PRINCIPAL!$L$132,VLOOKUP($BB$438,'Banco de Dados'!$B$4:$J$50,6,FALSE)*(1-(PRINCIPAL!$M$132/100)),IF(L470=PRINCIPAL!$N$132,VLOOKUP($BB$438,'Banco de Dados'!$B$4:$J$50,6,FALSE)*(1-(PRINCIPAL!$O$132/100)),VLOOKUP($BB$438,'Banco de Dados'!$B$4:$J$50,6,FALSE)))))))))),"")</f>
        <v/>
      </c>
      <c r="BB470" s="29" t="str">
        <f>IFERROR(BA470*(IFERROR(VLOOKUP($BB$438,'Banco de Dados'!$B$4:$J$50,4,FALSE),"ERRO")),"")</f>
        <v/>
      </c>
      <c r="BC470" s="29" t="str">
        <f t="shared" si="308"/>
        <v/>
      </c>
      <c r="BD470" s="103" t="str">
        <f>IFERROR(BC470*(C470*(PRINCIPAL!$G$132/100))*0.47*(44/12),"")</f>
        <v/>
      </c>
      <c r="BE470" s="111" t="str">
        <f t="shared" si="287"/>
        <v/>
      </c>
      <c r="BF470" s="30" t="str">
        <f>IFERROR(IF(AND(PRINCIPAL!$H$133&lt;&gt;"",OR(L470=PRINCIPAL!$I$133,L470=PRINCIPAL!$I$133+PRINCIPAL!$I$133,L470=PRINCIPAL!$I$133+PRINCIPAL!$I$133+PRINCIPAL!$I$133)),0,IF(AND(PRINCIPAL!$H$133&lt;&gt;"",L470=PRINCIPAL!$J$133),VLOOKUP($BG$438,'Banco de Dados'!$B$4:$J$50,8,FALSE)*PRINCIPAL!$H$133*(1-(PRINCIPAL!$K$133/100)),IF(AND(PRINCIPAL!$H$133&lt;&gt;"",L470=PRINCIPAL!$L$133),VLOOKUP($BG$438,'Banco de Dados'!$B$4:$J$50,8,FALSE)*PRINCIPAL!$H$133*(1-(PRINCIPAL!$M$133/100)),IF(AND(PRINCIPAL!$H$133&lt;&gt;"",L470=PRINCIPAL!$N$133),VLOOKUP($BG$438,'Banco de Dados'!$B$4:$J$50,8,FALSE)*PRINCIPAL!$H$133*(1-(PRINCIPAL!$O$133/100)),IF(PRINCIPAL!$H$133&lt;&gt;"",VLOOKUP($BG$438,'Banco de Dados'!$B$4:$J$50,8,FALSE)*PRINCIPAL!$H$133,IF(OR(L470=PRINCIPAL!$I$133,L470=PRINCIPAL!$I$133+PRINCIPAL!$I$133,L470=PRINCIPAL!$I$133+PRINCIPAL!$I$133+PRINCIPAL!$I$133),0,IF(L470=PRINCIPAL!$J$133,VLOOKUP($BG$438,'Banco de Dados'!$B$4:$J$50,6,FALSE)*(1-(PRINCIPAL!$K$133/100)),IF(L470=PRINCIPAL!$L$133,VLOOKUP($BG$438,'Banco de Dados'!$B$4:$J$50,6,FALSE)*(1-(PRINCIPAL!$M$133/100)),IF(L470=PRINCIPAL!$N$133,VLOOKUP($BG$438,'Banco de Dados'!$B$4:$J$50,6,FALSE)*(1-(PRINCIPAL!$O$133/100)),VLOOKUP($BG$438,'Banco de Dados'!$B$4:$J$50,6,FALSE)))))))))),"")</f>
        <v/>
      </c>
      <c r="BG470" s="29" t="str">
        <f>IFERROR(BF470*(IFERROR(VLOOKUP($BG$438,'Banco de Dados'!$B$4:$J$50,4,FALSE),"ERRO")),"")</f>
        <v/>
      </c>
      <c r="BH470" s="29" t="str">
        <f t="shared" si="303"/>
        <v/>
      </c>
      <c r="BI470" s="103" t="str">
        <f>IFERROR(BH470*(C470*(PRINCIPAL!$G$133/100))*0.47*(44/12),"")</f>
        <v/>
      </c>
      <c r="BJ470" s="102" t="str">
        <f t="shared" si="288"/>
        <v/>
      </c>
    </row>
    <row r="471" spans="2:62" ht="12.75" customHeight="1" x14ac:dyDescent="0.3">
      <c r="B471" s="326">
        <f t="shared" si="289"/>
        <v>2051</v>
      </c>
      <c r="C471" s="340"/>
      <c r="D471" s="1"/>
      <c r="E471" s="116">
        <v>31</v>
      </c>
      <c r="F471" s="24" t="str">
        <f>IFERROR(VLOOKUP($G$438,'Banco de Dados'!$B$4:$J$50,6,FALSE),"")</f>
        <v/>
      </c>
      <c r="G471" s="25" t="str">
        <f>IFERROR(F471*(IFERROR(VLOOKUP($G$438,'Banco de Dados'!$B$4:$J$50,4,FALSE),"ERRO")),"")</f>
        <v/>
      </c>
      <c r="H471" s="25" t="str">
        <f t="shared" si="290"/>
        <v/>
      </c>
      <c r="I471" s="103" t="str">
        <f t="shared" si="291"/>
        <v/>
      </c>
      <c r="J471" s="117" t="str">
        <f t="shared" si="292"/>
        <v/>
      </c>
      <c r="K471" s="1"/>
      <c r="L471" s="91">
        <v>31</v>
      </c>
      <c r="M471" s="24" t="str">
        <f>IFERROR(IF(AND(PRINCIPAL!$H$124&lt;&gt;"",OR(L471=PRINCIPAL!$I$124,L471=PRINCIPAL!$I$124+PRINCIPAL!$I$124,L471=PRINCIPAL!$I$124+PRINCIPAL!$I$124+PRINCIPAL!$I$124)),0,IF(AND(PRINCIPAL!$H$124&lt;&gt;"",L471=PRINCIPAL!$J$124),VLOOKUP($N$438,'Banco de Dados'!$B$4:$J$50,8,FALSE)*PRINCIPAL!$H$124*(1-(PRINCIPAL!$K$124/100)),IF(AND(PRINCIPAL!$H$124&lt;&gt;"",L471=PRINCIPAL!$L$124),VLOOKUP($N$438,'Banco de Dados'!$B$4:$J$50,8,FALSE)*PRINCIPAL!$H$124*(1-(PRINCIPAL!$M$124/100)),IF(AND(PRINCIPAL!$H$124&lt;&gt;"",L471=PRINCIPAL!$N$124),VLOOKUP($N$438,'Banco de Dados'!$B$4:$J$50,8,FALSE)*PRINCIPAL!$H$124*(1-(PRINCIPAL!$O$124/100)),IF(PRINCIPAL!$H$124&lt;&gt;"",VLOOKUP($N$438,'Banco de Dados'!$B$4:$J$50,8,FALSE)*PRINCIPAL!$H$124,IF(OR(L471=PRINCIPAL!$I$124,L471=PRINCIPAL!$I$124+PRINCIPAL!$I$124,L471=PRINCIPAL!$I$124+PRINCIPAL!$I$124+PRINCIPAL!$I$124),0,IF(L471=PRINCIPAL!$J$124,VLOOKUP($N$438,'Banco de Dados'!$B$4:$J$50,6,FALSE)*(1-(PRINCIPAL!$K$124/100)),IF(L471=PRINCIPAL!$L$124,VLOOKUP($N$438,'Banco de Dados'!$B$4:$J$50,6,FALSE)*(1-(PRINCIPAL!$M$124/100)),IF(L471=PRINCIPAL!$N$124,VLOOKUP($N$438,'Banco de Dados'!$B$4:$J$50,6,FALSE)*(1-(PRINCIPAL!$O$124/100)),VLOOKUP($N$438,'Banco de Dados'!$B$4:$J$50,6,FALSE)))))))))),"")</f>
        <v/>
      </c>
      <c r="N471" s="25" t="str">
        <f>IFERROR(M471*(IFERROR(VLOOKUP($N$438,'Banco de Dados'!$B$4:$J$50,4,FALSE),"ERRO")),"")</f>
        <v/>
      </c>
      <c r="O471" s="25" t="str">
        <f t="shared" si="311"/>
        <v/>
      </c>
      <c r="P471" s="103" t="str">
        <f>IFERROR(O471*(C471*(PRINCIPAL!$G$124/100))*0.47*(44/12),"")</f>
        <v/>
      </c>
      <c r="Q471" s="107" t="str">
        <f t="shared" si="313"/>
        <v/>
      </c>
      <c r="R471" s="29" t="str">
        <f>IFERROR(IF(AND(PRINCIPAL!$H$125&lt;&gt;"",OR(L471=PRINCIPAL!$I$125,L471=PRINCIPAL!$I$125+PRINCIPAL!$I$125,L471=PRINCIPAL!$I$125+PRINCIPAL!$I$125+PRINCIPAL!$I$125)),0,IF(AND(PRINCIPAL!$H$125&lt;&gt;"",L471=PRINCIPAL!$J$125),VLOOKUP($S$438,'Banco de Dados'!$B$4:$J$50,8,FALSE)*PRINCIPAL!$H$125*(1-(PRINCIPAL!$K$125/100)),IF(AND(PRINCIPAL!$H$125&lt;&gt;"",L471=PRINCIPAL!$L$125),VLOOKUP($S$438,'Banco de Dados'!$B$4:$J$50,8,FALSE)*PRINCIPAL!$H$125*(1-(PRINCIPAL!$M$125/100)),IF(AND(PRINCIPAL!$H$125&lt;&gt;"",L471=PRINCIPAL!$N$125),VLOOKUP($S$438,'Banco de Dados'!$B$4:$J$50,8,FALSE)*PRINCIPAL!$H$125*(1-(PRINCIPAL!$O$125/100)),IF(PRINCIPAL!$H$125&lt;&gt;"",VLOOKUP($S$438,'Banco de Dados'!$B$4:$J$50,8,FALSE)*PRINCIPAL!$H$125,IF(OR(L471=PRINCIPAL!$I$125,L471=PRINCIPAL!$I$125+PRINCIPAL!$I$125,L471=PRINCIPAL!$I$125+PRINCIPAL!$I$125+PRINCIPAL!$I$125),0,IF(L471=PRINCIPAL!$J$125,VLOOKUP($S$438,'Banco de Dados'!$B$4:$J$50,6,FALSE)*(1-(PRINCIPAL!$K$125/100)),IF(L471=PRINCIPAL!$L$125,VLOOKUP($S$438,'Banco de Dados'!$B$4:$J$50,6,FALSE)*(1-(PRINCIPAL!$M$125/100)),IF(L471=PRINCIPAL!$N$125,VLOOKUP($S$438,'Banco de Dados'!$B$4:$J$50,6,FALSE)*(1-(PRINCIPAL!$O$125/100)),VLOOKUP($S$438,'Banco de Dados'!$B$4:$J$50,6,FALSE)))))))))),"")</f>
        <v/>
      </c>
      <c r="S471" s="29" t="str">
        <f>IFERROR(R471*(IFERROR(VLOOKUP($S$438,'Banco de Dados'!$B$4:$J$50,4,FALSE),"ERRO")),"")</f>
        <v/>
      </c>
      <c r="T471" s="29" t="str">
        <f t="shared" si="310"/>
        <v/>
      </c>
      <c r="U471" s="103" t="str">
        <f>IFERROR(T471*(C471*(PRINCIPAL!$G$125/100))*0.47*(44/12),"")</f>
        <v/>
      </c>
      <c r="V471" s="103" t="str">
        <f t="shared" si="286"/>
        <v/>
      </c>
      <c r="W471" s="30" t="str">
        <f>IFERROR(IF(AND(PRINCIPAL!$H$126&lt;&gt;"",OR(L471=PRINCIPAL!$I$126,L471=PRINCIPAL!$I$126+PRINCIPAL!$I$126,L471=PRINCIPAL!$I$126+PRINCIPAL!$I$126+PRINCIPAL!$I$126)),0,IF(AND(PRINCIPAL!$H$126&lt;&gt;"",L471=PRINCIPAL!$J$126),VLOOKUP($X$438,'Banco de Dados'!$B$4:$J$50,8,FALSE)*PRINCIPAL!$H$126*(1-(PRINCIPAL!$K$126/100)),IF(AND(PRINCIPAL!$H$126&lt;&gt;"",L471=PRINCIPAL!$L$126),VLOOKUP($X$438,'Banco de Dados'!$B$4:$J$50,8,FALSE)*PRINCIPAL!$H$126*(1-(PRINCIPAL!$M$126/100)),IF(AND(PRINCIPAL!$H$126&lt;&gt;"",L471=PRINCIPAL!$N$126),VLOOKUP($X$438,'Banco de Dados'!$B$4:$J$50,8,FALSE)*PRINCIPAL!$H$126*(1-(PRINCIPAL!$O$126/100)),IF(PRINCIPAL!$H$126&lt;&gt;"",VLOOKUP($X$438,'Banco de Dados'!$B$4:$J$50,8,FALSE)*PRINCIPAL!$H$126,IF(OR(L471=PRINCIPAL!$I$126,L471=PRINCIPAL!$I$126+PRINCIPAL!$I$126,L471=PRINCIPAL!$I$126+PRINCIPAL!$I$126+PRINCIPAL!$I$126),0,IF(L471=PRINCIPAL!$J$126,VLOOKUP($X$438,'Banco de Dados'!$B$4:$J$50,6,FALSE)*(1-(PRINCIPAL!$K$126/100)),IF(L471=PRINCIPAL!$L$126,VLOOKUP($X$438,'Banco de Dados'!$B$4:$J$50,6,FALSE)*(1-(PRINCIPAL!$M$126/100)),IF(L471=PRINCIPAL!$N$126,VLOOKUP($X$438,'Banco de Dados'!$B$4:$J$50,6,FALSE)*(1-(PRINCIPAL!$O$126/100)),VLOOKUP($X$438,'Banco de Dados'!$B$4:$J$50,6,FALSE)))))))))),"")</f>
        <v/>
      </c>
      <c r="X471" s="29" t="str">
        <f>IFERROR(W471*(IFERROR(VLOOKUP($X$438,'Banco de Dados'!$B$4:$J$50,4,FALSE),"ERRO")),"")</f>
        <v/>
      </c>
      <c r="Y471" s="29" t="str">
        <f t="shared" si="304"/>
        <v/>
      </c>
      <c r="Z471" s="103" t="str">
        <f>IFERROR(Y471*(C471*(PRINCIPAL!$G$126/100))*0.47*(44/12),"")</f>
        <v/>
      </c>
      <c r="AA471" s="111" t="str">
        <f t="shared" si="305"/>
        <v/>
      </c>
      <c r="AB471" s="30" t="str">
        <f>IFERROR(IF(AND(PRINCIPAL!$H$127&lt;&gt;"",OR(L471=PRINCIPAL!$I$127,L471=PRINCIPAL!$I$127+PRINCIPAL!$I$127,L471=PRINCIPAL!$I$127+PRINCIPAL!$I$127+PRINCIPAL!$I$127)),0,IF(AND(PRINCIPAL!$H$127&lt;&gt;"",L471=PRINCIPAL!$J$127),VLOOKUP($AC$438,'Banco de Dados'!$B$4:$J$50,8,FALSE)*PRINCIPAL!$H$127*(1-(PRINCIPAL!$K$127/100)),IF(AND(PRINCIPAL!$H$127&lt;&gt;"",L471=PRINCIPAL!$L$127),VLOOKUP($AC$438,'Banco de Dados'!$B$4:$J$50,8,FALSE)*PRINCIPAL!$H$127*(1-(PRINCIPAL!$M$127/100)),IF(AND(PRINCIPAL!$H$127&lt;&gt;"",L471=PRINCIPAL!$N$127),VLOOKUP($AC$438,'Banco de Dados'!$B$4:$J$50,8,FALSE)*PRINCIPAL!$H$127*(1-(PRINCIPAL!$O$127/100)),IF(PRINCIPAL!$H$127&lt;&gt;"",VLOOKUP($AC$438,'Banco de Dados'!$B$4:$J$50,8,FALSE)*PRINCIPAL!$H$127,IF(OR(L471=PRINCIPAL!$I$127,L471=PRINCIPAL!$I$127+PRINCIPAL!$I$127,L471=PRINCIPAL!$I$127+PRINCIPAL!$I$127+PRINCIPAL!$I$127),0,IF(L471=PRINCIPAL!$J$127,VLOOKUP($AC$438,'Banco de Dados'!$B$4:$J$50,6,FALSE)*(1-(PRINCIPAL!$K$127/100)),IF(L471=PRINCIPAL!$L$127,VLOOKUP($AC$438,'Banco de Dados'!$B$4:$J$50,6,FALSE)*(1-(PRINCIPAL!$M$127/100)),IF(L471=PRINCIPAL!$N$127,VLOOKUP($AC$438,'Banco de Dados'!$B$4:$J$50,6,FALSE)*(1-(PRINCIPAL!$O$127/100)),VLOOKUP($AC$438,'Banco de Dados'!$B$4:$J$50,6,FALSE)))))))))),"")</f>
        <v/>
      </c>
      <c r="AC471" s="29" t="str">
        <f>IFERROR(AB471*(IFERROR(VLOOKUP($AC$438,'Banco de Dados'!$B$4:$J$50,4,FALSE),"ERRO")),"")</f>
        <v/>
      </c>
      <c r="AD471" s="29" t="str">
        <f t="shared" si="295"/>
        <v/>
      </c>
      <c r="AE471" s="103" t="str">
        <f>IFERROR(AD471*(C471*(PRINCIPAL!$G$127/100))*0.47*(44/12),"")</f>
        <v/>
      </c>
      <c r="AF471" s="111" t="str">
        <f t="shared" si="296"/>
        <v/>
      </c>
      <c r="AG471" s="30" t="str">
        <f>IFERROR(IF(AND(PRINCIPAL!$H$128&lt;&gt;"",OR(L471=PRINCIPAL!$I$128,L471=PRINCIPAL!$I$128+PRINCIPAL!$I$128,L471=PRINCIPAL!$I$128+PRINCIPAL!$I$128+PRINCIPAL!$I$128)),0,IF(AND(PRINCIPAL!$H$128&lt;&gt;"",L471=PRINCIPAL!$J$128),VLOOKUP($AH$438,'Banco de Dados'!$B$4:$J$50,8,FALSE)*PRINCIPAL!$H$128*(1-(PRINCIPAL!$K$128/100)),IF(AND(PRINCIPAL!$H$128&lt;&gt;"",L471=PRINCIPAL!$L$128),VLOOKUP($AH$438,'Banco de Dados'!$B$4:$J$50,8,FALSE)*PRINCIPAL!$H$128*(1-(PRINCIPAL!$M$128/100)),IF(AND(PRINCIPAL!$H$128&lt;&gt;"",L471=PRINCIPAL!$N$128),VLOOKUP($AH$438,'Banco de Dados'!$B$4:$J$50,8,FALSE)*PRINCIPAL!$H$128*(1-(PRINCIPAL!$O$128/100)),IF(PRINCIPAL!$H$128&lt;&gt;"",VLOOKUP($AH$438,'Banco de Dados'!$B$4:$J$50,8,FALSE)*PRINCIPAL!$H$128,IF(OR(L471=PRINCIPAL!$I$128,L471=PRINCIPAL!$I$128+PRINCIPAL!$I$128,L471=PRINCIPAL!$I$128+PRINCIPAL!$I$128+PRINCIPAL!$I$128),0,IF(L471=PRINCIPAL!$J$128,VLOOKUP($AH$438,'Banco de Dados'!$B$4:$J$50,6,FALSE)*(1-(PRINCIPAL!$K$128/100)),IF(L471=PRINCIPAL!$L$128,VLOOKUP($AH$438,'Banco de Dados'!$B$4:$J$50,6,FALSE)*(1-(PRINCIPAL!$M$128/100)),IF(L471=PRINCIPAL!$N$128,VLOOKUP($AH$438,'Banco de Dados'!$B$4:$J$50,6,FALSE)*(1-(PRINCIPAL!$O$128/100)),VLOOKUP($AH$438,'Banco de Dados'!$B$4:$J$50,6,FALSE)))))))))),"")</f>
        <v/>
      </c>
      <c r="AH471" s="29" t="str">
        <f>IFERROR(AG471*(IFERROR(VLOOKUP($AH$438,'Banco de Dados'!$B$4:$J$50,4,FALSE),"ERRO")),"")</f>
        <v/>
      </c>
      <c r="AI471" s="29" t="str">
        <f t="shared" si="297"/>
        <v/>
      </c>
      <c r="AJ471" s="103" t="str">
        <f>IFERROR(AI471*(C471*(PRINCIPAL!$G$128/100))*0.47*(44/12),"")</f>
        <v/>
      </c>
      <c r="AK471" s="111" t="str">
        <f t="shared" si="306"/>
        <v/>
      </c>
      <c r="AL471" s="30" t="str">
        <f>IFERROR(IF(AND(PRINCIPAL!$H$129&lt;&gt;"",OR(L471=PRINCIPAL!$I$129,L471=PRINCIPAL!$I$129+PRINCIPAL!$I$129,L471=PRINCIPAL!$I$129+PRINCIPAL!$I$129+PRINCIPAL!$I$129)),0,IF(AND(PRINCIPAL!$H$129&lt;&gt;"",L471=PRINCIPAL!$J$129),VLOOKUP($AM$438,'Banco de Dados'!$B$4:$J$50,8,FALSE)*PRINCIPAL!$H$129*(1-(PRINCIPAL!$K$129/100)),IF(AND(PRINCIPAL!$H$129&lt;&gt;"",L471=PRINCIPAL!$L$129),VLOOKUP($AM$438,'Banco de Dados'!$B$4:$J$50,8,FALSE)*PRINCIPAL!$H$129*(1-(PRINCIPAL!$M$129/100)),IF(AND(PRINCIPAL!$H$129&lt;&gt;"",L471=PRINCIPAL!$N$129),VLOOKUP($AM$438,'Banco de Dados'!$B$4:$J$50,8,FALSE)*PRINCIPAL!$H$129*(1-(PRINCIPAL!$O$129/100)),IF(PRINCIPAL!$H$129&lt;&gt;"",VLOOKUP($AM$438,'Banco de Dados'!$B$4:$J$50,8,FALSE)*PRINCIPAL!$H$129,IF(OR(L471=PRINCIPAL!$I$129,L471=PRINCIPAL!$I$129+PRINCIPAL!$I$129,L471=PRINCIPAL!$I$129+PRINCIPAL!$I$129+PRINCIPAL!$I$129),0,IF(L471=PRINCIPAL!$J$129,VLOOKUP($AM$438,'Banco de Dados'!$B$4:$J$50,6,FALSE)*(1-(PRINCIPAL!$K$129/100)),IF(L471=PRINCIPAL!$L$129,VLOOKUP($AM$438,'Banco de Dados'!$B$4:$J$50,6,FALSE)*(1-(PRINCIPAL!$M$129/100)),IF(L471=PRINCIPAL!$N$129,VLOOKUP($AM$438,'Banco de Dados'!$B$4:$J$50,6,FALSE)*(1-(PRINCIPAL!$O$129/100)),VLOOKUP($AM$438,'Banco de Dados'!$B$4:$J$50,6,FALSE)))))))))),"")</f>
        <v/>
      </c>
      <c r="AM471" s="29" t="str">
        <f>IFERROR(AL471*(IFERROR(VLOOKUP($AM$438,'Banco de Dados'!$B$4:$J$50,4,FALSE),"ERRO")),"")</f>
        <v/>
      </c>
      <c r="AN471" s="29" t="str">
        <f t="shared" si="298"/>
        <v/>
      </c>
      <c r="AO471" s="103" t="str">
        <f>IFERROR(AN471*(C471*(PRINCIPAL!$G$129/100))*0.47*(44/12),"")</f>
        <v/>
      </c>
      <c r="AP471" s="111" t="str">
        <f t="shared" si="299"/>
        <v/>
      </c>
      <c r="AQ471" s="30" t="str">
        <f>IFERROR(IF(AND(PRINCIPAL!$H$130&lt;&gt;"",OR(L471=PRINCIPAL!$I$130,L471=PRINCIPAL!$I$130+PRINCIPAL!$I$130,L471=PRINCIPAL!$I$130+PRINCIPAL!$I$130+PRINCIPAL!$I$130)),0,IF(AND(PRINCIPAL!$H$130&lt;&gt;"",L471=PRINCIPAL!$J$130),VLOOKUP($AR$438,'Banco de Dados'!$B$4:$J$50,8,FALSE)*PRINCIPAL!$H$130*(1-(PRINCIPAL!$K$130/100)),IF(AND(PRINCIPAL!$H$130&lt;&gt;"",L471=PRINCIPAL!$L$130),VLOOKUP($AR$438,'Banco de Dados'!$B$4:$J$50,8,FALSE)*PRINCIPAL!$H$130*(1-(PRINCIPAL!$M$130/100)),IF(AND(PRINCIPAL!$H$130&lt;&gt;"",L471=PRINCIPAL!$N$130),VLOOKUP($AR$438,'Banco de Dados'!$B$4:$J$50,8,FALSE)*PRINCIPAL!$H$130*(1-(PRINCIPAL!$O$130/100)),IF(PRINCIPAL!$H$130&lt;&gt;"",VLOOKUP($AR$438,'Banco de Dados'!$B$4:$J$50,8,FALSE)*PRINCIPAL!$H$130,IF(OR(L471=PRINCIPAL!$I$130,L471=PRINCIPAL!$I$130+PRINCIPAL!$I$130,L471=PRINCIPAL!$I$130+PRINCIPAL!$I$130+PRINCIPAL!$I$130),0,IF(L471=PRINCIPAL!$J$130,VLOOKUP($AR$438,'Banco de Dados'!$B$4:$J$50,6,FALSE)*(1-(PRINCIPAL!$K$130/100)),IF(L471=PRINCIPAL!$L$130,VLOOKUP($AR$438,'Banco de Dados'!$B$4:$J$50,6,FALSE)*(1-(PRINCIPAL!$M$130/100)),IF(L471=PRINCIPAL!$N$130,VLOOKUP($AR$438,'Banco de Dados'!$B$4:$J$50,6,FALSE)*(1-(PRINCIPAL!$O$130/100)),VLOOKUP($AR$438,'Banco de Dados'!$B$4:$J$50,6,FALSE)))))))))),"")</f>
        <v/>
      </c>
      <c r="AR471" s="29" t="str">
        <f>IFERROR(AQ471*(IFERROR(VLOOKUP($AR$438,'Banco de Dados'!$B$4:$J$50,4,FALSE),"ERRO")),"")</f>
        <v/>
      </c>
      <c r="AS471" s="29" t="str">
        <f t="shared" si="300"/>
        <v/>
      </c>
      <c r="AT471" s="103" t="str">
        <f>IFERROR(AS471*(C471*(PRINCIPAL!$G$130/100))*0.47*(44/12),"")</f>
        <v/>
      </c>
      <c r="AU471" s="111" t="str">
        <f t="shared" si="301"/>
        <v/>
      </c>
      <c r="AV471" s="30" t="str">
        <f>IFERROR(IF(AND(PRINCIPAL!$H$131&lt;&gt;"",OR(L471=PRINCIPAL!$I$131,L471=PRINCIPAL!$I$131+PRINCIPAL!$I$131,L471=PRINCIPAL!$I$131+PRINCIPAL!$I$131+PRINCIPAL!$I$131)),0,IF(AND(PRINCIPAL!$H$131&lt;&gt;"",L471=PRINCIPAL!$J$131),VLOOKUP($AW$438,'Banco de Dados'!$B$4:$J$50,8,FALSE)*PRINCIPAL!$H$131*(1-(PRINCIPAL!$K$131/100)),IF(AND(PRINCIPAL!$H$131&lt;&gt;"",L471=PRINCIPAL!$L$131),VLOOKUP($AW$438,'Banco de Dados'!$B$4:$J$50,8,FALSE)*PRINCIPAL!$H$131*(1-(PRINCIPAL!$M$131/100)),IF(AND(PRINCIPAL!$H$131&lt;&gt;"",L471=PRINCIPAL!$N$131),VLOOKUP($AW$438,'Banco de Dados'!$B$4:$J$50,8,FALSE)*PRINCIPAL!$H$131*(1-(PRINCIPAL!$O$131/100)),IF(PRINCIPAL!$H$131&lt;&gt;"",VLOOKUP($AW$438,'Banco de Dados'!$B$4:$J$50,8,FALSE)*PRINCIPAL!$H$131,IF(OR(L471=PRINCIPAL!$I$131,L471=PRINCIPAL!$I$131+PRINCIPAL!$I$131,L471=PRINCIPAL!$I$131+PRINCIPAL!$I$131+PRINCIPAL!$I$131),0,IF(L471=PRINCIPAL!$J$131,VLOOKUP($AW$438,'Banco de Dados'!$B$4:$J$50,6,FALSE)*(1-(PRINCIPAL!$K$131/100)),IF(L471=PRINCIPAL!$L$131,VLOOKUP($AW$438,'Banco de Dados'!$B$4:$J$50,6,FALSE)*(1-(PRINCIPAL!$M$131/100)),IF(L471=PRINCIPAL!$N$131,VLOOKUP($AW$438,'Banco de Dados'!$B$4:$J$50,6,FALSE)*(1-(PRINCIPAL!$O$131/100)),VLOOKUP($AW$438,'Banco de Dados'!$B$4:$J$50,6,FALSE)))))))))),"")</f>
        <v/>
      </c>
      <c r="AW471" s="29" t="str">
        <f>IFERROR(AV471*(IFERROR(VLOOKUP($AW$438,'Banco de Dados'!$B$4:$J$50,4,FALSE),"ERRO")),"")</f>
        <v/>
      </c>
      <c r="AX471" s="29" t="str">
        <f t="shared" si="302"/>
        <v/>
      </c>
      <c r="AY471" s="103" t="str">
        <f>IFERROR(AX471*(C471*(PRINCIPAL!$G$131/100))*0.47*(44/12),"")</f>
        <v/>
      </c>
      <c r="AZ471" s="111" t="str">
        <f t="shared" si="307"/>
        <v/>
      </c>
      <c r="BA471" s="30" t="str">
        <f>IFERROR(IF(AND(PRINCIPAL!$H$132&lt;&gt;"",OR(L471=PRINCIPAL!$I$132,L471=PRINCIPAL!$I$132+PRINCIPAL!$I$132,L471=PRINCIPAL!$I$132+PRINCIPAL!$I$132+PRINCIPAL!$I$132)),0,IF(AND(PRINCIPAL!$H$132&lt;&gt;"",L471=PRINCIPAL!$J$132),VLOOKUP($BB$438,'Banco de Dados'!$B$4:$J$50,8,FALSE)*PRINCIPAL!$H$132*(1-(PRINCIPAL!$K$132/100)),IF(AND(PRINCIPAL!$H$132&lt;&gt;"",L471=PRINCIPAL!$L$132),VLOOKUP($BB$438,'Banco de Dados'!$B$4:$J$50,8,FALSE)*PRINCIPAL!$H$132*(1-(PRINCIPAL!$M$132/100)),IF(AND(PRINCIPAL!$H$132&lt;&gt;"",L471=PRINCIPAL!$N$132),VLOOKUP($BB$438,'Banco de Dados'!$B$4:$J$50,8,FALSE)*PRINCIPAL!$H$132*(1-(PRINCIPAL!$O$132/100)),IF(PRINCIPAL!$H$132&lt;&gt;"",VLOOKUP($BB$438,'Banco de Dados'!$B$4:$J$50,8,FALSE)*PRINCIPAL!$H$132,IF(OR(L471=PRINCIPAL!$I$132,L471=PRINCIPAL!$I$132+PRINCIPAL!$I$132,L471=PRINCIPAL!$I$132+PRINCIPAL!$I$132+PRINCIPAL!$I$132),0,IF(L471=PRINCIPAL!$J$132,VLOOKUP($BB$438,'Banco de Dados'!$B$4:$J$50,6,FALSE)*(1-(PRINCIPAL!$K$132/100)),IF(L471=PRINCIPAL!$L$132,VLOOKUP($BB$438,'Banco de Dados'!$B$4:$J$50,6,FALSE)*(1-(PRINCIPAL!$M$132/100)),IF(L471=PRINCIPAL!$N$132,VLOOKUP($BB$438,'Banco de Dados'!$B$4:$J$50,6,FALSE)*(1-(PRINCIPAL!$O$132/100)),VLOOKUP($BB$438,'Banco de Dados'!$B$4:$J$50,6,FALSE)))))))))),"")</f>
        <v/>
      </c>
      <c r="BB471" s="29" t="str">
        <f>IFERROR(BA471*(IFERROR(VLOOKUP($BB$438,'Banco de Dados'!$B$4:$J$50,4,FALSE),"ERRO")),"")</f>
        <v/>
      </c>
      <c r="BC471" s="29" t="str">
        <f t="shared" si="308"/>
        <v/>
      </c>
      <c r="BD471" s="103" t="str">
        <f>IFERROR(BC471*(C471*(PRINCIPAL!$G$132/100))*0.47*(44/12),"")</f>
        <v/>
      </c>
      <c r="BE471" s="111" t="str">
        <f t="shared" si="287"/>
        <v/>
      </c>
      <c r="BF471" s="30" t="str">
        <f>IFERROR(IF(AND(PRINCIPAL!$H$133&lt;&gt;"",OR(L471=PRINCIPAL!$I$133,L471=PRINCIPAL!$I$133+PRINCIPAL!$I$133,L471=PRINCIPAL!$I$133+PRINCIPAL!$I$133+PRINCIPAL!$I$133)),0,IF(AND(PRINCIPAL!$H$133&lt;&gt;"",L471=PRINCIPAL!$J$133),VLOOKUP($BG$438,'Banco de Dados'!$B$4:$J$50,8,FALSE)*PRINCIPAL!$H$133*(1-(PRINCIPAL!$K$133/100)),IF(AND(PRINCIPAL!$H$133&lt;&gt;"",L471=PRINCIPAL!$L$133),VLOOKUP($BG$438,'Banco de Dados'!$B$4:$J$50,8,FALSE)*PRINCIPAL!$H$133*(1-(PRINCIPAL!$M$133/100)),IF(AND(PRINCIPAL!$H$133&lt;&gt;"",L471=PRINCIPAL!$N$133),VLOOKUP($BG$438,'Banco de Dados'!$B$4:$J$50,8,FALSE)*PRINCIPAL!$H$133*(1-(PRINCIPAL!$O$133/100)),IF(PRINCIPAL!$H$133&lt;&gt;"",VLOOKUP($BG$438,'Banco de Dados'!$B$4:$J$50,8,FALSE)*PRINCIPAL!$H$133,IF(OR(L471=PRINCIPAL!$I$133,L471=PRINCIPAL!$I$133+PRINCIPAL!$I$133,L471=PRINCIPAL!$I$133+PRINCIPAL!$I$133+PRINCIPAL!$I$133),0,IF(L471=PRINCIPAL!$J$133,VLOOKUP($BG$438,'Banco de Dados'!$B$4:$J$50,6,FALSE)*(1-(PRINCIPAL!$K$133/100)),IF(L471=PRINCIPAL!$L$133,VLOOKUP($BG$438,'Banco de Dados'!$B$4:$J$50,6,FALSE)*(1-(PRINCIPAL!$M$133/100)),IF(L471=PRINCIPAL!$N$133,VLOOKUP($BG$438,'Banco de Dados'!$B$4:$J$50,6,FALSE)*(1-(PRINCIPAL!$O$133/100)),VLOOKUP($BG$438,'Banco de Dados'!$B$4:$J$50,6,FALSE)))))))))),"")</f>
        <v/>
      </c>
      <c r="BG471" s="29" t="str">
        <f>IFERROR(BF471*(IFERROR(VLOOKUP($BG$438,'Banco de Dados'!$B$4:$J$50,4,FALSE),"ERRO")),"")</f>
        <v/>
      </c>
      <c r="BH471" s="29" t="str">
        <f t="shared" si="303"/>
        <v/>
      </c>
      <c r="BI471" s="103" t="str">
        <f>IFERROR(BH471*(C471*(PRINCIPAL!$G$133/100))*0.47*(44/12),"")</f>
        <v/>
      </c>
      <c r="BJ471" s="102" t="str">
        <f t="shared" si="288"/>
        <v/>
      </c>
    </row>
    <row r="472" spans="2:62" ht="12.75" customHeight="1" x14ac:dyDescent="0.3">
      <c r="B472" s="326">
        <f t="shared" si="289"/>
        <v>2052</v>
      </c>
      <c r="C472" s="340"/>
      <c r="D472" s="1"/>
      <c r="E472" s="116">
        <v>32</v>
      </c>
      <c r="F472" s="24" t="str">
        <f>IFERROR(VLOOKUP($G$438,'Banco de Dados'!$B$4:$J$50,6,FALSE),"")</f>
        <v/>
      </c>
      <c r="G472" s="25" t="str">
        <f>IFERROR(F472*(IFERROR(VLOOKUP($G$438,'Banco de Dados'!$B$4:$J$50,4,FALSE),"ERRO")),"")</f>
        <v/>
      </c>
      <c r="H472" s="25" t="str">
        <f t="shared" si="290"/>
        <v/>
      </c>
      <c r="I472" s="103" t="str">
        <f t="shared" si="291"/>
        <v/>
      </c>
      <c r="J472" s="117" t="str">
        <f t="shared" si="292"/>
        <v/>
      </c>
      <c r="K472" s="1"/>
      <c r="L472" s="91">
        <v>32</v>
      </c>
      <c r="M472" s="24" t="str">
        <f>IFERROR(IF(AND(PRINCIPAL!$H$124&lt;&gt;"",OR(L472=PRINCIPAL!$I$124,L472=PRINCIPAL!$I$124+PRINCIPAL!$I$124,L472=PRINCIPAL!$I$124+PRINCIPAL!$I$124+PRINCIPAL!$I$124)),0,IF(AND(PRINCIPAL!$H$124&lt;&gt;"",L472=PRINCIPAL!$J$124),VLOOKUP($N$438,'Banco de Dados'!$B$4:$J$50,8,FALSE)*PRINCIPAL!$H$124*(1-(PRINCIPAL!$K$124/100)),IF(AND(PRINCIPAL!$H$124&lt;&gt;"",L472=PRINCIPAL!$L$124),VLOOKUP($N$438,'Banco de Dados'!$B$4:$J$50,8,FALSE)*PRINCIPAL!$H$124*(1-(PRINCIPAL!$M$124/100)),IF(AND(PRINCIPAL!$H$124&lt;&gt;"",L472=PRINCIPAL!$N$124),VLOOKUP($N$438,'Banco de Dados'!$B$4:$J$50,8,FALSE)*PRINCIPAL!$H$124*(1-(PRINCIPAL!$O$124/100)),IF(PRINCIPAL!$H$124&lt;&gt;"",VLOOKUP($N$438,'Banco de Dados'!$B$4:$J$50,8,FALSE)*PRINCIPAL!$H$124,IF(OR(L472=PRINCIPAL!$I$124,L472=PRINCIPAL!$I$124+PRINCIPAL!$I$124,L472=PRINCIPAL!$I$124+PRINCIPAL!$I$124+PRINCIPAL!$I$124),0,IF(L472=PRINCIPAL!$J$124,VLOOKUP($N$438,'Banco de Dados'!$B$4:$J$50,6,FALSE)*(1-(PRINCIPAL!$K$124/100)),IF(L472=PRINCIPAL!$L$124,VLOOKUP($N$438,'Banco de Dados'!$B$4:$J$50,6,FALSE)*(1-(PRINCIPAL!$M$124/100)),IF(L472=PRINCIPAL!$N$124,VLOOKUP($N$438,'Banco de Dados'!$B$4:$J$50,6,FALSE)*(1-(PRINCIPAL!$O$124/100)),VLOOKUP($N$438,'Banco de Dados'!$B$4:$J$50,6,FALSE)))))))))),"")</f>
        <v/>
      </c>
      <c r="N472" s="25" t="str">
        <f>IFERROR(M472*(IFERROR(VLOOKUP($N$438,'Banco de Dados'!$B$4:$J$50,4,FALSE),"ERRO")),"")</f>
        <v/>
      </c>
      <c r="O472" s="25" t="str">
        <f t="shared" si="311"/>
        <v/>
      </c>
      <c r="P472" s="103" t="str">
        <f>IFERROR(O472*(C472*(PRINCIPAL!$G$124/100))*0.47*(44/12),"")</f>
        <v/>
      </c>
      <c r="Q472" s="107" t="str">
        <f t="shared" si="313"/>
        <v/>
      </c>
      <c r="R472" s="29" t="str">
        <f>IFERROR(IF(AND(PRINCIPAL!$H$125&lt;&gt;"",OR(L472=PRINCIPAL!$I$125,L472=PRINCIPAL!$I$125+PRINCIPAL!$I$125,L472=PRINCIPAL!$I$125+PRINCIPAL!$I$125+PRINCIPAL!$I$125)),0,IF(AND(PRINCIPAL!$H$125&lt;&gt;"",L472=PRINCIPAL!$J$125),VLOOKUP($S$438,'Banco de Dados'!$B$4:$J$50,8,FALSE)*PRINCIPAL!$H$125*(1-(PRINCIPAL!$K$125/100)),IF(AND(PRINCIPAL!$H$125&lt;&gt;"",L472=PRINCIPAL!$L$125),VLOOKUP($S$438,'Banco de Dados'!$B$4:$J$50,8,FALSE)*PRINCIPAL!$H$125*(1-(PRINCIPAL!$M$125/100)),IF(AND(PRINCIPAL!$H$125&lt;&gt;"",L472=PRINCIPAL!$N$125),VLOOKUP($S$438,'Banco de Dados'!$B$4:$J$50,8,FALSE)*PRINCIPAL!$H$125*(1-(PRINCIPAL!$O$125/100)),IF(PRINCIPAL!$H$125&lt;&gt;"",VLOOKUP($S$438,'Banco de Dados'!$B$4:$J$50,8,FALSE)*PRINCIPAL!$H$125,IF(OR(L472=PRINCIPAL!$I$125,L472=PRINCIPAL!$I$125+PRINCIPAL!$I$125,L472=PRINCIPAL!$I$125+PRINCIPAL!$I$125+PRINCIPAL!$I$125),0,IF(L472=PRINCIPAL!$J$125,VLOOKUP($S$438,'Banco de Dados'!$B$4:$J$50,6,FALSE)*(1-(PRINCIPAL!$K$125/100)),IF(L472=PRINCIPAL!$L$125,VLOOKUP($S$438,'Banco de Dados'!$B$4:$J$50,6,FALSE)*(1-(PRINCIPAL!$M$125/100)),IF(L472=PRINCIPAL!$N$125,VLOOKUP($S$438,'Banco de Dados'!$B$4:$J$50,6,FALSE)*(1-(PRINCIPAL!$O$125/100)),VLOOKUP($S$438,'Banco de Dados'!$B$4:$J$50,6,FALSE)))))))))),"")</f>
        <v/>
      </c>
      <c r="S472" s="29" t="str">
        <f>IFERROR(R472*(IFERROR(VLOOKUP($S$438,'Banco de Dados'!$B$4:$J$50,4,FALSE),"ERRO")),"")</f>
        <v/>
      </c>
      <c r="T472" s="29" t="str">
        <f t="shared" si="310"/>
        <v/>
      </c>
      <c r="U472" s="103" t="str">
        <f>IFERROR(T472*(C472*(PRINCIPAL!$G$125/100))*0.47*(44/12),"")</f>
        <v/>
      </c>
      <c r="V472" s="103" t="str">
        <f t="shared" si="286"/>
        <v/>
      </c>
      <c r="W472" s="30" t="str">
        <f>IFERROR(IF(AND(PRINCIPAL!$H$126&lt;&gt;"",OR(L472=PRINCIPAL!$I$126,L472=PRINCIPAL!$I$126+PRINCIPAL!$I$126,L472=PRINCIPAL!$I$126+PRINCIPAL!$I$126+PRINCIPAL!$I$126)),0,IF(AND(PRINCIPAL!$H$126&lt;&gt;"",L472=PRINCIPAL!$J$126),VLOOKUP($X$438,'Banco de Dados'!$B$4:$J$50,8,FALSE)*PRINCIPAL!$H$126*(1-(PRINCIPAL!$K$126/100)),IF(AND(PRINCIPAL!$H$126&lt;&gt;"",L472=PRINCIPAL!$L$126),VLOOKUP($X$438,'Banco de Dados'!$B$4:$J$50,8,FALSE)*PRINCIPAL!$H$126*(1-(PRINCIPAL!$M$126/100)),IF(AND(PRINCIPAL!$H$126&lt;&gt;"",L472=PRINCIPAL!$N$126),VLOOKUP($X$438,'Banco de Dados'!$B$4:$J$50,8,FALSE)*PRINCIPAL!$H$126*(1-(PRINCIPAL!$O$126/100)),IF(PRINCIPAL!$H$126&lt;&gt;"",VLOOKUP($X$438,'Banco de Dados'!$B$4:$J$50,8,FALSE)*PRINCIPAL!$H$126,IF(OR(L472=PRINCIPAL!$I$126,L472=PRINCIPAL!$I$126+PRINCIPAL!$I$126,L472=PRINCIPAL!$I$126+PRINCIPAL!$I$126+PRINCIPAL!$I$126),0,IF(L472=PRINCIPAL!$J$126,VLOOKUP($X$438,'Banco de Dados'!$B$4:$J$50,6,FALSE)*(1-(PRINCIPAL!$K$126/100)),IF(L472=PRINCIPAL!$L$126,VLOOKUP($X$438,'Banco de Dados'!$B$4:$J$50,6,FALSE)*(1-(PRINCIPAL!$M$126/100)),IF(L472=PRINCIPAL!$N$126,VLOOKUP($X$438,'Banco de Dados'!$B$4:$J$50,6,FALSE)*(1-(PRINCIPAL!$O$126/100)),VLOOKUP($X$438,'Banco de Dados'!$B$4:$J$50,6,FALSE)))))))))),"")</f>
        <v/>
      </c>
      <c r="X472" s="29" t="str">
        <f>IFERROR(W472*(IFERROR(VLOOKUP($X$438,'Banco de Dados'!$B$4:$J$50,4,FALSE),"ERRO")),"")</f>
        <v/>
      </c>
      <c r="Y472" s="29" t="str">
        <f t="shared" si="304"/>
        <v/>
      </c>
      <c r="Z472" s="103" t="str">
        <f>IFERROR(Y472*(C472*(PRINCIPAL!$G$126/100))*0.47*(44/12),"")</f>
        <v/>
      </c>
      <c r="AA472" s="111" t="str">
        <f t="shared" si="305"/>
        <v/>
      </c>
      <c r="AB472" s="30" t="str">
        <f>IFERROR(IF(AND(PRINCIPAL!$H$127&lt;&gt;"",OR(L472=PRINCIPAL!$I$127,L472=PRINCIPAL!$I$127+PRINCIPAL!$I$127,L472=PRINCIPAL!$I$127+PRINCIPAL!$I$127+PRINCIPAL!$I$127)),0,IF(AND(PRINCIPAL!$H$127&lt;&gt;"",L472=PRINCIPAL!$J$127),VLOOKUP($AC$438,'Banco de Dados'!$B$4:$J$50,8,FALSE)*PRINCIPAL!$H$127*(1-(PRINCIPAL!$K$127/100)),IF(AND(PRINCIPAL!$H$127&lt;&gt;"",L472=PRINCIPAL!$L$127),VLOOKUP($AC$438,'Banco de Dados'!$B$4:$J$50,8,FALSE)*PRINCIPAL!$H$127*(1-(PRINCIPAL!$M$127/100)),IF(AND(PRINCIPAL!$H$127&lt;&gt;"",L472=PRINCIPAL!$N$127),VLOOKUP($AC$438,'Banco de Dados'!$B$4:$J$50,8,FALSE)*PRINCIPAL!$H$127*(1-(PRINCIPAL!$O$127/100)),IF(PRINCIPAL!$H$127&lt;&gt;"",VLOOKUP($AC$438,'Banco de Dados'!$B$4:$J$50,8,FALSE)*PRINCIPAL!$H$127,IF(OR(L472=PRINCIPAL!$I$127,L472=PRINCIPAL!$I$127+PRINCIPAL!$I$127,L472=PRINCIPAL!$I$127+PRINCIPAL!$I$127+PRINCIPAL!$I$127),0,IF(L472=PRINCIPAL!$J$127,VLOOKUP($AC$438,'Banco de Dados'!$B$4:$J$50,6,FALSE)*(1-(PRINCIPAL!$K$127/100)),IF(L472=PRINCIPAL!$L$127,VLOOKUP($AC$438,'Banco de Dados'!$B$4:$J$50,6,FALSE)*(1-(PRINCIPAL!$M$127/100)),IF(L472=PRINCIPAL!$N$127,VLOOKUP($AC$438,'Banco de Dados'!$B$4:$J$50,6,FALSE)*(1-(PRINCIPAL!$O$127/100)),VLOOKUP($AC$438,'Banco de Dados'!$B$4:$J$50,6,FALSE)))))))))),"")</f>
        <v/>
      </c>
      <c r="AC472" s="29" t="str">
        <f>IFERROR(AB472*(IFERROR(VLOOKUP($AC$438,'Banco de Dados'!$B$4:$J$50,4,FALSE),"ERRO")),"")</f>
        <v/>
      </c>
      <c r="AD472" s="29" t="str">
        <f t="shared" si="295"/>
        <v/>
      </c>
      <c r="AE472" s="103" t="str">
        <f>IFERROR(AD472*(C472*(PRINCIPAL!$G$127/100))*0.47*(44/12),"")</f>
        <v/>
      </c>
      <c r="AF472" s="111" t="str">
        <f t="shared" si="296"/>
        <v/>
      </c>
      <c r="AG472" s="30" t="str">
        <f>IFERROR(IF(AND(PRINCIPAL!$H$128&lt;&gt;"",OR(L472=PRINCIPAL!$I$128,L472=PRINCIPAL!$I$128+PRINCIPAL!$I$128,L472=PRINCIPAL!$I$128+PRINCIPAL!$I$128+PRINCIPAL!$I$128)),0,IF(AND(PRINCIPAL!$H$128&lt;&gt;"",L472=PRINCIPAL!$J$128),VLOOKUP($AH$438,'Banco de Dados'!$B$4:$J$50,8,FALSE)*PRINCIPAL!$H$128*(1-(PRINCIPAL!$K$128/100)),IF(AND(PRINCIPAL!$H$128&lt;&gt;"",L472=PRINCIPAL!$L$128),VLOOKUP($AH$438,'Banco de Dados'!$B$4:$J$50,8,FALSE)*PRINCIPAL!$H$128*(1-(PRINCIPAL!$M$128/100)),IF(AND(PRINCIPAL!$H$128&lt;&gt;"",L472=PRINCIPAL!$N$128),VLOOKUP($AH$438,'Banco de Dados'!$B$4:$J$50,8,FALSE)*PRINCIPAL!$H$128*(1-(PRINCIPAL!$O$128/100)),IF(PRINCIPAL!$H$128&lt;&gt;"",VLOOKUP($AH$438,'Banco de Dados'!$B$4:$J$50,8,FALSE)*PRINCIPAL!$H$128,IF(OR(L472=PRINCIPAL!$I$128,L472=PRINCIPAL!$I$128+PRINCIPAL!$I$128,L472=PRINCIPAL!$I$128+PRINCIPAL!$I$128+PRINCIPAL!$I$128),0,IF(L472=PRINCIPAL!$J$128,VLOOKUP($AH$438,'Banco de Dados'!$B$4:$J$50,6,FALSE)*(1-(PRINCIPAL!$K$128/100)),IF(L472=PRINCIPAL!$L$128,VLOOKUP($AH$438,'Banco de Dados'!$B$4:$J$50,6,FALSE)*(1-(PRINCIPAL!$M$128/100)),IF(L472=PRINCIPAL!$N$128,VLOOKUP($AH$438,'Banco de Dados'!$B$4:$J$50,6,FALSE)*(1-(PRINCIPAL!$O$128/100)),VLOOKUP($AH$438,'Banco de Dados'!$B$4:$J$50,6,FALSE)))))))))),"")</f>
        <v/>
      </c>
      <c r="AH472" s="29" t="str">
        <f>IFERROR(AG472*(IFERROR(VLOOKUP($AH$438,'Banco de Dados'!$B$4:$J$50,4,FALSE),"ERRO")),"")</f>
        <v/>
      </c>
      <c r="AI472" s="29" t="str">
        <f t="shared" si="297"/>
        <v/>
      </c>
      <c r="AJ472" s="103" t="str">
        <f>IFERROR(AI472*(C472*(PRINCIPAL!$G$128/100))*0.47*(44/12),"")</f>
        <v/>
      </c>
      <c r="AK472" s="111" t="str">
        <f t="shared" si="306"/>
        <v/>
      </c>
      <c r="AL472" s="30" t="str">
        <f>IFERROR(IF(AND(PRINCIPAL!$H$129&lt;&gt;"",OR(L472=PRINCIPAL!$I$129,L472=PRINCIPAL!$I$129+PRINCIPAL!$I$129,L472=PRINCIPAL!$I$129+PRINCIPAL!$I$129+PRINCIPAL!$I$129)),0,IF(AND(PRINCIPAL!$H$129&lt;&gt;"",L472=PRINCIPAL!$J$129),VLOOKUP($AM$438,'Banco de Dados'!$B$4:$J$50,8,FALSE)*PRINCIPAL!$H$129*(1-(PRINCIPAL!$K$129/100)),IF(AND(PRINCIPAL!$H$129&lt;&gt;"",L472=PRINCIPAL!$L$129),VLOOKUP($AM$438,'Banco de Dados'!$B$4:$J$50,8,FALSE)*PRINCIPAL!$H$129*(1-(PRINCIPAL!$M$129/100)),IF(AND(PRINCIPAL!$H$129&lt;&gt;"",L472=PRINCIPAL!$N$129),VLOOKUP($AM$438,'Banco de Dados'!$B$4:$J$50,8,FALSE)*PRINCIPAL!$H$129*(1-(PRINCIPAL!$O$129/100)),IF(PRINCIPAL!$H$129&lt;&gt;"",VLOOKUP($AM$438,'Banco de Dados'!$B$4:$J$50,8,FALSE)*PRINCIPAL!$H$129,IF(OR(L472=PRINCIPAL!$I$129,L472=PRINCIPAL!$I$129+PRINCIPAL!$I$129,L472=PRINCIPAL!$I$129+PRINCIPAL!$I$129+PRINCIPAL!$I$129),0,IF(L472=PRINCIPAL!$J$129,VLOOKUP($AM$438,'Banco de Dados'!$B$4:$J$50,6,FALSE)*(1-(PRINCIPAL!$K$129/100)),IF(L472=PRINCIPAL!$L$129,VLOOKUP($AM$438,'Banco de Dados'!$B$4:$J$50,6,FALSE)*(1-(PRINCIPAL!$M$129/100)),IF(L472=PRINCIPAL!$N$129,VLOOKUP($AM$438,'Banco de Dados'!$B$4:$J$50,6,FALSE)*(1-(PRINCIPAL!$O$129/100)),VLOOKUP($AM$438,'Banco de Dados'!$B$4:$J$50,6,FALSE)))))))))),"")</f>
        <v/>
      </c>
      <c r="AM472" s="29" t="str">
        <f>IFERROR(AL472*(IFERROR(VLOOKUP($AM$438,'Banco de Dados'!$B$4:$J$50,4,FALSE),"ERRO")),"")</f>
        <v/>
      </c>
      <c r="AN472" s="29" t="str">
        <f t="shared" si="298"/>
        <v/>
      </c>
      <c r="AO472" s="103" t="str">
        <f>IFERROR(AN472*(C472*(PRINCIPAL!$G$129/100))*0.47*(44/12),"")</f>
        <v/>
      </c>
      <c r="AP472" s="111" t="str">
        <f t="shared" si="299"/>
        <v/>
      </c>
      <c r="AQ472" s="30" t="str">
        <f>IFERROR(IF(AND(PRINCIPAL!$H$130&lt;&gt;"",OR(L472=PRINCIPAL!$I$130,L472=PRINCIPAL!$I$130+PRINCIPAL!$I$130,L472=PRINCIPAL!$I$130+PRINCIPAL!$I$130+PRINCIPAL!$I$130)),0,IF(AND(PRINCIPAL!$H$130&lt;&gt;"",L472=PRINCIPAL!$J$130),VLOOKUP($AR$438,'Banco de Dados'!$B$4:$J$50,8,FALSE)*PRINCIPAL!$H$130*(1-(PRINCIPAL!$K$130/100)),IF(AND(PRINCIPAL!$H$130&lt;&gt;"",L472=PRINCIPAL!$L$130),VLOOKUP($AR$438,'Banco de Dados'!$B$4:$J$50,8,FALSE)*PRINCIPAL!$H$130*(1-(PRINCIPAL!$M$130/100)),IF(AND(PRINCIPAL!$H$130&lt;&gt;"",L472=PRINCIPAL!$N$130),VLOOKUP($AR$438,'Banco de Dados'!$B$4:$J$50,8,FALSE)*PRINCIPAL!$H$130*(1-(PRINCIPAL!$O$130/100)),IF(PRINCIPAL!$H$130&lt;&gt;"",VLOOKUP($AR$438,'Banco de Dados'!$B$4:$J$50,8,FALSE)*PRINCIPAL!$H$130,IF(OR(L472=PRINCIPAL!$I$130,L472=PRINCIPAL!$I$130+PRINCIPAL!$I$130,L472=PRINCIPAL!$I$130+PRINCIPAL!$I$130+PRINCIPAL!$I$130),0,IF(L472=PRINCIPAL!$J$130,VLOOKUP($AR$438,'Banco de Dados'!$B$4:$J$50,6,FALSE)*(1-(PRINCIPAL!$K$130/100)),IF(L472=PRINCIPAL!$L$130,VLOOKUP($AR$438,'Banco de Dados'!$B$4:$J$50,6,FALSE)*(1-(PRINCIPAL!$M$130/100)),IF(L472=PRINCIPAL!$N$130,VLOOKUP($AR$438,'Banco de Dados'!$B$4:$J$50,6,FALSE)*(1-(PRINCIPAL!$O$130/100)),VLOOKUP($AR$438,'Banco de Dados'!$B$4:$J$50,6,FALSE)))))))))),"")</f>
        <v/>
      </c>
      <c r="AR472" s="29" t="str">
        <f>IFERROR(AQ472*(IFERROR(VLOOKUP($AR$438,'Banco de Dados'!$B$4:$J$50,4,FALSE),"ERRO")),"")</f>
        <v/>
      </c>
      <c r="AS472" s="29" t="str">
        <f t="shared" si="300"/>
        <v/>
      </c>
      <c r="AT472" s="103" t="str">
        <f>IFERROR(AS472*(C472*(PRINCIPAL!$G$130/100))*0.47*(44/12),"")</f>
        <v/>
      </c>
      <c r="AU472" s="111" t="str">
        <f t="shared" si="301"/>
        <v/>
      </c>
      <c r="AV472" s="30" t="str">
        <f>IFERROR(IF(AND(PRINCIPAL!$H$131&lt;&gt;"",OR(L472=PRINCIPAL!$I$131,L472=PRINCIPAL!$I$131+PRINCIPAL!$I$131,L472=PRINCIPAL!$I$131+PRINCIPAL!$I$131+PRINCIPAL!$I$131)),0,IF(AND(PRINCIPAL!$H$131&lt;&gt;"",L472=PRINCIPAL!$J$131),VLOOKUP($AW$438,'Banco de Dados'!$B$4:$J$50,8,FALSE)*PRINCIPAL!$H$131*(1-(PRINCIPAL!$K$131/100)),IF(AND(PRINCIPAL!$H$131&lt;&gt;"",L472=PRINCIPAL!$L$131),VLOOKUP($AW$438,'Banco de Dados'!$B$4:$J$50,8,FALSE)*PRINCIPAL!$H$131*(1-(PRINCIPAL!$M$131/100)),IF(AND(PRINCIPAL!$H$131&lt;&gt;"",L472=PRINCIPAL!$N$131),VLOOKUP($AW$438,'Banco de Dados'!$B$4:$J$50,8,FALSE)*PRINCIPAL!$H$131*(1-(PRINCIPAL!$O$131/100)),IF(PRINCIPAL!$H$131&lt;&gt;"",VLOOKUP($AW$438,'Banco de Dados'!$B$4:$J$50,8,FALSE)*PRINCIPAL!$H$131,IF(OR(L472=PRINCIPAL!$I$131,L472=PRINCIPAL!$I$131+PRINCIPAL!$I$131,L472=PRINCIPAL!$I$131+PRINCIPAL!$I$131+PRINCIPAL!$I$131),0,IF(L472=PRINCIPAL!$J$131,VLOOKUP($AW$438,'Banco de Dados'!$B$4:$J$50,6,FALSE)*(1-(PRINCIPAL!$K$131/100)),IF(L472=PRINCIPAL!$L$131,VLOOKUP($AW$438,'Banco de Dados'!$B$4:$J$50,6,FALSE)*(1-(PRINCIPAL!$M$131/100)),IF(L472=PRINCIPAL!$N$131,VLOOKUP($AW$438,'Banco de Dados'!$B$4:$J$50,6,FALSE)*(1-(PRINCIPAL!$O$131/100)),VLOOKUP($AW$438,'Banco de Dados'!$B$4:$J$50,6,FALSE)))))))))),"")</f>
        <v/>
      </c>
      <c r="AW472" s="29" t="str">
        <f>IFERROR(AV472*(IFERROR(VLOOKUP($AW$438,'Banco de Dados'!$B$4:$J$50,4,FALSE),"ERRO")),"")</f>
        <v/>
      </c>
      <c r="AX472" s="29" t="str">
        <f t="shared" si="302"/>
        <v/>
      </c>
      <c r="AY472" s="103" t="str">
        <f>IFERROR(AX472*(C472*(PRINCIPAL!$G$131/100))*0.47*(44/12),"")</f>
        <v/>
      </c>
      <c r="AZ472" s="111" t="str">
        <f t="shared" si="307"/>
        <v/>
      </c>
      <c r="BA472" s="30" t="str">
        <f>IFERROR(IF(AND(PRINCIPAL!$H$132&lt;&gt;"",OR(L472=PRINCIPAL!$I$132,L472=PRINCIPAL!$I$132+PRINCIPAL!$I$132,L472=PRINCIPAL!$I$132+PRINCIPAL!$I$132+PRINCIPAL!$I$132)),0,IF(AND(PRINCIPAL!$H$132&lt;&gt;"",L472=PRINCIPAL!$J$132),VLOOKUP($BB$438,'Banco de Dados'!$B$4:$J$50,8,FALSE)*PRINCIPAL!$H$132*(1-(PRINCIPAL!$K$132/100)),IF(AND(PRINCIPAL!$H$132&lt;&gt;"",L472=PRINCIPAL!$L$132),VLOOKUP($BB$438,'Banco de Dados'!$B$4:$J$50,8,FALSE)*PRINCIPAL!$H$132*(1-(PRINCIPAL!$M$132/100)),IF(AND(PRINCIPAL!$H$132&lt;&gt;"",L472=PRINCIPAL!$N$132),VLOOKUP($BB$438,'Banco de Dados'!$B$4:$J$50,8,FALSE)*PRINCIPAL!$H$132*(1-(PRINCIPAL!$O$132/100)),IF(PRINCIPAL!$H$132&lt;&gt;"",VLOOKUP($BB$438,'Banco de Dados'!$B$4:$J$50,8,FALSE)*PRINCIPAL!$H$132,IF(OR(L472=PRINCIPAL!$I$132,L472=PRINCIPAL!$I$132+PRINCIPAL!$I$132,L472=PRINCIPAL!$I$132+PRINCIPAL!$I$132+PRINCIPAL!$I$132),0,IF(L472=PRINCIPAL!$J$132,VLOOKUP($BB$438,'Banco de Dados'!$B$4:$J$50,6,FALSE)*(1-(PRINCIPAL!$K$132/100)),IF(L472=PRINCIPAL!$L$132,VLOOKUP($BB$438,'Banco de Dados'!$B$4:$J$50,6,FALSE)*(1-(PRINCIPAL!$M$132/100)),IF(L472=PRINCIPAL!$N$132,VLOOKUP($BB$438,'Banco de Dados'!$B$4:$J$50,6,FALSE)*(1-(PRINCIPAL!$O$132/100)),VLOOKUP($BB$438,'Banco de Dados'!$B$4:$J$50,6,FALSE)))))))))),"")</f>
        <v/>
      </c>
      <c r="BB472" s="29" t="str">
        <f>IFERROR(BA472*(IFERROR(VLOOKUP($BB$438,'Banco de Dados'!$B$4:$J$50,4,FALSE),"ERRO")),"")</f>
        <v/>
      </c>
      <c r="BC472" s="29" t="str">
        <f t="shared" si="308"/>
        <v/>
      </c>
      <c r="BD472" s="103" t="str">
        <f>IFERROR(BC472*(C472*(PRINCIPAL!$G$132/100))*0.47*(44/12),"")</f>
        <v/>
      </c>
      <c r="BE472" s="111" t="str">
        <f t="shared" si="287"/>
        <v/>
      </c>
      <c r="BF472" s="30" t="str">
        <f>IFERROR(IF(AND(PRINCIPAL!$H$133&lt;&gt;"",OR(L472=PRINCIPAL!$I$133,L472=PRINCIPAL!$I$133+PRINCIPAL!$I$133,L472=PRINCIPAL!$I$133+PRINCIPAL!$I$133+PRINCIPAL!$I$133)),0,IF(AND(PRINCIPAL!$H$133&lt;&gt;"",L472=PRINCIPAL!$J$133),VLOOKUP($BG$438,'Banco de Dados'!$B$4:$J$50,8,FALSE)*PRINCIPAL!$H$133*(1-(PRINCIPAL!$K$133/100)),IF(AND(PRINCIPAL!$H$133&lt;&gt;"",L472=PRINCIPAL!$L$133),VLOOKUP($BG$438,'Banco de Dados'!$B$4:$J$50,8,FALSE)*PRINCIPAL!$H$133*(1-(PRINCIPAL!$M$133/100)),IF(AND(PRINCIPAL!$H$133&lt;&gt;"",L472=PRINCIPAL!$N$133),VLOOKUP($BG$438,'Banco de Dados'!$B$4:$J$50,8,FALSE)*PRINCIPAL!$H$133*(1-(PRINCIPAL!$O$133/100)),IF(PRINCIPAL!$H$133&lt;&gt;"",VLOOKUP($BG$438,'Banco de Dados'!$B$4:$J$50,8,FALSE)*PRINCIPAL!$H$133,IF(OR(L472=PRINCIPAL!$I$133,L472=PRINCIPAL!$I$133+PRINCIPAL!$I$133,L472=PRINCIPAL!$I$133+PRINCIPAL!$I$133+PRINCIPAL!$I$133),0,IF(L472=PRINCIPAL!$J$133,VLOOKUP($BG$438,'Banco de Dados'!$B$4:$J$50,6,FALSE)*(1-(PRINCIPAL!$K$133/100)),IF(L472=PRINCIPAL!$L$133,VLOOKUP($BG$438,'Banco de Dados'!$B$4:$J$50,6,FALSE)*(1-(PRINCIPAL!$M$133/100)),IF(L472=PRINCIPAL!$N$133,VLOOKUP($BG$438,'Banco de Dados'!$B$4:$J$50,6,FALSE)*(1-(PRINCIPAL!$O$133/100)),VLOOKUP($BG$438,'Banco de Dados'!$B$4:$J$50,6,FALSE)))))))))),"")</f>
        <v/>
      </c>
      <c r="BG472" s="29" t="str">
        <f>IFERROR(BF472*(IFERROR(VLOOKUP($BG$438,'Banco de Dados'!$B$4:$J$50,4,FALSE),"ERRO")),"")</f>
        <v/>
      </c>
      <c r="BH472" s="29" t="str">
        <f t="shared" si="303"/>
        <v/>
      </c>
      <c r="BI472" s="103" t="str">
        <f>IFERROR(BH472*(C472*(PRINCIPAL!$G$133/100))*0.47*(44/12),"")</f>
        <v/>
      </c>
      <c r="BJ472" s="102" t="str">
        <f t="shared" si="288"/>
        <v/>
      </c>
    </row>
    <row r="473" spans="2:62" ht="12.75" customHeight="1" x14ac:dyDescent="0.3">
      <c r="B473" s="326">
        <f t="shared" si="289"/>
        <v>2053</v>
      </c>
      <c r="C473" s="340"/>
      <c r="D473" s="1"/>
      <c r="E473" s="116">
        <v>33</v>
      </c>
      <c r="F473" s="24" t="str">
        <f>IFERROR(VLOOKUP($G$438,'Banco de Dados'!$B$4:$J$50,6,FALSE),"")</f>
        <v/>
      </c>
      <c r="G473" s="25" t="str">
        <f>IFERROR(F473*(IFERROR(VLOOKUP($G$438,'Banco de Dados'!$B$4:$J$50,4,FALSE),"ERRO")),"")</f>
        <v/>
      </c>
      <c r="H473" s="25" t="str">
        <f t="shared" si="290"/>
        <v/>
      </c>
      <c r="I473" s="103" t="str">
        <f t="shared" si="291"/>
        <v/>
      </c>
      <c r="J473" s="117" t="str">
        <f t="shared" si="292"/>
        <v/>
      </c>
      <c r="K473" s="1"/>
      <c r="L473" s="91">
        <v>33</v>
      </c>
      <c r="M473" s="24" t="str">
        <f>IFERROR(IF(AND(PRINCIPAL!$H$124&lt;&gt;"",OR(L473=PRINCIPAL!$I$124,L473=PRINCIPAL!$I$124+PRINCIPAL!$I$124,L473=PRINCIPAL!$I$124+PRINCIPAL!$I$124+PRINCIPAL!$I$124)),0,IF(AND(PRINCIPAL!$H$124&lt;&gt;"",L473=PRINCIPAL!$J$124),VLOOKUP($N$438,'Banco de Dados'!$B$4:$J$50,8,FALSE)*PRINCIPAL!$H$124*(1-(PRINCIPAL!$K$124/100)),IF(AND(PRINCIPAL!$H$124&lt;&gt;"",L473=PRINCIPAL!$L$124),VLOOKUP($N$438,'Banco de Dados'!$B$4:$J$50,8,FALSE)*PRINCIPAL!$H$124*(1-(PRINCIPAL!$M$124/100)),IF(AND(PRINCIPAL!$H$124&lt;&gt;"",L473=PRINCIPAL!$N$124),VLOOKUP($N$438,'Banco de Dados'!$B$4:$J$50,8,FALSE)*PRINCIPAL!$H$124*(1-(PRINCIPAL!$O$124/100)),IF(PRINCIPAL!$H$124&lt;&gt;"",VLOOKUP($N$438,'Banco de Dados'!$B$4:$J$50,8,FALSE)*PRINCIPAL!$H$124,IF(OR(L473=PRINCIPAL!$I$124,L473=PRINCIPAL!$I$124+PRINCIPAL!$I$124,L473=PRINCIPAL!$I$124+PRINCIPAL!$I$124+PRINCIPAL!$I$124),0,IF(L473=PRINCIPAL!$J$124,VLOOKUP($N$438,'Banco de Dados'!$B$4:$J$50,6,FALSE)*(1-(PRINCIPAL!$K$124/100)),IF(L473=PRINCIPAL!$L$124,VLOOKUP($N$438,'Banco de Dados'!$B$4:$J$50,6,FALSE)*(1-(PRINCIPAL!$M$124/100)),IF(L473=PRINCIPAL!$N$124,VLOOKUP($N$438,'Banco de Dados'!$B$4:$J$50,6,FALSE)*(1-(PRINCIPAL!$O$124/100)),VLOOKUP($N$438,'Banco de Dados'!$B$4:$J$50,6,FALSE)))))))))),"")</f>
        <v/>
      </c>
      <c r="N473" s="25" t="str">
        <f>IFERROR(M473*(IFERROR(VLOOKUP($N$438,'Banco de Dados'!$B$4:$J$50,4,FALSE),"ERRO")),"")</f>
        <v/>
      </c>
      <c r="O473" s="25" t="str">
        <f t="shared" si="311"/>
        <v/>
      </c>
      <c r="P473" s="103" t="str">
        <f>IFERROR(O473*(C473*(PRINCIPAL!$G$124/100))*0.47*(44/12),"")</f>
        <v/>
      </c>
      <c r="Q473" s="107" t="str">
        <f t="shared" si="313"/>
        <v/>
      </c>
      <c r="R473" s="29" t="str">
        <f>IFERROR(IF(AND(PRINCIPAL!$H$125&lt;&gt;"",OR(L473=PRINCIPAL!$I$125,L473=PRINCIPAL!$I$125+PRINCIPAL!$I$125,L473=PRINCIPAL!$I$125+PRINCIPAL!$I$125+PRINCIPAL!$I$125)),0,IF(AND(PRINCIPAL!$H$125&lt;&gt;"",L473=PRINCIPAL!$J$125),VLOOKUP($S$438,'Banco de Dados'!$B$4:$J$50,8,FALSE)*PRINCIPAL!$H$125*(1-(PRINCIPAL!$K$125/100)),IF(AND(PRINCIPAL!$H$125&lt;&gt;"",L473=PRINCIPAL!$L$125),VLOOKUP($S$438,'Banco de Dados'!$B$4:$J$50,8,FALSE)*PRINCIPAL!$H$125*(1-(PRINCIPAL!$M$125/100)),IF(AND(PRINCIPAL!$H$125&lt;&gt;"",L473=PRINCIPAL!$N$125),VLOOKUP($S$438,'Banco de Dados'!$B$4:$J$50,8,FALSE)*PRINCIPAL!$H$125*(1-(PRINCIPAL!$O$125/100)),IF(PRINCIPAL!$H$125&lt;&gt;"",VLOOKUP($S$438,'Banco de Dados'!$B$4:$J$50,8,FALSE)*PRINCIPAL!$H$125,IF(OR(L473=PRINCIPAL!$I$125,L473=PRINCIPAL!$I$125+PRINCIPAL!$I$125,L473=PRINCIPAL!$I$125+PRINCIPAL!$I$125+PRINCIPAL!$I$125),0,IF(L473=PRINCIPAL!$J$125,VLOOKUP($S$438,'Banco de Dados'!$B$4:$J$50,6,FALSE)*(1-(PRINCIPAL!$K$125/100)),IF(L473=PRINCIPAL!$L$125,VLOOKUP($S$438,'Banco de Dados'!$B$4:$J$50,6,FALSE)*(1-(PRINCIPAL!$M$125/100)),IF(L473=PRINCIPAL!$N$125,VLOOKUP($S$438,'Banco de Dados'!$B$4:$J$50,6,FALSE)*(1-(PRINCIPAL!$O$125/100)),VLOOKUP($S$438,'Banco de Dados'!$B$4:$J$50,6,FALSE)))))))))),"")</f>
        <v/>
      </c>
      <c r="S473" s="29" t="str">
        <f>IFERROR(R473*(IFERROR(VLOOKUP($S$438,'Banco de Dados'!$B$4:$J$50,4,FALSE),"ERRO")),"")</f>
        <v/>
      </c>
      <c r="T473" s="29" t="str">
        <f t="shared" si="310"/>
        <v/>
      </c>
      <c r="U473" s="103" t="str">
        <f>IFERROR(T473*(C473*(PRINCIPAL!$G$125/100))*0.47*(44/12),"")</f>
        <v/>
      </c>
      <c r="V473" s="103" t="str">
        <f t="shared" si="286"/>
        <v/>
      </c>
      <c r="W473" s="30" t="str">
        <f>IFERROR(IF(AND(PRINCIPAL!$H$126&lt;&gt;"",OR(L473=PRINCIPAL!$I$126,L473=PRINCIPAL!$I$126+PRINCIPAL!$I$126,L473=PRINCIPAL!$I$126+PRINCIPAL!$I$126+PRINCIPAL!$I$126)),0,IF(AND(PRINCIPAL!$H$126&lt;&gt;"",L473=PRINCIPAL!$J$126),VLOOKUP($X$438,'Banco de Dados'!$B$4:$J$50,8,FALSE)*PRINCIPAL!$H$126*(1-(PRINCIPAL!$K$126/100)),IF(AND(PRINCIPAL!$H$126&lt;&gt;"",L473=PRINCIPAL!$L$126),VLOOKUP($X$438,'Banco de Dados'!$B$4:$J$50,8,FALSE)*PRINCIPAL!$H$126*(1-(PRINCIPAL!$M$126/100)),IF(AND(PRINCIPAL!$H$126&lt;&gt;"",L473=PRINCIPAL!$N$126),VLOOKUP($X$438,'Banco de Dados'!$B$4:$J$50,8,FALSE)*PRINCIPAL!$H$126*(1-(PRINCIPAL!$O$126/100)),IF(PRINCIPAL!$H$126&lt;&gt;"",VLOOKUP($X$438,'Banco de Dados'!$B$4:$J$50,8,FALSE)*PRINCIPAL!$H$126,IF(OR(L473=PRINCIPAL!$I$126,L473=PRINCIPAL!$I$126+PRINCIPAL!$I$126,L473=PRINCIPAL!$I$126+PRINCIPAL!$I$126+PRINCIPAL!$I$126),0,IF(L473=PRINCIPAL!$J$126,VLOOKUP($X$438,'Banco de Dados'!$B$4:$J$50,6,FALSE)*(1-(PRINCIPAL!$K$126/100)),IF(L473=PRINCIPAL!$L$126,VLOOKUP($X$438,'Banco de Dados'!$B$4:$J$50,6,FALSE)*(1-(PRINCIPAL!$M$126/100)),IF(L473=PRINCIPAL!$N$126,VLOOKUP($X$438,'Banco de Dados'!$B$4:$J$50,6,FALSE)*(1-(PRINCIPAL!$O$126/100)),VLOOKUP($X$438,'Banco de Dados'!$B$4:$J$50,6,FALSE)))))))))),"")</f>
        <v/>
      </c>
      <c r="X473" s="29" t="str">
        <f>IFERROR(W473*(IFERROR(VLOOKUP($X$438,'Banco de Dados'!$B$4:$J$50,4,FALSE),"ERRO")),"")</f>
        <v/>
      </c>
      <c r="Y473" s="29" t="str">
        <f t="shared" si="304"/>
        <v/>
      </c>
      <c r="Z473" s="103" t="str">
        <f>IFERROR(Y473*(C473*(PRINCIPAL!$G$126/100))*0.47*(44/12),"")</f>
        <v/>
      </c>
      <c r="AA473" s="111" t="str">
        <f t="shared" si="305"/>
        <v/>
      </c>
      <c r="AB473" s="30" t="str">
        <f>IFERROR(IF(AND(PRINCIPAL!$H$127&lt;&gt;"",OR(L473=PRINCIPAL!$I$127,L473=PRINCIPAL!$I$127+PRINCIPAL!$I$127,L473=PRINCIPAL!$I$127+PRINCIPAL!$I$127+PRINCIPAL!$I$127)),0,IF(AND(PRINCIPAL!$H$127&lt;&gt;"",L473=PRINCIPAL!$J$127),VLOOKUP($AC$438,'Banco de Dados'!$B$4:$J$50,8,FALSE)*PRINCIPAL!$H$127*(1-(PRINCIPAL!$K$127/100)),IF(AND(PRINCIPAL!$H$127&lt;&gt;"",L473=PRINCIPAL!$L$127),VLOOKUP($AC$438,'Banco de Dados'!$B$4:$J$50,8,FALSE)*PRINCIPAL!$H$127*(1-(PRINCIPAL!$M$127/100)),IF(AND(PRINCIPAL!$H$127&lt;&gt;"",L473=PRINCIPAL!$N$127),VLOOKUP($AC$438,'Banco de Dados'!$B$4:$J$50,8,FALSE)*PRINCIPAL!$H$127*(1-(PRINCIPAL!$O$127/100)),IF(PRINCIPAL!$H$127&lt;&gt;"",VLOOKUP($AC$438,'Banco de Dados'!$B$4:$J$50,8,FALSE)*PRINCIPAL!$H$127,IF(OR(L473=PRINCIPAL!$I$127,L473=PRINCIPAL!$I$127+PRINCIPAL!$I$127,L473=PRINCIPAL!$I$127+PRINCIPAL!$I$127+PRINCIPAL!$I$127),0,IF(L473=PRINCIPAL!$J$127,VLOOKUP($AC$438,'Banco de Dados'!$B$4:$J$50,6,FALSE)*(1-(PRINCIPAL!$K$127/100)),IF(L473=PRINCIPAL!$L$127,VLOOKUP($AC$438,'Banco de Dados'!$B$4:$J$50,6,FALSE)*(1-(PRINCIPAL!$M$127/100)),IF(L473=PRINCIPAL!$N$127,VLOOKUP($AC$438,'Banco de Dados'!$B$4:$J$50,6,FALSE)*(1-(PRINCIPAL!$O$127/100)),VLOOKUP($AC$438,'Banco de Dados'!$B$4:$J$50,6,FALSE)))))))))),"")</f>
        <v/>
      </c>
      <c r="AC473" s="29" t="str">
        <f>IFERROR(AB473*(IFERROR(VLOOKUP($AC$438,'Banco de Dados'!$B$4:$J$50,4,FALSE),"ERRO")),"")</f>
        <v/>
      </c>
      <c r="AD473" s="29" t="str">
        <f t="shared" si="295"/>
        <v/>
      </c>
      <c r="AE473" s="103" t="str">
        <f>IFERROR(AD473*(C473*(PRINCIPAL!$G$127/100))*0.47*(44/12),"")</f>
        <v/>
      </c>
      <c r="AF473" s="111" t="str">
        <f t="shared" si="296"/>
        <v/>
      </c>
      <c r="AG473" s="30" t="str">
        <f>IFERROR(IF(AND(PRINCIPAL!$H$128&lt;&gt;"",OR(L473=PRINCIPAL!$I$128,L473=PRINCIPAL!$I$128+PRINCIPAL!$I$128,L473=PRINCIPAL!$I$128+PRINCIPAL!$I$128+PRINCIPAL!$I$128)),0,IF(AND(PRINCIPAL!$H$128&lt;&gt;"",L473=PRINCIPAL!$J$128),VLOOKUP($AH$438,'Banco de Dados'!$B$4:$J$50,8,FALSE)*PRINCIPAL!$H$128*(1-(PRINCIPAL!$K$128/100)),IF(AND(PRINCIPAL!$H$128&lt;&gt;"",L473=PRINCIPAL!$L$128),VLOOKUP($AH$438,'Banco de Dados'!$B$4:$J$50,8,FALSE)*PRINCIPAL!$H$128*(1-(PRINCIPAL!$M$128/100)),IF(AND(PRINCIPAL!$H$128&lt;&gt;"",L473=PRINCIPAL!$N$128),VLOOKUP($AH$438,'Banco de Dados'!$B$4:$J$50,8,FALSE)*PRINCIPAL!$H$128*(1-(PRINCIPAL!$O$128/100)),IF(PRINCIPAL!$H$128&lt;&gt;"",VLOOKUP($AH$438,'Banco de Dados'!$B$4:$J$50,8,FALSE)*PRINCIPAL!$H$128,IF(OR(L473=PRINCIPAL!$I$128,L473=PRINCIPAL!$I$128+PRINCIPAL!$I$128,L473=PRINCIPAL!$I$128+PRINCIPAL!$I$128+PRINCIPAL!$I$128),0,IF(L473=PRINCIPAL!$J$128,VLOOKUP($AH$438,'Banco de Dados'!$B$4:$J$50,6,FALSE)*(1-(PRINCIPAL!$K$128/100)),IF(L473=PRINCIPAL!$L$128,VLOOKUP($AH$438,'Banco de Dados'!$B$4:$J$50,6,FALSE)*(1-(PRINCIPAL!$M$128/100)),IF(L473=PRINCIPAL!$N$128,VLOOKUP($AH$438,'Banco de Dados'!$B$4:$J$50,6,FALSE)*(1-(PRINCIPAL!$O$128/100)),VLOOKUP($AH$438,'Banco de Dados'!$B$4:$J$50,6,FALSE)))))))))),"")</f>
        <v/>
      </c>
      <c r="AH473" s="29" t="str">
        <f>IFERROR(AG473*(IFERROR(VLOOKUP($AH$438,'Banco de Dados'!$B$4:$J$50,4,FALSE),"ERRO")),"")</f>
        <v/>
      </c>
      <c r="AI473" s="29" t="str">
        <f t="shared" si="297"/>
        <v/>
      </c>
      <c r="AJ473" s="103" t="str">
        <f>IFERROR(AI473*(C473*(PRINCIPAL!$G$128/100))*0.47*(44/12),"")</f>
        <v/>
      </c>
      <c r="AK473" s="111" t="str">
        <f t="shared" si="306"/>
        <v/>
      </c>
      <c r="AL473" s="30" t="str">
        <f>IFERROR(IF(AND(PRINCIPAL!$H$129&lt;&gt;"",OR(L473=PRINCIPAL!$I$129,L473=PRINCIPAL!$I$129+PRINCIPAL!$I$129,L473=PRINCIPAL!$I$129+PRINCIPAL!$I$129+PRINCIPAL!$I$129)),0,IF(AND(PRINCIPAL!$H$129&lt;&gt;"",L473=PRINCIPAL!$J$129),VLOOKUP($AM$438,'Banco de Dados'!$B$4:$J$50,8,FALSE)*PRINCIPAL!$H$129*(1-(PRINCIPAL!$K$129/100)),IF(AND(PRINCIPAL!$H$129&lt;&gt;"",L473=PRINCIPAL!$L$129),VLOOKUP($AM$438,'Banco de Dados'!$B$4:$J$50,8,FALSE)*PRINCIPAL!$H$129*(1-(PRINCIPAL!$M$129/100)),IF(AND(PRINCIPAL!$H$129&lt;&gt;"",L473=PRINCIPAL!$N$129),VLOOKUP($AM$438,'Banco de Dados'!$B$4:$J$50,8,FALSE)*PRINCIPAL!$H$129*(1-(PRINCIPAL!$O$129/100)),IF(PRINCIPAL!$H$129&lt;&gt;"",VLOOKUP($AM$438,'Banco de Dados'!$B$4:$J$50,8,FALSE)*PRINCIPAL!$H$129,IF(OR(L473=PRINCIPAL!$I$129,L473=PRINCIPAL!$I$129+PRINCIPAL!$I$129,L473=PRINCIPAL!$I$129+PRINCIPAL!$I$129+PRINCIPAL!$I$129),0,IF(L473=PRINCIPAL!$J$129,VLOOKUP($AM$438,'Banco de Dados'!$B$4:$J$50,6,FALSE)*(1-(PRINCIPAL!$K$129/100)),IF(L473=PRINCIPAL!$L$129,VLOOKUP($AM$438,'Banco de Dados'!$B$4:$J$50,6,FALSE)*(1-(PRINCIPAL!$M$129/100)),IF(L473=PRINCIPAL!$N$129,VLOOKUP($AM$438,'Banco de Dados'!$B$4:$J$50,6,FALSE)*(1-(PRINCIPAL!$O$129/100)),VLOOKUP($AM$438,'Banco de Dados'!$B$4:$J$50,6,FALSE)))))))))),"")</f>
        <v/>
      </c>
      <c r="AM473" s="29" t="str">
        <f>IFERROR(AL473*(IFERROR(VLOOKUP($AM$438,'Banco de Dados'!$B$4:$J$50,4,FALSE),"ERRO")),"")</f>
        <v/>
      </c>
      <c r="AN473" s="29" t="str">
        <f t="shared" si="298"/>
        <v/>
      </c>
      <c r="AO473" s="103" t="str">
        <f>IFERROR(AN473*(C473*(PRINCIPAL!$G$129/100))*0.47*(44/12),"")</f>
        <v/>
      </c>
      <c r="AP473" s="111" t="str">
        <f t="shared" si="299"/>
        <v/>
      </c>
      <c r="AQ473" s="30" t="str">
        <f>IFERROR(IF(AND(PRINCIPAL!$H$130&lt;&gt;"",OR(L473=PRINCIPAL!$I$130,L473=PRINCIPAL!$I$130+PRINCIPAL!$I$130,L473=PRINCIPAL!$I$130+PRINCIPAL!$I$130+PRINCIPAL!$I$130)),0,IF(AND(PRINCIPAL!$H$130&lt;&gt;"",L473=PRINCIPAL!$J$130),VLOOKUP($AR$438,'Banco de Dados'!$B$4:$J$50,8,FALSE)*PRINCIPAL!$H$130*(1-(PRINCIPAL!$K$130/100)),IF(AND(PRINCIPAL!$H$130&lt;&gt;"",L473=PRINCIPAL!$L$130),VLOOKUP($AR$438,'Banco de Dados'!$B$4:$J$50,8,FALSE)*PRINCIPAL!$H$130*(1-(PRINCIPAL!$M$130/100)),IF(AND(PRINCIPAL!$H$130&lt;&gt;"",L473=PRINCIPAL!$N$130),VLOOKUP($AR$438,'Banco de Dados'!$B$4:$J$50,8,FALSE)*PRINCIPAL!$H$130*(1-(PRINCIPAL!$O$130/100)),IF(PRINCIPAL!$H$130&lt;&gt;"",VLOOKUP($AR$438,'Banco de Dados'!$B$4:$J$50,8,FALSE)*PRINCIPAL!$H$130,IF(OR(L473=PRINCIPAL!$I$130,L473=PRINCIPAL!$I$130+PRINCIPAL!$I$130,L473=PRINCIPAL!$I$130+PRINCIPAL!$I$130+PRINCIPAL!$I$130),0,IF(L473=PRINCIPAL!$J$130,VLOOKUP($AR$438,'Banco de Dados'!$B$4:$J$50,6,FALSE)*(1-(PRINCIPAL!$K$130/100)),IF(L473=PRINCIPAL!$L$130,VLOOKUP($AR$438,'Banco de Dados'!$B$4:$J$50,6,FALSE)*(1-(PRINCIPAL!$M$130/100)),IF(L473=PRINCIPAL!$N$130,VLOOKUP($AR$438,'Banco de Dados'!$B$4:$J$50,6,FALSE)*(1-(PRINCIPAL!$O$130/100)),VLOOKUP($AR$438,'Banco de Dados'!$B$4:$J$50,6,FALSE)))))))))),"")</f>
        <v/>
      </c>
      <c r="AR473" s="29" t="str">
        <f>IFERROR(AQ473*(IFERROR(VLOOKUP($AR$438,'Banco de Dados'!$B$4:$J$50,4,FALSE),"ERRO")),"")</f>
        <v/>
      </c>
      <c r="AS473" s="29" t="str">
        <f t="shared" si="300"/>
        <v/>
      </c>
      <c r="AT473" s="103" t="str">
        <f>IFERROR(AS473*(C473*(PRINCIPAL!$G$130/100))*0.47*(44/12),"")</f>
        <v/>
      </c>
      <c r="AU473" s="111" t="str">
        <f t="shared" si="301"/>
        <v/>
      </c>
      <c r="AV473" s="30" t="str">
        <f>IFERROR(IF(AND(PRINCIPAL!$H$131&lt;&gt;"",OR(L473=PRINCIPAL!$I$131,L473=PRINCIPAL!$I$131+PRINCIPAL!$I$131,L473=PRINCIPAL!$I$131+PRINCIPAL!$I$131+PRINCIPAL!$I$131)),0,IF(AND(PRINCIPAL!$H$131&lt;&gt;"",L473=PRINCIPAL!$J$131),VLOOKUP($AW$438,'Banco de Dados'!$B$4:$J$50,8,FALSE)*PRINCIPAL!$H$131*(1-(PRINCIPAL!$K$131/100)),IF(AND(PRINCIPAL!$H$131&lt;&gt;"",L473=PRINCIPAL!$L$131),VLOOKUP($AW$438,'Banco de Dados'!$B$4:$J$50,8,FALSE)*PRINCIPAL!$H$131*(1-(PRINCIPAL!$M$131/100)),IF(AND(PRINCIPAL!$H$131&lt;&gt;"",L473=PRINCIPAL!$N$131),VLOOKUP($AW$438,'Banco de Dados'!$B$4:$J$50,8,FALSE)*PRINCIPAL!$H$131*(1-(PRINCIPAL!$O$131/100)),IF(PRINCIPAL!$H$131&lt;&gt;"",VLOOKUP($AW$438,'Banco de Dados'!$B$4:$J$50,8,FALSE)*PRINCIPAL!$H$131,IF(OR(L473=PRINCIPAL!$I$131,L473=PRINCIPAL!$I$131+PRINCIPAL!$I$131,L473=PRINCIPAL!$I$131+PRINCIPAL!$I$131+PRINCIPAL!$I$131),0,IF(L473=PRINCIPAL!$J$131,VLOOKUP($AW$438,'Banco de Dados'!$B$4:$J$50,6,FALSE)*(1-(PRINCIPAL!$K$131/100)),IF(L473=PRINCIPAL!$L$131,VLOOKUP($AW$438,'Banco de Dados'!$B$4:$J$50,6,FALSE)*(1-(PRINCIPAL!$M$131/100)),IF(L473=PRINCIPAL!$N$131,VLOOKUP($AW$438,'Banco de Dados'!$B$4:$J$50,6,FALSE)*(1-(PRINCIPAL!$O$131/100)),VLOOKUP($AW$438,'Banco de Dados'!$B$4:$J$50,6,FALSE)))))))))),"")</f>
        <v/>
      </c>
      <c r="AW473" s="29" t="str">
        <f>IFERROR(AV473*(IFERROR(VLOOKUP($AW$438,'Banco de Dados'!$B$4:$J$50,4,FALSE),"ERRO")),"")</f>
        <v/>
      </c>
      <c r="AX473" s="29" t="str">
        <f t="shared" si="302"/>
        <v/>
      </c>
      <c r="AY473" s="103" t="str">
        <f>IFERROR(AX473*(C473*(PRINCIPAL!$G$131/100))*0.47*(44/12),"")</f>
        <v/>
      </c>
      <c r="AZ473" s="111" t="str">
        <f t="shared" si="307"/>
        <v/>
      </c>
      <c r="BA473" s="30" t="str">
        <f>IFERROR(IF(AND(PRINCIPAL!$H$132&lt;&gt;"",OR(L473=PRINCIPAL!$I$132,L473=PRINCIPAL!$I$132+PRINCIPAL!$I$132,L473=PRINCIPAL!$I$132+PRINCIPAL!$I$132+PRINCIPAL!$I$132)),0,IF(AND(PRINCIPAL!$H$132&lt;&gt;"",L473=PRINCIPAL!$J$132),VLOOKUP($BB$438,'Banco de Dados'!$B$4:$J$50,8,FALSE)*PRINCIPAL!$H$132*(1-(PRINCIPAL!$K$132/100)),IF(AND(PRINCIPAL!$H$132&lt;&gt;"",L473=PRINCIPAL!$L$132),VLOOKUP($BB$438,'Banco de Dados'!$B$4:$J$50,8,FALSE)*PRINCIPAL!$H$132*(1-(PRINCIPAL!$M$132/100)),IF(AND(PRINCIPAL!$H$132&lt;&gt;"",L473=PRINCIPAL!$N$132),VLOOKUP($BB$438,'Banco de Dados'!$B$4:$J$50,8,FALSE)*PRINCIPAL!$H$132*(1-(PRINCIPAL!$O$132/100)),IF(PRINCIPAL!$H$132&lt;&gt;"",VLOOKUP($BB$438,'Banco de Dados'!$B$4:$J$50,8,FALSE)*PRINCIPAL!$H$132,IF(OR(L473=PRINCIPAL!$I$132,L473=PRINCIPAL!$I$132+PRINCIPAL!$I$132,L473=PRINCIPAL!$I$132+PRINCIPAL!$I$132+PRINCIPAL!$I$132),0,IF(L473=PRINCIPAL!$J$132,VLOOKUP($BB$438,'Banco de Dados'!$B$4:$J$50,6,FALSE)*(1-(PRINCIPAL!$K$132/100)),IF(L473=PRINCIPAL!$L$132,VLOOKUP($BB$438,'Banco de Dados'!$B$4:$J$50,6,FALSE)*(1-(PRINCIPAL!$M$132/100)),IF(L473=PRINCIPAL!$N$132,VLOOKUP($BB$438,'Banco de Dados'!$B$4:$J$50,6,FALSE)*(1-(PRINCIPAL!$O$132/100)),VLOOKUP($BB$438,'Banco de Dados'!$B$4:$J$50,6,FALSE)))))))))),"")</f>
        <v/>
      </c>
      <c r="BB473" s="29" t="str">
        <f>IFERROR(BA473*(IFERROR(VLOOKUP($BB$438,'Banco de Dados'!$B$4:$J$50,4,FALSE),"ERRO")),"")</f>
        <v/>
      </c>
      <c r="BC473" s="29" t="str">
        <f t="shared" si="308"/>
        <v/>
      </c>
      <c r="BD473" s="103" t="str">
        <f>IFERROR(BC473*(C473*(PRINCIPAL!$G$132/100))*0.47*(44/12),"")</f>
        <v/>
      </c>
      <c r="BE473" s="111" t="str">
        <f t="shared" si="287"/>
        <v/>
      </c>
      <c r="BF473" s="30" t="str">
        <f>IFERROR(IF(AND(PRINCIPAL!$H$133&lt;&gt;"",OR(L473=PRINCIPAL!$I$133,L473=PRINCIPAL!$I$133+PRINCIPAL!$I$133,L473=PRINCIPAL!$I$133+PRINCIPAL!$I$133+PRINCIPAL!$I$133)),0,IF(AND(PRINCIPAL!$H$133&lt;&gt;"",L473=PRINCIPAL!$J$133),VLOOKUP($BG$438,'Banco de Dados'!$B$4:$J$50,8,FALSE)*PRINCIPAL!$H$133*(1-(PRINCIPAL!$K$133/100)),IF(AND(PRINCIPAL!$H$133&lt;&gt;"",L473=PRINCIPAL!$L$133),VLOOKUP($BG$438,'Banco de Dados'!$B$4:$J$50,8,FALSE)*PRINCIPAL!$H$133*(1-(PRINCIPAL!$M$133/100)),IF(AND(PRINCIPAL!$H$133&lt;&gt;"",L473=PRINCIPAL!$N$133),VLOOKUP($BG$438,'Banco de Dados'!$B$4:$J$50,8,FALSE)*PRINCIPAL!$H$133*(1-(PRINCIPAL!$O$133/100)),IF(PRINCIPAL!$H$133&lt;&gt;"",VLOOKUP($BG$438,'Banco de Dados'!$B$4:$J$50,8,FALSE)*PRINCIPAL!$H$133,IF(OR(L473=PRINCIPAL!$I$133,L473=PRINCIPAL!$I$133+PRINCIPAL!$I$133,L473=PRINCIPAL!$I$133+PRINCIPAL!$I$133+PRINCIPAL!$I$133),0,IF(L473=PRINCIPAL!$J$133,VLOOKUP($BG$438,'Banco de Dados'!$B$4:$J$50,6,FALSE)*(1-(PRINCIPAL!$K$133/100)),IF(L473=PRINCIPAL!$L$133,VLOOKUP($BG$438,'Banco de Dados'!$B$4:$J$50,6,FALSE)*(1-(PRINCIPAL!$M$133/100)),IF(L473=PRINCIPAL!$N$133,VLOOKUP($BG$438,'Banco de Dados'!$B$4:$J$50,6,FALSE)*(1-(PRINCIPAL!$O$133/100)),VLOOKUP($BG$438,'Banco de Dados'!$B$4:$J$50,6,FALSE)))))))))),"")</f>
        <v/>
      </c>
      <c r="BG473" s="29" t="str">
        <f>IFERROR(BF473*(IFERROR(VLOOKUP($BG$438,'Banco de Dados'!$B$4:$J$50,4,FALSE),"ERRO")),"")</f>
        <v/>
      </c>
      <c r="BH473" s="29" t="str">
        <f t="shared" si="303"/>
        <v/>
      </c>
      <c r="BI473" s="103" t="str">
        <f>IFERROR(BH473*(C473*(PRINCIPAL!$G$133/100))*0.47*(44/12),"")</f>
        <v/>
      </c>
      <c r="BJ473" s="102" t="str">
        <f t="shared" si="288"/>
        <v/>
      </c>
    </row>
    <row r="474" spans="2:62" ht="12.75" customHeight="1" x14ac:dyDescent="0.3">
      <c r="B474" s="326">
        <f t="shared" si="289"/>
        <v>2054</v>
      </c>
      <c r="C474" s="340"/>
      <c r="D474" s="1"/>
      <c r="E474" s="118">
        <v>34</v>
      </c>
      <c r="F474" s="24" t="str">
        <f>IFERROR(VLOOKUP($G$438,'Banco de Dados'!$B$4:$J$50,6,FALSE),"")</f>
        <v/>
      </c>
      <c r="G474" s="25" t="str">
        <f>IFERROR(F474*(IFERROR(VLOOKUP($G$438,'Banco de Dados'!$B$4:$J$50,4,FALSE),"ERRO")),"")</f>
        <v/>
      </c>
      <c r="H474" s="25" t="str">
        <f t="shared" si="290"/>
        <v/>
      </c>
      <c r="I474" s="103" t="str">
        <f t="shared" si="291"/>
        <v/>
      </c>
      <c r="J474" s="117" t="str">
        <f t="shared" si="292"/>
        <v/>
      </c>
      <c r="K474" s="1"/>
      <c r="L474" s="91">
        <v>34</v>
      </c>
      <c r="M474" s="24" t="str">
        <f>IFERROR(IF(AND(PRINCIPAL!$H$124&lt;&gt;"",OR(L474=PRINCIPAL!$I$124,L474=PRINCIPAL!$I$124+PRINCIPAL!$I$124,L474=PRINCIPAL!$I$124+PRINCIPAL!$I$124+PRINCIPAL!$I$124)),0,IF(AND(PRINCIPAL!$H$124&lt;&gt;"",L474=PRINCIPAL!$J$124),VLOOKUP($N$438,'Banco de Dados'!$B$4:$J$50,8,FALSE)*PRINCIPAL!$H$124*(1-(PRINCIPAL!$K$124/100)),IF(AND(PRINCIPAL!$H$124&lt;&gt;"",L474=PRINCIPAL!$L$124),VLOOKUP($N$438,'Banco de Dados'!$B$4:$J$50,8,FALSE)*PRINCIPAL!$H$124*(1-(PRINCIPAL!$M$124/100)),IF(AND(PRINCIPAL!$H$124&lt;&gt;"",L474=PRINCIPAL!$N$124),VLOOKUP($N$438,'Banco de Dados'!$B$4:$J$50,8,FALSE)*PRINCIPAL!$H$124*(1-(PRINCIPAL!$O$124/100)),IF(PRINCIPAL!$H$124&lt;&gt;"",VLOOKUP($N$438,'Banco de Dados'!$B$4:$J$50,8,FALSE)*PRINCIPAL!$H$124,IF(OR(L474=PRINCIPAL!$I$124,L474=PRINCIPAL!$I$124+PRINCIPAL!$I$124,L474=PRINCIPAL!$I$124+PRINCIPAL!$I$124+PRINCIPAL!$I$124),0,IF(L474=PRINCIPAL!$J$124,VLOOKUP($N$438,'Banco de Dados'!$B$4:$J$50,6,FALSE)*(1-(PRINCIPAL!$K$124/100)),IF(L474=PRINCIPAL!$L$124,VLOOKUP($N$438,'Banco de Dados'!$B$4:$J$50,6,FALSE)*(1-(PRINCIPAL!$M$124/100)),IF(L474=PRINCIPAL!$N$124,VLOOKUP($N$438,'Banco de Dados'!$B$4:$J$50,6,FALSE)*(1-(PRINCIPAL!$O$124/100)),VLOOKUP($N$438,'Banco de Dados'!$B$4:$J$50,6,FALSE)))))))))),"")</f>
        <v/>
      </c>
      <c r="N474" s="25" t="str">
        <f>IFERROR(M474*(IFERROR(VLOOKUP($N$438,'Banco de Dados'!$B$4:$J$50,4,FALSE),"ERRO")),"")</f>
        <v/>
      </c>
      <c r="O474" s="25" t="str">
        <f t="shared" si="311"/>
        <v/>
      </c>
      <c r="P474" s="103" t="str">
        <f>IFERROR(O474*(C474*(PRINCIPAL!$G$124/100))*0.47*(44/12),"")</f>
        <v/>
      </c>
      <c r="Q474" s="107" t="str">
        <f t="shared" si="313"/>
        <v/>
      </c>
      <c r="R474" s="39" t="str">
        <f>IFERROR(IF(AND(PRINCIPAL!$H$125&lt;&gt;"",OR(L474=PRINCIPAL!$I$125,L474=PRINCIPAL!$I$125+PRINCIPAL!$I$125,L474=PRINCIPAL!$I$125+PRINCIPAL!$I$125+PRINCIPAL!$I$125)),0,IF(AND(PRINCIPAL!$H$125&lt;&gt;"",L474=PRINCIPAL!$J$125),VLOOKUP($S$438,'Banco de Dados'!$B$4:$J$50,8,FALSE)*PRINCIPAL!$H$125*(1-(PRINCIPAL!$K$125/100)),IF(AND(PRINCIPAL!$H$125&lt;&gt;"",L474=PRINCIPAL!$L$125),VLOOKUP($S$438,'Banco de Dados'!$B$4:$J$50,8,FALSE)*PRINCIPAL!$H$125*(1-(PRINCIPAL!$M$125/100)),IF(AND(PRINCIPAL!$H$125&lt;&gt;"",L474=PRINCIPAL!$N$125),VLOOKUP($S$438,'Banco de Dados'!$B$4:$J$50,8,FALSE)*PRINCIPAL!$H$125*(1-(PRINCIPAL!$O$125/100)),IF(PRINCIPAL!$H$125&lt;&gt;"",VLOOKUP($S$438,'Banco de Dados'!$B$4:$J$50,8,FALSE)*PRINCIPAL!$H$125,IF(OR(L474=PRINCIPAL!$I$125,L474=PRINCIPAL!$I$125+PRINCIPAL!$I$125,L474=PRINCIPAL!$I$125+PRINCIPAL!$I$125+PRINCIPAL!$I$125),0,IF(L474=PRINCIPAL!$J$125,VLOOKUP($S$438,'Banco de Dados'!$B$4:$J$50,6,FALSE)*(1-(PRINCIPAL!$K$125/100)),IF(L474=PRINCIPAL!$L$125,VLOOKUP($S$438,'Banco de Dados'!$B$4:$J$50,6,FALSE)*(1-(PRINCIPAL!$M$125/100)),IF(L474=PRINCIPAL!$N$125,VLOOKUP($S$438,'Banco de Dados'!$B$4:$J$50,6,FALSE)*(1-(PRINCIPAL!$O$125/100)),VLOOKUP($S$438,'Banco de Dados'!$B$4:$J$50,6,FALSE)))))))))),"")</f>
        <v/>
      </c>
      <c r="S474" s="29" t="str">
        <f>IFERROR(R474*(IFERROR(VLOOKUP($S$438,'Banco de Dados'!$B$4:$J$50,4,FALSE),"ERRO")),"")</f>
        <v/>
      </c>
      <c r="T474" s="29" t="str">
        <f t="shared" si="310"/>
        <v/>
      </c>
      <c r="U474" s="103" t="str">
        <f>IFERROR(T474*(C474*(PRINCIPAL!$G$125/100))*0.47*(44/12),"")</f>
        <v/>
      </c>
      <c r="V474" s="111" t="str">
        <f t="shared" si="286"/>
        <v/>
      </c>
      <c r="W474" s="30" t="str">
        <f>IFERROR(IF(AND(PRINCIPAL!$H$126&lt;&gt;"",OR(L474=PRINCIPAL!$I$126,L474=PRINCIPAL!$I$126+PRINCIPAL!$I$126,L474=PRINCIPAL!$I$126+PRINCIPAL!$I$126+PRINCIPAL!$I$126)),0,IF(AND(PRINCIPAL!$H$126&lt;&gt;"",L474=PRINCIPAL!$J$126),VLOOKUP($X$438,'Banco de Dados'!$B$4:$J$50,8,FALSE)*PRINCIPAL!$H$126*(1-(PRINCIPAL!$K$126/100)),IF(AND(PRINCIPAL!$H$126&lt;&gt;"",L474=PRINCIPAL!$L$126),VLOOKUP($X$438,'Banco de Dados'!$B$4:$J$50,8,FALSE)*PRINCIPAL!$H$126*(1-(PRINCIPAL!$M$126/100)),IF(AND(PRINCIPAL!$H$126&lt;&gt;"",L474=PRINCIPAL!$N$126),VLOOKUP($X$438,'Banco de Dados'!$B$4:$J$50,8,FALSE)*PRINCIPAL!$H$126*(1-(PRINCIPAL!$O$126/100)),IF(PRINCIPAL!$H$126&lt;&gt;"",VLOOKUP($X$438,'Banco de Dados'!$B$4:$J$50,8,FALSE)*PRINCIPAL!$H$126,IF(OR(L474=PRINCIPAL!$I$126,L474=PRINCIPAL!$I$126+PRINCIPAL!$I$126,L474=PRINCIPAL!$I$126+PRINCIPAL!$I$126+PRINCIPAL!$I$126),0,IF(L474=PRINCIPAL!$J$126,VLOOKUP($X$438,'Banco de Dados'!$B$4:$J$50,6,FALSE)*(1-(PRINCIPAL!$K$126/100)),IF(L474=PRINCIPAL!$L$126,VLOOKUP($X$438,'Banco de Dados'!$B$4:$J$50,6,FALSE)*(1-(PRINCIPAL!$M$126/100)),IF(L474=PRINCIPAL!$N$126,VLOOKUP($X$438,'Banco de Dados'!$B$4:$J$50,6,FALSE)*(1-(PRINCIPAL!$O$126/100)),VLOOKUP($X$438,'Banco de Dados'!$B$4:$J$50,6,FALSE)))))))))),"")</f>
        <v/>
      </c>
      <c r="X474" s="29" t="str">
        <f>IFERROR(W474*(IFERROR(VLOOKUP($X$438,'Banco de Dados'!$B$4:$J$50,4,FALSE),"ERRO")),"")</f>
        <v/>
      </c>
      <c r="Y474" s="29" t="str">
        <f t="shared" si="304"/>
        <v/>
      </c>
      <c r="Z474" s="103" t="str">
        <f>IFERROR(Y474*(C474*(PRINCIPAL!$G$126/100))*0.47*(44/12),"")</f>
        <v/>
      </c>
      <c r="AA474" s="111" t="str">
        <f t="shared" si="305"/>
        <v/>
      </c>
      <c r="AB474" s="30" t="str">
        <f>IFERROR(IF(AND(PRINCIPAL!$H$127&lt;&gt;"",OR(L474=PRINCIPAL!$I$127,L474=PRINCIPAL!$I$127+PRINCIPAL!$I$127,L474=PRINCIPAL!$I$127+PRINCIPAL!$I$127+PRINCIPAL!$I$127)),0,IF(AND(PRINCIPAL!$H$127&lt;&gt;"",L474=PRINCIPAL!$J$127),VLOOKUP($AC$438,'Banco de Dados'!$B$4:$J$50,8,FALSE)*PRINCIPAL!$H$127*(1-(PRINCIPAL!$K$127/100)),IF(AND(PRINCIPAL!$H$127&lt;&gt;"",L474=PRINCIPAL!$L$127),VLOOKUP($AC$438,'Banco de Dados'!$B$4:$J$50,8,FALSE)*PRINCIPAL!$H$127*(1-(PRINCIPAL!$M$127/100)),IF(AND(PRINCIPAL!$H$127&lt;&gt;"",L474=PRINCIPAL!$N$127),VLOOKUP($AC$438,'Banco de Dados'!$B$4:$J$50,8,FALSE)*PRINCIPAL!$H$127*(1-(PRINCIPAL!$O$127/100)),IF(PRINCIPAL!$H$127&lt;&gt;"",VLOOKUP($AC$438,'Banco de Dados'!$B$4:$J$50,8,FALSE)*PRINCIPAL!$H$127,IF(OR(L474=PRINCIPAL!$I$127,L474=PRINCIPAL!$I$127+PRINCIPAL!$I$127,L474=PRINCIPAL!$I$127+PRINCIPAL!$I$127+PRINCIPAL!$I$127),0,IF(L474=PRINCIPAL!$J$127,VLOOKUP($AC$438,'Banco de Dados'!$B$4:$J$50,6,FALSE)*(1-(PRINCIPAL!$K$127/100)),IF(L474=PRINCIPAL!$L$127,VLOOKUP($AC$438,'Banco de Dados'!$B$4:$J$50,6,FALSE)*(1-(PRINCIPAL!$M$127/100)),IF(L474=PRINCIPAL!$N$127,VLOOKUP($AC$438,'Banco de Dados'!$B$4:$J$50,6,FALSE)*(1-(PRINCIPAL!$O$127/100)),VLOOKUP($AC$438,'Banco de Dados'!$B$4:$J$50,6,FALSE)))))))))),"")</f>
        <v/>
      </c>
      <c r="AC474" s="29" t="str">
        <f>IFERROR(AB474*(IFERROR(VLOOKUP($AC$438,'Banco de Dados'!$B$4:$J$50,4,FALSE),"ERRO")),"")</f>
        <v/>
      </c>
      <c r="AD474" s="29" t="str">
        <f t="shared" si="295"/>
        <v/>
      </c>
      <c r="AE474" s="103" t="str">
        <f>IFERROR(AD474*(C474*(PRINCIPAL!$G$127/100))*0.47*(44/12),"")</f>
        <v/>
      </c>
      <c r="AF474" s="111" t="str">
        <f t="shared" si="296"/>
        <v/>
      </c>
      <c r="AG474" s="30" t="str">
        <f>IFERROR(IF(AND(PRINCIPAL!$H$128&lt;&gt;"",OR(L474=PRINCIPAL!$I$128,L474=PRINCIPAL!$I$128+PRINCIPAL!$I$128,L474=PRINCIPAL!$I$128+PRINCIPAL!$I$128+PRINCIPAL!$I$128)),0,IF(AND(PRINCIPAL!$H$128&lt;&gt;"",L474=PRINCIPAL!$J$128),VLOOKUP($AH$438,'Banco de Dados'!$B$4:$J$50,8,FALSE)*PRINCIPAL!$H$128*(1-(PRINCIPAL!$K$128/100)),IF(AND(PRINCIPAL!$H$128&lt;&gt;"",L474=PRINCIPAL!$L$128),VLOOKUP($AH$438,'Banco de Dados'!$B$4:$J$50,8,FALSE)*PRINCIPAL!$H$128*(1-(PRINCIPAL!$M$128/100)),IF(AND(PRINCIPAL!$H$128&lt;&gt;"",L474=PRINCIPAL!$N$128),VLOOKUP($AH$438,'Banco de Dados'!$B$4:$J$50,8,FALSE)*PRINCIPAL!$H$128*(1-(PRINCIPAL!$O$128/100)),IF(PRINCIPAL!$H$128&lt;&gt;"",VLOOKUP($AH$438,'Banco de Dados'!$B$4:$J$50,8,FALSE)*PRINCIPAL!$H$128,IF(OR(L474=PRINCIPAL!$I$128,L474=PRINCIPAL!$I$128+PRINCIPAL!$I$128,L474=PRINCIPAL!$I$128+PRINCIPAL!$I$128+PRINCIPAL!$I$128),0,IF(L474=PRINCIPAL!$J$128,VLOOKUP($AH$438,'Banco de Dados'!$B$4:$J$50,6,FALSE)*(1-(PRINCIPAL!$K$128/100)),IF(L474=PRINCIPAL!$L$128,VLOOKUP($AH$438,'Banco de Dados'!$B$4:$J$50,6,FALSE)*(1-(PRINCIPAL!$M$128/100)),IF(L474=PRINCIPAL!$N$128,VLOOKUP($AH$438,'Banco de Dados'!$B$4:$J$50,6,FALSE)*(1-(PRINCIPAL!$O$128/100)),VLOOKUP($AH$438,'Banco de Dados'!$B$4:$J$50,6,FALSE)))))))))),"")</f>
        <v/>
      </c>
      <c r="AH474" s="29" t="str">
        <f>IFERROR(AG474*(IFERROR(VLOOKUP($AH$438,'Banco de Dados'!$B$4:$J$50,4,FALSE),"ERRO")),"")</f>
        <v/>
      </c>
      <c r="AI474" s="29" t="str">
        <f t="shared" si="297"/>
        <v/>
      </c>
      <c r="AJ474" s="103" t="str">
        <f>IFERROR(AI474*(C474*(PRINCIPAL!$G$128/100))*0.47*(44/12),"")</f>
        <v/>
      </c>
      <c r="AK474" s="111" t="str">
        <f t="shared" si="306"/>
        <v/>
      </c>
      <c r="AL474" s="30" t="str">
        <f>IFERROR(IF(AND(PRINCIPAL!$H$129&lt;&gt;"",OR(L474=PRINCIPAL!$I$129,L474=PRINCIPAL!$I$129+PRINCIPAL!$I$129,L474=PRINCIPAL!$I$129+PRINCIPAL!$I$129+PRINCIPAL!$I$129)),0,IF(AND(PRINCIPAL!$H$129&lt;&gt;"",L474=PRINCIPAL!$J$129),VLOOKUP($AM$438,'Banco de Dados'!$B$4:$J$50,8,FALSE)*PRINCIPAL!$H$129*(1-(PRINCIPAL!$K$129/100)),IF(AND(PRINCIPAL!$H$129&lt;&gt;"",L474=PRINCIPAL!$L$129),VLOOKUP($AM$438,'Banco de Dados'!$B$4:$J$50,8,FALSE)*PRINCIPAL!$H$129*(1-(PRINCIPAL!$M$129/100)),IF(AND(PRINCIPAL!$H$129&lt;&gt;"",L474=PRINCIPAL!$N$129),VLOOKUP($AM$438,'Banco de Dados'!$B$4:$J$50,8,FALSE)*PRINCIPAL!$H$129*(1-(PRINCIPAL!$O$129/100)),IF(PRINCIPAL!$H$129&lt;&gt;"",VLOOKUP($AM$438,'Banco de Dados'!$B$4:$J$50,8,FALSE)*PRINCIPAL!$H$129,IF(OR(L474=PRINCIPAL!$I$129,L474=PRINCIPAL!$I$129+PRINCIPAL!$I$129,L474=PRINCIPAL!$I$129+PRINCIPAL!$I$129+PRINCIPAL!$I$129),0,IF(L474=PRINCIPAL!$J$129,VLOOKUP($AM$438,'Banco de Dados'!$B$4:$J$50,6,FALSE)*(1-(PRINCIPAL!$K$129/100)),IF(L474=PRINCIPAL!$L$129,VLOOKUP($AM$438,'Banco de Dados'!$B$4:$J$50,6,FALSE)*(1-(PRINCIPAL!$M$129/100)),IF(L474=PRINCIPAL!$N$129,VLOOKUP($AM$438,'Banco de Dados'!$B$4:$J$50,6,FALSE)*(1-(PRINCIPAL!$O$129/100)),VLOOKUP($AM$438,'Banco de Dados'!$B$4:$J$50,6,FALSE)))))))))),"")</f>
        <v/>
      </c>
      <c r="AM474" s="29" t="str">
        <f>IFERROR(AL474*(IFERROR(VLOOKUP($AM$438,'Banco de Dados'!$B$4:$J$50,4,FALSE),"ERRO")),"")</f>
        <v/>
      </c>
      <c r="AN474" s="29" t="str">
        <f t="shared" si="298"/>
        <v/>
      </c>
      <c r="AO474" s="103" t="str">
        <f>IFERROR(AN474*(C474*(PRINCIPAL!$G$129/100))*0.47*(44/12),"")</f>
        <v/>
      </c>
      <c r="AP474" s="111" t="str">
        <f t="shared" si="299"/>
        <v/>
      </c>
      <c r="AQ474" s="30" t="str">
        <f>IFERROR(IF(AND(PRINCIPAL!$H$130&lt;&gt;"",OR(L474=PRINCIPAL!$I$130,L474=PRINCIPAL!$I$130+PRINCIPAL!$I$130,L474=PRINCIPAL!$I$130+PRINCIPAL!$I$130+PRINCIPAL!$I$130)),0,IF(AND(PRINCIPAL!$H$130&lt;&gt;"",L474=PRINCIPAL!$J$130),VLOOKUP($AR$438,'Banco de Dados'!$B$4:$J$50,8,FALSE)*PRINCIPAL!$H$130*(1-(PRINCIPAL!$K$130/100)),IF(AND(PRINCIPAL!$H$130&lt;&gt;"",L474=PRINCIPAL!$L$130),VLOOKUP($AR$438,'Banco de Dados'!$B$4:$J$50,8,FALSE)*PRINCIPAL!$H$130*(1-(PRINCIPAL!$M$130/100)),IF(AND(PRINCIPAL!$H$130&lt;&gt;"",L474=PRINCIPAL!$N$130),VLOOKUP($AR$438,'Banco de Dados'!$B$4:$J$50,8,FALSE)*PRINCIPAL!$H$130*(1-(PRINCIPAL!$O$130/100)),IF(PRINCIPAL!$H$130&lt;&gt;"",VLOOKUP($AR$438,'Banco de Dados'!$B$4:$J$50,8,FALSE)*PRINCIPAL!$H$130,IF(OR(L474=PRINCIPAL!$I$130,L474=PRINCIPAL!$I$130+PRINCIPAL!$I$130,L474=PRINCIPAL!$I$130+PRINCIPAL!$I$130+PRINCIPAL!$I$130),0,IF(L474=PRINCIPAL!$J$130,VLOOKUP($AR$438,'Banco de Dados'!$B$4:$J$50,6,FALSE)*(1-(PRINCIPAL!$K$130/100)),IF(L474=PRINCIPAL!$L$130,VLOOKUP($AR$438,'Banco de Dados'!$B$4:$J$50,6,FALSE)*(1-(PRINCIPAL!$M$130/100)),IF(L474=PRINCIPAL!$N$130,VLOOKUP($AR$438,'Banco de Dados'!$B$4:$J$50,6,FALSE)*(1-(PRINCIPAL!$O$130/100)),VLOOKUP($AR$438,'Banco de Dados'!$B$4:$J$50,6,FALSE)))))))))),"")</f>
        <v/>
      </c>
      <c r="AR474" s="29" t="str">
        <f>IFERROR(AQ474*(IFERROR(VLOOKUP($AR$438,'Banco de Dados'!$B$4:$J$50,4,FALSE),"ERRO")),"")</f>
        <v/>
      </c>
      <c r="AS474" s="29" t="str">
        <f t="shared" si="300"/>
        <v/>
      </c>
      <c r="AT474" s="103" t="str">
        <f>IFERROR(AS474*(C474*(PRINCIPAL!$G$130/100))*0.47*(44/12),"")</f>
        <v/>
      </c>
      <c r="AU474" s="111" t="str">
        <f t="shared" si="301"/>
        <v/>
      </c>
      <c r="AV474" s="30" t="str">
        <f>IFERROR(IF(AND(PRINCIPAL!$H$131&lt;&gt;"",OR(L474=PRINCIPAL!$I$131,L474=PRINCIPAL!$I$131+PRINCIPAL!$I$131,L474=PRINCIPAL!$I$131+PRINCIPAL!$I$131+PRINCIPAL!$I$131)),0,IF(AND(PRINCIPAL!$H$131&lt;&gt;"",L474=PRINCIPAL!$J$131),VLOOKUP($AW$438,'Banco de Dados'!$B$4:$J$50,8,FALSE)*PRINCIPAL!$H$131*(1-(PRINCIPAL!$K$131/100)),IF(AND(PRINCIPAL!$H$131&lt;&gt;"",L474=PRINCIPAL!$L$131),VLOOKUP($AW$438,'Banco de Dados'!$B$4:$J$50,8,FALSE)*PRINCIPAL!$H$131*(1-(PRINCIPAL!$M$131/100)),IF(AND(PRINCIPAL!$H$131&lt;&gt;"",L474=PRINCIPAL!$N$131),VLOOKUP($AW$438,'Banco de Dados'!$B$4:$J$50,8,FALSE)*PRINCIPAL!$H$131*(1-(PRINCIPAL!$O$131/100)),IF(PRINCIPAL!$H$131&lt;&gt;"",VLOOKUP($AW$438,'Banco de Dados'!$B$4:$J$50,8,FALSE)*PRINCIPAL!$H$131,IF(OR(L474=PRINCIPAL!$I$131,L474=PRINCIPAL!$I$131+PRINCIPAL!$I$131,L474=PRINCIPAL!$I$131+PRINCIPAL!$I$131+PRINCIPAL!$I$131),0,IF(L474=PRINCIPAL!$J$131,VLOOKUP($AW$438,'Banco de Dados'!$B$4:$J$50,6,FALSE)*(1-(PRINCIPAL!$K$131/100)),IF(L474=PRINCIPAL!$L$131,VLOOKUP($AW$438,'Banco de Dados'!$B$4:$J$50,6,FALSE)*(1-(PRINCIPAL!$M$131/100)),IF(L474=PRINCIPAL!$N$131,VLOOKUP($AW$438,'Banco de Dados'!$B$4:$J$50,6,FALSE)*(1-(PRINCIPAL!$O$131/100)),VLOOKUP($AW$438,'Banco de Dados'!$B$4:$J$50,6,FALSE)))))))))),"")</f>
        <v/>
      </c>
      <c r="AW474" s="29" t="str">
        <f>IFERROR(AV474*(IFERROR(VLOOKUP($AW$438,'Banco de Dados'!$B$4:$J$50,4,FALSE),"ERRO")),"")</f>
        <v/>
      </c>
      <c r="AX474" s="29" t="str">
        <f t="shared" si="302"/>
        <v/>
      </c>
      <c r="AY474" s="103" t="str">
        <f>IFERROR(AX474*(C474*(PRINCIPAL!$G$131/100))*0.47*(44/12),"")</f>
        <v/>
      </c>
      <c r="AZ474" s="111" t="str">
        <f t="shared" si="307"/>
        <v/>
      </c>
      <c r="BA474" s="30" t="str">
        <f>IFERROR(IF(AND(PRINCIPAL!$H$132&lt;&gt;"",OR(L474=PRINCIPAL!$I$132,L474=PRINCIPAL!$I$132+PRINCIPAL!$I$132,L474=PRINCIPAL!$I$132+PRINCIPAL!$I$132+PRINCIPAL!$I$132)),0,IF(AND(PRINCIPAL!$H$132&lt;&gt;"",L474=PRINCIPAL!$J$132),VLOOKUP($BB$438,'Banco de Dados'!$B$4:$J$50,8,FALSE)*PRINCIPAL!$H$132*(1-(PRINCIPAL!$K$132/100)),IF(AND(PRINCIPAL!$H$132&lt;&gt;"",L474=PRINCIPAL!$L$132),VLOOKUP($BB$438,'Banco de Dados'!$B$4:$J$50,8,FALSE)*PRINCIPAL!$H$132*(1-(PRINCIPAL!$M$132/100)),IF(AND(PRINCIPAL!$H$132&lt;&gt;"",L474=PRINCIPAL!$N$132),VLOOKUP($BB$438,'Banco de Dados'!$B$4:$J$50,8,FALSE)*PRINCIPAL!$H$132*(1-(PRINCIPAL!$O$132/100)),IF(PRINCIPAL!$H$132&lt;&gt;"",VLOOKUP($BB$438,'Banco de Dados'!$B$4:$J$50,8,FALSE)*PRINCIPAL!$H$132,IF(OR(L474=PRINCIPAL!$I$132,L474=PRINCIPAL!$I$132+PRINCIPAL!$I$132,L474=PRINCIPAL!$I$132+PRINCIPAL!$I$132+PRINCIPAL!$I$132),0,IF(L474=PRINCIPAL!$J$132,VLOOKUP($BB$438,'Banco de Dados'!$B$4:$J$50,6,FALSE)*(1-(PRINCIPAL!$K$132/100)),IF(L474=PRINCIPAL!$L$132,VLOOKUP($BB$438,'Banco de Dados'!$B$4:$J$50,6,FALSE)*(1-(PRINCIPAL!$M$132/100)),IF(L474=PRINCIPAL!$N$132,VLOOKUP($BB$438,'Banco de Dados'!$B$4:$J$50,6,FALSE)*(1-(PRINCIPAL!$O$132/100)),VLOOKUP($BB$438,'Banco de Dados'!$B$4:$J$50,6,FALSE)))))))))),"")</f>
        <v/>
      </c>
      <c r="BB474" s="29" t="str">
        <f>IFERROR(BA474*(IFERROR(VLOOKUP($BB$438,'Banco de Dados'!$B$4:$J$50,4,FALSE),"ERRO")),"")</f>
        <v/>
      </c>
      <c r="BC474" s="29" t="str">
        <f t="shared" si="308"/>
        <v/>
      </c>
      <c r="BD474" s="103" t="str">
        <f>IFERROR(BC474*(C474*(PRINCIPAL!$G$132/100))*0.47*(44/12),"")</f>
        <v/>
      </c>
      <c r="BE474" s="111" t="str">
        <f t="shared" si="287"/>
        <v/>
      </c>
      <c r="BF474" s="30" t="str">
        <f>IFERROR(IF(AND(PRINCIPAL!$H$133&lt;&gt;"",OR(L474=PRINCIPAL!$I$133,L474=PRINCIPAL!$I$133+PRINCIPAL!$I$133,L474=PRINCIPAL!$I$133+PRINCIPAL!$I$133+PRINCIPAL!$I$133)),0,IF(AND(PRINCIPAL!$H$133&lt;&gt;"",L474=PRINCIPAL!$J$133),VLOOKUP($BG$438,'Banco de Dados'!$B$4:$J$50,8,FALSE)*PRINCIPAL!$H$133*(1-(PRINCIPAL!$K$133/100)),IF(AND(PRINCIPAL!$H$133&lt;&gt;"",L474=PRINCIPAL!$L$133),VLOOKUP($BG$438,'Banco de Dados'!$B$4:$J$50,8,FALSE)*PRINCIPAL!$H$133*(1-(PRINCIPAL!$M$133/100)),IF(AND(PRINCIPAL!$H$133&lt;&gt;"",L474=PRINCIPAL!$N$133),VLOOKUP($BG$438,'Banco de Dados'!$B$4:$J$50,8,FALSE)*PRINCIPAL!$H$133*(1-(PRINCIPAL!$O$133/100)),IF(PRINCIPAL!$H$133&lt;&gt;"",VLOOKUP($BG$438,'Banco de Dados'!$B$4:$J$50,8,FALSE)*PRINCIPAL!$H$133,IF(OR(L474=PRINCIPAL!$I$133,L474=PRINCIPAL!$I$133+PRINCIPAL!$I$133,L474=PRINCIPAL!$I$133+PRINCIPAL!$I$133+PRINCIPAL!$I$133),0,IF(L474=PRINCIPAL!$J$133,VLOOKUP($BG$438,'Banco de Dados'!$B$4:$J$50,6,FALSE)*(1-(PRINCIPAL!$K$133/100)),IF(L474=PRINCIPAL!$L$133,VLOOKUP($BG$438,'Banco de Dados'!$B$4:$J$50,6,FALSE)*(1-(PRINCIPAL!$M$133/100)),IF(L474=PRINCIPAL!$N$133,VLOOKUP($BG$438,'Banco de Dados'!$B$4:$J$50,6,FALSE)*(1-(PRINCIPAL!$O$133/100)),VLOOKUP($BG$438,'Banco de Dados'!$B$4:$J$50,6,FALSE)))))))))),"")</f>
        <v/>
      </c>
      <c r="BG474" s="29" t="str">
        <f>IFERROR(BF474*(IFERROR(VLOOKUP($BG$438,'Banco de Dados'!$B$4:$J$50,4,FALSE),"ERRO")),"")</f>
        <v/>
      </c>
      <c r="BH474" s="29" t="str">
        <f t="shared" si="303"/>
        <v/>
      </c>
      <c r="BI474" s="103" t="str">
        <f>IFERROR(BH474*(C474*(PRINCIPAL!$G$133/100))*0.47*(44/12),"")</f>
        <v/>
      </c>
      <c r="BJ474" s="102" t="str">
        <f t="shared" si="288"/>
        <v/>
      </c>
    </row>
    <row r="475" spans="2:62" ht="12.75" customHeight="1" thickBot="1" x14ac:dyDescent="0.35">
      <c r="B475" s="327">
        <f t="shared" si="289"/>
        <v>2055</v>
      </c>
      <c r="C475" s="348"/>
      <c r="D475" s="1"/>
      <c r="E475" s="141">
        <v>35</v>
      </c>
      <c r="F475" s="93" t="str">
        <f>IFERROR(VLOOKUP($G$438,'Banco de Dados'!$B$4:$J$50,6,FALSE),"")</f>
        <v/>
      </c>
      <c r="G475" s="94" t="str">
        <f>IFERROR(F475*(IFERROR(VLOOKUP($G$438,'Banco de Dados'!$B$4:$J$50,4,FALSE),"ERRO")),"")</f>
        <v/>
      </c>
      <c r="H475" s="94" t="str">
        <f t="shared" si="290"/>
        <v/>
      </c>
      <c r="I475" s="104" t="str">
        <f t="shared" si="291"/>
        <v/>
      </c>
      <c r="J475" s="140" t="str">
        <f t="shared" si="292"/>
        <v/>
      </c>
      <c r="K475" s="1"/>
      <c r="L475" s="92">
        <v>35</v>
      </c>
      <c r="M475" s="93" t="str">
        <f>IFERROR(IF(AND(PRINCIPAL!$H$124&lt;&gt;"",OR(L475=PRINCIPAL!$I$124,L475=PRINCIPAL!$I$124+PRINCIPAL!$I$124,L475=PRINCIPAL!$I$124+PRINCIPAL!$I$124+PRINCIPAL!$I$124)),0,IF(AND(PRINCIPAL!$H$124&lt;&gt;"",L475=PRINCIPAL!$J$124),VLOOKUP($N$438,'Banco de Dados'!$B$4:$J$50,8,FALSE)*PRINCIPAL!$H$124*(1-(PRINCIPAL!$K$124/100)),IF(AND(PRINCIPAL!$H$124&lt;&gt;"",L475=PRINCIPAL!$L$124),VLOOKUP($N$438,'Banco de Dados'!$B$4:$J$50,8,FALSE)*PRINCIPAL!$H$124*(1-(PRINCIPAL!$M$124/100)),IF(AND(PRINCIPAL!$H$124&lt;&gt;"",L475=PRINCIPAL!$N$124),VLOOKUP($N$438,'Banco de Dados'!$B$4:$J$50,8,FALSE)*PRINCIPAL!$H$124*(1-(PRINCIPAL!$O$124/100)),IF(PRINCIPAL!$H$124&lt;&gt;"",VLOOKUP($N$438,'Banco de Dados'!$B$4:$J$50,8,FALSE)*PRINCIPAL!$H$124,IF(OR(L475=PRINCIPAL!$I$124,L475=PRINCIPAL!$I$124+PRINCIPAL!$I$124,L475=PRINCIPAL!$I$124+PRINCIPAL!$I$124+PRINCIPAL!$I$124),0,IF(L475=PRINCIPAL!$J$124,VLOOKUP($N$438,'Banco de Dados'!$B$4:$J$50,6,FALSE)*(1-(PRINCIPAL!$K$124/100)),IF(L475=PRINCIPAL!$L$124,VLOOKUP($N$438,'Banco de Dados'!$B$4:$J$50,6,FALSE)*(1-(PRINCIPAL!$M$124/100)),IF(L475=PRINCIPAL!$N$124,VLOOKUP($N$438,'Banco de Dados'!$B$4:$J$50,6,FALSE)*(1-(PRINCIPAL!$O$124/100)),VLOOKUP($N$438,'Banco de Dados'!$B$4:$J$50,6,FALSE)))))))))),"")</f>
        <v/>
      </c>
      <c r="N475" s="94" t="str">
        <f>IFERROR(M475*(IFERROR(VLOOKUP($N$438,'Banco de Dados'!$B$4:$J$50,4,FALSE),"ERRO")),"")</f>
        <v/>
      </c>
      <c r="O475" s="94" t="str">
        <f t="shared" si="311"/>
        <v/>
      </c>
      <c r="P475" s="104" t="str">
        <f>IFERROR(O475*(C475*(PRINCIPAL!$G$124/100))*0.47*(44/12),"")</f>
        <v/>
      </c>
      <c r="Q475" s="108" t="str">
        <f t="shared" si="313"/>
        <v/>
      </c>
      <c r="R475" s="95" t="str">
        <f>IFERROR(IF(AND(PRINCIPAL!$H$125&lt;&gt;"",OR(L475=PRINCIPAL!$I$125,L475=PRINCIPAL!$I$125+PRINCIPAL!$I$125,L475=PRINCIPAL!$I$125+PRINCIPAL!$I$125+PRINCIPAL!$I$125)),0,IF(AND(PRINCIPAL!$H$125&lt;&gt;"",L475=PRINCIPAL!$J$125),VLOOKUP($S$438,'Banco de Dados'!$B$4:$J$50,8,FALSE)*PRINCIPAL!$H$125*(1-(PRINCIPAL!$K$125/100)),IF(AND(PRINCIPAL!$H$125&lt;&gt;"",L475=PRINCIPAL!$L$125),VLOOKUP($S$438,'Banco de Dados'!$B$4:$J$50,8,FALSE)*PRINCIPAL!$H$125*(1-(PRINCIPAL!$M$125/100)),IF(AND(PRINCIPAL!$H$125&lt;&gt;"",L475=PRINCIPAL!$N$125),VLOOKUP($S$438,'Banco de Dados'!$B$4:$J$50,8,FALSE)*PRINCIPAL!$H$125*(1-(PRINCIPAL!$O$125/100)),IF(PRINCIPAL!$H$125&lt;&gt;"",VLOOKUP($S$438,'Banco de Dados'!$B$4:$J$50,8,FALSE)*PRINCIPAL!$H$125,IF(OR(L475=PRINCIPAL!$I$125,L475=PRINCIPAL!$I$125+PRINCIPAL!$I$125,L475=PRINCIPAL!$I$125+PRINCIPAL!$I$125+PRINCIPAL!$I$125),0,IF(L475=PRINCIPAL!$J$125,VLOOKUP($S$438,'Banco de Dados'!$B$4:$J$50,6,FALSE)*(1-(PRINCIPAL!$K$125/100)),IF(L475=PRINCIPAL!$L$125,VLOOKUP($S$438,'Banco de Dados'!$B$4:$J$50,6,FALSE)*(1-(PRINCIPAL!$M$125/100)),IF(L475=PRINCIPAL!$N$125,VLOOKUP($S$438,'Banco de Dados'!$B$4:$J$50,6,FALSE)*(1-(PRINCIPAL!$O$125/100)),VLOOKUP($S$438,'Banco de Dados'!$B$4:$J$50,6,FALSE)))))))))),"")</f>
        <v/>
      </c>
      <c r="S475" s="87" t="str">
        <f>IFERROR(R475*(IFERROR(VLOOKUP($S$438,'Banco de Dados'!$B$4:$J$50,4,FALSE),"ERRO")),"")</f>
        <v/>
      </c>
      <c r="T475" s="87" t="str">
        <f t="shared" si="310"/>
        <v/>
      </c>
      <c r="U475" s="104" t="str">
        <f>IFERROR(T475*(C475*(PRINCIPAL!$G$125/100))*0.47*(44/12),"")</f>
        <v/>
      </c>
      <c r="V475" s="109" t="str">
        <f t="shared" si="286"/>
        <v/>
      </c>
      <c r="W475" s="86" t="str">
        <f>IFERROR(IF(AND(PRINCIPAL!$H$126&lt;&gt;"",OR(L475=PRINCIPAL!$I$126,L475=PRINCIPAL!$I$126+PRINCIPAL!$I$126,L475=PRINCIPAL!$I$126+PRINCIPAL!$I$126+PRINCIPAL!$I$126)),0,IF(AND(PRINCIPAL!$H$126&lt;&gt;"",L475=PRINCIPAL!$J$126),VLOOKUP($X$438,'Banco de Dados'!$B$4:$J$50,8,FALSE)*PRINCIPAL!$H$126*(1-(PRINCIPAL!$K$126/100)),IF(AND(PRINCIPAL!$H$126&lt;&gt;"",L475=PRINCIPAL!$L$126),VLOOKUP($X$438,'Banco de Dados'!$B$4:$J$50,8,FALSE)*PRINCIPAL!$H$126*(1-(PRINCIPAL!$M$126/100)),IF(AND(PRINCIPAL!$H$126&lt;&gt;"",L475=PRINCIPAL!$N$126),VLOOKUP($X$438,'Banco de Dados'!$B$4:$J$50,8,FALSE)*PRINCIPAL!$H$126*(1-(PRINCIPAL!$O$126/100)),IF(PRINCIPAL!$H$126&lt;&gt;"",VLOOKUP($X$438,'Banco de Dados'!$B$4:$J$50,8,FALSE)*PRINCIPAL!$H$126,IF(OR(L475=PRINCIPAL!$I$126,L475=PRINCIPAL!$I$126+PRINCIPAL!$I$126,L475=PRINCIPAL!$I$126+PRINCIPAL!$I$126+PRINCIPAL!$I$126),0,IF(L475=PRINCIPAL!$J$126,VLOOKUP($X$438,'Banco de Dados'!$B$4:$J$50,6,FALSE)*(1-(PRINCIPAL!$K$126/100)),IF(L475=PRINCIPAL!$L$126,VLOOKUP($X$438,'Banco de Dados'!$B$4:$J$50,6,FALSE)*(1-(PRINCIPAL!$M$126/100)),IF(L475=PRINCIPAL!$N$126,VLOOKUP($X$438,'Banco de Dados'!$B$4:$J$50,6,FALSE)*(1-(PRINCIPAL!$O$126/100)),VLOOKUP($X$438,'Banco de Dados'!$B$4:$J$50,6,FALSE)))))))))),"")</f>
        <v/>
      </c>
      <c r="X475" s="87" t="str">
        <f>IFERROR(W475*(IFERROR(VLOOKUP($X$438,'Banco de Dados'!$B$4:$J$50,4,FALSE),"ERRO")),"")</f>
        <v/>
      </c>
      <c r="Y475" s="87" t="str">
        <f t="shared" si="304"/>
        <v/>
      </c>
      <c r="Z475" s="104" t="str">
        <f>IFERROR(Y475*(C475*(PRINCIPAL!$G$126/100))*0.47*(44/12),"")</f>
        <v/>
      </c>
      <c r="AA475" s="109" t="str">
        <f t="shared" si="305"/>
        <v/>
      </c>
      <c r="AB475" s="86" t="str">
        <f>IFERROR(IF(AND(PRINCIPAL!$H$127&lt;&gt;"",OR(L475=PRINCIPAL!$I$127,L475=PRINCIPAL!$I$127+PRINCIPAL!$I$127,L475=PRINCIPAL!$I$127+PRINCIPAL!$I$127+PRINCIPAL!$I$127)),0,IF(AND(PRINCIPAL!$H$127&lt;&gt;"",L475=PRINCIPAL!$J$127),VLOOKUP($AC$438,'Banco de Dados'!$B$4:$J$50,8,FALSE)*PRINCIPAL!$H$127*(1-(PRINCIPAL!$K$127/100)),IF(AND(PRINCIPAL!$H$127&lt;&gt;"",L475=PRINCIPAL!$L$127),VLOOKUP($AC$438,'Banco de Dados'!$B$4:$J$50,8,FALSE)*PRINCIPAL!$H$127*(1-(PRINCIPAL!$M$127/100)),IF(AND(PRINCIPAL!$H$127&lt;&gt;"",L475=PRINCIPAL!$N$127),VLOOKUP($AC$438,'Banco de Dados'!$B$4:$J$50,8,FALSE)*PRINCIPAL!$H$127*(1-(PRINCIPAL!$O$127/100)),IF(PRINCIPAL!$H$127&lt;&gt;"",VLOOKUP($AC$438,'Banco de Dados'!$B$4:$J$50,8,FALSE)*PRINCIPAL!$H$127,IF(OR(L475=PRINCIPAL!$I$127,L475=PRINCIPAL!$I$127+PRINCIPAL!$I$127,L475=PRINCIPAL!$I$127+PRINCIPAL!$I$127+PRINCIPAL!$I$127),0,IF(L475=PRINCIPAL!$J$127,VLOOKUP($AC$438,'Banco de Dados'!$B$4:$J$50,6,FALSE)*(1-(PRINCIPAL!$K$127/100)),IF(L475=PRINCIPAL!$L$127,VLOOKUP($AC$438,'Banco de Dados'!$B$4:$J$50,6,FALSE)*(1-(PRINCIPAL!$M$127/100)),IF(L475=PRINCIPAL!$N$127,VLOOKUP($AC$438,'Banco de Dados'!$B$4:$J$50,6,FALSE)*(1-(PRINCIPAL!$O$127/100)),VLOOKUP($AC$438,'Banco de Dados'!$B$4:$J$50,6,FALSE)))))))))),"")</f>
        <v/>
      </c>
      <c r="AC475" s="87" t="str">
        <f>IFERROR(AB475*(IFERROR(VLOOKUP($AC$438,'Banco de Dados'!$B$4:$J$50,4,FALSE),"ERRO")),"")</f>
        <v/>
      </c>
      <c r="AD475" s="87" t="str">
        <f t="shared" si="295"/>
        <v/>
      </c>
      <c r="AE475" s="104" t="str">
        <f>IFERROR(AD475*(C475*(PRINCIPAL!$G$127/100))*0.47*(44/12),"")</f>
        <v/>
      </c>
      <c r="AF475" s="109" t="str">
        <f t="shared" si="296"/>
        <v/>
      </c>
      <c r="AG475" s="86" t="str">
        <f>IFERROR(IF(AND(PRINCIPAL!$H$128&lt;&gt;"",OR(L475=PRINCIPAL!$I$128,L475=PRINCIPAL!$I$128+PRINCIPAL!$I$128,L475=PRINCIPAL!$I$128+PRINCIPAL!$I$128+PRINCIPAL!$I$128)),0,IF(AND(PRINCIPAL!$H$128&lt;&gt;"",L475=PRINCIPAL!$J$128),VLOOKUP($AH$438,'Banco de Dados'!$B$4:$J$50,8,FALSE)*PRINCIPAL!$H$128*(1-(PRINCIPAL!$K$128/100)),IF(AND(PRINCIPAL!$H$128&lt;&gt;"",L475=PRINCIPAL!$L$128),VLOOKUP($AH$438,'Banco de Dados'!$B$4:$J$50,8,FALSE)*PRINCIPAL!$H$128*(1-(PRINCIPAL!$M$128/100)),IF(AND(PRINCIPAL!$H$128&lt;&gt;"",L475=PRINCIPAL!$N$128),VLOOKUP($AH$438,'Banco de Dados'!$B$4:$J$50,8,FALSE)*PRINCIPAL!$H$128*(1-(PRINCIPAL!$O$128/100)),IF(PRINCIPAL!$H$128&lt;&gt;"",VLOOKUP($AH$438,'Banco de Dados'!$B$4:$J$50,8,FALSE)*PRINCIPAL!$H$128,IF(OR(L475=PRINCIPAL!$I$128,L475=PRINCIPAL!$I$128+PRINCIPAL!$I$128,L475=PRINCIPAL!$I$128+PRINCIPAL!$I$128+PRINCIPAL!$I$128),0,IF(L475=PRINCIPAL!$J$128,VLOOKUP($AH$438,'Banco de Dados'!$B$4:$J$50,6,FALSE)*(1-(PRINCIPAL!$K$128/100)),IF(L475=PRINCIPAL!$L$128,VLOOKUP($AH$438,'Banco de Dados'!$B$4:$J$50,6,FALSE)*(1-(PRINCIPAL!$M$128/100)),IF(L475=PRINCIPAL!$N$128,VLOOKUP($AH$438,'Banco de Dados'!$B$4:$J$50,6,FALSE)*(1-(PRINCIPAL!$O$128/100)),VLOOKUP($AH$438,'Banco de Dados'!$B$4:$J$50,6,FALSE)))))))))),"")</f>
        <v/>
      </c>
      <c r="AH475" s="87" t="str">
        <f>IFERROR(AG475*(IFERROR(VLOOKUP($AH$438,'Banco de Dados'!$B$4:$J$50,4,FALSE),"ERRO")),"")</f>
        <v/>
      </c>
      <c r="AI475" s="87" t="str">
        <f t="shared" si="297"/>
        <v/>
      </c>
      <c r="AJ475" s="104" t="str">
        <f>IFERROR(AI475*(C475*(PRINCIPAL!$G$128/100))*0.47*(44/12),"")</f>
        <v/>
      </c>
      <c r="AK475" s="109" t="str">
        <f t="shared" si="306"/>
        <v/>
      </c>
      <c r="AL475" s="86" t="str">
        <f>IFERROR(IF(AND(PRINCIPAL!$H$129&lt;&gt;"",OR(L475=PRINCIPAL!$I$129,L475=PRINCIPAL!$I$129+PRINCIPAL!$I$129,L475=PRINCIPAL!$I$129+PRINCIPAL!$I$129+PRINCIPAL!$I$129)),0,IF(AND(PRINCIPAL!$H$129&lt;&gt;"",L475=PRINCIPAL!$J$129),VLOOKUP($AM$438,'Banco de Dados'!$B$4:$J$50,8,FALSE)*PRINCIPAL!$H$129*(1-(PRINCIPAL!$K$129/100)),IF(AND(PRINCIPAL!$H$129&lt;&gt;"",L475=PRINCIPAL!$L$129),VLOOKUP($AM$438,'Banco de Dados'!$B$4:$J$50,8,FALSE)*PRINCIPAL!$H$129*(1-(PRINCIPAL!$M$129/100)),IF(AND(PRINCIPAL!$H$129&lt;&gt;"",L475=PRINCIPAL!$N$129),VLOOKUP($AM$438,'Banco de Dados'!$B$4:$J$50,8,FALSE)*PRINCIPAL!$H$129*(1-(PRINCIPAL!$O$129/100)),IF(PRINCIPAL!$H$129&lt;&gt;"",VLOOKUP($AM$438,'Banco de Dados'!$B$4:$J$50,8,FALSE)*PRINCIPAL!$H$129,IF(OR(L475=PRINCIPAL!$I$129,L475=PRINCIPAL!$I$129+PRINCIPAL!$I$129,L475=PRINCIPAL!$I$129+PRINCIPAL!$I$129+PRINCIPAL!$I$129),0,IF(L475=PRINCIPAL!$J$129,VLOOKUP($AM$438,'Banco de Dados'!$B$4:$J$50,6,FALSE)*(1-(PRINCIPAL!$K$129/100)),IF(L475=PRINCIPAL!$L$129,VLOOKUP($AM$438,'Banco de Dados'!$B$4:$J$50,6,FALSE)*(1-(PRINCIPAL!$M$129/100)),IF(L475=PRINCIPAL!$N$129,VLOOKUP($AM$438,'Banco de Dados'!$B$4:$J$50,6,FALSE)*(1-(PRINCIPAL!$O$129/100)),VLOOKUP($AM$438,'Banco de Dados'!$B$4:$J$50,6,FALSE)))))))))),"")</f>
        <v/>
      </c>
      <c r="AM475" s="87" t="str">
        <f>IFERROR(AL475*(IFERROR(VLOOKUP($AM$438,'Banco de Dados'!$B$4:$J$50,4,FALSE),"ERRO")),"")</f>
        <v/>
      </c>
      <c r="AN475" s="87" t="str">
        <f t="shared" si="298"/>
        <v/>
      </c>
      <c r="AO475" s="104" t="str">
        <f>IFERROR(AN475*(C475*(PRINCIPAL!$G$129/100))*0.47*(44/12),"")</f>
        <v/>
      </c>
      <c r="AP475" s="109" t="str">
        <f t="shared" si="299"/>
        <v/>
      </c>
      <c r="AQ475" s="86" t="str">
        <f>IFERROR(IF(AND(PRINCIPAL!$H$130&lt;&gt;"",OR(L475=PRINCIPAL!$I$130,L475=PRINCIPAL!$I$130+PRINCIPAL!$I$130,L475=PRINCIPAL!$I$130+PRINCIPAL!$I$130+PRINCIPAL!$I$130)),0,IF(AND(PRINCIPAL!$H$130&lt;&gt;"",L475=PRINCIPAL!$J$130),VLOOKUP($AR$438,'Banco de Dados'!$B$4:$J$50,8,FALSE)*PRINCIPAL!$H$130*(1-(PRINCIPAL!$K$130/100)),IF(AND(PRINCIPAL!$H$130&lt;&gt;"",L475=PRINCIPAL!$L$130),VLOOKUP($AR$438,'Banco de Dados'!$B$4:$J$50,8,FALSE)*PRINCIPAL!$H$130*(1-(PRINCIPAL!$M$130/100)),IF(AND(PRINCIPAL!$H$130&lt;&gt;"",L475=PRINCIPAL!$N$130),VLOOKUP($AR$438,'Banco de Dados'!$B$4:$J$50,8,FALSE)*PRINCIPAL!$H$130*(1-(PRINCIPAL!$O$130/100)),IF(PRINCIPAL!$H$130&lt;&gt;"",VLOOKUP($AR$438,'Banco de Dados'!$B$4:$J$50,8,FALSE)*PRINCIPAL!$H$130,IF(OR(L475=PRINCIPAL!$I$130,L475=PRINCIPAL!$I$130+PRINCIPAL!$I$130,L475=PRINCIPAL!$I$130+PRINCIPAL!$I$130+PRINCIPAL!$I$130),0,IF(L475=PRINCIPAL!$J$130,VLOOKUP($AR$438,'Banco de Dados'!$B$4:$J$50,6,FALSE)*(1-(PRINCIPAL!$K$130/100)),IF(L475=PRINCIPAL!$L$130,VLOOKUP($AR$438,'Banco de Dados'!$B$4:$J$50,6,FALSE)*(1-(PRINCIPAL!$M$130/100)),IF(L475=PRINCIPAL!$N$130,VLOOKUP($AR$438,'Banco de Dados'!$B$4:$J$50,6,FALSE)*(1-(PRINCIPAL!$O$130/100)),VLOOKUP($AR$438,'Banco de Dados'!$B$4:$J$50,6,FALSE)))))))))),"")</f>
        <v/>
      </c>
      <c r="AR475" s="87" t="str">
        <f>IFERROR(AQ475*(IFERROR(VLOOKUP($AR$438,'Banco de Dados'!$B$4:$J$50,4,FALSE),"ERRO")),"")</f>
        <v/>
      </c>
      <c r="AS475" s="87" t="str">
        <f t="shared" si="300"/>
        <v/>
      </c>
      <c r="AT475" s="104" t="str">
        <f>IFERROR(AS475*(C475*(PRINCIPAL!$G$130/100))*0.47*(44/12),"")</f>
        <v/>
      </c>
      <c r="AU475" s="109" t="str">
        <f t="shared" si="301"/>
        <v/>
      </c>
      <c r="AV475" s="86" t="str">
        <f>IFERROR(IF(AND(PRINCIPAL!$H$131&lt;&gt;"",OR(L475=PRINCIPAL!$I$131,L475=PRINCIPAL!$I$131+PRINCIPAL!$I$131,L475=PRINCIPAL!$I$131+PRINCIPAL!$I$131+PRINCIPAL!$I$131)),0,IF(AND(PRINCIPAL!$H$131&lt;&gt;"",L475=PRINCIPAL!$J$131),VLOOKUP($AW$438,'Banco de Dados'!$B$4:$J$50,8,FALSE)*PRINCIPAL!$H$131*(1-(PRINCIPAL!$K$131/100)),IF(AND(PRINCIPAL!$H$131&lt;&gt;"",L475=PRINCIPAL!$L$131),VLOOKUP($AW$438,'Banco de Dados'!$B$4:$J$50,8,FALSE)*PRINCIPAL!$H$131*(1-(PRINCIPAL!$M$131/100)),IF(AND(PRINCIPAL!$H$131&lt;&gt;"",L475=PRINCIPAL!$N$131),VLOOKUP($AW$438,'Banco de Dados'!$B$4:$J$50,8,FALSE)*PRINCIPAL!$H$131*(1-(PRINCIPAL!$O$131/100)),IF(PRINCIPAL!$H$131&lt;&gt;"",VLOOKUP($AW$438,'Banco de Dados'!$B$4:$J$50,8,FALSE)*PRINCIPAL!$H$131,IF(OR(L475=PRINCIPAL!$I$131,L475=PRINCIPAL!$I$131+PRINCIPAL!$I$131,L475=PRINCIPAL!$I$131+PRINCIPAL!$I$131+PRINCIPAL!$I$131),0,IF(L475=PRINCIPAL!$J$131,VLOOKUP($AW$438,'Banco de Dados'!$B$4:$J$50,6,FALSE)*(1-(PRINCIPAL!$K$131/100)),IF(L475=PRINCIPAL!$L$131,VLOOKUP($AW$438,'Banco de Dados'!$B$4:$J$50,6,FALSE)*(1-(PRINCIPAL!$M$131/100)),IF(L475=PRINCIPAL!$N$131,VLOOKUP($AW$438,'Banco de Dados'!$B$4:$J$50,6,FALSE)*(1-(PRINCIPAL!$O$131/100)),VLOOKUP($AW$438,'Banco de Dados'!$B$4:$J$50,6,FALSE)))))))))),"")</f>
        <v/>
      </c>
      <c r="AW475" s="87" t="str">
        <f>IFERROR(AV475*(IFERROR(VLOOKUP($AW$438,'Banco de Dados'!$B$4:$J$50,4,FALSE),"ERRO")),"")</f>
        <v/>
      </c>
      <c r="AX475" s="87" t="str">
        <f t="shared" si="302"/>
        <v/>
      </c>
      <c r="AY475" s="104" t="str">
        <f>IFERROR(AX475*(C475*(PRINCIPAL!$G$131/100))*0.47*(44/12),"")</f>
        <v/>
      </c>
      <c r="AZ475" s="109" t="str">
        <f t="shared" si="307"/>
        <v/>
      </c>
      <c r="BA475" s="86" t="str">
        <f>IFERROR(IF(AND(PRINCIPAL!$H$132&lt;&gt;"",OR(L475=PRINCIPAL!$I$132,L475=PRINCIPAL!$I$132+PRINCIPAL!$I$132,L475=PRINCIPAL!$I$132+PRINCIPAL!$I$132+PRINCIPAL!$I$132)),0,IF(AND(PRINCIPAL!$H$132&lt;&gt;"",L475=PRINCIPAL!$J$132),VLOOKUP($BB$438,'Banco de Dados'!$B$4:$J$50,8,FALSE)*PRINCIPAL!$H$132*(1-(PRINCIPAL!$K$132/100)),IF(AND(PRINCIPAL!$H$132&lt;&gt;"",L475=PRINCIPAL!$L$132),VLOOKUP($BB$438,'Banco de Dados'!$B$4:$J$50,8,FALSE)*PRINCIPAL!$H$132*(1-(PRINCIPAL!$M$132/100)),IF(AND(PRINCIPAL!$H$132&lt;&gt;"",L475=PRINCIPAL!$N$132),VLOOKUP($BB$438,'Banco de Dados'!$B$4:$J$50,8,FALSE)*PRINCIPAL!$H$132*(1-(PRINCIPAL!$O$132/100)),IF(PRINCIPAL!$H$132&lt;&gt;"",VLOOKUP($BB$438,'Banco de Dados'!$B$4:$J$50,8,FALSE)*PRINCIPAL!$H$132,IF(OR(L475=PRINCIPAL!$I$132,L475=PRINCIPAL!$I$132+PRINCIPAL!$I$132,L475=PRINCIPAL!$I$132+PRINCIPAL!$I$132+PRINCIPAL!$I$132),0,IF(L475=PRINCIPAL!$J$132,VLOOKUP($BB$438,'Banco de Dados'!$B$4:$J$50,6,FALSE)*(1-(PRINCIPAL!$K$132/100)),IF(L475=PRINCIPAL!$L$132,VLOOKUP($BB$438,'Banco de Dados'!$B$4:$J$50,6,FALSE)*(1-(PRINCIPAL!$M$132/100)),IF(L475=PRINCIPAL!$N$132,VLOOKUP($BB$438,'Banco de Dados'!$B$4:$J$50,6,FALSE)*(1-(PRINCIPAL!$O$132/100)),VLOOKUP($BB$438,'Banco de Dados'!$B$4:$J$50,6,FALSE)))))))))),"")</f>
        <v/>
      </c>
      <c r="BB475" s="87" t="str">
        <f>IFERROR(BA475*(IFERROR(VLOOKUP($BB$438,'Banco de Dados'!$B$4:$J$50,4,FALSE),"ERRO")),"")</f>
        <v/>
      </c>
      <c r="BC475" s="87" t="str">
        <f t="shared" si="308"/>
        <v/>
      </c>
      <c r="BD475" s="104" t="str">
        <f>IFERROR(BC475*(C475*(PRINCIPAL!$G$132/100))*0.47*(44/12),"")</f>
        <v/>
      </c>
      <c r="BE475" s="109" t="str">
        <f t="shared" si="287"/>
        <v/>
      </c>
      <c r="BF475" s="86" t="str">
        <f>IFERROR(IF(AND(PRINCIPAL!$H$133&lt;&gt;"",OR(L475=PRINCIPAL!$I$133,L475=PRINCIPAL!$I$133+PRINCIPAL!$I$133,L475=PRINCIPAL!$I$133+PRINCIPAL!$I$133+PRINCIPAL!$I$133)),0,IF(AND(PRINCIPAL!$H$133&lt;&gt;"",L475=PRINCIPAL!$J$133),VLOOKUP($BG$438,'Banco de Dados'!$B$4:$J$50,8,FALSE)*PRINCIPAL!$H$133*(1-(PRINCIPAL!$K$133/100)),IF(AND(PRINCIPAL!$H$133&lt;&gt;"",L475=PRINCIPAL!$L$133),VLOOKUP($BG$438,'Banco de Dados'!$B$4:$J$50,8,FALSE)*PRINCIPAL!$H$133*(1-(PRINCIPAL!$M$133/100)),IF(AND(PRINCIPAL!$H$133&lt;&gt;"",L475=PRINCIPAL!$N$133),VLOOKUP($BG$438,'Banco de Dados'!$B$4:$J$50,8,FALSE)*PRINCIPAL!$H$133*(1-(PRINCIPAL!$O$133/100)),IF(PRINCIPAL!$H$133&lt;&gt;"",VLOOKUP($BG$438,'Banco de Dados'!$B$4:$J$50,8,FALSE)*PRINCIPAL!$H$133,IF(OR(L475=PRINCIPAL!$I$133,L475=PRINCIPAL!$I$133+PRINCIPAL!$I$133,L475=PRINCIPAL!$I$133+PRINCIPAL!$I$133+PRINCIPAL!$I$133),0,IF(L475=PRINCIPAL!$J$133,VLOOKUP($BG$438,'Banco de Dados'!$B$4:$J$50,6,FALSE)*(1-(PRINCIPAL!$K$133/100)),IF(L475=PRINCIPAL!$L$133,VLOOKUP($BG$438,'Banco de Dados'!$B$4:$J$50,6,FALSE)*(1-(PRINCIPAL!$M$133/100)),IF(L475=PRINCIPAL!$N$133,VLOOKUP($BG$438,'Banco de Dados'!$B$4:$J$50,6,FALSE)*(1-(PRINCIPAL!$O$133/100)),VLOOKUP($BG$438,'Banco de Dados'!$B$4:$J$50,6,FALSE)))))))))),"")</f>
        <v/>
      </c>
      <c r="BG475" s="87" t="str">
        <f>IFERROR(BF475*(IFERROR(VLOOKUP($BG$438,'Banco de Dados'!$B$4:$J$50,4,FALSE),"ERRO")),"")</f>
        <v/>
      </c>
      <c r="BH475" s="87" t="str">
        <f t="shared" si="303"/>
        <v/>
      </c>
      <c r="BI475" s="104" t="str">
        <f>IFERROR(BH475*(C475*(PRINCIPAL!$G$133/100))*0.47*(44/12),"")</f>
        <v/>
      </c>
      <c r="BJ475" s="105" t="str">
        <f t="shared" si="288"/>
        <v/>
      </c>
    </row>
    <row r="476" spans="2:62" ht="15" thickBot="1" x14ac:dyDescent="0.35"/>
    <row r="477" spans="2:62" ht="15" thickBot="1" x14ac:dyDescent="0.35">
      <c r="B477" s="301" t="s">
        <v>15</v>
      </c>
      <c r="C477" s="41" t="str">
        <f>IF(PRINCIPAL!B134&lt;&gt;"",PRINCIPAL!B134,"")</f>
        <v/>
      </c>
      <c r="E477" s="113" t="s">
        <v>2</v>
      </c>
      <c r="F477" s="47" t="s">
        <v>5</v>
      </c>
      <c r="G477" s="408" t="str">
        <f>IF(PRINCIPAL!D134&lt;&gt;"",PRINCIPAL!D134,"")</f>
        <v/>
      </c>
      <c r="H477" s="408"/>
      <c r="I477" s="408"/>
      <c r="J477" s="409"/>
      <c r="L477" s="88" t="s">
        <v>4</v>
      </c>
      <c r="M477" s="6" t="s">
        <v>5</v>
      </c>
      <c r="N477" s="410" t="str">
        <f>IF(PRINCIPAL!F134&lt;&gt;"",PRINCIPAL!F134,"")</f>
        <v/>
      </c>
      <c r="O477" s="410"/>
      <c r="P477" s="410"/>
      <c r="Q477" s="411"/>
      <c r="R477" s="6" t="s">
        <v>5</v>
      </c>
      <c r="S477" s="405" t="str">
        <f>IF(PRINCIPAL!F135&lt;&gt;"",PRINCIPAL!F135,"")</f>
        <v/>
      </c>
      <c r="T477" s="405"/>
      <c r="U477" s="405"/>
      <c r="V477" s="407"/>
      <c r="W477" s="6" t="s">
        <v>5</v>
      </c>
      <c r="X477" s="405" t="str">
        <f>IF(PRINCIPAL!F136&lt;&gt;"",PRINCIPAL!F136,"")</f>
        <v/>
      </c>
      <c r="Y477" s="405"/>
      <c r="Z477" s="405"/>
      <c r="AA477" s="407"/>
      <c r="AB477" s="6" t="s">
        <v>5</v>
      </c>
      <c r="AC477" s="405" t="str">
        <f>IF(PRINCIPAL!F137&lt;&gt;"",PRINCIPAL!F137,"")</f>
        <v/>
      </c>
      <c r="AD477" s="405"/>
      <c r="AE477" s="405"/>
      <c r="AF477" s="407"/>
      <c r="AG477" s="6" t="s">
        <v>5</v>
      </c>
      <c r="AH477" s="405" t="str">
        <f>IF(PRINCIPAL!F138&lt;&gt;"",PRINCIPAL!F138,"")</f>
        <v/>
      </c>
      <c r="AI477" s="405"/>
      <c r="AJ477" s="405"/>
      <c r="AK477" s="407"/>
      <c r="AL477" s="6" t="s">
        <v>5</v>
      </c>
      <c r="AM477" s="405" t="str">
        <f>IF(PRINCIPAL!F139&lt;&gt;"",PRINCIPAL!F139,"")</f>
        <v/>
      </c>
      <c r="AN477" s="405"/>
      <c r="AO477" s="405"/>
      <c r="AP477" s="407"/>
      <c r="AQ477" s="6" t="s">
        <v>5</v>
      </c>
      <c r="AR477" s="405" t="str">
        <f>IF(PRINCIPAL!F140&lt;&gt;"",PRINCIPAL!F140,"")</f>
        <v/>
      </c>
      <c r="AS477" s="405"/>
      <c r="AT477" s="405"/>
      <c r="AU477" s="407"/>
      <c r="AV477" s="6" t="s">
        <v>5</v>
      </c>
      <c r="AW477" s="405" t="str">
        <f>IF(PRINCIPAL!F141&lt;&gt;"",PRINCIPAL!F141,"")</f>
        <v/>
      </c>
      <c r="AX477" s="405"/>
      <c r="AY477" s="405"/>
      <c r="AZ477" s="407"/>
      <c r="BA477" s="6" t="s">
        <v>5</v>
      </c>
      <c r="BB477" s="405" t="str">
        <f>IF(PRINCIPAL!F142&lt;&gt;"",PRINCIPAL!F142,"")</f>
        <v/>
      </c>
      <c r="BC477" s="405"/>
      <c r="BD477" s="405"/>
      <c r="BE477" s="407"/>
      <c r="BF477" s="6" t="s">
        <v>5</v>
      </c>
      <c r="BG477" s="405" t="str">
        <f>IF(PRINCIPAL!F143&lt;&gt;"",PRINCIPAL!F143,"")</f>
        <v/>
      </c>
      <c r="BH477" s="405"/>
      <c r="BI477" s="405"/>
      <c r="BJ477" s="406"/>
    </row>
    <row r="478" spans="2:62" ht="26.4" x14ac:dyDescent="0.3">
      <c r="B478" s="45" t="s">
        <v>45</v>
      </c>
      <c r="C478" s="44" t="s">
        <v>44</v>
      </c>
      <c r="D478" s="112"/>
      <c r="E478" s="114" t="s">
        <v>0</v>
      </c>
      <c r="F478" s="33" t="s">
        <v>3</v>
      </c>
      <c r="G478" s="34" t="s">
        <v>33</v>
      </c>
      <c r="H478" s="34" t="s">
        <v>35</v>
      </c>
      <c r="I478" s="34" t="s">
        <v>41</v>
      </c>
      <c r="J478" s="48" t="s">
        <v>42</v>
      </c>
      <c r="K478" s="1"/>
      <c r="L478" s="89" t="s">
        <v>0</v>
      </c>
      <c r="M478" s="33" t="s">
        <v>3</v>
      </c>
      <c r="N478" s="34" t="s">
        <v>33</v>
      </c>
      <c r="O478" s="34" t="s">
        <v>35</v>
      </c>
      <c r="P478" s="34" t="s">
        <v>41</v>
      </c>
      <c r="Q478" s="34" t="s">
        <v>42</v>
      </c>
      <c r="R478" s="33" t="s">
        <v>3</v>
      </c>
      <c r="S478" s="34" t="s">
        <v>33</v>
      </c>
      <c r="T478" s="34" t="s">
        <v>35</v>
      </c>
      <c r="U478" s="34" t="s">
        <v>41</v>
      </c>
      <c r="V478" s="34" t="s">
        <v>42</v>
      </c>
      <c r="W478" s="33" t="s">
        <v>3</v>
      </c>
      <c r="X478" s="34" t="s">
        <v>33</v>
      </c>
      <c r="Y478" s="34" t="s">
        <v>35</v>
      </c>
      <c r="Z478" s="34" t="s">
        <v>41</v>
      </c>
      <c r="AA478" s="36" t="s">
        <v>42</v>
      </c>
      <c r="AB478" s="33" t="s">
        <v>3</v>
      </c>
      <c r="AC478" s="34" t="s">
        <v>33</v>
      </c>
      <c r="AD478" s="34" t="s">
        <v>35</v>
      </c>
      <c r="AE478" s="34" t="s">
        <v>41</v>
      </c>
      <c r="AF478" s="36" t="s">
        <v>42</v>
      </c>
      <c r="AG478" s="33" t="s">
        <v>3</v>
      </c>
      <c r="AH478" s="34" t="s">
        <v>33</v>
      </c>
      <c r="AI478" s="34" t="s">
        <v>35</v>
      </c>
      <c r="AJ478" s="34" t="s">
        <v>41</v>
      </c>
      <c r="AK478" s="36" t="s">
        <v>42</v>
      </c>
      <c r="AL478" s="33" t="s">
        <v>3</v>
      </c>
      <c r="AM478" s="34" t="s">
        <v>33</v>
      </c>
      <c r="AN478" s="34" t="s">
        <v>35</v>
      </c>
      <c r="AO478" s="34" t="s">
        <v>41</v>
      </c>
      <c r="AP478" s="36" t="s">
        <v>42</v>
      </c>
      <c r="AQ478" s="33" t="s">
        <v>3</v>
      </c>
      <c r="AR478" s="34" t="s">
        <v>33</v>
      </c>
      <c r="AS478" s="34" t="s">
        <v>35</v>
      </c>
      <c r="AT478" s="34" t="s">
        <v>41</v>
      </c>
      <c r="AU478" s="36" t="s">
        <v>42</v>
      </c>
      <c r="AV478" s="33" t="s">
        <v>3</v>
      </c>
      <c r="AW478" s="34" t="s">
        <v>33</v>
      </c>
      <c r="AX478" s="34" t="s">
        <v>35</v>
      </c>
      <c r="AY478" s="34" t="s">
        <v>41</v>
      </c>
      <c r="AZ478" s="36" t="s">
        <v>42</v>
      </c>
      <c r="BA478" s="33" t="s">
        <v>3</v>
      </c>
      <c r="BB478" s="34" t="s">
        <v>33</v>
      </c>
      <c r="BC478" s="34" t="s">
        <v>35</v>
      </c>
      <c r="BD478" s="34" t="s">
        <v>41</v>
      </c>
      <c r="BE478" s="36" t="s">
        <v>42</v>
      </c>
      <c r="BF478" s="33" t="s">
        <v>3</v>
      </c>
      <c r="BG478" s="34" t="s">
        <v>33</v>
      </c>
      <c r="BH478" s="34" t="s">
        <v>35</v>
      </c>
      <c r="BI478" s="34" t="s">
        <v>41</v>
      </c>
      <c r="BJ478" s="35" t="s">
        <v>42</v>
      </c>
    </row>
    <row r="479" spans="2:62" ht="15" thickBot="1" x14ac:dyDescent="0.35">
      <c r="B479" s="43" t="s">
        <v>1</v>
      </c>
      <c r="C479" s="42" t="s">
        <v>46</v>
      </c>
      <c r="E479" s="115" t="s">
        <v>54</v>
      </c>
      <c r="F479" s="8" t="s">
        <v>25</v>
      </c>
      <c r="G479" s="9" t="s">
        <v>25</v>
      </c>
      <c r="H479" s="9" t="s">
        <v>25</v>
      </c>
      <c r="I479" s="9" t="s">
        <v>25</v>
      </c>
      <c r="J479" s="49" t="s">
        <v>25</v>
      </c>
      <c r="L479" s="90" t="s">
        <v>54</v>
      </c>
      <c r="M479" s="8" t="s">
        <v>25</v>
      </c>
      <c r="N479" s="9" t="s">
        <v>25</v>
      </c>
      <c r="O479" s="9" t="s">
        <v>25</v>
      </c>
      <c r="P479" s="9" t="s">
        <v>34</v>
      </c>
      <c r="Q479" s="38" t="s">
        <v>34</v>
      </c>
      <c r="R479" s="9" t="s">
        <v>25</v>
      </c>
      <c r="S479" s="9" t="s">
        <v>25</v>
      </c>
      <c r="T479" s="9" t="s">
        <v>25</v>
      </c>
      <c r="U479" s="9" t="s">
        <v>34</v>
      </c>
      <c r="V479" s="9" t="s">
        <v>34</v>
      </c>
      <c r="W479" s="8" t="s">
        <v>25</v>
      </c>
      <c r="X479" s="9" t="s">
        <v>25</v>
      </c>
      <c r="Y479" s="9" t="s">
        <v>25</v>
      </c>
      <c r="Z479" s="9" t="s">
        <v>34</v>
      </c>
      <c r="AA479" s="11" t="s">
        <v>34</v>
      </c>
      <c r="AB479" s="8" t="s">
        <v>25</v>
      </c>
      <c r="AC479" s="9" t="s">
        <v>25</v>
      </c>
      <c r="AD479" s="9" t="s">
        <v>25</v>
      </c>
      <c r="AE479" s="9" t="s">
        <v>34</v>
      </c>
      <c r="AF479" s="11" t="s">
        <v>34</v>
      </c>
      <c r="AG479" s="8" t="s">
        <v>25</v>
      </c>
      <c r="AH479" s="9" t="s">
        <v>25</v>
      </c>
      <c r="AI479" s="9" t="s">
        <v>25</v>
      </c>
      <c r="AJ479" s="9" t="s">
        <v>34</v>
      </c>
      <c r="AK479" s="38" t="s">
        <v>34</v>
      </c>
      <c r="AL479" s="8" t="s">
        <v>25</v>
      </c>
      <c r="AM479" s="9" t="s">
        <v>25</v>
      </c>
      <c r="AN479" s="9" t="s">
        <v>25</v>
      </c>
      <c r="AO479" s="9" t="s">
        <v>34</v>
      </c>
      <c r="AP479" s="38" t="s">
        <v>34</v>
      </c>
      <c r="AQ479" s="8" t="s">
        <v>25</v>
      </c>
      <c r="AR479" s="9" t="s">
        <v>25</v>
      </c>
      <c r="AS479" s="9" t="s">
        <v>25</v>
      </c>
      <c r="AT479" s="9" t="s">
        <v>34</v>
      </c>
      <c r="AU479" s="38" t="s">
        <v>34</v>
      </c>
      <c r="AV479" s="8" t="s">
        <v>25</v>
      </c>
      <c r="AW479" s="9" t="s">
        <v>25</v>
      </c>
      <c r="AX479" s="9" t="s">
        <v>25</v>
      </c>
      <c r="AY479" s="9" t="s">
        <v>34</v>
      </c>
      <c r="AZ479" s="38" t="s">
        <v>34</v>
      </c>
      <c r="BA479" s="8" t="s">
        <v>25</v>
      </c>
      <c r="BB479" s="9" t="s">
        <v>25</v>
      </c>
      <c r="BC479" s="9" t="s">
        <v>25</v>
      </c>
      <c r="BD479" s="9" t="s">
        <v>34</v>
      </c>
      <c r="BE479" s="38" t="s">
        <v>34</v>
      </c>
      <c r="BF479" s="8" t="s">
        <v>25</v>
      </c>
      <c r="BG479" s="9" t="s">
        <v>25</v>
      </c>
      <c r="BH479" s="9" t="s">
        <v>25</v>
      </c>
      <c r="BI479" s="9" t="s">
        <v>34</v>
      </c>
      <c r="BJ479" s="10" t="s">
        <v>34</v>
      </c>
    </row>
    <row r="480" spans="2:62" ht="12.75" customHeight="1" thickTop="1" x14ac:dyDescent="0.3">
      <c r="B480" s="326">
        <f>IF(B441&lt;&gt;"",B441,"")</f>
        <v>2021</v>
      </c>
      <c r="C480" s="339"/>
      <c r="D480" s="1"/>
      <c r="E480" s="116">
        <v>1</v>
      </c>
      <c r="F480" s="24" t="str">
        <f>IFERROR(VLOOKUP($G$477,'Banco de Dados'!$B$4:$J$50,6,FALSE),"")</f>
        <v/>
      </c>
      <c r="G480" s="25" t="str">
        <f>IFERROR(F480*(IFERROR(VLOOKUP($G$477,'Banco de Dados'!$B$4:$J$50,4,FALSE),"ERRO")),"")</f>
        <v/>
      </c>
      <c r="H480" s="25" t="str">
        <f>IFERROR(F480+G480,"")</f>
        <v/>
      </c>
      <c r="I480" s="101" t="str">
        <f>IFERROR(H480*C480*0.47*(44/12),"")</f>
        <v/>
      </c>
      <c r="J480" s="117" t="str">
        <f>IFERROR(I480,"")</f>
        <v/>
      </c>
      <c r="K480" s="1"/>
      <c r="L480" s="91">
        <v>1</v>
      </c>
      <c r="M480" s="24" t="str">
        <f>IFERROR(IF(AND(PRINCIPAL!$H$134&lt;&gt;"",OR(L480=PRINCIPAL!$I$134,L480=PRINCIPAL!$I$134+PRINCIPAL!$I$134,L480=PRINCIPAL!$I$134+PRINCIPAL!$I$134+PRINCIPAL!$I$134)),0,IF(AND(PRINCIPAL!$H$134&lt;&gt;"",L480=PRINCIPAL!$J$134),VLOOKUP($N$477,'Banco de Dados'!$B$4:$J$50,8,FALSE)*PRINCIPAL!$H$134*(1-(PRINCIPAL!$K$134/100)),IF(AND(PRINCIPAL!$H$134&lt;&gt;"",L480=PRINCIPAL!$L$134),VLOOKUP($N$477,'Banco de Dados'!$B$4:$J$50,8,FALSE)*PRINCIPAL!$H$134*(1-(PRINCIPAL!$M$134/100)),IF(AND(PRINCIPAL!$H$134&lt;&gt;"",L480=PRINCIPAL!$N$134),VLOOKUP($N$477,'Banco de Dados'!$B$4:$J$50,8,FALSE)*PRINCIPAL!$H$134*(1-(PRINCIPAL!$O$134/100)),IF(PRINCIPAL!$H$134&lt;&gt;"",VLOOKUP($N$477,'Banco de Dados'!$B$4:$J$50,8,FALSE)*PRINCIPAL!$H$134,IF(OR(L480=PRINCIPAL!$I$134,L480=PRINCIPAL!$I$134+PRINCIPAL!$I$134,L480=PRINCIPAL!$I$134+PRINCIPAL!$I$134+PRINCIPAL!$I$134),0,IF(L480=PRINCIPAL!$J$134,VLOOKUP($N$477,'Banco de Dados'!$B$4:$J$50,6,FALSE)*(1-(PRINCIPAL!$K$134/100)),IF(L480=PRINCIPAL!$L$134,VLOOKUP($N$477,'Banco de Dados'!$B$4:$J$50,6,FALSE)*(1-(PRINCIPAL!$M$134/100)),IF(L480=PRINCIPAL!$N$134,VLOOKUP($N$477,'Banco de Dados'!$B$4:$J$50,6,FALSE)*(1-(PRINCIPAL!$O$134/100)),VLOOKUP($N$477,'Banco de Dados'!$B$4:$J$50,6,FALSE)))))))))),"")</f>
        <v/>
      </c>
      <c r="N480" s="25" t="str">
        <f>IFERROR(M480*(IFERROR(VLOOKUP($N$477,'Banco de Dados'!$B$4:$J$50,4,FALSE),"ERRO")),"")</f>
        <v/>
      </c>
      <c r="O480" s="25" t="str">
        <f>IFERROR(M480+N480,"")</f>
        <v/>
      </c>
      <c r="P480" s="103" t="str">
        <f>IFERROR(O480*(C480*(PRINCIPAL!$G$134/100))*0.47*(44/12),"")</f>
        <v/>
      </c>
      <c r="Q480" s="106" t="str">
        <f>IFERROR(P480,"")</f>
        <v/>
      </c>
      <c r="R480" s="29" t="str">
        <f>IFERROR(IF(AND(PRINCIPAL!$H$135&lt;&gt;"",OR(L480=PRINCIPAL!$I$135,L480=PRINCIPAL!$I$135+PRINCIPAL!$I$135,L480=PRINCIPAL!$I$135+PRINCIPAL!$I$135+PRINCIPAL!$I$135)),0,IF(AND(PRINCIPAL!$H$135&lt;&gt;"",L480=PRINCIPAL!$J$135),VLOOKUP($S$477,'Banco de Dados'!$B$4:$J$50,8,FALSE)*PRINCIPAL!$H$135*(1-(PRINCIPAL!$K$135/100)),IF(AND(PRINCIPAL!$H$135&lt;&gt;"",L480=PRINCIPAL!$L$135),VLOOKUP($S$477,'Banco de Dados'!$B$4:$J$50,8,FALSE)*PRINCIPAL!$H$135*(1-(PRINCIPAL!$M$135/100)),IF(AND(PRINCIPAL!$H$135&lt;&gt;"",L480=PRINCIPAL!$N$135),VLOOKUP($S$477,'Banco de Dados'!$B$4:$J$50,8,FALSE)*PRINCIPAL!$H$135*(1-(PRINCIPAL!$O$135/100)),IF(PRINCIPAL!$H$135&lt;&gt;"",VLOOKUP($S$477,'Banco de Dados'!$B$4:$J$50,8,FALSE)*PRINCIPAL!$H$135,IF(OR(L480=PRINCIPAL!$I$135,L480=PRINCIPAL!$I$135+PRINCIPAL!$I$135,L480=PRINCIPAL!$I$135+PRINCIPAL!$I$135+PRINCIPAL!$I$135),0,IF(L480=PRINCIPAL!$J$135,VLOOKUP($S$477,'Banco de Dados'!$B$4:$J$50,6,FALSE)*(1-(PRINCIPAL!$K$135/100)),IF(L480=PRINCIPAL!$L$135,VLOOKUP($S$477,'Banco de Dados'!$B$4:$J$50,6,FALSE)*(1-(PRINCIPAL!$M$135/100)),IF(L480=PRINCIPAL!$N$135,VLOOKUP($S$477,'Banco de Dados'!$B$4:$J$50,6,FALSE)*(1-(PRINCIPAL!$O$135/100)),VLOOKUP($S$477,'Banco de Dados'!$B$4:$J$50,6,FALSE)))))))))),"")</f>
        <v/>
      </c>
      <c r="S480" s="29" t="str">
        <f>IFERROR(R480*(IFERROR(VLOOKUP($S$477,'Banco de Dados'!$B$4:$J$50,4,FALSE),"ERRO")),"")</f>
        <v/>
      </c>
      <c r="T480" s="28" t="str">
        <f>IFERROR(R480+S480,"")</f>
        <v/>
      </c>
      <c r="U480" s="103" t="str">
        <f>IFERROR(T480*(C480*(PRINCIPAL!$G$135/100))*0.47*(44/12),"")</f>
        <v/>
      </c>
      <c r="V480" s="101" t="str">
        <f>IFERROR(U480,"")</f>
        <v/>
      </c>
      <c r="W480" s="30" t="str">
        <f>IFERROR(IF(AND(PRINCIPAL!$H$136&lt;&gt;"",OR(L480=PRINCIPAL!$I$136,L480=PRINCIPAL!$I$136+PRINCIPAL!$I$136,L480=PRINCIPAL!$I$136+PRINCIPAL!$I$136+PRINCIPAL!$I$136)),0,IF(AND(PRINCIPAL!$H$136&lt;&gt;"",L480=PRINCIPAL!$J$136),VLOOKUP($X$477,'Banco de Dados'!$B$4:$J$50,8,FALSE)*PRINCIPAL!$H$136*(1-(PRINCIPAL!$K$136/100)),IF(AND(PRINCIPAL!$H$136&lt;&gt;"",L480=PRINCIPAL!$L$136),VLOOKUP($X$477,'Banco de Dados'!$B$4:$J$50,8,FALSE)*PRINCIPAL!$H$136*(1-(PRINCIPAL!$M$136/100)),IF(AND(PRINCIPAL!$H$136&lt;&gt;"",L480=PRINCIPAL!$N$136),VLOOKUP($X$477,'Banco de Dados'!$B$4:$J$50,8,FALSE)*PRINCIPAL!$H$136*(1-(PRINCIPAL!$O$136/100)),IF(PRINCIPAL!$H$136&lt;&gt;"",VLOOKUP($X$477,'Banco de Dados'!$B$4:$J$50,8,FALSE)*PRINCIPAL!$H$136,IF(OR(L480=PRINCIPAL!$I$136,L480=PRINCIPAL!$I$136+PRINCIPAL!$I$136,L480=PRINCIPAL!$I$136+PRINCIPAL!$I$136+PRINCIPAL!$I$136),0,IF(L480=PRINCIPAL!$J$136,VLOOKUP($X$477,'Banco de Dados'!$B$4:$J$50,6,FALSE)*(1-(PRINCIPAL!$K$136/100)),IF(L480=PRINCIPAL!$L$136,VLOOKUP($X$477,'Banco de Dados'!$B$4:$J$50,6,FALSE)*(1-(PRINCIPAL!$M$136/100)),IF(L480=PRINCIPAL!$N$136,VLOOKUP($X$477,'Banco de Dados'!$B$4:$J$50,6,FALSE)*(1-(PRINCIPAL!$O$136/100)),VLOOKUP($X$477,'Banco de Dados'!$B$4:$J$50,6,FALSE)))))))))),"")</f>
        <v/>
      </c>
      <c r="X480" s="28" t="str">
        <f>IFERROR(W480*(IFERROR(VLOOKUP($X$477,'Banco de Dados'!$B$4:$J$50,4,FALSE),"ERRO")),"")</f>
        <v/>
      </c>
      <c r="Y480" s="28" t="str">
        <f>IFERROR(X480+W480,"")</f>
        <v/>
      </c>
      <c r="Z480" s="101" t="str">
        <f>IFERROR(Y480*(C480*(PRINCIPAL!$G$136/100))*0.47*(44/12),"")</f>
        <v/>
      </c>
      <c r="AA480" s="110" t="str">
        <f>IFERROR(Z480,"")</f>
        <v/>
      </c>
      <c r="AB480" s="30" t="str">
        <f>IFERROR(IF(AND(PRINCIPAL!$H$137&lt;&gt;"",OR(L480=PRINCIPAL!$I$137,L480=PRINCIPAL!$I$137+PRINCIPAL!$I$137,L480=PRINCIPAL!$I$137+PRINCIPAL!$I$137+PRINCIPAL!$I$137)),0,IF(AND(PRINCIPAL!$H$137&lt;&gt;"",L480=PRINCIPAL!$J$137),VLOOKUP($AC$477,'Banco de Dados'!$B$4:$J$50,8,FALSE)*PRINCIPAL!$H$137*(1-(PRINCIPAL!$K$137/100)),IF(AND(PRINCIPAL!$H$137&lt;&gt;"",L480=PRINCIPAL!$L$137),VLOOKUP($AC$477,'Banco de Dados'!$B$4:$J$50,8,FALSE)*PRINCIPAL!$H$137*(1-(PRINCIPAL!$M$137/100)),IF(AND(PRINCIPAL!$H$137&lt;&gt;"",L480=PRINCIPAL!$N$137),VLOOKUP($AC$477,'Banco de Dados'!$B$4:$J$50,8,FALSE)*PRINCIPAL!$H$137*(1-(PRINCIPAL!$O$137/100)),IF(PRINCIPAL!$H$137&lt;&gt;"",VLOOKUP($AC$477,'Banco de Dados'!$B$4:$J$50,8,FALSE)*PRINCIPAL!$H$137,IF(OR(L480=PRINCIPAL!$I$137,L480=PRINCIPAL!$I$137+PRINCIPAL!$I$137,L480=PRINCIPAL!$I$137+PRINCIPAL!$I$137+PRINCIPAL!$I$137),0,IF(L480=PRINCIPAL!$J$137,VLOOKUP($AC$477,'Banco de Dados'!$B$4:$J$50,6,FALSE)*(1-(PRINCIPAL!$K$137/100)),IF(L480=PRINCIPAL!$L$137,VLOOKUP($AC$477,'Banco de Dados'!$B$4:$J$50,6,FALSE)*(1-(PRINCIPAL!$M$137/100)),IF(L480=PRINCIPAL!$N$137,VLOOKUP($AC$477,'Banco de Dados'!$B$4:$J$50,6,FALSE)*(1-(PRINCIPAL!$O$137/100)),VLOOKUP($AC$477,'Banco de Dados'!$B$4:$J$50,6,FALSE)))))))))),"")</f>
        <v/>
      </c>
      <c r="AC480" s="28" t="str">
        <f>IFERROR(AB480*(IFERROR(VLOOKUP($AC$477,'Banco de Dados'!$B$4:$J$50,4,FALSE),"ERRO")),"")</f>
        <v/>
      </c>
      <c r="AD480" s="28" t="str">
        <f>IFERROR(AC480+AB480,"")</f>
        <v/>
      </c>
      <c r="AE480" s="101" t="str">
        <f>IFERROR(AD480*(C480*(PRINCIPAL!$G$137/100))*0.47*(44/12),"")</f>
        <v/>
      </c>
      <c r="AF480" s="110" t="str">
        <f>IFERROR(AE480,"")</f>
        <v/>
      </c>
      <c r="AG480" s="30" t="str">
        <f>IFERROR(IF(AND(PRINCIPAL!$H$138&lt;&gt;"",OR(L480=PRINCIPAL!$I$138,L480=PRINCIPAL!$I$138+PRINCIPAL!$I$138,L480=PRINCIPAL!$I$138+PRINCIPAL!$I$138+PRINCIPAL!$I$138)),0,IF(AND(PRINCIPAL!$H$138&lt;&gt;"",L480=PRINCIPAL!$J$138),VLOOKUP($AH$477,'Banco de Dados'!$B$4:$J$50,8,FALSE)*PRINCIPAL!$H$138*(1-(PRINCIPAL!$K$138/100)),IF(AND(PRINCIPAL!$H$138&lt;&gt;"",L480=PRINCIPAL!$L$138),VLOOKUP($AH$477,'Banco de Dados'!$B$4:$J$50,8,FALSE)*PRINCIPAL!$H$138*(1-(PRINCIPAL!$M$138/100)),IF(AND(PRINCIPAL!$H$138&lt;&gt;"",L480=PRINCIPAL!$N$138),VLOOKUP($AH$477,'Banco de Dados'!$B$4:$J$50,8,FALSE)*PRINCIPAL!$H$138*(1-(PRINCIPAL!$O$138/100)),IF(PRINCIPAL!$H$138&lt;&gt;"",VLOOKUP($AH$477,'Banco de Dados'!$B$4:$J$50,8,FALSE)*PRINCIPAL!$H$138,IF(OR(L480=PRINCIPAL!$I$138,L480=PRINCIPAL!$I$138+PRINCIPAL!$I$138,L480=PRINCIPAL!$I$138+PRINCIPAL!$I$138+PRINCIPAL!$I$138),0,IF(L480=PRINCIPAL!$J$138,VLOOKUP($AH$477,'Banco de Dados'!$B$4:$J$50,6,FALSE)*(1-(PRINCIPAL!$K$138/100)),IF(L480=PRINCIPAL!$L$138,VLOOKUP($AH$477,'Banco de Dados'!$B$4:$J$50,6,FALSE)*(1-(PRINCIPAL!$M$138/100)),IF(L480=PRINCIPAL!$N$138,VLOOKUP($AH$477,'Banco de Dados'!$B$4:$J$50,6,FALSE)*(1-(PRINCIPAL!$O$138/100)),VLOOKUP($AH$477,'Banco de Dados'!$B$4:$J$50,6,FALSE)))))))))),"")</f>
        <v/>
      </c>
      <c r="AH480" s="29" t="str">
        <f>IFERROR(AG480*(IFERROR(VLOOKUP($AH$477,'Banco de Dados'!$B$4:$J$50,4,FALSE),"ERRO")),"")</f>
        <v/>
      </c>
      <c r="AI480" s="28" t="str">
        <f>IFERROR(AH480+AG480,"")</f>
        <v/>
      </c>
      <c r="AJ480" s="101" t="str">
        <f>IFERROR(AI480*(C480*(PRINCIPAL!$G$138/100))*0.47*(44/12),"")</f>
        <v/>
      </c>
      <c r="AK480" s="111" t="str">
        <f>IFERROR(AJ480,"")</f>
        <v/>
      </c>
      <c r="AL480" s="30" t="str">
        <f>IFERROR(IF(AND(PRINCIPAL!$H$139&lt;&gt;"",OR(L480=PRINCIPAL!$I$139,L480=PRINCIPAL!$I$139+PRINCIPAL!$I$139,L480=PRINCIPAL!$I$139+PRINCIPAL!$I$139+PRINCIPAL!$I$139)),0,IF(AND(PRINCIPAL!$H$139&lt;&gt;"",L480=PRINCIPAL!$J$139),VLOOKUP($AM$477,'Banco de Dados'!$B$4:$J$50,8,FALSE)*PRINCIPAL!$H$139*(1-(PRINCIPAL!$K$139/100)),IF(AND(PRINCIPAL!$H$139&lt;&gt;"",L480=PRINCIPAL!$L$139),VLOOKUP($AM$477,'Banco de Dados'!$B$4:$J$50,8,FALSE)*PRINCIPAL!$H$139*(1-(PRINCIPAL!$M$139/100)),IF(AND(PRINCIPAL!$H$139&lt;&gt;"",L480=PRINCIPAL!$N$139),VLOOKUP($AM$477,'Banco de Dados'!$B$4:$J$50,8,FALSE)*PRINCIPAL!$H$139*(1-(PRINCIPAL!$O$139/100)),IF(PRINCIPAL!$H$139&lt;&gt;"",VLOOKUP($AM$477,'Banco de Dados'!$B$4:$J$50,8,FALSE)*PRINCIPAL!$H$139,IF(OR(L480=PRINCIPAL!$I$139,L480=PRINCIPAL!$I$139+PRINCIPAL!$I$139,L480=PRINCIPAL!$I$139+PRINCIPAL!$I$139+PRINCIPAL!$I$139),0,IF(L480=PRINCIPAL!$J$139,VLOOKUP($AM$477,'Banco de Dados'!$B$4:$J$50,6,FALSE)*(1-(PRINCIPAL!$K$139/100)),IF(L480=PRINCIPAL!$L$139,VLOOKUP($AM$477,'Banco de Dados'!$B$4:$J$50,6,FALSE)*(1-(PRINCIPAL!$M$139/100)),IF(L480=PRINCIPAL!$N$139,VLOOKUP($AM$477,'Banco de Dados'!$B$4:$J$50,6,FALSE)*(1-(PRINCIPAL!$O$139/100)),VLOOKUP($AM$477,'Banco de Dados'!$B$4:$J$50,6,FALSE)))))))))),"")</f>
        <v/>
      </c>
      <c r="AM480" s="29" t="str">
        <f>IFERROR(AL480*(IFERROR(VLOOKUP($AM$477,'Banco de Dados'!$B$4:$J$50,4,FALSE),"ERRO")),"")</f>
        <v/>
      </c>
      <c r="AN480" s="28" t="str">
        <f>IFERROR(AM480+AL480,"")</f>
        <v/>
      </c>
      <c r="AO480" s="103" t="str">
        <f>IFERROR(AN480*(C480*(PRINCIPAL!$G$139/100))*0.47*(44/12),"")</f>
        <v/>
      </c>
      <c r="AP480" s="111" t="str">
        <f>IFERROR(AO480,"")</f>
        <v/>
      </c>
      <c r="AQ480" s="132" t="str">
        <f>IFERROR(IF(AND(PRINCIPAL!$H$140&lt;&gt;"",OR(L480=PRINCIPAL!$I$140,L480=PRINCIPAL!$I$140+PRINCIPAL!$I$140,L480=PRINCIPAL!$I$140+PRINCIPAL!$I$140+PRINCIPAL!$I$140)),0,IF(AND(PRINCIPAL!$H$140&lt;&gt;"",L480=PRINCIPAL!$J$140),VLOOKUP($AR$477,'Banco de Dados'!$B$4:$J$50,8,FALSE)*PRINCIPAL!$H$140*(1-(PRINCIPAL!$K$140/100)),IF(AND(PRINCIPAL!$H$140&lt;&gt;"",L480=PRINCIPAL!$L$140),VLOOKUP($AR$477,'Banco de Dados'!$B$4:$J$50,8,FALSE)*PRINCIPAL!$H$140*(1-(PRINCIPAL!$M$140/100)),IF(AND(PRINCIPAL!$H$140&lt;&gt;"",L480=PRINCIPAL!$N$140),VLOOKUP($AR$477,'Banco de Dados'!$B$4:$J$50,8,FALSE)*PRINCIPAL!$H$140*(1-(PRINCIPAL!$O$140/100)),IF(PRINCIPAL!$H$140&lt;&gt;"",VLOOKUP($AR$477,'Banco de Dados'!$B$4:$J$50,8,FALSE)*PRINCIPAL!$H$140,IF(OR(L480=PRINCIPAL!$I$140,L480=PRINCIPAL!$I$140+PRINCIPAL!$I$140,L480=PRINCIPAL!$I$140+PRINCIPAL!$I$140+PRINCIPAL!$I$140),0,IF(L480=PRINCIPAL!$J$140,VLOOKUP($AR$477,'Banco de Dados'!$B$4:$J$50,6,FALSE)*(1-(PRINCIPAL!$K$140/100)),IF(L480=PRINCIPAL!$L$140,VLOOKUP($AR$477,'Banco de Dados'!$B$4:$J$50,6,FALSE)*(1-(PRINCIPAL!$M$140/100)),IF(L480=PRINCIPAL!$N$140,VLOOKUP($AR$477,'Banco de Dados'!$B$4:$J$50,6,FALSE)*(1-(PRINCIPAL!$O$140/100)),VLOOKUP($AR$477,'Banco de Dados'!$B$4:$J$50,6,FALSE)))))))))),"")</f>
        <v/>
      </c>
      <c r="AR480" s="28" t="str">
        <f>IFERROR(AQ480*(IFERROR(VLOOKUP($AR$477,'Banco de Dados'!$B$4:$J$50,4,FALSE),"ERRO")),"")</f>
        <v/>
      </c>
      <c r="AS480" s="28" t="str">
        <f>IFERROR(AR480+AQ480,"")</f>
        <v/>
      </c>
      <c r="AT480" s="101" t="str">
        <f>IFERROR(AS480*(C480*(PRINCIPAL!$G$140/100))*0.47*(44/12),"")</f>
        <v/>
      </c>
      <c r="AU480" s="110" t="str">
        <f>IFERROR(AT480,"")</f>
        <v/>
      </c>
      <c r="AV480" s="30" t="str">
        <f>IFERROR(IF(AND(PRINCIPAL!$H$141&lt;&gt;"",OR(L480=PRINCIPAL!$I$141,L480=PRINCIPAL!$I$141+PRINCIPAL!$I$141,L480=PRINCIPAL!$I$141+PRINCIPAL!$I$141+PRINCIPAL!$I$141)),0,IF(AND(PRINCIPAL!$H$141&lt;&gt;"",L480=PRINCIPAL!$J$141),VLOOKUP($AW$477,'Banco de Dados'!$B$4:$J$50,8,FALSE)*PRINCIPAL!$H$141*(1-(PRINCIPAL!$K$141/100)),IF(AND(PRINCIPAL!$H$141&lt;&gt;"",L480=PRINCIPAL!$L$141),VLOOKUP($AW$477,'Banco de Dados'!$B$4:$J$50,8,FALSE)*PRINCIPAL!$H$141*(1-(PRINCIPAL!$M$141/100)),IF(AND(PRINCIPAL!$H$141&lt;&gt;"",L480=PRINCIPAL!$N$141),VLOOKUP($AW$477,'Banco de Dados'!$B$4:$J$50,8,FALSE)*PRINCIPAL!$H$141*(1-(PRINCIPAL!$O$141/100)),IF(PRINCIPAL!$H$141&lt;&gt;"",VLOOKUP($AW$477,'Banco de Dados'!$B$4:$J$50,8,FALSE)*PRINCIPAL!$H$141,IF(OR(L480=PRINCIPAL!$I$141,L480=PRINCIPAL!$I$141+PRINCIPAL!$I$141,L480=PRINCIPAL!$I$141+PRINCIPAL!$I$141+PRINCIPAL!$I$141),0,IF(L480=PRINCIPAL!$J$141,VLOOKUP($AW$477,'Banco de Dados'!$B$4:$J$50,6,FALSE)*(1-(PRINCIPAL!$K$141/100)),IF(L480=PRINCIPAL!$L$141,VLOOKUP($AW$477,'Banco de Dados'!$B$4:$J$50,6,FALSE)*(1-(PRINCIPAL!$M$141/100)),IF(L480=PRINCIPAL!$N$141,VLOOKUP($AW$477,'Banco de Dados'!$B$4:$J$50,6,FALSE)*(1-(PRINCIPAL!$O$141/100)),VLOOKUP($AW$477,'Banco de Dados'!$B$4:$J$50,6,FALSE)))))))))),"")</f>
        <v/>
      </c>
      <c r="AW480" s="29" t="str">
        <f>IFERROR(AV480*(IFERROR(VLOOKUP($AW$477,'Banco de Dados'!$B$4:$J$50,4,FALSE),"ERRO")),"")</f>
        <v/>
      </c>
      <c r="AX480" s="28" t="str">
        <f>IFERROR(AW480+AV480,"")</f>
        <v/>
      </c>
      <c r="AY480" s="101" t="str">
        <f>IFERROR(AX480*(C480*(PRINCIPAL!$G$141/100))*0.47*(44/12),"")</f>
        <v/>
      </c>
      <c r="AZ480" s="111" t="str">
        <f>IFERROR(AY480,"")</f>
        <v/>
      </c>
      <c r="BA480" s="132" t="str">
        <f>IFERROR(IF(AND(PRINCIPAL!$H$142&lt;&gt;"",OR(L480=PRINCIPAL!$I$142,L480=PRINCIPAL!$I$142+PRINCIPAL!$I$142,L480=PRINCIPAL!$I$142+PRINCIPAL!$I$142+PRINCIPAL!$I$142)),0,IF(AND(PRINCIPAL!$H$142&lt;&gt;"",L480=PRINCIPAL!$J$142),VLOOKUP($BB$477,'Banco de Dados'!$B$4:$J$50,8,FALSE)*PRINCIPAL!$H$142*(1-(PRINCIPAL!$K$142/100)),IF(AND(PRINCIPAL!$H$142&lt;&gt;"",L480=PRINCIPAL!$L$142),VLOOKUP($BB$477,'Banco de Dados'!$B$4:$J$50,8,FALSE)*PRINCIPAL!$H$142*(1-(PRINCIPAL!$M$142/100)),IF(AND(PRINCIPAL!$H$142&lt;&gt;"",L480=PRINCIPAL!$N$142),VLOOKUP($BB$477,'Banco de Dados'!$B$4:$J$50,8,FALSE)*PRINCIPAL!$H$142*(1-(PRINCIPAL!$O$142/100)),IF(PRINCIPAL!$H$142&lt;&gt;"",VLOOKUP($BB$477,'Banco de Dados'!$B$4:$J$50,8,FALSE)*PRINCIPAL!$H$142,IF(OR(L480=PRINCIPAL!$I$142,L480=PRINCIPAL!$I$142+PRINCIPAL!$I$142,L480=PRINCIPAL!$I$142+PRINCIPAL!$I$142+PRINCIPAL!$I$142),0,IF(L480=PRINCIPAL!$J$142,VLOOKUP($BB$477,'Banco de Dados'!$B$4:$J$50,6,FALSE)*(1-(PRINCIPAL!$K$142/100)),IF(L480=PRINCIPAL!$L$142,VLOOKUP($BB$477,'Banco de Dados'!$B$4:$J$50,6,FALSE)*(1-(PRINCIPAL!$M$142/100)),IF(L480=PRINCIPAL!$N$142,VLOOKUP($BB$477,'Banco de Dados'!$B$4:$J$50,6,FALSE)*(1-(PRINCIPAL!$O$142/100)),VLOOKUP($BB$477,'Banco de Dados'!$B$4:$J$50,6,FALSE)))))))))),"")</f>
        <v/>
      </c>
      <c r="BB480" s="28" t="str">
        <f>IFERROR(BA480*(IFERROR(VLOOKUP($BB$477,'Banco de Dados'!$B$4:$J$50,4,FALSE),"ERRO")),"")</f>
        <v/>
      </c>
      <c r="BC480" s="28" t="str">
        <f>IFERROR(BB480+BA480,"")</f>
        <v/>
      </c>
      <c r="BD480" s="101" t="str">
        <f>IFERROR(BC480*(C480*(PRINCIPAL!$G$142/100))*0.47*(44/12),"")</f>
        <v/>
      </c>
      <c r="BE480" s="110" t="str">
        <f>IFERROR(BD480,"")</f>
        <v/>
      </c>
      <c r="BF480" s="30" t="str">
        <f>IFERROR(IF(AND(PRINCIPAL!$H$143&lt;&gt;"",OR(L480=PRINCIPAL!$I$143,L480=PRINCIPAL!$I$143+PRINCIPAL!$I$143,L480=PRINCIPAL!$I$143+PRINCIPAL!$I$143+PRINCIPAL!$I$143)),0,IF(AND(PRINCIPAL!$H$143&lt;&gt;"",L480=PRINCIPAL!$J$143),VLOOKUP($BG$477,'Banco de Dados'!$B$4:$J$50,8,FALSE)*PRINCIPAL!$H$143*(1-(PRINCIPAL!$K$143/100)),IF(AND(PRINCIPAL!$H$143&lt;&gt;"",L480=PRINCIPAL!$L$143),VLOOKUP($BG$477,'Banco de Dados'!$B$4:$J$50,8,FALSE)*PRINCIPAL!$H$143*(1-(PRINCIPAL!$M$143/100)),IF(AND(PRINCIPAL!$H$143&lt;&gt;"",L480=PRINCIPAL!$N$143),VLOOKUP($BG$477,'Banco de Dados'!$B$4:$J$50,8,FALSE)*PRINCIPAL!$H$143*(1-(PRINCIPAL!$O$143/100)),IF(PRINCIPAL!$H$143&lt;&gt;"",VLOOKUP($BG$477,'Banco de Dados'!$B$4:$J$50,8,FALSE)*PRINCIPAL!$H$143,IF(OR(L480=PRINCIPAL!$I$143,L480=PRINCIPAL!$I$143+PRINCIPAL!$I$143,L480=PRINCIPAL!$I$143+PRINCIPAL!$I$143+PRINCIPAL!$I$143),0,IF(L480=PRINCIPAL!$J$143,VLOOKUP($BG$477,'Banco de Dados'!$B$4:$J$50,6,FALSE)*(1-(PRINCIPAL!$K$143/100)),IF(L480=PRINCIPAL!$L$143,VLOOKUP($BG$477,'Banco de Dados'!$B$4:$J$50,6,FALSE)*(1-(PRINCIPAL!$M$143/100)),IF(L480=PRINCIPAL!$N$143,VLOOKUP($BG$477,'Banco de Dados'!$B$4:$J$50,6,FALSE)*(1-(PRINCIPAL!$O$143/100)),VLOOKUP($BG$477,'Banco de Dados'!$B$4:$J$50,6,FALSE)))))))))),"")</f>
        <v/>
      </c>
      <c r="BG480" s="29" t="str">
        <f>IFERROR(BF480*(IFERROR(VLOOKUP($BG$477,'Banco de Dados'!$B$4:$J$50,4,FALSE),"ERRO")),"")</f>
        <v/>
      </c>
      <c r="BH480" s="28" t="str">
        <f>IFERROR(BG480+BF480,"")</f>
        <v/>
      </c>
      <c r="BI480" s="103" t="str">
        <f>IFERROR(BH480*(C480*(PRINCIPAL!$G$143/100))*0.47*(44/12),"")</f>
        <v/>
      </c>
      <c r="BJ480" s="102" t="str">
        <f>IFERROR(BI480,"")</f>
        <v/>
      </c>
    </row>
    <row r="481" spans="2:62" ht="12.75" customHeight="1" x14ac:dyDescent="0.3">
      <c r="B481" s="326">
        <f>IF(B442&lt;&gt;"",B442,"")</f>
        <v>2022</v>
      </c>
      <c r="C481" s="340"/>
      <c r="D481" s="1"/>
      <c r="E481" s="116">
        <v>2</v>
      </c>
      <c r="F481" s="24" t="str">
        <f>IFERROR(VLOOKUP($G$477,'Banco de Dados'!$B$4:$J$50,6,FALSE),"")</f>
        <v/>
      </c>
      <c r="G481" s="25" t="str">
        <f>IFERROR(F481*(IFERROR(VLOOKUP($G$477,'Banco de Dados'!$B$4:$J$50,4,FALSE),"ERRO")),"")</f>
        <v/>
      </c>
      <c r="H481" s="25" t="str">
        <f>IFERROR(F481+G481,"")</f>
        <v/>
      </c>
      <c r="I481" s="103" t="str">
        <f>IFERROR(H481*(C481)*0.47*(44/12),"")</f>
        <v/>
      </c>
      <c r="J481" s="117" t="str">
        <f>IFERROR(I481+J480,"")</f>
        <v/>
      </c>
      <c r="K481" s="1"/>
      <c r="L481" s="91">
        <v>2</v>
      </c>
      <c r="M481" s="24" t="str">
        <f>IFERROR(IF(AND(PRINCIPAL!$H$134&lt;&gt;"",OR(L481=PRINCIPAL!$I$134,L481=PRINCIPAL!$I$134+PRINCIPAL!$I$134,L481=PRINCIPAL!$I$134+PRINCIPAL!$I$134+PRINCIPAL!$I$134)),0,IF(AND(PRINCIPAL!$H$134&lt;&gt;"",L481=PRINCIPAL!$J$134),VLOOKUP($N$477,'Banco de Dados'!$B$4:$J$50,8,FALSE)*PRINCIPAL!$H$134*(1-(PRINCIPAL!$K$134/100)),IF(AND(PRINCIPAL!$H$134&lt;&gt;"",L481=PRINCIPAL!$L$134),VLOOKUP($N$477,'Banco de Dados'!$B$4:$J$50,8,FALSE)*PRINCIPAL!$H$134*(1-(PRINCIPAL!$M$134/100)),IF(AND(PRINCIPAL!$H$134&lt;&gt;"",L481=PRINCIPAL!$N$134),VLOOKUP($N$477,'Banco de Dados'!$B$4:$J$50,8,FALSE)*PRINCIPAL!$H$134*(1-(PRINCIPAL!$O$134/100)),IF(PRINCIPAL!$H$134&lt;&gt;"",VLOOKUP($N$477,'Banco de Dados'!$B$4:$J$50,8,FALSE)*PRINCIPAL!$H$134,IF(OR(L481=PRINCIPAL!$I$134,L481=PRINCIPAL!$I$134+PRINCIPAL!$I$134,L481=PRINCIPAL!$I$134+PRINCIPAL!$I$134+PRINCIPAL!$I$134),0,IF(L481=PRINCIPAL!$J$134,VLOOKUP($N$477,'Banco de Dados'!$B$4:$J$50,6,FALSE)*(1-(PRINCIPAL!$K$134/100)),IF(L481=PRINCIPAL!$L$134,VLOOKUP($N$477,'Banco de Dados'!$B$4:$J$50,6,FALSE)*(1-(PRINCIPAL!$M$134/100)),IF(L481=PRINCIPAL!$N$134,VLOOKUP($N$477,'Banco de Dados'!$B$4:$J$50,6,FALSE)*(1-(PRINCIPAL!$O$134/100)),VLOOKUP($N$477,'Banco de Dados'!$B$4:$J$50,6,FALSE)))))))))),"")</f>
        <v/>
      </c>
      <c r="N481" s="25" t="str">
        <f>IFERROR(M481*(IFERROR(VLOOKUP($N$477,'Banco de Dados'!$B$4:$J$50,4,FALSE),"ERRO")),"")</f>
        <v/>
      </c>
      <c r="O481" s="25" t="str">
        <f>IFERROR(M481+N481,"")</f>
        <v/>
      </c>
      <c r="P481" s="103" t="str">
        <f>IFERROR(O481*(C481*(PRINCIPAL!$G$134/100))*0.47*(44/12),"")</f>
        <v/>
      </c>
      <c r="Q481" s="107" t="str">
        <f>IFERROR(Q480+P481,"")</f>
        <v/>
      </c>
      <c r="R481" s="29" t="str">
        <f>IFERROR(IF(AND(PRINCIPAL!$H$135&lt;&gt;"",OR(L481=PRINCIPAL!$I$135,L481=PRINCIPAL!$I$135+PRINCIPAL!$I$135,L481=PRINCIPAL!$I$135+PRINCIPAL!$I$135+PRINCIPAL!$I$135)),0,IF(AND(PRINCIPAL!$H$135&lt;&gt;"",L481=PRINCIPAL!$J$135),VLOOKUP($S$477,'Banco de Dados'!$B$4:$J$50,8,FALSE)*PRINCIPAL!$H$135*(1-(PRINCIPAL!$K$135/100)),IF(AND(PRINCIPAL!$H$135&lt;&gt;"",L481=PRINCIPAL!$L$135),VLOOKUP($S$477,'Banco de Dados'!$B$4:$J$50,8,FALSE)*PRINCIPAL!$H$135*(1-(PRINCIPAL!$M$135/100)),IF(AND(PRINCIPAL!$H$135&lt;&gt;"",L481=PRINCIPAL!$N$135),VLOOKUP($S$477,'Banco de Dados'!$B$4:$J$50,8,FALSE)*PRINCIPAL!$H$135*(1-(PRINCIPAL!$O$135/100)),IF(PRINCIPAL!$H$135&lt;&gt;"",VLOOKUP($S$477,'Banco de Dados'!$B$4:$J$50,8,FALSE)*PRINCIPAL!$H$135,IF(OR(L481=PRINCIPAL!$I$135,L481=PRINCIPAL!$I$135+PRINCIPAL!$I$135,L481=PRINCIPAL!$I$135+PRINCIPAL!$I$135+PRINCIPAL!$I$135),0,IF(L481=PRINCIPAL!$J$135,VLOOKUP($S$477,'Banco de Dados'!$B$4:$J$50,6,FALSE)*(1-(PRINCIPAL!$K$135/100)),IF(L481=PRINCIPAL!$L$135,VLOOKUP($S$477,'Banco de Dados'!$B$4:$J$50,6,FALSE)*(1-(PRINCIPAL!$M$135/100)),IF(L481=PRINCIPAL!$N$135,VLOOKUP($S$477,'Banco de Dados'!$B$4:$J$50,6,FALSE)*(1-(PRINCIPAL!$O$135/100)),VLOOKUP($S$477,'Banco de Dados'!$B$4:$J$50,6,FALSE)))))))))),"")</f>
        <v/>
      </c>
      <c r="S481" s="29" t="str">
        <f>IFERROR(R481*(IFERROR(VLOOKUP($S$477,'Banco de Dados'!$B$4:$J$50,4,FALSE),"ERRO")),"")</f>
        <v/>
      </c>
      <c r="T481" s="29" t="str">
        <f>IFERROR(R481+S481,"")</f>
        <v/>
      </c>
      <c r="U481" s="103" t="str">
        <f>IFERROR(T481*(C481*(PRINCIPAL!$G$135/100))*0.47*(44/12),"")</f>
        <v/>
      </c>
      <c r="V481" s="103" t="str">
        <f t="shared" ref="V481:V514" si="314">IFERROR(V480+U481,"")</f>
        <v/>
      </c>
      <c r="W481" s="30" t="str">
        <f>IFERROR(IF(AND(PRINCIPAL!$H$136&lt;&gt;"",OR(L481=PRINCIPAL!$I$136,L481=PRINCIPAL!$I$136+PRINCIPAL!$I$136,L481=PRINCIPAL!$I$136+PRINCIPAL!$I$136+PRINCIPAL!$I$136)),0,IF(AND(PRINCIPAL!$H$136&lt;&gt;"",L481=PRINCIPAL!$J$136),VLOOKUP($X$477,'Banco de Dados'!$B$4:$J$50,8,FALSE)*PRINCIPAL!$H$136*(1-(PRINCIPAL!$K$136/100)),IF(AND(PRINCIPAL!$H$136&lt;&gt;"",L481=PRINCIPAL!$L$136),VLOOKUP($X$477,'Banco de Dados'!$B$4:$J$50,8,FALSE)*PRINCIPAL!$H$136*(1-(PRINCIPAL!$M$136/100)),IF(AND(PRINCIPAL!$H$136&lt;&gt;"",L481=PRINCIPAL!$N$136),VLOOKUP($X$477,'Banco de Dados'!$B$4:$J$50,8,FALSE)*PRINCIPAL!$H$136*(1-(PRINCIPAL!$O$136/100)),IF(PRINCIPAL!$H$136&lt;&gt;"",VLOOKUP($X$477,'Banco de Dados'!$B$4:$J$50,8,FALSE)*PRINCIPAL!$H$136,IF(OR(L481=PRINCIPAL!$I$136,L481=PRINCIPAL!$I$136+PRINCIPAL!$I$136,L481=PRINCIPAL!$I$136+PRINCIPAL!$I$136+PRINCIPAL!$I$136),0,IF(L481=PRINCIPAL!$J$136,VLOOKUP($X$477,'Banco de Dados'!$B$4:$J$50,6,FALSE)*(1-(PRINCIPAL!$K$136/100)),IF(L481=PRINCIPAL!$L$136,VLOOKUP($X$477,'Banco de Dados'!$B$4:$J$50,6,FALSE)*(1-(PRINCIPAL!$M$136/100)),IF(L481=PRINCIPAL!$N$136,VLOOKUP($X$477,'Banco de Dados'!$B$4:$J$50,6,FALSE)*(1-(PRINCIPAL!$O$136/100)),VLOOKUP($X$477,'Banco de Dados'!$B$4:$J$50,6,FALSE)))))))))),"")</f>
        <v/>
      </c>
      <c r="X481" s="29" t="str">
        <f>IFERROR(W481*(IFERROR(VLOOKUP($X$477,'Banco de Dados'!$B$4:$J$50,4,FALSE),"ERRO")),"")</f>
        <v/>
      </c>
      <c r="Y481" s="29" t="str">
        <f>IFERROR(X481+W481,"")</f>
        <v/>
      </c>
      <c r="Z481" s="103" t="str">
        <f>IFERROR(Y481*(C481*(PRINCIPAL!$G$136/100))*0.47*(44/12),"")</f>
        <v/>
      </c>
      <c r="AA481" s="111" t="str">
        <f>IFERROR(Z481+AA480,"")</f>
        <v/>
      </c>
      <c r="AB481" s="30" t="str">
        <f>IFERROR(IF(AND(PRINCIPAL!$H$137&lt;&gt;"",OR(L481=PRINCIPAL!$I$137,L481=PRINCIPAL!$I$137+PRINCIPAL!$I$137,L481=PRINCIPAL!$I$137+PRINCIPAL!$I$137+PRINCIPAL!$I$137)),0,IF(AND(PRINCIPAL!$H$137&lt;&gt;"",L481=PRINCIPAL!$J$137),VLOOKUP($AC$477,'Banco de Dados'!$B$4:$J$50,8,FALSE)*PRINCIPAL!$H$137*(1-(PRINCIPAL!$K$137/100)),IF(AND(PRINCIPAL!$H$137&lt;&gt;"",L481=PRINCIPAL!$L$137),VLOOKUP($AC$477,'Banco de Dados'!$B$4:$J$50,8,FALSE)*PRINCIPAL!$H$137*(1-(PRINCIPAL!$M$137/100)),IF(AND(PRINCIPAL!$H$137&lt;&gt;"",L481=PRINCIPAL!$N$137),VLOOKUP($AC$477,'Banco de Dados'!$B$4:$J$50,8,FALSE)*PRINCIPAL!$H$137*(1-(PRINCIPAL!$O$137/100)),IF(PRINCIPAL!$H$137&lt;&gt;"",VLOOKUP($AC$477,'Banco de Dados'!$B$4:$J$50,8,FALSE)*PRINCIPAL!$H$137,IF(OR(L481=PRINCIPAL!$I$137,L481=PRINCIPAL!$I$137+PRINCIPAL!$I$137,L481=PRINCIPAL!$I$137+PRINCIPAL!$I$137+PRINCIPAL!$I$137),0,IF(L481=PRINCIPAL!$J$137,VLOOKUP($AC$477,'Banco de Dados'!$B$4:$J$50,6,FALSE)*(1-(PRINCIPAL!$K$137/100)),IF(L481=PRINCIPAL!$L$137,VLOOKUP($AC$477,'Banco de Dados'!$B$4:$J$50,6,FALSE)*(1-(PRINCIPAL!$M$137/100)),IF(L481=PRINCIPAL!$N$137,VLOOKUP($AC$477,'Banco de Dados'!$B$4:$J$50,6,FALSE)*(1-(PRINCIPAL!$O$137/100)),VLOOKUP($AC$477,'Banco de Dados'!$B$4:$J$50,6,FALSE)))))))))),"")</f>
        <v/>
      </c>
      <c r="AC481" s="29" t="str">
        <f>IFERROR(AB481*(IFERROR(VLOOKUP($AC$477,'Banco de Dados'!$B$4:$J$50,4,FALSE),"ERRO")),"")</f>
        <v/>
      </c>
      <c r="AD481" s="29" t="str">
        <f>IFERROR(AC481+AB481,"")</f>
        <v/>
      </c>
      <c r="AE481" s="103" t="str">
        <f>IFERROR(AD481*(C481*(PRINCIPAL!$G$137/100))*0.47*(44/12),"")</f>
        <v/>
      </c>
      <c r="AF481" s="111" t="str">
        <f>IFERROR(AE481+AF480,"")</f>
        <v/>
      </c>
      <c r="AG481" s="30" t="str">
        <f>IFERROR(IF(AND(PRINCIPAL!$H$138&lt;&gt;"",OR(L481=PRINCIPAL!$I$138,L481=PRINCIPAL!$I$138+PRINCIPAL!$I$138,L481=PRINCIPAL!$I$138+PRINCIPAL!$I$138+PRINCIPAL!$I$138)),0,IF(AND(PRINCIPAL!$H$138&lt;&gt;"",L481=PRINCIPAL!$J$138),VLOOKUP($AH$477,'Banco de Dados'!$B$4:$J$50,8,FALSE)*PRINCIPAL!$H$138*(1-(PRINCIPAL!$K$138/100)),IF(AND(PRINCIPAL!$H$138&lt;&gt;"",L481=PRINCIPAL!$L$138),VLOOKUP($AH$477,'Banco de Dados'!$B$4:$J$50,8,FALSE)*PRINCIPAL!$H$138*(1-(PRINCIPAL!$M$138/100)),IF(AND(PRINCIPAL!$H$138&lt;&gt;"",L481=PRINCIPAL!$N$138),VLOOKUP($AH$477,'Banco de Dados'!$B$4:$J$50,8,FALSE)*PRINCIPAL!$H$138*(1-(PRINCIPAL!$O$138/100)),IF(PRINCIPAL!$H$138&lt;&gt;"",VLOOKUP($AH$477,'Banco de Dados'!$B$4:$J$50,8,FALSE)*PRINCIPAL!$H$138,IF(OR(L481=PRINCIPAL!$I$138,L481=PRINCIPAL!$I$138+PRINCIPAL!$I$138,L481=PRINCIPAL!$I$138+PRINCIPAL!$I$138+PRINCIPAL!$I$138),0,IF(L481=PRINCIPAL!$J$138,VLOOKUP($AH$477,'Banco de Dados'!$B$4:$J$50,6,FALSE)*(1-(PRINCIPAL!$K$138/100)),IF(L481=PRINCIPAL!$L$138,VLOOKUP($AH$477,'Banco de Dados'!$B$4:$J$50,6,FALSE)*(1-(PRINCIPAL!$M$138/100)),IF(L481=PRINCIPAL!$N$138,VLOOKUP($AH$477,'Banco de Dados'!$B$4:$J$50,6,FALSE)*(1-(PRINCIPAL!$O$138/100)),VLOOKUP($AH$477,'Banco de Dados'!$B$4:$J$50,6,FALSE)))))))))),"")</f>
        <v/>
      </c>
      <c r="AH481" s="29" t="str">
        <f>IFERROR(AG481*(IFERROR(VLOOKUP($AH$477,'Banco de Dados'!$B$4:$J$50,4,FALSE),"ERRO")),"")</f>
        <v/>
      </c>
      <c r="AI481" s="29" t="str">
        <f>IFERROR(AH481+AG481,"")</f>
        <v/>
      </c>
      <c r="AJ481" s="103" t="str">
        <f>IFERROR(AI481*(C481*(PRINCIPAL!$G$138/100))*0.47*(44/12),"")</f>
        <v/>
      </c>
      <c r="AK481" s="111" t="str">
        <f>IFERROR(AJ481+AK480,"")</f>
        <v/>
      </c>
      <c r="AL481" s="30" t="str">
        <f>IFERROR(IF(AND(PRINCIPAL!$H$139&lt;&gt;"",OR(L481=PRINCIPAL!$I$139,L481=PRINCIPAL!$I$139+PRINCIPAL!$I$139,L481=PRINCIPAL!$I$139+PRINCIPAL!$I$139+PRINCIPAL!$I$139)),0,IF(AND(PRINCIPAL!$H$139&lt;&gt;"",L481=PRINCIPAL!$J$139),VLOOKUP($AM$477,'Banco de Dados'!$B$4:$J$50,8,FALSE)*PRINCIPAL!$H$139*(1-(PRINCIPAL!$K$139/100)),IF(AND(PRINCIPAL!$H$139&lt;&gt;"",L481=PRINCIPAL!$L$139),VLOOKUP($AM$477,'Banco de Dados'!$B$4:$J$50,8,FALSE)*PRINCIPAL!$H$139*(1-(PRINCIPAL!$M$139/100)),IF(AND(PRINCIPAL!$H$139&lt;&gt;"",L481=PRINCIPAL!$N$139),VLOOKUP($AM$477,'Banco de Dados'!$B$4:$J$50,8,FALSE)*PRINCIPAL!$H$139*(1-(PRINCIPAL!$O$139/100)),IF(PRINCIPAL!$H$139&lt;&gt;"",VLOOKUP($AM$477,'Banco de Dados'!$B$4:$J$50,8,FALSE)*PRINCIPAL!$H$139,IF(OR(L481=PRINCIPAL!$I$139,L481=PRINCIPAL!$I$139+PRINCIPAL!$I$139,L481=PRINCIPAL!$I$139+PRINCIPAL!$I$139+PRINCIPAL!$I$139),0,IF(L481=PRINCIPAL!$J$139,VLOOKUP($AM$477,'Banco de Dados'!$B$4:$J$50,6,FALSE)*(1-(PRINCIPAL!$K$139/100)),IF(L481=PRINCIPAL!$L$139,VLOOKUP($AM$477,'Banco de Dados'!$B$4:$J$50,6,FALSE)*(1-(PRINCIPAL!$M$139/100)),IF(L481=PRINCIPAL!$N$139,VLOOKUP($AM$477,'Banco de Dados'!$B$4:$J$50,6,FALSE)*(1-(PRINCIPAL!$O$139/100)),VLOOKUP($AM$477,'Banco de Dados'!$B$4:$J$50,6,FALSE)))))))))),"")</f>
        <v/>
      </c>
      <c r="AM481" s="29" t="str">
        <f>IFERROR(AL481*(IFERROR(VLOOKUP($AM$477,'Banco de Dados'!$B$4:$J$50,4,FALSE),"ERRO")),"")</f>
        <v/>
      </c>
      <c r="AN481" s="29" t="str">
        <f>IFERROR(AM481+AL481,"")</f>
        <v/>
      </c>
      <c r="AO481" s="103" t="str">
        <f>IFERROR(AN481*(C481*(PRINCIPAL!$G$139/100))*0.47*(44/12),"")</f>
        <v/>
      </c>
      <c r="AP481" s="111" t="str">
        <f>IFERROR(AO481+AP480,"")</f>
        <v/>
      </c>
      <c r="AQ481" s="30" t="str">
        <f>IFERROR(IF(AND(PRINCIPAL!$H$140&lt;&gt;"",OR(L481=PRINCIPAL!$I$140,L481=PRINCIPAL!$I$140+PRINCIPAL!$I$140,L481=PRINCIPAL!$I$140+PRINCIPAL!$I$140+PRINCIPAL!$I$140)),0,IF(AND(PRINCIPAL!$H$140&lt;&gt;"",L481=PRINCIPAL!$J$140),VLOOKUP($AR$477,'Banco de Dados'!$B$4:$J$50,8,FALSE)*PRINCIPAL!$H$140*(1-(PRINCIPAL!$K$140/100)),IF(AND(PRINCIPAL!$H$140&lt;&gt;"",L481=PRINCIPAL!$L$140),VLOOKUP($AR$477,'Banco de Dados'!$B$4:$J$50,8,FALSE)*PRINCIPAL!$H$140*(1-(PRINCIPAL!$M$140/100)),IF(AND(PRINCIPAL!$H$140&lt;&gt;"",L481=PRINCIPAL!$N$140),VLOOKUP($AR$477,'Banco de Dados'!$B$4:$J$50,8,FALSE)*PRINCIPAL!$H$140*(1-(PRINCIPAL!$O$140/100)),IF(PRINCIPAL!$H$140&lt;&gt;"",VLOOKUP($AR$477,'Banco de Dados'!$B$4:$J$50,8,FALSE)*PRINCIPAL!$H$140,IF(OR(L481=PRINCIPAL!$I$140,L481=PRINCIPAL!$I$140+PRINCIPAL!$I$140,L481=PRINCIPAL!$I$140+PRINCIPAL!$I$140+PRINCIPAL!$I$140),0,IF(L481=PRINCIPAL!$J$140,VLOOKUP($AR$477,'Banco de Dados'!$B$4:$J$50,6,FALSE)*(1-(PRINCIPAL!$K$140/100)),IF(L481=PRINCIPAL!$L$140,VLOOKUP($AR$477,'Banco de Dados'!$B$4:$J$50,6,FALSE)*(1-(PRINCIPAL!$M$140/100)),IF(L481=PRINCIPAL!$N$140,VLOOKUP($AR$477,'Banco de Dados'!$B$4:$J$50,6,FALSE)*(1-(PRINCIPAL!$O$140/100)),VLOOKUP($AR$477,'Banco de Dados'!$B$4:$J$50,6,FALSE)))))))))),"")</f>
        <v/>
      </c>
      <c r="AR481" s="29" t="str">
        <f>IFERROR(AQ481*(IFERROR(VLOOKUP($AR$477,'Banco de Dados'!$B$4:$J$50,4,FALSE),"ERRO")),"")</f>
        <v/>
      </c>
      <c r="AS481" s="29" t="str">
        <f>IFERROR(AR481+AQ481,"")</f>
        <v/>
      </c>
      <c r="AT481" s="103" t="str">
        <f>IFERROR(AS481*(C481*(PRINCIPAL!$G$140/100))*0.47*(44/12),"")</f>
        <v/>
      </c>
      <c r="AU481" s="111" t="str">
        <f>IFERROR(AT481+AU480,"")</f>
        <v/>
      </c>
      <c r="AV481" s="30" t="str">
        <f>IFERROR(IF(AND(PRINCIPAL!$H$141&lt;&gt;"",OR(L481=PRINCIPAL!$I$141,L481=PRINCIPAL!$I$141+PRINCIPAL!$I$141,L481=PRINCIPAL!$I$141+PRINCIPAL!$I$141+PRINCIPAL!$I$141)),0,IF(AND(PRINCIPAL!$H$141&lt;&gt;"",L481=PRINCIPAL!$J$141),VLOOKUP($AW$477,'Banco de Dados'!$B$4:$J$50,8,FALSE)*PRINCIPAL!$H$141*(1-(PRINCIPAL!$K$141/100)),IF(AND(PRINCIPAL!$H$141&lt;&gt;"",L481=PRINCIPAL!$L$141),VLOOKUP($AW$477,'Banco de Dados'!$B$4:$J$50,8,FALSE)*PRINCIPAL!$H$141*(1-(PRINCIPAL!$M$141/100)),IF(AND(PRINCIPAL!$H$141&lt;&gt;"",L481=PRINCIPAL!$N$141),VLOOKUP($AW$477,'Banco de Dados'!$B$4:$J$50,8,FALSE)*PRINCIPAL!$H$141*(1-(PRINCIPAL!$O$141/100)),IF(PRINCIPAL!$H$141&lt;&gt;"",VLOOKUP($AW$477,'Banco de Dados'!$B$4:$J$50,8,FALSE)*PRINCIPAL!$H$141,IF(OR(L481=PRINCIPAL!$I$141,L481=PRINCIPAL!$I$141+PRINCIPAL!$I$141,L481=PRINCIPAL!$I$141+PRINCIPAL!$I$141+PRINCIPAL!$I$141),0,IF(L481=PRINCIPAL!$J$141,VLOOKUP($AW$477,'Banco de Dados'!$B$4:$J$50,6,FALSE)*(1-(PRINCIPAL!$K$141/100)),IF(L481=PRINCIPAL!$L$141,VLOOKUP($AW$477,'Banco de Dados'!$B$4:$J$50,6,FALSE)*(1-(PRINCIPAL!$M$141/100)),IF(L481=PRINCIPAL!$N$141,VLOOKUP($AW$477,'Banco de Dados'!$B$4:$J$50,6,FALSE)*(1-(PRINCIPAL!$O$141/100)),VLOOKUP($AW$477,'Banco de Dados'!$B$4:$J$50,6,FALSE)))))))))),"")</f>
        <v/>
      </c>
      <c r="AW481" s="29" t="str">
        <f>IFERROR(AV481*(IFERROR(VLOOKUP($AW$477,'Banco de Dados'!$B$4:$J$50,4,FALSE),"ERRO")),"")</f>
        <v/>
      </c>
      <c r="AX481" s="29" t="str">
        <f>IFERROR(AW481+AV481,"")</f>
        <v/>
      </c>
      <c r="AY481" s="103" t="str">
        <f>IFERROR(AX481*(C481*(PRINCIPAL!$G$141/100))*0.47*(44/12),"")</f>
        <v/>
      </c>
      <c r="AZ481" s="111" t="str">
        <f>IFERROR(AY481+AZ480,"")</f>
        <v/>
      </c>
      <c r="BA481" s="30" t="str">
        <f>IFERROR(IF(AND(PRINCIPAL!$H$142&lt;&gt;"",OR(L481=PRINCIPAL!$I$142,L481=PRINCIPAL!$I$142+PRINCIPAL!$I$142,L481=PRINCIPAL!$I$142+PRINCIPAL!$I$142+PRINCIPAL!$I$142)),0,IF(AND(PRINCIPAL!$H$142&lt;&gt;"",L481=PRINCIPAL!$J$142),VLOOKUP($BB$477,'Banco de Dados'!$B$4:$J$50,8,FALSE)*PRINCIPAL!$H$142*(1-(PRINCIPAL!$K$142/100)),IF(AND(PRINCIPAL!$H$142&lt;&gt;"",L481=PRINCIPAL!$L$142),VLOOKUP($BB$477,'Banco de Dados'!$B$4:$J$50,8,FALSE)*PRINCIPAL!$H$142*(1-(PRINCIPAL!$M$142/100)),IF(AND(PRINCIPAL!$H$142&lt;&gt;"",L481=PRINCIPAL!$N$142),VLOOKUP($BB$477,'Banco de Dados'!$B$4:$J$50,8,FALSE)*PRINCIPAL!$H$142*(1-(PRINCIPAL!$O$142/100)),IF(PRINCIPAL!$H$142&lt;&gt;"",VLOOKUP($BB$477,'Banco de Dados'!$B$4:$J$50,8,FALSE)*PRINCIPAL!$H$142,IF(OR(L481=PRINCIPAL!$I$142,L481=PRINCIPAL!$I$142+PRINCIPAL!$I$142,L481=PRINCIPAL!$I$142+PRINCIPAL!$I$142+PRINCIPAL!$I$142),0,IF(L481=PRINCIPAL!$J$142,VLOOKUP($BB$477,'Banco de Dados'!$B$4:$J$50,6,FALSE)*(1-(PRINCIPAL!$K$142/100)),IF(L481=PRINCIPAL!$L$142,VLOOKUP($BB$477,'Banco de Dados'!$B$4:$J$50,6,FALSE)*(1-(PRINCIPAL!$M$142/100)),IF(L481=PRINCIPAL!$N$142,VLOOKUP($BB$477,'Banco de Dados'!$B$4:$J$50,6,FALSE)*(1-(PRINCIPAL!$O$142/100)),VLOOKUP($BB$477,'Banco de Dados'!$B$4:$J$50,6,FALSE)))))))))),"")</f>
        <v/>
      </c>
      <c r="BB481" s="29" t="str">
        <f>IFERROR(BA481*(IFERROR(VLOOKUP($BB$477,'Banco de Dados'!$B$4:$J$50,4,FALSE),"ERRO")),"")</f>
        <v/>
      </c>
      <c r="BC481" s="29" t="str">
        <f>IFERROR(BB481+BA481,"")</f>
        <v/>
      </c>
      <c r="BD481" s="103" t="str">
        <f>IFERROR(BC481*(C481*(PRINCIPAL!$G$142/100))*0.47*(44/12),"")</f>
        <v/>
      </c>
      <c r="BE481" s="111" t="str">
        <f t="shared" ref="BE481:BE514" si="315">IFERROR(BD481,"")</f>
        <v/>
      </c>
      <c r="BF481" s="30" t="str">
        <f>IFERROR(IF(AND(PRINCIPAL!$H$143&lt;&gt;"",OR(L481=PRINCIPAL!$I$143,L481=PRINCIPAL!$I$143+PRINCIPAL!$I$143,L481=PRINCIPAL!$I$143+PRINCIPAL!$I$143+PRINCIPAL!$I$143)),0,IF(AND(PRINCIPAL!$H$143&lt;&gt;"",L481=PRINCIPAL!$J$143),VLOOKUP($BG$477,'Banco de Dados'!$B$4:$J$50,8,FALSE)*PRINCIPAL!$H$143*(1-(PRINCIPAL!$K$143/100)),IF(AND(PRINCIPAL!$H$143&lt;&gt;"",L481=PRINCIPAL!$L$143),VLOOKUP($BG$477,'Banco de Dados'!$B$4:$J$50,8,FALSE)*PRINCIPAL!$H$143*(1-(PRINCIPAL!$M$143/100)),IF(AND(PRINCIPAL!$H$143&lt;&gt;"",L481=PRINCIPAL!$N$143),VLOOKUP($BG$477,'Banco de Dados'!$B$4:$J$50,8,FALSE)*PRINCIPAL!$H$143*(1-(PRINCIPAL!$O$143/100)),IF(PRINCIPAL!$H$143&lt;&gt;"",VLOOKUP($BG$477,'Banco de Dados'!$B$4:$J$50,8,FALSE)*PRINCIPAL!$H$143,IF(OR(L481=PRINCIPAL!$I$143,L481=PRINCIPAL!$I$143+PRINCIPAL!$I$143,L481=PRINCIPAL!$I$143+PRINCIPAL!$I$143+PRINCIPAL!$I$143),0,IF(L481=PRINCIPAL!$J$143,VLOOKUP($BG$477,'Banco de Dados'!$B$4:$J$50,6,FALSE)*(1-(PRINCIPAL!$K$143/100)),IF(L481=PRINCIPAL!$L$143,VLOOKUP($BG$477,'Banco de Dados'!$B$4:$J$50,6,FALSE)*(1-(PRINCIPAL!$M$143/100)),IF(L481=PRINCIPAL!$N$143,VLOOKUP($BG$477,'Banco de Dados'!$B$4:$J$50,6,FALSE)*(1-(PRINCIPAL!$O$143/100)),VLOOKUP($BG$477,'Banco de Dados'!$B$4:$J$50,6,FALSE)))))))))),"")</f>
        <v/>
      </c>
      <c r="BG481" s="29" t="str">
        <f>IFERROR(BF481*(IFERROR(VLOOKUP($BG$477,'Banco de Dados'!$B$4:$J$50,4,FALSE),"ERRO")),"")</f>
        <v/>
      </c>
      <c r="BH481" s="29" t="str">
        <f>IFERROR(BG481+BF481,"")</f>
        <v/>
      </c>
      <c r="BI481" s="103" t="str">
        <f>IFERROR(BH481*(C481*(PRINCIPAL!$G$143/100))*0.47*(44/12),"")</f>
        <v/>
      </c>
      <c r="BJ481" s="102" t="str">
        <f t="shared" ref="BJ481:BJ514" si="316">IFERROR(BI481,"")</f>
        <v/>
      </c>
    </row>
    <row r="482" spans="2:62" ht="12.75" customHeight="1" x14ac:dyDescent="0.3">
      <c r="B482" s="326">
        <f t="shared" ref="B482:B514" si="317">IF(B443&lt;&gt;"",B443,"")</f>
        <v>2023</v>
      </c>
      <c r="C482" s="342"/>
      <c r="D482" s="1"/>
      <c r="E482" s="116">
        <v>3</v>
      </c>
      <c r="F482" s="24" t="str">
        <f>IFERROR(VLOOKUP($G$477,'Banco de Dados'!$B$4:$J$50,6,FALSE),"")</f>
        <v/>
      </c>
      <c r="G482" s="25" t="str">
        <f>IFERROR(F482*(IFERROR(VLOOKUP($G$477,'Banco de Dados'!$B$4:$J$50,4,FALSE),"ERRO")),"")</f>
        <v/>
      </c>
      <c r="H482" s="25" t="str">
        <f t="shared" ref="H482:H514" si="318">IFERROR(F482+G482,"")</f>
        <v/>
      </c>
      <c r="I482" s="103" t="str">
        <f t="shared" ref="I482:I514" si="319">IFERROR(H482*(C482)*0.47*(44/12),"")</f>
        <v/>
      </c>
      <c r="J482" s="117" t="str">
        <f t="shared" ref="J482:J514" si="320">IFERROR(I482+J481,"")</f>
        <v/>
      </c>
      <c r="K482" s="1"/>
      <c r="L482" s="91">
        <v>3</v>
      </c>
      <c r="M482" s="24" t="str">
        <f>IFERROR(IF(AND(PRINCIPAL!$H$134&lt;&gt;"",OR(L482=PRINCIPAL!$I$134,L482=PRINCIPAL!$I$134+PRINCIPAL!$I$134,L482=PRINCIPAL!$I$134+PRINCIPAL!$I$134+PRINCIPAL!$I$134)),0,IF(AND(PRINCIPAL!$H$134&lt;&gt;"",L482=PRINCIPAL!$J$134),VLOOKUP($N$477,'Banco de Dados'!$B$4:$J$50,8,FALSE)*PRINCIPAL!$H$134*(1-(PRINCIPAL!$K$134/100)),IF(AND(PRINCIPAL!$H$134&lt;&gt;"",L482=PRINCIPAL!$L$134),VLOOKUP($N$477,'Banco de Dados'!$B$4:$J$50,8,FALSE)*PRINCIPAL!$H$134*(1-(PRINCIPAL!$M$134/100)),IF(AND(PRINCIPAL!$H$134&lt;&gt;"",L482=PRINCIPAL!$N$134),VLOOKUP($N$477,'Banco de Dados'!$B$4:$J$50,8,FALSE)*PRINCIPAL!$H$134*(1-(PRINCIPAL!$O$134/100)),IF(PRINCIPAL!$H$134&lt;&gt;"",VLOOKUP($N$477,'Banco de Dados'!$B$4:$J$50,8,FALSE)*PRINCIPAL!$H$134,IF(OR(L482=PRINCIPAL!$I$134,L482=PRINCIPAL!$I$134+PRINCIPAL!$I$134,L482=PRINCIPAL!$I$134+PRINCIPAL!$I$134+PRINCIPAL!$I$134),0,IF(L482=PRINCIPAL!$J$134,VLOOKUP($N$477,'Banco de Dados'!$B$4:$J$50,6,FALSE)*(1-(PRINCIPAL!$K$134/100)),IF(L482=PRINCIPAL!$L$134,VLOOKUP($N$477,'Banco de Dados'!$B$4:$J$50,6,FALSE)*(1-(PRINCIPAL!$M$134/100)),IF(L482=PRINCIPAL!$N$134,VLOOKUP($N$477,'Banco de Dados'!$B$4:$J$50,6,FALSE)*(1-(PRINCIPAL!$O$134/100)),VLOOKUP($N$477,'Banco de Dados'!$B$4:$J$50,6,FALSE)))))))))),"")</f>
        <v/>
      </c>
      <c r="N482" s="25" t="str">
        <f>IFERROR(M482*(IFERROR(VLOOKUP($N$477,'Banco de Dados'!$B$4:$J$50,4,FALSE),"ERRO")),"")</f>
        <v/>
      </c>
      <c r="O482" s="25" t="str">
        <f t="shared" ref="O482:O497" si="321">IFERROR(M482+N482,"")</f>
        <v/>
      </c>
      <c r="P482" s="103" t="str">
        <f>IFERROR(O482*(C482*(PRINCIPAL!$G$134/100))*0.47*(44/12),"")</f>
        <v/>
      </c>
      <c r="Q482" s="107" t="str">
        <f>IFERROR(Q481+P482,"")</f>
        <v/>
      </c>
      <c r="R482" s="29" t="str">
        <f>IFERROR(IF(AND(PRINCIPAL!$H$135&lt;&gt;"",OR(L482=PRINCIPAL!$I$135,L482=PRINCIPAL!$I$135+PRINCIPAL!$I$135,L482=PRINCIPAL!$I$135+PRINCIPAL!$I$135+PRINCIPAL!$I$135)),0,IF(AND(PRINCIPAL!$H$135&lt;&gt;"",L482=PRINCIPAL!$J$135),VLOOKUP($S$477,'Banco de Dados'!$B$4:$J$50,8,FALSE)*PRINCIPAL!$H$135*(1-(PRINCIPAL!$K$135/100)),IF(AND(PRINCIPAL!$H$135&lt;&gt;"",L482=PRINCIPAL!$L$135),VLOOKUP($S$477,'Banco de Dados'!$B$4:$J$50,8,FALSE)*PRINCIPAL!$H$135*(1-(PRINCIPAL!$M$135/100)),IF(AND(PRINCIPAL!$H$135&lt;&gt;"",L482=PRINCIPAL!$N$135),VLOOKUP($S$477,'Banco de Dados'!$B$4:$J$50,8,FALSE)*PRINCIPAL!$H$135*(1-(PRINCIPAL!$O$135/100)),IF(PRINCIPAL!$H$135&lt;&gt;"",VLOOKUP($S$477,'Banco de Dados'!$B$4:$J$50,8,FALSE)*PRINCIPAL!$H$135,IF(OR(L482=PRINCIPAL!$I$135,L482=PRINCIPAL!$I$135+PRINCIPAL!$I$135,L482=PRINCIPAL!$I$135+PRINCIPAL!$I$135+PRINCIPAL!$I$135),0,IF(L482=PRINCIPAL!$J$135,VLOOKUP($S$477,'Banco de Dados'!$B$4:$J$50,6,FALSE)*(1-(PRINCIPAL!$K$135/100)),IF(L482=PRINCIPAL!$L$135,VLOOKUP($S$477,'Banco de Dados'!$B$4:$J$50,6,FALSE)*(1-(PRINCIPAL!$M$135/100)),IF(L482=PRINCIPAL!$N$135,VLOOKUP($S$477,'Banco de Dados'!$B$4:$J$50,6,FALSE)*(1-(PRINCIPAL!$O$135/100)),VLOOKUP($S$477,'Banco de Dados'!$B$4:$J$50,6,FALSE)))))))))),"")</f>
        <v/>
      </c>
      <c r="S482" s="29" t="str">
        <f>IFERROR(R482*(IFERROR(VLOOKUP($S$477,'Banco de Dados'!$B$4:$J$50,4,FALSE),"ERRO")),"")</f>
        <v/>
      </c>
      <c r="T482" s="29" t="str">
        <f t="shared" ref="T482:T486" si="322">IFERROR(R482+S482,"")</f>
        <v/>
      </c>
      <c r="U482" s="103" t="str">
        <f>IFERROR(T482*(C482*(PRINCIPAL!$G$135/100))*0.47*(44/12),"")</f>
        <v/>
      </c>
      <c r="V482" s="103" t="str">
        <f t="shared" si="314"/>
        <v/>
      </c>
      <c r="W482" s="30" t="str">
        <f>IFERROR(IF(AND(PRINCIPAL!$H$136&lt;&gt;"",OR(L482=PRINCIPAL!$I$136,L482=PRINCIPAL!$I$136+PRINCIPAL!$I$136,L482=PRINCIPAL!$I$136+PRINCIPAL!$I$136+PRINCIPAL!$I$136)),0,IF(AND(PRINCIPAL!$H$136&lt;&gt;"",L482=PRINCIPAL!$J$136),VLOOKUP($X$477,'Banco de Dados'!$B$4:$J$50,8,FALSE)*PRINCIPAL!$H$136*(1-(PRINCIPAL!$K$136/100)),IF(AND(PRINCIPAL!$H$136&lt;&gt;"",L482=PRINCIPAL!$L$136),VLOOKUP($X$477,'Banco de Dados'!$B$4:$J$50,8,FALSE)*PRINCIPAL!$H$136*(1-(PRINCIPAL!$M$136/100)),IF(AND(PRINCIPAL!$H$136&lt;&gt;"",L482=PRINCIPAL!$N$136),VLOOKUP($X$477,'Banco de Dados'!$B$4:$J$50,8,FALSE)*PRINCIPAL!$H$136*(1-(PRINCIPAL!$O$136/100)),IF(PRINCIPAL!$H$136&lt;&gt;"",VLOOKUP($X$477,'Banco de Dados'!$B$4:$J$50,8,FALSE)*PRINCIPAL!$H$136,IF(OR(L482=PRINCIPAL!$I$136,L482=PRINCIPAL!$I$136+PRINCIPAL!$I$136,L482=PRINCIPAL!$I$136+PRINCIPAL!$I$136+PRINCIPAL!$I$136),0,IF(L482=PRINCIPAL!$J$136,VLOOKUP($X$477,'Banco de Dados'!$B$4:$J$50,6,FALSE)*(1-(PRINCIPAL!$K$136/100)),IF(L482=PRINCIPAL!$L$136,VLOOKUP($X$477,'Banco de Dados'!$B$4:$J$50,6,FALSE)*(1-(PRINCIPAL!$M$136/100)),IF(L482=PRINCIPAL!$N$136,VLOOKUP($X$477,'Banco de Dados'!$B$4:$J$50,6,FALSE)*(1-(PRINCIPAL!$O$136/100)),VLOOKUP($X$477,'Banco de Dados'!$B$4:$J$50,6,FALSE)))))))))),"")</f>
        <v/>
      </c>
      <c r="X482" s="29" t="str">
        <f>IFERROR(W482*(IFERROR(VLOOKUP($X$477,'Banco de Dados'!$B$4:$J$50,4,FALSE),"ERRO")),"")</f>
        <v/>
      </c>
      <c r="Y482" s="29" t="str">
        <f>IFERROR(X482+W482,"")</f>
        <v/>
      </c>
      <c r="Z482" s="103" t="str">
        <f>IFERROR(Y482*(C482*(PRINCIPAL!$G$136/100))*0.47*(44/12),"")</f>
        <v/>
      </c>
      <c r="AA482" s="111" t="str">
        <f>IFERROR(Z482+AA481,"")</f>
        <v/>
      </c>
      <c r="AB482" s="30" t="str">
        <f>IFERROR(IF(AND(PRINCIPAL!$H$137&lt;&gt;"",OR(L482=PRINCIPAL!$I$137,L482=PRINCIPAL!$I$137+PRINCIPAL!$I$137,L482=PRINCIPAL!$I$137+PRINCIPAL!$I$137+PRINCIPAL!$I$137)),0,IF(AND(PRINCIPAL!$H$137&lt;&gt;"",L482=PRINCIPAL!$J$137),VLOOKUP($AC$477,'Banco de Dados'!$B$4:$J$50,8,FALSE)*PRINCIPAL!$H$137*(1-(PRINCIPAL!$K$137/100)),IF(AND(PRINCIPAL!$H$137&lt;&gt;"",L482=PRINCIPAL!$L$137),VLOOKUP($AC$477,'Banco de Dados'!$B$4:$J$50,8,FALSE)*PRINCIPAL!$H$137*(1-(PRINCIPAL!$M$137/100)),IF(AND(PRINCIPAL!$H$137&lt;&gt;"",L482=PRINCIPAL!$N$137),VLOOKUP($AC$477,'Banco de Dados'!$B$4:$J$50,8,FALSE)*PRINCIPAL!$H$137*(1-(PRINCIPAL!$O$137/100)),IF(PRINCIPAL!$H$137&lt;&gt;"",VLOOKUP($AC$477,'Banco de Dados'!$B$4:$J$50,8,FALSE)*PRINCIPAL!$H$137,IF(OR(L482=PRINCIPAL!$I$137,L482=PRINCIPAL!$I$137+PRINCIPAL!$I$137,L482=PRINCIPAL!$I$137+PRINCIPAL!$I$137+PRINCIPAL!$I$137),0,IF(L482=PRINCIPAL!$J$137,VLOOKUP($AC$477,'Banco de Dados'!$B$4:$J$50,6,FALSE)*(1-(PRINCIPAL!$K$137/100)),IF(L482=PRINCIPAL!$L$137,VLOOKUP($AC$477,'Banco de Dados'!$B$4:$J$50,6,FALSE)*(1-(PRINCIPAL!$M$137/100)),IF(L482=PRINCIPAL!$N$137,VLOOKUP($AC$477,'Banco de Dados'!$B$4:$J$50,6,FALSE)*(1-(PRINCIPAL!$O$137/100)),VLOOKUP($AC$477,'Banco de Dados'!$B$4:$J$50,6,FALSE)))))))))),"")</f>
        <v/>
      </c>
      <c r="AC482" s="29" t="str">
        <f>IFERROR(AB482*(IFERROR(VLOOKUP($AC$477,'Banco de Dados'!$B$4:$J$50,4,FALSE),"ERRO")),"")</f>
        <v/>
      </c>
      <c r="AD482" s="29" t="str">
        <f t="shared" ref="AD482:AD514" si="323">IFERROR(AC482+AB482,"")</f>
        <v/>
      </c>
      <c r="AE482" s="103" t="str">
        <f>IFERROR(AD482*(C482*(PRINCIPAL!$G$137/100))*0.47*(44/12),"")</f>
        <v/>
      </c>
      <c r="AF482" s="111" t="str">
        <f t="shared" ref="AF482:AF514" si="324">IFERROR(AE482+AF481,"")</f>
        <v/>
      </c>
      <c r="AG482" s="30" t="str">
        <f>IFERROR(IF(AND(PRINCIPAL!$H$138&lt;&gt;"",OR(L482=PRINCIPAL!$I$138,L482=PRINCIPAL!$I$138+PRINCIPAL!$I$138,L482=PRINCIPAL!$I$138+PRINCIPAL!$I$138+PRINCIPAL!$I$138)),0,IF(AND(PRINCIPAL!$H$138&lt;&gt;"",L482=PRINCIPAL!$J$138),VLOOKUP($AH$477,'Banco de Dados'!$B$4:$J$50,8,FALSE)*PRINCIPAL!$H$138*(1-(PRINCIPAL!$K$138/100)),IF(AND(PRINCIPAL!$H$138&lt;&gt;"",L482=PRINCIPAL!$L$138),VLOOKUP($AH$477,'Banco de Dados'!$B$4:$J$50,8,FALSE)*PRINCIPAL!$H$138*(1-(PRINCIPAL!$M$138/100)),IF(AND(PRINCIPAL!$H$138&lt;&gt;"",L482=PRINCIPAL!$N$138),VLOOKUP($AH$477,'Banco de Dados'!$B$4:$J$50,8,FALSE)*PRINCIPAL!$H$138*(1-(PRINCIPAL!$O$138/100)),IF(PRINCIPAL!$H$138&lt;&gt;"",VLOOKUP($AH$477,'Banco de Dados'!$B$4:$J$50,8,FALSE)*PRINCIPAL!$H$138,IF(OR(L482=PRINCIPAL!$I$138,L482=PRINCIPAL!$I$138+PRINCIPAL!$I$138,L482=PRINCIPAL!$I$138+PRINCIPAL!$I$138+PRINCIPAL!$I$138),0,IF(L482=PRINCIPAL!$J$138,VLOOKUP($AH$477,'Banco de Dados'!$B$4:$J$50,6,FALSE)*(1-(PRINCIPAL!$K$138/100)),IF(L482=PRINCIPAL!$L$138,VLOOKUP($AH$477,'Banco de Dados'!$B$4:$J$50,6,FALSE)*(1-(PRINCIPAL!$M$138/100)),IF(L482=PRINCIPAL!$N$138,VLOOKUP($AH$477,'Banco de Dados'!$B$4:$J$50,6,FALSE)*(1-(PRINCIPAL!$O$138/100)),VLOOKUP($AH$477,'Banco de Dados'!$B$4:$J$50,6,FALSE)))))))))),"")</f>
        <v/>
      </c>
      <c r="AH482" s="29" t="str">
        <f>IFERROR(AG482*(IFERROR(VLOOKUP($AH$477,'Banco de Dados'!$B$4:$J$50,4,FALSE),"ERRO")),"")</f>
        <v/>
      </c>
      <c r="AI482" s="29" t="str">
        <f t="shared" ref="AI482:AI514" si="325">IFERROR(AH482+AG482,"")</f>
        <v/>
      </c>
      <c r="AJ482" s="103" t="str">
        <f>IFERROR(AI482*(C482*(PRINCIPAL!$G$138/100))*0.47*(44/12),"")</f>
        <v/>
      </c>
      <c r="AK482" s="111" t="str">
        <f>IFERROR(AJ482+AK481,"")</f>
        <v/>
      </c>
      <c r="AL482" s="30" t="str">
        <f>IFERROR(IF(AND(PRINCIPAL!$H$139&lt;&gt;"",OR(L482=PRINCIPAL!$I$139,L482=PRINCIPAL!$I$139+PRINCIPAL!$I$139,L482=PRINCIPAL!$I$139+PRINCIPAL!$I$139+PRINCIPAL!$I$139)),0,IF(AND(PRINCIPAL!$H$139&lt;&gt;"",L482=PRINCIPAL!$J$139),VLOOKUP($AM$477,'Banco de Dados'!$B$4:$J$50,8,FALSE)*PRINCIPAL!$H$139*(1-(PRINCIPAL!$K$139/100)),IF(AND(PRINCIPAL!$H$139&lt;&gt;"",L482=PRINCIPAL!$L$139),VLOOKUP($AM$477,'Banco de Dados'!$B$4:$J$50,8,FALSE)*PRINCIPAL!$H$139*(1-(PRINCIPAL!$M$139/100)),IF(AND(PRINCIPAL!$H$139&lt;&gt;"",L482=PRINCIPAL!$N$139),VLOOKUP($AM$477,'Banco de Dados'!$B$4:$J$50,8,FALSE)*PRINCIPAL!$H$139*(1-(PRINCIPAL!$O$139/100)),IF(PRINCIPAL!$H$139&lt;&gt;"",VLOOKUP($AM$477,'Banco de Dados'!$B$4:$J$50,8,FALSE)*PRINCIPAL!$H$139,IF(OR(L482=PRINCIPAL!$I$139,L482=PRINCIPAL!$I$139+PRINCIPAL!$I$139,L482=PRINCIPAL!$I$139+PRINCIPAL!$I$139+PRINCIPAL!$I$139),0,IF(L482=PRINCIPAL!$J$139,VLOOKUP($AM$477,'Banco de Dados'!$B$4:$J$50,6,FALSE)*(1-(PRINCIPAL!$K$139/100)),IF(L482=PRINCIPAL!$L$139,VLOOKUP($AM$477,'Banco de Dados'!$B$4:$J$50,6,FALSE)*(1-(PRINCIPAL!$M$139/100)),IF(L482=PRINCIPAL!$N$139,VLOOKUP($AM$477,'Banco de Dados'!$B$4:$J$50,6,FALSE)*(1-(PRINCIPAL!$O$139/100)),VLOOKUP($AM$477,'Banco de Dados'!$B$4:$J$50,6,FALSE)))))))))),"")</f>
        <v/>
      </c>
      <c r="AM482" s="29" t="str">
        <f>IFERROR(AL482*(IFERROR(VLOOKUP($AM$477,'Banco de Dados'!$B$4:$J$50,4,FALSE),"ERRO")),"")</f>
        <v/>
      </c>
      <c r="AN482" s="29" t="str">
        <f t="shared" ref="AN482:AN514" si="326">IFERROR(AM482+AL482,"")</f>
        <v/>
      </c>
      <c r="AO482" s="103" t="str">
        <f>IFERROR(AN482*(C482*(PRINCIPAL!$G$139/100))*0.47*(44/12),"")</f>
        <v/>
      </c>
      <c r="AP482" s="111" t="str">
        <f t="shared" ref="AP482:AP514" si="327">IFERROR(AO482+AP481,"")</f>
        <v/>
      </c>
      <c r="AQ482" s="30" t="str">
        <f>IFERROR(IF(AND(PRINCIPAL!$H$140&lt;&gt;"",OR(L482=PRINCIPAL!$I$140,L482=PRINCIPAL!$I$140+PRINCIPAL!$I$140,L482=PRINCIPAL!$I$140+PRINCIPAL!$I$140+PRINCIPAL!$I$140)),0,IF(AND(PRINCIPAL!$H$140&lt;&gt;"",L482=PRINCIPAL!$J$140),VLOOKUP($AR$477,'Banco de Dados'!$B$4:$J$50,8,FALSE)*PRINCIPAL!$H$140*(1-(PRINCIPAL!$K$140/100)),IF(AND(PRINCIPAL!$H$140&lt;&gt;"",L482=PRINCIPAL!$L$140),VLOOKUP($AR$477,'Banco de Dados'!$B$4:$J$50,8,FALSE)*PRINCIPAL!$H$140*(1-(PRINCIPAL!$M$140/100)),IF(AND(PRINCIPAL!$H$140&lt;&gt;"",L482=PRINCIPAL!$N$140),VLOOKUP($AR$477,'Banco de Dados'!$B$4:$J$50,8,FALSE)*PRINCIPAL!$H$140*(1-(PRINCIPAL!$O$140/100)),IF(PRINCIPAL!$H$140&lt;&gt;"",VLOOKUP($AR$477,'Banco de Dados'!$B$4:$J$50,8,FALSE)*PRINCIPAL!$H$140,IF(OR(L482=PRINCIPAL!$I$140,L482=PRINCIPAL!$I$140+PRINCIPAL!$I$140,L482=PRINCIPAL!$I$140+PRINCIPAL!$I$140+PRINCIPAL!$I$140),0,IF(L482=PRINCIPAL!$J$140,VLOOKUP($AR$477,'Banco de Dados'!$B$4:$J$50,6,FALSE)*(1-(PRINCIPAL!$K$140/100)),IF(L482=PRINCIPAL!$L$140,VLOOKUP($AR$477,'Banco de Dados'!$B$4:$J$50,6,FALSE)*(1-(PRINCIPAL!$M$140/100)),IF(L482=PRINCIPAL!$N$140,VLOOKUP($AR$477,'Banco de Dados'!$B$4:$J$50,6,FALSE)*(1-(PRINCIPAL!$O$140/100)),VLOOKUP($AR$477,'Banco de Dados'!$B$4:$J$50,6,FALSE)))))))))),"")</f>
        <v/>
      </c>
      <c r="AR482" s="29" t="str">
        <f>IFERROR(AQ482*(IFERROR(VLOOKUP($AR$477,'Banco de Dados'!$B$4:$J$50,4,FALSE),"ERRO")),"")</f>
        <v/>
      </c>
      <c r="AS482" s="29" t="str">
        <f t="shared" ref="AS482:AS514" si="328">IFERROR(AR482+AQ482,"")</f>
        <v/>
      </c>
      <c r="AT482" s="103" t="str">
        <f>IFERROR(AS482*(C482*(PRINCIPAL!$G$140/100))*0.47*(44/12),"")</f>
        <v/>
      </c>
      <c r="AU482" s="111" t="str">
        <f t="shared" ref="AU482:AU514" si="329">IFERROR(AT482+AU481,"")</f>
        <v/>
      </c>
      <c r="AV482" s="30" t="str">
        <f>IFERROR(IF(AND(PRINCIPAL!$H$141&lt;&gt;"",OR(L482=PRINCIPAL!$I$141,L482=PRINCIPAL!$I$141+PRINCIPAL!$I$141,L482=PRINCIPAL!$I$141+PRINCIPAL!$I$141+PRINCIPAL!$I$141)),0,IF(AND(PRINCIPAL!$H$141&lt;&gt;"",L482=PRINCIPAL!$J$141),VLOOKUP($AW$477,'Banco de Dados'!$B$4:$J$50,8,FALSE)*PRINCIPAL!$H$141*(1-(PRINCIPAL!$K$141/100)),IF(AND(PRINCIPAL!$H$141&lt;&gt;"",L482=PRINCIPAL!$L$141),VLOOKUP($AW$477,'Banco de Dados'!$B$4:$J$50,8,FALSE)*PRINCIPAL!$H$141*(1-(PRINCIPAL!$M$141/100)),IF(AND(PRINCIPAL!$H$141&lt;&gt;"",L482=PRINCIPAL!$N$141),VLOOKUP($AW$477,'Banco de Dados'!$B$4:$J$50,8,FALSE)*PRINCIPAL!$H$141*(1-(PRINCIPAL!$O$141/100)),IF(PRINCIPAL!$H$141&lt;&gt;"",VLOOKUP($AW$477,'Banco de Dados'!$B$4:$J$50,8,FALSE)*PRINCIPAL!$H$141,IF(OR(L482=PRINCIPAL!$I$141,L482=PRINCIPAL!$I$141+PRINCIPAL!$I$141,L482=PRINCIPAL!$I$141+PRINCIPAL!$I$141+PRINCIPAL!$I$141),0,IF(L482=PRINCIPAL!$J$141,VLOOKUP($AW$477,'Banco de Dados'!$B$4:$J$50,6,FALSE)*(1-(PRINCIPAL!$K$141/100)),IF(L482=PRINCIPAL!$L$141,VLOOKUP($AW$477,'Banco de Dados'!$B$4:$J$50,6,FALSE)*(1-(PRINCIPAL!$M$141/100)),IF(L482=PRINCIPAL!$N$141,VLOOKUP($AW$477,'Banco de Dados'!$B$4:$J$50,6,FALSE)*(1-(PRINCIPAL!$O$141/100)),VLOOKUP($AW$477,'Banco de Dados'!$B$4:$J$50,6,FALSE)))))))))),"")</f>
        <v/>
      </c>
      <c r="AW482" s="29" t="str">
        <f>IFERROR(AV482*(IFERROR(VLOOKUP($AW$477,'Banco de Dados'!$B$4:$J$50,4,FALSE),"ERRO")),"")</f>
        <v/>
      </c>
      <c r="AX482" s="29" t="str">
        <f t="shared" ref="AX482:AX514" si="330">IFERROR(AW482+AV482,"")</f>
        <v/>
      </c>
      <c r="AY482" s="103" t="str">
        <f>IFERROR(AX482*(C482*(PRINCIPAL!$G$141/100))*0.47*(44/12),"")</f>
        <v/>
      </c>
      <c r="AZ482" s="111" t="str">
        <f>IFERROR(AY482+AZ481,"")</f>
        <v/>
      </c>
      <c r="BA482" s="30" t="str">
        <f>IFERROR(IF(AND(PRINCIPAL!$H$142&lt;&gt;"",OR(L482=PRINCIPAL!$I$142,L482=PRINCIPAL!$I$142+PRINCIPAL!$I$142,L482=PRINCIPAL!$I$142+PRINCIPAL!$I$142+PRINCIPAL!$I$142)),0,IF(AND(PRINCIPAL!$H$142&lt;&gt;"",L482=PRINCIPAL!$J$142),VLOOKUP($BB$477,'Banco de Dados'!$B$4:$J$50,8,FALSE)*PRINCIPAL!$H$142*(1-(PRINCIPAL!$K$142/100)),IF(AND(PRINCIPAL!$H$142&lt;&gt;"",L482=PRINCIPAL!$L$142),VLOOKUP($BB$477,'Banco de Dados'!$B$4:$J$50,8,FALSE)*PRINCIPAL!$H$142*(1-(PRINCIPAL!$M$142/100)),IF(AND(PRINCIPAL!$H$142&lt;&gt;"",L482=PRINCIPAL!$N$142),VLOOKUP($BB$477,'Banco de Dados'!$B$4:$J$50,8,FALSE)*PRINCIPAL!$H$142*(1-(PRINCIPAL!$O$142/100)),IF(PRINCIPAL!$H$142&lt;&gt;"",VLOOKUP($BB$477,'Banco de Dados'!$B$4:$J$50,8,FALSE)*PRINCIPAL!$H$142,IF(OR(L482=PRINCIPAL!$I$142,L482=PRINCIPAL!$I$142+PRINCIPAL!$I$142,L482=PRINCIPAL!$I$142+PRINCIPAL!$I$142+PRINCIPAL!$I$142),0,IF(L482=PRINCIPAL!$J$142,VLOOKUP($BB$477,'Banco de Dados'!$B$4:$J$50,6,FALSE)*(1-(PRINCIPAL!$K$142/100)),IF(L482=PRINCIPAL!$L$142,VLOOKUP($BB$477,'Banco de Dados'!$B$4:$J$50,6,FALSE)*(1-(PRINCIPAL!$M$142/100)),IF(L482=PRINCIPAL!$N$142,VLOOKUP($BB$477,'Banco de Dados'!$B$4:$J$50,6,FALSE)*(1-(PRINCIPAL!$O$142/100)),VLOOKUP($BB$477,'Banco de Dados'!$B$4:$J$50,6,FALSE)))))))))),"")</f>
        <v/>
      </c>
      <c r="BB482" s="29" t="str">
        <f>IFERROR(BA482*(IFERROR(VLOOKUP($BB$477,'Banco de Dados'!$B$4:$J$50,4,FALSE),"ERRO")),"")</f>
        <v/>
      </c>
      <c r="BC482" s="29" t="str">
        <f>IFERROR(BB482+BA482,"")</f>
        <v/>
      </c>
      <c r="BD482" s="103" t="str">
        <f>IFERROR(BC482*(C482*(PRINCIPAL!$G$142/100))*0.47*(44/12),"")</f>
        <v/>
      </c>
      <c r="BE482" s="111" t="str">
        <f t="shared" si="315"/>
        <v/>
      </c>
      <c r="BF482" s="30" t="str">
        <f>IFERROR(IF(AND(PRINCIPAL!$H$143&lt;&gt;"",OR(L482=PRINCIPAL!$I$143,L482=PRINCIPAL!$I$143+PRINCIPAL!$I$143,L482=PRINCIPAL!$I$143+PRINCIPAL!$I$143+PRINCIPAL!$I$143)),0,IF(AND(PRINCIPAL!$H$143&lt;&gt;"",L482=PRINCIPAL!$J$143),VLOOKUP($BG$477,'Banco de Dados'!$B$4:$J$50,8,FALSE)*PRINCIPAL!$H$143*(1-(PRINCIPAL!$K$143/100)),IF(AND(PRINCIPAL!$H$143&lt;&gt;"",L482=PRINCIPAL!$L$143),VLOOKUP($BG$477,'Banco de Dados'!$B$4:$J$50,8,FALSE)*PRINCIPAL!$H$143*(1-(PRINCIPAL!$M$143/100)),IF(AND(PRINCIPAL!$H$143&lt;&gt;"",L482=PRINCIPAL!$N$143),VLOOKUP($BG$477,'Banco de Dados'!$B$4:$J$50,8,FALSE)*PRINCIPAL!$H$143*(1-(PRINCIPAL!$O$143/100)),IF(PRINCIPAL!$H$143&lt;&gt;"",VLOOKUP($BG$477,'Banco de Dados'!$B$4:$J$50,8,FALSE)*PRINCIPAL!$H$143,IF(OR(L482=PRINCIPAL!$I$143,L482=PRINCIPAL!$I$143+PRINCIPAL!$I$143,L482=PRINCIPAL!$I$143+PRINCIPAL!$I$143+PRINCIPAL!$I$143),0,IF(L482=PRINCIPAL!$J$143,VLOOKUP($BG$477,'Banco de Dados'!$B$4:$J$50,6,FALSE)*(1-(PRINCIPAL!$K$143/100)),IF(L482=PRINCIPAL!$L$143,VLOOKUP($BG$477,'Banco de Dados'!$B$4:$J$50,6,FALSE)*(1-(PRINCIPAL!$M$143/100)),IF(L482=PRINCIPAL!$N$143,VLOOKUP($BG$477,'Banco de Dados'!$B$4:$J$50,6,FALSE)*(1-(PRINCIPAL!$O$143/100)),VLOOKUP($BG$477,'Banco de Dados'!$B$4:$J$50,6,FALSE)))))))))),"")</f>
        <v/>
      </c>
      <c r="BG482" s="29" t="str">
        <f>IFERROR(BF482*(IFERROR(VLOOKUP($BG$477,'Banco de Dados'!$B$4:$J$50,4,FALSE),"ERRO")),"")</f>
        <v/>
      </c>
      <c r="BH482" s="29" t="str">
        <f t="shared" ref="BH482:BH514" si="331">IFERROR(BG482+BF482,"")</f>
        <v/>
      </c>
      <c r="BI482" s="103" t="str">
        <f>IFERROR(BH482*(C482*(PRINCIPAL!$G$143/100))*0.47*(44/12),"")</f>
        <v/>
      </c>
      <c r="BJ482" s="102" t="str">
        <f t="shared" si="316"/>
        <v/>
      </c>
    </row>
    <row r="483" spans="2:62" ht="12.75" customHeight="1" x14ac:dyDescent="0.3">
      <c r="B483" s="326">
        <f t="shared" si="317"/>
        <v>2024</v>
      </c>
      <c r="C483" s="343"/>
      <c r="D483" s="1"/>
      <c r="E483" s="116">
        <v>4</v>
      </c>
      <c r="F483" s="24" t="str">
        <f>IFERROR(VLOOKUP($G$477,'Banco de Dados'!$B$4:$J$50,6,FALSE),"")</f>
        <v/>
      </c>
      <c r="G483" s="25" t="str">
        <f>IFERROR(F483*(IFERROR(VLOOKUP($G$477,'Banco de Dados'!$B$4:$J$50,4,FALSE),"ERRO")),"")</f>
        <v/>
      </c>
      <c r="H483" s="25" t="str">
        <f t="shared" si="318"/>
        <v/>
      </c>
      <c r="I483" s="103" t="str">
        <f t="shared" si="319"/>
        <v/>
      </c>
      <c r="J483" s="117" t="str">
        <f t="shared" si="320"/>
        <v/>
      </c>
      <c r="K483" s="1"/>
      <c r="L483" s="91">
        <v>4</v>
      </c>
      <c r="M483" s="24" t="str">
        <f>IFERROR(IF(AND(PRINCIPAL!$H$134&lt;&gt;"",OR(L483=PRINCIPAL!$I$134,L483=PRINCIPAL!$I$134+PRINCIPAL!$I$134,L483=PRINCIPAL!$I$134+PRINCIPAL!$I$134+PRINCIPAL!$I$134)),0,IF(AND(PRINCIPAL!$H$134&lt;&gt;"",L483=PRINCIPAL!$J$134),VLOOKUP($N$477,'Banco de Dados'!$B$4:$J$50,8,FALSE)*PRINCIPAL!$H$134*(1-(PRINCIPAL!$K$134/100)),IF(AND(PRINCIPAL!$H$134&lt;&gt;"",L483=PRINCIPAL!$L$134),VLOOKUP($N$477,'Banco de Dados'!$B$4:$J$50,8,FALSE)*PRINCIPAL!$H$134*(1-(PRINCIPAL!$M$134/100)),IF(AND(PRINCIPAL!$H$134&lt;&gt;"",L483=PRINCIPAL!$N$134),VLOOKUP($N$477,'Banco de Dados'!$B$4:$J$50,8,FALSE)*PRINCIPAL!$H$134*(1-(PRINCIPAL!$O$134/100)),IF(PRINCIPAL!$H$134&lt;&gt;"",VLOOKUP($N$477,'Banco de Dados'!$B$4:$J$50,8,FALSE)*PRINCIPAL!$H$134,IF(OR(L483=PRINCIPAL!$I$134,L483=PRINCIPAL!$I$134+PRINCIPAL!$I$134,L483=PRINCIPAL!$I$134+PRINCIPAL!$I$134+PRINCIPAL!$I$134),0,IF(L483=PRINCIPAL!$J$134,VLOOKUP($N$477,'Banco de Dados'!$B$4:$J$50,6,FALSE)*(1-(PRINCIPAL!$K$134/100)),IF(L483=PRINCIPAL!$L$134,VLOOKUP($N$477,'Banco de Dados'!$B$4:$J$50,6,FALSE)*(1-(PRINCIPAL!$M$134/100)),IF(L483=PRINCIPAL!$N$134,VLOOKUP($N$477,'Banco de Dados'!$B$4:$J$50,6,FALSE)*(1-(PRINCIPAL!$O$134/100)),VLOOKUP($N$477,'Banco de Dados'!$B$4:$J$50,6,FALSE)))))))))),"")</f>
        <v/>
      </c>
      <c r="N483" s="25" t="str">
        <f>IFERROR(M483*(IFERROR(VLOOKUP($N$477,'Banco de Dados'!$B$4:$J$50,4,FALSE),"ERRO")),"")</f>
        <v/>
      </c>
      <c r="O483" s="25" t="str">
        <f t="shared" si="321"/>
        <v/>
      </c>
      <c r="P483" s="103" t="str">
        <f>IFERROR(O483*(C483*(PRINCIPAL!$G$134/100))*0.47*(44/12),"")</f>
        <v/>
      </c>
      <c r="Q483" s="107" t="str">
        <f>IFERROR(Q482+P483,"")</f>
        <v/>
      </c>
      <c r="R483" s="29" t="str">
        <f>IFERROR(IF(AND(PRINCIPAL!$H$135&lt;&gt;"",OR(L483=PRINCIPAL!$I$135,L483=PRINCIPAL!$I$135+PRINCIPAL!$I$135,L483=PRINCIPAL!$I$135+PRINCIPAL!$I$135+PRINCIPAL!$I$135)),0,IF(AND(PRINCIPAL!$H$135&lt;&gt;"",L483=PRINCIPAL!$J$135),VLOOKUP($S$477,'Banco de Dados'!$B$4:$J$50,8,FALSE)*PRINCIPAL!$H$135*(1-(PRINCIPAL!$K$135/100)),IF(AND(PRINCIPAL!$H$135&lt;&gt;"",L483=PRINCIPAL!$L$135),VLOOKUP($S$477,'Banco de Dados'!$B$4:$J$50,8,FALSE)*PRINCIPAL!$H$135*(1-(PRINCIPAL!$M$135/100)),IF(AND(PRINCIPAL!$H$135&lt;&gt;"",L483=PRINCIPAL!$N$135),VLOOKUP($S$477,'Banco de Dados'!$B$4:$J$50,8,FALSE)*PRINCIPAL!$H$135*(1-(PRINCIPAL!$O$135/100)),IF(PRINCIPAL!$H$135&lt;&gt;"",VLOOKUP($S$477,'Banco de Dados'!$B$4:$J$50,8,FALSE)*PRINCIPAL!$H$135,IF(OR(L483=PRINCIPAL!$I$135,L483=PRINCIPAL!$I$135+PRINCIPAL!$I$135,L483=PRINCIPAL!$I$135+PRINCIPAL!$I$135+PRINCIPAL!$I$135),0,IF(L483=PRINCIPAL!$J$135,VLOOKUP($S$477,'Banco de Dados'!$B$4:$J$50,6,FALSE)*(1-(PRINCIPAL!$K$135/100)),IF(L483=PRINCIPAL!$L$135,VLOOKUP($S$477,'Banco de Dados'!$B$4:$J$50,6,FALSE)*(1-(PRINCIPAL!$M$135/100)),IF(L483=PRINCIPAL!$N$135,VLOOKUP($S$477,'Banco de Dados'!$B$4:$J$50,6,FALSE)*(1-(PRINCIPAL!$O$135/100)),VLOOKUP($S$477,'Banco de Dados'!$B$4:$J$50,6,FALSE)))))))))),"")</f>
        <v/>
      </c>
      <c r="S483" s="29" t="str">
        <f>IFERROR(R483*(IFERROR(VLOOKUP($S$477,'Banco de Dados'!$B$4:$J$50,4,FALSE),"ERRO")),"")</f>
        <v/>
      </c>
      <c r="T483" s="29" t="str">
        <f t="shared" si="322"/>
        <v/>
      </c>
      <c r="U483" s="103" t="str">
        <f>IFERROR(T483*(C483*(PRINCIPAL!$G$135/100))*0.47*(44/12),"")</f>
        <v/>
      </c>
      <c r="V483" s="103" t="str">
        <f t="shared" si="314"/>
        <v/>
      </c>
      <c r="W483" s="30" t="str">
        <f>IFERROR(IF(AND(PRINCIPAL!$H$136&lt;&gt;"",OR(L483=PRINCIPAL!$I$136,L483=PRINCIPAL!$I$136+PRINCIPAL!$I$136,L483=PRINCIPAL!$I$136+PRINCIPAL!$I$136+PRINCIPAL!$I$136)),0,IF(AND(PRINCIPAL!$H$136&lt;&gt;"",L483=PRINCIPAL!$J$136),VLOOKUP($X$477,'Banco de Dados'!$B$4:$J$50,8,FALSE)*PRINCIPAL!$H$136*(1-(PRINCIPAL!$K$136/100)),IF(AND(PRINCIPAL!$H$136&lt;&gt;"",L483=PRINCIPAL!$L$136),VLOOKUP($X$477,'Banco de Dados'!$B$4:$J$50,8,FALSE)*PRINCIPAL!$H$136*(1-(PRINCIPAL!$M$136/100)),IF(AND(PRINCIPAL!$H$136&lt;&gt;"",L483=PRINCIPAL!$N$136),VLOOKUP($X$477,'Banco de Dados'!$B$4:$J$50,8,FALSE)*PRINCIPAL!$H$136*(1-(PRINCIPAL!$O$136/100)),IF(PRINCIPAL!$H$136&lt;&gt;"",VLOOKUP($X$477,'Banco de Dados'!$B$4:$J$50,8,FALSE)*PRINCIPAL!$H$136,IF(OR(L483=PRINCIPAL!$I$136,L483=PRINCIPAL!$I$136+PRINCIPAL!$I$136,L483=PRINCIPAL!$I$136+PRINCIPAL!$I$136+PRINCIPAL!$I$136),0,IF(L483=PRINCIPAL!$J$136,VLOOKUP($X$477,'Banco de Dados'!$B$4:$J$50,6,FALSE)*(1-(PRINCIPAL!$K$136/100)),IF(L483=PRINCIPAL!$L$136,VLOOKUP($X$477,'Banco de Dados'!$B$4:$J$50,6,FALSE)*(1-(PRINCIPAL!$M$136/100)),IF(L483=PRINCIPAL!$N$136,VLOOKUP($X$477,'Banco de Dados'!$B$4:$J$50,6,FALSE)*(1-(PRINCIPAL!$O$136/100)),VLOOKUP($X$477,'Banco de Dados'!$B$4:$J$50,6,FALSE)))))))))),"")</f>
        <v/>
      </c>
      <c r="X483" s="29" t="str">
        <f>IFERROR(W483*(IFERROR(VLOOKUP($X$477,'Banco de Dados'!$B$4:$J$50,4,FALSE),"ERRO")),"")</f>
        <v/>
      </c>
      <c r="Y483" s="29" t="str">
        <f t="shared" ref="Y483:Y514" si="332">IFERROR(X483+W483,"")</f>
        <v/>
      </c>
      <c r="Z483" s="103" t="str">
        <f>IFERROR(Y483*(C483*(PRINCIPAL!$G$136/100))*0.47*(44/12),"")</f>
        <v/>
      </c>
      <c r="AA483" s="111" t="str">
        <f t="shared" ref="AA483:AA514" si="333">IFERROR(Z483+AA482,"")</f>
        <v/>
      </c>
      <c r="AB483" s="30" t="str">
        <f>IFERROR(IF(AND(PRINCIPAL!$H$137&lt;&gt;"",OR(L483=PRINCIPAL!$I$137,L483=PRINCIPAL!$I$137+PRINCIPAL!$I$137,L483=PRINCIPAL!$I$137+PRINCIPAL!$I$137+PRINCIPAL!$I$137)),0,IF(AND(PRINCIPAL!$H$137&lt;&gt;"",L483=PRINCIPAL!$J$137),VLOOKUP($AC$477,'Banco de Dados'!$B$4:$J$50,8,FALSE)*PRINCIPAL!$H$137*(1-(PRINCIPAL!$K$137/100)),IF(AND(PRINCIPAL!$H$137&lt;&gt;"",L483=PRINCIPAL!$L$137),VLOOKUP($AC$477,'Banco de Dados'!$B$4:$J$50,8,FALSE)*PRINCIPAL!$H$137*(1-(PRINCIPAL!$M$137/100)),IF(AND(PRINCIPAL!$H$137&lt;&gt;"",L483=PRINCIPAL!$N$137),VLOOKUP($AC$477,'Banco de Dados'!$B$4:$J$50,8,FALSE)*PRINCIPAL!$H$137*(1-(PRINCIPAL!$O$137/100)),IF(PRINCIPAL!$H$137&lt;&gt;"",VLOOKUP($AC$477,'Banco de Dados'!$B$4:$J$50,8,FALSE)*PRINCIPAL!$H$137,IF(OR(L483=PRINCIPAL!$I$137,L483=PRINCIPAL!$I$137+PRINCIPAL!$I$137,L483=PRINCIPAL!$I$137+PRINCIPAL!$I$137+PRINCIPAL!$I$137),0,IF(L483=PRINCIPAL!$J$137,VLOOKUP($AC$477,'Banco de Dados'!$B$4:$J$50,6,FALSE)*(1-(PRINCIPAL!$K$137/100)),IF(L483=PRINCIPAL!$L$137,VLOOKUP($AC$477,'Banco de Dados'!$B$4:$J$50,6,FALSE)*(1-(PRINCIPAL!$M$137/100)),IF(L483=PRINCIPAL!$N$137,VLOOKUP($AC$477,'Banco de Dados'!$B$4:$J$50,6,FALSE)*(1-(PRINCIPAL!$O$137/100)),VLOOKUP($AC$477,'Banco de Dados'!$B$4:$J$50,6,FALSE)))))))))),"")</f>
        <v/>
      </c>
      <c r="AC483" s="29" t="str">
        <f>IFERROR(AB483*(IFERROR(VLOOKUP($AC$477,'Banco de Dados'!$B$4:$J$50,4,FALSE),"ERRO")),"")</f>
        <v/>
      </c>
      <c r="AD483" s="29" t="str">
        <f t="shared" si="323"/>
        <v/>
      </c>
      <c r="AE483" s="103" t="str">
        <f>IFERROR(AD483*(C483*(PRINCIPAL!$G$137/100))*0.47*(44/12),"")</f>
        <v/>
      </c>
      <c r="AF483" s="111" t="str">
        <f t="shared" si="324"/>
        <v/>
      </c>
      <c r="AG483" s="30" t="str">
        <f>IFERROR(IF(AND(PRINCIPAL!$H$138&lt;&gt;"",OR(L483=PRINCIPAL!$I$138,L483=PRINCIPAL!$I$138+PRINCIPAL!$I$138,L483=PRINCIPAL!$I$138+PRINCIPAL!$I$138+PRINCIPAL!$I$138)),0,IF(AND(PRINCIPAL!$H$138&lt;&gt;"",L483=PRINCIPAL!$J$138),VLOOKUP($AH$477,'Banco de Dados'!$B$4:$J$50,8,FALSE)*PRINCIPAL!$H$138*(1-(PRINCIPAL!$K$138/100)),IF(AND(PRINCIPAL!$H$138&lt;&gt;"",L483=PRINCIPAL!$L$138),VLOOKUP($AH$477,'Banco de Dados'!$B$4:$J$50,8,FALSE)*PRINCIPAL!$H$138*(1-(PRINCIPAL!$M$138/100)),IF(AND(PRINCIPAL!$H$138&lt;&gt;"",L483=PRINCIPAL!$N$138),VLOOKUP($AH$477,'Banco de Dados'!$B$4:$J$50,8,FALSE)*PRINCIPAL!$H$138*(1-(PRINCIPAL!$O$138/100)),IF(PRINCIPAL!$H$138&lt;&gt;"",VLOOKUP($AH$477,'Banco de Dados'!$B$4:$J$50,8,FALSE)*PRINCIPAL!$H$138,IF(OR(L483=PRINCIPAL!$I$138,L483=PRINCIPAL!$I$138+PRINCIPAL!$I$138,L483=PRINCIPAL!$I$138+PRINCIPAL!$I$138+PRINCIPAL!$I$138),0,IF(L483=PRINCIPAL!$J$138,VLOOKUP($AH$477,'Banco de Dados'!$B$4:$J$50,6,FALSE)*(1-(PRINCIPAL!$K$138/100)),IF(L483=PRINCIPAL!$L$138,VLOOKUP($AH$477,'Banco de Dados'!$B$4:$J$50,6,FALSE)*(1-(PRINCIPAL!$M$138/100)),IF(L483=PRINCIPAL!$N$138,VLOOKUP($AH$477,'Banco de Dados'!$B$4:$J$50,6,FALSE)*(1-(PRINCIPAL!$O$138/100)),VLOOKUP($AH$477,'Banco de Dados'!$B$4:$J$50,6,FALSE)))))))))),"")</f>
        <v/>
      </c>
      <c r="AH483" s="29" t="str">
        <f>IFERROR(AG483*(IFERROR(VLOOKUP($AH$477,'Banco de Dados'!$B$4:$J$50,4,FALSE),"ERRO")),"")</f>
        <v/>
      </c>
      <c r="AI483" s="29" t="str">
        <f t="shared" si="325"/>
        <v/>
      </c>
      <c r="AJ483" s="103" t="str">
        <f>IFERROR(AI483*(C483*(PRINCIPAL!$G$138/100))*0.47*(44/12),"")</f>
        <v/>
      </c>
      <c r="AK483" s="111" t="str">
        <f t="shared" ref="AK483:AK514" si="334">IFERROR(AJ483+AK482,"")</f>
        <v/>
      </c>
      <c r="AL483" s="30" t="str">
        <f>IFERROR(IF(AND(PRINCIPAL!$H$139&lt;&gt;"",OR(L483=PRINCIPAL!$I$139,L483=PRINCIPAL!$I$139+PRINCIPAL!$I$139,L483=PRINCIPAL!$I$139+PRINCIPAL!$I$139+PRINCIPAL!$I$139)),0,IF(AND(PRINCIPAL!$H$139&lt;&gt;"",L483=PRINCIPAL!$J$139),VLOOKUP($AM$477,'Banco de Dados'!$B$4:$J$50,8,FALSE)*PRINCIPAL!$H$139*(1-(PRINCIPAL!$K$139/100)),IF(AND(PRINCIPAL!$H$139&lt;&gt;"",L483=PRINCIPAL!$L$139),VLOOKUP($AM$477,'Banco de Dados'!$B$4:$J$50,8,FALSE)*PRINCIPAL!$H$139*(1-(PRINCIPAL!$M$139/100)),IF(AND(PRINCIPAL!$H$139&lt;&gt;"",L483=PRINCIPAL!$N$139),VLOOKUP($AM$477,'Banco de Dados'!$B$4:$J$50,8,FALSE)*PRINCIPAL!$H$139*(1-(PRINCIPAL!$O$139/100)),IF(PRINCIPAL!$H$139&lt;&gt;"",VLOOKUP($AM$477,'Banco de Dados'!$B$4:$J$50,8,FALSE)*PRINCIPAL!$H$139,IF(OR(L483=PRINCIPAL!$I$139,L483=PRINCIPAL!$I$139+PRINCIPAL!$I$139,L483=PRINCIPAL!$I$139+PRINCIPAL!$I$139+PRINCIPAL!$I$139),0,IF(L483=PRINCIPAL!$J$139,VLOOKUP($AM$477,'Banco de Dados'!$B$4:$J$50,6,FALSE)*(1-(PRINCIPAL!$K$139/100)),IF(L483=PRINCIPAL!$L$139,VLOOKUP($AM$477,'Banco de Dados'!$B$4:$J$50,6,FALSE)*(1-(PRINCIPAL!$M$139/100)),IF(L483=PRINCIPAL!$N$139,VLOOKUP($AM$477,'Banco de Dados'!$B$4:$J$50,6,FALSE)*(1-(PRINCIPAL!$O$139/100)),VLOOKUP($AM$477,'Banco de Dados'!$B$4:$J$50,6,FALSE)))))))))),"")</f>
        <v/>
      </c>
      <c r="AM483" s="29" t="str">
        <f>IFERROR(AL483*(IFERROR(VLOOKUP($AM$477,'Banco de Dados'!$B$4:$J$50,4,FALSE),"ERRO")),"")</f>
        <v/>
      </c>
      <c r="AN483" s="29" t="str">
        <f t="shared" si="326"/>
        <v/>
      </c>
      <c r="AO483" s="103" t="str">
        <f>IFERROR(AN483*(C483*(PRINCIPAL!$G$139/100))*0.47*(44/12),"")</f>
        <v/>
      </c>
      <c r="AP483" s="111" t="str">
        <f t="shared" si="327"/>
        <v/>
      </c>
      <c r="AQ483" s="30" t="str">
        <f>IFERROR(IF(AND(PRINCIPAL!$H$140&lt;&gt;"",OR(L483=PRINCIPAL!$I$140,L483=PRINCIPAL!$I$140+PRINCIPAL!$I$140,L483=PRINCIPAL!$I$140+PRINCIPAL!$I$140+PRINCIPAL!$I$140)),0,IF(AND(PRINCIPAL!$H$140&lt;&gt;"",L483=PRINCIPAL!$J$140),VLOOKUP($AR$477,'Banco de Dados'!$B$4:$J$50,8,FALSE)*PRINCIPAL!$H$140*(1-(PRINCIPAL!$K$140/100)),IF(AND(PRINCIPAL!$H$140&lt;&gt;"",L483=PRINCIPAL!$L$140),VLOOKUP($AR$477,'Banco de Dados'!$B$4:$J$50,8,FALSE)*PRINCIPAL!$H$140*(1-(PRINCIPAL!$M$140/100)),IF(AND(PRINCIPAL!$H$140&lt;&gt;"",L483=PRINCIPAL!$N$140),VLOOKUP($AR$477,'Banco de Dados'!$B$4:$J$50,8,FALSE)*PRINCIPAL!$H$140*(1-(PRINCIPAL!$O$140/100)),IF(PRINCIPAL!$H$140&lt;&gt;"",VLOOKUP($AR$477,'Banco de Dados'!$B$4:$J$50,8,FALSE)*PRINCIPAL!$H$140,IF(OR(L483=PRINCIPAL!$I$140,L483=PRINCIPAL!$I$140+PRINCIPAL!$I$140,L483=PRINCIPAL!$I$140+PRINCIPAL!$I$140+PRINCIPAL!$I$140),0,IF(L483=PRINCIPAL!$J$140,VLOOKUP($AR$477,'Banco de Dados'!$B$4:$J$50,6,FALSE)*(1-(PRINCIPAL!$K$140/100)),IF(L483=PRINCIPAL!$L$140,VLOOKUP($AR$477,'Banco de Dados'!$B$4:$J$50,6,FALSE)*(1-(PRINCIPAL!$M$140/100)),IF(L483=PRINCIPAL!$N$140,VLOOKUP($AR$477,'Banco de Dados'!$B$4:$J$50,6,FALSE)*(1-(PRINCIPAL!$O$140/100)),VLOOKUP($AR$477,'Banco de Dados'!$B$4:$J$50,6,FALSE)))))))))),"")</f>
        <v/>
      </c>
      <c r="AR483" s="29" t="str">
        <f>IFERROR(AQ483*(IFERROR(VLOOKUP($AR$477,'Banco de Dados'!$B$4:$J$50,4,FALSE),"ERRO")),"")</f>
        <v/>
      </c>
      <c r="AS483" s="29" t="str">
        <f t="shared" si="328"/>
        <v/>
      </c>
      <c r="AT483" s="103" t="str">
        <f>IFERROR(AS483*(C483*(PRINCIPAL!$G$140/100))*0.47*(44/12),"")</f>
        <v/>
      </c>
      <c r="AU483" s="111" t="str">
        <f t="shared" si="329"/>
        <v/>
      </c>
      <c r="AV483" s="30" t="str">
        <f>IFERROR(IF(AND(PRINCIPAL!$H$141&lt;&gt;"",OR(L483=PRINCIPAL!$I$141,L483=PRINCIPAL!$I$141+PRINCIPAL!$I$141,L483=PRINCIPAL!$I$141+PRINCIPAL!$I$141+PRINCIPAL!$I$141)),0,IF(AND(PRINCIPAL!$H$141&lt;&gt;"",L483=PRINCIPAL!$J$141),VLOOKUP($AW$477,'Banco de Dados'!$B$4:$J$50,8,FALSE)*PRINCIPAL!$H$141*(1-(PRINCIPAL!$K$141/100)),IF(AND(PRINCIPAL!$H$141&lt;&gt;"",L483=PRINCIPAL!$L$141),VLOOKUP($AW$477,'Banco de Dados'!$B$4:$J$50,8,FALSE)*PRINCIPAL!$H$141*(1-(PRINCIPAL!$M$141/100)),IF(AND(PRINCIPAL!$H$141&lt;&gt;"",L483=PRINCIPAL!$N$141),VLOOKUP($AW$477,'Banco de Dados'!$B$4:$J$50,8,FALSE)*PRINCIPAL!$H$141*(1-(PRINCIPAL!$O$141/100)),IF(PRINCIPAL!$H$141&lt;&gt;"",VLOOKUP($AW$477,'Banco de Dados'!$B$4:$J$50,8,FALSE)*PRINCIPAL!$H$141,IF(OR(L483=PRINCIPAL!$I$141,L483=PRINCIPAL!$I$141+PRINCIPAL!$I$141,L483=PRINCIPAL!$I$141+PRINCIPAL!$I$141+PRINCIPAL!$I$141),0,IF(L483=PRINCIPAL!$J$141,VLOOKUP($AW$477,'Banco de Dados'!$B$4:$J$50,6,FALSE)*(1-(PRINCIPAL!$K$141/100)),IF(L483=PRINCIPAL!$L$141,VLOOKUP($AW$477,'Banco de Dados'!$B$4:$J$50,6,FALSE)*(1-(PRINCIPAL!$M$141/100)),IF(L483=PRINCIPAL!$N$141,VLOOKUP($AW$477,'Banco de Dados'!$B$4:$J$50,6,FALSE)*(1-(PRINCIPAL!$O$141/100)),VLOOKUP($AW$477,'Banco de Dados'!$B$4:$J$50,6,FALSE)))))))))),"")</f>
        <v/>
      </c>
      <c r="AW483" s="29" t="str">
        <f>IFERROR(AV483*(IFERROR(VLOOKUP($AW$477,'Banco de Dados'!$B$4:$J$50,4,FALSE),"ERRO")),"")</f>
        <v/>
      </c>
      <c r="AX483" s="29" t="str">
        <f t="shared" si="330"/>
        <v/>
      </c>
      <c r="AY483" s="103" t="str">
        <f>IFERROR(AX483*(C483*(PRINCIPAL!$G$141/100))*0.47*(44/12),"")</f>
        <v/>
      </c>
      <c r="AZ483" s="111" t="str">
        <f t="shared" ref="AZ483:AZ514" si="335">IFERROR(AY483+AZ482,"")</f>
        <v/>
      </c>
      <c r="BA483" s="30" t="str">
        <f>IFERROR(IF(AND(PRINCIPAL!$H$142&lt;&gt;"",OR(L483=PRINCIPAL!$I$142,L483=PRINCIPAL!$I$142+PRINCIPAL!$I$142,L483=PRINCIPAL!$I$142+PRINCIPAL!$I$142+PRINCIPAL!$I$142)),0,IF(AND(PRINCIPAL!$H$142&lt;&gt;"",L483=PRINCIPAL!$J$142),VLOOKUP($BB$477,'Banco de Dados'!$B$4:$J$50,8,FALSE)*PRINCIPAL!$H$142*(1-(PRINCIPAL!$K$142/100)),IF(AND(PRINCIPAL!$H$142&lt;&gt;"",L483=PRINCIPAL!$L$142),VLOOKUP($BB$477,'Banco de Dados'!$B$4:$J$50,8,FALSE)*PRINCIPAL!$H$142*(1-(PRINCIPAL!$M$142/100)),IF(AND(PRINCIPAL!$H$142&lt;&gt;"",L483=PRINCIPAL!$N$142),VLOOKUP($BB$477,'Banco de Dados'!$B$4:$J$50,8,FALSE)*PRINCIPAL!$H$142*(1-(PRINCIPAL!$O$142/100)),IF(PRINCIPAL!$H$142&lt;&gt;"",VLOOKUP($BB$477,'Banco de Dados'!$B$4:$J$50,8,FALSE)*PRINCIPAL!$H$142,IF(OR(L483=PRINCIPAL!$I$142,L483=PRINCIPAL!$I$142+PRINCIPAL!$I$142,L483=PRINCIPAL!$I$142+PRINCIPAL!$I$142+PRINCIPAL!$I$142),0,IF(L483=PRINCIPAL!$J$142,VLOOKUP($BB$477,'Banco de Dados'!$B$4:$J$50,6,FALSE)*(1-(PRINCIPAL!$K$142/100)),IF(L483=PRINCIPAL!$L$142,VLOOKUP($BB$477,'Banco de Dados'!$B$4:$J$50,6,FALSE)*(1-(PRINCIPAL!$M$142/100)),IF(L483=PRINCIPAL!$N$142,VLOOKUP($BB$477,'Banco de Dados'!$B$4:$J$50,6,FALSE)*(1-(PRINCIPAL!$O$142/100)),VLOOKUP($BB$477,'Banco de Dados'!$B$4:$J$50,6,FALSE)))))))))),"")</f>
        <v/>
      </c>
      <c r="BB483" s="29" t="str">
        <f>IFERROR(BA483*(IFERROR(VLOOKUP($BB$477,'Banco de Dados'!$B$4:$J$50,4,FALSE),"ERRO")),"")</f>
        <v/>
      </c>
      <c r="BC483" s="29" t="str">
        <f t="shared" ref="BC483:BC514" si="336">IFERROR(BB483+BA483,"")</f>
        <v/>
      </c>
      <c r="BD483" s="103" t="str">
        <f>IFERROR(BC483*(C483*(PRINCIPAL!$G$142/100))*0.47*(44/12),"")</f>
        <v/>
      </c>
      <c r="BE483" s="111" t="str">
        <f t="shared" si="315"/>
        <v/>
      </c>
      <c r="BF483" s="30" t="str">
        <f>IFERROR(IF(AND(PRINCIPAL!$H$143&lt;&gt;"",OR(L483=PRINCIPAL!$I$143,L483=PRINCIPAL!$I$143+PRINCIPAL!$I$143,L483=PRINCIPAL!$I$143+PRINCIPAL!$I$143+PRINCIPAL!$I$143)),0,IF(AND(PRINCIPAL!$H$143&lt;&gt;"",L483=PRINCIPAL!$J$143),VLOOKUP($BG$477,'Banco de Dados'!$B$4:$J$50,8,FALSE)*PRINCIPAL!$H$143*(1-(PRINCIPAL!$K$143/100)),IF(AND(PRINCIPAL!$H$143&lt;&gt;"",L483=PRINCIPAL!$L$143),VLOOKUP($BG$477,'Banco de Dados'!$B$4:$J$50,8,FALSE)*PRINCIPAL!$H$143*(1-(PRINCIPAL!$M$143/100)),IF(AND(PRINCIPAL!$H$143&lt;&gt;"",L483=PRINCIPAL!$N$143),VLOOKUP($BG$477,'Banco de Dados'!$B$4:$J$50,8,FALSE)*PRINCIPAL!$H$143*(1-(PRINCIPAL!$O$143/100)),IF(PRINCIPAL!$H$143&lt;&gt;"",VLOOKUP($BG$477,'Banco de Dados'!$B$4:$J$50,8,FALSE)*PRINCIPAL!$H$143,IF(OR(L483=PRINCIPAL!$I$143,L483=PRINCIPAL!$I$143+PRINCIPAL!$I$143,L483=PRINCIPAL!$I$143+PRINCIPAL!$I$143+PRINCIPAL!$I$143),0,IF(L483=PRINCIPAL!$J$143,VLOOKUP($BG$477,'Banco de Dados'!$B$4:$J$50,6,FALSE)*(1-(PRINCIPAL!$K$143/100)),IF(L483=PRINCIPAL!$L$143,VLOOKUP($BG$477,'Banco de Dados'!$B$4:$J$50,6,FALSE)*(1-(PRINCIPAL!$M$143/100)),IF(L483=PRINCIPAL!$N$143,VLOOKUP($BG$477,'Banco de Dados'!$B$4:$J$50,6,FALSE)*(1-(PRINCIPAL!$O$143/100)),VLOOKUP($BG$477,'Banco de Dados'!$B$4:$J$50,6,FALSE)))))))))),"")</f>
        <v/>
      </c>
      <c r="BG483" s="29" t="str">
        <f>IFERROR(BF483*(IFERROR(VLOOKUP($BG$477,'Banco de Dados'!$B$4:$J$50,4,FALSE),"ERRO")),"")</f>
        <v/>
      </c>
      <c r="BH483" s="29" t="str">
        <f t="shared" si="331"/>
        <v/>
      </c>
      <c r="BI483" s="103" t="str">
        <f>IFERROR(BH483*(C483*(PRINCIPAL!$G$143/100))*0.47*(44/12),"")</f>
        <v/>
      </c>
      <c r="BJ483" s="102" t="str">
        <f t="shared" si="316"/>
        <v/>
      </c>
    </row>
    <row r="484" spans="2:62" ht="12.75" customHeight="1" x14ac:dyDescent="0.3">
      <c r="B484" s="326">
        <f t="shared" si="317"/>
        <v>2025</v>
      </c>
      <c r="C484" s="340"/>
      <c r="D484" s="1"/>
      <c r="E484" s="116">
        <v>5</v>
      </c>
      <c r="F484" s="24" t="str">
        <f>IFERROR(VLOOKUP($G$477,'Banco de Dados'!$B$4:$J$50,6,FALSE),"")</f>
        <v/>
      </c>
      <c r="G484" s="25" t="str">
        <f>IFERROR(F484*(IFERROR(VLOOKUP($G$477,'Banco de Dados'!$B$4:$J$50,4,FALSE),"ERRO")),"")</f>
        <v/>
      </c>
      <c r="H484" s="25" t="str">
        <f t="shared" si="318"/>
        <v/>
      </c>
      <c r="I484" s="103" t="str">
        <f t="shared" si="319"/>
        <v/>
      </c>
      <c r="J484" s="117" t="str">
        <f t="shared" si="320"/>
        <v/>
      </c>
      <c r="K484" s="1"/>
      <c r="L484" s="91">
        <v>5</v>
      </c>
      <c r="M484" s="24" t="str">
        <f>IFERROR(IF(AND(PRINCIPAL!$H$134&lt;&gt;"",OR(L484=PRINCIPAL!$I$134,L484=PRINCIPAL!$I$134+PRINCIPAL!$I$134,L484=PRINCIPAL!$I$134+PRINCIPAL!$I$134+PRINCIPAL!$I$134)),0,IF(AND(PRINCIPAL!$H$134&lt;&gt;"",L484=PRINCIPAL!$J$134),VLOOKUP($N$477,'Banco de Dados'!$B$4:$J$50,8,FALSE)*PRINCIPAL!$H$134*(1-(PRINCIPAL!$K$134/100)),IF(AND(PRINCIPAL!$H$134&lt;&gt;"",L484=PRINCIPAL!$L$134),VLOOKUP($N$477,'Banco de Dados'!$B$4:$J$50,8,FALSE)*PRINCIPAL!$H$134*(1-(PRINCIPAL!$M$134/100)),IF(AND(PRINCIPAL!$H$134&lt;&gt;"",L484=PRINCIPAL!$N$134),VLOOKUP($N$477,'Banco de Dados'!$B$4:$J$50,8,FALSE)*PRINCIPAL!$H$134*(1-(PRINCIPAL!$O$134/100)),IF(PRINCIPAL!$H$134&lt;&gt;"",VLOOKUP($N$477,'Banco de Dados'!$B$4:$J$50,8,FALSE)*PRINCIPAL!$H$134,IF(OR(L484=PRINCIPAL!$I$134,L484=PRINCIPAL!$I$134+PRINCIPAL!$I$134,L484=PRINCIPAL!$I$134+PRINCIPAL!$I$134+PRINCIPAL!$I$134),0,IF(L484=PRINCIPAL!$J$134,VLOOKUP($N$477,'Banco de Dados'!$B$4:$J$50,6,FALSE)*(1-(PRINCIPAL!$K$134/100)),IF(L484=PRINCIPAL!$L$134,VLOOKUP($N$477,'Banco de Dados'!$B$4:$J$50,6,FALSE)*(1-(PRINCIPAL!$M$134/100)),IF(L484=PRINCIPAL!$N$134,VLOOKUP($N$477,'Banco de Dados'!$B$4:$J$50,6,FALSE)*(1-(PRINCIPAL!$O$134/100)),VLOOKUP($N$477,'Banco de Dados'!$B$4:$J$50,6,FALSE)))))))))),"")</f>
        <v/>
      </c>
      <c r="N484" s="25" t="str">
        <f>IFERROR(M484*(IFERROR(VLOOKUP($N$477,'Banco de Dados'!$B$4:$J$50,4,FALSE),"ERRO")),"")</f>
        <v/>
      </c>
      <c r="O484" s="25" t="str">
        <f t="shared" si="321"/>
        <v/>
      </c>
      <c r="P484" s="103" t="str">
        <f>IFERROR(O484*(C484*(PRINCIPAL!$G$134/100))*0.47*(44/12),"")</f>
        <v/>
      </c>
      <c r="Q484" s="107" t="str">
        <f>IFERROR(Q483+P484,"")</f>
        <v/>
      </c>
      <c r="R484" s="29" t="str">
        <f>IFERROR(IF(AND(PRINCIPAL!$H$135&lt;&gt;"",OR(L484=PRINCIPAL!$I$135,L484=PRINCIPAL!$I$135+PRINCIPAL!$I$135,L484=PRINCIPAL!$I$135+PRINCIPAL!$I$135+PRINCIPAL!$I$135)),0,IF(AND(PRINCIPAL!$H$135&lt;&gt;"",L484=PRINCIPAL!$J$135),VLOOKUP($S$477,'Banco de Dados'!$B$4:$J$50,8,FALSE)*PRINCIPAL!$H$135*(1-(PRINCIPAL!$K$135/100)),IF(AND(PRINCIPAL!$H$135&lt;&gt;"",L484=PRINCIPAL!$L$135),VLOOKUP($S$477,'Banco de Dados'!$B$4:$J$50,8,FALSE)*PRINCIPAL!$H$135*(1-(PRINCIPAL!$M$135/100)),IF(AND(PRINCIPAL!$H$135&lt;&gt;"",L484=PRINCIPAL!$N$135),VLOOKUP($S$477,'Banco de Dados'!$B$4:$J$50,8,FALSE)*PRINCIPAL!$H$135*(1-(PRINCIPAL!$O$135/100)),IF(PRINCIPAL!$H$135&lt;&gt;"",VLOOKUP($S$477,'Banco de Dados'!$B$4:$J$50,8,FALSE)*PRINCIPAL!$H$135,IF(OR(L484=PRINCIPAL!$I$135,L484=PRINCIPAL!$I$135+PRINCIPAL!$I$135,L484=PRINCIPAL!$I$135+PRINCIPAL!$I$135+PRINCIPAL!$I$135),0,IF(L484=PRINCIPAL!$J$135,VLOOKUP($S$477,'Banco de Dados'!$B$4:$J$50,6,FALSE)*(1-(PRINCIPAL!$K$135/100)),IF(L484=PRINCIPAL!$L$135,VLOOKUP($S$477,'Banco de Dados'!$B$4:$J$50,6,FALSE)*(1-(PRINCIPAL!$M$135/100)),IF(L484=PRINCIPAL!$N$135,VLOOKUP($S$477,'Banco de Dados'!$B$4:$J$50,6,FALSE)*(1-(PRINCIPAL!$O$135/100)),VLOOKUP($S$477,'Banco de Dados'!$B$4:$J$50,6,FALSE)))))))))),"")</f>
        <v/>
      </c>
      <c r="S484" s="29" t="str">
        <f>IFERROR(R484*(IFERROR(VLOOKUP($S$477,'Banco de Dados'!$B$4:$J$50,4,FALSE),"ERRO")),"")</f>
        <v/>
      </c>
      <c r="T484" s="29" t="str">
        <f t="shared" si="322"/>
        <v/>
      </c>
      <c r="U484" s="103" t="str">
        <f>IFERROR(T484*(C484*(PRINCIPAL!$G$135/100))*0.47*(44/12),"")</f>
        <v/>
      </c>
      <c r="V484" s="103" t="str">
        <f t="shared" si="314"/>
        <v/>
      </c>
      <c r="W484" s="30" t="str">
        <f>IFERROR(IF(AND(PRINCIPAL!$H$136&lt;&gt;"",OR(L484=PRINCIPAL!$I$136,L484=PRINCIPAL!$I$136+PRINCIPAL!$I$136,L484=PRINCIPAL!$I$136+PRINCIPAL!$I$136+PRINCIPAL!$I$136)),0,IF(AND(PRINCIPAL!$H$136&lt;&gt;"",L484=PRINCIPAL!$J$136),VLOOKUP($X$477,'Banco de Dados'!$B$4:$J$50,8,FALSE)*PRINCIPAL!$H$136*(1-(PRINCIPAL!$K$136/100)),IF(AND(PRINCIPAL!$H$136&lt;&gt;"",L484=PRINCIPAL!$L$136),VLOOKUP($X$477,'Banco de Dados'!$B$4:$J$50,8,FALSE)*PRINCIPAL!$H$136*(1-(PRINCIPAL!$M$136/100)),IF(AND(PRINCIPAL!$H$136&lt;&gt;"",L484=PRINCIPAL!$N$136),VLOOKUP($X$477,'Banco de Dados'!$B$4:$J$50,8,FALSE)*PRINCIPAL!$H$136*(1-(PRINCIPAL!$O$136/100)),IF(PRINCIPAL!$H$136&lt;&gt;"",VLOOKUP($X$477,'Banco de Dados'!$B$4:$J$50,8,FALSE)*PRINCIPAL!$H$136,IF(OR(L484=PRINCIPAL!$I$136,L484=PRINCIPAL!$I$136+PRINCIPAL!$I$136,L484=PRINCIPAL!$I$136+PRINCIPAL!$I$136+PRINCIPAL!$I$136),0,IF(L484=PRINCIPAL!$J$136,VLOOKUP($X$477,'Banco de Dados'!$B$4:$J$50,6,FALSE)*(1-(PRINCIPAL!$K$136/100)),IF(L484=PRINCIPAL!$L$136,VLOOKUP($X$477,'Banco de Dados'!$B$4:$J$50,6,FALSE)*(1-(PRINCIPAL!$M$136/100)),IF(L484=PRINCIPAL!$N$136,VLOOKUP($X$477,'Banco de Dados'!$B$4:$J$50,6,FALSE)*(1-(PRINCIPAL!$O$136/100)),VLOOKUP($X$477,'Banco de Dados'!$B$4:$J$50,6,FALSE)))))))))),"")</f>
        <v/>
      </c>
      <c r="X484" s="29" t="str">
        <f>IFERROR(W484*(IFERROR(VLOOKUP($X$477,'Banco de Dados'!$B$4:$J$50,4,FALSE),"ERRO")),"")</f>
        <v/>
      </c>
      <c r="Y484" s="29" t="str">
        <f t="shared" si="332"/>
        <v/>
      </c>
      <c r="Z484" s="103" t="str">
        <f>IFERROR(Y484*(C484*(PRINCIPAL!$G$136/100))*0.47*(44/12),"")</f>
        <v/>
      </c>
      <c r="AA484" s="111" t="str">
        <f t="shared" si="333"/>
        <v/>
      </c>
      <c r="AB484" s="30" t="str">
        <f>IFERROR(IF(AND(PRINCIPAL!$H$137&lt;&gt;"",OR(L484=PRINCIPAL!$I$137,L484=PRINCIPAL!$I$137+PRINCIPAL!$I$137,L484=PRINCIPAL!$I$137+PRINCIPAL!$I$137+PRINCIPAL!$I$137)),0,IF(AND(PRINCIPAL!$H$137&lt;&gt;"",L484=PRINCIPAL!$J$137),VLOOKUP($AC$477,'Banco de Dados'!$B$4:$J$50,8,FALSE)*PRINCIPAL!$H$137*(1-(PRINCIPAL!$K$137/100)),IF(AND(PRINCIPAL!$H$137&lt;&gt;"",L484=PRINCIPAL!$L$137),VLOOKUP($AC$477,'Banco de Dados'!$B$4:$J$50,8,FALSE)*PRINCIPAL!$H$137*(1-(PRINCIPAL!$M$137/100)),IF(AND(PRINCIPAL!$H$137&lt;&gt;"",L484=PRINCIPAL!$N$137),VLOOKUP($AC$477,'Banco de Dados'!$B$4:$J$50,8,FALSE)*PRINCIPAL!$H$137*(1-(PRINCIPAL!$O$137/100)),IF(PRINCIPAL!$H$137&lt;&gt;"",VLOOKUP($AC$477,'Banco de Dados'!$B$4:$J$50,8,FALSE)*PRINCIPAL!$H$137,IF(OR(L484=PRINCIPAL!$I$137,L484=PRINCIPAL!$I$137+PRINCIPAL!$I$137,L484=PRINCIPAL!$I$137+PRINCIPAL!$I$137+PRINCIPAL!$I$137),0,IF(L484=PRINCIPAL!$J$137,VLOOKUP($AC$477,'Banco de Dados'!$B$4:$J$50,6,FALSE)*(1-(PRINCIPAL!$K$137/100)),IF(L484=PRINCIPAL!$L$137,VLOOKUP($AC$477,'Banco de Dados'!$B$4:$J$50,6,FALSE)*(1-(PRINCIPAL!$M$137/100)),IF(L484=PRINCIPAL!$N$137,VLOOKUP($AC$477,'Banco de Dados'!$B$4:$J$50,6,FALSE)*(1-(PRINCIPAL!$O$137/100)),VLOOKUP($AC$477,'Banco de Dados'!$B$4:$J$50,6,FALSE)))))))))),"")</f>
        <v/>
      </c>
      <c r="AC484" s="29" t="str">
        <f>IFERROR(AB484*(IFERROR(VLOOKUP($AC$477,'Banco de Dados'!$B$4:$J$50,4,FALSE),"ERRO")),"")</f>
        <v/>
      </c>
      <c r="AD484" s="29" t="str">
        <f t="shared" si="323"/>
        <v/>
      </c>
      <c r="AE484" s="103" t="str">
        <f>IFERROR(AD484*(C484*(PRINCIPAL!$G$137/100))*0.47*(44/12),"")</f>
        <v/>
      </c>
      <c r="AF484" s="111" t="str">
        <f t="shared" si="324"/>
        <v/>
      </c>
      <c r="AG484" s="30" t="str">
        <f>IFERROR(IF(AND(PRINCIPAL!$H$138&lt;&gt;"",OR(L484=PRINCIPAL!$I$138,L484=PRINCIPAL!$I$138+PRINCIPAL!$I$138,L484=PRINCIPAL!$I$138+PRINCIPAL!$I$138+PRINCIPAL!$I$138)),0,IF(AND(PRINCIPAL!$H$138&lt;&gt;"",L484=PRINCIPAL!$J$138),VLOOKUP($AH$477,'Banco de Dados'!$B$4:$J$50,8,FALSE)*PRINCIPAL!$H$138*(1-(PRINCIPAL!$K$138/100)),IF(AND(PRINCIPAL!$H$138&lt;&gt;"",L484=PRINCIPAL!$L$138),VLOOKUP($AH$477,'Banco de Dados'!$B$4:$J$50,8,FALSE)*PRINCIPAL!$H$138*(1-(PRINCIPAL!$M$138/100)),IF(AND(PRINCIPAL!$H$138&lt;&gt;"",L484=PRINCIPAL!$N$138),VLOOKUP($AH$477,'Banco de Dados'!$B$4:$J$50,8,FALSE)*PRINCIPAL!$H$138*(1-(PRINCIPAL!$O$138/100)),IF(PRINCIPAL!$H$138&lt;&gt;"",VLOOKUP($AH$477,'Banco de Dados'!$B$4:$J$50,8,FALSE)*PRINCIPAL!$H$138,IF(OR(L484=PRINCIPAL!$I$138,L484=PRINCIPAL!$I$138+PRINCIPAL!$I$138,L484=PRINCIPAL!$I$138+PRINCIPAL!$I$138+PRINCIPAL!$I$138),0,IF(L484=PRINCIPAL!$J$138,VLOOKUP($AH$477,'Banco de Dados'!$B$4:$J$50,6,FALSE)*(1-(PRINCIPAL!$K$138/100)),IF(L484=PRINCIPAL!$L$138,VLOOKUP($AH$477,'Banco de Dados'!$B$4:$J$50,6,FALSE)*(1-(PRINCIPAL!$M$138/100)),IF(L484=PRINCIPAL!$N$138,VLOOKUP($AH$477,'Banco de Dados'!$B$4:$J$50,6,FALSE)*(1-(PRINCIPAL!$O$138/100)),VLOOKUP($AH$477,'Banco de Dados'!$B$4:$J$50,6,FALSE)))))))))),"")</f>
        <v/>
      </c>
      <c r="AH484" s="29" t="str">
        <f>IFERROR(AG484*(IFERROR(VLOOKUP($AH$477,'Banco de Dados'!$B$4:$J$50,4,FALSE),"ERRO")),"")</f>
        <v/>
      </c>
      <c r="AI484" s="29" t="str">
        <f t="shared" si="325"/>
        <v/>
      </c>
      <c r="AJ484" s="103" t="str">
        <f>IFERROR(AI484*(C484*(PRINCIPAL!$G$138/100))*0.47*(44/12),"")</f>
        <v/>
      </c>
      <c r="AK484" s="111" t="str">
        <f t="shared" si="334"/>
        <v/>
      </c>
      <c r="AL484" s="30" t="str">
        <f>IFERROR(IF(AND(PRINCIPAL!$H$139&lt;&gt;"",OR(L484=PRINCIPAL!$I$139,L484=PRINCIPAL!$I$139+PRINCIPAL!$I$139,L484=PRINCIPAL!$I$139+PRINCIPAL!$I$139+PRINCIPAL!$I$139)),0,IF(AND(PRINCIPAL!$H$139&lt;&gt;"",L484=PRINCIPAL!$J$139),VLOOKUP($AM$477,'Banco de Dados'!$B$4:$J$50,8,FALSE)*PRINCIPAL!$H$139*(1-(PRINCIPAL!$K$139/100)),IF(AND(PRINCIPAL!$H$139&lt;&gt;"",L484=PRINCIPAL!$L$139),VLOOKUP($AM$477,'Banco de Dados'!$B$4:$J$50,8,FALSE)*PRINCIPAL!$H$139*(1-(PRINCIPAL!$M$139/100)),IF(AND(PRINCIPAL!$H$139&lt;&gt;"",L484=PRINCIPAL!$N$139),VLOOKUP($AM$477,'Banco de Dados'!$B$4:$J$50,8,FALSE)*PRINCIPAL!$H$139*(1-(PRINCIPAL!$O$139/100)),IF(PRINCIPAL!$H$139&lt;&gt;"",VLOOKUP($AM$477,'Banco de Dados'!$B$4:$J$50,8,FALSE)*PRINCIPAL!$H$139,IF(OR(L484=PRINCIPAL!$I$139,L484=PRINCIPAL!$I$139+PRINCIPAL!$I$139,L484=PRINCIPAL!$I$139+PRINCIPAL!$I$139+PRINCIPAL!$I$139),0,IF(L484=PRINCIPAL!$J$139,VLOOKUP($AM$477,'Banco de Dados'!$B$4:$J$50,6,FALSE)*(1-(PRINCIPAL!$K$139/100)),IF(L484=PRINCIPAL!$L$139,VLOOKUP($AM$477,'Banco de Dados'!$B$4:$J$50,6,FALSE)*(1-(PRINCIPAL!$M$139/100)),IF(L484=PRINCIPAL!$N$139,VLOOKUP($AM$477,'Banco de Dados'!$B$4:$J$50,6,FALSE)*(1-(PRINCIPAL!$O$139/100)),VLOOKUP($AM$477,'Banco de Dados'!$B$4:$J$50,6,FALSE)))))))))),"")</f>
        <v/>
      </c>
      <c r="AM484" s="29" t="str">
        <f>IFERROR(AL484*(IFERROR(VLOOKUP($AM$477,'Banco de Dados'!$B$4:$J$50,4,FALSE),"ERRO")),"")</f>
        <v/>
      </c>
      <c r="AN484" s="29" t="str">
        <f t="shared" si="326"/>
        <v/>
      </c>
      <c r="AO484" s="103" t="str">
        <f>IFERROR(AN484*(C484*(PRINCIPAL!$G$139/100))*0.47*(44/12),"")</f>
        <v/>
      </c>
      <c r="AP484" s="111" t="str">
        <f t="shared" si="327"/>
        <v/>
      </c>
      <c r="AQ484" s="30" t="str">
        <f>IFERROR(IF(AND(PRINCIPAL!$H$140&lt;&gt;"",OR(L484=PRINCIPAL!$I$140,L484=PRINCIPAL!$I$140+PRINCIPAL!$I$140,L484=PRINCIPAL!$I$140+PRINCIPAL!$I$140+PRINCIPAL!$I$140)),0,IF(AND(PRINCIPAL!$H$140&lt;&gt;"",L484=PRINCIPAL!$J$140),VLOOKUP($AR$477,'Banco de Dados'!$B$4:$J$50,8,FALSE)*PRINCIPAL!$H$140*(1-(PRINCIPAL!$K$140/100)),IF(AND(PRINCIPAL!$H$140&lt;&gt;"",L484=PRINCIPAL!$L$140),VLOOKUP($AR$477,'Banco de Dados'!$B$4:$J$50,8,FALSE)*PRINCIPAL!$H$140*(1-(PRINCIPAL!$M$140/100)),IF(AND(PRINCIPAL!$H$140&lt;&gt;"",L484=PRINCIPAL!$N$140),VLOOKUP($AR$477,'Banco de Dados'!$B$4:$J$50,8,FALSE)*PRINCIPAL!$H$140*(1-(PRINCIPAL!$O$140/100)),IF(PRINCIPAL!$H$140&lt;&gt;"",VLOOKUP($AR$477,'Banco de Dados'!$B$4:$J$50,8,FALSE)*PRINCIPAL!$H$140,IF(OR(L484=PRINCIPAL!$I$140,L484=PRINCIPAL!$I$140+PRINCIPAL!$I$140,L484=PRINCIPAL!$I$140+PRINCIPAL!$I$140+PRINCIPAL!$I$140),0,IF(L484=PRINCIPAL!$J$140,VLOOKUP($AR$477,'Banco de Dados'!$B$4:$J$50,6,FALSE)*(1-(PRINCIPAL!$K$140/100)),IF(L484=PRINCIPAL!$L$140,VLOOKUP($AR$477,'Banco de Dados'!$B$4:$J$50,6,FALSE)*(1-(PRINCIPAL!$M$140/100)),IF(L484=PRINCIPAL!$N$140,VLOOKUP($AR$477,'Banco de Dados'!$B$4:$J$50,6,FALSE)*(1-(PRINCIPAL!$O$140/100)),VLOOKUP($AR$477,'Banco de Dados'!$B$4:$J$50,6,FALSE)))))))))),"")</f>
        <v/>
      </c>
      <c r="AR484" s="29" t="str">
        <f>IFERROR(AQ484*(IFERROR(VLOOKUP($AR$477,'Banco de Dados'!$B$4:$J$50,4,FALSE),"ERRO")),"")</f>
        <v/>
      </c>
      <c r="AS484" s="29" t="str">
        <f t="shared" si="328"/>
        <v/>
      </c>
      <c r="AT484" s="103" t="str">
        <f>IFERROR(AS484*(C484*(PRINCIPAL!$G$140/100))*0.47*(44/12),"")</f>
        <v/>
      </c>
      <c r="AU484" s="111" t="str">
        <f t="shared" si="329"/>
        <v/>
      </c>
      <c r="AV484" s="30" t="str">
        <f>IFERROR(IF(AND(PRINCIPAL!$H$141&lt;&gt;"",OR(L484=PRINCIPAL!$I$141,L484=PRINCIPAL!$I$141+PRINCIPAL!$I$141,L484=PRINCIPAL!$I$141+PRINCIPAL!$I$141+PRINCIPAL!$I$141)),0,IF(AND(PRINCIPAL!$H$141&lt;&gt;"",L484=PRINCIPAL!$J$141),VLOOKUP($AW$477,'Banco de Dados'!$B$4:$J$50,8,FALSE)*PRINCIPAL!$H$141*(1-(PRINCIPAL!$K$141/100)),IF(AND(PRINCIPAL!$H$141&lt;&gt;"",L484=PRINCIPAL!$L$141),VLOOKUP($AW$477,'Banco de Dados'!$B$4:$J$50,8,FALSE)*PRINCIPAL!$H$141*(1-(PRINCIPAL!$M$141/100)),IF(AND(PRINCIPAL!$H$141&lt;&gt;"",L484=PRINCIPAL!$N$141),VLOOKUP($AW$477,'Banco de Dados'!$B$4:$J$50,8,FALSE)*PRINCIPAL!$H$141*(1-(PRINCIPAL!$O$141/100)),IF(PRINCIPAL!$H$141&lt;&gt;"",VLOOKUP($AW$477,'Banco de Dados'!$B$4:$J$50,8,FALSE)*PRINCIPAL!$H$141,IF(OR(L484=PRINCIPAL!$I$141,L484=PRINCIPAL!$I$141+PRINCIPAL!$I$141,L484=PRINCIPAL!$I$141+PRINCIPAL!$I$141+PRINCIPAL!$I$141),0,IF(L484=PRINCIPAL!$J$141,VLOOKUP($AW$477,'Banco de Dados'!$B$4:$J$50,6,FALSE)*(1-(PRINCIPAL!$K$141/100)),IF(L484=PRINCIPAL!$L$141,VLOOKUP($AW$477,'Banco de Dados'!$B$4:$J$50,6,FALSE)*(1-(PRINCIPAL!$M$141/100)),IF(L484=PRINCIPAL!$N$141,VLOOKUP($AW$477,'Banco de Dados'!$B$4:$J$50,6,FALSE)*(1-(PRINCIPAL!$O$141/100)),VLOOKUP($AW$477,'Banco de Dados'!$B$4:$J$50,6,FALSE)))))))))),"")</f>
        <v/>
      </c>
      <c r="AW484" s="29" t="str">
        <f>IFERROR(AV484*(IFERROR(VLOOKUP($AW$477,'Banco de Dados'!$B$4:$J$50,4,FALSE),"ERRO")),"")</f>
        <v/>
      </c>
      <c r="AX484" s="29" t="str">
        <f t="shared" si="330"/>
        <v/>
      </c>
      <c r="AY484" s="103" t="str">
        <f>IFERROR(AX484*(C484*(PRINCIPAL!$G$141/100))*0.47*(44/12),"")</f>
        <v/>
      </c>
      <c r="AZ484" s="111" t="str">
        <f t="shared" si="335"/>
        <v/>
      </c>
      <c r="BA484" s="30" t="str">
        <f>IFERROR(IF(AND(PRINCIPAL!$H$142&lt;&gt;"",OR(L484=PRINCIPAL!$I$142,L484=PRINCIPAL!$I$142+PRINCIPAL!$I$142,L484=PRINCIPAL!$I$142+PRINCIPAL!$I$142+PRINCIPAL!$I$142)),0,IF(AND(PRINCIPAL!$H$142&lt;&gt;"",L484=PRINCIPAL!$J$142),VLOOKUP($BB$477,'Banco de Dados'!$B$4:$J$50,8,FALSE)*PRINCIPAL!$H$142*(1-(PRINCIPAL!$K$142/100)),IF(AND(PRINCIPAL!$H$142&lt;&gt;"",L484=PRINCIPAL!$L$142),VLOOKUP($BB$477,'Banco de Dados'!$B$4:$J$50,8,FALSE)*PRINCIPAL!$H$142*(1-(PRINCIPAL!$M$142/100)),IF(AND(PRINCIPAL!$H$142&lt;&gt;"",L484=PRINCIPAL!$N$142),VLOOKUP($BB$477,'Banco de Dados'!$B$4:$J$50,8,FALSE)*PRINCIPAL!$H$142*(1-(PRINCIPAL!$O$142/100)),IF(PRINCIPAL!$H$142&lt;&gt;"",VLOOKUP($BB$477,'Banco de Dados'!$B$4:$J$50,8,FALSE)*PRINCIPAL!$H$142,IF(OR(L484=PRINCIPAL!$I$142,L484=PRINCIPAL!$I$142+PRINCIPAL!$I$142,L484=PRINCIPAL!$I$142+PRINCIPAL!$I$142+PRINCIPAL!$I$142),0,IF(L484=PRINCIPAL!$J$142,VLOOKUP($BB$477,'Banco de Dados'!$B$4:$J$50,6,FALSE)*(1-(PRINCIPAL!$K$142/100)),IF(L484=PRINCIPAL!$L$142,VLOOKUP($BB$477,'Banco de Dados'!$B$4:$J$50,6,FALSE)*(1-(PRINCIPAL!$M$142/100)),IF(L484=PRINCIPAL!$N$142,VLOOKUP($BB$477,'Banco de Dados'!$B$4:$J$50,6,FALSE)*(1-(PRINCIPAL!$O$142/100)),VLOOKUP($BB$477,'Banco de Dados'!$B$4:$J$50,6,FALSE)))))))))),"")</f>
        <v/>
      </c>
      <c r="BB484" s="29" t="str">
        <f>IFERROR(BA484*(IFERROR(VLOOKUP($BB$477,'Banco de Dados'!$B$4:$J$50,4,FALSE),"ERRO")),"")</f>
        <v/>
      </c>
      <c r="BC484" s="29" t="str">
        <f t="shared" si="336"/>
        <v/>
      </c>
      <c r="BD484" s="103" t="str">
        <f>IFERROR(BC484*(C484*(PRINCIPAL!$G$142/100))*0.47*(44/12),"")</f>
        <v/>
      </c>
      <c r="BE484" s="111" t="str">
        <f t="shared" si="315"/>
        <v/>
      </c>
      <c r="BF484" s="30" t="str">
        <f>IFERROR(IF(AND(PRINCIPAL!$H$143&lt;&gt;"",OR(L484=PRINCIPAL!$I$143,L484=PRINCIPAL!$I$143+PRINCIPAL!$I$143,L484=PRINCIPAL!$I$143+PRINCIPAL!$I$143+PRINCIPAL!$I$143)),0,IF(AND(PRINCIPAL!$H$143&lt;&gt;"",L484=PRINCIPAL!$J$143),VLOOKUP($BG$477,'Banco de Dados'!$B$4:$J$50,8,FALSE)*PRINCIPAL!$H$143*(1-(PRINCIPAL!$K$143/100)),IF(AND(PRINCIPAL!$H$143&lt;&gt;"",L484=PRINCIPAL!$L$143),VLOOKUP($BG$477,'Banco de Dados'!$B$4:$J$50,8,FALSE)*PRINCIPAL!$H$143*(1-(PRINCIPAL!$M$143/100)),IF(AND(PRINCIPAL!$H$143&lt;&gt;"",L484=PRINCIPAL!$N$143),VLOOKUP($BG$477,'Banco de Dados'!$B$4:$J$50,8,FALSE)*PRINCIPAL!$H$143*(1-(PRINCIPAL!$O$143/100)),IF(PRINCIPAL!$H$143&lt;&gt;"",VLOOKUP($BG$477,'Banco de Dados'!$B$4:$J$50,8,FALSE)*PRINCIPAL!$H$143,IF(OR(L484=PRINCIPAL!$I$143,L484=PRINCIPAL!$I$143+PRINCIPAL!$I$143,L484=PRINCIPAL!$I$143+PRINCIPAL!$I$143+PRINCIPAL!$I$143),0,IF(L484=PRINCIPAL!$J$143,VLOOKUP($BG$477,'Banco de Dados'!$B$4:$J$50,6,FALSE)*(1-(PRINCIPAL!$K$143/100)),IF(L484=PRINCIPAL!$L$143,VLOOKUP($BG$477,'Banco de Dados'!$B$4:$J$50,6,FALSE)*(1-(PRINCIPAL!$M$143/100)),IF(L484=PRINCIPAL!$N$143,VLOOKUP($BG$477,'Banco de Dados'!$B$4:$J$50,6,FALSE)*(1-(PRINCIPAL!$O$143/100)),VLOOKUP($BG$477,'Banco de Dados'!$B$4:$J$50,6,FALSE)))))))))),"")</f>
        <v/>
      </c>
      <c r="BG484" s="29" t="str">
        <f>IFERROR(BF484*(IFERROR(VLOOKUP($BG$477,'Banco de Dados'!$B$4:$J$50,4,FALSE),"ERRO")),"")</f>
        <v/>
      </c>
      <c r="BH484" s="29" t="str">
        <f t="shared" si="331"/>
        <v/>
      </c>
      <c r="BI484" s="103" t="str">
        <f>IFERROR(BH484*(C484*(PRINCIPAL!$G$143/100))*0.47*(44/12),"")</f>
        <v/>
      </c>
      <c r="BJ484" s="102" t="str">
        <f t="shared" si="316"/>
        <v/>
      </c>
    </row>
    <row r="485" spans="2:62" ht="12.75" customHeight="1" x14ac:dyDescent="0.3">
      <c r="B485" s="326">
        <f t="shared" si="317"/>
        <v>2026</v>
      </c>
      <c r="C485" s="340"/>
      <c r="D485" s="1"/>
      <c r="E485" s="116">
        <v>6</v>
      </c>
      <c r="F485" s="24" t="str">
        <f>IFERROR(VLOOKUP($G$477,'Banco de Dados'!$B$4:$J$50,6,FALSE),"")</f>
        <v/>
      </c>
      <c r="G485" s="25" t="str">
        <f>IFERROR(F485*(IFERROR(VLOOKUP($G$477,'Banco de Dados'!$B$4:$J$50,4,FALSE),"ERRO")),"")</f>
        <v/>
      </c>
      <c r="H485" s="25" t="str">
        <f t="shared" si="318"/>
        <v/>
      </c>
      <c r="I485" s="103" t="str">
        <f t="shared" si="319"/>
        <v/>
      </c>
      <c r="J485" s="117" t="str">
        <f t="shared" si="320"/>
        <v/>
      </c>
      <c r="K485" s="1"/>
      <c r="L485" s="91">
        <v>6</v>
      </c>
      <c r="M485" s="24" t="str">
        <f>IFERROR(IF(AND(PRINCIPAL!$H$134&lt;&gt;"",OR(L485=PRINCIPAL!$I$134,L485=PRINCIPAL!$I$134+PRINCIPAL!$I$134,L485=PRINCIPAL!$I$134+PRINCIPAL!$I$134+PRINCIPAL!$I$134)),0,IF(AND(PRINCIPAL!$H$134&lt;&gt;"",L485=PRINCIPAL!$J$134),VLOOKUP($N$477,'Banco de Dados'!$B$4:$J$50,8,FALSE)*PRINCIPAL!$H$134*(1-(PRINCIPAL!$K$134/100)),IF(AND(PRINCIPAL!$H$134&lt;&gt;"",L485=PRINCIPAL!$L$134),VLOOKUP($N$477,'Banco de Dados'!$B$4:$J$50,8,FALSE)*PRINCIPAL!$H$134*(1-(PRINCIPAL!$M$134/100)),IF(AND(PRINCIPAL!$H$134&lt;&gt;"",L485=PRINCIPAL!$N$134),VLOOKUP($N$477,'Banco de Dados'!$B$4:$J$50,8,FALSE)*PRINCIPAL!$H$134*(1-(PRINCIPAL!$O$134/100)),IF(PRINCIPAL!$H$134&lt;&gt;"",VLOOKUP($N$477,'Banco de Dados'!$B$4:$J$50,8,FALSE)*PRINCIPAL!$H$134,IF(OR(L485=PRINCIPAL!$I$134,L485=PRINCIPAL!$I$134+PRINCIPAL!$I$134,L485=PRINCIPAL!$I$134+PRINCIPAL!$I$134+PRINCIPAL!$I$134),0,IF(L485=PRINCIPAL!$J$134,VLOOKUP($N$477,'Banco de Dados'!$B$4:$J$50,6,FALSE)*(1-(PRINCIPAL!$K$134/100)),IF(L485=PRINCIPAL!$L$134,VLOOKUP($N$477,'Banco de Dados'!$B$4:$J$50,6,FALSE)*(1-(PRINCIPAL!$M$134/100)),IF(L485=PRINCIPAL!$N$134,VLOOKUP($N$477,'Banco de Dados'!$B$4:$J$50,6,FALSE)*(1-(PRINCIPAL!$O$134/100)),VLOOKUP($N$477,'Banco de Dados'!$B$4:$J$50,6,FALSE)))))))))),"")</f>
        <v/>
      </c>
      <c r="N485" s="25" t="str">
        <f>IFERROR(M485*(IFERROR(VLOOKUP($N$477,'Banco de Dados'!$B$4:$J$50,4,FALSE),"ERRO")),"")</f>
        <v/>
      </c>
      <c r="O485" s="25" t="str">
        <f t="shared" si="321"/>
        <v/>
      </c>
      <c r="P485" s="103" t="str">
        <f>IFERROR(O485*(C485*(PRINCIPAL!$G$134/100))*0.47*(44/12),"")</f>
        <v/>
      </c>
      <c r="Q485" s="107" t="str">
        <f t="shared" ref="Q485:Q495" si="337">IFERROR(Q484+P485,"")</f>
        <v/>
      </c>
      <c r="R485" s="29" t="str">
        <f>IFERROR(IF(AND(PRINCIPAL!$H$135&lt;&gt;"",OR(L485=PRINCIPAL!$I$135,L485=PRINCIPAL!$I$135+PRINCIPAL!$I$135,L485=PRINCIPAL!$I$135+PRINCIPAL!$I$135+PRINCIPAL!$I$135)),0,IF(AND(PRINCIPAL!$H$135&lt;&gt;"",L485=PRINCIPAL!$J$135),VLOOKUP($S$477,'Banco de Dados'!$B$4:$J$50,8,FALSE)*PRINCIPAL!$H$135*(1-(PRINCIPAL!$K$135/100)),IF(AND(PRINCIPAL!$H$135&lt;&gt;"",L485=PRINCIPAL!$L$135),VLOOKUP($S$477,'Banco de Dados'!$B$4:$J$50,8,FALSE)*PRINCIPAL!$H$135*(1-(PRINCIPAL!$M$135/100)),IF(AND(PRINCIPAL!$H$135&lt;&gt;"",L485=PRINCIPAL!$N$135),VLOOKUP($S$477,'Banco de Dados'!$B$4:$J$50,8,FALSE)*PRINCIPAL!$H$135*(1-(PRINCIPAL!$O$135/100)),IF(PRINCIPAL!$H$135&lt;&gt;"",VLOOKUP($S$477,'Banco de Dados'!$B$4:$J$50,8,FALSE)*PRINCIPAL!$H$135,IF(OR(L485=PRINCIPAL!$I$135,L485=PRINCIPAL!$I$135+PRINCIPAL!$I$135,L485=PRINCIPAL!$I$135+PRINCIPAL!$I$135+PRINCIPAL!$I$135),0,IF(L485=PRINCIPAL!$J$135,VLOOKUP($S$477,'Banco de Dados'!$B$4:$J$50,6,FALSE)*(1-(PRINCIPAL!$K$135/100)),IF(L485=PRINCIPAL!$L$135,VLOOKUP($S$477,'Banco de Dados'!$B$4:$J$50,6,FALSE)*(1-(PRINCIPAL!$M$135/100)),IF(L485=PRINCIPAL!$N$135,VLOOKUP($S$477,'Banco de Dados'!$B$4:$J$50,6,FALSE)*(1-(PRINCIPAL!$O$135/100)),VLOOKUP($S$477,'Banco de Dados'!$B$4:$J$50,6,FALSE)))))))))),"")</f>
        <v/>
      </c>
      <c r="S485" s="29" t="str">
        <f>IFERROR(R485*(IFERROR(VLOOKUP($S$477,'Banco de Dados'!$B$4:$J$50,4,FALSE),"ERRO")),"")</f>
        <v/>
      </c>
      <c r="T485" s="29" t="str">
        <f t="shared" si="322"/>
        <v/>
      </c>
      <c r="U485" s="103" t="str">
        <f>IFERROR(T485*(C485*(PRINCIPAL!$G$135/100))*0.47*(44/12),"")</f>
        <v/>
      </c>
      <c r="V485" s="103" t="str">
        <f t="shared" si="314"/>
        <v/>
      </c>
      <c r="W485" s="30" t="str">
        <f>IFERROR(IF(AND(PRINCIPAL!$H$136&lt;&gt;"",OR(L485=PRINCIPAL!$I$136,L485=PRINCIPAL!$I$136+PRINCIPAL!$I$136,L485=PRINCIPAL!$I$136+PRINCIPAL!$I$136+PRINCIPAL!$I$136)),0,IF(AND(PRINCIPAL!$H$136&lt;&gt;"",L485=PRINCIPAL!$J$136),VLOOKUP($X$477,'Banco de Dados'!$B$4:$J$50,8,FALSE)*PRINCIPAL!$H$136*(1-(PRINCIPAL!$K$136/100)),IF(AND(PRINCIPAL!$H$136&lt;&gt;"",L485=PRINCIPAL!$L$136),VLOOKUP($X$477,'Banco de Dados'!$B$4:$J$50,8,FALSE)*PRINCIPAL!$H$136*(1-(PRINCIPAL!$M$136/100)),IF(AND(PRINCIPAL!$H$136&lt;&gt;"",L485=PRINCIPAL!$N$136),VLOOKUP($X$477,'Banco de Dados'!$B$4:$J$50,8,FALSE)*PRINCIPAL!$H$136*(1-(PRINCIPAL!$O$136/100)),IF(PRINCIPAL!$H$136&lt;&gt;"",VLOOKUP($X$477,'Banco de Dados'!$B$4:$J$50,8,FALSE)*PRINCIPAL!$H$136,IF(OR(L485=PRINCIPAL!$I$136,L485=PRINCIPAL!$I$136+PRINCIPAL!$I$136,L485=PRINCIPAL!$I$136+PRINCIPAL!$I$136+PRINCIPAL!$I$136),0,IF(L485=PRINCIPAL!$J$136,VLOOKUP($X$477,'Banco de Dados'!$B$4:$J$50,6,FALSE)*(1-(PRINCIPAL!$K$136/100)),IF(L485=PRINCIPAL!$L$136,VLOOKUP($X$477,'Banco de Dados'!$B$4:$J$50,6,FALSE)*(1-(PRINCIPAL!$M$136/100)),IF(L485=PRINCIPAL!$N$136,VLOOKUP($X$477,'Banco de Dados'!$B$4:$J$50,6,FALSE)*(1-(PRINCIPAL!$O$136/100)),VLOOKUP($X$477,'Banco de Dados'!$B$4:$J$50,6,FALSE)))))))))),"")</f>
        <v/>
      </c>
      <c r="X485" s="29" t="str">
        <f>IFERROR(W485*(IFERROR(VLOOKUP($X$477,'Banco de Dados'!$B$4:$J$50,4,FALSE),"ERRO")),"")</f>
        <v/>
      </c>
      <c r="Y485" s="29" t="str">
        <f t="shared" si="332"/>
        <v/>
      </c>
      <c r="Z485" s="103" t="str">
        <f>IFERROR(Y485*(C485*(PRINCIPAL!$G$136/100))*0.47*(44/12),"")</f>
        <v/>
      </c>
      <c r="AA485" s="111" t="str">
        <f t="shared" si="333"/>
        <v/>
      </c>
      <c r="AB485" s="30" t="str">
        <f>IFERROR(IF(AND(PRINCIPAL!$H$137&lt;&gt;"",OR(L485=PRINCIPAL!$I$137,L485=PRINCIPAL!$I$137+PRINCIPAL!$I$137,L485=PRINCIPAL!$I$137+PRINCIPAL!$I$137+PRINCIPAL!$I$137)),0,IF(AND(PRINCIPAL!$H$137&lt;&gt;"",L485=PRINCIPAL!$J$137),VLOOKUP($AC$477,'Banco de Dados'!$B$4:$J$50,8,FALSE)*PRINCIPAL!$H$137*(1-(PRINCIPAL!$K$137/100)),IF(AND(PRINCIPAL!$H$137&lt;&gt;"",L485=PRINCIPAL!$L$137),VLOOKUP($AC$477,'Banco de Dados'!$B$4:$J$50,8,FALSE)*PRINCIPAL!$H$137*(1-(PRINCIPAL!$M$137/100)),IF(AND(PRINCIPAL!$H$137&lt;&gt;"",L485=PRINCIPAL!$N$137),VLOOKUP($AC$477,'Banco de Dados'!$B$4:$J$50,8,FALSE)*PRINCIPAL!$H$137*(1-(PRINCIPAL!$O$137/100)),IF(PRINCIPAL!$H$137&lt;&gt;"",VLOOKUP($AC$477,'Banco de Dados'!$B$4:$J$50,8,FALSE)*PRINCIPAL!$H$137,IF(OR(L485=PRINCIPAL!$I$137,L485=PRINCIPAL!$I$137+PRINCIPAL!$I$137,L485=PRINCIPAL!$I$137+PRINCIPAL!$I$137+PRINCIPAL!$I$137),0,IF(L485=PRINCIPAL!$J$137,VLOOKUP($AC$477,'Banco de Dados'!$B$4:$J$50,6,FALSE)*(1-(PRINCIPAL!$K$137/100)),IF(L485=PRINCIPAL!$L$137,VLOOKUP($AC$477,'Banco de Dados'!$B$4:$J$50,6,FALSE)*(1-(PRINCIPAL!$M$137/100)),IF(L485=PRINCIPAL!$N$137,VLOOKUP($AC$477,'Banco de Dados'!$B$4:$J$50,6,FALSE)*(1-(PRINCIPAL!$O$137/100)),VLOOKUP($AC$477,'Banco de Dados'!$B$4:$J$50,6,FALSE)))))))))),"")</f>
        <v/>
      </c>
      <c r="AC485" s="29" t="str">
        <f>IFERROR(AB485*(IFERROR(VLOOKUP($AC$477,'Banco de Dados'!$B$4:$J$50,4,FALSE),"ERRO")),"")</f>
        <v/>
      </c>
      <c r="AD485" s="29" t="str">
        <f t="shared" si="323"/>
        <v/>
      </c>
      <c r="AE485" s="103" t="str">
        <f>IFERROR(AD485*(C485*(PRINCIPAL!$G$137/100))*0.47*(44/12),"")</f>
        <v/>
      </c>
      <c r="AF485" s="111" t="str">
        <f t="shared" si="324"/>
        <v/>
      </c>
      <c r="AG485" s="30" t="str">
        <f>IFERROR(IF(AND(PRINCIPAL!$H$138&lt;&gt;"",OR(L485=PRINCIPAL!$I$138,L485=PRINCIPAL!$I$138+PRINCIPAL!$I$138,L485=PRINCIPAL!$I$138+PRINCIPAL!$I$138+PRINCIPAL!$I$138)),0,IF(AND(PRINCIPAL!$H$138&lt;&gt;"",L485=PRINCIPAL!$J$138),VLOOKUP($AH$477,'Banco de Dados'!$B$4:$J$50,8,FALSE)*PRINCIPAL!$H$138*(1-(PRINCIPAL!$K$138/100)),IF(AND(PRINCIPAL!$H$138&lt;&gt;"",L485=PRINCIPAL!$L$138),VLOOKUP($AH$477,'Banco de Dados'!$B$4:$J$50,8,FALSE)*PRINCIPAL!$H$138*(1-(PRINCIPAL!$M$138/100)),IF(AND(PRINCIPAL!$H$138&lt;&gt;"",L485=PRINCIPAL!$N$138),VLOOKUP($AH$477,'Banco de Dados'!$B$4:$J$50,8,FALSE)*PRINCIPAL!$H$138*(1-(PRINCIPAL!$O$138/100)),IF(PRINCIPAL!$H$138&lt;&gt;"",VLOOKUP($AH$477,'Banco de Dados'!$B$4:$J$50,8,FALSE)*PRINCIPAL!$H$138,IF(OR(L485=PRINCIPAL!$I$138,L485=PRINCIPAL!$I$138+PRINCIPAL!$I$138,L485=PRINCIPAL!$I$138+PRINCIPAL!$I$138+PRINCIPAL!$I$138),0,IF(L485=PRINCIPAL!$J$138,VLOOKUP($AH$477,'Banco de Dados'!$B$4:$J$50,6,FALSE)*(1-(PRINCIPAL!$K$138/100)),IF(L485=PRINCIPAL!$L$138,VLOOKUP($AH$477,'Banco de Dados'!$B$4:$J$50,6,FALSE)*(1-(PRINCIPAL!$M$138/100)),IF(L485=PRINCIPAL!$N$138,VLOOKUP($AH$477,'Banco de Dados'!$B$4:$J$50,6,FALSE)*(1-(PRINCIPAL!$O$138/100)),VLOOKUP($AH$477,'Banco de Dados'!$B$4:$J$50,6,FALSE)))))))))),"")</f>
        <v/>
      </c>
      <c r="AH485" s="29" t="str">
        <f>IFERROR(AG485*(IFERROR(VLOOKUP($AH$477,'Banco de Dados'!$B$4:$J$50,4,FALSE),"ERRO")),"")</f>
        <v/>
      </c>
      <c r="AI485" s="29" t="str">
        <f t="shared" si="325"/>
        <v/>
      </c>
      <c r="AJ485" s="103" t="str">
        <f>IFERROR(AI485*(C485*(PRINCIPAL!$G$138/100))*0.47*(44/12),"")</f>
        <v/>
      </c>
      <c r="AK485" s="111" t="str">
        <f t="shared" si="334"/>
        <v/>
      </c>
      <c r="AL485" s="30" t="str">
        <f>IFERROR(IF(AND(PRINCIPAL!$H$139&lt;&gt;"",OR(L485=PRINCIPAL!$I$139,L485=PRINCIPAL!$I$139+PRINCIPAL!$I$139,L485=PRINCIPAL!$I$139+PRINCIPAL!$I$139+PRINCIPAL!$I$139)),0,IF(AND(PRINCIPAL!$H$139&lt;&gt;"",L485=PRINCIPAL!$J$139),VLOOKUP($AM$477,'Banco de Dados'!$B$4:$J$50,8,FALSE)*PRINCIPAL!$H$139*(1-(PRINCIPAL!$K$139/100)),IF(AND(PRINCIPAL!$H$139&lt;&gt;"",L485=PRINCIPAL!$L$139),VLOOKUP($AM$477,'Banco de Dados'!$B$4:$J$50,8,FALSE)*PRINCIPAL!$H$139*(1-(PRINCIPAL!$M$139/100)),IF(AND(PRINCIPAL!$H$139&lt;&gt;"",L485=PRINCIPAL!$N$139),VLOOKUP($AM$477,'Banco de Dados'!$B$4:$J$50,8,FALSE)*PRINCIPAL!$H$139*(1-(PRINCIPAL!$O$139/100)),IF(PRINCIPAL!$H$139&lt;&gt;"",VLOOKUP($AM$477,'Banco de Dados'!$B$4:$J$50,8,FALSE)*PRINCIPAL!$H$139,IF(OR(L485=PRINCIPAL!$I$139,L485=PRINCIPAL!$I$139+PRINCIPAL!$I$139,L485=PRINCIPAL!$I$139+PRINCIPAL!$I$139+PRINCIPAL!$I$139),0,IF(L485=PRINCIPAL!$J$139,VLOOKUP($AM$477,'Banco de Dados'!$B$4:$J$50,6,FALSE)*(1-(PRINCIPAL!$K$139/100)),IF(L485=PRINCIPAL!$L$139,VLOOKUP($AM$477,'Banco de Dados'!$B$4:$J$50,6,FALSE)*(1-(PRINCIPAL!$M$139/100)),IF(L485=PRINCIPAL!$N$139,VLOOKUP($AM$477,'Banco de Dados'!$B$4:$J$50,6,FALSE)*(1-(PRINCIPAL!$O$139/100)),VLOOKUP($AM$477,'Banco de Dados'!$B$4:$J$50,6,FALSE)))))))))),"")</f>
        <v/>
      </c>
      <c r="AM485" s="29" t="str">
        <f>IFERROR(AL485*(IFERROR(VLOOKUP($AM$477,'Banco de Dados'!$B$4:$J$50,4,FALSE),"ERRO")),"")</f>
        <v/>
      </c>
      <c r="AN485" s="29" t="str">
        <f t="shared" si="326"/>
        <v/>
      </c>
      <c r="AO485" s="103" t="str">
        <f>IFERROR(AN485*(C485*(PRINCIPAL!$G$139/100))*0.47*(44/12),"")</f>
        <v/>
      </c>
      <c r="AP485" s="111" t="str">
        <f t="shared" si="327"/>
        <v/>
      </c>
      <c r="AQ485" s="30" t="str">
        <f>IFERROR(IF(AND(PRINCIPAL!$H$140&lt;&gt;"",OR(L485=PRINCIPAL!$I$140,L485=PRINCIPAL!$I$140+PRINCIPAL!$I$140,L485=PRINCIPAL!$I$140+PRINCIPAL!$I$140+PRINCIPAL!$I$140)),0,IF(AND(PRINCIPAL!$H$140&lt;&gt;"",L485=PRINCIPAL!$J$140),VLOOKUP($AR$477,'Banco de Dados'!$B$4:$J$50,8,FALSE)*PRINCIPAL!$H$140*(1-(PRINCIPAL!$K$140/100)),IF(AND(PRINCIPAL!$H$140&lt;&gt;"",L485=PRINCIPAL!$L$140),VLOOKUP($AR$477,'Banco de Dados'!$B$4:$J$50,8,FALSE)*PRINCIPAL!$H$140*(1-(PRINCIPAL!$M$140/100)),IF(AND(PRINCIPAL!$H$140&lt;&gt;"",L485=PRINCIPAL!$N$140),VLOOKUP($AR$477,'Banco de Dados'!$B$4:$J$50,8,FALSE)*PRINCIPAL!$H$140*(1-(PRINCIPAL!$O$140/100)),IF(PRINCIPAL!$H$140&lt;&gt;"",VLOOKUP($AR$477,'Banco de Dados'!$B$4:$J$50,8,FALSE)*PRINCIPAL!$H$140,IF(OR(L485=PRINCIPAL!$I$140,L485=PRINCIPAL!$I$140+PRINCIPAL!$I$140,L485=PRINCIPAL!$I$140+PRINCIPAL!$I$140+PRINCIPAL!$I$140),0,IF(L485=PRINCIPAL!$J$140,VLOOKUP($AR$477,'Banco de Dados'!$B$4:$J$50,6,FALSE)*(1-(PRINCIPAL!$K$140/100)),IF(L485=PRINCIPAL!$L$140,VLOOKUP($AR$477,'Banco de Dados'!$B$4:$J$50,6,FALSE)*(1-(PRINCIPAL!$M$140/100)),IF(L485=PRINCIPAL!$N$140,VLOOKUP($AR$477,'Banco de Dados'!$B$4:$J$50,6,FALSE)*(1-(PRINCIPAL!$O$140/100)),VLOOKUP($AR$477,'Banco de Dados'!$B$4:$J$50,6,FALSE)))))))))),"")</f>
        <v/>
      </c>
      <c r="AR485" s="29" t="str">
        <f>IFERROR(AQ485*(IFERROR(VLOOKUP($AR$477,'Banco de Dados'!$B$4:$J$50,4,FALSE),"ERRO")),"")</f>
        <v/>
      </c>
      <c r="AS485" s="29" t="str">
        <f t="shared" si="328"/>
        <v/>
      </c>
      <c r="AT485" s="103" t="str">
        <f>IFERROR(AS485*(C485*(PRINCIPAL!$G$140/100))*0.47*(44/12),"")</f>
        <v/>
      </c>
      <c r="AU485" s="111" t="str">
        <f t="shared" si="329"/>
        <v/>
      </c>
      <c r="AV485" s="30" t="str">
        <f>IFERROR(IF(AND(PRINCIPAL!$H$141&lt;&gt;"",OR(L485=PRINCIPAL!$I$141,L485=PRINCIPAL!$I$141+PRINCIPAL!$I$141,L485=PRINCIPAL!$I$141+PRINCIPAL!$I$141+PRINCIPAL!$I$141)),0,IF(AND(PRINCIPAL!$H$141&lt;&gt;"",L485=PRINCIPAL!$J$141),VLOOKUP($AW$477,'Banco de Dados'!$B$4:$J$50,8,FALSE)*PRINCIPAL!$H$141*(1-(PRINCIPAL!$K$141/100)),IF(AND(PRINCIPAL!$H$141&lt;&gt;"",L485=PRINCIPAL!$L$141),VLOOKUP($AW$477,'Banco de Dados'!$B$4:$J$50,8,FALSE)*PRINCIPAL!$H$141*(1-(PRINCIPAL!$M$141/100)),IF(AND(PRINCIPAL!$H$141&lt;&gt;"",L485=PRINCIPAL!$N$141),VLOOKUP($AW$477,'Banco de Dados'!$B$4:$J$50,8,FALSE)*PRINCIPAL!$H$141*(1-(PRINCIPAL!$O$141/100)),IF(PRINCIPAL!$H$141&lt;&gt;"",VLOOKUP($AW$477,'Banco de Dados'!$B$4:$J$50,8,FALSE)*PRINCIPAL!$H$141,IF(OR(L485=PRINCIPAL!$I$141,L485=PRINCIPAL!$I$141+PRINCIPAL!$I$141,L485=PRINCIPAL!$I$141+PRINCIPAL!$I$141+PRINCIPAL!$I$141),0,IF(L485=PRINCIPAL!$J$141,VLOOKUP($AW$477,'Banco de Dados'!$B$4:$J$50,6,FALSE)*(1-(PRINCIPAL!$K$141/100)),IF(L485=PRINCIPAL!$L$141,VLOOKUP($AW$477,'Banco de Dados'!$B$4:$J$50,6,FALSE)*(1-(PRINCIPAL!$M$141/100)),IF(L485=PRINCIPAL!$N$141,VLOOKUP($AW$477,'Banco de Dados'!$B$4:$J$50,6,FALSE)*(1-(PRINCIPAL!$O$141/100)),VLOOKUP($AW$477,'Banco de Dados'!$B$4:$J$50,6,FALSE)))))))))),"")</f>
        <v/>
      </c>
      <c r="AW485" s="29" t="str">
        <f>IFERROR(AV485*(IFERROR(VLOOKUP($AW$477,'Banco de Dados'!$B$4:$J$50,4,FALSE),"ERRO")),"")</f>
        <v/>
      </c>
      <c r="AX485" s="29" t="str">
        <f t="shared" si="330"/>
        <v/>
      </c>
      <c r="AY485" s="103" t="str">
        <f>IFERROR(AX485*(C485*(PRINCIPAL!$G$141/100))*0.47*(44/12),"")</f>
        <v/>
      </c>
      <c r="AZ485" s="111" t="str">
        <f t="shared" si="335"/>
        <v/>
      </c>
      <c r="BA485" s="30" t="str">
        <f>IFERROR(IF(AND(PRINCIPAL!$H$142&lt;&gt;"",OR(L485=PRINCIPAL!$I$142,L485=PRINCIPAL!$I$142+PRINCIPAL!$I$142,L485=PRINCIPAL!$I$142+PRINCIPAL!$I$142+PRINCIPAL!$I$142)),0,IF(AND(PRINCIPAL!$H$142&lt;&gt;"",L485=PRINCIPAL!$J$142),VLOOKUP($BB$477,'Banco de Dados'!$B$4:$J$50,8,FALSE)*PRINCIPAL!$H$142*(1-(PRINCIPAL!$K$142/100)),IF(AND(PRINCIPAL!$H$142&lt;&gt;"",L485=PRINCIPAL!$L$142),VLOOKUP($BB$477,'Banco de Dados'!$B$4:$J$50,8,FALSE)*PRINCIPAL!$H$142*(1-(PRINCIPAL!$M$142/100)),IF(AND(PRINCIPAL!$H$142&lt;&gt;"",L485=PRINCIPAL!$N$142),VLOOKUP($BB$477,'Banco de Dados'!$B$4:$J$50,8,FALSE)*PRINCIPAL!$H$142*(1-(PRINCIPAL!$O$142/100)),IF(PRINCIPAL!$H$142&lt;&gt;"",VLOOKUP($BB$477,'Banco de Dados'!$B$4:$J$50,8,FALSE)*PRINCIPAL!$H$142,IF(OR(L485=PRINCIPAL!$I$142,L485=PRINCIPAL!$I$142+PRINCIPAL!$I$142,L485=PRINCIPAL!$I$142+PRINCIPAL!$I$142+PRINCIPAL!$I$142),0,IF(L485=PRINCIPAL!$J$142,VLOOKUP($BB$477,'Banco de Dados'!$B$4:$J$50,6,FALSE)*(1-(PRINCIPAL!$K$142/100)),IF(L485=PRINCIPAL!$L$142,VLOOKUP($BB$477,'Banco de Dados'!$B$4:$J$50,6,FALSE)*(1-(PRINCIPAL!$M$142/100)),IF(L485=PRINCIPAL!$N$142,VLOOKUP($BB$477,'Banco de Dados'!$B$4:$J$50,6,FALSE)*(1-(PRINCIPAL!$O$142/100)),VLOOKUP($BB$477,'Banco de Dados'!$B$4:$J$50,6,FALSE)))))))))),"")</f>
        <v/>
      </c>
      <c r="BB485" s="29" t="str">
        <f>IFERROR(BA485*(IFERROR(VLOOKUP($BB$477,'Banco de Dados'!$B$4:$J$50,4,FALSE),"ERRO")),"")</f>
        <v/>
      </c>
      <c r="BC485" s="29" t="str">
        <f t="shared" si="336"/>
        <v/>
      </c>
      <c r="BD485" s="103" t="str">
        <f>IFERROR(BC485*(C485*(PRINCIPAL!$G$142/100))*0.47*(44/12),"")</f>
        <v/>
      </c>
      <c r="BE485" s="111" t="str">
        <f t="shared" si="315"/>
        <v/>
      </c>
      <c r="BF485" s="30" t="str">
        <f>IFERROR(IF(AND(PRINCIPAL!$H$143&lt;&gt;"",OR(L485=PRINCIPAL!$I$143,L485=PRINCIPAL!$I$143+PRINCIPAL!$I$143,L485=PRINCIPAL!$I$143+PRINCIPAL!$I$143+PRINCIPAL!$I$143)),0,IF(AND(PRINCIPAL!$H$143&lt;&gt;"",L485=PRINCIPAL!$J$143),VLOOKUP($BG$477,'Banco de Dados'!$B$4:$J$50,8,FALSE)*PRINCIPAL!$H$143*(1-(PRINCIPAL!$K$143/100)),IF(AND(PRINCIPAL!$H$143&lt;&gt;"",L485=PRINCIPAL!$L$143),VLOOKUP($BG$477,'Banco de Dados'!$B$4:$J$50,8,FALSE)*PRINCIPAL!$H$143*(1-(PRINCIPAL!$M$143/100)),IF(AND(PRINCIPAL!$H$143&lt;&gt;"",L485=PRINCIPAL!$N$143),VLOOKUP($BG$477,'Banco de Dados'!$B$4:$J$50,8,FALSE)*PRINCIPAL!$H$143*(1-(PRINCIPAL!$O$143/100)),IF(PRINCIPAL!$H$143&lt;&gt;"",VLOOKUP($BG$477,'Banco de Dados'!$B$4:$J$50,8,FALSE)*PRINCIPAL!$H$143,IF(OR(L485=PRINCIPAL!$I$143,L485=PRINCIPAL!$I$143+PRINCIPAL!$I$143,L485=PRINCIPAL!$I$143+PRINCIPAL!$I$143+PRINCIPAL!$I$143),0,IF(L485=PRINCIPAL!$J$143,VLOOKUP($BG$477,'Banco de Dados'!$B$4:$J$50,6,FALSE)*(1-(PRINCIPAL!$K$143/100)),IF(L485=PRINCIPAL!$L$143,VLOOKUP($BG$477,'Banco de Dados'!$B$4:$J$50,6,FALSE)*(1-(PRINCIPAL!$M$143/100)),IF(L485=PRINCIPAL!$N$143,VLOOKUP($BG$477,'Banco de Dados'!$B$4:$J$50,6,FALSE)*(1-(PRINCIPAL!$O$143/100)),VLOOKUP($BG$477,'Banco de Dados'!$B$4:$J$50,6,FALSE)))))))))),"")</f>
        <v/>
      </c>
      <c r="BG485" s="29" t="str">
        <f>IFERROR(BF485*(IFERROR(VLOOKUP($BG$477,'Banco de Dados'!$B$4:$J$50,4,FALSE),"ERRO")),"")</f>
        <v/>
      </c>
      <c r="BH485" s="29" t="str">
        <f t="shared" si="331"/>
        <v/>
      </c>
      <c r="BI485" s="103" t="str">
        <f>IFERROR(BH485*(C485*(PRINCIPAL!$G$143/100))*0.47*(44/12),"")</f>
        <v/>
      </c>
      <c r="BJ485" s="102" t="str">
        <f t="shared" si="316"/>
        <v/>
      </c>
    </row>
    <row r="486" spans="2:62" ht="12.75" customHeight="1" x14ac:dyDescent="0.3">
      <c r="B486" s="326">
        <f t="shared" si="317"/>
        <v>2027</v>
      </c>
      <c r="C486" s="340"/>
      <c r="D486" s="1"/>
      <c r="E486" s="116">
        <v>7</v>
      </c>
      <c r="F486" s="24" t="str">
        <f>IFERROR(VLOOKUP($G$477,'Banco de Dados'!$B$4:$J$50,6,FALSE),"")</f>
        <v/>
      </c>
      <c r="G486" s="25" t="str">
        <f>IFERROR(F486*(IFERROR(VLOOKUP($G$477,'Banco de Dados'!$B$4:$J$50,4,FALSE),"ERRO")),"")</f>
        <v/>
      </c>
      <c r="H486" s="25" t="str">
        <f t="shared" si="318"/>
        <v/>
      </c>
      <c r="I486" s="103" t="str">
        <f t="shared" si="319"/>
        <v/>
      </c>
      <c r="J486" s="117" t="str">
        <f t="shared" si="320"/>
        <v/>
      </c>
      <c r="K486" s="1"/>
      <c r="L486" s="91">
        <v>7</v>
      </c>
      <c r="M486" s="24" t="str">
        <f>IFERROR(IF(AND(PRINCIPAL!$H$134&lt;&gt;"",OR(L486=PRINCIPAL!$I$134,L486=PRINCIPAL!$I$134+PRINCIPAL!$I$134,L486=PRINCIPAL!$I$134+PRINCIPAL!$I$134+PRINCIPAL!$I$134)),0,IF(AND(PRINCIPAL!$H$134&lt;&gt;"",L486=PRINCIPAL!$J$134),VLOOKUP($N$477,'Banco de Dados'!$B$4:$J$50,8,FALSE)*PRINCIPAL!$H$134*(1-(PRINCIPAL!$K$134/100)),IF(AND(PRINCIPAL!$H$134&lt;&gt;"",L486=PRINCIPAL!$L$134),VLOOKUP($N$477,'Banco de Dados'!$B$4:$J$50,8,FALSE)*PRINCIPAL!$H$134*(1-(PRINCIPAL!$M$134/100)),IF(AND(PRINCIPAL!$H$134&lt;&gt;"",L486=PRINCIPAL!$N$134),VLOOKUP($N$477,'Banco de Dados'!$B$4:$J$50,8,FALSE)*PRINCIPAL!$H$134*(1-(PRINCIPAL!$O$134/100)),IF(PRINCIPAL!$H$134&lt;&gt;"",VLOOKUP($N$477,'Banco de Dados'!$B$4:$J$50,8,FALSE)*PRINCIPAL!$H$134,IF(OR(L486=PRINCIPAL!$I$134,L486=PRINCIPAL!$I$134+PRINCIPAL!$I$134,L486=PRINCIPAL!$I$134+PRINCIPAL!$I$134+PRINCIPAL!$I$134),0,IF(L486=PRINCIPAL!$J$134,VLOOKUP($N$477,'Banco de Dados'!$B$4:$J$50,6,FALSE)*(1-(PRINCIPAL!$K$134/100)),IF(L486=PRINCIPAL!$L$134,VLOOKUP($N$477,'Banco de Dados'!$B$4:$J$50,6,FALSE)*(1-(PRINCIPAL!$M$134/100)),IF(L486=PRINCIPAL!$N$134,VLOOKUP($N$477,'Banco de Dados'!$B$4:$J$50,6,FALSE)*(1-(PRINCIPAL!$O$134/100)),VLOOKUP($N$477,'Banco de Dados'!$B$4:$J$50,6,FALSE)))))))))),"")</f>
        <v/>
      </c>
      <c r="N486" s="25" t="str">
        <f>IFERROR(M486*(IFERROR(VLOOKUP($N$477,'Banco de Dados'!$B$4:$J$50,4,FALSE),"ERRO")),"")</f>
        <v/>
      </c>
      <c r="O486" s="25" t="str">
        <f t="shared" si="321"/>
        <v/>
      </c>
      <c r="P486" s="103" t="str">
        <f>IFERROR(O486*(C486*(PRINCIPAL!$G$134/100))*0.47*(44/12),"")</f>
        <v/>
      </c>
      <c r="Q486" s="107" t="str">
        <f t="shared" si="337"/>
        <v/>
      </c>
      <c r="R486" s="29" t="str">
        <f>IFERROR(IF(AND(PRINCIPAL!$H$135&lt;&gt;"",OR(L486=PRINCIPAL!$I$135,L486=PRINCIPAL!$I$135+PRINCIPAL!$I$135,L486=PRINCIPAL!$I$135+PRINCIPAL!$I$135+PRINCIPAL!$I$135)),0,IF(AND(PRINCIPAL!$H$135&lt;&gt;"",L486=PRINCIPAL!$J$135),VLOOKUP($S$477,'Banco de Dados'!$B$4:$J$50,8,FALSE)*PRINCIPAL!$H$135*(1-(PRINCIPAL!$K$135/100)),IF(AND(PRINCIPAL!$H$135&lt;&gt;"",L486=PRINCIPAL!$L$135),VLOOKUP($S$477,'Banco de Dados'!$B$4:$J$50,8,FALSE)*PRINCIPAL!$H$135*(1-(PRINCIPAL!$M$135/100)),IF(AND(PRINCIPAL!$H$135&lt;&gt;"",L486=PRINCIPAL!$N$135),VLOOKUP($S$477,'Banco de Dados'!$B$4:$J$50,8,FALSE)*PRINCIPAL!$H$135*(1-(PRINCIPAL!$O$135/100)),IF(PRINCIPAL!$H$135&lt;&gt;"",VLOOKUP($S$477,'Banco de Dados'!$B$4:$J$50,8,FALSE)*PRINCIPAL!$H$135,IF(OR(L486=PRINCIPAL!$I$135,L486=PRINCIPAL!$I$135+PRINCIPAL!$I$135,L486=PRINCIPAL!$I$135+PRINCIPAL!$I$135+PRINCIPAL!$I$135),0,IF(L486=PRINCIPAL!$J$135,VLOOKUP($S$477,'Banco de Dados'!$B$4:$J$50,6,FALSE)*(1-(PRINCIPAL!$K$135/100)),IF(L486=PRINCIPAL!$L$135,VLOOKUP($S$477,'Banco de Dados'!$B$4:$J$50,6,FALSE)*(1-(PRINCIPAL!$M$135/100)),IF(L486=PRINCIPAL!$N$135,VLOOKUP($S$477,'Banco de Dados'!$B$4:$J$50,6,FALSE)*(1-(PRINCIPAL!$O$135/100)),VLOOKUP($S$477,'Banco de Dados'!$B$4:$J$50,6,FALSE)))))))))),"")</f>
        <v/>
      </c>
      <c r="S486" s="29" t="str">
        <f>IFERROR(R486*(IFERROR(VLOOKUP($S$477,'Banco de Dados'!$B$4:$J$50,4,FALSE),"ERRO")),"")</f>
        <v/>
      </c>
      <c r="T486" s="29" t="str">
        <f t="shared" si="322"/>
        <v/>
      </c>
      <c r="U486" s="103" t="str">
        <f>IFERROR(T486*(C486*(PRINCIPAL!$G$135/100))*0.47*(44/12),"")</f>
        <v/>
      </c>
      <c r="V486" s="103" t="str">
        <f t="shared" si="314"/>
        <v/>
      </c>
      <c r="W486" s="30" t="str">
        <f>IFERROR(IF(AND(PRINCIPAL!$H$136&lt;&gt;"",OR(L486=PRINCIPAL!$I$136,L486=PRINCIPAL!$I$136+PRINCIPAL!$I$136,L486=PRINCIPAL!$I$136+PRINCIPAL!$I$136+PRINCIPAL!$I$136)),0,IF(AND(PRINCIPAL!$H$136&lt;&gt;"",L486=PRINCIPAL!$J$136),VLOOKUP($X$477,'Banco de Dados'!$B$4:$J$50,8,FALSE)*PRINCIPAL!$H$136*(1-(PRINCIPAL!$K$136/100)),IF(AND(PRINCIPAL!$H$136&lt;&gt;"",L486=PRINCIPAL!$L$136),VLOOKUP($X$477,'Banco de Dados'!$B$4:$J$50,8,FALSE)*PRINCIPAL!$H$136*(1-(PRINCIPAL!$M$136/100)),IF(AND(PRINCIPAL!$H$136&lt;&gt;"",L486=PRINCIPAL!$N$136),VLOOKUP($X$477,'Banco de Dados'!$B$4:$J$50,8,FALSE)*PRINCIPAL!$H$136*(1-(PRINCIPAL!$O$136/100)),IF(PRINCIPAL!$H$136&lt;&gt;"",VLOOKUP($X$477,'Banco de Dados'!$B$4:$J$50,8,FALSE)*PRINCIPAL!$H$136,IF(OR(L486=PRINCIPAL!$I$136,L486=PRINCIPAL!$I$136+PRINCIPAL!$I$136,L486=PRINCIPAL!$I$136+PRINCIPAL!$I$136+PRINCIPAL!$I$136),0,IF(L486=PRINCIPAL!$J$136,VLOOKUP($X$477,'Banco de Dados'!$B$4:$J$50,6,FALSE)*(1-(PRINCIPAL!$K$136/100)),IF(L486=PRINCIPAL!$L$136,VLOOKUP($X$477,'Banco de Dados'!$B$4:$J$50,6,FALSE)*(1-(PRINCIPAL!$M$136/100)),IF(L486=PRINCIPAL!$N$136,VLOOKUP($X$477,'Banco de Dados'!$B$4:$J$50,6,FALSE)*(1-(PRINCIPAL!$O$136/100)),VLOOKUP($X$477,'Banco de Dados'!$B$4:$J$50,6,FALSE)))))))))),"")</f>
        <v/>
      </c>
      <c r="X486" s="29" t="str">
        <f>IFERROR(W486*(IFERROR(VLOOKUP($X$477,'Banco de Dados'!$B$4:$J$50,4,FALSE),"ERRO")),"")</f>
        <v/>
      </c>
      <c r="Y486" s="29" t="str">
        <f t="shared" si="332"/>
        <v/>
      </c>
      <c r="Z486" s="103" t="str">
        <f>IFERROR(Y486*(C486*(PRINCIPAL!$G$136/100))*0.47*(44/12),"")</f>
        <v/>
      </c>
      <c r="AA486" s="111" t="str">
        <f t="shared" si="333"/>
        <v/>
      </c>
      <c r="AB486" s="30" t="str">
        <f>IFERROR(IF(AND(PRINCIPAL!$H$137&lt;&gt;"",OR(L486=PRINCIPAL!$I$137,L486=PRINCIPAL!$I$137+PRINCIPAL!$I$137,L486=PRINCIPAL!$I$137+PRINCIPAL!$I$137+PRINCIPAL!$I$137)),0,IF(AND(PRINCIPAL!$H$137&lt;&gt;"",L486=PRINCIPAL!$J$137),VLOOKUP($AC$477,'Banco de Dados'!$B$4:$J$50,8,FALSE)*PRINCIPAL!$H$137*(1-(PRINCIPAL!$K$137/100)),IF(AND(PRINCIPAL!$H$137&lt;&gt;"",L486=PRINCIPAL!$L$137),VLOOKUP($AC$477,'Banco de Dados'!$B$4:$J$50,8,FALSE)*PRINCIPAL!$H$137*(1-(PRINCIPAL!$M$137/100)),IF(AND(PRINCIPAL!$H$137&lt;&gt;"",L486=PRINCIPAL!$N$137),VLOOKUP($AC$477,'Banco de Dados'!$B$4:$J$50,8,FALSE)*PRINCIPAL!$H$137*(1-(PRINCIPAL!$O$137/100)),IF(PRINCIPAL!$H$137&lt;&gt;"",VLOOKUP($AC$477,'Banco de Dados'!$B$4:$J$50,8,FALSE)*PRINCIPAL!$H$137,IF(OR(L486=PRINCIPAL!$I$137,L486=PRINCIPAL!$I$137+PRINCIPAL!$I$137,L486=PRINCIPAL!$I$137+PRINCIPAL!$I$137+PRINCIPAL!$I$137),0,IF(L486=PRINCIPAL!$J$137,VLOOKUP($AC$477,'Banco de Dados'!$B$4:$J$50,6,FALSE)*(1-(PRINCIPAL!$K$137/100)),IF(L486=PRINCIPAL!$L$137,VLOOKUP($AC$477,'Banco de Dados'!$B$4:$J$50,6,FALSE)*(1-(PRINCIPAL!$M$137/100)),IF(L486=PRINCIPAL!$N$137,VLOOKUP($AC$477,'Banco de Dados'!$B$4:$J$50,6,FALSE)*(1-(PRINCIPAL!$O$137/100)),VLOOKUP($AC$477,'Banco de Dados'!$B$4:$J$50,6,FALSE)))))))))),"")</f>
        <v/>
      </c>
      <c r="AC486" s="29" t="str">
        <f>IFERROR(AB486*(IFERROR(VLOOKUP($AC$477,'Banco de Dados'!$B$4:$J$50,4,FALSE),"ERRO")),"")</f>
        <v/>
      </c>
      <c r="AD486" s="29" t="str">
        <f t="shared" si="323"/>
        <v/>
      </c>
      <c r="AE486" s="103" t="str">
        <f>IFERROR(AD486*(C486*(PRINCIPAL!$G$137/100))*0.47*(44/12),"")</f>
        <v/>
      </c>
      <c r="AF486" s="111" t="str">
        <f t="shared" si="324"/>
        <v/>
      </c>
      <c r="AG486" s="30" t="str">
        <f>IFERROR(IF(AND(PRINCIPAL!$H$138&lt;&gt;"",OR(L486=PRINCIPAL!$I$138,L486=PRINCIPAL!$I$138+PRINCIPAL!$I$138,L486=PRINCIPAL!$I$138+PRINCIPAL!$I$138+PRINCIPAL!$I$138)),0,IF(AND(PRINCIPAL!$H$138&lt;&gt;"",L486=PRINCIPAL!$J$138),VLOOKUP($AH$477,'Banco de Dados'!$B$4:$J$50,8,FALSE)*PRINCIPAL!$H$138*(1-(PRINCIPAL!$K$138/100)),IF(AND(PRINCIPAL!$H$138&lt;&gt;"",L486=PRINCIPAL!$L$138),VLOOKUP($AH$477,'Banco de Dados'!$B$4:$J$50,8,FALSE)*PRINCIPAL!$H$138*(1-(PRINCIPAL!$M$138/100)),IF(AND(PRINCIPAL!$H$138&lt;&gt;"",L486=PRINCIPAL!$N$138),VLOOKUP($AH$477,'Banco de Dados'!$B$4:$J$50,8,FALSE)*PRINCIPAL!$H$138*(1-(PRINCIPAL!$O$138/100)),IF(PRINCIPAL!$H$138&lt;&gt;"",VLOOKUP($AH$477,'Banco de Dados'!$B$4:$J$50,8,FALSE)*PRINCIPAL!$H$138,IF(OR(L486=PRINCIPAL!$I$138,L486=PRINCIPAL!$I$138+PRINCIPAL!$I$138,L486=PRINCIPAL!$I$138+PRINCIPAL!$I$138+PRINCIPAL!$I$138),0,IF(L486=PRINCIPAL!$J$138,VLOOKUP($AH$477,'Banco de Dados'!$B$4:$J$50,6,FALSE)*(1-(PRINCIPAL!$K$138/100)),IF(L486=PRINCIPAL!$L$138,VLOOKUP($AH$477,'Banco de Dados'!$B$4:$J$50,6,FALSE)*(1-(PRINCIPAL!$M$138/100)),IF(L486=PRINCIPAL!$N$138,VLOOKUP($AH$477,'Banco de Dados'!$B$4:$J$50,6,FALSE)*(1-(PRINCIPAL!$O$138/100)),VLOOKUP($AH$477,'Banco de Dados'!$B$4:$J$50,6,FALSE)))))))))),"")</f>
        <v/>
      </c>
      <c r="AH486" s="29" t="str">
        <f>IFERROR(AG486*(IFERROR(VLOOKUP($AH$477,'Banco de Dados'!$B$4:$J$50,4,FALSE),"ERRO")),"")</f>
        <v/>
      </c>
      <c r="AI486" s="29" t="str">
        <f t="shared" si="325"/>
        <v/>
      </c>
      <c r="AJ486" s="103" t="str">
        <f>IFERROR(AI486*(C486*(PRINCIPAL!$G$138/100))*0.47*(44/12),"")</f>
        <v/>
      </c>
      <c r="AK486" s="111" t="str">
        <f t="shared" si="334"/>
        <v/>
      </c>
      <c r="AL486" s="30" t="str">
        <f>IFERROR(IF(AND(PRINCIPAL!$H$139&lt;&gt;"",OR(L486=PRINCIPAL!$I$139,L486=PRINCIPAL!$I$139+PRINCIPAL!$I$139,L486=PRINCIPAL!$I$139+PRINCIPAL!$I$139+PRINCIPAL!$I$139)),0,IF(AND(PRINCIPAL!$H$139&lt;&gt;"",L486=PRINCIPAL!$J$139),VLOOKUP($AM$477,'Banco de Dados'!$B$4:$J$50,8,FALSE)*PRINCIPAL!$H$139*(1-(PRINCIPAL!$K$139/100)),IF(AND(PRINCIPAL!$H$139&lt;&gt;"",L486=PRINCIPAL!$L$139),VLOOKUP($AM$477,'Banco de Dados'!$B$4:$J$50,8,FALSE)*PRINCIPAL!$H$139*(1-(PRINCIPAL!$M$139/100)),IF(AND(PRINCIPAL!$H$139&lt;&gt;"",L486=PRINCIPAL!$N$139),VLOOKUP($AM$477,'Banco de Dados'!$B$4:$J$50,8,FALSE)*PRINCIPAL!$H$139*(1-(PRINCIPAL!$O$139/100)),IF(PRINCIPAL!$H$139&lt;&gt;"",VLOOKUP($AM$477,'Banco de Dados'!$B$4:$J$50,8,FALSE)*PRINCIPAL!$H$139,IF(OR(L486=PRINCIPAL!$I$139,L486=PRINCIPAL!$I$139+PRINCIPAL!$I$139,L486=PRINCIPAL!$I$139+PRINCIPAL!$I$139+PRINCIPAL!$I$139),0,IF(L486=PRINCIPAL!$J$139,VLOOKUP($AM$477,'Banco de Dados'!$B$4:$J$50,6,FALSE)*(1-(PRINCIPAL!$K$139/100)),IF(L486=PRINCIPAL!$L$139,VLOOKUP($AM$477,'Banco de Dados'!$B$4:$J$50,6,FALSE)*(1-(PRINCIPAL!$M$139/100)),IF(L486=PRINCIPAL!$N$139,VLOOKUP($AM$477,'Banco de Dados'!$B$4:$J$50,6,FALSE)*(1-(PRINCIPAL!$O$139/100)),VLOOKUP($AM$477,'Banco de Dados'!$B$4:$J$50,6,FALSE)))))))))),"")</f>
        <v/>
      </c>
      <c r="AM486" s="29" t="str">
        <f>IFERROR(AL486*(IFERROR(VLOOKUP($AM$477,'Banco de Dados'!$B$4:$J$50,4,FALSE),"ERRO")),"")</f>
        <v/>
      </c>
      <c r="AN486" s="29" t="str">
        <f t="shared" si="326"/>
        <v/>
      </c>
      <c r="AO486" s="103" t="str">
        <f>IFERROR(AN486*(C486*(PRINCIPAL!$G$139/100))*0.47*(44/12),"")</f>
        <v/>
      </c>
      <c r="AP486" s="111" t="str">
        <f t="shared" si="327"/>
        <v/>
      </c>
      <c r="AQ486" s="30" t="str">
        <f>IFERROR(IF(AND(PRINCIPAL!$H$140&lt;&gt;"",OR(L486=PRINCIPAL!$I$140,L486=PRINCIPAL!$I$140+PRINCIPAL!$I$140,L486=PRINCIPAL!$I$140+PRINCIPAL!$I$140+PRINCIPAL!$I$140)),0,IF(AND(PRINCIPAL!$H$140&lt;&gt;"",L486=PRINCIPAL!$J$140),VLOOKUP($AR$477,'Banco de Dados'!$B$4:$J$50,8,FALSE)*PRINCIPAL!$H$140*(1-(PRINCIPAL!$K$140/100)),IF(AND(PRINCIPAL!$H$140&lt;&gt;"",L486=PRINCIPAL!$L$140),VLOOKUP($AR$477,'Banco de Dados'!$B$4:$J$50,8,FALSE)*PRINCIPAL!$H$140*(1-(PRINCIPAL!$M$140/100)),IF(AND(PRINCIPAL!$H$140&lt;&gt;"",L486=PRINCIPAL!$N$140),VLOOKUP($AR$477,'Banco de Dados'!$B$4:$J$50,8,FALSE)*PRINCIPAL!$H$140*(1-(PRINCIPAL!$O$140/100)),IF(PRINCIPAL!$H$140&lt;&gt;"",VLOOKUP($AR$477,'Banco de Dados'!$B$4:$J$50,8,FALSE)*PRINCIPAL!$H$140,IF(OR(L486=PRINCIPAL!$I$140,L486=PRINCIPAL!$I$140+PRINCIPAL!$I$140,L486=PRINCIPAL!$I$140+PRINCIPAL!$I$140+PRINCIPAL!$I$140),0,IF(L486=PRINCIPAL!$J$140,VLOOKUP($AR$477,'Banco de Dados'!$B$4:$J$50,6,FALSE)*(1-(PRINCIPAL!$K$140/100)),IF(L486=PRINCIPAL!$L$140,VLOOKUP($AR$477,'Banco de Dados'!$B$4:$J$50,6,FALSE)*(1-(PRINCIPAL!$M$140/100)),IF(L486=PRINCIPAL!$N$140,VLOOKUP($AR$477,'Banco de Dados'!$B$4:$J$50,6,FALSE)*(1-(PRINCIPAL!$O$140/100)),VLOOKUP($AR$477,'Banco de Dados'!$B$4:$J$50,6,FALSE)))))))))),"")</f>
        <v/>
      </c>
      <c r="AR486" s="29" t="str">
        <f>IFERROR(AQ486*(IFERROR(VLOOKUP($AR$477,'Banco de Dados'!$B$4:$J$50,4,FALSE),"ERRO")),"")</f>
        <v/>
      </c>
      <c r="AS486" s="29" t="str">
        <f t="shared" si="328"/>
        <v/>
      </c>
      <c r="AT486" s="103" t="str">
        <f>IFERROR(AS486*(C486*(PRINCIPAL!$G$140/100))*0.47*(44/12),"")</f>
        <v/>
      </c>
      <c r="AU486" s="111" t="str">
        <f t="shared" si="329"/>
        <v/>
      </c>
      <c r="AV486" s="30" t="str">
        <f>IFERROR(IF(AND(PRINCIPAL!$H$141&lt;&gt;"",OR(L486=PRINCIPAL!$I$141,L486=PRINCIPAL!$I$141+PRINCIPAL!$I$141,L486=PRINCIPAL!$I$141+PRINCIPAL!$I$141+PRINCIPAL!$I$141)),0,IF(AND(PRINCIPAL!$H$141&lt;&gt;"",L486=PRINCIPAL!$J$141),VLOOKUP($AW$477,'Banco de Dados'!$B$4:$J$50,8,FALSE)*PRINCIPAL!$H$141*(1-(PRINCIPAL!$K$141/100)),IF(AND(PRINCIPAL!$H$141&lt;&gt;"",L486=PRINCIPAL!$L$141),VLOOKUP($AW$477,'Banco de Dados'!$B$4:$J$50,8,FALSE)*PRINCIPAL!$H$141*(1-(PRINCIPAL!$M$141/100)),IF(AND(PRINCIPAL!$H$141&lt;&gt;"",L486=PRINCIPAL!$N$141),VLOOKUP($AW$477,'Banco de Dados'!$B$4:$J$50,8,FALSE)*PRINCIPAL!$H$141*(1-(PRINCIPAL!$O$141/100)),IF(PRINCIPAL!$H$141&lt;&gt;"",VLOOKUP($AW$477,'Banco de Dados'!$B$4:$J$50,8,FALSE)*PRINCIPAL!$H$141,IF(OR(L486=PRINCIPAL!$I$141,L486=PRINCIPAL!$I$141+PRINCIPAL!$I$141,L486=PRINCIPAL!$I$141+PRINCIPAL!$I$141+PRINCIPAL!$I$141),0,IF(L486=PRINCIPAL!$J$141,VLOOKUP($AW$477,'Banco de Dados'!$B$4:$J$50,6,FALSE)*(1-(PRINCIPAL!$K$141/100)),IF(L486=PRINCIPAL!$L$141,VLOOKUP($AW$477,'Banco de Dados'!$B$4:$J$50,6,FALSE)*(1-(PRINCIPAL!$M$141/100)),IF(L486=PRINCIPAL!$N$141,VLOOKUP($AW$477,'Banco de Dados'!$B$4:$J$50,6,FALSE)*(1-(PRINCIPAL!$O$141/100)),VLOOKUP($AW$477,'Banco de Dados'!$B$4:$J$50,6,FALSE)))))))))),"")</f>
        <v/>
      </c>
      <c r="AW486" s="29" t="str">
        <f>IFERROR(AV486*(IFERROR(VLOOKUP($AW$477,'Banco de Dados'!$B$4:$J$50,4,FALSE),"ERRO")),"")</f>
        <v/>
      </c>
      <c r="AX486" s="29" t="str">
        <f t="shared" si="330"/>
        <v/>
      </c>
      <c r="AY486" s="103" t="str">
        <f>IFERROR(AX486*(C486*(PRINCIPAL!$G$141/100))*0.47*(44/12),"")</f>
        <v/>
      </c>
      <c r="AZ486" s="111" t="str">
        <f t="shared" si="335"/>
        <v/>
      </c>
      <c r="BA486" s="30" t="str">
        <f>IFERROR(IF(AND(PRINCIPAL!$H$142&lt;&gt;"",OR(L486=PRINCIPAL!$I$142,L486=PRINCIPAL!$I$142+PRINCIPAL!$I$142,L486=PRINCIPAL!$I$142+PRINCIPAL!$I$142+PRINCIPAL!$I$142)),0,IF(AND(PRINCIPAL!$H$142&lt;&gt;"",L486=PRINCIPAL!$J$142),VLOOKUP($BB$477,'Banco de Dados'!$B$4:$J$50,8,FALSE)*PRINCIPAL!$H$142*(1-(PRINCIPAL!$K$142/100)),IF(AND(PRINCIPAL!$H$142&lt;&gt;"",L486=PRINCIPAL!$L$142),VLOOKUP($BB$477,'Banco de Dados'!$B$4:$J$50,8,FALSE)*PRINCIPAL!$H$142*(1-(PRINCIPAL!$M$142/100)),IF(AND(PRINCIPAL!$H$142&lt;&gt;"",L486=PRINCIPAL!$N$142),VLOOKUP($BB$477,'Banco de Dados'!$B$4:$J$50,8,FALSE)*PRINCIPAL!$H$142*(1-(PRINCIPAL!$O$142/100)),IF(PRINCIPAL!$H$142&lt;&gt;"",VLOOKUP($BB$477,'Banco de Dados'!$B$4:$J$50,8,FALSE)*PRINCIPAL!$H$142,IF(OR(L486=PRINCIPAL!$I$142,L486=PRINCIPAL!$I$142+PRINCIPAL!$I$142,L486=PRINCIPAL!$I$142+PRINCIPAL!$I$142+PRINCIPAL!$I$142),0,IF(L486=PRINCIPAL!$J$142,VLOOKUP($BB$477,'Banco de Dados'!$B$4:$J$50,6,FALSE)*(1-(PRINCIPAL!$K$142/100)),IF(L486=PRINCIPAL!$L$142,VLOOKUP($BB$477,'Banco de Dados'!$B$4:$J$50,6,FALSE)*(1-(PRINCIPAL!$M$142/100)),IF(L486=PRINCIPAL!$N$142,VLOOKUP($BB$477,'Banco de Dados'!$B$4:$J$50,6,FALSE)*(1-(PRINCIPAL!$O$142/100)),VLOOKUP($BB$477,'Banco de Dados'!$B$4:$J$50,6,FALSE)))))))))),"")</f>
        <v/>
      </c>
      <c r="BB486" s="29" t="str">
        <f>IFERROR(BA486*(IFERROR(VLOOKUP($BB$477,'Banco de Dados'!$B$4:$J$50,4,FALSE),"ERRO")),"")</f>
        <v/>
      </c>
      <c r="BC486" s="29" t="str">
        <f t="shared" si="336"/>
        <v/>
      </c>
      <c r="BD486" s="103" t="str">
        <f>IFERROR(BC486*(C486*(PRINCIPAL!$G$142/100))*0.47*(44/12),"")</f>
        <v/>
      </c>
      <c r="BE486" s="111" t="str">
        <f t="shared" si="315"/>
        <v/>
      </c>
      <c r="BF486" s="30" t="str">
        <f>IFERROR(IF(AND(PRINCIPAL!$H$143&lt;&gt;"",OR(L486=PRINCIPAL!$I$143,L486=PRINCIPAL!$I$143+PRINCIPAL!$I$143,L486=PRINCIPAL!$I$143+PRINCIPAL!$I$143+PRINCIPAL!$I$143)),0,IF(AND(PRINCIPAL!$H$143&lt;&gt;"",L486=PRINCIPAL!$J$143),VLOOKUP($BG$477,'Banco de Dados'!$B$4:$J$50,8,FALSE)*PRINCIPAL!$H$143*(1-(PRINCIPAL!$K$143/100)),IF(AND(PRINCIPAL!$H$143&lt;&gt;"",L486=PRINCIPAL!$L$143),VLOOKUP($BG$477,'Banco de Dados'!$B$4:$J$50,8,FALSE)*PRINCIPAL!$H$143*(1-(PRINCIPAL!$M$143/100)),IF(AND(PRINCIPAL!$H$143&lt;&gt;"",L486=PRINCIPAL!$N$143),VLOOKUP($BG$477,'Banco de Dados'!$B$4:$J$50,8,FALSE)*PRINCIPAL!$H$143*(1-(PRINCIPAL!$O$143/100)),IF(PRINCIPAL!$H$143&lt;&gt;"",VLOOKUP($BG$477,'Banco de Dados'!$B$4:$J$50,8,FALSE)*PRINCIPAL!$H$143,IF(OR(L486=PRINCIPAL!$I$143,L486=PRINCIPAL!$I$143+PRINCIPAL!$I$143,L486=PRINCIPAL!$I$143+PRINCIPAL!$I$143+PRINCIPAL!$I$143),0,IF(L486=PRINCIPAL!$J$143,VLOOKUP($BG$477,'Banco de Dados'!$B$4:$J$50,6,FALSE)*(1-(PRINCIPAL!$K$143/100)),IF(L486=PRINCIPAL!$L$143,VLOOKUP($BG$477,'Banco de Dados'!$B$4:$J$50,6,FALSE)*(1-(PRINCIPAL!$M$143/100)),IF(L486=PRINCIPAL!$N$143,VLOOKUP($BG$477,'Banco de Dados'!$B$4:$J$50,6,FALSE)*(1-(PRINCIPAL!$O$143/100)),VLOOKUP($BG$477,'Banco de Dados'!$B$4:$J$50,6,FALSE)))))))))),"")</f>
        <v/>
      </c>
      <c r="BG486" s="29" t="str">
        <f>IFERROR(BF486*(IFERROR(VLOOKUP($BG$477,'Banco de Dados'!$B$4:$J$50,4,FALSE),"ERRO")),"")</f>
        <v/>
      </c>
      <c r="BH486" s="29" t="str">
        <f t="shared" si="331"/>
        <v/>
      </c>
      <c r="BI486" s="103" t="str">
        <f>IFERROR(BH486*(C486*(PRINCIPAL!$G$143/100))*0.47*(44/12),"")</f>
        <v/>
      </c>
      <c r="BJ486" s="102" t="str">
        <f t="shared" si="316"/>
        <v/>
      </c>
    </row>
    <row r="487" spans="2:62" ht="12.75" customHeight="1" x14ac:dyDescent="0.3">
      <c r="B487" s="326">
        <f t="shared" si="317"/>
        <v>2028</v>
      </c>
      <c r="C487" s="340"/>
      <c r="D487" s="1"/>
      <c r="E487" s="116">
        <v>8</v>
      </c>
      <c r="F487" s="24" t="str">
        <f>IFERROR(VLOOKUP($G$477,'Banco de Dados'!$B$4:$J$50,6,FALSE),"")</f>
        <v/>
      </c>
      <c r="G487" s="25" t="str">
        <f>IFERROR(F487*(IFERROR(VLOOKUP($G$477,'Banco de Dados'!$B$4:$J$50,4,FALSE),"ERRO")),"")</f>
        <v/>
      </c>
      <c r="H487" s="25" t="str">
        <f t="shared" si="318"/>
        <v/>
      </c>
      <c r="I487" s="103" t="str">
        <f t="shared" si="319"/>
        <v/>
      </c>
      <c r="J487" s="117" t="str">
        <f t="shared" si="320"/>
        <v/>
      </c>
      <c r="K487" s="1"/>
      <c r="L487" s="91">
        <v>8</v>
      </c>
      <c r="M487" s="24" t="str">
        <f>IFERROR(IF(AND(PRINCIPAL!$H$134&lt;&gt;"",OR(L487=PRINCIPAL!$I$134,L487=PRINCIPAL!$I$134+PRINCIPAL!$I$134,L487=PRINCIPAL!$I$134+PRINCIPAL!$I$134+PRINCIPAL!$I$134)),0,IF(AND(PRINCIPAL!$H$134&lt;&gt;"",L487=PRINCIPAL!$J$134),VLOOKUP($N$477,'Banco de Dados'!$B$4:$J$50,8,FALSE)*PRINCIPAL!$H$134*(1-(PRINCIPAL!$K$134/100)),IF(AND(PRINCIPAL!$H$134&lt;&gt;"",L487=PRINCIPAL!$L$134),VLOOKUP($N$477,'Banco de Dados'!$B$4:$J$50,8,FALSE)*PRINCIPAL!$H$134*(1-(PRINCIPAL!$M$134/100)),IF(AND(PRINCIPAL!$H$134&lt;&gt;"",L487=PRINCIPAL!$N$134),VLOOKUP($N$477,'Banco de Dados'!$B$4:$J$50,8,FALSE)*PRINCIPAL!$H$134*(1-(PRINCIPAL!$O$134/100)),IF(PRINCIPAL!$H$134&lt;&gt;"",VLOOKUP($N$477,'Banco de Dados'!$B$4:$J$50,8,FALSE)*PRINCIPAL!$H$134,IF(OR(L487=PRINCIPAL!$I$134,L487=PRINCIPAL!$I$134+PRINCIPAL!$I$134,L487=PRINCIPAL!$I$134+PRINCIPAL!$I$134+PRINCIPAL!$I$134),0,IF(L487=PRINCIPAL!$J$134,VLOOKUP($N$477,'Banco de Dados'!$B$4:$J$50,6,FALSE)*(1-(PRINCIPAL!$K$134/100)),IF(L487=PRINCIPAL!$L$134,VLOOKUP($N$477,'Banco de Dados'!$B$4:$J$50,6,FALSE)*(1-(PRINCIPAL!$M$134/100)),IF(L487=PRINCIPAL!$N$134,VLOOKUP($N$477,'Banco de Dados'!$B$4:$J$50,6,FALSE)*(1-(PRINCIPAL!$O$134/100)),VLOOKUP($N$477,'Banco de Dados'!$B$4:$J$50,6,FALSE)))))))))),"")</f>
        <v/>
      </c>
      <c r="N487" s="25" t="str">
        <f>IFERROR(M487*(IFERROR(VLOOKUP($N$477,'Banco de Dados'!$B$4:$J$50,4,FALSE),"ERRO")),"")</f>
        <v/>
      </c>
      <c r="O487" s="25" t="str">
        <f t="shared" si="321"/>
        <v/>
      </c>
      <c r="P487" s="103" t="str">
        <f>IFERROR(O487*(C487*(PRINCIPAL!$G$134/100))*0.47*(44/12),"")</f>
        <v/>
      </c>
      <c r="Q487" s="107" t="str">
        <f t="shared" si="337"/>
        <v/>
      </c>
      <c r="R487" s="29" t="str">
        <f>IFERROR(IF(AND(PRINCIPAL!$H$135&lt;&gt;"",OR(L487=PRINCIPAL!$I$135,L487=PRINCIPAL!$I$135+PRINCIPAL!$I$135,L487=PRINCIPAL!$I$135+PRINCIPAL!$I$135+PRINCIPAL!$I$135)),0,IF(AND(PRINCIPAL!$H$135&lt;&gt;"",L487=PRINCIPAL!$J$135),VLOOKUP($S$477,'Banco de Dados'!$B$4:$J$50,8,FALSE)*PRINCIPAL!$H$135*(1-(PRINCIPAL!$K$135/100)),IF(AND(PRINCIPAL!$H$135&lt;&gt;"",L487=PRINCIPAL!$L$135),VLOOKUP($S$477,'Banco de Dados'!$B$4:$J$50,8,FALSE)*PRINCIPAL!$H$135*(1-(PRINCIPAL!$M$135/100)),IF(AND(PRINCIPAL!$H$135&lt;&gt;"",L487=PRINCIPAL!$N$135),VLOOKUP($S$477,'Banco de Dados'!$B$4:$J$50,8,FALSE)*PRINCIPAL!$H$135*(1-(PRINCIPAL!$O$135/100)),IF(PRINCIPAL!$H$135&lt;&gt;"",VLOOKUP($S$477,'Banco de Dados'!$B$4:$J$50,8,FALSE)*PRINCIPAL!$H$135,IF(OR(L487=PRINCIPAL!$I$135,L487=PRINCIPAL!$I$135+PRINCIPAL!$I$135,L487=PRINCIPAL!$I$135+PRINCIPAL!$I$135+PRINCIPAL!$I$135),0,IF(L487=PRINCIPAL!$J$135,VLOOKUP($S$477,'Banco de Dados'!$B$4:$J$50,6,FALSE)*(1-(PRINCIPAL!$K$135/100)),IF(L487=PRINCIPAL!$L$135,VLOOKUP($S$477,'Banco de Dados'!$B$4:$J$50,6,FALSE)*(1-(PRINCIPAL!$M$135/100)),IF(L487=PRINCIPAL!$N$135,VLOOKUP($S$477,'Banco de Dados'!$B$4:$J$50,6,FALSE)*(1-(PRINCIPAL!$O$135/100)),VLOOKUP($S$477,'Banco de Dados'!$B$4:$J$50,6,FALSE)))))))))),"")</f>
        <v/>
      </c>
      <c r="S487" s="29" t="str">
        <f>IFERROR(R487*(IFERROR(VLOOKUP($S$477,'Banco de Dados'!$B$4:$J$50,4,FALSE),"ERRO")),"")</f>
        <v/>
      </c>
      <c r="T487" s="29" t="str">
        <f>IFERROR(R487+S487,"")</f>
        <v/>
      </c>
      <c r="U487" s="103" t="str">
        <f>IFERROR(T487*(C487*(PRINCIPAL!$G$135/100))*0.47*(44/12),"")</f>
        <v/>
      </c>
      <c r="V487" s="103" t="str">
        <f t="shared" si="314"/>
        <v/>
      </c>
      <c r="W487" s="30" t="str">
        <f>IFERROR(IF(AND(PRINCIPAL!$H$136&lt;&gt;"",OR(L487=PRINCIPAL!$I$136,L487=PRINCIPAL!$I$136+PRINCIPAL!$I$136,L487=PRINCIPAL!$I$136+PRINCIPAL!$I$136+PRINCIPAL!$I$136)),0,IF(AND(PRINCIPAL!$H$136&lt;&gt;"",L487=PRINCIPAL!$J$136),VLOOKUP($X$477,'Banco de Dados'!$B$4:$J$50,8,FALSE)*PRINCIPAL!$H$136*(1-(PRINCIPAL!$K$136/100)),IF(AND(PRINCIPAL!$H$136&lt;&gt;"",L487=PRINCIPAL!$L$136),VLOOKUP($X$477,'Banco de Dados'!$B$4:$J$50,8,FALSE)*PRINCIPAL!$H$136*(1-(PRINCIPAL!$M$136/100)),IF(AND(PRINCIPAL!$H$136&lt;&gt;"",L487=PRINCIPAL!$N$136),VLOOKUP($X$477,'Banco de Dados'!$B$4:$J$50,8,FALSE)*PRINCIPAL!$H$136*(1-(PRINCIPAL!$O$136/100)),IF(PRINCIPAL!$H$136&lt;&gt;"",VLOOKUP($X$477,'Banco de Dados'!$B$4:$J$50,8,FALSE)*PRINCIPAL!$H$136,IF(OR(L487=PRINCIPAL!$I$136,L487=PRINCIPAL!$I$136+PRINCIPAL!$I$136,L487=PRINCIPAL!$I$136+PRINCIPAL!$I$136+PRINCIPAL!$I$136),0,IF(L487=PRINCIPAL!$J$136,VLOOKUP($X$477,'Banco de Dados'!$B$4:$J$50,6,FALSE)*(1-(PRINCIPAL!$K$136/100)),IF(L487=PRINCIPAL!$L$136,VLOOKUP($X$477,'Banco de Dados'!$B$4:$J$50,6,FALSE)*(1-(PRINCIPAL!$M$136/100)),IF(L487=PRINCIPAL!$N$136,VLOOKUP($X$477,'Banco de Dados'!$B$4:$J$50,6,FALSE)*(1-(PRINCIPAL!$O$136/100)),VLOOKUP($X$477,'Banco de Dados'!$B$4:$J$50,6,FALSE)))))))))),"")</f>
        <v/>
      </c>
      <c r="X487" s="29" t="str">
        <f>IFERROR(W487*(IFERROR(VLOOKUP($X$477,'Banco de Dados'!$B$4:$J$50,4,FALSE),"ERRO")),"")</f>
        <v/>
      </c>
      <c r="Y487" s="29" t="str">
        <f t="shared" si="332"/>
        <v/>
      </c>
      <c r="Z487" s="103" t="str">
        <f>IFERROR(Y487*(C487*(PRINCIPAL!$G$136/100))*0.47*(44/12),"")</f>
        <v/>
      </c>
      <c r="AA487" s="111" t="str">
        <f t="shared" si="333"/>
        <v/>
      </c>
      <c r="AB487" s="30" t="str">
        <f>IFERROR(IF(AND(PRINCIPAL!$H$137&lt;&gt;"",OR(L487=PRINCIPAL!$I$137,L487=PRINCIPAL!$I$137+PRINCIPAL!$I$137,L487=PRINCIPAL!$I$137+PRINCIPAL!$I$137+PRINCIPAL!$I$137)),0,IF(AND(PRINCIPAL!$H$137&lt;&gt;"",L487=PRINCIPAL!$J$137),VLOOKUP($AC$477,'Banco de Dados'!$B$4:$J$50,8,FALSE)*PRINCIPAL!$H$137*(1-(PRINCIPAL!$K$137/100)),IF(AND(PRINCIPAL!$H$137&lt;&gt;"",L487=PRINCIPAL!$L$137),VLOOKUP($AC$477,'Banco de Dados'!$B$4:$J$50,8,FALSE)*PRINCIPAL!$H$137*(1-(PRINCIPAL!$M$137/100)),IF(AND(PRINCIPAL!$H$137&lt;&gt;"",L487=PRINCIPAL!$N$137),VLOOKUP($AC$477,'Banco de Dados'!$B$4:$J$50,8,FALSE)*PRINCIPAL!$H$137*(1-(PRINCIPAL!$O$137/100)),IF(PRINCIPAL!$H$137&lt;&gt;"",VLOOKUP($AC$477,'Banco de Dados'!$B$4:$J$50,8,FALSE)*PRINCIPAL!$H$137,IF(OR(L487=PRINCIPAL!$I$137,L487=PRINCIPAL!$I$137+PRINCIPAL!$I$137,L487=PRINCIPAL!$I$137+PRINCIPAL!$I$137+PRINCIPAL!$I$137),0,IF(L487=PRINCIPAL!$J$137,VLOOKUP($AC$477,'Banco de Dados'!$B$4:$J$50,6,FALSE)*(1-(PRINCIPAL!$K$137/100)),IF(L487=PRINCIPAL!$L$137,VLOOKUP($AC$477,'Banco de Dados'!$B$4:$J$50,6,FALSE)*(1-(PRINCIPAL!$M$137/100)),IF(L487=PRINCIPAL!$N$137,VLOOKUP($AC$477,'Banco de Dados'!$B$4:$J$50,6,FALSE)*(1-(PRINCIPAL!$O$137/100)),VLOOKUP($AC$477,'Banco de Dados'!$B$4:$J$50,6,FALSE)))))))))),"")</f>
        <v/>
      </c>
      <c r="AC487" s="29" t="str">
        <f>IFERROR(AB487*(IFERROR(VLOOKUP($AC$477,'Banco de Dados'!$B$4:$J$50,4,FALSE),"ERRO")),"")</f>
        <v/>
      </c>
      <c r="AD487" s="29" t="str">
        <f t="shared" si="323"/>
        <v/>
      </c>
      <c r="AE487" s="103" t="str">
        <f>IFERROR(AD487*(C487*(PRINCIPAL!$G$137/100))*0.47*(44/12),"")</f>
        <v/>
      </c>
      <c r="AF487" s="111" t="str">
        <f t="shared" si="324"/>
        <v/>
      </c>
      <c r="AG487" s="30" t="str">
        <f>IFERROR(IF(AND(PRINCIPAL!$H$138&lt;&gt;"",OR(L487=PRINCIPAL!$I$138,L487=PRINCIPAL!$I$138+PRINCIPAL!$I$138,L487=PRINCIPAL!$I$138+PRINCIPAL!$I$138+PRINCIPAL!$I$138)),0,IF(AND(PRINCIPAL!$H$138&lt;&gt;"",L487=PRINCIPAL!$J$138),VLOOKUP($AH$477,'Banco de Dados'!$B$4:$J$50,8,FALSE)*PRINCIPAL!$H$138*(1-(PRINCIPAL!$K$138/100)),IF(AND(PRINCIPAL!$H$138&lt;&gt;"",L487=PRINCIPAL!$L$138),VLOOKUP($AH$477,'Banco de Dados'!$B$4:$J$50,8,FALSE)*PRINCIPAL!$H$138*(1-(PRINCIPAL!$M$138/100)),IF(AND(PRINCIPAL!$H$138&lt;&gt;"",L487=PRINCIPAL!$N$138),VLOOKUP($AH$477,'Banco de Dados'!$B$4:$J$50,8,FALSE)*PRINCIPAL!$H$138*(1-(PRINCIPAL!$O$138/100)),IF(PRINCIPAL!$H$138&lt;&gt;"",VLOOKUP($AH$477,'Banco de Dados'!$B$4:$J$50,8,FALSE)*PRINCIPAL!$H$138,IF(OR(L487=PRINCIPAL!$I$138,L487=PRINCIPAL!$I$138+PRINCIPAL!$I$138,L487=PRINCIPAL!$I$138+PRINCIPAL!$I$138+PRINCIPAL!$I$138),0,IF(L487=PRINCIPAL!$J$138,VLOOKUP($AH$477,'Banco de Dados'!$B$4:$J$50,6,FALSE)*(1-(PRINCIPAL!$K$138/100)),IF(L487=PRINCIPAL!$L$138,VLOOKUP($AH$477,'Banco de Dados'!$B$4:$J$50,6,FALSE)*(1-(PRINCIPAL!$M$138/100)),IF(L487=PRINCIPAL!$N$138,VLOOKUP($AH$477,'Banco de Dados'!$B$4:$J$50,6,FALSE)*(1-(PRINCIPAL!$O$138/100)),VLOOKUP($AH$477,'Banco de Dados'!$B$4:$J$50,6,FALSE)))))))))),"")</f>
        <v/>
      </c>
      <c r="AH487" s="29" t="str">
        <f>IFERROR(AG487*(IFERROR(VLOOKUP($AH$477,'Banco de Dados'!$B$4:$J$50,4,FALSE),"ERRO")),"")</f>
        <v/>
      </c>
      <c r="AI487" s="29" t="str">
        <f t="shared" si="325"/>
        <v/>
      </c>
      <c r="AJ487" s="103" t="str">
        <f>IFERROR(AI487*(C487*(PRINCIPAL!$G$138/100))*0.47*(44/12),"")</f>
        <v/>
      </c>
      <c r="AK487" s="111" t="str">
        <f t="shared" si="334"/>
        <v/>
      </c>
      <c r="AL487" s="30" t="str">
        <f>IFERROR(IF(AND(PRINCIPAL!$H$139&lt;&gt;"",OR(L487=PRINCIPAL!$I$139,L487=PRINCIPAL!$I$139+PRINCIPAL!$I$139,L487=PRINCIPAL!$I$139+PRINCIPAL!$I$139+PRINCIPAL!$I$139)),0,IF(AND(PRINCIPAL!$H$139&lt;&gt;"",L487=PRINCIPAL!$J$139),VLOOKUP($AM$477,'Banco de Dados'!$B$4:$J$50,8,FALSE)*PRINCIPAL!$H$139*(1-(PRINCIPAL!$K$139/100)),IF(AND(PRINCIPAL!$H$139&lt;&gt;"",L487=PRINCIPAL!$L$139),VLOOKUP($AM$477,'Banco de Dados'!$B$4:$J$50,8,FALSE)*PRINCIPAL!$H$139*(1-(PRINCIPAL!$M$139/100)),IF(AND(PRINCIPAL!$H$139&lt;&gt;"",L487=PRINCIPAL!$N$139),VLOOKUP($AM$477,'Banco de Dados'!$B$4:$J$50,8,FALSE)*PRINCIPAL!$H$139*(1-(PRINCIPAL!$O$139/100)),IF(PRINCIPAL!$H$139&lt;&gt;"",VLOOKUP($AM$477,'Banco de Dados'!$B$4:$J$50,8,FALSE)*PRINCIPAL!$H$139,IF(OR(L487=PRINCIPAL!$I$139,L487=PRINCIPAL!$I$139+PRINCIPAL!$I$139,L487=PRINCIPAL!$I$139+PRINCIPAL!$I$139+PRINCIPAL!$I$139),0,IF(L487=PRINCIPAL!$J$139,VLOOKUP($AM$477,'Banco de Dados'!$B$4:$J$50,6,FALSE)*(1-(PRINCIPAL!$K$139/100)),IF(L487=PRINCIPAL!$L$139,VLOOKUP($AM$477,'Banco de Dados'!$B$4:$J$50,6,FALSE)*(1-(PRINCIPAL!$M$139/100)),IF(L487=PRINCIPAL!$N$139,VLOOKUP($AM$477,'Banco de Dados'!$B$4:$J$50,6,FALSE)*(1-(PRINCIPAL!$O$139/100)),VLOOKUP($AM$477,'Banco de Dados'!$B$4:$J$50,6,FALSE)))))))))),"")</f>
        <v/>
      </c>
      <c r="AM487" s="29" t="str">
        <f>IFERROR(AL487*(IFERROR(VLOOKUP($AM$477,'Banco de Dados'!$B$4:$J$50,4,FALSE),"ERRO")),"")</f>
        <v/>
      </c>
      <c r="AN487" s="29" t="str">
        <f t="shared" si="326"/>
        <v/>
      </c>
      <c r="AO487" s="103" t="str">
        <f>IFERROR(AN487*(C487*(PRINCIPAL!$G$139/100))*0.47*(44/12),"")</f>
        <v/>
      </c>
      <c r="AP487" s="111" t="str">
        <f t="shared" si="327"/>
        <v/>
      </c>
      <c r="AQ487" s="30" t="str">
        <f>IFERROR(IF(AND(PRINCIPAL!$H$140&lt;&gt;"",OR(L487=PRINCIPAL!$I$140,L487=PRINCIPAL!$I$140+PRINCIPAL!$I$140,L487=PRINCIPAL!$I$140+PRINCIPAL!$I$140+PRINCIPAL!$I$140)),0,IF(AND(PRINCIPAL!$H$140&lt;&gt;"",L487=PRINCIPAL!$J$140),VLOOKUP($AR$477,'Banco de Dados'!$B$4:$J$50,8,FALSE)*PRINCIPAL!$H$140*(1-(PRINCIPAL!$K$140/100)),IF(AND(PRINCIPAL!$H$140&lt;&gt;"",L487=PRINCIPAL!$L$140),VLOOKUP($AR$477,'Banco de Dados'!$B$4:$J$50,8,FALSE)*PRINCIPAL!$H$140*(1-(PRINCIPAL!$M$140/100)),IF(AND(PRINCIPAL!$H$140&lt;&gt;"",L487=PRINCIPAL!$N$140),VLOOKUP($AR$477,'Banco de Dados'!$B$4:$J$50,8,FALSE)*PRINCIPAL!$H$140*(1-(PRINCIPAL!$O$140/100)),IF(PRINCIPAL!$H$140&lt;&gt;"",VLOOKUP($AR$477,'Banco de Dados'!$B$4:$J$50,8,FALSE)*PRINCIPAL!$H$140,IF(OR(L487=PRINCIPAL!$I$140,L487=PRINCIPAL!$I$140+PRINCIPAL!$I$140,L487=PRINCIPAL!$I$140+PRINCIPAL!$I$140+PRINCIPAL!$I$140),0,IF(L487=PRINCIPAL!$J$140,VLOOKUP($AR$477,'Banco de Dados'!$B$4:$J$50,6,FALSE)*(1-(PRINCIPAL!$K$140/100)),IF(L487=PRINCIPAL!$L$140,VLOOKUP($AR$477,'Banco de Dados'!$B$4:$J$50,6,FALSE)*(1-(PRINCIPAL!$M$140/100)),IF(L487=PRINCIPAL!$N$140,VLOOKUP($AR$477,'Banco de Dados'!$B$4:$J$50,6,FALSE)*(1-(PRINCIPAL!$O$140/100)),VLOOKUP($AR$477,'Banco de Dados'!$B$4:$J$50,6,FALSE)))))))))),"")</f>
        <v/>
      </c>
      <c r="AR487" s="29" t="str">
        <f>IFERROR(AQ487*(IFERROR(VLOOKUP($AR$477,'Banco de Dados'!$B$4:$J$50,4,FALSE),"ERRO")),"")</f>
        <v/>
      </c>
      <c r="AS487" s="29" t="str">
        <f t="shared" si="328"/>
        <v/>
      </c>
      <c r="AT487" s="103" t="str">
        <f>IFERROR(AS487*(C487*(PRINCIPAL!$G$140/100))*0.47*(44/12),"")</f>
        <v/>
      </c>
      <c r="AU487" s="111" t="str">
        <f t="shared" si="329"/>
        <v/>
      </c>
      <c r="AV487" s="30" t="str">
        <f>IFERROR(IF(AND(PRINCIPAL!$H$141&lt;&gt;"",OR(L487=PRINCIPAL!$I$141,L487=PRINCIPAL!$I$141+PRINCIPAL!$I$141,L487=PRINCIPAL!$I$141+PRINCIPAL!$I$141+PRINCIPAL!$I$141)),0,IF(AND(PRINCIPAL!$H$141&lt;&gt;"",L487=PRINCIPAL!$J$141),VLOOKUP($AW$477,'Banco de Dados'!$B$4:$J$50,8,FALSE)*PRINCIPAL!$H$141*(1-(PRINCIPAL!$K$141/100)),IF(AND(PRINCIPAL!$H$141&lt;&gt;"",L487=PRINCIPAL!$L$141),VLOOKUP($AW$477,'Banco de Dados'!$B$4:$J$50,8,FALSE)*PRINCIPAL!$H$141*(1-(PRINCIPAL!$M$141/100)),IF(AND(PRINCIPAL!$H$141&lt;&gt;"",L487=PRINCIPAL!$N$141),VLOOKUP($AW$477,'Banco de Dados'!$B$4:$J$50,8,FALSE)*PRINCIPAL!$H$141*(1-(PRINCIPAL!$O$141/100)),IF(PRINCIPAL!$H$141&lt;&gt;"",VLOOKUP($AW$477,'Banco de Dados'!$B$4:$J$50,8,FALSE)*PRINCIPAL!$H$141,IF(OR(L487=PRINCIPAL!$I$141,L487=PRINCIPAL!$I$141+PRINCIPAL!$I$141,L487=PRINCIPAL!$I$141+PRINCIPAL!$I$141+PRINCIPAL!$I$141),0,IF(L487=PRINCIPAL!$J$141,VLOOKUP($AW$477,'Banco de Dados'!$B$4:$J$50,6,FALSE)*(1-(PRINCIPAL!$K$141/100)),IF(L487=PRINCIPAL!$L$141,VLOOKUP($AW$477,'Banco de Dados'!$B$4:$J$50,6,FALSE)*(1-(PRINCIPAL!$M$141/100)),IF(L487=PRINCIPAL!$N$141,VLOOKUP($AW$477,'Banco de Dados'!$B$4:$J$50,6,FALSE)*(1-(PRINCIPAL!$O$141/100)),VLOOKUP($AW$477,'Banco de Dados'!$B$4:$J$50,6,FALSE)))))))))),"")</f>
        <v/>
      </c>
      <c r="AW487" s="29" t="str">
        <f>IFERROR(AV487*(IFERROR(VLOOKUP($AW$477,'Banco de Dados'!$B$4:$J$50,4,FALSE),"ERRO")),"")</f>
        <v/>
      </c>
      <c r="AX487" s="29" t="str">
        <f t="shared" si="330"/>
        <v/>
      </c>
      <c r="AY487" s="103" t="str">
        <f>IFERROR(AX487*(C487*(PRINCIPAL!$G$141/100))*0.47*(44/12),"")</f>
        <v/>
      </c>
      <c r="AZ487" s="111" t="str">
        <f t="shared" si="335"/>
        <v/>
      </c>
      <c r="BA487" s="30" t="str">
        <f>IFERROR(IF(AND(PRINCIPAL!$H$142&lt;&gt;"",OR(L487=PRINCIPAL!$I$142,L487=PRINCIPAL!$I$142+PRINCIPAL!$I$142,L487=PRINCIPAL!$I$142+PRINCIPAL!$I$142+PRINCIPAL!$I$142)),0,IF(AND(PRINCIPAL!$H$142&lt;&gt;"",L487=PRINCIPAL!$J$142),VLOOKUP($BB$477,'Banco de Dados'!$B$4:$J$50,8,FALSE)*PRINCIPAL!$H$142*(1-(PRINCIPAL!$K$142/100)),IF(AND(PRINCIPAL!$H$142&lt;&gt;"",L487=PRINCIPAL!$L$142),VLOOKUP($BB$477,'Banco de Dados'!$B$4:$J$50,8,FALSE)*PRINCIPAL!$H$142*(1-(PRINCIPAL!$M$142/100)),IF(AND(PRINCIPAL!$H$142&lt;&gt;"",L487=PRINCIPAL!$N$142),VLOOKUP($BB$477,'Banco de Dados'!$B$4:$J$50,8,FALSE)*PRINCIPAL!$H$142*(1-(PRINCIPAL!$O$142/100)),IF(PRINCIPAL!$H$142&lt;&gt;"",VLOOKUP($BB$477,'Banco de Dados'!$B$4:$J$50,8,FALSE)*PRINCIPAL!$H$142,IF(OR(L487=PRINCIPAL!$I$142,L487=PRINCIPAL!$I$142+PRINCIPAL!$I$142,L487=PRINCIPAL!$I$142+PRINCIPAL!$I$142+PRINCIPAL!$I$142),0,IF(L487=PRINCIPAL!$J$142,VLOOKUP($BB$477,'Banco de Dados'!$B$4:$J$50,6,FALSE)*(1-(PRINCIPAL!$K$142/100)),IF(L487=PRINCIPAL!$L$142,VLOOKUP($BB$477,'Banco de Dados'!$B$4:$J$50,6,FALSE)*(1-(PRINCIPAL!$M$142/100)),IF(L487=PRINCIPAL!$N$142,VLOOKUP($BB$477,'Banco de Dados'!$B$4:$J$50,6,FALSE)*(1-(PRINCIPAL!$O$142/100)),VLOOKUP($BB$477,'Banco de Dados'!$B$4:$J$50,6,FALSE)))))))))),"")</f>
        <v/>
      </c>
      <c r="BB487" s="29" t="str">
        <f>IFERROR(BA487*(IFERROR(VLOOKUP($BB$477,'Banco de Dados'!$B$4:$J$50,4,FALSE),"ERRO")),"")</f>
        <v/>
      </c>
      <c r="BC487" s="29" t="str">
        <f t="shared" si="336"/>
        <v/>
      </c>
      <c r="BD487" s="103" t="str">
        <f>IFERROR(BC487*(C487*(PRINCIPAL!$G$142/100))*0.47*(44/12),"")</f>
        <v/>
      </c>
      <c r="BE487" s="111" t="str">
        <f t="shared" si="315"/>
        <v/>
      </c>
      <c r="BF487" s="30" t="str">
        <f>IFERROR(IF(AND(PRINCIPAL!$H$143&lt;&gt;"",OR(L487=PRINCIPAL!$I$143,L487=PRINCIPAL!$I$143+PRINCIPAL!$I$143,L487=PRINCIPAL!$I$143+PRINCIPAL!$I$143+PRINCIPAL!$I$143)),0,IF(AND(PRINCIPAL!$H$143&lt;&gt;"",L487=PRINCIPAL!$J$143),VLOOKUP($BG$477,'Banco de Dados'!$B$4:$J$50,8,FALSE)*PRINCIPAL!$H$143*(1-(PRINCIPAL!$K$143/100)),IF(AND(PRINCIPAL!$H$143&lt;&gt;"",L487=PRINCIPAL!$L$143),VLOOKUP($BG$477,'Banco de Dados'!$B$4:$J$50,8,FALSE)*PRINCIPAL!$H$143*(1-(PRINCIPAL!$M$143/100)),IF(AND(PRINCIPAL!$H$143&lt;&gt;"",L487=PRINCIPAL!$N$143),VLOOKUP($BG$477,'Banco de Dados'!$B$4:$J$50,8,FALSE)*PRINCIPAL!$H$143*(1-(PRINCIPAL!$O$143/100)),IF(PRINCIPAL!$H$143&lt;&gt;"",VLOOKUP($BG$477,'Banco de Dados'!$B$4:$J$50,8,FALSE)*PRINCIPAL!$H$143,IF(OR(L487=PRINCIPAL!$I$143,L487=PRINCIPAL!$I$143+PRINCIPAL!$I$143,L487=PRINCIPAL!$I$143+PRINCIPAL!$I$143+PRINCIPAL!$I$143),0,IF(L487=PRINCIPAL!$J$143,VLOOKUP($BG$477,'Banco de Dados'!$B$4:$J$50,6,FALSE)*(1-(PRINCIPAL!$K$143/100)),IF(L487=PRINCIPAL!$L$143,VLOOKUP($BG$477,'Banco de Dados'!$B$4:$J$50,6,FALSE)*(1-(PRINCIPAL!$M$143/100)),IF(L487=PRINCIPAL!$N$143,VLOOKUP($BG$477,'Banco de Dados'!$B$4:$J$50,6,FALSE)*(1-(PRINCIPAL!$O$143/100)),VLOOKUP($BG$477,'Banco de Dados'!$B$4:$J$50,6,FALSE)))))))))),"")</f>
        <v/>
      </c>
      <c r="BG487" s="29" t="str">
        <f>IFERROR(BF487*(IFERROR(VLOOKUP($BG$477,'Banco de Dados'!$B$4:$J$50,4,FALSE),"ERRO")),"")</f>
        <v/>
      </c>
      <c r="BH487" s="29" t="str">
        <f t="shared" si="331"/>
        <v/>
      </c>
      <c r="BI487" s="103" t="str">
        <f>IFERROR(BH487*(C487*(PRINCIPAL!$G$143/100))*0.47*(44/12),"")</f>
        <v/>
      </c>
      <c r="BJ487" s="102" t="str">
        <f t="shared" si="316"/>
        <v/>
      </c>
    </row>
    <row r="488" spans="2:62" ht="12.75" customHeight="1" x14ac:dyDescent="0.3">
      <c r="B488" s="326">
        <f t="shared" si="317"/>
        <v>2029</v>
      </c>
      <c r="C488" s="340"/>
      <c r="D488" s="1"/>
      <c r="E488" s="116">
        <v>9</v>
      </c>
      <c r="F488" s="24" t="str">
        <f>IFERROR(VLOOKUP($G$477,'Banco de Dados'!$B$4:$J$50,6,FALSE),"")</f>
        <v/>
      </c>
      <c r="G488" s="25" t="str">
        <f>IFERROR(F488*(IFERROR(VLOOKUP($G$477,'Banco de Dados'!$B$4:$J$50,4,FALSE),"ERRO")),"")</f>
        <v/>
      </c>
      <c r="H488" s="25" t="str">
        <f t="shared" si="318"/>
        <v/>
      </c>
      <c r="I488" s="103" t="str">
        <f t="shared" si="319"/>
        <v/>
      </c>
      <c r="J488" s="117" t="str">
        <f t="shared" si="320"/>
        <v/>
      </c>
      <c r="K488" s="1"/>
      <c r="L488" s="91">
        <v>9</v>
      </c>
      <c r="M488" s="24" t="str">
        <f>IFERROR(IF(AND(PRINCIPAL!$H$134&lt;&gt;"",OR(L488=PRINCIPAL!$I$134,L488=PRINCIPAL!$I$134+PRINCIPAL!$I$134,L488=PRINCIPAL!$I$134+PRINCIPAL!$I$134+PRINCIPAL!$I$134)),0,IF(AND(PRINCIPAL!$H$134&lt;&gt;"",L488=PRINCIPAL!$J$134),VLOOKUP($N$477,'Banco de Dados'!$B$4:$J$50,8,FALSE)*PRINCIPAL!$H$134*(1-(PRINCIPAL!$K$134/100)),IF(AND(PRINCIPAL!$H$134&lt;&gt;"",L488=PRINCIPAL!$L$134),VLOOKUP($N$477,'Banco de Dados'!$B$4:$J$50,8,FALSE)*PRINCIPAL!$H$134*(1-(PRINCIPAL!$M$134/100)),IF(AND(PRINCIPAL!$H$134&lt;&gt;"",L488=PRINCIPAL!$N$134),VLOOKUP($N$477,'Banco de Dados'!$B$4:$J$50,8,FALSE)*PRINCIPAL!$H$134*(1-(PRINCIPAL!$O$134/100)),IF(PRINCIPAL!$H$134&lt;&gt;"",VLOOKUP($N$477,'Banco de Dados'!$B$4:$J$50,8,FALSE)*PRINCIPAL!$H$134,IF(OR(L488=PRINCIPAL!$I$134,L488=PRINCIPAL!$I$134+PRINCIPAL!$I$134,L488=PRINCIPAL!$I$134+PRINCIPAL!$I$134+PRINCIPAL!$I$134),0,IF(L488=PRINCIPAL!$J$134,VLOOKUP($N$477,'Banco de Dados'!$B$4:$J$50,6,FALSE)*(1-(PRINCIPAL!$K$134/100)),IF(L488=PRINCIPAL!$L$134,VLOOKUP($N$477,'Banco de Dados'!$B$4:$J$50,6,FALSE)*(1-(PRINCIPAL!$M$134/100)),IF(L488=PRINCIPAL!$N$134,VLOOKUP($N$477,'Banco de Dados'!$B$4:$J$50,6,FALSE)*(1-(PRINCIPAL!$O$134/100)),VLOOKUP($N$477,'Banco de Dados'!$B$4:$J$50,6,FALSE)))))))))),"")</f>
        <v/>
      </c>
      <c r="N488" s="25" t="str">
        <f>IFERROR(M488*(IFERROR(VLOOKUP($N$477,'Banco de Dados'!$B$4:$J$50,4,FALSE),"ERRO")),"")</f>
        <v/>
      </c>
      <c r="O488" s="25" t="str">
        <f t="shared" si="321"/>
        <v/>
      </c>
      <c r="P488" s="103" t="str">
        <f>IFERROR(O488*(C488*(PRINCIPAL!$G$134/100))*0.47*(44/12),"")</f>
        <v/>
      </c>
      <c r="Q488" s="107" t="str">
        <f t="shared" si="337"/>
        <v/>
      </c>
      <c r="R488" s="29" t="str">
        <f>IFERROR(IF(AND(PRINCIPAL!$H$135&lt;&gt;"",OR(L488=PRINCIPAL!$I$135,L488=PRINCIPAL!$I$135+PRINCIPAL!$I$135,L488=PRINCIPAL!$I$135+PRINCIPAL!$I$135+PRINCIPAL!$I$135)),0,IF(AND(PRINCIPAL!$H$135&lt;&gt;"",L488=PRINCIPAL!$J$135),VLOOKUP($S$477,'Banco de Dados'!$B$4:$J$50,8,FALSE)*PRINCIPAL!$H$135*(1-(PRINCIPAL!$K$135/100)),IF(AND(PRINCIPAL!$H$135&lt;&gt;"",L488=PRINCIPAL!$L$135),VLOOKUP($S$477,'Banco de Dados'!$B$4:$J$50,8,FALSE)*PRINCIPAL!$H$135*(1-(PRINCIPAL!$M$135/100)),IF(AND(PRINCIPAL!$H$135&lt;&gt;"",L488=PRINCIPAL!$N$135),VLOOKUP($S$477,'Banco de Dados'!$B$4:$J$50,8,FALSE)*PRINCIPAL!$H$135*(1-(PRINCIPAL!$O$135/100)),IF(PRINCIPAL!$H$135&lt;&gt;"",VLOOKUP($S$477,'Banco de Dados'!$B$4:$J$50,8,FALSE)*PRINCIPAL!$H$135,IF(OR(L488=PRINCIPAL!$I$135,L488=PRINCIPAL!$I$135+PRINCIPAL!$I$135,L488=PRINCIPAL!$I$135+PRINCIPAL!$I$135+PRINCIPAL!$I$135),0,IF(L488=PRINCIPAL!$J$135,VLOOKUP($S$477,'Banco de Dados'!$B$4:$J$50,6,FALSE)*(1-(PRINCIPAL!$K$135/100)),IF(L488=PRINCIPAL!$L$135,VLOOKUP($S$477,'Banco de Dados'!$B$4:$J$50,6,FALSE)*(1-(PRINCIPAL!$M$135/100)),IF(L488=PRINCIPAL!$N$135,VLOOKUP($S$477,'Banco de Dados'!$B$4:$J$50,6,FALSE)*(1-(PRINCIPAL!$O$135/100)),VLOOKUP($S$477,'Banco de Dados'!$B$4:$J$50,6,FALSE)))))))))),"")</f>
        <v/>
      </c>
      <c r="S488" s="29" t="str">
        <f>IFERROR(R488*(IFERROR(VLOOKUP($S$477,'Banco de Dados'!$B$4:$J$50,4,FALSE),"ERRO")),"")</f>
        <v/>
      </c>
      <c r="T488" s="29" t="str">
        <f t="shared" ref="T488:T514" si="338">IFERROR(R488+S488,"")</f>
        <v/>
      </c>
      <c r="U488" s="103" t="str">
        <f>IFERROR(T488*(C488*(PRINCIPAL!$G$135/100))*0.47*(44/12),"")</f>
        <v/>
      </c>
      <c r="V488" s="103" t="str">
        <f t="shared" si="314"/>
        <v/>
      </c>
      <c r="W488" s="30" t="str">
        <f>IFERROR(IF(AND(PRINCIPAL!$H$136&lt;&gt;"",OR(L488=PRINCIPAL!$I$136,L488=PRINCIPAL!$I$136+PRINCIPAL!$I$136,L488=PRINCIPAL!$I$136+PRINCIPAL!$I$136+PRINCIPAL!$I$136)),0,IF(AND(PRINCIPAL!$H$136&lt;&gt;"",L488=PRINCIPAL!$J$136),VLOOKUP($X$477,'Banco de Dados'!$B$4:$J$50,8,FALSE)*PRINCIPAL!$H$136*(1-(PRINCIPAL!$K$136/100)),IF(AND(PRINCIPAL!$H$136&lt;&gt;"",L488=PRINCIPAL!$L$136),VLOOKUP($X$477,'Banco de Dados'!$B$4:$J$50,8,FALSE)*PRINCIPAL!$H$136*(1-(PRINCIPAL!$M$136/100)),IF(AND(PRINCIPAL!$H$136&lt;&gt;"",L488=PRINCIPAL!$N$136),VLOOKUP($X$477,'Banco de Dados'!$B$4:$J$50,8,FALSE)*PRINCIPAL!$H$136*(1-(PRINCIPAL!$O$136/100)),IF(PRINCIPAL!$H$136&lt;&gt;"",VLOOKUP($X$477,'Banco de Dados'!$B$4:$J$50,8,FALSE)*PRINCIPAL!$H$136,IF(OR(L488=PRINCIPAL!$I$136,L488=PRINCIPAL!$I$136+PRINCIPAL!$I$136,L488=PRINCIPAL!$I$136+PRINCIPAL!$I$136+PRINCIPAL!$I$136),0,IF(L488=PRINCIPAL!$J$136,VLOOKUP($X$477,'Banco de Dados'!$B$4:$J$50,6,FALSE)*(1-(PRINCIPAL!$K$136/100)),IF(L488=PRINCIPAL!$L$136,VLOOKUP($X$477,'Banco de Dados'!$B$4:$J$50,6,FALSE)*(1-(PRINCIPAL!$M$136/100)),IF(L488=PRINCIPAL!$N$136,VLOOKUP($X$477,'Banco de Dados'!$B$4:$J$50,6,FALSE)*(1-(PRINCIPAL!$O$136/100)),VLOOKUP($X$477,'Banco de Dados'!$B$4:$J$50,6,FALSE)))))))))),"")</f>
        <v/>
      </c>
      <c r="X488" s="29" t="str">
        <f>IFERROR(W488*(IFERROR(VLOOKUP($X$477,'Banco de Dados'!$B$4:$J$50,4,FALSE),"ERRO")),"")</f>
        <v/>
      </c>
      <c r="Y488" s="29" t="str">
        <f t="shared" si="332"/>
        <v/>
      </c>
      <c r="Z488" s="103" t="str">
        <f>IFERROR(Y488*(C488*(PRINCIPAL!$G$136/100))*0.47*(44/12),"")</f>
        <v/>
      </c>
      <c r="AA488" s="111" t="str">
        <f t="shared" si="333"/>
        <v/>
      </c>
      <c r="AB488" s="30" t="str">
        <f>IFERROR(IF(AND(PRINCIPAL!$H$137&lt;&gt;"",OR(L488=PRINCIPAL!$I$137,L488=PRINCIPAL!$I$137+PRINCIPAL!$I$137,L488=PRINCIPAL!$I$137+PRINCIPAL!$I$137+PRINCIPAL!$I$137)),0,IF(AND(PRINCIPAL!$H$137&lt;&gt;"",L488=PRINCIPAL!$J$137),VLOOKUP($AC$477,'Banco de Dados'!$B$4:$J$50,8,FALSE)*PRINCIPAL!$H$137*(1-(PRINCIPAL!$K$137/100)),IF(AND(PRINCIPAL!$H$137&lt;&gt;"",L488=PRINCIPAL!$L$137),VLOOKUP($AC$477,'Banco de Dados'!$B$4:$J$50,8,FALSE)*PRINCIPAL!$H$137*(1-(PRINCIPAL!$M$137/100)),IF(AND(PRINCIPAL!$H$137&lt;&gt;"",L488=PRINCIPAL!$N$137),VLOOKUP($AC$477,'Banco de Dados'!$B$4:$J$50,8,FALSE)*PRINCIPAL!$H$137*(1-(PRINCIPAL!$O$137/100)),IF(PRINCIPAL!$H$137&lt;&gt;"",VLOOKUP($AC$477,'Banco de Dados'!$B$4:$J$50,8,FALSE)*PRINCIPAL!$H$137,IF(OR(L488=PRINCIPAL!$I$137,L488=PRINCIPAL!$I$137+PRINCIPAL!$I$137,L488=PRINCIPAL!$I$137+PRINCIPAL!$I$137+PRINCIPAL!$I$137),0,IF(L488=PRINCIPAL!$J$137,VLOOKUP($AC$477,'Banco de Dados'!$B$4:$J$50,6,FALSE)*(1-(PRINCIPAL!$K$137/100)),IF(L488=PRINCIPAL!$L$137,VLOOKUP($AC$477,'Banco de Dados'!$B$4:$J$50,6,FALSE)*(1-(PRINCIPAL!$M$137/100)),IF(L488=PRINCIPAL!$N$137,VLOOKUP($AC$477,'Banco de Dados'!$B$4:$J$50,6,FALSE)*(1-(PRINCIPAL!$O$137/100)),VLOOKUP($AC$477,'Banco de Dados'!$B$4:$J$50,6,FALSE)))))))))),"")</f>
        <v/>
      </c>
      <c r="AC488" s="29" t="str">
        <f>IFERROR(AB488*(IFERROR(VLOOKUP($AC$477,'Banco de Dados'!$B$4:$J$50,4,FALSE),"ERRO")),"")</f>
        <v/>
      </c>
      <c r="AD488" s="29" t="str">
        <f t="shared" si="323"/>
        <v/>
      </c>
      <c r="AE488" s="103" t="str">
        <f>IFERROR(AD488*(C488*(PRINCIPAL!$G$137/100))*0.47*(44/12),"")</f>
        <v/>
      </c>
      <c r="AF488" s="111" t="str">
        <f t="shared" si="324"/>
        <v/>
      </c>
      <c r="AG488" s="30" t="str">
        <f>IFERROR(IF(AND(PRINCIPAL!$H$138&lt;&gt;"",OR(L488=PRINCIPAL!$I$138,L488=PRINCIPAL!$I$138+PRINCIPAL!$I$138,L488=PRINCIPAL!$I$138+PRINCIPAL!$I$138+PRINCIPAL!$I$138)),0,IF(AND(PRINCIPAL!$H$138&lt;&gt;"",L488=PRINCIPAL!$J$138),VLOOKUP($AH$477,'Banco de Dados'!$B$4:$J$50,8,FALSE)*PRINCIPAL!$H$138*(1-(PRINCIPAL!$K$138/100)),IF(AND(PRINCIPAL!$H$138&lt;&gt;"",L488=PRINCIPAL!$L$138),VLOOKUP($AH$477,'Banco de Dados'!$B$4:$J$50,8,FALSE)*PRINCIPAL!$H$138*(1-(PRINCIPAL!$M$138/100)),IF(AND(PRINCIPAL!$H$138&lt;&gt;"",L488=PRINCIPAL!$N$138),VLOOKUP($AH$477,'Banco de Dados'!$B$4:$J$50,8,FALSE)*PRINCIPAL!$H$138*(1-(PRINCIPAL!$O$138/100)),IF(PRINCIPAL!$H$138&lt;&gt;"",VLOOKUP($AH$477,'Banco de Dados'!$B$4:$J$50,8,FALSE)*PRINCIPAL!$H$138,IF(OR(L488=PRINCIPAL!$I$138,L488=PRINCIPAL!$I$138+PRINCIPAL!$I$138,L488=PRINCIPAL!$I$138+PRINCIPAL!$I$138+PRINCIPAL!$I$138),0,IF(L488=PRINCIPAL!$J$138,VLOOKUP($AH$477,'Banco de Dados'!$B$4:$J$50,6,FALSE)*(1-(PRINCIPAL!$K$138/100)),IF(L488=PRINCIPAL!$L$138,VLOOKUP($AH$477,'Banco de Dados'!$B$4:$J$50,6,FALSE)*(1-(PRINCIPAL!$M$138/100)),IF(L488=PRINCIPAL!$N$138,VLOOKUP($AH$477,'Banco de Dados'!$B$4:$J$50,6,FALSE)*(1-(PRINCIPAL!$O$138/100)),VLOOKUP($AH$477,'Banco de Dados'!$B$4:$J$50,6,FALSE)))))))))),"")</f>
        <v/>
      </c>
      <c r="AH488" s="29" t="str">
        <f>IFERROR(AG488*(IFERROR(VLOOKUP($AH$477,'Banco de Dados'!$B$4:$J$50,4,FALSE),"ERRO")),"")</f>
        <v/>
      </c>
      <c r="AI488" s="29" t="str">
        <f t="shared" si="325"/>
        <v/>
      </c>
      <c r="AJ488" s="103" t="str">
        <f>IFERROR(AI488*(C488*(PRINCIPAL!$G$138/100))*0.47*(44/12),"")</f>
        <v/>
      </c>
      <c r="AK488" s="111" t="str">
        <f t="shared" si="334"/>
        <v/>
      </c>
      <c r="AL488" s="30" t="str">
        <f>IFERROR(IF(AND(PRINCIPAL!$H$139&lt;&gt;"",OR(L488=PRINCIPAL!$I$139,L488=PRINCIPAL!$I$139+PRINCIPAL!$I$139,L488=PRINCIPAL!$I$139+PRINCIPAL!$I$139+PRINCIPAL!$I$139)),0,IF(AND(PRINCIPAL!$H$139&lt;&gt;"",L488=PRINCIPAL!$J$139),VLOOKUP($AM$477,'Banco de Dados'!$B$4:$J$50,8,FALSE)*PRINCIPAL!$H$139*(1-(PRINCIPAL!$K$139/100)),IF(AND(PRINCIPAL!$H$139&lt;&gt;"",L488=PRINCIPAL!$L$139),VLOOKUP($AM$477,'Banco de Dados'!$B$4:$J$50,8,FALSE)*PRINCIPAL!$H$139*(1-(PRINCIPAL!$M$139/100)),IF(AND(PRINCIPAL!$H$139&lt;&gt;"",L488=PRINCIPAL!$N$139),VLOOKUP($AM$477,'Banco de Dados'!$B$4:$J$50,8,FALSE)*PRINCIPAL!$H$139*(1-(PRINCIPAL!$O$139/100)),IF(PRINCIPAL!$H$139&lt;&gt;"",VLOOKUP($AM$477,'Banco de Dados'!$B$4:$J$50,8,FALSE)*PRINCIPAL!$H$139,IF(OR(L488=PRINCIPAL!$I$139,L488=PRINCIPAL!$I$139+PRINCIPAL!$I$139,L488=PRINCIPAL!$I$139+PRINCIPAL!$I$139+PRINCIPAL!$I$139),0,IF(L488=PRINCIPAL!$J$139,VLOOKUP($AM$477,'Banco de Dados'!$B$4:$J$50,6,FALSE)*(1-(PRINCIPAL!$K$139/100)),IF(L488=PRINCIPAL!$L$139,VLOOKUP($AM$477,'Banco de Dados'!$B$4:$J$50,6,FALSE)*(1-(PRINCIPAL!$M$139/100)),IF(L488=PRINCIPAL!$N$139,VLOOKUP($AM$477,'Banco de Dados'!$B$4:$J$50,6,FALSE)*(1-(PRINCIPAL!$O$139/100)),VLOOKUP($AM$477,'Banco de Dados'!$B$4:$J$50,6,FALSE)))))))))),"")</f>
        <v/>
      </c>
      <c r="AM488" s="29" t="str">
        <f>IFERROR(AL488*(IFERROR(VLOOKUP($AM$477,'Banco de Dados'!$B$4:$J$50,4,FALSE),"ERRO")),"")</f>
        <v/>
      </c>
      <c r="AN488" s="29" t="str">
        <f t="shared" si="326"/>
        <v/>
      </c>
      <c r="AO488" s="103" t="str">
        <f>IFERROR(AN488*(C488*(PRINCIPAL!$G$139/100))*0.47*(44/12),"")</f>
        <v/>
      </c>
      <c r="AP488" s="111" t="str">
        <f t="shared" si="327"/>
        <v/>
      </c>
      <c r="AQ488" s="30" t="str">
        <f>IFERROR(IF(AND(PRINCIPAL!$H$140&lt;&gt;"",OR(L488=PRINCIPAL!$I$140,L488=PRINCIPAL!$I$140+PRINCIPAL!$I$140,L488=PRINCIPAL!$I$140+PRINCIPAL!$I$140+PRINCIPAL!$I$140)),0,IF(AND(PRINCIPAL!$H$140&lt;&gt;"",L488=PRINCIPAL!$J$140),VLOOKUP($AR$477,'Banco de Dados'!$B$4:$J$50,8,FALSE)*PRINCIPAL!$H$140*(1-(PRINCIPAL!$K$140/100)),IF(AND(PRINCIPAL!$H$140&lt;&gt;"",L488=PRINCIPAL!$L$140),VLOOKUP($AR$477,'Banco de Dados'!$B$4:$J$50,8,FALSE)*PRINCIPAL!$H$140*(1-(PRINCIPAL!$M$140/100)),IF(AND(PRINCIPAL!$H$140&lt;&gt;"",L488=PRINCIPAL!$N$140),VLOOKUP($AR$477,'Banco de Dados'!$B$4:$J$50,8,FALSE)*PRINCIPAL!$H$140*(1-(PRINCIPAL!$O$140/100)),IF(PRINCIPAL!$H$140&lt;&gt;"",VLOOKUP($AR$477,'Banco de Dados'!$B$4:$J$50,8,FALSE)*PRINCIPAL!$H$140,IF(OR(L488=PRINCIPAL!$I$140,L488=PRINCIPAL!$I$140+PRINCIPAL!$I$140,L488=PRINCIPAL!$I$140+PRINCIPAL!$I$140+PRINCIPAL!$I$140),0,IF(L488=PRINCIPAL!$J$140,VLOOKUP($AR$477,'Banco de Dados'!$B$4:$J$50,6,FALSE)*(1-(PRINCIPAL!$K$140/100)),IF(L488=PRINCIPAL!$L$140,VLOOKUP($AR$477,'Banco de Dados'!$B$4:$J$50,6,FALSE)*(1-(PRINCIPAL!$M$140/100)),IF(L488=PRINCIPAL!$N$140,VLOOKUP($AR$477,'Banco de Dados'!$B$4:$J$50,6,FALSE)*(1-(PRINCIPAL!$O$140/100)),VLOOKUP($AR$477,'Banco de Dados'!$B$4:$J$50,6,FALSE)))))))))),"")</f>
        <v/>
      </c>
      <c r="AR488" s="29" t="str">
        <f>IFERROR(AQ488*(IFERROR(VLOOKUP($AR$477,'Banco de Dados'!$B$4:$J$50,4,FALSE),"ERRO")),"")</f>
        <v/>
      </c>
      <c r="AS488" s="29" t="str">
        <f t="shared" si="328"/>
        <v/>
      </c>
      <c r="AT488" s="103" t="str">
        <f>IFERROR(AS488*(C488*(PRINCIPAL!$G$140/100))*0.47*(44/12),"")</f>
        <v/>
      </c>
      <c r="AU488" s="111" t="str">
        <f t="shared" si="329"/>
        <v/>
      </c>
      <c r="AV488" s="30" t="str">
        <f>IFERROR(IF(AND(PRINCIPAL!$H$141&lt;&gt;"",OR(L488=PRINCIPAL!$I$141,L488=PRINCIPAL!$I$141+PRINCIPAL!$I$141,L488=PRINCIPAL!$I$141+PRINCIPAL!$I$141+PRINCIPAL!$I$141)),0,IF(AND(PRINCIPAL!$H$141&lt;&gt;"",L488=PRINCIPAL!$J$141),VLOOKUP($AW$477,'Banco de Dados'!$B$4:$J$50,8,FALSE)*PRINCIPAL!$H$141*(1-(PRINCIPAL!$K$141/100)),IF(AND(PRINCIPAL!$H$141&lt;&gt;"",L488=PRINCIPAL!$L$141),VLOOKUP($AW$477,'Banco de Dados'!$B$4:$J$50,8,FALSE)*PRINCIPAL!$H$141*(1-(PRINCIPAL!$M$141/100)),IF(AND(PRINCIPAL!$H$141&lt;&gt;"",L488=PRINCIPAL!$N$141),VLOOKUP($AW$477,'Banco de Dados'!$B$4:$J$50,8,FALSE)*PRINCIPAL!$H$141*(1-(PRINCIPAL!$O$141/100)),IF(PRINCIPAL!$H$141&lt;&gt;"",VLOOKUP($AW$477,'Banco de Dados'!$B$4:$J$50,8,FALSE)*PRINCIPAL!$H$141,IF(OR(L488=PRINCIPAL!$I$141,L488=PRINCIPAL!$I$141+PRINCIPAL!$I$141,L488=PRINCIPAL!$I$141+PRINCIPAL!$I$141+PRINCIPAL!$I$141),0,IF(L488=PRINCIPAL!$J$141,VLOOKUP($AW$477,'Banco de Dados'!$B$4:$J$50,6,FALSE)*(1-(PRINCIPAL!$K$141/100)),IF(L488=PRINCIPAL!$L$141,VLOOKUP($AW$477,'Banco de Dados'!$B$4:$J$50,6,FALSE)*(1-(PRINCIPAL!$M$141/100)),IF(L488=PRINCIPAL!$N$141,VLOOKUP($AW$477,'Banco de Dados'!$B$4:$J$50,6,FALSE)*(1-(PRINCIPAL!$O$141/100)),VLOOKUP($AW$477,'Banco de Dados'!$B$4:$J$50,6,FALSE)))))))))),"")</f>
        <v/>
      </c>
      <c r="AW488" s="29" t="str">
        <f>IFERROR(AV488*(IFERROR(VLOOKUP($AW$477,'Banco de Dados'!$B$4:$J$50,4,FALSE),"ERRO")),"")</f>
        <v/>
      </c>
      <c r="AX488" s="29" t="str">
        <f t="shared" si="330"/>
        <v/>
      </c>
      <c r="AY488" s="103" t="str">
        <f>IFERROR(AX488*(C488*(PRINCIPAL!$G$141/100))*0.47*(44/12),"")</f>
        <v/>
      </c>
      <c r="AZ488" s="111" t="str">
        <f t="shared" si="335"/>
        <v/>
      </c>
      <c r="BA488" s="30" t="str">
        <f>IFERROR(IF(AND(PRINCIPAL!$H$142&lt;&gt;"",OR(L488=PRINCIPAL!$I$142,L488=PRINCIPAL!$I$142+PRINCIPAL!$I$142,L488=PRINCIPAL!$I$142+PRINCIPAL!$I$142+PRINCIPAL!$I$142)),0,IF(AND(PRINCIPAL!$H$142&lt;&gt;"",L488=PRINCIPAL!$J$142),VLOOKUP($BB$477,'Banco de Dados'!$B$4:$J$50,8,FALSE)*PRINCIPAL!$H$142*(1-(PRINCIPAL!$K$142/100)),IF(AND(PRINCIPAL!$H$142&lt;&gt;"",L488=PRINCIPAL!$L$142),VLOOKUP($BB$477,'Banco de Dados'!$B$4:$J$50,8,FALSE)*PRINCIPAL!$H$142*(1-(PRINCIPAL!$M$142/100)),IF(AND(PRINCIPAL!$H$142&lt;&gt;"",L488=PRINCIPAL!$N$142),VLOOKUP($BB$477,'Banco de Dados'!$B$4:$J$50,8,FALSE)*PRINCIPAL!$H$142*(1-(PRINCIPAL!$O$142/100)),IF(PRINCIPAL!$H$142&lt;&gt;"",VLOOKUP($BB$477,'Banco de Dados'!$B$4:$J$50,8,FALSE)*PRINCIPAL!$H$142,IF(OR(L488=PRINCIPAL!$I$142,L488=PRINCIPAL!$I$142+PRINCIPAL!$I$142,L488=PRINCIPAL!$I$142+PRINCIPAL!$I$142+PRINCIPAL!$I$142),0,IF(L488=PRINCIPAL!$J$142,VLOOKUP($BB$477,'Banco de Dados'!$B$4:$J$50,6,FALSE)*(1-(PRINCIPAL!$K$142/100)),IF(L488=PRINCIPAL!$L$142,VLOOKUP($BB$477,'Banco de Dados'!$B$4:$J$50,6,FALSE)*(1-(PRINCIPAL!$M$142/100)),IF(L488=PRINCIPAL!$N$142,VLOOKUP($BB$477,'Banco de Dados'!$B$4:$J$50,6,FALSE)*(1-(PRINCIPAL!$O$142/100)),VLOOKUP($BB$477,'Banco de Dados'!$B$4:$J$50,6,FALSE)))))))))),"")</f>
        <v/>
      </c>
      <c r="BB488" s="29" t="str">
        <f>IFERROR(BA488*(IFERROR(VLOOKUP($BB$477,'Banco de Dados'!$B$4:$J$50,4,FALSE),"ERRO")),"")</f>
        <v/>
      </c>
      <c r="BC488" s="29" t="str">
        <f t="shared" si="336"/>
        <v/>
      </c>
      <c r="BD488" s="103" t="str">
        <f>IFERROR(BC488*(C488*(PRINCIPAL!$G$142/100))*0.47*(44/12),"")</f>
        <v/>
      </c>
      <c r="BE488" s="111" t="str">
        <f t="shared" si="315"/>
        <v/>
      </c>
      <c r="BF488" s="30" t="str">
        <f>IFERROR(IF(AND(PRINCIPAL!$H$143&lt;&gt;"",OR(L488=PRINCIPAL!$I$143,L488=PRINCIPAL!$I$143+PRINCIPAL!$I$143,L488=PRINCIPAL!$I$143+PRINCIPAL!$I$143+PRINCIPAL!$I$143)),0,IF(AND(PRINCIPAL!$H$143&lt;&gt;"",L488=PRINCIPAL!$J$143),VLOOKUP($BG$477,'Banco de Dados'!$B$4:$J$50,8,FALSE)*PRINCIPAL!$H$143*(1-(PRINCIPAL!$K$143/100)),IF(AND(PRINCIPAL!$H$143&lt;&gt;"",L488=PRINCIPAL!$L$143),VLOOKUP($BG$477,'Banco de Dados'!$B$4:$J$50,8,FALSE)*PRINCIPAL!$H$143*(1-(PRINCIPAL!$M$143/100)),IF(AND(PRINCIPAL!$H$143&lt;&gt;"",L488=PRINCIPAL!$N$143),VLOOKUP($BG$477,'Banco de Dados'!$B$4:$J$50,8,FALSE)*PRINCIPAL!$H$143*(1-(PRINCIPAL!$O$143/100)),IF(PRINCIPAL!$H$143&lt;&gt;"",VLOOKUP($BG$477,'Banco de Dados'!$B$4:$J$50,8,FALSE)*PRINCIPAL!$H$143,IF(OR(L488=PRINCIPAL!$I$143,L488=PRINCIPAL!$I$143+PRINCIPAL!$I$143,L488=PRINCIPAL!$I$143+PRINCIPAL!$I$143+PRINCIPAL!$I$143),0,IF(L488=PRINCIPAL!$J$143,VLOOKUP($BG$477,'Banco de Dados'!$B$4:$J$50,6,FALSE)*(1-(PRINCIPAL!$K$143/100)),IF(L488=PRINCIPAL!$L$143,VLOOKUP($BG$477,'Banco de Dados'!$B$4:$J$50,6,FALSE)*(1-(PRINCIPAL!$M$143/100)),IF(L488=PRINCIPAL!$N$143,VLOOKUP($BG$477,'Banco de Dados'!$B$4:$J$50,6,FALSE)*(1-(PRINCIPAL!$O$143/100)),VLOOKUP($BG$477,'Banco de Dados'!$B$4:$J$50,6,FALSE)))))))))),"")</f>
        <v/>
      </c>
      <c r="BG488" s="29" t="str">
        <f>IFERROR(BF488*(IFERROR(VLOOKUP($BG$477,'Banco de Dados'!$B$4:$J$50,4,FALSE),"ERRO")),"")</f>
        <v/>
      </c>
      <c r="BH488" s="29" t="str">
        <f t="shared" si="331"/>
        <v/>
      </c>
      <c r="BI488" s="103" t="str">
        <f>IFERROR(BH488*(C488*(PRINCIPAL!$G$143/100))*0.47*(44/12),"")</f>
        <v/>
      </c>
      <c r="BJ488" s="102" t="str">
        <f t="shared" si="316"/>
        <v/>
      </c>
    </row>
    <row r="489" spans="2:62" ht="12.75" customHeight="1" x14ac:dyDescent="0.3">
      <c r="B489" s="326">
        <f t="shared" si="317"/>
        <v>2030</v>
      </c>
      <c r="C489" s="340"/>
      <c r="D489" s="1"/>
      <c r="E489" s="116">
        <v>10</v>
      </c>
      <c r="F489" s="24" t="str">
        <f>IFERROR(VLOOKUP($G$477,'Banco de Dados'!$B$4:$J$50,6,FALSE),"")</f>
        <v/>
      </c>
      <c r="G489" s="25" t="str">
        <f>IFERROR(F489*(IFERROR(VLOOKUP($G$477,'Banco de Dados'!$B$4:$J$50,4,FALSE),"ERRO")),"")</f>
        <v/>
      </c>
      <c r="H489" s="25" t="str">
        <f t="shared" si="318"/>
        <v/>
      </c>
      <c r="I489" s="103" t="str">
        <f t="shared" si="319"/>
        <v/>
      </c>
      <c r="J489" s="117" t="str">
        <f t="shared" si="320"/>
        <v/>
      </c>
      <c r="K489" s="1"/>
      <c r="L489" s="91">
        <v>10</v>
      </c>
      <c r="M489" s="24" t="str">
        <f>IFERROR(IF(AND(PRINCIPAL!$H$134&lt;&gt;"",OR(L489=PRINCIPAL!$I$134,L489=PRINCIPAL!$I$134+PRINCIPAL!$I$134,L489=PRINCIPAL!$I$134+PRINCIPAL!$I$134+PRINCIPAL!$I$134)),0,IF(AND(PRINCIPAL!$H$134&lt;&gt;"",L489=PRINCIPAL!$J$134),VLOOKUP($N$477,'Banco de Dados'!$B$4:$J$50,8,FALSE)*PRINCIPAL!$H$134*(1-(PRINCIPAL!$K$134/100)),IF(AND(PRINCIPAL!$H$134&lt;&gt;"",L489=PRINCIPAL!$L$134),VLOOKUP($N$477,'Banco de Dados'!$B$4:$J$50,8,FALSE)*PRINCIPAL!$H$134*(1-(PRINCIPAL!$M$134/100)),IF(AND(PRINCIPAL!$H$134&lt;&gt;"",L489=PRINCIPAL!$N$134),VLOOKUP($N$477,'Banco de Dados'!$B$4:$J$50,8,FALSE)*PRINCIPAL!$H$134*(1-(PRINCIPAL!$O$134/100)),IF(PRINCIPAL!$H$134&lt;&gt;"",VLOOKUP($N$477,'Banco de Dados'!$B$4:$J$50,8,FALSE)*PRINCIPAL!$H$134,IF(OR(L489=PRINCIPAL!$I$134,L489=PRINCIPAL!$I$134+PRINCIPAL!$I$134,L489=PRINCIPAL!$I$134+PRINCIPAL!$I$134+PRINCIPAL!$I$134),0,IF(L489=PRINCIPAL!$J$134,VLOOKUP($N$477,'Banco de Dados'!$B$4:$J$50,6,FALSE)*(1-(PRINCIPAL!$K$134/100)),IF(L489=PRINCIPAL!$L$134,VLOOKUP($N$477,'Banco de Dados'!$B$4:$J$50,6,FALSE)*(1-(PRINCIPAL!$M$134/100)),IF(L489=PRINCIPAL!$N$134,VLOOKUP($N$477,'Banco de Dados'!$B$4:$J$50,6,FALSE)*(1-(PRINCIPAL!$O$134/100)),VLOOKUP($N$477,'Banco de Dados'!$B$4:$J$50,6,FALSE)))))))))),"")</f>
        <v/>
      </c>
      <c r="N489" s="25" t="str">
        <f>IFERROR(M489*(IFERROR(VLOOKUP($N$477,'Banco de Dados'!$B$4:$J$50,4,FALSE),"ERRO")),"")</f>
        <v/>
      </c>
      <c r="O489" s="25" t="str">
        <f t="shared" si="321"/>
        <v/>
      </c>
      <c r="P489" s="103" t="str">
        <f>IFERROR(O489*(C489*(PRINCIPAL!$G$134/100))*0.47*(44/12),"")</f>
        <v/>
      </c>
      <c r="Q489" s="107" t="str">
        <f t="shared" si="337"/>
        <v/>
      </c>
      <c r="R489" s="29" t="str">
        <f>IFERROR(IF(AND(PRINCIPAL!$H$135&lt;&gt;"",OR(L489=PRINCIPAL!$I$135,L489=PRINCIPAL!$I$135+PRINCIPAL!$I$135,L489=PRINCIPAL!$I$135+PRINCIPAL!$I$135+PRINCIPAL!$I$135)),0,IF(AND(PRINCIPAL!$H$135&lt;&gt;"",L489=PRINCIPAL!$J$135),VLOOKUP($S$477,'Banco de Dados'!$B$4:$J$50,8,FALSE)*PRINCIPAL!$H$135*(1-(PRINCIPAL!$K$135/100)),IF(AND(PRINCIPAL!$H$135&lt;&gt;"",L489=PRINCIPAL!$L$135),VLOOKUP($S$477,'Banco de Dados'!$B$4:$J$50,8,FALSE)*PRINCIPAL!$H$135*(1-(PRINCIPAL!$M$135/100)),IF(AND(PRINCIPAL!$H$135&lt;&gt;"",L489=PRINCIPAL!$N$135),VLOOKUP($S$477,'Banco de Dados'!$B$4:$J$50,8,FALSE)*PRINCIPAL!$H$135*(1-(PRINCIPAL!$O$135/100)),IF(PRINCIPAL!$H$135&lt;&gt;"",VLOOKUP($S$477,'Banco de Dados'!$B$4:$J$50,8,FALSE)*PRINCIPAL!$H$135,IF(OR(L489=PRINCIPAL!$I$135,L489=PRINCIPAL!$I$135+PRINCIPAL!$I$135,L489=PRINCIPAL!$I$135+PRINCIPAL!$I$135+PRINCIPAL!$I$135),0,IF(L489=PRINCIPAL!$J$135,VLOOKUP($S$477,'Banco de Dados'!$B$4:$J$50,6,FALSE)*(1-(PRINCIPAL!$K$135/100)),IF(L489=PRINCIPAL!$L$135,VLOOKUP($S$477,'Banco de Dados'!$B$4:$J$50,6,FALSE)*(1-(PRINCIPAL!$M$135/100)),IF(L489=PRINCIPAL!$N$135,VLOOKUP($S$477,'Banco de Dados'!$B$4:$J$50,6,FALSE)*(1-(PRINCIPAL!$O$135/100)),VLOOKUP($S$477,'Banco de Dados'!$B$4:$J$50,6,FALSE)))))))))),"")</f>
        <v/>
      </c>
      <c r="S489" s="29" t="str">
        <f>IFERROR(R489*(IFERROR(VLOOKUP($S$477,'Banco de Dados'!$B$4:$J$50,4,FALSE),"ERRO")),"")</f>
        <v/>
      </c>
      <c r="T489" s="29" t="str">
        <f t="shared" si="338"/>
        <v/>
      </c>
      <c r="U489" s="103" t="str">
        <f>IFERROR(T489*(C489*(PRINCIPAL!$G$135/100))*0.47*(44/12),"")</f>
        <v/>
      </c>
      <c r="V489" s="103" t="str">
        <f t="shared" si="314"/>
        <v/>
      </c>
      <c r="W489" s="30" t="str">
        <f>IFERROR(IF(AND(PRINCIPAL!$H$136&lt;&gt;"",OR(L489=PRINCIPAL!$I$136,L489=PRINCIPAL!$I$136+PRINCIPAL!$I$136,L489=PRINCIPAL!$I$136+PRINCIPAL!$I$136+PRINCIPAL!$I$136)),0,IF(AND(PRINCIPAL!$H$136&lt;&gt;"",L489=PRINCIPAL!$J$136),VLOOKUP($X$477,'Banco de Dados'!$B$4:$J$50,8,FALSE)*PRINCIPAL!$H$136*(1-(PRINCIPAL!$K$136/100)),IF(AND(PRINCIPAL!$H$136&lt;&gt;"",L489=PRINCIPAL!$L$136),VLOOKUP($X$477,'Banco de Dados'!$B$4:$J$50,8,FALSE)*PRINCIPAL!$H$136*(1-(PRINCIPAL!$M$136/100)),IF(AND(PRINCIPAL!$H$136&lt;&gt;"",L489=PRINCIPAL!$N$136),VLOOKUP($X$477,'Banco de Dados'!$B$4:$J$50,8,FALSE)*PRINCIPAL!$H$136*(1-(PRINCIPAL!$O$136/100)),IF(PRINCIPAL!$H$136&lt;&gt;"",VLOOKUP($X$477,'Banco de Dados'!$B$4:$J$50,8,FALSE)*PRINCIPAL!$H$136,IF(OR(L489=PRINCIPAL!$I$136,L489=PRINCIPAL!$I$136+PRINCIPAL!$I$136,L489=PRINCIPAL!$I$136+PRINCIPAL!$I$136+PRINCIPAL!$I$136),0,IF(L489=PRINCIPAL!$J$136,VLOOKUP($X$477,'Banco de Dados'!$B$4:$J$50,6,FALSE)*(1-(PRINCIPAL!$K$136/100)),IF(L489=PRINCIPAL!$L$136,VLOOKUP($X$477,'Banco de Dados'!$B$4:$J$50,6,FALSE)*(1-(PRINCIPAL!$M$136/100)),IF(L489=PRINCIPAL!$N$136,VLOOKUP($X$477,'Banco de Dados'!$B$4:$J$50,6,FALSE)*(1-(PRINCIPAL!$O$136/100)),VLOOKUP($X$477,'Banco de Dados'!$B$4:$J$50,6,FALSE)))))))))),"")</f>
        <v/>
      </c>
      <c r="X489" s="29" t="str">
        <f>IFERROR(W489*(IFERROR(VLOOKUP($X$477,'Banco de Dados'!$B$4:$J$50,4,FALSE),"ERRO")),"")</f>
        <v/>
      </c>
      <c r="Y489" s="29" t="str">
        <f t="shared" si="332"/>
        <v/>
      </c>
      <c r="Z489" s="103" t="str">
        <f>IFERROR(Y489*(C489*(PRINCIPAL!$G$136/100))*0.47*(44/12),"")</f>
        <v/>
      </c>
      <c r="AA489" s="111" t="str">
        <f t="shared" si="333"/>
        <v/>
      </c>
      <c r="AB489" s="30" t="str">
        <f>IFERROR(IF(AND(PRINCIPAL!$H$137&lt;&gt;"",OR(L489=PRINCIPAL!$I$137,L489=PRINCIPAL!$I$137+PRINCIPAL!$I$137,L489=PRINCIPAL!$I$137+PRINCIPAL!$I$137+PRINCIPAL!$I$137)),0,IF(AND(PRINCIPAL!$H$137&lt;&gt;"",L489=PRINCIPAL!$J$137),VLOOKUP($AC$477,'Banco de Dados'!$B$4:$J$50,8,FALSE)*PRINCIPAL!$H$137*(1-(PRINCIPAL!$K$137/100)),IF(AND(PRINCIPAL!$H$137&lt;&gt;"",L489=PRINCIPAL!$L$137),VLOOKUP($AC$477,'Banco de Dados'!$B$4:$J$50,8,FALSE)*PRINCIPAL!$H$137*(1-(PRINCIPAL!$M$137/100)),IF(AND(PRINCIPAL!$H$137&lt;&gt;"",L489=PRINCIPAL!$N$137),VLOOKUP($AC$477,'Banco de Dados'!$B$4:$J$50,8,FALSE)*PRINCIPAL!$H$137*(1-(PRINCIPAL!$O$137/100)),IF(PRINCIPAL!$H$137&lt;&gt;"",VLOOKUP($AC$477,'Banco de Dados'!$B$4:$J$50,8,FALSE)*PRINCIPAL!$H$137,IF(OR(L489=PRINCIPAL!$I$137,L489=PRINCIPAL!$I$137+PRINCIPAL!$I$137,L489=PRINCIPAL!$I$137+PRINCIPAL!$I$137+PRINCIPAL!$I$137),0,IF(L489=PRINCIPAL!$J$137,VLOOKUP($AC$477,'Banco de Dados'!$B$4:$J$50,6,FALSE)*(1-(PRINCIPAL!$K$137/100)),IF(L489=PRINCIPAL!$L$137,VLOOKUP($AC$477,'Banco de Dados'!$B$4:$J$50,6,FALSE)*(1-(PRINCIPAL!$M$137/100)),IF(L489=PRINCIPAL!$N$137,VLOOKUP($AC$477,'Banco de Dados'!$B$4:$J$50,6,FALSE)*(1-(PRINCIPAL!$O$137/100)),VLOOKUP($AC$477,'Banco de Dados'!$B$4:$J$50,6,FALSE)))))))))),"")</f>
        <v/>
      </c>
      <c r="AC489" s="29" t="str">
        <f>IFERROR(AB489*(IFERROR(VLOOKUP($AC$477,'Banco de Dados'!$B$4:$J$50,4,FALSE),"ERRO")),"")</f>
        <v/>
      </c>
      <c r="AD489" s="29" t="str">
        <f t="shared" si="323"/>
        <v/>
      </c>
      <c r="AE489" s="103" t="str">
        <f>IFERROR(AD489*(C489*(PRINCIPAL!$G$137/100))*0.47*(44/12),"")</f>
        <v/>
      </c>
      <c r="AF489" s="111" t="str">
        <f t="shared" si="324"/>
        <v/>
      </c>
      <c r="AG489" s="30" t="str">
        <f>IFERROR(IF(AND(PRINCIPAL!$H$138&lt;&gt;"",OR(L489=PRINCIPAL!$I$138,L489=PRINCIPAL!$I$138+PRINCIPAL!$I$138,L489=PRINCIPAL!$I$138+PRINCIPAL!$I$138+PRINCIPAL!$I$138)),0,IF(AND(PRINCIPAL!$H$138&lt;&gt;"",L489=PRINCIPAL!$J$138),VLOOKUP($AH$477,'Banco de Dados'!$B$4:$J$50,8,FALSE)*PRINCIPAL!$H$138*(1-(PRINCIPAL!$K$138/100)),IF(AND(PRINCIPAL!$H$138&lt;&gt;"",L489=PRINCIPAL!$L$138),VLOOKUP($AH$477,'Banco de Dados'!$B$4:$J$50,8,FALSE)*PRINCIPAL!$H$138*(1-(PRINCIPAL!$M$138/100)),IF(AND(PRINCIPAL!$H$138&lt;&gt;"",L489=PRINCIPAL!$N$138),VLOOKUP($AH$477,'Banco de Dados'!$B$4:$J$50,8,FALSE)*PRINCIPAL!$H$138*(1-(PRINCIPAL!$O$138/100)),IF(PRINCIPAL!$H$138&lt;&gt;"",VLOOKUP($AH$477,'Banco de Dados'!$B$4:$J$50,8,FALSE)*PRINCIPAL!$H$138,IF(OR(L489=PRINCIPAL!$I$138,L489=PRINCIPAL!$I$138+PRINCIPAL!$I$138,L489=PRINCIPAL!$I$138+PRINCIPAL!$I$138+PRINCIPAL!$I$138),0,IF(L489=PRINCIPAL!$J$138,VLOOKUP($AH$477,'Banco de Dados'!$B$4:$J$50,6,FALSE)*(1-(PRINCIPAL!$K$138/100)),IF(L489=PRINCIPAL!$L$138,VLOOKUP($AH$477,'Banco de Dados'!$B$4:$J$50,6,FALSE)*(1-(PRINCIPAL!$M$138/100)),IF(L489=PRINCIPAL!$N$138,VLOOKUP($AH$477,'Banco de Dados'!$B$4:$J$50,6,FALSE)*(1-(PRINCIPAL!$O$138/100)),VLOOKUP($AH$477,'Banco de Dados'!$B$4:$J$50,6,FALSE)))))))))),"")</f>
        <v/>
      </c>
      <c r="AH489" s="29" t="str">
        <f>IFERROR(AG489*(IFERROR(VLOOKUP($AH$477,'Banco de Dados'!$B$4:$J$50,4,FALSE),"ERRO")),"")</f>
        <v/>
      </c>
      <c r="AI489" s="29" t="str">
        <f t="shared" si="325"/>
        <v/>
      </c>
      <c r="AJ489" s="103" t="str">
        <f>IFERROR(AI489*(C489*(PRINCIPAL!$G$138/100))*0.47*(44/12),"")</f>
        <v/>
      </c>
      <c r="AK489" s="111" t="str">
        <f t="shared" si="334"/>
        <v/>
      </c>
      <c r="AL489" s="30" t="str">
        <f>IFERROR(IF(AND(PRINCIPAL!$H$139&lt;&gt;"",OR(L489=PRINCIPAL!$I$139,L489=PRINCIPAL!$I$139+PRINCIPAL!$I$139,L489=PRINCIPAL!$I$139+PRINCIPAL!$I$139+PRINCIPAL!$I$139)),0,IF(AND(PRINCIPAL!$H$139&lt;&gt;"",L489=PRINCIPAL!$J$139),VLOOKUP($AM$477,'Banco de Dados'!$B$4:$J$50,8,FALSE)*PRINCIPAL!$H$139*(1-(PRINCIPAL!$K$139/100)),IF(AND(PRINCIPAL!$H$139&lt;&gt;"",L489=PRINCIPAL!$L$139),VLOOKUP($AM$477,'Banco de Dados'!$B$4:$J$50,8,FALSE)*PRINCIPAL!$H$139*(1-(PRINCIPAL!$M$139/100)),IF(AND(PRINCIPAL!$H$139&lt;&gt;"",L489=PRINCIPAL!$N$139),VLOOKUP($AM$477,'Banco de Dados'!$B$4:$J$50,8,FALSE)*PRINCIPAL!$H$139*(1-(PRINCIPAL!$O$139/100)),IF(PRINCIPAL!$H$139&lt;&gt;"",VLOOKUP($AM$477,'Banco de Dados'!$B$4:$J$50,8,FALSE)*PRINCIPAL!$H$139,IF(OR(L489=PRINCIPAL!$I$139,L489=PRINCIPAL!$I$139+PRINCIPAL!$I$139,L489=PRINCIPAL!$I$139+PRINCIPAL!$I$139+PRINCIPAL!$I$139),0,IF(L489=PRINCIPAL!$J$139,VLOOKUP($AM$477,'Banco de Dados'!$B$4:$J$50,6,FALSE)*(1-(PRINCIPAL!$K$139/100)),IF(L489=PRINCIPAL!$L$139,VLOOKUP($AM$477,'Banco de Dados'!$B$4:$J$50,6,FALSE)*(1-(PRINCIPAL!$M$139/100)),IF(L489=PRINCIPAL!$N$139,VLOOKUP($AM$477,'Banco de Dados'!$B$4:$J$50,6,FALSE)*(1-(PRINCIPAL!$O$139/100)),VLOOKUP($AM$477,'Banco de Dados'!$B$4:$J$50,6,FALSE)))))))))),"")</f>
        <v/>
      </c>
      <c r="AM489" s="29" t="str">
        <f>IFERROR(AL489*(IFERROR(VLOOKUP($AM$477,'Banco de Dados'!$B$4:$J$50,4,FALSE),"ERRO")),"")</f>
        <v/>
      </c>
      <c r="AN489" s="29" t="str">
        <f t="shared" si="326"/>
        <v/>
      </c>
      <c r="AO489" s="103" t="str">
        <f>IFERROR(AN489*(C489*(PRINCIPAL!$G$139/100))*0.47*(44/12),"")</f>
        <v/>
      </c>
      <c r="AP489" s="111" t="str">
        <f t="shared" si="327"/>
        <v/>
      </c>
      <c r="AQ489" s="30" t="str">
        <f>IFERROR(IF(AND(PRINCIPAL!$H$140&lt;&gt;"",OR(L489=PRINCIPAL!$I$140,L489=PRINCIPAL!$I$140+PRINCIPAL!$I$140,L489=PRINCIPAL!$I$140+PRINCIPAL!$I$140+PRINCIPAL!$I$140)),0,IF(AND(PRINCIPAL!$H$140&lt;&gt;"",L489=PRINCIPAL!$J$140),VLOOKUP($AR$477,'Banco de Dados'!$B$4:$J$50,8,FALSE)*PRINCIPAL!$H$140*(1-(PRINCIPAL!$K$140/100)),IF(AND(PRINCIPAL!$H$140&lt;&gt;"",L489=PRINCIPAL!$L$140),VLOOKUP($AR$477,'Banco de Dados'!$B$4:$J$50,8,FALSE)*PRINCIPAL!$H$140*(1-(PRINCIPAL!$M$140/100)),IF(AND(PRINCIPAL!$H$140&lt;&gt;"",L489=PRINCIPAL!$N$140),VLOOKUP($AR$477,'Banco de Dados'!$B$4:$J$50,8,FALSE)*PRINCIPAL!$H$140*(1-(PRINCIPAL!$O$140/100)),IF(PRINCIPAL!$H$140&lt;&gt;"",VLOOKUP($AR$477,'Banco de Dados'!$B$4:$J$50,8,FALSE)*PRINCIPAL!$H$140,IF(OR(L489=PRINCIPAL!$I$140,L489=PRINCIPAL!$I$140+PRINCIPAL!$I$140,L489=PRINCIPAL!$I$140+PRINCIPAL!$I$140+PRINCIPAL!$I$140),0,IF(L489=PRINCIPAL!$J$140,VLOOKUP($AR$477,'Banco de Dados'!$B$4:$J$50,6,FALSE)*(1-(PRINCIPAL!$K$140/100)),IF(L489=PRINCIPAL!$L$140,VLOOKUP($AR$477,'Banco de Dados'!$B$4:$J$50,6,FALSE)*(1-(PRINCIPAL!$M$140/100)),IF(L489=PRINCIPAL!$N$140,VLOOKUP($AR$477,'Banco de Dados'!$B$4:$J$50,6,FALSE)*(1-(PRINCIPAL!$O$140/100)),VLOOKUP($AR$477,'Banco de Dados'!$B$4:$J$50,6,FALSE)))))))))),"")</f>
        <v/>
      </c>
      <c r="AR489" s="29" t="str">
        <f>IFERROR(AQ489*(IFERROR(VLOOKUP($AR$477,'Banco de Dados'!$B$4:$J$50,4,FALSE),"ERRO")),"")</f>
        <v/>
      </c>
      <c r="AS489" s="29" t="str">
        <f t="shared" si="328"/>
        <v/>
      </c>
      <c r="AT489" s="103" t="str">
        <f>IFERROR(AS489*(C489*(PRINCIPAL!$G$140/100))*0.47*(44/12),"")</f>
        <v/>
      </c>
      <c r="AU489" s="111" t="str">
        <f t="shared" si="329"/>
        <v/>
      </c>
      <c r="AV489" s="30" t="str">
        <f>IFERROR(IF(AND(PRINCIPAL!$H$141&lt;&gt;"",OR(L489=PRINCIPAL!$I$141,L489=PRINCIPAL!$I$141+PRINCIPAL!$I$141,L489=PRINCIPAL!$I$141+PRINCIPAL!$I$141+PRINCIPAL!$I$141)),0,IF(AND(PRINCIPAL!$H$141&lt;&gt;"",L489=PRINCIPAL!$J$141),VLOOKUP($AW$477,'Banco de Dados'!$B$4:$J$50,8,FALSE)*PRINCIPAL!$H$141*(1-(PRINCIPAL!$K$141/100)),IF(AND(PRINCIPAL!$H$141&lt;&gt;"",L489=PRINCIPAL!$L$141),VLOOKUP($AW$477,'Banco de Dados'!$B$4:$J$50,8,FALSE)*PRINCIPAL!$H$141*(1-(PRINCIPAL!$M$141/100)),IF(AND(PRINCIPAL!$H$141&lt;&gt;"",L489=PRINCIPAL!$N$141),VLOOKUP($AW$477,'Banco de Dados'!$B$4:$J$50,8,FALSE)*PRINCIPAL!$H$141*(1-(PRINCIPAL!$O$141/100)),IF(PRINCIPAL!$H$141&lt;&gt;"",VLOOKUP($AW$477,'Banco de Dados'!$B$4:$J$50,8,FALSE)*PRINCIPAL!$H$141,IF(OR(L489=PRINCIPAL!$I$141,L489=PRINCIPAL!$I$141+PRINCIPAL!$I$141,L489=PRINCIPAL!$I$141+PRINCIPAL!$I$141+PRINCIPAL!$I$141),0,IF(L489=PRINCIPAL!$J$141,VLOOKUP($AW$477,'Banco de Dados'!$B$4:$J$50,6,FALSE)*(1-(PRINCIPAL!$K$141/100)),IF(L489=PRINCIPAL!$L$141,VLOOKUP($AW$477,'Banco de Dados'!$B$4:$J$50,6,FALSE)*(1-(PRINCIPAL!$M$141/100)),IF(L489=PRINCIPAL!$N$141,VLOOKUP($AW$477,'Banco de Dados'!$B$4:$J$50,6,FALSE)*(1-(PRINCIPAL!$O$141/100)),VLOOKUP($AW$477,'Banco de Dados'!$B$4:$J$50,6,FALSE)))))))))),"")</f>
        <v/>
      </c>
      <c r="AW489" s="29" t="str">
        <f>IFERROR(AV489*(IFERROR(VLOOKUP($AW$477,'Banco de Dados'!$B$4:$J$50,4,FALSE),"ERRO")),"")</f>
        <v/>
      </c>
      <c r="AX489" s="29" t="str">
        <f t="shared" si="330"/>
        <v/>
      </c>
      <c r="AY489" s="103" t="str">
        <f>IFERROR(AX489*(C489*(PRINCIPAL!$G$141/100))*0.47*(44/12),"")</f>
        <v/>
      </c>
      <c r="AZ489" s="111" t="str">
        <f t="shared" si="335"/>
        <v/>
      </c>
      <c r="BA489" s="30" t="str">
        <f>IFERROR(IF(AND(PRINCIPAL!$H$142&lt;&gt;"",OR(L489=PRINCIPAL!$I$142,L489=PRINCIPAL!$I$142+PRINCIPAL!$I$142,L489=PRINCIPAL!$I$142+PRINCIPAL!$I$142+PRINCIPAL!$I$142)),0,IF(AND(PRINCIPAL!$H$142&lt;&gt;"",L489=PRINCIPAL!$J$142),VLOOKUP($BB$477,'Banco de Dados'!$B$4:$J$50,8,FALSE)*PRINCIPAL!$H$142*(1-(PRINCIPAL!$K$142/100)),IF(AND(PRINCIPAL!$H$142&lt;&gt;"",L489=PRINCIPAL!$L$142),VLOOKUP($BB$477,'Banco de Dados'!$B$4:$J$50,8,FALSE)*PRINCIPAL!$H$142*(1-(PRINCIPAL!$M$142/100)),IF(AND(PRINCIPAL!$H$142&lt;&gt;"",L489=PRINCIPAL!$N$142),VLOOKUP($BB$477,'Banco de Dados'!$B$4:$J$50,8,FALSE)*PRINCIPAL!$H$142*(1-(PRINCIPAL!$O$142/100)),IF(PRINCIPAL!$H$142&lt;&gt;"",VLOOKUP($BB$477,'Banco de Dados'!$B$4:$J$50,8,FALSE)*PRINCIPAL!$H$142,IF(OR(L489=PRINCIPAL!$I$142,L489=PRINCIPAL!$I$142+PRINCIPAL!$I$142,L489=PRINCIPAL!$I$142+PRINCIPAL!$I$142+PRINCIPAL!$I$142),0,IF(L489=PRINCIPAL!$J$142,VLOOKUP($BB$477,'Banco de Dados'!$B$4:$J$50,6,FALSE)*(1-(PRINCIPAL!$K$142/100)),IF(L489=PRINCIPAL!$L$142,VLOOKUP($BB$477,'Banco de Dados'!$B$4:$J$50,6,FALSE)*(1-(PRINCIPAL!$M$142/100)),IF(L489=PRINCIPAL!$N$142,VLOOKUP($BB$477,'Banco de Dados'!$B$4:$J$50,6,FALSE)*(1-(PRINCIPAL!$O$142/100)),VLOOKUP($BB$477,'Banco de Dados'!$B$4:$J$50,6,FALSE)))))))))),"")</f>
        <v/>
      </c>
      <c r="BB489" s="29" t="str">
        <f>IFERROR(BA489*(IFERROR(VLOOKUP($BB$477,'Banco de Dados'!$B$4:$J$50,4,FALSE),"ERRO")),"")</f>
        <v/>
      </c>
      <c r="BC489" s="29" t="str">
        <f t="shared" si="336"/>
        <v/>
      </c>
      <c r="BD489" s="103" t="str">
        <f>IFERROR(BC489*(C489*(PRINCIPAL!$G$142/100))*0.47*(44/12),"")</f>
        <v/>
      </c>
      <c r="BE489" s="111" t="str">
        <f t="shared" si="315"/>
        <v/>
      </c>
      <c r="BF489" s="30" t="str">
        <f>IFERROR(IF(AND(PRINCIPAL!$H$143&lt;&gt;"",OR(L489=PRINCIPAL!$I$143,L489=PRINCIPAL!$I$143+PRINCIPAL!$I$143,L489=PRINCIPAL!$I$143+PRINCIPAL!$I$143+PRINCIPAL!$I$143)),0,IF(AND(PRINCIPAL!$H$143&lt;&gt;"",L489=PRINCIPAL!$J$143),VLOOKUP($BG$477,'Banco de Dados'!$B$4:$J$50,8,FALSE)*PRINCIPAL!$H$143*(1-(PRINCIPAL!$K$143/100)),IF(AND(PRINCIPAL!$H$143&lt;&gt;"",L489=PRINCIPAL!$L$143),VLOOKUP($BG$477,'Banco de Dados'!$B$4:$J$50,8,FALSE)*PRINCIPAL!$H$143*(1-(PRINCIPAL!$M$143/100)),IF(AND(PRINCIPAL!$H$143&lt;&gt;"",L489=PRINCIPAL!$N$143),VLOOKUP($BG$477,'Banco de Dados'!$B$4:$J$50,8,FALSE)*PRINCIPAL!$H$143*(1-(PRINCIPAL!$O$143/100)),IF(PRINCIPAL!$H$143&lt;&gt;"",VLOOKUP($BG$477,'Banco de Dados'!$B$4:$J$50,8,FALSE)*PRINCIPAL!$H$143,IF(OR(L489=PRINCIPAL!$I$143,L489=PRINCIPAL!$I$143+PRINCIPAL!$I$143,L489=PRINCIPAL!$I$143+PRINCIPAL!$I$143+PRINCIPAL!$I$143),0,IF(L489=PRINCIPAL!$J$143,VLOOKUP($BG$477,'Banco de Dados'!$B$4:$J$50,6,FALSE)*(1-(PRINCIPAL!$K$143/100)),IF(L489=PRINCIPAL!$L$143,VLOOKUP($BG$477,'Banco de Dados'!$B$4:$J$50,6,FALSE)*(1-(PRINCIPAL!$M$143/100)),IF(L489=PRINCIPAL!$N$143,VLOOKUP($BG$477,'Banco de Dados'!$B$4:$J$50,6,FALSE)*(1-(PRINCIPAL!$O$143/100)),VLOOKUP($BG$477,'Banco de Dados'!$B$4:$J$50,6,FALSE)))))))))),"")</f>
        <v/>
      </c>
      <c r="BG489" s="29" t="str">
        <f>IFERROR(BF489*(IFERROR(VLOOKUP($BG$477,'Banco de Dados'!$B$4:$J$50,4,FALSE),"ERRO")),"")</f>
        <v/>
      </c>
      <c r="BH489" s="29" t="str">
        <f t="shared" si="331"/>
        <v/>
      </c>
      <c r="BI489" s="103" t="str">
        <f>IFERROR(BH489*(C489*(PRINCIPAL!$G$143/100))*0.47*(44/12),"")</f>
        <v/>
      </c>
      <c r="BJ489" s="102" t="str">
        <f t="shared" si="316"/>
        <v/>
      </c>
    </row>
    <row r="490" spans="2:62" ht="12.75" customHeight="1" x14ac:dyDescent="0.3">
      <c r="B490" s="326">
        <f t="shared" si="317"/>
        <v>2031</v>
      </c>
      <c r="C490" s="340"/>
      <c r="D490" s="1"/>
      <c r="E490" s="116">
        <v>11</v>
      </c>
      <c r="F490" s="24" t="str">
        <f>IFERROR(VLOOKUP($G$477,'Banco de Dados'!$B$4:$J$50,6,FALSE),"")</f>
        <v/>
      </c>
      <c r="G490" s="25" t="str">
        <f>IFERROR(F490*(IFERROR(VLOOKUP($G$477,'Banco de Dados'!$B$4:$J$50,4,FALSE),"ERRO")),"")</f>
        <v/>
      </c>
      <c r="H490" s="25" t="str">
        <f t="shared" si="318"/>
        <v/>
      </c>
      <c r="I490" s="103" t="str">
        <f t="shared" si="319"/>
        <v/>
      </c>
      <c r="J490" s="117" t="str">
        <f t="shared" si="320"/>
        <v/>
      </c>
      <c r="K490" s="1"/>
      <c r="L490" s="91">
        <v>11</v>
      </c>
      <c r="M490" s="24" t="str">
        <f>IFERROR(IF(AND(PRINCIPAL!$H$134&lt;&gt;"",OR(L490=PRINCIPAL!$I$134,L490=PRINCIPAL!$I$134+PRINCIPAL!$I$134,L490=PRINCIPAL!$I$134+PRINCIPAL!$I$134+PRINCIPAL!$I$134)),0,IF(AND(PRINCIPAL!$H$134&lt;&gt;"",L490=PRINCIPAL!$J$134),VLOOKUP($N$477,'Banco de Dados'!$B$4:$J$50,8,FALSE)*PRINCIPAL!$H$134*(1-(PRINCIPAL!$K$134/100)),IF(AND(PRINCIPAL!$H$134&lt;&gt;"",L490=PRINCIPAL!$L$134),VLOOKUP($N$477,'Banco de Dados'!$B$4:$J$50,8,FALSE)*PRINCIPAL!$H$134*(1-(PRINCIPAL!$M$134/100)),IF(AND(PRINCIPAL!$H$134&lt;&gt;"",L490=PRINCIPAL!$N$134),VLOOKUP($N$477,'Banco de Dados'!$B$4:$J$50,8,FALSE)*PRINCIPAL!$H$134*(1-(PRINCIPAL!$O$134/100)),IF(PRINCIPAL!$H$134&lt;&gt;"",VLOOKUP($N$477,'Banco de Dados'!$B$4:$J$50,8,FALSE)*PRINCIPAL!$H$134,IF(OR(L490=PRINCIPAL!$I$134,L490=PRINCIPAL!$I$134+PRINCIPAL!$I$134,L490=PRINCIPAL!$I$134+PRINCIPAL!$I$134+PRINCIPAL!$I$134),0,IF(L490=PRINCIPAL!$J$134,VLOOKUP($N$477,'Banco de Dados'!$B$4:$J$50,6,FALSE)*(1-(PRINCIPAL!$K$134/100)),IF(L490=PRINCIPAL!$L$134,VLOOKUP($N$477,'Banco de Dados'!$B$4:$J$50,6,FALSE)*(1-(PRINCIPAL!$M$134/100)),IF(L490=PRINCIPAL!$N$134,VLOOKUP($N$477,'Banco de Dados'!$B$4:$J$50,6,FALSE)*(1-(PRINCIPAL!$O$134/100)),VLOOKUP($N$477,'Banco de Dados'!$B$4:$J$50,6,FALSE)))))))))),"")</f>
        <v/>
      </c>
      <c r="N490" s="25" t="str">
        <f>IFERROR(M490*(IFERROR(VLOOKUP($N$477,'Banco de Dados'!$B$4:$J$50,4,FALSE),"ERRO")),"")</f>
        <v/>
      </c>
      <c r="O490" s="25" t="str">
        <f t="shared" si="321"/>
        <v/>
      </c>
      <c r="P490" s="103" t="str">
        <f>IFERROR(O490*(C490*(PRINCIPAL!$G$134/100))*0.47*(44/12),"")</f>
        <v/>
      </c>
      <c r="Q490" s="107" t="str">
        <f t="shared" si="337"/>
        <v/>
      </c>
      <c r="R490" s="29" t="str">
        <f>IFERROR(IF(AND(PRINCIPAL!$H$135&lt;&gt;"",OR(L490=PRINCIPAL!$I$135,L490=PRINCIPAL!$I$135+PRINCIPAL!$I$135,L490=PRINCIPAL!$I$135+PRINCIPAL!$I$135+PRINCIPAL!$I$135)),0,IF(AND(PRINCIPAL!$H$135&lt;&gt;"",L490=PRINCIPAL!$J$135),VLOOKUP($S$477,'Banco de Dados'!$B$4:$J$50,8,FALSE)*PRINCIPAL!$H$135*(1-(PRINCIPAL!$K$135/100)),IF(AND(PRINCIPAL!$H$135&lt;&gt;"",L490=PRINCIPAL!$L$135),VLOOKUP($S$477,'Banco de Dados'!$B$4:$J$50,8,FALSE)*PRINCIPAL!$H$135*(1-(PRINCIPAL!$M$135/100)),IF(AND(PRINCIPAL!$H$135&lt;&gt;"",L490=PRINCIPAL!$N$135),VLOOKUP($S$477,'Banco de Dados'!$B$4:$J$50,8,FALSE)*PRINCIPAL!$H$135*(1-(PRINCIPAL!$O$135/100)),IF(PRINCIPAL!$H$135&lt;&gt;"",VLOOKUP($S$477,'Banco de Dados'!$B$4:$J$50,8,FALSE)*PRINCIPAL!$H$135,IF(OR(L490=PRINCIPAL!$I$135,L490=PRINCIPAL!$I$135+PRINCIPAL!$I$135,L490=PRINCIPAL!$I$135+PRINCIPAL!$I$135+PRINCIPAL!$I$135),0,IF(L490=PRINCIPAL!$J$135,VLOOKUP($S$477,'Banco de Dados'!$B$4:$J$50,6,FALSE)*(1-(PRINCIPAL!$K$135/100)),IF(L490=PRINCIPAL!$L$135,VLOOKUP($S$477,'Banco de Dados'!$B$4:$J$50,6,FALSE)*(1-(PRINCIPAL!$M$135/100)),IF(L490=PRINCIPAL!$N$135,VLOOKUP($S$477,'Banco de Dados'!$B$4:$J$50,6,FALSE)*(1-(PRINCIPAL!$O$135/100)),VLOOKUP($S$477,'Banco de Dados'!$B$4:$J$50,6,FALSE)))))))))),"")</f>
        <v/>
      </c>
      <c r="S490" s="29" t="str">
        <f>IFERROR(R490*(IFERROR(VLOOKUP($S$477,'Banco de Dados'!$B$4:$J$50,4,FALSE),"ERRO")),"")</f>
        <v/>
      </c>
      <c r="T490" s="29" t="str">
        <f t="shared" si="338"/>
        <v/>
      </c>
      <c r="U490" s="103" t="str">
        <f>IFERROR(T490*(C490*(PRINCIPAL!$G$135/100))*0.47*(44/12),"")</f>
        <v/>
      </c>
      <c r="V490" s="103" t="str">
        <f t="shared" si="314"/>
        <v/>
      </c>
      <c r="W490" s="30" t="str">
        <f>IFERROR(IF(AND(PRINCIPAL!$H$136&lt;&gt;"",OR(L490=PRINCIPAL!$I$136,L490=PRINCIPAL!$I$136+PRINCIPAL!$I$136,L490=PRINCIPAL!$I$136+PRINCIPAL!$I$136+PRINCIPAL!$I$136)),0,IF(AND(PRINCIPAL!$H$136&lt;&gt;"",L490=PRINCIPAL!$J$136),VLOOKUP($X$477,'Banco de Dados'!$B$4:$J$50,8,FALSE)*PRINCIPAL!$H$136*(1-(PRINCIPAL!$K$136/100)),IF(AND(PRINCIPAL!$H$136&lt;&gt;"",L490=PRINCIPAL!$L$136),VLOOKUP($X$477,'Banco de Dados'!$B$4:$J$50,8,FALSE)*PRINCIPAL!$H$136*(1-(PRINCIPAL!$M$136/100)),IF(AND(PRINCIPAL!$H$136&lt;&gt;"",L490=PRINCIPAL!$N$136),VLOOKUP($X$477,'Banco de Dados'!$B$4:$J$50,8,FALSE)*PRINCIPAL!$H$136*(1-(PRINCIPAL!$O$136/100)),IF(PRINCIPAL!$H$136&lt;&gt;"",VLOOKUP($X$477,'Banco de Dados'!$B$4:$J$50,8,FALSE)*PRINCIPAL!$H$136,IF(OR(L490=PRINCIPAL!$I$136,L490=PRINCIPAL!$I$136+PRINCIPAL!$I$136,L490=PRINCIPAL!$I$136+PRINCIPAL!$I$136+PRINCIPAL!$I$136),0,IF(L490=PRINCIPAL!$J$136,VLOOKUP($X$477,'Banco de Dados'!$B$4:$J$50,6,FALSE)*(1-(PRINCIPAL!$K$136/100)),IF(L490=PRINCIPAL!$L$136,VLOOKUP($X$477,'Banco de Dados'!$B$4:$J$50,6,FALSE)*(1-(PRINCIPAL!$M$136/100)),IF(L490=PRINCIPAL!$N$136,VLOOKUP($X$477,'Banco de Dados'!$B$4:$J$50,6,FALSE)*(1-(PRINCIPAL!$O$136/100)),VLOOKUP($X$477,'Banco de Dados'!$B$4:$J$50,6,FALSE)))))))))),"")</f>
        <v/>
      </c>
      <c r="X490" s="29" t="str">
        <f>IFERROR(W490*(IFERROR(VLOOKUP($X$477,'Banco de Dados'!$B$4:$J$50,4,FALSE),"ERRO")),"")</f>
        <v/>
      </c>
      <c r="Y490" s="29" t="str">
        <f t="shared" si="332"/>
        <v/>
      </c>
      <c r="Z490" s="103" t="str">
        <f>IFERROR(Y490*(C490*(PRINCIPAL!$G$136/100))*0.47*(44/12),"")</f>
        <v/>
      </c>
      <c r="AA490" s="111" t="str">
        <f t="shared" si="333"/>
        <v/>
      </c>
      <c r="AB490" s="30" t="str">
        <f>IFERROR(IF(AND(PRINCIPAL!$H$137&lt;&gt;"",OR(L490=PRINCIPAL!$I$137,L490=PRINCIPAL!$I$137+PRINCIPAL!$I$137,L490=PRINCIPAL!$I$137+PRINCIPAL!$I$137+PRINCIPAL!$I$137)),0,IF(AND(PRINCIPAL!$H$137&lt;&gt;"",L490=PRINCIPAL!$J$137),VLOOKUP($AC$477,'Banco de Dados'!$B$4:$J$50,8,FALSE)*PRINCIPAL!$H$137*(1-(PRINCIPAL!$K$137/100)),IF(AND(PRINCIPAL!$H$137&lt;&gt;"",L490=PRINCIPAL!$L$137),VLOOKUP($AC$477,'Banco de Dados'!$B$4:$J$50,8,FALSE)*PRINCIPAL!$H$137*(1-(PRINCIPAL!$M$137/100)),IF(AND(PRINCIPAL!$H$137&lt;&gt;"",L490=PRINCIPAL!$N$137),VLOOKUP($AC$477,'Banco de Dados'!$B$4:$J$50,8,FALSE)*PRINCIPAL!$H$137*(1-(PRINCIPAL!$O$137/100)),IF(PRINCIPAL!$H$137&lt;&gt;"",VLOOKUP($AC$477,'Banco de Dados'!$B$4:$J$50,8,FALSE)*PRINCIPAL!$H$137,IF(OR(L490=PRINCIPAL!$I$137,L490=PRINCIPAL!$I$137+PRINCIPAL!$I$137,L490=PRINCIPAL!$I$137+PRINCIPAL!$I$137+PRINCIPAL!$I$137),0,IF(L490=PRINCIPAL!$J$137,VLOOKUP($AC$477,'Banco de Dados'!$B$4:$J$50,6,FALSE)*(1-(PRINCIPAL!$K$137/100)),IF(L490=PRINCIPAL!$L$137,VLOOKUP($AC$477,'Banco de Dados'!$B$4:$J$50,6,FALSE)*(1-(PRINCIPAL!$M$137/100)),IF(L490=PRINCIPAL!$N$137,VLOOKUP($AC$477,'Banco de Dados'!$B$4:$J$50,6,FALSE)*(1-(PRINCIPAL!$O$137/100)),VLOOKUP($AC$477,'Banco de Dados'!$B$4:$J$50,6,FALSE)))))))))),"")</f>
        <v/>
      </c>
      <c r="AC490" s="29" t="str">
        <f>IFERROR(AB490*(IFERROR(VLOOKUP($AC$477,'Banco de Dados'!$B$4:$J$50,4,FALSE),"ERRO")),"")</f>
        <v/>
      </c>
      <c r="AD490" s="29" t="str">
        <f t="shared" si="323"/>
        <v/>
      </c>
      <c r="AE490" s="103" t="str">
        <f>IFERROR(AD490*(C490*(PRINCIPAL!$G$137/100))*0.47*(44/12),"")</f>
        <v/>
      </c>
      <c r="AF490" s="111" t="str">
        <f t="shared" si="324"/>
        <v/>
      </c>
      <c r="AG490" s="30" t="str">
        <f>IFERROR(IF(AND(PRINCIPAL!$H$138&lt;&gt;"",OR(L490=PRINCIPAL!$I$138,L490=PRINCIPAL!$I$138+PRINCIPAL!$I$138,L490=PRINCIPAL!$I$138+PRINCIPAL!$I$138+PRINCIPAL!$I$138)),0,IF(AND(PRINCIPAL!$H$138&lt;&gt;"",L490=PRINCIPAL!$J$138),VLOOKUP($AH$477,'Banco de Dados'!$B$4:$J$50,8,FALSE)*PRINCIPAL!$H$138*(1-(PRINCIPAL!$K$138/100)),IF(AND(PRINCIPAL!$H$138&lt;&gt;"",L490=PRINCIPAL!$L$138),VLOOKUP($AH$477,'Banco de Dados'!$B$4:$J$50,8,FALSE)*PRINCIPAL!$H$138*(1-(PRINCIPAL!$M$138/100)),IF(AND(PRINCIPAL!$H$138&lt;&gt;"",L490=PRINCIPAL!$N$138),VLOOKUP($AH$477,'Banco de Dados'!$B$4:$J$50,8,FALSE)*PRINCIPAL!$H$138*(1-(PRINCIPAL!$O$138/100)),IF(PRINCIPAL!$H$138&lt;&gt;"",VLOOKUP($AH$477,'Banco de Dados'!$B$4:$J$50,8,FALSE)*PRINCIPAL!$H$138,IF(OR(L490=PRINCIPAL!$I$138,L490=PRINCIPAL!$I$138+PRINCIPAL!$I$138,L490=PRINCIPAL!$I$138+PRINCIPAL!$I$138+PRINCIPAL!$I$138),0,IF(L490=PRINCIPAL!$J$138,VLOOKUP($AH$477,'Banco de Dados'!$B$4:$J$50,6,FALSE)*(1-(PRINCIPAL!$K$138/100)),IF(L490=PRINCIPAL!$L$138,VLOOKUP($AH$477,'Banco de Dados'!$B$4:$J$50,6,FALSE)*(1-(PRINCIPAL!$M$138/100)),IF(L490=PRINCIPAL!$N$138,VLOOKUP($AH$477,'Banco de Dados'!$B$4:$J$50,6,FALSE)*(1-(PRINCIPAL!$O$138/100)),VLOOKUP($AH$477,'Banco de Dados'!$B$4:$J$50,6,FALSE)))))))))),"")</f>
        <v/>
      </c>
      <c r="AH490" s="29" t="str">
        <f>IFERROR(AG490*(IFERROR(VLOOKUP($AH$477,'Banco de Dados'!$B$4:$J$50,4,FALSE),"ERRO")),"")</f>
        <v/>
      </c>
      <c r="AI490" s="29" t="str">
        <f t="shared" si="325"/>
        <v/>
      </c>
      <c r="AJ490" s="103" t="str">
        <f>IFERROR(AI490*(C490*(PRINCIPAL!$G$138/100))*0.47*(44/12),"")</f>
        <v/>
      </c>
      <c r="AK490" s="111" t="str">
        <f t="shared" si="334"/>
        <v/>
      </c>
      <c r="AL490" s="30" t="str">
        <f>IFERROR(IF(AND(PRINCIPAL!$H$139&lt;&gt;"",OR(L490=PRINCIPAL!$I$139,L490=PRINCIPAL!$I$139+PRINCIPAL!$I$139,L490=PRINCIPAL!$I$139+PRINCIPAL!$I$139+PRINCIPAL!$I$139)),0,IF(AND(PRINCIPAL!$H$139&lt;&gt;"",L490=PRINCIPAL!$J$139),VLOOKUP($AM$477,'Banco de Dados'!$B$4:$J$50,8,FALSE)*PRINCIPAL!$H$139*(1-(PRINCIPAL!$K$139/100)),IF(AND(PRINCIPAL!$H$139&lt;&gt;"",L490=PRINCIPAL!$L$139),VLOOKUP($AM$477,'Banco de Dados'!$B$4:$J$50,8,FALSE)*PRINCIPAL!$H$139*(1-(PRINCIPAL!$M$139/100)),IF(AND(PRINCIPAL!$H$139&lt;&gt;"",L490=PRINCIPAL!$N$139),VLOOKUP($AM$477,'Banco de Dados'!$B$4:$J$50,8,FALSE)*PRINCIPAL!$H$139*(1-(PRINCIPAL!$O$139/100)),IF(PRINCIPAL!$H$139&lt;&gt;"",VLOOKUP($AM$477,'Banco de Dados'!$B$4:$J$50,8,FALSE)*PRINCIPAL!$H$139,IF(OR(L490=PRINCIPAL!$I$139,L490=PRINCIPAL!$I$139+PRINCIPAL!$I$139,L490=PRINCIPAL!$I$139+PRINCIPAL!$I$139+PRINCIPAL!$I$139),0,IF(L490=PRINCIPAL!$J$139,VLOOKUP($AM$477,'Banco de Dados'!$B$4:$J$50,6,FALSE)*(1-(PRINCIPAL!$K$139/100)),IF(L490=PRINCIPAL!$L$139,VLOOKUP($AM$477,'Banco de Dados'!$B$4:$J$50,6,FALSE)*(1-(PRINCIPAL!$M$139/100)),IF(L490=PRINCIPAL!$N$139,VLOOKUP($AM$477,'Banco de Dados'!$B$4:$J$50,6,FALSE)*(1-(PRINCIPAL!$O$139/100)),VLOOKUP($AM$477,'Banco de Dados'!$B$4:$J$50,6,FALSE)))))))))),"")</f>
        <v/>
      </c>
      <c r="AM490" s="29" t="str">
        <f>IFERROR(AL490*(IFERROR(VLOOKUP($AM$477,'Banco de Dados'!$B$4:$J$50,4,FALSE),"ERRO")),"")</f>
        <v/>
      </c>
      <c r="AN490" s="29" t="str">
        <f t="shared" si="326"/>
        <v/>
      </c>
      <c r="AO490" s="103" t="str">
        <f>IFERROR(AN490*(C490*(PRINCIPAL!$G$139/100))*0.47*(44/12),"")</f>
        <v/>
      </c>
      <c r="AP490" s="111" t="str">
        <f t="shared" si="327"/>
        <v/>
      </c>
      <c r="AQ490" s="30" t="str">
        <f>IFERROR(IF(AND(PRINCIPAL!$H$140&lt;&gt;"",OR(L490=PRINCIPAL!$I$140,L490=PRINCIPAL!$I$140+PRINCIPAL!$I$140,L490=PRINCIPAL!$I$140+PRINCIPAL!$I$140+PRINCIPAL!$I$140)),0,IF(AND(PRINCIPAL!$H$140&lt;&gt;"",L490=PRINCIPAL!$J$140),VLOOKUP($AR$477,'Banco de Dados'!$B$4:$J$50,8,FALSE)*PRINCIPAL!$H$140*(1-(PRINCIPAL!$K$140/100)),IF(AND(PRINCIPAL!$H$140&lt;&gt;"",L490=PRINCIPAL!$L$140),VLOOKUP($AR$477,'Banco de Dados'!$B$4:$J$50,8,FALSE)*PRINCIPAL!$H$140*(1-(PRINCIPAL!$M$140/100)),IF(AND(PRINCIPAL!$H$140&lt;&gt;"",L490=PRINCIPAL!$N$140),VLOOKUP($AR$477,'Banco de Dados'!$B$4:$J$50,8,FALSE)*PRINCIPAL!$H$140*(1-(PRINCIPAL!$O$140/100)),IF(PRINCIPAL!$H$140&lt;&gt;"",VLOOKUP($AR$477,'Banco de Dados'!$B$4:$J$50,8,FALSE)*PRINCIPAL!$H$140,IF(OR(L490=PRINCIPAL!$I$140,L490=PRINCIPAL!$I$140+PRINCIPAL!$I$140,L490=PRINCIPAL!$I$140+PRINCIPAL!$I$140+PRINCIPAL!$I$140),0,IF(L490=PRINCIPAL!$J$140,VLOOKUP($AR$477,'Banco de Dados'!$B$4:$J$50,6,FALSE)*(1-(PRINCIPAL!$K$140/100)),IF(L490=PRINCIPAL!$L$140,VLOOKUP($AR$477,'Banco de Dados'!$B$4:$J$50,6,FALSE)*(1-(PRINCIPAL!$M$140/100)),IF(L490=PRINCIPAL!$N$140,VLOOKUP($AR$477,'Banco de Dados'!$B$4:$J$50,6,FALSE)*(1-(PRINCIPAL!$O$140/100)),VLOOKUP($AR$477,'Banco de Dados'!$B$4:$J$50,6,FALSE)))))))))),"")</f>
        <v/>
      </c>
      <c r="AR490" s="29" t="str">
        <f>IFERROR(AQ490*(IFERROR(VLOOKUP($AR$477,'Banco de Dados'!$B$4:$J$50,4,FALSE),"ERRO")),"")</f>
        <v/>
      </c>
      <c r="AS490" s="29" t="str">
        <f t="shared" si="328"/>
        <v/>
      </c>
      <c r="AT490" s="103" t="str">
        <f>IFERROR(AS490*(C490*(PRINCIPAL!$G$140/100))*0.47*(44/12),"")</f>
        <v/>
      </c>
      <c r="AU490" s="111" t="str">
        <f t="shared" si="329"/>
        <v/>
      </c>
      <c r="AV490" s="30" t="str">
        <f>IFERROR(IF(AND(PRINCIPAL!$H$141&lt;&gt;"",OR(L490=PRINCIPAL!$I$141,L490=PRINCIPAL!$I$141+PRINCIPAL!$I$141,L490=PRINCIPAL!$I$141+PRINCIPAL!$I$141+PRINCIPAL!$I$141)),0,IF(AND(PRINCIPAL!$H$141&lt;&gt;"",L490=PRINCIPAL!$J$141),VLOOKUP($AW$477,'Banco de Dados'!$B$4:$J$50,8,FALSE)*PRINCIPAL!$H$141*(1-(PRINCIPAL!$K$141/100)),IF(AND(PRINCIPAL!$H$141&lt;&gt;"",L490=PRINCIPAL!$L$141),VLOOKUP($AW$477,'Banco de Dados'!$B$4:$J$50,8,FALSE)*PRINCIPAL!$H$141*(1-(PRINCIPAL!$M$141/100)),IF(AND(PRINCIPAL!$H$141&lt;&gt;"",L490=PRINCIPAL!$N$141),VLOOKUP($AW$477,'Banco de Dados'!$B$4:$J$50,8,FALSE)*PRINCIPAL!$H$141*(1-(PRINCIPAL!$O$141/100)),IF(PRINCIPAL!$H$141&lt;&gt;"",VLOOKUP($AW$477,'Banco de Dados'!$B$4:$J$50,8,FALSE)*PRINCIPAL!$H$141,IF(OR(L490=PRINCIPAL!$I$141,L490=PRINCIPAL!$I$141+PRINCIPAL!$I$141,L490=PRINCIPAL!$I$141+PRINCIPAL!$I$141+PRINCIPAL!$I$141),0,IF(L490=PRINCIPAL!$J$141,VLOOKUP($AW$477,'Banco de Dados'!$B$4:$J$50,6,FALSE)*(1-(PRINCIPAL!$K$141/100)),IF(L490=PRINCIPAL!$L$141,VLOOKUP($AW$477,'Banco de Dados'!$B$4:$J$50,6,FALSE)*(1-(PRINCIPAL!$M$141/100)),IF(L490=PRINCIPAL!$N$141,VLOOKUP($AW$477,'Banco de Dados'!$B$4:$J$50,6,FALSE)*(1-(PRINCIPAL!$O$141/100)),VLOOKUP($AW$477,'Banco de Dados'!$B$4:$J$50,6,FALSE)))))))))),"")</f>
        <v/>
      </c>
      <c r="AW490" s="29" t="str">
        <f>IFERROR(AV490*(IFERROR(VLOOKUP($AW$477,'Banco de Dados'!$B$4:$J$50,4,FALSE),"ERRO")),"")</f>
        <v/>
      </c>
      <c r="AX490" s="29" t="str">
        <f t="shared" si="330"/>
        <v/>
      </c>
      <c r="AY490" s="103" t="str">
        <f>IFERROR(AX490*(C490*(PRINCIPAL!$G$141/100))*0.47*(44/12),"")</f>
        <v/>
      </c>
      <c r="AZ490" s="111" t="str">
        <f t="shared" si="335"/>
        <v/>
      </c>
      <c r="BA490" s="30" t="str">
        <f>IFERROR(IF(AND(PRINCIPAL!$H$142&lt;&gt;"",OR(L490=PRINCIPAL!$I$142,L490=PRINCIPAL!$I$142+PRINCIPAL!$I$142,L490=PRINCIPAL!$I$142+PRINCIPAL!$I$142+PRINCIPAL!$I$142)),0,IF(AND(PRINCIPAL!$H$142&lt;&gt;"",L490=PRINCIPAL!$J$142),VLOOKUP($BB$477,'Banco de Dados'!$B$4:$J$50,8,FALSE)*PRINCIPAL!$H$142*(1-(PRINCIPAL!$K$142/100)),IF(AND(PRINCIPAL!$H$142&lt;&gt;"",L490=PRINCIPAL!$L$142),VLOOKUP($BB$477,'Banco de Dados'!$B$4:$J$50,8,FALSE)*PRINCIPAL!$H$142*(1-(PRINCIPAL!$M$142/100)),IF(AND(PRINCIPAL!$H$142&lt;&gt;"",L490=PRINCIPAL!$N$142),VLOOKUP($BB$477,'Banco de Dados'!$B$4:$J$50,8,FALSE)*PRINCIPAL!$H$142*(1-(PRINCIPAL!$O$142/100)),IF(PRINCIPAL!$H$142&lt;&gt;"",VLOOKUP($BB$477,'Banco de Dados'!$B$4:$J$50,8,FALSE)*PRINCIPAL!$H$142,IF(OR(L490=PRINCIPAL!$I$142,L490=PRINCIPAL!$I$142+PRINCIPAL!$I$142,L490=PRINCIPAL!$I$142+PRINCIPAL!$I$142+PRINCIPAL!$I$142),0,IF(L490=PRINCIPAL!$J$142,VLOOKUP($BB$477,'Banco de Dados'!$B$4:$J$50,6,FALSE)*(1-(PRINCIPAL!$K$142/100)),IF(L490=PRINCIPAL!$L$142,VLOOKUP($BB$477,'Banco de Dados'!$B$4:$J$50,6,FALSE)*(1-(PRINCIPAL!$M$142/100)),IF(L490=PRINCIPAL!$N$142,VLOOKUP($BB$477,'Banco de Dados'!$B$4:$J$50,6,FALSE)*(1-(PRINCIPAL!$O$142/100)),VLOOKUP($BB$477,'Banco de Dados'!$B$4:$J$50,6,FALSE)))))))))),"")</f>
        <v/>
      </c>
      <c r="BB490" s="29" t="str">
        <f>IFERROR(BA490*(IFERROR(VLOOKUP($BB$477,'Banco de Dados'!$B$4:$J$50,4,FALSE),"ERRO")),"")</f>
        <v/>
      </c>
      <c r="BC490" s="29" t="str">
        <f t="shared" si="336"/>
        <v/>
      </c>
      <c r="BD490" s="103" t="str">
        <f>IFERROR(BC490*(C490*(PRINCIPAL!$G$142/100))*0.47*(44/12),"")</f>
        <v/>
      </c>
      <c r="BE490" s="111" t="str">
        <f t="shared" si="315"/>
        <v/>
      </c>
      <c r="BF490" s="30" t="str">
        <f>IFERROR(IF(AND(PRINCIPAL!$H$143&lt;&gt;"",OR(L490=PRINCIPAL!$I$143,L490=PRINCIPAL!$I$143+PRINCIPAL!$I$143,L490=PRINCIPAL!$I$143+PRINCIPAL!$I$143+PRINCIPAL!$I$143)),0,IF(AND(PRINCIPAL!$H$143&lt;&gt;"",L490=PRINCIPAL!$J$143),VLOOKUP($BG$477,'Banco de Dados'!$B$4:$J$50,8,FALSE)*PRINCIPAL!$H$143*(1-(PRINCIPAL!$K$143/100)),IF(AND(PRINCIPAL!$H$143&lt;&gt;"",L490=PRINCIPAL!$L$143),VLOOKUP($BG$477,'Banco de Dados'!$B$4:$J$50,8,FALSE)*PRINCIPAL!$H$143*(1-(PRINCIPAL!$M$143/100)),IF(AND(PRINCIPAL!$H$143&lt;&gt;"",L490=PRINCIPAL!$N$143),VLOOKUP($BG$477,'Banco de Dados'!$B$4:$J$50,8,FALSE)*PRINCIPAL!$H$143*(1-(PRINCIPAL!$O$143/100)),IF(PRINCIPAL!$H$143&lt;&gt;"",VLOOKUP($BG$477,'Banco de Dados'!$B$4:$J$50,8,FALSE)*PRINCIPAL!$H$143,IF(OR(L490=PRINCIPAL!$I$143,L490=PRINCIPAL!$I$143+PRINCIPAL!$I$143,L490=PRINCIPAL!$I$143+PRINCIPAL!$I$143+PRINCIPAL!$I$143),0,IF(L490=PRINCIPAL!$J$143,VLOOKUP($BG$477,'Banco de Dados'!$B$4:$J$50,6,FALSE)*(1-(PRINCIPAL!$K$143/100)),IF(L490=PRINCIPAL!$L$143,VLOOKUP($BG$477,'Banco de Dados'!$B$4:$J$50,6,FALSE)*(1-(PRINCIPAL!$M$143/100)),IF(L490=PRINCIPAL!$N$143,VLOOKUP($BG$477,'Banco de Dados'!$B$4:$J$50,6,FALSE)*(1-(PRINCIPAL!$O$143/100)),VLOOKUP($BG$477,'Banco de Dados'!$B$4:$J$50,6,FALSE)))))))))),"")</f>
        <v/>
      </c>
      <c r="BG490" s="29" t="str">
        <f>IFERROR(BF490*(IFERROR(VLOOKUP($BG$477,'Banco de Dados'!$B$4:$J$50,4,FALSE),"ERRO")),"")</f>
        <v/>
      </c>
      <c r="BH490" s="29" t="str">
        <f t="shared" si="331"/>
        <v/>
      </c>
      <c r="BI490" s="103" t="str">
        <f>IFERROR(BH490*(C490*(PRINCIPAL!$G$143/100))*0.47*(44/12),"")</f>
        <v/>
      </c>
      <c r="BJ490" s="102" t="str">
        <f t="shared" si="316"/>
        <v/>
      </c>
    </row>
    <row r="491" spans="2:62" ht="12.75" customHeight="1" x14ac:dyDescent="0.3">
      <c r="B491" s="326">
        <f t="shared" si="317"/>
        <v>2032</v>
      </c>
      <c r="C491" s="340"/>
      <c r="D491" s="1"/>
      <c r="E491" s="116">
        <v>12</v>
      </c>
      <c r="F491" s="24" t="str">
        <f>IFERROR(VLOOKUP($G$477,'Banco de Dados'!$B$4:$J$50,6,FALSE),"")</f>
        <v/>
      </c>
      <c r="G491" s="25" t="str">
        <f>IFERROR(F491*(IFERROR(VLOOKUP($G$477,'Banco de Dados'!$B$4:$J$50,4,FALSE),"ERRO")),"")</f>
        <v/>
      </c>
      <c r="H491" s="25" t="str">
        <f t="shared" si="318"/>
        <v/>
      </c>
      <c r="I491" s="103" t="str">
        <f t="shared" si="319"/>
        <v/>
      </c>
      <c r="J491" s="117" t="str">
        <f t="shared" si="320"/>
        <v/>
      </c>
      <c r="K491" s="1"/>
      <c r="L491" s="91">
        <v>12</v>
      </c>
      <c r="M491" s="24" t="str">
        <f>IFERROR(IF(AND(PRINCIPAL!$H$134&lt;&gt;"",OR(L491=PRINCIPAL!$I$134,L491=PRINCIPAL!$I$134+PRINCIPAL!$I$134,L491=PRINCIPAL!$I$134+PRINCIPAL!$I$134+PRINCIPAL!$I$134)),0,IF(AND(PRINCIPAL!$H$134&lt;&gt;"",L491=PRINCIPAL!$J$134),VLOOKUP($N$477,'Banco de Dados'!$B$4:$J$50,8,FALSE)*PRINCIPAL!$H$134*(1-(PRINCIPAL!$K$134/100)),IF(AND(PRINCIPAL!$H$134&lt;&gt;"",L491=PRINCIPAL!$L$134),VLOOKUP($N$477,'Banco de Dados'!$B$4:$J$50,8,FALSE)*PRINCIPAL!$H$134*(1-(PRINCIPAL!$M$134/100)),IF(AND(PRINCIPAL!$H$134&lt;&gt;"",L491=PRINCIPAL!$N$134),VLOOKUP($N$477,'Banco de Dados'!$B$4:$J$50,8,FALSE)*PRINCIPAL!$H$134*(1-(PRINCIPAL!$O$134/100)),IF(PRINCIPAL!$H$134&lt;&gt;"",VLOOKUP($N$477,'Banco de Dados'!$B$4:$J$50,8,FALSE)*PRINCIPAL!$H$134,IF(OR(L491=PRINCIPAL!$I$134,L491=PRINCIPAL!$I$134+PRINCIPAL!$I$134,L491=PRINCIPAL!$I$134+PRINCIPAL!$I$134+PRINCIPAL!$I$134),0,IF(L491=PRINCIPAL!$J$134,VLOOKUP($N$477,'Banco de Dados'!$B$4:$J$50,6,FALSE)*(1-(PRINCIPAL!$K$134/100)),IF(L491=PRINCIPAL!$L$134,VLOOKUP($N$477,'Banco de Dados'!$B$4:$J$50,6,FALSE)*(1-(PRINCIPAL!$M$134/100)),IF(L491=PRINCIPAL!$N$134,VLOOKUP($N$477,'Banco de Dados'!$B$4:$J$50,6,FALSE)*(1-(PRINCIPAL!$O$134/100)),VLOOKUP($N$477,'Banco de Dados'!$B$4:$J$50,6,FALSE)))))))))),"")</f>
        <v/>
      </c>
      <c r="N491" s="25" t="str">
        <f>IFERROR(M491*(IFERROR(VLOOKUP($N$477,'Banco de Dados'!$B$4:$J$50,4,FALSE),"ERRO")),"")</f>
        <v/>
      </c>
      <c r="O491" s="25" t="str">
        <f t="shared" si="321"/>
        <v/>
      </c>
      <c r="P491" s="103" t="str">
        <f>IFERROR(O491*(C491*(PRINCIPAL!$G$134/100))*0.47*(44/12),"")</f>
        <v/>
      </c>
      <c r="Q491" s="107" t="str">
        <f t="shared" si="337"/>
        <v/>
      </c>
      <c r="R491" s="29" t="str">
        <f>IFERROR(IF(AND(PRINCIPAL!$H$135&lt;&gt;"",OR(L491=PRINCIPAL!$I$135,L491=PRINCIPAL!$I$135+PRINCIPAL!$I$135,L491=PRINCIPAL!$I$135+PRINCIPAL!$I$135+PRINCIPAL!$I$135)),0,IF(AND(PRINCIPAL!$H$135&lt;&gt;"",L491=PRINCIPAL!$J$135),VLOOKUP($S$477,'Banco de Dados'!$B$4:$J$50,8,FALSE)*PRINCIPAL!$H$135*(1-(PRINCIPAL!$K$135/100)),IF(AND(PRINCIPAL!$H$135&lt;&gt;"",L491=PRINCIPAL!$L$135),VLOOKUP($S$477,'Banco de Dados'!$B$4:$J$50,8,FALSE)*PRINCIPAL!$H$135*(1-(PRINCIPAL!$M$135/100)),IF(AND(PRINCIPAL!$H$135&lt;&gt;"",L491=PRINCIPAL!$N$135),VLOOKUP($S$477,'Banco de Dados'!$B$4:$J$50,8,FALSE)*PRINCIPAL!$H$135*(1-(PRINCIPAL!$O$135/100)),IF(PRINCIPAL!$H$135&lt;&gt;"",VLOOKUP($S$477,'Banco de Dados'!$B$4:$J$50,8,FALSE)*PRINCIPAL!$H$135,IF(OR(L491=PRINCIPAL!$I$135,L491=PRINCIPAL!$I$135+PRINCIPAL!$I$135,L491=PRINCIPAL!$I$135+PRINCIPAL!$I$135+PRINCIPAL!$I$135),0,IF(L491=PRINCIPAL!$J$135,VLOOKUP($S$477,'Banco de Dados'!$B$4:$J$50,6,FALSE)*(1-(PRINCIPAL!$K$135/100)),IF(L491=PRINCIPAL!$L$135,VLOOKUP($S$477,'Banco de Dados'!$B$4:$J$50,6,FALSE)*(1-(PRINCIPAL!$M$135/100)),IF(L491=PRINCIPAL!$N$135,VLOOKUP($S$477,'Banco de Dados'!$B$4:$J$50,6,FALSE)*(1-(PRINCIPAL!$O$135/100)),VLOOKUP($S$477,'Banco de Dados'!$B$4:$J$50,6,FALSE)))))))))),"")</f>
        <v/>
      </c>
      <c r="S491" s="29" t="str">
        <f>IFERROR(R491*(IFERROR(VLOOKUP($S$477,'Banco de Dados'!$B$4:$J$50,4,FALSE),"ERRO")),"")</f>
        <v/>
      </c>
      <c r="T491" s="29" t="str">
        <f t="shared" si="338"/>
        <v/>
      </c>
      <c r="U491" s="103" t="str">
        <f>IFERROR(T491*(C491*(PRINCIPAL!$G$135/100))*0.47*(44/12),"")</f>
        <v/>
      </c>
      <c r="V491" s="103" t="str">
        <f t="shared" si="314"/>
        <v/>
      </c>
      <c r="W491" s="30" t="str">
        <f>IFERROR(IF(AND(PRINCIPAL!$H$136&lt;&gt;"",OR(L491=PRINCIPAL!$I$136,L491=PRINCIPAL!$I$136+PRINCIPAL!$I$136,L491=PRINCIPAL!$I$136+PRINCIPAL!$I$136+PRINCIPAL!$I$136)),0,IF(AND(PRINCIPAL!$H$136&lt;&gt;"",L491=PRINCIPAL!$J$136),VLOOKUP($X$477,'Banco de Dados'!$B$4:$J$50,8,FALSE)*PRINCIPAL!$H$136*(1-(PRINCIPAL!$K$136/100)),IF(AND(PRINCIPAL!$H$136&lt;&gt;"",L491=PRINCIPAL!$L$136),VLOOKUP($X$477,'Banco de Dados'!$B$4:$J$50,8,FALSE)*PRINCIPAL!$H$136*(1-(PRINCIPAL!$M$136/100)),IF(AND(PRINCIPAL!$H$136&lt;&gt;"",L491=PRINCIPAL!$N$136),VLOOKUP($X$477,'Banco de Dados'!$B$4:$J$50,8,FALSE)*PRINCIPAL!$H$136*(1-(PRINCIPAL!$O$136/100)),IF(PRINCIPAL!$H$136&lt;&gt;"",VLOOKUP($X$477,'Banco de Dados'!$B$4:$J$50,8,FALSE)*PRINCIPAL!$H$136,IF(OR(L491=PRINCIPAL!$I$136,L491=PRINCIPAL!$I$136+PRINCIPAL!$I$136,L491=PRINCIPAL!$I$136+PRINCIPAL!$I$136+PRINCIPAL!$I$136),0,IF(L491=PRINCIPAL!$J$136,VLOOKUP($X$477,'Banco de Dados'!$B$4:$J$50,6,FALSE)*(1-(PRINCIPAL!$K$136/100)),IF(L491=PRINCIPAL!$L$136,VLOOKUP($X$477,'Banco de Dados'!$B$4:$J$50,6,FALSE)*(1-(PRINCIPAL!$M$136/100)),IF(L491=PRINCIPAL!$N$136,VLOOKUP($X$477,'Banco de Dados'!$B$4:$J$50,6,FALSE)*(1-(PRINCIPAL!$O$136/100)),VLOOKUP($X$477,'Banco de Dados'!$B$4:$J$50,6,FALSE)))))))))),"")</f>
        <v/>
      </c>
      <c r="X491" s="29" t="str">
        <f>IFERROR(W491*(IFERROR(VLOOKUP($X$477,'Banco de Dados'!$B$4:$J$50,4,FALSE),"ERRO")),"")</f>
        <v/>
      </c>
      <c r="Y491" s="29" t="str">
        <f t="shared" si="332"/>
        <v/>
      </c>
      <c r="Z491" s="103" t="str">
        <f>IFERROR(Y491*(C491*(PRINCIPAL!$G$136/100))*0.47*(44/12),"")</f>
        <v/>
      </c>
      <c r="AA491" s="111" t="str">
        <f t="shared" si="333"/>
        <v/>
      </c>
      <c r="AB491" s="30" t="str">
        <f>IFERROR(IF(AND(PRINCIPAL!$H$137&lt;&gt;"",OR(L491=PRINCIPAL!$I$137,L491=PRINCIPAL!$I$137+PRINCIPAL!$I$137,L491=PRINCIPAL!$I$137+PRINCIPAL!$I$137+PRINCIPAL!$I$137)),0,IF(AND(PRINCIPAL!$H$137&lt;&gt;"",L491=PRINCIPAL!$J$137),VLOOKUP($AC$477,'Banco de Dados'!$B$4:$J$50,8,FALSE)*PRINCIPAL!$H$137*(1-(PRINCIPAL!$K$137/100)),IF(AND(PRINCIPAL!$H$137&lt;&gt;"",L491=PRINCIPAL!$L$137),VLOOKUP($AC$477,'Banco de Dados'!$B$4:$J$50,8,FALSE)*PRINCIPAL!$H$137*(1-(PRINCIPAL!$M$137/100)),IF(AND(PRINCIPAL!$H$137&lt;&gt;"",L491=PRINCIPAL!$N$137),VLOOKUP($AC$477,'Banco de Dados'!$B$4:$J$50,8,FALSE)*PRINCIPAL!$H$137*(1-(PRINCIPAL!$O$137/100)),IF(PRINCIPAL!$H$137&lt;&gt;"",VLOOKUP($AC$477,'Banco de Dados'!$B$4:$J$50,8,FALSE)*PRINCIPAL!$H$137,IF(OR(L491=PRINCIPAL!$I$137,L491=PRINCIPAL!$I$137+PRINCIPAL!$I$137,L491=PRINCIPAL!$I$137+PRINCIPAL!$I$137+PRINCIPAL!$I$137),0,IF(L491=PRINCIPAL!$J$137,VLOOKUP($AC$477,'Banco de Dados'!$B$4:$J$50,6,FALSE)*(1-(PRINCIPAL!$K$137/100)),IF(L491=PRINCIPAL!$L$137,VLOOKUP($AC$477,'Banco de Dados'!$B$4:$J$50,6,FALSE)*(1-(PRINCIPAL!$M$137/100)),IF(L491=PRINCIPAL!$N$137,VLOOKUP($AC$477,'Banco de Dados'!$B$4:$J$50,6,FALSE)*(1-(PRINCIPAL!$O$137/100)),VLOOKUP($AC$477,'Banco de Dados'!$B$4:$J$50,6,FALSE)))))))))),"")</f>
        <v/>
      </c>
      <c r="AC491" s="29" t="str">
        <f>IFERROR(AB491*(IFERROR(VLOOKUP($AC$477,'Banco de Dados'!$B$4:$J$50,4,FALSE),"ERRO")),"")</f>
        <v/>
      </c>
      <c r="AD491" s="29" t="str">
        <f t="shared" si="323"/>
        <v/>
      </c>
      <c r="AE491" s="103" t="str">
        <f>IFERROR(AD491*(C491*(PRINCIPAL!$G$137/100))*0.47*(44/12),"")</f>
        <v/>
      </c>
      <c r="AF491" s="111" t="str">
        <f t="shared" si="324"/>
        <v/>
      </c>
      <c r="AG491" s="30" t="str">
        <f>IFERROR(IF(AND(PRINCIPAL!$H$138&lt;&gt;"",OR(L491=PRINCIPAL!$I$138,L491=PRINCIPAL!$I$138+PRINCIPAL!$I$138,L491=PRINCIPAL!$I$138+PRINCIPAL!$I$138+PRINCIPAL!$I$138)),0,IF(AND(PRINCIPAL!$H$138&lt;&gt;"",L491=PRINCIPAL!$J$138),VLOOKUP($AH$477,'Banco de Dados'!$B$4:$J$50,8,FALSE)*PRINCIPAL!$H$138*(1-(PRINCIPAL!$K$138/100)),IF(AND(PRINCIPAL!$H$138&lt;&gt;"",L491=PRINCIPAL!$L$138),VLOOKUP($AH$477,'Banco de Dados'!$B$4:$J$50,8,FALSE)*PRINCIPAL!$H$138*(1-(PRINCIPAL!$M$138/100)),IF(AND(PRINCIPAL!$H$138&lt;&gt;"",L491=PRINCIPAL!$N$138),VLOOKUP($AH$477,'Banco de Dados'!$B$4:$J$50,8,FALSE)*PRINCIPAL!$H$138*(1-(PRINCIPAL!$O$138/100)),IF(PRINCIPAL!$H$138&lt;&gt;"",VLOOKUP($AH$477,'Banco de Dados'!$B$4:$J$50,8,FALSE)*PRINCIPAL!$H$138,IF(OR(L491=PRINCIPAL!$I$138,L491=PRINCIPAL!$I$138+PRINCIPAL!$I$138,L491=PRINCIPAL!$I$138+PRINCIPAL!$I$138+PRINCIPAL!$I$138),0,IF(L491=PRINCIPAL!$J$138,VLOOKUP($AH$477,'Banco de Dados'!$B$4:$J$50,6,FALSE)*(1-(PRINCIPAL!$K$138/100)),IF(L491=PRINCIPAL!$L$138,VLOOKUP($AH$477,'Banco de Dados'!$B$4:$J$50,6,FALSE)*(1-(PRINCIPAL!$M$138/100)),IF(L491=PRINCIPAL!$N$138,VLOOKUP($AH$477,'Banco de Dados'!$B$4:$J$50,6,FALSE)*(1-(PRINCIPAL!$O$138/100)),VLOOKUP($AH$477,'Banco de Dados'!$B$4:$J$50,6,FALSE)))))))))),"")</f>
        <v/>
      </c>
      <c r="AH491" s="29" t="str">
        <f>IFERROR(AG491*(IFERROR(VLOOKUP($AH$477,'Banco de Dados'!$B$4:$J$50,4,FALSE),"ERRO")),"")</f>
        <v/>
      </c>
      <c r="AI491" s="29" t="str">
        <f t="shared" si="325"/>
        <v/>
      </c>
      <c r="AJ491" s="103" t="str">
        <f>IFERROR(AI491*(C491*(PRINCIPAL!$G$138/100))*0.47*(44/12),"")</f>
        <v/>
      </c>
      <c r="AK491" s="111" t="str">
        <f t="shared" si="334"/>
        <v/>
      </c>
      <c r="AL491" s="30" t="str">
        <f>IFERROR(IF(AND(PRINCIPAL!$H$139&lt;&gt;"",OR(L491=PRINCIPAL!$I$139,L491=PRINCIPAL!$I$139+PRINCIPAL!$I$139,L491=PRINCIPAL!$I$139+PRINCIPAL!$I$139+PRINCIPAL!$I$139)),0,IF(AND(PRINCIPAL!$H$139&lt;&gt;"",L491=PRINCIPAL!$J$139),VLOOKUP($AM$477,'Banco de Dados'!$B$4:$J$50,8,FALSE)*PRINCIPAL!$H$139*(1-(PRINCIPAL!$K$139/100)),IF(AND(PRINCIPAL!$H$139&lt;&gt;"",L491=PRINCIPAL!$L$139),VLOOKUP($AM$477,'Banco de Dados'!$B$4:$J$50,8,FALSE)*PRINCIPAL!$H$139*(1-(PRINCIPAL!$M$139/100)),IF(AND(PRINCIPAL!$H$139&lt;&gt;"",L491=PRINCIPAL!$N$139),VLOOKUP($AM$477,'Banco de Dados'!$B$4:$J$50,8,FALSE)*PRINCIPAL!$H$139*(1-(PRINCIPAL!$O$139/100)),IF(PRINCIPAL!$H$139&lt;&gt;"",VLOOKUP($AM$477,'Banco de Dados'!$B$4:$J$50,8,FALSE)*PRINCIPAL!$H$139,IF(OR(L491=PRINCIPAL!$I$139,L491=PRINCIPAL!$I$139+PRINCIPAL!$I$139,L491=PRINCIPAL!$I$139+PRINCIPAL!$I$139+PRINCIPAL!$I$139),0,IF(L491=PRINCIPAL!$J$139,VLOOKUP($AM$477,'Banco de Dados'!$B$4:$J$50,6,FALSE)*(1-(PRINCIPAL!$K$139/100)),IF(L491=PRINCIPAL!$L$139,VLOOKUP($AM$477,'Banco de Dados'!$B$4:$J$50,6,FALSE)*(1-(PRINCIPAL!$M$139/100)),IF(L491=PRINCIPAL!$N$139,VLOOKUP($AM$477,'Banco de Dados'!$B$4:$J$50,6,FALSE)*(1-(PRINCIPAL!$O$139/100)),VLOOKUP($AM$477,'Banco de Dados'!$B$4:$J$50,6,FALSE)))))))))),"")</f>
        <v/>
      </c>
      <c r="AM491" s="29" t="str">
        <f>IFERROR(AL491*(IFERROR(VLOOKUP($AM$477,'Banco de Dados'!$B$4:$J$50,4,FALSE),"ERRO")),"")</f>
        <v/>
      </c>
      <c r="AN491" s="29" t="str">
        <f t="shared" si="326"/>
        <v/>
      </c>
      <c r="AO491" s="103" t="str">
        <f>IFERROR(AN491*(C491*(PRINCIPAL!$G$139/100))*0.47*(44/12),"")</f>
        <v/>
      </c>
      <c r="AP491" s="111" t="str">
        <f t="shared" si="327"/>
        <v/>
      </c>
      <c r="AQ491" s="30" t="str">
        <f>IFERROR(IF(AND(PRINCIPAL!$H$140&lt;&gt;"",OR(L491=PRINCIPAL!$I$140,L491=PRINCIPAL!$I$140+PRINCIPAL!$I$140,L491=PRINCIPAL!$I$140+PRINCIPAL!$I$140+PRINCIPAL!$I$140)),0,IF(AND(PRINCIPAL!$H$140&lt;&gt;"",L491=PRINCIPAL!$J$140),VLOOKUP($AR$477,'Banco de Dados'!$B$4:$J$50,8,FALSE)*PRINCIPAL!$H$140*(1-(PRINCIPAL!$K$140/100)),IF(AND(PRINCIPAL!$H$140&lt;&gt;"",L491=PRINCIPAL!$L$140),VLOOKUP($AR$477,'Banco de Dados'!$B$4:$J$50,8,FALSE)*PRINCIPAL!$H$140*(1-(PRINCIPAL!$M$140/100)),IF(AND(PRINCIPAL!$H$140&lt;&gt;"",L491=PRINCIPAL!$N$140),VLOOKUP($AR$477,'Banco de Dados'!$B$4:$J$50,8,FALSE)*PRINCIPAL!$H$140*(1-(PRINCIPAL!$O$140/100)),IF(PRINCIPAL!$H$140&lt;&gt;"",VLOOKUP($AR$477,'Banco de Dados'!$B$4:$J$50,8,FALSE)*PRINCIPAL!$H$140,IF(OR(L491=PRINCIPAL!$I$140,L491=PRINCIPAL!$I$140+PRINCIPAL!$I$140,L491=PRINCIPAL!$I$140+PRINCIPAL!$I$140+PRINCIPAL!$I$140),0,IF(L491=PRINCIPAL!$J$140,VLOOKUP($AR$477,'Banco de Dados'!$B$4:$J$50,6,FALSE)*(1-(PRINCIPAL!$K$140/100)),IF(L491=PRINCIPAL!$L$140,VLOOKUP($AR$477,'Banco de Dados'!$B$4:$J$50,6,FALSE)*(1-(PRINCIPAL!$M$140/100)),IF(L491=PRINCIPAL!$N$140,VLOOKUP($AR$477,'Banco de Dados'!$B$4:$J$50,6,FALSE)*(1-(PRINCIPAL!$O$140/100)),VLOOKUP($AR$477,'Banco de Dados'!$B$4:$J$50,6,FALSE)))))))))),"")</f>
        <v/>
      </c>
      <c r="AR491" s="29" t="str">
        <f>IFERROR(AQ491*(IFERROR(VLOOKUP($AR$477,'Banco de Dados'!$B$4:$J$50,4,FALSE),"ERRO")),"")</f>
        <v/>
      </c>
      <c r="AS491" s="29" t="str">
        <f t="shared" si="328"/>
        <v/>
      </c>
      <c r="AT491" s="103" t="str">
        <f>IFERROR(AS491*(C491*(PRINCIPAL!$G$140/100))*0.47*(44/12),"")</f>
        <v/>
      </c>
      <c r="AU491" s="111" t="str">
        <f t="shared" si="329"/>
        <v/>
      </c>
      <c r="AV491" s="30" t="str">
        <f>IFERROR(IF(AND(PRINCIPAL!$H$141&lt;&gt;"",OR(L491=PRINCIPAL!$I$141,L491=PRINCIPAL!$I$141+PRINCIPAL!$I$141,L491=PRINCIPAL!$I$141+PRINCIPAL!$I$141+PRINCIPAL!$I$141)),0,IF(AND(PRINCIPAL!$H$141&lt;&gt;"",L491=PRINCIPAL!$J$141),VLOOKUP($AW$477,'Banco de Dados'!$B$4:$J$50,8,FALSE)*PRINCIPAL!$H$141*(1-(PRINCIPAL!$K$141/100)),IF(AND(PRINCIPAL!$H$141&lt;&gt;"",L491=PRINCIPAL!$L$141),VLOOKUP($AW$477,'Banco de Dados'!$B$4:$J$50,8,FALSE)*PRINCIPAL!$H$141*(1-(PRINCIPAL!$M$141/100)),IF(AND(PRINCIPAL!$H$141&lt;&gt;"",L491=PRINCIPAL!$N$141),VLOOKUP($AW$477,'Banco de Dados'!$B$4:$J$50,8,FALSE)*PRINCIPAL!$H$141*(1-(PRINCIPAL!$O$141/100)),IF(PRINCIPAL!$H$141&lt;&gt;"",VLOOKUP($AW$477,'Banco de Dados'!$B$4:$J$50,8,FALSE)*PRINCIPAL!$H$141,IF(OR(L491=PRINCIPAL!$I$141,L491=PRINCIPAL!$I$141+PRINCIPAL!$I$141,L491=PRINCIPAL!$I$141+PRINCIPAL!$I$141+PRINCIPAL!$I$141),0,IF(L491=PRINCIPAL!$J$141,VLOOKUP($AW$477,'Banco de Dados'!$B$4:$J$50,6,FALSE)*(1-(PRINCIPAL!$K$141/100)),IF(L491=PRINCIPAL!$L$141,VLOOKUP($AW$477,'Banco de Dados'!$B$4:$J$50,6,FALSE)*(1-(PRINCIPAL!$M$141/100)),IF(L491=PRINCIPAL!$N$141,VLOOKUP($AW$477,'Banco de Dados'!$B$4:$J$50,6,FALSE)*(1-(PRINCIPAL!$O$141/100)),VLOOKUP($AW$477,'Banco de Dados'!$B$4:$J$50,6,FALSE)))))))))),"")</f>
        <v/>
      </c>
      <c r="AW491" s="29" t="str">
        <f>IFERROR(AV491*(IFERROR(VLOOKUP($AW$477,'Banco de Dados'!$B$4:$J$50,4,FALSE),"ERRO")),"")</f>
        <v/>
      </c>
      <c r="AX491" s="29" t="str">
        <f t="shared" si="330"/>
        <v/>
      </c>
      <c r="AY491" s="103" t="str">
        <f>IFERROR(AX491*(C491*(PRINCIPAL!$G$141/100))*0.47*(44/12),"")</f>
        <v/>
      </c>
      <c r="AZ491" s="111" t="str">
        <f t="shared" si="335"/>
        <v/>
      </c>
      <c r="BA491" s="30" t="str">
        <f>IFERROR(IF(AND(PRINCIPAL!$H$142&lt;&gt;"",OR(L491=PRINCIPAL!$I$142,L491=PRINCIPAL!$I$142+PRINCIPAL!$I$142,L491=PRINCIPAL!$I$142+PRINCIPAL!$I$142+PRINCIPAL!$I$142)),0,IF(AND(PRINCIPAL!$H$142&lt;&gt;"",L491=PRINCIPAL!$J$142),VLOOKUP($BB$477,'Banco de Dados'!$B$4:$J$50,8,FALSE)*PRINCIPAL!$H$142*(1-(PRINCIPAL!$K$142/100)),IF(AND(PRINCIPAL!$H$142&lt;&gt;"",L491=PRINCIPAL!$L$142),VLOOKUP($BB$477,'Banco de Dados'!$B$4:$J$50,8,FALSE)*PRINCIPAL!$H$142*(1-(PRINCIPAL!$M$142/100)),IF(AND(PRINCIPAL!$H$142&lt;&gt;"",L491=PRINCIPAL!$N$142),VLOOKUP($BB$477,'Banco de Dados'!$B$4:$J$50,8,FALSE)*PRINCIPAL!$H$142*(1-(PRINCIPAL!$O$142/100)),IF(PRINCIPAL!$H$142&lt;&gt;"",VLOOKUP($BB$477,'Banco de Dados'!$B$4:$J$50,8,FALSE)*PRINCIPAL!$H$142,IF(OR(L491=PRINCIPAL!$I$142,L491=PRINCIPAL!$I$142+PRINCIPAL!$I$142,L491=PRINCIPAL!$I$142+PRINCIPAL!$I$142+PRINCIPAL!$I$142),0,IF(L491=PRINCIPAL!$J$142,VLOOKUP($BB$477,'Banco de Dados'!$B$4:$J$50,6,FALSE)*(1-(PRINCIPAL!$K$142/100)),IF(L491=PRINCIPAL!$L$142,VLOOKUP($BB$477,'Banco de Dados'!$B$4:$J$50,6,FALSE)*(1-(PRINCIPAL!$M$142/100)),IF(L491=PRINCIPAL!$N$142,VLOOKUP($BB$477,'Banco de Dados'!$B$4:$J$50,6,FALSE)*(1-(PRINCIPAL!$O$142/100)),VLOOKUP($BB$477,'Banco de Dados'!$B$4:$J$50,6,FALSE)))))))))),"")</f>
        <v/>
      </c>
      <c r="BB491" s="29" t="str">
        <f>IFERROR(BA491*(IFERROR(VLOOKUP($BB$477,'Banco de Dados'!$B$4:$J$50,4,FALSE),"ERRO")),"")</f>
        <v/>
      </c>
      <c r="BC491" s="29" t="str">
        <f t="shared" si="336"/>
        <v/>
      </c>
      <c r="BD491" s="103" t="str">
        <f>IFERROR(BC491*(C491*(PRINCIPAL!$G$142/100))*0.47*(44/12),"")</f>
        <v/>
      </c>
      <c r="BE491" s="111" t="str">
        <f t="shared" si="315"/>
        <v/>
      </c>
      <c r="BF491" s="30" t="str">
        <f>IFERROR(IF(AND(PRINCIPAL!$H$143&lt;&gt;"",OR(L491=PRINCIPAL!$I$143,L491=PRINCIPAL!$I$143+PRINCIPAL!$I$143,L491=PRINCIPAL!$I$143+PRINCIPAL!$I$143+PRINCIPAL!$I$143)),0,IF(AND(PRINCIPAL!$H$143&lt;&gt;"",L491=PRINCIPAL!$J$143),VLOOKUP($BG$477,'Banco de Dados'!$B$4:$J$50,8,FALSE)*PRINCIPAL!$H$143*(1-(PRINCIPAL!$K$143/100)),IF(AND(PRINCIPAL!$H$143&lt;&gt;"",L491=PRINCIPAL!$L$143),VLOOKUP($BG$477,'Banco de Dados'!$B$4:$J$50,8,FALSE)*PRINCIPAL!$H$143*(1-(PRINCIPAL!$M$143/100)),IF(AND(PRINCIPAL!$H$143&lt;&gt;"",L491=PRINCIPAL!$N$143),VLOOKUP($BG$477,'Banco de Dados'!$B$4:$J$50,8,FALSE)*PRINCIPAL!$H$143*(1-(PRINCIPAL!$O$143/100)),IF(PRINCIPAL!$H$143&lt;&gt;"",VLOOKUP($BG$477,'Banco de Dados'!$B$4:$J$50,8,FALSE)*PRINCIPAL!$H$143,IF(OR(L491=PRINCIPAL!$I$143,L491=PRINCIPAL!$I$143+PRINCIPAL!$I$143,L491=PRINCIPAL!$I$143+PRINCIPAL!$I$143+PRINCIPAL!$I$143),0,IF(L491=PRINCIPAL!$J$143,VLOOKUP($BG$477,'Banco de Dados'!$B$4:$J$50,6,FALSE)*(1-(PRINCIPAL!$K$143/100)),IF(L491=PRINCIPAL!$L$143,VLOOKUP($BG$477,'Banco de Dados'!$B$4:$J$50,6,FALSE)*(1-(PRINCIPAL!$M$143/100)),IF(L491=PRINCIPAL!$N$143,VLOOKUP($BG$477,'Banco de Dados'!$B$4:$J$50,6,FALSE)*(1-(PRINCIPAL!$O$143/100)),VLOOKUP($BG$477,'Banco de Dados'!$B$4:$J$50,6,FALSE)))))))))),"")</f>
        <v/>
      </c>
      <c r="BG491" s="29" t="str">
        <f>IFERROR(BF491*(IFERROR(VLOOKUP($BG$477,'Banco de Dados'!$B$4:$J$50,4,FALSE),"ERRO")),"")</f>
        <v/>
      </c>
      <c r="BH491" s="29" t="str">
        <f t="shared" si="331"/>
        <v/>
      </c>
      <c r="BI491" s="103" t="str">
        <f>IFERROR(BH491*(C491*(PRINCIPAL!$G$143/100))*0.47*(44/12),"")</f>
        <v/>
      </c>
      <c r="BJ491" s="102" t="str">
        <f t="shared" si="316"/>
        <v/>
      </c>
    </row>
    <row r="492" spans="2:62" ht="12.75" customHeight="1" x14ac:dyDescent="0.3">
      <c r="B492" s="326">
        <f t="shared" si="317"/>
        <v>2033</v>
      </c>
      <c r="C492" s="340"/>
      <c r="D492" s="1"/>
      <c r="E492" s="116">
        <v>13</v>
      </c>
      <c r="F492" s="24" t="str">
        <f>IFERROR(VLOOKUP($G$477,'Banco de Dados'!$B$4:$J$50,6,FALSE),"")</f>
        <v/>
      </c>
      <c r="G492" s="25" t="str">
        <f>IFERROR(F492*(IFERROR(VLOOKUP($G$477,'Banco de Dados'!$B$4:$J$50,4,FALSE),"ERRO")),"")</f>
        <v/>
      </c>
      <c r="H492" s="25" t="str">
        <f t="shared" si="318"/>
        <v/>
      </c>
      <c r="I492" s="103" t="str">
        <f t="shared" si="319"/>
        <v/>
      </c>
      <c r="J492" s="117" t="str">
        <f t="shared" si="320"/>
        <v/>
      </c>
      <c r="K492" s="1"/>
      <c r="L492" s="91">
        <v>13</v>
      </c>
      <c r="M492" s="24" t="str">
        <f>IFERROR(IF(AND(PRINCIPAL!$H$134&lt;&gt;"",OR(L492=PRINCIPAL!$I$134,L492=PRINCIPAL!$I$134+PRINCIPAL!$I$134,L492=PRINCIPAL!$I$134+PRINCIPAL!$I$134+PRINCIPAL!$I$134)),0,IF(AND(PRINCIPAL!$H$134&lt;&gt;"",L492=PRINCIPAL!$J$134),VLOOKUP($N$477,'Banco de Dados'!$B$4:$J$50,8,FALSE)*PRINCIPAL!$H$134*(1-(PRINCIPAL!$K$134/100)),IF(AND(PRINCIPAL!$H$134&lt;&gt;"",L492=PRINCIPAL!$L$134),VLOOKUP($N$477,'Banco de Dados'!$B$4:$J$50,8,FALSE)*PRINCIPAL!$H$134*(1-(PRINCIPAL!$M$134/100)),IF(AND(PRINCIPAL!$H$134&lt;&gt;"",L492=PRINCIPAL!$N$134),VLOOKUP($N$477,'Banco de Dados'!$B$4:$J$50,8,FALSE)*PRINCIPAL!$H$134*(1-(PRINCIPAL!$O$134/100)),IF(PRINCIPAL!$H$134&lt;&gt;"",VLOOKUP($N$477,'Banco de Dados'!$B$4:$J$50,8,FALSE)*PRINCIPAL!$H$134,IF(OR(L492=PRINCIPAL!$I$134,L492=PRINCIPAL!$I$134+PRINCIPAL!$I$134,L492=PRINCIPAL!$I$134+PRINCIPAL!$I$134+PRINCIPAL!$I$134),0,IF(L492=PRINCIPAL!$J$134,VLOOKUP($N$477,'Banco de Dados'!$B$4:$J$50,6,FALSE)*(1-(PRINCIPAL!$K$134/100)),IF(L492=PRINCIPAL!$L$134,VLOOKUP($N$477,'Banco de Dados'!$B$4:$J$50,6,FALSE)*(1-(PRINCIPAL!$M$134/100)),IF(L492=PRINCIPAL!$N$134,VLOOKUP($N$477,'Banco de Dados'!$B$4:$J$50,6,FALSE)*(1-(PRINCIPAL!$O$134/100)),VLOOKUP($N$477,'Banco de Dados'!$B$4:$J$50,6,FALSE)))))))))),"")</f>
        <v/>
      </c>
      <c r="N492" s="25" t="str">
        <f>IFERROR(M492*(IFERROR(VLOOKUP($N$477,'Banco de Dados'!$B$4:$J$50,4,FALSE),"ERRO")),"")</f>
        <v/>
      </c>
      <c r="O492" s="25" t="str">
        <f t="shared" si="321"/>
        <v/>
      </c>
      <c r="P492" s="103" t="str">
        <f>IFERROR(O492*(C492*(PRINCIPAL!$G$134/100))*0.47*(44/12),"")</f>
        <v/>
      </c>
      <c r="Q492" s="107" t="str">
        <f t="shared" si="337"/>
        <v/>
      </c>
      <c r="R492" s="29" t="str">
        <f>IFERROR(IF(AND(PRINCIPAL!$H$135&lt;&gt;"",OR(L492=PRINCIPAL!$I$135,L492=PRINCIPAL!$I$135+PRINCIPAL!$I$135,L492=PRINCIPAL!$I$135+PRINCIPAL!$I$135+PRINCIPAL!$I$135)),0,IF(AND(PRINCIPAL!$H$135&lt;&gt;"",L492=PRINCIPAL!$J$135),VLOOKUP($S$477,'Banco de Dados'!$B$4:$J$50,8,FALSE)*PRINCIPAL!$H$135*(1-(PRINCIPAL!$K$135/100)),IF(AND(PRINCIPAL!$H$135&lt;&gt;"",L492=PRINCIPAL!$L$135),VLOOKUP($S$477,'Banco de Dados'!$B$4:$J$50,8,FALSE)*PRINCIPAL!$H$135*(1-(PRINCIPAL!$M$135/100)),IF(AND(PRINCIPAL!$H$135&lt;&gt;"",L492=PRINCIPAL!$N$135),VLOOKUP($S$477,'Banco de Dados'!$B$4:$J$50,8,FALSE)*PRINCIPAL!$H$135*(1-(PRINCIPAL!$O$135/100)),IF(PRINCIPAL!$H$135&lt;&gt;"",VLOOKUP($S$477,'Banco de Dados'!$B$4:$J$50,8,FALSE)*PRINCIPAL!$H$135,IF(OR(L492=PRINCIPAL!$I$135,L492=PRINCIPAL!$I$135+PRINCIPAL!$I$135,L492=PRINCIPAL!$I$135+PRINCIPAL!$I$135+PRINCIPAL!$I$135),0,IF(L492=PRINCIPAL!$J$135,VLOOKUP($S$477,'Banco de Dados'!$B$4:$J$50,6,FALSE)*(1-(PRINCIPAL!$K$135/100)),IF(L492=PRINCIPAL!$L$135,VLOOKUP($S$477,'Banco de Dados'!$B$4:$J$50,6,FALSE)*(1-(PRINCIPAL!$M$135/100)),IF(L492=PRINCIPAL!$N$135,VLOOKUP($S$477,'Banco de Dados'!$B$4:$J$50,6,FALSE)*(1-(PRINCIPAL!$O$135/100)),VLOOKUP($S$477,'Banco de Dados'!$B$4:$J$50,6,FALSE)))))))))),"")</f>
        <v/>
      </c>
      <c r="S492" s="29" t="str">
        <f>IFERROR(R492*(IFERROR(VLOOKUP($S$477,'Banco de Dados'!$B$4:$J$50,4,FALSE),"ERRO")),"")</f>
        <v/>
      </c>
      <c r="T492" s="29" t="str">
        <f t="shared" si="338"/>
        <v/>
      </c>
      <c r="U492" s="103" t="str">
        <f>IFERROR(T492*(C492*(PRINCIPAL!$G$135/100))*0.47*(44/12),"")</f>
        <v/>
      </c>
      <c r="V492" s="103" t="str">
        <f t="shared" si="314"/>
        <v/>
      </c>
      <c r="W492" s="30" t="str">
        <f>IFERROR(IF(AND(PRINCIPAL!$H$136&lt;&gt;"",OR(L492=PRINCIPAL!$I$136,L492=PRINCIPAL!$I$136+PRINCIPAL!$I$136,L492=PRINCIPAL!$I$136+PRINCIPAL!$I$136+PRINCIPAL!$I$136)),0,IF(AND(PRINCIPAL!$H$136&lt;&gt;"",L492=PRINCIPAL!$J$136),VLOOKUP($X$477,'Banco de Dados'!$B$4:$J$50,8,FALSE)*PRINCIPAL!$H$136*(1-(PRINCIPAL!$K$136/100)),IF(AND(PRINCIPAL!$H$136&lt;&gt;"",L492=PRINCIPAL!$L$136),VLOOKUP($X$477,'Banco de Dados'!$B$4:$J$50,8,FALSE)*PRINCIPAL!$H$136*(1-(PRINCIPAL!$M$136/100)),IF(AND(PRINCIPAL!$H$136&lt;&gt;"",L492=PRINCIPAL!$N$136),VLOOKUP($X$477,'Banco de Dados'!$B$4:$J$50,8,FALSE)*PRINCIPAL!$H$136*(1-(PRINCIPAL!$O$136/100)),IF(PRINCIPAL!$H$136&lt;&gt;"",VLOOKUP($X$477,'Banco de Dados'!$B$4:$J$50,8,FALSE)*PRINCIPAL!$H$136,IF(OR(L492=PRINCIPAL!$I$136,L492=PRINCIPAL!$I$136+PRINCIPAL!$I$136,L492=PRINCIPAL!$I$136+PRINCIPAL!$I$136+PRINCIPAL!$I$136),0,IF(L492=PRINCIPAL!$J$136,VLOOKUP($X$477,'Banco de Dados'!$B$4:$J$50,6,FALSE)*(1-(PRINCIPAL!$K$136/100)),IF(L492=PRINCIPAL!$L$136,VLOOKUP($X$477,'Banco de Dados'!$B$4:$J$50,6,FALSE)*(1-(PRINCIPAL!$M$136/100)),IF(L492=PRINCIPAL!$N$136,VLOOKUP($X$477,'Banco de Dados'!$B$4:$J$50,6,FALSE)*(1-(PRINCIPAL!$O$136/100)),VLOOKUP($X$477,'Banco de Dados'!$B$4:$J$50,6,FALSE)))))))))),"")</f>
        <v/>
      </c>
      <c r="X492" s="29" t="str">
        <f>IFERROR(W492*(IFERROR(VLOOKUP($X$477,'Banco de Dados'!$B$4:$J$50,4,FALSE),"ERRO")),"")</f>
        <v/>
      </c>
      <c r="Y492" s="29" t="str">
        <f t="shared" si="332"/>
        <v/>
      </c>
      <c r="Z492" s="103" t="str">
        <f>IFERROR(Y492*(C492*(PRINCIPAL!$G$136/100))*0.47*(44/12),"")</f>
        <v/>
      </c>
      <c r="AA492" s="111" t="str">
        <f t="shared" si="333"/>
        <v/>
      </c>
      <c r="AB492" s="30" t="str">
        <f>IFERROR(IF(AND(PRINCIPAL!$H$137&lt;&gt;"",OR(L492=PRINCIPAL!$I$137,L492=PRINCIPAL!$I$137+PRINCIPAL!$I$137,L492=PRINCIPAL!$I$137+PRINCIPAL!$I$137+PRINCIPAL!$I$137)),0,IF(AND(PRINCIPAL!$H$137&lt;&gt;"",L492=PRINCIPAL!$J$137),VLOOKUP($AC$477,'Banco de Dados'!$B$4:$J$50,8,FALSE)*PRINCIPAL!$H$137*(1-(PRINCIPAL!$K$137/100)),IF(AND(PRINCIPAL!$H$137&lt;&gt;"",L492=PRINCIPAL!$L$137),VLOOKUP($AC$477,'Banco de Dados'!$B$4:$J$50,8,FALSE)*PRINCIPAL!$H$137*(1-(PRINCIPAL!$M$137/100)),IF(AND(PRINCIPAL!$H$137&lt;&gt;"",L492=PRINCIPAL!$N$137),VLOOKUP($AC$477,'Banco de Dados'!$B$4:$J$50,8,FALSE)*PRINCIPAL!$H$137*(1-(PRINCIPAL!$O$137/100)),IF(PRINCIPAL!$H$137&lt;&gt;"",VLOOKUP($AC$477,'Banco de Dados'!$B$4:$J$50,8,FALSE)*PRINCIPAL!$H$137,IF(OR(L492=PRINCIPAL!$I$137,L492=PRINCIPAL!$I$137+PRINCIPAL!$I$137,L492=PRINCIPAL!$I$137+PRINCIPAL!$I$137+PRINCIPAL!$I$137),0,IF(L492=PRINCIPAL!$J$137,VLOOKUP($AC$477,'Banco de Dados'!$B$4:$J$50,6,FALSE)*(1-(PRINCIPAL!$K$137/100)),IF(L492=PRINCIPAL!$L$137,VLOOKUP($AC$477,'Banco de Dados'!$B$4:$J$50,6,FALSE)*(1-(PRINCIPAL!$M$137/100)),IF(L492=PRINCIPAL!$N$137,VLOOKUP($AC$477,'Banco de Dados'!$B$4:$J$50,6,FALSE)*(1-(PRINCIPAL!$O$137/100)),VLOOKUP($AC$477,'Banco de Dados'!$B$4:$J$50,6,FALSE)))))))))),"")</f>
        <v/>
      </c>
      <c r="AC492" s="29" t="str">
        <f>IFERROR(AB492*(IFERROR(VLOOKUP($AC$477,'Banco de Dados'!$B$4:$J$50,4,FALSE),"ERRO")),"")</f>
        <v/>
      </c>
      <c r="AD492" s="29" t="str">
        <f t="shared" si="323"/>
        <v/>
      </c>
      <c r="AE492" s="103" t="str">
        <f>IFERROR(AD492*(C492*(PRINCIPAL!$G$137/100))*0.47*(44/12),"")</f>
        <v/>
      </c>
      <c r="AF492" s="111" t="str">
        <f t="shared" si="324"/>
        <v/>
      </c>
      <c r="AG492" s="30" t="str">
        <f>IFERROR(IF(AND(PRINCIPAL!$H$138&lt;&gt;"",OR(L492=PRINCIPAL!$I$138,L492=PRINCIPAL!$I$138+PRINCIPAL!$I$138,L492=PRINCIPAL!$I$138+PRINCIPAL!$I$138+PRINCIPAL!$I$138)),0,IF(AND(PRINCIPAL!$H$138&lt;&gt;"",L492=PRINCIPAL!$J$138),VLOOKUP($AH$477,'Banco de Dados'!$B$4:$J$50,8,FALSE)*PRINCIPAL!$H$138*(1-(PRINCIPAL!$K$138/100)),IF(AND(PRINCIPAL!$H$138&lt;&gt;"",L492=PRINCIPAL!$L$138),VLOOKUP($AH$477,'Banco de Dados'!$B$4:$J$50,8,FALSE)*PRINCIPAL!$H$138*(1-(PRINCIPAL!$M$138/100)),IF(AND(PRINCIPAL!$H$138&lt;&gt;"",L492=PRINCIPAL!$N$138),VLOOKUP($AH$477,'Banco de Dados'!$B$4:$J$50,8,FALSE)*PRINCIPAL!$H$138*(1-(PRINCIPAL!$O$138/100)),IF(PRINCIPAL!$H$138&lt;&gt;"",VLOOKUP($AH$477,'Banco de Dados'!$B$4:$J$50,8,FALSE)*PRINCIPAL!$H$138,IF(OR(L492=PRINCIPAL!$I$138,L492=PRINCIPAL!$I$138+PRINCIPAL!$I$138,L492=PRINCIPAL!$I$138+PRINCIPAL!$I$138+PRINCIPAL!$I$138),0,IF(L492=PRINCIPAL!$J$138,VLOOKUP($AH$477,'Banco de Dados'!$B$4:$J$50,6,FALSE)*(1-(PRINCIPAL!$K$138/100)),IF(L492=PRINCIPAL!$L$138,VLOOKUP($AH$477,'Banco de Dados'!$B$4:$J$50,6,FALSE)*(1-(PRINCIPAL!$M$138/100)),IF(L492=PRINCIPAL!$N$138,VLOOKUP($AH$477,'Banco de Dados'!$B$4:$J$50,6,FALSE)*(1-(PRINCIPAL!$O$138/100)),VLOOKUP($AH$477,'Banco de Dados'!$B$4:$J$50,6,FALSE)))))))))),"")</f>
        <v/>
      </c>
      <c r="AH492" s="29" t="str">
        <f>IFERROR(AG492*(IFERROR(VLOOKUP($AH$477,'Banco de Dados'!$B$4:$J$50,4,FALSE),"ERRO")),"")</f>
        <v/>
      </c>
      <c r="AI492" s="29" t="str">
        <f t="shared" si="325"/>
        <v/>
      </c>
      <c r="AJ492" s="103" t="str">
        <f>IFERROR(AI492*(C492*(PRINCIPAL!$G$138/100))*0.47*(44/12),"")</f>
        <v/>
      </c>
      <c r="AK492" s="111" t="str">
        <f t="shared" si="334"/>
        <v/>
      </c>
      <c r="AL492" s="30" t="str">
        <f>IFERROR(IF(AND(PRINCIPAL!$H$139&lt;&gt;"",OR(L492=PRINCIPAL!$I$139,L492=PRINCIPAL!$I$139+PRINCIPAL!$I$139,L492=PRINCIPAL!$I$139+PRINCIPAL!$I$139+PRINCIPAL!$I$139)),0,IF(AND(PRINCIPAL!$H$139&lt;&gt;"",L492=PRINCIPAL!$J$139),VLOOKUP($AM$477,'Banco de Dados'!$B$4:$J$50,8,FALSE)*PRINCIPAL!$H$139*(1-(PRINCIPAL!$K$139/100)),IF(AND(PRINCIPAL!$H$139&lt;&gt;"",L492=PRINCIPAL!$L$139),VLOOKUP($AM$477,'Banco de Dados'!$B$4:$J$50,8,FALSE)*PRINCIPAL!$H$139*(1-(PRINCIPAL!$M$139/100)),IF(AND(PRINCIPAL!$H$139&lt;&gt;"",L492=PRINCIPAL!$N$139),VLOOKUP($AM$477,'Banco de Dados'!$B$4:$J$50,8,FALSE)*PRINCIPAL!$H$139*(1-(PRINCIPAL!$O$139/100)),IF(PRINCIPAL!$H$139&lt;&gt;"",VLOOKUP($AM$477,'Banco de Dados'!$B$4:$J$50,8,FALSE)*PRINCIPAL!$H$139,IF(OR(L492=PRINCIPAL!$I$139,L492=PRINCIPAL!$I$139+PRINCIPAL!$I$139,L492=PRINCIPAL!$I$139+PRINCIPAL!$I$139+PRINCIPAL!$I$139),0,IF(L492=PRINCIPAL!$J$139,VLOOKUP($AM$477,'Banco de Dados'!$B$4:$J$50,6,FALSE)*(1-(PRINCIPAL!$K$139/100)),IF(L492=PRINCIPAL!$L$139,VLOOKUP($AM$477,'Banco de Dados'!$B$4:$J$50,6,FALSE)*(1-(PRINCIPAL!$M$139/100)),IF(L492=PRINCIPAL!$N$139,VLOOKUP($AM$477,'Banco de Dados'!$B$4:$J$50,6,FALSE)*(1-(PRINCIPAL!$O$139/100)),VLOOKUP($AM$477,'Banco de Dados'!$B$4:$J$50,6,FALSE)))))))))),"")</f>
        <v/>
      </c>
      <c r="AM492" s="29" t="str">
        <f>IFERROR(AL492*(IFERROR(VLOOKUP($AM$477,'Banco de Dados'!$B$4:$J$50,4,FALSE),"ERRO")),"")</f>
        <v/>
      </c>
      <c r="AN492" s="29" t="str">
        <f t="shared" si="326"/>
        <v/>
      </c>
      <c r="AO492" s="103" t="str">
        <f>IFERROR(AN492*(C492*(PRINCIPAL!$G$139/100))*0.47*(44/12),"")</f>
        <v/>
      </c>
      <c r="AP492" s="111" t="str">
        <f t="shared" si="327"/>
        <v/>
      </c>
      <c r="AQ492" s="30" t="str">
        <f>IFERROR(IF(AND(PRINCIPAL!$H$140&lt;&gt;"",OR(L492=PRINCIPAL!$I$140,L492=PRINCIPAL!$I$140+PRINCIPAL!$I$140,L492=PRINCIPAL!$I$140+PRINCIPAL!$I$140+PRINCIPAL!$I$140)),0,IF(AND(PRINCIPAL!$H$140&lt;&gt;"",L492=PRINCIPAL!$J$140),VLOOKUP($AR$477,'Banco de Dados'!$B$4:$J$50,8,FALSE)*PRINCIPAL!$H$140*(1-(PRINCIPAL!$K$140/100)),IF(AND(PRINCIPAL!$H$140&lt;&gt;"",L492=PRINCIPAL!$L$140),VLOOKUP($AR$477,'Banco de Dados'!$B$4:$J$50,8,FALSE)*PRINCIPAL!$H$140*(1-(PRINCIPAL!$M$140/100)),IF(AND(PRINCIPAL!$H$140&lt;&gt;"",L492=PRINCIPAL!$N$140),VLOOKUP($AR$477,'Banco de Dados'!$B$4:$J$50,8,FALSE)*PRINCIPAL!$H$140*(1-(PRINCIPAL!$O$140/100)),IF(PRINCIPAL!$H$140&lt;&gt;"",VLOOKUP($AR$477,'Banco de Dados'!$B$4:$J$50,8,FALSE)*PRINCIPAL!$H$140,IF(OR(L492=PRINCIPAL!$I$140,L492=PRINCIPAL!$I$140+PRINCIPAL!$I$140,L492=PRINCIPAL!$I$140+PRINCIPAL!$I$140+PRINCIPAL!$I$140),0,IF(L492=PRINCIPAL!$J$140,VLOOKUP($AR$477,'Banco de Dados'!$B$4:$J$50,6,FALSE)*(1-(PRINCIPAL!$K$140/100)),IF(L492=PRINCIPAL!$L$140,VLOOKUP($AR$477,'Banco de Dados'!$B$4:$J$50,6,FALSE)*(1-(PRINCIPAL!$M$140/100)),IF(L492=PRINCIPAL!$N$140,VLOOKUP($AR$477,'Banco de Dados'!$B$4:$J$50,6,FALSE)*(1-(PRINCIPAL!$O$140/100)),VLOOKUP($AR$477,'Banco de Dados'!$B$4:$J$50,6,FALSE)))))))))),"")</f>
        <v/>
      </c>
      <c r="AR492" s="29" t="str">
        <f>IFERROR(AQ492*(IFERROR(VLOOKUP($AR$477,'Banco de Dados'!$B$4:$J$50,4,FALSE),"ERRO")),"")</f>
        <v/>
      </c>
      <c r="AS492" s="29" t="str">
        <f t="shared" si="328"/>
        <v/>
      </c>
      <c r="AT492" s="103" t="str">
        <f>IFERROR(AS492*(C492*(PRINCIPAL!$G$140/100))*0.47*(44/12),"")</f>
        <v/>
      </c>
      <c r="AU492" s="111" t="str">
        <f t="shared" si="329"/>
        <v/>
      </c>
      <c r="AV492" s="30" t="str">
        <f>IFERROR(IF(AND(PRINCIPAL!$H$141&lt;&gt;"",OR(L492=PRINCIPAL!$I$141,L492=PRINCIPAL!$I$141+PRINCIPAL!$I$141,L492=PRINCIPAL!$I$141+PRINCIPAL!$I$141+PRINCIPAL!$I$141)),0,IF(AND(PRINCIPAL!$H$141&lt;&gt;"",L492=PRINCIPAL!$J$141),VLOOKUP($AW$477,'Banco de Dados'!$B$4:$J$50,8,FALSE)*PRINCIPAL!$H$141*(1-(PRINCIPAL!$K$141/100)),IF(AND(PRINCIPAL!$H$141&lt;&gt;"",L492=PRINCIPAL!$L$141),VLOOKUP($AW$477,'Banco de Dados'!$B$4:$J$50,8,FALSE)*PRINCIPAL!$H$141*(1-(PRINCIPAL!$M$141/100)),IF(AND(PRINCIPAL!$H$141&lt;&gt;"",L492=PRINCIPAL!$N$141),VLOOKUP($AW$477,'Banco de Dados'!$B$4:$J$50,8,FALSE)*PRINCIPAL!$H$141*(1-(PRINCIPAL!$O$141/100)),IF(PRINCIPAL!$H$141&lt;&gt;"",VLOOKUP($AW$477,'Banco de Dados'!$B$4:$J$50,8,FALSE)*PRINCIPAL!$H$141,IF(OR(L492=PRINCIPAL!$I$141,L492=PRINCIPAL!$I$141+PRINCIPAL!$I$141,L492=PRINCIPAL!$I$141+PRINCIPAL!$I$141+PRINCIPAL!$I$141),0,IF(L492=PRINCIPAL!$J$141,VLOOKUP($AW$477,'Banco de Dados'!$B$4:$J$50,6,FALSE)*(1-(PRINCIPAL!$K$141/100)),IF(L492=PRINCIPAL!$L$141,VLOOKUP($AW$477,'Banco de Dados'!$B$4:$J$50,6,FALSE)*(1-(PRINCIPAL!$M$141/100)),IF(L492=PRINCIPAL!$N$141,VLOOKUP($AW$477,'Banco de Dados'!$B$4:$J$50,6,FALSE)*(1-(PRINCIPAL!$O$141/100)),VLOOKUP($AW$477,'Banco de Dados'!$B$4:$J$50,6,FALSE)))))))))),"")</f>
        <v/>
      </c>
      <c r="AW492" s="29" t="str">
        <f>IFERROR(AV492*(IFERROR(VLOOKUP($AW$477,'Banco de Dados'!$B$4:$J$50,4,FALSE),"ERRO")),"")</f>
        <v/>
      </c>
      <c r="AX492" s="29" t="str">
        <f t="shared" si="330"/>
        <v/>
      </c>
      <c r="AY492" s="103" t="str">
        <f>IFERROR(AX492*(C492*(PRINCIPAL!$G$141/100))*0.47*(44/12),"")</f>
        <v/>
      </c>
      <c r="AZ492" s="111" t="str">
        <f t="shared" si="335"/>
        <v/>
      </c>
      <c r="BA492" s="30" t="str">
        <f>IFERROR(IF(AND(PRINCIPAL!$H$142&lt;&gt;"",OR(L492=PRINCIPAL!$I$142,L492=PRINCIPAL!$I$142+PRINCIPAL!$I$142,L492=PRINCIPAL!$I$142+PRINCIPAL!$I$142+PRINCIPAL!$I$142)),0,IF(AND(PRINCIPAL!$H$142&lt;&gt;"",L492=PRINCIPAL!$J$142),VLOOKUP($BB$477,'Banco de Dados'!$B$4:$J$50,8,FALSE)*PRINCIPAL!$H$142*(1-(PRINCIPAL!$K$142/100)),IF(AND(PRINCIPAL!$H$142&lt;&gt;"",L492=PRINCIPAL!$L$142),VLOOKUP($BB$477,'Banco de Dados'!$B$4:$J$50,8,FALSE)*PRINCIPAL!$H$142*(1-(PRINCIPAL!$M$142/100)),IF(AND(PRINCIPAL!$H$142&lt;&gt;"",L492=PRINCIPAL!$N$142),VLOOKUP($BB$477,'Banco de Dados'!$B$4:$J$50,8,FALSE)*PRINCIPAL!$H$142*(1-(PRINCIPAL!$O$142/100)),IF(PRINCIPAL!$H$142&lt;&gt;"",VLOOKUP($BB$477,'Banco de Dados'!$B$4:$J$50,8,FALSE)*PRINCIPAL!$H$142,IF(OR(L492=PRINCIPAL!$I$142,L492=PRINCIPAL!$I$142+PRINCIPAL!$I$142,L492=PRINCIPAL!$I$142+PRINCIPAL!$I$142+PRINCIPAL!$I$142),0,IF(L492=PRINCIPAL!$J$142,VLOOKUP($BB$477,'Banco de Dados'!$B$4:$J$50,6,FALSE)*(1-(PRINCIPAL!$K$142/100)),IF(L492=PRINCIPAL!$L$142,VLOOKUP($BB$477,'Banco de Dados'!$B$4:$J$50,6,FALSE)*(1-(PRINCIPAL!$M$142/100)),IF(L492=PRINCIPAL!$N$142,VLOOKUP($BB$477,'Banco de Dados'!$B$4:$J$50,6,FALSE)*(1-(PRINCIPAL!$O$142/100)),VLOOKUP($BB$477,'Banco de Dados'!$B$4:$J$50,6,FALSE)))))))))),"")</f>
        <v/>
      </c>
      <c r="BB492" s="29" t="str">
        <f>IFERROR(BA492*(IFERROR(VLOOKUP($BB$477,'Banco de Dados'!$B$4:$J$50,4,FALSE),"ERRO")),"")</f>
        <v/>
      </c>
      <c r="BC492" s="29" t="str">
        <f t="shared" si="336"/>
        <v/>
      </c>
      <c r="BD492" s="103" t="str">
        <f>IFERROR(BC492*(C492*(PRINCIPAL!$G$142/100))*0.47*(44/12),"")</f>
        <v/>
      </c>
      <c r="BE492" s="111" t="str">
        <f t="shared" si="315"/>
        <v/>
      </c>
      <c r="BF492" s="30" t="str">
        <f>IFERROR(IF(AND(PRINCIPAL!$H$143&lt;&gt;"",OR(L492=PRINCIPAL!$I$143,L492=PRINCIPAL!$I$143+PRINCIPAL!$I$143,L492=PRINCIPAL!$I$143+PRINCIPAL!$I$143+PRINCIPAL!$I$143)),0,IF(AND(PRINCIPAL!$H$143&lt;&gt;"",L492=PRINCIPAL!$J$143),VLOOKUP($BG$477,'Banco de Dados'!$B$4:$J$50,8,FALSE)*PRINCIPAL!$H$143*(1-(PRINCIPAL!$K$143/100)),IF(AND(PRINCIPAL!$H$143&lt;&gt;"",L492=PRINCIPAL!$L$143),VLOOKUP($BG$477,'Banco de Dados'!$B$4:$J$50,8,FALSE)*PRINCIPAL!$H$143*(1-(PRINCIPAL!$M$143/100)),IF(AND(PRINCIPAL!$H$143&lt;&gt;"",L492=PRINCIPAL!$N$143),VLOOKUP($BG$477,'Banco de Dados'!$B$4:$J$50,8,FALSE)*PRINCIPAL!$H$143*(1-(PRINCIPAL!$O$143/100)),IF(PRINCIPAL!$H$143&lt;&gt;"",VLOOKUP($BG$477,'Banco de Dados'!$B$4:$J$50,8,FALSE)*PRINCIPAL!$H$143,IF(OR(L492=PRINCIPAL!$I$143,L492=PRINCIPAL!$I$143+PRINCIPAL!$I$143,L492=PRINCIPAL!$I$143+PRINCIPAL!$I$143+PRINCIPAL!$I$143),0,IF(L492=PRINCIPAL!$J$143,VLOOKUP($BG$477,'Banco de Dados'!$B$4:$J$50,6,FALSE)*(1-(PRINCIPAL!$K$143/100)),IF(L492=PRINCIPAL!$L$143,VLOOKUP($BG$477,'Banco de Dados'!$B$4:$J$50,6,FALSE)*(1-(PRINCIPAL!$M$143/100)),IF(L492=PRINCIPAL!$N$143,VLOOKUP($BG$477,'Banco de Dados'!$B$4:$J$50,6,FALSE)*(1-(PRINCIPAL!$O$143/100)),VLOOKUP($BG$477,'Banco de Dados'!$B$4:$J$50,6,FALSE)))))))))),"")</f>
        <v/>
      </c>
      <c r="BG492" s="29" t="str">
        <f>IFERROR(BF492*(IFERROR(VLOOKUP($BG$477,'Banco de Dados'!$B$4:$J$50,4,FALSE),"ERRO")),"")</f>
        <v/>
      </c>
      <c r="BH492" s="29" t="str">
        <f t="shared" si="331"/>
        <v/>
      </c>
      <c r="BI492" s="103" t="str">
        <f>IFERROR(BH492*(C492*(PRINCIPAL!$G$143/100))*0.47*(44/12),"")</f>
        <v/>
      </c>
      <c r="BJ492" s="102" t="str">
        <f t="shared" si="316"/>
        <v/>
      </c>
    </row>
    <row r="493" spans="2:62" ht="12.75" customHeight="1" x14ac:dyDescent="0.3">
      <c r="B493" s="326">
        <f t="shared" si="317"/>
        <v>2034</v>
      </c>
      <c r="C493" s="340"/>
      <c r="D493" s="1"/>
      <c r="E493" s="116">
        <v>14</v>
      </c>
      <c r="F493" s="24" t="str">
        <f>IFERROR(VLOOKUP($G$477,'Banco de Dados'!$B$4:$J$50,6,FALSE),"")</f>
        <v/>
      </c>
      <c r="G493" s="25" t="str">
        <f>IFERROR(F493*(IFERROR(VLOOKUP($G$477,'Banco de Dados'!$B$4:$J$50,4,FALSE),"ERRO")),"")</f>
        <v/>
      </c>
      <c r="H493" s="25" t="str">
        <f t="shared" si="318"/>
        <v/>
      </c>
      <c r="I493" s="103" t="str">
        <f t="shared" si="319"/>
        <v/>
      </c>
      <c r="J493" s="117" t="str">
        <f t="shared" si="320"/>
        <v/>
      </c>
      <c r="K493" s="1"/>
      <c r="L493" s="91">
        <v>14</v>
      </c>
      <c r="M493" s="24" t="str">
        <f>IFERROR(IF(AND(PRINCIPAL!$H$134&lt;&gt;"",OR(L493=PRINCIPAL!$I$134,L493=PRINCIPAL!$I$134+PRINCIPAL!$I$134,L493=PRINCIPAL!$I$134+PRINCIPAL!$I$134+PRINCIPAL!$I$134)),0,IF(AND(PRINCIPAL!$H$134&lt;&gt;"",L493=PRINCIPAL!$J$134),VLOOKUP($N$477,'Banco de Dados'!$B$4:$J$50,8,FALSE)*PRINCIPAL!$H$134*(1-(PRINCIPAL!$K$134/100)),IF(AND(PRINCIPAL!$H$134&lt;&gt;"",L493=PRINCIPAL!$L$134),VLOOKUP($N$477,'Banco de Dados'!$B$4:$J$50,8,FALSE)*PRINCIPAL!$H$134*(1-(PRINCIPAL!$M$134/100)),IF(AND(PRINCIPAL!$H$134&lt;&gt;"",L493=PRINCIPAL!$N$134),VLOOKUP($N$477,'Banco de Dados'!$B$4:$J$50,8,FALSE)*PRINCIPAL!$H$134*(1-(PRINCIPAL!$O$134/100)),IF(PRINCIPAL!$H$134&lt;&gt;"",VLOOKUP($N$477,'Banco de Dados'!$B$4:$J$50,8,FALSE)*PRINCIPAL!$H$134,IF(OR(L493=PRINCIPAL!$I$134,L493=PRINCIPAL!$I$134+PRINCIPAL!$I$134,L493=PRINCIPAL!$I$134+PRINCIPAL!$I$134+PRINCIPAL!$I$134),0,IF(L493=PRINCIPAL!$J$134,VLOOKUP($N$477,'Banco de Dados'!$B$4:$J$50,6,FALSE)*(1-(PRINCIPAL!$K$134/100)),IF(L493=PRINCIPAL!$L$134,VLOOKUP($N$477,'Banco de Dados'!$B$4:$J$50,6,FALSE)*(1-(PRINCIPAL!$M$134/100)),IF(L493=PRINCIPAL!$N$134,VLOOKUP($N$477,'Banco de Dados'!$B$4:$J$50,6,FALSE)*(1-(PRINCIPAL!$O$134/100)),VLOOKUP($N$477,'Banco de Dados'!$B$4:$J$50,6,FALSE)))))))))),"")</f>
        <v/>
      </c>
      <c r="N493" s="25" t="str">
        <f>IFERROR(M493*(IFERROR(VLOOKUP($N$477,'Banco de Dados'!$B$4:$J$50,4,FALSE),"ERRO")),"")</f>
        <v/>
      </c>
      <c r="O493" s="25" t="str">
        <f t="shared" si="321"/>
        <v/>
      </c>
      <c r="P493" s="103" t="str">
        <f>IFERROR(O493*(C493*(PRINCIPAL!$G$134/100))*0.47*(44/12),"")</f>
        <v/>
      </c>
      <c r="Q493" s="107" t="str">
        <f t="shared" si="337"/>
        <v/>
      </c>
      <c r="R493" s="29" t="str">
        <f>IFERROR(IF(AND(PRINCIPAL!$H$135&lt;&gt;"",OR(L493=PRINCIPAL!$I$135,L493=PRINCIPAL!$I$135+PRINCIPAL!$I$135,L493=PRINCIPAL!$I$135+PRINCIPAL!$I$135+PRINCIPAL!$I$135)),0,IF(AND(PRINCIPAL!$H$135&lt;&gt;"",L493=PRINCIPAL!$J$135),VLOOKUP($S$477,'Banco de Dados'!$B$4:$J$50,8,FALSE)*PRINCIPAL!$H$135*(1-(PRINCIPAL!$K$135/100)),IF(AND(PRINCIPAL!$H$135&lt;&gt;"",L493=PRINCIPAL!$L$135),VLOOKUP($S$477,'Banco de Dados'!$B$4:$J$50,8,FALSE)*PRINCIPAL!$H$135*(1-(PRINCIPAL!$M$135/100)),IF(AND(PRINCIPAL!$H$135&lt;&gt;"",L493=PRINCIPAL!$N$135),VLOOKUP($S$477,'Banco de Dados'!$B$4:$J$50,8,FALSE)*PRINCIPAL!$H$135*(1-(PRINCIPAL!$O$135/100)),IF(PRINCIPAL!$H$135&lt;&gt;"",VLOOKUP($S$477,'Banco de Dados'!$B$4:$J$50,8,FALSE)*PRINCIPAL!$H$135,IF(OR(L493=PRINCIPAL!$I$135,L493=PRINCIPAL!$I$135+PRINCIPAL!$I$135,L493=PRINCIPAL!$I$135+PRINCIPAL!$I$135+PRINCIPAL!$I$135),0,IF(L493=PRINCIPAL!$J$135,VLOOKUP($S$477,'Banco de Dados'!$B$4:$J$50,6,FALSE)*(1-(PRINCIPAL!$K$135/100)),IF(L493=PRINCIPAL!$L$135,VLOOKUP($S$477,'Banco de Dados'!$B$4:$J$50,6,FALSE)*(1-(PRINCIPAL!$M$135/100)),IF(L493=PRINCIPAL!$N$135,VLOOKUP($S$477,'Banco de Dados'!$B$4:$J$50,6,FALSE)*(1-(PRINCIPAL!$O$135/100)),VLOOKUP($S$477,'Banco de Dados'!$B$4:$J$50,6,FALSE)))))))))),"")</f>
        <v/>
      </c>
      <c r="S493" s="29" t="str">
        <f>IFERROR(R493*(IFERROR(VLOOKUP($S$477,'Banco de Dados'!$B$4:$J$50,4,FALSE),"ERRO")),"")</f>
        <v/>
      </c>
      <c r="T493" s="29" t="str">
        <f t="shared" si="338"/>
        <v/>
      </c>
      <c r="U493" s="103" t="str">
        <f>IFERROR(T493*(C493*(PRINCIPAL!$G$135/100))*0.47*(44/12),"")</f>
        <v/>
      </c>
      <c r="V493" s="103" t="str">
        <f t="shared" si="314"/>
        <v/>
      </c>
      <c r="W493" s="30" t="str">
        <f>IFERROR(IF(AND(PRINCIPAL!$H$136&lt;&gt;"",OR(L493=PRINCIPAL!$I$136,L493=PRINCIPAL!$I$136+PRINCIPAL!$I$136,L493=PRINCIPAL!$I$136+PRINCIPAL!$I$136+PRINCIPAL!$I$136)),0,IF(AND(PRINCIPAL!$H$136&lt;&gt;"",L493=PRINCIPAL!$J$136),VLOOKUP($X$477,'Banco de Dados'!$B$4:$J$50,8,FALSE)*PRINCIPAL!$H$136*(1-(PRINCIPAL!$K$136/100)),IF(AND(PRINCIPAL!$H$136&lt;&gt;"",L493=PRINCIPAL!$L$136),VLOOKUP($X$477,'Banco de Dados'!$B$4:$J$50,8,FALSE)*PRINCIPAL!$H$136*(1-(PRINCIPAL!$M$136/100)),IF(AND(PRINCIPAL!$H$136&lt;&gt;"",L493=PRINCIPAL!$N$136),VLOOKUP($X$477,'Banco de Dados'!$B$4:$J$50,8,FALSE)*PRINCIPAL!$H$136*(1-(PRINCIPAL!$O$136/100)),IF(PRINCIPAL!$H$136&lt;&gt;"",VLOOKUP($X$477,'Banco de Dados'!$B$4:$J$50,8,FALSE)*PRINCIPAL!$H$136,IF(OR(L493=PRINCIPAL!$I$136,L493=PRINCIPAL!$I$136+PRINCIPAL!$I$136,L493=PRINCIPAL!$I$136+PRINCIPAL!$I$136+PRINCIPAL!$I$136),0,IF(L493=PRINCIPAL!$J$136,VLOOKUP($X$477,'Banco de Dados'!$B$4:$J$50,6,FALSE)*(1-(PRINCIPAL!$K$136/100)),IF(L493=PRINCIPAL!$L$136,VLOOKUP($X$477,'Banco de Dados'!$B$4:$J$50,6,FALSE)*(1-(PRINCIPAL!$M$136/100)),IF(L493=PRINCIPAL!$N$136,VLOOKUP($X$477,'Banco de Dados'!$B$4:$J$50,6,FALSE)*(1-(PRINCIPAL!$O$136/100)),VLOOKUP($X$477,'Banco de Dados'!$B$4:$J$50,6,FALSE)))))))))),"")</f>
        <v/>
      </c>
      <c r="X493" s="29" t="str">
        <f>IFERROR(W493*(IFERROR(VLOOKUP($X$477,'Banco de Dados'!$B$4:$J$50,4,FALSE),"ERRO")),"")</f>
        <v/>
      </c>
      <c r="Y493" s="29" t="str">
        <f t="shared" si="332"/>
        <v/>
      </c>
      <c r="Z493" s="103" t="str">
        <f>IFERROR(Y493*(C493*(PRINCIPAL!$G$136/100))*0.47*(44/12),"")</f>
        <v/>
      </c>
      <c r="AA493" s="111" t="str">
        <f t="shared" si="333"/>
        <v/>
      </c>
      <c r="AB493" s="30" t="str">
        <f>IFERROR(IF(AND(PRINCIPAL!$H$137&lt;&gt;"",OR(L493=PRINCIPAL!$I$137,L493=PRINCIPAL!$I$137+PRINCIPAL!$I$137,L493=PRINCIPAL!$I$137+PRINCIPAL!$I$137+PRINCIPAL!$I$137)),0,IF(AND(PRINCIPAL!$H$137&lt;&gt;"",L493=PRINCIPAL!$J$137),VLOOKUP($AC$477,'Banco de Dados'!$B$4:$J$50,8,FALSE)*PRINCIPAL!$H$137*(1-(PRINCIPAL!$K$137/100)),IF(AND(PRINCIPAL!$H$137&lt;&gt;"",L493=PRINCIPAL!$L$137),VLOOKUP($AC$477,'Banco de Dados'!$B$4:$J$50,8,FALSE)*PRINCIPAL!$H$137*(1-(PRINCIPAL!$M$137/100)),IF(AND(PRINCIPAL!$H$137&lt;&gt;"",L493=PRINCIPAL!$N$137),VLOOKUP($AC$477,'Banco de Dados'!$B$4:$J$50,8,FALSE)*PRINCIPAL!$H$137*(1-(PRINCIPAL!$O$137/100)),IF(PRINCIPAL!$H$137&lt;&gt;"",VLOOKUP($AC$477,'Banco de Dados'!$B$4:$J$50,8,FALSE)*PRINCIPAL!$H$137,IF(OR(L493=PRINCIPAL!$I$137,L493=PRINCIPAL!$I$137+PRINCIPAL!$I$137,L493=PRINCIPAL!$I$137+PRINCIPAL!$I$137+PRINCIPAL!$I$137),0,IF(L493=PRINCIPAL!$J$137,VLOOKUP($AC$477,'Banco de Dados'!$B$4:$J$50,6,FALSE)*(1-(PRINCIPAL!$K$137/100)),IF(L493=PRINCIPAL!$L$137,VLOOKUP($AC$477,'Banco de Dados'!$B$4:$J$50,6,FALSE)*(1-(PRINCIPAL!$M$137/100)),IF(L493=PRINCIPAL!$N$137,VLOOKUP($AC$477,'Banco de Dados'!$B$4:$J$50,6,FALSE)*(1-(PRINCIPAL!$O$137/100)),VLOOKUP($AC$477,'Banco de Dados'!$B$4:$J$50,6,FALSE)))))))))),"")</f>
        <v/>
      </c>
      <c r="AC493" s="29" t="str">
        <f>IFERROR(AB493*(IFERROR(VLOOKUP($AC$477,'Banco de Dados'!$B$4:$J$50,4,FALSE),"ERRO")),"")</f>
        <v/>
      </c>
      <c r="AD493" s="29" t="str">
        <f t="shared" si="323"/>
        <v/>
      </c>
      <c r="AE493" s="103" t="str">
        <f>IFERROR(AD493*(C493*(PRINCIPAL!$G$137/100))*0.47*(44/12),"")</f>
        <v/>
      </c>
      <c r="AF493" s="111" t="str">
        <f t="shared" si="324"/>
        <v/>
      </c>
      <c r="AG493" s="30" t="str">
        <f>IFERROR(IF(AND(PRINCIPAL!$H$138&lt;&gt;"",OR(L493=PRINCIPAL!$I$138,L493=PRINCIPAL!$I$138+PRINCIPAL!$I$138,L493=PRINCIPAL!$I$138+PRINCIPAL!$I$138+PRINCIPAL!$I$138)),0,IF(AND(PRINCIPAL!$H$138&lt;&gt;"",L493=PRINCIPAL!$J$138),VLOOKUP($AH$477,'Banco de Dados'!$B$4:$J$50,8,FALSE)*PRINCIPAL!$H$138*(1-(PRINCIPAL!$K$138/100)),IF(AND(PRINCIPAL!$H$138&lt;&gt;"",L493=PRINCIPAL!$L$138),VLOOKUP($AH$477,'Banco de Dados'!$B$4:$J$50,8,FALSE)*PRINCIPAL!$H$138*(1-(PRINCIPAL!$M$138/100)),IF(AND(PRINCIPAL!$H$138&lt;&gt;"",L493=PRINCIPAL!$N$138),VLOOKUP($AH$477,'Banco de Dados'!$B$4:$J$50,8,FALSE)*PRINCIPAL!$H$138*(1-(PRINCIPAL!$O$138/100)),IF(PRINCIPAL!$H$138&lt;&gt;"",VLOOKUP($AH$477,'Banco de Dados'!$B$4:$J$50,8,FALSE)*PRINCIPAL!$H$138,IF(OR(L493=PRINCIPAL!$I$138,L493=PRINCIPAL!$I$138+PRINCIPAL!$I$138,L493=PRINCIPAL!$I$138+PRINCIPAL!$I$138+PRINCIPAL!$I$138),0,IF(L493=PRINCIPAL!$J$138,VLOOKUP($AH$477,'Banco de Dados'!$B$4:$J$50,6,FALSE)*(1-(PRINCIPAL!$K$138/100)),IF(L493=PRINCIPAL!$L$138,VLOOKUP($AH$477,'Banco de Dados'!$B$4:$J$50,6,FALSE)*(1-(PRINCIPAL!$M$138/100)),IF(L493=PRINCIPAL!$N$138,VLOOKUP($AH$477,'Banco de Dados'!$B$4:$J$50,6,FALSE)*(1-(PRINCIPAL!$O$138/100)),VLOOKUP($AH$477,'Banco de Dados'!$B$4:$J$50,6,FALSE)))))))))),"")</f>
        <v/>
      </c>
      <c r="AH493" s="29" t="str">
        <f>IFERROR(AG493*(IFERROR(VLOOKUP($AH$477,'Banco de Dados'!$B$4:$J$50,4,FALSE),"ERRO")),"")</f>
        <v/>
      </c>
      <c r="AI493" s="29" t="str">
        <f t="shared" si="325"/>
        <v/>
      </c>
      <c r="AJ493" s="103" t="str">
        <f>IFERROR(AI493*(C493*(PRINCIPAL!$G$138/100))*0.47*(44/12),"")</f>
        <v/>
      </c>
      <c r="AK493" s="111" t="str">
        <f t="shared" si="334"/>
        <v/>
      </c>
      <c r="AL493" s="30" t="str">
        <f>IFERROR(IF(AND(PRINCIPAL!$H$139&lt;&gt;"",OR(L493=PRINCIPAL!$I$139,L493=PRINCIPAL!$I$139+PRINCIPAL!$I$139,L493=PRINCIPAL!$I$139+PRINCIPAL!$I$139+PRINCIPAL!$I$139)),0,IF(AND(PRINCIPAL!$H$139&lt;&gt;"",L493=PRINCIPAL!$J$139),VLOOKUP($AM$477,'Banco de Dados'!$B$4:$J$50,8,FALSE)*PRINCIPAL!$H$139*(1-(PRINCIPAL!$K$139/100)),IF(AND(PRINCIPAL!$H$139&lt;&gt;"",L493=PRINCIPAL!$L$139),VLOOKUP($AM$477,'Banco de Dados'!$B$4:$J$50,8,FALSE)*PRINCIPAL!$H$139*(1-(PRINCIPAL!$M$139/100)),IF(AND(PRINCIPAL!$H$139&lt;&gt;"",L493=PRINCIPAL!$N$139),VLOOKUP($AM$477,'Banco de Dados'!$B$4:$J$50,8,FALSE)*PRINCIPAL!$H$139*(1-(PRINCIPAL!$O$139/100)),IF(PRINCIPAL!$H$139&lt;&gt;"",VLOOKUP($AM$477,'Banco de Dados'!$B$4:$J$50,8,FALSE)*PRINCIPAL!$H$139,IF(OR(L493=PRINCIPAL!$I$139,L493=PRINCIPAL!$I$139+PRINCIPAL!$I$139,L493=PRINCIPAL!$I$139+PRINCIPAL!$I$139+PRINCIPAL!$I$139),0,IF(L493=PRINCIPAL!$J$139,VLOOKUP($AM$477,'Banco de Dados'!$B$4:$J$50,6,FALSE)*(1-(PRINCIPAL!$K$139/100)),IF(L493=PRINCIPAL!$L$139,VLOOKUP($AM$477,'Banco de Dados'!$B$4:$J$50,6,FALSE)*(1-(PRINCIPAL!$M$139/100)),IF(L493=PRINCIPAL!$N$139,VLOOKUP($AM$477,'Banco de Dados'!$B$4:$J$50,6,FALSE)*(1-(PRINCIPAL!$O$139/100)),VLOOKUP($AM$477,'Banco de Dados'!$B$4:$J$50,6,FALSE)))))))))),"")</f>
        <v/>
      </c>
      <c r="AM493" s="29" t="str">
        <f>IFERROR(AL493*(IFERROR(VLOOKUP($AM$477,'Banco de Dados'!$B$4:$J$50,4,FALSE),"ERRO")),"")</f>
        <v/>
      </c>
      <c r="AN493" s="29" t="str">
        <f t="shared" si="326"/>
        <v/>
      </c>
      <c r="AO493" s="103" t="str">
        <f>IFERROR(AN493*(C493*(PRINCIPAL!$G$139/100))*0.47*(44/12),"")</f>
        <v/>
      </c>
      <c r="AP493" s="111" t="str">
        <f t="shared" si="327"/>
        <v/>
      </c>
      <c r="AQ493" s="30" t="str">
        <f>IFERROR(IF(AND(PRINCIPAL!$H$140&lt;&gt;"",OR(L493=PRINCIPAL!$I$140,L493=PRINCIPAL!$I$140+PRINCIPAL!$I$140,L493=PRINCIPAL!$I$140+PRINCIPAL!$I$140+PRINCIPAL!$I$140)),0,IF(AND(PRINCIPAL!$H$140&lt;&gt;"",L493=PRINCIPAL!$J$140),VLOOKUP($AR$477,'Banco de Dados'!$B$4:$J$50,8,FALSE)*PRINCIPAL!$H$140*(1-(PRINCIPAL!$K$140/100)),IF(AND(PRINCIPAL!$H$140&lt;&gt;"",L493=PRINCIPAL!$L$140),VLOOKUP($AR$477,'Banco de Dados'!$B$4:$J$50,8,FALSE)*PRINCIPAL!$H$140*(1-(PRINCIPAL!$M$140/100)),IF(AND(PRINCIPAL!$H$140&lt;&gt;"",L493=PRINCIPAL!$N$140),VLOOKUP($AR$477,'Banco de Dados'!$B$4:$J$50,8,FALSE)*PRINCIPAL!$H$140*(1-(PRINCIPAL!$O$140/100)),IF(PRINCIPAL!$H$140&lt;&gt;"",VLOOKUP($AR$477,'Banco de Dados'!$B$4:$J$50,8,FALSE)*PRINCIPAL!$H$140,IF(OR(L493=PRINCIPAL!$I$140,L493=PRINCIPAL!$I$140+PRINCIPAL!$I$140,L493=PRINCIPAL!$I$140+PRINCIPAL!$I$140+PRINCIPAL!$I$140),0,IF(L493=PRINCIPAL!$J$140,VLOOKUP($AR$477,'Banco de Dados'!$B$4:$J$50,6,FALSE)*(1-(PRINCIPAL!$K$140/100)),IF(L493=PRINCIPAL!$L$140,VLOOKUP($AR$477,'Banco de Dados'!$B$4:$J$50,6,FALSE)*(1-(PRINCIPAL!$M$140/100)),IF(L493=PRINCIPAL!$N$140,VLOOKUP($AR$477,'Banco de Dados'!$B$4:$J$50,6,FALSE)*(1-(PRINCIPAL!$O$140/100)),VLOOKUP($AR$477,'Banco de Dados'!$B$4:$J$50,6,FALSE)))))))))),"")</f>
        <v/>
      </c>
      <c r="AR493" s="29" t="str">
        <f>IFERROR(AQ493*(IFERROR(VLOOKUP($AR$477,'Banco de Dados'!$B$4:$J$50,4,FALSE),"ERRO")),"")</f>
        <v/>
      </c>
      <c r="AS493" s="29" t="str">
        <f t="shared" si="328"/>
        <v/>
      </c>
      <c r="AT493" s="103" t="str">
        <f>IFERROR(AS493*(C493*(PRINCIPAL!$G$140/100))*0.47*(44/12),"")</f>
        <v/>
      </c>
      <c r="AU493" s="111" t="str">
        <f t="shared" si="329"/>
        <v/>
      </c>
      <c r="AV493" s="30" t="str">
        <f>IFERROR(IF(AND(PRINCIPAL!$H$141&lt;&gt;"",OR(L493=PRINCIPAL!$I$141,L493=PRINCIPAL!$I$141+PRINCIPAL!$I$141,L493=PRINCIPAL!$I$141+PRINCIPAL!$I$141+PRINCIPAL!$I$141)),0,IF(AND(PRINCIPAL!$H$141&lt;&gt;"",L493=PRINCIPAL!$J$141),VLOOKUP($AW$477,'Banco de Dados'!$B$4:$J$50,8,FALSE)*PRINCIPAL!$H$141*(1-(PRINCIPAL!$K$141/100)),IF(AND(PRINCIPAL!$H$141&lt;&gt;"",L493=PRINCIPAL!$L$141),VLOOKUP($AW$477,'Banco de Dados'!$B$4:$J$50,8,FALSE)*PRINCIPAL!$H$141*(1-(PRINCIPAL!$M$141/100)),IF(AND(PRINCIPAL!$H$141&lt;&gt;"",L493=PRINCIPAL!$N$141),VLOOKUP($AW$477,'Banco de Dados'!$B$4:$J$50,8,FALSE)*PRINCIPAL!$H$141*(1-(PRINCIPAL!$O$141/100)),IF(PRINCIPAL!$H$141&lt;&gt;"",VLOOKUP($AW$477,'Banco de Dados'!$B$4:$J$50,8,FALSE)*PRINCIPAL!$H$141,IF(OR(L493=PRINCIPAL!$I$141,L493=PRINCIPAL!$I$141+PRINCIPAL!$I$141,L493=PRINCIPAL!$I$141+PRINCIPAL!$I$141+PRINCIPAL!$I$141),0,IF(L493=PRINCIPAL!$J$141,VLOOKUP($AW$477,'Banco de Dados'!$B$4:$J$50,6,FALSE)*(1-(PRINCIPAL!$K$141/100)),IF(L493=PRINCIPAL!$L$141,VLOOKUP($AW$477,'Banco de Dados'!$B$4:$J$50,6,FALSE)*(1-(PRINCIPAL!$M$141/100)),IF(L493=PRINCIPAL!$N$141,VLOOKUP($AW$477,'Banco de Dados'!$B$4:$J$50,6,FALSE)*(1-(PRINCIPAL!$O$141/100)),VLOOKUP($AW$477,'Banco de Dados'!$B$4:$J$50,6,FALSE)))))))))),"")</f>
        <v/>
      </c>
      <c r="AW493" s="29" t="str">
        <f>IFERROR(AV493*(IFERROR(VLOOKUP($AW$477,'Banco de Dados'!$B$4:$J$50,4,FALSE),"ERRO")),"")</f>
        <v/>
      </c>
      <c r="AX493" s="29" t="str">
        <f t="shared" si="330"/>
        <v/>
      </c>
      <c r="AY493" s="103" t="str">
        <f>IFERROR(AX493*(C493*(PRINCIPAL!$G$141/100))*0.47*(44/12),"")</f>
        <v/>
      </c>
      <c r="AZ493" s="111" t="str">
        <f t="shared" si="335"/>
        <v/>
      </c>
      <c r="BA493" s="30" t="str">
        <f>IFERROR(IF(AND(PRINCIPAL!$H$142&lt;&gt;"",OR(L493=PRINCIPAL!$I$142,L493=PRINCIPAL!$I$142+PRINCIPAL!$I$142,L493=PRINCIPAL!$I$142+PRINCIPAL!$I$142+PRINCIPAL!$I$142)),0,IF(AND(PRINCIPAL!$H$142&lt;&gt;"",L493=PRINCIPAL!$J$142),VLOOKUP($BB$477,'Banco de Dados'!$B$4:$J$50,8,FALSE)*PRINCIPAL!$H$142*(1-(PRINCIPAL!$K$142/100)),IF(AND(PRINCIPAL!$H$142&lt;&gt;"",L493=PRINCIPAL!$L$142),VLOOKUP($BB$477,'Banco de Dados'!$B$4:$J$50,8,FALSE)*PRINCIPAL!$H$142*(1-(PRINCIPAL!$M$142/100)),IF(AND(PRINCIPAL!$H$142&lt;&gt;"",L493=PRINCIPAL!$N$142),VLOOKUP($BB$477,'Banco de Dados'!$B$4:$J$50,8,FALSE)*PRINCIPAL!$H$142*(1-(PRINCIPAL!$O$142/100)),IF(PRINCIPAL!$H$142&lt;&gt;"",VLOOKUP($BB$477,'Banco de Dados'!$B$4:$J$50,8,FALSE)*PRINCIPAL!$H$142,IF(OR(L493=PRINCIPAL!$I$142,L493=PRINCIPAL!$I$142+PRINCIPAL!$I$142,L493=PRINCIPAL!$I$142+PRINCIPAL!$I$142+PRINCIPAL!$I$142),0,IF(L493=PRINCIPAL!$J$142,VLOOKUP($BB$477,'Banco de Dados'!$B$4:$J$50,6,FALSE)*(1-(PRINCIPAL!$K$142/100)),IF(L493=PRINCIPAL!$L$142,VLOOKUP($BB$477,'Banco de Dados'!$B$4:$J$50,6,FALSE)*(1-(PRINCIPAL!$M$142/100)),IF(L493=PRINCIPAL!$N$142,VLOOKUP($BB$477,'Banco de Dados'!$B$4:$J$50,6,FALSE)*(1-(PRINCIPAL!$O$142/100)),VLOOKUP($BB$477,'Banco de Dados'!$B$4:$J$50,6,FALSE)))))))))),"")</f>
        <v/>
      </c>
      <c r="BB493" s="29" t="str">
        <f>IFERROR(BA493*(IFERROR(VLOOKUP($BB$477,'Banco de Dados'!$B$4:$J$50,4,FALSE),"ERRO")),"")</f>
        <v/>
      </c>
      <c r="BC493" s="29" t="str">
        <f t="shared" si="336"/>
        <v/>
      </c>
      <c r="BD493" s="103" t="str">
        <f>IFERROR(BC493*(C493*(PRINCIPAL!$G$142/100))*0.47*(44/12),"")</f>
        <v/>
      </c>
      <c r="BE493" s="111" t="str">
        <f t="shared" si="315"/>
        <v/>
      </c>
      <c r="BF493" s="30" t="str">
        <f>IFERROR(IF(AND(PRINCIPAL!$H$143&lt;&gt;"",OR(L493=PRINCIPAL!$I$143,L493=PRINCIPAL!$I$143+PRINCIPAL!$I$143,L493=PRINCIPAL!$I$143+PRINCIPAL!$I$143+PRINCIPAL!$I$143)),0,IF(AND(PRINCIPAL!$H$143&lt;&gt;"",L493=PRINCIPAL!$J$143),VLOOKUP($BG$477,'Banco de Dados'!$B$4:$J$50,8,FALSE)*PRINCIPAL!$H$143*(1-(PRINCIPAL!$K$143/100)),IF(AND(PRINCIPAL!$H$143&lt;&gt;"",L493=PRINCIPAL!$L$143),VLOOKUP($BG$477,'Banco de Dados'!$B$4:$J$50,8,FALSE)*PRINCIPAL!$H$143*(1-(PRINCIPAL!$M$143/100)),IF(AND(PRINCIPAL!$H$143&lt;&gt;"",L493=PRINCIPAL!$N$143),VLOOKUP($BG$477,'Banco de Dados'!$B$4:$J$50,8,FALSE)*PRINCIPAL!$H$143*(1-(PRINCIPAL!$O$143/100)),IF(PRINCIPAL!$H$143&lt;&gt;"",VLOOKUP($BG$477,'Banco de Dados'!$B$4:$J$50,8,FALSE)*PRINCIPAL!$H$143,IF(OR(L493=PRINCIPAL!$I$143,L493=PRINCIPAL!$I$143+PRINCIPAL!$I$143,L493=PRINCIPAL!$I$143+PRINCIPAL!$I$143+PRINCIPAL!$I$143),0,IF(L493=PRINCIPAL!$J$143,VLOOKUP($BG$477,'Banco de Dados'!$B$4:$J$50,6,FALSE)*(1-(PRINCIPAL!$K$143/100)),IF(L493=PRINCIPAL!$L$143,VLOOKUP($BG$477,'Banco de Dados'!$B$4:$J$50,6,FALSE)*(1-(PRINCIPAL!$M$143/100)),IF(L493=PRINCIPAL!$N$143,VLOOKUP($BG$477,'Banco de Dados'!$B$4:$J$50,6,FALSE)*(1-(PRINCIPAL!$O$143/100)),VLOOKUP($BG$477,'Banco de Dados'!$B$4:$J$50,6,FALSE)))))))))),"")</f>
        <v/>
      </c>
      <c r="BG493" s="29" t="str">
        <f>IFERROR(BF493*(IFERROR(VLOOKUP($BG$477,'Banco de Dados'!$B$4:$J$50,4,FALSE),"ERRO")),"")</f>
        <v/>
      </c>
      <c r="BH493" s="29" t="str">
        <f t="shared" si="331"/>
        <v/>
      </c>
      <c r="BI493" s="103" t="str">
        <f>IFERROR(BH493*(C493*(PRINCIPAL!$G$143/100))*0.47*(44/12),"")</f>
        <v/>
      </c>
      <c r="BJ493" s="102" t="str">
        <f t="shared" si="316"/>
        <v/>
      </c>
    </row>
    <row r="494" spans="2:62" ht="12.75" customHeight="1" x14ac:dyDescent="0.3">
      <c r="B494" s="326">
        <f t="shared" si="317"/>
        <v>2035</v>
      </c>
      <c r="C494" s="340"/>
      <c r="D494" s="1"/>
      <c r="E494" s="116">
        <v>15</v>
      </c>
      <c r="F494" s="24" t="str">
        <f>IFERROR(VLOOKUP($G$477,'Banco de Dados'!$B$4:$J$50,6,FALSE),"")</f>
        <v/>
      </c>
      <c r="G494" s="25" t="str">
        <f>IFERROR(F494*(IFERROR(VLOOKUP($G$477,'Banco de Dados'!$B$4:$J$50,4,FALSE),"ERRO")),"")</f>
        <v/>
      </c>
      <c r="H494" s="25" t="str">
        <f t="shared" si="318"/>
        <v/>
      </c>
      <c r="I494" s="103" t="str">
        <f t="shared" si="319"/>
        <v/>
      </c>
      <c r="J494" s="117" t="str">
        <f t="shared" si="320"/>
        <v/>
      </c>
      <c r="K494" s="1"/>
      <c r="L494" s="91">
        <v>15</v>
      </c>
      <c r="M494" s="24" t="str">
        <f>IFERROR(IF(AND(PRINCIPAL!$H$134&lt;&gt;"",OR(L494=PRINCIPAL!$I$134,L494=PRINCIPAL!$I$134+PRINCIPAL!$I$134,L494=PRINCIPAL!$I$134+PRINCIPAL!$I$134+PRINCIPAL!$I$134)),0,IF(AND(PRINCIPAL!$H$134&lt;&gt;"",L494=PRINCIPAL!$J$134),VLOOKUP($N$477,'Banco de Dados'!$B$4:$J$50,8,FALSE)*PRINCIPAL!$H$134*(1-(PRINCIPAL!$K$134/100)),IF(AND(PRINCIPAL!$H$134&lt;&gt;"",L494=PRINCIPAL!$L$134),VLOOKUP($N$477,'Banco de Dados'!$B$4:$J$50,8,FALSE)*PRINCIPAL!$H$134*(1-(PRINCIPAL!$M$134/100)),IF(AND(PRINCIPAL!$H$134&lt;&gt;"",L494=PRINCIPAL!$N$134),VLOOKUP($N$477,'Banco de Dados'!$B$4:$J$50,8,FALSE)*PRINCIPAL!$H$134*(1-(PRINCIPAL!$O$134/100)),IF(PRINCIPAL!$H$134&lt;&gt;"",VLOOKUP($N$477,'Banco de Dados'!$B$4:$J$50,8,FALSE)*PRINCIPAL!$H$134,IF(OR(L494=PRINCIPAL!$I$134,L494=PRINCIPAL!$I$134+PRINCIPAL!$I$134,L494=PRINCIPAL!$I$134+PRINCIPAL!$I$134+PRINCIPAL!$I$134),0,IF(L494=PRINCIPAL!$J$134,VLOOKUP($N$477,'Banco de Dados'!$B$4:$J$50,6,FALSE)*(1-(PRINCIPAL!$K$134/100)),IF(L494=PRINCIPAL!$L$134,VLOOKUP($N$477,'Banco de Dados'!$B$4:$J$50,6,FALSE)*(1-(PRINCIPAL!$M$134/100)),IF(L494=PRINCIPAL!$N$134,VLOOKUP($N$477,'Banco de Dados'!$B$4:$J$50,6,FALSE)*(1-(PRINCIPAL!$O$134/100)),VLOOKUP($N$477,'Banco de Dados'!$B$4:$J$50,6,FALSE)))))))))),"")</f>
        <v/>
      </c>
      <c r="N494" s="25" t="str">
        <f>IFERROR(M494*(IFERROR(VLOOKUP($N$477,'Banco de Dados'!$B$4:$J$50,4,FALSE),"ERRO")),"")</f>
        <v/>
      </c>
      <c r="O494" s="25" t="str">
        <f t="shared" si="321"/>
        <v/>
      </c>
      <c r="P494" s="103" t="str">
        <f>IFERROR(O494*(C494*(PRINCIPAL!$G$134/100))*0.47*(44/12),"")</f>
        <v/>
      </c>
      <c r="Q494" s="107" t="str">
        <f t="shared" si="337"/>
        <v/>
      </c>
      <c r="R494" s="29" t="str">
        <f>IFERROR(IF(AND(PRINCIPAL!$H$135&lt;&gt;"",OR(L494=PRINCIPAL!$I$135,L494=PRINCIPAL!$I$135+PRINCIPAL!$I$135,L494=PRINCIPAL!$I$135+PRINCIPAL!$I$135+PRINCIPAL!$I$135)),0,IF(AND(PRINCIPAL!$H$135&lt;&gt;"",L494=PRINCIPAL!$J$135),VLOOKUP($S$477,'Banco de Dados'!$B$4:$J$50,8,FALSE)*PRINCIPAL!$H$135*(1-(PRINCIPAL!$K$135/100)),IF(AND(PRINCIPAL!$H$135&lt;&gt;"",L494=PRINCIPAL!$L$135),VLOOKUP($S$477,'Banco de Dados'!$B$4:$J$50,8,FALSE)*PRINCIPAL!$H$135*(1-(PRINCIPAL!$M$135/100)),IF(AND(PRINCIPAL!$H$135&lt;&gt;"",L494=PRINCIPAL!$N$135),VLOOKUP($S$477,'Banco de Dados'!$B$4:$J$50,8,FALSE)*PRINCIPAL!$H$135*(1-(PRINCIPAL!$O$135/100)),IF(PRINCIPAL!$H$135&lt;&gt;"",VLOOKUP($S$477,'Banco de Dados'!$B$4:$J$50,8,FALSE)*PRINCIPAL!$H$135,IF(OR(L494=PRINCIPAL!$I$135,L494=PRINCIPAL!$I$135+PRINCIPAL!$I$135,L494=PRINCIPAL!$I$135+PRINCIPAL!$I$135+PRINCIPAL!$I$135),0,IF(L494=PRINCIPAL!$J$135,VLOOKUP($S$477,'Banco de Dados'!$B$4:$J$50,6,FALSE)*(1-(PRINCIPAL!$K$135/100)),IF(L494=PRINCIPAL!$L$135,VLOOKUP($S$477,'Banco de Dados'!$B$4:$J$50,6,FALSE)*(1-(PRINCIPAL!$M$135/100)),IF(L494=PRINCIPAL!$N$135,VLOOKUP($S$477,'Banco de Dados'!$B$4:$J$50,6,FALSE)*(1-(PRINCIPAL!$O$135/100)),VLOOKUP($S$477,'Banco de Dados'!$B$4:$J$50,6,FALSE)))))))))),"")</f>
        <v/>
      </c>
      <c r="S494" s="29" t="str">
        <f>IFERROR(R494*(IFERROR(VLOOKUP($S$477,'Banco de Dados'!$B$4:$J$50,4,FALSE),"ERRO")),"")</f>
        <v/>
      </c>
      <c r="T494" s="29" t="str">
        <f t="shared" si="338"/>
        <v/>
      </c>
      <c r="U494" s="103" t="str">
        <f>IFERROR(T494*(C494*(PRINCIPAL!$G$135/100))*0.47*(44/12),"")</f>
        <v/>
      </c>
      <c r="V494" s="103" t="str">
        <f t="shared" si="314"/>
        <v/>
      </c>
      <c r="W494" s="30" t="str">
        <f>IFERROR(IF(AND(PRINCIPAL!$H$136&lt;&gt;"",OR(L494=PRINCIPAL!$I$136,L494=PRINCIPAL!$I$136+PRINCIPAL!$I$136,L494=PRINCIPAL!$I$136+PRINCIPAL!$I$136+PRINCIPAL!$I$136)),0,IF(AND(PRINCIPAL!$H$136&lt;&gt;"",L494=PRINCIPAL!$J$136),VLOOKUP($X$477,'Banco de Dados'!$B$4:$J$50,8,FALSE)*PRINCIPAL!$H$136*(1-(PRINCIPAL!$K$136/100)),IF(AND(PRINCIPAL!$H$136&lt;&gt;"",L494=PRINCIPAL!$L$136),VLOOKUP($X$477,'Banco de Dados'!$B$4:$J$50,8,FALSE)*PRINCIPAL!$H$136*(1-(PRINCIPAL!$M$136/100)),IF(AND(PRINCIPAL!$H$136&lt;&gt;"",L494=PRINCIPAL!$N$136),VLOOKUP($X$477,'Banco de Dados'!$B$4:$J$50,8,FALSE)*PRINCIPAL!$H$136*(1-(PRINCIPAL!$O$136/100)),IF(PRINCIPAL!$H$136&lt;&gt;"",VLOOKUP($X$477,'Banco de Dados'!$B$4:$J$50,8,FALSE)*PRINCIPAL!$H$136,IF(OR(L494=PRINCIPAL!$I$136,L494=PRINCIPAL!$I$136+PRINCIPAL!$I$136,L494=PRINCIPAL!$I$136+PRINCIPAL!$I$136+PRINCIPAL!$I$136),0,IF(L494=PRINCIPAL!$J$136,VLOOKUP($X$477,'Banco de Dados'!$B$4:$J$50,6,FALSE)*(1-(PRINCIPAL!$K$136/100)),IF(L494=PRINCIPAL!$L$136,VLOOKUP($X$477,'Banco de Dados'!$B$4:$J$50,6,FALSE)*(1-(PRINCIPAL!$M$136/100)),IF(L494=PRINCIPAL!$N$136,VLOOKUP($X$477,'Banco de Dados'!$B$4:$J$50,6,FALSE)*(1-(PRINCIPAL!$O$136/100)),VLOOKUP($X$477,'Banco de Dados'!$B$4:$J$50,6,FALSE)))))))))),"")</f>
        <v/>
      </c>
      <c r="X494" s="29" t="str">
        <f>IFERROR(W494*(IFERROR(VLOOKUP($X$477,'Banco de Dados'!$B$4:$J$50,4,FALSE),"ERRO")),"")</f>
        <v/>
      </c>
      <c r="Y494" s="29" t="str">
        <f t="shared" si="332"/>
        <v/>
      </c>
      <c r="Z494" s="103" t="str">
        <f>IFERROR(Y494*(C494*(PRINCIPAL!$G$136/100))*0.47*(44/12),"")</f>
        <v/>
      </c>
      <c r="AA494" s="111" t="str">
        <f t="shared" si="333"/>
        <v/>
      </c>
      <c r="AB494" s="30" t="str">
        <f>IFERROR(IF(AND(PRINCIPAL!$H$137&lt;&gt;"",OR(L494=PRINCIPAL!$I$137,L494=PRINCIPAL!$I$137+PRINCIPAL!$I$137,L494=PRINCIPAL!$I$137+PRINCIPAL!$I$137+PRINCIPAL!$I$137)),0,IF(AND(PRINCIPAL!$H$137&lt;&gt;"",L494=PRINCIPAL!$J$137),VLOOKUP($AC$477,'Banco de Dados'!$B$4:$J$50,8,FALSE)*PRINCIPAL!$H$137*(1-(PRINCIPAL!$K$137/100)),IF(AND(PRINCIPAL!$H$137&lt;&gt;"",L494=PRINCIPAL!$L$137),VLOOKUP($AC$477,'Banco de Dados'!$B$4:$J$50,8,FALSE)*PRINCIPAL!$H$137*(1-(PRINCIPAL!$M$137/100)),IF(AND(PRINCIPAL!$H$137&lt;&gt;"",L494=PRINCIPAL!$N$137),VLOOKUP($AC$477,'Banco de Dados'!$B$4:$J$50,8,FALSE)*PRINCIPAL!$H$137*(1-(PRINCIPAL!$O$137/100)),IF(PRINCIPAL!$H$137&lt;&gt;"",VLOOKUP($AC$477,'Banco de Dados'!$B$4:$J$50,8,FALSE)*PRINCIPAL!$H$137,IF(OR(L494=PRINCIPAL!$I$137,L494=PRINCIPAL!$I$137+PRINCIPAL!$I$137,L494=PRINCIPAL!$I$137+PRINCIPAL!$I$137+PRINCIPAL!$I$137),0,IF(L494=PRINCIPAL!$J$137,VLOOKUP($AC$477,'Banco de Dados'!$B$4:$J$50,6,FALSE)*(1-(PRINCIPAL!$K$137/100)),IF(L494=PRINCIPAL!$L$137,VLOOKUP($AC$477,'Banco de Dados'!$B$4:$J$50,6,FALSE)*(1-(PRINCIPAL!$M$137/100)),IF(L494=PRINCIPAL!$N$137,VLOOKUP($AC$477,'Banco de Dados'!$B$4:$J$50,6,FALSE)*(1-(PRINCIPAL!$O$137/100)),VLOOKUP($AC$477,'Banco de Dados'!$B$4:$J$50,6,FALSE)))))))))),"")</f>
        <v/>
      </c>
      <c r="AC494" s="29" t="str">
        <f>IFERROR(AB494*(IFERROR(VLOOKUP($AC$477,'Banco de Dados'!$B$4:$J$50,4,FALSE),"ERRO")),"")</f>
        <v/>
      </c>
      <c r="AD494" s="29" t="str">
        <f t="shared" si="323"/>
        <v/>
      </c>
      <c r="AE494" s="103" t="str">
        <f>IFERROR(AD494*(C494*(PRINCIPAL!$G$137/100))*0.47*(44/12),"")</f>
        <v/>
      </c>
      <c r="AF494" s="111" t="str">
        <f t="shared" si="324"/>
        <v/>
      </c>
      <c r="AG494" s="30" t="str">
        <f>IFERROR(IF(AND(PRINCIPAL!$H$138&lt;&gt;"",OR(L494=PRINCIPAL!$I$138,L494=PRINCIPAL!$I$138+PRINCIPAL!$I$138,L494=PRINCIPAL!$I$138+PRINCIPAL!$I$138+PRINCIPAL!$I$138)),0,IF(AND(PRINCIPAL!$H$138&lt;&gt;"",L494=PRINCIPAL!$J$138),VLOOKUP($AH$477,'Banco de Dados'!$B$4:$J$50,8,FALSE)*PRINCIPAL!$H$138*(1-(PRINCIPAL!$K$138/100)),IF(AND(PRINCIPAL!$H$138&lt;&gt;"",L494=PRINCIPAL!$L$138),VLOOKUP($AH$477,'Banco de Dados'!$B$4:$J$50,8,FALSE)*PRINCIPAL!$H$138*(1-(PRINCIPAL!$M$138/100)),IF(AND(PRINCIPAL!$H$138&lt;&gt;"",L494=PRINCIPAL!$N$138),VLOOKUP($AH$477,'Banco de Dados'!$B$4:$J$50,8,FALSE)*PRINCIPAL!$H$138*(1-(PRINCIPAL!$O$138/100)),IF(PRINCIPAL!$H$138&lt;&gt;"",VLOOKUP($AH$477,'Banco de Dados'!$B$4:$J$50,8,FALSE)*PRINCIPAL!$H$138,IF(OR(L494=PRINCIPAL!$I$138,L494=PRINCIPAL!$I$138+PRINCIPAL!$I$138,L494=PRINCIPAL!$I$138+PRINCIPAL!$I$138+PRINCIPAL!$I$138),0,IF(L494=PRINCIPAL!$J$138,VLOOKUP($AH$477,'Banco de Dados'!$B$4:$J$50,6,FALSE)*(1-(PRINCIPAL!$K$138/100)),IF(L494=PRINCIPAL!$L$138,VLOOKUP($AH$477,'Banco de Dados'!$B$4:$J$50,6,FALSE)*(1-(PRINCIPAL!$M$138/100)),IF(L494=PRINCIPAL!$N$138,VLOOKUP($AH$477,'Banco de Dados'!$B$4:$J$50,6,FALSE)*(1-(PRINCIPAL!$O$138/100)),VLOOKUP($AH$477,'Banco de Dados'!$B$4:$J$50,6,FALSE)))))))))),"")</f>
        <v/>
      </c>
      <c r="AH494" s="29" t="str">
        <f>IFERROR(AG494*(IFERROR(VLOOKUP($AH$477,'Banco de Dados'!$B$4:$J$50,4,FALSE),"ERRO")),"")</f>
        <v/>
      </c>
      <c r="AI494" s="29" t="str">
        <f t="shared" si="325"/>
        <v/>
      </c>
      <c r="AJ494" s="103" t="str">
        <f>IFERROR(AI494*(C494*(PRINCIPAL!$G$138/100))*0.47*(44/12),"")</f>
        <v/>
      </c>
      <c r="AK494" s="111" t="str">
        <f t="shared" si="334"/>
        <v/>
      </c>
      <c r="AL494" s="30" t="str">
        <f>IFERROR(IF(AND(PRINCIPAL!$H$139&lt;&gt;"",OR(L494=PRINCIPAL!$I$139,L494=PRINCIPAL!$I$139+PRINCIPAL!$I$139,L494=PRINCIPAL!$I$139+PRINCIPAL!$I$139+PRINCIPAL!$I$139)),0,IF(AND(PRINCIPAL!$H$139&lt;&gt;"",L494=PRINCIPAL!$J$139),VLOOKUP($AM$477,'Banco de Dados'!$B$4:$J$50,8,FALSE)*PRINCIPAL!$H$139*(1-(PRINCIPAL!$K$139/100)),IF(AND(PRINCIPAL!$H$139&lt;&gt;"",L494=PRINCIPAL!$L$139),VLOOKUP($AM$477,'Banco de Dados'!$B$4:$J$50,8,FALSE)*PRINCIPAL!$H$139*(1-(PRINCIPAL!$M$139/100)),IF(AND(PRINCIPAL!$H$139&lt;&gt;"",L494=PRINCIPAL!$N$139),VLOOKUP($AM$477,'Banco de Dados'!$B$4:$J$50,8,FALSE)*PRINCIPAL!$H$139*(1-(PRINCIPAL!$O$139/100)),IF(PRINCIPAL!$H$139&lt;&gt;"",VLOOKUP($AM$477,'Banco de Dados'!$B$4:$J$50,8,FALSE)*PRINCIPAL!$H$139,IF(OR(L494=PRINCIPAL!$I$139,L494=PRINCIPAL!$I$139+PRINCIPAL!$I$139,L494=PRINCIPAL!$I$139+PRINCIPAL!$I$139+PRINCIPAL!$I$139),0,IF(L494=PRINCIPAL!$J$139,VLOOKUP($AM$477,'Banco de Dados'!$B$4:$J$50,6,FALSE)*(1-(PRINCIPAL!$K$139/100)),IF(L494=PRINCIPAL!$L$139,VLOOKUP($AM$477,'Banco de Dados'!$B$4:$J$50,6,FALSE)*(1-(PRINCIPAL!$M$139/100)),IF(L494=PRINCIPAL!$N$139,VLOOKUP($AM$477,'Banco de Dados'!$B$4:$J$50,6,FALSE)*(1-(PRINCIPAL!$O$139/100)),VLOOKUP($AM$477,'Banco de Dados'!$B$4:$J$50,6,FALSE)))))))))),"")</f>
        <v/>
      </c>
      <c r="AM494" s="29" t="str">
        <f>IFERROR(AL494*(IFERROR(VLOOKUP($AM$477,'Banco de Dados'!$B$4:$J$50,4,FALSE),"ERRO")),"")</f>
        <v/>
      </c>
      <c r="AN494" s="29" t="str">
        <f t="shared" si="326"/>
        <v/>
      </c>
      <c r="AO494" s="103" t="str">
        <f>IFERROR(AN494*(C494*(PRINCIPAL!$G$139/100))*0.47*(44/12),"")</f>
        <v/>
      </c>
      <c r="AP494" s="111" t="str">
        <f t="shared" si="327"/>
        <v/>
      </c>
      <c r="AQ494" s="30" t="str">
        <f>IFERROR(IF(AND(PRINCIPAL!$H$140&lt;&gt;"",OR(L494=PRINCIPAL!$I$140,L494=PRINCIPAL!$I$140+PRINCIPAL!$I$140,L494=PRINCIPAL!$I$140+PRINCIPAL!$I$140+PRINCIPAL!$I$140)),0,IF(AND(PRINCIPAL!$H$140&lt;&gt;"",L494=PRINCIPAL!$J$140),VLOOKUP($AR$477,'Banco de Dados'!$B$4:$J$50,8,FALSE)*PRINCIPAL!$H$140*(1-(PRINCIPAL!$K$140/100)),IF(AND(PRINCIPAL!$H$140&lt;&gt;"",L494=PRINCIPAL!$L$140),VLOOKUP($AR$477,'Banco de Dados'!$B$4:$J$50,8,FALSE)*PRINCIPAL!$H$140*(1-(PRINCIPAL!$M$140/100)),IF(AND(PRINCIPAL!$H$140&lt;&gt;"",L494=PRINCIPAL!$N$140),VLOOKUP($AR$477,'Banco de Dados'!$B$4:$J$50,8,FALSE)*PRINCIPAL!$H$140*(1-(PRINCIPAL!$O$140/100)),IF(PRINCIPAL!$H$140&lt;&gt;"",VLOOKUP($AR$477,'Banco de Dados'!$B$4:$J$50,8,FALSE)*PRINCIPAL!$H$140,IF(OR(L494=PRINCIPAL!$I$140,L494=PRINCIPAL!$I$140+PRINCIPAL!$I$140,L494=PRINCIPAL!$I$140+PRINCIPAL!$I$140+PRINCIPAL!$I$140),0,IF(L494=PRINCIPAL!$J$140,VLOOKUP($AR$477,'Banco de Dados'!$B$4:$J$50,6,FALSE)*(1-(PRINCIPAL!$K$140/100)),IF(L494=PRINCIPAL!$L$140,VLOOKUP($AR$477,'Banco de Dados'!$B$4:$J$50,6,FALSE)*(1-(PRINCIPAL!$M$140/100)),IF(L494=PRINCIPAL!$N$140,VLOOKUP($AR$477,'Banco de Dados'!$B$4:$J$50,6,FALSE)*(1-(PRINCIPAL!$O$140/100)),VLOOKUP($AR$477,'Banco de Dados'!$B$4:$J$50,6,FALSE)))))))))),"")</f>
        <v/>
      </c>
      <c r="AR494" s="29" t="str">
        <f>IFERROR(AQ494*(IFERROR(VLOOKUP($AR$477,'Banco de Dados'!$B$4:$J$50,4,FALSE),"ERRO")),"")</f>
        <v/>
      </c>
      <c r="AS494" s="29" t="str">
        <f t="shared" si="328"/>
        <v/>
      </c>
      <c r="AT494" s="103" t="str">
        <f>IFERROR(AS494*(C494*(PRINCIPAL!$G$140/100))*0.47*(44/12),"")</f>
        <v/>
      </c>
      <c r="AU494" s="111" t="str">
        <f t="shared" si="329"/>
        <v/>
      </c>
      <c r="AV494" s="30" t="str">
        <f>IFERROR(IF(AND(PRINCIPAL!$H$141&lt;&gt;"",OR(L494=PRINCIPAL!$I$141,L494=PRINCIPAL!$I$141+PRINCIPAL!$I$141,L494=PRINCIPAL!$I$141+PRINCIPAL!$I$141+PRINCIPAL!$I$141)),0,IF(AND(PRINCIPAL!$H$141&lt;&gt;"",L494=PRINCIPAL!$J$141),VLOOKUP($AW$477,'Banco de Dados'!$B$4:$J$50,8,FALSE)*PRINCIPAL!$H$141*(1-(PRINCIPAL!$K$141/100)),IF(AND(PRINCIPAL!$H$141&lt;&gt;"",L494=PRINCIPAL!$L$141),VLOOKUP($AW$477,'Banco de Dados'!$B$4:$J$50,8,FALSE)*PRINCIPAL!$H$141*(1-(PRINCIPAL!$M$141/100)),IF(AND(PRINCIPAL!$H$141&lt;&gt;"",L494=PRINCIPAL!$N$141),VLOOKUP($AW$477,'Banco de Dados'!$B$4:$J$50,8,FALSE)*PRINCIPAL!$H$141*(1-(PRINCIPAL!$O$141/100)),IF(PRINCIPAL!$H$141&lt;&gt;"",VLOOKUP($AW$477,'Banco de Dados'!$B$4:$J$50,8,FALSE)*PRINCIPAL!$H$141,IF(OR(L494=PRINCIPAL!$I$141,L494=PRINCIPAL!$I$141+PRINCIPAL!$I$141,L494=PRINCIPAL!$I$141+PRINCIPAL!$I$141+PRINCIPAL!$I$141),0,IF(L494=PRINCIPAL!$J$141,VLOOKUP($AW$477,'Banco de Dados'!$B$4:$J$50,6,FALSE)*(1-(PRINCIPAL!$K$141/100)),IF(L494=PRINCIPAL!$L$141,VLOOKUP($AW$477,'Banco de Dados'!$B$4:$J$50,6,FALSE)*(1-(PRINCIPAL!$M$141/100)),IF(L494=PRINCIPAL!$N$141,VLOOKUP($AW$477,'Banco de Dados'!$B$4:$J$50,6,FALSE)*(1-(PRINCIPAL!$O$141/100)),VLOOKUP($AW$477,'Banco de Dados'!$B$4:$J$50,6,FALSE)))))))))),"")</f>
        <v/>
      </c>
      <c r="AW494" s="29" t="str">
        <f>IFERROR(AV494*(IFERROR(VLOOKUP($AW$477,'Banco de Dados'!$B$4:$J$50,4,FALSE),"ERRO")),"")</f>
        <v/>
      </c>
      <c r="AX494" s="29" t="str">
        <f t="shared" si="330"/>
        <v/>
      </c>
      <c r="AY494" s="103" t="str">
        <f>IFERROR(AX494*(C494*(PRINCIPAL!$G$141/100))*0.47*(44/12),"")</f>
        <v/>
      </c>
      <c r="AZ494" s="111" t="str">
        <f t="shared" si="335"/>
        <v/>
      </c>
      <c r="BA494" s="30" t="str">
        <f>IFERROR(IF(AND(PRINCIPAL!$H$142&lt;&gt;"",OR(L494=PRINCIPAL!$I$142,L494=PRINCIPAL!$I$142+PRINCIPAL!$I$142,L494=PRINCIPAL!$I$142+PRINCIPAL!$I$142+PRINCIPAL!$I$142)),0,IF(AND(PRINCIPAL!$H$142&lt;&gt;"",L494=PRINCIPAL!$J$142),VLOOKUP($BB$477,'Banco de Dados'!$B$4:$J$50,8,FALSE)*PRINCIPAL!$H$142*(1-(PRINCIPAL!$K$142/100)),IF(AND(PRINCIPAL!$H$142&lt;&gt;"",L494=PRINCIPAL!$L$142),VLOOKUP($BB$477,'Banco de Dados'!$B$4:$J$50,8,FALSE)*PRINCIPAL!$H$142*(1-(PRINCIPAL!$M$142/100)),IF(AND(PRINCIPAL!$H$142&lt;&gt;"",L494=PRINCIPAL!$N$142),VLOOKUP($BB$477,'Banco de Dados'!$B$4:$J$50,8,FALSE)*PRINCIPAL!$H$142*(1-(PRINCIPAL!$O$142/100)),IF(PRINCIPAL!$H$142&lt;&gt;"",VLOOKUP($BB$477,'Banco de Dados'!$B$4:$J$50,8,FALSE)*PRINCIPAL!$H$142,IF(OR(L494=PRINCIPAL!$I$142,L494=PRINCIPAL!$I$142+PRINCIPAL!$I$142,L494=PRINCIPAL!$I$142+PRINCIPAL!$I$142+PRINCIPAL!$I$142),0,IF(L494=PRINCIPAL!$J$142,VLOOKUP($BB$477,'Banco de Dados'!$B$4:$J$50,6,FALSE)*(1-(PRINCIPAL!$K$142/100)),IF(L494=PRINCIPAL!$L$142,VLOOKUP($BB$477,'Banco de Dados'!$B$4:$J$50,6,FALSE)*(1-(PRINCIPAL!$M$142/100)),IF(L494=PRINCIPAL!$N$142,VLOOKUP($BB$477,'Banco de Dados'!$B$4:$J$50,6,FALSE)*(1-(PRINCIPAL!$O$142/100)),VLOOKUP($BB$477,'Banco de Dados'!$B$4:$J$50,6,FALSE)))))))))),"")</f>
        <v/>
      </c>
      <c r="BB494" s="29" t="str">
        <f>IFERROR(BA494*(IFERROR(VLOOKUP($BB$477,'Banco de Dados'!$B$4:$J$50,4,FALSE),"ERRO")),"")</f>
        <v/>
      </c>
      <c r="BC494" s="29" t="str">
        <f t="shared" si="336"/>
        <v/>
      </c>
      <c r="BD494" s="103" t="str">
        <f>IFERROR(BC494*(C494*(PRINCIPAL!$G$142/100))*0.47*(44/12),"")</f>
        <v/>
      </c>
      <c r="BE494" s="111" t="str">
        <f t="shared" si="315"/>
        <v/>
      </c>
      <c r="BF494" s="30" t="str">
        <f>IFERROR(IF(AND(PRINCIPAL!$H$143&lt;&gt;"",OR(L494=PRINCIPAL!$I$143,L494=PRINCIPAL!$I$143+PRINCIPAL!$I$143,L494=PRINCIPAL!$I$143+PRINCIPAL!$I$143+PRINCIPAL!$I$143)),0,IF(AND(PRINCIPAL!$H$143&lt;&gt;"",L494=PRINCIPAL!$J$143),VLOOKUP($BG$477,'Banco de Dados'!$B$4:$J$50,8,FALSE)*PRINCIPAL!$H$143*(1-(PRINCIPAL!$K$143/100)),IF(AND(PRINCIPAL!$H$143&lt;&gt;"",L494=PRINCIPAL!$L$143),VLOOKUP($BG$477,'Banco de Dados'!$B$4:$J$50,8,FALSE)*PRINCIPAL!$H$143*(1-(PRINCIPAL!$M$143/100)),IF(AND(PRINCIPAL!$H$143&lt;&gt;"",L494=PRINCIPAL!$N$143),VLOOKUP($BG$477,'Banco de Dados'!$B$4:$J$50,8,FALSE)*PRINCIPAL!$H$143*(1-(PRINCIPAL!$O$143/100)),IF(PRINCIPAL!$H$143&lt;&gt;"",VLOOKUP($BG$477,'Banco de Dados'!$B$4:$J$50,8,FALSE)*PRINCIPAL!$H$143,IF(OR(L494=PRINCIPAL!$I$143,L494=PRINCIPAL!$I$143+PRINCIPAL!$I$143,L494=PRINCIPAL!$I$143+PRINCIPAL!$I$143+PRINCIPAL!$I$143),0,IF(L494=PRINCIPAL!$J$143,VLOOKUP($BG$477,'Banco de Dados'!$B$4:$J$50,6,FALSE)*(1-(PRINCIPAL!$K$143/100)),IF(L494=PRINCIPAL!$L$143,VLOOKUP($BG$477,'Banco de Dados'!$B$4:$J$50,6,FALSE)*(1-(PRINCIPAL!$M$143/100)),IF(L494=PRINCIPAL!$N$143,VLOOKUP($BG$477,'Banco de Dados'!$B$4:$J$50,6,FALSE)*(1-(PRINCIPAL!$O$143/100)),VLOOKUP($BG$477,'Banco de Dados'!$B$4:$J$50,6,FALSE)))))))))),"")</f>
        <v/>
      </c>
      <c r="BG494" s="29" t="str">
        <f>IFERROR(BF494*(IFERROR(VLOOKUP($BG$477,'Banco de Dados'!$B$4:$J$50,4,FALSE),"ERRO")),"")</f>
        <v/>
      </c>
      <c r="BH494" s="29" t="str">
        <f t="shared" si="331"/>
        <v/>
      </c>
      <c r="BI494" s="103" t="str">
        <f>IFERROR(BH494*(C494*(PRINCIPAL!$G$143/100))*0.47*(44/12),"")</f>
        <v/>
      </c>
      <c r="BJ494" s="102" t="str">
        <f t="shared" si="316"/>
        <v/>
      </c>
    </row>
    <row r="495" spans="2:62" ht="12.75" customHeight="1" x14ac:dyDescent="0.3">
      <c r="B495" s="326">
        <f t="shared" si="317"/>
        <v>2036</v>
      </c>
      <c r="C495" s="340"/>
      <c r="D495" s="1"/>
      <c r="E495" s="116">
        <v>16</v>
      </c>
      <c r="F495" s="24" t="str">
        <f>IFERROR(VLOOKUP($G$477,'Banco de Dados'!$B$4:$J$50,6,FALSE),"")</f>
        <v/>
      </c>
      <c r="G495" s="25" t="str">
        <f>IFERROR(F495*(IFERROR(VLOOKUP($G$477,'Banco de Dados'!$B$4:$J$50,4,FALSE),"ERRO")),"")</f>
        <v/>
      </c>
      <c r="H495" s="25" t="str">
        <f t="shared" si="318"/>
        <v/>
      </c>
      <c r="I495" s="103" t="str">
        <f t="shared" si="319"/>
        <v/>
      </c>
      <c r="J495" s="117" t="str">
        <f t="shared" si="320"/>
        <v/>
      </c>
      <c r="K495" s="1"/>
      <c r="L495" s="91">
        <v>16</v>
      </c>
      <c r="M495" s="24" t="str">
        <f>IFERROR(IF(AND(PRINCIPAL!$H$134&lt;&gt;"",OR(L495=PRINCIPAL!$I$134,L495=PRINCIPAL!$I$134+PRINCIPAL!$I$134,L495=PRINCIPAL!$I$134+PRINCIPAL!$I$134+PRINCIPAL!$I$134)),0,IF(AND(PRINCIPAL!$H$134&lt;&gt;"",L495=PRINCIPAL!$J$134),VLOOKUP($N$477,'Banco de Dados'!$B$4:$J$50,8,FALSE)*PRINCIPAL!$H$134*(1-(PRINCIPAL!$K$134/100)),IF(AND(PRINCIPAL!$H$134&lt;&gt;"",L495=PRINCIPAL!$L$134),VLOOKUP($N$477,'Banco de Dados'!$B$4:$J$50,8,FALSE)*PRINCIPAL!$H$134*(1-(PRINCIPAL!$M$134/100)),IF(AND(PRINCIPAL!$H$134&lt;&gt;"",L495=PRINCIPAL!$N$134),VLOOKUP($N$477,'Banco de Dados'!$B$4:$J$50,8,FALSE)*PRINCIPAL!$H$134*(1-(PRINCIPAL!$O$134/100)),IF(PRINCIPAL!$H$134&lt;&gt;"",VLOOKUP($N$477,'Banco de Dados'!$B$4:$J$50,8,FALSE)*PRINCIPAL!$H$134,IF(OR(L495=PRINCIPAL!$I$134,L495=PRINCIPAL!$I$134+PRINCIPAL!$I$134,L495=PRINCIPAL!$I$134+PRINCIPAL!$I$134+PRINCIPAL!$I$134),0,IF(L495=PRINCIPAL!$J$134,VLOOKUP($N$477,'Banco de Dados'!$B$4:$J$50,6,FALSE)*(1-(PRINCIPAL!$K$134/100)),IF(L495=PRINCIPAL!$L$134,VLOOKUP($N$477,'Banco de Dados'!$B$4:$J$50,6,FALSE)*(1-(PRINCIPAL!$M$134/100)),IF(L495=PRINCIPAL!$N$134,VLOOKUP($N$477,'Banco de Dados'!$B$4:$J$50,6,FALSE)*(1-(PRINCIPAL!$O$134/100)),VLOOKUP($N$477,'Banco de Dados'!$B$4:$J$50,6,FALSE)))))))))),"")</f>
        <v/>
      </c>
      <c r="N495" s="25" t="str">
        <f>IFERROR(M495*(IFERROR(VLOOKUP($N$477,'Banco de Dados'!$B$4:$J$50,4,FALSE),"ERRO")),"")</f>
        <v/>
      </c>
      <c r="O495" s="25" t="str">
        <f t="shared" si="321"/>
        <v/>
      </c>
      <c r="P495" s="103" t="str">
        <f>IFERROR(O495*(C495*(PRINCIPAL!$G$134/100))*0.47*(44/12),"")</f>
        <v/>
      </c>
      <c r="Q495" s="107" t="str">
        <f t="shared" si="337"/>
        <v/>
      </c>
      <c r="R495" s="29" t="str">
        <f>IFERROR(IF(AND(PRINCIPAL!$H$135&lt;&gt;"",OR(L495=PRINCIPAL!$I$135,L495=PRINCIPAL!$I$135+PRINCIPAL!$I$135,L495=PRINCIPAL!$I$135+PRINCIPAL!$I$135+PRINCIPAL!$I$135)),0,IF(AND(PRINCIPAL!$H$135&lt;&gt;"",L495=PRINCIPAL!$J$135),VLOOKUP($S$477,'Banco de Dados'!$B$4:$J$50,8,FALSE)*PRINCIPAL!$H$135*(1-(PRINCIPAL!$K$135/100)),IF(AND(PRINCIPAL!$H$135&lt;&gt;"",L495=PRINCIPAL!$L$135),VLOOKUP($S$477,'Banco de Dados'!$B$4:$J$50,8,FALSE)*PRINCIPAL!$H$135*(1-(PRINCIPAL!$M$135/100)),IF(AND(PRINCIPAL!$H$135&lt;&gt;"",L495=PRINCIPAL!$N$135),VLOOKUP($S$477,'Banco de Dados'!$B$4:$J$50,8,FALSE)*PRINCIPAL!$H$135*(1-(PRINCIPAL!$O$135/100)),IF(PRINCIPAL!$H$135&lt;&gt;"",VLOOKUP($S$477,'Banco de Dados'!$B$4:$J$50,8,FALSE)*PRINCIPAL!$H$135,IF(OR(L495=PRINCIPAL!$I$135,L495=PRINCIPAL!$I$135+PRINCIPAL!$I$135,L495=PRINCIPAL!$I$135+PRINCIPAL!$I$135+PRINCIPAL!$I$135),0,IF(L495=PRINCIPAL!$J$135,VLOOKUP($S$477,'Banco de Dados'!$B$4:$J$50,6,FALSE)*(1-(PRINCIPAL!$K$135/100)),IF(L495=PRINCIPAL!$L$135,VLOOKUP($S$477,'Banco de Dados'!$B$4:$J$50,6,FALSE)*(1-(PRINCIPAL!$M$135/100)),IF(L495=PRINCIPAL!$N$135,VLOOKUP($S$477,'Banco de Dados'!$B$4:$J$50,6,FALSE)*(1-(PRINCIPAL!$O$135/100)),VLOOKUP($S$477,'Banco de Dados'!$B$4:$J$50,6,FALSE)))))))))),"")</f>
        <v/>
      </c>
      <c r="S495" s="29" t="str">
        <f>IFERROR(R495*(IFERROR(VLOOKUP($S$477,'Banco de Dados'!$B$4:$J$50,4,FALSE),"ERRO")),"")</f>
        <v/>
      </c>
      <c r="T495" s="29" t="str">
        <f t="shared" si="338"/>
        <v/>
      </c>
      <c r="U495" s="103" t="str">
        <f>IFERROR(T495*(C495*(PRINCIPAL!$G$135/100))*0.47*(44/12),"")</f>
        <v/>
      </c>
      <c r="V495" s="103" t="str">
        <f t="shared" si="314"/>
        <v/>
      </c>
      <c r="W495" s="30" t="str">
        <f>IFERROR(IF(AND(PRINCIPAL!$H$136&lt;&gt;"",OR(L495=PRINCIPAL!$I$136,L495=PRINCIPAL!$I$136+PRINCIPAL!$I$136,L495=PRINCIPAL!$I$136+PRINCIPAL!$I$136+PRINCIPAL!$I$136)),0,IF(AND(PRINCIPAL!$H$136&lt;&gt;"",L495=PRINCIPAL!$J$136),VLOOKUP($X$477,'Banco de Dados'!$B$4:$J$50,8,FALSE)*PRINCIPAL!$H$136*(1-(PRINCIPAL!$K$136/100)),IF(AND(PRINCIPAL!$H$136&lt;&gt;"",L495=PRINCIPAL!$L$136),VLOOKUP($X$477,'Banco de Dados'!$B$4:$J$50,8,FALSE)*PRINCIPAL!$H$136*(1-(PRINCIPAL!$M$136/100)),IF(AND(PRINCIPAL!$H$136&lt;&gt;"",L495=PRINCIPAL!$N$136),VLOOKUP($X$477,'Banco de Dados'!$B$4:$J$50,8,FALSE)*PRINCIPAL!$H$136*(1-(PRINCIPAL!$O$136/100)),IF(PRINCIPAL!$H$136&lt;&gt;"",VLOOKUP($X$477,'Banco de Dados'!$B$4:$J$50,8,FALSE)*PRINCIPAL!$H$136,IF(OR(L495=PRINCIPAL!$I$136,L495=PRINCIPAL!$I$136+PRINCIPAL!$I$136,L495=PRINCIPAL!$I$136+PRINCIPAL!$I$136+PRINCIPAL!$I$136),0,IF(L495=PRINCIPAL!$J$136,VLOOKUP($X$477,'Banco de Dados'!$B$4:$J$50,6,FALSE)*(1-(PRINCIPAL!$K$136/100)),IF(L495=PRINCIPAL!$L$136,VLOOKUP($X$477,'Banco de Dados'!$B$4:$J$50,6,FALSE)*(1-(PRINCIPAL!$M$136/100)),IF(L495=PRINCIPAL!$N$136,VLOOKUP($X$477,'Banco de Dados'!$B$4:$J$50,6,FALSE)*(1-(PRINCIPAL!$O$136/100)),VLOOKUP($X$477,'Banco de Dados'!$B$4:$J$50,6,FALSE)))))))))),"")</f>
        <v/>
      </c>
      <c r="X495" s="29" t="str">
        <f>IFERROR(W495*(IFERROR(VLOOKUP($X$477,'Banco de Dados'!$B$4:$J$50,4,FALSE),"ERRO")),"")</f>
        <v/>
      </c>
      <c r="Y495" s="29" t="str">
        <f t="shared" si="332"/>
        <v/>
      </c>
      <c r="Z495" s="103" t="str">
        <f>IFERROR(Y495*(C495*(PRINCIPAL!$G$136/100))*0.47*(44/12),"")</f>
        <v/>
      </c>
      <c r="AA495" s="111" t="str">
        <f t="shared" si="333"/>
        <v/>
      </c>
      <c r="AB495" s="30" t="str">
        <f>IFERROR(IF(AND(PRINCIPAL!$H$137&lt;&gt;"",OR(L495=PRINCIPAL!$I$137,L495=PRINCIPAL!$I$137+PRINCIPAL!$I$137,L495=PRINCIPAL!$I$137+PRINCIPAL!$I$137+PRINCIPAL!$I$137)),0,IF(AND(PRINCIPAL!$H$137&lt;&gt;"",L495=PRINCIPAL!$J$137),VLOOKUP($AC$477,'Banco de Dados'!$B$4:$J$50,8,FALSE)*PRINCIPAL!$H$137*(1-(PRINCIPAL!$K$137/100)),IF(AND(PRINCIPAL!$H$137&lt;&gt;"",L495=PRINCIPAL!$L$137),VLOOKUP($AC$477,'Banco de Dados'!$B$4:$J$50,8,FALSE)*PRINCIPAL!$H$137*(1-(PRINCIPAL!$M$137/100)),IF(AND(PRINCIPAL!$H$137&lt;&gt;"",L495=PRINCIPAL!$N$137),VLOOKUP($AC$477,'Banco de Dados'!$B$4:$J$50,8,FALSE)*PRINCIPAL!$H$137*(1-(PRINCIPAL!$O$137/100)),IF(PRINCIPAL!$H$137&lt;&gt;"",VLOOKUP($AC$477,'Banco de Dados'!$B$4:$J$50,8,FALSE)*PRINCIPAL!$H$137,IF(OR(L495=PRINCIPAL!$I$137,L495=PRINCIPAL!$I$137+PRINCIPAL!$I$137,L495=PRINCIPAL!$I$137+PRINCIPAL!$I$137+PRINCIPAL!$I$137),0,IF(L495=PRINCIPAL!$J$137,VLOOKUP($AC$477,'Banco de Dados'!$B$4:$J$50,6,FALSE)*(1-(PRINCIPAL!$K$137/100)),IF(L495=PRINCIPAL!$L$137,VLOOKUP($AC$477,'Banco de Dados'!$B$4:$J$50,6,FALSE)*(1-(PRINCIPAL!$M$137/100)),IF(L495=PRINCIPAL!$N$137,VLOOKUP($AC$477,'Banco de Dados'!$B$4:$J$50,6,FALSE)*(1-(PRINCIPAL!$O$137/100)),VLOOKUP($AC$477,'Banco de Dados'!$B$4:$J$50,6,FALSE)))))))))),"")</f>
        <v/>
      </c>
      <c r="AC495" s="29" t="str">
        <f>IFERROR(AB495*(IFERROR(VLOOKUP($AC$477,'Banco de Dados'!$B$4:$J$50,4,FALSE),"ERRO")),"")</f>
        <v/>
      </c>
      <c r="AD495" s="29" t="str">
        <f t="shared" si="323"/>
        <v/>
      </c>
      <c r="AE495" s="103" t="str">
        <f>IFERROR(AD495*(C495*(PRINCIPAL!$G$137/100))*0.47*(44/12),"")</f>
        <v/>
      </c>
      <c r="AF495" s="111" t="str">
        <f t="shared" si="324"/>
        <v/>
      </c>
      <c r="AG495" s="30" t="str">
        <f>IFERROR(IF(AND(PRINCIPAL!$H$138&lt;&gt;"",OR(L495=PRINCIPAL!$I$138,L495=PRINCIPAL!$I$138+PRINCIPAL!$I$138,L495=PRINCIPAL!$I$138+PRINCIPAL!$I$138+PRINCIPAL!$I$138)),0,IF(AND(PRINCIPAL!$H$138&lt;&gt;"",L495=PRINCIPAL!$J$138),VLOOKUP($AH$477,'Banco de Dados'!$B$4:$J$50,8,FALSE)*PRINCIPAL!$H$138*(1-(PRINCIPAL!$K$138/100)),IF(AND(PRINCIPAL!$H$138&lt;&gt;"",L495=PRINCIPAL!$L$138),VLOOKUP($AH$477,'Banco de Dados'!$B$4:$J$50,8,FALSE)*PRINCIPAL!$H$138*(1-(PRINCIPAL!$M$138/100)),IF(AND(PRINCIPAL!$H$138&lt;&gt;"",L495=PRINCIPAL!$N$138),VLOOKUP($AH$477,'Banco de Dados'!$B$4:$J$50,8,FALSE)*PRINCIPAL!$H$138*(1-(PRINCIPAL!$O$138/100)),IF(PRINCIPAL!$H$138&lt;&gt;"",VLOOKUP($AH$477,'Banco de Dados'!$B$4:$J$50,8,FALSE)*PRINCIPAL!$H$138,IF(OR(L495=PRINCIPAL!$I$138,L495=PRINCIPAL!$I$138+PRINCIPAL!$I$138,L495=PRINCIPAL!$I$138+PRINCIPAL!$I$138+PRINCIPAL!$I$138),0,IF(L495=PRINCIPAL!$J$138,VLOOKUP($AH$477,'Banco de Dados'!$B$4:$J$50,6,FALSE)*(1-(PRINCIPAL!$K$138/100)),IF(L495=PRINCIPAL!$L$138,VLOOKUP($AH$477,'Banco de Dados'!$B$4:$J$50,6,FALSE)*(1-(PRINCIPAL!$M$138/100)),IF(L495=PRINCIPAL!$N$138,VLOOKUP($AH$477,'Banco de Dados'!$B$4:$J$50,6,FALSE)*(1-(PRINCIPAL!$O$138/100)),VLOOKUP($AH$477,'Banco de Dados'!$B$4:$J$50,6,FALSE)))))))))),"")</f>
        <v/>
      </c>
      <c r="AH495" s="29" t="str">
        <f>IFERROR(AG495*(IFERROR(VLOOKUP($AH$477,'Banco de Dados'!$B$4:$J$50,4,FALSE),"ERRO")),"")</f>
        <v/>
      </c>
      <c r="AI495" s="29" t="str">
        <f t="shared" si="325"/>
        <v/>
      </c>
      <c r="AJ495" s="103" t="str">
        <f>IFERROR(AI495*(C495*(PRINCIPAL!$G$138/100))*0.47*(44/12),"")</f>
        <v/>
      </c>
      <c r="AK495" s="111" t="str">
        <f t="shared" si="334"/>
        <v/>
      </c>
      <c r="AL495" s="30" t="str">
        <f>IFERROR(IF(AND(PRINCIPAL!$H$139&lt;&gt;"",OR(L495=PRINCIPAL!$I$139,L495=PRINCIPAL!$I$139+PRINCIPAL!$I$139,L495=PRINCIPAL!$I$139+PRINCIPAL!$I$139+PRINCIPAL!$I$139)),0,IF(AND(PRINCIPAL!$H$139&lt;&gt;"",L495=PRINCIPAL!$J$139),VLOOKUP($AM$477,'Banco de Dados'!$B$4:$J$50,8,FALSE)*PRINCIPAL!$H$139*(1-(PRINCIPAL!$K$139/100)),IF(AND(PRINCIPAL!$H$139&lt;&gt;"",L495=PRINCIPAL!$L$139),VLOOKUP($AM$477,'Banco de Dados'!$B$4:$J$50,8,FALSE)*PRINCIPAL!$H$139*(1-(PRINCIPAL!$M$139/100)),IF(AND(PRINCIPAL!$H$139&lt;&gt;"",L495=PRINCIPAL!$N$139),VLOOKUP($AM$477,'Banco de Dados'!$B$4:$J$50,8,FALSE)*PRINCIPAL!$H$139*(1-(PRINCIPAL!$O$139/100)),IF(PRINCIPAL!$H$139&lt;&gt;"",VLOOKUP($AM$477,'Banco de Dados'!$B$4:$J$50,8,FALSE)*PRINCIPAL!$H$139,IF(OR(L495=PRINCIPAL!$I$139,L495=PRINCIPAL!$I$139+PRINCIPAL!$I$139,L495=PRINCIPAL!$I$139+PRINCIPAL!$I$139+PRINCIPAL!$I$139),0,IF(L495=PRINCIPAL!$J$139,VLOOKUP($AM$477,'Banco de Dados'!$B$4:$J$50,6,FALSE)*(1-(PRINCIPAL!$K$139/100)),IF(L495=PRINCIPAL!$L$139,VLOOKUP($AM$477,'Banco de Dados'!$B$4:$J$50,6,FALSE)*(1-(PRINCIPAL!$M$139/100)),IF(L495=PRINCIPAL!$N$139,VLOOKUP($AM$477,'Banco de Dados'!$B$4:$J$50,6,FALSE)*(1-(PRINCIPAL!$O$139/100)),VLOOKUP($AM$477,'Banco de Dados'!$B$4:$J$50,6,FALSE)))))))))),"")</f>
        <v/>
      </c>
      <c r="AM495" s="29" t="str">
        <f>IFERROR(AL495*(IFERROR(VLOOKUP($AM$477,'Banco de Dados'!$B$4:$J$50,4,FALSE),"ERRO")),"")</f>
        <v/>
      </c>
      <c r="AN495" s="29" t="str">
        <f t="shared" si="326"/>
        <v/>
      </c>
      <c r="AO495" s="103" t="str">
        <f>IFERROR(AN495*(C495*(PRINCIPAL!$G$139/100))*0.47*(44/12),"")</f>
        <v/>
      </c>
      <c r="AP495" s="111" t="str">
        <f t="shared" si="327"/>
        <v/>
      </c>
      <c r="AQ495" s="30" t="str">
        <f>IFERROR(IF(AND(PRINCIPAL!$H$140&lt;&gt;"",OR(L495=PRINCIPAL!$I$140,L495=PRINCIPAL!$I$140+PRINCIPAL!$I$140,L495=PRINCIPAL!$I$140+PRINCIPAL!$I$140+PRINCIPAL!$I$140)),0,IF(AND(PRINCIPAL!$H$140&lt;&gt;"",L495=PRINCIPAL!$J$140),VLOOKUP($AR$477,'Banco de Dados'!$B$4:$J$50,8,FALSE)*PRINCIPAL!$H$140*(1-(PRINCIPAL!$K$140/100)),IF(AND(PRINCIPAL!$H$140&lt;&gt;"",L495=PRINCIPAL!$L$140),VLOOKUP($AR$477,'Banco de Dados'!$B$4:$J$50,8,FALSE)*PRINCIPAL!$H$140*(1-(PRINCIPAL!$M$140/100)),IF(AND(PRINCIPAL!$H$140&lt;&gt;"",L495=PRINCIPAL!$N$140),VLOOKUP($AR$477,'Banco de Dados'!$B$4:$J$50,8,FALSE)*PRINCIPAL!$H$140*(1-(PRINCIPAL!$O$140/100)),IF(PRINCIPAL!$H$140&lt;&gt;"",VLOOKUP($AR$477,'Banco de Dados'!$B$4:$J$50,8,FALSE)*PRINCIPAL!$H$140,IF(OR(L495=PRINCIPAL!$I$140,L495=PRINCIPAL!$I$140+PRINCIPAL!$I$140,L495=PRINCIPAL!$I$140+PRINCIPAL!$I$140+PRINCIPAL!$I$140),0,IF(L495=PRINCIPAL!$J$140,VLOOKUP($AR$477,'Banco de Dados'!$B$4:$J$50,6,FALSE)*(1-(PRINCIPAL!$K$140/100)),IF(L495=PRINCIPAL!$L$140,VLOOKUP($AR$477,'Banco de Dados'!$B$4:$J$50,6,FALSE)*(1-(PRINCIPAL!$M$140/100)),IF(L495=PRINCIPAL!$N$140,VLOOKUP($AR$477,'Banco de Dados'!$B$4:$J$50,6,FALSE)*(1-(PRINCIPAL!$O$140/100)),VLOOKUP($AR$477,'Banco de Dados'!$B$4:$J$50,6,FALSE)))))))))),"")</f>
        <v/>
      </c>
      <c r="AR495" s="29" t="str">
        <f>IFERROR(AQ495*(IFERROR(VLOOKUP($AR$477,'Banco de Dados'!$B$4:$J$50,4,FALSE),"ERRO")),"")</f>
        <v/>
      </c>
      <c r="AS495" s="29" t="str">
        <f t="shared" si="328"/>
        <v/>
      </c>
      <c r="AT495" s="103" t="str">
        <f>IFERROR(AS495*(C495*(PRINCIPAL!$G$140/100))*0.47*(44/12),"")</f>
        <v/>
      </c>
      <c r="AU495" s="111" t="str">
        <f t="shared" si="329"/>
        <v/>
      </c>
      <c r="AV495" s="30" t="str">
        <f>IFERROR(IF(AND(PRINCIPAL!$H$141&lt;&gt;"",OR(L495=PRINCIPAL!$I$141,L495=PRINCIPAL!$I$141+PRINCIPAL!$I$141,L495=PRINCIPAL!$I$141+PRINCIPAL!$I$141+PRINCIPAL!$I$141)),0,IF(AND(PRINCIPAL!$H$141&lt;&gt;"",L495=PRINCIPAL!$J$141),VLOOKUP($AW$477,'Banco de Dados'!$B$4:$J$50,8,FALSE)*PRINCIPAL!$H$141*(1-(PRINCIPAL!$K$141/100)),IF(AND(PRINCIPAL!$H$141&lt;&gt;"",L495=PRINCIPAL!$L$141),VLOOKUP($AW$477,'Banco de Dados'!$B$4:$J$50,8,FALSE)*PRINCIPAL!$H$141*(1-(PRINCIPAL!$M$141/100)),IF(AND(PRINCIPAL!$H$141&lt;&gt;"",L495=PRINCIPAL!$N$141),VLOOKUP($AW$477,'Banco de Dados'!$B$4:$J$50,8,FALSE)*PRINCIPAL!$H$141*(1-(PRINCIPAL!$O$141/100)),IF(PRINCIPAL!$H$141&lt;&gt;"",VLOOKUP($AW$477,'Banco de Dados'!$B$4:$J$50,8,FALSE)*PRINCIPAL!$H$141,IF(OR(L495=PRINCIPAL!$I$141,L495=PRINCIPAL!$I$141+PRINCIPAL!$I$141,L495=PRINCIPAL!$I$141+PRINCIPAL!$I$141+PRINCIPAL!$I$141),0,IF(L495=PRINCIPAL!$J$141,VLOOKUP($AW$477,'Banco de Dados'!$B$4:$J$50,6,FALSE)*(1-(PRINCIPAL!$K$141/100)),IF(L495=PRINCIPAL!$L$141,VLOOKUP($AW$477,'Banco de Dados'!$B$4:$J$50,6,FALSE)*(1-(PRINCIPAL!$M$141/100)),IF(L495=PRINCIPAL!$N$141,VLOOKUP($AW$477,'Banco de Dados'!$B$4:$J$50,6,FALSE)*(1-(PRINCIPAL!$O$141/100)),VLOOKUP($AW$477,'Banco de Dados'!$B$4:$J$50,6,FALSE)))))))))),"")</f>
        <v/>
      </c>
      <c r="AW495" s="29" t="str">
        <f>IFERROR(AV495*(IFERROR(VLOOKUP($AW$477,'Banco de Dados'!$B$4:$J$50,4,FALSE),"ERRO")),"")</f>
        <v/>
      </c>
      <c r="AX495" s="29" t="str">
        <f t="shared" si="330"/>
        <v/>
      </c>
      <c r="AY495" s="103" t="str">
        <f>IFERROR(AX495*(C495*(PRINCIPAL!$G$141/100))*0.47*(44/12),"")</f>
        <v/>
      </c>
      <c r="AZ495" s="111" t="str">
        <f t="shared" si="335"/>
        <v/>
      </c>
      <c r="BA495" s="30" t="str">
        <f>IFERROR(IF(AND(PRINCIPAL!$H$142&lt;&gt;"",OR(L495=PRINCIPAL!$I$142,L495=PRINCIPAL!$I$142+PRINCIPAL!$I$142,L495=PRINCIPAL!$I$142+PRINCIPAL!$I$142+PRINCIPAL!$I$142)),0,IF(AND(PRINCIPAL!$H$142&lt;&gt;"",L495=PRINCIPAL!$J$142),VLOOKUP($BB$477,'Banco de Dados'!$B$4:$J$50,8,FALSE)*PRINCIPAL!$H$142*(1-(PRINCIPAL!$K$142/100)),IF(AND(PRINCIPAL!$H$142&lt;&gt;"",L495=PRINCIPAL!$L$142),VLOOKUP($BB$477,'Banco de Dados'!$B$4:$J$50,8,FALSE)*PRINCIPAL!$H$142*(1-(PRINCIPAL!$M$142/100)),IF(AND(PRINCIPAL!$H$142&lt;&gt;"",L495=PRINCIPAL!$N$142),VLOOKUP($BB$477,'Banco de Dados'!$B$4:$J$50,8,FALSE)*PRINCIPAL!$H$142*(1-(PRINCIPAL!$O$142/100)),IF(PRINCIPAL!$H$142&lt;&gt;"",VLOOKUP($BB$477,'Banco de Dados'!$B$4:$J$50,8,FALSE)*PRINCIPAL!$H$142,IF(OR(L495=PRINCIPAL!$I$142,L495=PRINCIPAL!$I$142+PRINCIPAL!$I$142,L495=PRINCIPAL!$I$142+PRINCIPAL!$I$142+PRINCIPAL!$I$142),0,IF(L495=PRINCIPAL!$J$142,VLOOKUP($BB$477,'Banco de Dados'!$B$4:$J$50,6,FALSE)*(1-(PRINCIPAL!$K$142/100)),IF(L495=PRINCIPAL!$L$142,VLOOKUP($BB$477,'Banco de Dados'!$B$4:$J$50,6,FALSE)*(1-(PRINCIPAL!$M$142/100)),IF(L495=PRINCIPAL!$N$142,VLOOKUP($BB$477,'Banco de Dados'!$B$4:$J$50,6,FALSE)*(1-(PRINCIPAL!$O$142/100)),VLOOKUP($BB$477,'Banco de Dados'!$B$4:$J$50,6,FALSE)))))))))),"")</f>
        <v/>
      </c>
      <c r="BB495" s="29" t="str">
        <f>IFERROR(BA495*(IFERROR(VLOOKUP($BB$477,'Banco de Dados'!$B$4:$J$50,4,FALSE),"ERRO")),"")</f>
        <v/>
      </c>
      <c r="BC495" s="29" t="str">
        <f t="shared" si="336"/>
        <v/>
      </c>
      <c r="BD495" s="103" t="str">
        <f>IFERROR(BC495*(C495*(PRINCIPAL!$G$142/100))*0.47*(44/12),"")</f>
        <v/>
      </c>
      <c r="BE495" s="111" t="str">
        <f t="shared" si="315"/>
        <v/>
      </c>
      <c r="BF495" s="30" t="str">
        <f>IFERROR(IF(AND(PRINCIPAL!$H$143&lt;&gt;"",OR(L495=PRINCIPAL!$I$143,L495=PRINCIPAL!$I$143+PRINCIPAL!$I$143,L495=PRINCIPAL!$I$143+PRINCIPAL!$I$143+PRINCIPAL!$I$143)),0,IF(AND(PRINCIPAL!$H$143&lt;&gt;"",L495=PRINCIPAL!$J$143),VLOOKUP($BG$477,'Banco de Dados'!$B$4:$J$50,8,FALSE)*PRINCIPAL!$H$143*(1-(PRINCIPAL!$K$143/100)),IF(AND(PRINCIPAL!$H$143&lt;&gt;"",L495=PRINCIPAL!$L$143),VLOOKUP($BG$477,'Banco de Dados'!$B$4:$J$50,8,FALSE)*PRINCIPAL!$H$143*(1-(PRINCIPAL!$M$143/100)),IF(AND(PRINCIPAL!$H$143&lt;&gt;"",L495=PRINCIPAL!$N$143),VLOOKUP($BG$477,'Banco de Dados'!$B$4:$J$50,8,FALSE)*PRINCIPAL!$H$143*(1-(PRINCIPAL!$O$143/100)),IF(PRINCIPAL!$H$143&lt;&gt;"",VLOOKUP($BG$477,'Banco de Dados'!$B$4:$J$50,8,FALSE)*PRINCIPAL!$H$143,IF(OR(L495=PRINCIPAL!$I$143,L495=PRINCIPAL!$I$143+PRINCIPAL!$I$143,L495=PRINCIPAL!$I$143+PRINCIPAL!$I$143+PRINCIPAL!$I$143),0,IF(L495=PRINCIPAL!$J$143,VLOOKUP($BG$477,'Banco de Dados'!$B$4:$J$50,6,FALSE)*(1-(PRINCIPAL!$K$143/100)),IF(L495=PRINCIPAL!$L$143,VLOOKUP($BG$477,'Banco de Dados'!$B$4:$J$50,6,FALSE)*(1-(PRINCIPAL!$M$143/100)),IF(L495=PRINCIPAL!$N$143,VLOOKUP($BG$477,'Banco de Dados'!$B$4:$J$50,6,FALSE)*(1-(PRINCIPAL!$O$143/100)),VLOOKUP($BG$477,'Banco de Dados'!$B$4:$J$50,6,FALSE)))))))))),"")</f>
        <v/>
      </c>
      <c r="BG495" s="29" t="str">
        <f>IFERROR(BF495*(IFERROR(VLOOKUP($BG$477,'Banco de Dados'!$B$4:$J$50,4,FALSE),"ERRO")),"")</f>
        <v/>
      </c>
      <c r="BH495" s="29" t="str">
        <f t="shared" si="331"/>
        <v/>
      </c>
      <c r="BI495" s="103" t="str">
        <f>IFERROR(BH495*(C495*(PRINCIPAL!$G$143/100))*0.47*(44/12),"")</f>
        <v/>
      </c>
      <c r="BJ495" s="102" t="str">
        <f t="shared" si="316"/>
        <v/>
      </c>
    </row>
    <row r="496" spans="2:62" ht="12.75" customHeight="1" x14ac:dyDescent="0.3">
      <c r="B496" s="326">
        <f t="shared" si="317"/>
        <v>2037</v>
      </c>
      <c r="C496" s="340"/>
      <c r="D496" s="1"/>
      <c r="E496" s="116">
        <v>17</v>
      </c>
      <c r="F496" s="24" t="str">
        <f>IFERROR(VLOOKUP($G$477,'Banco de Dados'!$B$4:$J$50,6,FALSE),"")</f>
        <v/>
      </c>
      <c r="G496" s="25" t="str">
        <f>IFERROR(F496*(IFERROR(VLOOKUP($G$477,'Banco de Dados'!$B$4:$J$50,4,FALSE),"ERRO")),"")</f>
        <v/>
      </c>
      <c r="H496" s="25" t="str">
        <f t="shared" si="318"/>
        <v/>
      </c>
      <c r="I496" s="103" t="str">
        <f t="shared" si="319"/>
        <v/>
      </c>
      <c r="J496" s="117" t="str">
        <f t="shared" si="320"/>
        <v/>
      </c>
      <c r="K496" s="1"/>
      <c r="L496" s="91">
        <v>17</v>
      </c>
      <c r="M496" s="24" t="str">
        <f>IFERROR(IF(AND(PRINCIPAL!$H$134&lt;&gt;"",OR(L496=PRINCIPAL!$I$134,L496=PRINCIPAL!$I$134+PRINCIPAL!$I$134,L496=PRINCIPAL!$I$134+PRINCIPAL!$I$134+PRINCIPAL!$I$134)),0,IF(AND(PRINCIPAL!$H$134&lt;&gt;"",L496=PRINCIPAL!$J$134),VLOOKUP($N$477,'Banco de Dados'!$B$4:$J$50,8,FALSE)*PRINCIPAL!$H$134*(1-(PRINCIPAL!$K$134/100)),IF(AND(PRINCIPAL!$H$134&lt;&gt;"",L496=PRINCIPAL!$L$134),VLOOKUP($N$477,'Banco de Dados'!$B$4:$J$50,8,FALSE)*PRINCIPAL!$H$134*(1-(PRINCIPAL!$M$134/100)),IF(AND(PRINCIPAL!$H$134&lt;&gt;"",L496=PRINCIPAL!$N$134),VLOOKUP($N$477,'Banco de Dados'!$B$4:$J$50,8,FALSE)*PRINCIPAL!$H$134*(1-(PRINCIPAL!$O$134/100)),IF(PRINCIPAL!$H$134&lt;&gt;"",VLOOKUP($N$477,'Banco de Dados'!$B$4:$J$50,8,FALSE)*PRINCIPAL!$H$134,IF(OR(L496=PRINCIPAL!$I$134,L496=PRINCIPAL!$I$134+PRINCIPAL!$I$134,L496=PRINCIPAL!$I$134+PRINCIPAL!$I$134+PRINCIPAL!$I$134),0,IF(L496=PRINCIPAL!$J$134,VLOOKUP($N$477,'Banco de Dados'!$B$4:$J$50,6,FALSE)*(1-(PRINCIPAL!$K$134/100)),IF(L496=PRINCIPAL!$L$134,VLOOKUP($N$477,'Banco de Dados'!$B$4:$J$50,6,FALSE)*(1-(PRINCIPAL!$M$134/100)),IF(L496=PRINCIPAL!$N$134,VLOOKUP($N$477,'Banco de Dados'!$B$4:$J$50,6,FALSE)*(1-(PRINCIPAL!$O$134/100)),VLOOKUP($N$477,'Banco de Dados'!$B$4:$J$50,6,FALSE)))))))))),"")</f>
        <v/>
      </c>
      <c r="N496" s="25" t="str">
        <f>IFERROR(M496*(IFERROR(VLOOKUP($N$477,'Banco de Dados'!$B$4:$J$50,4,FALSE),"ERRO")),"")</f>
        <v/>
      </c>
      <c r="O496" s="25" t="str">
        <f t="shared" si="321"/>
        <v/>
      </c>
      <c r="P496" s="103" t="str">
        <f>IFERROR(O496*(C496*(PRINCIPAL!$G$134/100))*0.47*(44/12),"")</f>
        <v/>
      </c>
      <c r="Q496" s="107" t="str">
        <f>IFERROR(Q495+P496,"")</f>
        <v/>
      </c>
      <c r="R496" s="29" t="str">
        <f>IFERROR(IF(AND(PRINCIPAL!$H$135&lt;&gt;"",OR(L496=PRINCIPAL!$I$135,L496=PRINCIPAL!$I$135+PRINCIPAL!$I$135,L496=PRINCIPAL!$I$135+PRINCIPAL!$I$135+PRINCIPAL!$I$135)),0,IF(AND(PRINCIPAL!$H$135&lt;&gt;"",L496=PRINCIPAL!$J$135),VLOOKUP($S$477,'Banco de Dados'!$B$4:$J$50,8,FALSE)*PRINCIPAL!$H$135*(1-(PRINCIPAL!$K$135/100)),IF(AND(PRINCIPAL!$H$135&lt;&gt;"",L496=PRINCIPAL!$L$135),VLOOKUP($S$477,'Banco de Dados'!$B$4:$J$50,8,FALSE)*PRINCIPAL!$H$135*(1-(PRINCIPAL!$M$135/100)),IF(AND(PRINCIPAL!$H$135&lt;&gt;"",L496=PRINCIPAL!$N$135),VLOOKUP($S$477,'Banco de Dados'!$B$4:$J$50,8,FALSE)*PRINCIPAL!$H$135*(1-(PRINCIPAL!$O$135/100)),IF(PRINCIPAL!$H$135&lt;&gt;"",VLOOKUP($S$477,'Banco de Dados'!$B$4:$J$50,8,FALSE)*PRINCIPAL!$H$135,IF(OR(L496=PRINCIPAL!$I$135,L496=PRINCIPAL!$I$135+PRINCIPAL!$I$135,L496=PRINCIPAL!$I$135+PRINCIPAL!$I$135+PRINCIPAL!$I$135),0,IF(L496=PRINCIPAL!$J$135,VLOOKUP($S$477,'Banco de Dados'!$B$4:$J$50,6,FALSE)*(1-(PRINCIPAL!$K$135/100)),IF(L496=PRINCIPAL!$L$135,VLOOKUP($S$477,'Banco de Dados'!$B$4:$J$50,6,FALSE)*(1-(PRINCIPAL!$M$135/100)),IF(L496=PRINCIPAL!$N$135,VLOOKUP($S$477,'Banco de Dados'!$B$4:$J$50,6,FALSE)*(1-(PRINCIPAL!$O$135/100)),VLOOKUP($S$477,'Banco de Dados'!$B$4:$J$50,6,FALSE)))))))))),"")</f>
        <v/>
      </c>
      <c r="S496" s="29" t="str">
        <f>IFERROR(R496*(IFERROR(VLOOKUP($S$477,'Banco de Dados'!$B$4:$J$50,4,FALSE),"ERRO")),"")</f>
        <v/>
      </c>
      <c r="T496" s="29" t="str">
        <f t="shared" si="338"/>
        <v/>
      </c>
      <c r="U496" s="103" t="str">
        <f>IFERROR(T496*(C496*(PRINCIPAL!$G$135/100))*0.47*(44/12),"")</f>
        <v/>
      </c>
      <c r="V496" s="103" t="str">
        <f t="shared" si="314"/>
        <v/>
      </c>
      <c r="W496" s="30" t="str">
        <f>IFERROR(IF(AND(PRINCIPAL!$H$136&lt;&gt;"",OR(L496=PRINCIPAL!$I$136,L496=PRINCIPAL!$I$136+PRINCIPAL!$I$136,L496=PRINCIPAL!$I$136+PRINCIPAL!$I$136+PRINCIPAL!$I$136)),0,IF(AND(PRINCIPAL!$H$136&lt;&gt;"",L496=PRINCIPAL!$J$136),VLOOKUP($X$477,'Banco de Dados'!$B$4:$J$50,8,FALSE)*PRINCIPAL!$H$136*(1-(PRINCIPAL!$K$136/100)),IF(AND(PRINCIPAL!$H$136&lt;&gt;"",L496=PRINCIPAL!$L$136),VLOOKUP($X$477,'Banco de Dados'!$B$4:$J$50,8,FALSE)*PRINCIPAL!$H$136*(1-(PRINCIPAL!$M$136/100)),IF(AND(PRINCIPAL!$H$136&lt;&gt;"",L496=PRINCIPAL!$N$136),VLOOKUP($X$477,'Banco de Dados'!$B$4:$J$50,8,FALSE)*PRINCIPAL!$H$136*(1-(PRINCIPAL!$O$136/100)),IF(PRINCIPAL!$H$136&lt;&gt;"",VLOOKUP($X$477,'Banco de Dados'!$B$4:$J$50,8,FALSE)*PRINCIPAL!$H$136,IF(OR(L496=PRINCIPAL!$I$136,L496=PRINCIPAL!$I$136+PRINCIPAL!$I$136,L496=PRINCIPAL!$I$136+PRINCIPAL!$I$136+PRINCIPAL!$I$136),0,IF(L496=PRINCIPAL!$J$136,VLOOKUP($X$477,'Banco de Dados'!$B$4:$J$50,6,FALSE)*(1-(PRINCIPAL!$K$136/100)),IF(L496=PRINCIPAL!$L$136,VLOOKUP($X$477,'Banco de Dados'!$B$4:$J$50,6,FALSE)*(1-(PRINCIPAL!$M$136/100)),IF(L496=PRINCIPAL!$N$136,VLOOKUP($X$477,'Banco de Dados'!$B$4:$J$50,6,FALSE)*(1-(PRINCIPAL!$O$136/100)),VLOOKUP($X$477,'Banco de Dados'!$B$4:$J$50,6,FALSE)))))))))),"")</f>
        <v/>
      </c>
      <c r="X496" s="29" t="str">
        <f>IFERROR(W496*(IFERROR(VLOOKUP($X$477,'Banco de Dados'!$B$4:$J$50,4,FALSE),"ERRO")),"")</f>
        <v/>
      </c>
      <c r="Y496" s="29" t="str">
        <f t="shared" si="332"/>
        <v/>
      </c>
      <c r="Z496" s="103" t="str">
        <f>IFERROR(Y496*(C496*(PRINCIPAL!$G$136/100))*0.47*(44/12),"")</f>
        <v/>
      </c>
      <c r="AA496" s="111" t="str">
        <f t="shared" si="333"/>
        <v/>
      </c>
      <c r="AB496" s="30" t="str">
        <f>IFERROR(IF(AND(PRINCIPAL!$H$137&lt;&gt;"",OR(L496=PRINCIPAL!$I$137,L496=PRINCIPAL!$I$137+PRINCIPAL!$I$137,L496=PRINCIPAL!$I$137+PRINCIPAL!$I$137+PRINCIPAL!$I$137)),0,IF(AND(PRINCIPAL!$H$137&lt;&gt;"",L496=PRINCIPAL!$J$137),VLOOKUP($AC$477,'Banco de Dados'!$B$4:$J$50,8,FALSE)*PRINCIPAL!$H$137*(1-(PRINCIPAL!$K$137/100)),IF(AND(PRINCIPAL!$H$137&lt;&gt;"",L496=PRINCIPAL!$L$137),VLOOKUP($AC$477,'Banco de Dados'!$B$4:$J$50,8,FALSE)*PRINCIPAL!$H$137*(1-(PRINCIPAL!$M$137/100)),IF(AND(PRINCIPAL!$H$137&lt;&gt;"",L496=PRINCIPAL!$N$137),VLOOKUP($AC$477,'Banco de Dados'!$B$4:$J$50,8,FALSE)*PRINCIPAL!$H$137*(1-(PRINCIPAL!$O$137/100)),IF(PRINCIPAL!$H$137&lt;&gt;"",VLOOKUP($AC$477,'Banco de Dados'!$B$4:$J$50,8,FALSE)*PRINCIPAL!$H$137,IF(OR(L496=PRINCIPAL!$I$137,L496=PRINCIPAL!$I$137+PRINCIPAL!$I$137,L496=PRINCIPAL!$I$137+PRINCIPAL!$I$137+PRINCIPAL!$I$137),0,IF(L496=PRINCIPAL!$J$137,VLOOKUP($AC$477,'Banco de Dados'!$B$4:$J$50,6,FALSE)*(1-(PRINCIPAL!$K$137/100)),IF(L496=PRINCIPAL!$L$137,VLOOKUP($AC$477,'Banco de Dados'!$B$4:$J$50,6,FALSE)*(1-(PRINCIPAL!$M$137/100)),IF(L496=PRINCIPAL!$N$137,VLOOKUP($AC$477,'Banco de Dados'!$B$4:$J$50,6,FALSE)*(1-(PRINCIPAL!$O$137/100)),VLOOKUP($AC$477,'Banco de Dados'!$B$4:$J$50,6,FALSE)))))))))),"")</f>
        <v/>
      </c>
      <c r="AC496" s="29" t="str">
        <f>IFERROR(AB496*(IFERROR(VLOOKUP($AC$477,'Banco de Dados'!$B$4:$J$50,4,FALSE),"ERRO")),"")</f>
        <v/>
      </c>
      <c r="AD496" s="29" t="str">
        <f t="shared" si="323"/>
        <v/>
      </c>
      <c r="AE496" s="103" t="str">
        <f>IFERROR(AD496*(C496*(PRINCIPAL!$G$137/100))*0.47*(44/12),"")</f>
        <v/>
      </c>
      <c r="AF496" s="111" t="str">
        <f t="shared" si="324"/>
        <v/>
      </c>
      <c r="AG496" s="30" t="str">
        <f>IFERROR(IF(AND(PRINCIPAL!$H$138&lt;&gt;"",OR(L496=PRINCIPAL!$I$138,L496=PRINCIPAL!$I$138+PRINCIPAL!$I$138,L496=PRINCIPAL!$I$138+PRINCIPAL!$I$138+PRINCIPAL!$I$138)),0,IF(AND(PRINCIPAL!$H$138&lt;&gt;"",L496=PRINCIPAL!$J$138),VLOOKUP($AH$477,'Banco de Dados'!$B$4:$J$50,8,FALSE)*PRINCIPAL!$H$138*(1-(PRINCIPAL!$K$138/100)),IF(AND(PRINCIPAL!$H$138&lt;&gt;"",L496=PRINCIPAL!$L$138),VLOOKUP($AH$477,'Banco de Dados'!$B$4:$J$50,8,FALSE)*PRINCIPAL!$H$138*(1-(PRINCIPAL!$M$138/100)),IF(AND(PRINCIPAL!$H$138&lt;&gt;"",L496=PRINCIPAL!$N$138),VLOOKUP($AH$477,'Banco de Dados'!$B$4:$J$50,8,FALSE)*PRINCIPAL!$H$138*(1-(PRINCIPAL!$O$138/100)),IF(PRINCIPAL!$H$138&lt;&gt;"",VLOOKUP($AH$477,'Banco de Dados'!$B$4:$J$50,8,FALSE)*PRINCIPAL!$H$138,IF(OR(L496=PRINCIPAL!$I$138,L496=PRINCIPAL!$I$138+PRINCIPAL!$I$138,L496=PRINCIPAL!$I$138+PRINCIPAL!$I$138+PRINCIPAL!$I$138),0,IF(L496=PRINCIPAL!$J$138,VLOOKUP($AH$477,'Banco de Dados'!$B$4:$J$50,6,FALSE)*(1-(PRINCIPAL!$K$138/100)),IF(L496=PRINCIPAL!$L$138,VLOOKUP($AH$477,'Banco de Dados'!$B$4:$J$50,6,FALSE)*(1-(PRINCIPAL!$M$138/100)),IF(L496=PRINCIPAL!$N$138,VLOOKUP($AH$477,'Banco de Dados'!$B$4:$J$50,6,FALSE)*(1-(PRINCIPAL!$O$138/100)),VLOOKUP($AH$477,'Banco de Dados'!$B$4:$J$50,6,FALSE)))))))))),"")</f>
        <v/>
      </c>
      <c r="AH496" s="29" t="str">
        <f>IFERROR(AG496*(IFERROR(VLOOKUP($AH$477,'Banco de Dados'!$B$4:$J$50,4,FALSE),"ERRO")),"")</f>
        <v/>
      </c>
      <c r="AI496" s="29" t="str">
        <f t="shared" si="325"/>
        <v/>
      </c>
      <c r="AJ496" s="103" t="str">
        <f>IFERROR(AI496*(C496*(PRINCIPAL!$G$138/100))*0.47*(44/12),"")</f>
        <v/>
      </c>
      <c r="AK496" s="111" t="str">
        <f t="shared" si="334"/>
        <v/>
      </c>
      <c r="AL496" s="30" t="str">
        <f>IFERROR(IF(AND(PRINCIPAL!$H$139&lt;&gt;"",OR(L496=PRINCIPAL!$I$139,L496=PRINCIPAL!$I$139+PRINCIPAL!$I$139,L496=PRINCIPAL!$I$139+PRINCIPAL!$I$139+PRINCIPAL!$I$139)),0,IF(AND(PRINCIPAL!$H$139&lt;&gt;"",L496=PRINCIPAL!$J$139),VLOOKUP($AM$477,'Banco de Dados'!$B$4:$J$50,8,FALSE)*PRINCIPAL!$H$139*(1-(PRINCIPAL!$K$139/100)),IF(AND(PRINCIPAL!$H$139&lt;&gt;"",L496=PRINCIPAL!$L$139),VLOOKUP($AM$477,'Banco de Dados'!$B$4:$J$50,8,FALSE)*PRINCIPAL!$H$139*(1-(PRINCIPAL!$M$139/100)),IF(AND(PRINCIPAL!$H$139&lt;&gt;"",L496=PRINCIPAL!$N$139),VLOOKUP($AM$477,'Banco de Dados'!$B$4:$J$50,8,FALSE)*PRINCIPAL!$H$139*(1-(PRINCIPAL!$O$139/100)),IF(PRINCIPAL!$H$139&lt;&gt;"",VLOOKUP($AM$477,'Banco de Dados'!$B$4:$J$50,8,FALSE)*PRINCIPAL!$H$139,IF(OR(L496=PRINCIPAL!$I$139,L496=PRINCIPAL!$I$139+PRINCIPAL!$I$139,L496=PRINCIPAL!$I$139+PRINCIPAL!$I$139+PRINCIPAL!$I$139),0,IF(L496=PRINCIPAL!$J$139,VLOOKUP($AM$477,'Banco de Dados'!$B$4:$J$50,6,FALSE)*(1-(PRINCIPAL!$K$139/100)),IF(L496=PRINCIPAL!$L$139,VLOOKUP($AM$477,'Banco de Dados'!$B$4:$J$50,6,FALSE)*(1-(PRINCIPAL!$M$139/100)),IF(L496=PRINCIPAL!$N$139,VLOOKUP($AM$477,'Banco de Dados'!$B$4:$J$50,6,FALSE)*(1-(PRINCIPAL!$O$139/100)),VLOOKUP($AM$477,'Banco de Dados'!$B$4:$J$50,6,FALSE)))))))))),"")</f>
        <v/>
      </c>
      <c r="AM496" s="29" t="str">
        <f>IFERROR(AL496*(IFERROR(VLOOKUP($AM$477,'Banco de Dados'!$B$4:$J$50,4,FALSE),"ERRO")),"")</f>
        <v/>
      </c>
      <c r="AN496" s="29" t="str">
        <f t="shared" si="326"/>
        <v/>
      </c>
      <c r="AO496" s="103" t="str">
        <f>IFERROR(AN496*(C496*(PRINCIPAL!$G$139/100))*0.47*(44/12),"")</f>
        <v/>
      </c>
      <c r="AP496" s="111" t="str">
        <f t="shared" si="327"/>
        <v/>
      </c>
      <c r="AQ496" s="30" t="str">
        <f>IFERROR(IF(AND(PRINCIPAL!$H$140&lt;&gt;"",OR(L496=PRINCIPAL!$I$140,L496=PRINCIPAL!$I$140+PRINCIPAL!$I$140,L496=PRINCIPAL!$I$140+PRINCIPAL!$I$140+PRINCIPAL!$I$140)),0,IF(AND(PRINCIPAL!$H$140&lt;&gt;"",L496=PRINCIPAL!$J$140),VLOOKUP($AR$477,'Banco de Dados'!$B$4:$J$50,8,FALSE)*PRINCIPAL!$H$140*(1-(PRINCIPAL!$K$140/100)),IF(AND(PRINCIPAL!$H$140&lt;&gt;"",L496=PRINCIPAL!$L$140),VLOOKUP($AR$477,'Banco de Dados'!$B$4:$J$50,8,FALSE)*PRINCIPAL!$H$140*(1-(PRINCIPAL!$M$140/100)),IF(AND(PRINCIPAL!$H$140&lt;&gt;"",L496=PRINCIPAL!$N$140),VLOOKUP($AR$477,'Banco de Dados'!$B$4:$J$50,8,FALSE)*PRINCIPAL!$H$140*(1-(PRINCIPAL!$O$140/100)),IF(PRINCIPAL!$H$140&lt;&gt;"",VLOOKUP($AR$477,'Banco de Dados'!$B$4:$J$50,8,FALSE)*PRINCIPAL!$H$140,IF(OR(L496=PRINCIPAL!$I$140,L496=PRINCIPAL!$I$140+PRINCIPAL!$I$140,L496=PRINCIPAL!$I$140+PRINCIPAL!$I$140+PRINCIPAL!$I$140),0,IF(L496=PRINCIPAL!$J$140,VLOOKUP($AR$477,'Banco de Dados'!$B$4:$J$50,6,FALSE)*(1-(PRINCIPAL!$K$140/100)),IF(L496=PRINCIPAL!$L$140,VLOOKUP($AR$477,'Banco de Dados'!$B$4:$J$50,6,FALSE)*(1-(PRINCIPAL!$M$140/100)),IF(L496=PRINCIPAL!$N$140,VLOOKUP($AR$477,'Banco de Dados'!$B$4:$J$50,6,FALSE)*(1-(PRINCIPAL!$O$140/100)),VLOOKUP($AR$477,'Banco de Dados'!$B$4:$J$50,6,FALSE)))))))))),"")</f>
        <v/>
      </c>
      <c r="AR496" s="29" t="str">
        <f>IFERROR(AQ496*(IFERROR(VLOOKUP($AR$477,'Banco de Dados'!$B$4:$J$50,4,FALSE),"ERRO")),"")</f>
        <v/>
      </c>
      <c r="AS496" s="29" t="str">
        <f t="shared" si="328"/>
        <v/>
      </c>
      <c r="AT496" s="103" t="str">
        <f>IFERROR(AS496*(C496*(PRINCIPAL!$G$140/100))*0.47*(44/12),"")</f>
        <v/>
      </c>
      <c r="AU496" s="111" t="str">
        <f t="shared" si="329"/>
        <v/>
      </c>
      <c r="AV496" s="30" t="str">
        <f>IFERROR(IF(AND(PRINCIPAL!$H$141&lt;&gt;"",OR(L496=PRINCIPAL!$I$141,L496=PRINCIPAL!$I$141+PRINCIPAL!$I$141,L496=PRINCIPAL!$I$141+PRINCIPAL!$I$141+PRINCIPAL!$I$141)),0,IF(AND(PRINCIPAL!$H$141&lt;&gt;"",L496=PRINCIPAL!$J$141),VLOOKUP($AW$477,'Banco de Dados'!$B$4:$J$50,8,FALSE)*PRINCIPAL!$H$141*(1-(PRINCIPAL!$K$141/100)),IF(AND(PRINCIPAL!$H$141&lt;&gt;"",L496=PRINCIPAL!$L$141),VLOOKUP($AW$477,'Banco de Dados'!$B$4:$J$50,8,FALSE)*PRINCIPAL!$H$141*(1-(PRINCIPAL!$M$141/100)),IF(AND(PRINCIPAL!$H$141&lt;&gt;"",L496=PRINCIPAL!$N$141),VLOOKUP($AW$477,'Banco de Dados'!$B$4:$J$50,8,FALSE)*PRINCIPAL!$H$141*(1-(PRINCIPAL!$O$141/100)),IF(PRINCIPAL!$H$141&lt;&gt;"",VLOOKUP($AW$477,'Banco de Dados'!$B$4:$J$50,8,FALSE)*PRINCIPAL!$H$141,IF(OR(L496=PRINCIPAL!$I$141,L496=PRINCIPAL!$I$141+PRINCIPAL!$I$141,L496=PRINCIPAL!$I$141+PRINCIPAL!$I$141+PRINCIPAL!$I$141),0,IF(L496=PRINCIPAL!$J$141,VLOOKUP($AW$477,'Banco de Dados'!$B$4:$J$50,6,FALSE)*(1-(PRINCIPAL!$K$141/100)),IF(L496=PRINCIPAL!$L$141,VLOOKUP($AW$477,'Banco de Dados'!$B$4:$J$50,6,FALSE)*(1-(PRINCIPAL!$M$141/100)),IF(L496=PRINCIPAL!$N$141,VLOOKUP($AW$477,'Banco de Dados'!$B$4:$J$50,6,FALSE)*(1-(PRINCIPAL!$O$141/100)),VLOOKUP($AW$477,'Banco de Dados'!$B$4:$J$50,6,FALSE)))))))))),"")</f>
        <v/>
      </c>
      <c r="AW496" s="29" t="str">
        <f>IFERROR(AV496*(IFERROR(VLOOKUP($AW$477,'Banco de Dados'!$B$4:$J$50,4,FALSE),"ERRO")),"")</f>
        <v/>
      </c>
      <c r="AX496" s="29" t="str">
        <f t="shared" si="330"/>
        <v/>
      </c>
      <c r="AY496" s="103" t="str">
        <f>IFERROR(AX496*(C496*(PRINCIPAL!$G$141/100))*0.47*(44/12),"")</f>
        <v/>
      </c>
      <c r="AZ496" s="111" t="str">
        <f t="shared" si="335"/>
        <v/>
      </c>
      <c r="BA496" s="30" t="str">
        <f>IFERROR(IF(AND(PRINCIPAL!$H$142&lt;&gt;"",OR(L496=PRINCIPAL!$I$142,L496=PRINCIPAL!$I$142+PRINCIPAL!$I$142,L496=PRINCIPAL!$I$142+PRINCIPAL!$I$142+PRINCIPAL!$I$142)),0,IF(AND(PRINCIPAL!$H$142&lt;&gt;"",L496=PRINCIPAL!$J$142),VLOOKUP($BB$477,'Banco de Dados'!$B$4:$J$50,8,FALSE)*PRINCIPAL!$H$142*(1-(PRINCIPAL!$K$142/100)),IF(AND(PRINCIPAL!$H$142&lt;&gt;"",L496=PRINCIPAL!$L$142),VLOOKUP($BB$477,'Banco de Dados'!$B$4:$J$50,8,FALSE)*PRINCIPAL!$H$142*(1-(PRINCIPAL!$M$142/100)),IF(AND(PRINCIPAL!$H$142&lt;&gt;"",L496=PRINCIPAL!$N$142),VLOOKUP($BB$477,'Banco de Dados'!$B$4:$J$50,8,FALSE)*PRINCIPAL!$H$142*(1-(PRINCIPAL!$O$142/100)),IF(PRINCIPAL!$H$142&lt;&gt;"",VLOOKUP($BB$477,'Banco de Dados'!$B$4:$J$50,8,FALSE)*PRINCIPAL!$H$142,IF(OR(L496=PRINCIPAL!$I$142,L496=PRINCIPAL!$I$142+PRINCIPAL!$I$142,L496=PRINCIPAL!$I$142+PRINCIPAL!$I$142+PRINCIPAL!$I$142),0,IF(L496=PRINCIPAL!$J$142,VLOOKUP($BB$477,'Banco de Dados'!$B$4:$J$50,6,FALSE)*(1-(PRINCIPAL!$K$142/100)),IF(L496=PRINCIPAL!$L$142,VLOOKUP($BB$477,'Banco de Dados'!$B$4:$J$50,6,FALSE)*(1-(PRINCIPAL!$M$142/100)),IF(L496=PRINCIPAL!$N$142,VLOOKUP($BB$477,'Banco de Dados'!$B$4:$J$50,6,FALSE)*(1-(PRINCIPAL!$O$142/100)),VLOOKUP($BB$477,'Banco de Dados'!$B$4:$J$50,6,FALSE)))))))))),"")</f>
        <v/>
      </c>
      <c r="BB496" s="29" t="str">
        <f>IFERROR(BA496*(IFERROR(VLOOKUP($BB$477,'Banco de Dados'!$B$4:$J$50,4,FALSE),"ERRO")),"")</f>
        <v/>
      </c>
      <c r="BC496" s="29" t="str">
        <f t="shared" si="336"/>
        <v/>
      </c>
      <c r="BD496" s="103" t="str">
        <f>IFERROR(BC496*(C496*(PRINCIPAL!$G$142/100))*0.47*(44/12),"")</f>
        <v/>
      </c>
      <c r="BE496" s="111" t="str">
        <f t="shared" si="315"/>
        <v/>
      </c>
      <c r="BF496" s="30" t="str">
        <f>IFERROR(IF(AND(PRINCIPAL!$H$143&lt;&gt;"",OR(L496=PRINCIPAL!$I$143,L496=PRINCIPAL!$I$143+PRINCIPAL!$I$143,L496=PRINCIPAL!$I$143+PRINCIPAL!$I$143+PRINCIPAL!$I$143)),0,IF(AND(PRINCIPAL!$H$143&lt;&gt;"",L496=PRINCIPAL!$J$143),VLOOKUP($BG$477,'Banco de Dados'!$B$4:$J$50,8,FALSE)*PRINCIPAL!$H$143*(1-(PRINCIPAL!$K$143/100)),IF(AND(PRINCIPAL!$H$143&lt;&gt;"",L496=PRINCIPAL!$L$143),VLOOKUP($BG$477,'Banco de Dados'!$B$4:$J$50,8,FALSE)*PRINCIPAL!$H$143*(1-(PRINCIPAL!$M$143/100)),IF(AND(PRINCIPAL!$H$143&lt;&gt;"",L496=PRINCIPAL!$N$143),VLOOKUP($BG$477,'Banco de Dados'!$B$4:$J$50,8,FALSE)*PRINCIPAL!$H$143*(1-(PRINCIPAL!$O$143/100)),IF(PRINCIPAL!$H$143&lt;&gt;"",VLOOKUP($BG$477,'Banco de Dados'!$B$4:$J$50,8,FALSE)*PRINCIPAL!$H$143,IF(OR(L496=PRINCIPAL!$I$143,L496=PRINCIPAL!$I$143+PRINCIPAL!$I$143,L496=PRINCIPAL!$I$143+PRINCIPAL!$I$143+PRINCIPAL!$I$143),0,IF(L496=PRINCIPAL!$J$143,VLOOKUP($BG$477,'Banco de Dados'!$B$4:$J$50,6,FALSE)*(1-(PRINCIPAL!$K$143/100)),IF(L496=PRINCIPAL!$L$143,VLOOKUP($BG$477,'Banco de Dados'!$B$4:$J$50,6,FALSE)*(1-(PRINCIPAL!$M$143/100)),IF(L496=PRINCIPAL!$N$143,VLOOKUP($BG$477,'Banco de Dados'!$B$4:$J$50,6,FALSE)*(1-(PRINCIPAL!$O$143/100)),VLOOKUP($BG$477,'Banco de Dados'!$B$4:$J$50,6,FALSE)))))))))),"")</f>
        <v/>
      </c>
      <c r="BG496" s="29" t="str">
        <f>IFERROR(BF496*(IFERROR(VLOOKUP($BG$477,'Banco de Dados'!$B$4:$J$50,4,FALSE),"ERRO")),"")</f>
        <v/>
      </c>
      <c r="BH496" s="29" t="str">
        <f t="shared" si="331"/>
        <v/>
      </c>
      <c r="BI496" s="103" t="str">
        <f>IFERROR(BH496*(C496*(PRINCIPAL!$G$143/100))*0.47*(44/12),"")</f>
        <v/>
      </c>
      <c r="BJ496" s="102" t="str">
        <f t="shared" si="316"/>
        <v/>
      </c>
    </row>
    <row r="497" spans="2:62" ht="12.75" customHeight="1" x14ac:dyDescent="0.3">
      <c r="B497" s="326">
        <f t="shared" si="317"/>
        <v>2038</v>
      </c>
      <c r="C497" s="340"/>
      <c r="D497" s="1"/>
      <c r="E497" s="116">
        <v>18</v>
      </c>
      <c r="F497" s="24" t="str">
        <f>IFERROR(VLOOKUP($G$477,'Banco de Dados'!$B$4:$J$50,6,FALSE),"")</f>
        <v/>
      </c>
      <c r="G497" s="25" t="str">
        <f>IFERROR(F497*(IFERROR(VLOOKUP($G$477,'Banco de Dados'!$B$4:$J$50,4,FALSE),"ERRO")),"")</f>
        <v/>
      </c>
      <c r="H497" s="25" t="str">
        <f t="shared" si="318"/>
        <v/>
      </c>
      <c r="I497" s="103" t="str">
        <f t="shared" si="319"/>
        <v/>
      </c>
      <c r="J497" s="117" t="str">
        <f t="shared" si="320"/>
        <v/>
      </c>
      <c r="K497" s="1"/>
      <c r="L497" s="91">
        <v>18</v>
      </c>
      <c r="M497" s="24" t="str">
        <f>IFERROR(IF(AND(PRINCIPAL!$H$134&lt;&gt;"",OR(L497=PRINCIPAL!$I$134,L497=PRINCIPAL!$I$134+PRINCIPAL!$I$134,L497=PRINCIPAL!$I$134+PRINCIPAL!$I$134+PRINCIPAL!$I$134)),0,IF(AND(PRINCIPAL!$H$134&lt;&gt;"",L497=PRINCIPAL!$J$134),VLOOKUP($N$477,'Banco de Dados'!$B$4:$J$50,8,FALSE)*PRINCIPAL!$H$134*(1-(PRINCIPAL!$K$134/100)),IF(AND(PRINCIPAL!$H$134&lt;&gt;"",L497=PRINCIPAL!$L$134),VLOOKUP($N$477,'Banco de Dados'!$B$4:$J$50,8,FALSE)*PRINCIPAL!$H$134*(1-(PRINCIPAL!$M$134/100)),IF(AND(PRINCIPAL!$H$134&lt;&gt;"",L497=PRINCIPAL!$N$134),VLOOKUP($N$477,'Banco de Dados'!$B$4:$J$50,8,FALSE)*PRINCIPAL!$H$134*(1-(PRINCIPAL!$O$134/100)),IF(PRINCIPAL!$H$134&lt;&gt;"",VLOOKUP($N$477,'Banco de Dados'!$B$4:$J$50,8,FALSE)*PRINCIPAL!$H$134,IF(OR(L497=PRINCIPAL!$I$134,L497=PRINCIPAL!$I$134+PRINCIPAL!$I$134,L497=PRINCIPAL!$I$134+PRINCIPAL!$I$134+PRINCIPAL!$I$134),0,IF(L497=PRINCIPAL!$J$134,VLOOKUP($N$477,'Banco de Dados'!$B$4:$J$50,6,FALSE)*(1-(PRINCIPAL!$K$134/100)),IF(L497=PRINCIPAL!$L$134,VLOOKUP($N$477,'Banco de Dados'!$B$4:$J$50,6,FALSE)*(1-(PRINCIPAL!$M$134/100)),IF(L497=PRINCIPAL!$N$134,VLOOKUP($N$477,'Banco de Dados'!$B$4:$J$50,6,FALSE)*(1-(PRINCIPAL!$O$134/100)),VLOOKUP($N$477,'Banco de Dados'!$B$4:$J$50,6,FALSE)))))))))),"")</f>
        <v/>
      </c>
      <c r="N497" s="25" t="str">
        <f>IFERROR(M497*(IFERROR(VLOOKUP($N$477,'Banco de Dados'!$B$4:$J$50,4,FALSE),"ERRO")),"")</f>
        <v/>
      </c>
      <c r="O497" s="25" t="str">
        <f t="shared" si="321"/>
        <v/>
      </c>
      <c r="P497" s="103" t="str">
        <f>IFERROR(O497*(C497*(PRINCIPAL!$G$134/100))*0.47*(44/12),"")</f>
        <v/>
      </c>
      <c r="Q497" s="107" t="str">
        <f>IFERROR(Q496+P497,"")</f>
        <v/>
      </c>
      <c r="R497" s="29" t="str">
        <f>IFERROR(IF(AND(PRINCIPAL!$H$135&lt;&gt;"",OR(L497=PRINCIPAL!$I$135,L497=PRINCIPAL!$I$135+PRINCIPAL!$I$135,L497=PRINCIPAL!$I$135+PRINCIPAL!$I$135+PRINCIPAL!$I$135)),0,IF(AND(PRINCIPAL!$H$135&lt;&gt;"",L497=PRINCIPAL!$J$135),VLOOKUP($S$477,'Banco de Dados'!$B$4:$J$50,8,FALSE)*PRINCIPAL!$H$135*(1-(PRINCIPAL!$K$135/100)),IF(AND(PRINCIPAL!$H$135&lt;&gt;"",L497=PRINCIPAL!$L$135),VLOOKUP($S$477,'Banco de Dados'!$B$4:$J$50,8,FALSE)*PRINCIPAL!$H$135*(1-(PRINCIPAL!$M$135/100)),IF(AND(PRINCIPAL!$H$135&lt;&gt;"",L497=PRINCIPAL!$N$135),VLOOKUP($S$477,'Banco de Dados'!$B$4:$J$50,8,FALSE)*PRINCIPAL!$H$135*(1-(PRINCIPAL!$O$135/100)),IF(PRINCIPAL!$H$135&lt;&gt;"",VLOOKUP($S$477,'Banco de Dados'!$B$4:$J$50,8,FALSE)*PRINCIPAL!$H$135,IF(OR(L497=PRINCIPAL!$I$135,L497=PRINCIPAL!$I$135+PRINCIPAL!$I$135,L497=PRINCIPAL!$I$135+PRINCIPAL!$I$135+PRINCIPAL!$I$135),0,IF(L497=PRINCIPAL!$J$135,VLOOKUP($S$477,'Banco de Dados'!$B$4:$J$50,6,FALSE)*(1-(PRINCIPAL!$K$135/100)),IF(L497=PRINCIPAL!$L$135,VLOOKUP($S$477,'Banco de Dados'!$B$4:$J$50,6,FALSE)*(1-(PRINCIPAL!$M$135/100)),IF(L497=PRINCIPAL!$N$135,VLOOKUP($S$477,'Banco de Dados'!$B$4:$J$50,6,FALSE)*(1-(PRINCIPAL!$O$135/100)),VLOOKUP($S$477,'Banco de Dados'!$B$4:$J$50,6,FALSE)))))))))),"")</f>
        <v/>
      </c>
      <c r="S497" s="29" t="str">
        <f>IFERROR(R497*(IFERROR(VLOOKUP($S$477,'Banco de Dados'!$B$4:$J$50,4,FALSE),"ERRO")),"")</f>
        <v/>
      </c>
      <c r="T497" s="29" t="str">
        <f t="shared" si="338"/>
        <v/>
      </c>
      <c r="U497" s="103" t="str">
        <f>IFERROR(T497*(C497*(PRINCIPAL!$G$135/100))*0.47*(44/12),"")</f>
        <v/>
      </c>
      <c r="V497" s="103" t="str">
        <f t="shared" si="314"/>
        <v/>
      </c>
      <c r="W497" s="30" t="str">
        <f>IFERROR(IF(AND(PRINCIPAL!$H$136&lt;&gt;"",OR(L497=PRINCIPAL!$I$136,L497=PRINCIPAL!$I$136+PRINCIPAL!$I$136,L497=PRINCIPAL!$I$136+PRINCIPAL!$I$136+PRINCIPAL!$I$136)),0,IF(AND(PRINCIPAL!$H$136&lt;&gt;"",L497=PRINCIPAL!$J$136),VLOOKUP($X$477,'Banco de Dados'!$B$4:$J$50,8,FALSE)*PRINCIPAL!$H$136*(1-(PRINCIPAL!$K$136/100)),IF(AND(PRINCIPAL!$H$136&lt;&gt;"",L497=PRINCIPAL!$L$136),VLOOKUP($X$477,'Banco de Dados'!$B$4:$J$50,8,FALSE)*PRINCIPAL!$H$136*(1-(PRINCIPAL!$M$136/100)),IF(AND(PRINCIPAL!$H$136&lt;&gt;"",L497=PRINCIPAL!$N$136),VLOOKUP($X$477,'Banco de Dados'!$B$4:$J$50,8,FALSE)*PRINCIPAL!$H$136*(1-(PRINCIPAL!$O$136/100)),IF(PRINCIPAL!$H$136&lt;&gt;"",VLOOKUP($X$477,'Banco de Dados'!$B$4:$J$50,8,FALSE)*PRINCIPAL!$H$136,IF(OR(L497=PRINCIPAL!$I$136,L497=PRINCIPAL!$I$136+PRINCIPAL!$I$136,L497=PRINCIPAL!$I$136+PRINCIPAL!$I$136+PRINCIPAL!$I$136),0,IF(L497=PRINCIPAL!$J$136,VLOOKUP($X$477,'Banco de Dados'!$B$4:$J$50,6,FALSE)*(1-(PRINCIPAL!$K$136/100)),IF(L497=PRINCIPAL!$L$136,VLOOKUP($X$477,'Banco de Dados'!$B$4:$J$50,6,FALSE)*(1-(PRINCIPAL!$M$136/100)),IF(L497=PRINCIPAL!$N$136,VLOOKUP($X$477,'Banco de Dados'!$B$4:$J$50,6,FALSE)*(1-(PRINCIPAL!$O$136/100)),VLOOKUP($X$477,'Banco de Dados'!$B$4:$J$50,6,FALSE)))))))))),"")</f>
        <v/>
      </c>
      <c r="X497" s="29" t="str">
        <f>IFERROR(W497*(IFERROR(VLOOKUP($X$477,'Banco de Dados'!$B$4:$J$50,4,FALSE),"ERRO")),"")</f>
        <v/>
      </c>
      <c r="Y497" s="29" t="str">
        <f t="shared" si="332"/>
        <v/>
      </c>
      <c r="Z497" s="103" t="str">
        <f>IFERROR(Y497*(C497*(PRINCIPAL!$G$136/100))*0.47*(44/12),"")</f>
        <v/>
      </c>
      <c r="AA497" s="111" t="str">
        <f t="shared" si="333"/>
        <v/>
      </c>
      <c r="AB497" s="30" t="str">
        <f>IFERROR(IF(AND(PRINCIPAL!$H$137&lt;&gt;"",OR(L497=PRINCIPAL!$I$137,L497=PRINCIPAL!$I$137+PRINCIPAL!$I$137,L497=PRINCIPAL!$I$137+PRINCIPAL!$I$137+PRINCIPAL!$I$137)),0,IF(AND(PRINCIPAL!$H$137&lt;&gt;"",L497=PRINCIPAL!$J$137),VLOOKUP($AC$477,'Banco de Dados'!$B$4:$J$50,8,FALSE)*PRINCIPAL!$H$137*(1-(PRINCIPAL!$K$137/100)),IF(AND(PRINCIPAL!$H$137&lt;&gt;"",L497=PRINCIPAL!$L$137),VLOOKUP($AC$477,'Banco de Dados'!$B$4:$J$50,8,FALSE)*PRINCIPAL!$H$137*(1-(PRINCIPAL!$M$137/100)),IF(AND(PRINCIPAL!$H$137&lt;&gt;"",L497=PRINCIPAL!$N$137),VLOOKUP($AC$477,'Banco de Dados'!$B$4:$J$50,8,FALSE)*PRINCIPAL!$H$137*(1-(PRINCIPAL!$O$137/100)),IF(PRINCIPAL!$H$137&lt;&gt;"",VLOOKUP($AC$477,'Banco de Dados'!$B$4:$J$50,8,FALSE)*PRINCIPAL!$H$137,IF(OR(L497=PRINCIPAL!$I$137,L497=PRINCIPAL!$I$137+PRINCIPAL!$I$137,L497=PRINCIPAL!$I$137+PRINCIPAL!$I$137+PRINCIPAL!$I$137),0,IF(L497=PRINCIPAL!$J$137,VLOOKUP($AC$477,'Banco de Dados'!$B$4:$J$50,6,FALSE)*(1-(PRINCIPAL!$K$137/100)),IF(L497=PRINCIPAL!$L$137,VLOOKUP($AC$477,'Banco de Dados'!$B$4:$J$50,6,FALSE)*(1-(PRINCIPAL!$M$137/100)),IF(L497=PRINCIPAL!$N$137,VLOOKUP($AC$477,'Banco de Dados'!$B$4:$J$50,6,FALSE)*(1-(PRINCIPAL!$O$137/100)),VLOOKUP($AC$477,'Banco de Dados'!$B$4:$J$50,6,FALSE)))))))))),"")</f>
        <v/>
      </c>
      <c r="AC497" s="29" t="str">
        <f>IFERROR(AB497*(IFERROR(VLOOKUP($AC$477,'Banco de Dados'!$B$4:$J$50,4,FALSE),"ERRO")),"")</f>
        <v/>
      </c>
      <c r="AD497" s="29" t="str">
        <f t="shared" si="323"/>
        <v/>
      </c>
      <c r="AE497" s="103" t="str">
        <f>IFERROR(AD497*(C497*(PRINCIPAL!$G$137/100))*0.47*(44/12),"")</f>
        <v/>
      </c>
      <c r="AF497" s="111" t="str">
        <f t="shared" si="324"/>
        <v/>
      </c>
      <c r="AG497" s="30" t="str">
        <f>IFERROR(IF(AND(PRINCIPAL!$H$138&lt;&gt;"",OR(L497=PRINCIPAL!$I$138,L497=PRINCIPAL!$I$138+PRINCIPAL!$I$138,L497=PRINCIPAL!$I$138+PRINCIPAL!$I$138+PRINCIPAL!$I$138)),0,IF(AND(PRINCIPAL!$H$138&lt;&gt;"",L497=PRINCIPAL!$J$138),VLOOKUP($AH$477,'Banco de Dados'!$B$4:$J$50,8,FALSE)*PRINCIPAL!$H$138*(1-(PRINCIPAL!$K$138/100)),IF(AND(PRINCIPAL!$H$138&lt;&gt;"",L497=PRINCIPAL!$L$138),VLOOKUP($AH$477,'Banco de Dados'!$B$4:$J$50,8,FALSE)*PRINCIPAL!$H$138*(1-(PRINCIPAL!$M$138/100)),IF(AND(PRINCIPAL!$H$138&lt;&gt;"",L497=PRINCIPAL!$N$138),VLOOKUP($AH$477,'Banco de Dados'!$B$4:$J$50,8,FALSE)*PRINCIPAL!$H$138*(1-(PRINCIPAL!$O$138/100)),IF(PRINCIPAL!$H$138&lt;&gt;"",VLOOKUP($AH$477,'Banco de Dados'!$B$4:$J$50,8,FALSE)*PRINCIPAL!$H$138,IF(OR(L497=PRINCIPAL!$I$138,L497=PRINCIPAL!$I$138+PRINCIPAL!$I$138,L497=PRINCIPAL!$I$138+PRINCIPAL!$I$138+PRINCIPAL!$I$138),0,IF(L497=PRINCIPAL!$J$138,VLOOKUP($AH$477,'Banco de Dados'!$B$4:$J$50,6,FALSE)*(1-(PRINCIPAL!$K$138/100)),IF(L497=PRINCIPAL!$L$138,VLOOKUP($AH$477,'Banco de Dados'!$B$4:$J$50,6,FALSE)*(1-(PRINCIPAL!$M$138/100)),IF(L497=PRINCIPAL!$N$138,VLOOKUP($AH$477,'Banco de Dados'!$B$4:$J$50,6,FALSE)*(1-(PRINCIPAL!$O$138/100)),VLOOKUP($AH$477,'Banco de Dados'!$B$4:$J$50,6,FALSE)))))))))),"")</f>
        <v/>
      </c>
      <c r="AH497" s="29" t="str">
        <f>IFERROR(AG497*(IFERROR(VLOOKUP($AH$477,'Banco de Dados'!$B$4:$J$50,4,FALSE),"ERRO")),"")</f>
        <v/>
      </c>
      <c r="AI497" s="29" t="str">
        <f t="shared" si="325"/>
        <v/>
      </c>
      <c r="AJ497" s="103" t="str">
        <f>IFERROR(AI497*(C497*(PRINCIPAL!$G$138/100))*0.47*(44/12),"")</f>
        <v/>
      </c>
      <c r="AK497" s="111" t="str">
        <f t="shared" si="334"/>
        <v/>
      </c>
      <c r="AL497" s="30" t="str">
        <f>IFERROR(IF(AND(PRINCIPAL!$H$139&lt;&gt;"",OR(L497=PRINCIPAL!$I$139,L497=PRINCIPAL!$I$139+PRINCIPAL!$I$139,L497=PRINCIPAL!$I$139+PRINCIPAL!$I$139+PRINCIPAL!$I$139)),0,IF(AND(PRINCIPAL!$H$139&lt;&gt;"",L497=PRINCIPAL!$J$139),VLOOKUP($AM$477,'Banco de Dados'!$B$4:$J$50,8,FALSE)*PRINCIPAL!$H$139*(1-(PRINCIPAL!$K$139/100)),IF(AND(PRINCIPAL!$H$139&lt;&gt;"",L497=PRINCIPAL!$L$139),VLOOKUP($AM$477,'Banco de Dados'!$B$4:$J$50,8,FALSE)*PRINCIPAL!$H$139*(1-(PRINCIPAL!$M$139/100)),IF(AND(PRINCIPAL!$H$139&lt;&gt;"",L497=PRINCIPAL!$N$139),VLOOKUP($AM$477,'Banco de Dados'!$B$4:$J$50,8,FALSE)*PRINCIPAL!$H$139*(1-(PRINCIPAL!$O$139/100)),IF(PRINCIPAL!$H$139&lt;&gt;"",VLOOKUP($AM$477,'Banco de Dados'!$B$4:$J$50,8,FALSE)*PRINCIPAL!$H$139,IF(OR(L497=PRINCIPAL!$I$139,L497=PRINCIPAL!$I$139+PRINCIPAL!$I$139,L497=PRINCIPAL!$I$139+PRINCIPAL!$I$139+PRINCIPAL!$I$139),0,IF(L497=PRINCIPAL!$J$139,VLOOKUP($AM$477,'Banco de Dados'!$B$4:$J$50,6,FALSE)*(1-(PRINCIPAL!$K$139/100)),IF(L497=PRINCIPAL!$L$139,VLOOKUP($AM$477,'Banco de Dados'!$B$4:$J$50,6,FALSE)*(1-(PRINCIPAL!$M$139/100)),IF(L497=PRINCIPAL!$N$139,VLOOKUP($AM$477,'Banco de Dados'!$B$4:$J$50,6,FALSE)*(1-(PRINCIPAL!$O$139/100)),VLOOKUP($AM$477,'Banco de Dados'!$B$4:$J$50,6,FALSE)))))))))),"")</f>
        <v/>
      </c>
      <c r="AM497" s="29" t="str">
        <f>IFERROR(AL497*(IFERROR(VLOOKUP($AM$477,'Banco de Dados'!$B$4:$J$50,4,FALSE),"ERRO")),"")</f>
        <v/>
      </c>
      <c r="AN497" s="29" t="str">
        <f t="shared" si="326"/>
        <v/>
      </c>
      <c r="AO497" s="103" t="str">
        <f>IFERROR(AN497*(C497*(PRINCIPAL!$G$139/100))*0.47*(44/12),"")</f>
        <v/>
      </c>
      <c r="AP497" s="111" t="str">
        <f t="shared" si="327"/>
        <v/>
      </c>
      <c r="AQ497" s="30" t="str">
        <f>IFERROR(IF(AND(PRINCIPAL!$H$140&lt;&gt;"",OR(L497=PRINCIPAL!$I$140,L497=PRINCIPAL!$I$140+PRINCIPAL!$I$140,L497=PRINCIPAL!$I$140+PRINCIPAL!$I$140+PRINCIPAL!$I$140)),0,IF(AND(PRINCIPAL!$H$140&lt;&gt;"",L497=PRINCIPAL!$J$140),VLOOKUP($AR$477,'Banco de Dados'!$B$4:$J$50,8,FALSE)*PRINCIPAL!$H$140*(1-(PRINCIPAL!$K$140/100)),IF(AND(PRINCIPAL!$H$140&lt;&gt;"",L497=PRINCIPAL!$L$140),VLOOKUP($AR$477,'Banco de Dados'!$B$4:$J$50,8,FALSE)*PRINCIPAL!$H$140*(1-(PRINCIPAL!$M$140/100)),IF(AND(PRINCIPAL!$H$140&lt;&gt;"",L497=PRINCIPAL!$N$140),VLOOKUP($AR$477,'Banco de Dados'!$B$4:$J$50,8,FALSE)*PRINCIPAL!$H$140*(1-(PRINCIPAL!$O$140/100)),IF(PRINCIPAL!$H$140&lt;&gt;"",VLOOKUP($AR$477,'Banco de Dados'!$B$4:$J$50,8,FALSE)*PRINCIPAL!$H$140,IF(OR(L497=PRINCIPAL!$I$140,L497=PRINCIPAL!$I$140+PRINCIPAL!$I$140,L497=PRINCIPAL!$I$140+PRINCIPAL!$I$140+PRINCIPAL!$I$140),0,IF(L497=PRINCIPAL!$J$140,VLOOKUP($AR$477,'Banco de Dados'!$B$4:$J$50,6,FALSE)*(1-(PRINCIPAL!$K$140/100)),IF(L497=PRINCIPAL!$L$140,VLOOKUP($AR$477,'Banco de Dados'!$B$4:$J$50,6,FALSE)*(1-(PRINCIPAL!$M$140/100)),IF(L497=PRINCIPAL!$N$140,VLOOKUP($AR$477,'Banco de Dados'!$B$4:$J$50,6,FALSE)*(1-(PRINCIPAL!$O$140/100)),VLOOKUP($AR$477,'Banco de Dados'!$B$4:$J$50,6,FALSE)))))))))),"")</f>
        <v/>
      </c>
      <c r="AR497" s="29" t="str">
        <f>IFERROR(AQ497*(IFERROR(VLOOKUP($AR$477,'Banco de Dados'!$B$4:$J$50,4,FALSE),"ERRO")),"")</f>
        <v/>
      </c>
      <c r="AS497" s="29" t="str">
        <f t="shared" si="328"/>
        <v/>
      </c>
      <c r="AT497" s="103" t="str">
        <f>IFERROR(AS497*(C497*(PRINCIPAL!$G$140/100))*0.47*(44/12),"")</f>
        <v/>
      </c>
      <c r="AU497" s="111" t="str">
        <f t="shared" si="329"/>
        <v/>
      </c>
      <c r="AV497" s="30" t="str">
        <f>IFERROR(IF(AND(PRINCIPAL!$H$141&lt;&gt;"",OR(L497=PRINCIPAL!$I$141,L497=PRINCIPAL!$I$141+PRINCIPAL!$I$141,L497=PRINCIPAL!$I$141+PRINCIPAL!$I$141+PRINCIPAL!$I$141)),0,IF(AND(PRINCIPAL!$H$141&lt;&gt;"",L497=PRINCIPAL!$J$141),VLOOKUP($AW$477,'Banco de Dados'!$B$4:$J$50,8,FALSE)*PRINCIPAL!$H$141*(1-(PRINCIPAL!$K$141/100)),IF(AND(PRINCIPAL!$H$141&lt;&gt;"",L497=PRINCIPAL!$L$141),VLOOKUP($AW$477,'Banco de Dados'!$B$4:$J$50,8,FALSE)*PRINCIPAL!$H$141*(1-(PRINCIPAL!$M$141/100)),IF(AND(PRINCIPAL!$H$141&lt;&gt;"",L497=PRINCIPAL!$N$141),VLOOKUP($AW$477,'Banco de Dados'!$B$4:$J$50,8,FALSE)*PRINCIPAL!$H$141*(1-(PRINCIPAL!$O$141/100)),IF(PRINCIPAL!$H$141&lt;&gt;"",VLOOKUP($AW$477,'Banco de Dados'!$B$4:$J$50,8,FALSE)*PRINCIPAL!$H$141,IF(OR(L497=PRINCIPAL!$I$141,L497=PRINCIPAL!$I$141+PRINCIPAL!$I$141,L497=PRINCIPAL!$I$141+PRINCIPAL!$I$141+PRINCIPAL!$I$141),0,IF(L497=PRINCIPAL!$J$141,VLOOKUP($AW$477,'Banco de Dados'!$B$4:$J$50,6,FALSE)*(1-(PRINCIPAL!$K$141/100)),IF(L497=PRINCIPAL!$L$141,VLOOKUP($AW$477,'Banco de Dados'!$B$4:$J$50,6,FALSE)*(1-(PRINCIPAL!$M$141/100)),IF(L497=PRINCIPAL!$N$141,VLOOKUP($AW$477,'Banco de Dados'!$B$4:$J$50,6,FALSE)*(1-(PRINCIPAL!$O$141/100)),VLOOKUP($AW$477,'Banco de Dados'!$B$4:$J$50,6,FALSE)))))))))),"")</f>
        <v/>
      </c>
      <c r="AW497" s="29" t="str">
        <f>IFERROR(AV497*(IFERROR(VLOOKUP($AW$477,'Banco de Dados'!$B$4:$J$50,4,FALSE),"ERRO")),"")</f>
        <v/>
      </c>
      <c r="AX497" s="29" t="str">
        <f t="shared" si="330"/>
        <v/>
      </c>
      <c r="AY497" s="103" t="str">
        <f>IFERROR(AX497*(C497*(PRINCIPAL!$G$141/100))*0.47*(44/12),"")</f>
        <v/>
      </c>
      <c r="AZ497" s="111" t="str">
        <f t="shared" si="335"/>
        <v/>
      </c>
      <c r="BA497" s="30" t="str">
        <f>IFERROR(IF(AND(PRINCIPAL!$H$142&lt;&gt;"",OR(L497=PRINCIPAL!$I$142,L497=PRINCIPAL!$I$142+PRINCIPAL!$I$142,L497=PRINCIPAL!$I$142+PRINCIPAL!$I$142+PRINCIPAL!$I$142)),0,IF(AND(PRINCIPAL!$H$142&lt;&gt;"",L497=PRINCIPAL!$J$142),VLOOKUP($BB$477,'Banco de Dados'!$B$4:$J$50,8,FALSE)*PRINCIPAL!$H$142*(1-(PRINCIPAL!$K$142/100)),IF(AND(PRINCIPAL!$H$142&lt;&gt;"",L497=PRINCIPAL!$L$142),VLOOKUP($BB$477,'Banco de Dados'!$B$4:$J$50,8,FALSE)*PRINCIPAL!$H$142*(1-(PRINCIPAL!$M$142/100)),IF(AND(PRINCIPAL!$H$142&lt;&gt;"",L497=PRINCIPAL!$N$142),VLOOKUP($BB$477,'Banco de Dados'!$B$4:$J$50,8,FALSE)*PRINCIPAL!$H$142*(1-(PRINCIPAL!$O$142/100)),IF(PRINCIPAL!$H$142&lt;&gt;"",VLOOKUP($BB$477,'Banco de Dados'!$B$4:$J$50,8,FALSE)*PRINCIPAL!$H$142,IF(OR(L497=PRINCIPAL!$I$142,L497=PRINCIPAL!$I$142+PRINCIPAL!$I$142,L497=PRINCIPAL!$I$142+PRINCIPAL!$I$142+PRINCIPAL!$I$142),0,IF(L497=PRINCIPAL!$J$142,VLOOKUP($BB$477,'Banco de Dados'!$B$4:$J$50,6,FALSE)*(1-(PRINCIPAL!$K$142/100)),IF(L497=PRINCIPAL!$L$142,VLOOKUP($BB$477,'Banco de Dados'!$B$4:$J$50,6,FALSE)*(1-(PRINCIPAL!$M$142/100)),IF(L497=PRINCIPAL!$N$142,VLOOKUP($BB$477,'Banco de Dados'!$B$4:$J$50,6,FALSE)*(1-(PRINCIPAL!$O$142/100)),VLOOKUP($BB$477,'Banco de Dados'!$B$4:$J$50,6,FALSE)))))))))),"")</f>
        <v/>
      </c>
      <c r="BB497" s="29" t="str">
        <f>IFERROR(BA497*(IFERROR(VLOOKUP($BB$477,'Banco de Dados'!$B$4:$J$50,4,FALSE),"ERRO")),"")</f>
        <v/>
      </c>
      <c r="BC497" s="29" t="str">
        <f t="shared" si="336"/>
        <v/>
      </c>
      <c r="BD497" s="103" t="str">
        <f>IFERROR(BC497*(C497*(PRINCIPAL!$G$142/100))*0.47*(44/12),"")</f>
        <v/>
      </c>
      <c r="BE497" s="111" t="str">
        <f t="shared" si="315"/>
        <v/>
      </c>
      <c r="BF497" s="30" t="str">
        <f>IFERROR(IF(AND(PRINCIPAL!$H$143&lt;&gt;"",OR(L497=PRINCIPAL!$I$143,L497=PRINCIPAL!$I$143+PRINCIPAL!$I$143,L497=PRINCIPAL!$I$143+PRINCIPAL!$I$143+PRINCIPAL!$I$143)),0,IF(AND(PRINCIPAL!$H$143&lt;&gt;"",L497=PRINCIPAL!$J$143),VLOOKUP($BG$477,'Banco de Dados'!$B$4:$J$50,8,FALSE)*PRINCIPAL!$H$143*(1-(PRINCIPAL!$K$143/100)),IF(AND(PRINCIPAL!$H$143&lt;&gt;"",L497=PRINCIPAL!$L$143),VLOOKUP($BG$477,'Banco de Dados'!$B$4:$J$50,8,FALSE)*PRINCIPAL!$H$143*(1-(PRINCIPAL!$M$143/100)),IF(AND(PRINCIPAL!$H$143&lt;&gt;"",L497=PRINCIPAL!$N$143),VLOOKUP($BG$477,'Banco de Dados'!$B$4:$J$50,8,FALSE)*PRINCIPAL!$H$143*(1-(PRINCIPAL!$O$143/100)),IF(PRINCIPAL!$H$143&lt;&gt;"",VLOOKUP($BG$477,'Banco de Dados'!$B$4:$J$50,8,FALSE)*PRINCIPAL!$H$143,IF(OR(L497=PRINCIPAL!$I$143,L497=PRINCIPAL!$I$143+PRINCIPAL!$I$143,L497=PRINCIPAL!$I$143+PRINCIPAL!$I$143+PRINCIPAL!$I$143),0,IF(L497=PRINCIPAL!$J$143,VLOOKUP($BG$477,'Banco de Dados'!$B$4:$J$50,6,FALSE)*(1-(PRINCIPAL!$K$143/100)),IF(L497=PRINCIPAL!$L$143,VLOOKUP($BG$477,'Banco de Dados'!$B$4:$J$50,6,FALSE)*(1-(PRINCIPAL!$M$143/100)),IF(L497=PRINCIPAL!$N$143,VLOOKUP($BG$477,'Banco de Dados'!$B$4:$J$50,6,FALSE)*(1-(PRINCIPAL!$O$143/100)),VLOOKUP($BG$477,'Banco de Dados'!$B$4:$J$50,6,FALSE)))))))))),"")</f>
        <v/>
      </c>
      <c r="BG497" s="29" t="str">
        <f>IFERROR(BF497*(IFERROR(VLOOKUP($BG$477,'Banco de Dados'!$B$4:$J$50,4,FALSE),"ERRO")),"")</f>
        <v/>
      </c>
      <c r="BH497" s="29" t="str">
        <f t="shared" si="331"/>
        <v/>
      </c>
      <c r="BI497" s="103" t="str">
        <f>IFERROR(BH497*(C497*(PRINCIPAL!$G$143/100))*0.47*(44/12),"")</f>
        <v/>
      </c>
      <c r="BJ497" s="102" t="str">
        <f t="shared" si="316"/>
        <v/>
      </c>
    </row>
    <row r="498" spans="2:62" ht="12.75" customHeight="1" x14ac:dyDescent="0.3">
      <c r="B498" s="326">
        <f t="shared" si="317"/>
        <v>2039</v>
      </c>
      <c r="C498" s="340"/>
      <c r="D498" s="1"/>
      <c r="E498" s="116">
        <v>19</v>
      </c>
      <c r="F498" s="24" t="str">
        <f>IFERROR(VLOOKUP($G$477,'Banco de Dados'!$B$4:$J$50,6,FALSE),"")</f>
        <v/>
      </c>
      <c r="G498" s="25" t="str">
        <f>IFERROR(F498*(IFERROR(VLOOKUP($G$477,'Banco de Dados'!$B$4:$J$50,4,FALSE),"ERRO")),"")</f>
        <v/>
      </c>
      <c r="H498" s="25" t="str">
        <f t="shared" si="318"/>
        <v/>
      </c>
      <c r="I498" s="103" t="str">
        <f t="shared" si="319"/>
        <v/>
      </c>
      <c r="J498" s="117" t="str">
        <f t="shared" si="320"/>
        <v/>
      </c>
      <c r="K498" s="1"/>
      <c r="L498" s="91">
        <v>19</v>
      </c>
      <c r="M498" s="24" t="str">
        <f>IFERROR(IF(AND(PRINCIPAL!$H$134&lt;&gt;"",OR(L498=PRINCIPAL!$I$134,L498=PRINCIPAL!$I$134+PRINCIPAL!$I$134,L498=PRINCIPAL!$I$134+PRINCIPAL!$I$134+PRINCIPAL!$I$134)),0,IF(AND(PRINCIPAL!$H$134&lt;&gt;"",L498=PRINCIPAL!$J$134),VLOOKUP($N$477,'Banco de Dados'!$B$4:$J$50,8,FALSE)*PRINCIPAL!$H$134*(1-(PRINCIPAL!$K$134/100)),IF(AND(PRINCIPAL!$H$134&lt;&gt;"",L498=PRINCIPAL!$L$134),VLOOKUP($N$477,'Banco de Dados'!$B$4:$J$50,8,FALSE)*PRINCIPAL!$H$134*(1-(PRINCIPAL!$M$134/100)),IF(AND(PRINCIPAL!$H$134&lt;&gt;"",L498=PRINCIPAL!$N$134),VLOOKUP($N$477,'Banco de Dados'!$B$4:$J$50,8,FALSE)*PRINCIPAL!$H$134*(1-(PRINCIPAL!$O$134/100)),IF(PRINCIPAL!$H$134&lt;&gt;"",VLOOKUP($N$477,'Banco de Dados'!$B$4:$J$50,8,FALSE)*PRINCIPAL!$H$134,IF(OR(L498=PRINCIPAL!$I$134,L498=PRINCIPAL!$I$134+PRINCIPAL!$I$134,L498=PRINCIPAL!$I$134+PRINCIPAL!$I$134+PRINCIPAL!$I$134),0,IF(L498=PRINCIPAL!$J$134,VLOOKUP($N$477,'Banco de Dados'!$B$4:$J$50,6,FALSE)*(1-(PRINCIPAL!$K$134/100)),IF(L498=PRINCIPAL!$L$134,VLOOKUP($N$477,'Banco de Dados'!$B$4:$J$50,6,FALSE)*(1-(PRINCIPAL!$M$134/100)),IF(L498=PRINCIPAL!$N$134,VLOOKUP($N$477,'Banco de Dados'!$B$4:$J$50,6,FALSE)*(1-(PRINCIPAL!$O$134/100)),VLOOKUP($N$477,'Banco de Dados'!$B$4:$J$50,6,FALSE)))))))))),"")</f>
        <v/>
      </c>
      <c r="N498" s="25" t="str">
        <f>IFERROR(M498*(IFERROR(VLOOKUP($N$477,'Banco de Dados'!$B$4:$J$50,4,FALSE),"ERRO")),"")</f>
        <v/>
      </c>
      <c r="O498" s="25" t="str">
        <f>IFERROR(M498+N498,"")</f>
        <v/>
      </c>
      <c r="P498" s="103" t="str">
        <f>IFERROR(O498*(C498*(PRINCIPAL!$G$134/100))*0.47*(44/12),"")</f>
        <v/>
      </c>
      <c r="Q498" s="107" t="str">
        <f>IFERROR(Q497+P498,"")</f>
        <v/>
      </c>
      <c r="R498" s="29" t="str">
        <f>IFERROR(IF(AND(PRINCIPAL!$H$135&lt;&gt;"",OR(L498=PRINCIPAL!$I$135,L498=PRINCIPAL!$I$135+PRINCIPAL!$I$135,L498=PRINCIPAL!$I$135+PRINCIPAL!$I$135+PRINCIPAL!$I$135)),0,IF(AND(PRINCIPAL!$H$135&lt;&gt;"",L498=PRINCIPAL!$J$135),VLOOKUP($S$477,'Banco de Dados'!$B$4:$J$50,8,FALSE)*PRINCIPAL!$H$135*(1-(PRINCIPAL!$K$135/100)),IF(AND(PRINCIPAL!$H$135&lt;&gt;"",L498=PRINCIPAL!$L$135),VLOOKUP($S$477,'Banco de Dados'!$B$4:$J$50,8,FALSE)*PRINCIPAL!$H$135*(1-(PRINCIPAL!$M$135/100)),IF(AND(PRINCIPAL!$H$135&lt;&gt;"",L498=PRINCIPAL!$N$135),VLOOKUP($S$477,'Banco de Dados'!$B$4:$J$50,8,FALSE)*PRINCIPAL!$H$135*(1-(PRINCIPAL!$O$135/100)),IF(PRINCIPAL!$H$135&lt;&gt;"",VLOOKUP($S$477,'Banco de Dados'!$B$4:$J$50,8,FALSE)*PRINCIPAL!$H$135,IF(OR(L498=PRINCIPAL!$I$135,L498=PRINCIPAL!$I$135+PRINCIPAL!$I$135,L498=PRINCIPAL!$I$135+PRINCIPAL!$I$135+PRINCIPAL!$I$135),0,IF(L498=PRINCIPAL!$J$135,VLOOKUP($S$477,'Banco de Dados'!$B$4:$J$50,6,FALSE)*(1-(PRINCIPAL!$K$135/100)),IF(L498=PRINCIPAL!$L$135,VLOOKUP($S$477,'Banco de Dados'!$B$4:$J$50,6,FALSE)*(1-(PRINCIPAL!$M$135/100)),IF(L498=PRINCIPAL!$N$135,VLOOKUP($S$477,'Banco de Dados'!$B$4:$J$50,6,FALSE)*(1-(PRINCIPAL!$O$135/100)),VLOOKUP($S$477,'Banco de Dados'!$B$4:$J$50,6,FALSE)))))))))),"")</f>
        <v/>
      </c>
      <c r="S498" s="29" t="str">
        <f>IFERROR(R498*(IFERROR(VLOOKUP($S$477,'Banco de Dados'!$B$4:$J$50,4,FALSE),"ERRO")),"")</f>
        <v/>
      </c>
      <c r="T498" s="29" t="str">
        <f t="shared" si="338"/>
        <v/>
      </c>
      <c r="U498" s="103" t="str">
        <f>IFERROR(T498*(C498*(PRINCIPAL!$G$135/100))*0.47*(44/12),"")</f>
        <v/>
      </c>
      <c r="V498" s="103" t="str">
        <f t="shared" si="314"/>
        <v/>
      </c>
      <c r="W498" s="30" t="str">
        <f>IFERROR(IF(AND(PRINCIPAL!$H$136&lt;&gt;"",OR(L498=PRINCIPAL!$I$136,L498=PRINCIPAL!$I$136+PRINCIPAL!$I$136,L498=PRINCIPAL!$I$136+PRINCIPAL!$I$136+PRINCIPAL!$I$136)),0,IF(AND(PRINCIPAL!$H$136&lt;&gt;"",L498=PRINCIPAL!$J$136),VLOOKUP($X$477,'Banco de Dados'!$B$4:$J$50,8,FALSE)*PRINCIPAL!$H$136*(1-(PRINCIPAL!$K$136/100)),IF(AND(PRINCIPAL!$H$136&lt;&gt;"",L498=PRINCIPAL!$L$136),VLOOKUP($X$477,'Banco de Dados'!$B$4:$J$50,8,FALSE)*PRINCIPAL!$H$136*(1-(PRINCIPAL!$M$136/100)),IF(AND(PRINCIPAL!$H$136&lt;&gt;"",L498=PRINCIPAL!$N$136),VLOOKUP($X$477,'Banco de Dados'!$B$4:$J$50,8,FALSE)*PRINCIPAL!$H$136*(1-(PRINCIPAL!$O$136/100)),IF(PRINCIPAL!$H$136&lt;&gt;"",VLOOKUP($X$477,'Banco de Dados'!$B$4:$J$50,8,FALSE)*PRINCIPAL!$H$136,IF(OR(L498=PRINCIPAL!$I$136,L498=PRINCIPAL!$I$136+PRINCIPAL!$I$136,L498=PRINCIPAL!$I$136+PRINCIPAL!$I$136+PRINCIPAL!$I$136),0,IF(L498=PRINCIPAL!$J$136,VLOOKUP($X$477,'Banco de Dados'!$B$4:$J$50,6,FALSE)*(1-(PRINCIPAL!$K$136/100)),IF(L498=PRINCIPAL!$L$136,VLOOKUP($X$477,'Banco de Dados'!$B$4:$J$50,6,FALSE)*(1-(PRINCIPAL!$M$136/100)),IF(L498=PRINCIPAL!$N$136,VLOOKUP($X$477,'Banco de Dados'!$B$4:$J$50,6,FALSE)*(1-(PRINCIPAL!$O$136/100)),VLOOKUP($X$477,'Banco de Dados'!$B$4:$J$50,6,FALSE)))))))))),"")</f>
        <v/>
      </c>
      <c r="X498" s="29" t="str">
        <f>IFERROR(W498*(IFERROR(VLOOKUP($X$477,'Banco de Dados'!$B$4:$J$50,4,FALSE),"ERRO")),"")</f>
        <v/>
      </c>
      <c r="Y498" s="29" t="str">
        <f t="shared" si="332"/>
        <v/>
      </c>
      <c r="Z498" s="103" t="str">
        <f>IFERROR(Y498*(C498*(PRINCIPAL!$G$136/100))*0.47*(44/12),"")</f>
        <v/>
      </c>
      <c r="AA498" s="111" t="str">
        <f t="shared" si="333"/>
        <v/>
      </c>
      <c r="AB498" s="30" t="str">
        <f>IFERROR(IF(AND(PRINCIPAL!$H$137&lt;&gt;"",OR(L498=PRINCIPAL!$I$137,L498=PRINCIPAL!$I$137+PRINCIPAL!$I$137,L498=PRINCIPAL!$I$137+PRINCIPAL!$I$137+PRINCIPAL!$I$137)),0,IF(AND(PRINCIPAL!$H$137&lt;&gt;"",L498=PRINCIPAL!$J$137),VLOOKUP($AC$477,'Banco de Dados'!$B$4:$J$50,8,FALSE)*PRINCIPAL!$H$137*(1-(PRINCIPAL!$K$137/100)),IF(AND(PRINCIPAL!$H$137&lt;&gt;"",L498=PRINCIPAL!$L$137),VLOOKUP($AC$477,'Banco de Dados'!$B$4:$J$50,8,FALSE)*PRINCIPAL!$H$137*(1-(PRINCIPAL!$M$137/100)),IF(AND(PRINCIPAL!$H$137&lt;&gt;"",L498=PRINCIPAL!$N$137),VLOOKUP($AC$477,'Banco de Dados'!$B$4:$J$50,8,FALSE)*PRINCIPAL!$H$137*(1-(PRINCIPAL!$O$137/100)),IF(PRINCIPAL!$H$137&lt;&gt;"",VLOOKUP($AC$477,'Banco de Dados'!$B$4:$J$50,8,FALSE)*PRINCIPAL!$H$137,IF(OR(L498=PRINCIPAL!$I$137,L498=PRINCIPAL!$I$137+PRINCIPAL!$I$137,L498=PRINCIPAL!$I$137+PRINCIPAL!$I$137+PRINCIPAL!$I$137),0,IF(L498=PRINCIPAL!$J$137,VLOOKUP($AC$477,'Banco de Dados'!$B$4:$J$50,6,FALSE)*(1-(PRINCIPAL!$K$137/100)),IF(L498=PRINCIPAL!$L$137,VLOOKUP($AC$477,'Banco de Dados'!$B$4:$J$50,6,FALSE)*(1-(PRINCIPAL!$M$137/100)),IF(L498=PRINCIPAL!$N$137,VLOOKUP($AC$477,'Banco de Dados'!$B$4:$J$50,6,FALSE)*(1-(PRINCIPAL!$O$137/100)),VLOOKUP($AC$477,'Banco de Dados'!$B$4:$J$50,6,FALSE)))))))))),"")</f>
        <v/>
      </c>
      <c r="AC498" s="29" t="str">
        <f>IFERROR(AB498*(IFERROR(VLOOKUP($AC$477,'Banco de Dados'!$B$4:$J$50,4,FALSE),"ERRO")),"")</f>
        <v/>
      </c>
      <c r="AD498" s="29" t="str">
        <f t="shared" si="323"/>
        <v/>
      </c>
      <c r="AE498" s="103" t="str">
        <f>IFERROR(AD498*(C498*(PRINCIPAL!$G$137/100))*0.47*(44/12),"")</f>
        <v/>
      </c>
      <c r="AF498" s="111" t="str">
        <f t="shared" si="324"/>
        <v/>
      </c>
      <c r="AG498" s="30" t="str">
        <f>IFERROR(IF(AND(PRINCIPAL!$H$138&lt;&gt;"",OR(L498=PRINCIPAL!$I$138,L498=PRINCIPAL!$I$138+PRINCIPAL!$I$138,L498=PRINCIPAL!$I$138+PRINCIPAL!$I$138+PRINCIPAL!$I$138)),0,IF(AND(PRINCIPAL!$H$138&lt;&gt;"",L498=PRINCIPAL!$J$138),VLOOKUP($AH$477,'Banco de Dados'!$B$4:$J$50,8,FALSE)*PRINCIPAL!$H$138*(1-(PRINCIPAL!$K$138/100)),IF(AND(PRINCIPAL!$H$138&lt;&gt;"",L498=PRINCIPAL!$L$138),VLOOKUP($AH$477,'Banco de Dados'!$B$4:$J$50,8,FALSE)*PRINCIPAL!$H$138*(1-(PRINCIPAL!$M$138/100)),IF(AND(PRINCIPAL!$H$138&lt;&gt;"",L498=PRINCIPAL!$N$138),VLOOKUP($AH$477,'Banco de Dados'!$B$4:$J$50,8,FALSE)*PRINCIPAL!$H$138*(1-(PRINCIPAL!$O$138/100)),IF(PRINCIPAL!$H$138&lt;&gt;"",VLOOKUP($AH$477,'Banco de Dados'!$B$4:$J$50,8,FALSE)*PRINCIPAL!$H$138,IF(OR(L498=PRINCIPAL!$I$138,L498=PRINCIPAL!$I$138+PRINCIPAL!$I$138,L498=PRINCIPAL!$I$138+PRINCIPAL!$I$138+PRINCIPAL!$I$138),0,IF(L498=PRINCIPAL!$J$138,VLOOKUP($AH$477,'Banco de Dados'!$B$4:$J$50,6,FALSE)*(1-(PRINCIPAL!$K$138/100)),IF(L498=PRINCIPAL!$L$138,VLOOKUP($AH$477,'Banco de Dados'!$B$4:$J$50,6,FALSE)*(1-(PRINCIPAL!$M$138/100)),IF(L498=PRINCIPAL!$N$138,VLOOKUP($AH$477,'Banco de Dados'!$B$4:$J$50,6,FALSE)*(1-(PRINCIPAL!$O$138/100)),VLOOKUP($AH$477,'Banco de Dados'!$B$4:$J$50,6,FALSE)))))))))),"")</f>
        <v/>
      </c>
      <c r="AH498" s="29" t="str">
        <f>IFERROR(AG498*(IFERROR(VLOOKUP($AH$477,'Banco de Dados'!$B$4:$J$50,4,FALSE),"ERRO")),"")</f>
        <v/>
      </c>
      <c r="AI498" s="29" t="str">
        <f t="shared" si="325"/>
        <v/>
      </c>
      <c r="AJ498" s="103" t="str">
        <f>IFERROR(AI498*(C498*(PRINCIPAL!$G$138/100))*0.47*(44/12),"")</f>
        <v/>
      </c>
      <c r="AK498" s="111" t="str">
        <f t="shared" si="334"/>
        <v/>
      </c>
      <c r="AL498" s="30" t="str">
        <f>IFERROR(IF(AND(PRINCIPAL!$H$139&lt;&gt;"",OR(L498=PRINCIPAL!$I$139,L498=PRINCIPAL!$I$139+PRINCIPAL!$I$139,L498=PRINCIPAL!$I$139+PRINCIPAL!$I$139+PRINCIPAL!$I$139)),0,IF(AND(PRINCIPAL!$H$139&lt;&gt;"",L498=PRINCIPAL!$J$139),VLOOKUP($AM$477,'Banco de Dados'!$B$4:$J$50,8,FALSE)*PRINCIPAL!$H$139*(1-(PRINCIPAL!$K$139/100)),IF(AND(PRINCIPAL!$H$139&lt;&gt;"",L498=PRINCIPAL!$L$139),VLOOKUP($AM$477,'Banco de Dados'!$B$4:$J$50,8,FALSE)*PRINCIPAL!$H$139*(1-(PRINCIPAL!$M$139/100)),IF(AND(PRINCIPAL!$H$139&lt;&gt;"",L498=PRINCIPAL!$N$139),VLOOKUP($AM$477,'Banco de Dados'!$B$4:$J$50,8,FALSE)*PRINCIPAL!$H$139*(1-(PRINCIPAL!$O$139/100)),IF(PRINCIPAL!$H$139&lt;&gt;"",VLOOKUP($AM$477,'Banco de Dados'!$B$4:$J$50,8,FALSE)*PRINCIPAL!$H$139,IF(OR(L498=PRINCIPAL!$I$139,L498=PRINCIPAL!$I$139+PRINCIPAL!$I$139,L498=PRINCIPAL!$I$139+PRINCIPAL!$I$139+PRINCIPAL!$I$139),0,IF(L498=PRINCIPAL!$J$139,VLOOKUP($AM$477,'Banco de Dados'!$B$4:$J$50,6,FALSE)*(1-(PRINCIPAL!$K$139/100)),IF(L498=PRINCIPAL!$L$139,VLOOKUP($AM$477,'Banco de Dados'!$B$4:$J$50,6,FALSE)*(1-(PRINCIPAL!$M$139/100)),IF(L498=PRINCIPAL!$N$139,VLOOKUP($AM$477,'Banco de Dados'!$B$4:$J$50,6,FALSE)*(1-(PRINCIPAL!$O$139/100)),VLOOKUP($AM$477,'Banco de Dados'!$B$4:$J$50,6,FALSE)))))))))),"")</f>
        <v/>
      </c>
      <c r="AM498" s="29" t="str">
        <f>IFERROR(AL498*(IFERROR(VLOOKUP($AM$477,'Banco de Dados'!$B$4:$J$50,4,FALSE),"ERRO")),"")</f>
        <v/>
      </c>
      <c r="AN498" s="29" t="str">
        <f t="shared" si="326"/>
        <v/>
      </c>
      <c r="AO498" s="103" t="str">
        <f>IFERROR(AN498*(C498*(PRINCIPAL!$G$139/100))*0.47*(44/12),"")</f>
        <v/>
      </c>
      <c r="AP498" s="111" t="str">
        <f t="shared" si="327"/>
        <v/>
      </c>
      <c r="AQ498" s="30" t="str">
        <f>IFERROR(IF(AND(PRINCIPAL!$H$140&lt;&gt;"",OR(L498=PRINCIPAL!$I$140,L498=PRINCIPAL!$I$140+PRINCIPAL!$I$140,L498=PRINCIPAL!$I$140+PRINCIPAL!$I$140+PRINCIPAL!$I$140)),0,IF(AND(PRINCIPAL!$H$140&lt;&gt;"",L498=PRINCIPAL!$J$140),VLOOKUP($AR$477,'Banco de Dados'!$B$4:$J$50,8,FALSE)*PRINCIPAL!$H$140*(1-(PRINCIPAL!$K$140/100)),IF(AND(PRINCIPAL!$H$140&lt;&gt;"",L498=PRINCIPAL!$L$140),VLOOKUP($AR$477,'Banco de Dados'!$B$4:$J$50,8,FALSE)*PRINCIPAL!$H$140*(1-(PRINCIPAL!$M$140/100)),IF(AND(PRINCIPAL!$H$140&lt;&gt;"",L498=PRINCIPAL!$N$140),VLOOKUP($AR$477,'Banco de Dados'!$B$4:$J$50,8,FALSE)*PRINCIPAL!$H$140*(1-(PRINCIPAL!$O$140/100)),IF(PRINCIPAL!$H$140&lt;&gt;"",VLOOKUP($AR$477,'Banco de Dados'!$B$4:$J$50,8,FALSE)*PRINCIPAL!$H$140,IF(OR(L498=PRINCIPAL!$I$140,L498=PRINCIPAL!$I$140+PRINCIPAL!$I$140,L498=PRINCIPAL!$I$140+PRINCIPAL!$I$140+PRINCIPAL!$I$140),0,IF(L498=PRINCIPAL!$J$140,VLOOKUP($AR$477,'Banco de Dados'!$B$4:$J$50,6,FALSE)*(1-(PRINCIPAL!$K$140/100)),IF(L498=PRINCIPAL!$L$140,VLOOKUP($AR$477,'Banco de Dados'!$B$4:$J$50,6,FALSE)*(1-(PRINCIPAL!$M$140/100)),IF(L498=PRINCIPAL!$N$140,VLOOKUP($AR$477,'Banco de Dados'!$B$4:$J$50,6,FALSE)*(1-(PRINCIPAL!$O$140/100)),VLOOKUP($AR$477,'Banco de Dados'!$B$4:$J$50,6,FALSE)))))))))),"")</f>
        <v/>
      </c>
      <c r="AR498" s="29" t="str">
        <f>IFERROR(AQ498*(IFERROR(VLOOKUP($AR$477,'Banco de Dados'!$B$4:$J$50,4,FALSE),"ERRO")),"")</f>
        <v/>
      </c>
      <c r="AS498" s="29" t="str">
        <f t="shared" si="328"/>
        <v/>
      </c>
      <c r="AT498" s="103" t="str">
        <f>IFERROR(AS498*(C498*(PRINCIPAL!$G$140/100))*0.47*(44/12),"")</f>
        <v/>
      </c>
      <c r="AU498" s="111" t="str">
        <f t="shared" si="329"/>
        <v/>
      </c>
      <c r="AV498" s="30" t="str">
        <f>IFERROR(IF(AND(PRINCIPAL!$H$141&lt;&gt;"",OR(L498=PRINCIPAL!$I$141,L498=PRINCIPAL!$I$141+PRINCIPAL!$I$141,L498=PRINCIPAL!$I$141+PRINCIPAL!$I$141+PRINCIPAL!$I$141)),0,IF(AND(PRINCIPAL!$H$141&lt;&gt;"",L498=PRINCIPAL!$J$141),VLOOKUP($AW$477,'Banco de Dados'!$B$4:$J$50,8,FALSE)*PRINCIPAL!$H$141*(1-(PRINCIPAL!$K$141/100)),IF(AND(PRINCIPAL!$H$141&lt;&gt;"",L498=PRINCIPAL!$L$141),VLOOKUP($AW$477,'Banco de Dados'!$B$4:$J$50,8,FALSE)*PRINCIPAL!$H$141*(1-(PRINCIPAL!$M$141/100)),IF(AND(PRINCIPAL!$H$141&lt;&gt;"",L498=PRINCIPAL!$N$141),VLOOKUP($AW$477,'Banco de Dados'!$B$4:$J$50,8,FALSE)*PRINCIPAL!$H$141*(1-(PRINCIPAL!$O$141/100)),IF(PRINCIPAL!$H$141&lt;&gt;"",VLOOKUP($AW$477,'Banco de Dados'!$B$4:$J$50,8,FALSE)*PRINCIPAL!$H$141,IF(OR(L498=PRINCIPAL!$I$141,L498=PRINCIPAL!$I$141+PRINCIPAL!$I$141,L498=PRINCIPAL!$I$141+PRINCIPAL!$I$141+PRINCIPAL!$I$141),0,IF(L498=PRINCIPAL!$J$141,VLOOKUP($AW$477,'Banco de Dados'!$B$4:$J$50,6,FALSE)*(1-(PRINCIPAL!$K$141/100)),IF(L498=PRINCIPAL!$L$141,VLOOKUP($AW$477,'Banco de Dados'!$B$4:$J$50,6,FALSE)*(1-(PRINCIPAL!$M$141/100)),IF(L498=PRINCIPAL!$N$141,VLOOKUP($AW$477,'Banco de Dados'!$B$4:$J$50,6,FALSE)*(1-(PRINCIPAL!$O$141/100)),VLOOKUP($AW$477,'Banco de Dados'!$B$4:$J$50,6,FALSE)))))))))),"")</f>
        <v/>
      </c>
      <c r="AW498" s="29" t="str">
        <f>IFERROR(AV498*(IFERROR(VLOOKUP($AW$477,'Banco de Dados'!$B$4:$J$50,4,FALSE),"ERRO")),"")</f>
        <v/>
      </c>
      <c r="AX498" s="29" t="str">
        <f t="shared" si="330"/>
        <v/>
      </c>
      <c r="AY498" s="103" t="str">
        <f>IFERROR(AX498*(C498*(PRINCIPAL!$G$141/100))*0.47*(44/12),"")</f>
        <v/>
      </c>
      <c r="AZ498" s="111" t="str">
        <f t="shared" si="335"/>
        <v/>
      </c>
      <c r="BA498" s="30" t="str">
        <f>IFERROR(IF(AND(PRINCIPAL!$H$142&lt;&gt;"",OR(L498=PRINCIPAL!$I$142,L498=PRINCIPAL!$I$142+PRINCIPAL!$I$142,L498=PRINCIPAL!$I$142+PRINCIPAL!$I$142+PRINCIPAL!$I$142)),0,IF(AND(PRINCIPAL!$H$142&lt;&gt;"",L498=PRINCIPAL!$J$142),VLOOKUP($BB$477,'Banco de Dados'!$B$4:$J$50,8,FALSE)*PRINCIPAL!$H$142*(1-(PRINCIPAL!$K$142/100)),IF(AND(PRINCIPAL!$H$142&lt;&gt;"",L498=PRINCIPAL!$L$142),VLOOKUP($BB$477,'Banco de Dados'!$B$4:$J$50,8,FALSE)*PRINCIPAL!$H$142*(1-(PRINCIPAL!$M$142/100)),IF(AND(PRINCIPAL!$H$142&lt;&gt;"",L498=PRINCIPAL!$N$142),VLOOKUP($BB$477,'Banco de Dados'!$B$4:$J$50,8,FALSE)*PRINCIPAL!$H$142*(1-(PRINCIPAL!$O$142/100)),IF(PRINCIPAL!$H$142&lt;&gt;"",VLOOKUP($BB$477,'Banco de Dados'!$B$4:$J$50,8,FALSE)*PRINCIPAL!$H$142,IF(OR(L498=PRINCIPAL!$I$142,L498=PRINCIPAL!$I$142+PRINCIPAL!$I$142,L498=PRINCIPAL!$I$142+PRINCIPAL!$I$142+PRINCIPAL!$I$142),0,IF(L498=PRINCIPAL!$J$142,VLOOKUP($BB$477,'Banco de Dados'!$B$4:$J$50,6,FALSE)*(1-(PRINCIPAL!$K$142/100)),IF(L498=PRINCIPAL!$L$142,VLOOKUP($BB$477,'Banco de Dados'!$B$4:$J$50,6,FALSE)*(1-(PRINCIPAL!$M$142/100)),IF(L498=PRINCIPAL!$N$142,VLOOKUP($BB$477,'Banco de Dados'!$B$4:$J$50,6,FALSE)*(1-(PRINCIPAL!$O$142/100)),VLOOKUP($BB$477,'Banco de Dados'!$B$4:$J$50,6,FALSE)))))))))),"")</f>
        <v/>
      </c>
      <c r="BB498" s="29" t="str">
        <f>IFERROR(BA498*(IFERROR(VLOOKUP($BB$477,'Banco de Dados'!$B$4:$J$50,4,FALSE),"ERRO")),"")</f>
        <v/>
      </c>
      <c r="BC498" s="29" t="str">
        <f t="shared" si="336"/>
        <v/>
      </c>
      <c r="BD498" s="103" t="str">
        <f>IFERROR(BC498*(C498*(PRINCIPAL!$G$142/100))*0.47*(44/12),"")</f>
        <v/>
      </c>
      <c r="BE498" s="111" t="str">
        <f t="shared" si="315"/>
        <v/>
      </c>
      <c r="BF498" s="30" t="str">
        <f>IFERROR(IF(AND(PRINCIPAL!$H$143&lt;&gt;"",OR(L498=PRINCIPAL!$I$143,L498=PRINCIPAL!$I$143+PRINCIPAL!$I$143,L498=PRINCIPAL!$I$143+PRINCIPAL!$I$143+PRINCIPAL!$I$143)),0,IF(AND(PRINCIPAL!$H$143&lt;&gt;"",L498=PRINCIPAL!$J$143),VLOOKUP($BG$477,'Banco de Dados'!$B$4:$J$50,8,FALSE)*PRINCIPAL!$H$143*(1-(PRINCIPAL!$K$143/100)),IF(AND(PRINCIPAL!$H$143&lt;&gt;"",L498=PRINCIPAL!$L$143),VLOOKUP($BG$477,'Banco de Dados'!$B$4:$J$50,8,FALSE)*PRINCIPAL!$H$143*(1-(PRINCIPAL!$M$143/100)),IF(AND(PRINCIPAL!$H$143&lt;&gt;"",L498=PRINCIPAL!$N$143),VLOOKUP($BG$477,'Banco de Dados'!$B$4:$J$50,8,FALSE)*PRINCIPAL!$H$143*(1-(PRINCIPAL!$O$143/100)),IF(PRINCIPAL!$H$143&lt;&gt;"",VLOOKUP($BG$477,'Banco de Dados'!$B$4:$J$50,8,FALSE)*PRINCIPAL!$H$143,IF(OR(L498=PRINCIPAL!$I$143,L498=PRINCIPAL!$I$143+PRINCIPAL!$I$143,L498=PRINCIPAL!$I$143+PRINCIPAL!$I$143+PRINCIPAL!$I$143),0,IF(L498=PRINCIPAL!$J$143,VLOOKUP($BG$477,'Banco de Dados'!$B$4:$J$50,6,FALSE)*(1-(PRINCIPAL!$K$143/100)),IF(L498=PRINCIPAL!$L$143,VLOOKUP($BG$477,'Banco de Dados'!$B$4:$J$50,6,FALSE)*(1-(PRINCIPAL!$M$143/100)),IF(L498=PRINCIPAL!$N$143,VLOOKUP($BG$477,'Banco de Dados'!$B$4:$J$50,6,FALSE)*(1-(PRINCIPAL!$O$143/100)),VLOOKUP($BG$477,'Banco de Dados'!$B$4:$J$50,6,FALSE)))))))))),"")</f>
        <v/>
      </c>
      <c r="BG498" s="29" t="str">
        <f>IFERROR(BF498*(IFERROR(VLOOKUP($BG$477,'Banco de Dados'!$B$4:$J$50,4,FALSE),"ERRO")),"")</f>
        <v/>
      </c>
      <c r="BH498" s="29" t="str">
        <f t="shared" si="331"/>
        <v/>
      </c>
      <c r="BI498" s="103" t="str">
        <f>IFERROR(BH498*(C498*(PRINCIPAL!$G$143/100))*0.47*(44/12),"")</f>
        <v/>
      </c>
      <c r="BJ498" s="102" t="str">
        <f t="shared" si="316"/>
        <v/>
      </c>
    </row>
    <row r="499" spans="2:62" ht="12.75" customHeight="1" x14ac:dyDescent="0.3">
      <c r="B499" s="326">
        <f t="shared" si="317"/>
        <v>2040</v>
      </c>
      <c r="C499" s="340"/>
      <c r="D499" s="1"/>
      <c r="E499" s="116">
        <v>20</v>
      </c>
      <c r="F499" s="24" t="str">
        <f>IFERROR(VLOOKUP($G$477,'Banco de Dados'!$B$4:$J$50,6,FALSE),"")</f>
        <v/>
      </c>
      <c r="G499" s="25" t="str">
        <f>IFERROR(F499*(IFERROR(VLOOKUP($G$477,'Banco de Dados'!$B$4:$J$50,4,FALSE),"ERRO")),"")</f>
        <v/>
      </c>
      <c r="H499" s="25" t="str">
        <f t="shared" si="318"/>
        <v/>
      </c>
      <c r="I499" s="103" t="str">
        <f t="shared" si="319"/>
        <v/>
      </c>
      <c r="J499" s="117" t="str">
        <f t="shared" si="320"/>
        <v/>
      </c>
      <c r="K499" s="1"/>
      <c r="L499" s="91">
        <v>20</v>
      </c>
      <c r="M499" s="24" t="str">
        <f>IFERROR(IF(AND(PRINCIPAL!$H$134&lt;&gt;"",OR(L499=PRINCIPAL!$I$134,L499=PRINCIPAL!$I$134+PRINCIPAL!$I$134,L499=PRINCIPAL!$I$134+PRINCIPAL!$I$134+PRINCIPAL!$I$134)),0,IF(AND(PRINCIPAL!$H$134&lt;&gt;"",L499=PRINCIPAL!$J$134),VLOOKUP($N$477,'Banco de Dados'!$B$4:$J$50,8,FALSE)*PRINCIPAL!$H$134*(1-(PRINCIPAL!$K$134/100)),IF(AND(PRINCIPAL!$H$134&lt;&gt;"",L499=PRINCIPAL!$L$134),VLOOKUP($N$477,'Banco de Dados'!$B$4:$J$50,8,FALSE)*PRINCIPAL!$H$134*(1-(PRINCIPAL!$M$134/100)),IF(AND(PRINCIPAL!$H$134&lt;&gt;"",L499=PRINCIPAL!$N$134),VLOOKUP($N$477,'Banco de Dados'!$B$4:$J$50,8,FALSE)*PRINCIPAL!$H$134*(1-(PRINCIPAL!$O$134/100)),IF(PRINCIPAL!$H$134&lt;&gt;"",VLOOKUP($N$477,'Banco de Dados'!$B$4:$J$50,8,FALSE)*PRINCIPAL!$H$134,IF(OR(L499=PRINCIPAL!$I$134,L499=PRINCIPAL!$I$134+PRINCIPAL!$I$134,L499=PRINCIPAL!$I$134+PRINCIPAL!$I$134+PRINCIPAL!$I$134),0,IF(L499=PRINCIPAL!$J$134,VLOOKUP($N$477,'Banco de Dados'!$B$4:$J$50,6,FALSE)*(1-(PRINCIPAL!$K$134/100)),IF(L499=PRINCIPAL!$L$134,VLOOKUP($N$477,'Banco de Dados'!$B$4:$J$50,6,FALSE)*(1-(PRINCIPAL!$M$134/100)),IF(L499=PRINCIPAL!$N$134,VLOOKUP($N$477,'Banco de Dados'!$B$4:$J$50,6,FALSE)*(1-(PRINCIPAL!$O$134/100)),VLOOKUP($N$477,'Banco de Dados'!$B$4:$J$50,6,FALSE)))))))))),"")</f>
        <v/>
      </c>
      <c r="N499" s="25" t="str">
        <f>IFERROR(M499*(IFERROR(VLOOKUP($N$477,'Banco de Dados'!$B$4:$J$50,4,FALSE),"ERRO")),"")</f>
        <v/>
      </c>
      <c r="O499" s="25" t="str">
        <f t="shared" ref="O499:O514" si="339">IFERROR(M499+N499,"")</f>
        <v/>
      </c>
      <c r="P499" s="103" t="str">
        <f>IFERROR(O499*(C499*(PRINCIPAL!$G$134/100))*0.47*(44/12),"")</f>
        <v/>
      </c>
      <c r="Q499" s="107" t="str">
        <f t="shared" ref="Q499:Q504" si="340">IFERROR(Q498+P499,"")</f>
        <v/>
      </c>
      <c r="R499" s="29" t="str">
        <f>IFERROR(IF(AND(PRINCIPAL!$H$135&lt;&gt;"",OR(L499=PRINCIPAL!$I$135,L499=PRINCIPAL!$I$135+PRINCIPAL!$I$135,L499=PRINCIPAL!$I$135+PRINCIPAL!$I$135+PRINCIPAL!$I$135)),0,IF(AND(PRINCIPAL!$H$135&lt;&gt;"",L499=PRINCIPAL!$J$135),VLOOKUP($S$477,'Banco de Dados'!$B$4:$J$50,8,FALSE)*PRINCIPAL!$H$135*(1-(PRINCIPAL!$K$135/100)),IF(AND(PRINCIPAL!$H$135&lt;&gt;"",L499=PRINCIPAL!$L$135),VLOOKUP($S$477,'Banco de Dados'!$B$4:$J$50,8,FALSE)*PRINCIPAL!$H$135*(1-(PRINCIPAL!$M$135/100)),IF(AND(PRINCIPAL!$H$135&lt;&gt;"",L499=PRINCIPAL!$N$135),VLOOKUP($S$477,'Banco de Dados'!$B$4:$J$50,8,FALSE)*PRINCIPAL!$H$135*(1-(PRINCIPAL!$O$135/100)),IF(PRINCIPAL!$H$135&lt;&gt;"",VLOOKUP($S$477,'Banco de Dados'!$B$4:$J$50,8,FALSE)*PRINCIPAL!$H$135,IF(OR(L499=PRINCIPAL!$I$135,L499=PRINCIPAL!$I$135+PRINCIPAL!$I$135,L499=PRINCIPAL!$I$135+PRINCIPAL!$I$135+PRINCIPAL!$I$135),0,IF(L499=PRINCIPAL!$J$135,VLOOKUP($S$477,'Banco de Dados'!$B$4:$J$50,6,FALSE)*(1-(PRINCIPAL!$K$135/100)),IF(L499=PRINCIPAL!$L$135,VLOOKUP($S$477,'Banco de Dados'!$B$4:$J$50,6,FALSE)*(1-(PRINCIPAL!$M$135/100)),IF(L499=PRINCIPAL!$N$135,VLOOKUP($S$477,'Banco de Dados'!$B$4:$J$50,6,FALSE)*(1-(PRINCIPAL!$O$135/100)),VLOOKUP($S$477,'Banco de Dados'!$B$4:$J$50,6,FALSE)))))))))),"")</f>
        <v/>
      </c>
      <c r="S499" s="29" t="str">
        <f>IFERROR(R499*(IFERROR(VLOOKUP($S$477,'Banco de Dados'!$B$4:$J$50,4,FALSE),"ERRO")),"")</f>
        <v/>
      </c>
      <c r="T499" s="29" t="str">
        <f t="shared" si="338"/>
        <v/>
      </c>
      <c r="U499" s="103" t="str">
        <f>IFERROR(T499*(C499*(PRINCIPAL!$G$135/100))*0.47*(44/12),"")</f>
        <v/>
      </c>
      <c r="V499" s="103" t="str">
        <f t="shared" si="314"/>
        <v/>
      </c>
      <c r="W499" s="30" t="str">
        <f>IFERROR(IF(AND(PRINCIPAL!$H$136&lt;&gt;"",OR(L499=PRINCIPAL!$I$136,L499=PRINCIPAL!$I$136+PRINCIPAL!$I$136,L499=PRINCIPAL!$I$136+PRINCIPAL!$I$136+PRINCIPAL!$I$136)),0,IF(AND(PRINCIPAL!$H$136&lt;&gt;"",L499=PRINCIPAL!$J$136),VLOOKUP($X$477,'Banco de Dados'!$B$4:$J$50,8,FALSE)*PRINCIPAL!$H$136*(1-(PRINCIPAL!$K$136/100)),IF(AND(PRINCIPAL!$H$136&lt;&gt;"",L499=PRINCIPAL!$L$136),VLOOKUP($X$477,'Banco de Dados'!$B$4:$J$50,8,FALSE)*PRINCIPAL!$H$136*(1-(PRINCIPAL!$M$136/100)),IF(AND(PRINCIPAL!$H$136&lt;&gt;"",L499=PRINCIPAL!$N$136),VLOOKUP($X$477,'Banco de Dados'!$B$4:$J$50,8,FALSE)*PRINCIPAL!$H$136*(1-(PRINCIPAL!$O$136/100)),IF(PRINCIPAL!$H$136&lt;&gt;"",VLOOKUP($X$477,'Banco de Dados'!$B$4:$J$50,8,FALSE)*PRINCIPAL!$H$136,IF(OR(L499=PRINCIPAL!$I$136,L499=PRINCIPAL!$I$136+PRINCIPAL!$I$136,L499=PRINCIPAL!$I$136+PRINCIPAL!$I$136+PRINCIPAL!$I$136),0,IF(L499=PRINCIPAL!$J$136,VLOOKUP($X$477,'Banco de Dados'!$B$4:$J$50,6,FALSE)*(1-(PRINCIPAL!$K$136/100)),IF(L499=PRINCIPAL!$L$136,VLOOKUP($X$477,'Banco de Dados'!$B$4:$J$50,6,FALSE)*(1-(PRINCIPAL!$M$136/100)),IF(L499=PRINCIPAL!$N$136,VLOOKUP($X$477,'Banco de Dados'!$B$4:$J$50,6,FALSE)*(1-(PRINCIPAL!$O$136/100)),VLOOKUP($X$477,'Banco de Dados'!$B$4:$J$50,6,FALSE)))))))))),"")</f>
        <v/>
      </c>
      <c r="X499" s="29" t="str">
        <f>IFERROR(W499*(IFERROR(VLOOKUP($X$477,'Banco de Dados'!$B$4:$J$50,4,FALSE),"ERRO")),"")</f>
        <v/>
      </c>
      <c r="Y499" s="29" t="str">
        <f t="shared" si="332"/>
        <v/>
      </c>
      <c r="Z499" s="103" t="str">
        <f>IFERROR(Y499*(C499*(PRINCIPAL!$G$136/100))*0.47*(44/12),"")</f>
        <v/>
      </c>
      <c r="AA499" s="111" t="str">
        <f t="shared" si="333"/>
        <v/>
      </c>
      <c r="AB499" s="30" t="str">
        <f>IFERROR(IF(AND(PRINCIPAL!$H$137&lt;&gt;"",OR(L499=PRINCIPAL!$I$137,L499=PRINCIPAL!$I$137+PRINCIPAL!$I$137,L499=PRINCIPAL!$I$137+PRINCIPAL!$I$137+PRINCIPAL!$I$137)),0,IF(AND(PRINCIPAL!$H$137&lt;&gt;"",L499=PRINCIPAL!$J$137),VLOOKUP($AC$477,'Banco de Dados'!$B$4:$J$50,8,FALSE)*PRINCIPAL!$H$137*(1-(PRINCIPAL!$K$137/100)),IF(AND(PRINCIPAL!$H$137&lt;&gt;"",L499=PRINCIPAL!$L$137),VLOOKUP($AC$477,'Banco de Dados'!$B$4:$J$50,8,FALSE)*PRINCIPAL!$H$137*(1-(PRINCIPAL!$M$137/100)),IF(AND(PRINCIPAL!$H$137&lt;&gt;"",L499=PRINCIPAL!$N$137),VLOOKUP($AC$477,'Banco de Dados'!$B$4:$J$50,8,FALSE)*PRINCIPAL!$H$137*(1-(PRINCIPAL!$O$137/100)),IF(PRINCIPAL!$H$137&lt;&gt;"",VLOOKUP($AC$477,'Banco de Dados'!$B$4:$J$50,8,FALSE)*PRINCIPAL!$H$137,IF(OR(L499=PRINCIPAL!$I$137,L499=PRINCIPAL!$I$137+PRINCIPAL!$I$137,L499=PRINCIPAL!$I$137+PRINCIPAL!$I$137+PRINCIPAL!$I$137),0,IF(L499=PRINCIPAL!$J$137,VLOOKUP($AC$477,'Banco de Dados'!$B$4:$J$50,6,FALSE)*(1-(PRINCIPAL!$K$137/100)),IF(L499=PRINCIPAL!$L$137,VLOOKUP($AC$477,'Banco de Dados'!$B$4:$J$50,6,FALSE)*(1-(PRINCIPAL!$M$137/100)),IF(L499=PRINCIPAL!$N$137,VLOOKUP($AC$477,'Banco de Dados'!$B$4:$J$50,6,FALSE)*(1-(PRINCIPAL!$O$137/100)),VLOOKUP($AC$477,'Banco de Dados'!$B$4:$J$50,6,FALSE)))))))))),"")</f>
        <v/>
      </c>
      <c r="AC499" s="29" t="str">
        <f>IFERROR(AB499*(IFERROR(VLOOKUP($AC$477,'Banco de Dados'!$B$4:$J$50,4,FALSE),"ERRO")),"")</f>
        <v/>
      </c>
      <c r="AD499" s="29" t="str">
        <f t="shared" si="323"/>
        <v/>
      </c>
      <c r="AE499" s="103" t="str">
        <f>IFERROR(AD499*(C499*(PRINCIPAL!$G$137/100))*0.47*(44/12),"")</f>
        <v/>
      </c>
      <c r="AF499" s="111" t="str">
        <f t="shared" si="324"/>
        <v/>
      </c>
      <c r="AG499" s="30" t="str">
        <f>IFERROR(IF(AND(PRINCIPAL!$H$138&lt;&gt;"",OR(L499=PRINCIPAL!$I$138,L499=PRINCIPAL!$I$138+PRINCIPAL!$I$138,L499=PRINCIPAL!$I$138+PRINCIPAL!$I$138+PRINCIPAL!$I$138)),0,IF(AND(PRINCIPAL!$H$138&lt;&gt;"",L499=PRINCIPAL!$J$138),VLOOKUP($AH$477,'Banco de Dados'!$B$4:$J$50,8,FALSE)*PRINCIPAL!$H$138*(1-(PRINCIPAL!$K$138/100)),IF(AND(PRINCIPAL!$H$138&lt;&gt;"",L499=PRINCIPAL!$L$138),VLOOKUP($AH$477,'Banco de Dados'!$B$4:$J$50,8,FALSE)*PRINCIPAL!$H$138*(1-(PRINCIPAL!$M$138/100)),IF(AND(PRINCIPAL!$H$138&lt;&gt;"",L499=PRINCIPAL!$N$138),VLOOKUP($AH$477,'Banco de Dados'!$B$4:$J$50,8,FALSE)*PRINCIPAL!$H$138*(1-(PRINCIPAL!$O$138/100)),IF(PRINCIPAL!$H$138&lt;&gt;"",VLOOKUP($AH$477,'Banco de Dados'!$B$4:$J$50,8,FALSE)*PRINCIPAL!$H$138,IF(OR(L499=PRINCIPAL!$I$138,L499=PRINCIPAL!$I$138+PRINCIPAL!$I$138,L499=PRINCIPAL!$I$138+PRINCIPAL!$I$138+PRINCIPAL!$I$138),0,IF(L499=PRINCIPAL!$J$138,VLOOKUP($AH$477,'Banco de Dados'!$B$4:$J$50,6,FALSE)*(1-(PRINCIPAL!$K$138/100)),IF(L499=PRINCIPAL!$L$138,VLOOKUP($AH$477,'Banco de Dados'!$B$4:$J$50,6,FALSE)*(1-(PRINCIPAL!$M$138/100)),IF(L499=PRINCIPAL!$N$138,VLOOKUP($AH$477,'Banco de Dados'!$B$4:$J$50,6,FALSE)*(1-(PRINCIPAL!$O$138/100)),VLOOKUP($AH$477,'Banco de Dados'!$B$4:$J$50,6,FALSE)))))))))),"")</f>
        <v/>
      </c>
      <c r="AH499" s="29" t="str">
        <f>IFERROR(AG499*(IFERROR(VLOOKUP($AH$477,'Banco de Dados'!$B$4:$J$50,4,FALSE),"ERRO")),"")</f>
        <v/>
      </c>
      <c r="AI499" s="29" t="str">
        <f t="shared" si="325"/>
        <v/>
      </c>
      <c r="AJ499" s="103" t="str">
        <f>IFERROR(AI499*(C499*(PRINCIPAL!$G$138/100))*0.47*(44/12),"")</f>
        <v/>
      </c>
      <c r="AK499" s="111" t="str">
        <f t="shared" si="334"/>
        <v/>
      </c>
      <c r="AL499" s="30" t="str">
        <f>IFERROR(IF(AND(PRINCIPAL!$H$139&lt;&gt;"",OR(L499=PRINCIPAL!$I$139,L499=PRINCIPAL!$I$139+PRINCIPAL!$I$139,L499=PRINCIPAL!$I$139+PRINCIPAL!$I$139+PRINCIPAL!$I$139)),0,IF(AND(PRINCIPAL!$H$139&lt;&gt;"",L499=PRINCIPAL!$J$139),VLOOKUP($AM$477,'Banco de Dados'!$B$4:$J$50,8,FALSE)*PRINCIPAL!$H$139*(1-(PRINCIPAL!$K$139/100)),IF(AND(PRINCIPAL!$H$139&lt;&gt;"",L499=PRINCIPAL!$L$139),VLOOKUP($AM$477,'Banco de Dados'!$B$4:$J$50,8,FALSE)*PRINCIPAL!$H$139*(1-(PRINCIPAL!$M$139/100)),IF(AND(PRINCIPAL!$H$139&lt;&gt;"",L499=PRINCIPAL!$N$139),VLOOKUP($AM$477,'Banco de Dados'!$B$4:$J$50,8,FALSE)*PRINCIPAL!$H$139*(1-(PRINCIPAL!$O$139/100)),IF(PRINCIPAL!$H$139&lt;&gt;"",VLOOKUP($AM$477,'Banco de Dados'!$B$4:$J$50,8,FALSE)*PRINCIPAL!$H$139,IF(OR(L499=PRINCIPAL!$I$139,L499=PRINCIPAL!$I$139+PRINCIPAL!$I$139,L499=PRINCIPAL!$I$139+PRINCIPAL!$I$139+PRINCIPAL!$I$139),0,IF(L499=PRINCIPAL!$J$139,VLOOKUP($AM$477,'Banco de Dados'!$B$4:$J$50,6,FALSE)*(1-(PRINCIPAL!$K$139/100)),IF(L499=PRINCIPAL!$L$139,VLOOKUP($AM$477,'Banco de Dados'!$B$4:$J$50,6,FALSE)*(1-(PRINCIPAL!$M$139/100)),IF(L499=PRINCIPAL!$N$139,VLOOKUP($AM$477,'Banco de Dados'!$B$4:$J$50,6,FALSE)*(1-(PRINCIPAL!$O$139/100)),VLOOKUP($AM$477,'Banco de Dados'!$B$4:$J$50,6,FALSE)))))))))),"")</f>
        <v/>
      </c>
      <c r="AM499" s="29" t="str">
        <f>IFERROR(AL499*(IFERROR(VLOOKUP($AM$477,'Banco de Dados'!$B$4:$J$50,4,FALSE),"ERRO")),"")</f>
        <v/>
      </c>
      <c r="AN499" s="29" t="str">
        <f t="shared" si="326"/>
        <v/>
      </c>
      <c r="AO499" s="103" t="str">
        <f>IFERROR(AN499*(C499*(PRINCIPAL!$G$139/100))*0.47*(44/12),"")</f>
        <v/>
      </c>
      <c r="AP499" s="111" t="str">
        <f t="shared" si="327"/>
        <v/>
      </c>
      <c r="AQ499" s="30" t="str">
        <f>IFERROR(IF(AND(PRINCIPAL!$H$140&lt;&gt;"",OR(L499=PRINCIPAL!$I$140,L499=PRINCIPAL!$I$140+PRINCIPAL!$I$140,L499=PRINCIPAL!$I$140+PRINCIPAL!$I$140+PRINCIPAL!$I$140)),0,IF(AND(PRINCIPAL!$H$140&lt;&gt;"",L499=PRINCIPAL!$J$140),VLOOKUP($AR$477,'Banco de Dados'!$B$4:$J$50,8,FALSE)*PRINCIPAL!$H$140*(1-(PRINCIPAL!$K$140/100)),IF(AND(PRINCIPAL!$H$140&lt;&gt;"",L499=PRINCIPAL!$L$140),VLOOKUP($AR$477,'Banco de Dados'!$B$4:$J$50,8,FALSE)*PRINCIPAL!$H$140*(1-(PRINCIPAL!$M$140/100)),IF(AND(PRINCIPAL!$H$140&lt;&gt;"",L499=PRINCIPAL!$N$140),VLOOKUP($AR$477,'Banco de Dados'!$B$4:$J$50,8,FALSE)*PRINCIPAL!$H$140*(1-(PRINCIPAL!$O$140/100)),IF(PRINCIPAL!$H$140&lt;&gt;"",VLOOKUP($AR$477,'Banco de Dados'!$B$4:$J$50,8,FALSE)*PRINCIPAL!$H$140,IF(OR(L499=PRINCIPAL!$I$140,L499=PRINCIPAL!$I$140+PRINCIPAL!$I$140,L499=PRINCIPAL!$I$140+PRINCIPAL!$I$140+PRINCIPAL!$I$140),0,IF(L499=PRINCIPAL!$J$140,VLOOKUP($AR$477,'Banco de Dados'!$B$4:$J$50,6,FALSE)*(1-(PRINCIPAL!$K$140/100)),IF(L499=PRINCIPAL!$L$140,VLOOKUP($AR$477,'Banco de Dados'!$B$4:$J$50,6,FALSE)*(1-(PRINCIPAL!$M$140/100)),IF(L499=PRINCIPAL!$N$140,VLOOKUP($AR$477,'Banco de Dados'!$B$4:$J$50,6,FALSE)*(1-(PRINCIPAL!$O$140/100)),VLOOKUP($AR$477,'Banco de Dados'!$B$4:$J$50,6,FALSE)))))))))),"")</f>
        <v/>
      </c>
      <c r="AR499" s="29" t="str">
        <f>IFERROR(AQ499*(IFERROR(VLOOKUP($AR$477,'Banco de Dados'!$B$4:$J$50,4,FALSE),"ERRO")),"")</f>
        <v/>
      </c>
      <c r="AS499" s="29" t="str">
        <f t="shared" si="328"/>
        <v/>
      </c>
      <c r="AT499" s="103" t="str">
        <f>IFERROR(AS499*(C499*(PRINCIPAL!$G$140/100))*0.47*(44/12),"")</f>
        <v/>
      </c>
      <c r="AU499" s="111" t="str">
        <f t="shared" si="329"/>
        <v/>
      </c>
      <c r="AV499" s="30" t="str">
        <f>IFERROR(IF(AND(PRINCIPAL!$H$141&lt;&gt;"",OR(L499=PRINCIPAL!$I$141,L499=PRINCIPAL!$I$141+PRINCIPAL!$I$141,L499=PRINCIPAL!$I$141+PRINCIPAL!$I$141+PRINCIPAL!$I$141)),0,IF(AND(PRINCIPAL!$H$141&lt;&gt;"",L499=PRINCIPAL!$J$141),VLOOKUP($AW$477,'Banco de Dados'!$B$4:$J$50,8,FALSE)*PRINCIPAL!$H$141*(1-(PRINCIPAL!$K$141/100)),IF(AND(PRINCIPAL!$H$141&lt;&gt;"",L499=PRINCIPAL!$L$141),VLOOKUP($AW$477,'Banco de Dados'!$B$4:$J$50,8,FALSE)*PRINCIPAL!$H$141*(1-(PRINCIPAL!$M$141/100)),IF(AND(PRINCIPAL!$H$141&lt;&gt;"",L499=PRINCIPAL!$N$141),VLOOKUP($AW$477,'Banco de Dados'!$B$4:$J$50,8,FALSE)*PRINCIPAL!$H$141*(1-(PRINCIPAL!$O$141/100)),IF(PRINCIPAL!$H$141&lt;&gt;"",VLOOKUP($AW$477,'Banco de Dados'!$B$4:$J$50,8,FALSE)*PRINCIPAL!$H$141,IF(OR(L499=PRINCIPAL!$I$141,L499=PRINCIPAL!$I$141+PRINCIPAL!$I$141,L499=PRINCIPAL!$I$141+PRINCIPAL!$I$141+PRINCIPAL!$I$141),0,IF(L499=PRINCIPAL!$J$141,VLOOKUP($AW$477,'Banco de Dados'!$B$4:$J$50,6,FALSE)*(1-(PRINCIPAL!$K$141/100)),IF(L499=PRINCIPAL!$L$141,VLOOKUP($AW$477,'Banco de Dados'!$B$4:$J$50,6,FALSE)*(1-(PRINCIPAL!$M$141/100)),IF(L499=PRINCIPAL!$N$141,VLOOKUP($AW$477,'Banco de Dados'!$B$4:$J$50,6,FALSE)*(1-(PRINCIPAL!$O$141/100)),VLOOKUP($AW$477,'Banco de Dados'!$B$4:$J$50,6,FALSE)))))))))),"")</f>
        <v/>
      </c>
      <c r="AW499" s="29" t="str">
        <f>IFERROR(AV499*(IFERROR(VLOOKUP($AW$477,'Banco de Dados'!$B$4:$J$50,4,FALSE),"ERRO")),"")</f>
        <v/>
      </c>
      <c r="AX499" s="29" t="str">
        <f t="shared" si="330"/>
        <v/>
      </c>
      <c r="AY499" s="103" t="str">
        <f>IFERROR(AX499*(C499*(PRINCIPAL!$G$141/100))*0.47*(44/12),"")</f>
        <v/>
      </c>
      <c r="AZ499" s="111" t="str">
        <f t="shared" si="335"/>
        <v/>
      </c>
      <c r="BA499" s="30" t="str">
        <f>IFERROR(IF(AND(PRINCIPAL!$H$142&lt;&gt;"",OR(L499=PRINCIPAL!$I$142,L499=PRINCIPAL!$I$142+PRINCIPAL!$I$142,L499=PRINCIPAL!$I$142+PRINCIPAL!$I$142+PRINCIPAL!$I$142)),0,IF(AND(PRINCIPAL!$H$142&lt;&gt;"",L499=PRINCIPAL!$J$142),VLOOKUP($BB$477,'Banco de Dados'!$B$4:$J$50,8,FALSE)*PRINCIPAL!$H$142*(1-(PRINCIPAL!$K$142/100)),IF(AND(PRINCIPAL!$H$142&lt;&gt;"",L499=PRINCIPAL!$L$142),VLOOKUP($BB$477,'Banco de Dados'!$B$4:$J$50,8,FALSE)*PRINCIPAL!$H$142*(1-(PRINCIPAL!$M$142/100)),IF(AND(PRINCIPAL!$H$142&lt;&gt;"",L499=PRINCIPAL!$N$142),VLOOKUP($BB$477,'Banco de Dados'!$B$4:$J$50,8,FALSE)*PRINCIPAL!$H$142*(1-(PRINCIPAL!$O$142/100)),IF(PRINCIPAL!$H$142&lt;&gt;"",VLOOKUP($BB$477,'Banco de Dados'!$B$4:$J$50,8,FALSE)*PRINCIPAL!$H$142,IF(OR(L499=PRINCIPAL!$I$142,L499=PRINCIPAL!$I$142+PRINCIPAL!$I$142,L499=PRINCIPAL!$I$142+PRINCIPAL!$I$142+PRINCIPAL!$I$142),0,IF(L499=PRINCIPAL!$J$142,VLOOKUP($BB$477,'Banco de Dados'!$B$4:$J$50,6,FALSE)*(1-(PRINCIPAL!$K$142/100)),IF(L499=PRINCIPAL!$L$142,VLOOKUP($BB$477,'Banco de Dados'!$B$4:$J$50,6,FALSE)*(1-(PRINCIPAL!$M$142/100)),IF(L499=PRINCIPAL!$N$142,VLOOKUP($BB$477,'Banco de Dados'!$B$4:$J$50,6,FALSE)*(1-(PRINCIPAL!$O$142/100)),VLOOKUP($BB$477,'Banco de Dados'!$B$4:$J$50,6,FALSE)))))))))),"")</f>
        <v/>
      </c>
      <c r="BB499" s="29" t="str">
        <f>IFERROR(BA499*(IFERROR(VLOOKUP($BB$477,'Banco de Dados'!$B$4:$J$50,4,FALSE),"ERRO")),"")</f>
        <v/>
      </c>
      <c r="BC499" s="29" t="str">
        <f t="shared" si="336"/>
        <v/>
      </c>
      <c r="BD499" s="103" t="str">
        <f>IFERROR(BC499*(C499*(PRINCIPAL!$G$142/100))*0.47*(44/12),"")</f>
        <v/>
      </c>
      <c r="BE499" s="111" t="str">
        <f t="shared" si="315"/>
        <v/>
      </c>
      <c r="BF499" s="30" t="str">
        <f>IFERROR(IF(AND(PRINCIPAL!$H$143&lt;&gt;"",OR(L499=PRINCIPAL!$I$143,L499=PRINCIPAL!$I$143+PRINCIPAL!$I$143,L499=PRINCIPAL!$I$143+PRINCIPAL!$I$143+PRINCIPAL!$I$143)),0,IF(AND(PRINCIPAL!$H$143&lt;&gt;"",L499=PRINCIPAL!$J$143),VLOOKUP($BG$477,'Banco de Dados'!$B$4:$J$50,8,FALSE)*PRINCIPAL!$H$143*(1-(PRINCIPAL!$K$143/100)),IF(AND(PRINCIPAL!$H$143&lt;&gt;"",L499=PRINCIPAL!$L$143),VLOOKUP($BG$477,'Banco de Dados'!$B$4:$J$50,8,FALSE)*PRINCIPAL!$H$143*(1-(PRINCIPAL!$M$143/100)),IF(AND(PRINCIPAL!$H$143&lt;&gt;"",L499=PRINCIPAL!$N$143),VLOOKUP($BG$477,'Banco de Dados'!$B$4:$J$50,8,FALSE)*PRINCIPAL!$H$143*(1-(PRINCIPAL!$O$143/100)),IF(PRINCIPAL!$H$143&lt;&gt;"",VLOOKUP($BG$477,'Banco de Dados'!$B$4:$J$50,8,FALSE)*PRINCIPAL!$H$143,IF(OR(L499=PRINCIPAL!$I$143,L499=PRINCIPAL!$I$143+PRINCIPAL!$I$143,L499=PRINCIPAL!$I$143+PRINCIPAL!$I$143+PRINCIPAL!$I$143),0,IF(L499=PRINCIPAL!$J$143,VLOOKUP($BG$477,'Banco de Dados'!$B$4:$J$50,6,FALSE)*(1-(PRINCIPAL!$K$143/100)),IF(L499=PRINCIPAL!$L$143,VLOOKUP($BG$477,'Banco de Dados'!$B$4:$J$50,6,FALSE)*(1-(PRINCIPAL!$M$143/100)),IF(L499=PRINCIPAL!$N$143,VLOOKUP($BG$477,'Banco de Dados'!$B$4:$J$50,6,FALSE)*(1-(PRINCIPAL!$O$143/100)),VLOOKUP($BG$477,'Banco de Dados'!$B$4:$J$50,6,FALSE)))))))))),"")</f>
        <v/>
      </c>
      <c r="BG499" s="29" t="str">
        <f>IFERROR(BF499*(IFERROR(VLOOKUP($BG$477,'Banco de Dados'!$B$4:$J$50,4,FALSE),"ERRO")),"")</f>
        <v/>
      </c>
      <c r="BH499" s="29" t="str">
        <f t="shared" si="331"/>
        <v/>
      </c>
      <c r="BI499" s="103" t="str">
        <f>IFERROR(BH499*(C499*(PRINCIPAL!$G$143/100))*0.47*(44/12),"")</f>
        <v/>
      </c>
      <c r="BJ499" s="102" t="str">
        <f t="shared" si="316"/>
        <v/>
      </c>
    </row>
    <row r="500" spans="2:62" ht="12.75" customHeight="1" x14ac:dyDescent="0.3">
      <c r="B500" s="326">
        <f t="shared" si="317"/>
        <v>2041</v>
      </c>
      <c r="C500" s="340"/>
      <c r="D500" s="1"/>
      <c r="E500" s="116">
        <v>21</v>
      </c>
      <c r="F500" s="24" t="str">
        <f>IFERROR(VLOOKUP($G$477,'Banco de Dados'!$B$4:$J$50,6,FALSE),"")</f>
        <v/>
      </c>
      <c r="G500" s="25" t="str">
        <f>IFERROR(F500*(IFERROR(VLOOKUP($G$477,'Banco de Dados'!$B$4:$J$50,4,FALSE),"ERRO")),"")</f>
        <v/>
      </c>
      <c r="H500" s="25" t="str">
        <f t="shared" si="318"/>
        <v/>
      </c>
      <c r="I500" s="103" t="str">
        <f t="shared" si="319"/>
        <v/>
      </c>
      <c r="J500" s="117" t="str">
        <f t="shared" si="320"/>
        <v/>
      </c>
      <c r="K500" s="1"/>
      <c r="L500" s="91">
        <v>21</v>
      </c>
      <c r="M500" s="24" t="str">
        <f>IFERROR(IF(AND(PRINCIPAL!$H$134&lt;&gt;"",OR(L500=PRINCIPAL!$I$134,L500=PRINCIPAL!$I$134+PRINCIPAL!$I$134,L500=PRINCIPAL!$I$134+PRINCIPAL!$I$134+PRINCIPAL!$I$134)),0,IF(AND(PRINCIPAL!$H$134&lt;&gt;"",L500=PRINCIPAL!$J$134),VLOOKUP($N$477,'Banco de Dados'!$B$4:$J$50,8,FALSE)*PRINCIPAL!$H$134*(1-(PRINCIPAL!$K$134/100)),IF(AND(PRINCIPAL!$H$134&lt;&gt;"",L500=PRINCIPAL!$L$134),VLOOKUP($N$477,'Banco de Dados'!$B$4:$J$50,8,FALSE)*PRINCIPAL!$H$134*(1-(PRINCIPAL!$M$134/100)),IF(AND(PRINCIPAL!$H$134&lt;&gt;"",L500=PRINCIPAL!$N$134),VLOOKUP($N$477,'Banco de Dados'!$B$4:$J$50,8,FALSE)*PRINCIPAL!$H$134*(1-(PRINCIPAL!$O$134/100)),IF(PRINCIPAL!$H$134&lt;&gt;"",VLOOKUP($N$477,'Banco de Dados'!$B$4:$J$50,8,FALSE)*PRINCIPAL!$H$134,IF(OR(L500=PRINCIPAL!$I$134,L500=PRINCIPAL!$I$134+PRINCIPAL!$I$134,L500=PRINCIPAL!$I$134+PRINCIPAL!$I$134+PRINCIPAL!$I$134),0,IF(L500=PRINCIPAL!$J$134,VLOOKUP($N$477,'Banco de Dados'!$B$4:$J$50,6,FALSE)*(1-(PRINCIPAL!$K$134/100)),IF(L500=PRINCIPAL!$L$134,VLOOKUP($N$477,'Banco de Dados'!$B$4:$J$50,6,FALSE)*(1-(PRINCIPAL!$M$134/100)),IF(L500=PRINCIPAL!$N$134,VLOOKUP($N$477,'Banco de Dados'!$B$4:$J$50,6,FALSE)*(1-(PRINCIPAL!$O$134/100)),VLOOKUP($N$477,'Banco de Dados'!$B$4:$J$50,6,FALSE)))))))))),"")</f>
        <v/>
      </c>
      <c r="N500" s="25" t="str">
        <f>IFERROR(M500*(IFERROR(VLOOKUP($N$477,'Banco de Dados'!$B$4:$J$50,4,FALSE),"ERRO")),"")</f>
        <v/>
      </c>
      <c r="O500" s="25" t="str">
        <f t="shared" si="339"/>
        <v/>
      </c>
      <c r="P500" s="103" t="str">
        <f>IFERROR(O500*(C500*(PRINCIPAL!$G$134/100))*0.47*(44/12),"")</f>
        <v/>
      </c>
      <c r="Q500" s="107" t="str">
        <f t="shared" si="340"/>
        <v/>
      </c>
      <c r="R500" s="29" t="str">
        <f>IFERROR(IF(AND(PRINCIPAL!$H$135&lt;&gt;"",OR(L500=PRINCIPAL!$I$135,L500=PRINCIPAL!$I$135+PRINCIPAL!$I$135,L500=PRINCIPAL!$I$135+PRINCIPAL!$I$135+PRINCIPAL!$I$135)),0,IF(AND(PRINCIPAL!$H$135&lt;&gt;"",L500=PRINCIPAL!$J$135),VLOOKUP($S$477,'Banco de Dados'!$B$4:$J$50,8,FALSE)*PRINCIPAL!$H$135*(1-(PRINCIPAL!$K$135/100)),IF(AND(PRINCIPAL!$H$135&lt;&gt;"",L500=PRINCIPAL!$L$135),VLOOKUP($S$477,'Banco de Dados'!$B$4:$J$50,8,FALSE)*PRINCIPAL!$H$135*(1-(PRINCIPAL!$M$135/100)),IF(AND(PRINCIPAL!$H$135&lt;&gt;"",L500=PRINCIPAL!$N$135),VLOOKUP($S$477,'Banco de Dados'!$B$4:$J$50,8,FALSE)*PRINCIPAL!$H$135*(1-(PRINCIPAL!$O$135/100)),IF(PRINCIPAL!$H$135&lt;&gt;"",VLOOKUP($S$477,'Banco de Dados'!$B$4:$J$50,8,FALSE)*PRINCIPAL!$H$135,IF(OR(L500=PRINCIPAL!$I$135,L500=PRINCIPAL!$I$135+PRINCIPAL!$I$135,L500=PRINCIPAL!$I$135+PRINCIPAL!$I$135+PRINCIPAL!$I$135),0,IF(L500=PRINCIPAL!$J$135,VLOOKUP($S$477,'Banco de Dados'!$B$4:$J$50,6,FALSE)*(1-(PRINCIPAL!$K$135/100)),IF(L500=PRINCIPAL!$L$135,VLOOKUP($S$477,'Banco de Dados'!$B$4:$J$50,6,FALSE)*(1-(PRINCIPAL!$M$135/100)),IF(L500=PRINCIPAL!$N$135,VLOOKUP($S$477,'Banco de Dados'!$B$4:$J$50,6,FALSE)*(1-(PRINCIPAL!$O$135/100)),VLOOKUP($S$477,'Banco de Dados'!$B$4:$J$50,6,FALSE)))))))))),"")</f>
        <v/>
      </c>
      <c r="S500" s="29" t="str">
        <f>IFERROR(R500*(IFERROR(VLOOKUP($S$477,'Banco de Dados'!$B$4:$J$50,4,FALSE),"ERRO")),"")</f>
        <v/>
      </c>
      <c r="T500" s="29" t="str">
        <f t="shared" si="338"/>
        <v/>
      </c>
      <c r="U500" s="103" t="str">
        <f>IFERROR(T500*(C500*(PRINCIPAL!$G$135/100))*0.47*(44/12),"")</f>
        <v/>
      </c>
      <c r="V500" s="103" t="str">
        <f t="shared" si="314"/>
        <v/>
      </c>
      <c r="W500" s="30" t="str">
        <f>IFERROR(IF(AND(PRINCIPAL!$H$136&lt;&gt;"",OR(L500=PRINCIPAL!$I$136,L500=PRINCIPAL!$I$136+PRINCIPAL!$I$136,L500=PRINCIPAL!$I$136+PRINCIPAL!$I$136+PRINCIPAL!$I$136)),0,IF(AND(PRINCIPAL!$H$136&lt;&gt;"",L500=PRINCIPAL!$J$136),VLOOKUP($X$477,'Banco de Dados'!$B$4:$J$50,8,FALSE)*PRINCIPAL!$H$136*(1-(PRINCIPAL!$K$136/100)),IF(AND(PRINCIPAL!$H$136&lt;&gt;"",L500=PRINCIPAL!$L$136),VLOOKUP($X$477,'Banco de Dados'!$B$4:$J$50,8,FALSE)*PRINCIPAL!$H$136*(1-(PRINCIPAL!$M$136/100)),IF(AND(PRINCIPAL!$H$136&lt;&gt;"",L500=PRINCIPAL!$N$136),VLOOKUP($X$477,'Banco de Dados'!$B$4:$J$50,8,FALSE)*PRINCIPAL!$H$136*(1-(PRINCIPAL!$O$136/100)),IF(PRINCIPAL!$H$136&lt;&gt;"",VLOOKUP($X$477,'Banco de Dados'!$B$4:$J$50,8,FALSE)*PRINCIPAL!$H$136,IF(OR(L500=PRINCIPAL!$I$136,L500=PRINCIPAL!$I$136+PRINCIPAL!$I$136,L500=PRINCIPAL!$I$136+PRINCIPAL!$I$136+PRINCIPAL!$I$136),0,IF(L500=PRINCIPAL!$J$136,VLOOKUP($X$477,'Banco de Dados'!$B$4:$J$50,6,FALSE)*(1-(PRINCIPAL!$K$136/100)),IF(L500=PRINCIPAL!$L$136,VLOOKUP($X$477,'Banco de Dados'!$B$4:$J$50,6,FALSE)*(1-(PRINCIPAL!$M$136/100)),IF(L500=PRINCIPAL!$N$136,VLOOKUP($X$477,'Banco de Dados'!$B$4:$J$50,6,FALSE)*(1-(PRINCIPAL!$O$136/100)),VLOOKUP($X$477,'Banco de Dados'!$B$4:$J$50,6,FALSE)))))))))),"")</f>
        <v/>
      </c>
      <c r="X500" s="29" t="str">
        <f>IFERROR(W500*(IFERROR(VLOOKUP($X$477,'Banco de Dados'!$B$4:$J$50,4,FALSE),"ERRO")),"")</f>
        <v/>
      </c>
      <c r="Y500" s="29" t="str">
        <f t="shared" si="332"/>
        <v/>
      </c>
      <c r="Z500" s="103" t="str">
        <f>IFERROR(Y500*(C500*(PRINCIPAL!$G$136/100))*0.47*(44/12),"")</f>
        <v/>
      </c>
      <c r="AA500" s="111" t="str">
        <f t="shared" si="333"/>
        <v/>
      </c>
      <c r="AB500" s="30" t="str">
        <f>IFERROR(IF(AND(PRINCIPAL!$H$137&lt;&gt;"",OR(L500=PRINCIPAL!$I$137,L500=PRINCIPAL!$I$137+PRINCIPAL!$I$137,L500=PRINCIPAL!$I$137+PRINCIPAL!$I$137+PRINCIPAL!$I$137)),0,IF(AND(PRINCIPAL!$H$137&lt;&gt;"",L500=PRINCIPAL!$J$137),VLOOKUP($AC$477,'Banco de Dados'!$B$4:$J$50,8,FALSE)*PRINCIPAL!$H$137*(1-(PRINCIPAL!$K$137/100)),IF(AND(PRINCIPAL!$H$137&lt;&gt;"",L500=PRINCIPAL!$L$137),VLOOKUP($AC$477,'Banco de Dados'!$B$4:$J$50,8,FALSE)*PRINCIPAL!$H$137*(1-(PRINCIPAL!$M$137/100)),IF(AND(PRINCIPAL!$H$137&lt;&gt;"",L500=PRINCIPAL!$N$137),VLOOKUP($AC$477,'Banco de Dados'!$B$4:$J$50,8,FALSE)*PRINCIPAL!$H$137*(1-(PRINCIPAL!$O$137/100)),IF(PRINCIPAL!$H$137&lt;&gt;"",VLOOKUP($AC$477,'Banco de Dados'!$B$4:$J$50,8,FALSE)*PRINCIPAL!$H$137,IF(OR(L500=PRINCIPAL!$I$137,L500=PRINCIPAL!$I$137+PRINCIPAL!$I$137,L500=PRINCIPAL!$I$137+PRINCIPAL!$I$137+PRINCIPAL!$I$137),0,IF(L500=PRINCIPAL!$J$137,VLOOKUP($AC$477,'Banco de Dados'!$B$4:$J$50,6,FALSE)*(1-(PRINCIPAL!$K$137/100)),IF(L500=PRINCIPAL!$L$137,VLOOKUP($AC$477,'Banco de Dados'!$B$4:$J$50,6,FALSE)*(1-(PRINCIPAL!$M$137/100)),IF(L500=PRINCIPAL!$N$137,VLOOKUP($AC$477,'Banco de Dados'!$B$4:$J$50,6,FALSE)*(1-(PRINCIPAL!$O$137/100)),VLOOKUP($AC$477,'Banco de Dados'!$B$4:$J$50,6,FALSE)))))))))),"")</f>
        <v/>
      </c>
      <c r="AC500" s="29" t="str">
        <f>IFERROR(AB500*(IFERROR(VLOOKUP($AC$477,'Banco de Dados'!$B$4:$J$50,4,FALSE),"ERRO")),"")</f>
        <v/>
      </c>
      <c r="AD500" s="29" t="str">
        <f t="shared" si="323"/>
        <v/>
      </c>
      <c r="AE500" s="103" t="str">
        <f>IFERROR(AD500*(C500*(PRINCIPAL!$G$137/100))*0.47*(44/12),"")</f>
        <v/>
      </c>
      <c r="AF500" s="111" t="str">
        <f t="shared" si="324"/>
        <v/>
      </c>
      <c r="AG500" s="30" t="str">
        <f>IFERROR(IF(AND(PRINCIPAL!$H$138&lt;&gt;"",OR(L500=PRINCIPAL!$I$138,L500=PRINCIPAL!$I$138+PRINCIPAL!$I$138,L500=PRINCIPAL!$I$138+PRINCIPAL!$I$138+PRINCIPAL!$I$138)),0,IF(AND(PRINCIPAL!$H$138&lt;&gt;"",L500=PRINCIPAL!$J$138),VLOOKUP($AH$477,'Banco de Dados'!$B$4:$J$50,8,FALSE)*PRINCIPAL!$H$138*(1-(PRINCIPAL!$K$138/100)),IF(AND(PRINCIPAL!$H$138&lt;&gt;"",L500=PRINCIPAL!$L$138),VLOOKUP($AH$477,'Banco de Dados'!$B$4:$J$50,8,FALSE)*PRINCIPAL!$H$138*(1-(PRINCIPAL!$M$138/100)),IF(AND(PRINCIPAL!$H$138&lt;&gt;"",L500=PRINCIPAL!$N$138),VLOOKUP($AH$477,'Banco de Dados'!$B$4:$J$50,8,FALSE)*PRINCIPAL!$H$138*(1-(PRINCIPAL!$O$138/100)),IF(PRINCIPAL!$H$138&lt;&gt;"",VLOOKUP($AH$477,'Banco de Dados'!$B$4:$J$50,8,FALSE)*PRINCIPAL!$H$138,IF(OR(L500=PRINCIPAL!$I$138,L500=PRINCIPAL!$I$138+PRINCIPAL!$I$138,L500=PRINCIPAL!$I$138+PRINCIPAL!$I$138+PRINCIPAL!$I$138),0,IF(L500=PRINCIPAL!$J$138,VLOOKUP($AH$477,'Banco de Dados'!$B$4:$J$50,6,FALSE)*(1-(PRINCIPAL!$K$138/100)),IF(L500=PRINCIPAL!$L$138,VLOOKUP($AH$477,'Banco de Dados'!$B$4:$J$50,6,FALSE)*(1-(PRINCIPAL!$M$138/100)),IF(L500=PRINCIPAL!$N$138,VLOOKUP($AH$477,'Banco de Dados'!$B$4:$J$50,6,FALSE)*(1-(PRINCIPAL!$O$138/100)),VLOOKUP($AH$477,'Banco de Dados'!$B$4:$J$50,6,FALSE)))))))))),"")</f>
        <v/>
      </c>
      <c r="AH500" s="29" t="str">
        <f>IFERROR(AG500*(IFERROR(VLOOKUP($AH$477,'Banco de Dados'!$B$4:$J$50,4,FALSE),"ERRO")),"")</f>
        <v/>
      </c>
      <c r="AI500" s="29" t="str">
        <f t="shared" si="325"/>
        <v/>
      </c>
      <c r="AJ500" s="103" t="str">
        <f>IFERROR(AI500*(C500*(PRINCIPAL!$G$138/100))*0.47*(44/12),"")</f>
        <v/>
      </c>
      <c r="AK500" s="111" t="str">
        <f t="shared" si="334"/>
        <v/>
      </c>
      <c r="AL500" s="30" t="str">
        <f>IFERROR(IF(AND(PRINCIPAL!$H$139&lt;&gt;"",OR(L500=PRINCIPAL!$I$139,L500=PRINCIPAL!$I$139+PRINCIPAL!$I$139,L500=PRINCIPAL!$I$139+PRINCIPAL!$I$139+PRINCIPAL!$I$139)),0,IF(AND(PRINCIPAL!$H$139&lt;&gt;"",L500=PRINCIPAL!$J$139),VLOOKUP($AM$477,'Banco de Dados'!$B$4:$J$50,8,FALSE)*PRINCIPAL!$H$139*(1-(PRINCIPAL!$K$139/100)),IF(AND(PRINCIPAL!$H$139&lt;&gt;"",L500=PRINCIPAL!$L$139),VLOOKUP($AM$477,'Banco de Dados'!$B$4:$J$50,8,FALSE)*PRINCIPAL!$H$139*(1-(PRINCIPAL!$M$139/100)),IF(AND(PRINCIPAL!$H$139&lt;&gt;"",L500=PRINCIPAL!$N$139),VLOOKUP($AM$477,'Banco de Dados'!$B$4:$J$50,8,FALSE)*PRINCIPAL!$H$139*(1-(PRINCIPAL!$O$139/100)),IF(PRINCIPAL!$H$139&lt;&gt;"",VLOOKUP($AM$477,'Banco de Dados'!$B$4:$J$50,8,FALSE)*PRINCIPAL!$H$139,IF(OR(L500=PRINCIPAL!$I$139,L500=PRINCIPAL!$I$139+PRINCIPAL!$I$139,L500=PRINCIPAL!$I$139+PRINCIPAL!$I$139+PRINCIPAL!$I$139),0,IF(L500=PRINCIPAL!$J$139,VLOOKUP($AM$477,'Banco de Dados'!$B$4:$J$50,6,FALSE)*(1-(PRINCIPAL!$K$139/100)),IF(L500=PRINCIPAL!$L$139,VLOOKUP($AM$477,'Banco de Dados'!$B$4:$J$50,6,FALSE)*(1-(PRINCIPAL!$M$139/100)),IF(L500=PRINCIPAL!$N$139,VLOOKUP($AM$477,'Banco de Dados'!$B$4:$J$50,6,FALSE)*(1-(PRINCIPAL!$O$139/100)),VLOOKUP($AM$477,'Banco de Dados'!$B$4:$J$50,6,FALSE)))))))))),"")</f>
        <v/>
      </c>
      <c r="AM500" s="29" t="str">
        <f>IFERROR(AL500*(IFERROR(VLOOKUP($AM$477,'Banco de Dados'!$B$4:$J$50,4,FALSE),"ERRO")),"")</f>
        <v/>
      </c>
      <c r="AN500" s="29" t="str">
        <f t="shared" si="326"/>
        <v/>
      </c>
      <c r="AO500" s="103" t="str">
        <f>IFERROR(AN500*(C500*(PRINCIPAL!$G$139/100))*0.47*(44/12),"")</f>
        <v/>
      </c>
      <c r="AP500" s="111" t="str">
        <f t="shared" si="327"/>
        <v/>
      </c>
      <c r="AQ500" s="30" t="str">
        <f>IFERROR(IF(AND(PRINCIPAL!$H$140&lt;&gt;"",OR(L500=PRINCIPAL!$I$140,L500=PRINCIPAL!$I$140+PRINCIPAL!$I$140,L500=PRINCIPAL!$I$140+PRINCIPAL!$I$140+PRINCIPAL!$I$140)),0,IF(AND(PRINCIPAL!$H$140&lt;&gt;"",L500=PRINCIPAL!$J$140),VLOOKUP($AR$477,'Banco de Dados'!$B$4:$J$50,8,FALSE)*PRINCIPAL!$H$140*(1-(PRINCIPAL!$K$140/100)),IF(AND(PRINCIPAL!$H$140&lt;&gt;"",L500=PRINCIPAL!$L$140),VLOOKUP($AR$477,'Banco de Dados'!$B$4:$J$50,8,FALSE)*PRINCIPAL!$H$140*(1-(PRINCIPAL!$M$140/100)),IF(AND(PRINCIPAL!$H$140&lt;&gt;"",L500=PRINCIPAL!$N$140),VLOOKUP($AR$477,'Banco de Dados'!$B$4:$J$50,8,FALSE)*PRINCIPAL!$H$140*(1-(PRINCIPAL!$O$140/100)),IF(PRINCIPAL!$H$140&lt;&gt;"",VLOOKUP($AR$477,'Banco de Dados'!$B$4:$J$50,8,FALSE)*PRINCIPAL!$H$140,IF(OR(L500=PRINCIPAL!$I$140,L500=PRINCIPAL!$I$140+PRINCIPAL!$I$140,L500=PRINCIPAL!$I$140+PRINCIPAL!$I$140+PRINCIPAL!$I$140),0,IF(L500=PRINCIPAL!$J$140,VLOOKUP($AR$477,'Banco de Dados'!$B$4:$J$50,6,FALSE)*(1-(PRINCIPAL!$K$140/100)),IF(L500=PRINCIPAL!$L$140,VLOOKUP($AR$477,'Banco de Dados'!$B$4:$J$50,6,FALSE)*(1-(PRINCIPAL!$M$140/100)),IF(L500=PRINCIPAL!$N$140,VLOOKUP($AR$477,'Banco de Dados'!$B$4:$J$50,6,FALSE)*(1-(PRINCIPAL!$O$140/100)),VLOOKUP($AR$477,'Banco de Dados'!$B$4:$J$50,6,FALSE)))))))))),"")</f>
        <v/>
      </c>
      <c r="AR500" s="29" t="str">
        <f>IFERROR(AQ500*(IFERROR(VLOOKUP($AR$477,'Banco de Dados'!$B$4:$J$50,4,FALSE),"ERRO")),"")</f>
        <v/>
      </c>
      <c r="AS500" s="29" t="str">
        <f t="shared" si="328"/>
        <v/>
      </c>
      <c r="AT500" s="103" t="str">
        <f>IFERROR(AS500*(C500*(PRINCIPAL!$G$140/100))*0.47*(44/12),"")</f>
        <v/>
      </c>
      <c r="AU500" s="111" t="str">
        <f t="shared" si="329"/>
        <v/>
      </c>
      <c r="AV500" s="30" t="str">
        <f>IFERROR(IF(AND(PRINCIPAL!$H$141&lt;&gt;"",OR(L500=PRINCIPAL!$I$141,L500=PRINCIPAL!$I$141+PRINCIPAL!$I$141,L500=PRINCIPAL!$I$141+PRINCIPAL!$I$141+PRINCIPAL!$I$141)),0,IF(AND(PRINCIPAL!$H$141&lt;&gt;"",L500=PRINCIPAL!$J$141),VLOOKUP($AW$477,'Banco de Dados'!$B$4:$J$50,8,FALSE)*PRINCIPAL!$H$141*(1-(PRINCIPAL!$K$141/100)),IF(AND(PRINCIPAL!$H$141&lt;&gt;"",L500=PRINCIPAL!$L$141),VLOOKUP($AW$477,'Banco de Dados'!$B$4:$J$50,8,FALSE)*PRINCIPAL!$H$141*(1-(PRINCIPAL!$M$141/100)),IF(AND(PRINCIPAL!$H$141&lt;&gt;"",L500=PRINCIPAL!$N$141),VLOOKUP($AW$477,'Banco de Dados'!$B$4:$J$50,8,FALSE)*PRINCIPAL!$H$141*(1-(PRINCIPAL!$O$141/100)),IF(PRINCIPAL!$H$141&lt;&gt;"",VLOOKUP($AW$477,'Banco de Dados'!$B$4:$J$50,8,FALSE)*PRINCIPAL!$H$141,IF(OR(L500=PRINCIPAL!$I$141,L500=PRINCIPAL!$I$141+PRINCIPAL!$I$141,L500=PRINCIPAL!$I$141+PRINCIPAL!$I$141+PRINCIPAL!$I$141),0,IF(L500=PRINCIPAL!$J$141,VLOOKUP($AW$477,'Banco de Dados'!$B$4:$J$50,6,FALSE)*(1-(PRINCIPAL!$K$141/100)),IF(L500=PRINCIPAL!$L$141,VLOOKUP($AW$477,'Banco de Dados'!$B$4:$J$50,6,FALSE)*(1-(PRINCIPAL!$M$141/100)),IF(L500=PRINCIPAL!$N$141,VLOOKUP($AW$477,'Banco de Dados'!$B$4:$J$50,6,FALSE)*(1-(PRINCIPAL!$O$141/100)),VLOOKUP($AW$477,'Banco de Dados'!$B$4:$J$50,6,FALSE)))))))))),"")</f>
        <v/>
      </c>
      <c r="AW500" s="29" t="str">
        <f>IFERROR(AV500*(IFERROR(VLOOKUP($AW$477,'Banco de Dados'!$B$4:$J$50,4,FALSE),"ERRO")),"")</f>
        <v/>
      </c>
      <c r="AX500" s="29" t="str">
        <f t="shared" si="330"/>
        <v/>
      </c>
      <c r="AY500" s="103" t="str">
        <f>IFERROR(AX500*(C500*(PRINCIPAL!$G$141/100))*0.47*(44/12),"")</f>
        <v/>
      </c>
      <c r="AZ500" s="111" t="str">
        <f t="shared" si="335"/>
        <v/>
      </c>
      <c r="BA500" s="30" t="str">
        <f>IFERROR(IF(AND(PRINCIPAL!$H$142&lt;&gt;"",OR(L500=PRINCIPAL!$I$142,L500=PRINCIPAL!$I$142+PRINCIPAL!$I$142,L500=PRINCIPAL!$I$142+PRINCIPAL!$I$142+PRINCIPAL!$I$142)),0,IF(AND(PRINCIPAL!$H$142&lt;&gt;"",L500=PRINCIPAL!$J$142),VLOOKUP($BB$477,'Banco de Dados'!$B$4:$J$50,8,FALSE)*PRINCIPAL!$H$142*(1-(PRINCIPAL!$K$142/100)),IF(AND(PRINCIPAL!$H$142&lt;&gt;"",L500=PRINCIPAL!$L$142),VLOOKUP($BB$477,'Banco de Dados'!$B$4:$J$50,8,FALSE)*PRINCIPAL!$H$142*(1-(PRINCIPAL!$M$142/100)),IF(AND(PRINCIPAL!$H$142&lt;&gt;"",L500=PRINCIPAL!$N$142),VLOOKUP($BB$477,'Banco de Dados'!$B$4:$J$50,8,FALSE)*PRINCIPAL!$H$142*(1-(PRINCIPAL!$O$142/100)),IF(PRINCIPAL!$H$142&lt;&gt;"",VLOOKUP($BB$477,'Banco de Dados'!$B$4:$J$50,8,FALSE)*PRINCIPAL!$H$142,IF(OR(L500=PRINCIPAL!$I$142,L500=PRINCIPAL!$I$142+PRINCIPAL!$I$142,L500=PRINCIPAL!$I$142+PRINCIPAL!$I$142+PRINCIPAL!$I$142),0,IF(L500=PRINCIPAL!$J$142,VLOOKUP($BB$477,'Banco de Dados'!$B$4:$J$50,6,FALSE)*(1-(PRINCIPAL!$K$142/100)),IF(L500=PRINCIPAL!$L$142,VLOOKUP($BB$477,'Banco de Dados'!$B$4:$J$50,6,FALSE)*(1-(PRINCIPAL!$M$142/100)),IF(L500=PRINCIPAL!$N$142,VLOOKUP($BB$477,'Banco de Dados'!$B$4:$J$50,6,FALSE)*(1-(PRINCIPAL!$O$142/100)),VLOOKUP($BB$477,'Banco de Dados'!$B$4:$J$50,6,FALSE)))))))))),"")</f>
        <v/>
      </c>
      <c r="BB500" s="29" t="str">
        <f>IFERROR(BA500*(IFERROR(VLOOKUP($BB$477,'Banco de Dados'!$B$4:$J$50,4,FALSE),"ERRO")),"")</f>
        <v/>
      </c>
      <c r="BC500" s="29" t="str">
        <f t="shared" si="336"/>
        <v/>
      </c>
      <c r="BD500" s="103" t="str">
        <f>IFERROR(BC500*(C500*(PRINCIPAL!$G$142/100))*0.47*(44/12),"")</f>
        <v/>
      </c>
      <c r="BE500" s="111" t="str">
        <f t="shared" si="315"/>
        <v/>
      </c>
      <c r="BF500" s="30" t="str">
        <f>IFERROR(IF(AND(PRINCIPAL!$H$143&lt;&gt;"",OR(L500=PRINCIPAL!$I$143,L500=PRINCIPAL!$I$143+PRINCIPAL!$I$143,L500=PRINCIPAL!$I$143+PRINCIPAL!$I$143+PRINCIPAL!$I$143)),0,IF(AND(PRINCIPAL!$H$143&lt;&gt;"",L500=PRINCIPAL!$J$143),VLOOKUP($BG$477,'Banco de Dados'!$B$4:$J$50,8,FALSE)*PRINCIPAL!$H$143*(1-(PRINCIPAL!$K$143/100)),IF(AND(PRINCIPAL!$H$143&lt;&gt;"",L500=PRINCIPAL!$L$143),VLOOKUP($BG$477,'Banco de Dados'!$B$4:$J$50,8,FALSE)*PRINCIPAL!$H$143*(1-(PRINCIPAL!$M$143/100)),IF(AND(PRINCIPAL!$H$143&lt;&gt;"",L500=PRINCIPAL!$N$143),VLOOKUP($BG$477,'Banco de Dados'!$B$4:$J$50,8,FALSE)*PRINCIPAL!$H$143*(1-(PRINCIPAL!$O$143/100)),IF(PRINCIPAL!$H$143&lt;&gt;"",VLOOKUP($BG$477,'Banco de Dados'!$B$4:$J$50,8,FALSE)*PRINCIPAL!$H$143,IF(OR(L500=PRINCIPAL!$I$143,L500=PRINCIPAL!$I$143+PRINCIPAL!$I$143,L500=PRINCIPAL!$I$143+PRINCIPAL!$I$143+PRINCIPAL!$I$143),0,IF(L500=PRINCIPAL!$J$143,VLOOKUP($BG$477,'Banco de Dados'!$B$4:$J$50,6,FALSE)*(1-(PRINCIPAL!$K$143/100)),IF(L500=PRINCIPAL!$L$143,VLOOKUP($BG$477,'Banco de Dados'!$B$4:$J$50,6,FALSE)*(1-(PRINCIPAL!$M$143/100)),IF(L500=PRINCIPAL!$N$143,VLOOKUP($BG$477,'Banco de Dados'!$B$4:$J$50,6,FALSE)*(1-(PRINCIPAL!$O$143/100)),VLOOKUP($BG$477,'Banco de Dados'!$B$4:$J$50,6,FALSE)))))))))),"")</f>
        <v/>
      </c>
      <c r="BG500" s="29" t="str">
        <f>IFERROR(BF500*(IFERROR(VLOOKUP($BG$477,'Banco de Dados'!$B$4:$J$50,4,FALSE),"ERRO")),"")</f>
        <v/>
      </c>
      <c r="BH500" s="29" t="str">
        <f t="shared" si="331"/>
        <v/>
      </c>
      <c r="BI500" s="103" t="str">
        <f>IFERROR(BH500*(C500*(PRINCIPAL!$G$143/100))*0.47*(44/12),"")</f>
        <v/>
      </c>
      <c r="BJ500" s="102" t="str">
        <f t="shared" si="316"/>
        <v/>
      </c>
    </row>
    <row r="501" spans="2:62" ht="12.75" customHeight="1" x14ac:dyDescent="0.3">
      <c r="B501" s="326">
        <f t="shared" si="317"/>
        <v>2042</v>
      </c>
      <c r="C501" s="340"/>
      <c r="D501" s="1"/>
      <c r="E501" s="116">
        <v>22</v>
      </c>
      <c r="F501" s="24" t="str">
        <f>IFERROR(VLOOKUP($G$477,'Banco de Dados'!$B$4:$J$50,6,FALSE),"")</f>
        <v/>
      </c>
      <c r="G501" s="25" t="str">
        <f>IFERROR(F501*(IFERROR(VLOOKUP($G$477,'Banco de Dados'!$B$4:$J$50,4,FALSE),"ERRO")),"")</f>
        <v/>
      </c>
      <c r="H501" s="25" t="str">
        <f t="shared" si="318"/>
        <v/>
      </c>
      <c r="I501" s="103" t="str">
        <f t="shared" si="319"/>
        <v/>
      </c>
      <c r="J501" s="117" t="str">
        <f t="shared" si="320"/>
        <v/>
      </c>
      <c r="K501" s="1"/>
      <c r="L501" s="91">
        <v>22</v>
      </c>
      <c r="M501" s="24" t="str">
        <f>IFERROR(IF(AND(PRINCIPAL!$H$134&lt;&gt;"",OR(L501=PRINCIPAL!$I$134,L501=PRINCIPAL!$I$134+PRINCIPAL!$I$134,L501=PRINCIPAL!$I$134+PRINCIPAL!$I$134+PRINCIPAL!$I$134)),0,IF(AND(PRINCIPAL!$H$134&lt;&gt;"",L501=PRINCIPAL!$J$134),VLOOKUP($N$477,'Banco de Dados'!$B$4:$J$50,8,FALSE)*PRINCIPAL!$H$134*(1-(PRINCIPAL!$K$134/100)),IF(AND(PRINCIPAL!$H$134&lt;&gt;"",L501=PRINCIPAL!$L$134),VLOOKUP($N$477,'Banco de Dados'!$B$4:$J$50,8,FALSE)*PRINCIPAL!$H$134*(1-(PRINCIPAL!$M$134/100)),IF(AND(PRINCIPAL!$H$134&lt;&gt;"",L501=PRINCIPAL!$N$134),VLOOKUP($N$477,'Banco de Dados'!$B$4:$J$50,8,FALSE)*PRINCIPAL!$H$134*(1-(PRINCIPAL!$O$134/100)),IF(PRINCIPAL!$H$134&lt;&gt;"",VLOOKUP($N$477,'Banco de Dados'!$B$4:$J$50,8,FALSE)*PRINCIPAL!$H$134,IF(OR(L501=PRINCIPAL!$I$134,L501=PRINCIPAL!$I$134+PRINCIPAL!$I$134,L501=PRINCIPAL!$I$134+PRINCIPAL!$I$134+PRINCIPAL!$I$134),0,IF(L501=PRINCIPAL!$J$134,VLOOKUP($N$477,'Banco de Dados'!$B$4:$J$50,6,FALSE)*(1-(PRINCIPAL!$K$134/100)),IF(L501=PRINCIPAL!$L$134,VLOOKUP($N$477,'Banco de Dados'!$B$4:$J$50,6,FALSE)*(1-(PRINCIPAL!$M$134/100)),IF(L501=PRINCIPAL!$N$134,VLOOKUP($N$477,'Banco de Dados'!$B$4:$J$50,6,FALSE)*(1-(PRINCIPAL!$O$134/100)),VLOOKUP($N$477,'Banco de Dados'!$B$4:$J$50,6,FALSE)))))))))),"")</f>
        <v/>
      </c>
      <c r="N501" s="25" t="str">
        <f>IFERROR(M501*(IFERROR(VLOOKUP($N$477,'Banco de Dados'!$B$4:$J$50,4,FALSE),"ERRO")),"")</f>
        <v/>
      </c>
      <c r="O501" s="25" t="str">
        <f t="shared" si="339"/>
        <v/>
      </c>
      <c r="P501" s="103" t="str">
        <f>IFERROR(O501*(C501*(PRINCIPAL!$G$134/100))*0.47*(44/12),"")</f>
        <v/>
      </c>
      <c r="Q501" s="107" t="str">
        <f t="shared" si="340"/>
        <v/>
      </c>
      <c r="R501" s="29" t="str">
        <f>IFERROR(IF(AND(PRINCIPAL!$H$135&lt;&gt;"",OR(L501=PRINCIPAL!$I$135,L501=PRINCIPAL!$I$135+PRINCIPAL!$I$135,L501=PRINCIPAL!$I$135+PRINCIPAL!$I$135+PRINCIPAL!$I$135)),0,IF(AND(PRINCIPAL!$H$135&lt;&gt;"",L501=PRINCIPAL!$J$135),VLOOKUP($S$477,'Banco de Dados'!$B$4:$J$50,8,FALSE)*PRINCIPAL!$H$135*(1-(PRINCIPAL!$K$135/100)),IF(AND(PRINCIPAL!$H$135&lt;&gt;"",L501=PRINCIPAL!$L$135),VLOOKUP($S$477,'Banco de Dados'!$B$4:$J$50,8,FALSE)*PRINCIPAL!$H$135*(1-(PRINCIPAL!$M$135/100)),IF(AND(PRINCIPAL!$H$135&lt;&gt;"",L501=PRINCIPAL!$N$135),VLOOKUP($S$477,'Banco de Dados'!$B$4:$J$50,8,FALSE)*PRINCIPAL!$H$135*(1-(PRINCIPAL!$O$135/100)),IF(PRINCIPAL!$H$135&lt;&gt;"",VLOOKUP($S$477,'Banco de Dados'!$B$4:$J$50,8,FALSE)*PRINCIPAL!$H$135,IF(OR(L501=PRINCIPAL!$I$135,L501=PRINCIPAL!$I$135+PRINCIPAL!$I$135,L501=PRINCIPAL!$I$135+PRINCIPAL!$I$135+PRINCIPAL!$I$135),0,IF(L501=PRINCIPAL!$J$135,VLOOKUP($S$477,'Banco de Dados'!$B$4:$J$50,6,FALSE)*(1-(PRINCIPAL!$K$135/100)),IF(L501=PRINCIPAL!$L$135,VLOOKUP($S$477,'Banco de Dados'!$B$4:$J$50,6,FALSE)*(1-(PRINCIPAL!$M$135/100)),IF(L501=PRINCIPAL!$N$135,VLOOKUP($S$477,'Banco de Dados'!$B$4:$J$50,6,FALSE)*(1-(PRINCIPAL!$O$135/100)),VLOOKUP($S$477,'Banco de Dados'!$B$4:$J$50,6,FALSE)))))))))),"")</f>
        <v/>
      </c>
      <c r="S501" s="29" t="str">
        <f>IFERROR(R501*(IFERROR(VLOOKUP($S$477,'Banco de Dados'!$B$4:$J$50,4,FALSE),"ERRO")),"")</f>
        <v/>
      </c>
      <c r="T501" s="29" t="str">
        <f t="shared" si="338"/>
        <v/>
      </c>
      <c r="U501" s="103" t="str">
        <f>IFERROR(T501*(C501*(PRINCIPAL!$G$135/100))*0.47*(44/12),"")</f>
        <v/>
      </c>
      <c r="V501" s="103" t="str">
        <f t="shared" si="314"/>
        <v/>
      </c>
      <c r="W501" s="30" t="str">
        <f>IFERROR(IF(AND(PRINCIPAL!$H$136&lt;&gt;"",OR(L501=PRINCIPAL!$I$136,L501=PRINCIPAL!$I$136+PRINCIPAL!$I$136,L501=PRINCIPAL!$I$136+PRINCIPAL!$I$136+PRINCIPAL!$I$136)),0,IF(AND(PRINCIPAL!$H$136&lt;&gt;"",L501=PRINCIPAL!$J$136),VLOOKUP($X$477,'Banco de Dados'!$B$4:$J$50,8,FALSE)*PRINCIPAL!$H$136*(1-(PRINCIPAL!$K$136/100)),IF(AND(PRINCIPAL!$H$136&lt;&gt;"",L501=PRINCIPAL!$L$136),VLOOKUP($X$477,'Banco de Dados'!$B$4:$J$50,8,FALSE)*PRINCIPAL!$H$136*(1-(PRINCIPAL!$M$136/100)),IF(AND(PRINCIPAL!$H$136&lt;&gt;"",L501=PRINCIPAL!$N$136),VLOOKUP($X$477,'Banco de Dados'!$B$4:$J$50,8,FALSE)*PRINCIPAL!$H$136*(1-(PRINCIPAL!$O$136/100)),IF(PRINCIPAL!$H$136&lt;&gt;"",VLOOKUP($X$477,'Banco de Dados'!$B$4:$J$50,8,FALSE)*PRINCIPAL!$H$136,IF(OR(L501=PRINCIPAL!$I$136,L501=PRINCIPAL!$I$136+PRINCIPAL!$I$136,L501=PRINCIPAL!$I$136+PRINCIPAL!$I$136+PRINCIPAL!$I$136),0,IF(L501=PRINCIPAL!$J$136,VLOOKUP($X$477,'Banco de Dados'!$B$4:$J$50,6,FALSE)*(1-(PRINCIPAL!$K$136/100)),IF(L501=PRINCIPAL!$L$136,VLOOKUP($X$477,'Banco de Dados'!$B$4:$J$50,6,FALSE)*(1-(PRINCIPAL!$M$136/100)),IF(L501=PRINCIPAL!$N$136,VLOOKUP($X$477,'Banco de Dados'!$B$4:$J$50,6,FALSE)*(1-(PRINCIPAL!$O$136/100)),VLOOKUP($X$477,'Banco de Dados'!$B$4:$J$50,6,FALSE)))))))))),"")</f>
        <v/>
      </c>
      <c r="X501" s="29" t="str">
        <f>IFERROR(W501*(IFERROR(VLOOKUP($X$477,'Banco de Dados'!$B$4:$J$50,4,FALSE),"ERRO")),"")</f>
        <v/>
      </c>
      <c r="Y501" s="29" t="str">
        <f t="shared" si="332"/>
        <v/>
      </c>
      <c r="Z501" s="103" t="str">
        <f>IFERROR(Y501*(C501*(PRINCIPAL!$G$136/100))*0.47*(44/12),"")</f>
        <v/>
      </c>
      <c r="AA501" s="111" t="str">
        <f t="shared" si="333"/>
        <v/>
      </c>
      <c r="AB501" s="30" t="str">
        <f>IFERROR(IF(AND(PRINCIPAL!$H$137&lt;&gt;"",OR(L501=PRINCIPAL!$I$137,L501=PRINCIPAL!$I$137+PRINCIPAL!$I$137,L501=PRINCIPAL!$I$137+PRINCIPAL!$I$137+PRINCIPAL!$I$137)),0,IF(AND(PRINCIPAL!$H$137&lt;&gt;"",L501=PRINCIPAL!$J$137),VLOOKUP($AC$477,'Banco de Dados'!$B$4:$J$50,8,FALSE)*PRINCIPAL!$H$137*(1-(PRINCIPAL!$K$137/100)),IF(AND(PRINCIPAL!$H$137&lt;&gt;"",L501=PRINCIPAL!$L$137),VLOOKUP($AC$477,'Banco de Dados'!$B$4:$J$50,8,FALSE)*PRINCIPAL!$H$137*(1-(PRINCIPAL!$M$137/100)),IF(AND(PRINCIPAL!$H$137&lt;&gt;"",L501=PRINCIPAL!$N$137),VLOOKUP($AC$477,'Banco de Dados'!$B$4:$J$50,8,FALSE)*PRINCIPAL!$H$137*(1-(PRINCIPAL!$O$137/100)),IF(PRINCIPAL!$H$137&lt;&gt;"",VLOOKUP($AC$477,'Banco de Dados'!$B$4:$J$50,8,FALSE)*PRINCIPAL!$H$137,IF(OR(L501=PRINCIPAL!$I$137,L501=PRINCIPAL!$I$137+PRINCIPAL!$I$137,L501=PRINCIPAL!$I$137+PRINCIPAL!$I$137+PRINCIPAL!$I$137),0,IF(L501=PRINCIPAL!$J$137,VLOOKUP($AC$477,'Banco de Dados'!$B$4:$J$50,6,FALSE)*(1-(PRINCIPAL!$K$137/100)),IF(L501=PRINCIPAL!$L$137,VLOOKUP($AC$477,'Banco de Dados'!$B$4:$J$50,6,FALSE)*(1-(PRINCIPAL!$M$137/100)),IF(L501=PRINCIPAL!$N$137,VLOOKUP($AC$477,'Banco de Dados'!$B$4:$J$50,6,FALSE)*(1-(PRINCIPAL!$O$137/100)),VLOOKUP($AC$477,'Banco de Dados'!$B$4:$J$50,6,FALSE)))))))))),"")</f>
        <v/>
      </c>
      <c r="AC501" s="29" t="str">
        <f>IFERROR(AB501*(IFERROR(VLOOKUP($AC$477,'Banco de Dados'!$B$4:$J$50,4,FALSE),"ERRO")),"")</f>
        <v/>
      </c>
      <c r="AD501" s="29" t="str">
        <f t="shared" si="323"/>
        <v/>
      </c>
      <c r="AE501" s="103" t="str">
        <f>IFERROR(AD501*(C501*(PRINCIPAL!$G$137/100))*0.47*(44/12),"")</f>
        <v/>
      </c>
      <c r="AF501" s="111" t="str">
        <f t="shared" si="324"/>
        <v/>
      </c>
      <c r="AG501" s="30" t="str">
        <f>IFERROR(IF(AND(PRINCIPAL!$H$138&lt;&gt;"",OR(L501=PRINCIPAL!$I$138,L501=PRINCIPAL!$I$138+PRINCIPAL!$I$138,L501=PRINCIPAL!$I$138+PRINCIPAL!$I$138+PRINCIPAL!$I$138)),0,IF(AND(PRINCIPAL!$H$138&lt;&gt;"",L501=PRINCIPAL!$J$138),VLOOKUP($AH$477,'Banco de Dados'!$B$4:$J$50,8,FALSE)*PRINCIPAL!$H$138*(1-(PRINCIPAL!$K$138/100)),IF(AND(PRINCIPAL!$H$138&lt;&gt;"",L501=PRINCIPAL!$L$138),VLOOKUP($AH$477,'Banco de Dados'!$B$4:$J$50,8,FALSE)*PRINCIPAL!$H$138*(1-(PRINCIPAL!$M$138/100)),IF(AND(PRINCIPAL!$H$138&lt;&gt;"",L501=PRINCIPAL!$N$138),VLOOKUP($AH$477,'Banco de Dados'!$B$4:$J$50,8,FALSE)*PRINCIPAL!$H$138*(1-(PRINCIPAL!$O$138/100)),IF(PRINCIPAL!$H$138&lt;&gt;"",VLOOKUP($AH$477,'Banco de Dados'!$B$4:$J$50,8,FALSE)*PRINCIPAL!$H$138,IF(OR(L501=PRINCIPAL!$I$138,L501=PRINCIPAL!$I$138+PRINCIPAL!$I$138,L501=PRINCIPAL!$I$138+PRINCIPAL!$I$138+PRINCIPAL!$I$138),0,IF(L501=PRINCIPAL!$J$138,VLOOKUP($AH$477,'Banco de Dados'!$B$4:$J$50,6,FALSE)*(1-(PRINCIPAL!$K$138/100)),IF(L501=PRINCIPAL!$L$138,VLOOKUP($AH$477,'Banco de Dados'!$B$4:$J$50,6,FALSE)*(1-(PRINCIPAL!$M$138/100)),IF(L501=PRINCIPAL!$N$138,VLOOKUP($AH$477,'Banco de Dados'!$B$4:$J$50,6,FALSE)*(1-(PRINCIPAL!$O$138/100)),VLOOKUP($AH$477,'Banco de Dados'!$B$4:$J$50,6,FALSE)))))))))),"")</f>
        <v/>
      </c>
      <c r="AH501" s="29" t="str">
        <f>IFERROR(AG501*(IFERROR(VLOOKUP($AH$477,'Banco de Dados'!$B$4:$J$50,4,FALSE),"ERRO")),"")</f>
        <v/>
      </c>
      <c r="AI501" s="29" t="str">
        <f t="shared" si="325"/>
        <v/>
      </c>
      <c r="AJ501" s="103" t="str">
        <f>IFERROR(AI501*(C501*(PRINCIPAL!$G$138/100))*0.47*(44/12),"")</f>
        <v/>
      </c>
      <c r="AK501" s="111" t="str">
        <f t="shared" si="334"/>
        <v/>
      </c>
      <c r="AL501" s="30" t="str">
        <f>IFERROR(IF(AND(PRINCIPAL!$H$139&lt;&gt;"",OR(L501=PRINCIPAL!$I$139,L501=PRINCIPAL!$I$139+PRINCIPAL!$I$139,L501=PRINCIPAL!$I$139+PRINCIPAL!$I$139+PRINCIPAL!$I$139)),0,IF(AND(PRINCIPAL!$H$139&lt;&gt;"",L501=PRINCIPAL!$J$139),VLOOKUP($AM$477,'Banco de Dados'!$B$4:$J$50,8,FALSE)*PRINCIPAL!$H$139*(1-(PRINCIPAL!$K$139/100)),IF(AND(PRINCIPAL!$H$139&lt;&gt;"",L501=PRINCIPAL!$L$139),VLOOKUP($AM$477,'Banco de Dados'!$B$4:$J$50,8,FALSE)*PRINCIPAL!$H$139*(1-(PRINCIPAL!$M$139/100)),IF(AND(PRINCIPAL!$H$139&lt;&gt;"",L501=PRINCIPAL!$N$139),VLOOKUP($AM$477,'Banco de Dados'!$B$4:$J$50,8,FALSE)*PRINCIPAL!$H$139*(1-(PRINCIPAL!$O$139/100)),IF(PRINCIPAL!$H$139&lt;&gt;"",VLOOKUP($AM$477,'Banco de Dados'!$B$4:$J$50,8,FALSE)*PRINCIPAL!$H$139,IF(OR(L501=PRINCIPAL!$I$139,L501=PRINCIPAL!$I$139+PRINCIPAL!$I$139,L501=PRINCIPAL!$I$139+PRINCIPAL!$I$139+PRINCIPAL!$I$139),0,IF(L501=PRINCIPAL!$J$139,VLOOKUP($AM$477,'Banco de Dados'!$B$4:$J$50,6,FALSE)*(1-(PRINCIPAL!$K$139/100)),IF(L501=PRINCIPAL!$L$139,VLOOKUP($AM$477,'Banco de Dados'!$B$4:$J$50,6,FALSE)*(1-(PRINCIPAL!$M$139/100)),IF(L501=PRINCIPAL!$N$139,VLOOKUP($AM$477,'Banco de Dados'!$B$4:$J$50,6,FALSE)*(1-(PRINCIPAL!$O$139/100)),VLOOKUP($AM$477,'Banco de Dados'!$B$4:$J$50,6,FALSE)))))))))),"")</f>
        <v/>
      </c>
      <c r="AM501" s="29" t="str">
        <f>IFERROR(AL501*(IFERROR(VLOOKUP($AM$477,'Banco de Dados'!$B$4:$J$50,4,FALSE),"ERRO")),"")</f>
        <v/>
      </c>
      <c r="AN501" s="29" t="str">
        <f t="shared" si="326"/>
        <v/>
      </c>
      <c r="AO501" s="103" t="str">
        <f>IFERROR(AN501*(C501*(PRINCIPAL!$G$139/100))*0.47*(44/12),"")</f>
        <v/>
      </c>
      <c r="AP501" s="111" t="str">
        <f t="shared" si="327"/>
        <v/>
      </c>
      <c r="AQ501" s="30" t="str">
        <f>IFERROR(IF(AND(PRINCIPAL!$H$140&lt;&gt;"",OR(L501=PRINCIPAL!$I$140,L501=PRINCIPAL!$I$140+PRINCIPAL!$I$140,L501=PRINCIPAL!$I$140+PRINCIPAL!$I$140+PRINCIPAL!$I$140)),0,IF(AND(PRINCIPAL!$H$140&lt;&gt;"",L501=PRINCIPAL!$J$140),VLOOKUP($AR$477,'Banco de Dados'!$B$4:$J$50,8,FALSE)*PRINCIPAL!$H$140*(1-(PRINCIPAL!$K$140/100)),IF(AND(PRINCIPAL!$H$140&lt;&gt;"",L501=PRINCIPAL!$L$140),VLOOKUP($AR$477,'Banco de Dados'!$B$4:$J$50,8,FALSE)*PRINCIPAL!$H$140*(1-(PRINCIPAL!$M$140/100)),IF(AND(PRINCIPAL!$H$140&lt;&gt;"",L501=PRINCIPAL!$N$140),VLOOKUP($AR$477,'Banco de Dados'!$B$4:$J$50,8,FALSE)*PRINCIPAL!$H$140*(1-(PRINCIPAL!$O$140/100)),IF(PRINCIPAL!$H$140&lt;&gt;"",VLOOKUP($AR$477,'Banco de Dados'!$B$4:$J$50,8,FALSE)*PRINCIPAL!$H$140,IF(OR(L501=PRINCIPAL!$I$140,L501=PRINCIPAL!$I$140+PRINCIPAL!$I$140,L501=PRINCIPAL!$I$140+PRINCIPAL!$I$140+PRINCIPAL!$I$140),0,IF(L501=PRINCIPAL!$J$140,VLOOKUP($AR$477,'Banco de Dados'!$B$4:$J$50,6,FALSE)*(1-(PRINCIPAL!$K$140/100)),IF(L501=PRINCIPAL!$L$140,VLOOKUP($AR$477,'Banco de Dados'!$B$4:$J$50,6,FALSE)*(1-(PRINCIPAL!$M$140/100)),IF(L501=PRINCIPAL!$N$140,VLOOKUP($AR$477,'Banco de Dados'!$B$4:$J$50,6,FALSE)*(1-(PRINCIPAL!$O$140/100)),VLOOKUP($AR$477,'Banco de Dados'!$B$4:$J$50,6,FALSE)))))))))),"")</f>
        <v/>
      </c>
      <c r="AR501" s="29" t="str">
        <f>IFERROR(AQ501*(IFERROR(VLOOKUP($AR$477,'Banco de Dados'!$B$4:$J$50,4,FALSE),"ERRO")),"")</f>
        <v/>
      </c>
      <c r="AS501" s="29" t="str">
        <f t="shared" si="328"/>
        <v/>
      </c>
      <c r="AT501" s="103" t="str">
        <f>IFERROR(AS501*(C501*(PRINCIPAL!$G$140/100))*0.47*(44/12),"")</f>
        <v/>
      </c>
      <c r="AU501" s="111" t="str">
        <f t="shared" si="329"/>
        <v/>
      </c>
      <c r="AV501" s="30" t="str">
        <f>IFERROR(IF(AND(PRINCIPAL!$H$141&lt;&gt;"",OR(L501=PRINCIPAL!$I$141,L501=PRINCIPAL!$I$141+PRINCIPAL!$I$141,L501=PRINCIPAL!$I$141+PRINCIPAL!$I$141+PRINCIPAL!$I$141)),0,IF(AND(PRINCIPAL!$H$141&lt;&gt;"",L501=PRINCIPAL!$J$141),VLOOKUP($AW$477,'Banco de Dados'!$B$4:$J$50,8,FALSE)*PRINCIPAL!$H$141*(1-(PRINCIPAL!$K$141/100)),IF(AND(PRINCIPAL!$H$141&lt;&gt;"",L501=PRINCIPAL!$L$141),VLOOKUP($AW$477,'Banco de Dados'!$B$4:$J$50,8,FALSE)*PRINCIPAL!$H$141*(1-(PRINCIPAL!$M$141/100)),IF(AND(PRINCIPAL!$H$141&lt;&gt;"",L501=PRINCIPAL!$N$141),VLOOKUP($AW$477,'Banco de Dados'!$B$4:$J$50,8,FALSE)*PRINCIPAL!$H$141*(1-(PRINCIPAL!$O$141/100)),IF(PRINCIPAL!$H$141&lt;&gt;"",VLOOKUP($AW$477,'Banco de Dados'!$B$4:$J$50,8,FALSE)*PRINCIPAL!$H$141,IF(OR(L501=PRINCIPAL!$I$141,L501=PRINCIPAL!$I$141+PRINCIPAL!$I$141,L501=PRINCIPAL!$I$141+PRINCIPAL!$I$141+PRINCIPAL!$I$141),0,IF(L501=PRINCIPAL!$J$141,VLOOKUP($AW$477,'Banco de Dados'!$B$4:$J$50,6,FALSE)*(1-(PRINCIPAL!$K$141/100)),IF(L501=PRINCIPAL!$L$141,VLOOKUP($AW$477,'Banco de Dados'!$B$4:$J$50,6,FALSE)*(1-(PRINCIPAL!$M$141/100)),IF(L501=PRINCIPAL!$N$141,VLOOKUP($AW$477,'Banco de Dados'!$B$4:$J$50,6,FALSE)*(1-(PRINCIPAL!$O$141/100)),VLOOKUP($AW$477,'Banco de Dados'!$B$4:$J$50,6,FALSE)))))))))),"")</f>
        <v/>
      </c>
      <c r="AW501" s="29" t="str">
        <f>IFERROR(AV501*(IFERROR(VLOOKUP($AW$477,'Banco de Dados'!$B$4:$J$50,4,FALSE),"ERRO")),"")</f>
        <v/>
      </c>
      <c r="AX501" s="29" t="str">
        <f t="shared" si="330"/>
        <v/>
      </c>
      <c r="AY501" s="103" t="str">
        <f>IFERROR(AX501*(C501*(PRINCIPAL!$G$141/100))*0.47*(44/12),"")</f>
        <v/>
      </c>
      <c r="AZ501" s="111" t="str">
        <f t="shared" si="335"/>
        <v/>
      </c>
      <c r="BA501" s="30" t="str">
        <f>IFERROR(IF(AND(PRINCIPAL!$H$142&lt;&gt;"",OR(L501=PRINCIPAL!$I$142,L501=PRINCIPAL!$I$142+PRINCIPAL!$I$142,L501=PRINCIPAL!$I$142+PRINCIPAL!$I$142+PRINCIPAL!$I$142)),0,IF(AND(PRINCIPAL!$H$142&lt;&gt;"",L501=PRINCIPAL!$J$142),VLOOKUP($BB$477,'Banco de Dados'!$B$4:$J$50,8,FALSE)*PRINCIPAL!$H$142*(1-(PRINCIPAL!$K$142/100)),IF(AND(PRINCIPAL!$H$142&lt;&gt;"",L501=PRINCIPAL!$L$142),VLOOKUP($BB$477,'Banco de Dados'!$B$4:$J$50,8,FALSE)*PRINCIPAL!$H$142*(1-(PRINCIPAL!$M$142/100)),IF(AND(PRINCIPAL!$H$142&lt;&gt;"",L501=PRINCIPAL!$N$142),VLOOKUP($BB$477,'Banco de Dados'!$B$4:$J$50,8,FALSE)*PRINCIPAL!$H$142*(1-(PRINCIPAL!$O$142/100)),IF(PRINCIPAL!$H$142&lt;&gt;"",VLOOKUP($BB$477,'Banco de Dados'!$B$4:$J$50,8,FALSE)*PRINCIPAL!$H$142,IF(OR(L501=PRINCIPAL!$I$142,L501=PRINCIPAL!$I$142+PRINCIPAL!$I$142,L501=PRINCIPAL!$I$142+PRINCIPAL!$I$142+PRINCIPAL!$I$142),0,IF(L501=PRINCIPAL!$J$142,VLOOKUP($BB$477,'Banco de Dados'!$B$4:$J$50,6,FALSE)*(1-(PRINCIPAL!$K$142/100)),IF(L501=PRINCIPAL!$L$142,VLOOKUP($BB$477,'Banco de Dados'!$B$4:$J$50,6,FALSE)*(1-(PRINCIPAL!$M$142/100)),IF(L501=PRINCIPAL!$N$142,VLOOKUP($BB$477,'Banco de Dados'!$B$4:$J$50,6,FALSE)*(1-(PRINCIPAL!$O$142/100)),VLOOKUP($BB$477,'Banco de Dados'!$B$4:$J$50,6,FALSE)))))))))),"")</f>
        <v/>
      </c>
      <c r="BB501" s="29" t="str">
        <f>IFERROR(BA501*(IFERROR(VLOOKUP($BB$477,'Banco de Dados'!$B$4:$J$50,4,FALSE),"ERRO")),"")</f>
        <v/>
      </c>
      <c r="BC501" s="29" t="str">
        <f t="shared" si="336"/>
        <v/>
      </c>
      <c r="BD501" s="103" t="str">
        <f>IFERROR(BC501*(C501*(PRINCIPAL!$G$142/100))*0.47*(44/12),"")</f>
        <v/>
      </c>
      <c r="BE501" s="111" t="str">
        <f t="shared" si="315"/>
        <v/>
      </c>
      <c r="BF501" s="30" t="str">
        <f>IFERROR(IF(AND(PRINCIPAL!$H$143&lt;&gt;"",OR(L501=PRINCIPAL!$I$143,L501=PRINCIPAL!$I$143+PRINCIPAL!$I$143,L501=PRINCIPAL!$I$143+PRINCIPAL!$I$143+PRINCIPAL!$I$143)),0,IF(AND(PRINCIPAL!$H$143&lt;&gt;"",L501=PRINCIPAL!$J$143),VLOOKUP($BG$477,'Banco de Dados'!$B$4:$J$50,8,FALSE)*PRINCIPAL!$H$143*(1-(PRINCIPAL!$K$143/100)),IF(AND(PRINCIPAL!$H$143&lt;&gt;"",L501=PRINCIPAL!$L$143),VLOOKUP($BG$477,'Banco de Dados'!$B$4:$J$50,8,FALSE)*PRINCIPAL!$H$143*(1-(PRINCIPAL!$M$143/100)),IF(AND(PRINCIPAL!$H$143&lt;&gt;"",L501=PRINCIPAL!$N$143),VLOOKUP($BG$477,'Banco de Dados'!$B$4:$J$50,8,FALSE)*PRINCIPAL!$H$143*(1-(PRINCIPAL!$O$143/100)),IF(PRINCIPAL!$H$143&lt;&gt;"",VLOOKUP($BG$477,'Banco de Dados'!$B$4:$J$50,8,FALSE)*PRINCIPAL!$H$143,IF(OR(L501=PRINCIPAL!$I$143,L501=PRINCIPAL!$I$143+PRINCIPAL!$I$143,L501=PRINCIPAL!$I$143+PRINCIPAL!$I$143+PRINCIPAL!$I$143),0,IF(L501=PRINCIPAL!$J$143,VLOOKUP($BG$477,'Banco de Dados'!$B$4:$J$50,6,FALSE)*(1-(PRINCIPAL!$K$143/100)),IF(L501=PRINCIPAL!$L$143,VLOOKUP($BG$477,'Banco de Dados'!$B$4:$J$50,6,FALSE)*(1-(PRINCIPAL!$M$143/100)),IF(L501=PRINCIPAL!$N$143,VLOOKUP($BG$477,'Banco de Dados'!$B$4:$J$50,6,FALSE)*(1-(PRINCIPAL!$O$143/100)),VLOOKUP($BG$477,'Banco de Dados'!$B$4:$J$50,6,FALSE)))))))))),"")</f>
        <v/>
      </c>
      <c r="BG501" s="29" t="str">
        <f>IFERROR(BF501*(IFERROR(VLOOKUP($BG$477,'Banco de Dados'!$B$4:$J$50,4,FALSE),"ERRO")),"")</f>
        <v/>
      </c>
      <c r="BH501" s="29" t="str">
        <f t="shared" si="331"/>
        <v/>
      </c>
      <c r="BI501" s="103" t="str">
        <f>IFERROR(BH501*(C501*(PRINCIPAL!$G$143/100))*0.47*(44/12),"")</f>
        <v/>
      </c>
      <c r="BJ501" s="102" t="str">
        <f t="shared" si="316"/>
        <v/>
      </c>
    </row>
    <row r="502" spans="2:62" ht="12.75" customHeight="1" x14ac:dyDescent="0.3">
      <c r="B502" s="326">
        <f t="shared" si="317"/>
        <v>2043</v>
      </c>
      <c r="C502" s="340"/>
      <c r="D502" s="1"/>
      <c r="E502" s="116">
        <v>23</v>
      </c>
      <c r="F502" s="24" t="str">
        <f>IFERROR(VLOOKUP($G$477,'Banco de Dados'!$B$4:$J$50,6,FALSE),"")</f>
        <v/>
      </c>
      <c r="G502" s="25" t="str">
        <f>IFERROR(F502*(IFERROR(VLOOKUP($G$477,'Banco de Dados'!$B$4:$J$50,4,FALSE),"ERRO")),"")</f>
        <v/>
      </c>
      <c r="H502" s="25" t="str">
        <f t="shared" si="318"/>
        <v/>
      </c>
      <c r="I502" s="103" t="str">
        <f t="shared" si="319"/>
        <v/>
      </c>
      <c r="J502" s="117" t="str">
        <f t="shared" si="320"/>
        <v/>
      </c>
      <c r="K502" s="1"/>
      <c r="L502" s="91">
        <v>23</v>
      </c>
      <c r="M502" s="24" t="str">
        <f>IFERROR(IF(AND(PRINCIPAL!$H$134&lt;&gt;"",OR(L502=PRINCIPAL!$I$134,L502=PRINCIPAL!$I$134+PRINCIPAL!$I$134,L502=PRINCIPAL!$I$134+PRINCIPAL!$I$134+PRINCIPAL!$I$134)),0,IF(AND(PRINCIPAL!$H$134&lt;&gt;"",L502=PRINCIPAL!$J$134),VLOOKUP($N$477,'Banco de Dados'!$B$4:$J$50,8,FALSE)*PRINCIPAL!$H$134*(1-(PRINCIPAL!$K$134/100)),IF(AND(PRINCIPAL!$H$134&lt;&gt;"",L502=PRINCIPAL!$L$134),VLOOKUP($N$477,'Banco de Dados'!$B$4:$J$50,8,FALSE)*PRINCIPAL!$H$134*(1-(PRINCIPAL!$M$134/100)),IF(AND(PRINCIPAL!$H$134&lt;&gt;"",L502=PRINCIPAL!$N$134),VLOOKUP($N$477,'Banco de Dados'!$B$4:$J$50,8,FALSE)*PRINCIPAL!$H$134*(1-(PRINCIPAL!$O$134/100)),IF(PRINCIPAL!$H$134&lt;&gt;"",VLOOKUP($N$477,'Banco de Dados'!$B$4:$J$50,8,FALSE)*PRINCIPAL!$H$134,IF(OR(L502=PRINCIPAL!$I$134,L502=PRINCIPAL!$I$134+PRINCIPAL!$I$134,L502=PRINCIPAL!$I$134+PRINCIPAL!$I$134+PRINCIPAL!$I$134),0,IF(L502=PRINCIPAL!$J$134,VLOOKUP($N$477,'Banco de Dados'!$B$4:$J$50,6,FALSE)*(1-(PRINCIPAL!$K$134/100)),IF(L502=PRINCIPAL!$L$134,VLOOKUP($N$477,'Banco de Dados'!$B$4:$J$50,6,FALSE)*(1-(PRINCIPAL!$M$134/100)),IF(L502=PRINCIPAL!$N$134,VLOOKUP($N$477,'Banco de Dados'!$B$4:$J$50,6,FALSE)*(1-(PRINCIPAL!$O$134/100)),VLOOKUP($N$477,'Banco de Dados'!$B$4:$J$50,6,FALSE)))))))))),"")</f>
        <v/>
      </c>
      <c r="N502" s="25" t="str">
        <f>IFERROR(M502*(IFERROR(VLOOKUP($N$477,'Banco de Dados'!$B$4:$J$50,4,FALSE),"ERRO")),"")</f>
        <v/>
      </c>
      <c r="O502" s="25" t="str">
        <f t="shared" si="339"/>
        <v/>
      </c>
      <c r="P502" s="103" t="str">
        <f>IFERROR(O502*(C502*(PRINCIPAL!$G$134/100))*0.47*(44/12),"")</f>
        <v/>
      </c>
      <c r="Q502" s="107" t="str">
        <f t="shared" si="340"/>
        <v/>
      </c>
      <c r="R502" s="29" t="str">
        <f>IFERROR(IF(AND(PRINCIPAL!$H$135&lt;&gt;"",OR(L502=PRINCIPAL!$I$135,L502=PRINCIPAL!$I$135+PRINCIPAL!$I$135,L502=PRINCIPAL!$I$135+PRINCIPAL!$I$135+PRINCIPAL!$I$135)),0,IF(AND(PRINCIPAL!$H$135&lt;&gt;"",L502=PRINCIPAL!$J$135),VLOOKUP($S$477,'Banco de Dados'!$B$4:$J$50,8,FALSE)*PRINCIPAL!$H$135*(1-(PRINCIPAL!$K$135/100)),IF(AND(PRINCIPAL!$H$135&lt;&gt;"",L502=PRINCIPAL!$L$135),VLOOKUP($S$477,'Banco de Dados'!$B$4:$J$50,8,FALSE)*PRINCIPAL!$H$135*(1-(PRINCIPAL!$M$135/100)),IF(AND(PRINCIPAL!$H$135&lt;&gt;"",L502=PRINCIPAL!$N$135),VLOOKUP($S$477,'Banco de Dados'!$B$4:$J$50,8,FALSE)*PRINCIPAL!$H$135*(1-(PRINCIPAL!$O$135/100)),IF(PRINCIPAL!$H$135&lt;&gt;"",VLOOKUP($S$477,'Banco de Dados'!$B$4:$J$50,8,FALSE)*PRINCIPAL!$H$135,IF(OR(L502=PRINCIPAL!$I$135,L502=PRINCIPAL!$I$135+PRINCIPAL!$I$135,L502=PRINCIPAL!$I$135+PRINCIPAL!$I$135+PRINCIPAL!$I$135),0,IF(L502=PRINCIPAL!$J$135,VLOOKUP($S$477,'Banco de Dados'!$B$4:$J$50,6,FALSE)*(1-(PRINCIPAL!$K$135/100)),IF(L502=PRINCIPAL!$L$135,VLOOKUP($S$477,'Banco de Dados'!$B$4:$J$50,6,FALSE)*(1-(PRINCIPAL!$M$135/100)),IF(L502=PRINCIPAL!$N$135,VLOOKUP($S$477,'Banco de Dados'!$B$4:$J$50,6,FALSE)*(1-(PRINCIPAL!$O$135/100)),VLOOKUP($S$477,'Banco de Dados'!$B$4:$J$50,6,FALSE)))))))))),"")</f>
        <v/>
      </c>
      <c r="S502" s="29" t="str">
        <f>IFERROR(R502*(IFERROR(VLOOKUP($S$477,'Banco de Dados'!$B$4:$J$50,4,FALSE),"ERRO")),"")</f>
        <v/>
      </c>
      <c r="T502" s="29" t="str">
        <f t="shared" si="338"/>
        <v/>
      </c>
      <c r="U502" s="103" t="str">
        <f>IFERROR(T502*(C502*(PRINCIPAL!$G$135/100))*0.47*(44/12),"")</f>
        <v/>
      </c>
      <c r="V502" s="103" t="str">
        <f t="shared" si="314"/>
        <v/>
      </c>
      <c r="W502" s="30" t="str">
        <f>IFERROR(IF(AND(PRINCIPAL!$H$136&lt;&gt;"",OR(L502=PRINCIPAL!$I$136,L502=PRINCIPAL!$I$136+PRINCIPAL!$I$136,L502=PRINCIPAL!$I$136+PRINCIPAL!$I$136+PRINCIPAL!$I$136)),0,IF(AND(PRINCIPAL!$H$136&lt;&gt;"",L502=PRINCIPAL!$J$136),VLOOKUP($X$477,'Banco de Dados'!$B$4:$J$50,8,FALSE)*PRINCIPAL!$H$136*(1-(PRINCIPAL!$K$136/100)),IF(AND(PRINCIPAL!$H$136&lt;&gt;"",L502=PRINCIPAL!$L$136),VLOOKUP($X$477,'Banco de Dados'!$B$4:$J$50,8,FALSE)*PRINCIPAL!$H$136*(1-(PRINCIPAL!$M$136/100)),IF(AND(PRINCIPAL!$H$136&lt;&gt;"",L502=PRINCIPAL!$N$136),VLOOKUP($X$477,'Banco de Dados'!$B$4:$J$50,8,FALSE)*PRINCIPAL!$H$136*(1-(PRINCIPAL!$O$136/100)),IF(PRINCIPAL!$H$136&lt;&gt;"",VLOOKUP($X$477,'Banco de Dados'!$B$4:$J$50,8,FALSE)*PRINCIPAL!$H$136,IF(OR(L502=PRINCIPAL!$I$136,L502=PRINCIPAL!$I$136+PRINCIPAL!$I$136,L502=PRINCIPAL!$I$136+PRINCIPAL!$I$136+PRINCIPAL!$I$136),0,IF(L502=PRINCIPAL!$J$136,VLOOKUP($X$477,'Banco de Dados'!$B$4:$J$50,6,FALSE)*(1-(PRINCIPAL!$K$136/100)),IF(L502=PRINCIPAL!$L$136,VLOOKUP($X$477,'Banco de Dados'!$B$4:$J$50,6,FALSE)*(1-(PRINCIPAL!$M$136/100)),IF(L502=PRINCIPAL!$N$136,VLOOKUP($X$477,'Banco de Dados'!$B$4:$J$50,6,FALSE)*(1-(PRINCIPAL!$O$136/100)),VLOOKUP($X$477,'Banco de Dados'!$B$4:$J$50,6,FALSE)))))))))),"")</f>
        <v/>
      </c>
      <c r="X502" s="29" t="str">
        <f>IFERROR(W502*(IFERROR(VLOOKUP($X$477,'Banco de Dados'!$B$4:$J$50,4,FALSE),"ERRO")),"")</f>
        <v/>
      </c>
      <c r="Y502" s="29" t="str">
        <f t="shared" si="332"/>
        <v/>
      </c>
      <c r="Z502" s="103" t="str">
        <f>IFERROR(Y502*(C502*(PRINCIPAL!$G$136/100))*0.47*(44/12),"")</f>
        <v/>
      </c>
      <c r="AA502" s="111" t="str">
        <f t="shared" si="333"/>
        <v/>
      </c>
      <c r="AB502" s="30" t="str">
        <f>IFERROR(IF(AND(PRINCIPAL!$H$137&lt;&gt;"",OR(L502=PRINCIPAL!$I$137,L502=PRINCIPAL!$I$137+PRINCIPAL!$I$137,L502=PRINCIPAL!$I$137+PRINCIPAL!$I$137+PRINCIPAL!$I$137)),0,IF(AND(PRINCIPAL!$H$137&lt;&gt;"",L502=PRINCIPAL!$J$137),VLOOKUP($AC$477,'Banco de Dados'!$B$4:$J$50,8,FALSE)*PRINCIPAL!$H$137*(1-(PRINCIPAL!$K$137/100)),IF(AND(PRINCIPAL!$H$137&lt;&gt;"",L502=PRINCIPAL!$L$137),VLOOKUP($AC$477,'Banco de Dados'!$B$4:$J$50,8,FALSE)*PRINCIPAL!$H$137*(1-(PRINCIPAL!$M$137/100)),IF(AND(PRINCIPAL!$H$137&lt;&gt;"",L502=PRINCIPAL!$N$137),VLOOKUP($AC$477,'Banco de Dados'!$B$4:$J$50,8,FALSE)*PRINCIPAL!$H$137*(1-(PRINCIPAL!$O$137/100)),IF(PRINCIPAL!$H$137&lt;&gt;"",VLOOKUP($AC$477,'Banco de Dados'!$B$4:$J$50,8,FALSE)*PRINCIPAL!$H$137,IF(OR(L502=PRINCIPAL!$I$137,L502=PRINCIPAL!$I$137+PRINCIPAL!$I$137,L502=PRINCIPAL!$I$137+PRINCIPAL!$I$137+PRINCIPAL!$I$137),0,IF(L502=PRINCIPAL!$J$137,VLOOKUP($AC$477,'Banco de Dados'!$B$4:$J$50,6,FALSE)*(1-(PRINCIPAL!$K$137/100)),IF(L502=PRINCIPAL!$L$137,VLOOKUP($AC$477,'Banco de Dados'!$B$4:$J$50,6,FALSE)*(1-(PRINCIPAL!$M$137/100)),IF(L502=PRINCIPAL!$N$137,VLOOKUP($AC$477,'Banco de Dados'!$B$4:$J$50,6,FALSE)*(1-(PRINCIPAL!$O$137/100)),VLOOKUP($AC$477,'Banco de Dados'!$B$4:$J$50,6,FALSE)))))))))),"")</f>
        <v/>
      </c>
      <c r="AC502" s="29" t="str">
        <f>IFERROR(AB502*(IFERROR(VLOOKUP($AC$477,'Banco de Dados'!$B$4:$J$50,4,FALSE),"ERRO")),"")</f>
        <v/>
      </c>
      <c r="AD502" s="29" t="str">
        <f t="shared" si="323"/>
        <v/>
      </c>
      <c r="AE502" s="103" t="str">
        <f>IFERROR(AD502*(C502*(PRINCIPAL!$G$137/100))*0.47*(44/12),"")</f>
        <v/>
      </c>
      <c r="AF502" s="111" t="str">
        <f t="shared" si="324"/>
        <v/>
      </c>
      <c r="AG502" s="30" t="str">
        <f>IFERROR(IF(AND(PRINCIPAL!$H$138&lt;&gt;"",OR(L502=PRINCIPAL!$I$138,L502=PRINCIPAL!$I$138+PRINCIPAL!$I$138,L502=PRINCIPAL!$I$138+PRINCIPAL!$I$138+PRINCIPAL!$I$138)),0,IF(AND(PRINCIPAL!$H$138&lt;&gt;"",L502=PRINCIPAL!$J$138),VLOOKUP($AH$477,'Banco de Dados'!$B$4:$J$50,8,FALSE)*PRINCIPAL!$H$138*(1-(PRINCIPAL!$K$138/100)),IF(AND(PRINCIPAL!$H$138&lt;&gt;"",L502=PRINCIPAL!$L$138),VLOOKUP($AH$477,'Banco de Dados'!$B$4:$J$50,8,FALSE)*PRINCIPAL!$H$138*(1-(PRINCIPAL!$M$138/100)),IF(AND(PRINCIPAL!$H$138&lt;&gt;"",L502=PRINCIPAL!$N$138),VLOOKUP($AH$477,'Banco de Dados'!$B$4:$J$50,8,FALSE)*PRINCIPAL!$H$138*(1-(PRINCIPAL!$O$138/100)),IF(PRINCIPAL!$H$138&lt;&gt;"",VLOOKUP($AH$477,'Banco de Dados'!$B$4:$J$50,8,FALSE)*PRINCIPAL!$H$138,IF(OR(L502=PRINCIPAL!$I$138,L502=PRINCIPAL!$I$138+PRINCIPAL!$I$138,L502=PRINCIPAL!$I$138+PRINCIPAL!$I$138+PRINCIPAL!$I$138),0,IF(L502=PRINCIPAL!$J$138,VLOOKUP($AH$477,'Banco de Dados'!$B$4:$J$50,6,FALSE)*(1-(PRINCIPAL!$K$138/100)),IF(L502=PRINCIPAL!$L$138,VLOOKUP($AH$477,'Banco de Dados'!$B$4:$J$50,6,FALSE)*(1-(PRINCIPAL!$M$138/100)),IF(L502=PRINCIPAL!$N$138,VLOOKUP($AH$477,'Banco de Dados'!$B$4:$J$50,6,FALSE)*(1-(PRINCIPAL!$O$138/100)),VLOOKUP($AH$477,'Banco de Dados'!$B$4:$J$50,6,FALSE)))))))))),"")</f>
        <v/>
      </c>
      <c r="AH502" s="29" t="str">
        <f>IFERROR(AG502*(IFERROR(VLOOKUP($AH$477,'Banco de Dados'!$B$4:$J$50,4,FALSE),"ERRO")),"")</f>
        <v/>
      </c>
      <c r="AI502" s="29" t="str">
        <f t="shared" si="325"/>
        <v/>
      </c>
      <c r="AJ502" s="103" t="str">
        <f>IFERROR(AI502*(C502*(PRINCIPAL!$G$138/100))*0.47*(44/12),"")</f>
        <v/>
      </c>
      <c r="AK502" s="111" t="str">
        <f t="shared" si="334"/>
        <v/>
      </c>
      <c r="AL502" s="30" t="str">
        <f>IFERROR(IF(AND(PRINCIPAL!$H$139&lt;&gt;"",OR(L502=PRINCIPAL!$I$139,L502=PRINCIPAL!$I$139+PRINCIPAL!$I$139,L502=PRINCIPAL!$I$139+PRINCIPAL!$I$139+PRINCIPAL!$I$139)),0,IF(AND(PRINCIPAL!$H$139&lt;&gt;"",L502=PRINCIPAL!$J$139),VLOOKUP($AM$477,'Banco de Dados'!$B$4:$J$50,8,FALSE)*PRINCIPAL!$H$139*(1-(PRINCIPAL!$K$139/100)),IF(AND(PRINCIPAL!$H$139&lt;&gt;"",L502=PRINCIPAL!$L$139),VLOOKUP($AM$477,'Banco de Dados'!$B$4:$J$50,8,FALSE)*PRINCIPAL!$H$139*(1-(PRINCIPAL!$M$139/100)),IF(AND(PRINCIPAL!$H$139&lt;&gt;"",L502=PRINCIPAL!$N$139),VLOOKUP($AM$477,'Banco de Dados'!$B$4:$J$50,8,FALSE)*PRINCIPAL!$H$139*(1-(PRINCIPAL!$O$139/100)),IF(PRINCIPAL!$H$139&lt;&gt;"",VLOOKUP($AM$477,'Banco de Dados'!$B$4:$J$50,8,FALSE)*PRINCIPAL!$H$139,IF(OR(L502=PRINCIPAL!$I$139,L502=PRINCIPAL!$I$139+PRINCIPAL!$I$139,L502=PRINCIPAL!$I$139+PRINCIPAL!$I$139+PRINCIPAL!$I$139),0,IF(L502=PRINCIPAL!$J$139,VLOOKUP($AM$477,'Banco de Dados'!$B$4:$J$50,6,FALSE)*(1-(PRINCIPAL!$K$139/100)),IF(L502=PRINCIPAL!$L$139,VLOOKUP($AM$477,'Banco de Dados'!$B$4:$J$50,6,FALSE)*(1-(PRINCIPAL!$M$139/100)),IF(L502=PRINCIPAL!$N$139,VLOOKUP($AM$477,'Banco de Dados'!$B$4:$J$50,6,FALSE)*(1-(PRINCIPAL!$O$139/100)),VLOOKUP($AM$477,'Banco de Dados'!$B$4:$J$50,6,FALSE)))))))))),"")</f>
        <v/>
      </c>
      <c r="AM502" s="29" t="str">
        <f>IFERROR(AL502*(IFERROR(VLOOKUP($AM$477,'Banco de Dados'!$B$4:$J$50,4,FALSE),"ERRO")),"")</f>
        <v/>
      </c>
      <c r="AN502" s="29" t="str">
        <f t="shared" si="326"/>
        <v/>
      </c>
      <c r="AO502" s="103" t="str">
        <f>IFERROR(AN502*(C502*(PRINCIPAL!$G$139/100))*0.47*(44/12),"")</f>
        <v/>
      </c>
      <c r="AP502" s="111" t="str">
        <f t="shared" si="327"/>
        <v/>
      </c>
      <c r="AQ502" s="30" t="str">
        <f>IFERROR(IF(AND(PRINCIPAL!$H$140&lt;&gt;"",OR(L502=PRINCIPAL!$I$140,L502=PRINCIPAL!$I$140+PRINCIPAL!$I$140,L502=PRINCIPAL!$I$140+PRINCIPAL!$I$140+PRINCIPAL!$I$140)),0,IF(AND(PRINCIPAL!$H$140&lt;&gt;"",L502=PRINCIPAL!$J$140),VLOOKUP($AR$477,'Banco de Dados'!$B$4:$J$50,8,FALSE)*PRINCIPAL!$H$140*(1-(PRINCIPAL!$K$140/100)),IF(AND(PRINCIPAL!$H$140&lt;&gt;"",L502=PRINCIPAL!$L$140),VLOOKUP($AR$477,'Banco de Dados'!$B$4:$J$50,8,FALSE)*PRINCIPAL!$H$140*(1-(PRINCIPAL!$M$140/100)),IF(AND(PRINCIPAL!$H$140&lt;&gt;"",L502=PRINCIPAL!$N$140),VLOOKUP($AR$477,'Banco de Dados'!$B$4:$J$50,8,FALSE)*PRINCIPAL!$H$140*(1-(PRINCIPAL!$O$140/100)),IF(PRINCIPAL!$H$140&lt;&gt;"",VLOOKUP($AR$477,'Banco de Dados'!$B$4:$J$50,8,FALSE)*PRINCIPAL!$H$140,IF(OR(L502=PRINCIPAL!$I$140,L502=PRINCIPAL!$I$140+PRINCIPAL!$I$140,L502=PRINCIPAL!$I$140+PRINCIPAL!$I$140+PRINCIPAL!$I$140),0,IF(L502=PRINCIPAL!$J$140,VLOOKUP($AR$477,'Banco de Dados'!$B$4:$J$50,6,FALSE)*(1-(PRINCIPAL!$K$140/100)),IF(L502=PRINCIPAL!$L$140,VLOOKUP($AR$477,'Banco de Dados'!$B$4:$J$50,6,FALSE)*(1-(PRINCIPAL!$M$140/100)),IF(L502=PRINCIPAL!$N$140,VLOOKUP($AR$477,'Banco de Dados'!$B$4:$J$50,6,FALSE)*(1-(PRINCIPAL!$O$140/100)),VLOOKUP($AR$477,'Banco de Dados'!$B$4:$J$50,6,FALSE)))))))))),"")</f>
        <v/>
      </c>
      <c r="AR502" s="29" t="str">
        <f>IFERROR(AQ502*(IFERROR(VLOOKUP($AR$477,'Banco de Dados'!$B$4:$J$50,4,FALSE),"ERRO")),"")</f>
        <v/>
      </c>
      <c r="AS502" s="29" t="str">
        <f t="shared" si="328"/>
        <v/>
      </c>
      <c r="AT502" s="103" t="str">
        <f>IFERROR(AS502*(C502*(PRINCIPAL!$G$140/100))*0.47*(44/12),"")</f>
        <v/>
      </c>
      <c r="AU502" s="111" t="str">
        <f t="shared" si="329"/>
        <v/>
      </c>
      <c r="AV502" s="30" t="str">
        <f>IFERROR(IF(AND(PRINCIPAL!$H$141&lt;&gt;"",OR(L502=PRINCIPAL!$I$141,L502=PRINCIPAL!$I$141+PRINCIPAL!$I$141,L502=PRINCIPAL!$I$141+PRINCIPAL!$I$141+PRINCIPAL!$I$141)),0,IF(AND(PRINCIPAL!$H$141&lt;&gt;"",L502=PRINCIPAL!$J$141),VLOOKUP($AW$477,'Banco de Dados'!$B$4:$J$50,8,FALSE)*PRINCIPAL!$H$141*(1-(PRINCIPAL!$K$141/100)),IF(AND(PRINCIPAL!$H$141&lt;&gt;"",L502=PRINCIPAL!$L$141),VLOOKUP($AW$477,'Banco de Dados'!$B$4:$J$50,8,FALSE)*PRINCIPAL!$H$141*(1-(PRINCIPAL!$M$141/100)),IF(AND(PRINCIPAL!$H$141&lt;&gt;"",L502=PRINCIPAL!$N$141),VLOOKUP($AW$477,'Banco de Dados'!$B$4:$J$50,8,FALSE)*PRINCIPAL!$H$141*(1-(PRINCIPAL!$O$141/100)),IF(PRINCIPAL!$H$141&lt;&gt;"",VLOOKUP($AW$477,'Banco de Dados'!$B$4:$J$50,8,FALSE)*PRINCIPAL!$H$141,IF(OR(L502=PRINCIPAL!$I$141,L502=PRINCIPAL!$I$141+PRINCIPAL!$I$141,L502=PRINCIPAL!$I$141+PRINCIPAL!$I$141+PRINCIPAL!$I$141),0,IF(L502=PRINCIPAL!$J$141,VLOOKUP($AW$477,'Banco de Dados'!$B$4:$J$50,6,FALSE)*(1-(PRINCIPAL!$K$141/100)),IF(L502=PRINCIPAL!$L$141,VLOOKUP($AW$477,'Banco de Dados'!$B$4:$J$50,6,FALSE)*(1-(PRINCIPAL!$M$141/100)),IF(L502=PRINCIPAL!$N$141,VLOOKUP($AW$477,'Banco de Dados'!$B$4:$J$50,6,FALSE)*(1-(PRINCIPAL!$O$141/100)),VLOOKUP($AW$477,'Banco de Dados'!$B$4:$J$50,6,FALSE)))))))))),"")</f>
        <v/>
      </c>
      <c r="AW502" s="29" t="str">
        <f>IFERROR(AV502*(IFERROR(VLOOKUP($AW$477,'Banco de Dados'!$B$4:$J$50,4,FALSE),"ERRO")),"")</f>
        <v/>
      </c>
      <c r="AX502" s="29" t="str">
        <f t="shared" si="330"/>
        <v/>
      </c>
      <c r="AY502" s="103" t="str">
        <f>IFERROR(AX502*(C502*(PRINCIPAL!$G$141/100))*0.47*(44/12),"")</f>
        <v/>
      </c>
      <c r="AZ502" s="111" t="str">
        <f t="shared" si="335"/>
        <v/>
      </c>
      <c r="BA502" s="30" t="str">
        <f>IFERROR(IF(AND(PRINCIPAL!$H$142&lt;&gt;"",OR(L502=PRINCIPAL!$I$142,L502=PRINCIPAL!$I$142+PRINCIPAL!$I$142,L502=PRINCIPAL!$I$142+PRINCIPAL!$I$142+PRINCIPAL!$I$142)),0,IF(AND(PRINCIPAL!$H$142&lt;&gt;"",L502=PRINCIPAL!$J$142),VLOOKUP($BB$477,'Banco de Dados'!$B$4:$J$50,8,FALSE)*PRINCIPAL!$H$142*(1-(PRINCIPAL!$K$142/100)),IF(AND(PRINCIPAL!$H$142&lt;&gt;"",L502=PRINCIPAL!$L$142),VLOOKUP($BB$477,'Banco de Dados'!$B$4:$J$50,8,FALSE)*PRINCIPAL!$H$142*(1-(PRINCIPAL!$M$142/100)),IF(AND(PRINCIPAL!$H$142&lt;&gt;"",L502=PRINCIPAL!$N$142),VLOOKUP($BB$477,'Banco de Dados'!$B$4:$J$50,8,FALSE)*PRINCIPAL!$H$142*(1-(PRINCIPAL!$O$142/100)),IF(PRINCIPAL!$H$142&lt;&gt;"",VLOOKUP($BB$477,'Banco de Dados'!$B$4:$J$50,8,FALSE)*PRINCIPAL!$H$142,IF(OR(L502=PRINCIPAL!$I$142,L502=PRINCIPAL!$I$142+PRINCIPAL!$I$142,L502=PRINCIPAL!$I$142+PRINCIPAL!$I$142+PRINCIPAL!$I$142),0,IF(L502=PRINCIPAL!$J$142,VLOOKUP($BB$477,'Banco de Dados'!$B$4:$J$50,6,FALSE)*(1-(PRINCIPAL!$K$142/100)),IF(L502=PRINCIPAL!$L$142,VLOOKUP($BB$477,'Banco de Dados'!$B$4:$J$50,6,FALSE)*(1-(PRINCIPAL!$M$142/100)),IF(L502=PRINCIPAL!$N$142,VLOOKUP($BB$477,'Banco de Dados'!$B$4:$J$50,6,FALSE)*(1-(PRINCIPAL!$O$142/100)),VLOOKUP($BB$477,'Banco de Dados'!$B$4:$J$50,6,FALSE)))))))))),"")</f>
        <v/>
      </c>
      <c r="BB502" s="29" t="str">
        <f>IFERROR(BA502*(IFERROR(VLOOKUP($BB$477,'Banco de Dados'!$B$4:$J$50,4,FALSE),"ERRO")),"")</f>
        <v/>
      </c>
      <c r="BC502" s="29" t="str">
        <f t="shared" si="336"/>
        <v/>
      </c>
      <c r="BD502" s="103" t="str">
        <f>IFERROR(BC502*(C502*(PRINCIPAL!$G$142/100))*0.47*(44/12),"")</f>
        <v/>
      </c>
      <c r="BE502" s="111" t="str">
        <f t="shared" si="315"/>
        <v/>
      </c>
      <c r="BF502" s="30" t="str">
        <f>IFERROR(IF(AND(PRINCIPAL!$H$143&lt;&gt;"",OR(L502=PRINCIPAL!$I$143,L502=PRINCIPAL!$I$143+PRINCIPAL!$I$143,L502=PRINCIPAL!$I$143+PRINCIPAL!$I$143+PRINCIPAL!$I$143)),0,IF(AND(PRINCIPAL!$H$143&lt;&gt;"",L502=PRINCIPAL!$J$143),VLOOKUP($BG$477,'Banco de Dados'!$B$4:$J$50,8,FALSE)*PRINCIPAL!$H$143*(1-(PRINCIPAL!$K$143/100)),IF(AND(PRINCIPAL!$H$143&lt;&gt;"",L502=PRINCIPAL!$L$143),VLOOKUP($BG$477,'Banco de Dados'!$B$4:$J$50,8,FALSE)*PRINCIPAL!$H$143*(1-(PRINCIPAL!$M$143/100)),IF(AND(PRINCIPAL!$H$143&lt;&gt;"",L502=PRINCIPAL!$N$143),VLOOKUP($BG$477,'Banco de Dados'!$B$4:$J$50,8,FALSE)*PRINCIPAL!$H$143*(1-(PRINCIPAL!$O$143/100)),IF(PRINCIPAL!$H$143&lt;&gt;"",VLOOKUP($BG$477,'Banco de Dados'!$B$4:$J$50,8,FALSE)*PRINCIPAL!$H$143,IF(OR(L502=PRINCIPAL!$I$143,L502=PRINCIPAL!$I$143+PRINCIPAL!$I$143,L502=PRINCIPAL!$I$143+PRINCIPAL!$I$143+PRINCIPAL!$I$143),0,IF(L502=PRINCIPAL!$J$143,VLOOKUP($BG$477,'Banco de Dados'!$B$4:$J$50,6,FALSE)*(1-(PRINCIPAL!$K$143/100)),IF(L502=PRINCIPAL!$L$143,VLOOKUP($BG$477,'Banco de Dados'!$B$4:$J$50,6,FALSE)*(1-(PRINCIPAL!$M$143/100)),IF(L502=PRINCIPAL!$N$143,VLOOKUP($BG$477,'Banco de Dados'!$B$4:$J$50,6,FALSE)*(1-(PRINCIPAL!$O$143/100)),VLOOKUP($BG$477,'Banco de Dados'!$B$4:$J$50,6,FALSE)))))))))),"")</f>
        <v/>
      </c>
      <c r="BG502" s="29" t="str">
        <f>IFERROR(BF502*(IFERROR(VLOOKUP($BG$477,'Banco de Dados'!$B$4:$J$50,4,FALSE),"ERRO")),"")</f>
        <v/>
      </c>
      <c r="BH502" s="29" t="str">
        <f t="shared" si="331"/>
        <v/>
      </c>
      <c r="BI502" s="103" t="str">
        <f>IFERROR(BH502*(C502*(PRINCIPAL!$G$143/100))*0.47*(44/12),"")</f>
        <v/>
      </c>
      <c r="BJ502" s="102" t="str">
        <f t="shared" si="316"/>
        <v/>
      </c>
    </row>
    <row r="503" spans="2:62" ht="12.75" customHeight="1" x14ac:dyDescent="0.3">
      <c r="B503" s="326">
        <f t="shared" si="317"/>
        <v>2044</v>
      </c>
      <c r="C503" s="340"/>
      <c r="D503" s="1"/>
      <c r="E503" s="116">
        <v>24</v>
      </c>
      <c r="F503" s="24" t="str">
        <f>IFERROR(VLOOKUP($G$477,'Banco de Dados'!$B$4:$J$50,6,FALSE),"")</f>
        <v/>
      </c>
      <c r="G503" s="25" t="str">
        <f>IFERROR(F503*(IFERROR(VLOOKUP($G$477,'Banco de Dados'!$B$4:$J$50,4,FALSE),"ERRO")),"")</f>
        <v/>
      </c>
      <c r="H503" s="25" t="str">
        <f t="shared" si="318"/>
        <v/>
      </c>
      <c r="I503" s="103" t="str">
        <f t="shared" si="319"/>
        <v/>
      </c>
      <c r="J503" s="117" t="str">
        <f t="shared" si="320"/>
        <v/>
      </c>
      <c r="K503" s="1"/>
      <c r="L503" s="91">
        <v>24</v>
      </c>
      <c r="M503" s="24" t="str">
        <f>IFERROR(IF(AND(PRINCIPAL!$H$134&lt;&gt;"",OR(L503=PRINCIPAL!$I$134,L503=PRINCIPAL!$I$134+PRINCIPAL!$I$134,L503=PRINCIPAL!$I$134+PRINCIPAL!$I$134+PRINCIPAL!$I$134)),0,IF(AND(PRINCIPAL!$H$134&lt;&gt;"",L503=PRINCIPAL!$J$134),VLOOKUP($N$477,'Banco de Dados'!$B$4:$J$50,8,FALSE)*PRINCIPAL!$H$134*(1-(PRINCIPAL!$K$134/100)),IF(AND(PRINCIPAL!$H$134&lt;&gt;"",L503=PRINCIPAL!$L$134),VLOOKUP($N$477,'Banco de Dados'!$B$4:$J$50,8,FALSE)*PRINCIPAL!$H$134*(1-(PRINCIPAL!$M$134/100)),IF(AND(PRINCIPAL!$H$134&lt;&gt;"",L503=PRINCIPAL!$N$134),VLOOKUP($N$477,'Banco de Dados'!$B$4:$J$50,8,FALSE)*PRINCIPAL!$H$134*(1-(PRINCIPAL!$O$134/100)),IF(PRINCIPAL!$H$134&lt;&gt;"",VLOOKUP($N$477,'Banco de Dados'!$B$4:$J$50,8,FALSE)*PRINCIPAL!$H$134,IF(OR(L503=PRINCIPAL!$I$134,L503=PRINCIPAL!$I$134+PRINCIPAL!$I$134,L503=PRINCIPAL!$I$134+PRINCIPAL!$I$134+PRINCIPAL!$I$134),0,IF(L503=PRINCIPAL!$J$134,VLOOKUP($N$477,'Banco de Dados'!$B$4:$J$50,6,FALSE)*(1-(PRINCIPAL!$K$134/100)),IF(L503=PRINCIPAL!$L$134,VLOOKUP($N$477,'Banco de Dados'!$B$4:$J$50,6,FALSE)*(1-(PRINCIPAL!$M$134/100)),IF(L503=PRINCIPAL!$N$134,VLOOKUP($N$477,'Banco de Dados'!$B$4:$J$50,6,FALSE)*(1-(PRINCIPAL!$O$134/100)),VLOOKUP($N$477,'Banco de Dados'!$B$4:$J$50,6,FALSE)))))))))),"")</f>
        <v/>
      </c>
      <c r="N503" s="25" t="str">
        <f>IFERROR(M503*(IFERROR(VLOOKUP($N$477,'Banco de Dados'!$B$4:$J$50,4,FALSE),"ERRO")),"")</f>
        <v/>
      </c>
      <c r="O503" s="25" t="str">
        <f t="shared" si="339"/>
        <v/>
      </c>
      <c r="P503" s="103" t="str">
        <f>IFERROR(O503*(C503*(PRINCIPAL!$G$134/100))*0.47*(44/12),"")</f>
        <v/>
      </c>
      <c r="Q503" s="107" t="str">
        <f t="shared" si="340"/>
        <v/>
      </c>
      <c r="R503" s="29" t="str">
        <f>IFERROR(IF(AND(PRINCIPAL!$H$135&lt;&gt;"",OR(L503=PRINCIPAL!$I$135,L503=PRINCIPAL!$I$135+PRINCIPAL!$I$135,L503=PRINCIPAL!$I$135+PRINCIPAL!$I$135+PRINCIPAL!$I$135)),0,IF(AND(PRINCIPAL!$H$135&lt;&gt;"",L503=PRINCIPAL!$J$135),VLOOKUP($S$477,'Banco de Dados'!$B$4:$J$50,8,FALSE)*PRINCIPAL!$H$135*(1-(PRINCIPAL!$K$135/100)),IF(AND(PRINCIPAL!$H$135&lt;&gt;"",L503=PRINCIPAL!$L$135),VLOOKUP($S$477,'Banco de Dados'!$B$4:$J$50,8,FALSE)*PRINCIPAL!$H$135*(1-(PRINCIPAL!$M$135/100)),IF(AND(PRINCIPAL!$H$135&lt;&gt;"",L503=PRINCIPAL!$N$135),VLOOKUP($S$477,'Banco de Dados'!$B$4:$J$50,8,FALSE)*PRINCIPAL!$H$135*(1-(PRINCIPAL!$O$135/100)),IF(PRINCIPAL!$H$135&lt;&gt;"",VLOOKUP($S$477,'Banco de Dados'!$B$4:$J$50,8,FALSE)*PRINCIPAL!$H$135,IF(OR(L503=PRINCIPAL!$I$135,L503=PRINCIPAL!$I$135+PRINCIPAL!$I$135,L503=PRINCIPAL!$I$135+PRINCIPAL!$I$135+PRINCIPAL!$I$135),0,IF(L503=PRINCIPAL!$J$135,VLOOKUP($S$477,'Banco de Dados'!$B$4:$J$50,6,FALSE)*(1-(PRINCIPAL!$K$135/100)),IF(L503=PRINCIPAL!$L$135,VLOOKUP($S$477,'Banco de Dados'!$B$4:$J$50,6,FALSE)*(1-(PRINCIPAL!$M$135/100)),IF(L503=PRINCIPAL!$N$135,VLOOKUP($S$477,'Banco de Dados'!$B$4:$J$50,6,FALSE)*(1-(PRINCIPAL!$O$135/100)),VLOOKUP($S$477,'Banco de Dados'!$B$4:$J$50,6,FALSE)))))))))),"")</f>
        <v/>
      </c>
      <c r="S503" s="29" t="str">
        <f>IFERROR(R503*(IFERROR(VLOOKUP($S$477,'Banco de Dados'!$B$4:$J$50,4,FALSE),"ERRO")),"")</f>
        <v/>
      </c>
      <c r="T503" s="29" t="str">
        <f t="shared" si="338"/>
        <v/>
      </c>
      <c r="U503" s="103" t="str">
        <f>IFERROR(T503*(C503*(PRINCIPAL!$G$135/100))*0.47*(44/12),"")</f>
        <v/>
      </c>
      <c r="V503" s="103" t="str">
        <f t="shared" si="314"/>
        <v/>
      </c>
      <c r="W503" s="30" t="str">
        <f>IFERROR(IF(AND(PRINCIPAL!$H$136&lt;&gt;"",OR(L503=PRINCIPAL!$I$136,L503=PRINCIPAL!$I$136+PRINCIPAL!$I$136,L503=PRINCIPAL!$I$136+PRINCIPAL!$I$136+PRINCIPAL!$I$136)),0,IF(AND(PRINCIPAL!$H$136&lt;&gt;"",L503=PRINCIPAL!$J$136),VLOOKUP($X$477,'Banco de Dados'!$B$4:$J$50,8,FALSE)*PRINCIPAL!$H$136*(1-(PRINCIPAL!$K$136/100)),IF(AND(PRINCIPAL!$H$136&lt;&gt;"",L503=PRINCIPAL!$L$136),VLOOKUP($X$477,'Banco de Dados'!$B$4:$J$50,8,FALSE)*PRINCIPAL!$H$136*(1-(PRINCIPAL!$M$136/100)),IF(AND(PRINCIPAL!$H$136&lt;&gt;"",L503=PRINCIPAL!$N$136),VLOOKUP($X$477,'Banco de Dados'!$B$4:$J$50,8,FALSE)*PRINCIPAL!$H$136*(1-(PRINCIPAL!$O$136/100)),IF(PRINCIPAL!$H$136&lt;&gt;"",VLOOKUP($X$477,'Banco de Dados'!$B$4:$J$50,8,FALSE)*PRINCIPAL!$H$136,IF(OR(L503=PRINCIPAL!$I$136,L503=PRINCIPAL!$I$136+PRINCIPAL!$I$136,L503=PRINCIPAL!$I$136+PRINCIPAL!$I$136+PRINCIPAL!$I$136),0,IF(L503=PRINCIPAL!$J$136,VLOOKUP($X$477,'Banco de Dados'!$B$4:$J$50,6,FALSE)*(1-(PRINCIPAL!$K$136/100)),IF(L503=PRINCIPAL!$L$136,VLOOKUP($X$477,'Banco de Dados'!$B$4:$J$50,6,FALSE)*(1-(PRINCIPAL!$M$136/100)),IF(L503=PRINCIPAL!$N$136,VLOOKUP($X$477,'Banco de Dados'!$B$4:$J$50,6,FALSE)*(1-(PRINCIPAL!$O$136/100)),VLOOKUP($X$477,'Banco de Dados'!$B$4:$J$50,6,FALSE)))))))))),"")</f>
        <v/>
      </c>
      <c r="X503" s="29" t="str">
        <f>IFERROR(W503*(IFERROR(VLOOKUP($X$477,'Banco de Dados'!$B$4:$J$50,4,FALSE),"ERRO")),"")</f>
        <v/>
      </c>
      <c r="Y503" s="29" t="str">
        <f t="shared" si="332"/>
        <v/>
      </c>
      <c r="Z503" s="103" t="str">
        <f>IFERROR(Y503*(C503*(PRINCIPAL!$G$136/100))*0.47*(44/12),"")</f>
        <v/>
      </c>
      <c r="AA503" s="111" t="str">
        <f t="shared" si="333"/>
        <v/>
      </c>
      <c r="AB503" s="30" t="str">
        <f>IFERROR(IF(AND(PRINCIPAL!$H$137&lt;&gt;"",OR(L503=PRINCIPAL!$I$137,L503=PRINCIPAL!$I$137+PRINCIPAL!$I$137,L503=PRINCIPAL!$I$137+PRINCIPAL!$I$137+PRINCIPAL!$I$137)),0,IF(AND(PRINCIPAL!$H$137&lt;&gt;"",L503=PRINCIPAL!$J$137),VLOOKUP($AC$477,'Banco de Dados'!$B$4:$J$50,8,FALSE)*PRINCIPAL!$H$137*(1-(PRINCIPAL!$K$137/100)),IF(AND(PRINCIPAL!$H$137&lt;&gt;"",L503=PRINCIPAL!$L$137),VLOOKUP($AC$477,'Banco de Dados'!$B$4:$J$50,8,FALSE)*PRINCIPAL!$H$137*(1-(PRINCIPAL!$M$137/100)),IF(AND(PRINCIPAL!$H$137&lt;&gt;"",L503=PRINCIPAL!$N$137),VLOOKUP($AC$477,'Banco de Dados'!$B$4:$J$50,8,FALSE)*PRINCIPAL!$H$137*(1-(PRINCIPAL!$O$137/100)),IF(PRINCIPAL!$H$137&lt;&gt;"",VLOOKUP($AC$477,'Banco de Dados'!$B$4:$J$50,8,FALSE)*PRINCIPAL!$H$137,IF(OR(L503=PRINCIPAL!$I$137,L503=PRINCIPAL!$I$137+PRINCIPAL!$I$137,L503=PRINCIPAL!$I$137+PRINCIPAL!$I$137+PRINCIPAL!$I$137),0,IF(L503=PRINCIPAL!$J$137,VLOOKUP($AC$477,'Banco de Dados'!$B$4:$J$50,6,FALSE)*(1-(PRINCIPAL!$K$137/100)),IF(L503=PRINCIPAL!$L$137,VLOOKUP($AC$477,'Banco de Dados'!$B$4:$J$50,6,FALSE)*(1-(PRINCIPAL!$M$137/100)),IF(L503=PRINCIPAL!$N$137,VLOOKUP($AC$477,'Banco de Dados'!$B$4:$J$50,6,FALSE)*(1-(PRINCIPAL!$O$137/100)),VLOOKUP($AC$477,'Banco de Dados'!$B$4:$J$50,6,FALSE)))))))))),"")</f>
        <v/>
      </c>
      <c r="AC503" s="29" t="str">
        <f>IFERROR(AB503*(IFERROR(VLOOKUP($AC$477,'Banco de Dados'!$B$4:$J$50,4,FALSE),"ERRO")),"")</f>
        <v/>
      </c>
      <c r="AD503" s="29" t="str">
        <f t="shared" si="323"/>
        <v/>
      </c>
      <c r="AE503" s="103" t="str">
        <f>IFERROR(AD503*(C503*(PRINCIPAL!$G$137/100))*0.47*(44/12),"")</f>
        <v/>
      </c>
      <c r="AF503" s="111" t="str">
        <f t="shared" si="324"/>
        <v/>
      </c>
      <c r="AG503" s="30" t="str">
        <f>IFERROR(IF(AND(PRINCIPAL!$H$138&lt;&gt;"",OR(L503=PRINCIPAL!$I$138,L503=PRINCIPAL!$I$138+PRINCIPAL!$I$138,L503=PRINCIPAL!$I$138+PRINCIPAL!$I$138+PRINCIPAL!$I$138)),0,IF(AND(PRINCIPAL!$H$138&lt;&gt;"",L503=PRINCIPAL!$J$138),VLOOKUP($AH$477,'Banco de Dados'!$B$4:$J$50,8,FALSE)*PRINCIPAL!$H$138*(1-(PRINCIPAL!$K$138/100)),IF(AND(PRINCIPAL!$H$138&lt;&gt;"",L503=PRINCIPAL!$L$138),VLOOKUP($AH$477,'Banco de Dados'!$B$4:$J$50,8,FALSE)*PRINCIPAL!$H$138*(1-(PRINCIPAL!$M$138/100)),IF(AND(PRINCIPAL!$H$138&lt;&gt;"",L503=PRINCIPAL!$N$138),VLOOKUP($AH$477,'Banco de Dados'!$B$4:$J$50,8,FALSE)*PRINCIPAL!$H$138*(1-(PRINCIPAL!$O$138/100)),IF(PRINCIPAL!$H$138&lt;&gt;"",VLOOKUP($AH$477,'Banco de Dados'!$B$4:$J$50,8,FALSE)*PRINCIPAL!$H$138,IF(OR(L503=PRINCIPAL!$I$138,L503=PRINCIPAL!$I$138+PRINCIPAL!$I$138,L503=PRINCIPAL!$I$138+PRINCIPAL!$I$138+PRINCIPAL!$I$138),0,IF(L503=PRINCIPAL!$J$138,VLOOKUP($AH$477,'Banco de Dados'!$B$4:$J$50,6,FALSE)*(1-(PRINCIPAL!$K$138/100)),IF(L503=PRINCIPAL!$L$138,VLOOKUP($AH$477,'Banco de Dados'!$B$4:$J$50,6,FALSE)*(1-(PRINCIPAL!$M$138/100)),IF(L503=PRINCIPAL!$N$138,VLOOKUP($AH$477,'Banco de Dados'!$B$4:$J$50,6,FALSE)*(1-(PRINCIPAL!$O$138/100)),VLOOKUP($AH$477,'Banco de Dados'!$B$4:$J$50,6,FALSE)))))))))),"")</f>
        <v/>
      </c>
      <c r="AH503" s="29" t="str">
        <f>IFERROR(AG503*(IFERROR(VLOOKUP($AH$477,'Banco de Dados'!$B$4:$J$50,4,FALSE),"ERRO")),"")</f>
        <v/>
      </c>
      <c r="AI503" s="29" t="str">
        <f t="shared" si="325"/>
        <v/>
      </c>
      <c r="AJ503" s="103" t="str">
        <f>IFERROR(AI503*(C503*(PRINCIPAL!$G$138/100))*0.47*(44/12),"")</f>
        <v/>
      </c>
      <c r="AK503" s="111" t="str">
        <f t="shared" si="334"/>
        <v/>
      </c>
      <c r="AL503" s="30" t="str">
        <f>IFERROR(IF(AND(PRINCIPAL!$H$139&lt;&gt;"",OR(L503=PRINCIPAL!$I$139,L503=PRINCIPAL!$I$139+PRINCIPAL!$I$139,L503=PRINCIPAL!$I$139+PRINCIPAL!$I$139+PRINCIPAL!$I$139)),0,IF(AND(PRINCIPAL!$H$139&lt;&gt;"",L503=PRINCIPAL!$J$139),VLOOKUP($AM$477,'Banco de Dados'!$B$4:$J$50,8,FALSE)*PRINCIPAL!$H$139*(1-(PRINCIPAL!$K$139/100)),IF(AND(PRINCIPAL!$H$139&lt;&gt;"",L503=PRINCIPAL!$L$139),VLOOKUP($AM$477,'Banco de Dados'!$B$4:$J$50,8,FALSE)*PRINCIPAL!$H$139*(1-(PRINCIPAL!$M$139/100)),IF(AND(PRINCIPAL!$H$139&lt;&gt;"",L503=PRINCIPAL!$N$139),VLOOKUP($AM$477,'Banco de Dados'!$B$4:$J$50,8,FALSE)*PRINCIPAL!$H$139*(1-(PRINCIPAL!$O$139/100)),IF(PRINCIPAL!$H$139&lt;&gt;"",VLOOKUP($AM$477,'Banco de Dados'!$B$4:$J$50,8,FALSE)*PRINCIPAL!$H$139,IF(OR(L503=PRINCIPAL!$I$139,L503=PRINCIPAL!$I$139+PRINCIPAL!$I$139,L503=PRINCIPAL!$I$139+PRINCIPAL!$I$139+PRINCIPAL!$I$139),0,IF(L503=PRINCIPAL!$J$139,VLOOKUP($AM$477,'Banco de Dados'!$B$4:$J$50,6,FALSE)*(1-(PRINCIPAL!$K$139/100)),IF(L503=PRINCIPAL!$L$139,VLOOKUP($AM$477,'Banco de Dados'!$B$4:$J$50,6,FALSE)*(1-(PRINCIPAL!$M$139/100)),IF(L503=PRINCIPAL!$N$139,VLOOKUP($AM$477,'Banco de Dados'!$B$4:$J$50,6,FALSE)*(1-(PRINCIPAL!$O$139/100)),VLOOKUP($AM$477,'Banco de Dados'!$B$4:$J$50,6,FALSE)))))))))),"")</f>
        <v/>
      </c>
      <c r="AM503" s="29" t="str">
        <f>IFERROR(AL503*(IFERROR(VLOOKUP($AM$477,'Banco de Dados'!$B$4:$J$50,4,FALSE),"ERRO")),"")</f>
        <v/>
      </c>
      <c r="AN503" s="29" t="str">
        <f t="shared" si="326"/>
        <v/>
      </c>
      <c r="AO503" s="103" t="str">
        <f>IFERROR(AN503*(C503*(PRINCIPAL!$G$139/100))*0.47*(44/12),"")</f>
        <v/>
      </c>
      <c r="AP503" s="111" t="str">
        <f t="shared" si="327"/>
        <v/>
      </c>
      <c r="AQ503" s="30" t="str">
        <f>IFERROR(IF(AND(PRINCIPAL!$H$140&lt;&gt;"",OR(L503=PRINCIPAL!$I$140,L503=PRINCIPAL!$I$140+PRINCIPAL!$I$140,L503=PRINCIPAL!$I$140+PRINCIPAL!$I$140+PRINCIPAL!$I$140)),0,IF(AND(PRINCIPAL!$H$140&lt;&gt;"",L503=PRINCIPAL!$J$140),VLOOKUP($AR$477,'Banco de Dados'!$B$4:$J$50,8,FALSE)*PRINCIPAL!$H$140*(1-(PRINCIPAL!$K$140/100)),IF(AND(PRINCIPAL!$H$140&lt;&gt;"",L503=PRINCIPAL!$L$140),VLOOKUP($AR$477,'Banco de Dados'!$B$4:$J$50,8,FALSE)*PRINCIPAL!$H$140*(1-(PRINCIPAL!$M$140/100)),IF(AND(PRINCIPAL!$H$140&lt;&gt;"",L503=PRINCIPAL!$N$140),VLOOKUP($AR$477,'Banco de Dados'!$B$4:$J$50,8,FALSE)*PRINCIPAL!$H$140*(1-(PRINCIPAL!$O$140/100)),IF(PRINCIPAL!$H$140&lt;&gt;"",VLOOKUP($AR$477,'Banco de Dados'!$B$4:$J$50,8,FALSE)*PRINCIPAL!$H$140,IF(OR(L503=PRINCIPAL!$I$140,L503=PRINCIPAL!$I$140+PRINCIPAL!$I$140,L503=PRINCIPAL!$I$140+PRINCIPAL!$I$140+PRINCIPAL!$I$140),0,IF(L503=PRINCIPAL!$J$140,VLOOKUP($AR$477,'Banco de Dados'!$B$4:$J$50,6,FALSE)*(1-(PRINCIPAL!$K$140/100)),IF(L503=PRINCIPAL!$L$140,VLOOKUP($AR$477,'Banco de Dados'!$B$4:$J$50,6,FALSE)*(1-(PRINCIPAL!$M$140/100)),IF(L503=PRINCIPAL!$N$140,VLOOKUP($AR$477,'Banco de Dados'!$B$4:$J$50,6,FALSE)*(1-(PRINCIPAL!$O$140/100)),VLOOKUP($AR$477,'Banco de Dados'!$B$4:$J$50,6,FALSE)))))))))),"")</f>
        <v/>
      </c>
      <c r="AR503" s="29" t="str">
        <f>IFERROR(AQ503*(IFERROR(VLOOKUP($AR$477,'Banco de Dados'!$B$4:$J$50,4,FALSE),"ERRO")),"")</f>
        <v/>
      </c>
      <c r="AS503" s="29" t="str">
        <f t="shared" si="328"/>
        <v/>
      </c>
      <c r="AT503" s="103" t="str">
        <f>IFERROR(AS503*(C503*(PRINCIPAL!$G$140/100))*0.47*(44/12),"")</f>
        <v/>
      </c>
      <c r="AU503" s="111" t="str">
        <f t="shared" si="329"/>
        <v/>
      </c>
      <c r="AV503" s="30" t="str">
        <f>IFERROR(IF(AND(PRINCIPAL!$H$141&lt;&gt;"",OR(L503=PRINCIPAL!$I$141,L503=PRINCIPAL!$I$141+PRINCIPAL!$I$141,L503=PRINCIPAL!$I$141+PRINCIPAL!$I$141+PRINCIPAL!$I$141)),0,IF(AND(PRINCIPAL!$H$141&lt;&gt;"",L503=PRINCIPAL!$J$141),VLOOKUP($AW$477,'Banco de Dados'!$B$4:$J$50,8,FALSE)*PRINCIPAL!$H$141*(1-(PRINCIPAL!$K$141/100)),IF(AND(PRINCIPAL!$H$141&lt;&gt;"",L503=PRINCIPAL!$L$141),VLOOKUP($AW$477,'Banco de Dados'!$B$4:$J$50,8,FALSE)*PRINCIPAL!$H$141*(1-(PRINCIPAL!$M$141/100)),IF(AND(PRINCIPAL!$H$141&lt;&gt;"",L503=PRINCIPAL!$N$141),VLOOKUP($AW$477,'Banco de Dados'!$B$4:$J$50,8,FALSE)*PRINCIPAL!$H$141*(1-(PRINCIPAL!$O$141/100)),IF(PRINCIPAL!$H$141&lt;&gt;"",VLOOKUP($AW$477,'Banco de Dados'!$B$4:$J$50,8,FALSE)*PRINCIPAL!$H$141,IF(OR(L503=PRINCIPAL!$I$141,L503=PRINCIPAL!$I$141+PRINCIPAL!$I$141,L503=PRINCIPAL!$I$141+PRINCIPAL!$I$141+PRINCIPAL!$I$141),0,IF(L503=PRINCIPAL!$J$141,VLOOKUP($AW$477,'Banco de Dados'!$B$4:$J$50,6,FALSE)*(1-(PRINCIPAL!$K$141/100)),IF(L503=PRINCIPAL!$L$141,VLOOKUP($AW$477,'Banco de Dados'!$B$4:$J$50,6,FALSE)*(1-(PRINCIPAL!$M$141/100)),IF(L503=PRINCIPAL!$N$141,VLOOKUP($AW$477,'Banco de Dados'!$B$4:$J$50,6,FALSE)*(1-(PRINCIPAL!$O$141/100)),VLOOKUP($AW$477,'Banco de Dados'!$B$4:$J$50,6,FALSE)))))))))),"")</f>
        <v/>
      </c>
      <c r="AW503" s="29" t="str">
        <f>IFERROR(AV503*(IFERROR(VLOOKUP($AW$477,'Banco de Dados'!$B$4:$J$50,4,FALSE),"ERRO")),"")</f>
        <v/>
      </c>
      <c r="AX503" s="29" t="str">
        <f t="shared" si="330"/>
        <v/>
      </c>
      <c r="AY503" s="103" t="str">
        <f>IFERROR(AX503*(C503*(PRINCIPAL!$G$141/100))*0.47*(44/12),"")</f>
        <v/>
      </c>
      <c r="AZ503" s="111" t="str">
        <f t="shared" si="335"/>
        <v/>
      </c>
      <c r="BA503" s="30" t="str">
        <f>IFERROR(IF(AND(PRINCIPAL!$H$142&lt;&gt;"",OR(L503=PRINCIPAL!$I$142,L503=PRINCIPAL!$I$142+PRINCIPAL!$I$142,L503=PRINCIPAL!$I$142+PRINCIPAL!$I$142+PRINCIPAL!$I$142)),0,IF(AND(PRINCIPAL!$H$142&lt;&gt;"",L503=PRINCIPAL!$J$142),VLOOKUP($BB$477,'Banco de Dados'!$B$4:$J$50,8,FALSE)*PRINCIPAL!$H$142*(1-(PRINCIPAL!$K$142/100)),IF(AND(PRINCIPAL!$H$142&lt;&gt;"",L503=PRINCIPAL!$L$142),VLOOKUP($BB$477,'Banco de Dados'!$B$4:$J$50,8,FALSE)*PRINCIPAL!$H$142*(1-(PRINCIPAL!$M$142/100)),IF(AND(PRINCIPAL!$H$142&lt;&gt;"",L503=PRINCIPAL!$N$142),VLOOKUP($BB$477,'Banco de Dados'!$B$4:$J$50,8,FALSE)*PRINCIPAL!$H$142*(1-(PRINCIPAL!$O$142/100)),IF(PRINCIPAL!$H$142&lt;&gt;"",VLOOKUP($BB$477,'Banco de Dados'!$B$4:$J$50,8,FALSE)*PRINCIPAL!$H$142,IF(OR(L503=PRINCIPAL!$I$142,L503=PRINCIPAL!$I$142+PRINCIPAL!$I$142,L503=PRINCIPAL!$I$142+PRINCIPAL!$I$142+PRINCIPAL!$I$142),0,IF(L503=PRINCIPAL!$J$142,VLOOKUP($BB$477,'Banco de Dados'!$B$4:$J$50,6,FALSE)*(1-(PRINCIPAL!$K$142/100)),IF(L503=PRINCIPAL!$L$142,VLOOKUP($BB$477,'Banco de Dados'!$B$4:$J$50,6,FALSE)*(1-(PRINCIPAL!$M$142/100)),IF(L503=PRINCIPAL!$N$142,VLOOKUP($BB$477,'Banco de Dados'!$B$4:$J$50,6,FALSE)*(1-(PRINCIPAL!$O$142/100)),VLOOKUP($BB$477,'Banco de Dados'!$B$4:$J$50,6,FALSE)))))))))),"")</f>
        <v/>
      </c>
      <c r="BB503" s="29" t="str">
        <f>IFERROR(BA503*(IFERROR(VLOOKUP($BB$477,'Banco de Dados'!$B$4:$J$50,4,FALSE),"ERRO")),"")</f>
        <v/>
      </c>
      <c r="BC503" s="29" t="str">
        <f t="shared" si="336"/>
        <v/>
      </c>
      <c r="BD503" s="103" t="str">
        <f>IFERROR(BC503*(C503*(PRINCIPAL!$G$142/100))*0.47*(44/12),"")</f>
        <v/>
      </c>
      <c r="BE503" s="111" t="str">
        <f t="shared" si="315"/>
        <v/>
      </c>
      <c r="BF503" s="30" t="str">
        <f>IFERROR(IF(AND(PRINCIPAL!$H$143&lt;&gt;"",OR(L503=PRINCIPAL!$I$143,L503=PRINCIPAL!$I$143+PRINCIPAL!$I$143,L503=PRINCIPAL!$I$143+PRINCIPAL!$I$143+PRINCIPAL!$I$143)),0,IF(AND(PRINCIPAL!$H$143&lt;&gt;"",L503=PRINCIPAL!$J$143),VLOOKUP($BG$477,'Banco de Dados'!$B$4:$J$50,8,FALSE)*PRINCIPAL!$H$143*(1-(PRINCIPAL!$K$143/100)),IF(AND(PRINCIPAL!$H$143&lt;&gt;"",L503=PRINCIPAL!$L$143),VLOOKUP($BG$477,'Banco de Dados'!$B$4:$J$50,8,FALSE)*PRINCIPAL!$H$143*(1-(PRINCIPAL!$M$143/100)),IF(AND(PRINCIPAL!$H$143&lt;&gt;"",L503=PRINCIPAL!$N$143),VLOOKUP($BG$477,'Banco de Dados'!$B$4:$J$50,8,FALSE)*PRINCIPAL!$H$143*(1-(PRINCIPAL!$O$143/100)),IF(PRINCIPAL!$H$143&lt;&gt;"",VLOOKUP($BG$477,'Banco de Dados'!$B$4:$J$50,8,FALSE)*PRINCIPAL!$H$143,IF(OR(L503=PRINCIPAL!$I$143,L503=PRINCIPAL!$I$143+PRINCIPAL!$I$143,L503=PRINCIPAL!$I$143+PRINCIPAL!$I$143+PRINCIPAL!$I$143),0,IF(L503=PRINCIPAL!$J$143,VLOOKUP($BG$477,'Banco de Dados'!$B$4:$J$50,6,FALSE)*(1-(PRINCIPAL!$K$143/100)),IF(L503=PRINCIPAL!$L$143,VLOOKUP($BG$477,'Banco de Dados'!$B$4:$J$50,6,FALSE)*(1-(PRINCIPAL!$M$143/100)),IF(L503=PRINCIPAL!$N$143,VLOOKUP($BG$477,'Banco de Dados'!$B$4:$J$50,6,FALSE)*(1-(PRINCIPAL!$O$143/100)),VLOOKUP($BG$477,'Banco de Dados'!$B$4:$J$50,6,FALSE)))))))))),"")</f>
        <v/>
      </c>
      <c r="BG503" s="29" t="str">
        <f>IFERROR(BF503*(IFERROR(VLOOKUP($BG$477,'Banco de Dados'!$B$4:$J$50,4,FALSE),"ERRO")),"")</f>
        <v/>
      </c>
      <c r="BH503" s="29" t="str">
        <f t="shared" si="331"/>
        <v/>
      </c>
      <c r="BI503" s="103" t="str">
        <f>IFERROR(BH503*(C503*(PRINCIPAL!$G$143/100))*0.47*(44/12),"")</f>
        <v/>
      </c>
      <c r="BJ503" s="102" t="str">
        <f t="shared" si="316"/>
        <v/>
      </c>
    </row>
    <row r="504" spans="2:62" ht="12.75" customHeight="1" x14ac:dyDescent="0.3">
      <c r="B504" s="326">
        <f t="shared" si="317"/>
        <v>2045</v>
      </c>
      <c r="C504" s="340"/>
      <c r="D504" s="1"/>
      <c r="E504" s="116">
        <v>25</v>
      </c>
      <c r="F504" s="24" t="str">
        <f>IFERROR(VLOOKUP($G$477,'Banco de Dados'!$B$4:$J$50,6,FALSE),"")</f>
        <v/>
      </c>
      <c r="G504" s="25" t="str">
        <f>IFERROR(F504*(IFERROR(VLOOKUP($G$477,'Banco de Dados'!$B$4:$J$50,4,FALSE),"ERRO")),"")</f>
        <v/>
      </c>
      <c r="H504" s="25" t="str">
        <f t="shared" si="318"/>
        <v/>
      </c>
      <c r="I504" s="103" t="str">
        <f t="shared" si="319"/>
        <v/>
      </c>
      <c r="J504" s="117" t="str">
        <f t="shared" si="320"/>
        <v/>
      </c>
      <c r="K504" s="1"/>
      <c r="L504" s="91">
        <v>25</v>
      </c>
      <c r="M504" s="24" t="str">
        <f>IFERROR(IF(AND(PRINCIPAL!$H$134&lt;&gt;"",OR(L504=PRINCIPAL!$I$134,L504=PRINCIPAL!$I$134+PRINCIPAL!$I$134,L504=PRINCIPAL!$I$134+PRINCIPAL!$I$134+PRINCIPAL!$I$134)),0,IF(AND(PRINCIPAL!$H$134&lt;&gt;"",L504=PRINCIPAL!$J$134),VLOOKUP($N$477,'Banco de Dados'!$B$4:$J$50,8,FALSE)*PRINCIPAL!$H$134*(1-(PRINCIPAL!$K$134/100)),IF(AND(PRINCIPAL!$H$134&lt;&gt;"",L504=PRINCIPAL!$L$134),VLOOKUP($N$477,'Banco de Dados'!$B$4:$J$50,8,FALSE)*PRINCIPAL!$H$134*(1-(PRINCIPAL!$M$134/100)),IF(AND(PRINCIPAL!$H$134&lt;&gt;"",L504=PRINCIPAL!$N$134),VLOOKUP($N$477,'Banco de Dados'!$B$4:$J$50,8,FALSE)*PRINCIPAL!$H$134*(1-(PRINCIPAL!$O$134/100)),IF(PRINCIPAL!$H$134&lt;&gt;"",VLOOKUP($N$477,'Banco de Dados'!$B$4:$J$50,8,FALSE)*PRINCIPAL!$H$134,IF(OR(L504=PRINCIPAL!$I$134,L504=PRINCIPAL!$I$134+PRINCIPAL!$I$134,L504=PRINCIPAL!$I$134+PRINCIPAL!$I$134+PRINCIPAL!$I$134),0,IF(L504=PRINCIPAL!$J$134,VLOOKUP($N$477,'Banco de Dados'!$B$4:$J$50,6,FALSE)*(1-(PRINCIPAL!$K$134/100)),IF(L504=PRINCIPAL!$L$134,VLOOKUP($N$477,'Banco de Dados'!$B$4:$J$50,6,FALSE)*(1-(PRINCIPAL!$M$134/100)),IF(L504=PRINCIPAL!$N$134,VLOOKUP($N$477,'Banco de Dados'!$B$4:$J$50,6,FALSE)*(1-(PRINCIPAL!$O$134/100)),VLOOKUP($N$477,'Banco de Dados'!$B$4:$J$50,6,FALSE)))))))))),"")</f>
        <v/>
      </c>
      <c r="N504" s="25" t="str">
        <f>IFERROR(M504*(IFERROR(VLOOKUP($N$477,'Banco de Dados'!$B$4:$J$50,4,FALSE),"ERRO")),"")</f>
        <v/>
      </c>
      <c r="O504" s="25" t="str">
        <f t="shared" si="339"/>
        <v/>
      </c>
      <c r="P504" s="103" t="str">
        <f>IFERROR(O504*(C504*(PRINCIPAL!$G$134/100))*0.47*(44/12),"")</f>
        <v/>
      </c>
      <c r="Q504" s="107" t="str">
        <f t="shared" si="340"/>
        <v/>
      </c>
      <c r="R504" s="29" t="str">
        <f>IFERROR(IF(AND(PRINCIPAL!$H$135&lt;&gt;"",OR(L504=PRINCIPAL!$I$135,L504=PRINCIPAL!$I$135+PRINCIPAL!$I$135,L504=PRINCIPAL!$I$135+PRINCIPAL!$I$135+PRINCIPAL!$I$135)),0,IF(AND(PRINCIPAL!$H$135&lt;&gt;"",L504=PRINCIPAL!$J$135),VLOOKUP($S$477,'Banco de Dados'!$B$4:$J$50,8,FALSE)*PRINCIPAL!$H$135*(1-(PRINCIPAL!$K$135/100)),IF(AND(PRINCIPAL!$H$135&lt;&gt;"",L504=PRINCIPAL!$L$135),VLOOKUP($S$477,'Banco de Dados'!$B$4:$J$50,8,FALSE)*PRINCIPAL!$H$135*(1-(PRINCIPAL!$M$135/100)),IF(AND(PRINCIPAL!$H$135&lt;&gt;"",L504=PRINCIPAL!$N$135),VLOOKUP($S$477,'Banco de Dados'!$B$4:$J$50,8,FALSE)*PRINCIPAL!$H$135*(1-(PRINCIPAL!$O$135/100)),IF(PRINCIPAL!$H$135&lt;&gt;"",VLOOKUP($S$477,'Banco de Dados'!$B$4:$J$50,8,FALSE)*PRINCIPAL!$H$135,IF(OR(L504=PRINCIPAL!$I$135,L504=PRINCIPAL!$I$135+PRINCIPAL!$I$135,L504=PRINCIPAL!$I$135+PRINCIPAL!$I$135+PRINCIPAL!$I$135),0,IF(L504=PRINCIPAL!$J$135,VLOOKUP($S$477,'Banco de Dados'!$B$4:$J$50,6,FALSE)*(1-(PRINCIPAL!$K$135/100)),IF(L504=PRINCIPAL!$L$135,VLOOKUP($S$477,'Banco de Dados'!$B$4:$J$50,6,FALSE)*(1-(PRINCIPAL!$M$135/100)),IF(L504=PRINCIPAL!$N$135,VLOOKUP($S$477,'Banco de Dados'!$B$4:$J$50,6,FALSE)*(1-(PRINCIPAL!$O$135/100)),VLOOKUP($S$477,'Banco de Dados'!$B$4:$J$50,6,FALSE)))))))))),"")</f>
        <v/>
      </c>
      <c r="S504" s="29" t="str">
        <f>IFERROR(R504*(IFERROR(VLOOKUP($S$477,'Banco de Dados'!$B$4:$J$50,4,FALSE),"ERRO")),"")</f>
        <v/>
      </c>
      <c r="T504" s="29" t="str">
        <f t="shared" si="338"/>
        <v/>
      </c>
      <c r="U504" s="103" t="str">
        <f>IFERROR(T504*(C504*(PRINCIPAL!$G$135/100))*0.47*(44/12),"")</f>
        <v/>
      </c>
      <c r="V504" s="103" t="str">
        <f t="shared" si="314"/>
        <v/>
      </c>
      <c r="W504" s="30" t="str">
        <f>IFERROR(IF(AND(PRINCIPAL!$H$136&lt;&gt;"",OR(L504=PRINCIPAL!$I$136,L504=PRINCIPAL!$I$136+PRINCIPAL!$I$136,L504=PRINCIPAL!$I$136+PRINCIPAL!$I$136+PRINCIPAL!$I$136)),0,IF(AND(PRINCIPAL!$H$136&lt;&gt;"",L504=PRINCIPAL!$J$136),VLOOKUP($X$477,'Banco de Dados'!$B$4:$J$50,8,FALSE)*PRINCIPAL!$H$136*(1-(PRINCIPAL!$K$136/100)),IF(AND(PRINCIPAL!$H$136&lt;&gt;"",L504=PRINCIPAL!$L$136),VLOOKUP($X$477,'Banco de Dados'!$B$4:$J$50,8,FALSE)*PRINCIPAL!$H$136*(1-(PRINCIPAL!$M$136/100)),IF(AND(PRINCIPAL!$H$136&lt;&gt;"",L504=PRINCIPAL!$N$136),VLOOKUP($X$477,'Banco de Dados'!$B$4:$J$50,8,FALSE)*PRINCIPAL!$H$136*(1-(PRINCIPAL!$O$136/100)),IF(PRINCIPAL!$H$136&lt;&gt;"",VLOOKUP($X$477,'Banco de Dados'!$B$4:$J$50,8,FALSE)*PRINCIPAL!$H$136,IF(OR(L504=PRINCIPAL!$I$136,L504=PRINCIPAL!$I$136+PRINCIPAL!$I$136,L504=PRINCIPAL!$I$136+PRINCIPAL!$I$136+PRINCIPAL!$I$136),0,IF(L504=PRINCIPAL!$J$136,VLOOKUP($X$477,'Banco de Dados'!$B$4:$J$50,6,FALSE)*(1-(PRINCIPAL!$K$136/100)),IF(L504=PRINCIPAL!$L$136,VLOOKUP($X$477,'Banco de Dados'!$B$4:$J$50,6,FALSE)*(1-(PRINCIPAL!$M$136/100)),IF(L504=PRINCIPAL!$N$136,VLOOKUP($X$477,'Banco de Dados'!$B$4:$J$50,6,FALSE)*(1-(PRINCIPAL!$O$136/100)),VLOOKUP($X$477,'Banco de Dados'!$B$4:$J$50,6,FALSE)))))))))),"")</f>
        <v/>
      </c>
      <c r="X504" s="29" t="str">
        <f>IFERROR(W504*(IFERROR(VLOOKUP($X$477,'Banco de Dados'!$B$4:$J$50,4,FALSE),"ERRO")),"")</f>
        <v/>
      </c>
      <c r="Y504" s="29" t="str">
        <f t="shared" si="332"/>
        <v/>
      </c>
      <c r="Z504" s="103" t="str">
        <f>IFERROR(Y504*(C504*(PRINCIPAL!$G$136/100))*0.47*(44/12),"")</f>
        <v/>
      </c>
      <c r="AA504" s="111" t="str">
        <f t="shared" si="333"/>
        <v/>
      </c>
      <c r="AB504" s="30" t="str">
        <f>IFERROR(IF(AND(PRINCIPAL!$H$137&lt;&gt;"",OR(L504=PRINCIPAL!$I$137,L504=PRINCIPAL!$I$137+PRINCIPAL!$I$137,L504=PRINCIPAL!$I$137+PRINCIPAL!$I$137+PRINCIPAL!$I$137)),0,IF(AND(PRINCIPAL!$H$137&lt;&gt;"",L504=PRINCIPAL!$J$137),VLOOKUP($AC$477,'Banco de Dados'!$B$4:$J$50,8,FALSE)*PRINCIPAL!$H$137*(1-(PRINCIPAL!$K$137/100)),IF(AND(PRINCIPAL!$H$137&lt;&gt;"",L504=PRINCIPAL!$L$137),VLOOKUP($AC$477,'Banco de Dados'!$B$4:$J$50,8,FALSE)*PRINCIPAL!$H$137*(1-(PRINCIPAL!$M$137/100)),IF(AND(PRINCIPAL!$H$137&lt;&gt;"",L504=PRINCIPAL!$N$137),VLOOKUP($AC$477,'Banco de Dados'!$B$4:$J$50,8,FALSE)*PRINCIPAL!$H$137*(1-(PRINCIPAL!$O$137/100)),IF(PRINCIPAL!$H$137&lt;&gt;"",VLOOKUP($AC$477,'Banco de Dados'!$B$4:$J$50,8,FALSE)*PRINCIPAL!$H$137,IF(OR(L504=PRINCIPAL!$I$137,L504=PRINCIPAL!$I$137+PRINCIPAL!$I$137,L504=PRINCIPAL!$I$137+PRINCIPAL!$I$137+PRINCIPAL!$I$137),0,IF(L504=PRINCIPAL!$J$137,VLOOKUP($AC$477,'Banco de Dados'!$B$4:$J$50,6,FALSE)*(1-(PRINCIPAL!$K$137/100)),IF(L504=PRINCIPAL!$L$137,VLOOKUP($AC$477,'Banco de Dados'!$B$4:$J$50,6,FALSE)*(1-(PRINCIPAL!$M$137/100)),IF(L504=PRINCIPAL!$N$137,VLOOKUP($AC$477,'Banco de Dados'!$B$4:$J$50,6,FALSE)*(1-(PRINCIPAL!$O$137/100)),VLOOKUP($AC$477,'Banco de Dados'!$B$4:$J$50,6,FALSE)))))))))),"")</f>
        <v/>
      </c>
      <c r="AC504" s="29" t="str">
        <f>IFERROR(AB504*(IFERROR(VLOOKUP($AC$477,'Banco de Dados'!$B$4:$J$50,4,FALSE),"ERRO")),"")</f>
        <v/>
      </c>
      <c r="AD504" s="29" t="str">
        <f t="shared" si="323"/>
        <v/>
      </c>
      <c r="AE504" s="103" t="str">
        <f>IFERROR(AD504*(C504*(PRINCIPAL!$G$137/100))*0.47*(44/12),"")</f>
        <v/>
      </c>
      <c r="AF504" s="111" t="str">
        <f t="shared" si="324"/>
        <v/>
      </c>
      <c r="AG504" s="30" t="str">
        <f>IFERROR(IF(AND(PRINCIPAL!$H$138&lt;&gt;"",OR(L504=PRINCIPAL!$I$138,L504=PRINCIPAL!$I$138+PRINCIPAL!$I$138,L504=PRINCIPAL!$I$138+PRINCIPAL!$I$138+PRINCIPAL!$I$138)),0,IF(AND(PRINCIPAL!$H$138&lt;&gt;"",L504=PRINCIPAL!$J$138),VLOOKUP($AH$477,'Banco de Dados'!$B$4:$J$50,8,FALSE)*PRINCIPAL!$H$138*(1-(PRINCIPAL!$K$138/100)),IF(AND(PRINCIPAL!$H$138&lt;&gt;"",L504=PRINCIPAL!$L$138),VLOOKUP($AH$477,'Banco de Dados'!$B$4:$J$50,8,FALSE)*PRINCIPAL!$H$138*(1-(PRINCIPAL!$M$138/100)),IF(AND(PRINCIPAL!$H$138&lt;&gt;"",L504=PRINCIPAL!$N$138),VLOOKUP($AH$477,'Banco de Dados'!$B$4:$J$50,8,FALSE)*PRINCIPAL!$H$138*(1-(PRINCIPAL!$O$138/100)),IF(PRINCIPAL!$H$138&lt;&gt;"",VLOOKUP($AH$477,'Banco de Dados'!$B$4:$J$50,8,FALSE)*PRINCIPAL!$H$138,IF(OR(L504=PRINCIPAL!$I$138,L504=PRINCIPAL!$I$138+PRINCIPAL!$I$138,L504=PRINCIPAL!$I$138+PRINCIPAL!$I$138+PRINCIPAL!$I$138),0,IF(L504=PRINCIPAL!$J$138,VLOOKUP($AH$477,'Banco de Dados'!$B$4:$J$50,6,FALSE)*(1-(PRINCIPAL!$K$138/100)),IF(L504=PRINCIPAL!$L$138,VLOOKUP($AH$477,'Banco de Dados'!$B$4:$J$50,6,FALSE)*(1-(PRINCIPAL!$M$138/100)),IF(L504=PRINCIPAL!$N$138,VLOOKUP($AH$477,'Banco de Dados'!$B$4:$J$50,6,FALSE)*(1-(PRINCIPAL!$O$138/100)),VLOOKUP($AH$477,'Banco de Dados'!$B$4:$J$50,6,FALSE)))))))))),"")</f>
        <v/>
      </c>
      <c r="AH504" s="29" t="str">
        <f>IFERROR(AG504*(IFERROR(VLOOKUP($AH$477,'Banco de Dados'!$B$4:$J$50,4,FALSE),"ERRO")),"")</f>
        <v/>
      </c>
      <c r="AI504" s="29" t="str">
        <f t="shared" si="325"/>
        <v/>
      </c>
      <c r="AJ504" s="103" t="str">
        <f>IFERROR(AI504*(C504*(PRINCIPAL!$G$138/100))*0.47*(44/12),"")</f>
        <v/>
      </c>
      <c r="AK504" s="111" t="str">
        <f t="shared" si="334"/>
        <v/>
      </c>
      <c r="AL504" s="30" t="str">
        <f>IFERROR(IF(AND(PRINCIPAL!$H$139&lt;&gt;"",OR(L504=PRINCIPAL!$I$139,L504=PRINCIPAL!$I$139+PRINCIPAL!$I$139,L504=PRINCIPAL!$I$139+PRINCIPAL!$I$139+PRINCIPAL!$I$139)),0,IF(AND(PRINCIPAL!$H$139&lt;&gt;"",L504=PRINCIPAL!$J$139),VLOOKUP($AM$477,'Banco de Dados'!$B$4:$J$50,8,FALSE)*PRINCIPAL!$H$139*(1-(PRINCIPAL!$K$139/100)),IF(AND(PRINCIPAL!$H$139&lt;&gt;"",L504=PRINCIPAL!$L$139),VLOOKUP($AM$477,'Banco de Dados'!$B$4:$J$50,8,FALSE)*PRINCIPAL!$H$139*(1-(PRINCIPAL!$M$139/100)),IF(AND(PRINCIPAL!$H$139&lt;&gt;"",L504=PRINCIPAL!$N$139),VLOOKUP($AM$477,'Banco de Dados'!$B$4:$J$50,8,FALSE)*PRINCIPAL!$H$139*(1-(PRINCIPAL!$O$139/100)),IF(PRINCIPAL!$H$139&lt;&gt;"",VLOOKUP($AM$477,'Banco de Dados'!$B$4:$J$50,8,FALSE)*PRINCIPAL!$H$139,IF(OR(L504=PRINCIPAL!$I$139,L504=PRINCIPAL!$I$139+PRINCIPAL!$I$139,L504=PRINCIPAL!$I$139+PRINCIPAL!$I$139+PRINCIPAL!$I$139),0,IF(L504=PRINCIPAL!$J$139,VLOOKUP($AM$477,'Banco de Dados'!$B$4:$J$50,6,FALSE)*(1-(PRINCIPAL!$K$139/100)),IF(L504=PRINCIPAL!$L$139,VLOOKUP($AM$477,'Banco de Dados'!$B$4:$J$50,6,FALSE)*(1-(PRINCIPAL!$M$139/100)),IF(L504=PRINCIPAL!$N$139,VLOOKUP($AM$477,'Banco de Dados'!$B$4:$J$50,6,FALSE)*(1-(PRINCIPAL!$O$139/100)),VLOOKUP($AM$477,'Banco de Dados'!$B$4:$J$50,6,FALSE)))))))))),"")</f>
        <v/>
      </c>
      <c r="AM504" s="29" t="str">
        <f>IFERROR(AL504*(IFERROR(VLOOKUP($AM$477,'Banco de Dados'!$B$4:$J$50,4,FALSE),"ERRO")),"")</f>
        <v/>
      </c>
      <c r="AN504" s="29" t="str">
        <f t="shared" si="326"/>
        <v/>
      </c>
      <c r="AO504" s="103" t="str">
        <f>IFERROR(AN504*(C504*(PRINCIPAL!$G$139/100))*0.47*(44/12),"")</f>
        <v/>
      </c>
      <c r="AP504" s="111" t="str">
        <f t="shared" si="327"/>
        <v/>
      </c>
      <c r="AQ504" s="30" t="str">
        <f>IFERROR(IF(AND(PRINCIPAL!$H$140&lt;&gt;"",OR(L504=PRINCIPAL!$I$140,L504=PRINCIPAL!$I$140+PRINCIPAL!$I$140,L504=PRINCIPAL!$I$140+PRINCIPAL!$I$140+PRINCIPAL!$I$140)),0,IF(AND(PRINCIPAL!$H$140&lt;&gt;"",L504=PRINCIPAL!$J$140),VLOOKUP($AR$477,'Banco de Dados'!$B$4:$J$50,8,FALSE)*PRINCIPAL!$H$140*(1-(PRINCIPAL!$K$140/100)),IF(AND(PRINCIPAL!$H$140&lt;&gt;"",L504=PRINCIPAL!$L$140),VLOOKUP($AR$477,'Banco de Dados'!$B$4:$J$50,8,FALSE)*PRINCIPAL!$H$140*(1-(PRINCIPAL!$M$140/100)),IF(AND(PRINCIPAL!$H$140&lt;&gt;"",L504=PRINCIPAL!$N$140),VLOOKUP($AR$477,'Banco de Dados'!$B$4:$J$50,8,FALSE)*PRINCIPAL!$H$140*(1-(PRINCIPAL!$O$140/100)),IF(PRINCIPAL!$H$140&lt;&gt;"",VLOOKUP($AR$477,'Banco de Dados'!$B$4:$J$50,8,FALSE)*PRINCIPAL!$H$140,IF(OR(L504=PRINCIPAL!$I$140,L504=PRINCIPAL!$I$140+PRINCIPAL!$I$140,L504=PRINCIPAL!$I$140+PRINCIPAL!$I$140+PRINCIPAL!$I$140),0,IF(L504=PRINCIPAL!$J$140,VLOOKUP($AR$477,'Banco de Dados'!$B$4:$J$50,6,FALSE)*(1-(PRINCIPAL!$K$140/100)),IF(L504=PRINCIPAL!$L$140,VLOOKUP($AR$477,'Banco de Dados'!$B$4:$J$50,6,FALSE)*(1-(PRINCIPAL!$M$140/100)),IF(L504=PRINCIPAL!$N$140,VLOOKUP($AR$477,'Banco de Dados'!$B$4:$J$50,6,FALSE)*(1-(PRINCIPAL!$O$140/100)),VLOOKUP($AR$477,'Banco de Dados'!$B$4:$J$50,6,FALSE)))))))))),"")</f>
        <v/>
      </c>
      <c r="AR504" s="29" t="str">
        <f>IFERROR(AQ504*(IFERROR(VLOOKUP($AR$477,'Banco de Dados'!$B$4:$J$50,4,FALSE),"ERRO")),"")</f>
        <v/>
      </c>
      <c r="AS504" s="29" t="str">
        <f t="shared" si="328"/>
        <v/>
      </c>
      <c r="AT504" s="103" t="str">
        <f>IFERROR(AS504*(C504*(PRINCIPAL!$G$140/100))*0.47*(44/12),"")</f>
        <v/>
      </c>
      <c r="AU504" s="111" t="str">
        <f t="shared" si="329"/>
        <v/>
      </c>
      <c r="AV504" s="30" t="str">
        <f>IFERROR(IF(AND(PRINCIPAL!$H$141&lt;&gt;"",OR(L504=PRINCIPAL!$I$141,L504=PRINCIPAL!$I$141+PRINCIPAL!$I$141,L504=PRINCIPAL!$I$141+PRINCIPAL!$I$141+PRINCIPAL!$I$141)),0,IF(AND(PRINCIPAL!$H$141&lt;&gt;"",L504=PRINCIPAL!$J$141),VLOOKUP($AW$477,'Banco de Dados'!$B$4:$J$50,8,FALSE)*PRINCIPAL!$H$141*(1-(PRINCIPAL!$K$141/100)),IF(AND(PRINCIPAL!$H$141&lt;&gt;"",L504=PRINCIPAL!$L$141),VLOOKUP($AW$477,'Banco de Dados'!$B$4:$J$50,8,FALSE)*PRINCIPAL!$H$141*(1-(PRINCIPAL!$M$141/100)),IF(AND(PRINCIPAL!$H$141&lt;&gt;"",L504=PRINCIPAL!$N$141),VLOOKUP($AW$477,'Banco de Dados'!$B$4:$J$50,8,FALSE)*PRINCIPAL!$H$141*(1-(PRINCIPAL!$O$141/100)),IF(PRINCIPAL!$H$141&lt;&gt;"",VLOOKUP($AW$477,'Banco de Dados'!$B$4:$J$50,8,FALSE)*PRINCIPAL!$H$141,IF(OR(L504=PRINCIPAL!$I$141,L504=PRINCIPAL!$I$141+PRINCIPAL!$I$141,L504=PRINCIPAL!$I$141+PRINCIPAL!$I$141+PRINCIPAL!$I$141),0,IF(L504=PRINCIPAL!$J$141,VLOOKUP($AW$477,'Banco de Dados'!$B$4:$J$50,6,FALSE)*(1-(PRINCIPAL!$K$141/100)),IF(L504=PRINCIPAL!$L$141,VLOOKUP($AW$477,'Banco de Dados'!$B$4:$J$50,6,FALSE)*(1-(PRINCIPAL!$M$141/100)),IF(L504=PRINCIPAL!$N$141,VLOOKUP($AW$477,'Banco de Dados'!$B$4:$J$50,6,FALSE)*(1-(PRINCIPAL!$O$141/100)),VLOOKUP($AW$477,'Banco de Dados'!$B$4:$J$50,6,FALSE)))))))))),"")</f>
        <v/>
      </c>
      <c r="AW504" s="29" t="str">
        <f>IFERROR(AV504*(IFERROR(VLOOKUP($AW$477,'Banco de Dados'!$B$4:$J$50,4,FALSE),"ERRO")),"")</f>
        <v/>
      </c>
      <c r="AX504" s="29" t="str">
        <f t="shared" si="330"/>
        <v/>
      </c>
      <c r="AY504" s="103" t="str">
        <f>IFERROR(AX504*(C504*(PRINCIPAL!$G$141/100))*0.47*(44/12),"")</f>
        <v/>
      </c>
      <c r="AZ504" s="111" t="str">
        <f t="shared" si="335"/>
        <v/>
      </c>
      <c r="BA504" s="30" t="str">
        <f>IFERROR(IF(AND(PRINCIPAL!$H$142&lt;&gt;"",OR(L504=PRINCIPAL!$I$142,L504=PRINCIPAL!$I$142+PRINCIPAL!$I$142,L504=PRINCIPAL!$I$142+PRINCIPAL!$I$142+PRINCIPAL!$I$142)),0,IF(AND(PRINCIPAL!$H$142&lt;&gt;"",L504=PRINCIPAL!$J$142),VLOOKUP($BB$477,'Banco de Dados'!$B$4:$J$50,8,FALSE)*PRINCIPAL!$H$142*(1-(PRINCIPAL!$K$142/100)),IF(AND(PRINCIPAL!$H$142&lt;&gt;"",L504=PRINCIPAL!$L$142),VLOOKUP($BB$477,'Banco de Dados'!$B$4:$J$50,8,FALSE)*PRINCIPAL!$H$142*(1-(PRINCIPAL!$M$142/100)),IF(AND(PRINCIPAL!$H$142&lt;&gt;"",L504=PRINCIPAL!$N$142),VLOOKUP($BB$477,'Banco de Dados'!$B$4:$J$50,8,FALSE)*PRINCIPAL!$H$142*(1-(PRINCIPAL!$O$142/100)),IF(PRINCIPAL!$H$142&lt;&gt;"",VLOOKUP($BB$477,'Banco de Dados'!$B$4:$J$50,8,FALSE)*PRINCIPAL!$H$142,IF(OR(L504=PRINCIPAL!$I$142,L504=PRINCIPAL!$I$142+PRINCIPAL!$I$142,L504=PRINCIPAL!$I$142+PRINCIPAL!$I$142+PRINCIPAL!$I$142),0,IF(L504=PRINCIPAL!$J$142,VLOOKUP($BB$477,'Banco de Dados'!$B$4:$J$50,6,FALSE)*(1-(PRINCIPAL!$K$142/100)),IF(L504=PRINCIPAL!$L$142,VLOOKUP($BB$477,'Banco de Dados'!$B$4:$J$50,6,FALSE)*(1-(PRINCIPAL!$M$142/100)),IF(L504=PRINCIPAL!$N$142,VLOOKUP($BB$477,'Banco de Dados'!$B$4:$J$50,6,FALSE)*(1-(PRINCIPAL!$O$142/100)),VLOOKUP($BB$477,'Banco de Dados'!$B$4:$J$50,6,FALSE)))))))))),"")</f>
        <v/>
      </c>
      <c r="BB504" s="29" t="str">
        <f>IFERROR(BA504*(IFERROR(VLOOKUP($BB$477,'Banco de Dados'!$B$4:$J$50,4,FALSE),"ERRO")),"")</f>
        <v/>
      </c>
      <c r="BC504" s="29" t="str">
        <f t="shared" si="336"/>
        <v/>
      </c>
      <c r="BD504" s="103" t="str">
        <f>IFERROR(BC504*(C504*(PRINCIPAL!$G$142/100))*0.47*(44/12),"")</f>
        <v/>
      </c>
      <c r="BE504" s="111" t="str">
        <f t="shared" si="315"/>
        <v/>
      </c>
      <c r="BF504" s="30" t="str">
        <f>IFERROR(IF(AND(PRINCIPAL!$H$143&lt;&gt;"",OR(L504=PRINCIPAL!$I$143,L504=PRINCIPAL!$I$143+PRINCIPAL!$I$143,L504=PRINCIPAL!$I$143+PRINCIPAL!$I$143+PRINCIPAL!$I$143)),0,IF(AND(PRINCIPAL!$H$143&lt;&gt;"",L504=PRINCIPAL!$J$143),VLOOKUP($BG$477,'Banco de Dados'!$B$4:$J$50,8,FALSE)*PRINCIPAL!$H$143*(1-(PRINCIPAL!$K$143/100)),IF(AND(PRINCIPAL!$H$143&lt;&gt;"",L504=PRINCIPAL!$L$143),VLOOKUP($BG$477,'Banco de Dados'!$B$4:$J$50,8,FALSE)*PRINCIPAL!$H$143*(1-(PRINCIPAL!$M$143/100)),IF(AND(PRINCIPAL!$H$143&lt;&gt;"",L504=PRINCIPAL!$N$143),VLOOKUP($BG$477,'Banco de Dados'!$B$4:$J$50,8,FALSE)*PRINCIPAL!$H$143*(1-(PRINCIPAL!$O$143/100)),IF(PRINCIPAL!$H$143&lt;&gt;"",VLOOKUP($BG$477,'Banco de Dados'!$B$4:$J$50,8,FALSE)*PRINCIPAL!$H$143,IF(OR(L504=PRINCIPAL!$I$143,L504=PRINCIPAL!$I$143+PRINCIPAL!$I$143,L504=PRINCIPAL!$I$143+PRINCIPAL!$I$143+PRINCIPAL!$I$143),0,IF(L504=PRINCIPAL!$J$143,VLOOKUP($BG$477,'Banco de Dados'!$B$4:$J$50,6,FALSE)*(1-(PRINCIPAL!$K$143/100)),IF(L504=PRINCIPAL!$L$143,VLOOKUP($BG$477,'Banco de Dados'!$B$4:$J$50,6,FALSE)*(1-(PRINCIPAL!$M$143/100)),IF(L504=PRINCIPAL!$N$143,VLOOKUP($BG$477,'Banco de Dados'!$B$4:$J$50,6,FALSE)*(1-(PRINCIPAL!$O$143/100)),VLOOKUP($BG$477,'Banco de Dados'!$B$4:$J$50,6,FALSE)))))))))),"")</f>
        <v/>
      </c>
      <c r="BG504" s="29" t="str">
        <f>IFERROR(BF504*(IFERROR(VLOOKUP($BG$477,'Banco de Dados'!$B$4:$J$50,4,FALSE),"ERRO")),"")</f>
        <v/>
      </c>
      <c r="BH504" s="29" t="str">
        <f t="shared" si="331"/>
        <v/>
      </c>
      <c r="BI504" s="103" t="str">
        <f>IFERROR(BH504*(C504*(PRINCIPAL!$G$143/100))*0.47*(44/12),"")</f>
        <v/>
      </c>
      <c r="BJ504" s="102" t="str">
        <f t="shared" si="316"/>
        <v/>
      </c>
    </row>
    <row r="505" spans="2:62" ht="12.75" customHeight="1" x14ac:dyDescent="0.3">
      <c r="B505" s="326">
        <f t="shared" si="317"/>
        <v>2046</v>
      </c>
      <c r="C505" s="340"/>
      <c r="D505" s="1"/>
      <c r="E505" s="116">
        <v>26</v>
      </c>
      <c r="F505" s="24" t="str">
        <f>IFERROR(VLOOKUP($G$477,'Banco de Dados'!$B$4:$J$50,6,FALSE),"")</f>
        <v/>
      </c>
      <c r="G505" s="25" t="str">
        <f>IFERROR(F505*(IFERROR(VLOOKUP($G$477,'Banco de Dados'!$B$4:$J$50,4,FALSE),"ERRO")),"")</f>
        <v/>
      </c>
      <c r="H505" s="25" t="str">
        <f t="shared" si="318"/>
        <v/>
      </c>
      <c r="I505" s="103" t="str">
        <f t="shared" si="319"/>
        <v/>
      </c>
      <c r="J505" s="117" t="str">
        <f t="shared" si="320"/>
        <v/>
      </c>
      <c r="K505" s="1"/>
      <c r="L505" s="91">
        <v>26</v>
      </c>
      <c r="M505" s="24" t="str">
        <f>IFERROR(IF(AND(PRINCIPAL!$H$134&lt;&gt;"",OR(L505=PRINCIPAL!$I$134,L505=PRINCIPAL!$I$134+PRINCIPAL!$I$134,L505=PRINCIPAL!$I$134+PRINCIPAL!$I$134+PRINCIPAL!$I$134)),0,IF(AND(PRINCIPAL!$H$134&lt;&gt;"",L505=PRINCIPAL!$J$134),VLOOKUP($N$477,'Banco de Dados'!$B$4:$J$50,8,FALSE)*PRINCIPAL!$H$134*(1-(PRINCIPAL!$K$134/100)),IF(AND(PRINCIPAL!$H$134&lt;&gt;"",L505=PRINCIPAL!$L$134),VLOOKUP($N$477,'Banco de Dados'!$B$4:$J$50,8,FALSE)*PRINCIPAL!$H$134*(1-(PRINCIPAL!$M$134/100)),IF(AND(PRINCIPAL!$H$134&lt;&gt;"",L505=PRINCIPAL!$N$134),VLOOKUP($N$477,'Banco de Dados'!$B$4:$J$50,8,FALSE)*PRINCIPAL!$H$134*(1-(PRINCIPAL!$O$134/100)),IF(PRINCIPAL!$H$134&lt;&gt;"",VLOOKUP($N$477,'Banco de Dados'!$B$4:$J$50,8,FALSE)*PRINCIPAL!$H$134,IF(OR(L505=PRINCIPAL!$I$134,L505=PRINCIPAL!$I$134+PRINCIPAL!$I$134,L505=PRINCIPAL!$I$134+PRINCIPAL!$I$134+PRINCIPAL!$I$134),0,IF(L505=PRINCIPAL!$J$134,VLOOKUP($N$477,'Banco de Dados'!$B$4:$J$50,6,FALSE)*(1-(PRINCIPAL!$K$134/100)),IF(L505=PRINCIPAL!$L$134,VLOOKUP($N$477,'Banco de Dados'!$B$4:$J$50,6,FALSE)*(1-(PRINCIPAL!$M$134/100)),IF(L505=PRINCIPAL!$N$134,VLOOKUP($N$477,'Banco de Dados'!$B$4:$J$50,6,FALSE)*(1-(PRINCIPAL!$O$134/100)),VLOOKUP($N$477,'Banco de Dados'!$B$4:$J$50,6,FALSE)))))))))),"")</f>
        <v/>
      </c>
      <c r="N505" s="25" t="str">
        <f>IFERROR(M505*(IFERROR(VLOOKUP($N$477,'Banco de Dados'!$B$4:$J$50,4,FALSE),"ERRO")),"")</f>
        <v/>
      </c>
      <c r="O505" s="25" t="str">
        <f t="shared" si="339"/>
        <v/>
      </c>
      <c r="P505" s="103" t="str">
        <f>IFERROR(O505*(C505*(PRINCIPAL!$G$134/100))*0.47*(44/12),"")</f>
        <v/>
      </c>
      <c r="Q505" s="107" t="str">
        <f>IFERROR(Q504+P505,"")</f>
        <v/>
      </c>
      <c r="R505" s="29" t="str">
        <f>IFERROR(IF(AND(PRINCIPAL!$H$135&lt;&gt;"",OR(L505=PRINCIPAL!$I$135,L505=PRINCIPAL!$I$135+PRINCIPAL!$I$135,L505=PRINCIPAL!$I$135+PRINCIPAL!$I$135+PRINCIPAL!$I$135)),0,IF(AND(PRINCIPAL!$H$135&lt;&gt;"",L505=PRINCIPAL!$J$135),VLOOKUP($S$477,'Banco de Dados'!$B$4:$J$50,8,FALSE)*PRINCIPAL!$H$135*(1-(PRINCIPAL!$K$135/100)),IF(AND(PRINCIPAL!$H$135&lt;&gt;"",L505=PRINCIPAL!$L$135),VLOOKUP($S$477,'Banco de Dados'!$B$4:$J$50,8,FALSE)*PRINCIPAL!$H$135*(1-(PRINCIPAL!$M$135/100)),IF(AND(PRINCIPAL!$H$135&lt;&gt;"",L505=PRINCIPAL!$N$135),VLOOKUP($S$477,'Banco de Dados'!$B$4:$J$50,8,FALSE)*PRINCIPAL!$H$135*(1-(PRINCIPAL!$O$135/100)),IF(PRINCIPAL!$H$135&lt;&gt;"",VLOOKUP($S$477,'Banco de Dados'!$B$4:$J$50,8,FALSE)*PRINCIPAL!$H$135,IF(OR(L505=PRINCIPAL!$I$135,L505=PRINCIPAL!$I$135+PRINCIPAL!$I$135,L505=PRINCIPAL!$I$135+PRINCIPAL!$I$135+PRINCIPAL!$I$135),0,IF(L505=PRINCIPAL!$J$135,VLOOKUP($S$477,'Banco de Dados'!$B$4:$J$50,6,FALSE)*(1-(PRINCIPAL!$K$135/100)),IF(L505=PRINCIPAL!$L$135,VLOOKUP($S$477,'Banco de Dados'!$B$4:$J$50,6,FALSE)*(1-(PRINCIPAL!$M$135/100)),IF(L505=PRINCIPAL!$N$135,VLOOKUP($S$477,'Banco de Dados'!$B$4:$J$50,6,FALSE)*(1-(PRINCIPAL!$O$135/100)),VLOOKUP($S$477,'Banco de Dados'!$B$4:$J$50,6,FALSE)))))))))),"")</f>
        <v/>
      </c>
      <c r="S505" s="29" t="str">
        <f>IFERROR(R505*(IFERROR(VLOOKUP($S$477,'Banco de Dados'!$B$4:$J$50,4,FALSE),"ERRO")),"")</f>
        <v/>
      </c>
      <c r="T505" s="29" t="str">
        <f t="shared" si="338"/>
        <v/>
      </c>
      <c r="U505" s="103" t="str">
        <f>IFERROR(T505*(C505*(PRINCIPAL!$G$135/100))*0.47*(44/12),"")</f>
        <v/>
      </c>
      <c r="V505" s="103" t="str">
        <f t="shared" si="314"/>
        <v/>
      </c>
      <c r="W505" s="30" t="str">
        <f>IFERROR(IF(AND(PRINCIPAL!$H$136&lt;&gt;"",OR(L505=PRINCIPAL!$I$136,L505=PRINCIPAL!$I$136+PRINCIPAL!$I$136,L505=PRINCIPAL!$I$136+PRINCIPAL!$I$136+PRINCIPAL!$I$136)),0,IF(AND(PRINCIPAL!$H$136&lt;&gt;"",L505=PRINCIPAL!$J$136),VLOOKUP($X$477,'Banco de Dados'!$B$4:$J$50,8,FALSE)*PRINCIPAL!$H$136*(1-(PRINCIPAL!$K$136/100)),IF(AND(PRINCIPAL!$H$136&lt;&gt;"",L505=PRINCIPAL!$L$136),VLOOKUP($X$477,'Banco de Dados'!$B$4:$J$50,8,FALSE)*PRINCIPAL!$H$136*(1-(PRINCIPAL!$M$136/100)),IF(AND(PRINCIPAL!$H$136&lt;&gt;"",L505=PRINCIPAL!$N$136),VLOOKUP($X$477,'Banco de Dados'!$B$4:$J$50,8,FALSE)*PRINCIPAL!$H$136*(1-(PRINCIPAL!$O$136/100)),IF(PRINCIPAL!$H$136&lt;&gt;"",VLOOKUP($X$477,'Banco de Dados'!$B$4:$J$50,8,FALSE)*PRINCIPAL!$H$136,IF(OR(L505=PRINCIPAL!$I$136,L505=PRINCIPAL!$I$136+PRINCIPAL!$I$136,L505=PRINCIPAL!$I$136+PRINCIPAL!$I$136+PRINCIPAL!$I$136),0,IF(L505=PRINCIPAL!$J$136,VLOOKUP($X$477,'Banco de Dados'!$B$4:$J$50,6,FALSE)*(1-(PRINCIPAL!$K$136/100)),IF(L505=PRINCIPAL!$L$136,VLOOKUP($X$477,'Banco de Dados'!$B$4:$J$50,6,FALSE)*(1-(PRINCIPAL!$M$136/100)),IF(L505=PRINCIPAL!$N$136,VLOOKUP($X$477,'Banco de Dados'!$B$4:$J$50,6,FALSE)*(1-(PRINCIPAL!$O$136/100)),VLOOKUP($X$477,'Banco de Dados'!$B$4:$J$50,6,FALSE)))))))))),"")</f>
        <v/>
      </c>
      <c r="X505" s="29" t="str">
        <f>IFERROR(W505*(IFERROR(VLOOKUP($X$477,'Banco de Dados'!$B$4:$J$50,4,FALSE),"ERRO")),"")</f>
        <v/>
      </c>
      <c r="Y505" s="29" t="str">
        <f t="shared" si="332"/>
        <v/>
      </c>
      <c r="Z505" s="103" t="str">
        <f>IFERROR(Y505*(C505*(PRINCIPAL!$G$136/100))*0.47*(44/12),"")</f>
        <v/>
      </c>
      <c r="AA505" s="111" t="str">
        <f t="shared" si="333"/>
        <v/>
      </c>
      <c r="AB505" s="30" t="str">
        <f>IFERROR(IF(AND(PRINCIPAL!$H$137&lt;&gt;"",OR(L505=PRINCIPAL!$I$137,L505=PRINCIPAL!$I$137+PRINCIPAL!$I$137,L505=PRINCIPAL!$I$137+PRINCIPAL!$I$137+PRINCIPAL!$I$137)),0,IF(AND(PRINCIPAL!$H$137&lt;&gt;"",L505=PRINCIPAL!$J$137),VLOOKUP($AC$477,'Banco de Dados'!$B$4:$J$50,8,FALSE)*PRINCIPAL!$H$137*(1-(PRINCIPAL!$K$137/100)),IF(AND(PRINCIPAL!$H$137&lt;&gt;"",L505=PRINCIPAL!$L$137),VLOOKUP($AC$477,'Banco de Dados'!$B$4:$J$50,8,FALSE)*PRINCIPAL!$H$137*(1-(PRINCIPAL!$M$137/100)),IF(AND(PRINCIPAL!$H$137&lt;&gt;"",L505=PRINCIPAL!$N$137),VLOOKUP($AC$477,'Banco de Dados'!$B$4:$J$50,8,FALSE)*PRINCIPAL!$H$137*(1-(PRINCIPAL!$O$137/100)),IF(PRINCIPAL!$H$137&lt;&gt;"",VLOOKUP($AC$477,'Banco de Dados'!$B$4:$J$50,8,FALSE)*PRINCIPAL!$H$137,IF(OR(L505=PRINCIPAL!$I$137,L505=PRINCIPAL!$I$137+PRINCIPAL!$I$137,L505=PRINCIPAL!$I$137+PRINCIPAL!$I$137+PRINCIPAL!$I$137),0,IF(L505=PRINCIPAL!$J$137,VLOOKUP($AC$477,'Banco de Dados'!$B$4:$J$50,6,FALSE)*(1-(PRINCIPAL!$K$137/100)),IF(L505=PRINCIPAL!$L$137,VLOOKUP($AC$477,'Banco de Dados'!$B$4:$J$50,6,FALSE)*(1-(PRINCIPAL!$M$137/100)),IF(L505=PRINCIPAL!$N$137,VLOOKUP($AC$477,'Banco de Dados'!$B$4:$J$50,6,FALSE)*(1-(PRINCIPAL!$O$137/100)),VLOOKUP($AC$477,'Banco de Dados'!$B$4:$J$50,6,FALSE)))))))))),"")</f>
        <v/>
      </c>
      <c r="AC505" s="29" t="str">
        <f>IFERROR(AB505*(IFERROR(VLOOKUP($AC$477,'Banco de Dados'!$B$4:$J$50,4,FALSE),"ERRO")),"")</f>
        <v/>
      </c>
      <c r="AD505" s="29" t="str">
        <f t="shared" si="323"/>
        <v/>
      </c>
      <c r="AE505" s="103" t="str">
        <f>IFERROR(AD505*(C505*(PRINCIPAL!$G$137/100))*0.47*(44/12),"")</f>
        <v/>
      </c>
      <c r="AF505" s="111" t="str">
        <f t="shared" si="324"/>
        <v/>
      </c>
      <c r="AG505" s="30" t="str">
        <f>IFERROR(IF(AND(PRINCIPAL!$H$138&lt;&gt;"",OR(L505=PRINCIPAL!$I$138,L505=PRINCIPAL!$I$138+PRINCIPAL!$I$138,L505=PRINCIPAL!$I$138+PRINCIPAL!$I$138+PRINCIPAL!$I$138)),0,IF(AND(PRINCIPAL!$H$138&lt;&gt;"",L505=PRINCIPAL!$J$138),VLOOKUP($AH$477,'Banco de Dados'!$B$4:$J$50,8,FALSE)*PRINCIPAL!$H$138*(1-(PRINCIPAL!$K$138/100)),IF(AND(PRINCIPAL!$H$138&lt;&gt;"",L505=PRINCIPAL!$L$138),VLOOKUP($AH$477,'Banco de Dados'!$B$4:$J$50,8,FALSE)*PRINCIPAL!$H$138*(1-(PRINCIPAL!$M$138/100)),IF(AND(PRINCIPAL!$H$138&lt;&gt;"",L505=PRINCIPAL!$N$138),VLOOKUP($AH$477,'Banco de Dados'!$B$4:$J$50,8,FALSE)*PRINCIPAL!$H$138*(1-(PRINCIPAL!$O$138/100)),IF(PRINCIPAL!$H$138&lt;&gt;"",VLOOKUP($AH$477,'Banco de Dados'!$B$4:$J$50,8,FALSE)*PRINCIPAL!$H$138,IF(OR(L505=PRINCIPAL!$I$138,L505=PRINCIPAL!$I$138+PRINCIPAL!$I$138,L505=PRINCIPAL!$I$138+PRINCIPAL!$I$138+PRINCIPAL!$I$138),0,IF(L505=PRINCIPAL!$J$138,VLOOKUP($AH$477,'Banco de Dados'!$B$4:$J$50,6,FALSE)*(1-(PRINCIPAL!$K$138/100)),IF(L505=PRINCIPAL!$L$138,VLOOKUP($AH$477,'Banco de Dados'!$B$4:$J$50,6,FALSE)*(1-(PRINCIPAL!$M$138/100)),IF(L505=PRINCIPAL!$N$138,VLOOKUP($AH$477,'Banco de Dados'!$B$4:$J$50,6,FALSE)*(1-(PRINCIPAL!$O$138/100)),VLOOKUP($AH$477,'Banco de Dados'!$B$4:$J$50,6,FALSE)))))))))),"")</f>
        <v/>
      </c>
      <c r="AH505" s="29" t="str">
        <f>IFERROR(AG505*(IFERROR(VLOOKUP($AH$477,'Banco de Dados'!$B$4:$J$50,4,FALSE),"ERRO")),"")</f>
        <v/>
      </c>
      <c r="AI505" s="29" t="str">
        <f t="shared" si="325"/>
        <v/>
      </c>
      <c r="AJ505" s="103" t="str">
        <f>IFERROR(AI505*(C505*(PRINCIPAL!$G$138/100))*0.47*(44/12),"")</f>
        <v/>
      </c>
      <c r="AK505" s="111" t="str">
        <f t="shared" si="334"/>
        <v/>
      </c>
      <c r="AL505" s="30" t="str">
        <f>IFERROR(IF(AND(PRINCIPAL!$H$139&lt;&gt;"",OR(L505=PRINCIPAL!$I$139,L505=PRINCIPAL!$I$139+PRINCIPAL!$I$139,L505=PRINCIPAL!$I$139+PRINCIPAL!$I$139+PRINCIPAL!$I$139)),0,IF(AND(PRINCIPAL!$H$139&lt;&gt;"",L505=PRINCIPAL!$J$139),VLOOKUP($AM$477,'Banco de Dados'!$B$4:$J$50,8,FALSE)*PRINCIPAL!$H$139*(1-(PRINCIPAL!$K$139/100)),IF(AND(PRINCIPAL!$H$139&lt;&gt;"",L505=PRINCIPAL!$L$139),VLOOKUP($AM$477,'Banco de Dados'!$B$4:$J$50,8,FALSE)*PRINCIPAL!$H$139*(1-(PRINCIPAL!$M$139/100)),IF(AND(PRINCIPAL!$H$139&lt;&gt;"",L505=PRINCIPAL!$N$139),VLOOKUP($AM$477,'Banco de Dados'!$B$4:$J$50,8,FALSE)*PRINCIPAL!$H$139*(1-(PRINCIPAL!$O$139/100)),IF(PRINCIPAL!$H$139&lt;&gt;"",VLOOKUP($AM$477,'Banco de Dados'!$B$4:$J$50,8,FALSE)*PRINCIPAL!$H$139,IF(OR(L505=PRINCIPAL!$I$139,L505=PRINCIPAL!$I$139+PRINCIPAL!$I$139,L505=PRINCIPAL!$I$139+PRINCIPAL!$I$139+PRINCIPAL!$I$139),0,IF(L505=PRINCIPAL!$J$139,VLOOKUP($AM$477,'Banco de Dados'!$B$4:$J$50,6,FALSE)*(1-(PRINCIPAL!$K$139/100)),IF(L505=PRINCIPAL!$L$139,VLOOKUP($AM$477,'Banco de Dados'!$B$4:$J$50,6,FALSE)*(1-(PRINCIPAL!$M$139/100)),IF(L505=PRINCIPAL!$N$139,VLOOKUP($AM$477,'Banco de Dados'!$B$4:$J$50,6,FALSE)*(1-(PRINCIPAL!$O$139/100)),VLOOKUP($AM$477,'Banco de Dados'!$B$4:$J$50,6,FALSE)))))))))),"")</f>
        <v/>
      </c>
      <c r="AM505" s="29" t="str">
        <f>IFERROR(AL505*(IFERROR(VLOOKUP($AM$477,'Banco de Dados'!$B$4:$J$50,4,FALSE),"ERRO")),"")</f>
        <v/>
      </c>
      <c r="AN505" s="29" t="str">
        <f t="shared" si="326"/>
        <v/>
      </c>
      <c r="AO505" s="103" t="str">
        <f>IFERROR(AN505*(C505*(PRINCIPAL!$G$139/100))*0.47*(44/12),"")</f>
        <v/>
      </c>
      <c r="AP505" s="111" t="str">
        <f t="shared" si="327"/>
        <v/>
      </c>
      <c r="AQ505" s="30" t="str">
        <f>IFERROR(IF(AND(PRINCIPAL!$H$140&lt;&gt;"",OR(L505=PRINCIPAL!$I$140,L505=PRINCIPAL!$I$140+PRINCIPAL!$I$140,L505=PRINCIPAL!$I$140+PRINCIPAL!$I$140+PRINCIPAL!$I$140)),0,IF(AND(PRINCIPAL!$H$140&lt;&gt;"",L505=PRINCIPAL!$J$140),VLOOKUP($AR$477,'Banco de Dados'!$B$4:$J$50,8,FALSE)*PRINCIPAL!$H$140*(1-(PRINCIPAL!$K$140/100)),IF(AND(PRINCIPAL!$H$140&lt;&gt;"",L505=PRINCIPAL!$L$140),VLOOKUP($AR$477,'Banco de Dados'!$B$4:$J$50,8,FALSE)*PRINCIPAL!$H$140*(1-(PRINCIPAL!$M$140/100)),IF(AND(PRINCIPAL!$H$140&lt;&gt;"",L505=PRINCIPAL!$N$140),VLOOKUP($AR$477,'Banco de Dados'!$B$4:$J$50,8,FALSE)*PRINCIPAL!$H$140*(1-(PRINCIPAL!$O$140/100)),IF(PRINCIPAL!$H$140&lt;&gt;"",VLOOKUP($AR$477,'Banco de Dados'!$B$4:$J$50,8,FALSE)*PRINCIPAL!$H$140,IF(OR(L505=PRINCIPAL!$I$140,L505=PRINCIPAL!$I$140+PRINCIPAL!$I$140,L505=PRINCIPAL!$I$140+PRINCIPAL!$I$140+PRINCIPAL!$I$140),0,IF(L505=PRINCIPAL!$J$140,VLOOKUP($AR$477,'Banco de Dados'!$B$4:$J$50,6,FALSE)*(1-(PRINCIPAL!$K$140/100)),IF(L505=PRINCIPAL!$L$140,VLOOKUP($AR$477,'Banco de Dados'!$B$4:$J$50,6,FALSE)*(1-(PRINCIPAL!$M$140/100)),IF(L505=PRINCIPAL!$N$140,VLOOKUP($AR$477,'Banco de Dados'!$B$4:$J$50,6,FALSE)*(1-(PRINCIPAL!$O$140/100)),VLOOKUP($AR$477,'Banco de Dados'!$B$4:$J$50,6,FALSE)))))))))),"")</f>
        <v/>
      </c>
      <c r="AR505" s="29" t="str">
        <f>IFERROR(AQ505*(IFERROR(VLOOKUP($AR$477,'Banco de Dados'!$B$4:$J$50,4,FALSE),"ERRO")),"")</f>
        <v/>
      </c>
      <c r="AS505" s="29" t="str">
        <f t="shared" si="328"/>
        <v/>
      </c>
      <c r="AT505" s="103" t="str">
        <f>IFERROR(AS505*(C505*(PRINCIPAL!$G$140/100))*0.47*(44/12),"")</f>
        <v/>
      </c>
      <c r="AU505" s="111" t="str">
        <f t="shared" si="329"/>
        <v/>
      </c>
      <c r="AV505" s="30" t="str">
        <f>IFERROR(IF(AND(PRINCIPAL!$H$141&lt;&gt;"",OR(L505=PRINCIPAL!$I$141,L505=PRINCIPAL!$I$141+PRINCIPAL!$I$141,L505=PRINCIPAL!$I$141+PRINCIPAL!$I$141+PRINCIPAL!$I$141)),0,IF(AND(PRINCIPAL!$H$141&lt;&gt;"",L505=PRINCIPAL!$J$141),VLOOKUP($AW$477,'Banco de Dados'!$B$4:$J$50,8,FALSE)*PRINCIPAL!$H$141*(1-(PRINCIPAL!$K$141/100)),IF(AND(PRINCIPAL!$H$141&lt;&gt;"",L505=PRINCIPAL!$L$141),VLOOKUP($AW$477,'Banco de Dados'!$B$4:$J$50,8,FALSE)*PRINCIPAL!$H$141*(1-(PRINCIPAL!$M$141/100)),IF(AND(PRINCIPAL!$H$141&lt;&gt;"",L505=PRINCIPAL!$N$141),VLOOKUP($AW$477,'Banco de Dados'!$B$4:$J$50,8,FALSE)*PRINCIPAL!$H$141*(1-(PRINCIPAL!$O$141/100)),IF(PRINCIPAL!$H$141&lt;&gt;"",VLOOKUP($AW$477,'Banco de Dados'!$B$4:$J$50,8,FALSE)*PRINCIPAL!$H$141,IF(OR(L505=PRINCIPAL!$I$141,L505=PRINCIPAL!$I$141+PRINCIPAL!$I$141,L505=PRINCIPAL!$I$141+PRINCIPAL!$I$141+PRINCIPAL!$I$141),0,IF(L505=PRINCIPAL!$J$141,VLOOKUP($AW$477,'Banco de Dados'!$B$4:$J$50,6,FALSE)*(1-(PRINCIPAL!$K$141/100)),IF(L505=PRINCIPAL!$L$141,VLOOKUP($AW$477,'Banco de Dados'!$B$4:$J$50,6,FALSE)*(1-(PRINCIPAL!$M$141/100)),IF(L505=PRINCIPAL!$N$141,VLOOKUP($AW$477,'Banco de Dados'!$B$4:$J$50,6,FALSE)*(1-(PRINCIPAL!$O$141/100)),VLOOKUP($AW$477,'Banco de Dados'!$B$4:$J$50,6,FALSE)))))))))),"")</f>
        <v/>
      </c>
      <c r="AW505" s="29" t="str">
        <f>IFERROR(AV505*(IFERROR(VLOOKUP($AW$477,'Banco de Dados'!$B$4:$J$50,4,FALSE),"ERRO")),"")</f>
        <v/>
      </c>
      <c r="AX505" s="29" t="str">
        <f t="shared" si="330"/>
        <v/>
      </c>
      <c r="AY505" s="103" t="str">
        <f>IFERROR(AX505*(C505*(PRINCIPAL!$G$141/100))*0.47*(44/12),"")</f>
        <v/>
      </c>
      <c r="AZ505" s="111" t="str">
        <f t="shared" si="335"/>
        <v/>
      </c>
      <c r="BA505" s="30" t="str">
        <f>IFERROR(IF(AND(PRINCIPAL!$H$142&lt;&gt;"",OR(L505=PRINCIPAL!$I$142,L505=PRINCIPAL!$I$142+PRINCIPAL!$I$142,L505=PRINCIPAL!$I$142+PRINCIPAL!$I$142+PRINCIPAL!$I$142)),0,IF(AND(PRINCIPAL!$H$142&lt;&gt;"",L505=PRINCIPAL!$J$142),VLOOKUP($BB$477,'Banco de Dados'!$B$4:$J$50,8,FALSE)*PRINCIPAL!$H$142*(1-(PRINCIPAL!$K$142/100)),IF(AND(PRINCIPAL!$H$142&lt;&gt;"",L505=PRINCIPAL!$L$142),VLOOKUP($BB$477,'Banco de Dados'!$B$4:$J$50,8,FALSE)*PRINCIPAL!$H$142*(1-(PRINCIPAL!$M$142/100)),IF(AND(PRINCIPAL!$H$142&lt;&gt;"",L505=PRINCIPAL!$N$142),VLOOKUP($BB$477,'Banco de Dados'!$B$4:$J$50,8,FALSE)*PRINCIPAL!$H$142*(1-(PRINCIPAL!$O$142/100)),IF(PRINCIPAL!$H$142&lt;&gt;"",VLOOKUP($BB$477,'Banco de Dados'!$B$4:$J$50,8,FALSE)*PRINCIPAL!$H$142,IF(OR(L505=PRINCIPAL!$I$142,L505=PRINCIPAL!$I$142+PRINCIPAL!$I$142,L505=PRINCIPAL!$I$142+PRINCIPAL!$I$142+PRINCIPAL!$I$142),0,IF(L505=PRINCIPAL!$J$142,VLOOKUP($BB$477,'Banco de Dados'!$B$4:$J$50,6,FALSE)*(1-(PRINCIPAL!$K$142/100)),IF(L505=PRINCIPAL!$L$142,VLOOKUP($BB$477,'Banco de Dados'!$B$4:$J$50,6,FALSE)*(1-(PRINCIPAL!$M$142/100)),IF(L505=PRINCIPAL!$N$142,VLOOKUP($BB$477,'Banco de Dados'!$B$4:$J$50,6,FALSE)*(1-(PRINCIPAL!$O$142/100)),VLOOKUP($BB$477,'Banco de Dados'!$B$4:$J$50,6,FALSE)))))))))),"")</f>
        <v/>
      </c>
      <c r="BB505" s="29" t="str">
        <f>IFERROR(BA505*(IFERROR(VLOOKUP($BB$477,'Banco de Dados'!$B$4:$J$50,4,FALSE),"ERRO")),"")</f>
        <v/>
      </c>
      <c r="BC505" s="29" t="str">
        <f t="shared" si="336"/>
        <v/>
      </c>
      <c r="BD505" s="103" t="str">
        <f>IFERROR(BC505*(C505*(PRINCIPAL!$G$142/100))*0.47*(44/12),"")</f>
        <v/>
      </c>
      <c r="BE505" s="111" t="str">
        <f t="shared" si="315"/>
        <v/>
      </c>
      <c r="BF505" s="30" t="str">
        <f>IFERROR(IF(AND(PRINCIPAL!$H$143&lt;&gt;"",OR(L505=PRINCIPAL!$I$143,L505=PRINCIPAL!$I$143+PRINCIPAL!$I$143,L505=PRINCIPAL!$I$143+PRINCIPAL!$I$143+PRINCIPAL!$I$143)),0,IF(AND(PRINCIPAL!$H$143&lt;&gt;"",L505=PRINCIPAL!$J$143),VLOOKUP($BG$477,'Banco de Dados'!$B$4:$J$50,8,FALSE)*PRINCIPAL!$H$143*(1-(PRINCIPAL!$K$143/100)),IF(AND(PRINCIPAL!$H$143&lt;&gt;"",L505=PRINCIPAL!$L$143),VLOOKUP($BG$477,'Banco de Dados'!$B$4:$J$50,8,FALSE)*PRINCIPAL!$H$143*(1-(PRINCIPAL!$M$143/100)),IF(AND(PRINCIPAL!$H$143&lt;&gt;"",L505=PRINCIPAL!$N$143),VLOOKUP($BG$477,'Banco de Dados'!$B$4:$J$50,8,FALSE)*PRINCIPAL!$H$143*(1-(PRINCIPAL!$O$143/100)),IF(PRINCIPAL!$H$143&lt;&gt;"",VLOOKUP($BG$477,'Banco de Dados'!$B$4:$J$50,8,FALSE)*PRINCIPAL!$H$143,IF(OR(L505=PRINCIPAL!$I$143,L505=PRINCIPAL!$I$143+PRINCIPAL!$I$143,L505=PRINCIPAL!$I$143+PRINCIPAL!$I$143+PRINCIPAL!$I$143),0,IF(L505=PRINCIPAL!$J$143,VLOOKUP($BG$477,'Banco de Dados'!$B$4:$J$50,6,FALSE)*(1-(PRINCIPAL!$K$143/100)),IF(L505=PRINCIPAL!$L$143,VLOOKUP($BG$477,'Banco de Dados'!$B$4:$J$50,6,FALSE)*(1-(PRINCIPAL!$M$143/100)),IF(L505=PRINCIPAL!$N$143,VLOOKUP($BG$477,'Banco de Dados'!$B$4:$J$50,6,FALSE)*(1-(PRINCIPAL!$O$143/100)),VLOOKUP($BG$477,'Banco de Dados'!$B$4:$J$50,6,FALSE)))))))))),"")</f>
        <v/>
      </c>
      <c r="BG505" s="29" t="str">
        <f>IFERROR(BF505*(IFERROR(VLOOKUP($BG$477,'Banco de Dados'!$B$4:$J$50,4,FALSE),"ERRO")),"")</f>
        <v/>
      </c>
      <c r="BH505" s="29" t="str">
        <f t="shared" si="331"/>
        <v/>
      </c>
      <c r="BI505" s="103" t="str">
        <f>IFERROR(BH505*(C505*(PRINCIPAL!$G$143/100))*0.47*(44/12),"")</f>
        <v/>
      </c>
      <c r="BJ505" s="102" t="str">
        <f t="shared" si="316"/>
        <v/>
      </c>
    </row>
    <row r="506" spans="2:62" ht="12.75" customHeight="1" x14ac:dyDescent="0.3">
      <c r="B506" s="326">
        <f t="shared" si="317"/>
        <v>2047</v>
      </c>
      <c r="C506" s="340"/>
      <c r="D506" s="1"/>
      <c r="E506" s="116">
        <v>27</v>
      </c>
      <c r="F506" s="24" t="str">
        <f>IFERROR(VLOOKUP($G$477,'Banco de Dados'!$B$4:$J$50,6,FALSE),"")</f>
        <v/>
      </c>
      <c r="G506" s="25" t="str">
        <f>IFERROR(F506*(IFERROR(VLOOKUP($G$477,'Banco de Dados'!$B$4:$J$50,4,FALSE),"ERRO")),"")</f>
        <v/>
      </c>
      <c r="H506" s="25" t="str">
        <f t="shared" si="318"/>
        <v/>
      </c>
      <c r="I506" s="103" t="str">
        <f t="shared" si="319"/>
        <v/>
      </c>
      <c r="J506" s="117" t="str">
        <f t="shared" si="320"/>
        <v/>
      </c>
      <c r="K506" s="1"/>
      <c r="L506" s="91">
        <v>27</v>
      </c>
      <c r="M506" s="24" t="str">
        <f>IFERROR(IF(AND(PRINCIPAL!$H$134&lt;&gt;"",OR(L506=PRINCIPAL!$I$134,L506=PRINCIPAL!$I$134+PRINCIPAL!$I$134,L506=PRINCIPAL!$I$134+PRINCIPAL!$I$134+PRINCIPAL!$I$134)),0,IF(AND(PRINCIPAL!$H$134&lt;&gt;"",L506=PRINCIPAL!$J$134),VLOOKUP($N$477,'Banco de Dados'!$B$4:$J$50,8,FALSE)*PRINCIPAL!$H$134*(1-(PRINCIPAL!$K$134/100)),IF(AND(PRINCIPAL!$H$134&lt;&gt;"",L506=PRINCIPAL!$L$134),VLOOKUP($N$477,'Banco de Dados'!$B$4:$J$50,8,FALSE)*PRINCIPAL!$H$134*(1-(PRINCIPAL!$M$134/100)),IF(AND(PRINCIPAL!$H$134&lt;&gt;"",L506=PRINCIPAL!$N$134),VLOOKUP($N$477,'Banco de Dados'!$B$4:$J$50,8,FALSE)*PRINCIPAL!$H$134*(1-(PRINCIPAL!$O$134/100)),IF(PRINCIPAL!$H$134&lt;&gt;"",VLOOKUP($N$477,'Banco de Dados'!$B$4:$J$50,8,FALSE)*PRINCIPAL!$H$134,IF(OR(L506=PRINCIPAL!$I$134,L506=PRINCIPAL!$I$134+PRINCIPAL!$I$134,L506=PRINCIPAL!$I$134+PRINCIPAL!$I$134+PRINCIPAL!$I$134),0,IF(L506=PRINCIPAL!$J$134,VLOOKUP($N$477,'Banco de Dados'!$B$4:$J$50,6,FALSE)*(1-(PRINCIPAL!$K$134/100)),IF(L506=PRINCIPAL!$L$134,VLOOKUP($N$477,'Banco de Dados'!$B$4:$J$50,6,FALSE)*(1-(PRINCIPAL!$M$134/100)),IF(L506=PRINCIPAL!$N$134,VLOOKUP($N$477,'Banco de Dados'!$B$4:$J$50,6,FALSE)*(1-(PRINCIPAL!$O$134/100)),VLOOKUP($N$477,'Banco de Dados'!$B$4:$J$50,6,FALSE)))))))))),"")</f>
        <v/>
      </c>
      <c r="N506" s="25" t="str">
        <f>IFERROR(M506*(IFERROR(VLOOKUP($N$477,'Banco de Dados'!$B$4:$J$50,4,FALSE),"ERRO")),"")</f>
        <v/>
      </c>
      <c r="O506" s="25" t="str">
        <f t="shared" si="339"/>
        <v/>
      </c>
      <c r="P506" s="103" t="str">
        <f>IFERROR(O506*(C506*(PRINCIPAL!$G$134/100))*0.47*(44/12),"")</f>
        <v/>
      </c>
      <c r="Q506" s="107" t="str">
        <f t="shared" ref="Q506:Q514" si="341">IFERROR(Q505+P506,"")</f>
        <v/>
      </c>
      <c r="R506" s="29" t="str">
        <f>IFERROR(IF(AND(PRINCIPAL!$H$135&lt;&gt;"",OR(L506=PRINCIPAL!$I$135,L506=PRINCIPAL!$I$135+PRINCIPAL!$I$135,L506=PRINCIPAL!$I$135+PRINCIPAL!$I$135+PRINCIPAL!$I$135)),0,IF(AND(PRINCIPAL!$H$135&lt;&gt;"",L506=PRINCIPAL!$J$135),VLOOKUP($S$477,'Banco de Dados'!$B$4:$J$50,8,FALSE)*PRINCIPAL!$H$135*(1-(PRINCIPAL!$K$135/100)),IF(AND(PRINCIPAL!$H$135&lt;&gt;"",L506=PRINCIPAL!$L$135),VLOOKUP($S$477,'Banco de Dados'!$B$4:$J$50,8,FALSE)*PRINCIPAL!$H$135*(1-(PRINCIPAL!$M$135/100)),IF(AND(PRINCIPAL!$H$135&lt;&gt;"",L506=PRINCIPAL!$N$135),VLOOKUP($S$477,'Banco de Dados'!$B$4:$J$50,8,FALSE)*PRINCIPAL!$H$135*(1-(PRINCIPAL!$O$135/100)),IF(PRINCIPAL!$H$135&lt;&gt;"",VLOOKUP($S$477,'Banco de Dados'!$B$4:$J$50,8,FALSE)*PRINCIPAL!$H$135,IF(OR(L506=PRINCIPAL!$I$135,L506=PRINCIPAL!$I$135+PRINCIPAL!$I$135,L506=PRINCIPAL!$I$135+PRINCIPAL!$I$135+PRINCIPAL!$I$135),0,IF(L506=PRINCIPAL!$J$135,VLOOKUP($S$477,'Banco de Dados'!$B$4:$J$50,6,FALSE)*(1-(PRINCIPAL!$K$135/100)),IF(L506=PRINCIPAL!$L$135,VLOOKUP($S$477,'Banco de Dados'!$B$4:$J$50,6,FALSE)*(1-(PRINCIPAL!$M$135/100)),IF(L506=PRINCIPAL!$N$135,VLOOKUP($S$477,'Banco de Dados'!$B$4:$J$50,6,FALSE)*(1-(PRINCIPAL!$O$135/100)),VLOOKUP($S$477,'Banco de Dados'!$B$4:$J$50,6,FALSE)))))))))),"")</f>
        <v/>
      </c>
      <c r="S506" s="29" t="str">
        <f>IFERROR(R506*(IFERROR(VLOOKUP($S$477,'Banco de Dados'!$B$4:$J$50,4,FALSE),"ERRO")),"")</f>
        <v/>
      </c>
      <c r="T506" s="29" t="str">
        <f t="shared" si="338"/>
        <v/>
      </c>
      <c r="U506" s="103" t="str">
        <f>IFERROR(T506*(C506*(PRINCIPAL!$G$135/100))*0.47*(44/12),"")</f>
        <v/>
      </c>
      <c r="V506" s="103" t="str">
        <f t="shared" si="314"/>
        <v/>
      </c>
      <c r="W506" s="30" t="str">
        <f>IFERROR(IF(AND(PRINCIPAL!$H$136&lt;&gt;"",OR(L506=PRINCIPAL!$I$136,L506=PRINCIPAL!$I$136+PRINCIPAL!$I$136,L506=PRINCIPAL!$I$136+PRINCIPAL!$I$136+PRINCIPAL!$I$136)),0,IF(AND(PRINCIPAL!$H$136&lt;&gt;"",L506=PRINCIPAL!$J$136),VLOOKUP($X$477,'Banco de Dados'!$B$4:$J$50,8,FALSE)*PRINCIPAL!$H$136*(1-(PRINCIPAL!$K$136/100)),IF(AND(PRINCIPAL!$H$136&lt;&gt;"",L506=PRINCIPAL!$L$136),VLOOKUP($X$477,'Banco de Dados'!$B$4:$J$50,8,FALSE)*PRINCIPAL!$H$136*(1-(PRINCIPAL!$M$136/100)),IF(AND(PRINCIPAL!$H$136&lt;&gt;"",L506=PRINCIPAL!$N$136),VLOOKUP($X$477,'Banco de Dados'!$B$4:$J$50,8,FALSE)*PRINCIPAL!$H$136*(1-(PRINCIPAL!$O$136/100)),IF(PRINCIPAL!$H$136&lt;&gt;"",VLOOKUP($X$477,'Banco de Dados'!$B$4:$J$50,8,FALSE)*PRINCIPAL!$H$136,IF(OR(L506=PRINCIPAL!$I$136,L506=PRINCIPAL!$I$136+PRINCIPAL!$I$136,L506=PRINCIPAL!$I$136+PRINCIPAL!$I$136+PRINCIPAL!$I$136),0,IF(L506=PRINCIPAL!$J$136,VLOOKUP($X$477,'Banco de Dados'!$B$4:$J$50,6,FALSE)*(1-(PRINCIPAL!$K$136/100)),IF(L506=PRINCIPAL!$L$136,VLOOKUP($X$477,'Banco de Dados'!$B$4:$J$50,6,FALSE)*(1-(PRINCIPAL!$M$136/100)),IF(L506=PRINCIPAL!$N$136,VLOOKUP($X$477,'Banco de Dados'!$B$4:$J$50,6,FALSE)*(1-(PRINCIPAL!$O$136/100)),VLOOKUP($X$477,'Banco de Dados'!$B$4:$J$50,6,FALSE)))))))))),"")</f>
        <v/>
      </c>
      <c r="X506" s="29" t="str">
        <f>IFERROR(W506*(IFERROR(VLOOKUP($X$477,'Banco de Dados'!$B$4:$J$50,4,FALSE),"ERRO")),"")</f>
        <v/>
      </c>
      <c r="Y506" s="29" t="str">
        <f t="shared" si="332"/>
        <v/>
      </c>
      <c r="Z506" s="103" t="str">
        <f>IFERROR(Y506*(C506*(PRINCIPAL!$G$136/100))*0.47*(44/12),"")</f>
        <v/>
      </c>
      <c r="AA506" s="111" t="str">
        <f t="shared" si="333"/>
        <v/>
      </c>
      <c r="AB506" s="30" t="str">
        <f>IFERROR(IF(AND(PRINCIPAL!$H$137&lt;&gt;"",OR(L506=PRINCIPAL!$I$137,L506=PRINCIPAL!$I$137+PRINCIPAL!$I$137,L506=PRINCIPAL!$I$137+PRINCIPAL!$I$137+PRINCIPAL!$I$137)),0,IF(AND(PRINCIPAL!$H$137&lt;&gt;"",L506=PRINCIPAL!$J$137),VLOOKUP($AC$477,'Banco de Dados'!$B$4:$J$50,8,FALSE)*PRINCIPAL!$H$137*(1-(PRINCIPAL!$K$137/100)),IF(AND(PRINCIPAL!$H$137&lt;&gt;"",L506=PRINCIPAL!$L$137),VLOOKUP($AC$477,'Banco de Dados'!$B$4:$J$50,8,FALSE)*PRINCIPAL!$H$137*(1-(PRINCIPAL!$M$137/100)),IF(AND(PRINCIPAL!$H$137&lt;&gt;"",L506=PRINCIPAL!$N$137),VLOOKUP($AC$477,'Banco de Dados'!$B$4:$J$50,8,FALSE)*PRINCIPAL!$H$137*(1-(PRINCIPAL!$O$137/100)),IF(PRINCIPAL!$H$137&lt;&gt;"",VLOOKUP($AC$477,'Banco de Dados'!$B$4:$J$50,8,FALSE)*PRINCIPAL!$H$137,IF(OR(L506=PRINCIPAL!$I$137,L506=PRINCIPAL!$I$137+PRINCIPAL!$I$137,L506=PRINCIPAL!$I$137+PRINCIPAL!$I$137+PRINCIPAL!$I$137),0,IF(L506=PRINCIPAL!$J$137,VLOOKUP($AC$477,'Banco de Dados'!$B$4:$J$50,6,FALSE)*(1-(PRINCIPAL!$K$137/100)),IF(L506=PRINCIPAL!$L$137,VLOOKUP($AC$477,'Banco de Dados'!$B$4:$J$50,6,FALSE)*(1-(PRINCIPAL!$M$137/100)),IF(L506=PRINCIPAL!$N$137,VLOOKUP($AC$477,'Banco de Dados'!$B$4:$J$50,6,FALSE)*(1-(PRINCIPAL!$O$137/100)),VLOOKUP($AC$477,'Banco de Dados'!$B$4:$J$50,6,FALSE)))))))))),"")</f>
        <v/>
      </c>
      <c r="AC506" s="29" t="str">
        <f>IFERROR(AB506*(IFERROR(VLOOKUP($AC$477,'Banco de Dados'!$B$4:$J$50,4,FALSE),"ERRO")),"")</f>
        <v/>
      </c>
      <c r="AD506" s="29" t="str">
        <f t="shared" si="323"/>
        <v/>
      </c>
      <c r="AE506" s="103" t="str">
        <f>IFERROR(AD506*(C506*(PRINCIPAL!$G$137/100))*0.47*(44/12),"")</f>
        <v/>
      </c>
      <c r="AF506" s="111" t="str">
        <f t="shared" si="324"/>
        <v/>
      </c>
      <c r="AG506" s="30" t="str">
        <f>IFERROR(IF(AND(PRINCIPAL!$H$138&lt;&gt;"",OR(L506=PRINCIPAL!$I$138,L506=PRINCIPAL!$I$138+PRINCIPAL!$I$138,L506=PRINCIPAL!$I$138+PRINCIPAL!$I$138+PRINCIPAL!$I$138)),0,IF(AND(PRINCIPAL!$H$138&lt;&gt;"",L506=PRINCIPAL!$J$138),VLOOKUP($AH$477,'Banco de Dados'!$B$4:$J$50,8,FALSE)*PRINCIPAL!$H$138*(1-(PRINCIPAL!$K$138/100)),IF(AND(PRINCIPAL!$H$138&lt;&gt;"",L506=PRINCIPAL!$L$138),VLOOKUP($AH$477,'Banco de Dados'!$B$4:$J$50,8,FALSE)*PRINCIPAL!$H$138*(1-(PRINCIPAL!$M$138/100)),IF(AND(PRINCIPAL!$H$138&lt;&gt;"",L506=PRINCIPAL!$N$138),VLOOKUP($AH$477,'Banco de Dados'!$B$4:$J$50,8,FALSE)*PRINCIPAL!$H$138*(1-(PRINCIPAL!$O$138/100)),IF(PRINCIPAL!$H$138&lt;&gt;"",VLOOKUP($AH$477,'Banco de Dados'!$B$4:$J$50,8,FALSE)*PRINCIPAL!$H$138,IF(OR(L506=PRINCIPAL!$I$138,L506=PRINCIPAL!$I$138+PRINCIPAL!$I$138,L506=PRINCIPAL!$I$138+PRINCIPAL!$I$138+PRINCIPAL!$I$138),0,IF(L506=PRINCIPAL!$J$138,VLOOKUP($AH$477,'Banco de Dados'!$B$4:$J$50,6,FALSE)*(1-(PRINCIPAL!$K$138/100)),IF(L506=PRINCIPAL!$L$138,VLOOKUP($AH$477,'Banco de Dados'!$B$4:$J$50,6,FALSE)*(1-(PRINCIPAL!$M$138/100)),IF(L506=PRINCIPAL!$N$138,VLOOKUP($AH$477,'Banco de Dados'!$B$4:$J$50,6,FALSE)*(1-(PRINCIPAL!$O$138/100)),VLOOKUP($AH$477,'Banco de Dados'!$B$4:$J$50,6,FALSE)))))))))),"")</f>
        <v/>
      </c>
      <c r="AH506" s="29" t="str">
        <f>IFERROR(AG506*(IFERROR(VLOOKUP($AH$477,'Banco de Dados'!$B$4:$J$50,4,FALSE),"ERRO")),"")</f>
        <v/>
      </c>
      <c r="AI506" s="29" t="str">
        <f t="shared" si="325"/>
        <v/>
      </c>
      <c r="AJ506" s="103" t="str">
        <f>IFERROR(AI506*(C506*(PRINCIPAL!$G$138/100))*0.47*(44/12),"")</f>
        <v/>
      </c>
      <c r="AK506" s="111" t="str">
        <f t="shared" si="334"/>
        <v/>
      </c>
      <c r="AL506" s="30" t="str">
        <f>IFERROR(IF(AND(PRINCIPAL!$H$139&lt;&gt;"",OR(L506=PRINCIPAL!$I$139,L506=PRINCIPAL!$I$139+PRINCIPAL!$I$139,L506=PRINCIPAL!$I$139+PRINCIPAL!$I$139+PRINCIPAL!$I$139)),0,IF(AND(PRINCIPAL!$H$139&lt;&gt;"",L506=PRINCIPAL!$J$139),VLOOKUP($AM$477,'Banco de Dados'!$B$4:$J$50,8,FALSE)*PRINCIPAL!$H$139*(1-(PRINCIPAL!$K$139/100)),IF(AND(PRINCIPAL!$H$139&lt;&gt;"",L506=PRINCIPAL!$L$139),VLOOKUP($AM$477,'Banco de Dados'!$B$4:$J$50,8,FALSE)*PRINCIPAL!$H$139*(1-(PRINCIPAL!$M$139/100)),IF(AND(PRINCIPAL!$H$139&lt;&gt;"",L506=PRINCIPAL!$N$139),VLOOKUP($AM$477,'Banco de Dados'!$B$4:$J$50,8,FALSE)*PRINCIPAL!$H$139*(1-(PRINCIPAL!$O$139/100)),IF(PRINCIPAL!$H$139&lt;&gt;"",VLOOKUP($AM$477,'Banco de Dados'!$B$4:$J$50,8,FALSE)*PRINCIPAL!$H$139,IF(OR(L506=PRINCIPAL!$I$139,L506=PRINCIPAL!$I$139+PRINCIPAL!$I$139,L506=PRINCIPAL!$I$139+PRINCIPAL!$I$139+PRINCIPAL!$I$139),0,IF(L506=PRINCIPAL!$J$139,VLOOKUP($AM$477,'Banco de Dados'!$B$4:$J$50,6,FALSE)*(1-(PRINCIPAL!$K$139/100)),IF(L506=PRINCIPAL!$L$139,VLOOKUP($AM$477,'Banco de Dados'!$B$4:$J$50,6,FALSE)*(1-(PRINCIPAL!$M$139/100)),IF(L506=PRINCIPAL!$N$139,VLOOKUP($AM$477,'Banco de Dados'!$B$4:$J$50,6,FALSE)*(1-(PRINCIPAL!$O$139/100)),VLOOKUP($AM$477,'Banco de Dados'!$B$4:$J$50,6,FALSE)))))))))),"")</f>
        <v/>
      </c>
      <c r="AM506" s="29" t="str">
        <f>IFERROR(AL506*(IFERROR(VLOOKUP($AM$477,'Banco de Dados'!$B$4:$J$50,4,FALSE),"ERRO")),"")</f>
        <v/>
      </c>
      <c r="AN506" s="29" t="str">
        <f t="shared" si="326"/>
        <v/>
      </c>
      <c r="AO506" s="103" t="str">
        <f>IFERROR(AN506*(C506*(PRINCIPAL!$G$139/100))*0.47*(44/12),"")</f>
        <v/>
      </c>
      <c r="AP506" s="111" t="str">
        <f t="shared" si="327"/>
        <v/>
      </c>
      <c r="AQ506" s="30" t="str">
        <f>IFERROR(IF(AND(PRINCIPAL!$H$140&lt;&gt;"",OR(L506=PRINCIPAL!$I$140,L506=PRINCIPAL!$I$140+PRINCIPAL!$I$140,L506=PRINCIPAL!$I$140+PRINCIPAL!$I$140+PRINCIPAL!$I$140)),0,IF(AND(PRINCIPAL!$H$140&lt;&gt;"",L506=PRINCIPAL!$J$140),VLOOKUP($AR$477,'Banco de Dados'!$B$4:$J$50,8,FALSE)*PRINCIPAL!$H$140*(1-(PRINCIPAL!$K$140/100)),IF(AND(PRINCIPAL!$H$140&lt;&gt;"",L506=PRINCIPAL!$L$140),VLOOKUP($AR$477,'Banco de Dados'!$B$4:$J$50,8,FALSE)*PRINCIPAL!$H$140*(1-(PRINCIPAL!$M$140/100)),IF(AND(PRINCIPAL!$H$140&lt;&gt;"",L506=PRINCIPAL!$N$140),VLOOKUP($AR$477,'Banco de Dados'!$B$4:$J$50,8,FALSE)*PRINCIPAL!$H$140*(1-(PRINCIPAL!$O$140/100)),IF(PRINCIPAL!$H$140&lt;&gt;"",VLOOKUP($AR$477,'Banco de Dados'!$B$4:$J$50,8,FALSE)*PRINCIPAL!$H$140,IF(OR(L506=PRINCIPAL!$I$140,L506=PRINCIPAL!$I$140+PRINCIPAL!$I$140,L506=PRINCIPAL!$I$140+PRINCIPAL!$I$140+PRINCIPAL!$I$140),0,IF(L506=PRINCIPAL!$J$140,VLOOKUP($AR$477,'Banco de Dados'!$B$4:$J$50,6,FALSE)*(1-(PRINCIPAL!$K$140/100)),IF(L506=PRINCIPAL!$L$140,VLOOKUP($AR$477,'Banco de Dados'!$B$4:$J$50,6,FALSE)*(1-(PRINCIPAL!$M$140/100)),IF(L506=PRINCIPAL!$N$140,VLOOKUP($AR$477,'Banco de Dados'!$B$4:$J$50,6,FALSE)*(1-(PRINCIPAL!$O$140/100)),VLOOKUP($AR$477,'Banco de Dados'!$B$4:$J$50,6,FALSE)))))))))),"")</f>
        <v/>
      </c>
      <c r="AR506" s="29" t="str">
        <f>IFERROR(AQ506*(IFERROR(VLOOKUP($AR$477,'Banco de Dados'!$B$4:$J$50,4,FALSE),"ERRO")),"")</f>
        <v/>
      </c>
      <c r="AS506" s="29" t="str">
        <f t="shared" si="328"/>
        <v/>
      </c>
      <c r="AT506" s="103" t="str">
        <f>IFERROR(AS506*(C506*(PRINCIPAL!$G$140/100))*0.47*(44/12),"")</f>
        <v/>
      </c>
      <c r="AU506" s="111" t="str">
        <f t="shared" si="329"/>
        <v/>
      </c>
      <c r="AV506" s="30" t="str">
        <f>IFERROR(IF(AND(PRINCIPAL!$H$141&lt;&gt;"",OR(L506=PRINCIPAL!$I$141,L506=PRINCIPAL!$I$141+PRINCIPAL!$I$141,L506=PRINCIPAL!$I$141+PRINCIPAL!$I$141+PRINCIPAL!$I$141)),0,IF(AND(PRINCIPAL!$H$141&lt;&gt;"",L506=PRINCIPAL!$J$141),VLOOKUP($AW$477,'Banco de Dados'!$B$4:$J$50,8,FALSE)*PRINCIPAL!$H$141*(1-(PRINCIPAL!$K$141/100)),IF(AND(PRINCIPAL!$H$141&lt;&gt;"",L506=PRINCIPAL!$L$141),VLOOKUP($AW$477,'Banco de Dados'!$B$4:$J$50,8,FALSE)*PRINCIPAL!$H$141*(1-(PRINCIPAL!$M$141/100)),IF(AND(PRINCIPAL!$H$141&lt;&gt;"",L506=PRINCIPAL!$N$141),VLOOKUP($AW$477,'Banco de Dados'!$B$4:$J$50,8,FALSE)*PRINCIPAL!$H$141*(1-(PRINCIPAL!$O$141/100)),IF(PRINCIPAL!$H$141&lt;&gt;"",VLOOKUP($AW$477,'Banco de Dados'!$B$4:$J$50,8,FALSE)*PRINCIPAL!$H$141,IF(OR(L506=PRINCIPAL!$I$141,L506=PRINCIPAL!$I$141+PRINCIPAL!$I$141,L506=PRINCIPAL!$I$141+PRINCIPAL!$I$141+PRINCIPAL!$I$141),0,IF(L506=PRINCIPAL!$J$141,VLOOKUP($AW$477,'Banco de Dados'!$B$4:$J$50,6,FALSE)*(1-(PRINCIPAL!$K$141/100)),IF(L506=PRINCIPAL!$L$141,VLOOKUP($AW$477,'Banco de Dados'!$B$4:$J$50,6,FALSE)*(1-(PRINCIPAL!$M$141/100)),IF(L506=PRINCIPAL!$N$141,VLOOKUP($AW$477,'Banco de Dados'!$B$4:$J$50,6,FALSE)*(1-(PRINCIPAL!$O$141/100)),VLOOKUP($AW$477,'Banco de Dados'!$B$4:$J$50,6,FALSE)))))))))),"")</f>
        <v/>
      </c>
      <c r="AW506" s="29" t="str">
        <f>IFERROR(AV506*(IFERROR(VLOOKUP($AW$477,'Banco de Dados'!$B$4:$J$50,4,FALSE),"ERRO")),"")</f>
        <v/>
      </c>
      <c r="AX506" s="29" t="str">
        <f t="shared" si="330"/>
        <v/>
      </c>
      <c r="AY506" s="103" t="str">
        <f>IFERROR(AX506*(C506*(PRINCIPAL!$G$141/100))*0.47*(44/12),"")</f>
        <v/>
      </c>
      <c r="AZ506" s="111" t="str">
        <f t="shared" si="335"/>
        <v/>
      </c>
      <c r="BA506" s="30" t="str">
        <f>IFERROR(IF(AND(PRINCIPAL!$H$142&lt;&gt;"",OR(L506=PRINCIPAL!$I$142,L506=PRINCIPAL!$I$142+PRINCIPAL!$I$142,L506=PRINCIPAL!$I$142+PRINCIPAL!$I$142+PRINCIPAL!$I$142)),0,IF(AND(PRINCIPAL!$H$142&lt;&gt;"",L506=PRINCIPAL!$J$142),VLOOKUP($BB$477,'Banco de Dados'!$B$4:$J$50,8,FALSE)*PRINCIPAL!$H$142*(1-(PRINCIPAL!$K$142/100)),IF(AND(PRINCIPAL!$H$142&lt;&gt;"",L506=PRINCIPAL!$L$142),VLOOKUP($BB$477,'Banco de Dados'!$B$4:$J$50,8,FALSE)*PRINCIPAL!$H$142*(1-(PRINCIPAL!$M$142/100)),IF(AND(PRINCIPAL!$H$142&lt;&gt;"",L506=PRINCIPAL!$N$142),VLOOKUP($BB$477,'Banco de Dados'!$B$4:$J$50,8,FALSE)*PRINCIPAL!$H$142*(1-(PRINCIPAL!$O$142/100)),IF(PRINCIPAL!$H$142&lt;&gt;"",VLOOKUP($BB$477,'Banco de Dados'!$B$4:$J$50,8,FALSE)*PRINCIPAL!$H$142,IF(OR(L506=PRINCIPAL!$I$142,L506=PRINCIPAL!$I$142+PRINCIPAL!$I$142,L506=PRINCIPAL!$I$142+PRINCIPAL!$I$142+PRINCIPAL!$I$142),0,IF(L506=PRINCIPAL!$J$142,VLOOKUP($BB$477,'Banco de Dados'!$B$4:$J$50,6,FALSE)*(1-(PRINCIPAL!$K$142/100)),IF(L506=PRINCIPAL!$L$142,VLOOKUP($BB$477,'Banco de Dados'!$B$4:$J$50,6,FALSE)*(1-(PRINCIPAL!$M$142/100)),IF(L506=PRINCIPAL!$N$142,VLOOKUP($BB$477,'Banco de Dados'!$B$4:$J$50,6,FALSE)*(1-(PRINCIPAL!$O$142/100)),VLOOKUP($BB$477,'Banco de Dados'!$B$4:$J$50,6,FALSE)))))))))),"")</f>
        <v/>
      </c>
      <c r="BB506" s="29" t="str">
        <f>IFERROR(BA506*(IFERROR(VLOOKUP($BB$477,'Banco de Dados'!$B$4:$J$50,4,FALSE),"ERRO")),"")</f>
        <v/>
      </c>
      <c r="BC506" s="29" t="str">
        <f t="shared" si="336"/>
        <v/>
      </c>
      <c r="BD506" s="103" t="str">
        <f>IFERROR(BC506*(C506*(PRINCIPAL!$G$142/100))*0.47*(44/12),"")</f>
        <v/>
      </c>
      <c r="BE506" s="111" t="str">
        <f t="shared" si="315"/>
        <v/>
      </c>
      <c r="BF506" s="30" t="str">
        <f>IFERROR(IF(AND(PRINCIPAL!$H$143&lt;&gt;"",OR(L506=PRINCIPAL!$I$143,L506=PRINCIPAL!$I$143+PRINCIPAL!$I$143,L506=PRINCIPAL!$I$143+PRINCIPAL!$I$143+PRINCIPAL!$I$143)),0,IF(AND(PRINCIPAL!$H$143&lt;&gt;"",L506=PRINCIPAL!$J$143),VLOOKUP($BG$477,'Banco de Dados'!$B$4:$J$50,8,FALSE)*PRINCIPAL!$H$143*(1-(PRINCIPAL!$K$143/100)),IF(AND(PRINCIPAL!$H$143&lt;&gt;"",L506=PRINCIPAL!$L$143),VLOOKUP($BG$477,'Banco de Dados'!$B$4:$J$50,8,FALSE)*PRINCIPAL!$H$143*(1-(PRINCIPAL!$M$143/100)),IF(AND(PRINCIPAL!$H$143&lt;&gt;"",L506=PRINCIPAL!$N$143),VLOOKUP($BG$477,'Banco de Dados'!$B$4:$J$50,8,FALSE)*PRINCIPAL!$H$143*(1-(PRINCIPAL!$O$143/100)),IF(PRINCIPAL!$H$143&lt;&gt;"",VLOOKUP($BG$477,'Banco de Dados'!$B$4:$J$50,8,FALSE)*PRINCIPAL!$H$143,IF(OR(L506=PRINCIPAL!$I$143,L506=PRINCIPAL!$I$143+PRINCIPAL!$I$143,L506=PRINCIPAL!$I$143+PRINCIPAL!$I$143+PRINCIPAL!$I$143),0,IF(L506=PRINCIPAL!$J$143,VLOOKUP($BG$477,'Banco de Dados'!$B$4:$J$50,6,FALSE)*(1-(PRINCIPAL!$K$143/100)),IF(L506=PRINCIPAL!$L$143,VLOOKUP($BG$477,'Banco de Dados'!$B$4:$J$50,6,FALSE)*(1-(PRINCIPAL!$M$143/100)),IF(L506=PRINCIPAL!$N$143,VLOOKUP($BG$477,'Banco de Dados'!$B$4:$J$50,6,FALSE)*(1-(PRINCIPAL!$O$143/100)),VLOOKUP($BG$477,'Banco de Dados'!$B$4:$J$50,6,FALSE)))))))))),"")</f>
        <v/>
      </c>
      <c r="BG506" s="29" t="str">
        <f>IFERROR(BF506*(IFERROR(VLOOKUP($BG$477,'Banco de Dados'!$B$4:$J$50,4,FALSE),"ERRO")),"")</f>
        <v/>
      </c>
      <c r="BH506" s="29" t="str">
        <f t="shared" si="331"/>
        <v/>
      </c>
      <c r="BI506" s="103" t="str">
        <f>IFERROR(BH506*(C506*(PRINCIPAL!$G$143/100))*0.47*(44/12),"")</f>
        <v/>
      </c>
      <c r="BJ506" s="102" t="str">
        <f t="shared" si="316"/>
        <v/>
      </c>
    </row>
    <row r="507" spans="2:62" ht="12.75" customHeight="1" x14ac:dyDescent="0.3">
      <c r="B507" s="326">
        <f t="shared" si="317"/>
        <v>2048</v>
      </c>
      <c r="C507" s="340"/>
      <c r="D507" s="1"/>
      <c r="E507" s="116">
        <v>28</v>
      </c>
      <c r="F507" s="24" t="str">
        <f>IFERROR(VLOOKUP($G$477,'Banco de Dados'!$B$4:$J$50,6,FALSE),"")</f>
        <v/>
      </c>
      <c r="G507" s="25" t="str">
        <f>IFERROR(F507*(IFERROR(VLOOKUP($G$477,'Banco de Dados'!$B$4:$J$50,4,FALSE),"ERRO")),"")</f>
        <v/>
      </c>
      <c r="H507" s="25" t="str">
        <f t="shared" si="318"/>
        <v/>
      </c>
      <c r="I507" s="103" t="str">
        <f t="shared" si="319"/>
        <v/>
      </c>
      <c r="J507" s="117" t="str">
        <f t="shared" si="320"/>
        <v/>
      </c>
      <c r="K507" s="1"/>
      <c r="L507" s="91">
        <v>28</v>
      </c>
      <c r="M507" s="24" t="str">
        <f>IFERROR(IF(AND(PRINCIPAL!$H$134&lt;&gt;"",OR(L507=PRINCIPAL!$I$134,L507=PRINCIPAL!$I$134+PRINCIPAL!$I$134,L507=PRINCIPAL!$I$134+PRINCIPAL!$I$134+PRINCIPAL!$I$134)),0,IF(AND(PRINCIPAL!$H$134&lt;&gt;"",L507=PRINCIPAL!$J$134),VLOOKUP($N$477,'Banco de Dados'!$B$4:$J$50,8,FALSE)*PRINCIPAL!$H$134*(1-(PRINCIPAL!$K$134/100)),IF(AND(PRINCIPAL!$H$134&lt;&gt;"",L507=PRINCIPAL!$L$134),VLOOKUP($N$477,'Banco de Dados'!$B$4:$J$50,8,FALSE)*PRINCIPAL!$H$134*(1-(PRINCIPAL!$M$134/100)),IF(AND(PRINCIPAL!$H$134&lt;&gt;"",L507=PRINCIPAL!$N$134),VLOOKUP($N$477,'Banco de Dados'!$B$4:$J$50,8,FALSE)*PRINCIPAL!$H$134*(1-(PRINCIPAL!$O$134/100)),IF(PRINCIPAL!$H$134&lt;&gt;"",VLOOKUP($N$477,'Banco de Dados'!$B$4:$J$50,8,FALSE)*PRINCIPAL!$H$134,IF(OR(L507=PRINCIPAL!$I$134,L507=PRINCIPAL!$I$134+PRINCIPAL!$I$134,L507=PRINCIPAL!$I$134+PRINCIPAL!$I$134+PRINCIPAL!$I$134),0,IF(L507=PRINCIPAL!$J$134,VLOOKUP($N$477,'Banco de Dados'!$B$4:$J$50,6,FALSE)*(1-(PRINCIPAL!$K$134/100)),IF(L507=PRINCIPAL!$L$134,VLOOKUP($N$477,'Banco de Dados'!$B$4:$J$50,6,FALSE)*(1-(PRINCIPAL!$M$134/100)),IF(L507=PRINCIPAL!$N$134,VLOOKUP($N$477,'Banco de Dados'!$B$4:$J$50,6,FALSE)*(1-(PRINCIPAL!$O$134/100)),VLOOKUP($N$477,'Banco de Dados'!$B$4:$J$50,6,FALSE)))))))))),"")</f>
        <v/>
      </c>
      <c r="N507" s="25" t="str">
        <f>IFERROR(M507*(IFERROR(VLOOKUP($N$477,'Banco de Dados'!$B$4:$J$50,4,FALSE),"ERRO")),"")</f>
        <v/>
      </c>
      <c r="O507" s="25" t="str">
        <f t="shared" si="339"/>
        <v/>
      </c>
      <c r="P507" s="103" t="str">
        <f>IFERROR(O507*(C507*(PRINCIPAL!$G$134/100))*0.47*(44/12),"")</f>
        <v/>
      </c>
      <c r="Q507" s="107" t="str">
        <f t="shared" si="341"/>
        <v/>
      </c>
      <c r="R507" s="29" t="str">
        <f>IFERROR(IF(AND(PRINCIPAL!$H$135&lt;&gt;"",OR(L507=PRINCIPAL!$I$135,L507=PRINCIPAL!$I$135+PRINCIPAL!$I$135,L507=PRINCIPAL!$I$135+PRINCIPAL!$I$135+PRINCIPAL!$I$135)),0,IF(AND(PRINCIPAL!$H$135&lt;&gt;"",L507=PRINCIPAL!$J$135),VLOOKUP($S$477,'Banco de Dados'!$B$4:$J$50,8,FALSE)*PRINCIPAL!$H$135*(1-(PRINCIPAL!$K$135/100)),IF(AND(PRINCIPAL!$H$135&lt;&gt;"",L507=PRINCIPAL!$L$135),VLOOKUP($S$477,'Banco de Dados'!$B$4:$J$50,8,FALSE)*PRINCIPAL!$H$135*(1-(PRINCIPAL!$M$135/100)),IF(AND(PRINCIPAL!$H$135&lt;&gt;"",L507=PRINCIPAL!$N$135),VLOOKUP($S$477,'Banco de Dados'!$B$4:$J$50,8,FALSE)*PRINCIPAL!$H$135*(1-(PRINCIPAL!$O$135/100)),IF(PRINCIPAL!$H$135&lt;&gt;"",VLOOKUP($S$477,'Banco de Dados'!$B$4:$J$50,8,FALSE)*PRINCIPAL!$H$135,IF(OR(L507=PRINCIPAL!$I$135,L507=PRINCIPAL!$I$135+PRINCIPAL!$I$135,L507=PRINCIPAL!$I$135+PRINCIPAL!$I$135+PRINCIPAL!$I$135),0,IF(L507=PRINCIPAL!$J$135,VLOOKUP($S$477,'Banco de Dados'!$B$4:$J$50,6,FALSE)*(1-(PRINCIPAL!$K$135/100)),IF(L507=PRINCIPAL!$L$135,VLOOKUP($S$477,'Banco de Dados'!$B$4:$J$50,6,FALSE)*(1-(PRINCIPAL!$M$135/100)),IF(L507=PRINCIPAL!$N$135,VLOOKUP($S$477,'Banco de Dados'!$B$4:$J$50,6,FALSE)*(1-(PRINCIPAL!$O$135/100)),VLOOKUP($S$477,'Banco de Dados'!$B$4:$J$50,6,FALSE)))))))))),"")</f>
        <v/>
      </c>
      <c r="S507" s="29" t="str">
        <f>IFERROR(R507*(IFERROR(VLOOKUP($S$477,'Banco de Dados'!$B$4:$J$50,4,FALSE),"ERRO")),"")</f>
        <v/>
      </c>
      <c r="T507" s="29" t="str">
        <f t="shared" si="338"/>
        <v/>
      </c>
      <c r="U507" s="103" t="str">
        <f>IFERROR(T507*(C507*(PRINCIPAL!$G$135/100))*0.47*(44/12),"")</f>
        <v/>
      </c>
      <c r="V507" s="103" t="str">
        <f t="shared" si="314"/>
        <v/>
      </c>
      <c r="W507" s="30" t="str">
        <f>IFERROR(IF(AND(PRINCIPAL!$H$136&lt;&gt;"",OR(L507=PRINCIPAL!$I$136,L507=PRINCIPAL!$I$136+PRINCIPAL!$I$136,L507=PRINCIPAL!$I$136+PRINCIPAL!$I$136+PRINCIPAL!$I$136)),0,IF(AND(PRINCIPAL!$H$136&lt;&gt;"",L507=PRINCIPAL!$J$136),VLOOKUP($X$477,'Banco de Dados'!$B$4:$J$50,8,FALSE)*PRINCIPAL!$H$136*(1-(PRINCIPAL!$K$136/100)),IF(AND(PRINCIPAL!$H$136&lt;&gt;"",L507=PRINCIPAL!$L$136),VLOOKUP($X$477,'Banco de Dados'!$B$4:$J$50,8,FALSE)*PRINCIPAL!$H$136*(1-(PRINCIPAL!$M$136/100)),IF(AND(PRINCIPAL!$H$136&lt;&gt;"",L507=PRINCIPAL!$N$136),VLOOKUP($X$477,'Banco de Dados'!$B$4:$J$50,8,FALSE)*PRINCIPAL!$H$136*(1-(PRINCIPAL!$O$136/100)),IF(PRINCIPAL!$H$136&lt;&gt;"",VLOOKUP($X$477,'Banco de Dados'!$B$4:$J$50,8,FALSE)*PRINCIPAL!$H$136,IF(OR(L507=PRINCIPAL!$I$136,L507=PRINCIPAL!$I$136+PRINCIPAL!$I$136,L507=PRINCIPAL!$I$136+PRINCIPAL!$I$136+PRINCIPAL!$I$136),0,IF(L507=PRINCIPAL!$J$136,VLOOKUP($X$477,'Banco de Dados'!$B$4:$J$50,6,FALSE)*(1-(PRINCIPAL!$K$136/100)),IF(L507=PRINCIPAL!$L$136,VLOOKUP($X$477,'Banco de Dados'!$B$4:$J$50,6,FALSE)*(1-(PRINCIPAL!$M$136/100)),IF(L507=PRINCIPAL!$N$136,VLOOKUP($X$477,'Banco de Dados'!$B$4:$J$50,6,FALSE)*(1-(PRINCIPAL!$O$136/100)),VLOOKUP($X$477,'Banco de Dados'!$B$4:$J$50,6,FALSE)))))))))),"")</f>
        <v/>
      </c>
      <c r="X507" s="29" t="str">
        <f>IFERROR(W507*(IFERROR(VLOOKUP($X$477,'Banco de Dados'!$B$4:$J$50,4,FALSE),"ERRO")),"")</f>
        <v/>
      </c>
      <c r="Y507" s="29" t="str">
        <f t="shared" si="332"/>
        <v/>
      </c>
      <c r="Z507" s="103" t="str">
        <f>IFERROR(Y507*(C507*(PRINCIPAL!$G$136/100))*0.47*(44/12),"")</f>
        <v/>
      </c>
      <c r="AA507" s="111" t="str">
        <f t="shared" si="333"/>
        <v/>
      </c>
      <c r="AB507" s="30" t="str">
        <f>IFERROR(IF(AND(PRINCIPAL!$H$137&lt;&gt;"",OR(L507=PRINCIPAL!$I$137,L507=PRINCIPAL!$I$137+PRINCIPAL!$I$137,L507=PRINCIPAL!$I$137+PRINCIPAL!$I$137+PRINCIPAL!$I$137)),0,IF(AND(PRINCIPAL!$H$137&lt;&gt;"",L507=PRINCIPAL!$J$137),VLOOKUP($AC$477,'Banco de Dados'!$B$4:$J$50,8,FALSE)*PRINCIPAL!$H$137*(1-(PRINCIPAL!$K$137/100)),IF(AND(PRINCIPAL!$H$137&lt;&gt;"",L507=PRINCIPAL!$L$137),VLOOKUP($AC$477,'Banco de Dados'!$B$4:$J$50,8,FALSE)*PRINCIPAL!$H$137*(1-(PRINCIPAL!$M$137/100)),IF(AND(PRINCIPAL!$H$137&lt;&gt;"",L507=PRINCIPAL!$N$137),VLOOKUP($AC$477,'Banco de Dados'!$B$4:$J$50,8,FALSE)*PRINCIPAL!$H$137*(1-(PRINCIPAL!$O$137/100)),IF(PRINCIPAL!$H$137&lt;&gt;"",VLOOKUP($AC$477,'Banco de Dados'!$B$4:$J$50,8,FALSE)*PRINCIPAL!$H$137,IF(OR(L507=PRINCIPAL!$I$137,L507=PRINCIPAL!$I$137+PRINCIPAL!$I$137,L507=PRINCIPAL!$I$137+PRINCIPAL!$I$137+PRINCIPAL!$I$137),0,IF(L507=PRINCIPAL!$J$137,VLOOKUP($AC$477,'Banco de Dados'!$B$4:$J$50,6,FALSE)*(1-(PRINCIPAL!$K$137/100)),IF(L507=PRINCIPAL!$L$137,VLOOKUP($AC$477,'Banco de Dados'!$B$4:$J$50,6,FALSE)*(1-(PRINCIPAL!$M$137/100)),IF(L507=PRINCIPAL!$N$137,VLOOKUP($AC$477,'Banco de Dados'!$B$4:$J$50,6,FALSE)*(1-(PRINCIPAL!$O$137/100)),VLOOKUP($AC$477,'Banco de Dados'!$B$4:$J$50,6,FALSE)))))))))),"")</f>
        <v/>
      </c>
      <c r="AC507" s="29" t="str">
        <f>IFERROR(AB507*(IFERROR(VLOOKUP($AC$477,'Banco de Dados'!$B$4:$J$50,4,FALSE),"ERRO")),"")</f>
        <v/>
      </c>
      <c r="AD507" s="29" t="str">
        <f t="shared" si="323"/>
        <v/>
      </c>
      <c r="AE507" s="103" t="str">
        <f>IFERROR(AD507*(C507*(PRINCIPAL!$G$137/100))*0.47*(44/12),"")</f>
        <v/>
      </c>
      <c r="AF507" s="111" t="str">
        <f t="shared" si="324"/>
        <v/>
      </c>
      <c r="AG507" s="30" t="str">
        <f>IFERROR(IF(AND(PRINCIPAL!$H$138&lt;&gt;"",OR(L507=PRINCIPAL!$I$138,L507=PRINCIPAL!$I$138+PRINCIPAL!$I$138,L507=PRINCIPAL!$I$138+PRINCIPAL!$I$138+PRINCIPAL!$I$138)),0,IF(AND(PRINCIPAL!$H$138&lt;&gt;"",L507=PRINCIPAL!$J$138),VLOOKUP($AH$477,'Banco de Dados'!$B$4:$J$50,8,FALSE)*PRINCIPAL!$H$138*(1-(PRINCIPAL!$K$138/100)),IF(AND(PRINCIPAL!$H$138&lt;&gt;"",L507=PRINCIPAL!$L$138),VLOOKUP($AH$477,'Banco de Dados'!$B$4:$J$50,8,FALSE)*PRINCIPAL!$H$138*(1-(PRINCIPAL!$M$138/100)),IF(AND(PRINCIPAL!$H$138&lt;&gt;"",L507=PRINCIPAL!$N$138),VLOOKUP($AH$477,'Banco de Dados'!$B$4:$J$50,8,FALSE)*PRINCIPAL!$H$138*(1-(PRINCIPAL!$O$138/100)),IF(PRINCIPAL!$H$138&lt;&gt;"",VLOOKUP($AH$477,'Banco de Dados'!$B$4:$J$50,8,FALSE)*PRINCIPAL!$H$138,IF(OR(L507=PRINCIPAL!$I$138,L507=PRINCIPAL!$I$138+PRINCIPAL!$I$138,L507=PRINCIPAL!$I$138+PRINCIPAL!$I$138+PRINCIPAL!$I$138),0,IF(L507=PRINCIPAL!$J$138,VLOOKUP($AH$477,'Banco de Dados'!$B$4:$J$50,6,FALSE)*(1-(PRINCIPAL!$K$138/100)),IF(L507=PRINCIPAL!$L$138,VLOOKUP($AH$477,'Banco de Dados'!$B$4:$J$50,6,FALSE)*(1-(PRINCIPAL!$M$138/100)),IF(L507=PRINCIPAL!$N$138,VLOOKUP($AH$477,'Banco de Dados'!$B$4:$J$50,6,FALSE)*(1-(PRINCIPAL!$O$138/100)),VLOOKUP($AH$477,'Banco de Dados'!$B$4:$J$50,6,FALSE)))))))))),"")</f>
        <v/>
      </c>
      <c r="AH507" s="29" t="str">
        <f>IFERROR(AG507*(IFERROR(VLOOKUP($AH$477,'Banco de Dados'!$B$4:$J$50,4,FALSE),"ERRO")),"")</f>
        <v/>
      </c>
      <c r="AI507" s="29" t="str">
        <f t="shared" si="325"/>
        <v/>
      </c>
      <c r="AJ507" s="103" t="str">
        <f>IFERROR(AI507*(C507*(PRINCIPAL!$G$138/100))*0.47*(44/12),"")</f>
        <v/>
      </c>
      <c r="AK507" s="111" t="str">
        <f t="shared" si="334"/>
        <v/>
      </c>
      <c r="AL507" s="30" t="str">
        <f>IFERROR(IF(AND(PRINCIPAL!$H$139&lt;&gt;"",OR(L507=PRINCIPAL!$I$139,L507=PRINCIPAL!$I$139+PRINCIPAL!$I$139,L507=PRINCIPAL!$I$139+PRINCIPAL!$I$139+PRINCIPAL!$I$139)),0,IF(AND(PRINCIPAL!$H$139&lt;&gt;"",L507=PRINCIPAL!$J$139),VLOOKUP($AM$477,'Banco de Dados'!$B$4:$J$50,8,FALSE)*PRINCIPAL!$H$139*(1-(PRINCIPAL!$K$139/100)),IF(AND(PRINCIPAL!$H$139&lt;&gt;"",L507=PRINCIPAL!$L$139),VLOOKUP($AM$477,'Banco de Dados'!$B$4:$J$50,8,FALSE)*PRINCIPAL!$H$139*(1-(PRINCIPAL!$M$139/100)),IF(AND(PRINCIPAL!$H$139&lt;&gt;"",L507=PRINCIPAL!$N$139),VLOOKUP($AM$477,'Banco de Dados'!$B$4:$J$50,8,FALSE)*PRINCIPAL!$H$139*(1-(PRINCIPAL!$O$139/100)),IF(PRINCIPAL!$H$139&lt;&gt;"",VLOOKUP($AM$477,'Banco de Dados'!$B$4:$J$50,8,FALSE)*PRINCIPAL!$H$139,IF(OR(L507=PRINCIPAL!$I$139,L507=PRINCIPAL!$I$139+PRINCIPAL!$I$139,L507=PRINCIPAL!$I$139+PRINCIPAL!$I$139+PRINCIPAL!$I$139),0,IF(L507=PRINCIPAL!$J$139,VLOOKUP($AM$477,'Banco de Dados'!$B$4:$J$50,6,FALSE)*(1-(PRINCIPAL!$K$139/100)),IF(L507=PRINCIPAL!$L$139,VLOOKUP($AM$477,'Banco de Dados'!$B$4:$J$50,6,FALSE)*(1-(PRINCIPAL!$M$139/100)),IF(L507=PRINCIPAL!$N$139,VLOOKUP($AM$477,'Banco de Dados'!$B$4:$J$50,6,FALSE)*(1-(PRINCIPAL!$O$139/100)),VLOOKUP($AM$477,'Banco de Dados'!$B$4:$J$50,6,FALSE)))))))))),"")</f>
        <v/>
      </c>
      <c r="AM507" s="29" t="str">
        <f>IFERROR(AL507*(IFERROR(VLOOKUP($AM$477,'Banco de Dados'!$B$4:$J$50,4,FALSE),"ERRO")),"")</f>
        <v/>
      </c>
      <c r="AN507" s="29" t="str">
        <f t="shared" si="326"/>
        <v/>
      </c>
      <c r="AO507" s="103" t="str">
        <f>IFERROR(AN507*(C507*(PRINCIPAL!$G$139/100))*0.47*(44/12),"")</f>
        <v/>
      </c>
      <c r="AP507" s="111" t="str">
        <f t="shared" si="327"/>
        <v/>
      </c>
      <c r="AQ507" s="30" t="str">
        <f>IFERROR(IF(AND(PRINCIPAL!$H$140&lt;&gt;"",OR(L507=PRINCIPAL!$I$140,L507=PRINCIPAL!$I$140+PRINCIPAL!$I$140,L507=PRINCIPAL!$I$140+PRINCIPAL!$I$140+PRINCIPAL!$I$140)),0,IF(AND(PRINCIPAL!$H$140&lt;&gt;"",L507=PRINCIPAL!$J$140),VLOOKUP($AR$477,'Banco de Dados'!$B$4:$J$50,8,FALSE)*PRINCIPAL!$H$140*(1-(PRINCIPAL!$K$140/100)),IF(AND(PRINCIPAL!$H$140&lt;&gt;"",L507=PRINCIPAL!$L$140),VLOOKUP($AR$477,'Banco de Dados'!$B$4:$J$50,8,FALSE)*PRINCIPAL!$H$140*(1-(PRINCIPAL!$M$140/100)),IF(AND(PRINCIPAL!$H$140&lt;&gt;"",L507=PRINCIPAL!$N$140),VLOOKUP($AR$477,'Banco de Dados'!$B$4:$J$50,8,FALSE)*PRINCIPAL!$H$140*(1-(PRINCIPAL!$O$140/100)),IF(PRINCIPAL!$H$140&lt;&gt;"",VLOOKUP($AR$477,'Banco de Dados'!$B$4:$J$50,8,FALSE)*PRINCIPAL!$H$140,IF(OR(L507=PRINCIPAL!$I$140,L507=PRINCIPAL!$I$140+PRINCIPAL!$I$140,L507=PRINCIPAL!$I$140+PRINCIPAL!$I$140+PRINCIPAL!$I$140),0,IF(L507=PRINCIPAL!$J$140,VLOOKUP($AR$477,'Banco de Dados'!$B$4:$J$50,6,FALSE)*(1-(PRINCIPAL!$K$140/100)),IF(L507=PRINCIPAL!$L$140,VLOOKUP($AR$477,'Banco de Dados'!$B$4:$J$50,6,FALSE)*(1-(PRINCIPAL!$M$140/100)),IF(L507=PRINCIPAL!$N$140,VLOOKUP($AR$477,'Banco de Dados'!$B$4:$J$50,6,FALSE)*(1-(PRINCIPAL!$O$140/100)),VLOOKUP($AR$477,'Banco de Dados'!$B$4:$J$50,6,FALSE)))))))))),"")</f>
        <v/>
      </c>
      <c r="AR507" s="29" t="str">
        <f>IFERROR(AQ507*(IFERROR(VLOOKUP($AR$477,'Banco de Dados'!$B$4:$J$50,4,FALSE),"ERRO")),"")</f>
        <v/>
      </c>
      <c r="AS507" s="29" t="str">
        <f t="shared" si="328"/>
        <v/>
      </c>
      <c r="AT507" s="103" t="str">
        <f>IFERROR(AS507*(C507*(PRINCIPAL!$G$140/100))*0.47*(44/12),"")</f>
        <v/>
      </c>
      <c r="AU507" s="111" t="str">
        <f t="shared" si="329"/>
        <v/>
      </c>
      <c r="AV507" s="30" t="str">
        <f>IFERROR(IF(AND(PRINCIPAL!$H$141&lt;&gt;"",OR(L507=PRINCIPAL!$I$141,L507=PRINCIPAL!$I$141+PRINCIPAL!$I$141,L507=PRINCIPAL!$I$141+PRINCIPAL!$I$141+PRINCIPAL!$I$141)),0,IF(AND(PRINCIPAL!$H$141&lt;&gt;"",L507=PRINCIPAL!$J$141),VLOOKUP($AW$477,'Banco de Dados'!$B$4:$J$50,8,FALSE)*PRINCIPAL!$H$141*(1-(PRINCIPAL!$K$141/100)),IF(AND(PRINCIPAL!$H$141&lt;&gt;"",L507=PRINCIPAL!$L$141),VLOOKUP($AW$477,'Banco de Dados'!$B$4:$J$50,8,FALSE)*PRINCIPAL!$H$141*(1-(PRINCIPAL!$M$141/100)),IF(AND(PRINCIPAL!$H$141&lt;&gt;"",L507=PRINCIPAL!$N$141),VLOOKUP($AW$477,'Banco de Dados'!$B$4:$J$50,8,FALSE)*PRINCIPAL!$H$141*(1-(PRINCIPAL!$O$141/100)),IF(PRINCIPAL!$H$141&lt;&gt;"",VLOOKUP($AW$477,'Banco de Dados'!$B$4:$J$50,8,FALSE)*PRINCIPAL!$H$141,IF(OR(L507=PRINCIPAL!$I$141,L507=PRINCIPAL!$I$141+PRINCIPAL!$I$141,L507=PRINCIPAL!$I$141+PRINCIPAL!$I$141+PRINCIPAL!$I$141),0,IF(L507=PRINCIPAL!$J$141,VLOOKUP($AW$477,'Banco de Dados'!$B$4:$J$50,6,FALSE)*(1-(PRINCIPAL!$K$141/100)),IF(L507=PRINCIPAL!$L$141,VLOOKUP($AW$477,'Banco de Dados'!$B$4:$J$50,6,FALSE)*(1-(PRINCIPAL!$M$141/100)),IF(L507=PRINCIPAL!$N$141,VLOOKUP($AW$477,'Banco de Dados'!$B$4:$J$50,6,FALSE)*(1-(PRINCIPAL!$O$141/100)),VLOOKUP($AW$477,'Banco de Dados'!$B$4:$J$50,6,FALSE)))))))))),"")</f>
        <v/>
      </c>
      <c r="AW507" s="29" t="str">
        <f>IFERROR(AV507*(IFERROR(VLOOKUP($AW$477,'Banco de Dados'!$B$4:$J$50,4,FALSE),"ERRO")),"")</f>
        <v/>
      </c>
      <c r="AX507" s="29" t="str">
        <f t="shared" si="330"/>
        <v/>
      </c>
      <c r="AY507" s="103" t="str">
        <f>IFERROR(AX507*(C507*(PRINCIPAL!$G$141/100))*0.47*(44/12),"")</f>
        <v/>
      </c>
      <c r="AZ507" s="111" t="str">
        <f t="shared" si="335"/>
        <v/>
      </c>
      <c r="BA507" s="30" t="str">
        <f>IFERROR(IF(AND(PRINCIPAL!$H$142&lt;&gt;"",OR(L507=PRINCIPAL!$I$142,L507=PRINCIPAL!$I$142+PRINCIPAL!$I$142,L507=PRINCIPAL!$I$142+PRINCIPAL!$I$142+PRINCIPAL!$I$142)),0,IF(AND(PRINCIPAL!$H$142&lt;&gt;"",L507=PRINCIPAL!$J$142),VLOOKUP($BB$477,'Banco de Dados'!$B$4:$J$50,8,FALSE)*PRINCIPAL!$H$142*(1-(PRINCIPAL!$K$142/100)),IF(AND(PRINCIPAL!$H$142&lt;&gt;"",L507=PRINCIPAL!$L$142),VLOOKUP($BB$477,'Banco de Dados'!$B$4:$J$50,8,FALSE)*PRINCIPAL!$H$142*(1-(PRINCIPAL!$M$142/100)),IF(AND(PRINCIPAL!$H$142&lt;&gt;"",L507=PRINCIPAL!$N$142),VLOOKUP($BB$477,'Banco de Dados'!$B$4:$J$50,8,FALSE)*PRINCIPAL!$H$142*(1-(PRINCIPAL!$O$142/100)),IF(PRINCIPAL!$H$142&lt;&gt;"",VLOOKUP($BB$477,'Banco de Dados'!$B$4:$J$50,8,FALSE)*PRINCIPAL!$H$142,IF(OR(L507=PRINCIPAL!$I$142,L507=PRINCIPAL!$I$142+PRINCIPAL!$I$142,L507=PRINCIPAL!$I$142+PRINCIPAL!$I$142+PRINCIPAL!$I$142),0,IF(L507=PRINCIPAL!$J$142,VLOOKUP($BB$477,'Banco de Dados'!$B$4:$J$50,6,FALSE)*(1-(PRINCIPAL!$K$142/100)),IF(L507=PRINCIPAL!$L$142,VLOOKUP($BB$477,'Banco de Dados'!$B$4:$J$50,6,FALSE)*(1-(PRINCIPAL!$M$142/100)),IF(L507=PRINCIPAL!$N$142,VLOOKUP($BB$477,'Banco de Dados'!$B$4:$J$50,6,FALSE)*(1-(PRINCIPAL!$O$142/100)),VLOOKUP($BB$477,'Banco de Dados'!$B$4:$J$50,6,FALSE)))))))))),"")</f>
        <v/>
      </c>
      <c r="BB507" s="29" t="str">
        <f>IFERROR(BA507*(IFERROR(VLOOKUP($BB$477,'Banco de Dados'!$B$4:$J$50,4,FALSE),"ERRO")),"")</f>
        <v/>
      </c>
      <c r="BC507" s="29" t="str">
        <f t="shared" si="336"/>
        <v/>
      </c>
      <c r="BD507" s="103" t="str">
        <f>IFERROR(BC507*(C507*(PRINCIPAL!$G$142/100))*0.47*(44/12),"")</f>
        <v/>
      </c>
      <c r="BE507" s="111" t="str">
        <f t="shared" si="315"/>
        <v/>
      </c>
      <c r="BF507" s="30" t="str">
        <f>IFERROR(IF(AND(PRINCIPAL!$H$143&lt;&gt;"",OR(L507=PRINCIPAL!$I$143,L507=PRINCIPAL!$I$143+PRINCIPAL!$I$143,L507=PRINCIPAL!$I$143+PRINCIPAL!$I$143+PRINCIPAL!$I$143)),0,IF(AND(PRINCIPAL!$H$143&lt;&gt;"",L507=PRINCIPAL!$J$143),VLOOKUP($BG$477,'Banco de Dados'!$B$4:$J$50,8,FALSE)*PRINCIPAL!$H$143*(1-(PRINCIPAL!$K$143/100)),IF(AND(PRINCIPAL!$H$143&lt;&gt;"",L507=PRINCIPAL!$L$143),VLOOKUP($BG$477,'Banco de Dados'!$B$4:$J$50,8,FALSE)*PRINCIPAL!$H$143*(1-(PRINCIPAL!$M$143/100)),IF(AND(PRINCIPAL!$H$143&lt;&gt;"",L507=PRINCIPAL!$N$143),VLOOKUP($BG$477,'Banco de Dados'!$B$4:$J$50,8,FALSE)*PRINCIPAL!$H$143*(1-(PRINCIPAL!$O$143/100)),IF(PRINCIPAL!$H$143&lt;&gt;"",VLOOKUP($BG$477,'Banco de Dados'!$B$4:$J$50,8,FALSE)*PRINCIPAL!$H$143,IF(OR(L507=PRINCIPAL!$I$143,L507=PRINCIPAL!$I$143+PRINCIPAL!$I$143,L507=PRINCIPAL!$I$143+PRINCIPAL!$I$143+PRINCIPAL!$I$143),0,IF(L507=PRINCIPAL!$J$143,VLOOKUP($BG$477,'Banco de Dados'!$B$4:$J$50,6,FALSE)*(1-(PRINCIPAL!$K$143/100)),IF(L507=PRINCIPAL!$L$143,VLOOKUP($BG$477,'Banco de Dados'!$B$4:$J$50,6,FALSE)*(1-(PRINCIPAL!$M$143/100)),IF(L507=PRINCIPAL!$N$143,VLOOKUP($BG$477,'Banco de Dados'!$B$4:$J$50,6,FALSE)*(1-(PRINCIPAL!$O$143/100)),VLOOKUP($BG$477,'Banco de Dados'!$B$4:$J$50,6,FALSE)))))))))),"")</f>
        <v/>
      </c>
      <c r="BG507" s="29" t="str">
        <f>IFERROR(BF507*(IFERROR(VLOOKUP($BG$477,'Banco de Dados'!$B$4:$J$50,4,FALSE),"ERRO")),"")</f>
        <v/>
      </c>
      <c r="BH507" s="29" t="str">
        <f t="shared" si="331"/>
        <v/>
      </c>
      <c r="BI507" s="103" t="str">
        <f>IFERROR(BH507*(C507*(PRINCIPAL!$G$143/100))*0.47*(44/12),"")</f>
        <v/>
      </c>
      <c r="BJ507" s="102" t="str">
        <f t="shared" si="316"/>
        <v/>
      </c>
    </row>
    <row r="508" spans="2:62" ht="12.75" customHeight="1" x14ac:dyDescent="0.3">
      <c r="B508" s="326">
        <f t="shared" si="317"/>
        <v>2049</v>
      </c>
      <c r="C508" s="340"/>
      <c r="D508" s="1"/>
      <c r="E508" s="116">
        <v>29</v>
      </c>
      <c r="F508" s="24" t="str">
        <f>IFERROR(VLOOKUP($G$477,'Banco de Dados'!$B$4:$J$50,6,FALSE),"")</f>
        <v/>
      </c>
      <c r="G508" s="25" t="str">
        <f>IFERROR(F508*(IFERROR(VLOOKUP($G$477,'Banco de Dados'!$B$4:$J$50,4,FALSE),"ERRO")),"")</f>
        <v/>
      </c>
      <c r="H508" s="25" t="str">
        <f t="shared" si="318"/>
        <v/>
      </c>
      <c r="I508" s="103" t="str">
        <f t="shared" si="319"/>
        <v/>
      </c>
      <c r="J508" s="117" t="str">
        <f t="shared" si="320"/>
        <v/>
      </c>
      <c r="K508" s="1"/>
      <c r="L508" s="91">
        <v>29</v>
      </c>
      <c r="M508" s="24" t="str">
        <f>IFERROR(IF(AND(PRINCIPAL!$H$134&lt;&gt;"",OR(L508=PRINCIPAL!$I$134,L508=PRINCIPAL!$I$134+PRINCIPAL!$I$134,L508=PRINCIPAL!$I$134+PRINCIPAL!$I$134+PRINCIPAL!$I$134)),0,IF(AND(PRINCIPAL!$H$134&lt;&gt;"",L508=PRINCIPAL!$J$134),VLOOKUP($N$477,'Banco de Dados'!$B$4:$J$50,8,FALSE)*PRINCIPAL!$H$134*(1-(PRINCIPAL!$K$134/100)),IF(AND(PRINCIPAL!$H$134&lt;&gt;"",L508=PRINCIPAL!$L$134),VLOOKUP($N$477,'Banco de Dados'!$B$4:$J$50,8,FALSE)*PRINCIPAL!$H$134*(1-(PRINCIPAL!$M$134/100)),IF(AND(PRINCIPAL!$H$134&lt;&gt;"",L508=PRINCIPAL!$N$134),VLOOKUP($N$477,'Banco de Dados'!$B$4:$J$50,8,FALSE)*PRINCIPAL!$H$134*(1-(PRINCIPAL!$O$134/100)),IF(PRINCIPAL!$H$134&lt;&gt;"",VLOOKUP($N$477,'Banco de Dados'!$B$4:$J$50,8,FALSE)*PRINCIPAL!$H$134,IF(OR(L508=PRINCIPAL!$I$134,L508=PRINCIPAL!$I$134+PRINCIPAL!$I$134,L508=PRINCIPAL!$I$134+PRINCIPAL!$I$134+PRINCIPAL!$I$134),0,IF(L508=PRINCIPAL!$J$134,VLOOKUP($N$477,'Banco de Dados'!$B$4:$J$50,6,FALSE)*(1-(PRINCIPAL!$K$134/100)),IF(L508=PRINCIPAL!$L$134,VLOOKUP($N$477,'Banco de Dados'!$B$4:$J$50,6,FALSE)*(1-(PRINCIPAL!$M$134/100)),IF(L508=PRINCIPAL!$N$134,VLOOKUP($N$477,'Banco de Dados'!$B$4:$J$50,6,FALSE)*(1-(PRINCIPAL!$O$134/100)),VLOOKUP($N$477,'Banco de Dados'!$B$4:$J$50,6,FALSE)))))))))),"")</f>
        <v/>
      </c>
      <c r="N508" s="25" t="str">
        <f>IFERROR(M508*(IFERROR(VLOOKUP($N$477,'Banco de Dados'!$B$4:$J$50,4,FALSE),"ERRO")),"")</f>
        <v/>
      </c>
      <c r="O508" s="25" t="str">
        <f t="shared" si="339"/>
        <v/>
      </c>
      <c r="P508" s="103" t="str">
        <f>IFERROR(O508*(C508*(PRINCIPAL!$G$134/100))*0.47*(44/12),"")</f>
        <v/>
      </c>
      <c r="Q508" s="107" t="str">
        <f t="shared" si="341"/>
        <v/>
      </c>
      <c r="R508" s="29" t="str">
        <f>IFERROR(IF(AND(PRINCIPAL!$H$135&lt;&gt;"",OR(L508=PRINCIPAL!$I$135,L508=PRINCIPAL!$I$135+PRINCIPAL!$I$135,L508=PRINCIPAL!$I$135+PRINCIPAL!$I$135+PRINCIPAL!$I$135)),0,IF(AND(PRINCIPAL!$H$135&lt;&gt;"",L508=PRINCIPAL!$J$135),VLOOKUP($S$477,'Banco de Dados'!$B$4:$J$50,8,FALSE)*PRINCIPAL!$H$135*(1-(PRINCIPAL!$K$135/100)),IF(AND(PRINCIPAL!$H$135&lt;&gt;"",L508=PRINCIPAL!$L$135),VLOOKUP($S$477,'Banco de Dados'!$B$4:$J$50,8,FALSE)*PRINCIPAL!$H$135*(1-(PRINCIPAL!$M$135/100)),IF(AND(PRINCIPAL!$H$135&lt;&gt;"",L508=PRINCIPAL!$N$135),VLOOKUP($S$477,'Banco de Dados'!$B$4:$J$50,8,FALSE)*PRINCIPAL!$H$135*(1-(PRINCIPAL!$O$135/100)),IF(PRINCIPAL!$H$135&lt;&gt;"",VLOOKUP($S$477,'Banco de Dados'!$B$4:$J$50,8,FALSE)*PRINCIPAL!$H$135,IF(OR(L508=PRINCIPAL!$I$135,L508=PRINCIPAL!$I$135+PRINCIPAL!$I$135,L508=PRINCIPAL!$I$135+PRINCIPAL!$I$135+PRINCIPAL!$I$135),0,IF(L508=PRINCIPAL!$J$135,VLOOKUP($S$477,'Banco de Dados'!$B$4:$J$50,6,FALSE)*(1-(PRINCIPAL!$K$135/100)),IF(L508=PRINCIPAL!$L$135,VLOOKUP($S$477,'Banco de Dados'!$B$4:$J$50,6,FALSE)*(1-(PRINCIPAL!$M$135/100)),IF(L508=PRINCIPAL!$N$135,VLOOKUP($S$477,'Banco de Dados'!$B$4:$J$50,6,FALSE)*(1-(PRINCIPAL!$O$135/100)),VLOOKUP($S$477,'Banco de Dados'!$B$4:$J$50,6,FALSE)))))))))),"")</f>
        <v/>
      </c>
      <c r="S508" s="29" t="str">
        <f>IFERROR(R508*(IFERROR(VLOOKUP($S$477,'Banco de Dados'!$B$4:$J$50,4,FALSE),"ERRO")),"")</f>
        <v/>
      </c>
      <c r="T508" s="29" t="str">
        <f t="shared" si="338"/>
        <v/>
      </c>
      <c r="U508" s="103" t="str">
        <f>IFERROR(T508*(C508*(PRINCIPAL!$G$135/100))*0.47*(44/12),"")</f>
        <v/>
      </c>
      <c r="V508" s="103" t="str">
        <f t="shared" si="314"/>
        <v/>
      </c>
      <c r="W508" s="30" t="str">
        <f>IFERROR(IF(AND(PRINCIPAL!$H$136&lt;&gt;"",OR(L508=PRINCIPAL!$I$136,L508=PRINCIPAL!$I$136+PRINCIPAL!$I$136,L508=PRINCIPAL!$I$136+PRINCIPAL!$I$136+PRINCIPAL!$I$136)),0,IF(AND(PRINCIPAL!$H$136&lt;&gt;"",L508=PRINCIPAL!$J$136),VLOOKUP($X$477,'Banco de Dados'!$B$4:$J$50,8,FALSE)*PRINCIPAL!$H$136*(1-(PRINCIPAL!$K$136/100)),IF(AND(PRINCIPAL!$H$136&lt;&gt;"",L508=PRINCIPAL!$L$136),VLOOKUP($X$477,'Banco de Dados'!$B$4:$J$50,8,FALSE)*PRINCIPAL!$H$136*(1-(PRINCIPAL!$M$136/100)),IF(AND(PRINCIPAL!$H$136&lt;&gt;"",L508=PRINCIPAL!$N$136),VLOOKUP($X$477,'Banco de Dados'!$B$4:$J$50,8,FALSE)*PRINCIPAL!$H$136*(1-(PRINCIPAL!$O$136/100)),IF(PRINCIPAL!$H$136&lt;&gt;"",VLOOKUP($X$477,'Banco de Dados'!$B$4:$J$50,8,FALSE)*PRINCIPAL!$H$136,IF(OR(L508=PRINCIPAL!$I$136,L508=PRINCIPAL!$I$136+PRINCIPAL!$I$136,L508=PRINCIPAL!$I$136+PRINCIPAL!$I$136+PRINCIPAL!$I$136),0,IF(L508=PRINCIPAL!$J$136,VLOOKUP($X$477,'Banco de Dados'!$B$4:$J$50,6,FALSE)*(1-(PRINCIPAL!$K$136/100)),IF(L508=PRINCIPAL!$L$136,VLOOKUP($X$477,'Banco de Dados'!$B$4:$J$50,6,FALSE)*(1-(PRINCIPAL!$M$136/100)),IF(L508=PRINCIPAL!$N$136,VLOOKUP($X$477,'Banco de Dados'!$B$4:$J$50,6,FALSE)*(1-(PRINCIPAL!$O$136/100)),VLOOKUP($X$477,'Banco de Dados'!$B$4:$J$50,6,FALSE)))))))))),"")</f>
        <v/>
      </c>
      <c r="X508" s="29" t="str">
        <f>IFERROR(W508*(IFERROR(VLOOKUP($X$477,'Banco de Dados'!$B$4:$J$50,4,FALSE),"ERRO")),"")</f>
        <v/>
      </c>
      <c r="Y508" s="29" t="str">
        <f t="shared" si="332"/>
        <v/>
      </c>
      <c r="Z508" s="103" t="str">
        <f>IFERROR(Y508*(C508*(PRINCIPAL!$G$136/100))*0.47*(44/12),"")</f>
        <v/>
      </c>
      <c r="AA508" s="111" t="str">
        <f t="shared" si="333"/>
        <v/>
      </c>
      <c r="AB508" s="30" t="str">
        <f>IFERROR(IF(AND(PRINCIPAL!$H$137&lt;&gt;"",OR(L508=PRINCIPAL!$I$137,L508=PRINCIPAL!$I$137+PRINCIPAL!$I$137,L508=PRINCIPAL!$I$137+PRINCIPAL!$I$137+PRINCIPAL!$I$137)),0,IF(AND(PRINCIPAL!$H$137&lt;&gt;"",L508=PRINCIPAL!$J$137),VLOOKUP($AC$477,'Banco de Dados'!$B$4:$J$50,8,FALSE)*PRINCIPAL!$H$137*(1-(PRINCIPAL!$K$137/100)),IF(AND(PRINCIPAL!$H$137&lt;&gt;"",L508=PRINCIPAL!$L$137),VLOOKUP($AC$477,'Banco de Dados'!$B$4:$J$50,8,FALSE)*PRINCIPAL!$H$137*(1-(PRINCIPAL!$M$137/100)),IF(AND(PRINCIPAL!$H$137&lt;&gt;"",L508=PRINCIPAL!$N$137),VLOOKUP($AC$477,'Banco de Dados'!$B$4:$J$50,8,FALSE)*PRINCIPAL!$H$137*(1-(PRINCIPAL!$O$137/100)),IF(PRINCIPAL!$H$137&lt;&gt;"",VLOOKUP($AC$477,'Banco de Dados'!$B$4:$J$50,8,FALSE)*PRINCIPAL!$H$137,IF(OR(L508=PRINCIPAL!$I$137,L508=PRINCIPAL!$I$137+PRINCIPAL!$I$137,L508=PRINCIPAL!$I$137+PRINCIPAL!$I$137+PRINCIPAL!$I$137),0,IF(L508=PRINCIPAL!$J$137,VLOOKUP($AC$477,'Banco de Dados'!$B$4:$J$50,6,FALSE)*(1-(PRINCIPAL!$K$137/100)),IF(L508=PRINCIPAL!$L$137,VLOOKUP($AC$477,'Banco de Dados'!$B$4:$J$50,6,FALSE)*(1-(PRINCIPAL!$M$137/100)),IF(L508=PRINCIPAL!$N$137,VLOOKUP($AC$477,'Banco de Dados'!$B$4:$J$50,6,FALSE)*(1-(PRINCIPAL!$O$137/100)),VLOOKUP($AC$477,'Banco de Dados'!$B$4:$J$50,6,FALSE)))))))))),"")</f>
        <v/>
      </c>
      <c r="AC508" s="29" t="str">
        <f>IFERROR(AB508*(IFERROR(VLOOKUP($AC$477,'Banco de Dados'!$B$4:$J$50,4,FALSE),"ERRO")),"")</f>
        <v/>
      </c>
      <c r="AD508" s="29" t="str">
        <f t="shared" si="323"/>
        <v/>
      </c>
      <c r="AE508" s="103" t="str">
        <f>IFERROR(AD508*(C508*(PRINCIPAL!$G$137/100))*0.47*(44/12),"")</f>
        <v/>
      </c>
      <c r="AF508" s="111" t="str">
        <f t="shared" si="324"/>
        <v/>
      </c>
      <c r="AG508" s="30" t="str">
        <f>IFERROR(IF(AND(PRINCIPAL!$H$138&lt;&gt;"",OR(L508=PRINCIPAL!$I$138,L508=PRINCIPAL!$I$138+PRINCIPAL!$I$138,L508=PRINCIPAL!$I$138+PRINCIPAL!$I$138+PRINCIPAL!$I$138)),0,IF(AND(PRINCIPAL!$H$138&lt;&gt;"",L508=PRINCIPAL!$J$138),VLOOKUP($AH$477,'Banco de Dados'!$B$4:$J$50,8,FALSE)*PRINCIPAL!$H$138*(1-(PRINCIPAL!$K$138/100)),IF(AND(PRINCIPAL!$H$138&lt;&gt;"",L508=PRINCIPAL!$L$138),VLOOKUP($AH$477,'Banco de Dados'!$B$4:$J$50,8,FALSE)*PRINCIPAL!$H$138*(1-(PRINCIPAL!$M$138/100)),IF(AND(PRINCIPAL!$H$138&lt;&gt;"",L508=PRINCIPAL!$N$138),VLOOKUP($AH$477,'Banco de Dados'!$B$4:$J$50,8,FALSE)*PRINCIPAL!$H$138*(1-(PRINCIPAL!$O$138/100)),IF(PRINCIPAL!$H$138&lt;&gt;"",VLOOKUP($AH$477,'Banco de Dados'!$B$4:$J$50,8,FALSE)*PRINCIPAL!$H$138,IF(OR(L508=PRINCIPAL!$I$138,L508=PRINCIPAL!$I$138+PRINCIPAL!$I$138,L508=PRINCIPAL!$I$138+PRINCIPAL!$I$138+PRINCIPAL!$I$138),0,IF(L508=PRINCIPAL!$J$138,VLOOKUP($AH$477,'Banco de Dados'!$B$4:$J$50,6,FALSE)*(1-(PRINCIPAL!$K$138/100)),IF(L508=PRINCIPAL!$L$138,VLOOKUP($AH$477,'Banco de Dados'!$B$4:$J$50,6,FALSE)*(1-(PRINCIPAL!$M$138/100)),IF(L508=PRINCIPAL!$N$138,VLOOKUP($AH$477,'Banco de Dados'!$B$4:$J$50,6,FALSE)*(1-(PRINCIPAL!$O$138/100)),VLOOKUP($AH$477,'Banco de Dados'!$B$4:$J$50,6,FALSE)))))))))),"")</f>
        <v/>
      </c>
      <c r="AH508" s="29" t="str">
        <f>IFERROR(AG508*(IFERROR(VLOOKUP($AH$477,'Banco de Dados'!$B$4:$J$50,4,FALSE),"ERRO")),"")</f>
        <v/>
      </c>
      <c r="AI508" s="29" t="str">
        <f t="shared" si="325"/>
        <v/>
      </c>
      <c r="AJ508" s="103" t="str">
        <f>IFERROR(AI508*(C508*(PRINCIPAL!$G$138/100))*0.47*(44/12),"")</f>
        <v/>
      </c>
      <c r="AK508" s="111" t="str">
        <f t="shared" si="334"/>
        <v/>
      </c>
      <c r="AL508" s="30" t="str">
        <f>IFERROR(IF(AND(PRINCIPAL!$H$139&lt;&gt;"",OR(L508=PRINCIPAL!$I$139,L508=PRINCIPAL!$I$139+PRINCIPAL!$I$139,L508=PRINCIPAL!$I$139+PRINCIPAL!$I$139+PRINCIPAL!$I$139)),0,IF(AND(PRINCIPAL!$H$139&lt;&gt;"",L508=PRINCIPAL!$J$139),VLOOKUP($AM$477,'Banco de Dados'!$B$4:$J$50,8,FALSE)*PRINCIPAL!$H$139*(1-(PRINCIPAL!$K$139/100)),IF(AND(PRINCIPAL!$H$139&lt;&gt;"",L508=PRINCIPAL!$L$139),VLOOKUP($AM$477,'Banco de Dados'!$B$4:$J$50,8,FALSE)*PRINCIPAL!$H$139*(1-(PRINCIPAL!$M$139/100)),IF(AND(PRINCIPAL!$H$139&lt;&gt;"",L508=PRINCIPAL!$N$139),VLOOKUP($AM$477,'Banco de Dados'!$B$4:$J$50,8,FALSE)*PRINCIPAL!$H$139*(1-(PRINCIPAL!$O$139/100)),IF(PRINCIPAL!$H$139&lt;&gt;"",VLOOKUP($AM$477,'Banco de Dados'!$B$4:$J$50,8,FALSE)*PRINCIPAL!$H$139,IF(OR(L508=PRINCIPAL!$I$139,L508=PRINCIPAL!$I$139+PRINCIPAL!$I$139,L508=PRINCIPAL!$I$139+PRINCIPAL!$I$139+PRINCIPAL!$I$139),0,IF(L508=PRINCIPAL!$J$139,VLOOKUP($AM$477,'Banco de Dados'!$B$4:$J$50,6,FALSE)*(1-(PRINCIPAL!$K$139/100)),IF(L508=PRINCIPAL!$L$139,VLOOKUP($AM$477,'Banco de Dados'!$B$4:$J$50,6,FALSE)*(1-(PRINCIPAL!$M$139/100)),IF(L508=PRINCIPAL!$N$139,VLOOKUP($AM$477,'Banco de Dados'!$B$4:$J$50,6,FALSE)*(1-(PRINCIPAL!$O$139/100)),VLOOKUP($AM$477,'Banco de Dados'!$B$4:$J$50,6,FALSE)))))))))),"")</f>
        <v/>
      </c>
      <c r="AM508" s="29" t="str">
        <f>IFERROR(AL508*(IFERROR(VLOOKUP($AM$477,'Banco de Dados'!$B$4:$J$50,4,FALSE),"ERRO")),"")</f>
        <v/>
      </c>
      <c r="AN508" s="29" t="str">
        <f t="shared" si="326"/>
        <v/>
      </c>
      <c r="AO508" s="103" t="str">
        <f>IFERROR(AN508*(C508*(PRINCIPAL!$G$139/100))*0.47*(44/12),"")</f>
        <v/>
      </c>
      <c r="AP508" s="111" t="str">
        <f t="shared" si="327"/>
        <v/>
      </c>
      <c r="AQ508" s="30" t="str">
        <f>IFERROR(IF(AND(PRINCIPAL!$H$140&lt;&gt;"",OR(L508=PRINCIPAL!$I$140,L508=PRINCIPAL!$I$140+PRINCIPAL!$I$140,L508=PRINCIPAL!$I$140+PRINCIPAL!$I$140+PRINCIPAL!$I$140)),0,IF(AND(PRINCIPAL!$H$140&lt;&gt;"",L508=PRINCIPAL!$J$140),VLOOKUP($AR$477,'Banco de Dados'!$B$4:$J$50,8,FALSE)*PRINCIPAL!$H$140*(1-(PRINCIPAL!$K$140/100)),IF(AND(PRINCIPAL!$H$140&lt;&gt;"",L508=PRINCIPAL!$L$140),VLOOKUP($AR$477,'Banco de Dados'!$B$4:$J$50,8,FALSE)*PRINCIPAL!$H$140*(1-(PRINCIPAL!$M$140/100)),IF(AND(PRINCIPAL!$H$140&lt;&gt;"",L508=PRINCIPAL!$N$140),VLOOKUP($AR$477,'Banco de Dados'!$B$4:$J$50,8,FALSE)*PRINCIPAL!$H$140*(1-(PRINCIPAL!$O$140/100)),IF(PRINCIPAL!$H$140&lt;&gt;"",VLOOKUP($AR$477,'Banco de Dados'!$B$4:$J$50,8,FALSE)*PRINCIPAL!$H$140,IF(OR(L508=PRINCIPAL!$I$140,L508=PRINCIPAL!$I$140+PRINCIPAL!$I$140,L508=PRINCIPAL!$I$140+PRINCIPAL!$I$140+PRINCIPAL!$I$140),0,IF(L508=PRINCIPAL!$J$140,VLOOKUP($AR$477,'Banco de Dados'!$B$4:$J$50,6,FALSE)*(1-(PRINCIPAL!$K$140/100)),IF(L508=PRINCIPAL!$L$140,VLOOKUP($AR$477,'Banco de Dados'!$B$4:$J$50,6,FALSE)*(1-(PRINCIPAL!$M$140/100)),IF(L508=PRINCIPAL!$N$140,VLOOKUP($AR$477,'Banco de Dados'!$B$4:$J$50,6,FALSE)*(1-(PRINCIPAL!$O$140/100)),VLOOKUP($AR$477,'Banco de Dados'!$B$4:$J$50,6,FALSE)))))))))),"")</f>
        <v/>
      </c>
      <c r="AR508" s="29" t="str">
        <f>IFERROR(AQ508*(IFERROR(VLOOKUP($AR$477,'Banco de Dados'!$B$4:$J$50,4,FALSE),"ERRO")),"")</f>
        <v/>
      </c>
      <c r="AS508" s="29" t="str">
        <f t="shared" si="328"/>
        <v/>
      </c>
      <c r="AT508" s="103" t="str">
        <f>IFERROR(AS508*(C508*(PRINCIPAL!$G$140/100))*0.47*(44/12),"")</f>
        <v/>
      </c>
      <c r="AU508" s="111" t="str">
        <f t="shared" si="329"/>
        <v/>
      </c>
      <c r="AV508" s="30" t="str">
        <f>IFERROR(IF(AND(PRINCIPAL!$H$141&lt;&gt;"",OR(L508=PRINCIPAL!$I$141,L508=PRINCIPAL!$I$141+PRINCIPAL!$I$141,L508=PRINCIPAL!$I$141+PRINCIPAL!$I$141+PRINCIPAL!$I$141)),0,IF(AND(PRINCIPAL!$H$141&lt;&gt;"",L508=PRINCIPAL!$J$141),VLOOKUP($AW$477,'Banco de Dados'!$B$4:$J$50,8,FALSE)*PRINCIPAL!$H$141*(1-(PRINCIPAL!$K$141/100)),IF(AND(PRINCIPAL!$H$141&lt;&gt;"",L508=PRINCIPAL!$L$141),VLOOKUP($AW$477,'Banco de Dados'!$B$4:$J$50,8,FALSE)*PRINCIPAL!$H$141*(1-(PRINCIPAL!$M$141/100)),IF(AND(PRINCIPAL!$H$141&lt;&gt;"",L508=PRINCIPAL!$N$141),VLOOKUP($AW$477,'Banco de Dados'!$B$4:$J$50,8,FALSE)*PRINCIPAL!$H$141*(1-(PRINCIPAL!$O$141/100)),IF(PRINCIPAL!$H$141&lt;&gt;"",VLOOKUP($AW$477,'Banco de Dados'!$B$4:$J$50,8,FALSE)*PRINCIPAL!$H$141,IF(OR(L508=PRINCIPAL!$I$141,L508=PRINCIPAL!$I$141+PRINCIPAL!$I$141,L508=PRINCIPAL!$I$141+PRINCIPAL!$I$141+PRINCIPAL!$I$141),0,IF(L508=PRINCIPAL!$J$141,VLOOKUP($AW$477,'Banco de Dados'!$B$4:$J$50,6,FALSE)*(1-(PRINCIPAL!$K$141/100)),IF(L508=PRINCIPAL!$L$141,VLOOKUP($AW$477,'Banco de Dados'!$B$4:$J$50,6,FALSE)*(1-(PRINCIPAL!$M$141/100)),IF(L508=PRINCIPAL!$N$141,VLOOKUP($AW$477,'Banco de Dados'!$B$4:$J$50,6,FALSE)*(1-(PRINCIPAL!$O$141/100)),VLOOKUP($AW$477,'Banco de Dados'!$B$4:$J$50,6,FALSE)))))))))),"")</f>
        <v/>
      </c>
      <c r="AW508" s="29" t="str">
        <f>IFERROR(AV508*(IFERROR(VLOOKUP($AW$477,'Banco de Dados'!$B$4:$J$50,4,FALSE),"ERRO")),"")</f>
        <v/>
      </c>
      <c r="AX508" s="29" t="str">
        <f t="shared" si="330"/>
        <v/>
      </c>
      <c r="AY508" s="103" t="str">
        <f>IFERROR(AX508*(C508*(PRINCIPAL!$G$141/100))*0.47*(44/12),"")</f>
        <v/>
      </c>
      <c r="AZ508" s="111" t="str">
        <f t="shared" si="335"/>
        <v/>
      </c>
      <c r="BA508" s="30" t="str">
        <f>IFERROR(IF(AND(PRINCIPAL!$H$142&lt;&gt;"",OR(L508=PRINCIPAL!$I$142,L508=PRINCIPAL!$I$142+PRINCIPAL!$I$142,L508=PRINCIPAL!$I$142+PRINCIPAL!$I$142+PRINCIPAL!$I$142)),0,IF(AND(PRINCIPAL!$H$142&lt;&gt;"",L508=PRINCIPAL!$J$142),VLOOKUP($BB$477,'Banco de Dados'!$B$4:$J$50,8,FALSE)*PRINCIPAL!$H$142*(1-(PRINCIPAL!$K$142/100)),IF(AND(PRINCIPAL!$H$142&lt;&gt;"",L508=PRINCIPAL!$L$142),VLOOKUP($BB$477,'Banco de Dados'!$B$4:$J$50,8,FALSE)*PRINCIPAL!$H$142*(1-(PRINCIPAL!$M$142/100)),IF(AND(PRINCIPAL!$H$142&lt;&gt;"",L508=PRINCIPAL!$N$142),VLOOKUP($BB$477,'Banco de Dados'!$B$4:$J$50,8,FALSE)*PRINCIPAL!$H$142*(1-(PRINCIPAL!$O$142/100)),IF(PRINCIPAL!$H$142&lt;&gt;"",VLOOKUP($BB$477,'Banco de Dados'!$B$4:$J$50,8,FALSE)*PRINCIPAL!$H$142,IF(OR(L508=PRINCIPAL!$I$142,L508=PRINCIPAL!$I$142+PRINCIPAL!$I$142,L508=PRINCIPAL!$I$142+PRINCIPAL!$I$142+PRINCIPAL!$I$142),0,IF(L508=PRINCIPAL!$J$142,VLOOKUP($BB$477,'Banco de Dados'!$B$4:$J$50,6,FALSE)*(1-(PRINCIPAL!$K$142/100)),IF(L508=PRINCIPAL!$L$142,VLOOKUP($BB$477,'Banco de Dados'!$B$4:$J$50,6,FALSE)*(1-(PRINCIPAL!$M$142/100)),IF(L508=PRINCIPAL!$N$142,VLOOKUP($BB$477,'Banco de Dados'!$B$4:$J$50,6,FALSE)*(1-(PRINCIPAL!$O$142/100)),VLOOKUP($BB$477,'Banco de Dados'!$B$4:$J$50,6,FALSE)))))))))),"")</f>
        <v/>
      </c>
      <c r="BB508" s="29" t="str">
        <f>IFERROR(BA508*(IFERROR(VLOOKUP($BB$477,'Banco de Dados'!$B$4:$J$50,4,FALSE),"ERRO")),"")</f>
        <v/>
      </c>
      <c r="BC508" s="29" t="str">
        <f t="shared" si="336"/>
        <v/>
      </c>
      <c r="BD508" s="103" t="str">
        <f>IFERROR(BC508*(C508*(PRINCIPAL!$G$142/100))*0.47*(44/12),"")</f>
        <v/>
      </c>
      <c r="BE508" s="111" t="str">
        <f t="shared" si="315"/>
        <v/>
      </c>
      <c r="BF508" s="30" t="str">
        <f>IFERROR(IF(AND(PRINCIPAL!$H$143&lt;&gt;"",OR(L508=PRINCIPAL!$I$143,L508=PRINCIPAL!$I$143+PRINCIPAL!$I$143,L508=PRINCIPAL!$I$143+PRINCIPAL!$I$143+PRINCIPAL!$I$143)),0,IF(AND(PRINCIPAL!$H$143&lt;&gt;"",L508=PRINCIPAL!$J$143),VLOOKUP($BG$477,'Banco de Dados'!$B$4:$J$50,8,FALSE)*PRINCIPAL!$H$143*(1-(PRINCIPAL!$K$143/100)),IF(AND(PRINCIPAL!$H$143&lt;&gt;"",L508=PRINCIPAL!$L$143),VLOOKUP($BG$477,'Banco de Dados'!$B$4:$J$50,8,FALSE)*PRINCIPAL!$H$143*(1-(PRINCIPAL!$M$143/100)),IF(AND(PRINCIPAL!$H$143&lt;&gt;"",L508=PRINCIPAL!$N$143),VLOOKUP($BG$477,'Banco de Dados'!$B$4:$J$50,8,FALSE)*PRINCIPAL!$H$143*(1-(PRINCIPAL!$O$143/100)),IF(PRINCIPAL!$H$143&lt;&gt;"",VLOOKUP($BG$477,'Banco de Dados'!$B$4:$J$50,8,FALSE)*PRINCIPAL!$H$143,IF(OR(L508=PRINCIPAL!$I$143,L508=PRINCIPAL!$I$143+PRINCIPAL!$I$143,L508=PRINCIPAL!$I$143+PRINCIPAL!$I$143+PRINCIPAL!$I$143),0,IF(L508=PRINCIPAL!$J$143,VLOOKUP($BG$477,'Banco de Dados'!$B$4:$J$50,6,FALSE)*(1-(PRINCIPAL!$K$143/100)),IF(L508=PRINCIPAL!$L$143,VLOOKUP($BG$477,'Banco de Dados'!$B$4:$J$50,6,FALSE)*(1-(PRINCIPAL!$M$143/100)),IF(L508=PRINCIPAL!$N$143,VLOOKUP($BG$477,'Banco de Dados'!$B$4:$J$50,6,FALSE)*(1-(PRINCIPAL!$O$143/100)),VLOOKUP($BG$477,'Banco de Dados'!$B$4:$J$50,6,FALSE)))))))))),"")</f>
        <v/>
      </c>
      <c r="BG508" s="29" t="str">
        <f>IFERROR(BF508*(IFERROR(VLOOKUP($BG$477,'Banco de Dados'!$B$4:$J$50,4,FALSE),"ERRO")),"")</f>
        <v/>
      </c>
      <c r="BH508" s="29" t="str">
        <f t="shared" si="331"/>
        <v/>
      </c>
      <c r="BI508" s="103" t="str">
        <f>IFERROR(BH508*(C508*(PRINCIPAL!$G$143/100))*0.47*(44/12),"")</f>
        <v/>
      </c>
      <c r="BJ508" s="102" t="str">
        <f t="shared" si="316"/>
        <v/>
      </c>
    </row>
    <row r="509" spans="2:62" ht="12.75" customHeight="1" x14ac:dyDescent="0.3">
      <c r="B509" s="326">
        <f t="shared" si="317"/>
        <v>2050</v>
      </c>
      <c r="C509" s="340"/>
      <c r="D509" s="1"/>
      <c r="E509" s="116">
        <v>30</v>
      </c>
      <c r="F509" s="24" t="str">
        <f>IFERROR(VLOOKUP($G$477,'Banco de Dados'!$B$4:$J$50,6,FALSE),"")</f>
        <v/>
      </c>
      <c r="G509" s="25" t="str">
        <f>IFERROR(F509*(IFERROR(VLOOKUP($G$477,'Banco de Dados'!$B$4:$J$50,4,FALSE),"ERRO")),"")</f>
        <v/>
      </c>
      <c r="H509" s="25" t="str">
        <f t="shared" si="318"/>
        <v/>
      </c>
      <c r="I509" s="103" t="str">
        <f t="shared" si="319"/>
        <v/>
      </c>
      <c r="J509" s="117" t="str">
        <f t="shared" si="320"/>
        <v/>
      </c>
      <c r="K509" s="1"/>
      <c r="L509" s="91">
        <v>30</v>
      </c>
      <c r="M509" s="24" t="str">
        <f>IFERROR(IF(AND(PRINCIPAL!$H$134&lt;&gt;"",OR(L509=PRINCIPAL!$I$134,L509=PRINCIPAL!$I$134+PRINCIPAL!$I$134,L509=PRINCIPAL!$I$134+PRINCIPAL!$I$134+PRINCIPAL!$I$134)),0,IF(AND(PRINCIPAL!$H$134&lt;&gt;"",L509=PRINCIPAL!$J$134),VLOOKUP($N$477,'Banco de Dados'!$B$4:$J$50,8,FALSE)*PRINCIPAL!$H$134*(1-(PRINCIPAL!$K$134/100)),IF(AND(PRINCIPAL!$H$134&lt;&gt;"",L509=PRINCIPAL!$L$134),VLOOKUP($N$477,'Banco de Dados'!$B$4:$J$50,8,FALSE)*PRINCIPAL!$H$134*(1-(PRINCIPAL!$M$134/100)),IF(AND(PRINCIPAL!$H$134&lt;&gt;"",L509=PRINCIPAL!$N$134),VLOOKUP($N$477,'Banco de Dados'!$B$4:$J$50,8,FALSE)*PRINCIPAL!$H$134*(1-(PRINCIPAL!$O$134/100)),IF(PRINCIPAL!$H$134&lt;&gt;"",VLOOKUP($N$477,'Banco de Dados'!$B$4:$J$50,8,FALSE)*PRINCIPAL!$H$134,IF(OR(L509=PRINCIPAL!$I$134,L509=PRINCIPAL!$I$134+PRINCIPAL!$I$134,L509=PRINCIPAL!$I$134+PRINCIPAL!$I$134+PRINCIPAL!$I$134),0,IF(L509=PRINCIPAL!$J$134,VLOOKUP($N$477,'Banco de Dados'!$B$4:$J$50,6,FALSE)*(1-(PRINCIPAL!$K$134/100)),IF(L509=PRINCIPAL!$L$134,VLOOKUP($N$477,'Banco de Dados'!$B$4:$J$50,6,FALSE)*(1-(PRINCIPAL!$M$134/100)),IF(L509=PRINCIPAL!$N$134,VLOOKUP($N$477,'Banco de Dados'!$B$4:$J$50,6,FALSE)*(1-(PRINCIPAL!$O$134/100)),VLOOKUP($N$477,'Banco de Dados'!$B$4:$J$50,6,FALSE)))))))))),"")</f>
        <v/>
      </c>
      <c r="N509" s="25" t="str">
        <f>IFERROR(M509*(IFERROR(VLOOKUP($N$477,'Banco de Dados'!$B$4:$J$50,4,FALSE),"ERRO")),"")</f>
        <v/>
      </c>
      <c r="O509" s="25" t="str">
        <f t="shared" si="339"/>
        <v/>
      </c>
      <c r="P509" s="103" t="str">
        <f>IFERROR(O509*(C509*(PRINCIPAL!$G$134/100))*0.47*(44/12),"")</f>
        <v/>
      </c>
      <c r="Q509" s="107" t="str">
        <f t="shared" si="341"/>
        <v/>
      </c>
      <c r="R509" s="29" t="str">
        <f>IFERROR(IF(AND(PRINCIPAL!$H$135&lt;&gt;"",OR(L509=PRINCIPAL!$I$135,L509=PRINCIPAL!$I$135+PRINCIPAL!$I$135,L509=PRINCIPAL!$I$135+PRINCIPAL!$I$135+PRINCIPAL!$I$135)),0,IF(AND(PRINCIPAL!$H$135&lt;&gt;"",L509=PRINCIPAL!$J$135),VLOOKUP($S$477,'Banco de Dados'!$B$4:$J$50,8,FALSE)*PRINCIPAL!$H$135*(1-(PRINCIPAL!$K$135/100)),IF(AND(PRINCIPAL!$H$135&lt;&gt;"",L509=PRINCIPAL!$L$135),VLOOKUP($S$477,'Banco de Dados'!$B$4:$J$50,8,FALSE)*PRINCIPAL!$H$135*(1-(PRINCIPAL!$M$135/100)),IF(AND(PRINCIPAL!$H$135&lt;&gt;"",L509=PRINCIPAL!$N$135),VLOOKUP($S$477,'Banco de Dados'!$B$4:$J$50,8,FALSE)*PRINCIPAL!$H$135*(1-(PRINCIPAL!$O$135/100)),IF(PRINCIPAL!$H$135&lt;&gt;"",VLOOKUP($S$477,'Banco de Dados'!$B$4:$J$50,8,FALSE)*PRINCIPAL!$H$135,IF(OR(L509=PRINCIPAL!$I$135,L509=PRINCIPAL!$I$135+PRINCIPAL!$I$135,L509=PRINCIPAL!$I$135+PRINCIPAL!$I$135+PRINCIPAL!$I$135),0,IF(L509=PRINCIPAL!$J$135,VLOOKUP($S$477,'Banco de Dados'!$B$4:$J$50,6,FALSE)*(1-(PRINCIPAL!$K$135/100)),IF(L509=PRINCIPAL!$L$135,VLOOKUP($S$477,'Banco de Dados'!$B$4:$J$50,6,FALSE)*(1-(PRINCIPAL!$M$135/100)),IF(L509=PRINCIPAL!$N$135,VLOOKUP($S$477,'Banco de Dados'!$B$4:$J$50,6,FALSE)*(1-(PRINCIPAL!$O$135/100)),VLOOKUP($S$477,'Banco de Dados'!$B$4:$J$50,6,FALSE)))))))))),"")</f>
        <v/>
      </c>
      <c r="S509" s="29" t="str">
        <f>IFERROR(R509*(IFERROR(VLOOKUP($S$477,'Banco de Dados'!$B$4:$J$50,4,FALSE),"ERRO")),"")</f>
        <v/>
      </c>
      <c r="T509" s="29" t="str">
        <f t="shared" si="338"/>
        <v/>
      </c>
      <c r="U509" s="103" t="str">
        <f>IFERROR(T509*(C509*(PRINCIPAL!$G$135/100))*0.47*(44/12),"")</f>
        <v/>
      </c>
      <c r="V509" s="103" t="str">
        <f t="shared" si="314"/>
        <v/>
      </c>
      <c r="W509" s="30" t="str">
        <f>IFERROR(IF(AND(PRINCIPAL!$H$136&lt;&gt;"",OR(L509=PRINCIPAL!$I$136,L509=PRINCIPAL!$I$136+PRINCIPAL!$I$136,L509=PRINCIPAL!$I$136+PRINCIPAL!$I$136+PRINCIPAL!$I$136)),0,IF(AND(PRINCIPAL!$H$136&lt;&gt;"",L509=PRINCIPAL!$J$136),VLOOKUP($X$477,'Banco de Dados'!$B$4:$J$50,8,FALSE)*PRINCIPAL!$H$136*(1-(PRINCIPAL!$K$136/100)),IF(AND(PRINCIPAL!$H$136&lt;&gt;"",L509=PRINCIPAL!$L$136),VLOOKUP($X$477,'Banco de Dados'!$B$4:$J$50,8,FALSE)*PRINCIPAL!$H$136*(1-(PRINCIPAL!$M$136/100)),IF(AND(PRINCIPAL!$H$136&lt;&gt;"",L509=PRINCIPAL!$N$136),VLOOKUP($X$477,'Banco de Dados'!$B$4:$J$50,8,FALSE)*PRINCIPAL!$H$136*(1-(PRINCIPAL!$O$136/100)),IF(PRINCIPAL!$H$136&lt;&gt;"",VLOOKUP($X$477,'Banco de Dados'!$B$4:$J$50,8,FALSE)*PRINCIPAL!$H$136,IF(OR(L509=PRINCIPAL!$I$136,L509=PRINCIPAL!$I$136+PRINCIPAL!$I$136,L509=PRINCIPAL!$I$136+PRINCIPAL!$I$136+PRINCIPAL!$I$136),0,IF(L509=PRINCIPAL!$J$136,VLOOKUP($X$477,'Banco de Dados'!$B$4:$J$50,6,FALSE)*(1-(PRINCIPAL!$K$136/100)),IF(L509=PRINCIPAL!$L$136,VLOOKUP($X$477,'Banco de Dados'!$B$4:$J$50,6,FALSE)*(1-(PRINCIPAL!$M$136/100)),IF(L509=PRINCIPAL!$N$136,VLOOKUP($X$477,'Banco de Dados'!$B$4:$J$50,6,FALSE)*(1-(PRINCIPAL!$O$136/100)),VLOOKUP($X$477,'Banco de Dados'!$B$4:$J$50,6,FALSE)))))))))),"")</f>
        <v/>
      </c>
      <c r="X509" s="29" t="str">
        <f>IFERROR(W509*(IFERROR(VLOOKUP($X$477,'Banco de Dados'!$B$4:$J$50,4,FALSE),"ERRO")),"")</f>
        <v/>
      </c>
      <c r="Y509" s="29" t="str">
        <f t="shared" si="332"/>
        <v/>
      </c>
      <c r="Z509" s="103" t="str">
        <f>IFERROR(Y509*(C509*(PRINCIPAL!$G$136/100))*0.47*(44/12),"")</f>
        <v/>
      </c>
      <c r="AA509" s="111" t="str">
        <f t="shared" si="333"/>
        <v/>
      </c>
      <c r="AB509" s="30" t="str">
        <f>IFERROR(IF(AND(PRINCIPAL!$H$137&lt;&gt;"",OR(L509=PRINCIPAL!$I$137,L509=PRINCIPAL!$I$137+PRINCIPAL!$I$137,L509=PRINCIPAL!$I$137+PRINCIPAL!$I$137+PRINCIPAL!$I$137)),0,IF(AND(PRINCIPAL!$H$137&lt;&gt;"",L509=PRINCIPAL!$J$137),VLOOKUP($AC$477,'Banco de Dados'!$B$4:$J$50,8,FALSE)*PRINCIPAL!$H$137*(1-(PRINCIPAL!$K$137/100)),IF(AND(PRINCIPAL!$H$137&lt;&gt;"",L509=PRINCIPAL!$L$137),VLOOKUP($AC$477,'Banco de Dados'!$B$4:$J$50,8,FALSE)*PRINCIPAL!$H$137*(1-(PRINCIPAL!$M$137/100)),IF(AND(PRINCIPAL!$H$137&lt;&gt;"",L509=PRINCIPAL!$N$137),VLOOKUP($AC$477,'Banco de Dados'!$B$4:$J$50,8,FALSE)*PRINCIPAL!$H$137*(1-(PRINCIPAL!$O$137/100)),IF(PRINCIPAL!$H$137&lt;&gt;"",VLOOKUP($AC$477,'Banco de Dados'!$B$4:$J$50,8,FALSE)*PRINCIPAL!$H$137,IF(OR(L509=PRINCIPAL!$I$137,L509=PRINCIPAL!$I$137+PRINCIPAL!$I$137,L509=PRINCIPAL!$I$137+PRINCIPAL!$I$137+PRINCIPAL!$I$137),0,IF(L509=PRINCIPAL!$J$137,VLOOKUP($AC$477,'Banco de Dados'!$B$4:$J$50,6,FALSE)*(1-(PRINCIPAL!$K$137/100)),IF(L509=PRINCIPAL!$L$137,VLOOKUP($AC$477,'Banco de Dados'!$B$4:$J$50,6,FALSE)*(1-(PRINCIPAL!$M$137/100)),IF(L509=PRINCIPAL!$N$137,VLOOKUP($AC$477,'Banco de Dados'!$B$4:$J$50,6,FALSE)*(1-(PRINCIPAL!$O$137/100)),VLOOKUP($AC$477,'Banco de Dados'!$B$4:$J$50,6,FALSE)))))))))),"")</f>
        <v/>
      </c>
      <c r="AC509" s="29" t="str">
        <f>IFERROR(AB509*(IFERROR(VLOOKUP($AC$477,'Banco de Dados'!$B$4:$J$50,4,FALSE),"ERRO")),"")</f>
        <v/>
      </c>
      <c r="AD509" s="29" t="str">
        <f t="shared" si="323"/>
        <v/>
      </c>
      <c r="AE509" s="103" t="str">
        <f>IFERROR(AD509*(C509*(PRINCIPAL!$G$137/100))*0.47*(44/12),"")</f>
        <v/>
      </c>
      <c r="AF509" s="111" t="str">
        <f t="shared" si="324"/>
        <v/>
      </c>
      <c r="AG509" s="30" t="str">
        <f>IFERROR(IF(AND(PRINCIPAL!$H$138&lt;&gt;"",OR(L509=PRINCIPAL!$I$138,L509=PRINCIPAL!$I$138+PRINCIPAL!$I$138,L509=PRINCIPAL!$I$138+PRINCIPAL!$I$138+PRINCIPAL!$I$138)),0,IF(AND(PRINCIPAL!$H$138&lt;&gt;"",L509=PRINCIPAL!$J$138),VLOOKUP($AH$477,'Banco de Dados'!$B$4:$J$50,8,FALSE)*PRINCIPAL!$H$138*(1-(PRINCIPAL!$K$138/100)),IF(AND(PRINCIPAL!$H$138&lt;&gt;"",L509=PRINCIPAL!$L$138),VLOOKUP($AH$477,'Banco de Dados'!$B$4:$J$50,8,FALSE)*PRINCIPAL!$H$138*(1-(PRINCIPAL!$M$138/100)),IF(AND(PRINCIPAL!$H$138&lt;&gt;"",L509=PRINCIPAL!$N$138),VLOOKUP($AH$477,'Banco de Dados'!$B$4:$J$50,8,FALSE)*PRINCIPAL!$H$138*(1-(PRINCIPAL!$O$138/100)),IF(PRINCIPAL!$H$138&lt;&gt;"",VLOOKUP($AH$477,'Banco de Dados'!$B$4:$J$50,8,FALSE)*PRINCIPAL!$H$138,IF(OR(L509=PRINCIPAL!$I$138,L509=PRINCIPAL!$I$138+PRINCIPAL!$I$138,L509=PRINCIPAL!$I$138+PRINCIPAL!$I$138+PRINCIPAL!$I$138),0,IF(L509=PRINCIPAL!$J$138,VLOOKUP($AH$477,'Banco de Dados'!$B$4:$J$50,6,FALSE)*(1-(PRINCIPAL!$K$138/100)),IF(L509=PRINCIPAL!$L$138,VLOOKUP($AH$477,'Banco de Dados'!$B$4:$J$50,6,FALSE)*(1-(PRINCIPAL!$M$138/100)),IF(L509=PRINCIPAL!$N$138,VLOOKUP($AH$477,'Banco de Dados'!$B$4:$J$50,6,FALSE)*(1-(PRINCIPAL!$O$138/100)),VLOOKUP($AH$477,'Banco de Dados'!$B$4:$J$50,6,FALSE)))))))))),"")</f>
        <v/>
      </c>
      <c r="AH509" s="29" t="str">
        <f>IFERROR(AG509*(IFERROR(VLOOKUP($AH$477,'Banco de Dados'!$B$4:$J$50,4,FALSE),"ERRO")),"")</f>
        <v/>
      </c>
      <c r="AI509" s="29" t="str">
        <f t="shared" si="325"/>
        <v/>
      </c>
      <c r="AJ509" s="103" t="str">
        <f>IFERROR(AI509*(C509*(PRINCIPAL!$G$138/100))*0.47*(44/12),"")</f>
        <v/>
      </c>
      <c r="AK509" s="111" t="str">
        <f t="shared" si="334"/>
        <v/>
      </c>
      <c r="AL509" s="30" t="str">
        <f>IFERROR(IF(AND(PRINCIPAL!$H$139&lt;&gt;"",OR(L509=PRINCIPAL!$I$139,L509=PRINCIPAL!$I$139+PRINCIPAL!$I$139,L509=PRINCIPAL!$I$139+PRINCIPAL!$I$139+PRINCIPAL!$I$139)),0,IF(AND(PRINCIPAL!$H$139&lt;&gt;"",L509=PRINCIPAL!$J$139),VLOOKUP($AM$477,'Banco de Dados'!$B$4:$J$50,8,FALSE)*PRINCIPAL!$H$139*(1-(PRINCIPAL!$K$139/100)),IF(AND(PRINCIPAL!$H$139&lt;&gt;"",L509=PRINCIPAL!$L$139),VLOOKUP($AM$477,'Banco de Dados'!$B$4:$J$50,8,FALSE)*PRINCIPAL!$H$139*(1-(PRINCIPAL!$M$139/100)),IF(AND(PRINCIPAL!$H$139&lt;&gt;"",L509=PRINCIPAL!$N$139),VLOOKUP($AM$477,'Banco de Dados'!$B$4:$J$50,8,FALSE)*PRINCIPAL!$H$139*(1-(PRINCIPAL!$O$139/100)),IF(PRINCIPAL!$H$139&lt;&gt;"",VLOOKUP($AM$477,'Banco de Dados'!$B$4:$J$50,8,FALSE)*PRINCIPAL!$H$139,IF(OR(L509=PRINCIPAL!$I$139,L509=PRINCIPAL!$I$139+PRINCIPAL!$I$139,L509=PRINCIPAL!$I$139+PRINCIPAL!$I$139+PRINCIPAL!$I$139),0,IF(L509=PRINCIPAL!$J$139,VLOOKUP($AM$477,'Banco de Dados'!$B$4:$J$50,6,FALSE)*(1-(PRINCIPAL!$K$139/100)),IF(L509=PRINCIPAL!$L$139,VLOOKUP($AM$477,'Banco de Dados'!$B$4:$J$50,6,FALSE)*(1-(PRINCIPAL!$M$139/100)),IF(L509=PRINCIPAL!$N$139,VLOOKUP($AM$477,'Banco de Dados'!$B$4:$J$50,6,FALSE)*(1-(PRINCIPAL!$O$139/100)),VLOOKUP($AM$477,'Banco de Dados'!$B$4:$J$50,6,FALSE)))))))))),"")</f>
        <v/>
      </c>
      <c r="AM509" s="29" t="str">
        <f>IFERROR(AL509*(IFERROR(VLOOKUP($AM$477,'Banco de Dados'!$B$4:$J$50,4,FALSE),"ERRO")),"")</f>
        <v/>
      </c>
      <c r="AN509" s="29" t="str">
        <f t="shared" si="326"/>
        <v/>
      </c>
      <c r="AO509" s="103" t="str">
        <f>IFERROR(AN509*(C509*(PRINCIPAL!$G$139/100))*0.47*(44/12),"")</f>
        <v/>
      </c>
      <c r="AP509" s="111" t="str">
        <f t="shared" si="327"/>
        <v/>
      </c>
      <c r="AQ509" s="30" t="str">
        <f>IFERROR(IF(AND(PRINCIPAL!$H$140&lt;&gt;"",OR(L509=PRINCIPAL!$I$140,L509=PRINCIPAL!$I$140+PRINCIPAL!$I$140,L509=PRINCIPAL!$I$140+PRINCIPAL!$I$140+PRINCIPAL!$I$140)),0,IF(AND(PRINCIPAL!$H$140&lt;&gt;"",L509=PRINCIPAL!$J$140),VLOOKUP($AR$477,'Banco de Dados'!$B$4:$J$50,8,FALSE)*PRINCIPAL!$H$140*(1-(PRINCIPAL!$K$140/100)),IF(AND(PRINCIPAL!$H$140&lt;&gt;"",L509=PRINCIPAL!$L$140),VLOOKUP($AR$477,'Banco de Dados'!$B$4:$J$50,8,FALSE)*PRINCIPAL!$H$140*(1-(PRINCIPAL!$M$140/100)),IF(AND(PRINCIPAL!$H$140&lt;&gt;"",L509=PRINCIPAL!$N$140),VLOOKUP($AR$477,'Banco de Dados'!$B$4:$J$50,8,FALSE)*PRINCIPAL!$H$140*(1-(PRINCIPAL!$O$140/100)),IF(PRINCIPAL!$H$140&lt;&gt;"",VLOOKUP($AR$477,'Banco de Dados'!$B$4:$J$50,8,FALSE)*PRINCIPAL!$H$140,IF(OR(L509=PRINCIPAL!$I$140,L509=PRINCIPAL!$I$140+PRINCIPAL!$I$140,L509=PRINCIPAL!$I$140+PRINCIPAL!$I$140+PRINCIPAL!$I$140),0,IF(L509=PRINCIPAL!$J$140,VLOOKUP($AR$477,'Banco de Dados'!$B$4:$J$50,6,FALSE)*(1-(PRINCIPAL!$K$140/100)),IF(L509=PRINCIPAL!$L$140,VLOOKUP($AR$477,'Banco de Dados'!$B$4:$J$50,6,FALSE)*(1-(PRINCIPAL!$M$140/100)),IF(L509=PRINCIPAL!$N$140,VLOOKUP($AR$477,'Banco de Dados'!$B$4:$J$50,6,FALSE)*(1-(PRINCIPAL!$O$140/100)),VLOOKUP($AR$477,'Banco de Dados'!$B$4:$J$50,6,FALSE)))))))))),"")</f>
        <v/>
      </c>
      <c r="AR509" s="29" t="str">
        <f>IFERROR(AQ509*(IFERROR(VLOOKUP($AR$477,'Banco de Dados'!$B$4:$J$50,4,FALSE),"ERRO")),"")</f>
        <v/>
      </c>
      <c r="AS509" s="29" t="str">
        <f t="shared" si="328"/>
        <v/>
      </c>
      <c r="AT509" s="103" t="str">
        <f>IFERROR(AS509*(C509*(PRINCIPAL!$G$140/100))*0.47*(44/12),"")</f>
        <v/>
      </c>
      <c r="AU509" s="111" t="str">
        <f t="shared" si="329"/>
        <v/>
      </c>
      <c r="AV509" s="30" t="str">
        <f>IFERROR(IF(AND(PRINCIPAL!$H$141&lt;&gt;"",OR(L509=PRINCIPAL!$I$141,L509=PRINCIPAL!$I$141+PRINCIPAL!$I$141,L509=PRINCIPAL!$I$141+PRINCIPAL!$I$141+PRINCIPAL!$I$141)),0,IF(AND(PRINCIPAL!$H$141&lt;&gt;"",L509=PRINCIPAL!$J$141),VLOOKUP($AW$477,'Banco de Dados'!$B$4:$J$50,8,FALSE)*PRINCIPAL!$H$141*(1-(PRINCIPAL!$K$141/100)),IF(AND(PRINCIPAL!$H$141&lt;&gt;"",L509=PRINCIPAL!$L$141),VLOOKUP($AW$477,'Banco de Dados'!$B$4:$J$50,8,FALSE)*PRINCIPAL!$H$141*(1-(PRINCIPAL!$M$141/100)),IF(AND(PRINCIPAL!$H$141&lt;&gt;"",L509=PRINCIPAL!$N$141),VLOOKUP($AW$477,'Banco de Dados'!$B$4:$J$50,8,FALSE)*PRINCIPAL!$H$141*(1-(PRINCIPAL!$O$141/100)),IF(PRINCIPAL!$H$141&lt;&gt;"",VLOOKUP($AW$477,'Banco de Dados'!$B$4:$J$50,8,FALSE)*PRINCIPAL!$H$141,IF(OR(L509=PRINCIPAL!$I$141,L509=PRINCIPAL!$I$141+PRINCIPAL!$I$141,L509=PRINCIPAL!$I$141+PRINCIPAL!$I$141+PRINCIPAL!$I$141),0,IF(L509=PRINCIPAL!$J$141,VLOOKUP($AW$477,'Banco de Dados'!$B$4:$J$50,6,FALSE)*(1-(PRINCIPAL!$K$141/100)),IF(L509=PRINCIPAL!$L$141,VLOOKUP($AW$477,'Banco de Dados'!$B$4:$J$50,6,FALSE)*(1-(PRINCIPAL!$M$141/100)),IF(L509=PRINCIPAL!$N$141,VLOOKUP($AW$477,'Banco de Dados'!$B$4:$J$50,6,FALSE)*(1-(PRINCIPAL!$O$141/100)),VLOOKUP($AW$477,'Banco de Dados'!$B$4:$J$50,6,FALSE)))))))))),"")</f>
        <v/>
      </c>
      <c r="AW509" s="29" t="str">
        <f>IFERROR(AV509*(IFERROR(VLOOKUP($AW$477,'Banco de Dados'!$B$4:$J$50,4,FALSE),"ERRO")),"")</f>
        <v/>
      </c>
      <c r="AX509" s="29" t="str">
        <f t="shared" si="330"/>
        <v/>
      </c>
      <c r="AY509" s="103" t="str">
        <f>IFERROR(AX509*(C509*(PRINCIPAL!$G$141/100))*0.47*(44/12),"")</f>
        <v/>
      </c>
      <c r="AZ509" s="111" t="str">
        <f t="shared" si="335"/>
        <v/>
      </c>
      <c r="BA509" s="30" t="str">
        <f>IFERROR(IF(AND(PRINCIPAL!$H$142&lt;&gt;"",OR(L509=PRINCIPAL!$I$142,L509=PRINCIPAL!$I$142+PRINCIPAL!$I$142,L509=PRINCIPAL!$I$142+PRINCIPAL!$I$142+PRINCIPAL!$I$142)),0,IF(AND(PRINCIPAL!$H$142&lt;&gt;"",L509=PRINCIPAL!$J$142),VLOOKUP($BB$477,'Banco de Dados'!$B$4:$J$50,8,FALSE)*PRINCIPAL!$H$142*(1-(PRINCIPAL!$K$142/100)),IF(AND(PRINCIPAL!$H$142&lt;&gt;"",L509=PRINCIPAL!$L$142),VLOOKUP($BB$477,'Banco de Dados'!$B$4:$J$50,8,FALSE)*PRINCIPAL!$H$142*(1-(PRINCIPAL!$M$142/100)),IF(AND(PRINCIPAL!$H$142&lt;&gt;"",L509=PRINCIPAL!$N$142),VLOOKUP($BB$477,'Banco de Dados'!$B$4:$J$50,8,FALSE)*PRINCIPAL!$H$142*(1-(PRINCIPAL!$O$142/100)),IF(PRINCIPAL!$H$142&lt;&gt;"",VLOOKUP($BB$477,'Banco de Dados'!$B$4:$J$50,8,FALSE)*PRINCIPAL!$H$142,IF(OR(L509=PRINCIPAL!$I$142,L509=PRINCIPAL!$I$142+PRINCIPAL!$I$142,L509=PRINCIPAL!$I$142+PRINCIPAL!$I$142+PRINCIPAL!$I$142),0,IF(L509=PRINCIPAL!$J$142,VLOOKUP($BB$477,'Banco de Dados'!$B$4:$J$50,6,FALSE)*(1-(PRINCIPAL!$K$142/100)),IF(L509=PRINCIPAL!$L$142,VLOOKUP($BB$477,'Banco de Dados'!$B$4:$J$50,6,FALSE)*(1-(PRINCIPAL!$M$142/100)),IF(L509=PRINCIPAL!$N$142,VLOOKUP($BB$477,'Banco de Dados'!$B$4:$J$50,6,FALSE)*(1-(PRINCIPAL!$O$142/100)),VLOOKUP($BB$477,'Banco de Dados'!$B$4:$J$50,6,FALSE)))))))))),"")</f>
        <v/>
      </c>
      <c r="BB509" s="29" t="str">
        <f>IFERROR(BA509*(IFERROR(VLOOKUP($BB$477,'Banco de Dados'!$B$4:$J$50,4,FALSE),"ERRO")),"")</f>
        <v/>
      </c>
      <c r="BC509" s="29" t="str">
        <f t="shared" si="336"/>
        <v/>
      </c>
      <c r="BD509" s="103" t="str">
        <f>IFERROR(BC509*(C509*(PRINCIPAL!$G$142/100))*0.47*(44/12),"")</f>
        <v/>
      </c>
      <c r="BE509" s="111" t="str">
        <f t="shared" si="315"/>
        <v/>
      </c>
      <c r="BF509" s="30" t="str">
        <f>IFERROR(IF(AND(PRINCIPAL!$H$143&lt;&gt;"",OR(L509=PRINCIPAL!$I$143,L509=PRINCIPAL!$I$143+PRINCIPAL!$I$143,L509=PRINCIPAL!$I$143+PRINCIPAL!$I$143+PRINCIPAL!$I$143)),0,IF(AND(PRINCIPAL!$H$143&lt;&gt;"",L509=PRINCIPAL!$J$143),VLOOKUP($BG$477,'Banco de Dados'!$B$4:$J$50,8,FALSE)*PRINCIPAL!$H$143*(1-(PRINCIPAL!$K$143/100)),IF(AND(PRINCIPAL!$H$143&lt;&gt;"",L509=PRINCIPAL!$L$143),VLOOKUP($BG$477,'Banco de Dados'!$B$4:$J$50,8,FALSE)*PRINCIPAL!$H$143*(1-(PRINCIPAL!$M$143/100)),IF(AND(PRINCIPAL!$H$143&lt;&gt;"",L509=PRINCIPAL!$N$143),VLOOKUP($BG$477,'Banco de Dados'!$B$4:$J$50,8,FALSE)*PRINCIPAL!$H$143*(1-(PRINCIPAL!$O$143/100)),IF(PRINCIPAL!$H$143&lt;&gt;"",VLOOKUP($BG$477,'Banco de Dados'!$B$4:$J$50,8,FALSE)*PRINCIPAL!$H$143,IF(OR(L509=PRINCIPAL!$I$143,L509=PRINCIPAL!$I$143+PRINCIPAL!$I$143,L509=PRINCIPAL!$I$143+PRINCIPAL!$I$143+PRINCIPAL!$I$143),0,IF(L509=PRINCIPAL!$J$143,VLOOKUP($BG$477,'Banco de Dados'!$B$4:$J$50,6,FALSE)*(1-(PRINCIPAL!$K$143/100)),IF(L509=PRINCIPAL!$L$143,VLOOKUP($BG$477,'Banco de Dados'!$B$4:$J$50,6,FALSE)*(1-(PRINCIPAL!$M$143/100)),IF(L509=PRINCIPAL!$N$143,VLOOKUP($BG$477,'Banco de Dados'!$B$4:$J$50,6,FALSE)*(1-(PRINCIPAL!$O$143/100)),VLOOKUP($BG$477,'Banco de Dados'!$B$4:$J$50,6,FALSE)))))))))),"")</f>
        <v/>
      </c>
      <c r="BG509" s="29" t="str">
        <f>IFERROR(BF509*(IFERROR(VLOOKUP($BG$477,'Banco de Dados'!$B$4:$J$50,4,FALSE),"ERRO")),"")</f>
        <v/>
      </c>
      <c r="BH509" s="29" t="str">
        <f t="shared" si="331"/>
        <v/>
      </c>
      <c r="BI509" s="103" t="str">
        <f>IFERROR(BH509*(C509*(PRINCIPAL!$G$143/100))*0.47*(44/12),"")</f>
        <v/>
      </c>
      <c r="BJ509" s="102" t="str">
        <f t="shared" si="316"/>
        <v/>
      </c>
    </row>
    <row r="510" spans="2:62" ht="12.75" customHeight="1" x14ac:dyDescent="0.3">
      <c r="B510" s="326">
        <f t="shared" si="317"/>
        <v>2051</v>
      </c>
      <c r="C510" s="340"/>
      <c r="D510" s="1"/>
      <c r="E510" s="116">
        <v>31</v>
      </c>
      <c r="F510" s="24" t="str">
        <f>IFERROR(VLOOKUP($G$477,'Banco de Dados'!$B$4:$J$50,6,FALSE),"")</f>
        <v/>
      </c>
      <c r="G510" s="25" t="str">
        <f>IFERROR(F510*(IFERROR(VLOOKUP($G$477,'Banco de Dados'!$B$4:$J$50,4,FALSE),"ERRO")),"")</f>
        <v/>
      </c>
      <c r="H510" s="25" t="str">
        <f t="shared" si="318"/>
        <v/>
      </c>
      <c r="I510" s="103" t="str">
        <f t="shared" si="319"/>
        <v/>
      </c>
      <c r="J510" s="117" t="str">
        <f t="shared" si="320"/>
        <v/>
      </c>
      <c r="K510" s="1"/>
      <c r="L510" s="91">
        <v>31</v>
      </c>
      <c r="M510" s="24" t="str">
        <f>IFERROR(IF(AND(PRINCIPAL!$H$134&lt;&gt;"",OR(L510=PRINCIPAL!$I$134,L510=PRINCIPAL!$I$134+PRINCIPAL!$I$134,L510=PRINCIPAL!$I$134+PRINCIPAL!$I$134+PRINCIPAL!$I$134)),0,IF(AND(PRINCIPAL!$H$134&lt;&gt;"",L510=PRINCIPAL!$J$134),VLOOKUP($N$477,'Banco de Dados'!$B$4:$J$50,8,FALSE)*PRINCIPAL!$H$134*(1-(PRINCIPAL!$K$134/100)),IF(AND(PRINCIPAL!$H$134&lt;&gt;"",L510=PRINCIPAL!$L$134),VLOOKUP($N$477,'Banco de Dados'!$B$4:$J$50,8,FALSE)*PRINCIPAL!$H$134*(1-(PRINCIPAL!$M$134/100)),IF(AND(PRINCIPAL!$H$134&lt;&gt;"",L510=PRINCIPAL!$N$134),VLOOKUP($N$477,'Banco de Dados'!$B$4:$J$50,8,FALSE)*PRINCIPAL!$H$134*(1-(PRINCIPAL!$O$134/100)),IF(PRINCIPAL!$H$134&lt;&gt;"",VLOOKUP($N$477,'Banco de Dados'!$B$4:$J$50,8,FALSE)*PRINCIPAL!$H$134,IF(OR(L510=PRINCIPAL!$I$134,L510=PRINCIPAL!$I$134+PRINCIPAL!$I$134,L510=PRINCIPAL!$I$134+PRINCIPAL!$I$134+PRINCIPAL!$I$134),0,IF(L510=PRINCIPAL!$J$134,VLOOKUP($N$477,'Banco de Dados'!$B$4:$J$50,6,FALSE)*(1-(PRINCIPAL!$K$134/100)),IF(L510=PRINCIPAL!$L$134,VLOOKUP($N$477,'Banco de Dados'!$B$4:$J$50,6,FALSE)*(1-(PRINCIPAL!$M$134/100)),IF(L510=PRINCIPAL!$N$134,VLOOKUP($N$477,'Banco de Dados'!$B$4:$J$50,6,FALSE)*(1-(PRINCIPAL!$O$134/100)),VLOOKUP($N$477,'Banco de Dados'!$B$4:$J$50,6,FALSE)))))))))),"")</f>
        <v/>
      </c>
      <c r="N510" s="25" t="str">
        <f>IFERROR(M510*(IFERROR(VLOOKUP($N$477,'Banco de Dados'!$B$4:$J$50,4,FALSE),"ERRO")),"")</f>
        <v/>
      </c>
      <c r="O510" s="25" t="str">
        <f t="shared" si="339"/>
        <v/>
      </c>
      <c r="P510" s="103" t="str">
        <f>IFERROR(O510*(C510*(PRINCIPAL!$G$134/100))*0.47*(44/12),"")</f>
        <v/>
      </c>
      <c r="Q510" s="107" t="str">
        <f t="shared" si="341"/>
        <v/>
      </c>
      <c r="R510" s="29" t="str">
        <f>IFERROR(IF(AND(PRINCIPAL!$H$135&lt;&gt;"",OR(L510=PRINCIPAL!$I$135,L510=PRINCIPAL!$I$135+PRINCIPAL!$I$135,L510=PRINCIPAL!$I$135+PRINCIPAL!$I$135+PRINCIPAL!$I$135)),0,IF(AND(PRINCIPAL!$H$135&lt;&gt;"",L510=PRINCIPAL!$J$135),VLOOKUP($S$477,'Banco de Dados'!$B$4:$J$50,8,FALSE)*PRINCIPAL!$H$135*(1-(PRINCIPAL!$K$135/100)),IF(AND(PRINCIPAL!$H$135&lt;&gt;"",L510=PRINCIPAL!$L$135),VLOOKUP($S$477,'Banco de Dados'!$B$4:$J$50,8,FALSE)*PRINCIPAL!$H$135*(1-(PRINCIPAL!$M$135/100)),IF(AND(PRINCIPAL!$H$135&lt;&gt;"",L510=PRINCIPAL!$N$135),VLOOKUP($S$477,'Banco de Dados'!$B$4:$J$50,8,FALSE)*PRINCIPAL!$H$135*(1-(PRINCIPAL!$O$135/100)),IF(PRINCIPAL!$H$135&lt;&gt;"",VLOOKUP($S$477,'Banco de Dados'!$B$4:$J$50,8,FALSE)*PRINCIPAL!$H$135,IF(OR(L510=PRINCIPAL!$I$135,L510=PRINCIPAL!$I$135+PRINCIPAL!$I$135,L510=PRINCIPAL!$I$135+PRINCIPAL!$I$135+PRINCIPAL!$I$135),0,IF(L510=PRINCIPAL!$J$135,VLOOKUP($S$477,'Banco de Dados'!$B$4:$J$50,6,FALSE)*(1-(PRINCIPAL!$K$135/100)),IF(L510=PRINCIPAL!$L$135,VLOOKUP($S$477,'Banco de Dados'!$B$4:$J$50,6,FALSE)*(1-(PRINCIPAL!$M$135/100)),IF(L510=PRINCIPAL!$N$135,VLOOKUP($S$477,'Banco de Dados'!$B$4:$J$50,6,FALSE)*(1-(PRINCIPAL!$O$135/100)),VLOOKUP($S$477,'Banco de Dados'!$B$4:$J$50,6,FALSE)))))))))),"")</f>
        <v/>
      </c>
      <c r="S510" s="29" t="str">
        <f>IFERROR(R510*(IFERROR(VLOOKUP($S$477,'Banco de Dados'!$B$4:$J$50,4,FALSE),"ERRO")),"")</f>
        <v/>
      </c>
      <c r="T510" s="29" t="str">
        <f t="shared" si="338"/>
        <v/>
      </c>
      <c r="U510" s="103" t="str">
        <f>IFERROR(T510*(C510*(PRINCIPAL!$G$135/100))*0.47*(44/12),"")</f>
        <v/>
      </c>
      <c r="V510" s="103" t="str">
        <f t="shared" si="314"/>
        <v/>
      </c>
      <c r="W510" s="30" t="str">
        <f>IFERROR(IF(AND(PRINCIPAL!$H$136&lt;&gt;"",OR(L510=PRINCIPAL!$I$136,L510=PRINCIPAL!$I$136+PRINCIPAL!$I$136,L510=PRINCIPAL!$I$136+PRINCIPAL!$I$136+PRINCIPAL!$I$136)),0,IF(AND(PRINCIPAL!$H$136&lt;&gt;"",L510=PRINCIPAL!$J$136),VLOOKUP($X$477,'Banco de Dados'!$B$4:$J$50,8,FALSE)*PRINCIPAL!$H$136*(1-(PRINCIPAL!$K$136/100)),IF(AND(PRINCIPAL!$H$136&lt;&gt;"",L510=PRINCIPAL!$L$136),VLOOKUP($X$477,'Banco de Dados'!$B$4:$J$50,8,FALSE)*PRINCIPAL!$H$136*(1-(PRINCIPAL!$M$136/100)),IF(AND(PRINCIPAL!$H$136&lt;&gt;"",L510=PRINCIPAL!$N$136),VLOOKUP($X$477,'Banco de Dados'!$B$4:$J$50,8,FALSE)*PRINCIPAL!$H$136*(1-(PRINCIPAL!$O$136/100)),IF(PRINCIPAL!$H$136&lt;&gt;"",VLOOKUP($X$477,'Banco de Dados'!$B$4:$J$50,8,FALSE)*PRINCIPAL!$H$136,IF(OR(L510=PRINCIPAL!$I$136,L510=PRINCIPAL!$I$136+PRINCIPAL!$I$136,L510=PRINCIPAL!$I$136+PRINCIPAL!$I$136+PRINCIPAL!$I$136),0,IF(L510=PRINCIPAL!$J$136,VLOOKUP($X$477,'Banco de Dados'!$B$4:$J$50,6,FALSE)*(1-(PRINCIPAL!$K$136/100)),IF(L510=PRINCIPAL!$L$136,VLOOKUP($X$477,'Banco de Dados'!$B$4:$J$50,6,FALSE)*(1-(PRINCIPAL!$M$136/100)),IF(L510=PRINCIPAL!$N$136,VLOOKUP($X$477,'Banco de Dados'!$B$4:$J$50,6,FALSE)*(1-(PRINCIPAL!$O$136/100)),VLOOKUP($X$477,'Banco de Dados'!$B$4:$J$50,6,FALSE)))))))))),"")</f>
        <v/>
      </c>
      <c r="X510" s="29" t="str">
        <f>IFERROR(W510*(IFERROR(VLOOKUP($X$477,'Banco de Dados'!$B$4:$J$50,4,FALSE),"ERRO")),"")</f>
        <v/>
      </c>
      <c r="Y510" s="29" t="str">
        <f t="shared" si="332"/>
        <v/>
      </c>
      <c r="Z510" s="103" t="str">
        <f>IFERROR(Y510*(C510*(PRINCIPAL!$G$136/100))*0.47*(44/12),"")</f>
        <v/>
      </c>
      <c r="AA510" s="111" t="str">
        <f t="shared" si="333"/>
        <v/>
      </c>
      <c r="AB510" s="30" t="str">
        <f>IFERROR(IF(AND(PRINCIPAL!$H$137&lt;&gt;"",OR(L510=PRINCIPAL!$I$137,L510=PRINCIPAL!$I$137+PRINCIPAL!$I$137,L510=PRINCIPAL!$I$137+PRINCIPAL!$I$137+PRINCIPAL!$I$137)),0,IF(AND(PRINCIPAL!$H$137&lt;&gt;"",L510=PRINCIPAL!$J$137),VLOOKUP($AC$477,'Banco de Dados'!$B$4:$J$50,8,FALSE)*PRINCIPAL!$H$137*(1-(PRINCIPAL!$K$137/100)),IF(AND(PRINCIPAL!$H$137&lt;&gt;"",L510=PRINCIPAL!$L$137),VLOOKUP($AC$477,'Banco de Dados'!$B$4:$J$50,8,FALSE)*PRINCIPAL!$H$137*(1-(PRINCIPAL!$M$137/100)),IF(AND(PRINCIPAL!$H$137&lt;&gt;"",L510=PRINCIPAL!$N$137),VLOOKUP($AC$477,'Banco de Dados'!$B$4:$J$50,8,FALSE)*PRINCIPAL!$H$137*(1-(PRINCIPAL!$O$137/100)),IF(PRINCIPAL!$H$137&lt;&gt;"",VLOOKUP($AC$477,'Banco de Dados'!$B$4:$J$50,8,FALSE)*PRINCIPAL!$H$137,IF(OR(L510=PRINCIPAL!$I$137,L510=PRINCIPAL!$I$137+PRINCIPAL!$I$137,L510=PRINCIPAL!$I$137+PRINCIPAL!$I$137+PRINCIPAL!$I$137),0,IF(L510=PRINCIPAL!$J$137,VLOOKUP($AC$477,'Banco de Dados'!$B$4:$J$50,6,FALSE)*(1-(PRINCIPAL!$K$137/100)),IF(L510=PRINCIPAL!$L$137,VLOOKUP($AC$477,'Banco de Dados'!$B$4:$J$50,6,FALSE)*(1-(PRINCIPAL!$M$137/100)),IF(L510=PRINCIPAL!$N$137,VLOOKUP($AC$477,'Banco de Dados'!$B$4:$J$50,6,FALSE)*(1-(PRINCIPAL!$O$137/100)),VLOOKUP($AC$477,'Banco de Dados'!$B$4:$J$50,6,FALSE)))))))))),"")</f>
        <v/>
      </c>
      <c r="AC510" s="29" t="str">
        <f>IFERROR(AB510*(IFERROR(VLOOKUP($AC$477,'Banco de Dados'!$B$4:$J$50,4,FALSE),"ERRO")),"")</f>
        <v/>
      </c>
      <c r="AD510" s="29" t="str">
        <f t="shared" si="323"/>
        <v/>
      </c>
      <c r="AE510" s="103" t="str">
        <f>IFERROR(AD510*(C510*(PRINCIPAL!$G$137/100))*0.47*(44/12),"")</f>
        <v/>
      </c>
      <c r="AF510" s="111" t="str">
        <f t="shared" si="324"/>
        <v/>
      </c>
      <c r="AG510" s="30" t="str">
        <f>IFERROR(IF(AND(PRINCIPAL!$H$138&lt;&gt;"",OR(L510=PRINCIPAL!$I$138,L510=PRINCIPAL!$I$138+PRINCIPAL!$I$138,L510=PRINCIPAL!$I$138+PRINCIPAL!$I$138+PRINCIPAL!$I$138)),0,IF(AND(PRINCIPAL!$H$138&lt;&gt;"",L510=PRINCIPAL!$J$138),VLOOKUP($AH$477,'Banco de Dados'!$B$4:$J$50,8,FALSE)*PRINCIPAL!$H$138*(1-(PRINCIPAL!$K$138/100)),IF(AND(PRINCIPAL!$H$138&lt;&gt;"",L510=PRINCIPAL!$L$138),VLOOKUP($AH$477,'Banco de Dados'!$B$4:$J$50,8,FALSE)*PRINCIPAL!$H$138*(1-(PRINCIPAL!$M$138/100)),IF(AND(PRINCIPAL!$H$138&lt;&gt;"",L510=PRINCIPAL!$N$138),VLOOKUP($AH$477,'Banco de Dados'!$B$4:$J$50,8,FALSE)*PRINCIPAL!$H$138*(1-(PRINCIPAL!$O$138/100)),IF(PRINCIPAL!$H$138&lt;&gt;"",VLOOKUP($AH$477,'Banco de Dados'!$B$4:$J$50,8,FALSE)*PRINCIPAL!$H$138,IF(OR(L510=PRINCIPAL!$I$138,L510=PRINCIPAL!$I$138+PRINCIPAL!$I$138,L510=PRINCIPAL!$I$138+PRINCIPAL!$I$138+PRINCIPAL!$I$138),0,IF(L510=PRINCIPAL!$J$138,VLOOKUP($AH$477,'Banco de Dados'!$B$4:$J$50,6,FALSE)*(1-(PRINCIPAL!$K$138/100)),IF(L510=PRINCIPAL!$L$138,VLOOKUP($AH$477,'Banco de Dados'!$B$4:$J$50,6,FALSE)*(1-(PRINCIPAL!$M$138/100)),IF(L510=PRINCIPAL!$N$138,VLOOKUP($AH$477,'Banco de Dados'!$B$4:$J$50,6,FALSE)*(1-(PRINCIPAL!$O$138/100)),VLOOKUP($AH$477,'Banco de Dados'!$B$4:$J$50,6,FALSE)))))))))),"")</f>
        <v/>
      </c>
      <c r="AH510" s="29" t="str">
        <f>IFERROR(AG510*(IFERROR(VLOOKUP($AH$477,'Banco de Dados'!$B$4:$J$50,4,FALSE),"ERRO")),"")</f>
        <v/>
      </c>
      <c r="AI510" s="29" t="str">
        <f t="shared" si="325"/>
        <v/>
      </c>
      <c r="AJ510" s="103" t="str">
        <f>IFERROR(AI510*(C510*(PRINCIPAL!$G$138/100))*0.47*(44/12),"")</f>
        <v/>
      </c>
      <c r="AK510" s="111" t="str">
        <f t="shared" si="334"/>
        <v/>
      </c>
      <c r="AL510" s="30" t="str">
        <f>IFERROR(IF(AND(PRINCIPAL!$H$139&lt;&gt;"",OR(L510=PRINCIPAL!$I$139,L510=PRINCIPAL!$I$139+PRINCIPAL!$I$139,L510=PRINCIPAL!$I$139+PRINCIPAL!$I$139+PRINCIPAL!$I$139)),0,IF(AND(PRINCIPAL!$H$139&lt;&gt;"",L510=PRINCIPAL!$J$139),VLOOKUP($AM$477,'Banco de Dados'!$B$4:$J$50,8,FALSE)*PRINCIPAL!$H$139*(1-(PRINCIPAL!$K$139/100)),IF(AND(PRINCIPAL!$H$139&lt;&gt;"",L510=PRINCIPAL!$L$139),VLOOKUP($AM$477,'Banco de Dados'!$B$4:$J$50,8,FALSE)*PRINCIPAL!$H$139*(1-(PRINCIPAL!$M$139/100)),IF(AND(PRINCIPAL!$H$139&lt;&gt;"",L510=PRINCIPAL!$N$139),VLOOKUP($AM$477,'Banco de Dados'!$B$4:$J$50,8,FALSE)*PRINCIPAL!$H$139*(1-(PRINCIPAL!$O$139/100)),IF(PRINCIPAL!$H$139&lt;&gt;"",VLOOKUP($AM$477,'Banco de Dados'!$B$4:$J$50,8,FALSE)*PRINCIPAL!$H$139,IF(OR(L510=PRINCIPAL!$I$139,L510=PRINCIPAL!$I$139+PRINCIPAL!$I$139,L510=PRINCIPAL!$I$139+PRINCIPAL!$I$139+PRINCIPAL!$I$139),0,IF(L510=PRINCIPAL!$J$139,VLOOKUP($AM$477,'Banco de Dados'!$B$4:$J$50,6,FALSE)*(1-(PRINCIPAL!$K$139/100)),IF(L510=PRINCIPAL!$L$139,VLOOKUP($AM$477,'Banco de Dados'!$B$4:$J$50,6,FALSE)*(1-(PRINCIPAL!$M$139/100)),IF(L510=PRINCIPAL!$N$139,VLOOKUP($AM$477,'Banco de Dados'!$B$4:$J$50,6,FALSE)*(1-(PRINCIPAL!$O$139/100)),VLOOKUP($AM$477,'Banco de Dados'!$B$4:$J$50,6,FALSE)))))))))),"")</f>
        <v/>
      </c>
      <c r="AM510" s="29" t="str">
        <f>IFERROR(AL510*(IFERROR(VLOOKUP($AM$477,'Banco de Dados'!$B$4:$J$50,4,FALSE),"ERRO")),"")</f>
        <v/>
      </c>
      <c r="AN510" s="29" t="str">
        <f t="shared" si="326"/>
        <v/>
      </c>
      <c r="AO510" s="103" t="str">
        <f>IFERROR(AN510*(C510*(PRINCIPAL!$G$139/100))*0.47*(44/12),"")</f>
        <v/>
      </c>
      <c r="AP510" s="111" t="str">
        <f t="shared" si="327"/>
        <v/>
      </c>
      <c r="AQ510" s="30" t="str">
        <f>IFERROR(IF(AND(PRINCIPAL!$H$140&lt;&gt;"",OR(L510=PRINCIPAL!$I$140,L510=PRINCIPAL!$I$140+PRINCIPAL!$I$140,L510=PRINCIPAL!$I$140+PRINCIPAL!$I$140+PRINCIPAL!$I$140)),0,IF(AND(PRINCIPAL!$H$140&lt;&gt;"",L510=PRINCIPAL!$J$140),VLOOKUP($AR$477,'Banco de Dados'!$B$4:$J$50,8,FALSE)*PRINCIPAL!$H$140*(1-(PRINCIPAL!$K$140/100)),IF(AND(PRINCIPAL!$H$140&lt;&gt;"",L510=PRINCIPAL!$L$140),VLOOKUP($AR$477,'Banco de Dados'!$B$4:$J$50,8,FALSE)*PRINCIPAL!$H$140*(1-(PRINCIPAL!$M$140/100)),IF(AND(PRINCIPAL!$H$140&lt;&gt;"",L510=PRINCIPAL!$N$140),VLOOKUP($AR$477,'Banco de Dados'!$B$4:$J$50,8,FALSE)*PRINCIPAL!$H$140*(1-(PRINCIPAL!$O$140/100)),IF(PRINCIPAL!$H$140&lt;&gt;"",VLOOKUP($AR$477,'Banco de Dados'!$B$4:$J$50,8,FALSE)*PRINCIPAL!$H$140,IF(OR(L510=PRINCIPAL!$I$140,L510=PRINCIPAL!$I$140+PRINCIPAL!$I$140,L510=PRINCIPAL!$I$140+PRINCIPAL!$I$140+PRINCIPAL!$I$140),0,IF(L510=PRINCIPAL!$J$140,VLOOKUP($AR$477,'Banco de Dados'!$B$4:$J$50,6,FALSE)*(1-(PRINCIPAL!$K$140/100)),IF(L510=PRINCIPAL!$L$140,VLOOKUP($AR$477,'Banco de Dados'!$B$4:$J$50,6,FALSE)*(1-(PRINCIPAL!$M$140/100)),IF(L510=PRINCIPAL!$N$140,VLOOKUP($AR$477,'Banco de Dados'!$B$4:$J$50,6,FALSE)*(1-(PRINCIPAL!$O$140/100)),VLOOKUP($AR$477,'Banco de Dados'!$B$4:$J$50,6,FALSE)))))))))),"")</f>
        <v/>
      </c>
      <c r="AR510" s="29" t="str">
        <f>IFERROR(AQ510*(IFERROR(VLOOKUP($AR$477,'Banco de Dados'!$B$4:$J$50,4,FALSE),"ERRO")),"")</f>
        <v/>
      </c>
      <c r="AS510" s="29" t="str">
        <f t="shared" si="328"/>
        <v/>
      </c>
      <c r="AT510" s="103" t="str">
        <f>IFERROR(AS510*(C510*(PRINCIPAL!$G$140/100))*0.47*(44/12),"")</f>
        <v/>
      </c>
      <c r="AU510" s="111" t="str">
        <f t="shared" si="329"/>
        <v/>
      </c>
      <c r="AV510" s="30" t="str">
        <f>IFERROR(IF(AND(PRINCIPAL!$H$141&lt;&gt;"",OR(L510=PRINCIPAL!$I$141,L510=PRINCIPAL!$I$141+PRINCIPAL!$I$141,L510=PRINCIPAL!$I$141+PRINCIPAL!$I$141+PRINCIPAL!$I$141)),0,IF(AND(PRINCIPAL!$H$141&lt;&gt;"",L510=PRINCIPAL!$J$141),VLOOKUP($AW$477,'Banco de Dados'!$B$4:$J$50,8,FALSE)*PRINCIPAL!$H$141*(1-(PRINCIPAL!$K$141/100)),IF(AND(PRINCIPAL!$H$141&lt;&gt;"",L510=PRINCIPAL!$L$141),VLOOKUP($AW$477,'Banco de Dados'!$B$4:$J$50,8,FALSE)*PRINCIPAL!$H$141*(1-(PRINCIPAL!$M$141/100)),IF(AND(PRINCIPAL!$H$141&lt;&gt;"",L510=PRINCIPAL!$N$141),VLOOKUP($AW$477,'Banco de Dados'!$B$4:$J$50,8,FALSE)*PRINCIPAL!$H$141*(1-(PRINCIPAL!$O$141/100)),IF(PRINCIPAL!$H$141&lt;&gt;"",VLOOKUP($AW$477,'Banco de Dados'!$B$4:$J$50,8,FALSE)*PRINCIPAL!$H$141,IF(OR(L510=PRINCIPAL!$I$141,L510=PRINCIPAL!$I$141+PRINCIPAL!$I$141,L510=PRINCIPAL!$I$141+PRINCIPAL!$I$141+PRINCIPAL!$I$141),0,IF(L510=PRINCIPAL!$J$141,VLOOKUP($AW$477,'Banco de Dados'!$B$4:$J$50,6,FALSE)*(1-(PRINCIPAL!$K$141/100)),IF(L510=PRINCIPAL!$L$141,VLOOKUP($AW$477,'Banco de Dados'!$B$4:$J$50,6,FALSE)*(1-(PRINCIPAL!$M$141/100)),IF(L510=PRINCIPAL!$N$141,VLOOKUP($AW$477,'Banco de Dados'!$B$4:$J$50,6,FALSE)*(1-(PRINCIPAL!$O$141/100)),VLOOKUP($AW$477,'Banco de Dados'!$B$4:$J$50,6,FALSE)))))))))),"")</f>
        <v/>
      </c>
      <c r="AW510" s="29" t="str">
        <f>IFERROR(AV510*(IFERROR(VLOOKUP($AW$477,'Banco de Dados'!$B$4:$J$50,4,FALSE),"ERRO")),"")</f>
        <v/>
      </c>
      <c r="AX510" s="29" t="str">
        <f t="shared" si="330"/>
        <v/>
      </c>
      <c r="AY510" s="103" t="str">
        <f>IFERROR(AX510*(C510*(PRINCIPAL!$G$141/100))*0.47*(44/12),"")</f>
        <v/>
      </c>
      <c r="AZ510" s="111" t="str">
        <f t="shared" si="335"/>
        <v/>
      </c>
      <c r="BA510" s="30" t="str">
        <f>IFERROR(IF(AND(PRINCIPAL!$H$142&lt;&gt;"",OR(L510=PRINCIPAL!$I$142,L510=PRINCIPAL!$I$142+PRINCIPAL!$I$142,L510=PRINCIPAL!$I$142+PRINCIPAL!$I$142+PRINCIPAL!$I$142)),0,IF(AND(PRINCIPAL!$H$142&lt;&gt;"",L510=PRINCIPAL!$J$142),VLOOKUP($BB$477,'Banco de Dados'!$B$4:$J$50,8,FALSE)*PRINCIPAL!$H$142*(1-(PRINCIPAL!$K$142/100)),IF(AND(PRINCIPAL!$H$142&lt;&gt;"",L510=PRINCIPAL!$L$142),VLOOKUP($BB$477,'Banco de Dados'!$B$4:$J$50,8,FALSE)*PRINCIPAL!$H$142*(1-(PRINCIPAL!$M$142/100)),IF(AND(PRINCIPAL!$H$142&lt;&gt;"",L510=PRINCIPAL!$N$142),VLOOKUP($BB$477,'Banco de Dados'!$B$4:$J$50,8,FALSE)*PRINCIPAL!$H$142*(1-(PRINCIPAL!$O$142/100)),IF(PRINCIPAL!$H$142&lt;&gt;"",VLOOKUP($BB$477,'Banco de Dados'!$B$4:$J$50,8,FALSE)*PRINCIPAL!$H$142,IF(OR(L510=PRINCIPAL!$I$142,L510=PRINCIPAL!$I$142+PRINCIPAL!$I$142,L510=PRINCIPAL!$I$142+PRINCIPAL!$I$142+PRINCIPAL!$I$142),0,IF(L510=PRINCIPAL!$J$142,VLOOKUP($BB$477,'Banco de Dados'!$B$4:$J$50,6,FALSE)*(1-(PRINCIPAL!$K$142/100)),IF(L510=PRINCIPAL!$L$142,VLOOKUP($BB$477,'Banco de Dados'!$B$4:$J$50,6,FALSE)*(1-(PRINCIPAL!$M$142/100)),IF(L510=PRINCIPAL!$N$142,VLOOKUP($BB$477,'Banco de Dados'!$B$4:$J$50,6,FALSE)*(1-(PRINCIPAL!$O$142/100)),VLOOKUP($BB$477,'Banco de Dados'!$B$4:$J$50,6,FALSE)))))))))),"")</f>
        <v/>
      </c>
      <c r="BB510" s="29" t="str">
        <f>IFERROR(BA510*(IFERROR(VLOOKUP($BB$477,'Banco de Dados'!$B$4:$J$50,4,FALSE),"ERRO")),"")</f>
        <v/>
      </c>
      <c r="BC510" s="29" t="str">
        <f t="shared" si="336"/>
        <v/>
      </c>
      <c r="BD510" s="103" t="str">
        <f>IFERROR(BC510*(C510*(PRINCIPAL!$G$142/100))*0.47*(44/12),"")</f>
        <v/>
      </c>
      <c r="BE510" s="111" t="str">
        <f t="shared" si="315"/>
        <v/>
      </c>
      <c r="BF510" s="30" t="str">
        <f>IFERROR(IF(AND(PRINCIPAL!$H$143&lt;&gt;"",OR(L510=PRINCIPAL!$I$143,L510=PRINCIPAL!$I$143+PRINCIPAL!$I$143,L510=PRINCIPAL!$I$143+PRINCIPAL!$I$143+PRINCIPAL!$I$143)),0,IF(AND(PRINCIPAL!$H$143&lt;&gt;"",L510=PRINCIPAL!$J$143),VLOOKUP($BG$477,'Banco de Dados'!$B$4:$J$50,8,FALSE)*PRINCIPAL!$H$143*(1-(PRINCIPAL!$K$143/100)),IF(AND(PRINCIPAL!$H$143&lt;&gt;"",L510=PRINCIPAL!$L$143),VLOOKUP($BG$477,'Banco de Dados'!$B$4:$J$50,8,FALSE)*PRINCIPAL!$H$143*(1-(PRINCIPAL!$M$143/100)),IF(AND(PRINCIPAL!$H$143&lt;&gt;"",L510=PRINCIPAL!$N$143),VLOOKUP($BG$477,'Banco de Dados'!$B$4:$J$50,8,FALSE)*PRINCIPAL!$H$143*(1-(PRINCIPAL!$O$143/100)),IF(PRINCIPAL!$H$143&lt;&gt;"",VLOOKUP($BG$477,'Banco de Dados'!$B$4:$J$50,8,FALSE)*PRINCIPAL!$H$143,IF(OR(L510=PRINCIPAL!$I$143,L510=PRINCIPAL!$I$143+PRINCIPAL!$I$143,L510=PRINCIPAL!$I$143+PRINCIPAL!$I$143+PRINCIPAL!$I$143),0,IF(L510=PRINCIPAL!$J$143,VLOOKUP($BG$477,'Banco de Dados'!$B$4:$J$50,6,FALSE)*(1-(PRINCIPAL!$K$143/100)),IF(L510=PRINCIPAL!$L$143,VLOOKUP($BG$477,'Banco de Dados'!$B$4:$J$50,6,FALSE)*(1-(PRINCIPAL!$M$143/100)),IF(L510=PRINCIPAL!$N$143,VLOOKUP($BG$477,'Banco de Dados'!$B$4:$J$50,6,FALSE)*(1-(PRINCIPAL!$O$143/100)),VLOOKUP($BG$477,'Banco de Dados'!$B$4:$J$50,6,FALSE)))))))))),"")</f>
        <v/>
      </c>
      <c r="BG510" s="29" t="str">
        <f>IFERROR(BF510*(IFERROR(VLOOKUP($BG$477,'Banco de Dados'!$B$4:$J$50,4,FALSE),"ERRO")),"")</f>
        <v/>
      </c>
      <c r="BH510" s="29" t="str">
        <f t="shared" si="331"/>
        <v/>
      </c>
      <c r="BI510" s="103" t="str">
        <f>IFERROR(BH510*(C510*(PRINCIPAL!$G$143/100))*0.47*(44/12),"")</f>
        <v/>
      </c>
      <c r="BJ510" s="102" t="str">
        <f t="shared" si="316"/>
        <v/>
      </c>
    </row>
    <row r="511" spans="2:62" ht="12.75" customHeight="1" x14ac:dyDescent="0.3">
      <c r="B511" s="326">
        <f t="shared" si="317"/>
        <v>2052</v>
      </c>
      <c r="C511" s="340"/>
      <c r="D511" s="1"/>
      <c r="E511" s="116">
        <v>32</v>
      </c>
      <c r="F511" s="24" t="str">
        <f>IFERROR(VLOOKUP($G$477,'Banco de Dados'!$B$4:$J$50,6,FALSE),"")</f>
        <v/>
      </c>
      <c r="G511" s="25" t="str">
        <f>IFERROR(F511*(IFERROR(VLOOKUP($G$477,'Banco de Dados'!$B$4:$J$50,4,FALSE),"ERRO")),"")</f>
        <v/>
      </c>
      <c r="H511" s="25" t="str">
        <f t="shared" si="318"/>
        <v/>
      </c>
      <c r="I511" s="103" t="str">
        <f t="shared" si="319"/>
        <v/>
      </c>
      <c r="J511" s="117" t="str">
        <f t="shared" si="320"/>
        <v/>
      </c>
      <c r="K511" s="1"/>
      <c r="L511" s="91">
        <v>32</v>
      </c>
      <c r="M511" s="24" t="str">
        <f>IFERROR(IF(AND(PRINCIPAL!$H$134&lt;&gt;"",OR(L511=PRINCIPAL!$I$134,L511=PRINCIPAL!$I$134+PRINCIPAL!$I$134,L511=PRINCIPAL!$I$134+PRINCIPAL!$I$134+PRINCIPAL!$I$134)),0,IF(AND(PRINCIPAL!$H$134&lt;&gt;"",L511=PRINCIPAL!$J$134),VLOOKUP($N$477,'Banco de Dados'!$B$4:$J$50,8,FALSE)*PRINCIPAL!$H$134*(1-(PRINCIPAL!$K$134/100)),IF(AND(PRINCIPAL!$H$134&lt;&gt;"",L511=PRINCIPAL!$L$134),VLOOKUP($N$477,'Banco de Dados'!$B$4:$J$50,8,FALSE)*PRINCIPAL!$H$134*(1-(PRINCIPAL!$M$134/100)),IF(AND(PRINCIPAL!$H$134&lt;&gt;"",L511=PRINCIPAL!$N$134),VLOOKUP($N$477,'Banco de Dados'!$B$4:$J$50,8,FALSE)*PRINCIPAL!$H$134*(1-(PRINCIPAL!$O$134/100)),IF(PRINCIPAL!$H$134&lt;&gt;"",VLOOKUP($N$477,'Banco de Dados'!$B$4:$J$50,8,FALSE)*PRINCIPAL!$H$134,IF(OR(L511=PRINCIPAL!$I$134,L511=PRINCIPAL!$I$134+PRINCIPAL!$I$134,L511=PRINCIPAL!$I$134+PRINCIPAL!$I$134+PRINCIPAL!$I$134),0,IF(L511=PRINCIPAL!$J$134,VLOOKUP($N$477,'Banco de Dados'!$B$4:$J$50,6,FALSE)*(1-(PRINCIPAL!$K$134/100)),IF(L511=PRINCIPAL!$L$134,VLOOKUP($N$477,'Banco de Dados'!$B$4:$J$50,6,FALSE)*(1-(PRINCIPAL!$M$134/100)),IF(L511=PRINCIPAL!$N$134,VLOOKUP($N$477,'Banco de Dados'!$B$4:$J$50,6,FALSE)*(1-(PRINCIPAL!$O$134/100)),VLOOKUP($N$477,'Banco de Dados'!$B$4:$J$50,6,FALSE)))))))))),"")</f>
        <v/>
      </c>
      <c r="N511" s="25" t="str">
        <f>IFERROR(M511*(IFERROR(VLOOKUP($N$477,'Banco de Dados'!$B$4:$J$50,4,FALSE),"ERRO")),"")</f>
        <v/>
      </c>
      <c r="O511" s="25" t="str">
        <f t="shared" si="339"/>
        <v/>
      </c>
      <c r="P511" s="103" t="str">
        <f>IFERROR(O511*(C511*(PRINCIPAL!$G$134/100))*0.47*(44/12),"")</f>
        <v/>
      </c>
      <c r="Q511" s="107" t="str">
        <f t="shared" si="341"/>
        <v/>
      </c>
      <c r="R511" s="29" t="str">
        <f>IFERROR(IF(AND(PRINCIPAL!$H$135&lt;&gt;"",OR(L511=PRINCIPAL!$I$135,L511=PRINCIPAL!$I$135+PRINCIPAL!$I$135,L511=PRINCIPAL!$I$135+PRINCIPAL!$I$135+PRINCIPAL!$I$135)),0,IF(AND(PRINCIPAL!$H$135&lt;&gt;"",L511=PRINCIPAL!$J$135),VLOOKUP($S$477,'Banco de Dados'!$B$4:$J$50,8,FALSE)*PRINCIPAL!$H$135*(1-(PRINCIPAL!$K$135/100)),IF(AND(PRINCIPAL!$H$135&lt;&gt;"",L511=PRINCIPAL!$L$135),VLOOKUP($S$477,'Banco de Dados'!$B$4:$J$50,8,FALSE)*PRINCIPAL!$H$135*(1-(PRINCIPAL!$M$135/100)),IF(AND(PRINCIPAL!$H$135&lt;&gt;"",L511=PRINCIPAL!$N$135),VLOOKUP($S$477,'Banco de Dados'!$B$4:$J$50,8,FALSE)*PRINCIPAL!$H$135*(1-(PRINCIPAL!$O$135/100)),IF(PRINCIPAL!$H$135&lt;&gt;"",VLOOKUP($S$477,'Banco de Dados'!$B$4:$J$50,8,FALSE)*PRINCIPAL!$H$135,IF(OR(L511=PRINCIPAL!$I$135,L511=PRINCIPAL!$I$135+PRINCIPAL!$I$135,L511=PRINCIPAL!$I$135+PRINCIPAL!$I$135+PRINCIPAL!$I$135),0,IF(L511=PRINCIPAL!$J$135,VLOOKUP($S$477,'Banco de Dados'!$B$4:$J$50,6,FALSE)*(1-(PRINCIPAL!$K$135/100)),IF(L511=PRINCIPAL!$L$135,VLOOKUP($S$477,'Banco de Dados'!$B$4:$J$50,6,FALSE)*(1-(PRINCIPAL!$M$135/100)),IF(L511=PRINCIPAL!$N$135,VLOOKUP($S$477,'Banco de Dados'!$B$4:$J$50,6,FALSE)*(1-(PRINCIPAL!$O$135/100)),VLOOKUP($S$477,'Banco de Dados'!$B$4:$J$50,6,FALSE)))))))))),"")</f>
        <v/>
      </c>
      <c r="S511" s="29" t="str">
        <f>IFERROR(R511*(IFERROR(VLOOKUP($S$477,'Banco de Dados'!$B$4:$J$50,4,FALSE),"ERRO")),"")</f>
        <v/>
      </c>
      <c r="T511" s="29" t="str">
        <f t="shared" si="338"/>
        <v/>
      </c>
      <c r="U511" s="103" t="str">
        <f>IFERROR(T511*(C511*(PRINCIPAL!$G$135/100))*0.47*(44/12),"")</f>
        <v/>
      </c>
      <c r="V511" s="103" t="str">
        <f t="shared" si="314"/>
        <v/>
      </c>
      <c r="W511" s="30" t="str">
        <f>IFERROR(IF(AND(PRINCIPAL!$H$136&lt;&gt;"",OR(L511=PRINCIPAL!$I$136,L511=PRINCIPAL!$I$136+PRINCIPAL!$I$136,L511=PRINCIPAL!$I$136+PRINCIPAL!$I$136+PRINCIPAL!$I$136)),0,IF(AND(PRINCIPAL!$H$136&lt;&gt;"",L511=PRINCIPAL!$J$136),VLOOKUP($X$477,'Banco de Dados'!$B$4:$J$50,8,FALSE)*PRINCIPAL!$H$136*(1-(PRINCIPAL!$K$136/100)),IF(AND(PRINCIPAL!$H$136&lt;&gt;"",L511=PRINCIPAL!$L$136),VLOOKUP($X$477,'Banco de Dados'!$B$4:$J$50,8,FALSE)*PRINCIPAL!$H$136*(1-(PRINCIPAL!$M$136/100)),IF(AND(PRINCIPAL!$H$136&lt;&gt;"",L511=PRINCIPAL!$N$136),VLOOKUP($X$477,'Banco de Dados'!$B$4:$J$50,8,FALSE)*PRINCIPAL!$H$136*(1-(PRINCIPAL!$O$136/100)),IF(PRINCIPAL!$H$136&lt;&gt;"",VLOOKUP($X$477,'Banco de Dados'!$B$4:$J$50,8,FALSE)*PRINCIPAL!$H$136,IF(OR(L511=PRINCIPAL!$I$136,L511=PRINCIPAL!$I$136+PRINCIPAL!$I$136,L511=PRINCIPAL!$I$136+PRINCIPAL!$I$136+PRINCIPAL!$I$136),0,IF(L511=PRINCIPAL!$J$136,VLOOKUP($X$477,'Banco de Dados'!$B$4:$J$50,6,FALSE)*(1-(PRINCIPAL!$K$136/100)),IF(L511=PRINCIPAL!$L$136,VLOOKUP($X$477,'Banco de Dados'!$B$4:$J$50,6,FALSE)*(1-(PRINCIPAL!$M$136/100)),IF(L511=PRINCIPAL!$N$136,VLOOKUP($X$477,'Banco de Dados'!$B$4:$J$50,6,FALSE)*(1-(PRINCIPAL!$O$136/100)),VLOOKUP($X$477,'Banco de Dados'!$B$4:$J$50,6,FALSE)))))))))),"")</f>
        <v/>
      </c>
      <c r="X511" s="29" t="str">
        <f>IFERROR(W511*(IFERROR(VLOOKUP($X$477,'Banco de Dados'!$B$4:$J$50,4,FALSE),"ERRO")),"")</f>
        <v/>
      </c>
      <c r="Y511" s="29" t="str">
        <f t="shared" si="332"/>
        <v/>
      </c>
      <c r="Z511" s="103" t="str">
        <f>IFERROR(Y511*(C511*(PRINCIPAL!$G$136/100))*0.47*(44/12),"")</f>
        <v/>
      </c>
      <c r="AA511" s="111" t="str">
        <f t="shared" si="333"/>
        <v/>
      </c>
      <c r="AB511" s="30" t="str">
        <f>IFERROR(IF(AND(PRINCIPAL!$H$137&lt;&gt;"",OR(L511=PRINCIPAL!$I$137,L511=PRINCIPAL!$I$137+PRINCIPAL!$I$137,L511=PRINCIPAL!$I$137+PRINCIPAL!$I$137+PRINCIPAL!$I$137)),0,IF(AND(PRINCIPAL!$H$137&lt;&gt;"",L511=PRINCIPAL!$J$137),VLOOKUP($AC$477,'Banco de Dados'!$B$4:$J$50,8,FALSE)*PRINCIPAL!$H$137*(1-(PRINCIPAL!$K$137/100)),IF(AND(PRINCIPAL!$H$137&lt;&gt;"",L511=PRINCIPAL!$L$137),VLOOKUP($AC$477,'Banco de Dados'!$B$4:$J$50,8,FALSE)*PRINCIPAL!$H$137*(1-(PRINCIPAL!$M$137/100)),IF(AND(PRINCIPAL!$H$137&lt;&gt;"",L511=PRINCIPAL!$N$137),VLOOKUP($AC$477,'Banco de Dados'!$B$4:$J$50,8,FALSE)*PRINCIPAL!$H$137*(1-(PRINCIPAL!$O$137/100)),IF(PRINCIPAL!$H$137&lt;&gt;"",VLOOKUP($AC$477,'Banco de Dados'!$B$4:$J$50,8,FALSE)*PRINCIPAL!$H$137,IF(OR(L511=PRINCIPAL!$I$137,L511=PRINCIPAL!$I$137+PRINCIPAL!$I$137,L511=PRINCIPAL!$I$137+PRINCIPAL!$I$137+PRINCIPAL!$I$137),0,IF(L511=PRINCIPAL!$J$137,VLOOKUP($AC$477,'Banco de Dados'!$B$4:$J$50,6,FALSE)*(1-(PRINCIPAL!$K$137/100)),IF(L511=PRINCIPAL!$L$137,VLOOKUP($AC$477,'Banco de Dados'!$B$4:$J$50,6,FALSE)*(1-(PRINCIPAL!$M$137/100)),IF(L511=PRINCIPAL!$N$137,VLOOKUP($AC$477,'Banco de Dados'!$B$4:$J$50,6,FALSE)*(1-(PRINCIPAL!$O$137/100)),VLOOKUP($AC$477,'Banco de Dados'!$B$4:$J$50,6,FALSE)))))))))),"")</f>
        <v/>
      </c>
      <c r="AC511" s="29" t="str">
        <f>IFERROR(AB511*(IFERROR(VLOOKUP($AC$477,'Banco de Dados'!$B$4:$J$50,4,FALSE),"ERRO")),"")</f>
        <v/>
      </c>
      <c r="AD511" s="29" t="str">
        <f t="shared" si="323"/>
        <v/>
      </c>
      <c r="AE511" s="103" t="str">
        <f>IFERROR(AD511*(C511*(PRINCIPAL!$G$137/100))*0.47*(44/12),"")</f>
        <v/>
      </c>
      <c r="AF511" s="111" t="str">
        <f t="shared" si="324"/>
        <v/>
      </c>
      <c r="AG511" s="30" t="str">
        <f>IFERROR(IF(AND(PRINCIPAL!$H$138&lt;&gt;"",OR(L511=PRINCIPAL!$I$138,L511=PRINCIPAL!$I$138+PRINCIPAL!$I$138,L511=PRINCIPAL!$I$138+PRINCIPAL!$I$138+PRINCIPAL!$I$138)),0,IF(AND(PRINCIPAL!$H$138&lt;&gt;"",L511=PRINCIPAL!$J$138),VLOOKUP($AH$477,'Banco de Dados'!$B$4:$J$50,8,FALSE)*PRINCIPAL!$H$138*(1-(PRINCIPAL!$K$138/100)),IF(AND(PRINCIPAL!$H$138&lt;&gt;"",L511=PRINCIPAL!$L$138),VLOOKUP($AH$477,'Banco de Dados'!$B$4:$J$50,8,FALSE)*PRINCIPAL!$H$138*(1-(PRINCIPAL!$M$138/100)),IF(AND(PRINCIPAL!$H$138&lt;&gt;"",L511=PRINCIPAL!$N$138),VLOOKUP($AH$477,'Banco de Dados'!$B$4:$J$50,8,FALSE)*PRINCIPAL!$H$138*(1-(PRINCIPAL!$O$138/100)),IF(PRINCIPAL!$H$138&lt;&gt;"",VLOOKUP($AH$477,'Banco de Dados'!$B$4:$J$50,8,FALSE)*PRINCIPAL!$H$138,IF(OR(L511=PRINCIPAL!$I$138,L511=PRINCIPAL!$I$138+PRINCIPAL!$I$138,L511=PRINCIPAL!$I$138+PRINCIPAL!$I$138+PRINCIPAL!$I$138),0,IF(L511=PRINCIPAL!$J$138,VLOOKUP($AH$477,'Banco de Dados'!$B$4:$J$50,6,FALSE)*(1-(PRINCIPAL!$K$138/100)),IF(L511=PRINCIPAL!$L$138,VLOOKUP($AH$477,'Banco de Dados'!$B$4:$J$50,6,FALSE)*(1-(PRINCIPAL!$M$138/100)),IF(L511=PRINCIPAL!$N$138,VLOOKUP($AH$477,'Banco de Dados'!$B$4:$J$50,6,FALSE)*(1-(PRINCIPAL!$O$138/100)),VLOOKUP($AH$477,'Banco de Dados'!$B$4:$J$50,6,FALSE)))))))))),"")</f>
        <v/>
      </c>
      <c r="AH511" s="29" t="str">
        <f>IFERROR(AG511*(IFERROR(VLOOKUP($AH$477,'Banco de Dados'!$B$4:$J$50,4,FALSE),"ERRO")),"")</f>
        <v/>
      </c>
      <c r="AI511" s="29" t="str">
        <f t="shared" si="325"/>
        <v/>
      </c>
      <c r="AJ511" s="103" t="str">
        <f>IFERROR(AI511*(C511*(PRINCIPAL!$G$138/100))*0.47*(44/12),"")</f>
        <v/>
      </c>
      <c r="AK511" s="111" t="str">
        <f t="shared" si="334"/>
        <v/>
      </c>
      <c r="AL511" s="30" t="str">
        <f>IFERROR(IF(AND(PRINCIPAL!$H$139&lt;&gt;"",OR(L511=PRINCIPAL!$I$139,L511=PRINCIPAL!$I$139+PRINCIPAL!$I$139,L511=PRINCIPAL!$I$139+PRINCIPAL!$I$139+PRINCIPAL!$I$139)),0,IF(AND(PRINCIPAL!$H$139&lt;&gt;"",L511=PRINCIPAL!$J$139),VLOOKUP($AM$477,'Banco de Dados'!$B$4:$J$50,8,FALSE)*PRINCIPAL!$H$139*(1-(PRINCIPAL!$K$139/100)),IF(AND(PRINCIPAL!$H$139&lt;&gt;"",L511=PRINCIPAL!$L$139),VLOOKUP($AM$477,'Banco de Dados'!$B$4:$J$50,8,FALSE)*PRINCIPAL!$H$139*(1-(PRINCIPAL!$M$139/100)),IF(AND(PRINCIPAL!$H$139&lt;&gt;"",L511=PRINCIPAL!$N$139),VLOOKUP($AM$477,'Banco de Dados'!$B$4:$J$50,8,FALSE)*PRINCIPAL!$H$139*(1-(PRINCIPAL!$O$139/100)),IF(PRINCIPAL!$H$139&lt;&gt;"",VLOOKUP($AM$477,'Banco de Dados'!$B$4:$J$50,8,FALSE)*PRINCIPAL!$H$139,IF(OR(L511=PRINCIPAL!$I$139,L511=PRINCIPAL!$I$139+PRINCIPAL!$I$139,L511=PRINCIPAL!$I$139+PRINCIPAL!$I$139+PRINCIPAL!$I$139),0,IF(L511=PRINCIPAL!$J$139,VLOOKUP($AM$477,'Banco de Dados'!$B$4:$J$50,6,FALSE)*(1-(PRINCIPAL!$K$139/100)),IF(L511=PRINCIPAL!$L$139,VLOOKUP($AM$477,'Banco de Dados'!$B$4:$J$50,6,FALSE)*(1-(PRINCIPAL!$M$139/100)),IF(L511=PRINCIPAL!$N$139,VLOOKUP($AM$477,'Banco de Dados'!$B$4:$J$50,6,FALSE)*(1-(PRINCIPAL!$O$139/100)),VLOOKUP($AM$477,'Banco de Dados'!$B$4:$J$50,6,FALSE)))))))))),"")</f>
        <v/>
      </c>
      <c r="AM511" s="29" t="str">
        <f>IFERROR(AL511*(IFERROR(VLOOKUP($AM$477,'Banco de Dados'!$B$4:$J$50,4,FALSE),"ERRO")),"")</f>
        <v/>
      </c>
      <c r="AN511" s="29" t="str">
        <f t="shared" si="326"/>
        <v/>
      </c>
      <c r="AO511" s="103" t="str">
        <f>IFERROR(AN511*(C511*(PRINCIPAL!$G$139/100))*0.47*(44/12),"")</f>
        <v/>
      </c>
      <c r="AP511" s="111" t="str">
        <f t="shared" si="327"/>
        <v/>
      </c>
      <c r="AQ511" s="30" t="str">
        <f>IFERROR(IF(AND(PRINCIPAL!$H$140&lt;&gt;"",OR(L511=PRINCIPAL!$I$140,L511=PRINCIPAL!$I$140+PRINCIPAL!$I$140,L511=PRINCIPAL!$I$140+PRINCIPAL!$I$140+PRINCIPAL!$I$140)),0,IF(AND(PRINCIPAL!$H$140&lt;&gt;"",L511=PRINCIPAL!$J$140),VLOOKUP($AR$477,'Banco de Dados'!$B$4:$J$50,8,FALSE)*PRINCIPAL!$H$140*(1-(PRINCIPAL!$K$140/100)),IF(AND(PRINCIPAL!$H$140&lt;&gt;"",L511=PRINCIPAL!$L$140),VLOOKUP($AR$477,'Banco de Dados'!$B$4:$J$50,8,FALSE)*PRINCIPAL!$H$140*(1-(PRINCIPAL!$M$140/100)),IF(AND(PRINCIPAL!$H$140&lt;&gt;"",L511=PRINCIPAL!$N$140),VLOOKUP($AR$477,'Banco de Dados'!$B$4:$J$50,8,FALSE)*PRINCIPAL!$H$140*(1-(PRINCIPAL!$O$140/100)),IF(PRINCIPAL!$H$140&lt;&gt;"",VLOOKUP($AR$477,'Banco de Dados'!$B$4:$J$50,8,FALSE)*PRINCIPAL!$H$140,IF(OR(L511=PRINCIPAL!$I$140,L511=PRINCIPAL!$I$140+PRINCIPAL!$I$140,L511=PRINCIPAL!$I$140+PRINCIPAL!$I$140+PRINCIPAL!$I$140),0,IF(L511=PRINCIPAL!$J$140,VLOOKUP($AR$477,'Banco de Dados'!$B$4:$J$50,6,FALSE)*(1-(PRINCIPAL!$K$140/100)),IF(L511=PRINCIPAL!$L$140,VLOOKUP($AR$477,'Banco de Dados'!$B$4:$J$50,6,FALSE)*(1-(PRINCIPAL!$M$140/100)),IF(L511=PRINCIPAL!$N$140,VLOOKUP($AR$477,'Banco de Dados'!$B$4:$J$50,6,FALSE)*(1-(PRINCIPAL!$O$140/100)),VLOOKUP($AR$477,'Banco de Dados'!$B$4:$J$50,6,FALSE)))))))))),"")</f>
        <v/>
      </c>
      <c r="AR511" s="29" t="str">
        <f>IFERROR(AQ511*(IFERROR(VLOOKUP($AR$477,'Banco de Dados'!$B$4:$J$50,4,FALSE),"ERRO")),"")</f>
        <v/>
      </c>
      <c r="AS511" s="29" t="str">
        <f t="shared" si="328"/>
        <v/>
      </c>
      <c r="AT511" s="103" t="str">
        <f>IFERROR(AS511*(C511*(PRINCIPAL!$G$140/100))*0.47*(44/12),"")</f>
        <v/>
      </c>
      <c r="AU511" s="111" t="str">
        <f t="shared" si="329"/>
        <v/>
      </c>
      <c r="AV511" s="30" t="str">
        <f>IFERROR(IF(AND(PRINCIPAL!$H$141&lt;&gt;"",OR(L511=PRINCIPAL!$I$141,L511=PRINCIPAL!$I$141+PRINCIPAL!$I$141,L511=PRINCIPAL!$I$141+PRINCIPAL!$I$141+PRINCIPAL!$I$141)),0,IF(AND(PRINCIPAL!$H$141&lt;&gt;"",L511=PRINCIPAL!$J$141),VLOOKUP($AW$477,'Banco de Dados'!$B$4:$J$50,8,FALSE)*PRINCIPAL!$H$141*(1-(PRINCIPAL!$K$141/100)),IF(AND(PRINCIPAL!$H$141&lt;&gt;"",L511=PRINCIPAL!$L$141),VLOOKUP($AW$477,'Banco de Dados'!$B$4:$J$50,8,FALSE)*PRINCIPAL!$H$141*(1-(PRINCIPAL!$M$141/100)),IF(AND(PRINCIPAL!$H$141&lt;&gt;"",L511=PRINCIPAL!$N$141),VLOOKUP($AW$477,'Banco de Dados'!$B$4:$J$50,8,FALSE)*PRINCIPAL!$H$141*(1-(PRINCIPAL!$O$141/100)),IF(PRINCIPAL!$H$141&lt;&gt;"",VLOOKUP($AW$477,'Banco de Dados'!$B$4:$J$50,8,FALSE)*PRINCIPAL!$H$141,IF(OR(L511=PRINCIPAL!$I$141,L511=PRINCIPAL!$I$141+PRINCIPAL!$I$141,L511=PRINCIPAL!$I$141+PRINCIPAL!$I$141+PRINCIPAL!$I$141),0,IF(L511=PRINCIPAL!$J$141,VLOOKUP($AW$477,'Banco de Dados'!$B$4:$J$50,6,FALSE)*(1-(PRINCIPAL!$K$141/100)),IF(L511=PRINCIPAL!$L$141,VLOOKUP($AW$477,'Banco de Dados'!$B$4:$J$50,6,FALSE)*(1-(PRINCIPAL!$M$141/100)),IF(L511=PRINCIPAL!$N$141,VLOOKUP($AW$477,'Banco de Dados'!$B$4:$J$50,6,FALSE)*(1-(PRINCIPAL!$O$141/100)),VLOOKUP($AW$477,'Banco de Dados'!$B$4:$J$50,6,FALSE)))))))))),"")</f>
        <v/>
      </c>
      <c r="AW511" s="29" t="str">
        <f>IFERROR(AV511*(IFERROR(VLOOKUP($AW$477,'Banco de Dados'!$B$4:$J$50,4,FALSE),"ERRO")),"")</f>
        <v/>
      </c>
      <c r="AX511" s="29" t="str">
        <f t="shared" si="330"/>
        <v/>
      </c>
      <c r="AY511" s="103" t="str">
        <f>IFERROR(AX511*(C511*(PRINCIPAL!$G$141/100))*0.47*(44/12),"")</f>
        <v/>
      </c>
      <c r="AZ511" s="111" t="str">
        <f t="shared" si="335"/>
        <v/>
      </c>
      <c r="BA511" s="30" t="str">
        <f>IFERROR(IF(AND(PRINCIPAL!$H$142&lt;&gt;"",OR(L511=PRINCIPAL!$I$142,L511=PRINCIPAL!$I$142+PRINCIPAL!$I$142,L511=PRINCIPAL!$I$142+PRINCIPAL!$I$142+PRINCIPAL!$I$142)),0,IF(AND(PRINCIPAL!$H$142&lt;&gt;"",L511=PRINCIPAL!$J$142),VLOOKUP($BB$477,'Banco de Dados'!$B$4:$J$50,8,FALSE)*PRINCIPAL!$H$142*(1-(PRINCIPAL!$K$142/100)),IF(AND(PRINCIPAL!$H$142&lt;&gt;"",L511=PRINCIPAL!$L$142),VLOOKUP($BB$477,'Banco de Dados'!$B$4:$J$50,8,FALSE)*PRINCIPAL!$H$142*(1-(PRINCIPAL!$M$142/100)),IF(AND(PRINCIPAL!$H$142&lt;&gt;"",L511=PRINCIPAL!$N$142),VLOOKUP($BB$477,'Banco de Dados'!$B$4:$J$50,8,FALSE)*PRINCIPAL!$H$142*(1-(PRINCIPAL!$O$142/100)),IF(PRINCIPAL!$H$142&lt;&gt;"",VLOOKUP($BB$477,'Banco de Dados'!$B$4:$J$50,8,FALSE)*PRINCIPAL!$H$142,IF(OR(L511=PRINCIPAL!$I$142,L511=PRINCIPAL!$I$142+PRINCIPAL!$I$142,L511=PRINCIPAL!$I$142+PRINCIPAL!$I$142+PRINCIPAL!$I$142),0,IF(L511=PRINCIPAL!$J$142,VLOOKUP($BB$477,'Banco de Dados'!$B$4:$J$50,6,FALSE)*(1-(PRINCIPAL!$K$142/100)),IF(L511=PRINCIPAL!$L$142,VLOOKUP($BB$477,'Banco de Dados'!$B$4:$J$50,6,FALSE)*(1-(PRINCIPAL!$M$142/100)),IF(L511=PRINCIPAL!$N$142,VLOOKUP($BB$477,'Banco de Dados'!$B$4:$J$50,6,FALSE)*(1-(PRINCIPAL!$O$142/100)),VLOOKUP($BB$477,'Banco de Dados'!$B$4:$J$50,6,FALSE)))))))))),"")</f>
        <v/>
      </c>
      <c r="BB511" s="29" t="str">
        <f>IFERROR(BA511*(IFERROR(VLOOKUP($BB$477,'Banco de Dados'!$B$4:$J$50,4,FALSE),"ERRO")),"")</f>
        <v/>
      </c>
      <c r="BC511" s="29" t="str">
        <f t="shared" si="336"/>
        <v/>
      </c>
      <c r="BD511" s="103" t="str">
        <f>IFERROR(BC511*(C511*(PRINCIPAL!$G$142/100))*0.47*(44/12),"")</f>
        <v/>
      </c>
      <c r="BE511" s="111" t="str">
        <f t="shared" si="315"/>
        <v/>
      </c>
      <c r="BF511" s="30" t="str">
        <f>IFERROR(IF(AND(PRINCIPAL!$H$143&lt;&gt;"",OR(L511=PRINCIPAL!$I$143,L511=PRINCIPAL!$I$143+PRINCIPAL!$I$143,L511=PRINCIPAL!$I$143+PRINCIPAL!$I$143+PRINCIPAL!$I$143)),0,IF(AND(PRINCIPAL!$H$143&lt;&gt;"",L511=PRINCIPAL!$J$143),VLOOKUP($BG$477,'Banco de Dados'!$B$4:$J$50,8,FALSE)*PRINCIPAL!$H$143*(1-(PRINCIPAL!$K$143/100)),IF(AND(PRINCIPAL!$H$143&lt;&gt;"",L511=PRINCIPAL!$L$143),VLOOKUP($BG$477,'Banco de Dados'!$B$4:$J$50,8,FALSE)*PRINCIPAL!$H$143*(1-(PRINCIPAL!$M$143/100)),IF(AND(PRINCIPAL!$H$143&lt;&gt;"",L511=PRINCIPAL!$N$143),VLOOKUP($BG$477,'Banco de Dados'!$B$4:$J$50,8,FALSE)*PRINCIPAL!$H$143*(1-(PRINCIPAL!$O$143/100)),IF(PRINCIPAL!$H$143&lt;&gt;"",VLOOKUP($BG$477,'Banco de Dados'!$B$4:$J$50,8,FALSE)*PRINCIPAL!$H$143,IF(OR(L511=PRINCIPAL!$I$143,L511=PRINCIPAL!$I$143+PRINCIPAL!$I$143,L511=PRINCIPAL!$I$143+PRINCIPAL!$I$143+PRINCIPAL!$I$143),0,IF(L511=PRINCIPAL!$J$143,VLOOKUP($BG$477,'Banco de Dados'!$B$4:$J$50,6,FALSE)*(1-(PRINCIPAL!$K$143/100)),IF(L511=PRINCIPAL!$L$143,VLOOKUP($BG$477,'Banco de Dados'!$B$4:$J$50,6,FALSE)*(1-(PRINCIPAL!$M$143/100)),IF(L511=PRINCIPAL!$N$143,VLOOKUP($BG$477,'Banco de Dados'!$B$4:$J$50,6,FALSE)*(1-(PRINCIPAL!$O$143/100)),VLOOKUP($BG$477,'Banco de Dados'!$B$4:$J$50,6,FALSE)))))))))),"")</f>
        <v/>
      </c>
      <c r="BG511" s="29" t="str">
        <f>IFERROR(BF511*(IFERROR(VLOOKUP($BG$477,'Banco de Dados'!$B$4:$J$50,4,FALSE),"ERRO")),"")</f>
        <v/>
      </c>
      <c r="BH511" s="29" t="str">
        <f t="shared" si="331"/>
        <v/>
      </c>
      <c r="BI511" s="103" t="str">
        <f>IFERROR(BH511*(C511*(PRINCIPAL!$G$143/100))*0.47*(44/12),"")</f>
        <v/>
      </c>
      <c r="BJ511" s="102" t="str">
        <f t="shared" si="316"/>
        <v/>
      </c>
    </row>
    <row r="512" spans="2:62" ht="12.75" customHeight="1" x14ac:dyDescent="0.3">
      <c r="B512" s="326">
        <f t="shared" si="317"/>
        <v>2053</v>
      </c>
      <c r="C512" s="340"/>
      <c r="D512" s="1"/>
      <c r="E512" s="116">
        <v>33</v>
      </c>
      <c r="F512" s="24" t="str">
        <f>IFERROR(VLOOKUP($G$477,'Banco de Dados'!$B$4:$J$50,6,FALSE),"")</f>
        <v/>
      </c>
      <c r="G512" s="25" t="str">
        <f>IFERROR(F512*(IFERROR(VLOOKUP($G$477,'Banco de Dados'!$B$4:$J$50,4,FALSE),"ERRO")),"")</f>
        <v/>
      </c>
      <c r="H512" s="25" t="str">
        <f t="shared" si="318"/>
        <v/>
      </c>
      <c r="I512" s="103" t="str">
        <f t="shared" si="319"/>
        <v/>
      </c>
      <c r="J512" s="117" t="str">
        <f t="shared" si="320"/>
        <v/>
      </c>
      <c r="K512" s="1"/>
      <c r="L512" s="91">
        <v>33</v>
      </c>
      <c r="M512" s="24" t="str">
        <f>IFERROR(IF(AND(PRINCIPAL!$H$134&lt;&gt;"",OR(L512=PRINCIPAL!$I$134,L512=PRINCIPAL!$I$134+PRINCIPAL!$I$134,L512=PRINCIPAL!$I$134+PRINCIPAL!$I$134+PRINCIPAL!$I$134)),0,IF(AND(PRINCIPAL!$H$134&lt;&gt;"",L512=PRINCIPAL!$J$134),VLOOKUP($N$477,'Banco de Dados'!$B$4:$J$50,8,FALSE)*PRINCIPAL!$H$134*(1-(PRINCIPAL!$K$134/100)),IF(AND(PRINCIPAL!$H$134&lt;&gt;"",L512=PRINCIPAL!$L$134),VLOOKUP($N$477,'Banco de Dados'!$B$4:$J$50,8,FALSE)*PRINCIPAL!$H$134*(1-(PRINCIPAL!$M$134/100)),IF(AND(PRINCIPAL!$H$134&lt;&gt;"",L512=PRINCIPAL!$N$134),VLOOKUP($N$477,'Banco de Dados'!$B$4:$J$50,8,FALSE)*PRINCIPAL!$H$134*(1-(PRINCIPAL!$O$134/100)),IF(PRINCIPAL!$H$134&lt;&gt;"",VLOOKUP($N$477,'Banco de Dados'!$B$4:$J$50,8,FALSE)*PRINCIPAL!$H$134,IF(OR(L512=PRINCIPAL!$I$134,L512=PRINCIPAL!$I$134+PRINCIPAL!$I$134,L512=PRINCIPAL!$I$134+PRINCIPAL!$I$134+PRINCIPAL!$I$134),0,IF(L512=PRINCIPAL!$J$134,VLOOKUP($N$477,'Banco de Dados'!$B$4:$J$50,6,FALSE)*(1-(PRINCIPAL!$K$134/100)),IF(L512=PRINCIPAL!$L$134,VLOOKUP($N$477,'Banco de Dados'!$B$4:$J$50,6,FALSE)*(1-(PRINCIPAL!$M$134/100)),IF(L512=PRINCIPAL!$N$134,VLOOKUP($N$477,'Banco de Dados'!$B$4:$J$50,6,FALSE)*(1-(PRINCIPAL!$O$134/100)),VLOOKUP($N$477,'Banco de Dados'!$B$4:$J$50,6,FALSE)))))))))),"")</f>
        <v/>
      </c>
      <c r="N512" s="25" t="str">
        <f>IFERROR(M512*(IFERROR(VLOOKUP($N$477,'Banco de Dados'!$B$4:$J$50,4,FALSE),"ERRO")),"")</f>
        <v/>
      </c>
      <c r="O512" s="25" t="str">
        <f t="shared" si="339"/>
        <v/>
      </c>
      <c r="P512" s="103" t="str">
        <f>IFERROR(O512*(C512*(PRINCIPAL!$G$134/100))*0.47*(44/12),"")</f>
        <v/>
      </c>
      <c r="Q512" s="107" t="str">
        <f t="shared" si="341"/>
        <v/>
      </c>
      <c r="R512" s="29" t="str">
        <f>IFERROR(IF(AND(PRINCIPAL!$H$135&lt;&gt;"",OR(L512=PRINCIPAL!$I$135,L512=PRINCIPAL!$I$135+PRINCIPAL!$I$135,L512=PRINCIPAL!$I$135+PRINCIPAL!$I$135+PRINCIPAL!$I$135)),0,IF(AND(PRINCIPAL!$H$135&lt;&gt;"",L512=PRINCIPAL!$J$135),VLOOKUP($S$477,'Banco de Dados'!$B$4:$J$50,8,FALSE)*PRINCIPAL!$H$135*(1-(PRINCIPAL!$K$135/100)),IF(AND(PRINCIPAL!$H$135&lt;&gt;"",L512=PRINCIPAL!$L$135),VLOOKUP($S$477,'Banco de Dados'!$B$4:$J$50,8,FALSE)*PRINCIPAL!$H$135*(1-(PRINCIPAL!$M$135/100)),IF(AND(PRINCIPAL!$H$135&lt;&gt;"",L512=PRINCIPAL!$N$135),VLOOKUP($S$477,'Banco de Dados'!$B$4:$J$50,8,FALSE)*PRINCIPAL!$H$135*(1-(PRINCIPAL!$O$135/100)),IF(PRINCIPAL!$H$135&lt;&gt;"",VLOOKUP($S$477,'Banco de Dados'!$B$4:$J$50,8,FALSE)*PRINCIPAL!$H$135,IF(OR(L512=PRINCIPAL!$I$135,L512=PRINCIPAL!$I$135+PRINCIPAL!$I$135,L512=PRINCIPAL!$I$135+PRINCIPAL!$I$135+PRINCIPAL!$I$135),0,IF(L512=PRINCIPAL!$J$135,VLOOKUP($S$477,'Banco de Dados'!$B$4:$J$50,6,FALSE)*(1-(PRINCIPAL!$K$135/100)),IF(L512=PRINCIPAL!$L$135,VLOOKUP($S$477,'Banco de Dados'!$B$4:$J$50,6,FALSE)*(1-(PRINCIPAL!$M$135/100)),IF(L512=PRINCIPAL!$N$135,VLOOKUP($S$477,'Banco de Dados'!$B$4:$J$50,6,FALSE)*(1-(PRINCIPAL!$O$135/100)),VLOOKUP($S$477,'Banco de Dados'!$B$4:$J$50,6,FALSE)))))))))),"")</f>
        <v/>
      </c>
      <c r="S512" s="29" t="str">
        <f>IFERROR(R512*(IFERROR(VLOOKUP($S$477,'Banco de Dados'!$B$4:$J$50,4,FALSE),"ERRO")),"")</f>
        <v/>
      </c>
      <c r="T512" s="29" t="str">
        <f t="shared" si="338"/>
        <v/>
      </c>
      <c r="U512" s="103" t="str">
        <f>IFERROR(T512*(C512*(PRINCIPAL!$G$135/100))*0.47*(44/12),"")</f>
        <v/>
      </c>
      <c r="V512" s="103" t="str">
        <f t="shared" si="314"/>
        <v/>
      </c>
      <c r="W512" s="30" t="str">
        <f>IFERROR(IF(AND(PRINCIPAL!$H$136&lt;&gt;"",OR(L512=PRINCIPAL!$I$136,L512=PRINCIPAL!$I$136+PRINCIPAL!$I$136,L512=PRINCIPAL!$I$136+PRINCIPAL!$I$136+PRINCIPAL!$I$136)),0,IF(AND(PRINCIPAL!$H$136&lt;&gt;"",L512=PRINCIPAL!$J$136),VLOOKUP($X$477,'Banco de Dados'!$B$4:$J$50,8,FALSE)*PRINCIPAL!$H$136*(1-(PRINCIPAL!$K$136/100)),IF(AND(PRINCIPAL!$H$136&lt;&gt;"",L512=PRINCIPAL!$L$136),VLOOKUP($X$477,'Banco de Dados'!$B$4:$J$50,8,FALSE)*PRINCIPAL!$H$136*(1-(PRINCIPAL!$M$136/100)),IF(AND(PRINCIPAL!$H$136&lt;&gt;"",L512=PRINCIPAL!$N$136),VLOOKUP($X$477,'Banco de Dados'!$B$4:$J$50,8,FALSE)*PRINCIPAL!$H$136*(1-(PRINCIPAL!$O$136/100)),IF(PRINCIPAL!$H$136&lt;&gt;"",VLOOKUP($X$477,'Banco de Dados'!$B$4:$J$50,8,FALSE)*PRINCIPAL!$H$136,IF(OR(L512=PRINCIPAL!$I$136,L512=PRINCIPAL!$I$136+PRINCIPAL!$I$136,L512=PRINCIPAL!$I$136+PRINCIPAL!$I$136+PRINCIPAL!$I$136),0,IF(L512=PRINCIPAL!$J$136,VLOOKUP($X$477,'Banco de Dados'!$B$4:$J$50,6,FALSE)*(1-(PRINCIPAL!$K$136/100)),IF(L512=PRINCIPAL!$L$136,VLOOKUP($X$477,'Banco de Dados'!$B$4:$J$50,6,FALSE)*(1-(PRINCIPAL!$M$136/100)),IF(L512=PRINCIPAL!$N$136,VLOOKUP($X$477,'Banco de Dados'!$B$4:$J$50,6,FALSE)*(1-(PRINCIPAL!$O$136/100)),VLOOKUP($X$477,'Banco de Dados'!$B$4:$J$50,6,FALSE)))))))))),"")</f>
        <v/>
      </c>
      <c r="X512" s="29" t="str">
        <f>IFERROR(W512*(IFERROR(VLOOKUP($X$477,'Banco de Dados'!$B$4:$J$50,4,FALSE),"ERRO")),"")</f>
        <v/>
      </c>
      <c r="Y512" s="29" t="str">
        <f t="shared" si="332"/>
        <v/>
      </c>
      <c r="Z512" s="103" t="str">
        <f>IFERROR(Y512*(C512*(PRINCIPAL!$G$136/100))*0.47*(44/12),"")</f>
        <v/>
      </c>
      <c r="AA512" s="111" t="str">
        <f t="shared" si="333"/>
        <v/>
      </c>
      <c r="AB512" s="30" t="str">
        <f>IFERROR(IF(AND(PRINCIPAL!$H$137&lt;&gt;"",OR(L512=PRINCIPAL!$I$137,L512=PRINCIPAL!$I$137+PRINCIPAL!$I$137,L512=PRINCIPAL!$I$137+PRINCIPAL!$I$137+PRINCIPAL!$I$137)),0,IF(AND(PRINCIPAL!$H$137&lt;&gt;"",L512=PRINCIPAL!$J$137),VLOOKUP($AC$477,'Banco de Dados'!$B$4:$J$50,8,FALSE)*PRINCIPAL!$H$137*(1-(PRINCIPAL!$K$137/100)),IF(AND(PRINCIPAL!$H$137&lt;&gt;"",L512=PRINCIPAL!$L$137),VLOOKUP($AC$477,'Banco de Dados'!$B$4:$J$50,8,FALSE)*PRINCIPAL!$H$137*(1-(PRINCIPAL!$M$137/100)),IF(AND(PRINCIPAL!$H$137&lt;&gt;"",L512=PRINCIPAL!$N$137),VLOOKUP($AC$477,'Banco de Dados'!$B$4:$J$50,8,FALSE)*PRINCIPAL!$H$137*(1-(PRINCIPAL!$O$137/100)),IF(PRINCIPAL!$H$137&lt;&gt;"",VLOOKUP($AC$477,'Banco de Dados'!$B$4:$J$50,8,FALSE)*PRINCIPAL!$H$137,IF(OR(L512=PRINCIPAL!$I$137,L512=PRINCIPAL!$I$137+PRINCIPAL!$I$137,L512=PRINCIPAL!$I$137+PRINCIPAL!$I$137+PRINCIPAL!$I$137),0,IF(L512=PRINCIPAL!$J$137,VLOOKUP($AC$477,'Banco de Dados'!$B$4:$J$50,6,FALSE)*(1-(PRINCIPAL!$K$137/100)),IF(L512=PRINCIPAL!$L$137,VLOOKUP($AC$477,'Banco de Dados'!$B$4:$J$50,6,FALSE)*(1-(PRINCIPAL!$M$137/100)),IF(L512=PRINCIPAL!$N$137,VLOOKUP($AC$477,'Banco de Dados'!$B$4:$J$50,6,FALSE)*(1-(PRINCIPAL!$O$137/100)),VLOOKUP($AC$477,'Banco de Dados'!$B$4:$J$50,6,FALSE)))))))))),"")</f>
        <v/>
      </c>
      <c r="AC512" s="29" t="str">
        <f>IFERROR(AB512*(IFERROR(VLOOKUP($AC$477,'Banco de Dados'!$B$4:$J$50,4,FALSE),"ERRO")),"")</f>
        <v/>
      </c>
      <c r="AD512" s="29" t="str">
        <f t="shared" si="323"/>
        <v/>
      </c>
      <c r="AE512" s="103" t="str">
        <f>IFERROR(AD512*(C512*(PRINCIPAL!$G$137/100))*0.47*(44/12),"")</f>
        <v/>
      </c>
      <c r="AF512" s="111" t="str">
        <f t="shared" si="324"/>
        <v/>
      </c>
      <c r="AG512" s="30" t="str">
        <f>IFERROR(IF(AND(PRINCIPAL!$H$138&lt;&gt;"",OR(L512=PRINCIPAL!$I$138,L512=PRINCIPAL!$I$138+PRINCIPAL!$I$138,L512=PRINCIPAL!$I$138+PRINCIPAL!$I$138+PRINCIPAL!$I$138)),0,IF(AND(PRINCIPAL!$H$138&lt;&gt;"",L512=PRINCIPAL!$J$138),VLOOKUP($AH$477,'Banco de Dados'!$B$4:$J$50,8,FALSE)*PRINCIPAL!$H$138*(1-(PRINCIPAL!$K$138/100)),IF(AND(PRINCIPAL!$H$138&lt;&gt;"",L512=PRINCIPAL!$L$138),VLOOKUP($AH$477,'Banco de Dados'!$B$4:$J$50,8,FALSE)*PRINCIPAL!$H$138*(1-(PRINCIPAL!$M$138/100)),IF(AND(PRINCIPAL!$H$138&lt;&gt;"",L512=PRINCIPAL!$N$138),VLOOKUP($AH$477,'Banco de Dados'!$B$4:$J$50,8,FALSE)*PRINCIPAL!$H$138*(1-(PRINCIPAL!$O$138/100)),IF(PRINCIPAL!$H$138&lt;&gt;"",VLOOKUP($AH$477,'Banco de Dados'!$B$4:$J$50,8,FALSE)*PRINCIPAL!$H$138,IF(OR(L512=PRINCIPAL!$I$138,L512=PRINCIPAL!$I$138+PRINCIPAL!$I$138,L512=PRINCIPAL!$I$138+PRINCIPAL!$I$138+PRINCIPAL!$I$138),0,IF(L512=PRINCIPAL!$J$138,VLOOKUP($AH$477,'Banco de Dados'!$B$4:$J$50,6,FALSE)*(1-(PRINCIPAL!$K$138/100)),IF(L512=PRINCIPAL!$L$138,VLOOKUP($AH$477,'Banco de Dados'!$B$4:$J$50,6,FALSE)*(1-(PRINCIPAL!$M$138/100)),IF(L512=PRINCIPAL!$N$138,VLOOKUP($AH$477,'Banco de Dados'!$B$4:$J$50,6,FALSE)*(1-(PRINCIPAL!$O$138/100)),VLOOKUP($AH$477,'Banco de Dados'!$B$4:$J$50,6,FALSE)))))))))),"")</f>
        <v/>
      </c>
      <c r="AH512" s="29" t="str">
        <f>IFERROR(AG512*(IFERROR(VLOOKUP($AH$477,'Banco de Dados'!$B$4:$J$50,4,FALSE),"ERRO")),"")</f>
        <v/>
      </c>
      <c r="AI512" s="29" t="str">
        <f t="shared" si="325"/>
        <v/>
      </c>
      <c r="AJ512" s="103" t="str">
        <f>IFERROR(AI512*(C512*(PRINCIPAL!$G$138/100))*0.47*(44/12),"")</f>
        <v/>
      </c>
      <c r="AK512" s="111" t="str">
        <f t="shared" si="334"/>
        <v/>
      </c>
      <c r="AL512" s="30" t="str">
        <f>IFERROR(IF(AND(PRINCIPAL!$H$139&lt;&gt;"",OR(L512=PRINCIPAL!$I$139,L512=PRINCIPAL!$I$139+PRINCIPAL!$I$139,L512=PRINCIPAL!$I$139+PRINCIPAL!$I$139+PRINCIPAL!$I$139)),0,IF(AND(PRINCIPAL!$H$139&lt;&gt;"",L512=PRINCIPAL!$J$139),VLOOKUP($AM$477,'Banco de Dados'!$B$4:$J$50,8,FALSE)*PRINCIPAL!$H$139*(1-(PRINCIPAL!$K$139/100)),IF(AND(PRINCIPAL!$H$139&lt;&gt;"",L512=PRINCIPAL!$L$139),VLOOKUP($AM$477,'Banco de Dados'!$B$4:$J$50,8,FALSE)*PRINCIPAL!$H$139*(1-(PRINCIPAL!$M$139/100)),IF(AND(PRINCIPAL!$H$139&lt;&gt;"",L512=PRINCIPAL!$N$139),VLOOKUP($AM$477,'Banco de Dados'!$B$4:$J$50,8,FALSE)*PRINCIPAL!$H$139*(1-(PRINCIPAL!$O$139/100)),IF(PRINCIPAL!$H$139&lt;&gt;"",VLOOKUP($AM$477,'Banco de Dados'!$B$4:$J$50,8,FALSE)*PRINCIPAL!$H$139,IF(OR(L512=PRINCIPAL!$I$139,L512=PRINCIPAL!$I$139+PRINCIPAL!$I$139,L512=PRINCIPAL!$I$139+PRINCIPAL!$I$139+PRINCIPAL!$I$139),0,IF(L512=PRINCIPAL!$J$139,VLOOKUP($AM$477,'Banco de Dados'!$B$4:$J$50,6,FALSE)*(1-(PRINCIPAL!$K$139/100)),IF(L512=PRINCIPAL!$L$139,VLOOKUP($AM$477,'Banco de Dados'!$B$4:$J$50,6,FALSE)*(1-(PRINCIPAL!$M$139/100)),IF(L512=PRINCIPAL!$N$139,VLOOKUP($AM$477,'Banco de Dados'!$B$4:$J$50,6,FALSE)*(1-(PRINCIPAL!$O$139/100)),VLOOKUP($AM$477,'Banco de Dados'!$B$4:$J$50,6,FALSE)))))))))),"")</f>
        <v/>
      </c>
      <c r="AM512" s="29" t="str">
        <f>IFERROR(AL512*(IFERROR(VLOOKUP($AM$477,'Banco de Dados'!$B$4:$J$50,4,FALSE),"ERRO")),"")</f>
        <v/>
      </c>
      <c r="AN512" s="29" t="str">
        <f t="shared" si="326"/>
        <v/>
      </c>
      <c r="AO512" s="103" t="str">
        <f>IFERROR(AN512*(C512*(PRINCIPAL!$G$139/100))*0.47*(44/12),"")</f>
        <v/>
      </c>
      <c r="AP512" s="111" t="str">
        <f t="shared" si="327"/>
        <v/>
      </c>
      <c r="AQ512" s="30" t="str">
        <f>IFERROR(IF(AND(PRINCIPAL!$H$140&lt;&gt;"",OR(L512=PRINCIPAL!$I$140,L512=PRINCIPAL!$I$140+PRINCIPAL!$I$140,L512=PRINCIPAL!$I$140+PRINCIPAL!$I$140+PRINCIPAL!$I$140)),0,IF(AND(PRINCIPAL!$H$140&lt;&gt;"",L512=PRINCIPAL!$J$140),VLOOKUP($AR$477,'Banco de Dados'!$B$4:$J$50,8,FALSE)*PRINCIPAL!$H$140*(1-(PRINCIPAL!$K$140/100)),IF(AND(PRINCIPAL!$H$140&lt;&gt;"",L512=PRINCIPAL!$L$140),VLOOKUP($AR$477,'Banco de Dados'!$B$4:$J$50,8,FALSE)*PRINCIPAL!$H$140*(1-(PRINCIPAL!$M$140/100)),IF(AND(PRINCIPAL!$H$140&lt;&gt;"",L512=PRINCIPAL!$N$140),VLOOKUP($AR$477,'Banco de Dados'!$B$4:$J$50,8,FALSE)*PRINCIPAL!$H$140*(1-(PRINCIPAL!$O$140/100)),IF(PRINCIPAL!$H$140&lt;&gt;"",VLOOKUP($AR$477,'Banco de Dados'!$B$4:$J$50,8,FALSE)*PRINCIPAL!$H$140,IF(OR(L512=PRINCIPAL!$I$140,L512=PRINCIPAL!$I$140+PRINCIPAL!$I$140,L512=PRINCIPAL!$I$140+PRINCIPAL!$I$140+PRINCIPAL!$I$140),0,IF(L512=PRINCIPAL!$J$140,VLOOKUP($AR$477,'Banco de Dados'!$B$4:$J$50,6,FALSE)*(1-(PRINCIPAL!$K$140/100)),IF(L512=PRINCIPAL!$L$140,VLOOKUP($AR$477,'Banco de Dados'!$B$4:$J$50,6,FALSE)*(1-(PRINCIPAL!$M$140/100)),IF(L512=PRINCIPAL!$N$140,VLOOKUP($AR$477,'Banco de Dados'!$B$4:$J$50,6,FALSE)*(1-(PRINCIPAL!$O$140/100)),VLOOKUP($AR$477,'Banco de Dados'!$B$4:$J$50,6,FALSE)))))))))),"")</f>
        <v/>
      </c>
      <c r="AR512" s="29" t="str">
        <f>IFERROR(AQ512*(IFERROR(VLOOKUP($AR$477,'Banco de Dados'!$B$4:$J$50,4,FALSE),"ERRO")),"")</f>
        <v/>
      </c>
      <c r="AS512" s="29" t="str">
        <f t="shared" si="328"/>
        <v/>
      </c>
      <c r="AT512" s="103" t="str">
        <f>IFERROR(AS512*(C512*(PRINCIPAL!$G$140/100))*0.47*(44/12),"")</f>
        <v/>
      </c>
      <c r="AU512" s="111" t="str">
        <f t="shared" si="329"/>
        <v/>
      </c>
      <c r="AV512" s="30" t="str">
        <f>IFERROR(IF(AND(PRINCIPAL!$H$141&lt;&gt;"",OR(L512=PRINCIPAL!$I$141,L512=PRINCIPAL!$I$141+PRINCIPAL!$I$141,L512=PRINCIPAL!$I$141+PRINCIPAL!$I$141+PRINCIPAL!$I$141)),0,IF(AND(PRINCIPAL!$H$141&lt;&gt;"",L512=PRINCIPAL!$J$141),VLOOKUP($AW$477,'Banco de Dados'!$B$4:$J$50,8,FALSE)*PRINCIPAL!$H$141*(1-(PRINCIPAL!$K$141/100)),IF(AND(PRINCIPAL!$H$141&lt;&gt;"",L512=PRINCIPAL!$L$141),VLOOKUP($AW$477,'Banco de Dados'!$B$4:$J$50,8,FALSE)*PRINCIPAL!$H$141*(1-(PRINCIPAL!$M$141/100)),IF(AND(PRINCIPAL!$H$141&lt;&gt;"",L512=PRINCIPAL!$N$141),VLOOKUP($AW$477,'Banco de Dados'!$B$4:$J$50,8,FALSE)*PRINCIPAL!$H$141*(1-(PRINCIPAL!$O$141/100)),IF(PRINCIPAL!$H$141&lt;&gt;"",VLOOKUP($AW$477,'Banco de Dados'!$B$4:$J$50,8,FALSE)*PRINCIPAL!$H$141,IF(OR(L512=PRINCIPAL!$I$141,L512=PRINCIPAL!$I$141+PRINCIPAL!$I$141,L512=PRINCIPAL!$I$141+PRINCIPAL!$I$141+PRINCIPAL!$I$141),0,IF(L512=PRINCIPAL!$J$141,VLOOKUP($AW$477,'Banco de Dados'!$B$4:$J$50,6,FALSE)*(1-(PRINCIPAL!$K$141/100)),IF(L512=PRINCIPAL!$L$141,VLOOKUP($AW$477,'Banco de Dados'!$B$4:$J$50,6,FALSE)*(1-(PRINCIPAL!$M$141/100)),IF(L512=PRINCIPAL!$N$141,VLOOKUP($AW$477,'Banco de Dados'!$B$4:$J$50,6,FALSE)*(1-(PRINCIPAL!$O$141/100)),VLOOKUP($AW$477,'Banco de Dados'!$B$4:$J$50,6,FALSE)))))))))),"")</f>
        <v/>
      </c>
      <c r="AW512" s="29" t="str">
        <f>IFERROR(AV512*(IFERROR(VLOOKUP($AW$477,'Banco de Dados'!$B$4:$J$50,4,FALSE),"ERRO")),"")</f>
        <v/>
      </c>
      <c r="AX512" s="29" t="str">
        <f t="shared" si="330"/>
        <v/>
      </c>
      <c r="AY512" s="103" t="str">
        <f>IFERROR(AX512*(C512*(PRINCIPAL!$G$141/100))*0.47*(44/12),"")</f>
        <v/>
      </c>
      <c r="AZ512" s="111" t="str">
        <f t="shared" si="335"/>
        <v/>
      </c>
      <c r="BA512" s="30" t="str">
        <f>IFERROR(IF(AND(PRINCIPAL!$H$142&lt;&gt;"",OR(L512=PRINCIPAL!$I$142,L512=PRINCIPAL!$I$142+PRINCIPAL!$I$142,L512=PRINCIPAL!$I$142+PRINCIPAL!$I$142+PRINCIPAL!$I$142)),0,IF(AND(PRINCIPAL!$H$142&lt;&gt;"",L512=PRINCIPAL!$J$142),VLOOKUP($BB$477,'Banco de Dados'!$B$4:$J$50,8,FALSE)*PRINCIPAL!$H$142*(1-(PRINCIPAL!$K$142/100)),IF(AND(PRINCIPAL!$H$142&lt;&gt;"",L512=PRINCIPAL!$L$142),VLOOKUP($BB$477,'Banco de Dados'!$B$4:$J$50,8,FALSE)*PRINCIPAL!$H$142*(1-(PRINCIPAL!$M$142/100)),IF(AND(PRINCIPAL!$H$142&lt;&gt;"",L512=PRINCIPAL!$N$142),VLOOKUP($BB$477,'Banco de Dados'!$B$4:$J$50,8,FALSE)*PRINCIPAL!$H$142*(1-(PRINCIPAL!$O$142/100)),IF(PRINCIPAL!$H$142&lt;&gt;"",VLOOKUP($BB$477,'Banco de Dados'!$B$4:$J$50,8,FALSE)*PRINCIPAL!$H$142,IF(OR(L512=PRINCIPAL!$I$142,L512=PRINCIPAL!$I$142+PRINCIPAL!$I$142,L512=PRINCIPAL!$I$142+PRINCIPAL!$I$142+PRINCIPAL!$I$142),0,IF(L512=PRINCIPAL!$J$142,VLOOKUP($BB$477,'Banco de Dados'!$B$4:$J$50,6,FALSE)*(1-(PRINCIPAL!$K$142/100)),IF(L512=PRINCIPAL!$L$142,VLOOKUP($BB$477,'Banco de Dados'!$B$4:$J$50,6,FALSE)*(1-(PRINCIPAL!$M$142/100)),IF(L512=PRINCIPAL!$N$142,VLOOKUP($BB$477,'Banco de Dados'!$B$4:$J$50,6,FALSE)*(1-(PRINCIPAL!$O$142/100)),VLOOKUP($BB$477,'Banco de Dados'!$B$4:$J$50,6,FALSE)))))))))),"")</f>
        <v/>
      </c>
      <c r="BB512" s="29" t="str">
        <f>IFERROR(BA512*(IFERROR(VLOOKUP($BB$477,'Banco de Dados'!$B$4:$J$50,4,FALSE),"ERRO")),"")</f>
        <v/>
      </c>
      <c r="BC512" s="29" t="str">
        <f t="shared" si="336"/>
        <v/>
      </c>
      <c r="BD512" s="103" t="str">
        <f>IFERROR(BC512*(C512*(PRINCIPAL!$G$142/100))*0.47*(44/12),"")</f>
        <v/>
      </c>
      <c r="BE512" s="111" t="str">
        <f t="shared" si="315"/>
        <v/>
      </c>
      <c r="BF512" s="30" t="str">
        <f>IFERROR(IF(AND(PRINCIPAL!$H$143&lt;&gt;"",OR(L512=PRINCIPAL!$I$143,L512=PRINCIPAL!$I$143+PRINCIPAL!$I$143,L512=PRINCIPAL!$I$143+PRINCIPAL!$I$143+PRINCIPAL!$I$143)),0,IF(AND(PRINCIPAL!$H$143&lt;&gt;"",L512=PRINCIPAL!$J$143),VLOOKUP($BG$477,'Banco de Dados'!$B$4:$J$50,8,FALSE)*PRINCIPAL!$H$143*(1-(PRINCIPAL!$K$143/100)),IF(AND(PRINCIPAL!$H$143&lt;&gt;"",L512=PRINCIPAL!$L$143),VLOOKUP($BG$477,'Banco de Dados'!$B$4:$J$50,8,FALSE)*PRINCIPAL!$H$143*(1-(PRINCIPAL!$M$143/100)),IF(AND(PRINCIPAL!$H$143&lt;&gt;"",L512=PRINCIPAL!$N$143),VLOOKUP($BG$477,'Banco de Dados'!$B$4:$J$50,8,FALSE)*PRINCIPAL!$H$143*(1-(PRINCIPAL!$O$143/100)),IF(PRINCIPAL!$H$143&lt;&gt;"",VLOOKUP($BG$477,'Banco de Dados'!$B$4:$J$50,8,FALSE)*PRINCIPAL!$H$143,IF(OR(L512=PRINCIPAL!$I$143,L512=PRINCIPAL!$I$143+PRINCIPAL!$I$143,L512=PRINCIPAL!$I$143+PRINCIPAL!$I$143+PRINCIPAL!$I$143),0,IF(L512=PRINCIPAL!$J$143,VLOOKUP($BG$477,'Banco de Dados'!$B$4:$J$50,6,FALSE)*(1-(PRINCIPAL!$K$143/100)),IF(L512=PRINCIPAL!$L$143,VLOOKUP($BG$477,'Banco de Dados'!$B$4:$J$50,6,FALSE)*(1-(PRINCIPAL!$M$143/100)),IF(L512=PRINCIPAL!$N$143,VLOOKUP($BG$477,'Banco de Dados'!$B$4:$J$50,6,FALSE)*(1-(PRINCIPAL!$O$143/100)),VLOOKUP($BG$477,'Banco de Dados'!$B$4:$J$50,6,FALSE)))))))))),"")</f>
        <v/>
      </c>
      <c r="BG512" s="29" t="str">
        <f>IFERROR(BF512*(IFERROR(VLOOKUP($BG$477,'Banco de Dados'!$B$4:$J$50,4,FALSE),"ERRO")),"")</f>
        <v/>
      </c>
      <c r="BH512" s="29" t="str">
        <f t="shared" si="331"/>
        <v/>
      </c>
      <c r="BI512" s="103" t="str">
        <f>IFERROR(BH512*(C512*(PRINCIPAL!$G$143/100))*0.47*(44/12),"")</f>
        <v/>
      </c>
      <c r="BJ512" s="102" t="str">
        <f t="shared" si="316"/>
        <v/>
      </c>
    </row>
    <row r="513" spans="2:62" ht="12.75" customHeight="1" x14ac:dyDescent="0.3">
      <c r="B513" s="326">
        <f t="shared" si="317"/>
        <v>2054</v>
      </c>
      <c r="C513" s="340"/>
      <c r="D513" s="1"/>
      <c r="E513" s="118">
        <v>34</v>
      </c>
      <c r="F513" s="24" t="str">
        <f>IFERROR(VLOOKUP($G$477,'Banco de Dados'!$B$4:$J$50,6,FALSE),"")</f>
        <v/>
      </c>
      <c r="G513" s="25" t="str">
        <f>IFERROR(F513*(IFERROR(VLOOKUP($G$477,'Banco de Dados'!$B$4:$J$50,4,FALSE),"ERRO")),"")</f>
        <v/>
      </c>
      <c r="H513" s="25" t="str">
        <f t="shared" si="318"/>
        <v/>
      </c>
      <c r="I513" s="103" t="str">
        <f t="shared" si="319"/>
        <v/>
      </c>
      <c r="J513" s="117" t="str">
        <f t="shared" si="320"/>
        <v/>
      </c>
      <c r="K513" s="1"/>
      <c r="L513" s="91">
        <v>34</v>
      </c>
      <c r="M513" s="24" t="str">
        <f>IFERROR(IF(AND(PRINCIPAL!$H$134&lt;&gt;"",OR(L513=PRINCIPAL!$I$134,L513=PRINCIPAL!$I$134+PRINCIPAL!$I$134,L513=PRINCIPAL!$I$134+PRINCIPAL!$I$134+PRINCIPAL!$I$134)),0,IF(AND(PRINCIPAL!$H$134&lt;&gt;"",L513=PRINCIPAL!$J$134),VLOOKUP($N$477,'Banco de Dados'!$B$4:$J$50,8,FALSE)*PRINCIPAL!$H$134*(1-(PRINCIPAL!$K$134/100)),IF(AND(PRINCIPAL!$H$134&lt;&gt;"",L513=PRINCIPAL!$L$134),VLOOKUP($N$477,'Banco de Dados'!$B$4:$J$50,8,FALSE)*PRINCIPAL!$H$134*(1-(PRINCIPAL!$M$134/100)),IF(AND(PRINCIPAL!$H$134&lt;&gt;"",L513=PRINCIPAL!$N$134),VLOOKUP($N$477,'Banco de Dados'!$B$4:$J$50,8,FALSE)*PRINCIPAL!$H$134*(1-(PRINCIPAL!$O$134/100)),IF(PRINCIPAL!$H$134&lt;&gt;"",VLOOKUP($N$477,'Banco de Dados'!$B$4:$J$50,8,FALSE)*PRINCIPAL!$H$134,IF(OR(L513=PRINCIPAL!$I$134,L513=PRINCIPAL!$I$134+PRINCIPAL!$I$134,L513=PRINCIPAL!$I$134+PRINCIPAL!$I$134+PRINCIPAL!$I$134),0,IF(L513=PRINCIPAL!$J$134,VLOOKUP($N$477,'Banco de Dados'!$B$4:$J$50,6,FALSE)*(1-(PRINCIPAL!$K$134/100)),IF(L513=PRINCIPAL!$L$134,VLOOKUP($N$477,'Banco de Dados'!$B$4:$J$50,6,FALSE)*(1-(PRINCIPAL!$M$134/100)),IF(L513=PRINCIPAL!$N$134,VLOOKUP($N$477,'Banco de Dados'!$B$4:$J$50,6,FALSE)*(1-(PRINCIPAL!$O$134/100)),VLOOKUP($N$477,'Banco de Dados'!$B$4:$J$50,6,FALSE)))))))))),"")</f>
        <v/>
      </c>
      <c r="N513" s="25" t="str">
        <f>IFERROR(M513*(IFERROR(VLOOKUP($N$477,'Banco de Dados'!$B$4:$J$50,4,FALSE),"ERRO")),"")</f>
        <v/>
      </c>
      <c r="O513" s="25" t="str">
        <f t="shared" si="339"/>
        <v/>
      </c>
      <c r="P513" s="103" t="str">
        <f>IFERROR(O513*(C513*(PRINCIPAL!$G$134/100))*0.47*(44/12),"")</f>
        <v/>
      </c>
      <c r="Q513" s="107" t="str">
        <f t="shared" si="341"/>
        <v/>
      </c>
      <c r="R513" s="39" t="str">
        <f>IFERROR(IF(AND(PRINCIPAL!$H$135&lt;&gt;"",OR(L513=PRINCIPAL!$I$135,L513=PRINCIPAL!$I$135+PRINCIPAL!$I$135,L513=PRINCIPAL!$I$135+PRINCIPAL!$I$135+PRINCIPAL!$I$135)),0,IF(AND(PRINCIPAL!$H$135&lt;&gt;"",L513=PRINCIPAL!$J$135),VLOOKUP($S$477,'Banco de Dados'!$B$4:$J$50,8,FALSE)*PRINCIPAL!$H$135*(1-(PRINCIPAL!$K$135/100)),IF(AND(PRINCIPAL!$H$135&lt;&gt;"",L513=PRINCIPAL!$L$135),VLOOKUP($S$477,'Banco de Dados'!$B$4:$J$50,8,FALSE)*PRINCIPAL!$H$135*(1-(PRINCIPAL!$M$135/100)),IF(AND(PRINCIPAL!$H$135&lt;&gt;"",L513=PRINCIPAL!$N$135),VLOOKUP($S$477,'Banco de Dados'!$B$4:$J$50,8,FALSE)*PRINCIPAL!$H$135*(1-(PRINCIPAL!$O$135/100)),IF(PRINCIPAL!$H$135&lt;&gt;"",VLOOKUP($S$477,'Banco de Dados'!$B$4:$J$50,8,FALSE)*PRINCIPAL!$H$135,IF(OR(L513=PRINCIPAL!$I$135,L513=PRINCIPAL!$I$135+PRINCIPAL!$I$135,L513=PRINCIPAL!$I$135+PRINCIPAL!$I$135+PRINCIPAL!$I$135),0,IF(L513=PRINCIPAL!$J$135,VLOOKUP($S$477,'Banco de Dados'!$B$4:$J$50,6,FALSE)*(1-(PRINCIPAL!$K$135/100)),IF(L513=PRINCIPAL!$L$135,VLOOKUP($S$477,'Banco de Dados'!$B$4:$J$50,6,FALSE)*(1-(PRINCIPAL!$M$135/100)),IF(L513=PRINCIPAL!$N$135,VLOOKUP($S$477,'Banco de Dados'!$B$4:$J$50,6,FALSE)*(1-(PRINCIPAL!$O$135/100)),VLOOKUP($S$477,'Banco de Dados'!$B$4:$J$50,6,FALSE)))))))))),"")</f>
        <v/>
      </c>
      <c r="S513" s="29" t="str">
        <f>IFERROR(R513*(IFERROR(VLOOKUP($S$477,'Banco de Dados'!$B$4:$J$50,4,FALSE),"ERRO")),"")</f>
        <v/>
      </c>
      <c r="T513" s="29" t="str">
        <f t="shared" si="338"/>
        <v/>
      </c>
      <c r="U513" s="103" t="str">
        <f>IFERROR(T513*(C513*(PRINCIPAL!$G$135/100))*0.47*(44/12),"")</f>
        <v/>
      </c>
      <c r="V513" s="111" t="str">
        <f t="shared" si="314"/>
        <v/>
      </c>
      <c r="W513" s="30" t="str">
        <f>IFERROR(IF(AND(PRINCIPAL!$H$136&lt;&gt;"",OR(L513=PRINCIPAL!$I$136,L513=PRINCIPAL!$I$136+PRINCIPAL!$I$136,L513=PRINCIPAL!$I$136+PRINCIPAL!$I$136+PRINCIPAL!$I$136)),0,IF(AND(PRINCIPAL!$H$136&lt;&gt;"",L513=PRINCIPAL!$J$136),VLOOKUP($X$477,'Banco de Dados'!$B$4:$J$50,8,FALSE)*PRINCIPAL!$H$136*(1-(PRINCIPAL!$K$136/100)),IF(AND(PRINCIPAL!$H$136&lt;&gt;"",L513=PRINCIPAL!$L$136),VLOOKUP($X$477,'Banco de Dados'!$B$4:$J$50,8,FALSE)*PRINCIPAL!$H$136*(1-(PRINCIPAL!$M$136/100)),IF(AND(PRINCIPAL!$H$136&lt;&gt;"",L513=PRINCIPAL!$N$136),VLOOKUP($X$477,'Banco de Dados'!$B$4:$J$50,8,FALSE)*PRINCIPAL!$H$136*(1-(PRINCIPAL!$O$136/100)),IF(PRINCIPAL!$H$136&lt;&gt;"",VLOOKUP($X$477,'Banco de Dados'!$B$4:$J$50,8,FALSE)*PRINCIPAL!$H$136,IF(OR(L513=PRINCIPAL!$I$136,L513=PRINCIPAL!$I$136+PRINCIPAL!$I$136,L513=PRINCIPAL!$I$136+PRINCIPAL!$I$136+PRINCIPAL!$I$136),0,IF(L513=PRINCIPAL!$J$136,VLOOKUP($X$477,'Banco de Dados'!$B$4:$J$50,6,FALSE)*(1-(PRINCIPAL!$K$136/100)),IF(L513=PRINCIPAL!$L$136,VLOOKUP($X$477,'Banco de Dados'!$B$4:$J$50,6,FALSE)*(1-(PRINCIPAL!$M$136/100)),IF(L513=PRINCIPAL!$N$136,VLOOKUP($X$477,'Banco de Dados'!$B$4:$J$50,6,FALSE)*(1-(PRINCIPAL!$O$136/100)),VLOOKUP($X$477,'Banco de Dados'!$B$4:$J$50,6,FALSE)))))))))),"")</f>
        <v/>
      </c>
      <c r="X513" s="29" t="str">
        <f>IFERROR(W513*(IFERROR(VLOOKUP($X$477,'Banco de Dados'!$B$4:$J$50,4,FALSE),"ERRO")),"")</f>
        <v/>
      </c>
      <c r="Y513" s="29" t="str">
        <f t="shared" si="332"/>
        <v/>
      </c>
      <c r="Z513" s="103" t="str">
        <f>IFERROR(Y513*(C513*(PRINCIPAL!$G$136/100))*0.47*(44/12),"")</f>
        <v/>
      </c>
      <c r="AA513" s="111" t="str">
        <f t="shared" si="333"/>
        <v/>
      </c>
      <c r="AB513" s="30" t="str">
        <f>IFERROR(IF(AND(PRINCIPAL!$H$137&lt;&gt;"",OR(L513=PRINCIPAL!$I$137,L513=PRINCIPAL!$I$137+PRINCIPAL!$I$137,L513=PRINCIPAL!$I$137+PRINCIPAL!$I$137+PRINCIPAL!$I$137)),0,IF(AND(PRINCIPAL!$H$137&lt;&gt;"",L513=PRINCIPAL!$J$137),VLOOKUP($AC$477,'Banco de Dados'!$B$4:$J$50,8,FALSE)*PRINCIPAL!$H$137*(1-(PRINCIPAL!$K$137/100)),IF(AND(PRINCIPAL!$H$137&lt;&gt;"",L513=PRINCIPAL!$L$137),VLOOKUP($AC$477,'Banco de Dados'!$B$4:$J$50,8,FALSE)*PRINCIPAL!$H$137*(1-(PRINCIPAL!$M$137/100)),IF(AND(PRINCIPAL!$H$137&lt;&gt;"",L513=PRINCIPAL!$N$137),VLOOKUP($AC$477,'Banco de Dados'!$B$4:$J$50,8,FALSE)*PRINCIPAL!$H$137*(1-(PRINCIPAL!$O$137/100)),IF(PRINCIPAL!$H$137&lt;&gt;"",VLOOKUP($AC$477,'Banco de Dados'!$B$4:$J$50,8,FALSE)*PRINCIPAL!$H$137,IF(OR(L513=PRINCIPAL!$I$137,L513=PRINCIPAL!$I$137+PRINCIPAL!$I$137,L513=PRINCIPAL!$I$137+PRINCIPAL!$I$137+PRINCIPAL!$I$137),0,IF(L513=PRINCIPAL!$J$137,VLOOKUP($AC$477,'Banco de Dados'!$B$4:$J$50,6,FALSE)*(1-(PRINCIPAL!$K$137/100)),IF(L513=PRINCIPAL!$L$137,VLOOKUP($AC$477,'Banco de Dados'!$B$4:$J$50,6,FALSE)*(1-(PRINCIPAL!$M$137/100)),IF(L513=PRINCIPAL!$N$137,VLOOKUP($AC$477,'Banco de Dados'!$B$4:$J$50,6,FALSE)*(1-(PRINCIPAL!$O$137/100)),VLOOKUP($AC$477,'Banco de Dados'!$B$4:$J$50,6,FALSE)))))))))),"")</f>
        <v/>
      </c>
      <c r="AC513" s="29" t="str">
        <f>IFERROR(AB513*(IFERROR(VLOOKUP($AC$477,'Banco de Dados'!$B$4:$J$50,4,FALSE),"ERRO")),"")</f>
        <v/>
      </c>
      <c r="AD513" s="29" t="str">
        <f t="shared" si="323"/>
        <v/>
      </c>
      <c r="AE513" s="103" t="str">
        <f>IFERROR(AD513*(C513*(PRINCIPAL!$G$137/100))*0.47*(44/12),"")</f>
        <v/>
      </c>
      <c r="AF513" s="111" t="str">
        <f t="shared" si="324"/>
        <v/>
      </c>
      <c r="AG513" s="30" t="str">
        <f>IFERROR(IF(AND(PRINCIPAL!$H$138&lt;&gt;"",OR(L513=PRINCIPAL!$I$138,L513=PRINCIPAL!$I$138+PRINCIPAL!$I$138,L513=PRINCIPAL!$I$138+PRINCIPAL!$I$138+PRINCIPAL!$I$138)),0,IF(AND(PRINCIPAL!$H$138&lt;&gt;"",L513=PRINCIPAL!$J$138),VLOOKUP($AH$477,'Banco de Dados'!$B$4:$J$50,8,FALSE)*PRINCIPAL!$H$138*(1-(PRINCIPAL!$K$138/100)),IF(AND(PRINCIPAL!$H$138&lt;&gt;"",L513=PRINCIPAL!$L$138),VLOOKUP($AH$477,'Banco de Dados'!$B$4:$J$50,8,FALSE)*PRINCIPAL!$H$138*(1-(PRINCIPAL!$M$138/100)),IF(AND(PRINCIPAL!$H$138&lt;&gt;"",L513=PRINCIPAL!$N$138),VLOOKUP($AH$477,'Banco de Dados'!$B$4:$J$50,8,FALSE)*PRINCIPAL!$H$138*(1-(PRINCIPAL!$O$138/100)),IF(PRINCIPAL!$H$138&lt;&gt;"",VLOOKUP($AH$477,'Banco de Dados'!$B$4:$J$50,8,FALSE)*PRINCIPAL!$H$138,IF(OR(L513=PRINCIPAL!$I$138,L513=PRINCIPAL!$I$138+PRINCIPAL!$I$138,L513=PRINCIPAL!$I$138+PRINCIPAL!$I$138+PRINCIPAL!$I$138),0,IF(L513=PRINCIPAL!$J$138,VLOOKUP($AH$477,'Banco de Dados'!$B$4:$J$50,6,FALSE)*(1-(PRINCIPAL!$K$138/100)),IF(L513=PRINCIPAL!$L$138,VLOOKUP($AH$477,'Banco de Dados'!$B$4:$J$50,6,FALSE)*(1-(PRINCIPAL!$M$138/100)),IF(L513=PRINCIPAL!$N$138,VLOOKUP($AH$477,'Banco de Dados'!$B$4:$J$50,6,FALSE)*(1-(PRINCIPAL!$O$138/100)),VLOOKUP($AH$477,'Banco de Dados'!$B$4:$J$50,6,FALSE)))))))))),"")</f>
        <v/>
      </c>
      <c r="AH513" s="29" t="str">
        <f>IFERROR(AG513*(IFERROR(VLOOKUP($AH$477,'Banco de Dados'!$B$4:$J$50,4,FALSE),"ERRO")),"")</f>
        <v/>
      </c>
      <c r="AI513" s="29" t="str">
        <f t="shared" si="325"/>
        <v/>
      </c>
      <c r="AJ513" s="103" t="str">
        <f>IFERROR(AI513*(C513*(PRINCIPAL!$G$138/100))*0.47*(44/12),"")</f>
        <v/>
      </c>
      <c r="AK513" s="111" t="str">
        <f t="shared" si="334"/>
        <v/>
      </c>
      <c r="AL513" s="30" t="str">
        <f>IFERROR(IF(AND(PRINCIPAL!$H$139&lt;&gt;"",OR(L513=PRINCIPAL!$I$139,L513=PRINCIPAL!$I$139+PRINCIPAL!$I$139,L513=PRINCIPAL!$I$139+PRINCIPAL!$I$139+PRINCIPAL!$I$139)),0,IF(AND(PRINCIPAL!$H$139&lt;&gt;"",L513=PRINCIPAL!$J$139),VLOOKUP($AM$477,'Banco de Dados'!$B$4:$J$50,8,FALSE)*PRINCIPAL!$H$139*(1-(PRINCIPAL!$K$139/100)),IF(AND(PRINCIPAL!$H$139&lt;&gt;"",L513=PRINCIPAL!$L$139),VLOOKUP($AM$477,'Banco de Dados'!$B$4:$J$50,8,FALSE)*PRINCIPAL!$H$139*(1-(PRINCIPAL!$M$139/100)),IF(AND(PRINCIPAL!$H$139&lt;&gt;"",L513=PRINCIPAL!$N$139),VLOOKUP($AM$477,'Banco de Dados'!$B$4:$J$50,8,FALSE)*PRINCIPAL!$H$139*(1-(PRINCIPAL!$O$139/100)),IF(PRINCIPAL!$H$139&lt;&gt;"",VLOOKUP($AM$477,'Banco de Dados'!$B$4:$J$50,8,FALSE)*PRINCIPAL!$H$139,IF(OR(L513=PRINCIPAL!$I$139,L513=PRINCIPAL!$I$139+PRINCIPAL!$I$139,L513=PRINCIPAL!$I$139+PRINCIPAL!$I$139+PRINCIPAL!$I$139),0,IF(L513=PRINCIPAL!$J$139,VLOOKUP($AM$477,'Banco de Dados'!$B$4:$J$50,6,FALSE)*(1-(PRINCIPAL!$K$139/100)),IF(L513=PRINCIPAL!$L$139,VLOOKUP($AM$477,'Banco de Dados'!$B$4:$J$50,6,FALSE)*(1-(PRINCIPAL!$M$139/100)),IF(L513=PRINCIPAL!$N$139,VLOOKUP($AM$477,'Banco de Dados'!$B$4:$J$50,6,FALSE)*(1-(PRINCIPAL!$O$139/100)),VLOOKUP($AM$477,'Banco de Dados'!$B$4:$J$50,6,FALSE)))))))))),"")</f>
        <v/>
      </c>
      <c r="AM513" s="29" t="str">
        <f>IFERROR(AL513*(IFERROR(VLOOKUP($AM$477,'Banco de Dados'!$B$4:$J$50,4,FALSE),"ERRO")),"")</f>
        <v/>
      </c>
      <c r="AN513" s="29" t="str">
        <f t="shared" si="326"/>
        <v/>
      </c>
      <c r="AO513" s="103" t="str">
        <f>IFERROR(AN513*(C513*(PRINCIPAL!$G$139/100))*0.47*(44/12),"")</f>
        <v/>
      </c>
      <c r="AP513" s="111" t="str">
        <f t="shared" si="327"/>
        <v/>
      </c>
      <c r="AQ513" s="30" t="str">
        <f>IFERROR(IF(AND(PRINCIPAL!$H$140&lt;&gt;"",OR(L513=PRINCIPAL!$I$140,L513=PRINCIPAL!$I$140+PRINCIPAL!$I$140,L513=PRINCIPAL!$I$140+PRINCIPAL!$I$140+PRINCIPAL!$I$140)),0,IF(AND(PRINCIPAL!$H$140&lt;&gt;"",L513=PRINCIPAL!$J$140),VLOOKUP($AR$477,'Banco de Dados'!$B$4:$J$50,8,FALSE)*PRINCIPAL!$H$140*(1-(PRINCIPAL!$K$140/100)),IF(AND(PRINCIPAL!$H$140&lt;&gt;"",L513=PRINCIPAL!$L$140),VLOOKUP($AR$477,'Banco de Dados'!$B$4:$J$50,8,FALSE)*PRINCIPAL!$H$140*(1-(PRINCIPAL!$M$140/100)),IF(AND(PRINCIPAL!$H$140&lt;&gt;"",L513=PRINCIPAL!$N$140),VLOOKUP($AR$477,'Banco de Dados'!$B$4:$J$50,8,FALSE)*PRINCIPAL!$H$140*(1-(PRINCIPAL!$O$140/100)),IF(PRINCIPAL!$H$140&lt;&gt;"",VLOOKUP($AR$477,'Banco de Dados'!$B$4:$J$50,8,FALSE)*PRINCIPAL!$H$140,IF(OR(L513=PRINCIPAL!$I$140,L513=PRINCIPAL!$I$140+PRINCIPAL!$I$140,L513=PRINCIPAL!$I$140+PRINCIPAL!$I$140+PRINCIPAL!$I$140),0,IF(L513=PRINCIPAL!$J$140,VLOOKUP($AR$477,'Banco de Dados'!$B$4:$J$50,6,FALSE)*(1-(PRINCIPAL!$K$140/100)),IF(L513=PRINCIPAL!$L$140,VLOOKUP($AR$477,'Banco de Dados'!$B$4:$J$50,6,FALSE)*(1-(PRINCIPAL!$M$140/100)),IF(L513=PRINCIPAL!$N$140,VLOOKUP($AR$477,'Banco de Dados'!$B$4:$J$50,6,FALSE)*(1-(PRINCIPAL!$O$140/100)),VLOOKUP($AR$477,'Banco de Dados'!$B$4:$J$50,6,FALSE)))))))))),"")</f>
        <v/>
      </c>
      <c r="AR513" s="29" t="str">
        <f>IFERROR(AQ513*(IFERROR(VLOOKUP($AR$477,'Banco de Dados'!$B$4:$J$50,4,FALSE),"ERRO")),"")</f>
        <v/>
      </c>
      <c r="AS513" s="29" t="str">
        <f t="shared" si="328"/>
        <v/>
      </c>
      <c r="AT513" s="103" t="str">
        <f>IFERROR(AS513*(C513*(PRINCIPAL!$G$140/100))*0.47*(44/12),"")</f>
        <v/>
      </c>
      <c r="AU513" s="111" t="str">
        <f t="shared" si="329"/>
        <v/>
      </c>
      <c r="AV513" s="30" t="str">
        <f>IFERROR(IF(AND(PRINCIPAL!$H$141&lt;&gt;"",OR(L513=PRINCIPAL!$I$141,L513=PRINCIPAL!$I$141+PRINCIPAL!$I$141,L513=PRINCIPAL!$I$141+PRINCIPAL!$I$141+PRINCIPAL!$I$141)),0,IF(AND(PRINCIPAL!$H$141&lt;&gt;"",L513=PRINCIPAL!$J$141),VLOOKUP($AW$477,'Banco de Dados'!$B$4:$J$50,8,FALSE)*PRINCIPAL!$H$141*(1-(PRINCIPAL!$K$141/100)),IF(AND(PRINCIPAL!$H$141&lt;&gt;"",L513=PRINCIPAL!$L$141),VLOOKUP($AW$477,'Banco de Dados'!$B$4:$J$50,8,FALSE)*PRINCIPAL!$H$141*(1-(PRINCIPAL!$M$141/100)),IF(AND(PRINCIPAL!$H$141&lt;&gt;"",L513=PRINCIPAL!$N$141),VLOOKUP($AW$477,'Banco de Dados'!$B$4:$J$50,8,FALSE)*PRINCIPAL!$H$141*(1-(PRINCIPAL!$O$141/100)),IF(PRINCIPAL!$H$141&lt;&gt;"",VLOOKUP($AW$477,'Banco de Dados'!$B$4:$J$50,8,FALSE)*PRINCIPAL!$H$141,IF(OR(L513=PRINCIPAL!$I$141,L513=PRINCIPAL!$I$141+PRINCIPAL!$I$141,L513=PRINCIPAL!$I$141+PRINCIPAL!$I$141+PRINCIPAL!$I$141),0,IF(L513=PRINCIPAL!$J$141,VLOOKUP($AW$477,'Banco de Dados'!$B$4:$J$50,6,FALSE)*(1-(PRINCIPAL!$K$141/100)),IF(L513=PRINCIPAL!$L$141,VLOOKUP($AW$477,'Banco de Dados'!$B$4:$J$50,6,FALSE)*(1-(PRINCIPAL!$M$141/100)),IF(L513=PRINCIPAL!$N$141,VLOOKUP($AW$477,'Banco de Dados'!$B$4:$J$50,6,FALSE)*(1-(PRINCIPAL!$O$141/100)),VLOOKUP($AW$477,'Banco de Dados'!$B$4:$J$50,6,FALSE)))))))))),"")</f>
        <v/>
      </c>
      <c r="AW513" s="29" t="str">
        <f>IFERROR(AV513*(IFERROR(VLOOKUP($AW$477,'Banco de Dados'!$B$4:$J$50,4,FALSE),"ERRO")),"")</f>
        <v/>
      </c>
      <c r="AX513" s="29" t="str">
        <f t="shared" si="330"/>
        <v/>
      </c>
      <c r="AY513" s="103" t="str">
        <f>IFERROR(AX513*(C513*(PRINCIPAL!$G$141/100))*0.47*(44/12),"")</f>
        <v/>
      </c>
      <c r="AZ513" s="111" t="str">
        <f t="shared" si="335"/>
        <v/>
      </c>
      <c r="BA513" s="30" t="str">
        <f>IFERROR(IF(AND(PRINCIPAL!$H$142&lt;&gt;"",OR(L513=PRINCIPAL!$I$142,L513=PRINCIPAL!$I$142+PRINCIPAL!$I$142,L513=PRINCIPAL!$I$142+PRINCIPAL!$I$142+PRINCIPAL!$I$142)),0,IF(AND(PRINCIPAL!$H$142&lt;&gt;"",L513=PRINCIPAL!$J$142),VLOOKUP($BB$477,'Banco de Dados'!$B$4:$J$50,8,FALSE)*PRINCIPAL!$H$142*(1-(PRINCIPAL!$K$142/100)),IF(AND(PRINCIPAL!$H$142&lt;&gt;"",L513=PRINCIPAL!$L$142),VLOOKUP($BB$477,'Banco de Dados'!$B$4:$J$50,8,FALSE)*PRINCIPAL!$H$142*(1-(PRINCIPAL!$M$142/100)),IF(AND(PRINCIPAL!$H$142&lt;&gt;"",L513=PRINCIPAL!$N$142),VLOOKUP($BB$477,'Banco de Dados'!$B$4:$J$50,8,FALSE)*PRINCIPAL!$H$142*(1-(PRINCIPAL!$O$142/100)),IF(PRINCIPAL!$H$142&lt;&gt;"",VLOOKUP($BB$477,'Banco de Dados'!$B$4:$J$50,8,FALSE)*PRINCIPAL!$H$142,IF(OR(L513=PRINCIPAL!$I$142,L513=PRINCIPAL!$I$142+PRINCIPAL!$I$142,L513=PRINCIPAL!$I$142+PRINCIPAL!$I$142+PRINCIPAL!$I$142),0,IF(L513=PRINCIPAL!$J$142,VLOOKUP($BB$477,'Banco de Dados'!$B$4:$J$50,6,FALSE)*(1-(PRINCIPAL!$K$142/100)),IF(L513=PRINCIPAL!$L$142,VLOOKUP($BB$477,'Banco de Dados'!$B$4:$J$50,6,FALSE)*(1-(PRINCIPAL!$M$142/100)),IF(L513=PRINCIPAL!$N$142,VLOOKUP($BB$477,'Banco de Dados'!$B$4:$J$50,6,FALSE)*(1-(PRINCIPAL!$O$142/100)),VLOOKUP($BB$477,'Banco de Dados'!$B$4:$J$50,6,FALSE)))))))))),"")</f>
        <v/>
      </c>
      <c r="BB513" s="29" t="str">
        <f>IFERROR(BA513*(IFERROR(VLOOKUP($BB$477,'Banco de Dados'!$B$4:$J$50,4,FALSE),"ERRO")),"")</f>
        <v/>
      </c>
      <c r="BC513" s="29" t="str">
        <f t="shared" si="336"/>
        <v/>
      </c>
      <c r="BD513" s="103" t="str">
        <f>IFERROR(BC513*(C513*(PRINCIPAL!$G$142/100))*0.47*(44/12),"")</f>
        <v/>
      </c>
      <c r="BE513" s="111" t="str">
        <f t="shared" si="315"/>
        <v/>
      </c>
      <c r="BF513" s="30" t="str">
        <f>IFERROR(IF(AND(PRINCIPAL!$H$143&lt;&gt;"",OR(L513=PRINCIPAL!$I$143,L513=PRINCIPAL!$I$143+PRINCIPAL!$I$143,L513=PRINCIPAL!$I$143+PRINCIPAL!$I$143+PRINCIPAL!$I$143)),0,IF(AND(PRINCIPAL!$H$143&lt;&gt;"",L513=PRINCIPAL!$J$143),VLOOKUP($BG$477,'Banco de Dados'!$B$4:$J$50,8,FALSE)*PRINCIPAL!$H$143*(1-(PRINCIPAL!$K$143/100)),IF(AND(PRINCIPAL!$H$143&lt;&gt;"",L513=PRINCIPAL!$L$143),VLOOKUP($BG$477,'Banco de Dados'!$B$4:$J$50,8,FALSE)*PRINCIPAL!$H$143*(1-(PRINCIPAL!$M$143/100)),IF(AND(PRINCIPAL!$H$143&lt;&gt;"",L513=PRINCIPAL!$N$143),VLOOKUP($BG$477,'Banco de Dados'!$B$4:$J$50,8,FALSE)*PRINCIPAL!$H$143*(1-(PRINCIPAL!$O$143/100)),IF(PRINCIPAL!$H$143&lt;&gt;"",VLOOKUP($BG$477,'Banco de Dados'!$B$4:$J$50,8,FALSE)*PRINCIPAL!$H$143,IF(OR(L513=PRINCIPAL!$I$143,L513=PRINCIPAL!$I$143+PRINCIPAL!$I$143,L513=PRINCIPAL!$I$143+PRINCIPAL!$I$143+PRINCIPAL!$I$143),0,IF(L513=PRINCIPAL!$J$143,VLOOKUP($BG$477,'Banco de Dados'!$B$4:$J$50,6,FALSE)*(1-(PRINCIPAL!$K$143/100)),IF(L513=PRINCIPAL!$L$143,VLOOKUP($BG$477,'Banco de Dados'!$B$4:$J$50,6,FALSE)*(1-(PRINCIPAL!$M$143/100)),IF(L513=PRINCIPAL!$N$143,VLOOKUP($BG$477,'Banco de Dados'!$B$4:$J$50,6,FALSE)*(1-(PRINCIPAL!$O$143/100)),VLOOKUP($BG$477,'Banco de Dados'!$B$4:$J$50,6,FALSE)))))))))),"")</f>
        <v/>
      </c>
      <c r="BG513" s="29" t="str">
        <f>IFERROR(BF513*(IFERROR(VLOOKUP($BG$477,'Banco de Dados'!$B$4:$J$50,4,FALSE),"ERRO")),"")</f>
        <v/>
      </c>
      <c r="BH513" s="29" t="str">
        <f t="shared" si="331"/>
        <v/>
      </c>
      <c r="BI513" s="103" t="str">
        <f>IFERROR(BH513*(C513*(PRINCIPAL!$G$143/100))*0.47*(44/12),"")</f>
        <v/>
      </c>
      <c r="BJ513" s="102" t="str">
        <f t="shared" si="316"/>
        <v/>
      </c>
    </row>
    <row r="514" spans="2:62" ht="12.75" customHeight="1" thickBot="1" x14ac:dyDescent="0.35">
      <c r="B514" s="327">
        <f t="shared" si="317"/>
        <v>2055</v>
      </c>
      <c r="C514" s="348"/>
      <c r="D514" s="1"/>
      <c r="E514" s="141">
        <v>35</v>
      </c>
      <c r="F514" s="93" t="str">
        <f>IFERROR(VLOOKUP($G$477,'Banco de Dados'!$B$4:$J$50,6,FALSE),"")</f>
        <v/>
      </c>
      <c r="G514" s="94" t="str">
        <f>IFERROR(F514*(IFERROR(VLOOKUP($G$477,'Banco de Dados'!$B$4:$J$50,4,FALSE),"ERRO")),"")</f>
        <v/>
      </c>
      <c r="H514" s="94" t="str">
        <f t="shared" si="318"/>
        <v/>
      </c>
      <c r="I514" s="104" t="str">
        <f t="shared" si="319"/>
        <v/>
      </c>
      <c r="J514" s="140" t="str">
        <f t="shared" si="320"/>
        <v/>
      </c>
      <c r="K514" s="1"/>
      <c r="L514" s="92">
        <v>35</v>
      </c>
      <c r="M514" s="93" t="str">
        <f>IFERROR(IF(AND(PRINCIPAL!$H$134&lt;&gt;"",OR(L514=PRINCIPAL!$I$134,L514=PRINCIPAL!$I$134+PRINCIPAL!$I$134,L514=PRINCIPAL!$I$134+PRINCIPAL!$I$134+PRINCIPAL!$I$134)),0,IF(AND(PRINCIPAL!$H$134&lt;&gt;"",L514=PRINCIPAL!$J$134),VLOOKUP($N$477,'Banco de Dados'!$B$4:$J$50,8,FALSE)*PRINCIPAL!$H$134*(1-(PRINCIPAL!$K$134/100)),IF(AND(PRINCIPAL!$H$134&lt;&gt;"",L514=PRINCIPAL!$L$134),VLOOKUP($N$477,'Banco de Dados'!$B$4:$J$50,8,FALSE)*PRINCIPAL!$H$134*(1-(PRINCIPAL!$M$134/100)),IF(AND(PRINCIPAL!$H$134&lt;&gt;"",L514=PRINCIPAL!$N$134),VLOOKUP($N$477,'Banco de Dados'!$B$4:$J$50,8,FALSE)*PRINCIPAL!$H$134*(1-(PRINCIPAL!$O$134/100)),IF(PRINCIPAL!$H$134&lt;&gt;"",VLOOKUP($N$477,'Banco de Dados'!$B$4:$J$50,8,FALSE)*PRINCIPAL!$H$134,IF(OR(L514=PRINCIPAL!$I$134,L514=PRINCIPAL!$I$134+PRINCIPAL!$I$134,L514=PRINCIPAL!$I$134+PRINCIPAL!$I$134+PRINCIPAL!$I$134),0,IF(L514=PRINCIPAL!$J$134,VLOOKUP($N$477,'Banco de Dados'!$B$4:$J$50,6,FALSE)*(1-(PRINCIPAL!$K$134/100)),IF(L514=PRINCIPAL!$L$134,VLOOKUP($N$477,'Banco de Dados'!$B$4:$J$50,6,FALSE)*(1-(PRINCIPAL!$M$134/100)),IF(L514=PRINCIPAL!$N$134,VLOOKUP($N$477,'Banco de Dados'!$B$4:$J$50,6,FALSE)*(1-(PRINCIPAL!$O$134/100)),VLOOKUP($N$477,'Banco de Dados'!$B$4:$J$50,6,FALSE)))))))))),"")</f>
        <v/>
      </c>
      <c r="N514" s="94" t="str">
        <f>IFERROR(M514*(IFERROR(VLOOKUP($N$477,'Banco de Dados'!$B$4:$J$50,4,FALSE),"ERRO")),"")</f>
        <v/>
      </c>
      <c r="O514" s="94" t="str">
        <f t="shared" si="339"/>
        <v/>
      </c>
      <c r="P514" s="104" t="str">
        <f>IFERROR(O514*(C514*(PRINCIPAL!$G$134/100))*0.47*(44/12),"")</f>
        <v/>
      </c>
      <c r="Q514" s="108" t="str">
        <f t="shared" si="341"/>
        <v/>
      </c>
      <c r="R514" s="95" t="str">
        <f>IFERROR(IF(AND(PRINCIPAL!$H$135&lt;&gt;"",OR(L514=PRINCIPAL!$I$135,L514=PRINCIPAL!$I$135+PRINCIPAL!$I$135,L514=PRINCIPAL!$I$135+PRINCIPAL!$I$135+PRINCIPAL!$I$135)),0,IF(AND(PRINCIPAL!$H$135&lt;&gt;"",L514=PRINCIPAL!$J$135),VLOOKUP($S$477,'Banco de Dados'!$B$4:$J$50,8,FALSE)*PRINCIPAL!$H$135*(1-(PRINCIPAL!$K$135/100)),IF(AND(PRINCIPAL!$H$135&lt;&gt;"",L514=PRINCIPAL!$L$135),VLOOKUP($S$477,'Banco de Dados'!$B$4:$J$50,8,FALSE)*PRINCIPAL!$H$135*(1-(PRINCIPAL!$M$135/100)),IF(AND(PRINCIPAL!$H$135&lt;&gt;"",L514=PRINCIPAL!$N$135),VLOOKUP($S$477,'Banco de Dados'!$B$4:$J$50,8,FALSE)*PRINCIPAL!$H$135*(1-(PRINCIPAL!$O$135/100)),IF(PRINCIPAL!$H$135&lt;&gt;"",VLOOKUP($S$477,'Banco de Dados'!$B$4:$J$50,8,FALSE)*PRINCIPAL!$H$135,IF(OR(L514=PRINCIPAL!$I$135,L514=PRINCIPAL!$I$135+PRINCIPAL!$I$135,L514=PRINCIPAL!$I$135+PRINCIPAL!$I$135+PRINCIPAL!$I$135),0,IF(L514=PRINCIPAL!$J$135,VLOOKUP($S$477,'Banco de Dados'!$B$4:$J$50,6,FALSE)*(1-(PRINCIPAL!$K$135/100)),IF(L514=PRINCIPAL!$L$135,VLOOKUP($S$477,'Banco de Dados'!$B$4:$J$50,6,FALSE)*(1-(PRINCIPAL!$M$135/100)),IF(L514=PRINCIPAL!$N$135,VLOOKUP($S$477,'Banco de Dados'!$B$4:$J$50,6,FALSE)*(1-(PRINCIPAL!$O$135/100)),VLOOKUP($S$477,'Banco de Dados'!$B$4:$J$50,6,FALSE)))))))))),"")</f>
        <v/>
      </c>
      <c r="S514" s="87" t="str">
        <f>IFERROR(R514*(IFERROR(VLOOKUP($S$477,'Banco de Dados'!$B$4:$J$50,4,FALSE),"ERRO")),"")</f>
        <v/>
      </c>
      <c r="T514" s="87" t="str">
        <f t="shared" si="338"/>
        <v/>
      </c>
      <c r="U514" s="104" t="str">
        <f>IFERROR(T514*(C514*(PRINCIPAL!$G$135/100))*0.47*(44/12),"")</f>
        <v/>
      </c>
      <c r="V514" s="109" t="str">
        <f t="shared" si="314"/>
        <v/>
      </c>
      <c r="W514" s="86" t="str">
        <f>IFERROR(IF(AND(PRINCIPAL!$H$136&lt;&gt;"",OR(L514=PRINCIPAL!$I$136,L514=PRINCIPAL!$I$136+PRINCIPAL!$I$136,L514=PRINCIPAL!$I$136+PRINCIPAL!$I$136+PRINCIPAL!$I$136)),0,IF(AND(PRINCIPAL!$H$136&lt;&gt;"",L514=PRINCIPAL!$J$136),VLOOKUP($X$477,'Banco de Dados'!$B$4:$J$50,8,FALSE)*PRINCIPAL!$H$136*(1-(PRINCIPAL!$K$136/100)),IF(AND(PRINCIPAL!$H$136&lt;&gt;"",L514=PRINCIPAL!$L$136),VLOOKUP($X$477,'Banco de Dados'!$B$4:$J$50,8,FALSE)*PRINCIPAL!$H$136*(1-(PRINCIPAL!$M$136/100)),IF(AND(PRINCIPAL!$H$136&lt;&gt;"",L514=PRINCIPAL!$N$136),VLOOKUP($X$477,'Banco de Dados'!$B$4:$J$50,8,FALSE)*PRINCIPAL!$H$136*(1-(PRINCIPAL!$O$136/100)),IF(PRINCIPAL!$H$136&lt;&gt;"",VLOOKUP($X$477,'Banco de Dados'!$B$4:$J$50,8,FALSE)*PRINCIPAL!$H$136,IF(OR(L514=PRINCIPAL!$I$136,L514=PRINCIPAL!$I$136+PRINCIPAL!$I$136,L514=PRINCIPAL!$I$136+PRINCIPAL!$I$136+PRINCIPAL!$I$136),0,IF(L514=PRINCIPAL!$J$136,VLOOKUP($X$477,'Banco de Dados'!$B$4:$J$50,6,FALSE)*(1-(PRINCIPAL!$K$136/100)),IF(L514=PRINCIPAL!$L$136,VLOOKUP($X$477,'Banco de Dados'!$B$4:$J$50,6,FALSE)*(1-(PRINCIPAL!$M$136/100)),IF(L514=PRINCIPAL!$N$136,VLOOKUP($X$477,'Banco de Dados'!$B$4:$J$50,6,FALSE)*(1-(PRINCIPAL!$O$136/100)),VLOOKUP($X$477,'Banco de Dados'!$B$4:$J$50,6,FALSE)))))))))),"")</f>
        <v/>
      </c>
      <c r="X514" s="87" t="str">
        <f>IFERROR(W514*(IFERROR(VLOOKUP($X$477,'Banco de Dados'!$B$4:$J$50,4,FALSE),"ERRO")),"")</f>
        <v/>
      </c>
      <c r="Y514" s="87" t="str">
        <f t="shared" si="332"/>
        <v/>
      </c>
      <c r="Z514" s="104" t="str">
        <f>IFERROR(Y514*(C514*(PRINCIPAL!$G$136/100))*0.47*(44/12),"")</f>
        <v/>
      </c>
      <c r="AA514" s="109" t="str">
        <f t="shared" si="333"/>
        <v/>
      </c>
      <c r="AB514" s="86" t="str">
        <f>IFERROR(IF(AND(PRINCIPAL!$H$137&lt;&gt;"",OR(L514=PRINCIPAL!$I$137,L514=PRINCIPAL!$I$137+PRINCIPAL!$I$137,L514=PRINCIPAL!$I$137+PRINCIPAL!$I$137+PRINCIPAL!$I$137)),0,IF(AND(PRINCIPAL!$H$137&lt;&gt;"",L514=PRINCIPAL!$J$137),VLOOKUP($AC$477,'Banco de Dados'!$B$4:$J$50,8,FALSE)*PRINCIPAL!$H$137*(1-(PRINCIPAL!$K$137/100)),IF(AND(PRINCIPAL!$H$137&lt;&gt;"",L514=PRINCIPAL!$L$137),VLOOKUP($AC$477,'Banco de Dados'!$B$4:$J$50,8,FALSE)*PRINCIPAL!$H$137*(1-(PRINCIPAL!$M$137/100)),IF(AND(PRINCIPAL!$H$137&lt;&gt;"",L514=PRINCIPAL!$N$137),VLOOKUP($AC$477,'Banco de Dados'!$B$4:$J$50,8,FALSE)*PRINCIPAL!$H$137*(1-(PRINCIPAL!$O$137/100)),IF(PRINCIPAL!$H$137&lt;&gt;"",VLOOKUP($AC$477,'Banco de Dados'!$B$4:$J$50,8,FALSE)*PRINCIPAL!$H$137,IF(OR(L514=PRINCIPAL!$I$137,L514=PRINCIPAL!$I$137+PRINCIPAL!$I$137,L514=PRINCIPAL!$I$137+PRINCIPAL!$I$137+PRINCIPAL!$I$137),0,IF(L514=PRINCIPAL!$J$137,VLOOKUP($AC$477,'Banco de Dados'!$B$4:$J$50,6,FALSE)*(1-(PRINCIPAL!$K$137/100)),IF(L514=PRINCIPAL!$L$137,VLOOKUP($AC$477,'Banco de Dados'!$B$4:$J$50,6,FALSE)*(1-(PRINCIPAL!$M$137/100)),IF(L514=PRINCIPAL!$N$137,VLOOKUP($AC$477,'Banco de Dados'!$B$4:$J$50,6,FALSE)*(1-(PRINCIPAL!$O$137/100)),VLOOKUP($AC$477,'Banco de Dados'!$B$4:$J$50,6,FALSE)))))))))),"")</f>
        <v/>
      </c>
      <c r="AC514" s="87" t="str">
        <f>IFERROR(AB514*(IFERROR(VLOOKUP($AC$477,'Banco de Dados'!$B$4:$J$50,4,FALSE),"ERRO")),"")</f>
        <v/>
      </c>
      <c r="AD514" s="87" t="str">
        <f t="shared" si="323"/>
        <v/>
      </c>
      <c r="AE514" s="104" t="str">
        <f>IFERROR(AD514*(C514*(PRINCIPAL!$G$137/100))*0.47*(44/12),"")</f>
        <v/>
      </c>
      <c r="AF514" s="109" t="str">
        <f t="shared" si="324"/>
        <v/>
      </c>
      <c r="AG514" s="86" t="str">
        <f>IFERROR(IF(AND(PRINCIPAL!$H$138&lt;&gt;"",OR(L514=PRINCIPAL!$I$138,L514=PRINCIPAL!$I$138+PRINCIPAL!$I$138,L514=PRINCIPAL!$I$138+PRINCIPAL!$I$138+PRINCIPAL!$I$138)),0,IF(AND(PRINCIPAL!$H$138&lt;&gt;"",L514=PRINCIPAL!$J$138),VLOOKUP($AH$477,'Banco de Dados'!$B$4:$J$50,8,FALSE)*PRINCIPAL!$H$138*(1-(PRINCIPAL!$K$138/100)),IF(AND(PRINCIPAL!$H$138&lt;&gt;"",L514=PRINCIPAL!$L$138),VLOOKUP($AH$477,'Banco de Dados'!$B$4:$J$50,8,FALSE)*PRINCIPAL!$H$138*(1-(PRINCIPAL!$M$138/100)),IF(AND(PRINCIPAL!$H$138&lt;&gt;"",L514=PRINCIPAL!$N$138),VLOOKUP($AH$477,'Banco de Dados'!$B$4:$J$50,8,FALSE)*PRINCIPAL!$H$138*(1-(PRINCIPAL!$O$138/100)),IF(PRINCIPAL!$H$138&lt;&gt;"",VLOOKUP($AH$477,'Banco de Dados'!$B$4:$J$50,8,FALSE)*PRINCIPAL!$H$138,IF(OR(L514=PRINCIPAL!$I$138,L514=PRINCIPAL!$I$138+PRINCIPAL!$I$138,L514=PRINCIPAL!$I$138+PRINCIPAL!$I$138+PRINCIPAL!$I$138),0,IF(L514=PRINCIPAL!$J$138,VLOOKUP($AH$477,'Banco de Dados'!$B$4:$J$50,6,FALSE)*(1-(PRINCIPAL!$K$138/100)),IF(L514=PRINCIPAL!$L$138,VLOOKUP($AH$477,'Banco de Dados'!$B$4:$J$50,6,FALSE)*(1-(PRINCIPAL!$M$138/100)),IF(L514=PRINCIPAL!$N$138,VLOOKUP($AH$477,'Banco de Dados'!$B$4:$J$50,6,FALSE)*(1-(PRINCIPAL!$O$138/100)),VLOOKUP($AH$477,'Banco de Dados'!$B$4:$J$50,6,FALSE)))))))))),"")</f>
        <v/>
      </c>
      <c r="AH514" s="87" t="str">
        <f>IFERROR(AG514*(IFERROR(VLOOKUP($AH$477,'Banco de Dados'!$B$4:$J$50,4,FALSE),"ERRO")),"")</f>
        <v/>
      </c>
      <c r="AI514" s="87" t="str">
        <f t="shared" si="325"/>
        <v/>
      </c>
      <c r="AJ514" s="104" t="str">
        <f>IFERROR(AI514*(C514*(PRINCIPAL!$G$138/100))*0.47*(44/12),"")</f>
        <v/>
      </c>
      <c r="AK514" s="109" t="str">
        <f t="shared" si="334"/>
        <v/>
      </c>
      <c r="AL514" s="86" t="str">
        <f>IFERROR(IF(AND(PRINCIPAL!$H$139&lt;&gt;"",OR(L514=PRINCIPAL!$I$139,L514=PRINCIPAL!$I$139+PRINCIPAL!$I$139,L514=PRINCIPAL!$I$139+PRINCIPAL!$I$139+PRINCIPAL!$I$139)),0,IF(AND(PRINCIPAL!$H$139&lt;&gt;"",L514=PRINCIPAL!$J$139),VLOOKUP($AM$477,'Banco de Dados'!$B$4:$J$50,8,FALSE)*PRINCIPAL!$H$139*(1-(PRINCIPAL!$K$139/100)),IF(AND(PRINCIPAL!$H$139&lt;&gt;"",L514=PRINCIPAL!$L$139),VLOOKUP($AM$477,'Banco de Dados'!$B$4:$J$50,8,FALSE)*PRINCIPAL!$H$139*(1-(PRINCIPAL!$M$139/100)),IF(AND(PRINCIPAL!$H$139&lt;&gt;"",L514=PRINCIPAL!$N$139),VLOOKUP($AM$477,'Banco de Dados'!$B$4:$J$50,8,FALSE)*PRINCIPAL!$H$139*(1-(PRINCIPAL!$O$139/100)),IF(PRINCIPAL!$H$139&lt;&gt;"",VLOOKUP($AM$477,'Banco de Dados'!$B$4:$J$50,8,FALSE)*PRINCIPAL!$H$139,IF(OR(L514=PRINCIPAL!$I$139,L514=PRINCIPAL!$I$139+PRINCIPAL!$I$139,L514=PRINCIPAL!$I$139+PRINCIPAL!$I$139+PRINCIPAL!$I$139),0,IF(L514=PRINCIPAL!$J$139,VLOOKUP($AM$477,'Banco de Dados'!$B$4:$J$50,6,FALSE)*(1-(PRINCIPAL!$K$139/100)),IF(L514=PRINCIPAL!$L$139,VLOOKUP($AM$477,'Banco de Dados'!$B$4:$J$50,6,FALSE)*(1-(PRINCIPAL!$M$139/100)),IF(L514=PRINCIPAL!$N$139,VLOOKUP($AM$477,'Banco de Dados'!$B$4:$J$50,6,FALSE)*(1-(PRINCIPAL!$O$139/100)),VLOOKUP($AM$477,'Banco de Dados'!$B$4:$J$50,6,FALSE)))))))))),"")</f>
        <v/>
      </c>
      <c r="AM514" s="87" t="str">
        <f>IFERROR(AL514*(IFERROR(VLOOKUP($AM$477,'Banco de Dados'!$B$4:$J$50,4,FALSE),"ERRO")),"")</f>
        <v/>
      </c>
      <c r="AN514" s="87" t="str">
        <f t="shared" si="326"/>
        <v/>
      </c>
      <c r="AO514" s="104" t="str">
        <f>IFERROR(AN514*(C514*(PRINCIPAL!$G$139/100))*0.47*(44/12),"")</f>
        <v/>
      </c>
      <c r="AP514" s="109" t="str">
        <f t="shared" si="327"/>
        <v/>
      </c>
      <c r="AQ514" s="86" t="str">
        <f>IFERROR(IF(AND(PRINCIPAL!$H$140&lt;&gt;"",OR(L514=PRINCIPAL!$I$140,L514=PRINCIPAL!$I$140+PRINCIPAL!$I$140,L514=PRINCIPAL!$I$140+PRINCIPAL!$I$140+PRINCIPAL!$I$140)),0,IF(AND(PRINCIPAL!$H$140&lt;&gt;"",L514=PRINCIPAL!$J$140),VLOOKUP($AR$477,'Banco de Dados'!$B$4:$J$50,8,FALSE)*PRINCIPAL!$H$140*(1-(PRINCIPAL!$K$140/100)),IF(AND(PRINCIPAL!$H$140&lt;&gt;"",L514=PRINCIPAL!$L$140),VLOOKUP($AR$477,'Banco de Dados'!$B$4:$J$50,8,FALSE)*PRINCIPAL!$H$140*(1-(PRINCIPAL!$M$140/100)),IF(AND(PRINCIPAL!$H$140&lt;&gt;"",L514=PRINCIPAL!$N$140),VLOOKUP($AR$477,'Banco de Dados'!$B$4:$J$50,8,FALSE)*PRINCIPAL!$H$140*(1-(PRINCIPAL!$O$140/100)),IF(PRINCIPAL!$H$140&lt;&gt;"",VLOOKUP($AR$477,'Banco de Dados'!$B$4:$J$50,8,FALSE)*PRINCIPAL!$H$140,IF(OR(L514=PRINCIPAL!$I$140,L514=PRINCIPAL!$I$140+PRINCIPAL!$I$140,L514=PRINCIPAL!$I$140+PRINCIPAL!$I$140+PRINCIPAL!$I$140),0,IF(L514=PRINCIPAL!$J$140,VLOOKUP($AR$477,'Banco de Dados'!$B$4:$J$50,6,FALSE)*(1-(PRINCIPAL!$K$140/100)),IF(L514=PRINCIPAL!$L$140,VLOOKUP($AR$477,'Banco de Dados'!$B$4:$J$50,6,FALSE)*(1-(PRINCIPAL!$M$140/100)),IF(L514=PRINCIPAL!$N$140,VLOOKUP($AR$477,'Banco de Dados'!$B$4:$J$50,6,FALSE)*(1-(PRINCIPAL!$O$140/100)),VLOOKUP($AR$477,'Banco de Dados'!$B$4:$J$50,6,FALSE)))))))))),"")</f>
        <v/>
      </c>
      <c r="AR514" s="87" t="str">
        <f>IFERROR(AQ514*(IFERROR(VLOOKUP($AR$477,'Banco de Dados'!$B$4:$J$50,4,FALSE),"ERRO")),"")</f>
        <v/>
      </c>
      <c r="AS514" s="87" t="str">
        <f t="shared" si="328"/>
        <v/>
      </c>
      <c r="AT514" s="104" t="str">
        <f>IFERROR(AS514*(C514*(PRINCIPAL!$G$140/100))*0.47*(44/12),"")</f>
        <v/>
      </c>
      <c r="AU514" s="109" t="str">
        <f t="shared" si="329"/>
        <v/>
      </c>
      <c r="AV514" s="86" t="str">
        <f>IFERROR(IF(AND(PRINCIPAL!$H$141&lt;&gt;"",OR(L514=PRINCIPAL!$I$141,L514=PRINCIPAL!$I$141+PRINCIPAL!$I$141,L514=PRINCIPAL!$I$141+PRINCIPAL!$I$141+PRINCIPAL!$I$141)),0,IF(AND(PRINCIPAL!$H$141&lt;&gt;"",L514=PRINCIPAL!$J$141),VLOOKUP($AW$477,'Banco de Dados'!$B$4:$J$50,8,FALSE)*PRINCIPAL!$H$141*(1-(PRINCIPAL!$K$141/100)),IF(AND(PRINCIPAL!$H$141&lt;&gt;"",L514=PRINCIPAL!$L$141),VLOOKUP($AW$477,'Banco de Dados'!$B$4:$J$50,8,FALSE)*PRINCIPAL!$H$141*(1-(PRINCIPAL!$M$141/100)),IF(AND(PRINCIPAL!$H$141&lt;&gt;"",L514=PRINCIPAL!$N$141),VLOOKUP($AW$477,'Banco de Dados'!$B$4:$J$50,8,FALSE)*PRINCIPAL!$H$141*(1-(PRINCIPAL!$O$141/100)),IF(PRINCIPAL!$H$141&lt;&gt;"",VLOOKUP($AW$477,'Banco de Dados'!$B$4:$J$50,8,FALSE)*PRINCIPAL!$H$141,IF(OR(L514=PRINCIPAL!$I$141,L514=PRINCIPAL!$I$141+PRINCIPAL!$I$141,L514=PRINCIPAL!$I$141+PRINCIPAL!$I$141+PRINCIPAL!$I$141),0,IF(L514=PRINCIPAL!$J$141,VLOOKUP($AW$477,'Banco de Dados'!$B$4:$J$50,6,FALSE)*(1-(PRINCIPAL!$K$141/100)),IF(L514=PRINCIPAL!$L$141,VLOOKUP($AW$477,'Banco de Dados'!$B$4:$J$50,6,FALSE)*(1-(PRINCIPAL!$M$141/100)),IF(L514=PRINCIPAL!$N$141,VLOOKUP($AW$477,'Banco de Dados'!$B$4:$J$50,6,FALSE)*(1-(PRINCIPAL!$O$141/100)),VLOOKUP($AW$477,'Banco de Dados'!$B$4:$J$50,6,FALSE)))))))))),"")</f>
        <v/>
      </c>
      <c r="AW514" s="87" t="str">
        <f>IFERROR(AV514*(IFERROR(VLOOKUP($AW$477,'Banco de Dados'!$B$4:$J$50,4,FALSE),"ERRO")),"")</f>
        <v/>
      </c>
      <c r="AX514" s="87" t="str">
        <f t="shared" si="330"/>
        <v/>
      </c>
      <c r="AY514" s="104" t="str">
        <f>IFERROR(AX514*(C514*(PRINCIPAL!$G$141/100))*0.47*(44/12),"")</f>
        <v/>
      </c>
      <c r="AZ514" s="109" t="str">
        <f t="shared" si="335"/>
        <v/>
      </c>
      <c r="BA514" s="86" t="str">
        <f>IFERROR(IF(AND(PRINCIPAL!$H$142&lt;&gt;"",OR(L514=PRINCIPAL!$I$142,L514=PRINCIPAL!$I$142+PRINCIPAL!$I$142,L514=PRINCIPAL!$I$142+PRINCIPAL!$I$142+PRINCIPAL!$I$142)),0,IF(AND(PRINCIPAL!$H$142&lt;&gt;"",L514=PRINCIPAL!$J$142),VLOOKUP($BB$477,'Banco de Dados'!$B$4:$J$50,8,FALSE)*PRINCIPAL!$H$142*(1-(PRINCIPAL!$K$142/100)),IF(AND(PRINCIPAL!$H$142&lt;&gt;"",L514=PRINCIPAL!$L$142),VLOOKUP($BB$477,'Banco de Dados'!$B$4:$J$50,8,FALSE)*PRINCIPAL!$H$142*(1-(PRINCIPAL!$M$142/100)),IF(AND(PRINCIPAL!$H$142&lt;&gt;"",L514=PRINCIPAL!$N$142),VLOOKUP($BB$477,'Banco de Dados'!$B$4:$J$50,8,FALSE)*PRINCIPAL!$H$142*(1-(PRINCIPAL!$O$142/100)),IF(PRINCIPAL!$H$142&lt;&gt;"",VLOOKUP($BB$477,'Banco de Dados'!$B$4:$J$50,8,FALSE)*PRINCIPAL!$H$142,IF(OR(L514=PRINCIPAL!$I$142,L514=PRINCIPAL!$I$142+PRINCIPAL!$I$142,L514=PRINCIPAL!$I$142+PRINCIPAL!$I$142+PRINCIPAL!$I$142),0,IF(L514=PRINCIPAL!$J$142,VLOOKUP($BB$477,'Banco de Dados'!$B$4:$J$50,6,FALSE)*(1-(PRINCIPAL!$K$142/100)),IF(L514=PRINCIPAL!$L$142,VLOOKUP($BB$477,'Banco de Dados'!$B$4:$J$50,6,FALSE)*(1-(PRINCIPAL!$M$142/100)),IF(L514=PRINCIPAL!$N$142,VLOOKUP($BB$477,'Banco de Dados'!$B$4:$J$50,6,FALSE)*(1-(PRINCIPAL!$O$142/100)),VLOOKUP($BB$477,'Banco de Dados'!$B$4:$J$50,6,FALSE)))))))))),"")</f>
        <v/>
      </c>
      <c r="BB514" s="87" t="str">
        <f>IFERROR(BA514*(IFERROR(VLOOKUP($BB$477,'Banco de Dados'!$B$4:$J$50,4,FALSE),"ERRO")),"")</f>
        <v/>
      </c>
      <c r="BC514" s="87" t="str">
        <f t="shared" si="336"/>
        <v/>
      </c>
      <c r="BD514" s="104" t="str">
        <f>IFERROR(BC514*(C514*(PRINCIPAL!$G$142/100))*0.47*(44/12),"")</f>
        <v/>
      </c>
      <c r="BE514" s="109" t="str">
        <f t="shared" si="315"/>
        <v/>
      </c>
      <c r="BF514" s="86" t="str">
        <f>IFERROR(IF(AND(PRINCIPAL!$H$143&lt;&gt;"",OR(L514=PRINCIPAL!$I$143,L514=PRINCIPAL!$I$143+PRINCIPAL!$I$143,L514=PRINCIPAL!$I$143+PRINCIPAL!$I$143+PRINCIPAL!$I$143)),0,IF(AND(PRINCIPAL!$H$143&lt;&gt;"",L514=PRINCIPAL!$J$143),VLOOKUP($BG$477,'Banco de Dados'!$B$4:$J$50,8,FALSE)*PRINCIPAL!$H$143*(1-(PRINCIPAL!$K$143/100)),IF(AND(PRINCIPAL!$H$143&lt;&gt;"",L514=PRINCIPAL!$L$143),VLOOKUP($BG$477,'Banco de Dados'!$B$4:$J$50,8,FALSE)*PRINCIPAL!$H$143*(1-(PRINCIPAL!$M$143/100)),IF(AND(PRINCIPAL!$H$143&lt;&gt;"",L514=PRINCIPAL!$N$143),VLOOKUP($BG$477,'Banco de Dados'!$B$4:$J$50,8,FALSE)*PRINCIPAL!$H$143*(1-(PRINCIPAL!$O$143/100)),IF(PRINCIPAL!$H$143&lt;&gt;"",VLOOKUP($BG$477,'Banco de Dados'!$B$4:$J$50,8,FALSE)*PRINCIPAL!$H$143,IF(OR(L514=PRINCIPAL!$I$143,L514=PRINCIPAL!$I$143+PRINCIPAL!$I$143,L514=PRINCIPAL!$I$143+PRINCIPAL!$I$143+PRINCIPAL!$I$143),0,IF(L514=PRINCIPAL!$J$143,VLOOKUP($BG$477,'Banco de Dados'!$B$4:$J$50,6,FALSE)*(1-(PRINCIPAL!$K$143/100)),IF(L514=PRINCIPAL!$L$143,VLOOKUP($BG$477,'Banco de Dados'!$B$4:$J$50,6,FALSE)*(1-(PRINCIPAL!$M$143/100)),IF(L514=PRINCIPAL!$N$143,VLOOKUP($BG$477,'Banco de Dados'!$B$4:$J$50,6,FALSE)*(1-(PRINCIPAL!$O$143/100)),VLOOKUP($BG$477,'Banco de Dados'!$B$4:$J$50,6,FALSE)))))))))),"")</f>
        <v/>
      </c>
      <c r="BG514" s="87" t="str">
        <f>IFERROR(BF514*(IFERROR(VLOOKUP($BG$477,'Banco de Dados'!$B$4:$J$50,4,FALSE),"ERRO")),"")</f>
        <v/>
      </c>
      <c r="BH514" s="87" t="str">
        <f t="shared" si="331"/>
        <v/>
      </c>
      <c r="BI514" s="104" t="str">
        <f>IFERROR(BH514*(C514*(PRINCIPAL!$G$143/100))*0.47*(44/12),"")</f>
        <v/>
      </c>
      <c r="BJ514" s="105" t="str">
        <f t="shared" si="316"/>
        <v/>
      </c>
    </row>
    <row r="515" spans="2:62" ht="15" thickBot="1" x14ac:dyDescent="0.35"/>
    <row r="516" spans="2:62" ht="15" thickBot="1" x14ac:dyDescent="0.35">
      <c r="B516" s="301" t="s">
        <v>15</v>
      </c>
      <c r="C516" s="41" t="str">
        <f>IF(PRINCIPAL!B144&lt;&gt;"",PRINCIPAL!B144,"")</f>
        <v/>
      </c>
      <c r="E516" s="113" t="s">
        <v>2</v>
      </c>
      <c r="F516" s="47" t="s">
        <v>5</v>
      </c>
      <c r="G516" s="408" t="str">
        <f>IF(PRINCIPAL!D144&lt;&gt;"",PRINCIPAL!D144,"")</f>
        <v/>
      </c>
      <c r="H516" s="408"/>
      <c r="I516" s="408"/>
      <c r="J516" s="409"/>
      <c r="L516" s="88" t="s">
        <v>4</v>
      </c>
      <c r="M516" s="6" t="s">
        <v>5</v>
      </c>
      <c r="N516" s="410" t="str">
        <f>IF(PRINCIPAL!F144&lt;&gt;"",PRINCIPAL!F144,"")</f>
        <v/>
      </c>
      <c r="O516" s="410"/>
      <c r="P516" s="410"/>
      <c r="Q516" s="411"/>
      <c r="R516" s="6" t="s">
        <v>5</v>
      </c>
      <c r="S516" s="405" t="str">
        <f>IF(PRINCIPAL!F145&lt;&gt;"",PRINCIPAL!F145,"")</f>
        <v/>
      </c>
      <c r="T516" s="405"/>
      <c r="U516" s="405"/>
      <c r="V516" s="407"/>
      <c r="W516" s="6" t="s">
        <v>5</v>
      </c>
      <c r="X516" s="405" t="str">
        <f>IF(PRINCIPAL!F146&lt;&gt;"",PRINCIPAL!F146,"")</f>
        <v/>
      </c>
      <c r="Y516" s="405"/>
      <c r="Z516" s="405"/>
      <c r="AA516" s="407"/>
      <c r="AB516" s="6" t="s">
        <v>5</v>
      </c>
      <c r="AC516" s="405" t="str">
        <f>IF(PRINCIPAL!F147&lt;&gt;"",PRINCIPAL!F147,"")</f>
        <v/>
      </c>
      <c r="AD516" s="405"/>
      <c r="AE516" s="405"/>
      <c r="AF516" s="407"/>
      <c r="AG516" s="6" t="s">
        <v>5</v>
      </c>
      <c r="AH516" s="405" t="str">
        <f>IF(PRINCIPAL!F148&lt;&gt;"",PRINCIPAL!F148,"")</f>
        <v/>
      </c>
      <c r="AI516" s="405"/>
      <c r="AJ516" s="405"/>
      <c r="AK516" s="407"/>
      <c r="AL516" s="6" t="s">
        <v>5</v>
      </c>
      <c r="AM516" s="405" t="str">
        <f>IF(PRINCIPAL!F149&lt;&gt;"",PRINCIPAL!F149,"")</f>
        <v/>
      </c>
      <c r="AN516" s="405"/>
      <c r="AO516" s="405"/>
      <c r="AP516" s="407"/>
      <c r="AQ516" s="6" t="s">
        <v>5</v>
      </c>
      <c r="AR516" s="405" t="str">
        <f>IF(PRINCIPAL!F150&lt;&gt;"",PRINCIPAL!F150,"")</f>
        <v/>
      </c>
      <c r="AS516" s="405"/>
      <c r="AT516" s="405"/>
      <c r="AU516" s="407"/>
      <c r="AV516" s="6" t="s">
        <v>5</v>
      </c>
      <c r="AW516" s="405" t="str">
        <f>IF(PRINCIPAL!F151&lt;&gt;"",PRINCIPAL!F151,"")</f>
        <v/>
      </c>
      <c r="AX516" s="405"/>
      <c r="AY516" s="405"/>
      <c r="AZ516" s="407"/>
      <c r="BA516" s="6" t="s">
        <v>5</v>
      </c>
      <c r="BB516" s="405" t="str">
        <f>IF(PRINCIPAL!F152&lt;&gt;"",PRINCIPAL!F152,"")</f>
        <v/>
      </c>
      <c r="BC516" s="405"/>
      <c r="BD516" s="405"/>
      <c r="BE516" s="407"/>
      <c r="BF516" s="6" t="s">
        <v>5</v>
      </c>
      <c r="BG516" s="405" t="str">
        <f>IF(PRINCIPAL!F153&lt;&gt;"",PRINCIPAL!F153,"")</f>
        <v/>
      </c>
      <c r="BH516" s="405"/>
      <c r="BI516" s="405"/>
      <c r="BJ516" s="406"/>
    </row>
    <row r="517" spans="2:62" ht="26.4" x14ac:dyDescent="0.3">
      <c r="B517" s="45" t="s">
        <v>45</v>
      </c>
      <c r="C517" s="44" t="s">
        <v>44</v>
      </c>
      <c r="D517" s="112"/>
      <c r="E517" s="114" t="s">
        <v>0</v>
      </c>
      <c r="F517" s="33" t="s">
        <v>3</v>
      </c>
      <c r="G517" s="34" t="s">
        <v>33</v>
      </c>
      <c r="H517" s="34" t="s">
        <v>35</v>
      </c>
      <c r="I517" s="34" t="s">
        <v>41</v>
      </c>
      <c r="J517" s="48" t="s">
        <v>42</v>
      </c>
      <c r="K517" s="1"/>
      <c r="L517" s="89" t="s">
        <v>0</v>
      </c>
      <c r="M517" s="33" t="s">
        <v>3</v>
      </c>
      <c r="N517" s="34" t="s">
        <v>33</v>
      </c>
      <c r="O517" s="34" t="s">
        <v>35</v>
      </c>
      <c r="P517" s="34" t="s">
        <v>41</v>
      </c>
      <c r="Q517" s="34" t="s">
        <v>42</v>
      </c>
      <c r="R517" s="33" t="s">
        <v>3</v>
      </c>
      <c r="S517" s="34" t="s">
        <v>33</v>
      </c>
      <c r="T517" s="34" t="s">
        <v>35</v>
      </c>
      <c r="U517" s="34" t="s">
        <v>41</v>
      </c>
      <c r="V517" s="34" t="s">
        <v>42</v>
      </c>
      <c r="W517" s="33" t="s">
        <v>3</v>
      </c>
      <c r="X517" s="34" t="s">
        <v>33</v>
      </c>
      <c r="Y517" s="34" t="s">
        <v>35</v>
      </c>
      <c r="Z517" s="34" t="s">
        <v>41</v>
      </c>
      <c r="AA517" s="36" t="s">
        <v>42</v>
      </c>
      <c r="AB517" s="33" t="s">
        <v>3</v>
      </c>
      <c r="AC517" s="34" t="s">
        <v>33</v>
      </c>
      <c r="AD517" s="34" t="s">
        <v>35</v>
      </c>
      <c r="AE517" s="34" t="s">
        <v>41</v>
      </c>
      <c r="AF517" s="36" t="s">
        <v>42</v>
      </c>
      <c r="AG517" s="33" t="s">
        <v>3</v>
      </c>
      <c r="AH517" s="34" t="s">
        <v>33</v>
      </c>
      <c r="AI517" s="34" t="s">
        <v>35</v>
      </c>
      <c r="AJ517" s="34" t="s">
        <v>41</v>
      </c>
      <c r="AK517" s="36" t="s">
        <v>42</v>
      </c>
      <c r="AL517" s="33" t="s">
        <v>3</v>
      </c>
      <c r="AM517" s="34" t="s">
        <v>33</v>
      </c>
      <c r="AN517" s="34" t="s">
        <v>35</v>
      </c>
      <c r="AO517" s="34" t="s">
        <v>41</v>
      </c>
      <c r="AP517" s="36" t="s">
        <v>42</v>
      </c>
      <c r="AQ517" s="33" t="s">
        <v>3</v>
      </c>
      <c r="AR517" s="34" t="s">
        <v>33</v>
      </c>
      <c r="AS517" s="34" t="s">
        <v>35</v>
      </c>
      <c r="AT517" s="34" t="s">
        <v>41</v>
      </c>
      <c r="AU517" s="36" t="s">
        <v>42</v>
      </c>
      <c r="AV517" s="33" t="s">
        <v>3</v>
      </c>
      <c r="AW517" s="34" t="s">
        <v>33</v>
      </c>
      <c r="AX517" s="34" t="s">
        <v>35</v>
      </c>
      <c r="AY517" s="34" t="s">
        <v>41</v>
      </c>
      <c r="AZ517" s="36" t="s">
        <v>42</v>
      </c>
      <c r="BA517" s="33" t="s">
        <v>3</v>
      </c>
      <c r="BB517" s="34" t="s">
        <v>33</v>
      </c>
      <c r="BC517" s="34" t="s">
        <v>35</v>
      </c>
      <c r="BD517" s="34" t="s">
        <v>41</v>
      </c>
      <c r="BE517" s="36" t="s">
        <v>42</v>
      </c>
      <c r="BF517" s="33" t="s">
        <v>3</v>
      </c>
      <c r="BG517" s="34" t="s">
        <v>33</v>
      </c>
      <c r="BH517" s="34" t="s">
        <v>35</v>
      </c>
      <c r="BI517" s="34" t="s">
        <v>41</v>
      </c>
      <c r="BJ517" s="35" t="s">
        <v>42</v>
      </c>
    </row>
    <row r="518" spans="2:62" ht="15" thickBot="1" x14ac:dyDescent="0.35">
      <c r="B518" s="43" t="s">
        <v>1</v>
      </c>
      <c r="C518" s="42" t="s">
        <v>46</v>
      </c>
      <c r="E518" s="115" t="s">
        <v>54</v>
      </c>
      <c r="F518" s="8" t="s">
        <v>25</v>
      </c>
      <c r="G518" s="9" t="s">
        <v>25</v>
      </c>
      <c r="H518" s="9" t="s">
        <v>25</v>
      </c>
      <c r="I518" s="9" t="s">
        <v>25</v>
      </c>
      <c r="J518" s="49" t="s">
        <v>25</v>
      </c>
      <c r="L518" s="90" t="s">
        <v>54</v>
      </c>
      <c r="M518" s="8" t="s">
        <v>25</v>
      </c>
      <c r="N518" s="9" t="s">
        <v>25</v>
      </c>
      <c r="O518" s="9" t="s">
        <v>25</v>
      </c>
      <c r="P518" s="9" t="s">
        <v>34</v>
      </c>
      <c r="Q518" s="38" t="s">
        <v>34</v>
      </c>
      <c r="R518" s="9" t="s">
        <v>25</v>
      </c>
      <c r="S518" s="9" t="s">
        <v>25</v>
      </c>
      <c r="T518" s="9" t="s">
        <v>25</v>
      </c>
      <c r="U518" s="9" t="s">
        <v>34</v>
      </c>
      <c r="V518" s="9" t="s">
        <v>34</v>
      </c>
      <c r="W518" s="8" t="s">
        <v>25</v>
      </c>
      <c r="X518" s="9" t="s">
        <v>25</v>
      </c>
      <c r="Y518" s="9" t="s">
        <v>25</v>
      </c>
      <c r="Z518" s="9" t="s">
        <v>34</v>
      </c>
      <c r="AA518" s="11" t="s">
        <v>34</v>
      </c>
      <c r="AB518" s="8" t="s">
        <v>25</v>
      </c>
      <c r="AC518" s="9" t="s">
        <v>25</v>
      </c>
      <c r="AD518" s="9" t="s">
        <v>25</v>
      </c>
      <c r="AE518" s="9" t="s">
        <v>34</v>
      </c>
      <c r="AF518" s="11" t="s">
        <v>34</v>
      </c>
      <c r="AG518" s="8" t="s">
        <v>25</v>
      </c>
      <c r="AH518" s="9" t="s">
        <v>25</v>
      </c>
      <c r="AI518" s="9" t="s">
        <v>25</v>
      </c>
      <c r="AJ518" s="9" t="s">
        <v>34</v>
      </c>
      <c r="AK518" s="38" t="s">
        <v>34</v>
      </c>
      <c r="AL518" s="8" t="s">
        <v>25</v>
      </c>
      <c r="AM518" s="9" t="s">
        <v>25</v>
      </c>
      <c r="AN518" s="9" t="s">
        <v>25</v>
      </c>
      <c r="AO518" s="9" t="s">
        <v>34</v>
      </c>
      <c r="AP518" s="38" t="s">
        <v>34</v>
      </c>
      <c r="AQ518" s="8" t="s">
        <v>25</v>
      </c>
      <c r="AR518" s="9" t="s">
        <v>25</v>
      </c>
      <c r="AS518" s="9" t="s">
        <v>25</v>
      </c>
      <c r="AT518" s="9" t="s">
        <v>34</v>
      </c>
      <c r="AU518" s="38" t="s">
        <v>34</v>
      </c>
      <c r="AV518" s="8" t="s">
        <v>25</v>
      </c>
      <c r="AW518" s="9" t="s">
        <v>25</v>
      </c>
      <c r="AX518" s="9" t="s">
        <v>25</v>
      </c>
      <c r="AY518" s="9" t="s">
        <v>34</v>
      </c>
      <c r="AZ518" s="38" t="s">
        <v>34</v>
      </c>
      <c r="BA518" s="8" t="s">
        <v>25</v>
      </c>
      <c r="BB518" s="9" t="s">
        <v>25</v>
      </c>
      <c r="BC518" s="9" t="s">
        <v>25</v>
      </c>
      <c r="BD518" s="9" t="s">
        <v>34</v>
      </c>
      <c r="BE518" s="38" t="s">
        <v>34</v>
      </c>
      <c r="BF518" s="8" t="s">
        <v>25</v>
      </c>
      <c r="BG518" s="9" t="s">
        <v>25</v>
      </c>
      <c r="BH518" s="9" t="s">
        <v>25</v>
      </c>
      <c r="BI518" s="9" t="s">
        <v>34</v>
      </c>
      <c r="BJ518" s="10" t="s">
        <v>34</v>
      </c>
    </row>
    <row r="519" spans="2:62" ht="12.75" customHeight="1" thickTop="1" x14ac:dyDescent="0.3">
      <c r="B519" s="326">
        <f>IF(B480&lt;&gt;"",B480,"")</f>
        <v>2021</v>
      </c>
      <c r="C519" s="339"/>
      <c r="D519" s="1"/>
      <c r="E519" s="116">
        <v>1</v>
      </c>
      <c r="F519" s="24" t="str">
        <f>IFERROR(VLOOKUP($G$516,'Banco de Dados'!$B$4:$J$50,6,FALSE),"")</f>
        <v/>
      </c>
      <c r="G519" s="25" t="str">
        <f>IFERROR(F519*(IFERROR(VLOOKUP($G$516,'Banco de Dados'!$B$4:$J$50,4,FALSE),"ERRO")),"")</f>
        <v/>
      </c>
      <c r="H519" s="25" t="str">
        <f>IFERROR(F519+G519,"")</f>
        <v/>
      </c>
      <c r="I519" s="101" t="str">
        <f>IFERROR(H519*C519*0.47*(44/12),"")</f>
        <v/>
      </c>
      <c r="J519" s="117" t="str">
        <f>IFERROR(I519,"")</f>
        <v/>
      </c>
      <c r="K519" s="1"/>
      <c r="L519" s="91">
        <v>1</v>
      </c>
      <c r="M519" s="24" t="str">
        <f>IFERROR(IF(AND(PRINCIPAL!$H$144&lt;&gt;"",OR(L519=PRINCIPAL!$I$144,L519=PRINCIPAL!$I$144+PRINCIPAL!$I$144,L519=PRINCIPAL!$I$144+PRINCIPAL!$I$144+PRINCIPAL!$I$144)),0,IF(AND(PRINCIPAL!$H$144&lt;&gt;"",L519=PRINCIPAL!$J$144),VLOOKUP($N$516,'Banco de Dados'!$B$4:$J$50,8,FALSE)*PRINCIPAL!$H$144*(1-(PRINCIPAL!$K$144/100)),IF(AND(PRINCIPAL!$H$144&lt;&gt;"",L519=PRINCIPAL!$L$144),VLOOKUP($N$516,'Banco de Dados'!$B$4:$J$50,8,FALSE)*PRINCIPAL!$H$144*(1-(PRINCIPAL!$M$144/100)),IF(AND(PRINCIPAL!$H$144&lt;&gt;"",L519=PRINCIPAL!$N$144),VLOOKUP($N$516,'Banco de Dados'!$B$4:$J$50,8,FALSE)*PRINCIPAL!$H$144*(1-(PRINCIPAL!$O$144/100)),IF(PRINCIPAL!$H$144&lt;&gt;"",VLOOKUP($N$516,'Banco de Dados'!$B$4:$J$50,8,FALSE)*PRINCIPAL!$H$144,IF(OR(L519=PRINCIPAL!$I$144,L519=PRINCIPAL!$I$144+PRINCIPAL!$I$144,L519=PRINCIPAL!$I$144+PRINCIPAL!$I$144+PRINCIPAL!$I$144),0,IF(L519=PRINCIPAL!$J$144,VLOOKUP($N$516,'Banco de Dados'!$B$4:$J$50,6,FALSE)*(1-(PRINCIPAL!$K$144/100)),IF(L519=PRINCIPAL!$L$144,VLOOKUP($N$516,'Banco de Dados'!$B$4:$J$50,6,FALSE)*(1-(PRINCIPAL!$M$144/100)),IF(L519=PRINCIPAL!$N$144,VLOOKUP($N$516,'Banco de Dados'!$B$4:$J$50,6,FALSE)*(1-(PRINCIPAL!$O$144/100)),VLOOKUP($N$516,'Banco de Dados'!$B$4:$J$50,6,FALSE)))))))))),"")</f>
        <v/>
      </c>
      <c r="N519" s="25" t="str">
        <f>IFERROR(M519*(IFERROR(VLOOKUP($N$516,'Banco de Dados'!$B$4:$J$50,4,FALSE),"ERRO")),"")</f>
        <v/>
      </c>
      <c r="O519" s="25" t="str">
        <f>IFERROR(M519+N519,"")</f>
        <v/>
      </c>
      <c r="P519" s="103" t="str">
        <f>IFERROR(O519*(C519*(PRINCIPAL!$G$144/100))*0.47*(44/12),"")</f>
        <v/>
      </c>
      <c r="Q519" s="106" t="str">
        <f>IFERROR(P519,"")</f>
        <v/>
      </c>
      <c r="R519" s="29" t="str">
        <f>IFERROR(IF(AND(PRINCIPAL!$H$145&lt;&gt;"",OR(L519=PRINCIPAL!$I$145,L519=PRINCIPAL!$I$145+PRINCIPAL!$I$145,L519=PRINCIPAL!$I$145+PRINCIPAL!$I$145+PRINCIPAL!$I$145)),0,IF(AND(PRINCIPAL!$H$145&lt;&gt;"",L519=PRINCIPAL!$J$145),VLOOKUP($S$516,'Banco de Dados'!$B$4:$J$50,8,FALSE)*PRINCIPAL!$H$145*(1-(PRINCIPAL!$K$145/100)),IF(AND(PRINCIPAL!$H$145&lt;&gt;"",L519=PRINCIPAL!$L$145),VLOOKUP($S$516,'Banco de Dados'!$B$4:$J$50,8,FALSE)*PRINCIPAL!$H$145*(1-(PRINCIPAL!$M$145/100)),IF(AND(PRINCIPAL!$H$145&lt;&gt;"",L519=PRINCIPAL!$N$145),VLOOKUP($S$516,'Banco de Dados'!$B$4:$J$50,8,FALSE)*PRINCIPAL!$H$145*(1-(PRINCIPAL!$O$145/100)),IF(PRINCIPAL!$H$145&lt;&gt;"",VLOOKUP($S$516,'Banco de Dados'!$B$4:$J$50,8,FALSE)*PRINCIPAL!$H$145,IF(OR(L519=PRINCIPAL!$I$145,L519=PRINCIPAL!$I$145+PRINCIPAL!$I$145,L519=PRINCIPAL!$I$145+PRINCIPAL!$I$145+PRINCIPAL!$I$145),0,IF(L519=PRINCIPAL!$J$145,VLOOKUP($S$516,'Banco de Dados'!$B$4:$J$50,6,FALSE)*(1-(PRINCIPAL!$K$145/100)),IF(L519=PRINCIPAL!$L$145,VLOOKUP($S$516,'Banco de Dados'!$B$4:$J$50,6,FALSE)*(1-(PRINCIPAL!$M$145/100)),IF(L519=PRINCIPAL!$N$145,VLOOKUP($S$516,'Banco de Dados'!$B$4:$J$50,6,FALSE)*(1-(PRINCIPAL!$O$145/100)),VLOOKUP($S$516,'Banco de Dados'!$B$4:$J$50,6,FALSE)))))))))),"")</f>
        <v/>
      </c>
      <c r="S519" s="29" t="str">
        <f>IFERROR(R519*(IFERROR(VLOOKUP($S$516,'Banco de Dados'!$B$4:$J$50,4,FALSE),"ERRO")),"")</f>
        <v/>
      </c>
      <c r="T519" s="28" t="str">
        <f>IFERROR(R519+S519,"")</f>
        <v/>
      </c>
      <c r="U519" s="103" t="str">
        <f>IFERROR(T519*(C519*(PRINCIPAL!$G$145/100))*0.47*(44/12),"")</f>
        <v/>
      </c>
      <c r="V519" s="101" t="str">
        <f>IFERROR(U519,"")</f>
        <v/>
      </c>
      <c r="W519" s="30" t="str">
        <f>IFERROR(IF(AND(PRINCIPAL!$H$146&lt;&gt;"",OR(L519=PRINCIPAL!$I$146,L519=PRINCIPAL!$I$146+PRINCIPAL!$I$146,L519=PRINCIPAL!$I$146+PRINCIPAL!$I$146+PRINCIPAL!$I$146)),0,IF(AND(PRINCIPAL!$H$146&lt;&gt;"",L519=PRINCIPAL!$J$146),VLOOKUP($X$516,'Banco de Dados'!$B$4:$J$50,8,FALSE)*PRINCIPAL!$H$146*(1-(PRINCIPAL!$K$146/100)),IF(AND(PRINCIPAL!$H$146&lt;&gt;"",L519=PRINCIPAL!$L$146),VLOOKUP($X$516,'Banco de Dados'!$B$4:$J$50,8,FALSE)*PRINCIPAL!$H$146*(1-(PRINCIPAL!$M$146/100)),IF(AND(PRINCIPAL!$H$146&lt;&gt;"",L519=PRINCIPAL!$N$146),VLOOKUP($X$516,'Banco de Dados'!$B$4:$J$50,8,FALSE)*PRINCIPAL!$H$146*(1-(PRINCIPAL!$O$146/100)),IF(PRINCIPAL!$H$146&lt;&gt;"",VLOOKUP($X$516,'Banco de Dados'!$B$4:$J$50,8,FALSE)*PRINCIPAL!$H$146,IF(OR(L519=PRINCIPAL!$I$146,L519=PRINCIPAL!$I$146+PRINCIPAL!$I$146,L519=PRINCIPAL!$I$146+PRINCIPAL!$I$146+PRINCIPAL!$I$146),0,IF(L519=PRINCIPAL!$J$146,VLOOKUP($X$516,'Banco de Dados'!$B$4:$J$50,6,FALSE)*(1-(PRINCIPAL!$K$146/100)),IF(L519=PRINCIPAL!$L$146,VLOOKUP($X$516,'Banco de Dados'!$B$4:$J$50,6,FALSE)*(1-(PRINCIPAL!$M$146/100)),IF(L519=PRINCIPAL!$N$146,VLOOKUP($X$516,'Banco de Dados'!$B$4:$J$50,6,FALSE)*(1-(PRINCIPAL!$O$146/100)),VLOOKUP($X$516,'Banco de Dados'!$B$4:$J$50,6,FALSE)))))))))),"")</f>
        <v/>
      </c>
      <c r="X519" s="28" t="str">
        <f>IFERROR(W519*(IFERROR(VLOOKUP($X$516,'Banco de Dados'!$B$4:$J$50,4,FALSE),"ERRO")),"")</f>
        <v/>
      </c>
      <c r="Y519" s="28" t="str">
        <f>IFERROR(X519+W519,"")</f>
        <v/>
      </c>
      <c r="Z519" s="101" t="str">
        <f>IFERROR(Y519*(C519*(PRINCIPAL!$G$146/100))*0.47*(44/12),"")</f>
        <v/>
      </c>
      <c r="AA519" s="110" t="str">
        <f>IFERROR(Z519,"")</f>
        <v/>
      </c>
      <c r="AB519" s="30" t="str">
        <f>IFERROR(IF(AND(PRINCIPAL!$H$147&lt;&gt;"",OR(L519=PRINCIPAL!$I$147,L519=PRINCIPAL!$I$147+PRINCIPAL!$I$147,L519=PRINCIPAL!$I$147+PRINCIPAL!$I$147+PRINCIPAL!$I$147)),0,IF(AND(PRINCIPAL!$H$147&lt;&gt;"",L519=PRINCIPAL!$J$147),VLOOKUP($AC$516,'Banco de Dados'!$B$4:$J$50,8,FALSE)*PRINCIPAL!$H$147*(1-(PRINCIPAL!$K$147/100)),IF(AND(PRINCIPAL!$H$147&lt;&gt;"",L519=PRINCIPAL!$L$147),VLOOKUP($AC$516,'Banco de Dados'!$B$4:$J$50,8,FALSE)*PRINCIPAL!$H$147*(1-(PRINCIPAL!$M$147/100)),IF(AND(PRINCIPAL!$H$147&lt;&gt;"",L519=PRINCIPAL!$N$147),VLOOKUP($AC$516,'Banco de Dados'!$B$4:$J$50,8,FALSE)*PRINCIPAL!$H$147*(1-(PRINCIPAL!$O$147/100)),IF(PRINCIPAL!$H$147&lt;&gt;"",VLOOKUP($AC$516,'Banco de Dados'!$B$4:$J$50,8,FALSE)*PRINCIPAL!$H$147,IF(OR(L519=PRINCIPAL!$I$147,L519=PRINCIPAL!$I$147+PRINCIPAL!$I$147,L519=PRINCIPAL!$I$147+PRINCIPAL!$I$147+PRINCIPAL!$I$147),0,IF(L519=PRINCIPAL!$J$147,VLOOKUP($AC$516,'Banco de Dados'!$B$4:$J$50,6,FALSE)*(1-(PRINCIPAL!$K$147/100)),IF(L519=PRINCIPAL!$L$147,VLOOKUP($AC$516,'Banco de Dados'!$B$4:$J$50,6,FALSE)*(1-(PRINCIPAL!$M$147/100)),IF(L519=PRINCIPAL!$N$147,VLOOKUP($AC$516,'Banco de Dados'!$B$4:$J$50,6,FALSE)*(1-(PRINCIPAL!$O$147/100)),VLOOKUP($AC$516,'Banco de Dados'!$B$4:$J$50,6,FALSE)))))))))),"")</f>
        <v/>
      </c>
      <c r="AC519" s="28" t="str">
        <f>IFERROR(AB519*(IFERROR(VLOOKUP($AC$516,'Banco de Dados'!$B$4:$J$50,4,FALSE),"ERRO")),"")</f>
        <v/>
      </c>
      <c r="AD519" s="28" t="str">
        <f>IFERROR(AC519+AB519,"")</f>
        <v/>
      </c>
      <c r="AE519" s="101" t="str">
        <f>IFERROR(AD519*(C519*(PRINCIPAL!$G$147/100))*0.47*(44/12),"")</f>
        <v/>
      </c>
      <c r="AF519" s="110" t="str">
        <f>IFERROR(AE519,"")</f>
        <v/>
      </c>
      <c r="AG519" s="30" t="str">
        <f>IFERROR(IF(AND(PRINCIPAL!$H$148&lt;&gt;"",OR(L519=PRINCIPAL!$I$148,L519=PRINCIPAL!$I$148+PRINCIPAL!$I$148,L519=PRINCIPAL!$I$148+PRINCIPAL!$I$148+PRINCIPAL!$I$148)),0,IF(AND(PRINCIPAL!$H$148&lt;&gt;"",L519=PRINCIPAL!$J$148),VLOOKUP($AH$516,'Banco de Dados'!$B$4:$J$50,8,FALSE)*PRINCIPAL!$H$148*(1-(PRINCIPAL!$K$148/100)),IF(AND(PRINCIPAL!$H$148&lt;&gt;"",L519=PRINCIPAL!$L$148),VLOOKUP($AH$516,'Banco de Dados'!$B$4:$J$50,8,FALSE)*PRINCIPAL!$H$148*(1-(PRINCIPAL!$M$148/100)),IF(AND(PRINCIPAL!$H$148&lt;&gt;"",L519=PRINCIPAL!$N$148),VLOOKUP($AH$516,'Banco de Dados'!$B$4:$J$50,8,FALSE)*PRINCIPAL!$H$148*(1-(PRINCIPAL!$O$148/100)),IF(PRINCIPAL!$H$148&lt;&gt;"",VLOOKUP($AH$516,'Banco de Dados'!$B$4:$J$50,8,FALSE)*PRINCIPAL!$H$148,IF(OR(L519=PRINCIPAL!$I$148,L519=PRINCIPAL!$I$148+PRINCIPAL!$I$148,L519=PRINCIPAL!$I$148+PRINCIPAL!$I$148+PRINCIPAL!$I$148),0,IF(L519=PRINCIPAL!$J$148,VLOOKUP($AH$516,'Banco de Dados'!$B$4:$J$50,6,FALSE)*(1-(PRINCIPAL!$K$148/100)),IF(L519=PRINCIPAL!$L$148,VLOOKUP($AH$516,'Banco de Dados'!$B$4:$J$50,6,FALSE)*(1-(PRINCIPAL!$M$148/100)),IF(L519=PRINCIPAL!$N$148,VLOOKUP($AH$516,'Banco de Dados'!$B$4:$J$50,6,FALSE)*(1-(PRINCIPAL!$O$148/100)),VLOOKUP($AH$516,'Banco de Dados'!$B$4:$J$50,6,FALSE)))))))))),"")</f>
        <v/>
      </c>
      <c r="AH519" s="29" t="str">
        <f>IFERROR(AG519*(IFERROR(VLOOKUP($AH$516,'Banco de Dados'!$B$4:$J$50,4,FALSE),"ERRO")),"")</f>
        <v/>
      </c>
      <c r="AI519" s="28" t="str">
        <f>IFERROR(AH519+AG519,"")</f>
        <v/>
      </c>
      <c r="AJ519" s="101" t="str">
        <f>IFERROR(AI519*(C519*(PRINCIPAL!$G$148/100))*0.47*(44/12),"")</f>
        <v/>
      </c>
      <c r="AK519" s="111" t="str">
        <f>IFERROR(AJ519,"")</f>
        <v/>
      </c>
      <c r="AL519" s="30" t="str">
        <f>IFERROR(IF(AND(PRINCIPAL!$H$149&lt;&gt;"",OR(L519=PRINCIPAL!$I$149,L519=PRINCIPAL!$I$149+PRINCIPAL!$I$149,L519=PRINCIPAL!$I$149+PRINCIPAL!$I$149+PRINCIPAL!$I$149)),0,IF(AND(PRINCIPAL!$H$149&lt;&gt;"",L519=PRINCIPAL!$J$149),VLOOKUP($AM$516,'Banco de Dados'!$B$4:$J$50,8,FALSE)*PRINCIPAL!$H$149*(1-(PRINCIPAL!$K$149/100)),IF(AND(PRINCIPAL!$H$149&lt;&gt;"",L519=PRINCIPAL!$L$149),VLOOKUP($AM$516,'Banco de Dados'!$B$4:$J$50,8,FALSE)*PRINCIPAL!$H$149*(1-(PRINCIPAL!$M$149/100)),IF(AND(PRINCIPAL!$H$149&lt;&gt;"",L519=PRINCIPAL!$N$149),VLOOKUP($AM$516,'Banco de Dados'!$B$4:$J$50,8,FALSE)*PRINCIPAL!$H$149*(1-(PRINCIPAL!$O$149/100)),IF(PRINCIPAL!$H$149&lt;&gt;"",VLOOKUP($AM$516,'Banco de Dados'!$B$4:$J$50,8,FALSE)*PRINCIPAL!$H$149,IF(OR(L519=PRINCIPAL!$I$149,L519=PRINCIPAL!$I$149+PRINCIPAL!$I$149,L519=PRINCIPAL!$I$149+PRINCIPAL!$I$149+PRINCIPAL!$I$149),0,IF(L519=PRINCIPAL!$J$149,VLOOKUP($AM$516,'Banco de Dados'!$B$4:$J$50,6,FALSE)*(1-(PRINCIPAL!$K$149/100)),IF(L519=PRINCIPAL!$L$149,VLOOKUP($AM$516,'Banco de Dados'!$B$4:$J$50,6,FALSE)*(1-(PRINCIPAL!$M$149/100)),IF(L519=PRINCIPAL!$N$149,VLOOKUP($AM$516,'Banco de Dados'!$B$4:$J$50,6,FALSE)*(1-(PRINCIPAL!$O$149/100)),VLOOKUP($AM$516,'Banco de Dados'!$B$4:$J$50,6,FALSE)))))))))),"")</f>
        <v/>
      </c>
      <c r="AM519" s="29" t="str">
        <f>IFERROR(AL519*(IFERROR(VLOOKUP($AM$516,'Banco de Dados'!$B$4:$J$50,4,FALSE),"ERRO")),"")</f>
        <v/>
      </c>
      <c r="AN519" s="28" t="str">
        <f>IFERROR(AM519+AL519,"")</f>
        <v/>
      </c>
      <c r="AO519" s="103" t="str">
        <f>IFERROR(AN519*(C519*(PRINCIPAL!$G$149/100))*0.47*(44/12),"")</f>
        <v/>
      </c>
      <c r="AP519" s="111" t="str">
        <f>IFERROR(AO519,"")</f>
        <v/>
      </c>
      <c r="AQ519" s="132" t="str">
        <f>IFERROR(IF(AND(PRINCIPAL!$H$150&lt;&gt;"",OR(L519=PRINCIPAL!$I$150,L519=PRINCIPAL!$I$150+PRINCIPAL!$I$150,L519=PRINCIPAL!$I$150+PRINCIPAL!$I$150+PRINCIPAL!$I$150)),0,IF(AND(PRINCIPAL!$H$150&lt;&gt;"",L519=PRINCIPAL!$J$150),VLOOKUP($AR$516,'Banco de Dados'!$B$4:$J$50,8,FALSE)*PRINCIPAL!$H$150*(1-(PRINCIPAL!$K$150/100)),IF(AND(PRINCIPAL!$H$150&lt;&gt;"",L519=PRINCIPAL!$L$150),VLOOKUP($AR$516,'Banco de Dados'!$B$4:$J$50,8,FALSE)*PRINCIPAL!$H$150*(1-(PRINCIPAL!$M$150/100)),IF(AND(PRINCIPAL!$H$150&lt;&gt;"",L519=PRINCIPAL!$N$150),VLOOKUP($AR$516,'Banco de Dados'!$B$4:$J$50,8,FALSE)*PRINCIPAL!$H$150*(1-(PRINCIPAL!$O$150/100)),IF(PRINCIPAL!$H$150&lt;&gt;"",VLOOKUP($AR$516,'Banco de Dados'!$B$4:$J$50,8,FALSE)*PRINCIPAL!$H$150,IF(OR(L519=PRINCIPAL!$I$150,L519=PRINCIPAL!$I$150+PRINCIPAL!$I$150,L519=PRINCIPAL!$I$150+PRINCIPAL!$I$150+PRINCIPAL!$I$150),0,IF(L519=PRINCIPAL!$J$150,VLOOKUP($AR$516,'Banco de Dados'!$B$4:$J$50,6,FALSE)*(1-(PRINCIPAL!$K$150/100)),IF(L519=PRINCIPAL!$L$150,VLOOKUP($AR$516,'Banco de Dados'!$B$4:$J$50,6,FALSE)*(1-(PRINCIPAL!$M$150/100)),IF(L519=PRINCIPAL!$N$150,VLOOKUP($AR$516,'Banco de Dados'!$B$4:$J$50,6,FALSE)*(1-(PRINCIPAL!$O$150/100)),VLOOKUP($AR$516,'Banco de Dados'!$B$4:$J$50,6,FALSE)))))))))),"")</f>
        <v/>
      </c>
      <c r="AR519" s="28" t="str">
        <f>IFERROR(AQ519*(IFERROR(VLOOKUP($AR$516,'Banco de Dados'!$B$4:$J$50,4,FALSE),"ERRO")),"")</f>
        <v/>
      </c>
      <c r="AS519" s="28" t="str">
        <f>IFERROR(AR519+AQ519,"")</f>
        <v/>
      </c>
      <c r="AT519" s="101" t="str">
        <f>IFERROR(AS519*(C519*(PRINCIPAL!$G$150/100))*0.47*(44/12),"")</f>
        <v/>
      </c>
      <c r="AU519" s="110" t="str">
        <f>IFERROR(AT519,"")</f>
        <v/>
      </c>
      <c r="AV519" s="30" t="str">
        <f>IFERROR(IF(AND(PRINCIPAL!$H$151&lt;&gt;"",OR(L519=PRINCIPAL!$I$151,L519=PRINCIPAL!$I$151+PRINCIPAL!$I$151,L519=PRINCIPAL!$I$151+PRINCIPAL!$I$151+PRINCIPAL!$I$151)),0,IF(AND(PRINCIPAL!$H$151&lt;&gt;"",L519=PRINCIPAL!$J$151),VLOOKUP($AW$516,'Banco de Dados'!$B$4:$J$50,8,FALSE)*PRINCIPAL!$H$151*(1-(PRINCIPAL!$K$151/100)),IF(AND(PRINCIPAL!$H$151&lt;&gt;"",L519=PRINCIPAL!$L$151),VLOOKUP($AW$516,'Banco de Dados'!$B$4:$J$50,8,FALSE)*PRINCIPAL!$H$151*(1-(PRINCIPAL!$M$151/100)),IF(AND(PRINCIPAL!$H$151&lt;&gt;"",L519=PRINCIPAL!$N$151),VLOOKUP($AW$516,'Banco de Dados'!$B$4:$J$50,8,FALSE)*PRINCIPAL!$H$151*(1-(PRINCIPAL!$O$151/100)),IF(PRINCIPAL!$H$151&lt;&gt;"",VLOOKUP($AW$516,'Banco de Dados'!$B$4:$J$50,8,FALSE)*PRINCIPAL!$H$151,IF(OR(L519=PRINCIPAL!$I$151,L519=PRINCIPAL!$I$151+PRINCIPAL!$I$151,L519=PRINCIPAL!$I$151+PRINCIPAL!$I$151+PRINCIPAL!$I$151),0,IF(L519=PRINCIPAL!$J$151,VLOOKUP($AW$516,'Banco de Dados'!$B$4:$J$50,6,FALSE)*(1-(PRINCIPAL!$K$151/100)),IF(L519=PRINCIPAL!$L$151,VLOOKUP($AW$516,'Banco de Dados'!$B$4:$J$50,6,FALSE)*(1-(PRINCIPAL!$M$151/100)),IF(L519=PRINCIPAL!$N$151,VLOOKUP($AW$516,'Banco de Dados'!$B$4:$J$50,6,FALSE)*(1-(PRINCIPAL!$O$151/100)),VLOOKUP($AW$516,'Banco de Dados'!$B$4:$J$50,6,FALSE)))))))))),"")</f>
        <v/>
      </c>
      <c r="AW519" s="29" t="str">
        <f>IFERROR(AV519*(IFERROR(VLOOKUP($AW$516,'Banco de Dados'!$B$4:$J$50,4,FALSE),"ERRO")),"")</f>
        <v/>
      </c>
      <c r="AX519" s="28" t="str">
        <f>IFERROR(AW519+AV519,"")</f>
        <v/>
      </c>
      <c r="AY519" s="101" t="str">
        <f>IFERROR(AX519*(C519*(PRINCIPAL!$G$151/100))*0.47*(44/12),"")</f>
        <v/>
      </c>
      <c r="AZ519" s="111" t="str">
        <f>IFERROR(AY519,"")</f>
        <v/>
      </c>
      <c r="BA519" s="132" t="str">
        <f>IFERROR(IF(AND(PRINCIPAL!$H$152&lt;&gt;"",OR(L519=PRINCIPAL!$I$152,L519=PRINCIPAL!$I$152+PRINCIPAL!$I$152,L519=PRINCIPAL!$I$152+PRINCIPAL!$I$152+PRINCIPAL!$I$152)),0,IF(AND(PRINCIPAL!$H$152&lt;&gt;"",L519=PRINCIPAL!$J$152),VLOOKUP($BB$516,'Banco de Dados'!$B$4:$J$50,8,FALSE)*PRINCIPAL!$H$152*(1-(PRINCIPAL!$K$152/100)),IF(AND(PRINCIPAL!$H$152&lt;&gt;"",L519=PRINCIPAL!$L$152),VLOOKUP($BB$516,'Banco de Dados'!$B$4:$J$50,8,FALSE)*PRINCIPAL!$H$152*(1-(PRINCIPAL!$M$152/100)),IF(AND(PRINCIPAL!$H$152&lt;&gt;"",L519=PRINCIPAL!$N$152),VLOOKUP($BB$516,'Banco de Dados'!$B$4:$J$50,8,FALSE)*PRINCIPAL!$H$152*(1-(PRINCIPAL!$O$152/100)),IF(PRINCIPAL!$H$152&lt;&gt;"",VLOOKUP($BB$516,'Banco de Dados'!$B$4:$J$50,8,FALSE)*PRINCIPAL!$H$152,IF(OR(L519=PRINCIPAL!$I$152,L519=PRINCIPAL!$I$152+PRINCIPAL!$I$152,L519=PRINCIPAL!$I$152+PRINCIPAL!$I$152+PRINCIPAL!$I$152),0,IF(L519=PRINCIPAL!$J$152,VLOOKUP($BB$516,'Banco de Dados'!$B$4:$J$50,6,FALSE)*(1-(PRINCIPAL!$K$152/100)),IF(L519=PRINCIPAL!$L$152,VLOOKUP($BB$516,'Banco de Dados'!$B$4:$J$50,6,FALSE)*(1-(PRINCIPAL!$M$152/100)),IF(L519=PRINCIPAL!$N$152,VLOOKUP($BB$516,'Banco de Dados'!$B$4:$J$50,6,FALSE)*(1-(PRINCIPAL!$O$152/100)),VLOOKUP($BB$516,'Banco de Dados'!$B$4:$J$50,6,FALSE)))))))))),"")</f>
        <v/>
      </c>
      <c r="BB519" s="28" t="str">
        <f>IFERROR(BA519*(IFERROR(VLOOKUP($BB$516,'Banco de Dados'!$B$4:$J$50,4,FALSE),"ERRO")),"")</f>
        <v/>
      </c>
      <c r="BC519" s="28" t="str">
        <f>IFERROR(BB519+BA519,"")</f>
        <v/>
      </c>
      <c r="BD519" s="101" t="str">
        <f>IFERROR(BC519*(C519*(PRINCIPAL!$G$152/100))*0.47*(44/12),"")</f>
        <v/>
      </c>
      <c r="BE519" s="110" t="str">
        <f>IFERROR(BD519,"")</f>
        <v/>
      </c>
      <c r="BF519" s="30" t="str">
        <f>IFERROR(IF(AND(PRINCIPAL!$H$153&lt;&gt;"",OR(L519=PRINCIPAL!$I$153,L519=PRINCIPAL!$I$153+PRINCIPAL!$I$153,L519=PRINCIPAL!$I$153+PRINCIPAL!$I$153+PRINCIPAL!$I$153)),0,IF(AND(PRINCIPAL!$H$153&lt;&gt;"",L519=PRINCIPAL!$J$153),VLOOKUP($BG$516,'Banco de Dados'!$B$4:$J$50,8,FALSE)*PRINCIPAL!$H$153*(1-(PRINCIPAL!$K$153/100)),IF(AND(PRINCIPAL!$H$153&lt;&gt;"",L519=PRINCIPAL!$L$153),VLOOKUP($BG$516,'Banco de Dados'!$B$4:$J$50,8,FALSE)*PRINCIPAL!$H$153*(1-(PRINCIPAL!$M$153/100)),IF(AND(PRINCIPAL!$H$153&lt;&gt;"",L519=PRINCIPAL!$N$153),VLOOKUP($BG$516,'Banco de Dados'!$B$4:$J$50,8,FALSE)*PRINCIPAL!$H$153*(1-(PRINCIPAL!$O$153/100)),IF(PRINCIPAL!$H$153&lt;&gt;"",VLOOKUP($BG$516,'Banco de Dados'!$B$4:$J$50,8,FALSE)*PRINCIPAL!$H$153,IF(OR(L519=PRINCIPAL!$I$153,L519=PRINCIPAL!$I$153+PRINCIPAL!$I$153,L519=PRINCIPAL!$I$153+PRINCIPAL!$I$153+PRINCIPAL!$I$153),0,IF(L519=PRINCIPAL!$J$153,VLOOKUP($BG$516,'Banco de Dados'!$B$4:$J$50,6,FALSE)*(1-(PRINCIPAL!$K$153/100)),IF(L519=PRINCIPAL!$L$153,VLOOKUP($BG$516,'Banco de Dados'!$B$4:$J$50,6,FALSE)*(1-(PRINCIPAL!$M$153/100)),IF(L519=PRINCIPAL!$N$153,VLOOKUP($BG$516,'Banco de Dados'!$B$4:$J$50,6,FALSE)*(1-(PRINCIPAL!$O$153/100)),VLOOKUP($BG$516,'Banco de Dados'!$B$4:$J$50,6,FALSE)))))))))),"")</f>
        <v/>
      </c>
      <c r="BG519" s="29" t="str">
        <f>IFERROR(BF519*(IFERROR(VLOOKUP($BG$516,'Banco de Dados'!$B$4:$J$50,4,FALSE),"ERRO")),"")</f>
        <v/>
      </c>
      <c r="BH519" s="28" t="str">
        <f>IFERROR(BG519+BF519,"")</f>
        <v/>
      </c>
      <c r="BI519" s="103" t="str">
        <f>IFERROR(BH519*(C519*(PRINCIPAL!$G$153/100))*0.47*(44/12),"")</f>
        <v/>
      </c>
      <c r="BJ519" s="102" t="str">
        <f>IFERROR(BI519,"")</f>
        <v/>
      </c>
    </row>
    <row r="520" spans="2:62" ht="12.75" customHeight="1" x14ac:dyDescent="0.3">
      <c r="B520" s="326">
        <f>IF(B481&lt;&gt;"",B481,"")</f>
        <v>2022</v>
      </c>
      <c r="C520" s="340"/>
      <c r="D520" s="1"/>
      <c r="E520" s="116">
        <v>2</v>
      </c>
      <c r="F520" s="24" t="str">
        <f>IFERROR(VLOOKUP($G$516,'Banco de Dados'!$B$4:$J$50,6,FALSE),"")</f>
        <v/>
      </c>
      <c r="G520" s="25" t="str">
        <f>IFERROR(F520*(IFERROR(VLOOKUP($G$516,'Banco de Dados'!$B$4:$J$50,4,FALSE),"ERRO")),"")</f>
        <v/>
      </c>
      <c r="H520" s="25" t="str">
        <f>IFERROR(F520+G520,"")</f>
        <v/>
      </c>
      <c r="I520" s="103" t="str">
        <f>IFERROR(H520*(C520)*0.47*(44/12),"")</f>
        <v/>
      </c>
      <c r="J520" s="117" t="str">
        <f>IFERROR(I520+J519,"")</f>
        <v/>
      </c>
      <c r="K520" s="1"/>
      <c r="L520" s="91">
        <v>2</v>
      </c>
      <c r="M520" s="24" t="str">
        <f>IFERROR(IF(AND(PRINCIPAL!$H$144&lt;&gt;"",OR(L520=PRINCIPAL!$I$144,L520=PRINCIPAL!$I$144+PRINCIPAL!$I$144,L520=PRINCIPAL!$I$144+PRINCIPAL!$I$144+PRINCIPAL!$I$144)),0,IF(AND(PRINCIPAL!$H$144&lt;&gt;"",L520=PRINCIPAL!$J$144),VLOOKUP($N$516,'Banco de Dados'!$B$4:$J$50,8,FALSE)*PRINCIPAL!$H$144*(1-(PRINCIPAL!$K$144/100)),IF(AND(PRINCIPAL!$H$144&lt;&gt;"",L520=PRINCIPAL!$L$144),VLOOKUP($N$516,'Banco de Dados'!$B$4:$J$50,8,FALSE)*PRINCIPAL!$H$144*(1-(PRINCIPAL!$M$144/100)),IF(AND(PRINCIPAL!$H$144&lt;&gt;"",L520=PRINCIPAL!$N$144),VLOOKUP($N$516,'Banco de Dados'!$B$4:$J$50,8,FALSE)*PRINCIPAL!$H$144*(1-(PRINCIPAL!$O$144/100)),IF(PRINCIPAL!$H$144&lt;&gt;"",VLOOKUP($N$516,'Banco de Dados'!$B$4:$J$50,8,FALSE)*PRINCIPAL!$H$144,IF(OR(L520=PRINCIPAL!$I$144,L520=PRINCIPAL!$I$144+PRINCIPAL!$I$144,L520=PRINCIPAL!$I$144+PRINCIPAL!$I$144+PRINCIPAL!$I$144),0,IF(L520=PRINCIPAL!$J$144,VLOOKUP($N$516,'Banco de Dados'!$B$4:$J$50,6,FALSE)*(1-(PRINCIPAL!$K$144/100)),IF(L520=PRINCIPAL!$L$144,VLOOKUP($N$516,'Banco de Dados'!$B$4:$J$50,6,FALSE)*(1-(PRINCIPAL!$M$144/100)),IF(L520=PRINCIPAL!$N$144,VLOOKUP($N$516,'Banco de Dados'!$B$4:$J$50,6,FALSE)*(1-(PRINCIPAL!$O$144/100)),VLOOKUP($N$516,'Banco de Dados'!$B$4:$J$50,6,FALSE)))))))))),"")</f>
        <v/>
      </c>
      <c r="N520" s="25" t="str">
        <f>IFERROR(M520*(IFERROR(VLOOKUP($N$516,'Banco de Dados'!$B$4:$J$50,4,FALSE),"ERRO")),"")</f>
        <v/>
      </c>
      <c r="O520" s="25" t="str">
        <f>IFERROR(M520+N520,"")</f>
        <v/>
      </c>
      <c r="P520" s="103" t="str">
        <f>IFERROR(O520*(C520*(PRINCIPAL!$G$144/100))*0.47*(44/12),"")</f>
        <v/>
      </c>
      <c r="Q520" s="107" t="str">
        <f>IFERROR(Q519+P520,"")</f>
        <v/>
      </c>
      <c r="R520" s="29" t="str">
        <f>IFERROR(IF(AND(PRINCIPAL!$H$145&lt;&gt;"",OR(L520=PRINCIPAL!$I$145,L520=PRINCIPAL!$I$145+PRINCIPAL!$I$145,L520=PRINCIPAL!$I$145+PRINCIPAL!$I$145+PRINCIPAL!$I$145)),0,IF(AND(PRINCIPAL!$H$145&lt;&gt;"",L520=PRINCIPAL!$J$145),VLOOKUP($S$516,'Banco de Dados'!$B$4:$J$50,8,FALSE)*PRINCIPAL!$H$145*(1-(PRINCIPAL!$K$145/100)),IF(AND(PRINCIPAL!$H$145&lt;&gt;"",L520=PRINCIPAL!$L$145),VLOOKUP($S$516,'Banco de Dados'!$B$4:$J$50,8,FALSE)*PRINCIPAL!$H$145*(1-(PRINCIPAL!$M$145/100)),IF(AND(PRINCIPAL!$H$145&lt;&gt;"",L520=PRINCIPAL!$N$145),VLOOKUP($S$516,'Banco de Dados'!$B$4:$J$50,8,FALSE)*PRINCIPAL!$H$145*(1-(PRINCIPAL!$O$145/100)),IF(PRINCIPAL!$H$145&lt;&gt;"",VLOOKUP($S$516,'Banco de Dados'!$B$4:$J$50,8,FALSE)*PRINCIPAL!$H$145,IF(OR(L520=PRINCIPAL!$I$145,L520=PRINCIPAL!$I$145+PRINCIPAL!$I$145,L520=PRINCIPAL!$I$145+PRINCIPAL!$I$145+PRINCIPAL!$I$145),0,IF(L520=PRINCIPAL!$J$145,VLOOKUP($S$516,'Banco de Dados'!$B$4:$J$50,6,FALSE)*(1-(PRINCIPAL!$K$145/100)),IF(L520=PRINCIPAL!$L$145,VLOOKUP($S$516,'Banco de Dados'!$B$4:$J$50,6,FALSE)*(1-(PRINCIPAL!$M$145/100)),IF(L520=PRINCIPAL!$N$145,VLOOKUP($S$516,'Banco de Dados'!$B$4:$J$50,6,FALSE)*(1-(PRINCIPAL!$O$145/100)),VLOOKUP($S$516,'Banco de Dados'!$B$4:$J$50,6,FALSE)))))))))),"")</f>
        <v/>
      </c>
      <c r="S520" s="29" t="str">
        <f>IFERROR(R520*(IFERROR(VLOOKUP($S$516,'Banco de Dados'!$B$4:$J$50,4,FALSE),"ERRO")),"")</f>
        <v/>
      </c>
      <c r="T520" s="29" t="str">
        <f>IFERROR(R520+S520,"")</f>
        <v/>
      </c>
      <c r="U520" s="103" t="str">
        <f>IFERROR(T520*(C520*(PRINCIPAL!$G$145/100))*0.47*(44/12),"")</f>
        <v/>
      </c>
      <c r="V520" s="103" t="str">
        <f t="shared" ref="V520:V553" si="342">IFERROR(V519+U520,"")</f>
        <v/>
      </c>
      <c r="W520" s="30" t="str">
        <f>IFERROR(IF(AND(PRINCIPAL!$H$146&lt;&gt;"",OR(L520=PRINCIPAL!$I$146,L520=PRINCIPAL!$I$146+PRINCIPAL!$I$146,L520=PRINCIPAL!$I$146+PRINCIPAL!$I$146+PRINCIPAL!$I$146)),0,IF(AND(PRINCIPAL!$H$146&lt;&gt;"",L520=PRINCIPAL!$J$146),VLOOKUP($X$516,'Banco de Dados'!$B$4:$J$50,8,FALSE)*PRINCIPAL!$H$146*(1-(PRINCIPAL!$K$146/100)),IF(AND(PRINCIPAL!$H$146&lt;&gt;"",L520=PRINCIPAL!$L$146),VLOOKUP($X$516,'Banco de Dados'!$B$4:$J$50,8,FALSE)*PRINCIPAL!$H$146*(1-(PRINCIPAL!$M$146/100)),IF(AND(PRINCIPAL!$H$146&lt;&gt;"",L520=PRINCIPAL!$N$146),VLOOKUP($X$516,'Banco de Dados'!$B$4:$J$50,8,FALSE)*PRINCIPAL!$H$146*(1-(PRINCIPAL!$O$146/100)),IF(PRINCIPAL!$H$146&lt;&gt;"",VLOOKUP($X$516,'Banco de Dados'!$B$4:$J$50,8,FALSE)*PRINCIPAL!$H$146,IF(OR(L520=PRINCIPAL!$I$146,L520=PRINCIPAL!$I$146+PRINCIPAL!$I$146,L520=PRINCIPAL!$I$146+PRINCIPAL!$I$146+PRINCIPAL!$I$146),0,IF(L520=PRINCIPAL!$J$146,VLOOKUP($X$516,'Banco de Dados'!$B$4:$J$50,6,FALSE)*(1-(PRINCIPAL!$K$146/100)),IF(L520=PRINCIPAL!$L$146,VLOOKUP($X$516,'Banco de Dados'!$B$4:$J$50,6,FALSE)*(1-(PRINCIPAL!$M$146/100)),IF(L520=PRINCIPAL!$N$146,VLOOKUP($X$516,'Banco de Dados'!$B$4:$J$50,6,FALSE)*(1-(PRINCIPAL!$O$146/100)),VLOOKUP($X$516,'Banco de Dados'!$B$4:$J$50,6,FALSE)))))))))),"")</f>
        <v/>
      </c>
      <c r="X520" s="29" t="str">
        <f>IFERROR(W520*(IFERROR(VLOOKUP($X$516,'Banco de Dados'!$B$4:$J$50,4,FALSE),"ERRO")),"")</f>
        <v/>
      </c>
      <c r="Y520" s="29" t="str">
        <f>IFERROR(X520+W520,"")</f>
        <v/>
      </c>
      <c r="Z520" s="103" t="str">
        <f>IFERROR(Y520*(C520*(PRINCIPAL!$G$146/100))*0.47*(44/12),"")</f>
        <v/>
      </c>
      <c r="AA520" s="111" t="str">
        <f>IFERROR(Z520+AA519,"")</f>
        <v/>
      </c>
      <c r="AB520" s="30" t="str">
        <f>IFERROR(IF(AND(PRINCIPAL!$H$147&lt;&gt;"",OR(L520=PRINCIPAL!$I$147,L520=PRINCIPAL!$I$147+PRINCIPAL!$I$147,L520=PRINCIPAL!$I$147+PRINCIPAL!$I$147+PRINCIPAL!$I$147)),0,IF(AND(PRINCIPAL!$H$147&lt;&gt;"",L520=PRINCIPAL!$J$147),VLOOKUP($AC$516,'Banco de Dados'!$B$4:$J$50,8,FALSE)*PRINCIPAL!$H$147*(1-(PRINCIPAL!$K$147/100)),IF(AND(PRINCIPAL!$H$147&lt;&gt;"",L520=PRINCIPAL!$L$147),VLOOKUP($AC$516,'Banco de Dados'!$B$4:$J$50,8,FALSE)*PRINCIPAL!$H$147*(1-(PRINCIPAL!$M$147/100)),IF(AND(PRINCIPAL!$H$147&lt;&gt;"",L520=PRINCIPAL!$N$147),VLOOKUP($AC$516,'Banco de Dados'!$B$4:$J$50,8,FALSE)*PRINCIPAL!$H$147*(1-(PRINCIPAL!$O$147/100)),IF(PRINCIPAL!$H$147&lt;&gt;"",VLOOKUP($AC$516,'Banco de Dados'!$B$4:$J$50,8,FALSE)*PRINCIPAL!$H$147,IF(OR(L520=PRINCIPAL!$I$147,L520=PRINCIPAL!$I$147+PRINCIPAL!$I$147,L520=PRINCIPAL!$I$147+PRINCIPAL!$I$147+PRINCIPAL!$I$147),0,IF(L520=PRINCIPAL!$J$147,VLOOKUP($AC$516,'Banco de Dados'!$B$4:$J$50,6,FALSE)*(1-(PRINCIPAL!$K$147/100)),IF(L520=PRINCIPAL!$L$147,VLOOKUP($AC$516,'Banco de Dados'!$B$4:$J$50,6,FALSE)*(1-(PRINCIPAL!$M$147/100)),IF(L520=PRINCIPAL!$N$147,VLOOKUP($AC$516,'Banco de Dados'!$B$4:$J$50,6,FALSE)*(1-(PRINCIPAL!$O$147/100)),VLOOKUP($AC$516,'Banco de Dados'!$B$4:$J$50,6,FALSE)))))))))),"")</f>
        <v/>
      </c>
      <c r="AC520" s="29" t="str">
        <f>IFERROR(AB520*(IFERROR(VLOOKUP($AC$516,'Banco de Dados'!$B$4:$J$50,4,FALSE),"ERRO")),"")</f>
        <v/>
      </c>
      <c r="AD520" s="29" t="str">
        <f>IFERROR(AC520+AB520,"")</f>
        <v/>
      </c>
      <c r="AE520" s="103" t="str">
        <f>IFERROR(AD520*(C520*(PRINCIPAL!$G$147/100))*0.47*(44/12),"")</f>
        <v/>
      </c>
      <c r="AF520" s="111" t="str">
        <f>IFERROR(AE520+AF519,"")</f>
        <v/>
      </c>
      <c r="AG520" s="30" t="str">
        <f>IFERROR(IF(AND(PRINCIPAL!$H$148&lt;&gt;"",OR(L520=PRINCIPAL!$I$148,L520=PRINCIPAL!$I$148+PRINCIPAL!$I$148,L520=PRINCIPAL!$I$148+PRINCIPAL!$I$148+PRINCIPAL!$I$148)),0,IF(AND(PRINCIPAL!$H$148&lt;&gt;"",L520=PRINCIPAL!$J$148),VLOOKUP($AH$516,'Banco de Dados'!$B$4:$J$50,8,FALSE)*PRINCIPAL!$H$148*(1-(PRINCIPAL!$K$148/100)),IF(AND(PRINCIPAL!$H$148&lt;&gt;"",L520=PRINCIPAL!$L$148),VLOOKUP($AH$516,'Banco de Dados'!$B$4:$J$50,8,FALSE)*PRINCIPAL!$H$148*(1-(PRINCIPAL!$M$148/100)),IF(AND(PRINCIPAL!$H$148&lt;&gt;"",L520=PRINCIPAL!$N$148),VLOOKUP($AH$516,'Banco de Dados'!$B$4:$J$50,8,FALSE)*PRINCIPAL!$H$148*(1-(PRINCIPAL!$O$148/100)),IF(PRINCIPAL!$H$148&lt;&gt;"",VLOOKUP($AH$516,'Banco de Dados'!$B$4:$J$50,8,FALSE)*PRINCIPAL!$H$148,IF(OR(L520=PRINCIPAL!$I$148,L520=PRINCIPAL!$I$148+PRINCIPAL!$I$148,L520=PRINCIPAL!$I$148+PRINCIPAL!$I$148+PRINCIPAL!$I$148),0,IF(L520=PRINCIPAL!$J$148,VLOOKUP($AH$516,'Banco de Dados'!$B$4:$J$50,6,FALSE)*(1-(PRINCIPAL!$K$148/100)),IF(L520=PRINCIPAL!$L$148,VLOOKUP($AH$516,'Banco de Dados'!$B$4:$J$50,6,FALSE)*(1-(PRINCIPAL!$M$148/100)),IF(L520=PRINCIPAL!$N$148,VLOOKUP($AH$516,'Banco de Dados'!$B$4:$J$50,6,FALSE)*(1-(PRINCIPAL!$O$148/100)),VLOOKUP($AH$516,'Banco de Dados'!$B$4:$J$50,6,FALSE)))))))))),"")</f>
        <v/>
      </c>
      <c r="AH520" s="29" t="str">
        <f>IFERROR(AG520*(IFERROR(VLOOKUP($AH$516,'Banco de Dados'!$B$4:$J$50,4,FALSE),"ERRO")),"")</f>
        <v/>
      </c>
      <c r="AI520" s="29" t="str">
        <f>IFERROR(AH520+AG520,"")</f>
        <v/>
      </c>
      <c r="AJ520" s="103" t="str">
        <f>IFERROR(AI520*(C520*(PRINCIPAL!$G$148/100))*0.47*(44/12),"")</f>
        <v/>
      </c>
      <c r="AK520" s="111" t="str">
        <f>IFERROR(AJ520+AK519,"")</f>
        <v/>
      </c>
      <c r="AL520" s="30" t="str">
        <f>IFERROR(IF(AND(PRINCIPAL!$H$149&lt;&gt;"",OR(L520=PRINCIPAL!$I$149,L520=PRINCIPAL!$I$149+PRINCIPAL!$I$149,L520=PRINCIPAL!$I$149+PRINCIPAL!$I$149+PRINCIPAL!$I$149)),0,IF(AND(PRINCIPAL!$H$149&lt;&gt;"",L520=PRINCIPAL!$J$149),VLOOKUP($AM$516,'Banco de Dados'!$B$4:$J$50,8,FALSE)*PRINCIPAL!$H$149*(1-(PRINCIPAL!$K$149/100)),IF(AND(PRINCIPAL!$H$149&lt;&gt;"",L520=PRINCIPAL!$L$149),VLOOKUP($AM$516,'Banco de Dados'!$B$4:$J$50,8,FALSE)*PRINCIPAL!$H$149*(1-(PRINCIPAL!$M$149/100)),IF(AND(PRINCIPAL!$H$149&lt;&gt;"",L520=PRINCIPAL!$N$149),VLOOKUP($AM$516,'Banco de Dados'!$B$4:$J$50,8,FALSE)*PRINCIPAL!$H$149*(1-(PRINCIPAL!$O$149/100)),IF(PRINCIPAL!$H$149&lt;&gt;"",VLOOKUP($AM$516,'Banco de Dados'!$B$4:$J$50,8,FALSE)*PRINCIPAL!$H$149,IF(OR(L520=PRINCIPAL!$I$149,L520=PRINCIPAL!$I$149+PRINCIPAL!$I$149,L520=PRINCIPAL!$I$149+PRINCIPAL!$I$149+PRINCIPAL!$I$149),0,IF(L520=PRINCIPAL!$J$149,VLOOKUP($AM$516,'Banco de Dados'!$B$4:$J$50,6,FALSE)*(1-(PRINCIPAL!$K$149/100)),IF(L520=PRINCIPAL!$L$149,VLOOKUP($AM$516,'Banco de Dados'!$B$4:$J$50,6,FALSE)*(1-(PRINCIPAL!$M$149/100)),IF(L520=PRINCIPAL!$N$149,VLOOKUP($AM$516,'Banco de Dados'!$B$4:$J$50,6,FALSE)*(1-(PRINCIPAL!$O$149/100)),VLOOKUP($AM$516,'Banco de Dados'!$B$4:$J$50,6,FALSE)))))))))),"")</f>
        <v/>
      </c>
      <c r="AM520" s="29" t="str">
        <f>IFERROR(AL520*(IFERROR(VLOOKUP($AM$516,'Banco de Dados'!$B$4:$J$50,4,FALSE),"ERRO")),"")</f>
        <v/>
      </c>
      <c r="AN520" s="29" t="str">
        <f>IFERROR(AM520+AL520,"")</f>
        <v/>
      </c>
      <c r="AO520" s="103" t="str">
        <f>IFERROR(AN520*(C520*(PRINCIPAL!$G$149/100))*0.47*(44/12),"")</f>
        <v/>
      </c>
      <c r="AP520" s="111" t="str">
        <f>IFERROR(AO520+AP519,"")</f>
        <v/>
      </c>
      <c r="AQ520" s="30" t="str">
        <f>IFERROR(IF(AND(PRINCIPAL!$H$150&lt;&gt;"",OR(L520=PRINCIPAL!$I$150,L520=PRINCIPAL!$I$150+PRINCIPAL!$I$150,L520=PRINCIPAL!$I$150+PRINCIPAL!$I$150+PRINCIPAL!$I$150)),0,IF(AND(PRINCIPAL!$H$150&lt;&gt;"",L520=PRINCIPAL!$J$150),VLOOKUP($AR$516,'Banco de Dados'!$B$4:$J$50,8,FALSE)*PRINCIPAL!$H$150*(1-(PRINCIPAL!$K$150/100)),IF(AND(PRINCIPAL!$H$150&lt;&gt;"",L520=PRINCIPAL!$L$150),VLOOKUP($AR$516,'Banco de Dados'!$B$4:$J$50,8,FALSE)*PRINCIPAL!$H$150*(1-(PRINCIPAL!$M$150/100)),IF(AND(PRINCIPAL!$H$150&lt;&gt;"",L520=PRINCIPAL!$N$150),VLOOKUP($AR$516,'Banco de Dados'!$B$4:$J$50,8,FALSE)*PRINCIPAL!$H$150*(1-(PRINCIPAL!$O$150/100)),IF(PRINCIPAL!$H$150&lt;&gt;"",VLOOKUP($AR$516,'Banco de Dados'!$B$4:$J$50,8,FALSE)*PRINCIPAL!$H$150,IF(OR(L520=PRINCIPAL!$I$150,L520=PRINCIPAL!$I$150+PRINCIPAL!$I$150,L520=PRINCIPAL!$I$150+PRINCIPAL!$I$150+PRINCIPAL!$I$150),0,IF(L520=PRINCIPAL!$J$150,VLOOKUP($AR$516,'Banco de Dados'!$B$4:$J$50,6,FALSE)*(1-(PRINCIPAL!$K$150/100)),IF(L520=PRINCIPAL!$L$150,VLOOKUP($AR$516,'Banco de Dados'!$B$4:$J$50,6,FALSE)*(1-(PRINCIPAL!$M$150/100)),IF(L520=PRINCIPAL!$N$150,VLOOKUP($AR$516,'Banco de Dados'!$B$4:$J$50,6,FALSE)*(1-(PRINCIPAL!$O$150/100)),VLOOKUP($AR$516,'Banco de Dados'!$B$4:$J$50,6,FALSE)))))))))),"")</f>
        <v/>
      </c>
      <c r="AR520" s="29" t="str">
        <f>IFERROR(AQ520*(IFERROR(VLOOKUP($AR$516,'Banco de Dados'!$B$4:$J$50,4,FALSE),"ERRO")),"")</f>
        <v/>
      </c>
      <c r="AS520" s="29" t="str">
        <f>IFERROR(AR520+AQ520,"")</f>
        <v/>
      </c>
      <c r="AT520" s="103" t="str">
        <f>IFERROR(AS520*(C520*(PRINCIPAL!$G$150/100))*0.47*(44/12),"")</f>
        <v/>
      </c>
      <c r="AU520" s="111" t="str">
        <f>IFERROR(AT520+AU519,"")</f>
        <v/>
      </c>
      <c r="AV520" s="30" t="str">
        <f>IFERROR(IF(AND(PRINCIPAL!$H$151&lt;&gt;"",OR(L520=PRINCIPAL!$I$151,L520=PRINCIPAL!$I$151+PRINCIPAL!$I$151,L520=PRINCIPAL!$I$151+PRINCIPAL!$I$151+PRINCIPAL!$I$151)),0,IF(AND(PRINCIPAL!$H$151&lt;&gt;"",L520=PRINCIPAL!$J$151),VLOOKUP($AW$516,'Banco de Dados'!$B$4:$J$50,8,FALSE)*PRINCIPAL!$H$151*(1-(PRINCIPAL!$K$151/100)),IF(AND(PRINCIPAL!$H$151&lt;&gt;"",L520=PRINCIPAL!$L$151),VLOOKUP($AW$516,'Banco de Dados'!$B$4:$J$50,8,FALSE)*PRINCIPAL!$H$151*(1-(PRINCIPAL!$M$151/100)),IF(AND(PRINCIPAL!$H$151&lt;&gt;"",L520=PRINCIPAL!$N$151),VLOOKUP($AW$516,'Banco de Dados'!$B$4:$J$50,8,FALSE)*PRINCIPAL!$H$151*(1-(PRINCIPAL!$O$151/100)),IF(PRINCIPAL!$H$151&lt;&gt;"",VLOOKUP($AW$516,'Banco de Dados'!$B$4:$J$50,8,FALSE)*PRINCIPAL!$H$151,IF(OR(L520=PRINCIPAL!$I$151,L520=PRINCIPAL!$I$151+PRINCIPAL!$I$151,L520=PRINCIPAL!$I$151+PRINCIPAL!$I$151+PRINCIPAL!$I$151),0,IF(L520=PRINCIPAL!$J$151,VLOOKUP($AW$516,'Banco de Dados'!$B$4:$J$50,6,FALSE)*(1-(PRINCIPAL!$K$151/100)),IF(L520=PRINCIPAL!$L$151,VLOOKUP($AW$516,'Banco de Dados'!$B$4:$J$50,6,FALSE)*(1-(PRINCIPAL!$M$151/100)),IF(L520=PRINCIPAL!$N$151,VLOOKUP($AW$516,'Banco de Dados'!$B$4:$J$50,6,FALSE)*(1-(PRINCIPAL!$O$151/100)),VLOOKUP($AW$516,'Banco de Dados'!$B$4:$J$50,6,FALSE)))))))))),"")</f>
        <v/>
      </c>
      <c r="AW520" s="29" t="str">
        <f>IFERROR(AV520*(IFERROR(VLOOKUP($AW$516,'Banco de Dados'!$B$4:$J$50,4,FALSE),"ERRO")),"")</f>
        <v/>
      </c>
      <c r="AX520" s="29" t="str">
        <f>IFERROR(AW520+AV520,"")</f>
        <v/>
      </c>
      <c r="AY520" s="103" t="str">
        <f>IFERROR(AX520*(C520*(PRINCIPAL!$G$151/100))*0.47*(44/12),"")</f>
        <v/>
      </c>
      <c r="AZ520" s="111" t="str">
        <f>IFERROR(AY520+AZ519,"")</f>
        <v/>
      </c>
      <c r="BA520" s="30" t="str">
        <f>IFERROR(IF(AND(PRINCIPAL!$H$152&lt;&gt;"",OR(L520=PRINCIPAL!$I$152,L520=PRINCIPAL!$I$152+PRINCIPAL!$I$152,L520=PRINCIPAL!$I$152+PRINCIPAL!$I$152+PRINCIPAL!$I$152)),0,IF(AND(PRINCIPAL!$H$152&lt;&gt;"",L520=PRINCIPAL!$J$152),VLOOKUP($BB$516,'Banco de Dados'!$B$4:$J$50,8,FALSE)*PRINCIPAL!$H$152*(1-(PRINCIPAL!$K$152/100)),IF(AND(PRINCIPAL!$H$152&lt;&gt;"",L520=PRINCIPAL!$L$152),VLOOKUP($BB$516,'Banco de Dados'!$B$4:$J$50,8,FALSE)*PRINCIPAL!$H$152*(1-(PRINCIPAL!$M$152/100)),IF(AND(PRINCIPAL!$H$152&lt;&gt;"",L520=PRINCIPAL!$N$152),VLOOKUP($BB$516,'Banco de Dados'!$B$4:$J$50,8,FALSE)*PRINCIPAL!$H$152*(1-(PRINCIPAL!$O$152/100)),IF(PRINCIPAL!$H$152&lt;&gt;"",VLOOKUP($BB$516,'Banco de Dados'!$B$4:$J$50,8,FALSE)*PRINCIPAL!$H$152,IF(OR(L520=PRINCIPAL!$I$152,L520=PRINCIPAL!$I$152+PRINCIPAL!$I$152,L520=PRINCIPAL!$I$152+PRINCIPAL!$I$152+PRINCIPAL!$I$152),0,IF(L520=PRINCIPAL!$J$152,VLOOKUP($BB$516,'Banco de Dados'!$B$4:$J$50,6,FALSE)*(1-(PRINCIPAL!$K$152/100)),IF(L520=PRINCIPAL!$L$152,VLOOKUP($BB$516,'Banco de Dados'!$B$4:$J$50,6,FALSE)*(1-(PRINCIPAL!$M$152/100)),IF(L520=PRINCIPAL!$N$152,VLOOKUP($BB$516,'Banco de Dados'!$B$4:$J$50,6,FALSE)*(1-(PRINCIPAL!$O$152/100)),VLOOKUP($BB$516,'Banco de Dados'!$B$4:$J$50,6,FALSE)))))))))),"")</f>
        <v/>
      </c>
      <c r="BB520" s="29" t="str">
        <f>IFERROR(BA520*(IFERROR(VLOOKUP($BB$516,'Banco de Dados'!$B$4:$J$50,4,FALSE),"ERRO")),"")</f>
        <v/>
      </c>
      <c r="BC520" s="29" t="str">
        <f>IFERROR(BB520+BA520,"")</f>
        <v/>
      </c>
      <c r="BD520" s="103" t="str">
        <f>IFERROR(BC520*(C520*(PRINCIPAL!$G$152/100))*0.47*(44/12),"")</f>
        <v/>
      </c>
      <c r="BE520" s="111" t="str">
        <f t="shared" ref="BE520:BE553" si="343">IFERROR(BD520,"")</f>
        <v/>
      </c>
      <c r="BF520" s="30" t="str">
        <f>IFERROR(IF(AND(PRINCIPAL!$H$153&lt;&gt;"",OR(L520=PRINCIPAL!$I$153,L520=PRINCIPAL!$I$153+PRINCIPAL!$I$153,L520=PRINCIPAL!$I$153+PRINCIPAL!$I$153+PRINCIPAL!$I$153)),0,IF(AND(PRINCIPAL!$H$153&lt;&gt;"",L520=PRINCIPAL!$J$153),VLOOKUP($BG$516,'Banco de Dados'!$B$4:$J$50,8,FALSE)*PRINCIPAL!$H$153*(1-(PRINCIPAL!$K$153/100)),IF(AND(PRINCIPAL!$H$153&lt;&gt;"",L520=PRINCIPAL!$L$153),VLOOKUP($BG$516,'Banco de Dados'!$B$4:$J$50,8,FALSE)*PRINCIPAL!$H$153*(1-(PRINCIPAL!$M$153/100)),IF(AND(PRINCIPAL!$H$153&lt;&gt;"",L520=PRINCIPAL!$N$153),VLOOKUP($BG$516,'Banco de Dados'!$B$4:$J$50,8,FALSE)*PRINCIPAL!$H$153*(1-(PRINCIPAL!$O$153/100)),IF(PRINCIPAL!$H$153&lt;&gt;"",VLOOKUP($BG$516,'Banco de Dados'!$B$4:$J$50,8,FALSE)*PRINCIPAL!$H$153,IF(OR(L520=PRINCIPAL!$I$153,L520=PRINCIPAL!$I$153+PRINCIPAL!$I$153,L520=PRINCIPAL!$I$153+PRINCIPAL!$I$153+PRINCIPAL!$I$153),0,IF(L520=PRINCIPAL!$J$153,VLOOKUP($BG$516,'Banco de Dados'!$B$4:$J$50,6,FALSE)*(1-(PRINCIPAL!$K$153/100)),IF(L520=PRINCIPAL!$L$153,VLOOKUP($BG$516,'Banco de Dados'!$B$4:$J$50,6,FALSE)*(1-(PRINCIPAL!$M$153/100)),IF(L520=PRINCIPAL!$N$153,VLOOKUP($BG$516,'Banco de Dados'!$B$4:$J$50,6,FALSE)*(1-(PRINCIPAL!$O$153/100)),VLOOKUP($BG$516,'Banco de Dados'!$B$4:$J$50,6,FALSE)))))))))),"")</f>
        <v/>
      </c>
      <c r="BG520" s="29" t="str">
        <f>IFERROR(BF520*(IFERROR(VLOOKUP($BG$516,'Banco de Dados'!$B$4:$J$50,4,FALSE),"ERRO")),"")</f>
        <v/>
      </c>
      <c r="BH520" s="29" t="str">
        <f>IFERROR(BG520+BF520,"")</f>
        <v/>
      </c>
      <c r="BI520" s="103" t="str">
        <f>IFERROR(BH520*(C520*(PRINCIPAL!$G$153/100))*0.47*(44/12),"")</f>
        <v/>
      </c>
      <c r="BJ520" s="102" t="str">
        <f t="shared" ref="BJ520:BJ553" si="344">IFERROR(BI520,"")</f>
        <v/>
      </c>
    </row>
    <row r="521" spans="2:62" ht="12.75" customHeight="1" x14ac:dyDescent="0.3">
      <c r="B521" s="326">
        <f t="shared" ref="B521:B553" si="345">IF(B482&lt;&gt;"",B482,"")</f>
        <v>2023</v>
      </c>
      <c r="C521" s="342"/>
      <c r="D521" s="1"/>
      <c r="E521" s="116">
        <v>3</v>
      </c>
      <c r="F521" s="24" t="str">
        <f>IFERROR(VLOOKUP($G$516,'Banco de Dados'!$B$4:$J$50,6,FALSE),"")</f>
        <v/>
      </c>
      <c r="G521" s="25" t="str">
        <f>IFERROR(F521*(IFERROR(VLOOKUP($G$516,'Banco de Dados'!$B$4:$J$50,4,FALSE),"ERRO")),"")</f>
        <v/>
      </c>
      <c r="H521" s="25" t="str">
        <f t="shared" ref="H521:H553" si="346">IFERROR(F521+G521,"")</f>
        <v/>
      </c>
      <c r="I521" s="103" t="str">
        <f t="shared" ref="I521:I553" si="347">IFERROR(H521*(C521)*0.47*(44/12),"")</f>
        <v/>
      </c>
      <c r="J521" s="117" t="str">
        <f t="shared" ref="J521:J553" si="348">IFERROR(I521+J520,"")</f>
        <v/>
      </c>
      <c r="K521" s="1"/>
      <c r="L521" s="91">
        <v>3</v>
      </c>
      <c r="M521" s="24" t="str">
        <f>IFERROR(IF(AND(PRINCIPAL!$H$144&lt;&gt;"",OR(L521=PRINCIPAL!$I$144,L521=PRINCIPAL!$I$144+PRINCIPAL!$I$144,L521=PRINCIPAL!$I$144+PRINCIPAL!$I$144+PRINCIPAL!$I$144)),0,IF(AND(PRINCIPAL!$H$144&lt;&gt;"",L521=PRINCIPAL!$J$144),VLOOKUP($N$516,'Banco de Dados'!$B$4:$J$50,8,FALSE)*PRINCIPAL!$H$144*(1-(PRINCIPAL!$K$144/100)),IF(AND(PRINCIPAL!$H$144&lt;&gt;"",L521=PRINCIPAL!$L$144),VLOOKUP($N$516,'Banco de Dados'!$B$4:$J$50,8,FALSE)*PRINCIPAL!$H$144*(1-(PRINCIPAL!$M$144/100)),IF(AND(PRINCIPAL!$H$144&lt;&gt;"",L521=PRINCIPAL!$N$144),VLOOKUP($N$516,'Banco de Dados'!$B$4:$J$50,8,FALSE)*PRINCIPAL!$H$144*(1-(PRINCIPAL!$O$144/100)),IF(PRINCIPAL!$H$144&lt;&gt;"",VLOOKUP($N$516,'Banco de Dados'!$B$4:$J$50,8,FALSE)*PRINCIPAL!$H$144,IF(OR(L521=PRINCIPAL!$I$144,L521=PRINCIPAL!$I$144+PRINCIPAL!$I$144,L521=PRINCIPAL!$I$144+PRINCIPAL!$I$144+PRINCIPAL!$I$144),0,IF(L521=PRINCIPAL!$J$144,VLOOKUP($N$516,'Banco de Dados'!$B$4:$J$50,6,FALSE)*(1-(PRINCIPAL!$K$144/100)),IF(L521=PRINCIPAL!$L$144,VLOOKUP($N$516,'Banco de Dados'!$B$4:$J$50,6,FALSE)*(1-(PRINCIPAL!$M$144/100)),IF(L521=PRINCIPAL!$N$144,VLOOKUP($N$516,'Banco de Dados'!$B$4:$J$50,6,FALSE)*(1-(PRINCIPAL!$O$144/100)),VLOOKUP($N$516,'Banco de Dados'!$B$4:$J$50,6,FALSE)))))))))),"")</f>
        <v/>
      </c>
      <c r="N521" s="25" t="str">
        <f>IFERROR(M521*(IFERROR(VLOOKUP($N$516,'Banco de Dados'!$B$4:$J$50,4,FALSE),"ERRO")),"")</f>
        <v/>
      </c>
      <c r="O521" s="25" t="str">
        <f t="shared" ref="O521:O536" si="349">IFERROR(M521+N521,"")</f>
        <v/>
      </c>
      <c r="P521" s="103" t="str">
        <f>IFERROR(O521*(C521*(PRINCIPAL!$G$144/100))*0.47*(44/12),"")</f>
        <v/>
      </c>
      <c r="Q521" s="107" t="str">
        <f>IFERROR(Q520+P521,"")</f>
        <v/>
      </c>
      <c r="R521" s="29" t="str">
        <f>IFERROR(IF(AND(PRINCIPAL!$H$145&lt;&gt;"",OR(L521=PRINCIPAL!$I$145,L521=PRINCIPAL!$I$145+PRINCIPAL!$I$145,L521=PRINCIPAL!$I$145+PRINCIPAL!$I$145+PRINCIPAL!$I$145)),0,IF(AND(PRINCIPAL!$H$145&lt;&gt;"",L521=PRINCIPAL!$J$145),VLOOKUP($S$516,'Banco de Dados'!$B$4:$J$50,8,FALSE)*PRINCIPAL!$H$145*(1-(PRINCIPAL!$K$145/100)),IF(AND(PRINCIPAL!$H$145&lt;&gt;"",L521=PRINCIPAL!$L$145),VLOOKUP($S$516,'Banco de Dados'!$B$4:$J$50,8,FALSE)*PRINCIPAL!$H$145*(1-(PRINCIPAL!$M$145/100)),IF(AND(PRINCIPAL!$H$145&lt;&gt;"",L521=PRINCIPAL!$N$145),VLOOKUP($S$516,'Banco de Dados'!$B$4:$J$50,8,FALSE)*PRINCIPAL!$H$145*(1-(PRINCIPAL!$O$145/100)),IF(PRINCIPAL!$H$145&lt;&gt;"",VLOOKUP($S$516,'Banco de Dados'!$B$4:$J$50,8,FALSE)*PRINCIPAL!$H$145,IF(OR(L521=PRINCIPAL!$I$145,L521=PRINCIPAL!$I$145+PRINCIPAL!$I$145,L521=PRINCIPAL!$I$145+PRINCIPAL!$I$145+PRINCIPAL!$I$145),0,IF(L521=PRINCIPAL!$J$145,VLOOKUP($S$516,'Banco de Dados'!$B$4:$J$50,6,FALSE)*(1-(PRINCIPAL!$K$145/100)),IF(L521=PRINCIPAL!$L$145,VLOOKUP($S$516,'Banco de Dados'!$B$4:$J$50,6,FALSE)*(1-(PRINCIPAL!$M$145/100)),IF(L521=PRINCIPAL!$N$145,VLOOKUP($S$516,'Banco de Dados'!$B$4:$J$50,6,FALSE)*(1-(PRINCIPAL!$O$145/100)),VLOOKUP($S$516,'Banco de Dados'!$B$4:$J$50,6,FALSE)))))))))),"")</f>
        <v/>
      </c>
      <c r="S521" s="29" t="str">
        <f>IFERROR(R521*(IFERROR(VLOOKUP($S$516,'Banco de Dados'!$B$4:$J$50,4,FALSE),"ERRO")),"")</f>
        <v/>
      </c>
      <c r="T521" s="29" t="str">
        <f t="shared" ref="T521:T525" si="350">IFERROR(R521+S521,"")</f>
        <v/>
      </c>
      <c r="U521" s="103" t="str">
        <f>IFERROR(T521*(C521*(PRINCIPAL!$G$145/100))*0.47*(44/12),"")</f>
        <v/>
      </c>
      <c r="V521" s="103" t="str">
        <f t="shared" si="342"/>
        <v/>
      </c>
      <c r="W521" s="30" t="str">
        <f>IFERROR(IF(AND(PRINCIPAL!$H$146&lt;&gt;"",OR(L521=PRINCIPAL!$I$146,L521=PRINCIPAL!$I$146+PRINCIPAL!$I$146,L521=PRINCIPAL!$I$146+PRINCIPAL!$I$146+PRINCIPAL!$I$146)),0,IF(AND(PRINCIPAL!$H$146&lt;&gt;"",L521=PRINCIPAL!$J$146),VLOOKUP($X$516,'Banco de Dados'!$B$4:$J$50,8,FALSE)*PRINCIPAL!$H$146*(1-(PRINCIPAL!$K$146/100)),IF(AND(PRINCIPAL!$H$146&lt;&gt;"",L521=PRINCIPAL!$L$146),VLOOKUP($X$516,'Banco de Dados'!$B$4:$J$50,8,FALSE)*PRINCIPAL!$H$146*(1-(PRINCIPAL!$M$146/100)),IF(AND(PRINCIPAL!$H$146&lt;&gt;"",L521=PRINCIPAL!$N$146),VLOOKUP($X$516,'Banco de Dados'!$B$4:$J$50,8,FALSE)*PRINCIPAL!$H$146*(1-(PRINCIPAL!$O$146/100)),IF(PRINCIPAL!$H$146&lt;&gt;"",VLOOKUP($X$516,'Banco de Dados'!$B$4:$J$50,8,FALSE)*PRINCIPAL!$H$146,IF(OR(L521=PRINCIPAL!$I$146,L521=PRINCIPAL!$I$146+PRINCIPAL!$I$146,L521=PRINCIPAL!$I$146+PRINCIPAL!$I$146+PRINCIPAL!$I$146),0,IF(L521=PRINCIPAL!$J$146,VLOOKUP($X$516,'Banco de Dados'!$B$4:$J$50,6,FALSE)*(1-(PRINCIPAL!$K$146/100)),IF(L521=PRINCIPAL!$L$146,VLOOKUP($X$516,'Banco de Dados'!$B$4:$J$50,6,FALSE)*(1-(PRINCIPAL!$M$146/100)),IF(L521=PRINCIPAL!$N$146,VLOOKUP($X$516,'Banco de Dados'!$B$4:$J$50,6,FALSE)*(1-(PRINCIPAL!$O$146/100)),VLOOKUP($X$516,'Banco de Dados'!$B$4:$J$50,6,FALSE)))))))))),"")</f>
        <v/>
      </c>
      <c r="X521" s="29" t="str">
        <f>IFERROR(W521*(IFERROR(VLOOKUP($X$516,'Banco de Dados'!$B$4:$J$50,4,FALSE),"ERRO")),"")</f>
        <v/>
      </c>
      <c r="Y521" s="29" t="str">
        <f>IFERROR(X521+W521,"")</f>
        <v/>
      </c>
      <c r="Z521" s="103" t="str">
        <f>IFERROR(Y521*(C521*(PRINCIPAL!$G$146/100))*0.47*(44/12),"")</f>
        <v/>
      </c>
      <c r="AA521" s="111" t="str">
        <f>IFERROR(Z521+AA520,"")</f>
        <v/>
      </c>
      <c r="AB521" s="30" t="str">
        <f>IFERROR(IF(AND(PRINCIPAL!$H$147&lt;&gt;"",OR(L521=PRINCIPAL!$I$147,L521=PRINCIPAL!$I$147+PRINCIPAL!$I$147,L521=PRINCIPAL!$I$147+PRINCIPAL!$I$147+PRINCIPAL!$I$147)),0,IF(AND(PRINCIPAL!$H$147&lt;&gt;"",L521=PRINCIPAL!$J$147),VLOOKUP($AC$516,'Banco de Dados'!$B$4:$J$50,8,FALSE)*PRINCIPAL!$H$147*(1-(PRINCIPAL!$K$147/100)),IF(AND(PRINCIPAL!$H$147&lt;&gt;"",L521=PRINCIPAL!$L$147),VLOOKUP($AC$516,'Banco de Dados'!$B$4:$J$50,8,FALSE)*PRINCIPAL!$H$147*(1-(PRINCIPAL!$M$147/100)),IF(AND(PRINCIPAL!$H$147&lt;&gt;"",L521=PRINCIPAL!$N$147),VLOOKUP($AC$516,'Banco de Dados'!$B$4:$J$50,8,FALSE)*PRINCIPAL!$H$147*(1-(PRINCIPAL!$O$147/100)),IF(PRINCIPAL!$H$147&lt;&gt;"",VLOOKUP($AC$516,'Banco de Dados'!$B$4:$J$50,8,FALSE)*PRINCIPAL!$H$147,IF(OR(L521=PRINCIPAL!$I$147,L521=PRINCIPAL!$I$147+PRINCIPAL!$I$147,L521=PRINCIPAL!$I$147+PRINCIPAL!$I$147+PRINCIPAL!$I$147),0,IF(L521=PRINCIPAL!$J$147,VLOOKUP($AC$516,'Banco de Dados'!$B$4:$J$50,6,FALSE)*(1-(PRINCIPAL!$K$147/100)),IF(L521=PRINCIPAL!$L$147,VLOOKUP($AC$516,'Banco de Dados'!$B$4:$J$50,6,FALSE)*(1-(PRINCIPAL!$M$147/100)),IF(L521=PRINCIPAL!$N$147,VLOOKUP($AC$516,'Banco de Dados'!$B$4:$J$50,6,FALSE)*(1-(PRINCIPAL!$O$147/100)),VLOOKUP($AC$516,'Banco de Dados'!$B$4:$J$50,6,FALSE)))))))))),"")</f>
        <v/>
      </c>
      <c r="AC521" s="29" t="str">
        <f>IFERROR(AB521*(IFERROR(VLOOKUP($AC$516,'Banco de Dados'!$B$4:$J$50,4,FALSE),"ERRO")),"")</f>
        <v/>
      </c>
      <c r="AD521" s="29" t="str">
        <f t="shared" ref="AD521:AD553" si="351">IFERROR(AC521+AB521,"")</f>
        <v/>
      </c>
      <c r="AE521" s="103" t="str">
        <f>IFERROR(AD521*(C521*(PRINCIPAL!$G$147/100))*0.47*(44/12),"")</f>
        <v/>
      </c>
      <c r="AF521" s="111" t="str">
        <f t="shared" ref="AF521:AF553" si="352">IFERROR(AE521+AF520,"")</f>
        <v/>
      </c>
      <c r="AG521" s="30" t="str">
        <f>IFERROR(IF(AND(PRINCIPAL!$H$148&lt;&gt;"",OR(L521=PRINCIPAL!$I$148,L521=PRINCIPAL!$I$148+PRINCIPAL!$I$148,L521=PRINCIPAL!$I$148+PRINCIPAL!$I$148+PRINCIPAL!$I$148)),0,IF(AND(PRINCIPAL!$H$148&lt;&gt;"",L521=PRINCIPAL!$J$148),VLOOKUP($AH$516,'Banco de Dados'!$B$4:$J$50,8,FALSE)*PRINCIPAL!$H$148*(1-(PRINCIPAL!$K$148/100)),IF(AND(PRINCIPAL!$H$148&lt;&gt;"",L521=PRINCIPAL!$L$148),VLOOKUP($AH$516,'Banco de Dados'!$B$4:$J$50,8,FALSE)*PRINCIPAL!$H$148*(1-(PRINCIPAL!$M$148/100)),IF(AND(PRINCIPAL!$H$148&lt;&gt;"",L521=PRINCIPAL!$N$148),VLOOKUP($AH$516,'Banco de Dados'!$B$4:$J$50,8,FALSE)*PRINCIPAL!$H$148*(1-(PRINCIPAL!$O$148/100)),IF(PRINCIPAL!$H$148&lt;&gt;"",VLOOKUP($AH$516,'Banco de Dados'!$B$4:$J$50,8,FALSE)*PRINCIPAL!$H$148,IF(OR(L521=PRINCIPAL!$I$148,L521=PRINCIPAL!$I$148+PRINCIPAL!$I$148,L521=PRINCIPAL!$I$148+PRINCIPAL!$I$148+PRINCIPAL!$I$148),0,IF(L521=PRINCIPAL!$J$148,VLOOKUP($AH$516,'Banco de Dados'!$B$4:$J$50,6,FALSE)*(1-(PRINCIPAL!$K$148/100)),IF(L521=PRINCIPAL!$L$148,VLOOKUP($AH$516,'Banco de Dados'!$B$4:$J$50,6,FALSE)*(1-(PRINCIPAL!$M$148/100)),IF(L521=PRINCIPAL!$N$148,VLOOKUP($AH$516,'Banco de Dados'!$B$4:$J$50,6,FALSE)*(1-(PRINCIPAL!$O$148/100)),VLOOKUP($AH$516,'Banco de Dados'!$B$4:$J$50,6,FALSE)))))))))),"")</f>
        <v/>
      </c>
      <c r="AH521" s="29" t="str">
        <f>IFERROR(AG521*(IFERROR(VLOOKUP($AH$516,'Banco de Dados'!$B$4:$J$50,4,FALSE),"ERRO")),"")</f>
        <v/>
      </c>
      <c r="AI521" s="29" t="str">
        <f t="shared" ref="AI521:AI553" si="353">IFERROR(AH521+AG521,"")</f>
        <v/>
      </c>
      <c r="AJ521" s="103" t="str">
        <f>IFERROR(AI521*(C521*(PRINCIPAL!$G$148/100))*0.47*(44/12),"")</f>
        <v/>
      </c>
      <c r="AK521" s="111" t="str">
        <f>IFERROR(AJ521+AK520,"")</f>
        <v/>
      </c>
      <c r="AL521" s="30" t="str">
        <f>IFERROR(IF(AND(PRINCIPAL!$H$149&lt;&gt;"",OR(L521=PRINCIPAL!$I$149,L521=PRINCIPAL!$I$149+PRINCIPAL!$I$149,L521=PRINCIPAL!$I$149+PRINCIPAL!$I$149+PRINCIPAL!$I$149)),0,IF(AND(PRINCIPAL!$H$149&lt;&gt;"",L521=PRINCIPAL!$J$149),VLOOKUP($AM$516,'Banco de Dados'!$B$4:$J$50,8,FALSE)*PRINCIPAL!$H$149*(1-(PRINCIPAL!$K$149/100)),IF(AND(PRINCIPAL!$H$149&lt;&gt;"",L521=PRINCIPAL!$L$149),VLOOKUP($AM$516,'Banco de Dados'!$B$4:$J$50,8,FALSE)*PRINCIPAL!$H$149*(1-(PRINCIPAL!$M$149/100)),IF(AND(PRINCIPAL!$H$149&lt;&gt;"",L521=PRINCIPAL!$N$149),VLOOKUP($AM$516,'Banco de Dados'!$B$4:$J$50,8,FALSE)*PRINCIPAL!$H$149*(1-(PRINCIPAL!$O$149/100)),IF(PRINCIPAL!$H$149&lt;&gt;"",VLOOKUP($AM$516,'Banco de Dados'!$B$4:$J$50,8,FALSE)*PRINCIPAL!$H$149,IF(OR(L521=PRINCIPAL!$I$149,L521=PRINCIPAL!$I$149+PRINCIPAL!$I$149,L521=PRINCIPAL!$I$149+PRINCIPAL!$I$149+PRINCIPAL!$I$149),0,IF(L521=PRINCIPAL!$J$149,VLOOKUP($AM$516,'Banco de Dados'!$B$4:$J$50,6,FALSE)*(1-(PRINCIPAL!$K$149/100)),IF(L521=PRINCIPAL!$L$149,VLOOKUP($AM$516,'Banco de Dados'!$B$4:$J$50,6,FALSE)*(1-(PRINCIPAL!$M$149/100)),IF(L521=PRINCIPAL!$N$149,VLOOKUP($AM$516,'Banco de Dados'!$B$4:$J$50,6,FALSE)*(1-(PRINCIPAL!$O$149/100)),VLOOKUP($AM$516,'Banco de Dados'!$B$4:$J$50,6,FALSE)))))))))),"")</f>
        <v/>
      </c>
      <c r="AM521" s="29" t="str">
        <f>IFERROR(AL521*(IFERROR(VLOOKUP($AM$516,'Banco de Dados'!$B$4:$J$50,4,FALSE),"ERRO")),"")</f>
        <v/>
      </c>
      <c r="AN521" s="29" t="str">
        <f t="shared" ref="AN521:AN553" si="354">IFERROR(AM521+AL521,"")</f>
        <v/>
      </c>
      <c r="AO521" s="103" t="str">
        <f>IFERROR(AN521*(C521*(PRINCIPAL!$G$149/100))*0.47*(44/12),"")</f>
        <v/>
      </c>
      <c r="AP521" s="111" t="str">
        <f t="shared" ref="AP521:AP553" si="355">IFERROR(AO521+AP520,"")</f>
        <v/>
      </c>
      <c r="AQ521" s="30" t="str">
        <f>IFERROR(IF(AND(PRINCIPAL!$H$150&lt;&gt;"",OR(L521=PRINCIPAL!$I$150,L521=PRINCIPAL!$I$150+PRINCIPAL!$I$150,L521=PRINCIPAL!$I$150+PRINCIPAL!$I$150+PRINCIPAL!$I$150)),0,IF(AND(PRINCIPAL!$H$150&lt;&gt;"",L521=PRINCIPAL!$J$150),VLOOKUP($AR$516,'Banco de Dados'!$B$4:$J$50,8,FALSE)*PRINCIPAL!$H$150*(1-(PRINCIPAL!$K$150/100)),IF(AND(PRINCIPAL!$H$150&lt;&gt;"",L521=PRINCIPAL!$L$150),VLOOKUP($AR$516,'Banco de Dados'!$B$4:$J$50,8,FALSE)*PRINCIPAL!$H$150*(1-(PRINCIPAL!$M$150/100)),IF(AND(PRINCIPAL!$H$150&lt;&gt;"",L521=PRINCIPAL!$N$150),VLOOKUP($AR$516,'Banco de Dados'!$B$4:$J$50,8,FALSE)*PRINCIPAL!$H$150*(1-(PRINCIPAL!$O$150/100)),IF(PRINCIPAL!$H$150&lt;&gt;"",VLOOKUP($AR$516,'Banco de Dados'!$B$4:$J$50,8,FALSE)*PRINCIPAL!$H$150,IF(OR(L521=PRINCIPAL!$I$150,L521=PRINCIPAL!$I$150+PRINCIPAL!$I$150,L521=PRINCIPAL!$I$150+PRINCIPAL!$I$150+PRINCIPAL!$I$150),0,IF(L521=PRINCIPAL!$J$150,VLOOKUP($AR$516,'Banco de Dados'!$B$4:$J$50,6,FALSE)*(1-(PRINCIPAL!$K$150/100)),IF(L521=PRINCIPAL!$L$150,VLOOKUP($AR$516,'Banco de Dados'!$B$4:$J$50,6,FALSE)*(1-(PRINCIPAL!$M$150/100)),IF(L521=PRINCIPAL!$N$150,VLOOKUP($AR$516,'Banco de Dados'!$B$4:$J$50,6,FALSE)*(1-(PRINCIPAL!$O$150/100)),VLOOKUP($AR$516,'Banco de Dados'!$B$4:$J$50,6,FALSE)))))))))),"")</f>
        <v/>
      </c>
      <c r="AR521" s="29" t="str">
        <f>IFERROR(AQ521*(IFERROR(VLOOKUP($AR$516,'Banco de Dados'!$B$4:$J$50,4,FALSE),"ERRO")),"")</f>
        <v/>
      </c>
      <c r="AS521" s="29" t="str">
        <f t="shared" ref="AS521:AS553" si="356">IFERROR(AR521+AQ521,"")</f>
        <v/>
      </c>
      <c r="AT521" s="103" t="str">
        <f>IFERROR(AS521*(C521*(PRINCIPAL!$G$150/100))*0.47*(44/12),"")</f>
        <v/>
      </c>
      <c r="AU521" s="111" t="str">
        <f t="shared" ref="AU521:AU553" si="357">IFERROR(AT521+AU520,"")</f>
        <v/>
      </c>
      <c r="AV521" s="30" t="str">
        <f>IFERROR(IF(AND(PRINCIPAL!$H$151&lt;&gt;"",OR(L521=PRINCIPAL!$I$151,L521=PRINCIPAL!$I$151+PRINCIPAL!$I$151,L521=PRINCIPAL!$I$151+PRINCIPAL!$I$151+PRINCIPAL!$I$151)),0,IF(AND(PRINCIPAL!$H$151&lt;&gt;"",L521=PRINCIPAL!$J$151),VLOOKUP($AW$516,'Banco de Dados'!$B$4:$J$50,8,FALSE)*PRINCIPAL!$H$151*(1-(PRINCIPAL!$K$151/100)),IF(AND(PRINCIPAL!$H$151&lt;&gt;"",L521=PRINCIPAL!$L$151),VLOOKUP($AW$516,'Banco de Dados'!$B$4:$J$50,8,FALSE)*PRINCIPAL!$H$151*(1-(PRINCIPAL!$M$151/100)),IF(AND(PRINCIPAL!$H$151&lt;&gt;"",L521=PRINCIPAL!$N$151),VLOOKUP($AW$516,'Banco de Dados'!$B$4:$J$50,8,FALSE)*PRINCIPAL!$H$151*(1-(PRINCIPAL!$O$151/100)),IF(PRINCIPAL!$H$151&lt;&gt;"",VLOOKUP($AW$516,'Banco de Dados'!$B$4:$J$50,8,FALSE)*PRINCIPAL!$H$151,IF(OR(L521=PRINCIPAL!$I$151,L521=PRINCIPAL!$I$151+PRINCIPAL!$I$151,L521=PRINCIPAL!$I$151+PRINCIPAL!$I$151+PRINCIPAL!$I$151),0,IF(L521=PRINCIPAL!$J$151,VLOOKUP($AW$516,'Banco de Dados'!$B$4:$J$50,6,FALSE)*(1-(PRINCIPAL!$K$151/100)),IF(L521=PRINCIPAL!$L$151,VLOOKUP($AW$516,'Banco de Dados'!$B$4:$J$50,6,FALSE)*(1-(PRINCIPAL!$M$151/100)),IF(L521=PRINCIPAL!$N$151,VLOOKUP($AW$516,'Banco de Dados'!$B$4:$J$50,6,FALSE)*(1-(PRINCIPAL!$O$151/100)),VLOOKUP($AW$516,'Banco de Dados'!$B$4:$J$50,6,FALSE)))))))))),"")</f>
        <v/>
      </c>
      <c r="AW521" s="29" t="str">
        <f>IFERROR(AV521*(IFERROR(VLOOKUP($AW$516,'Banco de Dados'!$B$4:$J$50,4,FALSE),"ERRO")),"")</f>
        <v/>
      </c>
      <c r="AX521" s="29" t="str">
        <f t="shared" ref="AX521:AX553" si="358">IFERROR(AW521+AV521,"")</f>
        <v/>
      </c>
      <c r="AY521" s="103" t="str">
        <f>IFERROR(AX521*(C521*(PRINCIPAL!$G$151/100))*0.47*(44/12),"")</f>
        <v/>
      </c>
      <c r="AZ521" s="111" t="str">
        <f>IFERROR(AY521+AZ520,"")</f>
        <v/>
      </c>
      <c r="BA521" s="30" t="str">
        <f>IFERROR(IF(AND(PRINCIPAL!$H$152&lt;&gt;"",OR(L521=PRINCIPAL!$I$152,L521=PRINCIPAL!$I$152+PRINCIPAL!$I$152,L521=PRINCIPAL!$I$152+PRINCIPAL!$I$152+PRINCIPAL!$I$152)),0,IF(AND(PRINCIPAL!$H$152&lt;&gt;"",L521=PRINCIPAL!$J$152),VLOOKUP($BB$516,'Banco de Dados'!$B$4:$J$50,8,FALSE)*PRINCIPAL!$H$152*(1-(PRINCIPAL!$K$152/100)),IF(AND(PRINCIPAL!$H$152&lt;&gt;"",L521=PRINCIPAL!$L$152),VLOOKUP($BB$516,'Banco de Dados'!$B$4:$J$50,8,FALSE)*PRINCIPAL!$H$152*(1-(PRINCIPAL!$M$152/100)),IF(AND(PRINCIPAL!$H$152&lt;&gt;"",L521=PRINCIPAL!$N$152),VLOOKUP($BB$516,'Banco de Dados'!$B$4:$J$50,8,FALSE)*PRINCIPAL!$H$152*(1-(PRINCIPAL!$O$152/100)),IF(PRINCIPAL!$H$152&lt;&gt;"",VLOOKUP($BB$516,'Banco de Dados'!$B$4:$J$50,8,FALSE)*PRINCIPAL!$H$152,IF(OR(L521=PRINCIPAL!$I$152,L521=PRINCIPAL!$I$152+PRINCIPAL!$I$152,L521=PRINCIPAL!$I$152+PRINCIPAL!$I$152+PRINCIPAL!$I$152),0,IF(L521=PRINCIPAL!$J$152,VLOOKUP($BB$516,'Banco de Dados'!$B$4:$J$50,6,FALSE)*(1-(PRINCIPAL!$K$152/100)),IF(L521=PRINCIPAL!$L$152,VLOOKUP($BB$516,'Banco de Dados'!$B$4:$J$50,6,FALSE)*(1-(PRINCIPAL!$M$152/100)),IF(L521=PRINCIPAL!$N$152,VLOOKUP($BB$516,'Banco de Dados'!$B$4:$J$50,6,FALSE)*(1-(PRINCIPAL!$O$152/100)),VLOOKUP($BB$516,'Banco de Dados'!$B$4:$J$50,6,FALSE)))))))))),"")</f>
        <v/>
      </c>
      <c r="BB521" s="29" t="str">
        <f>IFERROR(BA521*(IFERROR(VLOOKUP($BB$516,'Banco de Dados'!$B$4:$J$50,4,FALSE),"ERRO")),"")</f>
        <v/>
      </c>
      <c r="BC521" s="29" t="str">
        <f>IFERROR(BB521+BA521,"")</f>
        <v/>
      </c>
      <c r="BD521" s="103" t="str">
        <f>IFERROR(BC521*(C521*(PRINCIPAL!$G$152/100))*0.47*(44/12),"")</f>
        <v/>
      </c>
      <c r="BE521" s="111" t="str">
        <f t="shared" si="343"/>
        <v/>
      </c>
      <c r="BF521" s="30" t="str">
        <f>IFERROR(IF(AND(PRINCIPAL!$H$153&lt;&gt;"",OR(L521=PRINCIPAL!$I$153,L521=PRINCIPAL!$I$153+PRINCIPAL!$I$153,L521=PRINCIPAL!$I$153+PRINCIPAL!$I$153+PRINCIPAL!$I$153)),0,IF(AND(PRINCIPAL!$H$153&lt;&gt;"",L521=PRINCIPAL!$J$153),VLOOKUP($BG$516,'Banco de Dados'!$B$4:$J$50,8,FALSE)*PRINCIPAL!$H$153*(1-(PRINCIPAL!$K$153/100)),IF(AND(PRINCIPAL!$H$153&lt;&gt;"",L521=PRINCIPAL!$L$153),VLOOKUP($BG$516,'Banco de Dados'!$B$4:$J$50,8,FALSE)*PRINCIPAL!$H$153*(1-(PRINCIPAL!$M$153/100)),IF(AND(PRINCIPAL!$H$153&lt;&gt;"",L521=PRINCIPAL!$N$153),VLOOKUP($BG$516,'Banco de Dados'!$B$4:$J$50,8,FALSE)*PRINCIPAL!$H$153*(1-(PRINCIPAL!$O$153/100)),IF(PRINCIPAL!$H$153&lt;&gt;"",VLOOKUP($BG$516,'Banco de Dados'!$B$4:$J$50,8,FALSE)*PRINCIPAL!$H$153,IF(OR(L521=PRINCIPAL!$I$153,L521=PRINCIPAL!$I$153+PRINCIPAL!$I$153,L521=PRINCIPAL!$I$153+PRINCIPAL!$I$153+PRINCIPAL!$I$153),0,IF(L521=PRINCIPAL!$J$153,VLOOKUP($BG$516,'Banco de Dados'!$B$4:$J$50,6,FALSE)*(1-(PRINCIPAL!$K$153/100)),IF(L521=PRINCIPAL!$L$153,VLOOKUP($BG$516,'Banco de Dados'!$B$4:$J$50,6,FALSE)*(1-(PRINCIPAL!$M$153/100)),IF(L521=PRINCIPAL!$N$153,VLOOKUP($BG$516,'Banco de Dados'!$B$4:$J$50,6,FALSE)*(1-(PRINCIPAL!$O$153/100)),VLOOKUP($BG$516,'Banco de Dados'!$B$4:$J$50,6,FALSE)))))))))),"")</f>
        <v/>
      </c>
      <c r="BG521" s="29" t="str">
        <f>IFERROR(BF521*(IFERROR(VLOOKUP($BG$516,'Banco de Dados'!$B$4:$J$50,4,FALSE),"ERRO")),"")</f>
        <v/>
      </c>
      <c r="BH521" s="29" t="str">
        <f t="shared" ref="BH521:BH553" si="359">IFERROR(BG521+BF521,"")</f>
        <v/>
      </c>
      <c r="BI521" s="103" t="str">
        <f>IFERROR(BH521*(C521*(PRINCIPAL!$G$153/100))*0.47*(44/12),"")</f>
        <v/>
      </c>
      <c r="BJ521" s="102" t="str">
        <f t="shared" si="344"/>
        <v/>
      </c>
    </row>
    <row r="522" spans="2:62" ht="12.75" customHeight="1" x14ac:dyDescent="0.3">
      <c r="B522" s="326">
        <f t="shared" si="345"/>
        <v>2024</v>
      </c>
      <c r="C522" s="343"/>
      <c r="D522" s="1"/>
      <c r="E522" s="116">
        <v>4</v>
      </c>
      <c r="F522" s="24" t="str">
        <f>IFERROR(VLOOKUP($G$516,'Banco de Dados'!$B$4:$J$50,6,FALSE),"")</f>
        <v/>
      </c>
      <c r="G522" s="25" t="str">
        <f>IFERROR(F522*(IFERROR(VLOOKUP($G$516,'Banco de Dados'!$B$4:$J$50,4,FALSE),"ERRO")),"")</f>
        <v/>
      </c>
      <c r="H522" s="25" t="str">
        <f t="shared" si="346"/>
        <v/>
      </c>
      <c r="I522" s="103" t="str">
        <f t="shared" si="347"/>
        <v/>
      </c>
      <c r="J522" s="117" t="str">
        <f t="shared" si="348"/>
        <v/>
      </c>
      <c r="K522" s="1"/>
      <c r="L522" s="91">
        <v>4</v>
      </c>
      <c r="M522" s="24" t="str">
        <f>IFERROR(IF(AND(PRINCIPAL!$H$144&lt;&gt;"",OR(L522=PRINCIPAL!$I$144,L522=PRINCIPAL!$I$144+PRINCIPAL!$I$144,L522=PRINCIPAL!$I$144+PRINCIPAL!$I$144+PRINCIPAL!$I$144)),0,IF(AND(PRINCIPAL!$H$144&lt;&gt;"",L522=PRINCIPAL!$J$144),VLOOKUP($N$516,'Banco de Dados'!$B$4:$J$50,8,FALSE)*PRINCIPAL!$H$144*(1-(PRINCIPAL!$K$144/100)),IF(AND(PRINCIPAL!$H$144&lt;&gt;"",L522=PRINCIPAL!$L$144),VLOOKUP($N$516,'Banco de Dados'!$B$4:$J$50,8,FALSE)*PRINCIPAL!$H$144*(1-(PRINCIPAL!$M$144/100)),IF(AND(PRINCIPAL!$H$144&lt;&gt;"",L522=PRINCIPAL!$N$144),VLOOKUP($N$516,'Banco de Dados'!$B$4:$J$50,8,FALSE)*PRINCIPAL!$H$144*(1-(PRINCIPAL!$O$144/100)),IF(PRINCIPAL!$H$144&lt;&gt;"",VLOOKUP($N$516,'Banco de Dados'!$B$4:$J$50,8,FALSE)*PRINCIPAL!$H$144,IF(OR(L522=PRINCIPAL!$I$144,L522=PRINCIPAL!$I$144+PRINCIPAL!$I$144,L522=PRINCIPAL!$I$144+PRINCIPAL!$I$144+PRINCIPAL!$I$144),0,IF(L522=PRINCIPAL!$J$144,VLOOKUP($N$516,'Banco de Dados'!$B$4:$J$50,6,FALSE)*(1-(PRINCIPAL!$K$144/100)),IF(L522=PRINCIPAL!$L$144,VLOOKUP($N$516,'Banco de Dados'!$B$4:$J$50,6,FALSE)*(1-(PRINCIPAL!$M$144/100)),IF(L522=PRINCIPAL!$N$144,VLOOKUP($N$516,'Banco de Dados'!$B$4:$J$50,6,FALSE)*(1-(PRINCIPAL!$O$144/100)),VLOOKUP($N$516,'Banco de Dados'!$B$4:$J$50,6,FALSE)))))))))),"")</f>
        <v/>
      </c>
      <c r="N522" s="25" t="str">
        <f>IFERROR(M522*(IFERROR(VLOOKUP($N$516,'Banco de Dados'!$B$4:$J$50,4,FALSE),"ERRO")),"")</f>
        <v/>
      </c>
      <c r="O522" s="25" t="str">
        <f t="shared" si="349"/>
        <v/>
      </c>
      <c r="P522" s="103" t="str">
        <f>IFERROR(O522*(C522*(PRINCIPAL!$G$144/100))*0.47*(44/12),"")</f>
        <v/>
      </c>
      <c r="Q522" s="107" t="str">
        <f>IFERROR(Q521+P522,"")</f>
        <v/>
      </c>
      <c r="R522" s="29" t="str">
        <f>IFERROR(IF(AND(PRINCIPAL!$H$145&lt;&gt;"",OR(L522=PRINCIPAL!$I$145,L522=PRINCIPAL!$I$145+PRINCIPAL!$I$145,L522=PRINCIPAL!$I$145+PRINCIPAL!$I$145+PRINCIPAL!$I$145)),0,IF(AND(PRINCIPAL!$H$145&lt;&gt;"",L522=PRINCIPAL!$J$145),VLOOKUP($S$516,'Banco de Dados'!$B$4:$J$50,8,FALSE)*PRINCIPAL!$H$145*(1-(PRINCIPAL!$K$145/100)),IF(AND(PRINCIPAL!$H$145&lt;&gt;"",L522=PRINCIPAL!$L$145),VLOOKUP($S$516,'Banco de Dados'!$B$4:$J$50,8,FALSE)*PRINCIPAL!$H$145*(1-(PRINCIPAL!$M$145/100)),IF(AND(PRINCIPAL!$H$145&lt;&gt;"",L522=PRINCIPAL!$N$145),VLOOKUP($S$516,'Banco de Dados'!$B$4:$J$50,8,FALSE)*PRINCIPAL!$H$145*(1-(PRINCIPAL!$O$145/100)),IF(PRINCIPAL!$H$145&lt;&gt;"",VLOOKUP($S$516,'Banco de Dados'!$B$4:$J$50,8,FALSE)*PRINCIPAL!$H$145,IF(OR(L522=PRINCIPAL!$I$145,L522=PRINCIPAL!$I$145+PRINCIPAL!$I$145,L522=PRINCIPAL!$I$145+PRINCIPAL!$I$145+PRINCIPAL!$I$145),0,IF(L522=PRINCIPAL!$J$145,VLOOKUP($S$516,'Banco de Dados'!$B$4:$J$50,6,FALSE)*(1-(PRINCIPAL!$K$145/100)),IF(L522=PRINCIPAL!$L$145,VLOOKUP($S$516,'Banco de Dados'!$B$4:$J$50,6,FALSE)*(1-(PRINCIPAL!$M$145/100)),IF(L522=PRINCIPAL!$N$145,VLOOKUP($S$516,'Banco de Dados'!$B$4:$J$50,6,FALSE)*(1-(PRINCIPAL!$O$145/100)),VLOOKUP($S$516,'Banco de Dados'!$B$4:$J$50,6,FALSE)))))))))),"")</f>
        <v/>
      </c>
      <c r="S522" s="29" t="str">
        <f>IFERROR(R522*(IFERROR(VLOOKUP($S$516,'Banco de Dados'!$B$4:$J$50,4,FALSE),"ERRO")),"")</f>
        <v/>
      </c>
      <c r="T522" s="29" t="str">
        <f t="shared" si="350"/>
        <v/>
      </c>
      <c r="U522" s="103" t="str">
        <f>IFERROR(T522*(C522*(PRINCIPAL!$G$145/100))*0.47*(44/12),"")</f>
        <v/>
      </c>
      <c r="V522" s="103" t="str">
        <f t="shared" si="342"/>
        <v/>
      </c>
      <c r="W522" s="30" t="str">
        <f>IFERROR(IF(AND(PRINCIPAL!$H$146&lt;&gt;"",OR(L522=PRINCIPAL!$I$146,L522=PRINCIPAL!$I$146+PRINCIPAL!$I$146,L522=PRINCIPAL!$I$146+PRINCIPAL!$I$146+PRINCIPAL!$I$146)),0,IF(AND(PRINCIPAL!$H$146&lt;&gt;"",L522=PRINCIPAL!$J$146),VLOOKUP($X$516,'Banco de Dados'!$B$4:$J$50,8,FALSE)*PRINCIPAL!$H$146*(1-(PRINCIPAL!$K$146/100)),IF(AND(PRINCIPAL!$H$146&lt;&gt;"",L522=PRINCIPAL!$L$146),VLOOKUP($X$516,'Banco de Dados'!$B$4:$J$50,8,FALSE)*PRINCIPAL!$H$146*(1-(PRINCIPAL!$M$146/100)),IF(AND(PRINCIPAL!$H$146&lt;&gt;"",L522=PRINCIPAL!$N$146),VLOOKUP($X$516,'Banco de Dados'!$B$4:$J$50,8,FALSE)*PRINCIPAL!$H$146*(1-(PRINCIPAL!$O$146/100)),IF(PRINCIPAL!$H$146&lt;&gt;"",VLOOKUP($X$516,'Banco de Dados'!$B$4:$J$50,8,FALSE)*PRINCIPAL!$H$146,IF(OR(L522=PRINCIPAL!$I$146,L522=PRINCIPAL!$I$146+PRINCIPAL!$I$146,L522=PRINCIPAL!$I$146+PRINCIPAL!$I$146+PRINCIPAL!$I$146),0,IF(L522=PRINCIPAL!$J$146,VLOOKUP($X$516,'Banco de Dados'!$B$4:$J$50,6,FALSE)*(1-(PRINCIPAL!$K$146/100)),IF(L522=PRINCIPAL!$L$146,VLOOKUP($X$516,'Banco de Dados'!$B$4:$J$50,6,FALSE)*(1-(PRINCIPAL!$M$146/100)),IF(L522=PRINCIPAL!$N$146,VLOOKUP($X$516,'Banco de Dados'!$B$4:$J$50,6,FALSE)*(1-(PRINCIPAL!$O$146/100)),VLOOKUP($X$516,'Banco de Dados'!$B$4:$J$50,6,FALSE)))))))))),"")</f>
        <v/>
      </c>
      <c r="X522" s="29" t="str">
        <f>IFERROR(W522*(IFERROR(VLOOKUP($X$516,'Banco de Dados'!$B$4:$J$50,4,FALSE),"ERRO")),"")</f>
        <v/>
      </c>
      <c r="Y522" s="29" t="str">
        <f t="shared" ref="Y522:Y553" si="360">IFERROR(X522+W522,"")</f>
        <v/>
      </c>
      <c r="Z522" s="103" t="str">
        <f>IFERROR(Y522*(C522*(PRINCIPAL!$G$146/100))*0.47*(44/12),"")</f>
        <v/>
      </c>
      <c r="AA522" s="111" t="str">
        <f t="shared" ref="AA522:AA553" si="361">IFERROR(Z522+AA521,"")</f>
        <v/>
      </c>
      <c r="AB522" s="30" t="str">
        <f>IFERROR(IF(AND(PRINCIPAL!$H$147&lt;&gt;"",OR(L522=PRINCIPAL!$I$147,L522=PRINCIPAL!$I$147+PRINCIPAL!$I$147,L522=PRINCIPAL!$I$147+PRINCIPAL!$I$147+PRINCIPAL!$I$147)),0,IF(AND(PRINCIPAL!$H$147&lt;&gt;"",L522=PRINCIPAL!$J$147),VLOOKUP($AC$516,'Banco de Dados'!$B$4:$J$50,8,FALSE)*PRINCIPAL!$H$147*(1-(PRINCIPAL!$K$147/100)),IF(AND(PRINCIPAL!$H$147&lt;&gt;"",L522=PRINCIPAL!$L$147),VLOOKUP($AC$516,'Banco de Dados'!$B$4:$J$50,8,FALSE)*PRINCIPAL!$H$147*(1-(PRINCIPAL!$M$147/100)),IF(AND(PRINCIPAL!$H$147&lt;&gt;"",L522=PRINCIPAL!$N$147),VLOOKUP($AC$516,'Banco de Dados'!$B$4:$J$50,8,FALSE)*PRINCIPAL!$H$147*(1-(PRINCIPAL!$O$147/100)),IF(PRINCIPAL!$H$147&lt;&gt;"",VLOOKUP($AC$516,'Banco de Dados'!$B$4:$J$50,8,FALSE)*PRINCIPAL!$H$147,IF(OR(L522=PRINCIPAL!$I$147,L522=PRINCIPAL!$I$147+PRINCIPAL!$I$147,L522=PRINCIPAL!$I$147+PRINCIPAL!$I$147+PRINCIPAL!$I$147),0,IF(L522=PRINCIPAL!$J$147,VLOOKUP($AC$516,'Banco de Dados'!$B$4:$J$50,6,FALSE)*(1-(PRINCIPAL!$K$147/100)),IF(L522=PRINCIPAL!$L$147,VLOOKUP($AC$516,'Banco de Dados'!$B$4:$J$50,6,FALSE)*(1-(PRINCIPAL!$M$147/100)),IF(L522=PRINCIPAL!$N$147,VLOOKUP($AC$516,'Banco de Dados'!$B$4:$J$50,6,FALSE)*(1-(PRINCIPAL!$O$147/100)),VLOOKUP($AC$516,'Banco de Dados'!$B$4:$J$50,6,FALSE)))))))))),"")</f>
        <v/>
      </c>
      <c r="AC522" s="29" t="str">
        <f>IFERROR(AB522*(IFERROR(VLOOKUP($AC$516,'Banco de Dados'!$B$4:$J$50,4,FALSE),"ERRO")),"")</f>
        <v/>
      </c>
      <c r="AD522" s="29" t="str">
        <f t="shared" si="351"/>
        <v/>
      </c>
      <c r="AE522" s="103" t="str">
        <f>IFERROR(AD522*(C522*(PRINCIPAL!$G$147/100))*0.47*(44/12),"")</f>
        <v/>
      </c>
      <c r="AF522" s="111" t="str">
        <f t="shared" si="352"/>
        <v/>
      </c>
      <c r="AG522" s="30" t="str">
        <f>IFERROR(IF(AND(PRINCIPAL!$H$148&lt;&gt;"",OR(L522=PRINCIPAL!$I$148,L522=PRINCIPAL!$I$148+PRINCIPAL!$I$148,L522=PRINCIPAL!$I$148+PRINCIPAL!$I$148+PRINCIPAL!$I$148)),0,IF(AND(PRINCIPAL!$H$148&lt;&gt;"",L522=PRINCIPAL!$J$148),VLOOKUP($AH$516,'Banco de Dados'!$B$4:$J$50,8,FALSE)*PRINCIPAL!$H$148*(1-(PRINCIPAL!$K$148/100)),IF(AND(PRINCIPAL!$H$148&lt;&gt;"",L522=PRINCIPAL!$L$148),VLOOKUP($AH$516,'Banco de Dados'!$B$4:$J$50,8,FALSE)*PRINCIPAL!$H$148*(1-(PRINCIPAL!$M$148/100)),IF(AND(PRINCIPAL!$H$148&lt;&gt;"",L522=PRINCIPAL!$N$148),VLOOKUP($AH$516,'Banco de Dados'!$B$4:$J$50,8,FALSE)*PRINCIPAL!$H$148*(1-(PRINCIPAL!$O$148/100)),IF(PRINCIPAL!$H$148&lt;&gt;"",VLOOKUP($AH$516,'Banco de Dados'!$B$4:$J$50,8,FALSE)*PRINCIPAL!$H$148,IF(OR(L522=PRINCIPAL!$I$148,L522=PRINCIPAL!$I$148+PRINCIPAL!$I$148,L522=PRINCIPAL!$I$148+PRINCIPAL!$I$148+PRINCIPAL!$I$148),0,IF(L522=PRINCIPAL!$J$148,VLOOKUP($AH$516,'Banco de Dados'!$B$4:$J$50,6,FALSE)*(1-(PRINCIPAL!$K$148/100)),IF(L522=PRINCIPAL!$L$148,VLOOKUP($AH$516,'Banco de Dados'!$B$4:$J$50,6,FALSE)*(1-(PRINCIPAL!$M$148/100)),IF(L522=PRINCIPAL!$N$148,VLOOKUP($AH$516,'Banco de Dados'!$B$4:$J$50,6,FALSE)*(1-(PRINCIPAL!$O$148/100)),VLOOKUP($AH$516,'Banco de Dados'!$B$4:$J$50,6,FALSE)))))))))),"")</f>
        <v/>
      </c>
      <c r="AH522" s="29" t="str">
        <f>IFERROR(AG522*(IFERROR(VLOOKUP($AH$516,'Banco de Dados'!$B$4:$J$50,4,FALSE),"ERRO")),"")</f>
        <v/>
      </c>
      <c r="AI522" s="29" t="str">
        <f t="shared" si="353"/>
        <v/>
      </c>
      <c r="AJ522" s="103" t="str">
        <f>IFERROR(AI522*(C522*(PRINCIPAL!$G$148/100))*0.47*(44/12),"")</f>
        <v/>
      </c>
      <c r="AK522" s="111" t="str">
        <f t="shared" ref="AK522:AK553" si="362">IFERROR(AJ522+AK521,"")</f>
        <v/>
      </c>
      <c r="AL522" s="30" t="str">
        <f>IFERROR(IF(AND(PRINCIPAL!$H$149&lt;&gt;"",OR(L522=PRINCIPAL!$I$149,L522=PRINCIPAL!$I$149+PRINCIPAL!$I$149,L522=PRINCIPAL!$I$149+PRINCIPAL!$I$149+PRINCIPAL!$I$149)),0,IF(AND(PRINCIPAL!$H$149&lt;&gt;"",L522=PRINCIPAL!$J$149),VLOOKUP($AM$516,'Banco de Dados'!$B$4:$J$50,8,FALSE)*PRINCIPAL!$H$149*(1-(PRINCIPAL!$K$149/100)),IF(AND(PRINCIPAL!$H$149&lt;&gt;"",L522=PRINCIPAL!$L$149),VLOOKUP($AM$516,'Banco de Dados'!$B$4:$J$50,8,FALSE)*PRINCIPAL!$H$149*(1-(PRINCIPAL!$M$149/100)),IF(AND(PRINCIPAL!$H$149&lt;&gt;"",L522=PRINCIPAL!$N$149),VLOOKUP($AM$516,'Banco de Dados'!$B$4:$J$50,8,FALSE)*PRINCIPAL!$H$149*(1-(PRINCIPAL!$O$149/100)),IF(PRINCIPAL!$H$149&lt;&gt;"",VLOOKUP($AM$516,'Banco de Dados'!$B$4:$J$50,8,FALSE)*PRINCIPAL!$H$149,IF(OR(L522=PRINCIPAL!$I$149,L522=PRINCIPAL!$I$149+PRINCIPAL!$I$149,L522=PRINCIPAL!$I$149+PRINCIPAL!$I$149+PRINCIPAL!$I$149),0,IF(L522=PRINCIPAL!$J$149,VLOOKUP($AM$516,'Banco de Dados'!$B$4:$J$50,6,FALSE)*(1-(PRINCIPAL!$K$149/100)),IF(L522=PRINCIPAL!$L$149,VLOOKUP($AM$516,'Banco de Dados'!$B$4:$J$50,6,FALSE)*(1-(PRINCIPAL!$M$149/100)),IF(L522=PRINCIPAL!$N$149,VLOOKUP($AM$516,'Banco de Dados'!$B$4:$J$50,6,FALSE)*(1-(PRINCIPAL!$O$149/100)),VLOOKUP($AM$516,'Banco de Dados'!$B$4:$J$50,6,FALSE)))))))))),"")</f>
        <v/>
      </c>
      <c r="AM522" s="29" t="str">
        <f>IFERROR(AL522*(IFERROR(VLOOKUP($AM$516,'Banco de Dados'!$B$4:$J$50,4,FALSE),"ERRO")),"")</f>
        <v/>
      </c>
      <c r="AN522" s="29" t="str">
        <f t="shared" si="354"/>
        <v/>
      </c>
      <c r="AO522" s="103" t="str">
        <f>IFERROR(AN522*(C522*(PRINCIPAL!$G$149/100))*0.47*(44/12),"")</f>
        <v/>
      </c>
      <c r="AP522" s="111" t="str">
        <f t="shared" si="355"/>
        <v/>
      </c>
      <c r="AQ522" s="30" t="str">
        <f>IFERROR(IF(AND(PRINCIPAL!$H$150&lt;&gt;"",OR(L522=PRINCIPAL!$I$150,L522=PRINCIPAL!$I$150+PRINCIPAL!$I$150,L522=PRINCIPAL!$I$150+PRINCIPAL!$I$150+PRINCIPAL!$I$150)),0,IF(AND(PRINCIPAL!$H$150&lt;&gt;"",L522=PRINCIPAL!$J$150),VLOOKUP($AR$516,'Banco de Dados'!$B$4:$J$50,8,FALSE)*PRINCIPAL!$H$150*(1-(PRINCIPAL!$K$150/100)),IF(AND(PRINCIPAL!$H$150&lt;&gt;"",L522=PRINCIPAL!$L$150),VLOOKUP($AR$516,'Banco de Dados'!$B$4:$J$50,8,FALSE)*PRINCIPAL!$H$150*(1-(PRINCIPAL!$M$150/100)),IF(AND(PRINCIPAL!$H$150&lt;&gt;"",L522=PRINCIPAL!$N$150),VLOOKUP($AR$516,'Banco de Dados'!$B$4:$J$50,8,FALSE)*PRINCIPAL!$H$150*(1-(PRINCIPAL!$O$150/100)),IF(PRINCIPAL!$H$150&lt;&gt;"",VLOOKUP($AR$516,'Banco de Dados'!$B$4:$J$50,8,FALSE)*PRINCIPAL!$H$150,IF(OR(L522=PRINCIPAL!$I$150,L522=PRINCIPAL!$I$150+PRINCIPAL!$I$150,L522=PRINCIPAL!$I$150+PRINCIPAL!$I$150+PRINCIPAL!$I$150),0,IF(L522=PRINCIPAL!$J$150,VLOOKUP($AR$516,'Banco de Dados'!$B$4:$J$50,6,FALSE)*(1-(PRINCIPAL!$K$150/100)),IF(L522=PRINCIPAL!$L$150,VLOOKUP($AR$516,'Banco de Dados'!$B$4:$J$50,6,FALSE)*(1-(PRINCIPAL!$M$150/100)),IF(L522=PRINCIPAL!$N$150,VLOOKUP($AR$516,'Banco de Dados'!$B$4:$J$50,6,FALSE)*(1-(PRINCIPAL!$O$150/100)),VLOOKUP($AR$516,'Banco de Dados'!$B$4:$J$50,6,FALSE)))))))))),"")</f>
        <v/>
      </c>
      <c r="AR522" s="29" t="str">
        <f>IFERROR(AQ522*(IFERROR(VLOOKUP($AR$516,'Banco de Dados'!$B$4:$J$50,4,FALSE),"ERRO")),"")</f>
        <v/>
      </c>
      <c r="AS522" s="29" t="str">
        <f t="shared" si="356"/>
        <v/>
      </c>
      <c r="AT522" s="103" t="str">
        <f>IFERROR(AS522*(C522*(PRINCIPAL!$G$150/100))*0.47*(44/12),"")</f>
        <v/>
      </c>
      <c r="AU522" s="111" t="str">
        <f t="shared" si="357"/>
        <v/>
      </c>
      <c r="AV522" s="30" t="str">
        <f>IFERROR(IF(AND(PRINCIPAL!$H$151&lt;&gt;"",OR(L522=PRINCIPAL!$I$151,L522=PRINCIPAL!$I$151+PRINCIPAL!$I$151,L522=PRINCIPAL!$I$151+PRINCIPAL!$I$151+PRINCIPAL!$I$151)),0,IF(AND(PRINCIPAL!$H$151&lt;&gt;"",L522=PRINCIPAL!$J$151),VLOOKUP($AW$516,'Banco de Dados'!$B$4:$J$50,8,FALSE)*PRINCIPAL!$H$151*(1-(PRINCIPAL!$K$151/100)),IF(AND(PRINCIPAL!$H$151&lt;&gt;"",L522=PRINCIPAL!$L$151),VLOOKUP($AW$516,'Banco de Dados'!$B$4:$J$50,8,FALSE)*PRINCIPAL!$H$151*(1-(PRINCIPAL!$M$151/100)),IF(AND(PRINCIPAL!$H$151&lt;&gt;"",L522=PRINCIPAL!$N$151),VLOOKUP($AW$516,'Banco de Dados'!$B$4:$J$50,8,FALSE)*PRINCIPAL!$H$151*(1-(PRINCIPAL!$O$151/100)),IF(PRINCIPAL!$H$151&lt;&gt;"",VLOOKUP($AW$516,'Banco de Dados'!$B$4:$J$50,8,FALSE)*PRINCIPAL!$H$151,IF(OR(L522=PRINCIPAL!$I$151,L522=PRINCIPAL!$I$151+PRINCIPAL!$I$151,L522=PRINCIPAL!$I$151+PRINCIPAL!$I$151+PRINCIPAL!$I$151),0,IF(L522=PRINCIPAL!$J$151,VLOOKUP($AW$516,'Banco de Dados'!$B$4:$J$50,6,FALSE)*(1-(PRINCIPAL!$K$151/100)),IF(L522=PRINCIPAL!$L$151,VLOOKUP($AW$516,'Banco de Dados'!$B$4:$J$50,6,FALSE)*(1-(PRINCIPAL!$M$151/100)),IF(L522=PRINCIPAL!$N$151,VLOOKUP($AW$516,'Banco de Dados'!$B$4:$J$50,6,FALSE)*(1-(PRINCIPAL!$O$151/100)),VLOOKUP($AW$516,'Banco de Dados'!$B$4:$J$50,6,FALSE)))))))))),"")</f>
        <v/>
      </c>
      <c r="AW522" s="29" t="str">
        <f>IFERROR(AV522*(IFERROR(VLOOKUP($AW$516,'Banco de Dados'!$B$4:$J$50,4,FALSE),"ERRO")),"")</f>
        <v/>
      </c>
      <c r="AX522" s="29" t="str">
        <f t="shared" si="358"/>
        <v/>
      </c>
      <c r="AY522" s="103" t="str">
        <f>IFERROR(AX522*(C522*(PRINCIPAL!$G$151/100))*0.47*(44/12),"")</f>
        <v/>
      </c>
      <c r="AZ522" s="111" t="str">
        <f t="shared" ref="AZ522:AZ553" si="363">IFERROR(AY522+AZ521,"")</f>
        <v/>
      </c>
      <c r="BA522" s="30" t="str">
        <f>IFERROR(IF(AND(PRINCIPAL!$H$152&lt;&gt;"",OR(L522=PRINCIPAL!$I$152,L522=PRINCIPAL!$I$152+PRINCIPAL!$I$152,L522=PRINCIPAL!$I$152+PRINCIPAL!$I$152+PRINCIPAL!$I$152)),0,IF(AND(PRINCIPAL!$H$152&lt;&gt;"",L522=PRINCIPAL!$J$152),VLOOKUP($BB$516,'Banco de Dados'!$B$4:$J$50,8,FALSE)*PRINCIPAL!$H$152*(1-(PRINCIPAL!$K$152/100)),IF(AND(PRINCIPAL!$H$152&lt;&gt;"",L522=PRINCIPAL!$L$152),VLOOKUP($BB$516,'Banco de Dados'!$B$4:$J$50,8,FALSE)*PRINCIPAL!$H$152*(1-(PRINCIPAL!$M$152/100)),IF(AND(PRINCIPAL!$H$152&lt;&gt;"",L522=PRINCIPAL!$N$152),VLOOKUP($BB$516,'Banco de Dados'!$B$4:$J$50,8,FALSE)*PRINCIPAL!$H$152*(1-(PRINCIPAL!$O$152/100)),IF(PRINCIPAL!$H$152&lt;&gt;"",VLOOKUP($BB$516,'Banco de Dados'!$B$4:$J$50,8,FALSE)*PRINCIPAL!$H$152,IF(OR(L522=PRINCIPAL!$I$152,L522=PRINCIPAL!$I$152+PRINCIPAL!$I$152,L522=PRINCIPAL!$I$152+PRINCIPAL!$I$152+PRINCIPAL!$I$152),0,IF(L522=PRINCIPAL!$J$152,VLOOKUP($BB$516,'Banco de Dados'!$B$4:$J$50,6,FALSE)*(1-(PRINCIPAL!$K$152/100)),IF(L522=PRINCIPAL!$L$152,VLOOKUP($BB$516,'Banco de Dados'!$B$4:$J$50,6,FALSE)*(1-(PRINCIPAL!$M$152/100)),IF(L522=PRINCIPAL!$N$152,VLOOKUP($BB$516,'Banco de Dados'!$B$4:$J$50,6,FALSE)*(1-(PRINCIPAL!$O$152/100)),VLOOKUP($BB$516,'Banco de Dados'!$B$4:$J$50,6,FALSE)))))))))),"")</f>
        <v/>
      </c>
      <c r="BB522" s="29" t="str">
        <f>IFERROR(BA522*(IFERROR(VLOOKUP($BB$516,'Banco de Dados'!$B$4:$J$50,4,FALSE),"ERRO")),"")</f>
        <v/>
      </c>
      <c r="BC522" s="29" t="str">
        <f t="shared" ref="BC522:BC553" si="364">IFERROR(BB522+BA522,"")</f>
        <v/>
      </c>
      <c r="BD522" s="103" t="str">
        <f>IFERROR(BC522*(C522*(PRINCIPAL!$G$152/100))*0.47*(44/12),"")</f>
        <v/>
      </c>
      <c r="BE522" s="111" t="str">
        <f t="shared" si="343"/>
        <v/>
      </c>
      <c r="BF522" s="30" t="str">
        <f>IFERROR(IF(AND(PRINCIPAL!$H$153&lt;&gt;"",OR(L522=PRINCIPAL!$I$153,L522=PRINCIPAL!$I$153+PRINCIPAL!$I$153,L522=PRINCIPAL!$I$153+PRINCIPAL!$I$153+PRINCIPAL!$I$153)),0,IF(AND(PRINCIPAL!$H$153&lt;&gt;"",L522=PRINCIPAL!$J$153),VLOOKUP($BG$516,'Banco de Dados'!$B$4:$J$50,8,FALSE)*PRINCIPAL!$H$153*(1-(PRINCIPAL!$K$153/100)),IF(AND(PRINCIPAL!$H$153&lt;&gt;"",L522=PRINCIPAL!$L$153),VLOOKUP($BG$516,'Banco de Dados'!$B$4:$J$50,8,FALSE)*PRINCIPAL!$H$153*(1-(PRINCIPAL!$M$153/100)),IF(AND(PRINCIPAL!$H$153&lt;&gt;"",L522=PRINCIPAL!$N$153),VLOOKUP($BG$516,'Banco de Dados'!$B$4:$J$50,8,FALSE)*PRINCIPAL!$H$153*(1-(PRINCIPAL!$O$153/100)),IF(PRINCIPAL!$H$153&lt;&gt;"",VLOOKUP($BG$516,'Banco de Dados'!$B$4:$J$50,8,FALSE)*PRINCIPAL!$H$153,IF(OR(L522=PRINCIPAL!$I$153,L522=PRINCIPAL!$I$153+PRINCIPAL!$I$153,L522=PRINCIPAL!$I$153+PRINCIPAL!$I$153+PRINCIPAL!$I$153),0,IF(L522=PRINCIPAL!$J$153,VLOOKUP($BG$516,'Banco de Dados'!$B$4:$J$50,6,FALSE)*(1-(PRINCIPAL!$K$153/100)),IF(L522=PRINCIPAL!$L$153,VLOOKUP($BG$516,'Banco de Dados'!$B$4:$J$50,6,FALSE)*(1-(PRINCIPAL!$M$153/100)),IF(L522=PRINCIPAL!$N$153,VLOOKUP($BG$516,'Banco de Dados'!$B$4:$J$50,6,FALSE)*(1-(PRINCIPAL!$O$153/100)),VLOOKUP($BG$516,'Banco de Dados'!$B$4:$J$50,6,FALSE)))))))))),"")</f>
        <v/>
      </c>
      <c r="BG522" s="29" t="str">
        <f>IFERROR(BF522*(IFERROR(VLOOKUP($BG$516,'Banco de Dados'!$B$4:$J$50,4,FALSE),"ERRO")),"")</f>
        <v/>
      </c>
      <c r="BH522" s="29" t="str">
        <f t="shared" si="359"/>
        <v/>
      </c>
      <c r="BI522" s="103" t="str">
        <f>IFERROR(BH522*(C522*(PRINCIPAL!$G$153/100))*0.47*(44/12),"")</f>
        <v/>
      </c>
      <c r="BJ522" s="102" t="str">
        <f t="shared" si="344"/>
        <v/>
      </c>
    </row>
    <row r="523" spans="2:62" ht="12.75" customHeight="1" x14ac:dyDescent="0.3">
      <c r="B523" s="326">
        <f t="shared" si="345"/>
        <v>2025</v>
      </c>
      <c r="C523" s="340"/>
      <c r="D523" s="1"/>
      <c r="E523" s="116">
        <v>5</v>
      </c>
      <c r="F523" s="24" t="str">
        <f>IFERROR(VLOOKUP($G$516,'Banco de Dados'!$B$4:$J$50,6,FALSE),"")</f>
        <v/>
      </c>
      <c r="G523" s="25" t="str">
        <f>IFERROR(F523*(IFERROR(VLOOKUP($G$516,'Banco de Dados'!$B$4:$J$50,4,FALSE),"ERRO")),"")</f>
        <v/>
      </c>
      <c r="H523" s="25" t="str">
        <f t="shared" si="346"/>
        <v/>
      </c>
      <c r="I523" s="103" t="str">
        <f t="shared" si="347"/>
        <v/>
      </c>
      <c r="J523" s="117" t="str">
        <f t="shared" si="348"/>
        <v/>
      </c>
      <c r="K523" s="1"/>
      <c r="L523" s="91">
        <v>5</v>
      </c>
      <c r="M523" s="24" t="str">
        <f>IFERROR(IF(AND(PRINCIPAL!$H$144&lt;&gt;"",OR(L523=PRINCIPAL!$I$144,L523=PRINCIPAL!$I$144+PRINCIPAL!$I$144,L523=PRINCIPAL!$I$144+PRINCIPAL!$I$144+PRINCIPAL!$I$144)),0,IF(AND(PRINCIPAL!$H$144&lt;&gt;"",L523=PRINCIPAL!$J$144),VLOOKUP($N$516,'Banco de Dados'!$B$4:$J$50,8,FALSE)*PRINCIPAL!$H$144*(1-(PRINCIPAL!$K$144/100)),IF(AND(PRINCIPAL!$H$144&lt;&gt;"",L523=PRINCIPAL!$L$144),VLOOKUP($N$516,'Banco de Dados'!$B$4:$J$50,8,FALSE)*PRINCIPAL!$H$144*(1-(PRINCIPAL!$M$144/100)),IF(AND(PRINCIPAL!$H$144&lt;&gt;"",L523=PRINCIPAL!$N$144),VLOOKUP($N$516,'Banco de Dados'!$B$4:$J$50,8,FALSE)*PRINCIPAL!$H$144*(1-(PRINCIPAL!$O$144/100)),IF(PRINCIPAL!$H$144&lt;&gt;"",VLOOKUP($N$516,'Banco de Dados'!$B$4:$J$50,8,FALSE)*PRINCIPAL!$H$144,IF(OR(L523=PRINCIPAL!$I$144,L523=PRINCIPAL!$I$144+PRINCIPAL!$I$144,L523=PRINCIPAL!$I$144+PRINCIPAL!$I$144+PRINCIPAL!$I$144),0,IF(L523=PRINCIPAL!$J$144,VLOOKUP($N$516,'Banco de Dados'!$B$4:$J$50,6,FALSE)*(1-(PRINCIPAL!$K$144/100)),IF(L523=PRINCIPAL!$L$144,VLOOKUP($N$516,'Banco de Dados'!$B$4:$J$50,6,FALSE)*(1-(PRINCIPAL!$M$144/100)),IF(L523=PRINCIPAL!$N$144,VLOOKUP($N$516,'Banco de Dados'!$B$4:$J$50,6,FALSE)*(1-(PRINCIPAL!$O$144/100)),VLOOKUP($N$516,'Banco de Dados'!$B$4:$J$50,6,FALSE)))))))))),"")</f>
        <v/>
      </c>
      <c r="N523" s="25" t="str">
        <f>IFERROR(M523*(IFERROR(VLOOKUP($N$516,'Banco de Dados'!$B$4:$J$50,4,FALSE),"ERRO")),"")</f>
        <v/>
      </c>
      <c r="O523" s="25" t="str">
        <f t="shared" si="349"/>
        <v/>
      </c>
      <c r="P523" s="103" t="str">
        <f>IFERROR(O523*(C523*(PRINCIPAL!$G$144/100))*0.47*(44/12),"")</f>
        <v/>
      </c>
      <c r="Q523" s="107" t="str">
        <f>IFERROR(Q522+P523,"")</f>
        <v/>
      </c>
      <c r="R523" s="29" t="str">
        <f>IFERROR(IF(AND(PRINCIPAL!$H$145&lt;&gt;"",OR(L523=PRINCIPAL!$I$145,L523=PRINCIPAL!$I$145+PRINCIPAL!$I$145,L523=PRINCIPAL!$I$145+PRINCIPAL!$I$145+PRINCIPAL!$I$145)),0,IF(AND(PRINCIPAL!$H$145&lt;&gt;"",L523=PRINCIPAL!$J$145),VLOOKUP($S$516,'Banco de Dados'!$B$4:$J$50,8,FALSE)*PRINCIPAL!$H$145*(1-(PRINCIPAL!$K$145/100)),IF(AND(PRINCIPAL!$H$145&lt;&gt;"",L523=PRINCIPAL!$L$145),VLOOKUP($S$516,'Banco de Dados'!$B$4:$J$50,8,FALSE)*PRINCIPAL!$H$145*(1-(PRINCIPAL!$M$145/100)),IF(AND(PRINCIPAL!$H$145&lt;&gt;"",L523=PRINCIPAL!$N$145),VLOOKUP($S$516,'Banco de Dados'!$B$4:$J$50,8,FALSE)*PRINCIPAL!$H$145*(1-(PRINCIPAL!$O$145/100)),IF(PRINCIPAL!$H$145&lt;&gt;"",VLOOKUP($S$516,'Banco de Dados'!$B$4:$J$50,8,FALSE)*PRINCIPAL!$H$145,IF(OR(L523=PRINCIPAL!$I$145,L523=PRINCIPAL!$I$145+PRINCIPAL!$I$145,L523=PRINCIPAL!$I$145+PRINCIPAL!$I$145+PRINCIPAL!$I$145),0,IF(L523=PRINCIPAL!$J$145,VLOOKUP($S$516,'Banco de Dados'!$B$4:$J$50,6,FALSE)*(1-(PRINCIPAL!$K$145/100)),IF(L523=PRINCIPAL!$L$145,VLOOKUP($S$516,'Banco de Dados'!$B$4:$J$50,6,FALSE)*(1-(PRINCIPAL!$M$145/100)),IF(L523=PRINCIPAL!$N$145,VLOOKUP($S$516,'Banco de Dados'!$B$4:$J$50,6,FALSE)*(1-(PRINCIPAL!$O$145/100)),VLOOKUP($S$516,'Banco de Dados'!$B$4:$J$50,6,FALSE)))))))))),"")</f>
        <v/>
      </c>
      <c r="S523" s="29" t="str">
        <f>IFERROR(R523*(IFERROR(VLOOKUP($S$516,'Banco de Dados'!$B$4:$J$50,4,FALSE),"ERRO")),"")</f>
        <v/>
      </c>
      <c r="T523" s="29" t="str">
        <f t="shared" si="350"/>
        <v/>
      </c>
      <c r="U523" s="103" t="str">
        <f>IFERROR(T523*(C523*(PRINCIPAL!$G$145/100))*0.47*(44/12),"")</f>
        <v/>
      </c>
      <c r="V523" s="103" t="str">
        <f t="shared" si="342"/>
        <v/>
      </c>
      <c r="W523" s="30" t="str">
        <f>IFERROR(IF(AND(PRINCIPAL!$H$146&lt;&gt;"",OR(L523=PRINCIPAL!$I$146,L523=PRINCIPAL!$I$146+PRINCIPAL!$I$146,L523=PRINCIPAL!$I$146+PRINCIPAL!$I$146+PRINCIPAL!$I$146)),0,IF(AND(PRINCIPAL!$H$146&lt;&gt;"",L523=PRINCIPAL!$J$146),VLOOKUP($X$516,'Banco de Dados'!$B$4:$J$50,8,FALSE)*PRINCIPAL!$H$146*(1-(PRINCIPAL!$K$146/100)),IF(AND(PRINCIPAL!$H$146&lt;&gt;"",L523=PRINCIPAL!$L$146),VLOOKUP($X$516,'Banco de Dados'!$B$4:$J$50,8,FALSE)*PRINCIPAL!$H$146*(1-(PRINCIPAL!$M$146/100)),IF(AND(PRINCIPAL!$H$146&lt;&gt;"",L523=PRINCIPAL!$N$146),VLOOKUP($X$516,'Banco de Dados'!$B$4:$J$50,8,FALSE)*PRINCIPAL!$H$146*(1-(PRINCIPAL!$O$146/100)),IF(PRINCIPAL!$H$146&lt;&gt;"",VLOOKUP($X$516,'Banco de Dados'!$B$4:$J$50,8,FALSE)*PRINCIPAL!$H$146,IF(OR(L523=PRINCIPAL!$I$146,L523=PRINCIPAL!$I$146+PRINCIPAL!$I$146,L523=PRINCIPAL!$I$146+PRINCIPAL!$I$146+PRINCIPAL!$I$146),0,IF(L523=PRINCIPAL!$J$146,VLOOKUP($X$516,'Banco de Dados'!$B$4:$J$50,6,FALSE)*(1-(PRINCIPAL!$K$146/100)),IF(L523=PRINCIPAL!$L$146,VLOOKUP($X$516,'Banco de Dados'!$B$4:$J$50,6,FALSE)*(1-(PRINCIPAL!$M$146/100)),IF(L523=PRINCIPAL!$N$146,VLOOKUP($X$516,'Banco de Dados'!$B$4:$J$50,6,FALSE)*(1-(PRINCIPAL!$O$146/100)),VLOOKUP($X$516,'Banco de Dados'!$B$4:$J$50,6,FALSE)))))))))),"")</f>
        <v/>
      </c>
      <c r="X523" s="29" t="str">
        <f>IFERROR(W523*(IFERROR(VLOOKUP($X$516,'Banco de Dados'!$B$4:$J$50,4,FALSE),"ERRO")),"")</f>
        <v/>
      </c>
      <c r="Y523" s="29" t="str">
        <f t="shared" si="360"/>
        <v/>
      </c>
      <c r="Z523" s="103" t="str">
        <f>IFERROR(Y523*(C523*(PRINCIPAL!$G$146/100))*0.47*(44/12),"")</f>
        <v/>
      </c>
      <c r="AA523" s="111" t="str">
        <f t="shared" si="361"/>
        <v/>
      </c>
      <c r="AB523" s="30" t="str">
        <f>IFERROR(IF(AND(PRINCIPAL!$H$147&lt;&gt;"",OR(L523=PRINCIPAL!$I$147,L523=PRINCIPAL!$I$147+PRINCIPAL!$I$147,L523=PRINCIPAL!$I$147+PRINCIPAL!$I$147+PRINCIPAL!$I$147)),0,IF(AND(PRINCIPAL!$H$147&lt;&gt;"",L523=PRINCIPAL!$J$147),VLOOKUP($AC$516,'Banco de Dados'!$B$4:$J$50,8,FALSE)*PRINCIPAL!$H$147*(1-(PRINCIPAL!$K$147/100)),IF(AND(PRINCIPAL!$H$147&lt;&gt;"",L523=PRINCIPAL!$L$147),VLOOKUP($AC$516,'Banco de Dados'!$B$4:$J$50,8,FALSE)*PRINCIPAL!$H$147*(1-(PRINCIPAL!$M$147/100)),IF(AND(PRINCIPAL!$H$147&lt;&gt;"",L523=PRINCIPAL!$N$147),VLOOKUP($AC$516,'Banco de Dados'!$B$4:$J$50,8,FALSE)*PRINCIPAL!$H$147*(1-(PRINCIPAL!$O$147/100)),IF(PRINCIPAL!$H$147&lt;&gt;"",VLOOKUP($AC$516,'Banco de Dados'!$B$4:$J$50,8,FALSE)*PRINCIPAL!$H$147,IF(OR(L523=PRINCIPAL!$I$147,L523=PRINCIPAL!$I$147+PRINCIPAL!$I$147,L523=PRINCIPAL!$I$147+PRINCIPAL!$I$147+PRINCIPAL!$I$147),0,IF(L523=PRINCIPAL!$J$147,VLOOKUP($AC$516,'Banco de Dados'!$B$4:$J$50,6,FALSE)*(1-(PRINCIPAL!$K$147/100)),IF(L523=PRINCIPAL!$L$147,VLOOKUP($AC$516,'Banco de Dados'!$B$4:$J$50,6,FALSE)*(1-(PRINCIPAL!$M$147/100)),IF(L523=PRINCIPAL!$N$147,VLOOKUP($AC$516,'Banco de Dados'!$B$4:$J$50,6,FALSE)*(1-(PRINCIPAL!$O$147/100)),VLOOKUP($AC$516,'Banco de Dados'!$B$4:$J$50,6,FALSE)))))))))),"")</f>
        <v/>
      </c>
      <c r="AC523" s="29" t="str">
        <f>IFERROR(AB523*(IFERROR(VLOOKUP($AC$516,'Banco de Dados'!$B$4:$J$50,4,FALSE),"ERRO")),"")</f>
        <v/>
      </c>
      <c r="AD523" s="29" t="str">
        <f t="shared" si="351"/>
        <v/>
      </c>
      <c r="AE523" s="103" t="str">
        <f>IFERROR(AD523*(C523*(PRINCIPAL!$G$147/100))*0.47*(44/12),"")</f>
        <v/>
      </c>
      <c r="AF523" s="111" t="str">
        <f t="shared" si="352"/>
        <v/>
      </c>
      <c r="AG523" s="30" t="str">
        <f>IFERROR(IF(AND(PRINCIPAL!$H$148&lt;&gt;"",OR(L523=PRINCIPAL!$I$148,L523=PRINCIPAL!$I$148+PRINCIPAL!$I$148,L523=PRINCIPAL!$I$148+PRINCIPAL!$I$148+PRINCIPAL!$I$148)),0,IF(AND(PRINCIPAL!$H$148&lt;&gt;"",L523=PRINCIPAL!$J$148),VLOOKUP($AH$516,'Banco de Dados'!$B$4:$J$50,8,FALSE)*PRINCIPAL!$H$148*(1-(PRINCIPAL!$K$148/100)),IF(AND(PRINCIPAL!$H$148&lt;&gt;"",L523=PRINCIPAL!$L$148),VLOOKUP($AH$516,'Banco de Dados'!$B$4:$J$50,8,FALSE)*PRINCIPAL!$H$148*(1-(PRINCIPAL!$M$148/100)),IF(AND(PRINCIPAL!$H$148&lt;&gt;"",L523=PRINCIPAL!$N$148),VLOOKUP($AH$516,'Banco de Dados'!$B$4:$J$50,8,FALSE)*PRINCIPAL!$H$148*(1-(PRINCIPAL!$O$148/100)),IF(PRINCIPAL!$H$148&lt;&gt;"",VLOOKUP($AH$516,'Banco de Dados'!$B$4:$J$50,8,FALSE)*PRINCIPAL!$H$148,IF(OR(L523=PRINCIPAL!$I$148,L523=PRINCIPAL!$I$148+PRINCIPAL!$I$148,L523=PRINCIPAL!$I$148+PRINCIPAL!$I$148+PRINCIPAL!$I$148),0,IF(L523=PRINCIPAL!$J$148,VLOOKUP($AH$516,'Banco de Dados'!$B$4:$J$50,6,FALSE)*(1-(PRINCIPAL!$K$148/100)),IF(L523=PRINCIPAL!$L$148,VLOOKUP($AH$516,'Banco de Dados'!$B$4:$J$50,6,FALSE)*(1-(PRINCIPAL!$M$148/100)),IF(L523=PRINCIPAL!$N$148,VLOOKUP($AH$516,'Banco de Dados'!$B$4:$J$50,6,FALSE)*(1-(PRINCIPAL!$O$148/100)),VLOOKUP($AH$516,'Banco de Dados'!$B$4:$J$50,6,FALSE)))))))))),"")</f>
        <v/>
      </c>
      <c r="AH523" s="29" t="str">
        <f>IFERROR(AG523*(IFERROR(VLOOKUP($AH$516,'Banco de Dados'!$B$4:$J$50,4,FALSE),"ERRO")),"")</f>
        <v/>
      </c>
      <c r="AI523" s="29" t="str">
        <f t="shared" si="353"/>
        <v/>
      </c>
      <c r="AJ523" s="103" t="str">
        <f>IFERROR(AI523*(C523*(PRINCIPAL!$G$148/100))*0.47*(44/12),"")</f>
        <v/>
      </c>
      <c r="AK523" s="111" t="str">
        <f t="shared" si="362"/>
        <v/>
      </c>
      <c r="AL523" s="30" t="str">
        <f>IFERROR(IF(AND(PRINCIPAL!$H$149&lt;&gt;"",OR(L523=PRINCIPAL!$I$149,L523=PRINCIPAL!$I$149+PRINCIPAL!$I$149,L523=PRINCIPAL!$I$149+PRINCIPAL!$I$149+PRINCIPAL!$I$149)),0,IF(AND(PRINCIPAL!$H$149&lt;&gt;"",L523=PRINCIPAL!$J$149),VLOOKUP($AM$516,'Banco de Dados'!$B$4:$J$50,8,FALSE)*PRINCIPAL!$H$149*(1-(PRINCIPAL!$K$149/100)),IF(AND(PRINCIPAL!$H$149&lt;&gt;"",L523=PRINCIPAL!$L$149),VLOOKUP($AM$516,'Banco de Dados'!$B$4:$J$50,8,FALSE)*PRINCIPAL!$H$149*(1-(PRINCIPAL!$M$149/100)),IF(AND(PRINCIPAL!$H$149&lt;&gt;"",L523=PRINCIPAL!$N$149),VLOOKUP($AM$516,'Banco de Dados'!$B$4:$J$50,8,FALSE)*PRINCIPAL!$H$149*(1-(PRINCIPAL!$O$149/100)),IF(PRINCIPAL!$H$149&lt;&gt;"",VLOOKUP($AM$516,'Banco de Dados'!$B$4:$J$50,8,FALSE)*PRINCIPAL!$H$149,IF(OR(L523=PRINCIPAL!$I$149,L523=PRINCIPAL!$I$149+PRINCIPAL!$I$149,L523=PRINCIPAL!$I$149+PRINCIPAL!$I$149+PRINCIPAL!$I$149),0,IF(L523=PRINCIPAL!$J$149,VLOOKUP($AM$516,'Banco de Dados'!$B$4:$J$50,6,FALSE)*(1-(PRINCIPAL!$K$149/100)),IF(L523=PRINCIPAL!$L$149,VLOOKUP($AM$516,'Banco de Dados'!$B$4:$J$50,6,FALSE)*(1-(PRINCIPAL!$M$149/100)),IF(L523=PRINCIPAL!$N$149,VLOOKUP($AM$516,'Banco de Dados'!$B$4:$J$50,6,FALSE)*(1-(PRINCIPAL!$O$149/100)),VLOOKUP($AM$516,'Banco de Dados'!$B$4:$J$50,6,FALSE)))))))))),"")</f>
        <v/>
      </c>
      <c r="AM523" s="29" t="str">
        <f>IFERROR(AL523*(IFERROR(VLOOKUP($AM$516,'Banco de Dados'!$B$4:$J$50,4,FALSE),"ERRO")),"")</f>
        <v/>
      </c>
      <c r="AN523" s="29" t="str">
        <f t="shared" si="354"/>
        <v/>
      </c>
      <c r="AO523" s="103" t="str">
        <f>IFERROR(AN523*(C523*(PRINCIPAL!$G$149/100))*0.47*(44/12),"")</f>
        <v/>
      </c>
      <c r="AP523" s="111" t="str">
        <f t="shared" si="355"/>
        <v/>
      </c>
      <c r="AQ523" s="30" t="str">
        <f>IFERROR(IF(AND(PRINCIPAL!$H$150&lt;&gt;"",OR(L523=PRINCIPAL!$I$150,L523=PRINCIPAL!$I$150+PRINCIPAL!$I$150,L523=PRINCIPAL!$I$150+PRINCIPAL!$I$150+PRINCIPAL!$I$150)),0,IF(AND(PRINCIPAL!$H$150&lt;&gt;"",L523=PRINCIPAL!$J$150),VLOOKUP($AR$516,'Banco de Dados'!$B$4:$J$50,8,FALSE)*PRINCIPAL!$H$150*(1-(PRINCIPAL!$K$150/100)),IF(AND(PRINCIPAL!$H$150&lt;&gt;"",L523=PRINCIPAL!$L$150),VLOOKUP($AR$516,'Banco de Dados'!$B$4:$J$50,8,FALSE)*PRINCIPAL!$H$150*(1-(PRINCIPAL!$M$150/100)),IF(AND(PRINCIPAL!$H$150&lt;&gt;"",L523=PRINCIPAL!$N$150),VLOOKUP($AR$516,'Banco de Dados'!$B$4:$J$50,8,FALSE)*PRINCIPAL!$H$150*(1-(PRINCIPAL!$O$150/100)),IF(PRINCIPAL!$H$150&lt;&gt;"",VLOOKUP($AR$516,'Banco de Dados'!$B$4:$J$50,8,FALSE)*PRINCIPAL!$H$150,IF(OR(L523=PRINCIPAL!$I$150,L523=PRINCIPAL!$I$150+PRINCIPAL!$I$150,L523=PRINCIPAL!$I$150+PRINCIPAL!$I$150+PRINCIPAL!$I$150),0,IF(L523=PRINCIPAL!$J$150,VLOOKUP($AR$516,'Banco de Dados'!$B$4:$J$50,6,FALSE)*(1-(PRINCIPAL!$K$150/100)),IF(L523=PRINCIPAL!$L$150,VLOOKUP($AR$516,'Banco de Dados'!$B$4:$J$50,6,FALSE)*(1-(PRINCIPAL!$M$150/100)),IF(L523=PRINCIPAL!$N$150,VLOOKUP($AR$516,'Banco de Dados'!$B$4:$J$50,6,FALSE)*(1-(PRINCIPAL!$O$150/100)),VLOOKUP($AR$516,'Banco de Dados'!$B$4:$J$50,6,FALSE)))))))))),"")</f>
        <v/>
      </c>
      <c r="AR523" s="29" t="str">
        <f>IFERROR(AQ523*(IFERROR(VLOOKUP($AR$516,'Banco de Dados'!$B$4:$J$50,4,FALSE),"ERRO")),"")</f>
        <v/>
      </c>
      <c r="AS523" s="29" t="str">
        <f t="shared" si="356"/>
        <v/>
      </c>
      <c r="AT523" s="103" t="str">
        <f>IFERROR(AS523*(C523*(PRINCIPAL!$G$150/100))*0.47*(44/12),"")</f>
        <v/>
      </c>
      <c r="AU523" s="111" t="str">
        <f t="shared" si="357"/>
        <v/>
      </c>
      <c r="AV523" s="30" t="str">
        <f>IFERROR(IF(AND(PRINCIPAL!$H$151&lt;&gt;"",OR(L523=PRINCIPAL!$I$151,L523=PRINCIPAL!$I$151+PRINCIPAL!$I$151,L523=PRINCIPAL!$I$151+PRINCIPAL!$I$151+PRINCIPAL!$I$151)),0,IF(AND(PRINCIPAL!$H$151&lt;&gt;"",L523=PRINCIPAL!$J$151),VLOOKUP($AW$516,'Banco de Dados'!$B$4:$J$50,8,FALSE)*PRINCIPAL!$H$151*(1-(PRINCIPAL!$K$151/100)),IF(AND(PRINCIPAL!$H$151&lt;&gt;"",L523=PRINCIPAL!$L$151),VLOOKUP($AW$516,'Banco de Dados'!$B$4:$J$50,8,FALSE)*PRINCIPAL!$H$151*(1-(PRINCIPAL!$M$151/100)),IF(AND(PRINCIPAL!$H$151&lt;&gt;"",L523=PRINCIPAL!$N$151),VLOOKUP($AW$516,'Banco de Dados'!$B$4:$J$50,8,FALSE)*PRINCIPAL!$H$151*(1-(PRINCIPAL!$O$151/100)),IF(PRINCIPAL!$H$151&lt;&gt;"",VLOOKUP($AW$516,'Banco de Dados'!$B$4:$J$50,8,FALSE)*PRINCIPAL!$H$151,IF(OR(L523=PRINCIPAL!$I$151,L523=PRINCIPAL!$I$151+PRINCIPAL!$I$151,L523=PRINCIPAL!$I$151+PRINCIPAL!$I$151+PRINCIPAL!$I$151),0,IF(L523=PRINCIPAL!$J$151,VLOOKUP($AW$516,'Banco de Dados'!$B$4:$J$50,6,FALSE)*(1-(PRINCIPAL!$K$151/100)),IF(L523=PRINCIPAL!$L$151,VLOOKUP($AW$516,'Banco de Dados'!$B$4:$J$50,6,FALSE)*(1-(PRINCIPAL!$M$151/100)),IF(L523=PRINCIPAL!$N$151,VLOOKUP($AW$516,'Banco de Dados'!$B$4:$J$50,6,FALSE)*(1-(PRINCIPAL!$O$151/100)),VLOOKUP($AW$516,'Banco de Dados'!$B$4:$J$50,6,FALSE)))))))))),"")</f>
        <v/>
      </c>
      <c r="AW523" s="29" t="str">
        <f>IFERROR(AV523*(IFERROR(VLOOKUP($AW$516,'Banco de Dados'!$B$4:$J$50,4,FALSE),"ERRO")),"")</f>
        <v/>
      </c>
      <c r="AX523" s="29" t="str">
        <f t="shared" si="358"/>
        <v/>
      </c>
      <c r="AY523" s="103" t="str">
        <f>IFERROR(AX523*(C523*(PRINCIPAL!$G$151/100))*0.47*(44/12),"")</f>
        <v/>
      </c>
      <c r="AZ523" s="111" t="str">
        <f t="shared" si="363"/>
        <v/>
      </c>
      <c r="BA523" s="30" t="str">
        <f>IFERROR(IF(AND(PRINCIPAL!$H$152&lt;&gt;"",OR(L523=PRINCIPAL!$I$152,L523=PRINCIPAL!$I$152+PRINCIPAL!$I$152,L523=PRINCIPAL!$I$152+PRINCIPAL!$I$152+PRINCIPAL!$I$152)),0,IF(AND(PRINCIPAL!$H$152&lt;&gt;"",L523=PRINCIPAL!$J$152),VLOOKUP($BB$516,'Banco de Dados'!$B$4:$J$50,8,FALSE)*PRINCIPAL!$H$152*(1-(PRINCIPAL!$K$152/100)),IF(AND(PRINCIPAL!$H$152&lt;&gt;"",L523=PRINCIPAL!$L$152),VLOOKUP($BB$516,'Banco de Dados'!$B$4:$J$50,8,FALSE)*PRINCIPAL!$H$152*(1-(PRINCIPAL!$M$152/100)),IF(AND(PRINCIPAL!$H$152&lt;&gt;"",L523=PRINCIPAL!$N$152),VLOOKUP($BB$516,'Banco de Dados'!$B$4:$J$50,8,FALSE)*PRINCIPAL!$H$152*(1-(PRINCIPAL!$O$152/100)),IF(PRINCIPAL!$H$152&lt;&gt;"",VLOOKUP($BB$516,'Banco de Dados'!$B$4:$J$50,8,FALSE)*PRINCIPAL!$H$152,IF(OR(L523=PRINCIPAL!$I$152,L523=PRINCIPAL!$I$152+PRINCIPAL!$I$152,L523=PRINCIPAL!$I$152+PRINCIPAL!$I$152+PRINCIPAL!$I$152),0,IF(L523=PRINCIPAL!$J$152,VLOOKUP($BB$516,'Banco de Dados'!$B$4:$J$50,6,FALSE)*(1-(PRINCIPAL!$K$152/100)),IF(L523=PRINCIPAL!$L$152,VLOOKUP($BB$516,'Banco de Dados'!$B$4:$J$50,6,FALSE)*(1-(PRINCIPAL!$M$152/100)),IF(L523=PRINCIPAL!$N$152,VLOOKUP($BB$516,'Banco de Dados'!$B$4:$J$50,6,FALSE)*(1-(PRINCIPAL!$O$152/100)),VLOOKUP($BB$516,'Banco de Dados'!$B$4:$J$50,6,FALSE)))))))))),"")</f>
        <v/>
      </c>
      <c r="BB523" s="29" t="str">
        <f>IFERROR(BA523*(IFERROR(VLOOKUP($BB$516,'Banco de Dados'!$B$4:$J$50,4,FALSE),"ERRO")),"")</f>
        <v/>
      </c>
      <c r="BC523" s="29" t="str">
        <f t="shared" si="364"/>
        <v/>
      </c>
      <c r="BD523" s="103" t="str">
        <f>IFERROR(BC523*(C523*(PRINCIPAL!$G$152/100))*0.47*(44/12),"")</f>
        <v/>
      </c>
      <c r="BE523" s="111" t="str">
        <f t="shared" si="343"/>
        <v/>
      </c>
      <c r="BF523" s="30" t="str">
        <f>IFERROR(IF(AND(PRINCIPAL!$H$153&lt;&gt;"",OR(L523=PRINCIPAL!$I$153,L523=PRINCIPAL!$I$153+PRINCIPAL!$I$153,L523=PRINCIPAL!$I$153+PRINCIPAL!$I$153+PRINCIPAL!$I$153)),0,IF(AND(PRINCIPAL!$H$153&lt;&gt;"",L523=PRINCIPAL!$J$153),VLOOKUP($BG$516,'Banco de Dados'!$B$4:$J$50,8,FALSE)*PRINCIPAL!$H$153*(1-(PRINCIPAL!$K$153/100)),IF(AND(PRINCIPAL!$H$153&lt;&gt;"",L523=PRINCIPAL!$L$153),VLOOKUP($BG$516,'Banco de Dados'!$B$4:$J$50,8,FALSE)*PRINCIPAL!$H$153*(1-(PRINCIPAL!$M$153/100)),IF(AND(PRINCIPAL!$H$153&lt;&gt;"",L523=PRINCIPAL!$N$153),VLOOKUP($BG$516,'Banco de Dados'!$B$4:$J$50,8,FALSE)*PRINCIPAL!$H$153*(1-(PRINCIPAL!$O$153/100)),IF(PRINCIPAL!$H$153&lt;&gt;"",VLOOKUP($BG$516,'Banco de Dados'!$B$4:$J$50,8,FALSE)*PRINCIPAL!$H$153,IF(OR(L523=PRINCIPAL!$I$153,L523=PRINCIPAL!$I$153+PRINCIPAL!$I$153,L523=PRINCIPAL!$I$153+PRINCIPAL!$I$153+PRINCIPAL!$I$153),0,IF(L523=PRINCIPAL!$J$153,VLOOKUP($BG$516,'Banco de Dados'!$B$4:$J$50,6,FALSE)*(1-(PRINCIPAL!$K$153/100)),IF(L523=PRINCIPAL!$L$153,VLOOKUP($BG$516,'Banco de Dados'!$B$4:$J$50,6,FALSE)*(1-(PRINCIPAL!$M$153/100)),IF(L523=PRINCIPAL!$N$153,VLOOKUP($BG$516,'Banco de Dados'!$B$4:$J$50,6,FALSE)*(1-(PRINCIPAL!$O$153/100)),VLOOKUP($BG$516,'Banco de Dados'!$B$4:$J$50,6,FALSE)))))))))),"")</f>
        <v/>
      </c>
      <c r="BG523" s="29" t="str">
        <f>IFERROR(BF523*(IFERROR(VLOOKUP($BG$516,'Banco de Dados'!$B$4:$J$50,4,FALSE),"ERRO")),"")</f>
        <v/>
      </c>
      <c r="BH523" s="29" t="str">
        <f t="shared" si="359"/>
        <v/>
      </c>
      <c r="BI523" s="103" t="str">
        <f>IFERROR(BH523*(C523*(PRINCIPAL!$G$153/100))*0.47*(44/12),"")</f>
        <v/>
      </c>
      <c r="BJ523" s="102" t="str">
        <f t="shared" si="344"/>
        <v/>
      </c>
    </row>
    <row r="524" spans="2:62" ht="12.75" customHeight="1" x14ac:dyDescent="0.3">
      <c r="B524" s="326">
        <f t="shared" si="345"/>
        <v>2026</v>
      </c>
      <c r="C524" s="340"/>
      <c r="D524" s="1"/>
      <c r="E524" s="116">
        <v>6</v>
      </c>
      <c r="F524" s="24" t="str">
        <f>IFERROR(VLOOKUP($G$516,'Banco de Dados'!$B$4:$J$50,6,FALSE),"")</f>
        <v/>
      </c>
      <c r="G524" s="25" t="str">
        <f>IFERROR(F524*(IFERROR(VLOOKUP($G$516,'Banco de Dados'!$B$4:$J$50,4,FALSE),"ERRO")),"")</f>
        <v/>
      </c>
      <c r="H524" s="25" t="str">
        <f t="shared" si="346"/>
        <v/>
      </c>
      <c r="I524" s="103" t="str">
        <f t="shared" si="347"/>
        <v/>
      </c>
      <c r="J524" s="117" t="str">
        <f t="shared" si="348"/>
        <v/>
      </c>
      <c r="K524" s="1"/>
      <c r="L524" s="91">
        <v>6</v>
      </c>
      <c r="M524" s="24" t="str">
        <f>IFERROR(IF(AND(PRINCIPAL!$H$144&lt;&gt;"",OR(L524=PRINCIPAL!$I$144,L524=PRINCIPAL!$I$144+PRINCIPAL!$I$144,L524=PRINCIPAL!$I$144+PRINCIPAL!$I$144+PRINCIPAL!$I$144)),0,IF(AND(PRINCIPAL!$H$144&lt;&gt;"",L524=PRINCIPAL!$J$144),VLOOKUP($N$516,'Banco de Dados'!$B$4:$J$50,8,FALSE)*PRINCIPAL!$H$144*(1-(PRINCIPAL!$K$144/100)),IF(AND(PRINCIPAL!$H$144&lt;&gt;"",L524=PRINCIPAL!$L$144),VLOOKUP($N$516,'Banco de Dados'!$B$4:$J$50,8,FALSE)*PRINCIPAL!$H$144*(1-(PRINCIPAL!$M$144/100)),IF(AND(PRINCIPAL!$H$144&lt;&gt;"",L524=PRINCIPAL!$N$144),VLOOKUP($N$516,'Banco de Dados'!$B$4:$J$50,8,FALSE)*PRINCIPAL!$H$144*(1-(PRINCIPAL!$O$144/100)),IF(PRINCIPAL!$H$144&lt;&gt;"",VLOOKUP($N$516,'Banco de Dados'!$B$4:$J$50,8,FALSE)*PRINCIPAL!$H$144,IF(OR(L524=PRINCIPAL!$I$144,L524=PRINCIPAL!$I$144+PRINCIPAL!$I$144,L524=PRINCIPAL!$I$144+PRINCIPAL!$I$144+PRINCIPAL!$I$144),0,IF(L524=PRINCIPAL!$J$144,VLOOKUP($N$516,'Banco de Dados'!$B$4:$J$50,6,FALSE)*(1-(PRINCIPAL!$K$144/100)),IF(L524=PRINCIPAL!$L$144,VLOOKUP($N$516,'Banco de Dados'!$B$4:$J$50,6,FALSE)*(1-(PRINCIPAL!$M$144/100)),IF(L524=PRINCIPAL!$N$144,VLOOKUP($N$516,'Banco de Dados'!$B$4:$J$50,6,FALSE)*(1-(PRINCIPAL!$O$144/100)),VLOOKUP($N$516,'Banco de Dados'!$B$4:$J$50,6,FALSE)))))))))),"")</f>
        <v/>
      </c>
      <c r="N524" s="25" t="str">
        <f>IFERROR(M524*(IFERROR(VLOOKUP($N$516,'Banco de Dados'!$B$4:$J$50,4,FALSE),"ERRO")),"")</f>
        <v/>
      </c>
      <c r="O524" s="25" t="str">
        <f t="shared" si="349"/>
        <v/>
      </c>
      <c r="P524" s="103" t="str">
        <f>IFERROR(O524*(C524*(PRINCIPAL!$G$144/100))*0.47*(44/12),"")</f>
        <v/>
      </c>
      <c r="Q524" s="107" t="str">
        <f t="shared" ref="Q524:Q534" si="365">IFERROR(Q523+P524,"")</f>
        <v/>
      </c>
      <c r="R524" s="29" t="str">
        <f>IFERROR(IF(AND(PRINCIPAL!$H$145&lt;&gt;"",OR(L524=PRINCIPAL!$I$145,L524=PRINCIPAL!$I$145+PRINCIPAL!$I$145,L524=PRINCIPAL!$I$145+PRINCIPAL!$I$145+PRINCIPAL!$I$145)),0,IF(AND(PRINCIPAL!$H$145&lt;&gt;"",L524=PRINCIPAL!$J$145),VLOOKUP($S$516,'Banco de Dados'!$B$4:$J$50,8,FALSE)*PRINCIPAL!$H$145*(1-(PRINCIPAL!$K$145/100)),IF(AND(PRINCIPAL!$H$145&lt;&gt;"",L524=PRINCIPAL!$L$145),VLOOKUP($S$516,'Banco de Dados'!$B$4:$J$50,8,FALSE)*PRINCIPAL!$H$145*(1-(PRINCIPAL!$M$145/100)),IF(AND(PRINCIPAL!$H$145&lt;&gt;"",L524=PRINCIPAL!$N$145),VLOOKUP($S$516,'Banco de Dados'!$B$4:$J$50,8,FALSE)*PRINCIPAL!$H$145*(1-(PRINCIPAL!$O$145/100)),IF(PRINCIPAL!$H$145&lt;&gt;"",VLOOKUP($S$516,'Banco de Dados'!$B$4:$J$50,8,FALSE)*PRINCIPAL!$H$145,IF(OR(L524=PRINCIPAL!$I$145,L524=PRINCIPAL!$I$145+PRINCIPAL!$I$145,L524=PRINCIPAL!$I$145+PRINCIPAL!$I$145+PRINCIPAL!$I$145),0,IF(L524=PRINCIPAL!$J$145,VLOOKUP($S$516,'Banco de Dados'!$B$4:$J$50,6,FALSE)*(1-(PRINCIPAL!$K$145/100)),IF(L524=PRINCIPAL!$L$145,VLOOKUP($S$516,'Banco de Dados'!$B$4:$J$50,6,FALSE)*(1-(PRINCIPAL!$M$145/100)),IF(L524=PRINCIPAL!$N$145,VLOOKUP($S$516,'Banco de Dados'!$B$4:$J$50,6,FALSE)*(1-(PRINCIPAL!$O$145/100)),VLOOKUP($S$516,'Banco de Dados'!$B$4:$J$50,6,FALSE)))))))))),"")</f>
        <v/>
      </c>
      <c r="S524" s="29" t="str">
        <f>IFERROR(R524*(IFERROR(VLOOKUP($S$516,'Banco de Dados'!$B$4:$J$50,4,FALSE),"ERRO")),"")</f>
        <v/>
      </c>
      <c r="T524" s="29" t="str">
        <f t="shared" si="350"/>
        <v/>
      </c>
      <c r="U524" s="103" t="str">
        <f>IFERROR(T524*(C524*(PRINCIPAL!$G$145/100))*0.47*(44/12),"")</f>
        <v/>
      </c>
      <c r="V524" s="103" t="str">
        <f t="shared" si="342"/>
        <v/>
      </c>
      <c r="W524" s="30" t="str">
        <f>IFERROR(IF(AND(PRINCIPAL!$H$146&lt;&gt;"",OR(L524=PRINCIPAL!$I$146,L524=PRINCIPAL!$I$146+PRINCIPAL!$I$146,L524=PRINCIPAL!$I$146+PRINCIPAL!$I$146+PRINCIPAL!$I$146)),0,IF(AND(PRINCIPAL!$H$146&lt;&gt;"",L524=PRINCIPAL!$J$146),VLOOKUP($X$516,'Banco de Dados'!$B$4:$J$50,8,FALSE)*PRINCIPAL!$H$146*(1-(PRINCIPAL!$K$146/100)),IF(AND(PRINCIPAL!$H$146&lt;&gt;"",L524=PRINCIPAL!$L$146),VLOOKUP($X$516,'Banco de Dados'!$B$4:$J$50,8,FALSE)*PRINCIPAL!$H$146*(1-(PRINCIPAL!$M$146/100)),IF(AND(PRINCIPAL!$H$146&lt;&gt;"",L524=PRINCIPAL!$N$146),VLOOKUP($X$516,'Banco de Dados'!$B$4:$J$50,8,FALSE)*PRINCIPAL!$H$146*(1-(PRINCIPAL!$O$146/100)),IF(PRINCIPAL!$H$146&lt;&gt;"",VLOOKUP($X$516,'Banco de Dados'!$B$4:$J$50,8,FALSE)*PRINCIPAL!$H$146,IF(OR(L524=PRINCIPAL!$I$146,L524=PRINCIPAL!$I$146+PRINCIPAL!$I$146,L524=PRINCIPAL!$I$146+PRINCIPAL!$I$146+PRINCIPAL!$I$146),0,IF(L524=PRINCIPAL!$J$146,VLOOKUP($X$516,'Banco de Dados'!$B$4:$J$50,6,FALSE)*(1-(PRINCIPAL!$K$146/100)),IF(L524=PRINCIPAL!$L$146,VLOOKUP($X$516,'Banco de Dados'!$B$4:$J$50,6,FALSE)*(1-(PRINCIPAL!$M$146/100)),IF(L524=PRINCIPAL!$N$146,VLOOKUP($X$516,'Banco de Dados'!$B$4:$J$50,6,FALSE)*(1-(PRINCIPAL!$O$146/100)),VLOOKUP($X$516,'Banco de Dados'!$B$4:$J$50,6,FALSE)))))))))),"")</f>
        <v/>
      </c>
      <c r="X524" s="29" t="str">
        <f>IFERROR(W524*(IFERROR(VLOOKUP($X$516,'Banco de Dados'!$B$4:$J$50,4,FALSE),"ERRO")),"")</f>
        <v/>
      </c>
      <c r="Y524" s="29" t="str">
        <f t="shared" si="360"/>
        <v/>
      </c>
      <c r="Z524" s="103" t="str">
        <f>IFERROR(Y524*(C524*(PRINCIPAL!$G$146/100))*0.47*(44/12),"")</f>
        <v/>
      </c>
      <c r="AA524" s="111" t="str">
        <f t="shared" si="361"/>
        <v/>
      </c>
      <c r="AB524" s="30" t="str">
        <f>IFERROR(IF(AND(PRINCIPAL!$H$147&lt;&gt;"",OR(L524=PRINCIPAL!$I$147,L524=PRINCIPAL!$I$147+PRINCIPAL!$I$147,L524=PRINCIPAL!$I$147+PRINCIPAL!$I$147+PRINCIPAL!$I$147)),0,IF(AND(PRINCIPAL!$H$147&lt;&gt;"",L524=PRINCIPAL!$J$147),VLOOKUP($AC$516,'Banco de Dados'!$B$4:$J$50,8,FALSE)*PRINCIPAL!$H$147*(1-(PRINCIPAL!$K$147/100)),IF(AND(PRINCIPAL!$H$147&lt;&gt;"",L524=PRINCIPAL!$L$147),VLOOKUP($AC$516,'Banco de Dados'!$B$4:$J$50,8,FALSE)*PRINCIPAL!$H$147*(1-(PRINCIPAL!$M$147/100)),IF(AND(PRINCIPAL!$H$147&lt;&gt;"",L524=PRINCIPAL!$N$147),VLOOKUP($AC$516,'Banco de Dados'!$B$4:$J$50,8,FALSE)*PRINCIPAL!$H$147*(1-(PRINCIPAL!$O$147/100)),IF(PRINCIPAL!$H$147&lt;&gt;"",VLOOKUP($AC$516,'Banco de Dados'!$B$4:$J$50,8,FALSE)*PRINCIPAL!$H$147,IF(OR(L524=PRINCIPAL!$I$147,L524=PRINCIPAL!$I$147+PRINCIPAL!$I$147,L524=PRINCIPAL!$I$147+PRINCIPAL!$I$147+PRINCIPAL!$I$147),0,IF(L524=PRINCIPAL!$J$147,VLOOKUP($AC$516,'Banco de Dados'!$B$4:$J$50,6,FALSE)*(1-(PRINCIPAL!$K$147/100)),IF(L524=PRINCIPAL!$L$147,VLOOKUP($AC$516,'Banco de Dados'!$B$4:$J$50,6,FALSE)*(1-(PRINCIPAL!$M$147/100)),IF(L524=PRINCIPAL!$N$147,VLOOKUP($AC$516,'Banco de Dados'!$B$4:$J$50,6,FALSE)*(1-(PRINCIPAL!$O$147/100)),VLOOKUP($AC$516,'Banco de Dados'!$B$4:$J$50,6,FALSE)))))))))),"")</f>
        <v/>
      </c>
      <c r="AC524" s="29" t="str">
        <f>IFERROR(AB524*(IFERROR(VLOOKUP($AC$516,'Banco de Dados'!$B$4:$J$50,4,FALSE),"ERRO")),"")</f>
        <v/>
      </c>
      <c r="AD524" s="29" t="str">
        <f t="shared" si="351"/>
        <v/>
      </c>
      <c r="AE524" s="103" t="str">
        <f>IFERROR(AD524*(C524*(PRINCIPAL!$G$147/100))*0.47*(44/12),"")</f>
        <v/>
      </c>
      <c r="AF524" s="111" t="str">
        <f t="shared" si="352"/>
        <v/>
      </c>
      <c r="AG524" s="30" t="str">
        <f>IFERROR(IF(AND(PRINCIPAL!$H$148&lt;&gt;"",OR(L524=PRINCIPAL!$I$148,L524=PRINCIPAL!$I$148+PRINCIPAL!$I$148,L524=PRINCIPAL!$I$148+PRINCIPAL!$I$148+PRINCIPAL!$I$148)),0,IF(AND(PRINCIPAL!$H$148&lt;&gt;"",L524=PRINCIPAL!$J$148),VLOOKUP($AH$516,'Banco de Dados'!$B$4:$J$50,8,FALSE)*PRINCIPAL!$H$148*(1-(PRINCIPAL!$K$148/100)),IF(AND(PRINCIPAL!$H$148&lt;&gt;"",L524=PRINCIPAL!$L$148),VLOOKUP($AH$516,'Banco de Dados'!$B$4:$J$50,8,FALSE)*PRINCIPAL!$H$148*(1-(PRINCIPAL!$M$148/100)),IF(AND(PRINCIPAL!$H$148&lt;&gt;"",L524=PRINCIPAL!$N$148),VLOOKUP($AH$516,'Banco de Dados'!$B$4:$J$50,8,FALSE)*PRINCIPAL!$H$148*(1-(PRINCIPAL!$O$148/100)),IF(PRINCIPAL!$H$148&lt;&gt;"",VLOOKUP($AH$516,'Banco de Dados'!$B$4:$J$50,8,FALSE)*PRINCIPAL!$H$148,IF(OR(L524=PRINCIPAL!$I$148,L524=PRINCIPAL!$I$148+PRINCIPAL!$I$148,L524=PRINCIPAL!$I$148+PRINCIPAL!$I$148+PRINCIPAL!$I$148),0,IF(L524=PRINCIPAL!$J$148,VLOOKUP($AH$516,'Banco de Dados'!$B$4:$J$50,6,FALSE)*(1-(PRINCIPAL!$K$148/100)),IF(L524=PRINCIPAL!$L$148,VLOOKUP($AH$516,'Banco de Dados'!$B$4:$J$50,6,FALSE)*(1-(PRINCIPAL!$M$148/100)),IF(L524=PRINCIPAL!$N$148,VLOOKUP($AH$516,'Banco de Dados'!$B$4:$J$50,6,FALSE)*(1-(PRINCIPAL!$O$148/100)),VLOOKUP($AH$516,'Banco de Dados'!$B$4:$J$50,6,FALSE)))))))))),"")</f>
        <v/>
      </c>
      <c r="AH524" s="29" t="str">
        <f>IFERROR(AG524*(IFERROR(VLOOKUP($AH$516,'Banco de Dados'!$B$4:$J$50,4,FALSE),"ERRO")),"")</f>
        <v/>
      </c>
      <c r="AI524" s="29" t="str">
        <f t="shared" si="353"/>
        <v/>
      </c>
      <c r="AJ524" s="103" t="str">
        <f>IFERROR(AI524*(C524*(PRINCIPAL!$G$148/100))*0.47*(44/12),"")</f>
        <v/>
      </c>
      <c r="AK524" s="111" t="str">
        <f t="shared" si="362"/>
        <v/>
      </c>
      <c r="AL524" s="30" t="str">
        <f>IFERROR(IF(AND(PRINCIPAL!$H$149&lt;&gt;"",OR(L524=PRINCIPAL!$I$149,L524=PRINCIPAL!$I$149+PRINCIPAL!$I$149,L524=PRINCIPAL!$I$149+PRINCIPAL!$I$149+PRINCIPAL!$I$149)),0,IF(AND(PRINCIPAL!$H$149&lt;&gt;"",L524=PRINCIPAL!$J$149),VLOOKUP($AM$516,'Banco de Dados'!$B$4:$J$50,8,FALSE)*PRINCIPAL!$H$149*(1-(PRINCIPAL!$K$149/100)),IF(AND(PRINCIPAL!$H$149&lt;&gt;"",L524=PRINCIPAL!$L$149),VLOOKUP($AM$516,'Banco de Dados'!$B$4:$J$50,8,FALSE)*PRINCIPAL!$H$149*(1-(PRINCIPAL!$M$149/100)),IF(AND(PRINCIPAL!$H$149&lt;&gt;"",L524=PRINCIPAL!$N$149),VLOOKUP($AM$516,'Banco de Dados'!$B$4:$J$50,8,FALSE)*PRINCIPAL!$H$149*(1-(PRINCIPAL!$O$149/100)),IF(PRINCIPAL!$H$149&lt;&gt;"",VLOOKUP($AM$516,'Banco de Dados'!$B$4:$J$50,8,FALSE)*PRINCIPAL!$H$149,IF(OR(L524=PRINCIPAL!$I$149,L524=PRINCIPAL!$I$149+PRINCIPAL!$I$149,L524=PRINCIPAL!$I$149+PRINCIPAL!$I$149+PRINCIPAL!$I$149),0,IF(L524=PRINCIPAL!$J$149,VLOOKUP($AM$516,'Banco de Dados'!$B$4:$J$50,6,FALSE)*(1-(PRINCIPAL!$K$149/100)),IF(L524=PRINCIPAL!$L$149,VLOOKUP($AM$516,'Banco de Dados'!$B$4:$J$50,6,FALSE)*(1-(PRINCIPAL!$M$149/100)),IF(L524=PRINCIPAL!$N$149,VLOOKUP($AM$516,'Banco de Dados'!$B$4:$J$50,6,FALSE)*(1-(PRINCIPAL!$O$149/100)),VLOOKUP($AM$516,'Banco de Dados'!$B$4:$J$50,6,FALSE)))))))))),"")</f>
        <v/>
      </c>
      <c r="AM524" s="29" t="str">
        <f>IFERROR(AL524*(IFERROR(VLOOKUP($AM$516,'Banco de Dados'!$B$4:$J$50,4,FALSE),"ERRO")),"")</f>
        <v/>
      </c>
      <c r="AN524" s="29" t="str">
        <f t="shared" si="354"/>
        <v/>
      </c>
      <c r="AO524" s="103" t="str">
        <f>IFERROR(AN524*(C524*(PRINCIPAL!$G$149/100))*0.47*(44/12),"")</f>
        <v/>
      </c>
      <c r="AP524" s="111" t="str">
        <f t="shared" si="355"/>
        <v/>
      </c>
      <c r="AQ524" s="30" t="str">
        <f>IFERROR(IF(AND(PRINCIPAL!$H$150&lt;&gt;"",OR(L524=PRINCIPAL!$I$150,L524=PRINCIPAL!$I$150+PRINCIPAL!$I$150,L524=PRINCIPAL!$I$150+PRINCIPAL!$I$150+PRINCIPAL!$I$150)),0,IF(AND(PRINCIPAL!$H$150&lt;&gt;"",L524=PRINCIPAL!$J$150),VLOOKUP($AR$516,'Banco de Dados'!$B$4:$J$50,8,FALSE)*PRINCIPAL!$H$150*(1-(PRINCIPAL!$K$150/100)),IF(AND(PRINCIPAL!$H$150&lt;&gt;"",L524=PRINCIPAL!$L$150),VLOOKUP($AR$516,'Banco de Dados'!$B$4:$J$50,8,FALSE)*PRINCIPAL!$H$150*(1-(PRINCIPAL!$M$150/100)),IF(AND(PRINCIPAL!$H$150&lt;&gt;"",L524=PRINCIPAL!$N$150),VLOOKUP($AR$516,'Banco de Dados'!$B$4:$J$50,8,FALSE)*PRINCIPAL!$H$150*(1-(PRINCIPAL!$O$150/100)),IF(PRINCIPAL!$H$150&lt;&gt;"",VLOOKUP($AR$516,'Banco de Dados'!$B$4:$J$50,8,FALSE)*PRINCIPAL!$H$150,IF(OR(L524=PRINCIPAL!$I$150,L524=PRINCIPAL!$I$150+PRINCIPAL!$I$150,L524=PRINCIPAL!$I$150+PRINCIPAL!$I$150+PRINCIPAL!$I$150),0,IF(L524=PRINCIPAL!$J$150,VLOOKUP($AR$516,'Banco de Dados'!$B$4:$J$50,6,FALSE)*(1-(PRINCIPAL!$K$150/100)),IF(L524=PRINCIPAL!$L$150,VLOOKUP($AR$516,'Banco de Dados'!$B$4:$J$50,6,FALSE)*(1-(PRINCIPAL!$M$150/100)),IF(L524=PRINCIPAL!$N$150,VLOOKUP($AR$516,'Banco de Dados'!$B$4:$J$50,6,FALSE)*(1-(PRINCIPAL!$O$150/100)),VLOOKUP($AR$516,'Banco de Dados'!$B$4:$J$50,6,FALSE)))))))))),"")</f>
        <v/>
      </c>
      <c r="AR524" s="29" t="str">
        <f>IFERROR(AQ524*(IFERROR(VLOOKUP($AR$516,'Banco de Dados'!$B$4:$J$50,4,FALSE),"ERRO")),"")</f>
        <v/>
      </c>
      <c r="AS524" s="29" t="str">
        <f t="shared" si="356"/>
        <v/>
      </c>
      <c r="AT524" s="103" t="str">
        <f>IFERROR(AS524*(C524*(PRINCIPAL!$G$150/100))*0.47*(44/12),"")</f>
        <v/>
      </c>
      <c r="AU524" s="111" t="str">
        <f t="shared" si="357"/>
        <v/>
      </c>
      <c r="AV524" s="30" t="str">
        <f>IFERROR(IF(AND(PRINCIPAL!$H$151&lt;&gt;"",OR(L524=PRINCIPAL!$I$151,L524=PRINCIPAL!$I$151+PRINCIPAL!$I$151,L524=PRINCIPAL!$I$151+PRINCIPAL!$I$151+PRINCIPAL!$I$151)),0,IF(AND(PRINCIPAL!$H$151&lt;&gt;"",L524=PRINCIPAL!$J$151),VLOOKUP($AW$516,'Banco de Dados'!$B$4:$J$50,8,FALSE)*PRINCIPAL!$H$151*(1-(PRINCIPAL!$K$151/100)),IF(AND(PRINCIPAL!$H$151&lt;&gt;"",L524=PRINCIPAL!$L$151),VLOOKUP($AW$516,'Banco de Dados'!$B$4:$J$50,8,FALSE)*PRINCIPAL!$H$151*(1-(PRINCIPAL!$M$151/100)),IF(AND(PRINCIPAL!$H$151&lt;&gt;"",L524=PRINCIPAL!$N$151),VLOOKUP($AW$516,'Banco de Dados'!$B$4:$J$50,8,FALSE)*PRINCIPAL!$H$151*(1-(PRINCIPAL!$O$151/100)),IF(PRINCIPAL!$H$151&lt;&gt;"",VLOOKUP($AW$516,'Banco de Dados'!$B$4:$J$50,8,FALSE)*PRINCIPAL!$H$151,IF(OR(L524=PRINCIPAL!$I$151,L524=PRINCIPAL!$I$151+PRINCIPAL!$I$151,L524=PRINCIPAL!$I$151+PRINCIPAL!$I$151+PRINCIPAL!$I$151),0,IF(L524=PRINCIPAL!$J$151,VLOOKUP($AW$516,'Banco de Dados'!$B$4:$J$50,6,FALSE)*(1-(PRINCIPAL!$K$151/100)),IF(L524=PRINCIPAL!$L$151,VLOOKUP($AW$516,'Banco de Dados'!$B$4:$J$50,6,FALSE)*(1-(PRINCIPAL!$M$151/100)),IF(L524=PRINCIPAL!$N$151,VLOOKUP($AW$516,'Banco de Dados'!$B$4:$J$50,6,FALSE)*(1-(PRINCIPAL!$O$151/100)),VLOOKUP($AW$516,'Banco de Dados'!$B$4:$J$50,6,FALSE)))))))))),"")</f>
        <v/>
      </c>
      <c r="AW524" s="29" t="str">
        <f>IFERROR(AV524*(IFERROR(VLOOKUP($AW$516,'Banco de Dados'!$B$4:$J$50,4,FALSE),"ERRO")),"")</f>
        <v/>
      </c>
      <c r="AX524" s="29" t="str">
        <f t="shared" si="358"/>
        <v/>
      </c>
      <c r="AY524" s="103" t="str">
        <f>IFERROR(AX524*(C524*(PRINCIPAL!$G$151/100))*0.47*(44/12),"")</f>
        <v/>
      </c>
      <c r="AZ524" s="111" t="str">
        <f t="shared" si="363"/>
        <v/>
      </c>
      <c r="BA524" s="30" t="str">
        <f>IFERROR(IF(AND(PRINCIPAL!$H$152&lt;&gt;"",OR(L524=PRINCIPAL!$I$152,L524=PRINCIPAL!$I$152+PRINCIPAL!$I$152,L524=PRINCIPAL!$I$152+PRINCIPAL!$I$152+PRINCIPAL!$I$152)),0,IF(AND(PRINCIPAL!$H$152&lt;&gt;"",L524=PRINCIPAL!$J$152),VLOOKUP($BB$516,'Banco de Dados'!$B$4:$J$50,8,FALSE)*PRINCIPAL!$H$152*(1-(PRINCIPAL!$K$152/100)),IF(AND(PRINCIPAL!$H$152&lt;&gt;"",L524=PRINCIPAL!$L$152),VLOOKUP($BB$516,'Banco de Dados'!$B$4:$J$50,8,FALSE)*PRINCIPAL!$H$152*(1-(PRINCIPAL!$M$152/100)),IF(AND(PRINCIPAL!$H$152&lt;&gt;"",L524=PRINCIPAL!$N$152),VLOOKUP($BB$516,'Banco de Dados'!$B$4:$J$50,8,FALSE)*PRINCIPAL!$H$152*(1-(PRINCIPAL!$O$152/100)),IF(PRINCIPAL!$H$152&lt;&gt;"",VLOOKUP($BB$516,'Banco de Dados'!$B$4:$J$50,8,FALSE)*PRINCIPAL!$H$152,IF(OR(L524=PRINCIPAL!$I$152,L524=PRINCIPAL!$I$152+PRINCIPAL!$I$152,L524=PRINCIPAL!$I$152+PRINCIPAL!$I$152+PRINCIPAL!$I$152),0,IF(L524=PRINCIPAL!$J$152,VLOOKUP($BB$516,'Banco de Dados'!$B$4:$J$50,6,FALSE)*(1-(PRINCIPAL!$K$152/100)),IF(L524=PRINCIPAL!$L$152,VLOOKUP($BB$516,'Banco de Dados'!$B$4:$J$50,6,FALSE)*(1-(PRINCIPAL!$M$152/100)),IF(L524=PRINCIPAL!$N$152,VLOOKUP($BB$516,'Banco de Dados'!$B$4:$J$50,6,FALSE)*(1-(PRINCIPAL!$O$152/100)),VLOOKUP($BB$516,'Banco de Dados'!$B$4:$J$50,6,FALSE)))))))))),"")</f>
        <v/>
      </c>
      <c r="BB524" s="29" t="str">
        <f>IFERROR(BA524*(IFERROR(VLOOKUP($BB$516,'Banco de Dados'!$B$4:$J$50,4,FALSE),"ERRO")),"")</f>
        <v/>
      </c>
      <c r="BC524" s="29" t="str">
        <f t="shared" si="364"/>
        <v/>
      </c>
      <c r="BD524" s="103" t="str">
        <f>IFERROR(BC524*(C524*(PRINCIPAL!$G$152/100))*0.47*(44/12),"")</f>
        <v/>
      </c>
      <c r="BE524" s="111" t="str">
        <f t="shared" si="343"/>
        <v/>
      </c>
      <c r="BF524" s="30" t="str">
        <f>IFERROR(IF(AND(PRINCIPAL!$H$153&lt;&gt;"",OR(L524=PRINCIPAL!$I$153,L524=PRINCIPAL!$I$153+PRINCIPAL!$I$153,L524=PRINCIPAL!$I$153+PRINCIPAL!$I$153+PRINCIPAL!$I$153)),0,IF(AND(PRINCIPAL!$H$153&lt;&gt;"",L524=PRINCIPAL!$J$153),VLOOKUP($BG$516,'Banco de Dados'!$B$4:$J$50,8,FALSE)*PRINCIPAL!$H$153*(1-(PRINCIPAL!$K$153/100)),IF(AND(PRINCIPAL!$H$153&lt;&gt;"",L524=PRINCIPAL!$L$153),VLOOKUP($BG$516,'Banco de Dados'!$B$4:$J$50,8,FALSE)*PRINCIPAL!$H$153*(1-(PRINCIPAL!$M$153/100)),IF(AND(PRINCIPAL!$H$153&lt;&gt;"",L524=PRINCIPAL!$N$153),VLOOKUP($BG$516,'Banco de Dados'!$B$4:$J$50,8,FALSE)*PRINCIPAL!$H$153*(1-(PRINCIPAL!$O$153/100)),IF(PRINCIPAL!$H$153&lt;&gt;"",VLOOKUP($BG$516,'Banco de Dados'!$B$4:$J$50,8,FALSE)*PRINCIPAL!$H$153,IF(OR(L524=PRINCIPAL!$I$153,L524=PRINCIPAL!$I$153+PRINCIPAL!$I$153,L524=PRINCIPAL!$I$153+PRINCIPAL!$I$153+PRINCIPAL!$I$153),0,IF(L524=PRINCIPAL!$J$153,VLOOKUP($BG$516,'Banco de Dados'!$B$4:$J$50,6,FALSE)*(1-(PRINCIPAL!$K$153/100)),IF(L524=PRINCIPAL!$L$153,VLOOKUP($BG$516,'Banco de Dados'!$B$4:$J$50,6,FALSE)*(1-(PRINCIPAL!$M$153/100)),IF(L524=PRINCIPAL!$N$153,VLOOKUP($BG$516,'Banco de Dados'!$B$4:$J$50,6,FALSE)*(1-(PRINCIPAL!$O$153/100)),VLOOKUP($BG$516,'Banco de Dados'!$B$4:$J$50,6,FALSE)))))))))),"")</f>
        <v/>
      </c>
      <c r="BG524" s="29" t="str">
        <f>IFERROR(BF524*(IFERROR(VLOOKUP($BG$516,'Banco de Dados'!$B$4:$J$50,4,FALSE),"ERRO")),"")</f>
        <v/>
      </c>
      <c r="BH524" s="29" t="str">
        <f t="shared" si="359"/>
        <v/>
      </c>
      <c r="BI524" s="103" t="str">
        <f>IFERROR(BH524*(C524*(PRINCIPAL!$G$153/100))*0.47*(44/12),"")</f>
        <v/>
      </c>
      <c r="BJ524" s="102" t="str">
        <f t="shared" si="344"/>
        <v/>
      </c>
    </row>
    <row r="525" spans="2:62" ht="12.75" customHeight="1" x14ac:dyDescent="0.3">
      <c r="B525" s="326">
        <f t="shared" si="345"/>
        <v>2027</v>
      </c>
      <c r="C525" s="340"/>
      <c r="D525" s="1"/>
      <c r="E525" s="116">
        <v>7</v>
      </c>
      <c r="F525" s="24" t="str">
        <f>IFERROR(VLOOKUP($G$516,'Banco de Dados'!$B$4:$J$50,6,FALSE),"")</f>
        <v/>
      </c>
      <c r="G525" s="25" t="str">
        <f>IFERROR(F525*(IFERROR(VLOOKUP($G$516,'Banco de Dados'!$B$4:$J$50,4,FALSE),"ERRO")),"")</f>
        <v/>
      </c>
      <c r="H525" s="25" t="str">
        <f t="shared" si="346"/>
        <v/>
      </c>
      <c r="I525" s="103" t="str">
        <f t="shared" si="347"/>
        <v/>
      </c>
      <c r="J525" s="117" t="str">
        <f t="shared" si="348"/>
        <v/>
      </c>
      <c r="K525" s="1"/>
      <c r="L525" s="91">
        <v>7</v>
      </c>
      <c r="M525" s="24" t="str">
        <f>IFERROR(IF(AND(PRINCIPAL!$H$144&lt;&gt;"",OR(L525=PRINCIPAL!$I$144,L525=PRINCIPAL!$I$144+PRINCIPAL!$I$144,L525=PRINCIPAL!$I$144+PRINCIPAL!$I$144+PRINCIPAL!$I$144)),0,IF(AND(PRINCIPAL!$H$144&lt;&gt;"",L525=PRINCIPAL!$J$144),VLOOKUP($N$516,'Banco de Dados'!$B$4:$J$50,8,FALSE)*PRINCIPAL!$H$144*(1-(PRINCIPAL!$K$144/100)),IF(AND(PRINCIPAL!$H$144&lt;&gt;"",L525=PRINCIPAL!$L$144),VLOOKUP($N$516,'Banco de Dados'!$B$4:$J$50,8,FALSE)*PRINCIPAL!$H$144*(1-(PRINCIPAL!$M$144/100)),IF(AND(PRINCIPAL!$H$144&lt;&gt;"",L525=PRINCIPAL!$N$144),VLOOKUP($N$516,'Banco de Dados'!$B$4:$J$50,8,FALSE)*PRINCIPAL!$H$144*(1-(PRINCIPAL!$O$144/100)),IF(PRINCIPAL!$H$144&lt;&gt;"",VLOOKUP($N$516,'Banco de Dados'!$B$4:$J$50,8,FALSE)*PRINCIPAL!$H$144,IF(OR(L525=PRINCIPAL!$I$144,L525=PRINCIPAL!$I$144+PRINCIPAL!$I$144,L525=PRINCIPAL!$I$144+PRINCIPAL!$I$144+PRINCIPAL!$I$144),0,IF(L525=PRINCIPAL!$J$144,VLOOKUP($N$516,'Banco de Dados'!$B$4:$J$50,6,FALSE)*(1-(PRINCIPAL!$K$144/100)),IF(L525=PRINCIPAL!$L$144,VLOOKUP($N$516,'Banco de Dados'!$B$4:$J$50,6,FALSE)*(1-(PRINCIPAL!$M$144/100)),IF(L525=PRINCIPAL!$N$144,VLOOKUP($N$516,'Banco de Dados'!$B$4:$J$50,6,FALSE)*(1-(PRINCIPAL!$O$144/100)),VLOOKUP($N$516,'Banco de Dados'!$B$4:$J$50,6,FALSE)))))))))),"")</f>
        <v/>
      </c>
      <c r="N525" s="25" t="str">
        <f>IFERROR(M525*(IFERROR(VLOOKUP($N$516,'Banco de Dados'!$B$4:$J$50,4,FALSE),"ERRO")),"")</f>
        <v/>
      </c>
      <c r="O525" s="25" t="str">
        <f t="shared" si="349"/>
        <v/>
      </c>
      <c r="P525" s="103" t="str">
        <f>IFERROR(O525*(C525*(PRINCIPAL!$G$144/100))*0.47*(44/12),"")</f>
        <v/>
      </c>
      <c r="Q525" s="107" t="str">
        <f t="shared" si="365"/>
        <v/>
      </c>
      <c r="R525" s="29" t="str">
        <f>IFERROR(IF(AND(PRINCIPAL!$H$145&lt;&gt;"",OR(L525=PRINCIPAL!$I$145,L525=PRINCIPAL!$I$145+PRINCIPAL!$I$145,L525=PRINCIPAL!$I$145+PRINCIPAL!$I$145+PRINCIPAL!$I$145)),0,IF(AND(PRINCIPAL!$H$145&lt;&gt;"",L525=PRINCIPAL!$J$145),VLOOKUP($S$516,'Banco de Dados'!$B$4:$J$50,8,FALSE)*PRINCIPAL!$H$145*(1-(PRINCIPAL!$K$145/100)),IF(AND(PRINCIPAL!$H$145&lt;&gt;"",L525=PRINCIPAL!$L$145),VLOOKUP($S$516,'Banco de Dados'!$B$4:$J$50,8,FALSE)*PRINCIPAL!$H$145*(1-(PRINCIPAL!$M$145/100)),IF(AND(PRINCIPAL!$H$145&lt;&gt;"",L525=PRINCIPAL!$N$145),VLOOKUP($S$516,'Banco de Dados'!$B$4:$J$50,8,FALSE)*PRINCIPAL!$H$145*(1-(PRINCIPAL!$O$145/100)),IF(PRINCIPAL!$H$145&lt;&gt;"",VLOOKUP($S$516,'Banco de Dados'!$B$4:$J$50,8,FALSE)*PRINCIPAL!$H$145,IF(OR(L525=PRINCIPAL!$I$145,L525=PRINCIPAL!$I$145+PRINCIPAL!$I$145,L525=PRINCIPAL!$I$145+PRINCIPAL!$I$145+PRINCIPAL!$I$145),0,IF(L525=PRINCIPAL!$J$145,VLOOKUP($S$516,'Banco de Dados'!$B$4:$J$50,6,FALSE)*(1-(PRINCIPAL!$K$145/100)),IF(L525=PRINCIPAL!$L$145,VLOOKUP($S$516,'Banco de Dados'!$B$4:$J$50,6,FALSE)*(1-(PRINCIPAL!$M$145/100)),IF(L525=PRINCIPAL!$N$145,VLOOKUP($S$516,'Banco de Dados'!$B$4:$J$50,6,FALSE)*(1-(PRINCIPAL!$O$145/100)),VLOOKUP($S$516,'Banco de Dados'!$B$4:$J$50,6,FALSE)))))))))),"")</f>
        <v/>
      </c>
      <c r="S525" s="29" t="str">
        <f>IFERROR(R525*(IFERROR(VLOOKUP($S$516,'Banco de Dados'!$B$4:$J$50,4,FALSE),"ERRO")),"")</f>
        <v/>
      </c>
      <c r="T525" s="29" t="str">
        <f t="shared" si="350"/>
        <v/>
      </c>
      <c r="U525" s="103" t="str">
        <f>IFERROR(T525*(C525*(PRINCIPAL!$G$145/100))*0.47*(44/12),"")</f>
        <v/>
      </c>
      <c r="V525" s="103" t="str">
        <f t="shared" si="342"/>
        <v/>
      </c>
      <c r="W525" s="30" t="str">
        <f>IFERROR(IF(AND(PRINCIPAL!$H$146&lt;&gt;"",OR(L525=PRINCIPAL!$I$146,L525=PRINCIPAL!$I$146+PRINCIPAL!$I$146,L525=PRINCIPAL!$I$146+PRINCIPAL!$I$146+PRINCIPAL!$I$146)),0,IF(AND(PRINCIPAL!$H$146&lt;&gt;"",L525=PRINCIPAL!$J$146),VLOOKUP($X$516,'Banco de Dados'!$B$4:$J$50,8,FALSE)*PRINCIPAL!$H$146*(1-(PRINCIPAL!$K$146/100)),IF(AND(PRINCIPAL!$H$146&lt;&gt;"",L525=PRINCIPAL!$L$146),VLOOKUP($X$516,'Banco de Dados'!$B$4:$J$50,8,FALSE)*PRINCIPAL!$H$146*(1-(PRINCIPAL!$M$146/100)),IF(AND(PRINCIPAL!$H$146&lt;&gt;"",L525=PRINCIPAL!$N$146),VLOOKUP($X$516,'Banco de Dados'!$B$4:$J$50,8,FALSE)*PRINCIPAL!$H$146*(1-(PRINCIPAL!$O$146/100)),IF(PRINCIPAL!$H$146&lt;&gt;"",VLOOKUP($X$516,'Banco de Dados'!$B$4:$J$50,8,FALSE)*PRINCIPAL!$H$146,IF(OR(L525=PRINCIPAL!$I$146,L525=PRINCIPAL!$I$146+PRINCIPAL!$I$146,L525=PRINCIPAL!$I$146+PRINCIPAL!$I$146+PRINCIPAL!$I$146),0,IF(L525=PRINCIPAL!$J$146,VLOOKUP($X$516,'Banco de Dados'!$B$4:$J$50,6,FALSE)*(1-(PRINCIPAL!$K$146/100)),IF(L525=PRINCIPAL!$L$146,VLOOKUP($X$516,'Banco de Dados'!$B$4:$J$50,6,FALSE)*(1-(PRINCIPAL!$M$146/100)),IF(L525=PRINCIPAL!$N$146,VLOOKUP($X$516,'Banco de Dados'!$B$4:$J$50,6,FALSE)*(1-(PRINCIPAL!$O$146/100)),VLOOKUP($X$516,'Banco de Dados'!$B$4:$J$50,6,FALSE)))))))))),"")</f>
        <v/>
      </c>
      <c r="X525" s="29" t="str">
        <f>IFERROR(W525*(IFERROR(VLOOKUP($X$516,'Banco de Dados'!$B$4:$J$50,4,FALSE),"ERRO")),"")</f>
        <v/>
      </c>
      <c r="Y525" s="29" t="str">
        <f t="shared" si="360"/>
        <v/>
      </c>
      <c r="Z525" s="103" t="str">
        <f>IFERROR(Y525*(C525*(PRINCIPAL!$G$146/100))*0.47*(44/12),"")</f>
        <v/>
      </c>
      <c r="AA525" s="111" t="str">
        <f t="shared" si="361"/>
        <v/>
      </c>
      <c r="AB525" s="30" t="str">
        <f>IFERROR(IF(AND(PRINCIPAL!$H$147&lt;&gt;"",OR(L525=PRINCIPAL!$I$147,L525=PRINCIPAL!$I$147+PRINCIPAL!$I$147,L525=PRINCIPAL!$I$147+PRINCIPAL!$I$147+PRINCIPAL!$I$147)),0,IF(AND(PRINCIPAL!$H$147&lt;&gt;"",L525=PRINCIPAL!$J$147),VLOOKUP($AC$516,'Banco de Dados'!$B$4:$J$50,8,FALSE)*PRINCIPAL!$H$147*(1-(PRINCIPAL!$K$147/100)),IF(AND(PRINCIPAL!$H$147&lt;&gt;"",L525=PRINCIPAL!$L$147),VLOOKUP($AC$516,'Banco de Dados'!$B$4:$J$50,8,FALSE)*PRINCIPAL!$H$147*(1-(PRINCIPAL!$M$147/100)),IF(AND(PRINCIPAL!$H$147&lt;&gt;"",L525=PRINCIPAL!$N$147),VLOOKUP($AC$516,'Banco de Dados'!$B$4:$J$50,8,FALSE)*PRINCIPAL!$H$147*(1-(PRINCIPAL!$O$147/100)),IF(PRINCIPAL!$H$147&lt;&gt;"",VLOOKUP($AC$516,'Banco de Dados'!$B$4:$J$50,8,FALSE)*PRINCIPAL!$H$147,IF(OR(L525=PRINCIPAL!$I$147,L525=PRINCIPAL!$I$147+PRINCIPAL!$I$147,L525=PRINCIPAL!$I$147+PRINCIPAL!$I$147+PRINCIPAL!$I$147),0,IF(L525=PRINCIPAL!$J$147,VLOOKUP($AC$516,'Banco de Dados'!$B$4:$J$50,6,FALSE)*(1-(PRINCIPAL!$K$147/100)),IF(L525=PRINCIPAL!$L$147,VLOOKUP($AC$516,'Banco de Dados'!$B$4:$J$50,6,FALSE)*(1-(PRINCIPAL!$M$147/100)),IF(L525=PRINCIPAL!$N$147,VLOOKUP($AC$516,'Banco de Dados'!$B$4:$J$50,6,FALSE)*(1-(PRINCIPAL!$O$147/100)),VLOOKUP($AC$516,'Banco de Dados'!$B$4:$J$50,6,FALSE)))))))))),"")</f>
        <v/>
      </c>
      <c r="AC525" s="29" t="str">
        <f>IFERROR(AB525*(IFERROR(VLOOKUP($AC$516,'Banco de Dados'!$B$4:$J$50,4,FALSE),"ERRO")),"")</f>
        <v/>
      </c>
      <c r="AD525" s="29" t="str">
        <f t="shared" si="351"/>
        <v/>
      </c>
      <c r="AE525" s="103" t="str">
        <f>IFERROR(AD525*(C525*(PRINCIPAL!$G$147/100))*0.47*(44/12),"")</f>
        <v/>
      </c>
      <c r="AF525" s="111" t="str">
        <f t="shared" si="352"/>
        <v/>
      </c>
      <c r="AG525" s="30" t="str">
        <f>IFERROR(IF(AND(PRINCIPAL!$H$148&lt;&gt;"",OR(L525=PRINCIPAL!$I$148,L525=PRINCIPAL!$I$148+PRINCIPAL!$I$148,L525=PRINCIPAL!$I$148+PRINCIPAL!$I$148+PRINCIPAL!$I$148)),0,IF(AND(PRINCIPAL!$H$148&lt;&gt;"",L525=PRINCIPAL!$J$148),VLOOKUP($AH$516,'Banco de Dados'!$B$4:$J$50,8,FALSE)*PRINCIPAL!$H$148*(1-(PRINCIPAL!$K$148/100)),IF(AND(PRINCIPAL!$H$148&lt;&gt;"",L525=PRINCIPAL!$L$148),VLOOKUP($AH$516,'Banco de Dados'!$B$4:$J$50,8,FALSE)*PRINCIPAL!$H$148*(1-(PRINCIPAL!$M$148/100)),IF(AND(PRINCIPAL!$H$148&lt;&gt;"",L525=PRINCIPAL!$N$148),VLOOKUP($AH$516,'Banco de Dados'!$B$4:$J$50,8,FALSE)*PRINCIPAL!$H$148*(1-(PRINCIPAL!$O$148/100)),IF(PRINCIPAL!$H$148&lt;&gt;"",VLOOKUP($AH$516,'Banco de Dados'!$B$4:$J$50,8,FALSE)*PRINCIPAL!$H$148,IF(OR(L525=PRINCIPAL!$I$148,L525=PRINCIPAL!$I$148+PRINCIPAL!$I$148,L525=PRINCIPAL!$I$148+PRINCIPAL!$I$148+PRINCIPAL!$I$148),0,IF(L525=PRINCIPAL!$J$148,VLOOKUP($AH$516,'Banco de Dados'!$B$4:$J$50,6,FALSE)*(1-(PRINCIPAL!$K$148/100)),IF(L525=PRINCIPAL!$L$148,VLOOKUP($AH$516,'Banco de Dados'!$B$4:$J$50,6,FALSE)*(1-(PRINCIPAL!$M$148/100)),IF(L525=PRINCIPAL!$N$148,VLOOKUP($AH$516,'Banco de Dados'!$B$4:$J$50,6,FALSE)*(1-(PRINCIPAL!$O$148/100)),VLOOKUP($AH$516,'Banco de Dados'!$B$4:$J$50,6,FALSE)))))))))),"")</f>
        <v/>
      </c>
      <c r="AH525" s="29" t="str">
        <f>IFERROR(AG525*(IFERROR(VLOOKUP($AH$516,'Banco de Dados'!$B$4:$J$50,4,FALSE),"ERRO")),"")</f>
        <v/>
      </c>
      <c r="AI525" s="29" t="str">
        <f t="shared" si="353"/>
        <v/>
      </c>
      <c r="AJ525" s="103" t="str">
        <f>IFERROR(AI525*(C525*(PRINCIPAL!$G$148/100))*0.47*(44/12),"")</f>
        <v/>
      </c>
      <c r="AK525" s="111" t="str">
        <f t="shared" si="362"/>
        <v/>
      </c>
      <c r="AL525" s="30" t="str">
        <f>IFERROR(IF(AND(PRINCIPAL!$H$149&lt;&gt;"",OR(L525=PRINCIPAL!$I$149,L525=PRINCIPAL!$I$149+PRINCIPAL!$I$149,L525=PRINCIPAL!$I$149+PRINCIPAL!$I$149+PRINCIPAL!$I$149)),0,IF(AND(PRINCIPAL!$H$149&lt;&gt;"",L525=PRINCIPAL!$J$149),VLOOKUP($AM$516,'Banco de Dados'!$B$4:$J$50,8,FALSE)*PRINCIPAL!$H$149*(1-(PRINCIPAL!$K$149/100)),IF(AND(PRINCIPAL!$H$149&lt;&gt;"",L525=PRINCIPAL!$L$149),VLOOKUP($AM$516,'Banco de Dados'!$B$4:$J$50,8,FALSE)*PRINCIPAL!$H$149*(1-(PRINCIPAL!$M$149/100)),IF(AND(PRINCIPAL!$H$149&lt;&gt;"",L525=PRINCIPAL!$N$149),VLOOKUP($AM$516,'Banco de Dados'!$B$4:$J$50,8,FALSE)*PRINCIPAL!$H$149*(1-(PRINCIPAL!$O$149/100)),IF(PRINCIPAL!$H$149&lt;&gt;"",VLOOKUP($AM$516,'Banco de Dados'!$B$4:$J$50,8,FALSE)*PRINCIPAL!$H$149,IF(OR(L525=PRINCIPAL!$I$149,L525=PRINCIPAL!$I$149+PRINCIPAL!$I$149,L525=PRINCIPAL!$I$149+PRINCIPAL!$I$149+PRINCIPAL!$I$149),0,IF(L525=PRINCIPAL!$J$149,VLOOKUP($AM$516,'Banco de Dados'!$B$4:$J$50,6,FALSE)*(1-(PRINCIPAL!$K$149/100)),IF(L525=PRINCIPAL!$L$149,VLOOKUP($AM$516,'Banco de Dados'!$B$4:$J$50,6,FALSE)*(1-(PRINCIPAL!$M$149/100)),IF(L525=PRINCIPAL!$N$149,VLOOKUP($AM$516,'Banco de Dados'!$B$4:$J$50,6,FALSE)*(1-(PRINCIPAL!$O$149/100)),VLOOKUP($AM$516,'Banco de Dados'!$B$4:$J$50,6,FALSE)))))))))),"")</f>
        <v/>
      </c>
      <c r="AM525" s="29" t="str">
        <f>IFERROR(AL525*(IFERROR(VLOOKUP($AM$516,'Banco de Dados'!$B$4:$J$50,4,FALSE),"ERRO")),"")</f>
        <v/>
      </c>
      <c r="AN525" s="29" t="str">
        <f t="shared" si="354"/>
        <v/>
      </c>
      <c r="AO525" s="103" t="str">
        <f>IFERROR(AN525*(C525*(PRINCIPAL!$G$149/100))*0.47*(44/12),"")</f>
        <v/>
      </c>
      <c r="AP525" s="111" t="str">
        <f t="shared" si="355"/>
        <v/>
      </c>
      <c r="AQ525" s="30" t="str">
        <f>IFERROR(IF(AND(PRINCIPAL!$H$150&lt;&gt;"",OR(L525=PRINCIPAL!$I$150,L525=PRINCIPAL!$I$150+PRINCIPAL!$I$150,L525=PRINCIPAL!$I$150+PRINCIPAL!$I$150+PRINCIPAL!$I$150)),0,IF(AND(PRINCIPAL!$H$150&lt;&gt;"",L525=PRINCIPAL!$J$150),VLOOKUP($AR$516,'Banco de Dados'!$B$4:$J$50,8,FALSE)*PRINCIPAL!$H$150*(1-(PRINCIPAL!$K$150/100)),IF(AND(PRINCIPAL!$H$150&lt;&gt;"",L525=PRINCIPAL!$L$150),VLOOKUP($AR$516,'Banco de Dados'!$B$4:$J$50,8,FALSE)*PRINCIPAL!$H$150*(1-(PRINCIPAL!$M$150/100)),IF(AND(PRINCIPAL!$H$150&lt;&gt;"",L525=PRINCIPAL!$N$150),VLOOKUP($AR$516,'Banco de Dados'!$B$4:$J$50,8,FALSE)*PRINCIPAL!$H$150*(1-(PRINCIPAL!$O$150/100)),IF(PRINCIPAL!$H$150&lt;&gt;"",VLOOKUP($AR$516,'Banco de Dados'!$B$4:$J$50,8,FALSE)*PRINCIPAL!$H$150,IF(OR(L525=PRINCIPAL!$I$150,L525=PRINCIPAL!$I$150+PRINCIPAL!$I$150,L525=PRINCIPAL!$I$150+PRINCIPAL!$I$150+PRINCIPAL!$I$150),0,IF(L525=PRINCIPAL!$J$150,VLOOKUP($AR$516,'Banco de Dados'!$B$4:$J$50,6,FALSE)*(1-(PRINCIPAL!$K$150/100)),IF(L525=PRINCIPAL!$L$150,VLOOKUP($AR$516,'Banco de Dados'!$B$4:$J$50,6,FALSE)*(1-(PRINCIPAL!$M$150/100)),IF(L525=PRINCIPAL!$N$150,VLOOKUP($AR$516,'Banco de Dados'!$B$4:$J$50,6,FALSE)*(1-(PRINCIPAL!$O$150/100)),VLOOKUP($AR$516,'Banco de Dados'!$B$4:$J$50,6,FALSE)))))))))),"")</f>
        <v/>
      </c>
      <c r="AR525" s="29" t="str">
        <f>IFERROR(AQ525*(IFERROR(VLOOKUP($AR$516,'Banco de Dados'!$B$4:$J$50,4,FALSE),"ERRO")),"")</f>
        <v/>
      </c>
      <c r="AS525" s="29" t="str">
        <f t="shared" si="356"/>
        <v/>
      </c>
      <c r="AT525" s="103" t="str">
        <f>IFERROR(AS525*(C525*(PRINCIPAL!$G$150/100))*0.47*(44/12),"")</f>
        <v/>
      </c>
      <c r="AU525" s="111" t="str">
        <f t="shared" si="357"/>
        <v/>
      </c>
      <c r="AV525" s="30" t="str">
        <f>IFERROR(IF(AND(PRINCIPAL!$H$151&lt;&gt;"",OR(L525=PRINCIPAL!$I$151,L525=PRINCIPAL!$I$151+PRINCIPAL!$I$151,L525=PRINCIPAL!$I$151+PRINCIPAL!$I$151+PRINCIPAL!$I$151)),0,IF(AND(PRINCIPAL!$H$151&lt;&gt;"",L525=PRINCIPAL!$J$151),VLOOKUP($AW$516,'Banco de Dados'!$B$4:$J$50,8,FALSE)*PRINCIPAL!$H$151*(1-(PRINCIPAL!$K$151/100)),IF(AND(PRINCIPAL!$H$151&lt;&gt;"",L525=PRINCIPAL!$L$151),VLOOKUP($AW$516,'Banco de Dados'!$B$4:$J$50,8,FALSE)*PRINCIPAL!$H$151*(1-(PRINCIPAL!$M$151/100)),IF(AND(PRINCIPAL!$H$151&lt;&gt;"",L525=PRINCIPAL!$N$151),VLOOKUP($AW$516,'Banco de Dados'!$B$4:$J$50,8,FALSE)*PRINCIPAL!$H$151*(1-(PRINCIPAL!$O$151/100)),IF(PRINCIPAL!$H$151&lt;&gt;"",VLOOKUP($AW$516,'Banco de Dados'!$B$4:$J$50,8,FALSE)*PRINCIPAL!$H$151,IF(OR(L525=PRINCIPAL!$I$151,L525=PRINCIPAL!$I$151+PRINCIPAL!$I$151,L525=PRINCIPAL!$I$151+PRINCIPAL!$I$151+PRINCIPAL!$I$151),0,IF(L525=PRINCIPAL!$J$151,VLOOKUP($AW$516,'Banco de Dados'!$B$4:$J$50,6,FALSE)*(1-(PRINCIPAL!$K$151/100)),IF(L525=PRINCIPAL!$L$151,VLOOKUP($AW$516,'Banco de Dados'!$B$4:$J$50,6,FALSE)*(1-(PRINCIPAL!$M$151/100)),IF(L525=PRINCIPAL!$N$151,VLOOKUP($AW$516,'Banco de Dados'!$B$4:$J$50,6,FALSE)*(1-(PRINCIPAL!$O$151/100)),VLOOKUP($AW$516,'Banco de Dados'!$B$4:$J$50,6,FALSE)))))))))),"")</f>
        <v/>
      </c>
      <c r="AW525" s="29" t="str">
        <f>IFERROR(AV525*(IFERROR(VLOOKUP($AW$516,'Banco de Dados'!$B$4:$J$50,4,FALSE),"ERRO")),"")</f>
        <v/>
      </c>
      <c r="AX525" s="29" t="str">
        <f t="shared" si="358"/>
        <v/>
      </c>
      <c r="AY525" s="103" t="str">
        <f>IFERROR(AX525*(C525*(PRINCIPAL!$G$151/100))*0.47*(44/12),"")</f>
        <v/>
      </c>
      <c r="AZ525" s="111" t="str">
        <f t="shared" si="363"/>
        <v/>
      </c>
      <c r="BA525" s="30" t="str">
        <f>IFERROR(IF(AND(PRINCIPAL!$H$152&lt;&gt;"",OR(L525=PRINCIPAL!$I$152,L525=PRINCIPAL!$I$152+PRINCIPAL!$I$152,L525=PRINCIPAL!$I$152+PRINCIPAL!$I$152+PRINCIPAL!$I$152)),0,IF(AND(PRINCIPAL!$H$152&lt;&gt;"",L525=PRINCIPAL!$J$152),VLOOKUP($BB$516,'Banco de Dados'!$B$4:$J$50,8,FALSE)*PRINCIPAL!$H$152*(1-(PRINCIPAL!$K$152/100)),IF(AND(PRINCIPAL!$H$152&lt;&gt;"",L525=PRINCIPAL!$L$152),VLOOKUP($BB$516,'Banco de Dados'!$B$4:$J$50,8,FALSE)*PRINCIPAL!$H$152*(1-(PRINCIPAL!$M$152/100)),IF(AND(PRINCIPAL!$H$152&lt;&gt;"",L525=PRINCIPAL!$N$152),VLOOKUP($BB$516,'Banco de Dados'!$B$4:$J$50,8,FALSE)*PRINCIPAL!$H$152*(1-(PRINCIPAL!$O$152/100)),IF(PRINCIPAL!$H$152&lt;&gt;"",VLOOKUP($BB$516,'Banco de Dados'!$B$4:$J$50,8,FALSE)*PRINCIPAL!$H$152,IF(OR(L525=PRINCIPAL!$I$152,L525=PRINCIPAL!$I$152+PRINCIPAL!$I$152,L525=PRINCIPAL!$I$152+PRINCIPAL!$I$152+PRINCIPAL!$I$152),0,IF(L525=PRINCIPAL!$J$152,VLOOKUP($BB$516,'Banco de Dados'!$B$4:$J$50,6,FALSE)*(1-(PRINCIPAL!$K$152/100)),IF(L525=PRINCIPAL!$L$152,VLOOKUP($BB$516,'Banco de Dados'!$B$4:$J$50,6,FALSE)*(1-(PRINCIPAL!$M$152/100)),IF(L525=PRINCIPAL!$N$152,VLOOKUP($BB$516,'Banco de Dados'!$B$4:$J$50,6,FALSE)*(1-(PRINCIPAL!$O$152/100)),VLOOKUP($BB$516,'Banco de Dados'!$B$4:$J$50,6,FALSE)))))))))),"")</f>
        <v/>
      </c>
      <c r="BB525" s="29" t="str">
        <f>IFERROR(BA525*(IFERROR(VLOOKUP($BB$516,'Banco de Dados'!$B$4:$J$50,4,FALSE),"ERRO")),"")</f>
        <v/>
      </c>
      <c r="BC525" s="29" t="str">
        <f t="shared" si="364"/>
        <v/>
      </c>
      <c r="BD525" s="103" t="str">
        <f>IFERROR(BC525*(C525*(PRINCIPAL!$G$152/100))*0.47*(44/12),"")</f>
        <v/>
      </c>
      <c r="BE525" s="111" t="str">
        <f t="shared" si="343"/>
        <v/>
      </c>
      <c r="BF525" s="30" t="str">
        <f>IFERROR(IF(AND(PRINCIPAL!$H$153&lt;&gt;"",OR(L525=PRINCIPAL!$I$153,L525=PRINCIPAL!$I$153+PRINCIPAL!$I$153,L525=PRINCIPAL!$I$153+PRINCIPAL!$I$153+PRINCIPAL!$I$153)),0,IF(AND(PRINCIPAL!$H$153&lt;&gt;"",L525=PRINCIPAL!$J$153),VLOOKUP($BG$516,'Banco de Dados'!$B$4:$J$50,8,FALSE)*PRINCIPAL!$H$153*(1-(PRINCIPAL!$K$153/100)),IF(AND(PRINCIPAL!$H$153&lt;&gt;"",L525=PRINCIPAL!$L$153),VLOOKUP($BG$516,'Banco de Dados'!$B$4:$J$50,8,FALSE)*PRINCIPAL!$H$153*(1-(PRINCIPAL!$M$153/100)),IF(AND(PRINCIPAL!$H$153&lt;&gt;"",L525=PRINCIPAL!$N$153),VLOOKUP($BG$516,'Banco de Dados'!$B$4:$J$50,8,FALSE)*PRINCIPAL!$H$153*(1-(PRINCIPAL!$O$153/100)),IF(PRINCIPAL!$H$153&lt;&gt;"",VLOOKUP($BG$516,'Banco de Dados'!$B$4:$J$50,8,FALSE)*PRINCIPAL!$H$153,IF(OR(L525=PRINCIPAL!$I$153,L525=PRINCIPAL!$I$153+PRINCIPAL!$I$153,L525=PRINCIPAL!$I$153+PRINCIPAL!$I$153+PRINCIPAL!$I$153),0,IF(L525=PRINCIPAL!$J$153,VLOOKUP($BG$516,'Banco de Dados'!$B$4:$J$50,6,FALSE)*(1-(PRINCIPAL!$K$153/100)),IF(L525=PRINCIPAL!$L$153,VLOOKUP($BG$516,'Banco de Dados'!$B$4:$J$50,6,FALSE)*(1-(PRINCIPAL!$M$153/100)),IF(L525=PRINCIPAL!$N$153,VLOOKUP($BG$516,'Banco de Dados'!$B$4:$J$50,6,FALSE)*(1-(PRINCIPAL!$O$153/100)),VLOOKUP($BG$516,'Banco de Dados'!$B$4:$J$50,6,FALSE)))))))))),"")</f>
        <v/>
      </c>
      <c r="BG525" s="29" t="str">
        <f>IFERROR(BF525*(IFERROR(VLOOKUP($BG$516,'Banco de Dados'!$B$4:$J$50,4,FALSE),"ERRO")),"")</f>
        <v/>
      </c>
      <c r="BH525" s="29" t="str">
        <f t="shared" si="359"/>
        <v/>
      </c>
      <c r="BI525" s="103" t="str">
        <f>IFERROR(BH525*(C525*(PRINCIPAL!$G$153/100))*0.47*(44/12),"")</f>
        <v/>
      </c>
      <c r="BJ525" s="102" t="str">
        <f t="shared" si="344"/>
        <v/>
      </c>
    </row>
    <row r="526" spans="2:62" ht="12.75" customHeight="1" x14ac:dyDescent="0.3">
      <c r="B526" s="326">
        <f t="shared" si="345"/>
        <v>2028</v>
      </c>
      <c r="C526" s="340"/>
      <c r="D526" s="1"/>
      <c r="E526" s="116">
        <v>8</v>
      </c>
      <c r="F526" s="24" t="str">
        <f>IFERROR(VLOOKUP($G$516,'Banco de Dados'!$B$4:$J$50,6,FALSE),"")</f>
        <v/>
      </c>
      <c r="G526" s="25" t="str">
        <f>IFERROR(F526*(IFERROR(VLOOKUP($G$516,'Banco de Dados'!$B$4:$J$50,4,FALSE),"ERRO")),"")</f>
        <v/>
      </c>
      <c r="H526" s="25" t="str">
        <f t="shared" si="346"/>
        <v/>
      </c>
      <c r="I526" s="103" t="str">
        <f t="shared" si="347"/>
        <v/>
      </c>
      <c r="J526" s="117" t="str">
        <f t="shared" si="348"/>
        <v/>
      </c>
      <c r="K526" s="1"/>
      <c r="L526" s="91">
        <v>8</v>
      </c>
      <c r="M526" s="24" t="str">
        <f>IFERROR(IF(AND(PRINCIPAL!$H$144&lt;&gt;"",OR(L526=PRINCIPAL!$I$144,L526=PRINCIPAL!$I$144+PRINCIPAL!$I$144,L526=PRINCIPAL!$I$144+PRINCIPAL!$I$144+PRINCIPAL!$I$144)),0,IF(AND(PRINCIPAL!$H$144&lt;&gt;"",L526=PRINCIPAL!$J$144),VLOOKUP($N$516,'Banco de Dados'!$B$4:$J$50,8,FALSE)*PRINCIPAL!$H$144*(1-(PRINCIPAL!$K$144/100)),IF(AND(PRINCIPAL!$H$144&lt;&gt;"",L526=PRINCIPAL!$L$144),VLOOKUP($N$516,'Banco de Dados'!$B$4:$J$50,8,FALSE)*PRINCIPAL!$H$144*(1-(PRINCIPAL!$M$144/100)),IF(AND(PRINCIPAL!$H$144&lt;&gt;"",L526=PRINCIPAL!$N$144),VLOOKUP($N$516,'Banco de Dados'!$B$4:$J$50,8,FALSE)*PRINCIPAL!$H$144*(1-(PRINCIPAL!$O$144/100)),IF(PRINCIPAL!$H$144&lt;&gt;"",VLOOKUP($N$516,'Banco de Dados'!$B$4:$J$50,8,FALSE)*PRINCIPAL!$H$144,IF(OR(L526=PRINCIPAL!$I$144,L526=PRINCIPAL!$I$144+PRINCIPAL!$I$144,L526=PRINCIPAL!$I$144+PRINCIPAL!$I$144+PRINCIPAL!$I$144),0,IF(L526=PRINCIPAL!$J$144,VLOOKUP($N$516,'Banco de Dados'!$B$4:$J$50,6,FALSE)*(1-(PRINCIPAL!$K$144/100)),IF(L526=PRINCIPAL!$L$144,VLOOKUP($N$516,'Banco de Dados'!$B$4:$J$50,6,FALSE)*(1-(PRINCIPAL!$M$144/100)),IF(L526=PRINCIPAL!$N$144,VLOOKUP($N$516,'Banco de Dados'!$B$4:$J$50,6,FALSE)*(1-(PRINCIPAL!$O$144/100)),VLOOKUP($N$516,'Banco de Dados'!$B$4:$J$50,6,FALSE)))))))))),"")</f>
        <v/>
      </c>
      <c r="N526" s="25" t="str">
        <f>IFERROR(M526*(IFERROR(VLOOKUP($N$516,'Banco de Dados'!$B$4:$J$50,4,FALSE),"ERRO")),"")</f>
        <v/>
      </c>
      <c r="O526" s="25" t="str">
        <f t="shared" si="349"/>
        <v/>
      </c>
      <c r="P526" s="103" t="str">
        <f>IFERROR(O526*(C526*(PRINCIPAL!$G$144/100))*0.47*(44/12),"")</f>
        <v/>
      </c>
      <c r="Q526" s="107" t="str">
        <f t="shared" si="365"/>
        <v/>
      </c>
      <c r="R526" s="29" t="str">
        <f>IFERROR(IF(AND(PRINCIPAL!$H$145&lt;&gt;"",OR(L526=PRINCIPAL!$I$145,L526=PRINCIPAL!$I$145+PRINCIPAL!$I$145,L526=PRINCIPAL!$I$145+PRINCIPAL!$I$145+PRINCIPAL!$I$145)),0,IF(AND(PRINCIPAL!$H$145&lt;&gt;"",L526=PRINCIPAL!$J$145),VLOOKUP($S$516,'Banco de Dados'!$B$4:$J$50,8,FALSE)*PRINCIPAL!$H$145*(1-(PRINCIPAL!$K$145/100)),IF(AND(PRINCIPAL!$H$145&lt;&gt;"",L526=PRINCIPAL!$L$145),VLOOKUP($S$516,'Banco de Dados'!$B$4:$J$50,8,FALSE)*PRINCIPAL!$H$145*(1-(PRINCIPAL!$M$145/100)),IF(AND(PRINCIPAL!$H$145&lt;&gt;"",L526=PRINCIPAL!$N$145),VLOOKUP($S$516,'Banco de Dados'!$B$4:$J$50,8,FALSE)*PRINCIPAL!$H$145*(1-(PRINCIPAL!$O$145/100)),IF(PRINCIPAL!$H$145&lt;&gt;"",VLOOKUP($S$516,'Banco de Dados'!$B$4:$J$50,8,FALSE)*PRINCIPAL!$H$145,IF(OR(L526=PRINCIPAL!$I$145,L526=PRINCIPAL!$I$145+PRINCIPAL!$I$145,L526=PRINCIPAL!$I$145+PRINCIPAL!$I$145+PRINCIPAL!$I$145),0,IF(L526=PRINCIPAL!$J$145,VLOOKUP($S$516,'Banco de Dados'!$B$4:$J$50,6,FALSE)*(1-(PRINCIPAL!$K$145/100)),IF(L526=PRINCIPAL!$L$145,VLOOKUP($S$516,'Banco de Dados'!$B$4:$J$50,6,FALSE)*(1-(PRINCIPAL!$M$145/100)),IF(L526=PRINCIPAL!$N$145,VLOOKUP($S$516,'Banco de Dados'!$B$4:$J$50,6,FALSE)*(1-(PRINCIPAL!$O$145/100)),VLOOKUP($S$516,'Banco de Dados'!$B$4:$J$50,6,FALSE)))))))))),"")</f>
        <v/>
      </c>
      <c r="S526" s="29" t="str">
        <f>IFERROR(R526*(IFERROR(VLOOKUP($S$516,'Banco de Dados'!$B$4:$J$50,4,FALSE),"ERRO")),"")</f>
        <v/>
      </c>
      <c r="T526" s="29" t="str">
        <f>IFERROR(R526+S526,"")</f>
        <v/>
      </c>
      <c r="U526" s="103" t="str">
        <f>IFERROR(T526*(C526*(PRINCIPAL!$G$145/100))*0.47*(44/12),"")</f>
        <v/>
      </c>
      <c r="V526" s="103" t="str">
        <f t="shared" si="342"/>
        <v/>
      </c>
      <c r="W526" s="30" t="str">
        <f>IFERROR(IF(AND(PRINCIPAL!$H$146&lt;&gt;"",OR(L526=PRINCIPAL!$I$146,L526=PRINCIPAL!$I$146+PRINCIPAL!$I$146,L526=PRINCIPAL!$I$146+PRINCIPAL!$I$146+PRINCIPAL!$I$146)),0,IF(AND(PRINCIPAL!$H$146&lt;&gt;"",L526=PRINCIPAL!$J$146),VLOOKUP($X$516,'Banco de Dados'!$B$4:$J$50,8,FALSE)*PRINCIPAL!$H$146*(1-(PRINCIPAL!$K$146/100)),IF(AND(PRINCIPAL!$H$146&lt;&gt;"",L526=PRINCIPAL!$L$146),VLOOKUP($X$516,'Banco de Dados'!$B$4:$J$50,8,FALSE)*PRINCIPAL!$H$146*(1-(PRINCIPAL!$M$146/100)),IF(AND(PRINCIPAL!$H$146&lt;&gt;"",L526=PRINCIPAL!$N$146),VLOOKUP($X$516,'Banco de Dados'!$B$4:$J$50,8,FALSE)*PRINCIPAL!$H$146*(1-(PRINCIPAL!$O$146/100)),IF(PRINCIPAL!$H$146&lt;&gt;"",VLOOKUP($X$516,'Banco de Dados'!$B$4:$J$50,8,FALSE)*PRINCIPAL!$H$146,IF(OR(L526=PRINCIPAL!$I$146,L526=PRINCIPAL!$I$146+PRINCIPAL!$I$146,L526=PRINCIPAL!$I$146+PRINCIPAL!$I$146+PRINCIPAL!$I$146),0,IF(L526=PRINCIPAL!$J$146,VLOOKUP($X$516,'Banco de Dados'!$B$4:$J$50,6,FALSE)*(1-(PRINCIPAL!$K$146/100)),IF(L526=PRINCIPAL!$L$146,VLOOKUP($X$516,'Banco de Dados'!$B$4:$J$50,6,FALSE)*(1-(PRINCIPAL!$M$146/100)),IF(L526=PRINCIPAL!$N$146,VLOOKUP($X$516,'Banco de Dados'!$B$4:$J$50,6,FALSE)*(1-(PRINCIPAL!$O$146/100)),VLOOKUP($X$516,'Banco de Dados'!$B$4:$J$50,6,FALSE)))))))))),"")</f>
        <v/>
      </c>
      <c r="X526" s="29" t="str">
        <f>IFERROR(W526*(IFERROR(VLOOKUP($X$516,'Banco de Dados'!$B$4:$J$50,4,FALSE),"ERRO")),"")</f>
        <v/>
      </c>
      <c r="Y526" s="29" t="str">
        <f t="shared" si="360"/>
        <v/>
      </c>
      <c r="Z526" s="103" t="str">
        <f>IFERROR(Y526*(C526*(PRINCIPAL!$G$146/100))*0.47*(44/12),"")</f>
        <v/>
      </c>
      <c r="AA526" s="111" t="str">
        <f t="shared" si="361"/>
        <v/>
      </c>
      <c r="AB526" s="30" t="str">
        <f>IFERROR(IF(AND(PRINCIPAL!$H$147&lt;&gt;"",OR(L526=PRINCIPAL!$I$147,L526=PRINCIPAL!$I$147+PRINCIPAL!$I$147,L526=PRINCIPAL!$I$147+PRINCIPAL!$I$147+PRINCIPAL!$I$147)),0,IF(AND(PRINCIPAL!$H$147&lt;&gt;"",L526=PRINCIPAL!$J$147),VLOOKUP($AC$516,'Banco de Dados'!$B$4:$J$50,8,FALSE)*PRINCIPAL!$H$147*(1-(PRINCIPAL!$K$147/100)),IF(AND(PRINCIPAL!$H$147&lt;&gt;"",L526=PRINCIPAL!$L$147),VLOOKUP($AC$516,'Banco de Dados'!$B$4:$J$50,8,FALSE)*PRINCIPAL!$H$147*(1-(PRINCIPAL!$M$147/100)),IF(AND(PRINCIPAL!$H$147&lt;&gt;"",L526=PRINCIPAL!$N$147),VLOOKUP($AC$516,'Banco de Dados'!$B$4:$J$50,8,FALSE)*PRINCIPAL!$H$147*(1-(PRINCIPAL!$O$147/100)),IF(PRINCIPAL!$H$147&lt;&gt;"",VLOOKUP($AC$516,'Banco de Dados'!$B$4:$J$50,8,FALSE)*PRINCIPAL!$H$147,IF(OR(L526=PRINCIPAL!$I$147,L526=PRINCIPAL!$I$147+PRINCIPAL!$I$147,L526=PRINCIPAL!$I$147+PRINCIPAL!$I$147+PRINCIPAL!$I$147),0,IF(L526=PRINCIPAL!$J$147,VLOOKUP($AC$516,'Banco de Dados'!$B$4:$J$50,6,FALSE)*(1-(PRINCIPAL!$K$147/100)),IF(L526=PRINCIPAL!$L$147,VLOOKUP($AC$516,'Banco de Dados'!$B$4:$J$50,6,FALSE)*(1-(PRINCIPAL!$M$147/100)),IF(L526=PRINCIPAL!$N$147,VLOOKUP($AC$516,'Banco de Dados'!$B$4:$J$50,6,FALSE)*(1-(PRINCIPAL!$O$147/100)),VLOOKUP($AC$516,'Banco de Dados'!$B$4:$J$50,6,FALSE)))))))))),"")</f>
        <v/>
      </c>
      <c r="AC526" s="29" t="str">
        <f>IFERROR(AB526*(IFERROR(VLOOKUP($AC$516,'Banco de Dados'!$B$4:$J$50,4,FALSE),"ERRO")),"")</f>
        <v/>
      </c>
      <c r="AD526" s="29" t="str">
        <f t="shared" si="351"/>
        <v/>
      </c>
      <c r="AE526" s="103" t="str">
        <f>IFERROR(AD526*(C526*(PRINCIPAL!$G$147/100))*0.47*(44/12),"")</f>
        <v/>
      </c>
      <c r="AF526" s="111" t="str">
        <f t="shared" si="352"/>
        <v/>
      </c>
      <c r="AG526" s="30" t="str">
        <f>IFERROR(IF(AND(PRINCIPAL!$H$148&lt;&gt;"",OR(L526=PRINCIPAL!$I$148,L526=PRINCIPAL!$I$148+PRINCIPAL!$I$148,L526=PRINCIPAL!$I$148+PRINCIPAL!$I$148+PRINCIPAL!$I$148)),0,IF(AND(PRINCIPAL!$H$148&lt;&gt;"",L526=PRINCIPAL!$J$148),VLOOKUP($AH$516,'Banco de Dados'!$B$4:$J$50,8,FALSE)*PRINCIPAL!$H$148*(1-(PRINCIPAL!$K$148/100)),IF(AND(PRINCIPAL!$H$148&lt;&gt;"",L526=PRINCIPAL!$L$148),VLOOKUP($AH$516,'Banco de Dados'!$B$4:$J$50,8,FALSE)*PRINCIPAL!$H$148*(1-(PRINCIPAL!$M$148/100)),IF(AND(PRINCIPAL!$H$148&lt;&gt;"",L526=PRINCIPAL!$N$148),VLOOKUP($AH$516,'Banco de Dados'!$B$4:$J$50,8,FALSE)*PRINCIPAL!$H$148*(1-(PRINCIPAL!$O$148/100)),IF(PRINCIPAL!$H$148&lt;&gt;"",VLOOKUP($AH$516,'Banco de Dados'!$B$4:$J$50,8,FALSE)*PRINCIPAL!$H$148,IF(OR(L526=PRINCIPAL!$I$148,L526=PRINCIPAL!$I$148+PRINCIPAL!$I$148,L526=PRINCIPAL!$I$148+PRINCIPAL!$I$148+PRINCIPAL!$I$148),0,IF(L526=PRINCIPAL!$J$148,VLOOKUP($AH$516,'Banco de Dados'!$B$4:$J$50,6,FALSE)*(1-(PRINCIPAL!$K$148/100)),IF(L526=PRINCIPAL!$L$148,VLOOKUP($AH$516,'Banco de Dados'!$B$4:$J$50,6,FALSE)*(1-(PRINCIPAL!$M$148/100)),IF(L526=PRINCIPAL!$N$148,VLOOKUP($AH$516,'Banco de Dados'!$B$4:$J$50,6,FALSE)*(1-(PRINCIPAL!$O$148/100)),VLOOKUP($AH$516,'Banco de Dados'!$B$4:$J$50,6,FALSE)))))))))),"")</f>
        <v/>
      </c>
      <c r="AH526" s="29" t="str">
        <f>IFERROR(AG526*(IFERROR(VLOOKUP($AH$516,'Banco de Dados'!$B$4:$J$50,4,FALSE),"ERRO")),"")</f>
        <v/>
      </c>
      <c r="AI526" s="29" t="str">
        <f t="shared" si="353"/>
        <v/>
      </c>
      <c r="AJ526" s="103" t="str">
        <f>IFERROR(AI526*(C526*(PRINCIPAL!$G$148/100))*0.47*(44/12),"")</f>
        <v/>
      </c>
      <c r="AK526" s="111" t="str">
        <f t="shared" si="362"/>
        <v/>
      </c>
      <c r="AL526" s="30" t="str">
        <f>IFERROR(IF(AND(PRINCIPAL!$H$149&lt;&gt;"",OR(L526=PRINCIPAL!$I$149,L526=PRINCIPAL!$I$149+PRINCIPAL!$I$149,L526=PRINCIPAL!$I$149+PRINCIPAL!$I$149+PRINCIPAL!$I$149)),0,IF(AND(PRINCIPAL!$H$149&lt;&gt;"",L526=PRINCIPAL!$J$149),VLOOKUP($AM$516,'Banco de Dados'!$B$4:$J$50,8,FALSE)*PRINCIPAL!$H$149*(1-(PRINCIPAL!$K$149/100)),IF(AND(PRINCIPAL!$H$149&lt;&gt;"",L526=PRINCIPAL!$L$149),VLOOKUP($AM$516,'Banco de Dados'!$B$4:$J$50,8,FALSE)*PRINCIPAL!$H$149*(1-(PRINCIPAL!$M$149/100)),IF(AND(PRINCIPAL!$H$149&lt;&gt;"",L526=PRINCIPAL!$N$149),VLOOKUP($AM$516,'Banco de Dados'!$B$4:$J$50,8,FALSE)*PRINCIPAL!$H$149*(1-(PRINCIPAL!$O$149/100)),IF(PRINCIPAL!$H$149&lt;&gt;"",VLOOKUP($AM$516,'Banco de Dados'!$B$4:$J$50,8,FALSE)*PRINCIPAL!$H$149,IF(OR(L526=PRINCIPAL!$I$149,L526=PRINCIPAL!$I$149+PRINCIPAL!$I$149,L526=PRINCIPAL!$I$149+PRINCIPAL!$I$149+PRINCIPAL!$I$149),0,IF(L526=PRINCIPAL!$J$149,VLOOKUP($AM$516,'Banco de Dados'!$B$4:$J$50,6,FALSE)*(1-(PRINCIPAL!$K$149/100)),IF(L526=PRINCIPAL!$L$149,VLOOKUP($AM$516,'Banco de Dados'!$B$4:$J$50,6,FALSE)*(1-(PRINCIPAL!$M$149/100)),IF(L526=PRINCIPAL!$N$149,VLOOKUP($AM$516,'Banco de Dados'!$B$4:$J$50,6,FALSE)*(1-(PRINCIPAL!$O$149/100)),VLOOKUP($AM$516,'Banco de Dados'!$B$4:$J$50,6,FALSE)))))))))),"")</f>
        <v/>
      </c>
      <c r="AM526" s="29" t="str">
        <f>IFERROR(AL526*(IFERROR(VLOOKUP($AM$516,'Banco de Dados'!$B$4:$J$50,4,FALSE),"ERRO")),"")</f>
        <v/>
      </c>
      <c r="AN526" s="29" t="str">
        <f t="shared" si="354"/>
        <v/>
      </c>
      <c r="AO526" s="103" t="str">
        <f>IFERROR(AN526*(C526*(PRINCIPAL!$G$149/100))*0.47*(44/12),"")</f>
        <v/>
      </c>
      <c r="AP526" s="111" t="str">
        <f t="shared" si="355"/>
        <v/>
      </c>
      <c r="AQ526" s="30" t="str">
        <f>IFERROR(IF(AND(PRINCIPAL!$H$150&lt;&gt;"",OR(L526=PRINCIPAL!$I$150,L526=PRINCIPAL!$I$150+PRINCIPAL!$I$150,L526=PRINCIPAL!$I$150+PRINCIPAL!$I$150+PRINCIPAL!$I$150)),0,IF(AND(PRINCIPAL!$H$150&lt;&gt;"",L526=PRINCIPAL!$J$150),VLOOKUP($AR$516,'Banco de Dados'!$B$4:$J$50,8,FALSE)*PRINCIPAL!$H$150*(1-(PRINCIPAL!$K$150/100)),IF(AND(PRINCIPAL!$H$150&lt;&gt;"",L526=PRINCIPAL!$L$150),VLOOKUP($AR$516,'Banco de Dados'!$B$4:$J$50,8,FALSE)*PRINCIPAL!$H$150*(1-(PRINCIPAL!$M$150/100)),IF(AND(PRINCIPAL!$H$150&lt;&gt;"",L526=PRINCIPAL!$N$150),VLOOKUP($AR$516,'Banco de Dados'!$B$4:$J$50,8,FALSE)*PRINCIPAL!$H$150*(1-(PRINCIPAL!$O$150/100)),IF(PRINCIPAL!$H$150&lt;&gt;"",VLOOKUP($AR$516,'Banco de Dados'!$B$4:$J$50,8,FALSE)*PRINCIPAL!$H$150,IF(OR(L526=PRINCIPAL!$I$150,L526=PRINCIPAL!$I$150+PRINCIPAL!$I$150,L526=PRINCIPAL!$I$150+PRINCIPAL!$I$150+PRINCIPAL!$I$150),0,IF(L526=PRINCIPAL!$J$150,VLOOKUP($AR$516,'Banco de Dados'!$B$4:$J$50,6,FALSE)*(1-(PRINCIPAL!$K$150/100)),IF(L526=PRINCIPAL!$L$150,VLOOKUP($AR$516,'Banco de Dados'!$B$4:$J$50,6,FALSE)*(1-(PRINCIPAL!$M$150/100)),IF(L526=PRINCIPAL!$N$150,VLOOKUP($AR$516,'Banco de Dados'!$B$4:$J$50,6,FALSE)*(1-(PRINCIPAL!$O$150/100)),VLOOKUP($AR$516,'Banco de Dados'!$B$4:$J$50,6,FALSE)))))))))),"")</f>
        <v/>
      </c>
      <c r="AR526" s="29" t="str">
        <f>IFERROR(AQ526*(IFERROR(VLOOKUP($AR$516,'Banco de Dados'!$B$4:$J$50,4,FALSE),"ERRO")),"")</f>
        <v/>
      </c>
      <c r="AS526" s="29" t="str">
        <f t="shared" si="356"/>
        <v/>
      </c>
      <c r="AT526" s="103" t="str">
        <f>IFERROR(AS526*(C526*(PRINCIPAL!$G$150/100))*0.47*(44/12),"")</f>
        <v/>
      </c>
      <c r="AU526" s="111" t="str">
        <f t="shared" si="357"/>
        <v/>
      </c>
      <c r="AV526" s="30" t="str">
        <f>IFERROR(IF(AND(PRINCIPAL!$H$151&lt;&gt;"",OR(L526=PRINCIPAL!$I$151,L526=PRINCIPAL!$I$151+PRINCIPAL!$I$151,L526=PRINCIPAL!$I$151+PRINCIPAL!$I$151+PRINCIPAL!$I$151)),0,IF(AND(PRINCIPAL!$H$151&lt;&gt;"",L526=PRINCIPAL!$J$151),VLOOKUP($AW$516,'Banco de Dados'!$B$4:$J$50,8,FALSE)*PRINCIPAL!$H$151*(1-(PRINCIPAL!$K$151/100)),IF(AND(PRINCIPAL!$H$151&lt;&gt;"",L526=PRINCIPAL!$L$151),VLOOKUP($AW$516,'Banco de Dados'!$B$4:$J$50,8,FALSE)*PRINCIPAL!$H$151*(1-(PRINCIPAL!$M$151/100)),IF(AND(PRINCIPAL!$H$151&lt;&gt;"",L526=PRINCIPAL!$N$151),VLOOKUP($AW$516,'Banco de Dados'!$B$4:$J$50,8,FALSE)*PRINCIPAL!$H$151*(1-(PRINCIPAL!$O$151/100)),IF(PRINCIPAL!$H$151&lt;&gt;"",VLOOKUP($AW$516,'Banco de Dados'!$B$4:$J$50,8,FALSE)*PRINCIPAL!$H$151,IF(OR(L526=PRINCIPAL!$I$151,L526=PRINCIPAL!$I$151+PRINCIPAL!$I$151,L526=PRINCIPAL!$I$151+PRINCIPAL!$I$151+PRINCIPAL!$I$151),0,IF(L526=PRINCIPAL!$J$151,VLOOKUP($AW$516,'Banco de Dados'!$B$4:$J$50,6,FALSE)*(1-(PRINCIPAL!$K$151/100)),IF(L526=PRINCIPAL!$L$151,VLOOKUP($AW$516,'Banco de Dados'!$B$4:$J$50,6,FALSE)*(1-(PRINCIPAL!$M$151/100)),IF(L526=PRINCIPAL!$N$151,VLOOKUP($AW$516,'Banco de Dados'!$B$4:$J$50,6,FALSE)*(1-(PRINCIPAL!$O$151/100)),VLOOKUP($AW$516,'Banco de Dados'!$B$4:$J$50,6,FALSE)))))))))),"")</f>
        <v/>
      </c>
      <c r="AW526" s="29" t="str">
        <f>IFERROR(AV526*(IFERROR(VLOOKUP($AW$516,'Banco de Dados'!$B$4:$J$50,4,FALSE),"ERRO")),"")</f>
        <v/>
      </c>
      <c r="AX526" s="29" t="str">
        <f t="shared" si="358"/>
        <v/>
      </c>
      <c r="AY526" s="103" t="str">
        <f>IFERROR(AX526*(C526*(PRINCIPAL!$G$151/100))*0.47*(44/12),"")</f>
        <v/>
      </c>
      <c r="AZ526" s="111" t="str">
        <f t="shared" si="363"/>
        <v/>
      </c>
      <c r="BA526" s="30" t="str">
        <f>IFERROR(IF(AND(PRINCIPAL!$H$152&lt;&gt;"",OR(L526=PRINCIPAL!$I$152,L526=PRINCIPAL!$I$152+PRINCIPAL!$I$152,L526=PRINCIPAL!$I$152+PRINCIPAL!$I$152+PRINCIPAL!$I$152)),0,IF(AND(PRINCIPAL!$H$152&lt;&gt;"",L526=PRINCIPAL!$J$152),VLOOKUP($BB$516,'Banco de Dados'!$B$4:$J$50,8,FALSE)*PRINCIPAL!$H$152*(1-(PRINCIPAL!$K$152/100)),IF(AND(PRINCIPAL!$H$152&lt;&gt;"",L526=PRINCIPAL!$L$152),VLOOKUP($BB$516,'Banco de Dados'!$B$4:$J$50,8,FALSE)*PRINCIPAL!$H$152*(1-(PRINCIPAL!$M$152/100)),IF(AND(PRINCIPAL!$H$152&lt;&gt;"",L526=PRINCIPAL!$N$152),VLOOKUP($BB$516,'Banco de Dados'!$B$4:$J$50,8,FALSE)*PRINCIPAL!$H$152*(1-(PRINCIPAL!$O$152/100)),IF(PRINCIPAL!$H$152&lt;&gt;"",VLOOKUP($BB$516,'Banco de Dados'!$B$4:$J$50,8,FALSE)*PRINCIPAL!$H$152,IF(OR(L526=PRINCIPAL!$I$152,L526=PRINCIPAL!$I$152+PRINCIPAL!$I$152,L526=PRINCIPAL!$I$152+PRINCIPAL!$I$152+PRINCIPAL!$I$152),0,IF(L526=PRINCIPAL!$J$152,VLOOKUP($BB$516,'Banco de Dados'!$B$4:$J$50,6,FALSE)*(1-(PRINCIPAL!$K$152/100)),IF(L526=PRINCIPAL!$L$152,VLOOKUP($BB$516,'Banco de Dados'!$B$4:$J$50,6,FALSE)*(1-(PRINCIPAL!$M$152/100)),IF(L526=PRINCIPAL!$N$152,VLOOKUP($BB$516,'Banco de Dados'!$B$4:$J$50,6,FALSE)*(1-(PRINCIPAL!$O$152/100)),VLOOKUP($BB$516,'Banco de Dados'!$B$4:$J$50,6,FALSE)))))))))),"")</f>
        <v/>
      </c>
      <c r="BB526" s="29" t="str">
        <f>IFERROR(BA526*(IFERROR(VLOOKUP($BB$516,'Banco de Dados'!$B$4:$J$50,4,FALSE),"ERRO")),"")</f>
        <v/>
      </c>
      <c r="BC526" s="29" t="str">
        <f t="shared" si="364"/>
        <v/>
      </c>
      <c r="BD526" s="103" t="str">
        <f>IFERROR(BC526*(C526*(PRINCIPAL!$G$152/100))*0.47*(44/12),"")</f>
        <v/>
      </c>
      <c r="BE526" s="111" t="str">
        <f t="shared" si="343"/>
        <v/>
      </c>
      <c r="BF526" s="30" t="str">
        <f>IFERROR(IF(AND(PRINCIPAL!$H$153&lt;&gt;"",OR(L526=PRINCIPAL!$I$153,L526=PRINCIPAL!$I$153+PRINCIPAL!$I$153,L526=PRINCIPAL!$I$153+PRINCIPAL!$I$153+PRINCIPAL!$I$153)),0,IF(AND(PRINCIPAL!$H$153&lt;&gt;"",L526=PRINCIPAL!$J$153),VLOOKUP($BG$516,'Banco de Dados'!$B$4:$J$50,8,FALSE)*PRINCIPAL!$H$153*(1-(PRINCIPAL!$K$153/100)),IF(AND(PRINCIPAL!$H$153&lt;&gt;"",L526=PRINCIPAL!$L$153),VLOOKUP($BG$516,'Banco de Dados'!$B$4:$J$50,8,FALSE)*PRINCIPAL!$H$153*(1-(PRINCIPAL!$M$153/100)),IF(AND(PRINCIPAL!$H$153&lt;&gt;"",L526=PRINCIPAL!$N$153),VLOOKUP($BG$516,'Banco de Dados'!$B$4:$J$50,8,FALSE)*PRINCIPAL!$H$153*(1-(PRINCIPAL!$O$153/100)),IF(PRINCIPAL!$H$153&lt;&gt;"",VLOOKUP($BG$516,'Banco de Dados'!$B$4:$J$50,8,FALSE)*PRINCIPAL!$H$153,IF(OR(L526=PRINCIPAL!$I$153,L526=PRINCIPAL!$I$153+PRINCIPAL!$I$153,L526=PRINCIPAL!$I$153+PRINCIPAL!$I$153+PRINCIPAL!$I$153),0,IF(L526=PRINCIPAL!$J$153,VLOOKUP($BG$516,'Banco de Dados'!$B$4:$J$50,6,FALSE)*(1-(PRINCIPAL!$K$153/100)),IF(L526=PRINCIPAL!$L$153,VLOOKUP($BG$516,'Banco de Dados'!$B$4:$J$50,6,FALSE)*(1-(PRINCIPAL!$M$153/100)),IF(L526=PRINCIPAL!$N$153,VLOOKUP($BG$516,'Banco de Dados'!$B$4:$J$50,6,FALSE)*(1-(PRINCIPAL!$O$153/100)),VLOOKUP($BG$516,'Banco de Dados'!$B$4:$J$50,6,FALSE)))))))))),"")</f>
        <v/>
      </c>
      <c r="BG526" s="29" t="str">
        <f>IFERROR(BF526*(IFERROR(VLOOKUP($BG$516,'Banco de Dados'!$B$4:$J$50,4,FALSE),"ERRO")),"")</f>
        <v/>
      </c>
      <c r="BH526" s="29" t="str">
        <f t="shared" si="359"/>
        <v/>
      </c>
      <c r="BI526" s="103" t="str">
        <f>IFERROR(BH526*(C526*(PRINCIPAL!$G$153/100))*0.47*(44/12),"")</f>
        <v/>
      </c>
      <c r="BJ526" s="102" t="str">
        <f t="shared" si="344"/>
        <v/>
      </c>
    </row>
    <row r="527" spans="2:62" ht="12.75" customHeight="1" x14ac:dyDescent="0.3">
      <c r="B527" s="326">
        <f t="shared" si="345"/>
        <v>2029</v>
      </c>
      <c r="C527" s="340"/>
      <c r="D527" s="1"/>
      <c r="E527" s="116">
        <v>9</v>
      </c>
      <c r="F527" s="24" t="str">
        <f>IFERROR(VLOOKUP($G$516,'Banco de Dados'!$B$4:$J$50,6,FALSE),"")</f>
        <v/>
      </c>
      <c r="G527" s="25" t="str">
        <f>IFERROR(F527*(IFERROR(VLOOKUP($G$516,'Banco de Dados'!$B$4:$J$50,4,FALSE),"ERRO")),"")</f>
        <v/>
      </c>
      <c r="H527" s="25" t="str">
        <f t="shared" si="346"/>
        <v/>
      </c>
      <c r="I527" s="103" t="str">
        <f t="shared" si="347"/>
        <v/>
      </c>
      <c r="J527" s="117" t="str">
        <f t="shared" si="348"/>
        <v/>
      </c>
      <c r="K527" s="1"/>
      <c r="L527" s="91">
        <v>9</v>
      </c>
      <c r="M527" s="24" t="str">
        <f>IFERROR(IF(AND(PRINCIPAL!$H$144&lt;&gt;"",OR(L527=PRINCIPAL!$I$144,L527=PRINCIPAL!$I$144+PRINCIPAL!$I$144,L527=PRINCIPAL!$I$144+PRINCIPAL!$I$144+PRINCIPAL!$I$144)),0,IF(AND(PRINCIPAL!$H$144&lt;&gt;"",L527=PRINCIPAL!$J$144),VLOOKUP($N$516,'Banco de Dados'!$B$4:$J$50,8,FALSE)*PRINCIPAL!$H$144*(1-(PRINCIPAL!$K$144/100)),IF(AND(PRINCIPAL!$H$144&lt;&gt;"",L527=PRINCIPAL!$L$144),VLOOKUP($N$516,'Banco de Dados'!$B$4:$J$50,8,FALSE)*PRINCIPAL!$H$144*(1-(PRINCIPAL!$M$144/100)),IF(AND(PRINCIPAL!$H$144&lt;&gt;"",L527=PRINCIPAL!$N$144),VLOOKUP($N$516,'Banco de Dados'!$B$4:$J$50,8,FALSE)*PRINCIPAL!$H$144*(1-(PRINCIPAL!$O$144/100)),IF(PRINCIPAL!$H$144&lt;&gt;"",VLOOKUP($N$516,'Banco de Dados'!$B$4:$J$50,8,FALSE)*PRINCIPAL!$H$144,IF(OR(L527=PRINCIPAL!$I$144,L527=PRINCIPAL!$I$144+PRINCIPAL!$I$144,L527=PRINCIPAL!$I$144+PRINCIPAL!$I$144+PRINCIPAL!$I$144),0,IF(L527=PRINCIPAL!$J$144,VLOOKUP($N$516,'Banco de Dados'!$B$4:$J$50,6,FALSE)*(1-(PRINCIPAL!$K$144/100)),IF(L527=PRINCIPAL!$L$144,VLOOKUP($N$516,'Banco de Dados'!$B$4:$J$50,6,FALSE)*(1-(PRINCIPAL!$M$144/100)),IF(L527=PRINCIPAL!$N$144,VLOOKUP($N$516,'Banco de Dados'!$B$4:$J$50,6,FALSE)*(1-(PRINCIPAL!$O$144/100)),VLOOKUP($N$516,'Banco de Dados'!$B$4:$J$50,6,FALSE)))))))))),"")</f>
        <v/>
      </c>
      <c r="N527" s="25" t="str">
        <f>IFERROR(M527*(IFERROR(VLOOKUP($N$516,'Banco de Dados'!$B$4:$J$50,4,FALSE),"ERRO")),"")</f>
        <v/>
      </c>
      <c r="O527" s="25" t="str">
        <f t="shared" si="349"/>
        <v/>
      </c>
      <c r="P527" s="103" t="str">
        <f>IFERROR(O527*(C527*(PRINCIPAL!$G$144/100))*0.47*(44/12),"")</f>
        <v/>
      </c>
      <c r="Q527" s="107" t="str">
        <f t="shared" si="365"/>
        <v/>
      </c>
      <c r="R527" s="29" t="str">
        <f>IFERROR(IF(AND(PRINCIPAL!$H$145&lt;&gt;"",OR(L527=PRINCIPAL!$I$145,L527=PRINCIPAL!$I$145+PRINCIPAL!$I$145,L527=PRINCIPAL!$I$145+PRINCIPAL!$I$145+PRINCIPAL!$I$145)),0,IF(AND(PRINCIPAL!$H$145&lt;&gt;"",L527=PRINCIPAL!$J$145),VLOOKUP($S$516,'Banco de Dados'!$B$4:$J$50,8,FALSE)*PRINCIPAL!$H$145*(1-(PRINCIPAL!$K$145/100)),IF(AND(PRINCIPAL!$H$145&lt;&gt;"",L527=PRINCIPAL!$L$145),VLOOKUP($S$516,'Banco de Dados'!$B$4:$J$50,8,FALSE)*PRINCIPAL!$H$145*(1-(PRINCIPAL!$M$145/100)),IF(AND(PRINCIPAL!$H$145&lt;&gt;"",L527=PRINCIPAL!$N$145),VLOOKUP($S$516,'Banco de Dados'!$B$4:$J$50,8,FALSE)*PRINCIPAL!$H$145*(1-(PRINCIPAL!$O$145/100)),IF(PRINCIPAL!$H$145&lt;&gt;"",VLOOKUP($S$516,'Banco de Dados'!$B$4:$J$50,8,FALSE)*PRINCIPAL!$H$145,IF(OR(L527=PRINCIPAL!$I$145,L527=PRINCIPAL!$I$145+PRINCIPAL!$I$145,L527=PRINCIPAL!$I$145+PRINCIPAL!$I$145+PRINCIPAL!$I$145),0,IF(L527=PRINCIPAL!$J$145,VLOOKUP($S$516,'Banco de Dados'!$B$4:$J$50,6,FALSE)*(1-(PRINCIPAL!$K$145/100)),IF(L527=PRINCIPAL!$L$145,VLOOKUP($S$516,'Banco de Dados'!$B$4:$J$50,6,FALSE)*(1-(PRINCIPAL!$M$145/100)),IF(L527=PRINCIPAL!$N$145,VLOOKUP($S$516,'Banco de Dados'!$B$4:$J$50,6,FALSE)*(1-(PRINCIPAL!$O$145/100)),VLOOKUP($S$516,'Banco de Dados'!$B$4:$J$50,6,FALSE)))))))))),"")</f>
        <v/>
      </c>
      <c r="S527" s="29" t="str">
        <f>IFERROR(R527*(IFERROR(VLOOKUP($S$516,'Banco de Dados'!$B$4:$J$50,4,FALSE),"ERRO")),"")</f>
        <v/>
      </c>
      <c r="T527" s="29" t="str">
        <f t="shared" ref="T527:T553" si="366">IFERROR(R527+S527,"")</f>
        <v/>
      </c>
      <c r="U527" s="103" t="str">
        <f>IFERROR(T527*(C527*(PRINCIPAL!$G$145/100))*0.47*(44/12),"")</f>
        <v/>
      </c>
      <c r="V527" s="103" t="str">
        <f t="shared" si="342"/>
        <v/>
      </c>
      <c r="W527" s="30" t="str">
        <f>IFERROR(IF(AND(PRINCIPAL!$H$146&lt;&gt;"",OR(L527=PRINCIPAL!$I$146,L527=PRINCIPAL!$I$146+PRINCIPAL!$I$146,L527=PRINCIPAL!$I$146+PRINCIPAL!$I$146+PRINCIPAL!$I$146)),0,IF(AND(PRINCIPAL!$H$146&lt;&gt;"",L527=PRINCIPAL!$J$146),VLOOKUP($X$516,'Banco de Dados'!$B$4:$J$50,8,FALSE)*PRINCIPAL!$H$146*(1-(PRINCIPAL!$K$146/100)),IF(AND(PRINCIPAL!$H$146&lt;&gt;"",L527=PRINCIPAL!$L$146),VLOOKUP($X$516,'Banco de Dados'!$B$4:$J$50,8,FALSE)*PRINCIPAL!$H$146*(1-(PRINCIPAL!$M$146/100)),IF(AND(PRINCIPAL!$H$146&lt;&gt;"",L527=PRINCIPAL!$N$146),VLOOKUP($X$516,'Banco de Dados'!$B$4:$J$50,8,FALSE)*PRINCIPAL!$H$146*(1-(PRINCIPAL!$O$146/100)),IF(PRINCIPAL!$H$146&lt;&gt;"",VLOOKUP($X$516,'Banco de Dados'!$B$4:$J$50,8,FALSE)*PRINCIPAL!$H$146,IF(OR(L527=PRINCIPAL!$I$146,L527=PRINCIPAL!$I$146+PRINCIPAL!$I$146,L527=PRINCIPAL!$I$146+PRINCIPAL!$I$146+PRINCIPAL!$I$146),0,IF(L527=PRINCIPAL!$J$146,VLOOKUP($X$516,'Banco de Dados'!$B$4:$J$50,6,FALSE)*(1-(PRINCIPAL!$K$146/100)),IF(L527=PRINCIPAL!$L$146,VLOOKUP($X$516,'Banco de Dados'!$B$4:$J$50,6,FALSE)*(1-(PRINCIPAL!$M$146/100)),IF(L527=PRINCIPAL!$N$146,VLOOKUP($X$516,'Banco de Dados'!$B$4:$J$50,6,FALSE)*(1-(PRINCIPAL!$O$146/100)),VLOOKUP($X$516,'Banco de Dados'!$B$4:$J$50,6,FALSE)))))))))),"")</f>
        <v/>
      </c>
      <c r="X527" s="29" t="str">
        <f>IFERROR(W527*(IFERROR(VLOOKUP($X$516,'Banco de Dados'!$B$4:$J$50,4,FALSE),"ERRO")),"")</f>
        <v/>
      </c>
      <c r="Y527" s="29" t="str">
        <f t="shared" si="360"/>
        <v/>
      </c>
      <c r="Z527" s="103" t="str">
        <f>IFERROR(Y527*(C527*(PRINCIPAL!$G$146/100))*0.47*(44/12),"")</f>
        <v/>
      </c>
      <c r="AA527" s="111" t="str">
        <f t="shared" si="361"/>
        <v/>
      </c>
      <c r="AB527" s="30" t="str">
        <f>IFERROR(IF(AND(PRINCIPAL!$H$147&lt;&gt;"",OR(L527=PRINCIPAL!$I$147,L527=PRINCIPAL!$I$147+PRINCIPAL!$I$147,L527=PRINCIPAL!$I$147+PRINCIPAL!$I$147+PRINCIPAL!$I$147)),0,IF(AND(PRINCIPAL!$H$147&lt;&gt;"",L527=PRINCIPAL!$J$147),VLOOKUP($AC$516,'Banco de Dados'!$B$4:$J$50,8,FALSE)*PRINCIPAL!$H$147*(1-(PRINCIPAL!$K$147/100)),IF(AND(PRINCIPAL!$H$147&lt;&gt;"",L527=PRINCIPAL!$L$147),VLOOKUP($AC$516,'Banco de Dados'!$B$4:$J$50,8,FALSE)*PRINCIPAL!$H$147*(1-(PRINCIPAL!$M$147/100)),IF(AND(PRINCIPAL!$H$147&lt;&gt;"",L527=PRINCIPAL!$N$147),VLOOKUP($AC$516,'Banco de Dados'!$B$4:$J$50,8,FALSE)*PRINCIPAL!$H$147*(1-(PRINCIPAL!$O$147/100)),IF(PRINCIPAL!$H$147&lt;&gt;"",VLOOKUP($AC$516,'Banco de Dados'!$B$4:$J$50,8,FALSE)*PRINCIPAL!$H$147,IF(OR(L527=PRINCIPAL!$I$147,L527=PRINCIPAL!$I$147+PRINCIPAL!$I$147,L527=PRINCIPAL!$I$147+PRINCIPAL!$I$147+PRINCIPAL!$I$147),0,IF(L527=PRINCIPAL!$J$147,VLOOKUP($AC$516,'Banco de Dados'!$B$4:$J$50,6,FALSE)*(1-(PRINCIPAL!$K$147/100)),IF(L527=PRINCIPAL!$L$147,VLOOKUP($AC$516,'Banco de Dados'!$B$4:$J$50,6,FALSE)*(1-(PRINCIPAL!$M$147/100)),IF(L527=PRINCIPAL!$N$147,VLOOKUP($AC$516,'Banco de Dados'!$B$4:$J$50,6,FALSE)*(1-(PRINCIPAL!$O$147/100)),VLOOKUP($AC$516,'Banco de Dados'!$B$4:$J$50,6,FALSE)))))))))),"")</f>
        <v/>
      </c>
      <c r="AC527" s="29" t="str">
        <f>IFERROR(AB527*(IFERROR(VLOOKUP($AC$516,'Banco de Dados'!$B$4:$J$50,4,FALSE),"ERRO")),"")</f>
        <v/>
      </c>
      <c r="AD527" s="29" t="str">
        <f t="shared" si="351"/>
        <v/>
      </c>
      <c r="AE527" s="103" t="str">
        <f>IFERROR(AD527*(C527*(PRINCIPAL!$G$147/100))*0.47*(44/12),"")</f>
        <v/>
      </c>
      <c r="AF527" s="111" t="str">
        <f t="shared" si="352"/>
        <v/>
      </c>
      <c r="AG527" s="30" t="str">
        <f>IFERROR(IF(AND(PRINCIPAL!$H$148&lt;&gt;"",OR(L527=PRINCIPAL!$I$148,L527=PRINCIPAL!$I$148+PRINCIPAL!$I$148,L527=PRINCIPAL!$I$148+PRINCIPAL!$I$148+PRINCIPAL!$I$148)),0,IF(AND(PRINCIPAL!$H$148&lt;&gt;"",L527=PRINCIPAL!$J$148),VLOOKUP($AH$516,'Banco de Dados'!$B$4:$J$50,8,FALSE)*PRINCIPAL!$H$148*(1-(PRINCIPAL!$K$148/100)),IF(AND(PRINCIPAL!$H$148&lt;&gt;"",L527=PRINCIPAL!$L$148),VLOOKUP($AH$516,'Banco de Dados'!$B$4:$J$50,8,FALSE)*PRINCIPAL!$H$148*(1-(PRINCIPAL!$M$148/100)),IF(AND(PRINCIPAL!$H$148&lt;&gt;"",L527=PRINCIPAL!$N$148),VLOOKUP($AH$516,'Banco de Dados'!$B$4:$J$50,8,FALSE)*PRINCIPAL!$H$148*(1-(PRINCIPAL!$O$148/100)),IF(PRINCIPAL!$H$148&lt;&gt;"",VLOOKUP($AH$516,'Banco de Dados'!$B$4:$J$50,8,FALSE)*PRINCIPAL!$H$148,IF(OR(L527=PRINCIPAL!$I$148,L527=PRINCIPAL!$I$148+PRINCIPAL!$I$148,L527=PRINCIPAL!$I$148+PRINCIPAL!$I$148+PRINCIPAL!$I$148),0,IF(L527=PRINCIPAL!$J$148,VLOOKUP($AH$516,'Banco de Dados'!$B$4:$J$50,6,FALSE)*(1-(PRINCIPAL!$K$148/100)),IF(L527=PRINCIPAL!$L$148,VLOOKUP($AH$516,'Banco de Dados'!$B$4:$J$50,6,FALSE)*(1-(PRINCIPAL!$M$148/100)),IF(L527=PRINCIPAL!$N$148,VLOOKUP($AH$516,'Banco de Dados'!$B$4:$J$50,6,FALSE)*(1-(PRINCIPAL!$O$148/100)),VLOOKUP($AH$516,'Banco de Dados'!$B$4:$J$50,6,FALSE)))))))))),"")</f>
        <v/>
      </c>
      <c r="AH527" s="29" t="str">
        <f>IFERROR(AG527*(IFERROR(VLOOKUP($AH$516,'Banco de Dados'!$B$4:$J$50,4,FALSE),"ERRO")),"")</f>
        <v/>
      </c>
      <c r="AI527" s="29" t="str">
        <f t="shared" si="353"/>
        <v/>
      </c>
      <c r="AJ527" s="103" t="str">
        <f>IFERROR(AI527*(C527*(PRINCIPAL!$G$148/100))*0.47*(44/12),"")</f>
        <v/>
      </c>
      <c r="AK527" s="111" t="str">
        <f t="shared" si="362"/>
        <v/>
      </c>
      <c r="AL527" s="30" t="str">
        <f>IFERROR(IF(AND(PRINCIPAL!$H$149&lt;&gt;"",OR(L527=PRINCIPAL!$I$149,L527=PRINCIPAL!$I$149+PRINCIPAL!$I$149,L527=PRINCIPAL!$I$149+PRINCIPAL!$I$149+PRINCIPAL!$I$149)),0,IF(AND(PRINCIPAL!$H$149&lt;&gt;"",L527=PRINCIPAL!$J$149),VLOOKUP($AM$516,'Banco de Dados'!$B$4:$J$50,8,FALSE)*PRINCIPAL!$H$149*(1-(PRINCIPAL!$K$149/100)),IF(AND(PRINCIPAL!$H$149&lt;&gt;"",L527=PRINCIPAL!$L$149),VLOOKUP($AM$516,'Banco de Dados'!$B$4:$J$50,8,FALSE)*PRINCIPAL!$H$149*(1-(PRINCIPAL!$M$149/100)),IF(AND(PRINCIPAL!$H$149&lt;&gt;"",L527=PRINCIPAL!$N$149),VLOOKUP($AM$516,'Banco de Dados'!$B$4:$J$50,8,FALSE)*PRINCIPAL!$H$149*(1-(PRINCIPAL!$O$149/100)),IF(PRINCIPAL!$H$149&lt;&gt;"",VLOOKUP($AM$516,'Banco de Dados'!$B$4:$J$50,8,FALSE)*PRINCIPAL!$H$149,IF(OR(L527=PRINCIPAL!$I$149,L527=PRINCIPAL!$I$149+PRINCIPAL!$I$149,L527=PRINCIPAL!$I$149+PRINCIPAL!$I$149+PRINCIPAL!$I$149),0,IF(L527=PRINCIPAL!$J$149,VLOOKUP($AM$516,'Banco de Dados'!$B$4:$J$50,6,FALSE)*(1-(PRINCIPAL!$K$149/100)),IF(L527=PRINCIPAL!$L$149,VLOOKUP($AM$516,'Banco de Dados'!$B$4:$J$50,6,FALSE)*(1-(PRINCIPAL!$M$149/100)),IF(L527=PRINCIPAL!$N$149,VLOOKUP($AM$516,'Banco de Dados'!$B$4:$J$50,6,FALSE)*(1-(PRINCIPAL!$O$149/100)),VLOOKUP($AM$516,'Banco de Dados'!$B$4:$J$50,6,FALSE)))))))))),"")</f>
        <v/>
      </c>
      <c r="AM527" s="29" t="str">
        <f>IFERROR(AL527*(IFERROR(VLOOKUP($AM$516,'Banco de Dados'!$B$4:$J$50,4,FALSE),"ERRO")),"")</f>
        <v/>
      </c>
      <c r="AN527" s="29" t="str">
        <f t="shared" si="354"/>
        <v/>
      </c>
      <c r="AO527" s="103" t="str">
        <f>IFERROR(AN527*(C527*(PRINCIPAL!$G$149/100))*0.47*(44/12),"")</f>
        <v/>
      </c>
      <c r="AP527" s="111" t="str">
        <f t="shared" si="355"/>
        <v/>
      </c>
      <c r="AQ527" s="30" t="str">
        <f>IFERROR(IF(AND(PRINCIPAL!$H$150&lt;&gt;"",OR(L527=PRINCIPAL!$I$150,L527=PRINCIPAL!$I$150+PRINCIPAL!$I$150,L527=PRINCIPAL!$I$150+PRINCIPAL!$I$150+PRINCIPAL!$I$150)),0,IF(AND(PRINCIPAL!$H$150&lt;&gt;"",L527=PRINCIPAL!$J$150),VLOOKUP($AR$516,'Banco de Dados'!$B$4:$J$50,8,FALSE)*PRINCIPAL!$H$150*(1-(PRINCIPAL!$K$150/100)),IF(AND(PRINCIPAL!$H$150&lt;&gt;"",L527=PRINCIPAL!$L$150),VLOOKUP($AR$516,'Banco de Dados'!$B$4:$J$50,8,FALSE)*PRINCIPAL!$H$150*(1-(PRINCIPAL!$M$150/100)),IF(AND(PRINCIPAL!$H$150&lt;&gt;"",L527=PRINCIPAL!$N$150),VLOOKUP($AR$516,'Banco de Dados'!$B$4:$J$50,8,FALSE)*PRINCIPAL!$H$150*(1-(PRINCIPAL!$O$150/100)),IF(PRINCIPAL!$H$150&lt;&gt;"",VLOOKUP($AR$516,'Banco de Dados'!$B$4:$J$50,8,FALSE)*PRINCIPAL!$H$150,IF(OR(L527=PRINCIPAL!$I$150,L527=PRINCIPAL!$I$150+PRINCIPAL!$I$150,L527=PRINCIPAL!$I$150+PRINCIPAL!$I$150+PRINCIPAL!$I$150),0,IF(L527=PRINCIPAL!$J$150,VLOOKUP($AR$516,'Banco de Dados'!$B$4:$J$50,6,FALSE)*(1-(PRINCIPAL!$K$150/100)),IF(L527=PRINCIPAL!$L$150,VLOOKUP($AR$516,'Banco de Dados'!$B$4:$J$50,6,FALSE)*(1-(PRINCIPAL!$M$150/100)),IF(L527=PRINCIPAL!$N$150,VLOOKUP($AR$516,'Banco de Dados'!$B$4:$J$50,6,FALSE)*(1-(PRINCIPAL!$O$150/100)),VLOOKUP($AR$516,'Banco de Dados'!$B$4:$J$50,6,FALSE)))))))))),"")</f>
        <v/>
      </c>
      <c r="AR527" s="29" t="str">
        <f>IFERROR(AQ527*(IFERROR(VLOOKUP($AR$516,'Banco de Dados'!$B$4:$J$50,4,FALSE),"ERRO")),"")</f>
        <v/>
      </c>
      <c r="AS527" s="29" t="str">
        <f t="shared" si="356"/>
        <v/>
      </c>
      <c r="AT527" s="103" t="str">
        <f>IFERROR(AS527*(C527*(PRINCIPAL!$G$150/100))*0.47*(44/12),"")</f>
        <v/>
      </c>
      <c r="AU527" s="111" t="str">
        <f t="shared" si="357"/>
        <v/>
      </c>
      <c r="AV527" s="30" t="str">
        <f>IFERROR(IF(AND(PRINCIPAL!$H$151&lt;&gt;"",OR(L527=PRINCIPAL!$I$151,L527=PRINCIPAL!$I$151+PRINCIPAL!$I$151,L527=PRINCIPAL!$I$151+PRINCIPAL!$I$151+PRINCIPAL!$I$151)),0,IF(AND(PRINCIPAL!$H$151&lt;&gt;"",L527=PRINCIPAL!$J$151),VLOOKUP($AW$516,'Banco de Dados'!$B$4:$J$50,8,FALSE)*PRINCIPAL!$H$151*(1-(PRINCIPAL!$K$151/100)),IF(AND(PRINCIPAL!$H$151&lt;&gt;"",L527=PRINCIPAL!$L$151),VLOOKUP($AW$516,'Banco de Dados'!$B$4:$J$50,8,FALSE)*PRINCIPAL!$H$151*(1-(PRINCIPAL!$M$151/100)),IF(AND(PRINCIPAL!$H$151&lt;&gt;"",L527=PRINCIPAL!$N$151),VLOOKUP($AW$516,'Banco de Dados'!$B$4:$J$50,8,FALSE)*PRINCIPAL!$H$151*(1-(PRINCIPAL!$O$151/100)),IF(PRINCIPAL!$H$151&lt;&gt;"",VLOOKUP($AW$516,'Banco de Dados'!$B$4:$J$50,8,FALSE)*PRINCIPAL!$H$151,IF(OR(L527=PRINCIPAL!$I$151,L527=PRINCIPAL!$I$151+PRINCIPAL!$I$151,L527=PRINCIPAL!$I$151+PRINCIPAL!$I$151+PRINCIPAL!$I$151),0,IF(L527=PRINCIPAL!$J$151,VLOOKUP($AW$516,'Banco de Dados'!$B$4:$J$50,6,FALSE)*(1-(PRINCIPAL!$K$151/100)),IF(L527=PRINCIPAL!$L$151,VLOOKUP($AW$516,'Banco de Dados'!$B$4:$J$50,6,FALSE)*(1-(PRINCIPAL!$M$151/100)),IF(L527=PRINCIPAL!$N$151,VLOOKUP($AW$516,'Banco de Dados'!$B$4:$J$50,6,FALSE)*(1-(PRINCIPAL!$O$151/100)),VLOOKUP($AW$516,'Banco de Dados'!$B$4:$J$50,6,FALSE)))))))))),"")</f>
        <v/>
      </c>
      <c r="AW527" s="29" t="str">
        <f>IFERROR(AV527*(IFERROR(VLOOKUP($AW$516,'Banco de Dados'!$B$4:$J$50,4,FALSE),"ERRO")),"")</f>
        <v/>
      </c>
      <c r="AX527" s="29" t="str">
        <f t="shared" si="358"/>
        <v/>
      </c>
      <c r="AY527" s="103" t="str">
        <f>IFERROR(AX527*(C527*(PRINCIPAL!$G$151/100))*0.47*(44/12),"")</f>
        <v/>
      </c>
      <c r="AZ527" s="111" t="str">
        <f t="shared" si="363"/>
        <v/>
      </c>
      <c r="BA527" s="30" t="str">
        <f>IFERROR(IF(AND(PRINCIPAL!$H$152&lt;&gt;"",OR(L527=PRINCIPAL!$I$152,L527=PRINCIPAL!$I$152+PRINCIPAL!$I$152,L527=PRINCIPAL!$I$152+PRINCIPAL!$I$152+PRINCIPAL!$I$152)),0,IF(AND(PRINCIPAL!$H$152&lt;&gt;"",L527=PRINCIPAL!$J$152),VLOOKUP($BB$516,'Banco de Dados'!$B$4:$J$50,8,FALSE)*PRINCIPAL!$H$152*(1-(PRINCIPAL!$K$152/100)),IF(AND(PRINCIPAL!$H$152&lt;&gt;"",L527=PRINCIPAL!$L$152),VLOOKUP($BB$516,'Banco de Dados'!$B$4:$J$50,8,FALSE)*PRINCIPAL!$H$152*(1-(PRINCIPAL!$M$152/100)),IF(AND(PRINCIPAL!$H$152&lt;&gt;"",L527=PRINCIPAL!$N$152),VLOOKUP($BB$516,'Banco de Dados'!$B$4:$J$50,8,FALSE)*PRINCIPAL!$H$152*(1-(PRINCIPAL!$O$152/100)),IF(PRINCIPAL!$H$152&lt;&gt;"",VLOOKUP($BB$516,'Banco de Dados'!$B$4:$J$50,8,FALSE)*PRINCIPAL!$H$152,IF(OR(L527=PRINCIPAL!$I$152,L527=PRINCIPAL!$I$152+PRINCIPAL!$I$152,L527=PRINCIPAL!$I$152+PRINCIPAL!$I$152+PRINCIPAL!$I$152),0,IF(L527=PRINCIPAL!$J$152,VLOOKUP($BB$516,'Banco de Dados'!$B$4:$J$50,6,FALSE)*(1-(PRINCIPAL!$K$152/100)),IF(L527=PRINCIPAL!$L$152,VLOOKUP($BB$516,'Banco de Dados'!$B$4:$J$50,6,FALSE)*(1-(PRINCIPAL!$M$152/100)),IF(L527=PRINCIPAL!$N$152,VLOOKUP($BB$516,'Banco de Dados'!$B$4:$J$50,6,FALSE)*(1-(PRINCIPAL!$O$152/100)),VLOOKUP($BB$516,'Banco de Dados'!$B$4:$J$50,6,FALSE)))))))))),"")</f>
        <v/>
      </c>
      <c r="BB527" s="29" t="str">
        <f>IFERROR(BA527*(IFERROR(VLOOKUP($BB$516,'Banco de Dados'!$B$4:$J$50,4,FALSE),"ERRO")),"")</f>
        <v/>
      </c>
      <c r="BC527" s="29" t="str">
        <f t="shared" si="364"/>
        <v/>
      </c>
      <c r="BD527" s="103" t="str">
        <f>IFERROR(BC527*(C527*(PRINCIPAL!$G$152/100))*0.47*(44/12),"")</f>
        <v/>
      </c>
      <c r="BE527" s="111" t="str">
        <f t="shared" si="343"/>
        <v/>
      </c>
      <c r="BF527" s="30" t="str">
        <f>IFERROR(IF(AND(PRINCIPAL!$H$153&lt;&gt;"",OR(L527=PRINCIPAL!$I$153,L527=PRINCIPAL!$I$153+PRINCIPAL!$I$153,L527=PRINCIPAL!$I$153+PRINCIPAL!$I$153+PRINCIPAL!$I$153)),0,IF(AND(PRINCIPAL!$H$153&lt;&gt;"",L527=PRINCIPAL!$J$153),VLOOKUP($BG$516,'Banco de Dados'!$B$4:$J$50,8,FALSE)*PRINCIPAL!$H$153*(1-(PRINCIPAL!$K$153/100)),IF(AND(PRINCIPAL!$H$153&lt;&gt;"",L527=PRINCIPAL!$L$153),VLOOKUP($BG$516,'Banco de Dados'!$B$4:$J$50,8,FALSE)*PRINCIPAL!$H$153*(1-(PRINCIPAL!$M$153/100)),IF(AND(PRINCIPAL!$H$153&lt;&gt;"",L527=PRINCIPAL!$N$153),VLOOKUP($BG$516,'Banco de Dados'!$B$4:$J$50,8,FALSE)*PRINCIPAL!$H$153*(1-(PRINCIPAL!$O$153/100)),IF(PRINCIPAL!$H$153&lt;&gt;"",VLOOKUP($BG$516,'Banco de Dados'!$B$4:$J$50,8,FALSE)*PRINCIPAL!$H$153,IF(OR(L527=PRINCIPAL!$I$153,L527=PRINCIPAL!$I$153+PRINCIPAL!$I$153,L527=PRINCIPAL!$I$153+PRINCIPAL!$I$153+PRINCIPAL!$I$153),0,IF(L527=PRINCIPAL!$J$153,VLOOKUP($BG$516,'Banco de Dados'!$B$4:$J$50,6,FALSE)*(1-(PRINCIPAL!$K$153/100)),IF(L527=PRINCIPAL!$L$153,VLOOKUP($BG$516,'Banco de Dados'!$B$4:$J$50,6,FALSE)*(1-(PRINCIPAL!$M$153/100)),IF(L527=PRINCIPAL!$N$153,VLOOKUP($BG$516,'Banco de Dados'!$B$4:$J$50,6,FALSE)*(1-(PRINCIPAL!$O$153/100)),VLOOKUP($BG$516,'Banco de Dados'!$B$4:$J$50,6,FALSE)))))))))),"")</f>
        <v/>
      </c>
      <c r="BG527" s="29" t="str">
        <f>IFERROR(BF527*(IFERROR(VLOOKUP($BG$516,'Banco de Dados'!$B$4:$J$50,4,FALSE),"ERRO")),"")</f>
        <v/>
      </c>
      <c r="BH527" s="29" t="str">
        <f t="shared" si="359"/>
        <v/>
      </c>
      <c r="BI527" s="103" t="str">
        <f>IFERROR(BH527*(C527*(PRINCIPAL!$G$153/100))*0.47*(44/12),"")</f>
        <v/>
      </c>
      <c r="BJ527" s="102" t="str">
        <f t="shared" si="344"/>
        <v/>
      </c>
    </row>
    <row r="528" spans="2:62" ht="12.75" customHeight="1" x14ac:dyDescent="0.3">
      <c r="B528" s="326">
        <f t="shared" si="345"/>
        <v>2030</v>
      </c>
      <c r="C528" s="340"/>
      <c r="D528" s="1"/>
      <c r="E528" s="116">
        <v>10</v>
      </c>
      <c r="F528" s="24" t="str">
        <f>IFERROR(VLOOKUP($G$516,'Banco de Dados'!$B$4:$J$50,6,FALSE),"")</f>
        <v/>
      </c>
      <c r="G528" s="25" t="str">
        <f>IFERROR(F528*(IFERROR(VLOOKUP($G$516,'Banco de Dados'!$B$4:$J$50,4,FALSE),"ERRO")),"")</f>
        <v/>
      </c>
      <c r="H528" s="25" t="str">
        <f t="shared" si="346"/>
        <v/>
      </c>
      <c r="I528" s="103" t="str">
        <f t="shared" si="347"/>
        <v/>
      </c>
      <c r="J528" s="117" t="str">
        <f t="shared" si="348"/>
        <v/>
      </c>
      <c r="K528" s="1"/>
      <c r="L528" s="91">
        <v>10</v>
      </c>
      <c r="M528" s="24" t="str">
        <f>IFERROR(IF(AND(PRINCIPAL!$H$144&lt;&gt;"",OR(L528=PRINCIPAL!$I$144,L528=PRINCIPAL!$I$144+PRINCIPAL!$I$144,L528=PRINCIPAL!$I$144+PRINCIPAL!$I$144+PRINCIPAL!$I$144)),0,IF(AND(PRINCIPAL!$H$144&lt;&gt;"",L528=PRINCIPAL!$J$144),VLOOKUP($N$516,'Banco de Dados'!$B$4:$J$50,8,FALSE)*PRINCIPAL!$H$144*(1-(PRINCIPAL!$K$144/100)),IF(AND(PRINCIPAL!$H$144&lt;&gt;"",L528=PRINCIPAL!$L$144),VLOOKUP($N$516,'Banco de Dados'!$B$4:$J$50,8,FALSE)*PRINCIPAL!$H$144*(1-(PRINCIPAL!$M$144/100)),IF(AND(PRINCIPAL!$H$144&lt;&gt;"",L528=PRINCIPAL!$N$144),VLOOKUP($N$516,'Banco de Dados'!$B$4:$J$50,8,FALSE)*PRINCIPAL!$H$144*(1-(PRINCIPAL!$O$144/100)),IF(PRINCIPAL!$H$144&lt;&gt;"",VLOOKUP($N$516,'Banco de Dados'!$B$4:$J$50,8,FALSE)*PRINCIPAL!$H$144,IF(OR(L528=PRINCIPAL!$I$144,L528=PRINCIPAL!$I$144+PRINCIPAL!$I$144,L528=PRINCIPAL!$I$144+PRINCIPAL!$I$144+PRINCIPAL!$I$144),0,IF(L528=PRINCIPAL!$J$144,VLOOKUP($N$516,'Banco de Dados'!$B$4:$J$50,6,FALSE)*(1-(PRINCIPAL!$K$144/100)),IF(L528=PRINCIPAL!$L$144,VLOOKUP($N$516,'Banco de Dados'!$B$4:$J$50,6,FALSE)*(1-(PRINCIPAL!$M$144/100)),IF(L528=PRINCIPAL!$N$144,VLOOKUP($N$516,'Banco de Dados'!$B$4:$J$50,6,FALSE)*(1-(PRINCIPAL!$O$144/100)),VLOOKUP($N$516,'Banco de Dados'!$B$4:$J$50,6,FALSE)))))))))),"")</f>
        <v/>
      </c>
      <c r="N528" s="25" t="str">
        <f>IFERROR(M528*(IFERROR(VLOOKUP($N$516,'Banco de Dados'!$B$4:$J$50,4,FALSE),"ERRO")),"")</f>
        <v/>
      </c>
      <c r="O528" s="25" t="str">
        <f t="shared" si="349"/>
        <v/>
      </c>
      <c r="P528" s="103" t="str">
        <f>IFERROR(O528*(C528*(PRINCIPAL!$G$144/100))*0.47*(44/12),"")</f>
        <v/>
      </c>
      <c r="Q528" s="107" t="str">
        <f t="shared" si="365"/>
        <v/>
      </c>
      <c r="R528" s="29" t="str">
        <f>IFERROR(IF(AND(PRINCIPAL!$H$145&lt;&gt;"",OR(L528=PRINCIPAL!$I$145,L528=PRINCIPAL!$I$145+PRINCIPAL!$I$145,L528=PRINCIPAL!$I$145+PRINCIPAL!$I$145+PRINCIPAL!$I$145)),0,IF(AND(PRINCIPAL!$H$145&lt;&gt;"",L528=PRINCIPAL!$J$145),VLOOKUP($S$516,'Banco de Dados'!$B$4:$J$50,8,FALSE)*PRINCIPAL!$H$145*(1-(PRINCIPAL!$K$145/100)),IF(AND(PRINCIPAL!$H$145&lt;&gt;"",L528=PRINCIPAL!$L$145),VLOOKUP($S$516,'Banco de Dados'!$B$4:$J$50,8,FALSE)*PRINCIPAL!$H$145*(1-(PRINCIPAL!$M$145/100)),IF(AND(PRINCIPAL!$H$145&lt;&gt;"",L528=PRINCIPAL!$N$145),VLOOKUP($S$516,'Banco de Dados'!$B$4:$J$50,8,FALSE)*PRINCIPAL!$H$145*(1-(PRINCIPAL!$O$145/100)),IF(PRINCIPAL!$H$145&lt;&gt;"",VLOOKUP($S$516,'Banco de Dados'!$B$4:$J$50,8,FALSE)*PRINCIPAL!$H$145,IF(OR(L528=PRINCIPAL!$I$145,L528=PRINCIPAL!$I$145+PRINCIPAL!$I$145,L528=PRINCIPAL!$I$145+PRINCIPAL!$I$145+PRINCIPAL!$I$145),0,IF(L528=PRINCIPAL!$J$145,VLOOKUP($S$516,'Banco de Dados'!$B$4:$J$50,6,FALSE)*(1-(PRINCIPAL!$K$145/100)),IF(L528=PRINCIPAL!$L$145,VLOOKUP($S$516,'Banco de Dados'!$B$4:$J$50,6,FALSE)*(1-(PRINCIPAL!$M$145/100)),IF(L528=PRINCIPAL!$N$145,VLOOKUP($S$516,'Banco de Dados'!$B$4:$J$50,6,FALSE)*(1-(PRINCIPAL!$O$145/100)),VLOOKUP($S$516,'Banco de Dados'!$B$4:$J$50,6,FALSE)))))))))),"")</f>
        <v/>
      </c>
      <c r="S528" s="29" t="str">
        <f>IFERROR(R528*(IFERROR(VLOOKUP($S$516,'Banco de Dados'!$B$4:$J$50,4,FALSE),"ERRO")),"")</f>
        <v/>
      </c>
      <c r="T528" s="29" t="str">
        <f t="shared" si="366"/>
        <v/>
      </c>
      <c r="U528" s="103" t="str">
        <f>IFERROR(T528*(C528*(PRINCIPAL!$G$145/100))*0.47*(44/12),"")</f>
        <v/>
      </c>
      <c r="V528" s="103" t="str">
        <f t="shared" si="342"/>
        <v/>
      </c>
      <c r="W528" s="30" t="str">
        <f>IFERROR(IF(AND(PRINCIPAL!$H$146&lt;&gt;"",OR(L528=PRINCIPAL!$I$146,L528=PRINCIPAL!$I$146+PRINCIPAL!$I$146,L528=PRINCIPAL!$I$146+PRINCIPAL!$I$146+PRINCIPAL!$I$146)),0,IF(AND(PRINCIPAL!$H$146&lt;&gt;"",L528=PRINCIPAL!$J$146),VLOOKUP($X$516,'Banco de Dados'!$B$4:$J$50,8,FALSE)*PRINCIPAL!$H$146*(1-(PRINCIPAL!$K$146/100)),IF(AND(PRINCIPAL!$H$146&lt;&gt;"",L528=PRINCIPAL!$L$146),VLOOKUP($X$516,'Banco de Dados'!$B$4:$J$50,8,FALSE)*PRINCIPAL!$H$146*(1-(PRINCIPAL!$M$146/100)),IF(AND(PRINCIPAL!$H$146&lt;&gt;"",L528=PRINCIPAL!$N$146),VLOOKUP($X$516,'Banco de Dados'!$B$4:$J$50,8,FALSE)*PRINCIPAL!$H$146*(1-(PRINCIPAL!$O$146/100)),IF(PRINCIPAL!$H$146&lt;&gt;"",VLOOKUP($X$516,'Banco de Dados'!$B$4:$J$50,8,FALSE)*PRINCIPAL!$H$146,IF(OR(L528=PRINCIPAL!$I$146,L528=PRINCIPAL!$I$146+PRINCIPAL!$I$146,L528=PRINCIPAL!$I$146+PRINCIPAL!$I$146+PRINCIPAL!$I$146),0,IF(L528=PRINCIPAL!$J$146,VLOOKUP($X$516,'Banco de Dados'!$B$4:$J$50,6,FALSE)*(1-(PRINCIPAL!$K$146/100)),IF(L528=PRINCIPAL!$L$146,VLOOKUP($X$516,'Banco de Dados'!$B$4:$J$50,6,FALSE)*(1-(PRINCIPAL!$M$146/100)),IF(L528=PRINCIPAL!$N$146,VLOOKUP($X$516,'Banco de Dados'!$B$4:$J$50,6,FALSE)*(1-(PRINCIPAL!$O$146/100)),VLOOKUP($X$516,'Banco de Dados'!$B$4:$J$50,6,FALSE)))))))))),"")</f>
        <v/>
      </c>
      <c r="X528" s="29" t="str">
        <f>IFERROR(W528*(IFERROR(VLOOKUP($X$516,'Banco de Dados'!$B$4:$J$50,4,FALSE),"ERRO")),"")</f>
        <v/>
      </c>
      <c r="Y528" s="29" t="str">
        <f t="shared" si="360"/>
        <v/>
      </c>
      <c r="Z528" s="103" t="str">
        <f>IFERROR(Y528*(C528*(PRINCIPAL!$G$146/100))*0.47*(44/12),"")</f>
        <v/>
      </c>
      <c r="AA528" s="111" t="str">
        <f t="shared" si="361"/>
        <v/>
      </c>
      <c r="AB528" s="30" t="str">
        <f>IFERROR(IF(AND(PRINCIPAL!$H$147&lt;&gt;"",OR(L528=PRINCIPAL!$I$147,L528=PRINCIPAL!$I$147+PRINCIPAL!$I$147,L528=PRINCIPAL!$I$147+PRINCIPAL!$I$147+PRINCIPAL!$I$147)),0,IF(AND(PRINCIPAL!$H$147&lt;&gt;"",L528=PRINCIPAL!$J$147),VLOOKUP($AC$516,'Banco de Dados'!$B$4:$J$50,8,FALSE)*PRINCIPAL!$H$147*(1-(PRINCIPAL!$K$147/100)),IF(AND(PRINCIPAL!$H$147&lt;&gt;"",L528=PRINCIPAL!$L$147),VLOOKUP($AC$516,'Banco de Dados'!$B$4:$J$50,8,FALSE)*PRINCIPAL!$H$147*(1-(PRINCIPAL!$M$147/100)),IF(AND(PRINCIPAL!$H$147&lt;&gt;"",L528=PRINCIPAL!$N$147),VLOOKUP($AC$516,'Banco de Dados'!$B$4:$J$50,8,FALSE)*PRINCIPAL!$H$147*(1-(PRINCIPAL!$O$147/100)),IF(PRINCIPAL!$H$147&lt;&gt;"",VLOOKUP($AC$516,'Banco de Dados'!$B$4:$J$50,8,FALSE)*PRINCIPAL!$H$147,IF(OR(L528=PRINCIPAL!$I$147,L528=PRINCIPAL!$I$147+PRINCIPAL!$I$147,L528=PRINCIPAL!$I$147+PRINCIPAL!$I$147+PRINCIPAL!$I$147),0,IF(L528=PRINCIPAL!$J$147,VLOOKUP($AC$516,'Banco de Dados'!$B$4:$J$50,6,FALSE)*(1-(PRINCIPAL!$K$147/100)),IF(L528=PRINCIPAL!$L$147,VLOOKUP($AC$516,'Banco de Dados'!$B$4:$J$50,6,FALSE)*(1-(PRINCIPAL!$M$147/100)),IF(L528=PRINCIPAL!$N$147,VLOOKUP($AC$516,'Banco de Dados'!$B$4:$J$50,6,FALSE)*(1-(PRINCIPAL!$O$147/100)),VLOOKUP($AC$516,'Banco de Dados'!$B$4:$J$50,6,FALSE)))))))))),"")</f>
        <v/>
      </c>
      <c r="AC528" s="29" t="str">
        <f>IFERROR(AB528*(IFERROR(VLOOKUP($AC$516,'Banco de Dados'!$B$4:$J$50,4,FALSE),"ERRO")),"")</f>
        <v/>
      </c>
      <c r="AD528" s="29" t="str">
        <f t="shared" si="351"/>
        <v/>
      </c>
      <c r="AE528" s="103" t="str">
        <f>IFERROR(AD528*(C528*(PRINCIPAL!$G$147/100))*0.47*(44/12),"")</f>
        <v/>
      </c>
      <c r="AF528" s="111" t="str">
        <f t="shared" si="352"/>
        <v/>
      </c>
      <c r="AG528" s="30" t="str">
        <f>IFERROR(IF(AND(PRINCIPAL!$H$148&lt;&gt;"",OR(L528=PRINCIPAL!$I$148,L528=PRINCIPAL!$I$148+PRINCIPAL!$I$148,L528=PRINCIPAL!$I$148+PRINCIPAL!$I$148+PRINCIPAL!$I$148)),0,IF(AND(PRINCIPAL!$H$148&lt;&gt;"",L528=PRINCIPAL!$J$148),VLOOKUP($AH$516,'Banco de Dados'!$B$4:$J$50,8,FALSE)*PRINCIPAL!$H$148*(1-(PRINCIPAL!$K$148/100)),IF(AND(PRINCIPAL!$H$148&lt;&gt;"",L528=PRINCIPAL!$L$148),VLOOKUP($AH$516,'Banco de Dados'!$B$4:$J$50,8,FALSE)*PRINCIPAL!$H$148*(1-(PRINCIPAL!$M$148/100)),IF(AND(PRINCIPAL!$H$148&lt;&gt;"",L528=PRINCIPAL!$N$148),VLOOKUP($AH$516,'Banco de Dados'!$B$4:$J$50,8,FALSE)*PRINCIPAL!$H$148*(1-(PRINCIPAL!$O$148/100)),IF(PRINCIPAL!$H$148&lt;&gt;"",VLOOKUP($AH$516,'Banco de Dados'!$B$4:$J$50,8,FALSE)*PRINCIPAL!$H$148,IF(OR(L528=PRINCIPAL!$I$148,L528=PRINCIPAL!$I$148+PRINCIPAL!$I$148,L528=PRINCIPAL!$I$148+PRINCIPAL!$I$148+PRINCIPAL!$I$148),0,IF(L528=PRINCIPAL!$J$148,VLOOKUP($AH$516,'Banco de Dados'!$B$4:$J$50,6,FALSE)*(1-(PRINCIPAL!$K$148/100)),IF(L528=PRINCIPAL!$L$148,VLOOKUP($AH$516,'Banco de Dados'!$B$4:$J$50,6,FALSE)*(1-(PRINCIPAL!$M$148/100)),IF(L528=PRINCIPAL!$N$148,VLOOKUP($AH$516,'Banco de Dados'!$B$4:$J$50,6,FALSE)*(1-(PRINCIPAL!$O$148/100)),VLOOKUP($AH$516,'Banco de Dados'!$B$4:$J$50,6,FALSE)))))))))),"")</f>
        <v/>
      </c>
      <c r="AH528" s="29" t="str">
        <f>IFERROR(AG528*(IFERROR(VLOOKUP($AH$516,'Banco de Dados'!$B$4:$J$50,4,FALSE),"ERRO")),"")</f>
        <v/>
      </c>
      <c r="AI528" s="29" t="str">
        <f t="shared" si="353"/>
        <v/>
      </c>
      <c r="AJ528" s="103" t="str">
        <f>IFERROR(AI528*(C528*(PRINCIPAL!$G$148/100))*0.47*(44/12),"")</f>
        <v/>
      </c>
      <c r="AK528" s="111" t="str">
        <f t="shared" si="362"/>
        <v/>
      </c>
      <c r="AL528" s="30" t="str">
        <f>IFERROR(IF(AND(PRINCIPAL!$H$149&lt;&gt;"",OR(L528=PRINCIPAL!$I$149,L528=PRINCIPAL!$I$149+PRINCIPAL!$I$149,L528=PRINCIPAL!$I$149+PRINCIPAL!$I$149+PRINCIPAL!$I$149)),0,IF(AND(PRINCIPAL!$H$149&lt;&gt;"",L528=PRINCIPAL!$J$149),VLOOKUP($AM$516,'Banco de Dados'!$B$4:$J$50,8,FALSE)*PRINCIPAL!$H$149*(1-(PRINCIPAL!$K$149/100)),IF(AND(PRINCIPAL!$H$149&lt;&gt;"",L528=PRINCIPAL!$L$149),VLOOKUP($AM$516,'Banco de Dados'!$B$4:$J$50,8,FALSE)*PRINCIPAL!$H$149*(1-(PRINCIPAL!$M$149/100)),IF(AND(PRINCIPAL!$H$149&lt;&gt;"",L528=PRINCIPAL!$N$149),VLOOKUP($AM$516,'Banco de Dados'!$B$4:$J$50,8,FALSE)*PRINCIPAL!$H$149*(1-(PRINCIPAL!$O$149/100)),IF(PRINCIPAL!$H$149&lt;&gt;"",VLOOKUP($AM$516,'Banco de Dados'!$B$4:$J$50,8,FALSE)*PRINCIPAL!$H$149,IF(OR(L528=PRINCIPAL!$I$149,L528=PRINCIPAL!$I$149+PRINCIPAL!$I$149,L528=PRINCIPAL!$I$149+PRINCIPAL!$I$149+PRINCIPAL!$I$149),0,IF(L528=PRINCIPAL!$J$149,VLOOKUP($AM$516,'Banco de Dados'!$B$4:$J$50,6,FALSE)*(1-(PRINCIPAL!$K$149/100)),IF(L528=PRINCIPAL!$L$149,VLOOKUP($AM$516,'Banco de Dados'!$B$4:$J$50,6,FALSE)*(1-(PRINCIPAL!$M$149/100)),IF(L528=PRINCIPAL!$N$149,VLOOKUP($AM$516,'Banco de Dados'!$B$4:$J$50,6,FALSE)*(1-(PRINCIPAL!$O$149/100)),VLOOKUP($AM$516,'Banco de Dados'!$B$4:$J$50,6,FALSE)))))))))),"")</f>
        <v/>
      </c>
      <c r="AM528" s="29" t="str">
        <f>IFERROR(AL528*(IFERROR(VLOOKUP($AM$516,'Banco de Dados'!$B$4:$J$50,4,FALSE),"ERRO")),"")</f>
        <v/>
      </c>
      <c r="AN528" s="29" t="str">
        <f t="shared" si="354"/>
        <v/>
      </c>
      <c r="AO528" s="103" t="str">
        <f>IFERROR(AN528*(C528*(PRINCIPAL!$G$149/100))*0.47*(44/12),"")</f>
        <v/>
      </c>
      <c r="AP528" s="111" t="str">
        <f t="shared" si="355"/>
        <v/>
      </c>
      <c r="AQ528" s="30" t="str">
        <f>IFERROR(IF(AND(PRINCIPAL!$H$150&lt;&gt;"",OR(L528=PRINCIPAL!$I$150,L528=PRINCIPAL!$I$150+PRINCIPAL!$I$150,L528=PRINCIPAL!$I$150+PRINCIPAL!$I$150+PRINCIPAL!$I$150)),0,IF(AND(PRINCIPAL!$H$150&lt;&gt;"",L528=PRINCIPAL!$J$150),VLOOKUP($AR$516,'Banco de Dados'!$B$4:$J$50,8,FALSE)*PRINCIPAL!$H$150*(1-(PRINCIPAL!$K$150/100)),IF(AND(PRINCIPAL!$H$150&lt;&gt;"",L528=PRINCIPAL!$L$150),VLOOKUP($AR$516,'Banco de Dados'!$B$4:$J$50,8,FALSE)*PRINCIPAL!$H$150*(1-(PRINCIPAL!$M$150/100)),IF(AND(PRINCIPAL!$H$150&lt;&gt;"",L528=PRINCIPAL!$N$150),VLOOKUP($AR$516,'Banco de Dados'!$B$4:$J$50,8,FALSE)*PRINCIPAL!$H$150*(1-(PRINCIPAL!$O$150/100)),IF(PRINCIPAL!$H$150&lt;&gt;"",VLOOKUP($AR$516,'Banco de Dados'!$B$4:$J$50,8,FALSE)*PRINCIPAL!$H$150,IF(OR(L528=PRINCIPAL!$I$150,L528=PRINCIPAL!$I$150+PRINCIPAL!$I$150,L528=PRINCIPAL!$I$150+PRINCIPAL!$I$150+PRINCIPAL!$I$150),0,IF(L528=PRINCIPAL!$J$150,VLOOKUP($AR$516,'Banco de Dados'!$B$4:$J$50,6,FALSE)*(1-(PRINCIPAL!$K$150/100)),IF(L528=PRINCIPAL!$L$150,VLOOKUP($AR$516,'Banco de Dados'!$B$4:$J$50,6,FALSE)*(1-(PRINCIPAL!$M$150/100)),IF(L528=PRINCIPAL!$N$150,VLOOKUP($AR$516,'Banco de Dados'!$B$4:$J$50,6,FALSE)*(1-(PRINCIPAL!$O$150/100)),VLOOKUP($AR$516,'Banco de Dados'!$B$4:$J$50,6,FALSE)))))))))),"")</f>
        <v/>
      </c>
      <c r="AR528" s="29" t="str">
        <f>IFERROR(AQ528*(IFERROR(VLOOKUP($AR$516,'Banco de Dados'!$B$4:$J$50,4,FALSE),"ERRO")),"")</f>
        <v/>
      </c>
      <c r="AS528" s="29" t="str">
        <f t="shared" si="356"/>
        <v/>
      </c>
      <c r="AT528" s="103" t="str">
        <f>IFERROR(AS528*(C528*(PRINCIPAL!$G$150/100))*0.47*(44/12),"")</f>
        <v/>
      </c>
      <c r="AU528" s="111" t="str">
        <f t="shared" si="357"/>
        <v/>
      </c>
      <c r="AV528" s="30" t="str">
        <f>IFERROR(IF(AND(PRINCIPAL!$H$151&lt;&gt;"",OR(L528=PRINCIPAL!$I$151,L528=PRINCIPAL!$I$151+PRINCIPAL!$I$151,L528=PRINCIPAL!$I$151+PRINCIPAL!$I$151+PRINCIPAL!$I$151)),0,IF(AND(PRINCIPAL!$H$151&lt;&gt;"",L528=PRINCIPAL!$J$151),VLOOKUP($AW$516,'Banco de Dados'!$B$4:$J$50,8,FALSE)*PRINCIPAL!$H$151*(1-(PRINCIPAL!$K$151/100)),IF(AND(PRINCIPAL!$H$151&lt;&gt;"",L528=PRINCIPAL!$L$151),VLOOKUP($AW$516,'Banco de Dados'!$B$4:$J$50,8,FALSE)*PRINCIPAL!$H$151*(1-(PRINCIPAL!$M$151/100)),IF(AND(PRINCIPAL!$H$151&lt;&gt;"",L528=PRINCIPAL!$N$151),VLOOKUP($AW$516,'Banco de Dados'!$B$4:$J$50,8,FALSE)*PRINCIPAL!$H$151*(1-(PRINCIPAL!$O$151/100)),IF(PRINCIPAL!$H$151&lt;&gt;"",VLOOKUP($AW$516,'Banco de Dados'!$B$4:$J$50,8,FALSE)*PRINCIPAL!$H$151,IF(OR(L528=PRINCIPAL!$I$151,L528=PRINCIPAL!$I$151+PRINCIPAL!$I$151,L528=PRINCIPAL!$I$151+PRINCIPAL!$I$151+PRINCIPAL!$I$151),0,IF(L528=PRINCIPAL!$J$151,VLOOKUP($AW$516,'Banco de Dados'!$B$4:$J$50,6,FALSE)*(1-(PRINCIPAL!$K$151/100)),IF(L528=PRINCIPAL!$L$151,VLOOKUP($AW$516,'Banco de Dados'!$B$4:$J$50,6,FALSE)*(1-(PRINCIPAL!$M$151/100)),IF(L528=PRINCIPAL!$N$151,VLOOKUP($AW$516,'Banco de Dados'!$B$4:$J$50,6,FALSE)*(1-(PRINCIPAL!$O$151/100)),VLOOKUP($AW$516,'Banco de Dados'!$B$4:$J$50,6,FALSE)))))))))),"")</f>
        <v/>
      </c>
      <c r="AW528" s="29" t="str">
        <f>IFERROR(AV528*(IFERROR(VLOOKUP($AW$516,'Banco de Dados'!$B$4:$J$50,4,FALSE),"ERRO")),"")</f>
        <v/>
      </c>
      <c r="AX528" s="29" t="str">
        <f t="shared" si="358"/>
        <v/>
      </c>
      <c r="AY528" s="103" t="str">
        <f>IFERROR(AX528*(C528*(PRINCIPAL!$G$151/100))*0.47*(44/12),"")</f>
        <v/>
      </c>
      <c r="AZ528" s="111" t="str">
        <f t="shared" si="363"/>
        <v/>
      </c>
      <c r="BA528" s="30" t="str">
        <f>IFERROR(IF(AND(PRINCIPAL!$H$152&lt;&gt;"",OR(L528=PRINCIPAL!$I$152,L528=PRINCIPAL!$I$152+PRINCIPAL!$I$152,L528=PRINCIPAL!$I$152+PRINCIPAL!$I$152+PRINCIPAL!$I$152)),0,IF(AND(PRINCIPAL!$H$152&lt;&gt;"",L528=PRINCIPAL!$J$152),VLOOKUP($BB$516,'Banco de Dados'!$B$4:$J$50,8,FALSE)*PRINCIPAL!$H$152*(1-(PRINCIPAL!$K$152/100)),IF(AND(PRINCIPAL!$H$152&lt;&gt;"",L528=PRINCIPAL!$L$152),VLOOKUP($BB$516,'Banco de Dados'!$B$4:$J$50,8,FALSE)*PRINCIPAL!$H$152*(1-(PRINCIPAL!$M$152/100)),IF(AND(PRINCIPAL!$H$152&lt;&gt;"",L528=PRINCIPAL!$N$152),VLOOKUP($BB$516,'Banco de Dados'!$B$4:$J$50,8,FALSE)*PRINCIPAL!$H$152*(1-(PRINCIPAL!$O$152/100)),IF(PRINCIPAL!$H$152&lt;&gt;"",VLOOKUP($BB$516,'Banco de Dados'!$B$4:$J$50,8,FALSE)*PRINCIPAL!$H$152,IF(OR(L528=PRINCIPAL!$I$152,L528=PRINCIPAL!$I$152+PRINCIPAL!$I$152,L528=PRINCIPAL!$I$152+PRINCIPAL!$I$152+PRINCIPAL!$I$152),0,IF(L528=PRINCIPAL!$J$152,VLOOKUP($BB$516,'Banco de Dados'!$B$4:$J$50,6,FALSE)*(1-(PRINCIPAL!$K$152/100)),IF(L528=PRINCIPAL!$L$152,VLOOKUP($BB$516,'Banco de Dados'!$B$4:$J$50,6,FALSE)*(1-(PRINCIPAL!$M$152/100)),IF(L528=PRINCIPAL!$N$152,VLOOKUP($BB$516,'Banco de Dados'!$B$4:$J$50,6,FALSE)*(1-(PRINCIPAL!$O$152/100)),VLOOKUP($BB$516,'Banco de Dados'!$B$4:$J$50,6,FALSE)))))))))),"")</f>
        <v/>
      </c>
      <c r="BB528" s="29" t="str">
        <f>IFERROR(BA528*(IFERROR(VLOOKUP($BB$516,'Banco de Dados'!$B$4:$J$50,4,FALSE),"ERRO")),"")</f>
        <v/>
      </c>
      <c r="BC528" s="29" t="str">
        <f t="shared" si="364"/>
        <v/>
      </c>
      <c r="BD528" s="103" t="str">
        <f>IFERROR(BC528*(C528*(PRINCIPAL!$G$152/100))*0.47*(44/12),"")</f>
        <v/>
      </c>
      <c r="BE528" s="111" t="str">
        <f t="shared" si="343"/>
        <v/>
      </c>
      <c r="BF528" s="30" t="str">
        <f>IFERROR(IF(AND(PRINCIPAL!$H$153&lt;&gt;"",OR(L528=PRINCIPAL!$I$153,L528=PRINCIPAL!$I$153+PRINCIPAL!$I$153,L528=PRINCIPAL!$I$153+PRINCIPAL!$I$153+PRINCIPAL!$I$153)),0,IF(AND(PRINCIPAL!$H$153&lt;&gt;"",L528=PRINCIPAL!$J$153),VLOOKUP($BG$516,'Banco de Dados'!$B$4:$J$50,8,FALSE)*PRINCIPAL!$H$153*(1-(PRINCIPAL!$K$153/100)),IF(AND(PRINCIPAL!$H$153&lt;&gt;"",L528=PRINCIPAL!$L$153),VLOOKUP($BG$516,'Banco de Dados'!$B$4:$J$50,8,FALSE)*PRINCIPAL!$H$153*(1-(PRINCIPAL!$M$153/100)),IF(AND(PRINCIPAL!$H$153&lt;&gt;"",L528=PRINCIPAL!$N$153),VLOOKUP($BG$516,'Banco de Dados'!$B$4:$J$50,8,FALSE)*PRINCIPAL!$H$153*(1-(PRINCIPAL!$O$153/100)),IF(PRINCIPAL!$H$153&lt;&gt;"",VLOOKUP($BG$516,'Banco de Dados'!$B$4:$J$50,8,FALSE)*PRINCIPAL!$H$153,IF(OR(L528=PRINCIPAL!$I$153,L528=PRINCIPAL!$I$153+PRINCIPAL!$I$153,L528=PRINCIPAL!$I$153+PRINCIPAL!$I$153+PRINCIPAL!$I$153),0,IF(L528=PRINCIPAL!$J$153,VLOOKUP($BG$516,'Banco de Dados'!$B$4:$J$50,6,FALSE)*(1-(PRINCIPAL!$K$153/100)),IF(L528=PRINCIPAL!$L$153,VLOOKUP($BG$516,'Banco de Dados'!$B$4:$J$50,6,FALSE)*(1-(PRINCIPAL!$M$153/100)),IF(L528=PRINCIPAL!$N$153,VLOOKUP($BG$516,'Banco de Dados'!$B$4:$J$50,6,FALSE)*(1-(PRINCIPAL!$O$153/100)),VLOOKUP($BG$516,'Banco de Dados'!$B$4:$J$50,6,FALSE)))))))))),"")</f>
        <v/>
      </c>
      <c r="BG528" s="29" t="str">
        <f>IFERROR(BF528*(IFERROR(VLOOKUP($BG$516,'Banco de Dados'!$B$4:$J$50,4,FALSE),"ERRO")),"")</f>
        <v/>
      </c>
      <c r="BH528" s="29" t="str">
        <f t="shared" si="359"/>
        <v/>
      </c>
      <c r="BI528" s="103" t="str">
        <f>IFERROR(BH528*(C528*(PRINCIPAL!$G$153/100))*0.47*(44/12),"")</f>
        <v/>
      </c>
      <c r="BJ528" s="102" t="str">
        <f t="shared" si="344"/>
        <v/>
      </c>
    </row>
    <row r="529" spans="2:62" ht="12.75" customHeight="1" x14ac:dyDescent="0.3">
      <c r="B529" s="326">
        <f t="shared" si="345"/>
        <v>2031</v>
      </c>
      <c r="C529" s="340"/>
      <c r="D529" s="1"/>
      <c r="E529" s="116">
        <v>11</v>
      </c>
      <c r="F529" s="24" t="str">
        <f>IFERROR(VLOOKUP($G$516,'Banco de Dados'!$B$4:$J$50,6,FALSE),"")</f>
        <v/>
      </c>
      <c r="G529" s="25" t="str">
        <f>IFERROR(F529*(IFERROR(VLOOKUP($G$516,'Banco de Dados'!$B$4:$J$50,4,FALSE),"ERRO")),"")</f>
        <v/>
      </c>
      <c r="H529" s="25" t="str">
        <f t="shared" si="346"/>
        <v/>
      </c>
      <c r="I529" s="103" t="str">
        <f t="shared" si="347"/>
        <v/>
      </c>
      <c r="J529" s="117" t="str">
        <f t="shared" si="348"/>
        <v/>
      </c>
      <c r="K529" s="1"/>
      <c r="L529" s="91">
        <v>11</v>
      </c>
      <c r="M529" s="24" t="str">
        <f>IFERROR(IF(AND(PRINCIPAL!$H$144&lt;&gt;"",OR(L529=PRINCIPAL!$I$144,L529=PRINCIPAL!$I$144+PRINCIPAL!$I$144,L529=PRINCIPAL!$I$144+PRINCIPAL!$I$144+PRINCIPAL!$I$144)),0,IF(AND(PRINCIPAL!$H$144&lt;&gt;"",L529=PRINCIPAL!$J$144),VLOOKUP($N$516,'Banco de Dados'!$B$4:$J$50,8,FALSE)*PRINCIPAL!$H$144*(1-(PRINCIPAL!$K$144/100)),IF(AND(PRINCIPAL!$H$144&lt;&gt;"",L529=PRINCIPAL!$L$144),VLOOKUP($N$516,'Banco de Dados'!$B$4:$J$50,8,FALSE)*PRINCIPAL!$H$144*(1-(PRINCIPAL!$M$144/100)),IF(AND(PRINCIPAL!$H$144&lt;&gt;"",L529=PRINCIPAL!$N$144),VLOOKUP($N$516,'Banco de Dados'!$B$4:$J$50,8,FALSE)*PRINCIPAL!$H$144*(1-(PRINCIPAL!$O$144/100)),IF(PRINCIPAL!$H$144&lt;&gt;"",VLOOKUP($N$516,'Banco de Dados'!$B$4:$J$50,8,FALSE)*PRINCIPAL!$H$144,IF(OR(L529=PRINCIPAL!$I$144,L529=PRINCIPAL!$I$144+PRINCIPAL!$I$144,L529=PRINCIPAL!$I$144+PRINCIPAL!$I$144+PRINCIPAL!$I$144),0,IF(L529=PRINCIPAL!$J$144,VLOOKUP($N$516,'Banco de Dados'!$B$4:$J$50,6,FALSE)*(1-(PRINCIPAL!$K$144/100)),IF(L529=PRINCIPAL!$L$144,VLOOKUP($N$516,'Banco de Dados'!$B$4:$J$50,6,FALSE)*(1-(PRINCIPAL!$M$144/100)),IF(L529=PRINCIPAL!$N$144,VLOOKUP($N$516,'Banco de Dados'!$B$4:$J$50,6,FALSE)*(1-(PRINCIPAL!$O$144/100)),VLOOKUP($N$516,'Banco de Dados'!$B$4:$J$50,6,FALSE)))))))))),"")</f>
        <v/>
      </c>
      <c r="N529" s="25" t="str">
        <f>IFERROR(M529*(IFERROR(VLOOKUP($N$516,'Banco de Dados'!$B$4:$J$50,4,FALSE),"ERRO")),"")</f>
        <v/>
      </c>
      <c r="O529" s="25" t="str">
        <f t="shared" si="349"/>
        <v/>
      </c>
      <c r="P529" s="103" t="str">
        <f>IFERROR(O529*(C529*(PRINCIPAL!$G$144/100))*0.47*(44/12),"")</f>
        <v/>
      </c>
      <c r="Q529" s="107" t="str">
        <f t="shared" si="365"/>
        <v/>
      </c>
      <c r="R529" s="29" t="str">
        <f>IFERROR(IF(AND(PRINCIPAL!$H$145&lt;&gt;"",OR(L529=PRINCIPAL!$I$145,L529=PRINCIPAL!$I$145+PRINCIPAL!$I$145,L529=PRINCIPAL!$I$145+PRINCIPAL!$I$145+PRINCIPAL!$I$145)),0,IF(AND(PRINCIPAL!$H$145&lt;&gt;"",L529=PRINCIPAL!$J$145),VLOOKUP($S$516,'Banco de Dados'!$B$4:$J$50,8,FALSE)*PRINCIPAL!$H$145*(1-(PRINCIPAL!$K$145/100)),IF(AND(PRINCIPAL!$H$145&lt;&gt;"",L529=PRINCIPAL!$L$145),VLOOKUP($S$516,'Banco de Dados'!$B$4:$J$50,8,FALSE)*PRINCIPAL!$H$145*(1-(PRINCIPAL!$M$145/100)),IF(AND(PRINCIPAL!$H$145&lt;&gt;"",L529=PRINCIPAL!$N$145),VLOOKUP($S$516,'Banco de Dados'!$B$4:$J$50,8,FALSE)*PRINCIPAL!$H$145*(1-(PRINCIPAL!$O$145/100)),IF(PRINCIPAL!$H$145&lt;&gt;"",VLOOKUP($S$516,'Banco de Dados'!$B$4:$J$50,8,FALSE)*PRINCIPAL!$H$145,IF(OR(L529=PRINCIPAL!$I$145,L529=PRINCIPAL!$I$145+PRINCIPAL!$I$145,L529=PRINCIPAL!$I$145+PRINCIPAL!$I$145+PRINCIPAL!$I$145),0,IF(L529=PRINCIPAL!$J$145,VLOOKUP($S$516,'Banco de Dados'!$B$4:$J$50,6,FALSE)*(1-(PRINCIPAL!$K$145/100)),IF(L529=PRINCIPAL!$L$145,VLOOKUP($S$516,'Banco de Dados'!$B$4:$J$50,6,FALSE)*(1-(PRINCIPAL!$M$145/100)),IF(L529=PRINCIPAL!$N$145,VLOOKUP($S$516,'Banco de Dados'!$B$4:$J$50,6,FALSE)*(1-(PRINCIPAL!$O$145/100)),VLOOKUP($S$516,'Banco de Dados'!$B$4:$J$50,6,FALSE)))))))))),"")</f>
        <v/>
      </c>
      <c r="S529" s="29" t="str">
        <f>IFERROR(R529*(IFERROR(VLOOKUP($S$516,'Banco de Dados'!$B$4:$J$50,4,FALSE),"ERRO")),"")</f>
        <v/>
      </c>
      <c r="T529" s="29" t="str">
        <f t="shared" si="366"/>
        <v/>
      </c>
      <c r="U529" s="103" t="str">
        <f>IFERROR(T529*(C529*(PRINCIPAL!$G$145/100))*0.47*(44/12),"")</f>
        <v/>
      </c>
      <c r="V529" s="103" t="str">
        <f t="shared" si="342"/>
        <v/>
      </c>
      <c r="W529" s="30" t="str">
        <f>IFERROR(IF(AND(PRINCIPAL!$H$146&lt;&gt;"",OR(L529=PRINCIPAL!$I$146,L529=PRINCIPAL!$I$146+PRINCIPAL!$I$146,L529=PRINCIPAL!$I$146+PRINCIPAL!$I$146+PRINCIPAL!$I$146)),0,IF(AND(PRINCIPAL!$H$146&lt;&gt;"",L529=PRINCIPAL!$J$146),VLOOKUP($X$516,'Banco de Dados'!$B$4:$J$50,8,FALSE)*PRINCIPAL!$H$146*(1-(PRINCIPAL!$K$146/100)),IF(AND(PRINCIPAL!$H$146&lt;&gt;"",L529=PRINCIPAL!$L$146),VLOOKUP($X$516,'Banco de Dados'!$B$4:$J$50,8,FALSE)*PRINCIPAL!$H$146*(1-(PRINCIPAL!$M$146/100)),IF(AND(PRINCIPAL!$H$146&lt;&gt;"",L529=PRINCIPAL!$N$146),VLOOKUP($X$516,'Banco de Dados'!$B$4:$J$50,8,FALSE)*PRINCIPAL!$H$146*(1-(PRINCIPAL!$O$146/100)),IF(PRINCIPAL!$H$146&lt;&gt;"",VLOOKUP($X$516,'Banco de Dados'!$B$4:$J$50,8,FALSE)*PRINCIPAL!$H$146,IF(OR(L529=PRINCIPAL!$I$146,L529=PRINCIPAL!$I$146+PRINCIPAL!$I$146,L529=PRINCIPAL!$I$146+PRINCIPAL!$I$146+PRINCIPAL!$I$146),0,IF(L529=PRINCIPAL!$J$146,VLOOKUP($X$516,'Banco de Dados'!$B$4:$J$50,6,FALSE)*(1-(PRINCIPAL!$K$146/100)),IF(L529=PRINCIPAL!$L$146,VLOOKUP($X$516,'Banco de Dados'!$B$4:$J$50,6,FALSE)*(1-(PRINCIPAL!$M$146/100)),IF(L529=PRINCIPAL!$N$146,VLOOKUP($X$516,'Banco de Dados'!$B$4:$J$50,6,FALSE)*(1-(PRINCIPAL!$O$146/100)),VLOOKUP($X$516,'Banco de Dados'!$B$4:$J$50,6,FALSE)))))))))),"")</f>
        <v/>
      </c>
      <c r="X529" s="29" t="str">
        <f>IFERROR(W529*(IFERROR(VLOOKUP($X$516,'Banco de Dados'!$B$4:$J$50,4,FALSE),"ERRO")),"")</f>
        <v/>
      </c>
      <c r="Y529" s="29" t="str">
        <f t="shared" si="360"/>
        <v/>
      </c>
      <c r="Z529" s="103" t="str">
        <f>IFERROR(Y529*(C529*(PRINCIPAL!$G$146/100))*0.47*(44/12),"")</f>
        <v/>
      </c>
      <c r="AA529" s="111" t="str">
        <f t="shared" si="361"/>
        <v/>
      </c>
      <c r="AB529" s="30" t="str">
        <f>IFERROR(IF(AND(PRINCIPAL!$H$147&lt;&gt;"",OR(L529=PRINCIPAL!$I$147,L529=PRINCIPAL!$I$147+PRINCIPAL!$I$147,L529=PRINCIPAL!$I$147+PRINCIPAL!$I$147+PRINCIPAL!$I$147)),0,IF(AND(PRINCIPAL!$H$147&lt;&gt;"",L529=PRINCIPAL!$J$147),VLOOKUP($AC$516,'Banco de Dados'!$B$4:$J$50,8,FALSE)*PRINCIPAL!$H$147*(1-(PRINCIPAL!$K$147/100)),IF(AND(PRINCIPAL!$H$147&lt;&gt;"",L529=PRINCIPAL!$L$147),VLOOKUP($AC$516,'Banco de Dados'!$B$4:$J$50,8,FALSE)*PRINCIPAL!$H$147*(1-(PRINCIPAL!$M$147/100)),IF(AND(PRINCIPAL!$H$147&lt;&gt;"",L529=PRINCIPAL!$N$147),VLOOKUP($AC$516,'Banco de Dados'!$B$4:$J$50,8,FALSE)*PRINCIPAL!$H$147*(1-(PRINCIPAL!$O$147/100)),IF(PRINCIPAL!$H$147&lt;&gt;"",VLOOKUP($AC$516,'Banco de Dados'!$B$4:$J$50,8,FALSE)*PRINCIPAL!$H$147,IF(OR(L529=PRINCIPAL!$I$147,L529=PRINCIPAL!$I$147+PRINCIPAL!$I$147,L529=PRINCIPAL!$I$147+PRINCIPAL!$I$147+PRINCIPAL!$I$147),0,IF(L529=PRINCIPAL!$J$147,VLOOKUP($AC$516,'Banco de Dados'!$B$4:$J$50,6,FALSE)*(1-(PRINCIPAL!$K$147/100)),IF(L529=PRINCIPAL!$L$147,VLOOKUP($AC$516,'Banco de Dados'!$B$4:$J$50,6,FALSE)*(1-(PRINCIPAL!$M$147/100)),IF(L529=PRINCIPAL!$N$147,VLOOKUP($AC$516,'Banco de Dados'!$B$4:$J$50,6,FALSE)*(1-(PRINCIPAL!$O$147/100)),VLOOKUP($AC$516,'Banco de Dados'!$B$4:$J$50,6,FALSE)))))))))),"")</f>
        <v/>
      </c>
      <c r="AC529" s="29" t="str">
        <f>IFERROR(AB529*(IFERROR(VLOOKUP($AC$516,'Banco de Dados'!$B$4:$J$50,4,FALSE),"ERRO")),"")</f>
        <v/>
      </c>
      <c r="AD529" s="29" t="str">
        <f t="shared" si="351"/>
        <v/>
      </c>
      <c r="AE529" s="103" t="str">
        <f>IFERROR(AD529*(C529*(PRINCIPAL!$G$147/100))*0.47*(44/12),"")</f>
        <v/>
      </c>
      <c r="AF529" s="111" t="str">
        <f t="shared" si="352"/>
        <v/>
      </c>
      <c r="AG529" s="30" t="str">
        <f>IFERROR(IF(AND(PRINCIPAL!$H$148&lt;&gt;"",OR(L529=PRINCIPAL!$I$148,L529=PRINCIPAL!$I$148+PRINCIPAL!$I$148,L529=PRINCIPAL!$I$148+PRINCIPAL!$I$148+PRINCIPAL!$I$148)),0,IF(AND(PRINCIPAL!$H$148&lt;&gt;"",L529=PRINCIPAL!$J$148),VLOOKUP($AH$516,'Banco de Dados'!$B$4:$J$50,8,FALSE)*PRINCIPAL!$H$148*(1-(PRINCIPAL!$K$148/100)),IF(AND(PRINCIPAL!$H$148&lt;&gt;"",L529=PRINCIPAL!$L$148),VLOOKUP($AH$516,'Banco de Dados'!$B$4:$J$50,8,FALSE)*PRINCIPAL!$H$148*(1-(PRINCIPAL!$M$148/100)),IF(AND(PRINCIPAL!$H$148&lt;&gt;"",L529=PRINCIPAL!$N$148),VLOOKUP($AH$516,'Banco de Dados'!$B$4:$J$50,8,FALSE)*PRINCIPAL!$H$148*(1-(PRINCIPAL!$O$148/100)),IF(PRINCIPAL!$H$148&lt;&gt;"",VLOOKUP($AH$516,'Banco de Dados'!$B$4:$J$50,8,FALSE)*PRINCIPAL!$H$148,IF(OR(L529=PRINCIPAL!$I$148,L529=PRINCIPAL!$I$148+PRINCIPAL!$I$148,L529=PRINCIPAL!$I$148+PRINCIPAL!$I$148+PRINCIPAL!$I$148),0,IF(L529=PRINCIPAL!$J$148,VLOOKUP($AH$516,'Banco de Dados'!$B$4:$J$50,6,FALSE)*(1-(PRINCIPAL!$K$148/100)),IF(L529=PRINCIPAL!$L$148,VLOOKUP($AH$516,'Banco de Dados'!$B$4:$J$50,6,FALSE)*(1-(PRINCIPAL!$M$148/100)),IF(L529=PRINCIPAL!$N$148,VLOOKUP($AH$516,'Banco de Dados'!$B$4:$J$50,6,FALSE)*(1-(PRINCIPAL!$O$148/100)),VLOOKUP($AH$516,'Banco de Dados'!$B$4:$J$50,6,FALSE)))))))))),"")</f>
        <v/>
      </c>
      <c r="AH529" s="29" t="str">
        <f>IFERROR(AG529*(IFERROR(VLOOKUP($AH$516,'Banco de Dados'!$B$4:$J$50,4,FALSE),"ERRO")),"")</f>
        <v/>
      </c>
      <c r="AI529" s="29" t="str">
        <f t="shared" si="353"/>
        <v/>
      </c>
      <c r="AJ529" s="103" t="str">
        <f>IFERROR(AI529*(C529*(PRINCIPAL!$G$148/100))*0.47*(44/12),"")</f>
        <v/>
      </c>
      <c r="AK529" s="111" t="str">
        <f t="shared" si="362"/>
        <v/>
      </c>
      <c r="AL529" s="30" t="str">
        <f>IFERROR(IF(AND(PRINCIPAL!$H$149&lt;&gt;"",OR(L529=PRINCIPAL!$I$149,L529=PRINCIPAL!$I$149+PRINCIPAL!$I$149,L529=PRINCIPAL!$I$149+PRINCIPAL!$I$149+PRINCIPAL!$I$149)),0,IF(AND(PRINCIPAL!$H$149&lt;&gt;"",L529=PRINCIPAL!$J$149),VLOOKUP($AM$516,'Banco de Dados'!$B$4:$J$50,8,FALSE)*PRINCIPAL!$H$149*(1-(PRINCIPAL!$K$149/100)),IF(AND(PRINCIPAL!$H$149&lt;&gt;"",L529=PRINCIPAL!$L$149),VLOOKUP($AM$516,'Banco de Dados'!$B$4:$J$50,8,FALSE)*PRINCIPAL!$H$149*(1-(PRINCIPAL!$M$149/100)),IF(AND(PRINCIPAL!$H$149&lt;&gt;"",L529=PRINCIPAL!$N$149),VLOOKUP($AM$516,'Banco de Dados'!$B$4:$J$50,8,FALSE)*PRINCIPAL!$H$149*(1-(PRINCIPAL!$O$149/100)),IF(PRINCIPAL!$H$149&lt;&gt;"",VLOOKUP($AM$516,'Banco de Dados'!$B$4:$J$50,8,FALSE)*PRINCIPAL!$H$149,IF(OR(L529=PRINCIPAL!$I$149,L529=PRINCIPAL!$I$149+PRINCIPAL!$I$149,L529=PRINCIPAL!$I$149+PRINCIPAL!$I$149+PRINCIPAL!$I$149),0,IF(L529=PRINCIPAL!$J$149,VLOOKUP($AM$516,'Banco de Dados'!$B$4:$J$50,6,FALSE)*(1-(PRINCIPAL!$K$149/100)),IF(L529=PRINCIPAL!$L$149,VLOOKUP($AM$516,'Banco de Dados'!$B$4:$J$50,6,FALSE)*(1-(PRINCIPAL!$M$149/100)),IF(L529=PRINCIPAL!$N$149,VLOOKUP($AM$516,'Banco de Dados'!$B$4:$J$50,6,FALSE)*(1-(PRINCIPAL!$O$149/100)),VLOOKUP($AM$516,'Banco de Dados'!$B$4:$J$50,6,FALSE)))))))))),"")</f>
        <v/>
      </c>
      <c r="AM529" s="29" t="str">
        <f>IFERROR(AL529*(IFERROR(VLOOKUP($AM$516,'Banco de Dados'!$B$4:$J$50,4,FALSE),"ERRO")),"")</f>
        <v/>
      </c>
      <c r="AN529" s="29" t="str">
        <f t="shared" si="354"/>
        <v/>
      </c>
      <c r="AO529" s="103" t="str">
        <f>IFERROR(AN529*(C529*(PRINCIPAL!$G$149/100))*0.47*(44/12),"")</f>
        <v/>
      </c>
      <c r="AP529" s="111" t="str">
        <f t="shared" si="355"/>
        <v/>
      </c>
      <c r="AQ529" s="30" t="str">
        <f>IFERROR(IF(AND(PRINCIPAL!$H$150&lt;&gt;"",OR(L529=PRINCIPAL!$I$150,L529=PRINCIPAL!$I$150+PRINCIPAL!$I$150,L529=PRINCIPAL!$I$150+PRINCIPAL!$I$150+PRINCIPAL!$I$150)),0,IF(AND(PRINCIPAL!$H$150&lt;&gt;"",L529=PRINCIPAL!$J$150),VLOOKUP($AR$516,'Banco de Dados'!$B$4:$J$50,8,FALSE)*PRINCIPAL!$H$150*(1-(PRINCIPAL!$K$150/100)),IF(AND(PRINCIPAL!$H$150&lt;&gt;"",L529=PRINCIPAL!$L$150),VLOOKUP($AR$516,'Banco de Dados'!$B$4:$J$50,8,FALSE)*PRINCIPAL!$H$150*(1-(PRINCIPAL!$M$150/100)),IF(AND(PRINCIPAL!$H$150&lt;&gt;"",L529=PRINCIPAL!$N$150),VLOOKUP($AR$516,'Banco de Dados'!$B$4:$J$50,8,FALSE)*PRINCIPAL!$H$150*(1-(PRINCIPAL!$O$150/100)),IF(PRINCIPAL!$H$150&lt;&gt;"",VLOOKUP($AR$516,'Banco de Dados'!$B$4:$J$50,8,FALSE)*PRINCIPAL!$H$150,IF(OR(L529=PRINCIPAL!$I$150,L529=PRINCIPAL!$I$150+PRINCIPAL!$I$150,L529=PRINCIPAL!$I$150+PRINCIPAL!$I$150+PRINCIPAL!$I$150),0,IF(L529=PRINCIPAL!$J$150,VLOOKUP($AR$516,'Banco de Dados'!$B$4:$J$50,6,FALSE)*(1-(PRINCIPAL!$K$150/100)),IF(L529=PRINCIPAL!$L$150,VLOOKUP($AR$516,'Banco de Dados'!$B$4:$J$50,6,FALSE)*(1-(PRINCIPAL!$M$150/100)),IF(L529=PRINCIPAL!$N$150,VLOOKUP($AR$516,'Banco de Dados'!$B$4:$J$50,6,FALSE)*(1-(PRINCIPAL!$O$150/100)),VLOOKUP($AR$516,'Banco de Dados'!$B$4:$J$50,6,FALSE)))))))))),"")</f>
        <v/>
      </c>
      <c r="AR529" s="29" t="str">
        <f>IFERROR(AQ529*(IFERROR(VLOOKUP($AR$516,'Banco de Dados'!$B$4:$J$50,4,FALSE),"ERRO")),"")</f>
        <v/>
      </c>
      <c r="AS529" s="29" t="str">
        <f t="shared" si="356"/>
        <v/>
      </c>
      <c r="AT529" s="103" t="str">
        <f>IFERROR(AS529*(C529*(PRINCIPAL!$G$150/100))*0.47*(44/12),"")</f>
        <v/>
      </c>
      <c r="AU529" s="111" t="str">
        <f t="shared" si="357"/>
        <v/>
      </c>
      <c r="AV529" s="30" t="str">
        <f>IFERROR(IF(AND(PRINCIPAL!$H$151&lt;&gt;"",OR(L529=PRINCIPAL!$I$151,L529=PRINCIPAL!$I$151+PRINCIPAL!$I$151,L529=PRINCIPAL!$I$151+PRINCIPAL!$I$151+PRINCIPAL!$I$151)),0,IF(AND(PRINCIPAL!$H$151&lt;&gt;"",L529=PRINCIPAL!$J$151),VLOOKUP($AW$516,'Banco de Dados'!$B$4:$J$50,8,FALSE)*PRINCIPAL!$H$151*(1-(PRINCIPAL!$K$151/100)),IF(AND(PRINCIPAL!$H$151&lt;&gt;"",L529=PRINCIPAL!$L$151),VLOOKUP($AW$516,'Banco de Dados'!$B$4:$J$50,8,FALSE)*PRINCIPAL!$H$151*(1-(PRINCIPAL!$M$151/100)),IF(AND(PRINCIPAL!$H$151&lt;&gt;"",L529=PRINCIPAL!$N$151),VLOOKUP($AW$516,'Banco de Dados'!$B$4:$J$50,8,FALSE)*PRINCIPAL!$H$151*(1-(PRINCIPAL!$O$151/100)),IF(PRINCIPAL!$H$151&lt;&gt;"",VLOOKUP($AW$516,'Banco de Dados'!$B$4:$J$50,8,FALSE)*PRINCIPAL!$H$151,IF(OR(L529=PRINCIPAL!$I$151,L529=PRINCIPAL!$I$151+PRINCIPAL!$I$151,L529=PRINCIPAL!$I$151+PRINCIPAL!$I$151+PRINCIPAL!$I$151),0,IF(L529=PRINCIPAL!$J$151,VLOOKUP($AW$516,'Banco de Dados'!$B$4:$J$50,6,FALSE)*(1-(PRINCIPAL!$K$151/100)),IF(L529=PRINCIPAL!$L$151,VLOOKUP($AW$516,'Banco de Dados'!$B$4:$J$50,6,FALSE)*(1-(PRINCIPAL!$M$151/100)),IF(L529=PRINCIPAL!$N$151,VLOOKUP($AW$516,'Banco de Dados'!$B$4:$J$50,6,FALSE)*(1-(PRINCIPAL!$O$151/100)),VLOOKUP($AW$516,'Banco de Dados'!$B$4:$J$50,6,FALSE)))))))))),"")</f>
        <v/>
      </c>
      <c r="AW529" s="29" t="str">
        <f>IFERROR(AV529*(IFERROR(VLOOKUP($AW$516,'Banco de Dados'!$B$4:$J$50,4,FALSE),"ERRO")),"")</f>
        <v/>
      </c>
      <c r="AX529" s="29" t="str">
        <f t="shared" si="358"/>
        <v/>
      </c>
      <c r="AY529" s="103" t="str">
        <f>IFERROR(AX529*(C529*(PRINCIPAL!$G$151/100))*0.47*(44/12),"")</f>
        <v/>
      </c>
      <c r="AZ529" s="111" t="str">
        <f t="shared" si="363"/>
        <v/>
      </c>
      <c r="BA529" s="30" t="str">
        <f>IFERROR(IF(AND(PRINCIPAL!$H$152&lt;&gt;"",OR(L529=PRINCIPAL!$I$152,L529=PRINCIPAL!$I$152+PRINCIPAL!$I$152,L529=PRINCIPAL!$I$152+PRINCIPAL!$I$152+PRINCIPAL!$I$152)),0,IF(AND(PRINCIPAL!$H$152&lt;&gt;"",L529=PRINCIPAL!$J$152),VLOOKUP($BB$516,'Banco de Dados'!$B$4:$J$50,8,FALSE)*PRINCIPAL!$H$152*(1-(PRINCIPAL!$K$152/100)),IF(AND(PRINCIPAL!$H$152&lt;&gt;"",L529=PRINCIPAL!$L$152),VLOOKUP($BB$516,'Banco de Dados'!$B$4:$J$50,8,FALSE)*PRINCIPAL!$H$152*(1-(PRINCIPAL!$M$152/100)),IF(AND(PRINCIPAL!$H$152&lt;&gt;"",L529=PRINCIPAL!$N$152),VLOOKUP($BB$516,'Banco de Dados'!$B$4:$J$50,8,FALSE)*PRINCIPAL!$H$152*(1-(PRINCIPAL!$O$152/100)),IF(PRINCIPAL!$H$152&lt;&gt;"",VLOOKUP($BB$516,'Banco de Dados'!$B$4:$J$50,8,FALSE)*PRINCIPAL!$H$152,IF(OR(L529=PRINCIPAL!$I$152,L529=PRINCIPAL!$I$152+PRINCIPAL!$I$152,L529=PRINCIPAL!$I$152+PRINCIPAL!$I$152+PRINCIPAL!$I$152),0,IF(L529=PRINCIPAL!$J$152,VLOOKUP($BB$516,'Banco de Dados'!$B$4:$J$50,6,FALSE)*(1-(PRINCIPAL!$K$152/100)),IF(L529=PRINCIPAL!$L$152,VLOOKUP($BB$516,'Banco de Dados'!$B$4:$J$50,6,FALSE)*(1-(PRINCIPAL!$M$152/100)),IF(L529=PRINCIPAL!$N$152,VLOOKUP($BB$516,'Banco de Dados'!$B$4:$J$50,6,FALSE)*(1-(PRINCIPAL!$O$152/100)),VLOOKUP($BB$516,'Banco de Dados'!$B$4:$J$50,6,FALSE)))))))))),"")</f>
        <v/>
      </c>
      <c r="BB529" s="29" t="str">
        <f>IFERROR(BA529*(IFERROR(VLOOKUP($BB$516,'Banco de Dados'!$B$4:$J$50,4,FALSE),"ERRO")),"")</f>
        <v/>
      </c>
      <c r="BC529" s="29" t="str">
        <f t="shared" si="364"/>
        <v/>
      </c>
      <c r="BD529" s="103" t="str">
        <f>IFERROR(BC529*(C529*(PRINCIPAL!$G$152/100))*0.47*(44/12),"")</f>
        <v/>
      </c>
      <c r="BE529" s="111" t="str">
        <f t="shared" si="343"/>
        <v/>
      </c>
      <c r="BF529" s="30" t="str">
        <f>IFERROR(IF(AND(PRINCIPAL!$H$153&lt;&gt;"",OR(L529=PRINCIPAL!$I$153,L529=PRINCIPAL!$I$153+PRINCIPAL!$I$153,L529=PRINCIPAL!$I$153+PRINCIPAL!$I$153+PRINCIPAL!$I$153)),0,IF(AND(PRINCIPAL!$H$153&lt;&gt;"",L529=PRINCIPAL!$J$153),VLOOKUP($BG$516,'Banco de Dados'!$B$4:$J$50,8,FALSE)*PRINCIPAL!$H$153*(1-(PRINCIPAL!$K$153/100)),IF(AND(PRINCIPAL!$H$153&lt;&gt;"",L529=PRINCIPAL!$L$153),VLOOKUP($BG$516,'Banco de Dados'!$B$4:$J$50,8,FALSE)*PRINCIPAL!$H$153*(1-(PRINCIPAL!$M$153/100)),IF(AND(PRINCIPAL!$H$153&lt;&gt;"",L529=PRINCIPAL!$N$153),VLOOKUP($BG$516,'Banco de Dados'!$B$4:$J$50,8,FALSE)*PRINCIPAL!$H$153*(1-(PRINCIPAL!$O$153/100)),IF(PRINCIPAL!$H$153&lt;&gt;"",VLOOKUP($BG$516,'Banco de Dados'!$B$4:$J$50,8,FALSE)*PRINCIPAL!$H$153,IF(OR(L529=PRINCIPAL!$I$153,L529=PRINCIPAL!$I$153+PRINCIPAL!$I$153,L529=PRINCIPAL!$I$153+PRINCIPAL!$I$153+PRINCIPAL!$I$153),0,IF(L529=PRINCIPAL!$J$153,VLOOKUP($BG$516,'Banco de Dados'!$B$4:$J$50,6,FALSE)*(1-(PRINCIPAL!$K$153/100)),IF(L529=PRINCIPAL!$L$153,VLOOKUP($BG$516,'Banco de Dados'!$B$4:$J$50,6,FALSE)*(1-(PRINCIPAL!$M$153/100)),IF(L529=PRINCIPAL!$N$153,VLOOKUP($BG$516,'Banco de Dados'!$B$4:$J$50,6,FALSE)*(1-(PRINCIPAL!$O$153/100)),VLOOKUP($BG$516,'Banco de Dados'!$B$4:$J$50,6,FALSE)))))))))),"")</f>
        <v/>
      </c>
      <c r="BG529" s="29" t="str">
        <f>IFERROR(BF529*(IFERROR(VLOOKUP($BG$516,'Banco de Dados'!$B$4:$J$50,4,FALSE),"ERRO")),"")</f>
        <v/>
      </c>
      <c r="BH529" s="29" t="str">
        <f t="shared" si="359"/>
        <v/>
      </c>
      <c r="BI529" s="103" t="str">
        <f>IFERROR(BH529*(C529*(PRINCIPAL!$G$153/100))*0.47*(44/12),"")</f>
        <v/>
      </c>
      <c r="BJ529" s="102" t="str">
        <f t="shared" si="344"/>
        <v/>
      </c>
    </row>
    <row r="530" spans="2:62" ht="12.75" customHeight="1" x14ac:dyDescent="0.3">
      <c r="B530" s="326">
        <f t="shared" si="345"/>
        <v>2032</v>
      </c>
      <c r="C530" s="340"/>
      <c r="D530" s="1"/>
      <c r="E530" s="116">
        <v>12</v>
      </c>
      <c r="F530" s="24" t="str">
        <f>IFERROR(VLOOKUP($G$516,'Banco de Dados'!$B$4:$J$50,6,FALSE),"")</f>
        <v/>
      </c>
      <c r="G530" s="25" t="str">
        <f>IFERROR(F530*(IFERROR(VLOOKUP($G$516,'Banco de Dados'!$B$4:$J$50,4,FALSE),"ERRO")),"")</f>
        <v/>
      </c>
      <c r="H530" s="25" t="str">
        <f t="shared" si="346"/>
        <v/>
      </c>
      <c r="I530" s="103" t="str">
        <f t="shared" si="347"/>
        <v/>
      </c>
      <c r="J530" s="117" t="str">
        <f t="shared" si="348"/>
        <v/>
      </c>
      <c r="K530" s="1"/>
      <c r="L530" s="91">
        <v>12</v>
      </c>
      <c r="M530" s="24" t="str">
        <f>IFERROR(IF(AND(PRINCIPAL!$H$144&lt;&gt;"",OR(L530=PRINCIPAL!$I$144,L530=PRINCIPAL!$I$144+PRINCIPAL!$I$144,L530=PRINCIPAL!$I$144+PRINCIPAL!$I$144+PRINCIPAL!$I$144)),0,IF(AND(PRINCIPAL!$H$144&lt;&gt;"",L530=PRINCIPAL!$J$144),VLOOKUP($N$516,'Banco de Dados'!$B$4:$J$50,8,FALSE)*PRINCIPAL!$H$144*(1-(PRINCIPAL!$K$144/100)),IF(AND(PRINCIPAL!$H$144&lt;&gt;"",L530=PRINCIPAL!$L$144),VLOOKUP($N$516,'Banco de Dados'!$B$4:$J$50,8,FALSE)*PRINCIPAL!$H$144*(1-(PRINCIPAL!$M$144/100)),IF(AND(PRINCIPAL!$H$144&lt;&gt;"",L530=PRINCIPAL!$N$144),VLOOKUP($N$516,'Banco de Dados'!$B$4:$J$50,8,FALSE)*PRINCIPAL!$H$144*(1-(PRINCIPAL!$O$144/100)),IF(PRINCIPAL!$H$144&lt;&gt;"",VLOOKUP($N$516,'Banco de Dados'!$B$4:$J$50,8,FALSE)*PRINCIPAL!$H$144,IF(OR(L530=PRINCIPAL!$I$144,L530=PRINCIPAL!$I$144+PRINCIPAL!$I$144,L530=PRINCIPAL!$I$144+PRINCIPAL!$I$144+PRINCIPAL!$I$144),0,IF(L530=PRINCIPAL!$J$144,VLOOKUP($N$516,'Banco de Dados'!$B$4:$J$50,6,FALSE)*(1-(PRINCIPAL!$K$144/100)),IF(L530=PRINCIPAL!$L$144,VLOOKUP($N$516,'Banco de Dados'!$B$4:$J$50,6,FALSE)*(1-(PRINCIPAL!$M$144/100)),IF(L530=PRINCIPAL!$N$144,VLOOKUP($N$516,'Banco de Dados'!$B$4:$J$50,6,FALSE)*(1-(PRINCIPAL!$O$144/100)),VLOOKUP($N$516,'Banco de Dados'!$B$4:$J$50,6,FALSE)))))))))),"")</f>
        <v/>
      </c>
      <c r="N530" s="25" t="str">
        <f>IFERROR(M530*(IFERROR(VLOOKUP($N$516,'Banco de Dados'!$B$4:$J$50,4,FALSE),"ERRO")),"")</f>
        <v/>
      </c>
      <c r="O530" s="25" t="str">
        <f t="shared" si="349"/>
        <v/>
      </c>
      <c r="P530" s="103" t="str">
        <f>IFERROR(O530*(C530*(PRINCIPAL!$G$144/100))*0.47*(44/12),"")</f>
        <v/>
      </c>
      <c r="Q530" s="107" t="str">
        <f t="shared" si="365"/>
        <v/>
      </c>
      <c r="R530" s="29" t="str">
        <f>IFERROR(IF(AND(PRINCIPAL!$H$145&lt;&gt;"",OR(L530=PRINCIPAL!$I$145,L530=PRINCIPAL!$I$145+PRINCIPAL!$I$145,L530=PRINCIPAL!$I$145+PRINCIPAL!$I$145+PRINCIPAL!$I$145)),0,IF(AND(PRINCIPAL!$H$145&lt;&gt;"",L530=PRINCIPAL!$J$145),VLOOKUP($S$516,'Banco de Dados'!$B$4:$J$50,8,FALSE)*PRINCIPAL!$H$145*(1-(PRINCIPAL!$K$145/100)),IF(AND(PRINCIPAL!$H$145&lt;&gt;"",L530=PRINCIPAL!$L$145),VLOOKUP($S$516,'Banco de Dados'!$B$4:$J$50,8,FALSE)*PRINCIPAL!$H$145*(1-(PRINCIPAL!$M$145/100)),IF(AND(PRINCIPAL!$H$145&lt;&gt;"",L530=PRINCIPAL!$N$145),VLOOKUP($S$516,'Banco de Dados'!$B$4:$J$50,8,FALSE)*PRINCIPAL!$H$145*(1-(PRINCIPAL!$O$145/100)),IF(PRINCIPAL!$H$145&lt;&gt;"",VLOOKUP($S$516,'Banco de Dados'!$B$4:$J$50,8,FALSE)*PRINCIPAL!$H$145,IF(OR(L530=PRINCIPAL!$I$145,L530=PRINCIPAL!$I$145+PRINCIPAL!$I$145,L530=PRINCIPAL!$I$145+PRINCIPAL!$I$145+PRINCIPAL!$I$145),0,IF(L530=PRINCIPAL!$J$145,VLOOKUP($S$516,'Banco de Dados'!$B$4:$J$50,6,FALSE)*(1-(PRINCIPAL!$K$145/100)),IF(L530=PRINCIPAL!$L$145,VLOOKUP($S$516,'Banco de Dados'!$B$4:$J$50,6,FALSE)*(1-(PRINCIPAL!$M$145/100)),IF(L530=PRINCIPAL!$N$145,VLOOKUP($S$516,'Banco de Dados'!$B$4:$J$50,6,FALSE)*(1-(PRINCIPAL!$O$145/100)),VLOOKUP($S$516,'Banco de Dados'!$B$4:$J$50,6,FALSE)))))))))),"")</f>
        <v/>
      </c>
      <c r="S530" s="29" t="str">
        <f>IFERROR(R530*(IFERROR(VLOOKUP($S$516,'Banco de Dados'!$B$4:$J$50,4,FALSE),"ERRO")),"")</f>
        <v/>
      </c>
      <c r="T530" s="29" t="str">
        <f t="shared" si="366"/>
        <v/>
      </c>
      <c r="U530" s="103" t="str">
        <f>IFERROR(T530*(C530*(PRINCIPAL!$G$145/100))*0.47*(44/12),"")</f>
        <v/>
      </c>
      <c r="V530" s="103" t="str">
        <f t="shared" si="342"/>
        <v/>
      </c>
      <c r="W530" s="30" t="str">
        <f>IFERROR(IF(AND(PRINCIPAL!$H$146&lt;&gt;"",OR(L530=PRINCIPAL!$I$146,L530=PRINCIPAL!$I$146+PRINCIPAL!$I$146,L530=PRINCIPAL!$I$146+PRINCIPAL!$I$146+PRINCIPAL!$I$146)),0,IF(AND(PRINCIPAL!$H$146&lt;&gt;"",L530=PRINCIPAL!$J$146),VLOOKUP($X$516,'Banco de Dados'!$B$4:$J$50,8,FALSE)*PRINCIPAL!$H$146*(1-(PRINCIPAL!$K$146/100)),IF(AND(PRINCIPAL!$H$146&lt;&gt;"",L530=PRINCIPAL!$L$146),VLOOKUP($X$516,'Banco de Dados'!$B$4:$J$50,8,FALSE)*PRINCIPAL!$H$146*(1-(PRINCIPAL!$M$146/100)),IF(AND(PRINCIPAL!$H$146&lt;&gt;"",L530=PRINCIPAL!$N$146),VLOOKUP($X$516,'Banco de Dados'!$B$4:$J$50,8,FALSE)*PRINCIPAL!$H$146*(1-(PRINCIPAL!$O$146/100)),IF(PRINCIPAL!$H$146&lt;&gt;"",VLOOKUP($X$516,'Banco de Dados'!$B$4:$J$50,8,FALSE)*PRINCIPAL!$H$146,IF(OR(L530=PRINCIPAL!$I$146,L530=PRINCIPAL!$I$146+PRINCIPAL!$I$146,L530=PRINCIPAL!$I$146+PRINCIPAL!$I$146+PRINCIPAL!$I$146),0,IF(L530=PRINCIPAL!$J$146,VLOOKUP($X$516,'Banco de Dados'!$B$4:$J$50,6,FALSE)*(1-(PRINCIPAL!$K$146/100)),IF(L530=PRINCIPAL!$L$146,VLOOKUP($X$516,'Banco de Dados'!$B$4:$J$50,6,FALSE)*(1-(PRINCIPAL!$M$146/100)),IF(L530=PRINCIPAL!$N$146,VLOOKUP($X$516,'Banco de Dados'!$B$4:$J$50,6,FALSE)*(1-(PRINCIPAL!$O$146/100)),VLOOKUP($X$516,'Banco de Dados'!$B$4:$J$50,6,FALSE)))))))))),"")</f>
        <v/>
      </c>
      <c r="X530" s="29" t="str">
        <f>IFERROR(W530*(IFERROR(VLOOKUP($X$516,'Banco de Dados'!$B$4:$J$50,4,FALSE),"ERRO")),"")</f>
        <v/>
      </c>
      <c r="Y530" s="29" t="str">
        <f t="shared" si="360"/>
        <v/>
      </c>
      <c r="Z530" s="103" t="str">
        <f>IFERROR(Y530*(C530*(PRINCIPAL!$G$146/100))*0.47*(44/12),"")</f>
        <v/>
      </c>
      <c r="AA530" s="111" t="str">
        <f t="shared" si="361"/>
        <v/>
      </c>
      <c r="AB530" s="30" t="str">
        <f>IFERROR(IF(AND(PRINCIPAL!$H$147&lt;&gt;"",OR(L530=PRINCIPAL!$I$147,L530=PRINCIPAL!$I$147+PRINCIPAL!$I$147,L530=PRINCIPAL!$I$147+PRINCIPAL!$I$147+PRINCIPAL!$I$147)),0,IF(AND(PRINCIPAL!$H$147&lt;&gt;"",L530=PRINCIPAL!$J$147),VLOOKUP($AC$516,'Banco de Dados'!$B$4:$J$50,8,FALSE)*PRINCIPAL!$H$147*(1-(PRINCIPAL!$K$147/100)),IF(AND(PRINCIPAL!$H$147&lt;&gt;"",L530=PRINCIPAL!$L$147),VLOOKUP($AC$516,'Banco de Dados'!$B$4:$J$50,8,FALSE)*PRINCIPAL!$H$147*(1-(PRINCIPAL!$M$147/100)),IF(AND(PRINCIPAL!$H$147&lt;&gt;"",L530=PRINCIPAL!$N$147),VLOOKUP($AC$516,'Banco de Dados'!$B$4:$J$50,8,FALSE)*PRINCIPAL!$H$147*(1-(PRINCIPAL!$O$147/100)),IF(PRINCIPAL!$H$147&lt;&gt;"",VLOOKUP($AC$516,'Banco de Dados'!$B$4:$J$50,8,FALSE)*PRINCIPAL!$H$147,IF(OR(L530=PRINCIPAL!$I$147,L530=PRINCIPAL!$I$147+PRINCIPAL!$I$147,L530=PRINCIPAL!$I$147+PRINCIPAL!$I$147+PRINCIPAL!$I$147),0,IF(L530=PRINCIPAL!$J$147,VLOOKUP($AC$516,'Banco de Dados'!$B$4:$J$50,6,FALSE)*(1-(PRINCIPAL!$K$147/100)),IF(L530=PRINCIPAL!$L$147,VLOOKUP($AC$516,'Banco de Dados'!$B$4:$J$50,6,FALSE)*(1-(PRINCIPAL!$M$147/100)),IF(L530=PRINCIPAL!$N$147,VLOOKUP($AC$516,'Banco de Dados'!$B$4:$J$50,6,FALSE)*(1-(PRINCIPAL!$O$147/100)),VLOOKUP($AC$516,'Banco de Dados'!$B$4:$J$50,6,FALSE)))))))))),"")</f>
        <v/>
      </c>
      <c r="AC530" s="29" t="str">
        <f>IFERROR(AB530*(IFERROR(VLOOKUP($AC$516,'Banco de Dados'!$B$4:$J$50,4,FALSE),"ERRO")),"")</f>
        <v/>
      </c>
      <c r="AD530" s="29" t="str">
        <f t="shared" si="351"/>
        <v/>
      </c>
      <c r="AE530" s="103" t="str">
        <f>IFERROR(AD530*(C530*(PRINCIPAL!$G$147/100))*0.47*(44/12),"")</f>
        <v/>
      </c>
      <c r="AF530" s="111" t="str">
        <f t="shared" si="352"/>
        <v/>
      </c>
      <c r="AG530" s="30" t="str">
        <f>IFERROR(IF(AND(PRINCIPAL!$H$148&lt;&gt;"",OR(L530=PRINCIPAL!$I$148,L530=PRINCIPAL!$I$148+PRINCIPAL!$I$148,L530=PRINCIPAL!$I$148+PRINCIPAL!$I$148+PRINCIPAL!$I$148)),0,IF(AND(PRINCIPAL!$H$148&lt;&gt;"",L530=PRINCIPAL!$J$148),VLOOKUP($AH$516,'Banco de Dados'!$B$4:$J$50,8,FALSE)*PRINCIPAL!$H$148*(1-(PRINCIPAL!$K$148/100)),IF(AND(PRINCIPAL!$H$148&lt;&gt;"",L530=PRINCIPAL!$L$148),VLOOKUP($AH$516,'Banco de Dados'!$B$4:$J$50,8,FALSE)*PRINCIPAL!$H$148*(1-(PRINCIPAL!$M$148/100)),IF(AND(PRINCIPAL!$H$148&lt;&gt;"",L530=PRINCIPAL!$N$148),VLOOKUP($AH$516,'Banco de Dados'!$B$4:$J$50,8,FALSE)*PRINCIPAL!$H$148*(1-(PRINCIPAL!$O$148/100)),IF(PRINCIPAL!$H$148&lt;&gt;"",VLOOKUP($AH$516,'Banco de Dados'!$B$4:$J$50,8,FALSE)*PRINCIPAL!$H$148,IF(OR(L530=PRINCIPAL!$I$148,L530=PRINCIPAL!$I$148+PRINCIPAL!$I$148,L530=PRINCIPAL!$I$148+PRINCIPAL!$I$148+PRINCIPAL!$I$148),0,IF(L530=PRINCIPAL!$J$148,VLOOKUP($AH$516,'Banco de Dados'!$B$4:$J$50,6,FALSE)*(1-(PRINCIPAL!$K$148/100)),IF(L530=PRINCIPAL!$L$148,VLOOKUP($AH$516,'Banco de Dados'!$B$4:$J$50,6,FALSE)*(1-(PRINCIPAL!$M$148/100)),IF(L530=PRINCIPAL!$N$148,VLOOKUP($AH$516,'Banco de Dados'!$B$4:$J$50,6,FALSE)*(1-(PRINCIPAL!$O$148/100)),VLOOKUP($AH$516,'Banco de Dados'!$B$4:$J$50,6,FALSE)))))))))),"")</f>
        <v/>
      </c>
      <c r="AH530" s="29" t="str">
        <f>IFERROR(AG530*(IFERROR(VLOOKUP($AH$516,'Banco de Dados'!$B$4:$J$50,4,FALSE),"ERRO")),"")</f>
        <v/>
      </c>
      <c r="AI530" s="29" t="str">
        <f t="shared" si="353"/>
        <v/>
      </c>
      <c r="AJ530" s="103" t="str">
        <f>IFERROR(AI530*(C530*(PRINCIPAL!$G$148/100))*0.47*(44/12),"")</f>
        <v/>
      </c>
      <c r="AK530" s="111" t="str">
        <f t="shared" si="362"/>
        <v/>
      </c>
      <c r="AL530" s="30" t="str">
        <f>IFERROR(IF(AND(PRINCIPAL!$H$149&lt;&gt;"",OR(L530=PRINCIPAL!$I$149,L530=PRINCIPAL!$I$149+PRINCIPAL!$I$149,L530=PRINCIPAL!$I$149+PRINCIPAL!$I$149+PRINCIPAL!$I$149)),0,IF(AND(PRINCIPAL!$H$149&lt;&gt;"",L530=PRINCIPAL!$J$149),VLOOKUP($AM$516,'Banco de Dados'!$B$4:$J$50,8,FALSE)*PRINCIPAL!$H$149*(1-(PRINCIPAL!$K$149/100)),IF(AND(PRINCIPAL!$H$149&lt;&gt;"",L530=PRINCIPAL!$L$149),VLOOKUP($AM$516,'Banco de Dados'!$B$4:$J$50,8,FALSE)*PRINCIPAL!$H$149*(1-(PRINCIPAL!$M$149/100)),IF(AND(PRINCIPAL!$H$149&lt;&gt;"",L530=PRINCIPAL!$N$149),VLOOKUP($AM$516,'Banco de Dados'!$B$4:$J$50,8,FALSE)*PRINCIPAL!$H$149*(1-(PRINCIPAL!$O$149/100)),IF(PRINCIPAL!$H$149&lt;&gt;"",VLOOKUP($AM$516,'Banco de Dados'!$B$4:$J$50,8,FALSE)*PRINCIPAL!$H$149,IF(OR(L530=PRINCIPAL!$I$149,L530=PRINCIPAL!$I$149+PRINCIPAL!$I$149,L530=PRINCIPAL!$I$149+PRINCIPAL!$I$149+PRINCIPAL!$I$149),0,IF(L530=PRINCIPAL!$J$149,VLOOKUP($AM$516,'Banco de Dados'!$B$4:$J$50,6,FALSE)*(1-(PRINCIPAL!$K$149/100)),IF(L530=PRINCIPAL!$L$149,VLOOKUP($AM$516,'Banco de Dados'!$B$4:$J$50,6,FALSE)*(1-(PRINCIPAL!$M$149/100)),IF(L530=PRINCIPAL!$N$149,VLOOKUP($AM$516,'Banco de Dados'!$B$4:$J$50,6,FALSE)*(1-(PRINCIPAL!$O$149/100)),VLOOKUP($AM$516,'Banco de Dados'!$B$4:$J$50,6,FALSE)))))))))),"")</f>
        <v/>
      </c>
      <c r="AM530" s="29" t="str">
        <f>IFERROR(AL530*(IFERROR(VLOOKUP($AM$516,'Banco de Dados'!$B$4:$J$50,4,FALSE),"ERRO")),"")</f>
        <v/>
      </c>
      <c r="AN530" s="29" t="str">
        <f t="shared" si="354"/>
        <v/>
      </c>
      <c r="AO530" s="103" t="str">
        <f>IFERROR(AN530*(C530*(PRINCIPAL!$G$149/100))*0.47*(44/12),"")</f>
        <v/>
      </c>
      <c r="AP530" s="111" t="str">
        <f t="shared" si="355"/>
        <v/>
      </c>
      <c r="AQ530" s="30" t="str">
        <f>IFERROR(IF(AND(PRINCIPAL!$H$150&lt;&gt;"",OR(L530=PRINCIPAL!$I$150,L530=PRINCIPAL!$I$150+PRINCIPAL!$I$150,L530=PRINCIPAL!$I$150+PRINCIPAL!$I$150+PRINCIPAL!$I$150)),0,IF(AND(PRINCIPAL!$H$150&lt;&gt;"",L530=PRINCIPAL!$J$150),VLOOKUP($AR$516,'Banco de Dados'!$B$4:$J$50,8,FALSE)*PRINCIPAL!$H$150*(1-(PRINCIPAL!$K$150/100)),IF(AND(PRINCIPAL!$H$150&lt;&gt;"",L530=PRINCIPAL!$L$150),VLOOKUP($AR$516,'Banco de Dados'!$B$4:$J$50,8,FALSE)*PRINCIPAL!$H$150*(1-(PRINCIPAL!$M$150/100)),IF(AND(PRINCIPAL!$H$150&lt;&gt;"",L530=PRINCIPAL!$N$150),VLOOKUP($AR$516,'Banco de Dados'!$B$4:$J$50,8,FALSE)*PRINCIPAL!$H$150*(1-(PRINCIPAL!$O$150/100)),IF(PRINCIPAL!$H$150&lt;&gt;"",VLOOKUP($AR$516,'Banco de Dados'!$B$4:$J$50,8,FALSE)*PRINCIPAL!$H$150,IF(OR(L530=PRINCIPAL!$I$150,L530=PRINCIPAL!$I$150+PRINCIPAL!$I$150,L530=PRINCIPAL!$I$150+PRINCIPAL!$I$150+PRINCIPAL!$I$150),0,IF(L530=PRINCIPAL!$J$150,VLOOKUP($AR$516,'Banco de Dados'!$B$4:$J$50,6,FALSE)*(1-(PRINCIPAL!$K$150/100)),IF(L530=PRINCIPAL!$L$150,VLOOKUP($AR$516,'Banco de Dados'!$B$4:$J$50,6,FALSE)*(1-(PRINCIPAL!$M$150/100)),IF(L530=PRINCIPAL!$N$150,VLOOKUP($AR$516,'Banco de Dados'!$B$4:$J$50,6,FALSE)*(1-(PRINCIPAL!$O$150/100)),VLOOKUP($AR$516,'Banco de Dados'!$B$4:$J$50,6,FALSE)))))))))),"")</f>
        <v/>
      </c>
      <c r="AR530" s="29" t="str">
        <f>IFERROR(AQ530*(IFERROR(VLOOKUP($AR$516,'Banco de Dados'!$B$4:$J$50,4,FALSE),"ERRO")),"")</f>
        <v/>
      </c>
      <c r="AS530" s="29" t="str">
        <f t="shared" si="356"/>
        <v/>
      </c>
      <c r="AT530" s="103" t="str">
        <f>IFERROR(AS530*(C530*(PRINCIPAL!$G$150/100))*0.47*(44/12),"")</f>
        <v/>
      </c>
      <c r="AU530" s="111" t="str">
        <f t="shared" si="357"/>
        <v/>
      </c>
      <c r="AV530" s="30" t="str">
        <f>IFERROR(IF(AND(PRINCIPAL!$H$151&lt;&gt;"",OR(L530=PRINCIPAL!$I$151,L530=PRINCIPAL!$I$151+PRINCIPAL!$I$151,L530=PRINCIPAL!$I$151+PRINCIPAL!$I$151+PRINCIPAL!$I$151)),0,IF(AND(PRINCIPAL!$H$151&lt;&gt;"",L530=PRINCIPAL!$J$151),VLOOKUP($AW$516,'Banco de Dados'!$B$4:$J$50,8,FALSE)*PRINCIPAL!$H$151*(1-(PRINCIPAL!$K$151/100)),IF(AND(PRINCIPAL!$H$151&lt;&gt;"",L530=PRINCIPAL!$L$151),VLOOKUP($AW$516,'Banco de Dados'!$B$4:$J$50,8,FALSE)*PRINCIPAL!$H$151*(1-(PRINCIPAL!$M$151/100)),IF(AND(PRINCIPAL!$H$151&lt;&gt;"",L530=PRINCIPAL!$N$151),VLOOKUP($AW$516,'Banco de Dados'!$B$4:$J$50,8,FALSE)*PRINCIPAL!$H$151*(1-(PRINCIPAL!$O$151/100)),IF(PRINCIPAL!$H$151&lt;&gt;"",VLOOKUP($AW$516,'Banco de Dados'!$B$4:$J$50,8,FALSE)*PRINCIPAL!$H$151,IF(OR(L530=PRINCIPAL!$I$151,L530=PRINCIPAL!$I$151+PRINCIPAL!$I$151,L530=PRINCIPAL!$I$151+PRINCIPAL!$I$151+PRINCIPAL!$I$151),0,IF(L530=PRINCIPAL!$J$151,VLOOKUP($AW$516,'Banco de Dados'!$B$4:$J$50,6,FALSE)*(1-(PRINCIPAL!$K$151/100)),IF(L530=PRINCIPAL!$L$151,VLOOKUP($AW$516,'Banco de Dados'!$B$4:$J$50,6,FALSE)*(1-(PRINCIPAL!$M$151/100)),IF(L530=PRINCIPAL!$N$151,VLOOKUP($AW$516,'Banco de Dados'!$B$4:$J$50,6,FALSE)*(1-(PRINCIPAL!$O$151/100)),VLOOKUP($AW$516,'Banco de Dados'!$B$4:$J$50,6,FALSE)))))))))),"")</f>
        <v/>
      </c>
      <c r="AW530" s="29" t="str">
        <f>IFERROR(AV530*(IFERROR(VLOOKUP($AW$516,'Banco de Dados'!$B$4:$J$50,4,FALSE),"ERRO")),"")</f>
        <v/>
      </c>
      <c r="AX530" s="29" t="str">
        <f t="shared" si="358"/>
        <v/>
      </c>
      <c r="AY530" s="103" t="str">
        <f>IFERROR(AX530*(C530*(PRINCIPAL!$G$151/100))*0.47*(44/12),"")</f>
        <v/>
      </c>
      <c r="AZ530" s="111" t="str">
        <f t="shared" si="363"/>
        <v/>
      </c>
      <c r="BA530" s="30" t="str">
        <f>IFERROR(IF(AND(PRINCIPAL!$H$152&lt;&gt;"",OR(L530=PRINCIPAL!$I$152,L530=PRINCIPAL!$I$152+PRINCIPAL!$I$152,L530=PRINCIPAL!$I$152+PRINCIPAL!$I$152+PRINCIPAL!$I$152)),0,IF(AND(PRINCIPAL!$H$152&lt;&gt;"",L530=PRINCIPAL!$J$152),VLOOKUP($BB$516,'Banco de Dados'!$B$4:$J$50,8,FALSE)*PRINCIPAL!$H$152*(1-(PRINCIPAL!$K$152/100)),IF(AND(PRINCIPAL!$H$152&lt;&gt;"",L530=PRINCIPAL!$L$152),VLOOKUP($BB$516,'Banco de Dados'!$B$4:$J$50,8,FALSE)*PRINCIPAL!$H$152*(1-(PRINCIPAL!$M$152/100)),IF(AND(PRINCIPAL!$H$152&lt;&gt;"",L530=PRINCIPAL!$N$152),VLOOKUP($BB$516,'Banco de Dados'!$B$4:$J$50,8,FALSE)*PRINCIPAL!$H$152*(1-(PRINCIPAL!$O$152/100)),IF(PRINCIPAL!$H$152&lt;&gt;"",VLOOKUP($BB$516,'Banco de Dados'!$B$4:$J$50,8,FALSE)*PRINCIPAL!$H$152,IF(OR(L530=PRINCIPAL!$I$152,L530=PRINCIPAL!$I$152+PRINCIPAL!$I$152,L530=PRINCIPAL!$I$152+PRINCIPAL!$I$152+PRINCIPAL!$I$152),0,IF(L530=PRINCIPAL!$J$152,VLOOKUP($BB$516,'Banco de Dados'!$B$4:$J$50,6,FALSE)*(1-(PRINCIPAL!$K$152/100)),IF(L530=PRINCIPAL!$L$152,VLOOKUP($BB$516,'Banco de Dados'!$B$4:$J$50,6,FALSE)*(1-(PRINCIPAL!$M$152/100)),IF(L530=PRINCIPAL!$N$152,VLOOKUP($BB$516,'Banco de Dados'!$B$4:$J$50,6,FALSE)*(1-(PRINCIPAL!$O$152/100)),VLOOKUP($BB$516,'Banco de Dados'!$B$4:$J$50,6,FALSE)))))))))),"")</f>
        <v/>
      </c>
      <c r="BB530" s="29" t="str">
        <f>IFERROR(BA530*(IFERROR(VLOOKUP($BB$516,'Banco de Dados'!$B$4:$J$50,4,FALSE),"ERRO")),"")</f>
        <v/>
      </c>
      <c r="BC530" s="29" t="str">
        <f t="shared" si="364"/>
        <v/>
      </c>
      <c r="BD530" s="103" t="str">
        <f>IFERROR(BC530*(C530*(PRINCIPAL!$G$152/100))*0.47*(44/12),"")</f>
        <v/>
      </c>
      <c r="BE530" s="111" t="str">
        <f t="shared" si="343"/>
        <v/>
      </c>
      <c r="BF530" s="30" t="str">
        <f>IFERROR(IF(AND(PRINCIPAL!$H$153&lt;&gt;"",OR(L530=PRINCIPAL!$I$153,L530=PRINCIPAL!$I$153+PRINCIPAL!$I$153,L530=PRINCIPAL!$I$153+PRINCIPAL!$I$153+PRINCIPAL!$I$153)),0,IF(AND(PRINCIPAL!$H$153&lt;&gt;"",L530=PRINCIPAL!$J$153),VLOOKUP($BG$516,'Banco de Dados'!$B$4:$J$50,8,FALSE)*PRINCIPAL!$H$153*(1-(PRINCIPAL!$K$153/100)),IF(AND(PRINCIPAL!$H$153&lt;&gt;"",L530=PRINCIPAL!$L$153),VLOOKUP($BG$516,'Banco de Dados'!$B$4:$J$50,8,FALSE)*PRINCIPAL!$H$153*(1-(PRINCIPAL!$M$153/100)),IF(AND(PRINCIPAL!$H$153&lt;&gt;"",L530=PRINCIPAL!$N$153),VLOOKUP($BG$516,'Banco de Dados'!$B$4:$J$50,8,FALSE)*PRINCIPAL!$H$153*(1-(PRINCIPAL!$O$153/100)),IF(PRINCIPAL!$H$153&lt;&gt;"",VLOOKUP($BG$516,'Banco de Dados'!$B$4:$J$50,8,FALSE)*PRINCIPAL!$H$153,IF(OR(L530=PRINCIPAL!$I$153,L530=PRINCIPAL!$I$153+PRINCIPAL!$I$153,L530=PRINCIPAL!$I$153+PRINCIPAL!$I$153+PRINCIPAL!$I$153),0,IF(L530=PRINCIPAL!$J$153,VLOOKUP($BG$516,'Banco de Dados'!$B$4:$J$50,6,FALSE)*(1-(PRINCIPAL!$K$153/100)),IF(L530=PRINCIPAL!$L$153,VLOOKUP($BG$516,'Banco de Dados'!$B$4:$J$50,6,FALSE)*(1-(PRINCIPAL!$M$153/100)),IF(L530=PRINCIPAL!$N$153,VLOOKUP($BG$516,'Banco de Dados'!$B$4:$J$50,6,FALSE)*(1-(PRINCIPAL!$O$153/100)),VLOOKUP($BG$516,'Banco de Dados'!$B$4:$J$50,6,FALSE)))))))))),"")</f>
        <v/>
      </c>
      <c r="BG530" s="29" t="str">
        <f>IFERROR(BF530*(IFERROR(VLOOKUP($BG$516,'Banco de Dados'!$B$4:$J$50,4,FALSE),"ERRO")),"")</f>
        <v/>
      </c>
      <c r="BH530" s="29" t="str">
        <f t="shared" si="359"/>
        <v/>
      </c>
      <c r="BI530" s="103" t="str">
        <f>IFERROR(BH530*(C530*(PRINCIPAL!$G$153/100))*0.47*(44/12),"")</f>
        <v/>
      </c>
      <c r="BJ530" s="102" t="str">
        <f t="shared" si="344"/>
        <v/>
      </c>
    </row>
    <row r="531" spans="2:62" ht="12.75" customHeight="1" x14ac:dyDescent="0.3">
      <c r="B531" s="326">
        <f t="shared" si="345"/>
        <v>2033</v>
      </c>
      <c r="C531" s="340"/>
      <c r="D531" s="1"/>
      <c r="E531" s="116">
        <v>13</v>
      </c>
      <c r="F531" s="24" t="str">
        <f>IFERROR(VLOOKUP($G$516,'Banco de Dados'!$B$4:$J$50,6,FALSE),"")</f>
        <v/>
      </c>
      <c r="G531" s="25" t="str">
        <f>IFERROR(F531*(IFERROR(VLOOKUP($G$516,'Banco de Dados'!$B$4:$J$50,4,FALSE),"ERRO")),"")</f>
        <v/>
      </c>
      <c r="H531" s="25" t="str">
        <f t="shared" si="346"/>
        <v/>
      </c>
      <c r="I531" s="103" t="str">
        <f t="shared" si="347"/>
        <v/>
      </c>
      <c r="J531" s="117" t="str">
        <f t="shared" si="348"/>
        <v/>
      </c>
      <c r="K531" s="1"/>
      <c r="L531" s="91">
        <v>13</v>
      </c>
      <c r="M531" s="24" t="str">
        <f>IFERROR(IF(AND(PRINCIPAL!$H$144&lt;&gt;"",OR(L531=PRINCIPAL!$I$144,L531=PRINCIPAL!$I$144+PRINCIPAL!$I$144,L531=PRINCIPAL!$I$144+PRINCIPAL!$I$144+PRINCIPAL!$I$144)),0,IF(AND(PRINCIPAL!$H$144&lt;&gt;"",L531=PRINCIPAL!$J$144),VLOOKUP($N$516,'Banco de Dados'!$B$4:$J$50,8,FALSE)*PRINCIPAL!$H$144*(1-(PRINCIPAL!$K$144/100)),IF(AND(PRINCIPAL!$H$144&lt;&gt;"",L531=PRINCIPAL!$L$144),VLOOKUP($N$516,'Banco de Dados'!$B$4:$J$50,8,FALSE)*PRINCIPAL!$H$144*(1-(PRINCIPAL!$M$144/100)),IF(AND(PRINCIPAL!$H$144&lt;&gt;"",L531=PRINCIPAL!$N$144),VLOOKUP($N$516,'Banco de Dados'!$B$4:$J$50,8,FALSE)*PRINCIPAL!$H$144*(1-(PRINCIPAL!$O$144/100)),IF(PRINCIPAL!$H$144&lt;&gt;"",VLOOKUP($N$516,'Banco de Dados'!$B$4:$J$50,8,FALSE)*PRINCIPAL!$H$144,IF(OR(L531=PRINCIPAL!$I$144,L531=PRINCIPAL!$I$144+PRINCIPAL!$I$144,L531=PRINCIPAL!$I$144+PRINCIPAL!$I$144+PRINCIPAL!$I$144),0,IF(L531=PRINCIPAL!$J$144,VLOOKUP($N$516,'Banco de Dados'!$B$4:$J$50,6,FALSE)*(1-(PRINCIPAL!$K$144/100)),IF(L531=PRINCIPAL!$L$144,VLOOKUP($N$516,'Banco de Dados'!$B$4:$J$50,6,FALSE)*(1-(PRINCIPAL!$M$144/100)),IF(L531=PRINCIPAL!$N$144,VLOOKUP($N$516,'Banco de Dados'!$B$4:$J$50,6,FALSE)*(1-(PRINCIPAL!$O$144/100)),VLOOKUP($N$516,'Banco de Dados'!$B$4:$J$50,6,FALSE)))))))))),"")</f>
        <v/>
      </c>
      <c r="N531" s="25" t="str">
        <f>IFERROR(M531*(IFERROR(VLOOKUP($N$516,'Banco de Dados'!$B$4:$J$50,4,FALSE),"ERRO")),"")</f>
        <v/>
      </c>
      <c r="O531" s="25" t="str">
        <f t="shared" si="349"/>
        <v/>
      </c>
      <c r="P531" s="103" t="str">
        <f>IFERROR(O531*(C531*(PRINCIPAL!$G$144/100))*0.47*(44/12),"")</f>
        <v/>
      </c>
      <c r="Q531" s="107" t="str">
        <f t="shared" si="365"/>
        <v/>
      </c>
      <c r="R531" s="29" t="str">
        <f>IFERROR(IF(AND(PRINCIPAL!$H$145&lt;&gt;"",OR(L531=PRINCIPAL!$I$145,L531=PRINCIPAL!$I$145+PRINCIPAL!$I$145,L531=PRINCIPAL!$I$145+PRINCIPAL!$I$145+PRINCIPAL!$I$145)),0,IF(AND(PRINCIPAL!$H$145&lt;&gt;"",L531=PRINCIPAL!$J$145),VLOOKUP($S$516,'Banco de Dados'!$B$4:$J$50,8,FALSE)*PRINCIPAL!$H$145*(1-(PRINCIPAL!$K$145/100)),IF(AND(PRINCIPAL!$H$145&lt;&gt;"",L531=PRINCIPAL!$L$145),VLOOKUP($S$516,'Banco de Dados'!$B$4:$J$50,8,FALSE)*PRINCIPAL!$H$145*(1-(PRINCIPAL!$M$145/100)),IF(AND(PRINCIPAL!$H$145&lt;&gt;"",L531=PRINCIPAL!$N$145),VLOOKUP($S$516,'Banco de Dados'!$B$4:$J$50,8,FALSE)*PRINCIPAL!$H$145*(1-(PRINCIPAL!$O$145/100)),IF(PRINCIPAL!$H$145&lt;&gt;"",VLOOKUP($S$516,'Banco de Dados'!$B$4:$J$50,8,FALSE)*PRINCIPAL!$H$145,IF(OR(L531=PRINCIPAL!$I$145,L531=PRINCIPAL!$I$145+PRINCIPAL!$I$145,L531=PRINCIPAL!$I$145+PRINCIPAL!$I$145+PRINCIPAL!$I$145),0,IF(L531=PRINCIPAL!$J$145,VLOOKUP($S$516,'Banco de Dados'!$B$4:$J$50,6,FALSE)*(1-(PRINCIPAL!$K$145/100)),IF(L531=PRINCIPAL!$L$145,VLOOKUP($S$516,'Banco de Dados'!$B$4:$J$50,6,FALSE)*(1-(PRINCIPAL!$M$145/100)),IF(L531=PRINCIPAL!$N$145,VLOOKUP($S$516,'Banco de Dados'!$B$4:$J$50,6,FALSE)*(1-(PRINCIPAL!$O$145/100)),VLOOKUP($S$516,'Banco de Dados'!$B$4:$J$50,6,FALSE)))))))))),"")</f>
        <v/>
      </c>
      <c r="S531" s="29" t="str">
        <f>IFERROR(R531*(IFERROR(VLOOKUP($S$516,'Banco de Dados'!$B$4:$J$50,4,FALSE),"ERRO")),"")</f>
        <v/>
      </c>
      <c r="T531" s="29" t="str">
        <f t="shared" si="366"/>
        <v/>
      </c>
      <c r="U531" s="103" t="str">
        <f>IFERROR(T531*(C531*(PRINCIPAL!$G$145/100))*0.47*(44/12),"")</f>
        <v/>
      </c>
      <c r="V531" s="103" t="str">
        <f t="shared" si="342"/>
        <v/>
      </c>
      <c r="W531" s="30" t="str">
        <f>IFERROR(IF(AND(PRINCIPAL!$H$146&lt;&gt;"",OR(L531=PRINCIPAL!$I$146,L531=PRINCIPAL!$I$146+PRINCIPAL!$I$146,L531=PRINCIPAL!$I$146+PRINCIPAL!$I$146+PRINCIPAL!$I$146)),0,IF(AND(PRINCIPAL!$H$146&lt;&gt;"",L531=PRINCIPAL!$J$146),VLOOKUP($X$516,'Banco de Dados'!$B$4:$J$50,8,FALSE)*PRINCIPAL!$H$146*(1-(PRINCIPAL!$K$146/100)),IF(AND(PRINCIPAL!$H$146&lt;&gt;"",L531=PRINCIPAL!$L$146),VLOOKUP($X$516,'Banco de Dados'!$B$4:$J$50,8,FALSE)*PRINCIPAL!$H$146*(1-(PRINCIPAL!$M$146/100)),IF(AND(PRINCIPAL!$H$146&lt;&gt;"",L531=PRINCIPAL!$N$146),VLOOKUP($X$516,'Banco de Dados'!$B$4:$J$50,8,FALSE)*PRINCIPAL!$H$146*(1-(PRINCIPAL!$O$146/100)),IF(PRINCIPAL!$H$146&lt;&gt;"",VLOOKUP($X$516,'Banco de Dados'!$B$4:$J$50,8,FALSE)*PRINCIPAL!$H$146,IF(OR(L531=PRINCIPAL!$I$146,L531=PRINCIPAL!$I$146+PRINCIPAL!$I$146,L531=PRINCIPAL!$I$146+PRINCIPAL!$I$146+PRINCIPAL!$I$146),0,IF(L531=PRINCIPAL!$J$146,VLOOKUP($X$516,'Banco de Dados'!$B$4:$J$50,6,FALSE)*(1-(PRINCIPAL!$K$146/100)),IF(L531=PRINCIPAL!$L$146,VLOOKUP($X$516,'Banco de Dados'!$B$4:$J$50,6,FALSE)*(1-(PRINCIPAL!$M$146/100)),IF(L531=PRINCIPAL!$N$146,VLOOKUP($X$516,'Banco de Dados'!$B$4:$J$50,6,FALSE)*(1-(PRINCIPAL!$O$146/100)),VLOOKUP($X$516,'Banco de Dados'!$B$4:$J$50,6,FALSE)))))))))),"")</f>
        <v/>
      </c>
      <c r="X531" s="29" t="str">
        <f>IFERROR(W531*(IFERROR(VLOOKUP($X$516,'Banco de Dados'!$B$4:$J$50,4,FALSE),"ERRO")),"")</f>
        <v/>
      </c>
      <c r="Y531" s="29" t="str">
        <f t="shared" si="360"/>
        <v/>
      </c>
      <c r="Z531" s="103" t="str">
        <f>IFERROR(Y531*(C531*(PRINCIPAL!$G$146/100))*0.47*(44/12),"")</f>
        <v/>
      </c>
      <c r="AA531" s="111" t="str">
        <f t="shared" si="361"/>
        <v/>
      </c>
      <c r="AB531" s="30" t="str">
        <f>IFERROR(IF(AND(PRINCIPAL!$H$147&lt;&gt;"",OR(L531=PRINCIPAL!$I$147,L531=PRINCIPAL!$I$147+PRINCIPAL!$I$147,L531=PRINCIPAL!$I$147+PRINCIPAL!$I$147+PRINCIPAL!$I$147)),0,IF(AND(PRINCIPAL!$H$147&lt;&gt;"",L531=PRINCIPAL!$J$147),VLOOKUP($AC$516,'Banco de Dados'!$B$4:$J$50,8,FALSE)*PRINCIPAL!$H$147*(1-(PRINCIPAL!$K$147/100)),IF(AND(PRINCIPAL!$H$147&lt;&gt;"",L531=PRINCIPAL!$L$147),VLOOKUP($AC$516,'Banco de Dados'!$B$4:$J$50,8,FALSE)*PRINCIPAL!$H$147*(1-(PRINCIPAL!$M$147/100)),IF(AND(PRINCIPAL!$H$147&lt;&gt;"",L531=PRINCIPAL!$N$147),VLOOKUP($AC$516,'Banco de Dados'!$B$4:$J$50,8,FALSE)*PRINCIPAL!$H$147*(1-(PRINCIPAL!$O$147/100)),IF(PRINCIPAL!$H$147&lt;&gt;"",VLOOKUP($AC$516,'Banco de Dados'!$B$4:$J$50,8,FALSE)*PRINCIPAL!$H$147,IF(OR(L531=PRINCIPAL!$I$147,L531=PRINCIPAL!$I$147+PRINCIPAL!$I$147,L531=PRINCIPAL!$I$147+PRINCIPAL!$I$147+PRINCIPAL!$I$147),0,IF(L531=PRINCIPAL!$J$147,VLOOKUP($AC$516,'Banco de Dados'!$B$4:$J$50,6,FALSE)*(1-(PRINCIPAL!$K$147/100)),IF(L531=PRINCIPAL!$L$147,VLOOKUP($AC$516,'Banco de Dados'!$B$4:$J$50,6,FALSE)*(1-(PRINCIPAL!$M$147/100)),IF(L531=PRINCIPAL!$N$147,VLOOKUP($AC$516,'Banco de Dados'!$B$4:$J$50,6,FALSE)*(1-(PRINCIPAL!$O$147/100)),VLOOKUP($AC$516,'Banco de Dados'!$B$4:$J$50,6,FALSE)))))))))),"")</f>
        <v/>
      </c>
      <c r="AC531" s="29" t="str">
        <f>IFERROR(AB531*(IFERROR(VLOOKUP($AC$516,'Banco de Dados'!$B$4:$J$50,4,FALSE),"ERRO")),"")</f>
        <v/>
      </c>
      <c r="AD531" s="29" t="str">
        <f t="shared" si="351"/>
        <v/>
      </c>
      <c r="AE531" s="103" t="str">
        <f>IFERROR(AD531*(C531*(PRINCIPAL!$G$147/100))*0.47*(44/12),"")</f>
        <v/>
      </c>
      <c r="AF531" s="111" t="str">
        <f t="shared" si="352"/>
        <v/>
      </c>
      <c r="AG531" s="30" t="str">
        <f>IFERROR(IF(AND(PRINCIPAL!$H$148&lt;&gt;"",OR(L531=PRINCIPAL!$I$148,L531=PRINCIPAL!$I$148+PRINCIPAL!$I$148,L531=PRINCIPAL!$I$148+PRINCIPAL!$I$148+PRINCIPAL!$I$148)),0,IF(AND(PRINCIPAL!$H$148&lt;&gt;"",L531=PRINCIPAL!$J$148),VLOOKUP($AH$516,'Banco de Dados'!$B$4:$J$50,8,FALSE)*PRINCIPAL!$H$148*(1-(PRINCIPAL!$K$148/100)),IF(AND(PRINCIPAL!$H$148&lt;&gt;"",L531=PRINCIPAL!$L$148),VLOOKUP($AH$516,'Banco de Dados'!$B$4:$J$50,8,FALSE)*PRINCIPAL!$H$148*(1-(PRINCIPAL!$M$148/100)),IF(AND(PRINCIPAL!$H$148&lt;&gt;"",L531=PRINCIPAL!$N$148),VLOOKUP($AH$516,'Banco de Dados'!$B$4:$J$50,8,FALSE)*PRINCIPAL!$H$148*(1-(PRINCIPAL!$O$148/100)),IF(PRINCIPAL!$H$148&lt;&gt;"",VLOOKUP($AH$516,'Banco de Dados'!$B$4:$J$50,8,FALSE)*PRINCIPAL!$H$148,IF(OR(L531=PRINCIPAL!$I$148,L531=PRINCIPAL!$I$148+PRINCIPAL!$I$148,L531=PRINCIPAL!$I$148+PRINCIPAL!$I$148+PRINCIPAL!$I$148),0,IF(L531=PRINCIPAL!$J$148,VLOOKUP($AH$516,'Banco de Dados'!$B$4:$J$50,6,FALSE)*(1-(PRINCIPAL!$K$148/100)),IF(L531=PRINCIPAL!$L$148,VLOOKUP($AH$516,'Banco de Dados'!$B$4:$J$50,6,FALSE)*(1-(PRINCIPAL!$M$148/100)),IF(L531=PRINCIPAL!$N$148,VLOOKUP($AH$516,'Banco de Dados'!$B$4:$J$50,6,FALSE)*(1-(PRINCIPAL!$O$148/100)),VLOOKUP($AH$516,'Banco de Dados'!$B$4:$J$50,6,FALSE)))))))))),"")</f>
        <v/>
      </c>
      <c r="AH531" s="29" t="str">
        <f>IFERROR(AG531*(IFERROR(VLOOKUP($AH$516,'Banco de Dados'!$B$4:$J$50,4,FALSE),"ERRO")),"")</f>
        <v/>
      </c>
      <c r="AI531" s="29" t="str">
        <f t="shared" si="353"/>
        <v/>
      </c>
      <c r="AJ531" s="103" t="str">
        <f>IFERROR(AI531*(C531*(PRINCIPAL!$G$148/100))*0.47*(44/12),"")</f>
        <v/>
      </c>
      <c r="AK531" s="111" t="str">
        <f t="shared" si="362"/>
        <v/>
      </c>
      <c r="AL531" s="30" t="str">
        <f>IFERROR(IF(AND(PRINCIPAL!$H$149&lt;&gt;"",OR(L531=PRINCIPAL!$I$149,L531=PRINCIPAL!$I$149+PRINCIPAL!$I$149,L531=PRINCIPAL!$I$149+PRINCIPAL!$I$149+PRINCIPAL!$I$149)),0,IF(AND(PRINCIPAL!$H$149&lt;&gt;"",L531=PRINCIPAL!$J$149),VLOOKUP($AM$516,'Banco de Dados'!$B$4:$J$50,8,FALSE)*PRINCIPAL!$H$149*(1-(PRINCIPAL!$K$149/100)),IF(AND(PRINCIPAL!$H$149&lt;&gt;"",L531=PRINCIPAL!$L$149),VLOOKUP($AM$516,'Banco de Dados'!$B$4:$J$50,8,FALSE)*PRINCIPAL!$H$149*(1-(PRINCIPAL!$M$149/100)),IF(AND(PRINCIPAL!$H$149&lt;&gt;"",L531=PRINCIPAL!$N$149),VLOOKUP($AM$516,'Banco de Dados'!$B$4:$J$50,8,FALSE)*PRINCIPAL!$H$149*(1-(PRINCIPAL!$O$149/100)),IF(PRINCIPAL!$H$149&lt;&gt;"",VLOOKUP($AM$516,'Banco de Dados'!$B$4:$J$50,8,FALSE)*PRINCIPAL!$H$149,IF(OR(L531=PRINCIPAL!$I$149,L531=PRINCIPAL!$I$149+PRINCIPAL!$I$149,L531=PRINCIPAL!$I$149+PRINCIPAL!$I$149+PRINCIPAL!$I$149),0,IF(L531=PRINCIPAL!$J$149,VLOOKUP($AM$516,'Banco de Dados'!$B$4:$J$50,6,FALSE)*(1-(PRINCIPAL!$K$149/100)),IF(L531=PRINCIPAL!$L$149,VLOOKUP($AM$516,'Banco de Dados'!$B$4:$J$50,6,FALSE)*(1-(PRINCIPAL!$M$149/100)),IF(L531=PRINCIPAL!$N$149,VLOOKUP($AM$516,'Banco de Dados'!$B$4:$J$50,6,FALSE)*(1-(PRINCIPAL!$O$149/100)),VLOOKUP($AM$516,'Banco de Dados'!$B$4:$J$50,6,FALSE)))))))))),"")</f>
        <v/>
      </c>
      <c r="AM531" s="29" t="str">
        <f>IFERROR(AL531*(IFERROR(VLOOKUP($AM$516,'Banco de Dados'!$B$4:$J$50,4,FALSE),"ERRO")),"")</f>
        <v/>
      </c>
      <c r="AN531" s="29" t="str">
        <f t="shared" si="354"/>
        <v/>
      </c>
      <c r="AO531" s="103" t="str">
        <f>IFERROR(AN531*(C531*(PRINCIPAL!$G$149/100))*0.47*(44/12),"")</f>
        <v/>
      </c>
      <c r="AP531" s="111" t="str">
        <f t="shared" si="355"/>
        <v/>
      </c>
      <c r="AQ531" s="30" t="str">
        <f>IFERROR(IF(AND(PRINCIPAL!$H$150&lt;&gt;"",OR(L531=PRINCIPAL!$I$150,L531=PRINCIPAL!$I$150+PRINCIPAL!$I$150,L531=PRINCIPAL!$I$150+PRINCIPAL!$I$150+PRINCIPAL!$I$150)),0,IF(AND(PRINCIPAL!$H$150&lt;&gt;"",L531=PRINCIPAL!$J$150),VLOOKUP($AR$516,'Banco de Dados'!$B$4:$J$50,8,FALSE)*PRINCIPAL!$H$150*(1-(PRINCIPAL!$K$150/100)),IF(AND(PRINCIPAL!$H$150&lt;&gt;"",L531=PRINCIPAL!$L$150),VLOOKUP($AR$516,'Banco de Dados'!$B$4:$J$50,8,FALSE)*PRINCIPAL!$H$150*(1-(PRINCIPAL!$M$150/100)),IF(AND(PRINCIPAL!$H$150&lt;&gt;"",L531=PRINCIPAL!$N$150),VLOOKUP($AR$516,'Banco de Dados'!$B$4:$J$50,8,FALSE)*PRINCIPAL!$H$150*(1-(PRINCIPAL!$O$150/100)),IF(PRINCIPAL!$H$150&lt;&gt;"",VLOOKUP($AR$516,'Banco de Dados'!$B$4:$J$50,8,FALSE)*PRINCIPAL!$H$150,IF(OR(L531=PRINCIPAL!$I$150,L531=PRINCIPAL!$I$150+PRINCIPAL!$I$150,L531=PRINCIPAL!$I$150+PRINCIPAL!$I$150+PRINCIPAL!$I$150),0,IF(L531=PRINCIPAL!$J$150,VLOOKUP($AR$516,'Banco de Dados'!$B$4:$J$50,6,FALSE)*(1-(PRINCIPAL!$K$150/100)),IF(L531=PRINCIPAL!$L$150,VLOOKUP($AR$516,'Banco de Dados'!$B$4:$J$50,6,FALSE)*(1-(PRINCIPAL!$M$150/100)),IF(L531=PRINCIPAL!$N$150,VLOOKUP($AR$516,'Banco de Dados'!$B$4:$J$50,6,FALSE)*(1-(PRINCIPAL!$O$150/100)),VLOOKUP($AR$516,'Banco de Dados'!$B$4:$J$50,6,FALSE)))))))))),"")</f>
        <v/>
      </c>
      <c r="AR531" s="29" t="str">
        <f>IFERROR(AQ531*(IFERROR(VLOOKUP($AR$516,'Banco de Dados'!$B$4:$J$50,4,FALSE),"ERRO")),"")</f>
        <v/>
      </c>
      <c r="AS531" s="29" t="str">
        <f t="shared" si="356"/>
        <v/>
      </c>
      <c r="AT531" s="103" t="str">
        <f>IFERROR(AS531*(C531*(PRINCIPAL!$G$150/100))*0.47*(44/12),"")</f>
        <v/>
      </c>
      <c r="AU531" s="111" t="str">
        <f t="shared" si="357"/>
        <v/>
      </c>
      <c r="AV531" s="30" t="str">
        <f>IFERROR(IF(AND(PRINCIPAL!$H$151&lt;&gt;"",OR(L531=PRINCIPAL!$I$151,L531=PRINCIPAL!$I$151+PRINCIPAL!$I$151,L531=PRINCIPAL!$I$151+PRINCIPAL!$I$151+PRINCIPAL!$I$151)),0,IF(AND(PRINCIPAL!$H$151&lt;&gt;"",L531=PRINCIPAL!$J$151),VLOOKUP($AW$516,'Banco de Dados'!$B$4:$J$50,8,FALSE)*PRINCIPAL!$H$151*(1-(PRINCIPAL!$K$151/100)),IF(AND(PRINCIPAL!$H$151&lt;&gt;"",L531=PRINCIPAL!$L$151),VLOOKUP($AW$516,'Banco de Dados'!$B$4:$J$50,8,FALSE)*PRINCIPAL!$H$151*(1-(PRINCIPAL!$M$151/100)),IF(AND(PRINCIPAL!$H$151&lt;&gt;"",L531=PRINCIPAL!$N$151),VLOOKUP($AW$516,'Banco de Dados'!$B$4:$J$50,8,FALSE)*PRINCIPAL!$H$151*(1-(PRINCIPAL!$O$151/100)),IF(PRINCIPAL!$H$151&lt;&gt;"",VLOOKUP($AW$516,'Banco de Dados'!$B$4:$J$50,8,FALSE)*PRINCIPAL!$H$151,IF(OR(L531=PRINCIPAL!$I$151,L531=PRINCIPAL!$I$151+PRINCIPAL!$I$151,L531=PRINCIPAL!$I$151+PRINCIPAL!$I$151+PRINCIPAL!$I$151),0,IF(L531=PRINCIPAL!$J$151,VLOOKUP($AW$516,'Banco de Dados'!$B$4:$J$50,6,FALSE)*(1-(PRINCIPAL!$K$151/100)),IF(L531=PRINCIPAL!$L$151,VLOOKUP($AW$516,'Banco de Dados'!$B$4:$J$50,6,FALSE)*(1-(PRINCIPAL!$M$151/100)),IF(L531=PRINCIPAL!$N$151,VLOOKUP($AW$516,'Banco de Dados'!$B$4:$J$50,6,FALSE)*(1-(PRINCIPAL!$O$151/100)),VLOOKUP($AW$516,'Banco de Dados'!$B$4:$J$50,6,FALSE)))))))))),"")</f>
        <v/>
      </c>
      <c r="AW531" s="29" t="str">
        <f>IFERROR(AV531*(IFERROR(VLOOKUP($AW$516,'Banco de Dados'!$B$4:$J$50,4,FALSE),"ERRO")),"")</f>
        <v/>
      </c>
      <c r="AX531" s="29" t="str">
        <f t="shared" si="358"/>
        <v/>
      </c>
      <c r="AY531" s="103" t="str">
        <f>IFERROR(AX531*(C531*(PRINCIPAL!$G$151/100))*0.47*(44/12),"")</f>
        <v/>
      </c>
      <c r="AZ531" s="111" t="str">
        <f t="shared" si="363"/>
        <v/>
      </c>
      <c r="BA531" s="30" t="str">
        <f>IFERROR(IF(AND(PRINCIPAL!$H$152&lt;&gt;"",OR(L531=PRINCIPAL!$I$152,L531=PRINCIPAL!$I$152+PRINCIPAL!$I$152,L531=PRINCIPAL!$I$152+PRINCIPAL!$I$152+PRINCIPAL!$I$152)),0,IF(AND(PRINCIPAL!$H$152&lt;&gt;"",L531=PRINCIPAL!$J$152),VLOOKUP($BB$516,'Banco de Dados'!$B$4:$J$50,8,FALSE)*PRINCIPAL!$H$152*(1-(PRINCIPAL!$K$152/100)),IF(AND(PRINCIPAL!$H$152&lt;&gt;"",L531=PRINCIPAL!$L$152),VLOOKUP($BB$516,'Banco de Dados'!$B$4:$J$50,8,FALSE)*PRINCIPAL!$H$152*(1-(PRINCIPAL!$M$152/100)),IF(AND(PRINCIPAL!$H$152&lt;&gt;"",L531=PRINCIPAL!$N$152),VLOOKUP($BB$516,'Banco de Dados'!$B$4:$J$50,8,FALSE)*PRINCIPAL!$H$152*(1-(PRINCIPAL!$O$152/100)),IF(PRINCIPAL!$H$152&lt;&gt;"",VLOOKUP($BB$516,'Banco de Dados'!$B$4:$J$50,8,FALSE)*PRINCIPAL!$H$152,IF(OR(L531=PRINCIPAL!$I$152,L531=PRINCIPAL!$I$152+PRINCIPAL!$I$152,L531=PRINCIPAL!$I$152+PRINCIPAL!$I$152+PRINCIPAL!$I$152),0,IF(L531=PRINCIPAL!$J$152,VLOOKUP($BB$516,'Banco de Dados'!$B$4:$J$50,6,FALSE)*(1-(PRINCIPAL!$K$152/100)),IF(L531=PRINCIPAL!$L$152,VLOOKUP($BB$516,'Banco de Dados'!$B$4:$J$50,6,FALSE)*(1-(PRINCIPAL!$M$152/100)),IF(L531=PRINCIPAL!$N$152,VLOOKUP($BB$516,'Banco de Dados'!$B$4:$J$50,6,FALSE)*(1-(PRINCIPAL!$O$152/100)),VLOOKUP($BB$516,'Banco de Dados'!$B$4:$J$50,6,FALSE)))))))))),"")</f>
        <v/>
      </c>
      <c r="BB531" s="29" t="str">
        <f>IFERROR(BA531*(IFERROR(VLOOKUP($BB$516,'Banco de Dados'!$B$4:$J$50,4,FALSE),"ERRO")),"")</f>
        <v/>
      </c>
      <c r="BC531" s="29" t="str">
        <f t="shared" si="364"/>
        <v/>
      </c>
      <c r="BD531" s="103" t="str">
        <f>IFERROR(BC531*(C531*(PRINCIPAL!$G$152/100))*0.47*(44/12),"")</f>
        <v/>
      </c>
      <c r="BE531" s="111" t="str">
        <f t="shared" si="343"/>
        <v/>
      </c>
      <c r="BF531" s="30" t="str">
        <f>IFERROR(IF(AND(PRINCIPAL!$H$153&lt;&gt;"",OR(L531=PRINCIPAL!$I$153,L531=PRINCIPAL!$I$153+PRINCIPAL!$I$153,L531=PRINCIPAL!$I$153+PRINCIPAL!$I$153+PRINCIPAL!$I$153)),0,IF(AND(PRINCIPAL!$H$153&lt;&gt;"",L531=PRINCIPAL!$J$153),VLOOKUP($BG$516,'Banco de Dados'!$B$4:$J$50,8,FALSE)*PRINCIPAL!$H$153*(1-(PRINCIPAL!$K$153/100)),IF(AND(PRINCIPAL!$H$153&lt;&gt;"",L531=PRINCIPAL!$L$153),VLOOKUP($BG$516,'Banco de Dados'!$B$4:$J$50,8,FALSE)*PRINCIPAL!$H$153*(1-(PRINCIPAL!$M$153/100)),IF(AND(PRINCIPAL!$H$153&lt;&gt;"",L531=PRINCIPAL!$N$153),VLOOKUP($BG$516,'Banco de Dados'!$B$4:$J$50,8,FALSE)*PRINCIPAL!$H$153*(1-(PRINCIPAL!$O$153/100)),IF(PRINCIPAL!$H$153&lt;&gt;"",VLOOKUP($BG$516,'Banco de Dados'!$B$4:$J$50,8,FALSE)*PRINCIPAL!$H$153,IF(OR(L531=PRINCIPAL!$I$153,L531=PRINCIPAL!$I$153+PRINCIPAL!$I$153,L531=PRINCIPAL!$I$153+PRINCIPAL!$I$153+PRINCIPAL!$I$153),0,IF(L531=PRINCIPAL!$J$153,VLOOKUP($BG$516,'Banco de Dados'!$B$4:$J$50,6,FALSE)*(1-(PRINCIPAL!$K$153/100)),IF(L531=PRINCIPAL!$L$153,VLOOKUP($BG$516,'Banco de Dados'!$B$4:$J$50,6,FALSE)*(1-(PRINCIPAL!$M$153/100)),IF(L531=PRINCIPAL!$N$153,VLOOKUP($BG$516,'Banco de Dados'!$B$4:$J$50,6,FALSE)*(1-(PRINCIPAL!$O$153/100)),VLOOKUP($BG$516,'Banco de Dados'!$B$4:$J$50,6,FALSE)))))))))),"")</f>
        <v/>
      </c>
      <c r="BG531" s="29" t="str">
        <f>IFERROR(BF531*(IFERROR(VLOOKUP($BG$516,'Banco de Dados'!$B$4:$J$50,4,FALSE),"ERRO")),"")</f>
        <v/>
      </c>
      <c r="BH531" s="29" t="str">
        <f t="shared" si="359"/>
        <v/>
      </c>
      <c r="BI531" s="103" t="str">
        <f>IFERROR(BH531*(C531*(PRINCIPAL!$G$153/100))*0.47*(44/12),"")</f>
        <v/>
      </c>
      <c r="BJ531" s="102" t="str">
        <f t="shared" si="344"/>
        <v/>
      </c>
    </row>
    <row r="532" spans="2:62" ht="12.75" customHeight="1" x14ac:dyDescent="0.3">
      <c r="B532" s="326">
        <f t="shared" si="345"/>
        <v>2034</v>
      </c>
      <c r="C532" s="340"/>
      <c r="D532" s="1"/>
      <c r="E532" s="116">
        <v>14</v>
      </c>
      <c r="F532" s="24" t="str">
        <f>IFERROR(VLOOKUP($G$516,'Banco de Dados'!$B$4:$J$50,6,FALSE),"")</f>
        <v/>
      </c>
      <c r="G532" s="25" t="str">
        <f>IFERROR(F532*(IFERROR(VLOOKUP($G$516,'Banco de Dados'!$B$4:$J$50,4,FALSE),"ERRO")),"")</f>
        <v/>
      </c>
      <c r="H532" s="25" t="str">
        <f t="shared" si="346"/>
        <v/>
      </c>
      <c r="I532" s="103" t="str">
        <f t="shared" si="347"/>
        <v/>
      </c>
      <c r="J532" s="117" t="str">
        <f t="shared" si="348"/>
        <v/>
      </c>
      <c r="K532" s="1"/>
      <c r="L532" s="91">
        <v>14</v>
      </c>
      <c r="M532" s="24" t="str">
        <f>IFERROR(IF(AND(PRINCIPAL!$H$144&lt;&gt;"",OR(L532=PRINCIPAL!$I$144,L532=PRINCIPAL!$I$144+PRINCIPAL!$I$144,L532=PRINCIPAL!$I$144+PRINCIPAL!$I$144+PRINCIPAL!$I$144)),0,IF(AND(PRINCIPAL!$H$144&lt;&gt;"",L532=PRINCIPAL!$J$144),VLOOKUP($N$516,'Banco de Dados'!$B$4:$J$50,8,FALSE)*PRINCIPAL!$H$144*(1-(PRINCIPAL!$K$144/100)),IF(AND(PRINCIPAL!$H$144&lt;&gt;"",L532=PRINCIPAL!$L$144),VLOOKUP($N$516,'Banco de Dados'!$B$4:$J$50,8,FALSE)*PRINCIPAL!$H$144*(1-(PRINCIPAL!$M$144/100)),IF(AND(PRINCIPAL!$H$144&lt;&gt;"",L532=PRINCIPAL!$N$144),VLOOKUP($N$516,'Banco de Dados'!$B$4:$J$50,8,FALSE)*PRINCIPAL!$H$144*(1-(PRINCIPAL!$O$144/100)),IF(PRINCIPAL!$H$144&lt;&gt;"",VLOOKUP($N$516,'Banco de Dados'!$B$4:$J$50,8,FALSE)*PRINCIPAL!$H$144,IF(OR(L532=PRINCIPAL!$I$144,L532=PRINCIPAL!$I$144+PRINCIPAL!$I$144,L532=PRINCIPAL!$I$144+PRINCIPAL!$I$144+PRINCIPAL!$I$144),0,IF(L532=PRINCIPAL!$J$144,VLOOKUP($N$516,'Banco de Dados'!$B$4:$J$50,6,FALSE)*(1-(PRINCIPAL!$K$144/100)),IF(L532=PRINCIPAL!$L$144,VLOOKUP($N$516,'Banco de Dados'!$B$4:$J$50,6,FALSE)*(1-(PRINCIPAL!$M$144/100)),IF(L532=PRINCIPAL!$N$144,VLOOKUP($N$516,'Banco de Dados'!$B$4:$J$50,6,FALSE)*(1-(PRINCIPAL!$O$144/100)),VLOOKUP($N$516,'Banco de Dados'!$B$4:$J$50,6,FALSE)))))))))),"")</f>
        <v/>
      </c>
      <c r="N532" s="25" t="str">
        <f>IFERROR(M532*(IFERROR(VLOOKUP($N$516,'Banco de Dados'!$B$4:$J$50,4,FALSE),"ERRO")),"")</f>
        <v/>
      </c>
      <c r="O532" s="25" t="str">
        <f t="shared" si="349"/>
        <v/>
      </c>
      <c r="P532" s="103" t="str">
        <f>IFERROR(O532*(C532*(PRINCIPAL!$G$144/100))*0.47*(44/12),"")</f>
        <v/>
      </c>
      <c r="Q532" s="107" t="str">
        <f t="shared" si="365"/>
        <v/>
      </c>
      <c r="R532" s="29" t="str">
        <f>IFERROR(IF(AND(PRINCIPAL!$H$145&lt;&gt;"",OR(L532=PRINCIPAL!$I$145,L532=PRINCIPAL!$I$145+PRINCIPAL!$I$145,L532=PRINCIPAL!$I$145+PRINCIPAL!$I$145+PRINCIPAL!$I$145)),0,IF(AND(PRINCIPAL!$H$145&lt;&gt;"",L532=PRINCIPAL!$J$145),VLOOKUP($S$516,'Banco de Dados'!$B$4:$J$50,8,FALSE)*PRINCIPAL!$H$145*(1-(PRINCIPAL!$K$145/100)),IF(AND(PRINCIPAL!$H$145&lt;&gt;"",L532=PRINCIPAL!$L$145),VLOOKUP($S$516,'Banco de Dados'!$B$4:$J$50,8,FALSE)*PRINCIPAL!$H$145*(1-(PRINCIPAL!$M$145/100)),IF(AND(PRINCIPAL!$H$145&lt;&gt;"",L532=PRINCIPAL!$N$145),VLOOKUP($S$516,'Banco de Dados'!$B$4:$J$50,8,FALSE)*PRINCIPAL!$H$145*(1-(PRINCIPAL!$O$145/100)),IF(PRINCIPAL!$H$145&lt;&gt;"",VLOOKUP($S$516,'Banco de Dados'!$B$4:$J$50,8,FALSE)*PRINCIPAL!$H$145,IF(OR(L532=PRINCIPAL!$I$145,L532=PRINCIPAL!$I$145+PRINCIPAL!$I$145,L532=PRINCIPAL!$I$145+PRINCIPAL!$I$145+PRINCIPAL!$I$145),0,IF(L532=PRINCIPAL!$J$145,VLOOKUP($S$516,'Banco de Dados'!$B$4:$J$50,6,FALSE)*(1-(PRINCIPAL!$K$145/100)),IF(L532=PRINCIPAL!$L$145,VLOOKUP($S$516,'Banco de Dados'!$B$4:$J$50,6,FALSE)*(1-(PRINCIPAL!$M$145/100)),IF(L532=PRINCIPAL!$N$145,VLOOKUP($S$516,'Banco de Dados'!$B$4:$J$50,6,FALSE)*(1-(PRINCIPAL!$O$145/100)),VLOOKUP($S$516,'Banco de Dados'!$B$4:$J$50,6,FALSE)))))))))),"")</f>
        <v/>
      </c>
      <c r="S532" s="29" t="str">
        <f>IFERROR(R532*(IFERROR(VLOOKUP($S$516,'Banco de Dados'!$B$4:$J$50,4,FALSE),"ERRO")),"")</f>
        <v/>
      </c>
      <c r="T532" s="29" t="str">
        <f t="shared" si="366"/>
        <v/>
      </c>
      <c r="U532" s="103" t="str">
        <f>IFERROR(T532*(C532*(PRINCIPAL!$G$145/100))*0.47*(44/12),"")</f>
        <v/>
      </c>
      <c r="V532" s="103" t="str">
        <f t="shared" si="342"/>
        <v/>
      </c>
      <c r="W532" s="30" t="str">
        <f>IFERROR(IF(AND(PRINCIPAL!$H$146&lt;&gt;"",OR(L532=PRINCIPAL!$I$146,L532=PRINCIPAL!$I$146+PRINCIPAL!$I$146,L532=PRINCIPAL!$I$146+PRINCIPAL!$I$146+PRINCIPAL!$I$146)),0,IF(AND(PRINCIPAL!$H$146&lt;&gt;"",L532=PRINCIPAL!$J$146),VLOOKUP($X$516,'Banco de Dados'!$B$4:$J$50,8,FALSE)*PRINCIPAL!$H$146*(1-(PRINCIPAL!$K$146/100)),IF(AND(PRINCIPAL!$H$146&lt;&gt;"",L532=PRINCIPAL!$L$146),VLOOKUP($X$516,'Banco de Dados'!$B$4:$J$50,8,FALSE)*PRINCIPAL!$H$146*(1-(PRINCIPAL!$M$146/100)),IF(AND(PRINCIPAL!$H$146&lt;&gt;"",L532=PRINCIPAL!$N$146),VLOOKUP($X$516,'Banco de Dados'!$B$4:$J$50,8,FALSE)*PRINCIPAL!$H$146*(1-(PRINCIPAL!$O$146/100)),IF(PRINCIPAL!$H$146&lt;&gt;"",VLOOKUP($X$516,'Banco de Dados'!$B$4:$J$50,8,FALSE)*PRINCIPAL!$H$146,IF(OR(L532=PRINCIPAL!$I$146,L532=PRINCIPAL!$I$146+PRINCIPAL!$I$146,L532=PRINCIPAL!$I$146+PRINCIPAL!$I$146+PRINCIPAL!$I$146),0,IF(L532=PRINCIPAL!$J$146,VLOOKUP($X$516,'Banco de Dados'!$B$4:$J$50,6,FALSE)*(1-(PRINCIPAL!$K$146/100)),IF(L532=PRINCIPAL!$L$146,VLOOKUP($X$516,'Banco de Dados'!$B$4:$J$50,6,FALSE)*(1-(PRINCIPAL!$M$146/100)),IF(L532=PRINCIPAL!$N$146,VLOOKUP($X$516,'Banco de Dados'!$B$4:$J$50,6,FALSE)*(1-(PRINCIPAL!$O$146/100)),VLOOKUP($X$516,'Banco de Dados'!$B$4:$J$50,6,FALSE)))))))))),"")</f>
        <v/>
      </c>
      <c r="X532" s="29" t="str">
        <f>IFERROR(W532*(IFERROR(VLOOKUP($X$516,'Banco de Dados'!$B$4:$J$50,4,FALSE),"ERRO")),"")</f>
        <v/>
      </c>
      <c r="Y532" s="29" t="str">
        <f t="shared" si="360"/>
        <v/>
      </c>
      <c r="Z532" s="103" t="str">
        <f>IFERROR(Y532*(C532*(PRINCIPAL!$G$146/100))*0.47*(44/12),"")</f>
        <v/>
      </c>
      <c r="AA532" s="111" t="str">
        <f t="shared" si="361"/>
        <v/>
      </c>
      <c r="AB532" s="30" t="str">
        <f>IFERROR(IF(AND(PRINCIPAL!$H$147&lt;&gt;"",OR(L532=PRINCIPAL!$I$147,L532=PRINCIPAL!$I$147+PRINCIPAL!$I$147,L532=PRINCIPAL!$I$147+PRINCIPAL!$I$147+PRINCIPAL!$I$147)),0,IF(AND(PRINCIPAL!$H$147&lt;&gt;"",L532=PRINCIPAL!$J$147),VLOOKUP($AC$516,'Banco de Dados'!$B$4:$J$50,8,FALSE)*PRINCIPAL!$H$147*(1-(PRINCIPAL!$K$147/100)),IF(AND(PRINCIPAL!$H$147&lt;&gt;"",L532=PRINCIPAL!$L$147),VLOOKUP($AC$516,'Banco de Dados'!$B$4:$J$50,8,FALSE)*PRINCIPAL!$H$147*(1-(PRINCIPAL!$M$147/100)),IF(AND(PRINCIPAL!$H$147&lt;&gt;"",L532=PRINCIPAL!$N$147),VLOOKUP($AC$516,'Banco de Dados'!$B$4:$J$50,8,FALSE)*PRINCIPAL!$H$147*(1-(PRINCIPAL!$O$147/100)),IF(PRINCIPAL!$H$147&lt;&gt;"",VLOOKUP($AC$516,'Banco de Dados'!$B$4:$J$50,8,FALSE)*PRINCIPAL!$H$147,IF(OR(L532=PRINCIPAL!$I$147,L532=PRINCIPAL!$I$147+PRINCIPAL!$I$147,L532=PRINCIPAL!$I$147+PRINCIPAL!$I$147+PRINCIPAL!$I$147),0,IF(L532=PRINCIPAL!$J$147,VLOOKUP($AC$516,'Banco de Dados'!$B$4:$J$50,6,FALSE)*(1-(PRINCIPAL!$K$147/100)),IF(L532=PRINCIPAL!$L$147,VLOOKUP($AC$516,'Banco de Dados'!$B$4:$J$50,6,FALSE)*(1-(PRINCIPAL!$M$147/100)),IF(L532=PRINCIPAL!$N$147,VLOOKUP($AC$516,'Banco de Dados'!$B$4:$J$50,6,FALSE)*(1-(PRINCIPAL!$O$147/100)),VLOOKUP($AC$516,'Banco de Dados'!$B$4:$J$50,6,FALSE)))))))))),"")</f>
        <v/>
      </c>
      <c r="AC532" s="29" t="str">
        <f>IFERROR(AB532*(IFERROR(VLOOKUP($AC$516,'Banco de Dados'!$B$4:$J$50,4,FALSE),"ERRO")),"")</f>
        <v/>
      </c>
      <c r="AD532" s="29" t="str">
        <f t="shared" si="351"/>
        <v/>
      </c>
      <c r="AE532" s="103" t="str">
        <f>IFERROR(AD532*(C532*(PRINCIPAL!$G$147/100))*0.47*(44/12),"")</f>
        <v/>
      </c>
      <c r="AF532" s="111" t="str">
        <f t="shared" si="352"/>
        <v/>
      </c>
      <c r="AG532" s="30" t="str">
        <f>IFERROR(IF(AND(PRINCIPAL!$H$148&lt;&gt;"",OR(L532=PRINCIPAL!$I$148,L532=PRINCIPAL!$I$148+PRINCIPAL!$I$148,L532=PRINCIPAL!$I$148+PRINCIPAL!$I$148+PRINCIPAL!$I$148)),0,IF(AND(PRINCIPAL!$H$148&lt;&gt;"",L532=PRINCIPAL!$J$148),VLOOKUP($AH$516,'Banco de Dados'!$B$4:$J$50,8,FALSE)*PRINCIPAL!$H$148*(1-(PRINCIPAL!$K$148/100)),IF(AND(PRINCIPAL!$H$148&lt;&gt;"",L532=PRINCIPAL!$L$148),VLOOKUP($AH$516,'Banco de Dados'!$B$4:$J$50,8,FALSE)*PRINCIPAL!$H$148*(1-(PRINCIPAL!$M$148/100)),IF(AND(PRINCIPAL!$H$148&lt;&gt;"",L532=PRINCIPAL!$N$148),VLOOKUP($AH$516,'Banco de Dados'!$B$4:$J$50,8,FALSE)*PRINCIPAL!$H$148*(1-(PRINCIPAL!$O$148/100)),IF(PRINCIPAL!$H$148&lt;&gt;"",VLOOKUP($AH$516,'Banco de Dados'!$B$4:$J$50,8,FALSE)*PRINCIPAL!$H$148,IF(OR(L532=PRINCIPAL!$I$148,L532=PRINCIPAL!$I$148+PRINCIPAL!$I$148,L532=PRINCIPAL!$I$148+PRINCIPAL!$I$148+PRINCIPAL!$I$148),0,IF(L532=PRINCIPAL!$J$148,VLOOKUP($AH$516,'Banco de Dados'!$B$4:$J$50,6,FALSE)*(1-(PRINCIPAL!$K$148/100)),IF(L532=PRINCIPAL!$L$148,VLOOKUP($AH$516,'Banco de Dados'!$B$4:$J$50,6,FALSE)*(1-(PRINCIPAL!$M$148/100)),IF(L532=PRINCIPAL!$N$148,VLOOKUP($AH$516,'Banco de Dados'!$B$4:$J$50,6,FALSE)*(1-(PRINCIPAL!$O$148/100)),VLOOKUP($AH$516,'Banco de Dados'!$B$4:$J$50,6,FALSE)))))))))),"")</f>
        <v/>
      </c>
      <c r="AH532" s="29" t="str">
        <f>IFERROR(AG532*(IFERROR(VLOOKUP($AH$516,'Banco de Dados'!$B$4:$J$50,4,FALSE),"ERRO")),"")</f>
        <v/>
      </c>
      <c r="AI532" s="29" t="str">
        <f t="shared" si="353"/>
        <v/>
      </c>
      <c r="AJ532" s="103" t="str">
        <f>IFERROR(AI532*(C532*(PRINCIPAL!$G$148/100))*0.47*(44/12),"")</f>
        <v/>
      </c>
      <c r="AK532" s="111" t="str">
        <f t="shared" si="362"/>
        <v/>
      </c>
      <c r="AL532" s="30" t="str">
        <f>IFERROR(IF(AND(PRINCIPAL!$H$149&lt;&gt;"",OR(L532=PRINCIPAL!$I$149,L532=PRINCIPAL!$I$149+PRINCIPAL!$I$149,L532=PRINCIPAL!$I$149+PRINCIPAL!$I$149+PRINCIPAL!$I$149)),0,IF(AND(PRINCIPAL!$H$149&lt;&gt;"",L532=PRINCIPAL!$J$149),VLOOKUP($AM$516,'Banco de Dados'!$B$4:$J$50,8,FALSE)*PRINCIPAL!$H$149*(1-(PRINCIPAL!$K$149/100)),IF(AND(PRINCIPAL!$H$149&lt;&gt;"",L532=PRINCIPAL!$L$149),VLOOKUP($AM$516,'Banco de Dados'!$B$4:$J$50,8,FALSE)*PRINCIPAL!$H$149*(1-(PRINCIPAL!$M$149/100)),IF(AND(PRINCIPAL!$H$149&lt;&gt;"",L532=PRINCIPAL!$N$149),VLOOKUP($AM$516,'Banco de Dados'!$B$4:$J$50,8,FALSE)*PRINCIPAL!$H$149*(1-(PRINCIPAL!$O$149/100)),IF(PRINCIPAL!$H$149&lt;&gt;"",VLOOKUP($AM$516,'Banco de Dados'!$B$4:$J$50,8,FALSE)*PRINCIPAL!$H$149,IF(OR(L532=PRINCIPAL!$I$149,L532=PRINCIPAL!$I$149+PRINCIPAL!$I$149,L532=PRINCIPAL!$I$149+PRINCIPAL!$I$149+PRINCIPAL!$I$149),0,IF(L532=PRINCIPAL!$J$149,VLOOKUP($AM$516,'Banco de Dados'!$B$4:$J$50,6,FALSE)*(1-(PRINCIPAL!$K$149/100)),IF(L532=PRINCIPAL!$L$149,VLOOKUP($AM$516,'Banco de Dados'!$B$4:$J$50,6,FALSE)*(1-(PRINCIPAL!$M$149/100)),IF(L532=PRINCIPAL!$N$149,VLOOKUP($AM$516,'Banco de Dados'!$B$4:$J$50,6,FALSE)*(1-(PRINCIPAL!$O$149/100)),VLOOKUP($AM$516,'Banco de Dados'!$B$4:$J$50,6,FALSE)))))))))),"")</f>
        <v/>
      </c>
      <c r="AM532" s="29" t="str">
        <f>IFERROR(AL532*(IFERROR(VLOOKUP($AM$516,'Banco de Dados'!$B$4:$J$50,4,FALSE),"ERRO")),"")</f>
        <v/>
      </c>
      <c r="AN532" s="29" t="str">
        <f t="shared" si="354"/>
        <v/>
      </c>
      <c r="AO532" s="103" t="str">
        <f>IFERROR(AN532*(C532*(PRINCIPAL!$G$149/100))*0.47*(44/12),"")</f>
        <v/>
      </c>
      <c r="AP532" s="111" t="str">
        <f t="shared" si="355"/>
        <v/>
      </c>
      <c r="AQ532" s="30" t="str">
        <f>IFERROR(IF(AND(PRINCIPAL!$H$150&lt;&gt;"",OR(L532=PRINCIPAL!$I$150,L532=PRINCIPAL!$I$150+PRINCIPAL!$I$150,L532=PRINCIPAL!$I$150+PRINCIPAL!$I$150+PRINCIPAL!$I$150)),0,IF(AND(PRINCIPAL!$H$150&lt;&gt;"",L532=PRINCIPAL!$J$150),VLOOKUP($AR$516,'Banco de Dados'!$B$4:$J$50,8,FALSE)*PRINCIPAL!$H$150*(1-(PRINCIPAL!$K$150/100)),IF(AND(PRINCIPAL!$H$150&lt;&gt;"",L532=PRINCIPAL!$L$150),VLOOKUP($AR$516,'Banco de Dados'!$B$4:$J$50,8,FALSE)*PRINCIPAL!$H$150*(1-(PRINCIPAL!$M$150/100)),IF(AND(PRINCIPAL!$H$150&lt;&gt;"",L532=PRINCIPAL!$N$150),VLOOKUP($AR$516,'Banco de Dados'!$B$4:$J$50,8,FALSE)*PRINCIPAL!$H$150*(1-(PRINCIPAL!$O$150/100)),IF(PRINCIPAL!$H$150&lt;&gt;"",VLOOKUP($AR$516,'Banco de Dados'!$B$4:$J$50,8,FALSE)*PRINCIPAL!$H$150,IF(OR(L532=PRINCIPAL!$I$150,L532=PRINCIPAL!$I$150+PRINCIPAL!$I$150,L532=PRINCIPAL!$I$150+PRINCIPAL!$I$150+PRINCIPAL!$I$150),0,IF(L532=PRINCIPAL!$J$150,VLOOKUP($AR$516,'Banco de Dados'!$B$4:$J$50,6,FALSE)*(1-(PRINCIPAL!$K$150/100)),IF(L532=PRINCIPAL!$L$150,VLOOKUP($AR$516,'Banco de Dados'!$B$4:$J$50,6,FALSE)*(1-(PRINCIPAL!$M$150/100)),IF(L532=PRINCIPAL!$N$150,VLOOKUP($AR$516,'Banco de Dados'!$B$4:$J$50,6,FALSE)*(1-(PRINCIPAL!$O$150/100)),VLOOKUP($AR$516,'Banco de Dados'!$B$4:$J$50,6,FALSE)))))))))),"")</f>
        <v/>
      </c>
      <c r="AR532" s="29" t="str">
        <f>IFERROR(AQ532*(IFERROR(VLOOKUP($AR$516,'Banco de Dados'!$B$4:$J$50,4,FALSE),"ERRO")),"")</f>
        <v/>
      </c>
      <c r="AS532" s="29" t="str">
        <f t="shared" si="356"/>
        <v/>
      </c>
      <c r="AT532" s="103" t="str">
        <f>IFERROR(AS532*(C532*(PRINCIPAL!$G$150/100))*0.47*(44/12),"")</f>
        <v/>
      </c>
      <c r="AU532" s="111" t="str">
        <f t="shared" si="357"/>
        <v/>
      </c>
      <c r="AV532" s="30" t="str">
        <f>IFERROR(IF(AND(PRINCIPAL!$H$151&lt;&gt;"",OR(L532=PRINCIPAL!$I$151,L532=PRINCIPAL!$I$151+PRINCIPAL!$I$151,L532=PRINCIPAL!$I$151+PRINCIPAL!$I$151+PRINCIPAL!$I$151)),0,IF(AND(PRINCIPAL!$H$151&lt;&gt;"",L532=PRINCIPAL!$J$151),VLOOKUP($AW$516,'Banco de Dados'!$B$4:$J$50,8,FALSE)*PRINCIPAL!$H$151*(1-(PRINCIPAL!$K$151/100)),IF(AND(PRINCIPAL!$H$151&lt;&gt;"",L532=PRINCIPAL!$L$151),VLOOKUP($AW$516,'Banco de Dados'!$B$4:$J$50,8,FALSE)*PRINCIPAL!$H$151*(1-(PRINCIPAL!$M$151/100)),IF(AND(PRINCIPAL!$H$151&lt;&gt;"",L532=PRINCIPAL!$N$151),VLOOKUP($AW$516,'Banco de Dados'!$B$4:$J$50,8,FALSE)*PRINCIPAL!$H$151*(1-(PRINCIPAL!$O$151/100)),IF(PRINCIPAL!$H$151&lt;&gt;"",VLOOKUP($AW$516,'Banco de Dados'!$B$4:$J$50,8,FALSE)*PRINCIPAL!$H$151,IF(OR(L532=PRINCIPAL!$I$151,L532=PRINCIPAL!$I$151+PRINCIPAL!$I$151,L532=PRINCIPAL!$I$151+PRINCIPAL!$I$151+PRINCIPAL!$I$151),0,IF(L532=PRINCIPAL!$J$151,VLOOKUP($AW$516,'Banco de Dados'!$B$4:$J$50,6,FALSE)*(1-(PRINCIPAL!$K$151/100)),IF(L532=PRINCIPAL!$L$151,VLOOKUP($AW$516,'Banco de Dados'!$B$4:$J$50,6,FALSE)*(1-(PRINCIPAL!$M$151/100)),IF(L532=PRINCIPAL!$N$151,VLOOKUP($AW$516,'Banco de Dados'!$B$4:$J$50,6,FALSE)*(1-(PRINCIPAL!$O$151/100)),VLOOKUP($AW$516,'Banco de Dados'!$B$4:$J$50,6,FALSE)))))))))),"")</f>
        <v/>
      </c>
      <c r="AW532" s="29" t="str">
        <f>IFERROR(AV532*(IFERROR(VLOOKUP($AW$516,'Banco de Dados'!$B$4:$J$50,4,FALSE),"ERRO")),"")</f>
        <v/>
      </c>
      <c r="AX532" s="29" t="str">
        <f t="shared" si="358"/>
        <v/>
      </c>
      <c r="AY532" s="103" t="str">
        <f>IFERROR(AX532*(C532*(PRINCIPAL!$G$151/100))*0.47*(44/12),"")</f>
        <v/>
      </c>
      <c r="AZ532" s="111" t="str">
        <f t="shared" si="363"/>
        <v/>
      </c>
      <c r="BA532" s="30" t="str">
        <f>IFERROR(IF(AND(PRINCIPAL!$H$152&lt;&gt;"",OR(L532=PRINCIPAL!$I$152,L532=PRINCIPAL!$I$152+PRINCIPAL!$I$152,L532=PRINCIPAL!$I$152+PRINCIPAL!$I$152+PRINCIPAL!$I$152)),0,IF(AND(PRINCIPAL!$H$152&lt;&gt;"",L532=PRINCIPAL!$J$152),VLOOKUP($BB$516,'Banco de Dados'!$B$4:$J$50,8,FALSE)*PRINCIPAL!$H$152*(1-(PRINCIPAL!$K$152/100)),IF(AND(PRINCIPAL!$H$152&lt;&gt;"",L532=PRINCIPAL!$L$152),VLOOKUP($BB$516,'Banco de Dados'!$B$4:$J$50,8,FALSE)*PRINCIPAL!$H$152*(1-(PRINCIPAL!$M$152/100)),IF(AND(PRINCIPAL!$H$152&lt;&gt;"",L532=PRINCIPAL!$N$152),VLOOKUP($BB$516,'Banco de Dados'!$B$4:$J$50,8,FALSE)*PRINCIPAL!$H$152*(1-(PRINCIPAL!$O$152/100)),IF(PRINCIPAL!$H$152&lt;&gt;"",VLOOKUP($BB$516,'Banco de Dados'!$B$4:$J$50,8,FALSE)*PRINCIPAL!$H$152,IF(OR(L532=PRINCIPAL!$I$152,L532=PRINCIPAL!$I$152+PRINCIPAL!$I$152,L532=PRINCIPAL!$I$152+PRINCIPAL!$I$152+PRINCIPAL!$I$152),0,IF(L532=PRINCIPAL!$J$152,VLOOKUP($BB$516,'Banco de Dados'!$B$4:$J$50,6,FALSE)*(1-(PRINCIPAL!$K$152/100)),IF(L532=PRINCIPAL!$L$152,VLOOKUP($BB$516,'Banco de Dados'!$B$4:$J$50,6,FALSE)*(1-(PRINCIPAL!$M$152/100)),IF(L532=PRINCIPAL!$N$152,VLOOKUP($BB$516,'Banco de Dados'!$B$4:$J$50,6,FALSE)*(1-(PRINCIPAL!$O$152/100)),VLOOKUP($BB$516,'Banco de Dados'!$B$4:$J$50,6,FALSE)))))))))),"")</f>
        <v/>
      </c>
      <c r="BB532" s="29" t="str">
        <f>IFERROR(BA532*(IFERROR(VLOOKUP($BB$516,'Banco de Dados'!$B$4:$J$50,4,FALSE),"ERRO")),"")</f>
        <v/>
      </c>
      <c r="BC532" s="29" t="str">
        <f t="shared" si="364"/>
        <v/>
      </c>
      <c r="BD532" s="103" t="str">
        <f>IFERROR(BC532*(C532*(PRINCIPAL!$G$152/100))*0.47*(44/12),"")</f>
        <v/>
      </c>
      <c r="BE532" s="111" t="str">
        <f t="shared" si="343"/>
        <v/>
      </c>
      <c r="BF532" s="30" t="str">
        <f>IFERROR(IF(AND(PRINCIPAL!$H$153&lt;&gt;"",OR(L532=PRINCIPAL!$I$153,L532=PRINCIPAL!$I$153+PRINCIPAL!$I$153,L532=PRINCIPAL!$I$153+PRINCIPAL!$I$153+PRINCIPAL!$I$153)),0,IF(AND(PRINCIPAL!$H$153&lt;&gt;"",L532=PRINCIPAL!$J$153),VLOOKUP($BG$516,'Banco de Dados'!$B$4:$J$50,8,FALSE)*PRINCIPAL!$H$153*(1-(PRINCIPAL!$K$153/100)),IF(AND(PRINCIPAL!$H$153&lt;&gt;"",L532=PRINCIPAL!$L$153),VLOOKUP($BG$516,'Banco de Dados'!$B$4:$J$50,8,FALSE)*PRINCIPAL!$H$153*(1-(PRINCIPAL!$M$153/100)),IF(AND(PRINCIPAL!$H$153&lt;&gt;"",L532=PRINCIPAL!$N$153),VLOOKUP($BG$516,'Banco de Dados'!$B$4:$J$50,8,FALSE)*PRINCIPAL!$H$153*(1-(PRINCIPAL!$O$153/100)),IF(PRINCIPAL!$H$153&lt;&gt;"",VLOOKUP($BG$516,'Banco de Dados'!$B$4:$J$50,8,FALSE)*PRINCIPAL!$H$153,IF(OR(L532=PRINCIPAL!$I$153,L532=PRINCIPAL!$I$153+PRINCIPAL!$I$153,L532=PRINCIPAL!$I$153+PRINCIPAL!$I$153+PRINCIPAL!$I$153),0,IF(L532=PRINCIPAL!$J$153,VLOOKUP($BG$516,'Banco de Dados'!$B$4:$J$50,6,FALSE)*(1-(PRINCIPAL!$K$153/100)),IF(L532=PRINCIPAL!$L$153,VLOOKUP($BG$516,'Banco de Dados'!$B$4:$J$50,6,FALSE)*(1-(PRINCIPAL!$M$153/100)),IF(L532=PRINCIPAL!$N$153,VLOOKUP($BG$516,'Banco de Dados'!$B$4:$J$50,6,FALSE)*(1-(PRINCIPAL!$O$153/100)),VLOOKUP($BG$516,'Banco de Dados'!$B$4:$J$50,6,FALSE)))))))))),"")</f>
        <v/>
      </c>
      <c r="BG532" s="29" t="str">
        <f>IFERROR(BF532*(IFERROR(VLOOKUP($BG$516,'Banco de Dados'!$B$4:$J$50,4,FALSE),"ERRO")),"")</f>
        <v/>
      </c>
      <c r="BH532" s="29" t="str">
        <f t="shared" si="359"/>
        <v/>
      </c>
      <c r="BI532" s="103" t="str">
        <f>IFERROR(BH532*(C532*(PRINCIPAL!$G$153/100))*0.47*(44/12),"")</f>
        <v/>
      </c>
      <c r="BJ532" s="102" t="str">
        <f t="shared" si="344"/>
        <v/>
      </c>
    </row>
    <row r="533" spans="2:62" ht="12.75" customHeight="1" x14ac:dyDescent="0.3">
      <c r="B533" s="326">
        <f t="shared" si="345"/>
        <v>2035</v>
      </c>
      <c r="C533" s="340"/>
      <c r="D533" s="1"/>
      <c r="E533" s="116">
        <v>15</v>
      </c>
      <c r="F533" s="24" t="str">
        <f>IFERROR(VLOOKUP($G$516,'Banco de Dados'!$B$4:$J$50,6,FALSE),"")</f>
        <v/>
      </c>
      <c r="G533" s="25" t="str">
        <f>IFERROR(F533*(IFERROR(VLOOKUP($G$516,'Banco de Dados'!$B$4:$J$50,4,FALSE),"ERRO")),"")</f>
        <v/>
      </c>
      <c r="H533" s="25" t="str">
        <f t="shared" si="346"/>
        <v/>
      </c>
      <c r="I533" s="103" t="str">
        <f t="shared" si="347"/>
        <v/>
      </c>
      <c r="J533" s="117" t="str">
        <f t="shared" si="348"/>
        <v/>
      </c>
      <c r="K533" s="1"/>
      <c r="L533" s="91">
        <v>15</v>
      </c>
      <c r="M533" s="24" t="str">
        <f>IFERROR(IF(AND(PRINCIPAL!$H$144&lt;&gt;"",OR(L533=PRINCIPAL!$I$144,L533=PRINCIPAL!$I$144+PRINCIPAL!$I$144,L533=PRINCIPAL!$I$144+PRINCIPAL!$I$144+PRINCIPAL!$I$144)),0,IF(AND(PRINCIPAL!$H$144&lt;&gt;"",L533=PRINCIPAL!$J$144),VLOOKUP($N$516,'Banco de Dados'!$B$4:$J$50,8,FALSE)*PRINCIPAL!$H$144*(1-(PRINCIPAL!$K$144/100)),IF(AND(PRINCIPAL!$H$144&lt;&gt;"",L533=PRINCIPAL!$L$144),VLOOKUP($N$516,'Banco de Dados'!$B$4:$J$50,8,FALSE)*PRINCIPAL!$H$144*(1-(PRINCIPAL!$M$144/100)),IF(AND(PRINCIPAL!$H$144&lt;&gt;"",L533=PRINCIPAL!$N$144),VLOOKUP($N$516,'Banco de Dados'!$B$4:$J$50,8,FALSE)*PRINCIPAL!$H$144*(1-(PRINCIPAL!$O$144/100)),IF(PRINCIPAL!$H$144&lt;&gt;"",VLOOKUP($N$516,'Banco de Dados'!$B$4:$J$50,8,FALSE)*PRINCIPAL!$H$144,IF(OR(L533=PRINCIPAL!$I$144,L533=PRINCIPAL!$I$144+PRINCIPAL!$I$144,L533=PRINCIPAL!$I$144+PRINCIPAL!$I$144+PRINCIPAL!$I$144),0,IF(L533=PRINCIPAL!$J$144,VLOOKUP($N$516,'Banco de Dados'!$B$4:$J$50,6,FALSE)*(1-(PRINCIPAL!$K$144/100)),IF(L533=PRINCIPAL!$L$144,VLOOKUP($N$516,'Banco de Dados'!$B$4:$J$50,6,FALSE)*(1-(PRINCIPAL!$M$144/100)),IF(L533=PRINCIPAL!$N$144,VLOOKUP($N$516,'Banco de Dados'!$B$4:$J$50,6,FALSE)*(1-(PRINCIPAL!$O$144/100)),VLOOKUP($N$516,'Banco de Dados'!$B$4:$J$50,6,FALSE)))))))))),"")</f>
        <v/>
      </c>
      <c r="N533" s="25" t="str">
        <f>IFERROR(M533*(IFERROR(VLOOKUP($N$516,'Banco de Dados'!$B$4:$J$50,4,FALSE),"ERRO")),"")</f>
        <v/>
      </c>
      <c r="O533" s="25" t="str">
        <f t="shared" si="349"/>
        <v/>
      </c>
      <c r="P533" s="103" t="str">
        <f>IFERROR(O533*(C533*(PRINCIPAL!$G$144/100))*0.47*(44/12),"")</f>
        <v/>
      </c>
      <c r="Q533" s="107" t="str">
        <f t="shared" si="365"/>
        <v/>
      </c>
      <c r="R533" s="29" t="str">
        <f>IFERROR(IF(AND(PRINCIPAL!$H$145&lt;&gt;"",OR(L533=PRINCIPAL!$I$145,L533=PRINCIPAL!$I$145+PRINCIPAL!$I$145,L533=PRINCIPAL!$I$145+PRINCIPAL!$I$145+PRINCIPAL!$I$145)),0,IF(AND(PRINCIPAL!$H$145&lt;&gt;"",L533=PRINCIPAL!$J$145),VLOOKUP($S$516,'Banco de Dados'!$B$4:$J$50,8,FALSE)*PRINCIPAL!$H$145*(1-(PRINCIPAL!$K$145/100)),IF(AND(PRINCIPAL!$H$145&lt;&gt;"",L533=PRINCIPAL!$L$145),VLOOKUP($S$516,'Banco de Dados'!$B$4:$J$50,8,FALSE)*PRINCIPAL!$H$145*(1-(PRINCIPAL!$M$145/100)),IF(AND(PRINCIPAL!$H$145&lt;&gt;"",L533=PRINCIPAL!$N$145),VLOOKUP($S$516,'Banco de Dados'!$B$4:$J$50,8,FALSE)*PRINCIPAL!$H$145*(1-(PRINCIPAL!$O$145/100)),IF(PRINCIPAL!$H$145&lt;&gt;"",VLOOKUP($S$516,'Banco de Dados'!$B$4:$J$50,8,FALSE)*PRINCIPAL!$H$145,IF(OR(L533=PRINCIPAL!$I$145,L533=PRINCIPAL!$I$145+PRINCIPAL!$I$145,L533=PRINCIPAL!$I$145+PRINCIPAL!$I$145+PRINCIPAL!$I$145),0,IF(L533=PRINCIPAL!$J$145,VLOOKUP($S$516,'Banco de Dados'!$B$4:$J$50,6,FALSE)*(1-(PRINCIPAL!$K$145/100)),IF(L533=PRINCIPAL!$L$145,VLOOKUP($S$516,'Banco de Dados'!$B$4:$J$50,6,FALSE)*(1-(PRINCIPAL!$M$145/100)),IF(L533=PRINCIPAL!$N$145,VLOOKUP($S$516,'Banco de Dados'!$B$4:$J$50,6,FALSE)*(1-(PRINCIPAL!$O$145/100)),VLOOKUP($S$516,'Banco de Dados'!$B$4:$J$50,6,FALSE)))))))))),"")</f>
        <v/>
      </c>
      <c r="S533" s="29" t="str">
        <f>IFERROR(R533*(IFERROR(VLOOKUP($S$516,'Banco de Dados'!$B$4:$J$50,4,FALSE),"ERRO")),"")</f>
        <v/>
      </c>
      <c r="T533" s="29" t="str">
        <f t="shared" si="366"/>
        <v/>
      </c>
      <c r="U533" s="103" t="str">
        <f>IFERROR(T533*(C533*(PRINCIPAL!$G$145/100))*0.47*(44/12),"")</f>
        <v/>
      </c>
      <c r="V533" s="103" t="str">
        <f t="shared" si="342"/>
        <v/>
      </c>
      <c r="W533" s="30" t="str">
        <f>IFERROR(IF(AND(PRINCIPAL!$H$146&lt;&gt;"",OR(L533=PRINCIPAL!$I$146,L533=PRINCIPAL!$I$146+PRINCIPAL!$I$146,L533=PRINCIPAL!$I$146+PRINCIPAL!$I$146+PRINCIPAL!$I$146)),0,IF(AND(PRINCIPAL!$H$146&lt;&gt;"",L533=PRINCIPAL!$J$146),VLOOKUP($X$516,'Banco de Dados'!$B$4:$J$50,8,FALSE)*PRINCIPAL!$H$146*(1-(PRINCIPAL!$K$146/100)),IF(AND(PRINCIPAL!$H$146&lt;&gt;"",L533=PRINCIPAL!$L$146),VLOOKUP($X$516,'Banco de Dados'!$B$4:$J$50,8,FALSE)*PRINCIPAL!$H$146*(1-(PRINCIPAL!$M$146/100)),IF(AND(PRINCIPAL!$H$146&lt;&gt;"",L533=PRINCIPAL!$N$146),VLOOKUP($X$516,'Banco de Dados'!$B$4:$J$50,8,FALSE)*PRINCIPAL!$H$146*(1-(PRINCIPAL!$O$146/100)),IF(PRINCIPAL!$H$146&lt;&gt;"",VLOOKUP($X$516,'Banco de Dados'!$B$4:$J$50,8,FALSE)*PRINCIPAL!$H$146,IF(OR(L533=PRINCIPAL!$I$146,L533=PRINCIPAL!$I$146+PRINCIPAL!$I$146,L533=PRINCIPAL!$I$146+PRINCIPAL!$I$146+PRINCIPAL!$I$146),0,IF(L533=PRINCIPAL!$J$146,VLOOKUP($X$516,'Banco de Dados'!$B$4:$J$50,6,FALSE)*(1-(PRINCIPAL!$K$146/100)),IF(L533=PRINCIPAL!$L$146,VLOOKUP($X$516,'Banco de Dados'!$B$4:$J$50,6,FALSE)*(1-(PRINCIPAL!$M$146/100)),IF(L533=PRINCIPAL!$N$146,VLOOKUP($X$516,'Banco de Dados'!$B$4:$J$50,6,FALSE)*(1-(PRINCIPAL!$O$146/100)),VLOOKUP($X$516,'Banco de Dados'!$B$4:$J$50,6,FALSE)))))))))),"")</f>
        <v/>
      </c>
      <c r="X533" s="29" t="str">
        <f>IFERROR(W533*(IFERROR(VLOOKUP($X$516,'Banco de Dados'!$B$4:$J$50,4,FALSE),"ERRO")),"")</f>
        <v/>
      </c>
      <c r="Y533" s="29" t="str">
        <f t="shared" si="360"/>
        <v/>
      </c>
      <c r="Z533" s="103" t="str">
        <f>IFERROR(Y533*(C533*(PRINCIPAL!$G$146/100))*0.47*(44/12),"")</f>
        <v/>
      </c>
      <c r="AA533" s="111" t="str">
        <f t="shared" si="361"/>
        <v/>
      </c>
      <c r="AB533" s="30" t="str">
        <f>IFERROR(IF(AND(PRINCIPAL!$H$147&lt;&gt;"",OR(L533=PRINCIPAL!$I$147,L533=PRINCIPAL!$I$147+PRINCIPAL!$I$147,L533=PRINCIPAL!$I$147+PRINCIPAL!$I$147+PRINCIPAL!$I$147)),0,IF(AND(PRINCIPAL!$H$147&lt;&gt;"",L533=PRINCIPAL!$J$147),VLOOKUP($AC$516,'Banco de Dados'!$B$4:$J$50,8,FALSE)*PRINCIPAL!$H$147*(1-(PRINCIPAL!$K$147/100)),IF(AND(PRINCIPAL!$H$147&lt;&gt;"",L533=PRINCIPAL!$L$147),VLOOKUP($AC$516,'Banco de Dados'!$B$4:$J$50,8,FALSE)*PRINCIPAL!$H$147*(1-(PRINCIPAL!$M$147/100)),IF(AND(PRINCIPAL!$H$147&lt;&gt;"",L533=PRINCIPAL!$N$147),VLOOKUP($AC$516,'Banco de Dados'!$B$4:$J$50,8,FALSE)*PRINCIPAL!$H$147*(1-(PRINCIPAL!$O$147/100)),IF(PRINCIPAL!$H$147&lt;&gt;"",VLOOKUP($AC$516,'Banco de Dados'!$B$4:$J$50,8,FALSE)*PRINCIPAL!$H$147,IF(OR(L533=PRINCIPAL!$I$147,L533=PRINCIPAL!$I$147+PRINCIPAL!$I$147,L533=PRINCIPAL!$I$147+PRINCIPAL!$I$147+PRINCIPAL!$I$147),0,IF(L533=PRINCIPAL!$J$147,VLOOKUP($AC$516,'Banco de Dados'!$B$4:$J$50,6,FALSE)*(1-(PRINCIPAL!$K$147/100)),IF(L533=PRINCIPAL!$L$147,VLOOKUP($AC$516,'Banco de Dados'!$B$4:$J$50,6,FALSE)*(1-(PRINCIPAL!$M$147/100)),IF(L533=PRINCIPAL!$N$147,VLOOKUP($AC$516,'Banco de Dados'!$B$4:$J$50,6,FALSE)*(1-(PRINCIPAL!$O$147/100)),VLOOKUP($AC$516,'Banco de Dados'!$B$4:$J$50,6,FALSE)))))))))),"")</f>
        <v/>
      </c>
      <c r="AC533" s="29" t="str">
        <f>IFERROR(AB533*(IFERROR(VLOOKUP($AC$516,'Banco de Dados'!$B$4:$J$50,4,FALSE),"ERRO")),"")</f>
        <v/>
      </c>
      <c r="AD533" s="29" t="str">
        <f t="shared" si="351"/>
        <v/>
      </c>
      <c r="AE533" s="103" t="str">
        <f>IFERROR(AD533*(C533*(PRINCIPAL!$G$147/100))*0.47*(44/12),"")</f>
        <v/>
      </c>
      <c r="AF533" s="111" t="str">
        <f t="shared" si="352"/>
        <v/>
      </c>
      <c r="AG533" s="30" t="str">
        <f>IFERROR(IF(AND(PRINCIPAL!$H$148&lt;&gt;"",OR(L533=PRINCIPAL!$I$148,L533=PRINCIPAL!$I$148+PRINCIPAL!$I$148,L533=PRINCIPAL!$I$148+PRINCIPAL!$I$148+PRINCIPAL!$I$148)),0,IF(AND(PRINCIPAL!$H$148&lt;&gt;"",L533=PRINCIPAL!$J$148),VLOOKUP($AH$516,'Banco de Dados'!$B$4:$J$50,8,FALSE)*PRINCIPAL!$H$148*(1-(PRINCIPAL!$K$148/100)),IF(AND(PRINCIPAL!$H$148&lt;&gt;"",L533=PRINCIPAL!$L$148),VLOOKUP($AH$516,'Banco de Dados'!$B$4:$J$50,8,FALSE)*PRINCIPAL!$H$148*(1-(PRINCIPAL!$M$148/100)),IF(AND(PRINCIPAL!$H$148&lt;&gt;"",L533=PRINCIPAL!$N$148),VLOOKUP($AH$516,'Banco de Dados'!$B$4:$J$50,8,FALSE)*PRINCIPAL!$H$148*(1-(PRINCIPAL!$O$148/100)),IF(PRINCIPAL!$H$148&lt;&gt;"",VLOOKUP($AH$516,'Banco de Dados'!$B$4:$J$50,8,FALSE)*PRINCIPAL!$H$148,IF(OR(L533=PRINCIPAL!$I$148,L533=PRINCIPAL!$I$148+PRINCIPAL!$I$148,L533=PRINCIPAL!$I$148+PRINCIPAL!$I$148+PRINCIPAL!$I$148),0,IF(L533=PRINCIPAL!$J$148,VLOOKUP($AH$516,'Banco de Dados'!$B$4:$J$50,6,FALSE)*(1-(PRINCIPAL!$K$148/100)),IF(L533=PRINCIPAL!$L$148,VLOOKUP($AH$516,'Banco de Dados'!$B$4:$J$50,6,FALSE)*(1-(PRINCIPAL!$M$148/100)),IF(L533=PRINCIPAL!$N$148,VLOOKUP($AH$516,'Banco de Dados'!$B$4:$J$50,6,FALSE)*(1-(PRINCIPAL!$O$148/100)),VLOOKUP($AH$516,'Banco de Dados'!$B$4:$J$50,6,FALSE)))))))))),"")</f>
        <v/>
      </c>
      <c r="AH533" s="29" t="str">
        <f>IFERROR(AG533*(IFERROR(VLOOKUP($AH$516,'Banco de Dados'!$B$4:$J$50,4,FALSE),"ERRO")),"")</f>
        <v/>
      </c>
      <c r="AI533" s="29" t="str">
        <f t="shared" si="353"/>
        <v/>
      </c>
      <c r="AJ533" s="103" t="str">
        <f>IFERROR(AI533*(C533*(PRINCIPAL!$G$148/100))*0.47*(44/12),"")</f>
        <v/>
      </c>
      <c r="AK533" s="111" t="str">
        <f t="shared" si="362"/>
        <v/>
      </c>
      <c r="AL533" s="30" t="str">
        <f>IFERROR(IF(AND(PRINCIPAL!$H$149&lt;&gt;"",OR(L533=PRINCIPAL!$I$149,L533=PRINCIPAL!$I$149+PRINCIPAL!$I$149,L533=PRINCIPAL!$I$149+PRINCIPAL!$I$149+PRINCIPAL!$I$149)),0,IF(AND(PRINCIPAL!$H$149&lt;&gt;"",L533=PRINCIPAL!$J$149),VLOOKUP($AM$516,'Banco de Dados'!$B$4:$J$50,8,FALSE)*PRINCIPAL!$H$149*(1-(PRINCIPAL!$K$149/100)),IF(AND(PRINCIPAL!$H$149&lt;&gt;"",L533=PRINCIPAL!$L$149),VLOOKUP($AM$516,'Banco de Dados'!$B$4:$J$50,8,FALSE)*PRINCIPAL!$H$149*(1-(PRINCIPAL!$M$149/100)),IF(AND(PRINCIPAL!$H$149&lt;&gt;"",L533=PRINCIPAL!$N$149),VLOOKUP($AM$516,'Banco de Dados'!$B$4:$J$50,8,FALSE)*PRINCIPAL!$H$149*(1-(PRINCIPAL!$O$149/100)),IF(PRINCIPAL!$H$149&lt;&gt;"",VLOOKUP($AM$516,'Banco de Dados'!$B$4:$J$50,8,FALSE)*PRINCIPAL!$H$149,IF(OR(L533=PRINCIPAL!$I$149,L533=PRINCIPAL!$I$149+PRINCIPAL!$I$149,L533=PRINCIPAL!$I$149+PRINCIPAL!$I$149+PRINCIPAL!$I$149),0,IF(L533=PRINCIPAL!$J$149,VLOOKUP($AM$516,'Banco de Dados'!$B$4:$J$50,6,FALSE)*(1-(PRINCIPAL!$K$149/100)),IF(L533=PRINCIPAL!$L$149,VLOOKUP($AM$516,'Banco de Dados'!$B$4:$J$50,6,FALSE)*(1-(PRINCIPAL!$M$149/100)),IF(L533=PRINCIPAL!$N$149,VLOOKUP($AM$516,'Banco de Dados'!$B$4:$J$50,6,FALSE)*(1-(PRINCIPAL!$O$149/100)),VLOOKUP($AM$516,'Banco de Dados'!$B$4:$J$50,6,FALSE)))))))))),"")</f>
        <v/>
      </c>
      <c r="AM533" s="29" t="str">
        <f>IFERROR(AL533*(IFERROR(VLOOKUP($AM$516,'Banco de Dados'!$B$4:$J$50,4,FALSE),"ERRO")),"")</f>
        <v/>
      </c>
      <c r="AN533" s="29" t="str">
        <f t="shared" si="354"/>
        <v/>
      </c>
      <c r="AO533" s="103" t="str">
        <f>IFERROR(AN533*(C533*(PRINCIPAL!$G$149/100))*0.47*(44/12),"")</f>
        <v/>
      </c>
      <c r="AP533" s="111" t="str">
        <f t="shared" si="355"/>
        <v/>
      </c>
      <c r="AQ533" s="30" t="str">
        <f>IFERROR(IF(AND(PRINCIPAL!$H$150&lt;&gt;"",OR(L533=PRINCIPAL!$I$150,L533=PRINCIPAL!$I$150+PRINCIPAL!$I$150,L533=PRINCIPAL!$I$150+PRINCIPAL!$I$150+PRINCIPAL!$I$150)),0,IF(AND(PRINCIPAL!$H$150&lt;&gt;"",L533=PRINCIPAL!$J$150),VLOOKUP($AR$516,'Banco de Dados'!$B$4:$J$50,8,FALSE)*PRINCIPAL!$H$150*(1-(PRINCIPAL!$K$150/100)),IF(AND(PRINCIPAL!$H$150&lt;&gt;"",L533=PRINCIPAL!$L$150),VLOOKUP($AR$516,'Banco de Dados'!$B$4:$J$50,8,FALSE)*PRINCIPAL!$H$150*(1-(PRINCIPAL!$M$150/100)),IF(AND(PRINCIPAL!$H$150&lt;&gt;"",L533=PRINCIPAL!$N$150),VLOOKUP($AR$516,'Banco de Dados'!$B$4:$J$50,8,FALSE)*PRINCIPAL!$H$150*(1-(PRINCIPAL!$O$150/100)),IF(PRINCIPAL!$H$150&lt;&gt;"",VLOOKUP($AR$516,'Banco de Dados'!$B$4:$J$50,8,FALSE)*PRINCIPAL!$H$150,IF(OR(L533=PRINCIPAL!$I$150,L533=PRINCIPAL!$I$150+PRINCIPAL!$I$150,L533=PRINCIPAL!$I$150+PRINCIPAL!$I$150+PRINCIPAL!$I$150),0,IF(L533=PRINCIPAL!$J$150,VLOOKUP($AR$516,'Banco de Dados'!$B$4:$J$50,6,FALSE)*(1-(PRINCIPAL!$K$150/100)),IF(L533=PRINCIPAL!$L$150,VLOOKUP($AR$516,'Banco de Dados'!$B$4:$J$50,6,FALSE)*(1-(PRINCIPAL!$M$150/100)),IF(L533=PRINCIPAL!$N$150,VLOOKUP($AR$516,'Banco de Dados'!$B$4:$J$50,6,FALSE)*(1-(PRINCIPAL!$O$150/100)),VLOOKUP($AR$516,'Banco de Dados'!$B$4:$J$50,6,FALSE)))))))))),"")</f>
        <v/>
      </c>
      <c r="AR533" s="29" t="str">
        <f>IFERROR(AQ533*(IFERROR(VLOOKUP($AR$516,'Banco de Dados'!$B$4:$J$50,4,FALSE),"ERRO")),"")</f>
        <v/>
      </c>
      <c r="AS533" s="29" t="str">
        <f t="shared" si="356"/>
        <v/>
      </c>
      <c r="AT533" s="103" t="str">
        <f>IFERROR(AS533*(C533*(PRINCIPAL!$G$150/100))*0.47*(44/12),"")</f>
        <v/>
      </c>
      <c r="AU533" s="111" t="str">
        <f t="shared" si="357"/>
        <v/>
      </c>
      <c r="AV533" s="30" t="str">
        <f>IFERROR(IF(AND(PRINCIPAL!$H$151&lt;&gt;"",OR(L533=PRINCIPAL!$I$151,L533=PRINCIPAL!$I$151+PRINCIPAL!$I$151,L533=PRINCIPAL!$I$151+PRINCIPAL!$I$151+PRINCIPAL!$I$151)),0,IF(AND(PRINCIPAL!$H$151&lt;&gt;"",L533=PRINCIPAL!$J$151),VLOOKUP($AW$516,'Banco de Dados'!$B$4:$J$50,8,FALSE)*PRINCIPAL!$H$151*(1-(PRINCIPAL!$K$151/100)),IF(AND(PRINCIPAL!$H$151&lt;&gt;"",L533=PRINCIPAL!$L$151),VLOOKUP($AW$516,'Banco de Dados'!$B$4:$J$50,8,FALSE)*PRINCIPAL!$H$151*(1-(PRINCIPAL!$M$151/100)),IF(AND(PRINCIPAL!$H$151&lt;&gt;"",L533=PRINCIPAL!$N$151),VLOOKUP($AW$516,'Banco de Dados'!$B$4:$J$50,8,FALSE)*PRINCIPAL!$H$151*(1-(PRINCIPAL!$O$151/100)),IF(PRINCIPAL!$H$151&lt;&gt;"",VLOOKUP($AW$516,'Banco de Dados'!$B$4:$J$50,8,FALSE)*PRINCIPAL!$H$151,IF(OR(L533=PRINCIPAL!$I$151,L533=PRINCIPAL!$I$151+PRINCIPAL!$I$151,L533=PRINCIPAL!$I$151+PRINCIPAL!$I$151+PRINCIPAL!$I$151),0,IF(L533=PRINCIPAL!$J$151,VLOOKUP($AW$516,'Banco de Dados'!$B$4:$J$50,6,FALSE)*(1-(PRINCIPAL!$K$151/100)),IF(L533=PRINCIPAL!$L$151,VLOOKUP($AW$516,'Banco de Dados'!$B$4:$J$50,6,FALSE)*(1-(PRINCIPAL!$M$151/100)),IF(L533=PRINCIPAL!$N$151,VLOOKUP($AW$516,'Banco de Dados'!$B$4:$J$50,6,FALSE)*(1-(PRINCIPAL!$O$151/100)),VLOOKUP($AW$516,'Banco de Dados'!$B$4:$J$50,6,FALSE)))))))))),"")</f>
        <v/>
      </c>
      <c r="AW533" s="29" t="str">
        <f>IFERROR(AV533*(IFERROR(VLOOKUP($AW$516,'Banco de Dados'!$B$4:$J$50,4,FALSE),"ERRO")),"")</f>
        <v/>
      </c>
      <c r="AX533" s="29" t="str">
        <f t="shared" si="358"/>
        <v/>
      </c>
      <c r="AY533" s="103" t="str">
        <f>IFERROR(AX533*(C533*(PRINCIPAL!$G$151/100))*0.47*(44/12),"")</f>
        <v/>
      </c>
      <c r="AZ533" s="111" t="str">
        <f t="shared" si="363"/>
        <v/>
      </c>
      <c r="BA533" s="30" t="str">
        <f>IFERROR(IF(AND(PRINCIPAL!$H$152&lt;&gt;"",OR(L533=PRINCIPAL!$I$152,L533=PRINCIPAL!$I$152+PRINCIPAL!$I$152,L533=PRINCIPAL!$I$152+PRINCIPAL!$I$152+PRINCIPAL!$I$152)),0,IF(AND(PRINCIPAL!$H$152&lt;&gt;"",L533=PRINCIPAL!$J$152),VLOOKUP($BB$516,'Banco de Dados'!$B$4:$J$50,8,FALSE)*PRINCIPAL!$H$152*(1-(PRINCIPAL!$K$152/100)),IF(AND(PRINCIPAL!$H$152&lt;&gt;"",L533=PRINCIPAL!$L$152),VLOOKUP($BB$516,'Banco de Dados'!$B$4:$J$50,8,FALSE)*PRINCIPAL!$H$152*(1-(PRINCIPAL!$M$152/100)),IF(AND(PRINCIPAL!$H$152&lt;&gt;"",L533=PRINCIPAL!$N$152),VLOOKUP($BB$516,'Banco de Dados'!$B$4:$J$50,8,FALSE)*PRINCIPAL!$H$152*(1-(PRINCIPAL!$O$152/100)),IF(PRINCIPAL!$H$152&lt;&gt;"",VLOOKUP($BB$516,'Banco de Dados'!$B$4:$J$50,8,FALSE)*PRINCIPAL!$H$152,IF(OR(L533=PRINCIPAL!$I$152,L533=PRINCIPAL!$I$152+PRINCIPAL!$I$152,L533=PRINCIPAL!$I$152+PRINCIPAL!$I$152+PRINCIPAL!$I$152),0,IF(L533=PRINCIPAL!$J$152,VLOOKUP($BB$516,'Banco de Dados'!$B$4:$J$50,6,FALSE)*(1-(PRINCIPAL!$K$152/100)),IF(L533=PRINCIPAL!$L$152,VLOOKUP($BB$516,'Banco de Dados'!$B$4:$J$50,6,FALSE)*(1-(PRINCIPAL!$M$152/100)),IF(L533=PRINCIPAL!$N$152,VLOOKUP($BB$516,'Banco de Dados'!$B$4:$J$50,6,FALSE)*(1-(PRINCIPAL!$O$152/100)),VLOOKUP($BB$516,'Banco de Dados'!$B$4:$J$50,6,FALSE)))))))))),"")</f>
        <v/>
      </c>
      <c r="BB533" s="29" t="str">
        <f>IFERROR(BA533*(IFERROR(VLOOKUP($BB$516,'Banco de Dados'!$B$4:$J$50,4,FALSE),"ERRO")),"")</f>
        <v/>
      </c>
      <c r="BC533" s="29" t="str">
        <f t="shared" si="364"/>
        <v/>
      </c>
      <c r="BD533" s="103" t="str">
        <f>IFERROR(BC533*(C533*(PRINCIPAL!$G$152/100))*0.47*(44/12),"")</f>
        <v/>
      </c>
      <c r="BE533" s="111" t="str">
        <f t="shared" si="343"/>
        <v/>
      </c>
      <c r="BF533" s="30" t="str">
        <f>IFERROR(IF(AND(PRINCIPAL!$H$153&lt;&gt;"",OR(L533=PRINCIPAL!$I$153,L533=PRINCIPAL!$I$153+PRINCIPAL!$I$153,L533=PRINCIPAL!$I$153+PRINCIPAL!$I$153+PRINCIPAL!$I$153)),0,IF(AND(PRINCIPAL!$H$153&lt;&gt;"",L533=PRINCIPAL!$J$153),VLOOKUP($BG$516,'Banco de Dados'!$B$4:$J$50,8,FALSE)*PRINCIPAL!$H$153*(1-(PRINCIPAL!$K$153/100)),IF(AND(PRINCIPAL!$H$153&lt;&gt;"",L533=PRINCIPAL!$L$153),VLOOKUP($BG$516,'Banco de Dados'!$B$4:$J$50,8,FALSE)*PRINCIPAL!$H$153*(1-(PRINCIPAL!$M$153/100)),IF(AND(PRINCIPAL!$H$153&lt;&gt;"",L533=PRINCIPAL!$N$153),VLOOKUP($BG$516,'Banco de Dados'!$B$4:$J$50,8,FALSE)*PRINCIPAL!$H$153*(1-(PRINCIPAL!$O$153/100)),IF(PRINCIPAL!$H$153&lt;&gt;"",VLOOKUP($BG$516,'Banco de Dados'!$B$4:$J$50,8,FALSE)*PRINCIPAL!$H$153,IF(OR(L533=PRINCIPAL!$I$153,L533=PRINCIPAL!$I$153+PRINCIPAL!$I$153,L533=PRINCIPAL!$I$153+PRINCIPAL!$I$153+PRINCIPAL!$I$153),0,IF(L533=PRINCIPAL!$J$153,VLOOKUP($BG$516,'Banco de Dados'!$B$4:$J$50,6,FALSE)*(1-(PRINCIPAL!$K$153/100)),IF(L533=PRINCIPAL!$L$153,VLOOKUP($BG$516,'Banco de Dados'!$B$4:$J$50,6,FALSE)*(1-(PRINCIPAL!$M$153/100)),IF(L533=PRINCIPAL!$N$153,VLOOKUP($BG$516,'Banco de Dados'!$B$4:$J$50,6,FALSE)*(1-(PRINCIPAL!$O$153/100)),VLOOKUP($BG$516,'Banco de Dados'!$B$4:$J$50,6,FALSE)))))))))),"")</f>
        <v/>
      </c>
      <c r="BG533" s="29" t="str">
        <f>IFERROR(BF533*(IFERROR(VLOOKUP($BG$516,'Banco de Dados'!$B$4:$J$50,4,FALSE),"ERRO")),"")</f>
        <v/>
      </c>
      <c r="BH533" s="29" t="str">
        <f t="shared" si="359"/>
        <v/>
      </c>
      <c r="BI533" s="103" t="str">
        <f>IFERROR(BH533*(C533*(PRINCIPAL!$G$153/100))*0.47*(44/12),"")</f>
        <v/>
      </c>
      <c r="BJ533" s="102" t="str">
        <f t="shared" si="344"/>
        <v/>
      </c>
    </row>
    <row r="534" spans="2:62" ht="12.75" customHeight="1" x14ac:dyDescent="0.3">
      <c r="B534" s="326">
        <f t="shared" si="345"/>
        <v>2036</v>
      </c>
      <c r="C534" s="340"/>
      <c r="D534" s="1"/>
      <c r="E534" s="116">
        <v>16</v>
      </c>
      <c r="F534" s="24" t="str">
        <f>IFERROR(VLOOKUP($G$516,'Banco de Dados'!$B$4:$J$50,6,FALSE),"")</f>
        <v/>
      </c>
      <c r="G534" s="25" t="str">
        <f>IFERROR(F534*(IFERROR(VLOOKUP($G$516,'Banco de Dados'!$B$4:$J$50,4,FALSE),"ERRO")),"")</f>
        <v/>
      </c>
      <c r="H534" s="25" t="str">
        <f t="shared" si="346"/>
        <v/>
      </c>
      <c r="I534" s="103" t="str">
        <f t="shared" si="347"/>
        <v/>
      </c>
      <c r="J534" s="117" t="str">
        <f t="shared" si="348"/>
        <v/>
      </c>
      <c r="K534" s="1"/>
      <c r="L534" s="91">
        <v>16</v>
      </c>
      <c r="M534" s="24" t="str">
        <f>IFERROR(IF(AND(PRINCIPAL!$H$144&lt;&gt;"",OR(L534=PRINCIPAL!$I$144,L534=PRINCIPAL!$I$144+PRINCIPAL!$I$144,L534=PRINCIPAL!$I$144+PRINCIPAL!$I$144+PRINCIPAL!$I$144)),0,IF(AND(PRINCIPAL!$H$144&lt;&gt;"",L534=PRINCIPAL!$J$144),VLOOKUP($N$516,'Banco de Dados'!$B$4:$J$50,8,FALSE)*PRINCIPAL!$H$144*(1-(PRINCIPAL!$K$144/100)),IF(AND(PRINCIPAL!$H$144&lt;&gt;"",L534=PRINCIPAL!$L$144),VLOOKUP($N$516,'Banco de Dados'!$B$4:$J$50,8,FALSE)*PRINCIPAL!$H$144*(1-(PRINCIPAL!$M$144/100)),IF(AND(PRINCIPAL!$H$144&lt;&gt;"",L534=PRINCIPAL!$N$144),VLOOKUP($N$516,'Banco de Dados'!$B$4:$J$50,8,FALSE)*PRINCIPAL!$H$144*(1-(PRINCIPAL!$O$144/100)),IF(PRINCIPAL!$H$144&lt;&gt;"",VLOOKUP($N$516,'Banco de Dados'!$B$4:$J$50,8,FALSE)*PRINCIPAL!$H$144,IF(OR(L534=PRINCIPAL!$I$144,L534=PRINCIPAL!$I$144+PRINCIPAL!$I$144,L534=PRINCIPAL!$I$144+PRINCIPAL!$I$144+PRINCIPAL!$I$144),0,IF(L534=PRINCIPAL!$J$144,VLOOKUP($N$516,'Banco de Dados'!$B$4:$J$50,6,FALSE)*(1-(PRINCIPAL!$K$144/100)),IF(L534=PRINCIPAL!$L$144,VLOOKUP($N$516,'Banco de Dados'!$B$4:$J$50,6,FALSE)*(1-(PRINCIPAL!$M$144/100)),IF(L534=PRINCIPAL!$N$144,VLOOKUP($N$516,'Banco de Dados'!$B$4:$J$50,6,FALSE)*(1-(PRINCIPAL!$O$144/100)),VLOOKUP($N$516,'Banco de Dados'!$B$4:$J$50,6,FALSE)))))))))),"")</f>
        <v/>
      </c>
      <c r="N534" s="25" t="str">
        <f>IFERROR(M534*(IFERROR(VLOOKUP($N$516,'Banco de Dados'!$B$4:$J$50,4,FALSE),"ERRO")),"")</f>
        <v/>
      </c>
      <c r="O534" s="25" t="str">
        <f t="shared" si="349"/>
        <v/>
      </c>
      <c r="P534" s="103" t="str">
        <f>IFERROR(O534*(C534*(PRINCIPAL!$G$144/100))*0.47*(44/12),"")</f>
        <v/>
      </c>
      <c r="Q534" s="107" t="str">
        <f t="shared" si="365"/>
        <v/>
      </c>
      <c r="R534" s="29" t="str">
        <f>IFERROR(IF(AND(PRINCIPAL!$H$145&lt;&gt;"",OR(L534=PRINCIPAL!$I$145,L534=PRINCIPAL!$I$145+PRINCIPAL!$I$145,L534=PRINCIPAL!$I$145+PRINCIPAL!$I$145+PRINCIPAL!$I$145)),0,IF(AND(PRINCIPAL!$H$145&lt;&gt;"",L534=PRINCIPAL!$J$145),VLOOKUP($S$516,'Banco de Dados'!$B$4:$J$50,8,FALSE)*PRINCIPAL!$H$145*(1-(PRINCIPAL!$K$145/100)),IF(AND(PRINCIPAL!$H$145&lt;&gt;"",L534=PRINCIPAL!$L$145),VLOOKUP($S$516,'Banco de Dados'!$B$4:$J$50,8,FALSE)*PRINCIPAL!$H$145*(1-(PRINCIPAL!$M$145/100)),IF(AND(PRINCIPAL!$H$145&lt;&gt;"",L534=PRINCIPAL!$N$145),VLOOKUP($S$516,'Banco de Dados'!$B$4:$J$50,8,FALSE)*PRINCIPAL!$H$145*(1-(PRINCIPAL!$O$145/100)),IF(PRINCIPAL!$H$145&lt;&gt;"",VLOOKUP($S$516,'Banco de Dados'!$B$4:$J$50,8,FALSE)*PRINCIPAL!$H$145,IF(OR(L534=PRINCIPAL!$I$145,L534=PRINCIPAL!$I$145+PRINCIPAL!$I$145,L534=PRINCIPAL!$I$145+PRINCIPAL!$I$145+PRINCIPAL!$I$145),0,IF(L534=PRINCIPAL!$J$145,VLOOKUP($S$516,'Banco de Dados'!$B$4:$J$50,6,FALSE)*(1-(PRINCIPAL!$K$145/100)),IF(L534=PRINCIPAL!$L$145,VLOOKUP($S$516,'Banco de Dados'!$B$4:$J$50,6,FALSE)*(1-(PRINCIPAL!$M$145/100)),IF(L534=PRINCIPAL!$N$145,VLOOKUP($S$516,'Banco de Dados'!$B$4:$J$50,6,FALSE)*(1-(PRINCIPAL!$O$145/100)),VLOOKUP($S$516,'Banco de Dados'!$B$4:$J$50,6,FALSE)))))))))),"")</f>
        <v/>
      </c>
      <c r="S534" s="29" t="str">
        <f>IFERROR(R534*(IFERROR(VLOOKUP($S$516,'Banco de Dados'!$B$4:$J$50,4,FALSE),"ERRO")),"")</f>
        <v/>
      </c>
      <c r="T534" s="29" t="str">
        <f t="shared" si="366"/>
        <v/>
      </c>
      <c r="U534" s="103" t="str">
        <f>IFERROR(T534*(C534*(PRINCIPAL!$G$145/100))*0.47*(44/12),"")</f>
        <v/>
      </c>
      <c r="V534" s="103" t="str">
        <f t="shared" si="342"/>
        <v/>
      </c>
      <c r="W534" s="30" t="str">
        <f>IFERROR(IF(AND(PRINCIPAL!$H$146&lt;&gt;"",OR(L534=PRINCIPAL!$I$146,L534=PRINCIPAL!$I$146+PRINCIPAL!$I$146,L534=PRINCIPAL!$I$146+PRINCIPAL!$I$146+PRINCIPAL!$I$146)),0,IF(AND(PRINCIPAL!$H$146&lt;&gt;"",L534=PRINCIPAL!$J$146),VLOOKUP($X$516,'Banco de Dados'!$B$4:$J$50,8,FALSE)*PRINCIPAL!$H$146*(1-(PRINCIPAL!$K$146/100)),IF(AND(PRINCIPAL!$H$146&lt;&gt;"",L534=PRINCIPAL!$L$146),VLOOKUP($X$516,'Banco de Dados'!$B$4:$J$50,8,FALSE)*PRINCIPAL!$H$146*(1-(PRINCIPAL!$M$146/100)),IF(AND(PRINCIPAL!$H$146&lt;&gt;"",L534=PRINCIPAL!$N$146),VLOOKUP($X$516,'Banco de Dados'!$B$4:$J$50,8,FALSE)*PRINCIPAL!$H$146*(1-(PRINCIPAL!$O$146/100)),IF(PRINCIPAL!$H$146&lt;&gt;"",VLOOKUP($X$516,'Banco de Dados'!$B$4:$J$50,8,FALSE)*PRINCIPAL!$H$146,IF(OR(L534=PRINCIPAL!$I$146,L534=PRINCIPAL!$I$146+PRINCIPAL!$I$146,L534=PRINCIPAL!$I$146+PRINCIPAL!$I$146+PRINCIPAL!$I$146),0,IF(L534=PRINCIPAL!$J$146,VLOOKUP($X$516,'Banco de Dados'!$B$4:$J$50,6,FALSE)*(1-(PRINCIPAL!$K$146/100)),IF(L534=PRINCIPAL!$L$146,VLOOKUP($X$516,'Banco de Dados'!$B$4:$J$50,6,FALSE)*(1-(PRINCIPAL!$M$146/100)),IF(L534=PRINCIPAL!$N$146,VLOOKUP($X$516,'Banco de Dados'!$B$4:$J$50,6,FALSE)*(1-(PRINCIPAL!$O$146/100)),VLOOKUP($X$516,'Banco de Dados'!$B$4:$J$50,6,FALSE)))))))))),"")</f>
        <v/>
      </c>
      <c r="X534" s="29" t="str">
        <f>IFERROR(W534*(IFERROR(VLOOKUP($X$516,'Banco de Dados'!$B$4:$J$50,4,FALSE),"ERRO")),"")</f>
        <v/>
      </c>
      <c r="Y534" s="29" t="str">
        <f t="shared" si="360"/>
        <v/>
      </c>
      <c r="Z534" s="103" t="str">
        <f>IFERROR(Y534*(C534*(PRINCIPAL!$G$146/100))*0.47*(44/12),"")</f>
        <v/>
      </c>
      <c r="AA534" s="111" t="str">
        <f t="shared" si="361"/>
        <v/>
      </c>
      <c r="AB534" s="30" t="str">
        <f>IFERROR(IF(AND(PRINCIPAL!$H$147&lt;&gt;"",OR(L534=PRINCIPAL!$I$147,L534=PRINCIPAL!$I$147+PRINCIPAL!$I$147,L534=PRINCIPAL!$I$147+PRINCIPAL!$I$147+PRINCIPAL!$I$147)),0,IF(AND(PRINCIPAL!$H$147&lt;&gt;"",L534=PRINCIPAL!$J$147),VLOOKUP($AC$516,'Banco de Dados'!$B$4:$J$50,8,FALSE)*PRINCIPAL!$H$147*(1-(PRINCIPAL!$K$147/100)),IF(AND(PRINCIPAL!$H$147&lt;&gt;"",L534=PRINCIPAL!$L$147),VLOOKUP($AC$516,'Banco de Dados'!$B$4:$J$50,8,FALSE)*PRINCIPAL!$H$147*(1-(PRINCIPAL!$M$147/100)),IF(AND(PRINCIPAL!$H$147&lt;&gt;"",L534=PRINCIPAL!$N$147),VLOOKUP($AC$516,'Banco de Dados'!$B$4:$J$50,8,FALSE)*PRINCIPAL!$H$147*(1-(PRINCIPAL!$O$147/100)),IF(PRINCIPAL!$H$147&lt;&gt;"",VLOOKUP($AC$516,'Banco de Dados'!$B$4:$J$50,8,FALSE)*PRINCIPAL!$H$147,IF(OR(L534=PRINCIPAL!$I$147,L534=PRINCIPAL!$I$147+PRINCIPAL!$I$147,L534=PRINCIPAL!$I$147+PRINCIPAL!$I$147+PRINCIPAL!$I$147),0,IF(L534=PRINCIPAL!$J$147,VLOOKUP($AC$516,'Banco de Dados'!$B$4:$J$50,6,FALSE)*(1-(PRINCIPAL!$K$147/100)),IF(L534=PRINCIPAL!$L$147,VLOOKUP($AC$516,'Banco de Dados'!$B$4:$J$50,6,FALSE)*(1-(PRINCIPAL!$M$147/100)),IF(L534=PRINCIPAL!$N$147,VLOOKUP($AC$516,'Banco de Dados'!$B$4:$J$50,6,FALSE)*(1-(PRINCIPAL!$O$147/100)),VLOOKUP($AC$516,'Banco de Dados'!$B$4:$J$50,6,FALSE)))))))))),"")</f>
        <v/>
      </c>
      <c r="AC534" s="29" t="str">
        <f>IFERROR(AB534*(IFERROR(VLOOKUP($AC$516,'Banco de Dados'!$B$4:$J$50,4,FALSE),"ERRO")),"")</f>
        <v/>
      </c>
      <c r="AD534" s="29" t="str">
        <f t="shared" si="351"/>
        <v/>
      </c>
      <c r="AE534" s="103" t="str">
        <f>IFERROR(AD534*(C534*(PRINCIPAL!$G$147/100))*0.47*(44/12),"")</f>
        <v/>
      </c>
      <c r="AF534" s="111" t="str">
        <f t="shared" si="352"/>
        <v/>
      </c>
      <c r="AG534" s="30" t="str">
        <f>IFERROR(IF(AND(PRINCIPAL!$H$148&lt;&gt;"",OR(L534=PRINCIPAL!$I$148,L534=PRINCIPAL!$I$148+PRINCIPAL!$I$148,L534=PRINCIPAL!$I$148+PRINCIPAL!$I$148+PRINCIPAL!$I$148)),0,IF(AND(PRINCIPAL!$H$148&lt;&gt;"",L534=PRINCIPAL!$J$148),VLOOKUP($AH$516,'Banco de Dados'!$B$4:$J$50,8,FALSE)*PRINCIPAL!$H$148*(1-(PRINCIPAL!$K$148/100)),IF(AND(PRINCIPAL!$H$148&lt;&gt;"",L534=PRINCIPAL!$L$148),VLOOKUP($AH$516,'Banco de Dados'!$B$4:$J$50,8,FALSE)*PRINCIPAL!$H$148*(1-(PRINCIPAL!$M$148/100)),IF(AND(PRINCIPAL!$H$148&lt;&gt;"",L534=PRINCIPAL!$N$148),VLOOKUP($AH$516,'Banco de Dados'!$B$4:$J$50,8,FALSE)*PRINCIPAL!$H$148*(1-(PRINCIPAL!$O$148/100)),IF(PRINCIPAL!$H$148&lt;&gt;"",VLOOKUP($AH$516,'Banco de Dados'!$B$4:$J$50,8,FALSE)*PRINCIPAL!$H$148,IF(OR(L534=PRINCIPAL!$I$148,L534=PRINCIPAL!$I$148+PRINCIPAL!$I$148,L534=PRINCIPAL!$I$148+PRINCIPAL!$I$148+PRINCIPAL!$I$148),0,IF(L534=PRINCIPAL!$J$148,VLOOKUP($AH$516,'Banco de Dados'!$B$4:$J$50,6,FALSE)*(1-(PRINCIPAL!$K$148/100)),IF(L534=PRINCIPAL!$L$148,VLOOKUP($AH$516,'Banco de Dados'!$B$4:$J$50,6,FALSE)*(1-(PRINCIPAL!$M$148/100)),IF(L534=PRINCIPAL!$N$148,VLOOKUP($AH$516,'Banco de Dados'!$B$4:$J$50,6,FALSE)*(1-(PRINCIPAL!$O$148/100)),VLOOKUP($AH$516,'Banco de Dados'!$B$4:$J$50,6,FALSE)))))))))),"")</f>
        <v/>
      </c>
      <c r="AH534" s="29" t="str">
        <f>IFERROR(AG534*(IFERROR(VLOOKUP($AH$516,'Banco de Dados'!$B$4:$J$50,4,FALSE),"ERRO")),"")</f>
        <v/>
      </c>
      <c r="AI534" s="29" t="str">
        <f t="shared" si="353"/>
        <v/>
      </c>
      <c r="AJ534" s="103" t="str">
        <f>IFERROR(AI534*(C534*(PRINCIPAL!$G$148/100))*0.47*(44/12),"")</f>
        <v/>
      </c>
      <c r="AK534" s="111" t="str">
        <f t="shared" si="362"/>
        <v/>
      </c>
      <c r="AL534" s="30" t="str">
        <f>IFERROR(IF(AND(PRINCIPAL!$H$149&lt;&gt;"",OR(L534=PRINCIPAL!$I$149,L534=PRINCIPAL!$I$149+PRINCIPAL!$I$149,L534=PRINCIPAL!$I$149+PRINCIPAL!$I$149+PRINCIPAL!$I$149)),0,IF(AND(PRINCIPAL!$H$149&lt;&gt;"",L534=PRINCIPAL!$J$149),VLOOKUP($AM$516,'Banco de Dados'!$B$4:$J$50,8,FALSE)*PRINCIPAL!$H$149*(1-(PRINCIPAL!$K$149/100)),IF(AND(PRINCIPAL!$H$149&lt;&gt;"",L534=PRINCIPAL!$L$149),VLOOKUP($AM$516,'Banco de Dados'!$B$4:$J$50,8,FALSE)*PRINCIPAL!$H$149*(1-(PRINCIPAL!$M$149/100)),IF(AND(PRINCIPAL!$H$149&lt;&gt;"",L534=PRINCIPAL!$N$149),VLOOKUP($AM$516,'Banco de Dados'!$B$4:$J$50,8,FALSE)*PRINCIPAL!$H$149*(1-(PRINCIPAL!$O$149/100)),IF(PRINCIPAL!$H$149&lt;&gt;"",VLOOKUP($AM$516,'Banco de Dados'!$B$4:$J$50,8,FALSE)*PRINCIPAL!$H$149,IF(OR(L534=PRINCIPAL!$I$149,L534=PRINCIPAL!$I$149+PRINCIPAL!$I$149,L534=PRINCIPAL!$I$149+PRINCIPAL!$I$149+PRINCIPAL!$I$149),0,IF(L534=PRINCIPAL!$J$149,VLOOKUP($AM$516,'Banco de Dados'!$B$4:$J$50,6,FALSE)*(1-(PRINCIPAL!$K$149/100)),IF(L534=PRINCIPAL!$L$149,VLOOKUP($AM$516,'Banco de Dados'!$B$4:$J$50,6,FALSE)*(1-(PRINCIPAL!$M$149/100)),IF(L534=PRINCIPAL!$N$149,VLOOKUP($AM$516,'Banco de Dados'!$B$4:$J$50,6,FALSE)*(1-(PRINCIPAL!$O$149/100)),VLOOKUP($AM$516,'Banco de Dados'!$B$4:$J$50,6,FALSE)))))))))),"")</f>
        <v/>
      </c>
      <c r="AM534" s="29" t="str">
        <f>IFERROR(AL534*(IFERROR(VLOOKUP($AM$516,'Banco de Dados'!$B$4:$J$50,4,FALSE),"ERRO")),"")</f>
        <v/>
      </c>
      <c r="AN534" s="29" t="str">
        <f t="shared" si="354"/>
        <v/>
      </c>
      <c r="AO534" s="103" t="str">
        <f>IFERROR(AN534*(C534*(PRINCIPAL!$G$149/100))*0.47*(44/12),"")</f>
        <v/>
      </c>
      <c r="AP534" s="111" t="str">
        <f t="shared" si="355"/>
        <v/>
      </c>
      <c r="AQ534" s="30" t="str">
        <f>IFERROR(IF(AND(PRINCIPAL!$H$150&lt;&gt;"",OR(L534=PRINCIPAL!$I$150,L534=PRINCIPAL!$I$150+PRINCIPAL!$I$150,L534=PRINCIPAL!$I$150+PRINCIPAL!$I$150+PRINCIPAL!$I$150)),0,IF(AND(PRINCIPAL!$H$150&lt;&gt;"",L534=PRINCIPAL!$J$150),VLOOKUP($AR$516,'Banco de Dados'!$B$4:$J$50,8,FALSE)*PRINCIPAL!$H$150*(1-(PRINCIPAL!$K$150/100)),IF(AND(PRINCIPAL!$H$150&lt;&gt;"",L534=PRINCIPAL!$L$150),VLOOKUP($AR$516,'Banco de Dados'!$B$4:$J$50,8,FALSE)*PRINCIPAL!$H$150*(1-(PRINCIPAL!$M$150/100)),IF(AND(PRINCIPAL!$H$150&lt;&gt;"",L534=PRINCIPAL!$N$150),VLOOKUP($AR$516,'Banco de Dados'!$B$4:$J$50,8,FALSE)*PRINCIPAL!$H$150*(1-(PRINCIPAL!$O$150/100)),IF(PRINCIPAL!$H$150&lt;&gt;"",VLOOKUP($AR$516,'Banco de Dados'!$B$4:$J$50,8,FALSE)*PRINCIPAL!$H$150,IF(OR(L534=PRINCIPAL!$I$150,L534=PRINCIPAL!$I$150+PRINCIPAL!$I$150,L534=PRINCIPAL!$I$150+PRINCIPAL!$I$150+PRINCIPAL!$I$150),0,IF(L534=PRINCIPAL!$J$150,VLOOKUP($AR$516,'Banco de Dados'!$B$4:$J$50,6,FALSE)*(1-(PRINCIPAL!$K$150/100)),IF(L534=PRINCIPAL!$L$150,VLOOKUP($AR$516,'Banco de Dados'!$B$4:$J$50,6,FALSE)*(1-(PRINCIPAL!$M$150/100)),IF(L534=PRINCIPAL!$N$150,VLOOKUP($AR$516,'Banco de Dados'!$B$4:$J$50,6,FALSE)*(1-(PRINCIPAL!$O$150/100)),VLOOKUP($AR$516,'Banco de Dados'!$B$4:$J$50,6,FALSE)))))))))),"")</f>
        <v/>
      </c>
      <c r="AR534" s="29" t="str">
        <f>IFERROR(AQ534*(IFERROR(VLOOKUP($AR$516,'Banco de Dados'!$B$4:$J$50,4,FALSE),"ERRO")),"")</f>
        <v/>
      </c>
      <c r="AS534" s="29" t="str">
        <f t="shared" si="356"/>
        <v/>
      </c>
      <c r="AT534" s="103" t="str">
        <f>IFERROR(AS534*(C534*(PRINCIPAL!$G$150/100))*0.47*(44/12),"")</f>
        <v/>
      </c>
      <c r="AU534" s="111" t="str">
        <f t="shared" si="357"/>
        <v/>
      </c>
      <c r="AV534" s="30" t="str">
        <f>IFERROR(IF(AND(PRINCIPAL!$H$151&lt;&gt;"",OR(L534=PRINCIPAL!$I$151,L534=PRINCIPAL!$I$151+PRINCIPAL!$I$151,L534=PRINCIPAL!$I$151+PRINCIPAL!$I$151+PRINCIPAL!$I$151)),0,IF(AND(PRINCIPAL!$H$151&lt;&gt;"",L534=PRINCIPAL!$J$151),VLOOKUP($AW$516,'Banco de Dados'!$B$4:$J$50,8,FALSE)*PRINCIPAL!$H$151*(1-(PRINCIPAL!$K$151/100)),IF(AND(PRINCIPAL!$H$151&lt;&gt;"",L534=PRINCIPAL!$L$151),VLOOKUP($AW$516,'Banco de Dados'!$B$4:$J$50,8,FALSE)*PRINCIPAL!$H$151*(1-(PRINCIPAL!$M$151/100)),IF(AND(PRINCIPAL!$H$151&lt;&gt;"",L534=PRINCIPAL!$N$151),VLOOKUP($AW$516,'Banco de Dados'!$B$4:$J$50,8,FALSE)*PRINCIPAL!$H$151*(1-(PRINCIPAL!$O$151/100)),IF(PRINCIPAL!$H$151&lt;&gt;"",VLOOKUP($AW$516,'Banco de Dados'!$B$4:$J$50,8,FALSE)*PRINCIPAL!$H$151,IF(OR(L534=PRINCIPAL!$I$151,L534=PRINCIPAL!$I$151+PRINCIPAL!$I$151,L534=PRINCIPAL!$I$151+PRINCIPAL!$I$151+PRINCIPAL!$I$151),0,IF(L534=PRINCIPAL!$J$151,VLOOKUP($AW$516,'Banco de Dados'!$B$4:$J$50,6,FALSE)*(1-(PRINCIPAL!$K$151/100)),IF(L534=PRINCIPAL!$L$151,VLOOKUP($AW$516,'Banco de Dados'!$B$4:$J$50,6,FALSE)*(1-(PRINCIPAL!$M$151/100)),IF(L534=PRINCIPAL!$N$151,VLOOKUP($AW$516,'Banco de Dados'!$B$4:$J$50,6,FALSE)*(1-(PRINCIPAL!$O$151/100)),VLOOKUP($AW$516,'Banco de Dados'!$B$4:$J$50,6,FALSE)))))))))),"")</f>
        <v/>
      </c>
      <c r="AW534" s="29" t="str">
        <f>IFERROR(AV534*(IFERROR(VLOOKUP($AW$516,'Banco de Dados'!$B$4:$J$50,4,FALSE),"ERRO")),"")</f>
        <v/>
      </c>
      <c r="AX534" s="29" t="str">
        <f t="shared" si="358"/>
        <v/>
      </c>
      <c r="AY534" s="103" t="str">
        <f>IFERROR(AX534*(C534*(PRINCIPAL!$G$151/100))*0.47*(44/12),"")</f>
        <v/>
      </c>
      <c r="AZ534" s="111" t="str">
        <f t="shared" si="363"/>
        <v/>
      </c>
      <c r="BA534" s="30" t="str">
        <f>IFERROR(IF(AND(PRINCIPAL!$H$152&lt;&gt;"",OR(L534=PRINCIPAL!$I$152,L534=PRINCIPAL!$I$152+PRINCIPAL!$I$152,L534=PRINCIPAL!$I$152+PRINCIPAL!$I$152+PRINCIPAL!$I$152)),0,IF(AND(PRINCIPAL!$H$152&lt;&gt;"",L534=PRINCIPAL!$J$152),VLOOKUP($BB$516,'Banco de Dados'!$B$4:$J$50,8,FALSE)*PRINCIPAL!$H$152*(1-(PRINCIPAL!$K$152/100)),IF(AND(PRINCIPAL!$H$152&lt;&gt;"",L534=PRINCIPAL!$L$152),VLOOKUP($BB$516,'Banco de Dados'!$B$4:$J$50,8,FALSE)*PRINCIPAL!$H$152*(1-(PRINCIPAL!$M$152/100)),IF(AND(PRINCIPAL!$H$152&lt;&gt;"",L534=PRINCIPAL!$N$152),VLOOKUP($BB$516,'Banco de Dados'!$B$4:$J$50,8,FALSE)*PRINCIPAL!$H$152*(1-(PRINCIPAL!$O$152/100)),IF(PRINCIPAL!$H$152&lt;&gt;"",VLOOKUP($BB$516,'Banco de Dados'!$B$4:$J$50,8,FALSE)*PRINCIPAL!$H$152,IF(OR(L534=PRINCIPAL!$I$152,L534=PRINCIPAL!$I$152+PRINCIPAL!$I$152,L534=PRINCIPAL!$I$152+PRINCIPAL!$I$152+PRINCIPAL!$I$152),0,IF(L534=PRINCIPAL!$J$152,VLOOKUP($BB$516,'Banco de Dados'!$B$4:$J$50,6,FALSE)*(1-(PRINCIPAL!$K$152/100)),IF(L534=PRINCIPAL!$L$152,VLOOKUP($BB$516,'Banco de Dados'!$B$4:$J$50,6,FALSE)*(1-(PRINCIPAL!$M$152/100)),IF(L534=PRINCIPAL!$N$152,VLOOKUP($BB$516,'Banco de Dados'!$B$4:$J$50,6,FALSE)*(1-(PRINCIPAL!$O$152/100)),VLOOKUP($BB$516,'Banco de Dados'!$B$4:$J$50,6,FALSE)))))))))),"")</f>
        <v/>
      </c>
      <c r="BB534" s="29" t="str">
        <f>IFERROR(BA534*(IFERROR(VLOOKUP($BB$516,'Banco de Dados'!$B$4:$J$50,4,FALSE),"ERRO")),"")</f>
        <v/>
      </c>
      <c r="BC534" s="29" t="str">
        <f t="shared" si="364"/>
        <v/>
      </c>
      <c r="BD534" s="103" t="str">
        <f>IFERROR(BC534*(C534*(PRINCIPAL!$G$152/100))*0.47*(44/12),"")</f>
        <v/>
      </c>
      <c r="BE534" s="111" t="str">
        <f t="shared" si="343"/>
        <v/>
      </c>
      <c r="BF534" s="30" t="str">
        <f>IFERROR(IF(AND(PRINCIPAL!$H$153&lt;&gt;"",OR(L534=PRINCIPAL!$I$153,L534=PRINCIPAL!$I$153+PRINCIPAL!$I$153,L534=PRINCIPAL!$I$153+PRINCIPAL!$I$153+PRINCIPAL!$I$153)),0,IF(AND(PRINCIPAL!$H$153&lt;&gt;"",L534=PRINCIPAL!$J$153),VLOOKUP($BG$516,'Banco de Dados'!$B$4:$J$50,8,FALSE)*PRINCIPAL!$H$153*(1-(PRINCIPAL!$K$153/100)),IF(AND(PRINCIPAL!$H$153&lt;&gt;"",L534=PRINCIPAL!$L$153),VLOOKUP($BG$516,'Banco de Dados'!$B$4:$J$50,8,FALSE)*PRINCIPAL!$H$153*(1-(PRINCIPAL!$M$153/100)),IF(AND(PRINCIPAL!$H$153&lt;&gt;"",L534=PRINCIPAL!$N$153),VLOOKUP($BG$516,'Banco de Dados'!$B$4:$J$50,8,FALSE)*PRINCIPAL!$H$153*(1-(PRINCIPAL!$O$153/100)),IF(PRINCIPAL!$H$153&lt;&gt;"",VLOOKUP($BG$516,'Banco de Dados'!$B$4:$J$50,8,FALSE)*PRINCIPAL!$H$153,IF(OR(L534=PRINCIPAL!$I$153,L534=PRINCIPAL!$I$153+PRINCIPAL!$I$153,L534=PRINCIPAL!$I$153+PRINCIPAL!$I$153+PRINCIPAL!$I$153),0,IF(L534=PRINCIPAL!$J$153,VLOOKUP($BG$516,'Banco de Dados'!$B$4:$J$50,6,FALSE)*(1-(PRINCIPAL!$K$153/100)),IF(L534=PRINCIPAL!$L$153,VLOOKUP($BG$516,'Banco de Dados'!$B$4:$J$50,6,FALSE)*(1-(PRINCIPAL!$M$153/100)),IF(L534=PRINCIPAL!$N$153,VLOOKUP($BG$516,'Banco de Dados'!$B$4:$J$50,6,FALSE)*(1-(PRINCIPAL!$O$153/100)),VLOOKUP($BG$516,'Banco de Dados'!$B$4:$J$50,6,FALSE)))))))))),"")</f>
        <v/>
      </c>
      <c r="BG534" s="29" t="str">
        <f>IFERROR(BF534*(IFERROR(VLOOKUP($BG$516,'Banco de Dados'!$B$4:$J$50,4,FALSE),"ERRO")),"")</f>
        <v/>
      </c>
      <c r="BH534" s="29" t="str">
        <f t="shared" si="359"/>
        <v/>
      </c>
      <c r="BI534" s="103" t="str">
        <f>IFERROR(BH534*(C534*(PRINCIPAL!$G$153/100))*0.47*(44/12),"")</f>
        <v/>
      </c>
      <c r="BJ534" s="102" t="str">
        <f t="shared" si="344"/>
        <v/>
      </c>
    </row>
    <row r="535" spans="2:62" ht="12.75" customHeight="1" x14ac:dyDescent="0.3">
      <c r="B535" s="326">
        <f t="shared" si="345"/>
        <v>2037</v>
      </c>
      <c r="C535" s="340"/>
      <c r="D535" s="1"/>
      <c r="E535" s="116">
        <v>17</v>
      </c>
      <c r="F535" s="24" t="str">
        <f>IFERROR(VLOOKUP($G$516,'Banco de Dados'!$B$4:$J$50,6,FALSE),"")</f>
        <v/>
      </c>
      <c r="G535" s="25" t="str">
        <f>IFERROR(F535*(IFERROR(VLOOKUP($G$516,'Banco de Dados'!$B$4:$J$50,4,FALSE),"ERRO")),"")</f>
        <v/>
      </c>
      <c r="H535" s="25" t="str">
        <f t="shared" si="346"/>
        <v/>
      </c>
      <c r="I535" s="103" t="str">
        <f t="shared" si="347"/>
        <v/>
      </c>
      <c r="J535" s="117" t="str">
        <f t="shared" si="348"/>
        <v/>
      </c>
      <c r="K535" s="1"/>
      <c r="L535" s="91">
        <v>17</v>
      </c>
      <c r="M535" s="24" t="str">
        <f>IFERROR(IF(AND(PRINCIPAL!$H$144&lt;&gt;"",OR(L535=PRINCIPAL!$I$144,L535=PRINCIPAL!$I$144+PRINCIPAL!$I$144,L535=PRINCIPAL!$I$144+PRINCIPAL!$I$144+PRINCIPAL!$I$144)),0,IF(AND(PRINCIPAL!$H$144&lt;&gt;"",L535=PRINCIPAL!$J$144),VLOOKUP($N$516,'Banco de Dados'!$B$4:$J$50,8,FALSE)*PRINCIPAL!$H$144*(1-(PRINCIPAL!$K$144/100)),IF(AND(PRINCIPAL!$H$144&lt;&gt;"",L535=PRINCIPAL!$L$144),VLOOKUP($N$516,'Banco de Dados'!$B$4:$J$50,8,FALSE)*PRINCIPAL!$H$144*(1-(PRINCIPAL!$M$144/100)),IF(AND(PRINCIPAL!$H$144&lt;&gt;"",L535=PRINCIPAL!$N$144),VLOOKUP($N$516,'Banco de Dados'!$B$4:$J$50,8,FALSE)*PRINCIPAL!$H$144*(1-(PRINCIPAL!$O$144/100)),IF(PRINCIPAL!$H$144&lt;&gt;"",VLOOKUP($N$516,'Banco de Dados'!$B$4:$J$50,8,FALSE)*PRINCIPAL!$H$144,IF(OR(L535=PRINCIPAL!$I$144,L535=PRINCIPAL!$I$144+PRINCIPAL!$I$144,L535=PRINCIPAL!$I$144+PRINCIPAL!$I$144+PRINCIPAL!$I$144),0,IF(L535=PRINCIPAL!$J$144,VLOOKUP($N$516,'Banco de Dados'!$B$4:$J$50,6,FALSE)*(1-(PRINCIPAL!$K$144/100)),IF(L535=PRINCIPAL!$L$144,VLOOKUP($N$516,'Banco de Dados'!$B$4:$J$50,6,FALSE)*(1-(PRINCIPAL!$M$144/100)),IF(L535=PRINCIPAL!$N$144,VLOOKUP($N$516,'Banco de Dados'!$B$4:$J$50,6,FALSE)*(1-(PRINCIPAL!$O$144/100)),VLOOKUP($N$516,'Banco de Dados'!$B$4:$J$50,6,FALSE)))))))))),"")</f>
        <v/>
      </c>
      <c r="N535" s="25" t="str">
        <f>IFERROR(M535*(IFERROR(VLOOKUP($N$516,'Banco de Dados'!$B$4:$J$50,4,FALSE),"ERRO")),"")</f>
        <v/>
      </c>
      <c r="O535" s="25" t="str">
        <f t="shared" si="349"/>
        <v/>
      </c>
      <c r="P535" s="103" t="str">
        <f>IFERROR(O535*(C535*(PRINCIPAL!$G$144/100))*0.47*(44/12),"")</f>
        <v/>
      </c>
      <c r="Q535" s="107" t="str">
        <f>IFERROR(Q534+P535,"")</f>
        <v/>
      </c>
      <c r="R535" s="29" t="str">
        <f>IFERROR(IF(AND(PRINCIPAL!$H$145&lt;&gt;"",OR(L535=PRINCIPAL!$I$145,L535=PRINCIPAL!$I$145+PRINCIPAL!$I$145,L535=PRINCIPAL!$I$145+PRINCIPAL!$I$145+PRINCIPAL!$I$145)),0,IF(AND(PRINCIPAL!$H$145&lt;&gt;"",L535=PRINCIPAL!$J$145),VLOOKUP($S$516,'Banco de Dados'!$B$4:$J$50,8,FALSE)*PRINCIPAL!$H$145*(1-(PRINCIPAL!$K$145/100)),IF(AND(PRINCIPAL!$H$145&lt;&gt;"",L535=PRINCIPAL!$L$145),VLOOKUP($S$516,'Banco de Dados'!$B$4:$J$50,8,FALSE)*PRINCIPAL!$H$145*(1-(PRINCIPAL!$M$145/100)),IF(AND(PRINCIPAL!$H$145&lt;&gt;"",L535=PRINCIPAL!$N$145),VLOOKUP($S$516,'Banco de Dados'!$B$4:$J$50,8,FALSE)*PRINCIPAL!$H$145*(1-(PRINCIPAL!$O$145/100)),IF(PRINCIPAL!$H$145&lt;&gt;"",VLOOKUP($S$516,'Banco de Dados'!$B$4:$J$50,8,FALSE)*PRINCIPAL!$H$145,IF(OR(L535=PRINCIPAL!$I$145,L535=PRINCIPAL!$I$145+PRINCIPAL!$I$145,L535=PRINCIPAL!$I$145+PRINCIPAL!$I$145+PRINCIPAL!$I$145),0,IF(L535=PRINCIPAL!$J$145,VLOOKUP($S$516,'Banco de Dados'!$B$4:$J$50,6,FALSE)*(1-(PRINCIPAL!$K$145/100)),IF(L535=PRINCIPAL!$L$145,VLOOKUP($S$516,'Banco de Dados'!$B$4:$J$50,6,FALSE)*(1-(PRINCIPAL!$M$145/100)),IF(L535=PRINCIPAL!$N$145,VLOOKUP($S$516,'Banco de Dados'!$B$4:$J$50,6,FALSE)*(1-(PRINCIPAL!$O$145/100)),VLOOKUP($S$516,'Banco de Dados'!$B$4:$J$50,6,FALSE)))))))))),"")</f>
        <v/>
      </c>
      <c r="S535" s="29" t="str">
        <f>IFERROR(R535*(IFERROR(VLOOKUP($S$516,'Banco de Dados'!$B$4:$J$50,4,FALSE),"ERRO")),"")</f>
        <v/>
      </c>
      <c r="T535" s="29" t="str">
        <f t="shared" si="366"/>
        <v/>
      </c>
      <c r="U535" s="103" t="str">
        <f>IFERROR(T535*(C535*(PRINCIPAL!$G$145/100))*0.47*(44/12),"")</f>
        <v/>
      </c>
      <c r="V535" s="103" t="str">
        <f t="shared" si="342"/>
        <v/>
      </c>
      <c r="W535" s="30" t="str">
        <f>IFERROR(IF(AND(PRINCIPAL!$H$146&lt;&gt;"",OR(L535=PRINCIPAL!$I$146,L535=PRINCIPAL!$I$146+PRINCIPAL!$I$146,L535=PRINCIPAL!$I$146+PRINCIPAL!$I$146+PRINCIPAL!$I$146)),0,IF(AND(PRINCIPAL!$H$146&lt;&gt;"",L535=PRINCIPAL!$J$146),VLOOKUP($X$516,'Banco de Dados'!$B$4:$J$50,8,FALSE)*PRINCIPAL!$H$146*(1-(PRINCIPAL!$K$146/100)),IF(AND(PRINCIPAL!$H$146&lt;&gt;"",L535=PRINCIPAL!$L$146),VLOOKUP($X$516,'Banco de Dados'!$B$4:$J$50,8,FALSE)*PRINCIPAL!$H$146*(1-(PRINCIPAL!$M$146/100)),IF(AND(PRINCIPAL!$H$146&lt;&gt;"",L535=PRINCIPAL!$N$146),VLOOKUP($X$516,'Banco de Dados'!$B$4:$J$50,8,FALSE)*PRINCIPAL!$H$146*(1-(PRINCIPAL!$O$146/100)),IF(PRINCIPAL!$H$146&lt;&gt;"",VLOOKUP($X$516,'Banco de Dados'!$B$4:$J$50,8,FALSE)*PRINCIPAL!$H$146,IF(OR(L535=PRINCIPAL!$I$146,L535=PRINCIPAL!$I$146+PRINCIPAL!$I$146,L535=PRINCIPAL!$I$146+PRINCIPAL!$I$146+PRINCIPAL!$I$146),0,IF(L535=PRINCIPAL!$J$146,VLOOKUP($X$516,'Banco de Dados'!$B$4:$J$50,6,FALSE)*(1-(PRINCIPAL!$K$146/100)),IF(L535=PRINCIPAL!$L$146,VLOOKUP($X$516,'Banco de Dados'!$B$4:$J$50,6,FALSE)*(1-(PRINCIPAL!$M$146/100)),IF(L535=PRINCIPAL!$N$146,VLOOKUP($X$516,'Banco de Dados'!$B$4:$J$50,6,FALSE)*(1-(PRINCIPAL!$O$146/100)),VLOOKUP($X$516,'Banco de Dados'!$B$4:$J$50,6,FALSE)))))))))),"")</f>
        <v/>
      </c>
      <c r="X535" s="29" t="str">
        <f>IFERROR(W535*(IFERROR(VLOOKUP($X$516,'Banco de Dados'!$B$4:$J$50,4,FALSE),"ERRO")),"")</f>
        <v/>
      </c>
      <c r="Y535" s="29" t="str">
        <f t="shared" si="360"/>
        <v/>
      </c>
      <c r="Z535" s="103" t="str">
        <f>IFERROR(Y535*(C535*(PRINCIPAL!$G$146/100))*0.47*(44/12),"")</f>
        <v/>
      </c>
      <c r="AA535" s="111" t="str">
        <f t="shared" si="361"/>
        <v/>
      </c>
      <c r="AB535" s="30" t="str">
        <f>IFERROR(IF(AND(PRINCIPAL!$H$147&lt;&gt;"",OR(L535=PRINCIPAL!$I$147,L535=PRINCIPAL!$I$147+PRINCIPAL!$I$147,L535=PRINCIPAL!$I$147+PRINCIPAL!$I$147+PRINCIPAL!$I$147)),0,IF(AND(PRINCIPAL!$H$147&lt;&gt;"",L535=PRINCIPAL!$J$147),VLOOKUP($AC$516,'Banco de Dados'!$B$4:$J$50,8,FALSE)*PRINCIPAL!$H$147*(1-(PRINCIPAL!$K$147/100)),IF(AND(PRINCIPAL!$H$147&lt;&gt;"",L535=PRINCIPAL!$L$147),VLOOKUP($AC$516,'Banco de Dados'!$B$4:$J$50,8,FALSE)*PRINCIPAL!$H$147*(1-(PRINCIPAL!$M$147/100)),IF(AND(PRINCIPAL!$H$147&lt;&gt;"",L535=PRINCIPAL!$N$147),VLOOKUP($AC$516,'Banco de Dados'!$B$4:$J$50,8,FALSE)*PRINCIPAL!$H$147*(1-(PRINCIPAL!$O$147/100)),IF(PRINCIPAL!$H$147&lt;&gt;"",VLOOKUP($AC$516,'Banco de Dados'!$B$4:$J$50,8,FALSE)*PRINCIPAL!$H$147,IF(OR(L535=PRINCIPAL!$I$147,L535=PRINCIPAL!$I$147+PRINCIPAL!$I$147,L535=PRINCIPAL!$I$147+PRINCIPAL!$I$147+PRINCIPAL!$I$147),0,IF(L535=PRINCIPAL!$J$147,VLOOKUP($AC$516,'Banco de Dados'!$B$4:$J$50,6,FALSE)*(1-(PRINCIPAL!$K$147/100)),IF(L535=PRINCIPAL!$L$147,VLOOKUP($AC$516,'Banco de Dados'!$B$4:$J$50,6,FALSE)*(1-(PRINCIPAL!$M$147/100)),IF(L535=PRINCIPAL!$N$147,VLOOKUP($AC$516,'Banco de Dados'!$B$4:$J$50,6,FALSE)*(1-(PRINCIPAL!$O$147/100)),VLOOKUP($AC$516,'Banco de Dados'!$B$4:$J$50,6,FALSE)))))))))),"")</f>
        <v/>
      </c>
      <c r="AC535" s="29" t="str">
        <f>IFERROR(AB535*(IFERROR(VLOOKUP($AC$516,'Banco de Dados'!$B$4:$J$50,4,FALSE),"ERRO")),"")</f>
        <v/>
      </c>
      <c r="AD535" s="29" t="str">
        <f t="shared" si="351"/>
        <v/>
      </c>
      <c r="AE535" s="103" t="str">
        <f>IFERROR(AD535*(C535*(PRINCIPAL!$G$147/100))*0.47*(44/12),"")</f>
        <v/>
      </c>
      <c r="AF535" s="111" t="str">
        <f t="shared" si="352"/>
        <v/>
      </c>
      <c r="AG535" s="30" t="str">
        <f>IFERROR(IF(AND(PRINCIPAL!$H$148&lt;&gt;"",OR(L535=PRINCIPAL!$I$148,L535=PRINCIPAL!$I$148+PRINCIPAL!$I$148,L535=PRINCIPAL!$I$148+PRINCIPAL!$I$148+PRINCIPAL!$I$148)),0,IF(AND(PRINCIPAL!$H$148&lt;&gt;"",L535=PRINCIPAL!$J$148),VLOOKUP($AH$516,'Banco de Dados'!$B$4:$J$50,8,FALSE)*PRINCIPAL!$H$148*(1-(PRINCIPAL!$K$148/100)),IF(AND(PRINCIPAL!$H$148&lt;&gt;"",L535=PRINCIPAL!$L$148),VLOOKUP($AH$516,'Banco de Dados'!$B$4:$J$50,8,FALSE)*PRINCIPAL!$H$148*(1-(PRINCIPAL!$M$148/100)),IF(AND(PRINCIPAL!$H$148&lt;&gt;"",L535=PRINCIPAL!$N$148),VLOOKUP($AH$516,'Banco de Dados'!$B$4:$J$50,8,FALSE)*PRINCIPAL!$H$148*(1-(PRINCIPAL!$O$148/100)),IF(PRINCIPAL!$H$148&lt;&gt;"",VLOOKUP($AH$516,'Banco de Dados'!$B$4:$J$50,8,FALSE)*PRINCIPAL!$H$148,IF(OR(L535=PRINCIPAL!$I$148,L535=PRINCIPAL!$I$148+PRINCIPAL!$I$148,L535=PRINCIPAL!$I$148+PRINCIPAL!$I$148+PRINCIPAL!$I$148),0,IF(L535=PRINCIPAL!$J$148,VLOOKUP($AH$516,'Banco de Dados'!$B$4:$J$50,6,FALSE)*(1-(PRINCIPAL!$K$148/100)),IF(L535=PRINCIPAL!$L$148,VLOOKUP($AH$516,'Banco de Dados'!$B$4:$J$50,6,FALSE)*(1-(PRINCIPAL!$M$148/100)),IF(L535=PRINCIPAL!$N$148,VLOOKUP($AH$516,'Banco de Dados'!$B$4:$J$50,6,FALSE)*(1-(PRINCIPAL!$O$148/100)),VLOOKUP($AH$516,'Banco de Dados'!$B$4:$J$50,6,FALSE)))))))))),"")</f>
        <v/>
      </c>
      <c r="AH535" s="29" t="str">
        <f>IFERROR(AG535*(IFERROR(VLOOKUP($AH$516,'Banco de Dados'!$B$4:$J$50,4,FALSE),"ERRO")),"")</f>
        <v/>
      </c>
      <c r="AI535" s="29" t="str">
        <f t="shared" si="353"/>
        <v/>
      </c>
      <c r="AJ535" s="103" t="str">
        <f>IFERROR(AI535*(C535*(PRINCIPAL!$G$148/100))*0.47*(44/12),"")</f>
        <v/>
      </c>
      <c r="AK535" s="111" t="str">
        <f t="shared" si="362"/>
        <v/>
      </c>
      <c r="AL535" s="30" t="str">
        <f>IFERROR(IF(AND(PRINCIPAL!$H$149&lt;&gt;"",OR(L535=PRINCIPAL!$I$149,L535=PRINCIPAL!$I$149+PRINCIPAL!$I$149,L535=PRINCIPAL!$I$149+PRINCIPAL!$I$149+PRINCIPAL!$I$149)),0,IF(AND(PRINCIPAL!$H$149&lt;&gt;"",L535=PRINCIPAL!$J$149),VLOOKUP($AM$516,'Banco de Dados'!$B$4:$J$50,8,FALSE)*PRINCIPAL!$H$149*(1-(PRINCIPAL!$K$149/100)),IF(AND(PRINCIPAL!$H$149&lt;&gt;"",L535=PRINCIPAL!$L$149),VLOOKUP($AM$516,'Banco de Dados'!$B$4:$J$50,8,FALSE)*PRINCIPAL!$H$149*(1-(PRINCIPAL!$M$149/100)),IF(AND(PRINCIPAL!$H$149&lt;&gt;"",L535=PRINCIPAL!$N$149),VLOOKUP($AM$516,'Banco de Dados'!$B$4:$J$50,8,FALSE)*PRINCIPAL!$H$149*(1-(PRINCIPAL!$O$149/100)),IF(PRINCIPAL!$H$149&lt;&gt;"",VLOOKUP($AM$516,'Banco de Dados'!$B$4:$J$50,8,FALSE)*PRINCIPAL!$H$149,IF(OR(L535=PRINCIPAL!$I$149,L535=PRINCIPAL!$I$149+PRINCIPAL!$I$149,L535=PRINCIPAL!$I$149+PRINCIPAL!$I$149+PRINCIPAL!$I$149),0,IF(L535=PRINCIPAL!$J$149,VLOOKUP($AM$516,'Banco de Dados'!$B$4:$J$50,6,FALSE)*(1-(PRINCIPAL!$K$149/100)),IF(L535=PRINCIPAL!$L$149,VLOOKUP($AM$516,'Banco de Dados'!$B$4:$J$50,6,FALSE)*(1-(PRINCIPAL!$M$149/100)),IF(L535=PRINCIPAL!$N$149,VLOOKUP($AM$516,'Banco de Dados'!$B$4:$J$50,6,FALSE)*(1-(PRINCIPAL!$O$149/100)),VLOOKUP($AM$516,'Banco de Dados'!$B$4:$J$50,6,FALSE)))))))))),"")</f>
        <v/>
      </c>
      <c r="AM535" s="29" t="str">
        <f>IFERROR(AL535*(IFERROR(VLOOKUP($AM$516,'Banco de Dados'!$B$4:$J$50,4,FALSE),"ERRO")),"")</f>
        <v/>
      </c>
      <c r="AN535" s="29" t="str">
        <f t="shared" si="354"/>
        <v/>
      </c>
      <c r="AO535" s="103" t="str">
        <f>IFERROR(AN535*(C535*(PRINCIPAL!$G$149/100))*0.47*(44/12),"")</f>
        <v/>
      </c>
      <c r="AP535" s="111" t="str">
        <f t="shared" si="355"/>
        <v/>
      </c>
      <c r="AQ535" s="30" t="str">
        <f>IFERROR(IF(AND(PRINCIPAL!$H$150&lt;&gt;"",OR(L535=PRINCIPAL!$I$150,L535=PRINCIPAL!$I$150+PRINCIPAL!$I$150,L535=PRINCIPAL!$I$150+PRINCIPAL!$I$150+PRINCIPAL!$I$150)),0,IF(AND(PRINCIPAL!$H$150&lt;&gt;"",L535=PRINCIPAL!$J$150),VLOOKUP($AR$516,'Banco de Dados'!$B$4:$J$50,8,FALSE)*PRINCIPAL!$H$150*(1-(PRINCIPAL!$K$150/100)),IF(AND(PRINCIPAL!$H$150&lt;&gt;"",L535=PRINCIPAL!$L$150),VLOOKUP($AR$516,'Banco de Dados'!$B$4:$J$50,8,FALSE)*PRINCIPAL!$H$150*(1-(PRINCIPAL!$M$150/100)),IF(AND(PRINCIPAL!$H$150&lt;&gt;"",L535=PRINCIPAL!$N$150),VLOOKUP($AR$516,'Banco de Dados'!$B$4:$J$50,8,FALSE)*PRINCIPAL!$H$150*(1-(PRINCIPAL!$O$150/100)),IF(PRINCIPAL!$H$150&lt;&gt;"",VLOOKUP($AR$516,'Banco de Dados'!$B$4:$J$50,8,FALSE)*PRINCIPAL!$H$150,IF(OR(L535=PRINCIPAL!$I$150,L535=PRINCIPAL!$I$150+PRINCIPAL!$I$150,L535=PRINCIPAL!$I$150+PRINCIPAL!$I$150+PRINCIPAL!$I$150),0,IF(L535=PRINCIPAL!$J$150,VLOOKUP($AR$516,'Banco de Dados'!$B$4:$J$50,6,FALSE)*(1-(PRINCIPAL!$K$150/100)),IF(L535=PRINCIPAL!$L$150,VLOOKUP($AR$516,'Banco de Dados'!$B$4:$J$50,6,FALSE)*(1-(PRINCIPAL!$M$150/100)),IF(L535=PRINCIPAL!$N$150,VLOOKUP($AR$516,'Banco de Dados'!$B$4:$J$50,6,FALSE)*(1-(PRINCIPAL!$O$150/100)),VLOOKUP($AR$516,'Banco de Dados'!$B$4:$J$50,6,FALSE)))))))))),"")</f>
        <v/>
      </c>
      <c r="AR535" s="29" t="str">
        <f>IFERROR(AQ535*(IFERROR(VLOOKUP($AR$516,'Banco de Dados'!$B$4:$J$50,4,FALSE),"ERRO")),"")</f>
        <v/>
      </c>
      <c r="AS535" s="29" t="str">
        <f t="shared" si="356"/>
        <v/>
      </c>
      <c r="AT535" s="103" t="str">
        <f>IFERROR(AS535*(C535*(PRINCIPAL!$G$150/100))*0.47*(44/12),"")</f>
        <v/>
      </c>
      <c r="AU535" s="111" t="str">
        <f t="shared" si="357"/>
        <v/>
      </c>
      <c r="AV535" s="30" t="str">
        <f>IFERROR(IF(AND(PRINCIPAL!$H$151&lt;&gt;"",OR(L535=PRINCIPAL!$I$151,L535=PRINCIPAL!$I$151+PRINCIPAL!$I$151,L535=PRINCIPAL!$I$151+PRINCIPAL!$I$151+PRINCIPAL!$I$151)),0,IF(AND(PRINCIPAL!$H$151&lt;&gt;"",L535=PRINCIPAL!$J$151),VLOOKUP($AW$516,'Banco de Dados'!$B$4:$J$50,8,FALSE)*PRINCIPAL!$H$151*(1-(PRINCIPAL!$K$151/100)),IF(AND(PRINCIPAL!$H$151&lt;&gt;"",L535=PRINCIPAL!$L$151),VLOOKUP($AW$516,'Banco de Dados'!$B$4:$J$50,8,FALSE)*PRINCIPAL!$H$151*(1-(PRINCIPAL!$M$151/100)),IF(AND(PRINCIPAL!$H$151&lt;&gt;"",L535=PRINCIPAL!$N$151),VLOOKUP($AW$516,'Banco de Dados'!$B$4:$J$50,8,FALSE)*PRINCIPAL!$H$151*(1-(PRINCIPAL!$O$151/100)),IF(PRINCIPAL!$H$151&lt;&gt;"",VLOOKUP($AW$516,'Banco de Dados'!$B$4:$J$50,8,FALSE)*PRINCIPAL!$H$151,IF(OR(L535=PRINCIPAL!$I$151,L535=PRINCIPAL!$I$151+PRINCIPAL!$I$151,L535=PRINCIPAL!$I$151+PRINCIPAL!$I$151+PRINCIPAL!$I$151),0,IF(L535=PRINCIPAL!$J$151,VLOOKUP($AW$516,'Banco de Dados'!$B$4:$J$50,6,FALSE)*(1-(PRINCIPAL!$K$151/100)),IF(L535=PRINCIPAL!$L$151,VLOOKUP($AW$516,'Banco de Dados'!$B$4:$J$50,6,FALSE)*(1-(PRINCIPAL!$M$151/100)),IF(L535=PRINCIPAL!$N$151,VLOOKUP($AW$516,'Banco de Dados'!$B$4:$J$50,6,FALSE)*(1-(PRINCIPAL!$O$151/100)),VLOOKUP($AW$516,'Banco de Dados'!$B$4:$J$50,6,FALSE)))))))))),"")</f>
        <v/>
      </c>
      <c r="AW535" s="29" t="str">
        <f>IFERROR(AV535*(IFERROR(VLOOKUP($AW$516,'Banco de Dados'!$B$4:$J$50,4,FALSE),"ERRO")),"")</f>
        <v/>
      </c>
      <c r="AX535" s="29" t="str">
        <f t="shared" si="358"/>
        <v/>
      </c>
      <c r="AY535" s="103" t="str">
        <f>IFERROR(AX535*(C535*(PRINCIPAL!$G$151/100))*0.47*(44/12),"")</f>
        <v/>
      </c>
      <c r="AZ535" s="111" t="str">
        <f t="shared" si="363"/>
        <v/>
      </c>
      <c r="BA535" s="30" t="str">
        <f>IFERROR(IF(AND(PRINCIPAL!$H$152&lt;&gt;"",OR(L535=PRINCIPAL!$I$152,L535=PRINCIPAL!$I$152+PRINCIPAL!$I$152,L535=PRINCIPAL!$I$152+PRINCIPAL!$I$152+PRINCIPAL!$I$152)),0,IF(AND(PRINCIPAL!$H$152&lt;&gt;"",L535=PRINCIPAL!$J$152),VLOOKUP($BB$516,'Banco de Dados'!$B$4:$J$50,8,FALSE)*PRINCIPAL!$H$152*(1-(PRINCIPAL!$K$152/100)),IF(AND(PRINCIPAL!$H$152&lt;&gt;"",L535=PRINCIPAL!$L$152),VLOOKUP($BB$516,'Banco de Dados'!$B$4:$J$50,8,FALSE)*PRINCIPAL!$H$152*(1-(PRINCIPAL!$M$152/100)),IF(AND(PRINCIPAL!$H$152&lt;&gt;"",L535=PRINCIPAL!$N$152),VLOOKUP($BB$516,'Banco de Dados'!$B$4:$J$50,8,FALSE)*PRINCIPAL!$H$152*(1-(PRINCIPAL!$O$152/100)),IF(PRINCIPAL!$H$152&lt;&gt;"",VLOOKUP($BB$516,'Banco de Dados'!$B$4:$J$50,8,FALSE)*PRINCIPAL!$H$152,IF(OR(L535=PRINCIPAL!$I$152,L535=PRINCIPAL!$I$152+PRINCIPAL!$I$152,L535=PRINCIPAL!$I$152+PRINCIPAL!$I$152+PRINCIPAL!$I$152),0,IF(L535=PRINCIPAL!$J$152,VLOOKUP($BB$516,'Banco de Dados'!$B$4:$J$50,6,FALSE)*(1-(PRINCIPAL!$K$152/100)),IF(L535=PRINCIPAL!$L$152,VLOOKUP($BB$516,'Banco de Dados'!$B$4:$J$50,6,FALSE)*(1-(PRINCIPAL!$M$152/100)),IF(L535=PRINCIPAL!$N$152,VLOOKUP($BB$516,'Banco de Dados'!$B$4:$J$50,6,FALSE)*(1-(PRINCIPAL!$O$152/100)),VLOOKUP($BB$516,'Banco de Dados'!$B$4:$J$50,6,FALSE)))))))))),"")</f>
        <v/>
      </c>
      <c r="BB535" s="29" t="str">
        <f>IFERROR(BA535*(IFERROR(VLOOKUP($BB$516,'Banco de Dados'!$B$4:$J$50,4,FALSE),"ERRO")),"")</f>
        <v/>
      </c>
      <c r="BC535" s="29" t="str">
        <f t="shared" si="364"/>
        <v/>
      </c>
      <c r="BD535" s="103" t="str">
        <f>IFERROR(BC535*(C535*(PRINCIPAL!$G$152/100))*0.47*(44/12),"")</f>
        <v/>
      </c>
      <c r="BE535" s="111" t="str">
        <f t="shared" si="343"/>
        <v/>
      </c>
      <c r="BF535" s="30" t="str">
        <f>IFERROR(IF(AND(PRINCIPAL!$H$153&lt;&gt;"",OR(L535=PRINCIPAL!$I$153,L535=PRINCIPAL!$I$153+PRINCIPAL!$I$153,L535=PRINCIPAL!$I$153+PRINCIPAL!$I$153+PRINCIPAL!$I$153)),0,IF(AND(PRINCIPAL!$H$153&lt;&gt;"",L535=PRINCIPAL!$J$153),VLOOKUP($BG$516,'Banco de Dados'!$B$4:$J$50,8,FALSE)*PRINCIPAL!$H$153*(1-(PRINCIPAL!$K$153/100)),IF(AND(PRINCIPAL!$H$153&lt;&gt;"",L535=PRINCIPAL!$L$153),VLOOKUP($BG$516,'Banco de Dados'!$B$4:$J$50,8,FALSE)*PRINCIPAL!$H$153*(1-(PRINCIPAL!$M$153/100)),IF(AND(PRINCIPAL!$H$153&lt;&gt;"",L535=PRINCIPAL!$N$153),VLOOKUP($BG$516,'Banco de Dados'!$B$4:$J$50,8,FALSE)*PRINCIPAL!$H$153*(1-(PRINCIPAL!$O$153/100)),IF(PRINCIPAL!$H$153&lt;&gt;"",VLOOKUP($BG$516,'Banco de Dados'!$B$4:$J$50,8,FALSE)*PRINCIPAL!$H$153,IF(OR(L535=PRINCIPAL!$I$153,L535=PRINCIPAL!$I$153+PRINCIPAL!$I$153,L535=PRINCIPAL!$I$153+PRINCIPAL!$I$153+PRINCIPAL!$I$153),0,IF(L535=PRINCIPAL!$J$153,VLOOKUP($BG$516,'Banco de Dados'!$B$4:$J$50,6,FALSE)*(1-(PRINCIPAL!$K$153/100)),IF(L535=PRINCIPAL!$L$153,VLOOKUP($BG$516,'Banco de Dados'!$B$4:$J$50,6,FALSE)*(1-(PRINCIPAL!$M$153/100)),IF(L535=PRINCIPAL!$N$153,VLOOKUP($BG$516,'Banco de Dados'!$B$4:$J$50,6,FALSE)*(1-(PRINCIPAL!$O$153/100)),VLOOKUP($BG$516,'Banco de Dados'!$B$4:$J$50,6,FALSE)))))))))),"")</f>
        <v/>
      </c>
      <c r="BG535" s="29" t="str">
        <f>IFERROR(BF535*(IFERROR(VLOOKUP($BG$516,'Banco de Dados'!$B$4:$J$50,4,FALSE),"ERRO")),"")</f>
        <v/>
      </c>
      <c r="BH535" s="29" t="str">
        <f t="shared" si="359"/>
        <v/>
      </c>
      <c r="BI535" s="103" t="str">
        <f>IFERROR(BH535*(C535*(PRINCIPAL!$G$153/100))*0.47*(44/12),"")</f>
        <v/>
      </c>
      <c r="BJ535" s="102" t="str">
        <f t="shared" si="344"/>
        <v/>
      </c>
    </row>
    <row r="536" spans="2:62" ht="12.75" customHeight="1" x14ac:dyDescent="0.3">
      <c r="B536" s="326">
        <f t="shared" si="345"/>
        <v>2038</v>
      </c>
      <c r="C536" s="340"/>
      <c r="D536" s="1"/>
      <c r="E536" s="116">
        <v>18</v>
      </c>
      <c r="F536" s="24" t="str">
        <f>IFERROR(VLOOKUP($G$516,'Banco de Dados'!$B$4:$J$50,6,FALSE),"")</f>
        <v/>
      </c>
      <c r="G536" s="25" t="str">
        <f>IFERROR(F536*(IFERROR(VLOOKUP($G$516,'Banco de Dados'!$B$4:$J$50,4,FALSE),"ERRO")),"")</f>
        <v/>
      </c>
      <c r="H536" s="25" t="str">
        <f t="shared" si="346"/>
        <v/>
      </c>
      <c r="I536" s="103" t="str">
        <f t="shared" si="347"/>
        <v/>
      </c>
      <c r="J536" s="117" t="str">
        <f t="shared" si="348"/>
        <v/>
      </c>
      <c r="K536" s="1"/>
      <c r="L536" s="91">
        <v>18</v>
      </c>
      <c r="M536" s="24" t="str">
        <f>IFERROR(IF(AND(PRINCIPAL!$H$144&lt;&gt;"",OR(L536=PRINCIPAL!$I$144,L536=PRINCIPAL!$I$144+PRINCIPAL!$I$144,L536=PRINCIPAL!$I$144+PRINCIPAL!$I$144+PRINCIPAL!$I$144)),0,IF(AND(PRINCIPAL!$H$144&lt;&gt;"",L536=PRINCIPAL!$J$144),VLOOKUP($N$516,'Banco de Dados'!$B$4:$J$50,8,FALSE)*PRINCIPAL!$H$144*(1-(PRINCIPAL!$K$144/100)),IF(AND(PRINCIPAL!$H$144&lt;&gt;"",L536=PRINCIPAL!$L$144),VLOOKUP($N$516,'Banco de Dados'!$B$4:$J$50,8,FALSE)*PRINCIPAL!$H$144*(1-(PRINCIPAL!$M$144/100)),IF(AND(PRINCIPAL!$H$144&lt;&gt;"",L536=PRINCIPAL!$N$144),VLOOKUP($N$516,'Banco de Dados'!$B$4:$J$50,8,FALSE)*PRINCIPAL!$H$144*(1-(PRINCIPAL!$O$144/100)),IF(PRINCIPAL!$H$144&lt;&gt;"",VLOOKUP($N$516,'Banco de Dados'!$B$4:$J$50,8,FALSE)*PRINCIPAL!$H$144,IF(OR(L536=PRINCIPAL!$I$144,L536=PRINCIPAL!$I$144+PRINCIPAL!$I$144,L536=PRINCIPAL!$I$144+PRINCIPAL!$I$144+PRINCIPAL!$I$144),0,IF(L536=PRINCIPAL!$J$144,VLOOKUP($N$516,'Banco de Dados'!$B$4:$J$50,6,FALSE)*(1-(PRINCIPAL!$K$144/100)),IF(L536=PRINCIPAL!$L$144,VLOOKUP($N$516,'Banco de Dados'!$B$4:$J$50,6,FALSE)*(1-(PRINCIPAL!$M$144/100)),IF(L536=PRINCIPAL!$N$144,VLOOKUP($N$516,'Banco de Dados'!$B$4:$J$50,6,FALSE)*(1-(PRINCIPAL!$O$144/100)),VLOOKUP($N$516,'Banco de Dados'!$B$4:$J$50,6,FALSE)))))))))),"")</f>
        <v/>
      </c>
      <c r="N536" s="25" t="str">
        <f>IFERROR(M536*(IFERROR(VLOOKUP($N$516,'Banco de Dados'!$B$4:$J$50,4,FALSE),"ERRO")),"")</f>
        <v/>
      </c>
      <c r="O536" s="25" t="str">
        <f t="shared" si="349"/>
        <v/>
      </c>
      <c r="P536" s="103" t="str">
        <f>IFERROR(O536*(C536*(PRINCIPAL!$G$144/100))*0.47*(44/12),"")</f>
        <v/>
      </c>
      <c r="Q536" s="107" t="str">
        <f>IFERROR(Q535+P536,"")</f>
        <v/>
      </c>
      <c r="R536" s="29" t="str">
        <f>IFERROR(IF(AND(PRINCIPAL!$H$145&lt;&gt;"",OR(L536=PRINCIPAL!$I$145,L536=PRINCIPAL!$I$145+PRINCIPAL!$I$145,L536=PRINCIPAL!$I$145+PRINCIPAL!$I$145+PRINCIPAL!$I$145)),0,IF(AND(PRINCIPAL!$H$145&lt;&gt;"",L536=PRINCIPAL!$J$145),VLOOKUP($S$516,'Banco de Dados'!$B$4:$J$50,8,FALSE)*PRINCIPAL!$H$145*(1-(PRINCIPAL!$K$145/100)),IF(AND(PRINCIPAL!$H$145&lt;&gt;"",L536=PRINCIPAL!$L$145),VLOOKUP($S$516,'Banco de Dados'!$B$4:$J$50,8,FALSE)*PRINCIPAL!$H$145*(1-(PRINCIPAL!$M$145/100)),IF(AND(PRINCIPAL!$H$145&lt;&gt;"",L536=PRINCIPAL!$N$145),VLOOKUP($S$516,'Banco de Dados'!$B$4:$J$50,8,FALSE)*PRINCIPAL!$H$145*(1-(PRINCIPAL!$O$145/100)),IF(PRINCIPAL!$H$145&lt;&gt;"",VLOOKUP($S$516,'Banco de Dados'!$B$4:$J$50,8,FALSE)*PRINCIPAL!$H$145,IF(OR(L536=PRINCIPAL!$I$145,L536=PRINCIPAL!$I$145+PRINCIPAL!$I$145,L536=PRINCIPAL!$I$145+PRINCIPAL!$I$145+PRINCIPAL!$I$145),0,IF(L536=PRINCIPAL!$J$145,VLOOKUP($S$516,'Banco de Dados'!$B$4:$J$50,6,FALSE)*(1-(PRINCIPAL!$K$145/100)),IF(L536=PRINCIPAL!$L$145,VLOOKUP($S$516,'Banco de Dados'!$B$4:$J$50,6,FALSE)*(1-(PRINCIPAL!$M$145/100)),IF(L536=PRINCIPAL!$N$145,VLOOKUP($S$516,'Banco de Dados'!$B$4:$J$50,6,FALSE)*(1-(PRINCIPAL!$O$145/100)),VLOOKUP($S$516,'Banco de Dados'!$B$4:$J$50,6,FALSE)))))))))),"")</f>
        <v/>
      </c>
      <c r="S536" s="29" t="str">
        <f>IFERROR(R536*(IFERROR(VLOOKUP($S$516,'Banco de Dados'!$B$4:$J$50,4,FALSE),"ERRO")),"")</f>
        <v/>
      </c>
      <c r="T536" s="29" t="str">
        <f t="shared" si="366"/>
        <v/>
      </c>
      <c r="U536" s="103" t="str">
        <f>IFERROR(T536*(C536*(PRINCIPAL!$G$145/100))*0.47*(44/12),"")</f>
        <v/>
      </c>
      <c r="V536" s="103" t="str">
        <f t="shared" si="342"/>
        <v/>
      </c>
      <c r="W536" s="30" t="str">
        <f>IFERROR(IF(AND(PRINCIPAL!$H$146&lt;&gt;"",OR(L536=PRINCIPAL!$I$146,L536=PRINCIPAL!$I$146+PRINCIPAL!$I$146,L536=PRINCIPAL!$I$146+PRINCIPAL!$I$146+PRINCIPAL!$I$146)),0,IF(AND(PRINCIPAL!$H$146&lt;&gt;"",L536=PRINCIPAL!$J$146),VLOOKUP($X$516,'Banco de Dados'!$B$4:$J$50,8,FALSE)*PRINCIPAL!$H$146*(1-(PRINCIPAL!$K$146/100)),IF(AND(PRINCIPAL!$H$146&lt;&gt;"",L536=PRINCIPAL!$L$146),VLOOKUP($X$516,'Banco de Dados'!$B$4:$J$50,8,FALSE)*PRINCIPAL!$H$146*(1-(PRINCIPAL!$M$146/100)),IF(AND(PRINCIPAL!$H$146&lt;&gt;"",L536=PRINCIPAL!$N$146),VLOOKUP($X$516,'Banco de Dados'!$B$4:$J$50,8,FALSE)*PRINCIPAL!$H$146*(1-(PRINCIPAL!$O$146/100)),IF(PRINCIPAL!$H$146&lt;&gt;"",VLOOKUP($X$516,'Banco de Dados'!$B$4:$J$50,8,FALSE)*PRINCIPAL!$H$146,IF(OR(L536=PRINCIPAL!$I$146,L536=PRINCIPAL!$I$146+PRINCIPAL!$I$146,L536=PRINCIPAL!$I$146+PRINCIPAL!$I$146+PRINCIPAL!$I$146),0,IF(L536=PRINCIPAL!$J$146,VLOOKUP($X$516,'Banco de Dados'!$B$4:$J$50,6,FALSE)*(1-(PRINCIPAL!$K$146/100)),IF(L536=PRINCIPAL!$L$146,VLOOKUP($X$516,'Banco de Dados'!$B$4:$J$50,6,FALSE)*(1-(PRINCIPAL!$M$146/100)),IF(L536=PRINCIPAL!$N$146,VLOOKUP($X$516,'Banco de Dados'!$B$4:$J$50,6,FALSE)*(1-(PRINCIPAL!$O$146/100)),VLOOKUP($X$516,'Banco de Dados'!$B$4:$J$50,6,FALSE)))))))))),"")</f>
        <v/>
      </c>
      <c r="X536" s="29" t="str">
        <f>IFERROR(W536*(IFERROR(VLOOKUP($X$516,'Banco de Dados'!$B$4:$J$50,4,FALSE),"ERRO")),"")</f>
        <v/>
      </c>
      <c r="Y536" s="29" t="str">
        <f t="shared" si="360"/>
        <v/>
      </c>
      <c r="Z536" s="103" t="str">
        <f>IFERROR(Y536*(C536*(PRINCIPAL!$G$146/100))*0.47*(44/12),"")</f>
        <v/>
      </c>
      <c r="AA536" s="111" t="str">
        <f t="shared" si="361"/>
        <v/>
      </c>
      <c r="AB536" s="30" t="str">
        <f>IFERROR(IF(AND(PRINCIPAL!$H$147&lt;&gt;"",OR(L536=PRINCIPAL!$I$147,L536=PRINCIPAL!$I$147+PRINCIPAL!$I$147,L536=PRINCIPAL!$I$147+PRINCIPAL!$I$147+PRINCIPAL!$I$147)),0,IF(AND(PRINCIPAL!$H$147&lt;&gt;"",L536=PRINCIPAL!$J$147),VLOOKUP($AC$516,'Banco de Dados'!$B$4:$J$50,8,FALSE)*PRINCIPAL!$H$147*(1-(PRINCIPAL!$K$147/100)),IF(AND(PRINCIPAL!$H$147&lt;&gt;"",L536=PRINCIPAL!$L$147),VLOOKUP($AC$516,'Banco de Dados'!$B$4:$J$50,8,FALSE)*PRINCIPAL!$H$147*(1-(PRINCIPAL!$M$147/100)),IF(AND(PRINCIPAL!$H$147&lt;&gt;"",L536=PRINCIPAL!$N$147),VLOOKUP($AC$516,'Banco de Dados'!$B$4:$J$50,8,FALSE)*PRINCIPAL!$H$147*(1-(PRINCIPAL!$O$147/100)),IF(PRINCIPAL!$H$147&lt;&gt;"",VLOOKUP($AC$516,'Banco de Dados'!$B$4:$J$50,8,FALSE)*PRINCIPAL!$H$147,IF(OR(L536=PRINCIPAL!$I$147,L536=PRINCIPAL!$I$147+PRINCIPAL!$I$147,L536=PRINCIPAL!$I$147+PRINCIPAL!$I$147+PRINCIPAL!$I$147),0,IF(L536=PRINCIPAL!$J$147,VLOOKUP($AC$516,'Banco de Dados'!$B$4:$J$50,6,FALSE)*(1-(PRINCIPAL!$K$147/100)),IF(L536=PRINCIPAL!$L$147,VLOOKUP($AC$516,'Banco de Dados'!$B$4:$J$50,6,FALSE)*(1-(PRINCIPAL!$M$147/100)),IF(L536=PRINCIPAL!$N$147,VLOOKUP($AC$516,'Banco de Dados'!$B$4:$J$50,6,FALSE)*(1-(PRINCIPAL!$O$147/100)),VLOOKUP($AC$516,'Banco de Dados'!$B$4:$J$50,6,FALSE)))))))))),"")</f>
        <v/>
      </c>
      <c r="AC536" s="29" t="str">
        <f>IFERROR(AB536*(IFERROR(VLOOKUP($AC$516,'Banco de Dados'!$B$4:$J$50,4,FALSE),"ERRO")),"")</f>
        <v/>
      </c>
      <c r="AD536" s="29" t="str">
        <f t="shared" si="351"/>
        <v/>
      </c>
      <c r="AE536" s="103" t="str">
        <f>IFERROR(AD536*(C536*(PRINCIPAL!$G$147/100))*0.47*(44/12),"")</f>
        <v/>
      </c>
      <c r="AF536" s="111" t="str">
        <f t="shared" si="352"/>
        <v/>
      </c>
      <c r="AG536" s="30" t="str">
        <f>IFERROR(IF(AND(PRINCIPAL!$H$148&lt;&gt;"",OR(L536=PRINCIPAL!$I$148,L536=PRINCIPAL!$I$148+PRINCIPAL!$I$148,L536=PRINCIPAL!$I$148+PRINCIPAL!$I$148+PRINCIPAL!$I$148)),0,IF(AND(PRINCIPAL!$H$148&lt;&gt;"",L536=PRINCIPAL!$J$148),VLOOKUP($AH$516,'Banco de Dados'!$B$4:$J$50,8,FALSE)*PRINCIPAL!$H$148*(1-(PRINCIPAL!$K$148/100)),IF(AND(PRINCIPAL!$H$148&lt;&gt;"",L536=PRINCIPAL!$L$148),VLOOKUP($AH$516,'Banco de Dados'!$B$4:$J$50,8,FALSE)*PRINCIPAL!$H$148*(1-(PRINCIPAL!$M$148/100)),IF(AND(PRINCIPAL!$H$148&lt;&gt;"",L536=PRINCIPAL!$N$148),VLOOKUP($AH$516,'Banco de Dados'!$B$4:$J$50,8,FALSE)*PRINCIPAL!$H$148*(1-(PRINCIPAL!$O$148/100)),IF(PRINCIPAL!$H$148&lt;&gt;"",VLOOKUP($AH$516,'Banco de Dados'!$B$4:$J$50,8,FALSE)*PRINCIPAL!$H$148,IF(OR(L536=PRINCIPAL!$I$148,L536=PRINCIPAL!$I$148+PRINCIPAL!$I$148,L536=PRINCIPAL!$I$148+PRINCIPAL!$I$148+PRINCIPAL!$I$148),0,IF(L536=PRINCIPAL!$J$148,VLOOKUP($AH$516,'Banco de Dados'!$B$4:$J$50,6,FALSE)*(1-(PRINCIPAL!$K$148/100)),IF(L536=PRINCIPAL!$L$148,VLOOKUP($AH$516,'Banco de Dados'!$B$4:$J$50,6,FALSE)*(1-(PRINCIPAL!$M$148/100)),IF(L536=PRINCIPAL!$N$148,VLOOKUP($AH$516,'Banco de Dados'!$B$4:$J$50,6,FALSE)*(1-(PRINCIPAL!$O$148/100)),VLOOKUP($AH$516,'Banco de Dados'!$B$4:$J$50,6,FALSE)))))))))),"")</f>
        <v/>
      </c>
      <c r="AH536" s="29" t="str">
        <f>IFERROR(AG536*(IFERROR(VLOOKUP($AH$516,'Banco de Dados'!$B$4:$J$50,4,FALSE),"ERRO")),"")</f>
        <v/>
      </c>
      <c r="AI536" s="29" t="str">
        <f t="shared" si="353"/>
        <v/>
      </c>
      <c r="AJ536" s="103" t="str">
        <f>IFERROR(AI536*(C536*(PRINCIPAL!$G$148/100))*0.47*(44/12),"")</f>
        <v/>
      </c>
      <c r="AK536" s="111" t="str">
        <f t="shared" si="362"/>
        <v/>
      </c>
      <c r="AL536" s="30" t="str">
        <f>IFERROR(IF(AND(PRINCIPAL!$H$149&lt;&gt;"",OR(L536=PRINCIPAL!$I$149,L536=PRINCIPAL!$I$149+PRINCIPAL!$I$149,L536=PRINCIPAL!$I$149+PRINCIPAL!$I$149+PRINCIPAL!$I$149)),0,IF(AND(PRINCIPAL!$H$149&lt;&gt;"",L536=PRINCIPAL!$J$149),VLOOKUP($AM$516,'Banco de Dados'!$B$4:$J$50,8,FALSE)*PRINCIPAL!$H$149*(1-(PRINCIPAL!$K$149/100)),IF(AND(PRINCIPAL!$H$149&lt;&gt;"",L536=PRINCIPAL!$L$149),VLOOKUP($AM$516,'Banco de Dados'!$B$4:$J$50,8,FALSE)*PRINCIPAL!$H$149*(1-(PRINCIPAL!$M$149/100)),IF(AND(PRINCIPAL!$H$149&lt;&gt;"",L536=PRINCIPAL!$N$149),VLOOKUP($AM$516,'Banco de Dados'!$B$4:$J$50,8,FALSE)*PRINCIPAL!$H$149*(1-(PRINCIPAL!$O$149/100)),IF(PRINCIPAL!$H$149&lt;&gt;"",VLOOKUP($AM$516,'Banco de Dados'!$B$4:$J$50,8,FALSE)*PRINCIPAL!$H$149,IF(OR(L536=PRINCIPAL!$I$149,L536=PRINCIPAL!$I$149+PRINCIPAL!$I$149,L536=PRINCIPAL!$I$149+PRINCIPAL!$I$149+PRINCIPAL!$I$149),0,IF(L536=PRINCIPAL!$J$149,VLOOKUP($AM$516,'Banco de Dados'!$B$4:$J$50,6,FALSE)*(1-(PRINCIPAL!$K$149/100)),IF(L536=PRINCIPAL!$L$149,VLOOKUP($AM$516,'Banco de Dados'!$B$4:$J$50,6,FALSE)*(1-(PRINCIPAL!$M$149/100)),IF(L536=PRINCIPAL!$N$149,VLOOKUP($AM$516,'Banco de Dados'!$B$4:$J$50,6,FALSE)*(1-(PRINCIPAL!$O$149/100)),VLOOKUP($AM$516,'Banco de Dados'!$B$4:$J$50,6,FALSE)))))))))),"")</f>
        <v/>
      </c>
      <c r="AM536" s="29" t="str">
        <f>IFERROR(AL536*(IFERROR(VLOOKUP($AM$516,'Banco de Dados'!$B$4:$J$50,4,FALSE),"ERRO")),"")</f>
        <v/>
      </c>
      <c r="AN536" s="29" t="str">
        <f t="shared" si="354"/>
        <v/>
      </c>
      <c r="AO536" s="103" t="str">
        <f>IFERROR(AN536*(C536*(PRINCIPAL!$G$149/100))*0.47*(44/12),"")</f>
        <v/>
      </c>
      <c r="AP536" s="111" t="str">
        <f t="shared" si="355"/>
        <v/>
      </c>
      <c r="AQ536" s="30" t="str">
        <f>IFERROR(IF(AND(PRINCIPAL!$H$150&lt;&gt;"",OR(L536=PRINCIPAL!$I$150,L536=PRINCIPAL!$I$150+PRINCIPAL!$I$150,L536=PRINCIPAL!$I$150+PRINCIPAL!$I$150+PRINCIPAL!$I$150)),0,IF(AND(PRINCIPAL!$H$150&lt;&gt;"",L536=PRINCIPAL!$J$150),VLOOKUP($AR$516,'Banco de Dados'!$B$4:$J$50,8,FALSE)*PRINCIPAL!$H$150*(1-(PRINCIPAL!$K$150/100)),IF(AND(PRINCIPAL!$H$150&lt;&gt;"",L536=PRINCIPAL!$L$150),VLOOKUP($AR$516,'Banco de Dados'!$B$4:$J$50,8,FALSE)*PRINCIPAL!$H$150*(1-(PRINCIPAL!$M$150/100)),IF(AND(PRINCIPAL!$H$150&lt;&gt;"",L536=PRINCIPAL!$N$150),VLOOKUP($AR$516,'Banco de Dados'!$B$4:$J$50,8,FALSE)*PRINCIPAL!$H$150*(1-(PRINCIPAL!$O$150/100)),IF(PRINCIPAL!$H$150&lt;&gt;"",VLOOKUP($AR$516,'Banco de Dados'!$B$4:$J$50,8,FALSE)*PRINCIPAL!$H$150,IF(OR(L536=PRINCIPAL!$I$150,L536=PRINCIPAL!$I$150+PRINCIPAL!$I$150,L536=PRINCIPAL!$I$150+PRINCIPAL!$I$150+PRINCIPAL!$I$150),0,IF(L536=PRINCIPAL!$J$150,VLOOKUP($AR$516,'Banco de Dados'!$B$4:$J$50,6,FALSE)*(1-(PRINCIPAL!$K$150/100)),IF(L536=PRINCIPAL!$L$150,VLOOKUP($AR$516,'Banco de Dados'!$B$4:$J$50,6,FALSE)*(1-(PRINCIPAL!$M$150/100)),IF(L536=PRINCIPAL!$N$150,VLOOKUP($AR$516,'Banco de Dados'!$B$4:$J$50,6,FALSE)*(1-(PRINCIPAL!$O$150/100)),VLOOKUP($AR$516,'Banco de Dados'!$B$4:$J$50,6,FALSE)))))))))),"")</f>
        <v/>
      </c>
      <c r="AR536" s="29" t="str">
        <f>IFERROR(AQ536*(IFERROR(VLOOKUP($AR$516,'Banco de Dados'!$B$4:$J$50,4,FALSE),"ERRO")),"")</f>
        <v/>
      </c>
      <c r="AS536" s="29" t="str">
        <f t="shared" si="356"/>
        <v/>
      </c>
      <c r="AT536" s="103" t="str">
        <f>IFERROR(AS536*(C536*(PRINCIPAL!$G$150/100))*0.47*(44/12),"")</f>
        <v/>
      </c>
      <c r="AU536" s="111" t="str">
        <f t="shared" si="357"/>
        <v/>
      </c>
      <c r="AV536" s="30" t="str">
        <f>IFERROR(IF(AND(PRINCIPAL!$H$151&lt;&gt;"",OR(L536=PRINCIPAL!$I$151,L536=PRINCIPAL!$I$151+PRINCIPAL!$I$151,L536=PRINCIPAL!$I$151+PRINCIPAL!$I$151+PRINCIPAL!$I$151)),0,IF(AND(PRINCIPAL!$H$151&lt;&gt;"",L536=PRINCIPAL!$J$151),VLOOKUP($AW$516,'Banco de Dados'!$B$4:$J$50,8,FALSE)*PRINCIPAL!$H$151*(1-(PRINCIPAL!$K$151/100)),IF(AND(PRINCIPAL!$H$151&lt;&gt;"",L536=PRINCIPAL!$L$151),VLOOKUP($AW$516,'Banco de Dados'!$B$4:$J$50,8,FALSE)*PRINCIPAL!$H$151*(1-(PRINCIPAL!$M$151/100)),IF(AND(PRINCIPAL!$H$151&lt;&gt;"",L536=PRINCIPAL!$N$151),VLOOKUP($AW$516,'Banco de Dados'!$B$4:$J$50,8,FALSE)*PRINCIPAL!$H$151*(1-(PRINCIPAL!$O$151/100)),IF(PRINCIPAL!$H$151&lt;&gt;"",VLOOKUP($AW$516,'Banco de Dados'!$B$4:$J$50,8,FALSE)*PRINCIPAL!$H$151,IF(OR(L536=PRINCIPAL!$I$151,L536=PRINCIPAL!$I$151+PRINCIPAL!$I$151,L536=PRINCIPAL!$I$151+PRINCIPAL!$I$151+PRINCIPAL!$I$151),0,IF(L536=PRINCIPAL!$J$151,VLOOKUP($AW$516,'Banco de Dados'!$B$4:$J$50,6,FALSE)*(1-(PRINCIPAL!$K$151/100)),IF(L536=PRINCIPAL!$L$151,VLOOKUP($AW$516,'Banco de Dados'!$B$4:$J$50,6,FALSE)*(1-(PRINCIPAL!$M$151/100)),IF(L536=PRINCIPAL!$N$151,VLOOKUP($AW$516,'Banco de Dados'!$B$4:$J$50,6,FALSE)*(1-(PRINCIPAL!$O$151/100)),VLOOKUP($AW$516,'Banco de Dados'!$B$4:$J$50,6,FALSE)))))))))),"")</f>
        <v/>
      </c>
      <c r="AW536" s="29" t="str">
        <f>IFERROR(AV536*(IFERROR(VLOOKUP($AW$516,'Banco de Dados'!$B$4:$J$50,4,FALSE),"ERRO")),"")</f>
        <v/>
      </c>
      <c r="AX536" s="29" t="str">
        <f t="shared" si="358"/>
        <v/>
      </c>
      <c r="AY536" s="103" t="str">
        <f>IFERROR(AX536*(C536*(PRINCIPAL!$G$151/100))*0.47*(44/12),"")</f>
        <v/>
      </c>
      <c r="AZ536" s="111" t="str">
        <f t="shared" si="363"/>
        <v/>
      </c>
      <c r="BA536" s="30" t="str">
        <f>IFERROR(IF(AND(PRINCIPAL!$H$152&lt;&gt;"",OR(L536=PRINCIPAL!$I$152,L536=PRINCIPAL!$I$152+PRINCIPAL!$I$152,L536=PRINCIPAL!$I$152+PRINCIPAL!$I$152+PRINCIPAL!$I$152)),0,IF(AND(PRINCIPAL!$H$152&lt;&gt;"",L536=PRINCIPAL!$J$152),VLOOKUP($BB$516,'Banco de Dados'!$B$4:$J$50,8,FALSE)*PRINCIPAL!$H$152*(1-(PRINCIPAL!$K$152/100)),IF(AND(PRINCIPAL!$H$152&lt;&gt;"",L536=PRINCIPAL!$L$152),VLOOKUP($BB$516,'Banco de Dados'!$B$4:$J$50,8,FALSE)*PRINCIPAL!$H$152*(1-(PRINCIPAL!$M$152/100)),IF(AND(PRINCIPAL!$H$152&lt;&gt;"",L536=PRINCIPAL!$N$152),VLOOKUP($BB$516,'Banco de Dados'!$B$4:$J$50,8,FALSE)*PRINCIPAL!$H$152*(1-(PRINCIPAL!$O$152/100)),IF(PRINCIPAL!$H$152&lt;&gt;"",VLOOKUP($BB$516,'Banco de Dados'!$B$4:$J$50,8,FALSE)*PRINCIPAL!$H$152,IF(OR(L536=PRINCIPAL!$I$152,L536=PRINCIPAL!$I$152+PRINCIPAL!$I$152,L536=PRINCIPAL!$I$152+PRINCIPAL!$I$152+PRINCIPAL!$I$152),0,IF(L536=PRINCIPAL!$J$152,VLOOKUP($BB$516,'Banco de Dados'!$B$4:$J$50,6,FALSE)*(1-(PRINCIPAL!$K$152/100)),IF(L536=PRINCIPAL!$L$152,VLOOKUP($BB$516,'Banco de Dados'!$B$4:$J$50,6,FALSE)*(1-(PRINCIPAL!$M$152/100)),IF(L536=PRINCIPAL!$N$152,VLOOKUP($BB$516,'Banco de Dados'!$B$4:$J$50,6,FALSE)*(1-(PRINCIPAL!$O$152/100)),VLOOKUP($BB$516,'Banco de Dados'!$B$4:$J$50,6,FALSE)))))))))),"")</f>
        <v/>
      </c>
      <c r="BB536" s="29" t="str">
        <f>IFERROR(BA536*(IFERROR(VLOOKUP($BB$516,'Banco de Dados'!$B$4:$J$50,4,FALSE),"ERRO")),"")</f>
        <v/>
      </c>
      <c r="BC536" s="29" t="str">
        <f t="shared" si="364"/>
        <v/>
      </c>
      <c r="BD536" s="103" t="str">
        <f>IFERROR(BC536*(C536*(PRINCIPAL!$G$152/100))*0.47*(44/12),"")</f>
        <v/>
      </c>
      <c r="BE536" s="111" t="str">
        <f t="shared" si="343"/>
        <v/>
      </c>
      <c r="BF536" s="30" t="str">
        <f>IFERROR(IF(AND(PRINCIPAL!$H$153&lt;&gt;"",OR(L536=PRINCIPAL!$I$153,L536=PRINCIPAL!$I$153+PRINCIPAL!$I$153,L536=PRINCIPAL!$I$153+PRINCIPAL!$I$153+PRINCIPAL!$I$153)),0,IF(AND(PRINCIPAL!$H$153&lt;&gt;"",L536=PRINCIPAL!$J$153),VLOOKUP($BG$516,'Banco de Dados'!$B$4:$J$50,8,FALSE)*PRINCIPAL!$H$153*(1-(PRINCIPAL!$K$153/100)),IF(AND(PRINCIPAL!$H$153&lt;&gt;"",L536=PRINCIPAL!$L$153),VLOOKUP($BG$516,'Banco de Dados'!$B$4:$J$50,8,FALSE)*PRINCIPAL!$H$153*(1-(PRINCIPAL!$M$153/100)),IF(AND(PRINCIPAL!$H$153&lt;&gt;"",L536=PRINCIPAL!$N$153),VLOOKUP($BG$516,'Banco de Dados'!$B$4:$J$50,8,FALSE)*PRINCIPAL!$H$153*(1-(PRINCIPAL!$O$153/100)),IF(PRINCIPAL!$H$153&lt;&gt;"",VLOOKUP($BG$516,'Banco de Dados'!$B$4:$J$50,8,FALSE)*PRINCIPAL!$H$153,IF(OR(L536=PRINCIPAL!$I$153,L536=PRINCIPAL!$I$153+PRINCIPAL!$I$153,L536=PRINCIPAL!$I$153+PRINCIPAL!$I$153+PRINCIPAL!$I$153),0,IF(L536=PRINCIPAL!$J$153,VLOOKUP($BG$516,'Banco de Dados'!$B$4:$J$50,6,FALSE)*(1-(PRINCIPAL!$K$153/100)),IF(L536=PRINCIPAL!$L$153,VLOOKUP($BG$516,'Banco de Dados'!$B$4:$J$50,6,FALSE)*(1-(PRINCIPAL!$M$153/100)),IF(L536=PRINCIPAL!$N$153,VLOOKUP($BG$516,'Banco de Dados'!$B$4:$J$50,6,FALSE)*(1-(PRINCIPAL!$O$153/100)),VLOOKUP($BG$516,'Banco de Dados'!$B$4:$J$50,6,FALSE)))))))))),"")</f>
        <v/>
      </c>
      <c r="BG536" s="29" t="str">
        <f>IFERROR(BF536*(IFERROR(VLOOKUP($BG$516,'Banco de Dados'!$B$4:$J$50,4,FALSE),"ERRO")),"")</f>
        <v/>
      </c>
      <c r="BH536" s="29" t="str">
        <f t="shared" si="359"/>
        <v/>
      </c>
      <c r="BI536" s="103" t="str">
        <f>IFERROR(BH536*(C536*(PRINCIPAL!$G$153/100))*0.47*(44/12),"")</f>
        <v/>
      </c>
      <c r="BJ536" s="102" t="str">
        <f t="shared" si="344"/>
        <v/>
      </c>
    </row>
    <row r="537" spans="2:62" ht="12.75" customHeight="1" x14ac:dyDescent="0.3">
      <c r="B537" s="326">
        <f t="shared" si="345"/>
        <v>2039</v>
      </c>
      <c r="C537" s="340"/>
      <c r="D537" s="1"/>
      <c r="E537" s="116">
        <v>19</v>
      </c>
      <c r="F537" s="24" t="str">
        <f>IFERROR(VLOOKUP($G$516,'Banco de Dados'!$B$4:$J$50,6,FALSE),"")</f>
        <v/>
      </c>
      <c r="G537" s="25" t="str">
        <f>IFERROR(F537*(IFERROR(VLOOKUP($G$516,'Banco de Dados'!$B$4:$J$50,4,FALSE),"ERRO")),"")</f>
        <v/>
      </c>
      <c r="H537" s="25" t="str">
        <f t="shared" si="346"/>
        <v/>
      </c>
      <c r="I537" s="103" t="str">
        <f t="shared" si="347"/>
        <v/>
      </c>
      <c r="J537" s="117" t="str">
        <f t="shared" si="348"/>
        <v/>
      </c>
      <c r="K537" s="1"/>
      <c r="L537" s="91">
        <v>19</v>
      </c>
      <c r="M537" s="24" t="str">
        <f>IFERROR(IF(AND(PRINCIPAL!$H$144&lt;&gt;"",OR(L537=PRINCIPAL!$I$144,L537=PRINCIPAL!$I$144+PRINCIPAL!$I$144,L537=PRINCIPAL!$I$144+PRINCIPAL!$I$144+PRINCIPAL!$I$144)),0,IF(AND(PRINCIPAL!$H$144&lt;&gt;"",L537=PRINCIPAL!$J$144),VLOOKUP($N$516,'Banco de Dados'!$B$4:$J$50,8,FALSE)*PRINCIPAL!$H$144*(1-(PRINCIPAL!$K$144/100)),IF(AND(PRINCIPAL!$H$144&lt;&gt;"",L537=PRINCIPAL!$L$144),VLOOKUP($N$516,'Banco de Dados'!$B$4:$J$50,8,FALSE)*PRINCIPAL!$H$144*(1-(PRINCIPAL!$M$144/100)),IF(AND(PRINCIPAL!$H$144&lt;&gt;"",L537=PRINCIPAL!$N$144),VLOOKUP($N$516,'Banco de Dados'!$B$4:$J$50,8,FALSE)*PRINCIPAL!$H$144*(1-(PRINCIPAL!$O$144/100)),IF(PRINCIPAL!$H$144&lt;&gt;"",VLOOKUP($N$516,'Banco de Dados'!$B$4:$J$50,8,FALSE)*PRINCIPAL!$H$144,IF(OR(L537=PRINCIPAL!$I$144,L537=PRINCIPAL!$I$144+PRINCIPAL!$I$144,L537=PRINCIPAL!$I$144+PRINCIPAL!$I$144+PRINCIPAL!$I$144),0,IF(L537=PRINCIPAL!$J$144,VLOOKUP($N$516,'Banco de Dados'!$B$4:$J$50,6,FALSE)*(1-(PRINCIPAL!$K$144/100)),IF(L537=PRINCIPAL!$L$144,VLOOKUP($N$516,'Banco de Dados'!$B$4:$J$50,6,FALSE)*(1-(PRINCIPAL!$M$144/100)),IF(L537=PRINCIPAL!$N$144,VLOOKUP($N$516,'Banco de Dados'!$B$4:$J$50,6,FALSE)*(1-(PRINCIPAL!$O$144/100)),VLOOKUP($N$516,'Banco de Dados'!$B$4:$J$50,6,FALSE)))))))))),"")</f>
        <v/>
      </c>
      <c r="N537" s="25" t="str">
        <f>IFERROR(M537*(IFERROR(VLOOKUP($N$516,'Banco de Dados'!$B$4:$J$50,4,FALSE),"ERRO")),"")</f>
        <v/>
      </c>
      <c r="O537" s="25" t="str">
        <f>IFERROR(M537+N537,"")</f>
        <v/>
      </c>
      <c r="P537" s="103" t="str">
        <f>IFERROR(O537*(C537*(PRINCIPAL!$G$144/100))*0.47*(44/12),"")</f>
        <v/>
      </c>
      <c r="Q537" s="107" t="str">
        <f>IFERROR(Q536+P537,"")</f>
        <v/>
      </c>
      <c r="R537" s="29" t="str">
        <f>IFERROR(IF(AND(PRINCIPAL!$H$145&lt;&gt;"",OR(L537=PRINCIPAL!$I$145,L537=PRINCIPAL!$I$145+PRINCIPAL!$I$145,L537=PRINCIPAL!$I$145+PRINCIPAL!$I$145+PRINCIPAL!$I$145)),0,IF(AND(PRINCIPAL!$H$145&lt;&gt;"",L537=PRINCIPAL!$J$145),VLOOKUP($S$516,'Banco de Dados'!$B$4:$J$50,8,FALSE)*PRINCIPAL!$H$145*(1-(PRINCIPAL!$K$145/100)),IF(AND(PRINCIPAL!$H$145&lt;&gt;"",L537=PRINCIPAL!$L$145),VLOOKUP($S$516,'Banco de Dados'!$B$4:$J$50,8,FALSE)*PRINCIPAL!$H$145*(1-(PRINCIPAL!$M$145/100)),IF(AND(PRINCIPAL!$H$145&lt;&gt;"",L537=PRINCIPAL!$N$145),VLOOKUP($S$516,'Banco de Dados'!$B$4:$J$50,8,FALSE)*PRINCIPAL!$H$145*(1-(PRINCIPAL!$O$145/100)),IF(PRINCIPAL!$H$145&lt;&gt;"",VLOOKUP($S$516,'Banco de Dados'!$B$4:$J$50,8,FALSE)*PRINCIPAL!$H$145,IF(OR(L537=PRINCIPAL!$I$145,L537=PRINCIPAL!$I$145+PRINCIPAL!$I$145,L537=PRINCIPAL!$I$145+PRINCIPAL!$I$145+PRINCIPAL!$I$145),0,IF(L537=PRINCIPAL!$J$145,VLOOKUP($S$516,'Banco de Dados'!$B$4:$J$50,6,FALSE)*(1-(PRINCIPAL!$K$145/100)),IF(L537=PRINCIPAL!$L$145,VLOOKUP($S$516,'Banco de Dados'!$B$4:$J$50,6,FALSE)*(1-(PRINCIPAL!$M$145/100)),IF(L537=PRINCIPAL!$N$145,VLOOKUP($S$516,'Banco de Dados'!$B$4:$J$50,6,FALSE)*(1-(PRINCIPAL!$O$145/100)),VLOOKUP($S$516,'Banco de Dados'!$B$4:$J$50,6,FALSE)))))))))),"")</f>
        <v/>
      </c>
      <c r="S537" s="29" t="str">
        <f>IFERROR(R537*(IFERROR(VLOOKUP($S$516,'Banco de Dados'!$B$4:$J$50,4,FALSE),"ERRO")),"")</f>
        <v/>
      </c>
      <c r="T537" s="29" t="str">
        <f t="shared" si="366"/>
        <v/>
      </c>
      <c r="U537" s="103" t="str">
        <f>IFERROR(T537*(C537*(PRINCIPAL!$G$145/100))*0.47*(44/12),"")</f>
        <v/>
      </c>
      <c r="V537" s="103" t="str">
        <f t="shared" si="342"/>
        <v/>
      </c>
      <c r="W537" s="30" t="str">
        <f>IFERROR(IF(AND(PRINCIPAL!$H$146&lt;&gt;"",OR(L537=PRINCIPAL!$I$146,L537=PRINCIPAL!$I$146+PRINCIPAL!$I$146,L537=PRINCIPAL!$I$146+PRINCIPAL!$I$146+PRINCIPAL!$I$146)),0,IF(AND(PRINCIPAL!$H$146&lt;&gt;"",L537=PRINCIPAL!$J$146),VLOOKUP($X$516,'Banco de Dados'!$B$4:$J$50,8,FALSE)*PRINCIPAL!$H$146*(1-(PRINCIPAL!$K$146/100)),IF(AND(PRINCIPAL!$H$146&lt;&gt;"",L537=PRINCIPAL!$L$146),VLOOKUP($X$516,'Banco de Dados'!$B$4:$J$50,8,FALSE)*PRINCIPAL!$H$146*(1-(PRINCIPAL!$M$146/100)),IF(AND(PRINCIPAL!$H$146&lt;&gt;"",L537=PRINCIPAL!$N$146),VLOOKUP($X$516,'Banco de Dados'!$B$4:$J$50,8,FALSE)*PRINCIPAL!$H$146*(1-(PRINCIPAL!$O$146/100)),IF(PRINCIPAL!$H$146&lt;&gt;"",VLOOKUP($X$516,'Banco de Dados'!$B$4:$J$50,8,FALSE)*PRINCIPAL!$H$146,IF(OR(L537=PRINCIPAL!$I$146,L537=PRINCIPAL!$I$146+PRINCIPAL!$I$146,L537=PRINCIPAL!$I$146+PRINCIPAL!$I$146+PRINCIPAL!$I$146),0,IF(L537=PRINCIPAL!$J$146,VLOOKUP($X$516,'Banco de Dados'!$B$4:$J$50,6,FALSE)*(1-(PRINCIPAL!$K$146/100)),IF(L537=PRINCIPAL!$L$146,VLOOKUP($X$516,'Banco de Dados'!$B$4:$J$50,6,FALSE)*(1-(PRINCIPAL!$M$146/100)),IF(L537=PRINCIPAL!$N$146,VLOOKUP($X$516,'Banco de Dados'!$B$4:$J$50,6,FALSE)*(1-(PRINCIPAL!$O$146/100)),VLOOKUP($X$516,'Banco de Dados'!$B$4:$J$50,6,FALSE)))))))))),"")</f>
        <v/>
      </c>
      <c r="X537" s="29" t="str">
        <f>IFERROR(W537*(IFERROR(VLOOKUP($X$516,'Banco de Dados'!$B$4:$J$50,4,FALSE),"ERRO")),"")</f>
        <v/>
      </c>
      <c r="Y537" s="29" t="str">
        <f t="shared" si="360"/>
        <v/>
      </c>
      <c r="Z537" s="103" t="str">
        <f>IFERROR(Y537*(C537*(PRINCIPAL!$G$146/100))*0.47*(44/12),"")</f>
        <v/>
      </c>
      <c r="AA537" s="111" t="str">
        <f t="shared" si="361"/>
        <v/>
      </c>
      <c r="AB537" s="30" t="str">
        <f>IFERROR(IF(AND(PRINCIPAL!$H$147&lt;&gt;"",OR(L537=PRINCIPAL!$I$147,L537=PRINCIPAL!$I$147+PRINCIPAL!$I$147,L537=PRINCIPAL!$I$147+PRINCIPAL!$I$147+PRINCIPAL!$I$147)),0,IF(AND(PRINCIPAL!$H$147&lt;&gt;"",L537=PRINCIPAL!$J$147),VLOOKUP($AC$516,'Banco de Dados'!$B$4:$J$50,8,FALSE)*PRINCIPAL!$H$147*(1-(PRINCIPAL!$K$147/100)),IF(AND(PRINCIPAL!$H$147&lt;&gt;"",L537=PRINCIPAL!$L$147),VLOOKUP($AC$516,'Banco de Dados'!$B$4:$J$50,8,FALSE)*PRINCIPAL!$H$147*(1-(PRINCIPAL!$M$147/100)),IF(AND(PRINCIPAL!$H$147&lt;&gt;"",L537=PRINCIPAL!$N$147),VLOOKUP($AC$516,'Banco de Dados'!$B$4:$J$50,8,FALSE)*PRINCIPAL!$H$147*(1-(PRINCIPAL!$O$147/100)),IF(PRINCIPAL!$H$147&lt;&gt;"",VLOOKUP($AC$516,'Banco de Dados'!$B$4:$J$50,8,FALSE)*PRINCIPAL!$H$147,IF(OR(L537=PRINCIPAL!$I$147,L537=PRINCIPAL!$I$147+PRINCIPAL!$I$147,L537=PRINCIPAL!$I$147+PRINCIPAL!$I$147+PRINCIPAL!$I$147),0,IF(L537=PRINCIPAL!$J$147,VLOOKUP($AC$516,'Banco de Dados'!$B$4:$J$50,6,FALSE)*(1-(PRINCIPAL!$K$147/100)),IF(L537=PRINCIPAL!$L$147,VLOOKUP($AC$516,'Banco de Dados'!$B$4:$J$50,6,FALSE)*(1-(PRINCIPAL!$M$147/100)),IF(L537=PRINCIPAL!$N$147,VLOOKUP($AC$516,'Banco de Dados'!$B$4:$J$50,6,FALSE)*(1-(PRINCIPAL!$O$147/100)),VLOOKUP($AC$516,'Banco de Dados'!$B$4:$J$50,6,FALSE)))))))))),"")</f>
        <v/>
      </c>
      <c r="AC537" s="29" t="str">
        <f>IFERROR(AB537*(IFERROR(VLOOKUP($AC$516,'Banco de Dados'!$B$4:$J$50,4,FALSE),"ERRO")),"")</f>
        <v/>
      </c>
      <c r="AD537" s="29" t="str">
        <f t="shared" si="351"/>
        <v/>
      </c>
      <c r="AE537" s="103" t="str">
        <f>IFERROR(AD537*(C537*(PRINCIPAL!$G$147/100))*0.47*(44/12),"")</f>
        <v/>
      </c>
      <c r="AF537" s="111" t="str">
        <f t="shared" si="352"/>
        <v/>
      </c>
      <c r="AG537" s="30" t="str">
        <f>IFERROR(IF(AND(PRINCIPAL!$H$148&lt;&gt;"",OR(L537=PRINCIPAL!$I$148,L537=PRINCIPAL!$I$148+PRINCIPAL!$I$148,L537=PRINCIPAL!$I$148+PRINCIPAL!$I$148+PRINCIPAL!$I$148)),0,IF(AND(PRINCIPAL!$H$148&lt;&gt;"",L537=PRINCIPAL!$J$148),VLOOKUP($AH$516,'Banco de Dados'!$B$4:$J$50,8,FALSE)*PRINCIPAL!$H$148*(1-(PRINCIPAL!$K$148/100)),IF(AND(PRINCIPAL!$H$148&lt;&gt;"",L537=PRINCIPAL!$L$148),VLOOKUP($AH$516,'Banco de Dados'!$B$4:$J$50,8,FALSE)*PRINCIPAL!$H$148*(1-(PRINCIPAL!$M$148/100)),IF(AND(PRINCIPAL!$H$148&lt;&gt;"",L537=PRINCIPAL!$N$148),VLOOKUP($AH$516,'Banco de Dados'!$B$4:$J$50,8,FALSE)*PRINCIPAL!$H$148*(1-(PRINCIPAL!$O$148/100)),IF(PRINCIPAL!$H$148&lt;&gt;"",VLOOKUP($AH$516,'Banco de Dados'!$B$4:$J$50,8,FALSE)*PRINCIPAL!$H$148,IF(OR(L537=PRINCIPAL!$I$148,L537=PRINCIPAL!$I$148+PRINCIPAL!$I$148,L537=PRINCIPAL!$I$148+PRINCIPAL!$I$148+PRINCIPAL!$I$148),0,IF(L537=PRINCIPAL!$J$148,VLOOKUP($AH$516,'Banco de Dados'!$B$4:$J$50,6,FALSE)*(1-(PRINCIPAL!$K$148/100)),IF(L537=PRINCIPAL!$L$148,VLOOKUP($AH$516,'Banco de Dados'!$B$4:$J$50,6,FALSE)*(1-(PRINCIPAL!$M$148/100)),IF(L537=PRINCIPAL!$N$148,VLOOKUP($AH$516,'Banco de Dados'!$B$4:$J$50,6,FALSE)*(1-(PRINCIPAL!$O$148/100)),VLOOKUP($AH$516,'Banco de Dados'!$B$4:$J$50,6,FALSE)))))))))),"")</f>
        <v/>
      </c>
      <c r="AH537" s="29" t="str">
        <f>IFERROR(AG537*(IFERROR(VLOOKUP($AH$516,'Banco de Dados'!$B$4:$J$50,4,FALSE),"ERRO")),"")</f>
        <v/>
      </c>
      <c r="AI537" s="29" t="str">
        <f t="shared" si="353"/>
        <v/>
      </c>
      <c r="AJ537" s="103" t="str">
        <f>IFERROR(AI537*(C537*(PRINCIPAL!$G$148/100))*0.47*(44/12),"")</f>
        <v/>
      </c>
      <c r="AK537" s="111" t="str">
        <f t="shared" si="362"/>
        <v/>
      </c>
      <c r="AL537" s="30" t="str">
        <f>IFERROR(IF(AND(PRINCIPAL!$H$149&lt;&gt;"",OR(L537=PRINCIPAL!$I$149,L537=PRINCIPAL!$I$149+PRINCIPAL!$I$149,L537=PRINCIPAL!$I$149+PRINCIPAL!$I$149+PRINCIPAL!$I$149)),0,IF(AND(PRINCIPAL!$H$149&lt;&gt;"",L537=PRINCIPAL!$J$149),VLOOKUP($AM$516,'Banco de Dados'!$B$4:$J$50,8,FALSE)*PRINCIPAL!$H$149*(1-(PRINCIPAL!$K$149/100)),IF(AND(PRINCIPAL!$H$149&lt;&gt;"",L537=PRINCIPAL!$L$149),VLOOKUP($AM$516,'Banco de Dados'!$B$4:$J$50,8,FALSE)*PRINCIPAL!$H$149*(1-(PRINCIPAL!$M$149/100)),IF(AND(PRINCIPAL!$H$149&lt;&gt;"",L537=PRINCIPAL!$N$149),VLOOKUP($AM$516,'Banco de Dados'!$B$4:$J$50,8,FALSE)*PRINCIPAL!$H$149*(1-(PRINCIPAL!$O$149/100)),IF(PRINCIPAL!$H$149&lt;&gt;"",VLOOKUP($AM$516,'Banco de Dados'!$B$4:$J$50,8,FALSE)*PRINCIPAL!$H$149,IF(OR(L537=PRINCIPAL!$I$149,L537=PRINCIPAL!$I$149+PRINCIPAL!$I$149,L537=PRINCIPAL!$I$149+PRINCIPAL!$I$149+PRINCIPAL!$I$149),0,IF(L537=PRINCIPAL!$J$149,VLOOKUP($AM$516,'Banco de Dados'!$B$4:$J$50,6,FALSE)*(1-(PRINCIPAL!$K$149/100)),IF(L537=PRINCIPAL!$L$149,VLOOKUP($AM$516,'Banco de Dados'!$B$4:$J$50,6,FALSE)*(1-(PRINCIPAL!$M$149/100)),IF(L537=PRINCIPAL!$N$149,VLOOKUP($AM$516,'Banco de Dados'!$B$4:$J$50,6,FALSE)*(1-(PRINCIPAL!$O$149/100)),VLOOKUP($AM$516,'Banco de Dados'!$B$4:$J$50,6,FALSE)))))))))),"")</f>
        <v/>
      </c>
      <c r="AM537" s="29" t="str">
        <f>IFERROR(AL537*(IFERROR(VLOOKUP($AM$516,'Banco de Dados'!$B$4:$J$50,4,FALSE),"ERRO")),"")</f>
        <v/>
      </c>
      <c r="AN537" s="29" t="str">
        <f t="shared" si="354"/>
        <v/>
      </c>
      <c r="AO537" s="103" t="str">
        <f>IFERROR(AN537*(C537*(PRINCIPAL!$G$149/100))*0.47*(44/12),"")</f>
        <v/>
      </c>
      <c r="AP537" s="111" t="str">
        <f t="shared" si="355"/>
        <v/>
      </c>
      <c r="AQ537" s="30" t="str">
        <f>IFERROR(IF(AND(PRINCIPAL!$H$150&lt;&gt;"",OR(L537=PRINCIPAL!$I$150,L537=PRINCIPAL!$I$150+PRINCIPAL!$I$150,L537=PRINCIPAL!$I$150+PRINCIPAL!$I$150+PRINCIPAL!$I$150)),0,IF(AND(PRINCIPAL!$H$150&lt;&gt;"",L537=PRINCIPAL!$J$150),VLOOKUP($AR$516,'Banco de Dados'!$B$4:$J$50,8,FALSE)*PRINCIPAL!$H$150*(1-(PRINCIPAL!$K$150/100)),IF(AND(PRINCIPAL!$H$150&lt;&gt;"",L537=PRINCIPAL!$L$150),VLOOKUP($AR$516,'Banco de Dados'!$B$4:$J$50,8,FALSE)*PRINCIPAL!$H$150*(1-(PRINCIPAL!$M$150/100)),IF(AND(PRINCIPAL!$H$150&lt;&gt;"",L537=PRINCIPAL!$N$150),VLOOKUP($AR$516,'Banco de Dados'!$B$4:$J$50,8,FALSE)*PRINCIPAL!$H$150*(1-(PRINCIPAL!$O$150/100)),IF(PRINCIPAL!$H$150&lt;&gt;"",VLOOKUP($AR$516,'Banco de Dados'!$B$4:$J$50,8,FALSE)*PRINCIPAL!$H$150,IF(OR(L537=PRINCIPAL!$I$150,L537=PRINCIPAL!$I$150+PRINCIPAL!$I$150,L537=PRINCIPAL!$I$150+PRINCIPAL!$I$150+PRINCIPAL!$I$150),0,IF(L537=PRINCIPAL!$J$150,VLOOKUP($AR$516,'Banco de Dados'!$B$4:$J$50,6,FALSE)*(1-(PRINCIPAL!$K$150/100)),IF(L537=PRINCIPAL!$L$150,VLOOKUP($AR$516,'Banco de Dados'!$B$4:$J$50,6,FALSE)*(1-(PRINCIPAL!$M$150/100)),IF(L537=PRINCIPAL!$N$150,VLOOKUP($AR$516,'Banco de Dados'!$B$4:$J$50,6,FALSE)*(1-(PRINCIPAL!$O$150/100)),VLOOKUP($AR$516,'Banco de Dados'!$B$4:$J$50,6,FALSE)))))))))),"")</f>
        <v/>
      </c>
      <c r="AR537" s="29" t="str">
        <f>IFERROR(AQ537*(IFERROR(VLOOKUP($AR$516,'Banco de Dados'!$B$4:$J$50,4,FALSE),"ERRO")),"")</f>
        <v/>
      </c>
      <c r="AS537" s="29" t="str">
        <f t="shared" si="356"/>
        <v/>
      </c>
      <c r="AT537" s="103" t="str">
        <f>IFERROR(AS537*(C537*(PRINCIPAL!$G$150/100))*0.47*(44/12),"")</f>
        <v/>
      </c>
      <c r="AU537" s="111" t="str">
        <f t="shared" si="357"/>
        <v/>
      </c>
      <c r="AV537" s="30" t="str">
        <f>IFERROR(IF(AND(PRINCIPAL!$H$151&lt;&gt;"",OR(L537=PRINCIPAL!$I$151,L537=PRINCIPAL!$I$151+PRINCIPAL!$I$151,L537=PRINCIPAL!$I$151+PRINCIPAL!$I$151+PRINCIPAL!$I$151)),0,IF(AND(PRINCIPAL!$H$151&lt;&gt;"",L537=PRINCIPAL!$J$151),VLOOKUP($AW$516,'Banco de Dados'!$B$4:$J$50,8,FALSE)*PRINCIPAL!$H$151*(1-(PRINCIPAL!$K$151/100)),IF(AND(PRINCIPAL!$H$151&lt;&gt;"",L537=PRINCIPAL!$L$151),VLOOKUP($AW$516,'Banco de Dados'!$B$4:$J$50,8,FALSE)*PRINCIPAL!$H$151*(1-(PRINCIPAL!$M$151/100)),IF(AND(PRINCIPAL!$H$151&lt;&gt;"",L537=PRINCIPAL!$N$151),VLOOKUP($AW$516,'Banco de Dados'!$B$4:$J$50,8,FALSE)*PRINCIPAL!$H$151*(1-(PRINCIPAL!$O$151/100)),IF(PRINCIPAL!$H$151&lt;&gt;"",VLOOKUP($AW$516,'Banco de Dados'!$B$4:$J$50,8,FALSE)*PRINCIPAL!$H$151,IF(OR(L537=PRINCIPAL!$I$151,L537=PRINCIPAL!$I$151+PRINCIPAL!$I$151,L537=PRINCIPAL!$I$151+PRINCIPAL!$I$151+PRINCIPAL!$I$151),0,IF(L537=PRINCIPAL!$J$151,VLOOKUP($AW$516,'Banco de Dados'!$B$4:$J$50,6,FALSE)*(1-(PRINCIPAL!$K$151/100)),IF(L537=PRINCIPAL!$L$151,VLOOKUP($AW$516,'Banco de Dados'!$B$4:$J$50,6,FALSE)*(1-(PRINCIPAL!$M$151/100)),IF(L537=PRINCIPAL!$N$151,VLOOKUP($AW$516,'Banco de Dados'!$B$4:$J$50,6,FALSE)*(1-(PRINCIPAL!$O$151/100)),VLOOKUP($AW$516,'Banco de Dados'!$B$4:$J$50,6,FALSE)))))))))),"")</f>
        <v/>
      </c>
      <c r="AW537" s="29" t="str">
        <f>IFERROR(AV537*(IFERROR(VLOOKUP($AW$516,'Banco de Dados'!$B$4:$J$50,4,FALSE),"ERRO")),"")</f>
        <v/>
      </c>
      <c r="AX537" s="29" t="str">
        <f t="shared" si="358"/>
        <v/>
      </c>
      <c r="AY537" s="103" t="str">
        <f>IFERROR(AX537*(C537*(PRINCIPAL!$G$151/100))*0.47*(44/12),"")</f>
        <v/>
      </c>
      <c r="AZ537" s="111" t="str">
        <f t="shared" si="363"/>
        <v/>
      </c>
      <c r="BA537" s="30" t="str">
        <f>IFERROR(IF(AND(PRINCIPAL!$H$152&lt;&gt;"",OR(L537=PRINCIPAL!$I$152,L537=PRINCIPAL!$I$152+PRINCIPAL!$I$152,L537=PRINCIPAL!$I$152+PRINCIPAL!$I$152+PRINCIPAL!$I$152)),0,IF(AND(PRINCIPAL!$H$152&lt;&gt;"",L537=PRINCIPAL!$J$152),VLOOKUP($BB$516,'Banco de Dados'!$B$4:$J$50,8,FALSE)*PRINCIPAL!$H$152*(1-(PRINCIPAL!$K$152/100)),IF(AND(PRINCIPAL!$H$152&lt;&gt;"",L537=PRINCIPAL!$L$152),VLOOKUP($BB$516,'Banco de Dados'!$B$4:$J$50,8,FALSE)*PRINCIPAL!$H$152*(1-(PRINCIPAL!$M$152/100)),IF(AND(PRINCIPAL!$H$152&lt;&gt;"",L537=PRINCIPAL!$N$152),VLOOKUP($BB$516,'Banco de Dados'!$B$4:$J$50,8,FALSE)*PRINCIPAL!$H$152*(1-(PRINCIPAL!$O$152/100)),IF(PRINCIPAL!$H$152&lt;&gt;"",VLOOKUP($BB$516,'Banco de Dados'!$B$4:$J$50,8,FALSE)*PRINCIPAL!$H$152,IF(OR(L537=PRINCIPAL!$I$152,L537=PRINCIPAL!$I$152+PRINCIPAL!$I$152,L537=PRINCIPAL!$I$152+PRINCIPAL!$I$152+PRINCIPAL!$I$152),0,IF(L537=PRINCIPAL!$J$152,VLOOKUP($BB$516,'Banco de Dados'!$B$4:$J$50,6,FALSE)*(1-(PRINCIPAL!$K$152/100)),IF(L537=PRINCIPAL!$L$152,VLOOKUP($BB$516,'Banco de Dados'!$B$4:$J$50,6,FALSE)*(1-(PRINCIPAL!$M$152/100)),IF(L537=PRINCIPAL!$N$152,VLOOKUP($BB$516,'Banco de Dados'!$B$4:$J$50,6,FALSE)*(1-(PRINCIPAL!$O$152/100)),VLOOKUP($BB$516,'Banco de Dados'!$B$4:$J$50,6,FALSE)))))))))),"")</f>
        <v/>
      </c>
      <c r="BB537" s="29" t="str">
        <f>IFERROR(BA537*(IFERROR(VLOOKUP($BB$516,'Banco de Dados'!$B$4:$J$50,4,FALSE),"ERRO")),"")</f>
        <v/>
      </c>
      <c r="BC537" s="29" t="str">
        <f t="shared" si="364"/>
        <v/>
      </c>
      <c r="BD537" s="103" t="str">
        <f>IFERROR(BC537*(C537*(PRINCIPAL!$G$152/100))*0.47*(44/12),"")</f>
        <v/>
      </c>
      <c r="BE537" s="111" t="str">
        <f t="shared" si="343"/>
        <v/>
      </c>
      <c r="BF537" s="30" t="str">
        <f>IFERROR(IF(AND(PRINCIPAL!$H$153&lt;&gt;"",OR(L537=PRINCIPAL!$I$153,L537=PRINCIPAL!$I$153+PRINCIPAL!$I$153,L537=PRINCIPAL!$I$153+PRINCIPAL!$I$153+PRINCIPAL!$I$153)),0,IF(AND(PRINCIPAL!$H$153&lt;&gt;"",L537=PRINCIPAL!$J$153),VLOOKUP($BG$516,'Banco de Dados'!$B$4:$J$50,8,FALSE)*PRINCIPAL!$H$153*(1-(PRINCIPAL!$K$153/100)),IF(AND(PRINCIPAL!$H$153&lt;&gt;"",L537=PRINCIPAL!$L$153),VLOOKUP($BG$516,'Banco de Dados'!$B$4:$J$50,8,FALSE)*PRINCIPAL!$H$153*(1-(PRINCIPAL!$M$153/100)),IF(AND(PRINCIPAL!$H$153&lt;&gt;"",L537=PRINCIPAL!$N$153),VLOOKUP($BG$516,'Banco de Dados'!$B$4:$J$50,8,FALSE)*PRINCIPAL!$H$153*(1-(PRINCIPAL!$O$153/100)),IF(PRINCIPAL!$H$153&lt;&gt;"",VLOOKUP($BG$516,'Banco de Dados'!$B$4:$J$50,8,FALSE)*PRINCIPAL!$H$153,IF(OR(L537=PRINCIPAL!$I$153,L537=PRINCIPAL!$I$153+PRINCIPAL!$I$153,L537=PRINCIPAL!$I$153+PRINCIPAL!$I$153+PRINCIPAL!$I$153),0,IF(L537=PRINCIPAL!$J$153,VLOOKUP($BG$516,'Banco de Dados'!$B$4:$J$50,6,FALSE)*(1-(PRINCIPAL!$K$153/100)),IF(L537=PRINCIPAL!$L$153,VLOOKUP($BG$516,'Banco de Dados'!$B$4:$J$50,6,FALSE)*(1-(PRINCIPAL!$M$153/100)),IF(L537=PRINCIPAL!$N$153,VLOOKUP($BG$516,'Banco de Dados'!$B$4:$J$50,6,FALSE)*(1-(PRINCIPAL!$O$153/100)),VLOOKUP($BG$516,'Banco de Dados'!$B$4:$J$50,6,FALSE)))))))))),"")</f>
        <v/>
      </c>
      <c r="BG537" s="29" t="str">
        <f>IFERROR(BF537*(IFERROR(VLOOKUP($BG$516,'Banco de Dados'!$B$4:$J$50,4,FALSE),"ERRO")),"")</f>
        <v/>
      </c>
      <c r="BH537" s="29" t="str">
        <f t="shared" si="359"/>
        <v/>
      </c>
      <c r="BI537" s="103" t="str">
        <f>IFERROR(BH537*(C537*(PRINCIPAL!$G$153/100))*0.47*(44/12),"")</f>
        <v/>
      </c>
      <c r="BJ537" s="102" t="str">
        <f t="shared" si="344"/>
        <v/>
      </c>
    </row>
    <row r="538" spans="2:62" ht="12.75" customHeight="1" x14ac:dyDescent="0.3">
      <c r="B538" s="326">
        <f t="shared" si="345"/>
        <v>2040</v>
      </c>
      <c r="C538" s="340"/>
      <c r="D538" s="1"/>
      <c r="E538" s="116">
        <v>20</v>
      </c>
      <c r="F538" s="24" t="str">
        <f>IFERROR(VLOOKUP($G$516,'Banco de Dados'!$B$4:$J$50,6,FALSE),"")</f>
        <v/>
      </c>
      <c r="G538" s="25" t="str">
        <f>IFERROR(F538*(IFERROR(VLOOKUP($G$516,'Banco de Dados'!$B$4:$J$50,4,FALSE),"ERRO")),"")</f>
        <v/>
      </c>
      <c r="H538" s="25" t="str">
        <f t="shared" si="346"/>
        <v/>
      </c>
      <c r="I538" s="103" t="str">
        <f t="shared" si="347"/>
        <v/>
      </c>
      <c r="J538" s="117" t="str">
        <f t="shared" si="348"/>
        <v/>
      </c>
      <c r="K538" s="1"/>
      <c r="L538" s="91">
        <v>20</v>
      </c>
      <c r="M538" s="24" t="str">
        <f>IFERROR(IF(AND(PRINCIPAL!$H$144&lt;&gt;"",OR(L538=PRINCIPAL!$I$144,L538=PRINCIPAL!$I$144+PRINCIPAL!$I$144,L538=PRINCIPAL!$I$144+PRINCIPAL!$I$144+PRINCIPAL!$I$144)),0,IF(AND(PRINCIPAL!$H$144&lt;&gt;"",L538=PRINCIPAL!$J$144),VLOOKUP($N$516,'Banco de Dados'!$B$4:$J$50,8,FALSE)*PRINCIPAL!$H$144*(1-(PRINCIPAL!$K$144/100)),IF(AND(PRINCIPAL!$H$144&lt;&gt;"",L538=PRINCIPAL!$L$144),VLOOKUP($N$516,'Banco de Dados'!$B$4:$J$50,8,FALSE)*PRINCIPAL!$H$144*(1-(PRINCIPAL!$M$144/100)),IF(AND(PRINCIPAL!$H$144&lt;&gt;"",L538=PRINCIPAL!$N$144),VLOOKUP($N$516,'Banco de Dados'!$B$4:$J$50,8,FALSE)*PRINCIPAL!$H$144*(1-(PRINCIPAL!$O$144/100)),IF(PRINCIPAL!$H$144&lt;&gt;"",VLOOKUP($N$516,'Banco de Dados'!$B$4:$J$50,8,FALSE)*PRINCIPAL!$H$144,IF(OR(L538=PRINCIPAL!$I$144,L538=PRINCIPAL!$I$144+PRINCIPAL!$I$144,L538=PRINCIPAL!$I$144+PRINCIPAL!$I$144+PRINCIPAL!$I$144),0,IF(L538=PRINCIPAL!$J$144,VLOOKUP($N$516,'Banco de Dados'!$B$4:$J$50,6,FALSE)*(1-(PRINCIPAL!$K$144/100)),IF(L538=PRINCIPAL!$L$144,VLOOKUP($N$516,'Banco de Dados'!$B$4:$J$50,6,FALSE)*(1-(PRINCIPAL!$M$144/100)),IF(L538=PRINCIPAL!$N$144,VLOOKUP($N$516,'Banco de Dados'!$B$4:$J$50,6,FALSE)*(1-(PRINCIPAL!$O$144/100)),VLOOKUP($N$516,'Banco de Dados'!$B$4:$J$50,6,FALSE)))))))))),"")</f>
        <v/>
      </c>
      <c r="N538" s="25" t="str">
        <f>IFERROR(M538*(IFERROR(VLOOKUP($N$516,'Banco de Dados'!$B$4:$J$50,4,FALSE),"ERRO")),"")</f>
        <v/>
      </c>
      <c r="O538" s="25" t="str">
        <f t="shared" ref="O538:O553" si="367">IFERROR(M538+N538,"")</f>
        <v/>
      </c>
      <c r="P538" s="103" t="str">
        <f>IFERROR(O538*(C538*(PRINCIPAL!$G$144/100))*0.47*(44/12),"")</f>
        <v/>
      </c>
      <c r="Q538" s="107" t="str">
        <f t="shared" ref="Q538:Q543" si="368">IFERROR(Q537+P538,"")</f>
        <v/>
      </c>
      <c r="R538" s="29" t="str">
        <f>IFERROR(IF(AND(PRINCIPAL!$H$145&lt;&gt;"",OR(L538=PRINCIPAL!$I$145,L538=PRINCIPAL!$I$145+PRINCIPAL!$I$145,L538=PRINCIPAL!$I$145+PRINCIPAL!$I$145+PRINCIPAL!$I$145)),0,IF(AND(PRINCIPAL!$H$145&lt;&gt;"",L538=PRINCIPAL!$J$145),VLOOKUP($S$516,'Banco de Dados'!$B$4:$J$50,8,FALSE)*PRINCIPAL!$H$145*(1-(PRINCIPAL!$K$145/100)),IF(AND(PRINCIPAL!$H$145&lt;&gt;"",L538=PRINCIPAL!$L$145),VLOOKUP($S$516,'Banco de Dados'!$B$4:$J$50,8,FALSE)*PRINCIPAL!$H$145*(1-(PRINCIPAL!$M$145/100)),IF(AND(PRINCIPAL!$H$145&lt;&gt;"",L538=PRINCIPAL!$N$145),VLOOKUP($S$516,'Banco de Dados'!$B$4:$J$50,8,FALSE)*PRINCIPAL!$H$145*(1-(PRINCIPAL!$O$145/100)),IF(PRINCIPAL!$H$145&lt;&gt;"",VLOOKUP($S$516,'Banco de Dados'!$B$4:$J$50,8,FALSE)*PRINCIPAL!$H$145,IF(OR(L538=PRINCIPAL!$I$145,L538=PRINCIPAL!$I$145+PRINCIPAL!$I$145,L538=PRINCIPAL!$I$145+PRINCIPAL!$I$145+PRINCIPAL!$I$145),0,IF(L538=PRINCIPAL!$J$145,VLOOKUP($S$516,'Banco de Dados'!$B$4:$J$50,6,FALSE)*(1-(PRINCIPAL!$K$145/100)),IF(L538=PRINCIPAL!$L$145,VLOOKUP($S$516,'Banco de Dados'!$B$4:$J$50,6,FALSE)*(1-(PRINCIPAL!$M$145/100)),IF(L538=PRINCIPAL!$N$145,VLOOKUP($S$516,'Banco de Dados'!$B$4:$J$50,6,FALSE)*(1-(PRINCIPAL!$O$145/100)),VLOOKUP($S$516,'Banco de Dados'!$B$4:$J$50,6,FALSE)))))))))),"")</f>
        <v/>
      </c>
      <c r="S538" s="29" t="str">
        <f>IFERROR(R538*(IFERROR(VLOOKUP($S$516,'Banco de Dados'!$B$4:$J$50,4,FALSE),"ERRO")),"")</f>
        <v/>
      </c>
      <c r="T538" s="29" t="str">
        <f t="shared" si="366"/>
        <v/>
      </c>
      <c r="U538" s="103" t="str">
        <f>IFERROR(T538*(C538*(PRINCIPAL!$G$145/100))*0.47*(44/12),"")</f>
        <v/>
      </c>
      <c r="V538" s="103" t="str">
        <f t="shared" si="342"/>
        <v/>
      </c>
      <c r="W538" s="30" t="str">
        <f>IFERROR(IF(AND(PRINCIPAL!$H$146&lt;&gt;"",OR(L538=PRINCIPAL!$I$146,L538=PRINCIPAL!$I$146+PRINCIPAL!$I$146,L538=PRINCIPAL!$I$146+PRINCIPAL!$I$146+PRINCIPAL!$I$146)),0,IF(AND(PRINCIPAL!$H$146&lt;&gt;"",L538=PRINCIPAL!$J$146),VLOOKUP($X$516,'Banco de Dados'!$B$4:$J$50,8,FALSE)*PRINCIPAL!$H$146*(1-(PRINCIPAL!$K$146/100)),IF(AND(PRINCIPAL!$H$146&lt;&gt;"",L538=PRINCIPAL!$L$146),VLOOKUP($X$516,'Banco de Dados'!$B$4:$J$50,8,FALSE)*PRINCIPAL!$H$146*(1-(PRINCIPAL!$M$146/100)),IF(AND(PRINCIPAL!$H$146&lt;&gt;"",L538=PRINCIPAL!$N$146),VLOOKUP($X$516,'Banco de Dados'!$B$4:$J$50,8,FALSE)*PRINCIPAL!$H$146*(1-(PRINCIPAL!$O$146/100)),IF(PRINCIPAL!$H$146&lt;&gt;"",VLOOKUP($X$516,'Banco de Dados'!$B$4:$J$50,8,FALSE)*PRINCIPAL!$H$146,IF(OR(L538=PRINCIPAL!$I$146,L538=PRINCIPAL!$I$146+PRINCIPAL!$I$146,L538=PRINCIPAL!$I$146+PRINCIPAL!$I$146+PRINCIPAL!$I$146),0,IF(L538=PRINCIPAL!$J$146,VLOOKUP($X$516,'Banco de Dados'!$B$4:$J$50,6,FALSE)*(1-(PRINCIPAL!$K$146/100)),IF(L538=PRINCIPAL!$L$146,VLOOKUP($X$516,'Banco de Dados'!$B$4:$J$50,6,FALSE)*(1-(PRINCIPAL!$M$146/100)),IF(L538=PRINCIPAL!$N$146,VLOOKUP($X$516,'Banco de Dados'!$B$4:$J$50,6,FALSE)*(1-(PRINCIPAL!$O$146/100)),VLOOKUP($X$516,'Banco de Dados'!$B$4:$J$50,6,FALSE)))))))))),"")</f>
        <v/>
      </c>
      <c r="X538" s="29" t="str">
        <f>IFERROR(W538*(IFERROR(VLOOKUP($X$516,'Banco de Dados'!$B$4:$J$50,4,FALSE),"ERRO")),"")</f>
        <v/>
      </c>
      <c r="Y538" s="29" t="str">
        <f t="shared" si="360"/>
        <v/>
      </c>
      <c r="Z538" s="103" t="str">
        <f>IFERROR(Y538*(C538*(PRINCIPAL!$G$146/100))*0.47*(44/12),"")</f>
        <v/>
      </c>
      <c r="AA538" s="111" t="str">
        <f t="shared" si="361"/>
        <v/>
      </c>
      <c r="AB538" s="30" t="str">
        <f>IFERROR(IF(AND(PRINCIPAL!$H$147&lt;&gt;"",OR(L538=PRINCIPAL!$I$147,L538=PRINCIPAL!$I$147+PRINCIPAL!$I$147,L538=PRINCIPAL!$I$147+PRINCIPAL!$I$147+PRINCIPAL!$I$147)),0,IF(AND(PRINCIPAL!$H$147&lt;&gt;"",L538=PRINCIPAL!$J$147),VLOOKUP($AC$516,'Banco de Dados'!$B$4:$J$50,8,FALSE)*PRINCIPAL!$H$147*(1-(PRINCIPAL!$K$147/100)),IF(AND(PRINCIPAL!$H$147&lt;&gt;"",L538=PRINCIPAL!$L$147),VLOOKUP($AC$516,'Banco de Dados'!$B$4:$J$50,8,FALSE)*PRINCIPAL!$H$147*(1-(PRINCIPAL!$M$147/100)),IF(AND(PRINCIPAL!$H$147&lt;&gt;"",L538=PRINCIPAL!$N$147),VLOOKUP($AC$516,'Banco de Dados'!$B$4:$J$50,8,FALSE)*PRINCIPAL!$H$147*(1-(PRINCIPAL!$O$147/100)),IF(PRINCIPAL!$H$147&lt;&gt;"",VLOOKUP($AC$516,'Banco de Dados'!$B$4:$J$50,8,FALSE)*PRINCIPAL!$H$147,IF(OR(L538=PRINCIPAL!$I$147,L538=PRINCIPAL!$I$147+PRINCIPAL!$I$147,L538=PRINCIPAL!$I$147+PRINCIPAL!$I$147+PRINCIPAL!$I$147),0,IF(L538=PRINCIPAL!$J$147,VLOOKUP($AC$516,'Banco de Dados'!$B$4:$J$50,6,FALSE)*(1-(PRINCIPAL!$K$147/100)),IF(L538=PRINCIPAL!$L$147,VLOOKUP($AC$516,'Banco de Dados'!$B$4:$J$50,6,FALSE)*(1-(PRINCIPAL!$M$147/100)),IF(L538=PRINCIPAL!$N$147,VLOOKUP($AC$516,'Banco de Dados'!$B$4:$J$50,6,FALSE)*(1-(PRINCIPAL!$O$147/100)),VLOOKUP($AC$516,'Banco de Dados'!$B$4:$J$50,6,FALSE)))))))))),"")</f>
        <v/>
      </c>
      <c r="AC538" s="29" t="str">
        <f>IFERROR(AB538*(IFERROR(VLOOKUP($AC$516,'Banco de Dados'!$B$4:$J$50,4,FALSE),"ERRO")),"")</f>
        <v/>
      </c>
      <c r="AD538" s="29" t="str">
        <f t="shared" si="351"/>
        <v/>
      </c>
      <c r="AE538" s="103" t="str">
        <f>IFERROR(AD538*(C538*(PRINCIPAL!$G$147/100))*0.47*(44/12),"")</f>
        <v/>
      </c>
      <c r="AF538" s="111" t="str">
        <f t="shared" si="352"/>
        <v/>
      </c>
      <c r="AG538" s="30" t="str">
        <f>IFERROR(IF(AND(PRINCIPAL!$H$148&lt;&gt;"",OR(L538=PRINCIPAL!$I$148,L538=PRINCIPAL!$I$148+PRINCIPAL!$I$148,L538=PRINCIPAL!$I$148+PRINCIPAL!$I$148+PRINCIPAL!$I$148)),0,IF(AND(PRINCIPAL!$H$148&lt;&gt;"",L538=PRINCIPAL!$J$148),VLOOKUP($AH$516,'Banco de Dados'!$B$4:$J$50,8,FALSE)*PRINCIPAL!$H$148*(1-(PRINCIPAL!$K$148/100)),IF(AND(PRINCIPAL!$H$148&lt;&gt;"",L538=PRINCIPAL!$L$148),VLOOKUP($AH$516,'Banco de Dados'!$B$4:$J$50,8,FALSE)*PRINCIPAL!$H$148*(1-(PRINCIPAL!$M$148/100)),IF(AND(PRINCIPAL!$H$148&lt;&gt;"",L538=PRINCIPAL!$N$148),VLOOKUP($AH$516,'Banco de Dados'!$B$4:$J$50,8,FALSE)*PRINCIPAL!$H$148*(1-(PRINCIPAL!$O$148/100)),IF(PRINCIPAL!$H$148&lt;&gt;"",VLOOKUP($AH$516,'Banco de Dados'!$B$4:$J$50,8,FALSE)*PRINCIPAL!$H$148,IF(OR(L538=PRINCIPAL!$I$148,L538=PRINCIPAL!$I$148+PRINCIPAL!$I$148,L538=PRINCIPAL!$I$148+PRINCIPAL!$I$148+PRINCIPAL!$I$148),0,IF(L538=PRINCIPAL!$J$148,VLOOKUP($AH$516,'Banco de Dados'!$B$4:$J$50,6,FALSE)*(1-(PRINCIPAL!$K$148/100)),IF(L538=PRINCIPAL!$L$148,VLOOKUP($AH$516,'Banco de Dados'!$B$4:$J$50,6,FALSE)*(1-(PRINCIPAL!$M$148/100)),IF(L538=PRINCIPAL!$N$148,VLOOKUP($AH$516,'Banco de Dados'!$B$4:$J$50,6,FALSE)*(1-(PRINCIPAL!$O$148/100)),VLOOKUP($AH$516,'Banco de Dados'!$B$4:$J$50,6,FALSE)))))))))),"")</f>
        <v/>
      </c>
      <c r="AH538" s="29" t="str">
        <f>IFERROR(AG538*(IFERROR(VLOOKUP($AH$516,'Banco de Dados'!$B$4:$J$50,4,FALSE),"ERRO")),"")</f>
        <v/>
      </c>
      <c r="AI538" s="29" t="str">
        <f t="shared" si="353"/>
        <v/>
      </c>
      <c r="AJ538" s="103" t="str">
        <f>IFERROR(AI538*(C538*(PRINCIPAL!$G$148/100))*0.47*(44/12),"")</f>
        <v/>
      </c>
      <c r="AK538" s="111" t="str">
        <f t="shared" si="362"/>
        <v/>
      </c>
      <c r="AL538" s="30" t="str">
        <f>IFERROR(IF(AND(PRINCIPAL!$H$149&lt;&gt;"",OR(L538=PRINCIPAL!$I$149,L538=PRINCIPAL!$I$149+PRINCIPAL!$I$149,L538=PRINCIPAL!$I$149+PRINCIPAL!$I$149+PRINCIPAL!$I$149)),0,IF(AND(PRINCIPAL!$H$149&lt;&gt;"",L538=PRINCIPAL!$J$149),VLOOKUP($AM$516,'Banco de Dados'!$B$4:$J$50,8,FALSE)*PRINCIPAL!$H$149*(1-(PRINCIPAL!$K$149/100)),IF(AND(PRINCIPAL!$H$149&lt;&gt;"",L538=PRINCIPAL!$L$149),VLOOKUP($AM$516,'Banco de Dados'!$B$4:$J$50,8,FALSE)*PRINCIPAL!$H$149*(1-(PRINCIPAL!$M$149/100)),IF(AND(PRINCIPAL!$H$149&lt;&gt;"",L538=PRINCIPAL!$N$149),VLOOKUP($AM$516,'Banco de Dados'!$B$4:$J$50,8,FALSE)*PRINCIPAL!$H$149*(1-(PRINCIPAL!$O$149/100)),IF(PRINCIPAL!$H$149&lt;&gt;"",VLOOKUP($AM$516,'Banco de Dados'!$B$4:$J$50,8,FALSE)*PRINCIPAL!$H$149,IF(OR(L538=PRINCIPAL!$I$149,L538=PRINCIPAL!$I$149+PRINCIPAL!$I$149,L538=PRINCIPAL!$I$149+PRINCIPAL!$I$149+PRINCIPAL!$I$149),0,IF(L538=PRINCIPAL!$J$149,VLOOKUP($AM$516,'Banco de Dados'!$B$4:$J$50,6,FALSE)*(1-(PRINCIPAL!$K$149/100)),IF(L538=PRINCIPAL!$L$149,VLOOKUP($AM$516,'Banco de Dados'!$B$4:$J$50,6,FALSE)*(1-(PRINCIPAL!$M$149/100)),IF(L538=PRINCIPAL!$N$149,VLOOKUP($AM$516,'Banco de Dados'!$B$4:$J$50,6,FALSE)*(1-(PRINCIPAL!$O$149/100)),VLOOKUP($AM$516,'Banco de Dados'!$B$4:$J$50,6,FALSE)))))))))),"")</f>
        <v/>
      </c>
      <c r="AM538" s="29" t="str">
        <f>IFERROR(AL538*(IFERROR(VLOOKUP($AM$516,'Banco de Dados'!$B$4:$J$50,4,FALSE),"ERRO")),"")</f>
        <v/>
      </c>
      <c r="AN538" s="29" t="str">
        <f t="shared" si="354"/>
        <v/>
      </c>
      <c r="AO538" s="103" t="str">
        <f>IFERROR(AN538*(C538*(PRINCIPAL!$G$149/100))*0.47*(44/12),"")</f>
        <v/>
      </c>
      <c r="AP538" s="111" t="str">
        <f t="shared" si="355"/>
        <v/>
      </c>
      <c r="AQ538" s="30" t="str">
        <f>IFERROR(IF(AND(PRINCIPAL!$H$150&lt;&gt;"",OR(L538=PRINCIPAL!$I$150,L538=PRINCIPAL!$I$150+PRINCIPAL!$I$150,L538=PRINCIPAL!$I$150+PRINCIPAL!$I$150+PRINCIPAL!$I$150)),0,IF(AND(PRINCIPAL!$H$150&lt;&gt;"",L538=PRINCIPAL!$J$150),VLOOKUP($AR$516,'Banco de Dados'!$B$4:$J$50,8,FALSE)*PRINCIPAL!$H$150*(1-(PRINCIPAL!$K$150/100)),IF(AND(PRINCIPAL!$H$150&lt;&gt;"",L538=PRINCIPAL!$L$150),VLOOKUP($AR$516,'Banco de Dados'!$B$4:$J$50,8,FALSE)*PRINCIPAL!$H$150*(1-(PRINCIPAL!$M$150/100)),IF(AND(PRINCIPAL!$H$150&lt;&gt;"",L538=PRINCIPAL!$N$150),VLOOKUP($AR$516,'Banco de Dados'!$B$4:$J$50,8,FALSE)*PRINCIPAL!$H$150*(1-(PRINCIPAL!$O$150/100)),IF(PRINCIPAL!$H$150&lt;&gt;"",VLOOKUP($AR$516,'Banco de Dados'!$B$4:$J$50,8,FALSE)*PRINCIPAL!$H$150,IF(OR(L538=PRINCIPAL!$I$150,L538=PRINCIPAL!$I$150+PRINCIPAL!$I$150,L538=PRINCIPAL!$I$150+PRINCIPAL!$I$150+PRINCIPAL!$I$150),0,IF(L538=PRINCIPAL!$J$150,VLOOKUP($AR$516,'Banco de Dados'!$B$4:$J$50,6,FALSE)*(1-(PRINCIPAL!$K$150/100)),IF(L538=PRINCIPAL!$L$150,VLOOKUP($AR$516,'Banco de Dados'!$B$4:$J$50,6,FALSE)*(1-(PRINCIPAL!$M$150/100)),IF(L538=PRINCIPAL!$N$150,VLOOKUP($AR$516,'Banco de Dados'!$B$4:$J$50,6,FALSE)*(1-(PRINCIPAL!$O$150/100)),VLOOKUP($AR$516,'Banco de Dados'!$B$4:$J$50,6,FALSE)))))))))),"")</f>
        <v/>
      </c>
      <c r="AR538" s="29" t="str">
        <f>IFERROR(AQ538*(IFERROR(VLOOKUP($AR$516,'Banco de Dados'!$B$4:$J$50,4,FALSE),"ERRO")),"")</f>
        <v/>
      </c>
      <c r="AS538" s="29" t="str">
        <f t="shared" si="356"/>
        <v/>
      </c>
      <c r="AT538" s="103" t="str">
        <f>IFERROR(AS538*(C538*(PRINCIPAL!$G$150/100))*0.47*(44/12),"")</f>
        <v/>
      </c>
      <c r="AU538" s="111" t="str">
        <f t="shared" si="357"/>
        <v/>
      </c>
      <c r="AV538" s="30" t="str">
        <f>IFERROR(IF(AND(PRINCIPAL!$H$151&lt;&gt;"",OR(L538=PRINCIPAL!$I$151,L538=PRINCIPAL!$I$151+PRINCIPAL!$I$151,L538=PRINCIPAL!$I$151+PRINCIPAL!$I$151+PRINCIPAL!$I$151)),0,IF(AND(PRINCIPAL!$H$151&lt;&gt;"",L538=PRINCIPAL!$J$151),VLOOKUP($AW$516,'Banco de Dados'!$B$4:$J$50,8,FALSE)*PRINCIPAL!$H$151*(1-(PRINCIPAL!$K$151/100)),IF(AND(PRINCIPAL!$H$151&lt;&gt;"",L538=PRINCIPAL!$L$151),VLOOKUP($AW$516,'Banco de Dados'!$B$4:$J$50,8,FALSE)*PRINCIPAL!$H$151*(1-(PRINCIPAL!$M$151/100)),IF(AND(PRINCIPAL!$H$151&lt;&gt;"",L538=PRINCIPAL!$N$151),VLOOKUP($AW$516,'Banco de Dados'!$B$4:$J$50,8,FALSE)*PRINCIPAL!$H$151*(1-(PRINCIPAL!$O$151/100)),IF(PRINCIPAL!$H$151&lt;&gt;"",VLOOKUP($AW$516,'Banco de Dados'!$B$4:$J$50,8,FALSE)*PRINCIPAL!$H$151,IF(OR(L538=PRINCIPAL!$I$151,L538=PRINCIPAL!$I$151+PRINCIPAL!$I$151,L538=PRINCIPAL!$I$151+PRINCIPAL!$I$151+PRINCIPAL!$I$151),0,IF(L538=PRINCIPAL!$J$151,VLOOKUP($AW$516,'Banco de Dados'!$B$4:$J$50,6,FALSE)*(1-(PRINCIPAL!$K$151/100)),IF(L538=PRINCIPAL!$L$151,VLOOKUP($AW$516,'Banco de Dados'!$B$4:$J$50,6,FALSE)*(1-(PRINCIPAL!$M$151/100)),IF(L538=PRINCIPAL!$N$151,VLOOKUP($AW$516,'Banco de Dados'!$B$4:$J$50,6,FALSE)*(1-(PRINCIPAL!$O$151/100)),VLOOKUP($AW$516,'Banco de Dados'!$B$4:$J$50,6,FALSE)))))))))),"")</f>
        <v/>
      </c>
      <c r="AW538" s="29" t="str">
        <f>IFERROR(AV538*(IFERROR(VLOOKUP($AW$516,'Banco de Dados'!$B$4:$J$50,4,FALSE),"ERRO")),"")</f>
        <v/>
      </c>
      <c r="AX538" s="29" t="str">
        <f t="shared" si="358"/>
        <v/>
      </c>
      <c r="AY538" s="103" t="str">
        <f>IFERROR(AX538*(C538*(PRINCIPAL!$G$151/100))*0.47*(44/12),"")</f>
        <v/>
      </c>
      <c r="AZ538" s="111" t="str">
        <f t="shared" si="363"/>
        <v/>
      </c>
      <c r="BA538" s="30" t="str">
        <f>IFERROR(IF(AND(PRINCIPAL!$H$152&lt;&gt;"",OR(L538=PRINCIPAL!$I$152,L538=PRINCIPAL!$I$152+PRINCIPAL!$I$152,L538=PRINCIPAL!$I$152+PRINCIPAL!$I$152+PRINCIPAL!$I$152)),0,IF(AND(PRINCIPAL!$H$152&lt;&gt;"",L538=PRINCIPAL!$J$152),VLOOKUP($BB$516,'Banco de Dados'!$B$4:$J$50,8,FALSE)*PRINCIPAL!$H$152*(1-(PRINCIPAL!$K$152/100)),IF(AND(PRINCIPAL!$H$152&lt;&gt;"",L538=PRINCIPAL!$L$152),VLOOKUP($BB$516,'Banco de Dados'!$B$4:$J$50,8,FALSE)*PRINCIPAL!$H$152*(1-(PRINCIPAL!$M$152/100)),IF(AND(PRINCIPAL!$H$152&lt;&gt;"",L538=PRINCIPAL!$N$152),VLOOKUP($BB$516,'Banco de Dados'!$B$4:$J$50,8,FALSE)*PRINCIPAL!$H$152*(1-(PRINCIPAL!$O$152/100)),IF(PRINCIPAL!$H$152&lt;&gt;"",VLOOKUP($BB$516,'Banco de Dados'!$B$4:$J$50,8,FALSE)*PRINCIPAL!$H$152,IF(OR(L538=PRINCIPAL!$I$152,L538=PRINCIPAL!$I$152+PRINCIPAL!$I$152,L538=PRINCIPAL!$I$152+PRINCIPAL!$I$152+PRINCIPAL!$I$152),0,IF(L538=PRINCIPAL!$J$152,VLOOKUP($BB$516,'Banco de Dados'!$B$4:$J$50,6,FALSE)*(1-(PRINCIPAL!$K$152/100)),IF(L538=PRINCIPAL!$L$152,VLOOKUP($BB$516,'Banco de Dados'!$B$4:$J$50,6,FALSE)*(1-(PRINCIPAL!$M$152/100)),IF(L538=PRINCIPAL!$N$152,VLOOKUP($BB$516,'Banco de Dados'!$B$4:$J$50,6,FALSE)*(1-(PRINCIPAL!$O$152/100)),VLOOKUP($BB$516,'Banco de Dados'!$B$4:$J$50,6,FALSE)))))))))),"")</f>
        <v/>
      </c>
      <c r="BB538" s="29" t="str">
        <f>IFERROR(BA538*(IFERROR(VLOOKUP($BB$516,'Banco de Dados'!$B$4:$J$50,4,FALSE),"ERRO")),"")</f>
        <v/>
      </c>
      <c r="BC538" s="29" t="str">
        <f t="shared" si="364"/>
        <v/>
      </c>
      <c r="BD538" s="103" t="str">
        <f>IFERROR(BC538*(C538*(PRINCIPAL!$G$152/100))*0.47*(44/12),"")</f>
        <v/>
      </c>
      <c r="BE538" s="111" t="str">
        <f t="shared" si="343"/>
        <v/>
      </c>
      <c r="BF538" s="30" t="str">
        <f>IFERROR(IF(AND(PRINCIPAL!$H$153&lt;&gt;"",OR(L538=PRINCIPAL!$I$153,L538=PRINCIPAL!$I$153+PRINCIPAL!$I$153,L538=PRINCIPAL!$I$153+PRINCIPAL!$I$153+PRINCIPAL!$I$153)),0,IF(AND(PRINCIPAL!$H$153&lt;&gt;"",L538=PRINCIPAL!$J$153),VLOOKUP($BG$516,'Banco de Dados'!$B$4:$J$50,8,FALSE)*PRINCIPAL!$H$153*(1-(PRINCIPAL!$K$153/100)),IF(AND(PRINCIPAL!$H$153&lt;&gt;"",L538=PRINCIPAL!$L$153),VLOOKUP($BG$516,'Banco de Dados'!$B$4:$J$50,8,FALSE)*PRINCIPAL!$H$153*(1-(PRINCIPAL!$M$153/100)),IF(AND(PRINCIPAL!$H$153&lt;&gt;"",L538=PRINCIPAL!$N$153),VLOOKUP($BG$516,'Banco de Dados'!$B$4:$J$50,8,FALSE)*PRINCIPAL!$H$153*(1-(PRINCIPAL!$O$153/100)),IF(PRINCIPAL!$H$153&lt;&gt;"",VLOOKUP($BG$516,'Banco de Dados'!$B$4:$J$50,8,FALSE)*PRINCIPAL!$H$153,IF(OR(L538=PRINCIPAL!$I$153,L538=PRINCIPAL!$I$153+PRINCIPAL!$I$153,L538=PRINCIPAL!$I$153+PRINCIPAL!$I$153+PRINCIPAL!$I$153),0,IF(L538=PRINCIPAL!$J$153,VLOOKUP($BG$516,'Banco de Dados'!$B$4:$J$50,6,FALSE)*(1-(PRINCIPAL!$K$153/100)),IF(L538=PRINCIPAL!$L$153,VLOOKUP($BG$516,'Banco de Dados'!$B$4:$J$50,6,FALSE)*(1-(PRINCIPAL!$M$153/100)),IF(L538=PRINCIPAL!$N$153,VLOOKUP($BG$516,'Banco de Dados'!$B$4:$J$50,6,FALSE)*(1-(PRINCIPAL!$O$153/100)),VLOOKUP($BG$516,'Banco de Dados'!$B$4:$J$50,6,FALSE)))))))))),"")</f>
        <v/>
      </c>
      <c r="BG538" s="29" t="str">
        <f>IFERROR(BF538*(IFERROR(VLOOKUP($BG$516,'Banco de Dados'!$B$4:$J$50,4,FALSE),"ERRO")),"")</f>
        <v/>
      </c>
      <c r="BH538" s="29" t="str">
        <f t="shared" si="359"/>
        <v/>
      </c>
      <c r="BI538" s="103" t="str">
        <f>IFERROR(BH538*(C538*(PRINCIPAL!$G$153/100))*0.47*(44/12),"")</f>
        <v/>
      </c>
      <c r="BJ538" s="102" t="str">
        <f t="shared" si="344"/>
        <v/>
      </c>
    </row>
    <row r="539" spans="2:62" ht="12.75" customHeight="1" x14ac:dyDescent="0.3">
      <c r="B539" s="326">
        <f t="shared" si="345"/>
        <v>2041</v>
      </c>
      <c r="C539" s="340"/>
      <c r="D539" s="1"/>
      <c r="E539" s="116">
        <v>21</v>
      </c>
      <c r="F539" s="24" t="str">
        <f>IFERROR(VLOOKUP($G$516,'Banco de Dados'!$B$4:$J$50,6,FALSE),"")</f>
        <v/>
      </c>
      <c r="G539" s="25" t="str">
        <f>IFERROR(F539*(IFERROR(VLOOKUP($G$516,'Banco de Dados'!$B$4:$J$50,4,FALSE),"ERRO")),"")</f>
        <v/>
      </c>
      <c r="H539" s="25" t="str">
        <f t="shared" si="346"/>
        <v/>
      </c>
      <c r="I539" s="103" t="str">
        <f t="shared" si="347"/>
        <v/>
      </c>
      <c r="J539" s="117" t="str">
        <f t="shared" si="348"/>
        <v/>
      </c>
      <c r="K539" s="1"/>
      <c r="L539" s="91">
        <v>21</v>
      </c>
      <c r="M539" s="24" t="str">
        <f>IFERROR(IF(AND(PRINCIPAL!$H$144&lt;&gt;"",OR(L539=PRINCIPAL!$I$144,L539=PRINCIPAL!$I$144+PRINCIPAL!$I$144,L539=PRINCIPAL!$I$144+PRINCIPAL!$I$144+PRINCIPAL!$I$144)),0,IF(AND(PRINCIPAL!$H$144&lt;&gt;"",L539=PRINCIPAL!$J$144),VLOOKUP($N$516,'Banco de Dados'!$B$4:$J$50,8,FALSE)*PRINCIPAL!$H$144*(1-(PRINCIPAL!$K$144/100)),IF(AND(PRINCIPAL!$H$144&lt;&gt;"",L539=PRINCIPAL!$L$144),VLOOKUP($N$516,'Banco de Dados'!$B$4:$J$50,8,FALSE)*PRINCIPAL!$H$144*(1-(PRINCIPAL!$M$144/100)),IF(AND(PRINCIPAL!$H$144&lt;&gt;"",L539=PRINCIPAL!$N$144),VLOOKUP($N$516,'Banco de Dados'!$B$4:$J$50,8,FALSE)*PRINCIPAL!$H$144*(1-(PRINCIPAL!$O$144/100)),IF(PRINCIPAL!$H$144&lt;&gt;"",VLOOKUP($N$516,'Banco de Dados'!$B$4:$J$50,8,FALSE)*PRINCIPAL!$H$144,IF(OR(L539=PRINCIPAL!$I$144,L539=PRINCIPAL!$I$144+PRINCIPAL!$I$144,L539=PRINCIPAL!$I$144+PRINCIPAL!$I$144+PRINCIPAL!$I$144),0,IF(L539=PRINCIPAL!$J$144,VLOOKUP($N$516,'Banco de Dados'!$B$4:$J$50,6,FALSE)*(1-(PRINCIPAL!$K$144/100)),IF(L539=PRINCIPAL!$L$144,VLOOKUP($N$516,'Banco de Dados'!$B$4:$J$50,6,FALSE)*(1-(PRINCIPAL!$M$144/100)),IF(L539=PRINCIPAL!$N$144,VLOOKUP($N$516,'Banco de Dados'!$B$4:$J$50,6,FALSE)*(1-(PRINCIPAL!$O$144/100)),VLOOKUP($N$516,'Banco de Dados'!$B$4:$J$50,6,FALSE)))))))))),"")</f>
        <v/>
      </c>
      <c r="N539" s="25" t="str">
        <f>IFERROR(M539*(IFERROR(VLOOKUP($N$516,'Banco de Dados'!$B$4:$J$50,4,FALSE),"ERRO")),"")</f>
        <v/>
      </c>
      <c r="O539" s="25" t="str">
        <f t="shared" si="367"/>
        <v/>
      </c>
      <c r="P539" s="103" t="str">
        <f>IFERROR(O539*(C539*(PRINCIPAL!$G$144/100))*0.47*(44/12),"")</f>
        <v/>
      </c>
      <c r="Q539" s="107" t="str">
        <f t="shared" si="368"/>
        <v/>
      </c>
      <c r="R539" s="29" t="str">
        <f>IFERROR(IF(AND(PRINCIPAL!$H$145&lt;&gt;"",OR(L539=PRINCIPAL!$I$145,L539=PRINCIPAL!$I$145+PRINCIPAL!$I$145,L539=PRINCIPAL!$I$145+PRINCIPAL!$I$145+PRINCIPAL!$I$145)),0,IF(AND(PRINCIPAL!$H$145&lt;&gt;"",L539=PRINCIPAL!$J$145),VLOOKUP($S$516,'Banco de Dados'!$B$4:$J$50,8,FALSE)*PRINCIPAL!$H$145*(1-(PRINCIPAL!$K$145/100)),IF(AND(PRINCIPAL!$H$145&lt;&gt;"",L539=PRINCIPAL!$L$145),VLOOKUP($S$516,'Banco de Dados'!$B$4:$J$50,8,FALSE)*PRINCIPAL!$H$145*(1-(PRINCIPAL!$M$145/100)),IF(AND(PRINCIPAL!$H$145&lt;&gt;"",L539=PRINCIPAL!$N$145),VLOOKUP($S$516,'Banco de Dados'!$B$4:$J$50,8,FALSE)*PRINCIPAL!$H$145*(1-(PRINCIPAL!$O$145/100)),IF(PRINCIPAL!$H$145&lt;&gt;"",VLOOKUP($S$516,'Banco de Dados'!$B$4:$J$50,8,FALSE)*PRINCIPAL!$H$145,IF(OR(L539=PRINCIPAL!$I$145,L539=PRINCIPAL!$I$145+PRINCIPAL!$I$145,L539=PRINCIPAL!$I$145+PRINCIPAL!$I$145+PRINCIPAL!$I$145),0,IF(L539=PRINCIPAL!$J$145,VLOOKUP($S$516,'Banco de Dados'!$B$4:$J$50,6,FALSE)*(1-(PRINCIPAL!$K$145/100)),IF(L539=PRINCIPAL!$L$145,VLOOKUP($S$516,'Banco de Dados'!$B$4:$J$50,6,FALSE)*(1-(PRINCIPAL!$M$145/100)),IF(L539=PRINCIPAL!$N$145,VLOOKUP($S$516,'Banco de Dados'!$B$4:$J$50,6,FALSE)*(1-(PRINCIPAL!$O$145/100)),VLOOKUP($S$516,'Banco de Dados'!$B$4:$J$50,6,FALSE)))))))))),"")</f>
        <v/>
      </c>
      <c r="S539" s="29" t="str">
        <f>IFERROR(R539*(IFERROR(VLOOKUP($S$516,'Banco de Dados'!$B$4:$J$50,4,FALSE),"ERRO")),"")</f>
        <v/>
      </c>
      <c r="T539" s="29" t="str">
        <f t="shared" si="366"/>
        <v/>
      </c>
      <c r="U539" s="103" t="str">
        <f>IFERROR(T539*(C539*(PRINCIPAL!$G$145/100))*0.47*(44/12),"")</f>
        <v/>
      </c>
      <c r="V539" s="103" t="str">
        <f t="shared" si="342"/>
        <v/>
      </c>
      <c r="W539" s="30" t="str">
        <f>IFERROR(IF(AND(PRINCIPAL!$H$146&lt;&gt;"",OR(L539=PRINCIPAL!$I$146,L539=PRINCIPAL!$I$146+PRINCIPAL!$I$146,L539=PRINCIPAL!$I$146+PRINCIPAL!$I$146+PRINCIPAL!$I$146)),0,IF(AND(PRINCIPAL!$H$146&lt;&gt;"",L539=PRINCIPAL!$J$146),VLOOKUP($X$516,'Banco de Dados'!$B$4:$J$50,8,FALSE)*PRINCIPAL!$H$146*(1-(PRINCIPAL!$K$146/100)),IF(AND(PRINCIPAL!$H$146&lt;&gt;"",L539=PRINCIPAL!$L$146),VLOOKUP($X$516,'Banco de Dados'!$B$4:$J$50,8,FALSE)*PRINCIPAL!$H$146*(1-(PRINCIPAL!$M$146/100)),IF(AND(PRINCIPAL!$H$146&lt;&gt;"",L539=PRINCIPAL!$N$146),VLOOKUP($X$516,'Banco de Dados'!$B$4:$J$50,8,FALSE)*PRINCIPAL!$H$146*(1-(PRINCIPAL!$O$146/100)),IF(PRINCIPAL!$H$146&lt;&gt;"",VLOOKUP($X$516,'Banco de Dados'!$B$4:$J$50,8,FALSE)*PRINCIPAL!$H$146,IF(OR(L539=PRINCIPAL!$I$146,L539=PRINCIPAL!$I$146+PRINCIPAL!$I$146,L539=PRINCIPAL!$I$146+PRINCIPAL!$I$146+PRINCIPAL!$I$146),0,IF(L539=PRINCIPAL!$J$146,VLOOKUP($X$516,'Banco de Dados'!$B$4:$J$50,6,FALSE)*(1-(PRINCIPAL!$K$146/100)),IF(L539=PRINCIPAL!$L$146,VLOOKUP($X$516,'Banco de Dados'!$B$4:$J$50,6,FALSE)*(1-(PRINCIPAL!$M$146/100)),IF(L539=PRINCIPAL!$N$146,VLOOKUP($X$516,'Banco de Dados'!$B$4:$J$50,6,FALSE)*(1-(PRINCIPAL!$O$146/100)),VLOOKUP($X$516,'Banco de Dados'!$B$4:$J$50,6,FALSE)))))))))),"")</f>
        <v/>
      </c>
      <c r="X539" s="29" t="str">
        <f>IFERROR(W539*(IFERROR(VLOOKUP($X$516,'Banco de Dados'!$B$4:$J$50,4,FALSE),"ERRO")),"")</f>
        <v/>
      </c>
      <c r="Y539" s="29" t="str">
        <f t="shared" si="360"/>
        <v/>
      </c>
      <c r="Z539" s="103" t="str">
        <f>IFERROR(Y539*(C539*(PRINCIPAL!$G$146/100))*0.47*(44/12),"")</f>
        <v/>
      </c>
      <c r="AA539" s="111" t="str">
        <f t="shared" si="361"/>
        <v/>
      </c>
      <c r="AB539" s="30" t="str">
        <f>IFERROR(IF(AND(PRINCIPAL!$H$147&lt;&gt;"",OR(L539=PRINCIPAL!$I$147,L539=PRINCIPAL!$I$147+PRINCIPAL!$I$147,L539=PRINCIPAL!$I$147+PRINCIPAL!$I$147+PRINCIPAL!$I$147)),0,IF(AND(PRINCIPAL!$H$147&lt;&gt;"",L539=PRINCIPAL!$J$147),VLOOKUP($AC$516,'Banco de Dados'!$B$4:$J$50,8,FALSE)*PRINCIPAL!$H$147*(1-(PRINCIPAL!$K$147/100)),IF(AND(PRINCIPAL!$H$147&lt;&gt;"",L539=PRINCIPAL!$L$147),VLOOKUP($AC$516,'Banco de Dados'!$B$4:$J$50,8,FALSE)*PRINCIPAL!$H$147*(1-(PRINCIPAL!$M$147/100)),IF(AND(PRINCIPAL!$H$147&lt;&gt;"",L539=PRINCIPAL!$N$147),VLOOKUP($AC$516,'Banco de Dados'!$B$4:$J$50,8,FALSE)*PRINCIPAL!$H$147*(1-(PRINCIPAL!$O$147/100)),IF(PRINCIPAL!$H$147&lt;&gt;"",VLOOKUP($AC$516,'Banco de Dados'!$B$4:$J$50,8,FALSE)*PRINCIPAL!$H$147,IF(OR(L539=PRINCIPAL!$I$147,L539=PRINCIPAL!$I$147+PRINCIPAL!$I$147,L539=PRINCIPAL!$I$147+PRINCIPAL!$I$147+PRINCIPAL!$I$147),0,IF(L539=PRINCIPAL!$J$147,VLOOKUP($AC$516,'Banco de Dados'!$B$4:$J$50,6,FALSE)*(1-(PRINCIPAL!$K$147/100)),IF(L539=PRINCIPAL!$L$147,VLOOKUP($AC$516,'Banco de Dados'!$B$4:$J$50,6,FALSE)*(1-(PRINCIPAL!$M$147/100)),IF(L539=PRINCIPAL!$N$147,VLOOKUP($AC$516,'Banco de Dados'!$B$4:$J$50,6,FALSE)*(1-(PRINCIPAL!$O$147/100)),VLOOKUP($AC$516,'Banco de Dados'!$B$4:$J$50,6,FALSE)))))))))),"")</f>
        <v/>
      </c>
      <c r="AC539" s="29" t="str">
        <f>IFERROR(AB539*(IFERROR(VLOOKUP($AC$516,'Banco de Dados'!$B$4:$J$50,4,FALSE),"ERRO")),"")</f>
        <v/>
      </c>
      <c r="AD539" s="29" t="str">
        <f t="shared" si="351"/>
        <v/>
      </c>
      <c r="AE539" s="103" t="str">
        <f>IFERROR(AD539*(C539*(PRINCIPAL!$G$147/100))*0.47*(44/12),"")</f>
        <v/>
      </c>
      <c r="AF539" s="111" t="str">
        <f t="shared" si="352"/>
        <v/>
      </c>
      <c r="AG539" s="30" t="str">
        <f>IFERROR(IF(AND(PRINCIPAL!$H$148&lt;&gt;"",OR(L539=PRINCIPAL!$I$148,L539=PRINCIPAL!$I$148+PRINCIPAL!$I$148,L539=PRINCIPAL!$I$148+PRINCIPAL!$I$148+PRINCIPAL!$I$148)),0,IF(AND(PRINCIPAL!$H$148&lt;&gt;"",L539=PRINCIPAL!$J$148),VLOOKUP($AH$516,'Banco de Dados'!$B$4:$J$50,8,FALSE)*PRINCIPAL!$H$148*(1-(PRINCIPAL!$K$148/100)),IF(AND(PRINCIPAL!$H$148&lt;&gt;"",L539=PRINCIPAL!$L$148),VLOOKUP($AH$516,'Banco de Dados'!$B$4:$J$50,8,FALSE)*PRINCIPAL!$H$148*(1-(PRINCIPAL!$M$148/100)),IF(AND(PRINCIPAL!$H$148&lt;&gt;"",L539=PRINCIPAL!$N$148),VLOOKUP($AH$516,'Banco de Dados'!$B$4:$J$50,8,FALSE)*PRINCIPAL!$H$148*(1-(PRINCIPAL!$O$148/100)),IF(PRINCIPAL!$H$148&lt;&gt;"",VLOOKUP($AH$516,'Banco de Dados'!$B$4:$J$50,8,FALSE)*PRINCIPAL!$H$148,IF(OR(L539=PRINCIPAL!$I$148,L539=PRINCIPAL!$I$148+PRINCIPAL!$I$148,L539=PRINCIPAL!$I$148+PRINCIPAL!$I$148+PRINCIPAL!$I$148),0,IF(L539=PRINCIPAL!$J$148,VLOOKUP($AH$516,'Banco de Dados'!$B$4:$J$50,6,FALSE)*(1-(PRINCIPAL!$K$148/100)),IF(L539=PRINCIPAL!$L$148,VLOOKUP($AH$516,'Banco de Dados'!$B$4:$J$50,6,FALSE)*(1-(PRINCIPAL!$M$148/100)),IF(L539=PRINCIPAL!$N$148,VLOOKUP($AH$516,'Banco de Dados'!$B$4:$J$50,6,FALSE)*(1-(PRINCIPAL!$O$148/100)),VLOOKUP($AH$516,'Banco de Dados'!$B$4:$J$50,6,FALSE)))))))))),"")</f>
        <v/>
      </c>
      <c r="AH539" s="29" t="str">
        <f>IFERROR(AG539*(IFERROR(VLOOKUP($AH$516,'Banco de Dados'!$B$4:$J$50,4,FALSE),"ERRO")),"")</f>
        <v/>
      </c>
      <c r="AI539" s="29" t="str">
        <f t="shared" si="353"/>
        <v/>
      </c>
      <c r="AJ539" s="103" t="str">
        <f>IFERROR(AI539*(C539*(PRINCIPAL!$G$148/100))*0.47*(44/12),"")</f>
        <v/>
      </c>
      <c r="AK539" s="111" t="str">
        <f t="shared" si="362"/>
        <v/>
      </c>
      <c r="AL539" s="30" t="str">
        <f>IFERROR(IF(AND(PRINCIPAL!$H$149&lt;&gt;"",OR(L539=PRINCIPAL!$I$149,L539=PRINCIPAL!$I$149+PRINCIPAL!$I$149,L539=PRINCIPAL!$I$149+PRINCIPAL!$I$149+PRINCIPAL!$I$149)),0,IF(AND(PRINCIPAL!$H$149&lt;&gt;"",L539=PRINCIPAL!$J$149),VLOOKUP($AM$516,'Banco de Dados'!$B$4:$J$50,8,FALSE)*PRINCIPAL!$H$149*(1-(PRINCIPAL!$K$149/100)),IF(AND(PRINCIPAL!$H$149&lt;&gt;"",L539=PRINCIPAL!$L$149),VLOOKUP($AM$516,'Banco de Dados'!$B$4:$J$50,8,FALSE)*PRINCIPAL!$H$149*(1-(PRINCIPAL!$M$149/100)),IF(AND(PRINCIPAL!$H$149&lt;&gt;"",L539=PRINCIPAL!$N$149),VLOOKUP($AM$516,'Banco de Dados'!$B$4:$J$50,8,FALSE)*PRINCIPAL!$H$149*(1-(PRINCIPAL!$O$149/100)),IF(PRINCIPAL!$H$149&lt;&gt;"",VLOOKUP($AM$516,'Banco de Dados'!$B$4:$J$50,8,FALSE)*PRINCIPAL!$H$149,IF(OR(L539=PRINCIPAL!$I$149,L539=PRINCIPAL!$I$149+PRINCIPAL!$I$149,L539=PRINCIPAL!$I$149+PRINCIPAL!$I$149+PRINCIPAL!$I$149),0,IF(L539=PRINCIPAL!$J$149,VLOOKUP($AM$516,'Banco de Dados'!$B$4:$J$50,6,FALSE)*(1-(PRINCIPAL!$K$149/100)),IF(L539=PRINCIPAL!$L$149,VLOOKUP($AM$516,'Banco de Dados'!$B$4:$J$50,6,FALSE)*(1-(PRINCIPAL!$M$149/100)),IF(L539=PRINCIPAL!$N$149,VLOOKUP($AM$516,'Banco de Dados'!$B$4:$J$50,6,FALSE)*(1-(PRINCIPAL!$O$149/100)),VLOOKUP($AM$516,'Banco de Dados'!$B$4:$J$50,6,FALSE)))))))))),"")</f>
        <v/>
      </c>
      <c r="AM539" s="29" t="str">
        <f>IFERROR(AL539*(IFERROR(VLOOKUP($AM$516,'Banco de Dados'!$B$4:$J$50,4,FALSE),"ERRO")),"")</f>
        <v/>
      </c>
      <c r="AN539" s="29" t="str">
        <f t="shared" si="354"/>
        <v/>
      </c>
      <c r="AO539" s="103" t="str">
        <f>IFERROR(AN539*(C539*(PRINCIPAL!$G$149/100))*0.47*(44/12),"")</f>
        <v/>
      </c>
      <c r="AP539" s="111" t="str">
        <f t="shared" si="355"/>
        <v/>
      </c>
      <c r="AQ539" s="30" t="str">
        <f>IFERROR(IF(AND(PRINCIPAL!$H$150&lt;&gt;"",OR(L539=PRINCIPAL!$I$150,L539=PRINCIPAL!$I$150+PRINCIPAL!$I$150,L539=PRINCIPAL!$I$150+PRINCIPAL!$I$150+PRINCIPAL!$I$150)),0,IF(AND(PRINCIPAL!$H$150&lt;&gt;"",L539=PRINCIPAL!$J$150),VLOOKUP($AR$516,'Banco de Dados'!$B$4:$J$50,8,FALSE)*PRINCIPAL!$H$150*(1-(PRINCIPAL!$K$150/100)),IF(AND(PRINCIPAL!$H$150&lt;&gt;"",L539=PRINCIPAL!$L$150),VLOOKUP($AR$516,'Banco de Dados'!$B$4:$J$50,8,FALSE)*PRINCIPAL!$H$150*(1-(PRINCIPAL!$M$150/100)),IF(AND(PRINCIPAL!$H$150&lt;&gt;"",L539=PRINCIPAL!$N$150),VLOOKUP($AR$516,'Banco de Dados'!$B$4:$J$50,8,FALSE)*PRINCIPAL!$H$150*(1-(PRINCIPAL!$O$150/100)),IF(PRINCIPAL!$H$150&lt;&gt;"",VLOOKUP($AR$516,'Banco de Dados'!$B$4:$J$50,8,FALSE)*PRINCIPAL!$H$150,IF(OR(L539=PRINCIPAL!$I$150,L539=PRINCIPAL!$I$150+PRINCIPAL!$I$150,L539=PRINCIPAL!$I$150+PRINCIPAL!$I$150+PRINCIPAL!$I$150),0,IF(L539=PRINCIPAL!$J$150,VLOOKUP($AR$516,'Banco de Dados'!$B$4:$J$50,6,FALSE)*(1-(PRINCIPAL!$K$150/100)),IF(L539=PRINCIPAL!$L$150,VLOOKUP($AR$516,'Banco de Dados'!$B$4:$J$50,6,FALSE)*(1-(PRINCIPAL!$M$150/100)),IF(L539=PRINCIPAL!$N$150,VLOOKUP($AR$516,'Banco de Dados'!$B$4:$J$50,6,FALSE)*(1-(PRINCIPAL!$O$150/100)),VLOOKUP($AR$516,'Banco de Dados'!$B$4:$J$50,6,FALSE)))))))))),"")</f>
        <v/>
      </c>
      <c r="AR539" s="29" t="str">
        <f>IFERROR(AQ539*(IFERROR(VLOOKUP($AR$516,'Banco de Dados'!$B$4:$J$50,4,FALSE),"ERRO")),"")</f>
        <v/>
      </c>
      <c r="AS539" s="29" t="str">
        <f t="shared" si="356"/>
        <v/>
      </c>
      <c r="AT539" s="103" t="str">
        <f>IFERROR(AS539*(C539*(PRINCIPAL!$G$150/100))*0.47*(44/12),"")</f>
        <v/>
      </c>
      <c r="AU539" s="111" t="str">
        <f t="shared" si="357"/>
        <v/>
      </c>
      <c r="AV539" s="30" t="str">
        <f>IFERROR(IF(AND(PRINCIPAL!$H$151&lt;&gt;"",OR(L539=PRINCIPAL!$I$151,L539=PRINCIPAL!$I$151+PRINCIPAL!$I$151,L539=PRINCIPAL!$I$151+PRINCIPAL!$I$151+PRINCIPAL!$I$151)),0,IF(AND(PRINCIPAL!$H$151&lt;&gt;"",L539=PRINCIPAL!$J$151),VLOOKUP($AW$516,'Banco de Dados'!$B$4:$J$50,8,FALSE)*PRINCIPAL!$H$151*(1-(PRINCIPAL!$K$151/100)),IF(AND(PRINCIPAL!$H$151&lt;&gt;"",L539=PRINCIPAL!$L$151),VLOOKUP($AW$516,'Banco de Dados'!$B$4:$J$50,8,FALSE)*PRINCIPAL!$H$151*(1-(PRINCIPAL!$M$151/100)),IF(AND(PRINCIPAL!$H$151&lt;&gt;"",L539=PRINCIPAL!$N$151),VLOOKUP($AW$516,'Banco de Dados'!$B$4:$J$50,8,FALSE)*PRINCIPAL!$H$151*(1-(PRINCIPAL!$O$151/100)),IF(PRINCIPAL!$H$151&lt;&gt;"",VLOOKUP($AW$516,'Banco de Dados'!$B$4:$J$50,8,FALSE)*PRINCIPAL!$H$151,IF(OR(L539=PRINCIPAL!$I$151,L539=PRINCIPAL!$I$151+PRINCIPAL!$I$151,L539=PRINCIPAL!$I$151+PRINCIPAL!$I$151+PRINCIPAL!$I$151),0,IF(L539=PRINCIPAL!$J$151,VLOOKUP($AW$516,'Banco de Dados'!$B$4:$J$50,6,FALSE)*(1-(PRINCIPAL!$K$151/100)),IF(L539=PRINCIPAL!$L$151,VLOOKUP($AW$516,'Banco de Dados'!$B$4:$J$50,6,FALSE)*(1-(PRINCIPAL!$M$151/100)),IF(L539=PRINCIPAL!$N$151,VLOOKUP($AW$516,'Banco de Dados'!$B$4:$J$50,6,FALSE)*(1-(PRINCIPAL!$O$151/100)),VLOOKUP($AW$516,'Banco de Dados'!$B$4:$J$50,6,FALSE)))))))))),"")</f>
        <v/>
      </c>
      <c r="AW539" s="29" t="str">
        <f>IFERROR(AV539*(IFERROR(VLOOKUP($AW$516,'Banco de Dados'!$B$4:$J$50,4,FALSE),"ERRO")),"")</f>
        <v/>
      </c>
      <c r="AX539" s="29" t="str">
        <f t="shared" si="358"/>
        <v/>
      </c>
      <c r="AY539" s="103" t="str">
        <f>IFERROR(AX539*(C539*(PRINCIPAL!$G$151/100))*0.47*(44/12),"")</f>
        <v/>
      </c>
      <c r="AZ539" s="111" t="str">
        <f t="shared" si="363"/>
        <v/>
      </c>
      <c r="BA539" s="30" t="str">
        <f>IFERROR(IF(AND(PRINCIPAL!$H$152&lt;&gt;"",OR(L539=PRINCIPAL!$I$152,L539=PRINCIPAL!$I$152+PRINCIPAL!$I$152,L539=PRINCIPAL!$I$152+PRINCIPAL!$I$152+PRINCIPAL!$I$152)),0,IF(AND(PRINCIPAL!$H$152&lt;&gt;"",L539=PRINCIPAL!$J$152),VLOOKUP($BB$516,'Banco de Dados'!$B$4:$J$50,8,FALSE)*PRINCIPAL!$H$152*(1-(PRINCIPAL!$K$152/100)),IF(AND(PRINCIPAL!$H$152&lt;&gt;"",L539=PRINCIPAL!$L$152),VLOOKUP($BB$516,'Banco de Dados'!$B$4:$J$50,8,FALSE)*PRINCIPAL!$H$152*(1-(PRINCIPAL!$M$152/100)),IF(AND(PRINCIPAL!$H$152&lt;&gt;"",L539=PRINCIPAL!$N$152),VLOOKUP($BB$516,'Banco de Dados'!$B$4:$J$50,8,FALSE)*PRINCIPAL!$H$152*(1-(PRINCIPAL!$O$152/100)),IF(PRINCIPAL!$H$152&lt;&gt;"",VLOOKUP($BB$516,'Banco de Dados'!$B$4:$J$50,8,FALSE)*PRINCIPAL!$H$152,IF(OR(L539=PRINCIPAL!$I$152,L539=PRINCIPAL!$I$152+PRINCIPAL!$I$152,L539=PRINCIPAL!$I$152+PRINCIPAL!$I$152+PRINCIPAL!$I$152),0,IF(L539=PRINCIPAL!$J$152,VLOOKUP($BB$516,'Banco de Dados'!$B$4:$J$50,6,FALSE)*(1-(PRINCIPAL!$K$152/100)),IF(L539=PRINCIPAL!$L$152,VLOOKUP($BB$516,'Banco de Dados'!$B$4:$J$50,6,FALSE)*(1-(PRINCIPAL!$M$152/100)),IF(L539=PRINCIPAL!$N$152,VLOOKUP($BB$516,'Banco de Dados'!$B$4:$J$50,6,FALSE)*(1-(PRINCIPAL!$O$152/100)),VLOOKUP($BB$516,'Banco de Dados'!$B$4:$J$50,6,FALSE)))))))))),"")</f>
        <v/>
      </c>
      <c r="BB539" s="29" t="str">
        <f>IFERROR(BA539*(IFERROR(VLOOKUP($BB$516,'Banco de Dados'!$B$4:$J$50,4,FALSE),"ERRO")),"")</f>
        <v/>
      </c>
      <c r="BC539" s="29" t="str">
        <f t="shared" si="364"/>
        <v/>
      </c>
      <c r="BD539" s="103" t="str">
        <f>IFERROR(BC539*(C539*(PRINCIPAL!$G$152/100))*0.47*(44/12),"")</f>
        <v/>
      </c>
      <c r="BE539" s="111" t="str">
        <f t="shared" si="343"/>
        <v/>
      </c>
      <c r="BF539" s="30" t="str">
        <f>IFERROR(IF(AND(PRINCIPAL!$H$153&lt;&gt;"",OR(L539=PRINCIPAL!$I$153,L539=PRINCIPAL!$I$153+PRINCIPAL!$I$153,L539=PRINCIPAL!$I$153+PRINCIPAL!$I$153+PRINCIPAL!$I$153)),0,IF(AND(PRINCIPAL!$H$153&lt;&gt;"",L539=PRINCIPAL!$J$153),VLOOKUP($BG$516,'Banco de Dados'!$B$4:$J$50,8,FALSE)*PRINCIPAL!$H$153*(1-(PRINCIPAL!$K$153/100)),IF(AND(PRINCIPAL!$H$153&lt;&gt;"",L539=PRINCIPAL!$L$153),VLOOKUP($BG$516,'Banco de Dados'!$B$4:$J$50,8,FALSE)*PRINCIPAL!$H$153*(1-(PRINCIPAL!$M$153/100)),IF(AND(PRINCIPAL!$H$153&lt;&gt;"",L539=PRINCIPAL!$N$153),VLOOKUP($BG$516,'Banco de Dados'!$B$4:$J$50,8,FALSE)*PRINCIPAL!$H$153*(1-(PRINCIPAL!$O$153/100)),IF(PRINCIPAL!$H$153&lt;&gt;"",VLOOKUP($BG$516,'Banco de Dados'!$B$4:$J$50,8,FALSE)*PRINCIPAL!$H$153,IF(OR(L539=PRINCIPAL!$I$153,L539=PRINCIPAL!$I$153+PRINCIPAL!$I$153,L539=PRINCIPAL!$I$153+PRINCIPAL!$I$153+PRINCIPAL!$I$153),0,IF(L539=PRINCIPAL!$J$153,VLOOKUP($BG$516,'Banco de Dados'!$B$4:$J$50,6,FALSE)*(1-(PRINCIPAL!$K$153/100)),IF(L539=PRINCIPAL!$L$153,VLOOKUP($BG$516,'Banco de Dados'!$B$4:$J$50,6,FALSE)*(1-(PRINCIPAL!$M$153/100)),IF(L539=PRINCIPAL!$N$153,VLOOKUP($BG$516,'Banco de Dados'!$B$4:$J$50,6,FALSE)*(1-(PRINCIPAL!$O$153/100)),VLOOKUP($BG$516,'Banco de Dados'!$B$4:$J$50,6,FALSE)))))))))),"")</f>
        <v/>
      </c>
      <c r="BG539" s="29" t="str">
        <f>IFERROR(BF539*(IFERROR(VLOOKUP($BG$516,'Banco de Dados'!$B$4:$J$50,4,FALSE),"ERRO")),"")</f>
        <v/>
      </c>
      <c r="BH539" s="29" t="str">
        <f t="shared" si="359"/>
        <v/>
      </c>
      <c r="BI539" s="103" t="str">
        <f>IFERROR(BH539*(C539*(PRINCIPAL!$G$153/100))*0.47*(44/12),"")</f>
        <v/>
      </c>
      <c r="BJ539" s="102" t="str">
        <f t="shared" si="344"/>
        <v/>
      </c>
    </row>
    <row r="540" spans="2:62" ht="12.75" customHeight="1" x14ac:dyDescent="0.3">
      <c r="B540" s="326">
        <f t="shared" si="345"/>
        <v>2042</v>
      </c>
      <c r="C540" s="340"/>
      <c r="D540" s="1"/>
      <c r="E540" s="116">
        <v>22</v>
      </c>
      <c r="F540" s="24" t="str">
        <f>IFERROR(VLOOKUP($G$516,'Banco de Dados'!$B$4:$J$50,6,FALSE),"")</f>
        <v/>
      </c>
      <c r="G540" s="25" t="str">
        <f>IFERROR(F540*(IFERROR(VLOOKUP($G$516,'Banco de Dados'!$B$4:$J$50,4,FALSE),"ERRO")),"")</f>
        <v/>
      </c>
      <c r="H540" s="25" t="str">
        <f t="shared" si="346"/>
        <v/>
      </c>
      <c r="I540" s="103" t="str">
        <f t="shared" si="347"/>
        <v/>
      </c>
      <c r="J540" s="117" t="str">
        <f t="shared" si="348"/>
        <v/>
      </c>
      <c r="K540" s="1"/>
      <c r="L540" s="91">
        <v>22</v>
      </c>
      <c r="M540" s="24" t="str">
        <f>IFERROR(IF(AND(PRINCIPAL!$H$144&lt;&gt;"",OR(L540=PRINCIPAL!$I$144,L540=PRINCIPAL!$I$144+PRINCIPAL!$I$144,L540=PRINCIPAL!$I$144+PRINCIPAL!$I$144+PRINCIPAL!$I$144)),0,IF(AND(PRINCIPAL!$H$144&lt;&gt;"",L540=PRINCIPAL!$J$144),VLOOKUP($N$516,'Banco de Dados'!$B$4:$J$50,8,FALSE)*PRINCIPAL!$H$144*(1-(PRINCIPAL!$K$144/100)),IF(AND(PRINCIPAL!$H$144&lt;&gt;"",L540=PRINCIPAL!$L$144),VLOOKUP($N$516,'Banco de Dados'!$B$4:$J$50,8,FALSE)*PRINCIPAL!$H$144*(1-(PRINCIPAL!$M$144/100)),IF(AND(PRINCIPAL!$H$144&lt;&gt;"",L540=PRINCIPAL!$N$144),VLOOKUP($N$516,'Banco de Dados'!$B$4:$J$50,8,FALSE)*PRINCIPAL!$H$144*(1-(PRINCIPAL!$O$144/100)),IF(PRINCIPAL!$H$144&lt;&gt;"",VLOOKUP($N$516,'Banco de Dados'!$B$4:$J$50,8,FALSE)*PRINCIPAL!$H$144,IF(OR(L540=PRINCIPAL!$I$144,L540=PRINCIPAL!$I$144+PRINCIPAL!$I$144,L540=PRINCIPAL!$I$144+PRINCIPAL!$I$144+PRINCIPAL!$I$144),0,IF(L540=PRINCIPAL!$J$144,VLOOKUP($N$516,'Banco de Dados'!$B$4:$J$50,6,FALSE)*(1-(PRINCIPAL!$K$144/100)),IF(L540=PRINCIPAL!$L$144,VLOOKUP($N$516,'Banco de Dados'!$B$4:$J$50,6,FALSE)*(1-(PRINCIPAL!$M$144/100)),IF(L540=PRINCIPAL!$N$144,VLOOKUP($N$516,'Banco de Dados'!$B$4:$J$50,6,FALSE)*(1-(PRINCIPAL!$O$144/100)),VLOOKUP($N$516,'Banco de Dados'!$B$4:$J$50,6,FALSE)))))))))),"")</f>
        <v/>
      </c>
      <c r="N540" s="25" t="str">
        <f>IFERROR(M540*(IFERROR(VLOOKUP($N$516,'Banco de Dados'!$B$4:$J$50,4,FALSE),"ERRO")),"")</f>
        <v/>
      </c>
      <c r="O540" s="25" t="str">
        <f t="shared" si="367"/>
        <v/>
      </c>
      <c r="P540" s="103" t="str">
        <f>IFERROR(O540*(C540*(PRINCIPAL!$G$144/100))*0.47*(44/12),"")</f>
        <v/>
      </c>
      <c r="Q540" s="107" t="str">
        <f t="shared" si="368"/>
        <v/>
      </c>
      <c r="R540" s="29" t="str">
        <f>IFERROR(IF(AND(PRINCIPAL!$H$145&lt;&gt;"",OR(L540=PRINCIPAL!$I$145,L540=PRINCIPAL!$I$145+PRINCIPAL!$I$145,L540=PRINCIPAL!$I$145+PRINCIPAL!$I$145+PRINCIPAL!$I$145)),0,IF(AND(PRINCIPAL!$H$145&lt;&gt;"",L540=PRINCIPAL!$J$145),VLOOKUP($S$516,'Banco de Dados'!$B$4:$J$50,8,FALSE)*PRINCIPAL!$H$145*(1-(PRINCIPAL!$K$145/100)),IF(AND(PRINCIPAL!$H$145&lt;&gt;"",L540=PRINCIPAL!$L$145),VLOOKUP($S$516,'Banco de Dados'!$B$4:$J$50,8,FALSE)*PRINCIPAL!$H$145*(1-(PRINCIPAL!$M$145/100)),IF(AND(PRINCIPAL!$H$145&lt;&gt;"",L540=PRINCIPAL!$N$145),VLOOKUP($S$516,'Banco de Dados'!$B$4:$J$50,8,FALSE)*PRINCIPAL!$H$145*(1-(PRINCIPAL!$O$145/100)),IF(PRINCIPAL!$H$145&lt;&gt;"",VLOOKUP($S$516,'Banco de Dados'!$B$4:$J$50,8,FALSE)*PRINCIPAL!$H$145,IF(OR(L540=PRINCIPAL!$I$145,L540=PRINCIPAL!$I$145+PRINCIPAL!$I$145,L540=PRINCIPAL!$I$145+PRINCIPAL!$I$145+PRINCIPAL!$I$145),0,IF(L540=PRINCIPAL!$J$145,VLOOKUP($S$516,'Banco de Dados'!$B$4:$J$50,6,FALSE)*(1-(PRINCIPAL!$K$145/100)),IF(L540=PRINCIPAL!$L$145,VLOOKUP($S$516,'Banco de Dados'!$B$4:$J$50,6,FALSE)*(1-(PRINCIPAL!$M$145/100)),IF(L540=PRINCIPAL!$N$145,VLOOKUP($S$516,'Banco de Dados'!$B$4:$J$50,6,FALSE)*(1-(PRINCIPAL!$O$145/100)),VLOOKUP($S$516,'Banco de Dados'!$B$4:$J$50,6,FALSE)))))))))),"")</f>
        <v/>
      </c>
      <c r="S540" s="29" t="str">
        <f>IFERROR(R540*(IFERROR(VLOOKUP($S$516,'Banco de Dados'!$B$4:$J$50,4,FALSE),"ERRO")),"")</f>
        <v/>
      </c>
      <c r="T540" s="29" t="str">
        <f t="shared" si="366"/>
        <v/>
      </c>
      <c r="U540" s="103" t="str">
        <f>IFERROR(T540*(C540*(PRINCIPAL!$G$145/100))*0.47*(44/12),"")</f>
        <v/>
      </c>
      <c r="V540" s="103" t="str">
        <f t="shared" si="342"/>
        <v/>
      </c>
      <c r="W540" s="30" t="str">
        <f>IFERROR(IF(AND(PRINCIPAL!$H$146&lt;&gt;"",OR(L540=PRINCIPAL!$I$146,L540=PRINCIPAL!$I$146+PRINCIPAL!$I$146,L540=PRINCIPAL!$I$146+PRINCIPAL!$I$146+PRINCIPAL!$I$146)),0,IF(AND(PRINCIPAL!$H$146&lt;&gt;"",L540=PRINCIPAL!$J$146),VLOOKUP($X$516,'Banco de Dados'!$B$4:$J$50,8,FALSE)*PRINCIPAL!$H$146*(1-(PRINCIPAL!$K$146/100)),IF(AND(PRINCIPAL!$H$146&lt;&gt;"",L540=PRINCIPAL!$L$146),VLOOKUP($X$516,'Banco de Dados'!$B$4:$J$50,8,FALSE)*PRINCIPAL!$H$146*(1-(PRINCIPAL!$M$146/100)),IF(AND(PRINCIPAL!$H$146&lt;&gt;"",L540=PRINCIPAL!$N$146),VLOOKUP($X$516,'Banco de Dados'!$B$4:$J$50,8,FALSE)*PRINCIPAL!$H$146*(1-(PRINCIPAL!$O$146/100)),IF(PRINCIPAL!$H$146&lt;&gt;"",VLOOKUP($X$516,'Banco de Dados'!$B$4:$J$50,8,FALSE)*PRINCIPAL!$H$146,IF(OR(L540=PRINCIPAL!$I$146,L540=PRINCIPAL!$I$146+PRINCIPAL!$I$146,L540=PRINCIPAL!$I$146+PRINCIPAL!$I$146+PRINCIPAL!$I$146),0,IF(L540=PRINCIPAL!$J$146,VLOOKUP($X$516,'Banco de Dados'!$B$4:$J$50,6,FALSE)*(1-(PRINCIPAL!$K$146/100)),IF(L540=PRINCIPAL!$L$146,VLOOKUP($X$516,'Banco de Dados'!$B$4:$J$50,6,FALSE)*(1-(PRINCIPAL!$M$146/100)),IF(L540=PRINCIPAL!$N$146,VLOOKUP($X$516,'Banco de Dados'!$B$4:$J$50,6,FALSE)*(1-(PRINCIPAL!$O$146/100)),VLOOKUP($X$516,'Banco de Dados'!$B$4:$J$50,6,FALSE)))))))))),"")</f>
        <v/>
      </c>
      <c r="X540" s="29" t="str">
        <f>IFERROR(W540*(IFERROR(VLOOKUP($X$516,'Banco de Dados'!$B$4:$J$50,4,FALSE),"ERRO")),"")</f>
        <v/>
      </c>
      <c r="Y540" s="29" t="str">
        <f t="shared" si="360"/>
        <v/>
      </c>
      <c r="Z540" s="103" t="str">
        <f>IFERROR(Y540*(C540*(PRINCIPAL!$G$146/100))*0.47*(44/12),"")</f>
        <v/>
      </c>
      <c r="AA540" s="111" t="str">
        <f t="shared" si="361"/>
        <v/>
      </c>
      <c r="AB540" s="30" t="str">
        <f>IFERROR(IF(AND(PRINCIPAL!$H$147&lt;&gt;"",OR(L540=PRINCIPAL!$I$147,L540=PRINCIPAL!$I$147+PRINCIPAL!$I$147,L540=PRINCIPAL!$I$147+PRINCIPAL!$I$147+PRINCIPAL!$I$147)),0,IF(AND(PRINCIPAL!$H$147&lt;&gt;"",L540=PRINCIPAL!$J$147),VLOOKUP($AC$516,'Banco de Dados'!$B$4:$J$50,8,FALSE)*PRINCIPAL!$H$147*(1-(PRINCIPAL!$K$147/100)),IF(AND(PRINCIPAL!$H$147&lt;&gt;"",L540=PRINCIPAL!$L$147),VLOOKUP($AC$516,'Banco de Dados'!$B$4:$J$50,8,FALSE)*PRINCIPAL!$H$147*(1-(PRINCIPAL!$M$147/100)),IF(AND(PRINCIPAL!$H$147&lt;&gt;"",L540=PRINCIPAL!$N$147),VLOOKUP($AC$516,'Banco de Dados'!$B$4:$J$50,8,FALSE)*PRINCIPAL!$H$147*(1-(PRINCIPAL!$O$147/100)),IF(PRINCIPAL!$H$147&lt;&gt;"",VLOOKUP($AC$516,'Banco de Dados'!$B$4:$J$50,8,FALSE)*PRINCIPAL!$H$147,IF(OR(L540=PRINCIPAL!$I$147,L540=PRINCIPAL!$I$147+PRINCIPAL!$I$147,L540=PRINCIPAL!$I$147+PRINCIPAL!$I$147+PRINCIPAL!$I$147),0,IF(L540=PRINCIPAL!$J$147,VLOOKUP($AC$516,'Banco de Dados'!$B$4:$J$50,6,FALSE)*(1-(PRINCIPAL!$K$147/100)),IF(L540=PRINCIPAL!$L$147,VLOOKUP($AC$516,'Banco de Dados'!$B$4:$J$50,6,FALSE)*(1-(PRINCIPAL!$M$147/100)),IF(L540=PRINCIPAL!$N$147,VLOOKUP($AC$516,'Banco de Dados'!$B$4:$J$50,6,FALSE)*(1-(PRINCIPAL!$O$147/100)),VLOOKUP($AC$516,'Banco de Dados'!$B$4:$J$50,6,FALSE)))))))))),"")</f>
        <v/>
      </c>
      <c r="AC540" s="29" t="str">
        <f>IFERROR(AB540*(IFERROR(VLOOKUP($AC$516,'Banco de Dados'!$B$4:$J$50,4,FALSE),"ERRO")),"")</f>
        <v/>
      </c>
      <c r="AD540" s="29" t="str">
        <f t="shared" si="351"/>
        <v/>
      </c>
      <c r="AE540" s="103" t="str">
        <f>IFERROR(AD540*(C540*(PRINCIPAL!$G$147/100))*0.47*(44/12),"")</f>
        <v/>
      </c>
      <c r="AF540" s="111" t="str">
        <f t="shared" si="352"/>
        <v/>
      </c>
      <c r="AG540" s="30" t="str">
        <f>IFERROR(IF(AND(PRINCIPAL!$H$148&lt;&gt;"",OR(L540=PRINCIPAL!$I$148,L540=PRINCIPAL!$I$148+PRINCIPAL!$I$148,L540=PRINCIPAL!$I$148+PRINCIPAL!$I$148+PRINCIPAL!$I$148)),0,IF(AND(PRINCIPAL!$H$148&lt;&gt;"",L540=PRINCIPAL!$J$148),VLOOKUP($AH$516,'Banco de Dados'!$B$4:$J$50,8,FALSE)*PRINCIPAL!$H$148*(1-(PRINCIPAL!$K$148/100)),IF(AND(PRINCIPAL!$H$148&lt;&gt;"",L540=PRINCIPAL!$L$148),VLOOKUP($AH$516,'Banco de Dados'!$B$4:$J$50,8,FALSE)*PRINCIPAL!$H$148*(1-(PRINCIPAL!$M$148/100)),IF(AND(PRINCIPAL!$H$148&lt;&gt;"",L540=PRINCIPAL!$N$148),VLOOKUP($AH$516,'Banco de Dados'!$B$4:$J$50,8,FALSE)*PRINCIPAL!$H$148*(1-(PRINCIPAL!$O$148/100)),IF(PRINCIPAL!$H$148&lt;&gt;"",VLOOKUP($AH$516,'Banco de Dados'!$B$4:$J$50,8,FALSE)*PRINCIPAL!$H$148,IF(OR(L540=PRINCIPAL!$I$148,L540=PRINCIPAL!$I$148+PRINCIPAL!$I$148,L540=PRINCIPAL!$I$148+PRINCIPAL!$I$148+PRINCIPAL!$I$148),0,IF(L540=PRINCIPAL!$J$148,VLOOKUP($AH$516,'Banco de Dados'!$B$4:$J$50,6,FALSE)*(1-(PRINCIPAL!$K$148/100)),IF(L540=PRINCIPAL!$L$148,VLOOKUP($AH$516,'Banco de Dados'!$B$4:$J$50,6,FALSE)*(1-(PRINCIPAL!$M$148/100)),IF(L540=PRINCIPAL!$N$148,VLOOKUP($AH$516,'Banco de Dados'!$B$4:$J$50,6,FALSE)*(1-(PRINCIPAL!$O$148/100)),VLOOKUP($AH$516,'Banco de Dados'!$B$4:$J$50,6,FALSE)))))))))),"")</f>
        <v/>
      </c>
      <c r="AH540" s="29" t="str">
        <f>IFERROR(AG540*(IFERROR(VLOOKUP($AH$516,'Banco de Dados'!$B$4:$J$50,4,FALSE),"ERRO")),"")</f>
        <v/>
      </c>
      <c r="AI540" s="29" t="str">
        <f t="shared" si="353"/>
        <v/>
      </c>
      <c r="AJ540" s="103" t="str">
        <f>IFERROR(AI540*(C540*(PRINCIPAL!$G$148/100))*0.47*(44/12),"")</f>
        <v/>
      </c>
      <c r="AK540" s="111" t="str">
        <f t="shared" si="362"/>
        <v/>
      </c>
      <c r="AL540" s="30" t="str">
        <f>IFERROR(IF(AND(PRINCIPAL!$H$149&lt;&gt;"",OR(L540=PRINCIPAL!$I$149,L540=PRINCIPAL!$I$149+PRINCIPAL!$I$149,L540=PRINCIPAL!$I$149+PRINCIPAL!$I$149+PRINCIPAL!$I$149)),0,IF(AND(PRINCIPAL!$H$149&lt;&gt;"",L540=PRINCIPAL!$J$149),VLOOKUP($AM$516,'Banco de Dados'!$B$4:$J$50,8,FALSE)*PRINCIPAL!$H$149*(1-(PRINCIPAL!$K$149/100)),IF(AND(PRINCIPAL!$H$149&lt;&gt;"",L540=PRINCIPAL!$L$149),VLOOKUP($AM$516,'Banco de Dados'!$B$4:$J$50,8,FALSE)*PRINCIPAL!$H$149*(1-(PRINCIPAL!$M$149/100)),IF(AND(PRINCIPAL!$H$149&lt;&gt;"",L540=PRINCIPAL!$N$149),VLOOKUP($AM$516,'Banco de Dados'!$B$4:$J$50,8,FALSE)*PRINCIPAL!$H$149*(1-(PRINCIPAL!$O$149/100)),IF(PRINCIPAL!$H$149&lt;&gt;"",VLOOKUP($AM$516,'Banco de Dados'!$B$4:$J$50,8,FALSE)*PRINCIPAL!$H$149,IF(OR(L540=PRINCIPAL!$I$149,L540=PRINCIPAL!$I$149+PRINCIPAL!$I$149,L540=PRINCIPAL!$I$149+PRINCIPAL!$I$149+PRINCIPAL!$I$149),0,IF(L540=PRINCIPAL!$J$149,VLOOKUP($AM$516,'Banco de Dados'!$B$4:$J$50,6,FALSE)*(1-(PRINCIPAL!$K$149/100)),IF(L540=PRINCIPAL!$L$149,VLOOKUP($AM$516,'Banco de Dados'!$B$4:$J$50,6,FALSE)*(1-(PRINCIPAL!$M$149/100)),IF(L540=PRINCIPAL!$N$149,VLOOKUP($AM$516,'Banco de Dados'!$B$4:$J$50,6,FALSE)*(1-(PRINCIPAL!$O$149/100)),VLOOKUP($AM$516,'Banco de Dados'!$B$4:$J$50,6,FALSE)))))))))),"")</f>
        <v/>
      </c>
      <c r="AM540" s="29" t="str">
        <f>IFERROR(AL540*(IFERROR(VLOOKUP($AM$516,'Banco de Dados'!$B$4:$J$50,4,FALSE),"ERRO")),"")</f>
        <v/>
      </c>
      <c r="AN540" s="29" t="str">
        <f t="shared" si="354"/>
        <v/>
      </c>
      <c r="AO540" s="103" t="str">
        <f>IFERROR(AN540*(C540*(PRINCIPAL!$G$149/100))*0.47*(44/12),"")</f>
        <v/>
      </c>
      <c r="AP540" s="111" t="str">
        <f t="shared" si="355"/>
        <v/>
      </c>
      <c r="AQ540" s="30" t="str">
        <f>IFERROR(IF(AND(PRINCIPAL!$H$150&lt;&gt;"",OR(L540=PRINCIPAL!$I$150,L540=PRINCIPAL!$I$150+PRINCIPAL!$I$150,L540=PRINCIPAL!$I$150+PRINCIPAL!$I$150+PRINCIPAL!$I$150)),0,IF(AND(PRINCIPAL!$H$150&lt;&gt;"",L540=PRINCIPAL!$J$150),VLOOKUP($AR$516,'Banco de Dados'!$B$4:$J$50,8,FALSE)*PRINCIPAL!$H$150*(1-(PRINCIPAL!$K$150/100)),IF(AND(PRINCIPAL!$H$150&lt;&gt;"",L540=PRINCIPAL!$L$150),VLOOKUP($AR$516,'Banco de Dados'!$B$4:$J$50,8,FALSE)*PRINCIPAL!$H$150*(1-(PRINCIPAL!$M$150/100)),IF(AND(PRINCIPAL!$H$150&lt;&gt;"",L540=PRINCIPAL!$N$150),VLOOKUP($AR$516,'Banco de Dados'!$B$4:$J$50,8,FALSE)*PRINCIPAL!$H$150*(1-(PRINCIPAL!$O$150/100)),IF(PRINCIPAL!$H$150&lt;&gt;"",VLOOKUP($AR$516,'Banco de Dados'!$B$4:$J$50,8,FALSE)*PRINCIPAL!$H$150,IF(OR(L540=PRINCIPAL!$I$150,L540=PRINCIPAL!$I$150+PRINCIPAL!$I$150,L540=PRINCIPAL!$I$150+PRINCIPAL!$I$150+PRINCIPAL!$I$150),0,IF(L540=PRINCIPAL!$J$150,VLOOKUP($AR$516,'Banco de Dados'!$B$4:$J$50,6,FALSE)*(1-(PRINCIPAL!$K$150/100)),IF(L540=PRINCIPAL!$L$150,VLOOKUP($AR$516,'Banco de Dados'!$B$4:$J$50,6,FALSE)*(1-(PRINCIPAL!$M$150/100)),IF(L540=PRINCIPAL!$N$150,VLOOKUP($AR$516,'Banco de Dados'!$B$4:$J$50,6,FALSE)*(1-(PRINCIPAL!$O$150/100)),VLOOKUP($AR$516,'Banco de Dados'!$B$4:$J$50,6,FALSE)))))))))),"")</f>
        <v/>
      </c>
      <c r="AR540" s="29" t="str">
        <f>IFERROR(AQ540*(IFERROR(VLOOKUP($AR$516,'Banco de Dados'!$B$4:$J$50,4,FALSE),"ERRO")),"")</f>
        <v/>
      </c>
      <c r="AS540" s="29" t="str">
        <f t="shared" si="356"/>
        <v/>
      </c>
      <c r="AT540" s="103" t="str">
        <f>IFERROR(AS540*(C540*(PRINCIPAL!$G$150/100))*0.47*(44/12),"")</f>
        <v/>
      </c>
      <c r="AU540" s="111" t="str">
        <f t="shared" si="357"/>
        <v/>
      </c>
      <c r="AV540" s="30" t="str">
        <f>IFERROR(IF(AND(PRINCIPAL!$H$151&lt;&gt;"",OR(L540=PRINCIPAL!$I$151,L540=PRINCIPAL!$I$151+PRINCIPAL!$I$151,L540=PRINCIPAL!$I$151+PRINCIPAL!$I$151+PRINCIPAL!$I$151)),0,IF(AND(PRINCIPAL!$H$151&lt;&gt;"",L540=PRINCIPAL!$J$151),VLOOKUP($AW$516,'Banco de Dados'!$B$4:$J$50,8,FALSE)*PRINCIPAL!$H$151*(1-(PRINCIPAL!$K$151/100)),IF(AND(PRINCIPAL!$H$151&lt;&gt;"",L540=PRINCIPAL!$L$151),VLOOKUP($AW$516,'Banco de Dados'!$B$4:$J$50,8,FALSE)*PRINCIPAL!$H$151*(1-(PRINCIPAL!$M$151/100)),IF(AND(PRINCIPAL!$H$151&lt;&gt;"",L540=PRINCIPAL!$N$151),VLOOKUP($AW$516,'Banco de Dados'!$B$4:$J$50,8,FALSE)*PRINCIPAL!$H$151*(1-(PRINCIPAL!$O$151/100)),IF(PRINCIPAL!$H$151&lt;&gt;"",VLOOKUP($AW$516,'Banco de Dados'!$B$4:$J$50,8,FALSE)*PRINCIPAL!$H$151,IF(OR(L540=PRINCIPAL!$I$151,L540=PRINCIPAL!$I$151+PRINCIPAL!$I$151,L540=PRINCIPAL!$I$151+PRINCIPAL!$I$151+PRINCIPAL!$I$151),0,IF(L540=PRINCIPAL!$J$151,VLOOKUP($AW$516,'Banco de Dados'!$B$4:$J$50,6,FALSE)*(1-(PRINCIPAL!$K$151/100)),IF(L540=PRINCIPAL!$L$151,VLOOKUP($AW$516,'Banco de Dados'!$B$4:$J$50,6,FALSE)*(1-(PRINCIPAL!$M$151/100)),IF(L540=PRINCIPAL!$N$151,VLOOKUP($AW$516,'Banco de Dados'!$B$4:$J$50,6,FALSE)*(1-(PRINCIPAL!$O$151/100)),VLOOKUP($AW$516,'Banco de Dados'!$B$4:$J$50,6,FALSE)))))))))),"")</f>
        <v/>
      </c>
      <c r="AW540" s="29" t="str">
        <f>IFERROR(AV540*(IFERROR(VLOOKUP($AW$516,'Banco de Dados'!$B$4:$J$50,4,FALSE),"ERRO")),"")</f>
        <v/>
      </c>
      <c r="AX540" s="29" t="str">
        <f t="shared" si="358"/>
        <v/>
      </c>
      <c r="AY540" s="103" t="str">
        <f>IFERROR(AX540*(C540*(PRINCIPAL!$G$151/100))*0.47*(44/12),"")</f>
        <v/>
      </c>
      <c r="AZ540" s="111" t="str">
        <f t="shared" si="363"/>
        <v/>
      </c>
      <c r="BA540" s="30" t="str">
        <f>IFERROR(IF(AND(PRINCIPAL!$H$152&lt;&gt;"",OR(L540=PRINCIPAL!$I$152,L540=PRINCIPAL!$I$152+PRINCIPAL!$I$152,L540=PRINCIPAL!$I$152+PRINCIPAL!$I$152+PRINCIPAL!$I$152)),0,IF(AND(PRINCIPAL!$H$152&lt;&gt;"",L540=PRINCIPAL!$J$152),VLOOKUP($BB$516,'Banco de Dados'!$B$4:$J$50,8,FALSE)*PRINCIPAL!$H$152*(1-(PRINCIPAL!$K$152/100)),IF(AND(PRINCIPAL!$H$152&lt;&gt;"",L540=PRINCIPAL!$L$152),VLOOKUP($BB$516,'Banco de Dados'!$B$4:$J$50,8,FALSE)*PRINCIPAL!$H$152*(1-(PRINCIPAL!$M$152/100)),IF(AND(PRINCIPAL!$H$152&lt;&gt;"",L540=PRINCIPAL!$N$152),VLOOKUP($BB$516,'Banco de Dados'!$B$4:$J$50,8,FALSE)*PRINCIPAL!$H$152*(1-(PRINCIPAL!$O$152/100)),IF(PRINCIPAL!$H$152&lt;&gt;"",VLOOKUP($BB$516,'Banco de Dados'!$B$4:$J$50,8,FALSE)*PRINCIPAL!$H$152,IF(OR(L540=PRINCIPAL!$I$152,L540=PRINCIPAL!$I$152+PRINCIPAL!$I$152,L540=PRINCIPAL!$I$152+PRINCIPAL!$I$152+PRINCIPAL!$I$152),0,IF(L540=PRINCIPAL!$J$152,VLOOKUP($BB$516,'Banco de Dados'!$B$4:$J$50,6,FALSE)*(1-(PRINCIPAL!$K$152/100)),IF(L540=PRINCIPAL!$L$152,VLOOKUP($BB$516,'Banco de Dados'!$B$4:$J$50,6,FALSE)*(1-(PRINCIPAL!$M$152/100)),IF(L540=PRINCIPAL!$N$152,VLOOKUP($BB$516,'Banco de Dados'!$B$4:$J$50,6,FALSE)*(1-(PRINCIPAL!$O$152/100)),VLOOKUP($BB$516,'Banco de Dados'!$B$4:$J$50,6,FALSE)))))))))),"")</f>
        <v/>
      </c>
      <c r="BB540" s="29" t="str">
        <f>IFERROR(BA540*(IFERROR(VLOOKUP($BB$516,'Banco de Dados'!$B$4:$J$50,4,FALSE),"ERRO")),"")</f>
        <v/>
      </c>
      <c r="BC540" s="29" t="str">
        <f t="shared" si="364"/>
        <v/>
      </c>
      <c r="BD540" s="103" t="str">
        <f>IFERROR(BC540*(C540*(PRINCIPAL!$G$152/100))*0.47*(44/12),"")</f>
        <v/>
      </c>
      <c r="BE540" s="111" t="str">
        <f t="shared" si="343"/>
        <v/>
      </c>
      <c r="BF540" s="30" t="str">
        <f>IFERROR(IF(AND(PRINCIPAL!$H$153&lt;&gt;"",OR(L540=PRINCIPAL!$I$153,L540=PRINCIPAL!$I$153+PRINCIPAL!$I$153,L540=PRINCIPAL!$I$153+PRINCIPAL!$I$153+PRINCIPAL!$I$153)),0,IF(AND(PRINCIPAL!$H$153&lt;&gt;"",L540=PRINCIPAL!$J$153),VLOOKUP($BG$516,'Banco de Dados'!$B$4:$J$50,8,FALSE)*PRINCIPAL!$H$153*(1-(PRINCIPAL!$K$153/100)),IF(AND(PRINCIPAL!$H$153&lt;&gt;"",L540=PRINCIPAL!$L$153),VLOOKUP($BG$516,'Banco de Dados'!$B$4:$J$50,8,FALSE)*PRINCIPAL!$H$153*(1-(PRINCIPAL!$M$153/100)),IF(AND(PRINCIPAL!$H$153&lt;&gt;"",L540=PRINCIPAL!$N$153),VLOOKUP($BG$516,'Banco de Dados'!$B$4:$J$50,8,FALSE)*PRINCIPAL!$H$153*(1-(PRINCIPAL!$O$153/100)),IF(PRINCIPAL!$H$153&lt;&gt;"",VLOOKUP($BG$516,'Banco de Dados'!$B$4:$J$50,8,FALSE)*PRINCIPAL!$H$153,IF(OR(L540=PRINCIPAL!$I$153,L540=PRINCIPAL!$I$153+PRINCIPAL!$I$153,L540=PRINCIPAL!$I$153+PRINCIPAL!$I$153+PRINCIPAL!$I$153),0,IF(L540=PRINCIPAL!$J$153,VLOOKUP($BG$516,'Banco de Dados'!$B$4:$J$50,6,FALSE)*(1-(PRINCIPAL!$K$153/100)),IF(L540=PRINCIPAL!$L$153,VLOOKUP($BG$516,'Banco de Dados'!$B$4:$J$50,6,FALSE)*(1-(PRINCIPAL!$M$153/100)),IF(L540=PRINCIPAL!$N$153,VLOOKUP($BG$516,'Banco de Dados'!$B$4:$J$50,6,FALSE)*(1-(PRINCIPAL!$O$153/100)),VLOOKUP($BG$516,'Banco de Dados'!$B$4:$J$50,6,FALSE)))))))))),"")</f>
        <v/>
      </c>
      <c r="BG540" s="29" t="str">
        <f>IFERROR(BF540*(IFERROR(VLOOKUP($BG$516,'Banco de Dados'!$B$4:$J$50,4,FALSE),"ERRO")),"")</f>
        <v/>
      </c>
      <c r="BH540" s="29" t="str">
        <f t="shared" si="359"/>
        <v/>
      </c>
      <c r="BI540" s="103" t="str">
        <f>IFERROR(BH540*(C540*(PRINCIPAL!$G$153/100))*0.47*(44/12),"")</f>
        <v/>
      </c>
      <c r="BJ540" s="102" t="str">
        <f t="shared" si="344"/>
        <v/>
      </c>
    </row>
    <row r="541" spans="2:62" ht="12.75" customHeight="1" x14ac:dyDescent="0.3">
      <c r="B541" s="326">
        <f t="shared" si="345"/>
        <v>2043</v>
      </c>
      <c r="C541" s="340"/>
      <c r="D541" s="1"/>
      <c r="E541" s="116">
        <v>23</v>
      </c>
      <c r="F541" s="24" t="str">
        <f>IFERROR(VLOOKUP($G$516,'Banco de Dados'!$B$4:$J$50,6,FALSE),"")</f>
        <v/>
      </c>
      <c r="G541" s="25" t="str">
        <f>IFERROR(F541*(IFERROR(VLOOKUP($G$516,'Banco de Dados'!$B$4:$J$50,4,FALSE),"ERRO")),"")</f>
        <v/>
      </c>
      <c r="H541" s="25" t="str">
        <f t="shared" si="346"/>
        <v/>
      </c>
      <c r="I541" s="103" t="str">
        <f t="shared" si="347"/>
        <v/>
      </c>
      <c r="J541" s="117" t="str">
        <f t="shared" si="348"/>
        <v/>
      </c>
      <c r="K541" s="1"/>
      <c r="L541" s="91">
        <v>23</v>
      </c>
      <c r="M541" s="24" t="str">
        <f>IFERROR(IF(AND(PRINCIPAL!$H$144&lt;&gt;"",OR(L541=PRINCIPAL!$I$144,L541=PRINCIPAL!$I$144+PRINCIPAL!$I$144,L541=PRINCIPAL!$I$144+PRINCIPAL!$I$144+PRINCIPAL!$I$144)),0,IF(AND(PRINCIPAL!$H$144&lt;&gt;"",L541=PRINCIPAL!$J$144),VLOOKUP($N$516,'Banco de Dados'!$B$4:$J$50,8,FALSE)*PRINCIPAL!$H$144*(1-(PRINCIPAL!$K$144/100)),IF(AND(PRINCIPAL!$H$144&lt;&gt;"",L541=PRINCIPAL!$L$144),VLOOKUP($N$516,'Banco de Dados'!$B$4:$J$50,8,FALSE)*PRINCIPAL!$H$144*(1-(PRINCIPAL!$M$144/100)),IF(AND(PRINCIPAL!$H$144&lt;&gt;"",L541=PRINCIPAL!$N$144),VLOOKUP($N$516,'Banco de Dados'!$B$4:$J$50,8,FALSE)*PRINCIPAL!$H$144*(1-(PRINCIPAL!$O$144/100)),IF(PRINCIPAL!$H$144&lt;&gt;"",VLOOKUP($N$516,'Banco de Dados'!$B$4:$J$50,8,FALSE)*PRINCIPAL!$H$144,IF(OR(L541=PRINCIPAL!$I$144,L541=PRINCIPAL!$I$144+PRINCIPAL!$I$144,L541=PRINCIPAL!$I$144+PRINCIPAL!$I$144+PRINCIPAL!$I$144),0,IF(L541=PRINCIPAL!$J$144,VLOOKUP($N$516,'Banco de Dados'!$B$4:$J$50,6,FALSE)*(1-(PRINCIPAL!$K$144/100)),IF(L541=PRINCIPAL!$L$144,VLOOKUP($N$516,'Banco de Dados'!$B$4:$J$50,6,FALSE)*(1-(PRINCIPAL!$M$144/100)),IF(L541=PRINCIPAL!$N$144,VLOOKUP($N$516,'Banco de Dados'!$B$4:$J$50,6,FALSE)*(1-(PRINCIPAL!$O$144/100)),VLOOKUP($N$516,'Banco de Dados'!$B$4:$J$50,6,FALSE)))))))))),"")</f>
        <v/>
      </c>
      <c r="N541" s="25" t="str">
        <f>IFERROR(M541*(IFERROR(VLOOKUP($N$516,'Banco de Dados'!$B$4:$J$50,4,FALSE),"ERRO")),"")</f>
        <v/>
      </c>
      <c r="O541" s="25" t="str">
        <f t="shared" si="367"/>
        <v/>
      </c>
      <c r="P541" s="103" t="str">
        <f>IFERROR(O541*(C541*(PRINCIPAL!$G$144/100))*0.47*(44/12),"")</f>
        <v/>
      </c>
      <c r="Q541" s="107" t="str">
        <f t="shared" si="368"/>
        <v/>
      </c>
      <c r="R541" s="29" t="str">
        <f>IFERROR(IF(AND(PRINCIPAL!$H$145&lt;&gt;"",OR(L541=PRINCIPAL!$I$145,L541=PRINCIPAL!$I$145+PRINCIPAL!$I$145,L541=PRINCIPAL!$I$145+PRINCIPAL!$I$145+PRINCIPAL!$I$145)),0,IF(AND(PRINCIPAL!$H$145&lt;&gt;"",L541=PRINCIPAL!$J$145),VLOOKUP($S$516,'Banco de Dados'!$B$4:$J$50,8,FALSE)*PRINCIPAL!$H$145*(1-(PRINCIPAL!$K$145/100)),IF(AND(PRINCIPAL!$H$145&lt;&gt;"",L541=PRINCIPAL!$L$145),VLOOKUP($S$516,'Banco de Dados'!$B$4:$J$50,8,FALSE)*PRINCIPAL!$H$145*(1-(PRINCIPAL!$M$145/100)),IF(AND(PRINCIPAL!$H$145&lt;&gt;"",L541=PRINCIPAL!$N$145),VLOOKUP($S$516,'Banco de Dados'!$B$4:$J$50,8,FALSE)*PRINCIPAL!$H$145*(1-(PRINCIPAL!$O$145/100)),IF(PRINCIPAL!$H$145&lt;&gt;"",VLOOKUP($S$516,'Banco de Dados'!$B$4:$J$50,8,FALSE)*PRINCIPAL!$H$145,IF(OR(L541=PRINCIPAL!$I$145,L541=PRINCIPAL!$I$145+PRINCIPAL!$I$145,L541=PRINCIPAL!$I$145+PRINCIPAL!$I$145+PRINCIPAL!$I$145),0,IF(L541=PRINCIPAL!$J$145,VLOOKUP($S$516,'Banco de Dados'!$B$4:$J$50,6,FALSE)*(1-(PRINCIPAL!$K$145/100)),IF(L541=PRINCIPAL!$L$145,VLOOKUP($S$516,'Banco de Dados'!$B$4:$J$50,6,FALSE)*(1-(PRINCIPAL!$M$145/100)),IF(L541=PRINCIPAL!$N$145,VLOOKUP($S$516,'Banco de Dados'!$B$4:$J$50,6,FALSE)*(1-(PRINCIPAL!$O$145/100)),VLOOKUP($S$516,'Banco de Dados'!$B$4:$J$50,6,FALSE)))))))))),"")</f>
        <v/>
      </c>
      <c r="S541" s="29" t="str">
        <f>IFERROR(R541*(IFERROR(VLOOKUP($S$516,'Banco de Dados'!$B$4:$J$50,4,FALSE),"ERRO")),"")</f>
        <v/>
      </c>
      <c r="T541" s="29" t="str">
        <f t="shared" si="366"/>
        <v/>
      </c>
      <c r="U541" s="103" t="str">
        <f>IFERROR(T541*(C541*(PRINCIPAL!$G$145/100))*0.47*(44/12),"")</f>
        <v/>
      </c>
      <c r="V541" s="103" t="str">
        <f t="shared" si="342"/>
        <v/>
      </c>
      <c r="W541" s="30" t="str">
        <f>IFERROR(IF(AND(PRINCIPAL!$H$146&lt;&gt;"",OR(L541=PRINCIPAL!$I$146,L541=PRINCIPAL!$I$146+PRINCIPAL!$I$146,L541=PRINCIPAL!$I$146+PRINCIPAL!$I$146+PRINCIPAL!$I$146)),0,IF(AND(PRINCIPAL!$H$146&lt;&gt;"",L541=PRINCIPAL!$J$146),VLOOKUP($X$516,'Banco de Dados'!$B$4:$J$50,8,FALSE)*PRINCIPAL!$H$146*(1-(PRINCIPAL!$K$146/100)),IF(AND(PRINCIPAL!$H$146&lt;&gt;"",L541=PRINCIPAL!$L$146),VLOOKUP($X$516,'Banco de Dados'!$B$4:$J$50,8,FALSE)*PRINCIPAL!$H$146*(1-(PRINCIPAL!$M$146/100)),IF(AND(PRINCIPAL!$H$146&lt;&gt;"",L541=PRINCIPAL!$N$146),VLOOKUP($X$516,'Banco de Dados'!$B$4:$J$50,8,FALSE)*PRINCIPAL!$H$146*(1-(PRINCIPAL!$O$146/100)),IF(PRINCIPAL!$H$146&lt;&gt;"",VLOOKUP($X$516,'Banco de Dados'!$B$4:$J$50,8,FALSE)*PRINCIPAL!$H$146,IF(OR(L541=PRINCIPAL!$I$146,L541=PRINCIPAL!$I$146+PRINCIPAL!$I$146,L541=PRINCIPAL!$I$146+PRINCIPAL!$I$146+PRINCIPAL!$I$146),0,IF(L541=PRINCIPAL!$J$146,VLOOKUP($X$516,'Banco de Dados'!$B$4:$J$50,6,FALSE)*(1-(PRINCIPAL!$K$146/100)),IF(L541=PRINCIPAL!$L$146,VLOOKUP($X$516,'Banco de Dados'!$B$4:$J$50,6,FALSE)*(1-(PRINCIPAL!$M$146/100)),IF(L541=PRINCIPAL!$N$146,VLOOKUP($X$516,'Banco de Dados'!$B$4:$J$50,6,FALSE)*(1-(PRINCIPAL!$O$146/100)),VLOOKUP($X$516,'Banco de Dados'!$B$4:$J$50,6,FALSE)))))))))),"")</f>
        <v/>
      </c>
      <c r="X541" s="29" t="str">
        <f>IFERROR(W541*(IFERROR(VLOOKUP($X$516,'Banco de Dados'!$B$4:$J$50,4,FALSE),"ERRO")),"")</f>
        <v/>
      </c>
      <c r="Y541" s="29" t="str">
        <f t="shared" si="360"/>
        <v/>
      </c>
      <c r="Z541" s="103" t="str">
        <f>IFERROR(Y541*(C541*(PRINCIPAL!$G$146/100))*0.47*(44/12),"")</f>
        <v/>
      </c>
      <c r="AA541" s="111" t="str">
        <f t="shared" si="361"/>
        <v/>
      </c>
      <c r="AB541" s="30" t="str">
        <f>IFERROR(IF(AND(PRINCIPAL!$H$147&lt;&gt;"",OR(L541=PRINCIPAL!$I$147,L541=PRINCIPAL!$I$147+PRINCIPAL!$I$147,L541=PRINCIPAL!$I$147+PRINCIPAL!$I$147+PRINCIPAL!$I$147)),0,IF(AND(PRINCIPAL!$H$147&lt;&gt;"",L541=PRINCIPAL!$J$147),VLOOKUP($AC$516,'Banco de Dados'!$B$4:$J$50,8,FALSE)*PRINCIPAL!$H$147*(1-(PRINCIPAL!$K$147/100)),IF(AND(PRINCIPAL!$H$147&lt;&gt;"",L541=PRINCIPAL!$L$147),VLOOKUP($AC$516,'Banco de Dados'!$B$4:$J$50,8,FALSE)*PRINCIPAL!$H$147*(1-(PRINCIPAL!$M$147/100)),IF(AND(PRINCIPAL!$H$147&lt;&gt;"",L541=PRINCIPAL!$N$147),VLOOKUP($AC$516,'Banco de Dados'!$B$4:$J$50,8,FALSE)*PRINCIPAL!$H$147*(1-(PRINCIPAL!$O$147/100)),IF(PRINCIPAL!$H$147&lt;&gt;"",VLOOKUP($AC$516,'Banco de Dados'!$B$4:$J$50,8,FALSE)*PRINCIPAL!$H$147,IF(OR(L541=PRINCIPAL!$I$147,L541=PRINCIPAL!$I$147+PRINCIPAL!$I$147,L541=PRINCIPAL!$I$147+PRINCIPAL!$I$147+PRINCIPAL!$I$147),0,IF(L541=PRINCIPAL!$J$147,VLOOKUP($AC$516,'Banco de Dados'!$B$4:$J$50,6,FALSE)*(1-(PRINCIPAL!$K$147/100)),IF(L541=PRINCIPAL!$L$147,VLOOKUP($AC$516,'Banco de Dados'!$B$4:$J$50,6,FALSE)*(1-(PRINCIPAL!$M$147/100)),IF(L541=PRINCIPAL!$N$147,VLOOKUP($AC$516,'Banco de Dados'!$B$4:$J$50,6,FALSE)*(1-(PRINCIPAL!$O$147/100)),VLOOKUP($AC$516,'Banco de Dados'!$B$4:$J$50,6,FALSE)))))))))),"")</f>
        <v/>
      </c>
      <c r="AC541" s="29" t="str">
        <f>IFERROR(AB541*(IFERROR(VLOOKUP($AC$516,'Banco de Dados'!$B$4:$J$50,4,FALSE),"ERRO")),"")</f>
        <v/>
      </c>
      <c r="AD541" s="29" t="str">
        <f t="shared" si="351"/>
        <v/>
      </c>
      <c r="AE541" s="103" t="str">
        <f>IFERROR(AD541*(C541*(PRINCIPAL!$G$147/100))*0.47*(44/12),"")</f>
        <v/>
      </c>
      <c r="AF541" s="111" t="str">
        <f t="shared" si="352"/>
        <v/>
      </c>
      <c r="AG541" s="30" t="str">
        <f>IFERROR(IF(AND(PRINCIPAL!$H$148&lt;&gt;"",OR(L541=PRINCIPAL!$I$148,L541=PRINCIPAL!$I$148+PRINCIPAL!$I$148,L541=PRINCIPAL!$I$148+PRINCIPAL!$I$148+PRINCIPAL!$I$148)),0,IF(AND(PRINCIPAL!$H$148&lt;&gt;"",L541=PRINCIPAL!$J$148),VLOOKUP($AH$516,'Banco de Dados'!$B$4:$J$50,8,FALSE)*PRINCIPAL!$H$148*(1-(PRINCIPAL!$K$148/100)),IF(AND(PRINCIPAL!$H$148&lt;&gt;"",L541=PRINCIPAL!$L$148),VLOOKUP($AH$516,'Banco de Dados'!$B$4:$J$50,8,FALSE)*PRINCIPAL!$H$148*(1-(PRINCIPAL!$M$148/100)),IF(AND(PRINCIPAL!$H$148&lt;&gt;"",L541=PRINCIPAL!$N$148),VLOOKUP($AH$516,'Banco de Dados'!$B$4:$J$50,8,FALSE)*PRINCIPAL!$H$148*(1-(PRINCIPAL!$O$148/100)),IF(PRINCIPAL!$H$148&lt;&gt;"",VLOOKUP($AH$516,'Banco de Dados'!$B$4:$J$50,8,FALSE)*PRINCIPAL!$H$148,IF(OR(L541=PRINCIPAL!$I$148,L541=PRINCIPAL!$I$148+PRINCIPAL!$I$148,L541=PRINCIPAL!$I$148+PRINCIPAL!$I$148+PRINCIPAL!$I$148),0,IF(L541=PRINCIPAL!$J$148,VLOOKUP($AH$516,'Banco de Dados'!$B$4:$J$50,6,FALSE)*(1-(PRINCIPAL!$K$148/100)),IF(L541=PRINCIPAL!$L$148,VLOOKUP($AH$516,'Banco de Dados'!$B$4:$J$50,6,FALSE)*(1-(PRINCIPAL!$M$148/100)),IF(L541=PRINCIPAL!$N$148,VLOOKUP($AH$516,'Banco de Dados'!$B$4:$J$50,6,FALSE)*(1-(PRINCIPAL!$O$148/100)),VLOOKUP($AH$516,'Banco de Dados'!$B$4:$J$50,6,FALSE)))))))))),"")</f>
        <v/>
      </c>
      <c r="AH541" s="29" t="str">
        <f>IFERROR(AG541*(IFERROR(VLOOKUP($AH$516,'Banco de Dados'!$B$4:$J$50,4,FALSE),"ERRO")),"")</f>
        <v/>
      </c>
      <c r="AI541" s="29" t="str">
        <f t="shared" si="353"/>
        <v/>
      </c>
      <c r="AJ541" s="103" t="str">
        <f>IFERROR(AI541*(C541*(PRINCIPAL!$G$148/100))*0.47*(44/12),"")</f>
        <v/>
      </c>
      <c r="AK541" s="111" t="str">
        <f t="shared" si="362"/>
        <v/>
      </c>
      <c r="AL541" s="30" t="str">
        <f>IFERROR(IF(AND(PRINCIPAL!$H$149&lt;&gt;"",OR(L541=PRINCIPAL!$I$149,L541=PRINCIPAL!$I$149+PRINCIPAL!$I$149,L541=PRINCIPAL!$I$149+PRINCIPAL!$I$149+PRINCIPAL!$I$149)),0,IF(AND(PRINCIPAL!$H$149&lt;&gt;"",L541=PRINCIPAL!$J$149),VLOOKUP($AM$516,'Banco de Dados'!$B$4:$J$50,8,FALSE)*PRINCIPAL!$H$149*(1-(PRINCIPAL!$K$149/100)),IF(AND(PRINCIPAL!$H$149&lt;&gt;"",L541=PRINCIPAL!$L$149),VLOOKUP($AM$516,'Banco de Dados'!$B$4:$J$50,8,FALSE)*PRINCIPAL!$H$149*(1-(PRINCIPAL!$M$149/100)),IF(AND(PRINCIPAL!$H$149&lt;&gt;"",L541=PRINCIPAL!$N$149),VLOOKUP($AM$516,'Banco de Dados'!$B$4:$J$50,8,FALSE)*PRINCIPAL!$H$149*(1-(PRINCIPAL!$O$149/100)),IF(PRINCIPAL!$H$149&lt;&gt;"",VLOOKUP($AM$516,'Banco de Dados'!$B$4:$J$50,8,FALSE)*PRINCIPAL!$H$149,IF(OR(L541=PRINCIPAL!$I$149,L541=PRINCIPAL!$I$149+PRINCIPAL!$I$149,L541=PRINCIPAL!$I$149+PRINCIPAL!$I$149+PRINCIPAL!$I$149),0,IF(L541=PRINCIPAL!$J$149,VLOOKUP($AM$516,'Banco de Dados'!$B$4:$J$50,6,FALSE)*(1-(PRINCIPAL!$K$149/100)),IF(L541=PRINCIPAL!$L$149,VLOOKUP($AM$516,'Banco de Dados'!$B$4:$J$50,6,FALSE)*(1-(PRINCIPAL!$M$149/100)),IF(L541=PRINCIPAL!$N$149,VLOOKUP($AM$516,'Banco de Dados'!$B$4:$J$50,6,FALSE)*(1-(PRINCIPAL!$O$149/100)),VLOOKUP($AM$516,'Banco de Dados'!$B$4:$J$50,6,FALSE)))))))))),"")</f>
        <v/>
      </c>
      <c r="AM541" s="29" t="str">
        <f>IFERROR(AL541*(IFERROR(VLOOKUP($AM$516,'Banco de Dados'!$B$4:$J$50,4,FALSE),"ERRO")),"")</f>
        <v/>
      </c>
      <c r="AN541" s="29" t="str">
        <f t="shared" si="354"/>
        <v/>
      </c>
      <c r="AO541" s="103" t="str">
        <f>IFERROR(AN541*(C541*(PRINCIPAL!$G$149/100))*0.47*(44/12),"")</f>
        <v/>
      </c>
      <c r="AP541" s="111" t="str">
        <f t="shared" si="355"/>
        <v/>
      </c>
      <c r="AQ541" s="30" t="str">
        <f>IFERROR(IF(AND(PRINCIPAL!$H$150&lt;&gt;"",OR(L541=PRINCIPAL!$I$150,L541=PRINCIPAL!$I$150+PRINCIPAL!$I$150,L541=PRINCIPAL!$I$150+PRINCIPAL!$I$150+PRINCIPAL!$I$150)),0,IF(AND(PRINCIPAL!$H$150&lt;&gt;"",L541=PRINCIPAL!$J$150),VLOOKUP($AR$516,'Banco de Dados'!$B$4:$J$50,8,FALSE)*PRINCIPAL!$H$150*(1-(PRINCIPAL!$K$150/100)),IF(AND(PRINCIPAL!$H$150&lt;&gt;"",L541=PRINCIPAL!$L$150),VLOOKUP($AR$516,'Banco de Dados'!$B$4:$J$50,8,FALSE)*PRINCIPAL!$H$150*(1-(PRINCIPAL!$M$150/100)),IF(AND(PRINCIPAL!$H$150&lt;&gt;"",L541=PRINCIPAL!$N$150),VLOOKUP($AR$516,'Banco de Dados'!$B$4:$J$50,8,FALSE)*PRINCIPAL!$H$150*(1-(PRINCIPAL!$O$150/100)),IF(PRINCIPAL!$H$150&lt;&gt;"",VLOOKUP($AR$516,'Banco de Dados'!$B$4:$J$50,8,FALSE)*PRINCIPAL!$H$150,IF(OR(L541=PRINCIPAL!$I$150,L541=PRINCIPAL!$I$150+PRINCIPAL!$I$150,L541=PRINCIPAL!$I$150+PRINCIPAL!$I$150+PRINCIPAL!$I$150),0,IF(L541=PRINCIPAL!$J$150,VLOOKUP($AR$516,'Banco de Dados'!$B$4:$J$50,6,FALSE)*(1-(PRINCIPAL!$K$150/100)),IF(L541=PRINCIPAL!$L$150,VLOOKUP($AR$516,'Banco de Dados'!$B$4:$J$50,6,FALSE)*(1-(PRINCIPAL!$M$150/100)),IF(L541=PRINCIPAL!$N$150,VLOOKUP($AR$516,'Banco de Dados'!$B$4:$J$50,6,FALSE)*(1-(PRINCIPAL!$O$150/100)),VLOOKUP($AR$516,'Banco de Dados'!$B$4:$J$50,6,FALSE)))))))))),"")</f>
        <v/>
      </c>
      <c r="AR541" s="29" t="str">
        <f>IFERROR(AQ541*(IFERROR(VLOOKUP($AR$516,'Banco de Dados'!$B$4:$J$50,4,FALSE),"ERRO")),"")</f>
        <v/>
      </c>
      <c r="AS541" s="29" t="str">
        <f t="shared" si="356"/>
        <v/>
      </c>
      <c r="AT541" s="103" t="str">
        <f>IFERROR(AS541*(C541*(PRINCIPAL!$G$150/100))*0.47*(44/12),"")</f>
        <v/>
      </c>
      <c r="AU541" s="111" t="str">
        <f t="shared" si="357"/>
        <v/>
      </c>
      <c r="AV541" s="30" t="str">
        <f>IFERROR(IF(AND(PRINCIPAL!$H$151&lt;&gt;"",OR(L541=PRINCIPAL!$I$151,L541=PRINCIPAL!$I$151+PRINCIPAL!$I$151,L541=PRINCIPAL!$I$151+PRINCIPAL!$I$151+PRINCIPAL!$I$151)),0,IF(AND(PRINCIPAL!$H$151&lt;&gt;"",L541=PRINCIPAL!$J$151),VLOOKUP($AW$516,'Banco de Dados'!$B$4:$J$50,8,FALSE)*PRINCIPAL!$H$151*(1-(PRINCIPAL!$K$151/100)),IF(AND(PRINCIPAL!$H$151&lt;&gt;"",L541=PRINCIPAL!$L$151),VLOOKUP($AW$516,'Banco de Dados'!$B$4:$J$50,8,FALSE)*PRINCIPAL!$H$151*(1-(PRINCIPAL!$M$151/100)),IF(AND(PRINCIPAL!$H$151&lt;&gt;"",L541=PRINCIPAL!$N$151),VLOOKUP($AW$516,'Banco de Dados'!$B$4:$J$50,8,FALSE)*PRINCIPAL!$H$151*(1-(PRINCIPAL!$O$151/100)),IF(PRINCIPAL!$H$151&lt;&gt;"",VLOOKUP($AW$516,'Banco de Dados'!$B$4:$J$50,8,FALSE)*PRINCIPAL!$H$151,IF(OR(L541=PRINCIPAL!$I$151,L541=PRINCIPAL!$I$151+PRINCIPAL!$I$151,L541=PRINCIPAL!$I$151+PRINCIPAL!$I$151+PRINCIPAL!$I$151),0,IF(L541=PRINCIPAL!$J$151,VLOOKUP($AW$516,'Banco de Dados'!$B$4:$J$50,6,FALSE)*(1-(PRINCIPAL!$K$151/100)),IF(L541=PRINCIPAL!$L$151,VLOOKUP($AW$516,'Banco de Dados'!$B$4:$J$50,6,FALSE)*(1-(PRINCIPAL!$M$151/100)),IF(L541=PRINCIPAL!$N$151,VLOOKUP($AW$516,'Banco de Dados'!$B$4:$J$50,6,FALSE)*(1-(PRINCIPAL!$O$151/100)),VLOOKUP($AW$516,'Banco de Dados'!$B$4:$J$50,6,FALSE)))))))))),"")</f>
        <v/>
      </c>
      <c r="AW541" s="29" t="str">
        <f>IFERROR(AV541*(IFERROR(VLOOKUP($AW$516,'Banco de Dados'!$B$4:$J$50,4,FALSE),"ERRO")),"")</f>
        <v/>
      </c>
      <c r="AX541" s="29" t="str">
        <f t="shared" si="358"/>
        <v/>
      </c>
      <c r="AY541" s="103" t="str">
        <f>IFERROR(AX541*(C541*(PRINCIPAL!$G$151/100))*0.47*(44/12),"")</f>
        <v/>
      </c>
      <c r="AZ541" s="111" t="str">
        <f t="shared" si="363"/>
        <v/>
      </c>
      <c r="BA541" s="30" t="str">
        <f>IFERROR(IF(AND(PRINCIPAL!$H$152&lt;&gt;"",OR(L541=PRINCIPAL!$I$152,L541=PRINCIPAL!$I$152+PRINCIPAL!$I$152,L541=PRINCIPAL!$I$152+PRINCIPAL!$I$152+PRINCIPAL!$I$152)),0,IF(AND(PRINCIPAL!$H$152&lt;&gt;"",L541=PRINCIPAL!$J$152),VLOOKUP($BB$516,'Banco de Dados'!$B$4:$J$50,8,FALSE)*PRINCIPAL!$H$152*(1-(PRINCIPAL!$K$152/100)),IF(AND(PRINCIPAL!$H$152&lt;&gt;"",L541=PRINCIPAL!$L$152),VLOOKUP($BB$516,'Banco de Dados'!$B$4:$J$50,8,FALSE)*PRINCIPAL!$H$152*(1-(PRINCIPAL!$M$152/100)),IF(AND(PRINCIPAL!$H$152&lt;&gt;"",L541=PRINCIPAL!$N$152),VLOOKUP($BB$516,'Banco de Dados'!$B$4:$J$50,8,FALSE)*PRINCIPAL!$H$152*(1-(PRINCIPAL!$O$152/100)),IF(PRINCIPAL!$H$152&lt;&gt;"",VLOOKUP($BB$516,'Banco de Dados'!$B$4:$J$50,8,FALSE)*PRINCIPAL!$H$152,IF(OR(L541=PRINCIPAL!$I$152,L541=PRINCIPAL!$I$152+PRINCIPAL!$I$152,L541=PRINCIPAL!$I$152+PRINCIPAL!$I$152+PRINCIPAL!$I$152),0,IF(L541=PRINCIPAL!$J$152,VLOOKUP($BB$516,'Banco de Dados'!$B$4:$J$50,6,FALSE)*(1-(PRINCIPAL!$K$152/100)),IF(L541=PRINCIPAL!$L$152,VLOOKUP($BB$516,'Banco de Dados'!$B$4:$J$50,6,FALSE)*(1-(PRINCIPAL!$M$152/100)),IF(L541=PRINCIPAL!$N$152,VLOOKUP($BB$516,'Banco de Dados'!$B$4:$J$50,6,FALSE)*(1-(PRINCIPAL!$O$152/100)),VLOOKUP($BB$516,'Banco de Dados'!$B$4:$J$50,6,FALSE)))))))))),"")</f>
        <v/>
      </c>
      <c r="BB541" s="29" t="str">
        <f>IFERROR(BA541*(IFERROR(VLOOKUP($BB$516,'Banco de Dados'!$B$4:$J$50,4,FALSE),"ERRO")),"")</f>
        <v/>
      </c>
      <c r="BC541" s="29" t="str">
        <f t="shared" si="364"/>
        <v/>
      </c>
      <c r="BD541" s="103" t="str">
        <f>IFERROR(BC541*(C541*(PRINCIPAL!$G$152/100))*0.47*(44/12),"")</f>
        <v/>
      </c>
      <c r="BE541" s="111" t="str">
        <f t="shared" si="343"/>
        <v/>
      </c>
      <c r="BF541" s="30" t="str">
        <f>IFERROR(IF(AND(PRINCIPAL!$H$153&lt;&gt;"",OR(L541=PRINCIPAL!$I$153,L541=PRINCIPAL!$I$153+PRINCIPAL!$I$153,L541=PRINCIPAL!$I$153+PRINCIPAL!$I$153+PRINCIPAL!$I$153)),0,IF(AND(PRINCIPAL!$H$153&lt;&gt;"",L541=PRINCIPAL!$J$153),VLOOKUP($BG$516,'Banco de Dados'!$B$4:$J$50,8,FALSE)*PRINCIPAL!$H$153*(1-(PRINCIPAL!$K$153/100)),IF(AND(PRINCIPAL!$H$153&lt;&gt;"",L541=PRINCIPAL!$L$153),VLOOKUP($BG$516,'Banco de Dados'!$B$4:$J$50,8,FALSE)*PRINCIPAL!$H$153*(1-(PRINCIPAL!$M$153/100)),IF(AND(PRINCIPAL!$H$153&lt;&gt;"",L541=PRINCIPAL!$N$153),VLOOKUP($BG$516,'Banco de Dados'!$B$4:$J$50,8,FALSE)*PRINCIPAL!$H$153*(1-(PRINCIPAL!$O$153/100)),IF(PRINCIPAL!$H$153&lt;&gt;"",VLOOKUP($BG$516,'Banco de Dados'!$B$4:$J$50,8,FALSE)*PRINCIPAL!$H$153,IF(OR(L541=PRINCIPAL!$I$153,L541=PRINCIPAL!$I$153+PRINCIPAL!$I$153,L541=PRINCIPAL!$I$153+PRINCIPAL!$I$153+PRINCIPAL!$I$153),0,IF(L541=PRINCIPAL!$J$153,VLOOKUP($BG$516,'Banco de Dados'!$B$4:$J$50,6,FALSE)*(1-(PRINCIPAL!$K$153/100)),IF(L541=PRINCIPAL!$L$153,VLOOKUP($BG$516,'Banco de Dados'!$B$4:$J$50,6,FALSE)*(1-(PRINCIPAL!$M$153/100)),IF(L541=PRINCIPAL!$N$153,VLOOKUP($BG$516,'Banco de Dados'!$B$4:$J$50,6,FALSE)*(1-(PRINCIPAL!$O$153/100)),VLOOKUP($BG$516,'Banco de Dados'!$B$4:$J$50,6,FALSE)))))))))),"")</f>
        <v/>
      </c>
      <c r="BG541" s="29" t="str">
        <f>IFERROR(BF541*(IFERROR(VLOOKUP($BG$516,'Banco de Dados'!$B$4:$J$50,4,FALSE),"ERRO")),"")</f>
        <v/>
      </c>
      <c r="BH541" s="29" t="str">
        <f t="shared" si="359"/>
        <v/>
      </c>
      <c r="BI541" s="103" t="str">
        <f>IFERROR(BH541*(C541*(PRINCIPAL!$G$153/100))*0.47*(44/12),"")</f>
        <v/>
      </c>
      <c r="BJ541" s="102" t="str">
        <f t="shared" si="344"/>
        <v/>
      </c>
    </row>
    <row r="542" spans="2:62" ht="12.75" customHeight="1" x14ac:dyDescent="0.3">
      <c r="B542" s="326">
        <f t="shared" si="345"/>
        <v>2044</v>
      </c>
      <c r="C542" s="340"/>
      <c r="D542" s="1"/>
      <c r="E542" s="116">
        <v>24</v>
      </c>
      <c r="F542" s="24" t="str">
        <f>IFERROR(VLOOKUP($G$516,'Banco de Dados'!$B$4:$J$50,6,FALSE),"")</f>
        <v/>
      </c>
      <c r="G542" s="25" t="str">
        <f>IFERROR(F542*(IFERROR(VLOOKUP($G$516,'Banco de Dados'!$B$4:$J$50,4,FALSE),"ERRO")),"")</f>
        <v/>
      </c>
      <c r="H542" s="25" t="str">
        <f t="shared" si="346"/>
        <v/>
      </c>
      <c r="I542" s="103" t="str">
        <f t="shared" si="347"/>
        <v/>
      </c>
      <c r="J542" s="117" t="str">
        <f t="shared" si="348"/>
        <v/>
      </c>
      <c r="K542" s="1"/>
      <c r="L542" s="91">
        <v>24</v>
      </c>
      <c r="M542" s="24" t="str">
        <f>IFERROR(IF(AND(PRINCIPAL!$H$144&lt;&gt;"",OR(L542=PRINCIPAL!$I$144,L542=PRINCIPAL!$I$144+PRINCIPAL!$I$144,L542=PRINCIPAL!$I$144+PRINCIPAL!$I$144+PRINCIPAL!$I$144)),0,IF(AND(PRINCIPAL!$H$144&lt;&gt;"",L542=PRINCIPAL!$J$144),VLOOKUP($N$516,'Banco de Dados'!$B$4:$J$50,8,FALSE)*PRINCIPAL!$H$144*(1-(PRINCIPAL!$K$144/100)),IF(AND(PRINCIPAL!$H$144&lt;&gt;"",L542=PRINCIPAL!$L$144),VLOOKUP($N$516,'Banco de Dados'!$B$4:$J$50,8,FALSE)*PRINCIPAL!$H$144*(1-(PRINCIPAL!$M$144/100)),IF(AND(PRINCIPAL!$H$144&lt;&gt;"",L542=PRINCIPAL!$N$144),VLOOKUP($N$516,'Banco de Dados'!$B$4:$J$50,8,FALSE)*PRINCIPAL!$H$144*(1-(PRINCIPAL!$O$144/100)),IF(PRINCIPAL!$H$144&lt;&gt;"",VLOOKUP($N$516,'Banco de Dados'!$B$4:$J$50,8,FALSE)*PRINCIPAL!$H$144,IF(OR(L542=PRINCIPAL!$I$144,L542=PRINCIPAL!$I$144+PRINCIPAL!$I$144,L542=PRINCIPAL!$I$144+PRINCIPAL!$I$144+PRINCIPAL!$I$144),0,IF(L542=PRINCIPAL!$J$144,VLOOKUP($N$516,'Banco de Dados'!$B$4:$J$50,6,FALSE)*(1-(PRINCIPAL!$K$144/100)),IF(L542=PRINCIPAL!$L$144,VLOOKUP($N$516,'Banco de Dados'!$B$4:$J$50,6,FALSE)*(1-(PRINCIPAL!$M$144/100)),IF(L542=PRINCIPAL!$N$144,VLOOKUP($N$516,'Banco de Dados'!$B$4:$J$50,6,FALSE)*(1-(PRINCIPAL!$O$144/100)),VLOOKUP($N$516,'Banco de Dados'!$B$4:$J$50,6,FALSE)))))))))),"")</f>
        <v/>
      </c>
      <c r="N542" s="25" t="str">
        <f>IFERROR(M542*(IFERROR(VLOOKUP($N$516,'Banco de Dados'!$B$4:$J$50,4,FALSE),"ERRO")),"")</f>
        <v/>
      </c>
      <c r="O542" s="25" t="str">
        <f t="shared" si="367"/>
        <v/>
      </c>
      <c r="P542" s="103" t="str">
        <f>IFERROR(O542*(C542*(PRINCIPAL!$G$144/100))*0.47*(44/12),"")</f>
        <v/>
      </c>
      <c r="Q542" s="107" t="str">
        <f t="shared" si="368"/>
        <v/>
      </c>
      <c r="R542" s="29" t="str">
        <f>IFERROR(IF(AND(PRINCIPAL!$H$145&lt;&gt;"",OR(L542=PRINCIPAL!$I$145,L542=PRINCIPAL!$I$145+PRINCIPAL!$I$145,L542=PRINCIPAL!$I$145+PRINCIPAL!$I$145+PRINCIPAL!$I$145)),0,IF(AND(PRINCIPAL!$H$145&lt;&gt;"",L542=PRINCIPAL!$J$145),VLOOKUP($S$516,'Banco de Dados'!$B$4:$J$50,8,FALSE)*PRINCIPAL!$H$145*(1-(PRINCIPAL!$K$145/100)),IF(AND(PRINCIPAL!$H$145&lt;&gt;"",L542=PRINCIPAL!$L$145),VLOOKUP($S$516,'Banco de Dados'!$B$4:$J$50,8,FALSE)*PRINCIPAL!$H$145*(1-(PRINCIPAL!$M$145/100)),IF(AND(PRINCIPAL!$H$145&lt;&gt;"",L542=PRINCIPAL!$N$145),VLOOKUP($S$516,'Banco de Dados'!$B$4:$J$50,8,FALSE)*PRINCIPAL!$H$145*(1-(PRINCIPAL!$O$145/100)),IF(PRINCIPAL!$H$145&lt;&gt;"",VLOOKUP($S$516,'Banco de Dados'!$B$4:$J$50,8,FALSE)*PRINCIPAL!$H$145,IF(OR(L542=PRINCIPAL!$I$145,L542=PRINCIPAL!$I$145+PRINCIPAL!$I$145,L542=PRINCIPAL!$I$145+PRINCIPAL!$I$145+PRINCIPAL!$I$145),0,IF(L542=PRINCIPAL!$J$145,VLOOKUP($S$516,'Banco de Dados'!$B$4:$J$50,6,FALSE)*(1-(PRINCIPAL!$K$145/100)),IF(L542=PRINCIPAL!$L$145,VLOOKUP($S$516,'Banco de Dados'!$B$4:$J$50,6,FALSE)*(1-(PRINCIPAL!$M$145/100)),IF(L542=PRINCIPAL!$N$145,VLOOKUP($S$516,'Banco de Dados'!$B$4:$J$50,6,FALSE)*(1-(PRINCIPAL!$O$145/100)),VLOOKUP($S$516,'Banco de Dados'!$B$4:$J$50,6,FALSE)))))))))),"")</f>
        <v/>
      </c>
      <c r="S542" s="29" t="str">
        <f>IFERROR(R542*(IFERROR(VLOOKUP($S$516,'Banco de Dados'!$B$4:$J$50,4,FALSE),"ERRO")),"")</f>
        <v/>
      </c>
      <c r="T542" s="29" t="str">
        <f t="shared" si="366"/>
        <v/>
      </c>
      <c r="U542" s="103" t="str">
        <f>IFERROR(T542*(C542*(PRINCIPAL!$G$145/100))*0.47*(44/12),"")</f>
        <v/>
      </c>
      <c r="V542" s="103" t="str">
        <f t="shared" si="342"/>
        <v/>
      </c>
      <c r="W542" s="30" t="str">
        <f>IFERROR(IF(AND(PRINCIPAL!$H$146&lt;&gt;"",OR(L542=PRINCIPAL!$I$146,L542=PRINCIPAL!$I$146+PRINCIPAL!$I$146,L542=PRINCIPAL!$I$146+PRINCIPAL!$I$146+PRINCIPAL!$I$146)),0,IF(AND(PRINCIPAL!$H$146&lt;&gt;"",L542=PRINCIPAL!$J$146),VLOOKUP($X$516,'Banco de Dados'!$B$4:$J$50,8,FALSE)*PRINCIPAL!$H$146*(1-(PRINCIPAL!$K$146/100)),IF(AND(PRINCIPAL!$H$146&lt;&gt;"",L542=PRINCIPAL!$L$146),VLOOKUP($X$516,'Banco de Dados'!$B$4:$J$50,8,FALSE)*PRINCIPAL!$H$146*(1-(PRINCIPAL!$M$146/100)),IF(AND(PRINCIPAL!$H$146&lt;&gt;"",L542=PRINCIPAL!$N$146),VLOOKUP($X$516,'Banco de Dados'!$B$4:$J$50,8,FALSE)*PRINCIPAL!$H$146*(1-(PRINCIPAL!$O$146/100)),IF(PRINCIPAL!$H$146&lt;&gt;"",VLOOKUP($X$516,'Banco de Dados'!$B$4:$J$50,8,FALSE)*PRINCIPAL!$H$146,IF(OR(L542=PRINCIPAL!$I$146,L542=PRINCIPAL!$I$146+PRINCIPAL!$I$146,L542=PRINCIPAL!$I$146+PRINCIPAL!$I$146+PRINCIPAL!$I$146),0,IF(L542=PRINCIPAL!$J$146,VLOOKUP($X$516,'Banco de Dados'!$B$4:$J$50,6,FALSE)*(1-(PRINCIPAL!$K$146/100)),IF(L542=PRINCIPAL!$L$146,VLOOKUP($X$516,'Banco de Dados'!$B$4:$J$50,6,FALSE)*(1-(PRINCIPAL!$M$146/100)),IF(L542=PRINCIPAL!$N$146,VLOOKUP($X$516,'Banco de Dados'!$B$4:$J$50,6,FALSE)*(1-(PRINCIPAL!$O$146/100)),VLOOKUP($X$516,'Banco de Dados'!$B$4:$J$50,6,FALSE)))))))))),"")</f>
        <v/>
      </c>
      <c r="X542" s="29" t="str">
        <f>IFERROR(W542*(IFERROR(VLOOKUP($X$516,'Banco de Dados'!$B$4:$J$50,4,FALSE),"ERRO")),"")</f>
        <v/>
      </c>
      <c r="Y542" s="29" t="str">
        <f t="shared" si="360"/>
        <v/>
      </c>
      <c r="Z542" s="103" t="str">
        <f>IFERROR(Y542*(C542*(PRINCIPAL!$G$146/100))*0.47*(44/12),"")</f>
        <v/>
      </c>
      <c r="AA542" s="111" t="str">
        <f t="shared" si="361"/>
        <v/>
      </c>
      <c r="AB542" s="30" t="str">
        <f>IFERROR(IF(AND(PRINCIPAL!$H$147&lt;&gt;"",OR(L542=PRINCIPAL!$I$147,L542=PRINCIPAL!$I$147+PRINCIPAL!$I$147,L542=PRINCIPAL!$I$147+PRINCIPAL!$I$147+PRINCIPAL!$I$147)),0,IF(AND(PRINCIPAL!$H$147&lt;&gt;"",L542=PRINCIPAL!$J$147),VLOOKUP($AC$516,'Banco de Dados'!$B$4:$J$50,8,FALSE)*PRINCIPAL!$H$147*(1-(PRINCIPAL!$K$147/100)),IF(AND(PRINCIPAL!$H$147&lt;&gt;"",L542=PRINCIPAL!$L$147),VLOOKUP($AC$516,'Banco de Dados'!$B$4:$J$50,8,FALSE)*PRINCIPAL!$H$147*(1-(PRINCIPAL!$M$147/100)),IF(AND(PRINCIPAL!$H$147&lt;&gt;"",L542=PRINCIPAL!$N$147),VLOOKUP($AC$516,'Banco de Dados'!$B$4:$J$50,8,FALSE)*PRINCIPAL!$H$147*(1-(PRINCIPAL!$O$147/100)),IF(PRINCIPAL!$H$147&lt;&gt;"",VLOOKUP($AC$516,'Banco de Dados'!$B$4:$J$50,8,FALSE)*PRINCIPAL!$H$147,IF(OR(L542=PRINCIPAL!$I$147,L542=PRINCIPAL!$I$147+PRINCIPAL!$I$147,L542=PRINCIPAL!$I$147+PRINCIPAL!$I$147+PRINCIPAL!$I$147),0,IF(L542=PRINCIPAL!$J$147,VLOOKUP($AC$516,'Banco de Dados'!$B$4:$J$50,6,FALSE)*(1-(PRINCIPAL!$K$147/100)),IF(L542=PRINCIPAL!$L$147,VLOOKUP($AC$516,'Banco de Dados'!$B$4:$J$50,6,FALSE)*(1-(PRINCIPAL!$M$147/100)),IF(L542=PRINCIPAL!$N$147,VLOOKUP($AC$516,'Banco de Dados'!$B$4:$J$50,6,FALSE)*(1-(PRINCIPAL!$O$147/100)),VLOOKUP($AC$516,'Banco de Dados'!$B$4:$J$50,6,FALSE)))))))))),"")</f>
        <v/>
      </c>
      <c r="AC542" s="29" t="str">
        <f>IFERROR(AB542*(IFERROR(VLOOKUP($AC$516,'Banco de Dados'!$B$4:$J$50,4,FALSE),"ERRO")),"")</f>
        <v/>
      </c>
      <c r="AD542" s="29" t="str">
        <f t="shared" si="351"/>
        <v/>
      </c>
      <c r="AE542" s="103" t="str">
        <f>IFERROR(AD542*(C542*(PRINCIPAL!$G$147/100))*0.47*(44/12),"")</f>
        <v/>
      </c>
      <c r="AF542" s="111" t="str">
        <f t="shared" si="352"/>
        <v/>
      </c>
      <c r="AG542" s="30" t="str">
        <f>IFERROR(IF(AND(PRINCIPAL!$H$148&lt;&gt;"",OR(L542=PRINCIPAL!$I$148,L542=PRINCIPAL!$I$148+PRINCIPAL!$I$148,L542=PRINCIPAL!$I$148+PRINCIPAL!$I$148+PRINCIPAL!$I$148)),0,IF(AND(PRINCIPAL!$H$148&lt;&gt;"",L542=PRINCIPAL!$J$148),VLOOKUP($AH$516,'Banco de Dados'!$B$4:$J$50,8,FALSE)*PRINCIPAL!$H$148*(1-(PRINCIPAL!$K$148/100)),IF(AND(PRINCIPAL!$H$148&lt;&gt;"",L542=PRINCIPAL!$L$148),VLOOKUP($AH$516,'Banco de Dados'!$B$4:$J$50,8,FALSE)*PRINCIPAL!$H$148*(1-(PRINCIPAL!$M$148/100)),IF(AND(PRINCIPAL!$H$148&lt;&gt;"",L542=PRINCIPAL!$N$148),VLOOKUP($AH$516,'Banco de Dados'!$B$4:$J$50,8,FALSE)*PRINCIPAL!$H$148*(1-(PRINCIPAL!$O$148/100)),IF(PRINCIPAL!$H$148&lt;&gt;"",VLOOKUP($AH$516,'Banco de Dados'!$B$4:$J$50,8,FALSE)*PRINCIPAL!$H$148,IF(OR(L542=PRINCIPAL!$I$148,L542=PRINCIPAL!$I$148+PRINCIPAL!$I$148,L542=PRINCIPAL!$I$148+PRINCIPAL!$I$148+PRINCIPAL!$I$148),0,IF(L542=PRINCIPAL!$J$148,VLOOKUP($AH$516,'Banco de Dados'!$B$4:$J$50,6,FALSE)*(1-(PRINCIPAL!$K$148/100)),IF(L542=PRINCIPAL!$L$148,VLOOKUP($AH$516,'Banco de Dados'!$B$4:$J$50,6,FALSE)*(1-(PRINCIPAL!$M$148/100)),IF(L542=PRINCIPAL!$N$148,VLOOKUP($AH$516,'Banco de Dados'!$B$4:$J$50,6,FALSE)*(1-(PRINCIPAL!$O$148/100)),VLOOKUP($AH$516,'Banco de Dados'!$B$4:$J$50,6,FALSE)))))))))),"")</f>
        <v/>
      </c>
      <c r="AH542" s="29" t="str">
        <f>IFERROR(AG542*(IFERROR(VLOOKUP($AH$516,'Banco de Dados'!$B$4:$J$50,4,FALSE),"ERRO")),"")</f>
        <v/>
      </c>
      <c r="AI542" s="29" t="str">
        <f t="shared" si="353"/>
        <v/>
      </c>
      <c r="AJ542" s="103" t="str">
        <f>IFERROR(AI542*(C542*(PRINCIPAL!$G$148/100))*0.47*(44/12),"")</f>
        <v/>
      </c>
      <c r="AK542" s="111" t="str">
        <f t="shared" si="362"/>
        <v/>
      </c>
      <c r="AL542" s="30" t="str">
        <f>IFERROR(IF(AND(PRINCIPAL!$H$149&lt;&gt;"",OR(L542=PRINCIPAL!$I$149,L542=PRINCIPAL!$I$149+PRINCIPAL!$I$149,L542=PRINCIPAL!$I$149+PRINCIPAL!$I$149+PRINCIPAL!$I$149)),0,IF(AND(PRINCIPAL!$H$149&lt;&gt;"",L542=PRINCIPAL!$J$149),VLOOKUP($AM$516,'Banco de Dados'!$B$4:$J$50,8,FALSE)*PRINCIPAL!$H$149*(1-(PRINCIPAL!$K$149/100)),IF(AND(PRINCIPAL!$H$149&lt;&gt;"",L542=PRINCIPAL!$L$149),VLOOKUP($AM$516,'Banco de Dados'!$B$4:$J$50,8,FALSE)*PRINCIPAL!$H$149*(1-(PRINCIPAL!$M$149/100)),IF(AND(PRINCIPAL!$H$149&lt;&gt;"",L542=PRINCIPAL!$N$149),VLOOKUP($AM$516,'Banco de Dados'!$B$4:$J$50,8,FALSE)*PRINCIPAL!$H$149*(1-(PRINCIPAL!$O$149/100)),IF(PRINCIPAL!$H$149&lt;&gt;"",VLOOKUP($AM$516,'Banco de Dados'!$B$4:$J$50,8,FALSE)*PRINCIPAL!$H$149,IF(OR(L542=PRINCIPAL!$I$149,L542=PRINCIPAL!$I$149+PRINCIPAL!$I$149,L542=PRINCIPAL!$I$149+PRINCIPAL!$I$149+PRINCIPAL!$I$149),0,IF(L542=PRINCIPAL!$J$149,VLOOKUP($AM$516,'Banco de Dados'!$B$4:$J$50,6,FALSE)*(1-(PRINCIPAL!$K$149/100)),IF(L542=PRINCIPAL!$L$149,VLOOKUP($AM$516,'Banco de Dados'!$B$4:$J$50,6,FALSE)*(1-(PRINCIPAL!$M$149/100)),IF(L542=PRINCIPAL!$N$149,VLOOKUP($AM$516,'Banco de Dados'!$B$4:$J$50,6,FALSE)*(1-(PRINCIPAL!$O$149/100)),VLOOKUP($AM$516,'Banco de Dados'!$B$4:$J$50,6,FALSE)))))))))),"")</f>
        <v/>
      </c>
      <c r="AM542" s="29" t="str">
        <f>IFERROR(AL542*(IFERROR(VLOOKUP($AM$516,'Banco de Dados'!$B$4:$J$50,4,FALSE),"ERRO")),"")</f>
        <v/>
      </c>
      <c r="AN542" s="29" t="str">
        <f t="shared" si="354"/>
        <v/>
      </c>
      <c r="AO542" s="103" t="str">
        <f>IFERROR(AN542*(C542*(PRINCIPAL!$G$149/100))*0.47*(44/12),"")</f>
        <v/>
      </c>
      <c r="AP542" s="111" t="str">
        <f t="shared" si="355"/>
        <v/>
      </c>
      <c r="AQ542" s="30" t="str">
        <f>IFERROR(IF(AND(PRINCIPAL!$H$150&lt;&gt;"",OR(L542=PRINCIPAL!$I$150,L542=PRINCIPAL!$I$150+PRINCIPAL!$I$150,L542=PRINCIPAL!$I$150+PRINCIPAL!$I$150+PRINCIPAL!$I$150)),0,IF(AND(PRINCIPAL!$H$150&lt;&gt;"",L542=PRINCIPAL!$J$150),VLOOKUP($AR$516,'Banco de Dados'!$B$4:$J$50,8,FALSE)*PRINCIPAL!$H$150*(1-(PRINCIPAL!$K$150/100)),IF(AND(PRINCIPAL!$H$150&lt;&gt;"",L542=PRINCIPAL!$L$150),VLOOKUP($AR$516,'Banco de Dados'!$B$4:$J$50,8,FALSE)*PRINCIPAL!$H$150*(1-(PRINCIPAL!$M$150/100)),IF(AND(PRINCIPAL!$H$150&lt;&gt;"",L542=PRINCIPAL!$N$150),VLOOKUP($AR$516,'Banco de Dados'!$B$4:$J$50,8,FALSE)*PRINCIPAL!$H$150*(1-(PRINCIPAL!$O$150/100)),IF(PRINCIPAL!$H$150&lt;&gt;"",VLOOKUP($AR$516,'Banco de Dados'!$B$4:$J$50,8,FALSE)*PRINCIPAL!$H$150,IF(OR(L542=PRINCIPAL!$I$150,L542=PRINCIPAL!$I$150+PRINCIPAL!$I$150,L542=PRINCIPAL!$I$150+PRINCIPAL!$I$150+PRINCIPAL!$I$150),0,IF(L542=PRINCIPAL!$J$150,VLOOKUP($AR$516,'Banco de Dados'!$B$4:$J$50,6,FALSE)*(1-(PRINCIPAL!$K$150/100)),IF(L542=PRINCIPAL!$L$150,VLOOKUP($AR$516,'Banco de Dados'!$B$4:$J$50,6,FALSE)*(1-(PRINCIPAL!$M$150/100)),IF(L542=PRINCIPAL!$N$150,VLOOKUP($AR$516,'Banco de Dados'!$B$4:$J$50,6,FALSE)*(1-(PRINCIPAL!$O$150/100)),VLOOKUP($AR$516,'Banco de Dados'!$B$4:$J$50,6,FALSE)))))))))),"")</f>
        <v/>
      </c>
      <c r="AR542" s="29" t="str">
        <f>IFERROR(AQ542*(IFERROR(VLOOKUP($AR$516,'Banco de Dados'!$B$4:$J$50,4,FALSE),"ERRO")),"")</f>
        <v/>
      </c>
      <c r="AS542" s="29" t="str">
        <f t="shared" si="356"/>
        <v/>
      </c>
      <c r="AT542" s="103" t="str">
        <f>IFERROR(AS542*(C542*(PRINCIPAL!$G$150/100))*0.47*(44/12),"")</f>
        <v/>
      </c>
      <c r="AU542" s="111" t="str">
        <f t="shared" si="357"/>
        <v/>
      </c>
      <c r="AV542" s="30" t="str">
        <f>IFERROR(IF(AND(PRINCIPAL!$H$151&lt;&gt;"",OR(L542=PRINCIPAL!$I$151,L542=PRINCIPAL!$I$151+PRINCIPAL!$I$151,L542=PRINCIPAL!$I$151+PRINCIPAL!$I$151+PRINCIPAL!$I$151)),0,IF(AND(PRINCIPAL!$H$151&lt;&gt;"",L542=PRINCIPAL!$J$151),VLOOKUP($AW$516,'Banco de Dados'!$B$4:$J$50,8,FALSE)*PRINCIPAL!$H$151*(1-(PRINCIPAL!$K$151/100)),IF(AND(PRINCIPAL!$H$151&lt;&gt;"",L542=PRINCIPAL!$L$151),VLOOKUP($AW$516,'Banco de Dados'!$B$4:$J$50,8,FALSE)*PRINCIPAL!$H$151*(1-(PRINCIPAL!$M$151/100)),IF(AND(PRINCIPAL!$H$151&lt;&gt;"",L542=PRINCIPAL!$N$151),VLOOKUP($AW$516,'Banco de Dados'!$B$4:$J$50,8,FALSE)*PRINCIPAL!$H$151*(1-(PRINCIPAL!$O$151/100)),IF(PRINCIPAL!$H$151&lt;&gt;"",VLOOKUP($AW$516,'Banco de Dados'!$B$4:$J$50,8,FALSE)*PRINCIPAL!$H$151,IF(OR(L542=PRINCIPAL!$I$151,L542=PRINCIPAL!$I$151+PRINCIPAL!$I$151,L542=PRINCIPAL!$I$151+PRINCIPAL!$I$151+PRINCIPAL!$I$151),0,IF(L542=PRINCIPAL!$J$151,VLOOKUP($AW$516,'Banco de Dados'!$B$4:$J$50,6,FALSE)*(1-(PRINCIPAL!$K$151/100)),IF(L542=PRINCIPAL!$L$151,VLOOKUP($AW$516,'Banco de Dados'!$B$4:$J$50,6,FALSE)*(1-(PRINCIPAL!$M$151/100)),IF(L542=PRINCIPAL!$N$151,VLOOKUP($AW$516,'Banco de Dados'!$B$4:$J$50,6,FALSE)*(1-(PRINCIPAL!$O$151/100)),VLOOKUP($AW$516,'Banco de Dados'!$B$4:$J$50,6,FALSE)))))))))),"")</f>
        <v/>
      </c>
      <c r="AW542" s="29" t="str">
        <f>IFERROR(AV542*(IFERROR(VLOOKUP($AW$516,'Banco de Dados'!$B$4:$J$50,4,FALSE),"ERRO")),"")</f>
        <v/>
      </c>
      <c r="AX542" s="29" t="str">
        <f t="shared" si="358"/>
        <v/>
      </c>
      <c r="AY542" s="103" t="str">
        <f>IFERROR(AX542*(C542*(PRINCIPAL!$G$151/100))*0.47*(44/12),"")</f>
        <v/>
      </c>
      <c r="AZ542" s="111" t="str">
        <f t="shared" si="363"/>
        <v/>
      </c>
      <c r="BA542" s="30" t="str">
        <f>IFERROR(IF(AND(PRINCIPAL!$H$152&lt;&gt;"",OR(L542=PRINCIPAL!$I$152,L542=PRINCIPAL!$I$152+PRINCIPAL!$I$152,L542=PRINCIPAL!$I$152+PRINCIPAL!$I$152+PRINCIPAL!$I$152)),0,IF(AND(PRINCIPAL!$H$152&lt;&gt;"",L542=PRINCIPAL!$J$152),VLOOKUP($BB$516,'Banco de Dados'!$B$4:$J$50,8,FALSE)*PRINCIPAL!$H$152*(1-(PRINCIPAL!$K$152/100)),IF(AND(PRINCIPAL!$H$152&lt;&gt;"",L542=PRINCIPAL!$L$152),VLOOKUP($BB$516,'Banco de Dados'!$B$4:$J$50,8,FALSE)*PRINCIPAL!$H$152*(1-(PRINCIPAL!$M$152/100)),IF(AND(PRINCIPAL!$H$152&lt;&gt;"",L542=PRINCIPAL!$N$152),VLOOKUP($BB$516,'Banco de Dados'!$B$4:$J$50,8,FALSE)*PRINCIPAL!$H$152*(1-(PRINCIPAL!$O$152/100)),IF(PRINCIPAL!$H$152&lt;&gt;"",VLOOKUP($BB$516,'Banco de Dados'!$B$4:$J$50,8,FALSE)*PRINCIPAL!$H$152,IF(OR(L542=PRINCIPAL!$I$152,L542=PRINCIPAL!$I$152+PRINCIPAL!$I$152,L542=PRINCIPAL!$I$152+PRINCIPAL!$I$152+PRINCIPAL!$I$152),0,IF(L542=PRINCIPAL!$J$152,VLOOKUP($BB$516,'Banco de Dados'!$B$4:$J$50,6,FALSE)*(1-(PRINCIPAL!$K$152/100)),IF(L542=PRINCIPAL!$L$152,VLOOKUP($BB$516,'Banco de Dados'!$B$4:$J$50,6,FALSE)*(1-(PRINCIPAL!$M$152/100)),IF(L542=PRINCIPAL!$N$152,VLOOKUP($BB$516,'Banco de Dados'!$B$4:$J$50,6,FALSE)*(1-(PRINCIPAL!$O$152/100)),VLOOKUP($BB$516,'Banco de Dados'!$B$4:$J$50,6,FALSE)))))))))),"")</f>
        <v/>
      </c>
      <c r="BB542" s="29" t="str">
        <f>IFERROR(BA542*(IFERROR(VLOOKUP($BB$516,'Banco de Dados'!$B$4:$J$50,4,FALSE),"ERRO")),"")</f>
        <v/>
      </c>
      <c r="BC542" s="29" t="str">
        <f t="shared" si="364"/>
        <v/>
      </c>
      <c r="BD542" s="103" t="str">
        <f>IFERROR(BC542*(C542*(PRINCIPAL!$G$152/100))*0.47*(44/12),"")</f>
        <v/>
      </c>
      <c r="BE542" s="111" t="str">
        <f t="shared" si="343"/>
        <v/>
      </c>
      <c r="BF542" s="30" t="str">
        <f>IFERROR(IF(AND(PRINCIPAL!$H$153&lt;&gt;"",OR(L542=PRINCIPAL!$I$153,L542=PRINCIPAL!$I$153+PRINCIPAL!$I$153,L542=PRINCIPAL!$I$153+PRINCIPAL!$I$153+PRINCIPAL!$I$153)),0,IF(AND(PRINCIPAL!$H$153&lt;&gt;"",L542=PRINCIPAL!$J$153),VLOOKUP($BG$516,'Banco de Dados'!$B$4:$J$50,8,FALSE)*PRINCIPAL!$H$153*(1-(PRINCIPAL!$K$153/100)),IF(AND(PRINCIPAL!$H$153&lt;&gt;"",L542=PRINCIPAL!$L$153),VLOOKUP($BG$516,'Banco de Dados'!$B$4:$J$50,8,FALSE)*PRINCIPAL!$H$153*(1-(PRINCIPAL!$M$153/100)),IF(AND(PRINCIPAL!$H$153&lt;&gt;"",L542=PRINCIPAL!$N$153),VLOOKUP($BG$516,'Banco de Dados'!$B$4:$J$50,8,FALSE)*PRINCIPAL!$H$153*(1-(PRINCIPAL!$O$153/100)),IF(PRINCIPAL!$H$153&lt;&gt;"",VLOOKUP($BG$516,'Banco de Dados'!$B$4:$J$50,8,FALSE)*PRINCIPAL!$H$153,IF(OR(L542=PRINCIPAL!$I$153,L542=PRINCIPAL!$I$153+PRINCIPAL!$I$153,L542=PRINCIPAL!$I$153+PRINCIPAL!$I$153+PRINCIPAL!$I$153),0,IF(L542=PRINCIPAL!$J$153,VLOOKUP($BG$516,'Banco de Dados'!$B$4:$J$50,6,FALSE)*(1-(PRINCIPAL!$K$153/100)),IF(L542=PRINCIPAL!$L$153,VLOOKUP($BG$516,'Banco de Dados'!$B$4:$J$50,6,FALSE)*(1-(PRINCIPAL!$M$153/100)),IF(L542=PRINCIPAL!$N$153,VLOOKUP($BG$516,'Banco de Dados'!$B$4:$J$50,6,FALSE)*(1-(PRINCIPAL!$O$153/100)),VLOOKUP($BG$516,'Banco de Dados'!$B$4:$J$50,6,FALSE)))))))))),"")</f>
        <v/>
      </c>
      <c r="BG542" s="29" t="str">
        <f>IFERROR(BF542*(IFERROR(VLOOKUP($BG$516,'Banco de Dados'!$B$4:$J$50,4,FALSE),"ERRO")),"")</f>
        <v/>
      </c>
      <c r="BH542" s="29" t="str">
        <f t="shared" si="359"/>
        <v/>
      </c>
      <c r="BI542" s="103" t="str">
        <f>IFERROR(BH542*(C542*(PRINCIPAL!$G$153/100))*0.47*(44/12),"")</f>
        <v/>
      </c>
      <c r="BJ542" s="102" t="str">
        <f t="shared" si="344"/>
        <v/>
      </c>
    </row>
    <row r="543" spans="2:62" ht="12.75" customHeight="1" x14ac:dyDescent="0.3">
      <c r="B543" s="326">
        <f t="shared" si="345"/>
        <v>2045</v>
      </c>
      <c r="C543" s="340"/>
      <c r="D543" s="1"/>
      <c r="E543" s="116">
        <v>25</v>
      </c>
      <c r="F543" s="24" t="str">
        <f>IFERROR(VLOOKUP($G$516,'Banco de Dados'!$B$4:$J$50,6,FALSE),"")</f>
        <v/>
      </c>
      <c r="G543" s="25" t="str">
        <f>IFERROR(F543*(IFERROR(VLOOKUP($G$516,'Banco de Dados'!$B$4:$J$50,4,FALSE),"ERRO")),"")</f>
        <v/>
      </c>
      <c r="H543" s="25" t="str">
        <f t="shared" si="346"/>
        <v/>
      </c>
      <c r="I543" s="103" t="str">
        <f t="shared" si="347"/>
        <v/>
      </c>
      <c r="J543" s="117" t="str">
        <f t="shared" si="348"/>
        <v/>
      </c>
      <c r="K543" s="1"/>
      <c r="L543" s="91">
        <v>25</v>
      </c>
      <c r="M543" s="24" t="str">
        <f>IFERROR(IF(AND(PRINCIPAL!$H$144&lt;&gt;"",OR(L543=PRINCIPAL!$I$144,L543=PRINCIPAL!$I$144+PRINCIPAL!$I$144,L543=PRINCIPAL!$I$144+PRINCIPAL!$I$144+PRINCIPAL!$I$144)),0,IF(AND(PRINCIPAL!$H$144&lt;&gt;"",L543=PRINCIPAL!$J$144),VLOOKUP($N$516,'Banco de Dados'!$B$4:$J$50,8,FALSE)*PRINCIPAL!$H$144*(1-(PRINCIPAL!$K$144/100)),IF(AND(PRINCIPAL!$H$144&lt;&gt;"",L543=PRINCIPAL!$L$144),VLOOKUP($N$516,'Banco de Dados'!$B$4:$J$50,8,FALSE)*PRINCIPAL!$H$144*(1-(PRINCIPAL!$M$144/100)),IF(AND(PRINCIPAL!$H$144&lt;&gt;"",L543=PRINCIPAL!$N$144),VLOOKUP($N$516,'Banco de Dados'!$B$4:$J$50,8,FALSE)*PRINCIPAL!$H$144*(1-(PRINCIPAL!$O$144/100)),IF(PRINCIPAL!$H$144&lt;&gt;"",VLOOKUP($N$516,'Banco de Dados'!$B$4:$J$50,8,FALSE)*PRINCIPAL!$H$144,IF(OR(L543=PRINCIPAL!$I$144,L543=PRINCIPAL!$I$144+PRINCIPAL!$I$144,L543=PRINCIPAL!$I$144+PRINCIPAL!$I$144+PRINCIPAL!$I$144),0,IF(L543=PRINCIPAL!$J$144,VLOOKUP($N$516,'Banco de Dados'!$B$4:$J$50,6,FALSE)*(1-(PRINCIPAL!$K$144/100)),IF(L543=PRINCIPAL!$L$144,VLOOKUP($N$516,'Banco de Dados'!$B$4:$J$50,6,FALSE)*(1-(PRINCIPAL!$M$144/100)),IF(L543=PRINCIPAL!$N$144,VLOOKUP($N$516,'Banco de Dados'!$B$4:$J$50,6,FALSE)*(1-(PRINCIPAL!$O$144/100)),VLOOKUP($N$516,'Banco de Dados'!$B$4:$J$50,6,FALSE)))))))))),"")</f>
        <v/>
      </c>
      <c r="N543" s="25" t="str">
        <f>IFERROR(M543*(IFERROR(VLOOKUP($N$516,'Banco de Dados'!$B$4:$J$50,4,FALSE),"ERRO")),"")</f>
        <v/>
      </c>
      <c r="O543" s="25" t="str">
        <f t="shared" si="367"/>
        <v/>
      </c>
      <c r="P543" s="103" t="str">
        <f>IFERROR(O543*(C543*(PRINCIPAL!$G$144/100))*0.47*(44/12),"")</f>
        <v/>
      </c>
      <c r="Q543" s="107" t="str">
        <f t="shared" si="368"/>
        <v/>
      </c>
      <c r="R543" s="29" t="str">
        <f>IFERROR(IF(AND(PRINCIPAL!$H$145&lt;&gt;"",OR(L543=PRINCIPAL!$I$145,L543=PRINCIPAL!$I$145+PRINCIPAL!$I$145,L543=PRINCIPAL!$I$145+PRINCIPAL!$I$145+PRINCIPAL!$I$145)),0,IF(AND(PRINCIPAL!$H$145&lt;&gt;"",L543=PRINCIPAL!$J$145),VLOOKUP($S$516,'Banco de Dados'!$B$4:$J$50,8,FALSE)*PRINCIPAL!$H$145*(1-(PRINCIPAL!$K$145/100)),IF(AND(PRINCIPAL!$H$145&lt;&gt;"",L543=PRINCIPAL!$L$145),VLOOKUP($S$516,'Banco de Dados'!$B$4:$J$50,8,FALSE)*PRINCIPAL!$H$145*(1-(PRINCIPAL!$M$145/100)),IF(AND(PRINCIPAL!$H$145&lt;&gt;"",L543=PRINCIPAL!$N$145),VLOOKUP($S$516,'Banco de Dados'!$B$4:$J$50,8,FALSE)*PRINCIPAL!$H$145*(1-(PRINCIPAL!$O$145/100)),IF(PRINCIPAL!$H$145&lt;&gt;"",VLOOKUP($S$516,'Banco de Dados'!$B$4:$J$50,8,FALSE)*PRINCIPAL!$H$145,IF(OR(L543=PRINCIPAL!$I$145,L543=PRINCIPAL!$I$145+PRINCIPAL!$I$145,L543=PRINCIPAL!$I$145+PRINCIPAL!$I$145+PRINCIPAL!$I$145),0,IF(L543=PRINCIPAL!$J$145,VLOOKUP($S$516,'Banco de Dados'!$B$4:$J$50,6,FALSE)*(1-(PRINCIPAL!$K$145/100)),IF(L543=PRINCIPAL!$L$145,VLOOKUP($S$516,'Banco de Dados'!$B$4:$J$50,6,FALSE)*(1-(PRINCIPAL!$M$145/100)),IF(L543=PRINCIPAL!$N$145,VLOOKUP($S$516,'Banco de Dados'!$B$4:$J$50,6,FALSE)*(1-(PRINCIPAL!$O$145/100)),VLOOKUP($S$516,'Banco de Dados'!$B$4:$J$50,6,FALSE)))))))))),"")</f>
        <v/>
      </c>
      <c r="S543" s="29" t="str">
        <f>IFERROR(R543*(IFERROR(VLOOKUP($S$516,'Banco de Dados'!$B$4:$J$50,4,FALSE),"ERRO")),"")</f>
        <v/>
      </c>
      <c r="T543" s="29" t="str">
        <f t="shared" si="366"/>
        <v/>
      </c>
      <c r="U543" s="103" t="str">
        <f>IFERROR(T543*(C543*(PRINCIPAL!$G$145/100))*0.47*(44/12),"")</f>
        <v/>
      </c>
      <c r="V543" s="103" t="str">
        <f t="shared" si="342"/>
        <v/>
      </c>
      <c r="W543" s="30" t="str">
        <f>IFERROR(IF(AND(PRINCIPAL!$H$146&lt;&gt;"",OR(L543=PRINCIPAL!$I$146,L543=PRINCIPAL!$I$146+PRINCIPAL!$I$146,L543=PRINCIPAL!$I$146+PRINCIPAL!$I$146+PRINCIPAL!$I$146)),0,IF(AND(PRINCIPAL!$H$146&lt;&gt;"",L543=PRINCIPAL!$J$146),VLOOKUP($X$516,'Banco de Dados'!$B$4:$J$50,8,FALSE)*PRINCIPAL!$H$146*(1-(PRINCIPAL!$K$146/100)),IF(AND(PRINCIPAL!$H$146&lt;&gt;"",L543=PRINCIPAL!$L$146),VLOOKUP($X$516,'Banco de Dados'!$B$4:$J$50,8,FALSE)*PRINCIPAL!$H$146*(1-(PRINCIPAL!$M$146/100)),IF(AND(PRINCIPAL!$H$146&lt;&gt;"",L543=PRINCIPAL!$N$146),VLOOKUP($X$516,'Banco de Dados'!$B$4:$J$50,8,FALSE)*PRINCIPAL!$H$146*(1-(PRINCIPAL!$O$146/100)),IF(PRINCIPAL!$H$146&lt;&gt;"",VLOOKUP($X$516,'Banco de Dados'!$B$4:$J$50,8,FALSE)*PRINCIPAL!$H$146,IF(OR(L543=PRINCIPAL!$I$146,L543=PRINCIPAL!$I$146+PRINCIPAL!$I$146,L543=PRINCIPAL!$I$146+PRINCIPAL!$I$146+PRINCIPAL!$I$146),0,IF(L543=PRINCIPAL!$J$146,VLOOKUP($X$516,'Banco de Dados'!$B$4:$J$50,6,FALSE)*(1-(PRINCIPAL!$K$146/100)),IF(L543=PRINCIPAL!$L$146,VLOOKUP($X$516,'Banco de Dados'!$B$4:$J$50,6,FALSE)*(1-(PRINCIPAL!$M$146/100)),IF(L543=PRINCIPAL!$N$146,VLOOKUP($X$516,'Banco de Dados'!$B$4:$J$50,6,FALSE)*(1-(PRINCIPAL!$O$146/100)),VLOOKUP($X$516,'Banco de Dados'!$B$4:$J$50,6,FALSE)))))))))),"")</f>
        <v/>
      </c>
      <c r="X543" s="29" t="str">
        <f>IFERROR(W543*(IFERROR(VLOOKUP($X$516,'Banco de Dados'!$B$4:$J$50,4,FALSE),"ERRO")),"")</f>
        <v/>
      </c>
      <c r="Y543" s="29" t="str">
        <f t="shared" si="360"/>
        <v/>
      </c>
      <c r="Z543" s="103" t="str">
        <f>IFERROR(Y543*(C543*(PRINCIPAL!$G$146/100))*0.47*(44/12),"")</f>
        <v/>
      </c>
      <c r="AA543" s="111" t="str">
        <f t="shared" si="361"/>
        <v/>
      </c>
      <c r="AB543" s="30" t="str">
        <f>IFERROR(IF(AND(PRINCIPAL!$H$147&lt;&gt;"",OR(L543=PRINCIPAL!$I$147,L543=PRINCIPAL!$I$147+PRINCIPAL!$I$147,L543=PRINCIPAL!$I$147+PRINCIPAL!$I$147+PRINCIPAL!$I$147)),0,IF(AND(PRINCIPAL!$H$147&lt;&gt;"",L543=PRINCIPAL!$J$147),VLOOKUP($AC$516,'Banco de Dados'!$B$4:$J$50,8,FALSE)*PRINCIPAL!$H$147*(1-(PRINCIPAL!$K$147/100)),IF(AND(PRINCIPAL!$H$147&lt;&gt;"",L543=PRINCIPAL!$L$147),VLOOKUP($AC$516,'Banco de Dados'!$B$4:$J$50,8,FALSE)*PRINCIPAL!$H$147*(1-(PRINCIPAL!$M$147/100)),IF(AND(PRINCIPAL!$H$147&lt;&gt;"",L543=PRINCIPAL!$N$147),VLOOKUP($AC$516,'Banco de Dados'!$B$4:$J$50,8,FALSE)*PRINCIPAL!$H$147*(1-(PRINCIPAL!$O$147/100)),IF(PRINCIPAL!$H$147&lt;&gt;"",VLOOKUP($AC$516,'Banco de Dados'!$B$4:$J$50,8,FALSE)*PRINCIPAL!$H$147,IF(OR(L543=PRINCIPAL!$I$147,L543=PRINCIPAL!$I$147+PRINCIPAL!$I$147,L543=PRINCIPAL!$I$147+PRINCIPAL!$I$147+PRINCIPAL!$I$147),0,IF(L543=PRINCIPAL!$J$147,VLOOKUP($AC$516,'Banco de Dados'!$B$4:$J$50,6,FALSE)*(1-(PRINCIPAL!$K$147/100)),IF(L543=PRINCIPAL!$L$147,VLOOKUP($AC$516,'Banco de Dados'!$B$4:$J$50,6,FALSE)*(1-(PRINCIPAL!$M$147/100)),IF(L543=PRINCIPAL!$N$147,VLOOKUP($AC$516,'Banco de Dados'!$B$4:$J$50,6,FALSE)*(1-(PRINCIPAL!$O$147/100)),VLOOKUP($AC$516,'Banco de Dados'!$B$4:$J$50,6,FALSE)))))))))),"")</f>
        <v/>
      </c>
      <c r="AC543" s="29" t="str">
        <f>IFERROR(AB543*(IFERROR(VLOOKUP($AC$516,'Banco de Dados'!$B$4:$J$50,4,FALSE),"ERRO")),"")</f>
        <v/>
      </c>
      <c r="AD543" s="29" t="str">
        <f t="shared" si="351"/>
        <v/>
      </c>
      <c r="AE543" s="103" t="str">
        <f>IFERROR(AD543*(C543*(PRINCIPAL!$G$147/100))*0.47*(44/12),"")</f>
        <v/>
      </c>
      <c r="AF543" s="111" t="str">
        <f t="shared" si="352"/>
        <v/>
      </c>
      <c r="AG543" s="30" t="str">
        <f>IFERROR(IF(AND(PRINCIPAL!$H$148&lt;&gt;"",OR(L543=PRINCIPAL!$I$148,L543=PRINCIPAL!$I$148+PRINCIPAL!$I$148,L543=PRINCIPAL!$I$148+PRINCIPAL!$I$148+PRINCIPAL!$I$148)),0,IF(AND(PRINCIPAL!$H$148&lt;&gt;"",L543=PRINCIPAL!$J$148),VLOOKUP($AH$516,'Banco de Dados'!$B$4:$J$50,8,FALSE)*PRINCIPAL!$H$148*(1-(PRINCIPAL!$K$148/100)),IF(AND(PRINCIPAL!$H$148&lt;&gt;"",L543=PRINCIPAL!$L$148),VLOOKUP($AH$516,'Banco de Dados'!$B$4:$J$50,8,FALSE)*PRINCIPAL!$H$148*(1-(PRINCIPAL!$M$148/100)),IF(AND(PRINCIPAL!$H$148&lt;&gt;"",L543=PRINCIPAL!$N$148),VLOOKUP($AH$516,'Banco de Dados'!$B$4:$J$50,8,FALSE)*PRINCIPAL!$H$148*(1-(PRINCIPAL!$O$148/100)),IF(PRINCIPAL!$H$148&lt;&gt;"",VLOOKUP($AH$516,'Banco de Dados'!$B$4:$J$50,8,FALSE)*PRINCIPAL!$H$148,IF(OR(L543=PRINCIPAL!$I$148,L543=PRINCIPAL!$I$148+PRINCIPAL!$I$148,L543=PRINCIPAL!$I$148+PRINCIPAL!$I$148+PRINCIPAL!$I$148),0,IF(L543=PRINCIPAL!$J$148,VLOOKUP($AH$516,'Banco de Dados'!$B$4:$J$50,6,FALSE)*(1-(PRINCIPAL!$K$148/100)),IF(L543=PRINCIPAL!$L$148,VLOOKUP($AH$516,'Banco de Dados'!$B$4:$J$50,6,FALSE)*(1-(PRINCIPAL!$M$148/100)),IF(L543=PRINCIPAL!$N$148,VLOOKUP($AH$516,'Banco de Dados'!$B$4:$J$50,6,FALSE)*(1-(PRINCIPAL!$O$148/100)),VLOOKUP($AH$516,'Banco de Dados'!$B$4:$J$50,6,FALSE)))))))))),"")</f>
        <v/>
      </c>
      <c r="AH543" s="29" t="str">
        <f>IFERROR(AG543*(IFERROR(VLOOKUP($AH$516,'Banco de Dados'!$B$4:$J$50,4,FALSE),"ERRO")),"")</f>
        <v/>
      </c>
      <c r="AI543" s="29" t="str">
        <f t="shared" si="353"/>
        <v/>
      </c>
      <c r="AJ543" s="103" t="str">
        <f>IFERROR(AI543*(C543*(PRINCIPAL!$G$148/100))*0.47*(44/12),"")</f>
        <v/>
      </c>
      <c r="AK543" s="111" t="str">
        <f t="shared" si="362"/>
        <v/>
      </c>
      <c r="AL543" s="30" t="str">
        <f>IFERROR(IF(AND(PRINCIPAL!$H$149&lt;&gt;"",OR(L543=PRINCIPAL!$I$149,L543=PRINCIPAL!$I$149+PRINCIPAL!$I$149,L543=PRINCIPAL!$I$149+PRINCIPAL!$I$149+PRINCIPAL!$I$149)),0,IF(AND(PRINCIPAL!$H$149&lt;&gt;"",L543=PRINCIPAL!$J$149),VLOOKUP($AM$516,'Banco de Dados'!$B$4:$J$50,8,FALSE)*PRINCIPAL!$H$149*(1-(PRINCIPAL!$K$149/100)),IF(AND(PRINCIPAL!$H$149&lt;&gt;"",L543=PRINCIPAL!$L$149),VLOOKUP($AM$516,'Banco de Dados'!$B$4:$J$50,8,FALSE)*PRINCIPAL!$H$149*(1-(PRINCIPAL!$M$149/100)),IF(AND(PRINCIPAL!$H$149&lt;&gt;"",L543=PRINCIPAL!$N$149),VLOOKUP($AM$516,'Banco de Dados'!$B$4:$J$50,8,FALSE)*PRINCIPAL!$H$149*(1-(PRINCIPAL!$O$149/100)),IF(PRINCIPAL!$H$149&lt;&gt;"",VLOOKUP($AM$516,'Banco de Dados'!$B$4:$J$50,8,FALSE)*PRINCIPAL!$H$149,IF(OR(L543=PRINCIPAL!$I$149,L543=PRINCIPAL!$I$149+PRINCIPAL!$I$149,L543=PRINCIPAL!$I$149+PRINCIPAL!$I$149+PRINCIPAL!$I$149),0,IF(L543=PRINCIPAL!$J$149,VLOOKUP($AM$516,'Banco de Dados'!$B$4:$J$50,6,FALSE)*(1-(PRINCIPAL!$K$149/100)),IF(L543=PRINCIPAL!$L$149,VLOOKUP($AM$516,'Banco de Dados'!$B$4:$J$50,6,FALSE)*(1-(PRINCIPAL!$M$149/100)),IF(L543=PRINCIPAL!$N$149,VLOOKUP($AM$516,'Banco de Dados'!$B$4:$J$50,6,FALSE)*(1-(PRINCIPAL!$O$149/100)),VLOOKUP($AM$516,'Banco de Dados'!$B$4:$J$50,6,FALSE)))))))))),"")</f>
        <v/>
      </c>
      <c r="AM543" s="29" t="str">
        <f>IFERROR(AL543*(IFERROR(VLOOKUP($AM$516,'Banco de Dados'!$B$4:$J$50,4,FALSE),"ERRO")),"")</f>
        <v/>
      </c>
      <c r="AN543" s="29" t="str">
        <f t="shared" si="354"/>
        <v/>
      </c>
      <c r="AO543" s="103" t="str">
        <f>IFERROR(AN543*(C543*(PRINCIPAL!$G$149/100))*0.47*(44/12),"")</f>
        <v/>
      </c>
      <c r="AP543" s="111" t="str">
        <f t="shared" si="355"/>
        <v/>
      </c>
      <c r="AQ543" s="30" t="str">
        <f>IFERROR(IF(AND(PRINCIPAL!$H$150&lt;&gt;"",OR(L543=PRINCIPAL!$I$150,L543=PRINCIPAL!$I$150+PRINCIPAL!$I$150,L543=PRINCIPAL!$I$150+PRINCIPAL!$I$150+PRINCIPAL!$I$150)),0,IF(AND(PRINCIPAL!$H$150&lt;&gt;"",L543=PRINCIPAL!$J$150),VLOOKUP($AR$516,'Banco de Dados'!$B$4:$J$50,8,FALSE)*PRINCIPAL!$H$150*(1-(PRINCIPAL!$K$150/100)),IF(AND(PRINCIPAL!$H$150&lt;&gt;"",L543=PRINCIPAL!$L$150),VLOOKUP($AR$516,'Banco de Dados'!$B$4:$J$50,8,FALSE)*PRINCIPAL!$H$150*(1-(PRINCIPAL!$M$150/100)),IF(AND(PRINCIPAL!$H$150&lt;&gt;"",L543=PRINCIPAL!$N$150),VLOOKUP($AR$516,'Banco de Dados'!$B$4:$J$50,8,FALSE)*PRINCIPAL!$H$150*(1-(PRINCIPAL!$O$150/100)),IF(PRINCIPAL!$H$150&lt;&gt;"",VLOOKUP($AR$516,'Banco de Dados'!$B$4:$J$50,8,FALSE)*PRINCIPAL!$H$150,IF(OR(L543=PRINCIPAL!$I$150,L543=PRINCIPAL!$I$150+PRINCIPAL!$I$150,L543=PRINCIPAL!$I$150+PRINCIPAL!$I$150+PRINCIPAL!$I$150),0,IF(L543=PRINCIPAL!$J$150,VLOOKUP($AR$516,'Banco de Dados'!$B$4:$J$50,6,FALSE)*(1-(PRINCIPAL!$K$150/100)),IF(L543=PRINCIPAL!$L$150,VLOOKUP($AR$516,'Banco de Dados'!$B$4:$J$50,6,FALSE)*(1-(PRINCIPAL!$M$150/100)),IF(L543=PRINCIPAL!$N$150,VLOOKUP($AR$516,'Banco de Dados'!$B$4:$J$50,6,FALSE)*(1-(PRINCIPAL!$O$150/100)),VLOOKUP($AR$516,'Banco de Dados'!$B$4:$J$50,6,FALSE)))))))))),"")</f>
        <v/>
      </c>
      <c r="AR543" s="29" t="str">
        <f>IFERROR(AQ543*(IFERROR(VLOOKUP($AR$516,'Banco de Dados'!$B$4:$J$50,4,FALSE),"ERRO")),"")</f>
        <v/>
      </c>
      <c r="AS543" s="29" t="str">
        <f t="shared" si="356"/>
        <v/>
      </c>
      <c r="AT543" s="103" t="str">
        <f>IFERROR(AS543*(C543*(PRINCIPAL!$G$150/100))*0.47*(44/12),"")</f>
        <v/>
      </c>
      <c r="AU543" s="111" t="str">
        <f t="shared" si="357"/>
        <v/>
      </c>
      <c r="AV543" s="30" t="str">
        <f>IFERROR(IF(AND(PRINCIPAL!$H$151&lt;&gt;"",OR(L543=PRINCIPAL!$I$151,L543=PRINCIPAL!$I$151+PRINCIPAL!$I$151,L543=PRINCIPAL!$I$151+PRINCIPAL!$I$151+PRINCIPAL!$I$151)),0,IF(AND(PRINCIPAL!$H$151&lt;&gt;"",L543=PRINCIPAL!$J$151),VLOOKUP($AW$516,'Banco de Dados'!$B$4:$J$50,8,FALSE)*PRINCIPAL!$H$151*(1-(PRINCIPAL!$K$151/100)),IF(AND(PRINCIPAL!$H$151&lt;&gt;"",L543=PRINCIPAL!$L$151),VLOOKUP($AW$516,'Banco de Dados'!$B$4:$J$50,8,FALSE)*PRINCIPAL!$H$151*(1-(PRINCIPAL!$M$151/100)),IF(AND(PRINCIPAL!$H$151&lt;&gt;"",L543=PRINCIPAL!$N$151),VLOOKUP($AW$516,'Banco de Dados'!$B$4:$J$50,8,FALSE)*PRINCIPAL!$H$151*(1-(PRINCIPAL!$O$151/100)),IF(PRINCIPAL!$H$151&lt;&gt;"",VLOOKUP($AW$516,'Banco de Dados'!$B$4:$J$50,8,FALSE)*PRINCIPAL!$H$151,IF(OR(L543=PRINCIPAL!$I$151,L543=PRINCIPAL!$I$151+PRINCIPAL!$I$151,L543=PRINCIPAL!$I$151+PRINCIPAL!$I$151+PRINCIPAL!$I$151),0,IF(L543=PRINCIPAL!$J$151,VLOOKUP($AW$516,'Banco de Dados'!$B$4:$J$50,6,FALSE)*(1-(PRINCIPAL!$K$151/100)),IF(L543=PRINCIPAL!$L$151,VLOOKUP($AW$516,'Banco de Dados'!$B$4:$J$50,6,FALSE)*(1-(PRINCIPAL!$M$151/100)),IF(L543=PRINCIPAL!$N$151,VLOOKUP($AW$516,'Banco de Dados'!$B$4:$J$50,6,FALSE)*(1-(PRINCIPAL!$O$151/100)),VLOOKUP($AW$516,'Banco de Dados'!$B$4:$J$50,6,FALSE)))))))))),"")</f>
        <v/>
      </c>
      <c r="AW543" s="29" t="str">
        <f>IFERROR(AV543*(IFERROR(VLOOKUP($AW$516,'Banco de Dados'!$B$4:$J$50,4,FALSE),"ERRO")),"")</f>
        <v/>
      </c>
      <c r="AX543" s="29" t="str">
        <f t="shared" si="358"/>
        <v/>
      </c>
      <c r="AY543" s="103" t="str">
        <f>IFERROR(AX543*(C543*(PRINCIPAL!$G$151/100))*0.47*(44/12),"")</f>
        <v/>
      </c>
      <c r="AZ543" s="111" t="str">
        <f t="shared" si="363"/>
        <v/>
      </c>
      <c r="BA543" s="30" t="str">
        <f>IFERROR(IF(AND(PRINCIPAL!$H$152&lt;&gt;"",OR(L543=PRINCIPAL!$I$152,L543=PRINCIPAL!$I$152+PRINCIPAL!$I$152,L543=PRINCIPAL!$I$152+PRINCIPAL!$I$152+PRINCIPAL!$I$152)),0,IF(AND(PRINCIPAL!$H$152&lt;&gt;"",L543=PRINCIPAL!$J$152),VLOOKUP($BB$516,'Banco de Dados'!$B$4:$J$50,8,FALSE)*PRINCIPAL!$H$152*(1-(PRINCIPAL!$K$152/100)),IF(AND(PRINCIPAL!$H$152&lt;&gt;"",L543=PRINCIPAL!$L$152),VLOOKUP($BB$516,'Banco de Dados'!$B$4:$J$50,8,FALSE)*PRINCIPAL!$H$152*(1-(PRINCIPAL!$M$152/100)),IF(AND(PRINCIPAL!$H$152&lt;&gt;"",L543=PRINCIPAL!$N$152),VLOOKUP($BB$516,'Banco de Dados'!$B$4:$J$50,8,FALSE)*PRINCIPAL!$H$152*(1-(PRINCIPAL!$O$152/100)),IF(PRINCIPAL!$H$152&lt;&gt;"",VLOOKUP($BB$516,'Banco de Dados'!$B$4:$J$50,8,FALSE)*PRINCIPAL!$H$152,IF(OR(L543=PRINCIPAL!$I$152,L543=PRINCIPAL!$I$152+PRINCIPAL!$I$152,L543=PRINCIPAL!$I$152+PRINCIPAL!$I$152+PRINCIPAL!$I$152),0,IF(L543=PRINCIPAL!$J$152,VLOOKUP($BB$516,'Banco de Dados'!$B$4:$J$50,6,FALSE)*(1-(PRINCIPAL!$K$152/100)),IF(L543=PRINCIPAL!$L$152,VLOOKUP($BB$516,'Banco de Dados'!$B$4:$J$50,6,FALSE)*(1-(PRINCIPAL!$M$152/100)),IF(L543=PRINCIPAL!$N$152,VLOOKUP($BB$516,'Banco de Dados'!$B$4:$J$50,6,FALSE)*(1-(PRINCIPAL!$O$152/100)),VLOOKUP($BB$516,'Banco de Dados'!$B$4:$J$50,6,FALSE)))))))))),"")</f>
        <v/>
      </c>
      <c r="BB543" s="29" t="str">
        <f>IFERROR(BA543*(IFERROR(VLOOKUP($BB$516,'Banco de Dados'!$B$4:$J$50,4,FALSE),"ERRO")),"")</f>
        <v/>
      </c>
      <c r="BC543" s="29" t="str">
        <f t="shared" si="364"/>
        <v/>
      </c>
      <c r="BD543" s="103" t="str">
        <f>IFERROR(BC543*(C543*(PRINCIPAL!$G$152/100))*0.47*(44/12),"")</f>
        <v/>
      </c>
      <c r="BE543" s="111" t="str">
        <f t="shared" si="343"/>
        <v/>
      </c>
      <c r="BF543" s="30" t="str">
        <f>IFERROR(IF(AND(PRINCIPAL!$H$153&lt;&gt;"",OR(L543=PRINCIPAL!$I$153,L543=PRINCIPAL!$I$153+PRINCIPAL!$I$153,L543=PRINCIPAL!$I$153+PRINCIPAL!$I$153+PRINCIPAL!$I$153)),0,IF(AND(PRINCIPAL!$H$153&lt;&gt;"",L543=PRINCIPAL!$J$153),VLOOKUP($BG$516,'Banco de Dados'!$B$4:$J$50,8,FALSE)*PRINCIPAL!$H$153*(1-(PRINCIPAL!$K$153/100)),IF(AND(PRINCIPAL!$H$153&lt;&gt;"",L543=PRINCIPAL!$L$153),VLOOKUP($BG$516,'Banco de Dados'!$B$4:$J$50,8,FALSE)*PRINCIPAL!$H$153*(1-(PRINCIPAL!$M$153/100)),IF(AND(PRINCIPAL!$H$153&lt;&gt;"",L543=PRINCIPAL!$N$153),VLOOKUP($BG$516,'Banco de Dados'!$B$4:$J$50,8,FALSE)*PRINCIPAL!$H$153*(1-(PRINCIPAL!$O$153/100)),IF(PRINCIPAL!$H$153&lt;&gt;"",VLOOKUP($BG$516,'Banco de Dados'!$B$4:$J$50,8,FALSE)*PRINCIPAL!$H$153,IF(OR(L543=PRINCIPAL!$I$153,L543=PRINCIPAL!$I$153+PRINCIPAL!$I$153,L543=PRINCIPAL!$I$153+PRINCIPAL!$I$153+PRINCIPAL!$I$153),0,IF(L543=PRINCIPAL!$J$153,VLOOKUP($BG$516,'Banco de Dados'!$B$4:$J$50,6,FALSE)*(1-(PRINCIPAL!$K$153/100)),IF(L543=PRINCIPAL!$L$153,VLOOKUP($BG$516,'Banco de Dados'!$B$4:$J$50,6,FALSE)*(1-(PRINCIPAL!$M$153/100)),IF(L543=PRINCIPAL!$N$153,VLOOKUP($BG$516,'Banco de Dados'!$B$4:$J$50,6,FALSE)*(1-(PRINCIPAL!$O$153/100)),VLOOKUP($BG$516,'Banco de Dados'!$B$4:$J$50,6,FALSE)))))))))),"")</f>
        <v/>
      </c>
      <c r="BG543" s="29" t="str">
        <f>IFERROR(BF543*(IFERROR(VLOOKUP($BG$516,'Banco de Dados'!$B$4:$J$50,4,FALSE),"ERRO")),"")</f>
        <v/>
      </c>
      <c r="BH543" s="29" t="str">
        <f t="shared" si="359"/>
        <v/>
      </c>
      <c r="BI543" s="103" t="str">
        <f>IFERROR(BH543*(C543*(PRINCIPAL!$G$153/100))*0.47*(44/12),"")</f>
        <v/>
      </c>
      <c r="BJ543" s="102" t="str">
        <f t="shared" si="344"/>
        <v/>
      </c>
    </row>
    <row r="544" spans="2:62" ht="12.75" customHeight="1" x14ac:dyDescent="0.3">
      <c r="B544" s="326">
        <f t="shared" si="345"/>
        <v>2046</v>
      </c>
      <c r="C544" s="340"/>
      <c r="D544" s="1"/>
      <c r="E544" s="116">
        <v>26</v>
      </c>
      <c r="F544" s="24" t="str">
        <f>IFERROR(VLOOKUP($G$516,'Banco de Dados'!$B$4:$J$50,6,FALSE),"")</f>
        <v/>
      </c>
      <c r="G544" s="25" t="str">
        <f>IFERROR(F544*(IFERROR(VLOOKUP($G$516,'Banco de Dados'!$B$4:$J$50,4,FALSE),"ERRO")),"")</f>
        <v/>
      </c>
      <c r="H544" s="25" t="str">
        <f t="shared" si="346"/>
        <v/>
      </c>
      <c r="I544" s="103" t="str">
        <f t="shared" si="347"/>
        <v/>
      </c>
      <c r="J544" s="117" t="str">
        <f t="shared" si="348"/>
        <v/>
      </c>
      <c r="K544" s="1"/>
      <c r="L544" s="91">
        <v>26</v>
      </c>
      <c r="M544" s="24" t="str">
        <f>IFERROR(IF(AND(PRINCIPAL!$H$144&lt;&gt;"",OR(L544=PRINCIPAL!$I$144,L544=PRINCIPAL!$I$144+PRINCIPAL!$I$144,L544=PRINCIPAL!$I$144+PRINCIPAL!$I$144+PRINCIPAL!$I$144)),0,IF(AND(PRINCIPAL!$H$144&lt;&gt;"",L544=PRINCIPAL!$J$144),VLOOKUP($N$516,'Banco de Dados'!$B$4:$J$50,8,FALSE)*PRINCIPAL!$H$144*(1-(PRINCIPAL!$K$144/100)),IF(AND(PRINCIPAL!$H$144&lt;&gt;"",L544=PRINCIPAL!$L$144),VLOOKUP($N$516,'Banco de Dados'!$B$4:$J$50,8,FALSE)*PRINCIPAL!$H$144*(1-(PRINCIPAL!$M$144/100)),IF(AND(PRINCIPAL!$H$144&lt;&gt;"",L544=PRINCIPAL!$N$144),VLOOKUP($N$516,'Banco de Dados'!$B$4:$J$50,8,FALSE)*PRINCIPAL!$H$144*(1-(PRINCIPAL!$O$144/100)),IF(PRINCIPAL!$H$144&lt;&gt;"",VLOOKUP($N$516,'Banco de Dados'!$B$4:$J$50,8,FALSE)*PRINCIPAL!$H$144,IF(OR(L544=PRINCIPAL!$I$144,L544=PRINCIPAL!$I$144+PRINCIPAL!$I$144,L544=PRINCIPAL!$I$144+PRINCIPAL!$I$144+PRINCIPAL!$I$144),0,IF(L544=PRINCIPAL!$J$144,VLOOKUP($N$516,'Banco de Dados'!$B$4:$J$50,6,FALSE)*(1-(PRINCIPAL!$K$144/100)),IF(L544=PRINCIPAL!$L$144,VLOOKUP($N$516,'Banco de Dados'!$B$4:$J$50,6,FALSE)*(1-(PRINCIPAL!$M$144/100)),IF(L544=PRINCIPAL!$N$144,VLOOKUP($N$516,'Banco de Dados'!$B$4:$J$50,6,FALSE)*(1-(PRINCIPAL!$O$144/100)),VLOOKUP($N$516,'Banco de Dados'!$B$4:$J$50,6,FALSE)))))))))),"")</f>
        <v/>
      </c>
      <c r="N544" s="25" t="str">
        <f>IFERROR(M544*(IFERROR(VLOOKUP($N$516,'Banco de Dados'!$B$4:$J$50,4,FALSE),"ERRO")),"")</f>
        <v/>
      </c>
      <c r="O544" s="25" t="str">
        <f t="shared" si="367"/>
        <v/>
      </c>
      <c r="P544" s="103" t="str">
        <f>IFERROR(O544*(C544*(PRINCIPAL!$G$144/100))*0.47*(44/12),"")</f>
        <v/>
      </c>
      <c r="Q544" s="107" t="str">
        <f>IFERROR(Q543+P544,"")</f>
        <v/>
      </c>
      <c r="R544" s="29" t="str">
        <f>IFERROR(IF(AND(PRINCIPAL!$H$145&lt;&gt;"",OR(L544=PRINCIPAL!$I$145,L544=PRINCIPAL!$I$145+PRINCIPAL!$I$145,L544=PRINCIPAL!$I$145+PRINCIPAL!$I$145+PRINCIPAL!$I$145)),0,IF(AND(PRINCIPAL!$H$145&lt;&gt;"",L544=PRINCIPAL!$J$145),VLOOKUP($S$516,'Banco de Dados'!$B$4:$J$50,8,FALSE)*PRINCIPAL!$H$145*(1-(PRINCIPAL!$K$145/100)),IF(AND(PRINCIPAL!$H$145&lt;&gt;"",L544=PRINCIPAL!$L$145),VLOOKUP($S$516,'Banco de Dados'!$B$4:$J$50,8,FALSE)*PRINCIPAL!$H$145*(1-(PRINCIPAL!$M$145/100)),IF(AND(PRINCIPAL!$H$145&lt;&gt;"",L544=PRINCIPAL!$N$145),VLOOKUP($S$516,'Banco de Dados'!$B$4:$J$50,8,FALSE)*PRINCIPAL!$H$145*(1-(PRINCIPAL!$O$145/100)),IF(PRINCIPAL!$H$145&lt;&gt;"",VLOOKUP($S$516,'Banco de Dados'!$B$4:$J$50,8,FALSE)*PRINCIPAL!$H$145,IF(OR(L544=PRINCIPAL!$I$145,L544=PRINCIPAL!$I$145+PRINCIPAL!$I$145,L544=PRINCIPAL!$I$145+PRINCIPAL!$I$145+PRINCIPAL!$I$145),0,IF(L544=PRINCIPAL!$J$145,VLOOKUP($S$516,'Banco de Dados'!$B$4:$J$50,6,FALSE)*(1-(PRINCIPAL!$K$145/100)),IF(L544=PRINCIPAL!$L$145,VLOOKUP($S$516,'Banco de Dados'!$B$4:$J$50,6,FALSE)*(1-(PRINCIPAL!$M$145/100)),IF(L544=PRINCIPAL!$N$145,VLOOKUP($S$516,'Banco de Dados'!$B$4:$J$50,6,FALSE)*(1-(PRINCIPAL!$O$145/100)),VLOOKUP($S$516,'Banco de Dados'!$B$4:$J$50,6,FALSE)))))))))),"")</f>
        <v/>
      </c>
      <c r="S544" s="29" t="str">
        <f>IFERROR(R544*(IFERROR(VLOOKUP($S$516,'Banco de Dados'!$B$4:$J$50,4,FALSE),"ERRO")),"")</f>
        <v/>
      </c>
      <c r="T544" s="29" t="str">
        <f t="shared" si="366"/>
        <v/>
      </c>
      <c r="U544" s="103" t="str">
        <f>IFERROR(T544*(C544*(PRINCIPAL!$G$145/100))*0.47*(44/12),"")</f>
        <v/>
      </c>
      <c r="V544" s="103" t="str">
        <f t="shared" si="342"/>
        <v/>
      </c>
      <c r="W544" s="30" t="str">
        <f>IFERROR(IF(AND(PRINCIPAL!$H$146&lt;&gt;"",OR(L544=PRINCIPAL!$I$146,L544=PRINCIPAL!$I$146+PRINCIPAL!$I$146,L544=PRINCIPAL!$I$146+PRINCIPAL!$I$146+PRINCIPAL!$I$146)),0,IF(AND(PRINCIPAL!$H$146&lt;&gt;"",L544=PRINCIPAL!$J$146),VLOOKUP($X$516,'Banco de Dados'!$B$4:$J$50,8,FALSE)*PRINCIPAL!$H$146*(1-(PRINCIPAL!$K$146/100)),IF(AND(PRINCIPAL!$H$146&lt;&gt;"",L544=PRINCIPAL!$L$146),VLOOKUP($X$516,'Banco de Dados'!$B$4:$J$50,8,FALSE)*PRINCIPAL!$H$146*(1-(PRINCIPAL!$M$146/100)),IF(AND(PRINCIPAL!$H$146&lt;&gt;"",L544=PRINCIPAL!$N$146),VLOOKUP($X$516,'Banco de Dados'!$B$4:$J$50,8,FALSE)*PRINCIPAL!$H$146*(1-(PRINCIPAL!$O$146/100)),IF(PRINCIPAL!$H$146&lt;&gt;"",VLOOKUP($X$516,'Banco de Dados'!$B$4:$J$50,8,FALSE)*PRINCIPAL!$H$146,IF(OR(L544=PRINCIPAL!$I$146,L544=PRINCIPAL!$I$146+PRINCIPAL!$I$146,L544=PRINCIPAL!$I$146+PRINCIPAL!$I$146+PRINCIPAL!$I$146),0,IF(L544=PRINCIPAL!$J$146,VLOOKUP($X$516,'Banco de Dados'!$B$4:$J$50,6,FALSE)*(1-(PRINCIPAL!$K$146/100)),IF(L544=PRINCIPAL!$L$146,VLOOKUP($X$516,'Banco de Dados'!$B$4:$J$50,6,FALSE)*(1-(PRINCIPAL!$M$146/100)),IF(L544=PRINCIPAL!$N$146,VLOOKUP($X$516,'Banco de Dados'!$B$4:$J$50,6,FALSE)*(1-(PRINCIPAL!$O$146/100)),VLOOKUP($X$516,'Banco de Dados'!$B$4:$J$50,6,FALSE)))))))))),"")</f>
        <v/>
      </c>
      <c r="X544" s="29" t="str">
        <f>IFERROR(W544*(IFERROR(VLOOKUP($X$516,'Banco de Dados'!$B$4:$J$50,4,FALSE),"ERRO")),"")</f>
        <v/>
      </c>
      <c r="Y544" s="29" t="str">
        <f t="shared" si="360"/>
        <v/>
      </c>
      <c r="Z544" s="103" t="str">
        <f>IFERROR(Y544*(C544*(PRINCIPAL!$G$146/100))*0.47*(44/12),"")</f>
        <v/>
      </c>
      <c r="AA544" s="111" t="str">
        <f t="shared" si="361"/>
        <v/>
      </c>
      <c r="AB544" s="30" t="str">
        <f>IFERROR(IF(AND(PRINCIPAL!$H$147&lt;&gt;"",OR(L544=PRINCIPAL!$I$147,L544=PRINCIPAL!$I$147+PRINCIPAL!$I$147,L544=PRINCIPAL!$I$147+PRINCIPAL!$I$147+PRINCIPAL!$I$147)),0,IF(AND(PRINCIPAL!$H$147&lt;&gt;"",L544=PRINCIPAL!$J$147),VLOOKUP($AC$516,'Banco de Dados'!$B$4:$J$50,8,FALSE)*PRINCIPAL!$H$147*(1-(PRINCIPAL!$K$147/100)),IF(AND(PRINCIPAL!$H$147&lt;&gt;"",L544=PRINCIPAL!$L$147),VLOOKUP($AC$516,'Banco de Dados'!$B$4:$J$50,8,FALSE)*PRINCIPAL!$H$147*(1-(PRINCIPAL!$M$147/100)),IF(AND(PRINCIPAL!$H$147&lt;&gt;"",L544=PRINCIPAL!$N$147),VLOOKUP($AC$516,'Banco de Dados'!$B$4:$J$50,8,FALSE)*PRINCIPAL!$H$147*(1-(PRINCIPAL!$O$147/100)),IF(PRINCIPAL!$H$147&lt;&gt;"",VLOOKUP($AC$516,'Banco de Dados'!$B$4:$J$50,8,FALSE)*PRINCIPAL!$H$147,IF(OR(L544=PRINCIPAL!$I$147,L544=PRINCIPAL!$I$147+PRINCIPAL!$I$147,L544=PRINCIPAL!$I$147+PRINCIPAL!$I$147+PRINCIPAL!$I$147),0,IF(L544=PRINCIPAL!$J$147,VLOOKUP($AC$516,'Banco de Dados'!$B$4:$J$50,6,FALSE)*(1-(PRINCIPAL!$K$147/100)),IF(L544=PRINCIPAL!$L$147,VLOOKUP($AC$516,'Banco de Dados'!$B$4:$J$50,6,FALSE)*(1-(PRINCIPAL!$M$147/100)),IF(L544=PRINCIPAL!$N$147,VLOOKUP($AC$516,'Banco de Dados'!$B$4:$J$50,6,FALSE)*(1-(PRINCIPAL!$O$147/100)),VLOOKUP($AC$516,'Banco de Dados'!$B$4:$J$50,6,FALSE)))))))))),"")</f>
        <v/>
      </c>
      <c r="AC544" s="29" t="str">
        <f>IFERROR(AB544*(IFERROR(VLOOKUP($AC$516,'Banco de Dados'!$B$4:$J$50,4,FALSE),"ERRO")),"")</f>
        <v/>
      </c>
      <c r="AD544" s="29" t="str">
        <f t="shared" si="351"/>
        <v/>
      </c>
      <c r="AE544" s="103" t="str">
        <f>IFERROR(AD544*(C544*(PRINCIPAL!$G$147/100))*0.47*(44/12),"")</f>
        <v/>
      </c>
      <c r="AF544" s="111" t="str">
        <f t="shared" si="352"/>
        <v/>
      </c>
      <c r="AG544" s="30" t="str">
        <f>IFERROR(IF(AND(PRINCIPAL!$H$148&lt;&gt;"",OR(L544=PRINCIPAL!$I$148,L544=PRINCIPAL!$I$148+PRINCIPAL!$I$148,L544=PRINCIPAL!$I$148+PRINCIPAL!$I$148+PRINCIPAL!$I$148)),0,IF(AND(PRINCIPAL!$H$148&lt;&gt;"",L544=PRINCIPAL!$J$148),VLOOKUP($AH$516,'Banco de Dados'!$B$4:$J$50,8,FALSE)*PRINCIPAL!$H$148*(1-(PRINCIPAL!$K$148/100)),IF(AND(PRINCIPAL!$H$148&lt;&gt;"",L544=PRINCIPAL!$L$148),VLOOKUP($AH$516,'Banco de Dados'!$B$4:$J$50,8,FALSE)*PRINCIPAL!$H$148*(1-(PRINCIPAL!$M$148/100)),IF(AND(PRINCIPAL!$H$148&lt;&gt;"",L544=PRINCIPAL!$N$148),VLOOKUP($AH$516,'Banco de Dados'!$B$4:$J$50,8,FALSE)*PRINCIPAL!$H$148*(1-(PRINCIPAL!$O$148/100)),IF(PRINCIPAL!$H$148&lt;&gt;"",VLOOKUP($AH$516,'Banco de Dados'!$B$4:$J$50,8,FALSE)*PRINCIPAL!$H$148,IF(OR(L544=PRINCIPAL!$I$148,L544=PRINCIPAL!$I$148+PRINCIPAL!$I$148,L544=PRINCIPAL!$I$148+PRINCIPAL!$I$148+PRINCIPAL!$I$148),0,IF(L544=PRINCIPAL!$J$148,VLOOKUP($AH$516,'Banco de Dados'!$B$4:$J$50,6,FALSE)*(1-(PRINCIPAL!$K$148/100)),IF(L544=PRINCIPAL!$L$148,VLOOKUP($AH$516,'Banco de Dados'!$B$4:$J$50,6,FALSE)*(1-(PRINCIPAL!$M$148/100)),IF(L544=PRINCIPAL!$N$148,VLOOKUP($AH$516,'Banco de Dados'!$B$4:$J$50,6,FALSE)*(1-(PRINCIPAL!$O$148/100)),VLOOKUP($AH$516,'Banco de Dados'!$B$4:$J$50,6,FALSE)))))))))),"")</f>
        <v/>
      </c>
      <c r="AH544" s="29" t="str">
        <f>IFERROR(AG544*(IFERROR(VLOOKUP($AH$516,'Banco de Dados'!$B$4:$J$50,4,FALSE),"ERRO")),"")</f>
        <v/>
      </c>
      <c r="AI544" s="29" t="str">
        <f t="shared" si="353"/>
        <v/>
      </c>
      <c r="AJ544" s="103" t="str">
        <f>IFERROR(AI544*(C544*(PRINCIPAL!$G$148/100))*0.47*(44/12),"")</f>
        <v/>
      </c>
      <c r="AK544" s="111" t="str">
        <f t="shared" si="362"/>
        <v/>
      </c>
      <c r="AL544" s="30" t="str">
        <f>IFERROR(IF(AND(PRINCIPAL!$H$149&lt;&gt;"",OR(L544=PRINCIPAL!$I$149,L544=PRINCIPAL!$I$149+PRINCIPAL!$I$149,L544=PRINCIPAL!$I$149+PRINCIPAL!$I$149+PRINCIPAL!$I$149)),0,IF(AND(PRINCIPAL!$H$149&lt;&gt;"",L544=PRINCIPAL!$J$149),VLOOKUP($AM$516,'Banco de Dados'!$B$4:$J$50,8,FALSE)*PRINCIPAL!$H$149*(1-(PRINCIPAL!$K$149/100)),IF(AND(PRINCIPAL!$H$149&lt;&gt;"",L544=PRINCIPAL!$L$149),VLOOKUP($AM$516,'Banco de Dados'!$B$4:$J$50,8,FALSE)*PRINCIPAL!$H$149*(1-(PRINCIPAL!$M$149/100)),IF(AND(PRINCIPAL!$H$149&lt;&gt;"",L544=PRINCIPAL!$N$149),VLOOKUP($AM$516,'Banco de Dados'!$B$4:$J$50,8,FALSE)*PRINCIPAL!$H$149*(1-(PRINCIPAL!$O$149/100)),IF(PRINCIPAL!$H$149&lt;&gt;"",VLOOKUP($AM$516,'Banco de Dados'!$B$4:$J$50,8,FALSE)*PRINCIPAL!$H$149,IF(OR(L544=PRINCIPAL!$I$149,L544=PRINCIPAL!$I$149+PRINCIPAL!$I$149,L544=PRINCIPAL!$I$149+PRINCIPAL!$I$149+PRINCIPAL!$I$149),0,IF(L544=PRINCIPAL!$J$149,VLOOKUP($AM$516,'Banco de Dados'!$B$4:$J$50,6,FALSE)*(1-(PRINCIPAL!$K$149/100)),IF(L544=PRINCIPAL!$L$149,VLOOKUP($AM$516,'Banco de Dados'!$B$4:$J$50,6,FALSE)*(1-(PRINCIPAL!$M$149/100)),IF(L544=PRINCIPAL!$N$149,VLOOKUP($AM$516,'Banco de Dados'!$B$4:$J$50,6,FALSE)*(1-(PRINCIPAL!$O$149/100)),VLOOKUP($AM$516,'Banco de Dados'!$B$4:$J$50,6,FALSE)))))))))),"")</f>
        <v/>
      </c>
      <c r="AM544" s="29" t="str">
        <f>IFERROR(AL544*(IFERROR(VLOOKUP($AM$516,'Banco de Dados'!$B$4:$J$50,4,FALSE),"ERRO")),"")</f>
        <v/>
      </c>
      <c r="AN544" s="29" t="str">
        <f t="shared" si="354"/>
        <v/>
      </c>
      <c r="AO544" s="103" t="str">
        <f>IFERROR(AN544*(C544*(PRINCIPAL!$G$149/100))*0.47*(44/12),"")</f>
        <v/>
      </c>
      <c r="AP544" s="111" t="str">
        <f t="shared" si="355"/>
        <v/>
      </c>
      <c r="AQ544" s="30" t="str">
        <f>IFERROR(IF(AND(PRINCIPAL!$H$150&lt;&gt;"",OR(L544=PRINCIPAL!$I$150,L544=PRINCIPAL!$I$150+PRINCIPAL!$I$150,L544=PRINCIPAL!$I$150+PRINCIPAL!$I$150+PRINCIPAL!$I$150)),0,IF(AND(PRINCIPAL!$H$150&lt;&gt;"",L544=PRINCIPAL!$J$150),VLOOKUP($AR$516,'Banco de Dados'!$B$4:$J$50,8,FALSE)*PRINCIPAL!$H$150*(1-(PRINCIPAL!$K$150/100)),IF(AND(PRINCIPAL!$H$150&lt;&gt;"",L544=PRINCIPAL!$L$150),VLOOKUP($AR$516,'Banco de Dados'!$B$4:$J$50,8,FALSE)*PRINCIPAL!$H$150*(1-(PRINCIPAL!$M$150/100)),IF(AND(PRINCIPAL!$H$150&lt;&gt;"",L544=PRINCIPAL!$N$150),VLOOKUP($AR$516,'Banco de Dados'!$B$4:$J$50,8,FALSE)*PRINCIPAL!$H$150*(1-(PRINCIPAL!$O$150/100)),IF(PRINCIPAL!$H$150&lt;&gt;"",VLOOKUP($AR$516,'Banco de Dados'!$B$4:$J$50,8,FALSE)*PRINCIPAL!$H$150,IF(OR(L544=PRINCIPAL!$I$150,L544=PRINCIPAL!$I$150+PRINCIPAL!$I$150,L544=PRINCIPAL!$I$150+PRINCIPAL!$I$150+PRINCIPAL!$I$150),0,IF(L544=PRINCIPAL!$J$150,VLOOKUP($AR$516,'Banco de Dados'!$B$4:$J$50,6,FALSE)*(1-(PRINCIPAL!$K$150/100)),IF(L544=PRINCIPAL!$L$150,VLOOKUP($AR$516,'Banco de Dados'!$B$4:$J$50,6,FALSE)*(1-(PRINCIPAL!$M$150/100)),IF(L544=PRINCIPAL!$N$150,VLOOKUP($AR$516,'Banco de Dados'!$B$4:$J$50,6,FALSE)*(1-(PRINCIPAL!$O$150/100)),VLOOKUP($AR$516,'Banco de Dados'!$B$4:$J$50,6,FALSE)))))))))),"")</f>
        <v/>
      </c>
      <c r="AR544" s="29" t="str">
        <f>IFERROR(AQ544*(IFERROR(VLOOKUP($AR$516,'Banco de Dados'!$B$4:$J$50,4,FALSE),"ERRO")),"")</f>
        <v/>
      </c>
      <c r="AS544" s="29" t="str">
        <f t="shared" si="356"/>
        <v/>
      </c>
      <c r="AT544" s="103" t="str">
        <f>IFERROR(AS544*(C544*(PRINCIPAL!$G$150/100))*0.47*(44/12),"")</f>
        <v/>
      </c>
      <c r="AU544" s="111" t="str">
        <f t="shared" si="357"/>
        <v/>
      </c>
      <c r="AV544" s="30" t="str">
        <f>IFERROR(IF(AND(PRINCIPAL!$H$151&lt;&gt;"",OR(L544=PRINCIPAL!$I$151,L544=PRINCIPAL!$I$151+PRINCIPAL!$I$151,L544=PRINCIPAL!$I$151+PRINCIPAL!$I$151+PRINCIPAL!$I$151)),0,IF(AND(PRINCIPAL!$H$151&lt;&gt;"",L544=PRINCIPAL!$J$151),VLOOKUP($AW$516,'Banco de Dados'!$B$4:$J$50,8,FALSE)*PRINCIPAL!$H$151*(1-(PRINCIPAL!$K$151/100)),IF(AND(PRINCIPAL!$H$151&lt;&gt;"",L544=PRINCIPAL!$L$151),VLOOKUP($AW$516,'Banco de Dados'!$B$4:$J$50,8,FALSE)*PRINCIPAL!$H$151*(1-(PRINCIPAL!$M$151/100)),IF(AND(PRINCIPAL!$H$151&lt;&gt;"",L544=PRINCIPAL!$N$151),VLOOKUP($AW$516,'Banco de Dados'!$B$4:$J$50,8,FALSE)*PRINCIPAL!$H$151*(1-(PRINCIPAL!$O$151/100)),IF(PRINCIPAL!$H$151&lt;&gt;"",VLOOKUP($AW$516,'Banco de Dados'!$B$4:$J$50,8,FALSE)*PRINCIPAL!$H$151,IF(OR(L544=PRINCIPAL!$I$151,L544=PRINCIPAL!$I$151+PRINCIPAL!$I$151,L544=PRINCIPAL!$I$151+PRINCIPAL!$I$151+PRINCIPAL!$I$151),0,IF(L544=PRINCIPAL!$J$151,VLOOKUP($AW$516,'Banco de Dados'!$B$4:$J$50,6,FALSE)*(1-(PRINCIPAL!$K$151/100)),IF(L544=PRINCIPAL!$L$151,VLOOKUP($AW$516,'Banco de Dados'!$B$4:$J$50,6,FALSE)*(1-(PRINCIPAL!$M$151/100)),IF(L544=PRINCIPAL!$N$151,VLOOKUP($AW$516,'Banco de Dados'!$B$4:$J$50,6,FALSE)*(1-(PRINCIPAL!$O$151/100)),VLOOKUP($AW$516,'Banco de Dados'!$B$4:$J$50,6,FALSE)))))))))),"")</f>
        <v/>
      </c>
      <c r="AW544" s="29" t="str">
        <f>IFERROR(AV544*(IFERROR(VLOOKUP($AW$516,'Banco de Dados'!$B$4:$J$50,4,FALSE),"ERRO")),"")</f>
        <v/>
      </c>
      <c r="AX544" s="29" t="str">
        <f t="shared" si="358"/>
        <v/>
      </c>
      <c r="AY544" s="103" t="str">
        <f>IFERROR(AX544*(C544*(PRINCIPAL!$G$151/100))*0.47*(44/12),"")</f>
        <v/>
      </c>
      <c r="AZ544" s="111" t="str">
        <f t="shared" si="363"/>
        <v/>
      </c>
      <c r="BA544" s="30" t="str">
        <f>IFERROR(IF(AND(PRINCIPAL!$H$152&lt;&gt;"",OR(L544=PRINCIPAL!$I$152,L544=PRINCIPAL!$I$152+PRINCIPAL!$I$152,L544=PRINCIPAL!$I$152+PRINCIPAL!$I$152+PRINCIPAL!$I$152)),0,IF(AND(PRINCIPAL!$H$152&lt;&gt;"",L544=PRINCIPAL!$J$152),VLOOKUP($BB$516,'Banco de Dados'!$B$4:$J$50,8,FALSE)*PRINCIPAL!$H$152*(1-(PRINCIPAL!$K$152/100)),IF(AND(PRINCIPAL!$H$152&lt;&gt;"",L544=PRINCIPAL!$L$152),VLOOKUP($BB$516,'Banco de Dados'!$B$4:$J$50,8,FALSE)*PRINCIPAL!$H$152*(1-(PRINCIPAL!$M$152/100)),IF(AND(PRINCIPAL!$H$152&lt;&gt;"",L544=PRINCIPAL!$N$152),VLOOKUP($BB$516,'Banco de Dados'!$B$4:$J$50,8,FALSE)*PRINCIPAL!$H$152*(1-(PRINCIPAL!$O$152/100)),IF(PRINCIPAL!$H$152&lt;&gt;"",VLOOKUP($BB$516,'Banco de Dados'!$B$4:$J$50,8,FALSE)*PRINCIPAL!$H$152,IF(OR(L544=PRINCIPAL!$I$152,L544=PRINCIPAL!$I$152+PRINCIPAL!$I$152,L544=PRINCIPAL!$I$152+PRINCIPAL!$I$152+PRINCIPAL!$I$152),0,IF(L544=PRINCIPAL!$J$152,VLOOKUP($BB$516,'Banco de Dados'!$B$4:$J$50,6,FALSE)*(1-(PRINCIPAL!$K$152/100)),IF(L544=PRINCIPAL!$L$152,VLOOKUP($BB$516,'Banco de Dados'!$B$4:$J$50,6,FALSE)*(1-(PRINCIPAL!$M$152/100)),IF(L544=PRINCIPAL!$N$152,VLOOKUP($BB$516,'Banco de Dados'!$B$4:$J$50,6,FALSE)*(1-(PRINCIPAL!$O$152/100)),VLOOKUP($BB$516,'Banco de Dados'!$B$4:$J$50,6,FALSE)))))))))),"")</f>
        <v/>
      </c>
      <c r="BB544" s="29" t="str">
        <f>IFERROR(BA544*(IFERROR(VLOOKUP($BB$516,'Banco de Dados'!$B$4:$J$50,4,FALSE),"ERRO")),"")</f>
        <v/>
      </c>
      <c r="BC544" s="29" t="str">
        <f t="shared" si="364"/>
        <v/>
      </c>
      <c r="BD544" s="103" t="str">
        <f>IFERROR(BC544*(C544*(PRINCIPAL!$G$152/100))*0.47*(44/12),"")</f>
        <v/>
      </c>
      <c r="BE544" s="111" t="str">
        <f t="shared" si="343"/>
        <v/>
      </c>
      <c r="BF544" s="30" t="str">
        <f>IFERROR(IF(AND(PRINCIPAL!$H$153&lt;&gt;"",OR(L544=PRINCIPAL!$I$153,L544=PRINCIPAL!$I$153+PRINCIPAL!$I$153,L544=PRINCIPAL!$I$153+PRINCIPAL!$I$153+PRINCIPAL!$I$153)),0,IF(AND(PRINCIPAL!$H$153&lt;&gt;"",L544=PRINCIPAL!$J$153),VLOOKUP($BG$516,'Banco de Dados'!$B$4:$J$50,8,FALSE)*PRINCIPAL!$H$153*(1-(PRINCIPAL!$K$153/100)),IF(AND(PRINCIPAL!$H$153&lt;&gt;"",L544=PRINCIPAL!$L$153),VLOOKUP($BG$516,'Banco de Dados'!$B$4:$J$50,8,FALSE)*PRINCIPAL!$H$153*(1-(PRINCIPAL!$M$153/100)),IF(AND(PRINCIPAL!$H$153&lt;&gt;"",L544=PRINCIPAL!$N$153),VLOOKUP($BG$516,'Banco de Dados'!$B$4:$J$50,8,FALSE)*PRINCIPAL!$H$153*(1-(PRINCIPAL!$O$153/100)),IF(PRINCIPAL!$H$153&lt;&gt;"",VLOOKUP($BG$516,'Banco de Dados'!$B$4:$J$50,8,FALSE)*PRINCIPAL!$H$153,IF(OR(L544=PRINCIPAL!$I$153,L544=PRINCIPAL!$I$153+PRINCIPAL!$I$153,L544=PRINCIPAL!$I$153+PRINCIPAL!$I$153+PRINCIPAL!$I$153),0,IF(L544=PRINCIPAL!$J$153,VLOOKUP($BG$516,'Banco de Dados'!$B$4:$J$50,6,FALSE)*(1-(PRINCIPAL!$K$153/100)),IF(L544=PRINCIPAL!$L$153,VLOOKUP($BG$516,'Banco de Dados'!$B$4:$J$50,6,FALSE)*(1-(PRINCIPAL!$M$153/100)),IF(L544=PRINCIPAL!$N$153,VLOOKUP($BG$516,'Banco de Dados'!$B$4:$J$50,6,FALSE)*(1-(PRINCIPAL!$O$153/100)),VLOOKUP($BG$516,'Banco de Dados'!$B$4:$J$50,6,FALSE)))))))))),"")</f>
        <v/>
      </c>
      <c r="BG544" s="29" t="str">
        <f>IFERROR(BF544*(IFERROR(VLOOKUP($BG$516,'Banco de Dados'!$B$4:$J$50,4,FALSE),"ERRO")),"")</f>
        <v/>
      </c>
      <c r="BH544" s="29" t="str">
        <f t="shared" si="359"/>
        <v/>
      </c>
      <c r="BI544" s="103" t="str">
        <f>IFERROR(BH544*(C544*(PRINCIPAL!$G$153/100))*0.47*(44/12),"")</f>
        <v/>
      </c>
      <c r="BJ544" s="102" t="str">
        <f t="shared" si="344"/>
        <v/>
      </c>
    </row>
    <row r="545" spans="2:62" ht="12.75" customHeight="1" x14ac:dyDescent="0.3">
      <c r="B545" s="326">
        <f t="shared" si="345"/>
        <v>2047</v>
      </c>
      <c r="C545" s="340"/>
      <c r="D545" s="1"/>
      <c r="E545" s="116">
        <v>27</v>
      </c>
      <c r="F545" s="24" t="str">
        <f>IFERROR(VLOOKUP($G$516,'Banco de Dados'!$B$4:$J$50,6,FALSE),"")</f>
        <v/>
      </c>
      <c r="G545" s="25" t="str">
        <f>IFERROR(F545*(IFERROR(VLOOKUP($G$516,'Banco de Dados'!$B$4:$J$50,4,FALSE),"ERRO")),"")</f>
        <v/>
      </c>
      <c r="H545" s="25" t="str">
        <f t="shared" si="346"/>
        <v/>
      </c>
      <c r="I545" s="103" t="str">
        <f t="shared" si="347"/>
        <v/>
      </c>
      <c r="J545" s="117" t="str">
        <f t="shared" si="348"/>
        <v/>
      </c>
      <c r="K545" s="1"/>
      <c r="L545" s="91">
        <v>27</v>
      </c>
      <c r="M545" s="24" t="str">
        <f>IFERROR(IF(AND(PRINCIPAL!$H$144&lt;&gt;"",OR(L545=PRINCIPAL!$I$144,L545=PRINCIPAL!$I$144+PRINCIPAL!$I$144,L545=PRINCIPAL!$I$144+PRINCIPAL!$I$144+PRINCIPAL!$I$144)),0,IF(AND(PRINCIPAL!$H$144&lt;&gt;"",L545=PRINCIPAL!$J$144),VLOOKUP($N$516,'Banco de Dados'!$B$4:$J$50,8,FALSE)*PRINCIPAL!$H$144*(1-(PRINCIPAL!$K$144/100)),IF(AND(PRINCIPAL!$H$144&lt;&gt;"",L545=PRINCIPAL!$L$144),VLOOKUP($N$516,'Banco de Dados'!$B$4:$J$50,8,FALSE)*PRINCIPAL!$H$144*(1-(PRINCIPAL!$M$144/100)),IF(AND(PRINCIPAL!$H$144&lt;&gt;"",L545=PRINCIPAL!$N$144),VLOOKUP($N$516,'Banco de Dados'!$B$4:$J$50,8,FALSE)*PRINCIPAL!$H$144*(1-(PRINCIPAL!$O$144/100)),IF(PRINCIPAL!$H$144&lt;&gt;"",VLOOKUP($N$516,'Banco de Dados'!$B$4:$J$50,8,FALSE)*PRINCIPAL!$H$144,IF(OR(L545=PRINCIPAL!$I$144,L545=PRINCIPAL!$I$144+PRINCIPAL!$I$144,L545=PRINCIPAL!$I$144+PRINCIPAL!$I$144+PRINCIPAL!$I$144),0,IF(L545=PRINCIPAL!$J$144,VLOOKUP($N$516,'Banco de Dados'!$B$4:$J$50,6,FALSE)*(1-(PRINCIPAL!$K$144/100)),IF(L545=PRINCIPAL!$L$144,VLOOKUP($N$516,'Banco de Dados'!$B$4:$J$50,6,FALSE)*(1-(PRINCIPAL!$M$144/100)),IF(L545=PRINCIPAL!$N$144,VLOOKUP($N$516,'Banco de Dados'!$B$4:$J$50,6,FALSE)*(1-(PRINCIPAL!$O$144/100)),VLOOKUP($N$516,'Banco de Dados'!$B$4:$J$50,6,FALSE)))))))))),"")</f>
        <v/>
      </c>
      <c r="N545" s="25" t="str">
        <f>IFERROR(M545*(IFERROR(VLOOKUP($N$516,'Banco de Dados'!$B$4:$J$50,4,FALSE),"ERRO")),"")</f>
        <v/>
      </c>
      <c r="O545" s="25" t="str">
        <f t="shared" si="367"/>
        <v/>
      </c>
      <c r="P545" s="103" t="str">
        <f>IFERROR(O545*(C545*(PRINCIPAL!$G$144/100))*0.47*(44/12),"")</f>
        <v/>
      </c>
      <c r="Q545" s="107" t="str">
        <f t="shared" ref="Q545:Q553" si="369">IFERROR(Q544+P545,"")</f>
        <v/>
      </c>
      <c r="R545" s="29" t="str">
        <f>IFERROR(IF(AND(PRINCIPAL!$H$145&lt;&gt;"",OR(L545=PRINCIPAL!$I$145,L545=PRINCIPAL!$I$145+PRINCIPAL!$I$145,L545=PRINCIPAL!$I$145+PRINCIPAL!$I$145+PRINCIPAL!$I$145)),0,IF(AND(PRINCIPAL!$H$145&lt;&gt;"",L545=PRINCIPAL!$J$145),VLOOKUP($S$516,'Banco de Dados'!$B$4:$J$50,8,FALSE)*PRINCIPAL!$H$145*(1-(PRINCIPAL!$K$145/100)),IF(AND(PRINCIPAL!$H$145&lt;&gt;"",L545=PRINCIPAL!$L$145),VLOOKUP($S$516,'Banco de Dados'!$B$4:$J$50,8,FALSE)*PRINCIPAL!$H$145*(1-(PRINCIPAL!$M$145/100)),IF(AND(PRINCIPAL!$H$145&lt;&gt;"",L545=PRINCIPAL!$N$145),VLOOKUP($S$516,'Banco de Dados'!$B$4:$J$50,8,FALSE)*PRINCIPAL!$H$145*(1-(PRINCIPAL!$O$145/100)),IF(PRINCIPAL!$H$145&lt;&gt;"",VLOOKUP($S$516,'Banco de Dados'!$B$4:$J$50,8,FALSE)*PRINCIPAL!$H$145,IF(OR(L545=PRINCIPAL!$I$145,L545=PRINCIPAL!$I$145+PRINCIPAL!$I$145,L545=PRINCIPAL!$I$145+PRINCIPAL!$I$145+PRINCIPAL!$I$145),0,IF(L545=PRINCIPAL!$J$145,VLOOKUP($S$516,'Banco de Dados'!$B$4:$J$50,6,FALSE)*(1-(PRINCIPAL!$K$145/100)),IF(L545=PRINCIPAL!$L$145,VLOOKUP($S$516,'Banco de Dados'!$B$4:$J$50,6,FALSE)*(1-(PRINCIPAL!$M$145/100)),IF(L545=PRINCIPAL!$N$145,VLOOKUP($S$516,'Banco de Dados'!$B$4:$J$50,6,FALSE)*(1-(PRINCIPAL!$O$145/100)),VLOOKUP($S$516,'Banco de Dados'!$B$4:$J$50,6,FALSE)))))))))),"")</f>
        <v/>
      </c>
      <c r="S545" s="29" t="str">
        <f>IFERROR(R545*(IFERROR(VLOOKUP($S$516,'Banco de Dados'!$B$4:$J$50,4,FALSE),"ERRO")),"")</f>
        <v/>
      </c>
      <c r="T545" s="29" t="str">
        <f t="shared" si="366"/>
        <v/>
      </c>
      <c r="U545" s="103" t="str">
        <f>IFERROR(T545*(C545*(PRINCIPAL!$G$145/100))*0.47*(44/12),"")</f>
        <v/>
      </c>
      <c r="V545" s="103" t="str">
        <f t="shared" si="342"/>
        <v/>
      </c>
      <c r="W545" s="30" t="str">
        <f>IFERROR(IF(AND(PRINCIPAL!$H$146&lt;&gt;"",OR(L545=PRINCIPAL!$I$146,L545=PRINCIPAL!$I$146+PRINCIPAL!$I$146,L545=PRINCIPAL!$I$146+PRINCIPAL!$I$146+PRINCIPAL!$I$146)),0,IF(AND(PRINCIPAL!$H$146&lt;&gt;"",L545=PRINCIPAL!$J$146),VLOOKUP($X$516,'Banco de Dados'!$B$4:$J$50,8,FALSE)*PRINCIPAL!$H$146*(1-(PRINCIPAL!$K$146/100)),IF(AND(PRINCIPAL!$H$146&lt;&gt;"",L545=PRINCIPAL!$L$146),VLOOKUP($X$516,'Banco de Dados'!$B$4:$J$50,8,FALSE)*PRINCIPAL!$H$146*(1-(PRINCIPAL!$M$146/100)),IF(AND(PRINCIPAL!$H$146&lt;&gt;"",L545=PRINCIPAL!$N$146),VLOOKUP($X$516,'Banco de Dados'!$B$4:$J$50,8,FALSE)*PRINCIPAL!$H$146*(1-(PRINCIPAL!$O$146/100)),IF(PRINCIPAL!$H$146&lt;&gt;"",VLOOKUP($X$516,'Banco de Dados'!$B$4:$J$50,8,FALSE)*PRINCIPAL!$H$146,IF(OR(L545=PRINCIPAL!$I$146,L545=PRINCIPAL!$I$146+PRINCIPAL!$I$146,L545=PRINCIPAL!$I$146+PRINCIPAL!$I$146+PRINCIPAL!$I$146),0,IF(L545=PRINCIPAL!$J$146,VLOOKUP($X$516,'Banco de Dados'!$B$4:$J$50,6,FALSE)*(1-(PRINCIPAL!$K$146/100)),IF(L545=PRINCIPAL!$L$146,VLOOKUP($X$516,'Banco de Dados'!$B$4:$J$50,6,FALSE)*(1-(PRINCIPAL!$M$146/100)),IF(L545=PRINCIPAL!$N$146,VLOOKUP($X$516,'Banco de Dados'!$B$4:$J$50,6,FALSE)*(1-(PRINCIPAL!$O$146/100)),VLOOKUP($X$516,'Banco de Dados'!$B$4:$J$50,6,FALSE)))))))))),"")</f>
        <v/>
      </c>
      <c r="X545" s="29" t="str">
        <f>IFERROR(W545*(IFERROR(VLOOKUP($X$516,'Banco de Dados'!$B$4:$J$50,4,FALSE),"ERRO")),"")</f>
        <v/>
      </c>
      <c r="Y545" s="29" t="str">
        <f t="shared" si="360"/>
        <v/>
      </c>
      <c r="Z545" s="103" t="str">
        <f>IFERROR(Y545*(C545*(PRINCIPAL!$G$146/100))*0.47*(44/12),"")</f>
        <v/>
      </c>
      <c r="AA545" s="111" t="str">
        <f t="shared" si="361"/>
        <v/>
      </c>
      <c r="AB545" s="30" t="str">
        <f>IFERROR(IF(AND(PRINCIPAL!$H$147&lt;&gt;"",OR(L545=PRINCIPAL!$I$147,L545=PRINCIPAL!$I$147+PRINCIPAL!$I$147,L545=PRINCIPAL!$I$147+PRINCIPAL!$I$147+PRINCIPAL!$I$147)),0,IF(AND(PRINCIPAL!$H$147&lt;&gt;"",L545=PRINCIPAL!$J$147),VLOOKUP($AC$516,'Banco de Dados'!$B$4:$J$50,8,FALSE)*PRINCIPAL!$H$147*(1-(PRINCIPAL!$K$147/100)),IF(AND(PRINCIPAL!$H$147&lt;&gt;"",L545=PRINCIPAL!$L$147),VLOOKUP($AC$516,'Banco de Dados'!$B$4:$J$50,8,FALSE)*PRINCIPAL!$H$147*(1-(PRINCIPAL!$M$147/100)),IF(AND(PRINCIPAL!$H$147&lt;&gt;"",L545=PRINCIPAL!$N$147),VLOOKUP($AC$516,'Banco de Dados'!$B$4:$J$50,8,FALSE)*PRINCIPAL!$H$147*(1-(PRINCIPAL!$O$147/100)),IF(PRINCIPAL!$H$147&lt;&gt;"",VLOOKUP($AC$516,'Banco de Dados'!$B$4:$J$50,8,FALSE)*PRINCIPAL!$H$147,IF(OR(L545=PRINCIPAL!$I$147,L545=PRINCIPAL!$I$147+PRINCIPAL!$I$147,L545=PRINCIPAL!$I$147+PRINCIPAL!$I$147+PRINCIPAL!$I$147),0,IF(L545=PRINCIPAL!$J$147,VLOOKUP($AC$516,'Banco de Dados'!$B$4:$J$50,6,FALSE)*(1-(PRINCIPAL!$K$147/100)),IF(L545=PRINCIPAL!$L$147,VLOOKUP($AC$516,'Banco de Dados'!$B$4:$J$50,6,FALSE)*(1-(PRINCIPAL!$M$147/100)),IF(L545=PRINCIPAL!$N$147,VLOOKUP($AC$516,'Banco de Dados'!$B$4:$J$50,6,FALSE)*(1-(PRINCIPAL!$O$147/100)),VLOOKUP($AC$516,'Banco de Dados'!$B$4:$J$50,6,FALSE)))))))))),"")</f>
        <v/>
      </c>
      <c r="AC545" s="29" t="str">
        <f>IFERROR(AB545*(IFERROR(VLOOKUP($AC$516,'Banco de Dados'!$B$4:$J$50,4,FALSE),"ERRO")),"")</f>
        <v/>
      </c>
      <c r="AD545" s="29" t="str">
        <f t="shared" si="351"/>
        <v/>
      </c>
      <c r="AE545" s="103" t="str">
        <f>IFERROR(AD545*(C545*(PRINCIPAL!$G$147/100))*0.47*(44/12),"")</f>
        <v/>
      </c>
      <c r="AF545" s="111" t="str">
        <f t="shared" si="352"/>
        <v/>
      </c>
      <c r="AG545" s="30" t="str">
        <f>IFERROR(IF(AND(PRINCIPAL!$H$148&lt;&gt;"",OR(L545=PRINCIPAL!$I$148,L545=PRINCIPAL!$I$148+PRINCIPAL!$I$148,L545=PRINCIPAL!$I$148+PRINCIPAL!$I$148+PRINCIPAL!$I$148)),0,IF(AND(PRINCIPAL!$H$148&lt;&gt;"",L545=PRINCIPAL!$J$148),VLOOKUP($AH$516,'Banco de Dados'!$B$4:$J$50,8,FALSE)*PRINCIPAL!$H$148*(1-(PRINCIPAL!$K$148/100)),IF(AND(PRINCIPAL!$H$148&lt;&gt;"",L545=PRINCIPAL!$L$148),VLOOKUP($AH$516,'Banco de Dados'!$B$4:$J$50,8,FALSE)*PRINCIPAL!$H$148*(1-(PRINCIPAL!$M$148/100)),IF(AND(PRINCIPAL!$H$148&lt;&gt;"",L545=PRINCIPAL!$N$148),VLOOKUP($AH$516,'Banco de Dados'!$B$4:$J$50,8,FALSE)*PRINCIPAL!$H$148*(1-(PRINCIPAL!$O$148/100)),IF(PRINCIPAL!$H$148&lt;&gt;"",VLOOKUP($AH$516,'Banco de Dados'!$B$4:$J$50,8,FALSE)*PRINCIPAL!$H$148,IF(OR(L545=PRINCIPAL!$I$148,L545=PRINCIPAL!$I$148+PRINCIPAL!$I$148,L545=PRINCIPAL!$I$148+PRINCIPAL!$I$148+PRINCIPAL!$I$148),0,IF(L545=PRINCIPAL!$J$148,VLOOKUP($AH$516,'Banco de Dados'!$B$4:$J$50,6,FALSE)*(1-(PRINCIPAL!$K$148/100)),IF(L545=PRINCIPAL!$L$148,VLOOKUP($AH$516,'Banco de Dados'!$B$4:$J$50,6,FALSE)*(1-(PRINCIPAL!$M$148/100)),IF(L545=PRINCIPAL!$N$148,VLOOKUP($AH$516,'Banco de Dados'!$B$4:$J$50,6,FALSE)*(1-(PRINCIPAL!$O$148/100)),VLOOKUP($AH$516,'Banco de Dados'!$B$4:$J$50,6,FALSE)))))))))),"")</f>
        <v/>
      </c>
      <c r="AH545" s="29" t="str">
        <f>IFERROR(AG545*(IFERROR(VLOOKUP($AH$516,'Banco de Dados'!$B$4:$J$50,4,FALSE),"ERRO")),"")</f>
        <v/>
      </c>
      <c r="AI545" s="29" t="str">
        <f t="shared" si="353"/>
        <v/>
      </c>
      <c r="AJ545" s="103" t="str">
        <f>IFERROR(AI545*(C545*(PRINCIPAL!$G$148/100))*0.47*(44/12),"")</f>
        <v/>
      </c>
      <c r="AK545" s="111" t="str">
        <f t="shared" si="362"/>
        <v/>
      </c>
      <c r="AL545" s="30" t="str">
        <f>IFERROR(IF(AND(PRINCIPAL!$H$149&lt;&gt;"",OR(L545=PRINCIPAL!$I$149,L545=PRINCIPAL!$I$149+PRINCIPAL!$I$149,L545=PRINCIPAL!$I$149+PRINCIPAL!$I$149+PRINCIPAL!$I$149)),0,IF(AND(PRINCIPAL!$H$149&lt;&gt;"",L545=PRINCIPAL!$J$149),VLOOKUP($AM$516,'Banco de Dados'!$B$4:$J$50,8,FALSE)*PRINCIPAL!$H$149*(1-(PRINCIPAL!$K$149/100)),IF(AND(PRINCIPAL!$H$149&lt;&gt;"",L545=PRINCIPAL!$L$149),VLOOKUP($AM$516,'Banco de Dados'!$B$4:$J$50,8,FALSE)*PRINCIPAL!$H$149*(1-(PRINCIPAL!$M$149/100)),IF(AND(PRINCIPAL!$H$149&lt;&gt;"",L545=PRINCIPAL!$N$149),VLOOKUP($AM$516,'Banco de Dados'!$B$4:$J$50,8,FALSE)*PRINCIPAL!$H$149*(1-(PRINCIPAL!$O$149/100)),IF(PRINCIPAL!$H$149&lt;&gt;"",VLOOKUP($AM$516,'Banco de Dados'!$B$4:$J$50,8,FALSE)*PRINCIPAL!$H$149,IF(OR(L545=PRINCIPAL!$I$149,L545=PRINCIPAL!$I$149+PRINCIPAL!$I$149,L545=PRINCIPAL!$I$149+PRINCIPAL!$I$149+PRINCIPAL!$I$149),0,IF(L545=PRINCIPAL!$J$149,VLOOKUP($AM$516,'Banco de Dados'!$B$4:$J$50,6,FALSE)*(1-(PRINCIPAL!$K$149/100)),IF(L545=PRINCIPAL!$L$149,VLOOKUP($AM$516,'Banco de Dados'!$B$4:$J$50,6,FALSE)*(1-(PRINCIPAL!$M$149/100)),IF(L545=PRINCIPAL!$N$149,VLOOKUP($AM$516,'Banco de Dados'!$B$4:$J$50,6,FALSE)*(1-(PRINCIPAL!$O$149/100)),VLOOKUP($AM$516,'Banco de Dados'!$B$4:$J$50,6,FALSE)))))))))),"")</f>
        <v/>
      </c>
      <c r="AM545" s="29" t="str">
        <f>IFERROR(AL545*(IFERROR(VLOOKUP($AM$516,'Banco de Dados'!$B$4:$J$50,4,FALSE),"ERRO")),"")</f>
        <v/>
      </c>
      <c r="AN545" s="29" t="str">
        <f t="shared" si="354"/>
        <v/>
      </c>
      <c r="AO545" s="103" t="str">
        <f>IFERROR(AN545*(C545*(PRINCIPAL!$G$149/100))*0.47*(44/12),"")</f>
        <v/>
      </c>
      <c r="AP545" s="111" t="str">
        <f t="shared" si="355"/>
        <v/>
      </c>
      <c r="AQ545" s="30" t="str">
        <f>IFERROR(IF(AND(PRINCIPAL!$H$150&lt;&gt;"",OR(L545=PRINCIPAL!$I$150,L545=PRINCIPAL!$I$150+PRINCIPAL!$I$150,L545=PRINCIPAL!$I$150+PRINCIPAL!$I$150+PRINCIPAL!$I$150)),0,IF(AND(PRINCIPAL!$H$150&lt;&gt;"",L545=PRINCIPAL!$J$150),VLOOKUP($AR$516,'Banco de Dados'!$B$4:$J$50,8,FALSE)*PRINCIPAL!$H$150*(1-(PRINCIPAL!$K$150/100)),IF(AND(PRINCIPAL!$H$150&lt;&gt;"",L545=PRINCIPAL!$L$150),VLOOKUP($AR$516,'Banco de Dados'!$B$4:$J$50,8,FALSE)*PRINCIPAL!$H$150*(1-(PRINCIPAL!$M$150/100)),IF(AND(PRINCIPAL!$H$150&lt;&gt;"",L545=PRINCIPAL!$N$150),VLOOKUP($AR$516,'Banco de Dados'!$B$4:$J$50,8,FALSE)*PRINCIPAL!$H$150*(1-(PRINCIPAL!$O$150/100)),IF(PRINCIPAL!$H$150&lt;&gt;"",VLOOKUP($AR$516,'Banco de Dados'!$B$4:$J$50,8,FALSE)*PRINCIPAL!$H$150,IF(OR(L545=PRINCIPAL!$I$150,L545=PRINCIPAL!$I$150+PRINCIPAL!$I$150,L545=PRINCIPAL!$I$150+PRINCIPAL!$I$150+PRINCIPAL!$I$150),0,IF(L545=PRINCIPAL!$J$150,VLOOKUP($AR$516,'Banco de Dados'!$B$4:$J$50,6,FALSE)*(1-(PRINCIPAL!$K$150/100)),IF(L545=PRINCIPAL!$L$150,VLOOKUP($AR$516,'Banco de Dados'!$B$4:$J$50,6,FALSE)*(1-(PRINCIPAL!$M$150/100)),IF(L545=PRINCIPAL!$N$150,VLOOKUP($AR$516,'Banco de Dados'!$B$4:$J$50,6,FALSE)*(1-(PRINCIPAL!$O$150/100)),VLOOKUP($AR$516,'Banco de Dados'!$B$4:$J$50,6,FALSE)))))))))),"")</f>
        <v/>
      </c>
      <c r="AR545" s="29" t="str">
        <f>IFERROR(AQ545*(IFERROR(VLOOKUP($AR$516,'Banco de Dados'!$B$4:$J$50,4,FALSE),"ERRO")),"")</f>
        <v/>
      </c>
      <c r="AS545" s="29" t="str">
        <f t="shared" si="356"/>
        <v/>
      </c>
      <c r="AT545" s="103" t="str">
        <f>IFERROR(AS545*(C545*(PRINCIPAL!$G$150/100))*0.47*(44/12),"")</f>
        <v/>
      </c>
      <c r="AU545" s="111" t="str">
        <f t="shared" si="357"/>
        <v/>
      </c>
      <c r="AV545" s="30" t="str">
        <f>IFERROR(IF(AND(PRINCIPAL!$H$151&lt;&gt;"",OR(L545=PRINCIPAL!$I$151,L545=PRINCIPAL!$I$151+PRINCIPAL!$I$151,L545=PRINCIPAL!$I$151+PRINCIPAL!$I$151+PRINCIPAL!$I$151)),0,IF(AND(PRINCIPAL!$H$151&lt;&gt;"",L545=PRINCIPAL!$J$151),VLOOKUP($AW$516,'Banco de Dados'!$B$4:$J$50,8,FALSE)*PRINCIPAL!$H$151*(1-(PRINCIPAL!$K$151/100)),IF(AND(PRINCIPAL!$H$151&lt;&gt;"",L545=PRINCIPAL!$L$151),VLOOKUP($AW$516,'Banco de Dados'!$B$4:$J$50,8,FALSE)*PRINCIPAL!$H$151*(1-(PRINCIPAL!$M$151/100)),IF(AND(PRINCIPAL!$H$151&lt;&gt;"",L545=PRINCIPAL!$N$151),VLOOKUP($AW$516,'Banco de Dados'!$B$4:$J$50,8,FALSE)*PRINCIPAL!$H$151*(1-(PRINCIPAL!$O$151/100)),IF(PRINCIPAL!$H$151&lt;&gt;"",VLOOKUP($AW$516,'Banco de Dados'!$B$4:$J$50,8,FALSE)*PRINCIPAL!$H$151,IF(OR(L545=PRINCIPAL!$I$151,L545=PRINCIPAL!$I$151+PRINCIPAL!$I$151,L545=PRINCIPAL!$I$151+PRINCIPAL!$I$151+PRINCIPAL!$I$151),0,IF(L545=PRINCIPAL!$J$151,VLOOKUP($AW$516,'Banco de Dados'!$B$4:$J$50,6,FALSE)*(1-(PRINCIPAL!$K$151/100)),IF(L545=PRINCIPAL!$L$151,VLOOKUP($AW$516,'Banco de Dados'!$B$4:$J$50,6,FALSE)*(1-(PRINCIPAL!$M$151/100)),IF(L545=PRINCIPAL!$N$151,VLOOKUP($AW$516,'Banco de Dados'!$B$4:$J$50,6,FALSE)*(1-(PRINCIPAL!$O$151/100)),VLOOKUP($AW$516,'Banco de Dados'!$B$4:$J$50,6,FALSE)))))))))),"")</f>
        <v/>
      </c>
      <c r="AW545" s="29" t="str">
        <f>IFERROR(AV545*(IFERROR(VLOOKUP($AW$516,'Banco de Dados'!$B$4:$J$50,4,FALSE),"ERRO")),"")</f>
        <v/>
      </c>
      <c r="AX545" s="29" t="str">
        <f t="shared" si="358"/>
        <v/>
      </c>
      <c r="AY545" s="103" t="str">
        <f>IFERROR(AX545*(C545*(PRINCIPAL!$G$151/100))*0.47*(44/12),"")</f>
        <v/>
      </c>
      <c r="AZ545" s="111" t="str">
        <f t="shared" si="363"/>
        <v/>
      </c>
      <c r="BA545" s="30" t="str">
        <f>IFERROR(IF(AND(PRINCIPAL!$H$152&lt;&gt;"",OR(L545=PRINCIPAL!$I$152,L545=PRINCIPAL!$I$152+PRINCIPAL!$I$152,L545=PRINCIPAL!$I$152+PRINCIPAL!$I$152+PRINCIPAL!$I$152)),0,IF(AND(PRINCIPAL!$H$152&lt;&gt;"",L545=PRINCIPAL!$J$152),VLOOKUP($BB$516,'Banco de Dados'!$B$4:$J$50,8,FALSE)*PRINCIPAL!$H$152*(1-(PRINCIPAL!$K$152/100)),IF(AND(PRINCIPAL!$H$152&lt;&gt;"",L545=PRINCIPAL!$L$152),VLOOKUP($BB$516,'Banco de Dados'!$B$4:$J$50,8,FALSE)*PRINCIPAL!$H$152*(1-(PRINCIPAL!$M$152/100)),IF(AND(PRINCIPAL!$H$152&lt;&gt;"",L545=PRINCIPAL!$N$152),VLOOKUP($BB$516,'Banco de Dados'!$B$4:$J$50,8,FALSE)*PRINCIPAL!$H$152*(1-(PRINCIPAL!$O$152/100)),IF(PRINCIPAL!$H$152&lt;&gt;"",VLOOKUP($BB$516,'Banco de Dados'!$B$4:$J$50,8,FALSE)*PRINCIPAL!$H$152,IF(OR(L545=PRINCIPAL!$I$152,L545=PRINCIPAL!$I$152+PRINCIPAL!$I$152,L545=PRINCIPAL!$I$152+PRINCIPAL!$I$152+PRINCIPAL!$I$152),0,IF(L545=PRINCIPAL!$J$152,VLOOKUP($BB$516,'Banco de Dados'!$B$4:$J$50,6,FALSE)*(1-(PRINCIPAL!$K$152/100)),IF(L545=PRINCIPAL!$L$152,VLOOKUP($BB$516,'Banco de Dados'!$B$4:$J$50,6,FALSE)*(1-(PRINCIPAL!$M$152/100)),IF(L545=PRINCIPAL!$N$152,VLOOKUP($BB$516,'Banco de Dados'!$B$4:$J$50,6,FALSE)*(1-(PRINCIPAL!$O$152/100)),VLOOKUP($BB$516,'Banco de Dados'!$B$4:$J$50,6,FALSE)))))))))),"")</f>
        <v/>
      </c>
      <c r="BB545" s="29" t="str">
        <f>IFERROR(BA545*(IFERROR(VLOOKUP($BB$516,'Banco de Dados'!$B$4:$J$50,4,FALSE),"ERRO")),"")</f>
        <v/>
      </c>
      <c r="BC545" s="29" t="str">
        <f t="shared" si="364"/>
        <v/>
      </c>
      <c r="BD545" s="103" t="str">
        <f>IFERROR(BC545*(C545*(PRINCIPAL!$G$152/100))*0.47*(44/12),"")</f>
        <v/>
      </c>
      <c r="BE545" s="111" t="str">
        <f t="shared" si="343"/>
        <v/>
      </c>
      <c r="BF545" s="30" t="str">
        <f>IFERROR(IF(AND(PRINCIPAL!$H$153&lt;&gt;"",OR(L545=PRINCIPAL!$I$153,L545=PRINCIPAL!$I$153+PRINCIPAL!$I$153,L545=PRINCIPAL!$I$153+PRINCIPAL!$I$153+PRINCIPAL!$I$153)),0,IF(AND(PRINCIPAL!$H$153&lt;&gt;"",L545=PRINCIPAL!$J$153),VLOOKUP($BG$516,'Banco de Dados'!$B$4:$J$50,8,FALSE)*PRINCIPAL!$H$153*(1-(PRINCIPAL!$K$153/100)),IF(AND(PRINCIPAL!$H$153&lt;&gt;"",L545=PRINCIPAL!$L$153),VLOOKUP($BG$516,'Banco de Dados'!$B$4:$J$50,8,FALSE)*PRINCIPAL!$H$153*(1-(PRINCIPAL!$M$153/100)),IF(AND(PRINCIPAL!$H$153&lt;&gt;"",L545=PRINCIPAL!$N$153),VLOOKUP($BG$516,'Banco de Dados'!$B$4:$J$50,8,FALSE)*PRINCIPAL!$H$153*(1-(PRINCIPAL!$O$153/100)),IF(PRINCIPAL!$H$153&lt;&gt;"",VLOOKUP($BG$516,'Banco de Dados'!$B$4:$J$50,8,FALSE)*PRINCIPAL!$H$153,IF(OR(L545=PRINCIPAL!$I$153,L545=PRINCIPAL!$I$153+PRINCIPAL!$I$153,L545=PRINCIPAL!$I$153+PRINCIPAL!$I$153+PRINCIPAL!$I$153),0,IF(L545=PRINCIPAL!$J$153,VLOOKUP($BG$516,'Banco de Dados'!$B$4:$J$50,6,FALSE)*(1-(PRINCIPAL!$K$153/100)),IF(L545=PRINCIPAL!$L$153,VLOOKUP($BG$516,'Banco de Dados'!$B$4:$J$50,6,FALSE)*(1-(PRINCIPAL!$M$153/100)),IF(L545=PRINCIPAL!$N$153,VLOOKUP($BG$516,'Banco de Dados'!$B$4:$J$50,6,FALSE)*(1-(PRINCIPAL!$O$153/100)),VLOOKUP($BG$516,'Banco de Dados'!$B$4:$J$50,6,FALSE)))))))))),"")</f>
        <v/>
      </c>
      <c r="BG545" s="29" t="str">
        <f>IFERROR(BF545*(IFERROR(VLOOKUP($BG$516,'Banco de Dados'!$B$4:$J$50,4,FALSE),"ERRO")),"")</f>
        <v/>
      </c>
      <c r="BH545" s="29" t="str">
        <f t="shared" si="359"/>
        <v/>
      </c>
      <c r="BI545" s="103" t="str">
        <f>IFERROR(BH545*(C545*(PRINCIPAL!$G$153/100))*0.47*(44/12),"")</f>
        <v/>
      </c>
      <c r="BJ545" s="102" t="str">
        <f t="shared" si="344"/>
        <v/>
      </c>
    </row>
    <row r="546" spans="2:62" ht="12.75" customHeight="1" x14ac:dyDescent="0.3">
      <c r="B546" s="326">
        <f t="shared" si="345"/>
        <v>2048</v>
      </c>
      <c r="C546" s="340"/>
      <c r="D546" s="1"/>
      <c r="E546" s="116">
        <v>28</v>
      </c>
      <c r="F546" s="24" t="str">
        <f>IFERROR(VLOOKUP($G$516,'Banco de Dados'!$B$4:$J$50,6,FALSE),"")</f>
        <v/>
      </c>
      <c r="G546" s="25" t="str">
        <f>IFERROR(F546*(IFERROR(VLOOKUP($G$516,'Banco de Dados'!$B$4:$J$50,4,FALSE),"ERRO")),"")</f>
        <v/>
      </c>
      <c r="H546" s="25" t="str">
        <f t="shared" si="346"/>
        <v/>
      </c>
      <c r="I546" s="103" t="str">
        <f t="shared" si="347"/>
        <v/>
      </c>
      <c r="J546" s="117" t="str">
        <f t="shared" si="348"/>
        <v/>
      </c>
      <c r="K546" s="1"/>
      <c r="L546" s="91">
        <v>28</v>
      </c>
      <c r="M546" s="24" t="str">
        <f>IFERROR(IF(AND(PRINCIPAL!$H$144&lt;&gt;"",OR(L546=PRINCIPAL!$I$144,L546=PRINCIPAL!$I$144+PRINCIPAL!$I$144,L546=PRINCIPAL!$I$144+PRINCIPAL!$I$144+PRINCIPAL!$I$144)),0,IF(AND(PRINCIPAL!$H$144&lt;&gt;"",L546=PRINCIPAL!$J$144),VLOOKUP($N$516,'Banco de Dados'!$B$4:$J$50,8,FALSE)*PRINCIPAL!$H$144*(1-(PRINCIPAL!$K$144/100)),IF(AND(PRINCIPAL!$H$144&lt;&gt;"",L546=PRINCIPAL!$L$144),VLOOKUP($N$516,'Banco de Dados'!$B$4:$J$50,8,FALSE)*PRINCIPAL!$H$144*(1-(PRINCIPAL!$M$144/100)),IF(AND(PRINCIPAL!$H$144&lt;&gt;"",L546=PRINCIPAL!$N$144),VLOOKUP($N$516,'Banco de Dados'!$B$4:$J$50,8,FALSE)*PRINCIPAL!$H$144*(1-(PRINCIPAL!$O$144/100)),IF(PRINCIPAL!$H$144&lt;&gt;"",VLOOKUP($N$516,'Banco de Dados'!$B$4:$J$50,8,FALSE)*PRINCIPAL!$H$144,IF(OR(L546=PRINCIPAL!$I$144,L546=PRINCIPAL!$I$144+PRINCIPAL!$I$144,L546=PRINCIPAL!$I$144+PRINCIPAL!$I$144+PRINCIPAL!$I$144),0,IF(L546=PRINCIPAL!$J$144,VLOOKUP($N$516,'Banco de Dados'!$B$4:$J$50,6,FALSE)*(1-(PRINCIPAL!$K$144/100)),IF(L546=PRINCIPAL!$L$144,VLOOKUP($N$516,'Banco de Dados'!$B$4:$J$50,6,FALSE)*(1-(PRINCIPAL!$M$144/100)),IF(L546=PRINCIPAL!$N$144,VLOOKUP($N$516,'Banco de Dados'!$B$4:$J$50,6,FALSE)*(1-(PRINCIPAL!$O$144/100)),VLOOKUP($N$516,'Banco de Dados'!$B$4:$J$50,6,FALSE)))))))))),"")</f>
        <v/>
      </c>
      <c r="N546" s="25" t="str">
        <f>IFERROR(M546*(IFERROR(VLOOKUP($N$516,'Banco de Dados'!$B$4:$J$50,4,FALSE),"ERRO")),"")</f>
        <v/>
      </c>
      <c r="O546" s="25" t="str">
        <f t="shared" si="367"/>
        <v/>
      </c>
      <c r="P546" s="103" t="str">
        <f>IFERROR(O546*(C546*(PRINCIPAL!$G$144/100))*0.47*(44/12),"")</f>
        <v/>
      </c>
      <c r="Q546" s="107" t="str">
        <f t="shared" si="369"/>
        <v/>
      </c>
      <c r="R546" s="29" t="str">
        <f>IFERROR(IF(AND(PRINCIPAL!$H$145&lt;&gt;"",OR(L546=PRINCIPAL!$I$145,L546=PRINCIPAL!$I$145+PRINCIPAL!$I$145,L546=PRINCIPAL!$I$145+PRINCIPAL!$I$145+PRINCIPAL!$I$145)),0,IF(AND(PRINCIPAL!$H$145&lt;&gt;"",L546=PRINCIPAL!$J$145),VLOOKUP($S$516,'Banco de Dados'!$B$4:$J$50,8,FALSE)*PRINCIPAL!$H$145*(1-(PRINCIPAL!$K$145/100)),IF(AND(PRINCIPAL!$H$145&lt;&gt;"",L546=PRINCIPAL!$L$145),VLOOKUP($S$516,'Banco de Dados'!$B$4:$J$50,8,FALSE)*PRINCIPAL!$H$145*(1-(PRINCIPAL!$M$145/100)),IF(AND(PRINCIPAL!$H$145&lt;&gt;"",L546=PRINCIPAL!$N$145),VLOOKUP($S$516,'Banco de Dados'!$B$4:$J$50,8,FALSE)*PRINCIPAL!$H$145*(1-(PRINCIPAL!$O$145/100)),IF(PRINCIPAL!$H$145&lt;&gt;"",VLOOKUP($S$516,'Banco de Dados'!$B$4:$J$50,8,FALSE)*PRINCIPAL!$H$145,IF(OR(L546=PRINCIPAL!$I$145,L546=PRINCIPAL!$I$145+PRINCIPAL!$I$145,L546=PRINCIPAL!$I$145+PRINCIPAL!$I$145+PRINCIPAL!$I$145),0,IF(L546=PRINCIPAL!$J$145,VLOOKUP($S$516,'Banco de Dados'!$B$4:$J$50,6,FALSE)*(1-(PRINCIPAL!$K$145/100)),IF(L546=PRINCIPAL!$L$145,VLOOKUP($S$516,'Banco de Dados'!$B$4:$J$50,6,FALSE)*(1-(PRINCIPAL!$M$145/100)),IF(L546=PRINCIPAL!$N$145,VLOOKUP($S$516,'Banco de Dados'!$B$4:$J$50,6,FALSE)*(1-(PRINCIPAL!$O$145/100)),VLOOKUP($S$516,'Banco de Dados'!$B$4:$J$50,6,FALSE)))))))))),"")</f>
        <v/>
      </c>
      <c r="S546" s="29" t="str">
        <f>IFERROR(R546*(IFERROR(VLOOKUP($S$516,'Banco de Dados'!$B$4:$J$50,4,FALSE),"ERRO")),"")</f>
        <v/>
      </c>
      <c r="T546" s="29" t="str">
        <f t="shared" si="366"/>
        <v/>
      </c>
      <c r="U546" s="103" t="str">
        <f>IFERROR(T546*(C546*(PRINCIPAL!$G$145/100))*0.47*(44/12),"")</f>
        <v/>
      </c>
      <c r="V546" s="103" t="str">
        <f t="shared" si="342"/>
        <v/>
      </c>
      <c r="W546" s="30" t="str">
        <f>IFERROR(IF(AND(PRINCIPAL!$H$146&lt;&gt;"",OR(L546=PRINCIPAL!$I$146,L546=PRINCIPAL!$I$146+PRINCIPAL!$I$146,L546=PRINCIPAL!$I$146+PRINCIPAL!$I$146+PRINCIPAL!$I$146)),0,IF(AND(PRINCIPAL!$H$146&lt;&gt;"",L546=PRINCIPAL!$J$146),VLOOKUP($X$516,'Banco de Dados'!$B$4:$J$50,8,FALSE)*PRINCIPAL!$H$146*(1-(PRINCIPAL!$K$146/100)),IF(AND(PRINCIPAL!$H$146&lt;&gt;"",L546=PRINCIPAL!$L$146),VLOOKUP($X$516,'Banco de Dados'!$B$4:$J$50,8,FALSE)*PRINCIPAL!$H$146*(1-(PRINCIPAL!$M$146/100)),IF(AND(PRINCIPAL!$H$146&lt;&gt;"",L546=PRINCIPAL!$N$146),VLOOKUP($X$516,'Banco de Dados'!$B$4:$J$50,8,FALSE)*PRINCIPAL!$H$146*(1-(PRINCIPAL!$O$146/100)),IF(PRINCIPAL!$H$146&lt;&gt;"",VLOOKUP($X$516,'Banco de Dados'!$B$4:$J$50,8,FALSE)*PRINCIPAL!$H$146,IF(OR(L546=PRINCIPAL!$I$146,L546=PRINCIPAL!$I$146+PRINCIPAL!$I$146,L546=PRINCIPAL!$I$146+PRINCIPAL!$I$146+PRINCIPAL!$I$146),0,IF(L546=PRINCIPAL!$J$146,VLOOKUP($X$516,'Banco de Dados'!$B$4:$J$50,6,FALSE)*(1-(PRINCIPAL!$K$146/100)),IF(L546=PRINCIPAL!$L$146,VLOOKUP($X$516,'Banco de Dados'!$B$4:$J$50,6,FALSE)*(1-(PRINCIPAL!$M$146/100)),IF(L546=PRINCIPAL!$N$146,VLOOKUP($X$516,'Banco de Dados'!$B$4:$J$50,6,FALSE)*(1-(PRINCIPAL!$O$146/100)),VLOOKUP($X$516,'Banco de Dados'!$B$4:$J$50,6,FALSE)))))))))),"")</f>
        <v/>
      </c>
      <c r="X546" s="29" t="str">
        <f>IFERROR(W546*(IFERROR(VLOOKUP($X$516,'Banco de Dados'!$B$4:$J$50,4,FALSE),"ERRO")),"")</f>
        <v/>
      </c>
      <c r="Y546" s="29" t="str">
        <f t="shared" si="360"/>
        <v/>
      </c>
      <c r="Z546" s="103" t="str">
        <f>IFERROR(Y546*(C546*(PRINCIPAL!$G$146/100))*0.47*(44/12),"")</f>
        <v/>
      </c>
      <c r="AA546" s="111" t="str">
        <f t="shared" si="361"/>
        <v/>
      </c>
      <c r="AB546" s="30" t="str">
        <f>IFERROR(IF(AND(PRINCIPAL!$H$147&lt;&gt;"",OR(L546=PRINCIPAL!$I$147,L546=PRINCIPAL!$I$147+PRINCIPAL!$I$147,L546=PRINCIPAL!$I$147+PRINCIPAL!$I$147+PRINCIPAL!$I$147)),0,IF(AND(PRINCIPAL!$H$147&lt;&gt;"",L546=PRINCIPAL!$J$147),VLOOKUP($AC$516,'Banco de Dados'!$B$4:$J$50,8,FALSE)*PRINCIPAL!$H$147*(1-(PRINCIPAL!$K$147/100)),IF(AND(PRINCIPAL!$H$147&lt;&gt;"",L546=PRINCIPAL!$L$147),VLOOKUP($AC$516,'Banco de Dados'!$B$4:$J$50,8,FALSE)*PRINCIPAL!$H$147*(1-(PRINCIPAL!$M$147/100)),IF(AND(PRINCIPAL!$H$147&lt;&gt;"",L546=PRINCIPAL!$N$147),VLOOKUP($AC$516,'Banco de Dados'!$B$4:$J$50,8,FALSE)*PRINCIPAL!$H$147*(1-(PRINCIPAL!$O$147/100)),IF(PRINCIPAL!$H$147&lt;&gt;"",VLOOKUP($AC$516,'Banco de Dados'!$B$4:$J$50,8,FALSE)*PRINCIPAL!$H$147,IF(OR(L546=PRINCIPAL!$I$147,L546=PRINCIPAL!$I$147+PRINCIPAL!$I$147,L546=PRINCIPAL!$I$147+PRINCIPAL!$I$147+PRINCIPAL!$I$147),0,IF(L546=PRINCIPAL!$J$147,VLOOKUP($AC$516,'Banco de Dados'!$B$4:$J$50,6,FALSE)*(1-(PRINCIPAL!$K$147/100)),IF(L546=PRINCIPAL!$L$147,VLOOKUP($AC$516,'Banco de Dados'!$B$4:$J$50,6,FALSE)*(1-(PRINCIPAL!$M$147/100)),IF(L546=PRINCIPAL!$N$147,VLOOKUP($AC$516,'Banco de Dados'!$B$4:$J$50,6,FALSE)*(1-(PRINCIPAL!$O$147/100)),VLOOKUP($AC$516,'Banco de Dados'!$B$4:$J$50,6,FALSE)))))))))),"")</f>
        <v/>
      </c>
      <c r="AC546" s="29" t="str">
        <f>IFERROR(AB546*(IFERROR(VLOOKUP($AC$516,'Banco de Dados'!$B$4:$J$50,4,FALSE),"ERRO")),"")</f>
        <v/>
      </c>
      <c r="AD546" s="29" t="str">
        <f t="shared" si="351"/>
        <v/>
      </c>
      <c r="AE546" s="103" t="str">
        <f>IFERROR(AD546*(C546*(PRINCIPAL!$G$147/100))*0.47*(44/12),"")</f>
        <v/>
      </c>
      <c r="AF546" s="111" t="str">
        <f t="shared" si="352"/>
        <v/>
      </c>
      <c r="AG546" s="30" t="str">
        <f>IFERROR(IF(AND(PRINCIPAL!$H$148&lt;&gt;"",OR(L546=PRINCIPAL!$I$148,L546=PRINCIPAL!$I$148+PRINCIPAL!$I$148,L546=PRINCIPAL!$I$148+PRINCIPAL!$I$148+PRINCIPAL!$I$148)),0,IF(AND(PRINCIPAL!$H$148&lt;&gt;"",L546=PRINCIPAL!$J$148),VLOOKUP($AH$516,'Banco de Dados'!$B$4:$J$50,8,FALSE)*PRINCIPAL!$H$148*(1-(PRINCIPAL!$K$148/100)),IF(AND(PRINCIPAL!$H$148&lt;&gt;"",L546=PRINCIPAL!$L$148),VLOOKUP($AH$516,'Banco de Dados'!$B$4:$J$50,8,FALSE)*PRINCIPAL!$H$148*(1-(PRINCIPAL!$M$148/100)),IF(AND(PRINCIPAL!$H$148&lt;&gt;"",L546=PRINCIPAL!$N$148),VLOOKUP($AH$516,'Banco de Dados'!$B$4:$J$50,8,FALSE)*PRINCIPAL!$H$148*(1-(PRINCIPAL!$O$148/100)),IF(PRINCIPAL!$H$148&lt;&gt;"",VLOOKUP($AH$516,'Banco de Dados'!$B$4:$J$50,8,FALSE)*PRINCIPAL!$H$148,IF(OR(L546=PRINCIPAL!$I$148,L546=PRINCIPAL!$I$148+PRINCIPAL!$I$148,L546=PRINCIPAL!$I$148+PRINCIPAL!$I$148+PRINCIPAL!$I$148),0,IF(L546=PRINCIPAL!$J$148,VLOOKUP($AH$516,'Banco de Dados'!$B$4:$J$50,6,FALSE)*(1-(PRINCIPAL!$K$148/100)),IF(L546=PRINCIPAL!$L$148,VLOOKUP($AH$516,'Banco de Dados'!$B$4:$J$50,6,FALSE)*(1-(PRINCIPAL!$M$148/100)),IF(L546=PRINCIPAL!$N$148,VLOOKUP($AH$516,'Banco de Dados'!$B$4:$J$50,6,FALSE)*(1-(PRINCIPAL!$O$148/100)),VLOOKUP($AH$516,'Banco de Dados'!$B$4:$J$50,6,FALSE)))))))))),"")</f>
        <v/>
      </c>
      <c r="AH546" s="29" t="str">
        <f>IFERROR(AG546*(IFERROR(VLOOKUP($AH$516,'Banco de Dados'!$B$4:$J$50,4,FALSE),"ERRO")),"")</f>
        <v/>
      </c>
      <c r="AI546" s="29" t="str">
        <f t="shared" si="353"/>
        <v/>
      </c>
      <c r="AJ546" s="103" t="str">
        <f>IFERROR(AI546*(C546*(PRINCIPAL!$G$148/100))*0.47*(44/12),"")</f>
        <v/>
      </c>
      <c r="AK546" s="111" t="str">
        <f t="shared" si="362"/>
        <v/>
      </c>
      <c r="AL546" s="30" t="str">
        <f>IFERROR(IF(AND(PRINCIPAL!$H$149&lt;&gt;"",OR(L546=PRINCIPAL!$I$149,L546=PRINCIPAL!$I$149+PRINCIPAL!$I$149,L546=PRINCIPAL!$I$149+PRINCIPAL!$I$149+PRINCIPAL!$I$149)),0,IF(AND(PRINCIPAL!$H$149&lt;&gt;"",L546=PRINCIPAL!$J$149),VLOOKUP($AM$516,'Banco de Dados'!$B$4:$J$50,8,FALSE)*PRINCIPAL!$H$149*(1-(PRINCIPAL!$K$149/100)),IF(AND(PRINCIPAL!$H$149&lt;&gt;"",L546=PRINCIPAL!$L$149),VLOOKUP($AM$516,'Banco de Dados'!$B$4:$J$50,8,FALSE)*PRINCIPAL!$H$149*(1-(PRINCIPAL!$M$149/100)),IF(AND(PRINCIPAL!$H$149&lt;&gt;"",L546=PRINCIPAL!$N$149),VLOOKUP($AM$516,'Banco de Dados'!$B$4:$J$50,8,FALSE)*PRINCIPAL!$H$149*(1-(PRINCIPAL!$O$149/100)),IF(PRINCIPAL!$H$149&lt;&gt;"",VLOOKUP($AM$516,'Banco de Dados'!$B$4:$J$50,8,FALSE)*PRINCIPAL!$H$149,IF(OR(L546=PRINCIPAL!$I$149,L546=PRINCIPAL!$I$149+PRINCIPAL!$I$149,L546=PRINCIPAL!$I$149+PRINCIPAL!$I$149+PRINCIPAL!$I$149),0,IF(L546=PRINCIPAL!$J$149,VLOOKUP($AM$516,'Banco de Dados'!$B$4:$J$50,6,FALSE)*(1-(PRINCIPAL!$K$149/100)),IF(L546=PRINCIPAL!$L$149,VLOOKUP($AM$516,'Banco de Dados'!$B$4:$J$50,6,FALSE)*(1-(PRINCIPAL!$M$149/100)),IF(L546=PRINCIPAL!$N$149,VLOOKUP($AM$516,'Banco de Dados'!$B$4:$J$50,6,FALSE)*(1-(PRINCIPAL!$O$149/100)),VLOOKUP($AM$516,'Banco de Dados'!$B$4:$J$50,6,FALSE)))))))))),"")</f>
        <v/>
      </c>
      <c r="AM546" s="29" t="str">
        <f>IFERROR(AL546*(IFERROR(VLOOKUP($AM$516,'Banco de Dados'!$B$4:$J$50,4,FALSE),"ERRO")),"")</f>
        <v/>
      </c>
      <c r="AN546" s="29" t="str">
        <f t="shared" si="354"/>
        <v/>
      </c>
      <c r="AO546" s="103" t="str">
        <f>IFERROR(AN546*(C546*(PRINCIPAL!$G$149/100))*0.47*(44/12),"")</f>
        <v/>
      </c>
      <c r="AP546" s="111" t="str">
        <f t="shared" si="355"/>
        <v/>
      </c>
      <c r="AQ546" s="30" t="str">
        <f>IFERROR(IF(AND(PRINCIPAL!$H$150&lt;&gt;"",OR(L546=PRINCIPAL!$I$150,L546=PRINCIPAL!$I$150+PRINCIPAL!$I$150,L546=PRINCIPAL!$I$150+PRINCIPAL!$I$150+PRINCIPAL!$I$150)),0,IF(AND(PRINCIPAL!$H$150&lt;&gt;"",L546=PRINCIPAL!$J$150),VLOOKUP($AR$516,'Banco de Dados'!$B$4:$J$50,8,FALSE)*PRINCIPAL!$H$150*(1-(PRINCIPAL!$K$150/100)),IF(AND(PRINCIPAL!$H$150&lt;&gt;"",L546=PRINCIPAL!$L$150),VLOOKUP($AR$516,'Banco de Dados'!$B$4:$J$50,8,FALSE)*PRINCIPAL!$H$150*(1-(PRINCIPAL!$M$150/100)),IF(AND(PRINCIPAL!$H$150&lt;&gt;"",L546=PRINCIPAL!$N$150),VLOOKUP($AR$516,'Banco de Dados'!$B$4:$J$50,8,FALSE)*PRINCIPAL!$H$150*(1-(PRINCIPAL!$O$150/100)),IF(PRINCIPAL!$H$150&lt;&gt;"",VLOOKUP($AR$516,'Banco de Dados'!$B$4:$J$50,8,FALSE)*PRINCIPAL!$H$150,IF(OR(L546=PRINCIPAL!$I$150,L546=PRINCIPAL!$I$150+PRINCIPAL!$I$150,L546=PRINCIPAL!$I$150+PRINCIPAL!$I$150+PRINCIPAL!$I$150),0,IF(L546=PRINCIPAL!$J$150,VLOOKUP($AR$516,'Banco de Dados'!$B$4:$J$50,6,FALSE)*(1-(PRINCIPAL!$K$150/100)),IF(L546=PRINCIPAL!$L$150,VLOOKUP($AR$516,'Banco de Dados'!$B$4:$J$50,6,FALSE)*(1-(PRINCIPAL!$M$150/100)),IF(L546=PRINCIPAL!$N$150,VLOOKUP($AR$516,'Banco de Dados'!$B$4:$J$50,6,FALSE)*(1-(PRINCIPAL!$O$150/100)),VLOOKUP($AR$516,'Banco de Dados'!$B$4:$J$50,6,FALSE)))))))))),"")</f>
        <v/>
      </c>
      <c r="AR546" s="29" t="str">
        <f>IFERROR(AQ546*(IFERROR(VLOOKUP($AR$516,'Banco de Dados'!$B$4:$J$50,4,FALSE),"ERRO")),"")</f>
        <v/>
      </c>
      <c r="AS546" s="29" t="str">
        <f t="shared" si="356"/>
        <v/>
      </c>
      <c r="AT546" s="103" t="str">
        <f>IFERROR(AS546*(C546*(PRINCIPAL!$G$150/100))*0.47*(44/12),"")</f>
        <v/>
      </c>
      <c r="AU546" s="111" t="str">
        <f t="shared" si="357"/>
        <v/>
      </c>
      <c r="AV546" s="30" t="str">
        <f>IFERROR(IF(AND(PRINCIPAL!$H$151&lt;&gt;"",OR(L546=PRINCIPAL!$I$151,L546=PRINCIPAL!$I$151+PRINCIPAL!$I$151,L546=PRINCIPAL!$I$151+PRINCIPAL!$I$151+PRINCIPAL!$I$151)),0,IF(AND(PRINCIPAL!$H$151&lt;&gt;"",L546=PRINCIPAL!$J$151),VLOOKUP($AW$516,'Banco de Dados'!$B$4:$J$50,8,FALSE)*PRINCIPAL!$H$151*(1-(PRINCIPAL!$K$151/100)),IF(AND(PRINCIPAL!$H$151&lt;&gt;"",L546=PRINCIPAL!$L$151),VLOOKUP($AW$516,'Banco de Dados'!$B$4:$J$50,8,FALSE)*PRINCIPAL!$H$151*(1-(PRINCIPAL!$M$151/100)),IF(AND(PRINCIPAL!$H$151&lt;&gt;"",L546=PRINCIPAL!$N$151),VLOOKUP($AW$516,'Banco de Dados'!$B$4:$J$50,8,FALSE)*PRINCIPAL!$H$151*(1-(PRINCIPAL!$O$151/100)),IF(PRINCIPAL!$H$151&lt;&gt;"",VLOOKUP($AW$516,'Banco de Dados'!$B$4:$J$50,8,FALSE)*PRINCIPAL!$H$151,IF(OR(L546=PRINCIPAL!$I$151,L546=PRINCIPAL!$I$151+PRINCIPAL!$I$151,L546=PRINCIPAL!$I$151+PRINCIPAL!$I$151+PRINCIPAL!$I$151),0,IF(L546=PRINCIPAL!$J$151,VLOOKUP($AW$516,'Banco de Dados'!$B$4:$J$50,6,FALSE)*(1-(PRINCIPAL!$K$151/100)),IF(L546=PRINCIPAL!$L$151,VLOOKUP($AW$516,'Banco de Dados'!$B$4:$J$50,6,FALSE)*(1-(PRINCIPAL!$M$151/100)),IF(L546=PRINCIPAL!$N$151,VLOOKUP($AW$516,'Banco de Dados'!$B$4:$J$50,6,FALSE)*(1-(PRINCIPAL!$O$151/100)),VLOOKUP($AW$516,'Banco de Dados'!$B$4:$J$50,6,FALSE)))))))))),"")</f>
        <v/>
      </c>
      <c r="AW546" s="29" t="str">
        <f>IFERROR(AV546*(IFERROR(VLOOKUP($AW$516,'Banco de Dados'!$B$4:$J$50,4,FALSE),"ERRO")),"")</f>
        <v/>
      </c>
      <c r="AX546" s="29" t="str">
        <f t="shared" si="358"/>
        <v/>
      </c>
      <c r="AY546" s="103" t="str">
        <f>IFERROR(AX546*(C546*(PRINCIPAL!$G$151/100))*0.47*(44/12),"")</f>
        <v/>
      </c>
      <c r="AZ546" s="111" t="str">
        <f t="shared" si="363"/>
        <v/>
      </c>
      <c r="BA546" s="30" t="str">
        <f>IFERROR(IF(AND(PRINCIPAL!$H$152&lt;&gt;"",OR(L546=PRINCIPAL!$I$152,L546=PRINCIPAL!$I$152+PRINCIPAL!$I$152,L546=PRINCIPAL!$I$152+PRINCIPAL!$I$152+PRINCIPAL!$I$152)),0,IF(AND(PRINCIPAL!$H$152&lt;&gt;"",L546=PRINCIPAL!$J$152),VLOOKUP($BB$516,'Banco de Dados'!$B$4:$J$50,8,FALSE)*PRINCIPAL!$H$152*(1-(PRINCIPAL!$K$152/100)),IF(AND(PRINCIPAL!$H$152&lt;&gt;"",L546=PRINCIPAL!$L$152),VLOOKUP($BB$516,'Banco de Dados'!$B$4:$J$50,8,FALSE)*PRINCIPAL!$H$152*(1-(PRINCIPAL!$M$152/100)),IF(AND(PRINCIPAL!$H$152&lt;&gt;"",L546=PRINCIPAL!$N$152),VLOOKUP($BB$516,'Banco de Dados'!$B$4:$J$50,8,FALSE)*PRINCIPAL!$H$152*(1-(PRINCIPAL!$O$152/100)),IF(PRINCIPAL!$H$152&lt;&gt;"",VLOOKUP($BB$516,'Banco de Dados'!$B$4:$J$50,8,FALSE)*PRINCIPAL!$H$152,IF(OR(L546=PRINCIPAL!$I$152,L546=PRINCIPAL!$I$152+PRINCIPAL!$I$152,L546=PRINCIPAL!$I$152+PRINCIPAL!$I$152+PRINCIPAL!$I$152),0,IF(L546=PRINCIPAL!$J$152,VLOOKUP($BB$516,'Banco de Dados'!$B$4:$J$50,6,FALSE)*(1-(PRINCIPAL!$K$152/100)),IF(L546=PRINCIPAL!$L$152,VLOOKUP($BB$516,'Banco de Dados'!$B$4:$J$50,6,FALSE)*(1-(PRINCIPAL!$M$152/100)),IF(L546=PRINCIPAL!$N$152,VLOOKUP($BB$516,'Banco de Dados'!$B$4:$J$50,6,FALSE)*(1-(PRINCIPAL!$O$152/100)),VLOOKUP($BB$516,'Banco de Dados'!$B$4:$J$50,6,FALSE)))))))))),"")</f>
        <v/>
      </c>
      <c r="BB546" s="29" t="str">
        <f>IFERROR(BA546*(IFERROR(VLOOKUP($BB$516,'Banco de Dados'!$B$4:$J$50,4,FALSE),"ERRO")),"")</f>
        <v/>
      </c>
      <c r="BC546" s="29" t="str">
        <f t="shared" si="364"/>
        <v/>
      </c>
      <c r="BD546" s="103" t="str">
        <f>IFERROR(BC546*(C546*(PRINCIPAL!$G$152/100))*0.47*(44/12),"")</f>
        <v/>
      </c>
      <c r="BE546" s="111" t="str">
        <f t="shared" si="343"/>
        <v/>
      </c>
      <c r="BF546" s="30" t="str">
        <f>IFERROR(IF(AND(PRINCIPAL!$H$153&lt;&gt;"",OR(L546=PRINCIPAL!$I$153,L546=PRINCIPAL!$I$153+PRINCIPAL!$I$153,L546=PRINCIPAL!$I$153+PRINCIPAL!$I$153+PRINCIPAL!$I$153)),0,IF(AND(PRINCIPAL!$H$153&lt;&gt;"",L546=PRINCIPAL!$J$153),VLOOKUP($BG$516,'Banco de Dados'!$B$4:$J$50,8,FALSE)*PRINCIPAL!$H$153*(1-(PRINCIPAL!$K$153/100)),IF(AND(PRINCIPAL!$H$153&lt;&gt;"",L546=PRINCIPAL!$L$153),VLOOKUP($BG$516,'Banco de Dados'!$B$4:$J$50,8,FALSE)*PRINCIPAL!$H$153*(1-(PRINCIPAL!$M$153/100)),IF(AND(PRINCIPAL!$H$153&lt;&gt;"",L546=PRINCIPAL!$N$153),VLOOKUP($BG$516,'Banco de Dados'!$B$4:$J$50,8,FALSE)*PRINCIPAL!$H$153*(1-(PRINCIPAL!$O$153/100)),IF(PRINCIPAL!$H$153&lt;&gt;"",VLOOKUP($BG$516,'Banco de Dados'!$B$4:$J$50,8,FALSE)*PRINCIPAL!$H$153,IF(OR(L546=PRINCIPAL!$I$153,L546=PRINCIPAL!$I$153+PRINCIPAL!$I$153,L546=PRINCIPAL!$I$153+PRINCIPAL!$I$153+PRINCIPAL!$I$153),0,IF(L546=PRINCIPAL!$J$153,VLOOKUP($BG$516,'Banco de Dados'!$B$4:$J$50,6,FALSE)*(1-(PRINCIPAL!$K$153/100)),IF(L546=PRINCIPAL!$L$153,VLOOKUP($BG$516,'Banco de Dados'!$B$4:$J$50,6,FALSE)*(1-(PRINCIPAL!$M$153/100)),IF(L546=PRINCIPAL!$N$153,VLOOKUP($BG$516,'Banco de Dados'!$B$4:$J$50,6,FALSE)*(1-(PRINCIPAL!$O$153/100)),VLOOKUP($BG$516,'Banco de Dados'!$B$4:$J$50,6,FALSE)))))))))),"")</f>
        <v/>
      </c>
      <c r="BG546" s="29" t="str">
        <f>IFERROR(BF546*(IFERROR(VLOOKUP($BG$516,'Banco de Dados'!$B$4:$J$50,4,FALSE),"ERRO")),"")</f>
        <v/>
      </c>
      <c r="BH546" s="29" t="str">
        <f t="shared" si="359"/>
        <v/>
      </c>
      <c r="BI546" s="103" t="str">
        <f>IFERROR(BH546*(C546*(PRINCIPAL!$G$153/100))*0.47*(44/12),"")</f>
        <v/>
      </c>
      <c r="BJ546" s="102" t="str">
        <f t="shared" si="344"/>
        <v/>
      </c>
    </row>
    <row r="547" spans="2:62" ht="12.75" customHeight="1" x14ac:dyDescent="0.3">
      <c r="B547" s="326">
        <f t="shared" si="345"/>
        <v>2049</v>
      </c>
      <c r="C547" s="340"/>
      <c r="D547" s="1"/>
      <c r="E547" s="116">
        <v>29</v>
      </c>
      <c r="F547" s="24" t="str">
        <f>IFERROR(VLOOKUP($G$516,'Banco de Dados'!$B$4:$J$50,6,FALSE),"")</f>
        <v/>
      </c>
      <c r="G547" s="25" t="str">
        <f>IFERROR(F547*(IFERROR(VLOOKUP($G$516,'Banco de Dados'!$B$4:$J$50,4,FALSE),"ERRO")),"")</f>
        <v/>
      </c>
      <c r="H547" s="25" t="str">
        <f t="shared" si="346"/>
        <v/>
      </c>
      <c r="I547" s="103" t="str">
        <f t="shared" si="347"/>
        <v/>
      </c>
      <c r="J547" s="117" t="str">
        <f t="shared" si="348"/>
        <v/>
      </c>
      <c r="K547" s="1"/>
      <c r="L547" s="91">
        <v>29</v>
      </c>
      <c r="M547" s="24" t="str">
        <f>IFERROR(IF(AND(PRINCIPAL!$H$144&lt;&gt;"",OR(L547=PRINCIPAL!$I$144,L547=PRINCIPAL!$I$144+PRINCIPAL!$I$144,L547=PRINCIPAL!$I$144+PRINCIPAL!$I$144+PRINCIPAL!$I$144)),0,IF(AND(PRINCIPAL!$H$144&lt;&gt;"",L547=PRINCIPAL!$J$144),VLOOKUP($N$516,'Banco de Dados'!$B$4:$J$50,8,FALSE)*PRINCIPAL!$H$144*(1-(PRINCIPAL!$K$144/100)),IF(AND(PRINCIPAL!$H$144&lt;&gt;"",L547=PRINCIPAL!$L$144),VLOOKUP($N$516,'Banco de Dados'!$B$4:$J$50,8,FALSE)*PRINCIPAL!$H$144*(1-(PRINCIPAL!$M$144/100)),IF(AND(PRINCIPAL!$H$144&lt;&gt;"",L547=PRINCIPAL!$N$144),VLOOKUP($N$516,'Banco de Dados'!$B$4:$J$50,8,FALSE)*PRINCIPAL!$H$144*(1-(PRINCIPAL!$O$144/100)),IF(PRINCIPAL!$H$144&lt;&gt;"",VLOOKUP($N$516,'Banco de Dados'!$B$4:$J$50,8,FALSE)*PRINCIPAL!$H$144,IF(OR(L547=PRINCIPAL!$I$144,L547=PRINCIPAL!$I$144+PRINCIPAL!$I$144,L547=PRINCIPAL!$I$144+PRINCIPAL!$I$144+PRINCIPAL!$I$144),0,IF(L547=PRINCIPAL!$J$144,VLOOKUP($N$516,'Banco de Dados'!$B$4:$J$50,6,FALSE)*(1-(PRINCIPAL!$K$144/100)),IF(L547=PRINCIPAL!$L$144,VLOOKUP($N$516,'Banco de Dados'!$B$4:$J$50,6,FALSE)*(1-(PRINCIPAL!$M$144/100)),IF(L547=PRINCIPAL!$N$144,VLOOKUP($N$516,'Banco de Dados'!$B$4:$J$50,6,FALSE)*(1-(PRINCIPAL!$O$144/100)),VLOOKUP($N$516,'Banco de Dados'!$B$4:$J$50,6,FALSE)))))))))),"")</f>
        <v/>
      </c>
      <c r="N547" s="25" t="str">
        <f>IFERROR(M547*(IFERROR(VLOOKUP($N$516,'Banco de Dados'!$B$4:$J$50,4,FALSE),"ERRO")),"")</f>
        <v/>
      </c>
      <c r="O547" s="25" t="str">
        <f t="shared" si="367"/>
        <v/>
      </c>
      <c r="P547" s="103" t="str">
        <f>IFERROR(O547*(C547*(PRINCIPAL!$G$144/100))*0.47*(44/12),"")</f>
        <v/>
      </c>
      <c r="Q547" s="107" t="str">
        <f t="shared" si="369"/>
        <v/>
      </c>
      <c r="R547" s="29" t="str">
        <f>IFERROR(IF(AND(PRINCIPAL!$H$145&lt;&gt;"",OR(L547=PRINCIPAL!$I$145,L547=PRINCIPAL!$I$145+PRINCIPAL!$I$145,L547=PRINCIPAL!$I$145+PRINCIPAL!$I$145+PRINCIPAL!$I$145)),0,IF(AND(PRINCIPAL!$H$145&lt;&gt;"",L547=PRINCIPAL!$J$145),VLOOKUP($S$516,'Banco de Dados'!$B$4:$J$50,8,FALSE)*PRINCIPAL!$H$145*(1-(PRINCIPAL!$K$145/100)),IF(AND(PRINCIPAL!$H$145&lt;&gt;"",L547=PRINCIPAL!$L$145),VLOOKUP($S$516,'Banco de Dados'!$B$4:$J$50,8,FALSE)*PRINCIPAL!$H$145*(1-(PRINCIPAL!$M$145/100)),IF(AND(PRINCIPAL!$H$145&lt;&gt;"",L547=PRINCIPAL!$N$145),VLOOKUP($S$516,'Banco de Dados'!$B$4:$J$50,8,FALSE)*PRINCIPAL!$H$145*(1-(PRINCIPAL!$O$145/100)),IF(PRINCIPAL!$H$145&lt;&gt;"",VLOOKUP($S$516,'Banco de Dados'!$B$4:$J$50,8,FALSE)*PRINCIPAL!$H$145,IF(OR(L547=PRINCIPAL!$I$145,L547=PRINCIPAL!$I$145+PRINCIPAL!$I$145,L547=PRINCIPAL!$I$145+PRINCIPAL!$I$145+PRINCIPAL!$I$145),0,IF(L547=PRINCIPAL!$J$145,VLOOKUP($S$516,'Banco de Dados'!$B$4:$J$50,6,FALSE)*(1-(PRINCIPAL!$K$145/100)),IF(L547=PRINCIPAL!$L$145,VLOOKUP($S$516,'Banco de Dados'!$B$4:$J$50,6,FALSE)*(1-(PRINCIPAL!$M$145/100)),IF(L547=PRINCIPAL!$N$145,VLOOKUP($S$516,'Banco de Dados'!$B$4:$J$50,6,FALSE)*(1-(PRINCIPAL!$O$145/100)),VLOOKUP($S$516,'Banco de Dados'!$B$4:$J$50,6,FALSE)))))))))),"")</f>
        <v/>
      </c>
      <c r="S547" s="29" t="str">
        <f>IFERROR(R547*(IFERROR(VLOOKUP($S$516,'Banco de Dados'!$B$4:$J$50,4,FALSE),"ERRO")),"")</f>
        <v/>
      </c>
      <c r="T547" s="29" t="str">
        <f t="shared" si="366"/>
        <v/>
      </c>
      <c r="U547" s="103" t="str">
        <f>IFERROR(T547*(C547*(PRINCIPAL!$G$145/100))*0.47*(44/12),"")</f>
        <v/>
      </c>
      <c r="V547" s="103" t="str">
        <f t="shared" si="342"/>
        <v/>
      </c>
      <c r="W547" s="30" t="str">
        <f>IFERROR(IF(AND(PRINCIPAL!$H$146&lt;&gt;"",OR(L547=PRINCIPAL!$I$146,L547=PRINCIPAL!$I$146+PRINCIPAL!$I$146,L547=PRINCIPAL!$I$146+PRINCIPAL!$I$146+PRINCIPAL!$I$146)),0,IF(AND(PRINCIPAL!$H$146&lt;&gt;"",L547=PRINCIPAL!$J$146),VLOOKUP($X$516,'Banco de Dados'!$B$4:$J$50,8,FALSE)*PRINCIPAL!$H$146*(1-(PRINCIPAL!$K$146/100)),IF(AND(PRINCIPAL!$H$146&lt;&gt;"",L547=PRINCIPAL!$L$146),VLOOKUP($X$516,'Banco de Dados'!$B$4:$J$50,8,FALSE)*PRINCIPAL!$H$146*(1-(PRINCIPAL!$M$146/100)),IF(AND(PRINCIPAL!$H$146&lt;&gt;"",L547=PRINCIPAL!$N$146),VLOOKUP($X$516,'Banco de Dados'!$B$4:$J$50,8,FALSE)*PRINCIPAL!$H$146*(1-(PRINCIPAL!$O$146/100)),IF(PRINCIPAL!$H$146&lt;&gt;"",VLOOKUP($X$516,'Banco de Dados'!$B$4:$J$50,8,FALSE)*PRINCIPAL!$H$146,IF(OR(L547=PRINCIPAL!$I$146,L547=PRINCIPAL!$I$146+PRINCIPAL!$I$146,L547=PRINCIPAL!$I$146+PRINCIPAL!$I$146+PRINCIPAL!$I$146),0,IF(L547=PRINCIPAL!$J$146,VLOOKUP($X$516,'Banco de Dados'!$B$4:$J$50,6,FALSE)*(1-(PRINCIPAL!$K$146/100)),IF(L547=PRINCIPAL!$L$146,VLOOKUP($X$516,'Banco de Dados'!$B$4:$J$50,6,FALSE)*(1-(PRINCIPAL!$M$146/100)),IF(L547=PRINCIPAL!$N$146,VLOOKUP($X$516,'Banco de Dados'!$B$4:$J$50,6,FALSE)*(1-(PRINCIPAL!$O$146/100)),VLOOKUP($X$516,'Banco de Dados'!$B$4:$J$50,6,FALSE)))))))))),"")</f>
        <v/>
      </c>
      <c r="X547" s="29" t="str">
        <f>IFERROR(W547*(IFERROR(VLOOKUP($X$516,'Banco de Dados'!$B$4:$J$50,4,FALSE),"ERRO")),"")</f>
        <v/>
      </c>
      <c r="Y547" s="29" t="str">
        <f t="shared" si="360"/>
        <v/>
      </c>
      <c r="Z547" s="103" t="str">
        <f>IFERROR(Y547*(C547*(PRINCIPAL!$G$146/100))*0.47*(44/12),"")</f>
        <v/>
      </c>
      <c r="AA547" s="111" t="str">
        <f t="shared" si="361"/>
        <v/>
      </c>
      <c r="AB547" s="30" t="str">
        <f>IFERROR(IF(AND(PRINCIPAL!$H$147&lt;&gt;"",OR(L547=PRINCIPAL!$I$147,L547=PRINCIPAL!$I$147+PRINCIPAL!$I$147,L547=PRINCIPAL!$I$147+PRINCIPAL!$I$147+PRINCIPAL!$I$147)),0,IF(AND(PRINCIPAL!$H$147&lt;&gt;"",L547=PRINCIPAL!$J$147),VLOOKUP($AC$516,'Banco de Dados'!$B$4:$J$50,8,FALSE)*PRINCIPAL!$H$147*(1-(PRINCIPAL!$K$147/100)),IF(AND(PRINCIPAL!$H$147&lt;&gt;"",L547=PRINCIPAL!$L$147),VLOOKUP($AC$516,'Banco de Dados'!$B$4:$J$50,8,FALSE)*PRINCIPAL!$H$147*(1-(PRINCIPAL!$M$147/100)),IF(AND(PRINCIPAL!$H$147&lt;&gt;"",L547=PRINCIPAL!$N$147),VLOOKUP($AC$516,'Banco de Dados'!$B$4:$J$50,8,FALSE)*PRINCIPAL!$H$147*(1-(PRINCIPAL!$O$147/100)),IF(PRINCIPAL!$H$147&lt;&gt;"",VLOOKUP($AC$516,'Banco de Dados'!$B$4:$J$50,8,FALSE)*PRINCIPAL!$H$147,IF(OR(L547=PRINCIPAL!$I$147,L547=PRINCIPAL!$I$147+PRINCIPAL!$I$147,L547=PRINCIPAL!$I$147+PRINCIPAL!$I$147+PRINCIPAL!$I$147),0,IF(L547=PRINCIPAL!$J$147,VLOOKUP($AC$516,'Banco de Dados'!$B$4:$J$50,6,FALSE)*(1-(PRINCIPAL!$K$147/100)),IF(L547=PRINCIPAL!$L$147,VLOOKUP($AC$516,'Banco de Dados'!$B$4:$J$50,6,FALSE)*(1-(PRINCIPAL!$M$147/100)),IF(L547=PRINCIPAL!$N$147,VLOOKUP($AC$516,'Banco de Dados'!$B$4:$J$50,6,FALSE)*(1-(PRINCIPAL!$O$147/100)),VLOOKUP($AC$516,'Banco de Dados'!$B$4:$J$50,6,FALSE)))))))))),"")</f>
        <v/>
      </c>
      <c r="AC547" s="29" t="str">
        <f>IFERROR(AB547*(IFERROR(VLOOKUP($AC$516,'Banco de Dados'!$B$4:$J$50,4,FALSE),"ERRO")),"")</f>
        <v/>
      </c>
      <c r="AD547" s="29" t="str">
        <f t="shared" si="351"/>
        <v/>
      </c>
      <c r="AE547" s="103" t="str">
        <f>IFERROR(AD547*(C547*(PRINCIPAL!$G$147/100))*0.47*(44/12),"")</f>
        <v/>
      </c>
      <c r="AF547" s="111" t="str">
        <f t="shared" si="352"/>
        <v/>
      </c>
      <c r="AG547" s="30" t="str">
        <f>IFERROR(IF(AND(PRINCIPAL!$H$148&lt;&gt;"",OR(L547=PRINCIPAL!$I$148,L547=PRINCIPAL!$I$148+PRINCIPAL!$I$148,L547=PRINCIPAL!$I$148+PRINCIPAL!$I$148+PRINCIPAL!$I$148)),0,IF(AND(PRINCIPAL!$H$148&lt;&gt;"",L547=PRINCIPAL!$J$148),VLOOKUP($AH$516,'Banco de Dados'!$B$4:$J$50,8,FALSE)*PRINCIPAL!$H$148*(1-(PRINCIPAL!$K$148/100)),IF(AND(PRINCIPAL!$H$148&lt;&gt;"",L547=PRINCIPAL!$L$148),VLOOKUP($AH$516,'Banco de Dados'!$B$4:$J$50,8,FALSE)*PRINCIPAL!$H$148*(1-(PRINCIPAL!$M$148/100)),IF(AND(PRINCIPAL!$H$148&lt;&gt;"",L547=PRINCIPAL!$N$148),VLOOKUP($AH$516,'Banco de Dados'!$B$4:$J$50,8,FALSE)*PRINCIPAL!$H$148*(1-(PRINCIPAL!$O$148/100)),IF(PRINCIPAL!$H$148&lt;&gt;"",VLOOKUP($AH$516,'Banco de Dados'!$B$4:$J$50,8,FALSE)*PRINCIPAL!$H$148,IF(OR(L547=PRINCIPAL!$I$148,L547=PRINCIPAL!$I$148+PRINCIPAL!$I$148,L547=PRINCIPAL!$I$148+PRINCIPAL!$I$148+PRINCIPAL!$I$148),0,IF(L547=PRINCIPAL!$J$148,VLOOKUP($AH$516,'Banco de Dados'!$B$4:$J$50,6,FALSE)*(1-(PRINCIPAL!$K$148/100)),IF(L547=PRINCIPAL!$L$148,VLOOKUP($AH$516,'Banco de Dados'!$B$4:$J$50,6,FALSE)*(1-(PRINCIPAL!$M$148/100)),IF(L547=PRINCIPAL!$N$148,VLOOKUP($AH$516,'Banco de Dados'!$B$4:$J$50,6,FALSE)*(1-(PRINCIPAL!$O$148/100)),VLOOKUP($AH$516,'Banco de Dados'!$B$4:$J$50,6,FALSE)))))))))),"")</f>
        <v/>
      </c>
      <c r="AH547" s="29" t="str">
        <f>IFERROR(AG547*(IFERROR(VLOOKUP($AH$516,'Banco de Dados'!$B$4:$J$50,4,FALSE),"ERRO")),"")</f>
        <v/>
      </c>
      <c r="AI547" s="29" t="str">
        <f t="shared" si="353"/>
        <v/>
      </c>
      <c r="AJ547" s="103" t="str">
        <f>IFERROR(AI547*(C547*(PRINCIPAL!$G$148/100))*0.47*(44/12),"")</f>
        <v/>
      </c>
      <c r="AK547" s="111" t="str">
        <f t="shared" si="362"/>
        <v/>
      </c>
      <c r="AL547" s="30" t="str">
        <f>IFERROR(IF(AND(PRINCIPAL!$H$149&lt;&gt;"",OR(L547=PRINCIPAL!$I$149,L547=PRINCIPAL!$I$149+PRINCIPAL!$I$149,L547=PRINCIPAL!$I$149+PRINCIPAL!$I$149+PRINCIPAL!$I$149)),0,IF(AND(PRINCIPAL!$H$149&lt;&gt;"",L547=PRINCIPAL!$J$149),VLOOKUP($AM$516,'Banco de Dados'!$B$4:$J$50,8,FALSE)*PRINCIPAL!$H$149*(1-(PRINCIPAL!$K$149/100)),IF(AND(PRINCIPAL!$H$149&lt;&gt;"",L547=PRINCIPAL!$L$149),VLOOKUP($AM$516,'Banco de Dados'!$B$4:$J$50,8,FALSE)*PRINCIPAL!$H$149*(1-(PRINCIPAL!$M$149/100)),IF(AND(PRINCIPAL!$H$149&lt;&gt;"",L547=PRINCIPAL!$N$149),VLOOKUP($AM$516,'Banco de Dados'!$B$4:$J$50,8,FALSE)*PRINCIPAL!$H$149*(1-(PRINCIPAL!$O$149/100)),IF(PRINCIPAL!$H$149&lt;&gt;"",VLOOKUP($AM$516,'Banco de Dados'!$B$4:$J$50,8,FALSE)*PRINCIPAL!$H$149,IF(OR(L547=PRINCIPAL!$I$149,L547=PRINCIPAL!$I$149+PRINCIPAL!$I$149,L547=PRINCIPAL!$I$149+PRINCIPAL!$I$149+PRINCIPAL!$I$149),0,IF(L547=PRINCIPAL!$J$149,VLOOKUP($AM$516,'Banco de Dados'!$B$4:$J$50,6,FALSE)*(1-(PRINCIPAL!$K$149/100)),IF(L547=PRINCIPAL!$L$149,VLOOKUP($AM$516,'Banco de Dados'!$B$4:$J$50,6,FALSE)*(1-(PRINCIPAL!$M$149/100)),IF(L547=PRINCIPAL!$N$149,VLOOKUP($AM$516,'Banco de Dados'!$B$4:$J$50,6,FALSE)*(1-(PRINCIPAL!$O$149/100)),VLOOKUP($AM$516,'Banco de Dados'!$B$4:$J$50,6,FALSE)))))))))),"")</f>
        <v/>
      </c>
      <c r="AM547" s="29" t="str">
        <f>IFERROR(AL547*(IFERROR(VLOOKUP($AM$516,'Banco de Dados'!$B$4:$J$50,4,FALSE),"ERRO")),"")</f>
        <v/>
      </c>
      <c r="AN547" s="29" t="str">
        <f t="shared" si="354"/>
        <v/>
      </c>
      <c r="AO547" s="103" t="str">
        <f>IFERROR(AN547*(C547*(PRINCIPAL!$G$149/100))*0.47*(44/12),"")</f>
        <v/>
      </c>
      <c r="AP547" s="111" t="str">
        <f t="shared" si="355"/>
        <v/>
      </c>
      <c r="AQ547" s="30" t="str">
        <f>IFERROR(IF(AND(PRINCIPAL!$H$150&lt;&gt;"",OR(L547=PRINCIPAL!$I$150,L547=PRINCIPAL!$I$150+PRINCIPAL!$I$150,L547=PRINCIPAL!$I$150+PRINCIPAL!$I$150+PRINCIPAL!$I$150)),0,IF(AND(PRINCIPAL!$H$150&lt;&gt;"",L547=PRINCIPAL!$J$150),VLOOKUP($AR$516,'Banco de Dados'!$B$4:$J$50,8,FALSE)*PRINCIPAL!$H$150*(1-(PRINCIPAL!$K$150/100)),IF(AND(PRINCIPAL!$H$150&lt;&gt;"",L547=PRINCIPAL!$L$150),VLOOKUP($AR$516,'Banco de Dados'!$B$4:$J$50,8,FALSE)*PRINCIPAL!$H$150*(1-(PRINCIPAL!$M$150/100)),IF(AND(PRINCIPAL!$H$150&lt;&gt;"",L547=PRINCIPAL!$N$150),VLOOKUP($AR$516,'Banco de Dados'!$B$4:$J$50,8,FALSE)*PRINCIPAL!$H$150*(1-(PRINCIPAL!$O$150/100)),IF(PRINCIPAL!$H$150&lt;&gt;"",VLOOKUP($AR$516,'Banco de Dados'!$B$4:$J$50,8,FALSE)*PRINCIPAL!$H$150,IF(OR(L547=PRINCIPAL!$I$150,L547=PRINCIPAL!$I$150+PRINCIPAL!$I$150,L547=PRINCIPAL!$I$150+PRINCIPAL!$I$150+PRINCIPAL!$I$150),0,IF(L547=PRINCIPAL!$J$150,VLOOKUP($AR$516,'Banco de Dados'!$B$4:$J$50,6,FALSE)*(1-(PRINCIPAL!$K$150/100)),IF(L547=PRINCIPAL!$L$150,VLOOKUP($AR$516,'Banco de Dados'!$B$4:$J$50,6,FALSE)*(1-(PRINCIPAL!$M$150/100)),IF(L547=PRINCIPAL!$N$150,VLOOKUP($AR$516,'Banco de Dados'!$B$4:$J$50,6,FALSE)*(1-(PRINCIPAL!$O$150/100)),VLOOKUP($AR$516,'Banco de Dados'!$B$4:$J$50,6,FALSE)))))))))),"")</f>
        <v/>
      </c>
      <c r="AR547" s="29" t="str">
        <f>IFERROR(AQ547*(IFERROR(VLOOKUP($AR$516,'Banco de Dados'!$B$4:$J$50,4,FALSE),"ERRO")),"")</f>
        <v/>
      </c>
      <c r="AS547" s="29" t="str">
        <f t="shared" si="356"/>
        <v/>
      </c>
      <c r="AT547" s="103" t="str">
        <f>IFERROR(AS547*(C547*(PRINCIPAL!$G$150/100))*0.47*(44/12),"")</f>
        <v/>
      </c>
      <c r="AU547" s="111" t="str">
        <f t="shared" si="357"/>
        <v/>
      </c>
      <c r="AV547" s="30" t="str">
        <f>IFERROR(IF(AND(PRINCIPAL!$H$151&lt;&gt;"",OR(L547=PRINCIPAL!$I$151,L547=PRINCIPAL!$I$151+PRINCIPAL!$I$151,L547=PRINCIPAL!$I$151+PRINCIPAL!$I$151+PRINCIPAL!$I$151)),0,IF(AND(PRINCIPAL!$H$151&lt;&gt;"",L547=PRINCIPAL!$J$151),VLOOKUP($AW$516,'Banco de Dados'!$B$4:$J$50,8,FALSE)*PRINCIPAL!$H$151*(1-(PRINCIPAL!$K$151/100)),IF(AND(PRINCIPAL!$H$151&lt;&gt;"",L547=PRINCIPAL!$L$151),VLOOKUP($AW$516,'Banco de Dados'!$B$4:$J$50,8,FALSE)*PRINCIPAL!$H$151*(1-(PRINCIPAL!$M$151/100)),IF(AND(PRINCIPAL!$H$151&lt;&gt;"",L547=PRINCIPAL!$N$151),VLOOKUP($AW$516,'Banco de Dados'!$B$4:$J$50,8,FALSE)*PRINCIPAL!$H$151*(1-(PRINCIPAL!$O$151/100)),IF(PRINCIPAL!$H$151&lt;&gt;"",VLOOKUP($AW$516,'Banco de Dados'!$B$4:$J$50,8,FALSE)*PRINCIPAL!$H$151,IF(OR(L547=PRINCIPAL!$I$151,L547=PRINCIPAL!$I$151+PRINCIPAL!$I$151,L547=PRINCIPAL!$I$151+PRINCIPAL!$I$151+PRINCIPAL!$I$151),0,IF(L547=PRINCIPAL!$J$151,VLOOKUP($AW$516,'Banco de Dados'!$B$4:$J$50,6,FALSE)*(1-(PRINCIPAL!$K$151/100)),IF(L547=PRINCIPAL!$L$151,VLOOKUP($AW$516,'Banco de Dados'!$B$4:$J$50,6,FALSE)*(1-(PRINCIPAL!$M$151/100)),IF(L547=PRINCIPAL!$N$151,VLOOKUP($AW$516,'Banco de Dados'!$B$4:$J$50,6,FALSE)*(1-(PRINCIPAL!$O$151/100)),VLOOKUP($AW$516,'Banco de Dados'!$B$4:$J$50,6,FALSE)))))))))),"")</f>
        <v/>
      </c>
      <c r="AW547" s="29" t="str">
        <f>IFERROR(AV547*(IFERROR(VLOOKUP($AW$516,'Banco de Dados'!$B$4:$J$50,4,FALSE),"ERRO")),"")</f>
        <v/>
      </c>
      <c r="AX547" s="29" t="str">
        <f t="shared" si="358"/>
        <v/>
      </c>
      <c r="AY547" s="103" t="str">
        <f>IFERROR(AX547*(C547*(PRINCIPAL!$G$151/100))*0.47*(44/12),"")</f>
        <v/>
      </c>
      <c r="AZ547" s="111" t="str">
        <f t="shared" si="363"/>
        <v/>
      </c>
      <c r="BA547" s="30" t="str">
        <f>IFERROR(IF(AND(PRINCIPAL!$H$152&lt;&gt;"",OR(L547=PRINCIPAL!$I$152,L547=PRINCIPAL!$I$152+PRINCIPAL!$I$152,L547=PRINCIPAL!$I$152+PRINCIPAL!$I$152+PRINCIPAL!$I$152)),0,IF(AND(PRINCIPAL!$H$152&lt;&gt;"",L547=PRINCIPAL!$J$152),VLOOKUP($BB$516,'Banco de Dados'!$B$4:$J$50,8,FALSE)*PRINCIPAL!$H$152*(1-(PRINCIPAL!$K$152/100)),IF(AND(PRINCIPAL!$H$152&lt;&gt;"",L547=PRINCIPAL!$L$152),VLOOKUP($BB$516,'Banco de Dados'!$B$4:$J$50,8,FALSE)*PRINCIPAL!$H$152*(1-(PRINCIPAL!$M$152/100)),IF(AND(PRINCIPAL!$H$152&lt;&gt;"",L547=PRINCIPAL!$N$152),VLOOKUP($BB$516,'Banco de Dados'!$B$4:$J$50,8,FALSE)*PRINCIPAL!$H$152*(1-(PRINCIPAL!$O$152/100)),IF(PRINCIPAL!$H$152&lt;&gt;"",VLOOKUP($BB$516,'Banco de Dados'!$B$4:$J$50,8,FALSE)*PRINCIPAL!$H$152,IF(OR(L547=PRINCIPAL!$I$152,L547=PRINCIPAL!$I$152+PRINCIPAL!$I$152,L547=PRINCIPAL!$I$152+PRINCIPAL!$I$152+PRINCIPAL!$I$152),0,IF(L547=PRINCIPAL!$J$152,VLOOKUP($BB$516,'Banco de Dados'!$B$4:$J$50,6,FALSE)*(1-(PRINCIPAL!$K$152/100)),IF(L547=PRINCIPAL!$L$152,VLOOKUP($BB$516,'Banco de Dados'!$B$4:$J$50,6,FALSE)*(1-(PRINCIPAL!$M$152/100)),IF(L547=PRINCIPAL!$N$152,VLOOKUP($BB$516,'Banco de Dados'!$B$4:$J$50,6,FALSE)*(1-(PRINCIPAL!$O$152/100)),VLOOKUP($BB$516,'Banco de Dados'!$B$4:$J$50,6,FALSE)))))))))),"")</f>
        <v/>
      </c>
      <c r="BB547" s="29" t="str">
        <f>IFERROR(BA547*(IFERROR(VLOOKUP($BB$516,'Banco de Dados'!$B$4:$J$50,4,FALSE),"ERRO")),"")</f>
        <v/>
      </c>
      <c r="BC547" s="29" t="str">
        <f t="shared" si="364"/>
        <v/>
      </c>
      <c r="BD547" s="103" t="str">
        <f>IFERROR(BC547*(C547*(PRINCIPAL!$G$152/100))*0.47*(44/12),"")</f>
        <v/>
      </c>
      <c r="BE547" s="111" t="str">
        <f t="shared" si="343"/>
        <v/>
      </c>
      <c r="BF547" s="30" t="str">
        <f>IFERROR(IF(AND(PRINCIPAL!$H$153&lt;&gt;"",OR(L547=PRINCIPAL!$I$153,L547=PRINCIPAL!$I$153+PRINCIPAL!$I$153,L547=PRINCIPAL!$I$153+PRINCIPAL!$I$153+PRINCIPAL!$I$153)),0,IF(AND(PRINCIPAL!$H$153&lt;&gt;"",L547=PRINCIPAL!$J$153),VLOOKUP($BG$516,'Banco de Dados'!$B$4:$J$50,8,FALSE)*PRINCIPAL!$H$153*(1-(PRINCIPAL!$K$153/100)),IF(AND(PRINCIPAL!$H$153&lt;&gt;"",L547=PRINCIPAL!$L$153),VLOOKUP($BG$516,'Banco de Dados'!$B$4:$J$50,8,FALSE)*PRINCIPAL!$H$153*(1-(PRINCIPAL!$M$153/100)),IF(AND(PRINCIPAL!$H$153&lt;&gt;"",L547=PRINCIPAL!$N$153),VLOOKUP($BG$516,'Banco de Dados'!$B$4:$J$50,8,FALSE)*PRINCIPAL!$H$153*(1-(PRINCIPAL!$O$153/100)),IF(PRINCIPAL!$H$153&lt;&gt;"",VLOOKUP($BG$516,'Banco de Dados'!$B$4:$J$50,8,FALSE)*PRINCIPAL!$H$153,IF(OR(L547=PRINCIPAL!$I$153,L547=PRINCIPAL!$I$153+PRINCIPAL!$I$153,L547=PRINCIPAL!$I$153+PRINCIPAL!$I$153+PRINCIPAL!$I$153),0,IF(L547=PRINCIPAL!$J$153,VLOOKUP($BG$516,'Banco de Dados'!$B$4:$J$50,6,FALSE)*(1-(PRINCIPAL!$K$153/100)),IF(L547=PRINCIPAL!$L$153,VLOOKUP($BG$516,'Banco de Dados'!$B$4:$J$50,6,FALSE)*(1-(PRINCIPAL!$M$153/100)),IF(L547=PRINCIPAL!$N$153,VLOOKUP($BG$516,'Banco de Dados'!$B$4:$J$50,6,FALSE)*(1-(PRINCIPAL!$O$153/100)),VLOOKUP($BG$516,'Banco de Dados'!$B$4:$J$50,6,FALSE)))))))))),"")</f>
        <v/>
      </c>
      <c r="BG547" s="29" t="str">
        <f>IFERROR(BF547*(IFERROR(VLOOKUP($BG$516,'Banco de Dados'!$B$4:$J$50,4,FALSE),"ERRO")),"")</f>
        <v/>
      </c>
      <c r="BH547" s="29" t="str">
        <f t="shared" si="359"/>
        <v/>
      </c>
      <c r="BI547" s="103" t="str">
        <f>IFERROR(BH547*(C547*(PRINCIPAL!$G$153/100))*0.47*(44/12),"")</f>
        <v/>
      </c>
      <c r="BJ547" s="102" t="str">
        <f t="shared" si="344"/>
        <v/>
      </c>
    </row>
    <row r="548" spans="2:62" ht="12.75" customHeight="1" x14ac:dyDescent="0.3">
      <c r="B548" s="326">
        <f t="shared" si="345"/>
        <v>2050</v>
      </c>
      <c r="C548" s="340"/>
      <c r="D548" s="1"/>
      <c r="E548" s="116">
        <v>30</v>
      </c>
      <c r="F548" s="24" t="str">
        <f>IFERROR(VLOOKUP($G$516,'Banco de Dados'!$B$4:$J$50,6,FALSE),"")</f>
        <v/>
      </c>
      <c r="G548" s="25" t="str">
        <f>IFERROR(F548*(IFERROR(VLOOKUP($G$516,'Banco de Dados'!$B$4:$J$50,4,FALSE),"ERRO")),"")</f>
        <v/>
      </c>
      <c r="H548" s="25" t="str">
        <f t="shared" si="346"/>
        <v/>
      </c>
      <c r="I548" s="103" t="str">
        <f t="shared" si="347"/>
        <v/>
      </c>
      <c r="J548" s="117" t="str">
        <f t="shared" si="348"/>
        <v/>
      </c>
      <c r="K548" s="1"/>
      <c r="L548" s="91">
        <v>30</v>
      </c>
      <c r="M548" s="24" t="str">
        <f>IFERROR(IF(AND(PRINCIPAL!$H$144&lt;&gt;"",OR(L548=PRINCIPAL!$I$144,L548=PRINCIPAL!$I$144+PRINCIPAL!$I$144,L548=PRINCIPAL!$I$144+PRINCIPAL!$I$144+PRINCIPAL!$I$144)),0,IF(AND(PRINCIPAL!$H$144&lt;&gt;"",L548=PRINCIPAL!$J$144),VLOOKUP($N$516,'Banco de Dados'!$B$4:$J$50,8,FALSE)*PRINCIPAL!$H$144*(1-(PRINCIPAL!$K$144/100)),IF(AND(PRINCIPAL!$H$144&lt;&gt;"",L548=PRINCIPAL!$L$144),VLOOKUP($N$516,'Banco de Dados'!$B$4:$J$50,8,FALSE)*PRINCIPAL!$H$144*(1-(PRINCIPAL!$M$144/100)),IF(AND(PRINCIPAL!$H$144&lt;&gt;"",L548=PRINCIPAL!$N$144),VLOOKUP($N$516,'Banco de Dados'!$B$4:$J$50,8,FALSE)*PRINCIPAL!$H$144*(1-(PRINCIPAL!$O$144/100)),IF(PRINCIPAL!$H$144&lt;&gt;"",VLOOKUP($N$516,'Banco de Dados'!$B$4:$J$50,8,FALSE)*PRINCIPAL!$H$144,IF(OR(L548=PRINCIPAL!$I$144,L548=PRINCIPAL!$I$144+PRINCIPAL!$I$144,L548=PRINCIPAL!$I$144+PRINCIPAL!$I$144+PRINCIPAL!$I$144),0,IF(L548=PRINCIPAL!$J$144,VLOOKUP($N$516,'Banco de Dados'!$B$4:$J$50,6,FALSE)*(1-(PRINCIPAL!$K$144/100)),IF(L548=PRINCIPAL!$L$144,VLOOKUP($N$516,'Banco de Dados'!$B$4:$J$50,6,FALSE)*(1-(PRINCIPAL!$M$144/100)),IF(L548=PRINCIPAL!$N$144,VLOOKUP($N$516,'Banco de Dados'!$B$4:$J$50,6,FALSE)*(1-(PRINCIPAL!$O$144/100)),VLOOKUP($N$516,'Banco de Dados'!$B$4:$J$50,6,FALSE)))))))))),"")</f>
        <v/>
      </c>
      <c r="N548" s="25" t="str">
        <f>IFERROR(M548*(IFERROR(VLOOKUP($N$516,'Banco de Dados'!$B$4:$J$50,4,FALSE),"ERRO")),"")</f>
        <v/>
      </c>
      <c r="O548" s="25" t="str">
        <f t="shared" si="367"/>
        <v/>
      </c>
      <c r="P548" s="103" t="str">
        <f>IFERROR(O548*(C548*(PRINCIPAL!$G$144/100))*0.47*(44/12),"")</f>
        <v/>
      </c>
      <c r="Q548" s="107" t="str">
        <f t="shared" si="369"/>
        <v/>
      </c>
      <c r="R548" s="29" t="str">
        <f>IFERROR(IF(AND(PRINCIPAL!$H$145&lt;&gt;"",OR(L548=PRINCIPAL!$I$145,L548=PRINCIPAL!$I$145+PRINCIPAL!$I$145,L548=PRINCIPAL!$I$145+PRINCIPAL!$I$145+PRINCIPAL!$I$145)),0,IF(AND(PRINCIPAL!$H$145&lt;&gt;"",L548=PRINCIPAL!$J$145),VLOOKUP($S$516,'Banco de Dados'!$B$4:$J$50,8,FALSE)*PRINCIPAL!$H$145*(1-(PRINCIPAL!$K$145/100)),IF(AND(PRINCIPAL!$H$145&lt;&gt;"",L548=PRINCIPAL!$L$145),VLOOKUP($S$516,'Banco de Dados'!$B$4:$J$50,8,FALSE)*PRINCIPAL!$H$145*(1-(PRINCIPAL!$M$145/100)),IF(AND(PRINCIPAL!$H$145&lt;&gt;"",L548=PRINCIPAL!$N$145),VLOOKUP($S$516,'Banco de Dados'!$B$4:$J$50,8,FALSE)*PRINCIPAL!$H$145*(1-(PRINCIPAL!$O$145/100)),IF(PRINCIPAL!$H$145&lt;&gt;"",VLOOKUP($S$516,'Banco de Dados'!$B$4:$J$50,8,FALSE)*PRINCIPAL!$H$145,IF(OR(L548=PRINCIPAL!$I$145,L548=PRINCIPAL!$I$145+PRINCIPAL!$I$145,L548=PRINCIPAL!$I$145+PRINCIPAL!$I$145+PRINCIPAL!$I$145),0,IF(L548=PRINCIPAL!$J$145,VLOOKUP($S$516,'Banco de Dados'!$B$4:$J$50,6,FALSE)*(1-(PRINCIPAL!$K$145/100)),IF(L548=PRINCIPAL!$L$145,VLOOKUP($S$516,'Banco de Dados'!$B$4:$J$50,6,FALSE)*(1-(PRINCIPAL!$M$145/100)),IF(L548=PRINCIPAL!$N$145,VLOOKUP($S$516,'Banco de Dados'!$B$4:$J$50,6,FALSE)*(1-(PRINCIPAL!$O$145/100)),VLOOKUP($S$516,'Banco de Dados'!$B$4:$J$50,6,FALSE)))))))))),"")</f>
        <v/>
      </c>
      <c r="S548" s="29" t="str">
        <f>IFERROR(R548*(IFERROR(VLOOKUP($S$516,'Banco de Dados'!$B$4:$J$50,4,FALSE),"ERRO")),"")</f>
        <v/>
      </c>
      <c r="T548" s="29" t="str">
        <f t="shared" si="366"/>
        <v/>
      </c>
      <c r="U548" s="103" t="str">
        <f>IFERROR(T548*(C548*(PRINCIPAL!$G$145/100))*0.47*(44/12),"")</f>
        <v/>
      </c>
      <c r="V548" s="103" t="str">
        <f t="shared" si="342"/>
        <v/>
      </c>
      <c r="W548" s="30" t="str">
        <f>IFERROR(IF(AND(PRINCIPAL!$H$146&lt;&gt;"",OR(L548=PRINCIPAL!$I$146,L548=PRINCIPAL!$I$146+PRINCIPAL!$I$146,L548=PRINCIPAL!$I$146+PRINCIPAL!$I$146+PRINCIPAL!$I$146)),0,IF(AND(PRINCIPAL!$H$146&lt;&gt;"",L548=PRINCIPAL!$J$146),VLOOKUP($X$516,'Banco de Dados'!$B$4:$J$50,8,FALSE)*PRINCIPAL!$H$146*(1-(PRINCIPAL!$K$146/100)),IF(AND(PRINCIPAL!$H$146&lt;&gt;"",L548=PRINCIPAL!$L$146),VLOOKUP($X$516,'Banco de Dados'!$B$4:$J$50,8,FALSE)*PRINCIPAL!$H$146*(1-(PRINCIPAL!$M$146/100)),IF(AND(PRINCIPAL!$H$146&lt;&gt;"",L548=PRINCIPAL!$N$146),VLOOKUP($X$516,'Banco de Dados'!$B$4:$J$50,8,FALSE)*PRINCIPAL!$H$146*(1-(PRINCIPAL!$O$146/100)),IF(PRINCIPAL!$H$146&lt;&gt;"",VLOOKUP($X$516,'Banco de Dados'!$B$4:$J$50,8,FALSE)*PRINCIPAL!$H$146,IF(OR(L548=PRINCIPAL!$I$146,L548=PRINCIPAL!$I$146+PRINCIPAL!$I$146,L548=PRINCIPAL!$I$146+PRINCIPAL!$I$146+PRINCIPAL!$I$146),0,IF(L548=PRINCIPAL!$J$146,VLOOKUP($X$516,'Banco de Dados'!$B$4:$J$50,6,FALSE)*(1-(PRINCIPAL!$K$146/100)),IF(L548=PRINCIPAL!$L$146,VLOOKUP($X$516,'Banco de Dados'!$B$4:$J$50,6,FALSE)*(1-(PRINCIPAL!$M$146/100)),IF(L548=PRINCIPAL!$N$146,VLOOKUP($X$516,'Banco de Dados'!$B$4:$J$50,6,FALSE)*(1-(PRINCIPAL!$O$146/100)),VLOOKUP($X$516,'Banco de Dados'!$B$4:$J$50,6,FALSE)))))))))),"")</f>
        <v/>
      </c>
      <c r="X548" s="29" t="str">
        <f>IFERROR(W548*(IFERROR(VLOOKUP($X$516,'Banco de Dados'!$B$4:$J$50,4,FALSE),"ERRO")),"")</f>
        <v/>
      </c>
      <c r="Y548" s="29" t="str">
        <f t="shared" si="360"/>
        <v/>
      </c>
      <c r="Z548" s="103" t="str">
        <f>IFERROR(Y548*(C548*(PRINCIPAL!$G$146/100))*0.47*(44/12),"")</f>
        <v/>
      </c>
      <c r="AA548" s="111" t="str">
        <f t="shared" si="361"/>
        <v/>
      </c>
      <c r="AB548" s="30" t="str">
        <f>IFERROR(IF(AND(PRINCIPAL!$H$147&lt;&gt;"",OR(L548=PRINCIPAL!$I$147,L548=PRINCIPAL!$I$147+PRINCIPAL!$I$147,L548=PRINCIPAL!$I$147+PRINCIPAL!$I$147+PRINCIPAL!$I$147)),0,IF(AND(PRINCIPAL!$H$147&lt;&gt;"",L548=PRINCIPAL!$J$147),VLOOKUP($AC$516,'Banco de Dados'!$B$4:$J$50,8,FALSE)*PRINCIPAL!$H$147*(1-(PRINCIPAL!$K$147/100)),IF(AND(PRINCIPAL!$H$147&lt;&gt;"",L548=PRINCIPAL!$L$147),VLOOKUP($AC$516,'Banco de Dados'!$B$4:$J$50,8,FALSE)*PRINCIPAL!$H$147*(1-(PRINCIPAL!$M$147/100)),IF(AND(PRINCIPAL!$H$147&lt;&gt;"",L548=PRINCIPAL!$N$147),VLOOKUP($AC$516,'Banco de Dados'!$B$4:$J$50,8,FALSE)*PRINCIPAL!$H$147*(1-(PRINCIPAL!$O$147/100)),IF(PRINCIPAL!$H$147&lt;&gt;"",VLOOKUP($AC$516,'Banco de Dados'!$B$4:$J$50,8,FALSE)*PRINCIPAL!$H$147,IF(OR(L548=PRINCIPAL!$I$147,L548=PRINCIPAL!$I$147+PRINCIPAL!$I$147,L548=PRINCIPAL!$I$147+PRINCIPAL!$I$147+PRINCIPAL!$I$147),0,IF(L548=PRINCIPAL!$J$147,VLOOKUP($AC$516,'Banco de Dados'!$B$4:$J$50,6,FALSE)*(1-(PRINCIPAL!$K$147/100)),IF(L548=PRINCIPAL!$L$147,VLOOKUP($AC$516,'Banco de Dados'!$B$4:$J$50,6,FALSE)*(1-(PRINCIPAL!$M$147/100)),IF(L548=PRINCIPAL!$N$147,VLOOKUP($AC$516,'Banco de Dados'!$B$4:$J$50,6,FALSE)*(1-(PRINCIPAL!$O$147/100)),VLOOKUP($AC$516,'Banco de Dados'!$B$4:$J$50,6,FALSE)))))))))),"")</f>
        <v/>
      </c>
      <c r="AC548" s="29" t="str">
        <f>IFERROR(AB548*(IFERROR(VLOOKUP($AC$516,'Banco de Dados'!$B$4:$J$50,4,FALSE),"ERRO")),"")</f>
        <v/>
      </c>
      <c r="AD548" s="29" t="str">
        <f t="shared" si="351"/>
        <v/>
      </c>
      <c r="AE548" s="103" t="str">
        <f>IFERROR(AD548*(C548*(PRINCIPAL!$G$147/100))*0.47*(44/12),"")</f>
        <v/>
      </c>
      <c r="AF548" s="111" t="str">
        <f t="shared" si="352"/>
        <v/>
      </c>
      <c r="AG548" s="30" t="str">
        <f>IFERROR(IF(AND(PRINCIPAL!$H$148&lt;&gt;"",OR(L548=PRINCIPAL!$I$148,L548=PRINCIPAL!$I$148+PRINCIPAL!$I$148,L548=PRINCIPAL!$I$148+PRINCIPAL!$I$148+PRINCIPAL!$I$148)),0,IF(AND(PRINCIPAL!$H$148&lt;&gt;"",L548=PRINCIPAL!$J$148),VLOOKUP($AH$516,'Banco de Dados'!$B$4:$J$50,8,FALSE)*PRINCIPAL!$H$148*(1-(PRINCIPAL!$K$148/100)),IF(AND(PRINCIPAL!$H$148&lt;&gt;"",L548=PRINCIPAL!$L$148),VLOOKUP($AH$516,'Banco de Dados'!$B$4:$J$50,8,FALSE)*PRINCIPAL!$H$148*(1-(PRINCIPAL!$M$148/100)),IF(AND(PRINCIPAL!$H$148&lt;&gt;"",L548=PRINCIPAL!$N$148),VLOOKUP($AH$516,'Banco de Dados'!$B$4:$J$50,8,FALSE)*PRINCIPAL!$H$148*(1-(PRINCIPAL!$O$148/100)),IF(PRINCIPAL!$H$148&lt;&gt;"",VLOOKUP($AH$516,'Banco de Dados'!$B$4:$J$50,8,FALSE)*PRINCIPAL!$H$148,IF(OR(L548=PRINCIPAL!$I$148,L548=PRINCIPAL!$I$148+PRINCIPAL!$I$148,L548=PRINCIPAL!$I$148+PRINCIPAL!$I$148+PRINCIPAL!$I$148),0,IF(L548=PRINCIPAL!$J$148,VLOOKUP($AH$516,'Banco de Dados'!$B$4:$J$50,6,FALSE)*(1-(PRINCIPAL!$K$148/100)),IF(L548=PRINCIPAL!$L$148,VLOOKUP($AH$516,'Banco de Dados'!$B$4:$J$50,6,FALSE)*(1-(PRINCIPAL!$M$148/100)),IF(L548=PRINCIPAL!$N$148,VLOOKUP($AH$516,'Banco de Dados'!$B$4:$J$50,6,FALSE)*(1-(PRINCIPAL!$O$148/100)),VLOOKUP($AH$516,'Banco de Dados'!$B$4:$J$50,6,FALSE)))))))))),"")</f>
        <v/>
      </c>
      <c r="AH548" s="29" t="str">
        <f>IFERROR(AG548*(IFERROR(VLOOKUP($AH$516,'Banco de Dados'!$B$4:$J$50,4,FALSE),"ERRO")),"")</f>
        <v/>
      </c>
      <c r="AI548" s="29" t="str">
        <f t="shared" si="353"/>
        <v/>
      </c>
      <c r="AJ548" s="103" t="str">
        <f>IFERROR(AI548*(C548*(PRINCIPAL!$G$148/100))*0.47*(44/12),"")</f>
        <v/>
      </c>
      <c r="AK548" s="111" t="str">
        <f t="shared" si="362"/>
        <v/>
      </c>
      <c r="AL548" s="30" t="str">
        <f>IFERROR(IF(AND(PRINCIPAL!$H$149&lt;&gt;"",OR(L548=PRINCIPAL!$I$149,L548=PRINCIPAL!$I$149+PRINCIPAL!$I$149,L548=PRINCIPAL!$I$149+PRINCIPAL!$I$149+PRINCIPAL!$I$149)),0,IF(AND(PRINCIPAL!$H$149&lt;&gt;"",L548=PRINCIPAL!$J$149),VLOOKUP($AM$516,'Banco de Dados'!$B$4:$J$50,8,FALSE)*PRINCIPAL!$H$149*(1-(PRINCIPAL!$K$149/100)),IF(AND(PRINCIPAL!$H$149&lt;&gt;"",L548=PRINCIPAL!$L$149),VLOOKUP($AM$516,'Banco de Dados'!$B$4:$J$50,8,FALSE)*PRINCIPAL!$H$149*(1-(PRINCIPAL!$M$149/100)),IF(AND(PRINCIPAL!$H$149&lt;&gt;"",L548=PRINCIPAL!$N$149),VLOOKUP($AM$516,'Banco de Dados'!$B$4:$J$50,8,FALSE)*PRINCIPAL!$H$149*(1-(PRINCIPAL!$O$149/100)),IF(PRINCIPAL!$H$149&lt;&gt;"",VLOOKUP($AM$516,'Banco de Dados'!$B$4:$J$50,8,FALSE)*PRINCIPAL!$H$149,IF(OR(L548=PRINCIPAL!$I$149,L548=PRINCIPAL!$I$149+PRINCIPAL!$I$149,L548=PRINCIPAL!$I$149+PRINCIPAL!$I$149+PRINCIPAL!$I$149),0,IF(L548=PRINCIPAL!$J$149,VLOOKUP($AM$516,'Banco de Dados'!$B$4:$J$50,6,FALSE)*(1-(PRINCIPAL!$K$149/100)),IF(L548=PRINCIPAL!$L$149,VLOOKUP($AM$516,'Banco de Dados'!$B$4:$J$50,6,FALSE)*(1-(PRINCIPAL!$M$149/100)),IF(L548=PRINCIPAL!$N$149,VLOOKUP($AM$516,'Banco de Dados'!$B$4:$J$50,6,FALSE)*(1-(PRINCIPAL!$O$149/100)),VLOOKUP($AM$516,'Banco de Dados'!$B$4:$J$50,6,FALSE)))))))))),"")</f>
        <v/>
      </c>
      <c r="AM548" s="29" t="str">
        <f>IFERROR(AL548*(IFERROR(VLOOKUP($AM$516,'Banco de Dados'!$B$4:$J$50,4,FALSE),"ERRO")),"")</f>
        <v/>
      </c>
      <c r="AN548" s="29" t="str">
        <f t="shared" si="354"/>
        <v/>
      </c>
      <c r="AO548" s="103" t="str">
        <f>IFERROR(AN548*(C548*(PRINCIPAL!$G$149/100))*0.47*(44/12),"")</f>
        <v/>
      </c>
      <c r="AP548" s="111" t="str">
        <f t="shared" si="355"/>
        <v/>
      </c>
      <c r="AQ548" s="30" t="str">
        <f>IFERROR(IF(AND(PRINCIPAL!$H$150&lt;&gt;"",OR(L548=PRINCIPAL!$I$150,L548=PRINCIPAL!$I$150+PRINCIPAL!$I$150,L548=PRINCIPAL!$I$150+PRINCIPAL!$I$150+PRINCIPAL!$I$150)),0,IF(AND(PRINCIPAL!$H$150&lt;&gt;"",L548=PRINCIPAL!$J$150),VLOOKUP($AR$516,'Banco de Dados'!$B$4:$J$50,8,FALSE)*PRINCIPAL!$H$150*(1-(PRINCIPAL!$K$150/100)),IF(AND(PRINCIPAL!$H$150&lt;&gt;"",L548=PRINCIPAL!$L$150),VLOOKUP($AR$516,'Banco de Dados'!$B$4:$J$50,8,FALSE)*PRINCIPAL!$H$150*(1-(PRINCIPAL!$M$150/100)),IF(AND(PRINCIPAL!$H$150&lt;&gt;"",L548=PRINCIPAL!$N$150),VLOOKUP($AR$516,'Banco de Dados'!$B$4:$J$50,8,FALSE)*PRINCIPAL!$H$150*(1-(PRINCIPAL!$O$150/100)),IF(PRINCIPAL!$H$150&lt;&gt;"",VLOOKUP($AR$516,'Banco de Dados'!$B$4:$J$50,8,FALSE)*PRINCIPAL!$H$150,IF(OR(L548=PRINCIPAL!$I$150,L548=PRINCIPAL!$I$150+PRINCIPAL!$I$150,L548=PRINCIPAL!$I$150+PRINCIPAL!$I$150+PRINCIPAL!$I$150),0,IF(L548=PRINCIPAL!$J$150,VLOOKUP($AR$516,'Banco de Dados'!$B$4:$J$50,6,FALSE)*(1-(PRINCIPAL!$K$150/100)),IF(L548=PRINCIPAL!$L$150,VLOOKUP($AR$516,'Banco de Dados'!$B$4:$J$50,6,FALSE)*(1-(PRINCIPAL!$M$150/100)),IF(L548=PRINCIPAL!$N$150,VLOOKUP($AR$516,'Banco de Dados'!$B$4:$J$50,6,FALSE)*(1-(PRINCIPAL!$O$150/100)),VLOOKUP($AR$516,'Banco de Dados'!$B$4:$J$50,6,FALSE)))))))))),"")</f>
        <v/>
      </c>
      <c r="AR548" s="29" t="str">
        <f>IFERROR(AQ548*(IFERROR(VLOOKUP($AR$516,'Banco de Dados'!$B$4:$J$50,4,FALSE),"ERRO")),"")</f>
        <v/>
      </c>
      <c r="AS548" s="29" t="str">
        <f t="shared" si="356"/>
        <v/>
      </c>
      <c r="AT548" s="103" t="str">
        <f>IFERROR(AS548*(C548*(PRINCIPAL!$G$150/100))*0.47*(44/12),"")</f>
        <v/>
      </c>
      <c r="AU548" s="111" t="str">
        <f t="shared" si="357"/>
        <v/>
      </c>
      <c r="AV548" s="30" t="str">
        <f>IFERROR(IF(AND(PRINCIPAL!$H$151&lt;&gt;"",OR(L548=PRINCIPAL!$I$151,L548=PRINCIPAL!$I$151+PRINCIPAL!$I$151,L548=PRINCIPAL!$I$151+PRINCIPAL!$I$151+PRINCIPAL!$I$151)),0,IF(AND(PRINCIPAL!$H$151&lt;&gt;"",L548=PRINCIPAL!$J$151),VLOOKUP($AW$516,'Banco de Dados'!$B$4:$J$50,8,FALSE)*PRINCIPAL!$H$151*(1-(PRINCIPAL!$K$151/100)),IF(AND(PRINCIPAL!$H$151&lt;&gt;"",L548=PRINCIPAL!$L$151),VLOOKUP($AW$516,'Banco de Dados'!$B$4:$J$50,8,FALSE)*PRINCIPAL!$H$151*(1-(PRINCIPAL!$M$151/100)),IF(AND(PRINCIPAL!$H$151&lt;&gt;"",L548=PRINCIPAL!$N$151),VLOOKUP($AW$516,'Banco de Dados'!$B$4:$J$50,8,FALSE)*PRINCIPAL!$H$151*(1-(PRINCIPAL!$O$151/100)),IF(PRINCIPAL!$H$151&lt;&gt;"",VLOOKUP($AW$516,'Banco de Dados'!$B$4:$J$50,8,FALSE)*PRINCIPAL!$H$151,IF(OR(L548=PRINCIPAL!$I$151,L548=PRINCIPAL!$I$151+PRINCIPAL!$I$151,L548=PRINCIPAL!$I$151+PRINCIPAL!$I$151+PRINCIPAL!$I$151),0,IF(L548=PRINCIPAL!$J$151,VLOOKUP($AW$516,'Banco de Dados'!$B$4:$J$50,6,FALSE)*(1-(PRINCIPAL!$K$151/100)),IF(L548=PRINCIPAL!$L$151,VLOOKUP($AW$516,'Banco de Dados'!$B$4:$J$50,6,FALSE)*(1-(PRINCIPAL!$M$151/100)),IF(L548=PRINCIPAL!$N$151,VLOOKUP($AW$516,'Banco de Dados'!$B$4:$J$50,6,FALSE)*(1-(PRINCIPAL!$O$151/100)),VLOOKUP($AW$516,'Banco de Dados'!$B$4:$J$50,6,FALSE)))))))))),"")</f>
        <v/>
      </c>
      <c r="AW548" s="29" t="str">
        <f>IFERROR(AV548*(IFERROR(VLOOKUP($AW$516,'Banco de Dados'!$B$4:$J$50,4,FALSE),"ERRO")),"")</f>
        <v/>
      </c>
      <c r="AX548" s="29" t="str">
        <f t="shared" si="358"/>
        <v/>
      </c>
      <c r="AY548" s="103" t="str">
        <f>IFERROR(AX548*(C548*(PRINCIPAL!$G$151/100))*0.47*(44/12),"")</f>
        <v/>
      </c>
      <c r="AZ548" s="111" t="str">
        <f t="shared" si="363"/>
        <v/>
      </c>
      <c r="BA548" s="30" t="str">
        <f>IFERROR(IF(AND(PRINCIPAL!$H$152&lt;&gt;"",OR(L548=PRINCIPAL!$I$152,L548=PRINCIPAL!$I$152+PRINCIPAL!$I$152,L548=PRINCIPAL!$I$152+PRINCIPAL!$I$152+PRINCIPAL!$I$152)),0,IF(AND(PRINCIPAL!$H$152&lt;&gt;"",L548=PRINCIPAL!$J$152),VLOOKUP($BB$516,'Banco de Dados'!$B$4:$J$50,8,FALSE)*PRINCIPAL!$H$152*(1-(PRINCIPAL!$K$152/100)),IF(AND(PRINCIPAL!$H$152&lt;&gt;"",L548=PRINCIPAL!$L$152),VLOOKUP($BB$516,'Banco de Dados'!$B$4:$J$50,8,FALSE)*PRINCIPAL!$H$152*(1-(PRINCIPAL!$M$152/100)),IF(AND(PRINCIPAL!$H$152&lt;&gt;"",L548=PRINCIPAL!$N$152),VLOOKUP($BB$516,'Banco de Dados'!$B$4:$J$50,8,FALSE)*PRINCIPAL!$H$152*(1-(PRINCIPAL!$O$152/100)),IF(PRINCIPAL!$H$152&lt;&gt;"",VLOOKUP($BB$516,'Banco de Dados'!$B$4:$J$50,8,FALSE)*PRINCIPAL!$H$152,IF(OR(L548=PRINCIPAL!$I$152,L548=PRINCIPAL!$I$152+PRINCIPAL!$I$152,L548=PRINCIPAL!$I$152+PRINCIPAL!$I$152+PRINCIPAL!$I$152),0,IF(L548=PRINCIPAL!$J$152,VLOOKUP($BB$516,'Banco de Dados'!$B$4:$J$50,6,FALSE)*(1-(PRINCIPAL!$K$152/100)),IF(L548=PRINCIPAL!$L$152,VLOOKUP($BB$516,'Banco de Dados'!$B$4:$J$50,6,FALSE)*(1-(PRINCIPAL!$M$152/100)),IF(L548=PRINCIPAL!$N$152,VLOOKUP($BB$516,'Banco de Dados'!$B$4:$J$50,6,FALSE)*(1-(PRINCIPAL!$O$152/100)),VLOOKUP($BB$516,'Banco de Dados'!$B$4:$J$50,6,FALSE)))))))))),"")</f>
        <v/>
      </c>
      <c r="BB548" s="29" t="str">
        <f>IFERROR(BA548*(IFERROR(VLOOKUP($BB$516,'Banco de Dados'!$B$4:$J$50,4,FALSE),"ERRO")),"")</f>
        <v/>
      </c>
      <c r="BC548" s="29" t="str">
        <f t="shared" si="364"/>
        <v/>
      </c>
      <c r="BD548" s="103" t="str">
        <f>IFERROR(BC548*(C548*(PRINCIPAL!$G$152/100))*0.47*(44/12),"")</f>
        <v/>
      </c>
      <c r="BE548" s="111" t="str">
        <f t="shared" si="343"/>
        <v/>
      </c>
      <c r="BF548" s="30" t="str">
        <f>IFERROR(IF(AND(PRINCIPAL!$H$153&lt;&gt;"",OR(L548=PRINCIPAL!$I$153,L548=PRINCIPAL!$I$153+PRINCIPAL!$I$153,L548=PRINCIPAL!$I$153+PRINCIPAL!$I$153+PRINCIPAL!$I$153)),0,IF(AND(PRINCIPAL!$H$153&lt;&gt;"",L548=PRINCIPAL!$J$153),VLOOKUP($BG$516,'Banco de Dados'!$B$4:$J$50,8,FALSE)*PRINCIPAL!$H$153*(1-(PRINCIPAL!$K$153/100)),IF(AND(PRINCIPAL!$H$153&lt;&gt;"",L548=PRINCIPAL!$L$153),VLOOKUP($BG$516,'Banco de Dados'!$B$4:$J$50,8,FALSE)*PRINCIPAL!$H$153*(1-(PRINCIPAL!$M$153/100)),IF(AND(PRINCIPAL!$H$153&lt;&gt;"",L548=PRINCIPAL!$N$153),VLOOKUP($BG$516,'Banco de Dados'!$B$4:$J$50,8,FALSE)*PRINCIPAL!$H$153*(1-(PRINCIPAL!$O$153/100)),IF(PRINCIPAL!$H$153&lt;&gt;"",VLOOKUP($BG$516,'Banco de Dados'!$B$4:$J$50,8,FALSE)*PRINCIPAL!$H$153,IF(OR(L548=PRINCIPAL!$I$153,L548=PRINCIPAL!$I$153+PRINCIPAL!$I$153,L548=PRINCIPAL!$I$153+PRINCIPAL!$I$153+PRINCIPAL!$I$153),0,IF(L548=PRINCIPAL!$J$153,VLOOKUP($BG$516,'Banco de Dados'!$B$4:$J$50,6,FALSE)*(1-(PRINCIPAL!$K$153/100)),IF(L548=PRINCIPAL!$L$153,VLOOKUP($BG$516,'Banco de Dados'!$B$4:$J$50,6,FALSE)*(1-(PRINCIPAL!$M$153/100)),IF(L548=PRINCIPAL!$N$153,VLOOKUP($BG$516,'Banco de Dados'!$B$4:$J$50,6,FALSE)*(1-(PRINCIPAL!$O$153/100)),VLOOKUP($BG$516,'Banco de Dados'!$B$4:$J$50,6,FALSE)))))))))),"")</f>
        <v/>
      </c>
      <c r="BG548" s="29" t="str">
        <f>IFERROR(BF548*(IFERROR(VLOOKUP($BG$516,'Banco de Dados'!$B$4:$J$50,4,FALSE),"ERRO")),"")</f>
        <v/>
      </c>
      <c r="BH548" s="29" t="str">
        <f t="shared" si="359"/>
        <v/>
      </c>
      <c r="BI548" s="103" t="str">
        <f>IFERROR(BH548*(C548*(PRINCIPAL!$G$153/100))*0.47*(44/12),"")</f>
        <v/>
      </c>
      <c r="BJ548" s="102" t="str">
        <f t="shared" si="344"/>
        <v/>
      </c>
    </row>
    <row r="549" spans="2:62" ht="12.75" customHeight="1" x14ac:dyDescent="0.3">
      <c r="B549" s="326">
        <f t="shared" si="345"/>
        <v>2051</v>
      </c>
      <c r="C549" s="340"/>
      <c r="D549" s="1"/>
      <c r="E549" s="116">
        <v>31</v>
      </c>
      <c r="F549" s="24" t="str">
        <f>IFERROR(VLOOKUP($G$516,'Banco de Dados'!$B$4:$J$50,6,FALSE),"")</f>
        <v/>
      </c>
      <c r="G549" s="25" t="str">
        <f>IFERROR(F549*(IFERROR(VLOOKUP($G$516,'Banco de Dados'!$B$4:$J$50,4,FALSE),"ERRO")),"")</f>
        <v/>
      </c>
      <c r="H549" s="25" t="str">
        <f t="shared" si="346"/>
        <v/>
      </c>
      <c r="I549" s="103" t="str">
        <f t="shared" si="347"/>
        <v/>
      </c>
      <c r="J549" s="117" t="str">
        <f t="shared" si="348"/>
        <v/>
      </c>
      <c r="K549" s="1"/>
      <c r="L549" s="91">
        <v>31</v>
      </c>
      <c r="M549" s="24" t="str">
        <f>IFERROR(IF(AND(PRINCIPAL!$H$144&lt;&gt;"",OR(L549=PRINCIPAL!$I$144,L549=PRINCIPAL!$I$144+PRINCIPAL!$I$144,L549=PRINCIPAL!$I$144+PRINCIPAL!$I$144+PRINCIPAL!$I$144)),0,IF(AND(PRINCIPAL!$H$144&lt;&gt;"",L549=PRINCIPAL!$J$144),VLOOKUP($N$516,'Banco de Dados'!$B$4:$J$50,8,FALSE)*PRINCIPAL!$H$144*(1-(PRINCIPAL!$K$144/100)),IF(AND(PRINCIPAL!$H$144&lt;&gt;"",L549=PRINCIPAL!$L$144),VLOOKUP($N$516,'Banco de Dados'!$B$4:$J$50,8,FALSE)*PRINCIPAL!$H$144*(1-(PRINCIPAL!$M$144/100)),IF(AND(PRINCIPAL!$H$144&lt;&gt;"",L549=PRINCIPAL!$N$144),VLOOKUP($N$516,'Banco de Dados'!$B$4:$J$50,8,FALSE)*PRINCIPAL!$H$144*(1-(PRINCIPAL!$O$144/100)),IF(PRINCIPAL!$H$144&lt;&gt;"",VLOOKUP($N$516,'Banco de Dados'!$B$4:$J$50,8,FALSE)*PRINCIPAL!$H$144,IF(OR(L549=PRINCIPAL!$I$144,L549=PRINCIPAL!$I$144+PRINCIPAL!$I$144,L549=PRINCIPAL!$I$144+PRINCIPAL!$I$144+PRINCIPAL!$I$144),0,IF(L549=PRINCIPAL!$J$144,VLOOKUP($N$516,'Banco de Dados'!$B$4:$J$50,6,FALSE)*(1-(PRINCIPAL!$K$144/100)),IF(L549=PRINCIPAL!$L$144,VLOOKUP($N$516,'Banco de Dados'!$B$4:$J$50,6,FALSE)*(1-(PRINCIPAL!$M$144/100)),IF(L549=PRINCIPAL!$N$144,VLOOKUP($N$516,'Banco de Dados'!$B$4:$J$50,6,FALSE)*(1-(PRINCIPAL!$O$144/100)),VLOOKUP($N$516,'Banco de Dados'!$B$4:$J$50,6,FALSE)))))))))),"")</f>
        <v/>
      </c>
      <c r="N549" s="25" t="str">
        <f>IFERROR(M549*(IFERROR(VLOOKUP($N$516,'Banco de Dados'!$B$4:$J$50,4,FALSE),"ERRO")),"")</f>
        <v/>
      </c>
      <c r="O549" s="25" t="str">
        <f t="shared" si="367"/>
        <v/>
      </c>
      <c r="P549" s="103" t="str">
        <f>IFERROR(O549*(C549*(PRINCIPAL!$G$144/100))*0.47*(44/12),"")</f>
        <v/>
      </c>
      <c r="Q549" s="107" t="str">
        <f t="shared" si="369"/>
        <v/>
      </c>
      <c r="R549" s="29" t="str">
        <f>IFERROR(IF(AND(PRINCIPAL!$H$145&lt;&gt;"",OR(L549=PRINCIPAL!$I$145,L549=PRINCIPAL!$I$145+PRINCIPAL!$I$145,L549=PRINCIPAL!$I$145+PRINCIPAL!$I$145+PRINCIPAL!$I$145)),0,IF(AND(PRINCIPAL!$H$145&lt;&gt;"",L549=PRINCIPAL!$J$145),VLOOKUP($S$516,'Banco de Dados'!$B$4:$J$50,8,FALSE)*PRINCIPAL!$H$145*(1-(PRINCIPAL!$K$145/100)),IF(AND(PRINCIPAL!$H$145&lt;&gt;"",L549=PRINCIPAL!$L$145),VLOOKUP($S$516,'Banco de Dados'!$B$4:$J$50,8,FALSE)*PRINCIPAL!$H$145*(1-(PRINCIPAL!$M$145/100)),IF(AND(PRINCIPAL!$H$145&lt;&gt;"",L549=PRINCIPAL!$N$145),VLOOKUP($S$516,'Banco de Dados'!$B$4:$J$50,8,FALSE)*PRINCIPAL!$H$145*(1-(PRINCIPAL!$O$145/100)),IF(PRINCIPAL!$H$145&lt;&gt;"",VLOOKUP($S$516,'Banco de Dados'!$B$4:$J$50,8,FALSE)*PRINCIPAL!$H$145,IF(OR(L549=PRINCIPAL!$I$145,L549=PRINCIPAL!$I$145+PRINCIPAL!$I$145,L549=PRINCIPAL!$I$145+PRINCIPAL!$I$145+PRINCIPAL!$I$145),0,IF(L549=PRINCIPAL!$J$145,VLOOKUP($S$516,'Banco de Dados'!$B$4:$J$50,6,FALSE)*(1-(PRINCIPAL!$K$145/100)),IF(L549=PRINCIPAL!$L$145,VLOOKUP($S$516,'Banco de Dados'!$B$4:$J$50,6,FALSE)*(1-(PRINCIPAL!$M$145/100)),IF(L549=PRINCIPAL!$N$145,VLOOKUP($S$516,'Banco de Dados'!$B$4:$J$50,6,FALSE)*(1-(PRINCIPAL!$O$145/100)),VLOOKUP($S$516,'Banco de Dados'!$B$4:$J$50,6,FALSE)))))))))),"")</f>
        <v/>
      </c>
      <c r="S549" s="29" t="str">
        <f>IFERROR(R549*(IFERROR(VLOOKUP($S$516,'Banco de Dados'!$B$4:$J$50,4,FALSE),"ERRO")),"")</f>
        <v/>
      </c>
      <c r="T549" s="29" t="str">
        <f t="shared" si="366"/>
        <v/>
      </c>
      <c r="U549" s="103" t="str">
        <f>IFERROR(T549*(C549*(PRINCIPAL!$G$145/100))*0.47*(44/12),"")</f>
        <v/>
      </c>
      <c r="V549" s="103" t="str">
        <f t="shared" si="342"/>
        <v/>
      </c>
      <c r="W549" s="30" t="str">
        <f>IFERROR(IF(AND(PRINCIPAL!$H$146&lt;&gt;"",OR(L549=PRINCIPAL!$I$146,L549=PRINCIPAL!$I$146+PRINCIPAL!$I$146,L549=PRINCIPAL!$I$146+PRINCIPAL!$I$146+PRINCIPAL!$I$146)),0,IF(AND(PRINCIPAL!$H$146&lt;&gt;"",L549=PRINCIPAL!$J$146),VLOOKUP($X$516,'Banco de Dados'!$B$4:$J$50,8,FALSE)*PRINCIPAL!$H$146*(1-(PRINCIPAL!$K$146/100)),IF(AND(PRINCIPAL!$H$146&lt;&gt;"",L549=PRINCIPAL!$L$146),VLOOKUP($X$516,'Banco de Dados'!$B$4:$J$50,8,FALSE)*PRINCIPAL!$H$146*(1-(PRINCIPAL!$M$146/100)),IF(AND(PRINCIPAL!$H$146&lt;&gt;"",L549=PRINCIPAL!$N$146),VLOOKUP($X$516,'Banco de Dados'!$B$4:$J$50,8,FALSE)*PRINCIPAL!$H$146*(1-(PRINCIPAL!$O$146/100)),IF(PRINCIPAL!$H$146&lt;&gt;"",VLOOKUP($X$516,'Banco de Dados'!$B$4:$J$50,8,FALSE)*PRINCIPAL!$H$146,IF(OR(L549=PRINCIPAL!$I$146,L549=PRINCIPAL!$I$146+PRINCIPAL!$I$146,L549=PRINCIPAL!$I$146+PRINCIPAL!$I$146+PRINCIPAL!$I$146),0,IF(L549=PRINCIPAL!$J$146,VLOOKUP($X$516,'Banco de Dados'!$B$4:$J$50,6,FALSE)*(1-(PRINCIPAL!$K$146/100)),IF(L549=PRINCIPAL!$L$146,VLOOKUP($X$516,'Banco de Dados'!$B$4:$J$50,6,FALSE)*(1-(PRINCIPAL!$M$146/100)),IF(L549=PRINCIPAL!$N$146,VLOOKUP($X$516,'Banco de Dados'!$B$4:$J$50,6,FALSE)*(1-(PRINCIPAL!$O$146/100)),VLOOKUP($X$516,'Banco de Dados'!$B$4:$J$50,6,FALSE)))))))))),"")</f>
        <v/>
      </c>
      <c r="X549" s="29" t="str">
        <f>IFERROR(W549*(IFERROR(VLOOKUP($X$516,'Banco de Dados'!$B$4:$J$50,4,FALSE),"ERRO")),"")</f>
        <v/>
      </c>
      <c r="Y549" s="29" t="str">
        <f t="shared" si="360"/>
        <v/>
      </c>
      <c r="Z549" s="103" t="str">
        <f>IFERROR(Y549*(C549*(PRINCIPAL!$G$146/100))*0.47*(44/12),"")</f>
        <v/>
      </c>
      <c r="AA549" s="111" t="str">
        <f t="shared" si="361"/>
        <v/>
      </c>
      <c r="AB549" s="30" t="str">
        <f>IFERROR(IF(AND(PRINCIPAL!$H$147&lt;&gt;"",OR(L549=PRINCIPAL!$I$147,L549=PRINCIPAL!$I$147+PRINCIPAL!$I$147,L549=PRINCIPAL!$I$147+PRINCIPAL!$I$147+PRINCIPAL!$I$147)),0,IF(AND(PRINCIPAL!$H$147&lt;&gt;"",L549=PRINCIPAL!$J$147),VLOOKUP($AC$516,'Banco de Dados'!$B$4:$J$50,8,FALSE)*PRINCIPAL!$H$147*(1-(PRINCIPAL!$K$147/100)),IF(AND(PRINCIPAL!$H$147&lt;&gt;"",L549=PRINCIPAL!$L$147),VLOOKUP($AC$516,'Banco de Dados'!$B$4:$J$50,8,FALSE)*PRINCIPAL!$H$147*(1-(PRINCIPAL!$M$147/100)),IF(AND(PRINCIPAL!$H$147&lt;&gt;"",L549=PRINCIPAL!$N$147),VLOOKUP($AC$516,'Banco de Dados'!$B$4:$J$50,8,FALSE)*PRINCIPAL!$H$147*(1-(PRINCIPAL!$O$147/100)),IF(PRINCIPAL!$H$147&lt;&gt;"",VLOOKUP($AC$516,'Banco de Dados'!$B$4:$J$50,8,FALSE)*PRINCIPAL!$H$147,IF(OR(L549=PRINCIPAL!$I$147,L549=PRINCIPAL!$I$147+PRINCIPAL!$I$147,L549=PRINCIPAL!$I$147+PRINCIPAL!$I$147+PRINCIPAL!$I$147),0,IF(L549=PRINCIPAL!$J$147,VLOOKUP($AC$516,'Banco de Dados'!$B$4:$J$50,6,FALSE)*(1-(PRINCIPAL!$K$147/100)),IF(L549=PRINCIPAL!$L$147,VLOOKUP($AC$516,'Banco de Dados'!$B$4:$J$50,6,FALSE)*(1-(PRINCIPAL!$M$147/100)),IF(L549=PRINCIPAL!$N$147,VLOOKUP($AC$516,'Banco de Dados'!$B$4:$J$50,6,FALSE)*(1-(PRINCIPAL!$O$147/100)),VLOOKUP($AC$516,'Banco de Dados'!$B$4:$J$50,6,FALSE)))))))))),"")</f>
        <v/>
      </c>
      <c r="AC549" s="29" t="str">
        <f>IFERROR(AB549*(IFERROR(VLOOKUP($AC$516,'Banco de Dados'!$B$4:$J$50,4,FALSE),"ERRO")),"")</f>
        <v/>
      </c>
      <c r="AD549" s="29" t="str">
        <f t="shared" si="351"/>
        <v/>
      </c>
      <c r="AE549" s="103" t="str">
        <f>IFERROR(AD549*(C549*(PRINCIPAL!$G$147/100))*0.47*(44/12),"")</f>
        <v/>
      </c>
      <c r="AF549" s="111" t="str">
        <f t="shared" si="352"/>
        <v/>
      </c>
      <c r="AG549" s="30" t="str">
        <f>IFERROR(IF(AND(PRINCIPAL!$H$148&lt;&gt;"",OR(L549=PRINCIPAL!$I$148,L549=PRINCIPAL!$I$148+PRINCIPAL!$I$148,L549=PRINCIPAL!$I$148+PRINCIPAL!$I$148+PRINCIPAL!$I$148)),0,IF(AND(PRINCIPAL!$H$148&lt;&gt;"",L549=PRINCIPAL!$J$148),VLOOKUP($AH$516,'Banco de Dados'!$B$4:$J$50,8,FALSE)*PRINCIPAL!$H$148*(1-(PRINCIPAL!$K$148/100)),IF(AND(PRINCIPAL!$H$148&lt;&gt;"",L549=PRINCIPAL!$L$148),VLOOKUP($AH$516,'Banco de Dados'!$B$4:$J$50,8,FALSE)*PRINCIPAL!$H$148*(1-(PRINCIPAL!$M$148/100)),IF(AND(PRINCIPAL!$H$148&lt;&gt;"",L549=PRINCIPAL!$N$148),VLOOKUP($AH$516,'Banco de Dados'!$B$4:$J$50,8,FALSE)*PRINCIPAL!$H$148*(1-(PRINCIPAL!$O$148/100)),IF(PRINCIPAL!$H$148&lt;&gt;"",VLOOKUP($AH$516,'Banco de Dados'!$B$4:$J$50,8,FALSE)*PRINCIPAL!$H$148,IF(OR(L549=PRINCIPAL!$I$148,L549=PRINCIPAL!$I$148+PRINCIPAL!$I$148,L549=PRINCIPAL!$I$148+PRINCIPAL!$I$148+PRINCIPAL!$I$148),0,IF(L549=PRINCIPAL!$J$148,VLOOKUP($AH$516,'Banco de Dados'!$B$4:$J$50,6,FALSE)*(1-(PRINCIPAL!$K$148/100)),IF(L549=PRINCIPAL!$L$148,VLOOKUP($AH$516,'Banco de Dados'!$B$4:$J$50,6,FALSE)*(1-(PRINCIPAL!$M$148/100)),IF(L549=PRINCIPAL!$N$148,VLOOKUP($AH$516,'Banco de Dados'!$B$4:$J$50,6,FALSE)*(1-(PRINCIPAL!$O$148/100)),VLOOKUP($AH$516,'Banco de Dados'!$B$4:$J$50,6,FALSE)))))))))),"")</f>
        <v/>
      </c>
      <c r="AH549" s="29" t="str">
        <f>IFERROR(AG549*(IFERROR(VLOOKUP($AH$516,'Banco de Dados'!$B$4:$J$50,4,FALSE),"ERRO")),"")</f>
        <v/>
      </c>
      <c r="AI549" s="29" t="str">
        <f t="shared" si="353"/>
        <v/>
      </c>
      <c r="AJ549" s="103" t="str">
        <f>IFERROR(AI549*(C549*(PRINCIPAL!$G$148/100))*0.47*(44/12),"")</f>
        <v/>
      </c>
      <c r="AK549" s="111" t="str">
        <f t="shared" si="362"/>
        <v/>
      </c>
      <c r="AL549" s="30" t="str">
        <f>IFERROR(IF(AND(PRINCIPAL!$H$149&lt;&gt;"",OR(L549=PRINCIPAL!$I$149,L549=PRINCIPAL!$I$149+PRINCIPAL!$I$149,L549=PRINCIPAL!$I$149+PRINCIPAL!$I$149+PRINCIPAL!$I$149)),0,IF(AND(PRINCIPAL!$H$149&lt;&gt;"",L549=PRINCIPAL!$J$149),VLOOKUP($AM$516,'Banco de Dados'!$B$4:$J$50,8,FALSE)*PRINCIPAL!$H$149*(1-(PRINCIPAL!$K$149/100)),IF(AND(PRINCIPAL!$H$149&lt;&gt;"",L549=PRINCIPAL!$L$149),VLOOKUP($AM$516,'Banco de Dados'!$B$4:$J$50,8,FALSE)*PRINCIPAL!$H$149*(1-(PRINCIPAL!$M$149/100)),IF(AND(PRINCIPAL!$H$149&lt;&gt;"",L549=PRINCIPAL!$N$149),VLOOKUP($AM$516,'Banco de Dados'!$B$4:$J$50,8,FALSE)*PRINCIPAL!$H$149*(1-(PRINCIPAL!$O$149/100)),IF(PRINCIPAL!$H$149&lt;&gt;"",VLOOKUP($AM$516,'Banco de Dados'!$B$4:$J$50,8,FALSE)*PRINCIPAL!$H$149,IF(OR(L549=PRINCIPAL!$I$149,L549=PRINCIPAL!$I$149+PRINCIPAL!$I$149,L549=PRINCIPAL!$I$149+PRINCIPAL!$I$149+PRINCIPAL!$I$149),0,IF(L549=PRINCIPAL!$J$149,VLOOKUP($AM$516,'Banco de Dados'!$B$4:$J$50,6,FALSE)*(1-(PRINCIPAL!$K$149/100)),IF(L549=PRINCIPAL!$L$149,VLOOKUP($AM$516,'Banco de Dados'!$B$4:$J$50,6,FALSE)*(1-(PRINCIPAL!$M$149/100)),IF(L549=PRINCIPAL!$N$149,VLOOKUP($AM$516,'Banco de Dados'!$B$4:$J$50,6,FALSE)*(1-(PRINCIPAL!$O$149/100)),VLOOKUP($AM$516,'Banco de Dados'!$B$4:$J$50,6,FALSE)))))))))),"")</f>
        <v/>
      </c>
      <c r="AM549" s="29" t="str">
        <f>IFERROR(AL549*(IFERROR(VLOOKUP($AM$516,'Banco de Dados'!$B$4:$J$50,4,FALSE),"ERRO")),"")</f>
        <v/>
      </c>
      <c r="AN549" s="29" t="str">
        <f t="shared" si="354"/>
        <v/>
      </c>
      <c r="AO549" s="103" t="str">
        <f>IFERROR(AN549*(C549*(PRINCIPAL!$G$149/100))*0.47*(44/12),"")</f>
        <v/>
      </c>
      <c r="AP549" s="111" t="str">
        <f t="shared" si="355"/>
        <v/>
      </c>
      <c r="AQ549" s="30" t="str">
        <f>IFERROR(IF(AND(PRINCIPAL!$H$150&lt;&gt;"",OR(L549=PRINCIPAL!$I$150,L549=PRINCIPAL!$I$150+PRINCIPAL!$I$150,L549=PRINCIPAL!$I$150+PRINCIPAL!$I$150+PRINCIPAL!$I$150)),0,IF(AND(PRINCIPAL!$H$150&lt;&gt;"",L549=PRINCIPAL!$J$150),VLOOKUP($AR$516,'Banco de Dados'!$B$4:$J$50,8,FALSE)*PRINCIPAL!$H$150*(1-(PRINCIPAL!$K$150/100)),IF(AND(PRINCIPAL!$H$150&lt;&gt;"",L549=PRINCIPAL!$L$150),VLOOKUP($AR$516,'Banco de Dados'!$B$4:$J$50,8,FALSE)*PRINCIPAL!$H$150*(1-(PRINCIPAL!$M$150/100)),IF(AND(PRINCIPAL!$H$150&lt;&gt;"",L549=PRINCIPAL!$N$150),VLOOKUP($AR$516,'Banco de Dados'!$B$4:$J$50,8,FALSE)*PRINCIPAL!$H$150*(1-(PRINCIPAL!$O$150/100)),IF(PRINCIPAL!$H$150&lt;&gt;"",VLOOKUP($AR$516,'Banco de Dados'!$B$4:$J$50,8,FALSE)*PRINCIPAL!$H$150,IF(OR(L549=PRINCIPAL!$I$150,L549=PRINCIPAL!$I$150+PRINCIPAL!$I$150,L549=PRINCIPAL!$I$150+PRINCIPAL!$I$150+PRINCIPAL!$I$150),0,IF(L549=PRINCIPAL!$J$150,VLOOKUP($AR$516,'Banco de Dados'!$B$4:$J$50,6,FALSE)*(1-(PRINCIPAL!$K$150/100)),IF(L549=PRINCIPAL!$L$150,VLOOKUP($AR$516,'Banco de Dados'!$B$4:$J$50,6,FALSE)*(1-(PRINCIPAL!$M$150/100)),IF(L549=PRINCIPAL!$N$150,VLOOKUP($AR$516,'Banco de Dados'!$B$4:$J$50,6,FALSE)*(1-(PRINCIPAL!$O$150/100)),VLOOKUP($AR$516,'Banco de Dados'!$B$4:$J$50,6,FALSE)))))))))),"")</f>
        <v/>
      </c>
      <c r="AR549" s="29" t="str">
        <f>IFERROR(AQ549*(IFERROR(VLOOKUP($AR$516,'Banco de Dados'!$B$4:$J$50,4,FALSE),"ERRO")),"")</f>
        <v/>
      </c>
      <c r="AS549" s="29" t="str">
        <f t="shared" si="356"/>
        <v/>
      </c>
      <c r="AT549" s="103" t="str">
        <f>IFERROR(AS549*(C549*(PRINCIPAL!$G$150/100))*0.47*(44/12),"")</f>
        <v/>
      </c>
      <c r="AU549" s="111" t="str">
        <f t="shared" si="357"/>
        <v/>
      </c>
      <c r="AV549" s="30" t="str">
        <f>IFERROR(IF(AND(PRINCIPAL!$H$151&lt;&gt;"",OR(L549=PRINCIPAL!$I$151,L549=PRINCIPAL!$I$151+PRINCIPAL!$I$151,L549=PRINCIPAL!$I$151+PRINCIPAL!$I$151+PRINCIPAL!$I$151)),0,IF(AND(PRINCIPAL!$H$151&lt;&gt;"",L549=PRINCIPAL!$J$151),VLOOKUP($AW$516,'Banco de Dados'!$B$4:$J$50,8,FALSE)*PRINCIPAL!$H$151*(1-(PRINCIPAL!$K$151/100)),IF(AND(PRINCIPAL!$H$151&lt;&gt;"",L549=PRINCIPAL!$L$151),VLOOKUP($AW$516,'Banco de Dados'!$B$4:$J$50,8,FALSE)*PRINCIPAL!$H$151*(1-(PRINCIPAL!$M$151/100)),IF(AND(PRINCIPAL!$H$151&lt;&gt;"",L549=PRINCIPAL!$N$151),VLOOKUP($AW$516,'Banco de Dados'!$B$4:$J$50,8,FALSE)*PRINCIPAL!$H$151*(1-(PRINCIPAL!$O$151/100)),IF(PRINCIPAL!$H$151&lt;&gt;"",VLOOKUP($AW$516,'Banco de Dados'!$B$4:$J$50,8,FALSE)*PRINCIPAL!$H$151,IF(OR(L549=PRINCIPAL!$I$151,L549=PRINCIPAL!$I$151+PRINCIPAL!$I$151,L549=PRINCIPAL!$I$151+PRINCIPAL!$I$151+PRINCIPAL!$I$151),0,IF(L549=PRINCIPAL!$J$151,VLOOKUP($AW$516,'Banco de Dados'!$B$4:$J$50,6,FALSE)*(1-(PRINCIPAL!$K$151/100)),IF(L549=PRINCIPAL!$L$151,VLOOKUP($AW$516,'Banco de Dados'!$B$4:$J$50,6,FALSE)*(1-(PRINCIPAL!$M$151/100)),IF(L549=PRINCIPAL!$N$151,VLOOKUP($AW$516,'Banco de Dados'!$B$4:$J$50,6,FALSE)*(1-(PRINCIPAL!$O$151/100)),VLOOKUP($AW$516,'Banco de Dados'!$B$4:$J$50,6,FALSE)))))))))),"")</f>
        <v/>
      </c>
      <c r="AW549" s="29" t="str">
        <f>IFERROR(AV549*(IFERROR(VLOOKUP($AW$516,'Banco de Dados'!$B$4:$J$50,4,FALSE),"ERRO")),"")</f>
        <v/>
      </c>
      <c r="AX549" s="29" t="str">
        <f t="shared" si="358"/>
        <v/>
      </c>
      <c r="AY549" s="103" t="str">
        <f>IFERROR(AX549*(C549*(PRINCIPAL!$G$151/100))*0.47*(44/12),"")</f>
        <v/>
      </c>
      <c r="AZ549" s="111" t="str">
        <f t="shared" si="363"/>
        <v/>
      </c>
      <c r="BA549" s="30" t="str">
        <f>IFERROR(IF(AND(PRINCIPAL!$H$152&lt;&gt;"",OR(L549=PRINCIPAL!$I$152,L549=PRINCIPAL!$I$152+PRINCIPAL!$I$152,L549=PRINCIPAL!$I$152+PRINCIPAL!$I$152+PRINCIPAL!$I$152)),0,IF(AND(PRINCIPAL!$H$152&lt;&gt;"",L549=PRINCIPAL!$J$152),VLOOKUP($BB$516,'Banco de Dados'!$B$4:$J$50,8,FALSE)*PRINCIPAL!$H$152*(1-(PRINCIPAL!$K$152/100)),IF(AND(PRINCIPAL!$H$152&lt;&gt;"",L549=PRINCIPAL!$L$152),VLOOKUP($BB$516,'Banco de Dados'!$B$4:$J$50,8,FALSE)*PRINCIPAL!$H$152*(1-(PRINCIPAL!$M$152/100)),IF(AND(PRINCIPAL!$H$152&lt;&gt;"",L549=PRINCIPAL!$N$152),VLOOKUP($BB$516,'Banco de Dados'!$B$4:$J$50,8,FALSE)*PRINCIPAL!$H$152*(1-(PRINCIPAL!$O$152/100)),IF(PRINCIPAL!$H$152&lt;&gt;"",VLOOKUP($BB$516,'Banco de Dados'!$B$4:$J$50,8,FALSE)*PRINCIPAL!$H$152,IF(OR(L549=PRINCIPAL!$I$152,L549=PRINCIPAL!$I$152+PRINCIPAL!$I$152,L549=PRINCIPAL!$I$152+PRINCIPAL!$I$152+PRINCIPAL!$I$152),0,IF(L549=PRINCIPAL!$J$152,VLOOKUP($BB$516,'Banco de Dados'!$B$4:$J$50,6,FALSE)*(1-(PRINCIPAL!$K$152/100)),IF(L549=PRINCIPAL!$L$152,VLOOKUP($BB$516,'Banco de Dados'!$B$4:$J$50,6,FALSE)*(1-(PRINCIPAL!$M$152/100)),IF(L549=PRINCIPAL!$N$152,VLOOKUP($BB$516,'Banco de Dados'!$B$4:$J$50,6,FALSE)*(1-(PRINCIPAL!$O$152/100)),VLOOKUP($BB$516,'Banco de Dados'!$B$4:$J$50,6,FALSE)))))))))),"")</f>
        <v/>
      </c>
      <c r="BB549" s="29" t="str">
        <f>IFERROR(BA549*(IFERROR(VLOOKUP($BB$516,'Banco de Dados'!$B$4:$J$50,4,FALSE),"ERRO")),"")</f>
        <v/>
      </c>
      <c r="BC549" s="29" t="str">
        <f t="shared" si="364"/>
        <v/>
      </c>
      <c r="BD549" s="103" t="str">
        <f>IFERROR(BC549*(C549*(PRINCIPAL!$G$152/100))*0.47*(44/12),"")</f>
        <v/>
      </c>
      <c r="BE549" s="111" t="str">
        <f t="shared" si="343"/>
        <v/>
      </c>
      <c r="BF549" s="30" t="str">
        <f>IFERROR(IF(AND(PRINCIPAL!$H$153&lt;&gt;"",OR(L549=PRINCIPAL!$I$153,L549=PRINCIPAL!$I$153+PRINCIPAL!$I$153,L549=PRINCIPAL!$I$153+PRINCIPAL!$I$153+PRINCIPAL!$I$153)),0,IF(AND(PRINCIPAL!$H$153&lt;&gt;"",L549=PRINCIPAL!$J$153),VLOOKUP($BG$516,'Banco de Dados'!$B$4:$J$50,8,FALSE)*PRINCIPAL!$H$153*(1-(PRINCIPAL!$K$153/100)),IF(AND(PRINCIPAL!$H$153&lt;&gt;"",L549=PRINCIPAL!$L$153),VLOOKUP($BG$516,'Banco de Dados'!$B$4:$J$50,8,FALSE)*PRINCIPAL!$H$153*(1-(PRINCIPAL!$M$153/100)),IF(AND(PRINCIPAL!$H$153&lt;&gt;"",L549=PRINCIPAL!$N$153),VLOOKUP($BG$516,'Banco de Dados'!$B$4:$J$50,8,FALSE)*PRINCIPAL!$H$153*(1-(PRINCIPAL!$O$153/100)),IF(PRINCIPAL!$H$153&lt;&gt;"",VLOOKUP($BG$516,'Banco de Dados'!$B$4:$J$50,8,FALSE)*PRINCIPAL!$H$153,IF(OR(L549=PRINCIPAL!$I$153,L549=PRINCIPAL!$I$153+PRINCIPAL!$I$153,L549=PRINCIPAL!$I$153+PRINCIPAL!$I$153+PRINCIPAL!$I$153),0,IF(L549=PRINCIPAL!$J$153,VLOOKUP($BG$516,'Banco de Dados'!$B$4:$J$50,6,FALSE)*(1-(PRINCIPAL!$K$153/100)),IF(L549=PRINCIPAL!$L$153,VLOOKUP($BG$516,'Banco de Dados'!$B$4:$J$50,6,FALSE)*(1-(PRINCIPAL!$M$153/100)),IF(L549=PRINCIPAL!$N$153,VLOOKUP($BG$516,'Banco de Dados'!$B$4:$J$50,6,FALSE)*(1-(PRINCIPAL!$O$153/100)),VLOOKUP($BG$516,'Banco de Dados'!$B$4:$J$50,6,FALSE)))))))))),"")</f>
        <v/>
      </c>
      <c r="BG549" s="29" t="str">
        <f>IFERROR(BF549*(IFERROR(VLOOKUP($BG$516,'Banco de Dados'!$B$4:$J$50,4,FALSE),"ERRO")),"")</f>
        <v/>
      </c>
      <c r="BH549" s="29" t="str">
        <f t="shared" si="359"/>
        <v/>
      </c>
      <c r="BI549" s="103" t="str">
        <f>IFERROR(BH549*(C549*(PRINCIPAL!$G$153/100))*0.47*(44/12),"")</f>
        <v/>
      </c>
      <c r="BJ549" s="102" t="str">
        <f t="shared" si="344"/>
        <v/>
      </c>
    </row>
    <row r="550" spans="2:62" ht="12.75" customHeight="1" x14ac:dyDescent="0.3">
      <c r="B550" s="326">
        <f t="shared" si="345"/>
        <v>2052</v>
      </c>
      <c r="C550" s="340"/>
      <c r="D550" s="1"/>
      <c r="E550" s="116">
        <v>32</v>
      </c>
      <c r="F550" s="24" t="str">
        <f>IFERROR(VLOOKUP($G$516,'Banco de Dados'!$B$4:$J$50,6,FALSE),"")</f>
        <v/>
      </c>
      <c r="G550" s="25" t="str">
        <f>IFERROR(F550*(IFERROR(VLOOKUP($G$516,'Banco de Dados'!$B$4:$J$50,4,FALSE),"ERRO")),"")</f>
        <v/>
      </c>
      <c r="H550" s="25" t="str">
        <f t="shared" si="346"/>
        <v/>
      </c>
      <c r="I550" s="103" t="str">
        <f t="shared" si="347"/>
        <v/>
      </c>
      <c r="J550" s="117" t="str">
        <f t="shared" si="348"/>
        <v/>
      </c>
      <c r="K550" s="1"/>
      <c r="L550" s="91">
        <v>32</v>
      </c>
      <c r="M550" s="24" t="str">
        <f>IFERROR(IF(AND(PRINCIPAL!$H$144&lt;&gt;"",OR(L550=PRINCIPAL!$I$144,L550=PRINCIPAL!$I$144+PRINCIPAL!$I$144,L550=PRINCIPAL!$I$144+PRINCIPAL!$I$144+PRINCIPAL!$I$144)),0,IF(AND(PRINCIPAL!$H$144&lt;&gt;"",L550=PRINCIPAL!$J$144),VLOOKUP($N$516,'Banco de Dados'!$B$4:$J$50,8,FALSE)*PRINCIPAL!$H$144*(1-(PRINCIPAL!$K$144/100)),IF(AND(PRINCIPAL!$H$144&lt;&gt;"",L550=PRINCIPAL!$L$144),VLOOKUP($N$516,'Banco de Dados'!$B$4:$J$50,8,FALSE)*PRINCIPAL!$H$144*(1-(PRINCIPAL!$M$144/100)),IF(AND(PRINCIPAL!$H$144&lt;&gt;"",L550=PRINCIPAL!$N$144),VLOOKUP($N$516,'Banco de Dados'!$B$4:$J$50,8,FALSE)*PRINCIPAL!$H$144*(1-(PRINCIPAL!$O$144/100)),IF(PRINCIPAL!$H$144&lt;&gt;"",VLOOKUP($N$516,'Banco de Dados'!$B$4:$J$50,8,FALSE)*PRINCIPAL!$H$144,IF(OR(L550=PRINCIPAL!$I$144,L550=PRINCIPAL!$I$144+PRINCIPAL!$I$144,L550=PRINCIPAL!$I$144+PRINCIPAL!$I$144+PRINCIPAL!$I$144),0,IF(L550=PRINCIPAL!$J$144,VLOOKUP($N$516,'Banco de Dados'!$B$4:$J$50,6,FALSE)*(1-(PRINCIPAL!$K$144/100)),IF(L550=PRINCIPAL!$L$144,VLOOKUP($N$516,'Banco de Dados'!$B$4:$J$50,6,FALSE)*(1-(PRINCIPAL!$M$144/100)),IF(L550=PRINCIPAL!$N$144,VLOOKUP($N$516,'Banco de Dados'!$B$4:$J$50,6,FALSE)*(1-(PRINCIPAL!$O$144/100)),VLOOKUP($N$516,'Banco de Dados'!$B$4:$J$50,6,FALSE)))))))))),"")</f>
        <v/>
      </c>
      <c r="N550" s="25" t="str">
        <f>IFERROR(M550*(IFERROR(VLOOKUP($N$516,'Banco de Dados'!$B$4:$J$50,4,FALSE),"ERRO")),"")</f>
        <v/>
      </c>
      <c r="O550" s="25" t="str">
        <f t="shared" si="367"/>
        <v/>
      </c>
      <c r="P550" s="103" t="str">
        <f>IFERROR(O550*(C550*(PRINCIPAL!$G$144/100))*0.47*(44/12),"")</f>
        <v/>
      </c>
      <c r="Q550" s="107" t="str">
        <f t="shared" si="369"/>
        <v/>
      </c>
      <c r="R550" s="29" t="str">
        <f>IFERROR(IF(AND(PRINCIPAL!$H$145&lt;&gt;"",OR(L550=PRINCIPAL!$I$145,L550=PRINCIPAL!$I$145+PRINCIPAL!$I$145,L550=PRINCIPAL!$I$145+PRINCIPAL!$I$145+PRINCIPAL!$I$145)),0,IF(AND(PRINCIPAL!$H$145&lt;&gt;"",L550=PRINCIPAL!$J$145),VLOOKUP($S$516,'Banco de Dados'!$B$4:$J$50,8,FALSE)*PRINCIPAL!$H$145*(1-(PRINCIPAL!$K$145/100)),IF(AND(PRINCIPAL!$H$145&lt;&gt;"",L550=PRINCIPAL!$L$145),VLOOKUP($S$516,'Banco de Dados'!$B$4:$J$50,8,FALSE)*PRINCIPAL!$H$145*(1-(PRINCIPAL!$M$145/100)),IF(AND(PRINCIPAL!$H$145&lt;&gt;"",L550=PRINCIPAL!$N$145),VLOOKUP($S$516,'Banco de Dados'!$B$4:$J$50,8,FALSE)*PRINCIPAL!$H$145*(1-(PRINCIPAL!$O$145/100)),IF(PRINCIPAL!$H$145&lt;&gt;"",VLOOKUP($S$516,'Banco de Dados'!$B$4:$J$50,8,FALSE)*PRINCIPAL!$H$145,IF(OR(L550=PRINCIPAL!$I$145,L550=PRINCIPAL!$I$145+PRINCIPAL!$I$145,L550=PRINCIPAL!$I$145+PRINCIPAL!$I$145+PRINCIPAL!$I$145),0,IF(L550=PRINCIPAL!$J$145,VLOOKUP($S$516,'Banco de Dados'!$B$4:$J$50,6,FALSE)*(1-(PRINCIPAL!$K$145/100)),IF(L550=PRINCIPAL!$L$145,VLOOKUP($S$516,'Banco de Dados'!$B$4:$J$50,6,FALSE)*(1-(PRINCIPAL!$M$145/100)),IF(L550=PRINCIPAL!$N$145,VLOOKUP($S$516,'Banco de Dados'!$B$4:$J$50,6,FALSE)*(1-(PRINCIPAL!$O$145/100)),VLOOKUP($S$516,'Banco de Dados'!$B$4:$J$50,6,FALSE)))))))))),"")</f>
        <v/>
      </c>
      <c r="S550" s="29" t="str">
        <f>IFERROR(R550*(IFERROR(VLOOKUP($S$516,'Banco de Dados'!$B$4:$J$50,4,FALSE),"ERRO")),"")</f>
        <v/>
      </c>
      <c r="T550" s="29" t="str">
        <f t="shared" si="366"/>
        <v/>
      </c>
      <c r="U550" s="103" t="str">
        <f>IFERROR(T550*(C550*(PRINCIPAL!$G$145/100))*0.47*(44/12),"")</f>
        <v/>
      </c>
      <c r="V550" s="103" t="str">
        <f t="shared" si="342"/>
        <v/>
      </c>
      <c r="W550" s="30" t="str">
        <f>IFERROR(IF(AND(PRINCIPAL!$H$146&lt;&gt;"",OR(L550=PRINCIPAL!$I$146,L550=PRINCIPAL!$I$146+PRINCIPAL!$I$146,L550=PRINCIPAL!$I$146+PRINCIPAL!$I$146+PRINCIPAL!$I$146)),0,IF(AND(PRINCIPAL!$H$146&lt;&gt;"",L550=PRINCIPAL!$J$146),VLOOKUP($X$516,'Banco de Dados'!$B$4:$J$50,8,FALSE)*PRINCIPAL!$H$146*(1-(PRINCIPAL!$K$146/100)),IF(AND(PRINCIPAL!$H$146&lt;&gt;"",L550=PRINCIPAL!$L$146),VLOOKUP($X$516,'Banco de Dados'!$B$4:$J$50,8,FALSE)*PRINCIPAL!$H$146*(1-(PRINCIPAL!$M$146/100)),IF(AND(PRINCIPAL!$H$146&lt;&gt;"",L550=PRINCIPAL!$N$146),VLOOKUP($X$516,'Banco de Dados'!$B$4:$J$50,8,FALSE)*PRINCIPAL!$H$146*(1-(PRINCIPAL!$O$146/100)),IF(PRINCIPAL!$H$146&lt;&gt;"",VLOOKUP($X$516,'Banco de Dados'!$B$4:$J$50,8,FALSE)*PRINCIPAL!$H$146,IF(OR(L550=PRINCIPAL!$I$146,L550=PRINCIPAL!$I$146+PRINCIPAL!$I$146,L550=PRINCIPAL!$I$146+PRINCIPAL!$I$146+PRINCIPAL!$I$146),0,IF(L550=PRINCIPAL!$J$146,VLOOKUP($X$516,'Banco de Dados'!$B$4:$J$50,6,FALSE)*(1-(PRINCIPAL!$K$146/100)),IF(L550=PRINCIPAL!$L$146,VLOOKUP($X$516,'Banco de Dados'!$B$4:$J$50,6,FALSE)*(1-(PRINCIPAL!$M$146/100)),IF(L550=PRINCIPAL!$N$146,VLOOKUP($X$516,'Banco de Dados'!$B$4:$J$50,6,FALSE)*(1-(PRINCIPAL!$O$146/100)),VLOOKUP($X$516,'Banco de Dados'!$B$4:$J$50,6,FALSE)))))))))),"")</f>
        <v/>
      </c>
      <c r="X550" s="29" t="str">
        <f>IFERROR(W550*(IFERROR(VLOOKUP($X$516,'Banco de Dados'!$B$4:$J$50,4,FALSE),"ERRO")),"")</f>
        <v/>
      </c>
      <c r="Y550" s="29" t="str">
        <f t="shared" si="360"/>
        <v/>
      </c>
      <c r="Z550" s="103" t="str">
        <f>IFERROR(Y550*(C550*(PRINCIPAL!$G$146/100))*0.47*(44/12),"")</f>
        <v/>
      </c>
      <c r="AA550" s="111" t="str">
        <f t="shared" si="361"/>
        <v/>
      </c>
      <c r="AB550" s="30" t="str">
        <f>IFERROR(IF(AND(PRINCIPAL!$H$147&lt;&gt;"",OR(L550=PRINCIPAL!$I$147,L550=PRINCIPAL!$I$147+PRINCIPAL!$I$147,L550=PRINCIPAL!$I$147+PRINCIPAL!$I$147+PRINCIPAL!$I$147)),0,IF(AND(PRINCIPAL!$H$147&lt;&gt;"",L550=PRINCIPAL!$J$147),VLOOKUP($AC$516,'Banco de Dados'!$B$4:$J$50,8,FALSE)*PRINCIPAL!$H$147*(1-(PRINCIPAL!$K$147/100)),IF(AND(PRINCIPAL!$H$147&lt;&gt;"",L550=PRINCIPAL!$L$147),VLOOKUP($AC$516,'Banco de Dados'!$B$4:$J$50,8,FALSE)*PRINCIPAL!$H$147*(1-(PRINCIPAL!$M$147/100)),IF(AND(PRINCIPAL!$H$147&lt;&gt;"",L550=PRINCIPAL!$N$147),VLOOKUP($AC$516,'Banco de Dados'!$B$4:$J$50,8,FALSE)*PRINCIPAL!$H$147*(1-(PRINCIPAL!$O$147/100)),IF(PRINCIPAL!$H$147&lt;&gt;"",VLOOKUP($AC$516,'Banco de Dados'!$B$4:$J$50,8,FALSE)*PRINCIPAL!$H$147,IF(OR(L550=PRINCIPAL!$I$147,L550=PRINCIPAL!$I$147+PRINCIPAL!$I$147,L550=PRINCIPAL!$I$147+PRINCIPAL!$I$147+PRINCIPAL!$I$147),0,IF(L550=PRINCIPAL!$J$147,VLOOKUP($AC$516,'Banco de Dados'!$B$4:$J$50,6,FALSE)*(1-(PRINCIPAL!$K$147/100)),IF(L550=PRINCIPAL!$L$147,VLOOKUP($AC$516,'Banco de Dados'!$B$4:$J$50,6,FALSE)*(1-(PRINCIPAL!$M$147/100)),IF(L550=PRINCIPAL!$N$147,VLOOKUP($AC$516,'Banco de Dados'!$B$4:$J$50,6,FALSE)*(1-(PRINCIPAL!$O$147/100)),VLOOKUP($AC$516,'Banco de Dados'!$B$4:$J$50,6,FALSE)))))))))),"")</f>
        <v/>
      </c>
      <c r="AC550" s="29" t="str">
        <f>IFERROR(AB550*(IFERROR(VLOOKUP($AC$516,'Banco de Dados'!$B$4:$J$50,4,FALSE),"ERRO")),"")</f>
        <v/>
      </c>
      <c r="AD550" s="29" t="str">
        <f t="shared" si="351"/>
        <v/>
      </c>
      <c r="AE550" s="103" t="str">
        <f>IFERROR(AD550*(C550*(PRINCIPAL!$G$147/100))*0.47*(44/12),"")</f>
        <v/>
      </c>
      <c r="AF550" s="111" t="str">
        <f t="shared" si="352"/>
        <v/>
      </c>
      <c r="AG550" s="30" t="str">
        <f>IFERROR(IF(AND(PRINCIPAL!$H$148&lt;&gt;"",OR(L550=PRINCIPAL!$I$148,L550=PRINCIPAL!$I$148+PRINCIPAL!$I$148,L550=PRINCIPAL!$I$148+PRINCIPAL!$I$148+PRINCIPAL!$I$148)),0,IF(AND(PRINCIPAL!$H$148&lt;&gt;"",L550=PRINCIPAL!$J$148),VLOOKUP($AH$516,'Banco de Dados'!$B$4:$J$50,8,FALSE)*PRINCIPAL!$H$148*(1-(PRINCIPAL!$K$148/100)),IF(AND(PRINCIPAL!$H$148&lt;&gt;"",L550=PRINCIPAL!$L$148),VLOOKUP($AH$516,'Banco de Dados'!$B$4:$J$50,8,FALSE)*PRINCIPAL!$H$148*(1-(PRINCIPAL!$M$148/100)),IF(AND(PRINCIPAL!$H$148&lt;&gt;"",L550=PRINCIPAL!$N$148),VLOOKUP($AH$516,'Banco de Dados'!$B$4:$J$50,8,FALSE)*PRINCIPAL!$H$148*(1-(PRINCIPAL!$O$148/100)),IF(PRINCIPAL!$H$148&lt;&gt;"",VLOOKUP($AH$516,'Banco de Dados'!$B$4:$J$50,8,FALSE)*PRINCIPAL!$H$148,IF(OR(L550=PRINCIPAL!$I$148,L550=PRINCIPAL!$I$148+PRINCIPAL!$I$148,L550=PRINCIPAL!$I$148+PRINCIPAL!$I$148+PRINCIPAL!$I$148),0,IF(L550=PRINCIPAL!$J$148,VLOOKUP($AH$516,'Banco de Dados'!$B$4:$J$50,6,FALSE)*(1-(PRINCIPAL!$K$148/100)),IF(L550=PRINCIPAL!$L$148,VLOOKUP($AH$516,'Banco de Dados'!$B$4:$J$50,6,FALSE)*(1-(PRINCIPAL!$M$148/100)),IF(L550=PRINCIPAL!$N$148,VLOOKUP($AH$516,'Banco de Dados'!$B$4:$J$50,6,FALSE)*(1-(PRINCIPAL!$O$148/100)),VLOOKUP($AH$516,'Banco de Dados'!$B$4:$J$50,6,FALSE)))))))))),"")</f>
        <v/>
      </c>
      <c r="AH550" s="29" t="str">
        <f>IFERROR(AG550*(IFERROR(VLOOKUP($AH$516,'Banco de Dados'!$B$4:$J$50,4,FALSE),"ERRO")),"")</f>
        <v/>
      </c>
      <c r="AI550" s="29" t="str">
        <f t="shared" si="353"/>
        <v/>
      </c>
      <c r="AJ550" s="103" t="str">
        <f>IFERROR(AI550*(C550*(PRINCIPAL!$G$148/100))*0.47*(44/12),"")</f>
        <v/>
      </c>
      <c r="AK550" s="111" t="str">
        <f t="shared" si="362"/>
        <v/>
      </c>
      <c r="AL550" s="30" t="str">
        <f>IFERROR(IF(AND(PRINCIPAL!$H$149&lt;&gt;"",OR(L550=PRINCIPAL!$I$149,L550=PRINCIPAL!$I$149+PRINCIPAL!$I$149,L550=PRINCIPAL!$I$149+PRINCIPAL!$I$149+PRINCIPAL!$I$149)),0,IF(AND(PRINCIPAL!$H$149&lt;&gt;"",L550=PRINCIPAL!$J$149),VLOOKUP($AM$516,'Banco de Dados'!$B$4:$J$50,8,FALSE)*PRINCIPAL!$H$149*(1-(PRINCIPAL!$K$149/100)),IF(AND(PRINCIPAL!$H$149&lt;&gt;"",L550=PRINCIPAL!$L$149),VLOOKUP($AM$516,'Banco de Dados'!$B$4:$J$50,8,FALSE)*PRINCIPAL!$H$149*(1-(PRINCIPAL!$M$149/100)),IF(AND(PRINCIPAL!$H$149&lt;&gt;"",L550=PRINCIPAL!$N$149),VLOOKUP($AM$516,'Banco de Dados'!$B$4:$J$50,8,FALSE)*PRINCIPAL!$H$149*(1-(PRINCIPAL!$O$149/100)),IF(PRINCIPAL!$H$149&lt;&gt;"",VLOOKUP($AM$516,'Banco de Dados'!$B$4:$J$50,8,FALSE)*PRINCIPAL!$H$149,IF(OR(L550=PRINCIPAL!$I$149,L550=PRINCIPAL!$I$149+PRINCIPAL!$I$149,L550=PRINCIPAL!$I$149+PRINCIPAL!$I$149+PRINCIPAL!$I$149),0,IF(L550=PRINCIPAL!$J$149,VLOOKUP($AM$516,'Banco de Dados'!$B$4:$J$50,6,FALSE)*(1-(PRINCIPAL!$K$149/100)),IF(L550=PRINCIPAL!$L$149,VLOOKUP($AM$516,'Banco de Dados'!$B$4:$J$50,6,FALSE)*(1-(PRINCIPAL!$M$149/100)),IF(L550=PRINCIPAL!$N$149,VLOOKUP($AM$516,'Banco de Dados'!$B$4:$J$50,6,FALSE)*(1-(PRINCIPAL!$O$149/100)),VLOOKUP($AM$516,'Banco de Dados'!$B$4:$J$50,6,FALSE)))))))))),"")</f>
        <v/>
      </c>
      <c r="AM550" s="29" t="str">
        <f>IFERROR(AL550*(IFERROR(VLOOKUP($AM$516,'Banco de Dados'!$B$4:$J$50,4,FALSE),"ERRO")),"")</f>
        <v/>
      </c>
      <c r="AN550" s="29" t="str">
        <f t="shared" si="354"/>
        <v/>
      </c>
      <c r="AO550" s="103" t="str">
        <f>IFERROR(AN550*(C550*(PRINCIPAL!$G$149/100))*0.47*(44/12),"")</f>
        <v/>
      </c>
      <c r="AP550" s="111" t="str">
        <f t="shared" si="355"/>
        <v/>
      </c>
      <c r="AQ550" s="30" t="str">
        <f>IFERROR(IF(AND(PRINCIPAL!$H$150&lt;&gt;"",OR(L550=PRINCIPAL!$I$150,L550=PRINCIPAL!$I$150+PRINCIPAL!$I$150,L550=PRINCIPAL!$I$150+PRINCIPAL!$I$150+PRINCIPAL!$I$150)),0,IF(AND(PRINCIPAL!$H$150&lt;&gt;"",L550=PRINCIPAL!$J$150),VLOOKUP($AR$516,'Banco de Dados'!$B$4:$J$50,8,FALSE)*PRINCIPAL!$H$150*(1-(PRINCIPAL!$K$150/100)),IF(AND(PRINCIPAL!$H$150&lt;&gt;"",L550=PRINCIPAL!$L$150),VLOOKUP($AR$516,'Banco de Dados'!$B$4:$J$50,8,FALSE)*PRINCIPAL!$H$150*(1-(PRINCIPAL!$M$150/100)),IF(AND(PRINCIPAL!$H$150&lt;&gt;"",L550=PRINCIPAL!$N$150),VLOOKUP($AR$516,'Banco de Dados'!$B$4:$J$50,8,FALSE)*PRINCIPAL!$H$150*(1-(PRINCIPAL!$O$150/100)),IF(PRINCIPAL!$H$150&lt;&gt;"",VLOOKUP($AR$516,'Banco de Dados'!$B$4:$J$50,8,FALSE)*PRINCIPAL!$H$150,IF(OR(L550=PRINCIPAL!$I$150,L550=PRINCIPAL!$I$150+PRINCIPAL!$I$150,L550=PRINCIPAL!$I$150+PRINCIPAL!$I$150+PRINCIPAL!$I$150),0,IF(L550=PRINCIPAL!$J$150,VLOOKUP($AR$516,'Banco de Dados'!$B$4:$J$50,6,FALSE)*(1-(PRINCIPAL!$K$150/100)),IF(L550=PRINCIPAL!$L$150,VLOOKUP($AR$516,'Banco de Dados'!$B$4:$J$50,6,FALSE)*(1-(PRINCIPAL!$M$150/100)),IF(L550=PRINCIPAL!$N$150,VLOOKUP($AR$516,'Banco de Dados'!$B$4:$J$50,6,FALSE)*(1-(PRINCIPAL!$O$150/100)),VLOOKUP($AR$516,'Banco de Dados'!$B$4:$J$50,6,FALSE)))))))))),"")</f>
        <v/>
      </c>
      <c r="AR550" s="29" t="str">
        <f>IFERROR(AQ550*(IFERROR(VLOOKUP($AR$516,'Banco de Dados'!$B$4:$J$50,4,FALSE),"ERRO")),"")</f>
        <v/>
      </c>
      <c r="AS550" s="29" t="str">
        <f t="shared" si="356"/>
        <v/>
      </c>
      <c r="AT550" s="103" t="str">
        <f>IFERROR(AS550*(C550*(PRINCIPAL!$G$150/100))*0.47*(44/12),"")</f>
        <v/>
      </c>
      <c r="AU550" s="111" t="str">
        <f t="shared" si="357"/>
        <v/>
      </c>
      <c r="AV550" s="30" t="str">
        <f>IFERROR(IF(AND(PRINCIPAL!$H$151&lt;&gt;"",OR(L550=PRINCIPAL!$I$151,L550=PRINCIPAL!$I$151+PRINCIPAL!$I$151,L550=PRINCIPAL!$I$151+PRINCIPAL!$I$151+PRINCIPAL!$I$151)),0,IF(AND(PRINCIPAL!$H$151&lt;&gt;"",L550=PRINCIPAL!$J$151),VLOOKUP($AW$516,'Banco de Dados'!$B$4:$J$50,8,FALSE)*PRINCIPAL!$H$151*(1-(PRINCIPAL!$K$151/100)),IF(AND(PRINCIPAL!$H$151&lt;&gt;"",L550=PRINCIPAL!$L$151),VLOOKUP($AW$516,'Banco de Dados'!$B$4:$J$50,8,FALSE)*PRINCIPAL!$H$151*(1-(PRINCIPAL!$M$151/100)),IF(AND(PRINCIPAL!$H$151&lt;&gt;"",L550=PRINCIPAL!$N$151),VLOOKUP($AW$516,'Banco de Dados'!$B$4:$J$50,8,FALSE)*PRINCIPAL!$H$151*(1-(PRINCIPAL!$O$151/100)),IF(PRINCIPAL!$H$151&lt;&gt;"",VLOOKUP($AW$516,'Banco de Dados'!$B$4:$J$50,8,FALSE)*PRINCIPAL!$H$151,IF(OR(L550=PRINCIPAL!$I$151,L550=PRINCIPAL!$I$151+PRINCIPAL!$I$151,L550=PRINCIPAL!$I$151+PRINCIPAL!$I$151+PRINCIPAL!$I$151),0,IF(L550=PRINCIPAL!$J$151,VLOOKUP($AW$516,'Banco de Dados'!$B$4:$J$50,6,FALSE)*(1-(PRINCIPAL!$K$151/100)),IF(L550=PRINCIPAL!$L$151,VLOOKUP($AW$516,'Banco de Dados'!$B$4:$J$50,6,FALSE)*(1-(PRINCIPAL!$M$151/100)),IF(L550=PRINCIPAL!$N$151,VLOOKUP($AW$516,'Banco de Dados'!$B$4:$J$50,6,FALSE)*(1-(PRINCIPAL!$O$151/100)),VLOOKUP($AW$516,'Banco de Dados'!$B$4:$J$50,6,FALSE)))))))))),"")</f>
        <v/>
      </c>
      <c r="AW550" s="29" t="str">
        <f>IFERROR(AV550*(IFERROR(VLOOKUP($AW$516,'Banco de Dados'!$B$4:$J$50,4,FALSE),"ERRO")),"")</f>
        <v/>
      </c>
      <c r="AX550" s="29" t="str">
        <f t="shared" si="358"/>
        <v/>
      </c>
      <c r="AY550" s="103" t="str">
        <f>IFERROR(AX550*(C550*(PRINCIPAL!$G$151/100))*0.47*(44/12),"")</f>
        <v/>
      </c>
      <c r="AZ550" s="111" t="str">
        <f t="shared" si="363"/>
        <v/>
      </c>
      <c r="BA550" s="30" t="str">
        <f>IFERROR(IF(AND(PRINCIPAL!$H$152&lt;&gt;"",OR(L550=PRINCIPAL!$I$152,L550=PRINCIPAL!$I$152+PRINCIPAL!$I$152,L550=PRINCIPAL!$I$152+PRINCIPAL!$I$152+PRINCIPAL!$I$152)),0,IF(AND(PRINCIPAL!$H$152&lt;&gt;"",L550=PRINCIPAL!$J$152),VLOOKUP($BB$516,'Banco de Dados'!$B$4:$J$50,8,FALSE)*PRINCIPAL!$H$152*(1-(PRINCIPAL!$K$152/100)),IF(AND(PRINCIPAL!$H$152&lt;&gt;"",L550=PRINCIPAL!$L$152),VLOOKUP($BB$516,'Banco de Dados'!$B$4:$J$50,8,FALSE)*PRINCIPAL!$H$152*(1-(PRINCIPAL!$M$152/100)),IF(AND(PRINCIPAL!$H$152&lt;&gt;"",L550=PRINCIPAL!$N$152),VLOOKUP($BB$516,'Banco de Dados'!$B$4:$J$50,8,FALSE)*PRINCIPAL!$H$152*(1-(PRINCIPAL!$O$152/100)),IF(PRINCIPAL!$H$152&lt;&gt;"",VLOOKUP($BB$516,'Banco de Dados'!$B$4:$J$50,8,FALSE)*PRINCIPAL!$H$152,IF(OR(L550=PRINCIPAL!$I$152,L550=PRINCIPAL!$I$152+PRINCIPAL!$I$152,L550=PRINCIPAL!$I$152+PRINCIPAL!$I$152+PRINCIPAL!$I$152),0,IF(L550=PRINCIPAL!$J$152,VLOOKUP($BB$516,'Banco de Dados'!$B$4:$J$50,6,FALSE)*(1-(PRINCIPAL!$K$152/100)),IF(L550=PRINCIPAL!$L$152,VLOOKUP($BB$516,'Banco de Dados'!$B$4:$J$50,6,FALSE)*(1-(PRINCIPAL!$M$152/100)),IF(L550=PRINCIPAL!$N$152,VLOOKUP($BB$516,'Banco de Dados'!$B$4:$J$50,6,FALSE)*(1-(PRINCIPAL!$O$152/100)),VLOOKUP($BB$516,'Banco de Dados'!$B$4:$J$50,6,FALSE)))))))))),"")</f>
        <v/>
      </c>
      <c r="BB550" s="29" t="str">
        <f>IFERROR(BA550*(IFERROR(VLOOKUP($BB$516,'Banco de Dados'!$B$4:$J$50,4,FALSE),"ERRO")),"")</f>
        <v/>
      </c>
      <c r="BC550" s="29" t="str">
        <f t="shared" si="364"/>
        <v/>
      </c>
      <c r="BD550" s="103" t="str">
        <f>IFERROR(BC550*(C550*(PRINCIPAL!$G$152/100))*0.47*(44/12),"")</f>
        <v/>
      </c>
      <c r="BE550" s="111" t="str">
        <f t="shared" si="343"/>
        <v/>
      </c>
      <c r="BF550" s="30" t="str">
        <f>IFERROR(IF(AND(PRINCIPAL!$H$153&lt;&gt;"",OR(L550=PRINCIPAL!$I$153,L550=PRINCIPAL!$I$153+PRINCIPAL!$I$153,L550=PRINCIPAL!$I$153+PRINCIPAL!$I$153+PRINCIPAL!$I$153)),0,IF(AND(PRINCIPAL!$H$153&lt;&gt;"",L550=PRINCIPAL!$J$153),VLOOKUP($BG$516,'Banco de Dados'!$B$4:$J$50,8,FALSE)*PRINCIPAL!$H$153*(1-(PRINCIPAL!$K$153/100)),IF(AND(PRINCIPAL!$H$153&lt;&gt;"",L550=PRINCIPAL!$L$153),VLOOKUP($BG$516,'Banco de Dados'!$B$4:$J$50,8,FALSE)*PRINCIPAL!$H$153*(1-(PRINCIPAL!$M$153/100)),IF(AND(PRINCIPAL!$H$153&lt;&gt;"",L550=PRINCIPAL!$N$153),VLOOKUP($BG$516,'Banco de Dados'!$B$4:$J$50,8,FALSE)*PRINCIPAL!$H$153*(1-(PRINCIPAL!$O$153/100)),IF(PRINCIPAL!$H$153&lt;&gt;"",VLOOKUP($BG$516,'Banco de Dados'!$B$4:$J$50,8,FALSE)*PRINCIPAL!$H$153,IF(OR(L550=PRINCIPAL!$I$153,L550=PRINCIPAL!$I$153+PRINCIPAL!$I$153,L550=PRINCIPAL!$I$153+PRINCIPAL!$I$153+PRINCIPAL!$I$153),0,IF(L550=PRINCIPAL!$J$153,VLOOKUP($BG$516,'Banco de Dados'!$B$4:$J$50,6,FALSE)*(1-(PRINCIPAL!$K$153/100)),IF(L550=PRINCIPAL!$L$153,VLOOKUP($BG$516,'Banco de Dados'!$B$4:$J$50,6,FALSE)*(1-(PRINCIPAL!$M$153/100)),IF(L550=PRINCIPAL!$N$153,VLOOKUP($BG$516,'Banco de Dados'!$B$4:$J$50,6,FALSE)*(1-(PRINCIPAL!$O$153/100)),VLOOKUP($BG$516,'Banco de Dados'!$B$4:$J$50,6,FALSE)))))))))),"")</f>
        <v/>
      </c>
      <c r="BG550" s="29" t="str">
        <f>IFERROR(BF550*(IFERROR(VLOOKUP($BG$516,'Banco de Dados'!$B$4:$J$50,4,FALSE),"ERRO")),"")</f>
        <v/>
      </c>
      <c r="BH550" s="29" t="str">
        <f t="shared" si="359"/>
        <v/>
      </c>
      <c r="BI550" s="103" t="str">
        <f>IFERROR(BH550*(C550*(PRINCIPAL!$G$153/100))*0.47*(44/12),"")</f>
        <v/>
      </c>
      <c r="BJ550" s="102" t="str">
        <f t="shared" si="344"/>
        <v/>
      </c>
    </row>
    <row r="551" spans="2:62" ht="12.75" customHeight="1" x14ac:dyDescent="0.3">
      <c r="B551" s="326">
        <f t="shared" si="345"/>
        <v>2053</v>
      </c>
      <c r="C551" s="340"/>
      <c r="D551" s="1"/>
      <c r="E551" s="116">
        <v>33</v>
      </c>
      <c r="F551" s="24" t="str">
        <f>IFERROR(VLOOKUP($G$516,'Banco de Dados'!$B$4:$J$50,6,FALSE),"")</f>
        <v/>
      </c>
      <c r="G551" s="25" t="str">
        <f>IFERROR(F551*(IFERROR(VLOOKUP($G$516,'Banco de Dados'!$B$4:$J$50,4,FALSE),"ERRO")),"")</f>
        <v/>
      </c>
      <c r="H551" s="25" t="str">
        <f t="shared" si="346"/>
        <v/>
      </c>
      <c r="I551" s="103" t="str">
        <f t="shared" si="347"/>
        <v/>
      </c>
      <c r="J551" s="117" t="str">
        <f t="shared" si="348"/>
        <v/>
      </c>
      <c r="K551" s="1"/>
      <c r="L551" s="91">
        <v>33</v>
      </c>
      <c r="M551" s="24" t="str">
        <f>IFERROR(IF(AND(PRINCIPAL!$H$144&lt;&gt;"",OR(L551=PRINCIPAL!$I$144,L551=PRINCIPAL!$I$144+PRINCIPAL!$I$144,L551=PRINCIPAL!$I$144+PRINCIPAL!$I$144+PRINCIPAL!$I$144)),0,IF(AND(PRINCIPAL!$H$144&lt;&gt;"",L551=PRINCIPAL!$J$144),VLOOKUP($N$516,'Banco de Dados'!$B$4:$J$50,8,FALSE)*PRINCIPAL!$H$144*(1-(PRINCIPAL!$K$144/100)),IF(AND(PRINCIPAL!$H$144&lt;&gt;"",L551=PRINCIPAL!$L$144),VLOOKUP($N$516,'Banco de Dados'!$B$4:$J$50,8,FALSE)*PRINCIPAL!$H$144*(1-(PRINCIPAL!$M$144/100)),IF(AND(PRINCIPAL!$H$144&lt;&gt;"",L551=PRINCIPAL!$N$144),VLOOKUP($N$516,'Banco de Dados'!$B$4:$J$50,8,FALSE)*PRINCIPAL!$H$144*(1-(PRINCIPAL!$O$144/100)),IF(PRINCIPAL!$H$144&lt;&gt;"",VLOOKUP($N$516,'Banco de Dados'!$B$4:$J$50,8,FALSE)*PRINCIPAL!$H$144,IF(OR(L551=PRINCIPAL!$I$144,L551=PRINCIPAL!$I$144+PRINCIPAL!$I$144,L551=PRINCIPAL!$I$144+PRINCIPAL!$I$144+PRINCIPAL!$I$144),0,IF(L551=PRINCIPAL!$J$144,VLOOKUP($N$516,'Banco de Dados'!$B$4:$J$50,6,FALSE)*(1-(PRINCIPAL!$K$144/100)),IF(L551=PRINCIPAL!$L$144,VLOOKUP($N$516,'Banco de Dados'!$B$4:$J$50,6,FALSE)*(1-(PRINCIPAL!$M$144/100)),IF(L551=PRINCIPAL!$N$144,VLOOKUP($N$516,'Banco de Dados'!$B$4:$J$50,6,FALSE)*(1-(PRINCIPAL!$O$144/100)),VLOOKUP($N$516,'Banco de Dados'!$B$4:$J$50,6,FALSE)))))))))),"")</f>
        <v/>
      </c>
      <c r="N551" s="25" t="str">
        <f>IFERROR(M551*(IFERROR(VLOOKUP($N$516,'Banco de Dados'!$B$4:$J$50,4,FALSE),"ERRO")),"")</f>
        <v/>
      </c>
      <c r="O551" s="25" t="str">
        <f t="shared" si="367"/>
        <v/>
      </c>
      <c r="P551" s="103" t="str">
        <f>IFERROR(O551*(C551*(PRINCIPAL!$G$144/100))*0.47*(44/12),"")</f>
        <v/>
      </c>
      <c r="Q551" s="107" t="str">
        <f t="shared" si="369"/>
        <v/>
      </c>
      <c r="R551" s="29" t="str">
        <f>IFERROR(IF(AND(PRINCIPAL!$H$145&lt;&gt;"",OR(L551=PRINCIPAL!$I$145,L551=PRINCIPAL!$I$145+PRINCIPAL!$I$145,L551=PRINCIPAL!$I$145+PRINCIPAL!$I$145+PRINCIPAL!$I$145)),0,IF(AND(PRINCIPAL!$H$145&lt;&gt;"",L551=PRINCIPAL!$J$145),VLOOKUP($S$516,'Banco de Dados'!$B$4:$J$50,8,FALSE)*PRINCIPAL!$H$145*(1-(PRINCIPAL!$K$145/100)),IF(AND(PRINCIPAL!$H$145&lt;&gt;"",L551=PRINCIPAL!$L$145),VLOOKUP($S$516,'Banco de Dados'!$B$4:$J$50,8,FALSE)*PRINCIPAL!$H$145*(1-(PRINCIPAL!$M$145/100)),IF(AND(PRINCIPAL!$H$145&lt;&gt;"",L551=PRINCIPAL!$N$145),VLOOKUP($S$516,'Banco de Dados'!$B$4:$J$50,8,FALSE)*PRINCIPAL!$H$145*(1-(PRINCIPAL!$O$145/100)),IF(PRINCIPAL!$H$145&lt;&gt;"",VLOOKUP($S$516,'Banco de Dados'!$B$4:$J$50,8,FALSE)*PRINCIPAL!$H$145,IF(OR(L551=PRINCIPAL!$I$145,L551=PRINCIPAL!$I$145+PRINCIPAL!$I$145,L551=PRINCIPAL!$I$145+PRINCIPAL!$I$145+PRINCIPAL!$I$145),0,IF(L551=PRINCIPAL!$J$145,VLOOKUP($S$516,'Banco de Dados'!$B$4:$J$50,6,FALSE)*(1-(PRINCIPAL!$K$145/100)),IF(L551=PRINCIPAL!$L$145,VLOOKUP($S$516,'Banco de Dados'!$B$4:$J$50,6,FALSE)*(1-(PRINCIPAL!$M$145/100)),IF(L551=PRINCIPAL!$N$145,VLOOKUP($S$516,'Banco de Dados'!$B$4:$J$50,6,FALSE)*(1-(PRINCIPAL!$O$145/100)),VLOOKUP($S$516,'Banco de Dados'!$B$4:$J$50,6,FALSE)))))))))),"")</f>
        <v/>
      </c>
      <c r="S551" s="29" t="str">
        <f>IFERROR(R551*(IFERROR(VLOOKUP($S$516,'Banco de Dados'!$B$4:$J$50,4,FALSE),"ERRO")),"")</f>
        <v/>
      </c>
      <c r="T551" s="29" t="str">
        <f t="shared" si="366"/>
        <v/>
      </c>
      <c r="U551" s="103" t="str">
        <f>IFERROR(T551*(C551*(PRINCIPAL!$G$145/100))*0.47*(44/12),"")</f>
        <v/>
      </c>
      <c r="V551" s="103" t="str">
        <f t="shared" si="342"/>
        <v/>
      </c>
      <c r="W551" s="30" t="str">
        <f>IFERROR(IF(AND(PRINCIPAL!$H$146&lt;&gt;"",OR(L551=PRINCIPAL!$I$146,L551=PRINCIPAL!$I$146+PRINCIPAL!$I$146,L551=PRINCIPAL!$I$146+PRINCIPAL!$I$146+PRINCIPAL!$I$146)),0,IF(AND(PRINCIPAL!$H$146&lt;&gt;"",L551=PRINCIPAL!$J$146),VLOOKUP($X$516,'Banco de Dados'!$B$4:$J$50,8,FALSE)*PRINCIPAL!$H$146*(1-(PRINCIPAL!$K$146/100)),IF(AND(PRINCIPAL!$H$146&lt;&gt;"",L551=PRINCIPAL!$L$146),VLOOKUP($X$516,'Banco de Dados'!$B$4:$J$50,8,FALSE)*PRINCIPAL!$H$146*(1-(PRINCIPAL!$M$146/100)),IF(AND(PRINCIPAL!$H$146&lt;&gt;"",L551=PRINCIPAL!$N$146),VLOOKUP($X$516,'Banco de Dados'!$B$4:$J$50,8,FALSE)*PRINCIPAL!$H$146*(1-(PRINCIPAL!$O$146/100)),IF(PRINCIPAL!$H$146&lt;&gt;"",VLOOKUP($X$516,'Banco de Dados'!$B$4:$J$50,8,FALSE)*PRINCIPAL!$H$146,IF(OR(L551=PRINCIPAL!$I$146,L551=PRINCIPAL!$I$146+PRINCIPAL!$I$146,L551=PRINCIPAL!$I$146+PRINCIPAL!$I$146+PRINCIPAL!$I$146),0,IF(L551=PRINCIPAL!$J$146,VLOOKUP($X$516,'Banco de Dados'!$B$4:$J$50,6,FALSE)*(1-(PRINCIPAL!$K$146/100)),IF(L551=PRINCIPAL!$L$146,VLOOKUP($X$516,'Banco de Dados'!$B$4:$J$50,6,FALSE)*(1-(PRINCIPAL!$M$146/100)),IF(L551=PRINCIPAL!$N$146,VLOOKUP($X$516,'Banco de Dados'!$B$4:$J$50,6,FALSE)*(1-(PRINCIPAL!$O$146/100)),VLOOKUP($X$516,'Banco de Dados'!$B$4:$J$50,6,FALSE)))))))))),"")</f>
        <v/>
      </c>
      <c r="X551" s="29" t="str">
        <f>IFERROR(W551*(IFERROR(VLOOKUP($X$516,'Banco de Dados'!$B$4:$J$50,4,FALSE),"ERRO")),"")</f>
        <v/>
      </c>
      <c r="Y551" s="29" t="str">
        <f t="shared" si="360"/>
        <v/>
      </c>
      <c r="Z551" s="103" t="str">
        <f>IFERROR(Y551*(C551*(PRINCIPAL!$G$146/100))*0.47*(44/12),"")</f>
        <v/>
      </c>
      <c r="AA551" s="111" t="str">
        <f t="shared" si="361"/>
        <v/>
      </c>
      <c r="AB551" s="30" t="str">
        <f>IFERROR(IF(AND(PRINCIPAL!$H$147&lt;&gt;"",OR(L551=PRINCIPAL!$I$147,L551=PRINCIPAL!$I$147+PRINCIPAL!$I$147,L551=PRINCIPAL!$I$147+PRINCIPAL!$I$147+PRINCIPAL!$I$147)),0,IF(AND(PRINCIPAL!$H$147&lt;&gt;"",L551=PRINCIPAL!$J$147),VLOOKUP($AC$516,'Banco de Dados'!$B$4:$J$50,8,FALSE)*PRINCIPAL!$H$147*(1-(PRINCIPAL!$K$147/100)),IF(AND(PRINCIPAL!$H$147&lt;&gt;"",L551=PRINCIPAL!$L$147),VLOOKUP($AC$516,'Banco de Dados'!$B$4:$J$50,8,FALSE)*PRINCIPAL!$H$147*(1-(PRINCIPAL!$M$147/100)),IF(AND(PRINCIPAL!$H$147&lt;&gt;"",L551=PRINCIPAL!$N$147),VLOOKUP($AC$516,'Banco de Dados'!$B$4:$J$50,8,FALSE)*PRINCIPAL!$H$147*(1-(PRINCIPAL!$O$147/100)),IF(PRINCIPAL!$H$147&lt;&gt;"",VLOOKUP($AC$516,'Banco de Dados'!$B$4:$J$50,8,FALSE)*PRINCIPAL!$H$147,IF(OR(L551=PRINCIPAL!$I$147,L551=PRINCIPAL!$I$147+PRINCIPAL!$I$147,L551=PRINCIPAL!$I$147+PRINCIPAL!$I$147+PRINCIPAL!$I$147),0,IF(L551=PRINCIPAL!$J$147,VLOOKUP($AC$516,'Banco de Dados'!$B$4:$J$50,6,FALSE)*(1-(PRINCIPAL!$K$147/100)),IF(L551=PRINCIPAL!$L$147,VLOOKUP($AC$516,'Banco de Dados'!$B$4:$J$50,6,FALSE)*(1-(PRINCIPAL!$M$147/100)),IF(L551=PRINCIPAL!$N$147,VLOOKUP($AC$516,'Banco de Dados'!$B$4:$J$50,6,FALSE)*(1-(PRINCIPAL!$O$147/100)),VLOOKUP($AC$516,'Banco de Dados'!$B$4:$J$50,6,FALSE)))))))))),"")</f>
        <v/>
      </c>
      <c r="AC551" s="29" t="str">
        <f>IFERROR(AB551*(IFERROR(VLOOKUP($AC$516,'Banco de Dados'!$B$4:$J$50,4,FALSE),"ERRO")),"")</f>
        <v/>
      </c>
      <c r="AD551" s="29" t="str">
        <f t="shared" si="351"/>
        <v/>
      </c>
      <c r="AE551" s="103" t="str">
        <f>IFERROR(AD551*(C551*(PRINCIPAL!$G$147/100))*0.47*(44/12),"")</f>
        <v/>
      </c>
      <c r="AF551" s="111" t="str">
        <f t="shared" si="352"/>
        <v/>
      </c>
      <c r="AG551" s="30" t="str">
        <f>IFERROR(IF(AND(PRINCIPAL!$H$148&lt;&gt;"",OR(L551=PRINCIPAL!$I$148,L551=PRINCIPAL!$I$148+PRINCIPAL!$I$148,L551=PRINCIPAL!$I$148+PRINCIPAL!$I$148+PRINCIPAL!$I$148)),0,IF(AND(PRINCIPAL!$H$148&lt;&gt;"",L551=PRINCIPAL!$J$148),VLOOKUP($AH$516,'Banco de Dados'!$B$4:$J$50,8,FALSE)*PRINCIPAL!$H$148*(1-(PRINCIPAL!$K$148/100)),IF(AND(PRINCIPAL!$H$148&lt;&gt;"",L551=PRINCIPAL!$L$148),VLOOKUP($AH$516,'Banco de Dados'!$B$4:$J$50,8,FALSE)*PRINCIPAL!$H$148*(1-(PRINCIPAL!$M$148/100)),IF(AND(PRINCIPAL!$H$148&lt;&gt;"",L551=PRINCIPAL!$N$148),VLOOKUP($AH$516,'Banco de Dados'!$B$4:$J$50,8,FALSE)*PRINCIPAL!$H$148*(1-(PRINCIPAL!$O$148/100)),IF(PRINCIPAL!$H$148&lt;&gt;"",VLOOKUP($AH$516,'Banco de Dados'!$B$4:$J$50,8,FALSE)*PRINCIPAL!$H$148,IF(OR(L551=PRINCIPAL!$I$148,L551=PRINCIPAL!$I$148+PRINCIPAL!$I$148,L551=PRINCIPAL!$I$148+PRINCIPAL!$I$148+PRINCIPAL!$I$148),0,IF(L551=PRINCIPAL!$J$148,VLOOKUP($AH$516,'Banco de Dados'!$B$4:$J$50,6,FALSE)*(1-(PRINCIPAL!$K$148/100)),IF(L551=PRINCIPAL!$L$148,VLOOKUP($AH$516,'Banco de Dados'!$B$4:$J$50,6,FALSE)*(1-(PRINCIPAL!$M$148/100)),IF(L551=PRINCIPAL!$N$148,VLOOKUP($AH$516,'Banco de Dados'!$B$4:$J$50,6,FALSE)*(1-(PRINCIPAL!$O$148/100)),VLOOKUP($AH$516,'Banco de Dados'!$B$4:$J$50,6,FALSE)))))))))),"")</f>
        <v/>
      </c>
      <c r="AH551" s="29" t="str">
        <f>IFERROR(AG551*(IFERROR(VLOOKUP($AH$516,'Banco de Dados'!$B$4:$J$50,4,FALSE),"ERRO")),"")</f>
        <v/>
      </c>
      <c r="AI551" s="29" t="str">
        <f t="shared" si="353"/>
        <v/>
      </c>
      <c r="AJ551" s="103" t="str">
        <f>IFERROR(AI551*(C551*(PRINCIPAL!$G$148/100))*0.47*(44/12),"")</f>
        <v/>
      </c>
      <c r="AK551" s="111" t="str">
        <f t="shared" si="362"/>
        <v/>
      </c>
      <c r="AL551" s="30" t="str">
        <f>IFERROR(IF(AND(PRINCIPAL!$H$149&lt;&gt;"",OR(L551=PRINCIPAL!$I$149,L551=PRINCIPAL!$I$149+PRINCIPAL!$I$149,L551=PRINCIPAL!$I$149+PRINCIPAL!$I$149+PRINCIPAL!$I$149)),0,IF(AND(PRINCIPAL!$H$149&lt;&gt;"",L551=PRINCIPAL!$J$149),VLOOKUP($AM$516,'Banco de Dados'!$B$4:$J$50,8,FALSE)*PRINCIPAL!$H$149*(1-(PRINCIPAL!$K$149/100)),IF(AND(PRINCIPAL!$H$149&lt;&gt;"",L551=PRINCIPAL!$L$149),VLOOKUP($AM$516,'Banco de Dados'!$B$4:$J$50,8,FALSE)*PRINCIPAL!$H$149*(1-(PRINCIPAL!$M$149/100)),IF(AND(PRINCIPAL!$H$149&lt;&gt;"",L551=PRINCIPAL!$N$149),VLOOKUP($AM$516,'Banco de Dados'!$B$4:$J$50,8,FALSE)*PRINCIPAL!$H$149*(1-(PRINCIPAL!$O$149/100)),IF(PRINCIPAL!$H$149&lt;&gt;"",VLOOKUP($AM$516,'Banco de Dados'!$B$4:$J$50,8,FALSE)*PRINCIPAL!$H$149,IF(OR(L551=PRINCIPAL!$I$149,L551=PRINCIPAL!$I$149+PRINCIPAL!$I$149,L551=PRINCIPAL!$I$149+PRINCIPAL!$I$149+PRINCIPAL!$I$149),0,IF(L551=PRINCIPAL!$J$149,VLOOKUP($AM$516,'Banco de Dados'!$B$4:$J$50,6,FALSE)*(1-(PRINCIPAL!$K$149/100)),IF(L551=PRINCIPAL!$L$149,VLOOKUP($AM$516,'Banco de Dados'!$B$4:$J$50,6,FALSE)*(1-(PRINCIPAL!$M$149/100)),IF(L551=PRINCIPAL!$N$149,VLOOKUP($AM$516,'Banco de Dados'!$B$4:$J$50,6,FALSE)*(1-(PRINCIPAL!$O$149/100)),VLOOKUP($AM$516,'Banco de Dados'!$B$4:$J$50,6,FALSE)))))))))),"")</f>
        <v/>
      </c>
      <c r="AM551" s="29" t="str">
        <f>IFERROR(AL551*(IFERROR(VLOOKUP($AM$516,'Banco de Dados'!$B$4:$J$50,4,FALSE),"ERRO")),"")</f>
        <v/>
      </c>
      <c r="AN551" s="29" t="str">
        <f t="shared" si="354"/>
        <v/>
      </c>
      <c r="AO551" s="103" t="str">
        <f>IFERROR(AN551*(C551*(PRINCIPAL!$G$149/100))*0.47*(44/12),"")</f>
        <v/>
      </c>
      <c r="AP551" s="111" t="str">
        <f t="shared" si="355"/>
        <v/>
      </c>
      <c r="AQ551" s="30" t="str">
        <f>IFERROR(IF(AND(PRINCIPAL!$H$150&lt;&gt;"",OR(L551=PRINCIPAL!$I$150,L551=PRINCIPAL!$I$150+PRINCIPAL!$I$150,L551=PRINCIPAL!$I$150+PRINCIPAL!$I$150+PRINCIPAL!$I$150)),0,IF(AND(PRINCIPAL!$H$150&lt;&gt;"",L551=PRINCIPAL!$J$150),VLOOKUP($AR$516,'Banco de Dados'!$B$4:$J$50,8,FALSE)*PRINCIPAL!$H$150*(1-(PRINCIPAL!$K$150/100)),IF(AND(PRINCIPAL!$H$150&lt;&gt;"",L551=PRINCIPAL!$L$150),VLOOKUP($AR$516,'Banco de Dados'!$B$4:$J$50,8,FALSE)*PRINCIPAL!$H$150*(1-(PRINCIPAL!$M$150/100)),IF(AND(PRINCIPAL!$H$150&lt;&gt;"",L551=PRINCIPAL!$N$150),VLOOKUP($AR$516,'Banco de Dados'!$B$4:$J$50,8,FALSE)*PRINCIPAL!$H$150*(1-(PRINCIPAL!$O$150/100)),IF(PRINCIPAL!$H$150&lt;&gt;"",VLOOKUP($AR$516,'Banco de Dados'!$B$4:$J$50,8,FALSE)*PRINCIPAL!$H$150,IF(OR(L551=PRINCIPAL!$I$150,L551=PRINCIPAL!$I$150+PRINCIPAL!$I$150,L551=PRINCIPAL!$I$150+PRINCIPAL!$I$150+PRINCIPAL!$I$150),0,IF(L551=PRINCIPAL!$J$150,VLOOKUP($AR$516,'Banco de Dados'!$B$4:$J$50,6,FALSE)*(1-(PRINCIPAL!$K$150/100)),IF(L551=PRINCIPAL!$L$150,VLOOKUP($AR$516,'Banco de Dados'!$B$4:$J$50,6,FALSE)*(1-(PRINCIPAL!$M$150/100)),IF(L551=PRINCIPAL!$N$150,VLOOKUP($AR$516,'Banco de Dados'!$B$4:$J$50,6,FALSE)*(1-(PRINCIPAL!$O$150/100)),VLOOKUP($AR$516,'Banco de Dados'!$B$4:$J$50,6,FALSE)))))))))),"")</f>
        <v/>
      </c>
      <c r="AR551" s="29" t="str">
        <f>IFERROR(AQ551*(IFERROR(VLOOKUP($AR$516,'Banco de Dados'!$B$4:$J$50,4,FALSE),"ERRO")),"")</f>
        <v/>
      </c>
      <c r="AS551" s="29" t="str">
        <f t="shared" si="356"/>
        <v/>
      </c>
      <c r="AT551" s="103" t="str">
        <f>IFERROR(AS551*(C551*(PRINCIPAL!$G$150/100))*0.47*(44/12),"")</f>
        <v/>
      </c>
      <c r="AU551" s="111" t="str">
        <f t="shared" si="357"/>
        <v/>
      </c>
      <c r="AV551" s="30" t="str">
        <f>IFERROR(IF(AND(PRINCIPAL!$H$151&lt;&gt;"",OR(L551=PRINCIPAL!$I$151,L551=PRINCIPAL!$I$151+PRINCIPAL!$I$151,L551=PRINCIPAL!$I$151+PRINCIPAL!$I$151+PRINCIPAL!$I$151)),0,IF(AND(PRINCIPAL!$H$151&lt;&gt;"",L551=PRINCIPAL!$J$151),VLOOKUP($AW$516,'Banco de Dados'!$B$4:$J$50,8,FALSE)*PRINCIPAL!$H$151*(1-(PRINCIPAL!$K$151/100)),IF(AND(PRINCIPAL!$H$151&lt;&gt;"",L551=PRINCIPAL!$L$151),VLOOKUP($AW$516,'Banco de Dados'!$B$4:$J$50,8,FALSE)*PRINCIPAL!$H$151*(1-(PRINCIPAL!$M$151/100)),IF(AND(PRINCIPAL!$H$151&lt;&gt;"",L551=PRINCIPAL!$N$151),VLOOKUP($AW$516,'Banco de Dados'!$B$4:$J$50,8,FALSE)*PRINCIPAL!$H$151*(1-(PRINCIPAL!$O$151/100)),IF(PRINCIPAL!$H$151&lt;&gt;"",VLOOKUP($AW$516,'Banco de Dados'!$B$4:$J$50,8,FALSE)*PRINCIPAL!$H$151,IF(OR(L551=PRINCIPAL!$I$151,L551=PRINCIPAL!$I$151+PRINCIPAL!$I$151,L551=PRINCIPAL!$I$151+PRINCIPAL!$I$151+PRINCIPAL!$I$151),0,IF(L551=PRINCIPAL!$J$151,VLOOKUP($AW$516,'Banco de Dados'!$B$4:$J$50,6,FALSE)*(1-(PRINCIPAL!$K$151/100)),IF(L551=PRINCIPAL!$L$151,VLOOKUP($AW$516,'Banco de Dados'!$B$4:$J$50,6,FALSE)*(1-(PRINCIPAL!$M$151/100)),IF(L551=PRINCIPAL!$N$151,VLOOKUP($AW$516,'Banco de Dados'!$B$4:$J$50,6,FALSE)*(1-(PRINCIPAL!$O$151/100)),VLOOKUP($AW$516,'Banco de Dados'!$B$4:$J$50,6,FALSE)))))))))),"")</f>
        <v/>
      </c>
      <c r="AW551" s="29" t="str">
        <f>IFERROR(AV551*(IFERROR(VLOOKUP($AW$516,'Banco de Dados'!$B$4:$J$50,4,FALSE),"ERRO")),"")</f>
        <v/>
      </c>
      <c r="AX551" s="29" t="str">
        <f t="shared" si="358"/>
        <v/>
      </c>
      <c r="AY551" s="103" t="str">
        <f>IFERROR(AX551*(C551*(PRINCIPAL!$G$151/100))*0.47*(44/12),"")</f>
        <v/>
      </c>
      <c r="AZ551" s="111" t="str">
        <f t="shared" si="363"/>
        <v/>
      </c>
      <c r="BA551" s="30" t="str">
        <f>IFERROR(IF(AND(PRINCIPAL!$H$152&lt;&gt;"",OR(L551=PRINCIPAL!$I$152,L551=PRINCIPAL!$I$152+PRINCIPAL!$I$152,L551=PRINCIPAL!$I$152+PRINCIPAL!$I$152+PRINCIPAL!$I$152)),0,IF(AND(PRINCIPAL!$H$152&lt;&gt;"",L551=PRINCIPAL!$J$152),VLOOKUP($BB$516,'Banco de Dados'!$B$4:$J$50,8,FALSE)*PRINCIPAL!$H$152*(1-(PRINCIPAL!$K$152/100)),IF(AND(PRINCIPAL!$H$152&lt;&gt;"",L551=PRINCIPAL!$L$152),VLOOKUP($BB$516,'Banco de Dados'!$B$4:$J$50,8,FALSE)*PRINCIPAL!$H$152*(1-(PRINCIPAL!$M$152/100)),IF(AND(PRINCIPAL!$H$152&lt;&gt;"",L551=PRINCIPAL!$N$152),VLOOKUP($BB$516,'Banco de Dados'!$B$4:$J$50,8,FALSE)*PRINCIPAL!$H$152*(1-(PRINCIPAL!$O$152/100)),IF(PRINCIPAL!$H$152&lt;&gt;"",VLOOKUP($BB$516,'Banco de Dados'!$B$4:$J$50,8,FALSE)*PRINCIPAL!$H$152,IF(OR(L551=PRINCIPAL!$I$152,L551=PRINCIPAL!$I$152+PRINCIPAL!$I$152,L551=PRINCIPAL!$I$152+PRINCIPAL!$I$152+PRINCIPAL!$I$152),0,IF(L551=PRINCIPAL!$J$152,VLOOKUP($BB$516,'Banco de Dados'!$B$4:$J$50,6,FALSE)*(1-(PRINCIPAL!$K$152/100)),IF(L551=PRINCIPAL!$L$152,VLOOKUP($BB$516,'Banco de Dados'!$B$4:$J$50,6,FALSE)*(1-(PRINCIPAL!$M$152/100)),IF(L551=PRINCIPAL!$N$152,VLOOKUP($BB$516,'Banco de Dados'!$B$4:$J$50,6,FALSE)*(1-(PRINCIPAL!$O$152/100)),VLOOKUP($BB$516,'Banco de Dados'!$B$4:$J$50,6,FALSE)))))))))),"")</f>
        <v/>
      </c>
      <c r="BB551" s="29" t="str">
        <f>IFERROR(BA551*(IFERROR(VLOOKUP($BB$516,'Banco de Dados'!$B$4:$J$50,4,FALSE),"ERRO")),"")</f>
        <v/>
      </c>
      <c r="BC551" s="29" t="str">
        <f t="shared" si="364"/>
        <v/>
      </c>
      <c r="BD551" s="103" t="str">
        <f>IFERROR(BC551*(C551*(PRINCIPAL!$G$152/100))*0.47*(44/12),"")</f>
        <v/>
      </c>
      <c r="BE551" s="111" t="str">
        <f t="shared" si="343"/>
        <v/>
      </c>
      <c r="BF551" s="30" t="str">
        <f>IFERROR(IF(AND(PRINCIPAL!$H$153&lt;&gt;"",OR(L551=PRINCIPAL!$I$153,L551=PRINCIPAL!$I$153+PRINCIPAL!$I$153,L551=PRINCIPAL!$I$153+PRINCIPAL!$I$153+PRINCIPAL!$I$153)),0,IF(AND(PRINCIPAL!$H$153&lt;&gt;"",L551=PRINCIPAL!$J$153),VLOOKUP($BG$516,'Banco de Dados'!$B$4:$J$50,8,FALSE)*PRINCIPAL!$H$153*(1-(PRINCIPAL!$K$153/100)),IF(AND(PRINCIPAL!$H$153&lt;&gt;"",L551=PRINCIPAL!$L$153),VLOOKUP($BG$516,'Banco de Dados'!$B$4:$J$50,8,FALSE)*PRINCIPAL!$H$153*(1-(PRINCIPAL!$M$153/100)),IF(AND(PRINCIPAL!$H$153&lt;&gt;"",L551=PRINCIPAL!$N$153),VLOOKUP($BG$516,'Banco de Dados'!$B$4:$J$50,8,FALSE)*PRINCIPAL!$H$153*(1-(PRINCIPAL!$O$153/100)),IF(PRINCIPAL!$H$153&lt;&gt;"",VLOOKUP($BG$516,'Banco de Dados'!$B$4:$J$50,8,FALSE)*PRINCIPAL!$H$153,IF(OR(L551=PRINCIPAL!$I$153,L551=PRINCIPAL!$I$153+PRINCIPAL!$I$153,L551=PRINCIPAL!$I$153+PRINCIPAL!$I$153+PRINCIPAL!$I$153),0,IF(L551=PRINCIPAL!$J$153,VLOOKUP($BG$516,'Banco de Dados'!$B$4:$J$50,6,FALSE)*(1-(PRINCIPAL!$K$153/100)),IF(L551=PRINCIPAL!$L$153,VLOOKUP($BG$516,'Banco de Dados'!$B$4:$J$50,6,FALSE)*(1-(PRINCIPAL!$M$153/100)),IF(L551=PRINCIPAL!$N$153,VLOOKUP($BG$516,'Banco de Dados'!$B$4:$J$50,6,FALSE)*(1-(PRINCIPAL!$O$153/100)),VLOOKUP($BG$516,'Banco de Dados'!$B$4:$J$50,6,FALSE)))))))))),"")</f>
        <v/>
      </c>
      <c r="BG551" s="29" t="str">
        <f>IFERROR(BF551*(IFERROR(VLOOKUP($BG$516,'Banco de Dados'!$B$4:$J$50,4,FALSE),"ERRO")),"")</f>
        <v/>
      </c>
      <c r="BH551" s="29" t="str">
        <f t="shared" si="359"/>
        <v/>
      </c>
      <c r="BI551" s="103" t="str">
        <f>IFERROR(BH551*(C551*(PRINCIPAL!$G$153/100))*0.47*(44/12),"")</f>
        <v/>
      </c>
      <c r="BJ551" s="102" t="str">
        <f t="shared" si="344"/>
        <v/>
      </c>
    </row>
    <row r="552" spans="2:62" ht="12.75" customHeight="1" x14ac:dyDescent="0.3">
      <c r="B552" s="326">
        <f t="shared" si="345"/>
        <v>2054</v>
      </c>
      <c r="C552" s="340"/>
      <c r="D552" s="1"/>
      <c r="E552" s="118">
        <v>34</v>
      </c>
      <c r="F552" s="24" t="str">
        <f>IFERROR(VLOOKUP($G$516,'Banco de Dados'!$B$4:$J$50,6,FALSE),"")</f>
        <v/>
      </c>
      <c r="G552" s="25" t="str">
        <f>IFERROR(F552*(IFERROR(VLOOKUP($G$516,'Banco de Dados'!$B$4:$J$50,4,FALSE),"ERRO")),"")</f>
        <v/>
      </c>
      <c r="H552" s="25" t="str">
        <f t="shared" si="346"/>
        <v/>
      </c>
      <c r="I552" s="103" t="str">
        <f t="shared" si="347"/>
        <v/>
      </c>
      <c r="J552" s="117" t="str">
        <f t="shared" si="348"/>
        <v/>
      </c>
      <c r="K552" s="1"/>
      <c r="L552" s="91">
        <v>34</v>
      </c>
      <c r="M552" s="24" t="str">
        <f>IFERROR(IF(AND(PRINCIPAL!$H$144&lt;&gt;"",OR(L552=PRINCIPAL!$I$144,L552=PRINCIPAL!$I$144+PRINCIPAL!$I$144,L552=PRINCIPAL!$I$144+PRINCIPAL!$I$144+PRINCIPAL!$I$144)),0,IF(AND(PRINCIPAL!$H$144&lt;&gt;"",L552=PRINCIPAL!$J$144),VLOOKUP($N$516,'Banco de Dados'!$B$4:$J$50,8,FALSE)*PRINCIPAL!$H$144*(1-(PRINCIPAL!$K$144/100)),IF(AND(PRINCIPAL!$H$144&lt;&gt;"",L552=PRINCIPAL!$L$144),VLOOKUP($N$516,'Banco de Dados'!$B$4:$J$50,8,FALSE)*PRINCIPAL!$H$144*(1-(PRINCIPAL!$M$144/100)),IF(AND(PRINCIPAL!$H$144&lt;&gt;"",L552=PRINCIPAL!$N$144),VLOOKUP($N$516,'Banco de Dados'!$B$4:$J$50,8,FALSE)*PRINCIPAL!$H$144*(1-(PRINCIPAL!$O$144/100)),IF(PRINCIPAL!$H$144&lt;&gt;"",VLOOKUP($N$516,'Banco de Dados'!$B$4:$J$50,8,FALSE)*PRINCIPAL!$H$144,IF(OR(L552=PRINCIPAL!$I$144,L552=PRINCIPAL!$I$144+PRINCIPAL!$I$144,L552=PRINCIPAL!$I$144+PRINCIPAL!$I$144+PRINCIPAL!$I$144),0,IF(L552=PRINCIPAL!$J$144,VLOOKUP($N$516,'Banco de Dados'!$B$4:$J$50,6,FALSE)*(1-(PRINCIPAL!$K$144/100)),IF(L552=PRINCIPAL!$L$144,VLOOKUP($N$516,'Banco de Dados'!$B$4:$J$50,6,FALSE)*(1-(PRINCIPAL!$M$144/100)),IF(L552=PRINCIPAL!$N$144,VLOOKUP($N$516,'Banco de Dados'!$B$4:$J$50,6,FALSE)*(1-(PRINCIPAL!$O$144/100)),VLOOKUP($N$516,'Banco de Dados'!$B$4:$J$50,6,FALSE)))))))))),"")</f>
        <v/>
      </c>
      <c r="N552" s="25" t="str">
        <f>IFERROR(M552*(IFERROR(VLOOKUP($N$516,'Banco de Dados'!$B$4:$J$50,4,FALSE),"ERRO")),"")</f>
        <v/>
      </c>
      <c r="O552" s="25" t="str">
        <f t="shared" si="367"/>
        <v/>
      </c>
      <c r="P552" s="103" t="str">
        <f>IFERROR(O552*(C552*(PRINCIPAL!$G$144/100))*0.47*(44/12),"")</f>
        <v/>
      </c>
      <c r="Q552" s="107" t="str">
        <f t="shared" si="369"/>
        <v/>
      </c>
      <c r="R552" s="39" t="str">
        <f>IFERROR(IF(AND(PRINCIPAL!$H$145&lt;&gt;"",OR(L552=PRINCIPAL!$I$145,L552=PRINCIPAL!$I$145+PRINCIPAL!$I$145,L552=PRINCIPAL!$I$145+PRINCIPAL!$I$145+PRINCIPAL!$I$145)),0,IF(AND(PRINCIPAL!$H$145&lt;&gt;"",L552=PRINCIPAL!$J$145),VLOOKUP($S$516,'Banco de Dados'!$B$4:$J$50,8,FALSE)*PRINCIPAL!$H$145*(1-(PRINCIPAL!$K$145/100)),IF(AND(PRINCIPAL!$H$145&lt;&gt;"",L552=PRINCIPAL!$L$145),VLOOKUP($S$516,'Banco de Dados'!$B$4:$J$50,8,FALSE)*PRINCIPAL!$H$145*(1-(PRINCIPAL!$M$145/100)),IF(AND(PRINCIPAL!$H$145&lt;&gt;"",L552=PRINCIPAL!$N$145),VLOOKUP($S$516,'Banco de Dados'!$B$4:$J$50,8,FALSE)*PRINCIPAL!$H$145*(1-(PRINCIPAL!$O$145/100)),IF(PRINCIPAL!$H$145&lt;&gt;"",VLOOKUP($S$516,'Banco de Dados'!$B$4:$J$50,8,FALSE)*PRINCIPAL!$H$145,IF(OR(L552=PRINCIPAL!$I$145,L552=PRINCIPAL!$I$145+PRINCIPAL!$I$145,L552=PRINCIPAL!$I$145+PRINCIPAL!$I$145+PRINCIPAL!$I$145),0,IF(L552=PRINCIPAL!$J$145,VLOOKUP($S$516,'Banco de Dados'!$B$4:$J$50,6,FALSE)*(1-(PRINCIPAL!$K$145/100)),IF(L552=PRINCIPAL!$L$145,VLOOKUP($S$516,'Banco de Dados'!$B$4:$J$50,6,FALSE)*(1-(PRINCIPAL!$M$145/100)),IF(L552=PRINCIPAL!$N$145,VLOOKUP($S$516,'Banco de Dados'!$B$4:$J$50,6,FALSE)*(1-(PRINCIPAL!$O$145/100)),VLOOKUP($S$516,'Banco de Dados'!$B$4:$J$50,6,FALSE)))))))))),"")</f>
        <v/>
      </c>
      <c r="S552" s="29" t="str">
        <f>IFERROR(R552*(IFERROR(VLOOKUP($S$516,'Banco de Dados'!$B$4:$J$50,4,FALSE),"ERRO")),"")</f>
        <v/>
      </c>
      <c r="T552" s="29" t="str">
        <f t="shared" si="366"/>
        <v/>
      </c>
      <c r="U552" s="103" t="str">
        <f>IFERROR(T552*(C552*(PRINCIPAL!$G$145/100))*0.47*(44/12),"")</f>
        <v/>
      </c>
      <c r="V552" s="111" t="str">
        <f t="shared" si="342"/>
        <v/>
      </c>
      <c r="W552" s="30" t="str">
        <f>IFERROR(IF(AND(PRINCIPAL!$H$146&lt;&gt;"",OR(L552=PRINCIPAL!$I$146,L552=PRINCIPAL!$I$146+PRINCIPAL!$I$146,L552=PRINCIPAL!$I$146+PRINCIPAL!$I$146+PRINCIPAL!$I$146)),0,IF(AND(PRINCIPAL!$H$146&lt;&gt;"",L552=PRINCIPAL!$J$146),VLOOKUP($X$516,'Banco de Dados'!$B$4:$J$50,8,FALSE)*PRINCIPAL!$H$146*(1-(PRINCIPAL!$K$146/100)),IF(AND(PRINCIPAL!$H$146&lt;&gt;"",L552=PRINCIPAL!$L$146),VLOOKUP($X$516,'Banco de Dados'!$B$4:$J$50,8,FALSE)*PRINCIPAL!$H$146*(1-(PRINCIPAL!$M$146/100)),IF(AND(PRINCIPAL!$H$146&lt;&gt;"",L552=PRINCIPAL!$N$146),VLOOKUP($X$516,'Banco de Dados'!$B$4:$J$50,8,FALSE)*PRINCIPAL!$H$146*(1-(PRINCIPAL!$O$146/100)),IF(PRINCIPAL!$H$146&lt;&gt;"",VLOOKUP($X$516,'Banco de Dados'!$B$4:$J$50,8,FALSE)*PRINCIPAL!$H$146,IF(OR(L552=PRINCIPAL!$I$146,L552=PRINCIPAL!$I$146+PRINCIPAL!$I$146,L552=PRINCIPAL!$I$146+PRINCIPAL!$I$146+PRINCIPAL!$I$146),0,IF(L552=PRINCIPAL!$J$146,VLOOKUP($X$516,'Banco de Dados'!$B$4:$J$50,6,FALSE)*(1-(PRINCIPAL!$K$146/100)),IF(L552=PRINCIPAL!$L$146,VLOOKUP($X$516,'Banco de Dados'!$B$4:$J$50,6,FALSE)*(1-(PRINCIPAL!$M$146/100)),IF(L552=PRINCIPAL!$N$146,VLOOKUP($X$516,'Banco de Dados'!$B$4:$J$50,6,FALSE)*(1-(PRINCIPAL!$O$146/100)),VLOOKUP($X$516,'Banco de Dados'!$B$4:$J$50,6,FALSE)))))))))),"")</f>
        <v/>
      </c>
      <c r="X552" s="29" t="str">
        <f>IFERROR(W552*(IFERROR(VLOOKUP($X$516,'Banco de Dados'!$B$4:$J$50,4,FALSE),"ERRO")),"")</f>
        <v/>
      </c>
      <c r="Y552" s="29" t="str">
        <f t="shared" si="360"/>
        <v/>
      </c>
      <c r="Z552" s="103" t="str">
        <f>IFERROR(Y552*(C552*(PRINCIPAL!$G$146/100))*0.47*(44/12),"")</f>
        <v/>
      </c>
      <c r="AA552" s="111" t="str">
        <f t="shared" si="361"/>
        <v/>
      </c>
      <c r="AB552" s="30" t="str">
        <f>IFERROR(IF(AND(PRINCIPAL!$H$147&lt;&gt;"",OR(L552=PRINCIPAL!$I$147,L552=PRINCIPAL!$I$147+PRINCIPAL!$I$147,L552=PRINCIPAL!$I$147+PRINCIPAL!$I$147+PRINCIPAL!$I$147)),0,IF(AND(PRINCIPAL!$H$147&lt;&gt;"",L552=PRINCIPAL!$J$147),VLOOKUP($AC$516,'Banco de Dados'!$B$4:$J$50,8,FALSE)*PRINCIPAL!$H$147*(1-(PRINCIPAL!$K$147/100)),IF(AND(PRINCIPAL!$H$147&lt;&gt;"",L552=PRINCIPAL!$L$147),VLOOKUP($AC$516,'Banco de Dados'!$B$4:$J$50,8,FALSE)*PRINCIPAL!$H$147*(1-(PRINCIPAL!$M$147/100)),IF(AND(PRINCIPAL!$H$147&lt;&gt;"",L552=PRINCIPAL!$N$147),VLOOKUP($AC$516,'Banco de Dados'!$B$4:$J$50,8,FALSE)*PRINCIPAL!$H$147*(1-(PRINCIPAL!$O$147/100)),IF(PRINCIPAL!$H$147&lt;&gt;"",VLOOKUP($AC$516,'Banco de Dados'!$B$4:$J$50,8,FALSE)*PRINCIPAL!$H$147,IF(OR(L552=PRINCIPAL!$I$147,L552=PRINCIPAL!$I$147+PRINCIPAL!$I$147,L552=PRINCIPAL!$I$147+PRINCIPAL!$I$147+PRINCIPAL!$I$147),0,IF(L552=PRINCIPAL!$J$147,VLOOKUP($AC$516,'Banco de Dados'!$B$4:$J$50,6,FALSE)*(1-(PRINCIPAL!$K$147/100)),IF(L552=PRINCIPAL!$L$147,VLOOKUP($AC$516,'Banco de Dados'!$B$4:$J$50,6,FALSE)*(1-(PRINCIPAL!$M$147/100)),IF(L552=PRINCIPAL!$N$147,VLOOKUP($AC$516,'Banco de Dados'!$B$4:$J$50,6,FALSE)*(1-(PRINCIPAL!$O$147/100)),VLOOKUP($AC$516,'Banco de Dados'!$B$4:$J$50,6,FALSE)))))))))),"")</f>
        <v/>
      </c>
      <c r="AC552" s="29" t="str">
        <f>IFERROR(AB552*(IFERROR(VLOOKUP($AC$516,'Banco de Dados'!$B$4:$J$50,4,FALSE),"ERRO")),"")</f>
        <v/>
      </c>
      <c r="AD552" s="29" t="str">
        <f t="shared" si="351"/>
        <v/>
      </c>
      <c r="AE552" s="103" t="str">
        <f>IFERROR(AD552*(C552*(PRINCIPAL!$G$147/100))*0.47*(44/12),"")</f>
        <v/>
      </c>
      <c r="AF552" s="111" t="str">
        <f t="shared" si="352"/>
        <v/>
      </c>
      <c r="AG552" s="30" t="str">
        <f>IFERROR(IF(AND(PRINCIPAL!$H$148&lt;&gt;"",OR(L552=PRINCIPAL!$I$148,L552=PRINCIPAL!$I$148+PRINCIPAL!$I$148,L552=PRINCIPAL!$I$148+PRINCIPAL!$I$148+PRINCIPAL!$I$148)),0,IF(AND(PRINCIPAL!$H$148&lt;&gt;"",L552=PRINCIPAL!$J$148),VLOOKUP($AH$516,'Banco de Dados'!$B$4:$J$50,8,FALSE)*PRINCIPAL!$H$148*(1-(PRINCIPAL!$K$148/100)),IF(AND(PRINCIPAL!$H$148&lt;&gt;"",L552=PRINCIPAL!$L$148),VLOOKUP($AH$516,'Banco de Dados'!$B$4:$J$50,8,FALSE)*PRINCIPAL!$H$148*(1-(PRINCIPAL!$M$148/100)),IF(AND(PRINCIPAL!$H$148&lt;&gt;"",L552=PRINCIPAL!$N$148),VLOOKUP($AH$516,'Banco de Dados'!$B$4:$J$50,8,FALSE)*PRINCIPAL!$H$148*(1-(PRINCIPAL!$O$148/100)),IF(PRINCIPAL!$H$148&lt;&gt;"",VLOOKUP($AH$516,'Banco de Dados'!$B$4:$J$50,8,FALSE)*PRINCIPAL!$H$148,IF(OR(L552=PRINCIPAL!$I$148,L552=PRINCIPAL!$I$148+PRINCIPAL!$I$148,L552=PRINCIPAL!$I$148+PRINCIPAL!$I$148+PRINCIPAL!$I$148),0,IF(L552=PRINCIPAL!$J$148,VLOOKUP($AH$516,'Banco de Dados'!$B$4:$J$50,6,FALSE)*(1-(PRINCIPAL!$K$148/100)),IF(L552=PRINCIPAL!$L$148,VLOOKUP($AH$516,'Banco de Dados'!$B$4:$J$50,6,FALSE)*(1-(PRINCIPAL!$M$148/100)),IF(L552=PRINCIPAL!$N$148,VLOOKUP($AH$516,'Banco de Dados'!$B$4:$J$50,6,FALSE)*(1-(PRINCIPAL!$O$148/100)),VLOOKUP($AH$516,'Banco de Dados'!$B$4:$J$50,6,FALSE)))))))))),"")</f>
        <v/>
      </c>
      <c r="AH552" s="29" t="str">
        <f>IFERROR(AG552*(IFERROR(VLOOKUP($AH$516,'Banco de Dados'!$B$4:$J$50,4,FALSE),"ERRO")),"")</f>
        <v/>
      </c>
      <c r="AI552" s="29" t="str">
        <f t="shared" si="353"/>
        <v/>
      </c>
      <c r="AJ552" s="103" t="str">
        <f>IFERROR(AI552*(C552*(PRINCIPAL!$G$148/100))*0.47*(44/12),"")</f>
        <v/>
      </c>
      <c r="AK552" s="111" t="str">
        <f t="shared" si="362"/>
        <v/>
      </c>
      <c r="AL552" s="30" t="str">
        <f>IFERROR(IF(AND(PRINCIPAL!$H$149&lt;&gt;"",OR(L552=PRINCIPAL!$I$149,L552=PRINCIPAL!$I$149+PRINCIPAL!$I$149,L552=PRINCIPAL!$I$149+PRINCIPAL!$I$149+PRINCIPAL!$I$149)),0,IF(AND(PRINCIPAL!$H$149&lt;&gt;"",L552=PRINCIPAL!$J$149),VLOOKUP($AM$516,'Banco de Dados'!$B$4:$J$50,8,FALSE)*PRINCIPAL!$H$149*(1-(PRINCIPAL!$K$149/100)),IF(AND(PRINCIPAL!$H$149&lt;&gt;"",L552=PRINCIPAL!$L$149),VLOOKUP($AM$516,'Banco de Dados'!$B$4:$J$50,8,FALSE)*PRINCIPAL!$H$149*(1-(PRINCIPAL!$M$149/100)),IF(AND(PRINCIPAL!$H$149&lt;&gt;"",L552=PRINCIPAL!$N$149),VLOOKUP($AM$516,'Banco de Dados'!$B$4:$J$50,8,FALSE)*PRINCIPAL!$H$149*(1-(PRINCIPAL!$O$149/100)),IF(PRINCIPAL!$H$149&lt;&gt;"",VLOOKUP($AM$516,'Banco de Dados'!$B$4:$J$50,8,FALSE)*PRINCIPAL!$H$149,IF(OR(L552=PRINCIPAL!$I$149,L552=PRINCIPAL!$I$149+PRINCIPAL!$I$149,L552=PRINCIPAL!$I$149+PRINCIPAL!$I$149+PRINCIPAL!$I$149),0,IF(L552=PRINCIPAL!$J$149,VLOOKUP($AM$516,'Banco de Dados'!$B$4:$J$50,6,FALSE)*(1-(PRINCIPAL!$K$149/100)),IF(L552=PRINCIPAL!$L$149,VLOOKUP($AM$516,'Banco de Dados'!$B$4:$J$50,6,FALSE)*(1-(PRINCIPAL!$M$149/100)),IF(L552=PRINCIPAL!$N$149,VLOOKUP($AM$516,'Banco de Dados'!$B$4:$J$50,6,FALSE)*(1-(PRINCIPAL!$O$149/100)),VLOOKUP($AM$516,'Banco de Dados'!$B$4:$J$50,6,FALSE)))))))))),"")</f>
        <v/>
      </c>
      <c r="AM552" s="29" t="str">
        <f>IFERROR(AL552*(IFERROR(VLOOKUP($AM$516,'Banco de Dados'!$B$4:$J$50,4,FALSE),"ERRO")),"")</f>
        <v/>
      </c>
      <c r="AN552" s="29" t="str">
        <f t="shared" si="354"/>
        <v/>
      </c>
      <c r="AO552" s="103" t="str">
        <f>IFERROR(AN552*(C552*(PRINCIPAL!$G$149/100))*0.47*(44/12),"")</f>
        <v/>
      </c>
      <c r="AP552" s="111" t="str">
        <f t="shared" si="355"/>
        <v/>
      </c>
      <c r="AQ552" s="30" t="str">
        <f>IFERROR(IF(AND(PRINCIPAL!$H$150&lt;&gt;"",OR(L552=PRINCIPAL!$I$150,L552=PRINCIPAL!$I$150+PRINCIPAL!$I$150,L552=PRINCIPAL!$I$150+PRINCIPAL!$I$150+PRINCIPAL!$I$150)),0,IF(AND(PRINCIPAL!$H$150&lt;&gt;"",L552=PRINCIPAL!$J$150),VLOOKUP($AR$516,'Banco de Dados'!$B$4:$J$50,8,FALSE)*PRINCIPAL!$H$150*(1-(PRINCIPAL!$K$150/100)),IF(AND(PRINCIPAL!$H$150&lt;&gt;"",L552=PRINCIPAL!$L$150),VLOOKUP($AR$516,'Banco de Dados'!$B$4:$J$50,8,FALSE)*PRINCIPAL!$H$150*(1-(PRINCIPAL!$M$150/100)),IF(AND(PRINCIPAL!$H$150&lt;&gt;"",L552=PRINCIPAL!$N$150),VLOOKUP($AR$516,'Banco de Dados'!$B$4:$J$50,8,FALSE)*PRINCIPAL!$H$150*(1-(PRINCIPAL!$O$150/100)),IF(PRINCIPAL!$H$150&lt;&gt;"",VLOOKUP($AR$516,'Banco de Dados'!$B$4:$J$50,8,FALSE)*PRINCIPAL!$H$150,IF(OR(L552=PRINCIPAL!$I$150,L552=PRINCIPAL!$I$150+PRINCIPAL!$I$150,L552=PRINCIPAL!$I$150+PRINCIPAL!$I$150+PRINCIPAL!$I$150),0,IF(L552=PRINCIPAL!$J$150,VLOOKUP($AR$516,'Banco de Dados'!$B$4:$J$50,6,FALSE)*(1-(PRINCIPAL!$K$150/100)),IF(L552=PRINCIPAL!$L$150,VLOOKUP($AR$516,'Banco de Dados'!$B$4:$J$50,6,FALSE)*(1-(PRINCIPAL!$M$150/100)),IF(L552=PRINCIPAL!$N$150,VLOOKUP($AR$516,'Banco de Dados'!$B$4:$J$50,6,FALSE)*(1-(PRINCIPAL!$O$150/100)),VLOOKUP($AR$516,'Banco de Dados'!$B$4:$J$50,6,FALSE)))))))))),"")</f>
        <v/>
      </c>
      <c r="AR552" s="29" t="str">
        <f>IFERROR(AQ552*(IFERROR(VLOOKUP($AR$516,'Banco de Dados'!$B$4:$J$50,4,FALSE),"ERRO")),"")</f>
        <v/>
      </c>
      <c r="AS552" s="29" t="str">
        <f t="shared" si="356"/>
        <v/>
      </c>
      <c r="AT552" s="103" t="str">
        <f>IFERROR(AS552*(C552*(PRINCIPAL!$G$150/100))*0.47*(44/12),"")</f>
        <v/>
      </c>
      <c r="AU552" s="111" t="str">
        <f t="shared" si="357"/>
        <v/>
      </c>
      <c r="AV552" s="30" t="str">
        <f>IFERROR(IF(AND(PRINCIPAL!$H$151&lt;&gt;"",OR(L552=PRINCIPAL!$I$151,L552=PRINCIPAL!$I$151+PRINCIPAL!$I$151,L552=PRINCIPAL!$I$151+PRINCIPAL!$I$151+PRINCIPAL!$I$151)),0,IF(AND(PRINCIPAL!$H$151&lt;&gt;"",L552=PRINCIPAL!$J$151),VLOOKUP($AW$516,'Banco de Dados'!$B$4:$J$50,8,FALSE)*PRINCIPAL!$H$151*(1-(PRINCIPAL!$K$151/100)),IF(AND(PRINCIPAL!$H$151&lt;&gt;"",L552=PRINCIPAL!$L$151),VLOOKUP($AW$516,'Banco de Dados'!$B$4:$J$50,8,FALSE)*PRINCIPAL!$H$151*(1-(PRINCIPAL!$M$151/100)),IF(AND(PRINCIPAL!$H$151&lt;&gt;"",L552=PRINCIPAL!$N$151),VLOOKUP($AW$516,'Banco de Dados'!$B$4:$J$50,8,FALSE)*PRINCIPAL!$H$151*(1-(PRINCIPAL!$O$151/100)),IF(PRINCIPAL!$H$151&lt;&gt;"",VLOOKUP($AW$516,'Banco de Dados'!$B$4:$J$50,8,FALSE)*PRINCIPAL!$H$151,IF(OR(L552=PRINCIPAL!$I$151,L552=PRINCIPAL!$I$151+PRINCIPAL!$I$151,L552=PRINCIPAL!$I$151+PRINCIPAL!$I$151+PRINCIPAL!$I$151),0,IF(L552=PRINCIPAL!$J$151,VLOOKUP($AW$516,'Banco de Dados'!$B$4:$J$50,6,FALSE)*(1-(PRINCIPAL!$K$151/100)),IF(L552=PRINCIPAL!$L$151,VLOOKUP($AW$516,'Banco de Dados'!$B$4:$J$50,6,FALSE)*(1-(PRINCIPAL!$M$151/100)),IF(L552=PRINCIPAL!$N$151,VLOOKUP($AW$516,'Banco de Dados'!$B$4:$J$50,6,FALSE)*(1-(PRINCIPAL!$O$151/100)),VLOOKUP($AW$516,'Banco de Dados'!$B$4:$J$50,6,FALSE)))))))))),"")</f>
        <v/>
      </c>
      <c r="AW552" s="29" t="str">
        <f>IFERROR(AV552*(IFERROR(VLOOKUP($AW$516,'Banco de Dados'!$B$4:$J$50,4,FALSE),"ERRO")),"")</f>
        <v/>
      </c>
      <c r="AX552" s="29" t="str">
        <f t="shared" si="358"/>
        <v/>
      </c>
      <c r="AY552" s="103" t="str">
        <f>IFERROR(AX552*(C552*(PRINCIPAL!$G$151/100))*0.47*(44/12),"")</f>
        <v/>
      </c>
      <c r="AZ552" s="111" t="str">
        <f t="shared" si="363"/>
        <v/>
      </c>
      <c r="BA552" s="30" t="str">
        <f>IFERROR(IF(AND(PRINCIPAL!$H$152&lt;&gt;"",OR(L552=PRINCIPAL!$I$152,L552=PRINCIPAL!$I$152+PRINCIPAL!$I$152,L552=PRINCIPAL!$I$152+PRINCIPAL!$I$152+PRINCIPAL!$I$152)),0,IF(AND(PRINCIPAL!$H$152&lt;&gt;"",L552=PRINCIPAL!$J$152),VLOOKUP($BB$516,'Banco de Dados'!$B$4:$J$50,8,FALSE)*PRINCIPAL!$H$152*(1-(PRINCIPAL!$K$152/100)),IF(AND(PRINCIPAL!$H$152&lt;&gt;"",L552=PRINCIPAL!$L$152),VLOOKUP($BB$516,'Banco de Dados'!$B$4:$J$50,8,FALSE)*PRINCIPAL!$H$152*(1-(PRINCIPAL!$M$152/100)),IF(AND(PRINCIPAL!$H$152&lt;&gt;"",L552=PRINCIPAL!$N$152),VLOOKUP($BB$516,'Banco de Dados'!$B$4:$J$50,8,FALSE)*PRINCIPAL!$H$152*(1-(PRINCIPAL!$O$152/100)),IF(PRINCIPAL!$H$152&lt;&gt;"",VLOOKUP($BB$516,'Banco de Dados'!$B$4:$J$50,8,FALSE)*PRINCIPAL!$H$152,IF(OR(L552=PRINCIPAL!$I$152,L552=PRINCIPAL!$I$152+PRINCIPAL!$I$152,L552=PRINCIPAL!$I$152+PRINCIPAL!$I$152+PRINCIPAL!$I$152),0,IF(L552=PRINCIPAL!$J$152,VLOOKUP($BB$516,'Banco de Dados'!$B$4:$J$50,6,FALSE)*(1-(PRINCIPAL!$K$152/100)),IF(L552=PRINCIPAL!$L$152,VLOOKUP($BB$516,'Banco de Dados'!$B$4:$J$50,6,FALSE)*(1-(PRINCIPAL!$M$152/100)),IF(L552=PRINCIPAL!$N$152,VLOOKUP($BB$516,'Banco de Dados'!$B$4:$J$50,6,FALSE)*(1-(PRINCIPAL!$O$152/100)),VLOOKUP($BB$516,'Banco de Dados'!$B$4:$J$50,6,FALSE)))))))))),"")</f>
        <v/>
      </c>
      <c r="BB552" s="29" t="str">
        <f>IFERROR(BA552*(IFERROR(VLOOKUP($BB$516,'Banco de Dados'!$B$4:$J$50,4,FALSE),"ERRO")),"")</f>
        <v/>
      </c>
      <c r="BC552" s="29" t="str">
        <f t="shared" si="364"/>
        <v/>
      </c>
      <c r="BD552" s="103" t="str">
        <f>IFERROR(BC552*(C552*(PRINCIPAL!$G$152/100))*0.47*(44/12),"")</f>
        <v/>
      </c>
      <c r="BE552" s="111" t="str">
        <f t="shared" si="343"/>
        <v/>
      </c>
      <c r="BF552" s="30" t="str">
        <f>IFERROR(IF(AND(PRINCIPAL!$H$153&lt;&gt;"",OR(L552=PRINCIPAL!$I$153,L552=PRINCIPAL!$I$153+PRINCIPAL!$I$153,L552=PRINCIPAL!$I$153+PRINCIPAL!$I$153+PRINCIPAL!$I$153)),0,IF(AND(PRINCIPAL!$H$153&lt;&gt;"",L552=PRINCIPAL!$J$153),VLOOKUP($BG$516,'Banco de Dados'!$B$4:$J$50,8,FALSE)*PRINCIPAL!$H$153*(1-(PRINCIPAL!$K$153/100)),IF(AND(PRINCIPAL!$H$153&lt;&gt;"",L552=PRINCIPAL!$L$153),VLOOKUP($BG$516,'Banco de Dados'!$B$4:$J$50,8,FALSE)*PRINCIPAL!$H$153*(1-(PRINCIPAL!$M$153/100)),IF(AND(PRINCIPAL!$H$153&lt;&gt;"",L552=PRINCIPAL!$N$153),VLOOKUP($BG$516,'Banco de Dados'!$B$4:$J$50,8,FALSE)*PRINCIPAL!$H$153*(1-(PRINCIPAL!$O$153/100)),IF(PRINCIPAL!$H$153&lt;&gt;"",VLOOKUP($BG$516,'Banco de Dados'!$B$4:$J$50,8,FALSE)*PRINCIPAL!$H$153,IF(OR(L552=PRINCIPAL!$I$153,L552=PRINCIPAL!$I$153+PRINCIPAL!$I$153,L552=PRINCIPAL!$I$153+PRINCIPAL!$I$153+PRINCIPAL!$I$153),0,IF(L552=PRINCIPAL!$J$153,VLOOKUP($BG$516,'Banco de Dados'!$B$4:$J$50,6,FALSE)*(1-(PRINCIPAL!$K$153/100)),IF(L552=PRINCIPAL!$L$153,VLOOKUP($BG$516,'Banco de Dados'!$B$4:$J$50,6,FALSE)*(1-(PRINCIPAL!$M$153/100)),IF(L552=PRINCIPAL!$N$153,VLOOKUP($BG$516,'Banco de Dados'!$B$4:$J$50,6,FALSE)*(1-(PRINCIPAL!$O$153/100)),VLOOKUP($BG$516,'Banco de Dados'!$B$4:$J$50,6,FALSE)))))))))),"")</f>
        <v/>
      </c>
      <c r="BG552" s="29" t="str">
        <f>IFERROR(BF552*(IFERROR(VLOOKUP($BG$516,'Banco de Dados'!$B$4:$J$50,4,FALSE),"ERRO")),"")</f>
        <v/>
      </c>
      <c r="BH552" s="29" t="str">
        <f t="shared" si="359"/>
        <v/>
      </c>
      <c r="BI552" s="103" t="str">
        <f>IFERROR(BH552*(C552*(PRINCIPAL!$G$153/100))*0.47*(44/12),"")</f>
        <v/>
      </c>
      <c r="BJ552" s="102" t="str">
        <f t="shared" si="344"/>
        <v/>
      </c>
    </row>
    <row r="553" spans="2:62" ht="12.75" customHeight="1" thickBot="1" x14ac:dyDescent="0.35">
      <c r="B553" s="327">
        <f t="shared" si="345"/>
        <v>2055</v>
      </c>
      <c r="C553" s="348"/>
      <c r="D553" s="1"/>
      <c r="E553" s="141">
        <v>35</v>
      </c>
      <c r="F553" s="93" t="str">
        <f>IFERROR(VLOOKUP($G$516,'Banco de Dados'!$B$4:$J$50,6,FALSE),"")</f>
        <v/>
      </c>
      <c r="G553" s="94" t="str">
        <f>IFERROR(F553*(IFERROR(VLOOKUP($G$516,'Banco de Dados'!$B$4:$J$50,4,FALSE),"ERRO")),"")</f>
        <v/>
      </c>
      <c r="H553" s="94" t="str">
        <f t="shared" si="346"/>
        <v/>
      </c>
      <c r="I553" s="104" t="str">
        <f t="shared" si="347"/>
        <v/>
      </c>
      <c r="J553" s="140" t="str">
        <f t="shared" si="348"/>
        <v/>
      </c>
      <c r="K553" s="1"/>
      <c r="L553" s="92">
        <v>35</v>
      </c>
      <c r="M553" s="93" t="str">
        <f>IFERROR(IF(AND(PRINCIPAL!$H$144&lt;&gt;"",OR(L553=PRINCIPAL!$I$144,L553=PRINCIPAL!$I$144+PRINCIPAL!$I$144,L553=PRINCIPAL!$I$144+PRINCIPAL!$I$144+PRINCIPAL!$I$144)),0,IF(AND(PRINCIPAL!$H$144&lt;&gt;"",L553=PRINCIPAL!$J$144),VLOOKUP($N$516,'Banco de Dados'!$B$4:$J$50,8,FALSE)*PRINCIPAL!$H$144*(1-(PRINCIPAL!$K$144/100)),IF(AND(PRINCIPAL!$H$144&lt;&gt;"",L553=PRINCIPAL!$L$144),VLOOKUP($N$516,'Banco de Dados'!$B$4:$J$50,8,FALSE)*PRINCIPAL!$H$144*(1-(PRINCIPAL!$M$144/100)),IF(AND(PRINCIPAL!$H$144&lt;&gt;"",L553=PRINCIPAL!$N$144),VLOOKUP($N$516,'Banco de Dados'!$B$4:$J$50,8,FALSE)*PRINCIPAL!$H$144*(1-(PRINCIPAL!$O$144/100)),IF(PRINCIPAL!$H$144&lt;&gt;"",VLOOKUP($N$516,'Banco de Dados'!$B$4:$J$50,8,FALSE)*PRINCIPAL!$H$144,IF(OR(L553=PRINCIPAL!$I$144,L553=PRINCIPAL!$I$144+PRINCIPAL!$I$144,L553=PRINCIPAL!$I$144+PRINCIPAL!$I$144+PRINCIPAL!$I$144),0,IF(L553=PRINCIPAL!$J$144,VLOOKUP($N$516,'Banco de Dados'!$B$4:$J$50,6,FALSE)*(1-(PRINCIPAL!$K$144/100)),IF(L553=PRINCIPAL!$L$144,VLOOKUP($N$516,'Banco de Dados'!$B$4:$J$50,6,FALSE)*(1-(PRINCIPAL!$M$144/100)),IF(L553=PRINCIPAL!$N$144,VLOOKUP($N$516,'Banco de Dados'!$B$4:$J$50,6,FALSE)*(1-(PRINCIPAL!$O$144/100)),VLOOKUP($N$516,'Banco de Dados'!$B$4:$J$50,6,FALSE)))))))))),"")</f>
        <v/>
      </c>
      <c r="N553" s="94" t="str">
        <f>IFERROR(M553*(IFERROR(VLOOKUP($N$516,'Banco de Dados'!$B$4:$J$50,4,FALSE),"ERRO")),"")</f>
        <v/>
      </c>
      <c r="O553" s="94" t="str">
        <f t="shared" si="367"/>
        <v/>
      </c>
      <c r="P553" s="104" t="str">
        <f>IFERROR(O553*(C553*(PRINCIPAL!$G$144/100))*0.47*(44/12),"")</f>
        <v/>
      </c>
      <c r="Q553" s="108" t="str">
        <f t="shared" si="369"/>
        <v/>
      </c>
      <c r="R553" s="95" t="str">
        <f>IFERROR(IF(AND(PRINCIPAL!$H$145&lt;&gt;"",OR(L553=PRINCIPAL!$I$145,L553=PRINCIPAL!$I$145+PRINCIPAL!$I$145,L553=PRINCIPAL!$I$145+PRINCIPAL!$I$145+PRINCIPAL!$I$145)),0,IF(AND(PRINCIPAL!$H$145&lt;&gt;"",L553=PRINCIPAL!$J$145),VLOOKUP($S$516,'Banco de Dados'!$B$4:$J$50,8,FALSE)*PRINCIPAL!$H$145*(1-(PRINCIPAL!$K$145/100)),IF(AND(PRINCIPAL!$H$145&lt;&gt;"",L553=PRINCIPAL!$L$145),VLOOKUP($S$516,'Banco de Dados'!$B$4:$J$50,8,FALSE)*PRINCIPAL!$H$145*(1-(PRINCIPAL!$M$145/100)),IF(AND(PRINCIPAL!$H$145&lt;&gt;"",L553=PRINCIPAL!$N$145),VLOOKUP($S$516,'Banco de Dados'!$B$4:$J$50,8,FALSE)*PRINCIPAL!$H$145*(1-(PRINCIPAL!$O$145/100)),IF(PRINCIPAL!$H$145&lt;&gt;"",VLOOKUP($S$516,'Banco de Dados'!$B$4:$J$50,8,FALSE)*PRINCIPAL!$H$145,IF(OR(L553=PRINCIPAL!$I$145,L553=PRINCIPAL!$I$145+PRINCIPAL!$I$145,L553=PRINCIPAL!$I$145+PRINCIPAL!$I$145+PRINCIPAL!$I$145),0,IF(L553=PRINCIPAL!$J$145,VLOOKUP($S$516,'Banco de Dados'!$B$4:$J$50,6,FALSE)*(1-(PRINCIPAL!$K$145/100)),IF(L553=PRINCIPAL!$L$145,VLOOKUP($S$516,'Banco de Dados'!$B$4:$J$50,6,FALSE)*(1-(PRINCIPAL!$M$145/100)),IF(L553=PRINCIPAL!$N$145,VLOOKUP($S$516,'Banco de Dados'!$B$4:$J$50,6,FALSE)*(1-(PRINCIPAL!$O$145/100)),VLOOKUP($S$516,'Banco de Dados'!$B$4:$J$50,6,FALSE)))))))))),"")</f>
        <v/>
      </c>
      <c r="S553" s="87" t="str">
        <f>IFERROR(R553*(IFERROR(VLOOKUP($S$516,'Banco de Dados'!$B$4:$J$50,4,FALSE),"ERRO")),"")</f>
        <v/>
      </c>
      <c r="T553" s="87" t="str">
        <f t="shared" si="366"/>
        <v/>
      </c>
      <c r="U553" s="104" t="str">
        <f>IFERROR(T553*(C553*(PRINCIPAL!$G$145/100))*0.47*(44/12),"")</f>
        <v/>
      </c>
      <c r="V553" s="109" t="str">
        <f t="shared" si="342"/>
        <v/>
      </c>
      <c r="W553" s="86" t="str">
        <f>IFERROR(IF(AND(PRINCIPAL!$H$146&lt;&gt;"",OR(L553=PRINCIPAL!$I$146,L553=PRINCIPAL!$I$146+PRINCIPAL!$I$146,L553=PRINCIPAL!$I$146+PRINCIPAL!$I$146+PRINCIPAL!$I$146)),0,IF(AND(PRINCIPAL!$H$146&lt;&gt;"",L553=PRINCIPAL!$J$146),VLOOKUP($X$516,'Banco de Dados'!$B$4:$J$50,8,FALSE)*PRINCIPAL!$H$146*(1-(PRINCIPAL!$K$146/100)),IF(AND(PRINCIPAL!$H$146&lt;&gt;"",L553=PRINCIPAL!$L$146),VLOOKUP($X$516,'Banco de Dados'!$B$4:$J$50,8,FALSE)*PRINCIPAL!$H$146*(1-(PRINCIPAL!$M$146/100)),IF(AND(PRINCIPAL!$H$146&lt;&gt;"",L553=PRINCIPAL!$N$146),VLOOKUP($X$516,'Banco de Dados'!$B$4:$J$50,8,FALSE)*PRINCIPAL!$H$146*(1-(PRINCIPAL!$O$146/100)),IF(PRINCIPAL!$H$146&lt;&gt;"",VLOOKUP($X$516,'Banco de Dados'!$B$4:$J$50,8,FALSE)*PRINCIPAL!$H$146,IF(OR(L553=PRINCIPAL!$I$146,L553=PRINCIPAL!$I$146+PRINCIPAL!$I$146,L553=PRINCIPAL!$I$146+PRINCIPAL!$I$146+PRINCIPAL!$I$146),0,IF(L553=PRINCIPAL!$J$146,VLOOKUP($X$516,'Banco de Dados'!$B$4:$J$50,6,FALSE)*(1-(PRINCIPAL!$K$146/100)),IF(L553=PRINCIPAL!$L$146,VLOOKUP($X$516,'Banco de Dados'!$B$4:$J$50,6,FALSE)*(1-(PRINCIPAL!$M$146/100)),IF(L553=PRINCIPAL!$N$146,VLOOKUP($X$516,'Banco de Dados'!$B$4:$J$50,6,FALSE)*(1-(PRINCIPAL!$O$146/100)),VLOOKUP($X$516,'Banco de Dados'!$B$4:$J$50,6,FALSE)))))))))),"")</f>
        <v/>
      </c>
      <c r="X553" s="87" t="str">
        <f>IFERROR(W553*(IFERROR(VLOOKUP($X$516,'Banco de Dados'!$B$4:$J$50,4,FALSE),"ERRO")),"")</f>
        <v/>
      </c>
      <c r="Y553" s="87" t="str">
        <f t="shared" si="360"/>
        <v/>
      </c>
      <c r="Z553" s="104" t="str">
        <f>IFERROR(Y553*(C553*(PRINCIPAL!$G$146/100))*0.47*(44/12),"")</f>
        <v/>
      </c>
      <c r="AA553" s="109" t="str">
        <f t="shared" si="361"/>
        <v/>
      </c>
      <c r="AB553" s="86" t="str">
        <f>IFERROR(IF(AND(PRINCIPAL!$H$147&lt;&gt;"",OR(L553=PRINCIPAL!$I$147,L553=PRINCIPAL!$I$147+PRINCIPAL!$I$147,L553=PRINCIPAL!$I$147+PRINCIPAL!$I$147+PRINCIPAL!$I$147)),0,IF(AND(PRINCIPAL!$H$147&lt;&gt;"",L553=PRINCIPAL!$J$147),VLOOKUP($AC$516,'Banco de Dados'!$B$4:$J$50,8,FALSE)*PRINCIPAL!$H$147*(1-(PRINCIPAL!$K$147/100)),IF(AND(PRINCIPAL!$H$147&lt;&gt;"",L553=PRINCIPAL!$L$147),VLOOKUP($AC$516,'Banco de Dados'!$B$4:$J$50,8,FALSE)*PRINCIPAL!$H$147*(1-(PRINCIPAL!$M$147/100)),IF(AND(PRINCIPAL!$H$147&lt;&gt;"",L553=PRINCIPAL!$N$147),VLOOKUP($AC$516,'Banco de Dados'!$B$4:$J$50,8,FALSE)*PRINCIPAL!$H$147*(1-(PRINCIPAL!$O$147/100)),IF(PRINCIPAL!$H$147&lt;&gt;"",VLOOKUP($AC$516,'Banco de Dados'!$B$4:$J$50,8,FALSE)*PRINCIPAL!$H$147,IF(OR(L553=PRINCIPAL!$I$147,L553=PRINCIPAL!$I$147+PRINCIPAL!$I$147,L553=PRINCIPAL!$I$147+PRINCIPAL!$I$147+PRINCIPAL!$I$147),0,IF(L553=PRINCIPAL!$J$147,VLOOKUP($AC$516,'Banco de Dados'!$B$4:$J$50,6,FALSE)*(1-(PRINCIPAL!$K$147/100)),IF(L553=PRINCIPAL!$L$147,VLOOKUP($AC$516,'Banco de Dados'!$B$4:$J$50,6,FALSE)*(1-(PRINCIPAL!$M$147/100)),IF(L553=PRINCIPAL!$N$147,VLOOKUP($AC$516,'Banco de Dados'!$B$4:$J$50,6,FALSE)*(1-(PRINCIPAL!$O$147/100)),VLOOKUP($AC$516,'Banco de Dados'!$B$4:$J$50,6,FALSE)))))))))),"")</f>
        <v/>
      </c>
      <c r="AC553" s="87" t="str">
        <f>IFERROR(AB553*(IFERROR(VLOOKUP($AC$516,'Banco de Dados'!$B$4:$J$50,4,FALSE),"ERRO")),"")</f>
        <v/>
      </c>
      <c r="AD553" s="87" t="str">
        <f t="shared" si="351"/>
        <v/>
      </c>
      <c r="AE553" s="104" t="str">
        <f>IFERROR(AD553*(C553*(PRINCIPAL!$G$147/100))*0.47*(44/12),"")</f>
        <v/>
      </c>
      <c r="AF553" s="109" t="str">
        <f t="shared" si="352"/>
        <v/>
      </c>
      <c r="AG553" s="86" t="str">
        <f>IFERROR(IF(AND(PRINCIPAL!$H$148&lt;&gt;"",OR(L553=PRINCIPAL!$I$148,L553=PRINCIPAL!$I$148+PRINCIPAL!$I$148,L553=PRINCIPAL!$I$148+PRINCIPAL!$I$148+PRINCIPAL!$I$148)),0,IF(AND(PRINCIPAL!$H$148&lt;&gt;"",L553=PRINCIPAL!$J$148),VLOOKUP($AH$516,'Banco de Dados'!$B$4:$J$50,8,FALSE)*PRINCIPAL!$H$148*(1-(PRINCIPAL!$K$148/100)),IF(AND(PRINCIPAL!$H$148&lt;&gt;"",L553=PRINCIPAL!$L$148),VLOOKUP($AH$516,'Banco de Dados'!$B$4:$J$50,8,FALSE)*PRINCIPAL!$H$148*(1-(PRINCIPAL!$M$148/100)),IF(AND(PRINCIPAL!$H$148&lt;&gt;"",L553=PRINCIPAL!$N$148),VLOOKUP($AH$516,'Banco de Dados'!$B$4:$J$50,8,FALSE)*PRINCIPAL!$H$148*(1-(PRINCIPAL!$O$148/100)),IF(PRINCIPAL!$H$148&lt;&gt;"",VLOOKUP($AH$516,'Banco de Dados'!$B$4:$J$50,8,FALSE)*PRINCIPAL!$H$148,IF(OR(L553=PRINCIPAL!$I$148,L553=PRINCIPAL!$I$148+PRINCIPAL!$I$148,L553=PRINCIPAL!$I$148+PRINCIPAL!$I$148+PRINCIPAL!$I$148),0,IF(L553=PRINCIPAL!$J$148,VLOOKUP($AH$516,'Banco de Dados'!$B$4:$J$50,6,FALSE)*(1-(PRINCIPAL!$K$148/100)),IF(L553=PRINCIPAL!$L$148,VLOOKUP($AH$516,'Banco de Dados'!$B$4:$J$50,6,FALSE)*(1-(PRINCIPAL!$M$148/100)),IF(L553=PRINCIPAL!$N$148,VLOOKUP($AH$516,'Banco de Dados'!$B$4:$J$50,6,FALSE)*(1-(PRINCIPAL!$O$148/100)),VLOOKUP($AH$516,'Banco de Dados'!$B$4:$J$50,6,FALSE)))))))))),"")</f>
        <v/>
      </c>
      <c r="AH553" s="87" t="str">
        <f>IFERROR(AG553*(IFERROR(VLOOKUP($AH$516,'Banco de Dados'!$B$4:$J$50,4,FALSE),"ERRO")),"")</f>
        <v/>
      </c>
      <c r="AI553" s="87" t="str">
        <f t="shared" si="353"/>
        <v/>
      </c>
      <c r="AJ553" s="104" t="str">
        <f>IFERROR(AI553*(C553*(PRINCIPAL!$G$148/100))*0.47*(44/12),"")</f>
        <v/>
      </c>
      <c r="AK553" s="109" t="str">
        <f t="shared" si="362"/>
        <v/>
      </c>
      <c r="AL553" s="86" t="str">
        <f>IFERROR(IF(AND(PRINCIPAL!$H$149&lt;&gt;"",OR(L553=PRINCIPAL!$I$149,L553=PRINCIPAL!$I$149+PRINCIPAL!$I$149,L553=PRINCIPAL!$I$149+PRINCIPAL!$I$149+PRINCIPAL!$I$149)),0,IF(AND(PRINCIPAL!$H$149&lt;&gt;"",L553=PRINCIPAL!$J$149),VLOOKUP($AM$516,'Banco de Dados'!$B$4:$J$50,8,FALSE)*PRINCIPAL!$H$149*(1-(PRINCIPAL!$K$149/100)),IF(AND(PRINCIPAL!$H$149&lt;&gt;"",L553=PRINCIPAL!$L$149),VLOOKUP($AM$516,'Banco de Dados'!$B$4:$J$50,8,FALSE)*PRINCIPAL!$H$149*(1-(PRINCIPAL!$M$149/100)),IF(AND(PRINCIPAL!$H$149&lt;&gt;"",L553=PRINCIPAL!$N$149),VLOOKUP($AM$516,'Banco de Dados'!$B$4:$J$50,8,FALSE)*PRINCIPAL!$H$149*(1-(PRINCIPAL!$O$149/100)),IF(PRINCIPAL!$H$149&lt;&gt;"",VLOOKUP($AM$516,'Banco de Dados'!$B$4:$J$50,8,FALSE)*PRINCIPAL!$H$149,IF(OR(L553=PRINCIPAL!$I$149,L553=PRINCIPAL!$I$149+PRINCIPAL!$I$149,L553=PRINCIPAL!$I$149+PRINCIPAL!$I$149+PRINCIPAL!$I$149),0,IF(L553=PRINCIPAL!$J$149,VLOOKUP($AM$516,'Banco de Dados'!$B$4:$J$50,6,FALSE)*(1-(PRINCIPAL!$K$149/100)),IF(L553=PRINCIPAL!$L$149,VLOOKUP($AM$516,'Banco de Dados'!$B$4:$J$50,6,FALSE)*(1-(PRINCIPAL!$M$149/100)),IF(L553=PRINCIPAL!$N$149,VLOOKUP($AM$516,'Banco de Dados'!$B$4:$J$50,6,FALSE)*(1-(PRINCIPAL!$O$149/100)),VLOOKUP($AM$516,'Banco de Dados'!$B$4:$J$50,6,FALSE)))))))))),"")</f>
        <v/>
      </c>
      <c r="AM553" s="87" t="str">
        <f>IFERROR(AL553*(IFERROR(VLOOKUP($AM$516,'Banco de Dados'!$B$4:$J$50,4,FALSE),"ERRO")),"")</f>
        <v/>
      </c>
      <c r="AN553" s="87" t="str">
        <f t="shared" si="354"/>
        <v/>
      </c>
      <c r="AO553" s="104" t="str">
        <f>IFERROR(AN553*(C553*(PRINCIPAL!$G$149/100))*0.47*(44/12),"")</f>
        <v/>
      </c>
      <c r="AP553" s="109" t="str">
        <f t="shared" si="355"/>
        <v/>
      </c>
      <c r="AQ553" s="86" t="str">
        <f>IFERROR(IF(AND(PRINCIPAL!$H$150&lt;&gt;"",OR(L553=PRINCIPAL!$I$150,L553=PRINCIPAL!$I$150+PRINCIPAL!$I$150,L553=PRINCIPAL!$I$150+PRINCIPAL!$I$150+PRINCIPAL!$I$150)),0,IF(AND(PRINCIPAL!$H$150&lt;&gt;"",L553=PRINCIPAL!$J$150),VLOOKUP($AR$516,'Banco de Dados'!$B$4:$J$50,8,FALSE)*PRINCIPAL!$H$150*(1-(PRINCIPAL!$K$150/100)),IF(AND(PRINCIPAL!$H$150&lt;&gt;"",L553=PRINCIPAL!$L$150),VLOOKUP($AR$516,'Banco de Dados'!$B$4:$J$50,8,FALSE)*PRINCIPAL!$H$150*(1-(PRINCIPAL!$M$150/100)),IF(AND(PRINCIPAL!$H$150&lt;&gt;"",L553=PRINCIPAL!$N$150),VLOOKUP($AR$516,'Banco de Dados'!$B$4:$J$50,8,FALSE)*PRINCIPAL!$H$150*(1-(PRINCIPAL!$O$150/100)),IF(PRINCIPAL!$H$150&lt;&gt;"",VLOOKUP($AR$516,'Banco de Dados'!$B$4:$J$50,8,FALSE)*PRINCIPAL!$H$150,IF(OR(L553=PRINCIPAL!$I$150,L553=PRINCIPAL!$I$150+PRINCIPAL!$I$150,L553=PRINCIPAL!$I$150+PRINCIPAL!$I$150+PRINCIPAL!$I$150),0,IF(L553=PRINCIPAL!$J$150,VLOOKUP($AR$516,'Banco de Dados'!$B$4:$J$50,6,FALSE)*(1-(PRINCIPAL!$K$150/100)),IF(L553=PRINCIPAL!$L$150,VLOOKUP($AR$516,'Banco de Dados'!$B$4:$J$50,6,FALSE)*(1-(PRINCIPAL!$M$150/100)),IF(L553=PRINCIPAL!$N$150,VLOOKUP($AR$516,'Banco de Dados'!$B$4:$J$50,6,FALSE)*(1-(PRINCIPAL!$O$150/100)),VLOOKUP($AR$516,'Banco de Dados'!$B$4:$J$50,6,FALSE)))))))))),"")</f>
        <v/>
      </c>
      <c r="AR553" s="87" t="str">
        <f>IFERROR(AQ553*(IFERROR(VLOOKUP($AR$516,'Banco de Dados'!$B$4:$J$50,4,FALSE),"ERRO")),"")</f>
        <v/>
      </c>
      <c r="AS553" s="87" t="str">
        <f t="shared" si="356"/>
        <v/>
      </c>
      <c r="AT553" s="104" t="str">
        <f>IFERROR(AS553*(C553*(PRINCIPAL!$G$150/100))*0.47*(44/12),"")</f>
        <v/>
      </c>
      <c r="AU553" s="109" t="str">
        <f t="shared" si="357"/>
        <v/>
      </c>
      <c r="AV553" s="86" t="str">
        <f>IFERROR(IF(AND(PRINCIPAL!$H$151&lt;&gt;"",OR(L553=PRINCIPAL!$I$151,L553=PRINCIPAL!$I$151+PRINCIPAL!$I$151,L553=PRINCIPAL!$I$151+PRINCIPAL!$I$151+PRINCIPAL!$I$151)),0,IF(AND(PRINCIPAL!$H$151&lt;&gt;"",L553=PRINCIPAL!$J$151),VLOOKUP($AW$516,'Banco de Dados'!$B$4:$J$50,8,FALSE)*PRINCIPAL!$H$151*(1-(PRINCIPAL!$K$151/100)),IF(AND(PRINCIPAL!$H$151&lt;&gt;"",L553=PRINCIPAL!$L$151),VLOOKUP($AW$516,'Banco de Dados'!$B$4:$J$50,8,FALSE)*PRINCIPAL!$H$151*(1-(PRINCIPAL!$M$151/100)),IF(AND(PRINCIPAL!$H$151&lt;&gt;"",L553=PRINCIPAL!$N$151),VLOOKUP($AW$516,'Banco de Dados'!$B$4:$J$50,8,FALSE)*PRINCIPAL!$H$151*(1-(PRINCIPAL!$O$151/100)),IF(PRINCIPAL!$H$151&lt;&gt;"",VLOOKUP($AW$516,'Banco de Dados'!$B$4:$J$50,8,FALSE)*PRINCIPAL!$H$151,IF(OR(L553=PRINCIPAL!$I$151,L553=PRINCIPAL!$I$151+PRINCIPAL!$I$151,L553=PRINCIPAL!$I$151+PRINCIPAL!$I$151+PRINCIPAL!$I$151),0,IF(L553=PRINCIPAL!$J$151,VLOOKUP($AW$516,'Banco de Dados'!$B$4:$J$50,6,FALSE)*(1-(PRINCIPAL!$K$151/100)),IF(L553=PRINCIPAL!$L$151,VLOOKUP($AW$516,'Banco de Dados'!$B$4:$J$50,6,FALSE)*(1-(PRINCIPAL!$M$151/100)),IF(L553=PRINCIPAL!$N$151,VLOOKUP($AW$516,'Banco de Dados'!$B$4:$J$50,6,FALSE)*(1-(PRINCIPAL!$O$151/100)),VLOOKUP($AW$516,'Banco de Dados'!$B$4:$J$50,6,FALSE)))))))))),"")</f>
        <v/>
      </c>
      <c r="AW553" s="87" t="str">
        <f>IFERROR(AV553*(IFERROR(VLOOKUP($AW$516,'Banco de Dados'!$B$4:$J$50,4,FALSE),"ERRO")),"")</f>
        <v/>
      </c>
      <c r="AX553" s="87" t="str">
        <f t="shared" si="358"/>
        <v/>
      </c>
      <c r="AY553" s="104" t="str">
        <f>IFERROR(AX553*(C553*(PRINCIPAL!$G$151/100))*0.47*(44/12),"")</f>
        <v/>
      </c>
      <c r="AZ553" s="109" t="str">
        <f t="shared" si="363"/>
        <v/>
      </c>
      <c r="BA553" s="86" t="str">
        <f>IFERROR(IF(AND(PRINCIPAL!$H$152&lt;&gt;"",OR(L553=PRINCIPAL!$I$152,L553=PRINCIPAL!$I$152+PRINCIPAL!$I$152,L553=PRINCIPAL!$I$152+PRINCIPAL!$I$152+PRINCIPAL!$I$152)),0,IF(AND(PRINCIPAL!$H$152&lt;&gt;"",L553=PRINCIPAL!$J$152),VLOOKUP($BB$516,'Banco de Dados'!$B$4:$J$50,8,FALSE)*PRINCIPAL!$H$152*(1-(PRINCIPAL!$K$152/100)),IF(AND(PRINCIPAL!$H$152&lt;&gt;"",L553=PRINCIPAL!$L$152),VLOOKUP($BB$516,'Banco de Dados'!$B$4:$J$50,8,FALSE)*PRINCIPAL!$H$152*(1-(PRINCIPAL!$M$152/100)),IF(AND(PRINCIPAL!$H$152&lt;&gt;"",L553=PRINCIPAL!$N$152),VLOOKUP($BB$516,'Banco de Dados'!$B$4:$J$50,8,FALSE)*PRINCIPAL!$H$152*(1-(PRINCIPAL!$O$152/100)),IF(PRINCIPAL!$H$152&lt;&gt;"",VLOOKUP($BB$516,'Banco de Dados'!$B$4:$J$50,8,FALSE)*PRINCIPAL!$H$152,IF(OR(L553=PRINCIPAL!$I$152,L553=PRINCIPAL!$I$152+PRINCIPAL!$I$152,L553=PRINCIPAL!$I$152+PRINCIPAL!$I$152+PRINCIPAL!$I$152),0,IF(L553=PRINCIPAL!$J$152,VLOOKUP($BB$516,'Banco de Dados'!$B$4:$J$50,6,FALSE)*(1-(PRINCIPAL!$K$152/100)),IF(L553=PRINCIPAL!$L$152,VLOOKUP($BB$516,'Banco de Dados'!$B$4:$J$50,6,FALSE)*(1-(PRINCIPAL!$M$152/100)),IF(L553=PRINCIPAL!$N$152,VLOOKUP($BB$516,'Banco de Dados'!$B$4:$J$50,6,FALSE)*(1-(PRINCIPAL!$O$152/100)),VLOOKUP($BB$516,'Banco de Dados'!$B$4:$J$50,6,FALSE)))))))))),"")</f>
        <v/>
      </c>
      <c r="BB553" s="87" t="str">
        <f>IFERROR(BA553*(IFERROR(VLOOKUP($BB$516,'Banco de Dados'!$B$4:$J$50,4,FALSE),"ERRO")),"")</f>
        <v/>
      </c>
      <c r="BC553" s="87" t="str">
        <f t="shared" si="364"/>
        <v/>
      </c>
      <c r="BD553" s="104" t="str">
        <f>IFERROR(BC553*(C553*(PRINCIPAL!$G$152/100))*0.47*(44/12),"")</f>
        <v/>
      </c>
      <c r="BE553" s="109" t="str">
        <f t="shared" si="343"/>
        <v/>
      </c>
      <c r="BF553" s="86" t="str">
        <f>IFERROR(IF(AND(PRINCIPAL!$H$153&lt;&gt;"",OR(L553=PRINCIPAL!$I$153,L553=PRINCIPAL!$I$153+PRINCIPAL!$I$153,L553=PRINCIPAL!$I$153+PRINCIPAL!$I$153+PRINCIPAL!$I$153)),0,IF(AND(PRINCIPAL!$H$153&lt;&gt;"",L553=PRINCIPAL!$J$153),VLOOKUP($BG$516,'Banco de Dados'!$B$4:$J$50,8,FALSE)*PRINCIPAL!$H$153*(1-(PRINCIPAL!$K$153/100)),IF(AND(PRINCIPAL!$H$153&lt;&gt;"",L553=PRINCIPAL!$L$153),VLOOKUP($BG$516,'Banco de Dados'!$B$4:$J$50,8,FALSE)*PRINCIPAL!$H$153*(1-(PRINCIPAL!$M$153/100)),IF(AND(PRINCIPAL!$H$153&lt;&gt;"",L553=PRINCIPAL!$N$153),VLOOKUP($BG$516,'Banco de Dados'!$B$4:$J$50,8,FALSE)*PRINCIPAL!$H$153*(1-(PRINCIPAL!$O$153/100)),IF(PRINCIPAL!$H$153&lt;&gt;"",VLOOKUP($BG$516,'Banco de Dados'!$B$4:$J$50,8,FALSE)*PRINCIPAL!$H$153,IF(OR(L553=PRINCIPAL!$I$153,L553=PRINCIPAL!$I$153+PRINCIPAL!$I$153,L553=PRINCIPAL!$I$153+PRINCIPAL!$I$153+PRINCIPAL!$I$153),0,IF(L553=PRINCIPAL!$J$153,VLOOKUP($BG$516,'Banco de Dados'!$B$4:$J$50,6,FALSE)*(1-(PRINCIPAL!$K$153/100)),IF(L553=PRINCIPAL!$L$153,VLOOKUP($BG$516,'Banco de Dados'!$B$4:$J$50,6,FALSE)*(1-(PRINCIPAL!$M$153/100)),IF(L553=PRINCIPAL!$N$153,VLOOKUP($BG$516,'Banco de Dados'!$B$4:$J$50,6,FALSE)*(1-(PRINCIPAL!$O$153/100)),VLOOKUP($BG$516,'Banco de Dados'!$B$4:$J$50,6,FALSE)))))))))),"")</f>
        <v/>
      </c>
      <c r="BG553" s="87" t="str">
        <f>IFERROR(BF553*(IFERROR(VLOOKUP($BG$516,'Banco de Dados'!$B$4:$J$50,4,FALSE),"ERRO")),"")</f>
        <v/>
      </c>
      <c r="BH553" s="87" t="str">
        <f t="shared" si="359"/>
        <v/>
      </c>
      <c r="BI553" s="104" t="str">
        <f>IFERROR(BH553*(C553*(PRINCIPAL!$G$153/100))*0.47*(44/12),"")</f>
        <v/>
      </c>
      <c r="BJ553" s="105" t="str">
        <f t="shared" si="344"/>
        <v/>
      </c>
    </row>
    <row r="554" spans="2:62" ht="15" thickBot="1" x14ac:dyDescent="0.35"/>
    <row r="555" spans="2:62" ht="15" thickBot="1" x14ac:dyDescent="0.35">
      <c r="B555" s="301" t="s">
        <v>15</v>
      </c>
      <c r="C555" s="41" t="str">
        <f>IF(PRINCIPAL!B154&lt;&gt;"",PRINCIPAL!B154,"")</f>
        <v/>
      </c>
      <c r="E555" s="113" t="s">
        <v>2</v>
      </c>
      <c r="F555" s="47" t="s">
        <v>5</v>
      </c>
      <c r="G555" s="408" t="str">
        <f>IF(PRINCIPAL!D154&lt;&gt;"",PRINCIPAL!D154,"")</f>
        <v/>
      </c>
      <c r="H555" s="408"/>
      <c r="I555" s="408"/>
      <c r="J555" s="409"/>
      <c r="L555" s="88" t="s">
        <v>4</v>
      </c>
      <c r="M555" s="6" t="s">
        <v>5</v>
      </c>
      <c r="N555" s="410" t="str">
        <f>IF(PRINCIPAL!F154&lt;&gt;"",PRINCIPAL!F154,"")</f>
        <v/>
      </c>
      <c r="O555" s="410"/>
      <c r="P555" s="410"/>
      <c r="Q555" s="411"/>
      <c r="R555" s="6" t="s">
        <v>5</v>
      </c>
      <c r="S555" s="405" t="str">
        <f>IF(PRINCIPAL!F155&lt;&gt;"",PRINCIPAL!F155,"")</f>
        <v/>
      </c>
      <c r="T555" s="405"/>
      <c r="U555" s="405"/>
      <c r="V555" s="407"/>
      <c r="W555" s="6" t="s">
        <v>5</v>
      </c>
      <c r="X555" s="405" t="str">
        <f>IF(PRINCIPAL!F156&lt;&gt;"",PRINCIPAL!F156,"")</f>
        <v/>
      </c>
      <c r="Y555" s="405"/>
      <c r="Z555" s="405"/>
      <c r="AA555" s="407"/>
      <c r="AB555" s="6" t="s">
        <v>5</v>
      </c>
      <c r="AC555" s="405" t="str">
        <f>IF(PRINCIPAL!F157&lt;&gt;"",PRINCIPAL!F157,"")</f>
        <v/>
      </c>
      <c r="AD555" s="405"/>
      <c r="AE555" s="405"/>
      <c r="AF555" s="407"/>
      <c r="AG555" s="6" t="s">
        <v>5</v>
      </c>
      <c r="AH555" s="405" t="str">
        <f>IF(PRINCIPAL!F158&lt;&gt;"",PRINCIPAL!F158,"")</f>
        <v/>
      </c>
      <c r="AI555" s="405"/>
      <c r="AJ555" s="405"/>
      <c r="AK555" s="407"/>
      <c r="AL555" s="6" t="s">
        <v>5</v>
      </c>
      <c r="AM555" s="405" t="str">
        <f>IF(PRINCIPAL!F159&lt;&gt;"",PRINCIPAL!F159,"")</f>
        <v/>
      </c>
      <c r="AN555" s="405"/>
      <c r="AO555" s="405"/>
      <c r="AP555" s="407"/>
      <c r="AQ555" s="6" t="s">
        <v>5</v>
      </c>
      <c r="AR555" s="405" t="str">
        <f>IF(PRINCIPAL!F160&lt;&gt;"",PRINCIPAL!F160,"")</f>
        <v/>
      </c>
      <c r="AS555" s="405"/>
      <c r="AT555" s="405"/>
      <c r="AU555" s="407"/>
      <c r="AV555" s="6" t="s">
        <v>5</v>
      </c>
      <c r="AW555" s="405" t="str">
        <f>IF(PRINCIPAL!F161&lt;&gt;"",PRINCIPAL!F161,"")</f>
        <v/>
      </c>
      <c r="AX555" s="405"/>
      <c r="AY555" s="405"/>
      <c r="AZ555" s="407"/>
      <c r="BA555" s="6" t="s">
        <v>5</v>
      </c>
      <c r="BB555" s="405" t="str">
        <f>IF(PRINCIPAL!F162&lt;&gt;"",PRINCIPAL!F162,"")</f>
        <v/>
      </c>
      <c r="BC555" s="405"/>
      <c r="BD555" s="405"/>
      <c r="BE555" s="407"/>
      <c r="BF555" s="6" t="s">
        <v>5</v>
      </c>
      <c r="BG555" s="405" t="str">
        <f>IF(PRINCIPAL!F163&lt;&gt;"",PRINCIPAL!F163,"")</f>
        <v/>
      </c>
      <c r="BH555" s="405"/>
      <c r="BI555" s="405"/>
      <c r="BJ555" s="406"/>
    </row>
    <row r="556" spans="2:62" ht="26.4" x14ac:dyDescent="0.3">
      <c r="B556" s="45" t="s">
        <v>45</v>
      </c>
      <c r="C556" s="44" t="s">
        <v>44</v>
      </c>
      <c r="D556" s="112"/>
      <c r="E556" s="114" t="s">
        <v>0</v>
      </c>
      <c r="F556" s="33" t="s">
        <v>3</v>
      </c>
      <c r="G556" s="34" t="s">
        <v>33</v>
      </c>
      <c r="H556" s="34" t="s">
        <v>35</v>
      </c>
      <c r="I556" s="34" t="s">
        <v>41</v>
      </c>
      <c r="J556" s="48" t="s">
        <v>42</v>
      </c>
      <c r="K556" s="1"/>
      <c r="L556" s="89" t="s">
        <v>0</v>
      </c>
      <c r="M556" s="33" t="s">
        <v>3</v>
      </c>
      <c r="N556" s="34" t="s">
        <v>33</v>
      </c>
      <c r="O556" s="34" t="s">
        <v>35</v>
      </c>
      <c r="P556" s="34" t="s">
        <v>41</v>
      </c>
      <c r="Q556" s="34" t="s">
        <v>42</v>
      </c>
      <c r="R556" s="33" t="s">
        <v>3</v>
      </c>
      <c r="S556" s="34" t="s">
        <v>33</v>
      </c>
      <c r="T556" s="34" t="s">
        <v>35</v>
      </c>
      <c r="U556" s="34" t="s">
        <v>41</v>
      </c>
      <c r="V556" s="34" t="s">
        <v>42</v>
      </c>
      <c r="W556" s="33" t="s">
        <v>3</v>
      </c>
      <c r="X556" s="34" t="s">
        <v>33</v>
      </c>
      <c r="Y556" s="34" t="s">
        <v>35</v>
      </c>
      <c r="Z556" s="34" t="s">
        <v>41</v>
      </c>
      <c r="AA556" s="36" t="s">
        <v>42</v>
      </c>
      <c r="AB556" s="33" t="s">
        <v>3</v>
      </c>
      <c r="AC556" s="34" t="s">
        <v>33</v>
      </c>
      <c r="AD556" s="34" t="s">
        <v>35</v>
      </c>
      <c r="AE556" s="34" t="s">
        <v>41</v>
      </c>
      <c r="AF556" s="36" t="s">
        <v>42</v>
      </c>
      <c r="AG556" s="33" t="s">
        <v>3</v>
      </c>
      <c r="AH556" s="34" t="s">
        <v>33</v>
      </c>
      <c r="AI556" s="34" t="s">
        <v>35</v>
      </c>
      <c r="AJ556" s="34" t="s">
        <v>41</v>
      </c>
      <c r="AK556" s="36" t="s">
        <v>42</v>
      </c>
      <c r="AL556" s="33" t="s">
        <v>3</v>
      </c>
      <c r="AM556" s="34" t="s">
        <v>33</v>
      </c>
      <c r="AN556" s="34" t="s">
        <v>35</v>
      </c>
      <c r="AO556" s="34" t="s">
        <v>41</v>
      </c>
      <c r="AP556" s="36" t="s">
        <v>42</v>
      </c>
      <c r="AQ556" s="33" t="s">
        <v>3</v>
      </c>
      <c r="AR556" s="34" t="s">
        <v>33</v>
      </c>
      <c r="AS556" s="34" t="s">
        <v>35</v>
      </c>
      <c r="AT556" s="34" t="s">
        <v>41</v>
      </c>
      <c r="AU556" s="36" t="s">
        <v>42</v>
      </c>
      <c r="AV556" s="33" t="s">
        <v>3</v>
      </c>
      <c r="AW556" s="34" t="s">
        <v>33</v>
      </c>
      <c r="AX556" s="34" t="s">
        <v>35</v>
      </c>
      <c r="AY556" s="34" t="s">
        <v>41</v>
      </c>
      <c r="AZ556" s="36" t="s">
        <v>42</v>
      </c>
      <c r="BA556" s="33" t="s">
        <v>3</v>
      </c>
      <c r="BB556" s="34" t="s">
        <v>33</v>
      </c>
      <c r="BC556" s="34" t="s">
        <v>35</v>
      </c>
      <c r="BD556" s="34" t="s">
        <v>41</v>
      </c>
      <c r="BE556" s="36" t="s">
        <v>42</v>
      </c>
      <c r="BF556" s="33" t="s">
        <v>3</v>
      </c>
      <c r="BG556" s="34" t="s">
        <v>33</v>
      </c>
      <c r="BH556" s="34" t="s">
        <v>35</v>
      </c>
      <c r="BI556" s="34" t="s">
        <v>41</v>
      </c>
      <c r="BJ556" s="35" t="s">
        <v>42</v>
      </c>
    </row>
    <row r="557" spans="2:62" ht="15" thickBot="1" x14ac:dyDescent="0.35">
      <c r="B557" s="43" t="s">
        <v>1</v>
      </c>
      <c r="C557" s="42" t="s">
        <v>46</v>
      </c>
      <c r="E557" s="115" t="s">
        <v>54</v>
      </c>
      <c r="F557" s="8" t="s">
        <v>25</v>
      </c>
      <c r="G557" s="9" t="s">
        <v>25</v>
      </c>
      <c r="H557" s="9" t="s">
        <v>25</v>
      </c>
      <c r="I557" s="9" t="s">
        <v>25</v>
      </c>
      <c r="J557" s="49" t="s">
        <v>25</v>
      </c>
      <c r="L557" s="90" t="s">
        <v>54</v>
      </c>
      <c r="M557" s="8" t="s">
        <v>25</v>
      </c>
      <c r="N557" s="9" t="s">
        <v>25</v>
      </c>
      <c r="O557" s="9" t="s">
        <v>25</v>
      </c>
      <c r="P557" s="9" t="s">
        <v>34</v>
      </c>
      <c r="Q557" s="38" t="s">
        <v>34</v>
      </c>
      <c r="R557" s="9" t="s">
        <v>25</v>
      </c>
      <c r="S557" s="9" t="s">
        <v>25</v>
      </c>
      <c r="T557" s="9" t="s">
        <v>25</v>
      </c>
      <c r="U557" s="9" t="s">
        <v>34</v>
      </c>
      <c r="V557" s="9" t="s">
        <v>34</v>
      </c>
      <c r="W557" s="8" t="s">
        <v>25</v>
      </c>
      <c r="X557" s="9" t="s">
        <v>25</v>
      </c>
      <c r="Y557" s="9" t="s">
        <v>25</v>
      </c>
      <c r="Z557" s="9" t="s">
        <v>34</v>
      </c>
      <c r="AA557" s="11" t="s">
        <v>34</v>
      </c>
      <c r="AB557" s="8" t="s">
        <v>25</v>
      </c>
      <c r="AC557" s="9" t="s">
        <v>25</v>
      </c>
      <c r="AD557" s="9" t="s">
        <v>25</v>
      </c>
      <c r="AE557" s="9" t="s">
        <v>34</v>
      </c>
      <c r="AF557" s="11" t="s">
        <v>34</v>
      </c>
      <c r="AG557" s="8" t="s">
        <v>25</v>
      </c>
      <c r="AH557" s="9" t="s">
        <v>25</v>
      </c>
      <c r="AI557" s="9" t="s">
        <v>25</v>
      </c>
      <c r="AJ557" s="9" t="s">
        <v>34</v>
      </c>
      <c r="AK557" s="38" t="s">
        <v>34</v>
      </c>
      <c r="AL557" s="8" t="s">
        <v>25</v>
      </c>
      <c r="AM557" s="9" t="s">
        <v>25</v>
      </c>
      <c r="AN557" s="9" t="s">
        <v>25</v>
      </c>
      <c r="AO557" s="9" t="s">
        <v>34</v>
      </c>
      <c r="AP557" s="38" t="s">
        <v>34</v>
      </c>
      <c r="AQ557" s="8" t="s">
        <v>25</v>
      </c>
      <c r="AR557" s="9" t="s">
        <v>25</v>
      </c>
      <c r="AS557" s="9" t="s">
        <v>25</v>
      </c>
      <c r="AT557" s="9" t="s">
        <v>34</v>
      </c>
      <c r="AU557" s="38" t="s">
        <v>34</v>
      </c>
      <c r="AV557" s="8" t="s">
        <v>25</v>
      </c>
      <c r="AW557" s="9" t="s">
        <v>25</v>
      </c>
      <c r="AX557" s="9" t="s">
        <v>25</v>
      </c>
      <c r="AY557" s="9" t="s">
        <v>34</v>
      </c>
      <c r="AZ557" s="38" t="s">
        <v>34</v>
      </c>
      <c r="BA557" s="8" t="s">
        <v>25</v>
      </c>
      <c r="BB557" s="9" t="s">
        <v>25</v>
      </c>
      <c r="BC557" s="9" t="s">
        <v>25</v>
      </c>
      <c r="BD557" s="9" t="s">
        <v>34</v>
      </c>
      <c r="BE557" s="38" t="s">
        <v>34</v>
      </c>
      <c r="BF557" s="8" t="s">
        <v>25</v>
      </c>
      <c r="BG557" s="9" t="s">
        <v>25</v>
      </c>
      <c r="BH557" s="9" t="s">
        <v>25</v>
      </c>
      <c r="BI557" s="9" t="s">
        <v>34</v>
      </c>
      <c r="BJ557" s="10" t="s">
        <v>34</v>
      </c>
    </row>
    <row r="558" spans="2:62" ht="12.75" customHeight="1" thickTop="1" x14ac:dyDescent="0.3">
      <c r="B558" s="326">
        <f>IF(B519&lt;&gt;"",B519,"")</f>
        <v>2021</v>
      </c>
      <c r="C558" s="339"/>
      <c r="D558" s="1"/>
      <c r="E558" s="116">
        <v>1</v>
      </c>
      <c r="F558" s="24" t="str">
        <f>IFERROR(VLOOKUP($G$555,'Banco de Dados'!$B$4:$J$50,6,FALSE),"")</f>
        <v/>
      </c>
      <c r="G558" s="25" t="str">
        <f>IFERROR(F558*(IFERROR(VLOOKUP($G$555,'Banco de Dados'!$B$4:$J$50,4,FALSE),"ERRO")),"")</f>
        <v/>
      </c>
      <c r="H558" s="25" t="str">
        <f>IFERROR(F558+G558,"")</f>
        <v/>
      </c>
      <c r="I558" s="101" t="str">
        <f>IFERROR(H558*C558*0.47*(44/12),"")</f>
        <v/>
      </c>
      <c r="J558" s="117" t="str">
        <f>IFERROR(I558,"")</f>
        <v/>
      </c>
      <c r="K558" s="1"/>
      <c r="L558" s="91">
        <v>1</v>
      </c>
      <c r="M558" s="24" t="str">
        <f>IFERROR(IF(AND(PRINCIPAL!$H$154&lt;&gt;"",OR(L558=PRINCIPAL!$I$154,L558=PRINCIPAL!$I$154+PRINCIPAL!$I$154,L558=PRINCIPAL!$I$154+PRINCIPAL!$I$154+PRINCIPAL!$I$154)),0,IF(AND(PRINCIPAL!$H$154&lt;&gt;"",L558=PRINCIPAL!$J$154),VLOOKUP($N$555,'Banco de Dados'!$B$4:$J$50,8,FALSE)*PRINCIPAL!$H$154*(1-(PRINCIPAL!$K$154/100)),IF(AND(PRINCIPAL!$H$154&lt;&gt;"",L558=PRINCIPAL!$L$154),VLOOKUP($N$555,'Banco de Dados'!$B$4:$J$50,8,FALSE)*PRINCIPAL!$H$154*(1-(PRINCIPAL!$M$154/100)),IF(AND(PRINCIPAL!$H$154&lt;&gt;"",L558=PRINCIPAL!$N$154),VLOOKUP($N$555,'Banco de Dados'!$B$4:$J$50,8,FALSE)*PRINCIPAL!$H$154*(1-(PRINCIPAL!$O$154/100)),IF(PRINCIPAL!$H$154&lt;&gt;"",VLOOKUP($N$555,'Banco de Dados'!$B$4:$J$50,8,FALSE)*PRINCIPAL!$H$154,IF(OR(L558=PRINCIPAL!$I$154,L558=PRINCIPAL!$I$154+PRINCIPAL!$I$154,L558=PRINCIPAL!$I$154+PRINCIPAL!$I$154+PRINCIPAL!$I$154),0,IF(L558=PRINCIPAL!$J$154,VLOOKUP($N$555,'Banco de Dados'!$B$4:$J$50,6,FALSE)*(1-(PRINCIPAL!$K$154/100)),IF(L558=PRINCIPAL!$L$154,VLOOKUP($N$555,'Banco de Dados'!$B$4:$J$50,6,FALSE)*(1-(PRINCIPAL!$M$154/100)),IF(L558=PRINCIPAL!$N$154,VLOOKUP($N$555,'Banco de Dados'!$B$4:$J$50,6,FALSE)*(1-(PRINCIPAL!$O$154/100)),VLOOKUP($N$555,'Banco de Dados'!$B$4:$J$50,6,FALSE)))))))))),"")</f>
        <v/>
      </c>
      <c r="N558" s="25" t="str">
        <f>IFERROR(M558*(IFERROR(VLOOKUP($N$555,'Banco de Dados'!$B$4:$J$50,4,FALSE),"ERRO")),"")</f>
        <v/>
      </c>
      <c r="O558" s="25" t="str">
        <f>IFERROR(M558+N558,"")</f>
        <v/>
      </c>
      <c r="P558" s="103" t="str">
        <f>IFERROR(O558*(C558*(PRINCIPAL!$G$154/100))*0.47*(44/12),"")</f>
        <v/>
      </c>
      <c r="Q558" s="106" t="str">
        <f>IFERROR(P558,"")</f>
        <v/>
      </c>
      <c r="R558" s="29" t="str">
        <f>IFERROR(IF(AND(PRINCIPAL!$H$155&lt;&gt;"",OR(L558=PRINCIPAL!$I$155,L558=PRINCIPAL!$I$155+PRINCIPAL!$I$155,L558=PRINCIPAL!$I$155+PRINCIPAL!$I$155+PRINCIPAL!$I$155)),0,IF(AND(PRINCIPAL!$H$155&lt;&gt;"",L558=PRINCIPAL!$J$155),VLOOKUP($S$555,'Banco de Dados'!$B$4:$J$50,8,FALSE)*PRINCIPAL!$H$155*(1-(PRINCIPAL!$K$155/100)),IF(AND(PRINCIPAL!$H$155&lt;&gt;"",L558=PRINCIPAL!$L$155),VLOOKUP($S$555,'Banco de Dados'!$B$4:$J$50,8,FALSE)*PRINCIPAL!$H$155*(1-(PRINCIPAL!$M$155/100)),IF(AND(PRINCIPAL!$H$155&lt;&gt;"",L558=PRINCIPAL!$N$155),VLOOKUP($S$555,'Banco de Dados'!$B$4:$J$50,8,FALSE)*PRINCIPAL!$H$155*(1-(PRINCIPAL!$O$155/100)),IF(PRINCIPAL!$H$155&lt;&gt;"",VLOOKUP($S$555,'Banco de Dados'!$B$4:$J$50,8,FALSE)*PRINCIPAL!$H$155,IF(OR(L558=PRINCIPAL!$I$155,L558=PRINCIPAL!$I$155+PRINCIPAL!$I$155,L558=PRINCIPAL!$I$155+PRINCIPAL!$I$155+PRINCIPAL!$I$155),0,IF(L558=PRINCIPAL!$J$155,VLOOKUP($S$555,'Banco de Dados'!$B$4:$J$50,6,FALSE)*(1-(PRINCIPAL!$K$155/100)),IF(L558=PRINCIPAL!$L$155,VLOOKUP($S$555,'Banco de Dados'!$B$4:$J$50,6,FALSE)*(1-(PRINCIPAL!$M$155/100)),IF(L558=PRINCIPAL!$N$155,VLOOKUP($S$555,'Banco de Dados'!$B$4:$J$50,6,FALSE)*(1-(PRINCIPAL!$O$155/100)),VLOOKUP($S$555,'Banco de Dados'!$B$4:$J$50,6,FALSE)))))))))),"")</f>
        <v/>
      </c>
      <c r="S558" s="29" t="str">
        <f>IFERROR(R558*(IFERROR(VLOOKUP($S$555,'Banco de Dados'!$B$4:$J$50,4,FALSE),"ERRO")),"")</f>
        <v/>
      </c>
      <c r="T558" s="28" t="str">
        <f>IFERROR(R558+S558,"")</f>
        <v/>
      </c>
      <c r="U558" s="103" t="str">
        <f>IFERROR(T558*(C558*(PRINCIPAL!$G$155/100))*0.47*(44/12),"")</f>
        <v/>
      </c>
      <c r="V558" s="101" t="str">
        <f>IFERROR(U558,"")</f>
        <v/>
      </c>
      <c r="W558" s="30" t="str">
        <f>IFERROR(IF(AND(PRINCIPAL!$H$156&lt;&gt;"",OR(L558=PRINCIPAL!$I$156,L558=PRINCIPAL!$I$156+PRINCIPAL!$I$156,L558=PRINCIPAL!$I$156+PRINCIPAL!$I$156+PRINCIPAL!$I$156)),0,IF(AND(PRINCIPAL!$H$156&lt;&gt;"",L558=PRINCIPAL!$J$156),VLOOKUP($X$555,'Banco de Dados'!$B$4:$J$50,8,FALSE)*PRINCIPAL!$H$156*(1-(PRINCIPAL!$K$156/100)),IF(AND(PRINCIPAL!$H$156&lt;&gt;"",L558=PRINCIPAL!$L$156),VLOOKUP($X$555,'Banco de Dados'!$B$4:$J$50,8,FALSE)*PRINCIPAL!$H$156*(1-(PRINCIPAL!$M$156/100)),IF(AND(PRINCIPAL!$H$156&lt;&gt;"",L558=PRINCIPAL!$N$156),VLOOKUP($X$555,'Banco de Dados'!$B$4:$J$50,8,FALSE)*PRINCIPAL!$H$156*(1-(PRINCIPAL!$O$156/100)),IF(PRINCIPAL!$H$156&lt;&gt;"",VLOOKUP($X$555,'Banco de Dados'!$B$4:$J$50,8,FALSE)*PRINCIPAL!$H$156,IF(OR(L558=PRINCIPAL!$I$156,L558=PRINCIPAL!$I$156+PRINCIPAL!$I$156,L558=PRINCIPAL!$I$156+PRINCIPAL!$I$156+PRINCIPAL!$I$156),0,IF(L558=PRINCIPAL!$J$156,VLOOKUP($X$555,'Banco de Dados'!$B$4:$J$50,6,FALSE)*(1-(PRINCIPAL!$K$156/100)),IF(L558=PRINCIPAL!$L$156,VLOOKUP($X$555,'Banco de Dados'!$B$4:$J$50,6,FALSE)*(1-(PRINCIPAL!$M$156/100)),IF(L558=PRINCIPAL!$N$156,VLOOKUP($X$555,'Banco de Dados'!$B$4:$J$50,6,FALSE)*(1-(PRINCIPAL!$O$156/100)),VLOOKUP($X$555,'Banco de Dados'!$B$4:$J$50,6,FALSE)))))))))),"")</f>
        <v/>
      </c>
      <c r="X558" s="28" t="str">
        <f>IFERROR(W558*(IFERROR(VLOOKUP($X$555,'Banco de Dados'!$B$4:$J$50,4,FALSE),"ERRO")),"")</f>
        <v/>
      </c>
      <c r="Y558" s="28" t="str">
        <f>IFERROR(X558+W558,"")</f>
        <v/>
      </c>
      <c r="Z558" s="101" t="str">
        <f>IFERROR(Y558*(C558*(PRINCIPAL!$G$156/100))*0.47*(44/12),"")</f>
        <v/>
      </c>
      <c r="AA558" s="110" t="str">
        <f>IFERROR(Z558,"")</f>
        <v/>
      </c>
      <c r="AB558" s="30" t="str">
        <f>IFERROR(IF(AND(PRINCIPAL!$H$157&lt;&gt;"",OR(L558=PRINCIPAL!$I$157,L558=PRINCIPAL!$I$157+PRINCIPAL!$I$157,L558=PRINCIPAL!$I$157+PRINCIPAL!$I$157+PRINCIPAL!$I$157)),0,IF(AND(PRINCIPAL!$H$157&lt;&gt;"",L558=PRINCIPAL!$J$157),VLOOKUP($AC$555,'Banco de Dados'!$B$4:$J$50,8,FALSE)*PRINCIPAL!$H$157*(1-(PRINCIPAL!$K$157/100)),IF(AND(PRINCIPAL!$H$157&lt;&gt;"",L558=PRINCIPAL!$L$157),VLOOKUP($AC$555,'Banco de Dados'!$B$4:$J$50,8,FALSE)*PRINCIPAL!$H$157*(1-(PRINCIPAL!$M$157/100)),IF(AND(PRINCIPAL!$H$157&lt;&gt;"",L558=PRINCIPAL!$N$157),VLOOKUP($AC$555,'Banco de Dados'!$B$4:$J$50,8,FALSE)*PRINCIPAL!$H$157*(1-(PRINCIPAL!$O$157/100)),IF(PRINCIPAL!$H$157&lt;&gt;"",VLOOKUP($AC$555,'Banco de Dados'!$B$4:$J$50,8,FALSE)*PRINCIPAL!$H$157,IF(OR(L558=PRINCIPAL!$I$157,L558=PRINCIPAL!$I$157+PRINCIPAL!$I$157,L558=PRINCIPAL!$I$157+PRINCIPAL!$I$157+PRINCIPAL!$I$157),0,IF(L558=PRINCIPAL!$J$157,VLOOKUP($AC$555,'Banco de Dados'!$B$4:$J$50,6,FALSE)*(1-(PRINCIPAL!$K$157/100)),IF(L558=PRINCIPAL!$L$157,VLOOKUP($AC$555,'Banco de Dados'!$B$4:$J$50,6,FALSE)*(1-(PRINCIPAL!$M$157/100)),IF(L558=PRINCIPAL!$N$157,VLOOKUP($AC$555,'Banco de Dados'!$B$4:$J$50,6,FALSE)*(1-(PRINCIPAL!$O$157/100)),VLOOKUP($AC$555,'Banco de Dados'!$B$4:$J$50,6,FALSE)))))))))),"")</f>
        <v/>
      </c>
      <c r="AC558" s="28" t="str">
        <f>IFERROR(AB558*(IFERROR(VLOOKUP($AC$555,'Banco de Dados'!$B$4:$J$50,4,FALSE),"ERRO")),"")</f>
        <v/>
      </c>
      <c r="AD558" s="28" t="str">
        <f>IFERROR(AC558+AB558,"")</f>
        <v/>
      </c>
      <c r="AE558" s="101" t="str">
        <f>IFERROR(AD558*(C558*(PRINCIPAL!$G$157/100))*0.47*(44/12),"")</f>
        <v/>
      </c>
      <c r="AF558" s="110" t="str">
        <f>IFERROR(AE558,"")</f>
        <v/>
      </c>
      <c r="AG558" s="30" t="str">
        <f>IFERROR(IF(AND(PRINCIPAL!$H$158&lt;&gt;"",OR(L558=PRINCIPAL!$I$158,L558=PRINCIPAL!$I$158+PRINCIPAL!$I$158,L558=PRINCIPAL!$I$158+PRINCIPAL!$I$158+PRINCIPAL!$I$158)),0,IF(AND(PRINCIPAL!$H$158&lt;&gt;"",L558=PRINCIPAL!$J$158),VLOOKUP($AH$555,'Banco de Dados'!$B$4:$J$50,8,FALSE)*PRINCIPAL!$H$158*(1-(PRINCIPAL!$K$158/100)),IF(AND(PRINCIPAL!$H$158&lt;&gt;"",L558=PRINCIPAL!$L$158),VLOOKUP($AH$555,'Banco de Dados'!$B$4:$J$50,8,FALSE)*PRINCIPAL!$H$158*(1-(PRINCIPAL!$M$158/100)),IF(AND(PRINCIPAL!$H$158&lt;&gt;"",L558=PRINCIPAL!$N$158),VLOOKUP($AH$555,'Banco de Dados'!$B$4:$J$50,8,FALSE)*PRINCIPAL!$H$158*(1-(PRINCIPAL!$O$158/100)),IF(PRINCIPAL!$H$158&lt;&gt;"",VLOOKUP($AH$555,'Banco de Dados'!$B$4:$J$50,8,FALSE)*PRINCIPAL!$H$158,IF(OR(L558=PRINCIPAL!$I$158,L558=PRINCIPAL!$I$158+PRINCIPAL!$I$158,L558=PRINCIPAL!$I$158+PRINCIPAL!$I$158+PRINCIPAL!$I$158),0,IF(L558=PRINCIPAL!$J$158,VLOOKUP($AH$555,'Banco de Dados'!$B$4:$J$50,6,FALSE)*(1-(PRINCIPAL!$K$158/100)),IF(L558=PRINCIPAL!$L$158,VLOOKUP($AH$555,'Banco de Dados'!$B$4:$J$50,6,FALSE)*(1-(PRINCIPAL!$M$158/100)),IF(L558=PRINCIPAL!$N$158,VLOOKUP($AH$555,'Banco de Dados'!$B$4:$J$50,6,FALSE)*(1-(PRINCIPAL!$O$158/100)),VLOOKUP($AH$555,'Banco de Dados'!$B$4:$J$50,6,FALSE)))))))))),"")</f>
        <v/>
      </c>
      <c r="AH558" s="29" t="str">
        <f>IFERROR(AG558*(IFERROR(VLOOKUP($AH$555,'Banco de Dados'!$B$4:$J$50,4,FALSE),"ERRO")),"")</f>
        <v/>
      </c>
      <c r="AI558" s="28" t="str">
        <f>IFERROR(AH558+AG558,"")</f>
        <v/>
      </c>
      <c r="AJ558" s="101" t="str">
        <f>IFERROR(AI558*(C558*(PRINCIPAL!$G$158/100))*0.47*(44/12),"")</f>
        <v/>
      </c>
      <c r="AK558" s="111" t="str">
        <f>IFERROR(AJ558,"")</f>
        <v/>
      </c>
      <c r="AL558" s="30" t="str">
        <f>IFERROR(IF(AND(PRINCIPAL!$H$159&lt;&gt;"",OR(L558=PRINCIPAL!$I$159,L558=PRINCIPAL!$I$159+PRINCIPAL!$I$159,L558=PRINCIPAL!$I$159+PRINCIPAL!$I$159+PRINCIPAL!$I$159)),0,IF(AND(PRINCIPAL!$H$159&lt;&gt;"",L558=PRINCIPAL!$J$159),VLOOKUP($AM$555,'Banco de Dados'!$B$4:$J$50,8,FALSE)*PRINCIPAL!$H$159*(1-(PRINCIPAL!$K$159/100)),IF(AND(PRINCIPAL!$H$159&lt;&gt;"",L558=PRINCIPAL!$L$159),VLOOKUP($AM$555,'Banco de Dados'!$B$4:$J$50,8,FALSE)*PRINCIPAL!$H$159*(1-(PRINCIPAL!$M$159/100)),IF(AND(PRINCIPAL!$H$159&lt;&gt;"",L558=PRINCIPAL!$N$159),VLOOKUP($AM$555,'Banco de Dados'!$B$4:$J$50,8,FALSE)*PRINCIPAL!$H$159*(1-(PRINCIPAL!$O$159/100)),IF(PRINCIPAL!$H$159&lt;&gt;"",VLOOKUP($AM$555,'Banco de Dados'!$B$4:$J$50,8,FALSE)*PRINCIPAL!$H$159,IF(OR(L558=PRINCIPAL!$I$159,L558=PRINCIPAL!$I$159+PRINCIPAL!$I$159,L558=PRINCIPAL!$I$159+PRINCIPAL!$I$159+PRINCIPAL!$I$159),0,IF(L558=PRINCIPAL!$J$159,VLOOKUP($AM$555,'Banco de Dados'!$B$4:$J$50,6,FALSE)*(1-(PRINCIPAL!$K$159/100)),IF(L558=PRINCIPAL!$L$159,VLOOKUP($AM$555,'Banco de Dados'!$B$4:$J$50,6,FALSE)*(1-(PRINCIPAL!$M$159/100)),IF(L558=PRINCIPAL!$N$159,VLOOKUP($AM$555,'Banco de Dados'!$B$4:$J$50,6,FALSE)*(1-(PRINCIPAL!$O$159/100)),VLOOKUP($AM$555,'Banco de Dados'!$B$4:$J$50,6,FALSE)))))))))),"")</f>
        <v/>
      </c>
      <c r="AM558" s="29" t="str">
        <f>IFERROR(AL558*(IFERROR(VLOOKUP($AM$555,'Banco de Dados'!$B$4:$J$50,4,FALSE),"ERRO")),"")</f>
        <v/>
      </c>
      <c r="AN558" s="28" t="str">
        <f>IFERROR(AM558+AL558,"")</f>
        <v/>
      </c>
      <c r="AO558" s="103" t="str">
        <f>IFERROR(AN558*(C558*(PRINCIPAL!$G$159/100))*0.47*(44/12),"")</f>
        <v/>
      </c>
      <c r="AP558" s="111" t="str">
        <f>IFERROR(AO558,"")</f>
        <v/>
      </c>
      <c r="AQ558" s="132" t="str">
        <f>IFERROR(IF(AND(PRINCIPAL!$H$160&lt;&gt;"",OR(L558=PRINCIPAL!$I$160,L558=PRINCIPAL!$I$160+PRINCIPAL!$I$160,L558=PRINCIPAL!$I$160+PRINCIPAL!$I$160+PRINCIPAL!$I$160)),0,IF(AND(PRINCIPAL!$H$160&lt;&gt;"",L558=PRINCIPAL!$J$160),VLOOKUP($AR$555,'Banco de Dados'!$B$4:$J$50,8,FALSE)*PRINCIPAL!$H$160*(1-(PRINCIPAL!$K$160/100)),IF(AND(PRINCIPAL!$H$160&lt;&gt;"",L558=PRINCIPAL!$L$160),VLOOKUP($AR$555,'Banco de Dados'!$B$4:$J$50,8,FALSE)*PRINCIPAL!$H$160*(1-(PRINCIPAL!$M$160/100)),IF(AND(PRINCIPAL!$H$160&lt;&gt;"",L558=PRINCIPAL!$N$160),VLOOKUP($AR$555,'Banco de Dados'!$B$4:$J$50,8,FALSE)*PRINCIPAL!$H$160*(1-(PRINCIPAL!$O$160/100)),IF(PRINCIPAL!$H$160&lt;&gt;"",VLOOKUP($AR$555,'Banco de Dados'!$B$4:$J$50,8,FALSE)*PRINCIPAL!$H$160,IF(OR(L558=PRINCIPAL!$I$160,L558=PRINCIPAL!$I$160+PRINCIPAL!$I$160,L558=PRINCIPAL!$I$160+PRINCIPAL!$I$160+PRINCIPAL!$I$160),0,IF(L558=PRINCIPAL!$J$160,VLOOKUP($AR$555,'Banco de Dados'!$B$4:$J$50,6,FALSE)*(1-(PRINCIPAL!$K$160/100)),IF(L558=PRINCIPAL!$L$160,VLOOKUP($AR$555,'Banco de Dados'!$B$4:$J$50,6,FALSE)*(1-(PRINCIPAL!$M$160/100)),IF(L558=PRINCIPAL!$N$160,VLOOKUP($AR$555,'Banco de Dados'!$B$4:$J$50,6,FALSE)*(1-(PRINCIPAL!$O$160/100)),VLOOKUP($AR$555,'Banco de Dados'!$B$4:$J$50,6,FALSE)))))))))),"")</f>
        <v/>
      </c>
      <c r="AR558" s="28" t="str">
        <f>IFERROR(AQ558*(IFERROR(VLOOKUP($AR$555,'Banco de Dados'!$B$4:$J$50,4,FALSE),"ERRO")),"")</f>
        <v/>
      </c>
      <c r="AS558" s="28" t="str">
        <f>IFERROR(AR558+AQ558,"")</f>
        <v/>
      </c>
      <c r="AT558" s="101" t="str">
        <f>IFERROR(AS558*(C558*(PRINCIPAL!$G$160/100))*0.47*(44/12),"")</f>
        <v/>
      </c>
      <c r="AU558" s="110" t="str">
        <f>IFERROR(AT558,"")</f>
        <v/>
      </c>
      <c r="AV558" s="30" t="str">
        <f>IFERROR(IF(AND(PRINCIPAL!$H$161&lt;&gt;"",OR(L558=PRINCIPAL!$I$161,L558=PRINCIPAL!$I$161+PRINCIPAL!$I$161,L558=PRINCIPAL!$I$161+PRINCIPAL!$I$161+PRINCIPAL!$I$161)),0,IF(AND(PRINCIPAL!$H$161&lt;&gt;"",L558=PRINCIPAL!$J$161),VLOOKUP($AW$555,'Banco de Dados'!$B$4:$J$50,8,FALSE)*PRINCIPAL!$H$161*(1-(PRINCIPAL!$K$161/100)),IF(AND(PRINCIPAL!$H$161&lt;&gt;"",L558=PRINCIPAL!$L$161),VLOOKUP($AW$555,'Banco de Dados'!$B$4:$J$50,8,FALSE)*PRINCIPAL!$H$161*(1-(PRINCIPAL!$M$161/100)),IF(AND(PRINCIPAL!$H$161&lt;&gt;"",L558=PRINCIPAL!$N$161),VLOOKUP($AW$555,'Banco de Dados'!$B$4:$J$50,8,FALSE)*PRINCIPAL!$H$161*(1-(PRINCIPAL!$O$161/100)),IF(PRINCIPAL!$H$161&lt;&gt;"",VLOOKUP($AW$555,'Banco de Dados'!$B$4:$J$50,8,FALSE)*PRINCIPAL!$H$161,IF(OR(L558=PRINCIPAL!$I$161,L558=PRINCIPAL!$I$161+PRINCIPAL!$I$161,L558=PRINCIPAL!$I$161+PRINCIPAL!$I$161+PRINCIPAL!$I$161),0,IF(L558=PRINCIPAL!$J$161,VLOOKUP($AW$555,'Banco de Dados'!$B$4:$J$50,6,FALSE)*(1-(PRINCIPAL!$K$161/100)),IF(L558=PRINCIPAL!$L$161,VLOOKUP($AW$555,'Banco de Dados'!$B$4:$J$50,6,FALSE)*(1-(PRINCIPAL!$M$161/100)),IF(L558=PRINCIPAL!$N$161,VLOOKUP($AW$555,'Banco de Dados'!$B$4:$J$50,6,FALSE)*(1-(PRINCIPAL!$O$161/100)),VLOOKUP($AW$555,'Banco de Dados'!$B$4:$J$50,6,FALSE)))))))))),"")</f>
        <v/>
      </c>
      <c r="AW558" s="29" t="str">
        <f>IFERROR(AV558*(IFERROR(VLOOKUP($AW$555,'Banco de Dados'!$B$4:$J$50,4,FALSE),"ERRO")),"")</f>
        <v/>
      </c>
      <c r="AX558" s="28" t="str">
        <f>IFERROR(AW558+AV558,"")</f>
        <v/>
      </c>
      <c r="AY558" s="101" t="str">
        <f>IFERROR(AX558*(C558*(PRINCIPAL!$G$161/100))*0.47*(44/12),"")</f>
        <v/>
      </c>
      <c r="AZ558" s="111" t="str">
        <f>IFERROR(AY558,"")</f>
        <v/>
      </c>
      <c r="BA558" s="132" t="str">
        <f>IFERROR(IF(AND(PRINCIPAL!$H$162&lt;&gt;"",OR(L558=PRINCIPAL!$I$162,L558=PRINCIPAL!$I$162+PRINCIPAL!$I$162,L558=PRINCIPAL!$I$162+PRINCIPAL!$I$162+PRINCIPAL!$I$162)),0,IF(AND(PRINCIPAL!$H$162&lt;&gt;"",L558=PRINCIPAL!$J$162),VLOOKUP($BB$555,'Banco de Dados'!$B$4:$J$50,8,FALSE)*PRINCIPAL!$H$162*(1-(PRINCIPAL!$K$162/100)),IF(AND(PRINCIPAL!$H$162&lt;&gt;"",L558=PRINCIPAL!$L$162),VLOOKUP($BB$555,'Banco de Dados'!$B$4:$J$50,8,FALSE)*PRINCIPAL!$H$162*(1-(PRINCIPAL!$M$162/100)),IF(AND(PRINCIPAL!$H$162&lt;&gt;"",L558=PRINCIPAL!$N$162),VLOOKUP($BB$555,'Banco de Dados'!$B$4:$J$50,8,FALSE)*PRINCIPAL!$H$162*(1-(PRINCIPAL!$O$162/100)),IF(PRINCIPAL!$H$162&lt;&gt;"",VLOOKUP($BB$555,'Banco de Dados'!$B$4:$J$50,8,FALSE)*PRINCIPAL!$H$162,IF(OR(L558=PRINCIPAL!$I$162,L558=PRINCIPAL!$I$162+PRINCIPAL!$I$162,L558=PRINCIPAL!$I$162+PRINCIPAL!$I$162+PRINCIPAL!$I$162),0,IF(L558=PRINCIPAL!$J$162,VLOOKUP($BB$555,'Banco de Dados'!$B$4:$J$50,6,FALSE)*(1-(PRINCIPAL!$K$162/100)),IF(L558=PRINCIPAL!$L$162,VLOOKUP($BB$555,'Banco de Dados'!$B$4:$J$50,6,FALSE)*(1-(PRINCIPAL!$M$162/100)),IF(L558=PRINCIPAL!$N$162,VLOOKUP($BB$555,'Banco de Dados'!$B$4:$J$50,6,FALSE)*(1-(PRINCIPAL!$O$162/100)),VLOOKUP($BB$555,'Banco de Dados'!$B$4:$J$50,6,FALSE)))))))))),"")</f>
        <v/>
      </c>
      <c r="BB558" s="28" t="str">
        <f>IFERROR(BA558*(IFERROR(VLOOKUP($BB$555,'Banco de Dados'!$B$4:$J$50,4,FALSE),"ERRO")),"")</f>
        <v/>
      </c>
      <c r="BC558" s="28" t="str">
        <f>IFERROR(BB558+BA558,"")</f>
        <v/>
      </c>
      <c r="BD558" s="101" t="str">
        <f>IFERROR(BC558*(C558*(PRINCIPAL!$G$162/100))*0.47*(44/12),"")</f>
        <v/>
      </c>
      <c r="BE558" s="110" t="str">
        <f>IFERROR(BD558,"")</f>
        <v/>
      </c>
      <c r="BF558" s="30" t="str">
        <f>IFERROR(IF(AND(PRINCIPAL!$H$163&lt;&gt;"",OR(L558=PRINCIPAL!$I$163,L558=PRINCIPAL!$I$163+PRINCIPAL!$I$163,L558=PRINCIPAL!$I$163+PRINCIPAL!$I$163+PRINCIPAL!$I$163)),0,IF(AND(PRINCIPAL!$H$163&lt;&gt;"",L558=PRINCIPAL!$J$163),VLOOKUP($BG$555,'Banco de Dados'!$B$4:$J$50,8,FALSE)*PRINCIPAL!$H$163*(1-(PRINCIPAL!$K$163/100)),IF(AND(PRINCIPAL!$H$163&lt;&gt;"",L558=PRINCIPAL!$L$163),VLOOKUP($BG$555,'Banco de Dados'!$B$4:$J$50,8,FALSE)*PRINCIPAL!$H$163*(1-(PRINCIPAL!$M$163/100)),IF(AND(PRINCIPAL!$H$163&lt;&gt;"",L558=PRINCIPAL!$N$163),VLOOKUP($BG$555,'Banco de Dados'!$B$4:$J$50,8,FALSE)*PRINCIPAL!$H$163*(1-(PRINCIPAL!$O$163/100)),IF(PRINCIPAL!$H$163&lt;&gt;"",VLOOKUP($BG$555,'Banco de Dados'!$B$4:$J$50,8,FALSE)*PRINCIPAL!$H$163,IF(OR(L558=PRINCIPAL!$I$163,L558=PRINCIPAL!$I$163+PRINCIPAL!$I$163,L558=PRINCIPAL!$I$163+PRINCIPAL!$I$163+PRINCIPAL!$I$163),0,IF(L558=PRINCIPAL!$J$163,VLOOKUP($BG$555,'Banco de Dados'!$B$4:$J$50,6,FALSE)*(1-(PRINCIPAL!$K$163/100)),IF(L558=PRINCIPAL!$L$163,VLOOKUP($BG$555,'Banco de Dados'!$B$4:$J$50,6,FALSE)*(1-(PRINCIPAL!$M$163/100)),IF(L558=PRINCIPAL!$N$163,VLOOKUP($BG$555,'Banco de Dados'!$B$4:$J$50,6,FALSE)*(1-(PRINCIPAL!$O$163/100)),VLOOKUP($BG$555,'Banco de Dados'!$B$4:$J$50,6,FALSE)))))))))),"")</f>
        <v/>
      </c>
      <c r="BG558" s="29" t="str">
        <f>IFERROR(BF558*(IFERROR(VLOOKUP($BG$555,'Banco de Dados'!$B$4:$J$50,4,FALSE),"ERRO")),"")</f>
        <v/>
      </c>
      <c r="BH558" s="28" t="str">
        <f>IFERROR(BG558+BF558,"")</f>
        <v/>
      </c>
      <c r="BI558" s="103" t="str">
        <f>IFERROR(BH558*(C558*(PRINCIPAL!$G$163/100))*0.47*(44/12),"")</f>
        <v/>
      </c>
      <c r="BJ558" s="102" t="str">
        <f>IFERROR(BI558,"")</f>
        <v/>
      </c>
    </row>
    <row r="559" spans="2:62" ht="12.75" customHeight="1" x14ac:dyDescent="0.3">
      <c r="B559" s="326">
        <f>IF(B520&lt;&gt;"",B520,"")</f>
        <v>2022</v>
      </c>
      <c r="C559" s="340"/>
      <c r="D559" s="1"/>
      <c r="E559" s="116">
        <v>2</v>
      </c>
      <c r="F559" s="24" t="str">
        <f>IFERROR(VLOOKUP($G$555,'Banco de Dados'!$B$4:$J$50,6,FALSE),"")</f>
        <v/>
      </c>
      <c r="G559" s="25" t="str">
        <f>IFERROR(F559*(IFERROR(VLOOKUP($G$555,'Banco de Dados'!$B$4:$J$50,4,FALSE),"ERRO")),"")</f>
        <v/>
      </c>
      <c r="H559" s="25" t="str">
        <f>IFERROR(F559+G559,"")</f>
        <v/>
      </c>
      <c r="I559" s="103" t="str">
        <f>IFERROR(H559*(C559)*0.47*(44/12),"")</f>
        <v/>
      </c>
      <c r="J559" s="117" t="str">
        <f>IFERROR(I559+J558,"")</f>
        <v/>
      </c>
      <c r="K559" s="1"/>
      <c r="L559" s="91">
        <v>2</v>
      </c>
      <c r="M559" s="24" t="str">
        <f>IFERROR(IF(AND(PRINCIPAL!$H$154&lt;&gt;"",OR(L559=PRINCIPAL!$I$154,L559=PRINCIPAL!$I$154+PRINCIPAL!$I$154,L559=PRINCIPAL!$I$154+PRINCIPAL!$I$154+PRINCIPAL!$I$154)),0,IF(AND(PRINCIPAL!$H$154&lt;&gt;"",L559=PRINCIPAL!$J$154),VLOOKUP($N$555,'Banco de Dados'!$B$4:$J$50,8,FALSE)*PRINCIPAL!$H$154*(1-(PRINCIPAL!$K$154/100)),IF(AND(PRINCIPAL!$H$154&lt;&gt;"",L559=PRINCIPAL!$L$154),VLOOKUP($N$555,'Banco de Dados'!$B$4:$J$50,8,FALSE)*PRINCIPAL!$H$154*(1-(PRINCIPAL!$M$154/100)),IF(AND(PRINCIPAL!$H$154&lt;&gt;"",L559=PRINCIPAL!$N$154),VLOOKUP($N$555,'Banco de Dados'!$B$4:$J$50,8,FALSE)*PRINCIPAL!$H$154*(1-(PRINCIPAL!$O$154/100)),IF(PRINCIPAL!$H$154&lt;&gt;"",VLOOKUP($N$555,'Banco de Dados'!$B$4:$J$50,8,FALSE)*PRINCIPAL!$H$154,IF(OR(L559=PRINCIPAL!$I$154,L559=PRINCIPAL!$I$154+PRINCIPAL!$I$154,L559=PRINCIPAL!$I$154+PRINCIPAL!$I$154+PRINCIPAL!$I$154),0,IF(L559=PRINCIPAL!$J$154,VLOOKUP($N$555,'Banco de Dados'!$B$4:$J$50,6,FALSE)*(1-(PRINCIPAL!$K$154/100)),IF(L559=PRINCIPAL!$L$154,VLOOKUP($N$555,'Banco de Dados'!$B$4:$J$50,6,FALSE)*(1-(PRINCIPAL!$M$154/100)),IF(L559=PRINCIPAL!$N$154,VLOOKUP($N$555,'Banco de Dados'!$B$4:$J$50,6,FALSE)*(1-(PRINCIPAL!$O$154/100)),VLOOKUP($N$555,'Banco de Dados'!$B$4:$J$50,6,FALSE)))))))))),"")</f>
        <v/>
      </c>
      <c r="N559" s="25" t="str">
        <f>IFERROR(M559*(IFERROR(VLOOKUP($N$555,'Banco de Dados'!$B$4:$J$50,4,FALSE),"ERRO")),"")</f>
        <v/>
      </c>
      <c r="O559" s="25" t="str">
        <f>IFERROR(M559+N559,"")</f>
        <v/>
      </c>
      <c r="P559" s="103" t="str">
        <f>IFERROR(O559*(C559*(PRINCIPAL!$G$154/100))*0.47*(44/12),"")</f>
        <v/>
      </c>
      <c r="Q559" s="107" t="str">
        <f>IFERROR(Q558+P559,"")</f>
        <v/>
      </c>
      <c r="R559" s="29" t="str">
        <f>IFERROR(IF(AND(PRINCIPAL!$H$155&lt;&gt;"",OR(L559=PRINCIPAL!$I$155,L559=PRINCIPAL!$I$155+PRINCIPAL!$I$155,L559=PRINCIPAL!$I$155+PRINCIPAL!$I$155+PRINCIPAL!$I$155)),0,IF(AND(PRINCIPAL!$H$155&lt;&gt;"",L559=PRINCIPAL!$J$155),VLOOKUP($S$555,'Banco de Dados'!$B$4:$J$50,8,FALSE)*PRINCIPAL!$H$155*(1-(PRINCIPAL!$K$155/100)),IF(AND(PRINCIPAL!$H$155&lt;&gt;"",L559=PRINCIPAL!$L$155),VLOOKUP($S$555,'Banco de Dados'!$B$4:$J$50,8,FALSE)*PRINCIPAL!$H$155*(1-(PRINCIPAL!$M$155/100)),IF(AND(PRINCIPAL!$H$155&lt;&gt;"",L559=PRINCIPAL!$N$155),VLOOKUP($S$555,'Banco de Dados'!$B$4:$J$50,8,FALSE)*PRINCIPAL!$H$155*(1-(PRINCIPAL!$O$155/100)),IF(PRINCIPAL!$H$155&lt;&gt;"",VLOOKUP($S$555,'Banco de Dados'!$B$4:$J$50,8,FALSE)*PRINCIPAL!$H$155,IF(OR(L559=PRINCIPAL!$I$155,L559=PRINCIPAL!$I$155+PRINCIPAL!$I$155,L559=PRINCIPAL!$I$155+PRINCIPAL!$I$155+PRINCIPAL!$I$155),0,IF(L559=PRINCIPAL!$J$155,VLOOKUP($S$555,'Banco de Dados'!$B$4:$J$50,6,FALSE)*(1-(PRINCIPAL!$K$155/100)),IF(L559=PRINCIPAL!$L$155,VLOOKUP($S$555,'Banco de Dados'!$B$4:$J$50,6,FALSE)*(1-(PRINCIPAL!$M$155/100)),IF(L559=PRINCIPAL!$N$155,VLOOKUP($S$555,'Banco de Dados'!$B$4:$J$50,6,FALSE)*(1-(PRINCIPAL!$O$155/100)),VLOOKUP($S$555,'Banco de Dados'!$B$4:$J$50,6,FALSE)))))))))),"")</f>
        <v/>
      </c>
      <c r="S559" s="29" t="str">
        <f>IFERROR(R559*(IFERROR(VLOOKUP($S$555,'Banco de Dados'!$B$4:$J$50,4,FALSE),"ERRO")),"")</f>
        <v/>
      </c>
      <c r="T559" s="29" t="str">
        <f>IFERROR(R559+S559,"")</f>
        <v/>
      </c>
      <c r="U559" s="103" t="str">
        <f>IFERROR(T559*(C559*(PRINCIPAL!$G$155/100))*0.47*(44/12),"")</f>
        <v/>
      </c>
      <c r="V559" s="103" t="str">
        <f t="shared" ref="V559:V592" si="370">IFERROR(V558+U559,"")</f>
        <v/>
      </c>
      <c r="W559" s="30" t="str">
        <f>IFERROR(IF(AND(PRINCIPAL!$H$156&lt;&gt;"",OR(L559=PRINCIPAL!$I$156,L559=PRINCIPAL!$I$156+PRINCIPAL!$I$156,L559=PRINCIPAL!$I$156+PRINCIPAL!$I$156+PRINCIPAL!$I$156)),0,IF(AND(PRINCIPAL!$H$156&lt;&gt;"",L559=PRINCIPAL!$J$156),VLOOKUP($X$555,'Banco de Dados'!$B$4:$J$50,8,FALSE)*PRINCIPAL!$H$156*(1-(PRINCIPAL!$K$156/100)),IF(AND(PRINCIPAL!$H$156&lt;&gt;"",L559=PRINCIPAL!$L$156),VLOOKUP($X$555,'Banco de Dados'!$B$4:$J$50,8,FALSE)*PRINCIPAL!$H$156*(1-(PRINCIPAL!$M$156/100)),IF(AND(PRINCIPAL!$H$156&lt;&gt;"",L559=PRINCIPAL!$N$156),VLOOKUP($X$555,'Banco de Dados'!$B$4:$J$50,8,FALSE)*PRINCIPAL!$H$156*(1-(PRINCIPAL!$O$156/100)),IF(PRINCIPAL!$H$156&lt;&gt;"",VLOOKUP($X$555,'Banco de Dados'!$B$4:$J$50,8,FALSE)*PRINCIPAL!$H$156,IF(OR(L559=PRINCIPAL!$I$156,L559=PRINCIPAL!$I$156+PRINCIPAL!$I$156,L559=PRINCIPAL!$I$156+PRINCIPAL!$I$156+PRINCIPAL!$I$156),0,IF(L559=PRINCIPAL!$J$156,VLOOKUP($X$555,'Banco de Dados'!$B$4:$J$50,6,FALSE)*(1-(PRINCIPAL!$K$156/100)),IF(L559=PRINCIPAL!$L$156,VLOOKUP($X$555,'Banco de Dados'!$B$4:$J$50,6,FALSE)*(1-(PRINCIPAL!$M$156/100)),IF(L559=PRINCIPAL!$N$156,VLOOKUP($X$555,'Banco de Dados'!$B$4:$J$50,6,FALSE)*(1-(PRINCIPAL!$O$156/100)),VLOOKUP($X$555,'Banco de Dados'!$B$4:$J$50,6,FALSE)))))))))),"")</f>
        <v/>
      </c>
      <c r="X559" s="29" t="str">
        <f>IFERROR(W559*(IFERROR(VLOOKUP($X$555,'Banco de Dados'!$B$4:$J$50,4,FALSE),"ERRO")),"")</f>
        <v/>
      </c>
      <c r="Y559" s="29" t="str">
        <f>IFERROR(X559+W559,"")</f>
        <v/>
      </c>
      <c r="Z559" s="103" t="str">
        <f>IFERROR(Y559*(C559*(PRINCIPAL!$G$156/100))*0.47*(44/12),"")</f>
        <v/>
      </c>
      <c r="AA559" s="111" t="str">
        <f>IFERROR(Z559+AA558,"")</f>
        <v/>
      </c>
      <c r="AB559" s="30" t="str">
        <f>IFERROR(IF(AND(PRINCIPAL!$H$157&lt;&gt;"",OR(L559=PRINCIPAL!$I$157,L559=PRINCIPAL!$I$157+PRINCIPAL!$I$157,L559=PRINCIPAL!$I$157+PRINCIPAL!$I$157+PRINCIPAL!$I$157)),0,IF(AND(PRINCIPAL!$H$157&lt;&gt;"",L559=PRINCIPAL!$J$157),VLOOKUP($AC$555,'Banco de Dados'!$B$4:$J$50,8,FALSE)*PRINCIPAL!$H$157*(1-(PRINCIPAL!$K$157/100)),IF(AND(PRINCIPAL!$H$157&lt;&gt;"",L559=PRINCIPAL!$L$157),VLOOKUP($AC$555,'Banco de Dados'!$B$4:$J$50,8,FALSE)*PRINCIPAL!$H$157*(1-(PRINCIPAL!$M$157/100)),IF(AND(PRINCIPAL!$H$157&lt;&gt;"",L559=PRINCIPAL!$N$157),VLOOKUP($AC$555,'Banco de Dados'!$B$4:$J$50,8,FALSE)*PRINCIPAL!$H$157*(1-(PRINCIPAL!$O$157/100)),IF(PRINCIPAL!$H$157&lt;&gt;"",VLOOKUP($AC$555,'Banco de Dados'!$B$4:$J$50,8,FALSE)*PRINCIPAL!$H$157,IF(OR(L559=PRINCIPAL!$I$157,L559=PRINCIPAL!$I$157+PRINCIPAL!$I$157,L559=PRINCIPAL!$I$157+PRINCIPAL!$I$157+PRINCIPAL!$I$157),0,IF(L559=PRINCIPAL!$J$157,VLOOKUP($AC$555,'Banco de Dados'!$B$4:$J$50,6,FALSE)*(1-(PRINCIPAL!$K$157/100)),IF(L559=PRINCIPAL!$L$157,VLOOKUP($AC$555,'Banco de Dados'!$B$4:$J$50,6,FALSE)*(1-(PRINCIPAL!$M$157/100)),IF(L559=PRINCIPAL!$N$157,VLOOKUP($AC$555,'Banco de Dados'!$B$4:$J$50,6,FALSE)*(1-(PRINCIPAL!$O$157/100)),VLOOKUP($AC$555,'Banco de Dados'!$B$4:$J$50,6,FALSE)))))))))),"")</f>
        <v/>
      </c>
      <c r="AC559" s="29" t="str">
        <f>IFERROR(AB559*(IFERROR(VLOOKUP($AC$555,'Banco de Dados'!$B$4:$J$50,4,FALSE),"ERRO")),"")</f>
        <v/>
      </c>
      <c r="AD559" s="29" t="str">
        <f>IFERROR(AC559+AB559,"")</f>
        <v/>
      </c>
      <c r="AE559" s="103" t="str">
        <f>IFERROR(AD559*(C559*(PRINCIPAL!$G$157/100))*0.47*(44/12),"")</f>
        <v/>
      </c>
      <c r="AF559" s="111" t="str">
        <f>IFERROR(AE559+AF558,"")</f>
        <v/>
      </c>
      <c r="AG559" s="30" t="str">
        <f>IFERROR(IF(AND(PRINCIPAL!$H$158&lt;&gt;"",OR(L559=PRINCIPAL!$I$158,L559=PRINCIPAL!$I$158+PRINCIPAL!$I$158,L559=PRINCIPAL!$I$158+PRINCIPAL!$I$158+PRINCIPAL!$I$158)),0,IF(AND(PRINCIPAL!$H$158&lt;&gt;"",L559=PRINCIPAL!$J$158),VLOOKUP($AH$555,'Banco de Dados'!$B$4:$J$50,8,FALSE)*PRINCIPAL!$H$158*(1-(PRINCIPAL!$K$158/100)),IF(AND(PRINCIPAL!$H$158&lt;&gt;"",L559=PRINCIPAL!$L$158),VLOOKUP($AH$555,'Banco de Dados'!$B$4:$J$50,8,FALSE)*PRINCIPAL!$H$158*(1-(PRINCIPAL!$M$158/100)),IF(AND(PRINCIPAL!$H$158&lt;&gt;"",L559=PRINCIPAL!$N$158),VLOOKUP($AH$555,'Banco de Dados'!$B$4:$J$50,8,FALSE)*PRINCIPAL!$H$158*(1-(PRINCIPAL!$O$158/100)),IF(PRINCIPAL!$H$158&lt;&gt;"",VLOOKUP($AH$555,'Banco de Dados'!$B$4:$J$50,8,FALSE)*PRINCIPAL!$H$158,IF(OR(L559=PRINCIPAL!$I$158,L559=PRINCIPAL!$I$158+PRINCIPAL!$I$158,L559=PRINCIPAL!$I$158+PRINCIPAL!$I$158+PRINCIPAL!$I$158),0,IF(L559=PRINCIPAL!$J$158,VLOOKUP($AH$555,'Banco de Dados'!$B$4:$J$50,6,FALSE)*(1-(PRINCIPAL!$K$158/100)),IF(L559=PRINCIPAL!$L$158,VLOOKUP($AH$555,'Banco de Dados'!$B$4:$J$50,6,FALSE)*(1-(PRINCIPAL!$M$158/100)),IF(L559=PRINCIPAL!$N$158,VLOOKUP($AH$555,'Banco de Dados'!$B$4:$J$50,6,FALSE)*(1-(PRINCIPAL!$O$158/100)),VLOOKUP($AH$555,'Banco de Dados'!$B$4:$J$50,6,FALSE)))))))))),"")</f>
        <v/>
      </c>
      <c r="AH559" s="29" t="str">
        <f>IFERROR(AG559*(IFERROR(VLOOKUP($AH$555,'Banco de Dados'!$B$4:$J$50,4,FALSE),"ERRO")),"")</f>
        <v/>
      </c>
      <c r="AI559" s="29" t="str">
        <f>IFERROR(AH559+AG559,"")</f>
        <v/>
      </c>
      <c r="AJ559" s="103" t="str">
        <f>IFERROR(AI559*(C559*(PRINCIPAL!$G$158/100))*0.47*(44/12),"")</f>
        <v/>
      </c>
      <c r="AK559" s="111" t="str">
        <f>IFERROR(AJ559+AK558,"")</f>
        <v/>
      </c>
      <c r="AL559" s="30" t="str">
        <f>IFERROR(IF(AND(PRINCIPAL!$H$159&lt;&gt;"",OR(L559=PRINCIPAL!$I$159,L559=PRINCIPAL!$I$159+PRINCIPAL!$I$159,L559=PRINCIPAL!$I$159+PRINCIPAL!$I$159+PRINCIPAL!$I$159)),0,IF(AND(PRINCIPAL!$H$159&lt;&gt;"",L559=PRINCIPAL!$J$159),VLOOKUP($AM$555,'Banco de Dados'!$B$4:$J$50,8,FALSE)*PRINCIPAL!$H$159*(1-(PRINCIPAL!$K$159/100)),IF(AND(PRINCIPAL!$H$159&lt;&gt;"",L559=PRINCIPAL!$L$159),VLOOKUP($AM$555,'Banco de Dados'!$B$4:$J$50,8,FALSE)*PRINCIPAL!$H$159*(1-(PRINCIPAL!$M$159/100)),IF(AND(PRINCIPAL!$H$159&lt;&gt;"",L559=PRINCIPAL!$N$159),VLOOKUP($AM$555,'Banco de Dados'!$B$4:$J$50,8,FALSE)*PRINCIPAL!$H$159*(1-(PRINCIPAL!$O$159/100)),IF(PRINCIPAL!$H$159&lt;&gt;"",VLOOKUP($AM$555,'Banco de Dados'!$B$4:$J$50,8,FALSE)*PRINCIPAL!$H$159,IF(OR(L559=PRINCIPAL!$I$159,L559=PRINCIPAL!$I$159+PRINCIPAL!$I$159,L559=PRINCIPAL!$I$159+PRINCIPAL!$I$159+PRINCIPAL!$I$159),0,IF(L559=PRINCIPAL!$J$159,VLOOKUP($AM$555,'Banco de Dados'!$B$4:$J$50,6,FALSE)*(1-(PRINCIPAL!$K$159/100)),IF(L559=PRINCIPAL!$L$159,VLOOKUP($AM$555,'Banco de Dados'!$B$4:$J$50,6,FALSE)*(1-(PRINCIPAL!$M$159/100)),IF(L559=PRINCIPAL!$N$159,VLOOKUP($AM$555,'Banco de Dados'!$B$4:$J$50,6,FALSE)*(1-(PRINCIPAL!$O$159/100)),VLOOKUP($AM$555,'Banco de Dados'!$B$4:$J$50,6,FALSE)))))))))),"")</f>
        <v/>
      </c>
      <c r="AM559" s="29" t="str">
        <f>IFERROR(AL559*(IFERROR(VLOOKUP($AM$555,'Banco de Dados'!$B$4:$J$50,4,FALSE),"ERRO")),"")</f>
        <v/>
      </c>
      <c r="AN559" s="29" t="str">
        <f>IFERROR(AM559+AL559,"")</f>
        <v/>
      </c>
      <c r="AO559" s="103" t="str">
        <f>IFERROR(AN559*(C559*(PRINCIPAL!$G$159/100))*0.47*(44/12),"")</f>
        <v/>
      </c>
      <c r="AP559" s="111" t="str">
        <f>IFERROR(AO559+AP558,"")</f>
        <v/>
      </c>
      <c r="AQ559" s="30" t="str">
        <f>IFERROR(IF(AND(PRINCIPAL!$H$160&lt;&gt;"",OR(L559=PRINCIPAL!$I$160,L559=PRINCIPAL!$I$160+PRINCIPAL!$I$160,L559=PRINCIPAL!$I$160+PRINCIPAL!$I$160+PRINCIPAL!$I$160)),0,IF(AND(PRINCIPAL!$H$160&lt;&gt;"",L559=PRINCIPAL!$J$160),VLOOKUP($AR$555,'Banco de Dados'!$B$4:$J$50,8,FALSE)*PRINCIPAL!$H$160*(1-(PRINCIPAL!$K$160/100)),IF(AND(PRINCIPAL!$H$160&lt;&gt;"",L559=PRINCIPAL!$L$160),VLOOKUP($AR$555,'Banco de Dados'!$B$4:$J$50,8,FALSE)*PRINCIPAL!$H$160*(1-(PRINCIPAL!$M$160/100)),IF(AND(PRINCIPAL!$H$160&lt;&gt;"",L559=PRINCIPAL!$N$160),VLOOKUP($AR$555,'Banco de Dados'!$B$4:$J$50,8,FALSE)*PRINCIPAL!$H$160*(1-(PRINCIPAL!$O$160/100)),IF(PRINCIPAL!$H$160&lt;&gt;"",VLOOKUP($AR$555,'Banco de Dados'!$B$4:$J$50,8,FALSE)*PRINCIPAL!$H$160,IF(OR(L559=PRINCIPAL!$I$160,L559=PRINCIPAL!$I$160+PRINCIPAL!$I$160,L559=PRINCIPAL!$I$160+PRINCIPAL!$I$160+PRINCIPAL!$I$160),0,IF(L559=PRINCIPAL!$J$160,VLOOKUP($AR$555,'Banco de Dados'!$B$4:$J$50,6,FALSE)*(1-(PRINCIPAL!$K$160/100)),IF(L559=PRINCIPAL!$L$160,VLOOKUP($AR$555,'Banco de Dados'!$B$4:$J$50,6,FALSE)*(1-(PRINCIPAL!$M$160/100)),IF(L559=PRINCIPAL!$N$160,VLOOKUP($AR$555,'Banco de Dados'!$B$4:$J$50,6,FALSE)*(1-(PRINCIPAL!$O$160/100)),VLOOKUP($AR$555,'Banco de Dados'!$B$4:$J$50,6,FALSE)))))))))),"")</f>
        <v/>
      </c>
      <c r="AR559" s="29" t="str">
        <f>IFERROR(AQ559*(IFERROR(VLOOKUP($AR$555,'Banco de Dados'!$B$4:$J$50,4,FALSE),"ERRO")),"")</f>
        <v/>
      </c>
      <c r="AS559" s="29" t="str">
        <f>IFERROR(AR559+AQ559,"")</f>
        <v/>
      </c>
      <c r="AT559" s="103" t="str">
        <f>IFERROR(AS559*(C559*(PRINCIPAL!$G$160/100))*0.47*(44/12),"")</f>
        <v/>
      </c>
      <c r="AU559" s="111" t="str">
        <f>IFERROR(AT559+AU558,"")</f>
        <v/>
      </c>
      <c r="AV559" s="30" t="str">
        <f>IFERROR(IF(AND(PRINCIPAL!$H$161&lt;&gt;"",OR(L559=PRINCIPAL!$I$161,L559=PRINCIPAL!$I$161+PRINCIPAL!$I$161,L559=PRINCIPAL!$I$161+PRINCIPAL!$I$161+PRINCIPAL!$I$161)),0,IF(AND(PRINCIPAL!$H$161&lt;&gt;"",L559=PRINCIPAL!$J$161),VLOOKUP($AW$555,'Banco de Dados'!$B$4:$J$50,8,FALSE)*PRINCIPAL!$H$161*(1-(PRINCIPAL!$K$161/100)),IF(AND(PRINCIPAL!$H$161&lt;&gt;"",L559=PRINCIPAL!$L$161),VLOOKUP($AW$555,'Banco de Dados'!$B$4:$J$50,8,FALSE)*PRINCIPAL!$H$161*(1-(PRINCIPAL!$M$161/100)),IF(AND(PRINCIPAL!$H$161&lt;&gt;"",L559=PRINCIPAL!$N$161),VLOOKUP($AW$555,'Banco de Dados'!$B$4:$J$50,8,FALSE)*PRINCIPAL!$H$161*(1-(PRINCIPAL!$O$161/100)),IF(PRINCIPAL!$H$161&lt;&gt;"",VLOOKUP($AW$555,'Banco de Dados'!$B$4:$J$50,8,FALSE)*PRINCIPAL!$H$161,IF(OR(L559=PRINCIPAL!$I$161,L559=PRINCIPAL!$I$161+PRINCIPAL!$I$161,L559=PRINCIPAL!$I$161+PRINCIPAL!$I$161+PRINCIPAL!$I$161),0,IF(L559=PRINCIPAL!$J$161,VLOOKUP($AW$555,'Banco de Dados'!$B$4:$J$50,6,FALSE)*(1-(PRINCIPAL!$K$161/100)),IF(L559=PRINCIPAL!$L$161,VLOOKUP($AW$555,'Banco de Dados'!$B$4:$J$50,6,FALSE)*(1-(PRINCIPAL!$M$161/100)),IF(L559=PRINCIPAL!$N$161,VLOOKUP($AW$555,'Banco de Dados'!$B$4:$J$50,6,FALSE)*(1-(PRINCIPAL!$O$161/100)),VLOOKUP($AW$555,'Banco de Dados'!$B$4:$J$50,6,FALSE)))))))))),"")</f>
        <v/>
      </c>
      <c r="AW559" s="29" t="str">
        <f>IFERROR(AV559*(IFERROR(VLOOKUP($AW$555,'Banco de Dados'!$B$4:$J$50,4,FALSE),"ERRO")),"")</f>
        <v/>
      </c>
      <c r="AX559" s="29" t="str">
        <f>IFERROR(AW559+AV559,"")</f>
        <v/>
      </c>
      <c r="AY559" s="103" t="str">
        <f>IFERROR(AX559*(C559*(PRINCIPAL!$G$161/100))*0.47*(44/12),"")</f>
        <v/>
      </c>
      <c r="AZ559" s="111" t="str">
        <f>IFERROR(AY559+AZ558,"")</f>
        <v/>
      </c>
      <c r="BA559" s="30" t="str">
        <f>IFERROR(IF(AND(PRINCIPAL!$H$162&lt;&gt;"",OR(L559=PRINCIPAL!$I$162,L559=PRINCIPAL!$I$162+PRINCIPAL!$I$162,L559=PRINCIPAL!$I$162+PRINCIPAL!$I$162+PRINCIPAL!$I$162)),0,IF(AND(PRINCIPAL!$H$162&lt;&gt;"",L559=PRINCIPAL!$J$162),VLOOKUP($BB$555,'Banco de Dados'!$B$4:$J$50,8,FALSE)*PRINCIPAL!$H$162*(1-(PRINCIPAL!$K$162/100)),IF(AND(PRINCIPAL!$H$162&lt;&gt;"",L559=PRINCIPAL!$L$162),VLOOKUP($BB$555,'Banco de Dados'!$B$4:$J$50,8,FALSE)*PRINCIPAL!$H$162*(1-(PRINCIPAL!$M$162/100)),IF(AND(PRINCIPAL!$H$162&lt;&gt;"",L559=PRINCIPAL!$N$162),VLOOKUP($BB$555,'Banco de Dados'!$B$4:$J$50,8,FALSE)*PRINCIPAL!$H$162*(1-(PRINCIPAL!$O$162/100)),IF(PRINCIPAL!$H$162&lt;&gt;"",VLOOKUP($BB$555,'Banco de Dados'!$B$4:$J$50,8,FALSE)*PRINCIPAL!$H$162,IF(OR(L559=PRINCIPAL!$I$162,L559=PRINCIPAL!$I$162+PRINCIPAL!$I$162,L559=PRINCIPAL!$I$162+PRINCIPAL!$I$162+PRINCIPAL!$I$162),0,IF(L559=PRINCIPAL!$J$162,VLOOKUP($BB$555,'Banco de Dados'!$B$4:$J$50,6,FALSE)*(1-(PRINCIPAL!$K$162/100)),IF(L559=PRINCIPAL!$L$162,VLOOKUP($BB$555,'Banco de Dados'!$B$4:$J$50,6,FALSE)*(1-(PRINCIPAL!$M$162/100)),IF(L559=PRINCIPAL!$N$162,VLOOKUP($BB$555,'Banco de Dados'!$B$4:$J$50,6,FALSE)*(1-(PRINCIPAL!$O$162/100)),VLOOKUP($BB$555,'Banco de Dados'!$B$4:$J$50,6,FALSE)))))))))),"")</f>
        <v/>
      </c>
      <c r="BB559" s="29" t="str">
        <f>IFERROR(BA559*(IFERROR(VLOOKUP($BB$555,'Banco de Dados'!$B$4:$J$50,4,FALSE),"ERRO")),"")</f>
        <v/>
      </c>
      <c r="BC559" s="29" t="str">
        <f>IFERROR(BB559+BA559,"")</f>
        <v/>
      </c>
      <c r="BD559" s="103" t="str">
        <f>IFERROR(BC559*(C559*(PRINCIPAL!$G$162/100))*0.47*(44/12),"")</f>
        <v/>
      </c>
      <c r="BE559" s="111" t="str">
        <f t="shared" ref="BE559:BE592" si="371">IFERROR(BD559,"")</f>
        <v/>
      </c>
      <c r="BF559" s="30" t="str">
        <f>IFERROR(IF(AND(PRINCIPAL!$H$163&lt;&gt;"",OR(L559=PRINCIPAL!$I$163,L559=PRINCIPAL!$I$163+PRINCIPAL!$I$163,L559=PRINCIPAL!$I$163+PRINCIPAL!$I$163+PRINCIPAL!$I$163)),0,IF(AND(PRINCIPAL!$H$163&lt;&gt;"",L559=PRINCIPAL!$J$163),VLOOKUP($BG$555,'Banco de Dados'!$B$4:$J$50,8,FALSE)*PRINCIPAL!$H$163*(1-(PRINCIPAL!$K$163/100)),IF(AND(PRINCIPAL!$H$163&lt;&gt;"",L559=PRINCIPAL!$L$163),VLOOKUP($BG$555,'Banco de Dados'!$B$4:$J$50,8,FALSE)*PRINCIPAL!$H$163*(1-(PRINCIPAL!$M$163/100)),IF(AND(PRINCIPAL!$H$163&lt;&gt;"",L559=PRINCIPAL!$N$163),VLOOKUP($BG$555,'Banco de Dados'!$B$4:$J$50,8,FALSE)*PRINCIPAL!$H$163*(1-(PRINCIPAL!$O$163/100)),IF(PRINCIPAL!$H$163&lt;&gt;"",VLOOKUP($BG$555,'Banco de Dados'!$B$4:$J$50,8,FALSE)*PRINCIPAL!$H$163,IF(OR(L559=PRINCIPAL!$I$163,L559=PRINCIPAL!$I$163+PRINCIPAL!$I$163,L559=PRINCIPAL!$I$163+PRINCIPAL!$I$163+PRINCIPAL!$I$163),0,IF(L559=PRINCIPAL!$J$163,VLOOKUP($BG$555,'Banco de Dados'!$B$4:$J$50,6,FALSE)*(1-(PRINCIPAL!$K$163/100)),IF(L559=PRINCIPAL!$L$163,VLOOKUP($BG$555,'Banco de Dados'!$B$4:$J$50,6,FALSE)*(1-(PRINCIPAL!$M$163/100)),IF(L559=PRINCIPAL!$N$163,VLOOKUP($BG$555,'Banco de Dados'!$B$4:$J$50,6,FALSE)*(1-(PRINCIPAL!$O$163/100)),VLOOKUP($BG$555,'Banco de Dados'!$B$4:$J$50,6,FALSE)))))))))),"")</f>
        <v/>
      </c>
      <c r="BG559" s="29" t="str">
        <f>IFERROR(BF559*(IFERROR(VLOOKUP($BG$555,'Banco de Dados'!$B$4:$J$50,4,FALSE),"ERRO")),"")</f>
        <v/>
      </c>
      <c r="BH559" s="29" t="str">
        <f>IFERROR(BG559+BF559,"")</f>
        <v/>
      </c>
      <c r="BI559" s="103" t="str">
        <f>IFERROR(BH559*(C559*(PRINCIPAL!$G$163/100))*0.47*(44/12),"")</f>
        <v/>
      </c>
      <c r="BJ559" s="102" t="str">
        <f t="shared" ref="BJ559:BJ592" si="372">IFERROR(BI559,"")</f>
        <v/>
      </c>
    </row>
    <row r="560" spans="2:62" ht="12.75" customHeight="1" x14ac:dyDescent="0.3">
      <c r="B560" s="326">
        <f t="shared" ref="B560:B592" si="373">IF(B521&lt;&gt;"",B521,"")</f>
        <v>2023</v>
      </c>
      <c r="C560" s="342"/>
      <c r="D560" s="1"/>
      <c r="E560" s="116">
        <v>3</v>
      </c>
      <c r="F560" s="24" t="str">
        <f>IFERROR(VLOOKUP($G$555,'Banco de Dados'!$B$4:$J$50,6,FALSE),"")</f>
        <v/>
      </c>
      <c r="G560" s="25" t="str">
        <f>IFERROR(F560*(IFERROR(VLOOKUP($G$555,'Banco de Dados'!$B$4:$J$50,4,FALSE),"ERRO")),"")</f>
        <v/>
      </c>
      <c r="H560" s="25" t="str">
        <f t="shared" ref="H560:H592" si="374">IFERROR(F560+G560,"")</f>
        <v/>
      </c>
      <c r="I560" s="103" t="str">
        <f t="shared" ref="I560:I592" si="375">IFERROR(H560*(C560)*0.47*(44/12),"")</f>
        <v/>
      </c>
      <c r="J560" s="117" t="str">
        <f t="shared" ref="J560:J592" si="376">IFERROR(I560+J559,"")</f>
        <v/>
      </c>
      <c r="K560" s="1"/>
      <c r="L560" s="91">
        <v>3</v>
      </c>
      <c r="M560" s="24" t="str">
        <f>IFERROR(IF(AND(PRINCIPAL!$H$154&lt;&gt;"",OR(L560=PRINCIPAL!$I$154,L560=PRINCIPAL!$I$154+PRINCIPAL!$I$154,L560=PRINCIPAL!$I$154+PRINCIPAL!$I$154+PRINCIPAL!$I$154)),0,IF(AND(PRINCIPAL!$H$154&lt;&gt;"",L560=PRINCIPAL!$J$154),VLOOKUP($N$555,'Banco de Dados'!$B$4:$J$50,8,FALSE)*PRINCIPAL!$H$154*(1-(PRINCIPAL!$K$154/100)),IF(AND(PRINCIPAL!$H$154&lt;&gt;"",L560=PRINCIPAL!$L$154),VLOOKUP($N$555,'Banco de Dados'!$B$4:$J$50,8,FALSE)*PRINCIPAL!$H$154*(1-(PRINCIPAL!$M$154/100)),IF(AND(PRINCIPAL!$H$154&lt;&gt;"",L560=PRINCIPAL!$N$154),VLOOKUP($N$555,'Banco de Dados'!$B$4:$J$50,8,FALSE)*PRINCIPAL!$H$154*(1-(PRINCIPAL!$O$154/100)),IF(PRINCIPAL!$H$154&lt;&gt;"",VLOOKUP($N$555,'Banco de Dados'!$B$4:$J$50,8,FALSE)*PRINCIPAL!$H$154,IF(OR(L560=PRINCIPAL!$I$154,L560=PRINCIPAL!$I$154+PRINCIPAL!$I$154,L560=PRINCIPAL!$I$154+PRINCIPAL!$I$154+PRINCIPAL!$I$154),0,IF(L560=PRINCIPAL!$J$154,VLOOKUP($N$555,'Banco de Dados'!$B$4:$J$50,6,FALSE)*(1-(PRINCIPAL!$K$154/100)),IF(L560=PRINCIPAL!$L$154,VLOOKUP($N$555,'Banco de Dados'!$B$4:$J$50,6,FALSE)*(1-(PRINCIPAL!$M$154/100)),IF(L560=PRINCIPAL!$N$154,VLOOKUP($N$555,'Banco de Dados'!$B$4:$J$50,6,FALSE)*(1-(PRINCIPAL!$O$154/100)),VLOOKUP($N$555,'Banco de Dados'!$B$4:$J$50,6,FALSE)))))))))),"")</f>
        <v/>
      </c>
      <c r="N560" s="25" t="str">
        <f>IFERROR(M560*(IFERROR(VLOOKUP($N$555,'Banco de Dados'!$B$4:$J$50,4,FALSE),"ERRO")),"")</f>
        <v/>
      </c>
      <c r="O560" s="25" t="str">
        <f t="shared" ref="O560:O575" si="377">IFERROR(M560+N560,"")</f>
        <v/>
      </c>
      <c r="P560" s="103" t="str">
        <f>IFERROR(O560*(C560*(PRINCIPAL!$G$154/100))*0.47*(44/12),"")</f>
        <v/>
      </c>
      <c r="Q560" s="107" t="str">
        <f>IFERROR(Q559+P560,"")</f>
        <v/>
      </c>
      <c r="R560" s="29" t="str">
        <f>IFERROR(IF(AND(PRINCIPAL!$H$155&lt;&gt;"",OR(L560=PRINCIPAL!$I$155,L560=PRINCIPAL!$I$155+PRINCIPAL!$I$155,L560=PRINCIPAL!$I$155+PRINCIPAL!$I$155+PRINCIPAL!$I$155)),0,IF(AND(PRINCIPAL!$H$155&lt;&gt;"",L560=PRINCIPAL!$J$155),VLOOKUP($S$555,'Banco de Dados'!$B$4:$J$50,8,FALSE)*PRINCIPAL!$H$155*(1-(PRINCIPAL!$K$155/100)),IF(AND(PRINCIPAL!$H$155&lt;&gt;"",L560=PRINCIPAL!$L$155),VLOOKUP($S$555,'Banco de Dados'!$B$4:$J$50,8,FALSE)*PRINCIPAL!$H$155*(1-(PRINCIPAL!$M$155/100)),IF(AND(PRINCIPAL!$H$155&lt;&gt;"",L560=PRINCIPAL!$N$155),VLOOKUP($S$555,'Banco de Dados'!$B$4:$J$50,8,FALSE)*PRINCIPAL!$H$155*(1-(PRINCIPAL!$O$155/100)),IF(PRINCIPAL!$H$155&lt;&gt;"",VLOOKUP($S$555,'Banco de Dados'!$B$4:$J$50,8,FALSE)*PRINCIPAL!$H$155,IF(OR(L560=PRINCIPAL!$I$155,L560=PRINCIPAL!$I$155+PRINCIPAL!$I$155,L560=PRINCIPAL!$I$155+PRINCIPAL!$I$155+PRINCIPAL!$I$155),0,IF(L560=PRINCIPAL!$J$155,VLOOKUP($S$555,'Banco de Dados'!$B$4:$J$50,6,FALSE)*(1-(PRINCIPAL!$K$155/100)),IF(L560=PRINCIPAL!$L$155,VLOOKUP($S$555,'Banco de Dados'!$B$4:$J$50,6,FALSE)*(1-(PRINCIPAL!$M$155/100)),IF(L560=PRINCIPAL!$N$155,VLOOKUP($S$555,'Banco de Dados'!$B$4:$J$50,6,FALSE)*(1-(PRINCIPAL!$O$155/100)),VLOOKUP($S$555,'Banco de Dados'!$B$4:$J$50,6,FALSE)))))))))),"")</f>
        <v/>
      </c>
      <c r="S560" s="29" t="str">
        <f>IFERROR(R560*(IFERROR(VLOOKUP($S$555,'Banco de Dados'!$B$4:$J$50,4,FALSE),"ERRO")),"")</f>
        <v/>
      </c>
      <c r="T560" s="29" t="str">
        <f t="shared" ref="T560:T564" si="378">IFERROR(R560+S560,"")</f>
        <v/>
      </c>
      <c r="U560" s="103" t="str">
        <f>IFERROR(T560*(C560*(PRINCIPAL!$G$155/100))*0.47*(44/12),"")</f>
        <v/>
      </c>
      <c r="V560" s="103" t="str">
        <f t="shared" si="370"/>
        <v/>
      </c>
      <c r="W560" s="30" t="str">
        <f>IFERROR(IF(AND(PRINCIPAL!$H$156&lt;&gt;"",OR(L560=PRINCIPAL!$I$156,L560=PRINCIPAL!$I$156+PRINCIPAL!$I$156,L560=PRINCIPAL!$I$156+PRINCIPAL!$I$156+PRINCIPAL!$I$156)),0,IF(AND(PRINCIPAL!$H$156&lt;&gt;"",L560=PRINCIPAL!$J$156),VLOOKUP($X$555,'Banco de Dados'!$B$4:$J$50,8,FALSE)*PRINCIPAL!$H$156*(1-(PRINCIPAL!$K$156/100)),IF(AND(PRINCIPAL!$H$156&lt;&gt;"",L560=PRINCIPAL!$L$156),VLOOKUP($X$555,'Banco de Dados'!$B$4:$J$50,8,FALSE)*PRINCIPAL!$H$156*(1-(PRINCIPAL!$M$156/100)),IF(AND(PRINCIPAL!$H$156&lt;&gt;"",L560=PRINCIPAL!$N$156),VLOOKUP($X$555,'Banco de Dados'!$B$4:$J$50,8,FALSE)*PRINCIPAL!$H$156*(1-(PRINCIPAL!$O$156/100)),IF(PRINCIPAL!$H$156&lt;&gt;"",VLOOKUP($X$555,'Banco de Dados'!$B$4:$J$50,8,FALSE)*PRINCIPAL!$H$156,IF(OR(L560=PRINCIPAL!$I$156,L560=PRINCIPAL!$I$156+PRINCIPAL!$I$156,L560=PRINCIPAL!$I$156+PRINCIPAL!$I$156+PRINCIPAL!$I$156),0,IF(L560=PRINCIPAL!$J$156,VLOOKUP($X$555,'Banco de Dados'!$B$4:$J$50,6,FALSE)*(1-(PRINCIPAL!$K$156/100)),IF(L560=PRINCIPAL!$L$156,VLOOKUP($X$555,'Banco de Dados'!$B$4:$J$50,6,FALSE)*(1-(PRINCIPAL!$M$156/100)),IF(L560=PRINCIPAL!$N$156,VLOOKUP($X$555,'Banco de Dados'!$B$4:$J$50,6,FALSE)*(1-(PRINCIPAL!$O$156/100)),VLOOKUP($X$555,'Banco de Dados'!$B$4:$J$50,6,FALSE)))))))))),"")</f>
        <v/>
      </c>
      <c r="X560" s="29" t="str">
        <f>IFERROR(W560*(IFERROR(VLOOKUP($X$555,'Banco de Dados'!$B$4:$J$50,4,FALSE),"ERRO")),"")</f>
        <v/>
      </c>
      <c r="Y560" s="29" t="str">
        <f>IFERROR(X560+W560,"")</f>
        <v/>
      </c>
      <c r="Z560" s="103" t="str">
        <f>IFERROR(Y560*(C560*(PRINCIPAL!$G$156/100))*0.47*(44/12),"")</f>
        <v/>
      </c>
      <c r="AA560" s="111" t="str">
        <f>IFERROR(Z560+AA559,"")</f>
        <v/>
      </c>
      <c r="AB560" s="30" t="str">
        <f>IFERROR(IF(AND(PRINCIPAL!$H$157&lt;&gt;"",OR(L560=PRINCIPAL!$I$157,L560=PRINCIPAL!$I$157+PRINCIPAL!$I$157,L560=PRINCIPAL!$I$157+PRINCIPAL!$I$157+PRINCIPAL!$I$157)),0,IF(AND(PRINCIPAL!$H$157&lt;&gt;"",L560=PRINCIPAL!$J$157),VLOOKUP($AC$555,'Banco de Dados'!$B$4:$J$50,8,FALSE)*PRINCIPAL!$H$157*(1-(PRINCIPAL!$K$157/100)),IF(AND(PRINCIPAL!$H$157&lt;&gt;"",L560=PRINCIPAL!$L$157),VLOOKUP($AC$555,'Banco de Dados'!$B$4:$J$50,8,FALSE)*PRINCIPAL!$H$157*(1-(PRINCIPAL!$M$157/100)),IF(AND(PRINCIPAL!$H$157&lt;&gt;"",L560=PRINCIPAL!$N$157),VLOOKUP($AC$555,'Banco de Dados'!$B$4:$J$50,8,FALSE)*PRINCIPAL!$H$157*(1-(PRINCIPAL!$O$157/100)),IF(PRINCIPAL!$H$157&lt;&gt;"",VLOOKUP($AC$555,'Banco de Dados'!$B$4:$J$50,8,FALSE)*PRINCIPAL!$H$157,IF(OR(L560=PRINCIPAL!$I$157,L560=PRINCIPAL!$I$157+PRINCIPAL!$I$157,L560=PRINCIPAL!$I$157+PRINCIPAL!$I$157+PRINCIPAL!$I$157),0,IF(L560=PRINCIPAL!$J$157,VLOOKUP($AC$555,'Banco de Dados'!$B$4:$J$50,6,FALSE)*(1-(PRINCIPAL!$K$157/100)),IF(L560=PRINCIPAL!$L$157,VLOOKUP($AC$555,'Banco de Dados'!$B$4:$J$50,6,FALSE)*(1-(PRINCIPAL!$M$157/100)),IF(L560=PRINCIPAL!$N$157,VLOOKUP($AC$555,'Banco de Dados'!$B$4:$J$50,6,FALSE)*(1-(PRINCIPAL!$O$157/100)),VLOOKUP($AC$555,'Banco de Dados'!$B$4:$J$50,6,FALSE)))))))))),"")</f>
        <v/>
      </c>
      <c r="AC560" s="29" t="str">
        <f>IFERROR(AB560*(IFERROR(VLOOKUP($AC$555,'Banco de Dados'!$B$4:$J$50,4,FALSE),"ERRO")),"")</f>
        <v/>
      </c>
      <c r="AD560" s="29" t="str">
        <f t="shared" ref="AD560:AD592" si="379">IFERROR(AC560+AB560,"")</f>
        <v/>
      </c>
      <c r="AE560" s="103" t="str">
        <f>IFERROR(AD560*(C560*(PRINCIPAL!$G$157/100))*0.47*(44/12),"")</f>
        <v/>
      </c>
      <c r="AF560" s="111" t="str">
        <f t="shared" ref="AF560:AF592" si="380">IFERROR(AE560+AF559,"")</f>
        <v/>
      </c>
      <c r="AG560" s="30" t="str">
        <f>IFERROR(IF(AND(PRINCIPAL!$H$158&lt;&gt;"",OR(L560=PRINCIPAL!$I$158,L560=PRINCIPAL!$I$158+PRINCIPAL!$I$158,L560=PRINCIPAL!$I$158+PRINCIPAL!$I$158+PRINCIPAL!$I$158)),0,IF(AND(PRINCIPAL!$H$158&lt;&gt;"",L560=PRINCIPAL!$J$158),VLOOKUP($AH$555,'Banco de Dados'!$B$4:$J$50,8,FALSE)*PRINCIPAL!$H$158*(1-(PRINCIPAL!$K$158/100)),IF(AND(PRINCIPAL!$H$158&lt;&gt;"",L560=PRINCIPAL!$L$158),VLOOKUP($AH$555,'Banco de Dados'!$B$4:$J$50,8,FALSE)*PRINCIPAL!$H$158*(1-(PRINCIPAL!$M$158/100)),IF(AND(PRINCIPAL!$H$158&lt;&gt;"",L560=PRINCIPAL!$N$158),VLOOKUP($AH$555,'Banco de Dados'!$B$4:$J$50,8,FALSE)*PRINCIPAL!$H$158*(1-(PRINCIPAL!$O$158/100)),IF(PRINCIPAL!$H$158&lt;&gt;"",VLOOKUP($AH$555,'Banco de Dados'!$B$4:$J$50,8,FALSE)*PRINCIPAL!$H$158,IF(OR(L560=PRINCIPAL!$I$158,L560=PRINCIPAL!$I$158+PRINCIPAL!$I$158,L560=PRINCIPAL!$I$158+PRINCIPAL!$I$158+PRINCIPAL!$I$158),0,IF(L560=PRINCIPAL!$J$158,VLOOKUP($AH$555,'Banco de Dados'!$B$4:$J$50,6,FALSE)*(1-(PRINCIPAL!$K$158/100)),IF(L560=PRINCIPAL!$L$158,VLOOKUP($AH$555,'Banco de Dados'!$B$4:$J$50,6,FALSE)*(1-(PRINCIPAL!$M$158/100)),IF(L560=PRINCIPAL!$N$158,VLOOKUP($AH$555,'Banco de Dados'!$B$4:$J$50,6,FALSE)*(1-(PRINCIPAL!$O$158/100)),VLOOKUP($AH$555,'Banco de Dados'!$B$4:$J$50,6,FALSE)))))))))),"")</f>
        <v/>
      </c>
      <c r="AH560" s="29" t="str">
        <f>IFERROR(AG560*(IFERROR(VLOOKUP($AH$555,'Banco de Dados'!$B$4:$J$50,4,FALSE),"ERRO")),"")</f>
        <v/>
      </c>
      <c r="AI560" s="29" t="str">
        <f t="shared" ref="AI560:AI592" si="381">IFERROR(AH560+AG560,"")</f>
        <v/>
      </c>
      <c r="AJ560" s="103" t="str">
        <f>IFERROR(AI560*(C560*(PRINCIPAL!$G$158/100))*0.47*(44/12),"")</f>
        <v/>
      </c>
      <c r="AK560" s="111" t="str">
        <f>IFERROR(AJ560+AK559,"")</f>
        <v/>
      </c>
      <c r="AL560" s="30" t="str">
        <f>IFERROR(IF(AND(PRINCIPAL!$H$159&lt;&gt;"",OR(L560=PRINCIPAL!$I$159,L560=PRINCIPAL!$I$159+PRINCIPAL!$I$159,L560=PRINCIPAL!$I$159+PRINCIPAL!$I$159+PRINCIPAL!$I$159)),0,IF(AND(PRINCIPAL!$H$159&lt;&gt;"",L560=PRINCIPAL!$J$159),VLOOKUP($AM$555,'Banco de Dados'!$B$4:$J$50,8,FALSE)*PRINCIPAL!$H$159*(1-(PRINCIPAL!$K$159/100)),IF(AND(PRINCIPAL!$H$159&lt;&gt;"",L560=PRINCIPAL!$L$159),VLOOKUP($AM$555,'Banco de Dados'!$B$4:$J$50,8,FALSE)*PRINCIPAL!$H$159*(1-(PRINCIPAL!$M$159/100)),IF(AND(PRINCIPAL!$H$159&lt;&gt;"",L560=PRINCIPAL!$N$159),VLOOKUP($AM$555,'Banco de Dados'!$B$4:$J$50,8,FALSE)*PRINCIPAL!$H$159*(1-(PRINCIPAL!$O$159/100)),IF(PRINCIPAL!$H$159&lt;&gt;"",VLOOKUP($AM$555,'Banco de Dados'!$B$4:$J$50,8,FALSE)*PRINCIPAL!$H$159,IF(OR(L560=PRINCIPAL!$I$159,L560=PRINCIPAL!$I$159+PRINCIPAL!$I$159,L560=PRINCIPAL!$I$159+PRINCIPAL!$I$159+PRINCIPAL!$I$159),0,IF(L560=PRINCIPAL!$J$159,VLOOKUP($AM$555,'Banco de Dados'!$B$4:$J$50,6,FALSE)*(1-(PRINCIPAL!$K$159/100)),IF(L560=PRINCIPAL!$L$159,VLOOKUP($AM$555,'Banco de Dados'!$B$4:$J$50,6,FALSE)*(1-(PRINCIPAL!$M$159/100)),IF(L560=PRINCIPAL!$N$159,VLOOKUP($AM$555,'Banco de Dados'!$B$4:$J$50,6,FALSE)*(1-(PRINCIPAL!$O$159/100)),VLOOKUP($AM$555,'Banco de Dados'!$B$4:$J$50,6,FALSE)))))))))),"")</f>
        <v/>
      </c>
      <c r="AM560" s="29" t="str">
        <f>IFERROR(AL560*(IFERROR(VLOOKUP($AM$555,'Banco de Dados'!$B$4:$J$50,4,FALSE),"ERRO")),"")</f>
        <v/>
      </c>
      <c r="AN560" s="29" t="str">
        <f t="shared" ref="AN560:AN592" si="382">IFERROR(AM560+AL560,"")</f>
        <v/>
      </c>
      <c r="AO560" s="103" t="str">
        <f>IFERROR(AN560*(C560*(PRINCIPAL!$G$159/100))*0.47*(44/12),"")</f>
        <v/>
      </c>
      <c r="AP560" s="111" t="str">
        <f t="shared" ref="AP560:AP592" si="383">IFERROR(AO560+AP559,"")</f>
        <v/>
      </c>
      <c r="AQ560" s="30" t="str">
        <f>IFERROR(IF(AND(PRINCIPAL!$H$160&lt;&gt;"",OR(L560=PRINCIPAL!$I$160,L560=PRINCIPAL!$I$160+PRINCIPAL!$I$160,L560=PRINCIPAL!$I$160+PRINCIPAL!$I$160+PRINCIPAL!$I$160)),0,IF(AND(PRINCIPAL!$H$160&lt;&gt;"",L560=PRINCIPAL!$J$160),VLOOKUP($AR$555,'Banco de Dados'!$B$4:$J$50,8,FALSE)*PRINCIPAL!$H$160*(1-(PRINCIPAL!$K$160/100)),IF(AND(PRINCIPAL!$H$160&lt;&gt;"",L560=PRINCIPAL!$L$160),VLOOKUP($AR$555,'Banco de Dados'!$B$4:$J$50,8,FALSE)*PRINCIPAL!$H$160*(1-(PRINCIPAL!$M$160/100)),IF(AND(PRINCIPAL!$H$160&lt;&gt;"",L560=PRINCIPAL!$N$160),VLOOKUP($AR$555,'Banco de Dados'!$B$4:$J$50,8,FALSE)*PRINCIPAL!$H$160*(1-(PRINCIPAL!$O$160/100)),IF(PRINCIPAL!$H$160&lt;&gt;"",VLOOKUP($AR$555,'Banco de Dados'!$B$4:$J$50,8,FALSE)*PRINCIPAL!$H$160,IF(OR(L560=PRINCIPAL!$I$160,L560=PRINCIPAL!$I$160+PRINCIPAL!$I$160,L560=PRINCIPAL!$I$160+PRINCIPAL!$I$160+PRINCIPAL!$I$160),0,IF(L560=PRINCIPAL!$J$160,VLOOKUP($AR$555,'Banco de Dados'!$B$4:$J$50,6,FALSE)*(1-(PRINCIPAL!$K$160/100)),IF(L560=PRINCIPAL!$L$160,VLOOKUP($AR$555,'Banco de Dados'!$B$4:$J$50,6,FALSE)*(1-(PRINCIPAL!$M$160/100)),IF(L560=PRINCIPAL!$N$160,VLOOKUP($AR$555,'Banco de Dados'!$B$4:$J$50,6,FALSE)*(1-(PRINCIPAL!$O$160/100)),VLOOKUP($AR$555,'Banco de Dados'!$B$4:$J$50,6,FALSE)))))))))),"")</f>
        <v/>
      </c>
      <c r="AR560" s="29" t="str">
        <f>IFERROR(AQ560*(IFERROR(VLOOKUP($AR$555,'Banco de Dados'!$B$4:$J$50,4,FALSE),"ERRO")),"")</f>
        <v/>
      </c>
      <c r="AS560" s="29" t="str">
        <f t="shared" ref="AS560:AS592" si="384">IFERROR(AR560+AQ560,"")</f>
        <v/>
      </c>
      <c r="AT560" s="103" t="str">
        <f>IFERROR(AS560*(C560*(PRINCIPAL!$G$160/100))*0.47*(44/12),"")</f>
        <v/>
      </c>
      <c r="AU560" s="111" t="str">
        <f t="shared" ref="AU560:AU592" si="385">IFERROR(AT560+AU559,"")</f>
        <v/>
      </c>
      <c r="AV560" s="30" t="str">
        <f>IFERROR(IF(AND(PRINCIPAL!$H$161&lt;&gt;"",OR(L560=PRINCIPAL!$I$161,L560=PRINCIPAL!$I$161+PRINCIPAL!$I$161,L560=PRINCIPAL!$I$161+PRINCIPAL!$I$161+PRINCIPAL!$I$161)),0,IF(AND(PRINCIPAL!$H$161&lt;&gt;"",L560=PRINCIPAL!$J$161),VLOOKUP($AW$555,'Banco de Dados'!$B$4:$J$50,8,FALSE)*PRINCIPAL!$H$161*(1-(PRINCIPAL!$K$161/100)),IF(AND(PRINCIPAL!$H$161&lt;&gt;"",L560=PRINCIPAL!$L$161),VLOOKUP($AW$555,'Banco de Dados'!$B$4:$J$50,8,FALSE)*PRINCIPAL!$H$161*(1-(PRINCIPAL!$M$161/100)),IF(AND(PRINCIPAL!$H$161&lt;&gt;"",L560=PRINCIPAL!$N$161),VLOOKUP($AW$555,'Banco de Dados'!$B$4:$J$50,8,FALSE)*PRINCIPAL!$H$161*(1-(PRINCIPAL!$O$161/100)),IF(PRINCIPAL!$H$161&lt;&gt;"",VLOOKUP($AW$555,'Banco de Dados'!$B$4:$J$50,8,FALSE)*PRINCIPAL!$H$161,IF(OR(L560=PRINCIPAL!$I$161,L560=PRINCIPAL!$I$161+PRINCIPAL!$I$161,L560=PRINCIPAL!$I$161+PRINCIPAL!$I$161+PRINCIPAL!$I$161),0,IF(L560=PRINCIPAL!$J$161,VLOOKUP($AW$555,'Banco de Dados'!$B$4:$J$50,6,FALSE)*(1-(PRINCIPAL!$K$161/100)),IF(L560=PRINCIPAL!$L$161,VLOOKUP($AW$555,'Banco de Dados'!$B$4:$J$50,6,FALSE)*(1-(PRINCIPAL!$M$161/100)),IF(L560=PRINCIPAL!$N$161,VLOOKUP($AW$555,'Banco de Dados'!$B$4:$J$50,6,FALSE)*(1-(PRINCIPAL!$O$161/100)),VLOOKUP($AW$555,'Banco de Dados'!$B$4:$J$50,6,FALSE)))))))))),"")</f>
        <v/>
      </c>
      <c r="AW560" s="29" t="str">
        <f>IFERROR(AV560*(IFERROR(VLOOKUP($AW$555,'Banco de Dados'!$B$4:$J$50,4,FALSE),"ERRO")),"")</f>
        <v/>
      </c>
      <c r="AX560" s="29" t="str">
        <f t="shared" ref="AX560:AX592" si="386">IFERROR(AW560+AV560,"")</f>
        <v/>
      </c>
      <c r="AY560" s="103" t="str">
        <f>IFERROR(AX560*(C560*(PRINCIPAL!$G$161/100))*0.47*(44/12),"")</f>
        <v/>
      </c>
      <c r="AZ560" s="111" t="str">
        <f>IFERROR(AY560+AZ559,"")</f>
        <v/>
      </c>
      <c r="BA560" s="30" t="str">
        <f>IFERROR(IF(AND(PRINCIPAL!$H$162&lt;&gt;"",OR(L560=PRINCIPAL!$I$162,L560=PRINCIPAL!$I$162+PRINCIPAL!$I$162,L560=PRINCIPAL!$I$162+PRINCIPAL!$I$162+PRINCIPAL!$I$162)),0,IF(AND(PRINCIPAL!$H$162&lt;&gt;"",L560=PRINCIPAL!$J$162),VLOOKUP($BB$555,'Banco de Dados'!$B$4:$J$50,8,FALSE)*PRINCIPAL!$H$162*(1-(PRINCIPAL!$K$162/100)),IF(AND(PRINCIPAL!$H$162&lt;&gt;"",L560=PRINCIPAL!$L$162),VLOOKUP($BB$555,'Banco de Dados'!$B$4:$J$50,8,FALSE)*PRINCIPAL!$H$162*(1-(PRINCIPAL!$M$162/100)),IF(AND(PRINCIPAL!$H$162&lt;&gt;"",L560=PRINCIPAL!$N$162),VLOOKUP($BB$555,'Banco de Dados'!$B$4:$J$50,8,FALSE)*PRINCIPAL!$H$162*(1-(PRINCIPAL!$O$162/100)),IF(PRINCIPAL!$H$162&lt;&gt;"",VLOOKUP($BB$555,'Banco de Dados'!$B$4:$J$50,8,FALSE)*PRINCIPAL!$H$162,IF(OR(L560=PRINCIPAL!$I$162,L560=PRINCIPAL!$I$162+PRINCIPAL!$I$162,L560=PRINCIPAL!$I$162+PRINCIPAL!$I$162+PRINCIPAL!$I$162),0,IF(L560=PRINCIPAL!$J$162,VLOOKUP($BB$555,'Banco de Dados'!$B$4:$J$50,6,FALSE)*(1-(PRINCIPAL!$K$162/100)),IF(L560=PRINCIPAL!$L$162,VLOOKUP($BB$555,'Banco de Dados'!$B$4:$J$50,6,FALSE)*(1-(PRINCIPAL!$M$162/100)),IF(L560=PRINCIPAL!$N$162,VLOOKUP($BB$555,'Banco de Dados'!$B$4:$J$50,6,FALSE)*(1-(PRINCIPAL!$O$162/100)),VLOOKUP($BB$555,'Banco de Dados'!$B$4:$J$50,6,FALSE)))))))))),"")</f>
        <v/>
      </c>
      <c r="BB560" s="29" t="str">
        <f>IFERROR(BA560*(IFERROR(VLOOKUP($BB$555,'Banco de Dados'!$B$4:$J$50,4,FALSE),"ERRO")),"")</f>
        <v/>
      </c>
      <c r="BC560" s="29" t="str">
        <f>IFERROR(BB560+BA560,"")</f>
        <v/>
      </c>
      <c r="BD560" s="103" t="str">
        <f>IFERROR(BC560*(C560*(PRINCIPAL!$G$162/100))*0.47*(44/12),"")</f>
        <v/>
      </c>
      <c r="BE560" s="111" t="str">
        <f t="shared" si="371"/>
        <v/>
      </c>
      <c r="BF560" s="30" t="str">
        <f>IFERROR(IF(AND(PRINCIPAL!$H$163&lt;&gt;"",OR(L560=PRINCIPAL!$I$163,L560=PRINCIPAL!$I$163+PRINCIPAL!$I$163,L560=PRINCIPAL!$I$163+PRINCIPAL!$I$163+PRINCIPAL!$I$163)),0,IF(AND(PRINCIPAL!$H$163&lt;&gt;"",L560=PRINCIPAL!$J$163),VLOOKUP($BG$555,'Banco de Dados'!$B$4:$J$50,8,FALSE)*PRINCIPAL!$H$163*(1-(PRINCIPAL!$K$163/100)),IF(AND(PRINCIPAL!$H$163&lt;&gt;"",L560=PRINCIPAL!$L$163),VLOOKUP($BG$555,'Banco de Dados'!$B$4:$J$50,8,FALSE)*PRINCIPAL!$H$163*(1-(PRINCIPAL!$M$163/100)),IF(AND(PRINCIPAL!$H$163&lt;&gt;"",L560=PRINCIPAL!$N$163),VLOOKUP($BG$555,'Banco de Dados'!$B$4:$J$50,8,FALSE)*PRINCIPAL!$H$163*(1-(PRINCIPAL!$O$163/100)),IF(PRINCIPAL!$H$163&lt;&gt;"",VLOOKUP($BG$555,'Banco de Dados'!$B$4:$J$50,8,FALSE)*PRINCIPAL!$H$163,IF(OR(L560=PRINCIPAL!$I$163,L560=PRINCIPAL!$I$163+PRINCIPAL!$I$163,L560=PRINCIPAL!$I$163+PRINCIPAL!$I$163+PRINCIPAL!$I$163),0,IF(L560=PRINCIPAL!$J$163,VLOOKUP($BG$555,'Banco de Dados'!$B$4:$J$50,6,FALSE)*(1-(PRINCIPAL!$K$163/100)),IF(L560=PRINCIPAL!$L$163,VLOOKUP($BG$555,'Banco de Dados'!$B$4:$J$50,6,FALSE)*(1-(PRINCIPAL!$M$163/100)),IF(L560=PRINCIPAL!$N$163,VLOOKUP($BG$555,'Banco de Dados'!$B$4:$J$50,6,FALSE)*(1-(PRINCIPAL!$O$163/100)),VLOOKUP($BG$555,'Banco de Dados'!$B$4:$J$50,6,FALSE)))))))))),"")</f>
        <v/>
      </c>
      <c r="BG560" s="29" t="str">
        <f>IFERROR(BF560*(IFERROR(VLOOKUP($BG$555,'Banco de Dados'!$B$4:$J$50,4,FALSE),"ERRO")),"")</f>
        <v/>
      </c>
      <c r="BH560" s="29" t="str">
        <f t="shared" ref="BH560:BH592" si="387">IFERROR(BG560+BF560,"")</f>
        <v/>
      </c>
      <c r="BI560" s="103" t="str">
        <f>IFERROR(BH560*(C560*(PRINCIPAL!$G$163/100))*0.47*(44/12),"")</f>
        <v/>
      </c>
      <c r="BJ560" s="102" t="str">
        <f t="shared" si="372"/>
        <v/>
      </c>
    </row>
    <row r="561" spans="2:62" ht="12.75" customHeight="1" x14ac:dyDescent="0.3">
      <c r="B561" s="326">
        <f t="shared" si="373"/>
        <v>2024</v>
      </c>
      <c r="C561" s="343"/>
      <c r="D561" s="1"/>
      <c r="E561" s="116">
        <v>4</v>
      </c>
      <c r="F561" s="24" t="str">
        <f>IFERROR(VLOOKUP($G$555,'Banco de Dados'!$B$4:$J$50,6,FALSE),"")</f>
        <v/>
      </c>
      <c r="G561" s="25" t="str">
        <f>IFERROR(F561*(IFERROR(VLOOKUP($G$555,'Banco de Dados'!$B$4:$J$50,4,FALSE),"ERRO")),"")</f>
        <v/>
      </c>
      <c r="H561" s="25" t="str">
        <f t="shared" si="374"/>
        <v/>
      </c>
      <c r="I561" s="103" t="str">
        <f t="shared" si="375"/>
        <v/>
      </c>
      <c r="J561" s="117" t="str">
        <f t="shared" si="376"/>
        <v/>
      </c>
      <c r="K561" s="1"/>
      <c r="L561" s="91">
        <v>4</v>
      </c>
      <c r="M561" s="24" t="str">
        <f>IFERROR(IF(AND(PRINCIPAL!$H$154&lt;&gt;"",OR(L561=PRINCIPAL!$I$154,L561=PRINCIPAL!$I$154+PRINCIPAL!$I$154,L561=PRINCIPAL!$I$154+PRINCIPAL!$I$154+PRINCIPAL!$I$154)),0,IF(AND(PRINCIPAL!$H$154&lt;&gt;"",L561=PRINCIPAL!$J$154),VLOOKUP($N$555,'Banco de Dados'!$B$4:$J$50,8,FALSE)*PRINCIPAL!$H$154*(1-(PRINCIPAL!$K$154/100)),IF(AND(PRINCIPAL!$H$154&lt;&gt;"",L561=PRINCIPAL!$L$154),VLOOKUP($N$555,'Banco de Dados'!$B$4:$J$50,8,FALSE)*PRINCIPAL!$H$154*(1-(PRINCIPAL!$M$154/100)),IF(AND(PRINCIPAL!$H$154&lt;&gt;"",L561=PRINCIPAL!$N$154),VLOOKUP($N$555,'Banco de Dados'!$B$4:$J$50,8,FALSE)*PRINCIPAL!$H$154*(1-(PRINCIPAL!$O$154/100)),IF(PRINCIPAL!$H$154&lt;&gt;"",VLOOKUP($N$555,'Banco de Dados'!$B$4:$J$50,8,FALSE)*PRINCIPAL!$H$154,IF(OR(L561=PRINCIPAL!$I$154,L561=PRINCIPAL!$I$154+PRINCIPAL!$I$154,L561=PRINCIPAL!$I$154+PRINCIPAL!$I$154+PRINCIPAL!$I$154),0,IF(L561=PRINCIPAL!$J$154,VLOOKUP($N$555,'Banco de Dados'!$B$4:$J$50,6,FALSE)*(1-(PRINCIPAL!$K$154/100)),IF(L561=PRINCIPAL!$L$154,VLOOKUP($N$555,'Banco de Dados'!$B$4:$J$50,6,FALSE)*(1-(PRINCIPAL!$M$154/100)),IF(L561=PRINCIPAL!$N$154,VLOOKUP($N$555,'Banco de Dados'!$B$4:$J$50,6,FALSE)*(1-(PRINCIPAL!$O$154/100)),VLOOKUP($N$555,'Banco de Dados'!$B$4:$J$50,6,FALSE)))))))))),"")</f>
        <v/>
      </c>
      <c r="N561" s="25" t="str">
        <f>IFERROR(M561*(IFERROR(VLOOKUP($N$555,'Banco de Dados'!$B$4:$J$50,4,FALSE),"ERRO")),"")</f>
        <v/>
      </c>
      <c r="O561" s="25" t="str">
        <f t="shared" si="377"/>
        <v/>
      </c>
      <c r="P561" s="103" t="str">
        <f>IFERROR(O561*(C561*(PRINCIPAL!$G$154/100))*0.47*(44/12),"")</f>
        <v/>
      </c>
      <c r="Q561" s="107" t="str">
        <f>IFERROR(Q560+P561,"")</f>
        <v/>
      </c>
      <c r="R561" s="29" t="str">
        <f>IFERROR(IF(AND(PRINCIPAL!$H$155&lt;&gt;"",OR(L561=PRINCIPAL!$I$155,L561=PRINCIPAL!$I$155+PRINCIPAL!$I$155,L561=PRINCIPAL!$I$155+PRINCIPAL!$I$155+PRINCIPAL!$I$155)),0,IF(AND(PRINCIPAL!$H$155&lt;&gt;"",L561=PRINCIPAL!$J$155),VLOOKUP($S$555,'Banco de Dados'!$B$4:$J$50,8,FALSE)*PRINCIPAL!$H$155*(1-(PRINCIPAL!$K$155/100)),IF(AND(PRINCIPAL!$H$155&lt;&gt;"",L561=PRINCIPAL!$L$155),VLOOKUP($S$555,'Banco de Dados'!$B$4:$J$50,8,FALSE)*PRINCIPAL!$H$155*(1-(PRINCIPAL!$M$155/100)),IF(AND(PRINCIPAL!$H$155&lt;&gt;"",L561=PRINCIPAL!$N$155),VLOOKUP($S$555,'Banco de Dados'!$B$4:$J$50,8,FALSE)*PRINCIPAL!$H$155*(1-(PRINCIPAL!$O$155/100)),IF(PRINCIPAL!$H$155&lt;&gt;"",VLOOKUP($S$555,'Banco de Dados'!$B$4:$J$50,8,FALSE)*PRINCIPAL!$H$155,IF(OR(L561=PRINCIPAL!$I$155,L561=PRINCIPAL!$I$155+PRINCIPAL!$I$155,L561=PRINCIPAL!$I$155+PRINCIPAL!$I$155+PRINCIPAL!$I$155),0,IF(L561=PRINCIPAL!$J$155,VLOOKUP($S$555,'Banco de Dados'!$B$4:$J$50,6,FALSE)*(1-(PRINCIPAL!$K$155/100)),IF(L561=PRINCIPAL!$L$155,VLOOKUP($S$555,'Banco de Dados'!$B$4:$J$50,6,FALSE)*(1-(PRINCIPAL!$M$155/100)),IF(L561=PRINCIPAL!$N$155,VLOOKUP($S$555,'Banco de Dados'!$B$4:$J$50,6,FALSE)*(1-(PRINCIPAL!$O$155/100)),VLOOKUP($S$555,'Banco de Dados'!$B$4:$J$50,6,FALSE)))))))))),"")</f>
        <v/>
      </c>
      <c r="S561" s="29" t="str">
        <f>IFERROR(R561*(IFERROR(VLOOKUP($S$555,'Banco de Dados'!$B$4:$J$50,4,FALSE),"ERRO")),"")</f>
        <v/>
      </c>
      <c r="T561" s="29" t="str">
        <f t="shared" si="378"/>
        <v/>
      </c>
      <c r="U561" s="103" t="str">
        <f>IFERROR(T561*(C561*(PRINCIPAL!$G$155/100))*0.47*(44/12),"")</f>
        <v/>
      </c>
      <c r="V561" s="103" t="str">
        <f t="shared" si="370"/>
        <v/>
      </c>
      <c r="W561" s="30" t="str">
        <f>IFERROR(IF(AND(PRINCIPAL!$H$156&lt;&gt;"",OR(L561=PRINCIPAL!$I$156,L561=PRINCIPAL!$I$156+PRINCIPAL!$I$156,L561=PRINCIPAL!$I$156+PRINCIPAL!$I$156+PRINCIPAL!$I$156)),0,IF(AND(PRINCIPAL!$H$156&lt;&gt;"",L561=PRINCIPAL!$J$156),VLOOKUP($X$555,'Banco de Dados'!$B$4:$J$50,8,FALSE)*PRINCIPAL!$H$156*(1-(PRINCIPAL!$K$156/100)),IF(AND(PRINCIPAL!$H$156&lt;&gt;"",L561=PRINCIPAL!$L$156),VLOOKUP($X$555,'Banco de Dados'!$B$4:$J$50,8,FALSE)*PRINCIPAL!$H$156*(1-(PRINCIPAL!$M$156/100)),IF(AND(PRINCIPAL!$H$156&lt;&gt;"",L561=PRINCIPAL!$N$156),VLOOKUP($X$555,'Banco de Dados'!$B$4:$J$50,8,FALSE)*PRINCIPAL!$H$156*(1-(PRINCIPAL!$O$156/100)),IF(PRINCIPAL!$H$156&lt;&gt;"",VLOOKUP($X$555,'Banco de Dados'!$B$4:$J$50,8,FALSE)*PRINCIPAL!$H$156,IF(OR(L561=PRINCIPAL!$I$156,L561=PRINCIPAL!$I$156+PRINCIPAL!$I$156,L561=PRINCIPAL!$I$156+PRINCIPAL!$I$156+PRINCIPAL!$I$156),0,IF(L561=PRINCIPAL!$J$156,VLOOKUP($X$555,'Banco de Dados'!$B$4:$J$50,6,FALSE)*(1-(PRINCIPAL!$K$156/100)),IF(L561=PRINCIPAL!$L$156,VLOOKUP($X$555,'Banco de Dados'!$B$4:$J$50,6,FALSE)*(1-(PRINCIPAL!$M$156/100)),IF(L561=PRINCIPAL!$N$156,VLOOKUP($X$555,'Banco de Dados'!$B$4:$J$50,6,FALSE)*(1-(PRINCIPAL!$O$156/100)),VLOOKUP($X$555,'Banco de Dados'!$B$4:$J$50,6,FALSE)))))))))),"")</f>
        <v/>
      </c>
      <c r="X561" s="29" t="str">
        <f>IFERROR(W561*(IFERROR(VLOOKUP($X$555,'Banco de Dados'!$B$4:$J$50,4,FALSE),"ERRO")),"")</f>
        <v/>
      </c>
      <c r="Y561" s="29" t="str">
        <f t="shared" ref="Y561:Y592" si="388">IFERROR(X561+W561,"")</f>
        <v/>
      </c>
      <c r="Z561" s="103" t="str">
        <f>IFERROR(Y561*(C561*(PRINCIPAL!$G$156/100))*0.47*(44/12),"")</f>
        <v/>
      </c>
      <c r="AA561" s="111" t="str">
        <f t="shared" ref="AA561:AA592" si="389">IFERROR(Z561+AA560,"")</f>
        <v/>
      </c>
      <c r="AB561" s="30" t="str">
        <f>IFERROR(IF(AND(PRINCIPAL!$H$157&lt;&gt;"",OR(L561=PRINCIPAL!$I$157,L561=PRINCIPAL!$I$157+PRINCIPAL!$I$157,L561=PRINCIPAL!$I$157+PRINCIPAL!$I$157+PRINCIPAL!$I$157)),0,IF(AND(PRINCIPAL!$H$157&lt;&gt;"",L561=PRINCIPAL!$J$157),VLOOKUP($AC$555,'Banco de Dados'!$B$4:$J$50,8,FALSE)*PRINCIPAL!$H$157*(1-(PRINCIPAL!$K$157/100)),IF(AND(PRINCIPAL!$H$157&lt;&gt;"",L561=PRINCIPAL!$L$157),VLOOKUP($AC$555,'Banco de Dados'!$B$4:$J$50,8,FALSE)*PRINCIPAL!$H$157*(1-(PRINCIPAL!$M$157/100)),IF(AND(PRINCIPAL!$H$157&lt;&gt;"",L561=PRINCIPAL!$N$157),VLOOKUP($AC$555,'Banco de Dados'!$B$4:$J$50,8,FALSE)*PRINCIPAL!$H$157*(1-(PRINCIPAL!$O$157/100)),IF(PRINCIPAL!$H$157&lt;&gt;"",VLOOKUP($AC$555,'Banco de Dados'!$B$4:$J$50,8,FALSE)*PRINCIPAL!$H$157,IF(OR(L561=PRINCIPAL!$I$157,L561=PRINCIPAL!$I$157+PRINCIPAL!$I$157,L561=PRINCIPAL!$I$157+PRINCIPAL!$I$157+PRINCIPAL!$I$157),0,IF(L561=PRINCIPAL!$J$157,VLOOKUP($AC$555,'Banco de Dados'!$B$4:$J$50,6,FALSE)*(1-(PRINCIPAL!$K$157/100)),IF(L561=PRINCIPAL!$L$157,VLOOKUP($AC$555,'Banco de Dados'!$B$4:$J$50,6,FALSE)*(1-(PRINCIPAL!$M$157/100)),IF(L561=PRINCIPAL!$N$157,VLOOKUP($AC$555,'Banco de Dados'!$B$4:$J$50,6,FALSE)*(1-(PRINCIPAL!$O$157/100)),VLOOKUP($AC$555,'Banco de Dados'!$B$4:$J$50,6,FALSE)))))))))),"")</f>
        <v/>
      </c>
      <c r="AC561" s="29" t="str">
        <f>IFERROR(AB561*(IFERROR(VLOOKUP($AC$555,'Banco de Dados'!$B$4:$J$50,4,FALSE),"ERRO")),"")</f>
        <v/>
      </c>
      <c r="AD561" s="29" t="str">
        <f t="shared" si="379"/>
        <v/>
      </c>
      <c r="AE561" s="103" t="str">
        <f>IFERROR(AD561*(C561*(PRINCIPAL!$G$157/100))*0.47*(44/12),"")</f>
        <v/>
      </c>
      <c r="AF561" s="111" t="str">
        <f t="shared" si="380"/>
        <v/>
      </c>
      <c r="AG561" s="30" t="str">
        <f>IFERROR(IF(AND(PRINCIPAL!$H$158&lt;&gt;"",OR(L561=PRINCIPAL!$I$158,L561=PRINCIPAL!$I$158+PRINCIPAL!$I$158,L561=PRINCIPAL!$I$158+PRINCIPAL!$I$158+PRINCIPAL!$I$158)),0,IF(AND(PRINCIPAL!$H$158&lt;&gt;"",L561=PRINCIPAL!$J$158),VLOOKUP($AH$555,'Banco de Dados'!$B$4:$J$50,8,FALSE)*PRINCIPAL!$H$158*(1-(PRINCIPAL!$K$158/100)),IF(AND(PRINCIPAL!$H$158&lt;&gt;"",L561=PRINCIPAL!$L$158),VLOOKUP($AH$555,'Banco de Dados'!$B$4:$J$50,8,FALSE)*PRINCIPAL!$H$158*(1-(PRINCIPAL!$M$158/100)),IF(AND(PRINCIPAL!$H$158&lt;&gt;"",L561=PRINCIPAL!$N$158),VLOOKUP($AH$555,'Banco de Dados'!$B$4:$J$50,8,FALSE)*PRINCIPAL!$H$158*(1-(PRINCIPAL!$O$158/100)),IF(PRINCIPAL!$H$158&lt;&gt;"",VLOOKUP($AH$555,'Banco de Dados'!$B$4:$J$50,8,FALSE)*PRINCIPAL!$H$158,IF(OR(L561=PRINCIPAL!$I$158,L561=PRINCIPAL!$I$158+PRINCIPAL!$I$158,L561=PRINCIPAL!$I$158+PRINCIPAL!$I$158+PRINCIPAL!$I$158),0,IF(L561=PRINCIPAL!$J$158,VLOOKUP($AH$555,'Banco de Dados'!$B$4:$J$50,6,FALSE)*(1-(PRINCIPAL!$K$158/100)),IF(L561=PRINCIPAL!$L$158,VLOOKUP($AH$555,'Banco de Dados'!$B$4:$J$50,6,FALSE)*(1-(PRINCIPAL!$M$158/100)),IF(L561=PRINCIPAL!$N$158,VLOOKUP($AH$555,'Banco de Dados'!$B$4:$J$50,6,FALSE)*(1-(PRINCIPAL!$O$158/100)),VLOOKUP($AH$555,'Banco de Dados'!$B$4:$J$50,6,FALSE)))))))))),"")</f>
        <v/>
      </c>
      <c r="AH561" s="29" t="str">
        <f>IFERROR(AG561*(IFERROR(VLOOKUP($AH$555,'Banco de Dados'!$B$4:$J$50,4,FALSE),"ERRO")),"")</f>
        <v/>
      </c>
      <c r="AI561" s="29" t="str">
        <f t="shared" si="381"/>
        <v/>
      </c>
      <c r="AJ561" s="103" t="str">
        <f>IFERROR(AI561*(C561*(PRINCIPAL!$G$158/100))*0.47*(44/12),"")</f>
        <v/>
      </c>
      <c r="AK561" s="111" t="str">
        <f t="shared" ref="AK561:AK592" si="390">IFERROR(AJ561+AK560,"")</f>
        <v/>
      </c>
      <c r="AL561" s="30" t="str">
        <f>IFERROR(IF(AND(PRINCIPAL!$H$159&lt;&gt;"",OR(L561=PRINCIPAL!$I$159,L561=PRINCIPAL!$I$159+PRINCIPAL!$I$159,L561=PRINCIPAL!$I$159+PRINCIPAL!$I$159+PRINCIPAL!$I$159)),0,IF(AND(PRINCIPAL!$H$159&lt;&gt;"",L561=PRINCIPAL!$J$159),VLOOKUP($AM$555,'Banco de Dados'!$B$4:$J$50,8,FALSE)*PRINCIPAL!$H$159*(1-(PRINCIPAL!$K$159/100)),IF(AND(PRINCIPAL!$H$159&lt;&gt;"",L561=PRINCIPAL!$L$159),VLOOKUP($AM$555,'Banco de Dados'!$B$4:$J$50,8,FALSE)*PRINCIPAL!$H$159*(1-(PRINCIPAL!$M$159/100)),IF(AND(PRINCIPAL!$H$159&lt;&gt;"",L561=PRINCIPAL!$N$159),VLOOKUP($AM$555,'Banco de Dados'!$B$4:$J$50,8,FALSE)*PRINCIPAL!$H$159*(1-(PRINCIPAL!$O$159/100)),IF(PRINCIPAL!$H$159&lt;&gt;"",VLOOKUP($AM$555,'Banco de Dados'!$B$4:$J$50,8,FALSE)*PRINCIPAL!$H$159,IF(OR(L561=PRINCIPAL!$I$159,L561=PRINCIPAL!$I$159+PRINCIPAL!$I$159,L561=PRINCIPAL!$I$159+PRINCIPAL!$I$159+PRINCIPAL!$I$159),0,IF(L561=PRINCIPAL!$J$159,VLOOKUP($AM$555,'Banco de Dados'!$B$4:$J$50,6,FALSE)*(1-(PRINCIPAL!$K$159/100)),IF(L561=PRINCIPAL!$L$159,VLOOKUP($AM$555,'Banco de Dados'!$B$4:$J$50,6,FALSE)*(1-(PRINCIPAL!$M$159/100)),IF(L561=PRINCIPAL!$N$159,VLOOKUP($AM$555,'Banco de Dados'!$B$4:$J$50,6,FALSE)*(1-(PRINCIPAL!$O$159/100)),VLOOKUP($AM$555,'Banco de Dados'!$B$4:$J$50,6,FALSE)))))))))),"")</f>
        <v/>
      </c>
      <c r="AM561" s="29" t="str">
        <f>IFERROR(AL561*(IFERROR(VLOOKUP($AM$555,'Banco de Dados'!$B$4:$J$50,4,FALSE),"ERRO")),"")</f>
        <v/>
      </c>
      <c r="AN561" s="29" t="str">
        <f t="shared" si="382"/>
        <v/>
      </c>
      <c r="AO561" s="103" t="str">
        <f>IFERROR(AN561*(C561*(PRINCIPAL!$G$159/100))*0.47*(44/12),"")</f>
        <v/>
      </c>
      <c r="AP561" s="111" t="str">
        <f t="shared" si="383"/>
        <v/>
      </c>
      <c r="AQ561" s="30" t="str">
        <f>IFERROR(IF(AND(PRINCIPAL!$H$160&lt;&gt;"",OR(L561=PRINCIPAL!$I$160,L561=PRINCIPAL!$I$160+PRINCIPAL!$I$160,L561=PRINCIPAL!$I$160+PRINCIPAL!$I$160+PRINCIPAL!$I$160)),0,IF(AND(PRINCIPAL!$H$160&lt;&gt;"",L561=PRINCIPAL!$J$160),VLOOKUP($AR$555,'Banco de Dados'!$B$4:$J$50,8,FALSE)*PRINCIPAL!$H$160*(1-(PRINCIPAL!$K$160/100)),IF(AND(PRINCIPAL!$H$160&lt;&gt;"",L561=PRINCIPAL!$L$160),VLOOKUP($AR$555,'Banco de Dados'!$B$4:$J$50,8,FALSE)*PRINCIPAL!$H$160*(1-(PRINCIPAL!$M$160/100)),IF(AND(PRINCIPAL!$H$160&lt;&gt;"",L561=PRINCIPAL!$N$160),VLOOKUP($AR$555,'Banco de Dados'!$B$4:$J$50,8,FALSE)*PRINCIPAL!$H$160*(1-(PRINCIPAL!$O$160/100)),IF(PRINCIPAL!$H$160&lt;&gt;"",VLOOKUP($AR$555,'Banco de Dados'!$B$4:$J$50,8,FALSE)*PRINCIPAL!$H$160,IF(OR(L561=PRINCIPAL!$I$160,L561=PRINCIPAL!$I$160+PRINCIPAL!$I$160,L561=PRINCIPAL!$I$160+PRINCIPAL!$I$160+PRINCIPAL!$I$160),0,IF(L561=PRINCIPAL!$J$160,VLOOKUP($AR$555,'Banco de Dados'!$B$4:$J$50,6,FALSE)*(1-(PRINCIPAL!$K$160/100)),IF(L561=PRINCIPAL!$L$160,VLOOKUP($AR$555,'Banco de Dados'!$B$4:$J$50,6,FALSE)*(1-(PRINCIPAL!$M$160/100)),IF(L561=PRINCIPAL!$N$160,VLOOKUP($AR$555,'Banco de Dados'!$B$4:$J$50,6,FALSE)*(1-(PRINCIPAL!$O$160/100)),VLOOKUP($AR$555,'Banco de Dados'!$B$4:$J$50,6,FALSE)))))))))),"")</f>
        <v/>
      </c>
      <c r="AR561" s="29" t="str">
        <f>IFERROR(AQ561*(IFERROR(VLOOKUP($AR$555,'Banco de Dados'!$B$4:$J$50,4,FALSE),"ERRO")),"")</f>
        <v/>
      </c>
      <c r="AS561" s="29" t="str">
        <f t="shared" si="384"/>
        <v/>
      </c>
      <c r="AT561" s="103" t="str">
        <f>IFERROR(AS561*(C561*(PRINCIPAL!$G$160/100))*0.47*(44/12),"")</f>
        <v/>
      </c>
      <c r="AU561" s="111" t="str">
        <f t="shared" si="385"/>
        <v/>
      </c>
      <c r="AV561" s="30" t="str">
        <f>IFERROR(IF(AND(PRINCIPAL!$H$161&lt;&gt;"",OR(L561=PRINCIPAL!$I$161,L561=PRINCIPAL!$I$161+PRINCIPAL!$I$161,L561=PRINCIPAL!$I$161+PRINCIPAL!$I$161+PRINCIPAL!$I$161)),0,IF(AND(PRINCIPAL!$H$161&lt;&gt;"",L561=PRINCIPAL!$J$161),VLOOKUP($AW$555,'Banco de Dados'!$B$4:$J$50,8,FALSE)*PRINCIPAL!$H$161*(1-(PRINCIPAL!$K$161/100)),IF(AND(PRINCIPAL!$H$161&lt;&gt;"",L561=PRINCIPAL!$L$161),VLOOKUP($AW$555,'Banco de Dados'!$B$4:$J$50,8,FALSE)*PRINCIPAL!$H$161*(1-(PRINCIPAL!$M$161/100)),IF(AND(PRINCIPAL!$H$161&lt;&gt;"",L561=PRINCIPAL!$N$161),VLOOKUP($AW$555,'Banco de Dados'!$B$4:$J$50,8,FALSE)*PRINCIPAL!$H$161*(1-(PRINCIPAL!$O$161/100)),IF(PRINCIPAL!$H$161&lt;&gt;"",VLOOKUP($AW$555,'Banco de Dados'!$B$4:$J$50,8,FALSE)*PRINCIPAL!$H$161,IF(OR(L561=PRINCIPAL!$I$161,L561=PRINCIPAL!$I$161+PRINCIPAL!$I$161,L561=PRINCIPAL!$I$161+PRINCIPAL!$I$161+PRINCIPAL!$I$161),0,IF(L561=PRINCIPAL!$J$161,VLOOKUP($AW$555,'Banco de Dados'!$B$4:$J$50,6,FALSE)*(1-(PRINCIPAL!$K$161/100)),IF(L561=PRINCIPAL!$L$161,VLOOKUP($AW$555,'Banco de Dados'!$B$4:$J$50,6,FALSE)*(1-(PRINCIPAL!$M$161/100)),IF(L561=PRINCIPAL!$N$161,VLOOKUP($AW$555,'Banco de Dados'!$B$4:$J$50,6,FALSE)*(1-(PRINCIPAL!$O$161/100)),VLOOKUP($AW$555,'Banco de Dados'!$B$4:$J$50,6,FALSE)))))))))),"")</f>
        <v/>
      </c>
      <c r="AW561" s="29" t="str">
        <f>IFERROR(AV561*(IFERROR(VLOOKUP($AW$555,'Banco de Dados'!$B$4:$J$50,4,FALSE),"ERRO")),"")</f>
        <v/>
      </c>
      <c r="AX561" s="29" t="str">
        <f t="shared" si="386"/>
        <v/>
      </c>
      <c r="AY561" s="103" t="str">
        <f>IFERROR(AX561*(C561*(PRINCIPAL!$G$161/100))*0.47*(44/12),"")</f>
        <v/>
      </c>
      <c r="AZ561" s="111" t="str">
        <f t="shared" ref="AZ561:AZ592" si="391">IFERROR(AY561+AZ560,"")</f>
        <v/>
      </c>
      <c r="BA561" s="30" t="str">
        <f>IFERROR(IF(AND(PRINCIPAL!$H$162&lt;&gt;"",OR(L561=PRINCIPAL!$I$162,L561=PRINCIPAL!$I$162+PRINCIPAL!$I$162,L561=PRINCIPAL!$I$162+PRINCIPAL!$I$162+PRINCIPAL!$I$162)),0,IF(AND(PRINCIPAL!$H$162&lt;&gt;"",L561=PRINCIPAL!$J$162),VLOOKUP($BB$555,'Banco de Dados'!$B$4:$J$50,8,FALSE)*PRINCIPAL!$H$162*(1-(PRINCIPAL!$K$162/100)),IF(AND(PRINCIPAL!$H$162&lt;&gt;"",L561=PRINCIPAL!$L$162),VLOOKUP($BB$555,'Banco de Dados'!$B$4:$J$50,8,FALSE)*PRINCIPAL!$H$162*(1-(PRINCIPAL!$M$162/100)),IF(AND(PRINCIPAL!$H$162&lt;&gt;"",L561=PRINCIPAL!$N$162),VLOOKUP($BB$555,'Banco de Dados'!$B$4:$J$50,8,FALSE)*PRINCIPAL!$H$162*(1-(PRINCIPAL!$O$162/100)),IF(PRINCIPAL!$H$162&lt;&gt;"",VLOOKUP($BB$555,'Banco de Dados'!$B$4:$J$50,8,FALSE)*PRINCIPAL!$H$162,IF(OR(L561=PRINCIPAL!$I$162,L561=PRINCIPAL!$I$162+PRINCIPAL!$I$162,L561=PRINCIPAL!$I$162+PRINCIPAL!$I$162+PRINCIPAL!$I$162),0,IF(L561=PRINCIPAL!$J$162,VLOOKUP($BB$555,'Banco de Dados'!$B$4:$J$50,6,FALSE)*(1-(PRINCIPAL!$K$162/100)),IF(L561=PRINCIPAL!$L$162,VLOOKUP($BB$555,'Banco de Dados'!$B$4:$J$50,6,FALSE)*(1-(PRINCIPAL!$M$162/100)),IF(L561=PRINCIPAL!$N$162,VLOOKUP($BB$555,'Banco de Dados'!$B$4:$J$50,6,FALSE)*(1-(PRINCIPAL!$O$162/100)),VLOOKUP($BB$555,'Banco de Dados'!$B$4:$J$50,6,FALSE)))))))))),"")</f>
        <v/>
      </c>
      <c r="BB561" s="29" t="str">
        <f>IFERROR(BA561*(IFERROR(VLOOKUP($BB$555,'Banco de Dados'!$B$4:$J$50,4,FALSE),"ERRO")),"")</f>
        <v/>
      </c>
      <c r="BC561" s="29" t="str">
        <f t="shared" ref="BC561:BC592" si="392">IFERROR(BB561+BA561,"")</f>
        <v/>
      </c>
      <c r="BD561" s="103" t="str">
        <f>IFERROR(BC561*(C561*(PRINCIPAL!$G$162/100))*0.47*(44/12),"")</f>
        <v/>
      </c>
      <c r="BE561" s="111" t="str">
        <f t="shared" si="371"/>
        <v/>
      </c>
      <c r="BF561" s="30" t="str">
        <f>IFERROR(IF(AND(PRINCIPAL!$H$163&lt;&gt;"",OR(L561=PRINCIPAL!$I$163,L561=PRINCIPAL!$I$163+PRINCIPAL!$I$163,L561=PRINCIPAL!$I$163+PRINCIPAL!$I$163+PRINCIPAL!$I$163)),0,IF(AND(PRINCIPAL!$H$163&lt;&gt;"",L561=PRINCIPAL!$J$163),VLOOKUP($BG$555,'Banco de Dados'!$B$4:$J$50,8,FALSE)*PRINCIPAL!$H$163*(1-(PRINCIPAL!$K$163/100)),IF(AND(PRINCIPAL!$H$163&lt;&gt;"",L561=PRINCIPAL!$L$163),VLOOKUP($BG$555,'Banco de Dados'!$B$4:$J$50,8,FALSE)*PRINCIPAL!$H$163*(1-(PRINCIPAL!$M$163/100)),IF(AND(PRINCIPAL!$H$163&lt;&gt;"",L561=PRINCIPAL!$N$163),VLOOKUP($BG$555,'Banco de Dados'!$B$4:$J$50,8,FALSE)*PRINCIPAL!$H$163*(1-(PRINCIPAL!$O$163/100)),IF(PRINCIPAL!$H$163&lt;&gt;"",VLOOKUP($BG$555,'Banco de Dados'!$B$4:$J$50,8,FALSE)*PRINCIPAL!$H$163,IF(OR(L561=PRINCIPAL!$I$163,L561=PRINCIPAL!$I$163+PRINCIPAL!$I$163,L561=PRINCIPAL!$I$163+PRINCIPAL!$I$163+PRINCIPAL!$I$163),0,IF(L561=PRINCIPAL!$J$163,VLOOKUP($BG$555,'Banco de Dados'!$B$4:$J$50,6,FALSE)*(1-(PRINCIPAL!$K$163/100)),IF(L561=PRINCIPAL!$L$163,VLOOKUP($BG$555,'Banco de Dados'!$B$4:$J$50,6,FALSE)*(1-(PRINCIPAL!$M$163/100)),IF(L561=PRINCIPAL!$N$163,VLOOKUP($BG$555,'Banco de Dados'!$B$4:$J$50,6,FALSE)*(1-(PRINCIPAL!$O$163/100)),VLOOKUP($BG$555,'Banco de Dados'!$B$4:$J$50,6,FALSE)))))))))),"")</f>
        <v/>
      </c>
      <c r="BG561" s="29" t="str">
        <f>IFERROR(BF561*(IFERROR(VLOOKUP($BG$555,'Banco de Dados'!$B$4:$J$50,4,FALSE),"ERRO")),"")</f>
        <v/>
      </c>
      <c r="BH561" s="29" t="str">
        <f t="shared" si="387"/>
        <v/>
      </c>
      <c r="BI561" s="103" t="str">
        <f>IFERROR(BH561*(C561*(PRINCIPAL!$G$163/100))*0.47*(44/12),"")</f>
        <v/>
      </c>
      <c r="BJ561" s="102" t="str">
        <f t="shared" si="372"/>
        <v/>
      </c>
    </row>
    <row r="562" spans="2:62" ht="12.75" customHeight="1" x14ac:dyDescent="0.3">
      <c r="B562" s="326">
        <f t="shared" si="373"/>
        <v>2025</v>
      </c>
      <c r="C562" s="340"/>
      <c r="D562" s="1"/>
      <c r="E562" s="116">
        <v>5</v>
      </c>
      <c r="F562" s="24" t="str">
        <f>IFERROR(VLOOKUP($G$555,'Banco de Dados'!$B$4:$J$50,6,FALSE),"")</f>
        <v/>
      </c>
      <c r="G562" s="25" t="str">
        <f>IFERROR(F562*(IFERROR(VLOOKUP($G$555,'Banco de Dados'!$B$4:$J$50,4,FALSE),"ERRO")),"")</f>
        <v/>
      </c>
      <c r="H562" s="25" t="str">
        <f t="shared" si="374"/>
        <v/>
      </c>
      <c r="I562" s="103" t="str">
        <f t="shared" si="375"/>
        <v/>
      </c>
      <c r="J562" s="117" t="str">
        <f t="shared" si="376"/>
        <v/>
      </c>
      <c r="K562" s="1"/>
      <c r="L562" s="91">
        <v>5</v>
      </c>
      <c r="M562" s="24" t="str">
        <f>IFERROR(IF(AND(PRINCIPAL!$H$154&lt;&gt;"",OR(L562=PRINCIPAL!$I$154,L562=PRINCIPAL!$I$154+PRINCIPAL!$I$154,L562=PRINCIPAL!$I$154+PRINCIPAL!$I$154+PRINCIPAL!$I$154)),0,IF(AND(PRINCIPAL!$H$154&lt;&gt;"",L562=PRINCIPAL!$J$154),VLOOKUP($N$555,'Banco de Dados'!$B$4:$J$50,8,FALSE)*PRINCIPAL!$H$154*(1-(PRINCIPAL!$K$154/100)),IF(AND(PRINCIPAL!$H$154&lt;&gt;"",L562=PRINCIPAL!$L$154),VLOOKUP($N$555,'Banco de Dados'!$B$4:$J$50,8,FALSE)*PRINCIPAL!$H$154*(1-(PRINCIPAL!$M$154/100)),IF(AND(PRINCIPAL!$H$154&lt;&gt;"",L562=PRINCIPAL!$N$154),VLOOKUP($N$555,'Banco de Dados'!$B$4:$J$50,8,FALSE)*PRINCIPAL!$H$154*(1-(PRINCIPAL!$O$154/100)),IF(PRINCIPAL!$H$154&lt;&gt;"",VLOOKUP($N$555,'Banco de Dados'!$B$4:$J$50,8,FALSE)*PRINCIPAL!$H$154,IF(OR(L562=PRINCIPAL!$I$154,L562=PRINCIPAL!$I$154+PRINCIPAL!$I$154,L562=PRINCIPAL!$I$154+PRINCIPAL!$I$154+PRINCIPAL!$I$154),0,IF(L562=PRINCIPAL!$J$154,VLOOKUP($N$555,'Banco de Dados'!$B$4:$J$50,6,FALSE)*(1-(PRINCIPAL!$K$154/100)),IF(L562=PRINCIPAL!$L$154,VLOOKUP($N$555,'Banco de Dados'!$B$4:$J$50,6,FALSE)*(1-(PRINCIPAL!$M$154/100)),IF(L562=PRINCIPAL!$N$154,VLOOKUP($N$555,'Banco de Dados'!$B$4:$J$50,6,FALSE)*(1-(PRINCIPAL!$O$154/100)),VLOOKUP($N$555,'Banco de Dados'!$B$4:$J$50,6,FALSE)))))))))),"")</f>
        <v/>
      </c>
      <c r="N562" s="25" t="str">
        <f>IFERROR(M562*(IFERROR(VLOOKUP($N$555,'Banco de Dados'!$B$4:$J$50,4,FALSE),"ERRO")),"")</f>
        <v/>
      </c>
      <c r="O562" s="25" t="str">
        <f t="shared" si="377"/>
        <v/>
      </c>
      <c r="P562" s="103" t="str">
        <f>IFERROR(O562*(C562*(PRINCIPAL!$G$154/100))*0.47*(44/12),"")</f>
        <v/>
      </c>
      <c r="Q562" s="107" t="str">
        <f>IFERROR(Q561+P562,"")</f>
        <v/>
      </c>
      <c r="R562" s="29" t="str">
        <f>IFERROR(IF(AND(PRINCIPAL!$H$155&lt;&gt;"",OR(L562=PRINCIPAL!$I$155,L562=PRINCIPAL!$I$155+PRINCIPAL!$I$155,L562=PRINCIPAL!$I$155+PRINCIPAL!$I$155+PRINCIPAL!$I$155)),0,IF(AND(PRINCIPAL!$H$155&lt;&gt;"",L562=PRINCIPAL!$J$155),VLOOKUP($S$555,'Banco de Dados'!$B$4:$J$50,8,FALSE)*PRINCIPAL!$H$155*(1-(PRINCIPAL!$K$155/100)),IF(AND(PRINCIPAL!$H$155&lt;&gt;"",L562=PRINCIPAL!$L$155),VLOOKUP($S$555,'Banco de Dados'!$B$4:$J$50,8,FALSE)*PRINCIPAL!$H$155*(1-(PRINCIPAL!$M$155/100)),IF(AND(PRINCIPAL!$H$155&lt;&gt;"",L562=PRINCIPAL!$N$155),VLOOKUP($S$555,'Banco de Dados'!$B$4:$J$50,8,FALSE)*PRINCIPAL!$H$155*(1-(PRINCIPAL!$O$155/100)),IF(PRINCIPAL!$H$155&lt;&gt;"",VLOOKUP($S$555,'Banco de Dados'!$B$4:$J$50,8,FALSE)*PRINCIPAL!$H$155,IF(OR(L562=PRINCIPAL!$I$155,L562=PRINCIPAL!$I$155+PRINCIPAL!$I$155,L562=PRINCIPAL!$I$155+PRINCIPAL!$I$155+PRINCIPAL!$I$155),0,IF(L562=PRINCIPAL!$J$155,VLOOKUP($S$555,'Banco de Dados'!$B$4:$J$50,6,FALSE)*(1-(PRINCIPAL!$K$155/100)),IF(L562=PRINCIPAL!$L$155,VLOOKUP($S$555,'Banco de Dados'!$B$4:$J$50,6,FALSE)*(1-(PRINCIPAL!$M$155/100)),IF(L562=PRINCIPAL!$N$155,VLOOKUP($S$555,'Banco de Dados'!$B$4:$J$50,6,FALSE)*(1-(PRINCIPAL!$O$155/100)),VLOOKUP($S$555,'Banco de Dados'!$B$4:$J$50,6,FALSE)))))))))),"")</f>
        <v/>
      </c>
      <c r="S562" s="29" t="str">
        <f>IFERROR(R562*(IFERROR(VLOOKUP($S$555,'Banco de Dados'!$B$4:$J$50,4,FALSE),"ERRO")),"")</f>
        <v/>
      </c>
      <c r="T562" s="29" t="str">
        <f t="shared" si="378"/>
        <v/>
      </c>
      <c r="U562" s="103" t="str">
        <f>IFERROR(T562*(C562*(PRINCIPAL!$G$155/100))*0.47*(44/12),"")</f>
        <v/>
      </c>
      <c r="V562" s="103" t="str">
        <f t="shared" si="370"/>
        <v/>
      </c>
      <c r="W562" s="30" t="str">
        <f>IFERROR(IF(AND(PRINCIPAL!$H$156&lt;&gt;"",OR(L562=PRINCIPAL!$I$156,L562=PRINCIPAL!$I$156+PRINCIPAL!$I$156,L562=PRINCIPAL!$I$156+PRINCIPAL!$I$156+PRINCIPAL!$I$156)),0,IF(AND(PRINCIPAL!$H$156&lt;&gt;"",L562=PRINCIPAL!$J$156),VLOOKUP($X$555,'Banco de Dados'!$B$4:$J$50,8,FALSE)*PRINCIPAL!$H$156*(1-(PRINCIPAL!$K$156/100)),IF(AND(PRINCIPAL!$H$156&lt;&gt;"",L562=PRINCIPAL!$L$156),VLOOKUP($X$555,'Banco de Dados'!$B$4:$J$50,8,FALSE)*PRINCIPAL!$H$156*(1-(PRINCIPAL!$M$156/100)),IF(AND(PRINCIPAL!$H$156&lt;&gt;"",L562=PRINCIPAL!$N$156),VLOOKUP($X$555,'Banco de Dados'!$B$4:$J$50,8,FALSE)*PRINCIPAL!$H$156*(1-(PRINCIPAL!$O$156/100)),IF(PRINCIPAL!$H$156&lt;&gt;"",VLOOKUP($X$555,'Banco de Dados'!$B$4:$J$50,8,FALSE)*PRINCIPAL!$H$156,IF(OR(L562=PRINCIPAL!$I$156,L562=PRINCIPAL!$I$156+PRINCIPAL!$I$156,L562=PRINCIPAL!$I$156+PRINCIPAL!$I$156+PRINCIPAL!$I$156),0,IF(L562=PRINCIPAL!$J$156,VLOOKUP($X$555,'Banco de Dados'!$B$4:$J$50,6,FALSE)*(1-(PRINCIPAL!$K$156/100)),IF(L562=PRINCIPAL!$L$156,VLOOKUP($X$555,'Banco de Dados'!$B$4:$J$50,6,FALSE)*(1-(PRINCIPAL!$M$156/100)),IF(L562=PRINCIPAL!$N$156,VLOOKUP($X$555,'Banco de Dados'!$B$4:$J$50,6,FALSE)*(1-(PRINCIPAL!$O$156/100)),VLOOKUP($X$555,'Banco de Dados'!$B$4:$J$50,6,FALSE)))))))))),"")</f>
        <v/>
      </c>
      <c r="X562" s="29" t="str">
        <f>IFERROR(W562*(IFERROR(VLOOKUP($X$555,'Banco de Dados'!$B$4:$J$50,4,FALSE),"ERRO")),"")</f>
        <v/>
      </c>
      <c r="Y562" s="29" t="str">
        <f t="shared" si="388"/>
        <v/>
      </c>
      <c r="Z562" s="103" t="str">
        <f>IFERROR(Y562*(C562*(PRINCIPAL!$G$156/100))*0.47*(44/12),"")</f>
        <v/>
      </c>
      <c r="AA562" s="111" t="str">
        <f t="shared" si="389"/>
        <v/>
      </c>
      <c r="AB562" s="30" t="str">
        <f>IFERROR(IF(AND(PRINCIPAL!$H$157&lt;&gt;"",OR(L562=PRINCIPAL!$I$157,L562=PRINCIPAL!$I$157+PRINCIPAL!$I$157,L562=PRINCIPAL!$I$157+PRINCIPAL!$I$157+PRINCIPAL!$I$157)),0,IF(AND(PRINCIPAL!$H$157&lt;&gt;"",L562=PRINCIPAL!$J$157),VLOOKUP($AC$555,'Banco de Dados'!$B$4:$J$50,8,FALSE)*PRINCIPAL!$H$157*(1-(PRINCIPAL!$K$157/100)),IF(AND(PRINCIPAL!$H$157&lt;&gt;"",L562=PRINCIPAL!$L$157),VLOOKUP($AC$555,'Banco de Dados'!$B$4:$J$50,8,FALSE)*PRINCIPAL!$H$157*(1-(PRINCIPAL!$M$157/100)),IF(AND(PRINCIPAL!$H$157&lt;&gt;"",L562=PRINCIPAL!$N$157),VLOOKUP($AC$555,'Banco de Dados'!$B$4:$J$50,8,FALSE)*PRINCIPAL!$H$157*(1-(PRINCIPAL!$O$157/100)),IF(PRINCIPAL!$H$157&lt;&gt;"",VLOOKUP($AC$555,'Banco de Dados'!$B$4:$J$50,8,FALSE)*PRINCIPAL!$H$157,IF(OR(L562=PRINCIPAL!$I$157,L562=PRINCIPAL!$I$157+PRINCIPAL!$I$157,L562=PRINCIPAL!$I$157+PRINCIPAL!$I$157+PRINCIPAL!$I$157),0,IF(L562=PRINCIPAL!$J$157,VLOOKUP($AC$555,'Banco de Dados'!$B$4:$J$50,6,FALSE)*(1-(PRINCIPAL!$K$157/100)),IF(L562=PRINCIPAL!$L$157,VLOOKUP($AC$555,'Banco de Dados'!$B$4:$J$50,6,FALSE)*(1-(PRINCIPAL!$M$157/100)),IF(L562=PRINCIPAL!$N$157,VLOOKUP($AC$555,'Banco de Dados'!$B$4:$J$50,6,FALSE)*(1-(PRINCIPAL!$O$157/100)),VLOOKUP($AC$555,'Banco de Dados'!$B$4:$J$50,6,FALSE)))))))))),"")</f>
        <v/>
      </c>
      <c r="AC562" s="29" t="str">
        <f>IFERROR(AB562*(IFERROR(VLOOKUP($AC$555,'Banco de Dados'!$B$4:$J$50,4,FALSE),"ERRO")),"")</f>
        <v/>
      </c>
      <c r="AD562" s="29" t="str">
        <f t="shared" si="379"/>
        <v/>
      </c>
      <c r="AE562" s="103" t="str">
        <f>IFERROR(AD562*(C562*(PRINCIPAL!$G$157/100))*0.47*(44/12),"")</f>
        <v/>
      </c>
      <c r="AF562" s="111" t="str">
        <f t="shared" si="380"/>
        <v/>
      </c>
      <c r="AG562" s="30" t="str">
        <f>IFERROR(IF(AND(PRINCIPAL!$H$158&lt;&gt;"",OR(L562=PRINCIPAL!$I$158,L562=PRINCIPAL!$I$158+PRINCIPAL!$I$158,L562=PRINCIPAL!$I$158+PRINCIPAL!$I$158+PRINCIPAL!$I$158)),0,IF(AND(PRINCIPAL!$H$158&lt;&gt;"",L562=PRINCIPAL!$J$158),VLOOKUP($AH$555,'Banco de Dados'!$B$4:$J$50,8,FALSE)*PRINCIPAL!$H$158*(1-(PRINCIPAL!$K$158/100)),IF(AND(PRINCIPAL!$H$158&lt;&gt;"",L562=PRINCIPAL!$L$158),VLOOKUP($AH$555,'Banco de Dados'!$B$4:$J$50,8,FALSE)*PRINCIPAL!$H$158*(1-(PRINCIPAL!$M$158/100)),IF(AND(PRINCIPAL!$H$158&lt;&gt;"",L562=PRINCIPAL!$N$158),VLOOKUP($AH$555,'Banco de Dados'!$B$4:$J$50,8,FALSE)*PRINCIPAL!$H$158*(1-(PRINCIPAL!$O$158/100)),IF(PRINCIPAL!$H$158&lt;&gt;"",VLOOKUP($AH$555,'Banco de Dados'!$B$4:$J$50,8,FALSE)*PRINCIPAL!$H$158,IF(OR(L562=PRINCIPAL!$I$158,L562=PRINCIPAL!$I$158+PRINCIPAL!$I$158,L562=PRINCIPAL!$I$158+PRINCIPAL!$I$158+PRINCIPAL!$I$158),0,IF(L562=PRINCIPAL!$J$158,VLOOKUP($AH$555,'Banco de Dados'!$B$4:$J$50,6,FALSE)*(1-(PRINCIPAL!$K$158/100)),IF(L562=PRINCIPAL!$L$158,VLOOKUP($AH$555,'Banco de Dados'!$B$4:$J$50,6,FALSE)*(1-(PRINCIPAL!$M$158/100)),IF(L562=PRINCIPAL!$N$158,VLOOKUP($AH$555,'Banco de Dados'!$B$4:$J$50,6,FALSE)*(1-(PRINCIPAL!$O$158/100)),VLOOKUP($AH$555,'Banco de Dados'!$B$4:$J$50,6,FALSE)))))))))),"")</f>
        <v/>
      </c>
      <c r="AH562" s="29" t="str">
        <f>IFERROR(AG562*(IFERROR(VLOOKUP($AH$555,'Banco de Dados'!$B$4:$J$50,4,FALSE),"ERRO")),"")</f>
        <v/>
      </c>
      <c r="AI562" s="29" t="str">
        <f t="shared" si="381"/>
        <v/>
      </c>
      <c r="AJ562" s="103" t="str">
        <f>IFERROR(AI562*(C562*(PRINCIPAL!$G$158/100))*0.47*(44/12),"")</f>
        <v/>
      </c>
      <c r="AK562" s="111" t="str">
        <f t="shared" si="390"/>
        <v/>
      </c>
      <c r="AL562" s="30" t="str">
        <f>IFERROR(IF(AND(PRINCIPAL!$H$159&lt;&gt;"",OR(L562=PRINCIPAL!$I$159,L562=PRINCIPAL!$I$159+PRINCIPAL!$I$159,L562=PRINCIPAL!$I$159+PRINCIPAL!$I$159+PRINCIPAL!$I$159)),0,IF(AND(PRINCIPAL!$H$159&lt;&gt;"",L562=PRINCIPAL!$J$159),VLOOKUP($AM$555,'Banco de Dados'!$B$4:$J$50,8,FALSE)*PRINCIPAL!$H$159*(1-(PRINCIPAL!$K$159/100)),IF(AND(PRINCIPAL!$H$159&lt;&gt;"",L562=PRINCIPAL!$L$159),VLOOKUP($AM$555,'Banco de Dados'!$B$4:$J$50,8,FALSE)*PRINCIPAL!$H$159*(1-(PRINCIPAL!$M$159/100)),IF(AND(PRINCIPAL!$H$159&lt;&gt;"",L562=PRINCIPAL!$N$159),VLOOKUP($AM$555,'Banco de Dados'!$B$4:$J$50,8,FALSE)*PRINCIPAL!$H$159*(1-(PRINCIPAL!$O$159/100)),IF(PRINCIPAL!$H$159&lt;&gt;"",VLOOKUP($AM$555,'Banco de Dados'!$B$4:$J$50,8,FALSE)*PRINCIPAL!$H$159,IF(OR(L562=PRINCIPAL!$I$159,L562=PRINCIPAL!$I$159+PRINCIPAL!$I$159,L562=PRINCIPAL!$I$159+PRINCIPAL!$I$159+PRINCIPAL!$I$159),0,IF(L562=PRINCIPAL!$J$159,VLOOKUP($AM$555,'Banco de Dados'!$B$4:$J$50,6,FALSE)*(1-(PRINCIPAL!$K$159/100)),IF(L562=PRINCIPAL!$L$159,VLOOKUP($AM$555,'Banco de Dados'!$B$4:$J$50,6,FALSE)*(1-(PRINCIPAL!$M$159/100)),IF(L562=PRINCIPAL!$N$159,VLOOKUP($AM$555,'Banco de Dados'!$B$4:$J$50,6,FALSE)*(1-(PRINCIPAL!$O$159/100)),VLOOKUP($AM$555,'Banco de Dados'!$B$4:$J$50,6,FALSE)))))))))),"")</f>
        <v/>
      </c>
      <c r="AM562" s="29" t="str">
        <f>IFERROR(AL562*(IFERROR(VLOOKUP($AM$555,'Banco de Dados'!$B$4:$J$50,4,FALSE),"ERRO")),"")</f>
        <v/>
      </c>
      <c r="AN562" s="29" t="str">
        <f t="shared" si="382"/>
        <v/>
      </c>
      <c r="AO562" s="103" t="str">
        <f>IFERROR(AN562*(C562*(PRINCIPAL!$G$159/100))*0.47*(44/12),"")</f>
        <v/>
      </c>
      <c r="AP562" s="111" t="str">
        <f t="shared" si="383"/>
        <v/>
      </c>
      <c r="AQ562" s="30" t="str">
        <f>IFERROR(IF(AND(PRINCIPAL!$H$160&lt;&gt;"",OR(L562=PRINCIPAL!$I$160,L562=PRINCIPAL!$I$160+PRINCIPAL!$I$160,L562=PRINCIPAL!$I$160+PRINCIPAL!$I$160+PRINCIPAL!$I$160)),0,IF(AND(PRINCIPAL!$H$160&lt;&gt;"",L562=PRINCIPAL!$J$160),VLOOKUP($AR$555,'Banco de Dados'!$B$4:$J$50,8,FALSE)*PRINCIPAL!$H$160*(1-(PRINCIPAL!$K$160/100)),IF(AND(PRINCIPAL!$H$160&lt;&gt;"",L562=PRINCIPAL!$L$160),VLOOKUP($AR$555,'Banco de Dados'!$B$4:$J$50,8,FALSE)*PRINCIPAL!$H$160*(1-(PRINCIPAL!$M$160/100)),IF(AND(PRINCIPAL!$H$160&lt;&gt;"",L562=PRINCIPAL!$N$160),VLOOKUP($AR$555,'Banco de Dados'!$B$4:$J$50,8,FALSE)*PRINCIPAL!$H$160*(1-(PRINCIPAL!$O$160/100)),IF(PRINCIPAL!$H$160&lt;&gt;"",VLOOKUP($AR$555,'Banco de Dados'!$B$4:$J$50,8,FALSE)*PRINCIPAL!$H$160,IF(OR(L562=PRINCIPAL!$I$160,L562=PRINCIPAL!$I$160+PRINCIPAL!$I$160,L562=PRINCIPAL!$I$160+PRINCIPAL!$I$160+PRINCIPAL!$I$160),0,IF(L562=PRINCIPAL!$J$160,VLOOKUP($AR$555,'Banco de Dados'!$B$4:$J$50,6,FALSE)*(1-(PRINCIPAL!$K$160/100)),IF(L562=PRINCIPAL!$L$160,VLOOKUP($AR$555,'Banco de Dados'!$B$4:$J$50,6,FALSE)*(1-(PRINCIPAL!$M$160/100)),IF(L562=PRINCIPAL!$N$160,VLOOKUP($AR$555,'Banco de Dados'!$B$4:$J$50,6,FALSE)*(1-(PRINCIPAL!$O$160/100)),VLOOKUP($AR$555,'Banco de Dados'!$B$4:$J$50,6,FALSE)))))))))),"")</f>
        <v/>
      </c>
      <c r="AR562" s="29" t="str">
        <f>IFERROR(AQ562*(IFERROR(VLOOKUP($AR$555,'Banco de Dados'!$B$4:$J$50,4,FALSE),"ERRO")),"")</f>
        <v/>
      </c>
      <c r="AS562" s="29" t="str">
        <f t="shared" si="384"/>
        <v/>
      </c>
      <c r="AT562" s="103" t="str">
        <f>IFERROR(AS562*(C562*(PRINCIPAL!$G$160/100))*0.47*(44/12),"")</f>
        <v/>
      </c>
      <c r="AU562" s="111" t="str">
        <f t="shared" si="385"/>
        <v/>
      </c>
      <c r="AV562" s="30" t="str">
        <f>IFERROR(IF(AND(PRINCIPAL!$H$161&lt;&gt;"",OR(L562=PRINCIPAL!$I$161,L562=PRINCIPAL!$I$161+PRINCIPAL!$I$161,L562=PRINCIPAL!$I$161+PRINCIPAL!$I$161+PRINCIPAL!$I$161)),0,IF(AND(PRINCIPAL!$H$161&lt;&gt;"",L562=PRINCIPAL!$J$161),VLOOKUP($AW$555,'Banco de Dados'!$B$4:$J$50,8,FALSE)*PRINCIPAL!$H$161*(1-(PRINCIPAL!$K$161/100)),IF(AND(PRINCIPAL!$H$161&lt;&gt;"",L562=PRINCIPAL!$L$161),VLOOKUP($AW$555,'Banco de Dados'!$B$4:$J$50,8,FALSE)*PRINCIPAL!$H$161*(1-(PRINCIPAL!$M$161/100)),IF(AND(PRINCIPAL!$H$161&lt;&gt;"",L562=PRINCIPAL!$N$161),VLOOKUP($AW$555,'Banco de Dados'!$B$4:$J$50,8,FALSE)*PRINCIPAL!$H$161*(1-(PRINCIPAL!$O$161/100)),IF(PRINCIPAL!$H$161&lt;&gt;"",VLOOKUP($AW$555,'Banco de Dados'!$B$4:$J$50,8,FALSE)*PRINCIPAL!$H$161,IF(OR(L562=PRINCIPAL!$I$161,L562=PRINCIPAL!$I$161+PRINCIPAL!$I$161,L562=PRINCIPAL!$I$161+PRINCIPAL!$I$161+PRINCIPAL!$I$161),0,IF(L562=PRINCIPAL!$J$161,VLOOKUP($AW$555,'Banco de Dados'!$B$4:$J$50,6,FALSE)*(1-(PRINCIPAL!$K$161/100)),IF(L562=PRINCIPAL!$L$161,VLOOKUP($AW$555,'Banco de Dados'!$B$4:$J$50,6,FALSE)*(1-(PRINCIPAL!$M$161/100)),IF(L562=PRINCIPAL!$N$161,VLOOKUP($AW$555,'Banco de Dados'!$B$4:$J$50,6,FALSE)*(1-(PRINCIPAL!$O$161/100)),VLOOKUP($AW$555,'Banco de Dados'!$B$4:$J$50,6,FALSE)))))))))),"")</f>
        <v/>
      </c>
      <c r="AW562" s="29" t="str">
        <f>IFERROR(AV562*(IFERROR(VLOOKUP($AW$555,'Banco de Dados'!$B$4:$J$50,4,FALSE),"ERRO")),"")</f>
        <v/>
      </c>
      <c r="AX562" s="29" t="str">
        <f t="shared" si="386"/>
        <v/>
      </c>
      <c r="AY562" s="103" t="str">
        <f>IFERROR(AX562*(C562*(PRINCIPAL!$G$161/100))*0.47*(44/12),"")</f>
        <v/>
      </c>
      <c r="AZ562" s="111" t="str">
        <f t="shared" si="391"/>
        <v/>
      </c>
      <c r="BA562" s="30" t="str">
        <f>IFERROR(IF(AND(PRINCIPAL!$H$162&lt;&gt;"",OR(L562=PRINCIPAL!$I$162,L562=PRINCIPAL!$I$162+PRINCIPAL!$I$162,L562=PRINCIPAL!$I$162+PRINCIPAL!$I$162+PRINCIPAL!$I$162)),0,IF(AND(PRINCIPAL!$H$162&lt;&gt;"",L562=PRINCIPAL!$J$162),VLOOKUP($BB$555,'Banco de Dados'!$B$4:$J$50,8,FALSE)*PRINCIPAL!$H$162*(1-(PRINCIPAL!$K$162/100)),IF(AND(PRINCIPAL!$H$162&lt;&gt;"",L562=PRINCIPAL!$L$162),VLOOKUP($BB$555,'Banco de Dados'!$B$4:$J$50,8,FALSE)*PRINCIPAL!$H$162*(1-(PRINCIPAL!$M$162/100)),IF(AND(PRINCIPAL!$H$162&lt;&gt;"",L562=PRINCIPAL!$N$162),VLOOKUP($BB$555,'Banco de Dados'!$B$4:$J$50,8,FALSE)*PRINCIPAL!$H$162*(1-(PRINCIPAL!$O$162/100)),IF(PRINCIPAL!$H$162&lt;&gt;"",VLOOKUP($BB$555,'Banco de Dados'!$B$4:$J$50,8,FALSE)*PRINCIPAL!$H$162,IF(OR(L562=PRINCIPAL!$I$162,L562=PRINCIPAL!$I$162+PRINCIPAL!$I$162,L562=PRINCIPAL!$I$162+PRINCIPAL!$I$162+PRINCIPAL!$I$162),0,IF(L562=PRINCIPAL!$J$162,VLOOKUP($BB$555,'Banco de Dados'!$B$4:$J$50,6,FALSE)*(1-(PRINCIPAL!$K$162/100)),IF(L562=PRINCIPAL!$L$162,VLOOKUP($BB$555,'Banco de Dados'!$B$4:$J$50,6,FALSE)*(1-(PRINCIPAL!$M$162/100)),IF(L562=PRINCIPAL!$N$162,VLOOKUP($BB$555,'Banco de Dados'!$B$4:$J$50,6,FALSE)*(1-(PRINCIPAL!$O$162/100)),VLOOKUP($BB$555,'Banco de Dados'!$B$4:$J$50,6,FALSE)))))))))),"")</f>
        <v/>
      </c>
      <c r="BB562" s="29" t="str">
        <f>IFERROR(BA562*(IFERROR(VLOOKUP($BB$555,'Banco de Dados'!$B$4:$J$50,4,FALSE),"ERRO")),"")</f>
        <v/>
      </c>
      <c r="BC562" s="29" t="str">
        <f t="shared" si="392"/>
        <v/>
      </c>
      <c r="BD562" s="103" t="str">
        <f>IFERROR(BC562*(C562*(PRINCIPAL!$G$162/100))*0.47*(44/12),"")</f>
        <v/>
      </c>
      <c r="BE562" s="111" t="str">
        <f t="shared" si="371"/>
        <v/>
      </c>
      <c r="BF562" s="30" t="str">
        <f>IFERROR(IF(AND(PRINCIPAL!$H$163&lt;&gt;"",OR(L562=PRINCIPAL!$I$163,L562=PRINCIPAL!$I$163+PRINCIPAL!$I$163,L562=PRINCIPAL!$I$163+PRINCIPAL!$I$163+PRINCIPAL!$I$163)),0,IF(AND(PRINCIPAL!$H$163&lt;&gt;"",L562=PRINCIPAL!$J$163),VLOOKUP($BG$555,'Banco de Dados'!$B$4:$J$50,8,FALSE)*PRINCIPAL!$H$163*(1-(PRINCIPAL!$K$163/100)),IF(AND(PRINCIPAL!$H$163&lt;&gt;"",L562=PRINCIPAL!$L$163),VLOOKUP($BG$555,'Banco de Dados'!$B$4:$J$50,8,FALSE)*PRINCIPAL!$H$163*(1-(PRINCIPAL!$M$163/100)),IF(AND(PRINCIPAL!$H$163&lt;&gt;"",L562=PRINCIPAL!$N$163),VLOOKUP($BG$555,'Banco de Dados'!$B$4:$J$50,8,FALSE)*PRINCIPAL!$H$163*(1-(PRINCIPAL!$O$163/100)),IF(PRINCIPAL!$H$163&lt;&gt;"",VLOOKUP($BG$555,'Banco de Dados'!$B$4:$J$50,8,FALSE)*PRINCIPAL!$H$163,IF(OR(L562=PRINCIPAL!$I$163,L562=PRINCIPAL!$I$163+PRINCIPAL!$I$163,L562=PRINCIPAL!$I$163+PRINCIPAL!$I$163+PRINCIPAL!$I$163),0,IF(L562=PRINCIPAL!$J$163,VLOOKUP($BG$555,'Banco de Dados'!$B$4:$J$50,6,FALSE)*(1-(PRINCIPAL!$K$163/100)),IF(L562=PRINCIPAL!$L$163,VLOOKUP($BG$555,'Banco de Dados'!$B$4:$J$50,6,FALSE)*(1-(PRINCIPAL!$M$163/100)),IF(L562=PRINCIPAL!$N$163,VLOOKUP($BG$555,'Banco de Dados'!$B$4:$J$50,6,FALSE)*(1-(PRINCIPAL!$O$163/100)),VLOOKUP($BG$555,'Banco de Dados'!$B$4:$J$50,6,FALSE)))))))))),"")</f>
        <v/>
      </c>
      <c r="BG562" s="29" t="str">
        <f>IFERROR(BF562*(IFERROR(VLOOKUP($BG$555,'Banco de Dados'!$B$4:$J$50,4,FALSE),"ERRO")),"")</f>
        <v/>
      </c>
      <c r="BH562" s="29" t="str">
        <f t="shared" si="387"/>
        <v/>
      </c>
      <c r="BI562" s="103" t="str">
        <f>IFERROR(BH562*(C562*(PRINCIPAL!$G$163/100))*0.47*(44/12),"")</f>
        <v/>
      </c>
      <c r="BJ562" s="102" t="str">
        <f t="shared" si="372"/>
        <v/>
      </c>
    </row>
    <row r="563" spans="2:62" ht="12.75" customHeight="1" x14ac:dyDescent="0.3">
      <c r="B563" s="326">
        <f t="shared" si="373"/>
        <v>2026</v>
      </c>
      <c r="C563" s="340"/>
      <c r="D563" s="1"/>
      <c r="E563" s="116">
        <v>6</v>
      </c>
      <c r="F563" s="24" t="str">
        <f>IFERROR(VLOOKUP($G$555,'Banco de Dados'!$B$4:$J$50,6,FALSE),"")</f>
        <v/>
      </c>
      <c r="G563" s="25" t="str">
        <f>IFERROR(F563*(IFERROR(VLOOKUP($G$555,'Banco de Dados'!$B$4:$J$50,4,FALSE),"ERRO")),"")</f>
        <v/>
      </c>
      <c r="H563" s="25" t="str">
        <f t="shared" si="374"/>
        <v/>
      </c>
      <c r="I563" s="103" t="str">
        <f t="shared" si="375"/>
        <v/>
      </c>
      <c r="J563" s="117" t="str">
        <f t="shared" si="376"/>
        <v/>
      </c>
      <c r="K563" s="1"/>
      <c r="L563" s="91">
        <v>6</v>
      </c>
      <c r="M563" s="24" t="str">
        <f>IFERROR(IF(AND(PRINCIPAL!$H$154&lt;&gt;"",OR(L563=PRINCIPAL!$I$154,L563=PRINCIPAL!$I$154+PRINCIPAL!$I$154,L563=PRINCIPAL!$I$154+PRINCIPAL!$I$154+PRINCIPAL!$I$154)),0,IF(AND(PRINCIPAL!$H$154&lt;&gt;"",L563=PRINCIPAL!$J$154),VLOOKUP($N$555,'Banco de Dados'!$B$4:$J$50,8,FALSE)*PRINCIPAL!$H$154*(1-(PRINCIPAL!$K$154/100)),IF(AND(PRINCIPAL!$H$154&lt;&gt;"",L563=PRINCIPAL!$L$154),VLOOKUP($N$555,'Banco de Dados'!$B$4:$J$50,8,FALSE)*PRINCIPAL!$H$154*(1-(PRINCIPAL!$M$154/100)),IF(AND(PRINCIPAL!$H$154&lt;&gt;"",L563=PRINCIPAL!$N$154),VLOOKUP($N$555,'Banco de Dados'!$B$4:$J$50,8,FALSE)*PRINCIPAL!$H$154*(1-(PRINCIPAL!$O$154/100)),IF(PRINCIPAL!$H$154&lt;&gt;"",VLOOKUP($N$555,'Banco de Dados'!$B$4:$J$50,8,FALSE)*PRINCIPAL!$H$154,IF(OR(L563=PRINCIPAL!$I$154,L563=PRINCIPAL!$I$154+PRINCIPAL!$I$154,L563=PRINCIPAL!$I$154+PRINCIPAL!$I$154+PRINCIPAL!$I$154),0,IF(L563=PRINCIPAL!$J$154,VLOOKUP($N$555,'Banco de Dados'!$B$4:$J$50,6,FALSE)*(1-(PRINCIPAL!$K$154/100)),IF(L563=PRINCIPAL!$L$154,VLOOKUP($N$555,'Banco de Dados'!$B$4:$J$50,6,FALSE)*(1-(PRINCIPAL!$M$154/100)),IF(L563=PRINCIPAL!$N$154,VLOOKUP($N$555,'Banco de Dados'!$B$4:$J$50,6,FALSE)*(1-(PRINCIPAL!$O$154/100)),VLOOKUP($N$555,'Banco de Dados'!$B$4:$J$50,6,FALSE)))))))))),"")</f>
        <v/>
      </c>
      <c r="N563" s="25" t="str">
        <f>IFERROR(M563*(IFERROR(VLOOKUP($N$555,'Banco de Dados'!$B$4:$J$50,4,FALSE),"ERRO")),"")</f>
        <v/>
      </c>
      <c r="O563" s="25" t="str">
        <f t="shared" si="377"/>
        <v/>
      </c>
      <c r="P563" s="103" t="str">
        <f>IFERROR(O563*(C563*(PRINCIPAL!$G$154/100))*0.47*(44/12),"")</f>
        <v/>
      </c>
      <c r="Q563" s="107" t="str">
        <f t="shared" ref="Q563:Q573" si="393">IFERROR(Q562+P563,"")</f>
        <v/>
      </c>
      <c r="R563" s="29" t="str">
        <f>IFERROR(IF(AND(PRINCIPAL!$H$155&lt;&gt;"",OR(L563=PRINCIPAL!$I$155,L563=PRINCIPAL!$I$155+PRINCIPAL!$I$155,L563=PRINCIPAL!$I$155+PRINCIPAL!$I$155+PRINCIPAL!$I$155)),0,IF(AND(PRINCIPAL!$H$155&lt;&gt;"",L563=PRINCIPAL!$J$155),VLOOKUP($S$555,'Banco de Dados'!$B$4:$J$50,8,FALSE)*PRINCIPAL!$H$155*(1-(PRINCIPAL!$K$155/100)),IF(AND(PRINCIPAL!$H$155&lt;&gt;"",L563=PRINCIPAL!$L$155),VLOOKUP($S$555,'Banco de Dados'!$B$4:$J$50,8,FALSE)*PRINCIPAL!$H$155*(1-(PRINCIPAL!$M$155/100)),IF(AND(PRINCIPAL!$H$155&lt;&gt;"",L563=PRINCIPAL!$N$155),VLOOKUP($S$555,'Banco de Dados'!$B$4:$J$50,8,FALSE)*PRINCIPAL!$H$155*(1-(PRINCIPAL!$O$155/100)),IF(PRINCIPAL!$H$155&lt;&gt;"",VLOOKUP($S$555,'Banco de Dados'!$B$4:$J$50,8,FALSE)*PRINCIPAL!$H$155,IF(OR(L563=PRINCIPAL!$I$155,L563=PRINCIPAL!$I$155+PRINCIPAL!$I$155,L563=PRINCIPAL!$I$155+PRINCIPAL!$I$155+PRINCIPAL!$I$155),0,IF(L563=PRINCIPAL!$J$155,VLOOKUP($S$555,'Banco de Dados'!$B$4:$J$50,6,FALSE)*(1-(PRINCIPAL!$K$155/100)),IF(L563=PRINCIPAL!$L$155,VLOOKUP($S$555,'Banco de Dados'!$B$4:$J$50,6,FALSE)*(1-(PRINCIPAL!$M$155/100)),IF(L563=PRINCIPAL!$N$155,VLOOKUP($S$555,'Banco de Dados'!$B$4:$J$50,6,FALSE)*(1-(PRINCIPAL!$O$155/100)),VLOOKUP($S$555,'Banco de Dados'!$B$4:$J$50,6,FALSE)))))))))),"")</f>
        <v/>
      </c>
      <c r="S563" s="29" t="str">
        <f>IFERROR(R563*(IFERROR(VLOOKUP($S$555,'Banco de Dados'!$B$4:$J$50,4,FALSE),"ERRO")),"")</f>
        <v/>
      </c>
      <c r="T563" s="29" t="str">
        <f t="shared" si="378"/>
        <v/>
      </c>
      <c r="U563" s="103" t="str">
        <f>IFERROR(T563*(C563*(PRINCIPAL!$G$155/100))*0.47*(44/12),"")</f>
        <v/>
      </c>
      <c r="V563" s="103" t="str">
        <f t="shared" si="370"/>
        <v/>
      </c>
      <c r="W563" s="30" t="str">
        <f>IFERROR(IF(AND(PRINCIPAL!$H$156&lt;&gt;"",OR(L563=PRINCIPAL!$I$156,L563=PRINCIPAL!$I$156+PRINCIPAL!$I$156,L563=PRINCIPAL!$I$156+PRINCIPAL!$I$156+PRINCIPAL!$I$156)),0,IF(AND(PRINCIPAL!$H$156&lt;&gt;"",L563=PRINCIPAL!$J$156),VLOOKUP($X$555,'Banco de Dados'!$B$4:$J$50,8,FALSE)*PRINCIPAL!$H$156*(1-(PRINCIPAL!$K$156/100)),IF(AND(PRINCIPAL!$H$156&lt;&gt;"",L563=PRINCIPAL!$L$156),VLOOKUP($X$555,'Banco de Dados'!$B$4:$J$50,8,FALSE)*PRINCIPAL!$H$156*(1-(PRINCIPAL!$M$156/100)),IF(AND(PRINCIPAL!$H$156&lt;&gt;"",L563=PRINCIPAL!$N$156),VLOOKUP($X$555,'Banco de Dados'!$B$4:$J$50,8,FALSE)*PRINCIPAL!$H$156*(1-(PRINCIPAL!$O$156/100)),IF(PRINCIPAL!$H$156&lt;&gt;"",VLOOKUP($X$555,'Banco de Dados'!$B$4:$J$50,8,FALSE)*PRINCIPAL!$H$156,IF(OR(L563=PRINCIPAL!$I$156,L563=PRINCIPAL!$I$156+PRINCIPAL!$I$156,L563=PRINCIPAL!$I$156+PRINCIPAL!$I$156+PRINCIPAL!$I$156),0,IF(L563=PRINCIPAL!$J$156,VLOOKUP($X$555,'Banco de Dados'!$B$4:$J$50,6,FALSE)*(1-(PRINCIPAL!$K$156/100)),IF(L563=PRINCIPAL!$L$156,VLOOKUP($X$555,'Banco de Dados'!$B$4:$J$50,6,FALSE)*(1-(PRINCIPAL!$M$156/100)),IF(L563=PRINCIPAL!$N$156,VLOOKUP($X$555,'Banco de Dados'!$B$4:$J$50,6,FALSE)*(1-(PRINCIPAL!$O$156/100)),VLOOKUP($X$555,'Banco de Dados'!$B$4:$J$50,6,FALSE)))))))))),"")</f>
        <v/>
      </c>
      <c r="X563" s="29" t="str">
        <f>IFERROR(W563*(IFERROR(VLOOKUP($X$555,'Banco de Dados'!$B$4:$J$50,4,FALSE),"ERRO")),"")</f>
        <v/>
      </c>
      <c r="Y563" s="29" t="str">
        <f t="shared" si="388"/>
        <v/>
      </c>
      <c r="Z563" s="103" t="str">
        <f>IFERROR(Y563*(C563*(PRINCIPAL!$G$156/100))*0.47*(44/12),"")</f>
        <v/>
      </c>
      <c r="AA563" s="111" t="str">
        <f t="shared" si="389"/>
        <v/>
      </c>
      <c r="AB563" s="30" t="str">
        <f>IFERROR(IF(AND(PRINCIPAL!$H$157&lt;&gt;"",OR(L563=PRINCIPAL!$I$157,L563=PRINCIPAL!$I$157+PRINCIPAL!$I$157,L563=PRINCIPAL!$I$157+PRINCIPAL!$I$157+PRINCIPAL!$I$157)),0,IF(AND(PRINCIPAL!$H$157&lt;&gt;"",L563=PRINCIPAL!$J$157),VLOOKUP($AC$555,'Banco de Dados'!$B$4:$J$50,8,FALSE)*PRINCIPAL!$H$157*(1-(PRINCIPAL!$K$157/100)),IF(AND(PRINCIPAL!$H$157&lt;&gt;"",L563=PRINCIPAL!$L$157),VLOOKUP($AC$555,'Banco de Dados'!$B$4:$J$50,8,FALSE)*PRINCIPAL!$H$157*(1-(PRINCIPAL!$M$157/100)),IF(AND(PRINCIPAL!$H$157&lt;&gt;"",L563=PRINCIPAL!$N$157),VLOOKUP($AC$555,'Banco de Dados'!$B$4:$J$50,8,FALSE)*PRINCIPAL!$H$157*(1-(PRINCIPAL!$O$157/100)),IF(PRINCIPAL!$H$157&lt;&gt;"",VLOOKUP($AC$555,'Banco de Dados'!$B$4:$J$50,8,FALSE)*PRINCIPAL!$H$157,IF(OR(L563=PRINCIPAL!$I$157,L563=PRINCIPAL!$I$157+PRINCIPAL!$I$157,L563=PRINCIPAL!$I$157+PRINCIPAL!$I$157+PRINCIPAL!$I$157),0,IF(L563=PRINCIPAL!$J$157,VLOOKUP($AC$555,'Banco de Dados'!$B$4:$J$50,6,FALSE)*(1-(PRINCIPAL!$K$157/100)),IF(L563=PRINCIPAL!$L$157,VLOOKUP($AC$555,'Banco de Dados'!$B$4:$J$50,6,FALSE)*(1-(PRINCIPAL!$M$157/100)),IF(L563=PRINCIPAL!$N$157,VLOOKUP($AC$555,'Banco de Dados'!$B$4:$J$50,6,FALSE)*(1-(PRINCIPAL!$O$157/100)),VLOOKUP($AC$555,'Banco de Dados'!$B$4:$J$50,6,FALSE)))))))))),"")</f>
        <v/>
      </c>
      <c r="AC563" s="29" t="str">
        <f>IFERROR(AB563*(IFERROR(VLOOKUP($AC$555,'Banco de Dados'!$B$4:$J$50,4,FALSE),"ERRO")),"")</f>
        <v/>
      </c>
      <c r="AD563" s="29" t="str">
        <f t="shared" si="379"/>
        <v/>
      </c>
      <c r="AE563" s="103" t="str">
        <f>IFERROR(AD563*(C563*(PRINCIPAL!$G$157/100))*0.47*(44/12),"")</f>
        <v/>
      </c>
      <c r="AF563" s="111" t="str">
        <f t="shared" si="380"/>
        <v/>
      </c>
      <c r="AG563" s="30" t="str">
        <f>IFERROR(IF(AND(PRINCIPAL!$H$158&lt;&gt;"",OR(L563=PRINCIPAL!$I$158,L563=PRINCIPAL!$I$158+PRINCIPAL!$I$158,L563=PRINCIPAL!$I$158+PRINCIPAL!$I$158+PRINCIPAL!$I$158)),0,IF(AND(PRINCIPAL!$H$158&lt;&gt;"",L563=PRINCIPAL!$J$158),VLOOKUP($AH$555,'Banco de Dados'!$B$4:$J$50,8,FALSE)*PRINCIPAL!$H$158*(1-(PRINCIPAL!$K$158/100)),IF(AND(PRINCIPAL!$H$158&lt;&gt;"",L563=PRINCIPAL!$L$158),VLOOKUP($AH$555,'Banco de Dados'!$B$4:$J$50,8,FALSE)*PRINCIPAL!$H$158*(1-(PRINCIPAL!$M$158/100)),IF(AND(PRINCIPAL!$H$158&lt;&gt;"",L563=PRINCIPAL!$N$158),VLOOKUP($AH$555,'Banco de Dados'!$B$4:$J$50,8,FALSE)*PRINCIPAL!$H$158*(1-(PRINCIPAL!$O$158/100)),IF(PRINCIPAL!$H$158&lt;&gt;"",VLOOKUP($AH$555,'Banco de Dados'!$B$4:$J$50,8,FALSE)*PRINCIPAL!$H$158,IF(OR(L563=PRINCIPAL!$I$158,L563=PRINCIPAL!$I$158+PRINCIPAL!$I$158,L563=PRINCIPAL!$I$158+PRINCIPAL!$I$158+PRINCIPAL!$I$158),0,IF(L563=PRINCIPAL!$J$158,VLOOKUP($AH$555,'Banco de Dados'!$B$4:$J$50,6,FALSE)*(1-(PRINCIPAL!$K$158/100)),IF(L563=PRINCIPAL!$L$158,VLOOKUP($AH$555,'Banco de Dados'!$B$4:$J$50,6,FALSE)*(1-(PRINCIPAL!$M$158/100)),IF(L563=PRINCIPAL!$N$158,VLOOKUP($AH$555,'Banco de Dados'!$B$4:$J$50,6,FALSE)*(1-(PRINCIPAL!$O$158/100)),VLOOKUP($AH$555,'Banco de Dados'!$B$4:$J$50,6,FALSE)))))))))),"")</f>
        <v/>
      </c>
      <c r="AH563" s="29" t="str">
        <f>IFERROR(AG563*(IFERROR(VLOOKUP($AH$555,'Banco de Dados'!$B$4:$J$50,4,FALSE),"ERRO")),"")</f>
        <v/>
      </c>
      <c r="AI563" s="29" t="str">
        <f t="shared" si="381"/>
        <v/>
      </c>
      <c r="AJ563" s="103" t="str">
        <f>IFERROR(AI563*(C563*(PRINCIPAL!$G$158/100))*0.47*(44/12),"")</f>
        <v/>
      </c>
      <c r="AK563" s="111" t="str">
        <f t="shared" si="390"/>
        <v/>
      </c>
      <c r="AL563" s="30" t="str">
        <f>IFERROR(IF(AND(PRINCIPAL!$H$159&lt;&gt;"",OR(L563=PRINCIPAL!$I$159,L563=PRINCIPAL!$I$159+PRINCIPAL!$I$159,L563=PRINCIPAL!$I$159+PRINCIPAL!$I$159+PRINCIPAL!$I$159)),0,IF(AND(PRINCIPAL!$H$159&lt;&gt;"",L563=PRINCIPAL!$J$159),VLOOKUP($AM$555,'Banco de Dados'!$B$4:$J$50,8,FALSE)*PRINCIPAL!$H$159*(1-(PRINCIPAL!$K$159/100)),IF(AND(PRINCIPAL!$H$159&lt;&gt;"",L563=PRINCIPAL!$L$159),VLOOKUP($AM$555,'Banco de Dados'!$B$4:$J$50,8,FALSE)*PRINCIPAL!$H$159*(1-(PRINCIPAL!$M$159/100)),IF(AND(PRINCIPAL!$H$159&lt;&gt;"",L563=PRINCIPAL!$N$159),VLOOKUP($AM$555,'Banco de Dados'!$B$4:$J$50,8,FALSE)*PRINCIPAL!$H$159*(1-(PRINCIPAL!$O$159/100)),IF(PRINCIPAL!$H$159&lt;&gt;"",VLOOKUP($AM$555,'Banco de Dados'!$B$4:$J$50,8,FALSE)*PRINCIPAL!$H$159,IF(OR(L563=PRINCIPAL!$I$159,L563=PRINCIPAL!$I$159+PRINCIPAL!$I$159,L563=PRINCIPAL!$I$159+PRINCIPAL!$I$159+PRINCIPAL!$I$159),0,IF(L563=PRINCIPAL!$J$159,VLOOKUP($AM$555,'Banco de Dados'!$B$4:$J$50,6,FALSE)*(1-(PRINCIPAL!$K$159/100)),IF(L563=PRINCIPAL!$L$159,VLOOKUP($AM$555,'Banco de Dados'!$B$4:$J$50,6,FALSE)*(1-(PRINCIPAL!$M$159/100)),IF(L563=PRINCIPAL!$N$159,VLOOKUP($AM$555,'Banco de Dados'!$B$4:$J$50,6,FALSE)*(1-(PRINCIPAL!$O$159/100)),VLOOKUP($AM$555,'Banco de Dados'!$B$4:$J$50,6,FALSE)))))))))),"")</f>
        <v/>
      </c>
      <c r="AM563" s="29" t="str">
        <f>IFERROR(AL563*(IFERROR(VLOOKUP($AM$555,'Banco de Dados'!$B$4:$J$50,4,FALSE),"ERRO")),"")</f>
        <v/>
      </c>
      <c r="AN563" s="29" t="str">
        <f t="shared" si="382"/>
        <v/>
      </c>
      <c r="AO563" s="103" t="str">
        <f>IFERROR(AN563*(C563*(PRINCIPAL!$G$159/100))*0.47*(44/12),"")</f>
        <v/>
      </c>
      <c r="AP563" s="111" t="str">
        <f t="shared" si="383"/>
        <v/>
      </c>
      <c r="AQ563" s="30" t="str">
        <f>IFERROR(IF(AND(PRINCIPAL!$H$160&lt;&gt;"",OR(L563=PRINCIPAL!$I$160,L563=PRINCIPAL!$I$160+PRINCIPAL!$I$160,L563=PRINCIPAL!$I$160+PRINCIPAL!$I$160+PRINCIPAL!$I$160)),0,IF(AND(PRINCIPAL!$H$160&lt;&gt;"",L563=PRINCIPAL!$J$160),VLOOKUP($AR$555,'Banco de Dados'!$B$4:$J$50,8,FALSE)*PRINCIPAL!$H$160*(1-(PRINCIPAL!$K$160/100)),IF(AND(PRINCIPAL!$H$160&lt;&gt;"",L563=PRINCIPAL!$L$160),VLOOKUP($AR$555,'Banco de Dados'!$B$4:$J$50,8,FALSE)*PRINCIPAL!$H$160*(1-(PRINCIPAL!$M$160/100)),IF(AND(PRINCIPAL!$H$160&lt;&gt;"",L563=PRINCIPAL!$N$160),VLOOKUP($AR$555,'Banco de Dados'!$B$4:$J$50,8,FALSE)*PRINCIPAL!$H$160*(1-(PRINCIPAL!$O$160/100)),IF(PRINCIPAL!$H$160&lt;&gt;"",VLOOKUP($AR$555,'Banco de Dados'!$B$4:$J$50,8,FALSE)*PRINCIPAL!$H$160,IF(OR(L563=PRINCIPAL!$I$160,L563=PRINCIPAL!$I$160+PRINCIPAL!$I$160,L563=PRINCIPAL!$I$160+PRINCIPAL!$I$160+PRINCIPAL!$I$160),0,IF(L563=PRINCIPAL!$J$160,VLOOKUP($AR$555,'Banco de Dados'!$B$4:$J$50,6,FALSE)*(1-(PRINCIPAL!$K$160/100)),IF(L563=PRINCIPAL!$L$160,VLOOKUP($AR$555,'Banco de Dados'!$B$4:$J$50,6,FALSE)*(1-(PRINCIPAL!$M$160/100)),IF(L563=PRINCIPAL!$N$160,VLOOKUP($AR$555,'Banco de Dados'!$B$4:$J$50,6,FALSE)*(1-(PRINCIPAL!$O$160/100)),VLOOKUP($AR$555,'Banco de Dados'!$B$4:$J$50,6,FALSE)))))))))),"")</f>
        <v/>
      </c>
      <c r="AR563" s="29" t="str">
        <f>IFERROR(AQ563*(IFERROR(VLOOKUP($AR$555,'Banco de Dados'!$B$4:$J$50,4,FALSE),"ERRO")),"")</f>
        <v/>
      </c>
      <c r="AS563" s="29" t="str">
        <f t="shared" si="384"/>
        <v/>
      </c>
      <c r="AT563" s="103" t="str">
        <f>IFERROR(AS563*(C563*(PRINCIPAL!$G$160/100))*0.47*(44/12),"")</f>
        <v/>
      </c>
      <c r="AU563" s="111" t="str">
        <f t="shared" si="385"/>
        <v/>
      </c>
      <c r="AV563" s="30" t="str">
        <f>IFERROR(IF(AND(PRINCIPAL!$H$161&lt;&gt;"",OR(L563=PRINCIPAL!$I$161,L563=PRINCIPAL!$I$161+PRINCIPAL!$I$161,L563=PRINCIPAL!$I$161+PRINCIPAL!$I$161+PRINCIPAL!$I$161)),0,IF(AND(PRINCIPAL!$H$161&lt;&gt;"",L563=PRINCIPAL!$J$161),VLOOKUP($AW$555,'Banco de Dados'!$B$4:$J$50,8,FALSE)*PRINCIPAL!$H$161*(1-(PRINCIPAL!$K$161/100)),IF(AND(PRINCIPAL!$H$161&lt;&gt;"",L563=PRINCIPAL!$L$161),VLOOKUP($AW$555,'Banco de Dados'!$B$4:$J$50,8,FALSE)*PRINCIPAL!$H$161*(1-(PRINCIPAL!$M$161/100)),IF(AND(PRINCIPAL!$H$161&lt;&gt;"",L563=PRINCIPAL!$N$161),VLOOKUP($AW$555,'Banco de Dados'!$B$4:$J$50,8,FALSE)*PRINCIPAL!$H$161*(1-(PRINCIPAL!$O$161/100)),IF(PRINCIPAL!$H$161&lt;&gt;"",VLOOKUP($AW$555,'Banco de Dados'!$B$4:$J$50,8,FALSE)*PRINCIPAL!$H$161,IF(OR(L563=PRINCIPAL!$I$161,L563=PRINCIPAL!$I$161+PRINCIPAL!$I$161,L563=PRINCIPAL!$I$161+PRINCIPAL!$I$161+PRINCIPAL!$I$161),0,IF(L563=PRINCIPAL!$J$161,VLOOKUP($AW$555,'Banco de Dados'!$B$4:$J$50,6,FALSE)*(1-(PRINCIPAL!$K$161/100)),IF(L563=PRINCIPAL!$L$161,VLOOKUP($AW$555,'Banco de Dados'!$B$4:$J$50,6,FALSE)*(1-(PRINCIPAL!$M$161/100)),IF(L563=PRINCIPAL!$N$161,VLOOKUP($AW$555,'Banco de Dados'!$B$4:$J$50,6,FALSE)*(1-(PRINCIPAL!$O$161/100)),VLOOKUP($AW$555,'Banco de Dados'!$B$4:$J$50,6,FALSE)))))))))),"")</f>
        <v/>
      </c>
      <c r="AW563" s="29" t="str">
        <f>IFERROR(AV563*(IFERROR(VLOOKUP($AW$555,'Banco de Dados'!$B$4:$J$50,4,FALSE),"ERRO")),"")</f>
        <v/>
      </c>
      <c r="AX563" s="29" t="str">
        <f t="shared" si="386"/>
        <v/>
      </c>
      <c r="AY563" s="103" t="str">
        <f>IFERROR(AX563*(C563*(PRINCIPAL!$G$161/100))*0.47*(44/12),"")</f>
        <v/>
      </c>
      <c r="AZ563" s="111" t="str">
        <f t="shared" si="391"/>
        <v/>
      </c>
      <c r="BA563" s="30" t="str">
        <f>IFERROR(IF(AND(PRINCIPAL!$H$162&lt;&gt;"",OR(L563=PRINCIPAL!$I$162,L563=PRINCIPAL!$I$162+PRINCIPAL!$I$162,L563=PRINCIPAL!$I$162+PRINCIPAL!$I$162+PRINCIPAL!$I$162)),0,IF(AND(PRINCIPAL!$H$162&lt;&gt;"",L563=PRINCIPAL!$J$162),VLOOKUP($BB$555,'Banco de Dados'!$B$4:$J$50,8,FALSE)*PRINCIPAL!$H$162*(1-(PRINCIPAL!$K$162/100)),IF(AND(PRINCIPAL!$H$162&lt;&gt;"",L563=PRINCIPAL!$L$162),VLOOKUP($BB$555,'Banco de Dados'!$B$4:$J$50,8,FALSE)*PRINCIPAL!$H$162*(1-(PRINCIPAL!$M$162/100)),IF(AND(PRINCIPAL!$H$162&lt;&gt;"",L563=PRINCIPAL!$N$162),VLOOKUP($BB$555,'Banco de Dados'!$B$4:$J$50,8,FALSE)*PRINCIPAL!$H$162*(1-(PRINCIPAL!$O$162/100)),IF(PRINCIPAL!$H$162&lt;&gt;"",VLOOKUP($BB$555,'Banco de Dados'!$B$4:$J$50,8,FALSE)*PRINCIPAL!$H$162,IF(OR(L563=PRINCIPAL!$I$162,L563=PRINCIPAL!$I$162+PRINCIPAL!$I$162,L563=PRINCIPAL!$I$162+PRINCIPAL!$I$162+PRINCIPAL!$I$162),0,IF(L563=PRINCIPAL!$J$162,VLOOKUP($BB$555,'Banco de Dados'!$B$4:$J$50,6,FALSE)*(1-(PRINCIPAL!$K$162/100)),IF(L563=PRINCIPAL!$L$162,VLOOKUP($BB$555,'Banco de Dados'!$B$4:$J$50,6,FALSE)*(1-(PRINCIPAL!$M$162/100)),IF(L563=PRINCIPAL!$N$162,VLOOKUP($BB$555,'Banco de Dados'!$B$4:$J$50,6,FALSE)*(1-(PRINCIPAL!$O$162/100)),VLOOKUP($BB$555,'Banco de Dados'!$B$4:$J$50,6,FALSE)))))))))),"")</f>
        <v/>
      </c>
      <c r="BB563" s="29" t="str">
        <f>IFERROR(BA563*(IFERROR(VLOOKUP($BB$555,'Banco de Dados'!$B$4:$J$50,4,FALSE),"ERRO")),"")</f>
        <v/>
      </c>
      <c r="BC563" s="29" t="str">
        <f t="shared" si="392"/>
        <v/>
      </c>
      <c r="BD563" s="103" t="str">
        <f>IFERROR(BC563*(C563*(PRINCIPAL!$G$162/100))*0.47*(44/12),"")</f>
        <v/>
      </c>
      <c r="BE563" s="111" t="str">
        <f t="shared" si="371"/>
        <v/>
      </c>
      <c r="BF563" s="30" t="str">
        <f>IFERROR(IF(AND(PRINCIPAL!$H$163&lt;&gt;"",OR(L563=PRINCIPAL!$I$163,L563=PRINCIPAL!$I$163+PRINCIPAL!$I$163,L563=PRINCIPAL!$I$163+PRINCIPAL!$I$163+PRINCIPAL!$I$163)),0,IF(AND(PRINCIPAL!$H$163&lt;&gt;"",L563=PRINCIPAL!$J$163),VLOOKUP($BG$555,'Banco de Dados'!$B$4:$J$50,8,FALSE)*PRINCIPAL!$H$163*(1-(PRINCIPAL!$K$163/100)),IF(AND(PRINCIPAL!$H$163&lt;&gt;"",L563=PRINCIPAL!$L$163),VLOOKUP($BG$555,'Banco de Dados'!$B$4:$J$50,8,FALSE)*PRINCIPAL!$H$163*(1-(PRINCIPAL!$M$163/100)),IF(AND(PRINCIPAL!$H$163&lt;&gt;"",L563=PRINCIPAL!$N$163),VLOOKUP($BG$555,'Banco de Dados'!$B$4:$J$50,8,FALSE)*PRINCIPAL!$H$163*(1-(PRINCIPAL!$O$163/100)),IF(PRINCIPAL!$H$163&lt;&gt;"",VLOOKUP($BG$555,'Banco de Dados'!$B$4:$J$50,8,FALSE)*PRINCIPAL!$H$163,IF(OR(L563=PRINCIPAL!$I$163,L563=PRINCIPAL!$I$163+PRINCIPAL!$I$163,L563=PRINCIPAL!$I$163+PRINCIPAL!$I$163+PRINCIPAL!$I$163),0,IF(L563=PRINCIPAL!$J$163,VLOOKUP($BG$555,'Banco de Dados'!$B$4:$J$50,6,FALSE)*(1-(PRINCIPAL!$K$163/100)),IF(L563=PRINCIPAL!$L$163,VLOOKUP($BG$555,'Banco de Dados'!$B$4:$J$50,6,FALSE)*(1-(PRINCIPAL!$M$163/100)),IF(L563=PRINCIPAL!$N$163,VLOOKUP($BG$555,'Banco de Dados'!$B$4:$J$50,6,FALSE)*(1-(PRINCIPAL!$O$163/100)),VLOOKUP($BG$555,'Banco de Dados'!$B$4:$J$50,6,FALSE)))))))))),"")</f>
        <v/>
      </c>
      <c r="BG563" s="29" t="str">
        <f>IFERROR(BF563*(IFERROR(VLOOKUP($BG$555,'Banco de Dados'!$B$4:$J$50,4,FALSE),"ERRO")),"")</f>
        <v/>
      </c>
      <c r="BH563" s="29" t="str">
        <f t="shared" si="387"/>
        <v/>
      </c>
      <c r="BI563" s="103" t="str">
        <f>IFERROR(BH563*(C563*(PRINCIPAL!$G$163/100))*0.47*(44/12),"")</f>
        <v/>
      </c>
      <c r="BJ563" s="102" t="str">
        <f t="shared" si="372"/>
        <v/>
      </c>
    </row>
    <row r="564" spans="2:62" ht="12.75" customHeight="1" x14ac:dyDescent="0.3">
      <c r="B564" s="326">
        <f t="shared" si="373"/>
        <v>2027</v>
      </c>
      <c r="C564" s="340"/>
      <c r="D564" s="1"/>
      <c r="E564" s="116">
        <v>7</v>
      </c>
      <c r="F564" s="24" t="str">
        <f>IFERROR(VLOOKUP($G$555,'Banco de Dados'!$B$4:$J$50,6,FALSE),"")</f>
        <v/>
      </c>
      <c r="G564" s="25" t="str">
        <f>IFERROR(F564*(IFERROR(VLOOKUP($G$555,'Banco de Dados'!$B$4:$J$50,4,FALSE),"ERRO")),"")</f>
        <v/>
      </c>
      <c r="H564" s="25" t="str">
        <f t="shared" si="374"/>
        <v/>
      </c>
      <c r="I564" s="103" t="str">
        <f t="shared" si="375"/>
        <v/>
      </c>
      <c r="J564" s="117" t="str">
        <f t="shared" si="376"/>
        <v/>
      </c>
      <c r="K564" s="1"/>
      <c r="L564" s="91">
        <v>7</v>
      </c>
      <c r="M564" s="24" t="str">
        <f>IFERROR(IF(AND(PRINCIPAL!$H$154&lt;&gt;"",OR(L564=PRINCIPAL!$I$154,L564=PRINCIPAL!$I$154+PRINCIPAL!$I$154,L564=PRINCIPAL!$I$154+PRINCIPAL!$I$154+PRINCIPAL!$I$154)),0,IF(AND(PRINCIPAL!$H$154&lt;&gt;"",L564=PRINCIPAL!$J$154),VLOOKUP($N$555,'Banco de Dados'!$B$4:$J$50,8,FALSE)*PRINCIPAL!$H$154*(1-(PRINCIPAL!$K$154/100)),IF(AND(PRINCIPAL!$H$154&lt;&gt;"",L564=PRINCIPAL!$L$154),VLOOKUP($N$555,'Banco de Dados'!$B$4:$J$50,8,FALSE)*PRINCIPAL!$H$154*(1-(PRINCIPAL!$M$154/100)),IF(AND(PRINCIPAL!$H$154&lt;&gt;"",L564=PRINCIPAL!$N$154),VLOOKUP($N$555,'Banco de Dados'!$B$4:$J$50,8,FALSE)*PRINCIPAL!$H$154*(1-(PRINCIPAL!$O$154/100)),IF(PRINCIPAL!$H$154&lt;&gt;"",VLOOKUP($N$555,'Banco de Dados'!$B$4:$J$50,8,FALSE)*PRINCIPAL!$H$154,IF(OR(L564=PRINCIPAL!$I$154,L564=PRINCIPAL!$I$154+PRINCIPAL!$I$154,L564=PRINCIPAL!$I$154+PRINCIPAL!$I$154+PRINCIPAL!$I$154),0,IF(L564=PRINCIPAL!$J$154,VLOOKUP($N$555,'Banco de Dados'!$B$4:$J$50,6,FALSE)*(1-(PRINCIPAL!$K$154/100)),IF(L564=PRINCIPAL!$L$154,VLOOKUP($N$555,'Banco de Dados'!$B$4:$J$50,6,FALSE)*(1-(PRINCIPAL!$M$154/100)),IF(L564=PRINCIPAL!$N$154,VLOOKUP($N$555,'Banco de Dados'!$B$4:$J$50,6,FALSE)*(1-(PRINCIPAL!$O$154/100)),VLOOKUP($N$555,'Banco de Dados'!$B$4:$J$50,6,FALSE)))))))))),"")</f>
        <v/>
      </c>
      <c r="N564" s="25" t="str">
        <f>IFERROR(M564*(IFERROR(VLOOKUP($N$555,'Banco de Dados'!$B$4:$J$50,4,FALSE),"ERRO")),"")</f>
        <v/>
      </c>
      <c r="O564" s="25" t="str">
        <f t="shared" si="377"/>
        <v/>
      </c>
      <c r="P564" s="103" t="str">
        <f>IFERROR(O564*(C564*(PRINCIPAL!$G$154/100))*0.47*(44/12),"")</f>
        <v/>
      </c>
      <c r="Q564" s="107" t="str">
        <f t="shared" si="393"/>
        <v/>
      </c>
      <c r="R564" s="29" t="str">
        <f>IFERROR(IF(AND(PRINCIPAL!$H$155&lt;&gt;"",OR(L564=PRINCIPAL!$I$155,L564=PRINCIPAL!$I$155+PRINCIPAL!$I$155,L564=PRINCIPAL!$I$155+PRINCIPAL!$I$155+PRINCIPAL!$I$155)),0,IF(AND(PRINCIPAL!$H$155&lt;&gt;"",L564=PRINCIPAL!$J$155),VLOOKUP($S$555,'Banco de Dados'!$B$4:$J$50,8,FALSE)*PRINCIPAL!$H$155*(1-(PRINCIPAL!$K$155/100)),IF(AND(PRINCIPAL!$H$155&lt;&gt;"",L564=PRINCIPAL!$L$155),VLOOKUP($S$555,'Banco de Dados'!$B$4:$J$50,8,FALSE)*PRINCIPAL!$H$155*(1-(PRINCIPAL!$M$155/100)),IF(AND(PRINCIPAL!$H$155&lt;&gt;"",L564=PRINCIPAL!$N$155),VLOOKUP($S$555,'Banco de Dados'!$B$4:$J$50,8,FALSE)*PRINCIPAL!$H$155*(1-(PRINCIPAL!$O$155/100)),IF(PRINCIPAL!$H$155&lt;&gt;"",VLOOKUP($S$555,'Banco de Dados'!$B$4:$J$50,8,FALSE)*PRINCIPAL!$H$155,IF(OR(L564=PRINCIPAL!$I$155,L564=PRINCIPAL!$I$155+PRINCIPAL!$I$155,L564=PRINCIPAL!$I$155+PRINCIPAL!$I$155+PRINCIPAL!$I$155),0,IF(L564=PRINCIPAL!$J$155,VLOOKUP($S$555,'Banco de Dados'!$B$4:$J$50,6,FALSE)*(1-(PRINCIPAL!$K$155/100)),IF(L564=PRINCIPAL!$L$155,VLOOKUP($S$555,'Banco de Dados'!$B$4:$J$50,6,FALSE)*(1-(PRINCIPAL!$M$155/100)),IF(L564=PRINCIPAL!$N$155,VLOOKUP($S$555,'Banco de Dados'!$B$4:$J$50,6,FALSE)*(1-(PRINCIPAL!$O$155/100)),VLOOKUP($S$555,'Banco de Dados'!$B$4:$J$50,6,FALSE)))))))))),"")</f>
        <v/>
      </c>
      <c r="S564" s="29" t="str">
        <f>IFERROR(R564*(IFERROR(VLOOKUP($S$555,'Banco de Dados'!$B$4:$J$50,4,FALSE),"ERRO")),"")</f>
        <v/>
      </c>
      <c r="T564" s="29" t="str">
        <f t="shared" si="378"/>
        <v/>
      </c>
      <c r="U564" s="103" t="str">
        <f>IFERROR(T564*(C564*(PRINCIPAL!$G$155/100))*0.47*(44/12),"")</f>
        <v/>
      </c>
      <c r="V564" s="103" t="str">
        <f t="shared" si="370"/>
        <v/>
      </c>
      <c r="W564" s="30" t="str">
        <f>IFERROR(IF(AND(PRINCIPAL!$H$156&lt;&gt;"",OR(L564=PRINCIPAL!$I$156,L564=PRINCIPAL!$I$156+PRINCIPAL!$I$156,L564=PRINCIPAL!$I$156+PRINCIPAL!$I$156+PRINCIPAL!$I$156)),0,IF(AND(PRINCIPAL!$H$156&lt;&gt;"",L564=PRINCIPAL!$J$156),VLOOKUP($X$555,'Banco de Dados'!$B$4:$J$50,8,FALSE)*PRINCIPAL!$H$156*(1-(PRINCIPAL!$K$156/100)),IF(AND(PRINCIPAL!$H$156&lt;&gt;"",L564=PRINCIPAL!$L$156),VLOOKUP($X$555,'Banco de Dados'!$B$4:$J$50,8,FALSE)*PRINCIPAL!$H$156*(1-(PRINCIPAL!$M$156/100)),IF(AND(PRINCIPAL!$H$156&lt;&gt;"",L564=PRINCIPAL!$N$156),VLOOKUP($X$555,'Banco de Dados'!$B$4:$J$50,8,FALSE)*PRINCIPAL!$H$156*(1-(PRINCIPAL!$O$156/100)),IF(PRINCIPAL!$H$156&lt;&gt;"",VLOOKUP($X$555,'Banco de Dados'!$B$4:$J$50,8,FALSE)*PRINCIPAL!$H$156,IF(OR(L564=PRINCIPAL!$I$156,L564=PRINCIPAL!$I$156+PRINCIPAL!$I$156,L564=PRINCIPAL!$I$156+PRINCIPAL!$I$156+PRINCIPAL!$I$156),0,IF(L564=PRINCIPAL!$J$156,VLOOKUP($X$555,'Banco de Dados'!$B$4:$J$50,6,FALSE)*(1-(PRINCIPAL!$K$156/100)),IF(L564=PRINCIPAL!$L$156,VLOOKUP($X$555,'Banco de Dados'!$B$4:$J$50,6,FALSE)*(1-(PRINCIPAL!$M$156/100)),IF(L564=PRINCIPAL!$N$156,VLOOKUP($X$555,'Banco de Dados'!$B$4:$J$50,6,FALSE)*(1-(PRINCIPAL!$O$156/100)),VLOOKUP($X$555,'Banco de Dados'!$B$4:$J$50,6,FALSE)))))))))),"")</f>
        <v/>
      </c>
      <c r="X564" s="29" t="str">
        <f>IFERROR(W564*(IFERROR(VLOOKUP($X$555,'Banco de Dados'!$B$4:$J$50,4,FALSE),"ERRO")),"")</f>
        <v/>
      </c>
      <c r="Y564" s="29" t="str">
        <f t="shared" si="388"/>
        <v/>
      </c>
      <c r="Z564" s="103" t="str">
        <f>IFERROR(Y564*(C564*(PRINCIPAL!$G$156/100))*0.47*(44/12),"")</f>
        <v/>
      </c>
      <c r="AA564" s="111" t="str">
        <f t="shared" si="389"/>
        <v/>
      </c>
      <c r="AB564" s="30" t="str">
        <f>IFERROR(IF(AND(PRINCIPAL!$H$157&lt;&gt;"",OR(L564=PRINCIPAL!$I$157,L564=PRINCIPAL!$I$157+PRINCIPAL!$I$157,L564=PRINCIPAL!$I$157+PRINCIPAL!$I$157+PRINCIPAL!$I$157)),0,IF(AND(PRINCIPAL!$H$157&lt;&gt;"",L564=PRINCIPAL!$J$157),VLOOKUP($AC$555,'Banco de Dados'!$B$4:$J$50,8,FALSE)*PRINCIPAL!$H$157*(1-(PRINCIPAL!$K$157/100)),IF(AND(PRINCIPAL!$H$157&lt;&gt;"",L564=PRINCIPAL!$L$157),VLOOKUP($AC$555,'Banco de Dados'!$B$4:$J$50,8,FALSE)*PRINCIPAL!$H$157*(1-(PRINCIPAL!$M$157/100)),IF(AND(PRINCIPAL!$H$157&lt;&gt;"",L564=PRINCIPAL!$N$157),VLOOKUP($AC$555,'Banco de Dados'!$B$4:$J$50,8,FALSE)*PRINCIPAL!$H$157*(1-(PRINCIPAL!$O$157/100)),IF(PRINCIPAL!$H$157&lt;&gt;"",VLOOKUP($AC$555,'Banco de Dados'!$B$4:$J$50,8,FALSE)*PRINCIPAL!$H$157,IF(OR(L564=PRINCIPAL!$I$157,L564=PRINCIPAL!$I$157+PRINCIPAL!$I$157,L564=PRINCIPAL!$I$157+PRINCIPAL!$I$157+PRINCIPAL!$I$157),0,IF(L564=PRINCIPAL!$J$157,VLOOKUP($AC$555,'Banco de Dados'!$B$4:$J$50,6,FALSE)*(1-(PRINCIPAL!$K$157/100)),IF(L564=PRINCIPAL!$L$157,VLOOKUP($AC$555,'Banco de Dados'!$B$4:$J$50,6,FALSE)*(1-(PRINCIPAL!$M$157/100)),IF(L564=PRINCIPAL!$N$157,VLOOKUP($AC$555,'Banco de Dados'!$B$4:$J$50,6,FALSE)*(1-(PRINCIPAL!$O$157/100)),VLOOKUP($AC$555,'Banco de Dados'!$B$4:$J$50,6,FALSE)))))))))),"")</f>
        <v/>
      </c>
      <c r="AC564" s="29" t="str">
        <f>IFERROR(AB564*(IFERROR(VLOOKUP($AC$555,'Banco de Dados'!$B$4:$J$50,4,FALSE),"ERRO")),"")</f>
        <v/>
      </c>
      <c r="AD564" s="29" t="str">
        <f t="shared" si="379"/>
        <v/>
      </c>
      <c r="AE564" s="103" t="str">
        <f>IFERROR(AD564*(C564*(PRINCIPAL!$G$157/100))*0.47*(44/12),"")</f>
        <v/>
      </c>
      <c r="AF564" s="111" t="str">
        <f t="shared" si="380"/>
        <v/>
      </c>
      <c r="AG564" s="30" t="str">
        <f>IFERROR(IF(AND(PRINCIPAL!$H$158&lt;&gt;"",OR(L564=PRINCIPAL!$I$158,L564=PRINCIPAL!$I$158+PRINCIPAL!$I$158,L564=PRINCIPAL!$I$158+PRINCIPAL!$I$158+PRINCIPAL!$I$158)),0,IF(AND(PRINCIPAL!$H$158&lt;&gt;"",L564=PRINCIPAL!$J$158),VLOOKUP($AH$555,'Banco de Dados'!$B$4:$J$50,8,FALSE)*PRINCIPAL!$H$158*(1-(PRINCIPAL!$K$158/100)),IF(AND(PRINCIPAL!$H$158&lt;&gt;"",L564=PRINCIPAL!$L$158),VLOOKUP($AH$555,'Banco de Dados'!$B$4:$J$50,8,FALSE)*PRINCIPAL!$H$158*(1-(PRINCIPAL!$M$158/100)),IF(AND(PRINCIPAL!$H$158&lt;&gt;"",L564=PRINCIPAL!$N$158),VLOOKUP($AH$555,'Banco de Dados'!$B$4:$J$50,8,FALSE)*PRINCIPAL!$H$158*(1-(PRINCIPAL!$O$158/100)),IF(PRINCIPAL!$H$158&lt;&gt;"",VLOOKUP($AH$555,'Banco de Dados'!$B$4:$J$50,8,FALSE)*PRINCIPAL!$H$158,IF(OR(L564=PRINCIPAL!$I$158,L564=PRINCIPAL!$I$158+PRINCIPAL!$I$158,L564=PRINCIPAL!$I$158+PRINCIPAL!$I$158+PRINCIPAL!$I$158),0,IF(L564=PRINCIPAL!$J$158,VLOOKUP($AH$555,'Banco de Dados'!$B$4:$J$50,6,FALSE)*(1-(PRINCIPAL!$K$158/100)),IF(L564=PRINCIPAL!$L$158,VLOOKUP($AH$555,'Banco de Dados'!$B$4:$J$50,6,FALSE)*(1-(PRINCIPAL!$M$158/100)),IF(L564=PRINCIPAL!$N$158,VLOOKUP($AH$555,'Banco de Dados'!$B$4:$J$50,6,FALSE)*(1-(PRINCIPAL!$O$158/100)),VLOOKUP($AH$555,'Banco de Dados'!$B$4:$J$50,6,FALSE)))))))))),"")</f>
        <v/>
      </c>
      <c r="AH564" s="29" t="str">
        <f>IFERROR(AG564*(IFERROR(VLOOKUP($AH$555,'Banco de Dados'!$B$4:$J$50,4,FALSE),"ERRO")),"")</f>
        <v/>
      </c>
      <c r="AI564" s="29" t="str">
        <f t="shared" si="381"/>
        <v/>
      </c>
      <c r="AJ564" s="103" t="str">
        <f>IFERROR(AI564*(C564*(PRINCIPAL!$G$158/100))*0.47*(44/12),"")</f>
        <v/>
      </c>
      <c r="AK564" s="111" t="str">
        <f t="shared" si="390"/>
        <v/>
      </c>
      <c r="AL564" s="30" t="str">
        <f>IFERROR(IF(AND(PRINCIPAL!$H$159&lt;&gt;"",OR(L564=PRINCIPAL!$I$159,L564=PRINCIPAL!$I$159+PRINCIPAL!$I$159,L564=PRINCIPAL!$I$159+PRINCIPAL!$I$159+PRINCIPAL!$I$159)),0,IF(AND(PRINCIPAL!$H$159&lt;&gt;"",L564=PRINCIPAL!$J$159),VLOOKUP($AM$555,'Banco de Dados'!$B$4:$J$50,8,FALSE)*PRINCIPAL!$H$159*(1-(PRINCIPAL!$K$159/100)),IF(AND(PRINCIPAL!$H$159&lt;&gt;"",L564=PRINCIPAL!$L$159),VLOOKUP($AM$555,'Banco de Dados'!$B$4:$J$50,8,FALSE)*PRINCIPAL!$H$159*(1-(PRINCIPAL!$M$159/100)),IF(AND(PRINCIPAL!$H$159&lt;&gt;"",L564=PRINCIPAL!$N$159),VLOOKUP($AM$555,'Banco de Dados'!$B$4:$J$50,8,FALSE)*PRINCIPAL!$H$159*(1-(PRINCIPAL!$O$159/100)),IF(PRINCIPAL!$H$159&lt;&gt;"",VLOOKUP($AM$555,'Banco de Dados'!$B$4:$J$50,8,FALSE)*PRINCIPAL!$H$159,IF(OR(L564=PRINCIPAL!$I$159,L564=PRINCIPAL!$I$159+PRINCIPAL!$I$159,L564=PRINCIPAL!$I$159+PRINCIPAL!$I$159+PRINCIPAL!$I$159),0,IF(L564=PRINCIPAL!$J$159,VLOOKUP($AM$555,'Banco de Dados'!$B$4:$J$50,6,FALSE)*(1-(PRINCIPAL!$K$159/100)),IF(L564=PRINCIPAL!$L$159,VLOOKUP($AM$555,'Banco de Dados'!$B$4:$J$50,6,FALSE)*(1-(PRINCIPAL!$M$159/100)),IF(L564=PRINCIPAL!$N$159,VLOOKUP($AM$555,'Banco de Dados'!$B$4:$J$50,6,FALSE)*(1-(PRINCIPAL!$O$159/100)),VLOOKUP($AM$555,'Banco de Dados'!$B$4:$J$50,6,FALSE)))))))))),"")</f>
        <v/>
      </c>
      <c r="AM564" s="29" t="str">
        <f>IFERROR(AL564*(IFERROR(VLOOKUP($AM$555,'Banco de Dados'!$B$4:$J$50,4,FALSE),"ERRO")),"")</f>
        <v/>
      </c>
      <c r="AN564" s="29" t="str">
        <f t="shared" si="382"/>
        <v/>
      </c>
      <c r="AO564" s="103" t="str">
        <f>IFERROR(AN564*(C564*(PRINCIPAL!$G$159/100))*0.47*(44/12),"")</f>
        <v/>
      </c>
      <c r="AP564" s="111" t="str">
        <f t="shared" si="383"/>
        <v/>
      </c>
      <c r="AQ564" s="30" t="str">
        <f>IFERROR(IF(AND(PRINCIPAL!$H$160&lt;&gt;"",OR(L564=PRINCIPAL!$I$160,L564=PRINCIPAL!$I$160+PRINCIPAL!$I$160,L564=PRINCIPAL!$I$160+PRINCIPAL!$I$160+PRINCIPAL!$I$160)),0,IF(AND(PRINCIPAL!$H$160&lt;&gt;"",L564=PRINCIPAL!$J$160),VLOOKUP($AR$555,'Banco de Dados'!$B$4:$J$50,8,FALSE)*PRINCIPAL!$H$160*(1-(PRINCIPAL!$K$160/100)),IF(AND(PRINCIPAL!$H$160&lt;&gt;"",L564=PRINCIPAL!$L$160),VLOOKUP($AR$555,'Banco de Dados'!$B$4:$J$50,8,FALSE)*PRINCIPAL!$H$160*(1-(PRINCIPAL!$M$160/100)),IF(AND(PRINCIPAL!$H$160&lt;&gt;"",L564=PRINCIPAL!$N$160),VLOOKUP($AR$555,'Banco de Dados'!$B$4:$J$50,8,FALSE)*PRINCIPAL!$H$160*(1-(PRINCIPAL!$O$160/100)),IF(PRINCIPAL!$H$160&lt;&gt;"",VLOOKUP($AR$555,'Banco de Dados'!$B$4:$J$50,8,FALSE)*PRINCIPAL!$H$160,IF(OR(L564=PRINCIPAL!$I$160,L564=PRINCIPAL!$I$160+PRINCIPAL!$I$160,L564=PRINCIPAL!$I$160+PRINCIPAL!$I$160+PRINCIPAL!$I$160),0,IF(L564=PRINCIPAL!$J$160,VLOOKUP($AR$555,'Banco de Dados'!$B$4:$J$50,6,FALSE)*(1-(PRINCIPAL!$K$160/100)),IF(L564=PRINCIPAL!$L$160,VLOOKUP($AR$555,'Banco de Dados'!$B$4:$J$50,6,FALSE)*(1-(PRINCIPAL!$M$160/100)),IF(L564=PRINCIPAL!$N$160,VLOOKUP($AR$555,'Banco de Dados'!$B$4:$J$50,6,FALSE)*(1-(PRINCIPAL!$O$160/100)),VLOOKUP($AR$555,'Banco de Dados'!$B$4:$J$50,6,FALSE)))))))))),"")</f>
        <v/>
      </c>
      <c r="AR564" s="29" t="str">
        <f>IFERROR(AQ564*(IFERROR(VLOOKUP($AR$555,'Banco de Dados'!$B$4:$J$50,4,FALSE),"ERRO")),"")</f>
        <v/>
      </c>
      <c r="AS564" s="29" t="str">
        <f t="shared" si="384"/>
        <v/>
      </c>
      <c r="AT564" s="103" t="str">
        <f>IFERROR(AS564*(C564*(PRINCIPAL!$G$160/100))*0.47*(44/12),"")</f>
        <v/>
      </c>
      <c r="AU564" s="111" t="str">
        <f t="shared" si="385"/>
        <v/>
      </c>
      <c r="AV564" s="30" t="str">
        <f>IFERROR(IF(AND(PRINCIPAL!$H$161&lt;&gt;"",OR(L564=PRINCIPAL!$I$161,L564=PRINCIPAL!$I$161+PRINCIPAL!$I$161,L564=PRINCIPAL!$I$161+PRINCIPAL!$I$161+PRINCIPAL!$I$161)),0,IF(AND(PRINCIPAL!$H$161&lt;&gt;"",L564=PRINCIPAL!$J$161),VLOOKUP($AW$555,'Banco de Dados'!$B$4:$J$50,8,FALSE)*PRINCIPAL!$H$161*(1-(PRINCIPAL!$K$161/100)),IF(AND(PRINCIPAL!$H$161&lt;&gt;"",L564=PRINCIPAL!$L$161),VLOOKUP($AW$555,'Banco de Dados'!$B$4:$J$50,8,FALSE)*PRINCIPAL!$H$161*(1-(PRINCIPAL!$M$161/100)),IF(AND(PRINCIPAL!$H$161&lt;&gt;"",L564=PRINCIPAL!$N$161),VLOOKUP($AW$555,'Banco de Dados'!$B$4:$J$50,8,FALSE)*PRINCIPAL!$H$161*(1-(PRINCIPAL!$O$161/100)),IF(PRINCIPAL!$H$161&lt;&gt;"",VLOOKUP($AW$555,'Banco de Dados'!$B$4:$J$50,8,FALSE)*PRINCIPAL!$H$161,IF(OR(L564=PRINCIPAL!$I$161,L564=PRINCIPAL!$I$161+PRINCIPAL!$I$161,L564=PRINCIPAL!$I$161+PRINCIPAL!$I$161+PRINCIPAL!$I$161),0,IF(L564=PRINCIPAL!$J$161,VLOOKUP($AW$555,'Banco de Dados'!$B$4:$J$50,6,FALSE)*(1-(PRINCIPAL!$K$161/100)),IF(L564=PRINCIPAL!$L$161,VLOOKUP($AW$555,'Banco de Dados'!$B$4:$J$50,6,FALSE)*(1-(PRINCIPAL!$M$161/100)),IF(L564=PRINCIPAL!$N$161,VLOOKUP($AW$555,'Banco de Dados'!$B$4:$J$50,6,FALSE)*(1-(PRINCIPAL!$O$161/100)),VLOOKUP($AW$555,'Banco de Dados'!$B$4:$J$50,6,FALSE)))))))))),"")</f>
        <v/>
      </c>
      <c r="AW564" s="29" t="str">
        <f>IFERROR(AV564*(IFERROR(VLOOKUP($AW$555,'Banco de Dados'!$B$4:$J$50,4,FALSE),"ERRO")),"")</f>
        <v/>
      </c>
      <c r="AX564" s="29" t="str">
        <f t="shared" si="386"/>
        <v/>
      </c>
      <c r="AY564" s="103" t="str">
        <f>IFERROR(AX564*(C564*(PRINCIPAL!$G$161/100))*0.47*(44/12),"")</f>
        <v/>
      </c>
      <c r="AZ564" s="111" t="str">
        <f t="shared" si="391"/>
        <v/>
      </c>
      <c r="BA564" s="30" t="str">
        <f>IFERROR(IF(AND(PRINCIPAL!$H$162&lt;&gt;"",OR(L564=PRINCIPAL!$I$162,L564=PRINCIPAL!$I$162+PRINCIPAL!$I$162,L564=PRINCIPAL!$I$162+PRINCIPAL!$I$162+PRINCIPAL!$I$162)),0,IF(AND(PRINCIPAL!$H$162&lt;&gt;"",L564=PRINCIPAL!$J$162),VLOOKUP($BB$555,'Banco de Dados'!$B$4:$J$50,8,FALSE)*PRINCIPAL!$H$162*(1-(PRINCIPAL!$K$162/100)),IF(AND(PRINCIPAL!$H$162&lt;&gt;"",L564=PRINCIPAL!$L$162),VLOOKUP($BB$555,'Banco de Dados'!$B$4:$J$50,8,FALSE)*PRINCIPAL!$H$162*(1-(PRINCIPAL!$M$162/100)),IF(AND(PRINCIPAL!$H$162&lt;&gt;"",L564=PRINCIPAL!$N$162),VLOOKUP($BB$555,'Banco de Dados'!$B$4:$J$50,8,FALSE)*PRINCIPAL!$H$162*(1-(PRINCIPAL!$O$162/100)),IF(PRINCIPAL!$H$162&lt;&gt;"",VLOOKUP($BB$555,'Banco de Dados'!$B$4:$J$50,8,FALSE)*PRINCIPAL!$H$162,IF(OR(L564=PRINCIPAL!$I$162,L564=PRINCIPAL!$I$162+PRINCIPAL!$I$162,L564=PRINCIPAL!$I$162+PRINCIPAL!$I$162+PRINCIPAL!$I$162),0,IF(L564=PRINCIPAL!$J$162,VLOOKUP($BB$555,'Banco de Dados'!$B$4:$J$50,6,FALSE)*(1-(PRINCIPAL!$K$162/100)),IF(L564=PRINCIPAL!$L$162,VLOOKUP($BB$555,'Banco de Dados'!$B$4:$J$50,6,FALSE)*(1-(PRINCIPAL!$M$162/100)),IF(L564=PRINCIPAL!$N$162,VLOOKUP($BB$555,'Banco de Dados'!$B$4:$J$50,6,FALSE)*(1-(PRINCIPAL!$O$162/100)),VLOOKUP($BB$555,'Banco de Dados'!$B$4:$J$50,6,FALSE)))))))))),"")</f>
        <v/>
      </c>
      <c r="BB564" s="29" t="str">
        <f>IFERROR(BA564*(IFERROR(VLOOKUP($BB$555,'Banco de Dados'!$B$4:$J$50,4,FALSE),"ERRO")),"")</f>
        <v/>
      </c>
      <c r="BC564" s="29" t="str">
        <f t="shared" si="392"/>
        <v/>
      </c>
      <c r="BD564" s="103" t="str">
        <f>IFERROR(BC564*(C564*(PRINCIPAL!$G$162/100))*0.47*(44/12),"")</f>
        <v/>
      </c>
      <c r="BE564" s="111" t="str">
        <f t="shared" si="371"/>
        <v/>
      </c>
      <c r="BF564" s="30" t="str">
        <f>IFERROR(IF(AND(PRINCIPAL!$H$163&lt;&gt;"",OR(L564=PRINCIPAL!$I$163,L564=PRINCIPAL!$I$163+PRINCIPAL!$I$163,L564=PRINCIPAL!$I$163+PRINCIPAL!$I$163+PRINCIPAL!$I$163)),0,IF(AND(PRINCIPAL!$H$163&lt;&gt;"",L564=PRINCIPAL!$J$163),VLOOKUP($BG$555,'Banco de Dados'!$B$4:$J$50,8,FALSE)*PRINCIPAL!$H$163*(1-(PRINCIPAL!$K$163/100)),IF(AND(PRINCIPAL!$H$163&lt;&gt;"",L564=PRINCIPAL!$L$163),VLOOKUP($BG$555,'Banco de Dados'!$B$4:$J$50,8,FALSE)*PRINCIPAL!$H$163*(1-(PRINCIPAL!$M$163/100)),IF(AND(PRINCIPAL!$H$163&lt;&gt;"",L564=PRINCIPAL!$N$163),VLOOKUP($BG$555,'Banco de Dados'!$B$4:$J$50,8,FALSE)*PRINCIPAL!$H$163*(1-(PRINCIPAL!$O$163/100)),IF(PRINCIPAL!$H$163&lt;&gt;"",VLOOKUP($BG$555,'Banco de Dados'!$B$4:$J$50,8,FALSE)*PRINCIPAL!$H$163,IF(OR(L564=PRINCIPAL!$I$163,L564=PRINCIPAL!$I$163+PRINCIPAL!$I$163,L564=PRINCIPAL!$I$163+PRINCIPAL!$I$163+PRINCIPAL!$I$163),0,IF(L564=PRINCIPAL!$J$163,VLOOKUP($BG$555,'Banco de Dados'!$B$4:$J$50,6,FALSE)*(1-(PRINCIPAL!$K$163/100)),IF(L564=PRINCIPAL!$L$163,VLOOKUP($BG$555,'Banco de Dados'!$B$4:$J$50,6,FALSE)*(1-(PRINCIPAL!$M$163/100)),IF(L564=PRINCIPAL!$N$163,VLOOKUP($BG$555,'Banco de Dados'!$B$4:$J$50,6,FALSE)*(1-(PRINCIPAL!$O$163/100)),VLOOKUP($BG$555,'Banco de Dados'!$B$4:$J$50,6,FALSE)))))))))),"")</f>
        <v/>
      </c>
      <c r="BG564" s="29" t="str">
        <f>IFERROR(BF564*(IFERROR(VLOOKUP($BG$555,'Banco de Dados'!$B$4:$J$50,4,FALSE),"ERRO")),"")</f>
        <v/>
      </c>
      <c r="BH564" s="29" t="str">
        <f t="shared" si="387"/>
        <v/>
      </c>
      <c r="BI564" s="103" t="str">
        <f>IFERROR(BH564*(C564*(PRINCIPAL!$G$163/100))*0.47*(44/12),"")</f>
        <v/>
      </c>
      <c r="BJ564" s="102" t="str">
        <f t="shared" si="372"/>
        <v/>
      </c>
    </row>
    <row r="565" spans="2:62" ht="12.75" customHeight="1" x14ac:dyDescent="0.3">
      <c r="B565" s="326">
        <f t="shared" si="373"/>
        <v>2028</v>
      </c>
      <c r="C565" s="340"/>
      <c r="D565" s="1"/>
      <c r="E565" s="116">
        <v>8</v>
      </c>
      <c r="F565" s="24" t="str">
        <f>IFERROR(VLOOKUP($G$555,'Banco de Dados'!$B$4:$J$50,6,FALSE),"")</f>
        <v/>
      </c>
      <c r="G565" s="25" t="str">
        <f>IFERROR(F565*(IFERROR(VLOOKUP($G$555,'Banco de Dados'!$B$4:$J$50,4,FALSE),"ERRO")),"")</f>
        <v/>
      </c>
      <c r="H565" s="25" t="str">
        <f t="shared" si="374"/>
        <v/>
      </c>
      <c r="I565" s="103" t="str">
        <f t="shared" si="375"/>
        <v/>
      </c>
      <c r="J565" s="117" t="str">
        <f t="shared" si="376"/>
        <v/>
      </c>
      <c r="K565" s="1"/>
      <c r="L565" s="91">
        <v>8</v>
      </c>
      <c r="M565" s="24" t="str">
        <f>IFERROR(IF(AND(PRINCIPAL!$H$154&lt;&gt;"",OR(L565=PRINCIPAL!$I$154,L565=PRINCIPAL!$I$154+PRINCIPAL!$I$154,L565=PRINCIPAL!$I$154+PRINCIPAL!$I$154+PRINCIPAL!$I$154)),0,IF(AND(PRINCIPAL!$H$154&lt;&gt;"",L565=PRINCIPAL!$J$154),VLOOKUP($N$555,'Banco de Dados'!$B$4:$J$50,8,FALSE)*PRINCIPAL!$H$154*(1-(PRINCIPAL!$K$154/100)),IF(AND(PRINCIPAL!$H$154&lt;&gt;"",L565=PRINCIPAL!$L$154),VLOOKUP($N$555,'Banco de Dados'!$B$4:$J$50,8,FALSE)*PRINCIPAL!$H$154*(1-(PRINCIPAL!$M$154/100)),IF(AND(PRINCIPAL!$H$154&lt;&gt;"",L565=PRINCIPAL!$N$154),VLOOKUP($N$555,'Banco de Dados'!$B$4:$J$50,8,FALSE)*PRINCIPAL!$H$154*(1-(PRINCIPAL!$O$154/100)),IF(PRINCIPAL!$H$154&lt;&gt;"",VLOOKUP($N$555,'Banco de Dados'!$B$4:$J$50,8,FALSE)*PRINCIPAL!$H$154,IF(OR(L565=PRINCIPAL!$I$154,L565=PRINCIPAL!$I$154+PRINCIPAL!$I$154,L565=PRINCIPAL!$I$154+PRINCIPAL!$I$154+PRINCIPAL!$I$154),0,IF(L565=PRINCIPAL!$J$154,VLOOKUP($N$555,'Banco de Dados'!$B$4:$J$50,6,FALSE)*(1-(PRINCIPAL!$K$154/100)),IF(L565=PRINCIPAL!$L$154,VLOOKUP($N$555,'Banco de Dados'!$B$4:$J$50,6,FALSE)*(1-(PRINCIPAL!$M$154/100)),IF(L565=PRINCIPAL!$N$154,VLOOKUP($N$555,'Banco de Dados'!$B$4:$J$50,6,FALSE)*(1-(PRINCIPAL!$O$154/100)),VLOOKUP($N$555,'Banco de Dados'!$B$4:$J$50,6,FALSE)))))))))),"")</f>
        <v/>
      </c>
      <c r="N565" s="25" t="str">
        <f>IFERROR(M565*(IFERROR(VLOOKUP($N$555,'Banco de Dados'!$B$4:$J$50,4,FALSE),"ERRO")),"")</f>
        <v/>
      </c>
      <c r="O565" s="25" t="str">
        <f t="shared" si="377"/>
        <v/>
      </c>
      <c r="P565" s="103" t="str">
        <f>IFERROR(O565*(C565*(PRINCIPAL!$G$154/100))*0.47*(44/12),"")</f>
        <v/>
      </c>
      <c r="Q565" s="107" t="str">
        <f t="shared" si="393"/>
        <v/>
      </c>
      <c r="R565" s="29" t="str">
        <f>IFERROR(IF(AND(PRINCIPAL!$H$155&lt;&gt;"",OR(L565=PRINCIPAL!$I$155,L565=PRINCIPAL!$I$155+PRINCIPAL!$I$155,L565=PRINCIPAL!$I$155+PRINCIPAL!$I$155+PRINCIPAL!$I$155)),0,IF(AND(PRINCIPAL!$H$155&lt;&gt;"",L565=PRINCIPAL!$J$155),VLOOKUP($S$555,'Banco de Dados'!$B$4:$J$50,8,FALSE)*PRINCIPAL!$H$155*(1-(PRINCIPAL!$K$155/100)),IF(AND(PRINCIPAL!$H$155&lt;&gt;"",L565=PRINCIPAL!$L$155),VLOOKUP($S$555,'Banco de Dados'!$B$4:$J$50,8,FALSE)*PRINCIPAL!$H$155*(1-(PRINCIPAL!$M$155/100)),IF(AND(PRINCIPAL!$H$155&lt;&gt;"",L565=PRINCIPAL!$N$155),VLOOKUP($S$555,'Banco de Dados'!$B$4:$J$50,8,FALSE)*PRINCIPAL!$H$155*(1-(PRINCIPAL!$O$155/100)),IF(PRINCIPAL!$H$155&lt;&gt;"",VLOOKUP($S$555,'Banco de Dados'!$B$4:$J$50,8,FALSE)*PRINCIPAL!$H$155,IF(OR(L565=PRINCIPAL!$I$155,L565=PRINCIPAL!$I$155+PRINCIPAL!$I$155,L565=PRINCIPAL!$I$155+PRINCIPAL!$I$155+PRINCIPAL!$I$155),0,IF(L565=PRINCIPAL!$J$155,VLOOKUP($S$555,'Banco de Dados'!$B$4:$J$50,6,FALSE)*(1-(PRINCIPAL!$K$155/100)),IF(L565=PRINCIPAL!$L$155,VLOOKUP($S$555,'Banco de Dados'!$B$4:$J$50,6,FALSE)*(1-(PRINCIPAL!$M$155/100)),IF(L565=PRINCIPAL!$N$155,VLOOKUP($S$555,'Banco de Dados'!$B$4:$J$50,6,FALSE)*(1-(PRINCIPAL!$O$155/100)),VLOOKUP($S$555,'Banco de Dados'!$B$4:$J$50,6,FALSE)))))))))),"")</f>
        <v/>
      </c>
      <c r="S565" s="29" t="str">
        <f>IFERROR(R565*(IFERROR(VLOOKUP($S$555,'Banco de Dados'!$B$4:$J$50,4,FALSE),"ERRO")),"")</f>
        <v/>
      </c>
      <c r="T565" s="29" t="str">
        <f>IFERROR(R565+S565,"")</f>
        <v/>
      </c>
      <c r="U565" s="103" t="str">
        <f>IFERROR(T565*(C565*(PRINCIPAL!$G$155/100))*0.47*(44/12),"")</f>
        <v/>
      </c>
      <c r="V565" s="103" t="str">
        <f t="shared" si="370"/>
        <v/>
      </c>
      <c r="W565" s="30" t="str">
        <f>IFERROR(IF(AND(PRINCIPAL!$H$156&lt;&gt;"",OR(L565=PRINCIPAL!$I$156,L565=PRINCIPAL!$I$156+PRINCIPAL!$I$156,L565=PRINCIPAL!$I$156+PRINCIPAL!$I$156+PRINCIPAL!$I$156)),0,IF(AND(PRINCIPAL!$H$156&lt;&gt;"",L565=PRINCIPAL!$J$156),VLOOKUP($X$555,'Banco de Dados'!$B$4:$J$50,8,FALSE)*PRINCIPAL!$H$156*(1-(PRINCIPAL!$K$156/100)),IF(AND(PRINCIPAL!$H$156&lt;&gt;"",L565=PRINCIPAL!$L$156),VLOOKUP($X$555,'Banco de Dados'!$B$4:$J$50,8,FALSE)*PRINCIPAL!$H$156*(1-(PRINCIPAL!$M$156/100)),IF(AND(PRINCIPAL!$H$156&lt;&gt;"",L565=PRINCIPAL!$N$156),VLOOKUP($X$555,'Banco de Dados'!$B$4:$J$50,8,FALSE)*PRINCIPAL!$H$156*(1-(PRINCIPAL!$O$156/100)),IF(PRINCIPAL!$H$156&lt;&gt;"",VLOOKUP($X$555,'Banco de Dados'!$B$4:$J$50,8,FALSE)*PRINCIPAL!$H$156,IF(OR(L565=PRINCIPAL!$I$156,L565=PRINCIPAL!$I$156+PRINCIPAL!$I$156,L565=PRINCIPAL!$I$156+PRINCIPAL!$I$156+PRINCIPAL!$I$156),0,IF(L565=PRINCIPAL!$J$156,VLOOKUP($X$555,'Banco de Dados'!$B$4:$J$50,6,FALSE)*(1-(PRINCIPAL!$K$156/100)),IF(L565=PRINCIPAL!$L$156,VLOOKUP($X$555,'Banco de Dados'!$B$4:$J$50,6,FALSE)*(1-(PRINCIPAL!$M$156/100)),IF(L565=PRINCIPAL!$N$156,VLOOKUP($X$555,'Banco de Dados'!$B$4:$J$50,6,FALSE)*(1-(PRINCIPAL!$O$156/100)),VLOOKUP($X$555,'Banco de Dados'!$B$4:$J$50,6,FALSE)))))))))),"")</f>
        <v/>
      </c>
      <c r="X565" s="29" t="str">
        <f>IFERROR(W565*(IFERROR(VLOOKUP($X$555,'Banco de Dados'!$B$4:$J$50,4,FALSE),"ERRO")),"")</f>
        <v/>
      </c>
      <c r="Y565" s="29" t="str">
        <f t="shared" si="388"/>
        <v/>
      </c>
      <c r="Z565" s="103" t="str">
        <f>IFERROR(Y565*(C565*(PRINCIPAL!$G$156/100))*0.47*(44/12),"")</f>
        <v/>
      </c>
      <c r="AA565" s="111" t="str">
        <f t="shared" si="389"/>
        <v/>
      </c>
      <c r="AB565" s="30" t="str">
        <f>IFERROR(IF(AND(PRINCIPAL!$H$157&lt;&gt;"",OR(L565=PRINCIPAL!$I$157,L565=PRINCIPAL!$I$157+PRINCIPAL!$I$157,L565=PRINCIPAL!$I$157+PRINCIPAL!$I$157+PRINCIPAL!$I$157)),0,IF(AND(PRINCIPAL!$H$157&lt;&gt;"",L565=PRINCIPAL!$J$157),VLOOKUP($AC$555,'Banco de Dados'!$B$4:$J$50,8,FALSE)*PRINCIPAL!$H$157*(1-(PRINCIPAL!$K$157/100)),IF(AND(PRINCIPAL!$H$157&lt;&gt;"",L565=PRINCIPAL!$L$157),VLOOKUP($AC$555,'Banco de Dados'!$B$4:$J$50,8,FALSE)*PRINCIPAL!$H$157*(1-(PRINCIPAL!$M$157/100)),IF(AND(PRINCIPAL!$H$157&lt;&gt;"",L565=PRINCIPAL!$N$157),VLOOKUP($AC$555,'Banco de Dados'!$B$4:$J$50,8,FALSE)*PRINCIPAL!$H$157*(1-(PRINCIPAL!$O$157/100)),IF(PRINCIPAL!$H$157&lt;&gt;"",VLOOKUP($AC$555,'Banco de Dados'!$B$4:$J$50,8,FALSE)*PRINCIPAL!$H$157,IF(OR(L565=PRINCIPAL!$I$157,L565=PRINCIPAL!$I$157+PRINCIPAL!$I$157,L565=PRINCIPAL!$I$157+PRINCIPAL!$I$157+PRINCIPAL!$I$157),0,IF(L565=PRINCIPAL!$J$157,VLOOKUP($AC$555,'Banco de Dados'!$B$4:$J$50,6,FALSE)*(1-(PRINCIPAL!$K$157/100)),IF(L565=PRINCIPAL!$L$157,VLOOKUP($AC$555,'Banco de Dados'!$B$4:$J$50,6,FALSE)*(1-(PRINCIPAL!$M$157/100)),IF(L565=PRINCIPAL!$N$157,VLOOKUP($AC$555,'Banco de Dados'!$B$4:$J$50,6,FALSE)*(1-(PRINCIPAL!$O$157/100)),VLOOKUP($AC$555,'Banco de Dados'!$B$4:$J$50,6,FALSE)))))))))),"")</f>
        <v/>
      </c>
      <c r="AC565" s="29" t="str">
        <f>IFERROR(AB565*(IFERROR(VLOOKUP($AC$555,'Banco de Dados'!$B$4:$J$50,4,FALSE),"ERRO")),"")</f>
        <v/>
      </c>
      <c r="AD565" s="29" t="str">
        <f t="shared" si="379"/>
        <v/>
      </c>
      <c r="AE565" s="103" t="str">
        <f>IFERROR(AD565*(C565*(PRINCIPAL!$G$157/100))*0.47*(44/12),"")</f>
        <v/>
      </c>
      <c r="AF565" s="111" t="str">
        <f t="shared" si="380"/>
        <v/>
      </c>
      <c r="AG565" s="30" t="str">
        <f>IFERROR(IF(AND(PRINCIPAL!$H$158&lt;&gt;"",OR(L565=PRINCIPAL!$I$158,L565=PRINCIPAL!$I$158+PRINCIPAL!$I$158,L565=PRINCIPAL!$I$158+PRINCIPAL!$I$158+PRINCIPAL!$I$158)),0,IF(AND(PRINCIPAL!$H$158&lt;&gt;"",L565=PRINCIPAL!$J$158),VLOOKUP($AH$555,'Banco de Dados'!$B$4:$J$50,8,FALSE)*PRINCIPAL!$H$158*(1-(PRINCIPAL!$K$158/100)),IF(AND(PRINCIPAL!$H$158&lt;&gt;"",L565=PRINCIPAL!$L$158),VLOOKUP($AH$555,'Banco de Dados'!$B$4:$J$50,8,FALSE)*PRINCIPAL!$H$158*(1-(PRINCIPAL!$M$158/100)),IF(AND(PRINCIPAL!$H$158&lt;&gt;"",L565=PRINCIPAL!$N$158),VLOOKUP($AH$555,'Banco de Dados'!$B$4:$J$50,8,FALSE)*PRINCIPAL!$H$158*(1-(PRINCIPAL!$O$158/100)),IF(PRINCIPAL!$H$158&lt;&gt;"",VLOOKUP($AH$555,'Banco de Dados'!$B$4:$J$50,8,FALSE)*PRINCIPAL!$H$158,IF(OR(L565=PRINCIPAL!$I$158,L565=PRINCIPAL!$I$158+PRINCIPAL!$I$158,L565=PRINCIPAL!$I$158+PRINCIPAL!$I$158+PRINCIPAL!$I$158),0,IF(L565=PRINCIPAL!$J$158,VLOOKUP($AH$555,'Banco de Dados'!$B$4:$J$50,6,FALSE)*(1-(PRINCIPAL!$K$158/100)),IF(L565=PRINCIPAL!$L$158,VLOOKUP($AH$555,'Banco de Dados'!$B$4:$J$50,6,FALSE)*(1-(PRINCIPAL!$M$158/100)),IF(L565=PRINCIPAL!$N$158,VLOOKUP($AH$555,'Banco de Dados'!$B$4:$J$50,6,FALSE)*(1-(PRINCIPAL!$O$158/100)),VLOOKUP($AH$555,'Banco de Dados'!$B$4:$J$50,6,FALSE)))))))))),"")</f>
        <v/>
      </c>
      <c r="AH565" s="29" t="str">
        <f>IFERROR(AG565*(IFERROR(VLOOKUP($AH$555,'Banco de Dados'!$B$4:$J$50,4,FALSE),"ERRO")),"")</f>
        <v/>
      </c>
      <c r="AI565" s="29" t="str">
        <f t="shared" si="381"/>
        <v/>
      </c>
      <c r="AJ565" s="103" t="str">
        <f>IFERROR(AI565*(C565*(PRINCIPAL!$G$158/100))*0.47*(44/12),"")</f>
        <v/>
      </c>
      <c r="AK565" s="111" t="str">
        <f t="shared" si="390"/>
        <v/>
      </c>
      <c r="AL565" s="30" t="str">
        <f>IFERROR(IF(AND(PRINCIPAL!$H$159&lt;&gt;"",OR(L565=PRINCIPAL!$I$159,L565=PRINCIPAL!$I$159+PRINCIPAL!$I$159,L565=PRINCIPAL!$I$159+PRINCIPAL!$I$159+PRINCIPAL!$I$159)),0,IF(AND(PRINCIPAL!$H$159&lt;&gt;"",L565=PRINCIPAL!$J$159),VLOOKUP($AM$555,'Banco de Dados'!$B$4:$J$50,8,FALSE)*PRINCIPAL!$H$159*(1-(PRINCIPAL!$K$159/100)),IF(AND(PRINCIPAL!$H$159&lt;&gt;"",L565=PRINCIPAL!$L$159),VLOOKUP($AM$555,'Banco de Dados'!$B$4:$J$50,8,FALSE)*PRINCIPAL!$H$159*(1-(PRINCIPAL!$M$159/100)),IF(AND(PRINCIPAL!$H$159&lt;&gt;"",L565=PRINCIPAL!$N$159),VLOOKUP($AM$555,'Banco de Dados'!$B$4:$J$50,8,FALSE)*PRINCIPAL!$H$159*(1-(PRINCIPAL!$O$159/100)),IF(PRINCIPAL!$H$159&lt;&gt;"",VLOOKUP($AM$555,'Banco de Dados'!$B$4:$J$50,8,FALSE)*PRINCIPAL!$H$159,IF(OR(L565=PRINCIPAL!$I$159,L565=PRINCIPAL!$I$159+PRINCIPAL!$I$159,L565=PRINCIPAL!$I$159+PRINCIPAL!$I$159+PRINCIPAL!$I$159),0,IF(L565=PRINCIPAL!$J$159,VLOOKUP($AM$555,'Banco de Dados'!$B$4:$J$50,6,FALSE)*(1-(PRINCIPAL!$K$159/100)),IF(L565=PRINCIPAL!$L$159,VLOOKUP($AM$555,'Banco de Dados'!$B$4:$J$50,6,FALSE)*(1-(PRINCIPAL!$M$159/100)),IF(L565=PRINCIPAL!$N$159,VLOOKUP($AM$555,'Banco de Dados'!$B$4:$J$50,6,FALSE)*(1-(PRINCIPAL!$O$159/100)),VLOOKUP($AM$555,'Banco de Dados'!$B$4:$J$50,6,FALSE)))))))))),"")</f>
        <v/>
      </c>
      <c r="AM565" s="29" t="str">
        <f>IFERROR(AL565*(IFERROR(VLOOKUP($AM$555,'Banco de Dados'!$B$4:$J$50,4,FALSE),"ERRO")),"")</f>
        <v/>
      </c>
      <c r="AN565" s="29" t="str">
        <f t="shared" si="382"/>
        <v/>
      </c>
      <c r="AO565" s="103" t="str">
        <f>IFERROR(AN565*(C565*(PRINCIPAL!$G$159/100))*0.47*(44/12),"")</f>
        <v/>
      </c>
      <c r="AP565" s="111" t="str">
        <f t="shared" si="383"/>
        <v/>
      </c>
      <c r="AQ565" s="30" t="str">
        <f>IFERROR(IF(AND(PRINCIPAL!$H$160&lt;&gt;"",OR(L565=PRINCIPAL!$I$160,L565=PRINCIPAL!$I$160+PRINCIPAL!$I$160,L565=PRINCIPAL!$I$160+PRINCIPAL!$I$160+PRINCIPAL!$I$160)),0,IF(AND(PRINCIPAL!$H$160&lt;&gt;"",L565=PRINCIPAL!$J$160),VLOOKUP($AR$555,'Banco de Dados'!$B$4:$J$50,8,FALSE)*PRINCIPAL!$H$160*(1-(PRINCIPAL!$K$160/100)),IF(AND(PRINCIPAL!$H$160&lt;&gt;"",L565=PRINCIPAL!$L$160),VLOOKUP($AR$555,'Banco de Dados'!$B$4:$J$50,8,FALSE)*PRINCIPAL!$H$160*(1-(PRINCIPAL!$M$160/100)),IF(AND(PRINCIPAL!$H$160&lt;&gt;"",L565=PRINCIPAL!$N$160),VLOOKUP($AR$555,'Banco de Dados'!$B$4:$J$50,8,FALSE)*PRINCIPAL!$H$160*(1-(PRINCIPAL!$O$160/100)),IF(PRINCIPAL!$H$160&lt;&gt;"",VLOOKUP($AR$555,'Banco de Dados'!$B$4:$J$50,8,FALSE)*PRINCIPAL!$H$160,IF(OR(L565=PRINCIPAL!$I$160,L565=PRINCIPAL!$I$160+PRINCIPAL!$I$160,L565=PRINCIPAL!$I$160+PRINCIPAL!$I$160+PRINCIPAL!$I$160),0,IF(L565=PRINCIPAL!$J$160,VLOOKUP($AR$555,'Banco de Dados'!$B$4:$J$50,6,FALSE)*(1-(PRINCIPAL!$K$160/100)),IF(L565=PRINCIPAL!$L$160,VLOOKUP($AR$555,'Banco de Dados'!$B$4:$J$50,6,FALSE)*(1-(PRINCIPAL!$M$160/100)),IF(L565=PRINCIPAL!$N$160,VLOOKUP($AR$555,'Banco de Dados'!$B$4:$J$50,6,FALSE)*(1-(PRINCIPAL!$O$160/100)),VLOOKUP($AR$555,'Banco de Dados'!$B$4:$J$50,6,FALSE)))))))))),"")</f>
        <v/>
      </c>
      <c r="AR565" s="29" t="str">
        <f>IFERROR(AQ565*(IFERROR(VLOOKUP($AR$555,'Banco de Dados'!$B$4:$J$50,4,FALSE),"ERRO")),"")</f>
        <v/>
      </c>
      <c r="AS565" s="29" t="str">
        <f t="shared" si="384"/>
        <v/>
      </c>
      <c r="AT565" s="103" t="str">
        <f>IFERROR(AS565*(C565*(PRINCIPAL!$G$160/100))*0.47*(44/12),"")</f>
        <v/>
      </c>
      <c r="AU565" s="111" t="str">
        <f t="shared" si="385"/>
        <v/>
      </c>
      <c r="AV565" s="30" t="str">
        <f>IFERROR(IF(AND(PRINCIPAL!$H$161&lt;&gt;"",OR(L565=PRINCIPAL!$I$161,L565=PRINCIPAL!$I$161+PRINCIPAL!$I$161,L565=PRINCIPAL!$I$161+PRINCIPAL!$I$161+PRINCIPAL!$I$161)),0,IF(AND(PRINCIPAL!$H$161&lt;&gt;"",L565=PRINCIPAL!$J$161),VLOOKUP($AW$555,'Banco de Dados'!$B$4:$J$50,8,FALSE)*PRINCIPAL!$H$161*(1-(PRINCIPAL!$K$161/100)),IF(AND(PRINCIPAL!$H$161&lt;&gt;"",L565=PRINCIPAL!$L$161),VLOOKUP($AW$555,'Banco de Dados'!$B$4:$J$50,8,FALSE)*PRINCIPAL!$H$161*(1-(PRINCIPAL!$M$161/100)),IF(AND(PRINCIPAL!$H$161&lt;&gt;"",L565=PRINCIPAL!$N$161),VLOOKUP($AW$555,'Banco de Dados'!$B$4:$J$50,8,FALSE)*PRINCIPAL!$H$161*(1-(PRINCIPAL!$O$161/100)),IF(PRINCIPAL!$H$161&lt;&gt;"",VLOOKUP($AW$555,'Banco de Dados'!$B$4:$J$50,8,FALSE)*PRINCIPAL!$H$161,IF(OR(L565=PRINCIPAL!$I$161,L565=PRINCIPAL!$I$161+PRINCIPAL!$I$161,L565=PRINCIPAL!$I$161+PRINCIPAL!$I$161+PRINCIPAL!$I$161),0,IF(L565=PRINCIPAL!$J$161,VLOOKUP($AW$555,'Banco de Dados'!$B$4:$J$50,6,FALSE)*(1-(PRINCIPAL!$K$161/100)),IF(L565=PRINCIPAL!$L$161,VLOOKUP($AW$555,'Banco de Dados'!$B$4:$J$50,6,FALSE)*(1-(PRINCIPAL!$M$161/100)),IF(L565=PRINCIPAL!$N$161,VLOOKUP($AW$555,'Banco de Dados'!$B$4:$J$50,6,FALSE)*(1-(PRINCIPAL!$O$161/100)),VLOOKUP($AW$555,'Banco de Dados'!$B$4:$J$50,6,FALSE)))))))))),"")</f>
        <v/>
      </c>
      <c r="AW565" s="29" t="str">
        <f>IFERROR(AV565*(IFERROR(VLOOKUP($AW$555,'Banco de Dados'!$B$4:$J$50,4,FALSE),"ERRO")),"")</f>
        <v/>
      </c>
      <c r="AX565" s="29" t="str">
        <f t="shared" si="386"/>
        <v/>
      </c>
      <c r="AY565" s="103" t="str">
        <f>IFERROR(AX565*(C565*(PRINCIPAL!$G$161/100))*0.47*(44/12),"")</f>
        <v/>
      </c>
      <c r="AZ565" s="111" t="str">
        <f t="shared" si="391"/>
        <v/>
      </c>
      <c r="BA565" s="30" t="str">
        <f>IFERROR(IF(AND(PRINCIPAL!$H$162&lt;&gt;"",OR(L565=PRINCIPAL!$I$162,L565=PRINCIPAL!$I$162+PRINCIPAL!$I$162,L565=PRINCIPAL!$I$162+PRINCIPAL!$I$162+PRINCIPAL!$I$162)),0,IF(AND(PRINCIPAL!$H$162&lt;&gt;"",L565=PRINCIPAL!$J$162),VLOOKUP($BB$555,'Banco de Dados'!$B$4:$J$50,8,FALSE)*PRINCIPAL!$H$162*(1-(PRINCIPAL!$K$162/100)),IF(AND(PRINCIPAL!$H$162&lt;&gt;"",L565=PRINCIPAL!$L$162),VLOOKUP($BB$555,'Banco de Dados'!$B$4:$J$50,8,FALSE)*PRINCIPAL!$H$162*(1-(PRINCIPAL!$M$162/100)),IF(AND(PRINCIPAL!$H$162&lt;&gt;"",L565=PRINCIPAL!$N$162),VLOOKUP($BB$555,'Banco de Dados'!$B$4:$J$50,8,FALSE)*PRINCIPAL!$H$162*(1-(PRINCIPAL!$O$162/100)),IF(PRINCIPAL!$H$162&lt;&gt;"",VLOOKUP($BB$555,'Banco de Dados'!$B$4:$J$50,8,FALSE)*PRINCIPAL!$H$162,IF(OR(L565=PRINCIPAL!$I$162,L565=PRINCIPAL!$I$162+PRINCIPAL!$I$162,L565=PRINCIPAL!$I$162+PRINCIPAL!$I$162+PRINCIPAL!$I$162),0,IF(L565=PRINCIPAL!$J$162,VLOOKUP($BB$555,'Banco de Dados'!$B$4:$J$50,6,FALSE)*(1-(PRINCIPAL!$K$162/100)),IF(L565=PRINCIPAL!$L$162,VLOOKUP($BB$555,'Banco de Dados'!$B$4:$J$50,6,FALSE)*(1-(PRINCIPAL!$M$162/100)),IF(L565=PRINCIPAL!$N$162,VLOOKUP($BB$555,'Banco de Dados'!$B$4:$J$50,6,FALSE)*(1-(PRINCIPAL!$O$162/100)),VLOOKUP($BB$555,'Banco de Dados'!$B$4:$J$50,6,FALSE)))))))))),"")</f>
        <v/>
      </c>
      <c r="BB565" s="29" t="str">
        <f>IFERROR(BA565*(IFERROR(VLOOKUP($BB$555,'Banco de Dados'!$B$4:$J$50,4,FALSE),"ERRO")),"")</f>
        <v/>
      </c>
      <c r="BC565" s="29" t="str">
        <f t="shared" si="392"/>
        <v/>
      </c>
      <c r="BD565" s="103" t="str">
        <f>IFERROR(BC565*(C565*(PRINCIPAL!$G$162/100))*0.47*(44/12),"")</f>
        <v/>
      </c>
      <c r="BE565" s="111" t="str">
        <f t="shared" si="371"/>
        <v/>
      </c>
      <c r="BF565" s="30" t="str">
        <f>IFERROR(IF(AND(PRINCIPAL!$H$163&lt;&gt;"",OR(L565=PRINCIPAL!$I$163,L565=PRINCIPAL!$I$163+PRINCIPAL!$I$163,L565=PRINCIPAL!$I$163+PRINCIPAL!$I$163+PRINCIPAL!$I$163)),0,IF(AND(PRINCIPAL!$H$163&lt;&gt;"",L565=PRINCIPAL!$J$163),VLOOKUP($BG$555,'Banco de Dados'!$B$4:$J$50,8,FALSE)*PRINCIPAL!$H$163*(1-(PRINCIPAL!$K$163/100)),IF(AND(PRINCIPAL!$H$163&lt;&gt;"",L565=PRINCIPAL!$L$163),VLOOKUP($BG$555,'Banco de Dados'!$B$4:$J$50,8,FALSE)*PRINCIPAL!$H$163*(1-(PRINCIPAL!$M$163/100)),IF(AND(PRINCIPAL!$H$163&lt;&gt;"",L565=PRINCIPAL!$N$163),VLOOKUP($BG$555,'Banco de Dados'!$B$4:$J$50,8,FALSE)*PRINCIPAL!$H$163*(1-(PRINCIPAL!$O$163/100)),IF(PRINCIPAL!$H$163&lt;&gt;"",VLOOKUP($BG$555,'Banco de Dados'!$B$4:$J$50,8,FALSE)*PRINCIPAL!$H$163,IF(OR(L565=PRINCIPAL!$I$163,L565=PRINCIPAL!$I$163+PRINCIPAL!$I$163,L565=PRINCIPAL!$I$163+PRINCIPAL!$I$163+PRINCIPAL!$I$163),0,IF(L565=PRINCIPAL!$J$163,VLOOKUP($BG$555,'Banco de Dados'!$B$4:$J$50,6,FALSE)*(1-(PRINCIPAL!$K$163/100)),IF(L565=PRINCIPAL!$L$163,VLOOKUP($BG$555,'Banco de Dados'!$B$4:$J$50,6,FALSE)*(1-(PRINCIPAL!$M$163/100)),IF(L565=PRINCIPAL!$N$163,VLOOKUP($BG$555,'Banco de Dados'!$B$4:$J$50,6,FALSE)*(1-(PRINCIPAL!$O$163/100)),VLOOKUP($BG$555,'Banco de Dados'!$B$4:$J$50,6,FALSE)))))))))),"")</f>
        <v/>
      </c>
      <c r="BG565" s="29" t="str">
        <f>IFERROR(BF565*(IFERROR(VLOOKUP($BG$555,'Banco de Dados'!$B$4:$J$50,4,FALSE),"ERRO")),"")</f>
        <v/>
      </c>
      <c r="BH565" s="29" t="str">
        <f t="shared" si="387"/>
        <v/>
      </c>
      <c r="BI565" s="103" t="str">
        <f>IFERROR(BH565*(C565*(PRINCIPAL!$G$163/100))*0.47*(44/12),"")</f>
        <v/>
      </c>
      <c r="BJ565" s="102" t="str">
        <f t="shared" si="372"/>
        <v/>
      </c>
    </row>
    <row r="566" spans="2:62" ht="12.75" customHeight="1" x14ac:dyDescent="0.3">
      <c r="B566" s="326">
        <f t="shared" si="373"/>
        <v>2029</v>
      </c>
      <c r="C566" s="340"/>
      <c r="D566" s="1"/>
      <c r="E566" s="116">
        <v>9</v>
      </c>
      <c r="F566" s="24" t="str">
        <f>IFERROR(VLOOKUP($G$555,'Banco de Dados'!$B$4:$J$50,6,FALSE),"")</f>
        <v/>
      </c>
      <c r="G566" s="25" t="str">
        <f>IFERROR(F566*(IFERROR(VLOOKUP($G$555,'Banco de Dados'!$B$4:$J$50,4,FALSE),"ERRO")),"")</f>
        <v/>
      </c>
      <c r="H566" s="25" t="str">
        <f t="shared" si="374"/>
        <v/>
      </c>
      <c r="I566" s="103" t="str">
        <f t="shared" si="375"/>
        <v/>
      </c>
      <c r="J566" s="117" t="str">
        <f t="shared" si="376"/>
        <v/>
      </c>
      <c r="K566" s="1"/>
      <c r="L566" s="91">
        <v>9</v>
      </c>
      <c r="M566" s="24" t="str">
        <f>IFERROR(IF(AND(PRINCIPAL!$H$154&lt;&gt;"",OR(L566=PRINCIPAL!$I$154,L566=PRINCIPAL!$I$154+PRINCIPAL!$I$154,L566=PRINCIPAL!$I$154+PRINCIPAL!$I$154+PRINCIPAL!$I$154)),0,IF(AND(PRINCIPAL!$H$154&lt;&gt;"",L566=PRINCIPAL!$J$154),VLOOKUP($N$555,'Banco de Dados'!$B$4:$J$50,8,FALSE)*PRINCIPAL!$H$154*(1-(PRINCIPAL!$K$154/100)),IF(AND(PRINCIPAL!$H$154&lt;&gt;"",L566=PRINCIPAL!$L$154),VLOOKUP($N$555,'Banco de Dados'!$B$4:$J$50,8,FALSE)*PRINCIPAL!$H$154*(1-(PRINCIPAL!$M$154/100)),IF(AND(PRINCIPAL!$H$154&lt;&gt;"",L566=PRINCIPAL!$N$154),VLOOKUP($N$555,'Banco de Dados'!$B$4:$J$50,8,FALSE)*PRINCIPAL!$H$154*(1-(PRINCIPAL!$O$154/100)),IF(PRINCIPAL!$H$154&lt;&gt;"",VLOOKUP($N$555,'Banco de Dados'!$B$4:$J$50,8,FALSE)*PRINCIPAL!$H$154,IF(OR(L566=PRINCIPAL!$I$154,L566=PRINCIPAL!$I$154+PRINCIPAL!$I$154,L566=PRINCIPAL!$I$154+PRINCIPAL!$I$154+PRINCIPAL!$I$154),0,IF(L566=PRINCIPAL!$J$154,VLOOKUP($N$555,'Banco de Dados'!$B$4:$J$50,6,FALSE)*(1-(PRINCIPAL!$K$154/100)),IF(L566=PRINCIPAL!$L$154,VLOOKUP($N$555,'Banco de Dados'!$B$4:$J$50,6,FALSE)*(1-(PRINCIPAL!$M$154/100)),IF(L566=PRINCIPAL!$N$154,VLOOKUP($N$555,'Banco de Dados'!$B$4:$J$50,6,FALSE)*(1-(PRINCIPAL!$O$154/100)),VLOOKUP($N$555,'Banco de Dados'!$B$4:$J$50,6,FALSE)))))))))),"")</f>
        <v/>
      </c>
      <c r="N566" s="25" t="str">
        <f>IFERROR(M566*(IFERROR(VLOOKUP($N$555,'Banco de Dados'!$B$4:$J$50,4,FALSE),"ERRO")),"")</f>
        <v/>
      </c>
      <c r="O566" s="25" t="str">
        <f t="shared" si="377"/>
        <v/>
      </c>
      <c r="P566" s="103" t="str">
        <f>IFERROR(O566*(C566*(PRINCIPAL!$G$154/100))*0.47*(44/12),"")</f>
        <v/>
      </c>
      <c r="Q566" s="107" t="str">
        <f t="shared" si="393"/>
        <v/>
      </c>
      <c r="R566" s="29" t="str">
        <f>IFERROR(IF(AND(PRINCIPAL!$H$155&lt;&gt;"",OR(L566=PRINCIPAL!$I$155,L566=PRINCIPAL!$I$155+PRINCIPAL!$I$155,L566=PRINCIPAL!$I$155+PRINCIPAL!$I$155+PRINCIPAL!$I$155)),0,IF(AND(PRINCIPAL!$H$155&lt;&gt;"",L566=PRINCIPAL!$J$155),VLOOKUP($S$555,'Banco de Dados'!$B$4:$J$50,8,FALSE)*PRINCIPAL!$H$155*(1-(PRINCIPAL!$K$155/100)),IF(AND(PRINCIPAL!$H$155&lt;&gt;"",L566=PRINCIPAL!$L$155),VLOOKUP($S$555,'Banco de Dados'!$B$4:$J$50,8,FALSE)*PRINCIPAL!$H$155*(1-(PRINCIPAL!$M$155/100)),IF(AND(PRINCIPAL!$H$155&lt;&gt;"",L566=PRINCIPAL!$N$155),VLOOKUP($S$555,'Banco de Dados'!$B$4:$J$50,8,FALSE)*PRINCIPAL!$H$155*(1-(PRINCIPAL!$O$155/100)),IF(PRINCIPAL!$H$155&lt;&gt;"",VLOOKUP($S$555,'Banco de Dados'!$B$4:$J$50,8,FALSE)*PRINCIPAL!$H$155,IF(OR(L566=PRINCIPAL!$I$155,L566=PRINCIPAL!$I$155+PRINCIPAL!$I$155,L566=PRINCIPAL!$I$155+PRINCIPAL!$I$155+PRINCIPAL!$I$155),0,IF(L566=PRINCIPAL!$J$155,VLOOKUP($S$555,'Banco de Dados'!$B$4:$J$50,6,FALSE)*(1-(PRINCIPAL!$K$155/100)),IF(L566=PRINCIPAL!$L$155,VLOOKUP($S$555,'Banco de Dados'!$B$4:$J$50,6,FALSE)*(1-(PRINCIPAL!$M$155/100)),IF(L566=PRINCIPAL!$N$155,VLOOKUP($S$555,'Banco de Dados'!$B$4:$J$50,6,FALSE)*(1-(PRINCIPAL!$O$155/100)),VLOOKUP($S$555,'Banco de Dados'!$B$4:$J$50,6,FALSE)))))))))),"")</f>
        <v/>
      </c>
      <c r="S566" s="29" t="str">
        <f>IFERROR(R566*(IFERROR(VLOOKUP($S$555,'Banco de Dados'!$B$4:$J$50,4,FALSE),"ERRO")),"")</f>
        <v/>
      </c>
      <c r="T566" s="29" t="str">
        <f t="shared" ref="T566:T592" si="394">IFERROR(R566+S566,"")</f>
        <v/>
      </c>
      <c r="U566" s="103" t="str">
        <f>IFERROR(T566*(C566*(PRINCIPAL!$G$155/100))*0.47*(44/12),"")</f>
        <v/>
      </c>
      <c r="V566" s="103" t="str">
        <f t="shared" si="370"/>
        <v/>
      </c>
      <c r="W566" s="30" t="str">
        <f>IFERROR(IF(AND(PRINCIPAL!$H$156&lt;&gt;"",OR(L566=PRINCIPAL!$I$156,L566=PRINCIPAL!$I$156+PRINCIPAL!$I$156,L566=PRINCIPAL!$I$156+PRINCIPAL!$I$156+PRINCIPAL!$I$156)),0,IF(AND(PRINCIPAL!$H$156&lt;&gt;"",L566=PRINCIPAL!$J$156),VLOOKUP($X$555,'Banco de Dados'!$B$4:$J$50,8,FALSE)*PRINCIPAL!$H$156*(1-(PRINCIPAL!$K$156/100)),IF(AND(PRINCIPAL!$H$156&lt;&gt;"",L566=PRINCIPAL!$L$156),VLOOKUP($X$555,'Banco de Dados'!$B$4:$J$50,8,FALSE)*PRINCIPAL!$H$156*(1-(PRINCIPAL!$M$156/100)),IF(AND(PRINCIPAL!$H$156&lt;&gt;"",L566=PRINCIPAL!$N$156),VLOOKUP($X$555,'Banco de Dados'!$B$4:$J$50,8,FALSE)*PRINCIPAL!$H$156*(1-(PRINCIPAL!$O$156/100)),IF(PRINCIPAL!$H$156&lt;&gt;"",VLOOKUP($X$555,'Banco de Dados'!$B$4:$J$50,8,FALSE)*PRINCIPAL!$H$156,IF(OR(L566=PRINCIPAL!$I$156,L566=PRINCIPAL!$I$156+PRINCIPAL!$I$156,L566=PRINCIPAL!$I$156+PRINCIPAL!$I$156+PRINCIPAL!$I$156),0,IF(L566=PRINCIPAL!$J$156,VLOOKUP($X$555,'Banco de Dados'!$B$4:$J$50,6,FALSE)*(1-(PRINCIPAL!$K$156/100)),IF(L566=PRINCIPAL!$L$156,VLOOKUP($X$555,'Banco de Dados'!$B$4:$J$50,6,FALSE)*(1-(PRINCIPAL!$M$156/100)),IF(L566=PRINCIPAL!$N$156,VLOOKUP($X$555,'Banco de Dados'!$B$4:$J$50,6,FALSE)*(1-(PRINCIPAL!$O$156/100)),VLOOKUP($X$555,'Banco de Dados'!$B$4:$J$50,6,FALSE)))))))))),"")</f>
        <v/>
      </c>
      <c r="X566" s="29" t="str">
        <f>IFERROR(W566*(IFERROR(VLOOKUP($X$555,'Banco de Dados'!$B$4:$J$50,4,FALSE),"ERRO")),"")</f>
        <v/>
      </c>
      <c r="Y566" s="29" t="str">
        <f t="shared" si="388"/>
        <v/>
      </c>
      <c r="Z566" s="103" t="str">
        <f>IFERROR(Y566*(C566*(PRINCIPAL!$G$156/100))*0.47*(44/12),"")</f>
        <v/>
      </c>
      <c r="AA566" s="111" t="str">
        <f t="shared" si="389"/>
        <v/>
      </c>
      <c r="AB566" s="30" t="str">
        <f>IFERROR(IF(AND(PRINCIPAL!$H$157&lt;&gt;"",OR(L566=PRINCIPAL!$I$157,L566=PRINCIPAL!$I$157+PRINCIPAL!$I$157,L566=PRINCIPAL!$I$157+PRINCIPAL!$I$157+PRINCIPAL!$I$157)),0,IF(AND(PRINCIPAL!$H$157&lt;&gt;"",L566=PRINCIPAL!$J$157),VLOOKUP($AC$555,'Banco de Dados'!$B$4:$J$50,8,FALSE)*PRINCIPAL!$H$157*(1-(PRINCIPAL!$K$157/100)),IF(AND(PRINCIPAL!$H$157&lt;&gt;"",L566=PRINCIPAL!$L$157),VLOOKUP($AC$555,'Banco de Dados'!$B$4:$J$50,8,FALSE)*PRINCIPAL!$H$157*(1-(PRINCIPAL!$M$157/100)),IF(AND(PRINCIPAL!$H$157&lt;&gt;"",L566=PRINCIPAL!$N$157),VLOOKUP($AC$555,'Banco de Dados'!$B$4:$J$50,8,FALSE)*PRINCIPAL!$H$157*(1-(PRINCIPAL!$O$157/100)),IF(PRINCIPAL!$H$157&lt;&gt;"",VLOOKUP($AC$555,'Banco de Dados'!$B$4:$J$50,8,FALSE)*PRINCIPAL!$H$157,IF(OR(L566=PRINCIPAL!$I$157,L566=PRINCIPAL!$I$157+PRINCIPAL!$I$157,L566=PRINCIPAL!$I$157+PRINCIPAL!$I$157+PRINCIPAL!$I$157),0,IF(L566=PRINCIPAL!$J$157,VLOOKUP($AC$555,'Banco de Dados'!$B$4:$J$50,6,FALSE)*(1-(PRINCIPAL!$K$157/100)),IF(L566=PRINCIPAL!$L$157,VLOOKUP($AC$555,'Banco de Dados'!$B$4:$J$50,6,FALSE)*(1-(PRINCIPAL!$M$157/100)),IF(L566=PRINCIPAL!$N$157,VLOOKUP($AC$555,'Banco de Dados'!$B$4:$J$50,6,FALSE)*(1-(PRINCIPAL!$O$157/100)),VLOOKUP($AC$555,'Banco de Dados'!$B$4:$J$50,6,FALSE)))))))))),"")</f>
        <v/>
      </c>
      <c r="AC566" s="29" t="str">
        <f>IFERROR(AB566*(IFERROR(VLOOKUP($AC$555,'Banco de Dados'!$B$4:$J$50,4,FALSE),"ERRO")),"")</f>
        <v/>
      </c>
      <c r="AD566" s="29" t="str">
        <f t="shared" si="379"/>
        <v/>
      </c>
      <c r="AE566" s="103" t="str">
        <f>IFERROR(AD566*(C566*(PRINCIPAL!$G$157/100))*0.47*(44/12),"")</f>
        <v/>
      </c>
      <c r="AF566" s="111" t="str">
        <f t="shared" si="380"/>
        <v/>
      </c>
      <c r="AG566" s="30" t="str">
        <f>IFERROR(IF(AND(PRINCIPAL!$H$158&lt;&gt;"",OR(L566=PRINCIPAL!$I$158,L566=PRINCIPAL!$I$158+PRINCIPAL!$I$158,L566=PRINCIPAL!$I$158+PRINCIPAL!$I$158+PRINCIPAL!$I$158)),0,IF(AND(PRINCIPAL!$H$158&lt;&gt;"",L566=PRINCIPAL!$J$158),VLOOKUP($AH$555,'Banco de Dados'!$B$4:$J$50,8,FALSE)*PRINCIPAL!$H$158*(1-(PRINCIPAL!$K$158/100)),IF(AND(PRINCIPAL!$H$158&lt;&gt;"",L566=PRINCIPAL!$L$158),VLOOKUP($AH$555,'Banco de Dados'!$B$4:$J$50,8,FALSE)*PRINCIPAL!$H$158*(1-(PRINCIPAL!$M$158/100)),IF(AND(PRINCIPAL!$H$158&lt;&gt;"",L566=PRINCIPAL!$N$158),VLOOKUP($AH$555,'Banco de Dados'!$B$4:$J$50,8,FALSE)*PRINCIPAL!$H$158*(1-(PRINCIPAL!$O$158/100)),IF(PRINCIPAL!$H$158&lt;&gt;"",VLOOKUP($AH$555,'Banco de Dados'!$B$4:$J$50,8,FALSE)*PRINCIPAL!$H$158,IF(OR(L566=PRINCIPAL!$I$158,L566=PRINCIPAL!$I$158+PRINCIPAL!$I$158,L566=PRINCIPAL!$I$158+PRINCIPAL!$I$158+PRINCIPAL!$I$158),0,IF(L566=PRINCIPAL!$J$158,VLOOKUP($AH$555,'Banco de Dados'!$B$4:$J$50,6,FALSE)*(1-(PRINCIPAL!$K$158/100)),IF(L566=PRINCIPAL!$L$158,VLOOKUP($AH$555,'Banco de Dados'!$B$4:$J$50,6,FALSE)*(1-(PRINCIPAL!$M$158/100)),IF(L566=PRINCIPAL!$N$158,VLOOKUP($AH$555,'Banco de Dados'!$B$4:$J$50,6,FALSE)*(1-(PRINCIPAL!$O$158/100)),VLOOKUP($AH$555,'Banco de Dados'!$B$4:$J$50,6,FALSE)))))))))),"")</f>
        <v/>
      </c>
      <c r="AH566" s="29" t="str">
        <f>IFERROR(AG566*(IFERROR(VLOOKUP($AH$555,'Banco de Dados'!$B$4:$J$50,4,FALSE),"ERRO")),"")</f>
        <v/>
      </c>
      <c r="AI566" s="29" t="str">
        <f t="shared" si="381"/>
        <v/>
      </c>
      <c r="AJ566" s="103" t="str">
        <f>IFERROR(AI566*(C566*(PRINCIPAL!$G$158/100))*0.47*(44/12),"")</f>
        <v/>
      </c>
      <c r="AK566" s="111" t="str">
        <f t="shared" si="390"/>
        <v/>
      </c>
      <c r="AL566" s="30" t="str">
        <f>IFERROR(IF(AND(PRINCIPAL!$H$159&lt;&gt;"",OR(L566=PRINCIPAL!$I$159,L566=PRINCIPAL!$I$159+PRINCIPAL!$I$159,L566=PRINCIPAL!$I$159+PRINCIPAL!$I$159+PRINCIPAL!$I$159)),0,IF(AND(PRINCIPAL!$H$159&lt;&gt;"",L566=PRINCIPAL!$J$159),VLOOKUP($AM$555,'Banco de Dados'!$B$4:$J$50,8,FALSE)*PRINCIPAL!$H$159*(1-(PRINCIPAL!$K$159/100)),IF(AND(PRINCIPAL!$H$159&lt;&gt;"",L566=PRINCIPAL!$L$159),VLOOKUP($AM$555,'Banco de Dados'!$B$4:$J$50,8,FALSE)*PRINCIPAL!$H$159*(1-(PRINCIPAL!$M$159/100)),IF(AND(PRINCIPAL!$H$159&lt;&gt;"",L566=PRINCIPAL!$N$159),VLOOKUP($AM$555,'Banco de Dados'!$B$4:$J$50,8,FALSE)*PRINCIPAL!$H$159*(1-(PRINCIPAL!$O$159/100)),IF(PRINCIPAL!$H$159&lt;&gt;"",VLOOKUP($AM$555,'Banco de Dados'!$B$4:$J$50,8,FALSE)*PRINCIPAL!$H$159,IF(OR(L566=PRINCIPAL!$I$159,L566=PRINCIPAL!$I$159+PRINCIPAL!$I$159,L566=PRINCIPAL!$I$159+PRINCIPAL!$I$159+PRINCIPAL!$I$159),0,IF(L566=PRINCIPAL!$J$159,VLOOKUP($AM$555,'Banco de Dados'!$B$4:$J$50,6,FALSE)*(1-(PRINCIPAL!$K$159/100)),IF(L566=PRINCIPAL!$L$159,VLOOKUP($AM$555,'Banco de Dados'!$B$4:$J$50,6,FALSE)*(1-(PRINCIPAL!$M$159/100)),IF(L566=PRINCIPAL!$N$159,VLOOKUP($AM$555,'Banco de Dados'!$B$4:$J$50,6,FALSE)*(1-(PRINCIPAL!$O$159/100)),VLOOKUP($AM$555,'Banco de Dados'!$B$4:$J$50,6,FALSE)))))))))),"")</f>
        <v/>
      </c>
      <c r="AM566" s="29" t="str">
        <f>IFERROR(AL566*(IFERROR(VLOOKUP($AM$555,'Banco de Dados'!$B$4:$J$50,4,FALSE),"ERRO")),"")</f>
        <v/>
      </c>
      <c r="AN566" s="29" t="str">
        <f t="shared" si="382"/>
        <v/>
      </c>
      <c r="AO566" s="103" t="str">
        <f>IFERROR(AN566*(C566*(PRINCIPAL!$G$159/100))*0.47*(44/12),"")</f>
        <v/>
      </c>
      <c r="AP566" s="111" t="str">
        <f t="shared" si="383"/>
        <v/>
      </c>
      <c r="AQ566" s="30" t="str">
        <f>IFERROR(IF(AND(PRINCIPAL!$H$160&lt;&gt;"",OR(L566=PRINCIPAL!$I$160,L566=PRINCIPAL!$I$160+PRINCIPAL!$I$160,L566=PRINCIPAL!$I$160+PRINCIPAL!$I$160+PRINCIPAL!$I$160)),0,IF(AND(PRINCIPAL!$H$160&lt;&gt;"",L566=PRINCIPAL!$J$160),VLOOKUP($AR$555,'Banco de Dados'!$B$4:$J$50,8,FALSE)*PRINCIPAL!$H$160*(1-(PRINCIPAL!$K$160/100)),IF(AND(PRINCIPAL!$H$160&lt;&gt;"",L566=PRINCIPAL!$L$160),VLOOKUP($AR$555,'Banco de Dados'!$B$4:$J$50,8,FALSE)*PRINCIPAL!$H$160*(1-(PRINCIPAL!$M$160/100)),IF(AND(PRINCIPAL!$H$160&lt;&gt;"",L566=PRINCIPAL!$N$160),VLOOKUP($AR$555,'Banco de Dados'!$B$4:$J$50,8,FALSE)*PRINCIPAL!$H$160*(1-(PRINCIPAL!$O$160/100)),IF(PRINCIPAL!$H$160&lt;&gt;"",VLOOKUP($AR$555,'Banco de Dados'!$B$4:$J$50,8,FALSE)*PRINCIPAL!$H$160,IF(OR(L566=PRINCIPAL!$I$160,L566=PRINCIPAL!$I$160+PRINCIPAL!$I$160,L566=PRINCIPAL!$I$160+PRINCIPAL!$I$160+PRINCIPAL!$I$160),0,IF(L566=PRINCIPAL!$J$160,VLOOKUP($AR$555,'Banco de Dados'!$B$4:$J$50,6,FALSE)*(1-(PRINCIPAL!$K$160/100)),IF(L566=PRINCIPAL!$L$160,VLOOKUP($AR$555,'Banco de Dados'!$B$4:$J$50,6,FALSE)*(1-(PRINCIPAL!$M$160/100)),IF(L566=PRINCIPAL!$N$160,VLOOKUP($AR$555,'Banco de Dados'!$B$4:$J$50,6,FALSE)*(1-(PRINCIPAL!$O$160/100)),VLOOKUP($AR$555,'Banco de Dados'!$B$4:$J$50,6,FALSE)))))))))),"")</f>
        <v/>
      </c>
      <c r="AR566" s="29" t="str">
        <f>IFERROR(AQ566*(IFERROR(VLOOKUP($AR$555,'Banco de Dados'!$B$4:$J$50,4,FALSE),"ERRO")),"")</f>
        <v/>
      </c>
      <c r="AS566" s="29" t="str">
        <f t="shared" si="384"/>
        <v/>
      </c>
      <c r="AT566" s="103" t="str">
        <f>IFERROR(AS566*(C566*(PRINCIPAL!$G$160/100))*0.47*(44/12),"")</f>
        <v/>
      </c>
      <c r="AU566" s="111" t="str">
        <f t="shared" si="385"/>
        <v/>
      </c>
      <c r="AV566" s="30" t="str">
        <f>IFERROR(IF(AND(PRINCIPAL!$H$161&lt;&gt;"",OR(L566=PRINCIPAL!$I$161,L566=PRINCIPAL!$I$161+PRINCIPAL!$I$161,L566=PRINCIPAL!$I$161+PRINCIPAL!$I$161+PRINCIPAL!$I$161)),0,IF(AND(PRINCIPAL!$H$161&lt;&gt;"",L566=PRINCIPAL!$J$161),VLOOKUP($AW$555,'Banco de Dados'!$B$4:$J$50,8,FALSE)*PRINCIPAL!$H$161*(1-(PRINCIPAL!$K$161/100)),IF(AND(PRINCIPAL!$H$161&lt;&gt;"",L566=PRINCIPAL!$L$161),VLOOKUP($AW$555,'Banco de Dados'!$B$4:$J$50,8,FALSE)*PRINCIPAL!$H$161*(1-(PRINCIPAL!$M$161/100)),IF(AND(PRINCIPAL!$H$161&lt;&gt;"",L566=PRINCIPAL!$N$161),VLOOKUP($AW$555,'Banco de Dados'!$B$4:$J$50,8,FALSE)*PRINCIPAL!$H$161*(1-(PRINCIPAL!$O$161/100)),IF(PRINCIPAL!$H$161&lt;&gt;"",VLOOKUP($AW$555,'Banco de Dados'!$B$4:$J$50,8,FALSE)*PRINCIPAL!$H$161,IF(OR(L566=PRINCIPAL!$I$161,L566=PRINCIPAL!$I$161+PRINCIPAL!$I$161,L566=PRINCIPAL!$I$161+PRINCIPAL!$I$161+PRINCIPAL!$I$161),0,IF(L566=PRINCIPAL!$J$161,VLOOKUP($AW$555,'Banco de Dados'!$B$4:$J$50,6,FALSE)*(1-(PRINCIPAL!$K$161/100)),IF(L566=PRINCIPAL!$L$161,VLOOKUP($AW$555,'Banco de Dados'!$B$4:$J$50,6,FALSE)*(1-(PRINCIPAL!$M$161/100)),IF(L566=PRINCIPAL!$N$161,VLOOKUP($AW$555,'Banco de Dados'!$B$4:$J$50,6,FALSE)*(1-(PRINCIPAL!$O$161/100)),VLOOKUP($AW$555,'Banco de Dados'!$B$4:$J$50,6,FALSE)))))))))),"")</f>
        <v/>
      </c>
      <c r="AW566" s="29" t="str">
        <f>IFERROR(AV566*(IFERROR(VLOOKUP($AW$555,'Banco de Dados'!$B$4:$J$50,4,FALSE),"ERRO")),"")</f>
        <v/>
      </c>
      <c r="AX566" s="29" t="str">
        <f t="shared" si="386"/>
        <v/>
      </c>
      <c r="AY566" s="103" t="str">
        <f>IFERROR(AX566*(C566*(PRINCIPAL!$G$161/100))*0.47*(44/12),"")</f>
        <v/>
      </c>
      <c r="AZ566" s="111" t="str">
        <f t="shared" si="391"/>
        <v/>
      </c>
      <c r="BA566" s="30" t="str">
        <f>IFERROR(IF(AND(PRINCIPAL!$H$162&lt;&gt;"",OR(L566=PRINCIPAL!$I$162,L566=PRINCIPAL!$I$162+PRINCIPAL!$I$162,L566=PRINCIPAL!$I$162+PRINCIPAL!$I$162+PRINCIPAL!$I$162)),0,IF(AND(PRINCIPAL!$H$162&lt;&gt;"",L566=PRINCIPAL!$J$162),VLOOKUP($BB$555,'Banco de Dados'!$B$4:$J$50,8,FALSE)*PRINCIPAL!$H$162*(1-(PRINCIPAL!$K$162/100)),IF(AND(PRINCIPAL!$H$162&lt;&gt;"",L566=PRINCIPAL!$L$162),VLOOKUP($BB$555,'Banco de Dados'!$B$4:$J$50,8,FALSE)*PRINCIPAL!$H$162*(1-(PRINCIPAL!$M$162/100)),IF(AND(PRINCIPAL!$H$162&lt;&gt;"",L566=PRINCIPAL!$N$162),VLOOKUP($BB$555,'Banco de Dados'!$B$4:$J$50,8,FALSE)*PRINCIPAL!$H$162*(1-(PRINCIPAL!$O$162/100)),IF(PRINCIPAL!$H$162&lt;&gt;"",VLOOKUP($BB$555,'Banco de Dados'!$B$4:$J$50,8,FALSE)*PRINCIPAL!$H$162,IF(OR(L566=PRINCIPAL!$I$162,L566=PRINCIPAL!$I$162+PRINCIPAL!$I$162,L566=PRINCIPAL!$I$162+PRINCIPAL!$I$162+PRINCIPAL!$I$162),0,IF(L566=PRINCIPAL!$J$162,VLOOKUP($BB$555,'Banco de Dados'!$B$4:$J$50,6,FALSE)*(1-(PRINCIPAL!$K$162/100)),IF(L566=PRINCIPAL!$L$162,VLOOKUP($BB$555,'Banco de Dados'!$B$4:$J$50,6,FALSE)*(1-(PRINCIPAL!$M$162/100)),IF(L566=PRINCIPAL!$N$162,VLOOKUP($BB$555,'Banco de Dados'!$B$4:$J$50,6,FALSE)*(1-(PRINCIPAL!$O$162/100)),VLOOKUP($BB$555,'Banco de Dados'!$B$4:$J$50,6,FALSE)))))))))),"")</f>
        <v/>
      </c>
      <c r="BB566" s="29" t="str">
        <f>IFERROR(BA566*(IFERROR(VLOOKUP($BB$555,'Banco de Dados'!$B$4:$J$50,4,FALSE),"ERRO")),"")</f>
        <v/>
      </c>
      <c r="BC566" s="29" t="str">
        <f t="shared" si="392"/>
        <v/>
      </c>
      <c r="BD566" s="103" t="str">
        <f>IFERROR(BC566*(C566*(PRINCIPAL!$G$162/100))*0.47*(44/12),"")</f>
        <v/>
      </c>
      <c r="BE566" s="111" t="str">
        <f t="shared" si="371"/>
        <v/>
      </c>
      <c r="BF566" s="30" t="str">
        <f>IFERROR(IF(AND(PRINCIPAL!$H$163&lt;&gt;"",OR(L566=PRINCIPAL!$I$163,L566=PRINCIPAL!$I$163+PRINCIPAL!$I$163,L566=PRINCIPAL!$I$163+PRINCIPAL!$I$163+PRINCIPAL!$I$163)),0,IF(AND(PRINCIPAL!$H$163&lt;&gt;"",L566=PRINCIPAL!$J$163),VLOOKUP($BG$555,'Banco de Dados'!$B$4:$J$50,8,FALSE)*PRINCIPAL!$H$163*(1-(PRINCIPAL!$K$163/100)),IF(AND(PRINCIPAL!$H$163&lt;&gt;"",L566=PRINCIPAL!$L$163),VLOOKUP($BG$555,'Banco de Dados'!$B$4:$J$50,8,FALSE)*PRINCIPAL!$H$163*(1-(PRINCIPAL!$M$163/100)),IF(AND(PRINCIPAL!$H$163&lt;&gt;"",L566=PRINCIPAL!$N$163),VLOOKUP($BG$555,'Banco de Dados'!$B$4:$J$50,8,FALSE)*PRINCIPAL!$H$163*(1-(PRINCIPAL!$O$163/100)),IF(PRINCIPAL!$H$163&lt;&gt;"",VLOOKUP($BG$555,'Banco de Dados'!$B$4:$J$50,8,FALSE)*PRINCIPAL!$H$163,IF(OR(L566=PRINCIPAL!$I$163,L566=PRINCIPAL!$I$163+PRINCIPAL!$I$163,L566=PRINCIPAL!$I$163+PRINCIPAL!$I$163+PRINCIPAL!$I$163),0,IF(L566=PRINCIPAL!$J$163,VLOOKUP($BG$555,'Banco de Dados'!$B$4:$J$50,6,FALSE)*(1-(PRINCIPAL!$K$163/100)),IF(L566=PRINCIPAL!$L$163,VLOOKUP($BG$555,'Banco de Dados'!$B$4:$J$50,6,FALSE)*(1-(PRINCIPAL!$M$163/100)),IF(L566=PRINCIPAL!$N$163,VLOOKUP($BG$555,'Banco de Dados'!$B$4:$J$50,6,FALSE)*(1-(PRINCIPAL!$O$163/100)),VLOOKUP($BG$555,'Banco de Dados'!$B$4:$J$50,6,FALSE)))))))))),"")</f>
        <v/>
      </c>
      <c r="BG566" s="29" t="str">
        <f>IFERROR(BF566*(IFERROR(VLOOKUP($BG$555,'Banco de Dados'!$B$4:$J$50,4,FALSE),"ERRO")),"")</f>
        <v/>
      </c>
      <c r="BH566" s="29" t="str">
        <f t="shared" si="387"/>
        <v/>
      </c>
      <c r="BI566" s="103" t="str">
        <f>IFERROR(BH566*(C566*(PRINCIPAL!$G$163/100))*0.47*(44/12),"")</f>
        <v/>
      </c>
      <c r="BJ566" s="102" t="str">
        <f t="shared" si="372"/>
        <v/>
      </c>
    </row>
    <row r="567" spans="2:62" ht="12.75" customHeight="1" x14ac:dyDescent="0.3">
      <c r="B567" s="326">
        <f t="shared" si="373"/>
        <v>2030</v>
      </c>
      <c r="C567" s="340"/>
      <c r="D567" s="1"/>
      <c r="E567" s="116">
        <v>10</v>
      </c>
      <c r="F567" s="24" t="str">
        <f>IFERROR(VLOOKUP($G$555,'Banco de Dados'!$B$4:$J$50,6,FALSE),"")</f>
        <v/>
      </c>
      <c r="G567" s="25" t="str">
        <f>IFERROR(F567*(IFERROR(VLOOKUP($G$555,'Banco de Dados'!$B$4:$J$50,4,FALSE),"ERRO")),"")</f>
        <v/>
      </c>
      <c r="H567" s="25" t="str">
        <f t="shared" si="374"/>
        <v/>
      </c>
      <c r="I567" s="103" t="str">
        <f t="shared" si="375"/>
        <v/>
      </c>
      <c r="J567" s="117" t="str">
        <f t="shared" si="376"/>
        <v/>
      </c>
      <c r="K567" s="1"/>
      <c r="L567" s="91">
        <v>10</v>
      </c>
      <c r="M567" s="24" t="str">
        <f>IFERROR(IF(AND(PRINCIPAL!$H$154&lt;&gt;"",OR(L567=PRINCIPAL!$I$154,L567=PRINCIPAL!$I$154+PRINCIPAL!$I$154,L567=PRINCIPAL!$I$154+PRINCIPAL!$I$154+PRINCIPAL!$I$154)),0,IF(AND(PRINCIPAL!$H$154&lt;&gt;"",L567=PRINCIPAL!$J$154),VLOOKUP($N$555,'Banco de Dados'!$B$4:$J$50,8,FALSE)*PRINCIPAL!$H$154*(1-(PRINCIPAL!$K$154/100)),IF(AND(PRINCIPAL!$H$154&lt;&gt;"",L567=PRINCIPAL!$L$154),VLOOKUP($N$555,'Banco de Dados'!$B$4:$J$50,8,FALSE)*PRINCIPAL!$H$154*(1-(PRINCIPAL!$M$154/100)),IF(AND(PRINCIPAL!$H$154&lt;&gt;"",L567=PRINCIPAL!$N$154),VLOOKUP($N$555,'Banco de Dados'!$B$4:$J$50,8,FALSE)*PRINCIPAL!$H$154*(1-(PRINCIPAL!$O$154/100)),IF(PRINCIPAL!$H$154&lt;&gt;"",VLOOKUP($N$555,'Banco de Dados'!$B$4:$J$50,8,FALSE)*PRINCIPAL!$H$154,IF(OR(L567=PRINCIPAL!$I$154,L567=PRINCIPAL!$I$154+PRINCIPAL!$I$154,L567=PRINCIPAL!$I$154+PRINCIPAL!$I$154+PRINCIPAL!$I$154),0,IF(L567=PRINCIPAL!$J$154,VLOOKUP($N$555,'Banco de Dados'!$B$4:$J$50,6,FALSE)*(1-(PRINCIPAL!$K$154/100)),IF(L567=PRINCIPAL!$L$154,VLOOKUP($N$555,'Banco de Dados'!$B$4:$J$50,6,FALSE)*(1-(PRINCIPAL!$M$154/100)),IF(L567=PRINCIPAL!$N$154,VLOOKUP($N$555,'Banco de Dados'!$B$4:$J$50,6,FALSE)*(1-(PRINCIPAL!$O$154/100)),VLOOKUP($N$555,'Banco de Dados'!$B$4:$J$50,6,FALSE)))))))))),"")</f>
        <v/>
      </c>
      <c r="N567" s="25" t="str">
        <f>IFERROR(M567*(IFERROR(VLOOKUP($N$555,'Banco de Dados'!$B$4:$J$50,4,FALSE),"ERRO")),"")</f>
        <v/>
      </c>
      <c r="O567" s="25" t="str">
        <f t="shared" si="377"/>
        <v/>
      </c>
      <c r="P567" s="103" t="str">
        <f>IFERROR(O567*(C567*(PRINCIPAL!$G$154/100))*0.47*(44/12),"")</f>
        <v/>
      </c>
      <c r="Q567" s="107" t="str">
        <f t="shared" si="393"/>
        <v/>
      </c>
      <c r="R567" s="29" t="str">
        <f>IFERROR(IF(AND(PRINCIPAL!$H$155&lt;&gt;"",OR(L567=PRINCIPAL!$I$155,L567=PRINCIPAL!$I$155+PRINCIPAL!$I$155,L567=PRINCIPAL!$I$155+PRINCIPAL!$I$155+PRINCIPAL!$I$155)),0,IF(AND(PRINCIPAL!$H$155&lt;&gt;"",L567=PRINCIPAL!$J$155),VLOOKUP($S$555,'Banco de Dados'!$B$4:$J$50,8,FALSE)*PRINCIPAL!$H$155*(1-(PRINCIPAL!$K$155/100)),IF(AND(PRINCIPAL!$H$155&lt;&gt;"",L567=PRINCIPAL!$L$155),VLOOKUP($S$555,'Banco de Dados'!$B$4:$J$50,8,FALSE)*PRINCIPAL!$H$155*(1-(PRINCIPAL!$M$155/100)),IF(AND(PRINCIPAL!$H$155&lt;&gt;"",L567=PRINCIPAL!$N$155),VLOOKUP($S$555,'Banco de Dados'!$B$4:$J$50,8,FALSE)*PRINCIPAL!$H$155*(1-(PRINCIPAL!$O$155/100)),IF(PRINCIPAL!$H$155&lt;&gt;"",VLOOKUP($S$555,'Banco de Dados'!$B$4:$J$50,8,FALSE)*PRINCIPAL!$H$155,IF(OR(L567=PRINCIPAL!$I$155,L567=PRINCIPAL!$I$155+PRINCIPAL!$I$155,L567=PRINCIPAL!$I$155+PRINCIPAL!$I$155+PRINCIPAL!$I$155),0,IF(L567=PRINCIPAL!$J$155,VLOOKUP($S$555,'Banco de Dados'!$B$4:$J$50,6,FALSE)*(1-(PRINCIPAL!$K$155/100)),IF(L567=PRINCIPAL!$L$155,VLOOKUP($S$555,'Banco de Dados'!$B$4:$J$50,6,FALSE)*(1-(PRINCIPAL!$M$155/100)),IF(L567=PRINCIPAL!$N$155,VLOOKUP($S$555,'Banco de Dados'!$B$4:$J$50,6,FALSE)*(1-(PRINCIPAL!$O$155/100)),VLOOKUP($S$555,'Banco de Dados'!$B$4:$J$50,6,FALSE)))))))))),"")</f>
        <v/>
      </c>
      <c r="S567" s="29" t="str">
        <f>IFERROR(R567*(IFERROR(VLOOKUP($S$555,'Banco de Dados'!$B$4:$J$50,4,FALSE),"ERRO")),"")</f>
        <v/>
      </c>
      <c r="T567" s="29" t="str">
        <f t="shared" si="394"/>
        <v/>
      </c>
      <c r="U567" s="103" t="str">
        <f>IFERROR(T567*(C567*(PRINCIPAL!$G$155/100))*0.47*(44/12),"")</f>
        <v/>
      </c>
      <c r="V567" s="103" t="str">
        <f t="shared" si="370"/>
        <v/>
      </c>
      <c r="W567" s="30" t="str">
        <f>IFERROR(IF(AND(PRINCIPAL!$H$156&lt;&gt;"",OR(L567=PRINCIPAL!$I$156,L567=PRINCIPAL!$I$156+PRINCIPAL!$I$156,L567=PRINCIPAL!$I$156+PRINCIPAL!$I$156+PRINCIPAL!$I$156)),0,IF(AND(PRINCIPAL!$H$156&lt;&gt;"",L567=PRINCIPAL!$J$156),VLOOKUP($X$555,'Banco de Dados'!$B$4:$J$50,8,FALSE)*PRINCIPAL!$H$156*(1-(PRINCIPAL!$K$156/100)),IF(AND(PRINCIPAL!$H$156&lt;&gt;"",L567=PRINCIPAL!$L$156),VLOOKUP($X$555,'Banco de Dados'!$B$4:$J$50,8,FALSE)*PRINCIPAL!$H$156*(1-(PRINCIPAL!$M$156/100)),IF(AND(PRINCIPAL!$H$156&lt;&gt;"",L567=PRINCIPAL!$N$156),VLOOKUP($X$555,'Banco de Dados'!$B$4:$J$50,8,FALSE)*PRINCIPAL!$H$156*(1-(PRINCIPAL!$O$156/100)),IF(PRINCIPAL!$H$156&lt;&gt;"",VLOOKUP($X$555,'Banco de Dados'!$B$4:$J$50,8,FALSE)*PRINCIPAL!$H$156,IF(OR(L567=PRINCIPAL!$I$156,L567=PRINCIPAL!$I$156+PRINCIPAL!$I$156,L567=PRINCIPAL!$I$156+PRINCIPAL!$I$156+PRINCIPAL!$I$156),0,IF(L567=PRINCIPAL!$J$156,VLOOKUP($X$555,'Banco de Dados'!$B$4:$J$50,6,FALSE)*(1-(PRINCIPAL!$K$156/100)),IF(L567=PRINCIPAL!$L$156,VLOOKUP($X$555,'Banco de Dados'!$B$4:$J$50,6,FALSE)*(1-(PRINCIPAL!$M$156/100)),IF(L567=PRINCIPAL!$N$156,VLOOKUP($X$555,'Banco de Dados'!$B$4:$J$50,6,FALSE)*(1-(PRINCIPAL!$O$156/100)),VLOOKUP($X$555,'Banco de Dados'!$B$4:$J$50,6,FALSE)))))))))),"")</f>
        <v/>
      </c>
      <c r="X567" s="29" t="str">
        <f>IFERROR(W567*(IFERROR(VLOOKUP($X$555,'Banco de Dados'!$B$4:$J$50,4,FALSE),"ERRO")),"")</f>
        <v/>
      </c>
      <c r="Y567" s="29" t="str">
        <f t="shared" si="388"/>
        <v/>
      </c>
      <c r="Z567" s="103" t="str">
        <f>IFERROR(Y567*(C567*(PRINCIPAL!$G$156/100))*0.47*(44/12),"")</f>
        <v/>
      </c>
      <c r="AA567" s="111" t="str">
        <f t="shared" si="389"/>
        <v/>
      </c>
      <c r="AB567" s="30" t="str">
        <f>IFERROR(IF(AND(PRINCIPAL!$H$157&lt;&gt;"",OR(L567=PRINCIPAL!$I$157,L567=PRINCIPAL!$I$157+PRINCIPAL!$I$157,L567=PRINCIPAL!$I$157+PRINCIPAL!$I$157+PRINCIPAL!$I$157)),0,IF(AND(PRINCIPAL!$H$157&lt;&gt;"",L567=PRINCIPAL!$J$157),VLOOKUP($AC$555,'Banco de Dados'!$B$4:$J$50,8,FALSE)*PRINCIPAL!$H$157*(1-(PRINCIPAL!$K$157/100)),IF(AND(PRINCIPAL!$H$157&lt;&gt;"",L567=PRINCIPAL!$L$157),VLOOKUP($AC$555,'Banco de Dados'!$B$4:$J$50,8,FALSE)*PRINCIPAL!$H$157*(1-(PRINCIPAL!$M$157/100)),IF(AND(PRINCIPAL!$H$157&lt;&gt;"",L567=PRINCIPAL!$N$157),VLOOKUP($AC$555,'Banco de Dados'!$B$4:$J$50,8,FALSE)*PRINCIPAL!$H$157*(1-(PRINCIPAL!$O$157/100)),IF(PRINCIPAL!$H$157&lt;&gt;"",VLOOKUP($AC$555,'Banco de Dados'!$B$4:$J$50,8,FALSE)*PRINCIPAL!$H$157,IF(OR(L567=PRINCIPAL!$I$157,L567=PRINCIPAL!$I$157+PRINCIPAL!$I$157,L567=PRINCIPAL!$I$157+PRINCIPAL!$I$157+PRINCIPAL!$I$157),0,IF(L567=PRINCIPAL!$J$157,VLOOKUP($AC$555,'Banco de Dados'!$B$4:$J$50,6,FALSE)*(1-(PRINCIPAL!$K$157/100)),IF(L567=PRINCIPAL!$L$157,VLOOKUP($AC$555,'Banco de Dados'!$B$4:$J$50,6,FALSE)*(1-(PRINCIPAL!$M$157/100)),IF(L567=PRINCIPAL!$N$157,VLOOKUP($AC$555,'Banco de Dados'!$B$4:$J$50,6,FALSE)*(1-(PRINCIPAL!$O$157/100)),VLOOKUP($AC$555,'Banco de Dados'!$B$4:$J$50,6,FALSE)))))))))),"")</f>
        <v/>
      </c>
      <c r="AC567" s="29" t="str">
        <f>IFERROR(AB567*(IFERROR(VLOOKUP($AC$555,'Banco de Dados'!$B$4:$J$50,4,FALSE),"ERRO")),"")</f>
        <v/>
      </c>
      <c r="AD567" s="29" t="str">
        <f t="shared" si="379"/>
        <v/>
      </c>
      <c r="AE567" s="103" t="str">
        <f>IFERROR(AD567*(C567*(PRINCIPAL!$G$157/100))*0.47*(44/12),"")</f>
        <v/>
      </c>
      <c r="AF567" s="111" t="str">
        <f t="shared" si="380"/>
        <v/>
      </c>
      <c r="AG567" s="30" t="str">
        <f>IFERROR(IF(AND(PRINCIPAL!$H$158&lt;&gt;"",OR(L567=PRINCIPAL!$I$158,L567=PRINCIPAL!$I$158+PRINCIPAL!$I$158,L567=PRINCIPAL!$I$158+PRINCIPAL!$I$158+PRINCIPAL!$I$158)),0,IF(AND(PRINCIPAL!$H$158&lt;&gt;"",L567=PRINCIPAL!$J$158),VLOOKUP($AH$555,'Banco de Dados'!$B$4:$J$50,8,FALSE)*PRINCIPAL!$H$158*(1-(PRINCIPAL!$K$158/100)),IF(AND(PRINCIPAL!$H$158&lt;&gt;"",L567=PRINCIPAL!$L$158),VLOOKUP($AH$555,'Banco de Dados'!$B$4:$J$50,8,FALSE)*PRINCIPAL!$H$158*(1-(PRINCIPAL!$M$158/100)),IF(AND(PRINCIPAL!$H$158&lt;&gt;"",L567=PRINCIPAL!$N$158),VLOOKUP($AH$555,'Banco de Dados'!$B$4:$J$50,8,FALSE)*PRINCIPAL!$H$158*(1-(PRINCIPAL!$O$158/100)),IF(PRINCIPAL!$H$158&lt;&gt;"",VLOOKUP($AH$555,'Banco de Dados'!$B$4:$J$50,8,FALSE)*PRINCIPAL!$H$158,IF(OR(L567=PRINCIPAL!$I$158,L567=PRINCIPAL!$I$158+PRINCIPAL!$I$158,L567=PRINCIPAL!$I$158+PRINCIPAL!$I$158+PRINCIPAL!$I$158),0,IF(L567=PRINCIPAL!$J$158,VLOOKUP($AH$555,'Banco de Dados'!$B$4:$J$50,6,FALSE)*(1-(PRINCIPAL!$K$158/100)),IF(L567=PRINCIPAL!$L$158,VLOOKUP($AH$555,'Banco de Dados'!$B$4:$J$50,6,FALSE)*(1-(PRINCIPAL!$M$158/100)),IF(L567=PRINCIPAL!$N$158,VLOOKUP($AH$555,'Banco de Dados'!$B$4:$J$50,6,FALSE)*(1-(PRINCIPAL!$O$158/100)),VLOOKUP($AH$555,'Banco de Dados'!$B$4:$J$50,6,FALSE)))))))))),"")</f>
        <v/>
      </c>
      <c r="AH567" s="29" t="str">
        <f>IFERROR(AG567*(IFERROR(VLOOKUP($AH$555,'Banco de Dados'!$B$4:$J$50,4,FALSE),"ERRO")),"")</f>
        <v/>
      </c>
      <c r="AI567" s="29" t="str">
        <f t="shared" si="381"/>
        <v/>
      </c>
      <c r="AJ567" s="103" t="str">
        <f>IFERROR(AI567*(C567*(PRINCIPAL!$G$158/100))*0.47*(44/12),"")</f>
        <v/>
      </c>
      <c r="AK567" s="111" t="str">
        <f t="shared" si="390"/>
        <v/>
      </c>
      <c r="AL567" s="30" t="str">
        <f>IFERROR(IF(AND(PRINCIPAL!$H$159&lt;&gt;"",OR(L567=PRINCIPAL!$I$159,L567=PRINCIPAL!$I$159+PRINCIPAL!$I$159,L567=PRINCIPAL!$I$159+PRINCIPAL!$I$159+PRINCIPAL!$I$159)),0,IF(AND(PRINCIPAL!$H$159&lt;&gt;"",L567=PRINCIPAL!$J$159),VLOOKUP($AM$555,'Banco de Dados'!$B$4:$J$50,8,FALSE)*PRINCIPAL!$H$159*(1-(PRINCIPAL!$K$159/100)),IF(AND(PRINCIPAL!$H$159&lt;&gt;"",L567=PRINCIPAL!$L$159),VLOOKUP($AM$555,'Banco de Dados'!$B$4:$J$50,8,FALSE)*PRINCIPAL!$H$159*(1-(PRINCIPAL!$M$159/100)),IF(AND(PRINCIPAL!$H$159&lt;&gt;"",L567=PRINCIPAL!$N$159),VLOOKUP($AM$555,'Banco de Dados'!$B$4:$J$50,8,FALSE)*PRINCIPAL!$H$159*(1-(PRINCIPAL!$O$159/100)),IF(PRINCIPAL!$H$159&lt;&gt;"",VLOOKUP($AM$555,'Banco de Dados'!$B$4:$J$50,8,FALSE)*PRINCIPAL!$H$159,IF(OR(L567=PRINCIPAL!$I$159,L567=PRINCIPAL!$I$159+PRINCIPAL!$I$159,L567=PRINCIPAL!$I$159+PRINCIPAL!$I$159+PRINCIPAL!$I$159),0,IF(L567=PRINCIPAL!$J$159,VLOOKUP($AM$555,'Banco de Dados'!$B$4:$J$50,6,FALSE)*(1-(PRINCIPAL!$K$159/100)),IF(L567=PRINCIPAL!$L$159,VLOOKUP($AM$555,'Banco de Dados'!$B$4:$J$50,6,FALSE)*(1-(PRINCIPAL!$M$159/100)),IF(L567=PRINCIPAL!$N$159,VLOOKUP($AM$555,'Banco de Dados'!$B$4:$J$50,6,FALSE)*(1-(PRINCIPAL!$O$159/100)),VLOOKUP($AM$555,'Banco de Dados'!$B$4:$J$50,6,FALSE)))))))))),"")</f>
        <v/>
      </c>
      <c r="AM567" s="29" t="str">
        <f>IFERROR(AL567*(IFERROR(VLOOKUP($AM$555,'Banco de Dados'!$B$4:$J$50,4,FALSE),"ERRO")),"")</f>
        <v/>
      </c>
      <c r="AN567" s="29" t="str">
        <f t="shared" si="382"/>
        <v/>
      </c>
      <c r="AO567" s="103" t="str">
        <f>IFERROR(AN567*(C567*(PRINCIPAL!$G$159/100))*0.47*(44/12),"")</f>
        <v/>
      </c>
      <c r="AP567" s="111" t="str">
        <f t="shared" si="383"/>
        <v/>
      </c>
      <c r="AQ567" s="30" t="str">
        <f>IFERROR(IF(AND(PRINCIPAL!$H$160&lt;&gt;"",OR(L567=PRINCIPAL!$I$160,L567=PRINCIPAL!$I$160+PRINCIPAL!$I$160,L567=PRINCIPAL!$I$160+PRINCIPAL!$I$160+PRINCIPAL!$I$160)),0,IF(AND(PRINCIPAL!$H$160&lt;&gt;"",L567=PRINCIPAL!$J$160),VLOOKUP($AR$555,'Banco de Dados'!$B$4:$J$50,8,FALSE)*PRINCIPAL!$H$160*(1-(PRINCIPAL!$K$160/100)),IF(AND(PRINCIPAL!$H$160&lt;&gt;"",L567=PRINCIPAL!$L$160),VLOOKUP($AR$555,'Banco de Dados'!$B$4:$J$50,8,FALSE)*PRINCIPAL!$H$160*(1-(PRINCIPAL!$M$160/100)),IF(AND(PRINCIPAL!$H$160&lt;&gt;"",L567=PRINCIPAL!$N$160),VLOOKUP($AR$555,'Banco de Dados'!$B$4:$J$50,8,FALSE)*PRINCIPAL!$H$160*(1-(PRINCIPAL!$O$160/100)),IF(PRINCIPAL!$H$160&lt;&gt;"",VLOOKUP($AR$555,'Banco de Dados'!$B$4:$J$50,8,FALSE)*PRINCIPAL!$H$160,IF(OR(L567=PRINCIPAL!$I$160,L567=PRINCIPAL!$I$160+PRINCIPAL!$I$160,L567=PRINCIPAL!$I$160+PRINCIPAL!$I$160+PRINCIPAL!$I$160),0,IF(L567=PRINCIPAL!$J$160,VLOOKUP($AR$555,'Banco de Dados'!$B$4:$J$50,6,FALSE)*(1-(PRINCIPAL!$K$160/100)),IF(L567=PRINCIPAL!$L$160,VLOOKUP($AR$555,'Banco de Dados'!$B$4:$J$50,6,FALSE)*(1-(PRINCIPAL!$M$160/100)),IF(L567=PRINCIPAL!$N$160,VLOOKUP($AR$555,'Banco de Dados'!$B$4:$J$50,6,FALSE)*(1-(PRINCIPAL!$O$160/100)),VLOOKUP($AR$555,'Banco de Dados'!$B$4:$J$50,6,FALSE)))))))))),"")</f>
        <v/>
      </c>
      <c r="AR567" s="29" t="str">
        <f>IFERROR(AQ567*(IFERROR(VLOOKUP($AR$555,'Banco de Dados'!$B$4:$J$50,4,FALSE),"ERRO")),"")</f>
        <v/>
      </c>
      <c r="AS567" s="29" t="str">
        <f t="shared" si="384"/>
        <v/>
      </c>
      <c r="AT567" s="103" t="str">
        <f>IFERROR(AS567*(C567*(PRINCIPAL!$G$160/100))*0.47*(44/12),"")</f>
        <v/>
      </c>
      <c r="AU567" s="111" t="str">
        <f t="shared" si="385"/>
        <v/>
      </c>
      <c r="AV567" s="30" t="str">
        <f>IFERROR(IF(AND(PRINCIPAL!$H$161&lt;&gt;"",OR(L567=PRINCIPAL!$I$161,L567=PRINCIPAL!$I$161+PRINCIPAL!$I$161,L567=PRINCIPAL!$I$161+PRINCIPAL!$I$161+PRINCIPAL!$I$161)),0,IF(AND(PRINCIPAL!$H$161&lt;&gt;"",L567=PRINCIPAL!$J$161),VLOOKUP($AW$555,'Banco de Dados'!$B$4:$J$50,8,FALSE)*PRINCIPAL!$H$161*(1-(PRINCIPAL!$K$161/100)),IF(AND(PRINCIPAL!$H$161&lt;&gt;"",L567=PRINCIPAL!$L$161),VLOOKUP($AW$555,'Banco de Dados'!$B$4:$J$50,8,FALSE)*PRINCIPAL!$H$161*(1-(PRINCIPAL!$M$161/100)),IF(AND(PRINCIPAL!$H$161&lt;&gt;"",L567=PRINCIPAL!$N$161),VLOOKUP($AW$555,'Banco de Dados'!$B$4:$J$50,8,FALSE)*PRINCIPAL!$H$161*(1-(PRINCIPAL!$O$161/100)),IF(PRINCIPAL!$H$161&lt;&gt;"",VLOOKUP($AW$555,'Banco de Dados'!$B$4:$J$50,8,FALSE)*PRINCIPAL!$H$161,IF(OR(L567=PRINCIPAL!$I$161,L567=PRINCIPAL!$I$161+PRINCIPAL!$I$161,L567=PRINCIPAL!$I$161+PRINCIPAL!$I$161+PRINCIPAL!$I$161),0,IF(L567=PRINCIPAL!$J$161,VLOOKUP($AW$555,'Banco de Dados'!$B$4:$J$50,6,FALSE)*(1-(PRINCIPAL!$K$161/100)),IF(L567=PRINCIPAL!$L$161,VLOOKUP($AW$555,'Banco de Dados'!$B$4:$J$50,6,FALSE)*(1-(PRINCIPAL!$M$161/100)),IF(L567=PRINCIPAL!$N$161,VLOOKUP($AW$555,'Banco de Dados'!$B$4:$J$50,6,FALSE)*(1-(PRINCIPAL!$O$161/100)),VLOOKUP($AW$555,'Banco de Dados'!$B$4:$J$50,6,FALSE)))))))))),"")</f>
        <v/>
      </c>
      <c r="AW567" s="29" t="str">
        <f>IFERROR(AV567*(IFERROR(VLOOKUP($AW$555,'Banco de Dados'!$B$4:$J$50,4,FALSE),"ERRO")),"")</f>
        <v/>
      </c>
      <c r="AX567" s="29" t="str">
        <f t="shared" si="386"/>
        <v/>
      </c>
      <c r="AY567" s="103" t="str">
        <f>IFERROR(AX567*(C567*(PRINCIPAL!$G$161/100))*0.47*(44/12),"")</f>
        <v/>
      </c>
      <c r="AZ567" s="111" t="str">
        <f t="shared" si="391"/>
        <v/>
      </c>
      <c r="BA567" s="30" t="str">
        <f>IFERROR(IF(AND(PRINCIPAL!$H$162&lt;&gt;"",OR(L567=PRINCIPAL!$I$162,L567=PRINCIPAL!$I$162+PRINCIPAL!$I$162,L567=PRINCIPAL!$I$162+PRINCIPAL!$I$162+PRINCIPAL!$I$162)),0,IF(AND(PRINCIPAL!$H$162&lt;&gt;"",L567=PRINCIPAL!$J$162),VLOOKUP($BB$555,'Banco de Dados'!$B$4:$J$50,8,FALSE)*PRINCIPAL!$H$162*(1-(PRINCIPAL!$K$162/100)),IF(AND(PRINCIPAL!$H$162&lt;&gt;"",L567=PRINCIPAL!$L$162),VLOOKUP($BB$555,'Banco de Dados'!$B$4:$J$50,8,FALSE)*PRINCIPAL!$H$162*(1-(PRINCIPAL!$M$162/100)),IF(AND(PRINCIPAL!$H$162&lt;&gt;"",L567=PRINCIPAL!$N$162),VLOOKUP($BB$555,'Banco de Dados'!$B$4:$J$50,8,FALSE)*PRINCIPAL!$H$162*(1-(PRINCIPAL!$O$162/100)),IF(PRINCIPAL!$H$162&lt;&gt;"",VLOOKUP($BB$555,'Banco de Dados'!$B$4:$J$50,8,FALSE)*PRINCIPAL!$H$162,IF(OR(L567=PRINCIPAL!$I$162,L567=PRINCIPAL!$I$162+PRINCIPAL!$I$162,L567=PRINCIPAL!$I$162+PRINCIPAL!$I$162+PRINCIPAL!$I$162),0,IF(L567=PRINCIPAL!$J$162,VLOOKUP($BB$555,'Banco de Dados'!$B$4:$J$50,6,FALSE)*(1-(PRINCIPAL!$K$162/100)),IF(L567=PRINCIPAL!$L$162,VLOOKUP($BB$555,'Banco de Dados'!$B$4:$J$50,6,FALSE)*(1-(PRINCIPAL!$M$162/100)),IF(L567=PRINCIPAL!$N$162,VLOOKUP($BB$555,'Banco de Dados'!$B$4:$J$50,6,FALSE)*(1-(PRINCIPAL!$O$162/100)),VLOOKUP($BB$555,'Banco de Dados'!$B$4:$J$50,6,FALSE)))))))))),"")</f>
        <v/>
      </c>
      <c r="BB567" s="29" t="str">
        <f>IFERROR(BA567*(IFERROR(VLOOKUP($BB$555,'Banco de Dados'!$B$4:$J$50,4,FALSE),"ERRO")),"")</f>
        <v/>
      </c>
      <c r="BC567" s="29" t="str">
        <f t="shared" si="392"/>
        <v/>
      </c>
      <c r="BD567" s="103" t="str">
        <f>IFERROR(BC567*(C567*(PRINCIPAL!$G$162/100))*0.47*(44/12),"")</f>
        <v/>
      </c>
      <c r="BE567" s="111" t="str">
        <f t="shared" si="371"/>
        <v/>
      </c>
      <c r="BF567" s="30" t="str">
        <f>IFERROR(IF(AND(PRINCIPAL!$H$163&lt;&gt;"",OR(L567=PRINCIPAL!$I$163,L567=PRINCIPAL!$I$163+PRINCIPAL!$I$163,L567=PRINCIPAL!$I$163+PRINCIPAL!$I$163+PRINCIPAL!$I$163)),0,IF(AND(PRINCIPAL!$H$163&lt;&gt;"",L567=PRINCIPAL!$J$163),VLOOKUP($BG$555,'Banco de Dados'!$B$4:$J$50,8,FALSE)*PRINCIPAL!$H$163*(1-(PRINCIPAL!$K$163/100)),IF(AND(PRINCIPAL!$H$163&lt;&gt;"",L567=PRINCIPAL!$L$163),VLOOKUP($BG$555,'Banco de Dados'!$B$4:$J$50,8,FALSE)*PRINCIPAL!$H$163*(1-(PRINCIPAL!$M$163/100)),IF(AND(PRINCIPAL!$H$163&lt;&gt;"",L567=PRINCIPAL!$N$163),VLOOKUP($BG$555,'Banco de Dados'!$B$4:$J$50,8,FALSE)*PRINCIPAL!$H$163*(1-(PRINCIPAL!$O$163/100)),IF(PRINCIPAL!$H$163&lt;&gt;"",VLOOKUP($BG$555,'Banco de Dados'!$B$4:$J$50,8,FALSE)*PRINCIPAL!$H$163,IF(OR(L567=PRINCIPAL!$I$163,L567=PRINCIPAL!$I$163+PRINCIPAL!$I$163,L567=PRINCIPAL!$I$163+PRINCIPAL!$I$163+PRINCIPAL!$I$163),0,IF(L567=PRINCIPAL!$J$163,VLOOKUP($BG$555,'Banco de Dados'!$B$4:$J$50,6,FALSE)*(1-(PRINCIPAL!$K$163/100)),IF(L567=PRINCIPAL!$L$163,VLOOKUP($BG$555,'Banco de Dados'!$B$4:$J$50,6,FALSE)*(1-(PRINCIPAL!$M$163/100)),IF(L567=PRINCIPAL!$N$163,VLOOKUP($BG$555,'Banco de Dados'!$B$4:$J$50,6,FALSE)*(1-(PRINCIPAL!$O$163/100)),VLOOKUP($BG$555,'Banco de Dados'!$B$4:$J$50,6,FALSE)))))))))),"")</f>
        <v/>
      </c>
      <c r="BG567" s="29" t="str">
        <f>IFERROR(BF567*(IFERROR(VLOOKUP($BG$555,'Banco de Dados'!$B$4:$J$50,4,FALSE),"ERRO")),"")</f>
        <v/>
      </c>
      <c r="BH567" s="29" t="str">
        <f t="shared" si="387"/>
        <v/>
      </c>
      <c r="BI567" s="103" t="str">
        <f>IFERROR(BH567*(C567*(PRINCIPAL!$G$163/100))*0.47*(44/12),"")</f>
        <v/>
      </c>
      <c r="BJ567" s="102" t="str">
        <f t="shared" si="372"/>
        <v/>
      </c>
    </row>
    <row r="568" spans="2:62" ht="12.75" customHeight="1" x14ac:dyDescent="0.3">
      <c r="B568" s="326">
        <f t="shared" si="373"/>
        <v>2031</v>
      </c>
      <c r="C568" s="340"/>
      <c r="D568" s="1"/>
      <c r="E568" s="116">
        <v>11</v>
      </c>
      <c r="F568" s="24" t="str">
        <f>IFERROR(VLOOKUP($G$555,'Banco de Dados'!$B$4:$J$50,6,FALSE),"")</f>
        <v/>
      </c>
      <c r="G568" s="25" t="str">
        <f>IFERROR(F568*(IFERROR(VLOOKUP($G$555,'Banco de Dados'!$B$4:$J$50,4,FALSE),"ERRO")),"")</f>
        <v/>
      </c>
      <c r="H568" s="25" t="str">
        <f t="shared" si="374"/>
        <v/>
      </c>
      <c r="I568" s="103" t="str">
        <f t="shared" si="375"/>
        <v/>
      </c>
      <c r="J568" s="117" t="str">
        <f t="shared" si="376"/>
        <v/>
      </c>
      <c r="K568" s="1"/>
      <c r="L568" s="91">
        <v>11</v>
      </c>
      <c r="M568" s="24" t="str">
        <f>IFERROR(IF(AND(PRINCIPAL!$H$154&lt;&gt;"",OR(L568=PRINCIPAL!$I$154,L568=PRINCIPAL!$I$154+PRINCIPAL!$I$154,L568=PRINCIPAL!$I$154+PRINCIPAL!$I$154+PRINCIPAL!$I$154)),0,IF(AND(PRINCIPAL!$H$154&lt;&gt;"",L568=PRINCIPAL!$J$154),VLOOKUP($N$555,'Banco de Dados'!$B$4:$J$50,8,FALSE)*PRINCIPAL!$H$154*(1-(PRINCIPAL!$K$154/100)),IF(AND(PRINCIPAL!$H$154&lt;&gt;"",L568=PRINCIPAL!$L$154),VLOOKUP($N$555,'Banco de Dados'!$B$4:$J$50,8,FALSE)*PRINCIPAL!$H$154*(1-(PRINCIPAL!$M$154/100)),IF(AND(PRINCIPAL!$H$154&lt;&gt;"",L568=PRINCIPAL!$N$154),VLOOKUP($N$555,'Banco de Dados'!$B$4:$J$50,8,FALSE)*PRINCIPAL!$H$154*(1-(PRINCIPAL!$O$154/100)),IF(PRINCIPAL!$H$154&lt;&gt;"",VLOOKUP($N$555,'Banco de Dados'!$B$4:$J$50,8,FALSE)*PRINCIPAL!$H$154,IF(OR(L568=PRINCIPAL!$I$154,L568=PRINCIPAL!$I$154+PRINCIPAL!$I$154,L568=PRINCIPAL!$I$154+PRINCIPAL!$I$154+PRINCIPAL!$I$154),0,IF(L568=PRINCIPAL!$J$154,VLOOKUP($N$555,'Banco de Dados'!$B$4:$J$50,6,FALSE)*(1-(PRINCIPAL!$K$154/100)),IF(L568=PRINCIPAL!$L$154,VLOOKUP($N$555,'Banco de Dados'!$B$4:$J$50,6,FALSE)*(1-(PRINCIPAL!$M$154/100)),IF(L568=PRINCIPAL!$N$154,VLOOKUP($N$555,'Banco de Dados'!$B$4:$J$50,6,FALSE)*(1-(PRINCIPAL!$O$154/100)),VLOOKUP($N$555,'Banco de Dados'!$B$4:$J$50,6,FALSE)))))))))),"")</f>
        <v/>
      </c>
      <c r="N568" s="25" t="str">
        <f>IFERROR(M568*(IFERROR(VLOOKUP($N$555,'Banco de Dados'!$B$4:$J$50,4,FALSE),"ERRO")),"")</f>
        <v/>
      </c>
      <c r="O568" s="25" t="str">
        <f t="shared" si="377"/>
        <v/>
      </c>
      <c r="P568" s="103" t="str">
        <f>IFERROR(O568*(C568*(PRINCIPAL!$G$154/100))*0.47*(44/12),"")</f>
        <v/>
      </c>
      <c r="Q568" s="107" t="str">
        <f t="shared" si="393"/>
        <v/>
      </c>
      <c r="R568" s="29" t="str">
        <f>IFERROR(IF(AND(PRINCIPAL!$H$155&lt;&gt;"",OR(L568=PRINCIPAL!$I$155,L568=PRINCIPAL!$I$155+PRINCIPAL!$I$155,L568=PRINCIPAL!$I$155+PRINCIPAL!$I$155+PRINCIPAL!$I$155)),0,IF(AND(PRINCIPAL!$H$155&lt;&gt;"",L568=PRINCIPAL!$J$155),VLOOKUP($S$555,'Banco de Dados'!$B$4:$J$50,8,FALSE)*PRINCIPAL!$H$155*(1-(PRINCIPAL!$K$155/100)),IF(AND(PRINCIPAL!$H$155&lt;&gt;"",L568=PRINCIPAL!$L$155),VLOOKUP($S$555,'Banco de Dados'!$B$4:$J$50,8,FALSE)*PRINCIPAL!$H$155*(1-(PRINCIPAL!$M$155/100)),IF(AND(PRINCIPAL!$H$155&lt;&gt;"",L568=PRINCIPAL!$N$155),VLOOKUP($S$555,'Banco de Dados'!$B$4:$J$50,8,FALSE)*PRINCIPAL!$H$155*(1-(PRINCIPAL!$O$155/100)),IF(PRINCIPAL!$H$155&lt;&gt;"",VLOOKUP($S$555,'Banco de Dados'!$B$4:$J$50,8,FALSE)*PRINCIPAL!$H$155,IF(OR(L568=PRINCIPAL!$I$155,L568=PRINCIPAL!$I$155+PRINCIPAL!$I$155,L568=PRINCIPAL!$I$155+PRINCIPAL!$I$155+PRINCIPAL!$I$155),0,IF(L568=PRINCIPAL!$J$155,VLOOKUP($S$555,'Banco de Dados'!$B$4:$J$50,6,FALSE)*(1-(PRINCIPAL!$K$155/100)),IF(L568=PRINCIPAL!$L$155,VLOOKUP($S$555,'Banco de Dados'!$B$4:$J$50,6,FALSE)*(1-(PRINCIPAL!$M$155/100)),IF(L568=PRINCIPAL!$N$155,VLOOKUP($S$555,'Banco de Dados'!$B$4:$J$50,6,FALSE)*(1-(PRINCIPAL!$O$155/100)),VLOOKUP($S$555,'Banco de Dados'!$B$4:$J$50,6,FALSE)))))))))),"")</f>
        <v/>
      </c>
      <c r="S568" s="29" t="str">
        <f>IFERROR(R568*(IFERROR(VLOOKUP($S$555,'Banco de Dados'!$B$4:$J$50,4,FALSE),"ERRO")),"")</f>
        <v/>
      </c>
      <c r="T568" s="29" t="str">
        <f t="shared" si="394"/>
        <v/>
      </c>
      <c r="U568" s="103" t="str">
        <f>IFERROR(T568*(C568*(PRINCIPAL!$G$155/100))*0.47*(44/12),"")</f>
        <v/>
      </c>
      <c r="V568" s="103" t="str">
        <f t="shared" si="370"/>
        <v/>
      </c>
      <c r="W568" s="30" t="str">
        <f>IFERROR(IF(AND(PRINCIPAL!$H$156&lt;&gt;"",OR(L568=PRINCIPAL!$I$156,L568=PRINCIPAL!$I$156+PRINCIPAL!$I$156,L568=PRINCIPAL!$I$156+PRINCIPAL!$I$156+PRINCIPAL!$I$156)),0,IF(AND(PRINCIPAL!$H$156&lt;&gt;"",L568=PRINCIPAL!$J$156),VLOOKUP($X$555,'Banco de Dados'!$B$4:$J$50,8,FALSE)*PRINCIPAL!$H$156*(1-(PRINCIPAL!$K$156/100)),IF(AND(PRINCIPAL!$H$156&lt;&gt;"",L568=PRINCIPAL!$L$156),VLOOKUP($X$555,'Banco de Dados'!$B$4:$J$50,8,FALSE)*PRINCIPAL!$H$156*(1-(PRINCIPAL!$M$156/100)),IF(AND(PRINCIPAL!$H$156&lt;&gt;"",L568=PRINCIPAL!$N$156),VLOOKUP($X$555,'Banco de Dados'!$B$4:$J$50,8,FALSE)*PRINCIPAL!$H$156*(1-(PRINCIPAL!$O$156/100)),IF(PRINCIPAL!$H$156&lt;&gt;"",VLOOKUP($X$555,'Banco de Dados'!$B$4:$J$50,8,FALSE)*PRINCIPAL!$H$156,IF(OR(L568=PRINCIPAL!$I$156,L568=PRINCIPAL!$I$156+PRINCIPAL!$I$156,L568=PRINCIPAL!$I$156+PRINCIPAL!$I$156+PRINCIPAL!$I$156),0,IF(L568=PRINCIPAL!$J$156,VLOOKUP($X$555,'Banco de Dados'!$B$4:$J$50,6,FALSE)*(1-(PRINCIPAL!$K$156/100)),IF(L568=PRINCIPAL!$L$156,VLOOKUP($X$555,'Banco de Dados'!$B$4:$J$50,6,FALSE)*(1-(PRINCIPAL!$M$156/100)),IF(L568=PRINCIPAL!$N$156,VLOOKUP($X$555,'Banco de Dados'!$B$4:$J$50,6,FALSE)*(1-(PRINCIPAL!$O$156/100)),VLOOKUP($X$555,'Banco de Dados'!$B$4:$J$50,6,FALSE)))))))))),"")</f>
        <v/>
      </c>
      <c r="X568" s="29" t="str">
        <f>IFERROR(W568*(IFERROR(VLOOKUP($X$555,'Banco de Dados'!$B$4:$J$50,4,FALSE),"ERRO")),"")</f>
        <v/>
      </c>
      <c r="Y568" s="29" t="str">
        <f t="shared" si="388"/>
        <v/>
      </c>
      <c r="Z568" s="103" t="str">
        <f>IFERROR(Y568*(C568*(PRINCIPAL!$G$156/100))*0.47*(44/12),"")</f>
        <v/>
      </c>
      <c r="AA568" s="111" t="str">
        <f t="shared" si="389"/>
        <v/>
      </c>
      <c r="AB568" s="30" t="str">
        <f>IFERROR(IF(AND(PRINCIPAL!$H$157&lt;&gt;"",OR(L568=PRINCIPAL!$I$157,L568=PRINCIPAL!$I$157+PRINCIPAL!$I$157,L568=PRINCIPAL!$I$157+PRINCIPAL!$I$157+PRINCIPAL!$I$157)),0,IF(AND(PRINCIPAL!$H$157&lt;&gt;"",L568=PRINCIPAL!$J$157),VLOOKUP($AC$555,'Banco de Dados'!$B$4:$J$50,8,FALSE)*PRINCIPAL!$H$157*(1-(PRINCIPAL!$K$157/100)),IF(AND(PRINCIPAL!$H$157&lt;&gt;"",L568=PRINCIPAL!$L$157),VLOOKUP($AC$555,'Banco de Dados'!$B$4:$J$50,8,FALSE)*PRINCIPAL!$H$157*(1-(PRINCIPAL!$M$157/100)),IF(AND(PRINCIPAL!$H$157&lt;&gt;"",L568=PRINCIPAL!$N$157),VLOOKUP($AC$555,'Banco de Dados'!$B$4:$J$50,8,FALSE)*PRINCIPAL!$H$157*(1-(PRINCIPAL!$O$157/100)),IF(PRINCIPAL!$H$157&lt;&gt;"",VLOOKUP($AC$555,'Banco de Dados'!$B$4:$J$50,8,FALSE)*PRINCIPAL!$H$157,IF(OR(L568=PRINCIPAL!$I$157,L568=PRINCIPAL!$I$157+PRINCIPAL!$I$157,L568=PRINCIPAL!$I$157+PRINCIPAL!$I$157+PRINCIPAL!$I$157),0,IF(L568=PRINCIPAL!$J$157,VLOOKUP($AC$555,'Banco de Dados'!$B$4:$J$50,6,FALSE)*(1-(PRINCIPAL!$K$157/100)),IF(L568=PRINCIPAL!$L$157,VLOOKUP($AC$555,'Banco de Dados'!$B$4:$J$50,6,FALSE)*(1-(PRINCIPAL!$M$157/100)),IF(L568=PRINCIPAL!$N$157,VLOOKUP($AC$555,'Banco de Dados'!$B$4:$J$50,6,FALSE)*(1-(PRINCIPAL!$O$157/100)),VLOOKUP($AC$555,'Banco de Dados'!$B$4:$J$50,6,FALSE)))))))))),"")</f>
        <v/>
      </c>
      <c r="AC568" s="29" t="str">
        <f>IFERROR(AB568*(IFERROR(VLOOKUP($AC$555,'Banco de Dados'!$B$4:$J$50,4,FALSE),"ERRO")),"")</f>
        <v/>
      </c>
      <c r="AD568" s="29" t="str">
        <f t="shared" si="379"/>
        <v/>
      </c>
      <c r="AE568" s="103" t="str">
        <f>IFERROR(AD568*(C568*(PRINCIPAL!$G$157/100))*0.47*(44/12),"")</f>
        <v/>
      </c>
      <c r="AF568" s="111" t="str">
        <f t="shared" si="380"/>
        <v/>
      </c>
      <c r="AG568" s="30" t="str">
        <f>IFERROR(IF(AND(PRINCIPAL!$H$158&lt;&gt;"",OR(L568=PRINCIPAL!$I$158,L568=PRINCIPAL!$I$158+PRINCIPAL!$I$158,L568=PRINCIPAL!$I$158+PRINCIPAL!$I$158+PRINCIPAL!$I$158)),0,IF(AND(PRINCIPAL!$H$158&lt;&gt;"",L568=PRINCIPAL!$J$158),VLOOKUP($AH$555,'Banco de Dados'!$B$4:$J$50,8,FALSE)*PRINCIPAL!$H$158*(1-(PRINCIPAL!$K$158/100)),IF(AND(PRINCIPAL!$H$158&lt;&gt;"",L568=PRINCIPAL!$L$158),VLOOKUP($AH$555,'Banco de Dados'!$B$4:$J$50,8,FALSE)*PRINCIPAL!$H$158*(1-(PRINCIPAL!$M$158/100)),IF(AND(PRINCIPAL!$H$158&lt;&gt;"",L568=PRINCIPAL!$N$158),VLOOKUP($AH$555,'Banco de Dados'!$B$4:$J$50,8,FALSE)*PRINCIPAL!$H$158*(1-(PRINCIPAL!$O$158/100)),IF(PRINCIPAL!$H$158&lt;&gt;"",VLOOKUP($AH$555,'Banco de Dados'!$B$4:$J$50,8,FALSE)*PRINCIPAL!$H$158,IF(OR(L568=PRINCIPAL!$I$158,L568=PRINCIPAL!$I$158+PRINCIPAL!$I$158,L568=PRINCIPAL!$I$158+PRINCIPAL!$I$158+PRINCIPAL!$I$158),0,IF(L568=PRINCIPAL!$J$158,VLOOKUP($AH$555,'Banco de Dados'!$B$4:$J$50,6,FALSE)*(1-(PRINCIPAL!$K$158/100)),IF(L568=PRINCIPAL!$L$158,VLOOKUP($AH$555,'Banco de Dados'!$B$4:$J$50,6,FALSE)*(1-(PRINCIPAL!$M$158/100)),IF(L568=PRINCIPAL!$N$158,VLOOKUP($AH$555,'Banco de Dados'!$B$4:$J$50,6,FALSE)*(1-(PRINCIPAL!$O$158/100)),VLOOKUP($AH$555,'Banco de Dados'!$B$4:$J$50,6,FALSE)))))))))),"")</f>
        <v/>
      </c>
      <c r="AH568" s="29" t="str">
        <f>IFERROR(AG568*(IFERROR(VLOOKUP($AH$555,'Banco de Dados'!$B$4:$J$50,4,FALSE),"ERRO")),"")</f>
        <v/>
      </c>
      <c r="AI568" s="29" t="str">
        <f t="shared" si="381"/>
        <v/>
      </c>
      <c r="AJ568" s="103" t="str">
        <f>IFERROR(AI568*(C568*(PRINCIPAL!$G$158/100))*0.47*(44/12),"")</f>
        <v/>
      </c>
      <c r="AK568" s="111" t="str">
        <f t="shared" si="390"/>
        <v/>
      </c>
      <c r="AL568" s="30" t="str">
        <f>IFERROR(IF(AND(PRINCIPAL!$H$159&lt;&gt;"",OR(L568=PRINCIPAL!$I$159,L568=PRINCIPAL!$I$159+PRINCIPAL!$I$159,L568=PRINCIPAL!$I$159+PRINCIPAL!$I$159+PRINCIPAL!$I$159)),0,IF(AND(PRINCIPAL!$H$159&lt;&gt;"",L568=PRINCIPAL!$J$159),VLOOKUP($AM$555,'Banco de Dados'!$B$4:$J$50,8,FALSE)*PRINCIPAL!$H$159*(1-(PRINCIPAL!$K$159/100)),IF(AND(PRINCIPAL!$H$159&lt;&gt;"",L568=PRINCIPAL!$L$159),VLOOKUP($AM$555,'Banco de Dados'!$B$4:$J$50,8,FALSE)*PRINCIPAL!$H$159*(1-(PRINCIPAL!$M$159/100)),IF(AND(PRINCIPAL!$H$159&lt;&gt;"",L568=PRINCIPAL!$N$159),VLOOKUP($AM$555,'Banco de Dados'!$B$4:$J$50,8,FALSE)*PRINCIPAL!$H$159*(1-(PRINCIPAL!$O$159/100)),IF(PRINCIPAL!$H$159&lt;&gt;"",VLOOKUP($AM$555,'Banco de Dados'!$B$4:$J$50,8,FALSE)*PRINCIPAL!$H$159,IF(OR(L568=PRINCIPAL!$I$159,L568=PRINCIPAL!$I$159+PRINCIPAL!$I$159,L568=PRINCIPAL!$I$159+PRINCIPAL!$I$159+PRINCIPAL!$I$159),0,IF(L568=PRINCIPAL!$J$159,VLOOKUP($AM$555,'Banco de Dados'!$B$4:$J$50,6,FALSE)*(1-(PRINCIPAL!$K$159/100)),IF(L568=PRINCIPAL!$L$159,VLOOKUP($AM$555,'Banco de Dados'!$B$4:$J$50,6,FALSE)*(1-(PRINCIPAL!$M$159/100)),IF(L568=PRINCIPAL!$N$159,VLOOKUP($AM$555,'Banco de Dados'!$B$4:$J$50,6,FALSE)*(1-(PRINCIPAL!$O$159/100)),VLOOKUP($AM$555,'Banco de Dados'!$B$4:$J$50,6,FALSE)))))))))),"")</f>
        <v/>
      </c>
      <c r="AM568" s="29" t="str">
        <f>IFERROR(AL568*(IFERROR(VLOOKUP($AM$555,'Banco de Dados'!$B$4:$J$50,4,FALSE),"ERRO")),"")</f>
        <v/>
      </c>
      <c r="AN568" s="29" t="str">
        <f t="shared" si="382"/>
        <v/>
      </c>
      <c r="AO568" s="103" t="str">
        <f>IFERROR(AN568*(C568*(PRINCIPAL!$G$159/100))*0.47*(44/12),"")</f>
        <v/>
      </c>
      <c r="AP568" s="111" t="str">
        <f t="shared" si="383"/>
        <v/>
      </c>
      <c r="AQ568" s="30" t="str">
        <f>IFERROR(IF(AND(PRINCIPAL!$H$160&lt;&gt;"",OR(L568=PRINCIPAL!$I$160,L568=PRINCIPAL!$I$160+PRINCIPAL!$I$160,L568=PRINCIPAL!$I$160+PRINCIPAL!$I$160+PRINCIPAL!$I$160)),0,IF(AND(PRINCIPAL!$H$160&lt;&gt;"",L568=PRINCIPAL!$J$160),VLOOKUP($AR$555,'Banco de Dados'!$B$4:$J$50,8,FALSE)*PRINCIPAL!$H$160*(1-(PRINCIPAL!$K$160/100)),IF(AND(PRINCIPAL!$H$160&lt;&gt;"",L568=PRINCIPAL!$L$160),VLOOKUP($AR$555,'Banco de Dados'!$B$4:$J$50,8,FALSE)*PRINCIPAL!$H$160*(1-(PRINCIPAL!$M$160/100)),IF(AND(PRINCIPAL!$H$160&lt;&gt;"",L568=PRINCIPAL!$N$160),VLOOKUP($AR$555,'Banco de Dados'!$B$4:$J$50,8,FALSE)*PRINCIPAL!$H$160*(1-(PRINCIPAL!$O$160/100)),IF(PRINCIPAL!$H$160&lt;&gt;"",VLOOKUP($AR$555,'Banco de Dados'!$B$4:$J$50,8,FALSE)*PRINCIPAL!$H$160,IF(OR(L568=PRINCIPAL!$I$160,L568=PRINCIPAL!$I$160+PRINCIPAL!$I$160,L568=PRINCIPAL!$I$160+PRINCIPAL!$I$160+PRINCIPAL!$I$160),0,IF(L568=PRINCIPAL!$J$160,VLOOKUP($AR$555,'Banco de Dados'!$B$4:$J$50,6,FALSE)*(1-(PRINCIPAL!$K$160/100)),IF(L568=PRINCIPAL!$L$160,VLOOKUP($AR$555,'Banco de Dados'!$B$4:$J$50,6,FALSE)*(1-(PRINCIPAL!$M$160/100)),IF(L568=PRINCIPAL!$N$160,VLOOKUP($AR$555,'Banco de Dados'!$B$4:$J$50,6,FALSE)*(1-(PRINCIPAL!$O$160/100)),VLOOKUP($AR$555,'Banco de Dados'!$B$4:$J$50,6,FALSE)))))))))),"")</f>
        <v/>
      </c>
      <c r="AR568" s="29" t="str">
        <f>IFERROR(AQ568*(IFERROR(VLOOKUP($AR$555,'Banco de Dados'!$B$4:$J$50,4,FALSE),"ERRO")),"")</f>
        <v/>
      </c>
      <c r="AS568" s="29" t="str">
        <f t="shared" si="384"/>
        <v/>
      </c>
      <c r="AT568" s="103" t="str">
        <f>IFERROR(AS568*(C568*(PRINCIPAL!$G$160/100))*0.47*(44/12),"")</f>
        <v/>
      </c>
      <c r="AU568" s="111" t="str">
        <f t="shared" si="385"/>
        <v/>
      </c>
      <c r="AV568" s="30" t="str">
        <f>IFERROR(IF(AND(PRINCIPAL!$H$161&lt;&gt;"",OR(L568=PRINCIPAL!$I$161,L568=PRINCIPAL!$I$161+PRINCIPAL!$I$161,L568=PRINCIPAL!$I$161+PRINCIPAL!$I$161+PRINCIPAL!$I$161)),0,IF(AND(PRINCIPAL!$H$161&lt;&gt;"",L568=PRINCIPAL!$J$161),VLOOKUP($AW$555,'Banco de Dados'!$B$4:$J$50,8,FALSE)*PRINCIPAL!$H$161*(1-(PRINCIPAL!$K$161/100)),IF(AND(PRINCIPAL!$H$161&lt;&gt;"",L568=PRINCIPAL!$L$161),VLOOKUP($AW$555,'Banco de Dados'!$B$4:$J$50,8,FALSE)*PRINCIPAL!$H$161*(1-(PRINCIPAL!$M$161/100)),IF(AND(PRINCIPAL!$H$161&lt;&gt;"",L568=PRINCIPAL!$N$161),VLOOKUP($AW$555,'Banco de Dados'!$B$4:$J$50,8,FALSE)*PRINCIPAL!$H$161*(1-(PRINCIPAL!$O$161/100)),IF(PRINCIPAL!$H$161&lt;&gt;"",VLOOKUP($AW$555,'Banco de Dados'!$B$4:$J$50,8,FALSE)*PRINCIPAL!$H$161,IF(OR(L568=PRINCIPAL!$I$161,L568=PRINCIPAL!$I$161+PRINCIPAL!$I$161,L568=PRINCIPAL!$I$161+PRINCIPAL!$I$161+PRINCIPAL!$I$161),0,IF(L568=PRINCIPAL!$J$161,VLOOKUP($AW$555,'Banco de Dados'!$B$4:$J$50,6,FALSE)*(1-(PRINCIPAL!$K$161/100)),IF(L568=PRINCIPAL!$L$161,VLOOKUP($AW$555,'Banco de Dados'!$B$4:$J$50,6,FALSE)*(1-(PRINCIPAL!$M$161/100)),IF(L568=PRINCIPAL!$N$161,VLOOKUP($AW$555,'Banco de Dados'!$B$4:$J$50,6,FALSE)*(1-(PRINCIPAL!$O$161/100)),VLOOKUP($AW$555,'Banco de Dados'!$B$4:$J$50,6,FALSE)))))))))),"")</f>
        <v/>
      </c>
      <c r="AW568" s="29" t="str">
        <f>IFERROR(AV568*(IFERROR(VLOOKUP($AW$555,'Banco de Dados'!$B$4:$J$50,4,FALSE),"ERRO")),"")</f>
        <v/>
      </c>
      <c r="AX568" s="29" t="str">
        <f t="shared" si="386"/>
        <v/>
      </c>
      <c r="AY568" s="103" t="str">
        <f>IFERROR(AX568*(C568*(PRINCIPAL!$G$161/100))*0.47*(44/12),"")</f>
        <v/>
      </c>
      <c r="AZ568" s="111" t="str">
        <f t="shared" si="391"/>
        <v/>
      </c>
      <c r="BA568" s="30" t="str">
        <f>IFERROR(IF(AND(PRINCIPAL!$H$162&lt;&gt;"",OR(L568=PRINCIPAL!$I$162,L568=PRINCIPAL!$I$162+PRINCIPAL!$I$162,L568=PRINCIPAL!$I$162+PRINCIPAL!$I$162+PRINCIPAL!$I$162)),0,IF(AND(PRINCIPAL!$H$162&lt;&gt;"",L568=PRINCIPAL!$J$162),VLOOKUP($BB$555,'Banco de Dados'!$B$4:$J$50,8,FALSE)*PRINCIPAL!$H$162*(1-(PRINCIPAL!$K$162/100)),IF(AND(PRINCIPAL!$H$162&lt;&gt;"",L568=PRINCIPAL!$L$162),VLOOKUP($BB$555,'Banco de Dados'!$B$4:$J$50,8,FALSE)*PRINCIPAL!$H$162*(1-(PRINCIPAL!$M$162/100)),IF(AND(PRINCIPAL!$H$162&lt;&gt;"",L568=PRINCIPAL!$N$162),VLOOKUP($BB$555,'Banco de Dados'!$B$4:$J$50,8,FALSE)*PRINCIPAL!$H$162*(1-(PRINCIPAL!$O$162/100)),IF(PRINCIPAL!$H$162&lt;&gt;"",VLOOKUP($BB$555,'Banco de Dados'!$B$4:$J$50,8,FALSE)*PRINCIPAL!$H$162,IF(OR(L568=PRINCIPAL!$I$162,L568=PRINCIPAL!$I$162+PRINCIPAL!$I$162,L568=PRINCIPAL!$I$162+PRINCIPAL!$I$162+PRINCIPAL!$I$162),0,IF(L568=PRINCIPAL!$J$162,VLOOKUP($BB$555,'Banco de Dados'!$B$4:$J$50,6,FALSE)*(1-(PRINCIPAL!$K$162/100)),IF(L568=PRINCIPAL!$L$162,VLOOKUP($BB$555,'Banco de Dados'!$B$4:$J$50,6,FALSE)*(1-(PRINCIPAL!$M$162/100)),IF(L568=PRINCIPAL!$N$162,VLOOKUP($BB$555,'Banco de Dados'!$B$4:$J$50,6,FALSE)*(1-(PRINCIPAL!$O$162/100)),VLOOKUP($BB$555,'Banco de Dados'!$B$4:$J$50,6,FALSE)))))))))),"")</f>
        <v/>
      </c>
      <c r="BB568" s="29" t="str">
        <f>IFERROR(BA568*(IFERROR(VLOOKUP($BB$555,'Banco de Dados'!$B$4:$J$50,4,FALSE),"ERRO")),"")</f>
        <v/>
      </c>
      <c r="BC568" s="29" t="str">
        <f t="shared" si="392"/>
        <v/>
      </c>
      <c r="BD568" s="103" t="str">
        <f>IFERROR(BC568*(C568*(PRINCIPAL!$G$162/100))*0.47*(44/12),"")</f>
        <v/>
      </c>
      <c r="BE568" s="111" t="str">
        <f t="shared" si="371"/>
        <v/>
      </c>
      <c r="BF568" s="30" t="str">
        <f>IFERROR(IF(AND(PRINCIPAL!$H$163&lt;&gt;"",OR(L568=PRINCIPAL!$I$163,L568=PRINCIPAL!$I$163+PRINCIPAL!$I$163,L568=PRINCIPAL!$I$163+PRINCIPAL!$I$163+PRINCIPAL!$I$163)),0,IF(AND(PRINCIPAL!$H$163&lt;&gt;"",L568=PRINCIPAL!$J$163),VLOOKUP($BG$555,'Banco de Dados'!$B$4:$J$50,8,FALSE)*PRINCIPAL!$H$163*(1-(PRINCIPAL!$K$163/100)),IF(AND(PRINCIPAL!$H$163&lt;&gt;"",L568=PRINCIPAL!$L$163),VLOOKUP($BG$555,'Banco de Dados'!$B$4:$J$50,8,FALSE)*PRINCIPAL!$H$163*(1-(PRINCIPAL!$M$163/100)),IF(AND(PRINCIPAL!$H$163&lt;&gt;"",L568=PRINCIPAL!$N$163),VLOOKUP($BG$555,'Banco de Dados'!$B$4:$J$50,8,FALSE)*PRINCIPAL!$H$163*(1-(PRINCIPAL!$O$163/100)),IF(PRINCIPAL!$H$163&lt;&gt;"",VLOOKUP($BG$555,'Banco de Dados'!$B$4:$J$50,8,FALSE)*PRINCIPAL!$H$163,IF(OR(L568=PRINCIPAL!$I$163,L568=PRINCIPAL!$I$163+PRINCIPAL!$I$163,L568=PRINCIPAL!$I$163+PRINCIPAL!$I$163+PRINCIPAL!$I$163),0,IF(L568=PRINCIPAL!$J$163,VLOOKUP($BG$555,'Banco de Dados'!$B$4:$J$50,6,FALSE)*(1-(PRINCIPAL!$K$163/100)),IF(L568=PRINCIPAL!$L$163,VLOOKUP($BG$555,'Banco de Dados'!$B$4:$J$50,6,FALSE)*(1-(PRINCIPAL!$M$163/100)),IF(L568=PRINCIPAL!$N$163,VLOOKUP($BG$555,'Banco de Dados'!$B$4:$J$50,6,FALSE)*(1-(PRINCIPAL!$O$163/100)),VLOOKUP($BG$555,'Banco de Dados'!$B$4:$J$50,6,FALSE)))))))))),"")</f>
        <v/>
      </c>
      <c r="BG568" s="29" t="str">
        <f>IFERROR(BF568*(IFERROR(VLOOKUP($BG$555,'Banco de Dados'!$B$4:$J$50,4,FALSE),"ERRO")),"")</f>
        <v/>
      </c>
      <c r="BH568" s="29" t="str">
        <f t="shared" si="387"/>
        <v/>
      </c>
      <c r="BI568" s="103" t="str">
        <f>IFERROR(BH568*(C568*(PRINCIPAL!$G$163/100))*0.47*(44/12),"")</f>
        <v/>
      </c>
      <c r="BJ568" s="102" t="str">
        <f t="shared" si="372"/>
        <v/>
      </c>
    </row>
    <row r="569" spans="2:62" ht="12.75" customHeight="1" x14ac:dyDescent="0.3">
      <c r="B569" s="326">
        <f t="shared" si="373"/>
        <v>2032</v>
      </c>
      <c r="C569" s="340"/>
      <c r="D569" s="1"/>
      <c r="E569" s="116">
        <v>12</v>
      </c>
      <c r="F569" s="24" t="str">
        <f>IFERROR(VLOOKUP($G$555,'Banco de Dados'!$B$4:$J$50,6,FALSE),"")</f>
        <v/>
      </c>
      <c r="G569" s="25" t="str">
        <f>IFERROR(F569*(IFERROR(VLOOKUP($G$555,'Banco de Dados'!$B$4:$J$50,4,FALSE),"ERRO")),"")</f>
        <v/>
      </c>
      <c r="H569" s="25" t="str">
        <f t="shared" si="374"/>
        <v/>
      </c>
      <c r="I569" s="103" t="str">
        <f t="shared" si="375"/>
        <v/>
      </c>
      <c r="J569" s="117" t="str">
        <f t="shared" si="376"/>
        <v/>
      </c>
      <c r="K569" s="1"/>
      <c r="L569" s="91">
        <v>12</v>
      </c>
      <c r="M569" s="24" t="str">
        <f>IFERROR(IF(AND(PRINCIPAL!$H$154&lt;&gt;"",OR(L569=PRINCIPAL!$I$154,L569=PRINCIPAL!$I$154+PRINCIPAL!$I$154,L569=PRINCIPAL!$I$154+PRINCIPAL!$I$154+PRINCIPAL!$I$154)),0,IF(AND(PRINCIPAL!$H$154&lt;&gt;"",L569=PRINCIPAL!$J$154),VLOOKUP($N$555,'Banco de Dados'!$B$4:$J$50,8,FALSE)*PRINCIPAL!$H$154*(1-(PRINCIPAL!$K$154/100)),IF(AND(PRINCIPAL!$H$154&lt;&gt;"",L569=PRINCIPAL!$L$154),VLOOKUP($N$555,'Banco de Dados'!$B$4:$J$50,8,FALSE)*PRINCIPAL!$H$154*(1-(PRINCIPAL!$M$154/100)),IF(AND(PRINCIPAL!$H$154&lt;&gt;"",L569=PRINCIPAL!$N$154),VLOOKUP($N$555,'Banco de Dados'!$B$4:$J$50,8,FALSE)*PRINCIPAL!$H$154*(1-(PRINCIPAL!$O$154/100)),IF(PRINCIPAL!$H$154&lt;&gt;"",VLOOKUP($N$555,'Banco de Dados'!$B$4:$J$50,8,FALSE)*PRINCIPAL!$H$154,IF(OR(L569=PRINCIPAL!$I$154,L569=PRINCIPAL!$I$154+PRINCIPAL!$I$154,L569=PRINCIPAL!$I$154+PRINCIPAL!$I$154+PRINCIPAL!$I$154),0,IF(L569=PRINCIPAL!$J$154,VLOOKUP($N$555,'Banco de Dados'!$B$4:$J$50,6,FALSE)*(1-(PRINCIPAL!$K$154/100)),IF(L569=PRINCIPAL!$L$154,VLOOKUP($N$555,'Banco de Dados'!$B$4:$J$50,6,FALSE)*(1-(PRINCIPAL!$M$154/100)),IF(L569=PRINCIPAL!$N$154,VLOOKUP($N$555,'Banco de Dados'!$B$4:$J$50,6,FALSE)*(1-(PRINCIPAL!$O$154/100)),VLOOKUP($N$555,'Banco de Dados'!$B$4:$J$50,6,FALSE)))))))))),"")</f>
        <v/>
      </c>
      <c r="N569" s="25" t="str">
        <f>IFERROR(M569*(IFERROR(VLOOKUP($N$555,'Banco de Dados'!$B$4:$J$50,4,FALSE),"ERRO")),"")</f>
        <v/>
      </c>
      <c r="O569" s="25" t="str">
        <f t="shared" si="377"/>
        <v/>
      </c>
      <c r="P569" s="103" t="str">
        <f>IFERROR(O569*(C569*(PRINCIPAL!$G$154/100))*0.47*(44/12),"")</f>
        <v/>
      </c>
      <c r="Q569" s="107" t="str">
        <f t="shared" si="393"/>
        <v/>
      </c>
      <c r="R569" s="29" t="str">
        <f>IFERROR(IF(AND(PRINCIPAL!$H$155&lt;&gt;"",OR(L569=PRINCIPAL!$I$155,L569=PRINCIPAL!$I$155+PRINCIPAL!$I$155,L569=PRINCIPAL!$I$155+PRINCIPAL!$I$155+PRINCIPAL!$I$155)),0,IF(AND(PRINCIPAL!$H$155&lt;&gt;"",L569=PRINCIPAL!$J$155),VLOOKUP($S$555,'Banco de Dados'!$B$4:$J$50,8,FALSE)*PRINCIPAL!$H$155*(1-(PRINCIPAL!$K$155/100)),IF(AND(PRINCIPAL!$H$155&lt;&gt;"",L569=PRINCIPAL!$L$155),VLOOKUP($S$555,'Banco de Dados'!$B$4:$J$50,8,FALSE)*PRINCIPAL!$H$155*(1-(PRINCIPAL!$M$155/100)),IF(AND(PRINCIPAL!$H$155&lt;&gt;"",L569=PRINCIPAL!$N$155),VLOOKUP($S$555,'Banco de Dados'!$B$4:$J$50,8,FALSE)*PRINCIPAL!$H$155*(1-(PRINCIPAL!$O$155/100)),IF(PRINCIPAL!$H$155&lt;&gt;"",VLOOKUP($S$555,'Banco de Dados'!$B$4:$J$50,8,FALSE)*PRINCIPAL!$H$155,IF(OR(L569=PRINCIPAL!$I$155,L569=PRINCIPAL!$I$155+PRINCIPAL!$I$155,L569=PRINCIPAL!$I$155+PRINCIPAL!$I$155+PRINCIPAL!$I$155),0,IF(L569=PRINCIPAL!$J$155,VLOOKUP($S$555,'Banco de Dados'!$B$4:$J$50,6,FALSE)*(1-(PRINCIPAL!$K$155/100)),IF(L569=PRINCIPAL!$L$155,VLOOKUP($S$555,'Banco de Dados'!$B$4:$J$50,6,FALSE)*(1-(PRINCIPAL!$M$155/100)),IF(L569=PRINCIPAL!$N$155,VLOOKUP($S$555,'Banco de Dados'!$B$4:$J$50,6,FALSE)*(1-(PRINCIPAL!$O$155/100)),VLOOKUP($S$555,'Banco de Dados'!$B$4:$J$50,6,FALSE)))))))))),"")</f>
        <v/>
      </c>
      <c r="S569" s="29" t="str">
        <f>IFERROR(R569*(IFERROR(VLOOKUP($S$555,'Banco de Dados'!$B$4:$J$50,4,FALSE),"ERRO")),"")</f>
        <v/>
      </c>
      <c r="T569" s="29" t="str">
        <f t="shared" si="394"/>
        <v/>
      </c>
      <c r="U569" s="103" t="str">
        <f>IFERROR(T569*(C569*(PRINCIPAL!$G$155/100))*0.47*(44/12),"")</f>
        <v/>
      </c>
      <c r="V569" s="103" t="str">
        <f t="shared" si="370"/>
        <v/>
      </c>
      <c r="W569" s="30" t="str">
        <f>IFERROR(IF(AND(PRINCIPAL!$H$156&lt;&gt;"",OR(L569=PRINCIPAL!$I$156,L569=PRINCIPAL!$I$156+PRINCIPAL!$I$156,L569=PRINCIPAL!$I$156+PRINCIPAL!$I$156+PRINCIPAL!$I$156)),0,IF(AND(PRINCIPAL!$H$156&lt;&gt;"",L569=PRINCIPAL!$J$156),VLOOKUP($X$555,'Banco de Dados'!$B$4:$J$50,8,FALSE)*PRINCIPAL!$H$156*(1-(PRINCIPAL!$K$156/100)),IF(AND(PRINCIPAL!$H$156&lt;&gt;"",L569=PRINCIPAL!$L$156),VLOOKUP($X$555,'Banco de Dados'!$B$4:$J$50,8,FALSE)*PRINCIPAL!$H$156*(1-(PRINCIPAL!$M$156/100)),IF(AND(PRINCIPAL!$H$156&lt;&gt;"",L569=PRINCIPAL!$N$156),VLOOKUP($X$555,'Banco de Dados'!$B$4:$J$50,8,FALSE)*PRINCIPAL!$H$156*(1-(PRINCIPAL!$O$156/100)),IF(PRINCIPAL!$H$156&lt;&gt;"",VLOOKUP($X$555,'Banco de Dados'!$B$4:$J$50,8,FALSE)*PRINCIPAL!$H$156,IF(OR(L569=PRINCIPAL!$I$156,L569=PRINCIPAL!$I$156+PRINCIPAL!$I$156,L569=PRINCIPAL!$I$156+PRINCIPAL!$I$156+PRINCIPAL!$I$156),0,IF(L569=PRINCIPAL!$J$156,VLOOKUP($X$555,'Banco de Dados'!$B$4:$J$50,6,FALSE)*(1-(PRINCIPAL!$K$156/100)),IF(L569=PRINCIPAL!$L$156,VLOOKUP($X$555,'Banco de Dados'!$B$4:$J$50,6,FALSE)*(1-(PRINCIPAL!$M$156/100)),IF(L569=PRINCIPAL!$N$156,VLOOKUP($X$555,'Banco de Dados'!$B$4:$J$50,6,FALSE)*(1-(PRINCIPAL!$O$156/100)),VLOOKUP($X$555,'Banco de Dados'!$B$4:$J$50,6,FALSE)))))))))),"")</f>
        <v/>
      </c>
      <c r="X569" s="29" t="str">
        <f>IFERROR(W569*(IFERROR(VLOOKUP($X$555,'Banco de Dados'!$B$4:$J$50,4,FALSE),"ERRO")),"")</f>
        <v/>
      </c>
      <c r="Y569" s="29" t="str">
        <f t="shared" si="388"/>
        <v/>
      </c>
      <c r="Z569" s="103" t="str">
        <f>IFERROR(Y569*(C569*(PRINCIPAL!$G$156/100))*0.47*(44/12),"")</f>
        <v/>
      </c>
      <c r="AA569" s="111" t="str">
        <f t="shared" si="389"/>
        <v/>
      </c>
      <c r="AB569" s="30" t="str">
        <f>IFERROR(IF(AND(PRINCIPAL!$H$157&lt;&gt;"",OR(L569=PRINCIPAL!$I$157,L569=PRINCIPAL!$I$157+PRINCIPAL!$I$157,L569=PRINCIPAL!$I$157+PRINCIPAL!$I$157+PRINCIPAL!$I$157)),0,IF(AND(PRINCIPAL!$H$157&lt;&gt;"",L569=PRINCIPAL!$J$157),VLOOKUP($AC$555,'Banco de Dados'!$B$4:$J$50,8,FALSE)*PRINCIPAL!$H$157*(1-(PRINCIPAL!$K$157/100)),IF(AND(PRINCIPAL!$H$157&lt;&gt;"",L569=PRINCIPAL!$L$157),VLOOKUP($AC$555,'Banco de Dados'!$B$4:$J$50,8,FALSE)*PRINCIPAL!$H$157*(1-(PRINCIPAL!$M$157/100)),IF(AND(PRINCIPAL!$H$157&lt;&gt;"",L569=PRINCIPAL!$N$157),VLOOKUP($AC$555,'Banco de Dados'!$B$4:$J$50,8,FALSE)*PRINCIPAL!$H$157*(1-(PRINCIPAL!$O$157/100)),IF(PRINCIPAL!$H$157&lt;&gt;"",VLOOKUP($AC$555,'Banco de Dados'!$B$4:$J$50,8,FALSE)*PRINCIPAL!$H$157,IF(OR(L569=PRINCIPAL!$I$157,L569=PRINCIPAL!$I$157+PRINCIPAL!$I$157,L569=PRINCIPAL!$I$157+PRINCIPAL!$I$157+PRINCIPAL!$I$157),0,IF(L569=PRINCIPAL!$J$157,VLOOKUP($AC$555,'Banco de Dados'!$B$4:$J$50,6,FALSE)*(1-(PRINCIPAL!$K$157/100)),IF(L569=PRINCIPAL!$L$157,VLOOKUP($AC$555,'Banco de Dados'!$B$4:$J$50,6,FALSE)*(1-(PRINCIPAL!$M$157/100)),IF(L569=PRINCIPAL!$N$157,VLOOKUP($AC$555,'Banco de Dados'!$B$4:$J$50,6,FALSE)*(1-(PRINCIPAL!$O$157/100)),VLOOKUP($AC$555,'Banco de Dados'!$B$4:$J$50,6,FALSE)))))))))),"")</f>
        <v/>
      </c>
      <c r="AC569" s="29" t="str">
        <f>IFERROR(AB569*(IFERROR(VLOOKUP($AC$555,'Banco de Dados'!$B$4:$J$50,4,FALSE),"ERRO")),"")</f>
        <v/>
      </c>
      <c r="AD569" s="29" t="str">
        <f t="shared" si="379"/>
        <v/>
      </c>
      <c r="AE569" s="103" t="str">
        <f>IFERROR(AD569*(C569*(PRINCIPAL!$G$157/100))*0.47*(44/12),"")</f>
        <v/>
      </c>
      <c r="AF569" s="111" t="str">
        <f t="shared" si="380"/>
        <v/>
      </c>
      <c r="AG569" s="30" t="str">
        <f>IFERROR(IF(AND(PRINCIPAL!$H$158&lt;&gt;"",OR(L569=PRINCIPAL!$I$158,L569=PRINCIPAL!$I$158+PRINCIPAL!$I$158,L569=PRINCIPAL!$I$158+PRINCIPAL!$I$158+PRINCIPAL!$I$158)),0,IF(AND(PRINCIPAL!$H$158&lt;&gt;"",L569=PRINCIPAL!$J$158),VLOOKUP($AH$555,'Banco de Dados'!$B$4:$J$50,8,FALSE)*PRINCIPAL!$H$158*(1-(PRINCIPAL!$K$158/100)),IF(AND(PRINCIPAL!$H$158&lt;&gt;"",L569=PRINCIPAL!$L$158),VLOOKUP($AH$555,'Banco de Dados'!$B$4:$J$50,8,FALSE)*PRINCIPAL!$H$158*(1-(PRINCIPAL!$M$158/100)),IF(AND(PRINCIPAL!$H$158&lt;&gt;"",L569=PRINCIPAL!$N$158),VLOOKUP($AH$555,'Banco de Dados'!$B$4:$J$50,8,FALSE)*PRINCIPAL!$H$158*(1-(PRINCIPAL!$O$158/100)),IF(PRINCIPAL!$H$158&lt;&gt;"",VLOOKUP($AH$555,'Banco de Dados'!$B$4:$J$50,8,FALSE)*PRINCIPAL!$H$158,IF(OR(L569=PRINCIPAL!$I$158,L569=PRINCIPAL!$I$158+PRINCIPAL!$I$158,L569=PRINCIPAL!$I$158+PRINCIPAL!$I$158+PRINCIPAL!$I$158),0,IF(L569=PRINCIPAL!$J$158,VLOOKUP($AH$555,'Banco de Dados'!$B$4:$J$50,6,FALSE)*(1-(PRINCIPAL!$K$158/100)),IF(L569=PRINCIPAL!$L$158,VLOOKUP($AH$555,'Banco de Dados'!$B$4:$J$50,6,FALSE)*(1-(PRINCIPAL!$M$158/100)),IF(L569=PRINCIPAL!$N$158,VLOOKUP($AH$555,'Banco de Dados'!$B$4:$J$50,6,FALSE)*(1-(PRINCIPAL!$O$158/100)),VLOOKUP($AH$555,'Banco de Dados'!$B$4:$J$50,6,FALSE)))))))))),"")</f>
        <v/>
      </c>
      <c r="AH569" s="29" t="str">
        <f>IFERROR(AG569*(IFERROR(VLOOKUP($AH$555,'Banco de Dados'!$B$4:$J$50,4,FALSE),"ERRO")),"")</f>
        <v/>
      </c>
      <c r="AI569" s="29" t="str">
        <f t="shared" si="381"/>
        <v/>
      </c>
      <c r="AJ569" s="103" t="str">
        <f>IFERROR(AI569*(C569*(PRINCIPAL!$G$158/100))*0.47*(44/12),"")</f>
        <v/>
      </c>
      <c r="AK569" s="111" t="str">
        <f t="shared" si="390"/>
        <v/>
      </c>
      <c r="AL569" s="30" t="str">
        <f>IFERROR(IF(AND(PRINCIPAL!$H$159&lt;&gt;"",OR(L569=PRINCIPAL!$I$159,L569=PRINCIPAL!$I$159+PRINCIPAL!$I$159,L569=PRINCIPAL!$I$159+PRINCIPAL!$I$159+PRINCIPAL!$I$159)),0,IF(AND(PRINCIPAL!$H$159&lt;&gt;"",L569=PRINCIPAL!$J$159),VLOOKUP($AM$555,'Banco de Dados'!$B$4:$J$50,8,FALSE)*PRINCIPAL!$H$159*(1-(PRINCIPAL!$K$159/100)),IF(AND(PRINCIPAL!$H$159&lt;&gt;"",L569=PRINCIPAL!$L$159),VLOOKUP($AM$555,'Banco de Dados'!$B$4:$J$50,8,FALSE)*PRINCIPAL!$H$159*(1-(PRINCIPAL!$M$159/100)),IF(AND(PRINCIPAL!$H$159&lt;&gt;"",L569=PRINCIPAL!$N$159),VLOOKUP($AM$555,'Banco de Dados'!$B$4:$J$50,8,FALSE)*PRINCIPAL!$H$159*(1-(PRINCIPAL!$O$159/100)),IF(PRINCIPAL!$H$159&lt;&gt;"",VLOOKUP($AM$555,'Banco de Dados'!$B$4:$J$50,8,FALSE)*PRINCIPAL!$H$159,IF(OR(L569=PRINCIPAL!$I$159,L569=PRINCIPAL!$I$159+PRINCIPAL!$I$159,L569=PRINCIPAL!$I$159+PRINCIPAL!$I$159+PRINCIPAL!$I$159),0,IF(L569=PRINCIPAL!$J$159,VLOOKUP($AM$555,'Banco de Dados'!$B$4:$J$50,6,FALSE)*(1-(PRINCIPAL!$K$159/100)),IF(L569=PRINCIPAL!$L$159,VLOOKUP($AM$555,'Banco de Dados'!$B$4:$J$50,6,FALSE)*(1-(PRINCIPAL!$M$159/100)),IF(L569=PRINCIPAL!$N$159,VLOOKUP($AM$555,'Banco de Dados'!$B$4:$J$50,6,FALSE)*(1-(PRINCIPAL!$O$159/100)),VLOOKUP($AM$555,'Banco de Dados'!$B$4:$J$50,6,FALSE)))))))))),"")</f>
        <v/>
      </c>
      <c r="AM569" s="29" t="str">
        <f>IFERROR(AL569*(IFERROR(VLOOKUP($AM$555,'Banco de Dados'!$B$4:$J$50,4,FALSE),"ERRO")),"")</f>
        <v/>
      </c>
      <c r="AN569" s="29" t="str">
        <f t="shared" si="382"/>
        <v/>
      </c>
      <c r="AO569" s="103" t="str">
        <f>IFERROR(AN569*(C569*(PRINCIPAL!$G$159/100))*0.47*(44/12),"")</f>
        <v/>
      </c>
      <c r="AP569" s="111" t="str">
        <f t="shared" si="383"/>
        <v/>
      </c>
      <c r="AQ569" s="30" t="str">
        <f>IFERROR(IF(AND(PRINCIPAL!$H$160&lt;&gt;"",OR(L569=PRINCIPAL!$I$160,L569=PRINCIPAL!$I$160+PRINCIPAL!$I$160,L569=PRINCIPAL!$I$160+PRINCIPAL!$I$160+PRINCIPAL!$I$160)),0,IF(AND(PRINCIPAL!$H$160&lt;&gt;"",L569=PRINCIPAL!$J$160),VLOOKUP($AR$555,'Banco de Dados'!$B$4:$J$50,8,FALSE)*PRINCIPAL!$H$160*(1-(PRINCIPAL!$K$160/100)),IF(AND(PRINCIPAL!$H$160&lt;&gt;"",L569=PRINCIPAL!$L$160),VLOOKUP($AR$555,'Banco de Dados'!$B$4:$J$50,8,FALSE)*PRINCIPAL!$H$160*(1-(PRINCIPAL!$M$160/100)),IF(AND(PRINCIPAL!$H$160&lt;&gt;"",L569=PRINCIPAL!$N$160),VLOOKUP($AR$555,'Banco de Dados'!$B$4:$J$50,8,FALSE)*PRINCIPAL!$H$160*(1-(PRINCIPAL!$O$160/100)),IF(PRINCIPAL!$H$160&lt;&gt;"",VLOOKUP($AR$555,'Banco de Dados'!$B$4:$J$50,8,FALSE)*PRINCIPAL!$H$160,IF(OR(L569=PRINCIPAL!$I$160,L569=PRINCIPAL!$I$160+PRINCIPAL!$I$160,L569=PRINCIPAL!$I$160+PRINCIPAL!$I$160+PRINCIPAL!$I$160),0,IF(L569=PRINCIPAL!$J$160,VLOOKUP($AR$555,'Banco de Dados'!$B$4:$J$50,6,FALSE)*(1-(PRINCIPAL!$K$160/100)),IF(L569=PRINCIPAL!$L$160,VLOOKUP($AR$555,'Banco de Dados'!$B$4:$J$50,6,FALSE)*(1-(PRINCIPAL!$M$160/100)),IF(L569=PRINCIPAL!$N$160,VLOOKUP($AR$555,'Banco de Dados'!$B$4:$J$50,6,FALSE)*(1-(PRINCIPAL!$O$160/100)),VLOOKUP($AR$555,'Banco de Dados'!$B$4:$J$50,6,FALSE)))))))))),"")</f>
        <v/>
      </c>
      <c r="AR569" s="29" t="str">
        <f>IFERROR(AQ569*(IFERROR(VLOOKUP($AR$555,'Banco de Dados'!$B$4:$J$50,4,FALSE),"ERRO")),"")</f>
        <v/>
      </c>
      <c r="AS569" s="29" t="str">
        <f t="shared" si="384"/>
        <v/>
      </c>
      <c r="AT569" s="103" t="str">
        <f>IFERROR(AS569*(C569*(PRINCIPAL!$G$160/100))*0.47*(44/12),"")</f>
        <v/>
      </c>
      <c r="AU569" s="111" t="str">
        <f t="shared" si="385"/>
        <v/>
      </c>
      <c r="AV569" s="30" t="str">
        <f>IFERROR(IF(AND(PRINCIPAL!$H$161&lt;&gt;"",OR(L569=PRINCIPAL!$I$161,L569=PRINCIPAL!$I$161+PRINCIPAL!$I$161,L569=PRINCIPAL!$I$161+PRINCIPAL!$I$161+PRINCIPAL!$I$161)),0,IF(AND(PRINCIPAL!$H$161&lt;&gt;"",L569=PRINCIPAL!$J$161),VLOOKUP($AW$555,'Banco de Dados'!$B$4:$J$50,8,FALSE)*PRINCIPAL!$H$161*(1-(PRINCIPAL!$K$161/100)),IF(AND(PRINCIPAL!$H$161&lt;&gt;"",L569=PRINCIPAL!$L$161),VLOOKUP($AW$555,'Banco de Dados'!$B$4:$J$50,8,FALSE)*PRINCIPAL!$H$161*(1-(PRINCIPAL!$M$161/100)),IF(AND(PRINCIPAL!$H$161&lt;&gt;"",L569=PRINCIPAL!$N$161),VLOOKUP($AW$555,'Banco de Dados'!$B$4:$J$50,8,FALSE)*PRINCIPAL!$H$161*(1-(PRINCIPAL!$O$161/100)),IF(PRINCIPAL!$H$161&lt;&gt;"",VLOOKUP($AW$555,'Banco de Dados'!$B$4:$J$50,8,FALSE)*PRINCIPAL!$H$161,IF(OR(L569=PRINCIPAL!$I$161,L569=PRINCIPAL!$I$161+PRINCIPAL!$I$161,L569=PRINCIPAL!$I$161+PRINCIPAL!$I$161+PRINCIPAL!$I$161),0,IF(L569=PRINCIPAL!$J$161,VLOOKUP($AW$555,'Banco de Dados'!$B$4:$J$50,6,FALSE)*(1-(PRINCIPAL!$K$161/100)),IF(L569=PRINCIPAL!$L$161,VLOOKUP($AW$555,'Banco de Dados'!$B$4:$J$50,6,FALSE)*(1-(PRINCIPAL!$M$161/100)),IF(L569=PRINCIPAL!$N$161,VLOOKUP($AW$555,'Banco de Dados'!$B$4:$J$50,6,FALSE)*(1-(PRINCIPAL!$O$161/100)),VLOOKUP($AW$555,'Banco de Dados'!$B$4:$J$50,6,FALSE)))))))))),"")</f>
        <v/>
      </c>
      <c r="AW569" s="29" t="str">
        <f>IFERROR(AV569*(IFERROR(VLOOKUP($AW$555,'Banco de Dados'!$B$4:$J$50,4,FALSE),"ERRO")),"")</f>
        <v/>
      </c>
      <c r="AX569" s="29" t="str">
        <f t="shared" si="386"/>
        <v/>
      </c>
      <c r="AY569" s="103" t="str">
        <f>IFERROR(AX569*(C569*(PRINCIPAL!$G$161/100))*0.47*(44/12),"")</f>
        <v/>
      </c>
      <c r="AZ569" s="111" t="str">
        <f t="shared" si="391"/>
        <v/>
      </c>
      <c r="BA569" s="30" t="str">
        <f>IFERROR(IF(AND(PRINCIPAL!$H$162&lt;&gt;"",OR(L569=PRINCIPAL!$I$162,L569=PRINCIPAL!$I$162+PRINCIPAL!$I$162,L569=PRINCIPAL!$I$162+PRINCIPAL!$I$162+PRINCIPAL!$I$162)),0,IF(AND(PRINCIPAL!$H$162&lt;&gt;"",L569=PRINCIPAL!$J$162),VLOOKUP($BB$555,'Banco de Dados'!$B$4:$J$50,8,FALSE)*PRINCIPAL!$H$162*(1-(PRINCIPAL!$K$162/100)),IF(AND(PRINCIPAL!$H$162&lt;&gt;"",L569=PRINCIPAL!$L$162),VLOOKUP($BB$555,'Banco de Dados'!$B$4:$J$50,8,FALSE)*PRINCIPAL!$H$162*(1-(PRINCIPAL!$M$162/100)),IF(AND(PRINCIPAL!$H$162&lt;&gt;"",L569=PRINCIPAL!$N$162),VLOOKUP($BB$555,'Banco de Dados'!$B$4:$J$50,8,FALSE)*PRINCIPAL!$H$162*(1-(PRINCIPAL!$O$162/100)),IF(PRINCIPAL!$H$162&lt;&gt;"",VLOOKUP($BB$555,'Banco de Dados'!$B$4:$J$50,8,FALSE)*PRINCIPAL!$H$162,IF(OR(L569=PRINCIPAL!$I$162,L569=PRINCIPAL!$I$162+PRINCIPAL!$I$162,L569=PRINCIPAL!$I$162+PRINCIPAL!$I$162+PRINCIPAL!$I$162),0,IF(L569=PRINCIPAL!$J$162,VLOOKUP($BB$555,'Banco de Dados'!$B$4:$J$50,6,FALSE)*(1-(PRINCIPAL!$K$162/100)),IF(L569=PRINCIPAL!$L$162,VLOOKUP($BB$555,'Banco de Dados'!$B$4:$J$50,6,FALSE)*(1-(PRINCIPAL!$M$162/100)),IF(L569=PRINCIPAL!$N$162,VLOOKUP($BB$555,'Banco de Dados'!$B$4:$J$50,6,FALSE)*(1-(PRINCIPAL!$O$162/100)),VLOOKUP($BB$555,'Banco de Dados'!$B$4:$J$50,6,FALSE)))))))))),"")</f>
        <v/>
      </c>
      <c r="BB569" s="29" t="str">
        <f>IFERROR(BA569*(IFERROR(VLOOKUP($BB$555,'Banco de Dados'!$B$4:$J$50,4,FALSE),"ERRO")),"")</f>
        <v/>
      </c>
      <c r="BC569" s="29" t="str">
        <f t="shared" si="392"/>
        <v/>
      </c>
      <c r="BD569" s="103" t="str">
        <f>IFERROR(BC569*(C569*(PRINCIPAL!$G$162/100))*0.47*(44/12),"")</f>
        <v/>
      </c>
      <c r="BE569" s="111" t="str">
        <f t="shared" si="371"/>
        <v/>
      </c>
      <c r="BF569" s="30" t="str">
        <f>IFERROR(IF(AND(PRINCIPAL!$H$163&lt;&gt;"",OR(L569=PRINCIPAL!$I$163,L569=PRINCIPAL!$I$163+PRINCIPAL!$I$163,L569=PRINCIPAL!$I$163+PRINCIPAL!$I$163+PRINCIPAL!$I$163)),0,IF(AND(PRINCIPAL!$H$163&lt;&gt;"",L569=PRINCIPAL!$J$163),VLOOKUP($BG$555,'Banco de Dados'!$B$4:$J$50,8,FALSE)*PRINCIPAL!$H$163*(1-(PRINCIPAL!$K$163/100)),IF(AND(PRINCIPAL!$H$163&lt;&gt;"",L569=PRINCIPAL!$L$163),VLOOKUP($BG$555,'Banco de Dados'!$B$4:$J$50,8,FALSE)*PRINCIPAL!$H$163*(1-(PRINCIPAL!$M$163/100)),IF(AND(PRINCIPAL!$H$163&lt;&gt;"",L569=PRINCIPAL!$N$163),VLOOKUP($BG$555,'Banco de Dados'!$B$4:$J$50,8,FALSE)*PRINCIPAL!$H$163*(1-(PRINCIPAL!$O$163/100)),IF(PRINCIPAL!$H$163&lt;&gt;"",VLOOKUP($BG$555,'Banco de Dados'!$B$4:$J$50,8,FALSE)*PRINCIPAL!$H$163,IF(OR(L569=PRINCIPAL!$I$163,L569=PRINCIPAL!$I$163+PRINCIPAL!$I$163,L569=PRINCIPAL!$I$163+PRINCIPAL!$I$163+PRINCIPAL!$I$163),0,IF(L569=PRINCIPAL!$J$163,VLOOKUP($BG$555,'Banco de Dados'!$B$4:$J$50,6,FALSE)*(1-(PRINCIPAL!$K$163/100)),IF(L569=PRINCIPAL!$L$163,VLOOKUP($BG$555,'Banco de Dados'!$B$4:$J$50,6,FALSE)*(1-(PRINCIPAL!$M$163/100)),IF(L569=PRINCIPAL!$N$163,VLOOKUP($BG$555,'Banco de Dados'!$B$4:$J$50,6,FALSE)*(1-(PRINCIPAL!$O$163/100)),VLOOKUP($BG$555,'Banco de Dados'!$B$4:$J$50,6,FALSE)))))))))),"")</f>
        <v/>
      </c>
      <c r="BG569" s="29" t="str">
        <f>IFERROR(BF569*(IFERROR(VLOOKUP($BG$555,'Banco de Dados'!$B$4:$J$50,4,FALSE),"ERRO")),"")</f>
        <v/>
      </c>
      <c r="BH569" s="29" t="str">
        <f t="shared" si="387"/>
        <v/>
      </c>
      <c r="BI569" s="103" t="str">
        <f>IFERROR(BH569*(C569*(PRINCIPAL!$G$163/100))*0.47*(44/12),"")</f>
        <v/>
      </c>
      <c r="BJ569" s="102" t="str">
        <f t="shared" si="372"/>
        <v/>
      </c>
    </row>
    <row r="570" spans="2:62" ht="12.75" customHeight="1" x14ac:dyDescent="0.3">
      <c r="B570" s="326">
        <f t="shared" si="373"/>
        <v>2033</v>
      </c>
      <c r="C570" s="340"/>
      <c r="D570" s="1"/>
      <c r="E570" s="116">
        <v>13</v>
      </c>
      <c r="F570" s="24" t="str">
        <f>IFERROR(VLOOKUP($G$555,'Banco de Dados'!$B$4:$J$50,6,FALSE),"")</f>
        <v/>
      </c>
      <c r="G570" s="25" t="str">
        <f>IFERROR(F570*(IFERROR(VLOOKUP($G$555,'Banco de Dados'!$B$4:$J$50,4,FALSE),"ERRO")),"")</f>
        <v/>
      </c>
      <c r="H570" s="25" t="str">
        <f t="shared" si="374"/>
        <v/>
      </c>
      <c r="I570" s="103" t="str">
        <f t="shared" si="375"/>
        <v/>
      </c>
      <c r="J570" s="117" t="str">
        <f t="shared" si="376"/>
        <v/>
      </c>
      <c r="K570" s="1"/>
      <c r="L570" s="91">
        <v>13</v>
      </c>
      <c r="M570" s="24" t="str">
        <f>IFERROR(IF(AND(PRINCIPAL!$H$154&lt;&gt;"",OR(L570=PRINCIPAL!$I$154,L570=PRINCIPAL!$I$154+PRINCIPAL!$I$154,L570=PRINCIPAL!$I$154+PRINCIPAL!$I$154+PRINCIPAL!$I$154)),0,IF(AND(PRINCIPAL!$H$154&lt;&gt;"",L570=PRINCIPAL!$J$154),VLOOKUP($N$555,'Banco de Dados'!$B$4:$J$50,8,FALSE)*PRINCIPAL!$H$154*(1-(PRINCIPAL!$K$154/100)),IF(AND(PRINCIPAL!$H$154&lt;&gt;"",L570=PRINCIPAL!$L$154),VLOOKUP($N$555,'Banco de Dados'!$B$4:$J$50,8,FALSE)*PRINCIPAL!$H$154*(1-(PRINCIPAL!$M$154/100)),IF(AND(PRINCIPAL!$H$154&lt;&gt;"",L570=PRINCIPAL!$N$154),VLOOKUP($N$555,'Banco de Dados'!$B$4:$J$50,8,FALSE)*PRINCIPAL!$H$154*(1-(PRINCIPAL!$O$154/100)),IF(PRINCIPAL!$H$154&lt;&gt;"",VLOOKUP($N$555,'Banco de Dados'!$B$4:$J$50,8,FALSE)*PRINCIPAL!$H$154,IF(OR(L570=PRINCIPAL!$I$154,L570=PRINCIPAL!$I$154+PRINCIPAL!$I$154,L570=PRINCIPAL!$I$154+PRINCIPAL!$I$154+PRINCIPAL!$I$154),0,IF(L570=PRINCIPAL!$J$154,VLOOKUP($N$555,'Banco de Dados'!$B$4:$J$50,6,FALSE)*(1-(PRINCIPAL!$K$154/100)),IF(L570=PRINCIPAL!$L$154,VLOOKUP($N$555,'Banco de Dados'!$B$4:$J$50,6,FALSE)*(1-(PRINCIPAL!$M$154/100)),IF(L570=PRINCIPAL!$N$154,VLOOKUP($N$555,'Banco de Dados'!$B$4:$J$50,6,FALSE)*(1-(PRINCIPAL!$O$154/100)),VLOOKUP($N$555,'Banco de Dados'!$B$4:$J$50,6,FALSE)))))))))),"")</f>
        <v/>
      </c>
      <c r="N570" s="25" t="str">
        <f>IFERROR(M570*(IFERROR(VLOOKUP($N$555,'Banco de Dados'!$B$4:$J$50,4,FALSE),"ERRO")),"")</f>
        <v/>
      </c>
      <c r="O570" s="25" t="str">
        <f t="shared" si="377"/>
        <v/>
      </c>
      <c r="P570" s="103" t="str">
        <f>IFERROR(O570*(C570*(PRINCIPAL!$G$154/100))*0.47*(44/12),"")</f>
        <v/>
      </c>
      <c r="Q570" s="107" t="str">
        <f t="shared" si="393"/>
        <v/>
      </c>
      <c r="R570" s="29" t="str">
        <f>IFERROR(IF(AND(PRINCIPAL!$H$155&lt;&gt;"",OR(L570=PRINCIPAL!$I$155,L570=PRINCIPAL!$I$155+PRINCIPAL!$I$155,L570=PRINCIPAL!$I$155+PRINCIPAL!$I$155+PRINCIPAL!$I$155)),0,IF(AND(PRINCIPAL!$H$155&lt;&gt;"",L570=PRINCIPAL!$J$155),VLOOKUP($S$555,'Banco de Dados'!$B$4:$J$50,8,FALSE)*PRINCIPAL!$H$155*(1-(PRINCIPAL!$K$155/100)),IF(AND(PRINCIPAL!$H$155&lt;&gt;"",L570=PRINCIPAL!$L$155),VLOOKUP($S$555,'Banco de Dados'!$B$4:$J$50,8,FALSE)*PRINCIPAL!$H$155*(1-(PRINCIPAL!$M$155/100)),IF(AND(PRINCIPAL!$H$155&lt;&gt;"",L570=PRINCIPAL!$N$155),VLOOKUP($S$555,'Banco de Dados'!$B$4:$J$50,8,FALSE)*PRINCIPAL!$H$155*(1-(PRINCIPAL!$O$155/100)),IF(PRINCIPAL!$H$155&lt;&gt;"",VLOOKUP($S$555,'Banco de Dados'!$B$4:$J$50,8,FALSE)*PRINCIPAL!$H$155,IF(OR(L570=PRINCIPAL!$I$155,L570=PRINCIPAL!$I$155+PRINCIPAL!$I$155,L570=PRINCIPAL!$I$155+PRINCIPAL!$I$155+PRINCIPAL!$I$155),0,IF(L570=PRINCIPAL!$J$155,VLOOKUP($S$555,'Banco de Dados'!$B$4:$J$50,6,FALSE)*(1-(PRINCIPAL!$K$155/100)),IF(L570=PRINCIPAL!$L$155,VLOOKUP($S$555,'Banco de Dados'!$B$4:$J$50,6,FALSE)*(1-(PRINCIPAL!$M$155/100)),IF(L570=PRINCIPAL!$N$155,VLOOKUP($S$555,'Banco de Dados'!$B$4:$J$50,6,FALSE)*(1-(PRINCIPAL!$O$155/100)),VLOOKUP($S$555,'Banco de Dados'!$B$4:$J$50,6,FALSE)))))))))),"")</f>
        <v/>
      </c>
      <c r="S570" s="29" t="str">
        <f>IFERROR(R570*(IFERROR(VLOOKUP($S$555,'Banco de Dados'!$B$4:$J$50,4,FALSE),"ERRO")),"")</f>
        <v/>
      </c>
      <c r="T570" s="29" t="str">
        <f t="shared" si="394"/>
        <v/>
      </c>
      <c r="U570" s="103" t="str">
        <f>IFERROR(T570*(C570*(PRINCIPAL!$G$155/100))*0.47*(44/12),"")</f>
        <v/>
      </c>
      <c r="V570" s="103" t="str">
        <f t="shared" si="370"/>
        <v/>
      </c>
      <c r="W570" s="30" t="str">
        <f>IFERROR(IF(AND(PRINCIPAL!$H$156&lt;&gt;"",OR(L570=PRINCIPAL!$I$156,L570=PRINCIPAL!$I$156+PRINCIPAL!$I$156,L570=PRINCIPAL!$I$156+PRINCIPAL!$I$156+PRINCIPAL!$I$156)),0,IF(AND(PRINCIPAL!$H$156&lt;&gt;"",L570=PRINCIPAL!$J$156),VLOOKUP($X$555,'Banco de Dados'!$B$4:$J$50,8,FALSE)*PRINCIPAL!$H$156*(1-(PRINCIPAL!$K$156/100)),IF(AND(PRINCIPAL!$H$156&lt;&gt;"",L570=PRINCIPAL!$L$156),VLOOKUP($X$555,'Banco de Dados'!$B$4:$J$50,8,FALSE)*PRINCIPAL!$H$156*(1-(PRINCIPAL!$M$156/100)),IF(AND(PRINCIPAL!$H$156&lt;&gt;"",L570=PRINCIPAL!$N$156),VLOOKUP($X$555,'Banco de Dados'!$B$4:$J$50,8,FALSE)*PRINCIPAL!$H$156*(1-(PRINCIPAL!$O$156/100)),IF(PRINCIPAL!$H$156&lt;&gt;"",VLOOKUP($X$555,'Banco de Dados'!$B$4:$J$50,8,FALSE)*PRINCIPAL!$H$156,IF(OR(L570=PRINCIPAL!$I$156,L570=PRINCIPAL!$I$156+PRINCIPAL!$I$156,L570=PRINCIPAL!$I$156+PRINCIPAL!$I$156+PRINCIPAL!$I$156),0,IF(L570=PRINCIPAL!$J$156,VLOOKUP($X$555,'Banco de Dados'!$B$4:$J$50,6,FALSE)*(1-(PRINCIPAL!$K$156/100)),IF(L570=PRINCIPAL!$L$156,VLOOKUP($X$555,'Banco de Dados'!$B$4:$J$50,6,FALSE)*(1-(PRINCIPAL!$M$156/100)),IF(L570=PRINCIPAL!$N$156,VLOOKUP($X$555,'Banco de Dados'!$B$4:$J$50,6,FALSE)*(1-(PRINCIPAL!$O$156/100)),VLOOKUP($X$555,'Banco de Dados'!$B$4:$J$50,6,FALSE)))))))))),"")</f>
        <v/>
      </c>
      <c r="X570" s="29" t="str">
        <f>IFERROR(W570*(IFERROR(VLOOKUP($X$555,'Banco de Dados'!$B$4:$J$50,4,FALSE),"ERRO")),"")</f>
        <v/>
      </c>
      <c r="Y570" s="29" t="str">
        <f t="shared" si="388"/>
        <v/>
      </c>
      <c r="Z570" s="103" t="str">
        <f>IFERROR(Y570*(C570*(PRINCIPAL!$G$156/100))*0.47*(44/12),"")</f>
        <v/>
      </c>
      <c r="AA570" s="111" t="str">
        <f t="shared" si="389"/>
        <v/>
      </c>
      <c r="AB570" s="30" t="str">
        <f>IFERROR(IF(AND(PRINCIPAL!$H$157&lt;&gt;"",OR(L570=PRINCIPAL!$I$157,L570=PRINCIPAL!$I$157+PRINCIPAL!$I$157,L570=PRINCIPAL!$I$157+PRINCIPAL!$I$157+PRINCIPAL!$I$157)),0,IF(AND(PRINCIPAL!$H$157&lt;&gt;"",L570=PRINCIPAL!$J$157),VLOOKUP($AC$555,'Banco de Dados'!$B$4:$J$50,8,FALSE)*PRINCIPAL!$H$157*(1-(PRINCIPAL!$K$157/100)),IF(AND(PRINCIPAL!$H$157&lt;&gt;"",L570=PRINCIPAL!$L$157),VLOOKUP($AC$555,'Banco de Dados'!$B$4:$J$50,8,FALSE)*PRINCIPAL!$H$157*(1-(PRINCIPAL!$M$157/100)),IF(AND(PRINCIPAL!$H$157&lt;&gt;"",L570=PRINCIPAL!$N$157),VLOOKUP($AC$555,'Banco de Dados'!$B$4:$J$50,8,FALSE)*PRINCIPAL!$H$157*(1-(PRINCIPAL!$O$157/100)),IF(PRINCIPAL!$H$157&lt;&gt;"",VLOOKUP($AC$555,'Banco de Dados'!$B$4:$J$50,8,FALSE)*PRINCIPAL!$H$157,IF(OR(L570=PRINCIPAL!$I$157,L570=PRINCIPAL!$I$157+PRINCIPAL!$I$157,L570=PRINCIPAL!$I$157+PRINCIPAL!$I$157+PRINCIPAL!$I$157),0,IF(L570=PRINCIPAL!$J$157,VLOOKUP($AC$555,'Banco de Dados'!$B$4:$J$50,6,FALSE)*(1-(PRINCIPAL!$K$157/100)),IF(L570=PRINCIPAL!$L$157,VLOOKUP($AC$555,'Banco de Dados'!$B$4:$J$50,6,FALSE)*(1-(PRINCIPAL!$M$157/100)),IF(L570=PRINCIPAL!$N$157,VLOOKUP($AC$555,'Banco de Dados'!$B$4:$J$50,6,FALSE)*(1-(PRINCIPAL!$O$157/100)),VLOOKUP($AC$555,'Banco de Dados'!$B$4:$J$50,6,FALSE)))))))))),"")</f>
        <v/>
      </c>
      <c r="AC570" s="29" t="str">
        <f>IFERROR(AB570*(IFERROR(VLOOKUP($AC$555,'Banco de Dados'!$B$4:$J$50,4,FALSE),"ERRO")),"")</f>
        <v/>
      </c>
      <c r="AD570" s="29" t="str">
        <f t="shared" si="379"/>
        <v/>
      </c>
      <c r="AE570" s="103" t="str">
        <f>IFERROR(AD570*(C570*(PRINCIPAL!$G$157/100))*0.47*(44/12),"")</f>
        <v/>
      </c>
      <c r="AF570" s="111" t="str">
        <f t="shared" si="380"/>
        <v/>
      </c>
      <c r="AG570" s="30" t="str">
        <f>IFERROR(IF(AND(PRINCIPAL!$H$158&lt;&gt;"",OR(L570=PRINCIPAL!$I$158,L570=PRINCIPAL!$I$158+PRINCIPAL!$I$158,L570=PRINCIPAL!$I$158+PRINCIPAL!$I$158+PRINCIPAL!$I$158)),0,IF(AND(PRINCIPAL!$H$158&lt;&gt;"",L570=PRINCIPAL!$J$158),VLOOKUP($AH$555,'Banco de Dados'!$B$4:$J$50,8,FALSE)*PRINCIPAL!$H$158*(1-(PRINCIPAL!$K$158/100)),IF(AND(PRINCIPAL!$H$158&lt;&gt;"",L570=PRINCIPAL!$L$158),VLOOKUP($AH$555,'Banco de Dados'!$B$4:$J$50,8,FALSE)*PRINCIPAL!$H$158*(1-(PRINCIPAL!$M$158/100)),IF(AND(PRINCIPAL!$H$158&lt;&gt;"",L570=PRINCIPAL!$N$158),VLOOKUP($AH$555,'Banco de Dados'!$B$4:$J$50,8,FALSE)*PRINCIPAL!$H$158*(1-(PRINCIPAL!$O$158/100)),IF(PRINCIPAL!$H$158&lt;&gt;"",VLOOKUP($AH$555,'Banco de Dados'!$B$4:$J$50,8,FALSE)*PRINCIPAL!$H$158,IF(OR(L570=PRINCIPAL!$I$158,L570=PRINCIPAL!$I$158+PRINCIPAL!$I$158,L570=PRINCIPAL!$I$158+PRINCIPAL!$I$158+PRINCIPAL!$I$158),0,IF(L570=PRINCIPAL!$J$158,VLOOKUP($AH$555,'Banco de Dados'!$B$4:$J$50,6,FALSE)*(1-(PRINCIPAL!$K$158/100)),IF(L570=PRINCIPAL!$L$158,VLOOKUP($AH$555,'Banco de Dados'!$B$4:$J$50,6,FALSE)*(1-(PRINCIPAL!$M$158/100)),IF(L570=PRINCIPAL!$N$158,VLOOKUP($AH$555,'Banco de Dados'!$B$4:$J$50,6,FALSE)*(1-(PRINCIPAL!$O$158/100)),VLOOKUP($AH$555,'Banco de Dados'!$B$4:$J$50,6,FALSE)))))))))),"")</f>
        <v/>
      </c>
      <c r="AH570" s="29" t="str">
        <f>IFERROR(AG570*(IFERROR(VLOOKUP($AH$555,'Banco de Dados'!$B$4:$J$50,4,FALSE),"ERRO")),"")</f>
        <v/>
      </c>
      <c r="AI570" s="29" t="str">
        <f t="shared" si="381"/>
        <v/>
      </c>
      <c r="AJ570" s="103" t="str">
        <f>IFERROR(AI570*(C570*(PRINCIPAL!$G$158/100))*0.47*(44/12),"")</f>
        <v/>
      </c>
      <c r="AK570" s="111" t="str">
        <f t="shared" si="390"/>
        <v/>
      </c>
      <c r="AL570" s="30" t="str">
        <f>IFERROR(IF(AND(PRINCIPAL!$H$159&lt;&gt;"",OR(L570=PRINCIPAL!$I$159,L570=PRINCIPAL!$I$159+PRINCIPAL!$I$159,L570=PRINCIPAL!$I$159+PRINCIPAL!$I$159+PRINCIPAL!$I$159)),0,IF(AND(PRINCIPAL!$H$159&lt;&gt;"",L570=PRINCIPAL!$J$159),VLOOKUP($AM$555,'Banco de Dados'!$B$4:$J$50,8,FALSE)*PRINCIPAL!$H$159*(1-(PRINCIPAL!$K$159/100)),IF(AND(PRINCIPAL!$H$159&lt;&gt;"",L570=PRINCIPAL!$L$159),VLOOKUP($AM$555,'Banco de Dados'!$B$4:$J$50,8,FALSE)*PRINCIPAL!$H$159*(1-(PRINCIPAL!$M$159/100)),IF(AND(PRINCIPAL!$H$159&lt;&gt;"",L570=PRINCIPAL!$N$159),VLOOKUP($AM$555,'Banco de Dados'!$B$4:$J$50,8,FALSE)*PRINCIPAL!$H$159*(1-(PRINCIPAL!$O$159/100)),IF(PRINCIPAL!$H$159&lt;&gt;"",VLOOKUP($AM$555,'Banco de Dados'!$B$4:$J$50,8,FALSE)*PRINCIPAL!$H$159,IF(OR(L570=PRINCIPAL!$I$159,L570=PRINCIPAL!$I$159+PRINCIPAL!$I$159,L570=PRINCIPAL!$I$159+PRINCIPAL!$I$159+PRINCIPAL!$I$159),0,IF(L570=PRINCIPAL!$J$159,VLOOKUP($AM$555,'Banco de Dados'!$B$4:$J$50,6,FALSE)*(1-(PRINCIPAL!$K$159/100)),IF(L570=PRINCIPAL!$L$159,VLOOKUP($AM$555,'Banco de Dados'!$B$4:$J$50,6,FALSE)*(1-(PRINCIPAL!$M$159/100)),IF(L570=PRINCIPAL!$N$159,VLOOKUP($AM$555,'Banco de Dados'!$B$4:$J$50,6,FALSE)*(1-(PRINCIPAL!$O$159/100)),VLOOKUP($AM$555,'Banco de Dados'!$B$4:$J$50,6,FALSE)))))))))),"")</f>
        <v/>
      </c>
      <c r="AM570" s="29" t="str">
        <f>IFERROR(AL570*(IFERROR(VLOOKUP($AM$555,'Banco de Dados'!$B$4:$J$50,4,FALSE),"ERRO")),"")</f>
        <v/>
      </c>
      <c r="AN570" s="29" t="str">
        <f t="shared" si="382"/>
        <v/>
      </c>
      <c r="AO570" s="103" t="str">
        <f>IFERROR(AN570*(C570*(PRINCIPAL!$G$159/100))*0.47*(44/12),"")</f>
        <v/>
      </c>
      <c r="AP570" s="111" t="str">
        <f t="shared" si="383"/>
        <v/>
      </c>
      <c r="AQ570" s="30" t="str">
        <f>IFERROR(IF(AND(PRINCIPAL!$H$160&lt;&gt;"",OR(L570=PRINCIPAL!$I$160,L570=PRINCIPAL!$I$160+PRINCIPAL!$I$160,L570=PRINCIPAL!$I$160+PRINCIPAL!$I$160+PRINCIPAL!$I$160)),0,IF(AND(PRINCIPAL!$H$160&lt;&gt;"",L570=PRINCIPAL!$J$160),VLOOKUP($AR$555,'Banco de Dados'!$B$4:$J$50,8,FALSE)*PRINCIPAL!$H$160*(1-(PRINCIPAL!$K$160/100)),IF(AND(PRINCIPAL!$H$160&lt;&gt;"",L570=PRINCIPAL!$L$160),VLOOKUP($AR$555,'Banco de Dados'!$B$4:$J$50,8,FALSE)*PRINCIPAL!$H$160*(1-(PRINCIPAL!$M$160/100)),IF(AND(PRINCIPAL!$H$160&lt;&gt;"",L570=PRINCIPAL!$N$160),VLOOKUP($AR$555,'Banco de Dados'!$B$4:$J$50,8,FALSE)*PRINCIPAL!$H$160*(1-(PRINCIPAL!$O$160/100)),IF(PRINCIPAL!$H$160&lt;&gt;"",VLOOKUP($AR$555,'Banco de Dados'!$B$4:$J$50,8,FALSE)*PRINCIPAL!$H$160,IF(OR(L570=PRINCIPAL!$I$160,L570=PRINCIPAL!$I$160+PRINCIPAL!$I$160,L570=PRINCIPAL!$I$160+PRINCIPAL!$I$160+PRINCIPAL!$I$160),0,IF(L570=PRINCIPAL!$J$160,VLOOKUP($AR$555,'Banco de Dados'!$B$4:$J$50,6,FALSE)*(1-(PRINCIPAL!$K$160/100)),IF(L570=PRINCIPAL!$L$160,VLOOKUP($AR$555,'Banco de Dados'!$B$4:$J$50,6,FALSE)*(1-(PRINCIPAL!$M$160/100)),IF(L570=PRINCIPAL!$N$160,VLOOKUP($AR$555,'Banco de Dados'!$B$4:$J$50,6,FALSE)*(1-(PRINCIPAL!$O$160/100)),VLOOKUP($AR$555,'Banco de Dados'!$B$4:$J$50,6,FALSE)))))))))),"")</f>
        <v/>
      </c>
      <c r="AR570" s="29" t="str">
        <f>IFERROR(AQ570*(IFERROR(VLOOKUP($AR$555,'Banco de Dados'!$B$4:$J$50,4,FALSE),"ERRO")),"")</f>
        <v/>
      </c>
      <c r="AS570" s="29" t="str">
        <f t="shared" si="384"/>
        <v/>
      </c>
      <c r="AT570" s="103" t="str">
        <f>IFERROR(AS570*(C570*(PRINCIPAL!$G$160/100))*0.47*(44/12),"")</f>
        <v/>
      </c>
      <c r="AU570" s="111" t="str">
        <f t="shared" si="385"/>
        <v/>
      </c>
      <c r="AV570" s="30" t="str">
        <f>IFERROR(IF(AND(PRINCIPAL!$H$161&lt;&gt;"",OR(L570=PRINCIPAL!$I$161,L570=PRINCIPAL!$I$161+PRINCIPAL!$I$161,L570=PRINCIPAL!$I$161+PRINCIPAL!$I$161+PRINCIPAL!$I$161)),0,IF(AND(PRINCIPAL!$H$161&lt;&gt;"",L570=PRINCIPAL!$J$161),VLOOKUP($AW$555,'Banco de Dados'!$B$4:$J$50,8,FALSE)*PRINCIPAL!$H$161*(1-(PRINCIPAL!$K$161/100)),IF(AND(PRINCIPAL!$H$161&lt;&gt;"",L570=PRINCIPAL!$L$161),VLOOKUP($AW$555,'Banco de Dados'!$B$4:$J$50,8,FALSE)*PRINCIPAL!$H$161*(1-(PRINCIPAL!$M$161/100)),IF(AND(PRINCIPAL!$H$161&lt;&gt;"",L570=PRINCIPAL!$N$161),VLOOKUP($AW$555,'Banco de Dados'!$B$4:$J$50,8,FALSE)*PRINCIPAL!$H$161*(1-(PRINCIPAL!$O$161/100)),IF(PRINCIPAL!$H$161&lt;&gt;"",VLOOKUP($AW$555,'Banco de Dados'!$B$4:$J$50,8,FALSE)*PRINCIPAL!$H$161,IF(OR(L570=PRINCIPAL!$I$161,L570=PRINCIPAL!$I$161+PRINCIPAL!$I$161,L570=PRINCIPAL!$I$161+PRINCIPAL!$I$161+PRINCIPAL!$I$161),0,IF(L570=PRINCIPAL!$J$161,VLOOKUP($AW$555,'Banco de Dados'!$B$4:$J$50,6,FALSE)*(1-(PRINCIPAL!$K$161/100)),IF(L570=PRINCIPAL!$L$161,VLOOKUP($AW$555,'Banco de Dados'!$B$4:$J$50,6,FALSE)*(1-(PRINCIPAL!$M$161/100)),IF(L570=PRINCIPAL!$N$161,VLOOKUP($AW$555,'Banco de Dados'!$B$4:$J$50,6,FALSE)*(1-(PRINCIPAL!$O$161/100)),VLOOKUP($AW$555,'Banco de Dados'!$B$4:$J$50,6,FALSE)))))))))),"")</f>
        <v/>
      </c>
      <c r="AW570" s="29" t="str">
        <f>IFERROR(AV570*(IFERROR(VLOOKUP($AW$555,'Banco de Dados'!$B$4:$J$50,4,FALSE),"ERRO")),"")</f>
        <v/>
      </c>
      <c r="AX570" s="29" t="str">
        <f t="shared" si="386"/>
        <v/>
      </c>
      <c r="AY570" s="103" t="str">
        <f>IFERROR(AX570*(C570*(PRINCIPAL!$G$161/100))*0.47*(44/12),"")</f>
        <v/>
      </c>
      <c r="AZ570" s="111" t="str">
        <f t="shared" si="391"/>
        <v/>
      </c>
      <c r="BA570" s="30" t="str">
        <f>IFERROR(IF(AND(PRINCIPAL!$H$162&lt;&gt;"",OR(L570=PRINCIPAL!$I$162,L570=PRINCIPAL!$I$162+PRINCIPAL!$I$162,L570=PRINCIPAL!$I$162+PRINCIPAL!$I$162+PRINCIPAL!$I$162)),0,IF(AND(PRINCIPAL!$H$162&lt;&gt;"",L570=PRINCIPAL!$J$162),VLOOKUP($BB$555,'Banco de Dados'!$B$4:$J$50,8,FALSE)*PRINCIPAL!$H$162*(1-(PRINCIPAL!$K$162/100)),IF(AND(PRINCIPAL!$H$162&lt;&gt;"",L570=PRINCIPAL!$L$162),VLOOKUP($BB$555,'Banco de Dados'!$B$4:$J$50,8,FALSE)*PRINCIPAL!$H$162*(1-(PRINCIPAL!$M$162/100)),IF(AND(PRINCIPAL!$H$162&lt;&gt;"",L570=PRINCIPAL!$N$162),VLOOKUP($BB$555,'Banco de Dados'!$B$4:$J$50,8,FALSE)*PRINCIPAL!$H$162*(1-(PRINCIPAL!$O$162/100)),IF(PRINCIPAL!$H$162&lt;&gt;"",VLOOKUP($BB$555,'Banco de Dados'!$B$4:$J$50,8,FALSE)*PRINCIPAL!$H$162,IF(OR(L570=PRINCIPAL!$I$162,L570=PRINCIPAL!$I$162+PRINCIPAL!$I$162,L570=PRINCIPAL!$I$162+PRINCIPAL!$I$162+PRINCIPAL!$I$162),0,IF(L570=PRINCIPAL!$J$162,VLOOKUP($BB$555,'Banco de Dados'!$B$4:$J$50,6,FALSE)*(1-(PRINCIPAL!$K$162/100)),IF(L570=PRINCIPAL!$L$162,VLOOKUP($BB$555,'Banco de Dados'!$B$4:$J$50,6,FALSE)*(1-(PRINCIPAL!$M$162/100)),IF(L570=PRINCIPAL!$N$162,VLOOKUP($BB$555,'Banco de Dados'!$B$4:$J$50,6,FALSE)*(1-(PRINCIPAL!$O$162/100)),VLOOKUP($BB$555,'Banco de Dados'!$B$4:$J$50,6,FALSE)))))))))),"")</f>
        <v/>
      </c>
      <c r="BB570" s="29" t="str">
        <f>IFERROR(BA570*(IFERROR(VLOOKUP($BB$555,'Banco de Dados'!$B$4:$J$50,4,FALSE),"ERRO")),"")</f>
        <v/>
      </c>
      <c r="BC570" s="29" t="str">
        <f t="shared" si="392"/>
        <v/>
      </c>
      <c r="BD570" s="103" t="str">
        <f>IFERROR(BC570*(C570*(PRINCIPAL!$G$162/100))*0.47*(44/12),"")</f>
        <v/>
      </c>
      <c r="BE570" s="111" t="str">
        <f t="shared" si="371"/>
        <v/>
      </c>
      <c r="BF570" s="30" t="str">
        <f>IFERROR(IF(AND(PRINCIPAL!$H$163&lt;&gt;"",OR(L570=PRINCIPAL!$I$163,L570=PRINCIPAL!$I$163+PRINCIPAL!$I$163,L570=PRINCIPAL!$I$163+PRINCIPAL!$I$163+PRINCIPAL!$I$163)),0,IF(AND(PRINCIPAL!$H$163&lt;&gt;"",L570=PRINCIPAL!$J$163),VLOOKUP($BG$555,'Banco de Dados'!$B$4:$J$50,8,FALSE)*PRINCIPAL!$H$163*(1-(PRINCIPAL!$K$163/100)),IF(AND(PRINCIPAL!$H$163&lt;&gt;"",L570=PRINCIPAL!$L$163),VLOOKUP($BG$555,'Banco de Dados'!$B$4:$J$50,8,FALSE)*PRINCIPAL!$H$163*(1-(PRINCIPAL!$M$163/100)),IF(AND(PRINCIPAL!$H$163&lt;&gt;"",L570=PRINCIPAL!$N$163),VLOOKUP($BG$555,'Banco de Dados'!$B$4:$J$50,8,FALSE)*PRINCIPAL!$H$163*(1-(PRINCIPAL!$O$163/100)),IF(PRINCIPAL!$H$163&lt;&gt;"",VLOOKUP($BG$555,'Banco de Dados'!$B$4:$J$50,8,FALSE)*PRINCIPAL!$H$163,IF(OR(L570=PRINCIPAL!$I$163,L570=PRINCIPAL!$I$163+PRINCIPAL!$I$163,L570=PRINCIPAL!$I$163+PRINCIPAL!$I$163+PRINCIPAL!$I$163),0,IF(L570=PRINCIPAL!$J$163,VLOOKUP($BG$555,'Banco de Dados'!$B$4:$J$50,6,FALSE)*(1-(PRINCIPAL!$K$163/100)),IF(L570=PRINCIPAL!$L$163,VLOOKUP($BG$555,'Banco de Dados'!$B$4:$J$50,6,FALSE)*(1-(PRINCIPAL!$M$163/100)),IF(L570=PRINCIPAL!$N$163,VLOOKUP($BG$555,'Banco de Dados'!$B$4:$J$50,6,FALSE)*(1-(PRINCIPAL!$O$163/100)),VLOOKUP($BG$555,'Banco de Dados'!$B$4:$J$50,6,FALSE)))))))))),"")</f>
        <v/>
      </c>
      <c r="BG570" s="29" t="str">
        <f>IFERROR(BF570*(IFERROR(VLOOKUP($BG$555,'Banco de Dados'!$B$4:$J$50,4,FALSE),"ERRO")),"")</f>
        <v/>
      </c>
      <c r="BH570" s="29" t="str">
        <f t="shared" si="387"/>
        <v/>
      </c>
      <c r="BI570" s="103" t="str">
        <f>IFERROR(BH570*(C570*(PRINCIPAL!$G$163/100))*0.47*(44/12),"")</f>
        <v/>
      </c>
      <c r="BJ570" s="102" t="str">
        <f t="shared" si="372"/>
        <v/>
      </c>
    </row>
    <row r="571" spans="2:62" ht="12.75" customHeight="1" x14ac:dyDescent="0.3">
      <c r="B571" s="326">
        <f t="shared" si="373"/>
        <v>2034</v>
      </c>
      <c r="C571" s="340"/>
      <c r="D571" s="1"/>
      <c r="E571" s="116">
        <v>14</v>
      </c>
      <c r="F571" s="24" t="str">
        <f>IFERROR(VLOOKUP($G$555,'Banco de Dados'!$B$4:$J$50,6,FALSE),"")</f>
        <v/>
      </c>
      <c r="G571" s="25" t="str">
        <f>IFERROR(F571*(IFERROR(VLOOKUP($G$555,'Banco de Dados'!$B$4:$J$50,4,FALSE),"ERRO")),"")</f>
        <v/>
      </c>
      <c r="H571" s="25" t="str">
        <f t="shared" si="374"/>
        <v/>
      </c>
      <c r="I571" s="103" t="str">
        <f t="shared" si="375"/>
        <v/>
      </c>
      <c r="J571" s="117" t="str">
        <f t="shared" si="376"/>
        <v/>
      </c>
      <c r="K571" s="1"/>
      <c r="L571" s="91">
        <v>14</v>
      </c>
      <c r="M571" s="24" t="str">
        <f>IFERROR(IF(AND(PRINCIPAL!$H$154&lt;&gt;"",OR(L571=PRINCIPAL!$I$154,L571=PRINCIPAL!$I$154+PRINCIPAL!$I$154,L571=PRINCIPAL!$I$154+PRINCIPAL!$I$154+PRINCIPAL!$I$154)),0,IF(AND(PRINCIPAL!$H$154&lt;&gt;"",L571=PRINCIPAL!$J$154),VLOOKUP($N$555,'Banco de Dados'!$B$4:$J$50,8,FALSE)*PRINCIPAL!$H$154*(1-(PRINCIPAL!$K$154/100)),IF(AND(PRINCIPAL!$H$154&lt;&gt;"",L571=PRINCIPAL!$L$154),VLOOKUP($N$555,'Banco de Dados'!$B$4:$J$50,8,FALSE)*PRINCIPAL!$H$154*(1-(PRINCIPAL!$M$154/100)),IF(AND(PRINCIPAL!$H$154&lt;&gt;"",L571=PRINCIPAL!$N$154),VLOOKUP($N$555,'Banco de Dados'!$B$4:$J$50,8,FALSE)*PRINCIPAL!$H$154*(1-(PRINCIPAL!$O$154/100)),IF(PRINCIPAL!$H$154&lt;&gt;"",VLOOKUP($N$555,'Banco de Dados'!$B$4:$J$50,8,FALSE)*PRINCIPAL!$H$154,IF(OR(L571=PRINCIPAL!$I$154,L571=PRINCIPAL!$I$154+PRINCIPAL!$I$154,L571=PRINCIPAL!$I$154+PRINCIPAL!$I$154+PRINCIPAL!$I$154),0,IF(L571=PRINCIPAL!$J$154,VLOOKUP($N$555,'Banco de Dados'!$B$4:$J$50,6,FALSE)*(1-(PRINCIPAL!$K$154/100)),IF(L571=PRINCIPAL!$L$154,VLOOKUP($N$555,'Banco de Dados'!$B$4:$J$50,6,FALSE)*(1-(PRINCIPAL!$M$154/100)),IF(L571=PRINCIPAL!$N$154,VLOOKUP($N$555,'Banco de Dados'!$B$4:$J$50,6,FALSE)*(1-(PRINCIPAL!$O$154/100)),VLOOKUP($N$555,'Banco de Dados'!$B$4:$J$50,6,FALSE)))))))))),"")</f>
        <v/>
      </c>
      <c r="N571" s="25" t="str">
        <f>IFERROR(M571*(IFERROR(VLOOKUP($N$555,'Banco de Dados'!$B$4:$J$50,4,FALSE),"ERRO")),"")</f>
        <v/>
      </c>
      <c r="O571" s="25" t="str">
        <f t="shared" si="377"/>
        <v/>
      </c>
      <c r="P571" s="103" t="str">
        <f>IFERROR(O571*(C571*(PRINCIPAL!$G$154/100))*0.47*(44/12),"")</f>
        <v/>
      </c>
      <c r="Q571" s="107" t="str">
        <f t="shared" si="393"/>
        <v/>
      </c>
      <c r="R571" s="29" t="str">
        <f>IFERROR(IF(AND(PRINCIPAL!$H$155&lt;&gt;"",OR(L571=PRINCIPAL!$I$155,L571=PRINCIPAL!$I$155+PRINCIPAL!$I$155,L571=PRINCIPAL!$I$155+PRINCIPAL!$I$155+PRINCIPAL!$I$155)),0,IF(AND(PRINCIPAL!$H$155&lt;&gt;"",L571=PRINCIPAL!$J$155),VLOOKUP($S$555,'Banco de Dados'!$B$4:$J$50,8,FALSE)*PRINCIPAL!$H$155*(1-(PRINCIPAL!$K$155/100)),IF(AND(PRINCIPAL!$H$155&lt;&gt;"",L571=PRINCIPAL!$L$155),VLOOKUP($S$555,'Banco de Dados'!$B$4:$J$50,8,FALSE)*PRINCIPAL!$H$155*(1-(PRINCIPAL!$M$155/100)),IF(AND(PRINCIPAL!$H$155&lt;&gt;"",L571=PRINCIPAL!$N$155),VLOOKUP($S$555,'Banco de Dados'!$B$4:$J$50,8,FALSE)*PRINCIPAL!$H$155*(1-(PRINCIPAL!$O$155/100)),IF(PRINCIPAL!$H$155&lt;&gt;"",VLOOKUP($S$555,'Banco de Dados'!$B$4:$J$50,8,FALSE)*PRINCIPAL!$H$155,IF(OR(L571=PRINCIPAL!$I$155,L571=PRINCIPAL!$I$155+PRINCIPAL!$I$155,L571=PRINCIPAL!$I$155+PRINCIPAL!$I$155+PRINCIPAL!$I$155),0,IF(L571=PRINCIPAL!$J$155,VLOOKUP($S$555,'Banco de Dados'!$B$4:$J$50,6,FALSE)*(1-(PRINCIPAL!$K$155/100)),IF(L571=PRINCIPAL!$L$155,VLOOKUP($S$555,'Banco de Dados'!$B$4:$J$50,6,FALSE)*(1-(PRINCIPAL!$M$155/100)),IF(L571=PRINCIPAL!$N$155,VLOOKUP($S$555,'Banco de Dados'!$B$4:$J$50,6,FALSE)*(1-(PRINCIPAL!$O$155/100)),VLOOKUP($S$555,'Banco de Dados'!$B$4:$J$50,6,FALSE)))))))))),"")</f>
        <v/>
      </c>
      <c r="S571" s="29" t="str">
        <f>IFERROR(R571*(IFERROR(VLOOKUP($S$555,'Banco de Dados'!$B$4:$J$50,4,FALSE),"ERRO")),"")</f>
        <v/>
      </c>
      <c r="T571" s="29" t="str">
        <f t="shared" si="394"/>
        <v/>
      </c>
      <c r="U571" s="103" t="str">
        <f>IFERROR(T571*(C571*(PRINCIPAL!$G$155/100))*0.47*(44/12),"")</f>
        <v/>
      </c>
      <c r="V571" s="103" t="str">
        <f t="shared" si="370"/>
        <v/>
      </c>
      <c r="W571" s="30" t="str">
        <f>IFERROR(IF(AND(PRINCIPAL!$H$156&lt;&gt;"",OR(L571=PRINCIPAL!$I$156,L571=PRINCIPAL!$I$156+PRINCIPAL!$I$156,L571=PRINCIPAL!$I$156+PRINCIPAL!$I$156+PRINCIPAL!$I$156)),0,IF(AND(PRINCIPAL!$H$156&lt;&gt;"",L571=PRINCIPAL!$J$156),VLOOKUP($X$555,'Banco de Dados'!$B$4:$J$50,8,FALSE)*PRINCIPAL!$H$156*(1-(PRINCIPAL!$K$156/100)),IF(AND(PRINCIPAL!$H$156&lt;&gt;"",L571=PRINCIPAL!$L$156),VLOOKUP($X$555,'Banco de Dados'!$B$4:$J$50,8,FALSE)*PRINCIPAL!$H$156*(1-(PRINCIPAL!$M$156/100)),IF(AND(PRINCIPAL!$H$156&lt;&gt;"",L571=PRINCIPAL!$N$156),VLOOKUP($X$555,'Banco de Dados'!$B$4:$J$50,8,FALSE)*PRINCIPAL!$H$156*(1-(PRINCIPAL!$O$156/100)),IF(PRINCIPAL!$H$156&lt;&gt;"",VLOOKUP($X$555,'Banco de Dados'!$B$4:$J$50,8,FALSE)*PRINCIPAL!$H$156,IF(OR(L571=PRINCIPAL!$I$156,L571=PRINCIPAL!$I$156+PRINCIPAL!$I$156,L571=PRINCIPAL!$I$156+PRINCIPAL!$I$156+PRINCIPAL!$I$156),0,IF(L571=PRINCIPAL!$J$156,VLOOKUP($X$555,'Banco de Dados'!$B$4:$J$50,6,FALSE)*(1-(PRINCIPAL!$K$156/100)),IF(L571=PRINCIPAL!$L$156,VLOOKUP($X$555,'Banco de Dados'!$B$4:$J$50,6,FALSE)*(1-(PRINCIPAL!$M$156/100)),IF(L571=PRINCIPAL!$N$156,VLOOKUP($X$555,'Banco de Dados'!$B$4:$J$50,6,FALSE)*(1-(PRINCIPAL!$O$156/100)),VLOOKUP($X$555,'Banco de Dados'!$B$4:$J$50,6,FALSE)))))))))),"")</f>
        <v/>
      </c>
      <c r="X571" s="29" t="str">
        <f>IFERROR(W571*(IFERROR(VLOOKUP($X$555,'Banco de Dados'!$B$4:$J$50,4,FALSE),"ERRO")),"")</f>
        <v/>
      </c>
      <c r="Y571" s="29" t="str">
        <f t="shared" si="388"/>
        <v/>
      </c>
      <c r="Z571" s="103" t="str">
        <f>IFERROR(Y571*(C571*(PRINCIPAL!$G$156/100))*0.47*(44/12),"")</f>
        <v/>
      </c>
      <c r="AA571" s="111" t="str">
        <f t="shared" si="389"/>
        <v/>
      </c>
      <c r="AB571" s="30" t="str">
        <f>IFERROR(IF(AND(PRINCIPAL!$H$157&lt;&gt;"",OR(L571=PRINCIPAL!$I$157,L571=PRINCIPAL!$I$157+PRINCIPAL!$I$157,L571=PRINCIPAL!$I$157+PRINCIPAL!$I$157+PRINCIPAL!$I$157)),0,IF(AND(PRINCIPAL!$H$157&lt;&gt;"",L571=PRINCIPAL!$J$157),VLOOKUP($AC$555,'Banco de Dados'!$B$4:$J$50,8,FALSE)*PRINCIPAL!$H$157*(1-(PRINCIPAL!$K$157/100)),IF(AND(PRINCIPAL!$H$157&lt;&gt;"",L571=PRINCIPAL!$L$157),VLOOKUP($AC$555,'Banco de Dados'!$B$4:$J$50,8,FALSE)*PRINCIPAL!$H$157*(1-(PRINCIPAL!$M$157/100)),IF(AND(PRINCIPAL!$H$157&lt;&gt;"",L571=PRINCIPAL!$N$157),VLOOKUP($AC$555,'Banco de Dados'!$B$4:$J$50,8,FALSE)*PRINCIPAL!$H$157*(1-(PRINCIPAL!$O$157/100)),IF(PRINCIPAL!$H$157&lt;&gt;"",VLOOKUP($AC$555,'Banco de Dados'!$B$4:$J$50,8,FALSE)*PRINCIPAL!$H$157,IF(OR(L571=PRINCIPAL!$I$157,L571=PRINCIPAL!$I$157+PRINCIPAL!$I$157,L571=PRINCIPAL!$I$157+PRINCIPAL!$I$157+PRINCIPAL!$I$157),0,IF(L571=PRINCIPAL!$J$157,VLOOKUP($AC$555,'Banco de Dados'!$B$4:$J$50,6,FALSE)*(1-(PRINCIPAL!$K$157/100)),IF(L571=PRINCIPAL!$L$157,VLOOKUP($AC$555,'Banco de Dados'!$B$4:$J$50,6,FALSE)*(1-(PRINCIPAL!$M$157/100)),IF(L571=PRINCIPAL!$N$157,VLOOKUP($AC$555,'Banco de Dados'!$B$4:$J$50,6,FALSE)*(1-(PRINCIPAL!$O$157/100)),VLOOKUP($AC$555,'Banco de Dados'!$B$4:$J$50,6,FALSE)))))))))),"")</f>
        <v/>
      </c>
      <c r="AC571" s="29" t="str">
        <f>IFERROR(AB571*(IFERROR(VLOOKUP($AC$555,'Banco de Dados'!$B$4:$J$50,4,FALSE),"ERRO")),"")</f>
        <v/>
      </c>
      <c r="AD571" s="29" t="str">
        <f t="shared" si="379"/>
        <v/>
      </c>
      <c r="AE571" s="103" t="str">
        <f>IFERROR(AD571*(C571*(PRINCIPAL!$G$157/100))*0.47*(44/12),"")</f>
        <v/>
      </c>
      <c r="AF571" s="111" t="str">
        <f t="shared" si="380"/>
        <v/>
      </c>
      <c r="AG571" s="30" t="str">
        <f>IFERROR(IF(AND(PRINCIPAL!$H$158&lt;&gt;"",OR(L571=PRINCIPAL!$I$158,L571=PRINCIPAL!$I$158+PRINCIPAL!$I$158,L571=PRINCIPAL!$I$158+PRINCIPAL!$I$158+PRINCIPAL!$I$158)),0,IF(AND(PRINCIPAL!$H$158&lt;&gt;"",L571=PRINCIPAL!$J$158),VLOOKUP($AH$555,'Banco de Dados'!$B$4:$J$50,8,FALSE)*PRINCIPAL!$H$158*(1-(PRINCIPAL!$K$158/100)),IF(AND(PRINCIPAL!$H$158&lt;&gt;"",L571=PRINCIPAL!$L$158),VLOOKUP($AH$555,'Banco de Dados'!$B$4:$J$50,8,FALSE)*PRINCIPAL!$H$158*(1-(PRINCIPAL!$M$158/100)),IF(AND(PRINCIPAL!$H$158&lt;&gt;"",L571=PRINCIPAL!$N$158),VLOOKUP($AH$555,'Banco de Dados'!$B$4:$J$50,8,FALSE)*PRINCIPAL!$H$158*(1-(PRINCIPAL!$O$158/100)),IF(PRINCIPAL!$H$158&lt;&gt;"",VLOOKUP($AH$555,'Banco de Dados'!$B$4:$J$50,8,FALSE)*PRINCIPAL!$H$158,IF(OR(L571=PRINCIPAL!$I$158,L571=PRINCIPAL!$I$158+PRINCIPAL!$I$158,L571=PRINCIPAL!$I$158+PRINCIPAL!$I$158+PRINCIPAL!$I$158),0,IF(L571=PRINCIPAL!$J$158,VLOOKUP($AH$555,'Banco de Dados'!$B$4:$J$50,6,FALSE)*(1-(PRINCIPAL!$K$158/100)),IF(L571=PRINCIPAL!$L$158,VLOOKUP($AH$555,'Banco de Dados'!$B$4:$J$50,6,FALSE)*(1-(PRINCIPAL!$M$158/100)),IF(L571=PRINCIPAL!$N$158,VLOOKUP($AH$555,'Banco de Dados'!$B$4:$J$50,6,FALSE)*(1-(PRINCIPAL!$O$158/100)),VLOOKUP($AH$555,'Banco de Dados'!$B$4:$J$50,6,FALSE)))))))))),"")</f>
        <v/>
      </c>
      <c r="AH571" s="29" t="str">
        <f>IFERROR(AG571*(IFERROR(VLOOKUP($AH$555,'Banco de Dados'!$B$4:$J$50,4,FALSE),"ERRO")),"")</f>
        <v/>
      </c>
      <c r="AI571" s="29" t="str">
        <f t="shared" si="381"/>
        <v/>
      </c>
      <c r="AJ571" s="103" t="str">
        <f>IFERROR(AI571*(C571*(PRINCIPAL!$G$158/100))*0.47*(44/12),"")</f>
        <v/>
      </c>
      <c r="AK571" s="111" t="str">
        <f t="shared" si="390"/>
        <v/>
      </c>
      <c r="AL571" s="30" t="str">
        <f>IFERROR(IF(AND(PRINCIPAL!$H$159&lt;&gt;"",OR(L571=PRINCIPAL!$I$159,L571=PRINCIPAL!$I$159+PRINCIPAL!$I$159,L571=PRINCIPAL!$I$159+PRINCIPAL!$I$159+PRINCIPAL!$I$159)),0,IF(AND(PRINCIPAL!$H$159&lt;&gt;"",L571=PRINCIPAL!$J$159),VLOOKUP($AM$555,'Banco de Dados'!$B$4:$J$50,8,FALSE)*PRINCIPAL!$H$159*(1-(PRINCIPAL!$K$159/100)),IF(AND(PRINCIPAL!$H$159&lt;&gt;"",L571=PRINCIPAL!$L$159),VLOOKUP($AM$555,'Banco de Dados'!$B$4:$J$50,8,FALSE)*PRINCIPAL!$H$159*(1-(PRINCIPAL!$M$159/100)),IF(AND(PRINCIPAL!$H$159&lt;&gt;"",L571=PRINCIPAL!$N$159),VLOOKUP($AM$555,'Banco de Dados'!$B$4:$J$50,8,FALSE)*PRINCIPAL!$H$159*(1-(PRINCIPAL!$O$159/100)),IF(PRINCIPAL!$H$159&lt;&gt;"",VLOOKUP($AM$555,'Banco de Dados'!$B$4:$J$50,8,FALSE)*PRINCIPAL!$H$159,IF(OR(L571=PRINCIPAL!$I$159,L571=PRINCIPAL!$I$159+PRINCIPAL!$I$159,L571=PRINCIPAL!$I$159+PRINCIPAL!$I$159+PRINCIPAL!$I$159),0,IF(L571=PRINCIPAL!$J$159,VLOOKUP($AM$555,'Banco de Dados'!$B$4:$J$50,6,FALSE)*(1-(PRINCIPAL!$K$159/100)),IF(L571=PRINCIPAL!$L$159,VLOOKUP($AM$555,'Banco de Dados'!$B$4:$J$50,6,FALSE)*(1-(PRINCIPAL!$M$159/100)),IF(L571=PRINCIPAL!$N$159,VLOOKUP($AM$555,'Banco de Dados'!$B$4:$J$50,6,FALSE)*(1-(PRINCIPAL!$O$159/100)),VLOOKUP($AM$555,'Banco de Dados'!$B$4:$J$50,6,FALSE)))))))))),"")</f>
        <v/>
      </c>
      <c r="AM571" s="29" t="str">
        <f>IFERROR(AL571*(IFERROR(VLOOKUP($AM$555,'Banco de Dados'!$B$4:$J$50,4,FALSE),"ERRO")),"")</f>
        <v/>
      </c>
      <c r="AN571" s="29" t="str">
        <f t="shared" si="382"/>
        <v/>
      </c>
      <c r="AO571" s="103" t="str">
        <f>IFERROR(AN571*(C571*(PRINCIPAL!$G$159/100))*0.47*(44/12),"")</f>
        <v/>
      </c>
      <c r="AP571" s="111" t="str">
        <f t="shared" si="383"/>
        <v/>
      </c>
      <c r="AQ571" s="30" t="str">
        <f>IFERROR(IF(AND(PRINCIPAL!$H$160&lt;&gt;"",OR(L571=PRINCIPAL!$I$160,L571=PRINCIPAL!$I$160+PRINCIPAL!$I$160,L571=PRINCIPAL!$I$160+PRINCIPAL!$I$160+PRINCIPAL!$I$160)),0,IF(AND(PRINCIPAL!$H$160&lt;&gt;"",L571=PRINCIPAL!$J$160),VLOOKUP($AR$555,'Banco de Dados'!$B$4:$J$50,8,FALSE)*PRINCIPAL!$H$160*(1-(PRINCIPAL!$K$160/100)),IF(AND(PRINCIPAL!$H$160&lt;&gt;"",L571=PRINCIPAL!$L$160),VLOOKUP($AR$555,'Banco de Dados'!$B$4:$J$50,8,FALSE)*PRINCIPAL!$H$160*(1-(PRINCIPAL!$M$160/100)),IF(AND(PRINCIPAL!$H$160&lt;&gt;"",L571=PRINCIPAL!$N$160),VLOOKUP($AR$555,'Banco de Dados'!$B$4:$J$50,8,FALSE)*PRINCIPAL!$H$160*(1-(PRINCIPAL!$O$160/100)),IF(PRINCIPAL!$H$160&lt;&gt;"",VLOOKUP($AR$555,'Banco de Dados'!$B$4:$J$50,8,FALSE)*PRINCIPAL!$H$160,IF(OR(L571=PRINCIPAL!$I$160,L571=PRINCIPAL!$I$160+PRINCIPAL!$I$160,L571=PRINCIPAL!$I$160+PRINCIPAL!$I$160+PRINCIPAL!$I$160),0,IF(L571=PRINCIPAL!$J$160,VLOOKUP($AR$555,'Banco de Dados'!$B$4:$J$50,6,FALSE)*(1-(PRINCIPAL!$K$160/100)),IF(L571=PRINCIPAL!$L$160,VLOOKUP($AR$555,'Banco de Dados'!$B$4:$J$50,6,FALSE)*(1-(PRINCIPAL!$M$160/100)),IF(L571=PRINCIPAL!$N$160,VLOOKUP($AR$555,'Banco de Dados'!$B$4:$J$50,6,FALSE)*(1-(PRINCIPAL!$O$160/100)),VLOOKUP($AR$555,'Banco de Dados'!$B$4:$J$50,6,FALSE)))))))))),"")</f>
        <v/>
      </c>
      <c r="AR571" s="29" t="str">
        <f>IFERROR(AQ571*(IFERROR(VLOOKUP($AR$555,'Banco de Dados'!$B$4:$J$50,4,FALSE),"ERRO")),"")</f>
        <v/>
      </c>
      <c r="AS571" s="29" t="str">
        <f t="shared" si="384"/>
        <v/>
      </c>
      <c r="AT571" s="103" t="str">
        <f>IFERROR(AS571*(C571*(PRINCIPAL!$G$160/100))*0.47*(44/12),"")</f>
        <v/>
      </c>
      <c r="AU571" s="111" t="str">
        <f t="shared" si="385"/>
        <v/>
      </c>
      <c r="AV571" s="30" t="str">
        <f>IFERROR(IF(AND(PRINCIPAL!$H$161&lt;&gt;"",OR(L571=PRINCIPAL!$I$161,L571=PRINCIPAL!$I$161+PRINCIPAL!$I$161,L571=PRINCIPAL!$I$161+PRINCIPAL!$I$161+PRINCIPAL!$I$161)),0,IF(AND(PRINCIPAL!$H$161&lt;&gt;"",L571=PRINCIPAL!$J$161),VLOOKUP($AW$555,'Banco de Dados'!$B$4:$J$50,8,FALSE)*PRINCIPAL!$H$161*(1-(PRINCIPAL!$K$161/100)),IF(AND(PRINCIPAL!$H$161&lt;&gt;"",L571=PRINCIPAL!$L$161),VLOOKUP($AW$555,'Banco de Dados'!$B$4:$J$50,8,FALSE)*PRINCIPAL!$H$161*(1-(PRINCIPAL!$M$161/100)),IF(AND(PRINCIPAL!$H$161&lt;&gt;"",L571=PRINCIPAL!$N$161),VLOOKUP($AW$555,'Banco de Dados'!$B$4:$J$50,8,FALSE)*PRINCIPAL!$H$161*(1-(PRINCIPAL!$O$161/100)),IF(PRINCIPAL!$H$161&lt;&gt;"",VLOOKUP($AW$555,'Banco de Dados'!$B$4:$J$50,8,FALSE)*PRINCIPAL!$H$161,IF(OR(L571=PRINCIPAL!$I$161,L571=PRINCIPAL!$I$161+PRINCIPAL!$I$161,L571=PRINCIPAL!$I$161+PRINCIPAL!$I$161+PRINCIPAL!$I$161),0,IF(L571=PRINCIPAL!$J$161,VLOOKUP($AW$555,'Banco de Dados'!$B$4:$J$50,6,FALSE)*(1-(PRINCIPAL!$K$161/100)),IF(L571=PRINCIPAL!$L$161,VLOOKUP($AW$555,'Banco de Dados'!$B$4:$J$50,6,FALSE)*(1-(PRINCIPAL!$M$161/100)),IF(L571=PRINCIPAL!$N$161,VLOOKUP($AW$555,'Banco de Dados'!$B$4:$J$50,6,FALSE)*(1-(PRINCIPAL!$O$161/100)),VLOOKUP($AW$555,'Banco de Dados'!$B$4:$J$50,6,FALSE)))))))))),"")</f>
        <v/>
      </c>
      <c r="AW571" s="29" t="str">
        <f>IFERROR(AV571*(IFERROR(VLOOKUP($AW$555,'Banco de Dados'!$B$4:$J$50,4,FALSE),"ERRO")),"")</f>
        <v/>
      </c>
      <c r="AX571" s="29" t="str">
        <f t="shared" si="386"/>
        <v/>
      </c>
      <c r="AY571" s="103" t="str">
        <f>IFERROR(AX571*(C571*(PRINCIPAL!$G$161/100))*0.47*(44/12),"")</f>
        <v/>
      </c>
      <c r="AZ571" s="111" t="str">
        <f t="shared" si="391"/>
        <v/>
      </c>
      <c r="BA571" s="30" t="str">
        <f>IFERROR(IF(AND(PRINCIPAL!$H$162&lt;&gt;"",OR(L571=PRINCIPAL!$I$162,L571=PRINCIPAL!$I$162+PRINCIPAL!$I$162,L571=PRINCIPAL!$I$162+PRINCIPAL!$I$162+PRINCIPAL!$I$162)),0,IF(AND(PRINCIPAL!$H$162&lt;&gt;"",L571=PRINCIPAL!$J$162),VLOOKUP($BB$555,'Banco de Dados'!$B$4:$J$50,8,FALSE)*PRINCIPAL!$H$162*(1-(PRINCIPAL!$K$162/100)),IF(AND(PRINCIPAL!$H$162&lt;&gt;"",L571=PRINCIPAL!$L$162),VLOOKUP($BB$555,'Banco de Dados'!$B$4:$J$50,8,FALSE)*PRINCIPAL!$H$162*(1-(PRINCIPAL!$M$162/100)),IF(AND(PRINCIPAL!$H$162&lt;&gt;"",L571=PRINCIPAL!$N$162),VLOOKUP($BB$555,'Banco de Dados'!$B$4:$J$50,8,FALSE)*PRINCIPAL!$H$162*(1-(PRINCIPAL!$O$162/100)),IF(PRINCIPAL!$H$162&lt;&gt;"",VLOOKUP($BB$555,'Banco de Dados'!$B$4:$J$50,8,FALSE)*PRINCIPAL!$H$162,IF(OR(L571=PRINCIPAL!$I$162,L571=PRINCIPAL!$I$162+PRINCIPAL!$I$162,L571=PRINCIPAL!$I$162+PRINCIPAL!$I$162+PRINCIPAL!$I$162),0,IF(L571=PRINCIPAL!$J$162,VLOOKUP($BB$555,'Banco de Dados'!$B$4:$J$50,6,FALSE)*(1-(PRINCIPAL!$K$162/100)),IF(L571=PRINCIPAL!$L$162,VLOOKUP($BB$555,'Banco de Dados'!$B$4:$J$50,6,FALSE)*(1-(PRINCIPAL!$M$162/100)),IF(L571=PRINCIPAL!$N$162,VLOOKUP($BB$555,'Banco de Dados'!$B$4:$J$50,6,FALSE)*(1-(PRINCIPAL!$O$162/100)),VLOOKUP($BB$555,'Banco de Dados'!$B$4:$J$50,6,FALSE)))))))))),"")</f>
        <v/>
      </c>
      <c r="BB571" s="29" t="str">
        <f>IFERROR(BA571*(IFERROR(VLOOKUP($BB$555,'Banco de Dados'!$B$4:$J$50,4,FALSE),"ERRO")),"")</f>
        <v/>
      </c>
      <c r="BC571" s="29" t="str">
        <f t="shared" si="392"/>
        <v/>
      </c>
      <c r="BD571" s="103" t="str">
        <f>IFERROR(BC571*(C571*(PRINCIPAL!$G$162/100))*0.47*(44/12),"")</f>
        <v/>
      </c>
      <c r="BE571" s="111" t="str">
        <f t="shared" si="371"/>
        <v/>
      </c>
      <c r="BF571" s="30" t="str">
        <f>IFERROR(IF(AND(PRINCIPAL!$H$163&lt;&gt;"",OR(L571=PRINCIPAL!$I$163,L571=PRINCIPAL!$I$163+PRINCIPAL!$I$163,L571=PRINCIPAL!$I$163+PRINCIPAL!$I$163+PRINCIPAL!$I$163)),0,IF(AND(PRINCIPAL!$H$163&lt;&gt;"",L571=PRINCIPAL!$J$163),VLOOKUP($BG$555,'Banco de Dados'!$B$4:$J$50,8,FALSE)*PRINCIPAL!$H$163*(1-(PRINCIPAL!$K$163/100)),IF(AND(PRINCIPAL!$H$163&lt;&gt;"",L571=PRINCIPAL!$L$163),VLOOKUP($BG$555,'Banco de Dados'!$B$4:$J$50,8,FALSE)*PRINCIPAL!$H$163*(1-(PRINCIPAL!$M$163/100)),IF(AND(PRINCIPAL!$H$163&lt;&gt;"",L571=PRINCIPAL!$N$163),VLOOKUP($BG$555,'Banco de Dados'!$B$4:$J$50,8,FALSE)*PRINCIPAL!$H$163*(1-(PRINCIPAL!$O$163/100)),IF(PRINCIPAL!$H$163&lt;&gt;"",VLOOKUP($BG$555,'Banco de Dados'!$B$4:$J$50,8,FALSE)*PRINCIPAL!$H$163,IF(OR(L571=PRINCIPAL!$I$163,L571=PRINCIPAL!$I$163+PRINCIPAL!$I$163,L571=PRINCIPAL!$I$163+PRINCIPAL!$I$163+PRINCIPAL!$I$163),0,IF(L571=PRINCIPAL!$J$163,VLOOKUP($BG$555,'Banco de Dados'!$B$4:$J$50,6,FALSE)*(1-(PRINCIPAL!$K$163/100)),IF(L571=PRINCIPAL!$L$163,VLOOKUP($BG$555,'Banco de Dados'!$B$4:$J$50,6,FALSE)*(1-(PRINCIPAL!$M$163/100)),IF(L571=PRINCIPAL!$N$163,VLOOKUP($BG$555,'Banco de Dados'!$B$4:$J$50,6,FALSE)*(1-(PRINCIPAL!$O$163/100)),VLOOKUP($BG$555,'Banco de Dados'!$B$4:$J$50,6,FALSE)))))))))),"")</f>
        <v/>
      </c>
      <c r="BG571" s="29" t="str">
        <f>IFERROR(BF571*(IFERROR(VLOOKUP($BG$555,'Banco de Dados'!$B$4:$J$50,4,FALSE),"ERRO")),"")</f>
        <v/>
      </c>
      <c r="BH571" s="29" t="str">
        <f t="shared" si="387"/>
        <v/>
      </c>
      <c r="BI571" s="103" t="str">
        <f>IFERROR(BH571*(C571*(PRINCIPAL!$G$163/100))*0.47*(44/12),"")</f>
        <v/>
      </c>
      <c r="BJ571" s="102" t="str">
        <f t="shared" si="372"/>
        <v/>
      </c>
    </row>
    <row r="572" spans="2:62" ht="12.75" customHeight="1" x14ac:dyDescent="0.3">
      <c r="B572" s="326">
        <f t="shared" si="373"/>
        <v>2035</v>
      </c>
      <c r="C572" s="340"/>
      <c r="D572" s="1"/>
      <c r="E572" s="116">
        <v>15</v>
      </c>
      <c r="F572" s="24" t="str">
        <f>IFERROR(VLOOKUP($G$555,'Banco de Dados'!$B$4:$J$50,6,FALSE),"")</f>
        <v/>
      </c>
      <c r="G572" s="25" t="str">
        <f>IFERROR(F572*(IFERROR(VLOOKUP($G$555,'Banco de Dados'!$B$4:$J$50,4,FALSE),"ERRO")),"")</f>
        <v/>
      </c>
      <c r="H572" s="25" t="str">
        <f t="shared" si="374"/>
        <v/>
      </c>
      <c r="I572" s="103" t="str">
        <f t="shared" si="375"/>
        <v/>
      </c>
      <c r="J572" s="117" t="str">
        <f t="shared" si="376"/>
        <v/>
      </c>
      <c r="K572" s="1"/>
      <c r="L572" s="91">
        <v>15</v>
      </c>
      <c r="M572" s="24" t="str">
        <f>IFERROR(IF(AND(PRINCIPAL!$H$154&lt;&gt;"",OR(L572=PRINCIPAL!$I$154,L572=PRINCIPAL!$I$154+PRINCIPAL!$I$154,L572=PRINCIPAL!$I$154+PRINCIPAL!$I$154+PRINCIPAL!$I$154)),0,IF(AND(PRINCIPAL!$H$154&lt;&gt;"",L572=PRINCIPAL!$J$154),VLOOKUP($N$555,'Banco de Dados'!$B$4:$J$50,8,FALSE)*PRINCIPAL!$H$154*(1-(PRINCIPAL!$K$154/100)),IF(AND(PRINCIPAL!$H$154&lt;&gt;"",L572=PRINCIPAL!$L$154),VLOOKUP($N$555,'Banco de Dados'!$B$4:$J$50,8,FALSE)*PRINCIPAL!$H$154*(1-(PRINCIPAL!$M$154/100)),IF(AND(PRINCIPAL!$H$154&lt;&gt;"",L572=PRINCIPAL!$N$154),VLOOKUP($N$555,'Banco de Dados'!$B$4:$J$50,8,FALSE)*PRINCIPAL!$H$154*(1-(PRINCIPAL!$O$154/100)),IF(PRINCIPAL!$H$154&lt;&gt;"",VLOOKUP($N$555,'Banco de Dados'!$B$4:$J$50,8,FALSE)*PRINCIPAL!$H$154,IF(OR(L572=PRINCIPAL!$I$154,L572=PRINCIPAL!$I$154+PRINCIPAL!$I$154,L572=PRINCIPAL!$I$154+PRINCIPAL!$I$154+PRINCIPAL!$I$154),0,IF(L572=PRINCIPAL!$J$154,VLOOKUP($N$555,'Banco de Dados'!$B$4:$J$50,6,FALSE)*(1-(PRINCIPAL!$K$154/100)),IF(L572=PRINCIPAL!$L$154,VLOOKUP($N$555,'Banco de Dados'!$B$4:$J$50,6,FALSE)*(1-(PRINCIPAL!$M$154/100)),IF(L572=PRINCIPAL!$N$154,VLOOKUP($N$555,'Banco de Dados'!$B$4:$J$50,6,FALSE)*(1-(PRINCIPAL!$O$154/100)),VLOOKUP($N$555,'Banco de Dados'!$B$4:$J$50,6,FALSE)))))))))),"")</f>
        <v/>
      </c>
      <c r="N572" s="25" t="str">
        <f>IFERROR(M572*(IFERROR(VLOOKUP($N$555,'Banco de Dados'!$B$4:$J$50,4,FALSE),"ERRO")),"")</f>
        <v/>
      </c>
      <c r="O572" s="25" t="str">
        <f t="shared" si="377"/>
        <v/>
      </c>
      <c r="P572" s="103" t="str">
        <f>IFERROR(O572*(C572*(PRINCIPAL!$G$154/100))*0.47*(44/12),"")</f>
        <v/>
      </c>
      <c r="Q572" s="107" t="str">
        <f t="shared" si="393"/>
        <v/>
      </c>
      <c r="R572" s="29" t="str">
        <f>IFERROR(IF(AND(PRINCIPAL!$H$155&lt;&gt;"",OR(L572=PRINCIPAL!$I$155,L572=PRINCIPAL!$I$155+PRINCIPAL!$I$155,L572=PRINCIPAL!$I$155+PRINCIPAL!$I$155+PRINCIPAL!$I$155)),0,IF(AND(PRINCIPAL!$H$155&lt;&gt;"",L572=PRINCIPAL!$J$155),VLOOKUP($S$555,'Banco de Dados'!$B$4:$J$50,8,FALSE)*PRINCIPAL!$H$155*(1-(PRINCIPAL!$K$155/100)),IF(AND(PRINCIPAL!$H$155&lt;&gt;"",L572=PRINCIPAL!$L$155),VLOOKUP($S$555,'Banco de Dados'!$B$4:$J$50,8,FALSE)*PRINCIPAL!$H$155*(1-(PRINCIPAL!$M$155/100)),IF(AND(PRINCIPAL!$H$155&lt;&gt;"",L572=PRINCIPAL!$N$155),VLOOKUP($S$555,'Banco de Dados'!$B$4:$J$50,8,FALSE)*PRINCIPAL!$H$155*(1-(PRINCIPAL!$O$155/100)),IF(PRINCIPAL!$H$155&lt;&gt;"",VLOOKUP($S$555,'Banco de Dados'!$B$4:$J$50,8,FALSE)*PRINCIPAL!$H$155,IF(OR(L572=PRINCIPAL!$I$155,L572=PRINCIPAL!$I$155+PRINCIPAL!$I$155,L572=PRINCIPAL!$I$155+PRINCIPAL!$I$155+PRINCIPAL!$I$155),0,IF(L572=PRINCIPAL!$J$155,VLOOKUP($S$555,'Banco de Dados'!$B$4:$J$50,6,FALSE)*(1-(PRINCIPAL!$K$155/100)),IF(L572=PRINCIPAL!$L$155,VLOOKUP($S$555,'Banco de Dados'!$B$4:$J$50,6,FALSE)*(1-(PRINCIPAL!$M$155/100)),IF(L572=PRINCIPAL!$N$155,VLOOKUP($S$555,'Banco de Dados'!$B$4:$J$50,6,FALSE)*(1-(PRINCIPAL!$O$155/100)),VLOOKUP($S$555,'Banco de Dados'!$B$4:$J$50,6,FALSE)))))))))),"")</f>
        <v/>
      </c>
      <c r="S572" s="29" t="str">
        <f>IFERROR(R572*(IFERROR(VLOOKUP($S$555,'Banco de Dados'!$B$4:$J$50,4,FALSE),"ERRO")),"")</f>
        <v/>
      </c>
      <c r="T572" s="29" t="str">
        <f t="shared" si="394"/>
        <v/>
      </c>
      <c r="U572" s="103" t="str">
        <f>IFERROR(T572*(C572*(PRINCIPAL!$G$155/100))*0.47*(44/12),"")</f>
        <v/>
      </c>
      <c r="V572" s="103" t="str">
        <f t="shared" si="370"/>
        <v/>
      </c>
      <c r="W572" s="30" t="str">
        <f>IFERROR(IF(AND(PRINCIPAL!$H$156&lt;&gt;"",OR(L572=PRINCIPAL!$I$156,L572=PRINCIPAL!$I$156+PRINCIPAL!$I$156,L572=PRINCIPAL!$I$156+PRINCIPAL!$I$156+PRINCIPAL!$I$156)),0,IF(AND(PRINCIPAL!$H$156&lt;&gt;"",L572=PRINCIPAL!$J$156),VLOOKUP($X$555,'Banco de Dados'!$B$4:$J$50,8,FALSE)*PRINCIPAL!$H$156*(1-(PRINCIPAL!$K$156/100)),IF(AND(PRINCIPAL!$H$156&lt;&gt;"",L572=PRINCIPAL!$L$156),VLOOKUP($X$555,'Banco de Dados'!$B$4:$J$50,8,FALSE)*PRINCIPAL!$H$156*(1-(PRINCIPAL!$M$156/100)),IF(AND(PRINCIPAL!$H$156&lt;&gt;"",L572=PRINCIPAL!$N$156),VLOOKUP($X$555,'Banco de Dados'!$B$4:$J$50,8,FALSE)*PRINCIPAL!$H$156*(1-(PRINCIPAL!$O$156/100)),IF(PRINCIPAL!$H$156&lt;&gt;"",VLOOKUP($X$555,'Banco de Dados'!$B$4:$J$50,8,FALSE)*PRINCIPAL!$H$156,IF(OR(L572=PRINCIPAL!$I$156,L572=PRINCIPAL!$I$156+PRINCIPAL!$I$156,L572=PRINCIPAL!$I$156+PRINCIPAL!$I$156+PRINCIPAL!$I$156),0,IF(L572=PRINCIPAL!$J$156,VLOOKUP($X$555,'Banco de Dados'!$B$4:$J$50,6,FALSE)*(1-(PRINCIPAL!$K$156/100)),IF(L572=PRINCIPAL!$L$156,VLOOKUP($X$555,'Banco de Dados'!$B$4:$J$50,6,FALSE)*(1-(PRINCIPAL!$M$156/100)),IF(L572=PRINCIPAL!$N$156,VLOOKUP($X$555,'Banco de Dados'!$B$4:$J$50,6,FALSE)*(1-(PRINCIPAL!$O$156/100)),VLOOKUP($X$555,'Banco de Dados'!$B$4:$J$50,6,FALSE)))))))))),"")</f>
        <v/>
      </c>
      <c r="X572" s="29" t="str">
        <f>IFERROR(W572*(IFERROR(VLOOKUP($X$555,'Banco de Dados'!$B$4:$J$50,4,FALSE),"ERRO")),"")</f>
        <v/>
      </c>
      <c r="Y572" s="29" t="str">
        <f t="shared" si="388"/>
        <v/>
      </c>
      <c r="Z572" s="103" t="str">
        <f>IFERROR(Y572*(C572*(PRINCIPAL!$G$156/100))*0.47*(44/12),"")</f>
        <v/>
      </c>
      <c r="AA572" s="111" t="str">
        <f t="shared" si="389"/>
        <v/>
      </c>
      <c r="AB572" s="30" t="str">
        <f>IFERROR(IF(AND(PRINCIPAL!$H$157&lt;&gt;"",OR(L572=PRINCIPAL!$I$157,L572=PRINCIPAL!$I$157+PRINCIPAL!$I$157,L572=PRINCIPAL!$I$157+PRINCIPAL!$I$157+PRINCIPAL!$I$157)),0,IF(AND(PRINCIPAL!$H$157&lt;&gt;"",L572=PRINCIPAL!$J$157),VLOOKUP($AC$555,'Banco de Dados'!$B$4:$J$50,8,FALSE)*PRINCIPAL!$H$157*(1-(PRINCIPAL!$K$157/100)),IF(AND(PRINCIPAL!$H$157&lt;&gt;"",L572=PRINCIPAL!$L$157),VLOOKUP($AC$555,'Banco de Dados'!$B$4:$J$50,8,FALSE)*PRINCIPAL!$H$157*(1-(PRINCIPAL!$M$157/100)),IF(AND(PRINCIPAL!$H$157&lt;&gt;"",L572=PRINCIPAL!$N$157),VLOOKUP($AC$555,'Banco de Dados'!$B$4:$J$50,8,FALSE)*PRINCIPAL!$H$157*(1-(PRINCIPAL!$O$157/100)),IF(PRINCIPAL!$H$157&lt;&gt;"",VLOOKUP($AC$555,'Banco de Dados'!$B$4:$J$50,8,FALSE)*PRINCIPAL!$H$157,IF(OR(L572=PRINCIPAL!$I$157,L572=PRINCIPAL!$I$157+PRINCIPAL!$I$157,L572=PRINCIPAL!$I$157+PRINCIPAL!$I$157+PRINCIPAL!$I$157),0,IF(L572=PRINCIPAL!$J$157,VLOOKUP($AC$555,'Banco de Dados'!$B$4:$J$50,6,FALSE)*(1-(PRINCIPAL!$K$157/100)),IF(L572=PRINCIPAL!$L$157,VLOOKUP($AC$555,'Banco de Dados'!$B$4:$J$50,6,FALSE)*(1-(PRINCIPAL!$M$157/100)),IF(L572=PRINCIPAL!$N$157,VLOOKUP($AC$555,'Banco de Dados'!$B$4:$J$50,6,FALSE)*(1-(PRINCIPAL!$O$157/100)),VLOOKUP($AC$555,'Banco de Dados'!$B$4:$J$50,6,FALSE)))))))))),"")</f>
        <v/>
      </c>
      <c r="AC572" s="29" t="str">
        <f>IFERROR(AB572*(IFERROR(VLOOKUP($AC$555,'Banco de Dados'!$B$4:$J$50,4,FALSE),"ERRO")),"")</f>
        <v/>
      </c>
      <c r="AD572" s="29" t="str">
        <f t="shared" si="379"/>
        <v/>
      </c>
      <c r="AE572" s="103" t="str">
        <f>IFERROR(AD572*(C572*(PRINCIPAL!$G$157/100))*0.47*(44/12),"")</f>
        <v/>
      </c>
      <c r="AF572" s="111" t="str">
        <f t="shared" si="380"/>
        <v/>
      </c>
      <c r="AG572" s="30" t="str">
        <f>IFERROR(IF(AND(PRINCIPAL!$H$158&lt;&gt;"",OR(L572=PRINCIPAL!$I$158,L572=PRINCIPAL!$I$158+PRINCIPAL!$I$158,L572=PRINCIPAL!$I$158+PRINCIPAL!$I$158+PRINCIPAL!$I$158)),0,IF(AND(PRINCIPAL!$H$158&lt;&gt;"",L572=PRINCIPAL!$J$158),VLOOKUP($AH$555,'Banco de Dados'!$B$4:$J$50,8,FALSE)*PRINCIPAL!$H$158*(1-(PRINCIPAL!$K$158/100)),IF(AND(PRINCIPAL!$H$158&lt;&gt;"",L572=PRINCIPAL!$L$158),VLOOKUP($AH$555,'Banco de Dados'!$B$4:$J$50,8,FALSE)*PRINCIPAL!$H$158*(1-(PRINCIPAL!$M$158/100)),IF(AND(PRINCIPAL!$H$158&lt;&gt;"",L572=PRINCIPAL!$N$158),VLOOKUP($AH$555,'Banco de Dados'!$B$4:$J$50,8,FALSE)*PRINCIPAL!$H$158*(1-(PRINCIPAL!$O$158/100)),IF(PRINCIPAL!$H$158&lt;&gt;"",VLOOKUP($AH$555,'Banco de Dados'!$B$4:$J$50,8,FALSE)*PRINCIPAL!$H$158,IF(OR(L572=PRINCIPAL!$I$158,L572=PRINCIPAL!$I$158+PRINCIPAL!$I$158,L572=PRINCIPAL!$I$158+PRINCIPAL!$I$158+PRINCIPAL!$I$158),0,IF(L572=PRINCIPAL!$J$158,VLOOKUP($AH$555,'Banco de Dados'!$B$4:$J$50,6,FALSE)*(1-(PRINCIPAL!$K$158/100)),IF(L572=PRINCIPAL!$L$158,VLOOKUP($AH$555,'Banco de Dados'!$B$4:$J$50,6,FALSE)*(1-(PRINCIPAL!$M$158/100)),IF(L572=PRINCIPAL!$N$158,VLOOKUP($AH$555,'Banco de Dados'!$B$4:$J$50,6,FALSE)*(1-(PRINCIPAL!$O$158/100)),VLOOKUP($AH$555,'Banco de Dados'!$B$4:$J$50,6,FALSE)))))))))),"")</f>
        <v/>
      </c>
      <c r="AH572" s="29" t="str">
        <f>IFERROR(AG572*(IFERROR(VLOOKUP($AH$555,'Banco de Dados'!$B$4:$J$50,4,FALSE),"ERRO")),"")</f>
        <v/>
      </c>
      <c r="AI572" s="29" t="str">
        <f t="shared" si="381"/>
        <v/>
      </c>
      <c r="AJ572" s="103" t="str">
        <f>IFERROR(AI572*(C572*(PRINCIPAL!$G$158/100))*0.47*(44/12),"")</f>
        <v/>
      </c>
      <c r="AK572" s="111" t="str">
        <f t="shared" si="390"/>
        <v/>
      </c>
      <c r="AL572" s="30" t="str">
        <f>IFERROR(IF(AND(PRINCIPAL!$H$159&lt;&gt;"",OR(L572=PRINCIPAL!$I$159,L572=PRINCIPAL!$I$159+PRINCIPAL!$I$159,L572=PRINCIPAL!$I$159+PRINCIPAL!$I$159+PRINCIPAL!$I$159)),0,IF(AND(PRINCIPAL!$H$159&lt;&gt;"",L572=PRINCIPAL!$J$159),VLOOKUP($AM$555,'Banco de Dados'!$B$4:$J$50,8,FALSE)*PRINCIPAL!$H$159*(1-(PRINCIPAL!$K$159/100)),IF(AND(PRINCIPAL!$H$159&lt;&gt;"",L572=PRINCIPAL!$L$159),VLOOKUP($AM$555,'Banco de Dados'!$B$4:$J$50,8,FALSE)*PRINCIPAL!$H$159*(1-(PRINCIPAL!$M$159/100)),IF(AND(PRINCIPAL!$H$159&lt;&gt;"",L572=PRINCIPAL!$N$159),VLOOKUP($AM$555,'Banco de Dados'!$B$4:$J$50,8,FALSE)*PRINCIPAL!$H$159*(1-(PRINCIPAL!$O$159/100)),IF(PRINCIPAL!$H$159&lt;&gt;"",VLOOKUP($AM$555,'Banco de Dados'!$B$4:$J$50,8,FALSE)*PRINCIPAL!$H$159,IF(OR(L572=PRINCIPAL!$I$159,L572=PRINCIPAL!$I$159+PRINCIPAL!$I$159,L572=PRINCIPAL!$I$159+PRINCIPAL!$I$159+PRINCIPAL!$I$159),0,IF(L572=PRINCIPAL!$J$159,VLOOKUP($AM$555,'Banco de Dados'!$B$4:$J$50,6,FALSE)*(1-(PRINCIPAL!$K$159/100)),IF(L572=PRINCIPAL!$L$159,VLOOKUP($AM$555,'Banco de Dados'!$B$4:$J$50,6,FALSE)*(1-(PRINCIPAL!$M$159/100)),IF(L572=PRINCIPAL!$N$159,VLOOKUP($AM$555,'Banco de Dados'!$B$4:$J$50,6,FALSE)*(1-(PRINCIPAL!$O$159/100)),VLOOKUP($AM$555,'Banco de Dados'!$B$4:$J$50,6,FALSE)))))))))),"")</f>
        <v/>
      </c>
      <c r="AM572" s="29" t="str">
        <f>IFERROR(AL572*(IFERROR(VLOOKUP($AM$555,'Banco de Dados'!$B$4:$J$50,4,FALSE),"ERRO")),"")</f>
        <v/>
      </c>
      <c r="AN572" s="29" t="str">
        <f t="shared" si="382"/>
        <v/>
      </c>
      <c r="AO572" s="103" t="str">
        <f>IFERROR(AN572*(C572*(PRINCIPAL!$G$159/100))*0.47*(44/12),"")</f>
        <v/>
      </c>
      <c r="AP572" s="111" t="str">
        <f t="shared" si="383"/>
        <v/>
      </c>
      <c r="AQ572" s="30" t="str">
        <f>IFERROR(IF(AND(PRINCIPAL!$H$160&lt;&gt;"",OR(L572=PRINCIPAL!$I$160,L572=PRINCIPAL!$I$160+PRINCIPAL!$I$160,L572=PRINCIPAL!$I$160+PRINCIPAL!$I$160+PRINCIPAL!$I$160)),0,IF(AND(PRINCIPAL!$H$160&lt;&gt;"",L572=PRINCIPAL!$J$160),VLOOKUP($AR$555,'Banco de Dados'!$B$4:$J$50,8,FALSE)*PRINCIPAL!$H$160*(1-(PRINCIPAL!$K$160/100)),IF(AND(PRINCIPAL!$H$160&lt;&gt;"",L572=PRINCIPAL!$L$160),VLOOKUP($AR$555,'Banco de Dados'!$B$4:$J$50,8,FALSE)*PRINCIPAL!$H$160*(1-(PRINCIPAL!$M$160/100)),IF(AND(PRINCIPAL!$H$160&lt;&gt;"",L572=PRINCIPAL!$N$160),VLOOKUP($AR$555,'Banco de Dados'!$B$4:$J$50,8,FALSE)*PRINCIPAL!$H$160*(1-(PRINCIPAL!$O$160/100)),IF(PRINCIPAL!$H$160&lt;&gt;"",VLOOKUP($AR$555,'Banco de Dados'!$B$4:$J$50,8,FALSE)*PRINCIPAL!$H$160,IF(OR(L572=PRINCIPAL!$I$160,L572=PRINCIPAL!$I$160+PRINCIPAL!$I$160,L572=PRINCIPAL!$I$160+PRINCIPAL!$I$160+PRINCIPAL!$I$160),0,IF(L572=PRINCIPAL!$J$160,VLOOKUP($AR$555,'Banco de Dados'!$B$4:$J$50,6,FALSE)*(1-(PRINCIPAL!$K$160/100)),IF(L572=PRINCIPAL!$L$160,VLOOKUP($AR$555,'Banco de Dados'!$B$4:$J$50,6,FALSE)*(1-(PRINCIPAL!$M$160/100)),IF(L572=PRINCIPAL!$N$160,VLOOKUP($AR$555,'Banco de Dados'!$B$4:$J$50,6,FALSE)*(1-(PRINCIPAL!$O$160/100)),VLOOKUP($AR$555,'Banco de Dados'!$B$4:$J$50,6,FALSE)))))))))),"")</f>
        <v/>
      </c>
      <c r="AR572" s="29" t="str">
        <f>IFERROR(AQ572*(IFERROR(VLOOKUP($AR$555,'Banco de Dados'!$B$4:$J$50,4,FALSE),"ERRO")),"")</f>
        <v/>
      </c>
      <c r="AS572" s="29" t="str">
        <f t="shared" si="384"/>
        <v/>
      </c>
      <c r="AT572" s="103" t="str">
        <f>IFERROR(AS572*(C572*(PRINCIPAL!$G$160/100))*0.47*(44/12),"")</f>
        <v/>
      </c>
      <c r="AU572" s="111" t="str">
        <f t="shared" si="385"/>
        <v/>
      </c>
      <c r="AV572" s="30" t="str">
        <f>IFERROR(IF(AND(PRINCIPAL!$H$161&lt;&gt;"",OR(L572=PRINCIPAL!$I$161,L572=PRINCIPAL!$I$161+PRINCIPAL!$I$161,L572=PRINCIPAL!$I$161+PRINCIPAL!$I$161+PRINCIPAL!$I$161)),0,IF(AND(PRINCIPAL!$H$161&lt;&gt;"",L572=PRINCIPAL!$J$161),VLOOKUP($AW$555,'Banco de Dados'!$B$4:$J$50,8,FALSE)*PRINCIPAL!$H$161*(1-(PRINCIPAL!$K$161/100)),IF(AND(PRINCIPAL!$H$161&lt;&gt;"",L572=PRINCIPAL!$L$161),VLOOKUP($AW$555,'Banco de Dados'!$B$4:$J$50,8,FALSE)*PRINCIPAL!$H$161*(1-(PRINCIPAL!$M$161/100)),IF(AND(PRINCIPAL!$H$161&lt;&gt;"",L572=PRINCIPAL!$N$161),VLOOKUP($AW$555,'Banco de Dados'!$B$4:$J$50,8,FALSE)*PRINCIPAL!$H$161*(1-(PRINCIPAL!$O$161/100)),IF(PRINCIPAL!$H$161&lt;&gt;"",VLOOKUP($AW$555,'Banco de Dados'!$B$4:$J$50,8,FALSE)*PRINCIPAL!$H$161,IF(OR(L572=PRINCIPAL!$I$161,L572=PRINCIPAL!$I$161+PRINCIPAL!$I$161,L572=PRINCIPAL!$I$161+PRINCIPAL!$I$161+PRINCIPAL!$I$161),0,IF(L572=PRINCIPAL!$J$161,VLOOKUP($AW$555,'Banco de Dados'!$B$4:$J$50,6,FALSE)*(1-(PRINCIPAL!$K$161/100)),IF(L572=PRINCIPAL!$L$161,VLOOKUP($AW$555,'Banco de Dados'!$B$4:$J$50,6,FALSE)*(1-(PRINCIPAL!$M$161/100)),IF(L572=PRINCIPAL!$N$161,VLOOKUP($AW$555,'Banco de Dados'!$B$4:$J$50,6,FALSE)*(1-(PRINCIPAL!$O$161/100)),VLOOKUP($AW$555,'Banco de Dados'!$B$4:$J$50,6,FALSE)))))))))),"")</f>
        <v/>
      </c>
      <c r="AW572" s="29" t="str">
        <f>IFERROR(AV572*(IFERROR(VLOOKUP($AW$555,'Banco de Dados'!$B$4:$J$50,4,FALSE),"ERRO")),"")</f>
        <v/>
      </c>
      <c r="AX572" s="29" t="str">
        <f t="shared" si="386"/>
        <v/>
      </c>
      <c r="AY572" s="103" t="str">
        <f>IFERROR(AX572*(C572*(PRINCIPAL!$G$161/100))*0.47*(44/12),"")</f>
        <v/>
      </c>
      <c r="AZ572" s="111" t="str">
        <f t="shared" si="391"/>
        <v/>
      </c>
      <c r="BA572" s="30" t="str">
        <f>IFERROR(IF(AND(PRINCIPAL!$H$162&lt;&gt;"",OR(L572=PRINCIPAL!$I$162,L572=PRINCIPAL!$I$162+PRINCIPAL!$I$162,L572=PRINCIPAL!$I$162+PRINCIPAL!$I$162+PRINCIPAL!$I$162)),0,IF(AND(PRINCIPAL!$H$162&lt;&gt;"",L572=PRINCIPAL!$J$162),VLOOKUP($BB$555,'Banco de Dados'!$B$4:$J$50,8,FALSE)*PRINCIPAL!$H$162*(1-(PRINCIPAL!$K$162/100)),IF(AND(PRINCIPAL!$H$162&lt;&gt;"",L572=PRINCIPAL!$L$162),VLOOKUP($BB$555,'Banco de Dados'!$B$4:$J$50,8,FALSE)*PRINCIPAL!$H$162*(1-(PRINCIPAL!$M$162/100)),IF(AND(PRINCIPAL!$H$162&lt;&gt;"",L572=PRINCIPAL!$N$162),VLOOKUP($BB$555,'Banco de Dados'!$B$4:$J$50,8,FALSE)*PRINCIPAL!$H$162*(1-(PRINCIPAL!$O$162/100)),IF(PRINCIPAL!$H$162&lt;&gt;"",VLOOKUP($BB$555,'Banco de Dados'!$B$4:$J$50,8,FALSE)*PRINCIPAL!$H$162,IF(OR(L572=PRINCIPAL!$I$162,L572=PRINCIPAL!$I$162+PRINCIPAL!$I$162,L572=PRINCIPAL!$I$162+PRINCIPAL!$I$162+PRINCIPAL!$I$162),0,IF(L572=PRINCIPAL!$J$162,VLOOKUP($BB$555,'Banco de Dados'!$B$4:$J$50,6,FALSE)*(1-(PRINCIPAL!$K$162/100)),IF(L572=PRINCIPAL!$L$162,VLOOKUP($BB$555,'Banco de Dados'!$B$4:$J$50,6,FALSE)*(1-(PRINCIPAL!$M$162/100)),IF(L572=PRINCIPAL!$N$162,VLOOKUP($BB$555,'Banco de Dados'!$B$4:$J$50,6,FALSE)*(1-(PRINCIPAL!$O$162/100)),VLOOKUP($BB$555,'Banco de Dados'!$B$4:$J$50,6,FALSE)))))))))),"")</f>
        <v/>
      </c>
      <c r="BB572" s="29" t="str">
        <f>IFERROR(BA572*(IFERROR(VLOOKUP($BB$555,'Banco de Dados'!$B$4:$J$50,4,FALSE),"ERRO")),"")</f>
        <v/>
      </c>
      <c r="BC572" s="29" t="str">
        <f t="shared" si="392"/>
        <v/>
      </c>
      <c r="BD572" s="103" t="str">
        <f>IFERROR(BC572*(C572*(PRINCIPAL!$G$162/100))*0.47*(44/12),"")</f>
        <v/>
      </c>
      <c r="BE572" s="111" t="str">
        <f t="shared" si="371"/>
        <v/>
      </c>
      <c r="BF572" s="30" t="str">
        <f>IFERROR(IF(AND(PRINCIPAL!$H$163&lt;&gt;"",OR(L572=PRINCIPAL!$I$163,L572=PRINCIPAL!$I$163+PRINCIPAL!$I$163,L572=PRINCIPAL!$I$163+PRINCIPAL!$I$163+PRINCIPAL!$I$163)),0,IF(AND(PRINCIPAL!$H$163&lt;&gt;"",L572=PRINCIPAL!$J$163),VLOOKUP($BG$555,'Banco de Dados'!$B$4:$J$50,8,FALSE)*PRINCIPAL!$H$163*(1-(PRINCIPAL!$K$163/100)),IF(AND(PRINCIPAL!$H$163&lt;&gt;"",L572=PRINCIPAL!$L$163),VLOOKUP($BG$555,'Banco de Dados'!$B$4:$J$50,8,FALSE)*PRINCIPAL!$H$163*(1-(PRINCIPAL!$M$163/100)),IF(AND(PRINCIPAL!$H$163&lt;&gt;"",L572=PRINCIPAL!$N$163),VLOOKUP($BG$555,'Banco de Dados'!$B$4:$J$50,8,FALSE)*PRINCIPAL!$H$163*(1-(PRINCIPAL!$O$163/100)),IF(PRINCIPAL!$H$163&lt;&gt;"",VLOOKUP($BG$555,'Banco de Dados'!$B$4:$J$50,8,FALSE)*PRINCIPAL!$H$163,IF(OR(L572=PRINCIPAL!$I$163,L572=PRINCIPAL!$I$163+PRINCIPAL!$I$163,L572=PRINCIPAL!$I$163+PRINCIPAL!$I$163+PRINCIPAL!$I$163),0,IF(L572=PRINCIPAL!$J$163,VLOOKUP($BG$555,'Banco de Dados'!$B$4:$J$50,6,FALSE)*(1-(PRINCIPAL!$K$163/100)),IF(L572=PRINCIPAL!$L$163,VLOOKUP($BG$555,'Banco de Dados'!$B$4:$J$50,6,FALSE)*(1-(PRINCIPAL!$M$163/100)),IF(L572=PRINCIPAL!$N$163,VLOOKUP($BG$555,'Banco de Dados'!$B$4:$J$50,6,FALSE)*(1-(PRINCIPAL!$O$163/100)),VLOOKUP($BG$555,'Banco de Dados'!$B$4:$J$50,6,FALSE)))))))))),"")</f>
        <v/>
      </c>
      <c r="BG572" s="29" t="str">
        <f>IFERROR(BF572*(IFERROR(VLOOKUP($BG$555,'Banco de Dados'!$B$4:$J$50,4,FALSE),"ERRO")),"")</f>
        <v/>
      </c>
      <c r="BH572" s="29" t="str">
        <f t="shared" si="387"/>
        <v/>
      </c>
      <c r="BI572" s="103" t="str">
        <f>IFERROR(BH572*(C572*(PRINCIPAL!$G$163/100))*0.47*(44/12),"")</f>
        <v/>
      </c>
      <c r="BJ572" s="102" t="str">
        <f t="shared" si="372"/>
        <v/>
      </c>
    </row>
    <row r="573" spans="2:62" ht="12.75" customHeight="1" x14ac:dyDescent="0.3">
      <c r="B573" s="326">
        <f t="shared" si="373"/>
        <v>2036</v>
      </c>
      <c r="C573" s="340"/>
      <c r="D573" s="1"/>
      <c r="E573" s="116">
        <v>16</v>
      </c>
      <c r="F573" s="24" t="str">
        <f>IFERROR(VLOOKUP($G$555,'Banco de Dados'!$B$4:$J$50,6,FALSE),"")</f>
        <v/>
      </c>
      <c r="G573" s="25" t="str">
        <f>IFERROR(F573*(IFERROR(VLOOKUP($G$555,'Banco de Dados'!$B$4:$J$50,4,FALSE),"ERRO")),"")</f>
        <v/>
      </c>
      <c r="H573" s="25" t="str">
        <f t="shared" si="374"/>
        <v/>
      </c>
      <c r="I573" s="103" t="str">
        <f t="shared" si="375"/>
        <v/>
      </c>
      <c r="J573" s="117" t="str">
        <f t="shared" si="376"/>
        <v/>
      </c>
      <c r="K573" s="1"/>
      <c r="L573" s="91">
        <v>16</v>
      </c>
      <c r="M573" s="24" t="str">
        <f>IFERROR(IF(AND(PRINCIPAL!$H$154&lt;&gt;"",OR(L573=PRINCIPAL!$I$154,L573=PRINCIPAL!$I$154+PRINCIPAL!$I$154,L573=PRINCIPAL!$I$154+PRINCIPAL!$I$154+PRINCIPAL!$I$154)),0,IF(AND(PRINCIPAL!$H$154&lt;&gt;"",L573=PRINCIPAL!$J$154),VLOOKUP($N$555,'Banco de Dados'!$B$4:$J$50,8,FALSE)*PRINCIPAL!$H$154*(1-(PRINCIPAL!$K$154/100)),IF(AND(PRINCIPAL!$H$154&lt;&gt;"",L573=PRINCIPAL!$L$154),VLOOKUP($N$555,'Banco de Dados'!$B$4:$J$50,8,FALSE)*PRINCIPAL!$H$154*(1-(PRINCIPAL!$M$154/100)),IF(AND(PRINCIPAL!$H$154&lt;&gt;"",L573=PRINCIPAL!$N$154),VLOOKUP($N$555,'Banco de Dados'!$B$4:$J$50,8,FALSE)*PRINCIPAL!$H$154*(1-(PRINCIPAL!$O$154/100)),IF(PRINCIPAL!$H$154&lt;&gt;"",VLOOKUP($N$555,'Banco de Dados'!$B$4:$J$50,8,FALSE)*PRINCIPAL!$H$154,IF(OR(L573=PRINCIPAL!$I$154,L573=PRINCIPAL!$I$154+PRINCIPAL!$I$154,L573=PRINCIPAL!$I$154+PRINCIPAL!$I$154+PRINCIPAL!$I$154),0,IF(L573=PRINCIPAL!$J$154,VLOOKUP($N$555,'Banco de Dados'!$B$4:$J$50,6,FALSE)*(1-(PRINCIPAL!$K$154/100)),IF(L573=PRINCIPAL!$L$154,VLOOKUP($N$555,'Banco de Dados'!$B$4:$J$50,6,FALSE)*(1-(PRINCIPAL!$M$154/100)),IF(L573=PRINCIPAL!$N$154,VLOOKUP($N$555,'Banco de Dados'!$B$4:$J$50,6,FALSE)*(1-(PRINCIPAL!$O$154/100)),VLOOKUP($N$555,'Banco de Dados'!$B$4:$J$50,6,FALSE)))))))))),"")</f>
        <v/>
      </c>
      <c r="N573" s="25" t="str">
        <f>IFERROR(M573*(IFERROR(VLOOKUP($N$555,'Banco de Dados'!$B$4:$J$50,4,FALSE),"ERRO")),"")</f>
        <v/>
      </c>
      <c r="O573" s="25" t="str">
        <f t="shared" si="377"/>
        <v/>
      </c>
      <c r="P573" s="103" t="str">
        <f>IFERROR(O573*(C573*(PRINCIPAL!$G$154/100))*0.47*(44/12),"")</f>
        <v/>
      </c>
      <c r="Q573" s="107" t="str">
        <f t="shared" si="393"/>
        <v/>
      </c>
      <c r="R573" s="29" t="str">
        <f>IFERROR(IF(AND(PRINCIPAL!$H$155&lt;&gt;"",OR(L573=PRINCIPAL!$I$155,L573=PRINCIPAL!$I$155+PRINCIPAL!$I$155,L573=PRINCIPAL!$I$155+PRINCIPAL!$I$155+PRINCIPAL!$I$155)),0,IF(AND(PRINCIPAL!$H$155&lt;&gt;"",L573=PRINCIPAL!$J$155),VLOOKUP($S$555,'Banco de Dados'!$B$4:$J$50,8,FALSE)*PRINCIPAL!$H$155*(1-(PRINCIPAL!$K$155/100)),IF(AND(PRINCIPAL!$H$155&lt;&gt;"",L573=PRINCIPAL!$L$155),VLOOKUP($S$555,'Banco de Dados'!$B$4:$J$50,8,FALSE)*PRINCIPAL!$H$155*(1-(PRINCIPAL!$M$155/100)),IF(AND(PRINCIPAL!$H$155&lt;&gt;"",L573=PRINCIPAL!$N$155),VLOOKUP($S$555,'Banco de Dados'!$B$4:$J$50,8,FALSE)*PRINCIPAL!$H$155*(1-(PRINCIPAL!$O$155/100)),IF(PRINCIPAL!$H$155&lt;&gt;"",VLOOKUP($S$555,'Banco de Dados'!$B$4:$J$50,8,FALSE)*PRINCIPAL!$H$155,IF(OR(L573=PRINCIPAL!$I$155,L573=PRINCIPAL!$I$155+PRINCIPAL!$I$155,L573=PRINCIPAL!$I$155+PRINCIPAL!$I$155+PRINCIPAL!$I$155),0,IF(L573=PRINCIPAL!$J$155,VLOOKUP($S$555,'Banco de Dados'!$B$4:$J$50,6,FALSE)*(1-(PRINCIPAL!$K$155/100)),IF(L573=PRINCIPAL!$L$155,VLOOKUP($S$555,'Banco de Dados'!$B$4:$J$50,6,FALSE)*(1-(PRINCIPAL!$M$155/100)),IF(L573=PRINCIPAL!$N$155,VLOOKUP($S$555,'Banco de Dados'!$B$4:$J$50,6,FALSE)*(1-(PRINCIPAL!$O$155/100)),VLOOKUP($S$555,'Banco de Dados'!$B$4:$J$50,6,FALSE)))))))))),"")</f>
        <v/>
      </c>
      <c r="S573" s="29" t="str">
        <f>IFERROR(R573*(IFERROR(VLOOKUP($S$555,'Banco de Dados'!$B$4:$J$50,4,FALSE),"ERRO")),"")</f>
        <v/>
      </c>
      <c r="T573" s="29" t="str">
        <f t="shared" si="394"/>
        <v/>
      </c>
      <c r="U573" s="103" t="str">
        <f>IFERROR(T573*(C573*(PRINCIPAL!$G$155/100))*0.47*(44/12),"")</f>
        <v/>
      </c>
      <c r="V573" s="103" t="str">
        <f t="shared" si="370"/>
        <v/>
      </c>
      <c r="W573" s="30" t="str">
        <f>IFERROR(IF(AND(PRINCIPAL!$H$156&lt;&gt;"",OR(L573=PRINCIPAL!$I$156,L573=PRINCIPAL!$I$156+PRINCIPAL!$I$156,L573=PRINCIPAL!$I$156+PRINCIPAL!$I$156+PRINCIPAL!$I$156)),0,IF(AND(PRINCIPAL!$H$156&lt;&gt;"",L573=PRINCIPAL!$J$156),VLOOKUP($X$555,'Banco de Dados'!$B$4:$J$50,8,FALSE)*PRINCIPAL!$H$156*(1-(PRINCIPAL!$K$156/100)),IF(AND(PRINCIPAL!$H$156&lt;&gt;"",L573=PRINCIPAL!$L$156),VLOOKUP($X$555,'Banco de Dados'!$B$4:$J$50,8,FALSE)*PRINCIPAL!$H$156*(1-(PRINCIPAL!$M$156/100)),IF(AND(PRINCIPAL!$H$156&lt;&gt;"",L573=PRINCIPAL!$N$156),VLOOKUP($X$555,'Banco de Dados'!$B$4:$J$50,8,FALSE)*PRINCIPAL!$H$156*(1-(PRINCIPAL!$O$156/100)),IF(PRINCIPAL!$H$156&lt;&gt;"",VLOOKUP($X$555,'Banco de Dados'!$B$4:$J$50,8,FALSE)*PRINCIPAL!$H$156,IF(OR(L573=PRINCIPAL!$I$156,L573=PRINCIPAL!$I$156+PRINCIPAL!$I$156,L573=PRINCIPAL!$I$156+PRINCIPAL!$I$156+PRINCIPAL!$I$156),0,IF(L573=PRINCIPAL!$J$156,VLOOKUP($X$555,'Banco de Dados'!$B$4:$J$50,6,FALSE)*(1-(PRINCIPAL!$K$156/100)),IF(L573=PRINCIPAL!$L$156,VLOOKUP($X$555,'Banco de Dados'!$B$4:$J$50,6,FALSE)*(1-(PRINCIPAL!$M$156/100)),IF(L573=PRINCIPAL!$N$156,VLOOKUP($X$555,'Banco de Dados'!$B$4:$J$50,6,FALSE)*(1-(PRINCIPAL!$O$156/100)),VLOOKUP($X$555,'Banco de Dados'!$B$4:$J$50,6,FALSE)))))))))),"")</f>
        <v/>
      </c>
      <c r="X573" s="29" t="str">
        <f>IFERROR(W573*(IFERROR(VLOOKUP($X$555,'Banco de Dados'!$B$4:$J$50,4,FALSE),"ERRO")),"")</f>
        <v/>
      </c>
      <c r="Y573" s="29" t="str">
        <f t="shared" si="388"/>
        <v/>
      </c>
      <c r="Z573" s="103" t="str">
        <f>IFERROR(Y573*(C573*(PRINCIPAL!$G$156/100))*0.47*(44/12),"")</f>
        <v/>
      </c>
      <c r="AA573" s="111" t="str">
        <f t="shared" si="389"/>
        <v/>
      </c>
      <c r="AB573" s="30" t="str">
        <f>IFERROR(IF(AND(PRINCIPAL!$H$157&lt;&gt;"",OR(L573=PRINCIPAL!$I$157,L573=PRINCIPAL!$I$157+PRINCIPAL!$I$157,L573=PRINCIPAL!$I$157+PRINCIPAL!$I$157+PRINCIPAL!$I$157)),0,IF(AND(PRINCIPAL!$H$157&lt;&gt;"",L573=PRINCIPAL!$J$157),VLOOKUP($AC$555,'Banco de Dados'!$B$4:$J$50,8,FALSE)*PRINCIPAL!$H$157*(1-(PRINCIPAL!$K$157/100)),IF(AND(PRINCIPAL!$H$157&lt;&gt;"",L573=PRINCIPAL!$L$157),VLOOKUP($AC$555,'Banco de Dados'!$B$4:$J$50,8,FALSE)*PRINCIPAL!$H$157*(1-(PRINCIPAL!$M$157/100)),IF(AND(PRINCIPAL!$H$157&lt;&gt;"",L573=PRINCIPAL!$N$157),VLOOKUP($AC$555,'Banco de Dados'!$B$4:$J$50,8,FALSE)*PRINCIPAL!$H$157*(1-(PRINCIPAL!$O$157/100)),IF(PRINCIPAL!$H$157&lt;&gt;"",VLOOKUP($AC$555,'Banco de Dados'!$B$4:$J$50,8,FALSE)*PRINCIPAL!$H$157,IF(OR(L573=PRINCIPAL!$I$157,L573=PRINCIPAL!$I$157+PRINCIPAL!$I$157,L573=PRINCIPAL!$I$157+PRINCIPAL!$I$157+PRINCIPAL!$I$157),0,IF(L573=PRINCIPAL!$J$157,VLOOKUP($AC$555,'Banco de Dados'!$B$4:$J$50,6,FALSE)*(1-(PRINCIPAL!$K$157/100)),IF(L573=PRINCIPAL!$L$157,VLOOKUP($AC$555,'Banco de Dados'!$B$4:$J$50,6,FALSE)*(1-(PRINCIPAL!$M$157/100)),IF(L573=PRINCIPAL!$N$157,VLOOKUP($AC$555,'Banco de Dados'!$B$4:$J$50,6,FALSE)*(1-(PRINCIPAL!$O$157/100)),VLOOKUP($AC$555,'Banco de Dados'!$B$4:$J$50,6,FALSE)))))))))),"")</f>
        <v/>
      </c>
      <c r="AC573" s="29" t="str">
        <f>IFERROR(AB573*(IFERROR(VLOOKUP($AC$555,'Banco de Dados'!$B$4:$J$50,4,FALSE),"ERRO")),"")</f>
        <v/>
      </c>
      <c r="AD573" s="29" t="str">
        <f t="shared" si="379"/>
        <v/>
      </c>
      <c r="AE573" s="103" t="str">
        <f>IFERROR(AD573*(C573*(PRINCIPAL!$G$157/100))*0.47*(44/12),"")</f>
        <v/>
      </c>
      <c r="AF573" s="111" t="str">
        <f t="shared" si="380"/>
        <v/>
      </c>
      <c r="AG573" s="30" t="str">
        <f>IFERROR(IF(AND(PRINCIPAL!$H$158&lt;&gt;"",OR(L573=PRINCIPAL!$I$158,L573=PRINCIPAL!$I$158+PRINCIPAL!$I$158,L573=PRINCIPAL!$I$158+PRINCIPAL!$I$158+PRINCIPAL!$I$158)),0,IF(AND(PRINCIPAL!$H$158&lt;&gt;"",L573=PRINCIPAL!$J$158),VLOOKUP($AH$555,'Banco de Dados'!$B$4:$J$50,8,FALSE)*PRINCIPAL!$H$158*(1-(PRINCIPAL!$K$158/100)),IF(AND(PRINCIPAL!$H$158&lt;&gt;"",L573=PRINCIPAL!$L$158),VLOOKUP($AH$555,'Banco de Dados'!$B$4:$J$50,8,FALSE)*PRINCIPAL!$H$158*(1-(PRINCIPAL!$M$158/100)),IF(AND(PRINCIPAL!$H$158&lt;&gt;"",L573=PRINCIPAL!$N$158),VLOOKUP($AH$555,'Banco de Dados'!$B$4:$J$50,8,FALSE)*PRINCIPAL!$H$158*(1-(PRINCIPAL!$O$158/100)),IF(PRINCIPAL!$H$158&lt;&gt;"",VLOOKUP($AH$555,'Banco de Dados'!$B$4:$J$50,8,FALSE)*PRINCIPAL!$H$158,IF(OR(L573=PRINCIPAL!$I$158,L573=PRINCIPAL!$I$158+PRINCIPAL!$I$158,L573=PRINCIPAL!$I$158+PRINCIPAL!$I$158+PRINCIPAL!$I$158),0,IF(L573=PRINCIPAL!$J$158,VLOOKUP($AH$555,'Banco de Dados'!$B$4:$J$50,6,FALSE)*(1-(PRINCIPAL!$K$158/100)),IF(L573=PRINCIPAL!$L$158,VLOOKUP($AH$555,'Banco de Dados'!$B$4:$J$50,6,FALSE)*(1-(PRINCIPAL!$M$158/100)),IF(L573=PRINCIPAL!$N$158,VLOOKUP($AH$555,'Banco de Dados'!$B$4:$J$50,6,FALSE)*(1-(PRINCIPAL!$O$158/100)),VLOOKUP($AH$555,'Banco de Dados'!$B$4:$J$50,6,FALSE)))))))))),"")</f>
        <v/>
      </c>
      <c r="AH573" s="29" t="str">
        <f>IFERROR(AG573*(IFERROR(VLOOKUP($AH$555,'Banco de Dados'!$B$4:$J$50,4,FALSE),"ERRO")),"")</f>
        <v/>
      </c>
      <c r="AI573" s="29" t="str">
        <f t="shared" si="381"/>
        <v/>
      </c>
      <c r="AJ573" s="103" t="str">
        <f>IFERROR(AI573*(C573*(PRINCIPAL!$G$158/100))*0.47*(44/12),"")</f>
        <v/>
      </c>
      <c r="AK573" s="111" t="str">
        <f t="shared" si="390"/>
        <v/>
      </c>
      <c r="AL573" s="30" t="str">
        <f>IFERROR(IF(AND(PRINCIPAL!$H$159&lt;&gt;"",OR(L573=PRINCIPAL!$I$159,L573=PRINCIPAL!$I$159+PRINCIPAL!$I$159,L573=PRINCIPAL!$I$159+PRINCIPAL!$I$159+PRINCIPAL!$I$159)),0,IF(AND(PRINCIPAL!$H$159&lt;&gt;"",L573=PRINCIPAL!$J$159),VLOOKUP($AM$555,'Banco de Dados'!$B$4:$J$50,8,FALSE)*PRINCIPAL!$H$159*(1-(PRINCIPAL!$K$159/100)),IF(AND(PRINCIPAL!$H$159&lt;&gt;"",L573=PRINCIPAL!$L$159),VLOOKUP($AM$555,'Banco de Dados'!$B$4:$J$50,8,FALSE)*PRINCIPAL!$H$159*(1-(PRINCIPAL!$M$159/100)),IF(AND(PRINCIPAL!$H$159&lt;&gt;"",L573=PRINCIPAL!$N$159),VLOOKUP($AM$555,'Banco de Dados'!$B$4:$J$50,8,FALSE)*PRINCIPAL!$H$159*(1-(PRINCIPAL!$O$159/100)),IF(PRINCIPAL!$H$159&lt;&gt;"",VLOOKUP($AM$555,'Banco de Dados'!$B$4:$J$50,8,FALSE)*PRINCIPAL!$H$159,IF(OR(L573=PRINCIPAL!$I$159,L573=PRINCIPAL!$I$159+PRINCIPAL!$I$159,L573=PRINCIPAL!$I$159+PRINCIPAL!$I$159+PRINCIPAL!$I$159),0,IF(L573=PRINCIPAL!$J$159,VLOOKUP($AM$555,'Banco de Dados'!$B$4:$J$50,6,FALSE)*(1-(PRINCIPAL!$K$159/100)),IF(L573=PRINCIPAL!$L$159,VLOOKUP($AM$555,'Banco de Dados'!$B$4:$J$50,6,FALSE)*(1-(PRINCIPAL!$M$159/100)),IF(L573=PRINCIPAL!$N$159,VLOOKUP($AM$555,'Banco de Dados'!$B$4:$J$50,6,FALSE)*(1-(PRINCIPAL!$O$159/100)),VLOOKUP($AM$555,'Banco de Dados'!$B$4:$J$50,6,FALSE)))))))))),"")</f>
        <v/>
      </c>
      <c r="AM573" s="29" t="str">
        <f>IFERROR(AL573*(IFERROR(VLOOKUP($AM$555,'Banco de Dados'!$B$4:$J$50,4,FALSE),"ERRO")),"")</f>
        <v/>
      </c>
      <c r="AN573" s="29" t="str">
        <f t="shared" si="382"/>
        <v/>
      </c>
      <c r="AO573" s="103" t="str">
        <f>IFERROR(AN573*(C573*(PRINCIPAL!$G$159/100))*0.47*(44/12),"")</f>
        <v/>
      </c>
      <c r="AP573" s="111" t="str">
        <f t="shared" si="383"/>
        <v/>
      </c>
      <c r="AQ573" s="30" t="str">
        <f>IFERROR(IF(AND(PRINCIPAL!$H$160&lt;&gt;"",OR(L573=PRINCIPAL!$I$160,L573=PRINCIPAL!$I$160+PRINCIPAL!$I$160,L573=PRINCIPAL!$I$160+PRINCIPAL!$I$160+PRINCIPAL!$I$160)),0,IF(AND(PRINCIPAL!$H$160&lt;&gt;"",L573=PRINCIPAL!$J$160),VLOOKUP($AR$555,'Banco de Dados'!$B$4:$J$50,8,FALSE)*PRINCIPAL!$H$160*(1-(PRINCIPAL!$K$160/100)),IF(AND(PRINCIPAL!$H$160&lt;&gt;"",L573=PRINCIPAL!$L$160),VLOOKUP($AR$555,'Banco de Dados'!$B$4:$J$50,8,FALSE)*PRINCIPAL!$H$160*(1-(PRINCIPAL!$M$160/100)),IF(AND(PRINCIPAL!$H$160&lt;&gt;"",L573=PRINCIPAL!$N$160),VLOOKUP($AR$555,'Banco de Dados'!$B$4:$J$50,8,FALSE)*PRINCIPAL!$H$160*(1-(PRINCIPAL!$O$160/100)),IF(PRINCIPAL!$H$160&lt;&gt;"",VLOOKUP($AR$555,'Banco de Dados'!$B$4:$J$50,8,FALSE)*PRINCIPAL!$H$160,IF(OR(L573=PRINCIPAL!$I$160,L573=PRINCIPAL!$I$160+PRINCIPAL!$I$160,L573=PRINCIPAL!$I$160+PRINCIPAL!$I$160+PRINCIPAL!$I$160),0,IF(L573=PRINCIPAL!$J$160,VLOOKUP($AR$555,'Banco de Dados'!$B$4:$J$50,6,FALSE)*(1-(PRINCIPAL!$K$160/100)),IF(L573=PRINCIPAL!$L$160,VLOOKUP($AR$555,'Banco de Dados'!$B$4:$J$50,6,FALSE)*(1-(PRINCIPAL!$M$160/100)),IF(L573=PRINCIPAL!$N$160,VLOOKUP($AR$555,'Banco de Dados'!$B$4:$J$50,6,FALSE)*(1-(PRINCIPAL!$O$160/100)),VLOOKUP($AR$555,'Banco de Dados'!$B$4:$J$50,6,FALSE)))))))))),"")</f>
        <v/>
      </c>
      <c r="AR573" s="29" t="str">
        <f>IFERROR(AQ573*(IFERROR(VLOOKUP($AR$555,'Banco de Dados'!$B$4:$J$50,4,FALSE),"ERRO")),"")</f>
        <v/>
      </c>
      <c r="AS573" s="29" t="str">
        <f t="shared" si="384"/>
        <v/>
      </c>
      <c r="AT573" s="103" t="str">
        <f>IFERROR(AS573*(C573*(PRINCIPAL!$G$160/100))*0.47*(44/12),"")</f>
        <v/>
      </c>
      <c r="AU573" s="111" t="str">
        <f t="shared" si="385"/>
        <v/>
      </c>
      <c r="AV573" s="30" t="str">
        <f>IFERROR(IF(AND(PRINCIPAL!$H$161&lt;&gt;"",OR(L573=PRINCIPAL!$I$161,L573=PRINCIPAL!$I$161+PRINCIPAL!$I$161,L573=PRINCIPAL!$I$161+PRINCIPAL!$I$161+PRINCIPAL!$I$161)),0,IF(AND(PRINCIPAL!$H$161&lt;&gt;"",L573=PRINCIPAL!$J$161),VLOOKUP($AW$555,'Banco de Dados'!$B$4:$J$50,8,FALSE)*PRINCIPAL!$H$161*(1-(PRINCIPAL!$K$161/100)),IF(AND(PRINCIPAL!$H$161&lt;&gt;"",L573=PRINCIPAL!$L$161),VLOOKUP($AW$555,'Banco de Dados'!$B$4:$J$50,8,FALSE)*PRINCIPAL!$H$161*(1-(PRINCIPAL!$M$161/100)),IF(AND(PRINCIPAL!$H$161&lt;&gt;"",L573=PRINCIPAL!$N$161),VLOOKUP($AW$555,'Banco de Dados'!$B$4:$J$50,8,FALSE)*PRINCIPAL!$H$161*(1-(PRINCIPAL!$O$161/100)),IF(PRINCIPAL!$H$161&lt;&gt;"",VLOOKUP($AW$555,'Banco de Dados'!$B$4:$J$50,8,FALSE)*PRINCIPAL!$H$161,IF(OR(L573=PRINCIPAL!$I$161,L573=PRINCIPAL!$I$161+PRINCIPAL!$I$161,L573=PRINCIPAL!$I$161+PRINCIPAL!$I$161+PRINCIPAL!$I$161),0,IF(L573=PRINCIPAL!$J$161,VLOOKUP($AW$555,'Banco de Dados'!$B$4:$J$50,6,FALSE)*(1-(PRINCIPAL!$K$161/100)),IF(L573=PRINCIPAL!$L$161,VLOOKUP($AW$555,'Banco de Dados'!$B$4:$J$50,6,FALSE)*(1-(PRINCIPAL!$M$161/100)),IF(L573=PRINCIPAL!$N$161,VLOOKUP($AW$555,'Banco de Dados'!$B$4:$J$50,6,FALSE)*(1-(PRINCIPAL!$O$161/100)),VLOOKUP($AW$555,'Banco de Dados'!$B$4:$J$50,6,FALSE)))))))))),"")</f>
        <v/>
      </c>
      <c r="AW573" s="29" t="str">
        <f>IFERROR(AV573*(IFERROR(VLOOKUP($AW$555,'Banco de Dados'!$B$4:$J$50,4,FALSE),"ERRO")),"")</f>
        <v/>
      </c>
      <c r="AX573" s="29" t="str">
        <f t="shared" si="386"/>
        <v/>
      </c>
      <c r="AY573" s="103" t="str">
        <f>IFERROR(AX573*(C573*(PRINCIPAL!$G$161/100))*0.47*(44/12),"")</f>
        <v/>
      </c>
      <c r="AZ573" s="111" t="str">
        <f t="shared" si="391"/>
        <v/>
      </c>
      <c r="BA573" s="30" t="str">
        <f>IFERROR(IF(AND(PRINCIPAL!$H$162&lt;&gt;"",OR(L573=PRINCIPAL!$I$162,L573=PRINCIPAL!$I$162+PRINCIPAL!$I$162,L573=PRINCIPAL!$I$162+PRINCIPAL!$I$162+PRINCIPAL!$I$162)),0,IF(AND(PRINCIPAL!$H$162&lt;&gt;"",L573=PRINCIPAL!$J$162),VLOOKUP($BB$555,'Banco de Dados'!$B$4:$J$50,8,FALSE)*PRINCIPAL!$H$162*(1-(PRINCIPAL!$K$162/100)),IF(AND(PRINCIPAL!$H$162&lt;&gt;"",L573=PRINCIPAL!$L$162),VLOOKUP($BB$555,'Banco de Dados'!$B$4:$J$50,8,FALSE)*PRINCIPAL!$H$162*(1-(PRINCIPAL!$M$162/100)),IF(AND(PRINCIPAL!$H$162&lt;&gt;"",L573=PRINCIPAL!$N$162),VLOOKUP($BB$555,'Banco de Dados'!$B$4:$J$50,8,FALSE)*PRINCIPAL!$H$162*(1-(PRINCIPAL!$O$162/100)),IF(PRINCIPAL!$H$162&lt;&gt;"",VLOOKUP($BB$555,'Banco de Dados'!$B$4:$J$50,8,FALSE)*PRINCIPAL!$H$162,IF(OR(L573=PRINCIPAL!$I$162,L573=PRINCIPAL!$I$162+PRINCIPAL!$I$162,L573=PRINCIPAL!$I$162+PRINCIPAL!$I$162+PRINCIPAL!$I$162),0,IF(L573=PRINCIPAL!$J$162,VLOOKUP($BB$555,'Banco de Dados'!$B$4:$J$50,6,FALSE)*(1-(PRINCIPAL!$K$162/100)),IF(L573=PRINCIPAL!$L$162,VLOOKUP($BB$555,'Banco de Dados'!$B$4:$J$50,6,FALSE)*(1-(PRINCIPAL!$M$162/100)),IF(L573=PRINCIPAL!$N$162,VLOOKUP($BB$555,'Banco de Dados'!$B$4:$J$50,6,FALSE)*(1-(PRINCIPAL!$O$162/100)),VLOOKUP($BB$555,'Banco de Dados'!$B$4:$J$50,6,FALSE)))))))))),"")</f>
        <v/>
      </c>
      <c r="BB573" s="29" t="str">
        <f>IFERROR(BA573*(IFERROR(VLOOKUP($BB$555,'Banco de Dados'!$B$4:$J$50,4,FALSE),"ERRO")),"")</f>
        <v/>
      </c>
      <c r="BC573" s="29" t="str">
        <f t="shared" si="392"/>
        <v/>
      </c>
      <c r="BD573" s="103" t="str">
        <f>IFERROR(BC573*(C573*(PRINCIPAL!$G$162/100))*0.47*(44/12),"")</f>
        <v/>
      </c>
      <c r="BE573" s="111" t="str">
        <f t="shared" si="371"/>
        <v/>
      </c>
      <c r="BF573" s="30" t="str">
        <f>IFERROR(IF(AND(PRINCIPAL!$H$163&lt;&gt;"",OR(L573=PRINCIPAL!$I$163,L573=PRINCIPAL!$I$163+PRINCIPAL!$I$163,L573=PRINCIPAL!$I$163+PRINCIPAL!$I$163+PRINCIPAL!$I$163)),0,IF(AND(PRINCIPAL!$H$163&lt;&gt;"",L573=PRINCIPAL!$J$163),VLOOKUP($BG$555,'Banco de Dados'!$B$4:$J$50,8,FALSE)*PRINCIPAL!$H$163*(1-(PRINCIPAL!$K$163/100)),IF(AND(PRINCIPAL!$H$163&lt;&gt;"",L573=PRINCIPAL!$L$163),VLOOKUP($BG$555,'Banco de Dados'!$B$4:$J$50,8,FALSE)*PRINCIPAL!$H$163*(1-(PRINCIPAL!$M$163/100)),IF(AND(PRINCIPAL!$H$163&lt;&gt;"",L573=PRINCIPAL!$N$163),VLOOKUP($BG$555,'Banco de Dados'!$B$4:$J$50,8,FALSE)*PRINCIPAL!$H$163*(1-(PRINCIPAL!$O$163/100)),IF(PRINCIPAL!$H$163&lt;&gt;"",VLOOKUP($BG$555,'Banco de Dados'!$B$4:$J$50,8,FALSE)*PRINCIPAL!$H$163,IF(OR(L573=PRINCIPAL!$I$163,L573=PRINCIPAL!$I$163+PRINCIPAL!$I$163,L573=PRINCIPAL!$I$163+PRINCIPAL!$I$163+PRINCIPAL!$I$163),0,IF(L573=PRINCIPAL!$J$163,VLOOKUP($BG$555,'Banco de Dados'!$B$4:$J$50,6,FALSE)*(1-(PRINCIPAL!$K$163/100)),IF(L573=PRINCIPAL!$L$163,VLOOKUP($BG$555,'Banco de Dados'!$B$4:$J$50,6,FALSE)*(1-(PRINCIPAL!$M$163/100)),IF(L573=PRINCIPAL!$N$163,VLOOKUP($BG$555,'Banco de Dados'!$B$4:$J$50,6,FALSE)*(1-(PRINCIPAL!$O$163/100)),VLOOKUP($BG$555,'Banco de Dados'!$B$4:$J$50,6,FALSE)))))))))),"")</f>
        <v/>
      </c>
      <c r="BG573" s="29" t="str">
        <f>IFERROR(BF573*(IFERROR(VLOOKUP($BG$555,'Banco de Dados'!$B$4:$J$50,4,FALSE),"ERRO")),"")</f>
        <v/>
      </c>
      <c r="BH573" s="29" t="str">
        <f t="shared" si="387"/>
        <v/>
      </c>
      <c r="BI573" s="103" t="str">
        <f>IFERROR(BH573*(C573*(PRINCIPAL!$G$163/100))*0.47*(44/12),"")</f>
        <v/>
      </c>
      <c r="BJ573" s="102" t="str">
        <f t="shared" si="372"/>
        <v/>
      </c>
    </row>
    <row r="574" spans="2:62" ht="12.75" customHeight="1" x14ac:dyDescent="0.3">
      <c r="B574" s="326">
        <f t="shared" si="373"/>
        <v>2037</v>
      </c>
      <c r="C574" s="340"/>
      <c r="D574" s="1"/>
      <c r="E574" s="116">
        <v>17</v>
      </c>
      <c r="F574" s="24" t="str">
        <f>IFERROR(VLOOKUP($G$555,'Banco de Dados'!$B$4:$J$50,6,FALSE),"")</f>
        <v/>
      </c>
      <c r="G574" s="25" t="str">
        <f>IFERROR(F574*(IFERROR(VLOOKUP($G$555,'Banco de Dados'!$B$4:$J$50,4,FALSE),"ERRO")),"")</f>
        <v/>
      </c>
      <c r="H574" s="25" t="str">
        <f t="shared" si="374"/>
        <v/>
      </c>
      <c r="I574" s="103" t="str">
        <f t="shared" si="375"/>
        <v/>
      </c>
      <c r="J574" s="117" t="str">
        <f t="shared" si="376"/>
        <v/>
      </c>
      <c r="K574" s="1"/>
      <c r="L574" s="91">
        <v>17</v>
      </c>
      <c r="M574" s="24" t="str">
        <f>IFERROR(IF(AND(PRINCIPAL!$H$154&lt;&gt;"",OR(L574=PRINCIPAL!$I$154,L574=PRINCIPAL!$I$154+PRINCIPAL!$I$154,L574=PRINCIPAL!$I$154+PRINCIPAL!$I$154+PRINCIPAL!$I$154)),0,IF(AND(PRINCIPAL!$H$154&lt;&gt;"",L574=PRINCIPAL!$J$154),VLOOKUP($N$555,'Banco de Dados'!$B$4:$J$50,8,FALSE)*PRINCIPAL!$H$154*(1-(PRINCIPAL!$K$154/100)),IF(AND(PRINCIPAL!$H$154&lt;&gt;"",L574=PRINCIPAL!$L$154),VLOOKUP($N$555,'Banco de Dados'!$B$4:$J$50,8,FALSE)*PRINCIPAL!$H$154*(1-(PRINCIPAL!$M$154/100)),IF(AND(PRINCIPAL!$H$154&lt;&gt;"",L574=PRINCIPAL!$N$154),VLOOKUP($N$555,'Banco de Dados'!$B$4:$J$50,8,FALSE)*PRINCIPAL!$H$154*(1-(PRINCIPAL!$O$154/100)),IF(PRINCIPAL!$H$154&lt;&gt;"",VLOOKUP($N$555,'Banco de Dados'!$B$4:$J$50,8,FALSE)*PRINCIPAL!$H$154,IF(OR(L574=PRINCIPAL!$I$154,L574=PRINCIPAL!$I$154+PRINCIPAL!$I$154,L574=PRINCIPAL!$I$154+PRINCIPAL!$I$154+PRINCIPAL!$I$154),0,IF(L574=PRINCIPAL!$J$154,VLOOKUP($N$555,'Banco de Dados'!$B$4:$J$50,6,FALSE)*(1-(PRINCIPAL!$K$154/100)),IF(L574=PRINCIPAL!$L$154,VLOOKUP($N$555,'Banco de Dados'!$B$4:$J$50,6,FALSE)*(1-(PRINCIPAL!$M$154/100)),IF(L574=PRINCIPAL!$N$154,VLOOKUP($N$555,'Banco de Dados'!$B$4:$J$50,6,FALSE)*(1-(PRINCIPAL!$O$154/100)),VLOOKUP($N$555,'Banco de Dados'!$B$4:$J$50,6,FALSE)))))))))),"")</f>
        <v/>
      </c>
      <c r="N574" s="25" t="str">
        <f>IFERROR(M574*(IFERROR(VLOOKUP($N$555,'Banco de Dados'!$B$4:$J$50,4,FALSE),"ERRO")),"")</f>
        <v/>
      </c>
      <c r="O574" s="25" t="str">
        <f t="shared" si="377"/>
        <v/>
      </c>
      <c r="P574" s="103" t="str">
        <f>IFERROR(O574*(C574*(PRINCIPAL!$G$154/100))*0.47*(44/12),"")</f>
        <v/>
      </c>
      <c r="Q574" s="107" t="str">
        <f>IFERROR(Q573+P574,"")</f>
        <v/>
      </c>
      <c r="R574" s="29" t="str">
        <f>IFERROR(IF(AND(PRINCIPAL!$H$155&lt;&gt;"",OR(L574=PRINCIPAL!$I$155,L574=PRINCIPAL!$I$155+PRINCIPAL!$I$155,L574=PRINCIPAL!$I$155+PRINCIPAL!$I$155+PRINCIPAL!$I$155)),0,IF(AND(PRINCIPAL!$H$155&lt;&gt;"",L574=PRINCIPAL!$J$155),VLOOKUP($S$555,'Banco de Dados'!$B$4:$J$50,8,FALSE)*PRINCIPAL!$H$155*(1-(PRINCIPAL!$K$155/100)),IF(AND(PRINCIPAL!$H$155&lt;&gt;"",L574=PRINCIPAL!$L$155),VLOOKUP($S$555,'Banco de Dados'!$B$4:$J$50,8,FALSE)*PRINCIPAL!$H$155*(1-(PRINCIPAL!$M$155/100)),IF(AND(PRINCIPAL!$H$155&lt;&gt;"",L574=PRINCIPAL!$N$155),VLOOKUP($S$555,'Banco de Dados'!$B$4:$J$50,8,FALSE)*PRINCIPAL!$H$155*(1-(PRINCIPAL!$O$155/100)),IF(PRINCIPAL!$H$155&lt;&gt;"",VLOOKUP($S$555,'Banco de Dados'!$B$4:$J$50,8,FALSE)*PRINCIPAL!$H$155,IF(OR(L574=PRINCIPAL!$I$155,L574=PRINCIPAL!$I$155+PRINCIPAL!$I$155,L574=PRINCIPAL!$I$155+PRINCIPAL!$I$155+PRINCIPAL!$I$155),0,IF(L574=PRINCIPAL!$J$155,VLOOKUP($S$555,'Banco de Dados'!$B$4:$J$50,6,FALSE)*(1-(PRINCIPAL!$K$155/100)),IF(L574=PRINCIPAL!$L$155,VLOOKUP($S$555,'Banco de Dados'!$B$4:$J$50,6,FALSE)*(1-(PRINCIPAL!$M$155/100)),IF(L574=PRINCIPAL!$N$155,VLOOKUP($S$555,'Banco de Dados'!$B$4:$J$50,6,FALSE)*(1-(PRINCIPAL!$O$155/100)),VLOOKUP($S$555,'Banco de Dados'!$B$4:$J$50,6,FALSE)))))))))),"")</f>
        <v/>
      </c>
      <c r="S574" s="29" t="str">
        <f>IFERROR(R574*(IFERROR(VLOOKUP($S$555,'Banco de Dados'!$B$4:$J$50,4,FALSE),"ERRO")),"")</f>
        <v/>
      </c>
      <c r="T574" s="29" t="str">
        <f t="shared" si="394"/>
        <v/>
      </c>
      <c r="U574" s="103" t="str">
        <f>IFERROR(T574*(C574*(PRINCIPAL!$G$155/100))*0.47*(44/12),"")</f>
        <v/>
      </c>
      <c r="V574" s="103" t="str">
        <f t="shared" si="370"/>
        <v/>
      </c>
      <c r="W574" s="30" t="str">
        <f>IFERROR(IF(AND(PRINCIPAL!$H$156&lt;&gt;"",OR(L574=PRINCIPAL!$I$156,L574=PRINCIPAL!$I$156+PRINCIPAL!$I$156,L574=PRINCIPAL!$I$156+PRINCIPAL!$I$156+PRINCIPAL!$I$156)),0,IF(AND(PRINCIPAL!$H$156&lt;&gt;"",L574=PRINCIPAL!$J$156),VLOOKUP($X$555,'Banco de Dados'!$B$4:$J$50,8,FALSE)*PRINCIPAL!$H$156*(1-(PRINCIPAL!$K$156/100)),IF(AND(PRINCIPAL!$H$156&lt;&gt;"",L574=PRINCIPAL!$L$156),VLOOKUP($X$555,'Banco de Dados'!$B$4:$J$50,8,FALSE)*PRINCIPAL!$H$156*(1-(PRINCIPAL!$M$156/100)),IF(AND(PRINCIPAL!$H$156&lt;&gt;"",L574=PRINCIPAL!$N$156),VLOOKUP($X$555,'Banco de Dados'!$B$4:$J$50,8,FALSE)*PRINCIPAL!$H$156*(1-(PRINCIPAL!$O$156/100)),IF(PRINCIPAL!$H$156&lt;&gt;"",VLOOKUP($X$555,'Banco de Dados'!$B$4:$J$50,8,FALSE)*PRINCIPAL!$H$156,IF(OR(L574=PRINCIPAL!$I$156,L574=PRINCIPAL!$I$156+PRINCIPAL!$I$156,L574=PRINCIPAL!$I$156+PRINCIPAL!$I$156+PRINCIPAL!$I$156),0,IF(L574=PRINCIPAL!$J$156,VLOOKUP($X$555,'Banco de Dados'!$B$4:$J$50,6,FALSE)*(1-(PRINCIPAL!$K$156/100)),IF(L574=PRINCIPAL!$L$156,VLOOKUP($X$555,'Banco de Dados'!$B$4:$J$50,6,FALSE)*(1-(PRINCIPAL!$M$156/100)),IF(L574=PRINCIPAL!$N$156,VLOOKUP($X$555,'Banco de Dados'!$B$4:$J$50,6,FALSE)*(1-(PRINCIPAL!$O$156/100)),VLOOKUP($X$555,'Banco de Dados'!$B$4:$J$50,6,FALSE)))))))))),"")</f>
        <v/>
      </c>
      <c r="X574" s="29" t="str">
        <f>IFERROR(W574*(IFERROR(VLOOKUP($X$555,'Banco de Dados'!$B$4:$J$50,4,FALSE),"ERRO")),"")</f>
        <v/>
      </c>
      <c r="Y574" s="29" t="str">
        <f t="shared" si="388"/>
        <v/>
      </c>
      <c r="Z574" s="103" t="str">
        <f>IFERROR(Y574*(C574*(PRINCIPAL!$G$156/100))*0.47*(44/12),"")</f>
        <v/>
      </c>
      <c r="AA574" s="111" t="str">
        <f t="shared" si="389"/>
        <v/>
      </c>
      <c r="AB574" s="30" t="str">
        <f>IFERROR(IF(AND(PRINCIPAL!$H$157&lt;&gt;"",OR(L574=PRINCIPAL!$I$157,L574=PRINCIPAL!$I$157+PRINCIPAL!$I$157,L574=PRINCIPAL!$I$157+PRINCIPAL!$I$157+PRINCIPAL!$I$157)),0,IF(AND(PRINCIPAL!$H$157&lt;&gt;"",L574=PRINCIPAL!$J$157),VLOOKUP($AC$555,'Banco de Dados'!$B$4:$J$50,8,FALSE)*PRINCIPAL!$H$157*(1-(PRINCIPAL!$K$157/100)),IF(AND(PRINCIPAL!$H$157&lt;&gt;"",L574=PRINCIPAL!$L$157),VLOOKUP($AC$555,'Banco de Dados'!$B$4:$J$50,8,FALSE)*PRINCIPAL!$H$157*(1-(PRINCIPAL!$M$157/100)),IF(AND(PRINCIPAL!$H$157&lt;&gt;"",L574=PRINCIPAL!$N$157),VLOOKUP($AC$555,'Banco de Dados'!$B$4:$J$50,8,FALSE)*PRINCIPAL!$H$157*(1-(PRINCIPAL!$O$157/100)),IF(PRINCIPAL!$H$157&lt;&gt;"",VLOOKUP($AC$555,'Banco de Dados'!$B$4:$J$50,8,FALSE)*PRINCIPAL!$H$157,IF(OR(L574=PRINCIPAL!$I$157,L574=PRINCIPAL!$I$157+PRINCIPAL!$I$157,L574=PRINCIPAL!$I$157+PRINCIPAL!$I$157+PRINCIPAL!$I$157),0,IF(L574=PRINCIPAL!$J$157,VLOOKUP($AC$555,'Banco de Dados'!$B$4:$J$50,6,FALSE)*(1-(PRINCIPAL!$K$157/100)),IF(L574=PRINCIPAL!$L$157,VLOOKUP($AC$555,'Banco de Dados'!$B$4:$J$50,6,FALSE)*(1-(PRINCIPAL!$M$157/100)),IF(L574=PRINCIPAL!$N$157,VLOOKUP($AC$555,'Banco de Dados'!$B$4:$J$50,6,FALSE)*(1-(PRINCIPAL!$O$157/100)),VLOOKUP($AC$555,'Banco de Dados'!$B$4:$J$50,6,FALSE)))))))))),"")</f>
        <v/>
      </c>
      <c r="AC574" s="29" t="str">
        <f>IFERROR(AB574*(IFERROR(VLOOKUP($AC$555,'Banco de Dados'!$B$4:$J$50,4,FALSE),"ERRO")),"")</f>
        <v/>
      </c>
      <c r="AD574" s="29" t="str">
        <f t="shared" si="379"/>
        <v/>
      </c>
      <c r="AE574" s="103" t="str">
        <f>IFERROR(AD574*(C574*(PRINCIPAL!$G$157/100))*0.47*(44/12),"")</f>
        <v/>
      </c>
      <c r="AF574" s="111" t="str">
        <f t="shared" si="380"/>
        <v/>
      </c>
      <c r="AG574" s="30" t="str">
        <f>IFERROR(IF(AND(PRINCIPAL!$H$158&lt;&gt;"",OR(L574=PRINCIPAL!$I$158,L574=PRINCIPAL!$I$158+PRINCIPAL!$I$158,L574=PRINCIPAL!$I$158+PRINCIPAL!$I$158+PRINCIPAL!$I$158)),0,IF(AND(PRINCIPAL!$H$158&lt;&gt;"",L574=PRINCIPAL!$J$158),VLOOKUP($AH$555,'Banco de Dados'!$B$4:$J$50,8,FALSE)*PRINCIPAL!$H$158*(1-(PRINCIPAL!$K$158/100)),IF(AND(PRINCIPAL!$H$158&lt;&gt;"",L574=PRINCIPAL!$L$158),VLOOKUP($AH$555,'Banco de Dados'!$B$4:$J$50,8,FALSE)*PRINCIPAL!$H$158*(1-(PRINCIPAL!$M$158/100)),IF(AND(PRINCIPAL!$H$158&lt;&gt;"",L574=PRINCIPAL!$N$158),VLOOKUP($AH$555,'Banco de Dados'!$B$4:$J$50,8,FALSE)*PRINCIPAL!$H$158*(1-(PRINCIPAL!$O$158/100)),IF(PRINCIPAL!$H$158&lt;&gt;"",VLOOKUP($AH$555,'Banco de Dados'!$B$4:$J$50,8,FALSE)*PRINCIPAL!$H$158,IF(OR(L574=PRINCIPAL!$I$158,L574=PRINCIPAL!$I$158+PRINCIPAL!$I$158,L574=PRINCIPAL!$I$158+PRINCIPAL!$I$158+PRINCIPAL!$I$158),0,IF(L574=PRINCIPAL!$J$158,VLOOKUP($AH$555,'Banco de Dados'!$B$4:$J$50,6,FALSE)*(1-(PRINCIPAL!$K$158/100)),IF(L574=PRINCIPAL!$L$158,VLOOKUP($AH$555,'Banco de Dados'!$B$4:$J$50,6,FALSE)*(1-(PRINCIPAL!$M$158/100)),IF(L574=PRINCIPAL!$N$158,VLOOKUP($AH$555,'Banco de Dados'!$B$4:$J$50,6,FALSE)*(1-(PRINCIPAL!$O$158/100)),VLOOKUP($AH$555,'Banco de Dados'!$B$4:$J$50,6,FALSE)))))))))),"")</f>
        <v/>
      </c>
      <c r="AH574" s="29" t="str">
        <f>IFERROR(AG574*(IFERROR(VLOOKUP($AH$555,'Banco de Dados'!$B$4:$J$50,4,FALSE),"ERRO")),"")</f>
        <v/>
      </c>
      <c r="AI574" s="29" t="str">
        <f t="shared" si="381"/>
        <v/>
      </c>
      <c r="AJ574" s="103" t="str">
        <f>IFERROR(AI574*(C574*(PRINCIPAL!$G$158/100))*0.47*(44/12),"")</f>
        <v/>
      </c>
      <c r="AK574" s="111" t="str">
        <f t="shared" si="390"/>
        <v/>
      </c>
      <c r="AL574" s="30" t="str">
        <f>IFERROR(IF(AND(PRINCIPAL!$H$159&lt;&gt;"",OR(L574=PRINCIPAL!$I$159,L574=PRINCIPAL!$I$159+PRINCIPAL!$I$159,L574=PRINCIPAL!$I$159+PRINCIPAL!$I$159+PRINCIPAL!$I$159)),0,IF(AND(PRINCIPAL!$H$159&lt;&gt;"",L574=PRINCIPAL!$J$159),VLOOKUP($AM$555,'Banco de Dados'!$B$4:$J$50,8,FALSE)*PRINCIPAL!$H$159*(1-(PRINCIPAL!$K$159/100)),IF(AND(PRINCIPAL!$H$159&lt;&gt;"",L574=PRINCIPAL!$L$159),VLOOKUP($AM$555,'Banco de Dados'!$B$4:$J$50,8,FALSE)*PRINCIPAL!$H$159*(1-(PRINCIPAL!$M$159/100)),IF(AND(PRINCIPAL!$H$159&lt;&gt;"",L574=PRINCIPAL!$N$159),VLOOKUP($AM$555,'Banco de Dados'!$B$4:$J$50,8,FALSE)*PRINCIPAL!$H$159*(1-(PRINCIPAL!$O$159/100)),IF(PRINCIPAL!$H$159&lt;&gt;"",VLOOKUP($AM$555,'Banco de Dados'!$B$4:$J$50,8,FALSE)*PRINCIPAL!$H$159,IF(OR(L574=PRINCIPAL!$I$159,L574=PRINCIPAL!$I$159+PRINCIPAL!$I$159,L574=PRINCIPAL!$I$159+PRINCIPAL!$I$159+PRINCIPAL!$I$159),0,IF(L574=PRINCIPAL!$J$159,VLOOKUP($AM$555,'Banco de Dados'!$B$4:$J$50,6,FALSE)*(1-(PRINCIPAL!$K$159/100)),IF(L574=PRINCIPAL!$L$159,VLOOKUP($AM$555,'Banco de Dados'!$B$4:$J$50,6,FALSE)*(1-(PRINCIPAL!$M$159/100)),IF(L574=PRINCIPAL!$N$159,VLOOKUP($AM$555,'Banco de Dados'!$B$4:$J$50,6,FALSE)*(1-(PRINCIPAL!$O$159/100)),VLOOKUP($AM$555,'Banco de Dados'!$B$4:$J$50,6,FALSE)))))))))),"")</f>
        <v/>
      </c>
      <c r="AM574" s="29" t="str">
        <f>IFERROR(AL574*(IFERROR(VLOOKUP($AM$555,'Banco de Dados'!$B$4:$J$50,4,FALSE),"ERRO")),"")</f>
        <v/>
      </c>
      <c r="AN574" s="29" t="str">
        <f t="shared" si="382"/>
        <v/>
      </c>
      <c r="AO574" s="103" t="str">
        <f>IFERROR(AN574*(C574*(PRINCIPAL!$G$159/100))*0.47*(44/12),"")</f>
        <v/>
      </c>
      <c r="AP574" s="111" t="str">
        <f t="shared" si="383"/>
        <v/>
      </c>
      <c r="AQ574" s="30" t="str">
        <f>IFERROR(IF(AND(PRINCIPAL!$H$160&lt;&gt;"",OR(L574=PRINCIPAL!$I$160,L574=PRINCIPAL!$I$160+PRINCIPAL!$I$160,L574=PRINCIPAL!$I$160+PRINCIPAL!$I$160+PRINCIPAL!$I$160)),0,IF(AND(PRINCIPAL!$H$160&lt;&gt;"",L574=PRINCIPAL!$J$160),VLOOKUP($AR$555,'Banco de Dados'!$B$4:$J$50,8,FALSE)*PRINCIPAL!$H$160*(1-(PRINCIPAL!$K$160/100)),IF(AND(PRINCIPAL!$H$160&lt;&gt;"",L574=PRINCIPAL!$L$160),VLOOKUP($AR$555,'Banco de Dados'!$B$4:$J$50,8,FALSE)*PRINCIPAL!$H$160*(1-(PRINCIPAL!$M$160/100)),IF(AND(PRINCIPAL!$H$160&lt;&gt;"",L574=PRINCIPAL!$N$160),VLOOKUP($AR$555,'Banco de Dados'!$B$4:$J$50,8,FALSE)*PRINCIPAL!$H$160*(1-(PRINCIPAL!$O$160/100)),IF(PRINCIPAL!$H$160&lt;&gt;"",VLOOKUP($AR$555,'Banco de Dados'!$B$4:$J$50,8,FALSE)*PRINCIPAL!$H$160,IF(OR(L574=PRINCIPAL!$I$160,L574=PRINCIPAL!$I$160+PRINCIPAL!$I$160,L574=PRINCIPAL!$I$160+PRINCIPAL!$I$160+PRINCIPAL!$I$160),0,IF(L574=PRINCIPAL!$J$160,VLOOKUP($AR$555,'Banco de Dados'!$B$4:$J$50,6,FALSE)*(1-(PRINCIPAL!$K$160/100)),IF(L574=PRINCIPAL!$L$160,VLOOKUP($AR$555,'Banco de Dados'!$B$4:$J$50,6,FALSE)*(1-(PRINCIPAL!$M$160/100)),IF(L574=PRINCIPAL!$N$160,VLOOKUP($AR$555,'Banco de Dados'!$B$4:$J$50,6,FALSE)*(1-(PRINCIPAL!$O$160/100)),VLOOKUP($AR$555,'Banco de Dados'!$B$4:$J$50,6,FALSE)))))))))),"")</f>
        <v/>
      </c>
      <c r="AR574" s="29" t="str">
        <f>IFERROR(AQ574*(IFERROR(VLOOKUP($AR$555,'Banco de Dados'!$B$4:$J$50,4,FALSE),"ERRO")),"")</f>
        <v/>
      </c>
      <c r="AS574" s="29" t="str">
        <f t="shared" si="384"/>
        <v/>
      </c>
      <c r="AT574" s="103" t="str">
        <f>IFERROR(AS574*(C574*(PRINCIPAL!$G$160/100))*0.47*(44/12),"")</f>
        <v/>
      </c>
      <c r="AU574" s="111" t="str">
        <f t="shared" si="385"/>
        <v/>
      </c>
      <c r="AV574" s="30" t="str">
        <f>IFERROR(IF(AND(PRINCIPAL!$H$161&lt;&gt;"",OR(L574=PRINCIPAL!$I$161,L574=PRINCIPAL!$I$161+PRINCIPAL!$I$161,L574=PRINCIPAL!$I$161+PRINCIPAL!$I$161+PRINCIPAL!$I$161)),0,IF(AND(PRINCIPAL!$H$161&lt;&gt;"",L574=PRINCIPAL!$J$161),VLOOKUP($AW$555,'Banco de Dados'!$B$4:$J$50,8,FALSE)*PRINCIPAL!$H$161*(1-(PRINCIPAL!$K$161/100)),IF(AND(PRINCIPAL!$H$161&lt;&gt;"",L574=PRINCIPAL!$L$161),VLOOKUP($AW$555,'Banco de Dados'!$B$4:$J$50,8,FALSE)*PRINCIPAL!$H$161*(1-(PRINCIPAL!$M$161/100)),IF(AND(PRINCIPAL!$H$161&lt;&gt;"",L574=PRINCIPAL!$N$161),VLOOKUP($AW$555,'Banco de Dados'!$B$4:$J$50,8,FALSE)*PRINCIPAL!$H$161*(1-(PRINCIPAL!$O$161/100)),IF(PRINCIPAL!$H$161&lt;&gt;"",VLOOKUP($AW$555,'Banco de Dados'!$B$4:$J$50,8,FALSE)*PRINCIPAL!$H$161,IF(OR(L574=PRINCIPAL!$I$161,L574=PRINCIPAL!$I$161+PRINCIPAL!$I$161,L574=PRINCIPAL!$I$161+PRINCIPAL!$I$161+PRINCIPAL!$I$161),0,IF(L574=PRINCIPAL!$J$161,VLOOKUP($AW$555,'Banco de Dados'!$B$4:$J$50,6,FALSE)*(1-(PRINCIPAL!$K$161/100)),IF(L574=PRINCIPAL!$L$161,VLOOKUP($AW$555,'Banco de Dados'!$B$4:$J$50,6,FALSE)*(1-(PRINCIPAL!$M$161/100)),IF(L574=PRINCIPAL!$N$161,VLOOKUP($AW$555,'Banco de Dados'!$B$4:$J$50,6,FALSE)*(1-(PRINCIPAL!$O$161/100)),VLOOKUP($AW$555,'Banco de Dados'!$B$4:$J$50,6,FALSE)))))))))),"")</f>
        <v/>
      </c>
      <c r="AW574" s="29" t="str">
        <f>IFERROR(AV574*(IFERROR(VLOOKUP($AW$555,'Banco de Dados'!$B$4:$J$50,4,FALSE),"ERRO")),"")</f>
        <v/>
      </c>
      <c r="AX574" s="29" t="str">
        <f t="shared" si="386"/>
        <v/>
      </c>
      <c r="AY574" s="103" t="str">
        <f>IFERROR(AX574*(C574*(PRINCIPAL!$G$161/100))*0.47*(44/12),"")</f>
        <v/>
      </c>
      <c r="AZ574" s="111" t="str">
        <f t="shared" si="391"/>
        <v/>
      </c>
      <c r="BA574" s="30" t="str">
        <f>IFERROR(IF(AND(PRINCIPAL!$H$162&lt;&gt;"",OR(L574=PRINCIPAL!$I$162,L574=PRINCIPAL!$I$162+PRINCIPAL!$I$162,L574=PRINCIPAL!$I$162+PRINCIPAL!$I$162+PRINCIPAL!$I$162)),0,IF(AND(PRINCIPAL!$H$162&lt;&gt;"",L574=PRINCIPAL!$J$162),VLOOKUP($BB$555,'Banco de Dados'!$B$4:$J$50,8,FALSE)*PRINCIPAL!$H$162*(1-(PRINCIPAL!$K$162/100)),IF(AND(PRINCIPAL!$H$162&lt;&gt;"",L574=PRINCIPAL!$L$162),VLOOKUP($BB$555,'Banco de Dados'!$B$4:$J$50,8,FALSE)*PRINCIPAL!$H$162*(1-(PRINCIPAL!$M$162/100)),IF(AND(PRINCIPAL!$H$162&lt;&gt;"",L574=PRINCIPAL!$N$162),VLOOKUP($BB$555,'Banco de Dados'!$B$4:$J$50,8,FALSE)*PRINCIPAL!$H$162*(1-(PRINCIPAL!$O$162/100)),IF(PRINCIPAL!$H$162&lt;&gt;"",VLOOKUP($BB$555,'Banco de Dados'!$B$4:$J$50,8,FALSE)*PRINCIPAL!$H$162,IF(OR(L574=PRINCIPAL!$I$162,L574=PRINCIPAL!$I$162+PRINCIPAL!$I$162,L574=PRINCIPAL!$I$162+PRINCIPAL!$I$162+PRINCIPAL!$I$162),0,IF(L574=PRINCIPAL!$J$162,VLOOKUP($BB$555,'Banco de Dados'!$B$4:$J$50,6,FALSE)*(1-(PRINCIPAL!$K$162/100)),IF(L574=PRINCIPAL!$L$162,VLOOKUP($BB$555,'Banco de Dados'!$B$4:$J$50,6,FALSE)*(1-(PRINCIPAL!$M$162/100)),IF(L574=PRINCIPAL!$N$162,VLOOKUP($BB$555,'Banco de Dados'!$B$4:$J$50,6,FALSE)*(1-(PRINCIPAL!$O$162/100)),VLOOKUP($BB$555,'Banco de Dados'!$B$4:$J$50,6,FALSE)))))))))),"")</f>
        <v/>
      </c>
      <c r="BB574" s="29" t="str">
        <f>IFERROR(BA574*(IFERROR(VLOOKUP($BB$555,'Banco de Dados'!$B$4:$J$50,4,FALSE),"ERRO")),"")</f>
        <v/>
      </c>
      <c r="BC574" s="29" t="str">
        <f t="shared" si="392"/>
        <v/>
      </c>
      <c r="BD574" s="103" t="str">
        <f>IFERROR(BC574*(C574*(PRINCIPAL!$G$162/100))*0.47*(44/12),"")</f>
        <v/>
      </c>
      <c r="BE574" s="111" t="str">
        <f t="shared" si="371"/>
        <v/>
      </c>
      <c r="BF574" s="30" t="str">
        <f>IFERROR(IF(AND(PRINCIPAL!$H$163&lt;&gt;"",OR(L574=PRINCIPAL!$I$163,L574=PRINCIPAL!$I$163+PRINCIPAL!$I$163,L574=PRINCIPAL!$I$163+PRINCIPAL!$I$163+PRINCIPAL!$I$163)),0,IF(AND(PRINCIPAL!$H$163&lt;&gt;"",L574=PRINCIPAL!$J$163),VLOOKUP($BG$555,'Banco de Dados'!$B$4:$J$50,8,FALSE)*PRINCIPAL!$H$163*(1-(PRINCIPAL!$K$163/100)),IF(AND(PRINCIPAL!$H$163&lt;&gt;"",L574=PRINCIPAL!$L$163),VLOOKUP($BG$555,'Banco de Dados'!$B$4:$J$50,8,FALSE)*PRINCIPAL!$H$163*(1-(PRINCIPAL!$M$163/100)),IF(AND(PRINCIPAL!$H$163&lt;&gt;"",L574=PRINCIPAL!$N$163),VLOOKUP($BG$555,'Banco de Dados'!$B$4:$J$50,8,FALSE)*PRINCIPAL!$H$163*(1-(PRINCIPAL!$O$163/100)),IF(PRINCIPAL!$H$163&lt;&gt;"",VLOOKUP($BG$555,'Banco de Dados'!$B$4:$J$50,8,FALSE)*PRINCIPAL!$H$163,IF(OR(L574=PRINCIPAL!$I$163,L574=PRINCIPAL!$I$163+PRINCIPAL!$I$163,L574=PRINCIPAL!$I$163+PRINCIPAL!$I$163+PRINCIPAL!$I$163),0,IF(L574=PRINCIPAL!$J$163,VLOOKUP($BG$555,'Banco de Dados'!$B$4:$J$50,6,FALSE)*(1-(PRINCIPAL!$K$163/100)),IF(L574=PRINCIPAL!$L$163,VLOOKUP($BG$555,'Banco de Dados'!$B$4:$J$50,6,FALSE)*(1-(PRINCIPAL!$M$163/100)),IF(L574=PRINCIPAL!$N$163,VLOOKUP($BG$555,'Banco de Dados'!$B$4:$J$50,6,FALSE)*(1-(PRINCIPAL!$O$163/100)),VLOOKUP($BG$555,'Banco de Dados'!$B$4:$J$50,6,FALSE)))))))))),"")</f>
        <v/>
      </c>
      <c r="BG574" s="29" t="str">
        <f>IFERROR(BF574*(IFERROR(VLOOKUP($BG$555,'Banco de Dados'!$B$4:$J$50,4,FALSE),"ERRO")),"")</f>
        <v/>
      </c>
      <c r="BH574" s="29" t="str">
        <f t="shared" si="387"/>
        <v/>
      </c>
      <c r="BI574" s="103" t="str">
        <f>IFERROR(BH574*(C574*(PRINCIPAL!$G$163/100))*0.47*(44/12),"")</f>
        <v/>
      </c>
      <c r="BJ574" s="102" t="str">
        <f t="shared" si="372"/>
        <v/>
      </c>
    </row>
    <row r="575" spans="2:62" ht="12.75" customHeight="1" x14ac:dyDescent="0.3">
      <c r="B575" s="326">
        <f t="shared" si="373"/>
        <v>2038</v>
      </c>
      <c r="C575" s="340"/>
      <c r="D575" s="1"/>
      <c r="E575" s="116">
        <v>18</v>
      </c>
      <c r="F575" s="24" t="str">
        <f>IFERROR(VLOOKUP($G$555,'Banco de Dados'!$B$4:$J$50,6,FALSE),"")</f>
        <v/>
      </c>
      <c r="G575" s="25" t="str">
        <f>IFERROR(F575*(IFERROR(VLOOKUP($G$555,'Banco de Dados'!$B$4:$J$50,4,FALSE),"ERRO")),"")</f>
        <v/>
      </c>
      <c r="H575" s="25" t="str">
        <f t="shared" si="374"/>
        <v/>
      </c>
      <c r="I575" s="103" t="str">
        <f t="shared" si="375"/>
        <v/>
      </c>
      <c r="J575" s="117" t="str">
        <f t="shared" si="376"/>
        <v/>
      </c>
      <c r="K575" s="1"/>
      <c r="L575" s="91">
        <v>18</v>
      </c>
      <c r="M575" s="24" t="str">
        <f>IFERROR(IF(AND(PRINCIPAL!$H$154&lt;&gt;"",OR(L575=PRINCIPAL!$I$154,L575=PRINCIPAL!$I$154+PRINCIPAL!$I$154,L575=PRINCIPAL!$I$154+PRINCIPAL!$I$154+PRINCIPAL!$I$154)),0,IF(AND(PRINCIPAL!$H$154&lt;&gt;"",L575=PRINCIPAL!$J$154),VLOOKUP($N$555,'Banco de Dados'!$B$4:$J$50,8,FALSE)*PRINCIPAL!$H$154*(1-(PRINCIPAL!$K$154/100)),IF(AND(PRINCIPAL!$H$154&lt;&gt;"",L575=PRINCIPAL!$L$154),VLOOKUP($N$555,'Banco de Dados'!$B$4:$J$50,8,FALSE)*PRINCIPAL!$H$154*(1-(PRINCIPAL!$M$154/100)),IF(AND(PRINCIPAL!$H$154&lt;&gt;"",L575=PRINCIPAL!$N$154),VLOOKUP($N$555,'Banco de Dados'!$B$4:$J$50,8,FALSE)*PRINCIPAL!$H$154*(1-(PRINCIPAL!$O$154/100)),IF(PRINCIPAL!$H$154&lt;&gt;"",VLOOKUP($N$555,'Banco de Dados'!$B$4:$J$50,8,FALSE)*PRINCIPAL!$H$154,IF(OR(L575=PRINCIPAL!$I$154,L575=PRINCIPAL!$I$154+PRINCIPAL!$I$154,L575=PRINCIPAL!$I$154+PRINCIPAL!$I$154+PRINCIPAL!$I$154),0,IF(L575=PRINCIPAL!$J$154,VLOOKUP($N$555,'Banco de Dados'!$B$4:$J$50,6,FALSE)*(1-(PRINCIPAL!$K$154/100)),IF(L575=PRINCIPAL!$L$154,VLOOKUP($N$555,'Banco de Dados'!$B$4:$J$50,6,FALSE)*(1-(PRINCIPAL!$M$154/100)),IF(L575=PRINCIPAL!$N$154,VLOOKUP($N$555,'Banco de Dados'!$B$4:$J$50,6,FALSE)*(1-(PRINCIPAL!$O$154/100)),VLOOKUP($N$555,'Banco de Dados'!$B$4:$J$50,6,FALSE)))))))))),"")</f>
        <v/>
      </c>
      <c r="N575" s="25" t="str">
        <f>IFERROR(M575*(IFERROR(VLOOKUP($N$555,'Banco de Dados'!$B$4:$J$50,4,FALSE),"ERRO")),"")</f>
        <v/>
      </c>
      <c r="O575" s="25" t="str">
        <f t="shared" si="377"/>
        <v/>
      </c>
      <c r="P575" s="103" t="str">
        <f>IFERROR(O575*(C575*(PRINCIPAL!$G$154/100))*0.47*(44/12),"")</f>
        <v/>
      </c>
      <c r="Q575" s="107" t="str">
        <f>IFERROR(Q574+P575,"")</f>
        <v/>
      </c>
      <c r="R575" s="29" t="str">
        <f>IFERROR(IF(AND(PRINCIPAL!$H$155&lt;&gt;"",OR(L575=PRINCIPAL!$I$155,L575=PRINCIPAL!$I$155+PRINCIPAL!$I$155,L575=PRINCIPAL!$I$155+PRINCIPAL!$I$155+PRINCIPAL!$I$155)),0,IF(AND(PRINCIPAL!$H$155&lt;&gt;"",L575=PRINCIPAL!$J$155),VLOOKUP($S$555,'Banco de Dados'!$B$4:$J$50,8,FALSE)*PRINCIPAL!$H$155*(1-(PRINCIPAL!$K$155/100)),IF(AND(PRINCIPAL!$H$155&lt;&gt;"",L575=PRINCIPAL!$L$155),VLOOKUP($S$555,'Banco de Dados'!$B$4:$J$50,8,FALSE)*PRINCIPAL!$H$155*(1-(PRINCIPAL!$M$155/100)),IF(AND(PRINCIPAL!$H$155&lt;&gt;"",L575=PRINCIPAL!$N$155),VLOOKUP($S$555,'Banco de Dados'!$B$4:$J$50,8,FALSE)*PRINCIPAL!$H$155*(1-(PRINCIPAL!$O$155/100)),IF(PRINCIPAL!$H$155&lt;&gt;"",VLOOKUP($S$555,'Banco de Dados'!$B$4:$J$50,8,FALSE)*PRINCIPAL!$H$155,IF(OR(L575=PRINCIPAL!$I$155,L575=PRINCIPAL!$I$155+PRINCIPAL!$I$155,L575=PRINCIPAL!$I$155+PRINCIPAL!$I$155+PRINCIPAL!$I$155),0,IF(L575=PRINCIPAL!$J$155,VLOOKUP($S$555,'Banco de Dados'!$B$4:$J$50,6,FALSE)*(1-(PRINCIPAL!$K$155/100)),IF(L575=PRINCIPAL!$L$155,VLOOKUP($S$555,'Banco de Dados'!$B$4:$J$50,6,FALSE)*(1-(PRINCIPAL!$M$155/100)),IF(L575=PRINCIPAL!$N$155,VLOOKUP($S$555,'Banco de Dados'!$B$4:$J$50,6,FALSE)*(1-(PRINCIPAL!$O$155/100)),VLOOKUP($S$555,'Banco de Dados'!$B$4:$J$50,6,FALSE)))))))))),"")</f>
        <v/>
      </c>
      <c r="S575" s="29" t="str">
        <f>IFERROR(R575*(IFERROR(VLOOKUP($S$555,'Banco de Dados'!$B$4:$J$50,4,FALSE),"ERRO")),"")</f>
        <v/>
      </c>
      <c r="T575" s="29" t="str">
        <f t="shared" si="394"/>
        <v/>
      </c>
      <c r="U575" s="103" t="str">
        <f>IFERROR(T575*(C575*(PRINCIPAL!$G$155/100))*0.47*(44/12),"")</f>
        <v/>
      </c>
      <c r="V575" s="103" t="str">
        <f t="shared" si="370"/>
        <v/>
      </c>
      <c r="W575" s="30" t="str">
        <f>IFERROR(IF(AND(PRINCIPAL!$H$156&lt;&gt;"",OR(L575=PRINCIPAL!$I$156,L575=PRINCIPAL!$I$156+PRINCIPAL!$I$156,L575=PRINCIPAL!$I$156+PRINCIPAL!$I$156+PRINCIPAL!$I$156)),0,IF(AND(PRINCIPAL!$H$156&lt;&gt;"",L575=PRINCIPAL!$J$156),VLOOKUP($X$555,'Banco de Dados'!$B$4:$J$50,8,FALSE)*PRINCIPAL!$H$156*(1-(PRINCIPAL!$K$156/100)),IF(AND(PRINCIPAL!$H$156&lt;&gt;"",L575=PRINCIPAL!$L$156),VLOOKUP($X$555,'Banco de Dados'!$B$4:$J$50,8,FALSE)*PRINCIPAL!$H$156*(1-(PRINCIPAL!$M$156/100)),IF(AND(PRINCIPAL!$H$156&lt;&gt;"",L575=PRINCIPAL!$N$156),VLOOKUP($X$555,'Banco de Dados'!$B$4:$J$50,8,FALSE)*PRINCIPAL!$H$156*(1-(PRINCIPAL!$O$156/100)),IF(PRINCIPAL!$H$156&lt;&gt;"",VLOOKUP($X$555,'Banco de Dados'!$B$4:$J$50,8,FALSE)*PRINCIPAL!$H$156,IF(OR(L575=PRINCIPAL!$I$156,L575=PRINCIPAL!$I$156+PRINCIPAL!$I$156,L575=PRINCIPAL!$I$156+PRINCIPAL!$I$156+PRINCIPAL!$I$156),0,IF(L575=PRINCIPAL!$J$156,VLOOKUP($X$555,'Banco de Dados'!$B$4:$J$50,6,FALSE)*(1-(PRINCIPAL!$K$156/100)),IF(L575=PRINCIPAL!$L$156,VLOOKUP($X$555,'Banco de Dados'!$B$4:$J$50,6,FALSE)*(1-(PRINCIPAL!$M$156/100)),IF(L575=PRINCIPAL!$N$156,VLOOKUP($X$555,'Banco de Dados'!$B$4:$J$50,6,FALSE)*(1-(PRINCIPAL!$O$156/100)),VLOOKUP($X$555,'Banco de Dados'!$B$4:$J$50,6,FALSE)))))))))),"")</f>
        <v/>
      </c>
      <c r="X575" s="29" t="str">
        <f>IFERROR(W575*(IFERROR(VLOOKUP($X$555,'Banco de Dados'!$B$4:$J$50,4,FALSE),"ERRO")),"")</f>
        <v/>
      </c>
      <c r="Y575" s="29" t="str">
        <f t="shared" si="388"/>
        <v/>
      </c>
      <c r="Z575" s="103" t="str">
        <f>IFERROR(Y575*(C575*(PRINCIPAL!$G$156/100))*0.47*(44/12),"")</f>
        <v/>
      </c>
      <c r="AA575" s="111" t="str">
        <f t="shared" si="389"/>
        <v/>
      </c>
      <c r="AB575" s="30" t="str">
        <f>IFERROR(IF(AND(PRINCIPAL!$H$157&lt;&gt;"",OR(L575=PRINCIPAL!$I$157,L575=PRINCIPAL!$I$157+PRINCIPAL!$I$157,L575=PRINCIPAL!$I$157+PRINCIPAL!$I$157+PRINCIPAL!$I$157)),0,IF(AND(PRINCIPAL!$H$157&lt;&gt;"",L575=PRINCIPAL!$J$157),VLOOKUP($AC$555,'Banco de Dados'!$B$4:$J$50,8,FALSE)*PRINCIPAL!$H$157*(1-(PRINCIPAL!$K$157/100)),IF(AND(PRINCIPAL!$H$157&lt;&gt;"",L575=PRINCIPAL!$L$157),VLOOKUP($AC$555,'Banco de Dados'!$B$4:$J$50,8,FALSE)*PRINCIPAL!$H$157*(1-(PRINCIPAL!$M$157/100)),IF(AND(PRINCIPAL!$H$157&lt;&gt;"",L575=PRINCIPAL!$N$157),VLOOKUP($AC$555,'Banco de Dados'!$B$4:$J$50,8,FALSE)*PRINCIPAL!$H$157*(1-(PRINCIPAL!$O$157/100)),IF(PRINCIPAL!$H$157&lt;&gt;"",VLOOKUP($AC$555,'Banco de Dados'!$B$4:$J$50,8,FALSE)*PRINCIPAL!$H$157,IF(OR(L575=PRINCIPAL!$I$157,L575=PRINCIPAL!$I$157+PRINCIPAL!$I$157,L575=PRINCIPAL!$I$157+PRINCIPAL!$I$157+PRINCIPAL!$I$157),0,IF(L575=PRINCIPAL!$J$157,VLOOKUP($AC$555,'Banco de Dados'!$B$4:$J$50,6,FALSE)*(1-(PRINCIPAL!$K$157/100)),IF(L575=PRINCIPAL!$L$157,VLOOKUP($AC$555,'Banco de Dados'!$B$4:$J$50,6,FALSE)*(1-(PRINCIPAL!$M$157/100)),IF(L575=PRINCIPAL!$N$157,VLOOKUP($AC$555,'Banco de Dados'!$B$4:$J$50,6,FALSE)*(1-(PRINCIPAL!$O$157/100)),VLOOKUP($AC$555,'Banco de Dados'!$B$4:$J$50,6,FALSE)))))))))),"")</f>
        <v/>
      </c>
      <c r="AC575" s="29" t="str">
        <f>IFERROR(AB575*(IFERROR(VLOOKUP($AC$555,'Banco de Dados'!$B$4:$J$50,4,FALSE),"ERRO")),"")</f>
        <v/>
      </c>
      <c r="AD575" s="29" t="str">
        <f t="shared" si="379"/>
        <v/>
      </c>
      <c r="AE575" s="103" t="str">
        <f>IFERROR(AD575*(C575*(PRINCIPAL!$G$157/100))*0.47*(44/12),"")</f>
        <v/>
      </c>
      <c r="AF575" s="111" t="str">
        <f t="shared" si="380"/>
        <v/>
      </c>
      <c r="AG575" s="30" t="str">
        <f>IFERROR(IF(AND(PRINCIPAL!$H$158&lt;&gt;"",OR(L575=PRINCIPAL!$I$158,L575=PRINCIPAL!$I$158+PRINCIPAL!$I$158,L575=PRINCIPAL!$I$158+PRINCIPAL!$I$158+PRINCIPAL!$I$158)),0,IF(AND(PRINCIPAL!$H$158&lt;&gt;"",L575=PRINCIPAL!$J$158),VLOOKUP($AH$555,'Banco de Dados'!$B$4:$J$50,8,FALSE)*PRINCIPAL!$H$158*(1-(PRINCIPAL!$K$158/100)),IF(AND(PRINCIPAL!$H$158&lt;&gt;"",L575=PRINCIPAL!$L$158),VLOOKUP($AH$555,'Banco de Dados'!$B$4:$J$50,8,FALSE)*PRINCIPAL!$H$158*(1-(PRINCIPAL!$M$158/100)),IF(AND(PRINCIPAL!$H$158&lt;&gt;"",L575=PRINCIPAL!$N$158),VLOOKUP($AH$555,'Banco de Dados'!$B$4:$J$50,8,FALSE)*PRINCIPAL!$H$158*(1-(PRINCIPAL!$O$158/100)),IF(PRINCIPAL!$H$158&lt;&gt;"",VLOOKUP($AH$555,'Banco de Dados'!$B$4:$J$50,8,FALSE)*PRINCIPAL!$H$158,IF(OR(L575=PRINCIPAL!$I$158,L575=PRINCIPAL!$I$158+PRINCIPAL!$I$158,L575=PRINCIPAL!$I$158+PRINCIPAL!$I$158+PRINCIPAL!$I$158),0,IF(L575=PRINCIPAL!$J$158,VLOOKUP($AH$555,'Banco de Dados'!$B$4:$J$50,6,FALSE)*(1-(PRINCIPAL!$K$158/100)),IF(L575=PRINCIPAL!$L$158,VLOOKUP($AH$555,'Banco de Dados'!$B$4:$J$50,6,FALSE)*(1-(PRINCIPAL!$M$158/100)),IF(L575=PRINCIPAL!$N$158,VLOOKUP($AH$555,'Banco de Dados'!$B$4:$J$50,6,FALSE)*(1-(PRINCIPAL!$O$158/100)),VLOOKUP($AH$555,'Banco de Dados'!$B$4:$J$50,6,FALSE)))))))))),"")</f>
        <v/>
      </c>
      <c r="AH575" s="29" t="str">
        <f>IFERROR(AG575*(IFERROR(VLOOKUP($AH$555,'Banco de Dados'!$B$4:$J$50,4,FALSE),"ERRO")),"")</f>
        <v/>
      </c>
      <c r="AI575" s="29" t="str">
        <f t="shared" si="381"/>
        <v/>
      </c>
      <c r="AJ575" s="103" t="str">
        <f>IFERROR(AI575*(C575*(PRINCIPAL!$G$158/100))*0.47*(44/12),"")</f>
        <v/>
      </c>
      <c r="AK575" s="111" t="str">
        <f t="shared" si="390"/>
        <v/>
      </c>
      <c r="AL575" s="30" t="str">
        <f>IFERROR(IF(AND(PRINCIPAL!$H$159&lt;&gt;"",OR(L575=PRINCIPAL!$I$159,L575=PRINCIPAL!$I$159+PRINCIPAL!$I$159,L575=PRINCIPAL!$I$159+PRINCIPAL!$I$159+PRINCIPAL!$I$159)),0,IF(AND(PRINCIPAL!$H$159&lt;&gt;"",L575=PRINCIPAL!$J$159),VLOOKUP($AM$555,'Banco de Dados'!$B$4:$J$50,8,FALSE)*PRINCIPAL!$H$159*(1-(PRINCIPAL!$K$159/100)),IF(AND(PRINCIPAL!$H$159&lt;&gt;"",L575=PRINCIPAL!$L$159),VLOOKUP($AM$555,'Banco de Dados'!$B$4:$J$50,8,FALSE)*PRINCIPAL!$H$159*(1-(PRINCIPAL!$M$159/100)),IF(AND(PRINCIPAL!$H$159&lt;&gt;"",L575=PRINCIPAL!$N$159),VLOOKUP($AM$555,'Banco de Dados'!$B$4:$J$50,8,FALSE)*PRINCIPAL!$H$159*(1-(PRINCIPAL!$O$159/100)),IF(PRINCIPAL!$H$159&lt;&gt;"",VLOOKUP($AM$555,'Banco de Dados'!$B$4:$J$50,8,FALSE)*PRINCIPAL!$H$159,IF(OR(L575=PRINCIPAL!$I$159,L575=PRINCIPAL!$I$159+PRINCIPAL!$I$159,L575=PRINCIPAL!$I$159+PRINCIPAL!$I$159+PRINCIPAL!$I$159),0,IF(L575=PRINCIPAL!$J$159,VLOOKUP($AM$555,'Banco de Dados'!$B$4:$J$50,6,FALSE)*(1-(PRINCIPAL!$K$159/100)),IF(L575=PRINCIPAL!$L$159,VLOOKUP($AM$555,'Banco de Dados'!$B$4:$J$50,6,FALSE)*(1-(PRINCIPAL!$M$159/100)),IF(L575=PRINCIPAL!$N$159,VLOOKUP($AM$555,'Banco de Dados'!$B$4:$J$50,6,FALSE)*(1-(PRINCIPAL!$O$159/100)),VLOOKUP($AM$555,'Banco de Dados'!$B$4:$J$50,6,FALSE)))))))))),"")</f>
        <v/>
      </c>
      <c r="AM575" s="29" t="str">
        <f>IFERROR(AL575*(IFERROR(VLOOKUP($AM$555,'Banco de Dados'!$B$4:$J$50,4,FALSE),"ERRO")),"")</f>
        <v/>
      </c>
      <c r="AN575" s="29" t="str">
        <f t="shared" si="382"/>
        <v/>
      </c>
      <c r="AO575" s="103" t="str">
        <f>IFERROR(AN575*(C575*(PRINCIPAL!$G$159/100))*0.47*(44/12),"")</f>
        <v/>
      </c>
      <c r="AP575" s="111" t="str">
        <f t="shared" si="383"/>
        <v/>
      </c>
      <c r="AQ575" s="30" t="str">
        <f>IFERROR(IF(AND(PRINCIPAL!$H$160&lt;&gt;"",OR(L575=PRINCIPAL!$I$160,L575=PRINCIPAL!$I$160+PRINCIPAL!$I$160,L575=PRINCIPAL!$I$160+PRINCIPAL!$I$160+PRINCIPAL!$I$160)),0,IF(AND(PRINCIPAL!$H$160&lt;&gt;"",L575=PRINCIPAL!$J$160),VLOOKUP($AR$555,'Banco de Dados'!$B$4:$J$50,8,FALSE)*PRINCIPAL!$H$160*(1-(PRINCIPAL!$K$160/100)),IF(AND(PRINCIPAL!$H$160&lt;&gt;"",L575=PRINCIPAL!$L$160),VLOOKUP($AR$555,'Banco de Dados'!$B$4:$J$50,8,FALSE)*PRINCIPAL!$H$160*(1-(PRINCIPAL!$M$160/100)),IF(AND(PRINCIPAL!$H$160&lt;&gt;"",L575=PRINCIPAL!$N$160),VLOOKUP($AR$555,'Banco de Dados'!$B$4:$J$50,8,FALSE)*PRINCIPAL!$H$160*(1-(PRINCIPAL!$O$160/100)),IF(PRINCIPAL!$H$160&lt;&gt;"",VLOOKUP($AR$555,'Banco de Dados'!$B$4:$J$50,8,FALSE)*PRINCIPAL!$H$160,IF(OR(L575=PRINCIPAL!$I$160,L575=PRINCIPAL!$I$160+PRINCIPAL!$I$160,L575=PRINCIPAL!$I$160+PRINCIPAL!$I$160+PRINCIPAL!$I$160),0,IF(L575=PRINCIPAL!$J$160,VLOOKUP($AR$555,'Banco de Dados'!$B$4:$J$50,6,FALSE)*(1-(PRINCIPAL!$K$160/100)),IF(L575=PRINCIPAL!$L$160,VLOOKUP($AR$555,'Banco de Dados'!$B$4:$J$50,6,FALSE)*(1-(PRINCIPAL!$M$160/100)),IF(L575=PRINCIPAL!$N$160,VLOOKUP($AR$555,'Banco de Dados'!$B$4:$J$50,6,FALSE)*(1-(PRINCIPAL!$O$160/100)),VLOOKUP($AR$555,'Banco de Dados'!$B$4:$J$50,6,FALSE)))))))))),"")</f>
        <v/>
      </c>
      <c r="AR575" s="29" t="str">
        <f>IFERROR(AQ575*(IFERROR(VLOOKUP($AR$555,'Banco de Dados'!$B$4:$J$50,4,FALSE),"ERRO")),"")</f>
        <v/>
      </c>
      <c r="AS575" s="29" t="str">
        <f t="shared" si="384"/>
        <v/>
      </c>
      <c r="AT575" s="103" t="str">
        <f>IFERROR(AS575*(C575*(PRINCIPAL!$G$160/100))*0.47*(44/12),"")</f>
        <v/>
      </c>
      <c r="AU575" s="111" t="str">
        <f t="shared" si="385"/>
        <v/>
      </c>
      <c r="AV575" s="30" t="str">
        <f>IFERROR(IF(AND(PRINCIPAL!$H$161&lt;&gt;"",OR(L575=PRINCIPAL!$I$161,L575=PRINCIPAL!$I$161+PRINCIPAL!$I$161,L575=PRINCIPAL!$I$161+PRINCIPAL!$I$161+PRINCIPAL!$I$161)),0,IF(AND(PRINCIPAL!$H$161&lt;&gt;"",L575=PRINCIPAL!$J$161),VLOOKUP($AW$555,'Banco de Dados'!$B$4:$J$50,8,FALSE)*PRINCIPAL!$H$161*(1-(PRINCIPAL!$K$161/100)),IF(AND(PRINCIPAL!$H$161&lt;&gt;"",L575=PRINCIPAL!$L$161),VLOOKUP($AW$555,'Banco de Dados'!$B$4:$J$50,8,FALSE)*PRINCIPAL!$H$161*(1-(PRINCIPAL!$M$161/100)),IF(AND(PRINCIPAL!$H$161&lt;&gt;"",L575=PRINCIPAL!$N$161),VLOOKUP($AW$555,'Banco de Dados'!$B$4:$J$50,8,FALSE)*PRINCIPAL!$H$161*(1-(PRINCIPAL!$O$161/100)),IF(PRINCIPAL!$H$161&lt;&gt;"",VLOOKUP($AW$555,'Banco de Dados'!$B$4:$J$50,8,FALSE)*PRINCIPAL!$H$161,IF(OR(L575=PRINCIPAL!$I$161,L575=PRINCIPAL!$I$161+PRINCIPAL!$I$161,L575=PRINCIPAL!$I$161+PRINCIPAL!$I$161+PRINCIPAL!$I$161),0,IF(L575=PRINCIPAL!$J$161,VLOOKUP($AW$555,'Banco de Dados'!$B$4:$J$50,6,FALSE)*(1-(PRINCIPAL!$K$161/100)),IF(L575=PRINCIPAL!$L$161,VLOOKUP($AW$555,'Banco de Dados'!$B$4:$J$50,6,FALSE)*(1-(PRINCIPAL!$M$161/100)),IF(L575=PRINCIPAL!$N$161,VLOOKUP($AW$555,'Banco de Dados'!$B$4:$J$50,6,FALSE)*(1-(PRINCIPAL!$O$161/100)),VLOOKUP($AW$555,'Banco de Dados'!$B$4:$J$50,6,FALSE)))))))))),"")</f>
        <v/>
      </c>
      <c r="AW575" s="29" t="str">
        <f>IFERROR(AV575*(IFERROR(VLOOKUP($AW$555,'Banco de Dados'!$B$4:$J$50,4,FALSE),"ERRO")),"")</f>
        <v/>
      </c>
      <c r="AX575" s="29" t="str">
        <f t="shared" si="386"/>
        <v/>
      </c>
      <c r="AY575" s="103" t="str">
        <f>IFERROR(AX575*(C575*(PRINCIPAL!$G$161/100))*0.47*(44/12),"")</f>
        <v/>
      </c>
      <c r="AZ575" s="111" t="str">
        <f t="shared" si="391"/>
        <v/>
      </c>
      <c r="BA575" s="30" t="str">
        <f>IFERROR(IF(AND(PRINCIPAL!$H$162&lt;&gt;"",OR(L575=PRINCIPAL!$I$162,L575=PRINCIPAL!$I$162+PRINCIPAL!$I$162,L575=PRINCIPAL!$I$162+PRINCIPAL!$I$162+PRINCIPAL!$I$162)),0,IF(AND(PRINCIPAL!$H$162&lt;&gt;"",L575=PRINCIPAL!$J$162),VLOOKUP($BB$555,'Banco de Dados'!$B$4:$J$50,8,FALSE)*PRINCIPAL!$H$162*(1-(PRINCIPAL!$K$162/100)),IF(AND(PRINCIPAL!$H$162&lt;&gt;"",L575=PRINCIPAL!$L$162),VLOOKUP($BB$555,'Banco de Dados'!$B$4:$J$50,8,FALSE)*PRINCIPAL!$H$162*(1-(PRINCIPAL!$M$162/100)),IF(AND(PRINCIPAL!$H$162&lt;&gt;"",L575=PRINCIPAL!$N$162),VLOOKUP($BB$555,'Banco de Dados'!$B$4:$J$50,8,FALSE)*PRINCIPAL!$H$162*(1-(PRINCIPAL!$O$162/100)),IF(PRINCIPAL!$H$162&lt;&gt;"",VLOOKUP($BB$555,'Banco de Dados'!$B$4:$J$50,8,FALSE)*PRINCIPAL!$H$162,IF(OR(L575=PRINCIPAL!$I$162,L575=PRINCIPAL!$I$162+PRINCIPAL!$I$162,L575=PRINCIPAL!$I$162+PRINCIPAL!$I$162+PRINCIPAL!$I$162),0,IF(L575=PRINCIPAL!$J$162,VLOOKUP($BB$555,'Banco de Dados'!$B$4:$J$50,6,FALSE)*(1-(PRINCIPAL!$K$162/100)),IF(L575=PRINCIPAL!$L$162,VLOOKUP($BB$555,'Banco de Dados'!$B$4:$J$50,6,FALSE)*(1-(PRINCIPAL!$M$162/100)),IF(L575=PRINCIPAL!$N$162,VLOOKUP($BB$555,'Banco de Dados'!$B$4:$J$50,6,FALSE)*(1-(PRINCIPAL!$O$162/100)),VLOOKUP($BB$555,'Banco de Dados'!$B$4:$J$50,6,FALSE)))))))))),"")</f>
        <v/>
      </c>
      <c r="BB575" s="29" t="str">
        <f>IFERROR(BA575*(IFERROR(VLOOKUP($BB$555,'Banco de Dados'!$B$4:$J$50,4,FALSE),"ERRO")),"")</f>
        <v/>
      </c>
      <c r="BC575" s="29" t="str">
        <f t="shared" si="392"/>
        <v/>
      </c>
      <c r="BD575" s="103" t="str">
        <f>IFERROR(BC575*(C575*(PRINCIPAL!$G$162/100))*0.47*(44/12),"")</f>
        <v/>
      </c>
      <c r="BE575" s="111" t="str">
        <f t="shared" si="371"/>
        <v/>
      </c>
      <c r="BF575" s="30" t="str">
        <f>IFERROR(IF(AND(PRINCIPAL!$H$163&lt;&gt;"",OR(L575=PRINCIPAL!$I$163,L575=PRINCIPAL!$I$163+PRINCIPAL!$I$163,L575=PRINCIPAL!$I$163+PRINCIPAL!$I$163+PRINCIPAL!$I$163)),0,IF(AND(PRINCIPAL!$H$163&lt;&gt;"",L575=PRINCIPAL!$J$163),VLOOKUP($BG$555,'Banco de Dados'!$B$4:$J$50,8,FALSE)*PRINCIPAL!$H$163*(1-(PRINCIPAL!$K$163/100)),IF(AND(PRINCIPAL!$H$163&lt;&gt;"",L575=PRINCIPAL!$L$163),VLOOKUP($BG$555,'Banco de Dados'!$B$4:$J$50,8,FALSE)*PRINCIPAL!$H$163*(1-(PRINCIPAL!$M$163/100)),IF(AND(PRINCIPAL!$H$163&lt;&gt;"",L575=PRINCIPAL!$N$163),VLOOKUP($BG$555,'Banco de Dados'!$B$4:$J$50,8,FALSE)*PRINCIPAL!$H$163*(1-(PRINCIPAL!$O$163/100)),IF(PRINCIPAL!$H$163&lt;&gt;"",VLOOKUP($BG$555,'Banco de Dados'!$B$4:$J$50,8,FALSE)*PRINCIPAL!$H$163,IF(OR(L575=PRINCIPAL!$I$163,L575=PRINCIPAL!$I$163+PRINCIPAL!$I$163,L575=PRINCIPAL!$I$163+PRINCIPAL!$I$163+PRINCIPAL!$I$163),0,IF(L575=PRINCIPAL!$J$163,VLOOKUP($BG$555,'Banco de Dados'!$B$4:$J$50,6,FALSE)*(1-(PRINCIPAL!$K$163/100)),IF(L575=PRINCIPAL!$L$163,VLOOKUP($BG$555,'Banco de Dados'!$B$4:$J$50,6,FALSE)*(1-(PRINCIPAL!$M$163/100)),IF(L575=PRINCIPAL!$N$163,VLOOKUP($BG$555,'Banco de Dados'!$B$4:$J$50,6,FALSE)*(1-(PRINCIPAL!$O$163/100)),VLOOKUP($BG$555,'Banco de Dados'!$B$4:$J$50,6,FALSE)))))))))),"")</f>
        <v/>
      </c>
      <c r="BG575" s="29" t="str">
        <f>IFERROR(BF575*(IFERROR(VLOOKUP($BG$555,'Banco de Dados'!$B$4:$J$50,4,FALSE),"ERRO")),"")</f>
        <v/>
      </c>
      <c r="BH575" s="29" t="str">
        <f t="shared" si="387"/>
        <v/>
      </c>
      <c r="BI575" s="103" t="str">
        <f>IFERROR(BH575*(C575*(PRINCIPAL!$G$163/100))*0.47*(44/12),"")</f>
        <v/>
      </c>
      <c r="BJ575" s="102" t="str">
        <f t="shared" si="372"/>
        <v/>
      </c>
    </row>
    <row r="576" spans="2:62" ht="12.75" customHeight="1" x14ac:dyDescent="0.3">
      <c r="B576" s="326">
        <f t="shared" si="373"/>
        <v>2039</v>
      </c>
      <c r="C576" s="340"/>
      <c r="D576" s="1"/>
      <c r="E576" s="116">
        <v>19</v>
      </c>
      <c r="F576" s="24" t="str">
        <f>IFERROR(VLOOKUP($G$555,'Banco de Dados'!$B$4:$J$50,6,FALSE),"")</f>
        <v/>
      </c>
      <c r="G576" s="25" t="str">
        <f>IFERROR(F576*(IFERROR(VLOOKUP($G$555,'Banco de Dados'!$B$4:$J$50,4,FALSE),"ERRO")),"")</f>
        <v/>
      </c>
      <c r="H576" s="25" t="str">
        <f t="shared" si="374"/>
        <v/>
      </c>
      <c r="I576" s="103" t="str">
        <f t="shared" si="375"/>
        <v/>
      </c>
      <c r="J576" s="117" t="str">
        <f t="shared" si="376"/>
        <v/>
      </c>
      <c r="K576" s="1"/>
      <c r="L576" s="91">
        <v>19</v>
      </c>
      <c r="M576" s="24" t="str">
        <f>IFERROR(IF(AND(PRINCIPAL!$H$154&lt;&gt;"",OR(L576=PRINCIPAL!$I$154,L576=PRINCIPAL!$I$154+PRINCIPAL!$I$154,L576=PRINCIPAL!$I$154+PRINCIPAL!$I$154+PRINCIPAL!$I$154)),0,IF(AND(PRINCIPAL!$H$154&lt;&gt;"",L576=PRINCIPAL!$J$154),VLOOKUP($N$555,'Banco de Dados'!$B$4:$J$50,8,FALSE)*PRINCIPAL!$H$154*(1-(PRINCIPAL!$K$154/100)),IF(AND(PRINCIPAL!$H$154&lt;&gt;"",L576=PRINCIPAL!$L$154),VLOOKUP($N$555,'Banco de Dados'!$B$4:$J$50,8,FALSE)*PRINCIPAL!$H$154*(1-(PRINCIPAL!$M$154/100)),IF(AND(PRINCIPAL!$H$154&lt;&gt;"",L576=PRINCIPAL!$N$154),VLOOKUP($N$555,'Banco de Dados'!$B$4:$J$50,8,FALSE)*PRINCIPAL!$H$154*(1-(PRINCIPAL!$O$154/100)),IF(PRINCIPAL!$H$154&lt;&gt;"",VLOOKUP($N$555,'Banco de Dados'!$B$4:$J$50,8,FALSE)*PRINCIPAL!$H$154,IF(OR(L576=PRINCIPAL!$I$154,L576=PRINCIPAL!$I$154+PRINCIPAL!$I$154,L576=PRINCIPAL!$I$154+PRINCIPAL!$I$154+PRINCIPAL!$I$154),0,IF(L576=PRINCIPAL!$J$154,VLOOKUP($N$555,'Banco de Dados'!$B$4:$J$50,6,FALSE)*(1-(PRINCIPAL!$K$154/100)),IF(L576=PRINCIPAL!$L$154,VLOOKUP($N$555,'Banco de Dados'!$B$4:$J$50,6,FALSE)*(1-(PRINCIPAL!$M$154/100)),IF(L576=PRINCIPAL!$N$154,VLOOKUP($N$555,'Banco de Dados'!$B$4:$J$50,6,FALSE)*(1-(PRINCIPAL!$O$154/100)),VLOOKUP($N$555,'Banco de Dados'!$B$4:$J$50,6,FALSE)))))))))),"")</f>
        <v/>
      </c>
      <c r="N576" s="25" t="str">
        <f>IFERROR(M576*(IFERROR(VLOOKUP($N$555,'Banco de Dados'!$B$4:$J$50,4,FALSE),"ERRO")),"")</f>
        <v/>
      </c>
      <c r="O576" s="25" t="str">
        <f>IFERROR(M576+N576,"")</f>
        <v/>
      </c>
      <c r="P576" s="103" t="str">
        <f>IFERROR(O576*(C576*(PRINCIPAL!$G$154/100))*0.47*(44/12),"")</f>
        <v/>
      </c>
      <c r="Q576" s="107" t="str">
        <f>IFERROR(Q575+P576,"")</f>
        <v/>
      </c>
      <c r="R576" s="29" t="str">
        <f>IFERROR(IF(AND(PRINCIPAL!$H$155&lt;&gt;"",OR(L576=PRINCIPAL!$I$155,L576=PRINCIPAL!$I$155+PRINCIPAL!$I$155,L576=PRINCIPAL!$I$155+PRINCIPAL!$I$155+PRINCIPAL!$I$155)),0,IF(AND(PRINCIPAL!$H$155&lt;&gt;"",L576=PRINCIPAL!$J$155),VLOOKUP($S$555,'Banco de Dados'!$B$4:$J$50,8,FALSE)*PRINCIPAL!$H$155*(1-(PRINCIPAL!$K$155/100)),IF(AND(PRINCIPAL!$H$155&lt;&gt;"",L576=PRINCIPAL!$L$155),VLOOKUP($S$555,'Banco de Dados'!$B$4:$J$50,8,FALSE)*PRINCIPAL!$H$155*(1-(PRINCIPAL!$M$155/100)),IF(AND(PRINCIPAL!$H$155&lt;&gt;"",L576=PRINCIPAL!$N$155),VLOOKUP($S$555,'Banco de Dados'!$B$4:$J$50,8,FALSE)*PRINCIPAL!$H$155*(1-(PRINCIPAL!$O$155/100)),IF(PRINCIPAL!$H$155&lt;&gt;"",VLOOKUP($S$555,'Banco de Dados'!$B$4:$J$50,8,FALSE)*PRINCIPAL!$H$155,IF(OR(L576=PRINCIPAL!$I$155,L576=PRINCIPAL!$I$155+PRINCIPAL!$I$155,L576=PRINCIPAL!$I$155+PRINCIPAL!$I$155+PRINCIPAL!$I$155),0,IF(L576=PRINCIPAL!$J$155,VLOOKUP($S$555,'Banco de Dados'!$B$4:$J$50,6,FALSE)*(1-(PRINCIPAL!$K$155/100)),IF(L576=PRINCIPAL!$L$155,VLOOKUP($S$555,'Banco de Dados'!$B$4:$J$50,6,FALSE)*(1-(PRINCIPAL!$M$155/100)),IF(L576=PRINCIPAL!$N$155,VLOOKUP($S$555,'Banco de Dados'!$B$4:$J$50,6,FALSE)*(1-(PRINCIPAL!$O$155/100)),VLOOKUP($S$555,'Banco de Dados'!$B$4:$J$50,6,FALSE)))))))))),"")</f>
        <v/>
      </c>
      <c r="S576" s="29" t="str">
        <f>IFERROR(R576*(IFERROR(VLOOKUP($S$555,'Banco de Dados'!$B$4:$J$50,4,FALSE),"ERRO")),"")</f>
        <v/>
      </c>
      <c r="T576" s="29" t="str">
        <f t="shared" si="394"/>
        <v/>
      </c>
      <c r="U576" s="103" t="str">
        <f>IFERROR(T576*(C576*(PRINCIPAL!$G$155/100))*0.47*(44/12),"")</f>
        <v/>
      </c>
      <c r="V576" s="103" t="str">
        <f t="shared" si="370"/>
        <v/>
      </c>
      <c r="W576" s="30" t="str">
        <f>IFERROR(IF(AND(PRINCIPAL!$H$156&lt;&gt;"",OR(L576=PRINCIPAL!$I$156,L576=PRINCIPAL!$I$156+PRINCIPAL!$I$156,L576=PRINCIPAL!$I$156+PRINCIPAL!$I$156+PRINCIPAL!$I$156)),0,IF(AND(PRINCIPAL!$H$156&lt;&gt;"",L576=PRINCIPAL!$J$156),VLOOKUP($X$555,'Banco de Dados'!$B$4:$J$50,8,FALSE)*PRINCIPAL!$H$156*(1-(PRINCIPAL!$K$156/100)),IF(AND(PRINCIPAL!$H$156&lt;&gt;"",L576=PRINCIPAL!$L$156),VLOOKUP($X$555,'Banco de Dados'!$B$4:$J$50,8,FALSE)*PRINCIPAL!$H$156*(1-(PRINCIPAL!$M$156/100)),IF(AND(PRINCIPAL!$H$156&lt;&gt;"",L576=PRINCIPAL!$N$156),VLOOKUP($X$555,'Banco de Dados'!$B$4:$J$50,8,FALSE)*PRINCIPAL!$H$156*(1-(PRINCIPAL!$O$156/100)),IF(PRINCIPAL!$H$156&lt;&gt;"",VLOOKUP($X$555,'Banco de Dados'!$B$4:$J$50,8,FALSE)*PRINCIPAL!$H$156,IF(OR(L576=PRINCIPAL!$I$156,L576=PRINCIPAL!$I$156+PRINCIPAL!$I$156,L576=PRINCIPAL!$I$156+PRINCIPAL!$I$156+PRINCIPAL!$I$156),0,IF(L576=PRINCIPAL!$J$156,VLOOKUP($X$555,'Banco de Dados'!$B$4:$J$50,6,FALSE)*(1-(PRINCIPAL!$K$156/100)),IF(L576=PRINCIPAL!$L$156,VLOOKUP($X$555,'Banco de Dados'!$B$4:$J$50,6,FALSE)*(1-(PRINCIPAL!$M$156/100)),IF(L576=PRINCIPAL!$N$156,VLOOKUP($X$555,'Banco de Dados'!$B$4:$J$50,6,FALSE)*(1-(PRINCIPAL!$O$156/100)),VLOOKUP($X$555,'Banco de Dados'!$B$4:$J$50,6,FALSE)))))))))),"")</f>
        <v/>
      </c>
      <c r="X576" s="29" t="str">
        <f>IFERROR(W576*(IFERROR(VLOOKUP($X$555,'Banco de Dados'!$B$4:$J$50,4,FALSE),"ERRO")),"")</f>
        <v/>
      </c>
      <c r="Y576" s="29" t="str">
        <f t="shared" si="388"/>
        <v/>
      </c>
      <c r="Z576" s="103" t="str">
        <f>IFERROR(Y576*(C576*(PRINCIPAL!$G$156/100))*0.47*(44/12),"")</f>
        <v/>
      </c>
      <c r="AA576" s="111" t="str">
        <f t="shared" si="389"/>
        <v/>
      </c>
      <c r="AB576" s="30" t="str">
        <f>IFERROR(IF(AND(PRINCIPAL!$H$157&lt;&gt;"",OR(L576=PRINCIPAL!$I$157,L576=PRINCIPAL!$I$157+PRINCIPAL!$I$157,L576=PRINCIPAL!$I$157+PRINCIPAL!$I$157+PRINCIPAL!$I$157)),0,IF(AND(PRINCIPAL!$H$157&lt;&gt;"",L576=PRINCIPAL!$J$157),VLOOKUP($AC$555,'Banco de Dados'!$B$4:$J$50,8,FALSE)*PRINCIPAL!$H$157*(1-(PRINCIPAL!$K$157/100)),IF(AND(PRINCIPAL!$H$157&lt;&gt;"",L576=PRINCIPAL!$L$157),VLOOKUP($AC$555,'Banco de Dados'!$B$4:$J$50,8,FALSE)*PRINCIPAL!$H$157*(1-(PRINCIPAL!$M$157/100)),IF(AND(PRINCIPAL!$H$157&lt;&gt;"",L576=PRINCIPAL!$N$157),VLOOKUP($AC$555,'Banco de Dados'!$B$4:$J$50,8,FALSE)*PRINCIPAL!$H$157*(1-(PRINCIPAL!$O$157/100)),IF(PRINCIPAL!$H$157&lt;&gt;"",VLOOKUP($AC$555,'Banco de Dados'!$B$4:$J$50,8,FALSE)*PRINCIPAL!$H$157,IF(OR(L576=PRINCIPAL!$I$157,L576=PRINCIPAL!$I$157+PRINCIPAL!$I$157,L576=PRINCIPAL!$I$157+PRINCIPAL!$I$157+PRINCIPAL!$I$157),0,IF(L576=PRINCIPAL!$J$157,VLOOKUP($AC$555,'Banco de Dados'!$B$4:$J$50,6,FALSE)*(1-(PRINCIPAL!$K$157/100)),IF(L576=PRINCIPAL!$L$157,VLOOKUP($AC$555,'Banco de Dados'!$B$4:$J$50,6,FALSE)*(1-(PRINCIPAL!$M$157/100)),IF(L576=PRINCIPAL!$N$157,VLOOKUP($AC$555,'Banco de Dados'!$B$4:$J$50,6,FALSE)*(1-(PRINCIPAL!$O$157/100)),VLOOKUP($AC$555,'Banco de Dados'!$B$4:$J$50,6,FALSE)))))))))),"")</f>
        <v/>
      </c>
      <c r="AC576" s="29" t="str">
        <f>IFERROR(AB576*(IFERROR(VLOOKUP($AC$555,'Banco de Dados'!$B$4:$J$50,4,FALSE),"ERRO")),"")</f>
        <v/>
      </c>
      <c r="AD576" s="29" t="str">
        <f t="shared" si="379"/>
        <v/>
      </c>
      <c r="AE576" s="103" t="str">
        <f>IFERROR(AD576*(C576*(PRINCIPAL!$G$157/100))*0.47*(44/12),"")</f>
        <v/>
      </c>
      <c r="AF576" s="111" t="str">
        <f t="shared" si="380"/>
        <v/>
      </c>
      <c r="AG576" s="30" t="str">
        <f>IFERROR(IF(AND(PRINCIPAL!$H$158&lt;&gt;"",OR(L576=PRINCIPAL!$I$158,L576=PRINCIPAL!$I$158+PRINCIPAL!$I$158,L576=PRINCIPAL!$I$158+PRINCIPAL!$I$158+PRINCIPAL!$I$158)),0,IF(AND(PRINCIPAL!$H$158&lt;&gt;"",L576=PRINCIPAL!$J$158),VLOOKUP($AH$555,'Banco de Dados'!$B$4:$J$50,8,FALSE)*PRINCIPAL!$H$158*(1-(PRINCIPAL!$K$158/100)),IF(AND(PRINCIPAL!$H$158&lt;&gt;"",L576=PRINCIPAL!$L$158),VLOOKUP($AH$555,'Banco de Dados'!$B$4:$J$50,8,FALSE)*PRINCIPAL!$H$158*(1-(PRINCIPAL!$M$158/100)),IF(AND(PRINCIPAL!$H$158&lt;&gt;"",L576=PRINCIPAL!$N$158),VLOOKUP($AH$555,'Banco de Dados'!$B$4:$J$50,8,FALSE)*PRINCIPAL!$H$158*(1-(PRINCIPAL!$O$158/100)),IF(PRINCIPAL!$H$158&lt;&gt;"",VLOOKUP($AH$555,'Banco de Dados'!$B$4:$J$50,8,FALSE)*PRINCIPAL!$H$158,IF(OR(L576=PRINCIPAL!$I$158,L576=PRINCIPAL!$I$158+PRINCIPAL!$I$158,L576=PRINCIPAL!$I$158+PRINCIPAL!$I$158+PRINCIPAL!$I$158),0,IF(L576=PRINCIPAL!$J$158,VLOOKUP($AH$555,'Banco de Dados'!$B$4:$J$50,6,FALSE)*(1-(PRINCIPAL!$K$158/100)),IF(L576=PRINCIPAL!$L$158,VLOOKUP($AH$555,'Banco de Dados'!$B$4:$J$50,6,FALSE)*(1-(PRINCIPAL!$M$158/100)),IF(L576=PRINCIPAL!$N$158,VLOOKUP($AH$555,'Banco de Dados'!$B$4:$J$50,6,FALSE)*(1-(PRINCIPAL!$O$158/100)),VLOOKUP($AH$555,'Banco de Dados'!$B$4:$J$50,6,FALSE)))))))))),"")</f>
        <v/>
      </c>
      <c r="AH576" s="29" t="str">
        <f>IFERROR(AG576*(IFERROR(VLOOKUP($AH$555,'Banco de Dados'!$B$4:$J$50,4,FALSE),"ERRO")),"")</f>
        <v/>
      </c>
      <c r="AI576" s="29" t="str">
        <f t="shared" si="381"/>
        <v/>
      </c>
      <c r="AJ576" s="103" t="str">
        <f>IFERROR(AI576*(C576*(PRINCIPAL!$G$158/100))*0.47*(44/12),"")</f>
        <v/>
      </c>
      <c r="AK576" s="111" t="str">
        <f t="shared" si="390"/>
        <v/>
      </c>
      <c r="AL576" s="30" t="str">
        <f>IFERROR(IF(AND(PRINCIPAL!$H$159&lt;&gt;"",OR(L576=PRINCIPAL!$I$159,L576=PRINCIPAL!$I$159+PRINCIPAL!$I$159,L576=PRINCIPAL!$I$159+PRINCIPAL!$I$159+PRINCIPAL!$I$159)),0,IF(AND(PRINCIPAL!$H$159&lt;&gt;"",L576=PRINCIPAL!$J$159),VLOOKUP($AM$555,'Banco de Dados'!$B$4:$J$50,8,FALSE)*PRINCIPAL!$H$159*(1-(PRINCIPAL!$K$159/100)),IF(AND(PRINCIPAL!$H$159&lt;&gt;"",L576=PRINCIPAL!$L$159),VLOOKUP($AM$555,'Banco de Dados'!$B$4:$J$50,8,FALSE)*PRINCIPAL!$H$159*(1-(PRINCIPAL!$M$159/100)),IF(AND(PRINCIPAL!$H$159&lt;&gt;"",L576=PRINCIPAL!$N$159),VLOOKUP($AM$555,'Banco de Dados'!$B$4:$J$50,8,FALSE)*PRINCIPAL!$H$159*(1-(PRINCIPAL!$O$159/100)),IF(PRINCIPAL!$H$159&lt;&gt;"",VLOOKUP($AM$555,'Banco de Dados'!$B$4:$J$50,8,FALSE)*PRINCIPAL!$H$159,IF(OR(L576=PRINCIPAL!$I$159,L576=PRINCIPAL!$I$159+PRINCIPAL!$I$159,L576=PRINCIPAL!$I$159+PRINCIPAL!$I$159+PRINCIPAL!$I$159),0,IF(L576=PRINCIPAL!$J$159,VLOOKUP($AM$555,'Banco de Dados'!$B$4:$J$50,6,FALSE)*(1-(PRINCIPAL!$K$159/100)),IF(L576=PRINCIPAL!$L$159,VLOOKUP($AM$555,'Banco de Dados'!$B$4:$J$50,6,FALSE)*(1-(PRINCIPAL!$M$159/100)),IF(L576=PRINCIPAL!$N$159,VLOOKUP($AM$555,'Banco de Dados'!$B$4:$J$50,6,FALSE)*(1-(PRINCIPAL!$O$159/100)),VLOOKUP($AM$555,'Banco de Dados'!$B$4:$J$50,6,FALSE)))))))))),"")</f>
        <v/>
      </c>
      <c r="AM576" s="29" t="str">
        <f>IFERROR(AL576*(IFERROR(VLOOKUP($AM$555,'Banco de Dados'!$B$4:$J$50,4,FALSE),"ERRO")),"")</f>
        <v/>
      </c>
      <c r="AN576" s="29" t="str">
        <f t="shared" si="382"/>
        <v/>
      </c>
      <c r="AO576" s="103" t="str">
        <f>IFERROR(AN576*(C576*(PRINCIPAL!$G$159/100))*0.47*(44/12),"")</f>
        <v/>
      </c>
      <c r="AP576" s="111" t="str">
        <f t="shared" si="383"/>
        <v/>
      </c>
      <c r="AQ576" s="30" t="str">
        <f>IFERROR(IF(AND(PRINCIPAL!$H$160&lt;&gt;"",OR(L576=PRINCIPAL!$I$160,L576=PRINCIPAL!$I$160+PRINCIPAL!$I$160,L576=PRINCIPAL!$I$160+PRINCIPAL!$I$160+PRINCIPAL!$I$160)),0,IF(AND(PRINCIPAL!$H$160&lt;&gt;"",L576=PRINCIPAL!$J$160),VLOOKUP($AR$555,'Banco de Dados'!$B$4:$J$50,8,FALSE)*PRINCIPAL!$H$160*(1-(PRINCIPAL!$K$160/100)),IF(AND(PRINCIPAL!$H$160&lt;&gt;"",L576=PRINCIPAL!$L$160),VLOOKUP($AR$555,'Banco de Dados'!$B$4:$J$50,8,FALSE)*PRINCIPAL!$H$160*(1-(PRINCIPAL!$M$160/100)),IF(AND(PRINCIPAL!$H$160&lt;&gt;"",L576=PRINCIPAL!$N$160),VLOOKUP($AR$555,'Banco de Dados'!$B$4:$J$50,8,FALSE)*PRINCIPAL!$H$160*(1-(PRINCIPAL!$O$160/100)),IF(PRINCIPAL!$H$160&lt;&gt;"",VLOOKUP($AR$555,'Banco de Dados'!$B$4:$J$50,8,FALSE)*PRINCIPAL!$H$160,IF(OR(L576=PRINCIPAL!$I$160,L576=PRINCIPAL!$I$160+PRINCIPAL!$I$160,L576=PRINCIPAL!$I$160+PRINCIPAL!$I$160+PRINCIPAL!$I$160),0,IF(L576=PRINCIPAL!$J$160,VLOOKUP($AR$555,'Banco de Dados'!$B$4:$J$50,6,FALSE)*(1-(PRINCIPAL!$K$160/100)),IF(L576=PRINCIPAL!$L$160,VLOOKUP($AR$555,'Banco de Dados'!$B$4:$J$50,6,FALSE)*(1-(PRINCIPAL!$M$160/100)),IF(L576=PRINCIPAL!$N$160,VLOOKUP($AR$555,'Banco de Dados'!$B$4:$J$50,6,FALSE)*(1-(PRINCIPAL!$O$160/100)),VLOOKUP($AR$555,'Banco de Dados'!$B$4:$J$50,6,FALSE)))))))))),"")</f>
        <v/>
      </c>
      <c r="AR576" s="29" t="str">
        <f>IFERROR(AQ576*(IFERROR(VLOOKUP($AR$555,'Banco de Dados'!$B$4:$J$50,4,FALSE),"ERRO")),"")</f>
        <v/>
      </c>
      <c r="AS576" s="29" t="str">
        <f t="shared" si="384"/>
        <v/>
      </c>
      <c r="AT576" s="103" t="str">
        <f>IFERROR(AS576*(C576*(PRINCIPAL!$G$160/100))*0.47*(44/12),"")</f>
        <v/>
      </c>
      <c r="AU576" s="111" t="str">
        <f t="shared" si="385"/>
        <v/>
      </c>
      <c r="AV576" s="30" t="str">
        <f>IFERROR(IF(AND(PRINCIPAL!$H$161&lt;&gt;"",OR(L576=PRINCIPAL!$I$161,L576=PRINCIPAL!$I$161+PRINCIPAL!$I$161,L576=PRINCIPAL!$I$161+PRINCIPAL!$I$161+PRINCIPAL!$I$161)),0,IF(AND(PRINCIPAL!$H$161&lt;&gt;"",L576=PRINCIPAL!$J$161),VLOOKUP($AW$555,'Banco de Dados'!$B$4:$J$50,8,FALSE)*PRINCIPAL!$H$161*(1-(PRINCIPAL!$K$161/100)),IF(AND(PRINCIPAL!$H$161&lt;&gt;"",L576=PRINCIPAL!$L$161),VLOOKUP($AW$555,'Banco de Dados'!$B$4:$J$50,8,FALSE)*PRINCIPAL!$H$161*(1-(PRINCIPAL!$M$161/100)),IF(AND(PRINCIPAL!$H$161&lt;&gt;"",L576=PRINCIPAL!$N$161),VLOOKUP($AW$555,'Banco de Dados'!$B$4:$J$50,8,FALSE)*PRINCIPAL!$H$161*(1-(PRINCIPAL!$O$161/100)),IF(PRINCIPAL!$H$161&lt;&gt;"",VLOOKUP($AW$555,'Banco de Dados'!$B$4:$J$50,8,FALSE)*PRINCIPAL!$H$161,IF(OR(L576=PRINCIPAL!$I$161,L576=PRINCIPAL!$I$161+PRINCIPAL!$I$161,L576=PRINCIPAL!$I$161+PRINCIPAL!$I$161+PRINCIPAL!$I$161),0,IF(L576=PRINCIPAL!$J$161,VLOOKUP($AW$555,'Banco de Dados'!$B$4:$J$50,6,FALSE)*(1-(PRINCIPAL!$K$161/100)),IF(L576=PRINCIPAL!$L$161,VLOOKUP($AW$555,'Banco de Dados'!$B$4:$J$50,6,FALSE)*(1-(PRINCIPAL!$M$161/100)),IF(L576=PRINCIPAL!$N$161,VLOOKUP($AW$555,'Banco de Dados'!$B$4:$J$50,6,FALSE)*(1-(PRINCIPAL!$O$161/100)),VLOOKUP($AW$555,'Banco de Dados'!$B$4:$J$50,6,FALSE)))))))))),"")</f>
        <v/>
      </c>
      <c r="AW576" s="29" t="str">
        <f>IFERROR(AV576*(IFERROR(VLOOKUP($AW$555,'Banco de Dados'!$B$4:$J$50,4,FALSE),"ERRO")),"")</f>
        <v/>
      </c>
      <c r="AX576" s="29" t="str">
        <f t="shared" si="386"/>
        <v/>
      </c>
      <c r="AY576" s="103" t="str">
        <f>IFERROR(AX576*(C576*(PRINCIPAL!$G$161/100))*0.47*(44/12),"")</f>
        <v/>
      </c>
      <c r="AZ576" s="111" t="str">
        <f t="shared" si="391"/>
        <v/>
      </c>
      <c r="BA576" s="30" t="str">
        <f>IFERROR(IF(AND(PRINCIPAL!$H$162&lt;&gt;"",OR(L576=PRINCIPAL!$I$162,L576=PRINCIPAL!$I$162+PRINCIPAL!$I$162,L576=PRINCIPAL!$I$162+PRINCIPAL!$I$162+PRINCIPAL!$I$162)),0,IF(AND(PRINCIPAL!$H$162&lt;&gt;"",L576=PRINCIPAL!$J$162),VLOOKUP($BB$555,'Banco de Dados'!$B$4:$J$50,8,FALSE)*PRINCIPAL!$H$162*(1-(PRINCIPAL!$K$162/100)),IF(AND(PRINCIPAL!$H$162&lt;&gt;"",L576=PRINCIPAL!$L$162),VLOOKUP($BB$555,'Banco de Dados'!$B$4:$J$50,8,FALSE)*PRINCIPAL!$H$162*(1-(PRINCIPAL!$M$162/100)),IF(AND(PRINCIPAL!$H$162&lt;&gt;"",L576=PRINCIPAL!$N$162),VLOOKUP($BB$555,'Banco de Dados'!$B$4:$J$50,8,FALSE)*PRINCIPAL!$H$162*(1-(PRINCIPAL!$O$162/100)),IF(PRINCIPAL!$H$162&lt;&gt;"",VLOOKUP($BB$555,'Banco de Dados'!$B$4:$J$50,8,FALSE)*PRINCIPAL!$H$162,IF(OR(L576=PRINCIPAL!$I$162,L576=PRINCIPAL!$I$162+PRINCIPAL!$I$162,L576=PRINCIPAL!$I$162+PRINCIPAL!$I$162+PRINCIPAL!$I$162),0,IF(L576=PRINCIPAL!$J$162,VLOOKUP($BB$555,'Banco de Dados'!$B$4:$J$50,6,FALSE)*(1-(PRINCIPAL!$K$162/100)),IF(L576=PRINCIPAL!$L$162,VLOOKUP($BB$555,'Banco de Dados'!$B$4:$J$50,6,FALSE)*(1-(PRINCIPAL!$M$162/100)),IF(L576=PRINCIPAL!$N$162,VLOOKUP($BB$555,'Banco de Dados'!$B$4:$J$50,6,FALSE)*(1-(PRINCIPAL!$O$162/100)),VLOOKUP($BB$555,'Banco de Dados'!$B$4:$J$50,6,FALSE)))))))))),"")</f>
        <v/>
      </c>
      <c r="BB576" s="29" t="str">
        <f>IFERROR(BA576*(IFERROR(VLOOKUP($BB$555,'Banco de Dados'!$B$4:$J$50,4,FALSE),"ERRO")),"")</f>
        <v/>
      </c>
      <c r="BC576" s="29" t="str">
        <f t="shared" si="392"/>
        <v/>
      </c>
      <c r="BD576" s="103" t="str">
        <f>IFERROR(BC576*(C576*(PRINCIPAL!$G$162/100))*0.47*(44/12),"")</f>
        <v/>
      </c>
      <c r="BE576" s="111" t="str">
        <f t="shared" si="371"/>
        <v/>
      </c>
      <c r="BF576" s="30" t="str">
        <f>IFERROR(IF(AND(PRINCIPAL!$H$163&lt;&gt;"",OR(L576=PRINCIPAL!$I$163,L576=PRINCIPAL!$I$163+PRINCIPAL!$I$163,L576=PRINCIPAL!$I$163+PRINCIPAL!$I$163+PRINCIPAL!$I$163)),0,IF(AND(PRINCIPAL!$H$163&lt;&gt;"",L576=PRINCIPAL!$J$163),VLOOKUP($BG$555,'Banco de Dados'!$B$4:$J$50,8,FALSE)*PRINCIPAL!$H$163*(1-(PRINCIPAL!$K$163/100)),IF(AND(PRINCIPAL!$H$163&lt;&gt;"",L576=PRINCIPAL!$L$163),VLOOKUP($BG$555,'Banco de Dados'!$B$4:$J$50,8,FALSE)*PRINCIPAL!$H$163*(1-(PRINCIPAL!$M$163/100)),IF(AND(PRINCIPAL!$H$163&lt;&gt;"",L576=PRINCIPAL!$N$163),VLOOKUP($BG$555,'Banco de Dados'!$B$4:$J$50,8,FALSE)*PRINCIPAL!$H$163*(1-(PRINCIPAL!$O$163/100)),IF(PRINCIPAL!$H$163&lt;&gt;"",VLOOKUP($BG$555,'Banco de Dados'!$B$4:$J$50,8,FALSE)*PRINCIPAL!$H$163,IF(OR(L576=PRINCIPAL!$I$163,L576=PRINCIPAL!$I$163+PRINCIPAL!$I$163,L576=PRINCIPAL!$I$163+PRINCIPAL!$I$163+PRINCIPAL!$I$163),0,IF(L576=PRINCIPAL!$J$163,VLOOKUP($BG$555,'Banco de Dados'!$B$4:$J$50,6,FALSE)*(1-(PRINCIPAL!$K$163/100)),IF(L576=PRINCIPAL!$L$163,VLOOKUP($BG$555,'Banco de Dados'!$B$4:$J$50,6,FALSE)*(1-(PRINCIPAL!$M$163/100)),IF(L576=PRINCIPAL!$N$163,VLOOKUP($BG$555,'Banco de Dados'!$B$4:$J$50,6,FALSE)*(1-(PRINCIPAL!$O$163/100)),VLOOKUP($BG$555,'Banco de Dados'!$B$4:$J$50,6,FALSE)))))))))),"")</f>
        <v/>
      </c>
      <c r="BG576" s="29" t="str">
        <f>IFERROR(BF576*(IFERROR(VLOOKUP($BG$555,'Banco de Dados'!$B$4:$J$50,4,FALSE),"ERRO")),"")</f>
        <v/>
      </c>
      <c r="BH576" s="29" t="str">
        <f t="shared" si="387"/>
        <v/>
      </c>
      <c r="BI576" s="103" t="str">
        <f>IFERROR(BH576*(C576*(PRINCIPAL!$G$163/100))*0.47*(44/12),"")</f>
        <v/>
      </c>
      <c r="BJ576" s="102" t="str">
        <f t="shared" si="372"/>
        <v/>
      </c>
    </row>
    <row r="577" spans="2:62" ht="12.75" customHeight="1" x14ac:dyDescent="0.3">
      <c r="B577" s="326">
        <f t="shared" si="373"/>
        <v>2040</v>
      </c>
      <c r="C577" s="340"/>
      <c r="D577" s="1"/>
      <c r="E577" s="116">
        <v>20</v>
      </c>
      <c r="F577" s="24" t="str">
        <f>IFERROR(VLOOKUP($G$555,'Banco de Dados'!$B$4:$J$50,6,FALSE),"")</f>
        <v/>
      </c>
      <c r="G577" s="25" t="str">
        <f>IFERROR(F577*(IFERROR(VLOOKUP($G$555,'Banco de Dados'!$B$4:$J$50,4,FALSE),"ERRO")),"")</f>
        <v/>
      </c>
      <c r="H577" s="25" t="str">
        <f t="shared" si="374"/>
        <v/>
      </c>
      <c r="I577" s="103" t="str">
        <f t="shared" si="375"/>
        <v/>
      </c>
      <c r="J577" s="117" t="str">
        <f t="shared" si="376"/>
        <v/>
      </c>
      <c r="K577" s="1"/>
      <c r="L577" s="91">
        <v>20</v>
      </c>
      <c r="M577" s="24" t="str">
        <f>IFERROR(IF(AND(PRINCIPAL!$H$154&lt;&gt;"",OR(L577=PRINCIPAL!$I$154,L577=PRINCIPAL!$I$154+PRINCIPAL!$I$154,L577=PRINCIPAL!$I$154+PRINCIPAL!$I$154+PRINCIPAL!$I$154)),0,IF(AND(PRINCIPAL!$H$154&lt;&gt;"",L577=PRINCIPAL!$J$154),VLOOKUP($N$555,'Banco de Dados'!$B$4:$J$50,8,FALSE)*PRINCIPAL!$H$154*(1-(PRINCIPAL!$K$154/100)),IF(AND(PRINCIPAL!$H$154&lt;&gt;"",L577=PRINCIPAL!$L$154),VLOOKUP($N$555,'Banco de Dados'!$B$4:$J$50,8,FALSE)*PRINCIPAL!$H$154*(1-(PRINCIPAL!$M$154/100)),IF(AND(PRINCIPAL!$H$154&lt;&gt;"",L577=PRINCIPAL!$N$154),VLOOKUP($N$555,'Banco de Dados'!$B$4:$J$50,8,FALSE)*PRINCIPAL!$H$154*(1-(PRINCIPAL!$O$154/100)),IF(PRINCIPAL!$H$154&lt;&gt;"",VLOOKUP($N$555,'Banco de Dados'!$B$4:$J$50,8,FALSE)*PRINCIPAL!$H$154,IF(OR(L577=PRINCIPAL!$I$154,L577=PRINCIPAL!$I$154+PRINCIPAL!$I$154,L577=PRINCIPAL!$I$154+PRINCIPAL!$I$154+PRINCIPAL!$I$154),0,IF(L577=PRINCIPAL!$J$154,VLOOKUP($N$555,'Banco de Dados'!$B$4:$J$50,6,FALSE)*(1-(PRINCIPAL!$K$154/100)),IF(L577=PRINCIPAL!$L$154,VLOOKUP($N$555,'Banco de Dados'!$B$4:$J$50,6,FALSE)*(1-(PRINCIPAL!$M$154/100)),IF(L577=PRINCIPAL!$N$154,VLOOKUP($N$555,'Banco de Dados'!$B$4:$J$50,6,FALSE)*(1-(PRINCIPAL!$O$154/100)),VLOOKUP($N$555,'Banco de Dados'!$B$4:$J$50,6,FALSE)))))))))),"")</f>
        <v/>
      </c>
      <c r="N577" s="25" t="str">
        <f>IFERROR(M577*(IFERROR(VLOOKUP($N$555,'Banco de Dados'!$B$4:$J$50,4,FALSE),"ERRO")),"")</f>
        <v/>
      </c>
      <c r="O577" s="25" t="str">
        <f t="shared" ref="O577:O592" si="395">IFERROR(M577+N577,"")</f>
        <v/>
      </c>
      <c r="P577" s="103" t="str">
        <f>IFERROR(O577*(C577*(PRINCIPAL!$G$154/100))*0.47*(44/12),"")</f>
        <v/>
      </c>
      <c r="Q577" s="107" t="str">
        <f t="shared" ref="Q577:Q582" si="396">IFERROR(Q576+P577,"")</f>
        <v/>
      </c>
      <c r="R577" s="29" t="str">
        <f>IFERROR(IF(AND(PRINCIPAL!$H$155&lt;&gt;"",OR(L577=PRINCIPAL!$I$155,L577=PRINCIPAL!$I$155+PRINCIPAL!$I$155,L577=PRINCIPAL!$I$155+PRINCIPAL!$I$155+PRINCIPAL!$I$155)),0,IF(AND(PRINCIPAL!$H$155&lt;&gt;"",L577=PRINCIPAL!$J$155),VLOOKUP($S$555,'Banco de Dados'!$B$4:$J$50,8,FALSE)*PRINCIPAL!$H$155*(1-(PRINCIPAL!$K$155/100)),IF(AND(PRINCIPAL!$H$155&lt;&gt;"",L577=PRINCIPAL!$L$155),VLOOKUP($S$555,'Banco de Dados'!$B$4:$J$50,8,FALSE)*PRINCIPAL!$H$155*(1-(PRINCIPAL!$M$155/100)),IF(AND(PRINCIPAL!$H$155&lt;&gt;"",L577=PRINCIPAL!$N$155),VLOOKUP($S$555,'Banco de Dados'!$B$4:$J$50,8,FALSE)*PRINCIPAL!$H$155*(1-(PRINCIPAL!$O$155/100)),IF(PRINCIPAL!$H$155&lt;&gt;"",VLOOKUP($S$555,'Banco de Dados'!$B$4:$J$50,8,FALSE)*PRINCIPAL!$H$155,IF(OR(L577=PRINCIPAL!$I$155,L577=PRINCIPAL!$I$155+PRINCIPAL!$I$155,L577=PRINCIPAL!$I$155+PRINCIPAL!$I$155+PRINCIPAL!$I$155),0,IF(L577=PRINCIPAL!$J$155,VLOOKUP($S$555,'Banco de Dados'!$B$4:$J$50,6,FALSE)*(1-(PRINCIPAL!$K$155/100)),IF(L577=PRINCIPAL!$L$155,VLOOKUP($S$555,'Banco de Dados'!$B$4:$J$50,6,FALSE)*(1-(PRINCIPAL!$M$155/100)),IF(L577=PRINCIPAL!$N$155,VLOOKUP($S$555,'Banco de Dados'!$B$4:$J$50,6,FALSE)*(1-(PRINCIPAL!$O$155/100)),VLOOKUP($S$555,'Banco de Dados'!$B$4:$J$50,6,FALSE)))))))))),"")</f>
        <v/>
      </c>
      <c r="S577" s="29" t="str">
        <f>IFERROR(R577*(IFERROR(VLOOKUP($S$555,'Banco de Dados'!$B$4:$J$50,4,FALSE),"ERRO")),"")</f>
        <v/>
      </c>
      <c r="T577" s="29" t="str">
        <f t="shared" si="394"/>
        <v/>
      </c>
      <c r="U577" s="103" t="str">
        <f>IFERROR(T577*(C577*(PRINCIPAL!$G$155/100))*0.47*(44/12),"")</f>
        <v/>
      </c>
      <c r="V577" s="103" t="str">
        <f t="shared" si="370"/>
        <v/>
      </c>
      <c r="W577" s="30" t="str">
        <f>IFERROR(IF(AND(PRINCIPAL!$H$156&lt;&gt;"",OR(L577=PRINCIPAL!$I$156,L577=PRINCIPAL!$I$156+PRINCIPAL!$I$156,L577=PRINCIPAL!$I$156+PRINCIPAL!$I$156+PRINCIPAL!$I$156)),0,IF(AND(PRINCIPAL!$H$156&lt;&gt;"",L577=PRINCIPAL!$J$156),VLOOKUP($X$555,'Banco de Dados'!$B$4:$J$50,8,FALSE)*PRINCIPAL!$H$156*(1-(PRINCIPAL!$K$156/100)),IF(AND(PRINCIPAL!$H$156&lt;&gt;"",L577=PRINCIPAL!$L$156),VLOOKUP($X$555,'Banco de Dados'!$B$4:$J$50,8,FALSE)*PRINCIPAL!$H$156*(1-(PRINCIPAL!$M$156/100)),IF(AND(PRINCIPAL!$H$156&lt;&gt;"",L577=PRINCIPAL!$N$156),VLOOKUP($X$555,'Banco de Dados'!$B$4:$J$50,8,FALSE)*PRINCIPAL!$H$156*(1-(PRINCIPAL!$O$156/100)),IF(PRINCIPAL!$H$156&lt;&gt;"",VLOOKUP($X$555,'Banco de Dados'!$B$4:$J$50,8,FALSE)*PRINCIPAL!$H$156,IF(OR(L577=PRINCIPAL!$I$156,L577=PRINCIPAL!$I$156+PRINCIPAL!$I$156,L577=PRINCIPAL!$I$156+PRINCIPAL!$I$156+PRINCIPAL!$I$156),0,IF(L577=PRINCIPAL!$J$156,VLOOKUP($X$555,'Banco de Dados'!$B$4:$J$50,6,FALSE)*(1-(PRINCIPAL!$K$156/100)),IF(L577=PRINCIPAL!$L$156,VLOOKUP($X$555,'Banco de Dados'!$B$4:$J$50,6,FALSE)*(1-(PRINCIPAL!$M$156/100)),IF(L577=PRINCIPAL!$N$156,VLOOKUP($X$555,'Banco de Dados'!$B$4:$J$50,6,FALSE)*(1-(PRINCIPAL!$O$156/100)),VLOOKUP($X$555,'Banco de Dados'!$B$4:$J$50,6,FALSE)))))))))),"")</f>
        <v/>
      </c>
      <c r="X577" s="29" t="str">
        <f>IFERROR(W577*(IFERROR(VLOOKUP($X$555,'Banco de Dados'!$B$4:$J$50,4,FALSE),"ERRO")),"")</f>
        <v/>
      </c>
      <c r="Y577" s="29" t="str">
        <f t="shared" si="388"/>
        <v/>
      </c>
      <c r="Z577" s="103" t="str">
        <f>IFERROR(Y577*(C577*(PRINCIPAL!$G$156/100))*0.47*(44/12),"")</f>
        <v/>
      </c>
      <c r="AA577" s="111" t="str">
        <f t="shared" si="389"/>
        <v/>
      </c>
      <c r="AB577" s="30" t="str">
        <f>IFERROR(IF(AND(PRINCIPAL!$H$157&lt;&gt;"",OR(L577=PRINCIPAL!$I$157,L577=PRINCIPAL!$I$157+PRINCIPAL!$I$157,L577=PRINCIPAL!$I$157+PRINCIPAL!$I$157+PRINCIPAL!$I$157)),0,IF(AND(PRINCIPAL!$H$157&lt;&gt;"",L577=PRINCIPAL!$J$157),VLOOKUP($AC$555,'Banco de Dados'!$B$4:$J$50,8,FALSE)*PRINCIPAL!$H$157*(1-(PRINCIPAL!$K$157/100)),IF(AND(PRINCIPAL!$H$157&lt;&gt;"",L577=PRINCIPAL!$L$157),VLOOKUP($AC$555,'Banco de Dados'!$B$4:$J$50,8,FALSE)*PRINCIPAL!$H$157*(1-(PRINCIPAL!$M$157/100)),IF(AND(PRINCIPAL!$H$157&lt;&gt;"",L577=PRINCIPAL!$N$157),VLOOKUP($AC$555,'Banco de Dados'!$B$4:$J$50,8,FALSE)*PRINCIPAL!$H$157*(1-(PRINCIPAL!$O$157/100)),IF(PRINCIPAL!$H$157&lt;&gt;"",VLOOKUP($AC$555,'Banco de Dados'!$B$4:$J$50,8,FALSE)*PRINCIPAL!$H$157,IF(OR(L577=PRINCIPAL!$I$157,L577=PRINCIPAL!$I$157+PRINCIPAL!$I$157,L577=PRINCIPAL!$I$157+PRINCIPAL!$I$157+PRINCIPAL!$I$157),0,IF(L577=PRINCIPAL!$J$157,VLOOKUP($AC$555,'Banco de Dados'!$B$4:$J$50,6,FALSE)*(1-(PRINCIPAL!$K$157/100)),IF(L577=PRINCIPAL!$L$157,VLOOKUP($AC$555,'Banco de Dados'!$B$4:$J$50,6,FALSE)*(1-(PRINCIPAL!$M$157/100)),IF(L577=PRINCIPAL!$N$157,VLOOKUP($AC$555,'Banco de Dados'!$B$4:$J$50,6,FALSE)*(1-(PRINCIPAL!$O$157/100)),VLOOKUP($AC$555,'Banco de Dados'!$B$4:$J$50,6,FALSE)))))))))),"")</f>
        <v/>
      </c>
      <c r="AC577" s="29" t="str">
        <f>IFERROR(AB577*(IFERROR(VLOOKUP($AC$555,'Banco de Dados'!$B$4:$J$50,4,FALSE),"ERRO")),"")</f>
        <v/>
      </c>
      <c r="AD577" s="29" t="str">
        <f t="shared" si="379"/>
        <v/>
      </c>
      <c r="AE577" s="103" t="str">
        <f>IFERROR(AD577*(C577*(PRINCIPAL!$G$157/100))*0.47*(44/12),"")</f>
        <v/>
      </c>
      <c r="AF577" s="111" t="str">
        <f t="shared" si="380"/>
        <v/>
      </c>
      <c r="AG577" s="30" t="str">
        <f>IFERROR(IF(AND(PRINCIPAL!$H$158&lt;&gt;"",OR(L577=PRINCIPAL!$I$158,L577=PRINCIPAL!$I$158+PRINCIPAL!$I$158,L577=PRINCIPAL!$I$158+PRINCIPAL!$I$158+PRINCIPAL!$I$158)),0,IF(AND(PRINCIPAL!$H$158&lt;&gt;"",L577=PRINCIPAL!$J$158),VLOOKUP($AH$555,'Banco de Dados'!$B$4:$J$50,8,FALSE)*PRINCIPAL!$H$158*(1-(PRINCIPAL!$K$158/100)),IF(AND(PRINCIPAL!$H$158&lt;&gt;"",L577=PRINCIPAL!$L$158),VLOOKUP($AH$555,'Banco de Dados'!$B$4:$J$50,8,FALSE)*PRINCIPAL!$H$158*(1-(PRINCIPAL!$M$158/100)),IF(AND(PRINCIPAL!$H$158&lt;&gt;"",L577=PRINCIPAL!$N$158),VLOOKUP($AH$555,'Banco de Dados'!$B$4:$J$50,8,FALSE)*PRINCIPAL!$H$158*(1-(PRINCIPAL!$O$158/100)),IF(PRINCIPAL!$H$158&lt;&gt;"",VLOOKUP($AH$555,'Banco de Dados'!$B$4:$J$50,8,FALSE)*PRINCIPAL!$H$158,IF(OR(L577=PRINCIPAL!$I$158,L577=PRINCIPAL!$I$158+PRINCIPAL!$I$158,L577=PRINCIPAL!$I$158+PRINCIPAL!$I$158+PRINCIPAL!$I$158),0,IF(L577=PRINCIPAL!$J$158,VLOOKUP($AH$555,'Banco de Dados'!$B$4:$J$50,6,FALSE)*(1-(PRINCIPAL!$K$158/100)),IF(L577=PRINCIPAL!$L$158,VLOOKUP($AH$555,'Banco de Dados'!$B$4:$J$50,6,FALSE)*(1-(PRINCIPAL!$M$158/100)),IF(L577=PRINCIPAL!$N$158,VLOOKUP($AH$555,'Banco de Dados'!$B$4:$J$50,6,FALSE)*(1-(PRINCIPAL!$O$158/100)),VLOOKUP($AH$555,'Banco de Dados'!$B$4:$J$50,6,FALSE)))))))))),"")</f>
        <v/>
      </c>
      <c r="AH577" s="29" t="str">
        <f>IFERROR(AG577*(IFERROR(VLOOKUP($AH$555,'Banco de Dados'!$B$4:$J$50,4,FALSE),"ERRO")),"")</f>
        <v/>
      </c>
      <c r="AI577" s="29" t="str">
        <f t="shared" si="381"/>
        <v/>
      </c>
      <c r="AJ577" s="103" t="str">
        <f>IFERROR(AI577*(C577*(PRINCIPAL!$G$158/100))*0.47*(44/12),"")</f>
        <v/>
      </c>
      <c r="AK577" s="111" t="str">
        <f t="shared" si="390"/>
        <v/>
      </c>
      <c r="AL577" s="30" t="str">
        <f>IFERROR(IF(AND(PRINCIPAL!$H$159&lt;&gt;"",OR(L577=PRINCIPAL!$I$159,L577=PRINCIPAL!$I$159+PRINCIPAL!$I$159,L577=PRINCIPAL!$I$159+PRINCIPAL!$I$159+PRINCIPAL!$I$159)),0,IF(AND(PRINCIPAL!$H$159&lt;&gt;"",L577=PRINCIPAL!$J$159),VLOOKUP($AM$555,'Banco de Dados'!$B$4:$J$50,8,FALSE)*PRINCIPAL!$H$159*(1-(PRINCIPAL!$K$159/100)),IF(AND(PRINCIPAL!$H$159&lt;&gt;"",L577=PRINCIPAL!$L$159),VLOOKUP($AM$555,'Banco de Dados'!$B$4:$J$50,8,FALSE)*PRINCIPAL!$H$159*(1-(PRINCIPAL!$M$159/100)),IF(AND(PRINCIPAL!$H$159&lt;&gt;"",L577=PRINCIPAL!$N$159),VLOOKUP($AM$555,'Banco de Dados'!$B$4:$J$50,8,FALSE)*PRINCIPAL!$H$159*(1-(PRINCIPAL!$O$159/100)),IF(PRINCIPAL!$H$159&lt;&gt;"",VLOOKUP($AM$555,'Banco de Dados'!$B$4:$J$50,8,FALSE)*PRINCIPAL!$H$159,IF(OR(L577=PRINCIPAL!$I$159,L577=PRINCIPAL!$I$159+PRINCIPAL!$I$159,L577=PRINCIPAL!$I$159+PRINCIPAL!$I$159+PRINCIPAL!$I$159),0,IF(L577=PRINCIPAL!$J$159,VLOOKUP($AM$555,'Banco de Dados'!$B$4:$J$50,6,FALSE)*(1-(PRINCIPAL!$K$159/100)),IF(L577=PRINCIPAL!$L$159,VLOOKUP($AM$555,'Banco de Dados'!$B$4:$J$50,6,FALSE)*(1-(PRINCIPAL!$M$159/100)),IF(L577=PRINCIPAL!$N$159,VLOOKUP($AM$555,'Banco de Dados'!$B$4:$J$50,6,FALSE)*(1-(PRINCIPAL!$O$159/100)),VLOOKUP($AM$555,'Banco de Dados'!$B$4:$J$50,6,FALSE)))))))))),"")</f>
        <v/>
      </c>
      <c r="AM577" s="29" t="str">
        <f>IFERROR(AL577*(IFERROR(VLOOKUP($AM$555,'Banco de Dados'!$B$4:$J$50,4,FALSE),"ERRO")),"")</f>
        <v/>
      </c>
      <c r="AN577" s="29" t="str">
        <f t="shared" si="382"/>
        <v/>
      </c>
      <c r="AO577" s="103" t="str">
        <f>IFERROR(AN577*(C577*(PRINCIPAL!$G$159/100))*0.47*(44/12),"")</f>
        <v/>
      </c>
      <c r="AP577" s="111" t="str">
        <f t="shared" si="383"/>
        <v/>
      </c>
      <c r="AQ577" s="30" t="str">
        <f>IFERROR(IF(AND(PRINCIPAL!$H$160&lt;&gt;"",OR(L577=PRINCIPAL!$I$160,L577=PRINCIPAL!$I$160+PRINCIPAL!$I$160,L577=PRINCIPAL!$I$160+PRINCIPAL!$I$160+PRINCIPAL!$I$160)),0,IF(AND(PRINCIPAL!$H$160&lt;&gt;"",L577=PRINCIPAL!$J$160),VLOOKUP($AR$555,'Banco de Dados'!$B$4:$J$50,8,FALSE)*PRINCIPAL!$H$160*(1-(PRINCIPAL!$K$160/100)),IF(AND(PRINCIPAL!$H$160&lt;&gt;"",L577=PRINCIPAL!$L$160),VLOOKUP($AR$555,'Banco de Dados'!$B$4:$J$50,8,FALSE)*PRINCIPAL!$H$160*(1-(PRINCIPAL!$M$160/100)),IF(AND(PRINCIPAL!$H$160&lt;&gt;"",L577=PRINCIPAL!$N$160),VLOOKUP($AR$555,'Banco de Dados'!$B$4:$J$50,8,FALSE)*PRINCIPAL!$H$160*(1-(PRINCIPAL!$O$160/100)),IF(PRINCIPAL!$H$160&lt;&gt;"",VLOOKUP($AR$555,'Banco de Dados'!$B$4:$J$50,8,FALSE)*PRINCIPAL!$H$160,IF(OR(L577=PRINCIPAL!$I$160,L577=PRINCIPAL!$I$160+PRINCIPAL!$I$160,L577=PRINCIPAL!$I$160+PRINCIPAL!$I$160+PRINCIPAL!$I$160),0,IF(L577=PRINCIPAL!$J$160,VLOOKUP($AR$555,'Banco de Dados'!$B$4:$J$50,6,FALSE)*(1-(PRINCIPAL!$K$160/100)),IF(L577=PRINCIPAL!$L$160,VLOOKUP($AR$555,'Banco de Dados'!$B$4:$J$50,6,FALSE)*(1-(PRINCIPAL!$M$160/100)),IF(L577=PRINCIPAL!$N$160,VLOOKUP($AR$555,'Banco de Dados'!$B$4:$J$50,6,FALSE)*(1-(PRINCIPAL!$O$160/100)),VLOOKUP($AR$555,'Banco de Dados'!$B$4:$J$50,6,FALSE)))))))))),"")</f>
        <v/>
      </c>
      <c r="AR577" s="29" t="str">
        <f>IFERROR(AQ577*(IFERROR(VLOOKUP($AR$555,'Banco de Dados'!$B$4:$J$50,4,FALSE),"ERRO")),"")</f>
        <v/>
      </c>
      <c r="AS577" s="29" t="str">
        <f t="shared" si="384"/>
        <v/>
      </c>
      <c r="AT577" s="103" t="str">
        <f>IFERROR(AS577*(C577*(PRINCIPAL!$G$160/100))*0.47*(44/12),"")</f>
        <v/>
      </c>
      <c r="AU577" s="111" t="str">
        <f t="shared" si="385"/>
        <v/>
      </c>
      <c r="AV577" s="30" t="str">
        <f>IFERROR(IF(AND(PRINCIPAL!$H$161&lt;&gt;"",OR(L577=PRINCIPAL!$I$161,L577=PRINCIPAL!$I$161+PRINCIPAL!$I$161,L577=PRINCIPAL!$I$161+PRINCIPAL!$I$161+PRINCIPAL!$I$161)),0,IF(AND(PRINCIPAL!$H$161&lt;&gt;"",L577=PRINCIPAL!$J$161),VLOOKUP($AW$555,'Banco de Dados'!$B$4:$J$50,8,FALSE)*PRINCIPAL!$H$161*(1-(PRINCIPAL!$K$161/100)),IF(AND(PRINCIPAL!$H$161&lt;&gt;"",L577=PRINCIPAL!$L$161),VLOOKUP($AW$555,'Banco de Dados'!$B$4:$J$50,8,FALSE)*PRINCIPAL!$H$161*(1-(PRINCIPAL!$M$161/100)),IF(AND(PRINCIPAL!$H$161&lt;&gt;"",L577=PRINCIPAL!$N$161),VLOOKUP($AW$555,'Banco de Dados'!$B$4:$J$50,8,FALSE)*PRINCIPAL!$H$161*(1-(PRINCIPAL!$O$161/100)),IF(PRINCIPAL!$H$161&lt;&gt;"",VLOOKUP($AW$555,'Banco de Dados'!$B$4:$J$50,8,FALSE)*PRINCIPAL!$H$161,IF(OR(L577=PRINCIPAL!$I$161,L577=PRINCIPAL!$I$161+PRINCIPAL!$I$161,L577=PRINCIPAL!$I$161+PRINCIPAL!$I$161+PRINCIPAL!$I$161),0,IF(L577=PRINCIPAL!$J$161,VLOOKUP($AW$555,'Banco de Dados'!$B$4:$J$50,6,FALSE)*(1-(PRINCIPAL!$K$161/100)),IF(L577=PRINCIPAL!$L$161,VLOOKUP($AW$555,'Banco de Dados'!$B$4:$J$50,6,FALSE)*(1-(PRINCIPAL!$M$161/100)),IF(L577=PRINCIPAL!$N$161,VLOOKUP($AW$555,'Banco de Dados'!$B$4:$J$50,6,FALSE)*(1-(PRINCIPAL!$O$161/100)),VLOOKUP($AW$555,'Banco de Dados'!$B$4:$J$50,6,FALSE)))))))))),"")</f>
        <v/>
      </c>
      <c r="AW577" s="29" t="str">
        <f>IFERROR(AV577*(IFERROR(VLOOKUP($AW$555,'Banco de Dados'!$B$4:$J$50,4,FALSE),"ERRO")),"")</f>
        <v/>
      </c>
      <c r="AX577" s="29" t="str">
        <f t="shared" si="386"/>
        <v/>
      </c>
      <c r="AY577" s="103" t="str">
        <f>IFERROR(AX577*(C577*(PRINCIPAL!$G$161/100))*0.47*(44/12),"")</f>
        <v/>
      </c>
      <c r="AZ577" s="111" t="str">
        <f t="shared" si="391"/>
        <v/>
      </c>
      <c r="BA577" s="30" t="str">
        <f>IFERROR(IF(AND(PRINCIPAL!$H$162&lt;&gt;"",OR(L577=PRINCIPAL!$I$162,L577=PRINCIPAL!$I$162+PRINCIPAL!$I$162,L577=PRINCIPAL!$I$162+PRINCIPAL!$I$162+PRINCIPAL!$I$162)),0,IF(AND(PRINCIPAL!$H$162&lt;&gt;"",L577=PRINCIPAL!$J$162),VLOOKUP($BB$555,'Banco de Dados'!$B$4:$J$50,8,FALSE)*PRINCIPAL!$H$162*(1-(PRINCIPAL!$K$162/100)),IF(AND(PRINCIPAL!$H$162&lt;&gt;"",L577=PRINCIPAL!$L$162),VLOOKUP($BB$555,'Banco de Dados'!$B$4:$J$50,8,FALSE)*PRINCIPAL!$H$162*(1-(PRINCIPAL!$M$162/100)),IF(AND(PRINCIPAL!$H$162&lt;&gt;"",L577=PRINCIPAL!$N$162),VLOOKUP($BB$555,'Banco de Dados'!$B$4:$J$50,8,FALSE)*PRINCIPAL!$H$162*(1-(PRINCIPAL!$O$162/100)),IF(PRINCIPAL!$H$162&lt;&gt;"",VLOOKUP($BB$555,'Banco de Dados'!$B$4:$J$50,8,FALSE)*PRINCIPAL!$H$162,IF(OR(L577=PRINCIPAL!$I$162,L577=PRINCIPAL!$I$162+PRINCIPAL!$I$162,L577=PRINCIPAL!$I$162+PRINCIPAL!$I$162+PRINCIPAL!$I$162),0,IF(L577=PRINCIPAL!$J$162,VLOOKUP($BB$555,'Banco de Dados'!$B$4:$J$50,6,FALSE)*(1-(PRINCIPAL!$K$162/100)),IF(L577=PRINCIPAL!$L$162,VLOOKUP($BB$555,'Banco de Dados'!$B$4:$J$50,6,FALSE)*(1-(PRINCIPAL!$M$162/100)),IF(L577=PRINCIPAL!$N$162,VLOOKUP($BB$555,'Banco de Dados'!$B$4:$J$50,6,FALSE)*(1-(PRINCIPAL!$O$162/100)),VLOOKUP($BB$555,'Banco de Dados'!$B$4:$J$50,6,FALSE)))))))))),"")</f>
        <v/>
      </c>
      <c r="BB577" s="29" t="str">
        <f>IFERROR(BA577*(IFERROR(VLOOKUP($BB$555,'Banco de Dados'!$B$4:$J$50,4,FALSE),"ERRO")),"")</f>
        <v/>
      </c>
      <c r="BC577" s="29" t="str">
        <f t="shared" si="392"/>
        <v/>
      </c>
      <c r="BD577" s="103" t="str">
        <f>IFERROR(BC577*(C577*(PRINCIPAL!$G$162/100))*0.47*(44/12),"")</f>
        <v/>
      </c>
      <c r="BE577" s="111" t="str">
        <f t="shared" si="371"/>
        <v/>
      </c>
      <c r="BF577" s="30" t="str">
        <f>IFERROR(IF(AND(PRINCIPAL!$H$163&lt;&gt;"",OR(L577=PRINCIPAL!$I$163,L577=PRINCIPAL!$I$163+PRINCIPAL!$I$163,L577=PRINCIPAL!$I$163+PRINCIPAL!$I$163+PRINCIPAL!$I$163)),0,IF(AND(PRINCIPAL!$H$163&lt;&gt;"",L577=PRINCIPAL!$J$163),VLOOKUP($BG$555,'Banco de Dados'!$B$4:$J$50,8,FALSE)*PRINCIPAL!$H$163*(1-(PRINCIPAL!$K$163/100)),IF(AND(PRINCIPAL!$H$163&lt;&gt;"",L577=PRINCIPAL!$L$163),VLOOKUP($BG$555,'Banco de Dados'!$B$4:$J$50,8,FALSE)*PRINCIPAL!$H$163*(1-(PRINCIPAL!$M$163/100)),IF(AND(PRINCIPAL!$H$163&lt;&gt;"",L577=PRINCIPAL!$N$163),VLOOKUP($BG$555,'Banco de Dados'!$B$4:$J$50,8,FALSE)*PRINCIPAL!$H$163*(1-(PRINCIPAL!$O$163/100)),IF(PRINCIPAL!$H$163&lt;&gt;"",VLOOKUP($BG$555,'Banco de Dados'!$B$4:$J$50,8,FALSE)*PRINCIPAL!$H$163,IF(OR(L577=PRINCIPAL!$I$163,L577=PRINCIPAL!$I$163+PRINCIPAL!$I$163,L577=PRINCIPAL!$I$163+PRINCIPAL!$I$163+PRINCIPAL!$I$163),0,IF(L577=PRINCIPAL!$J$163,VLOOKUP($BG$555,'Banco de Dados'!$B$4:$J$50,6,FALSE)*(1-(PRINCIPAL!$K$163/100)),IF(L577=PRINCIPAL!$L$163,VLOOKUP($BG$555,'Banco de Dados'!$B$4:$J$50,6,FALSE)*(1-(PRINCIPAL!$M$163/100)),IF(L577=PRINCIPAL!$N$163,VLOOKUP($BG$555,'Banco de Dados'!$B$4:$J$50,6,FALSE)*(1-(PRINCIPAL!$O$163/100)),VLOOKUP($BG$555,'Banco de Dados'!$B$4:$J$50,6,FALSE)))))))))),"")</f>
        <v/>
      </c>
      <c r="BG577" s="29" t="str">
        <f>IFERROR(BF577*(IFERROR(VLOOKUP($BG$555,'Banco de Dados'!$B$4:$J$50,4,FALSE),"ERRO")),"")</f>
        <v/>
      </c>
      <c r="BH577" s="29" t="str">
        <f t="shared" si="387"/>
        <v/>
      </c>
      <c r="BI577" s="103" t="str">
        <f>IFERROR(BH577*(C577*(PRINCIPAL!$G$163/100))*0.47*(44/12),"")</f>
        <v/>
      </c>
      <c r="BJ577" s="102" t="str">
        <f t="shared" si="372"/>
        <v/>
      </c>
    </row>
    <row r="578" spans="2:62" ht="12.75" customHeight="1" x14ac:dyDescent="0.3">
      <c r="B578" s="326">
        <f t="shared" si="373"/>
        <v>2041</v>
      </c>
      <c r="C578" s="340"/>
      <c r="D578" s="1"/>
      <c r="E578" s="116">
        <v>21</v>
      </c>
      <c r="F578" s="24" t="str">
        <f>IFERROR(VLOOKUP($G$555,'Banco de Dados'!$B$4:$J$50,6,FALSE),"")</f>
        <v/>
      </c>
      <c r="G578" s="25" t="str">
        <f>IFERROR(F578*(IFERROR(VLOOKUP($G$555,'Banco de Dados'!$B$4:$J$50,4,FALSE),"ERRO")),"")</f>
        <v/>
      </c>
      <c r="H578" s="25" t="str">
        <f t="shared" si="374"/>
        <v/>
      </c>
      <c r="I578" s="103" t="str">
        <f t="shared" si="375"/>
        <v/>
      </c>
      <c r="J578" s="117" t="str">
        <f t="shared" si="376"/>
        <v/>
      </c>
      <c r="K578" s="1"/>
      <c r="L578" s="91">
        <v>21</v>
      </c>
      <c r="M578" s="24" t="str">
        <f>IFERROR(IF(AND(PRINCIPAL!$H$154&lt;&gt;"",OR(L578=PRINCIPAL!$I$154,L578=PRINCIPAL!$I$154+PRINCIPAL!$I$154,L578=PRINCIPAL!$I$154+PRINCIPAL!$I$154+PRINCIPAL!$I$154)),0,IF(AND(PRINCIPAL!$H$154&lt;&gt;"",L578=PRINCIPAL!$J$154),VLOOKUP($N$555,'Banco de Dados'!$B$4:$J$50,8,FALSE)*PRINCIPAL!$H$154*(1-(PRINCIPAL!$K$154/100)),IF(AND(PRINCIPAL!$H$154&lt;&gt;"",L578=PRINCIPAL!$L$154),VLOOKUP($N$555,'Banco de Dados'!$B$4:$J$50,8,FALSE)*PRINCIPAL!$H$154*(1-(PRINCIPAL!$M$154/100)),IF(AND(PRINCIPAL!$H$154&lt;&gt;"",L578=PRINCIPAL!$N$154),VLOOKUP($N$555,'Banco de Dados'!$B$4:$J$50,8,FALSE)*PRINCIPAL!$H$154*(1-(PRINCIPAL!$O$154/100)),IF(PRINCIPAL!$H$154&lt;&gt;"",VLOOKUP($N$555,'Banco de Dados'!$B$4:$J$50,8,FALSE)*PRINCIPAL!$H$154,IF(OR(L578=PRINCIPAL!$I$154,L578=PRINCIPAL!$I$154+PRINCIPAL!$I$154,L578=PRINCIPAL!$I$154+PRINCIPAL!$I$154+PRINCIPAL!$I$154),0,IF(L578=PRINCIPAL!$J$154,VLOOKUP($N$555,'Banco de Dados'!$B$4:$J$50,6,FALSE)*(1-(PRINCIPAL!$K$154/100)),IF(L578=PRINCIPAL!$L$154,VLOOKUP($N$555,'Banco de Dados'!$B$4:$J$50,6,FALSE)*(1-(PRINCIPAL!$M$154/100)),IF(L578=PRINCIPAL!$N$154,VLOOKUP($N$555,'Banco de Dados'!$B$4:$J$50,6,FALSE)*(1-(PRINCIPAL!$O$154/100)),VLOOKUP($N$555,'Banco de Dados'!$B$4:$J$50,6,FALSE)))))))))),"")</f>
        <v/>
      </c>
      <c r="N578" s="25" t="str">
        <f>IFERROR(M578*(IFERROR(VLOOKUP($N$555,'Banco de Dados'!$B$4:$J$50,4,FALSE),"ERRO")),"")</f>
        <v/>
      </c>
      <c r="O578" s="25" t="str">
        <f t="shared" si="395"/>
        <v/>
      </c>
      <c r="P578" s="103" t="str">
        <f>IFERROR(O578*(C578*(PRINCIPAL!$G$154/100))*0.47*(44/12),"")</f>
        <v/>
      </c>
      <c r="Q578" s="107" t="str">
        <f t="shared" si="396"/>
        <v/>
      </c>
      <c r="R578" s="29" t="str">
        <f>IFERROR(IF(AND(PRINCIPAL!$H$155&lt;&gt;"",OR(L578=PRINCIPAL!$I$155,L578=PRINCIPAL!$I$155+PRINCIPAL!$I$155,L578=PRINCIPAL!$I$155+PRINCIPAL!$I$155+PRINCIPAL!$I$155)),0,IF(AND(PRINCIPAL!$H$155&lt;&gt;"",L578=PRINCIPAL!$J$155),VLOOKUP($S$555,'Banco de Dados'!$B$4:$J$50,8,FALSE)*PRINCIPAL!$H$155*(1-(PRINCIPAL!$K$155/100)),IF(AND(PRINCIPAL!$H$155&lt;&gt;"",L578=PRINCIPAL!$L$155),VLOOKUP($S$555,'Banco de Dados'!$B$4:$J$50,8,FALSE)*PRINCIPAL!$H$155*(1-(PRINCIPAL!$M$155/100)),IF(AND(PRINCIPAL!$H$155&lt;&gt;"",L578=PRINCIPAL!$N$155),VLOOKUP($S$555,'Banco de Dados'!$B$4:$J$50,8,FALSE)*PRINCIPAL!$H$155*(1-(PRINCIPAL!$O$155/100)),IF(PRINCIPAL!$H$155&lt;&gt;"",VLOOKUP($S$555,'Banco de Dados'!$B$4:$J$50,8,FALSE)*PRINCIPAL!$H$155,IF(OR(L578=PRINCIPAL!$I$155,L578=PRINCIPAL!$I$155+PRINCIPAL!$I$155,L578=PRINCIPAL!$I$155+PRINCIPAL!$I$155+PRINCIPAL!$I$155),0,IF(L578=PRINCIPAL!$J$155,VLOOKUP($S$555,'Banco de Dados'!$B$4:$J$50,6,FALSE)*(1-(PRINCIPAL!$K$155/100)),IF(L578=PRINCIPAL!$L$155,VLOOKUP($S$555,'Banco de Dados'!$B$4:$J$50,6,FALSE)*(1-(PRINCIPAL!$M$155/100)),IF(L578=PRINCIPAL!$N$155,VLOOKUP($S$555,'Banco de Dados'!$B$4:$J$50,6,FALSE)*(1-(PRINCIPAL!$O$155/100)),VLOOKUP($S$555,'Banco de Dados'!$B$4:$J$50,6,FALSE)))))))))),"")</f>
        <v/>
      </c>
      <c r="S578" s="29" t="str">
        <f>IFERROR(R578*(IFERROR(VLOOKUP($S$555,'Banco de Dados'!$B$4:$J$50,4,FALSE),"ERRO")),"")</f>
        <v/>
      </c>
      <c r="T578" s="29" t="str">
        <f t="shared" si="394"/>
        <v/>
      </c>
      <c r="U578" s="103" t="str">
        <f>IFERROR(T578*(C578*(PRINCIPAL!$G$155/100))*0.47*(44/12),"")</f>
        <v/>
      </c>
      <c r="V578" s="103" t="str">
        <f t="shared" si="370"/>
        <v/>
      </c>
      <c r="W578" s="30" t="str">
        <f>IFERROR(IF(AND(PRINCIPAL!$H$156&lt;&gt;"",OR(L578=PRINCIPAL!$I$156,L578=PRINCIPAL!$I$156+PRINCIPAL!$I$156,L578=PRINCIPAL!$I$156+PRINCIPAL!$I$156+PRINCIPAL!$I$156)),0,IF(AND(PRINCIPAL!$H$156&lt;&gt;"",L578=PRINCIPAL!$J$156),VLOOKUP($X$555,'Banco de Dados'!$B$4:$J$50,8,FALSE)*PRINCIPAL!$H$156*(1-(PRINCIPAL!$K$156/100)),IF(AND(PRINCIPAL!$H$156&lt;&gt;"",L578=PRINCIPAL!$L$156),VLOOKUP($X$555,'Banco de Dados'!$B$4:$J$50,8,FALSE)*PRINCIPAL!$H$156*(1-(PRINCIPAL!$M$156/100)),IF(AND(PRINCIPAL!$H$156&lt;&gt;"",L578=PRINCIPAL!$N$156),VLOOKUP($X$555,'Banco de Dados'!$B$4:$J$50,8,FALSE)*PRINCIPAL!$H$156*(1-(PRINCIPAL!$O$156/100)),IF(PRINCIPAL!$H$156&lt;&gt;"",VLOOKUP($X$555,'Banco de Dados'!$B$4:$J$50,8,FALSE)*PRINCIPAL!$H$156,IF(OR(L578=PRINCIPAL!$I$156,L578=PRINCIPAL!$I$156+PRINCIPAL!$I$156,L578=PRINCIPAL!$I$156+PRINCIPAL!$I$156+PRINCIPAL!$I$156),0,IF(L578=PRINCIPAL!$J$156,VLOOKUP($X$555,'Banco de Dados'!$B$4:$J$50,6,FALSE)*(1-(PRINCIPAL!$K$156/100)),IF(L578=PRINCIPAL!$L$156,VLOOKUP($X$555,'Banco de Dados'!$B$4:$J$50,6,FALSE)*(1-(PRINCIPAL!$M$156/100)),IF(L578=PRINCIPAL!$N$156,VLOOKUP($X$555,'Banco de Dados'!$B$4:$J$50,6,FALSE)*(1-(PRINCIPAL!$O$156/100)),VLOOKUP($X$555,'Banco de Dados'!$B$4:$J$50,6,FALSE)))))))))),"")</f>
        <v/>
      </c>
      <c r="X578" s="29" t="str">
        <f>IFERROR(W578*(IFERROR(VLOOKUP($X$555,'Banco de Dados'!$B$4:$J$50,4,FALSE),"ERRO")),"")</f>
        <v/>
      </c>
      <c r="Y578" s="29" t="str">
        <f t="shared" si="388"/>
        <v/>
      </c>
      <c r="Z578" s="103" t="str">
        <f>IFERROR(Y578*(C578*(PRINCIPAL!$G$156/100))*0.47*(44/12),"")</f>
        <v/>
      </c>
      <c r="AA578" s="111" t="str">
        <f t="shared" si="389"/>
        <v/>
      </c>
      <c r="AB578" s="30" t="str">
        <f>IFERROR(IF(AND(PRINCIPAL!$H$157&lt;&gt;"",OR(L578=PRINCIPAL!$I$157,L578=PRINCIPAL!$I$157+PRINCIPAL!$I$157,L578=PRINCIPAL!$I$157+PRINCIPAL!$I$157+PRINCIPAL!$I$157)),0,IF(AND(PRINCIPAL!$H$157&lt;&gt;"",L578=PRINCIPAL!$J$157),VLOOKUP($AC$555,'Banco de Dados'!$B$4:$J$50,8,FALSE)*PRINCIPAL!$H$157*(1-(PRINCIPAL!$K$157/100)),IF(AND(PRINCIPAL!$H$157&lt;&gt;"",L578=PRINCIPAL!$L$157),VLOOKUP($AC$555,'Banco de Dados'!$B$4:$J$50,8,FALSE)*PRINCIPAL!$H$157*(1-(PRINCIPAL!$M$157/100)),IF(AND(PRINCIPAL!$H$157&lt;&gt;"",L578=PRINCIPAL!$N$157),VLOOKUP($AC$555,'Banco de Dados'!$B$4:$J$50,8,FALSE)*PRINCIPAL!$H$157*(1-(PRINCIPAL!$O$157/100)),IF(PRINCIPAL!$H$157&lt;&gt;"",VLOOKUP($AC$555,'Banco de Dados'!$B$4:$J$50,8,FALSE)*PRINCIPAL!$H$157,IF(OR(L578=PRINCIPAL!$I$157,L578=PRINCIPAL!$I$157+PRINCIPAL!$I$157,L578=PRINCIPAL!$I$157+PRINCIPAL!$I$157+PRINCIPAL!$I$157),0,IF(L578=PRINCIPAL!$J$157,VLOOKUP($AC$555,'Banco de Dados'!$B$4:$J$50,6,FALSE)*(1-(PRINCIPAL!$K$157/100)),IF(L578=PRINCIPAL!$L$157,VLOOKUP($AC$555,'Banco de Dados'!$B$4:$J$50,6,FALSE)*(1-(PRINCIPAL!$M$157/100)),IF(L578=PRINCIPAL!$N$157,VLOOKUP($AC$555,'Banco de Dados'!$B$4:$J$50,6,FALSE)*(1-(PRINCIPAL!$O$157/100)),VLOOKUP($AC$555,'Banco de Dados'!$B$4:$J$50,6,FALSE)))))))))),"")</f>
        <v/>
      </c>
      <c r="AC578" s="29" t="str">
        <f>IFERROR(AB578*(IFERROR(VLOOKUP($AC$555,'Banco de Dados'!$B$4:$J$50,4,FALSE),"ERRO")),"")</f>
        <v/>
      </c>
      <c r="AD578" s="29" t="str">
        <f t="shared" si="379"/>
        <v/>
      </c>
      <c r="AE578" s="103" t="str">
        <f>IFERROR(AD578*(C578*(PRINCIPAL!$G$157/100))*0.47*(44/12),"")</f>
        <v/>
      </c>
      <c r="AF578" s="111" t="str">
        <f t="shared" si="380"/>
        <v/>
      </c>
      <c r="AG578" s="30" t="str">
        <f>IFERROR(IF(AND(PRINCIPAL!$H$158&lt;&gt;"",OR(L578=PRINCIPAL!$I$158,L578=PRINCIPAL!$I$158+PRINCIPAL!$I$158,L578=PRINCIPAL!$I$158+PRINCIPAL!$I$158+PRINCIPAL!$I$158)),0,IF(AND(PRINCIPAL!$H$158&lt;&gt;"",L578=PRINCIPAL!$J$158),VLOOKUP($AH$555,'Banco de Dados'!$B$4:$J$50,8,FALSE)*PRINCIPAL!$H$158*(1-(PRINCIPAL!$K$158/100)),IF(AND(PRINCIPAL!$H$158&lt;&gt;"",L578=PRINCIPAL!$L$158),VLOOKUP($AH$555,'Banco de Dados'!$B$4:$J$50,8,FALSE)*PRINCIPAL!$H$158*(1-(PRINCIPAL!$M$158/100)),IF(AND(PRINCIPAL!$H$158&lt;&gt;"",L578=PRINCIPAL!$N$158),VLOOKUP($AH$555,'Banco de Dados'!$B$4:$J$50,8,FALSE)*PRINCIPAL!$H$158*(1-(PRINCIPAL!$O$158/100)),IF(PRINCIPAL!$H$158&lt;&gt;"",VLOOKUP($AH$555,'Banco de Dados'!$B$4:$J$50,8,FALSE)*PRINCIPAL!$H$158,IF(OR(L578=PRINCIPAL!$I$158,L578=PRINCIPAL!$I$158+PRINCIPAL!$I$158,L578=PRINCIPAL!$I$158+PRINCIPAL!$I$158+PRINCIPAL!$I$158),0,IF(L578=PRINCIPAL!$J$158,VLOOKUP($AH$555,'Banco de Dados'!$B$4:$J$50,6,FALSE)*(1-(PRINCIPAL!$K$158/100)),IF(L578=PRINCIPAL!$L$158,VLOOKUP($AH$555,'Banco de Dados'!$B$4:$J$50,6,FALSE)*(1-(PRINCIPAL!$M$158/100)),IF(L578=PRINCIPAL!$N$158,VLOOKUP($AH$555,'Banco de Dados'!$B$4:$J$50,6,FALSE)*(1-(PRINCIPAL!$O$158/100)),VLOOKUP($AH$555,'Banco de Dados'!$B$4:$J$50,6,FALSE)))))))))),"")</f>
        <v/>
      </c>
      <c r="AH578" s="29" t="str">
        <f>IFERROR(AG578*(IFERROR(VLOOKUP($AH$555,'Banco de Dados'!$B$4:$J$50,4,FALSE),"ERRO")),"")</f>
        <v/>
      </c>
      <c r="AI578" s="29" t="str">
        <f t="shared" si="381"/>
        <v/>
      </c>
      <c r="AJ578" s="103" t="str">
        <f>IFERROR(AI578*(C578*(PRINCIPAL!$G$158/100))*0.47*(44/12),"")</f>
        <v/>
      </c>
      <c r="AK578" s="111" t="str">
        <f t="shared" si="390"/>
        <v/>
      </c>
      <c r="AL578" s="30" t="str">
        <f>IFERROR(IF(AND(PRINCIPAL!$H$159&lt;&gt;"",OR(L578=PRINCIPAL!$I$159,L578=PRINCIPAL!$I$159+PRINCIPAL!$I$159,L578=PRINCIPAL!$I$159+PRINCIPAL!$I$159+PRINCIPAL!$I$159)),0,IF(AND(PRINCIPAL!$H$159&lt;&gt;"",L578=PRINCIPAL!$J$159),VLOOKUP($AM$555,'Banco de Dados'!$B$4:$J$50,8,FALSE)*PRINCIPAL!$H$159*(1-(PRINCIPAL!$K$159/100)),IF(AND(PRINCIPAL!$H$159&lt;&gt;"",L578=PRINCIPAL!$L$159),VLOOKUP($AM$555,'Banco de Dados'!$B$4:$J$50,8,FALSE)*PRINCIPAL!$H$159*(1-(PRINCIPAL!$M$159/100)),IF(AND(PRINCIPAL!$H$159&lt;&gt;"",L578=PRINCIPAL!$N$159),VLOOKUP($AM$555,'Banco de Dados'!$B$4:$J$50,8,FALSE)*PRINCIPAL!$H$159*(1-(PRINCIPAL!$O$159/100)),IF(PRINCIPAL!$H$159&lt;&gt;"",VLOOKUP($AM$555,'Banco de Dados'!$B$4:$J$50,8,FALSE)*PRINCIPAL!$H$159,IF(OR(L578=PRINCIPAL!$I$159,L578=PRINCIPAL!$I$159+PRINCIPAL!$I$159,L578=PRINCIPAL!$I$159+PRINCIPAL!$I$159+PRINCIPAL!$I$159),0,IF(L578=PRINCIPAL!$J$159,VLOOKUP($AM$555,'Banco de Dados'!$B$4:$J$50,6,FALSE)*(1-(PRINCIPAL!$K$159/100)),IF(L578=PRINCIPAL!$L$159,VLOOKUP($AM$555,'Banco de Dados'!$B$4:$J$50,6,FALSE)*(1-(PRINCIPAL!$M$159/100)),IF(L578=PRINCIPAL!$N$159,VLOOKUP($AM$555,'Banco de Dados'!$B$4:$J$50,6,FALSE)*(1-(PRINCIPAL!$O$159/100)),VLOOKUP($AM$555,'Banco de Dados'!$B$4:$J$50,6,FALSE)))))))))),"")</f>
        <v/>
      </c>
      <c r="AM578" s="29" t="str">
        <f>IFERROR(AL578*(IFERROR(VLOOKUP($AM$555,'Banco de Dados'!$B$4:$J$50,4,FALSE),"ERRO")),"")</f>
        <v/>
      </c>
      <c r="AN578" s="29" t="str">
        <f t="shared" si="382"/>
        <v/>
      </c>
      <c r="AO578" s="103" t="str">
        <f>IFERROR(AN578*(C578*(PRINCIPAL!$G$159/100))*0.47*(44/12),"")</f>
        <v/>
      </c>
      <c r="AP578" s="111" t="str">
        <f t="shared" si="383"/>
        <v/>
      </c>
      <c r="AQ578" s="30" t="str">
        <f>IFERROR(IF(AND(PRINCIPAL!$H$160&lt;&gt;"",OR(L578=PRINCIPAL!$I$160,L578=PRINCIPAL!$I$160+PRINCIPAL!$I$160,L578=PRINCIPAL!$I$160+PRINCIPAL!$I$160+PRINCIPAL!$I$160)),0,IF(AND(PRINCIPAL!$H$160&lt;&gt;"",L578=PRINCIPAL!$J$160),VLOOKUP($AR$555,'Banco de Dados'!$B$4:$J$50,8,FALSE)*PRINCIPAL!$H$160*(1-(PRINCIPAL!$K$160/100)),IF(AND(PRINCIPAL!$H$160&lt;&gt;"",L578=PRINCIPAL!$L$160),VLOOKUP($AR$555,'Banco de Dados'!$B$4:$J$50,8,FALSE)*PRINCIPAL!$H$160*(1-(PRINCIPAL!$M$160/100)),IF(AND(PRINCIPAL!$H$160&lt;&gt;"",L578=PRINCIPAL!$N$160),VLOOKUP($AR$555,'Banco de Dados'!$B$4:$J$50,8,FALSE)*PRINCIPAL!$H$160*(1-(PRINCIPAL!$O$160/100)),IF(PRINCIPAL!$H$160&lt;&gt;"",VLOOKUP($AR$555,'Banco de Dados'!$B$4:$J$50,8,FALSE)*PRINCIPAL!$H$160,IF(OR(L578=PRINCIPAL!$I$160,L578=PRINCIPAL!$I$160+PRINCIPAL!$I$160,L578=PRINCIPAL!$I$160+PRINCIPAL!$I$160+PRINCIPAL!$I$160),0,IF(L578=PRINCIPAL!$J$160,VLOOKUP($AR$555,'Banco de Dados'!$B$4:$J$50,6,FALSE)*(1-(PRINCIPAL!$K$160/100)),IF(L578=PRINCIPAL!$L$160,VLOOKUP($AR$555,'Banco de Dados'!$B$4:$J$50,6,FALSE)*(1-(PRINCIPAL!$M$160/100)),IF(L578=PRINCIPAL!$N$160,VLOOKUP($AR$555,'Banco de Dados'!$B$4:$J$50,6,FALSE)*(1-(PRINCIPAL!$O$160/100)),VLOOKUP($AR$555,'Banco de Dados'!$B$4:$J$50,6,FALSE)))))))))),"")</f>
        <v/>
      </c>
      <c r="AR578" s="29" t="str">
        <f>IFERROR(AQ578*(IFERROR(VLOOKUP($AR$555,'Banco de Dados'!$B$4:$J$50,4,FALSE),"ERRO")),"")</f>
        <v/>
      </c>
      <c r="AS578" s="29" t="str">
        <f t="shared" si="384"/>
        <v/>
      </c>
      <c r="AT578" s="103" t="str">
        <f>IFERROR(AS578*(C578*(PRINCIPAL!$G$160/100))*0.47*(44/12),"")</f>
        <v/>
      </c>
      <c r="AU578" s="111" t="str">
        <f t="shared" si="385"/>
        <v/>
      </c>
      <c r="AV578" s="30" t="str">
        <f>IFERROR(IF(AND(PRINCIPAL!$H$161&lt;&gt;"",OR(L578=PRINCIPAL!$I$161,L578=PRINCIPAL!$I$161+PRINCIPAL!$I$161,L578=PRINCIPAL!$I$161+PRINCIPAL!$I$161+PRINCIPAL!$I$161)),0,IF(AND(PRINCIPAL!$H$161&lt;&gt;"",L578=PRINCIPAL!$J$161),VLOOKUP($AW$555,'Banco de Dados'!$B$4:$J$50,8,FALSE)*PRINCIPAL!$H$161*(1-(PRINCIPAL!$K$161/100)),IF(AND(PRINCIPAL!$H$161&lt;&gt;"",L578=PRINCIPAL!$L$161),VLOOKUP($AW$555,'Banco de Dados'!$B$4:$J$50,8,FALSE)*PRINCIPAL!$H$161*(1-(PRINCIPAL!$M$161/100)),IF(AND(PRINCIPAL!$H$161&lt;&gt;"",L578=PRINCIPAL!$N$161),VLOOKUP($AW$555,'Banco de Dados'!$B$4:$J$50,8,FALSE)*PRINCIPAL!$H$161*(1-(PRINCIPAL!$O$161/100)),IF(PRINCIPAL!$H$161&lt;&gt;"",VLOOKUP($AW$555,'Banco de Dados'!$B$4:$J$50,8,FALSE)*PRINCIPAL!$H$161,IF(OR(L578=PRINCIPAL!$I$161,L578=PRINCIPAL!$I$161+PRINCIPAL!$I$161,L578=PRINCIPAL!$I$161+PRINCIPAL!$I$161+PRINCIPAL!$I$161),0,IF(L578=PRINCIPAL!$J$161,VLOOKUP($AW$555,'Banco de Dados'!$B$4:$J$50,6,FALSE)*(1-(PRINCIPAL!$K$161/100)),IF(L578=PRINCIPAL!$L$161,VLOOKUP($AW$555,'Banco de Dados'!$B$4:$J$50,6,FALSE)*(1-(PRINCIPAL!$M$161/100)),IF(L578=PRINCIPAL!$N$161,VLOOKUP($AW$555,'Banco de Dados'!$B$4:$J$50,6,FALSE)*(1-(PRINCIPAL!$O$161/100)),VLOOKUP($AW$555,'Banco de Dados'!$B$4:$J$50,6,FALSE)))))))))),"")</f>
        <v/>
      </c>
      <c r="AW578" s="29" t="str">
        <f>IFERROR(AV578*(IFERROR(VLOOKUP($AW$555,'Banco de Dados'!$B$4:$J$50,4,FALSE),"ERRO")),"")</f>
        <v/>
      </c>
      <c r="AX578" s="29" t="str">
        <f t="shared" si="386"/>
        <v/>
      </c>
      <c r="AY578" s="103" t="str">
        <f>IFERROR(AX578*(C578*(PRINCIPAL!$G$161/100))*0.47*(44/12),"")</f>
        <v/>
      </c>
      <c r="AZ578" s="111" t="str">
        <f t="shared" si="391"/>
        <v/>
      </c>
      <c r="BA578" s="30" t="str">
        <f>IFERROR(IF(AND(PRINCIPAL!$H$162&lt;&gt;"",OR(L578=PRINCIPAL!$I$162,L578=PRINCIPAL!$I$162+PRINCIPAL!$I$162,L578=PRINCIPAL!$I$162+PRINCIPAL!$I$162+PRINCIPAL!$I$162)),0,IF(AND(PRINCIPAL!$H$162&lt;&gt;"",L578=PRINCIPAL!$J$162),VLOOKUP($BB$555,'Banco de Dados'!$B$4:$J$50,8,FALSE)*PRINCIPAL!$H$162*(1-(PRINCIPAL!$K$162/100)),IF(AND(PRINCIPAL!$H$162&lt;&gt;"",L578=PRINCIPAL!$L$162),VLOOKUP($BB$555,'Banco de Dados'!$B$4:$J$50,8,FALSE)*PRINCIPAL!$H$162*(1-(PRINCIPAL!$M$162/100)),IF(AND(PRINCIPAL!$H$162&lt;&gt;"",L578=PRINCIPAL!$N$162),VLOOKUP($BB$555,'Banco de Dados'!$B$4:$J$50,8,FALSE)*PRINCIPAL!$H$162*(1-(PRINCIPAL!$O$162/100)),IF(PRINCIPAL!$H$162&lt;&gt;"",VLOOKUP($BB$555,'Banco de Dados'!$B$4:$J$50,8,FALSE)*PRINCIPAL!$H$162,IF(OR(L578=PRINCIPAL!$I$162,L578=PRINCIPAL!$I$162+PRINCIPAL!$I$162,L578=PRINCIPAL!$I$162+PRINCIPAL!$I$162+PRINCIPAL!$I$162),0,IF(L578=PRINCIPAL!$J$162,VLOOKUP($BB$555,'Banco de Dados'!$B$4:$J$50,6,FALSE)*(1-(PRINCIPAL!$K$162/100)),IF(L578=PRINCIPAL!$L$162,VLOOKUP($BB$555,'Banco de Dados'!$B$4:$J$50,6,FALSE)*(1-(PRINCIPAL!$M$162/100)),IF(L578=PRINCIPAL!$N$162,VLOOKUP($BB$555,'Banco de Dados'!$B$4:$J$50,6,FALSE)*(1-(PRINCIPAL!$O$162/100)),VLOOKUP($BB$555,'Banco de Dados'!$B$4:$J$50,6,FALSE)))))))))),"")</f>
        <v/>
      </c>
      <c r="BB578" s="29" t="str">
        <f>IFERROR(BA578*(IFERROR(VLOOKUP($BB$555,'Banco de Dados'!$B$4:$J$50,4,FALSE),"ERRO")),"")</f>
        <v/>
      </c>
      <c r="BC578" s="29" t="str">
        <f t="shared" si="392"/>
        <v/>
      </c>
      <c r="BD578" s="103" t="str">
        <f>IFERROR(BC578*(C578*(PRINCIPAL!$G$162/100))*0.47*(44/12),"")</f>
        <v/>
      </c>
      <c r="BE578" s="111" t="str">
        <f t="shared" si="371"/>
        <v/>
      </c>
      <c r="BF578" s="30" t="str">
        <f>IFERROR(IF(AND(PRINCIPAL!$H$163&lt;&gt;"",OR(L578=PRINCIPAL!$I$163,L578=PRINCIPAL!$I$163+PRINCIPAL!$I$163,L578=PRINCIPAL!$I$163+PRINCIPAL!$I$163+PRINCIPAL!$I$163)),0,IF(AND(PRINCIPAL!$H$163&lt;&gt;"",L578=PRINCIPAL!$J$163),VLOOKUP($BG$555,'Banco de Dados'!$B$4:$J$50,8,FALSE)*PRINCIPAL!$H$163*(1-(PRINCIPAL!$K$163/100)),IF(AND(PRINCIPAL!$H$163&lt;&gt;"",L578=PRINCIPAL!$L$163),VLOOKUP($BG$555,'Banco de Dados'!$B$4:$J$50,8,FALSE)*PRINCIPAL!$H$163*(1-(PRINCIPAL!$M$163/100)),IF(AND(PRINCIPAL!$H$163&lt;&gt;"",L578=PRINCIPAL!$N$163),VLOOKUP($BG$555,'Banco de Dados'!$B$4:$J$50,8,FALSE)*PRINCIPAL!$H$163*(1-(PRINCIPAL!$O$163/100)),IF(PRINCIPAL!$H$163&lt;&gt;"",VLOOKUP($BG$555,'Banco de Dados'!$B$4:$J$50,8,FALSE)*PRINCIPAL!$H$163,IF(OR(L578=PRINCIPAL!$I$163,L578=PRINCIPAL!$I$163+PRINCIPAL!$I$163,L578=PRINCIPAL!$I$163+PRINCIPAL!$I$163+PRINCIPAL!$I$163),0,IF(L578=PRINCIPAL!$J$163,VLOOKUP($BG$555,'Banco de Dados'!$B$4:$J$50,6,FALSE)*(1-(PRINCIPAL!$K$163/100)),IF(L578=PRINCIPAL!$L$163,VLOOKUP($BG$555,'Banco de Dados'!$B$4:$J$50,6,FALSE)*(1-(PRINCIPAL!$M$163/100)),IF(L578=PRINCIPAL!$N$163,VLOOKUP($BG$555,'Banco de Dados'!$B$4:$J$50,6,FALSE)*(1-(PRINCIPAL!$O$163/100)),VLOOKUP($BG$555,'Banco de Dados'!$B$4:$J$50,6,FALSE)))))))))),"")</f>
        <v/>
      </c>
      <c r="BG578" s="29" t="str">
        <f>IFERROR(BF578*(IFERROR(VLOOKUP($BG$555,'Banco de Dados'!$B$4:$J$50,4,FALSE),"ERRO")),"")</f>
        <v/>
      </c>
      <c r="BH578" s="29" t="str">
        <f t="shared" si="387"/>
        <v/>
      </c>
      <c r="BI578" s="103" t="str">
        <f>IFERROR(BH578*(C578*(PRINCIPAL!$G$163/100))*0.47*(44/12),"")</f>
        <v/>
      </c>
      <c r="BJ578" s="102" t="str">
        <f t="shared" si="372"/>
        <v/>
      </c>
    </row>
    <row r="579" spans="2:62" ht="12.75" customHeight="1" x14ac:dyDescent="0.3">
      <c r="B579" s="326">
        <f t="shared" si="373"/>
        <v>2042</v>
      </c>
      <c r="C579" s="340"/>
      <c r="D579" s="1"/>
      <c r="E579" s="116">
        <v>22</v>
      </c>
      <c r="F579" s="24" t="str">
        <f>IFERROR(VLOOKUP($G$555,'Banco de Dados'!$B$4:$J$50,6,FALSE),"")</f>
        <v/>
      </c>
      <c r="G579" s="25" t="str">
        <f>IFERROR(F579*(IFERROR(VLOOKUP($G$555,'Banco de Dados'!$B$4:$J$50,4,FALSE),"ERRO")),"")</f>
        <v/>
      </c>
      <c r="H579" s="25" t="str">
        <f t="shared" si="374"/>
        <v/>
      </c>
      <c r="I579" s="103" t="str">
        <f t="shared" si="375"/>
        <v/>
      </c>
      <c r="J579" s="117" t="str">
        <f t="shared" si="376"/>
        <v/>
      </c>
      <c r="K579" s="1"/>
      <c r="L579" s="91">
        <v>22</v>
      </c>
      <c r="M579" s="24" t="str">
        <f>IFERROR(IF(AND(PRINCIPAL!$H$154&lt;&gt;"",OR(L579=PRINCIPAL!$I$154,L579=PRINCIPAL!$I$154+PRINCIPAL!$I$154,L579=PRINCIPAL!$I$154+PRINCIPAL!$I$154+PRINCIPAL!$I$154)),0,IF(AND(PRINCIPAL!$H$154&lt;&gt;"",L579=PRINCIPAL!$J$154),VLOOKUP($N$555,'Banco de Dados'!$B$4:$J$50,8,FALSE)*PRINCIPAL!$H$154*(1-(PRINCIPAL!$K$154/100)),IF(AND(PRINCIPAL!$H$154&lt;&gt;"",L579=PRINCIPAL!$L$154),VLOOKUP($N$555,'Banco de Dados'!$B$4:$J$50,8,FALSE)*PRINCIPAL!$H$154*(1-(PRINCIPAL!$M$154/100)),IF(AND(PRINCIPAL!$H$154&lt;&gt;"",L579=PRINCIPAL!$N$154),VLOOKUP($N$555,'Banco de Dados'!$B$4:$J$50,8,FALSE)*PRINCIPAL!$H$154*(1-(PRINCIPAL!$O$154/100)),IF(PRINCIPAL!$H$154&lt;&gt;"",VLOOKUP($N$555,'Banco de Dados'!$B$4:$J$50,8,FALSE)*PRINCIPAL!$H$154,IF(OR(L579=PRINCIPAL!$I$154,L579=PRINCIPAL!$I$154+PRINCIPAL!$I$154,L579=PRINCIPAL!$I$154+PRINCIPAL!$I$154+PRINCIPAL!$I$154),0,IF(L579=PRINCIPAL!$J$154,VLOOKUP($N$555,'Banco de Dados'!$B$4:$J$50,6,FALSE)*(1-(PRINCIPAL!$K$154/100)),IF(L579=PRINCIPAL!$L$154,VLOOKUP($N$555,'Banco de Dados'!$B$4:$J$50,6,FALSE)*(1-(PRINCIPAL!$M$154/100)),IF(L579=PRINCIPAL!$N$154,VLOOKUP($N$555,'Banco de Dados'!$B$4:$J$50,6,FALSE)*(1-(PRINCIPAL!$O$154/100)),VLOOKUP($N$555,'Banco de Dados'!$B$4:$J$50,6,FALSE)))))))))),"")</f>
        <v/>
      </c>
      <c r="N579" s="25" t="str">
        <f>IFERROR(M579*(IFERROR(VLOOKUP($N$555,'Banco de Dados'!$B$4:$J$50,4,FALSE),"ERRO")),"")</f>
        <v/>
      </c>
      <c r="O579" s="25" t="str">
        <f t="shared" si="395"/>
        <v/>
      </c>
      <c r="P579" s="103" t="str">
        <f>IFERROR(O579*(C579*(PRINCIPAL!$G$154/100))*0.47*(44/12),"")</f>
        <v/>
      </c>
      <c r="Q579" s="107" t="str">
        <f t="shared" si="396"/>
        <v/>
      </c>
      <c r="R579" s="29" t="str">
        <f>IFERROR(IF(AND(PRINCIPAL!$H$155&lt;&gt;"",OR(L579=PRINCIPAL!$I$155,L579=PRINCIPAL!$I$155+PRINCIPAL!$I$155,L579=PRINCIPAL!$I$155+PRINCIPAL!$I$155+PRINCIPAL!$I$155)),0,IF(AND(PRINCIPAL!$H$155&lt;&gt;"",L579=PRINCIPAL!$J$155),VLOOKUP($S$555,'Banco de Dados'!$B$4:$J$50,8,FALSE)*PRINCIPAL!$H$155*(1-(PRINCIPAL!$K$155/100)),IF(AND(PRINCIPAL!$H$155&lt;&gt;"",L579=PRINCIPAL!$L$155),VLOOKUP($S$555,'Banco de Dados'!$B$4:$J$50,8,FALSE)*PRINCIPAL!$H$155*(1-(PRINCIPAL!$M$155/100)),IF(AND(PRINCIPAL!$H$155&lt;&gt;"",L579=PRINCIPAL!$N$155),VLOOKUP($S$555,'Banco de Dados'!$B$4:$J$50,8,FALSE)*PRINCIPAL!$H$155*(1-(PRINCIPAL!$O$155/100)),IF(PRINCIPAL!$H$155&lt;&gt;"",VLOOKUP($S$555,'Banco de Dados'!$B$4:$J$50,8,FALSE)*PRINCIPAL!$H$155,IF(OR(L579=PRINCIPAL!$I$155,L579=PRINCIPAL!$I$155+PRINCIPAL!$I$155,L579=PRINCIPAL!$I$155+PRINCIPAL!$I$155+PRINCIPAL!$I$155),0,IF(L579=PRINCIPAL!$J$155,VLOOKUP($S$555,'Banco de Dados'!$B$4:$J$50,6,FALSE)*(1-(PRINCIPAL!$K$155/100)),IF(L579=PRINCIPAL!$L$155,VLOOKUP($S$555,'Banco de Dados'!$B$4:$J$50,6,FALSE)*(1-(PRINCIPAL!$M$155/100)),IF(L579=PRINCIPAL!$N$155,VLOOKUP($S$555,'Banco de Dados'!$B$4:$J$50,6,FALSE)*(1-(PRINCIPAL!$O$155/100)),VLOOKUP($S$555,'Banco de Dados'!$B$4:$J$50,6,FALSE)))))))))),"")</f>
        <v/>
      </c>
      <c r="S579" s="29" t="str">
        <f>IFERROR(R579*(IFERROR(VLOOKUP($S$555,'Banco de Dados'!$B$4:$J$50,4,FALSE),"ERRO")),"")</f>
        <v/>
      </c>
      <c r="T579" s="29" t="str">
        <f t="shared" si="394"/>
        <v/>
      </c>
      <c r="U579" s="103" t="str">
        <f>IFERROR(T579*(C579*(PRINCIPAL!$G$155/100))*0.47*(44/12),"")</f>
        <v/>
      </c>
      <c r="V579" s="103" t="str">
        <f t="shared" si="370"/>
        <v/>
      </c>
      <c r="W579" s="30" t="str">
        <f>IFERROR(IF(AND(PRINCIPAL!$H$156&lt;&gt;"",OR(L579=PRINCIPAL!$I$156,L579=PRINCIPAL!$I$156+PRINCIPAL!$I$156,L579=PRINCIPAL!$I$156+PRINCIPAL!$I$156+PRINCIPAL!$I$156)),0,IF(AND(PRINCIPAL!$H$156&lt;&gt;"",L579=PRINCIPAL!$J$156),VLOOKUP($X$555,'Banco de Dados'!$B$4:$J$50,8,FALSE)*PRINCIPAL!$H$156*(1-(PRINCIPAL!$K$156/100)),IF(AND(PRINCIPAL!$H$156&lt;&gt;"",L579=PRINCIPAL!$L$156),VLOOKUP($X$555,'Banco de Dados'!$B$4:$J$50,8,FALSE)*PRINCIPAL!$H$156*(1-(PRINCIPAL!$M$156/100)),IF(AND(PRINCIPAL!$H$156&lt;&gt;"",L579=PRINCIPAL!$N$156),VLOOKUP($X$555,'Banco de Dados'!$B$4:$J$50,8,FALSE)*PRINCIPAL!$H$156*(1-(PRINCIPAL!$O$156/100)),IF(PRINCIPAL!$H$156&lt;&gt;"",VLOOKUP($X$555,'Banco de Dados'!$B$4:$J$50,8,FALSE)*PRINCIPAL!$H$156,IF(OR(L579=PRINCIPAL!$I$156,L579=PRINCIPAL!$I$156+PRINCIPAL!$I$156,L579=PRINCIPAL!$I$156+PRINCIPAL!$I$156+PRINCIPAL!$I$156),0,IF(L579=PRINCIPAL!$J$156,VLOOKUP($X$555,'Banco de Dados'!$B$4:$J$50,6,FALSE)*(1-(PRINCIPAL!$K$156/100)),IF(L579=PRINCIPAL!$L$156,VLOOKUP($X$555,'Banco de Dados'!$B$4:$J$50,6,FALSE)*(1-(PRINCIPAL!$M$156/100)),IF(L579=PRINCIPAL!$N$156,VLOOKUP($X$555,'Banco de Dados'!$B$4:$J$50,6,FALSE)*(1-(PRINCIPAL!$O$156/100)),VLOOKUP($X$555,'Banco de Dados'!$B$4:$J$50,6,FALSE)))))))))),"")</f>
        <v/>
      </c>
      <c r="X579" s="29" t="str">
        <f>IFERROR(W579*(IFERROR(VLOOKUP($X$555,'Banco de Dados'!$B$4:$J$50,4,FALSE),"ERRO")),"")</f>
        <v/>
      </c>
      <c r="Y579" s="29" t="str">
        <f t="shared" si="388"/>
        <v/>
      </c>
      <c r="Z579" s="103" t="str">
        <f>IFERROR(Y579*(C579*(PRINCIPAL!$G$156/100))*0.47*(44/12),"")</f>
        <v/>
      </c>
      <c r="AA579" s="111" t="str">
        <f t="shared" si="389"/>
        <v/>
      </c>
      <c r="AB579" s="30" t="str">
        <f>IFERROR(IF(AND(PRINCIPAL!$H$157&lt;&gt;"",OR(L579=PRINCIPAL!$I$157,L579=PRINCIPAL!$I$157+PRINCIPAL!$I$157,L579=PRINCIPAL!$I$157+PRINCIPAL!$I$157+PRINCIPAL!$I$157)),0,IF(AND(PRINCIPAL!$H$157&lt;&gt;"",L579=PRINCIPAL!$J$157),VLOOKUP($AC$555,'Banco de Dados'!$B$4:$J$50,8,FALSE)*PRINCIPAL!$H$157*(1-(PRINCIPAL!$K$157/100)),IF(AND(PRINCIPAL!$H$157&lt;&gt;"",L579=PRINCIPAL!$L$157),VLOOKUP($AC$555,'Banco de Dados'!$B$4:$J$50,8,FALSE)*PRINCIPAL!$H$157*(1-(PRINCIPAL!$M$157/100)),IF(AND(PRINCIPAL!$H$157&lt;&gt;"",L579=PRINCIPAL!$N$157),VLOOKUP($AC$555,'Banco de Dados'!$B$4:$J$50,8,FALSE)*PRINCIPAL!$H$157*(1-(PRINCIPAL!$O$157/100)),IF(PRINCIPAL!$H$157&lt;&gt;"",VLOOKUP($AC$555,'Banco de Dados'!$B$4:$J$50,8,FALSE)*PRINCIPAL!$H$157,IF(OR(L579=PRINCIPAL!$I$157,L579=PRINCIPAL!$I$157+PRINCIPAL!$I$157,L579=PRINCIPAL!$I$157+PRINCIPAL!$I$157+PRINCIPAL!$I$157),0,IF(L579=PRINCIPAL!$J$157,VLOOKUP($AC$555,'Banco de Dados'!$B$4:$J$50,6,FALSE)*(1-(PRINCIPAL!$K$157/100)),IF(L579=PRINCIPAL!$L$157,VLOOKUP($AC$555,'Banco de Dados'!$B$4:$J$50,6,FALSE)*(1-(PRINCIPAL!$M$157/100)),IF(L579=PRINCIPAL!$N$157,VLOOKUP($AC$555,'Banco de Dados'!$B$4:$J$50,6,FALSE)*(1-(PRINCIPAL!$O$157/100)),VLOOKUP($AC$555,'Banco de Dados'!$B$4:$J$50,6,FALSE)))))))))),"")</f>
        <v/>
      </c>
      <c r="AC579" s="29" t="str">
        <f>IFERROR(AB579*(IFERROR(VLOOKUP($AC$555,'Banco de Dados'!$B$4:$J$50,4,FALSE),"ERRO")),"")</f>
        <v/>
      </c>
      <c r="AD579" s="29" t="str">
        <f t="shared" si="379"/>
        <v/>
      </c>
      <c r="AE579" s="103" t="str">
        <f>IFERROR(AD579*(C579*(PRINCIPAL!$G$157/100))*0.47*(44/12),"")</f>
        <v/>
      </c>
      <c r="AF579" s="111" t="str">
        <f t="shared" si="380"/>
        <v/>
      </c>
      <c r="AG579" s="30" t="str">
        <f>IFERROR(IF(AND(PRINCIPAL!$H$158&lt;&gt;"",OR(L579=PRINCIPAL!$I$158,L579=PRINCIPAL!$I$158+PRINCIPAL!$I$158,L579=PRINCIPAL!$I$158+PRINCIPAL!$I$158+PRINCIPAL!$I$158)),0,IF(AND(PRINCIPAL!$H$158&lt;&gt;"",L579=PRINCIPAL!$J$158),VLOOKUP($AH$555,'Banco de Dados'!$B$4:$J$50,8,FALSE)*PRINCIPAL!$H$158*(1-(PRINCIPAL!$K$158/100)),IF(AND(PRINCIPAL!$H$158&lt;&gt;"",L579=PRINCIPAL!$L$158),VLOOKUP($AH$555,'Banco de Dados'!$B$4:$J$50,8,FALSE)*PRINCIPAL!$H$158*(1-(PRINCIPAL!$M$158/100)),IF(AND(PRINCIPAL!$H$158&lt;&gt;"",L579=PRINCIPAL!$N$158),VLOOKUP($AH$555,'Banco de Dados'!$B$4:$J$50,8,FALSE)*PRINCIPAL!$H$158*(1-(PRINCIPAL!$O$158/100)),IF(PRINCIPAL!$H$158&lt;&gt;"",VLOOKUP($AH$555,'Banco de Dados'!$B$4:$J$50,8,FALSE)*PRINCIPAL!$H$158,IF(OR(L579=PRINCIPAL!$I$158,L579=PRINCIPAL!$I$158+PRINCIPAL!$I$158,L579=PRINCIPAL!$I$158+PRINCIPAL!$I$158+PRINCIPAL!$I$158),0,IF(L579=PRINCIPAL!$J$158,VLOOKUP($AH$555,'Banco de Dados'!$B$4:$J$50,6,FALSE)*(1-(PRINCIPAL!$K$158/100)),IF(L579=PRINCIPAL!$L$158,VLOOKUP($AH$555,'Banco de Dados'!$B$4:$J$50,6,FALSE)*(1-(PRINCIPAL!$M$158/100)),IF(L579=PRINCIPAL!$N$158,VLOOKUP($AH$555,'Banco de Dados'!$B$4:$J$50,6,FALSE)*(1-(PRINCIPAL!$O$158/100)),VLOOKUP($AH$555,'Banco de Dados'!$B$4:$J$50,6,FALSE)))))))))),"")</f>
        <v/>
      </c>
      <c r="AH579" s="29" t="str">
        <f>IFERROR(AG579*(IFERROR(VLOOKUP($AH$555,'Banco de Dados'!$B$4:$J$50,4,FALSE),"ERRO")),"")</f>
        <v/>
      </c>
      <c r="AI579" s="29" t="str">
        <f t="shared" si="381"/>
        <v/>
      </c>
      <c r="AJ579" s="103" t="str">
        <f>IFERROR(AI579*(C579*(PRINCIPAL!$G$158/100))*0.47*(44/12),"")</f>
        <v/>
      </c>
      <c r="AK579" s="111" t="str">
        <f t="shared" si="390"/>
        <v/>
      </c>
      <c r="AL579" s="30" t="str">
        <f>IFERROR(IF(AND(PRINCIPAL!$H$159&lt;&gt;"",OR(L579=PRINCIPAL!$I$159,L579=PRINCIPAL!$I$159+PRINCIPAL!$I$159,L579=PRINCIPAL!$I$159+PRINCIPAL!$I$159+PRINCIPAL!$I$159)),0,IF(AND(PRINCIPAL!$H$159&lt;&gt;"",L579=PRINCIPAL!$J$159),VLOOKUP($AM$555,'Banco de Dados'!$B$4:$J$50,8,FALSE)*PRINCIPAL!$H$159*(1-(PRINCIPAL!$K$159/100)),IF(AND(PRINCIPAL!$H$159&lt;&gt;"",L579=PRINCIPAL!$L$159),VLOOKUP($AM$555,'Banco de Dados'!$B$4:$J$50,8,FALSE)*PRINCIPAL!$H$159*(1-(PRINCIPAL!$M$159/100)),IF(AND(PRINCIPAL!$H$159&lt;&gt;"",L579=PRINCIPAL!$N$159),VLOOKUP($AM$555,'Banco de Dados'!$B$4:$J$50,8,FALSE)*PRINCIPAL!$H$159*(1-(PRINCIPAL!$O$159/100)),IF(PRINCIPAL!$H$159&lt;&gt;"",VLOOKUP($AM$555,'Banco de Dados'!$B$4:$J$50,8,FALSE)*PRINCIPAL!$H$159,IF(OR(L579=PRINCIPAL!$I$159,L579=PRINCIPAL!$I$159+PRINCIPAL!$I$159,L579=PRINCIPAL!$I$159+PRINCIPAL!$I$159+PRINCIPAL!$I$159),0,IF(L579=PRINCIPAL!$J$159,VLOOKUP($AM$555,'Banco de Dados'!$B$4:$J$50,6,FALSE)*(1-(PRINCIPAL!$K$159/100)),IF(L579=PRINCIPAL!$L$159,VLOOKUP($AM$555,'Banco de Dados'!$B$4:$J$50,6,FALSE)*(1-(PRINCIPAL!$M$159/100)),IF(L579=PRINCIPAL!$N$159,VLOOKUP($AM$555,'Banco de Dados'!$B$4:$J$50,6,FALSE)*(1-(PRINCIPAL!$O$159/100)),VLOOKUP($AM$555,'Banco de Dados'!$B$4:$J$50,6,FALSE)))))))))),"")</f>
        <v/>
      </c>
      <c r="AM579" s="29" t="str">
        <f>IFERROR(AL579*(IFERROR(VLOOKUP($AM$555,'Banco de Dados'!$B$4:$J$50,4,FALSE),"ERRO")),"")</f>
        <v/>
      </c>
      <c r="AN579" s="29" t="str">
        <f t="shared" si="382"/>
        <v/>
      </c>
      <c r="AO579" s="103" t="str">
        <f>IFERROR(AN579*(C579*(PRINCIPAL!$G$159/100))*0.47*(44/12),"")</f>
        <v/>
      </c>
      <c r="AP579" s="111" t="str">
        <f t="shared" si="383"/>
        <v/>
      </c>
      <c r="AQ579" s="30" t="str">
        <f>IFERROR(IF(AND(PRINCIPAL!$H$160&lt;&gt;"",OR(L579=PRINCIPAL!$I$160,L579=PRINCIPAL!$I$160+PRINCIPAL!$I$160,L579=PRINCIPAL!$I$160+PRINCIPAL!$I$160+PRINCIPAL!$I$160)),0,IF(AND(PRINCIPAL!$H$160&lt;&gt;"",L579=PRINCIPAL!$J$160),VLOOKUP($AR$555,'Banco de Dados'!$B$4:$J$50,8,FALSE)*PRINCIPAL!$H$160*(1-(PRINCIPAL!$K$160/100)),IF(AND(PRINCIPAL!$H$160&lt;&gt;"",L579=PRINCIPAL!$L$160),VLOOKUP($AR$555,'Banco de Dados'!$B$4:$J$50,8,FALSE)*PRINCIPAL!$H$160*(1-(PRINCIPAL!$M$160/100)),IF(AND(PRINCIPAL!$H$160&lt;&gt;"",L579=PRINCIPAL!$N$160),VLOOKUP($AR$555,'Banco de Dados'!$B$4:$J$50,8,FALSE)*PRINCIPAL!$H$160*(1-(PRINCIPAL!$O$160/100)),IF(PRINCIPAL!$H$160&lt;&gt;"",VLOOKUP($AR$555,'Banco de Dados'!$B$4:$J$50,8,FALSE)*PRINCIPAL!$H$160,IF(OR(L579=PRINCIPAL!$I$160,L579=PRINCIPAL!$I$160+PRINCIPAL!$I$160,L579=PRINCIPAL!$I$160+PRINCIPAL!$I$160+PRINCIPAL!$I$160),0,IF(L579=PRINCIPAL!$J$160,VLOOKUP($AR$555,'Banco de Dados'!$B$4:$J$50,6,FALSE)*(1-(PRINCIPAL!$K$160/100)),IF(L579=PRINCIPAL!$L$160,VLOOKUP($AR$555,'Banco de Dados'!$B$4:$J$50,6,FALSE)*(1-(PRINCIPAL!$M$160/100)),IF(L579=PRINCIPAL!$N$160,VLOOKUP($AR$555,'Banco de Dados'!$B$4:$J$50,6,FALSE)*(1-(PRINCIPAL!$O$160/100)),VLOOKUP($AR$555,'Banco de Dados'!$B$4:$J$50,6,FALSE)))))))))),"")</f>
        <v/>
      </c>
      <c r="AR579" s="29" t="str">
        <f>IFERROR(AQ579*(IFERROR(VLOOKUP($AR$555,'Banco de Dados'!$B$4:$J$50,4,FALSE),"ERRO")),"")</f>
        <v/>
      </c>
      <c r="AS579" s="29" t="str">
        <f t="shared" si="384"/>
        <v/>
      </c>
      <c r="AT579" s="103" t="str">
        <f>IFERROR(AS579*(C579*(PRINCIPAL!$G$160/100))*0.47*(44/12),"")</f>
        <v/>
      </c>
      <c r="AU579" s="111" t="str">
        <f t="shared" si="385"/>
        <v/>
      </c>
      <c r="AV579" s="30" t="str">
        <f>IFERROR(IF(AND(PRINCIPAL!$H$161&lt;&gt;"",OR(L579=PRINCIPAL!$I$161,L579=PRINCIPAL!$I$161+PRINCIPAL!$I$161,L579=PRINCIPAL!$I$161+PRINCIPAL!$I$161+PRINCIPAL!$I$161)),0,IF(AND(PRINCIPAL!$H$161&lt;&gt;"",L579=PRINCIPAL!$J$161),VLOOKUP($AW$555,'Banco de Dados'!$B$4:$J$50,8,FALSE)*PRINCIPAL!$H$161*(1-(PRINCIPAL!$K$161/100)),IF(AND(PRINCIPAL!$H$161&lt;&gt;"",L579=PRINCIPAL!$L$161),VLOOKUP($AW$555,'Banco de Dados'!$B$4:$J$50,8,FALSE)*PRINCIPAL!$H$161*(1-(PRINCIPAL!$M$161/100)),IF(AND(PRINCIPAL!$H$161&lt;&gt;"",L579=PRINCIPAL!$N$161),VLOOKUP($AW$555,'Banco de Dados'!$B$4:$J$50,8,FALSE)*PRINCIPAL!$H$161*(1-(PRINCIPAL!$O$161/100)),IF(PRINCIPAL!$H$161&lt;&gt;"",VLOOKUP($AW$555,'Banco de Dados'!$B$4:$J$50,8,FALSE)*PRINCIPAL!$H$161,IF(OR(L579=PRINCIPAL!$I$161,L579=PRINCIPAL!$I$161+PRINCIPAL!$I$161,L579=PRINCIPAL!$I$161+PRINCIPAL!$I$161+PRINCIPAL!$I$161),0,IF(L579=PRINCIPAL!$J$161,VLOOKUP($AW$555,'Banco de Dados'!$B$4:$J$50,6,FALSE)*(1-(PRINCIPAL!$K$161/100)),IF(L579=PRINCIPAL!$L$161,VLOOKUP($AW$555,'Banco de Dados'!$B$4:$J$50,6,FALSE)*(1-(PRINCIPAL!$M$161/100)),IF(L579=PRINCIPAL!$N$161,VLOOKUP($AW$555,'Banco de Dados'!$B$4:$J$50,6,FALSE)*(1-(PRINCIPAL!$O$161/100)),VLOOKUP($AW$555,'Banco de Dados'!$B$4:$J$50,6,FALSE)))))))))),"")</f>
        <v/>
      </c>
      <c r="AW579" s="29" t="str">
        <f>IFERROR(AV579*(IFERROR(VLOOKUP($AW$555,'Banco de Dados'!$B$4:$J$50,4,FALSE),"ERRO")),"")</f>
        <v/>
      </c>
      <c r="AX579" s="29" t="str">
        <f t="shared" si="386"/>
        <v/>
      </c>
      <c r="AY579" s="103" t="str">
        <f>IFERROR(AX579*(C579*(PRINCIPAL!$G$161/100))*0.47*(44/12),"")</f>
        <v/>
      </c>
      <c r="AZ579" s="111" t="str">
        <f t="shared" si="391"/>
        <v/>
      </c>
      <c r="BA579" s="30" t="str">
        <f>IFERROR(IF(AND(PRINCIPAL!$H$162&lt;&gt;"",OR(L579=PRINCIPAL!$I$162,L579=PRINCIPAL!$I$162+PRINCIPAL!$I$162,L579=PRINCIPAL!$I$162+PRINCIPAL!$I$162+PRINCIPAL!$I$162)),0,IF(AND(PRINCIPAL!$H$162&lt;&gt;"",L579=PRINCIPAL!$J$162),VLOOKUP($BB$555,'Banco de Dados'!$B$4:$J$50,8,FALSE)*PRINCIPAL!$H$162*(1-(PRINCIPAL!$K$162/100)),IF(AND(PRINCIPAL!$H$162&lt;&gt;"",L579=PRINCIPAL!$L$162),VLOOKUP($BB$555,'Banco de Dados'!$B$4:$J$50,8,FALSE)*PRINCIPAL!$H$162*(1-(PRINCIPAL!$M$162/100)),IF(AND(PRINCIPAL!$H$162&lt;&gt;"",L579=PRINCIPAL!$N$162),VLOOKUP($BB$555,'Banco de Dados'!$B$4:$J$50,8,FALSE)*PRINCIPAL!$H$162*(1-(PRINCIPAL!$O$162/100)),IF(PRINCIPAL!$H$162&lt;&gt;"",VLOOKUP($BB$555,'Banco de Dados'!$B$4:$J$50,8,FALSE)*PRINCIPAL!$H$162,IF(OR(L579=PRINCIPAL!$I$162,L579=PRINCIPAL!$I$162+PRINCIPAL!$I$162,L579=PRINCIPAL!$I$162+PRINCIPAL!$I$162+PRINCIPAL!$I$162),0,IF(L579=PRINCIPAL!$J$162,VLOOKUP($BB$555,'Banco de Dados'!$B$4:$J$50,6,FALSE)*(1-(PRINCIPAL!$K$162/100)),IF(L579=PRINCIPAL!$L$162,VLOOKUP($BB$555,'Banco de Dados'!$B$4:$J$50,6,FALSE)*(1-(PRINCIPAL!$M$162/100)),IF(L579=PRINCIPAL!$N$162,VLOOKUP($BB$555,'Banco de Dados'!$B$4:$J$50,6,FALSE)*(1-(PRINCIPAL!$O$162/100)),VLOOKUP($BB$555,'Banco de Dados'!$B$4:$J$50,6,FALSE)))))))))),"")</f>
        <v/>
      </c>
      <c r="BB579" s="29" t="str">
        <f>IFERROR(BA579*(IFERROR(VLOOKUP($BB$555,'Banco de Dados'!$B$4:$J$50,4,FALSE),"ERRO")),"")</f>
        <v/>
      </c>
      <c r="BC579" s="29" t="str">
        <f t="shared" si="392"/>
        <v/>
      </c>
      <c r="BD579" s="103" t="str">
        <f>IFERROR(BC579*(C579*(PRINCIPAL!$G$162/100))*0.47*(44/12),"")</f>
        <v/>
      </c>
      <c r="BE579" s="111" t="str">
        <f t="shared" si="371"/>
        <v/>
      </c>
      <c r="BF579" s="30" t="str">
        <f>IFERROR(IF(AND(PRINCIPAL!$H$163&lt;&gt;"",OR(L579=PRINCIPAL!$I$163,L579=PRINCIPAL!$I$163+PRINCIPAL!$I$163,L579=PRINCIPAL!$I$163+PRINCIPAL!$I$163+PRINCIPAL!$I$163)),0,IF(AND(PRINCIPAL!$H$163&lt;&gt;"",L579=PRINCIPAL!$J$163),VLOOKUP($BG$555,'Banco de Dados'!$B$4:$J$50,8,FALSE)*PRINCIPAL!$H$163*(1-(PRINCIPAL!$K$163/100)),IF(AND(PRINCIPAL!$H$163&lt;&gt;"",L579=PRINCIPAL!$L$163),VLOOKUP($BG$555,'Banco de Dados'!$B$4:$J$50,8,FALSE)*PRINCIPAL!$H$163*(1-(PRINCIPAL!$M$163/100)),IF(AND(PRINCIPAL!$H$163&lt;&gt;"",L579=PRINCIPAL!$N$163),VLOOKUP($BG$555,'Banco de Dados'!$B$4:$J$50,8,FALSE)*PRINCIPAL!$H$163*(1-(PRINCIPAL!$O$163/100)),IF(PRINCIPAL!$H$163&lt;&gt;"",VLOOKUP($BG$555,'Banco de Dados'!$B$4:$J$50,8,FALSE)*PRINCIPAL!$H$163,IF(OR(L579=PRINCIPAL!$I$163,L579=PRINCIPAL!$I$163+PRINCIPAL!$I$163,L579=PRINCIPAL!$I$163+PRINCIPAL!$I$163+PRINCIPAL!$I$163),0,IF(L579=PRINCIPAL!$J$163,VLOOKUP($BG$555,'Banco de Dados'!$B$4:$J$50,6,FALSE)*(1-(PRINCIPAL!$K$163/100)),IF(L579=PRINCIPAL!$L$163,VLOOKUP($BG$555,'Banco de Dados'!$B$4:$J$50,6,FALSE)*(1-(PRINCIPAL!$M$163/100)),IF(L579=PRINCIPAL!$N$163,VLOOKUP($BG$555,'Banco de Dados'!$B$4:$J$50,6,FALSE)*(1-(PRINCIPAL!$O$163/100)),VLOOKUP($BG$555,'Banco de Dados'!$B$4:$J$50,6,FALSE)))))))))),"")</f>
        <v/>
      </c>
      <c r="BG579" s="29" t="str">
        <f>IFERROR(BF579*(IFERROR(VLOOKUP($BG$555,'Banco de Dados'!$B$4:$J$50,4,FALSE),"ERRO")),"")</f>
        <v/>
      </c>
      <c r="BH579" s="29" t="str">
        <f t="shared" si="387"/>
        <v/>
      </c>
      <c r="BI579" s="103" t="str">
        <f>IFERROR(BH579*(C579*(PRINCIPAL!$G$163/100))*0.47*(44/12),"")</f>
        <v/>
      </c>
      <c r="BJ579" s="102" t="str">
        <f t="shared" si="372"/>
        <v/>
      </c>
    </row>
    <row r="580" spans="2:62" ht="12.75" customHeight="1" x14ac:dyDescent="0.3">
      <c r="B580" s="326">
        <f t="shared" si="373"/>
        <v>2043</v>
      </c>
      <c r="C580" s="340"/>
      <c r="D580" s="1"/>
      <c r="E580" s="116">
        <v>23</v>
      </c>
      <c r="F580" s="24" t="str">
        <f>IFERROR(VLOOKUP($G$555,'Banco de Dados'!$B$4:$J$50,6,FALSE),"")</f>
        <v/>
      </c>
      <c r="G580" s="25" t="str">
        <f>IFERROR(F580*(IFERROR(VLOOKUP($G$555,'Banco de Dados'!$B$4:$J$50,4,FALSE),"ERRO")),"")</f>
        <v/>
      </c>
      <c r="H580" s="25" t="str">
        <f t="shared" si="374"/>
        <v/>
      </c>
      <c r="I580" s="103" t="str">
        <f t="shared" si="375"/>
        <v/>
      </c>
      <c r="J580" s="117" t="str">
        <f t="shared" si="376"/>
        <v/>
      </c>
      <c r="K580" s="1"/>
      <c r="L580" s="91">
        <v>23</v>
      </c>
      <c r="M580" s="24" t="str">
        <f>IFERROR(IF(AND(PRINCIPAL!$H$154&lt;&gt;"",OR(L580=PRINCIPAL!$I$154,L580=PRINCIPAL!$I$154+PRINCIPAL!$I$154,L580=PRINCIPAL!$I$154+PRINCIPAL!$I$154+PRINCIPAL!$I$154)),0,IF(AND(PRINCIPAL!$H$154&lt;&gt;"",L580=PRINCIPAL!$J$154),VLOOKUP($N$555,'Banco de Dados'!$B$4:$J$50,8,FALSE)*PRINCIPAL!$H$154*(1-(PRINCIPAL!$K$154/100)),IF(AND(PRINCIPAL!$H$154&lt;&gt;"",L580=PRINCIPAL!$L$154),VLOOKUP($N$555,'Banco de Dados'!$B$4:$J$50,8,FALSE)*PRINCIPAL!$H$154*(1-(PRINCIPAL!$M$154/100)),IF(AND(PRINCIPAL!$H$154&lt;&gt;"",L580=PRINCIPAL!$N$154),VLOOKUP($N$555,'Banco de Dados'!$B$4:$J$50,8,FALSE)*PRINCIPAL!$H$154*(1-(PRINCIPAL!$O$154/100)),IF(PRINCIPAL!$H$154&lt;&gt;"",VLOOKUP($N$555,'Banco de Dados'!$B$4:$J$50,8,FALSE)*PRINCIPAL!$H$154,IF(OR(L580=PRINCIPAL!$I$154,L580=PRINCIPAL!$I$154+PRINCIPAL!$I$154,L580=PRINCIPAL!$I$154+PRINCIPAL!$I$154+PRINCIPAL!$I$154),0,IF(L580=PRINCIPAL!$J$154,VLOOKUP($N$555,'Banco de Dados'!$B$4:$J$50,6,FALSE)*(1-(PRINCIPAL!$K$154/100)),IF(L580=PRINCIPAL!$L$154,VLOOKUP($N$555,'Banco de Dados'!$B$4:$J$50,6,FALSE)*(1-(PRINCIPAL!$M$154/100)),IF(L580=PRINCIPAL!$N$154,VLOOKUP($N$555,'Banco de Dados'!$B$4:$J$50,6,FALSE)*(1-(PRINCIPAL!$O$154/100)),VLOOKUP($N$555,'Banco de Dados'!$B$4:$J$50,6,FALSE)))))))))),"")</f>
        <v/>
      </c>
      <c r="N580" s="25" t="str">
        <f>IFERROR(M580*(IFERROR(VLOOKUP($N$555,'Banco de Dados'!$B$4:$J$50,4,FALSE),"ERRO")),"")</f>
        <v/>
      </c>
      <c r="O580" s="25" t="str">
        <f t="shared" si="395"/>
        <v/>
      </c>
      <c r="P580" s="103" t="str">
        <f>IFERROR(O580*(C580*(PRINCIPAL!$G$154/100))*0.47*(44/12),"")</f>
        <v/>
      </c>
      <c r="Q580" s="107" t="str">
        <f t="shared" si="396"/>
        <v/>
      </c>
      <c r="R580" s="29" t="str">
        <f>IFERROR(IF(AND(PRINCIPAL!$H$155&lt;&gt;"",OR(L580=PRINCIPAL!$I$155,L580=PRINCIPAL!$I$155+PRINCIPAL!$I$155,L580=PRINCIPAL!$I$155+PRINCIPAL!$I$155+PRINCIPAL!$I$155)),0,IF(AND(PRINCIPAL!$H$155&lt;&gt;"",L580=PRINCIPAL!$J$155),VLOOKUP($S$555,'Banco de Dados'!$B$4:$J$50,8,FALSE)*PRINCIPAL!$H$155*(1-(PRINCIPAL!$K$155/100)),IF(AND(PRINCIPAL!$H$155&lt;&gt;"",L580=PRINCIPAL!$L$155),VLOOKUP($S$555,'Banco de Dados'!$B$4:$J$50,8,FALSE)*PRINCIPAL!$H$155*(1-(PRINCIPAL!$M$155/100)),IF(AND(PRINCIPAL!$H$155&lt;&gt;"",L580=PRINCIPAL!$N$155),VLOOKUP($S$555,'Banco de Dados'!$B$4:$J$50,8,FALSE)*PRINCIPAL!$H$155*(1-(PRINCIPAL!$O$155/100)),IF(PRINCIPAL!$H$155&lt;&gt;"",VLOOKUP($S$555,'Banco de Dados'!$B$4:$J$50,8,FALSE)*PRINCIPAL!$H$155,IF(OR(L580=PRINCIPAL!$I$155,L580=PRINCIPAL!$I$155+PRINCIPAL!$I$155,L580=PRINCIPAL!$I$155+PRINCIPAL!$I$155+PRINCIPAL!$I$155),0,IF(L580=PRINCIPAL!$J$155,VLOOKUP($S$555,'Banco de Dados'!$B$4:$J$50,6,FALSE)*(1-(PRINCIPAL!$K$155/100)),IF(L580=PRINCIPAL!$L$155,VLOOKUP($S$555,'Banco de Dados'!$B$4:$J$50,6,FALSE)*(1-(PRINCIPAL!$M$155/100)),IF(L580=PRINCIPAL!$N$155,VLOOKUP($S$555,'Banco de Dados'!$B$4:$J$50,6,FALSE)*(1-(PRINCIPAL!$O$155/100)),VLOOKUP($S$555,'Banco de Dados'!$B$4:$J$50,6,FALSE)))))))))),"")</f>
        <v/>
      </c>
      <c r="S580" s="29" t="str">
        <f>IFERROR(R580*(IFERROR(VLOOKUP($S$555,'Banco de Dados'!$B$4:$J$50,4,FALSE),"ERRO")),"")</f>
        <v/>
      </c>
      <c r="T580" s="29" t="str">
        <f t="shared" si="394"/>
        <v/>
      </c>
      <c r="U580" s="103" t="str">
        <f>IFERROR(T580*(C580*(PRINCIPAL!$G$155/100))*0.47*(44/12),"")</f>
        <v/>
      </c>
      <c r="V580" s="103" t="str">
        <f t="shared" si="370"/>
        <v/>
      </c>
      <c r="W580" s="30" t="str">
        <f>IFERROR(IF(AND(PRINCIPAL!$H$156&lt;&gt;"",OR(L580=PRINCIPAL!$I$156,L580=PRINCIPAL!$I$156+PRINCIPAL!$I$156,L580=PRINCIPAL!$I$156+PRINCIPAL!$I$156+PRINCIPAL!$I$156)),0,IF(AND(PRINCIPAL!$H$156&lt;&gt;"",L580=PRINCIPAL!$J$156),VLOOKUP($X$555,'Banco de Dados'!$B$4:$J$50,8,FALSE)*PRINCIPAL!$H$156*(1-(PRINCIPAL!$K$156/100)),IF(AND(PRINCIPAL!$H$156&lt;&gt;"",L580=PRINCIPAL!$L$156),VLOOKUP($X$555,'Banco de Dados'!$B$4:$J$50,8,FALSE)*PRINCIPAL!$H$156*(1-(PRINCIPAL!$M$156/100)),IF(AND(PRINCIPAL!$H$156&lt;&gt;"",L580=PRINCIPAL!$N$156),VLOOKUP($X$555,'Banco de Dados'!$B$4:$J$50,8,FALSE)*PRINCIPAL!$H$156*(1-(PRINCIPAL!$O$156/100)),IF(PRINCIPAL!$H$156&lt;&gt;"",VLOOKUP($X$555,'Banco de Dados'!$B$4:$J$50,8,FALSE)*PRINCIPAL!$H$156,IF(OR(L580=PRINCIPAL!$I$156,L580=PRINCIPAL!$I$156+PRINCIPAL!$I$156,L580=PRINCIPAL!$I$156+PRINCIPAL!$I$156+PRINCIPAL!$I$156),0,IF(L580=PRINCIPAL!$J$156,VLOOKUP($X$555,'Banco de Dados'!$B$4:$J$50,6,FALSE)*(1-(PRINCIPAL!$K$156/100)),IF(L580=PRINCIPAL!$L$156,VLOOKUP($X$555,'Banco de Dados'!$B$4:$J$50,6,FALSE)*(1-(PRINCIPAL!$M$156/100)),IF(L580=PRINCIPAL!$N$156,VLOOKUP($X$555,'Banco de Dados'!$B$4:$J$50,6,FALSE)*(1-(PRINCIPAL!$O$156/100)),VLOOKUP($X$555,'Banco de Dados'!$B$4:$J$50,6,FALSE)))))))))),"")</f>
        <v/>
      </c>
      <c r="X580" s="29" t="str">
        <f>IFERROR(W580*(IFERROR(VLOOKUP($X$555,'Banco de Dados'!$B$4:$J$50,4,FALSE),"ERRO")),"")</f>
        <v/>
      </c>
      <c r="Y580" s="29" t="str">
        <f t="shared" si="388"/>
        <v/>
      </c>
      <c r="Z580" s="103" t="str">
        <f>IFERROR(Y580*(C580*(PRINCIPAL!$G$156/100))*0.47*(44/12),"")</f>
        <v/>
      </c>
      <c r="AA580" s="111" t="str">
        <f t="shared" si="389"/>
        <v/>
      </c>
      <c r="AB580" s="30" t="str">
        <f>IFERROR(IF(AND(PRINCIPAL!$H$157&lt;&gt;"",OR(L580=PRINCIPAL!$I$157,L580=PRINCIPAL!$I$157+PRINCIPAL!$I$157,L580=PRINCIPAL!$I$157+PRINCIPAL!$I$157+PRINCIPAL!$I$157)),0,IF(AND(PRINCIPAL!$H$157&lt;&gt;"",L580=PRINCIPAL!$J$157),VLOOKUP($AC$555,'Banco de Dados'!$B$4:$J$50,8,FALSE)*PRINCIPAL!$H$157*(1-(PRINCIPAL!$K$157/100)),IF(AND(PRINCIPAL!$H$157&lt;&gt;"",L580=PRINCIPAL!$L$157),VLOOKUP($AC$555,'Banco de Dados'!$B$4:$J$50,8,FALSE)*PRINCIPAL!$H$157*(1-(PRINCIPAL!$M$157/100)),IF(AND(PRINCIPAL!$H$157&lt;&gt;"",L580=PRINCIPAL!$N$157),VLOOKUP($AC$555,'Banco de Dados'!$B$4:$J$50,8,FALSE)*PRINCIPAL!$H$157*(1-(PRINCIPAL!$O$157/100)),IF(PRINCIPAL!$H$157&lt;&gt;"",VLOOKUP($AC$555,'Banco de Dados'!$B$4:$J$50,8,FALSE)*PRINCIPAL!$H$157,IF(OR(L580=PRINCIPAL!$I$157,L580=PRINCIPAL!$I$157+PRINCIPAL!$I$157,L580=PRINCIPAL!$I$157+PRINCIPAL!$I$157+PRINCIPAL!$I$157),0,IF(L580=PRINCIPAL!$J$157,VLOOKUP($AC$555,'Banco de Dados'!$B$4:$J$50,6,FALSE)*(1-(PRINCIPAL!$K$157/100)),IF(L580=PRINCIPAL!$L$157,VLOOKUP($AC$555,'Banco de Dados'!$B$4:$J$50,6,FALSE)*(1-(PRINCIPAL!$M$157/100)),IF(L580=PRINCIPAL!$N$157,VLOOKUP($AC$555,'Banco de Dados'!$B$4:$J$50,6,FALSE)*(1-(PRINCIPAL!$O$157/100)),VLOOKUP($AC$555,'Banco de Dados'!$B$4:$J$50,6,FALSE)))))))))),"")</f>
        <v/>
      </c>
      <c r="AC580" s="29" t="str">
        <f>IFERROR(AB580*(IFERROR(VLOOKUP($AC$555,'Banco de Dados'!$B$4:$J$50,4,FALSE),"ERRO")),"")</f>
        <v/>
      </c>
      <c r="AD580" s="29" t="str">
        <f t="shared" si="379"/>
        <v/>
      </c>
      <c r="AE580" s="103" t="str">
        <f>IFERROR(AD580*(C580*(PRINCIPAL!$G$157/100))*0.47*(44/12),"")</f>
        <v/>
      </c>
      <c r="AF580" s="111" t="str">
        <f t="shared" si="380"/>
        <v/>
      </c>
      <c r="AG580" s="30" t="str">
        <f>IFERROR(IF(AND(PRINCIPAL!$H$158&lt;&gt;"",OR(L580=PRINCIPAL!$I$158,L580=PRINCIPAL!$I$158+PRINCIPAL!$I$158,L580=PRINCIPAL!$I$158+PRINCIPAL!$I$158+PRINCIPAL!$I$158)),0,IF(AND(PRINCIPAL!$H$158&lt;&gt;"",L580=PRINCIPAL!$J$158),VLOOKUP($AH$555,'Banco de Dados'!$B$4:$J$50,8,FALSE)*PRINCIPAL!$H$158*(1-(PRINCIPAL!$K$158/100)),IF(AND(PRINCIPAL!$H$158&lt;&gt;"",L580=PRINCIPAL!$L$158),VLOOKUP($AH$555,'Banco de Dados'!$B$4:$J$50,8,FALSE)*PRINCIPAL!$H$158*(1-(PRINCIPAL!$M$158/100)),IF(AND(PRINCIPAL!$H$158&lt;&gt;"",L580=PRINCIPAL!$N$158),VLOOKUP($AH$555,'Banco de Dados'!$B$4:$J$50,8,FALSE)*PRINCIPAL!$H$158*(1-(PRINCIPAL!$O$158/100)),IF(PRINCIPAL!$H$158&lt;&gt;"",VLOOKUP($AH$555,'Banco de Dados'!$B$4:$J$50,8,FALSE)*PRINCIPAL!$H$158,IF(OR(L580=PRINCIPAL!$I$158,L580=PRINCIPAL!$I$158+PRINCIPAL!$I$158,L580=PRINCIPAL!$I$158+PRINCIPAL!$I$158+PRINCIPAL!$I$158),0,IF(L580=PRINCIPAL!$J$158,VLOOKUP($AH$555,'Banco de Dados'!$B$4:$J$50,6,FALSE)*(1-(PRINCIPAL!$K$158/100)),IF(L580=PRINCIPAL!$L$158,VLOOKUP($AH$555,'Banco de Dados'!$B$4:$J$50,6,FALSE)*(1-(PRINCIPAL!$M$158/100)),IF(L580=PRINCIPAL!$N$158,VLOOKUP($AH$555,'Banco de Dados'!$B$4:$J$50,6,FALSE)*(1-(PRINCIPAL!$O$158/100)),VLOOKUP($AH$555,'Banco de Dados'!$B$4:$J$50,6,FALSE)))))))))),"")</f>
        <v/>
      </c>
      <c r="AH580" s="29" t="str">
        <f>IFERROR(AG580*(IFERROR(VLOOKUP($AH$555,'Banco de Dados'!$B$4:$J$50,4,FALSE),"ERRO")),"")</f>
        <v/>
      </c>
      <c r="AI580" s="29" t="str">
        <f t="shared" si="381"/>
        <v/>
      </c>
      <c r="AJ580" s="103" t="str">
        <f>IFERROR(AI580*(C580*(PRINCIPAL!$G$158/100))*0.47*(44/12),"")</f>
        <v/>
      </c>
      <c r="AK580" s="111" t="str">
        <f t="shared" si="390"/>
        <v/>
      </c>
      <c r="AL580" s="30" t="str">
        <f>IFERROR(IF(AND(PRINCIPAL!$H$159&lt;&gt;"",OR(L580=PRINCIPAL!$I$159,L580=PRINCIPAL!$I$159+PRINCIPAL!$I$159,L580=PRINCIPAL!$I$159+PRINCIPAL!$I$159+PRINCIPAL!$I$159)),0,IF(AND(PRINCIPAL!$H$159&lt;&gt;"",L580=PRINCIPAL!$J$159),VLOOKUP($AM$555,'Banco de Dados'!$B$4:$J$50,8,FALSE)*PRINCIPAL!$H$159*(1-(PRINCIPAL!$K$159/100)),IF(AND(PRINCIPAL!$H$159&lt;&gt;"",L580=PRINCIPAL!$L$159),VLOOKUP($AM$555,'Banco de Dados'!$B$4:$J$50,8,FALSE)*PRINCIPAL!$H$159*(1-(PRINCIPAL!$M$159/100)),IF(AND(PRINCIPAL!$H$159&lt;&gt;"",L580=PRINCIPAL!$N$159),VLOOKUP($AM$555,'Banco de Dados'!$B$4:$J$50,8,FALSE)*PRINCIPAL!$H$159*(1-(PRINCIPAL!$O$159/100)),IF(PRINCIPAL!$H$159&lt;&gt;"",VLOOKUP($AM$555,'Banco de Dados'!$B$4:$J$50,8,FALSE)*PRINCIPAL!$H$159,IF(OR(L580=PRINCIPAL!$I$159,L580=PRINCIPAL!$I$159+PRINCIPAL!$I$159,L580=PRINCIPAL!$I$159+PRINCIPAL!$I$159+PRINCIPAL!$I$159),0,IF(L580=PRINCIPAL!$J$159,VLOOKUP($AM$555,'Banco de Dados'!$B$4:$J$50,6,FALSE)*(1-(PRINCIPAL!$K$159/100)),IF(L580=PRINCIPAL!$L$159,VLOOKUP($AM$555,'Banco de Dados'!$B$4:$J$50,6,FALSE)*(1-(PRINCIPAL!$M$159/100)),IF(L580=PRINCIPAL!$N$159,VLOOKUP($AM$555,'Banco de Dados'!$B$4:$J$50,6,FALSE)*(1-(PRINCIPAL!$O$159/100)),VLOOKUP($AM$555,'Banco de Dados'!$B$4:$J$50,6,FALSE)))))))))),"")</f>
        <v/>
      </c>
      <c r="AM580" s="29" t="str">
        <f>IFERROR(AL580*(IFERROR(VLOOKUP($AM$555,'Banco de Dados'!$B$4:$J$50,4,FALSE),"ERRO")),"")</f>
        <v/>
      </c>
      <c r="AN580" s="29" t="str">
        <f t="shared" si="382"/>
        <v/>
      </c>
      <c r="AO580" s="103" t="str">
        <f>IFERROR(AN580*(C580*(PRINCIPAL!$G$159/100))*0.47*(44/12),"")</f>
        <v/>
      </c>
      <c r="AP580" s="111" t="str">
        <f t="shared" si="383"/>
        <v/>
      </c>
      <c r="AQ580" s="30" t="str">
        <f>IFERROR(IF(AND(PRINCIPAL!$H$160&lt;&gt;"",OR(L580=PRINCIPAL!$I$160,L580=PRINCIPAL!$I$160+PRINCIPAL!$I$160,L580=PRINCIPAL!$I$160+PRINCIPAL!$I$160+PRINCIPAL!$I$160)),0,IF(AND(PRINCIPAL!$H$160&lt;&gt;"",L580=PRINCIPAL!$J$160),VLOOKUP($AR$555,'Banco de Dados'!$B$4:$J$50,8,FALSE)*PRINCIPAL!$H$160*(1-(PRINCIPAL!$K$160/100)),IF(AND(PRINCIPAL!$H$160&lt;&gt;"",L580=PRINCIPAL!$L$160),VLOOKUP($AR$555,'Banco de Dados'!$B$4:$J$50,8,FALSE)*PRINCIPAL!$H$160*(1-(PRINCIPAL!$M$160/100)),IF(AND(PRINCIPAL!$H$160&lt;&gt;"",L580=PRINCIPAL!$N$160),VLOOKUP($AR$555,'Banco de Dados'!$B$4:$J$50,8,FALSE)*PRINCIPAL!$H$160*(1-(PRINCIPAL!$O$160/100)),IF(PRINCIPAL!$H$160&lt;&gt;"",VLOOKUP($AR$555,'Banco de Dados'!$B$4:$J$50,8,FALSE)*PRINCIPAL!$H$160,IF(OR(L580=PRINCIPAL!$I$160,L580=PRINCIPAL!$I$160+PRINCIPAL!$I$160,L580=PRINCIPAL!$I$160+PRINCIPAL!$I$160+PRINCIPAL!$I$160),0,IF(L580=PRINCIPAL!$J$160,VLOOKUP($AR$555,'Banco de Dados'!$B$4:$J$50,6,FALSE)*(1-(PRINCIPAL!$K$160/100)),IF(L580=PRINCIPAL!$L$160,VLOOKUP($AR$555,'Banco de Dados'!$B$4:$J$50,6,FALSE)*(1-(PRINCIPAL!$M$160/100)),IF(L580=PRINCIPAL!$N$160,VLOOKUP($AR$555,'Banco de Dados'!$B$4:$J$50,6,FALSE)*(1-(PRINCIPAL!$O$160/100)),VLOOKUP($AR$555,'Banco de Dados'!$B$4:$J$50,6,FALSE)))))))))),"")</f>
        <v/>
      </c>
      <c r="AR580" s="29" t="str">
        <f>IFERROR(AQ580*(IFERROR(VLOOKUP($AR$555,'Banco de Dados'!$B$4:$J$50,4,FALSE),"ERRO")),"")</f>
        <v/>
      </c>
      <c r="AS580" s="29" t="str">
        <f t="shared" si="384"/>
        <v/>
      </c>
      <c r="AT580" s="103" t="str">
        <f>IFERROR(AS580*(C580*(PRINCIPAL!$G$160/100))*0.47*(44/12),"")</f>
        <v/>
      </c>
      <c r="AU580" s="111" t="str">
        <f t="shared" si="385"/>
        <v/>
      </c>
      <c r="AV580" s="30" t="str">
        <f>IFERROR(IF(AND(PRINCIPAL!$H$161&lt;&gt;"",OR(L580=PRINCIPAL!$I$161,L580=PRINCIPAL!$I$161+PRINCIPAL!$I$161,L580=PRINCIPAL!$I$161+PRINCIPAL!$I$161+PRINCIPAL!$I$161)),0,IF(AND(PRINCIPAL!$H$161&lt;&gt;"",L580=PRINCIPAL!$J$161),VLOOKUP($AW$555,'Banco de Dados'!$B$4:$J$50,8,FALSE)*PRINCIPAL!$H$161*(1-(PRINCIPAL!$K$161/100)),IF(AND(PRINCIPAL!$H$161&lt;&gt;"",L580=PRINCIPAL!$L$161),VLOOKUP($AW$555,'Banco de Dados'!$B$4:$J$50,8,FALSE)*PRINCIPAL!$H$161*(1-(PRINCIPAL!$M$161/100)),IF(AND(PRINCIPAL!$H$161&lt;&gt;"",L580=PRINCIPAL!$N$161),VLOOKUP($AW$555,'Banco de Dados'!$B$4:$J$50,8,FALSE)*PRINCIPAL!$H$161*(1-(PRINCIPAL!$O$161/100)),IF(PRINCIPAL!$H$161&lt;&gt;"",VLOOKUP($AW$555,'Banco de Dados'!$B$4:$J$50,8,FALSE)*PRINCIPAL!$H$161,IF(OR(L580=PRINCIPAL!$I$161,L580=PRINCIPAL!$I$161+PRINCIPAL!$I$161,L580=PRINCIPAL!$I$161+PRINCIPAL!$I$161+PRINCIPAL!$I$161),0,IF(L580=PRINCIPAL!$J$161,VLOOKUP($AW$555,'Banco de Dados'!$B$4:$J$50,6,FALSE)*(1-(PRINCIPAL!$K$161/100)),IF(L580=PRINCIPAL!$L$161,VLOOKUP($AW$555,'Banco de Dados'!$B$4:$J$50,6,FALSE)*(1-(PRINCIPAL!$M$161/100)),IF(L580=PRINCIPAL!$N$161,VLOOKUP($AW$555,'Banco de Dados'!$B$4:$J$50,6,FALSE)*(1-(PRINCIPAL!$O$161/100)),VLOOKUP($AW$555,'Banco de Dados'!$B$4:$J$50,6,FALSE)))))))))),"")</f>
        <v/>
      </c>
      <c r="AW580" s="29" t="str">
        <f>IFERROR(AV580*(IFERROR(VLOOKUP($AW$555,'Banco de Dados'!$B$4:$J$50,4,FALSE),"ERRO")),"")</f>
        <v/>
      </c>
      <c r="AX580" s="29" t="str">
        <f t="shared" si="386"/>
        <v/>
      </c>
      <c r="AY580" s="103" t="str">
        <f>IFERROR(AX580*(C580*(PRINCIPAL!$G$161/100))*0.47*(44/12),"")</f>
        <v/>
      </c>
      <c r="AZ580" s="111" t="str">
        <f t="shared" si="391"/>
        <v/>
      </c>
      <c r="BA580" s="30" t="str">
        <f>IFERROR(IF(AND(PRINCIPAL!$H$162&lt;&gt;"",OR(L580=PRINCIPAL!$I$162,L580=PRINCIPAL!$I$162+PRINCIPAL!$I$162,L580=PRINCIPAL!$I$162+PRINCIPAL!$I$162+PRINCIPAL!$I$162)),0,IF(AND(PRINCIPAL!$H$162&lt;&gt;"",L580=PRINCIPAL!$J$162),VLOOKUP($BB$555,'Banco de Dados'!$B$4:$J$50,8,FALSE)*PRINCIPAL!$H$162*(1-(PRINCIPAL!$K$162/100)),IF(AND(PRINCIPAL!$H$162&lt;&gt;"",L580=PRINCIPAL!$L$162),VLOOKUP($BB$555,'Banco de Dados'!$B$4:$J$50,8,FALSE)*PRINCIPAL!$H$162*(1-(PRINCIPAL!$M$162/100)),IF(AND(PRINCIPAL!$H$162&lt;&gt;"",L580=PRINCIPAL!$N$162),VLOOKUP($BB$555,'Banco de Dados'!$B$4:$J$50,8,FALSE)*PRINCIPAL!$H$162*(1-(PRINCIPAL!$O$162/100)),IF(PRINCIPAL!$H$162&lt;&gt;"",VLOOKUP($BB$555,'Banco de Dados'!$B$4:$J$50,8,FALSE)*PRINCIPAL!$H$162,IF(OR(L580=PRINCIPAL!$I$162,L580=PRINCIPAL!$I$162+PRINCIPAL!$I$162,L580=PRINCIPAL!$I$162+PRINCIPAL!$I$162+PRINCIPAL!$I$162),0,IF(L580=PRINCIPAL!$J$162,VLOOKUP($BB$555,'Banco de Dados'!$B$4:$J$50,6,FALSE)*(1-(PRINCIPAL!$K$162/100)),IF(L580=PRINCIPAL!$L$162,VLOOKUP($BB$555,'Banco de Dados'!$B$4:$J$50,6,FALSE)*(1-(PRINCIPAL!$M$162/100)),IF(L580=PRINCIPAL!$N$162,VLOOKUP($BB$555,'Banco de Dados'!$B$4:$J$50,6,FALSE)*(1-(PRINCIPAL!$O$162/100)),VLOOKUP($BB$555,'Banco de Dados'!$B$4:$J$50,6,FALSE)))))))))),"")</f>
        <v/>
      </c>
      <c r="BB580" s="29" t="str">
        <f>IFERROR(BA580*(IFERROR(VLOOKUP($BB$555,'Banco de Dados'!$B$4:$J$50,4,FALSE),"ERRO")),"")</f>
        <v/>
      </c>
      <c r="BC580" s="29" t="str">
        <f t="shared" si="392"/>
        <v/>
      </c>
      <c r="BD580" s="103" t="str">
        <f>IFERROR(BC580*(C580*(PRINCIPAL!$G$162/100))*0.47*(44/12),"")</f>
        <v/>
      </c>
      <c r="BE580" s="111" t="str">
        <f t="shared" si="371"/>
        <v/>
      </c>
      <c r="BF580" s="30" t="str">
        <f>IFERROR(IF(AND(PRINCIPAL!$H$163&lt;&gt;"",OR(L580=PRINCIPAL!$I$163,L580=PRINCIPAL!$I$163+PRINCIPAL!$I$163,L580=PRINCIPAL!$I$163+PRINCIPAL!$I$163+PRINCIPAL!$I$163)),0,IF(AND(PRINCIPAL!$H$163&lt;&gt;"",L580=PRINCIPAL!$J$163),VLOOKUP($BG$555,'Banco de Dados'!$B$4:$J$50,8,FALSE)*PRINCIPAL!$H$163*(1-(PRINCIPAL!$K$163/100)),IF(AND(PRINCIPAL!$H$163&lt;&gt;"",L580=PRINCIPAL!$L$163),VLOOKUP($BG$555,'Banco de Dados'!$B$4:$J$50,8,FALSE)*PRINCIPAL!$H$163*(1-(PRINCIPAL!$M$163/100)),IF(AND(PRINCIPAL!$H$163&lt;&gt;"",L580=PRINCIPAL!$N$163),VLOOKUP($BG$555,'Banco de Dados'!$B$4:$J$50,8,FALSE)*PRINCIPAL!$H$163*(1-(PRINCIPAL!$O$163/100)),IF(PRINCIPAL!$H$163&lt;&gt;"",VLOOKUP($BG$555,'Banco de Dados'!$B$4:$J$50,8,FALSE)*PRINCIPAL!$H$163,IF(OR(L580=PRINCIPAL!$I$163,L580=PRINCIPAL!$I$163+PRINCIPAL!$I$163,L580=PRINCIPAL!$I$163+PRINCIPAL!$I$163+PRINCIPAL!$I$163),0,IF(L580=PRINCIPAL!$J$163,VLOOKUP($BG$555,'Banco de Dados'!$B$4:$J$50,6,FALSE)*(1-(PRINCIPAL!$K$163/100)),IF(L580=PRINCIPAL!$L$163,VLOOKUP($BG$555,'Banco de Dados'!$B$4:$J$50,6,FALSE)*(1-(PRINCIPAL!$M$163/100)),IF(L580=PRINCIPAL!$N$163,VLOOKUP($BG$555,'Banco de Dados'!$B$4:$J$50,6,FALSE)*(1-(PRINCIPAL!$O$163/100)),VLOOKUP($BG$555,'Banco de Dados'!$B$4:$J$50,6,FALSE)))))))))),"")</f>
        <v/>
      </c>
      <c r="BG580" s="29" t="str">
        <f>IFERROR(BF580*(IFERROR(VLOOKUP($BG$555,'Banco de Dados'!$B$4:$J$50,4,FALSE),"ERRO")),"")</f>
        <v/>
      </c>
      <c r="BH580" s="29" t="str">
        <f t="shared" si="387"/>
        <v/>
      </c>
      <c r="BI580" s="103" t="str">
        <f>IFERROR(BH580*(C580*(PRINCIPAL!$G$163/100))*0.47*(44/12),"")</f>
        <v/>
      </c>
      <c r="BJ580" s="102" t="str">
        <f t="shared" si="372"/>
        <v/>
      </c>
    </row>
    <row r="581" spans="2:62" ht="12.75" customHeight="1" x14ac:dyDescent="0.3">
      <c r="B581" s="326">
        <f t="shared" si="373"/>
        <v>2044</v>
      </c>
      <c r="C581" s="340"/>
      <c r="D581" s="1"/>
      <c r="E581" s="116">
        <v>24</v>
      </c>
      <c r="F581" s="24" t="str">
        <f>IFERROR(VLOOKUP($G$555,'Banco de Dados'!$B$4:$J$50,6,FALSE),"")</f>
        <v/>
      </c>
      <c r="G581" s="25" t="str">
        <f>IFERROR(F581*(IFERROR(VLOOKUP($G$555,'Banco de Dados'!$B$4:$J$50,4,FALSE),"ERRO")),"")</f>
        <v/>
      </c>
      <c r="H581" s="25" t="str">
        <f t="shared" si="374"/>
        <v/>
      </c>
      <c r="I581" s="103" t="str">
        <f t="shared" si="375"/>
        <v/>
      </c>
      <c r="J581" s="117" t="str">
        <f t="shared" si="376"/>
        <v/>
      </c>
      <c r="K581" s="1"/>
      <c r="L581" s="91">
        <v>24</v>
      </c>
      <c r="M581" s="24" t="str">
        <f>IFERROR(IF(AND(PRINCIPAL!$H$154&lt;&gt;"",OR(L581=PRINCIPAL!$I$154,L581=PRINCIPAL!$I$154+PRINCIPAL!$I$154,L581=PRINCIPAL!$I$154+PRINCIPAL!$I$154+PRINCIPAL!$I$154)),0,IF(AND(PRINCIPAL!$H$154&lt;&gt;"",L581=PRINCIPAL!$J$154),VLOOKUP($N$555,'Banco de Dados'!$B$4:$J$50,8,FALSE)*PRINCIPAL!$H$154*(1-(PRINCIPAL!$K$154/100)),IF(AND(PRINCIPAL!$H$154&lt;&gt;"",L581=PRINCIPAL!$L$154),VLOOKUP($N$555,'Banco de Dados'!$B$4:$J$50,8,FALSE)*PRINCIPAL!$H$154*(1-(PRINCIPAL!$M$154/100)),IF(AND(PRINCIPAL!$H$154&lt;&gt;"",L581=PRINCIPAL!$N$154),VLOOKUP($N$555,'Banco de Dados'!$B$4:$J$50,8,FALSE)*PRINCIPAL!$H$154*(1-(PRINCIPAL!$O$154/100)),IF(PRINCIPAL!$H$154&lt;&gt;"",VLOOKUP($N$555,'Banco de Dados'!$B$4:$J$50,8,FALSE)*PRINCIPAL!$H$154,IF(OR(L581=PRINCIPAL!$I$154,L581=PRINCIPAL!$I$154+PRINCIPAL!$I$154,L581=PRINCIPAL!$I$154+PRINCIPAL!$I$154+PRINCIPAL!$I$154),0,IF(L581=PRINCIPAL!$J$154,VLOOKUP($N$555,'Banco de Dados'!$B$4:$J$50,6,FALSE)*(1-(PRINCIPAL!$K$154/100)),IF(L581=PRINCIPAL!$L$154,VLOOKUP($N$555,'Banco de Dados'!$B$4:$J$50,6,FALSE)*(1-(PRINCIPAL!$M$154/100)),IF(L581=PRINCIPAL!$N$154,VLOOKUP($N$555,'Banco de Dados'!$B$4:$J$50,6,FALSE)*(1-(PRINCIPAL!$O$154/100)),VLOOKUP($N$555,'Banco de Dados'!$B$4:$J$50,6,FALSE)))))))))),"")</f>
        <v/>
      </c>
      <c r="N581" s="25" t="str">
        <f>IFERROR(M581*(IFERROR(VLOOKUP($N$555,'Banco de Dados'!$B$4:$J$50,4,FALSE),"ERRO")),"")</f>
        <v/>
      </c>
      <c r="O581" s="25" t="str">
        <f t="shared" si="395"/>
        <v/>
      </c>
      <c r="P581" s="103" t="str">
        <f>IFERROR(O581*(C581*(PRINCIPAL!$G$154/100))*0.47*(44/12),"")</f>
        <v/>
      </c>
      <c r="Q581" s="107" t="str">
        <f t="shared" si="396"/>
        <v/>
      </c>
      <c r="R581" s="29" t="str">
        <f>IFERROR(IF(AND(PRINCIPAL!$H$155&lt;&gt;"",OR(L581=PRINCIPAL!$I$155,L581=PRINCIPAL!$I$155+PRINCIPAL!$I$155,L581=PRINCIPAL!$I$155+PRINCIPAL!$I$155+PRINCIPAL!$I$155)),0,IF(AND(PRINCIPAL!$H$155&lt;&gt;"",L581=PRINCIPAL!$J$155),VLOOKUP($S$555,'Banco de Dados'!$B$4:$J$50,8,FALSE)*PRINCIPAL!$H$155*(1-(PRINCIPAL!$K$155/100)),IF(AND(PRINCIPAL!$H$155&lt;&gt;"",L581=PRINCIPAL!$L$155),VLOOKUP($S$555,'Banco de Dados'!$B$4:$J$50,8,FALSE)*PRINCIPAL!$H$155*(1-(PRINCIPAL!$M$155/100)),IF(AND(PRINCIPAL!$H$155&lt;&gt;"",L581=PRINCIPAL!$N$155),VLOOKUP($S$555,'Banco de Dados'!$B$4:$J$50,8,FALSE)*PRINCIPAL!$H$155*(1-(PRINCIPAL!$O$155/100)),IF(PRINCIPAL!$H$155&lt;&gt;"",VLOOKUP($S$555,'Banco de Dados'!$B$4:$J$50,8,FALSE)*PRINCIPAL!$H$155,IF(OR(L581=PRINCIPAL!$I$155,L581=PRINCIPAL!$I$155+PRINCIPAL!$I$155,L581=PRINCIPAL!$I$155+PRINCIPAL!$I$155+PRINCIPAL!$I$155),0,IF(L581=PRINCIPAL!$J$155,VLOOKUP($S$555,'Banco de Dados'!$B$4:$J$50,6,FALSE)*(1-(PRINCIPAL!$K$155/100)),IF(L581=PRINCIPAL!$L$155,VLOOKUP($S$555,'Banco de Dados'!$B$4:$J$50,6,FALSE)*(1-(PRINCIPAL!$M$155/100)),IF(L581=PRINCIPAL!$N$155,VLOOKUP($S$555,'Banco de Dados'!$B$4:$J$50,6,FALSE)*(1-(PRINCIPAL!$O$155/100)),VLOOKUP($S$555,'Banco de Dados'!$B$4:$J$50,6,FALSE)))))))))),"")</f>
        <v/>
      </c>
      <c r="S581" s="29" t="str">
        <f>IFERROR(R581*(IFERROR(VLOOKUP($S$555,'Banco de Dados'!$B$4:$J$50,4,FALSE),"ERRO")),"")</f>
        <v/>
      </c>
      <c r="T581" s="29" t="str">
        <f t="shared" si="394"/>
        <v/>
      </c>
      <c r="U581" s="103" t="str">
        <f>IFERROR(T581*(C581*(PRINCIPAL!$G$155/100))*0.47*(44/12),"")</f>
        <v/>
      </c>
      <c r="V581" s="103" t="str">
        <f t="shared" si="370"/>
        <v/>
      </c>
      <c r="W581" s="30" t="str">
        <f>IFERROR(IF(AND(PRINCIPAL!$H$156&lt;&gt;"",OR(L581=PRINCIPAL!$I$156,L581=PRINCIPAL!$I$156+PRINCIPAL!$I$156,L581=PRINCIPAL!$I$156+PRINCIPAL!$I$156+PRINCIPAL!$I$156)),0,IF(AND(PRINCIPAL!$H$156&lt;&gt;"",L581=PRINCIPAL!$J$156),VLOOKUP($X$555,'Banco de Dados'!$B$4:$J$50,8,FALSE)*PRINCIPAL!$H$156*(1-(PRINCIPAL!$K$156/100)),IF(AND(PRINCIPAL!$H$156&lt;&gt;"",L581=PRINCIPAL!$L$156),VLOOKUP($X$555,'Banco de Dados'!$B$4:$J$50,8,FALSE)*PRINCIPAL!$H$156*(1-(PRINCIPAL!$M$156/100)),IF(AND(PRINCIPAL!$H$156&lt;&gt;"",L581=PRINCIPAL!$N$156),VLOOKUP($X$555,'Banco de Dados'!$B$4:$J$50,8,FALSE)*PRINCIPAL!$H$156*(1-(PRINCIPAL!$O$156/100)),IF(PRINCIPAL!$H$156&lt;&gt;"",VLOOKUP($X$555,'Banco de Dados'!$B$4:$J$50,8,FALSE)*PRINCIPAL!$H$156,IF(OR(L581=PRINCIPAL!$I$156,L581=PRINCIPAL!$I$156+PRINCIPAL!$I$156,L581=PRINCIPAL!$I$156+PRINCIPAL!$I$156+PRINCIPAL!$I$156),0,IF(L581=PRINCIPAL!$J$156,VLOOKUP($X$555,'Banco de Dados'!$B$4:$J$50,6,FALSE)*(1-(PRINCIPAL!$K$156/100)),IF(L581=PRINCIPAL!$L$156,VLOOKUP($X$555,'Banco de Dados'!$B$4:$J$50,6,FALSE)*(1-(PRINCIPAL!$M$156/100)),IF(L581=PRINCIPAL!$N$156,VLOOKUP($X$555,'Banco de Dados'!$B$4:$J$50,6,FALSE)*(1-(PRINCIPAL!$O$156/100)),VLOOKUP($X$555,'Banco de Dados'!$B$4:$J$50,6,FALSE)))))))))),"")</f>
        <v/>
      </c>
      <c r="X581" s="29" t="str">
        <f>IFERROR(W581*(IFERROR(VLOOKUP($X$555,'Banco de Dados'!$B$4:$J$50,4,FALSE),"ERRO")),"")</f>
        <v/>
      </c>
      <c r="Y581" s="29" t="str">
        <f t="shared" si="388"/>
        <v/>
      </c>
      <c r="Z581" s="103" t="str">
        <f>IFERROR(Y581*(C581*(PRINCIPAL!$G$156/100))*0.47*(44/12),"")</f>
        <v/>
      </c>
      <c r="AA581" s="111" t="str">
        <f t="shared" si="389"/>
        <v/>
      </c>
      <c r="AB581" s="30" t="str">
        <f>IFERROR(IF(AND(PRINCIPAL!$H$157&lt;&gt;"",OR(L581=PRINCIPAL!$I$157,L581=PRINCIPAL!$I$157+PRINCIPAL!$I$157,L581=PRINCIPAL!$I$157+PRINCIPAL!$I$157+PRINCIPAL!$I$157)),0,IF(AND(PRINCIPAL!$H$157&lt;&gt;"",L581=PRINCIPAL!$J$157),VLOOKUP($AC$555,'Banco de Dados'!$B$4:$J$50,8,FALSE)*PRINCIPAL!$H$157*(1-(PRINCIPAL!$K$157/100)),IF(AND(PRINCIPAL!$H$157&lt;&gt;"",L581=PRINCIPAL!$L$157),VLOOKUP($AC$555,'Banco de Dados'!$B$4:$J$50,8,FALSE)*PRINCIPAL!$H$157*(1-(PRINCIPAL!$M$157/100)),IF(AND(PRINCIPAL!$H$157&lt;&gt;"",L581=PRINCIPAL!$N$157),VLOOKUP($AC$555,'Banco de Dados'!$B$4:$J$50,8,FALSE)*PRINCIPAL!$H$157*(1-(PRINCIPAL!$O$157/100)),IF(PRINCIPAL!$H$157&lt;&gt;"",VLOOKUP($AC$555,'Banco de Dados'!$B$4:$J$50,8,FALSE)*PRINCIPAL!$H$157,IF(OR(L581=PRINCIPAL!$I$157,L581=PRINCIPAL!$I$157+PRINCIPAL!$I$157,L581=PRINCIPAL!$I$157+PRINCIPAL!$I$157+PRINCIPAL!$I$157),0,IF(L581=PRINCIPAL!$J$157,VLOOKUP($AC$555,'Banco de Dados'!$B$4:$J$50,6,FALSE)*(1-(PRINCIPAL!$K$157/100)),IF(L581=PRINCIPAL!$L$157,VLOOKUP($AC$555,'Banco de Dados'!$B$4:$J$50,6,FALSE)*(1-(PRINCIPAL!$M$157/100)),IF(L581=PRINCIPAL!$N$157,VLOOKUP($AC$555,'Banco de Dados'!$B$4:$J$50,6,FALSE)*(1-(PRINCIPAL!$O$157/100)),VLOOKUP($AC$555,'Banco de Dados'!$B$4:$J$50,6,FALSE)))))))))),"")</f>
        <v/>
      </c>
      <c r="AC581" s="29" t="str">
        <f>IFERROR(AB581*(IFERROR(VLOOKUP($AC$555,'Banco de Dados'!$B$4:$J$50,4,FALSE),"ERRO")),"")</f>
        <v/>
      </c>
      <c r="AD581" s="29" t="str">
        <f t="shared" si="379"/>
        <v/>
      </c>
      <c r="AE581" s="103" t="str">
        <f>IFERROR(AD581*(C581*(PRINCIPAL!$G$157/100))*0.47*(44/12),"")</f>
        <v/>
      </c>
      <c r="AF581" s="111" t="str">
        <f t="shared" si="380"/>
        <v/>
      </c>
      <c r="AG581" s="30" t="str">
        <f>IFERROR(IF(AND(PRINCIPAL!$H$158&lt;&gt;"",OR(L581=PRINCIPAL!$I$158,L581=PRINCIPAL!$I$158+PRINCIPAL!$I$158,L581=PRINCIPAL!$I$158+PRINCIPAL!$I$158+PRINCIPAL!$I$158)),0,IF(AND(PRINCIPAL!$H$158&lt;&gt;"",L581=PRINCIPAL!$J$158),VLOOKUP($AH$555,'Banco de Dados'!$B$4:$J$50,8,FALSE)*PRINCIPAL!$H$158*(1-(PRINCIPAL!$K$158/100)),IF(AND(PRINCIPAL!$H$158&lt;&gt;"",L581=PRINCIPAL!$L$158),VLOOKUP($AH$555,'Banco de Dados'!$B$4:$J$50,8,FALSE)*PRINCIPAL!$H$158*(1-(PRINCIPAL!$M$158/100)),IF(AND(PRINCIPAL!$H$158&lt;&gt;"",L581=PRINCIPAL!$N$158),VLOOKUP($AH$555,'Banco de Dados'!$B$4:$J$50,8,FALSE)*PRINCIPAL!$H$158*(1-(PRINCIPAL!$O$158/100)),IF(PRINCIPAL!$H$158&lt;&gt;"",VLOOKUP($AH$555,'Banco de Dados'!$B$4:$J$50,8,FALSE)*PRINCIPAL!$H$158,IF(OR(L581=PRINCIPAL!$I$158,L581=PRINCIPAL!$I$158+PRINCIPAL!$I$158,L581=PRINCIPAL!$I$158+PRINCIPAL!$I$158+PRINCIPAL!$I$158),0,IF(L581=PRINCIPAL!$J$158,VLOOKUP($AH$555,'Banco de Dados'!$B$4:$J$50,6,FALSE)*(1-(PRINCIPAL!$K$158/100)),IF(L581=PRINCIPAL!$L$158,VLOOKUP($AH$555,'Banco de Dados'!$B$4:$J$50,6,FALSE)*(1-(PRINCIPAL!$M$158/100)),IF(L581=PRINCIPAL!$N$158,VLOOKUP($AH$555,'Banco de Dados'!$B$4:$J$50,6,FALSE)*(1-(PRINCIPAL!$O$158/100)),VLOOKUP($AH$555,'Banco de Dados'!$B$4:$J$50,6,FALSE)))))))))),"")</f>
        <v/>
      </c>
      <c r="AH581" s="29" t="str">
        <f>IFERROR(AG581*(IFERROR(VLOOKUP($AH$555,'Banco de Dados'!$B$4:$J$50,4,FALSE),"ERRO")),"")</f>
        <v/>
      </c>
      <c r="AI581" s="29" t="str">
        <f t="shared" si="381"/>
        <v/>
      </c>
      <c r="AJ581" s="103" t="str">
        <f>IFERROR(AI581*(C581*(PRINCIPAL!$G$158/100))*0.47*(44/12),"")</f>
        <v/>
      </c>
      <c r="AK581" s="111" t="str">
        <f t="shared" si="390"/>
        <v/>
      </c>
      <c r="AL581" s="30" t="str">
        <f>IFERROR(IF(AND(PRINCIPAL!$H$159&lt;&gt;"",OR(L581=PRINCIPAL!$I$159,L581=PRINCIPAL!$I$159+PRINCIPAL!$I$159,L581=PRINCIPAL!$I$159+PRINCIPAL!$I$159+PRINCIPAL!$I$159)),0,IF(AND(PRINCIPAL!$H$159&lt;&gt;"",L581=PRINCIPAL!$J$159),VLOOKUP($AM$555,'Banco de Dados'!$B$4:$J$50,8,FALSE)*PRINCIPAL!$H$159*(1-(PRINCIPAL!$K$159/100)),IF(AND(PRINCIPAL!$H$159&lt;&gt;"",L581=PRINCIPAL!$L$159),VLOOKUP($AM$555,'Banco de Dados'!$B$4:$J$50,8,FALSE)*PRINCIPAL!$H$159*(1-(PRINCIPAL!$M$159/100)),IF(AND(PRINCIPAL!$H$159&lt;&gt;"",L581=PRINCIPAL!$N$159),VLOOKUP($AM$555,'Banco de Dados'!$B$4:$J$50,8,FALSE)*PRINCIPAL!$H$159*(1-(PRINCIPAL!$O$159/100)),IF(PRINCIPAL!$H$159&lt;&gt;"",VLOOKUP($AM$555,'Banco de Dados'!$B$4:$J$50,8,FALSE)*PRINCIPAL!$H$159,IF(OR(L581=PRINCIPAL!$I$159,L581=PRINCIPAL!$I$159+PRINCIPAL!$I$159,L581=PRINCIPAL!$I$159+PRINCIPAL!$I$159+PRINCIPAL!$I$159),0,IF(L581=PRINCIPAL!$J$159,VLOOKUP($AM$555,'Banco de Dados'!$B$4:$J$50,6,FALSE)*(1-(PRINCIPAL!$K$159/100)),IF(L581=PRINCIPAL!$L$159,VLOOKUP($AM$555,'Banco de Dados'!$B$4:$J$50,6,FALSE)*(1-(PRINCIPAL!$M$159/100)),IF(L581=PRINCIPAL!$N$159,VLOOKUP($AM$555,'Banco de Dados'!$B$4:$J$50,6,FALSE)*(1-(PRINCIPAL!$O$159/100)),VLOOKUP($AM$555,'Banco de Dados'!$B$4:$J$50,6,FALSE)))))))))),"")</f>
        <v/>
      </c>
      <c r="AM581" s="29" t="str">
        <f>IFERROR(AL581*(IFERROR(VLOOKUP($AM$555,'Banco de Dados'!$B$4:$J$50,4,FALSE),"ERRO")),"")</f>
        <v/>
      </c>
      <c r="AN581" s="29" t="str">
        <f t="shared" si="382"/>
        <v/>
      </c>
      <c r="AO581" s="103" t="str">
        <f>IFERROR(AN581*(C581*(PRINCIPAL!$G$159/100))*0.47*(44/12),"")</f>
        <v/>
      </c>
      <c r="AP581" s="111" t="str">
        <f t="shared" si="383"/>
        <v/>
      </c>
      <c r="AQ581" s="30" t="str">
        <f>IFERROR(IF(AND(PRINCIPAL!$H$160&lt;&gt;"",OR(L581=PRINCIPAL!$I$160,L581=PRINCIPAL!$I$160+PRINCIPAL!$I$160,L581=PRINCIPAL!$I$160+PRINCIPAL!$I$160+PRINCIPAL!$I$160)),0,IF(AND(PRINCIPAL!$H$160&lt;&gt;"",L581=PRINCIPAL!$J$160),VLOOKUP($AR$555,'Banco de Dados'!$B$4:$J$50,8,FALSE)*PRINCIPAL!$H$160*(1-(PRINCIPAL!$K$160/100)),IF(AND(PRINCIPAL!$H$160&lt;&gt;"",L581=PRINCIPAL!$L$160),VLOOKUP($AR$555,'Banco de Dados'!$B$4:$J$50,8,FALSE)*PRINCIPAL!$H$160*(1-(PRINCIPAL!$M$160/100)),IF(AND(PRINCIPAL!$H$160&lt;&gt;"",L581=PRINCIPAL!$N$160),VLOOKUP($AR$555,'Banco de Dados'!$B$4:$J$50,8,FALSE)*PRINCIPAL!$H$160*(1-(PRINCIPAL!$O$160/100)),IF(PRINCIPAL!$H$160&lt;&gt;"",VLOOKUP($AR$555,'Banco de Dados'!$B$4:$J$50,8,FALSE)*PRINCIPAL!$H$160,IF(OR(L581=PRINCIPAL!$I$160,L581=PRINCIPAL!$I$160+PRINCIPAL!$I$160,L581=PRINCIPAL!$I$160+PRINCIPAL!$I$160+PRINCIPAL!$I$160),0,IF(L581=PRINCIPAL!$J$160,VLOOKUP($AR$555,'Banco de Dados'!$B$4:$J$50,6,FALSE)*(1-(PRINCIPAL!$K$160/100)),IF(L581=PRINCIPAL!$L$160,VLOOKUP($AR$555,'Banco de Dados'!$B$4:$J$50,6,FALSE)*(1-(PRINCIPAL!$M$160/100)),IF(L581=PRINCIPAL!$N$160,VLOOKUP($AR$555,'Banco de Dados'!$B$4:$J$50,6,FALSE)*(1-(PRINCIPAL!$O$160/100)),VLOOKUP($AR$555,'Banco de Dados'!$B$4:$J$50,6,FALSE)))))))))),"")</f>
        <v/>
      </c>
      <c r="AR581" s="29" t="str">
        <f>IFERROR(AQ581*(IFERROR(VLOOKUP($AR$555,'Banco de Dados'!$B$4:$J$50,4,FALSE),"ERRO")),"")</f>
        <v/>
      </c>
      <c r="AS581" s="29" t="str">
        <f t="shared" si="384"/>
        <v/>
      </c>
      <c r="AT581" s="103" t="str">
        <f>IFERROR(AS581*(C581*(PRINCIPAL!$G$160/100))*0.47*(44/12),"")</f>
        <v/>
      </c>
      <c r="AU581" s="111" t="str">
        <f t="shared" si="385"/>
        <v/>
      </c>
      <c r="AV581" s="30" t="str">
        <f>IFERROR(IF(AND(PRINCIPAL!$H$161&lt;&gt;"",OR(L581=PRINCIPAL!$I$161,L581=PRINCIPAL!$I$161+PRINCIPAL!$I$161,L581=PRINCIPAL!$I$161+PRINCIPAL!$I$161+PRINCIPAL!$I$161)),0,IF(AND(PRINCIPAL!$H$161&lt;&gt;"",L581=PRINCIPAL!$J$161),VLOOKUP($AW$555,'Banco de Dados'!$B$4:$J$50,8,FALSE)*PRINCIPAL!$H$161*(1-(PRINCIPAL!$K$161/100)),IF(AND(PRINCIPAL!$H$161&lt;&gt;"",L581=PRINCIPAL!$L$161),VLOOKUP($AW$555,'Banco de Dados'!$B$4:$J$50,8,FALSE)*PRINCIPAL!$H$161*(1-(PRINCIPAL!$M$161/100)),IF(AND(PRINCIPAL!$H$161&lt;&gt;"",L581=PRINCIPAL!$N$161),VLOOKUP($AW$555,'Banco de Dados'!$B$4:$J$50,8,FALSE)*PRINCIPAL!$H$161*(1-(PRINCIPAL!$O$161/100)),IF(PRINCIPAL!$H$161&lt;&gt;"",VLOOKUP($AW$555,'Banco de Dados'!$B$4:$J$50,8,FALSE)*PRINCIPAL!$H$161,IF(OR(L581=PRINCIPAL!$I$161,L581=PRINCIPAL!$I$161+PRINCIPAL!$I$161,L581=PRINCIPAL!$I$161+PRINCIPAL!$I$161+PRINCIPAL!$I$161),0,IF(L581=PRINCIPAL!$J$161,VLOOKUP($AW$555,'Banco de Dados'!$B$4:$J$50,6,FALSE)*(1-(PRINCIPAL!$K$161/100)),IF(L581=PRINCIPAL!$L$161,VLOOKUP($AW$555,'Banco de Dados'!$B$4:$J$50,6,FALSE)*(1-(PRINCIPAL!$M$161/100)),IF(L581=PRINCIPAL!$N$161,VLOOKUP($AW$555,'Banco de Dados'!$B$4:$J$50,6,FALSE)*(1-(PRINCIPAL!$O$161/100)),VLOOKUP($AW$555,'Banco de Dados'!$B$4:$J$50,6,FALSE)))))))))),"")</f>
        <v/>
      </c>
      <c r="AW581" s="29" t="str">
        <f>IFERROR(AV581*(IFERROR(VLOOKUP($AW$555,'Banco de Dados'!$B$4:$J$50,4,FALSE),"ERRO")),"")</f>
        <v/>
      </c>
      <c r="AX581" s="29" t="str">
        <f t="shared" si="386"/>
        <v/>
      </c>
      <c r="AY581" s="103" t="str">
        <f>IFERROR(AX581*(C581*(PRINCIPAL!$G$161/100))*0.47*(44/12),"")</f>
        <v/>
      </c>
      <c r="AZ581" s="111" t="str">
        <f t="shared" si="391"/>
        <v/>
      </c>
      <c r="BA581" s="30" t="str">
        <f>IFERROR(IF(AND(PRINCIPAL!$H$162&lt;&gt;"",OR(L581=PRINCIPAL!$I$162,L581=PRINCIPAL!$I$162+PRINCIPAL!$I$162,L581=PRINCIPAL!$I$162+PRINCIPAL!$I$162+PRINCIPAL!$I$162)),0,IF(AND(PRINCIPAL!$H$162&lt;&gt;"",L581=PRINCIPAL!$J$162),VLOOKUP($BB$555,'Banco de Dados'!$B$4:$J$50,8,FALSE)*PRINCIPAL!$H$162*(1-(PRINCIPAL!$K$162/100)),IF(AND(PRINCIPAL!$H$162&lt;&gt;"",L581=PRINCIPAL!$L$162),VLOOKUP($BB$555,'Banco de Dados'!$B$4:$J$50,8,FALSE)*PRINCIPAL!$H$162*(1-(PRINCIPAL!$M$162/100)),IF(AND(PRINCIPAL!$H$162&lt;&gt;"",L581=PRINCIPAL!$N$162),VLOOKUP($BB$555,'Banco de Dados'!$B$4:$J$50,8,FALSE)*PRINCIPAL!$H$162*(1-(PRINCIPAL!$O$162/100)),IF(PRINCIPAL!$H$162&lt;&gt;"",VLOOKUP($BB$555,'Banco de Dados'!$B$4:$J$50,8,FALSE)*PRINCIPAL!$H$162,IF(OR(L581=PRINCIPAL!$I$162,L581=PRINCIPAL!$I$162+PRINCIPAL!$I$162,L581=PRINCIPAL!$I$162+PRINCIPAL!$I$162+PRINCIPAL!$I$162),0,IF(L581=PRINCIPAL!$J$162,VLOOKUP($BB$555,'Banco de Dados'!$B$4:$J$50,6,FALSE)*(1-(PRINCIPAL!$K$162/100)),IF(L581=PRINCIPAL!$L$162,VLOOKUP($BB$555,'Banco de Dados'!$B$4:$J$50,6,FALSE)*(1-(PRINCIPAL!$M$162/100)),IF(L581=PRINCIPAL!$N$162,VLOOKUP($BB$555,'Banco de Dados'!$B$4:$J$50,6,FALSE)*(1-(PRINCIPAL!$O$162/100)),VLOOKUP($BB$555,'Banco de Dados'!$B$4:$J$50,6,FALSE)))))))))),"")</f>
        <v/>
      </c>
      <c r="BB581" s="29" t="str">
        <f>IFERROR(BA581*(IFERROR(VLOOKUP($BB$555,'Banco de Dados'!$B$4:$J$50,4,FALSE),"ERRO")),"")</f>
        <v/>
      </c>
      <c r="BC581" s="29" t="str">
        <f t="shared" si="392"/>
        <v/>
      </c>
      <c r="BD581" s="103" t="str">
        <f>IFERROR(BC581*(C581*(PRINCIPAL!$G$162/100))*0.47*(44/12),"")</f>
        <v/>
      </c>
      <c r="BE581" s="111" t="str">
        <f t="shared" si="371"/>
        <v/>
      </c>
      <c r="BF581" s="30" t="str">
        <f>IFERROR(IF(AND(PRINCIPAL!$H$163&lt;&gt;"",OR(L581=PRINCIPAL!$I$163,L581=PRINCIPAL!$I$163+PRINCIPAL!$I$163,L581=PRINCIPAL!$I$163+PRINCIPAL!$I$163+PRINCIPAL!$I$163)),0,IF(AND(PRINCIPAL!$H$163&lt;&gt;"",L581=PRINCIPAL!$J$163),VLOOKUP($BG$555,'Banco de Dados'!$B$4:$J$50,8,FALSE)*PRINCIPAL!$H$163*(1-(PRINCIPAL!$K$163/100)),IF(AND(PRINCIPAL!$H$163&lt;&gt;"",L581=PRINCIPAL!$L$163),VLOOKUP($BG$555,'Banco de Dados'!$B$4:$J$50,8,FALSE)*PRINCIPAL!$H$163*(1-(PRINCIPAL!$M$163/100)),IF(AND(PRINCIPAL!$H$163&lt;&gt;"",L581=PRINCIPAL!$N$163),VLOOKUP($BG$555,'Banco de Dados'!$B$4:$J$50,8,FALSE)*PRINCIPAL!$H$163*(1-(PRINCIPAL!$O$163/100)),IF(PRINCIPAL!$H$163&lt;&gt;"",VLOOKUP($BG$555,'Banco de Dados'!$B$4:$J$50,8,FALSE)*PRINCIPAL!$H$163,IF(OR(L581=PRINCIPAL!$I$163,L581=PRINCIPAL!$I$163+PRINCIPAL!$I$163,L581=PRINCIPAL!$I$163+PRINCIPAL!$I$163+PRINCIPAL!$I$163),0,IF(L581=PRINCIPAL!$J$163,VLOOKUP($BG$555,'Banco de Dados'!$B$4:$J$50,6,FALSE)*(1-(PRINCIPAL!$K$163/100)),IF(L581=PRINCIPAL!$L$163,VLOOKUP($BG$555,'Banco de Dados'!$B$4:$J$50,6,FALSE)*(1-(PRINCIPAL!$M$163/100)),IF(L581=PRINCIPAL!$N$163,VLOOKUP($BG$555,'Banco de Dados'!$B$4:$J$50,6,FALSE)*(1-(PRINCIPAL!$O$163/100)),VLOOKUP($BG$555,'Banco de Dados'!$B$4:$J$50,6,FALSE)))))))))),"")</f>
        <v/>
      </c>
      <c r="BG581" s="29" t="str">
        <f>IFERROR(BF581*(IFERROR(VLOOKUP($BG$555,'Banco de Dados'!$B$4:$J$50,4,FALSE),"ERRO")),"")</f>
        <v/>
      </c>
      <c r="BH581" s="29" t="str">
        <f t="shared" si="387"/>
        <v/>
      </c>
      <c r="BI581" s="103" t="str">
        <f>IFERROR(BH581*(C581*(PRINCIPAL!$G$163/100))*0.47*(44/12),"")</f>
        <v/>
      </c>
      <c r="BJ581" s="102" t="str">
        <f t="shared" si="372"/>
        <v/>
      </c>
    </row>
    <row r="582" spans="2:62" ht="12.75" customHeight="1" x14ac:dyDescent="0.3">
      <c r="B582" s="326">
        <f t="shared" si="373"/>
        <v>2045</v>
      </c>
      <c r="C582" s="340"/>
      <c r="D582" s="1"/>
      <c r="E582" s="116">
        <v>25</v>
      </c>
      <c r="F582" s="24" t="str">
        <f>IFERROR(VLOOKUP($G$555,'Banco de Dados'!$B$4:$J$50,6,FALSE),"")</f>
        <v/>
      </c>
      <c r="G582" s="25" t="str">
        <f>IFERROR(F582*(IFERROR(VLOOKUP($G$555,'Banco de Dados'!$B$4:$J$50,4,FALSE),"ERRO")),"")</f>
        <v/>
      </c>
      <c r="H582" s="25" t="str">
        <f t="shared" si="374"/>
        <v/>
      </c>
      <c r="I582" s="103" t="str">
        <f t="shared" si="375"/>
        <v/>
      </c>
      <c r="J582" s="117" t="str">
        <f t="shared" si="376"/>
        <v/>
      </c>
      <c r="K582" s="1"/>
      <c r="L582" s="91">
        <v>25</v>
      </c>
      <c r="M582" s="24" t="str">
        <f>IFERROR(IF(AND(PRINCIPAL!$H$154&lt;&gt;"",OR(L582=PRINCIPAL!$I$154,L582=PRINCIPAL!$I$154+PRINCIPAL!$I$154,L582=PRINCIPAL!$I$154+PRINCIPAL!$I$154+PRINCIPAL!$I$154)),0,IF(AND(PRINCIPAL!$H$154&lt;&gt;"",L582=PRINCIPAL!$J$154),VLOOKUP($N$555,'Banco de Dados'!$B$4:$J$50,8,FALSE)*PRINCIPAL!$H$154*(1-(PRINCIPAL!$K$154/100)),IF(AND(PRINCIPAL!$H$154&lt;&gt;"",L582=PRINCIPAL!$L$154),VLOOKUP($N$555,'Banco de Dados'!$B$4:$J$50,8,FALSE)*PRINCIPAL!$H$154*(1-(PRINCIPAL!$M$154/100)),IF(AND(PRINCIPAL!$H$154&lt;&gt;"",L582=PRINCIPAL!$N$154),VLOOKUP($N$555,'Banco de Dados'!$B$4:$J$50,8,FALSE)*PRINCIPAL!$H$154*(1-(PRINCIPAL!$O$154/100)),IF(PRINCIPAL!$H$154&lt;&gt;"",VLOOKUP($N$555,'Banco de Dados'!$B$4:$J$50,8,FALSE)*PRINCIPAL!$H$154,IF(OR(L582=PRINCIPAL!$I$154,L582=PRINCIPAL!$I$154+PRINCIPAL!$I$154,L582=PRINCIPAL!$I$154+PRINCIPAL!$I$154+PRINCIPAL!$I$154),0,IF(L582=PRINCIPAL!$J$154,VLOOKUP($N$555,'Banco de Dados'!$B$4:$J$50,6,FALSE)*(1-(PRINCIPAL!$K$154/100)),IF(L582=PRINCIPAL!$L$154,VLOOKUP($N$555,'Banco de Dados'!$B$4:$J$50,6,FALSE)*(1-(PRINCIPAL!$M$154/100)),IF(L582=PRINCIPAL!$N$154,VLOOKUP($N$555,'Banco de Dados'!$B$4:$J$50,6,FALSE)*(1-(PRINCIPAL!$O$154/100)),VLOOKUP($N$555,'Banco de Dados'!$B$4:$J$50,6,FALSE)))))))))),"")</f>
        <v/>
      </c>
      <c r="N582" s="25" t="str">
        <f>IFERROR(M582*(IFERROR(VLOOKUP($N$555,'Banco de Dados'!$B$4:$J$50,4,FALSE),"ERRO")),"")</f>
        <v/>
      </c>
      <c r="O582" s="25" t="str">
        <f t="shared" si="395"/>
        <v/>
      </c>
      <c r="P582" s="103" t="str">
        <f>IFERROR(O582*(C582*(PRINCIPAL!$G$154/100))*0.47*(44/12),"")</f>
        <v/>
      </c>
      <c r="Q582" s="107" t="str">
        <f t="shared" si="396"/>
        <v/>
      </c>
      <c r="R582" s="29" t="str">
        <f>IFERROR(IF(AND(PRINCIPAL!$H$155&lt;&gt;"",OR(L582=PRINCIPAL!$I$155,L582=PRINCIPAL!$I$155+PRINCIPAL!$I$155,L582=PRINCIPAL!$I$155+PRINCIPAL!$I$155+PRINCIPAL!$I$155)),0,IF(AND(PRINCIPAL!$H$155&lt;&gt;"",L582=PRINCIPAL!$J$155),VLOOKUP($S$555,'Banco de Dados'!$B$4:$J$50,8,FALSE)*PRINCIPAL!$H$155*(1-(PRINCIPAL!$K$155/100)),IF(AND(PRINCIPAL!$H$155&lt;&gt;"",L582=PRINCIPAL!$L$155),VLOOKUP($S$555,'Banco de Dados'!$B$4:$J$50,8,FALSE)*PRINCIPAL!$H$155*(1-(PRINCIPAL!$M$155/100)),IF(AND(PRINCIPAL!$H$155&lt;&gt;"",L582=PRINCIPAL!$N$155),VLOOKUP($S$555,'Banco de Dados'!$B$4:$J$50,8,FALSE)*PRINCIPAL!$H$155*(1-(PRINCIPAL!$O$155/100)),IF(PRINCIPAL!$H$155&lt;&gt;"",VLOOKUP($S$555,'Banco de Dados'!$B$4:$J$50,8,FALSE)*PRINCIPAL!$H$155,IF(OR(L582=PRINCIPAL!$I$155,L582=PRINCIPAL!$I$155+PRINCIPAL!$I$155,L582=PRINCIPAL!$I$155+PRINCIPAL!$I$155+PRINCIPAL!$I$155),0,IF(L582=PRINCIPAL!$J$155,VLOOKUP($S$555,'Banco de Dados'!$B$4:$J$50,6,FALSE)*(1-(PRINCIPAL!$K$155/100)),IF(L582=PRINCIPAL!$L$155,VLOOKUP($S$555,'Banco de Dados'!$B$4:$J$50,6,FALSE)*(1-(PRINCIPAL!$M$155/100)),IF(L582=PRINCIPAL!$N$155,VLOOKUP($S$555,'Banco de Dados'!$B$4:$J$50,6,FALSE)*(1-(PRINCIPAL!$O$155/100)),VLOOKUP($S$555,'Banco de Dados'!$B$4:$J$50,6,FALSE)))))))))),"")</f>
        <v/>
      </c>
      <c r="S582" s="29" t="str">
        <f>IFERROR(R582*(IFERROR(VLOOKUP($S$555,'Banco de Dados'!$B$4:$J$50,4,FALSE),"ERRO")),"")</f>
        <v/>
      </c>
      <c r="T582" s="29" t="str">
        <f t="shared" si="394"/>
        <v/>
      </c>
      <c r="U582" s="103" t="str">
        <f>IFERROR(T582*(C582*(PRINCIPAL!$G$155/100))*0.47*(44/12),"")</f>
        <v/>
      </c>
      <c r="V582" s="103" t="str">
        <f t="shared" si="370"/>
        <v/>
      </c>
      <c r="W582" s="30" t="str">
        <f>IFERROR(IF(AND(PRINCIPAL!$H$156&lt;&gt;"",OR(L582=PRINCIPAL!$I$156,L582=PRINCIPAL!$I$156+PRINCIPAL!$I$156,L582=PRINCIPAL!$I$156+PRINCIPAL!$I$156+PRINCIPAL!$I$156)),0,IF(AND(PRINCIPAL!$H$156&lt;&gt;"",L582=PRINCIPAL!$J$156),VLOOKUP($X$555,'Banco de Dados'!$B$4:$J$50,8,FALSE)*PRINCIPAL!$H$156*(1-(PRINCIPAL!$K$156/100)),IF(AND(PRINCIPAL!$H$156&lt;&gt;"",L582=PRINCIPAL!$L$156),VLOOKUP($X$555,'Banco de Dados'!$B$4:$J$50,8,FALSE)*PRINCIPAL!$H$156*(1-(PRINCIPAL!$M$156/100)),IF(AND(PRINCIPAL!$H$156&lt;&gt;"",L582=PRINCIPAL!$N$156),VLOOKUP($X$555,'Banco de Dados'!$B$4:$J$50,8,FALSE)*PRINCIPAL!$H$156*(1-(PRINCIPAL!$O$156/100)),IF(PRINCIPAL!$H$156&lt;&gt;"",VLOOKUP($X$555,'Banco de Dados'!$B$4:$J$50,8,FALSE)*PRINCIPAL!$H$156,IF(OR(L582=PRINCIPAL!$I$156,L582=PRINCIPAL!$I$156+PRINCIPAL!$I$156,L582=PRINCIPAL!$I$156+PRINCIPAL!$I$156+PRINCIPAL!$I$156),0,IF(L582=PRINCIPAL!$J$156,VLOOKUP($X$555,'Banco de Dados'!$B$4:$J$50,6,FALSE)*(1-(PRINCIPAL!$K$156/100)),IF(L582=PRINCIPAL!$L$156,VLOOKUP($X$555,'Banco de Dados'!$B$4:$J$50,6,FALSE)*(1-(PRINCIPAL!$M$156/100)),IF(L582=PRINCIPAL!$N$156,VLOOKUP($X$555,'Banco de Dados'!$B$4:$J$50,6,FALSE)*(1-(PRINCIPAL!$O$156/100)),VLOOKUP($X$555,'Banco de Dados'!$B$4:$J$50,6,FALSE)))))))))),"")</f>
        <v/>
      </c>
      <c r="X582" s="29" t="str">
        <f>IFERROR(W582*(IFERROR(VLOOKUP($X$555,'Banco de Dados'!$B$4:$J$50,4,FALSE),"ERRO")),"")</f>
        <v/>
      </c>
      <c r="Y582" s="29" t="str">
        <f t="shared" si="388"/>
        <v/>
      </c>
      <c r="Z582" s="103" t="str">
        <f>IFERROR(Y582*(C582*(PRINCIPAL!$G$156/100))*0.47*(44/12),"")</f>
        <v/>
      </c>
      <c r="AA582" s="111" t="str">
        <f t="shared" si="389"/>
        <v/>
      </c>
      <c r="AB582" s="30" t="str">
        <f>IFERROR(IF(AND(PRINCIPAL!$H$157&lt;&gt;"",OR(L582=PRINCIPAL!$I$157,L582=PRINCIPAL!$I$157+PRINCIPAL!$I$157,L582=PRINCIPAL!$I$157+PRINCIPAL!$I$157+PRINCIPAL!$I$157)),0,IF(AND(PRINCIPAL!$H$157&lt;&gt;"",L582=PRINCIPAL!$J$157),VLOOKUP($AC$555,'Banco de Dados'!$B$4:$J$50,8,FALSE)*PRINCIPAL!$H$157*(1-(PRINCIPAL!$K$157/100)),IF(AND(PRINCIPAL!$H$157&lt;&gt;"",L582=PRINCIPAL!$L$157),VLOOKUP($AC$555,'Banco de Dados'!$B$4:$J$50,8,FALSE)*PRINCIPAL!$H$157*(1-(PRINCIPAL!$M$157/100)),IF(AND(PRINCIPAL!$H$157&lt;&gt;"",L582=PRINCIPAL!$N$157),VLOOKUP($AC$555,'Banco de Dados'!$B$4:$J$50,8,FALSE)*PRINCIPAL!$H$157*(1-(PRINCIPAL!$O$157/100)),IF(PRINCIPAL!$H$157&lt;&gt;"",VLOOKUP($AC$555,'Banco de Dados'!$B$4:$J$50,8,FALSE)*PRINCIPAL!$H$157,IF(OR(L582=PRINCIPAL!$I$157,L582=PRINCIPAL!$I$157+PRINCIPAL!$I$157,L582=PRINCIPAL!$I$157+PRINCIPAL!$I$157+PRINCIPAL!$I$157),0,IF(L582=PRINCIPAL!$J$157,VLOOKUP($AC$555,'Banco de Dados'!$B$4:$J$50,6,FALSE)*(1-(PRINCIPAL!$K$157/100)),IF(L582=PRINCIPAL!$L$157,VLOOKUP($AC$555,'Banco de Dados'!$B$4:$J$50,6,FALSE)*(1-(PRINCIPAL!$M$157/100)),IF(L582=PRINCIPAL!$N$157,VLOOKUP($AC$555,'Banco de Dados'!$B$4:$J$50,6,FALSE)*(1-(PRINCIPAL!$O$157/100)),VLOOKUP($AC$555,'Banco de Dados'!$B$4:$J$50,6,FALSE)))))))))),"")</f>
        <v/>
      </c>
      <c r="AC582" s="29" t="str">
        <f>IFERROR(AB582*(IFERROR(VLOOKUP($AC$555,'Banco de Dados'!$B$4:$J$50,4,FALSE),"ERRO")),"")</f>
        <v/>
      </c>
      <c r="AD582" s="29" t="str">
        <f t="shared" si="379"/>
        <v/>
      </c>
      <c r="AE582" s="103" t="str">
        <f>IFERROR(AD582*(C582*(PRINCIPAL!$G$157/100))*0.47*(44/12),"")</f>
        <v/>
      </c>
      <c r="AF582" s="111" t="str">
        <f t="shared" si="380"/>
        <v/>
      </c>
      <c r="AG582" s="30" t="str">
        <f>IFERROR(IF(AND(PRINCIPAL!$H$158&lt;&gt;"",OR(L582=PRINCIPAL!$I$158,L582=PRINCIPAL!$I$158+PRINCIPAL!$I$158,L582=PRINCIPAL!$I$158+PRINCIPAL!$I$158+PRINCIPAL!$I$158)),0,IF(AND(PRINCIPAL!$H$158&lt;&gt;"",L582=PRINCIPAL!$J$158),VLOOKUP($AH$555,'Banco de Dados'!$B$4:$J$50,8,FALSE)*PRINCIPAL!$H$158*(1-(PRINCIPAL!$K$158/100)),IF(AND(PRINCIPAL!$H$158&lt;&gt;"",L582=PRINCIPAL!$L$158),VLOOKUP($AH$555,'Banco de Dados'!$B$4:$J$50,8,FALSE)*PRINCIPAL!$H$158*(1-(PRINCIPAL!$M$158/100)),IF(AND(PRINCIPAL!$H$158&lt;&gt;"",L582=PRINCIPAL!$N$158),VLOOKUP($AH$555,'Banco de Dados'!$B$4:$J$50,8,FALSE)*PRINCIPAL!$H$158*(1-(PRINCIPAL!$O$158/100)),IF(PRINCIPAL!$H$158&lt;&gt;"",VLOOKUP($AH$555,'Banco de Dados'!$B$4:$J$50,8,FALSE)*PRINCIPAL!$H$158,IF(OR(L582=PRINCIPAL!$I$158,L582=PRINCIPAL!$I$158+PRINCIPAL!$I$158,L582=PRINCIPAL!$I$158+PRINCIPAL!$I$158+PRINCIPAL!$I$158),0,IF(L582=PRINCIPAL!$J$158,VLOOKUP($AH$555,'Banco de Dados'!$B$4:$J$50,6,FALSE)*(1-(PRINCIPAL!$K$158/100)),IF(L582=PRINCIPAL!$L$158,VLOOKUP($AH$555,'Banco de Dados'!$B$4:$J$50,6,FALSE)*(1-(PRINCIPAL!$M$158/100)),IF(L582=PRINCIPAL!$N$158,VLOOKUP($AH$555,'Banco de Dados'!$B$4:$J$50,6,FALSE)*(1-(PRINCIPAL!$O$158/100)),VLOOKUP($AH$555,'Banco de Dados'!$B$4:$J$50,6,FALSE)))))))))),"")</f>
        <v/>
      </c>
      <c r="AH582" s="29" t="str">
        <f>IFERROR(AG582*(IFERROR(VLOOKUP($AH$555,'Banco de Dados'!$B$4:$J$50,4,FALSE),"ERRO")),"")</f>
        <v/>
      </c>
      <c r="AI582" s="29" t="str">
        <f t="shared" si="381"/>
        <v/>
      </c>
      <c r="AJ582" s="103" t="str">
        <f>IFERROR(AI582*(C582*(PRINCIPAL!$G$158/100))*0.47*(44/12),"")</f>
        <v/>
      </c>
      <c r="AK582" s="111" t="str">
        <f t="shared" si="390"/>
        <v/>
      </c>
      <c r="AL582" s="30" t="str">
        <f>IFERROR(IF(AND(PRINCIPAL!$H$159&lt;&gt;"",OR(L582=PRINCIPAL!$I$159,L582=PRINCIPAL!$I$159+PRINCIPAL!$I$159,L582=PRINCIPAL!$I$159+PRINCIPAL!$I$159+PRINCIPAL!$I$159)),0,IF(AND(PRINCIPAL!$H$159&lt;&gt;"",L582=PRINCIPAL!$J$159),VLOOKUP($AM$555,'Banco de Dados'!$B$4:$J$50,8,FALSE)*PRINCIPAL!$H$159*(1-(PRINCIPAL!$K$159/100)),IF(AND(PRINCIPAL!$H$159&lt;&gt;"",L582=PRINCIPAL!$L$159),VLOOKUP($AM$555,'Banco de Dados'!$B$4:$J$50,8,FALSE)*PRINCIPAL!$H$159*(1-(PRINCIPAL!$M$159/100)),IF(AND(PRINCIPAL!$H$159&lt;&gt;"",L582=PRINCIPAL!$N$159),VLOOKUP($AM$555,'Banco de Dados'!$B$4:$J$50,8,FALSE)*PRINCIPAL!$H$159*(1-(PRINCIPAL!$O$159/100)),IF(PRINCIPAL!$H$159&lt;&gt;"",VLOOKUP($AM$555,'Banco de Dados'!$B$4:$J$50,8,FALSE)*PRINCIPAL!$H$159,IF(OR(L582=PRINCIPAL!$I$159,L582=PRINCIPAL!$I$159+PRINCIPAL!$I$159,L582=PRINCIPAL!$I$159+PRINCIPAL!$I$159+PRINCIPAL!$I$159),0,IF(L582=PRINCIPAL!$J$159,VLOOKUP($AM$555,'Banco de Dados'!$B$4:$J$50,6,FALSE)*(1-(PRINCIPAL!$K$159/100)),IF(L582=PRINCIPAL!$L$159,VLOOKUP($AM$555,'Banco de Dados'!$B$4:$J$50,6,FALSE)*(1-(PRINCIPAL!$M$159/100)),IF(L582=PRINCIPAL!$N$159,VLOOKUP($AM$555,'Banco de Dados'!$B$4:$J$50,6,FALSE)*(1-(PRINCIPAL!$O$159/100)),VLOOKUP($AM$555,'Banco de Dados'!$B$4:$J$50,6,FALSE)))))))))),"")</f>
        <v/>
      </c>
      <c r="AM582" s="29" t="str">
        <f>IFERROR(AL582*(IFERROR(VLOOKUP($AM$555,'Banco de Dados'!$B$4:$J$50,4,FALSE),"ERRO")),"")</f>
        <v/>
      </c>
      <c r="AN582" s="29" t="str">
        <f t="shared" si="382"/>
        <v/>
      </c>
      <c r="AO582" s="103" t="str">
        <f>IFERROR(AN582*(C582*(PRINCIPAL!$G$159/100))*0.47*(44/12),"")</f>
        <v/>
      </c>
      <c r="AP582" s="111" t="str">
        <f t="shared" si="383"/>
        <v/>
      </c>
      <c r="AQ582" s="30" t="str">
        <f>IFERROR(IF(AND(PRINCIPAL!$H$160&lt;&gt;"",OR(L582=PRINCIPAL!$I$160,L582=PRINCIPAL!$I$160+PRINCIPAL!$I$160,L582=PRINCIPAL!$I$160+PRINCIPAL!$I$160+PRINCIPAL!$I$160)),0,IF(AND(PRINCIPAL!$H$160&lt;&gt;"",L582=PRINCIPAL!$J$160),VLOOKUP($AR$555,'Banco de Dados'!$B$4:$J$50,8,FALSE)*PRINCIPAL!$H$160*(1-(PRINCIPAL!$K$160/100)),IF(AND(PRINCIPAL!$H$160&lt;&gt;"",L582=PRINCIPAL!$L$160),VLOOKUP($AR$555,'Banco de Dados'!$B$4:$J$50,8,FALSE)*PRINCIPAL!$H$160*(1-(PRINCIPAL!$M$160/100)),IF(AND(PRINCIPAL!$H$160&lt;&gt;"",L582=PRINCIPAL!$N$160),VLOOKUP($AR$555,'Banco de Dados'!$B$4:$J$50,8,FALSE)*PRINCIPAL!$H$160*(1-(PRINCIPAL!$O$160/100)),IF(PRINCIPAL!$H$160&lt;&gt;"",VLOOKUP($AR$555,'Banco de Dados'!$B$4:$J$50,8,FALSE)*PRINCIPAL!$H$160,IF(OR(L582=PRINCIPAL!$I$160,L582=PRINCIPAL!$I$160+PRINCIPAL!$I$160,L582=PRINCIPAL!$I$160+PRINCIPAL!$I$160+PRINCIPAL!$I$160),0,IF(L582=PRINCIPAL!$J$160,VLOOKUP($AR$555,'Banco de Dados'!$B$4:$J$50,6,FALSE)*(1-(PRINCIPAL!$K$160/100)),IF(L582=PRINCIPAL!$L$160,VLOOKUP($AR$555,'Banco de Dados'!$B$4:$J$50,6,FALSE)*(1-(PRINCIPAL!$M$160/100)),IF(L582=PRINCIPAL!$N$160,VLOOKUP($AR$555,'Banco de Dados'!$B$4:$J$50,6,FALSE)*(1-(PRINCIPAL!$O$160/100)),VLOOKUP($AR$555,'Banco de Dados'!$B$4:$J$50,6,FALSE)))))))))),"")</f>
        <v/>
      </c>
      <c r="AR582" s="29" t="str">
        <f>IFERROR(AQ582*(IFERROR(VLOOKUP($AR$555,'Banco de Dados'!$B$4:$J$50,4,FALSE),"ERRO")),"")</f>
        <v/>
      </c>
      <c r="AS582" s="29" t="str">
        <f t="shared" si="384"/>
        <v/>
      </c>
      <c r="AT582" s="103" t="str">
        <f>IFERROR(AS582*(C582*(PRINCIPAL!$G$160/100))*0.47*(44/12),"")</f>
        <v/>
      </c>
      <c r="AU582" s="111" t="str">
        <f t="shared" si="385"/>
        <v/>
      </c>
      <c r="AV582" s="30" t="str">
        <f>IFERROR(IF(AND(PRINCIPAL!$H$161&lt;&gt;"",OR(L582=PRINCIPAL!$I$161,L582=PRINCIPAL!$I$161+PRINCIPAL!$I$161,L582=PRINCIPAL!$I$161+PRINCIPAL!$I$161+PRINCIPAL!$I$161)),0,IF(AND(PRINCIPAL!$H$161&lt;&gt;"",L582=PRINCIPAL!$J$161),VLOOKUP($AW$555,'Banco de Dados'!$B$4:$J$50,8,FALSE)*PRINCIPAL!$H$161*(1-(PRINCIPAL!$K$161/100)),IF(AND(PRINCIPAL!$H$161&lt;&gt;"",L582=PRINCIPAL!$L$161),VLOOKUP($AW$555,'Banco de Dados'!$B$4:$J$50,8,FALSE)*PRINCIPAL!$H$161*(1-(PRINCIPAL!$M$161/100)),IF(AND(PRINCIPAL!$H$161&lt;&gt;"",L582=PRINCIPAL!$N$161),VLOOKUP($AW$555,'Banco de Dados'!$B$4:$J$50,8,FALSE)*PRINCIPAL!$H$161*(1-(PRINCIPAL!$O$161/100)),IF(PRINCIPAL!$H$161&lt;&gt;"",VLOOKUP($AW$555,'Banco de Dados'!$B$4:$J$50,8,FALSE)*PRINCIPAL!$H$161,IF(OR(L582=PRINCIPAL!$I$161,L582=PRINCIPAL!$I$161+PRINCIPAL!$I$161,L582=PRINCIPAL!$I$161+PRINCIPAL!$I$161+PRINCIPAL!$I$161),0,IF(L582=PRINCIPAL!$J$161,VLOOKUP($AW$555,'Banco de Dados'!$B$4:$J$50,6,FALSE)*(1-(PRINCIPAL!$K$161/100)),IF(L582=PRINCIPAL!$L$161,VLOOKUP($AW$555,'Banco de Dados'!$B$4:$J$50,6,FALSE)*(1-(PRINCIPAL!$M$161/100)),IF(L582=PRINCIPAL!$N$161,VLOOKUP($AW$555,'Banco de Dados'!$B$4:$J$50,6,FALSE)*(1-(PRINCIPAL!$O$161/100)),VLOOKUP($AW$555,'Banco de Dados'!$B$4:$J$50,6,FALSE)))))))))),"")</f>
        <v/>
      </c>
      <c r="AW582" s="29" t="str">
        <f>IFERROR(AV582*(IFERROR(VLOOKUP($AW$555,'Banco de Dados'!$B$4:$J$50,4,FALSE),"ERRO")),"")</f>
        <v/>
      </c>
      <c r="AX582" s="29" t="str">
        <f t="shared" si="386"/>
        <v/>
      </c>
      <c r="AY582" s="103" t="str">
        <f>IFERROR(AX582*(C582*(PRINCIPAL!$G$161/100))*0.47*(44/12),"")</f>
        <v/>
      </c>
      <c r="AZ582" s="111" t="str">
        <f t="shared" si="391"/>
        <v/>
      </c>
      <c r="BA582" s="30" t="str">
        <f>IFERROR(IF(AND(PRINCIPAL!$H$162&lt;&gt;"",OR(L582=PRINCIPAL!$I$162,L582=PRINCIPAL!$I$162+PRINCIPAL!$I$162,L582=PRINCIPAL!$I$162+PRINCIPAL!$I$162+PRINCIPAL!$I$162)),0,IF(AND(PRINCIPAL!$H$162&lt;&gt;"",L582=PRINCIPAL!$J$162),VLOOKUP($BB$555,'Banco de Dados'!$B$4:$J$50,8,FALSE)*PRINCIPAL!$H$162*(1-(PRINCIPAL!$K$162/100)),IF(AND(PRINCIPAL!$H$162&lt;&gt;"",L582=PRINCIPAL!$L$162),VLOOKUP($BB$555,'Banco de Dados'!$B$4:$J$50,8,FALSE)*PRINCIPAL!$H$162*(1-(PRINCIPAL!$M$162/100)),IF(AND(PRINCIPAL!$H$162&lt;&gt;"",L582=PRINCIPAL!$N$162),VLOOKUP($BB$555,'Banco de Dados'!$B$4:$J$50,8,FALSE)*PRINCIPAL!$H$162*(1-(PRINCIPAL!$O$162/100)),IF(PRINCIPAL!$H$162&lt;&gt;"",VLOOKUP($BB$555,'Banco de Dados'!$B$4:$J$50,8,FALSE)*PRINCIPAL!$H$162,IF(OR(L582=PRINCIPAL!$I$162,L582=PRINCIPAL!$I$162+PRINCIPAL!$I$162,L582=PRINCIPAL!$I$162+PRINCIPAL!$I$162+PRINCIPAL!$I$162),0,IF(L582=PRINCIPAL!$J$162,VLOOKUP($BB$555,'Banco de Dados'!$B$4:$J$50,6,FALSE)*(1-(PRINCIPAL!$K$162/100)),IF(L582=PRINCIPAL!$L$162,VLOOKUP($BB$555,'Banco de Dados'!$B$4:$J$50,6,FALSE)*(1-(PRINCIPAL!$M$162/100)),IF(L582=PRINCIPAL!$N$162,VLOOKUP($BB$555,'Banco de Dados'!$B$4:$J$50,6,FALSE)*(1-(PRINCIPAL!$O$162/100)),VLOOKUP($BB$555,'Banco de Dados'!$B$4:$J$50,6,FALSE)))))))))),"")</f>
        <v/>
      </c>
      <c r="BB582" s="29" t="str">
        <f>IFERROR(BA582*(IFERROR(VLOOKUP($BB$555,'Banco de Dados'!$B$4:$J$50,4,FALSE),"ERRO")),"")</f>
        <v/>
      </c>
      <c r="BC582" s="29" t="str">
        <f t="shared" si="392"/>
        <v/>
      </c>
      <c r="BD582" s="103" t="str">
        <f>IFERROR(BC582*(C582*(PRINCIPAL!$G$162/100))*0.47*(44/12),"")</f>
        <v/>
      </c>
      <c r="BE582" s="111" t="str">
        <f t="shared" si="371"/>
        <v/>
      </c>
      <c r="BF582" s="30" t="str">
        <f>IFERROR(IF(AND(PRINCIPAL!$H$163&lt;&gt;"",OR(L582=PRINCIPAL!$I$163,L582=PRINCIPAL!$I$163+PRINCIPAL!$I$163,L582=PRINCIPAL!$I$163+PRINCIPAL!$I$163+PRINCIPAL!$I$163)),0,IF(AND(PRINCIPAL!$H$163&lt;&gt;"",L582=PRINCIPAL!$J$163),VLOOKUP($BG$555,'Banco de Dados'!$B$4:$J$50,8,FALSE)*PRINCIPAL!$H$163*(1-(PRINCIPAL!$K$163/100)),IF(AND(PRINCIPAL!$H$163&lt;&gt;"",L582=PRINCIPAL!$L$163),VLOOKUP($BG$555,'Banco de Dados'!$B$4:$J$50,8,FALSE)*PRINCIPAL!$H$163*(1-(PRINCIPAL!$M$163/100)),IF(AND(PRINCIPAL!$H$163&lt;&gt;"",L582=PRINCIPAL!$N$163),VLOOKUP($BG$555,'Banco de Dados'!$B$4:$J$50,8,FALSE)*PRINCIPAL!$H$163*(1-(PRINCIPAL!$O$163/100)),IF(PRINCIPAL!$H$163&lt;&gt;"",VLOOKUP($BG$555,'Banco de Dados'!$B$4:$J$50,8,FALSE)*PRINCIPAL!$H$163,IF(OR(L582=PRINCIPAL!$I$163,L582=PRINCIPAL!$I$163+PRINCIPAL!$I$163,L582=PRINCIPAL!$I$163+PRINCIPAL!$I$163+PRINCIPAL!$I$163),0,IF(L582=PRINCIPAL!$J$163,VLOOKUP($BG$555,'Banco de Dados'!$B$4:$J$50,6,FALSE)*(1-(PRINCIPAL!$K$163/100)),IF(L582=PRINCIPAL!$L$163,VLOOKUP($BG$555,'Banco de Dados'!$B$4:$J$50,6,FALSE)*(1-(PRINCIPAL!$M$163/100)),IF(L582=PRINCIPAL!$N$163,VLOOKUP($BG$555,'Banco de Dados'!$B$4:$J$50,6,FALSE)*(1-(PRINCIPAL!$O$163/100)),VLOOKUP($BG$555,'Banco de Dados'!$B$4:$J$50,6,FALSE)))))))))),"")</f>
        <v/>
      </c>
      <c r="BG582" s="29" t="str">
        <f>IFERROR(BF582*(IFERROR(VLOOKUP($BG$555,'Banco de Dados'!$B$4:$J$50,4,FALSE),"ERRO")),"")</f>
        <v/>
      </c>
      <c r="BH582" s="29" t="str">
        <f t="shared" si="387"/>
        <v/>
      </c>
      <c r="BI582" s="103" t="str">
        <f>IFERROR(BH582*(C582*(PRINCIPAL!$G$163/100))*0.47*(44/12),"")</f>
        <v/>
      </c>
      <c r="BJ582" s="102" t="str">
        <f t="shared" si="372"/>
        <v/>
      </c>
    </row>
    <row r="583" spans="2:62" ht="12.75" customHeight="1" x14ac:dyDescent="0.3">
      <c r="B583" s="326">
        <f t="shared" si="373"/>
        <v>2046</v>
      </c>
      <c r="C583" s="340"/>
      <c r="D583" s="1"/>
      <c r="E583" s="116">
        <v>26</v>
      </c>
      <c r="F583" s="24" t="str">
        <f>IFERROR(VLOOKUP($G$555,'Banco de Dados'!$B$4:$J$50,6,FALSE),"")</f>
        <v/>
      </c>
      <c r="G583" s="25" t="str">
        <f>IFERROR(F583*(IFERROR(VLOOKUP($G$555,'Banco de Dados'!$B$4:$J$50,4,FALSE),"ERRO")),"")</f>
        <v/>
      </c>
      <c r="H583" s="25" t="str">
        <f t="shared" si="374"/>
        <v/>
      </c>
      <c r="I583" s="103" t="str">
        <f t="shared" si="375"/>
        <v/>
      </c>
      <c r="J583" s="117" t="str">
        <f t="shared" si="376"/>
        <v/>
      </c>
      <c r="K583" s="1"/>
      <c r="L583" s="91">
        <v>26</v>
      </c>
      <c r="M583" s="24" t="str">
        <f>IFERROR(IF(AND(PRINCIPAL!$H$154&lt;&gt;"",OR(L583=PRINCIPAL!$I$154,L583=PRINCIPAL!$I$154+PRINCIPAL!$I$154,L583=PRINCIPAL!$I$154+PRINCIPAL!$I$154+PRINCIPAL!$I$154)),0,IF(AND(PRINCIPAL!$H$154&lt;&gt;"",L583=PRINCIPAL!$J$154),VLOOKUP($N$555,'Banco de Dados'!$B$4:$J$50,8,FALSE)*PRINCIPAL!$H$154*(1-(PRINCIPAL!$K$154/100)),IF(AND(PRINCIPAL!$H$154&lt;&gt;"",L583=PRINCIPAL!$L$154),VLOOKUP($N$555,'Banco de Dados'!$B$4:$J$50,8,FALSE)*PRINCIPAL!$H$154*(1-(PRINCIPAL!$M$154/100)),IF(AND(PRINCIPAL!$H$154&lt;&gt;"",L583=PRINCIPAL!$N$154),VLOOKUP($N$555,'Banco de Dados'!$B$4:$J$50,8,FALSE)*PRINCIPAL!$H$154*(1-(PRINCIPAL!$O$154/100)),IF(PRINCIPAL!$H$154&lt;&gt;"",VLOOKUP($N$555,'Banco de Dados'!$B$4:$J$50,8,FALSE)*PRINCIPAL!$H$154,IF(OR(L583=PRINCIPAL!$I$154,L583=PRINCIPAL!$I$154+PRINCIPAL!$I$154,L583=PRINCIPAL!$I$154+PRINCIPAL!$I$154+PRINCIPAL!$I$154),0,IF(L583=PRINCIPAL!$J$154,VLOOKUP($N$555,'Banco de Dados'!$B$4:$J$50,6,FALSE)*(1-(PRINCIPAL!$K$154/100)),IF(L583=PRINCIPAL!$L$154,VLOOKUP($N$555,'Banco de Dados'!$B$4:$J$50,6,FALSE)*(1-(PRINCIPAL!$M$154/100)),IF(L583=PRINCIPAL!$N$154,VLOOKUP($N$555,'Banco de Dados'!$B$4:$J$50,6,FALSE)*(1-(PRINCIPAL!$O$154/100)),VLOOKUP($N$555,'Banco de Dados'!$B$4:$J$50,6,FALSE)))))))))),"")</f>
        <v/>
      </c>
      <c r="N583" s="25" t="str">
        <f>IFERROR(M583*(IFERROR(VLOOKUP($N$555,'Banco de Dados'!$B$4:$J$50,4,FALSE),"ERRO")),"")</f>
        <v/>
      </c>
      <c r="O583" s="25" t="str">
        <f t="shared" si="395"/>
        <v/>
      </c>
      <c r="P583" s="103" t="str">
        <f>IFERROR(O583*(C583*(PRINCIPAL!$G$154/100))*0.47*(44/12),"")</f>
        <v/>
      </c>
      <c r="Q583" s="107" t="str">
        <f>IFERROR(Q582+P583,"")</f>
        <v/>
      </c>
      <c r="R583" s="29" t="str">
        <f>IFERROR(IF(AND(PRINCIPAL!$H$155&lt;&gt;"",OR(L583=PRINCIPAL!$I$155,L583=PRINCIPAL!$I$155+PRINCIPAL!$I$155,L583=PRINCIPAL!$I$155+PRINCIPAL!$I$155+PRINCIPAL!$I$155)),0,IF(AND(PRINCIPAL!$H$155&lt;&gt;"",L583=PRINCIPAL!$J$155),VLOOKUP($S$555,'Banco de Dados'!$B$4:$J$50,8,FALSE)*PRINCIPAL!$H$155*(1-(PRINCIPAL!$K$155/100)),IF(AND(PRINCIPAL!$H$155&lt;&gt;"",L583=PRINCIPAL!$L$155),VLOOKUP($S$555,'Banco de Dados'!$B$4:$J$50,8,FALSE)*PRINCIPAL!$H$155*(1-(PRINCIPAL!$M$155/100)),IF(AND(PRINCIPAL!$H$155&lt;&gt;"",L583=PRINCIPAL!$N$155),VLOOKUP($S$555,'Banco de Dados'!$B$4:$J$50,8,FALSE)*PRINCIPAL!$H$155*(1-(PRINCIPAL!$O$155/100)),IF(PRINCIPAL!$H$155&lt;&gt;"",VLOOKUP($S$555,'Banco de Dados'!$B$4:$J$50,8,FALSE)*PRINCIPAL!$H$155,IF(OR(L583=PRINCIPAL!$I$155,L583=PRINCIPAL!$I$155+PRINCIPAL!$I$155,L583=PRINCIPAL!$I$155+PRINCIPAL!$I$155+PRINCIPAL!$I$155),0,IF(L583=PRINCIPAL!$J$155,VLOOKUP($S$555,'Banco de Dados'!$B$4:$J$50,6,FALSE)*(1-(PRINCIPAL!$K$155/100)),IF(L583=PRINCIPAL!$L$155,VLOOKUP($S$555,'Banco de Dados'!$B$4:$J$50,6,FALSE)*(1-(PRINCIPAL!$M$155/100)),IF(L583=PRINCIPAL!$N$155,VLOOKUP($S$555,'Banco de Dados'!$B$4:$J$50,6,FALSE)*(1-(PRINCIPAL!$O$155/100)),VLOOKUP($S$555,'Banco de Dados'!$B$4:$J$50,6,FALSE)))))))))),"")</f>
        <v/>
      </c>
      <c r="S583" s="29" t="str">
        <f>IFERROR(R583*(IFERROR(VLOOKUP($S$555,'Banco de Dados'!$B$4:$J$50,4,FALSE),"ERRO")),"")</f>
        <v/>
      </c>
      <c r="T583" s="29" t="str">
        <f t="shared" si="394"/>
        <v/>
      </c>
      <c r="U583" s="103" t="str">
        <f>IFERROR(T583*(C583*(PRINCIPAL!$G$155/100))*0.47*(44/12),"")</f>
        <v/>
      </c>
      <c r="V583" s="103" t="str">
        <f t="shared" si="370"/>
        <v/>
      </c>
      <c r="W583" s="30" t="str">
        <f>IFERROR(IF(AND(PRINCIPAL!$H$156&lt;&gt;"",OR(L583=PRINCIPAL!$I$156,L583=PRINCIPAL!$I$156+PRINCIPAL!$I$156,L583=PRINCIPAL!$I$156+PRINCIPAL!$I$156+PRINCIPAL!$I$156)),0,IF(AND(PRINCIPAL!$H$156&lt;&gt;"",L583=PRINCIPAL!$J$156),VLOOKUP($X$555,'Banco de Dados'!$B$4:$J$50,8,FALSE)*PRINCIPAL!$H$156*(1-(PRINCIPAL!$K$156/100)),IF(AND(PRINCIPAL!$H$156&lt;&gt;"",L583=PRINCIPAL!$L$156),VLOOKUP($X$555,'Banco de Dados'!$B$4:$J$50,8,FALSE)*PRINCIPAL!$H$156*(1-(PRINCIPAL!$M$156/100)),IF(AND(PRINCIPAL!$H$156&lt;&gt;"",L583=PRINCIPAL!$N$156),VLOOKUP($X$555,'Banco de Dados'!$B$4:$J$50,8,FALSE)*PRINCIPAL!$H$156*(1-(PRINCIPAL!$O$156/100)),IF(PRINCIPAL!$H$156&lt;&gt;"",VLOOKUP($X$555,'Banco de Dados'!$B$4:$J$50,8,FALSE)*PRINCIPAL!$H$156,IF(OR(L583=PRINCIPAL!$I$156,L583=PRINCIPAL!$I$156+PRINCIPAL!$I$156,L583=PRINCIPAL!$I$156+PRINCIPAL!$I$156+PRINCIPAL!$I$156),0,IF(L583=PRINCIPAL!$J$156,VLOOKUP($X$555,'Banco de Dados'!$B$4:$J$50,6,FALSE)*(1-(PRINCIPAL!$K$156/100)),IF(L583=PRINCIPAL!$L$156,VLOOKUP($X$555,'Banco de Dados'!$B$4:$J$50,6,FALSE)*(1-(PRINCIPAL!$M$156/100)),IF(L583=PRINCIPAL!$N$156,VLOOKUP($X$555,'Banco de Dados'!$B$4:$J$50,6,FALSE)*(1-(PRINCIPAL!$O$156/100)),VLOOKUP($X$555,'Banco de Dados'!$B$4:$J$50,6,FALSE)))))))))),"")</f>
        <v/>
      </c>
      <c r="X583" s="29" t="str">
        <f>IFERROR(W583*(IFERROR(VLOOKUP($X$555,'Banco de Dados'!$B$4:$J$50,4,FALSE),"ERRO")),"")</f>
        <v/>
      </c>
      <c r="Y583" s="29" t="str">
        <f t="shared" si="388"/>
        <v/>
      </c>
      <c r="Z583" s="103" t="str">
        <f>IFERROR(Y583*(C583*(PRINCIPAL!$G$156/100))*0.47*(44/12),"")</f>
        <v/>
      </c>
      <c r="AA583" s="111" t="str">
        <f t="shared" si="389"/>
        <v/>
      </c>
      <c r="AB583" s="30" t="str">
        <f>IFERROR(IF(AND(PRINCIPAL!$H$157&lt;&gt;"",OR(L583=PRINCIPAL!$I$157,L583=PRINCIPAL!$I$157+PRINCIPAL!$I$157,L583=PRINCIPAL!$I$157+PRINCIPAL!$I$157+PRINCIPAL!$I$157)),0,IF(AND(PRINCIPAL!$H$157&lt;&gt;"",L583=PRINCIPAL!$J$157),VLOOKUP($AC$555,'Banco de Dados'!$B$4:$J$50,8,FALSE)*PRINCIPAL!$H$157*(1-(PRINCIPAL!$K$157/100)),IF(AND(PRINCIPAL!$H$157&lt;&gt;"",L583=PRINCIPAL!$L$157),VLOOKUP($AC$555,'Banco de Dados'!$B$4:$J$50,8,FALSE)*PRINCIPAL!$H$157*(1-(PRINCIPAL!$M$157/100)),IF(AND(PRINCIPAL!$H$157&lt;&gt;"",L583=PRINCIPAL!$N$157),VLOOKUP($AC$555,'Banco de Dados'!$B$4:$J$50,8,FALSE)*PRINCIPAL!$H$157*(1-(PRINCIPAL!$O$157/100)),IF(PRINCIPAL!$H$157&lt;&gt;"",VLOOKUP($AC$555,'Banco de Dados'!$B$4:$J$50,8,FALSE)*PRINCIPAL!$H$157,IF(OR(L583=PRINCIPAL!$I$157,L583=PRINCIPAL!$I$157+PRINCIPAL!$I$157,L583=PRINCIPAL!$I$157+PRINCIPAL!$I$157+PRINCIPAL!$I$157),0,IF(L583=PRINCIPAL!$J$157,VLOOKUP($AC$555,'Banco de Dados'!$B$4:$J$50,6,FALSE)*(1-(PRINCIPAL!$K$157/100)),IF(L583=PRINCIPAL!$L$157,VLOOKUP($AC$555,'Banco de Dados'!$B$4:$J$50,6,FALSE)*(1-(PRINCIPAL!$M$157/100)),IF(L583=PRINCIPAL!$N$157,VLOOKUP($AC$555,'Banco de Dados'!$B$4:$J$50,6,FALSE)*(1-(PRINCIPAL!$O$157/100)),VLOOKUP($AC$555,'Banco de Dados'!$B$4:$J$50,6,FALSE)))))))))),"")</f>
        <v/>
      </c>
      <c r="AC583" s="29" t="str">
        <f>IFERROR(AB583*(IFERROR(VLOOKUP($AC$555,'Banco de Dados'!$B$4:$J$50,4,FALSE),"ERRO")),"")</f>
        <v/>
      </c>
      <c r="AD583" s="29" t="str">
        <f t="shared" si="379"/>
        <v/>
      </c>
      <c r="AE583" s="103" t="str">
        <f>IFERROR(AD583*(C583*(PRINCIPAL!$G$157/100))*0.47*(44/12),"")</f>
        <v/>
      </c>
      <c r="AF583" s="111" t="str">
        <f t="shared" si="380"/>
        <v/>
      </c>
      <c r="AG583" s="30" t="str">
        <f>IFERROR(IF(AND(PRINCIPAL!$H$158&lt;&gt;"",OR(L583=PRINCIPAL!$I$158,L583=PRINCIPAL!$I$158+PRINCIPAL!$I$158,L583=PRINCIPAL!$I$158+PRINCIPAL!$I$158+PRINCIPAL!$I$158)),0,IF(AND(PRINCIPAL!$H$158&lt;&gt;"",L583=PRINCIPAL!$J$158),VLOOKUP($AH$555,'Banco de Dados'!$B$4:$J$50,8,FALSE)*PRINCIPAL!$H$158*(1-(PRINCIPAL!$K$158/100)),IF(AND(PRINCIPAL!$H$158&lt;&gt;"",L583=PRINCIPAL!$L$158),VLOOKUP($AH$555,'Banco de Dados'!$B$4:$J$50,8,FALSE)*PRINCIPAL!$H$158*(1-(PRINCIPAL!$M$158/100)),IF(AND(PRINCIPAL!$H$158&lt;&gt;"",L583=PRINCIPAL!$N$158),VLOOKUP($AH$555,'Banco de Dados'!$B$4:$J$50,8,FALSE)*PRINCIPAL!$H$158*(1-(PRINCIPAL!$O$158/100)),IF(PRINCIPAL!$H$158&lt;&gt;"",VLOOKUP($AH$555,'Banco de Dados'!$B$4:$J$50,8,FALSE)*PRINCIPAL!$H$158,IF(OR(L583=PRINCIPAL!$I$158,L583=PRINCIPAL!$I$158+PRINCIPAL!$I$158,L583=PRINCIPAL!$I$158+PRINCIPAL!$I$158+PRINCIPAL!$I$158),0,IF(L583=PRINCIPAL!$J$158,VLOOKUP($AH$555,'Banco de Dados'!$B$4:$J$50,6,FALSE)*(1-(PRINCIPAL!$K$158/100)),IF(L583=PRINCIPAL!$L$158,VLOOKUP($AH$555,'Banco de Dados'!$B$4:$J$50,6,FALSE)*(1-(PRINCIPAL!$M$158/100)),IF(L583=PRINCIPAL!$N$158,VLOOKUP($AH$555,'Banco de Dados'!$B$4:$J$50,6,FALSE)*(1-(PRINCIPAL!$O$158/100)),VLOOKUP($AH$555,'Banco de Dados'!$B$4:$J$50,6,FALSE)))))))))),"")</f>
        <v/>
      </c>
      <c r="AH583" s="29" t="str">
        <f>IFERROR(AG583*(IFERROR(VLOOKUP($AH$555,'Banco de Dados'!$B$4:$J$50,4,FALSE),"ERRO")),"")</f>
        <v/>
      </c>
      <c r="AI583" s="29" t="str">
        <f t="shared" si="381"/>
        <v/>
      </c>
      <c r="AJ583" s="103" t="str">
        <f>IFERROR(AI583*(C583*(PRINCIPAL!$G$158/100))*0.47*(44/12),"")</f>
        <v/>
      </c>
      <c r="AK583" s="111" t="str">
        <f t="shared" si="390"/>
        <v/>
      </c>
      <c r="AL583" s="30" t="str">
        <f>IFERROR(IF(AND(PRINCIPAL!$H$159&lt;&gt;"",OR(L583=PRINCIPAL!$I$159,L583=PRINCIPAL!$I$159+PRINCIPAL!$I$159,L583=PRINCIPAL!$I$159+PRINCIPAL!$I$159+PRINCIPAL!$I$159)),0,IF(AND(PRINCIPAL!$H$159&lt;&gt;"",L583=PRINCIPAL!$J$159),VLOOKUP($AM$555,'Banco de Dados'!$B$4:$J$50,8,FALSE)*PRINCIPAL!$H$159*(1-(PRINCIPAL!$K$159/100)),IF(AND(PRINCIPAL!$H$159&lt;&gt;"",L583=PRINCIPAL!$L$159),VLOOKUP($AM$555,'Banco de Dados'!$B$4:$J$50,8,FALSE)*PRINCIPAL!$H$159*(1-(PRINCIPAL!$M$159/100)),IF(AND(PRINCIPAL!$H$159&lt;&gt;"",L583=PRINCIPAL!$N$159),VLOOKUP($AM$555,'Banco de Dados'!$B$4:$J$50,8,FALSE)*PRINCIPAL!$H$159*(1-(PRINCIPAL!$O$159/100)),IF(PRINCIPAL!$H$159&lt;&gt;"",VLOOKUP($AM$555,'Banco de Dados'!$B$4:$J$50,8,FALSE)*PRINCIPAL!$H$159,IF(OR(L583=PRINCIPAL!$I$159,L583=PRINCIPAL!$I$159+PRINCIPAL!$I$159,L583=PRINCIPAL!$I$159+PRINCIPAL!$I$159+PRINCIPAL!$I$159),0,IF(L583=PRINCIPAL!$J$159,VLOOKUP($AM$555,'Banco de Dados'!$B$4:$J$50,6,FALSE)*(1-(PRINCIPAL!$K$159/100)),IF(L583=PRINCIPAL!$L$159,VLOOKUP($AM$555,'Banco de Dados'!$B$4:$J$50,6,FALSE)*(1-(PRINCIPAL!$M$159/100)),IF(L583=PRINCIPAL!$N$159,VLOOKUP($AM$555,'Banco de Dados'!$B$4:$J$50,6,FALSE)*(1-(PRINCIPAL!$O$159/100)),VLOOKUP($AM$555,'Banco de Dados'!$B$4:$J$50,6,FALSE)))))))))),"")</f>
        <v/>
      </c>
      <c r="AM583" s="29" t="str">
        <f>IFERROR(AL583*(IFERROR(VLOOKUP($AM$555,'Banco de Dados'!$B$4:$J$50,4,FALSE),"ERRO")),"")</f>
        <v/>
      </c>
      <c r="AN583" s="29" t="str">
        <f t="shared" si="382"/>
        <v/>
      </c>
      <c r="AO583" s="103" t="str">
        <f>IFERROR(AN583*(C583*(PRINCIPAL!$G$159/100))*0.47*(44/12),"")</f>
        <v/>
      </c>
      <c r="AP583" s="111" t="str">
        <f t="shared" si="383"/>
        <v/>
      </c>
      <c r="AQ583" s="30" t="str">
        <f>IFERROR(IF(AND(PRINCIPAL!$H$160&lt;&gt;"",OR(L583=PRINCIPAL!$I$160,L583=PRINCIPAL!$I$160+PRINCIPAL!$I$160,L583=PRINCIPAL!$I$160+PRINCIPAL!$I$160+PRINCIPAL!$I$160)),0,IF(AND(PRINCIPAL!$H$160&lt;&gt;"",L583=PRINCIPAL!$J$160),VLOOKUP($AR$555,'Banco de Dados'!$B$4:$J$50,8,FALSE)*PRINCIPAL!$H$160*(1-(PRINCIPAL!$K$160/100)),IF(AND(PRINCIPAL!$H$160&lt;&gt;"",L583=PRINCIPAL!$L$160),VLOOKUP($AR$555,'Banco de Dados'!$B$4:$J$50,8,FALSE)*PRINCIPAL!$H$160*(1-(PRINCIPAL!$M$160/100)),IF(AND(PRINCIPAL!$H$160&lt;&gt;"",L583=PRINCIPAL!$N$160),VLOOKUP($AR$555,'Banco de Dados'!$B$4:$J$50,8,FALSE)*PRINCIPAL!$H$160*(1-(PRINCIPAL!$O$160/100)),IF(PRINCIPAL!$H$160&lt;&gt;"",VLOOKUP($AR$555,'Banco de Dados'!$B$4:$J$50,8,FALSE)*PRINCIPAL!$H$160,IF(OR(L583=PRINCIPAL!$I$160,L583=PRINCIPAL!$I$160+PRINCIPAL!$I$160,L583=PRINCIPAL!$I$160+PRINCIPAL!$I$160+PRINCIPAL!$I$160),0,IF(L583=PRINCIPAL!$J$160,VLOOKUP($AR$555,'Banco de Dados'!$B$4:$J$50,6,FALSE)*(1-(PRINCIPAL!$K$160/100)),IF(L583=PRINCIPAL!$L$160,VLOOKUP($AR$555,'Banco de Dados'!$B$4:$J$50,6,FALSE)*(1-(PRINCIPAL!$M$160/100)),IF(L583=PRINCIPAL!$N$160,VLOOKUP($AR$555,'Banco de Dados'!$B$4:$J$50,6,FALSE)*(1-(PRINCIPAL!$O$160/100)),VLOOKUP($AR$555,'Banco de Dados'!$B$4:$J$50,6,FALSE)))))))))),"")</f>
        <v/>
      </c>
      <c r="AR583" s="29" t="str">
        <f>IFERROR(AQ583*(IFERROR(VLOOKUP($AR$555,'Banco de Dados'!$B$4:$J$50,4,FALSE),"ERRO")),"")</f>
        <v/>
      </c>
      <c r="AS583" s="29" t="str">
        <f t="shared" si="384"/>
        <v/>
      </c>
      <c r="AT583" s="103" t="str">
        <f>IFERROR(AS583*(C583*(PRINCIPAL!$G$160/100))*0.47*(44/12),"")</f>
        <v/>
      </c>
      <c r="AU583" s="111" t="str">
        <f t="shared" si="385"/>
        <v/>
      </c>
      <c r="AV583" s="30" t="str">
        <f>IFERROR(IF(AND(PRINCIPAL!$H$161&lt;&gt;"",OR(L583=PRINCIPAL!$I$161,L583=PRINCIPAL!$I$161+PRINCIPAL!$I$161,L583=PRINCIPAL!$I$161+PRINCIPAL!$I$161+PRINCIPAL!$I$161)),0,IF(AND(PRINCIPAL!$H$161&lt;&gt;"",L583=PRINCIPAL!$J$161),VLOOKUP($AW$555,'Banco de Dados'!$B$4:$J$50,8,FALSE)*PRINCIPAL!$H$161*(1-(PRINCIPAL!$K$161/100)),IF(AND(PRINCIPAL!$H$161&lt;&gt;"",L583=PRINCIPAL!$L$161),VLOOKUP($AW$555,'Banco de Dados'!$B$4:$J$50,8,FALSE)*PRINCIPAL!$H$161*(1-(PRINCIPAL!$M$161/100)),IF(AND(PRINCIPAL!$H$161&lt;&gt;"",L583=PRINCIPAL!$N$161),VLOOKUP($AW$555,'Banco de Dados'!$B$4:$J$50,8,FALSE)*PRINCIPAL!$H$161*(1-(PRINCIPAL!$O$161/100)),IF(PRINCIPAL!$H$161&lt;&gt;"",VLOOKUP($AW$555,'Banco de Dados'!$B$4:$J$50,8,FALSE)*PRINCIPAL!$H$161,IF(OR(L583=PRINCIPAL!$I$161,L583=PRINCIPAL!$I$161+PRINCIPAL!$I$161,L583=PRINCIPAL!$I$161+PRINCIPAL!$I$161+PRINCIPAL!$I$161),0,IF(L583=PRINCIPAL!$J$161,VLOOKUP($AW$555,'Banco de Dados'!$B$4:$J$50,6,FALSE)*(1-(PRINCIPAL!$K$161/100)),IF(L583=PRINCIPAL!$L$161,VLOOKUP($AW$555,'Banco de Dados'!$B$4:$J$50,6,FALSE)*(1-(PRINCIPAL!$M$161/100)),IF(L583=PRINCIPAL!$N$161,VLOOKUP($AW$555,'Banco de Dados'!$B$4:$J$50,6,FALSE)*(1-(PRINCIPAL!$O$161/100)),VLOOKUP($AW$555,'Banco de Dados'!$B$4:$J$50,6,FALSE)))))))))),"")</f>
        <v/>
      </c>
      <c r="AW583" s="29" t="str">
        <f>IFERROR(AV583*(IFERROR(VLOOKUP($AW$555,'Banco de Dados'!$B$4:$J$50,4,FALSE),"ERRO")),"")</f>
        <v/>
      </c>
      <c r="AX583" s="29" t="str">
        <f t="shared" si="386"/>
        <v/>
      </c>
      <c r="AY583" s="103" t="str">
        <f>IFERROR(AX583*(C583*(PRINCIPAL!$G$161/100))*0.47*(44/12),"")</f>
        <v/>
      </c>
      <c r="AZ583" s="111" t="str">
        <f t="shared" si="391"/>
        <v/>
      </c>
      <c r="BA583" s="30" t="str">
        <f>IFERROR(IF(AND(PRINCIPAL!$H$162&lt;&gt;"",OR(L583=PRINCIPAL!$I$162,L583=PRINCIPAL!$I$162+PRINCIPAL!$I$162,L583=PRINCIPAL!$I$162+PRINCIPAL!$I$162+PRINCIPAL!$I$162)),0,IF(AND(PRINCIPAL!$H$162&lt;&gt;"",L583=PRINCIPAL!$J$162),VLOOKUP($BB$555,'Banco de Dados'!$B$4:$J$50,8,FALSE)*PRINCIPAL!$H$162*(1-(PRINCIPAL!$K$162/100)),IF(AND(PRINCIPAL!$H$162&lt;&gt;"",L583=PRINCIPAL!$L$162),VLOOKUP($BB$555,'Banco de Dados'!$B$4:$J$50,8,FALSE)*PRINCIPAL!$H$162*(1-(PRINCIPAL!$M$162/100)),IF(AND(PRINCIPAL!$H$162&lt;&gt;"",L583=PRINCIPAL!$N$162),VLOOKUP($BB$555,'Banco de Dados'!$B$4:$J$50,8,FALSE)*PRINCIPAL!$H$162*(1-(PRINCIPAL!$O$162/100)),IF(PRINCIPAL!$H$162&lt;&gt;"",VLOOKUP($BB$555,'Banco de Dados'!$B$4:$J$50,8,FALSE)*PRINCIPAL!$H$162,IF(OR(L583=PRINCIPAL!$I$162,L583=PRINCIPAL!$I$162+PRINCIPAL!$I$162,L583=PRINCIPAL!$I$162+PRINCIPAL!$I$162+PRINCIPAL!$I$162),0,IF(L583=PRINCIPAL!$J$162,VLOOKUP($BB$555,'Banco de Dados'!$B$4:$J$50,6,FALSE)*(1-(PRINCIPAL!$K$162/100)),IF(L583=PRINCIPAL!$L$162,VLOOKUP($BB$555,'Banco de Dados'!$B$4:$J$50,6,FALSE)*(1-(PRINCIPAL!$M$162/100)),IF(L583=PRINCIPAL!$N$162,VLOOKUP($BB$555,'Banco de Dados'!$B$4:$J$50,6,FALSE)*(1-(PRINCIPAL!$O$162/100)),VLOOKUP($BB$555,'Banco de Dados'!$B$4:$J$50,6,FALSE)))))))))),"")</f>
        <v/>
      </c>
      <c r="BB583" s="29" t="str">
        <f>IFERROR(BA583*(IFERROR(VLOOKUP($BB$555,'Banco de Dados'!$B$4:$J$50,4,FALSE),"ERRO")),"")</f>
        <v/>
      </c>
      <c r="BC583" s="29" t="str">
        <f t="shared" si="392"/>
        <v/>
      </c>
      <c r="BD583" s="103" t="str">
        <f>IFERROR(BC583*(C583*(PRINCIPAL!$G$162/100))*0.47*(44/12),"")</f>
        <v/>
      </c>
      <c r="BE583" s="111" t="str">
        <f t="shared" si="371"/>
        <v/>
      </c>
      <c r="BF583" s="30" t="str">
        <f>IFERROR(IF(AND(PRINCIPAL!$H$163&lt;&gt;"",OR(L583=PRINCIPAL!$I$163,L583=PRINCIPAL!$I$163+PRINCIPAL!$I$163,L583=PRINCIPAL!$I$163+PRINCIPAL!$I$163+PRINCIPAL!$I$163)),0,IF(AND(PRINCIPAL!$H$163&lt;&gt;"",L583=PRINCIPAL!$J$163),VLOOKUP($BG$555,'Banco de Dados'!$B$4:$J$50,8,FALSE)*PRINCIPAL!$H$163*(1-(PRINCIPAL!$K$163/100)),IF(AND(PRINCIPAL!$H$163&lt;&gt;"",L583=PRINCIPAL!$L$163),VLOOKUP($BG$555,'Banco de Dados'!$B$4:$J$50,8,FALSE)*PRINCIPAL!$H$163*(1-(PRINCIPAL!$M$163/100)),IF(AND(PRINCIPAL!$H$163&lt;&gt;"",L583=PRINCIPAL!$N$163),VLOOKUP($BG$555,'Banco de Dados'!$B$4:$J$50,8,FALSE)*PRINCIPAL!$H$163*(1-(PRINCIPAL!$O$163/100)),IF(PRINCIPAL!$H$163&lt;&gt;"",VLOOKUP($BG$555,'Banco de Dados'!$B$4:$J$50,8,FALSE)*PRINCIPAL!$H$163,IF(OR(L583=PRINCIPAL!$I$163,L583=PRINCIPAL!$I$163+PRINCIPAL!$I$163,L583=PRINCIPAL!$I$163+PRINCIPAL!$I$163+PRINCIPAL!$I$163),0,IF(L583=PRINCIPAL!$J$163,VLOOKUP($BG$555,'Banco de Dados'!$B$4:$J$50,6,FALSE)*(1-(PRINCIPAL!$K$163/100)),IF(L583=PRINCIPAL!$L$163,VLOOKUP($BG$555,'Banco de Dados'!$B$4:$J$50,6,FALSE)*(1-(PRINCIPAL!$M$163/100)),IF(L583=PRINCIPAL!$N$163,VLOOKUP($BG$555,'Banco de Dados'!$B$4:$J$50,6,FALSE)*(1-(PRINCIPAL!$O$163/100)),VLOOKUP($BG$555,'Banco de Dados'!$B$4:$J$50,6,FALSE)))))))))),"")</f>
        <v/>
      </c>
      <c r="BG583" s="29" t="str">
        <f>IFERROR(BF583*(IFERROR(VLOOKUP($BG$555,'Banco de Dados'!$B$4:$J$50,4,FALSE),"ERRO")),"")</f>
        <v/>
      </c>
      <c r="BH583" s="29" t="str">
        <f t="shared" si="387"/>
        <v/>
      </c>
      <c r="BI583" s="103" t="str">
        <f>IFERROR(BH583*(C583*(PRINCIPAL!$G$163/100))*0.47*(44/12),"")</f>
        <v/>
      </c>
      <c r="BJ583" s="102" t="str">
        <f t="shared" si="372"/>
        <v/>
      </c>
    </row>
    <row r="584" spans="2:62" ht="12.75" customHeight="1" x14ac:dyDescent="0.3">
      <c r="B584" s="326">
        <f t="shared" si="373"/>
        <v>2047</v>
      </c>
      <c r="C584" s="340"/>
      <c r="D584" s="1"/>
      <c r="E584" s="116">
        <v>27</v>
      </c>
      <c r="F584" s="24" t="str">
        <f>IFERROR(VLOOKUP($G$555,'Banco de Dados'!$B$4:$J$50,6,FALSE),"")</f>
        <v/>
      </c>
      <c r="G584" s="25" t="str">
        <f>IFERROR(F584*(IFERROR(VLOOKUP($G$555,'Banco de Dados'!$B$4:$J$50,4,FALSE),"ERRO")),"")</f>
        <v/>
      </c>
      <c r="H584" s="25" t="str">
        <f t="shared" si="374"/>
        <v/>
      </c>
      <c r="I584" s="103" t="str">
        <f t="shared" si="375"/>
        <v/>
      </c>
      <c r="J584" s="117" t="str">
        <f t="shared" si="376"/>
        <v/>
      </c>
      <c r="K584" s="1"/>
      <c r="L584" s="91">
        <v>27</v>
      </c>
      <c r="M584" s="24" t="str">
        <f>IFERROR(IF(AND(PRINCIPAL!$H$154&lt;&gt;"",OR(L584=PRINCIPAL!$I$154,L584=PRINCIPAL!$I$154+PRINCIPAL!$I$154,L584=PRINCIPAL!$I$154+PRINCIPAL!$I$154+PRINCIPAL!$I$154)),0,IF(AND(PRINCIPAL!$H$154&lt;&gt;"",L584=PRINCIPAL!$J$154),VLOOKUP($N$555,'Banco de Dados'!$B$4:$J$50,8,FALSE)*PRINCIPAL!$H$154*(1-(PRINCIPAL!$K$154/100)),IF(AND(PRINCIPAL!$H$154&lt;&gt;"",L584=PRINCIPAL!$L$154),VLOOKUP($N$555,'Banco de Dados'!$B$4:$J$50,8,FALSE)*PRINCIPAL!$H$154*(1-(PRINCIPAL!$M$154/100)),IF(AND(PRINCIPAL!$H$154&lt;&gt;"",L584=PRINCIPAL!$N$154),VLOOKUP($N$555,'Banco de Dados'!$B$4:$J$50,8,FALSE)*PRINCIPAL!$H$154*(1-(PRINCIPAL!$O$154/100)),IF(PRINCIPAL!$H$154&lt;&gt;"",VLOOKUP($N$555,'Banco de Dados'!$B$4:$J$50,8,FALSE)*PRINCIPAL!$H$154,IF(OR(L584=PRINCIPAL!$I$154,L584=PRINCIPAL!$I$154+PRINCIPAL!$I$154,L584=PRINCIPAL!$I$154+PRINCIPAL!$I$154+PRINCIPAL!$I$154),0,IF(L584=PRINCIPAL!$J$154,VLOOKUP($N$555,'Banco de Dados'!$B$4:$J$50,6,FALSE)*(1-(PRINCIPAL!$K$154/100)),IF(L584=PRINCIPAL!$L$154,VLOOKUP($N$555,'Banco de Dados'!$B$4:$J$50,6,FALSE)*(1-(PRINCIPAL!$M$154/100)),IF(L584=PRINCIPAL!$N$154,VLOOKUP($N$555,'Banco de Dados'!$B$4:$J$50,6,FALSE)*(1-(PRINCIPAL!$O$154/100)),VLOOKUP($N$555,'Banco de Dados'!$B$4:$J$50,6,FALSE)))))))))),"")</f>
        <v/>
      </c>
      <c r="N584" s="25" t="str">
        <f>IFERROR(M584*(IFERROR(VLOOKUP($N$555,'Banco de Dados'!$B$4:$J$50,4,FALSE),"ERRO")),"")</f>
        <v/>
      </c>
      <c r="O584" s="25" t="str">
        <f t="shared" si="395"/>
        <v/>
      </c>
      <c r="P584" s="103" t="str">
        <f>IFERROR(O584*(C584*(PRINCIPAL!$G$154/100))*0.47*(44/12),"")</f>
        <v/>
      </c>
      <c r="Q584" s="107" t="str">
        <f t="shared" ref="Q584:Q592" si="397">IFERROR(Q583+P584,"")</f>
        <v/>
      </c>
      <c r="R584" s="29" t="str">
        <f>IFERROR(IF(AND(PRINCIPAL!$H$155&lt;&gt;"",OR(L584=PRINCIPAL!$I$155,L584=PRINCIPAL!$I$155+PRINCIPAL!$I$155,L584=PRINCIPAL!$I$155+PRINCIPAL!$I$155+PRINCIPAL!$I$155)),0,IF(AND(PRINCIPAL!$H$155&lt;&gt;"",L584=PRINCIPAL!$J$155),VLOOKUP($S$555,'Banco de Dados'!$B$4:$J$50,8,FALSE)*PRINCIPAL!$H$155*(1-(PRINCIPAL!$K$155/100)),IF(AND(PRINCIPAL!$H$155&lt;&gt;"",L584=PRINCIPAL!$L$155),VLOOKUP($S$555,'Banco de Dados'!$B$4:$J$50,8,FALSE)*PRINCIPAL!$H$155*(1-(PRINCIPAL!$M$155/100)),IF(AND(PRINCIPAL!$H$155&lt;&gt;"",L584=PRINCIPAL!$N$155),VLOOKUP($S$555,'Banco de Dados'!$B$4:$J$50,8,FALSE)*PRINCIPAL!$H$155*(1-(PRINCIPAL!$O$155/100)),IF(PRINCIPAL!$H$155&lt;&gt;"",VLOOKUP($S$555,'Banco de Dados'!$B$4:$J$50,8,FALSE)*PRINCIPAL!$H$155,IF(OR(L584=PRINCIPAL!$I$155,L584=PRINCIPAL!$I$155+PRINCIPAL!$I$155,L584=PRINCIPAL!$I$155+PRINCIPAL!$I$155+PRINCIPAL!$I$155),0,IF(L584=PRINCIPAL!$J$155,VLOOKUP($S$555,'Banco de Dados'!$B$4:$J$50,6,FALSE)*(1-(PRINCIPAL!$K$155/100)),IF(L584=PRINCIPAL!$L$155,VLOOKUP($S$555,'Banco de Dados'!$B$4:$J$50,6,FALSE)*(1-(PRINCIPAL!$M$155/100)),IF(L584=PRINCIPAL!$N$155,VLOOKUP($S$555,'Banco de Dados'!$B$4:$J$50,6,FALSE)*(1-(PRINCIPAL!$O$155/100)),VLOOKUP($S$555,'Banco de Dados'!$B$4:$J$50,6,FALSE)))))))))),"")</f>
        <v/>
      </c>
      <c r="S584" s="29" t="str">
        <f>IFERROR(R584*(IFERROR(VLOOKUP($S$555,'Banco de Dados'!$B$4:$J$50,4,FALSE),"ERRO")),"")</f>
        <v/>
      </c>
      <c r="T584" s="29" t="str">
        <f t="shared" si="394"/>
        <v/>
      </c>
      <c r="U584" s="103" t="str">
        <f>IFERROR(T584*(C584*(PRINCIPAL!$G$155/100))*0.47*(44/12),"")</f>
        <v/>
      </c>
      <c r="V584" s="103" t="str">
        <f t="shared" si="370"/>
        <v/>
      </c>
      <c r="W584" s="30" t="str">
        <f>IFERROR(IF(AND(PRINCIPAL!$H$156&lt;&gt;"",OR(L584=PRINCIPAL!$I$156,L584=PRINCIPAL!$I$156+PRINCIPAL!$I$156,L584=PRINCIPAL!$I$156+PRINCIPAL!$I$156+PRINCIPAL!$I$156)),0,IF(AND(PRINCIPAL!$H$156&lt;&gt;"",L584=PRINCIPAL!$J$156),VLOOKUP($X$555,'Banco de Dados'!$B$4:$J$50,8,FALSE)*PRINCIPAL!$H$156*(1-(PRINCIPAL!$K$156/100)),IF(AND(PRINCIPAL!$H$156&lt;&gt;"",L584=PRINCIPAL!$L$156),VLOOKUP($X$555,'Banco de Dados'!$B$4:$J$50,8,FALSE)*PRINCIPAL!$H$156*(1-(PRINCIPAL!$M$156/100)),IF(AND(PRINCIPAL!$H$156&lt;&gt;"",L584=PRINCIPAL!$N$156),VLOOKUP($X$555,'Banco de Dados'!$B$4:$J$50,8,FALSE)*PRINCIPAL!$H$156*(1-(PRINCIPAL!$O$156/100)),IF(PRINCIPAL!$H$156&lt;&gt;"",VLOOKUP($X$555,'Banco de Dados'!$B$4:$J$50,8,FALSE)*PRINCIPAL!$H$156,IF(OR(L584=PRINCIPAL!$I$156,L584=PRINCIPAL!$I$156+PRINCIPAL!$I$156,L584=PRINCIPAL!$I$156+PRINCIPAL!$I$156+PRINCIPAL!$I$156),0,IF(L584=PRINCIPAL!$J$156,VLOOKUP($X$555,'Banco de Dados'!$B$4:$J$50,6,FALSE)*(1-(PRINCIPAL!$K$156/100)),IF(L584=PRINCIPAL!$L$156,VLOOKUP($X$555,'Banco de Dados'!$B$4:$J$50,6,FALSE)*(1-(PRINCIPAL!$M$156/100)),IF(L584=PRINCIPAL!$N$156,VLOOKUP($X$555,'Banco de Dados'!$B$4:$J$50,6,FALSE)*(1-(PRINCIPAL!$O$156/100)),VLOOKUP($X$555,'Banco de Dados'!$B$4:$J$50,6,FALSE)))))))))),"")</f>
        <v/>
      </c>
      <c r="X584" s="29" t="str">
        <f>IFERROR(W584*(IFERROR(VLOOKUP($X$555,'Banco de Dados'!$B$4:$J$50,4,FALSE),"ERRO")),"")</f>
        <v/>
      </c>
      <c r="Y584" s="29" t="str">
        <f t="shared" si="388"/>
        <v/>
      </c>
      <c r="Z584" s="103" t="str">
        <f>IFERROR(Y584*(C584*(PRINCIPAL!$G$156/100))*0.47*(44/12),"")</f>
        <v/>
      </c>
      <c r="AA584" s="111" t="str">
        <f t="shared" si="389"/>
        <v/>
      </c>
      <c r="AB584" s="30" t="str">
        <f>IFERROR(IF(AND(PRINCIPAL!$H$157&lt;&gt;"",OR(L584=PRINCIPAL!$I$157,L584=PRINCIPAL!$I$157+PRINCIPAL!$I$157,L584=PRINCIPAL!$I$157+PRINCIPAL!$I$157+PRINCIPAL!$I$157)),0,IF(AND(PRINCIPAL!$H$157&lt;&gt;"",L584=PRINCIPAL!$J$157),VLOOKUP($AC$555,'Banco de Dados'!$B$4:$J$50,8,FALSE)*PRINCIPAL!$H$157*(1-(PRINCIPAL!$K$157/100)),IF(AND(PRINCIPAL!$H$157&lt;&gt;"",L584=PRINCIPAL!$L$157),VLOOKUP($AC$555,'Banco de Dados'!$B$4:$J$50,8,FALSE)*PRINCIPAL!$H$157*(1-(PRINCIPAL!$M$157/100)),IF(AND(PRINCIPAL!$H$157&lt;&gt;"",L584=PRINCIPAL!$N$157),VLOOKUP($AC$555,'Banco de Dados'!$B$4:$J$50,8,FALSE)*PRINCIPAL!$H$157*(1-(PRINCIPAL!$O$157/100)),IF(PRINCIPAL!$H$157&lt;&gt;"",VLOOKUP($AC$555,'Banco de Dados'!$B$4:$J$50,8,FALSE)*PRINCIPAL!$H$157,IF(OR(L584=PRINCIPAL!$I$157,L584=PRINCIPAL!$I$157+PRINCIPAL!$I$157,L584=PRINCIPAL!$I$157+PRINCIPAL!$I$157+PRINCIPAL!$I$157),0,IF(L584=PRINCIPAL!$J$157,VLOOKUP($AC$555,'Banco de Dados'!$B$4:$J$50,6,FALSE)*(1-(PRINCIPAL!$K$157/100)),IF(L584=PRINCIPAL!$L$157,VLOOKUP($AC$555,'Banco de Dados'!$B$4:$J$50,6,FALSE)*(1-(PRINCIPAL!$M$157/100)),IF(L584=PRINCIPAL!$N$157,VLOOKUP($AC$555,'Banco de Dados'!$B$4:$J$50,6,FALSE)*(1-(PRINCIPAL!$O$157/100)),VLOOKUP($AC$555,'Banco de Dados'!$B$4:$J$50,6,FALSE)))))))))),"")</f>
        <v/>
      </c>
      <c r="AC584" s="29" t="str">
        <f>IFERROR(AB584*(IFERROR(VLOOKUP($AC$555,'Banco de Dados'!$B$4:$J$50,4,FALSE),"ERRO")),"")</f>
        <v/>
      </c>
      <c r="AD584" s="29" t="str">
        <f t="shared" si="379"/>
        <v/>
      </c>
      <c r="AE584" s="103" t="str">
        <f>IFERROR(AD584*(C584*(PRINCIPAL!$G$157/100))*0.47*(44/12),"")</f>
        <v/>
      </c>
      <c r="AF584" s="111" t="str">
        <f t="shared" si="380"/>
        <v/>
      </c>
      <c r="AG584" s="30" t="str">
        <f>IFERROR(IF(AND(PRINCIPAL!$H$158&lt;&gt;"",OR(L584=PRINCIPAL!$I$158,L584=PRINCIPAL!$I$158+PRINCIPAL!$I$158,L584=PRINCIPAL!$I$158+PRINCIPAL!$I$158+PRINCIPAL!$I$158)),0,IF(AND(PRINCIPAL!$H$158&lt;&gt;"",L584=PRINCIPAL!$J$158),VLOOKUP($AH$555,'Banco de Dados'!$B$4:$J$50,8,FALSE)*PRINCIPAL!$H$158*(1-(PRINCIPAL!$K$158/100)),IF(AND(PRINCIPAL!$H$158&lt;&gt;"",L584=PRINCIPAL!$L$158),VLOOKUP($AH$555,'Banco de Dados'!$B$4:$J$50,8,FALSE)*PRINCIPAL!$H$158*(1-(PRINCIPAL!$M$158/100)),IF(AND(PRINCIPAL!$H$158&lt;&gt;"",L584=PRINCIPAL!$N$158),VLOOKUP($AH$555,'Banco de Dados'!$B$4:$J$50,8,FALSE)*PRINCIPAL!$H$158*(1-(PRINCIPAL!$O$158/100)),IF(PRINCIPAL!$H$158&lt;&gt;"",VLOOKUP($AH$555,'Banco de Dados'!$B$4:$J$50,8,FALSE)*PRINCIPAL!$H$158,IF(OR(L584=PRINCIPAL!$I$158,L584=PRINCIPAL!$I$158+PRINCIPAL!$I$158,L584=PRINCIPAL!$I$158+PRINCIPAL!$I$158+PRINCIPAL!$I$158),0,IF(L584=PRINCIPAL!$J$158,VLOOKUP($AH$555,'Banco de Dados'!$B$4:$J$50,6,FALSE)*(1-(PRINCIPAL!$K$158/100)),IF(L584=PRINCIPAL!$L$158,VLOOKUP($AH$555,'Banco de Dados'!$B$4:$J$50,6,FALSE)*(1-(PRINCIPAL!$M$158/100)),IF(L584=PRINCIPAL!$N$158,VLOOKUP($AH$555,'Banco de Dados'!$B$4:$J$50,6,FALSE)*(1-(PRINCIPAL!$O$158/100)),VLOOKUP($AH$555,'Banco de Dados'!$B$4:$J$50,6,FALSE)))))))))),"")</f>
        <v/>
      </c>
      <c r="AH584" s="29" t="str">
        <f>IFERROR(AG584*(IFERROR(VLOOKUP($AH$555,'Banco de Dados'!$B$4:$J$50,4,FALSE),"ERRO")),"")</f>
        <v/>
      </c>
      <c r="AI584" s="29" t="str">
        <f t="shared" si="381"/>
        <v/>
      </c>
      <c r="AJ584" s="103" t="str">
        <f>IFERROR(AI584*(C584*(PRINCIPAL!$G$158/100))*0.47*(44/12),"")</f>
        <v/>
      </c>
      <c r="AK584" s="111" t="str">
        <f t="shared" si="390"/>
        <v/>
      </c>
      <c r="AL584" s="30" t="str">
        <f>IFERROR(IF(AND(PRINCIPAL!$H$159&lt;&gt;"",OR(L584=PRINCIPAL!$I$159,L584=PRINCIPAL!$I$159+PRINCIPAL!$I$159,L584=PRINCIPAL!$I$159+PRINCIPAL!$I$159+PRINCIPAL!$I$159)),0,IF(AND(PRINCIPAL!$H$159&lt;&gt;"",L584=PRINCIPAL!$J$159),VLOOKUP($AM$555,'Banco de Dados'!$B$4:$J$50,8,FALSE)*PRINCIPAL!$H$159*(1-(PRINCIPAL!$K$159/100)),IF(AND(PRINCIPAL!$H$159&lt;&gt;"",L584=PRINCIPAL!$L$159),VLOOKUP($AM$555,'Banco de Dados'!$B$4:$J$50,8,FALSE)*PRINCIPAL!$H$159*(1-(PRINCIPAL!$M$159/100)),IF(AND(PRINCIPAL!$H$159&lt;&gt;"",L584=PRINCIPAL!$N$159),VLOOKUP($AM$555,'Banco de Dados'!$B$4:$J$50,8,FALSE)*PRINCIPAL!$H$159*(1-(PRINCIPAL!$O$159/100)),IF(PRINCIPAL!$H$159&lt;&gt;"",VLOOKUP($AM$555,'Banco de Dados'!$B$4:$J$50,8,FALSE)*PRINCIPAL!$H$159,IF(OR(L584=PRINCIPAL!$I$159,L584=PRINCIPAL!$I$159+PRINCIPAL!$I$159,L584=PRINCIPAL!$I$159+PRINCIPAL!$I$159+PRINCIPAL!$I$159),0,IF(L584=PRINCIPAL!$J$159,VLOOKUP($AM$555,'Banco de Dados'!$B$4:$J$50,6,FALSE)*(1-(PRINCIPAL!$K$159/100)),IF(L584=PRINCIPAL!$L$159,VLOOKUP($AM$555,'Banco de Dados'!$B$4:$J$50,6,FALSE)*(1-(PRINCIPAL!$M$159/100)),IF(L584=PRINCIPAL!$N$159,VLOOKUP($AM$555,'Banco de Dados'!$B$4:$J$50,6,FALSE)*(1-(PRINCIPAL!$O$159/100)),VLOOKUP($AM$555,'Banco de Dados'!$B$4:$J$50,6,FALSE)))))))))),"")</f>
        <v/>
      </c>
      <c r="AM584" s="29" t="str">
        <f>IFERROR(AL584*(IFERROR(VLOOKUP($AM$555,'Banco de Dados'!$B$4:$J$50,4,FALSE),"ERRO")),"")</f>
        <v/>
      </c>
      <c r="AN584" s="29" t="str">
        <f t="shared" si="382"/>
        <v/>
      </c>
      <c r="AO584" s="103" t="str">
        <f>IFERROR(AN584*(C584*(PRINCIPAL!$G$159/100))*0.47*(44/12),"")</f>
        <v/>
      </c>
      <c r="AP584" s="111" t="str">
        <f t="shared" si="383"/>
        <v/>
      </c>
      <c r="AQ584" s="30" t="str">
        <f>IFERROR(IF(AND(PRINCIPAL!$H$160&lt;&gt;"",OR(L584=PRINCIPAL!$I$160,L584=PRINCIPAL!$I$160+PRINCIPAL!$I$160,L584=PRINCIPAL!$I$160+PRINCIPAL!$I$160+PRINCIPAL!$I$160)),0,IF(AND(PRINCIPAL!$H$160&lt;&gt;"",L584=PRINCIPAL!$J$160),VLOOKUP($AR$555,'Banco de Dados'!$B$4:$J$50,8,FALSE)*PRINCIPAL!$H$160*(1-(PRINCIPAL!$K$160/100)),IF(AND(PRINCIPAL!$H$160&lt;&gt;"",L584=PRINCIPAL!$L$160),VLOOKUP($AR$555,'Banco de Dados'!$B$4:$J$50,8,FALSE)*PRINCIPAL!$H$160*(1-(PRINCIPAL!$M$160/100)),IF(AND(PRINCIPAL!$H$160&lt;&gt;"",L584=PRINCIPAL!$N$160),VLOOKUP($AR$555,'Banco de Dados'!$B$4:$J$50,8,FALSE)*PRINCIPAL!$H$160*(1-(PRINCIPAL!$O$160/100)),IF(PRINCIPAL!$H$160&lt;&gt;"",VLOOKUP($AR$555,'Banco de Dados'!$B$4:$J$50,8,FALSE)*PRINCIPAL!$H$160,IF(OR(L584=PRINCIPAL!$I$160,L584=PRINCIPAL!$I$160+PRINCIPAL!$I$160,L584=PRINCIPAL!$I$160+PRINCIPAL!$I$160+PRINCIPAL!$I$160),0,IF(L584=PRINCIPAL!$J$160,VLOOKUP($AR$555,'Banco de Dados'!$B$4:$J$50,6,FALSE)*(1-(PRINCIPAL!$K$160/100)),IF(L584=PRINCIPAL!$L$160,VLOOKUP($AR$555,'Banco de Dados'!$B$4:$J$50,6,FALSE)*(1-(PRINCIPAL!$M$160/100)),IF(L584=PRINCIPAL!$N$160,VLOOKUP($AR$555,'Banco de Dados'!$B$4:$J$50,6,FALSE)*(1-(PRINCIPAL!$O$160/100)),VLOOKUP($AR$555,'Banco de Dados'!$B$4:$J$50,6,FALSE)))))))))),"")</f>
        <v/>
      </c>
      <c r="AR584" s="29" t="str">
        <f>IFERROR(AQ584*(IFERROR(VLOOKUP($AR$555,'Banco de Dados'!$B$4:$J$50,4,FALSE),"ERRO")),"")</f>
        <v/>
      </c>
      <c r="AS584" s="29" t="str">
        <f t="shared" si="384"/>
        <v/>
      </c>
      <c r="AT584" s="103" t="str">
        <f>IFERROR(AS584*(C584*(PRINCIPAL!$G$160/100))*0.47*(44/12),"")</f>
        <v/>
      </c>
      <c r="AU584" s="111" t="str">
        <f t="shared" si="385"/>
        <v/>
      </c>
      <c r="AV584" s="30" t="str">
        <f>IFERROR(IF(AND(PRINCIPAL!$H$161&lt;&gt;"",OR(L584=PRINCIPAL!$I$161,L584=PRINCIPAL!$I$161+PRINCIPAL!$I$161,L584=PRINCIPAL!$I$161+PRINCIPAL!$I$161+PRINCIPAL!$I$161)),0,IF(AND(PRINCIPAL!$H$161&lt;&gt;"",L584=PRINCIPAL!$J$161),VLOOKUP($AW$555,'Banco de Dados'!$B$4:$J$50,8,FALSE)*PRINCIPAL!$H$161*(1-(PRINCIPAL!$K$161/100)),IF(AND(PRINCIPAL!$H$161&lt;&gt;"",L584=PRINCIPAL!$L$161),VLOOKUP($AW$555,'Banco de Dados'!$B$4:$J$50,8,FALSE)*PRINCIPAL!$H$161*(1-(PRINCIPAL!$M$161/100)),IF(AND(PRINCIPAL!$H$161&lt;&gt;"",L584=PRINCIPAL!$N$161),VLOOKUP($AW$555,'Banco de Dados'!$B$4:$J$50,8,FALSE)*PRINCIPAL!$H$161*(1-(PRINCIPAL!$O$161/100)),IF(PRINCIPAL!$H$161&lt;&gt;"",VLOOKUP($AW$555,'Banco de Dados'!$B$4:$J$50,8,FALSE)*PRINCIPAL!$H$161,IF(OR(L584=PRINCIPAL!$I$161,L584=PRINCIPAL!$I$161+PRINCIPAL!$I$161,L584=PRINCIPAL!$I$161+PRINCIPAL!$I$161+PRINCIPAL!$I$161),0,IF(L584=PRINCIPAL!$J$161,VLOOKUP($AW$555,'Banco de Dados'!$B$4:$J$50,6,FALSE)*(1-(PRINCIPAL!$K$161/100)),IF(L584=PRINCIPAL!$L$161,VLOOKUP($AW$555,'Banco de Dados'!$B$4:$J$50,6,FALSE)*(1-(PRINCIPAL!$M$161/100)),IF(L584=PRINCIPAL!$N$161,VLOOKUP($AW$555,'Banco de Dados'!$B$4:$J$50,6,FALSE)*(1-(PRINCIPAL!$O$161/100)),VLOOKUP($AW$555,'Banco de Dados'!$B$4:$J$50,6,FALSE)))))))))),"")</f>
        <v/>
      </c>
      <c r="AW584" s="29" t="str">
        <f>IFERROR(AV584*(IFERROR(VLOOKUP($AW$555,'Banco de Dados'!$B$4:$J$50,4,FALSE),"ERRO")),"")</f>
        <v/>
      </c>
      <c r="AX584" s="29" t="str">
        <f t="shared" si="386"/>
        <v/>
      </c>
      <c r="AY584" s="103" t="str">
        <f>IFERROR(AX584*(C584*(PRINCIPAL!$G$161/100))*0.47*(44/12),"")</f>
        <v/>
      </c>
      <c r="AZ584" s="111" t="str">
        <f t="shared" si="391"/>
        <v/>
      </c>
      <c r="BA584" s="30" t="str">
        <f>IFERROR(IF(AND(PRINCIPAL!$H$162&lt;&gt;"",OR(L584=PRINCIPAL!$I$162,L584=PRINCIPAL!$I$162+PRINCIPAL!$I$162,L584=PRINCIPAL!$I$162+PRINCIPAL!$I$162+PRINCIPAL!$I$162)),0,IF(AND(PRINCIPAL!$H$162&lt;&gt;"",L584=PRINCIPAL!$J$162),VLOOKUP($BB$555,'Banco de Dados'!$B$4:$J$50,8,FALSE)*PRINCIPAL!$H$162*(1-(PRINCIPAL!$K$162/100)),IF(AND(PRINCIPAL!$H$162&lt;&gt;"",L584=PRINCIPAL!$L$162),VLOOKUP($BB$555,'Banco de Dados'!$B$4:$J$50,8,FALSE)*PRINCIPAL!$H$162*(1-(PRINCIPAL!$M$162/100)),IF(AND(PRINCIPAL!$H$162&lt;&gt;"",L584=PRINCIPAL!$N$162),VLOOKUP($BB$555,'Banco de Dados'!$B$4:$J$50,8,FALSE)*PRINCIPAL!$H$162*(1-(PRINCIPAL!$O$162/100)),IF(PRINCIPAL!$H$162&lt;&gt;"",VLOOKUP($BB$555,'Banco de Dados'!$B$4:$J$50,8,FALSE)*PRINCIPAL!$H$162,IF(OR(L584=PRINCIPAL!$I$162,L584=PRINCIPAL!$I$162+PRINCIPAL!$I$162,L584=PRINCIPAL!$I$162+PRINCIPAL!$I$162+PRINCIPAL!$I$162),0,IF(L584=PRINCIPAL!$J$162,VLOOKUP($BB$555,'Banco de Dados'!$B$4:$J$50,6,FALSE)*(1-(PRINCIPAL!$K$162/100)),IF(L584=PRINCIPAL!$L$162,VLOOKUP($BB$555,'Banco de Dados'!$B$4:$J$50,6,FALSE)*(1-(PRINCIPAL!$M$162/100)),IF(L584=PRINCIPAL!$N$162,VLOOKUP($BB$555,'Banco de Dados'!$B$4:$J$50,6,FALSE)*(1-(PRINCIPAL!$O$162/100)),VLOOKUP($BB$555,'Banco de Dados'!$B$4:$J$50,6,FALSE)))))))))),"")</f>
        <v/>
      </c>
      <c r="BB584" s="29" t="str">
        <f>IFERROR(BA584*(IFERROR(VLOOKUP($BB$555,'Banco de Dados'!$B$4:$J$50,4,FALSE),"ERRO")),"")</f>
        <v/>
      </c>
      <c r="BC584" s="29" t="str">
        <f t="shared" si="392"/>
        <v/>
      </c>
      <c r="BD584" s="103" t="str">
        <f>IFERROR(BC584*(C584*(PRINCIPAL!$G$162/100))*0.47*(44/12),"")</f>
        <v/>
      </c>
      <c r="BE584" s="111" t="str">
        <f t="shared" si="371"/>
        <v/>
      </c>
      <c r="BF584" s="30" t="str">
        <f>IFERROR(IF(AND(PRINCIPAL!$H$163&lt;&gt;"",OR(L584=PRINCIPAL!$I$163,L584=PRINCIPAL!$I$163+PRINCIPAL!$I$163,L584=PRINCIPAL!$I$163+PRINCIPAL!$I$163+PRINCIPAL!$I$163)),0,IF(AND(PRINCIPAL!$H$163&lt;&gt;"",L584=PRINCIPAL!$J$163),VLOOKUP($BG$555,'Banco de Dados'!$B$4:$J$50,8,FALSE)*PRINCIPAL!$H$163*(1-(PRINCIPAL!$K$163/100)),IF(AND(PRINCIPAL!$H$163&lt;&gt;"",L584=PRINCIPAL!$L$163),VLOOKUP($BG$555,'Banco de Dados'!$B$4:$J$50,8,FALSE)*PRINCIPAL!$H$163*(1-(PRINCIPAL!$M$163/100)),IF(AND(PRINCIPAL!$H$163&lt;&gt;"",L584=PRINCIPAL!$N$163),VLOOKUP($BG$555,'Banco de Dados'!$B$4:$J$50,8,FALSE)*PRINCIPAL!$H$163*(1-(PRINCIPAL!$O$163/100)),IF(PRINCIPAL!$H$163&lt;&gt;"",VLOOKUP($BG$555,'Banco de Dados'!$B$4:$J$50,8,FALSE)*PRINCIPAL!$H$163,IF(OR(L584=PRINCIPAL!$I$163,L584=PRINCIPAL!$I$163+PRINCIPAL!$I$163,L584=PRINCIPAL!$I$163+PRINCIPAL!$I$163+PRINCIPAL!$I$163),0,IF(L584=PRINCIPAL!$J$163,VLOOKUP($BG$555,'Banco de Dados'!$B$4:$J$50,6,FALSE)*(1-(PRINCIPAL!$K$163/100)),IF(L584=PRINCIPAL!$L$163,VLOOKUP($BG$555,'Banco de Dados'!$B$4:$J$50,6,FALSE)*(1-(PRINCIPAL!$M$163/100)),IF(L584=PRINCIPAL!$N$163,VLOOKUP($BG$555,'Banco de Dados'!$B$4:$J$50,6,FALSE)*(1-(PRINCIPAL!$O$163/100)),VLOOKUP($BG$555,'Banco de Dados'!$B$4:$J$50,6,FALSE)))))))))),"")</f>
        <v/>
      </c>
      <c r="BG584" s="29" t="str">
        <f>IFERROR(BF584*(IFERROR(VLOOKUP($BG$555,'Banco de Dados'!$B$4:$J$50,4,FALSE),"ERRO")),"")</f>
        <v/>
      </c>
      <c r="BH584" s="29" t="str">
        <f t="shared" si="387"/>
        <v/>
      </c>
      <c r="BI584" s="103" t="str">
        <f>IFERROR(BH584*(C584*(PRINCIPAL!$G$163/100))*0.47*(44/12),"")</f>
        <v/>
      </c>
      <c r="BJ584" s="102" t="str">
        <f t="shared" si="372"/>
        <v/>
      </c>
    </row>
    <row r="585" spans="2:62" ht="12.75" customHeight="1" x14ac:dyDescent="0.3">
      <c r="B585" s="326">
        <f t="shared" si="373"/>
        <v>2048</v>
      </c>
      <c r="C585" s="340"/>
      <c r="D585" s="1"/>
      <c r="E585" s="116">
        <v>28</v>
      </c>
      <c r="F585" s="24" t="str">
        <f>IFERROR(VLOOKUP($G$555,'Banco de Dados'!$B$4:$J$50,6,FALSE),"")</f>
        <v/>
      </c>
      <c r="G585" s="25" t="str">
        <f>IFERROR(F585*(IFERROR(VLOOKUP($G$555,'Banco de Dados'!$B$4:$J$50,4,FALSE),"ERRO")),"")</f>
        <v/>
      </c>
      <c r="H585" s="25" t="str">
        <f t="shared" si="374"/>
        <v/>
      </c>
      <c r="I585" s="103" t="str">
        <f t="shared" si="375"/>
        <v/>
      </c>
      <c r="J585" s="117" t="str">
        <f t="shared" si="376"/>
        <v/>
      </c>
      <c r="K585" s="1"/>
      <c r="L585" s="91">
        <v>28</v>
      </c>
      <c r="M585" s="24" t="str">
        <f>IFERROR(IF(AND(PRINCIPAL!$H$154&lt;&gt;"",OR(L585=PRINCIPAL!$I$154,L585=PRINCIPAL!$I$154+PRINCIPAL!$I$154,L585=PRINCIPAL!$I$154+PRINCIPAL!$I$154+PRINCIPAL!$I$154)),0,IF(AND(PRINCIPAL!$H$154&lt;&gt;"",L585=PRINCIPAL!$J$154),VLOOKUP($N$555,'Banco de Dados'!$B$4:$J$50,8,FALSE)*PRINCIPAL!$H$154*(1-(PRINCIPAL!$K$154/100)),IF(AND(PRINCIPAL!$H$154&lt;&gt;"",L585=PRINCIPAL!$L$154),VLOOKUP($N$555,'Banco de Dados'!$B$4:$J$50,8,FALSE)*PRINCIPAL!$H$154*(1-(PRINCIPAL!$M$154/100)),IF(AND(PRINCIPAL!$H$154&lt;&gt;"",L585=PRINCIPAL!$N$154),VLOOKUP($N$555,'Banco de Dados'!$B$4:$J$50,8,FALSE)*PRINCIPAL!$H$154*(1-(PRINCIPAL!$O$154/100)),IF(PRINCIPAL!$H$154&lt;&gt;"",VLOOKUP($N$555,'Banco de Dados'!$B$4:$J$50,8,FALSE)*PRINCIPAL!$H$154,IF(OR(L585=PRINCIPAL!$I$154,L585=PRINCIPAL!$I$154+PRINCIPAL!$I$154,L585=PRINCIPAL!$I$154+PRINCIPAL!$I$154+PRINCIPAL!$I$154),0,IF(L585=PRINCIPAL!$J$154,VLOOKUP($N$555,'Banco de Dados'!$B$4:$J$50,6,FALSE)*(1-(PRINCIPAL!$K$154/100)),IF(L585=PRINCIPAL!$L$154,VLOOKUP($N$555,'Banco de Dados'!$B$4:$J$50,6,FALSE)*(1-(PRINCIPAL!$M$154/100)),IF(L585=PRINCIPAL!$N$154,VLOOKUP($N$555,'Banco de Dados'!$B$4:$J$50,6,FALSE)*(1-(PRINCIPAL!$O$154/100)),VLOOKUP($N$555,'Banco de Dados'!$B$4:$J$50,6,FALSE)))))))))),"")</f>
        <v/>
      </c>
      <c r="N585" s="25" t="str">
        <f>IFERROR(M585*(IFERROR(VLOOKUP($N$555,'Banco de Dados'!$B$4:$J$50,4,FALSE),"ERRO")),"")</f>
        <v/>
      </c>
      <c r="O585" s="25" t="str">
        <f t="shared" si="395"/>
        <v/>
      </c>
      <c r="P585" s="103" t="str">
        <f>IFERROR(O585*(C585*(PRINCIPAL!$G$154/100))*0.47*(44/12),"")</f>
        <v/>
      </c>
      <c r="Q585" s="107" t="str">
        <f t="shared" si="397"/>
        <v/>
      </c>
      <c r="R585" s="29" t="str">
        <f>IFERROR(IF(AND(PRINCIPAL!$H$155&lt;&gt;"",OR(L585=PRINCIPAL!$I$155,L585=PRINCIPAL!$I$155+PRINCIPAL!$I$155,L585=PRINCIPAL!$I$155+PRINCIPAL!$I$155+PRINCIPAL!$I$155)),0,IF(AND(PRINCIPAL!$H$155&lt;&gt;"",L585=PRINCIPAL!$J$155),VLOOKUP($S$555,'Banco de Dados'!$B$4:$J$50,8,FALSE)*PRINCIPAL!$H$155*(1-(PRINCIPAL!$K$155/100)),IF(AND(PRINCIPAL!$H$155&lt;&gt;"",L585=PRINCIPAL!$L$155),VLOOKUP($S$555,'Banco de Dados'!$B$4:$J$50,8,FALSE)*PRINCIPAL!$H$155*(1-(PRINCIPAL!$M$155/100)),IF(AND(PRINCIPAL!$H$155&lt;&gt;"",L585=PRINCIPAL!$N$155),VLOOKUP($S$555,'Banco de Dados'!$B$4:$J$50,8,FALSE)*PRINCIPAL!$H$155*(1-(PRINCIPAL!$O$155/100)),IF(PRINCIPAL!$H$155&lt;&gt;"",VLOOKUP($S$555,'Banco de Dados'!$B$4:$J$50,8,FALSE)*PRINCIPAL!$H$155,IF(OR(L585=PRINCIPAL!$I$155,L585=PRINCIPAL!$I$155+PRINCIPAL!$I$155,L585=PRINCIPAL!$I$155+PRINCIPAL!$I$155+PRINCIPAL!$I$155),0,IF(L585=PRINCIPAL!$J$155,VLOOKUP($S$555,'Banco de Dados'!$B$4:$J$50,6,FALSE)*(1-(PRINCIPAL!$K$155/100)),IF(L585=PRINCIPAL!$L$155,VLOOKUP($S$555,'Banco de Dados'!$B$4:$J$50,6,FALSE)*(1-(PRINCIPAL!$M$155/100)),IF(L585=PRINCIPAL!$N$155,VLOOKUP($S$555,'Banco de Dados'!$B$4:$J$50,6,FALSE)*(1-(PRINCIPAL!$O$155/100)),VLOOKUP($S$555,'Banco de Dados'!$B$4:$J$50,6,FALSE)))))))))),"")</f>
        <v/>
      </c>
      <c r="S585" s="29" t="str">
        <f>IFERROR(R585*(IFERROR(VLOOKUP($S$555,'Banco de Dados'!$B$4:$J$50,4,FALSE),"ERRO")),"")</f>
        <v/>
      </c>
      <c r="T585" s="29" t="str">
        <f t="shared" si="394"/>
        <v/>
      </c>
      <c r="U585" s="103" t="str">
        <f>IFERROR(T585*(C585*(PRINCIPAL!$G$155/100))*0.47*(44/12),"")</f>
        <v/>
      </c>
      <c r="V585" s="103" t="str">
        <f t="shared" si="370"/>
        <v/>
      </c>
      <c r="W585" s="30" t="str">
        <f>IFERROR(IF(AND(PRINCIPAL!$H$156&lt;&gt;"",OR(L585=PRINCIPAL!$I$156,L585=PRINCIPAL!$I$156+PRINCIPAL!$I$156,L585=PRINCIPAL!$I$156+PRINCIPAL!$I$156+PRINCIPAL!$I$156)),0,IF(AND(PRINCIPAL!$H$156&lt;&gt;"",L585=PRINCIPAL!$J$156),VLOOKUP($X$555,'Banco de Dados'!$B$4:$J$50,8,FALSE)*PRINCIPAL!$H$156*(1-(PRINCIPAL!$K$156/100)),IF(AND(PRINCIPAL!$H$156&lt;&gt;"",L585=PRINCIPAL!$L$156),VLOOKUP($X$555,'Banco de Dados'!$B$4:$J$50,8,FALSE)*PRINCIPAL!$H$156*(1-(PRINCIPAL!$M$156/100)),IF(AND(PRINCIPAL!$H$156&lt;&gt;"",L585=PRINCIPAL!$N$156),VLOOKUP($X$555,'Banco de Dados'!$B$4:$J$50,8,FALSE)*PRINCIPAL!$H$156*(1-(PRINCIPAL!$O$156/100)),IF(PRINCIPAL!$H$156&lt;&gt;"",VLOOKUP($X$555,'Banco de Dados'!$B$4:$J$50,8,FALSE)*PRINCIPAL!$H$156,IF(OR(L585=PRINCIPAL!$I$156,L585=PRINCIPAL!$I$156+PRINCIPAL!$I$156,L585=PRINCIPAL!$I$156+PRINCIPAL!$I$156+PRINCIPAL!$I$156),0,IF(L585=PRINCIPAL!$J$156,VLOOKUP($X$555,'Banco de Dados'!$B$4:$J$50,6,FALSE)*(1-(PRINCIPAL!$K$156/100)),IF(L585=PRINCIPAL!$L$156,VLOOKUP($X$555,'Banco de Dados'!$B$4:$J$50,6,FALSE)*(1-(PRINCIPAL!$M$156/100)),IF(L585=PRINCIPAL!$N$156,VLOOKUP($X$555,'Banco de Dados'!$B$4:$J$50,6,FALSE)*(1-(PRINCIPAL!$O$156/100)),VLOOKUP($X$555,'Banco de Dados'!$B$4:$J$50,6,FALSE)))))))))),"")</f>
        <v/>
      </c>
      <c r="X585" s="29" t="str">
        <f>IFERROR(W585*(IFERROR(VLOOKUP($X$555,'Banco de Dados'!$B$4:$J$50,4,FALSE),"ERRO")),"")</f>
        <v/>
      </c>
      <c r="Y585" s="29" t="str">
        <f t="shared" si="388"/>
        <v/>
      </c>
      <c r="Z585" s="103" t="str">
        <f>IFERROR(Y585*(C585*(PRINCIPAL!$G$156/100))*0.47*(44/12),"")</f>
        <v/>
      </c>
      <c r="AA585" s="111" t="str">
        <f t="shared" si="389"/>
        <v/>
      </c>
      <c r="AB585" s="30" t="str">
        <f>IFERROR(IF(AND(PRINCIPAL!$H$157&lt;&gt;"",OR(L585=PRINCIPAL!$I$157,L585=PRINCIPAL!$I$157+PRINCIPAL!$I$157,L585=PRINCIPAL!$I$157+PRINCIPAL!$I$157+PRINCIPAL!$I$157)),0,IF(AND(PRINCIPAL!$H$157&lt;&gt;"",L585=PRINCIPAL!$J$157),VLOOKUP($AC$555,'Banco de Dados'!$B$4:$J$50,8,FALSE)*PRINCIPAL!$H$157*(1-(PRINCIPAL!$K$157/100)),IF(AND(PRINCIPAL!$H$157&lt;&gt;"",L585=PRINCIPAL!$L$157),VLOOKUP($AC$555,'Banco de Dados'!$B$4:$J$50,8,FALSE)*PRINCIPAL!$H$157*(1-(PRINCIPAL!$M$157/100)),IF(AND(PRINCIPAL!$H$157&lt;&gt;"",L585=PRINCIPAL!$N$157),VLOOKUP($AC$555,'Banco de Dados'!$B$4:$J$50,8,FALSE)*PRINCIPAL!$H$157*(1-(PRINCIPAL!$O$157/100)),IF(PRINCIPAL!$H$157&lt;&gt;"",VLOOKUP($AC$555,'Banco de Dados'!$B$4:$J$50,8,FALSE)*PRINCIPAL!$H$157,IF(OR(L585=PRINCIPAL!$I$157,L585=PRINCIPAL!$I$157+PRINCIPAL!$I$157,L585=PRINCIPAL!$I$157+PRINCIPAL!$I$157+PRINCIPAL!$I$157),0,IF(L585=PRINCIPAL!$J$157,VLOOKUP($AC$555,'Banco de Dados'!$B$4:$J$50,6,FALSE)*(1-(PRINCIPAL!$K$157/100)),IF(L585=PRINCIPAL!$L$157,VLOOKUP($AC$555,'Banco de Dados'!$B$4:$J$50,6,FALSE)*(1-(PRINCIPAL!$M$157/100)),IF(L585=PRINCIPAL!$N$157,VLOOKUP($AC$555,'Banco de Dados'!$B$4:$J$50,6,FALSE)*(1-(PRINCIPAL!$O$157/100)),VLOOKUP($AC$555,'Banco de Dados'!$B$4:$J$50,6,FALSE)))))))))),"")</f>
        <v/>
      </c>
      <c r="AC585" s="29" t="str">
        <f>IFERROR(AB585*(IFERROR(VLOOKUP($AC$555,'Banco de Dados'!$B$4:$J$50,4,FALSE),"ERRO")),"")</f>
        <v/>
      </c>
      <c r="AD585" s="29" t="str">
        <f t="shared" si="379"/>
        <v/>
      </c>
      <c r="AE585" s="103" t="str">
        <f>IFERROR(AD585*(C585*(PRINCIPAL!$G$157/100))*0.47*(44/12),"")</f>
        <v/>
      </c>
      <c r="AF585" s="111" t="str">
        <f t="shared" si="380"/>
        <v/>
      </c>
      <c r="AG585" s="30" t="str">
        <f>IFERROR(IF(AND(PRINCIPAL!$H$158&lt;&gt;"",OR(L585=PRINCIPAL!$I$158,L585=PRINCIPAL!$I$158+PRINCIPAL!$I$158,L585=PRINCIPAL!$I$158+PRINCIPAL!$I$158+PRINCIPAL!$I$158)),0,IF(AND(PRINCIPAL!$H$158&lt;&gt;"",L585=PRINCIPAL!$J$158),VLOOKUP($AH$555,'Banco de Dados'!$B$4:$J$50,8,FALSE)*PRINCIPAL!$H$158*(1-(PRINCIPAL!$K$158/100)),IF(AND(PRINCIPAL!$H$158&lt;&gt;"",L585=PRINCIPAL!$L$158),VLOOKUP($AH$555,'Banco de Dados'!$B$4:$J$50,8,FALSE)*PRINCIPAL!$H$158*(1-(PRINCIPAL!$M$158/100)),IF(AND(PRINCIPAL!$H$158&lt;&gt;"",L585=PRINCIPAL!$N$158),VLOOKUP($AH$555,'Banco de Dados'!$B$4:$J$50,8,FALSE)*PRINCIPAL!$H$158*(1-(PRINCIPAL!$O$158/100)),IF(PRINCIPAL!$H$158&lt;&gt;"",VLOOKUP($AH$555,'Banco de Dados'!$B$4:$J$50,8,FALSE)*PRINCIPAL!$H$158,IF(OR(L585=PRINCIPAL!$I$158,L585=PRINCIPAL!$I$158+PRINCIPAL!$I$158,L585=PRINCIPAL!$I$158+PRINCIPAL!$I$158+PRINCIPAL!$I$158),0,IF(L585=PRINCIPAL!$J$158,VLOOKUP($AH$555,'Banco de Dados'!$B$4:$J$50,6,FALSE)*(1-(PRINCIPAL!$K$158/100)),IF(L585=PRINCIPAL!$L$158,VLOOKUP($AH$555,'Banco de Dados'!$B$4:$J$50,6,FALSE)*(1-(PRINCIPAL!$M$158/100)),IF(L585=PRINCIPAL!$N$158,VLOOKUP($AH$555,'Banco de Dados'!$B$4:$J$50,6,FALSE)*(1-(PRINCIPAL!$O$158/100)),VLOOKUP($AH$555,'Banco de Dados'!$B$4:$J$50,6,FALSE)))))))))),"")</f>
        <v/>
      </c>
      <c r="AH585" s="29" t="str">
        <f>IFERROR(AG585*(IFERROR(VLOOKUP($AH$555,'Banco de Dados'!$B$4:$J$50,4,FALSE),"ERRO")),"")</f>
        <v/>
      </c>
      <c r="AI585" s="29" t="str">
        <f t="shared" si="381"/>
        <v/>
      </c>
      <c r="AJ585" s="103" t="str">
        <f>IFERROR(AI585*(C585*(PRINCIPAL!$G$158/100))*0.47*(44/12),"")</f>
        <v/>
      </c>
      <c r="AK585" s="111" t="str">
        <f t="shared" si="390"/>
        <v/>
      </c>
      <c r="AL585" s="30" t="str">
        <f>IFERROR(IF(AND(PRINCIPAL!$H$159&lt;&gt;"",OR(L585=PRINCIPAL!$I$159,L585=PRINCIPAL!$I$159+PRINCIPAL!$I$159,L585=PRINCIPAL!$I$159+PRINCIPAL!$I$159+PRINCIPAL!$I$159)),0,IF(AND(PRINCIPAL!$H$159&lt;&gt;"",L585=PRINCIPAL!$J$159),VLOOKUP($AM$555,'Banco de Dados'!$B$4:$J$50,8,FALSE)*PRINCIPAL!$H$159*(1-(PRINCIPAL!$K$159/100)),IF(AND(PRINCIPAL!$H$159&lt;&gt;"",L585=PRINCIPAL!$L$159),VLOOKUP($AM$555,'Banco de Dados'!$B$4:$J$50,8,FALSE)*PRINCIPAL!$H$159*(1-(PRINCIPAL!$M$159/100)),IF(AND(PRINCIPAL!$H$159&lt;&gt;"",L585=PRINCIPAL!$N$159),VLOOKUP($AM$555,'Banco de Dados'!$B$4:$J$50,8,FALSE)*PRINCIPAL!$H$159*(1-(PRINCIPAL!$O$159/100)),IF(PRINCIPAL!$H$159&lt;&gt;"",VLOOKUP($AM$555,'Banco de Dados'!$B$4:$J$50,8,FALSE)*PRINCIPAL!$H$159,IF(OR(L585=PRINCIPAL!$I$159,L585=PRINCIPAL!$I$159+PRINCIPAL!$I$159,L585=PRINCIPAL!$I$159+PRINCIPAL!$I$159+PRINCIPAL!$I$159),0,IF(L585=PRINCIPAL!$J$159,VLOOKUP($AM$555,'Banco de Dados'!$B$4:$J$50,6,FALSE)*(1-(PRINCIPAL!$K$159/100)),IF(L585=PRINCIPAL!$L$159,VLOOKUP($AM$555,'Banco de Dados'!$B$4:$J$50,6,FALSE)*(1-(PRINCIPAL!$M$159/100)),IF(L585=PRINCIPAL!$N$159,VLOOKUP($AM$555,'Banco de Dados'!$B$4:$J$50,6,FALSE)*(1-(PRINCIPAL!$O$159/100)),VLOOKUP($AM$555,'Banco de Dados'!$B$4:$J$50,6,FALSE)))))))))),"")</f>
        <v/>
      </c>
      <c r="AM585" s="29" t="str">
        <f>IFERROR(AL585*(IFERROR(VLOOKUP($AM$555,'Banco de Dados'!$B$4:$J$50,4,FALSE),"ERRO")),"")</f>
        <v/>
      </c>
      <c r="AN585" s="29" t="str">
        <f t="shared" si="382"/>
        <v/>
      </c>
      <c r="AO585" s="103" t="str">
        <f>IFERROR(AN585*(C585*(PRINCIPAL!$G$159/100))*0.47*(44/12),"")</f>
        <v/>
      </c>
      <c r="AP585" s="111" t="str">
        <f t="shared" si="383"/>
        <v/>
      </c>
      <c r="AQ585" s="30" t="str">
        <f>IFERROR(IF(AND(PRINCIPAL!$H$160&lt;&gt;"",OR(L585=PRINCIPAL!$I$160,L585=PRINCIPAL!$I$160+PRINCIPAL!$I$160,L585=PRINCIPAL!$I$160+PRINCIPAL!$I$160+PRINCIPAL!$I$160)),0,IF(AND(PRINCIPAL!$H$160&lt;&gt;"",L585=PRINCIPAL!$J$160),VLOOKUP($AR$555,'Banco de Dados'!$B$4:$J$50,8,FALSE)*PRINCIPAL!$H$160*(1-(PRINCIPAL!$K$160/100)),IF(AND(PRINCIPAL!$H$160&lt;&gt;"",L585=PRINCIPAL!$L$160),VLOOKUP($AR$555,'Banco de Dados'!$B$4:$J$50,8,FALSE)*PRINCIPAL!$H$160*(1-(PRINCIPAL!$M$160/100)),IF(AND(PRINCIPAL!$H$160&lt;&gt;"",L585=PRINCIPAL!$N$160),VLOOKUP($AR$555,'Banco de Dados'!$B$4:$J$50,8,FALSE)*PRINCIPAL!$H$160*(1-(PRINCIPAL!$O$160/100)),IF(PRINCIPAL!$H$160&lt;&gt;"",VLOOKUP($AR$555,'Banco de Dados'!$B$4:$J$50,8,FALSE)*PRINCIPAL!$H$160,IF(OR(L585=PRINCIPAL!$I$160,L585=PRINCIPAL!$I$160+PRINCIPAL!$I$160,L585=PRINCIPAL!$I$160+PRINCIPAL!$I$160+PRINCIPAL!$I$160),0,IF(L585=PRINCIPAL!$J$160,VLOOKUP($AR$555,'Banco de Dados'!$B$4:$J$50,6,FALSE)*(1-(PRINCIPAL!$K$160/100)),IF(L585=PRINCIPAL!$L$160,VLOOKUP($AR$555,'Banco de Dados'!$B$4:$J$50,6,FALSE)*(1-(PRINCIPAL!$M$160/100)),IF(L585=PRINCIPAL!$N$160,VLOOKUP($AR$555,'Banco de Dados'!$B$4:$J$50,6,FALSE)*(1-(PRINCIPAL!$O$160/100)),VLOOKUP($AR$555,'Banco de Dados'!$B$4:$J$50,6,FALSE)))))))))),"")</f>
        <v/>
      </c>
      <c r="AR585" s="29" t="str">
        <f>IFERROR(AQ585*(IFERROR(VLOOKUP($AR$555,'Banco de Dados'!$B$4:$J$50,4,FALSE),"ERRO")),"")</f>
        <v/>
      </c>
      <c r="AS585" s="29" t="str">
        <f t="shared" si="384"/>
        <v/>
      </c>
      <c r="AT585" s="103" t="str">
        <f>IFERROR(AS585*(C585*(PRINCIPAL!$G$160/100))*0.47*(44/12),"")</f>
        <v/>
      </c>
      <c r="AU585" s="111" t="str">
        <f t="shared" si="385"/>
        <v/>
      </c>
      <c r="AV585" s="30" t="str">
        <f>IFERROR(IF(AND(PRINCIPAL!$H$161&lt;&gt;"",OR(L585=PRINCIPAL!$I$161,L585=PRINCIPAL!$I$161+PRINCIPAL!$I$161,L585=PRINCIPAL!$I$161+PRINCIPAL!$I$161+PRINCIPAL!$I$161)),0,IF(AND(PRINCIPAL!$H$161&lt;&gt;"",L585=PRINCIPAL!$J$161),VLOOKUP($AW$555,'Banco de Dados'!$B$4:$J$50,8,FALSE)*PRINCIPAL!$H$161*(1-(PRINCIPAL!$K$161/100)),IF(AND(PRINCIPAL!$H$161&lt;&gt;"",L585=PRINCIPAL!$L$161),VLOOKUP($AW$555,'Banco de Dados'!$B$4:$J$50,8,FALSE)*PRINCIPAL!$H$161*(1-(PRINCIPAL!$M$161/100)),IF(AND(PRINCIPAL!$H$161&lt;&gt;"",L585=PRINCIPAL!$N$161),VLOOKUP($AW$555,'Banco de Dados'!$B$4:$J$50,8,FALSE)*PRINCIPAL!$H$161*(1-(PRINCIPAL!$O$161/100)),IF(PRINCIPAL!$H$161&lt;&gt;"",VLOOKUP($AW$555,'Banco de Dados'!$B$4:$J$50,8,FALSE)*PRINCIPAL!$H$161,IF(OR(L585=PRINCIPAL!$I$161,L585=PRINCIPAL!$I$161+PRINCIPAL!$I$161,L585=PRINCIPAL!$I$161+PRINCIPAL!$I$161+PRINCIPAL!$I$161),0,IF(L585=PRINCIPAL!$J$161,VLOOKUP($AW$555,'Banco de Dados'!$B$4:$J$50,6,FALSE)*(1-(PRINCIPAL!$K$161/100)),IF(L585=PRINCIPAL!$L$161,VLOOKUP($AW$555,'Banco de Dados'!$B$4:$J$50,6,FALSE)*(1-(PRINCIPAL!$M$161/100)),IF(L585=PRINCIPAL!$N$161,VLOOKUP($AW$555,'Banco de Dados'!$B$4:$J$50,6,FALSE)*(1-(PRINCIPAL!$O$161/100)),VLOOKUP($AW$555,'Banco de Dados'!$B$4:$J$50,6,FALSE)))))))))),"")</f>
        <v/>
      </c>
      <c r="AW585" s="29" t="str">
        <f>IFERROR(AV585*(IFERROR(VLOOKUP($AW$555,'Banco de Dados'!$B$4:$J$50,4,FALSE),"ERRO")),"")</f>
        <v/>
      </c>
      <c r="AX585" s="29" t="str">
        <f t="shared" si="386"/>
        <v/>
      </c>
      <c r="AY585" s="103" t="str">
        <f>IFERROR(AX585*(C585*(PRINCIPAL!$G$161/100))*0.47*(44/12),"")</f>
        <v/>
      </c>
      <c r="AZ585" s="111" t="str">
        <f t="shared" si="391"/>
        <v/>
      </c>
      <c r="BA585" s="30" t="str">
        <f>IFERROR(IF(AND(PRINCIPAL!$H$162&lt;&gt;"",OR(L585=PRINCIPAL!$I$162,L585=PRINCIPAL!$I$162+PRINCIPAL!$I$162,L585=PRINCIPAL!$I$162+PRINCIPAL!$I$162+PRINCIPAL!$I$162)),0,IF(AND(PRINCIPAL!$H$162&lt;&gt;"",L585=PRINCIPAL!$J$162),VLOOKUP($BB$555,'Banco de Dados'!$B$4:$J$50,8,FALSE)*PRINCIPAL!$H$162*(1-(PRINCIPAL!$K$162/100)),IF(AND(PRINCIPAL!$H$162&lt;&gt;"",L585=PRINCIPAL!$L$162),VLOOKUP($BB$555,'Banco de Dados'!$B$4:$J$50,8,FALSE)*PRINCIPAL!$H$162*(1-(PRINCIPAL!$M$162/100)),IF(AND(PRINCIPAL!$H$162&lt;&gt;"",L585=PRINCIPAL!$N$162),VLOOKUP($BB$555,'Banco de Dados'!$B$4:$J$50,8,FALSE)*PRINCIPAL!$H$162*(1-(PRINCIPAL!$O$162/100)),IF(PRINCIPAL!$H$162&lt;&gt;"",VLOOKUP($BB$555,'Banco de Dados'!$B$4:$J$50,8,FALSE)*PRINCIPAL!$H$162,IF(OR(L585=PRINCIPAL!$I$162,L585=PRINCIPAL!$I$162+PRINCIPAL!$I$162,L585=PRINCIPAL!$I$162+PRINCIPAL!$I$162+PRINCIPAL!$I$162),0,IF(L585=PRINCIPAL!$J$162,VLOOKUP($BB$555,'Banco de Dados'!$B$4:$J$50,6,FALSE)*(1-(PRINCIPAL!$K$162/100)),IF(L585=PRINCIPAL!$L$162,VLOOKUP($BB$555,'Banco de Dados'!$B$4:$J$50,6,FALSE)*(1-(PRINCIPAL!$M$162/100)),IF(L585=PRINCIPAL!$N$162,VLOOKUP($BB$555,'Banco de Dados'!$B$4:$J$50,6,FALSE)*(1-(PRINCIPAL!$O$162/100)),VLOOKUP($BB$555,'Banco de Dados'!$B$4:$J$50,6,FALSE)))))))))),"")</f>
        <v/>
      </c>
      <c r="BB585" s="29" t="str">
        <f>IFERROR(BA585*(IFERROR(VLOOKUP($BB$555,'Banco de Dados'!$B$4:$J$50,4,FALSE),"ERRO")),"")</f>
        <v/>
      </c>
      <c r="BC585" s="29" t="str">
        <f t="shared" si="392"/>
        <v/>
      </c>
      <c r="BD585" s="103" t="str">
        <f>IFERROR(BC585*(C585*(PRINCIPAL!$G$162/100))*0.47*(44/12),"")</f>
        <v/>
      </c>
      <c r="BE585" s="111" t="str">
        <f t="shared" si="371"/>
        <v/>
      </c>
      <c r="BF585" s="30" t="str">
        <f>IFERROR(IF(AND(PRINCIPAL!$H$163&lt;&gt;"",OR(L585=PRINCIPAL!$I$163,L585=PRINCIPAL!$I$163+PRINCIPAL!$I$163,L585=PRINCIPAL!$I$163+PRINCIPAL!$I$163+PRINCIPAL!$I$163)),0,IF(AND(PRINCIPAL!$H$163&lt;&gt;"",L585=PRINCIPAL!$J$163),VLOOKUP($BG$555,'Banco de Dados'!$B$4:$J$50,8,FALSE)*PRINCIPAL!$H$163*(1-(PRINCIPAL!$K$163/100)),IF(AND(PRINCIPAL!$H$163&lt;&gt;"",L585=PRINCIPAL!$L$163),VLOOKUP($BG$555,'Banco de Dados'!$B$4:$J$50,8,FALSE)*PRINCIPAL!$H$163*(1-(PRINCIPAL!$M$163/100)),IF(AND(PRINCIPAL!$H$163&lt;&gt;"",L585=PRINCIPAL!$N$163),VLOOKUP($BG$555,'Banco de Dados'!$B$4:$J$50,8,FALSE)*PRINCIPAL!$H$163*(1-(PRINCIPAL!$O$163/100)),IF(PRINCIPAL!$H$163&lt;&gt;"",VLOOKUP($BG$555,'Banco de Dados'!$B$4:$J$50,8,FALSE)*PRINCIPAL!$H$163,IF(OR(L585=PRINCIPAL!$I$163,L585=PRINCIPAL!$I$163+PRINCIPAL!$I$163,L585=PRINCIPAL!$I$163+PRINCIPAL!$I$163+PRINCIPAL!$I$163),0,IF(L585=PRINCIPAL!$J$163,VLOOKUP($BG$555,'Banco de Dados'!$B$4:$J$50,6,FALSE)*(1-(PRINCIPAL!$K$163/100)),IF(L585=PRINCIPAL!$L$163,VLOOKUP($BG$555,'Banco de Dados'!$B$4:$J$50,6,FALSE)*(1-(PRINCIPAL!$M$163/100)),IF(L585=PRINCIPAL!$N$163,VLOOKUP($BG$555,'Banco de Dados'!$B$4:$J$50,6,FALSE)*(1-(PRINCIPAL!$O$163/100)),VLOOKUP($BG$555,'Banco de Dados'!$B$4:$J$50,6,FALSE)))))))))),"")</f>
        <v/>
      </c>
      <c r="BG585" s="29" t="str">
        <f>IFERROR(BF585*(IFERROR(VLOOKUP($BG$555,'Banco de Dados'!$B$4:$J$50,4,FALSE),"ERRO")),"")</f>
        <v/>
      </c>
      <c r="BH585" s="29" t="str">
        <f t="shared" si="387"/>
        <v/>
      </c>
      <c r="BI585" s="103" t="str">
        <f>IFERROR(BH585*(C585*(PRINCIPAL!$G$163/100))*0.47*(44/12),"")</f>
        <v/>
      </c>
      <c r="BJ585" s="102" t="str">
        <f t="shared" si="372"/>
        <v/>
      </c>
    </row>
    <row r="586" spans="2:62" ht="12.75" customHeight="1" x14ac:dyDescent="0.3">
      <c r="B586" s="326">
        <f t="shared" si="373"/>
        <v>2049</v>
      </c>
      <c r="C586" s="340"/>
      <c r="D586" s="1"/>
      <c r="E586" s="116">
        <v>29</v>
      </c>
      <c r="F586" s="24" t="str">
        <f>IFERROR(VLOOKUP($G$555,'Banco de Dados'!$B$4:$J$50,6,FALSE),"")</f>
        <v/>
      </c>
      <c r="G586" s="25" t="str">
        <f>IFERROR(F586*(IFERROR(VLOOKUP($G$555,'Banco de Dados'!$B$4:$J$50,4,FALSE),"ERRO")),"")</f>
        <v/>
      </c>
      <c r="H586" s="25" t="str">
        <f t="shared" si="374"/>
        <v/>
      </c>
      <c r="I586" s="103" t="str">
        <f t="shared" si="375"/>
        <v/>
      </c>
      <c r="J586" s="117" t="str">
        <f t="shared" si="376"/>
        <v/>
      </c>
      <c r="K586" s="1"/>
      <c r="L586" s="91">
        <v>29</v>
      </c>
      <c r="M586" s="24" t="str">
        <f>IFERROR(IF(AND(PRINCIPAL!$H$154&lt;&gt;"",OR(L586=PRINCIPAL!$I$154,L586=PRINCIPAL!$I$154+PRINCIPAL!$I$154,L586=PRINCIPAL!$I$154+PRINCIPAL!$I$154+PRINCIPAL!$I$154)),0,IF(AND(PRINCIPAL!$H$154&lt;&gt;"",L586=PRINCIPAL!$J$154),VLOOKUP($N$555,'Banco de Dados'!$B$4:$J$50,8,FALSE)*PRINCIPAL!$H$154*(1-(PRINCIPAL!$K$154/100)),IF(AND(PRINCIPAL!$H$154&lt;&gt;"",L586=PRINCIPAL!$L$154),VLOOKUP($N$555,'Banco de Dados'!$B$4:$J$50,8,FALSE)*PRINCIPAL!$H$154*(1-(PRINCIPAL!$M$154/100)),IF(AND(PRINCIPAL!$H$154&lt;&gt;"",L586=PRINCIPAL!$N$154),VLOOKUP($N$555,'Banco de Dados'!$B$4:$J$50,8,FALSE)*PRINCIPAL!$H$154*(1-(PRINCIPAL!$O$154/100)),IF(PRINCIPAL!$H$154&lt;&gt;"",VLOOKUP($N$555,'Banco de Dados'!$B$4:$J$50,8,FALSE)*PRINCIPAL!$H$154,IF(OR(L586=PRINCIPAL!$I$154,L586=PRINCIPAL!$I$154+PRINCIPAL!$I$154,L586=PRINCIPAL!$I$154+PRINCIPAL!$I$154+PRINCIPAL!$I$154),0,IF(L586=PRINCIPAL!$J$154,VLOOKUP($N$555,'Banco de Dados'!$B$4:$J$50,6,FALSE)*(1-(PRINCIPAL!$K$154/100)),IF(L586=PRINCIPAL!$L$154,VLOOKUP($N$555,'Banco de Dados'!$B$4:$J$50,6,FALSE)*(1-(PRINCIPAL!$M$154/100)),IF(L586=PRINCIPAL!$N$154,VLOOKUP($N$555,'Banco de Dados'!$B$4:$J$50,6,FALSE)*(1-(PRINCIPAL!$O$154/100)),VLOOKUP($N$555,'Banco de Dados'!$B$4:$J$50,6,FALSE)))))))))),"")</f>
        <v/>
      </c>
      <c r="N586" s="25" t="str">
        <f>IFERROR(M586*(IFERROR(VLOOKUP($N$555,'Banco de Dados'!$B$4:$J$50,4,FALSE),"ERRO")),"")</f>
        <v/>
      </c>
      <c r="O586" s="25" t="str">
        <f t="shared" si="395"/>
        <v/>
      </c>
      <c r="P586" s="103" t="str">
        <f>IFERROR(O586*(C586*(PRINCIPAL!$G$154/100))*0.47*(44/12),"")</f>
        <v/>
      </c>
      <c r="Q586" s="107" t="str">
        <f t="shared" si="397"/>
        <v/>
      </c>
      <c r="R586" s="29" t="str">
        <f>IFERROR(IF(AND(PRINCIPAL!$H$155&lt;&gt;"",OR(L586=PRINCIPAL!$I$155,L586=PRINCIPAL!$I$155+PRINCIPAL!$I$155,L586=PRINCIPAL!$I$155+PRINCIPAL!$I$155+PRINCIPAL!$I$155)),0,IF(AND(PRINCIPAL!$H$155&lt;&gt;"",L586=PRINCIPAL!$J$155),VLOOKUP($S$555,'Banco de Dados'!$B$4:$J$50,8,FALSE)*PRINCIPAL!$H$155*(1-(PRINCIPAL!$K$155/100)),IF(AND(PRINCIPAL!$H$155&lt;&gt;"",L586=PRINCIPAL!$L$155),VLOOKUP($S$555,'Banco de Dados'!$B$4:$J$50,8,FALSE)*PRINCIPAL!$H$155*(1-(PRINCIPAL!$M$155/100)),IF(AND(PRINCIPAL!$H$155&lt;&gt;"",L586=PRINCIPAL!$N$155),VLOOKUP($S$555,'Banco de Dados'!$B$4:$J$50,8,FALSE)*PRINCIPAL!$H$155*(1-(PRINCIPAL!$O$155/100)),IF(PRINCIPAL!$H$155&lt;&gt;"",VLOOKUP($S$555,'Banco de Dados'!$B$4:$J$50,8,FALSE)*PRINCIPAL!$H$155,IF(OR(L586=PRINCIPAL!$I$155,L586=PRINCIPAL!$I$155+PRINCIPAL!$I$155,L586=PRINCIPAL!$I$155+PRINCIPAL!$I$155+PRINCIPAL!$I$155),0,IF(L586=PRINCIPAL!$J$155,VLOOKUP($S$555,'Banco de Dados'!$B$4:$J$50,6,FALSE)*(1-(PRINCIPAL!$K$155/100)),IF(L586=PRINCIPAL!$L$155,VLOOKUP($S$555,'Banco de Dados'!$B$4:$J$50,6,FALSE)*(1-(PRINCIPAL!$M$155/100)),IF(L586=PRINCIPAL!$N$155,VLOOKUP($S$555,'Banco de Dados'!$B$4:$J$50,6,FALSE)*(1-(PRINCIPAL!$O$155/100)),VLOOKUP($S$555,'Banco de Dados'!$B$4:$J$50,6,FALSE)))))))))),"")</f>
        <v/>
      </c>
      <c r="S586" s="29" t="str">
        <f>IFERROR(R586*(IFERROR(VLOOKUP($S$555,'Banco de Dados'!$B$4:$J$50,4,FALSE),"ERRO")),"")</f>
        <v/>
      </c>
      <c r="T586" s="29" t="str">
        <f t="shared" si="394"/>
        <v/>
      </c>
      <c r="U586" s="103" t="str">
        <f>IFERROR(T586*(C586*(PRINCIPAL!$G$155/100))*0.47*(44/12),"")</f>
        <v/>
      </c>
      <c r="V586" s="103" t="str">
        <f t="shared" si="370"/>
        <v/>
      </c>
      <c r="W586" s="30" t="str">
        <f>IFERROR(IF(AND(PRINCIPAL!$H$156&lt;&gt;"",OR(L586=PRINCIPAL!$I$156,L586=PRINCIPAL!$I$156+PRINCIPAL!$I$156,L586=PRINCIPAL!$I$156+PRINCIPAL!$I$156+PRINCIPAL!$I$156)),0,IF(AND(PRINCIPAL!$H$156&lt;&gt;"",L586=PRINCIPAL!$J$156),VLOOKUP($X$555,'Banco de Dados'!$B$4:$J$50,8,FALSE)*PRINCIPAL!$H$156*(1-(PRINCIPAL!$K$156/100)),IF(AND(PRINCIPAL!$H$156&lt;&gt;"",L586=PRINCIPAL!$L$156),VLOOKUP($X$555,'Banco de Dados'!$B$4:$J$50,8,FALSE)*PRINCIPAL!$H$156*(1-(PRINCIPAL!$M$156/100)),IF(AND(PRINCIPAL!$H$156&lt;&gt;"",L586=PRINCIPAL!$N$156),VLOOKUP($X$555,'Banco de Dados'!$B$4:$J$50,8,FALSE)*PRINCIPAL!$H$156*(1-(PRINCIPAL!$O$156/100)),IF(PRINCIPAL!$H$156&lt;&gt;"",VLOOKUP($X$555,'Banco de Dados'!$B$4:$J$50,8,FALSE)*PRINCIPAL!$H$156,IF(OR(L586=PRINCIPAL!$I$156,L586=PRINCIPAL!$I$156+PRINCIPAL!$I$156,L586=PRINCIPAL!$I$156+PRINCIPAL!$I$156+PRINCIPAL!$I$156),0,IF(L586=PRINCIPAL!$J$156,VLOOKUP($X$555,'Banco de Dados'!$B$4:$J$50,6,FALSE)*(1-(PRINCIPAL!$K$156/100)),IF(L586=PRINCIPAL!$L$156,VLOOKUP($X$555,'Banco de Dados'!$B$4:$J$50,6,FALSE)*(1-(PRINCIPAL!$M$156/100)),IF(L586=PRINCIPAL!$N$156,VLOOKUP($X$555,'Banco de Dados'!$B$4:$J$50,6,FALSE)*(1-(PRINCIPAL!$O$156/100)),VLOOKUP($X$555,'Banco de Dados'!$B$4:$J$50,6,FALSE)))))))))),"")</f>
        <v/>
      </c>
      <c r="X586" s="29" t="str">
        <f>IFERROR(W586*(IFERROR(VLOOKUP($X$555,'Banco de Dados'!$B$4:$J$50,4,FALSE),"ERRO")),"")</f>
        <v/>
      </c>
      <c r="Y586" s="29" t="str">
        <f t="shared" si="388"/>
        <v/>
      </c>
      <c r="Z586" s="103" t="str">
        <f>IFERROR(Y586*(C586*(PRINCIPAL!$G$156/100))*0.47*(44/12),"")</f>
        <v/>
      </c>
      <c r="AA586" s="111" t="str">
        <f t="shared" si="389"/>
        <v/>
      </c>
      <c r="AB586" s="30" t="str">
        <f>IFERROR(IF(AND(PRINCIPAL!$H$157&lt;&gt;"",OR(L586=PRINCIPAL!$I$157,L586=PRINCIPAL!$I$157+PRINCIPAL!$I$157,L586=PRINCIPAL!$I$157+PRINCIPAL!$I$157+PRINCIPAL!$I$157)),0,IF(AND(PRINCIPAL!$H$157&lt;&gt;"",L586=PRINCIPAL!$J$157),VLOOKUP($AC$555,'Banco de Dados'!$B$4:$J$50,8,FALSE)*PRINCIPAL!$H$157*(1-(PRINCIPAL!$K$157/100)),IF(AND(PRINCIPAL!$H$157&lt;&gt;"",L586=PRINCIPAL!$L$157),VLOOKUP($AC$555,'Banco de Dados'!$B$4:$J$50,8,FALSE)*PRINCIPAL!$H$157*(1-(PRINCIPAL!$M$157/100)),IF(AND(PRINCIPAL!$H$157&lt;&gt;"",L586=PRINCIPAL!$N$157),VLOOKUP($AC$555,'Banco de Dados'!$B$4:$J$50,8,FALSE)*PRINCIPAL!$H$157*(1-(PRINCIPAL!$O$157/100)),IF(PRINCIPAL!$H$157&lt;&gt;"",VLOOKUP($AC$555,'Banco de Dados'!$B$4:$J$50,8,FALSE)*PRINCIPAL!$H$157,IF(OR(L586=PRINCIPAL!$I$157,L586=PRINCIPAL!$I$157+PRINCIPAL!$I$157,L586=PRINCIPAL!$I$157+PRINCIPAL!$I$157+PRINCIPAL!$I$157),0,IF(L586=PRINCIPAL!$J$157,VLOOKUP($AC$555,'Banco de Dados'!$B$4:$J$50,6,FALSE)*(1-(PRINCIPAL!$K$157/100)),IF(L586=PRINCIPAL!$L$157,VLOOKUP($AC$555,'Banco de Dados'!$B$4:$J$50,6,FALSE)*(1-(PRINCIPAL!$M$157/100)),IF(L586=PRINCIPAL!$N$157,VLOOKUP($AC$555,'Banco de Dados'!$B$4:$J$50,6,FALSE)*(1-(PRINCIPAL!$O$157/100)),VLOOKUP($AC$555,'Banco de Dados'!$B$4:$J$50,6,FALSE)))))))))),"")</f>
        <v/>
      </c>
      <c r="AC586" s="29" t="str">
        <f>IFERROR(AB586*(IFERROR(VLOOKUP($AC$555,'Banco de Dados'!$B$4:$J$50,4,FALSE),"ERRO")),"")</f>
        <v/>
      </c>
      <c r="AD586" s="29" t="str">
        <f t="shared" si="379"/>
        <v/>
      </c>
      <c r="AE586" s="103" t="str">
        <f>IFERROR(AD586*(C586*(PRINCIPAL!$G$157/100))*0.47*(44/12),"")</f>
        <v/>
      </c>
      <c r="AF586" s="111" t="str">
        <f t="shared" si="380"/>
        <v/>
      </c>
      <c r="AG586" s="30" t="str">
        <f>IFERROR(IF(AND(PRINCIPAL!$H$158&lt;&gt;"",OR(L586=PRINCIPAL!$I$158,L586=PRINCIPAL!$I$158+PRINCIPAL!$I$158,L586=PRINCIPAL!$I$158+PRINCIPAL!$I$158+PRINCIPAL!$I$158)),0,IF(AND(PRINCIPAL!$H$158&lt;&gt;"",L586=PRINCIPAL!$J$158),VLOOKUP($AH$555,'Banco de Dados'!$B$4:$J$50,8,FALSE)*PRINCIPAL!$H$158*(1-(PRINCIPAL!$K$158/100)),IF(AND(PRINCIPAL!$H$158&lt;&gt;"",L586=PRINCIPAL!$L$158),VLOOKUP($AH$555,'Banco de Dados'!$B$4:$J$50,8,FALSE)*PRINCIPAL!$H$158*(1-(PRINCIPAL!$M$158/100)),IF(AND(PRINCIPAL!$H$158&lt;&gt;"",L586=PRINCIPAL!$N$158),VLOOKUP($AH$555,'Banco de Dados'!$B$4:$J$50,8,FALSE)*PRINCIPAL!$H$158*(1-(PRINCIPAL!$O$158/100)),IF(PRINCIPAL!$H$158&lt;&gt;"",VLOOKUP($AH$555,'Banco de Dados'!$B$4:$J$50,8,FALSE)*PRINCIPAL!$H$158,IF(OR(L586=PRINCIPAL!$I$158,L586=PRINCIPAL!$I$158+PRINCIPAL!$I$158,L586=PRINCIPAL!$I$158+PRINCIPAL!$I$158+PRINCIPAL!$I$158),0,IF(L586=PRINCIPAL!$J$158,VLOOKUP($AH$555,'Banco de Dados'!$B$4:$J$50,6,FALSE)*(1-(PRINCIPAL!$K$158/100)),IF(L586=PRINCIPAL!$L$158,VLOOKUP($AH$555,'Banco de Dados'!$B$4:$J$50,6,FALSE)*(1-(PRINCIPAL!$M$158/100)),IF(L586=PRINCIPAL!$N$158,VLOOKUP($AH$555,'Banco de Dados'!$B$4:$J$50,6,FALSE)*(1-(PRINCIPAL!$O$158/100)),VLOOKUP($AH$555,'Banco de Dados'!$B$4:$J$50,6,FALSE)))))))))),"")</f>
        <v/>
      </c>
      <c r="AH586" s="29" t="str">
        <f>IFERROR(AG586*(IFERROR(VLOOKUP($AH$555,'Banco de Dados'!$B$4:$J$50,4,FALSE),"ERRO")),"")</f>
        <v/>
      </c>
      <c r="AI586" s="29" t="str">
        <f t="shared" si="381"/>
        <v/>
      </c>
      <c r="AJ586" s="103" t="str">
        <f>IFERROR(AI586*(C586*(PRINCIPAL!$G$158/100))*0.47*(44/12),"")</f>
        <v/>
      </c>
      <c r="AK586" s="111" t="str">
        <f t="shared" si="390"/>
        <v/>
      </c>
      <c r="AL586" s="30" t="str">
        <f>IFERROR(IF(AND(PRINCIPAL!$H$159&lt;&gt;"",OR(L586=PRINCIPAL!$I$159,L586=PRINCIPAL!$I$159+PRINCIPAL!$I$159,L586=PRINCIPAL!$I$159+PRINCIPAL!$I$159+PRINCIPAL!$I$159)),0,IF(AND(PRINCIPAL!$H$159&lt;&gt;"",L586=PRINCIPAL!$J$159),VLOOKUP($AM$555,'Banco de Dados'!$B$4:$J$50,8,FALSE)*PRINCIPAL!$H$159*(1-(PRINCIPAL!$K$159/100)),IF(AND(PRINCIPAL!$H$159&lt;&gt;"",L586=PRINCIPAL!$L$159),VLOOKUP($AM$555,'Banco de Dados'!$B$4:$J$50,8,FALSE)*PRINCIPAL!$H$159*(1-(PRINCIPAL!$M$159/100)),IF(AND(PRINCIPAL!$H$159&lt;&gt;"",L586=PRINCIPAL!$N$159),VLOOKUP($AM$555,'Banco de Dados'!$B$4:$J$50,8,FALSE)*PRINCIPAL!$H$159*(1-(PRINCIPAL!$O$159/100)),IF(PRINCIPAL!$H$159&lt;&gt;"",VLOOKUP($AM$555,'Banco de Dados'!$B$4:$J$50,8,FALSE)*PRINCIPAL!$H$159,IF(OR(L586=PRINCIPAL!$I$159,L586=PRINCIPAL!$I$159+PRINCIPAL!$I$159,L586=PRINCIPAL!$I$159+PRINCIPAL!$I$159+PRINCIPAL!$I$159),0,IF(L586=PRINCIPAL!$J$159,VLOOKUP($AM$555,'Banco de Dados'!$B$4:$J$50,6,FALSE)*(1-(PRINCIPAL!$K$159/100)),IF(L586=PRINCIPAL!$L$159,VLOOKUP($AM$555,'Banco de Dados'!$B$4:$J$50,6,FALSE)*(1-(PRINCIPAL!$M$159/100)),IF(L586=PRINCIPAL!$N$159,VLOOKUP($AM$555,'Banco de Dados'!$B$4:$J$50,6,FALSE)*(1-(PRINCIPAL!$O$159/100)),VLOOKUP($AM$555,'Banco de Dados'!$B$4:$J$50,6,FALSE)))))))))),"")</f>
        <v/>
      </c>
      <c r="AM586" s="29" t="str">
        <f>IFERROR(AL586*(IFERROR(VLOOKUP($AM$555,'Banco de Dados'!$B$4:$J$50,4,FALSE),"ERRO")),"")</f>
        <v/>
      </c>
      <c r="AN586" s="29" t="str">
        <f t="shared" si="382"/>
        <v/>
      </c>
      <c r="AO586" s="103" t="str">
        <f>IFERROR(AN586*(C586*(PRINCIPAL!$G$159/100))*0.47*(44/12),"")</f>
        <v/>
      </c>
      <c r="AP586" s="111" t="str">
        <f t="shared" si="383"/>
        <v/>
      </c>
      <c r="AQ586" s="30" t="str">
        <f>IFERROR(IF(AND(PRINCIPAL!$H$160&lt;&gt;"",OR(L586=PRINCIPAL!$I$160,L586=PRINCIPAL!$I$160+PRINCIPAL!$I$160,L586=PRINCIPAL!$I$160+PRINCIPAL!$I$160+PRINCIPAL!$I$160)),0,IF(AND(PRINCIPAL!$H$160&lt;&gt;"",L586=PRINCIPAL!$J$160),VLOOKUP($AR$555,'Banco de Dados'!$B$4:$J$50,8,FALSE)*PRINCIPAL!$H$160*(1-(PRINCIPAL!$K$160/100)),IF(AND(PRINCIPAL!$H$160&lt;&gt;"",L586=PRINCIPAL!$L$160),VLOOKUP($AR$555,'Banco de Dados'!$B$4:$J$50,8,FALSE)*PRINCIPAL!$H$160*(1-(PRINCIPAL!$M$160/100)),IF(AND(PRINCIPAL!$H$160&lt;&gt;"",L586=PRINCIPAL!$N$160),VLOOKUP($AR$555,'Banco de Dados'!$B$4:$J$50,8,FALSE)*PRINCIPAL!$H$160*(1-(PRINCIPAL!$O$160/100)),IF(PRINCIPAL!$H$160&lt;&gt;"",VLOOKUP($AR$555,'Banco de Dados'!$B$4:$J$50,8,FALSE)*PRINCIPAL!$H$160,IF(OR(L586=PRINCIPAL!$I$160,L586=PRINCIPAL!$I$160+PRINCIPAL!$I$160,L586=PRINCIPAL!$I$160+PRINCIPAL!$I$160+PRINCIPAL!$I$160),0,IF(L586=PRINCIPAL!$J$160,VLOOKUP($AR$555,'Banco de Dados'!$B$4:$J$50,6,FALSE)*(1-(PRINCIPAL!$K$160/100)),IF(L586=PRINCIPAL!$L$160,VLOOKUP($AR$555,'Banco de Dados'!$B$4:$J$50,6,FALSE)*(1-(PRINCIPAL!$M$160/100)),IF(L586=PRINCIPAL!$N$160,VLOOKUP($AR$555,'Banco de Dados'!$B$4:$J$50,6,FALSE)*(1-(PRINCIPAL!$O$160/100)),VLOOKUP($AR$555,'Banco de Dados'!$B$4:$J$50,6,FALSE)))))))))),"")</f>
        <v/>
      </c>
      <c r="AR586" s="29" t="str">
        <f>IFERROR(AQ586*(IFERROR(VLOOKUP($AR$555,'Banco de Dados'!$B$4:$J$50,4,FALSE),"ERRO")),"")</f>
        <v/>
      </c>
      <c r="AS586" s="29" t="str">
        <f t="shared" si="384"/>
        <v/>
      </c>
      <c r="AT586" s="103" t="str">
        <f>IFERROR(AS586*(C586*(PRINCIPAL!$G$160/100))*0.47*(44/12),"")</f>
        <v/>
      </c>
      <c r="AU586" s="111" t="str">
        <f t="shared" si="385"/>
        <v/>
      </c>
      <c r="AV586" s="30" t="str">
        <f>IFERROR(IF(AND(PRINCIPAL!$H$161&lt;&gt;"",OR(L586=PRINCIPAL!$I$161,L586=PRINCIPAL!$I$161+PRINCIPAL!$I$161,L586=PRINCIPAL!$I$161+PRINCIPAL!$I$161+PRINCIPAL!$I$161)),0,IF(AND(PRINCIPAL!$H$161&lt;&gt;"",L586=PRINCIPAL!$J$161),VLOOKUP($AW$555,'Banco de Dados'!$B$4:$J$50,8,FALSE)*PRINCIPAL!$H$161*(1-(PRINCIPAL!$K$161/100)),IF(AND(PRINCIPAL!$H$161&lt;&gt;"",L586=PRINCIPAL!$L$161),VLOOKUP($AW$555,'Banco de Dados'!$B$4:$J$50,8,FALSE)*PRINCIPAL!$H$161*(1-(PRINCIPAL!$M$161/100)),IF(AND(PRINCIPAL!$H$161&lt;&gt;"",L586=PRINCIPAL!$N$161),VLOOKUP($AW$555,'Banco de Dados'!$B$4:$J$50,8,FALSE)*PRINCIPAL!$H$161*(1-(PRINCIPAL!$O$161/100)),IF(PRINCIPAL!$H$161&lt;&gt;"",VLOOKUP($AW$555,'Banco de Dados'!$B$4:$J$50,8,FALSE)*PRINCIPAL!$H$161,IF(OR(L586=PRINCIPAL!$I$161,L586=PRINCIPAL!$I$161+PRINCIPAL!$I$161,L586=PRINCIPAL!$I$161+PRINCIPAL!$I$161+PRINCIPAL!$I$161),0,IF(L586=PRINCIPAL!$J$161,VLOOKUP($AW$555,'Banco de Dados'!$B$4:$J$50,6,FALSE)*(1-(PRINCIPAL!$K$161/100)),IF(L586=PRINCIPAL!$L$161,VLOOKUP($AW$555,'Banco de Dados'!$B$4:$J$50,6,FALSE)*(1-(PRINCIPAL!$M$161/100)),IF(L586=PRINCIPAL!$N$161,VLOOKUP($AW$555,'Banco de Dados'!$B$4:$J$50,6,FALSE)*(1-(PRINCIPAL!$O$161/100)),VLOOKUP($AW$555,'Banco de Dados'!$B$4:$J$50,6,FALSE)))))))))),"")</f>
        <v/>
      </c>
      <c r="AW586" s="29" t="str">
        <f>IFERROR(AV586*(IFERROR(VLOOKUP($AW$555,'Banco de Dados'!$B$4:$J$50,4,FALSE),"ERRO")),"")</f>
        <v/>
      </c>
      <c r="AX586" s="29" t="str">
        <f t="shared" si="386"/>
        <v/>
      </c>
      <c r="AY586" s="103" t="str">
        <f>IFERROR(AX586*(C586*(PRINCIPAL!$G$161/100))*0.47*(44/12),"")</f>
        <v/>
      </c>
      <c r="AZ586" s="111" t="str">
        <f t="shared" si="391"/>
        <v/>
      </c>
      <c r="BA586" s="30" t="str">
        <f>IFERROR(IF(AND(PRINCIPAL!$H$162&lt;&gt;"",OR(L586=PRINCIPAL!$I$162,L586=PRINCIPAL!$I$162+PRINCIPAL!$I$162,L586=PRINCIPAL!$I$162+PRINCIPAL!$I$162+PRINCIPAL!$I$162)),0,IF(AND(PRINCIPAL!$H$162&lt;&gt;"",L586=PRINCIPAL!$J$162),VLOOKUP($BB$555,'Banco de Dados'!$B$4:$J$50,8,FALSE)*PRINCIPAL!$H$162*(1-(PRINCIPAL!$K$162/100)),IF(AND(PRINCIPAL!$H$162&lt;&gt;"",L586=PRINCIPAL!$L$162),VLOOKUP($BB$555,'Banco de Dados'!$B$4:$J$50,8,FALSE)*PRINCIPAL!$H$162*(1-(PRINCIPAL!$M$162/100)),IF(AND(PRINCIPAL!$H$162&lt;&gt;"",L586=PRINCIPAL!$N$162),VLOOKUP($BB$555,'Banco de Dados'!$B$4:$J$50,8,FALSE)*PRINCIPAL!$H$162*(1-(PRINCIPAL!$O$162/100)),IF(PRINCIPAL!$H$162&lt;&gt;"",VLOOKUP($BB$555,'Banco de Dados'!$B$4:$J$50,8,FALSE)*PRINCIPAL!$H$162,IF(OR(L586=PRINCIPAL!$I$162,L586=PRINCIPAL!$I$162+PRINCIPAL!$I$162,L586=PRINCIPAL!$I$162+PRINCIPAL!$I$162+PRINCIPAL!$I$162),0,IF(L586=PRINCIPAL!$J$162,VLOOKUP($BB$555,'Banco de Dados'!$B$4:$J$50,6,FALSE)*(1-(PRINCIPAL!$K$162/100)),IF(L586=PRINCIPAL!$L$162,VLOOKUP($BB$555,'Banco de Dados'!$B$4:$J$50,6,FALSE)*(1-(PRINCIPAL!$M$162/100)),IF(L586=PRINCIPAL!$N$162,VLOOKUP($BB$555,'Banco de Dados'!$B$4:$J$50,6,FALSE)*(1-(PRINCIPAL!$O$162/100)),VLOOKUP($BB$555,'Banco de Dados'!$B$4:$J$50,6,FALSE)))))))))),"")</f>
        <v/>
      </c>
      <c r="BB586" s="29" t="str">
        <f>IFERROR(BA586*(IFERROR(VLOOKUP($BB$555,'Banco de Dados'!$B$4:$J$50,4,FALSE),"ERRO")),"")</f>
        <v/>
      </c>
      <c r="BC586" s="29" t="str">
        <f t="shared" si="392"/>
        <v/>
      </c>
      <c r="BD586" s="103" t="str">
        <f>IFERROR(BC586*(C586*(PRINCIPAL!$G$162/100))*0.47*(44/12),"")</f>
        <v/>
      </c>
      <c r="BE586" s="111" t="str">
        <f t="shared" si="371"/>
        <v/>
      </c>
      <c r="BF586" s="30" t="str">
        <f>IFERROR(IF(AND(PRINCIPAL!$H$163&lt;&gt;"",OR(L586=PRINCIPAL!$I$163,L586=PRINCIPAL!$I$163+PRINCIPAL!$I$163,L586=PRINCIPAL!$I$163+PRINCIPAL!$I$163+PRINCIPAL!$I$163)),0,IF(AND(PRINCIPAL!$H$163&lt;&gt;"",L586=PRINCIPAL!$J$163),VLOOKUP($BG$555,'Banco de Dados'!$B$4:$J$50,8,FALSE)*PRINCIPAL!$H$163*(1-(PRINCIPAL!$K$163/100)),IF(AND(PRINCIPAL!$H$163&lt;&gt;"",L586=PRINCIPAL!$L$163),VLOOKUP($BG$555,'Banco de Dados'!$B$4:$J$50,8,FALSE)*PRINCIPAL!$H$163*(1-(PRINCIPAL!$M$163/100)),IF(AND(PRINCIPAL!$H$163&lt;&gt;"",L586=PRINCIPAL!$N$163),VLOOKUP($BG$555,'Banco de Dados'!$B$4:$J$50,8,FALSE)*PRINCIPAL!$H$163*(1-(PRINCIPAL!$O$163/100)),IF(PRINCIPAL!$H$163&lt;&gt;"",VLOOKUP($BG$555,'Banco de Dados'!$B$4:$J$50,8,FALSE)*PRINCIPAL!$H$163,IF(OR(L586=PRINCIPAL!$I$163,L586=PRINCIPAL!$I$163+PRINCIPAL!$I$163,L586=PRINCIPAL!$I$163+PRINCIPAL!$I$163+PRINCIPAL!$I$163),0,IF(L586=PRINCIPAL!$J$163,VLOOKUP($BG$555,'Banco de Dados'!$B$4:$J$50,6,FALSE)*(1-(PRINCIPAL!$K$163/100)),IF(L586=PRINCIPAL!$L$163,VLOOKUP($BG$555,'Banco de Dados'!$B$4:$J$50,6,FALSE)*(1-(PRINCIPAL!$M$163/100)),IF(L586=PRINCIPAL!$N$163,VLOOKUP($BG$555,'Banco de Dados'!$B$4:$J$50,6,FALSE)*(1-(PRINCIPAL!$O$163/100)),VLOOKUP($BG$555,'Banco de Dados'!$B$4:$J$50,6,FALSE)))))))))),"")</f>
        <v/>
      </c>
      <c r="BG586" s="29" t="str">
        <f>IFERROR(BF586*(IFERROR(VLOOKUP($BG$555,'Banco de Dados'!$B$4:$J$50,4,FALSE),"ERRO")),"")</f>
        <v/>
      </c>
      <c r="BH586" s="29" t="str">
        <f t="shared" si="387"/>
        <v/>
      </c>
      <c r="BI586" s="103" t="str">
        <f>IFERROR(BH586*(C586*(PRINCIPAL!$G$163/100))*0.47*(44/12),"")</f>
        <v/>
      </c>
      <c r="BJ586" s="102" t="str">
        <f t="shared" si="372"/>
        <v/>
      </c>
    </row>
    <row r="587" spans="2:62" ht="12.75" customHeight="1" x14ac:dyDescent="0.3">
      <c r="B587" s="326">
        <f t="shared" si="373"/>
        <v>2050</v>
      </c>
      <c r="C587" s="340"/>
      <c r="D587" s="1"/>
      <c r="E587" s="116">
        <v>30</v>
      </c>
      <c r="F587" s="24" t="str">
        <f>IFERROR(VLOOKUP($G$555,'Banco de Dados'!$B$4:$J$50,6,FALSE),"")</f>
        <v/>
      </c>
      <c r="G587" s="25" t="str">
        <f>IFERROR(F587*(IFERROR(VLOOKUP($G$555,'Banco de Dados'!$B$4:$J$50,4,FALSE),"ERRO")),"")</f>
        <v/>
      </c>
      <c r="H587" s="25" t="str">
        <f t="shared" si="374"/>
        <v/>
      </c>
      <c r="I587" s="103" t="str">
        <f t="shared" si="375"/>
        <v/>
      </c>
      <c r="J587" s="117" t="str">
        <f t="shared" si="376"/>
        <v/>
      </c>
      <c r="K587" s="1"/>
      <c r="L587" s="91">
        <v>30</v>
      </c>
      <c r="M587" s="24" t="str">
        <f>IFERROR(IF(AND(PRINCIPAL!$H$154&lt;&gt;"",OR(L587=PRINCIPAL!$I$154,L587=PRINCIPAL!$I$154+PRINCIPAL!$I$154,L587=PRINCIPAL!$I$154+PRINCIPAL!$I$154+PRINCIPAL!$I$154)),0,IF(AND(PRINCIPAL!$H$154&lt;&gt;"",L587=PRINCIPAL!$J$154),VLOOKUP($N$555,'Banco de Dados'!$B$4:$J$50,8,FALSE)*PRINCIPAL!$H$154*(1-(PRINCIPAL!$K$154/100)),IF(AND(PRINCIPAL!$H$154&lt;&gt;"",L587=PRINCIPAL!$L$154),VLOOKUP($N$555,'Banco de Dados'!$B$4:$J$50,8,FALSE)*PRINCIPAL!$H$154*(1-(PRINCIPAL!$M$154/100)),IF(AND(PRINCIPAL!$H$154&lt;&gt;"",L587=PRINCIPAL!$N$154),VLOOKUP($N$555,'Banco de Dados'!$B$4:$J$50,8,FALSE)*PRINCIPAL!$H$154*(1-(PRINCIPAL!$O$154/100)),IF(PRINCIPAL!$H$154&lt;&gt;"",VLOOKUP($N$555,'Banco de Dados'!$B$4:$J$50,8,FALSE)*PRINCIPAL!$H$154,IF(OR(L587=PRINCIPAL!$I$154,L587=PRINCIPAL!$I$154+PRINCIPAL!$I$154,L587=PRINCIPAL!$I$154+PRINCIPAL!$I$154+PRINCIPAL!$I$154),0,IF(L587=PRINCIPAL!$J$154,VLOOKUP($N$555,'Banco de Dados'!$B$4:$J$50,6,FALSE)*(1-(PRINCIPAL!$K$154/100)),IF(L587=PRINCIPAL!$L$154,VLOOKUP($N$555,'Banco de Dados'!$B$4:$J$50,6,FALSE)*(1-(PRINCIPAL!$M$154/100)),IF(L587=PRINCIPAL!$N$154,VLOOKUP($N$555,'Banco de Dados'!$B$4:$J$50,6,FALSE)*(1-(PRINCIPAL!$O$154/100)),VLOOKUP($N$555,'Banco de Dados'!$B$4:$J$50,6,FALSE)))))))))),"")</f>
        <v/>
      </c>
      <c r="N587" s="25" t="str">
        <f>IFERROR(M587*(IFERROR(VLOOKUP($N$555,'Banco de Dados'!$B$4:$J$50,4,FALSE),"ERRO")),"")</f>
        <v/>
      </c>
      <c r="O587" s="25" t="str">
        <f t="shared" si="395"/>
        <v/>
      </c>
      <c r="P587" s="103" t="str">
        <f>IFERROR(O587*(C587*(PRINCIPAL!$G$154/100))*0.47*(44/12),"")</f>
        <v/>
      </c>
      <c r="Q587" s="107" t="str">
        <f t="shared" si="397"/>
        <v/>
      </c>
      <c r="R587" s="29" t="str">
        <f>IFERROR(IF(AND(PRINCIPAL!$H$155&lt;&gt;"",OR(L587=PRINCIPAL!$I$155,L587=PRINCIPAL!$I$155+PRINCIPAL!$I$155,L587=PRINCIPAL!$I$155+PRINCIPAL!$I$155+PRINCIPAL!$I$155)),0,IF(AND(PRINCIPAL!$H$155&lt;&gt;"",L587=PRINCIPAL!$J$155),VLOOKUP($S$555,'Banco de Dados'!$B$4:$J$50,8,FALSE)*PRINCIPAL!$H$155*(1-(PRINCIPAL!$K$155/100)),IF(AND(PRINCIPAL!$H$155&lt;&gt;"",L587=PRINCIPAL!$L$155),VLOOKUP($S$555,'Banco de Dados'!$B$4:$J$50,8,FALSE)*PRINCIPAL!$H$155*(1-(PRINCIPAL!$M$155/100)),IF(AND(PRINCIPAL!$H$155&lt;&gt;"",L587=PRINCIPAL!$N$155),VLOOKUP($S$555,'Banco de Dados'!$B$4:$J$50,8,FALSE)*PRINCIPAL!$H$155*(1-(PRINCIPAL!$O$155/100)),IF(PRINCIPAL!$H$155&lt;&gt;"",VLOOKUP($S$555,'Banco de Dados'!$B$4:$J$50,8,FALSE)*PRINCIPAL!$H$155,IF(OR(L587=PRINCIPAL!$I$155,L587=PRINCIPAL!$I$155+PRINCIPAL!$I$155,L587=PRINCIPAL!$I$155+PRINCIPAL!$I$155+PRINCIPAL!$I$155),0,IF(L587=PRINCIPAL!$J$155,VLOOKUP($S$555,'Banco de Dados'!$B$4:$J$50,6,FALSE)*(1-(PRINCIPAL!$K$155/100)),IF(L587=PRINCIPAL!$L$155,VLOOKUP($S$555,'Banco de Dados'!$B$4:$J$50,6,FALSE)*(1-(PRINCIPAL!$M$155/100)),IF(L587=PRINCIPAL!$N$155,VLOOKUP($S$555,'Banco de Dados'!$B$4:$J$50,6,FALSE)*(1-(PRINCIPAL!$O$155/100)),VLOOKUP($S$555,'Banco de Dados'!$B$4:$J$50,6,FALSE)))))))))),"")</f>
        <v/>
      </c>
      <c r="S587" s="29" t="str">
        <f>IFERROR(R587*(IFERROR(VLOOKUP($S$555,'Banco de Dados'!$B$4:$J$50,4,FALSE),"ERRO")),"")</f>
        <v/>
      </c>
      <c r="T587" s="29" t="str">
        <f t="shared" si="394"/>
        <v/>
      </c>
      <c r="U587" s="103" t="str">
        <f>IFERROR(T587*(C587*(PRINCIPAL!$G$155/100))*0.47*(44/12),"")</f>
        <v/>
      </c>
      <c r="V587" s="103" t="str">
        <f t="shared" si="370"/>
        <v/>
      </c>
      <c r="W587" s="30" t="str">
        <f>IFERROR(IF(AND(PRINCIPAL!$H$156&lt;&gt;"",OR(L587=PRINCIPAL!$I$156,L587=PRINCIPAL!$I$156+PRINCIPAL!$I$156,L587=PRINCIPAL!$I$156+PRINCIPAL!$I$156+PRINCIPAL!$I$156)),0,IF(AND(PRINCIPAL!$H$156&lt;&gt;"",L587=PRINCIPAL!$J$156),VLOOKUP($X$555,'Banco de Dados'!$B$4:$J$50,8,FALSE)*PRINCIPAL!$H$156*(1-(PRINCIPAL!$K$156/100)),IF(AND(PRINCIPAL!$H$156&lt;&gt;"",L587=PRINCIPAL!$L$156),VLOOKUP($X$555,'Banco de Dados'!$B$4:$J$50,8,FALSE)*PRINCIPAL!$H$156*(1-(PRINCIPAL!$M$156/100)),IF(AND(PRINCIPAL!$H$156&lt;&gt;"",L587=PRINCIPAL!$N$156),VLOOKUP($X$555,'Banco de Dados'!$B$4:$J$50,8,FALSE)*PRINCIPAL!$H$156*(1-(PRINCIPAL!$O$156/100)),IF(PRINCIPAL!$H$156&lt;&gt;"",VLOOKUP($X$555,'Banco de Dados'!$B$4:$J$50,8,FALSE)*PRINCIPAL!$H$156,IF(OR(L587=PRINCIPAL!$I$156,L587=PRINCIPAL!$I$156+PRINCIPAL!$I$156,L587=PRINCIPAL!$I$156+PRINCIPAL!$I$156+PRINCIPAL!$I$156),0,IF(L587=PRINCIPAL!$J$156,VLOOKUP($X$555,'Banco de Dados'!$B$4:$J$50,6,FALSE)*(1-(PRINCIPAL!$K$156/100)),IF(L587=PRINCIPAL!$L$156,VLOOKUP($X$555,'Banco de Dados'!$B$4:$J$50,6,FALSE)*(1-(PRINCIPAL!$M$156/100)),IF(L587=PRINCIPAL!$N$156,VLOOKUP($X$555,'Banco de Dados'!$B$4:$J$50,6,FALSE)*(1-(PRINCIPAL!$O$156/100)),VLOOKUP($X$555,'Banco de Dados'!$B$4:$J$50,6,FALSE)))))))))),"")</f>
        <v/>
      </c>
      <c r="X587" s="29" t="str">
        <f>IFERROR(W587*(IFERROR(VLOOKUP($X$555,'Banco de Dados'!$B$4:$J$50,4,FALSE),"ERRO")),"")</f>
        <v/>
      </c>
      <c r="Y587" s="29" t="str">
        <f t="shared" si="388"/>
        <v/>
      </c>
      <c r="Z587" s="103" t="str">
        <f>IFERROR(Y587*(C587*(PRINCIPAL!$G$156/100))*0.47*(44/12),"")</f>
        <v/>
      </c>
      <c r="AA587" s="111" t="str">
        <f t="shared" si="389"/>
        <v/>
      </c>
      <c r="AB587" s="30" t="str">
        <f>IFERROR(IF(AND(PRINCIPAL!$H$157&lt;&gt;"",OR(L587=PRINCIPAL!$I$157,L587=PRINCIPAL!$I$157+PRINCIPAL!$I$157,L587=PRINCIPAL!$I$157+PRINCIPAL!$I$157+PRINCIPAL!$I$157)),0,IF(AND(PRINCIPAL!$H$157&lt;&gt;"",L587=PRINCIPAL!$J$157),VLOOKUP($AC$555,'Banco de Dados'!$B$4:$J$50,8,FALSE)*PRINCIPAL!$H$157*(1-(PRINCIPAL!$K$157/100)),IF(AND(PRINCIPAL!$H$157&lt;&gt;"",L587=PRINCIPAL!$L$157),VLOOKUP($AC$555,'Banco de Dados'!$B$4:$J$50,8,FALSE)*PRINCIPAL!$H$157*(1-(PRINCIPAL!$M$157/100)),IF(AND(PRINCIPAL!$H$157&lt;&gt;"",L587=PRINCIPAL!$N$157),VLOOKUP($AC$555,'Banco de Dados'!$B$4:$J$50,8,FALSE)*PRINCIPAL!$H$157*(1-(PRINCIPAL!$O$157/100)),IF(PRINCIPAL!$H$157&lt;&gt;"",VLOOKUP($AC$555,'Banco de Dados'!$B$4:$J$50,8,FALSE)*PRINCIPAL!$H$157,IF(OR(L587=PRINCIPAL!$I$157,L587=PRINCIPAL!$I$157+PRINCIPAL!$I$157,L587=PRINCIPAL!$I$157+PRINCIPAL!$I$157+PRINCIPAL!$I$157),0,IF(L587=PRINCIPAL!$J$157,VLOOKUP($AC$555,'Banco de Dados'!$B$4:$J$50,6,FALSE)*(1-(PRINCIPAL!$K$157/100)),IF(L587=PRINCIPAL!$L$157,VLOOKUP($AC$555,'Banco de Dados'!$B$4:$J$50,6,FALSE)*(1-(PRINCIPAL!$M$157/100)),IF(L587=PRINCIPAL!$N$157,VLOOKUP($AC$555,'Banco de Dados'!$B$4:$J$50,6,FALSE)*(1-(PRINCIPAL!$O$157/100)),VLOOKUP($AC$555,'Banco de Dados'!$B$4:$J$50,6,FALSE)))))))))),"")</f>
        <v/>
      </c>
      <c r="AC587" s="29" t="str">
        <f>IFERROR(AB587*(IFERROR(VLOOKUP($AC$555,'Banco de Dados'!$B$4:$J$50,4,FALSE),"ERRO")),"")</f>
        <v/>
      </c>
      <c r="AD587" s="29" t="str">
        <f t="shared" si="379"/>
        <v/>
      </c>
      <c r="AE587" s="103" t="str">
        <f>IFERROR(AD587*(C587*(PRINCIPAL!$G$157/100))*0.47*(44/12),"")</f>
        <v/>
      </c>
      <c r="AF587" s="111" t="str">
        <f t="shared" si="380"/>
        <v/>
      </c>
      <c r="AG587" s="30" t="str">
        <f>IFERROR(IF(AND(PRINCIPAL!$H$158&lt;&gt;"",OR(L587=PRINCIPAL!$I$158,L587=PRINCIPAL!$I$158+PRINCIPAL!$I$158,L587=PRINCIPAL!$I$158+PRINCIPAL!$I$158+PRINCIPAL!$I$158)),0,IF(AND(PRINCIPAL!$H$158&lt;&gt;"",L587=PRINCIPAL!$J$158),VLOOKUP($AH$555,'Banco de Dados'!$B$4:$J$50,8,FALSE)*PRINCIPAL!$H$158*(1-(PRINCIPAL!$K$158/100)),IF(AND(PRINCIPAL!$H$158&lt;&gt;"",L587=PRINCIPAL!$L$158),VLOOKUP($AH$555,'Banco de Dados'!$B$4:$J$50,8,FALSE)*PRINCIPAL!$H$158*(1-(PRINCIPAL!$M$158/100)),IF(AND(PRINCIPAL!$H$158&lt;&gt;"",L587=PRINCIPAL!$N$158),VLOOKUP($AH$555,'Banco de Dados'!$B$4:$J$50,8,FALSE)*PRINCIPAL!$H$158*(1-(PRINCIPAL!$O$158/100)),IF(PRINCIPAL!$H$158&lt;&gt;"",VLOOKUP($AH$555,'Banco de Dados'!$B$4:$J$50,8,FALSE)*PRINCIPAL!$H$158,IF(OR(L587=PRINCIPAL!$I$158,L587=PRINCIPAL!$I$158+PRINCIPAL!$I$158,L587=PRINCIPAL!$I$158+PRINCIPAL!$I$158+PRINCIPAL!$I$158),0,IF(L587=PRINCIPAL!$J$158,VLOOKUP($AH$555,'Banco de Dados'!$B$4:$J$50,6,FALSE)*(1-(PRINCIPAL!$K$158/100)),IF(L587=PRINCIPAL!$L$158,VLOOKUP($AH$555,'Banco de Dados'!$B$4:$J$50,6,FALSE)*(1-(PRINCIPAL!$M$158/100)),IF(L587=PRINCIPAL!$N$158,VLOOKUP($AH$555,'Banco de Dados'!$B$4:$J$50,6,FALSE)*(1-(PRINCIPAL!$O$158/100)),VLOOKUP($AH$555,'Banco de Dados'!$B$4:$J$50,6,FALSE)))))))))),"")</f>
        <v/>
      </c>
      <c r="AH587" s="29" t="str">
        <f>IFERROR(AG587*(IFERROR(VLOOKUP($AH$555,'Banco de Dados'!$B$4:$J$50,4,FALSE),"ERRO")),"")</f>
        <v/>
      </c>
      <c r="AI587" s="29" t="str">
        <f t="shared" si="381"/>
        <v/>
      </c>
      <c r="AJ587" s="103" t="str">
        <f>IFERROR(AI587*(C587*(PRINCIPAL!$G$158/100))*0.47*(44/12),"")</f>
        <v/>
      </c>
      <c r="AK587" s="111" t="str">
        <f t="shared" si="390"/>
        <v/>
      </c>
      <c r="AL587" s="30" t="str">
        <f>IFERROR(IF(AND(PRINCIPAL!$H$159&lt;&gt;"",OR(L587=PRINCIPAL!$I$159,L587=PRINCIPAL!$I$159+PRINCIPAL!$I$159,L587=PRINCIPAL!$I$159+PRINCIPAL!$I$159+PRINCIPAL!$I$159)),0,IF(AND(PRINCIPAL!$H$159&lt;&gt;"",L587=PRINCIPAL!$J$159),VLOOKUP($AM$555,'Banco de Dados'!$B$4:$J$50,8,FALSE)*PRINCIPAL!$H$159*(1-(PRINCIPAL!$K$159/100)),IF(AND(PRINCIPAL!$H$159&lt;&gt;"",L587=PRINCIPAL!$L$159),VLOOKUP($AM$555,'Banco de Dados'!$B$4:$J$50,8,FALSE)*PRINCIPAL!$H$159*(1-(PRINCIPAL!$M$159/100)),IF(AND(PRINCIPAL!$H$159&lt;&gt;"",L587=PRINCIPAL!$N$159),VLOOKUP($AM$555,'Banco de Dados'!$B$4:$J$50,8,FALSE)*PRINCIPAL!$H$159*(1-(PRINCIPAL!$O$159/100)),IF(PRINCIPAL!$H$159&lt;&gt;"",VLOOKUP($AM$555,'Banco de Dados'!$B$4:$J$50,8,FALSE)*PRINCIPAL!$H$159,IF(OR(L587=PRINCIPAL!$I$159,L587=PRINCIPAL!$I$159+PRINCIPAL!$I$159,L587=PRINCIPAL!$I$159+PRINCIPAL!$I$159+PRINCIPAL!$I$159),0,IF(L587=PRINCIPAL!$J$159,VLOOKUP($AM$555,'Banco de Dados'!$B$4:$J$50,6,FALSE)*(1-(PRINCIPAL!$K$159/100)),IF(L587=PRINCIPAL!$L$159,VLOOKUP($AM$555,'Banco de Dados'!$B$4:$J$50,6,FALSE)*(1-(PRINCIPAL!$M$159/100)),IF(L587=PRINCIPAL!$N$159,VLOOKUP($AM$555,'Banco de Dados'!$B$4:$J$50,6,FALSE)*(1-(PRINCIPAL!$O$159/100)),VLOOKUP($AM$555,'Banco de Dados'!$B$4:$J$50,6,FALSE)))))))))),"")</f>
        <v/>
      </c>
      <c r="AM587" s="29" t="str">
        <f>IFERROR(AL587*(IFERROR(VLOOKUP($AM$555,'Banco de Dados'!$B$4:$J$50,4,FALSE),"ERRO")),"")</f>
        <v/>
      </c>
      <c r="AN587" s="29" t="str">
        <f t="shared" si="382"/>
        <v/>
      </c>
      <c r="AO587" s="103" t="str">
        <f>IFERROR(AN587*(C587*(PRINCIPAL!$G$159/100))*0.47*(44/12),"")</f>
        <v/>
      </c>
      <c r="AP587" s="111" t="str">
        <f t="shared" si="383"/>
        <v/>
      </c>
      <c r="AQ587" s="30" t="str">
        <f>IFERROR(IF(AND(PRINCIPAL!$H$160&lt;&gt;"",OR(L587=PRINCIPAL!$I$160,L587=PRINCIPAL!$I$160+PRINCIPAL!$I$160,L587=PRINCIPAL!$I$160+PRINCIPAL!$I$160+PRINCIPAL!$I$160)),0,IF(AND(PRINCIPAL!$H$160&lt;&gt;"",L587=PRINCIPAL!$J$160),VLOOKUP($AR$555,'Banco de Dados'!$B$4:$J$50,8,FALSE)*PRINCIPAL!$H$160*(1-(PRINCIPAL!$K$160/100)),IF(AND(PRINCIPAL!$H$160&lt;&gt;"",L587=PRINCIPAL!$L$160),VLOOKUP($AR$555,'Banco de Dados'!$B$4:$J$50,8,FALSE)*PRINCIPAL!$H$160*(1-(PRINCIPAL!$M$160/100)),IF(AND(PRINCIPAL!$H$160&lt;&gt;"",L587=PRINCIPAL!$N$160),VLOOKUP($AR$555,'Banco de Dados'!$B$4:$J$50,8,FALSE)*PRINCIPAL!$H$160*(1-(PRINCIPAL!$O$160/100)),IF(PRINCIPAL!$H$160&lt;&gt;"",VLOOKUP($AR$555,'Banco de Dados'!$B$4:$J$50,8,FALSE)*PRINCIPAL!$H$160,IF(OR(L587=PRINCIPAL!$I$160,L587=PRINCIPAL!$I$160+PRINCIPAL!$I$160,L587=PRINCIPAL!$I$160+PRINCIPAL!$I$160+PRINCIPAL!$I$160),0,IF(L587=PRINCIPAL!$J$160,VLOOKUP($AR$555,'Banco de Dados'!$B$4:$J$50,6,FALSE)*(1-(PRINCIPAL!$K$160/100)),IF(L587=PRINCIPAL!$L$160,VLOOKUP($AR$555,'Banco de Dados'!$B$4:$J$50,6,FALSE)*(1-(PRINCIPAL!$M$160/100)),IF(L587=PRINCIPAL!$N$160,VLOOKUP($AR$555,'Banco de Dados'!$B$4:$J$50,6,FALSE)*(1-(PRINCIPAL!$O$160/100)),VLOOKUP($AR$555,'Banco de Dados'!$B$4:$J$50,6,FALSE)))))))))),"")</f>
        <v/>
      </c>
      <c r="AR587" s="29" t="str">
        <f>IFERROR(AQ587*(IFERROR(VLOOKUP($AR$555,'Banco de Dados'!$B$4:$J$50,4,FALSE),"ERRO")),"")</f>
        <v/>
      </c>
      <c r="AS587" s="29" t="str">
        <f t="shared" si="384"/>
        <v/>
      </c>
      <c r="AT587" s="103" t="str">
        <f>IFERROR(AS587*(C587*(PRINCIPAL!$G$160/100))*0.47*(44/12),"")</f>
        <v/>
      </c>
      <c r="AU587" s="111" t="str">
        <f t="shared" si="385"/>
        <v/>
      </c>
      <c r="AV587" s="30" t="str">
        <f>IFERROR(IF(AND(PRINCIPAL!$H$161&lt;&gt;"",OR(L587=PRINCIPAL!$I$161,L587=PRINCIPAL!$I$161+PRINCIPAL!$I$161,L587=PRINCIPAL!$I$161+PRINCIPAL!$I$161+PRINCIPAL!$I$161)),0,IF(AND(PRINCIPAL!$H$161&lt;&gt;"",L587=PRINCIPAL!$J$161),VLOOKUP($AW$555,'Banco de Dados'!$B$4:$J$50,8,FALSE)*PRINCIPAL!$H$161*(1-(PRINCIPAL!$K$161/100)),IF(AND(PRINCIPAL!$H$161&lt;&gt;"",L587=PRINCIPAL!$L$161),VLOOKUP($AW$555,'Banco de Dados'!$B$4:$J$50,8,FALSE)*PRINCIPAL!$H$161*(1-(PRINCIPAL!$M$161/100)),IF(AND(PRINCIPAL!$H$161&lt;&gt;"",L587=PRINCIPAL!$N$161),VLOOKUP($AW$555,'Banco de Dados'!$B$4:$J$50,8,FALSE)*PRINCIPAL!$H$161*(1-(PRINCIPAL!$O$161/100)),IF(PRINCIPAL!$H$161&lt;&gt;"",VLOOKUP($AW$555,'Banco de Dados'!$B$4:$J$50,8,FALSE)*PRINCIPAL!$H$161,IF(OR(L587=PRINCIPAL!$I$161,L587=PRINCIPAL!$I$161+PRINCIPAL!$I$161,L587=PRINCIPAL!$I$161+PRINCIPAL!$I$161+PRINCIPAL!$I$161),0,IF(L587=PRINCIPAL!$J$161,VLOOKUP($AW$555,'Banco de Dados'!$B$4:$J$50,6,FALSE)*(1-(PRINCIPAL!$K$161/100)),IF(L587=PRINCIPAL!$L$161,VLOOKUP($AW$555,'Banco de Dados'!$B$4:$J$50,6,FALSE)*(1-(PRINCIPAL!$M$161/100)),IF(L587=PRINCIPAL!$N$161,VLOOKUP($AW$555,'Banco de Dados'!$B$4:$J$50,6,FALSE)*(1-(PRINCIPAL!$O$161/100)),VLOOKUP($AW$555,'Banco de Dados'!$B$4:$J$50,6,FALSE)))))))))),"")</f>
        <v/>
      </c>
      <c r="AW587" s="29" t="str">
        <f>IFERROR(AV587*(IFERROR(VLOOKUP($AW$555,'Banco de Dados'!$B$4:$J$50,4,FALSE),"ERRO")),"")</f>
        <v/>
      </c>
      <c r="AX587" s="29" t="str">
        <f t="shared" si="386"/>
        <v/>
      </c>
      <c r="AY587" s="103" t="str">
        <f>IFERROR(AX587*(C587*(PRINCIPAL!$G$161/100))*0.47*(44/12),"")</f>
        <v/>
      </c>
      <c r="AZ587" s="111" t="str">
        <f t="shared" si="391"/>
        <v/>
      </c>
      <c r="BA587" s="30" t="str">
        <f>IFERROR(IF(AND(PRINCIPAL!$H$162&lt;&gt;"",OR(L587=PRINCIPAL!$I$162,L587=PRINCIPAL!$I$162+PRINCIPAL!$I$162,L587=PRINCIPAL!$I$162+PRINCIPAL!$I$162+PRINCIPAL!$I$162)),0,IF(AND(PRINCIPAL!$H$162&lt;&gt;"",L587=PRINCIPAL!$J$162),VLOOKUP($BB$555,'Banco de Dados'!$B$4:$J$50,8,FALSE)*PRINCIPAL!$H$162*(1-(PRINCIPAL!$K$162/100)),IF(AND(PRINCIPAL!$H$162&lt;&gt;"",L587=PRINCIPAL!$L$162),VLOOKUP($BB$555,'Banco de Dados'!$B$4:$J$50,8,FALSE)*PRINCIPAL!$H$162*(1-(PRINCIPAL!$M$162/100)),IF(AND(PRINCIPAL!$H$162&lt;&gt;"",L587=PRINCIPAL!$N$162),VLOOKUP($BB$555,'Banco de Dados'!$B$4:$J$50,8,FALSE)*PRINCIPAL!$H$162*(1-(PRINCIPAL!$O$162/100)),IF(PRINCIPAL!$H$162&lt;&gt;"",VLOOKUP($BB$555,'Banco de Dados'!$B$4:$J$50,8,FALSE)*PRINCIPAL!$H$162,IF(OR(L587=PRINCIPAL!$I$162,L587=PRINCIPAL!$I$162+PRINCIPAL!$I$162,L587=PRINCIPAL!$I$162+PRINCIPAL!$I$162+PRINCIPAL!$I$162),0,IF(L587=PRINCIPAL!$J$162,VLOOKUP($BB$555,'Banco de Dados'!$B$4:$J$50,6,FALSE)*(1-(PRINCIPAL!$K$162/100)),IF(L587=PRINCIPAL!$L$162,VLOOKUP($BB$555,'Banco de Dados'!$B$4:$J$50,6,FALSE)*(1-(PRINCIPAL!$M$162/100)),IF(L587=PRINCIPAL!$N$162,VLOOKUP($BB$555,'Banco de Dados'!$B$4:$J$50,6,FALSE)*(1-(PRINCIPAL!$O$162/100)),VLOOKUP($BB$555,'Banco de Dados'!$B$4:$J$50,6,FALSE)))))))))),"")</f>
        <v/>
      </c>
      <c r="BB587" s="29" t="str">
        <f>IFERROR(BA587*(IFERROR(VLOOKUP($BB$555,'Banco de Dados'!$B$4:$J$50,4,FALSE),"ERRO")),"")</f>
        <v/>
      </c>
      <c r="BC587" s="29" t="str">
        <f t="shared" si="392"/>
        <v/>
      </c>
      <c r="BD587" s="103" t="str">
        <f>IFERROR(BC587*(C587*(PRINCIPAL!$G$162/100))*0.47*(44/12),"")</f>
        <v/>
      </c>
      <c r="BE587" s="111" t="str">
        <f t="shared" si="371"/>
        <v/>
      </c>
      <c r="BF587" s="30" t="str">
        <f>IFERROR(IF(AND(PRINCIPAL!$H$163&lt;&gt;"",OR(L587=PRINCIPAL!$I$163,L587=PRINCIPAL!$I$163+PRINCIPAL!$I$163,L587=PRINCIPAL!$I$163+PRINCIPAL!$I$163+PRINCIPAL!$I$163)),0,IF(AND(PRINCIPAL!$H$163&lt;&gt;"",L587=PRINCIPAL!$J$163),VLOOKUP($BG$555,'Banco de Dados'!$B$4:$J$50,8,FALSE)*PRINCIPAL!$H$163*(1-(PRINCIPAL!$K$163/100)),IF(AND(PRINCIPAL!$H$163&lt;&gt;"",L587=PRINCIPAL!$L$163),VLOOKUP($BG$555,'Banco de Dados'!$B$4:$J$50,8,FALSE)*PRINCIPAL!$H$163*(1-(PRINCIPAL!$M$163/100)),IF(AND(PRINCIPAL!$H$163&lt;&gt;"",L587=PRINCIPAL!$N$163),VLOOKUP($BG$555,'Banco de Dados'!$B$4:$J$50,8,FALSE)*PRINCIPAL!$H$163*(1-(PRINCIPAL!$O$163/100)),IF(PRINCIPAL!$H$163&lt;&gt;"",VLOOKUP($BG$555,'Banco de Dados'!$B$4:$J$50,8,FALSE)*PRINCIPAL!$H$163,IF(OR(L587=PRINCIPAL!$I$163,L587=PRINCIPAL!$I$163+PRINCIPAL!$I$163,L587=PRINCIPAL!$I$163+PRINCIPAL!$I$163+PRINCIPAL!$I$163),0,IF(L587=PRINCIPAL!$J$163,VLOOKUP($BG$555,'Banco de Dados'!$B$4:$J$50,6,FALSE)*(1-(PRINCIPAL!$K$163/100)),IF(L587=PRINCIPAL!$L$163,VLOOKUP($BG$555,'Banco de Dados'!$B$4:$J$50,6,FALSE)*(1-(PRINCIPAL!$M$163/100)),IF(L587=PRINCIPAL!$N$163,VLOOKUP($BG$555,'Banco de Dados'!$B$4:$J$50,6,FALSE)*(1-(PRINCIPAL!$O$163/100)),VLOOKUP($BG$555,'Banco de Dados'!$B$4:$J$50,6,FALSE)))))))))),"")</f>
        <v/>
      </c>
      <c r="BG587" s="29" t="str">
        <f>IFERROR(BF587*(IFERROR(VLOOKUP($BG$555,'Banco de Dados'!$B$4:$J$50,4,FALSE),"ERRO")),"")</f>
        <v/>
      </c>
      <c r="BH587" s="29" t="str">
        <f t="shared" si="387"/>
        <v/>
      </c>
      <c r="BI587" s="103" t="str">
        <f>IFERROR(BH587*(C587*(PRINCIPAL!$G$163/100))*0.47*(44/12),"")</f>
        <v/>
      </c>
      <c r="BJ587" s="102" t="str">
        <f t="shared" si="372"/>
        <v/>
      </c>
    </row>
    <row r="588" spans="2:62" ht="12.75" customHeight="1" x14ac:dyDescent="0.3">
      <c r="B588" s="326">
        <f t="shared" si="373"/>
        <v>2051</v>
      </c>
      <c r="C588" s="340"/>
      <c r="D588" s="1"/>
      <c r="E588" s="116">
        <v>31</v>
      </c>
      <c r="F588" s="24" t="str">
        <f>IFERROR(VLOOKUP($G$555,'Banco de Dados'!$B$4:$J$50,6,FALSE),"")</f>
        <v/>
      </c>
      <c r="G588" s="25" t="str">
        <f>IFERROR(F588*(IFERROR(VLOOKUP($G$555,'Banco de Dados'!$B$4:$J$50,4,FALSE),"ERRO")),"")</f>
        <v/>
      </c>
      <c r="H588" s="25" t="str">
        <f t="shared" si="374"/>
        <v/>
      </c>
      <c r="I588" s="103" t="str">
        <f t="shared" si="375"/>
        <v/>
      </c>
      <c r="J588" s="117" t="str">
        <f t="shared" si="376"/>
        <v/>
      </c>
      <c r="K588" s="1"/>
      <c r="L588" s="91">
        <v>31</v>
      </c>
      <c r="M588" s="24" t="str">
        <f>IFERROR(IF(AND(PRINCIPAL!$H$154&lt;&gt;"",OR(L588=PRINCIPAL!$I$154,L588=PRINCIPAL!$I$154+PRINCIPAL!$I$154,L588=PRINCIPAL!$I$154+PRINCIPAL!$I$154+PRINCIPAL!$I$154)),0,IF(AND(PRINCIPAL!$H$154&lt;&gt;"",L588=PRINCIPAL!$J$154),VLOOKUP($N$555,'Banco de Dados'!$B$4:$J$50,8,FALSE)*PRINCIPAL!$H$154*(1-(PRINCIPAL!$K$154/100)),IF(AND(PRINCIPAL!$H$154&lt;&gt;"",L588=PRINCIPAL!$L$154),VLOOKUP($N$555,'Banco de Dados'!$B$4:$J$50,8,FALSE)*PRINCIPAL!$H$154*(1-(PRINCIPAL!$M$154/100)),IF(AND(PRINCIPAL!$H$154&lt;&gt;"",L588=PRINCIPAL!$N$154),VLOOKUP($N$555,'Banco de Dados'!$B$4:$J$50,8,FALSE)*PRINCIPAL!$H$154*(1-(PRINCIPAL!$O$154/100)),IF(PRINCIPAL!$H$154&lt;&gt;"",VLOOKUP($N$555,'Banco de Dados'!$B$4:$J$50,8,FALSE)*PRINCIPAL!$H$154,IF(OR(L588=PRINCIPAL!$I$154,L588=PRINCIPAL!$I$154+PRINCIPAL!$I$154,L588=PRINCIPAL!$I$154+PRINCIPAL!$I$154+PRINCIPAL!$I$154),0,IF(L588=PRINCIPAL!$J$154,VLOOKUP($N$555,'Banco de Dados'!$B$4:$J$50,6,FALSE)*(1-(PRINCIPAL!$K$154/100)),IF(L588=PRINCIPAL!$L$154,VLOOKUP($N$555,'Banco de Dados'!$B$4:$J$50,6,FALSE)*(1-(PRINCIPAL!$M$154/100)),IF(L588=PRINCIPAL!$N$154,VLOOKUP($N$555,'Banco de Dados'!$B$4:$J$50,6,FALSE)*(1-(PRINCIPAL!$O$154/100)),VLOOKUP($N$555,'Banco de Dados'!$B$4:$J$50,6,FALSE)))))))))),"")</f>
        <v/>
      </c>
      <c r="N588" s="25" t="str">
        <f>IFERROR(M588*(IFERROR(VLOOKUP($N$555,'Banco de Dados'!$B$4:$J$50,4,FALSE),"ERRO")),"")</f>
        <v/>
      </c>
      <c r="O588" s="25" t="str">
        <f t="shared" si="395"/>
        <v/>
      </c>
      <c r="P588" s="103" t="str">
        <f>IFERROR(O588*(C588*(PRINCIPAL!$G$154/100))*0.47*(44/12),"")</f>
        <v/>
      </c>
      <c r="Q588" s="107" t="str">
        <f t="shared" si="397"/>
        <v/>
      </c>
      <c r="R588" s="29" t="str">
        <f>IFERROR(IF(AND(PRINCIPAL!$H$155&lt;&gt;"",OR(L588=PRINCIPAL!$I$155,L588=PRINCIPAL!$I$155+PRINCIPAL!$I$155,L588=PRINCIPAL!$I$155+PRINCIPAL!$I$155+PRINCIPAL!$I$155)),0,IF(AND(PRINCIPAL!$H$155&lt;&gt;"",L588=PRINCIPAL!$J$155),VLOOKUP($S$555,'Banco de Dados'!$B$4:$J$50,8,FALSE)*PRINCIPAL!$H$155*(1-(PRINCIPAL!$K$155/100)),IF(AND(PRINCIPAL!$H$155&lt;&gt;"",L588=PRINCIPAL!$L$155),VLOOKUP($S$555,'Banco de Dados'!$B$4:$J$50,8,FALSE)*PRINCIPAL!$H$155*(1-(PRINCIPAL!$M$155/100)),IF(AND(PRINCIPAL!$H$155&lt;&gt;"",L588=PRINCIPAL!$N$155),VLOOKUP($S$555,'Banco de Dados'!$B$4:$J$50,8,FALSE)*PRINCIPAL!$H$155*(1-(PRINCIPAL!$O$155/100)),IF(PRINCIPAL!$H$155&lt;&gt;"",VLOOKUP($S$555,'Banco de Dados'!$B$4:$J$50,8,FALSE)*PRINCIPAL!$H$155,IF(OR(L588=PRINCIPAL!$I$155,L588=PRINCIPAL!$I$155+PRINCIPAL!$I$155,L588=PRINCIPAL!$I$155+PRINCIPAL!$I$155+PRINCIPAL!$I$155),0,IF(L588=PRINCIPAL!$J$155,VLOOKUP($S$555,'Banco de Dados'!$B$4:$J$50,6,FALSE)*(1-(PRINCIPAL!$K$155/100)),IF(L588=PRINCIPAL!$L$155,VLOOKUP($S$555,'Banco de Dados'!$B$4:$J$50,6,FALSE)*(1-(PRINCIPAL!$M$155/100)),IF(L588=PRINCIPAL!$N$155,VLOOKUP($S$555,'Banco de Dados'!$B$4:$J$50,6,FALSE)*(1-(PRINCIPAL!$O$155/100)),VLOOKUP($S$555,'Banco de Dados'!$B$4:$J$50,6,FALSE)))))))))),"")</f>
        <v/>
      </c>
      <c r="S588" s="29" t="str">
        <f>IFERROR(R588*(IFERROR(VLOOKUP($S$555,'Banco de Dados'!$B$4:$J$50,4,FALSE),"ERRO")),"")</f>
        <v/>
      </c>
      <c r="T588" s="29" t="str">
        <f t="shared" si="394"/>
        <v/>
      </c>
      <c r="U588" s="103" t="str">
        <f>IFERROR(T588*(C588*(PRINCIPAL!$G$155/100))*0.47*(44/12),"")</f>
        <v/>
      </c>
      <c r="V588" s="103" t="str">
        <f t="shared" si="370"/>
        <v/>
      </c>
      <c r="W588" s="30" t="str">
        <f>IFERROR(IF(AND(PRINCIPAL!$H$156&lt;&gt;"",OR(L588=PRINCIPAL!$I$156,L588=PRINCIPAL!$I$156+PRINCIPAL!$I$156,L588=PRINCIPAL!$I$156+PRINCIPAL!$I$156+PRINCIPAL!$I$156)),0,IF(AND(PRINCIPAL!$H$156&lt;&gt;"",L588=PRINCIPAL!$J$156),VLOOKUP($X$555,'Banco de Dados'!$B$4:$J$50,8,FALSE)*PRINCIPAL!$H$156*(1-(PRINCIPAL!$K$156/100)),IF(AND(PRINCIPAL!$H$156&lt;&gt;"",L588=PRINCIPAL!$L$156),VLOOKUP($X$555,'Banco de Dados'!$B$4:$J$50,8,FALSE)*PRINCIPAL!$H$156*(1-(PRINCIPAL!$M$156/100)),IF(AND(PRINCIPAL!$H$156&lt;&gt;"",L588=PRINCIPAL!$N$156),VLOOKUP($X$555,'Banco de Dados'!$B$4:$J$50,8,FALSE)*PRINCIPAL!$H$156*(1-(PRINCIPAL!$O$156/100)),IF(PRINCIPAL!$H$156&lt;&gt;"",VLOOKUP($X$555,'Banco de Dados'!$B$4:$J$50,8,FALSE)*PRINCIPAL!$H$156,IF(OR(L588=PRINCIPAL!$I$156,L588=PRINCIPAL!$I$156+PRINCIPAL!$I$156,L588=PRINCIPAL!$I$156+PRINCIPAL!$I$156+PRINCIPAL!$I$156),0,IF(L588=PRINCIPAL!$J$156,VLOOKUP($X$555,'Banco de Dados'!$B$4:$J$50,6,FALSE)*(1-(PRINCIPAL!$K$156/100)),IF(L588=PRINCIPAL!$L$156,VLOOKUP($X$555,'Banco de Dados'!$B$4:$J$50,6,FALSE)*(1-(PRINCIPAL!$M$156/100)),IF(L588=PRINCIPAL!$N$156,VLOOKUP($X$555,'Banco de Dados'!$B$4:$J$50,6,FALSE)*(1-(PRINCIPAL!$O$156/100)),VLOOKUP($X$555,'Banco de Dados'!$B$4:$J$50,6,FALSE)))))))))),"")</f>
        <v/>
      </c>
      <c r="X588" s="29" t="str">
        <f>IFERROR(W588*(IFERROR(VLOOKUP($X$555,'Banco de Dados'!$B$4:$J$50,4,FALSE),"ERRO")),"")</f>
        <v/>
      </c>
      <c r="Y588" s="29" t="str">
        <f t="shared" si="388"/>
        <v/>
      </c>
      <c r="Z588" s="103" t="str">
        <f>IFERROR(Y588*(C588*(PRINCIPAL!$G$156/100))*0.47*(44/12),"")</f>
        <v/>
      </c>
      <c r="AA588" s="111" t="str">
        <f t="shared" si="389"/>
        <v/>
      </c>
      <c r="AB588" s="30" t="str">
        <f>IFERROR(IF(AND(PRINCIPAL!$H$157&lt;&gt;"",OR(L588=PRINCIPAL!$I$157,L588=PRINCIPAL!$I$157+PRINCIPAL!$I$157,L588=PRINCIPAL!$I$157+PRINCIPAL!$I$157+PRINCIPAL!$I$157)),0,IF(AND(PRINCIPAL!$H$157&lt;&gt;"",L588=PRINCIPAL!$J$157),VLOOKUP($AC$555,'Banco de Dados'!$B$4:$J$50,8,FALSE)*PRINCIPAL!$H$157*(1-(PRINCIPAL!$K$157/100)),IF(AND(PRINCIPAL!$H$157&lt;&gt;"",L588=PRINCIPAL!$L$157),VLOOKUP($AC$555,'Banco de Dados'!$B$4:$J$50,8,FALSE)*PRINCIPAL!$H$157*(1-(PRINCIPAL!$M$157/100)),IF(AND(PRINCIPAL!$H$157&lt;&gt;"",L588=PRINCIPAL!$N$157),VLOOKUP($AC$555,'Banco de Dados'!$B$4:$J$50,8,FALSE)*PRINCIPAL!$H$157*(1-(PRINCIPAL!$O$157/100)),IF(PRINCIPAL!$H$157&lt;&gt;"",VLOOKUP($AC$555,'Banco de Dados'!$B$4:$J$50,8,FALSE)*PRINCIPAL!$H$157,IF(OR(L588=PRINCIPAL!$I$157,L588=PRINCIPAL!$I$157+PRINCIPAL!$I$157,L588=PRINCIPAL!$I$157+PRINCIPAL!$I$157+PRINCIPAL!$I$157),0,IF(L588=PRINCIPAL!$J$157,VLOOKUP($AC$555,'Banco de Dados'!$B$4:$J$50,6,FALSE)*(1-(PRINCIPAL!$K$157/100)),IF(L588=PRINCIPAL!$L$157,VLOOKUP($AC$555,'Banco de Dados'!$B$4:$J$50,6,FALSE)*(1-(PRINCIPAL!$M$157/100)),IF(L588=PRINCIPAL!$N$157,VLOOKUP($AC$555,'Banco de Dados'!$B$4:$J$50,6,FALSE)*(1-(PRINCIPAL!$O$157/100)),VLOOKUP($AC$555,'Banco de Dados'!$B$4:$J$50,6,FALSE)))))))))),"")</f>
        <v/>
      </c>
      <c r="AC588" s="29" t="str">
        <f>IFERROR(AB588*(IFERROR(VLOOKUP($AC$555,'Banco de Dados'!$B$4:$J$50,4,FALSE),"ERRO")),"")</f>
        <v/>
      </c>
      <c r="AD588" s="29" t="str">
        <f t="shared" si="379"/>
        <v/>
      </c>
      <c r="AE588" s="103" t="str">
        <f>IFERROR(AD588*(C588*(PRINCIPAL!$G$157/100))*0.47*(44/12),"")</f>
        <v/>
      </c>
      <c r="AF588" s="111" t="str">
        <f t="shared" si="380"/>
        <v/>
      </c>
      <c r="AG588" s="30" t="str">
        <f>IFERROR(IF(AND(PRINCIPAL!$H$158&lt;&gt;"",OR(L588=PRINCIPAL!$I$158,L588=PRINCIPAL!$I$158+PRINCIPAL!$I$158,L588=PRINCIPAL!$I$158+PRINCIPAL!$I$158+PRINCIPAL!$I$158)),0,IF(AND(PRINCIPAL!$H$158&lt;&gt;"",L588=PRINCIPAL!$J$158),VLOOKUP($AH$555,'Banco de Dados'!$B$4:$J$50,8,FALSE)*PRINCIPAL!$H$158*(1-(PRINCIPAL!$K$158/100)),IF(AND(PRINCIPAL!$H$158&lt;&gt;"",L588=PRINCIPAL!$L$158),VLOOKUP($AH$555,'Banco de Dados'!$B$4:$J$50,8,FALSE)*PRINCIPAL!$H$158*(1-(PRINCIPAL!$M$158/100)),IF(AND(PRINCIPAL!$H$158&lt;&gt;"",L588=PRINCIPAL!$N$158),VLOOKUP($AH$555,'Banco de Dados'!$B$4:$J$50,8,FALSE)*PRINCIPAL!$H$158*(1-(PRINCIPAL!$O$158/100)),IF(PRINCIPAL!$H$158&lt;&gt;"",VLOOKUP($AH$555,'Banco de Dados'!$B$4:$J$50,8,FALSE)*PRINCIPAL!$H$158,IF(OR(L588=PRINCIPAL!$I$158,L588=PRINCIPAL!$I$158+PRINCIPAL!$I$158,L588=PRINCIPAL!$I$158+PRINCIPAL!$I$158+PRINCIPAL!$I$158),0,IF(L588=PRINCIPAL!$J$158,VLOOKUP($AH$555,'Banco de Dados'!$B$4:$J$50,6,FALSE)*(1-(PRINCIPAL!$K$158/100)),IF(L588=PRINCIPAL!$L$158,VLOOKUP($AH$555,'Banco de Dados'!$B$4:$J$50,6,FALSE)*(1-(PRINCIPAL!$M$158/100)),IF(L588=PRINCIPAL!$N$158,VLOOKUP($AH$555,'Banco de Dados'!$B$4:$J$50,6,FALSE)*(1-(PRINCIPAL!$O$158/100)),VLOOKUP($AH$555,'Banco de Dados'!$B$4:$J$50,6,FALSE)))))))))),"")</f>
        <v/>
      </c>
      <c r="AH588" s="29" t="str">
        <f>IFERROR(AG588*(IFERROR(VLOOKUP($AH$555,'Banco de Dados'!$B$4:$J$50,4,FALSE),"ERRO")),"")</f>
        <v/>
      </c>
      <c r="AI588" s="29" t="str">
        <f t="shared" si="381"/>
        <v/>
      </c>
      <c r="AJ588" s="103" t="str">
        <f>IFERROR(AI588*(C588*(PRINCIPAL!$G$158/100))*0.47*(44/12),"")</f>
        <v/>
      </c>
      <c r="AK588" s="111" t="str">
        <f t="shared" si="390"/>
        <v/>
      </c>
      <c r="AL588" s="30" t="str">
        <f>IFERROR(IF(AND(PRINCIPAL!$H$159&lt;&gt;"",OR(L588=PRINCIPAL!$I$159,L588=PRINCIPAL!$I$159+PRINCIPAL!$I$159,L588=PRINCIPAL!$I$159+PRINCIPAL!$I$159+PRINCIPAL!$I$159)),0,IF(AND(PRINCIPAL!$H$159&lt;&gt;"",L588=PRINCIPAL!$J$159),VLOOKUP($AM$555,'Banco de Dados'!$B$4:$J$50,8,FALSE)*PRINCIPAL!$H$159*(1-(PRINCIPAL!$K$159/100)),IF(AND(PRINCIPAL!$H$159&lt;&gt;"",L588=PRINCIPAL!$L$159),VLOOKUP($AM$555,'Banco de Dados'!$B$4:$J$50,8,FALSE)*PRINCIPAL!$H$159*(1-(PRINCIPAL!$M$159/100)),IF(AND(PRINCIPAL!$H$159&lt;&gt;"",L588=PRINCIPAL!$N$159),VLOOKUP($AM$555,'Banco de Dados'!$B$4:$J$50,8,FALSE)*PRINCIPAL!$H$159*(1-(PRINCIPAL!$O$159/100)),IF(PRINCIPAL!$H$159&lt;&gt;"",VLOOKUP($AM$555,'Banco de Dados'!$B$4:$J$50,8,FALSE)*PRINCIPAL!$H$159,IF(OR(L588=PRINCIPAL!$I$159,L588=PRINCIPAL!$I$159+PRINCIPAL!$I$159,L588=PRINCIPAL!$I$159+PRINCIPAL!$I$159+PRINCIPAL!$I$159),0,IF(L588=PRINCIPAL!$J$159,VLOOKUP($AM$555,'Banco de Dados'!$B$4:$J$50,6,FALSE)*(1-(PRINCIPAL!$K$159/100)),IF(L588=PRINCIPAL!$L$159,VLOOKUP($AM$555,'Banco de Dados'!$B$4:$J$50,6,FALSE)*(1-(PRINCIPAL!$M$159/100)),IF(L588=PRINCIPAL!$N$159,VLOOKUP($AM$555,'Banco de Dados'!$B$4:$J$50,6,FALSE)*(1-(PRINCIPAL!$O$159/100)),VLOOKUP($AM$555,'Banco de Dados'!$B$4:$J$50,6,FALSE)))))))))),"")</f>
        <v/>
      </c>
      <c r="AM588" s="29" t="str">
        <f>IFERROR(AL588*(IFERROR(VLOOKUP($AM$555,'Banco de Dados'!$B$4:$J$50,4,FALSE),"ERRO")),"")</f>
        <v/>
      </c>
      <c r="AN588" s="29" t="str">
        <f t="shared" si="382"/>
        <v/>
      </c>
      <c r="AO588" s="103" t="str">
        <f>IFERROR(AN588*(C588*(PRINCIPAL!$G$159/100))*0.47*(44/12),"")</f>
        <v/>
      </c>
      <c r="AP588" s="111" t="str">
        <f t="shared" si="383"/>
        <v/>
      </c>
      <c r="AQ588" s="30" t="str">
        <f>IFERROR(IF(AND(PRINCIPAL!$H$160&lt;&gt;"",OR(L588=PRINCIPAL!$I$160,L588=PRINCIPAL!$I$160+PRINCIPAL!$I$160,L588=PRINCIPAL!$I$160+PRINCIPAL!$I$160+PRINCIPAL!$I$160)),0,IF(AND(PRINCIPAL!$H$160&lt;&gt;"",L588=PRINCIPAL!$J$160),VLOOKUP($AR$555,'Banco de Dados'!$B$4:$J$50,8,FALSE)*PRINCIPAL!$H$160*(1-(PRINCIPAL!$K$160/100)),IF(AND(PRINCIPAL!$H$160&lt;&gt;"",L588=PRINCIPAL!$L$160),VLOOKUP($AR$555,'Banco de Dados'!$B$4:$J$50,8,FALSE)*PRINCIPAL!$H$160*(1-(PRINCIPAL!$M$160/100)),IF(AND(PRINCIPAL!$H$160&lt;&gt;"",L588=PRINCIPAL!$N$160),VLOOKUP($AR$555,'Banco de Dados'!$B$4:$J$50,8,FALSE)*PRINCIPAL!$H$160*(1-(PRINCIPAL!$O$160/100)),IF(PRINCIPAL!$H$160&lt;&gt;"",VLOOKUP($AR$555,'Banco de Dados'!$B$4:$J$50,8,FALSE)*PRINCIPAL!$H$160,IF(OR(L588=PRINCIPAL!$I$160,L588=PRINCIPAL!$I$160+PRINCIPAL!$I$160,L588=PRINCIPAL!$I$160+PRINCIPAL!$I$160+PRINCIPAL!$I$160),0,IF(L588=PRINCIPAL!$J$160,VLOOKUP($AR$555,'Banco de Dados'!$B$4:$J$50,6,FALSE)*(1-(PRINCIPAL!$K$160/100)),IF(L588=PRINCIPAL!$L$160,VLOOKUP($AR$555,'Banco de Dados'!$B$4:$J$50,6,FALSE)*(1-(PRINCIPAL!$M$160/100)),IF(L588=PRINCIPAL!$N$160,VLOOKUP($AR$555,'Banco de Dados'!$B$4:$J$50,6,FALSE)*(1-(PRINCIPAL!$O$160/100)),VLOOKUP($AR$555,'Banco de Dados'!$B$4:$J$50,6,FALSE)))))))))),"")</f>
        <v/>
      </c>
      <c r="AR588" s="29" t="str">
        <f>IFERROR(AQ588*(IFERROR(VLOOKUP($AR$555,'Banco de Dados'!$B$4:$J$50,4,FALSE),"ERRO")),"")</f>
        <v/>
      </c>
      <c r="AS588" s="29" t="str">
        <f t="shared" si="384"/>
        <v/>
      </c>
      <c r="AT588" s="103" t="str">
        <f>IFERROR(AS588*(C588*(PRINCIPAL!$G$160/100))*0.47*(44/12),"")</f>
        <v/>
      </c>
      <c r="AU588" s="111" t="str">
        <f t="shared" si="385"/>
        <v/>
      </c>
      <c r="AV588" s="30" t="str">
        <f>IFERROR(IF(AND(PRINCIPAL!$H$161&lt;&gt;"",OR(L588=PRINCIPAL!$I$161,L588=PRINCIPAL!$I$161+PRINCIPAL!$I$161,L588=PRINCIPAL!$I$161+PRINCIPAL!$I$161+PRINCIPAL!$I$161)),0,IF(AND(PRINCIPAL!$H$161&lt;&gt;"",L588=PRINCIPAL!$J$161),VLOOKUP($AW$555,'Banco de Dados'!$B$4:$J$50,8,FALSE)*PRINCIPAL!$H$161*(1-(PRINCIPAL!$K$161/100)),IF(AND(PRINCIPAL!$H$161&lt;&gt;"",L588=PRINCIPAL!$L$161),VLOOKUP($AW$555,'Banco de Dados'!$B$4:$J$50,8,FALSE)*PRINCIPAL!$H$161*(1-(PRINCIPAL!$M$161/100)),IF(AND(PRINCIPAL!$H$161&lt;&gt;"",L588=PRINCIPAL!$N$161),VLOOKUP($AW$555,'Banco de Dados'!$B$4:$J$50,8,FALSE)*PRINCIPAL!$H$161*(1-(PRINCIPAL!$O$161/100)),IF(PRINCIPAL!$H$161&lt;&gt;"",VLOOKUP($AW$555,'Banco de Dados'!$B$4:$J$50,8,FALSE)*PRINCIPAL!$H$161,IF(OR(L588=PRINCIPAL!$I$161,L588=PRINCIPAL!$I$161+PRINCIPAL!$I$161,L588=PRINCIPAL!$I$161+PRINCIPAL!$I$161+PRINCIPAL!$I$161),0,IF(L588=PRINCIPAL!$J$161,VLOOKUP($AW$555,'Banco de Dados'!$B$4:$J$50,6,FALSE)*(1-(PRINCIPAL!$K$161/100)),IF(L588=PRINCIPAL!$L$161,VLOOKUP($AW$555,'Banco de Dados'!$B$4:$J$50,6,FALSE)*(1-(PRINCIPAL!$M$161/100)),IF(L588=PRINCIPAL!$N$161,VLOOKUP($AW$555,'Banco de Dados'!$B$4:$J$50,6,FALSE)*(1-(PRINCIPAL!$O$161/100)),VLOOKUP($AW$555,'Banco de Dados'!$B$4:$J$50,6,FALSE)))))))))),"")</f>
        <v/>
      </c>
      <c r="AW588" s="29" t="str">
        <f>IFERROR(AV588*(IFERROR(VLOOKUP($AW$555,'Banco de Dados'!$B$4:$J$50,4,FALSE),"ERRO")),"")</f>
        <v/>
      </c>
      <c r="AX588" s="29" t="str">
        <f t="shared" si="386"/>
        <v/>
      </c>
      <c r="AY588" s="103" t="str">
        <f>IFERROR(AX588*(C588*(PRINCIPAL!$G$161/100))*0.47*(44/12),"")</f>
        <v/>
      </c>
      <c r="AZ588" s="111" t="str">
        <f t="shared" si="391"/>
        <v/>
      </c>
      <c r="BA588" s="30" t="str">
        <f>IFERROR(IF(AND(PRINCIPAL!$H$162&lt;&gt;"",OR(L588=PRINCIPAL!$I$162,L588=PRINCIPAL!$I$162+PRINCIPAL!$I$162,L588=PRINCIPAL!$I$162+PRINCIPAL!$I$162+PRINCIPAL!$I$162)),0,IF(AND(PRINCIPAL!$H$162&lt;&gt;"",L588=PRINCIPAL!$J$162),VLOOKUP($BB$555,'Banco de Dados'!$B$4:$J$50,8,FALSE)*PRINCIPAL!$H$162*(1-(PRINCIPAL!$K$162/100)),IF(AND(PRINCIPAL!$H$162&lt;&gt;"",L588=PRINCIPAL!$L$162),VLOOKUP($BB$555,'Banco de Dados'!$B$4:$J$50,8,FALSE)*PRINCIPAL!$H$162*(1-(PRINCIPAL!$M$162/100)),IF(AND(PRINCIPAL!$H$162&lt;&gt;"",L588=PRINCIPAL!$N$162),VLOOKUP($BB$555,'Banco de Dados'!$B$4:$J$50,8,FALSE)*PRINCIPAL!$H$162*(1-(PRINCIPAL!$O$162/100)),IF(PRINCIPAL!$H$162&lt;&gt;"",VLOOKUP($BB$555,'Banco de Dados'!$B$4:$J$50,8,FALSE)*PRINCIPAL!$H$162,IF(OR(L588=PRINCIPAL!$I$162,L588=PRINCIPAL!$I$162+PRINCIPAL!$I$162,L588=PRINCIPAL!$I$162+PRINCIPAL!$I$162+PRINCIPAL!$I$162),0,IF(L588=PRINCIPAL!$J$162,VLOOKUP($BB$555,'Banco de Dados'!$B$4:$J$50,6,FALSE)*(1-(PRINCIPAL!$K$162/100)),IF(L588=PRINCIPAL!$L$162,VLOOKUP($BB$555,'Banco de Dados'!$B$4:$J$50,6,FALSE)*(1-(PRINCIPAL!$M$162/100)),IF(L588=PRINCIPAL!$N$162,VLOOKUP($BB$555,'Banco de Dados'!$B$4:$J$50,6,FALSE)*(1-(PRINCIPAL!$O$162/100)),VLOOKUP($BB$555,'Banco de Dados'!$B$4:$J$50,6,FALSE)))))))))),"")</f>
        <v/>
      </c>
      <c r="BB588" s="29" t="str">
        <f>IFERROR(BA588*(IFERROR(VLOOKUP($BB$555,'Banco de Dados'!$B$4:$J$50,4,FALSE),"ERRO")),"")</f>
        <v/>
      </c>
      <c r="BC588" s="29" t="str">
        <f t="shared" si="392"/>
        <v/>
      </c>
      <c r="BD588" s="103" t="str">
        <f>IFERROR(BC588*(C588*(PRINCIPAL!$G$162/100))*0.47*(44/12),"")</f>
        <v/>
      </c>
      <c r="BE588" s="111" t="str">
        <f t="shared" si="371"/>
        <v/>
      </c>
      <c r="BF588" s="30" t="str">
        <f>IFERROR(IF(AND(PRINCIPAL!$H$163&lt;&gt;"",OR(L588=PRINCIPAL!$I$163,L588=PRINCIPAL!$I$163+PRINCIPAL!$I$163,L588=PRINCIPAL!$I$163+PRINCIPAL!$I$163+PRINCIPAL!$I$163)),0,IF(AND(PRINCIPAL!$H$163&lt;&gt;"",L588=PRINCIPAL!$J$163),VLOOKUP($BG$555,'Banco de Dados'!$B$4:$J$50,8,FALSE)*PRINCIPAL!$H$163*(1-(PRINCIPAL!$K$163/100)),IF(AND(PRINCIPAL!$H$163&lt;&gt;"",L588=PRINCIPAL!$L$163),VLOOKUP($BG$555,'Banco de Dados'!$B$4:$J$50,8,FALSE)*PRINCIPAL!$H$163*(1-(PRINCIPAL!$M$163/100)),IF(AND(PRINCIPAL!$H$163&lt;&gt;"",L588=PRINCIPAL!$N$163),VLOOKUP($BG$555,'Banco de Dados'!$B$4:$J$50,8,FALSE)*PRINCIPAL!$H$163*(1-(PRINCIPAL!$O$163/100)),IF(PRINCIPAL!$H$163&lt;&gt;"",VLOOKUP($BG$555,'Banco de Dados'!$B$4:$J$50,8,FALSE)*PRINCIPAL!$H$163,IF(OR(L588=PRINCIPAL!$I$163,L588=PRINCIPAL!$I$163+PRINCIPAL!$I$163,L588=PRINCIPAL!$I$163+PRINCIPAL!$I$163+PRINCIPAL!$I$163),0,IF(L588=PRINCIPAL!$J$163,VLOOKUP($BG$555,'Banco de Dados'!$B$4:$J$50,6,FALSE)*(1-(PRINCIPAL!$K$163/100)),IF(L588=PRINCIPAL!$L$163,VLOOKUP($BG$555,'Banco de Dados'!$B$4:$J$50,6,FALSE)*(1-(PRINCIPAL!$M$163/100)),IF(L588=PRINCIPAL!$N$163,VLOOKUP($BG$555,'Banco de Dados'!$B$4:$J$50,6,FALSE)*(1-(PRINCIPAL!$O$163/100)),VLOOKUP($BG$555,'Banco de Dados'!$B$4:$J$50,6,FALSE)))))))))),"")</f>
        <v/>
      </c>
      <c r="BG588" s="29" t="str">
        <f>IFERROR(BF588*(IFERROR(VLOOKUP($BG$555,'Banco de Dados'!$B$4:$J$50,4,FALSE),"ERRO")),"")</f>
        <v/>
      </c>
      <c r="BH588" s="29" t="str">
        <f t="shared" si="387"/>
        <v/>
      </c>
      <c r="BI588" s="103" t="str">
        <f>IFERROR(BH588*(C588*(PRINCIPAL!$G$163/100))*0.47*(44/12),"")</f>
        <v/>
      </c>
      <c r="BJ588" s="102" t="str">
        <f t="shared" si="372"/>
        <v/>
      </c>
    </row>
    <row r="589" spans="2:62" ht="12.75" customHeight="1" x14ac:dyDescent="0.3">
      <c r="B589" s="326">
        <f t="shared" si="373"/>
        <v>2052</v>
      </c>
      <c r="C589" s="340"/>
      <c r="D589" s="1"/>
      <c r="E589" s="116">
        <v>32</v>
      </c>
      <c r="F589" s="24" t="str">
        <f>IFERROR(VLOOKUP($G$555,'Banco de Dados'!$B$4:$J$50,6,FALSE),"")</f>
        <v/>
      </c>
      <c r="G589" s="25" t="str">
        <f>IFERROR(F589*(IFERROR(VLOOKUP($G$555,'Banco de Dados'!$B$4:$J$50,4,FALSE),"ERRO")),"")</f>
        <v/>
      </c>
      <c r="H589" s="25" t="str">
        <f t="shared" si="374"/>
        <v/>
      </c>
      <c r="I589" s="103" t="str">
        <f t="shared" si="375"/>
        <v/>
      </c>
      <c r="J589" s="117" t="str">
        <f t="shared" si="376"/>
        <v/>
      </c>
      <c r="K589" s="1"/>
      <c r="L589" s="91">
        <v>32</v>
      </c>
      <c r="M589" s="24" t="str">
        <f>IFERROR(IF(AND(PRINCIPAL!$H$154&lt;&gt;"",OR(L589=PRINCIPAL!$I$154,L589=PRINCIPAL!$I$154+PRINCIPAL!$I$154,L589=PRINCIPAL!$I$154+PRINCIPAL!$I$154+PRINCIPAL!$I$154)),0,IF(AND(PRINCIPAL!$H$154&lt;&gt;"",L589=PRINCIPAL!$J$154),VLOOKUP($N$555,'Banco de Dados'!$B$4:$J$50,8,FALSE)*PRINCIPAL!$H$154*(1-(PRINCIPAL!$K$154/100)),IF(AND(PRINCIPAL!$H$154&lt;&gt;"",L589=PRINCIPAL!$L$154),VLOOKUP($N$555,'Banco de Dados'!$B$4:$J$50,8,FALSE)*PRINCIPAL!$H$154*(1-(PRINCIPAL!$M$154/100)),IF(AND(PRINCIPAL!$H$154&lt;&gt;"",L589=PRINCIPAL!$N$154),VLOOKUP($N$555,'Banco de Dados'!$B$4:$J$50,8,FALSE)*PRINCIPAL!$H$154*(1-(PRINCIPAL!$O$154/100)),IF(PRINCIPAL!$H$154&lt;&gt;"",VLOOKUP($N$555,'Banco de Dados'!$B$4:$J$50,8,FALSE)*PRINCIPAL!$H$154,IF(OR(L589=PRINCIPAL!$I$154,L589=PRINCIPAL!$I$154+PRINCIPAL!$I$154,L589=PRINCIPAL!$I$154+PRINCIPAL!$I$154+PRINCIPAL!$I$154),0,IF(L589=PRINCIPAL!$J$154,VLOOKUP($N$555,'Banco de Dados'!$B$4:$J$50,6,FALSE)*(1-(PRINCIPAL!$K$154/100)),IF(L589=PRINCIPAL!$L$154,VLOOKUP($N$555,'Banco de Dados'!$B$4:$J$50,6,FALSE)*(1-(PRINCIPAL!$M$154/100)),IF(L589=PRINCIPAL!$N$154,VLOOKUP($N$555,'Banco de Dados'!$B$4:$J$50,6,FALSE)*(1-(PRINCIPAL!$O$154/100)),VLOOKUP($N$555,'Banco de Dados'!$B$4:$J$50,6,FALSE)))))))))),"")</f>
        <v/>
      </c>
      <c r="N589" s="25" t="str">
        <f>IFERROR(M589*(IFERROR(VLOOKUP($N$555,'Banco de Dados'!$B$4:$J$50,4,FALSE),"ERRO")),"")</f>
        <v/>
      </c>
      <c r="O589" s="25" t="str">
        <f t="shared" si="395"/>
        <v/>
      </c>
      <c r="P589" s="103" t="str">
        <f>IFERROR(O589*(C589*(PRINCIPAL!$G$154/100))*0.47*(44/12),"")</f>
        <v/>
      </c>
      <c r="Q589" s="107" t="str">
        <f t="shared" si="397"/>
        <v/>
      </c>
      <c r="R589" s="29" t="str">
        <f>IFERROR(IF(AND(PRINCIPAL!$H$155&lt;&gt;"",OR(L589=PRINCIPAL!$I$155,L589=PRINCIPAL!$I$155+PRINCIPAL!$I$155,L589=PRINCIPAL!$I$155+PRINCIPAL!$I$155+PRINCIPAL!$I$155)),0,IF(AND(PRINCIPAL!$H$155&lt;&gt;"",L589=PRINCIPAL!$J$155),VLOOKUP($S$555,'Banco de Dados'!$B$4:$J$50,8,FALSE)*PRINCIPAL!$H$155*(1-(PRINCIPAL!$K$155/100)),IF(AND(PRINCIPAL!$H$155&lt;&gt;"",L589=PRINCIPAL!$L$155),VLOOKUP($S$555,'Banco de Dados'!$B$4:$J$50,8,FALSE)*PRINCIPAL!$H$155*(1-(PRINCIPAL!$M$155/100)),IF(AND(PRINCIPAL!$H$155&lt;&gt;"",L589=PRINCIPAL!$N$155),VLOOKUP($S$555,'Banco de Dados'!$B$4:$J$50,8,FALSE)*PRINCIPAL!$H$155*(1-(PRINCIPAL!$O$155/100)),IF(PRINCIPAL!$H$155&lt;&gt;"",VLOOKUP($S$555,'Banco de Dados'!$B$4:$J$50,8,FALSE)*PRINCIPAL!$H$155,IF(OR(L589=PRINCIPAL!$I$155,L589=PRINCIPAL!$I$155+PRINCIPAL!$I$155,L589=PRINCIPAL!$I$155+PRINCIPAL!$I$155+PRINCIPAL!$I$155),0,IF(L589=PRINCIPAL!$J$155,VLOOKUP($S$555,'Banco de Dados'!$B$4:$J$50,6,FALSE)*(1-(PRINCIPAL!$K$155/100)),IF(L589=PRINCIPAL!$L$155,VLOOKUP($S$555,'Banco de Dados'!$B$4:$J$50,6,FALSE)*(1-(PRINCIPAL!$M$155/100)),IF(L589=PRINCIPAL!$N$155,VLOOKUP($S$555,'Banco de Dados'!$B$4:$J$50,6,FALSE)*(1-(PRINCIPAL!$O$155/100)),VLOOKUP($S$555,'Banco de Dados'!$B$4:$J$50,6,FALSE)))))))))),"")</f>
        <v/>
      </c>
      <c r="S589" s="29" t="str">
        <f>IFERROR(R589*(IFERROR(VLOOKUP($S$555,'Banco de Dados'!$B$4:$J$50,4,FALSE),"ERRO")),"")</f>
        <v/>
      </c>
      <c r="T589" s="29" t="str">
        <f t="shared" si="394"/>
        <v/>
      </c>
      <c r="U589" s="103" t="str">
        <f>IFERROR(T589*(C589*(PRINCIPAL!$G$155/100))*0.47*(44/12),"")</f>
        <v/>
      </c>
      <c r="V589" s="103" t="str">
        <f t="shared" si="370"/>
        <v/>
      </c>
      <c r="W589" s="30" t="str">
        <f>IFERROR(IF(AND(PRINCIPAL!$H$156&lt;&gt;"",OR(L589=PRINCIPAL!$I$156,L589=PRINCIPAL!$I$156+PRINCIPAL!$I$156,L589=PRINCIPAL!$I$156+PRINCIPAL!$I$156+PRINCIPAL!$I$156)),0,IF(AND(PRINCIPAL!$H$156&lt;&gt;"",L589=PRINCIPAL!$J$156),VLOOKUP($X$555,'Banco de Dados'!$B$4:$J$50,8,FALSE)*PRINCIPAL!$H$156*(1-(PRINCIPAL!$K$156/100)),IF(AND(PRINCIPAL!$H$156&lt;&gt;"",L589=PRINCIPAL!$L$156),VLOOKUP($X$555,'Banco de Dados'!$B$4:$J$50,8,FALSE)*PRINCIPAL!$H$156*(1-(PRINCIPAL!$M$156/100)),IF(AND(PRINCIPAL!$H$156&lt;&gt;"",L589=PRINCIPAL!$N$156),VLOOKUP($X$555,'Banco de Dados'!$B$4:$J$50,8,FALSE)*PRINCIPAL!$H$156*(1-(PRINCIPAL!$O$156/100)),IF(PRINCIPAL!$H$156&lt;&gt;"",VLOOKUP($X$555,'Banco de Dados'!$B$4:$J$50,8,FALSE)*PRINCIPAL!$H$156,IF(OR(L589=PRINCIPAL!$I$156,L589=PRINCIPAL!$I$156+PRINCIPAL!$I$156,L589=PRINCIPAL!$I$156+PRINCIPAL!$I$156+PRINCIPAL!$I$156),0,IF(L589=PRINCIPAL!$J$156,VLOOKUP($X$555,'Banco de Dados'!$B$4:$J$50,6,FALSE)*(1-(PRINCIPAL!$K$156/100)),IF(L589=PRINCIPAL!$L$156,VLOOKUP($X$555,'Banco de Dados'!$B$4:$J$50,6,FALSE)*(1-(PRINCIPAL!$M$156/100)),IF(L589=PRINCIPAL!$N$156,VLOOKUP($X$555,'Banco de Dados'!$B$4:$J$50,6,FALSE)*(1-(PRINCIPAL!$O$156/100)),VLOOKUP($X$555,'Banco de Dados'!$B$4:$J$50,6,FALSE)))))))))),"")</f>
        <v/>
      </c>
      <c r="X589" s="29" t="str">
        <f>IFERROR(W589*(IFERROR(VLOOKUP($X$555,'Banco de Dados'!$B$4:$J$50,4,FALSE),"ERRO")),"")</f>
        <v/>
      </c>
      <c r="Y589" s="29" t="str">
        <f t="shared" si="388"/>
        <v/>
      </c>
      <c r="Z589" s="103" t="str">
        <f>IFERROR(Y589*(C589*(PRINCIPAL!$G$156/100))*0.47*(44/12),"")</f>
        <v/>
      </c>
      <c r="AA589" s="111" t="str">
        <f t="shared" si="389"/>
        <v/>
      </c>
      <c r="AB589" s="30" t="str">
        <f>IFERROR(IF(AND(PRINCIPAL!$H$157&lt;&gt;"",OR(L589=PRINCIPAL!$I$157,L589=PRINCIPAL!$I$157+PRINCIPAL!$I$157,L589=PRINCIPAL!$I$157+PRINCIPAL!$I$157+PRINCIPAL!$I$157)),0,IF(AND(PRINCIPAL!$H$157&lt;&gt;"",L589=PRINCIPAL!$J$157),VLOOKUP($AC$555,'Banco de Dados'!$B$4:$J$50,8,FALSE)*PRINCIPAL!$H$157*(1-(PRINCIPAL!$K$157/100)),IF(AND(PRINCIPAL!$H$157&lt;&gt;"",L589=PRINCIPAL!$L$157),VLOOKUP($AC$555,'Banco de Dados'!$B$4:$J$50,8,FALSE)*PRINCIPAL!$H$157*(1-(PRINCIPAL!$M$157/100)),IF(AND(PRINCIPAL!$H$157&lt;&gt;"",L589=PRINCIPAL!$N$157),VLOOKUP($AC$555,'Banco de Dados'!$B$4:$J$50,8,FALSE)*PRINCIPAL!$H$157*(1-(PRINCIPAL!$O$157/100)),IF(PRINCIPAL!$H$157&lt;&gt;"",VLOOKUP($AC$555,'Banco de Dados'!$B$4:$J$50,8,FALSE)*PRINCIPAL!$H$157,IF(OR(L589=PRINCIPAL!$I$157,L589=PRINCIPAL!$I$157+PRINCIPAL!$I$157,L589=PRINCIPAL!$I$157+PRINCIPAL!$I$157+PRINCIPAL!$I$157),0,IF(L589=PRINCIPAL!$J$157,VLOOKUP($AC$555,'Banco de Dados'!$B$4:$J$50,6,FALSE)*(1-(PRINCIPAL!$K$157/100)),IF(L589=PRINCIPAL!$L$157,VLOOKUP($AC$555,'Banco de Dados'!$B$4:$J$50,6,FALSE)*(1-(PRINCIPAL!$M$157/100)),IF(L589=PRINCIPAL!$N$157,VLOOKUP($AC$555,'Banco de Dados'!$B$4:$J$50,6,FALSE)*(1-(PRINCIPAL!$O$157/100)),VLOOKUP($AC$555,'Banco de Dados'!$B$4:$J$50,6,FALSE)))))))))),"")</f>
        <v/>
      </c>
      <c r="AC589" s="29" t="str">
        <f>IFERROR(AB589*(IFERROR(VLOOKUP($AC$555,'Banco de Dados'!$B$4:$J$50,4,FALSE),"ERRO")),"")</f>
        <v/>
      </c>
      <c r="AD589" s="29" t="str">
        <f t="shared" si="379"/>
        <v/>
      </c>
      <c r="AE589" s="103" t="str">
        <f>IFERROR(AD589*(C589*(PRINCIPAL!$G$157/100))*0.47*(44/12),"")</f>
        <v/>
      </c>
      <c r="AF589" s="111" t="str">
        <f t="shared" si="380"/>
        <v/>
      </c>
      <c r="AG589" s="30" t="str">
        <f>IFERROR(IF(AND(PRINCIPAL!$H$158&lt;&gt;"",OR(L589=PRINCIPAL!$I$158,L589=PRINCIPAL!$I$158+PRINCIPAL!$I$158,L589=PRINCIPAL!$I$158+PRINCIPAL!$I$158+PRINCIPAL!$I$158)),0,IF(AND(PRINCIPAL!$H$158&lt;&gt;"",L589=PRINCIPAL!$J$158),VLOOKUP($AH$555,'Banco de Dados'!$B$4:$J$50,8,FALSE)*PRINCIPAL!$H$158*(1-(PRINCIPAL!$K$158/100)),IF(AND(PRINCIPAL!$H$158&lt;&gt;"",L589=PRINCIPAL!$L$158),VLOOKUP($AH$555,'Banco de Dados'!$B$4:$J$50,8,FALSE)*PRINCIPAL!$H$158*(1-(PRINCIPAL!$M$158/100)),IF(AND(PRINCIPAL!$H$158&lt;&gt;"",L589=PRINCIPAL!$N$158),VLOOKUP($AH$555,'Banco de Dados'!$B$4:$J$50,8,FALSE)*PRINCIPAL!$H$158*(1-(PRINCIPAL!$O$158/100)),IF(PRINCIPAL!$H$158&lt;&gt;"",VLOOKUP($AH$555,'Banco de Dados'!$B$4:$J$50,8,FALSE)*PRINCIPAL!$H$158,IF(OR(L589=PRINCIPAL!$I$158,L589=PRINCIPAL!$I$158+PRINCIPAL!$I$158,L589=PRINCIPAL!$I$158+PRINCIPAL!$I$158+PRINCIPAL!$I$158),0,IF(L589=PRINCIPAL!$J$158,VLOOKUP($AH$555,'Banco de Dados'!$B$4:$J$50,6,FALSE)*(1-(PRINCIPAL!$K$158/100)),IF(L589=PRINCIPAL!$L$158,VLOOKUP($AH$555,'Banco de Dados'!$B$4:$J$50,6,FALSE)*(1-(PRINCIPAL!$M$158/100)),IF(L589=PRINCIPAL!$N$158,VLOOKUP($AH$555,'Banco de Dados'!$B$4:$J$50,6,FALSE)*(1-(PRINCIPAL!$O$158/100)),VLOOKUP($AH$555,'Banco de Dados'!$B$4:$J$50,6,FALSE)))))))))),"")</f>
        <v/>
      </c>
      <c r="AH589" s="29" t="str">
        <f>IFERROR(AG589*(IFERROR(VLOOKUP($AH$555,'Banco de Dados'!$B$4:$J$50,4,FALSE),"ERRO")),"")</f>
        <v/>
      </c>
      <c r="AI589" s="29" t="str">
        <f t="shared" si="381"/>
        <v/>
      </c>
      <c r="AJ589" s="103" t="str">
        <f>IFERROR(AI589*(C589*(PRINCIPAL!$G$158/100))*0.47*(44/12),"")</f>
        <v/>
      </c>
      <c r="AK589" s="111" t="str">
        <f t="shared" si="390"/>
        <v/>
      </c>
      <c r="AL589" s="30" t="str">
        <f>IFERROR(IF(AND(PRINCIPAL!$H$159&lt;&gt;"",OR(L589=PRINCIPAL!$I$159,L589=PRINCIPAL!$I$159+PRINCIPAL!$I$159,L589=PRINCIPAL!$I$159+PRINCIPAL!$I$159+PRINCIPAL!$I$159)),0,IF(AND(PRINCIPAL!$H$159&lt;&gt;"",L589=PRINCIPAL!$J$159),VLOOKUP($AM$555,'Banco de Dados'!$B$4:$J$50,8,FALSE)*PRINCIPAL!$H$159*(1-(PRINCIPAL!$K$159/100)),IF(AND(PRINCIPAL!$H$159&lt;&gt;"",L589=PRINCIPAL!$L$159),VLOOKUP($AM$555,'Banco de Dados'!$B$4:$J$50,8,FALSE)*PRINCIPAL!$H$159*(1-(PRINCIPAL!$M$159/100)),IF(AND(PRINCIPAL!$H$159&lt;&gt;"",L589=PRINCIPAL!$N$159),VLOOKUP($AM$555,'Banco de Dados'!$B$4:$J$50,8,FALSE)*PRINCIPAL!$H$159*(1-(PRINCIPAL!$O$159/100)),IF(PRINCIPAL!$H$159&lt;&gt;"",VLOOKUP($AM$555,'Banco de Dados'!$B$4:$J$50,8,FALSE)*PRINCIPAL!$H$159,IF(OR(L589=PRINCIPAL!$I$159,L589=PRINCIPAL!$I$159+PRINCIPAL!$I$159,L589=PRINCIPAL!$I$159+PRINCIPAL!$I$159+PRINCIPAL!$I$159),0,IF(L589=PRINCIPAL!$J$159,VLOOKUP($AM$555,'Banco de Dados'!$B$4:$J$50,6,FALSE)*(1-(PRINCIPAL!$K$159/100)),IF(L589=PRINCIPAL!$L$159,VLOOKUP($AM$555,'Banco de Dados'!$B$4:$J$50,6,FALSE)*(1-(PRINCIPAL!$M$159/100)),IF(L589=PRINCIPAL!$N$159,VLOOKUP($AM$555,'Banco de Dados'!$B$4:$J$50,6,FALSE)*(1-(PRINCIPAL!$O$159/100)),VLOOKUP($AM$555,'Banco de Dados'!$B$4:$J$50,6,FALSE)))))))))),"")</f>
        <v/>
      </c>
      <c r="AM589" s="29" t="str">
        <f>IFERROR(AL589*(IFERROR(VLOOKUP($AM$555,'Banco de Dados'!$B$4:$J$50,4,FALSE),"ERRO")),"")</f>
        <v/>
      </c>
      <c r="AN589" s="29" t="str">
        <f t="shared" si="382"/>
        <v/>
      </c>
      <c r="AO589" s="103" t="str">
        <f>IFERROR(AN589*(C589*(PRINCIPAL!$G$159/100))*0.47*(44/12),"")</f>
        <v/>
      </c>
      <c r="AP589" s="111" t="str">
        <f t="shared" si="383"/>
        <v/>
      </c>
      <c r="AQ589" s="30" t="str">
        <f>IFERROR(IF(AND(PRINCIPAL!$H$160&lt;&gt;"",OR(L589=PRINCIPAL!$I$160,L589=PRINCIPAL!$I$160+PRINCIPAL!$I$160,L589=PRINCIPAL!$I$160+PRINCIPAL!$I$160+PRINCIPAL!$I$160)),0,IF(AND(PRINCIPAL!$H$160&lt;&gt;"",L589=PRINCIPAL!$J$160),VLOOKUP($AR$555,'Banco de Dados'!$B$4:$J$50,8,FALSE)*PRINCIPAL!$H$160*(1-(PRINCIPAL!$K$160/100)),IF(AND(PRINCIPAL!$H$160&lt;&gt;"",L589=PRINCIPAL!$L$160),VLOOKUP($AR$555,'Banco de Dados'!$B$4:$J$50,8,FALSE)*PRINCIPAL!$H$160*(1-(PRINCIPAL!$M$160/100)),IF(AND(PRINCIPAL!$H$160&lt;&gt;"",L589=PRINCIPAL!$N$160),VLOOKUP($AR$555,'Banco de Dados'!$B$4:$J$50,8,FALSE)*PRINCIPAL!$H$160*(1-(PRINCIPAL!$O$160/100)),IF(PRINCIPAL!$H$160&lt;&gt;"",VLOOKUP($AR$555,'Banco de Dados'!$B$4:$J$50,8,FALSE)*PRINCIPAL!$H$160,IF(OR(L589=PRINCIPAL!$I$160,L589=PRINCIPAL!$I$160+PRINCIPAL!$I$160,L589=PRINCIPAL!$I$160+PRINCIPAL!$I$160+PRINCIPAL!$I$160),0,IF(L589=PRINCIPAL!$J$160,VLOOKUP($AR$555,'Banco de Dados'!$B$4:$J$50,6,FALSE)*(1-(PRINCIPAL!$K$160/100)),IF(L589=PRINCIPAL!$L$160,VLOOKUP($AR$555,'Banco de Dados'!$B$4:$J$50,6,FALSE)*(1-(PRINCIPAL!$M$160/100)),IF(L589=PRINCIPAL!$N$160,VLOOKUP($AR$555,'Banco de Dados'!$B$4:$J$50,6,FALSE)*(1-(PRINCIPAL!$O$160/100)),VLOOKUP($AR$555,'Banco de Dados'!$B$4:$J$50,6,FALSE)))))))))),"")</f>
        <v/>
      </c>
      <c r="AR589" s="29" t="str">
        <f>IFERROR(AQ589*(IFERROR(VLOOKUP($AR$555,'Banco de Dados'!$B$4:$J$50,4,FALSE),"ERRO")),"")</f>
        <v/>
      </c>
      <c r="AS589" s="29" t="str">
        <f t="shared" si="384"/>
        <v/>
      </c>
      <c r="AT589" s="103" t="str">
        <f>IFERROR(AS589*(C589*(PRINCIPAL!$G$160/100))*0.47*(44/12),"")</f>
        <v/>
      </c>
      <c r="AU589" s="111" t="str">
        <f t="shared" si="385"/>
        <v/>
      </c>
      <c r="AV589" s="30" t="str">
        <f>IFERROR(IF(AND(PRINCIPAL!$H$161&lt;&gt;"",OR(L589=PRINCIPAL!$I$161,L589=PRINCIPAL!$I$161+PRINCIPAL!$I$161,L589=PRINCIPAL!$I$161+PRINCIPAL!$I$161+PRINCIPAL!$I$161)),0,IF(AND(PRINCIPAL!$H$161&lt;&gt;"",L589=PRINCIPAL!$J$161),VLOOKUP($AW$555,'Banco de Dados'!$B$4:$J$50,8,FALSE)*PRINCIPAL!$H$161*(1-(PRINCIPAL!$K$161/100)),IF(AND(PRINCIPAL!$H$161&lt;&gt;"",L589=PRINCIPAL!$L$161),VLOOKUP($AW$555,'Banco de Dados'!$B$4:$J$50,8,FALSE)*PRINCIPAL!$H$161*(1-(PRINCIPAL!$M$161/100)),IF(AND(PRINCIPAL!$H$161&lt;&gt;"",L589=PRINCIPAL!$N$161),VLOOKUP($AW$555,'Banco de Dados'!$B$4:$J$50,8,FALSE)*PRINCIPAL!$H$161*(1-(PRINCIPAL!$O$161/100)),IF(PRINCIPAL!$H$161&lt;&gt;"",VLOOKUP($AW$555,'Banco de Dados'!$B$4:$J$50,8,FALSE)*PRINCIPAL!$H$161,IF(OR(L589=PRINCIPAL!$I$161,L589=PRINCIPAL!$I$161+PRINCIPAL!$I$161,L589=PRINCIPAL!$I$161+PRINCIPAL!$I$161+PRINCIPAL!$I$161),0,IF(L589=PRINCIPAL!$J$161,VLOOKUP($AW$555,'Banco de Dados'!$B$4:$J$50,6,FALSE)*(1-(PRINCIPAL!$K$161/100)),IF(L589=PRINCIPAL!$L$161,VLOOKUP($AW$555,'Banco de Dados'!$B$4:$J$50,6,FALSE)*(1-(PRINCIPAL!$M$161/100)),IF(L589=PRINCIPAL!$N$161,VLOOKUP($AW$555,'Banco de Dados'!$B$4:$J$50,6,FALSE)*(1-(PRINCIPAL!$O$161/100)),VLOOKUP($AW$555,'Banco de Dados'!$B$4:$J$50,6,FALSE)))))))))),"")</f>
        <v/>
      </c>
      <c r="AW589" s="29" t="str">
        <f>IFERROR(AV589*(IFERROR(VLOOKUP($AW$555,'Banco de Dados'!$B$4:$J$50,4,FALSE),"ERRO")),"")</f>
        <v/>
      </c>
      <c r="AX589" s="29" t="str">
        <f t="shared" si="386"/>
        <v/>
      </c>
      <c r="AY589" s="103" t="str">
        <f>IFERROR(AX589*(C589*(PRINCIPAL!$G$161/100))*0.47*(44/12),"")</f>
        <v/>
      </c>
      <c r="AZ589" s="111" t="str">
        <f t="shared" si="391"/>
        <v/>
      </c>
      <c r="BA589" s="30" t="str">
        <f>IFERROR(IF(AND(PRINCIPAL!$H$162&lt;&gt;"",OR(L589=PRINCIPAL!$I$162,L589=PRINCIPAL!$I$162+PRINCIPAL!$I$162,L589=PRINCIPAL!$I$162+PRINCIPAL!$I$162+PRINCIPAL!$I$162)),0,IF(AND(PRINCIPAL!$H$162&lt;&gt;"",L589=PRINCIPAL!$J$162),VLOOKUP($BB$555,'Banco de Dados'!$B$4:$J$50,8,FALSE)*PRINCIPAL!$H$162*(1-(PRINCIPAL!$K$162/100)),IF(AND(PRINCIPAL!$H$162&lt;&gt;"",L589=PRINCIPAL!$L$162),VLOOKUP($BB$555,'Banco de Dados'!$B$4:$J$50,8,FALSE)*PRINCIPAL!$H$162*(1-(PRINCIPAL!$M$162/100)),IF(AND(PRINCIPAL!$H$162&lt;&gt;"",L589=PRINCIPAL!$N$162),VLOOKUP($BB$555,'Banco de Dados'!$B$4:$J$50,8,FALSE)*PRINCIPAL!$H$162*(1-(PRINCIPAL!$O$162/100)),IF(PRINCIPAL!$H$162&lt;&gt;"",VLOOKUP($BB$555,'Banco de Dados'!$B$4:$J$50,8,FALSE)*PRINCIPAL!$H$162,IF(OR(L589=PRINCIPAL!$I$162,L589=PRINCIPAL!$I$162+PRINCIPAL!$I$162,L589=PRINCIPAL!$I$162+PRINCIPAL!$I$162+PRINCIPAL!$I$162),0,IF(L589=PRINCIPAL!$J$162,VLOOKUP($BB$555,'Banco de Dados'!$B$4:$J$50,6,FALSE)*(1-(PRINCIPAL!$K$162/100)),IF(L589=PRINCIPAL!$L$162,VLOOKUP($BB$555,'Banco de Dados'!$B$4:$J$50,6,FALSE)*(1-(PRINCIPAL!$M$162/100)),IF(L589=PRINCIPAL!$N$162,VLOOKUP($BB$555,'Banco de Dados'!$B$4:$J$50,6,FALSE)*(1-(PRINCIPAL!$O$162/100)),VLOOKUP($BB$555,'Banco de Dados'!$B$4:$J$50,6,FALSE)))))))))),"")</f>
        <v/>
      </c>
      <c r="BB589" s="29" t="str">
        <f>IFERROR(BA589*(IFERROR(VLOOKUP($BB$555,'Banco de Dados'!$B$4:$J$50,4,FALSE),"ERRO")),"")</f>
        <v/>
      </c>
      <c r="BC589" s="29" t="str">
        <f t="shared" si="392"/>
        <v/>
      </c>
      <c r="BD589" s="103" t="str">
        <f>IFERROR(BC589*(C589*(PRINCIPAL!$G$162/100))*0.47*(44/12),"")</f>
        <v/>
      </c>
      <c r="BE589" s="111" t="str">
        <f t="shared" si="371"/>
        <v/>
      </c>
      <c r="BF589" s="30" t="str">
        <f>IFERROR(IF(AND(PRINCIPAL!$H$163&lt;&gt;"",OR(L589=PRINCIPAL!$I$163,L589=PRINCIPAL!$I$163+PRINCIPAL!$I$163,L589=PRINCIPAL!$I$163+PRINCIPAL!$I$163+PRINCIPAL!$I$163)),0,IF(AND(PRINCIPAL!$H$163&lt;&gt;"",L589=PRINCIPAL!$J$163),VLOOKUP($BG$555,'Banco de Dados'!$B$4:$J$50,8,FALSE)*PRINCIPAL!$H$163*(1-(PRINCIPAL!$K$163/100)),IF(AND(PRINCIPAL!$H$163&lt;&gt;"",L589=PRINCIPAL!$L$163),VLOOKUP($BG$555,'Banco de Dados'!$B$4:$J$50,8,FALSE)*PRINCIPAL!$H$163*(1-(PRINCIPAL!$M$163/100)),IF(AND(PRINCIPAL!$H$163&lt;&gt;"",L589=PRINCIPAL!$N$163),VLOOKUP($BG$555,'Banco de Dados'!$B$4:$J$50,8,FALSE)*PRINCIPAL!$H$163*(1-(PRINCIPAL!$O$163/100)),IF(PRINCIPAL!$H$163&lt;&gt;"",VLOOKUP($BG$555,'Banco de Dados'!$B$4:$J$50,8,FALSE)*PRINCIPAL!$H$163,IF(OR(L589=PRINCIPAL!$I$163,L589=PRINCIPAL!$I$163+PRINCIPAL!$I$163,L589=PRINCIPAL!$I$163+PRINCIPAL!$I$163+PRINCIPAL!$I$163),0,IF(L589=PRINCIPAL!$J$163,VLOOKUP($BG$555,'Banco de Dados'!$B$4:$J$50,6,FALSE)*(1-(PRINCIPAL!$K$163/100)),IF(L589=PRINCIPAL!$L$163,VLOOKUP($BG$555,'Banco de Dados'!$B$4:$J$50,6,FALSE)*(1-(PRINCIPAL!$M$163/100)),IF(L589=PRINCIPAL!$N$163,VLOOKUP($BG$555,'Banco de Dados'!$B$4:$J$50,6,FALSE)*(1-(PRINCIPAL!$O$163/100)),VLOOKUP($BG$555,'Banco de Dados'!$B$4:$J$50,6,FALSE)))))))))),"")</f>
        <v/>
      </c>
      <c r="BG589" s="29" t="str">
        <f>IFERROR(BF589*(IFERROR(VLOOKUP($BG$555,'Banco de Dados'!$B$4:$J$50,4,FALSE),"ERRO")),"")</f>
        <v/>
      </c>
      <c r="BH589" s="29" t="str">
        <f t="shared" si="387"/>
        <v/>
      </c>
      <c r="BI589" s="103" t="str">
        <f>IFERROR(BH589*(C589*(PRINCIPAL!$G$163/100))*0.47*(44/12),"")</f>
        <v/>
      </c>
      <c r="BJ589" s="102" t="str">
        <f t="shared" si="372"/>
        <v/>
      </c>
    </row>
    <row r="590" spans="2:62" ht="12.75" customHeight="1" x14ac:dyDescent="0.3">
      <c r="B590" s="326">
        <f t="shared" si="373"/>
        <v>2053</v>
      </c>
      <c r="C590" s="340"/>
      <c r="D590" s="1"/>
      <c r="E590" s="116">
        <v>33</v>
      </c>
      <c r="F590" s="24" t="str">
        <f>IFERROR(VLOOKUP($G$555,'Banco de Dados'!$B$4:$J$50,6,FALSE),"")</f>
        <v/>
      </c>
      <c r="G590" s="25" t="str">
        <f>IFERROR(F590*(IFERROR(VLOOKUP($G$555,'Banco de Dados'!$B$4:$J$50,4,FALSE),"ERRO")),"")</f>
        <v/>
      </c>
      <c r="H590" s="25" t="str">
        <f t="shared" si="374"/>
        <v/>
      </c>
      <c r="I590" s="103" t="str">
        <f t="shared" si="375"/>
        <v/>
      </c>
      <c r="J590" s="117" t="str">
        <f t="shared" si="376"/>
        <v/>
      </c>
      <c r="K590" s="1"/>
      <c r="L590" s="91">
        <v>33</v>
      </c>
      <c r="M590" s="24" t="str">
        <f>IFERROR(IF(AND(PRINCIPAL!$H$154&lt;&gt;"",OR(L590=PRINCIPAL!$I$154,L590=PRINCIPAL!$I$154+PRINCIPAL!$I$154,L590=PRINCIPAL!$I$154+PRINCIPAL!$I$154+PRINCIPAL!$I$154)),0,IF(AND(PRINCIPAL!$H$154&lt;&gt;"",L590=PRINCIPAL!$J$154),VLOOKUP($N$555,'Banco de Dados'!$B$4:$J$50,8,FALSE)*PRINCIPAL!$H$154*(1-(PRINCIPAL!$K$154/100)),IF(AND(PRINCIPAL!$H$154&lt;&gt;"",L590=PRINCIPAL!$L$154),VLOOKUP($N$555,'Banco de Dados'!$B$4:$J$50,8,FALSE)*PRINCIPAL!$H$154*(1-(PRINCIPAL!$M$154/100)),IF(AND(PRINCIPAL!$H$154&lt;&gt;"",L590=PRINCIPAL!$N$154),VLOOKUP($N$555,'Banco de Dados'!$B$4:$J$50,8,FALSE)*PRINCIPAL!$H$154*(1-(PRINCIPAL!$O$154/100)),IF(PRINCIPAL!$H$154&lt;&gt;"",VLOOKUP($N$555,'Banco de Dados'!$B$4:$J$50,8,FALSE)*PRINCIPAL!$H$154,IF(OR(L590=PRINCIPAL!$I$154,L590=PRINCIPAL!$I$154+PRINCIPAL!$I$154,L590=PRINCIPAL!$I$154+PRINCIPAL!$I$154+PRINCIPAL!$I$154),0,IF(L590=PRINCIPAL!$J$154,VLOOKUP($N$555,'Banco de Dados'!$B$4:$J$50,6,FALSE)*(1-(PRINCIPAL!$K$154/100)),IF(L590=PRINCIPAL!$L$154,VLOOKUP($N$555,'Banco de Dados'!$B$4:$J$50,6,FALSE)*(1-(PRINCIPAL!$M$154/100)),IF(L590=PRINCIPAL!$N$154,VLOOKUP($N$555,'Banco de Dados'!$B$4:$J$50,6,FALSE)*(1-(PRINCIPAL!$O$154/100)),VLOOKUP($N$555,'Banco de Dados'!$B$4:$J$50,6,FALSE)))))))))),"")</f>
        <v/>
      </c>
      <c r="N590" s="25" t="str">
        <f>IFERROR(M590*(IFERROR(VLOOKUP($N$555,'Banco de Dados'!$B$4:$J$50,4,FALSE),"ERRO")),"")</f>
        <v/>
      </c>
      <c r="O590" s="25" t="str">
        <f t="shared" si="395"/>
        <v/>
      </c>
      <c r="P590" s="103" t="str">
        <f>IFERROR(O590*(C590*(PRINCIPAL!$G$154/100))*0.47*(44/12),"")</f>
        <v/>
      </c>
      <c r="Q590" s="107" t="str">
        <f t="shared" si="397"/>
        <v/>
      </c>
      <c r="R590" s="29" t="str">
        <f>IFERROR(IF(AND(PRINCIPAL!$H$155&lt;&gt;"",OR(L590=PRINCIPAL!$I$155,L590=PRINCIPAL!$I$155+PRINCIPAL!$I$155,L590=PRINCIPAL!$I$155+PRINCIPAL!$I$155+PRINCIPAL!$I$155)),0,IF(AND(PRINCIPAL!$H$155&lt;&gt;"",L590=PRINCIPAL!$J$155),VLOOKUP($S$555,'Banco de Dados'!$B$4:$J$50,8,FALSE)*PRINCIPAL!$H$155*(1-(PRINCIPAL!$K$155/100)),IF(AND(PRINCIPAL!$H$155&lt;&gt;"",L590=PRINCIPAL!$L$155),VLOOKUP($S$555,'Banco de Dados'!$B$4:$J$50,8,FALSE)*PRINCIPAL!$H$155*(1-(PRINCIPAL!$M$155/100)),IF(AND(PRINCIPAL!$H$155&lt;&gt;"",L590=PRINCIPAL!$N$155),VLOOKUP($S$555,'Banco de Dados'!$B$4:$J$50,8,FALSE)*PRINCIPAL!$H$155*(1-(PRINCIPAL!$O$155/100)),IF(PRINCIPAL!$H$155&lt;&gt;"",VLOOKUP($S$555,'Banco de Dados'!$B$4:$J$50,8,FALSE)*PRINCIPAL!$H$155,IF(OR(L590=PRINCIPAL!$I$155,L590=PRINCIPAL!$I$155+PRINCIPAL!$I$155,L590=PRINCIPAL!$I$155+PRINCIPAL!$I$155+PRINCIPAL!$I$155),0,IF(L590=PRINCIPAL!$J$155,VLOOKUP($S$555,'Banco de Dados'!$B$4:$J$50,6,FALSE)*(1-(PRINCIPAL!$K$155/100)),IF(L590=PRINCIPAL!$L$155,VLOOKUP($S$555,'Banco de Dados'!$B$4:$J$50,6,FALSE)*(1-(PRINCIPAL!$M$155/100)),IF(L590=PRINCIPAL!$N$155,VLOOKUP($S$555,'Banco de Dados'!$B$4:$J$50,6,FALSE)*(1-(PRINCIPAL!$O$155/100)),VLOOKUP($S$555,'Banco de Dados'!$B$4:$J$50,6,FALSE)))))))))),"")</f>
        <v/>
      </c>
      <c r="S590" s="29" t="str">
        <f>IFERROR(R590*(IFERROR(VLOOKUP($S$555,'Banco de Dados'!$B$4:$J$50,4,FALSE),"ERRO")),"")</f>
        <v/>
      </c>
      <c r="T590" s="29" t="str">
        <f t="shared" si="394"/>
        <v/>
      </c>
      <c r="U590" s="103" t="str">
        <f>IFERROR(T590*(C590*(PRINCIPAL!$G$155/100))*0.47*(44/12),"")</f>
        <v/>
      </c>
      <c r="V590" s="103" t="str">
        <f t="shared" si="370"/>
        <v/>
      </c>
      <c r="W590" s="30" t="str">
        <f>IFERROR(IF(AND(PRINCIPAL!$H$156&lt;&gt;"",OR(L590=PRINCIPAL!$I$156,L590=PRINCIPAL!$I$156+PRINCIPAL!$I$156,L590=PRINCIPAL!$I$156+PRINCIPAL!$I$156+PRINCIPAL!$I$156)),0,IF(AND(PRINCIPAL!$H$156&lt;&gt;"",L590=PRINCIPAL!$J$156),VLOOKUP($X$555,'Banco de Dados'!$B$4:$J$50,8,FALSE)*PRINCIPAL!$H$156*(1-(PRINCIPAL!$K$156/100)),IF(AND(PRINCIPAL!$H$156&lt;&gt;"",L590=PRINCIPAL!$L$156),VLOOKUP($X$555,'Banco de Dados'!$B$4:$J$50,8,FALSE)*PRINCIPAL!$H$156*(1-(PRINCIPAL!$M$156/100)),IF(AND(PRINCIPAL!$H$156&lt;&gt;"",L590=PRINCIPAL!$N$156),VLOOKUP($X$555,'Banco de Dados'!$B$4:$J$50,8,FALSE)*PRINCIPAL!$H$156*(1-(PRINCIPAL!$O$156/100)),IF(PRINCIPAL!$H$156&lt;&gt;"",VLOOKUP($X$555,'Banco de Dados'!$B$4:$J$50,8,FALSE)*PRINCIPAL!$H$156,IF(OR(L590=PRINCIPAL!$I$156,L590=PRINCIPAL!$I$156+PRINCIPAL!$I$156,L590=PRINCIPAL!$I$156+PRINCIPAL!$I$156+PRINCIPAL!$I$156),0,IF(L590=PRINCIPAL!$J$156,VLOOKUP($X$555,'Banco de Dados'!$B$4:$J$50,6,FALSE)*(1-(PRINCIPAL!$K$156/100)),IF(L590=PRINCIPAL!$L$156,VLOOKUP($X$555,'Banco de Dados'!$B$4:$J$50,6,FALSE)*(1-(PRINCIPAL!$M$156/100)),IF(L590=PRINCIPAL!$N$156,VLOOKUP($X$555,'Banco de Dados'!$B$4:$J$50,6,FALSE)*(1-(PRINCIPAL!$O$156/100)),VLOOKUP($X$555,'Banco de Dados'!$B$4:$J$50,6,FALSE)))))))))),"")</f>
        <v/>
      </c>
      <c r="X590" s="29" t="str">
        <f>IFERROR(W590*(IFERROR(VLOOKUP($X$555,'Banco de Dados'!$B$4:$J$50,4,FALSE),"ERRO")),"")</f>
        <v/>
      </c>
      <c r="Y590" s="29" t="str">
        <f t="shared" si="388"/>
        <v/>
      </c>
      <c r="Z590" s="103" t="str">
        <f>IFERROR(Y590*(C590*(PRINCIPAL!$G$156/100))*0.47*(44/12),"")</f>
        <v/>
      </c>
      <c r="AA590" s="111" t="str">
        <f t="shared" si="389"/>
        <v/>
      </c>
      <c r="AB590" s="30" t="str">
        <f>IFERROR(IF(AND(PRINCIPAL!$H$157&lt;&gt;"",OR(L590=PRINCIPAL!$I$157,L590=PRINCIPAL!$I$157+PRINCIPAL!$I$157,L590=PRINCIPAL!$I$157+PRINCIPAL!$I$157+PRINCIPAL!$I$157)),0,IF(AND(PRINCIPAL!$H$157&lt;&gt;"",L590=PRINCIPAL!$J$157),VLOOKUP($AC$555,'Banco de Dados'!$B$4:$J$50,8,FALSE)*PRINCIPAL!$H$157*(1-(PRINCIPAL!$K$157/100)),IF(AND(PRINCIPAL!$H$157&lt;&gt;"",L590=PRINCIPAL!$L$157),VLOOKUP($AC$555,'Banco de Dados'!$B$4:$J$50,8,FALSE)*PRINCIPAL!$H$157*(1-(PRINCIPAL!$M$157/100)),IF(AND(PRINCIPAL!$H$157&lt;&gt;"",L590=PRINCIPAL!$N$157),VLOOKUP($AC$555,'Banco de Dados'!$B$4:$J$50,8,FALSE)*PRINCIPAL!$H$157*(1-(PRINCIPAL!$O$157/100)),IF(PRINCIPAL!$H$157&lt;&gt;"",VLOOKUP($AC$555,'Banco de Dados'!$B$4:$J$50,8,FALSE)*PRINCIPAL!$H$157,IF(OR(L590=PRINCIPAL!$I$157,L590=PRINCIPAL!$I$157+PRINCIPAL!$I$157,L590=PRINCIPAL!$I$157+PRINCIPAL!$I$157+PRINCIPAL!$I$157),0,IF(L590=PRINCIPAL!$J$157,VLOOKUP($AC$555,'Banco de Dados'!$B$4:$J$50,6,FALSE)*(1-(PRINCIPAL!$K$157/100)),IF(L590=PRINCIPAL!$L$157,VLOOKUP($AC$555,'Banco de Dados'!$B$4:$J$50,6,FALSE)*(1-(PRINCIPAL!$M$157/100)),IF(L590=PRINCIPAL!$N$157,VLOOKUP($AC$555,'Banco de Dados'!$B$4:$J$50,6,FALSE)*(1-(PRINCIPAL!$O$157/100)),VLOOKUP($AC$555,'Banco de Dados'!$B$4:$J$50,6,FALSE)))))))))),"")</f>
        <v/>
      </c>
      <c r="AC590" s="29" t="str">
        <f>IFERROR(AB590*(IFERROR(VLOOKUP($AC$555,'Banco de Dados'!$B$4:$J$50,4,FALSE),"ERRO")),"")</f>
        <v/>
      </c>
      <c r="AD590" s="29" t="str">
        <f t="shared" si="379"/>
        <v/>
      </c>
      <c r="AE590" s="103" t="str">
        <f>IFERROR(AD590*(C590*(PRINCIPAL!$G$157/100))*0.47*(44/12),"")</f>
        <v/>
      </c>
      <c r="AF590" s="111" t="str">
        <f t="shared" si="380"/>
        <v/>
      </c>
      <c r="AG590" s="30" t="str">
        <f>IFERROR(IF(AND(PRINCIPAL!$H$158&lt;&gt;"",OR(L590=PRINCIPAL!$I$158,L590=PRINCIPAL!$I$158+PRINCIPAL!$I$158,L590=PRINCIPAL!$I$158+PRINCIPAL!$I$158+PRINCIPAL!$I$158)),0,IF(AND(PRINCIPAL!$H$158&lt;&gt;"",L590=PRINCIPAL!$J$158),VLOOKUP($AH$555,'Banco de Dados'!$B$4:$J$50,8,FALSE)*PRINCIPAL!$H$158*(1-(PRINCIPAL!$K$158/100)),IF(AND(PRINCIPAL!$H$158&lt;&gt;"",L590=PRINCIPAL!$L$158),VLOOKUP($AH$555,'Banco de Dados'!$B$4:$J$50,8,FALSE)*PRINCIPAL!$H$158*(1-(PRINCIPAL!$M$158/100)),IF(AND(PRINCIPAL!$H$158&lt;&gt;"",L590=PRINCIPAL!$N$158),VLOOKUP($AH$555,'Banco de Dados'!$B$4:$J$50,8,FALSE)*PRINCIPAL!$H$158*(1-(PRINCIPAL!$O$158/100)),IF(PRINCIPAL!$H$158&lt;&gt;"",VLOOKUP($AH$555,'Banco de Dados'!$B$4:$J$50,8,FALSE)*PRINCIPAL!$H$158,IF(OR(L590=PRINCIPAL!$I$158,L590=PRINCIPAL!$I$158+PRINCIPAL!$I$158,L590=PRINCIPAL!$I$158+PRINCIPAL!$I$158+PRINCIPAL!$I$158),0,IF(L590=PRINCIPAL!$J$158,VLOOKUP($AH$555,'Banco de Dados'!$B$4:$J$50,6,FALSE)*(1-(PRINCIPAL!$K$158/100)),IF(L590=PRINCIPAL!$L$158,VLOOKUP($AH$555,'Banco de Dados'!$B$4:$J$50,6,FALSE)*(1-(PRINCIPAL!$M$158/100)),IF(L590=PRINCIPAL!$N$158,VLOOKUP($AH$555,'Banco de Dados'!$B$4:$J$50,6,FALSE)*(1-(PRINCIPAL!$O$158/100)),VLOOKUP($AH$555,'Banco de Dados'!$B$4:$J$50,6,FALSE)))))))))),"")</f>
        <v/>
      </c>
      <c r="AH590" s="29" t="str">
        <f>IFERROR(AG590*(IFERROR(VLOOKUP($AH$555,'Banco de Dados'!$B$4:$J$50,4,FALSE),"ERRO")),"")</f>
        <v/>
      </c>
      <c r="AI590" s="29" t="str">
        <f t="shared" si="381"/>
        <v/>
      </c>
      <c r="AJ590" s="103" t="str">
        <f>IFERROR(AI590*(C590*(PRINCIPAL!$G$158/100))*0.47*(44/12),"")</f>
        <v/>
      </c>
      <c r="AK590" s="111" t="str">
        <f t="shared" si="390"/>
        <v/>
      </c>
      <c r="AL590" s="30" t="str">
        <f>IFERROR(IF(AND(PRINCIPAL!$H$159&lt;&gt;"",OR(L590=PRINCIPAL!$I$159,L590=PRINCIPAL!$I$159+PRINCIPAL!$I$159,L590=PRINCIPAL!$I$159+PRINCIPAL!$I$159+PRINCIPAL!$I$159)),0,IF(AND(PRINCIPAL!$H$159&lt;&gt;"",L590=PRINCIPAL!$J$159),VLOOKUP($AM$555,'Banco de Dados'!$B$4:$J$50,8,FALSE)*PRINCIPAL!$H$159*(1-(PRINCIPAL!$K$159/100)),IF(AND(PRINCIPAL!$H$159&lt;&gt;"",L590=PRINCIPAL!$L$159),VLOOKUP($AM$555,'Banco de Dados'!$B$4:$J$50,8,FALSE)*PRINCIPAL!$H$159*(1-(PRINCIPAL!$M$159/100)),IF(AND(PRINCIPAL!$H$159&lt;&gt;"",L590=PRINCIPAL!$N$159),VLOOKUP($AM$555,'Banco de Dados'!$B$4:$J$50,8,FALSE)*PRINCIPAL!$H$159*(1-(PRINCIPAL!$O$159/100)),IF(PRINCIPAL!$H$159&lt;&gt;"",VLOOKUP($AM$555,'Banco de Dados'!$B$4:$J$50,8,FALSE)*PRINCIPAL!$H$159,IF(OR(L590=PRINCIPAL!$I$159,L590=PRINCIPAL!$I$159+PRINCIPAL!$I$159,L590=PRINCIPAL!$I$159+PRINCIPAL!$I$159+PRINCIPAL!$I$159),0,IF(L590=PRINCIPAL!$J$159,VLOOKUP($AM$555,'Banco de Dados'!$B$4:$J$50,6,FALSE)*(1-(PRINCIPAL!$K$159/100)),IF(L590=PRINCIPAL!$L$159,VLOOKUP($AM$555,'Banco de Dados'!$B$4:$J$50,6,FALSE)*(1-(PRINCIPAL!$M$159/100)),IF(L590=PRINCIPAL!$N$159,VLOOKUP($AM$555,'Banco de Dados'!$B$4:$J$50,6,FALSE)*(1-(PRINCIPAL!$O$159/100)),VLOOKUP($AM$555,'Banco de Dados'!$B$4:$J$50,6,FALSE)))))))))),"")</f>
        <v/>
      </c>
      <c r="AM590" s="29" t="str">
        <f>IFERROR(AL590*(IFERROR(VLOOKUP($AM$555,'Banco de Dados'!$B$4:$J$50,4,FALSE),"ERRO")),"")</f>
        <v/>
      </c>
      <c r="AN590" s="29" t="str">
        <f t="shared" si="382"/>
        <v/>
      </c>
      <c r="AO590" s="103" t="str">
        <f>IFERROR(AN590*(C590*(PRINCIPAL!$G$159/100))*0.47*(44/12),"")</f>
        <v/>
      </c>
      <c r="AP590" s="111" t="str">
        <f t="shared" si="383"/>
        <v/>
      </c>
      <c r="AQ590" s="30" t="str">
        <f>IFERROR(IF(AND(PRINCIPAL!$H$160&lt;&gt;"",OR(L590=PRINCIPAL!$I$160,L590=PRINCIPAL!$I$160+PRINCIPAL!$I$160,L590=PRINCIPAL!$I$160+PRINCIPAL!$I$160+PRINCIPAL!$I$160)),0,IF(AND(PRINCIPAL!$H$160&lt;&gt;"",L590=PRINCIPAL!$J$160),VLOOKUP($AR$555,'Banco de Dados'!$B$4:$J$50,8,FALSE)*PRINCIPAL!$H$160*(1-(PRINCIPAL!$K$160/100)),IF(AND(PRINCIPAL!$H$160&lt;&gt;"",L590=PRINCIPAL!$L$160),VLOOKUP($AR$555,'Banco de Dados'!$B$4:$J$50,8,FALSE)*PRINCIPAL!$H$160*(1-(PRINCIPAL!$M$160/100)),IF(AND(PRINCIPAL!$H$160&lt;&gt;"",L590=PRINCIPAL!$N$160),VLOOKUP($AR$555,'Banco de Dados'!$B$4:$J$50,8,FALSE)*PRINCIPAL!$H$160*(1-(PRINCIPAL!$O$160/100)),IF(PRINCIPAL!$H$160&lt;&gt;"",VLOOKUP($AR$555,'Banco de Dados'!$B$4:$J$50,8,FALSE)*PRINCIPAL!$H$160,IF(OR(L590=PRINCIPAL!$I$160,L590=PRINCIPAL!$I$160+PRINCIPAL!$I$160,L590=PRINCIPAL!$I$160+PRINCIPAL!$I$160+PRINCIPAL!$I$160),0,IF(L590=PRINCIPAL!$J$160,VLOOKUP($AR$555,'Banco de Dados'!$B$4:$J$50,6,FALSE)*(1-(PRINCIPAL!$K$160/100)),IF(L590=PRINCIPAL!$L$160,VLOOKUP($AR$555,'Banco de Dados'!$B$4:$J$50,6,FALSE)*(1-(PRINCIPAL!$M$160/100)),IF(L590=PRINCIPAL!$N$160,VLOOKUP($AR$555,'Banco de Dados'!$B$4:$J$50,6,FALSE)*(1-(PRINCIPAL!$O$160/100)),VLOOKUP($AR$555,'Banco de Dados'!$B$4:$J$50,6,FALSE)))))))))),"")</f>
        <v/>
      </c>
      <c r="AR590" s="29" t="str">
        <f>IFERROR(AQ590*(IFERROR(VLOOKUP($AR$555,'Banco de Dados'!$B$4:$J$50,4,FALSE),"ERRO")),"")</f>
        <v/>
      </c>
      <c r="AS590" s="29" t="str">
        <f t="shared" si="384"/>
        <v/>
      </c>
      <c r="AT590" s="103" t="str">
        <f>IFERROR(AS590*(C590*(PRINCIPAL!$G$160/100))*0.47*(44/12),"")</f>
        <v/>
      </c>
      <c r="AU590" s="111" t="str">
        <f t="shared" si="385"/>
        <v/>
      </c>
      <c r="AV590" s="30" t="str">
        <f>IFERROR(IF(AND(PRINCIPAL!$H$161&lt;&gt;"",OR(L590=PRINCIPAL!$I$161,L590=PRINCIPAL!$I$161+PRINCIPAL!$I$161,L590=PRINCIPAL!$I$161+PRINCIPAL!$I$161+PRINCIPAL!$I$161)),0,IF(AND(PRINCIPAL!$H$161&lt;&gt;"",L590=PRINCIPAL!$J$161),VLOOKUP($AW$555,'Banco de Dados'!$B$4:$J$50,8,FALSE)*PRINCIPAL!$H$161*(1-(PRINCIPAL!$K$161/100)),IF(AND(PRINCIPAL!$H$161&lt;&gt;"",L590=PRINCIPAL!$L$161),VLOOKUP($AW$555,'Banco de Dados'!$B$4:$J$50,8,FALSE)*PRINCIPAL!$H$161*(1-(PRINCIPAL!$M$161/100)),IF(AND(PRINCIPAL!$H$161&lt;&gt;"",L590=PRINCIPAL!$N$161),VLOOKUP($AW$555,'Banco de Dados'!$B$4:$J$50,8,FALSE)*PRINCIPAL!$H$161*(1-(PRINCIPAL!$O$161/100)),IF(PRINCIPAL!$H$161&lt;&gt;"",VLOOKUP($AW$555,'Banco de Dados'!$B$4:$J$50,8,FALSE)*PRINCIPAL!$H$161,IF(OR(L590=PRINCIPAL!$I$161,L590=PRINCIPAL!$I$161+PRINCIPAL!$I$161,L590=PRINCIPAL!$I$161+PRINCIPAL!$I$161+PRINCIPAL!$I$161),0,IF(L590=PRINCIPAL!$J$161,VLOOKUP($AW$555,'Banco de Dados'!$B$4:$J$50,6,FALSE)*(1-(PRINCIPAL!$K$161/100)),IF(L590=PRINCIPAL!$L$161,VLOOKUP($AW$555,'Banco de Dados'!$B$4:$J$50,6,FALSE)*(1-(PRINCIPAL!$M$161/100)),IF(L590=PRINCIPAL!$N$161,VLOOKUP($AW$555,'Banco de Dados'!$B$4:$J$50,6,FALSE)*(1-(PRINCIPAL!$O$161/100)),VLOOKUP($AW$555,'Banco de Dados'!$B$4:$J$50,6,FALSE)))))))))),"")</f>
        <v/>
      </c>
      <c r="AW590" s="29" t="str">
        <f>IFERROR(AV590*(IFERROR(VLOOKUP($AW$555,'Banco de Dados'!$B$4:$J$50,4,FALSE),"ERRO")),"")</f>
        <v/>
      </c>
      <c r="AX590" s="29" t="str">
        <f t="shared" si="386"/>
        <v/>
      </c>
      <c r="AY590" s="103" t="str">
        <f>IFERROR(AX590*(C590*(PRINCIPAL!$G$161/100))*0.47*(44/12),"")</f>
        <v/>
      </c>
      <c r="AZ590" s="111" t="str">
        <f t="shared" si="391"/>
        <v/>
      </c>
      <c r="BA590" s="30" t="str">
        <f>IFERROR(IF(AND(PRINCIPAL!$H$162&lt;&gt;"",OR(L590=PRINCIPAL!$I$162,L590=PRINCIPAL!$I$162+PRINCIPAL!$I$162,L590=PRINCIPAL!$I$162+PRINCIPAL!$I$162+PRINCIPAL!$I$162)),0,IF(AND(PRINCIPAL!$H$162&lt;&gt;"",L590=PRINCIPAL!$J$162),VLOOKUP($BB$555,'Banco de Dados'!$B$4:$J$50,8,FALSE)*PRINCIPAL!$H$162*(1-(PRINCIPAL!$K$162/100)),IF(AND(PRINCIPAL!$H$162&lt;&gt;"",L590=PRINCIPAL!$L$162),VLOOKUP($BB$555,'Banco de Dados'!$B$4:$J$50,8,FALSE)*PRINCIPAL!$H$162*(1-(PRINCIPAL!$M$162/100)),IF(AND(PRINCIPAL!$H$162&lt;&gt;"",L590=PRINCIPAL!$N$162),VLOOKUP($BB$555,'Banco de Dados'!$B$4:$J$50,8,FALSE)*PRINCIPAL!$H$162*(1-(PRINCIPAL!$O$162/100)),IF(PRINCIPAL!$H$162&lt;&gt;"",VLOOKUP($BB$555,'Banco de Dados'!$B$4:$J$50,8,FALSE)*PRINCIPAL!$H$162,IF(OR(L590=PRINCIPAL!$I$162,L590=PRINCIPAL!$I$162+PRINCIPAL!$I$162,L590=PRINCIPAL!$I$162+PRINCIPAL!$I$162+PRINCIPAL!$I$162),0,IF(L590=PRINCIPAL!$J$162,VLOOKUP($BB$555,'Banco de Dados'!$B$4:$J$50,6,FALSE)*(1-(PRINCIPAL!$K$162/100)),IF(L590=PRINCIPAL!$L$162,VLOOKUP($BB$555,'Banco de Dados'!$B$4:$J$50,6,FALSE)*(1-(PRINCIPAL!$M$162/100)),IF(L590=PRINCIPAL!$N$162,VLOOKUP($BB$555,'Banco de Dados'!$B$4:$J$50,6,FALSE)*(1-(PRINCIPAL!$O$162/100)),VLOOKUP($BB$555,'Banco de Dados'!$B$4:$J$50,6,FALSE)))))))))),"")</f>
        <v/>
      </c>
      <c r="BB590" s="29" t="str">
        <f>IFERROR(BA590*(IFERROR(VLOOKUP($BB$555,'Banco de Dados'!$B$4:$J$50,4,FALSE),"ERRO")),"")</f>
        <v/>
      </c>
      <c r="BC590" s="29" t="str">
        <f t="shared" si="392"/>
        <v/>
      </c>
      <c r="BD590" s="103" t="str">
        <f>IFERROR(BC590*(C590*(PRINCIPAL!$G$162/100))*0.47*(44/12),"")</f>
        <v/>
      </c>
      <c r="BE590" s="111" t="str">
        <f t="shared" si="371"/>
        <v/>
      </c>
      <c r="BF590" s="30" t="str">
        <f>IFERROR(IF(AND(PRINCIPAL!$H$163&lt;&gt;"",OR(L590=PRINCIPAL!$I$163,L590=PRINCIPAL!$I$163+PRINCIPAL!$I$163,L590=PRINCIPAL!$I$163+PRINCIPAL!$I$163+PRINCIPAL!$I$163)),0,IF(AND(PRINCIPAL!$H$163&lt;&gt;"",L590=PRINCIPAL!$J$163),VLOOKUP($BG$555,'Banco de Dados'!$B$4:$J$50,8,FALSE)*PRINCIPAL!$H$163*(1-(PRINCIPAL!$K$163/100)),IF(AND(PRINCIPAL!$H$163&lt;&gt;"",L590=PRINCIPAL!$L$163),VLOOKUP($BG$555,'Banco de Dados'!$B$4:$J$50,8,FALSE)*PRINCIPAL!$H$163*(1-(PRINCIPAL!$M$163/100)),IF(AND(PRINCIPAL!$H$163&lt;&gt;"",L590=PRINCIPAL!$N$163),VLOOKUP($BG$555,'Banco de Dados'!$B$4:$J$50,8,FALSE)*PRINCIPAL!$H$163*(1-(PRINCIPAL!$O$163/100)),IF(PRINCIPAL!$H$163&lt;&gt;"",VLOOKUP($BG$555,'Banco de Dados'!$B$4:$J$50,8,FALSE)*PRINCIPAL!$H$163,IF(OR(L590=PRINCIPAL!$I$163,L590=PRINCIPAL!$I$163+PRINCIPAL!$I$163,L590=PRINCIPAL!$I$163+PRINCIPAL!$I$163+PRINCIPAL!$I$163),0,IF(L590=PRINCIPAL!$J$163,VLOOKUP($BG$555,'Banco de Dados'!$B$4:$J$50,6,FALSE)*(1-(PRINCIPAL!$K$163/100)),IF(L590=PRINCIPAL!$L$163,VLOOKUP($BG$555,'Banco de Dados'!$B$4:$J$50,6,FALSE)*(1-(PRINCIPAL!$M$163/100)),IF(L590=PRINCIPAL!$N$163,VLOOKUP($BG$555,'Banco de Dados'!$B$4:$J$50,6,FALSE)*(1-(PRINCIPAL!$O$163/100)),VLOOKUP($BG$555,'Banco de Dados'!$B$4:$J$50,6,FALSE)))))))))),"")</f>
        <v/>
      </c>
      <c r="BG590" s="29" t="str">
        <f>IFERROR(BF590*(IFERROR(VLOOKUP($BG$555,'Banco de Dados'!$B$4:$J$50,4,FALSE),"ERRO")),"")</f>
        <v/>
      </c>
      <c r="BH590" s="29" t="str">
        <f t="shared" si="387"/>
        <v/>
      </c>
      <c r="BI590" s="103" t="str">
        <f>IFERROR(BH590*(C590*(PRINCIPAL!$G$163/100))*0.47*(44/12),"")</f>
        <v/>
      </c>
      <c r="BJ590" s="102" t="str">
        <f t="shared" si="372"/>
        <v/>
      </c>
    </row>
    <row r="591" spans="2:62" ht="12.75" customHeight="1" x14ac:dyDescent="0.3">
      <c r="B591" s="326">
        <f t="shared" si="373"/>
        <v>2054</v>
      </c>
      <c r="C591" s="340"/>
      <c r="D591" s="1"/>
      <c r="E591" s="118">
        <v>34</v>
      </c>
      <c r="F591" s="24" t="str">
        <f>IFERROR(VLOOKUP($G$555,'Banco de Dados'!$B$4:$J$50,6,FALSE),"")</f>
        <v/>
      </c>
      <c r="G591" s="25" t="str">
        <f>IFERROR(F591*(IFERROR(VLOOKUP($G$555,'Banco de Dados'!$B$4:$J$50,4,FALSE),"ERRO")),"")</f>
        <v/>
      </c>
      <c r="H591" s="25" t="str">
        <f t="shared" si="374"/>
        <v/>
      </c>
      <c r="I591" s="103" t="str">
        <f t="shared" si="375"/>
        <v/>
      </c>
      <c r="J591" s="117" t="str">
        <f t="shared" si="376"/>
        <v/>
      </c>
      <c r="K591" s="1"/>
      <c r="L591" s="91">
        <v>34</v>
      </c>
      <c r="M591" s="24" t="str">
        <f>IFERROR(IF(AND(PRINCIPAL!$H$154&lt;&gt;"",OR(L591=PRINCIPAL!$I$154,L591=PRINCIPAL!$I$154+PRINCIPAL!$I$154,L591=PRINCIPAL!$I$154+PRINCIPAL!$I$154+PRINCIPAL!$I$154)),0,IF(AND(PRINCIPAL!$H$154&lt;&gt;"",L591=PRINCIPAL!$J$154),VLOOKUP($N$555,'Banco de Dados'!$B$4:$J$50,8,FALSE)*PRINCIPAL!$H$154*(1-(PRINCIPAL!$K$154/100)),IF(AND(PRINCIPAL!$H$154&lt;&gt;"",L591=PRINCIPAL!$L$154),VLOOKUP($N$555,'Banco de Dados'!$B$4:$J$50,8,FALSE)*PRINCIPAL!$H$154*(1-(PRINCIPAL!$M$154/100)),IF(AND(PRINCIPAL!$H$154&lt;&gt;"",L591=PRINCIPAL!$N$154),VLOOKUP($N$555,'Banco de Dados'!$B$4:$J$50,8,FALSE)*PRINCIPAL!$H$154*(1-(PRINCIPAL!$O$154/100)),IF(PRINCIPAL!$H$154&lt;&gt;"",VLOOKUP($N$555,'Banco de Dados'!$B$4:$J$50,8,FALSE)*PRINCIPAL!$H$154,IF(OR(L591=PRINCIPAL!$I$154,L591=PRINCIPAL!$I$154+PRINCIPAL!$I$154,L591=PRINCIPAL!$I$154+PRINCIPAL!$I$154+PRINCIPAL!$I$154),0,IF(L591=PRINCIPAL!$J$154,VLOOKUP($N$555,'Banco de Dados'!$B$4:$J$50,6,FALSE)*(1-(PRINCIPAL!$K$154/100)),IF(L591=PRINCIPAL!$L$154,VLOOKUP($N$555,'Banco de Dados'!$B$4:$J$50,6,FALSE)*(1-(PRINCIPAL!$M$154/100)),IF(L591=PRINCIPAL!$N$154,VLOOKUP($N$555,'Banco de Dados'!$B$4:$J$50,6,FALSE)*(1-(PRINCIPAL!$O$154/100)),VLOOKUP($N$555,'Banco de Dados'!$B$4:$J$50,6,FALSE)))))))))),"")</f>
        <v/>
      </c>
      <c r="N591" s="25" t="str">
        <f>IFERROR(M591*(IFERROR(VLOOKUP($N$555,'Banco de Dados'!$B$4:$J$50,4,FALSE),"ERRO")),"")</f>
        <v/>
      </c>
      <c r="O591" s="25" t="str">
        <f t="shared" si="395"/>
        <v/>
      </c>
      <c r="P591" s="103" t="str">
        <f>IFERROR(O591*(C591*(PRINCIPAL!$G$154/100))*0.47*(44/12),"")</f>
        <v/>
      </c>
      <c r="Q591" s="107" t="str">
        <f t="shared" si="397"/>
        <v/>
      </c>
      <c r="R591" s="39" t="str">
        <f>IFERROR(IF(AND(PRINCIPAL!$H$155&lt;&gt;"",OR(L591=PRINCIPAL!$I$155,L591=PRINCIPAL!$I$155+PRINCIPAL!$I$155,L591=PRINCIPAL!$I$155+PRINCIPAL!$I$155+PRINCIPAL!$I$155)),0,IF(AND(PRINCIPAL!$H$155&lt;&gt;"",L591=PRINCIPAL!$J$155),VLOOKUP($S$555,'Banco de Dados'!$B$4:$J$50,8,FALSE)*PRINCIPAL!$H$155*(1-(PRINCIPAL!$K$155/100)),IF(AND(PRINCIPAL!$H$155&lt;&gt;"",L591=PRINCIPAL!$L$155),VLOOKUP($S$555,'Banco de Dados'!$B$4:$J$50,8,FALSE)*PRINCIPAL!$H$155*(1-(PRINCIPAL!$M$155/100)),IF(AND(PRINCIPAL!$H$155&lt;&gt;"",L591=PRINCIPAL!$N$155),VLOOKUP($S$555,'Banco de Dados'!$B$4:$J$50,8,FALSE)*PRINCIPAL!$H$155*(1-(PRINCIPAL!$O$155/100)),IF(PRINCIPAL!$H$155&lt;&gt;"",VLOOKUP($S$555,'Banco de Dados'!$B$4:$J$50,8,FALSE)*PRINCIPAL!$H$155,IF(OR(L591=PRINCIPAL!$I$155,L591=PRINCIPAL!$I$155+PRINCIPAL!$I$155,L591=PRINCIPAL!$I$155+PRINCIPAL!$I$155+PRINCIPAL!$I$155),0,IF(L591=PRINCIPAL!$J$155,VLOOKUP($S$555,'Banco de Dados'!$B$4:$J$50,6,FALSE)*(1-(PRINCIPAL!$K$155/100)),IF(L591=PRINCIPAL!$L$155,VLOOKUP($S$555,'Banco de Dados'!$B$4:$J$50,6,FALSE)*(1-(PRINCIPAL!$M$155/100)),IF(L591=PRINCIPAL!$N$155,VLOOKUP($S$555,'Banco de Dados'!$B$4:$J$50,6,FALSE)*(1-(PRINCIPAL!$O$155/100)),VLOOKUP($S$555,'Banco de Dados'!$B$4:$J$50,6,FALSE)))))))))),"")</f>
        <v/>
      </c>
      <c r="S591" s="29" t="str">
        <f>IFERROR(R591*(IFERROR(VLOOKUP($S$555,'Banco de Dados'!$B$4:$J$50,4,FALSE),"ERRO")),"")</f>
        <v/>
      </c>
      <c r="T591" s="29" t="str">
        <f t="shared" si="394"/>
        <v/>
      </c>
      <c r="U591" s="103" t="str">
        <f>IFERROR(T591*(C591*(PRINCIPAL!$G$155/100))*0.47*(44/12),"")</f>
        <v/>
      </c>
      <c r="V591" s="111" t="str">
        <f t="shared" si="370"/>
        <v/>
      </c>
      <c r="W591" s="30" t="str">
        <f>IFERROR(IF(AND(PRINCIPAL!$H$156&lt;&gt;"",OR(L591=PRINCIPAL!$I$156,L591=PRINCIPAL!$I$156+PRINCIPAL!$I$156,L591=PRINCIPAL!$I$156+PRINCIPAL!$I$156+PRINCIPAL!$I$156)),0,IF(AND(PRINCIPAL!$H$156&lt;&gt;"",L591=PRINCIPAL!$J$156),VLOOKUP($X$555,'Banco de Dados'!$B$4:$J$50,8,FALSE)*PRINCIPAL!$H$156*(1-(PRINCIPAL!$K$156/100)),IF(AND(PRINCIPAL!$H$156&lt;&gt;"",L591=PRINCIPAL!$L$156),VLOOKUP($X$555,'Banco de Dados'!$B$4:$J$50,8,FALSE)*PRINCIPAL!$H$156*(1-(PRINCIPAL!$M$156/100)),IF(AND(PRINCIPAL!$H$156&lt;&gt;"",L591=PRINCIPAL!$N$156),VLOOKUP($X$555,'Banco de Dados'!$B$4:$J$50,8,FALSE)*PRINCIPAL!$H$156*(1-(PRINCIPAL!$O$156/100)),IF(PRINCIPAL!$H$156&lt;&gt;"",VLOOKUP($X$555,'Banco de Dados'!$B$4:$J$50,8,FALSE)*PRINCIPAL!$H$156,IF(OR(L591=PRINCIPAL!$I$156,L591=PRINCIPAL!$I$156+PRINCIPAL!$I$156,L591=PRINCIPAL!$I$156+PRINCIPAL!$I$156+PRINCIPAL!$I$156),0,IF(L591=PRINCIPAL!$J$156,VLOOKUP($X$555,'Banco de Dados'!$B$4:$J$50,6,FALSE)*(1-(PRINCIPAL!$K$156/100)),IF(L591=PRINCIPAL!$L$156,VLOOKUP($X$555,'Banco de Dados'!$B$4:$J$50,6,FALSE)*(1-(PRINCIPAL!$M$156/100)),IF(L591=PRINCIPAL!$N$156,VLOOKUP($X$555,'Banco de Dados'!$B$4:$J$50,6,FALSE)*(1-(PRINCIPAL!$O$156/100)),VLOOKUP($X$555,'Banco de Dados'!$B$4:$J$50,6,FALSE)))))))))),"")</f>
        <v/>
      </c>
      <c r="X591" s="29" t="str">
        <f>IFERROR(W591*(IFERROR(VLOOKUP($X$555,'Banco de Dados'!$B$4:$J$50,4,FALSE),"ERRO")),"")</f>
        <v/>
      </c>
      <c r="Y591" s="29" t="str">
        <f t="shared" si="388"/>
        <v/>
      </c>
      <c r="Z591" s="103" t="str">
        <f>IFERROR(Y591*(C591*(PRINCIPAL!$G$156/100))*0.47*(44/12),"")</f>
        <v/>
      </c>
      <c r="AA591" s="111" t="str">
        <f t="shared" si="389"/>
        <v/>
      </c>
      <c r="AB591" s="30" t="str">
        <f>IFERROR(IF(AND(PRINCIPAL!$H$157&lt;&gt;"",OR(L591=PRINCIPAL!$I$157,L591=PRINCIPAL!$I$157+PRINCIPAL!$I$157,L591=PRINCIPAL!$I$157+PRINCIPAL!$I$157+PRINCIPAL!$I$157)),0,IF(AND(PRINCIPAL!$H$157&lt;&gt;"",L591=PRINCIPAL!$J$157),VLOOKUP($AC$555,'Banco de Dados'!$B$4:$J$50,8,FALSE)*PRINCIPAL!$H$157*(1-(PRINCIPAL!$K$157/100)),IF(AND(PRINCIPAL!$H$157&lt;&gt;"",L591=PRINCIPAL!$L$157),VLOOKUP($AC$555,'Banco de Dados'!$B$4:$J$50,8,FALSE)*PRINCIPAL!$H$157*(1-(PRINCIPAL!$M$157/100)),IF(AND(PRINCIPAL!$H$157&lt;&gt;"",L591=PRINCIPAL!$N$157),VLOOKUP($AC$555,'Banco de Dados'!$B$4:$J$50,8,FALSE)*PRINCIPAL!$H$157*(1-(PRINCIPAL!$O$157/100)),IF(PRINCIPAL!$H$157&lt;&gt;"",VLOOKUP($AC$555,'Banco de Dados'!$B$4:$J$50,8,FALSE)*PRINCIPAL!$H$157,IF(OR(L591=PRINCIPAL!$I$157,L591=PRINCIPAL!$I$157+PRINCIPAL!$I$157,L591=PRINCIPAL!$I$157+PRINCIPAL!$I$157+PRINCIPAL!$I$157),0,IF(L591=PRINCIPAL!$J$157,VLOOKUP($AC$555,'Banco de Dados'!$B$4:$J$50,6,FALSE)*(1-(PRINCIPAL!$K$157/100)),IF(L591=PRINCIPAL!$L$157,VLOOKUP($AC$555,'Banco de Dados'!$B$4:$J$50,6,FALSE)*(1-(PRINCIPAL!$M$157/100)),IF(L591=PRINCIPAL!$N$157,VLOOKUP($AC$555,'Banco de Dados'!$B$4:$J$50,6,FALSE)*(1-(PRINCIPAL!$O$157/100)),VLOOKUP($AC$555,'Banco de Dados'!$B$4:$J$50,6,FALSE)))))))))),"")</f>
        <v/>
      </c>
      <c r="AC591" s="29" t="str">
        <f>IFERROR(AB591*(IFERROR(VLOOKUP($AC$555,'Banco de Dados'!$B$4:$J$50,4,FALSE),"ERRO")),"")</f>
        <v/>
      </c>
      <c r="AD591" s="29" t="str">
        <f t="shared" si="379"/>
        <v/>
      </c>
      <c r="AE591" s="103" t="str">
        <f>IFERROR(AD591*(C591*(PRINCIPAL!$G$157/100))*0.47*(44/12),"")</f>
        <v/>
      </c>
      <c r="AF591" s="111" t="str">
        <f t="shared" si="380"/>
        <v/>
      </c>
      <c r="AG591" s="30" t="str">
        <f>IFERROR(IF(AND(PRINCIPAL!$H$158&lt;&gt;"",OR(L591=PRINCIPAL!$I$158,L591=PRINCIPAL!$I$158+PRINCIPAL!$I$158,L591=PRINCIPAL!$I$158+PRINCIPAL!$I$158+PRINCIPAL!$I$158)),0,IF(AND(PRINCIPAL!$H$158&lt;&gt;"",L591=PRINCIPAL!$J$158),VLOOKUP($AH$555,'Banco de Dados'!$B$4:$J$50,8,FALSE)*PRINCIPAL!$H$158*(1-(PRINCIPAL!$K$158/100)),IF(AND(PRINCIPAL!$H$158&lt;&gt;"",L591=PRINCIPAL!$L$158),VLOOKUP($AH$555,'Banco de Dados'!$B$4:$J$50,8,FALSE)*PRINCIPAL!$H$158*(1-(PRINCIPAL!$M$158/100)),IF(AND(PRINCIPAL!$H$158&lt;&gt;"",L591=PRINCIPAL!$N$158),VLOOKUP($AH$555,'Banco de Dados'!$B$4:$J$50,8,FALSE)*PRINCIPAL!$H$158*(1-(PRINCIPAL!$O$158/100)),IF(PRINCIPAL!$H$158&lt;&gt;"",VLOOKUP($AH$555,'Banco de Dados'!$B$4:$J$50,8,FALSE)*PRINCIPAL!$H$158,IF(OR(L591=PRINCIPAL!$I$158,L591=PRINCIPAL!$I$158+PRINCIPAL!$I$158,L591=PRINCIPAL!$I$158+PRINCIPAL!$I$158+PRINCIPAL!$I$158),0,IF(L591=PRINCIPAL!$J$158,VLOOKUP($AH$555,'Banco de Dados'!$B$4:$J$50,6,FALSE)*(1-(PRINCIPAL!$K$158/100)),IF(L591=PRINCIPAL!$L$158,VLOOKUP($AH$555,'Banco de Dados'!$B$4:$J$50,6,FALSE)*(1-(PRINCIPAL!$M$158/100)),IF(L591=PRINCIPAL!$N$158,VLOOKUP($AH$555,'Banco de Dados'!$B$4:$J$50,6,FALSE)*(1-(PRINCIPAL!$O$158/100)),VLOOKUP($AH$555,'Banco de Dados'!$B$4:$J$50,6,FALSE)))))))))),"")</f>
        <v/>
      </c>
      <c r="AH591" s="29" t="str">
        <f>IFERROR(AG591*(IFERROR(VLOOKUP($AH$555,'Banco de Dados'!$B$4:$J$50,4,FALSE),"ERRO")),"")</f>
        <v/>
      </c>
      <c r="AI591" s="29" t="str">
        <f t="shared" si="381"/>
        <v/>
      </c>
      <c r="AJ591" s="103" t="str">
        <f>IFERROR(AI591*(C591*(PRINCIPAL!$G$158/100))*0.47*(44/12),"")</f>
        <v/>
      </c>
      <c r="AK591" s="111" t="str">
        <f t="shared" si="390"/>
        <v/>
      </c>
      <c r="AL591" s="30" t="str">
        <f>IFERROR(IF(AND(PRINCIPAL!$H$159&lt;&gt;"",OR(L591=PRINCIPAL!$I$159,L591=PRINCIPAL!$I$159+PRINCIPAL!$I$159,L591=PRINCIPAL!$I$159+PRINCIPAL!$I$159+PRINCIPAL!$I$159)),0,IF(AND(PRINCIPAL!$H$159&lt;&gt;"",L591=PRINCIPAL!$J$159),VLOOKUP($AM$555,'Banco de Dados'!$B$4:$J$50,8,FALSE)*PRINCIPAL!$H$159*(1-(PRINCIPAL!$K$159/100)),IF(AND(PRINCIPAL!$H$159&lt;&gt;"",L591=PRINCIPAL!$L$159),VLOOKUP($AM$555,'Banco de Dados'!$B$4:$J$50,8,FALSE)*PRINCIPAL!$H$159*(1-(PRINCIPAL!$M$159/100)),IF(AND(PRINCIPAL!$H$159&lt;&gt;"",L591=PRINCIPAL!$N$159),VLOOKUP($AM$555,'Banco de Dados'!$B$4:$J$50,8,FALSE)*PRINCIPAL!$H$159*(1-(PRINCIPAL!$O$159/100)),IF(PRINCIPAL!$H$159&lt;&gt;"",VLOOKUP($AM$555,'Banco de Dados'!$B$4:$J$50,8,FALSE)*PRINCIPAL!$H$159,IF(OR(L591=PRINCIPAL!$I$159,L591=PRINCIPAL!$I$159+PRINCIPAL!$I$159,L591=PRINCIPAL!$I$159+PRINCIPAL!$I$159+PRINCIPAL!$I$159),0,IF(L591=PRINCIPAL!$J$159,VLOOKUP($AM$555,'Banco de Dados'!$B$4:$J$50,6,FALSE)*(1-(PRINCIPAL!$K$159/100)),IF(L591=PRINCIPAL!$L$159,VLOOKUP($AM$555,'Banco de Dados'!$B$4:$J$50,6,FALSE)*(1-(PRINCIPAL!$M$159/100)),IF(L591=PRINCIPAL!$N$159,VLOOKUP($AM$555,'Banco de Dados'!$B$4:$J$50,6,FALSE)*(1-(PRINCIPAL!$O$159/100)),VLOOKUP($AM$555,'Banco de Dados'!$B$4:$J$50,6,FALSE)))))))))),"")</f>
        <v/>
      </c>
      <c r="AM591" s="29" t="str">
        <f>IFERROR(AL591*(IFERROR(VLOOKUP($AM$555,'Banco de Dados'!$B$4:$J$50,4,FALSE),"ERRO")),"")</f>
        <v/>
      </c>
      <c r="AN591" s="29" t="str">
        <f t="shared" si="382"/>
        <v/>
      </c>
      <c r="AO591" s="103" t="str">
        <f>IFERROR(AN591*(C591*(PRINCIPAL!$G$159/100))*0.47*(44/12),"")</f>
        <v/>
      </c>
      <c r="AP591" s="111" t="str">
        <f t="shared" si="383"/>
        <v/>
      </c>
      <c r="AQ591" s="30" t="str">
        <f>IFERROR(IF(AND(PRINCIPAL!$H$160&lt;&gt;"",OR(L591=PRINCIPAL!$I$160,L591=PRINCIPAL!$I$160+PRINCIPAL!$I$160,L591=PRINCIPAL!$I$160+PRINCIPAL!$I$160+PRINCIPAL!$I$160)),0,IF(AND(PRINCIPAL!$H$160&lt;&gt;"",L591=PRINCIPAL!$J$160),VLOOKUP($AR$555,'Banco de Dados'!$B$4:$J$50,8,FALSE)*PRINCIPAL!$H$160*(1-(PRINCIPAL!$K$160/100)),IF(AND(PRINCIPAL!$H$160&lt;&gt;"",L591=PRINCIPAL!$L$160),VLOOKUP($AR$555,'Banco de Dados'!$B$4:$J$50,8,FALSE)*PRINCIPAL!$H$160*(1-(PRINCIPAL!$M$160/100)),IF(AND(PRINCIPAL!$H$160&lt;&gt;"",L591=PRINCIPAL!$N$160),VLOOKUP($AR$555,'Banco de Dados'!$B$4:$J$50,8,FALSE)*PRINCIPAL!$H$160*(1-(PRINCIPAL!$O$160/100)),IF(PRINCIPAL!$H$160&lt;&gt;"",VLOOKUP($AR$555,'Banco de Dados'!$B$4:$J$50,8,FALSE)*PRINCIPAL!$H$160,IF(OR(L591=PRINCIPAL!$I$160,L591=PRINCIPAL!$I$160+PRINCIPAL!$I$160,L591=PRINCIPAL!$I$160+PRINCIPAL!$I$160+PRINCIPAL!$I$160),0,IF(L591=PRINCIPAL!$J$160,VLOOKUP($AR$555,'Banco de Dados'!$B$4:$J$50,6,FALSE)*(1-(PRINCIPAL!$K$160/100)),IF(L591=PRINCIPAL!$L$160,VLOOKUP($AR$555,'Banco de Dados'!$B$4:$J$50,6,FALSE)*(1-(PRINCIPAL!$M$160/100)),IF(L591=PRINCIPAL!$N$160,VLOOKUP($AR$555,'Banco de Dados'!$B$4:$J$50,6,FALSE)*(1-(PRINCIPAL!$O$160/100)),VLOOKUP($AR$555,'Banco de Dados'!$B$4:$J$50,6,FALSE)))))))))),"")</f>
        <v/>
      </c>
      <c r="AR591" s="29" t="str">
        <f>IFERROR(AQ591*(IFERROR(VLOOKUP($AR$555,'Banco de Dados'!$B$4:$J$50,4,FALSE),"ERRO")),"")</f>
        <v/>
      </c>
      <c r="AS591" s="29" t="str">
        <f t="shared" si="384"/>
        <v/>
      </c>
      <c r="AT591" s="103" t="str">
        <f>IFERROR(AS591*(C591*(PRINCIPAL!$G$160/100))*0.47*(44/12),"")</f>
        <v/>
      </c>
      <c r="AU591" s="111" t="str">
        <f t="shared" si="385"/>
        <v/>
      </c>
      <c r="AV591" s="30" t="str">
        <f>IFERROR(IF(AND(PRINCIPAL!$H$161&lt;&gt;"",OR(L591=PRINCIPAL!$I$161,L591=PRINCIPAL!$I$161+PRINCIPAL!$I$161,L591=PRINCIPAL!$I$161+PRINCIPAL!$I$161+PRINCIPAL!$I$161)),0,IF(AND(PRINCIPAL!$H$161&lt;&gt;"",L591=PRINCIPAL!$J$161),VLOOKUP($AW$555,'Banco de Dados'!$B$4:$J$50,8,FALSE)*PRINCIPAL!$H$161*(1-(PRINCIPAL!$K$161/100)),IF(AND(PRINCIPAL!$H$161&lt;&gt;"",L591=PRINCIPAL!$L$161),VLOOKUP($AW$555,'Banco de Dados'!$B$4:$J$50,8,FALSE)*PRINCIPAL!$H$161*(1-(PRINCIPAL!$M$161/100)),IF(AND(PRINCIPAL!$H$161&lt;&gt;"",L591=PRINCIPAL!$N$161),VLOOKUP($AW$555,'Banco de Dados'!$B$4:$J$50,8,FALSE)*PRINCIPAL!$H$161*(1-(PRINCIPAL!$O$161/100)),IF(PRINCIPAL!$H$161&lt;&gt;"",VLOOKUP($AW$555,'Banco de Dados'!$B$4:$J$50,8,FALSE)*PRINCIPAL!$H$161,IF(OR(L591=PRINCIPAL!$I$161,L591=PRINCIPAL!$I$161+PRINCIPAL!$I$161,L591=PRINCIPAL!$I$161+PRINCIPAL!$I$161+PRINCIPAL!$I$161),0,IF(L591=PRINCIPAL!$J$161,VLOOKUP($AW$555,'Banco de Dados'!$B$4:$J$50,6,FALSE)*(1-(PRINCIPAL!$K$161/100)),IF(L591=PRINCIPAL!$L$161,VLOOKUP($AW$555,'Banco de Dados'!$B$4:$J$50,6,FALSE)*(1-(PRINCIPAL!$M$161/100)),IF(L591=PRINCIPAL!$N$161,VLOOKUP($AW$555,'Banco de Dados'!$B$4:$J$50,6,FALSE)*(1-(PRINCIPAL!$O$161/100)),VLOOKUP($AW$555,'Banco de Dados'!$B$4:$J$50,6,FALSE)))))))))),"")</f>
        <v/>
      </c>
      <c r="AW591" s="29" t="str">
        <f>IFERROR(AV591*(IFERROR(VLOOKUP($AW$555,'Banco de Dados'!$B$4:$J$50,4,FALSE),"ERRO")),"")</f>
        <v/>
      </c>
      <c r="AX591" s="29" t="str">
        <f t="shared" si="386"/>
        <v/>
      </c>
      <c r="AY591" s="103" t="str">
        <f>IFERROR(AX591*(C591*(PRINCIPAL!$G$161/100))*0.47*(44/12),"")</f>
        <v/>
      </c>
      <c r="AZ591" s="111" t="str">
        <f t="shared" si="391"/>
        <v/>
      </c>
      <c r="BA591" s="30" t="str">
        <f>IFERROR(IF(AND(PRINCIPAL!$H$162&lt;&gt;"",OR(L591=PRINCIPAL!$I$162,L591=PRINCIPAL!$I$162+PRINCIPAL!$I$162,L591=PRINCIPAL!$I$162+PRINCIPAL!$I$162+PRINCIPAL!$I$162)),0,IF(AND(PRINCIPAL!$H$162&lt;&gt;"",L591=PRINCIPAL!$J$162),VLOOKUP($BB$555,'Banco de Dados'!$B$4:$J$50,8,FALSE)*PRINCIPAL!$H$162*(1-(PRINCIPAL!$K$162/100)),IF(AND(PRINCIPAL!$H$162&lt;&gt;"",L591=PRINCIPAL!$L$162),VLOOKUP($BB$555,'Banco de Dados'!$B$4:$J$50,8,FALSE)*PRINCIPAL!$H$162*(1-(PRINCIPAL!$M$162/100)),IF(AND(PRINCIPAL!$H$162&lt;&gt;"",L591=PRINCIPAL!$N$162),VLOOKUP($BB$555,'Banco de Dados'!$B$4:$J$50,8,FALSE)*PRINCIPAL!$H$162*(1-(PRINCIPAL!$O$162/100)),IF(PRINCIPAL!$H$162&lt;&gt;"",VLOOKUP($BB$555,'Banco de Dados'!$B$4:$J$50,8,FALSE)*PRINCIPAL!$H$162,IF(OR(L591=PRINCIPAL!$I$162,L591=PRINCIPAL!$I$162+PRINCIPAL!$I$162,L591=PRINCIPAL!$I$162+PRINCIPAL!$I$162+PRINCIPAL!$I$162),0,IF(L591=PRINCIPAL!$J$162,VLOOKUP($BB$555,'Banco de Dados'!$B$4:$J$50,6,FALSE)*(1-(PRINCIPAL!$K$162/100)),IF(L591=PRINCIPAL!$L$162,VLOOKUP($BB$555,'Banco de Dados'!$B$4:$J$50,6,FALSE)*(1-(PRINCIPAL!$M$162/100)),IF(L591=PRINCIPAL!$N$162,VLOOKUP($BB$555,'Banco de Dados'!$B$4:$J$50,6,FALSE)*(1-(PRINCIPAL!$O$162/100)),VLOOKUP($BB$555,'Banco de Dados'!$B$4:$J$50,6,FALSE)))))))))),"")</f>
        <v/>
      </c>
      <c r="BB591" s="29" t="str">
        <f>IFERROR(BA591*(IFERROR(VLOOKUP($BB$555,'Banco de Dados'!$B$4:$J$50,4,FALSE),"ERRO")),"")</f>
        <v/>
      </c>
      <c r="BC591" s="29" t="str">
        <f t="shared" si="392"/>
        <v/>
      </c>
      <c r="BD591" s="103" t="str">
        <f>IFERROR(BC591*(C591*(PRINCIPAL!$G$162/100))*0.47*(44/12),"")</f>
        <v/>
      </c>
      <c r="BE591" s="111" t="str">
        <f t="shared" si="371"/>
        <v/>
      </c>
      <c r="BF591" s="30" t="str">
        <f>IFERROR(IF(AND(PRINCIPAL!$H$163&lt;&gt;"",OR(L591=PRINCIPAL!$I$163,L591=PRINCIPAL!$I$163+PRINCIPAL!$I$163,L591=PRINCIPAL!$I$163+PRINCIPAL!$I$163+PRINCIPAL!$I$163)),0,IF(AND(PRINCIPAL!$H$163&lt;&gt;"",L591=PRINCIPAL!$J$163),VLOOKUP($BG$555,'Banco de Dados'!$B$4:$J$50,8,FALSE)*PRINCIPAL!$H$163*(1-(PRINCIPAL!$K$163/100)),IF(AND(PRINCIPAL!$H$163&lt;&gt;"",L591=PRINCIPAL!$L$163),VLOOKUP($BG$555,'Banco de Dados'!$B$4:$J$50,8,FALSE)*PRINCIPAL!$H$163*(1-(PRINCIPAL!$M$163/100)),IF(AND(PRINCIPAL!$H$163&lt;&gt;"",L591=PRINCIPAL!$N$163),VLOOKUP($BG$555,'Banco de Dados'!$B$4:$J$50,8,FALSE)*PRINCIPAL!$H$163*(1-(PRINCIPAL!$O$163/100)),IF(PRINCIPAL!$H$163&lt;&gt;"",VLOOKUP($BG$555,'Banco de Dados'!$B$4:$J$50,8,FALSE)*PRINCIPAL!$H$163,IF(OR(L591=PRINCIPAL!$I$163,L591=PRINCIPAL!$I$163+PRINCIPAL!$I$163,L591=PRINCIPAL!$I$163+PRINCIPAL!$I$163+PRINCIPAL!$I$163),0,IF(L591=PRINCIPAL!$J$163,VLOOKUP($BG$555,'Banco de Dados'!$B$4:$J$50,6,FALSE)*(1-(PRINCIPAL!$K$163/100)),IF(L591=PRINCIPAL!$L$163,VLOOKUP($BG$555,'Banco de Dados'!$B$4:$J$50,6,FALSE)*(1-(PRINCIPAL!$M$163/100)),IF(L591=PRINCIPAL!$N$163,VLOOKUP($BG$555,'Banco de Dados'!$B$4:$J$50,6,FALSE)*(1-(PRINCIPAL!$O$163/100)),VLOOKUP($BG$555,'Banco de Dados'!$B$4:$J$50,6,FALSE)))))))))),"")</f>
        <v/>
      </c>
      <c r="BG591" s="29" t="str">
        <f>IFERROR(BF591*(IFERROR(VLOOKUP($BG$555,'Banco de Dados'!$B$4:$J$50,4,FALSE),"ERRO")),"")</f>
        <v/>
      </c>
      <c r="BH591" s="29" t="str">
        <f t="shared" si="387"/>
        <v/>
      </c>
      <c r="BI591" s="103" t="str">
        <f>IFERROR(BH591*(C591*(PRINCIPAL!$G$163/100))*0.47*(44/12),"")</f>
        <v/>
      </c>
      <c r="BJ591" s="102" t="str">
        <f t="shared" si="372"/>
        <v/>
      </c>
    </row>
    <row r="592" spans="2:62" ht="12.75" customHeight="1" thickBot="1" x14ac:dyDescent="0.35">
      <c r="B592" s="327">
        <f t="shared" si="373"/>
        <v>2055</v>
      </c>
      <c r="C592" s="348"/>
      <c r="D592" s="1"/>
      <c r="E592" s="141">
        <v>35</v>
      </c>
      <c r="F592" s="93" t="str">
        <f>IFERROR(VLOOKUP($G$555,'Banco de Dados'!$B$4:$J$50,6,FALSE),"")</f>
        <v/>
      </c>
      <c r="G592" s="94" t="str">
        <f>IFERROR(F592*(IFERROR(VLOOKUP($G$555,'Banco de Dados'!$B$4:$J$50,4,FALSE),"ERRO")),"")</f>
        <v/>
      </c>
      <c r="H592" s="94" t="str">
        <f t="shared" si="374"/>
        <v/>
      </c>
      <c r="I592" s="104" t="str">
        <f t="shared" si="375"/>
        <v/>
      </c>
      <c r="J592" s="140" t="str">
        <f t="shared" si="376"/>
        <v/>
      </c>
      <c r="K592" s="1"/>
      <c r="L592" s="92">
        <v>35</v>
      </c>
      <c r="M592" s="93" t="str">
        <f>IFERROR(IF(AND(PRINCIPAL!$H$154&lt;&gt;"",OR(L592=PRINCIPAL!$I$154,L592=PRINCIPAL!$I$154+PRINCIPAL!$I$154,L592=PRINCIPAL!$I$154+PRINCIPAL!$I$154+PRINCIPAL!$I$154)),0,IF(AND(PRINCIPAL!$H$154&lt;&gt;"",L592=PRINCIPAL!$J$154),VLOOKUP($N$555,'Banco de Dados'!$B$4:$J$50,8,FALSE)*PRINCIPAL!$H$154*(1-(PRINCIPAL!$K$154/100)),IF(AND(PRINCIPAL!$H$154&lt;&gt;"",L592=PRINCIPAL!$L$154),VLOOKUP($N$555,'Banco de Dados'!$B$4:$J$50,8,FALSE)*PRINCIPAL!$H$154*(1-(PRINCIPAL!$M$154/100)),IF(AND(PRINCIPAL!$H$154&lt;&gt;"",L592=PRINCIPAL!$N$154),VLOOKUP($N$555,'Banco de Dados'!$B$4:$J$50,8,FALSE)*PRINCIPAL!$H$154*(1-(PRINCIPAL!$O$154/100)),IF(PRINCIPAL!$H$154&lt;&gt;"",VLOOKUP($N$555,'Banco de Dados'!$B$4:$J$50,8,FALSE)*PRINCIPAL!$H$154,IF(OR(L592=PRINCIPAL!$I$154,L592=PRINCIPAL!$I$154+PRINCIPAL!$I$154,L592=PRINCIPAL!$I$154+PRINCIPAL!$I$154+PRINCIPAL!$I$154),0,IF(L592=PRINCIPAL!$J$154,VLOOKUP($N$555,'Banco de Dados'!$B$4:$J$50,6,FALSE)*(1-(PRINCIPAL!$K$154/100)),IF(L592=PRINCIPAL!$L$154,VLOOKUP($N$555,'Banco de Dados'!$B$4:$J$50,6,FALSE)*(1-(PRINCIPAL!$M$154/100)),IF(L592=PRINCIPAL!$N$154,VLOOKUP($N$555,'Banco de Dados'!$B$4:$J$50,6,FALSE)*(1-(PRINCIPAL!$O$154/100)),VLOOKUP($N$555,'Banco de Dados'!$B$4:$J$50,6,FALSE)))))))))),"")</f>
        <v/>
      </c>
      <c r="N592" s="94" t="str">
        <f>IFERROR(M592*(IFERROR(VLOOKUP($N$555,'Banco de Dados'!$B$4:$J$50,4,FALSE),"ERRO")),"")</f>
        <v/>
      </c>
      <c r="O592" s="94" t="str">
        <f t="shared" si="395"/>
        <v/>
      </c>
      <c r="P592" s="104" t="str">
        <f>IFERROR(O592*(C592*(PRINCIPAL!$G$154/100))*0.47*(44/12),"")</f>
        <v/>
      </c>
      <c r="Q592" s="108" t="str">
        <f t="shared" si="397"/>
        <v/>
      </c>
      <c r="R592" s="95" t="str">
        <f>IFERROR(IF(AND(PRINCIPAL!$H$155&lt;&gt;"",OR(L592=PRINCIPAL!$I$155,L592=PRINCIPAL!$I$155+PRINCIPAL!$I$155,L592=PRINCIPAL!$I$155+PRINCIPAL!$I$155+PRINCIPAL!$I$155)),0,IF(AND(PRINCIPAL!$H$155&lt;&gt;"",L592=PRINCIPAL!$J$155),VLOOKUP($S$555,'Banco de Dados'!$B$4:$J$50,8,FALSE)*PRINCIPAL!$H$155*(1-(PRINCIPAL!$K$155/100)),IF(AND(PRINCIPAL!$H$155&lt;&gt;"",L592=PRINCIPAL!$L$155),VLOOKUP($S$555,'Banco de Dados'!$B$4:$J$50,8,FALSE)*PRINCIPAL!$H$155*(1-(PRINCIPAL!$M$155/100)),IF(AND(PRINCIPAL!$H$155&lt;&gt;"",L592=PRINCIPAL!$N$155),VLOOKUP($S$555,'Banco de Dados'!$B$4:$J$50,8,FALSE)*PRINCIPAL!$H$155*(1-(PRINCIPAL!$O$155/100)),IF(PRINCIPAL!$H$155&lt;&gt;"",VLOOKUP($S$555,'Banco de Dados'!$B$4:$J$50,8,FALSE)*PRINCIPAL!$H$155,IF(OR(L592=PRINCIPAL!$I$155,L592=PRINCIPAL!$I$155+PRINCIPAL!$I$155,L592=PRINCIPAL!$I$155+PRINCIPAL!$I$155+PRINCIPAL!$I$155),0,IF(L592=PRINCIPAL!$J$155,VLOOKUP($S$555,'Banco de Dados'!$B$4:$J$50,6,FALSE)*(1-(PRINCIPAL!$K$155/100)),IF(L592=PRINCIPAL!$L$155,VLOOKUP($S$555,'Banco de Dados'!$B$4:$J$50,6,FALSE)*(1-(PRINCIPAL!$M$155/100)),IF(L592=PRINCIPAL!$N$155,VLOOKUP($S$555,'Banco de Dados'!$B$4:$J$50,6,FALSE)*(1-(PRINCIPAL!$O$155/100)),VLOOKUP($S$555,'Banco de Dados'!$B$4:$J$50,6,FALSE)))))))))),"")</f>
        <v/>
      </c>
      <c r="S592" s="87" t="str">
        <f>IFERROR(R592*(IFERROR(VLOOKUP($S$555,'Banco de Dados'!$B$4:$J$50,4,FALSE),"ERRO")),"")</f>
        <v/>
      </c>
      <c r="T592" s="87" t="str">
        <f t="shared" si="394"/>
        <v/>
      </c>
      <c r="U592" s="104" t="str">
        <f>IFERROR(T592*(C592*(PRINCIPAL!$G$155/100))*0.47*(44/12),"")</f>
        <v/>
      </c>
      <c r="V592" s="109" t="str">
        <f t="shared" si="370"/>
        <v/>
      </c>
      <c r="W592" s="86" t="str">
        <f>IFERROR(IF(AND(PRINCIPAL!$H$156&lt;&gt;"",OR(L592=PRINCIPAL!$I$156,L592=PRINCIPAL!$I$156+PRINCIPAL!$I$156,L592=PRINCIPAL!$I$156+PRINCIPAL!$I$156+PRINCIPAL!$I$156)),0,IF(AND(PRINCIPAL!$H$156&lt;&gt;"",L592=PRINCIPAL!$J$156),VLOOKUP($X$555,'Banco de Dados'!$B$4:$J$50,8,FALSE)*PRINCIPAL!$H$156*(1-(PRINCIPAL!$K$156/100)),IF(AND(PRINCIPAL!$H$156&lt;&gt;"",L592=PRINCIPAL!$L$156),VLOOKUP($X$555,'Banco de Dados'!$B$4:$J$50,8,FALSE)*PRINCIPAL!$H$156*(1-(PRINCIPAL!$M$156/100)),IF(AND(PRINCIPAL!$H$156&lt;&gt;"",L592=PRINCIPAL!$N$156),VLOOKUP($X$555,'Banco de Dados'!$B$4:$J$50,8,FALSE)*PRINCIPAL!$H$156*(1-(PRINCIPAL!$O$156/100)),IF(PRINCIPAL!$H$156&lt;&gt;"",VLOOKUP($X$555,'Banco de Dados'!$B$4:$J$50,8,FALSE)*PRINCIPAL!$H$156,IF(OR(L592=PRINCIPAL!$I$156,L592=PRINCIPAL!$I$156+PRINCIPAL!$I$156,L592=PRINCIPAL!$I$156+PRINCIPAL!$I$156+PRINCIPAL!$I$156),0,IF(L592=PRINCIPAL!$J$156,VLOOKUP($X$555,'Banco de Dados'!$B$4:$J$50,6,FALSE)*(1-(PRINCIPAL!$K$156/100)),IF(L592=PRINCIPAL!$L$156,VLOOKUP($X$555,'Banco de Dados'!$B$4:$J$50,6,FALSE)*(1-(PRINCIPAL!$M$156/100)),IF(L592=PRINCIPAL!$N$156,VLOOKUP($X$555,'Banco de Dados'!$B$4:$J$50,6,FALSE)*(1-(PRINCIPAL!$O$156/100)),VLOOKUP($X$555,'Banco de Dados'!$B$4:$J$50,6,FALSE)))))))))),"")</f>
        <v/>
      </c>
      <c r="X592" s="87" t="str">
        <f>IFERROR(W592*(IFERROR(VLOOKUP($X$555,'Banco de Dados'!$B$4:$J$50,4,FALSE),"ERRO")),"")</f>
        <v/>
      </c>
      <c r="Y592" s="87" t="str">
        <f t="shared" si="388"/>
        <v/>
      </c>
      <c r="Z592" s="104" t="str">
        <f>IFERROR(Y592*(C592*(PRINCIPAL!$G$156/100))*0.47*(44/12),"")</f>
        <v/>
      </c>
      <c r="AA592" s="109" t="str">
        <f t="shared" si="389"/>
        <v/>
      </c>
      <c r="AB592" s="86" t="str">
        <f>IFERROR(IF(AND(PRINCIPAL!$H$157&lt;&gt;"",OR(L592=PRINCIPAL!$I$157,L592=PRINCIPAL!$I$157+PRINCIPAL!$I$157,L592=PRINCIPAL!$I$157+PRINCIPAL!$I$157+PRINCIPAL!$I$157)),0,IF(AND(PRINCIPAL!$H$157&lt;&gt;"",L592=PRINCIPAL!$J$157),VLOOKUP($AC$555,'Banco de Dados'!$B$4:$J$50,8,FALSE)*PRINCIPAL!$H$157*(1-(PRINCIPAL!$K$157/100)),IF(AND(PRINCIPAL!$H$157&lt;&gt;"",L592=PRINCIPAL!$L$157),VLOOKUP($AC$555,'Banco de Dados'!$B$4:$J$50,8,FALSE)*PRINCIPAL!$H$157*(1-(PRINCIPAL!$M$157/100)),IF(AND(PRINCIPAL!$H$157&lt;&gt;"",L592=PRINCIPAL!$N$157),VLOOKUP($AC$555,'Banco de Dados'!$B$4:$J$50,8,FALSE)*PRINCIPAL!$H$157*(1-(PRINCIPAL!$O$157/100)),IF(PRINCIPAL!$H$157&lt;&gt;"",VLOOKUP($AC$555,'Banco de Dados'!$B$4:$J$50,8,FALSE)*PRINCIPAL!$H$157,IF(OR(L592=PRINCIPAL!$I$157,L592=PRINCIPAL!$I$157+PRINCIPAL!$I$157,L592=PRINCIPAL!$I$157+PRINCIPAL!$I$157+PRINCIPAL!$I$157),0,IF(L592=PRINCIPAL!$J$157,VLOOKUP($AC$555,'Banco de Dados'!$B$4:$J$50,6,FALSE)*(1-(PRINCIPAL!$K$157/100)),IF(L592=PRINCIPAL!$L$157,VLOOKUP($AC$555,'Banco de Dados'!$B$4:$J$50,6,FALSE)*(1-(PRINCIPAL!$M$157/100)),IF(L592=PRINCIPAL!$N$157,VLOOKUP($AC$555,'Banco de Dados'!$B$4:$J$50,6,FALSE)*(1-(PRINCIPAL!$O$157/100)),VLOOKUP($AC$555,'Banco de Dados'!$B$4:$J$50,6,FALSE)))))))))),"")</f>
        <v/>
      </c>
      <c r="AC592" s="87" t="str">
        <f>IFERROR(AB592*(IFERROR(VLOOKUP($AC$555,'Banco de Dados'!$B$4:$J$50,4,FALSE),"ERRO")),"")</f>
        <v/>
      </c>
      <c r="AD592" s="87" t="str">
        <f t="shared" si="379"/>
        <v/>
      </c>
      <c r="AE592" s="104" t="str">
        <f>IFERROR(AD592*(C592*(PRINCIPAL!$G$157/100))*0.47*(44/12),"")</f>
        <v/>
      </c>
      <c r="AF592" s="109" t="str">
        <f t="shared" si="380"/>
        <v/>
      </c>
      <c r="AG592" s="86" t="str">
        <f>IFERROR(IF(AND(PRINCIPAL!$H$158&lt;&gt;"",OR(L592=PRINCIPAL!$I$158,L592=PRINCIPAL!$I$158+PRINCIPAL!$I$158,L592=PRINCIPAL!$I$158+PRINCIPAL!$I$158+PRINCIPAL!$I$158)),0,IF(AND(PRINCIPAL!$H$158&lt;&gt;"",L592=PRINCIPAL!$J$158),VLOOKUP($AH$555,'Banco de Dados'!$B$4:$J$50,8,FALSE)*PRINCIPAL!$H$158*(1-(PRINCIPAL!$K$158/100)),IF(AND(PRINCIPAL!$H$158&lt;&gt;"",L592=PRINCIPAL!$L$158),VLOOKUP($AH$555,'Banco de Dados'!$B$4:$J$50,8,FALSE)*PRINCIPAL!$H$158*(1-(PRINCIPAL!$M$158/100)),IF(AND(PRINCIPAL!$H$158&lt;&gt;"",L592=PRINCIPAL!$N$158),VLOOKUP($AH$555,'Banco de Dados'!$B$4:$J$50,8,FALSE)*PRINCIPAL!$H$158*(1-(PRINCIPAL!$O$158/100)),IF(PRINCIPAL!$H$158&lt;&gt;"",VLOOKUP($AH$555,'Banco de Dados'!$B$4:$J$50,8,FALSE)*PRINCIPAL!$H$158,IF(OR(L592=PRINCIPAL!$I$158,L592=PRINCIPAL!$I$158+PRINCIPAL!$I$158,L592=PRINCIPAL!$I$158+PRINCIPAL!$I$158+PRINCIPAL!$I$158),0,IF(L592=PRINCIPAL!$J$158,VLOOKUP($AH$555,'Banco de Dados'!$B$4:$J$50,6,FALSE)*(1-(PRINCIPAL!$K$158/100)),IF(L592=PRINCIPAL!$L$158,VLOOKUP($AH$555,'Banco de Dados'!$B$4:$J$50,6,FALSE)*(1-(PRINCIPAL!$M$158/100)),IF(L592=PRINCIPAL!$N$158,VLOOKUP($AH$555,'Banco de Dados'!$B$4:$J$50,6,FALSE)*(1-(PRINCIPAL!$O$158/100)),VLOOKUP($AH$555,'Banco de Dados'!$B$4:$J$50,6,FALSE)))))))))),"")</f>
        <v/>
      </c>
      <c r="AH592" s="87" t="str">
        <f>IFERROR(AG592*(IFERROR(VLOOKUP($AH$555,'Banco de Dados'!$B$4:$J$50,4,FALSE),"ERRO")),"")</f>
        <v/>
      </c>
      <c r="AI592" s="87" t="str">
        <f t="shared" si="381"/>
        <v/>
      </c>
      <c r="AJ592" s="104" t="str">
        <f>IFERROR(AI592*(C592*(PRINCIPAL!$G$158/100))*0.47*(44/12),"")</f>
        <v/>
      </c>
      <c r="AK592" s="109" t="str">
        <f t="shared" si="390"/>
        <v/>
      </c>
      <c r="AL592" s="86" t="str">
        <f>IFERROR(IF(AND(PRINCIPAL!$H$159&lt;&gt;"",OR(L592=PRINCIPAL!$I$159,L592=PRINCIPAL!$I$159+PRINCIPAL!$I$159,L592=PRINCIPAL!$I$159+PRINCIPAL!$I$159+PRINCIPAL!$I$159)),0,IF(AND(PRINCIPAL!$H$159&lt;&gt;"",L592=PRINCIPAL!$J$159),VLOOKUP($AM$555,'Banco de Dados'!$B$4:$J$50,8,FALSE)*PRINCIPAL!$H$159*(1-(PRINCIPAL!$K$159/100)),IF(AND(PRINCIPAL!$H$159&lt;&gt;"",L592=PRINCIPAL!$L$159),VLOOKUP($AM$555,'Banco de Dados'!$B$4:$J$50,8,FALSE)*PRINCIPAL!$H$159*(1-(PRINCIPAL!$M$159/100)),IF(AND(PRINCIPAL!$H$159&lt;&gt;"",L592=PRINCIPAL!$N$159),VLOOKUP($AM$555,'Banco de Dados'!$B$4:$J$50,8,FALSE)*PRINCIPAL!$H$159*(1-(PRINCIPAL!$O$159/100)),IF(PRINCIPAL!$H$159&lt;&gt;"",VLOOKUP($AM$555,'Banco de Dados'!$B$4:$J$50,8,FALSE)*PRINCIPAL!$H$159,IF(OR(L592=PRINCIPAL!$I$159,L592=PRINCIPAL!$I$159+PRINCIPAL!$I$159,L592=PRINCIPAL!$I$159+PRINCIPAL!$I$159+PRINCIPAL!$I$159),0,IF(L592=PRINCIPAL!$J$159,VLOOKUP($AM$555,'Banco de Dados'!$B$4:$J$50,6,FALSE)*(1-(PRINCIPAL!$K$159/100)),IF(L592=PRINCIPAL!$L$159,VLOOKUP($AM$555,'Banco de Dados'!$B$4:$J$50,6,FALSE)*(1-(PRINCIPAL!$M$159/100)),IF(L592=PRINCIPAL!$N$159,VLOOKUP($AM$555,'Banco de Dados'!$B$4:$J$50,6,FALSE)*(1-(PRINCIPAL!$O$159/100)),VLOOKUP($AM$555,'Banco de Dados'!$B$4:$J$50,6,FALSE)))))))))),"")</f>
        <v/>
      </c>
      <c r="AM592" s="87" t="str">
        <f>IFERROR(AL592*(IFERROR(VLOOKUP($AM$555,'Banco de Dados'!$B$4:$J$50,4,FALSE),"ERRO")),"")</f>
        <v/>
      </c>
      <c r="AN592" s="87" t="str">
        <f t="shared" si="382"/>
        <v/>
      </c>
      <c r="AO592" s="104" t="str">
        <f>IFERROR(AN592*(C592*(PRINCIPAL!$G$159/100))*0.47*(44/12),"")</f>
        <v/>
      </c>
      <c r="AP592" s="109" t="str">
        <f t="shared" si="383"/>
        <v/>
      </c>
      <c r="AQ592" s="86" t="str">
        <f>IFERROR(IF(AND(PRINCIPAL!$H$160&lt;&gt;"",OR(L592=PRINCIPAL!$I$160,L592=PRINCIPAL!$I$160+PRINCIPAL!$I$160,L592=PRINCIPAL!$I$160+PRINCIPAL!$I$160+PRINCIPAL!$I$160)),0,IF(AND(PRINCIPAL!$H$160&lt;&gt;"",L592=PRINCIPAL!$J$160),VLOOKUP($AR$555,'Banco de Dados'!$B$4:$J$50,8,FALSE)*PRINCIPAL!$H$160*(1-(PRINCIPAL!$K$160/100)),IF(AND(PRINCIPAL!$H$160&lt;&gt;"",L592=PRINCIPAL!$L$160),VLOOKUP($AR$555,'Banco de Dados'!$B$4:$J$50,8,FALSE)*PRINCIPAL!$H$160*(1-(PRINCIPAL!$M$160/100)),IF(AND(PRINCIPAL!$H$160&lt;&gt;"",L592=PRINCIPAL!$N$160),VLOOKUP($AR$555,'Banco de Dados'!$B$4:$J$50,8,FALSE)*PRINCIPAL!$H$160*(1-(PRINCIPAL!$O$160/100)),IF(PRINCIPAL!$H$160&lt;&gt;"",VLOOKUP($AR$555,'Banco de Dados'!$B$4:$J$50,8,FALSE)*PRINCIPAL!$H$160,IF(OR(L592=PRINCIPAL!$I$160,L592=PRINCIPAL!$I$160+PRINCIPAL!$I$160,L592=PRINCIPAL!$I$160+PRINCIPAL!$I$160+PRINCIPAL!$I$160),0,IF(L592=PRINCIPAL!$J$160,VLOOKUP($AR$555,'Banco de Dados'!$B$4:$J$50,6,FALSE)*(1-(PRINCIPAL!$K$160/100)),IF(L592=PRINCIPAL!$L$160,VLOOKUP($AR$555,'Banco de Dados'!$B$4:$J$50,6,FALSE)*(1-(PRINCIPAL!$M$160/100)),IF(L592=PRINCIPAL!$N$160,VLOOKUP($AR$555,'Banco de Dados'!$B$4:$J$50,6,FALSE)*(1-(PRINCIPAL!$O$160/100)),VLOOKUP($AR$555,'Banco de Dados'!$B$4:$J$50,6,FALSE)))))))))),"")</f>
        <v/>
      </c>
      <c r="AR592" s="87" t="str">
        <f>IFERROR(AQ592*(IFERROR(VLOOKUP($AR$555,'Banco de Dados'!$B$4:$J$50,4,FALSE),"ERRO")),"")</f>
        <v/>
      </c>
      <c r="AS592" s="87" t="str">
        <f t="shared" si="384"/>
        <v/>
      </c>
      <c r="AT592" s="104" t="str">
        <f>IFERROR(AS592*(C592*(PRINCIPAL!$G$160/100))*0.47*(44/12),"")</f>
        <v/>
      </c>
      <c r="AU592" s="109" t="str">
        <f t="shared" si="385"/>
        <v/>
      </c>
      <c r="AV592" s="86" t="str">
        <f>IFERROR(IF(AND(PRINCIPAL!$H$161&lt;&gt;"",OR(L592=PRINCIPAL!$I$161,L592=PRINCIPAL!$I$161+PRINCIPAL!$I$161,L592=PRINCIPAL!$I$161+PRINCIPAL!$I$161+PRINCIPAL!$I$161)),0,IF(AND(PRINCIPAL!$H$161&lt;&gt;"",L592=PRINCIPAL!$J$161),VLOOKUP($AW$555,'Banco de Dados'!$B$4:$J$50,8,FALSE)*PRINCIPAL!$H$161*(1-(PRINCIPAL!$K$161/100)),IF(AND(PRINCIPAL!$H$161&lt;&gt;"",L592=PRINCIPAL!$L$161),VLOOKUP($AW$555,'Banco de Dados'!$B$4:$J$50,8,FALSE)*PRINCIPAL!$H$161*(1-(PRINCIPAL!$M$161/100)),IF(AND(PRINCIPAL!$H$161&lt;&gt;"",L592=PRINCIPAL!$N$161),VLOOKUP($AW$555,'Banco de Dados'!$B$4:$J$50,8,FALSE)*PRINCIPAL!$H$161*(1-(PRINCIPAL!$O$161/100)),IF(PRINCIPAL!$H$161&lt;&gt;"",VLOOKUP($AW$555,'Banco de Dados'!$B$4:$J$50,8,FALSE)*PRINCIPAL!$H$161,IF(OR(L592=PRINCIPAL!$I$161,L592=PRINCIPAL!$I$161+PRINCIPAL!$I$161,L592=PRINCIPAL!$I$161+PRINCIPAL!$I$161+PRINCIPAL!$I$161),0,IF(L592=PRINCIPAL!$J$161,VLOOKUP($AW$555,'Banco de Dados'!$B$4:$J$50,6,FALSE)*(1-(PRINCIPAL!$K$161/100)),IF(L592=PRINCIPAL!$L$161,VLOOKUP($AW$555,'Banco de Dados'!$B$4:$J$50,6,FALSE)*(1-(PRINCIPAL!$M$161/100)),IF(L592=PRINCIPAL!$N$161,VLOOKUP($AW$555,'Banco de Dados'!$B$4:$J$50,6,FALSE)*(1-(PRINCIPAL!$O$161/100)),VLOOKUP($AW$555,'Banco de Dados'!$B$4:$J$50,6,FALSE)))))))))),"")</f>
        <v/>
      </c>
      <c r="AW592" s="87" t="str">
        <f>IFERROR(AV592*(IFERROR(VLOOKUP($AW$555,'Banco de Dados'!$B$4:$J$50,4,FALSE),"ERRO")),"")</f>
        <v/>
      </c>
      <c r="AX592" s="87" t="str">
        <f t="shared" si="386"/>
        <v/>
      </c>
      <c r="AY592" s="104" t="str">
        <f>IFERROR(AX592*(C592*(PRINCIPAL!$G$161/100))*0.47*(44/12),"")</f>
        <v/>
      </c>
      <c r="AZ592" s="109" t="str">
        <f t="shared" si="391"/>
        <v/>
      </c>
      <c r="BA592" s="86" t="str">
        <f>IFERROR(IF(AND(PRINCIPAL!$H$162&lt;&gt;"",OR(L592=PRINCIPAL!$I$162,L592=PRINCIPAL!$I$162+PRINCIPAL!$I$162,L592=PRINCIPAL!$I$162+PRINCIPAL!$I$162+PRINCIPAL!$I$162)),0,IF(AND(PRINCIPAL!$H$162&lt;&gt;"",L592=PRINCIPAL!$J$162),VLOOKUP($BB$555,'Banco de Dados'!$B$4:$J$50,8,FALSE)*PRINCIPAL!$H$162*(1-(PRINCIPAL!$K$162/100)),IF(AND(PRINCIPAL!$H$162&lt;&gt;"",L592=PRINCIPAL!$L$162),VLOOKUP($BB$555,'Banco de Dados'!$B$4:$J$50,8,FALSE)*PRINCIPAL!$H$162*(1-(PRINCIPAL!$M$162/100)),IF(AND(PRINCIPAL!$H$162&lt;&gt;"",L592=PRINCIPAL!$N$162),VLOOKUP($BB$555,'Banco de Dados'!$B$4:$J$50,8,FALSE)*PRINCIPAL!$H$162*(1-(PRINCIPAL!$O$162/100)),IF(PRINCIPAL!$H$162&lt;&gt;"",VLOOKUP($BB$555,'Banco de Dados'!$B$4:$J$50,8,FALSE)*PRINCIPAL!$H$162,IF(OR(L592=PRINCIPAL!$I$162,L592=PRINCIPAL!$I$162+PRINCIPAL!$I$162,L592=PRINCIPAL!$I$162+PRINCIPAL!$I$162+PRINCIPAL!$I$162),0,IF(L592=PRINCIPAL!$J$162,VLOOKUP($BB$555,'Banco de Dados'!$B$4:$J$50,6,FALSE)*(1-(PRINCIPAL!$K$162/100)),IF(L592=PRINCIPAL!$L$162,VLOOKUP($BB$555,'Banco de Dados'!$B$4:$J$50,6,FALSE)*(1-(PRINCIPAL!$M$162/100)),IF(L592=PRINCIPAL!$N$162,VLOOKUP($BB$555,'Banco de Dados'!$B$4:$J$50,6,FALSE)*(1-(PRINCIPAL!$O$162/100)),VLOOKUP($BB$555,'Banco de Dados'!$B$4:$J$50,6,FALSE)))))))))),"")</f>
        <v/>
      </c>
      <c r="BB592" s="87" t="str">
        <f>IFERROR(BA592*(IFERROR(VLOOKUP($BB$555,'Banco de Dados'!$B$4:$J$50,4,FALSE),"ERRO")),"")</f>
        <v/>
      </c>
      <c r="BC592" s="87" t="str">
        <f t="shared" si="392"/>
        <v/>
      </c>
      <c r="BD592" s="104" t="str">
        <f>IFERROR(BC592*(C592*(PRINCIPAL!$G$162/100))*0.47*(44/12),"")</f>
        <v/>
      </c>
      <c r="BE592" s="109" t="str">
        <f t="shared" si="371"/>
        <v/>
      </c>
      <c r="BF592" s="86" t="str">
        <f>IFERROR(IF(AND(PRINCIPAL!$H$163&lt;&gt;"",OR(L592=PRINCIPAL!$I$163,L592=PRINCIPAL!$I$163+PRINCIPAL!$I$163,L592=PRINCIPAL!$I$163+PRINCIPAL!$I$163+PRINCIPAL!$I$163)),0,IF(AND(PRINCIPAL!$H$163&lt;&gt;"",L592=PRINCIPAL!$J$163),VLOOKUP($BG$555,'Banco de Dados'!$B$4:$J$50,8,FALSE)*PRINCIPAL!$H$163*(1-(PRINCIPAL!$K$163/100)),IF(AND(PRINCIPAL!$H$163&lt;&gt;"",L592=PRINCIPAL!$L$163),VLOOKUP($BG$555,'Banco de Dados'!$B$4:$J$50,8,FALSE)*PRINCIPAL!$H$163*(1-(PRINCIPAL!$M$163/100)),IF(AND(PRINCIPAL!$H$163&lt;&gt;"",L592=PRINCIPAL!$N$163),VLOOKUP($BG$555,'Banco de Dados'!$B$4:$J$50,8,FALSE)*PRINCIPAL!$H$163*(1-(PRINCIPAL!$O$163/100)),IF(PRINCIPAL!$H$163&lt;&gt;"",VLOOKUP($BG$555,'Banco de Dados'!$B$4:$J$50,8,FALSE)*PRINCIPAL!$H$163,IF(OR(L592=PRINCIPAL!$I$163,L592=PRINCIPAL!$I$163+PRINCIPAL!$I$163,L592=PRINCIPAL!$I$163+PRINCIPAL!$I$163+PRINCIPAL!$I$163),0,IF(L592=PRINCIPAL!$J$163,VLOOKUP($BG$555,'Banco de Dados'!$B$4:$J$50,6,FALSE)*(1-(PRINCIPAL!$K$163/100)),IF(L592=PRINCIPAL!$L$163,VLOOKUP($BG$555,'Banco de Dados'!$B$4:$J$50,6,FALSE)*(1-(PRINCIPAL!$M$163/100)),IF(L592=PRINCIPAL!$N$163,VLOOKUP($BG$555,'Banco de Dados'!$B$4:$J$50,6,FALSE)*(1-(PRINCIPAL!$O$163/100)),VLOOKUP($BG$555,'Banco de Dados'!$B$4:$J$50,6,FALSE)))))))))),"")</f>
        <v/>
      </c>
      <c r="BG592" s="87" t="str">
        <f>IFERROR(BF592*(IFERROR(VLOOKUP($BG$555,'Banco de Dados'!$B$4:$J$50,4,FALSE),"ERRO")),"")</f>
        <v/>
      </c>
      <c r="BH592" s="87" t="str">
        <f t="shared" si="387"/>
        <v/>
      </c>
      <c r="BI592" s="104" t="str">
        <f>IFERROR(BH592*(C592*(PRINCIPAL!$G$163/100))*0.47*(44/12),"")</f>
        <v/>
      </c>
      <c r="BJ592" s="105" t="str">
        <f t="shared" si="372"/>
        <v/>
      </c>
    </row>
    <row r="593" spans="2:62" ht="15" thickBot="1" x14ac:dyDescent="0.35"/>
    <row r="594" spans="2:62" ht="15" thickBot="1" x14ac:dyDescent="0.35">
      <c r="B594" s="301" t="s">
        <v>15</v>
      </c>
      <c r="C594" s="41" t="str">
        <f>IF(PRINCIPAL!B164&lt;&gt;"",PRINCIPAL!B164,"")</f>
        <v/>
      </c>
      <c r="E594" s="113" t="s">
        <v>2</v>
      </c>
      <c r="F594" s="47" t="s">
        <v>5</v>
      </c>
      <c r="G594" s="408" t="str">
        <f>IF(PRINCIPAL!D164&lt;&gt;"",PRINCIPAL!D164,"")</f>
        <v/>
      </c>
      <c r="H594" s="408"/>
      <c r="I594" s="408"/>
      <c r="J594" s="409"/>
      <c r="L594" s="88" t="s">
        <v>4</v>
      </c>
      <c r="M594" s="6" t="s">
        <v>5</v>
      </c>
      <c r="N594" s="410" t="str">
        <f>IF(PRINCIPAL!F164&lt;&gt;"",PRINCIPAL!F164,"")</f>
        <v/>
      </c>
      <c r="O594" s="410"/>
      <c r="P594" s="410"/>
      <c r="Q594" s="411"/>
      <c r="R594" s="6" t="s">
        <v>5</v>
      </c>
      <c r="S594" s="405" t="str">
        <f>IF(PRINCIPAL!F165&lt;&gt;"",PRINCIPAL!F165,"")</f>
        <v/>
      </c>
      <c r="T594" s="405"/>
      <c r="U594" s="405"/>
      <c r="V594" s="407"/>
      <c r="W594" s="6" t="s">
        <v>5</v>
      </c>
      <c r="X594" s="405" t="str">
        <f>IF(PRINCIPAL!F166&lt;&gt;"",PRINCIPAL!F166,"")</f>
        <v/>
      </c>
      <c r="Y594" s="405"/>
      <c r="Z594" s="405"/>
      <c r="AA594" s="407"/>
      <c r="AB594" s="6" t="s">
        <v>5</v>
      </c>
      <c r="AC594" s="405" t="str">
        <f>IF(PRINCIPAL!F167&lt;&gt;"",PRINCIPAL!F167,"")</f>
        <v/>
      </c>
      <c r="AD594" s="405"/>
      <c r="AE594" s="405"/>
      <c r="AF594" s="407"/>
      <c r="AG594" s="6" t="s">
        <v>5</v>
      </c>
      <c r="AH594" s="405" t="str">
        <f>IF(PRINCIPAL!F168&lt;&gt;"",PRINCIPAL!F168,"")</f>
        <v/>
      </c>
      <c r="AI594" s="405"/>
      <c r="AJ594" s="405"/>
      <c r="AK594" s="407"/>
      <c r="AL594" s="6" t="s">
        <v>5</v>
      </c>
      <c r="AM594" s="405" t="str">
        <f>IF(PRINCIPAL!F169&lt;&gt;"",PRINCIPAL!F169,"")</f>
        <v/>
      </c>
      <c r="AN594" s="405"/>
      <c r="AO594" s="405"/>
      <c r="AP594" s="407"/>
      <c r="AQ594" s="6" t="s">
        <v>5</v>
      </c>
      <c r="AR594" s="405" t="str">
        <f>IF(PRINCIPAL!F170&lt;&gt;"",PRINCIPAL!F170,"")</f>
        <v/>
      </c>
      <c r="AS594" s="405"/>
      <c r="AT594" s="405"/>
      <c r="AU594" s="407"/>
      <c r="AV594" s="6" t="s">
        <v>5</v>
      </c>
      <c r="AW594" s="405" t="str">
        <f>IF(PRINCIPAL!F171&lt;&gt;"",PRINCIPAL!F171,"")</f>
        <v/>
      </c>
      <c r="AX594" s="405"/>
      <c r="AY594" s="405"/>
      <c r="AZ594" s="407"/>
      <c r="BA594" s="6" t="s">
        <v>5</v>
      </c>
      <c r="BB594" s="405" t="str">
        <f>IF(PRINCIPAL!F172&lt;&gt;"",PRINCIPAL!F172,"")</f>
        <v/>
      </c>
      <c r="BC594" s="405"/>
      <c r="BD594" s="405"/>
      <c r="BE594" s="407"/>
      <c r="BF594" s="6" t="s">
        <v>5</v>
      </c>
      <c r="BG594" s="405" t="str">
        <f>IF(PRINCIPAL!F173&lt;&gt;"",PRINCIPAL!F173,"")</f>
        <v/>
      </c>
      <c r="BH594" s="405"/>
      <c r="BI594" s="405"/>
      <c r="BJ594" s="406"/>
    </row>
    <row r="595" spans="2:62" ht="26.4" x14ac:dyDescent="0.3">
      <c r="B595" s="45" t="s">
        <v>45</v>
      </c>
      <c r="C595" s="44" t="s">
        <v>44</v>
      </c>
      <c r="D595" s="112"/>
      <c r="E595" s="114" t="s">
        <v>0</v>
      </c>
      <c r="F595" s="33" t="s">
        <v>3</v>
      </c>
      <c r="G595" s="34" t="s">
        <v>33</v>
      </c>
      <c r="H595" s="34" t="s">
        <v>35</v>
      </c>
      <c r="I595" s="34" t="s">
        <v>41</v>
      </c>
      <c r="J595" s="48" t="s">
        <v>42</v>
      </c>
      <c r="K595" s="1"/>
      <c r="L595" s="89" t="s">
        <v>0</v>
      </c>
      <c r="M595" s="33" t="s">
        <v>3</v>
      </c>
      <c r="N595" s="34" t="s">
        <v>33</v>
      </c>
      <c r="O595" s="34" t="s">
        <v>35</v>
      </c>
      <c r="P595" s="34" t="s">
        <v>41</v>
      </c>
      <c r="Q595" s="34" t="s">
        <v>42</v>
      </c>
      <c r="R595" s="33" t="s">
        <v>3</v>
      </c>
      <c r="S595" s="34" t="s">
        <v>33</v>
      </c>
      <c r="T595" s="34" t="s">
        <v>35</v>
      </c>
      <c r="U595" s="34" t="s">
        <v>41</v>
      </c>
      <c r="V595" s="34" t="s">
        <v>42</v>
      </c>
      <c r="W595" s="33" t="s">
        <v>3</v>
      </c>
      <c r="X595" s="34" t="s">
        <v>33</v>
      </c>
      <c r="Y595" s="34" t="s">
        <v>35</v>
      </c>
      <c r="Z595" s="34" t="s">
        <v>41</v>
      </c>
      <c r="AA595" s="36" t="s">
        <v>42</v>
      </c>
      <c r="AB595" s="33" t="s">
        <v>3</v>
      </c>
      <c r="AC595" s="34" t="s">
        <v>33</v>
      </c>
      <c r="AD595" s="34" t="s">
        <v>35</v>
      </c>
      <c r="AE595" s="34" t="s">
        <v>41</v>
      </c>
      <c r="AF595" s="36" t="s">
        <v>42</v>
      </c>
      <c r="AG595" s="33" t="s">
        <v>3</v>
      </c>
      <c r="AH595" s="34" t="s">
        <v>33</v>
      </c>
      <c r="AI595" s="34" t="s">
        <v>35</v>
      </c>
      <c r="AJ595" s="34" t="s">
        <v>41</v>
      </c>
      <c r="AK595" s="36" t="s">
        <v>42</v>
      </c>
      <c r="AL595" s="33" t="s">
        <v>3</v>
      </c>
      <c r="AM595" s="34" t="s">
        <v>33</v>
      </c>
      <c r="AN595" s="34" t="s">
        <v>35</v>
      </c>
      <c r="AO595" s="34" t="s">
        <v>41</v>
      </c>
      <c r="AP595" s="36" t="s">
        <v>42</v>
      </c>
      <c r="AQ595" s="33" t="s">
        <v>3</v>
      </c>
      <c r="AR595" s="34" t="s">
        <v>33</v>
      </c>
      <c r="AS595" s="34" t="s">
        <v>35</v>
      </c>
      <c r="AT595" s="34" t="s">
        <v>41</v>
      </c>
      <c r="AU595" s="36" t="s">
        <v>42</v>
      </c>
      <c r="AV595" s="33" t="s">
        <v>3</v>
      </c>
      <c r="AW595" s="34" t="s">
        <v>33</v>
      </c>
      <c r="AX595" s="34" t="s">
        <v>35</v>
      </c>
      <c r="AY595" s="34" t="s">
        <v>41</v>
      </c>
      <c r="AZ595" s="36" t="s">
        <v>42</v>
      </c>
      <c r="BA595" s="33" t="s">
        <v>3</v>
      </c>
      <c r="BB595" s="34" t="s">
        <v>33</v>
      </c>
      <c r="BC595" s="34" t="s">
        <v>35</v>
      </c>
      <c r="BD595" s="34" t="s">
        <v>41</v>
      </c>
      <c r="BE595" s="36" t="s">
        <v>42</v>
      </c>
      <c r="BF595" s="33" t="s">
        <v>3</v>
      </c>
      <c r="BG595" s="34" t="s">
        <v>33</v>
      </c>
      <c r="BH595" s="34" t="s">
        <v>35</v>
      </c>
      <c r="BI595" s="34" t="s">
        <v>41</v>
      </c>
      <c r="BJ595" s="35" t="s">
        <v>42</v>
      </c>
    </row>
    <row r="596" spans="2:62" ht="15" thickBot="1" x14ac:dyDescent="0.35">
      <c r="B596" s="43" t="s">
        <v>1</v>
      </c>
      <c r="C596" s="42" t="s">
        <v>46</v>
      </c>
      <c r="E596" s="115" t="s">
        <v>54</v>
      </c>
      <c r="F596" s="8" t="s">
        <v>25</v>
      </c>
      <c r="G596" s="9" t="s">
        <v>25</v>
      </c>
      <c r="H596" s="9" t="s">
        <v>25</v>
      </c>
      <c r="I596" s="9" t="s">
        <v>25</v>
      </c>
      <c r="J596" s="49" t="s">
        <v>25</v>
      </c>
      <c r="L596" s="90" t="s">
        <v>54</v>
      </c>
      <c r="M596" s="8" t="s">
        <v>25</v>
      </c>
      <c r="N596" s="9" t="s">
        <v>25</v>
      </c>
      <c r="O596" s="9" t="s">
        <v>25</v>
      </c>
      <c r="P596" s="9" t="s">
        <v>34</v>
      </c>
      <c r="Q596" s="38" t="s">
        <v>34</v>
      </c>
      <c r="R596" s="9" t="s">
        <v>25</v>
      </c>
      <c r="S596" s="9" t="s">
        <v>25</v>
      </c>
      <c r="T596" s="9" t="s">
        <v>25</v>
      </c>
      <c r="U596" s="9" t="s">
        <v>34</v>
      </c>
      <c r="V596" s="9" t="s">
        <v>34</v>
      </c>
      <c r="W596" s="8" t="s">
        <v>25</v>
      </c>
      <c r="X596" s="9" t="s">
        <v>25</v>
      </c>
      <c r="Y596" s="9" t="s">
        <v>25</v>
      </c>
      <c r="Z596" s="9" t="s">
        <v>34</v>
      </c>
      <c r="AA596" s="11" t="s">
        <v>34</v>
      </c>
      <c r="AB596" s="8" t="s">
        <v>25</v>
      </c>
      <c r="AC596" s="9" t="s">
        <v>25</v>
      </c>
      <c r="AD596" s="9" t="s">
        <v>25</v>
      </c>
      <c r="AE596" s="9" t="s">
        <v>34</v>
      </c>
      <c r="AF596" s="11" t="s">
        <v>34</v>
      </c>
      <c r="AG596" s="8" t="s">
        <v>25</v>
      </c>
      <c r="AH596" s="9" t="s">
        <v>25</v>
      </c>
      <c r="AI596" s="9" t="s">
        <v>25</v>
      </c>
      <c r="AJ596" s="9" t="s">
        <v>34</v>
      </c>
      <c r="AK596" s="38" t="s">
        <v>34</v>
      </c>
      <c r="AL596" s="8" t="s">
        <v>25</v>
      </c>
      <c r="AM596" s="9" t="s">
        <v>25</v>
      </c>
      <c r="AN596" s="9" t="s">
        <v>25</v>
      </c>
      <c r="AO596" s="9" t="s">
        <v>34</v>
      </c>
      <c r="AP596" s="38" t="s">
        <v>34</v>
      </c>
      <c r="AQ596" s="8" t="s">
        <v>25</v>
      </c>
      <c r="AR596" s="9" t="s">
        <v>25</v>
      </c>
      <c r="AS596" s="9" t="s">
        <v>25</v>
      </c>
      <c r="AT596" s="9" t="s">
        <v>34</v>
      </c>
      <c r="AU596" s="38" t="s">
        <v>34</v>
      </c>
      <c r="AV596" s="8" t="s">
        <v>25</v>
      </c>
      <c r="AW596" s="9" t="s">
        <v>25</v>
      </c>
      <c r="AX596" s="9" t="s">
        <v>25</v>
      </c>
      <c r="AY596" s="9" t="s">
        <v>34</v>
      </c>
      <c r="AZ596" s="38" t="s">
        <v>34</v>
      </c>
      <c r="BA596" s="8" t="s">
        <v>25</v>
      </c>
      <c r="BB596" s="9" t="s">
        <v>25</v>
      </c>
      <c r="BC596" s="9" t="s">
        <v>25</v>
      </c>
      <c r="BD596" s="9" t="s">
        <v>34</v>
      </c>
      <c r="BE596" s="38" t="s">
        <v>34</v>
      </c>
      <c r="BF596" s="8" t="s">
        <v>25</v>
      </c>
      <c r="BG596" s="9" t="s">
        <v>25</v>
      </c>
      <c r="BH596" s="9" t="s">
        <v>25</v>
      </c>
      <c r="BI596" s="9" t="s">
        <v>34</v>
      </c>
      <c r="BJ596" s="10" t="s">
        <v>34</v>
      </c>
    </row>
    <row r="597" spans="2:62" ht="12.75" customHeight="1" thickTop="1" x14ac:dyDescent="0.3">
      <c r="B597" s="326">
        <f>IF(B558&lt;&gt;"",B558,"")</f>
        <v>2021</v>
      </c>
      <c r="C597" s="339"/>
      <c r="D597" s="1"/>
      <c r="E597" s="116">
        <v>1</v>
      </c>
      <c r="F597" s="24" t="str">
        <f>IFERROR(VLOOKUP($G$594,'Banco de Dados'!$B$4:$J$50,6,FALSE),"")</f>
        <v/>
      </c>
      <c r="G597" s="25" t="str">
        <f>IFERROR(F597*(IFERROR(VLOOKUP($G$594,'Banco de Dados'!$B$4:$J$50,4,FALSE),"ERRO")),"")</f>
        <v/>
      </c>
      <c r="H597" s="25" t="str">
        <f>IFERROR(F597+G597,"")</f>
        <v/>
      </c>
      <c r="I597" s="101" t="str">
        <f>IFERROR(H597*C597*0.47*(44/12),"")</f>
        <v/>
      </c>
      <c r="J597" s="117" t="str">
        <f>IFERROR(I597,"")</f>
        <v/>
      </c>
      <c r="K597" s="1"/>
      <c r="L597" s="91">
        <v>1</v>
      </c>
      <c r="M597" s="24" t="str">
        <f>IFERROR(IF(AND(PRINCIPAL!$H$164&lt;&gt;"",OR(L597=PRINCIPAL!$I$164,L597=PRINCIPAL!$I$164+PRINCIPAL!$I$164,L597=PRINCIPAL!$I$164+PRINCIPAL!$I$164+PRINCIPAL!$I$164)),0,IF(AND(PRINCIPAL!$H$164&lt;&gt;"",L597=PRINCIPAL!$J$164),VLOOKUP($N$594,'Banco de Dados'!$B$4:$J$50,8,FALSE)*PRINCIPAL!$H$164*(1-(PRINCIPAL!$K$164/100)),IF(AND(PRINCIPAL!$H$164&lt;&gt;"",L597=PRINCIPAL!$L$164),VLOOKUP($N$594,'Banco de Dados'!$B$4:$J$50,8,FALSE)*PRINCIPAL!$H$164*(1-(PRINCIPAL!$M$164/100)),IF(AND(PRINCIPAL!$H$164&lt;&gt;"",L597=PRINCIPAL!$N$164),VLOOKUP($N$594,'Banco de Dados'!$B$4:$J$50,8,FALSE)*PRINCIPAL!$H$164*(1-(PRINCIPAL!$O$164/100)),IF(PRINCIPAL!$H$164&lt;&gt;"",VLOOKUP($N$594,'Banco de Dados'!$B$4:$J$50,8,FALSE)*PRINCIPAL!$H$164,IF(OR(L597=PRINCIPAL!$I$164,L597=PRINCIPAL!$I$164+PRINCIPAL!$I$164,L597=PRINCIPAL!$I$164+PRINCIPAL!$I$164+PRINCIPAL!$I$164),0,IF(L597=PRINCIPAL!$J$164,VLOOKUP($N$594,'Banco de Dados'!$B$4:$J$50,6,FALSE)*(1-(PRINCIPAL!$K$164/100)),IF(L597=PRINCIPAL!$L$164,VLOOKUP($N$594,'Banco de Dados'!$B$4:$J$50,6,FALSE)*(1-(PRINCIPAL!$M$164/100)),IF(L597=PRINCIPAL!$N$164,VLOOKUP($N$594,'Banco de Dados'!$B$4:$J$50,6,FALSE)*(1-(PRINCIPAL!$O$164/100)),VLOOKUP($N$594,'Banco de Dados'!$B$4:$J$50,6,FALSE)))))))))),"")</f>
        <v/>
      </c>
      <c r="N597" s="25" t="str">
        <f>IFERROR(M597*(IFERROR(VLOOKUP($N$594,'Banco de Dados'!$B$4:$J$50,4,FALSE),"ERRO")),"")</f>
        <v/>
      </c>
      <c r="O597" s="25" t="str">
        <f>IFERROR(M597+N597,"")</f>
        <v/>
      </c>
      <c r="P597" s="103" t="str">
        <f>IFERROR(O597*(C597*(PRINCIPAL!$G$164/100))*0.47*(44/12),"")</f>
        <v/>
      </c>
      <c r="Q597" s="106" t="str">
        <f>IFERROR(P597,"")</f>
        <v/>
      </c>
      <c r="R597" s="29" t="str">
        <f>IFERROR(IF(AND(PRINCIPAL!$H$165&lt;&gt;"",OR(L597=PRINCIPAL!$I$165,L597=PRINCIPAL!$I$165+PRINCIPAL!$I$165,L597=PRINCIPAL!$I$165+PRINCIPAL!$I$165+PRINCIPAL!$I$165)),0,IF(AND(PRINCIPAL!$H$165&lt;&gt;"",L597=PRINCIPAL!$J$165),VLOOKUP($S$594,'Banco de Dados'!$B$4:$J$50,8,FALSE)*PRINCIPAL!$H$165*(1-(PRINCIPAL!$K$165/100)),IF(AND(PRINCIPAL!$H$165&lt;&gt;"",L597=PRINCIPAL!$L$165),VLOOKUP($S$594,'Banco de Dados'!$B$4:$J$50,8,FALSE)*PRINCIPAL!$H$165*(1-(PRINCIPAL!$M$165/100)),IF(AND(PRINCIPAL!$H$165&lt;&gt;"",L597=PRINCIPAL!$N$165),VLOOKUP($S$594,'Banco de Dados'!$B$4:$J$50,8,FALSE)*PRINCIPAL!$H$165*(1-(PRINCIPAL!$O$165/100)),IF(PRINCIPAL!$H$165&lt;&gt;"",VLOOKUP($S$594,'Banco de Dados'!$B$4:$J$50,8,FALSE)*PRINCIPAL!$H$165,IF(OR(L597=PRINCIPAL!$I$165,L597=PRINCIPAL!$I$165+PRINCIPAL!$I$165,L597=PRINCIPAL!$I$165+PRINCIPAL!$I$165+PRINCIPAL!$I$165),0,IF(L597=PRINCIPAL!$J$165,VLOOKUP($S$594,'Banco de Dados'!$B$4:$J$50,6,FALSE)*(1-(PRINCIPAL!$K$165/100)),IF(L597=PRINCIPAL!$L$165,VLOOKUP($S$594,'Banco de Dados'!$B$4:$J$50,6,FALSE)*(1-(PRINCIPAL!$M$165/100)),IF(L597=PRINCIPAL!$N$165,VLOOKUP($S$594,'Banco de Dados'!$B$4:$J$50,6,FALSE)*(1-(PRINCIPAL!$O$165/100)),VLOOKUP($S$594,'Banco de Dados'!$B$4:$J$50,6,FALSE)))))))))),"")</f>
        <v/>
      </c>
      <c r="S597" s="29" t="str">
        <f>IFERROR(R597*(IFERROR(VLOOKUP($S$594,'Banco de Dados'!$B$4:$J$50,4,FALSE),"ERRO")),"")</f>
        <v/>
      </c>
      <c r="T597" s="28" t="str">
        <f>IFERROR(R597+S597,"")</f>
        <v/>
      </c>
      <c r="U597" s="103" t="str">
        <f>IFERROR(T597*(C597*(PRINCIPAL!$G$165/100))*0.47*(44/12),"")</f>
        <v/>
      </c>
      <c r="V597" s="101" t="str">
        <f>IFERROR(U597,"")</f>
        <v/>
      </c>
      <c r="W597" s="30" t="str">
        <f>IFERROR(IF(AND(PRINCIPAL!$H$166&lt;&gt;"",OR(L597=PRINCIPAL!$I$166,L597=PRINCIPAL!$I$166+PRINCIPAL!$I$166,L597=PRINCIPAL!$I$166+PRINCIPAL!$I$166+PRINCIPAL!$I$166)),0,IF(AND(PRINCIPAL!$H$166&lt;&gt;"",L597=PRINCIPAL!$J$166),VLOOKUP($X$594,'Banco de Dados'!$B$4:$J$50,8,FALSE)*PRINCIPAL!$H$166*(1-(PRINCIPAL!$K$166/100)),IF(AND(PRINCIPAL!$H$166&lt;&gt;"",L597=PRINCIPAL!$L$166),VLOOKUP($X$594,'Banco de Dados'!$B$4:$J$50,8,FALSE)*PRINCIPAL!$H$166*(1-(PRINCIPAL!$M$166/100)),IF(AND(PRINCIPAL!$H$166&lt;&gt;"",L597=PRINCIPAL!$N$166),VLOOKUP($X$594,'Banco de Dados'!$B$4:$J$50,8,FALSE)*PRINCIPAL!$H$166*(1-(PRINCIPAL!$O$166/100)),IF(PRINCIPAL!$H$166&lt;&gt;"",VLOOKUP($X$594,'Banco de Dados'!$B$4:$J$50,8,FALSE)*PRINCIPAL!$H$166,IF(OR(L597=PRINCIPAL!$I$166,L597=PRINCIPAL!$I$166+PRINCIPAL!$I$166,L597=PRINCIPAL!$I$166+PRINCIPAL!$I$166+PRINCIPAL!$I$166),0,IF(L597=PRINCIPAL!$J$166,VLOOKUP($X$594,'Banco de Dados'!$B$4:$J$50,6,FALSE)*(1-(PRINCIPAL!$K$166/100)),IF(L597=PRINCIPAL!$L$166,VLOOKUP($X$594,'Banco de Dados'!$B$4:$J$50,6,FALSE)*(1-(PRINCIPAL!$M$166/100)),IF(L597=PRINCIPAL!$N$166,VLOOKUP($X$594,'Banco de Dados'!$B$4:$J$50,6,FALSE)*(1-(PRINCIPAL!$O$166/100)),VLOOKUP($X$594,'Banco de Dados'!$B$4:$J$50,6,FALSE)))))))))),"")</f>
        <v/>
      </c>
      <c r="X597" s="28" t="str">
        <f>IFERROR(W597*(IFERROR(VLOOKUP($X$594,'Banco de Dados'!$B$4:$J$50,4,FALSE),"ERRO")),"")</f>
        <v/>
      </c>
      <c r="Y597" s="28" t="str">
        <f>IFERROR(X597+W597,"")</f>
        <v/>
      </c>
      <c r="Z597" s="101" t="str">
        <f>IFERROR(Y597*(C597*(PRINCIPAL!$G$166/100))*0.47*(44/12),"")</f>
        <v/>
      </c>
      <c r="AA597" s="110" t="str">
        <f>IFERROR(Z597,"")</f>
        <v/>
      </c>
      <c r="AB597" s="30" t="str">
        <f>IFERROR(IF(AND(PRINCIPAL!$H$167&lt;&gt;"",OR(L597=PRINCIPAL!$I$167,L597=PRINCIPAL!$I$167+PRINCIPAL!$I$167,L597=PRINCIPAL!$I$167+PRINCIPAL!$I$167+PRINCIPAL!$I$167)),0,IF(AND(PRINCIPAL!$H$167&lt;&gt;"",L597=PRINCIPAL!$J$167),VLOOKUP($AC$594,'Banco de Dados'!$B$4:$J$50,8,FALSE)*PRINCIPAL!$H$167*(1-(PRINCIPAL!$K$167/100)),IF(AND(PRINCIPAL!$H$167&lt;&gt;"",L597=PRINCIPAL!$L$167),VLOOKUP($AC$594,'Banco de Dados'!$B$4:$J$50,8,FALSE)*PRINCIPAL!$H$167*(1-(PRINCIPAL!$M$167/100)),IF(AND(PRINCIPAL!$H$167&lt;&gt;"",L597=PRINCIPAL!$N$167),VLOOKUP($AC$594,'Banco de Dados'!$B$4:$J$50,8,FALSE)*PRINCIPAL!$H$167*(1-(PRINCIPAL!$O$167/100)),IF(PRINCIPAL!$H$167&lt;&gt;"",VLOOKUP($AC$594,'Banco de Dados'!$B$4:$J$50,8,FALSE)*PRINCIPAL!$H$167,IF(OR(L597=PRINCIPAL!$I$167,L597=PRINCIPAL!$I$167+PRINCIPAL!$I$167,L597=PRINCIPAL!$I$167+PRINCIPAL!$I$167+PRINCIPAL!$I$167),0,IF(L597=PRINCIPAL!$J$167,VLOOKUP($AC$594,'Banco de Dados'!$B$4:$J$50,6,FALSE)*(1-(PRINCIPAL!$K$167/100)),IF(L597=PRINCIPAL!$L$167,VLOOKUP($AC$594,'Banco de Dados'!$B$4:$J$50,6,FALSE)*(1-(PRINCIPAL!$M$167/100)),IF(L597=PRINCIPAL!$N$167,VLOOKUP($AC$594,'Banco de Dados'!$B$4:$J$50,6,FALSE)*(1-(PRINCIPAL!$O$167/100)),VLOOKUP($AC$594,'Banco de Dados'!$B$4:$J$50,6,FALSE)))))))))),"")</f>
        <v/>
      </c>
      <c r="AC597" s="28" t="str">
        <f>IFERROR(AB597*(IFERROR(VLOOKUP($AC$594,'Banco de Dados'!$B$4:$J$50,4,FALSE),"ERRO")),"")</f>
        <v/>
      </c>
      <c r="AD597" s="28" t="str">
        <f>IFERROR(AC597+AB597,"")</f>
        <v/>
      </c>
      <c r="AE597" s="101" t="str">
        <f>IFERROR(AD597*(C597*(PRINCIPAL!$G$167/100))*0.47*(44/12),"")</f>
        <v/>
      </c>
      <c r="AF597" s="110" t="str">
        <f>IFERROR(AE597,"")</f>
        <v/>
      </c>
      <c r="AG597" s="30" t="str">
        <f>IFERROR(IF(AND(PRINCIPAL!$H$168&lt;&gt;"",OR(L597=PRINCIPAL!$I$168,L597=PRINCIPAL!$I$168+PRINCIPAL!$I$168,L597=PRINCIPAL!$I$168+PRINCIPAL!$I$168+PRINCIPAL!$I$168)),0,IF(AND(PRINCIPAL!$H$168&lt;&gt;"",L597=PRINCIPAL!$J$168),VLOOKUP($AH$594,'Banco de Dados'!$B$4:$J$50,8,FALSE)*PRINCIPAL!$H$168*(1-(PRINCIPAL!$K$168/100)),IF(AND(PRINCIPAL!$H$168&lt;&gt;"",L597=PRINCIPAL!$L$168),VLOOKUP($AH$594,'Banco de Dados'!$B$4:$J$50,8,FALSE)*PRINCIPAL!$H$168*(1-(PRINCIPAL!$M$168/100)),IF(AND(PRINCIPAL!$H$168&lt;&gt;"",L597=PRINCIPAL!$N$168),VLOOKUP($AH$594,'Banco de Dados'!$B$4:$J$50,8,FALSE)*PRINCIPAL!$H$168*(1-(PRINCIPAL!$O$168/100)),IF(PRINCIPAL!$H$168&lt;&gt;"",VLOOKUP($AH$594,'Banco de Dados'!$B$4:$J$50,8,FALSE)*PRINCIPAL!$H$168,IF(OR(L597=PRINCIPAL!$I$168,L597=PRINCIPAL!$I$168+PRINCIPAL!$I$168,L597=PRINCIPAL!$I$168+PRINCIPAL!$I$168+PRINCIPAL!$I$168),0,IF(L597=PRINCIPAL!$J$168,VLOOKUP($AH$594,'Banco de Dados'!$B$4:$J$50,6,FALSE)*(1-(PRINCIPAL!$K$168/100)),IF(L597=PRINCIPAL!$L$168,VLOOKUP($AH$594,'Banco de Dados'!$B$4:$J$50,6,FALSE)*(1-(PRINCIPAL!$M$168/100)),IF(L597=PRINCIPAL!$N$168,VLOOKUP($AH$594,'Banco de Dados'!$B$4:$J$50,6,FALSE)*(1-(PRINCIPAL!$O$168/100)),VLOOKUP($AH$594,'Banco de Dados'!$B$4:$J$50,6,FALSE)))))))))),"")</f>
        <v/>
      </c>
      <c r="AH597" s="29" t="str">
        <f>IFERROR(AG597*(IFERROR(VLOOKUP($AH$594,'Banco de Dados'!$B$4:$J$50,4,FALSE),"ERRO")),"")</f>
        <v/>
      </c>
      <c r="AI597" s="28" t="str">
        <f>IFERROR(AH597+AG597,"")</f>
        <v/>
      </c>
      <c r="AJ597" s="101" t="str">
        <f>IFERROR(AI597*(C597*(PRINCIPAL!$G$168/100))*0.47*(44/12),"")</f>
        <v/>
      </c>
      <c r="AK597" s="111" t="str">
        <f>IFERROR(AJ597,"")</f>
        <v/>
      </c>
      <c r="AL597" s="30" t="str">
        <f>IFERROR(IF(AND(PRINCIPAL!$H$169&lt;&gt;"",OR(L597=PRINCIPAL!$I$169,L597=PRINCIPAL!$I$169+PRINCIPAL!$I$169,L597=PRINCIPAL!$I$169+PRINCIPAL!$I$169+PRINCIPAL!$I$169)),0,IF(AND(PRINCIPAL!$H$169&lt;&gt;"",L597=PRINCIPAL!$J$169),VLOOKUP($AM$594,'Banco de Dados'!$B$4:$J$50,8,FALSE)*PRINCIPAL!$H$169*(1-(PRINCIPAL!$K$169/100)),IF(AND(PRINCIPAL!$H$169&lt;&gt;"",L597=PRINCIPAL!$L$169),VLOOKUP($AM$594,'Banco de Dados'!$B$4:$J$50,8,FALSE)*PRINCIPAL!$H$169*(1-(PRINCIPAL!$M$169/100)),IF(AND(PRINCIPAL!$H$169&lt;&gt;"",L597=PRINCIPAL!$N$169),VLOOKUP($AM$594,'Banco de Dados'!$B$4:$J$50,8,FALSE)*PRINCIPAL!$H$169*(1-(PRINCIPAL!$O$169/100)),IF(PRINCIPAL!$H$169&lt;&gt;"",VLOOKUP($AM$594,'Banco de Dados'!$B$4:$J$50,8,FALSE)*PRINCIPAL!$H$169,IF(OR(L597=PRINCIPAL!$I$169,L597=PRINCIPAL!$I$169+PRINCIPAL!$I$169,L597=PRINCIPAL!$I$169+PRINCIPAL!$I$169+PRINCIPAL!$I$169),0,IF(L597=PRINCIPAL!$J$169,VLOOKUP($AM$594,'Banco de Dados'!$B$4:$J$50,6,FALSE)*(1-(PRINCIPAL!$K$169/100)),IF(L597=PRINCIPAL!$L$169,VLOOKUP($AM$594,'Banco de Dados'!$B$4:$J$50,6,FALSE)*(1-(PRINCIPAL!$M$169/100)),IF(L597=PRINCIPAL!$N$169,VLOOKUP($AM$594,'Banco de Dados'!$B$4:$J$50,6,FALSE)*(1-(PRINCIPAL!$O$169/100)),VLOOKUP($AM$594,'Banco de Dados'!$B$4:$J$50,6,FALSE)))))))))),"")</f>
        <v/>
      </c>
      <c r="AM597" s="29" t="str">
        <f>IFERROR(AL597*(IFERROR(VLOOKUP($AM$594,'Banco de Dados'!$B$4:$J$50,4,FALSE),"ERRO")),"")</f>
        <v/>
      </c>
      <c r="AN597" s="28" t="str">
        <f>IFERROR(AM597+AL597,"")</f>
        <v/>
      </c>
      <c r="AO597" s="103" t="str">
        <f>IFERROR(AN597*(C597*(PRINCIPAL!$G$169/100))*0.47*(44/12),"")</f>
        <v/>
      </c>
      <c r="AP597" s="111" t="str">
        <f>IFERROR(AO597,"")</f>
        <v/>
      </c>
      <c r="AQ597" s="132" t="str">
        <f>IFERROR(IF(AND(PRINCIPAL!$H$170&lt;&gt;"",OR(L597=PRINCIPAL!$I$170,L597=PRINCIPAL!$I$170+PRINCIPAL!$I$170,L597=PRINCIPAL!$I$170+PRINCIPAL!$I$170+PRINCIPAL!$I$170)),0,IF(AND(PRINCIPAL!$H$170&lt;&gt;"",L597=PRINCIPAL!$J$170),VLOOKUP($AR$594,'Banco de Dados'!$B$4:$J$50,8,FALSE)*PRINCIPAL!$H$170*(1-(PRINCIPAL!$K$170/100)),IF(AND(PRINCIPAL!$H$170&lt;&gt;"",L597=PRINCIPAL!$L$170),VLOOKUP($AR$594,'Banco de Dados'!$B$4:$J$50,8,FALSE)*PRINCIPAL!$H$170*(1-(PRINCIPAL!$M$170/100)),IF(AND(PRINCIPAL!$H$170&lt;&gt;"",L597=PRINCIPAL!$N$170),VLOOKUP($AR$594,'Banco de Dados'!$B$4:$J$50,8,FALSE)*PRINCIPAL!$H$170*(1-(PRINCIPAL!$O$170/100)),IF(PRINCIPAL!$H$170&lt;&gt;"",VLOOKUP($AR$594,'Banco de Dados'!$B$4:$J$50,8,FALSE)*PRINCIPAL!$H$170,IF(OR(L597=PRINCIPAL!$I$170,L597=PRINCIPAL!$I$170+PRINCIPAL!$I$170,L597=PRINCIPAL!$I$170+PRINCIPAL!$I$170+PRINCIPAL!$I$170),0,IF(L597=PRINCIPAL!$J$170,VLOOKUP($AR$594,'Banco de Dados'!$B$4:$J$50,6,FALSE)*(1-(PRINCIPAL!$K$170/100)),IF(L597=PRINCIPAL!$L$170,VLOOKUP($AR$594,'Banco de Dados'!$B$4:$J$50,6,FALSE)*(1-(PRINCIPAL!$M$170/100)),IF(L597=PRINCIPAL!$N$170,VLOOKUP($AR$594,'Banco de Dados'!$B$4:$J$50,6,FALSE)*(1-(PRINCIPAL!$O$170/100)),VLOOKUP($AR$594,'Banco de Dados'!$B$4:$J$50,6,FALSE)))))))))),"")</f>
        <v/>
      </c>
      <c r="AR597" s="28" t="str">
        <f>IFERROR(AQ597*(IFERROR(VLOOKUP($AR$594,'Banco de Dados'!$B$4:$J$50,4,FALSE),"ERRO")),"")</f>
        <v/>
      </c>
      <c r="AS597" s="28" t="str">
        <f>IFERROR(AR597+AQ597,"")</f>
        <v/>
      </c>
      <c r="AT597" s="101" t="str">
        <f>IFERROR(AS597*(C597*(PRINCIPAL!$G$170/100))*0.47*(44/12),"")</f>
        <v/>
      </c>
      <c r="AU597" s="110" t="str">
        <f>IFERROR(AT597,"")</f>
        <v/>
      </c>
      <c r="AV597" s="30" t="str">
        <f>IFERROR(IF(AND(PRINCIPAL!$H$171&lt;&gt;"",OR(L597=PRINCIPAL!$I$171,L597=PRINCIPAL!$I$171+PRINCIPAL!$I$171,L597=PRINCIPAL!$I$171+PRINCIPAL!$I$171+PRINCIPAL!$I$171)),0,IF(AND(PRINCIPAL!$H$171&lt;&gt;"",L597=PRINCIPAL!$J$171),VLOOKUP($AW$594,'Banco de Dados'!$B$4:$J$50,8,FALSE)*PRINCIPAL!$H$171*(1-(PRINCIPAL!$K$171/100)),IF(AND(PRINCIPAL!$H$171&lt;&gt;"",L597=PRINCIPAL!$L$171),VLOOKUP($AW$594,'Banco de Dados'!$B$4:$J$50,8,FALSE)*PRINCIPAL!$H$171*(1-(PRINCIPAL!$M$171/100)),IF(AND(PRINCIPAL!$H$171&lt;&gt;"",L597=PRINCIPAL!$N$171),VLOOKUP($AW$594,'Banco de Dados'!$B$4:$J$50,8,FALSE)*PRINCIPAL!$H$171*(1-(PRINCIPAL!$O$171/100)),IF(PRINCIPAL!$H$171&lt;&gt;"",VLOOKUP($AW$594,'Banco de Dados'!$B$4:$J$50,8,FALSE)*PRINCIPAL!$H$171,IF(OR(L597=PRINCIPAL!$I$171,L597=PRINCIPAL!$I$171+PRINCIPAL!$I$171,L597=PRINCIPAL!$I$171+PRINCIPAL!$I$171+PRINCIPAL!$I$171),0,IF(L597=PRINCIPAL!$J$171,VLOOKUP($AW$594,'Banco de Dados'!$B$4:$J$50,6,FALSE)*(1-(PRINCIPAL!$K$171/100)),IF(L597=PRINCIPAL!$L$171,VLOOKUP($AW$594,'Banco de Dados'!$B$4:$J$50,6,FALSE)*(1-(PRINCIPAL!$M$171/100)),IF(L597=PRINCIPAL!$N$171,VLOOKUP($AW$594,'Banco de Dados'!$B$4:$J$50,6,FALSE)*(1-(PRINCIPAL!$O$171/100)),VLOOKUP($AW$594,'Banco de Dados'!$B$4:$J$50,6,FALSE)))))))))),"")</f>
        <v/>
      </c>
      <c r="AW597" s="29" t="str">
        <f>IFERROR(AV597*(IFERROR(VLOOKUP($AW$594,'Banco de Dados'!$B$4:$J$50,4,FALSE),"ERRO")),"")</f>
        <v/>
      </c>
      <c r="AX597" s="28" t="str">
        <f>IFERROR(AW597+AV597,"")</f>
        <v/>
      </c>
      <c r="AY597" s="101" t="str">
        <f>IFERROR(AX597*(C597*(PRINCIPAL!$G$171/100))*0.47*(44/12),"")</f>
        <v/>
      </c>
      <c r="AZ597" s="111" t="str">
        <f>IFERROR(AY597,"")</f>
        <v/>
      </c>
      <c r="BA597" s="132" t="str">
        <f>IFERROR(IF(AND(PRINCIPAL!$H$172&lt;&gt;"",OR(L597=PRINCIPAL!$I$172,L597=PRINCIPAL!$I$172+PRINCIPAL!$I$172,L597=PRINCIPAL!$I$172+PRINCIPAL!$I$172+PRINCIPAL!$I$172)),0,IF(AND(PRINCIPAL!$H$172&lt;&gt;"",L597=PRINCIPAL!$J$172),VLOOKUP($BB$594,'Banco de Dados'!$B$4:$J$50,8,FALSE)*PRINCIPAL!$H$172*(1-(PRINCIPAL!$K$172/100)),IF(AND(PRINCIPAL!$H$172&lt;&gt;"",L597=PRINCIPAL!$L$172),VLOOKUP($BB$594,'Banco de Dados'!$B$4:$J$50,8,FALSE)*PRINCIPAL!$H$172*(1-(PRINCIPAL!$M$172/100)),IF(AND(PRINCIPAL!$H$172&lt;&gt;"",L597=PRINCIPAL!$N$172),VLOOKUP($BB$594,'Banco de Dados'!$B$4:$J$50,8,FALSE)*PRINCIPAL!$H$172*(1-(PRINCIPAL!$O$172/100)),IF(PRINCIPAL!$H$172&lt;&gt;"",VLOOKUP($BB$594,'Banco de Dados'!$B$4:$J$50,8,FALSE)*PRINCIPAL!$H$172,IF(OR(L597=PRINCIPAL!$I$172,L597=PRINCIPAL!$I$172+PRINCIPAL!$I$172,L597=PRINCIPAL!$I$172+PRINCIPAL!$I$172+PRINCIPAL!$I$172),0,IF(L597=PRINCIPAL!$J$172,VLOOKUP($BB$594,'Banco de Dados'!$B$4:$J$50,6,FALSE)*(1-(PRINCIPAL!$K$172/100)),IF(L597=PRINCIPAL!$L$172,VLOOKUP($BB$594,'Banco de Dados'!$B$4:$J$50,6,FALSE)*(1-(PRINCIPAL!$M$172/100)),IF(L597=PRINCIPAL!$N$172,VLOOKUP($BB$594,'Banco de Dados'!$B$4:$J$50,6,FALSE)*(1-(PRINCIPAL!$O$172/100)),VLOOKUP($BB$594,'Banco de Dados'!$B$4:$J$50,6,FALSE)))))))))),"")</f>
        <v/>
      </c>
      <c r="BB597" s="28" t="str">
        <f>IFERROR(BA597*(IFERROR(VLOOKUP($BB$594,'Banco de Dados'!$B$4:$J$50,4,FALSE),"ERRO")),"")</f>
        <v/>
      </c>
      <c r="BC597" s="28" t="str">
        <f>IFERROR(BB597+BA597,"")</f>
        <v/>
      </c>
      <c r="BD597" s="101" t="str">
        <f>IFERROR(BC597*(C597*(PRINCIPAL!$G$172/100))*0.47*(44/12),"")</f>
        <v/>
      </c>
      <c r="BE597" s="110" t="str">
        <f>IFERROR(BD597,"")</f>
        <v/>
      </c>
      <c r="BF597" s="30" t="str">
        <f>IFERROR(IF(AND(PRINCIPAL!$H$173&lt;&gt;"",OR(L597=PRINCIPAL!$I$173,L597=PRINCIPAL!$I$173+PRINCIPAL!$I$173,L597=PRINCIPAL!$I$173+PRINCIPAL!$I$173+PRINCIPAL!$I$173)),0,IF(AND(PRINCIPAL!$H$173&lt;&gt;"",L597=PRINCIPAL!$J$173),VLOOKUP($BG$594,'Banco de Dados'!$B$4:$J$50,8,FALSE)*PRINCIPAL!$H$173*(1-(PRINCIPAL!$K$173/100)),IF(AND(PRINCIPAL!$H$173&lt;&gt;"",L597=PRINCIPAL!$L$173),VLOOKUP($BG$594,'Banco de Dados'!$B$4:$J$50,8,FALSE)*PRINCIPAL!$H$173*(1-(PRINCIPAL!$M$173/100)),IF(AND(PRINCIPAL!$H$173&lt;&gt;"",L597=PRINCIPAL!$N$173),VLOOKUP($BG$594,'Banco de Dados'!$B$4:$J$50,8,FALSE)*PRINCIPAL!$H$173*(1-(PRINCIPAL!$O$173/100)),IF(PRINCIPAL!$H$173&lt;&gt;"",VLOOKUP($BG$594,'Banco de Dados'!$B$4:$J$50,8,FALSE)*PRINCIPAL!$H$173,IF(OR(L597=PRINCIPAL!$I$173,L597=PRINCIPAL!$I$173+PRINCIPAL!$I$173,L597=PRINCIPAL!$I$173+PRINCIPAL!$I$173+PRINCIPAL!$I$173),0,IF(L597=PRINCIPAL!$J$173,VLOOKUP($BG$594,'Banco de Dados'!$B$4:$J$50,6,FALSE)*(1-(PRINCIPAL!$K$173/100)),IF(L597=PRINCIPAL!$L$173,VLOOKUP($BG$594,'Banco de Dados'!$B$4:$J$50,6,FALSE)*(1-(PRINCIPAL!$M$173/100)),IF(L597=PRINCIPAL!$N$173,VLOOKUP($BG$594,'Banco de Dados'!$B$4:$J$50,6,FALSE)*(1-(PRINCIPAL!$O$173/100)),VLOOKUP($BG$594,'Banco de Dados'!$B$4:$J$50,6,FALSE)))))))))),"")</f>
        <v/>
      </c>
      <c r="BG597" s="29" t="str">
        <f>IFERROR(BF597*(IFERROR(VLOOKUP($BG$594,'Banco de Dados'!$B$4:$J$50,4,FALSE),"ERRO")),"")</f>
        <v/>
      </c>
      <c r="BH597" s="28" t="str">
        <f>IFERROR(BG597+BF597,"")</f>
        <v/>
      </c>
      <c r="BI597" s="103" t="str">
        <f>IFERROR(BH597*(C597*(PRINCIPAL!$G$173/100))*0.47*(44/12),"")</f>
        <v/>
      </c>
      <c r="BJ597" s="102" t="str">
        <f>IFERROR(BI597,"")</f>
        <v/>
      </c>
    </row>
    <row r="598" spans="2:62" ht="12.75" customHeight="1" x14ac:dyDescent="0.3">
      <c r="B598" s="326">
        <f>IF(B559&lt;&gt;"",B559,"")</f>
        <v>2022</v>
      </c>
      <c r="C598" s="340"/>
      <c r="D598" s="1"/>
      <c r="E598" s="116">
        <v>2</v>
      </c>
      <c r="F598" s="24" t="str">
        <f>IFERROR(VLOOKUP($G$594,'Banco de Dados'!$B$4:$J$50,6,FALSE),"")</f>
        <v/>
      </c>
      <c r="G598" s="25" t="str">
        <f>IFERROR(F598*(IFERROR(VLOOKUP($G$594,'Banco de Dados'!$B$4:$J$50,4,FALSE),"ERRO")),"")</f>
        <v/>
      </c>
      <c r="H598" s="25" t="str">
        <f>IFERROR(F598+G598,"")</f>
        <v/>
      </c>
      <c r="I598" s="103" t="str">
        <f>IFERROR(H598*(C598)*0.47*(44/12),"")</f>
        <v/>
      </c>
      <c r="J598" s="117" t="str">
        <f>IFERROR(I598+J597,"")</f>
        <v/>
      </c>
      <c r="K598" s="1"/>
      <c r="L598" s="91">
        <v>2</v>
      </c>
      <c r="M598" s="24" t="str">
        <f>IFERROR(IF(AND(PRINCIPAL!$H$164&lt;&gt;"",OR(L598=PRINCIPAL!$I$164,L598=PRINCIPAL!$I$164+PRINCIPAL!$I$164,L598=PRINCIPAL!$I$164+PRINCIPAL!$I$164+PRINCIPAL!$I$164)),0,IF(AND(PRINCIPAL!$H$164&lt;&gt;"",L598=PRINCIPAL!$J$164),VLOOKUP($N$594,'Banco de Dados'!$B$4:$J$50,8,FALSE)*PRINCIPAL!$H$164*(1-(PRINCIPAL!$K$164/100)),IF(AND(PRINCIPAL!$H$164&lt;&gt;"",L598=PRINCIPAL!$L$164),VLOOKUP($N$594,'Banco de Dados'!$B$4:$J$50,8,FALSE)*PRINCIPAL!$H$164*(1-(PRINCIPAL!$M$164/100)),IF(AND(PRINCIPAL!$H$164&lt;&gt;"",L598=PRINCIPAL!$N$164),VLOOKUP($N$594,'Banco de Dados'!$B$4:$J$50,8,FALSE)*PRINCIPAL!$H$164*(1-(PRINCIPAL!$O$164/100)),IF(PRINCIPAL!$H$164&lt;&gt;"",VLOOKUP($N$594,'Banco de Dados'!$B$4:$J$50,8,FALSE)*PRINCIPAL!$H$164,IF(OR(L598=PRINCIPAL!$I$164,L598=PRINCIPAL!$I$164+PRINCIPAL!$I$164,L598=PRINCIPAL!$I$164+PRINCIPAL!$I$164+PRINCIPAL!$I$164),0,IF(L598=PRINCIPAL!$J$164,VLOOKUP($N$594,'Banco de Dados'!$B$4:$J$50,6,FALSE)*(1-(PRINCIPAL!$K$164/100)),IF(L598=PRINCIPAL!$L$164,VLOOKUP($N$594,'Banco de Dados'!$B$4:$J$50,6,FALSE)*(1-(PRINCIPAL!$M$164/100)),IF(L598=PRINCIPAL!$N$164,VLOOKUP($N$594,'Banco de Dados'!$B$4:$J$50,6,FALSE)*(1-(PRINCIPAL!$O$164/100)),VLOOKUP($N$594,'Banco de Dados'!$B$4:$J$50,6,FALSE)))))))))),"")</f>
        <v/>
      </c>
      <c r="N598" s="25" t="str">
        <f>IFERROR(M598*(IFERROR(VLOOKUP($N$594,'Banco de Dados'!$B$4:$J$50,4,FALSE),"ERRO")),"")</f>
        <v/>
      </c>
      <c r="O598" s="25" t="str">
        <f>IFERROR(M598+N598,"")</f>
        <v/>
      </c>
      <c r="P598" s="103" t="str">
        <f>IFERROR(O598*(C598*(PRINCIPAL!$G$164/100))*0.47*(44/12),"")</f>
        <v/>
      </c>
      <c r="Q598" s="107" t="str">
        <f>IFERROR(Q597+P598,"")</f>
        <v/>
      </c>
      <c r="R598" s="29" t="str">
        <f>IFERROR(IF(AND(PRINCIPAL!$H$165&lt;&gt;"",OR(L598=PRINCIPAL!$I$165,L598=PRINCIPAL!$I$165+PRINCIPAL!$I$165,L598=PRINCIPAL!$I$165+PRINCIPAL!$I$165+PRINCIPAL!$I$165)),0,IF(AND(PRINCIPAL!$H$165&lt;&gt;"",L598=PRINCIPAL!$J$165),VLOOKUP($S$594,'Banco de Dados'!$B$4:$J$50,8,FALSE)*PRINCIPAL!$H$165*(1-(PRINCIPAL!$K$165/100)),IF(AND(PRINCIPAL!$H$165&lt;&gt;"",L598=PRINCIPAL!$L$165),VLOOKUP($S$594,'Banco de Dados'!$B$4:$J$50,8,FALSE)*PRINCIPAL!$H$165*(1-(PRINCIPAL!$M$165/100)),IF(AND(PRINCIPAL!$H$165&lt;&gt;"",L598=PRINCIPAL!$N$165),VLOOKUP($S$594,'Banco de Dados'!$B$4:$J$50,8,FALSE)*PRINCIPAL!$H$165*(1-(PRINCIPAL!$O$165/100)),IF(PRINCIPAL!$H$165&lt;&gt;"",VLOOKUP($S$594,'Banco de Dados'!$B$4:$J$50,8,FALSE)*PRINCIPAL!$H$165,IF(OR(L598=PRINCIPAL!$I$165,L598=PRINCIPAL!$I$165+PRINCIPAL!$I$165,L598=PRINCIPAL!$I$165+PRINCIPAL!$I$165+PRINCIPAL!$I$165),0,IF(L598=PRINCIPAL!$J$165,VLOOKUP($S$594,'Banco de Dados'!$B$4:$J$50,6,FALSE)*(1-(PRINCIPAL!$K$165/100)),IF(L598=PRINCIPAL!$L$165,VLOOKUP($S$594,'Banco de Dados'!$B$4:$J$50,6,FALSE)*(1-(PRINCIPAL!$M$165/100)),IF(L598=PRINCIPAL!$N$165,VLOOKUP($S$594,'Banco de Dados'!$B$4:$J$50,6,FALSE)*(1-(PRINCIPAL!$O$165/100)),VLOOKUP($S$594,'Banco de Dados'!$B$4:$J$50,6,FALSE)))))))))),"")</f>
        <v/>
      </c>
      <c r="S598" s="29" t="str">
        <f>IFERROR(R598*(IFERROR(VLOOKUP($S$594,'Banco de Dados'!$B$4:$J$50,4,FALSE),"ERRO")),"")</f>
        <v/>
      </c>
      <c r="T598" s="29" t="str">
        <f>IFERROR(R598+S598,"")</f>
        <v/>
      </c>
      <c r="U598" s="103" t="str">
        <f>IFERROR(T598*(C598*(PRINCIPAL!$G$165/100))*0.47*(44/12),"")</f>
        <v/>
      </c>
      <c r="V598" s="103" t="str">
        <f t="shared" ref="V598:V631" si="398">IFERROR(V597+U598,"")</f>
        <v/>
      </c>
      <c r="W598" s="30" t="str">
        <f>IFERROR(IF(AND(PRINCIPAL!$H$166&lt;&gt;"",OR(L598=PRINCIPAL!$I$166,L598=PRINCIPAL!$I$166+PRINCIPAL!$I$166,L598=PRINCIPAL!$I$166+PRINCIPAL!$I$166+PRINCIPAL!$I$166)),0,IF(AND(PRINCIPAL!$H$166&lt;&gt;"",L598=PRINCIPAL!$J$166),VLOOKUP($X$594,'Banco de Dados'!$B$4:$J$50,8,FALSE)*PRINCIPAL!$H$166*(1-(PRINCIPAL!$K$166/100)),IF(AND(PRINCIPAL!$H$166&lt;&gt;"",L598=PRINCIPAL!$L$166),VLOOKUP($X$594,'Banco de Dados'!$B$4:$J$50,8,FALSE)*PRINCIPAL!$H$166*(1-(PRINCIPAL!$M$166/100)),IF(AND(PRINCIPAL!$H$166&lt;&gt;"",L598=PRINCIPAL!$N$166),VLOOKUP($X$594,'Banco de Dados'!$B$4:$J$50,8,FALSE)*PRINCIPAL!$H$166*(1-(PRINCIPAL!$O$166/100)),IF(PRINCIPAL!$H$166&lt;&gt;"",VLOOKUP($X$594,'Banco de Dados'!$B$4:$J$50,8,FALSE)*PRINCIPAL!$H$166,IF(OR(L598=PRINCIPAL!$I$166,L598=PRINCIPAL!$I$166+PRINCIPAL!$I$166,L598=PRINCIPAL!$I$166+PRINCIPAL!$I$166+PRINCIPAL!$I$166),0,IF(L598=PRINCIPAL!$J$166,VLOOKUP($X$594,'Banco de Dados'!$B$4:$J$50,6,FALSE)*(1-(PRINCIPAL!$K$166/100)),IF(L598=PRINCIPAL!$L$166,VLOOKUP($X$594,'Banco de Dados'!$B$4:$J$50,6,FALSE)*(1-(PRINCIPAL!$M$166/100)),IF(L598=PRINCIPAL!$N$166,VLOOKUP($X$594,'Banco de Dados'!$B$4:$J$50,6,FALSE)*(1-(PRINCIPAL!$O$166/100)),VLOOKUP($X$594,'Banco de Dados'!$B$4:$J$50,6,FALSE)))))))))),"")</f>
        <v/>
      </c>
      <c r="X598" s="29" t="str">
        <f>IFERROR(W598*(IFERROR(VLOOKUP($X$594,'Banco de Dados'!$B$4:$J$50,4,FALSE),"ERRO")),"")</f>
        <v/>
      </c>
      <c r="Y598" s="29" t="str">
        <f>IFERROR(X598+W598,"")</f>
        <v/>
      </c>
      <c r="Z598" s="103" t="str">
        <f>IFERROR(Y598*(C598*(PRINCIPAL!$G$166/100))*0.47*(44/12),"")</f>
        <v/>
      </c>
      <c r="AA598" s="111" t="str">
        <f>IFERROR(Z598+AA597,"")</f>
        <v/>
      </c>
      <c r="AB598" s="30" t="str">
        <f>IFERROR(IF(AND(PRINCIPAL!$H$167&lt;&gt;"",OR(L598=PRINCIPAL!$I$167,L598=PRINCIPAL!$I$167+PRINCIPAL!$I$167,L598=PRINCIPAL!$I$167+PRINCIPAL!$I$167+PRINCIPAL!$I$167)),0,IF(AND(PRINCIPAL!$H$167&lt;&gt;"",L598=PRINCIPAL!$J$167),VLOOKUP($AC$594,'Banco de Dados'!$B$4:$J$50,8,FALSE)*PRINCIPAL!$H$167*(1-(PRINCIPAL!$K$167/100)),IF(AND(PRINCIPAL!$H$167&lt;&gt;"",L598=PRINCIPAL!$L$167),VLOOKUP($AC$594,'Banco de Dados'!$B$4:$J$50,8,FALSE)*PRINCIPAL!$H$167*(1-(PRINCIPAL!$M$167/100)),IF(AND(PRINCIPAL!$H$167&lt;&gt;"",L598=PRINCIPAL!$N$167),VLOOKUP($AC$594,'Banco de Dados'!$B$4:$J$50,8,FALSE)*PRINCIPAL!$H$167*(1-(PRINCIPAL!$O$167/100)),IF(PRINCIPAL!$H$167&lt;&gt;"",VLOOKUP($AC$594,'Banco de Dados'!$B$4:$J$50,8,FALSE)*PRINCIPAL!$H$167,IF(OR(L598=PRINCIPAL!$I$167,L598=PRINCIPAL!$I$167+PRINCIPAL!$I$167,L598=PRINCIPAL!$I$167+PRINCIPAL!$I$167+PRINCIPAL!$I$167),0,IF(L598=PRINCIPAL!$J$167,VLOOKUP($AC$594,'Banco de Dados'!$B$4:$J$50,6,FALSE)*(1-(PRINCIPAL!$K$167/100)),IF(L598=PRINCIPAL!$L$167,VLOOKUP($AC$594,'Banco de Dados'!$B$4:$J$50,6,FALSE)*(1-(PRINCIPAL!$M$167/100)),IF(L598=PRINCIPAL!$N$167,VLOOKUP($AC$594,'Banco de Dados'!$B$4:$J$50,6,FALSE)*(1-(PRINCIPAL!$O$167/100)),VLOOKUP($AC$594,'Banco de Dados'!$B$4:$J$50,6,FALSE)))))))))),"")</f>
        <v/>
      </c>
      <c r="AC598" s="29" t="str">
        <f>IFERROR(AB598*(IFERROR(VLOOKUP($AC$594,'Banco de Dados'!$B$4:$J$50,4,FALSE),"ERRO")),"")</f>
        <v/>
      </c>
      <c r="AD598" s="29" t="str">
        <f>IFERROR(AC598+AB598,"")</f>
        <v/>
      </c>
      <c r="AE598" s="103" t="str">
        <f>IFERROR(AD598*(C598*(PRINCIPAL!$G$167/100))*0.47*(44/12),"")</f>
        <v/>
      </c>
      <c r="AF598" s="111" t="str">
        <f>IFERROR(AE598+AF597,"")</f>
        <v/>
      </c>
      <c r="AG598" s="30" t="str">
        <f>IFERROR(IF(AND(PRINCIPAL!$H$168&lt;&gt;"",OR(L598=PRINCIPAL!$I$168,L598=PRINCIPAL!$I$168+PRINCIPAL!$I$168,L598=PRINCIPAL!$I$168+PRINCIPAL!$I$168+PRINCIPAL!$I$168)),0,IF(AND(PRINCIPAL!$H$168&lt;&gt;"",L598=PRINCIPAL!$J$168),VLOOKUP($AH$594,'Banco de Dados'!$B$4:$J$50,8,FALSE)*PRINCIPAL!$H$168*(1-(PRINCIPAL!$K$168/100)),IF(AND(PRINCIPAL!$H$168&lt;&gt;"",L598=PRINCIPAL!$L$168),VLOOKUP($AH$594,'Banco de Dados'!$B$4:$J$50,8,FALSE)*PRINCIPAL!$H$168*(1-(PRINCIPAL!$M$168/100)),IF(AND(PRINCIPAL!$H$168&lt;&gt;"",L598=PRINCIPAL!$N$168),VLOOKUP($AH$594,'Banco de Dados'!$B$4:$J$50,8,FALSE)*PRINCIPAL!$H$168*(1-(PRINCIPAL!$O$168/100)),IF(PRINCIPAL!$H$168&lt;&gt;"",VLOOKUP($AH$594,'Banco de Dados'!$B$4:$J$50,8,FALSE)*PRINCIPAL!$H$168,IF(OR(L598=PRINCIPAL!$I$168,L598=PRINCIPAL!$I$168+PRINCIPAL!$I$168,L598=PRINCIPAL!$I$168+PRINCIPAL!$I$168+PRINCIPAL!$I$168),0,IF(L598=PRINCIPAL!$J$168,VLOOKUP($AH$594,'Banco de Dados'!$B$4:$J$50,6,FALSE)*(1-(PRINCIPAL!$K$168/100)),IF(L598=PRINCIPAL!$L$168,VLOOKUP($AH$594,'Banco de Dados'!$B$4:$J$50,6,FALSE)*(1-(PRINCIPAL!$M$168/100)),IF(L598=PRINCIPAL!$N$168,VLOOKUP($AH$594,'Banco de Dados'!$B$4:$J$50,6,FALSE)*(1-(PRINCIPAL!$O$168/100)),VLOOKUP($AH$594,'Banco de Dados'!$B$4:$J$50,6,FALSE)))))))))),"")</f>
        <v/>
      </c>
      <c r="AH598" s="29" t="str">
        <f>IFERROR(AG598*(IFERROR(VLOOKUP($AH$594,'Banco de Dados'!$B$4:$J$50,4,FALSE),"ERRO")),"")</f>
        <v/>
      </c>
      <c r="AI598" s="29" t="str">
        <f>IFERROR(AH598+AG598,"")</f>
        <v/>
      </c>
      <c r="AJ598" s="103" t="str">
        <f>IFERROR(AI598*(C598*(PRINCIPAL!$G$168/100))*0.47*(44/12),"")</f>
        <v/>
      </c>
      <c r="AK598" s="111" t="str">
        <f>IFERROR(AJ598+AK597,"")</f>
        <v/>
      </c>
      <c r="AL598" s="30" t="str">
        <f>IFERROR(IF(AND(PRINCIPAL!$H$169&lt;&gt;"",OR(L598=PRINCIPAL!$I$169,L598=PRINCIPAL!$I$169+PRINCIPAL!$I$169,L598=PRINCIPAL!$I$169+PRINCIPAL!$I$169+PRINCIPAL!$I$169)),0,IF(AND(PRINCIPAL!$H$169&lt;&gt;"",L598=PRINCIPAL!$J$169),VLOOKUP($AM$594,'Banco de Dados'!$B$4:$J$50,8,FALSE)*PRINCIPAL!$H$169*(1-(PRINCIPAL!$K$169/100)),IF(AND(PRINCIPAL!$H$169&lt;&gt;"",L598=PRINCIPAL!$L$169),VLOOKUP($AM$594,'Banco de Dados'!$B$4:$J$50,8,FALSE)*PRINCIPAL!$H$169*(1-(PRINCIPAL!$M$169/100)),IF(AND(PRINCIPAL!$H$169&lt;&gt;"",L598=PRINCIPAL!$N$169),VLOOKUP($AM$594,'Banco de Dados'!$B$4:$J$50,8,FALSE)*PRINCIPAL!$H$169*(1-(PRINCIPAL!$O$169/100)),IF(PRINCIPAL!$H$169&lt;&gt;"",VLOOKUP($AM$594,'Banco de Dados'!$B$4:$J$50,8,FALSE)*PRINCIPAL!$H$169,IF(OR(L598=PRINCIPAL!$I$169,L598=PRINCIPAL!$I$169+PRINCIPAL!$I$169,L598=PRINCIPAL!$I$169+PRINCIPAL!$I$169+PRINCIPAL!$I$169),0,IF(L598=PRINCIPAL!$J$169,VLOOKUP($AM$594,'Banco de Dados'!$B$4:$J$50,6,FALSE)*(1-(PRINCIPAL!$K$169/100)),IF(L598=PRINCIPAL!$L$169,VLOOKUP($AM$594,'Banco de Dados'!$B$4:$J$50,6,FALSE)*(1-(PRINCIPAL!$M$169/100)),IF(L598=PRINCIPAL!$N$169,VLOOKUP($AM$594,'Banco de Dados'!$B$4:$J$50,6,FALSE)*(1-(PRINCIPAL!$O$169/100)),VLOOKUP($AM$594,'Banco de Dados'!$B$4:$J$50,6,FALSE)))))))))),"")</f>
        <v/>
      </c>
      <c r="AM598" s="29" t="str">
        <f>IFERROR(AL598*(IFERROR(VLOOKUP($AM$594,'Banco de Dados'!$B$4:$J$50,4,FALSE),"ERRO")),"")</f>
        <v/>
      </c>
      <c r="AN598" s="29" t="str">
        <f>IFERROR(AM598+AL598,"")</f>
        <v/>
      </c>
      <c r="AO598" s="103" t="str">
        <f>IFERROR(AN598*(C598*(PRINCIPAL!$G$169/100))*0.47*(44/12),"")</f>
        <v/>
      </c>
      <c r="AP598" s="111" t="str">
        <f>IFERROR(AO598+AP597,"")</f>
        <v/>
      </c>
      <c r="AQ598" s="30" t="str">
        <f>IFERROR(IF(AND(PRINCIPAL!$H$170&lt;&gt;"",OR(L598=PRINCIPAL!$I$170,L598=PRINCIPAL!$I$170+PRINCIPAL!$I$170,L598=PRINCIPAL!$I$170+PRINCIPAL!$I$170+PRINCIPAL!$I$170)),0,IF(AND(PRINCIPAL!$H$170&lt;&gt;"",L598=PRINCIPAL!$J$170),VLOOKUP($AR$594,'Banco de Dados'!$B$4:$J$50,8,FALSE)*PRINCIPAL!$H$170*(1-(PRINCIPAL!$K$170/100)),IF(AND(PRINCIPAL!$H$170&lt;&gt;"",L598=PRINCIPAL!$L$170),VLOOKUP($AR$594,'Banco de Dados'!$B$4:$J$50,8,FALSE)*PRINCIPAL!$H$170*(1-(PRINCIPAL!$M$170/100)),IF(AND(PRINCIPAL!$H$170&lt;&gt;"",L598=PRINCIPAL!$N$170),VLOOKUP($AR$594,'Banco de Dados'!$B$4:$J$50,8,FALSE)*PRINCIPAL!$H$170*(1-(PRINCIPAL!$O$170/100)),IF(PRINCIPAL!$H$170&lt;&gt;"",VLOOKUP($AR$594,'Banco de Dados'!$B$4:$J$50,8,FALSE)*PRINCIPAL!$H$170,IF(OR(L598=PRINCIPAL!$I$170,L598=PRINCIPAL!$I$170+PRINCIPAL!$I$170,L598=PRINCIPAL!$I$170+PRINCIPAL!$I$170+PRINCIPAL!$I$170),0,IF(L598=PRINCIPAL!$J$170,VLOOKUP($AR$594,'Banco de Dados'!$B$4:$J$50,6,FALSE)*(1-(PRINCIPAL!$K$170/100)),IF(L598=PRINCIPAL!$L$170,VLOOKUP($AR$594,'Banco de Dados'!$B$4:$J$50,6,FALSE)*(1-(PRINCIPAL!$M$170/100)),IF(L598=PRINCIPAL!$N$170,VLOOKUP($AR$594,'Banco de Dados'!$B$4:$J$50,6,FALSE)*(1-(PRINCIPAL!$O$170/100)),VLOOKUP($AR$594,'Banco de Dados'!$B$4:$J$50,6,FALSE)))))))))),"")</f>
        <v/>
      </c>
      <c r="AR598" s="29" t="str">
        <f>IFERROR(AQ598*(IFERROR(VLOOKUP($AR$594,'Banco de Dados'!$B$4:$J$50,4,FALSE),"ERRO")),"")</f>
        <v/>
      </c>
      <c r="AS598" s="29" t="str">
        <f>IFERROR(AR598+AQ598,"")</f>
        <v/>
      </c>
      <c r="AT598" s="103" t="str">
        <f>IFERROR(AS598*(C598*(PRINCIPAL!$G$170/100))*0.47*(44/12),"")</f>
        <v/>
      </c>
      <c r="AU598" s="111" t="str">
        <f>IFERROR(AT598+AU597,"")</f>
        <v/>
      </c>
      <c r="AV598" s="30" t="str">
        <f>IFERROR(IF(AND(PRINCIPAL!$H$171&lt;&gt;"",OR(L598=PRINCIPAL!$I$171,L598=PRINCIPAL!$I$171+PRINCIPAL!$I$171,L598=PRINCIPAL!$I$171+PRINCIPAL!$I$171+PRINCIPAL!$I$171)),0,IF(AND(PRINCIPAL!$H$171&lt;&gt;"",L598=PRINCIPAL!$J$171),VLOOKUP($AW$594,'Banco de Dados'!$B$4:$J$50,8,FALSE)*PRINCIPAL!$H$171*(1-(PRINCIPAL!$K$171/100)),IF(AND(PRINCIPAL!$H$171&lt;&gt;"",L598=PRINCIPAL!$L$171),VLOOKUP($AW$594,'Banco de Dados'!$B$4:$J$50,8,FALSE)*PRINCIPAL!$H$171*(1-(PRINCIPAL!$M$171/100)),IF(AND(PRINCIPAL!$H$171&lt;&gt;"",L598=PRINCIPAL!$N$171),VLOOKUP($AW$594,'Banco de Dados'!$B$4:$J$50,8,FALSE)*PRINCIPAL!$H$171*(1-(PRINCIPAL!$O$171/100)),IF(PRINCIPAL!$H$171&lt;&gt;"",VLOOKUP($AW$594,'Banco de Dados'!$B$4:$J$50,8,FALSE)*PRINCIPAL!$H$171,IF(OR(L598=PRINCIPAL!$I$171,L598=PRINCIPAL!$I$171+PRINCIPAL!$I$171,L598=PRINCIPAL!$I$171+PRINCIPAL!$I$171+PRINCIPAL!$I$171),0,IF(L598=PRINCIPAL!$J$171,VLOOKUP($AW$594,'Banco de Dados'!$B$4:$J$50,6,FALSE)*(1-(PRINCIPAL!$K$171/100)),IF(L598=PRINCIPAL!$L$171,VLOOKUP($AW$594,'Banco de Dados'!$B$4:$J$50,6,FALSE)*(1-(PRINCIPAL!$M$171/100)),IF(L598=PRINCIPAL!$N$171,VLOOKUP($AW$594,'Banco de Dados'!$B$4:$J$50,6,FALSE)*(1-(PRINCIPAL!$O$171/100)),VLOOKUP($AW$594,'Banco de Dados'!$B$4:$J$50,6,FALSE)))))))))),"")</f>
        <v/>
      </c>
      <c r="AW598" s="29" t="str">
        <f>IFERROR(AV598*(IFERROR(VLOOKUP($AW$594,'Banco de Dados'!$B$4:$J$50,4,FALSE),"ERRO")),"")</f>
        <v/>
      </c>
      <c r="AX598" s="29" t="str">
        <f>IFERROR(AW598+AV598,"")</f>
        <v/>
      </c>
      <c r="AY598" s="103" t="str">
        <f>IFERROR(AX598*(C598*(PRINCIPAL!$G$171/100))*0.47*(44/12),"")</f>
        <v/>
      </c>
      <c r="AZ598" s="111" t="str">
        <f>IFERROR(AY598+AZ597,"")</f>
        <v/>
      </c>
      <c r="BA598" s="30" t="str">
        <f>IFERROR(IF(AND(PRINCIPAL!$H$172&lt;&gt;"",OR(L598=PRINCIPAL!$I$172,L598=PRINCIPAL!$I$172+PRINCIPAL!$I$172,L598=PRINCIPAL!$I$172+PRINCIPAL!$I$172+PRINCIPAL!$I$172)),0,IF(AND(PRINCIPAL!$H$172&lt;&gt;"",L598=PRINCIPAL!$J$172),VLOOKUP($BB$594,'Banco de Dados'!$B$4:$J$50,8,FALSE)*PRINCIPAL!$H$172*(1-(PRINCIPAL!$K$172/100)),IF(AND(PRINCIPAL!$H$172&lt;&gt;"",L598=PRINCIPAL!$L$172),VLOOKUP($BB$594,'Banco de Dados'!$B$4:$J$50,8,FALSE)*PRINCIPAL!$H$172*(1-(PRINCIPAL!$M$172/100)),IF(AND(PRINCIPAL!$H$172&lt;&gt;"",L598=PRINCIPAL!$N$172),VLOOKUP($BB$594,'Banco de Dados'!$B$4:$J$50,8,FALSE)*PRINCIPAL!$H$172*(1-(PRINCIPAL!$O$172/100)),IF(PRINCIPAL!$H$172&lt;&gt;"",VLOOKUP($BB$594,'Banco de Dados'!$B$4:$J$50,8,FALSE)*PRINCIPAL!$H$172,IF(OR(L598=PRINCIPAL!$I$172,L598=PRINCIPAL!$I$172+PRINCIPAL!$I$172,L598=PRINCIPAL!$I$172+PRINCIPAL!$I$172+PRINCIPAL!$I$172),0,IF(L598=PRINCIPAL!$J$172,VLOOKUP($BB$594,'Banco de Dados'!$B$4:$J$50,6,FALSE)*(1-(PRINCIPAL!$K$172/100)),IF(L598=PRINCIPAL!$L$172,VLOOKUP($BB$594,'Banco de Dados'!$B$4:$J$50,6,FALSE)*(1-(PRINCIPAL!$M$172/100)),IF(L598=PRINCIPAL!$N$172,VLOOKUP($BB$594,'Banco de Dados'!$B$4:$J$50,6,FALSE)*(1-(PRINCIPAL!$O$172/100)),VLOOKUP($BB$594,'Banco de Dados'!$B$4:$J$50,6,FALSE)))))))))),"")</f>
        <v/>
      </c>
      <c r="BB598" s="29" t="str">
        <f>IFERROR(BA598*(IFERROR(VLOOKUP($BB$594,'Banco de Dados'!$B$4:$J$50,4,FALSE),"ERRO")),"")</f>
        <v/>
      </c>
      <c r="BC598" s="29" t="str">
        <f>IFERROR(BB598+BA598,"")</f>
        <v/>
      </c>
      <c r="BD598" s="103" t="str">
        <f>IFERROR(BC598*(C598*(PRINCIPAL!$G$172/100))*0.47*(44/12),"")</f>
        <v/>
      </c>
      <c r="BE598" s="111" t="str">
        <f t="shared" ref="BE598:BE631" si="399">IFERROR(BD598,"")</f>
        <v/>
      </c>
      <c r="BF598" s="30" t="str">
        <f>IFERROR(IF(AND(PRINCIPAL!$H$173&lt;&gt;"",OR(L598=PRINCIPAL!$I$173,L598=PRINCIPAL!$I$173+PRINCIPAL!$I$173,L598=PRINCIPAL!$I$173+PRINCIPAL!$I$173+PRINCIPAL!$I$173)),0,IF(AND(PRINCIPAL!$H$173&lt;&gt;"",L598=PRINCIPAL!$J$173),VLOOKUP($BG$594,'Banco de Dados'!$B$4:$J$50,8,FALSE)*PRINCIPAL!$H$173*(1-(PRINCIPAL!$K$173/100)),IF(AND(PRINCIPAL!$H$173&lt;&gt;"",L598=PRINCIPAL!$L$173),VLOOKUP($BG$594,'Banco de Dados'!$B$4:$J$50,8,FALSE)*PRINCIPAL!$H$173*(1-(PRINCIPAL!$M$173/100)),IF(AND(PRINCIPAL!$H$173&lt;&gt;"",L598=PRINCIPAL!$N$173),VLOOKUP($BG$594,'Banco de Dados'!$B$4:$J$50,8,FALSE)*PRINCIPAL!$H$173*(1-(PRINCIPAL!$O$173/100)),IF(PRINCIPAL!$H$173&lt;&gt;"",VLOOKUP($BG$594,'Banco de Dados'!$B$4:$J$50,8,FALSE)*PRINCIPAL!$H$173,IF(OR(L598=PRINCIPAL!$I$173,L598=PRINCIPAL!$I$173+PRINCIPAL!$I$173,L598=PRINCIPAL!$I$173+PRINCIPAL!$I$173+PRINCIPAL!$I$173),0,IF(L598=PRINCIPAL!$J$173,VLOOKUP($BG$594,'Banco de Dados'!$B$4:$J$50,6,FALSE)*(1-(PRINCIPAL!$K$173/100)),IF(L598=PRINCIPAL!$L$173,VLOOKUP($BG$594,'Banco de Dados'!$B$4:$J$50,6,FALSE)*(1-(PRINCIPAL!$M$173/100)),IF(L598=PRINCIPAL!$N$173,VLOOKUP($BG$594,'Banco de Dados'!$B$4:$J$50,6,FALSE)*(1-(PRINCIPAL!$O$173/100)),VLOOKUP($BG$594,'Banco de Dados'!$B$4:$J$50,6,FALSE)))))))))),"")</f>
        <v/>
      </c>
      <c r="BG598" s="29" t="str">
        <f>IFERROR(BF598*(IFERROR(VLOOKUP($BG$594,'Banco de Dados'!$B$4:$J$50,4,FALSE),"ERRO")),"")</f>
        <v/>
      </c>
      <c r="BH598" s="29" t="str">
        <f>IFERROR(BG598+BF598,"")</f>
        <v/>
      </c>
      <c r="BI598" s="103" t="str">
        <f>IFERROR(BH598*(C598*(PRINCIPAL!$G$173/100))*0.47*(44/12),"")</f>
        <v/>
      </c>
      <c r="BJ598" s="102" t="str">
        <f t="shared" ref="BJ598:BJ631" si="400">IFERROR(BI598,"")</f>
        <v/>
      </c>
    </row>
    <row r="599" spans="2:62" ht="12.75" customHeight="1" x14ac:dyDescent="0.3">
      <c r="B599" s="326">
        <f t="shared" ref="B599:B631" si="401">IF(B560&lt;&gt;"",B560,"")</f>
        <v>2023</v>
      </c>
      <c r="C599" s="342"/>
      <c r="D599" s="1"/>
      <c r="E599" s="116">
        <v>3</v>
      </c>
      <c r="F599" s="24" t="str">
        <f>IFERROR(VLOOKUP($G$594,'Banco de Dados'!$B$4:$J$50,6,FALSE),"")</f>
        <v/>
      </c>
      <c r="G599" s="25" t="str">
        <f>IFERROR(F599*(IFERROR(VLOOKUP($G$594,'Banco de Dados'!$B$4:$J$50,4,FALSE),"ERRO")),"")</f>
        <v/>
      </c>
      <c r="H599" s="25" t="str">
        <f t="shared" ref="H599:H631" si="402">IFERROR(F599+G599,"")</f>
        <v/>
      </c>
      <c r="I599" s="103" t="str">
        <f t="shared" ref="I599:I631" si="403">IFERROR(H599*(C599)*0.47*(44/12),"")</f>
        <v/>
      </c>
      <c r="J599" s="117" t="str">
        <f t="shared" ref="J599:J631" si="404">IFERROR(I599+J598,"")</f>
        <v/>
      </c>
      <c r="K599" s="1"/>
      <c r="L599" s="91">
        <v>3</v>
      </c>
      <c r="M599" s="24" t="str">
        <f>IFERROR(IF(AND(PRINCIPAL!$H$164&lt;&gt;"",OR(L599=PRINCIPAL!$I$164,L599=PRINCIPAL!$I$164+PRINCIPAL!$I$164,L599=PRINCIPAL!$I$164+PRINCIPAL!$I$164+PRINCIPAL!$I$164)),0,IF(AND(PRINCIPAL!$H$164&lt;&gt;"",L599=PRINCIPAL!$J$164),VLOOKUP($N$594,'Banco de Dados'!$B$4:$J$50,8,FALSE)*PRINCIPAL!$H$164*(1-(PRINCIPAL!$K$164/100)),IF(AND(PRINCIPAL!$H$164&lt;&gt;"",L599=PRINCIPAL!$L$164),VLOOKUP($N$594,'Banco de Dados'!$B$4:$J$50,8,FALSE)*PRINCIPAL!$H$164*(1-(PRINCIPAL!$M$164/100)),IF(AND(PRINCIPAL!$H$164&lt;&gt;"",L599=PRINCIPAL!$N$164),VLOOKUP($N$594,'Banco de Dados'!$B$4:$J$50,8,FALSE)*PRINCIPAL!$H$164*(1-(PRINCIPAL!$O$164/100)),IF(PRINCIPAL!$H$164&lt;&gt;"",VLOOKUP($N$594,'Banco de Dados'!$B$4:$J$50,8,FALSE)*PRINCIPAL!$H$164,IF(OR(L599=PRINCIPAL!$I$164,L599=PRINCIPAL!$I$164+PRINCIPAL!$I$164,L599=PRINCIPAL!$I$164+PRINCIPAL!$I$164+PRINCIPAL!$I$164),0,IF(L599=PRINCIPAL!$J$164,VLOOKUP($N$594,'Banco de Dados'!$B$4:$J$50,6,FALSE)*(1-(PRINCIPAL!$K$164/100)),IF(L599=PRINCIPAL!$L$164,VLOOKUP($N$594,'Banco de Dados'!$B$4:$J$50,6,FALSE)*(1-(PRINCIPAL!$M$164/100)),IF(L599=PRINCIPAL!$N$164,VLOOKUP($N$594,'Banco de Dados'!$B$4:$J$50,6,FALSE)*(1-(PRINCIPAL!$O$164/100)),VLOOKUP($N$594,'Banco de Dados'!$B$4:$J$50,6,FALSE)))))))))),"")</f>
        <v/>
      </c>
      <c r="N599" s="25" t="str">
        <f>IFERROR(M599*(IFERROR(VLOOKUP($N$594,'Banco de Dados'!$B$4:$J$50,4,FALSE),"ERRO")),"")</f>
        <v/>
      </c>
      <c r="O599" s="25" t="str">
        <f t="shared" ref="O599:O614" si="405">IFERROR(M599+N599,"")</f>
        <v/>
      </c>
      <c r="P599" s="103" t="str">
        <f>IFERROR(O599*(C599*(PRINCIPAL!$G$164/100))*0.47*(44/12),"")</f>
        <v/>
      </c>
      <c r="Q599" s="107" t="str">
        <f>IFERROR(Q598+P599,"")</f>
        <v/>
      </c>
      <c r="R599" s="29" t="str">
        <f>IFERROR(IF(AND(PRINCIPAL!$H$165&lt;&gt;"",OR(L599=PRINCIPAL!$I$165,L599=PRINCIPAL!$I$165+PRINCIPAL!$I$165,L599=PRINCIPAL!$I$165+PRINCIPAL!$I$165+PRINCIPAL!$I$165)),0,IF(AND(PRINCIPAL!$H$165&lt;&gt;"",L599=PRINCIPAL!$J$165),VLOOKUP($S$594,'Banco de Dados'!$B$4:$J$50,8,FALSE)*PRINCIPAL!$H$165*(1-(PRINCIPAL!$K$165/100)),IF(AND(PRINCIPAL!$H$165&lt;&gt;"",L599=PRINCIPAL!$L$165),VLOOKUP($S$594,'Banco de Dados'!$B$4:$J$50,8,FALSE)*PRINCIPAL!$H$165*(1-(PRINCIPAL!$M$165/100)),IF(AND(PRINCIPAL!$H$165&lt;&gt;"",L599=PRINCIPAL!$N$165),VLOOKUP($S$594,'Banco de Dados'!$B$4:$J$50,8,FALSE)*PRINCIPAL!$H$165*(1-(PRINCIPAL!$O$165/100)),IF(PRINCIPAL!$H$165&lt;&gt;"",VLOOKUP($S$594,'Banco de Dados'!$B$4:$J$50,8,FALSE)*PRINCIPAL!$H$165,IF(OR(L599=PRINCIPAL!$I$165,L599=PRINCIPAL!$I$165+PRINCIPAL!$I$165,L599=PRINCIPAL!$I$165+PRINCIPAL!$I$165+PRINCIPAL!$I$165),0,IF(L599=PRINCIPAL!$J$165,VLOOKUP($S$594,'Banco de Dados'!$B$4:$J$50,6,FALSE)*(1-(PRINCIPAL!$K$165/100)),IF(L599=PRINCIPAL!$L$165,VLOOKUP($S$594,'Banco de Dados'!$B$4:$J$50,6,FALSE)*(1-(PRINCIPAL!$M$165/100)),IF(L599=PRINCIPAL!$N$165,VLOOKUP($S$594,'Banco de Dados'!$B$4:$J$50,6,FALSE)*(1-(PRINCIPAL!$O$165/100)),VLOOKUP($S$594,'Banco de Dados'!$B$4:$J$50,6,FALSE)))))))))),"")</f>
        <v/>
      </c>
      <c r="S599" s="29" t="str">
        <f>IFERROR(R599*(IFERROR(VLOOKUP($S$594,'Banco de Dados'!$B$4:$J$50,4,FALSE),"ERRO")),"")</f>
        <v/>
      </c>
      <c r="T599" s="29" t="str">
        <f t="shared" ref="T599:T603" si="406">IFERROR(R599+S599,"")</f>
        <v/>
      </c>
      <c r="U599" s="103" t="str">
        <f>IFERROR(T599*(C599*(PRINCIPAL!$G$165/100))*0.47*(44/12),"")</f>
        <v/>
      </c>
      <c r="V599" s="103" t="str">
        <f t="shared" si="398"/>
        <v/>
      </c>
      <c r="W599" s="30" t="str">
        <f>IFERROR(IF(AND(PRINCIPAL!$H$166&lt;&gt;"",OR(L599=PRINCIPAL!$I$166,L599=PRINCIPAL!$I$166+PRINCIPAL!$I$166,L599=PRINCIPAL!$I$166+PRINCIPAL!$I$166+PRINCIPAL!$I$166)),0,IF(AND(PRINCIPAL!$H$166&lt;&gt;"",L599=PRINCIPAL!$J$166),VLOOKUP($X$594,'Banco de Dados'!$B$4:$J$50,8,FALSE)*PRINCIPAL!$H$166*(1-(PRINCIPAL!$K$166/100)),IF(AND(PRINCIPAL!$H$166&lt;&gt;"",L599=PRINCIPAL!$L$166),VLOOKUP($X$594,'Banco de Dados'!$B$4:$J$50,8,FALSE)*PRINCIPAL!$H$166*(1-(PRINCIPAL!$M$166/100)),IF(AND(PRINCIPAL!$H$166&lt;&gt;"",L599=PRINCIPAL!$N$166),VLOOKUP($X$594,'Banco de Dados'!$B$4:$J$50,8,FALSE)*PRINCIPAL!$H$166*(1-(PRINCIPAL!$O$166/100)),IF(PRINCIPAL!$H$166&lt;&gt;"",VLOOKUP($X$594,'Banco de Dados'!$B$4:$J$50,8,FALSE)*PRINCIPAL!$H$166,IF(OR(L599=PRINCIPAL!$I$166,L599=PRINCIPAL!$I$166+PRINCIPAL!$I$166,L599=PRINCIPAL!$I$166+PRINCIPAL!$I$166+PRINCIPAL!$I$166),0,IF(L599=PRINCIPAL!$J$166,VLOOKUP($X$594,'Banco de Dados'!$B$4:$J$50,6,FALSE)*(1-(PRINCIPAL!$K$166/100)),IF(L599=PRINCIPAL!$L$166,VLOOKUP($X$594,'Banco de Dados'!$B$4:$J$50,6,FALSE)*(1-(PRINCIPAL!$M$166/100)),IF(L599=PRINCIPAL!$N$166,VLOOKUP($X$594,'Banco de Dados'!$B$4:$J$50,6,FALSE)*(1-(PRINCIPAL!$O$166/100)),VLOOKUP($X$594,'Banco de Dados'!$B$4:$J$50,6,FALSE)))))))))),"")</f>
        <v/>
      </c>
      <c r="X599" s="29" t="str">
        <f>IFERROR(W599*(IFERROR(VLOOKUP($X$594,'Banco de Dados'!$B$4:$J$50,4,FALSE),"ERRO")),"")</f>
        <v/>
      </c>
      <c r="Y599" s="29" t="str">
        <f>IFERROR(X599+W599,"")</f>
        <v/>
      </c>
      <c r="Z599" s="103" t="str">
        <f>IFERROR(Y599*(C599*(PRINCIPAL!$G$166/100))*0.47*(44/12),"")</f>
        <v/>
      </c>
      <c r="AA599" s="111" t="str">
        <f>IFERROR(Z599+AA598,"")</f>
        <v/>
      </c>
      <c r="AB599" s="30" t="str">
        <f>IFERROR(IF(AND(PRINCIPAL!$H$167&lt;&gt;"",OR(L599=PRINCIPAL!$I$167,L599=PRINCIPAL!$I$167+PRINCIPAL!$I$167,L599=PRINCIPAL!$I$167+PRINCIPAL!$I$167+PRINCIPAL!$I$167)),0,IF(AND(PRINCIPAL!$H$167&lt;&gt;"",L599=PRINCIPAL!$J$167),VLOOKUP($AC$594,'Banco de Dados'!$B$4:$J$50,8,FALSE)*PRINCIPAL!$H$167*(1-(PRINCIPAL!$K$167/100)),IF(AND(PRINCIPAL!$H$167&lt;&gt;"",L599=PRINCIPAL!$L$167),VLOOKUP($AC$594,'Banco de Dados'!$B$4:$J$50,8,FALSE)*PRINCIPAL!$H$167*(1-(PRINCIPAL!$M$167/100)),IF(AND(PRINCIPAL!$H$167&lt;&gt;"",L599=PRINCIPAL!$N$167),VLOOKUP($AC$594,'Banco de Dados'!$B$4:$J$50,8,FALSE)*PRINCIPAL!$H$167*(1-(PRINCIPAL!$O$167/100)),IF(PRINCIPAL!$H$167&lt;&gt;"",VLOOKUP($AC$594,'Banco de Dados'!$B$4:$J$50,8,FALSE)*PRINCIPAL!$H$167,IF(OR(L599=PRINCIPAL!$I$167,L599=PRINCIPAL!$I$167+PRINCIPAL!$I$167,L599=PRINCIPAL!$I$167+PRINCIPAL!$I$167+PRINCIPAL!$I$167),0,IF(L599=PRINCIPAL!$J$167,VLOOKUP($AC$594,'Banco de Dados'!$B$4:$J$50,6,FALSE)*(1-(PRINCIPAL!$K$167/100)),IF(L599=PRINCIPAL!$L$167,VLOOKUP($AC$594,'Banco de Dados'!$B$4:$J$50,6,FALSE)*(1-(PRINCIPAL!$M$167/100)),IF(L599=PRINCIPAL!$N$167,VLOOKUP($AC$594,'Banco de Dados'!$B$4:$J$50,6,FALSE)*(1-(PRINCIPAL!$O$167/100)),VLOOKUP($AC$594,'Banco de Dados'!$B$4:$J$50,6,FALSE)))))))))),"")</f>
        <v/>
      </c>
      <c r="AC599" s="29" t="str">
        <f>IFERROR(AB599*(IFERROR(VLOOKUP($AC$594,'Banco de Dados'!$B$4:$J$50,4,FALSE),"ERRO")),"")</f>
        <v/>
      </c>
      <c r="AD599" s="29" t="str">
        <f t="shared" ref="AD599:AD631" si="407">IFERROR(AC599+AB599,"")</f>
        <v/>
      </c>
      <c r="AE599" s="103" t="str">
        <f>IFERROR(AD599*(C599*(PRINCIPAL!$G$167/100))*0.47*(44/12),"")</f>
        <v/>
      </c>
      <c r="AF599" s="111" t="str">
        <f t="shared" ref="AF599:AF631" si="408">IFERROR(AE599+AF598,"")</f>
        <v/>
      </c>
      <c r="AG599" s="30" t="str">
        <f>IFERROR(IF(AND(PRINCIPAL!$H$168&lt;&gt;"",OR(L599=PRINCIPAL!$I$168,L599=PRINCIPAL!$I$168+PRINCIPAL!$I$168,L599=PRINCIPAL!$I$168+PRINCIPAL!$I$168+PRINCIPAL!$I$168)),0,IF(AND(PRINCIPAL!$H$168&lt;&gt;"",L599=PRINCIPAL!$J$168),VLOOKUP($AH$594,'Banco de Dados'!$B$4:$J$50,8,FALSE)*PRINCIPAL!$H$168*(1-(PRINCIPAL!$K$168/100)),IF(AND(PRINCIPAL!$H$168&lt;&gt;"",L599=PRINCIPAL!$L$168),VLOOKUP($AH$594,'Banco de Dados'!$B$4:$J$50,8,FALSE)*PRINCIPAL!$H$168*(1-(PRINCIPAL!$M$168/100)),IF(AND(PRINCIPAL!$H$168&lt;&gt;"",L599=PRINCIPAL!$N$168),VLOOKUP($AH$594,'Banco de Dados'!$B$4:$J$50,8,FALSE)*PRINCIPAL!$H$168*(1-(PRINCIPAL!$O$168/100)),IF(PRINCIPAL!$H$168&lt;&gt;"",VLOOKUP($AH$594,'Banco de Dados'!$B$4:$J$50,8,FALSE)*PRINCIPAL!$H$168,IF(OR(L599=PRINCIPAL!$I$168,L599=PRINCIPAL!$I$168+PRINCIPAL!$I$168,L599=PRINCIPAL!$I$168+PRINCIPAL!$I$168+PRINCIPAL!$I$168),0,IF(L599=PRINCIPAL!$J$168,VLOOKUP($AH$594,'Banco de Dados'!$B$4:$J$50,6,FALSE)*(1-(PRINCIPAL!$K$168/100)),IF(L599=PRINCIPAL!$L$168,VLOOKUP($AH$594,'Banco de Dados'!$B$4:$J$50,6,FALSE)*(1-(PRINCIPAL!$M$168/100)),IF(L599=PRINCIPAL!$N$168,VLOOKUP($AH$594,'Banco de Dados'!$B$4:$J$50,6,FALSE)*(1-(PRINCIPAL!$O$168/100)),VLOOKUP($AH$594,'Banco de Dados'!$B$4:$J$50,6,FALSE)))))))))),"")</f>
        <v/>
      </c>
      <c r="AH599" s="29" t="str">
        <f>IFERROR(AG599*(IFERROR(VLOOKUP($AH$594,'Banco de Dados'!$B$4:$J$50,4,FALSE),"ERRO")),"")</f>
        <v/>
      </c>
      <c r="AI599" s="29" t="str">
        <f t="shared" ref="AI599:AI631" si="409">IFERROR(AH599+AG599,"")</f>
        <v/>
      </c>
      <c r="AJ599" s="103" t="str">
        <f>IFERROR(AI599*(C599*(PRINCIPAL!$G$168/100))*0.47*(44/12),"")</f>
        <v/>
      </c>
      <c r="AK599" s="111" t="str">
        <f>IFERROR(AJ599+AK598,"")</f>
        <v/>
      </c>
      <c r="AL599" s="30" t="str">
        <f>IFERROR(IF(AND(PRINCIPAL!$H$169&lt;&gt;"",OR(L599=PRINCIPAL!$I$169,L599=PRINCIPAL!$I$169+PRINCIPAL!$I$169,L599=PRINCIPAL!$I$169+PRINCIPAL!$I$169+PRINCIPAL!$I$169)),0,IF(AND(PRINCIPAL!$H$169&lt;&gt;"",L599=PRINCIPAL!$J$169),VLOOKUP($AM$594,'Banco de Dados'!$B$4:$J$50,8,FALSE)*PRINCIPAL!$H$169*(1-(PRINCIPAL!$K$169/100)),IF(AND(PRINCIPAL!$H$169&lt;&gt;"",L599=PRINCIPAL!$L$169),VLOOKUP($AM$594,'Banco de Dados'!$B$4:$J$50,8,FALSE)*PRINCIPAL!$H$169*(1-(PRINCIPAL!$M$169/100)),IF(AND(PRINCIPAL!$H$169&lt;&gt;"",L599=PRINCIPAL!$N$169),VLOOKUP($AM$594,'Banco de Dados'!$B$4:$J$50,8,FALSE)*PRINCIPAL!$H$169*(1-(PRINCIPAL!$O$169/100)),IF(PRINCIPAL!$H$169&lt;&gt;"",VLOOKUP($AM$594,'Banco de Dados'!$B$4:$J$50,8,FALSE)*PRINCIPAL!$H$169,IF(OR(L599=PRINCIPAL!$I$169,L599=PRINCIPAL!$I$169+PRINCIPAL!$I$169,L599=PRINCIPAL!$I$169+PRINCIPAL!$I$169+PRINCIPAL!$I$169),0,IF(L599=PRINCIPAL!$J$169,VLOOKUP($AM$594,'Banco de Dados'!$B$4:$J$50,6,FALSE)*(1-(PRINCIPAL!$K$169/100)),IF(L599=PRINCIPAL!$L$169,VLOOKUP($AM$594,'Banco de Dados'!$B$4:$J$50,6,FALSE)*(1-(PRINCIPAL!$M$169/100)),IF(L599=PRINCIPAL!$N$169,VLOOKUP($AM$594,'Banco de Dados'!$B$4:$J$50,6,FALSE)*(1-(PRINCIPAL!$O$169/100)),VLOOKUP($AM$594,'Banco de Dados'!$B$4:$J$50,6,FALSE)))))))))),"")</f>
        <v/>
      </c>
      <c r="AM599" s="29" t="str">
        <f>IFERROR(AL599*(IFERROR(VLOOKUP($AM$594,'Banco de Dados'!$B$4:$J$50,4,FALSE),"ERRO")),"")</f>
        <v/>
      </c>
      <c r="AN599" s="29" t="str">
        <f t="shared" ref="AN599:AN631" si="410">IFERROR(AM599+AL599,"")</f>
        <v/>
      </c>
      <c r="AO599" s="103" t="str">
        <f>IFERROR(AN599*(C599*(PRINCIPAL!$G$169/100))*0.47*(44/12),"")</f>
        <v/>
      </c>
      <c r="AP599" s="111" t="str">
        <f t="shared" ref="AP599:AP631" si="411">IFERROR(AO599+AP598,"")</f>
        <v/>
      </c>
      <c r="AQ599" s="30" t="str">
        <f>IFERROR(IF(AND(PRINCIPAL!$H$170&lt;&gt;"",OR(L599=PRINCIPAL!$I$170,L599=PRINCIPAL!$I$170+PRINCIPAL!$I$170,L599=PRINCIPAL!$I$170+PRINCIPAL!$I$170+PRINCIPAL!$I$170)),0,IF(AND(PRINCIPAL!$H$170&lt;&gt;"",L599=PRINCIPAL!$J$170),VLOOKUP($AR$594,'Banco de Dados'!$B$4:$J$50,8,FALSE)*PRINCIPAL!$H$170*(1-(PRINCIPAL!$K$170/100)),IF(AND(PRINCIPAL!$H$170&lt;&gt;"",L599=PRINCIPAL!$L$170),VLOOKUP($AR$594,'Banco de Dados'!$B$4:$J$50,8,FALSE)*PRINCIPAL!$H$170*(1-(PRINCIPAL!$M$170/100)),IF(AND(PRINCIPAL!$H$170&lt;&gt;"",L599=PRINCIPAL!$N$170),VLOOKUP($AR$594,'Banco de Dados'!$B$4:$J$50,8,FALSE)*PRINCIPAL!$H$170*(1-(PRINCIPAL!$O$170/100)),IF(PRINCIPAL!$H$170&lt;&gt;"",VLOOKUP($AR$594,'Banco de Dados'!$B$4:$J$50,8,FALSE)*PRINCIPAL!$H$170,IF(OR(L599=PRINCIPAL!$I$170,L599=PRINCIPAL!$I$170+PRINCIPAL!$I$170,L599=PRINCIPAL!$I$170+PRINCIPAL!$I$170+PRINCIPAL!$I$170),0,IF(L599=PRINCIPAL!$J$170,VLOOKUP($AR$594,'Banco de Dados'!$B$4:$J$50,6,FALSE)*(1-(PRINCIPAL!$K$170/100)),IF(L599=PRINCIPAL!$L$170,VLOOKUP($AR$594,'Banco de Dados'!$B$4:$J$50,6,FALSE)*(1-(PRINCIPAL!$M$170/100)),IF(L599=PRINCIPAL!$N$170,VLOOKUP($AR$594,'Banco de Dados'!$B$4:$J$50,6,FALSE)*(1-(PRINCIPAL!$O$170/100)),VLOOKUP($AR$594,'Banco de Dados'!$B$4:$J$50,6,FALSE)))))))))),"")</f>
        <v/>
      </c>
      <c r="AR599" s="29" t="str">
        <f>IFERROR(AQ599*(IFERROR(VLOOKUP($AR$594,'Banco de Dados'!$B$4:$J$50,4,FALSE),"ERRO")),"")</f>
        <v/>
      </c>
      <c r="AS599" s="29" t="str">
        <f t="shared" ref="AS599:AS631" si="412">IFERROR(AR599+AQ599,"")</f>
        <v/>
      </c>
      <c r="AT599" s="103" t="str">
        <f>IFERROR(AS599*(C599*(PRINCIPAL!$G$170/100))*0.47*(44/12),"")</f>
        <v/>
      </c>
      <c r="AU599" s="111" t="str">
        <f t="shared" ref="AU599:AU631" si="413">IFERROR(AT599+AU598,"")</f>
        <v/>
      </c>
      <c r="AV599" s="30" t="str">
        <f>IFERROR(IF(AND(PRINCIPAL!$H$171&lt;&gt;"",OR(L599=PRINCIPAL!$I$171,L599=PRINCIPAL!$I$171+PRINCIPAL!$I$171,L599=PRINCIPAL!$I$171+PRINCIPAL!$I$171+PRINCIPAL!$I$171)),0,IF(AND(PRINCIPAL!$H$171&lt;&gt;"",L599=PRINCIPAL!$J$171),VLOOKUP($AW$594,'Banco de Dados'!$B$4:$J$50,8,FALSE)*PRINCIPAL!$H$171*(1-(PRINCIPAL!$K$171/100)),IF(AND(PRINCIPAL!$H$171&lt;&gt;"",L599=PRINCIPAL!$L$171),VLOOKUP($AW$594,'Banco de Dados'!$B$4:$J$50,8,FALSE)*PRINCIPAL!$H$171*(1-(PRINCIPAL!$M$171/100)),IF(AND(PRINCIPAL!$H$171&lt;&gt;"",L599=PRINCIPAL!$N$171),VLOOKUP($AW$594,'Banco de Dados'!$B$4:$J$50,8,FALSE)*PRINCIPAL!$H$171*(1-(PRINCIPAL!$O$171/100)),IF(PRINCIPAL!$H$171&lt;&gt;"",VLOOKUP($AW$594,'Banco de Dados'!$B$4:$J$50,8,FALSE)*PRINCIPAL!$H$171,IF(OR(L599=PRINCIPAL!$I$171,L599=PRINCIPAL!$I$171+PRINCIPAL!$I$171,L599=PRINCIPAL!$I$171+PRINCIPAL!$I$171+PRINCIPAL!$I$171),0,IF(L599=PRINCIPAL!$J$171,VLOOKUP($AW$594,'Banco de Dados'!$B$4:$J$50,6,FALSE)*(1-(PRINCIPAL!$K$171/100)),IF(L599=PRINCIPAL!$L$171,VLOOKUP($AW$594,'Banco de Dados'!$B$4:$J$50,6,FALSE)*(1-(PRINCIPAL!$M$171/100)),IF(L599=PRINCIPAL!$N$171,VLOOKUP($AW$594,'Banco de Dados'!$B$4:$J$50,6,FALSE)*(1-(PRINCIPAL!$O$171/100)),VLOOKUP($AW$594,'Banco de Dados'!$B$4:$J$50,6,FALSE)))))))))),"")</f>
        <v/>
      </c>
      <c r="AW599" s="29" t="str">
        <f>IFERROR(AV599*(IFERROR(VLOOKUP($AW$594,'Banco de Dados'!$B$4:$J$50,4,FALSE),"ERRO")),"")</f>
        <v/>
      </c>
      <c r="AX599" s="29" t="str">
        <f t="shared" ref="AX599:AX631" si="414">IFERROR(AW599+AV599,"")</f>
        <v/>
      </c>
      <c r="AY599" s="103" t="str">
        <f>IFERROR(AX599*(C599*(PRINCIPAL!$G$171/100))*0.47*(44/12),"")</f>
        <v/>
      </c>
      <c r="AZ599" s="111" t="str">
        <f>IFERROR(AY599+AZ598,"")</f>
        <v/>
      </c>
      <c r="BA599" s="30" t="str">
        <f>IFERROR(IF(AND(PRINCIPAL!$H$172&lt;&gt;"",OR(L599=PRINCIPAL!$I$172,L599=PRINCIPAL!$I$172+PRINCIPAL!$I$172,L599=PRINCIPAL!$I$172+PRINCIPAL!$I$172+PRINCIPAL!$I$172)),0,IF(AND(PRINCIPAL!$H$172&lt;&gt;"",L599=PRINCIPAL!$J$172),VLOOKUP($BB$594,'Banco de Dados'!$B$4:$J$50,8,FALSE)*PRINCIPAL!$H$172*(1-(PRINCIPAL!$K$172/100)),IF(AND(PRINCIPAL!$H$172&lt;&gt;"",L599=PRINCIPAL!$L$172),VLOOKUP($BB$594,'Banco de Dados'!$B$4:$J$50,8,FALSE)*PRINCIPAL!$H$172*(1-(PRINCIPAL!$M$172/100)),IF(AND(PRINCIPAL!$H$172&lt;&gt;"",L599=PRINCIPAL!$N$172),VLOOKUP($BB$594,'Banco de Dados'!$B$4:$J$50,8,FALSE)*PRINCIPAL!$H$172*(1-(PRINCIPAL!$O$172/100)),IF(PRINCIPAL!$H$172&lt;&gt;"",VLOOKUP($BB$594,'Banco de Dados'!$B$4:$J$50,8,FALSE)*PRINCIPAL!$H$172,IF(OR(L599=PRINCIPAL!$I$172,L599=PRINCIPAL!$I$172+PRINCIPAL!$I$172,L599=PRINCIPAL!$I$172+PRINCIPAL!$I$172+PRINCIPAL!$I$172),0,IF(L599=PRINCIPAL!$J$172,VLOOKUP($BB$594,'Banco de Dados'!$B$4:$J$50,6,FALSE)*(1-(PRINCIPAL!$K$172/100)),IF(L599=PRINCIPAL!$L$172,VLOOKUP($BB$594,'Banco de Dados'!$B$4:$J$50,6,FALSE)*(1-(PRINCIPAL!$M$172/100)),IF(L599=PRINCIPAL!$N$172,VLOOKUP($BB$594,'Banco de Dados'!$B$4:$J$50,6,FALSE)*(1-(PRINCIPAL!$O$172/100)),VLOOKUP($BB$594,'Banco de Dados'!$B$4:$J$50,6,FALSE)))))))))),"")</f>
        <v/>
      </c>
      <c r="BB599" s="29" t="str">
        <f>IFERROR(BA599*(IFERROR(VLOOKUP($BB$594,'Banco de Dados'!$B$4:$J$50,4,FALSE),"ERRO")),"")</f>
        <v/>
      </c>
      <c r="BC599" s="29" t="str">
        <f>IFERROR(BB599+BA599,"")</f>
        <v/>
      </c>
      <c r="BD599" s="103" t="str">
        <f>IFERROR(BC599*(C599*(PRINCIPAL!$G$172/100))*0.47*(44/12),"")</f>
        <v/>
      </c>
      <c r="BE599" s="111" t="str">
        <f t="shared" si="399"/>
        <v/>
      </c>
      <c r="BF599" s="30" t="str">
        <f>IFERROR(IF(AND(PRINCIPAL!$H$173&lt;&gt;"",OR(L599=PRINCIPAL!$I$173,L599=PRINCIPAL!$I$173+PRINCIPAL!$I$173,L599=PRINCIPAL!$I$173+PRINCIPAL!$I$173+PRINCIPAL!$I$173)),0,IF(AND(PRINCIPAL!$H$173&lt;&gt;"",L599=PRINCIPAL!$J$173),VLOOKUP($BG$594,'Banco de Dados'!$B$4:$J$50,8,FALSE)*PRINCIPAL!$H$173*(1-(PRINCIPAL!$K$173/100)),IF(AND(PRINCIPAL!$H$173&lt;&gt;"",L599=PRINCIPAL!$L$173),VLOOKUP($BG$594,'Banco de Dados'!$B$4:$J$50,8,FALSE)*PRINCIPAL!$H$173*(1-(PRINCIPAL!$M$173/100)),IF(AND(PRINCIPAL!$H$173&lt;&gt;"",L599=PRINCIPAL!$N$173),VLOOKUP($BG$594,'Banco de Dados'!$B$4:$J$50,8,FALSE)*PRINCIPAL!$H$173*(1-(PRINCIPAL!$O$173/100)),IF(PRINCIPAL!$H$173&lt;&gt;"",VLOOKUP($BG$594,'Banco de Dados'!$B$4:$J$50,8,FALSE)*PRINCIPAL!$H$173,IF(OR(L599=PRINCIPAL!$I$173,L599=PRINCIPAL!$I$173+PRINCIPAL!$I$173,L599=PRINCIPAL!$I$173+PRINCIPAL!$I$173+PRINCIPAL!$I$173),0,IF(L599=PRINCIPAL!$J$173,VLOOKUP($BG$594,'Banco de Dados'!$B$4:$J$50,6,FALSE)*(1-(PRINCIPAL!$K$173/100)),IF(L599=PRINCIPAL!$L$173,VLOOKUP($BG$594,'Banco de Dados'!$B$4:$J$50,6,FALSE)*(1-(PRINCIPAL!$M$173/100)),IF(L599=PRINCIPAL!$N$173,VLOOKUP($BG$594,'Banco de Dados'!$B$4:$J$50,6,FALSE)*(1-(PRINCIPAL!$O$173/100)),VLOOKUP($BG$594,'Banco de Dados'!$B$4:$J$50,6,FALSE)))))))))),"")</f>
        <v/>
      </c>
      <c r="BG599" s="29" t="str">
        <f>IFERROR(BF599*(IFERROR(VLOOKUP($BG$594,'Banco de Dados'!$B$4:$J$50,4,FALSE),"ERRO")),"")</f>
        <v/>
      </c>
      <c r="BH599" s="29" t="str">
        <f t="shared" ref="BH599:BH631" si="415">IFERROR(BG599+BF599,"")</f>
        <v/>
      </c>
      <c r="BI599" s="103" t="str">
        <f>IFERROR(BH599*(C599*(PRINCIPAL!$G$173/100))*0.47*(44/12),"")</f>
        <v/>
      </c>
      <c r="BJ599" s="102" t="str">
        <f t="shared" si="400"/>
        <v/>
      </c>
    </row>
    <row r="600" spans="2:62" ht="12.75" customHeight="1" x14ac:dyDescent="0.3">
      <c r="B600" s="326">
        <f t="shared" si="401"/>
        <v>2024</v>
      </c>
      <c r="C600" s="343"/>
      <c r="D600" s="1"/>
      <c r="E600" s="116">
        <v>4</v>
      </c>
      <c r="F600" s="24" t="str">
        <f>IFERROR(VLOOKUP($G$594,'Banco de Dados'!$B$4:$J$50,6,FALSE),"")</f>
        <v/>
      </c>
      <c r="G600" s="25" t="str">
        <f>IFERROR(F600*(IFERROR(VLOOKUP($G$594,'Banco de Dados'!$B$4:$J$50,4,FALSE),"ERRO")),"")</f>
        <v/>
      </c>
      <c r="H600" s="25" t="str">
        <f t="shared" si="402"/>
        <v/>
      </c>
      <c r="I600" s="103" t="str">
        <f t="shared" si="403"/>
        <v/>
      </c>
      <c r="J600" s="117" t="str">
        <f t="shared" si="404"/>
        <v/>
      </c>
      <c r="K600" s="1"/>
      <c r="L600" s="91">
        <v>4</v>
      </c>
      <c r="M600" s="24" t="str">
        <f>IFERROR(IF(AND(PRINCIPAL!$H$164&lt;&gt;"",OR(L600=PRINCIPAL!$I$164,L600=PRINCIPAL!$I$164+PRINCIPAL!$I$164,L600=PRINCIPAL!$I$164+PRINCIPAL!$I$164+PRINCIPAL!$I$164)),0,IF(AND(PRINCIPAL!$H$164&lt;&gt;"",L600=PRINCIPAL!$J$164),VLOOKUP($N$594,'Banco de Dados'!$B$4:$J$50,8,FALSE)*PRINCIPAL!$H$164*(1-(PRINCIPAL!$K$164/100)),IF(AND(PRINCIPAL!$H$164&lt;&gt;"",L600=PRINCIPAL!$L$164),VLOOKUP($N$594,'Banco de Dados'!$B$4:$J$50,8,FALSE)*PRINCIPAL!$H$164*(1-(PRINCIPAL!$M$164/100)),IF(AND(PRINCIPAL!$H$164&lt;&gt;"",L600=PRINCIPAL!$N$164),VLOOKUP($N$594,'Banco de Dados'!$B$4:$J$50,8,FALSE)*PRINCIPAL!$H$164*(1-(PRINCIPAL!$O$164/100)),IF(PRINCIPAL!$H$164&lt;&gt;"",VLOOKUP($N$594,'Banco de Dados'!$B$4:$J$50,8,FALSE)*PRINCIPAL!$H$164,IF(OR(L600=PRINCIPAL!$I$164,L600=PRINCIPAL!$I$164+PRINCIPAL!$I$164,L600=PRINCIPAL!$I$164+PRINCIPAL!$I$164+PRINCIPAL!$I$164),0,IF(L600=PRINCIPAL!$J$164,VLOOKUP($N$594,'Banco de Dados'!$B$4:$J$50,6,FALSE)*(1-(PRINCIPAL!$K$164/100)),IF(L600=PRINCIPAL!$L$164,VLOOKUP($N$594,'Banco de Dados'!$B$4:$J$50,6,FALSE)*(1-(PRINCIPAL!$M$164/100)),IF(L600=PRINCIPAL!$N$164,VLOOKUP($N$594,'Banco de Dados'!$B$4:$J$50,6,FALSE)*(1-(PRINCIPAL!$O$164/100)),VLOOKUP($N$594,'Banco de Dados'!$B$4:$J$50,6,FALSE)))))))))),"")</f>
        <v/>
      </c>
      <c r="N600" s="25" t="str">
        <f>IFERROR(M600*(IFERROR(VLOOKUP($N$594,'Banco de Dados'!$B$4:$J$50,4,FALSE),"ERRO")),"")</f>
        <v/>
      </c>
      <c r="O600" s="25" t="str">
        <f t="shared" si="405"/>
        <v/>
      </c>
      <c r="P600" s="103" t="str">
        <f>IFERROR(O600*(C600*(PRINCIPAL!$G$164/100))*0.47*(44/12),"")</f>
        <v/>
      </c>
      <c r="Q600" s="107" t="str">
        <f>IFERROR(Q599+P600,"")</f>
        <v/>
      </c>
      <c r="R600" s="29" t="str">
        <f>IFERROR(IF(AND(PRINCIPAL!$H$165&lt;&gt;"",OR(L600=PRINCIPAL!$I$165,L600=PRINCIPAL!$I$165+PRINCIPAL!$I$165,L600=PRINCIPAL!$I$165+PRINCIPAL!$I$165+PRINCIPAL!$I$165)),0,IF(AND(PRINCIPAL!$H$165&lt;&gt;"",L600=PRINCIPAL!$J$165),VLOOKUP($S$594,'Banco de Dados'!$B$4:$J$50,8,FALSE)*PRINCIPAL!$H$165*(1-(PRINCIPAL!$K$165/100)),IF(AND(PRINCIPAL!$H$165&lt;&gt;"",L600=PRINCIPAL!$L$165),VLOOKUP($S$594,'Banco de Dados'!$B$4:$J$50,8,FALSE)*PRINCIPAL!$H$165*(1-(PRINCIPAL!$M$165/100)),IF(AND(PRINCIPAL!$H$165&lt;&gt;"",L600=PRINCIPAL!$N$165),VLOOKUP($S$594,'Banco de Dados'!$B$4:$J$50,8,FALSE)*PRINCIPAL!$H$165*(1-(PRINCIPAL!$O$165/100)),IF(PRINCIPAL!$H$165&lt;&gt;"",VLOOKUP($S$594,'Banco de Dados'!$B$4:$J$50,8,FALSE)*PRINCIPAL!$H$165,IF(OR(L600=PRINCIPAL!$I$165,L600=PRINCIPAL!$I$165+PRINCIPAL!$I$165,L600=PRINCIPAL!$I$165+PRINCIPAL!$I$165+PRINCIPAL!$I$165),0,IF(L600=PRINCIPAL!$J$165,VLOOKUP($S$594,'Banco de Dados'!$B$4:$J$50,6,FALSE)*(1-(PRINCIPAL!$K$165/100)),IF(L600=PRINCIPAL!$L$165,VLOOKUP($S$594,'Banco de Dados'!$B$4:$J$50,6,FALSE)*(1-(PRINCIPAL!$M$165/100)),IF(L600=PRINCIPAL!$N$165,VLOOKUP($S$594,'Banco de Dados'!$B$4:$J$50,6,FALSE)*(1-(PRINCIPAL!$O$165/100)),VLOOKUP($S$594,'Banco de Dados'!$B$4:$J$50,6,FALSE)))))))))),"")</f>
        <v/>
      </c>
      <c r="S600" s="29" t="str">
        <f>IFERROR(R600*(IFERROR(VLOOKUP($S$594,'Banco de Dados'!$B$4:$J$50,4,FALSE),"ERRO")),"")</f>
        <v/>
      </c>
      <c r="T600" s="29" t="str">
        <f t="shared" si="406"/>
        <v/>
      </c>
      <c r="U600" s="103" t="str">
        <f>IFERROR(T600*(C600*(PRINCIPAL!$G$165/100))*0.47*(44/12),"")</f>
        <v/>
      </c>
      <c r="V600" s="103" t="str">
        <f t="shared" si="398"/>
        <v/>
      </c>
      <c r="W600" s="30" t="str">
        <f>IFERROR(IF(AND(PRINCIPAL!$H$166&lt;&gt;"",OR(L600=PRINCIPAL!$I$166,L600=PRINCIPAL!$I$166+PRINCIPAL!$I$166,L600=PRINCIPAL!$I$166+PRINCIPAL!$I$166+PRINCIPAL!$I$166)),0,IF(AND(PRINCIPAL!$H$166&lt;&gt;"",L600=PRINCIPAL!$J$166),VLOOKUP($X$594,'Banco de Dados'!$B$4:$J$50,8,FALSE)*PRINCIPAL!$H$166*(1-(PRINCIPAL!$K$166/100)),IF(AND(PRINCIPAL!$H$166&lt;&gt;"",L600=PRINCIPAL!$L$166),VLOOKUP($X$594,'Banco de Dados'!$B$4:$J$50,8,FALSE)*PRINCIPAL!$H$166*(1-(PRINCIPAL!$M$166/100)),IF(AND(PRINCIPAL!$H$166&lt;&gt;"",L600=PRINCIPAL!$N$166),VLOOKUP($X$594,'Banco de Dados'!$B$4:$J$50,8,FALSE)*PRINCIPAL!$H$166*(1-(PRINCIPAL!$O$166/100)),IF(PRINCIPAL!$H$166&lt;&gt;"",VLOOKUP($X$594,'Banco de Dados'!$B$4:$J$50,8,FALSE)*PRINCIPAL!$H$166,IF(OR(L600=PRINCIPAL!$I$166,L600=PRINCIPAL!$I$166+PRINCIPAL!$I$166,L600=PRINCIPAL!$I$166+PRINCIPAL!$I$166+PRINCIPAL!$I$166),0,IF(L600=PRINCIPAL!$J$166,VLOOKUP($X$594,'Banco de Dados'!$B$4:$J$50,6,FALSE)*(1-(PRINCIPAL!$K$166/100)),IF(L600=PRINCIPAL!$L$166,VLOOKUP($X$594,'Banco de Dados'!$B$4:$J$50,6,FALSE)*(1-(PRINCIPAL!$M$166/100)),IF(L600=PRINCIPAL!$N$166,VLOOKUP($X$594,'Banco de Dados'!$B$4:$J$50,6,FALSE)*(1-(PRINCIPAL!$O$166/100)),VLOOKUP($X$594,'Banco de Dados'!$B$4:$J$50,6,FALSE)))))))))),"")</f>
        <v/>
      </c>
      <c r="X600" s="29" t="str">
        <f>IFERROR(W600*(IFERROR(VLOOKUP($X$594,'Banco de Dados'!$B$4:$J$50,4,FALSE),"ERRO")),"")</f>
        <v/>
      </c>
      <c r="Y600" s="29" t="str">
        <f t="shared" ref="Y600:Y631" si="416">IFERROR(X600+W600,"")</f>
        <v/>
      </c>
      <c r="Z600" s="103" t="str">
        <f>IFERROR(Y600*(C600*(PRINCIPAL!$G$166/100))*0.47*(44/12),"")</f>
        <v/>
      </c>
      <c r="AA600" s="111" t="str">
        <f t="shared" ref="AA600:AA631" si="417">IFERROR(Z600+AA599,"")</f>
        <v/>
      </c>
      <c r="AB600" s="30" t="str">
        <f>IFERROR(IF(AND(PRINCIPAL!$H$167&lt;&gt;"",OR(L600=PRINCIPAL!$I$167,L600=PRINCIPAL!$I$167+PRINCIPAL!$I$167,L600=PRINCIPAL!$I$167+PRINCIPAL!$I$167+PRINCIPAL!$I$167)),0,IF(AND(PRINCIPAL!$H$167&lt;&gt;"",L600=PRINCIPAL!$J$167),VLOOKUP($AC$594,'Banco de Dados'!$B$4:$J$50,8,FALSE)*PRINCIPAL!$H$167*(1-(PRINCIPAL!$K$167/100)),IF(AND(PRINCIPAL!$H$167&lt;&gt;"",L600=PRINCIPAL!$L$167),VLOOKUP($AC$594,'Banco de Dados'!$B$4:$J$50,8,FALSE)*PRINCIPAL!$H$167*(1-(PRINCIPAL!$M$167/100)),IF(AND(PRINCIPAL!$H$167&lt;&gt;"",L600=PRINCIPAL!$N$167),VLOOKUP($AC$594,'Banco de Dados'!$B$4:$J$50,8,FALSE)*PRINCIPAL!$H$167*(1-(PRINCIPAL!$O$167/100)),IF(PRINCIPAL!$H$167&lt;&gt;"",VLOOKUP($AC$594,'Banco de Dados'!$B$4:$J$50,8,FALSE)*PRINCIPAL!$H$167,IF(OR(L600=PRINCIPAL!$I$167,L600=PRINCIPAL!$I$167+PRINCIPAL!$I$167,L600=PRINCIPAL!$I$167+PRINCIPAL!$I$167+PRINCIPAL!$I$167),0,IF(L600=PRINCIPAL!$J$167,VLOOKUP($AC$594,'Banco de Dados'!$B$4:$J$50,6,FALSE)*(1-(PRINCIPAL!$K$167/100)),IF(L600=PRINCIPAL!$L$167,VLOOKUP($AC$594,'Banco de Dados'!$B$4:$J$50,6,FALSE)*(1-(PRINCIPAL!$M$167/100)),IF(L600=PRINCIPAL!$N$167,VLOOKUP($AC$594,'Banco de Dados'!$B$4:$J$50,6,FALSE)*(1-(PRINCIPAL!$O$167/100)),VLOOKUP($AC$594,'Banco de Dados'!$B$4:$J$50,6,FALSE)))))))))),"")</f>
        <v/>
      </c>
      <c r="AC600" s="29" t="str">
        <f>IFERROR(AB600*(IFERROR(VLOOKUP($AC$594,'Banco de Dados'!$B$4:$J$50,4,FALSE),"ERRO")),"")</f>
        <v/>
      </c>
      <c r="AD600" s="29" t="str">
        <f t="shared" si="407"/>
        <v/>
      </c>
      <c r="AE600" s="103" t="str">
        <f>IFERROR(AD600*(C600*(PRINCIPAL!$G$167/100))*0.47*(44/12),"")</f>
        <v/>
      </c>
      <c r="AF600" s="111" t="str">
        <f t="shared" si="408"/>
        <v/>
      </c>
      <c r="AG600" s="30" t="str">
        <f>IFERROR(IF(AND(PRINCIPAL!$H$168&lt;&gt;"",OR(L600=PRINCIPAL!$I$168,L600=PRINCIPAL!$I$168+PRINCIPAL!$I$168,L600=PRINCIPAL!$I$168+PRINCIPAL!$I$168+PRINCIPAL!$I$168)),0,IF(AND(PRINCIPAL!$H$168&lt;&gt;"",L600=PRINCIPAL!$J$168),VLOOKUP($AH$594,'Banco de Dados'!$B$4:$J$50,8,FALSE)*PRINCIPAL!$H$168*(1-(PRINCIPAL!$K$168/100)),IF(AND(PRINCIPAL!$H$168&lt;&gt;"",L600=PRINCIPAL!$L$168),VLOOKUP($AH$594,'Banco de Dados'!$B$4:$J$50,8,FALSE)*PRINCIPAL!$H$168*(1-(PRINCIPAL!$M$168/100)),IF(AND(PRINCIPAL!$H$168&lt;&gt;"",L600=PRINCIPAL!$N$168),VLOOKUP($AH$594,'Banco de Dados'!$B$4:$J$50,8,FALSE)*PRINCIPAL!$H$168*(1-(PRINCIPAL!$O$168/100)),IF(PRINCIPAL!$H$168&lt;&gt;"",VLOOKUP($AH$594,'Banco de Dados'!$B$4:$J$50,8,FALSE)*PRINCIPAL!$H$168,IF(OR(L600=PRINCIPAL!$I$168,L600=PRINCIPAL!$I$168+PRINCIPAL!$I$168,L600=PRINCIPAL!$I$168+PRINCIPAL!$I$168+PRINCIPAL!$I$168),0,IF(L600=PRINCIPAL!$J$168,VLOOKUP($AH$594,'Banco de Dados'!$B$4:$J$50,6,FALSE)*(1-(PRINCIPAL!$K$168/100)),IF(L600=PRINCIPAL!$L$168,VLOOKUP($AH$594,'Banco de Dados'!$B$4:$J$50,6,FALSE)*(1-(PRINCIPAL!$M$168/100)),IF(L600=PRINCIPAL!$N$168,VLOOKUP($AH$594,'Banco de Dados'!$B$4:$J$50,6,FALSE)*(1-(PRINCIPAL!$O$168/100)),VLOOKUP($AH$594,'Banco de Dados'!$B$4:$J$50,6,FALSE)))))))))),"")</f>
        <v/>
      </c>
      <c r="AH600" s="29" t="str">
        <f>IFERROR(AG600*(IFERROR(VLOOKUP($AH$594,'Banco de Dados'!$B$4:$J$50,4,FALSE),"ERRO")),"")</f>
        <v/>
      </c>
      <c r="AI600" s="29" t="str">
        <f t="shared" si="409"/>
        <v/>
      </c>
      <c r="AJ600" s="103" t="str">
        <f>IFERROR(AI600*(C600*(PRINCIPAL!$G$168/100))*0.47*(44/12),"")</f>
        <v/>
      </c>
      <c r="AK600" s="111" t="str">
        <f t="shared" ref="AK600:AK631" si="418">IFERROR(AJ600+AK599,"")</f>
        <v/>
      </c>
      <c r="AL600" s="30" t="str">
        <f>IFERROR(IF(AND(PRINCIPAL!$H$169&lt;&gt;"",OR(L600=PRINCIPAL!$I$169,L600=PRINCIPAL!$I$169+PRINCIPAL!$I$169,L600=PRINCIPAL!$I$169+PRINCIPAL!$I$169+PRINCIPAL!$I$169)),0,IF(AND(PRINCIPAL!$H$169&lt;&gt;"",L600=PRINCIPAL!$J$169),VLOOKUP($AM$594,'Banco de Dados'!$B$4:$J$50,8,FALSE)*PRINCIPAL!$H$169*(1-(PRINCIPAL!$K$169/100)),IF(AND(PRINCIPAL!$H$169&lt;&gt;"",L600=PRINCIPAL!$L$169),VLOOKUP($AM$594,'Banco de Dados'!$B$4:$J$50,8,FALSE)*PRINCIPAL!$H$169*(1-(PRINCIPAL!$M$169/100)),IF(AND(PRINCIPAL!$H$169&lt;&gt;"",L600=PRINCIPAL!$N$169),VLOOKUP($AM$594,'Banco de Dados'!$B$4:$J$50,8,FALSE)*PRINCIPAL!$H$169*(1-(PRINCIPAL!$O$169/100)),IF(PRINCIPAL!$H$169&lt;&gt;"",VLOOKUP($AM$594,'Banco de Dados'!$B$4:$J$50,8,FALSE)*PRINCIPAL!$H$169,IF(OR(L600=PRINCIPAL!$I$169,L600=PRINCIPAL!$I$169+PRINCIPAL!$I$169,L600=PRINCIPAL!$I$169+PRINCIPAL!$I$169+PRINCIPAL!$I$169),0,IF(L600=PRINCIPAL!$J$169,VLOOKUP($AM$594,'Banco de Dados'!$B$4:$J$50,6,FALSE)*(1-(PRINCIPAL!$K$169/100)),IF(L600=PRINCIPAL!$L$169,VLOOKUP($AM$594,'Banco de Dados'!$B$4:$J$50,6,FALSE)*(1-(PRINCIPAL!$M$169/100)),IF(L600=PRINCIPAL!$N$169,VLOOKUP($AM$594,'Banco de Dados'!$B$4:$J$50,6,FALSE)*(1-(PRINCIPAL!$O$169/100)),VLOOKUP($AM$594,'Banco de Dados'!$B$4:$J$50,6,FALSE)))))))))),"")</f>
        <v/>
      </c>
      <c r="AM600" s="29" t="str">
        <f>IFERROR(AL600*(IFERROR(VLOOKUP($AM$594,'Banco de Dados'!$B$4:$J$50,4,FALSE),"ERRO")),"")</f>
        <v/>
      </c>
      <c r="AN600" s="29" t="str">
        <f t="shared" si="410"/>
        <v/>
      </c>
      <c r="AO600" s="103" t="str">
        <f>IFERROR(AN600*(C600*(PRINCIPAL!$G$169/100))*0.47*(44/12),"")</f>
        <v/>
      </c>
      <c r="AP600" s="111" t="str">
        <f t="shared" si="411"/>
        <v/>
      </c>
      <c r="AQ600" s="30" t="str">
        <f>IFERROR(IF(AND(PRINCIPAL!$H$170&lt;&gt;"",OR(L600=PRINCIPAL!$I$170,L600=PRINCIPAL!$I$170+PRINCIPAL!$I$170,L600=PRINCIPAL!$I$170+PRINCIPAL!$I$170+PRINCIPAL!$I$170)),0,IF(AND(PRINCIPAL!$H$170&lt;&gt;"",L600=PRINCIPAL!$J$170),VLOOKUP($AR$594,'Banco de Dados'!$B$4:$J$50,8,FALSE)*PRINCIPAL!$H$170*(1-(PRINCIPAL!$K$170/100)),IF(AND(PRINCIPAL!$H$170&lt;&gt;"",L600=PRINCIPAL!$L$170),VLOOKUP($AR$594,'Banco de Dados'!$B$4:$J$50,8,FALSE)*PRINCIPAL!$H$170*(1-(PRINCIPAL!$M$170/100)),IF(AND(PRINCIPAL!$H$170&lt;&gt;"",L600=PRINCIPAL!$N$170),VLOOKUP($AR$594,'Banco de Dados'!$B$4:$J$50,8,FALSE)*PRINCIPAL!$H$170*(1-(PRINCIPAL!$O$170/100)),IF(PRINCIPAL!$H$170&lt;&gt;"",VLOOKUP($AR$594,'Banco de Dados'!$B$4:$J$50,8,FALSE)*PRINCIPAL!$H$170,IF(OR(L600=PRINCIPAL!$I$170,L600=PRINCIPAL!$I$170+PRINCIPAL!$I$170,L600=PRINCIPAL!$I$170+PRINCIPAL!$I$170+PRINCIPAL!$I$170),0,IF(L600=PRINCIPAL!$J$170,VLOOKUP($AR$594,'Banco de Dados'!$B$4:$J$50,6,FALSE)*(1-(PRINCIPAL!$K$170/100)),IF(L600=PRINCIPAL!$L$170,VLOOKUP($AR$594,'Banco de Dados'!$B$4:$J$50,6,FALSE)*(1-(PRINCIPAL!$M$170/100)),IF(L600=PRINCIPAL!$N$170,VLOOKUP($AR$594,'Banco de Dados'!$B$4:$J$50,6,FALSE)*(1-(PRINCIPAL!$O$170/100)),VLOOKUP($AR$594,'Banco de Dados'!$B$4:$J$50,6,FALSE)))))))))),"")</f>
        <v/>
      </c>
      <c r="AR600" s="29" t="str">
        <f>IFERROR(AQ600*(IFERROR(VLOOKUP($AR$594,'Banco de Dados'!$B$4:$J$50,4,FALSE),"ERRO")),"")</f>
        <v/>
      </c>
      <c r="AS600" s="29" t="str">
        <f t="shared" si="412"/>
        <v/>
      </c>
      <c r="AT600" s="103" t="str">
        <f>IFERROR(AS600*(C600*(PRINCIPAL!$G$170/100))*0.47*(44/12),"")</f>
        <v/>
      </c>
      <c r="AU600" s="111" t="str">
        <f t="shared" si="413"/>
        <v/>
      </c>
      <c r="AV600" s="30" t="str">
        <f>IFERROR(IF(AND(PRINCIPAL!$H$171&lt;&gt;"",OR(L600=PRINCIPAL!$I$171,L600=PRINCIPAL!$I$171+PRINCIPAL!$I$171,L600=PRINCIPAL!$I$171+PRINCIPAL!$I$171+PRINCIPAL!$I$171)),0,IF(AND(PRINCIPAL!$H$171&lt;&gt;"",L600=PRINCIPAL!$J$171),VLOOKUP($AW$594,'Banco de Dados'!$B$4:$J$50,8,FALSE)*PRINCIPAL!$H$171*(1-(PRINCIPAL!$K$171/100)),IF(AND(PRINCIPAL!$H$171&lt;&gt;"",L600=PRINCIPAL!$L$171),VLOOKUP($AW$594,'Banco de Dados'!$B$4:$J$50,8,FALSE)*PRINCIPAL!$H$171*(1-(PRINCIPAL!$M$171/100)),IF(AND(PRINCIPAL!$H$171&lt;&gt;"",L600=PRINCIPAL!$N$171),VLOOKUP($AW$594,'Banco de Dados'!$B$4:$J$50,8,FALSE)*PRINCIPAL!$H$171*(1-(PRINCIPAL!$O$171/100)),IF(PRINCIPAL!$H$171&lt;&gt;"",VLOOKUP($AW$594,'Banco de Dados'!$B$4:$J$50,8,FALSE)*PRINCIPAL!$H$171,IF(OR(L600=PRINCIPAL!$I$171,L600=PRINCIPAL!$I$171+PRINCIPAL!$I$171,L600=PRINCIPAL!$I$171+PRINCIPAL!$I$171+PRINCIPAL!$I$171),0,IF(L600=PRINCIPAL!$J$171,VLOOKUP($AW$594,'Banco de Dados'!$B$4:$J$50,6,FALSE)*(1-(PRINCIPAL!$K$171/100)),IF(L600=PRINCIPAL!$L$171,VLOOKUP($AW$594,'Banco de Dados'!$B$4:$J$50,6,FALSE)*(1-(PRINCIPAL!$M$171/100)),IF(L600=PRINCIPAL!$N$171,VLOOKUP($AW$594,'Banco de Dados'!$B$4:$J$50,6,FALSE)*(1-(PRINCIPAL!$O$171/100)),VLOOKUP($AW$594,'Banco de Dados'!$B$4:$J$50,6,FALSE)))))))))),"")</f>
        <v/>
      </c>
      <c r="AW600" s="29" t="str">
        <f>IFERROR(AV600*(IFERROR(VLOOKUP($AW$594,'Banco de Dados'!$B$4:$J$50,4,FALSE),"ERRO")),"")</f>
        <v/>
      </c>
      <c r="AX600" s="29" t="str">
        <f t="shared" si="414"/>
        <v/>
      </c>
      <c r="AY600" s="103" t="str">
        <f>IFERROR(AX600*(C600*(PRINCIPAL!$G$171/100))*0.47*(44/12),"")</f>
        <v/>
      </c>
      <c r="AZ600" s="111" t="str">
        <f t="shared" ref="AZ600:AZ631" si="419">IFERROR(AY600+AZ599,"")</f>
        <v/>
      </c>
      <c r="BA600" s="30" t="str">
        <f>IFERROR(IF(AND(PRINCIPAL!$H$172&lt;&gt;"",OR(L600=PRINCIPAL!$I$172,L600=PRINCIPAL!$I$172+PRINCIPAL!$I$172,L600=PRINCIPAL!$I$172+PRINCIPAL!$I$172+PRINCIPAL!$I$172)),0,IF(AND(PRINCIPAL!$H$172&lt;&gt;"",L600=PRINCIPAL!$J$172),VLOOKUP($BB$594,'Banco de Dados'!$B$4:$J$50,8,FALSE)*PRINCIPAL!$H$172*(1-(PRINCIPAL!$K$172/100)),IF(AND(PRINCIPAL!$H$172&lt;&gt;"",L600=PRINCIPAL!$L$172),VLOOKUP($BB$594,'Banco de Dados'!$B$4:$J$50,8,FALSE)*PRINCIPAL!$H$172*(1-(PRINCIPAL!$M$172/100)),IF(AND(PRINCIPAL!$H$172&lt;&gt;"",L600=PRINCIPAL!$N$172),VLOOKUP($BB$594,'Banco de Dados'!$B$4:$J$50,8,FALSE)*PRINCIPAL!$H$172*(1-(PRINCIPAL!$O$172/100)),IF(PRINCIPAL!$H$172&lt;&gt;"",VLOOKUP($BB$594,'Banco de Dados'!$B$4:$J$50,8,FALSE)*PRINCIPAL!$H$172,IF(OR(L600=PRINCIPAL!$I$172,L600=PRINCIPAL!$I$172+PRINCIPAL!$I$172,L600=PRINCIPAL!$I$172+PRINCIPAL!$I$172+PRINCIPAL!$I$172),0,IF(L600=PRINCIPAL!$J$172,VLOOKUP($BB$594,'Banco de Dados'!$B$4:$J$50,6,FALSE)*(1-(PRINCIPAL!$K$172/100)),IF(L600=PRINCIPAL!$L$172,VLOOKUP($BB$594,'Banco de Dados'!$B$4:$J$50,6,FALSE)*(1-(PRINCIPAL!$M$172/100)),IF(L600=PRINCIPAL!$N$172,VLOOKUP($BB$594,'Banco de Dados'!$B$4:$J$50,6,FALSE)*(1-(PRINCIPAL!$O$172/100)),VLOOKUP($BB$594,'Banco de Dados'!$B$4:$J$50,6,FALSE)))))))))),"")</f>
        <v/>
      </c>
      <c r="BB600" s="29" t="str">
        <f>IFERROR(BA600*(IFERROR(VLOOKUP($BB$594,'Banco de Dados'!$B$4:$J$50,4,FALSE),"ERRO")),"")</f>
        <v/>
      </c>
      <c r="BC600" s="29" t="str">
        <f t="shared" ref="BC600:BC631" si="420">IFERROR(BB600+BA600,"")</f>
        <v/>
      </c>
      <c r="BD600" s="103" t="str">
        <f>IFERROR(BC600*(C600*(PRINCIPAL!$G$172/100))*0.47*(44/12),"")</f>
        <v/>
      </c>
      <c r="BE600" s="111" t="str">
        <f t="shared" si="399"/>
        <v/>
      </c>
      <c r="BF600" s="30" t="str">
        <f>IFERROR(IF(AND(PRINCIPAL!$H$173&lt;&gt;"",OR(L600=PRINCIPAL!$I$173,L600=PRINCIPAL!$I$173+PRINCIPAL!$I$173,L600=PRINCIPAL!$I$173+PRINCIPAL!$I$173+PRINCIPAL!$I$173)),0,IF(AND(PRINCIPAL!$H$173&lt;&gt;"",L600=PRINCIPAL!$J$173),VLOOKUP($BG$594,'Banco de Dados'!$B$4:$J$50,8,FALSE)*PRINCIPAL!$H$173*(1-(PRINCIPAL!$K$173/100)),IF(AND(PRINCIPAL!$H$173&lt;&gt;"",L600=PRINCIPAL!$L$173),VLOOKUP($BG$594,'Banco de Dados'!$B$4:$J$50,8,FALSE)*PRINCIPAL!$H$173*(1-(PRINCIPAL!$M$173/100)),IF(AND(PRINCIPAL!$H$173&lt;&gt;"",L600=PRINCIPAL!$N$173),VLOOKUP($BG$594,'Banco de Dados'!$B$4:$J$50,8,FALSE)*PRINCIPAL!$H$173*(1-(PRINCIPAL!$O$173/100)),IF(PRINCIPAL!$H$173&lt;&gt;"",VLOOKUP($BG$594,'Banco de Dados'!$B$4:$J$50,8,FALSE)*PRINCIPAL!$H$173,IF(OR(L600=PRINCIPAL!$I$173,L600=PRINCIPAL!$I$173+PRINCIPAL!$I$173,L600=PRINCIPAL!$I$173+PRINCIPAL!$I$173+PRINCIPAL!$I$173),0,IF(L600=PRINCIPAL!$J$173,VLOOKUP($BG$594,'Banco de Dados'!$B$4:$J$50,6,FALSE)*(1-(PRINCIPAL!$K$173/100)),IF(L600=PRINCIPAL!$L$173,VLOOKUP($BG$594,'Banco de Dados'!$B$4:$J$50,6,FALSE)*(1-(PRINCIPAL!$M$173/100)),IF(L600=PRINCIPAL!$N$173,VLOOKUP($BG$594,'Banco de Dados'!$B$4:$J$50,6,FALSE)*(1-(PRINCIPAL!$O$173/100)),VLOOKUP($BG$594,'Banco de Dados'!$B$4:$J$50,6,FALSE)))))))))),"")</f>
        <v/>
      </c>
      <c r="BG600" s="29" t="str">
        <f>IFERROR(BF600*(IFERROR(VLOOKUP($BG$594,'Banco de Dados'!$B$4:$J$50,4,FALSE),"ERRO")),"")</f>
        <v/>
      </c>
      <c r="BH600" s="29" t="str">
        <f t="shared" si="415"/>
        <v/>
      </c>
      <c r="BI600" s="103" t="str">
        <f>IFERROR(BH600*(C600*(PRINCIPAL!$G$173/100))*0.47*(44/12),"")</f>
        <v/>
      </c>
      <c r="BJ600" s="102" t="str">
        <f t="shared" si="400"/>
        <v/>
      </c>
    </row>
    <row r="601" spans="2:62" ht="12.75" customHeight="1" x14ac:dyDescent="0.3">
      <c r="B601" s="326">
        <f t="shared" si="401"/>
        <v>2025</v>
      </c>
      <c r="C601" s="340"/>
      <c r="D601" s="1"/>
      <c r="E601" s="116">
        <v>5</v>
      </c>
      <c r="F601" s="24" t="str">
        <f>IFERROR(VLOOKUP($G$594,'Banco de Dados'!$B$4:$J$50,6,FALSE),"")</f>
        <v/>
      </c>
      <c r="G601" s="25" t="str">
        <f>IFERROR(F601*(IFERROR(VLOOKUP($G$594,'Banco de Dados'!$B$4:$J$50,4,FALSE),"ERRO")),"")</f>
        <v/>
      </c>
      <c r="H601" s="25" t="str">
        <f t="shared" si="402"/>
        <v/>
      </c>
      <c r="I601" s="103" t="str">
        <f t="shared" si="403"/>
        <v/>
      </c>
      <c r="J601" s="117" t="str">
        <f t="shared" si="404"/>
        <v/>
      </c>
      <c r="K601" s="1"/>
      <c r="L601" s="91">
        <v>5</v>
      </c>
      <c r="M601" s="24" t="str">
        <f>IFERROR(IF(AND(PRINCIPAL!$H$164&lt;&gt;"",OR(L601=PRINCIPAL!$I$164,L601=PRINCIPAL!$I$164+PRINCIPAL!$I$164,L601=PRINCIPAL!$I$164+PRINCIPAL!$I$164+PRINCIPAL!$I$164)),0,IF(AND(PRINCIPAL!$H$164&lt;&gt;"",L601=PRINCIPAL!$J$164),VLOOKUP($N$594,'Banco de Dados'!$B$4:$J$50,8,FALSE)*PRINCIPAL!$H$164*(1-(PRINCIPAL!$K$164/100)),IF(AND(PRINCIPAL!$H$164&lt;&gt;"",L601=PRINCIPAL!$L$164),VLOOKUP($N$594,'Banco de Dados'!$B$4:$J$50,8,FALSE)*PRINCIPAL!$H$164*(1-(PRINCIPAL!$M$164/100)),IF(AND(PRINCIPAL!$H$164&lt;&gt;"",L601=PRINCIPAL!$N$164),VLOOKUP($N$594,'Banco de Dados'!$B$4:$J$50,8,FALSE)*PRINCIPAL!$H$164*(1-(PRINCIPAL!$O$164/100)),IF(PRINCIPAL!$H$164&lt;&gt;"",VLOOKUP($N$594,'Banco de Dados'!$B$4:$J$50,8,FALSE)*PRINCIPAL!$H$164,IF(OR(L601=PRINCIPAL!$I$164,L601=PRINCIPAL!$I$164+PRINCIPAL!$I$164,L601=PRINCIPAL!$I$164+PRINCIPAL!$I$164+PRINCIPAL!$I$164),0,IF(L601=PRINCIPAL!$J$164,VLOOKUP($N$594,'Banco de Dados'!$B$4:$J$50,6,FALSE)*(1-(PRINCIPAL!$K$164/100)),IF(L601=PRINCIPAL!$L$164,VLOOKUP($N$594,'Banco de Dados'!$B$4:$J$50,6,FALSE)*(1-(PRINCIPAL!$M$164/100)),IF(L601=PRINCIPAL!$N$164,VLOOKUP($N$594,'Banco de Dados'!$B$4:$J$50,6,FALSE)*(1-(PRINCIPAL!$O$164/100)),VLOOKUP($N$594,'Banco de Dados'!$B$4:$J$50,6,FALSE)))))))))),"")</f>
        <v/>
      </c>
      <c r="N601" s="25" t="str">
        <f>IFERROR(M601*(IFERROR(VLOOKUP($N$594,'Banco de Dados'!$B$4:$J$50,4,FALSE),"ERRO")),"")</f>
        <v/>
      </c>
      <c r="O601" s="25" t="str">
        <f t="shared" si="405"/>
        <v/>
      </c>
      <c r="P601" s="103" t="str">
        <f>IFERROR(O601*(C601*(PRINCIPAL!$G$164/100))*0.47*(44/12),"")</f>
        <v/>
      </c>
      <c r="Q601" s="107" t="str">
        <f>IFERROR(Q600+P601,"")</f>
        <v/>
      </c>
      <c r="R601" s="29" t="str">
        <f>IFERROR(IF(AND(PRINCIPAL!$H$165&lt;&gt;"",OR(L601=PRINCIPAL!$I$165,L601=PRINCIPAL!$I$165+PRINCIPAL!$I$165,L601=PRINCIPAL!$I$165+PRINCIPAL!$I$165+PRINCIPAL!$I$165)),0,IF(AND(PRINCIPAL!$H$165&lt;&gt;"",L601=PRINCIPAL!$J$165),VLOOKUP($S$594,'Banco de Dados'!$B$4:$J$50,8,FALSE)*PRINCIPAL!$H$165*(1-(PRINCIPAL!$K$165/100)),IF(AND(PRINCIPAL!$H$165&lt;&gt;"",L601=PRINCIPAL!$L$165),VLOOKUP($S$594,'Banco de Dados'!$B$4:$J$50,8,FALSE)*PRINCIPAL!$H$165*(1-(PRINCIPAL!$M$165/100)),IF(AND(PRINCIPAL!$H$165&lt;&gt;"",L601=PRINCIPAL!$N$165),VLOOKUP($S$594,'Banco de Dados'!$B$4:$J$50,8,FALSE)*PRINCIPAL!$H$165*(1-(PRINCIPAL!$O$165/100)),IF(PRINCIPAL!$H$165&lt;&gt;"",VLOOKUP($S$594,'Banco de Dados'!$B$4:$J$50,8,FALSE)*PRINCIPAL!$H$165,IF(OR(L601=PRINCIPAL!$I$165,L601=PRINCIPAL!$I$165+PRINCIPAL!$I$165,L601=PRINCIPAL!$I$165+PRINCIPAL!$I$165+PRINCIPAL!$I$165),0,IF(L601=PRINCIPAL!$J$165,VLOOKUP($S$594,'Banco de Dados'!$B$4:$J$50,6,FALSE)*(1-(PRINCIPAL!$K$165/100)),IF(L601=PRINCIPAL!$L$165,VLOOKUP($S$594,'Banco de Dados'!$B$4:$J$50,6,FALSE)*(1-(PRINCIPAL!$M$165/100)),IF(L601=PRINCIPAL!$N$165,VLOOKUP($S$594,'Banco de Dados'!$B$4:$J$50,6,FALSE)*(1-(PRINCIPAL!$O$165/100)),VLOOKUP($S$594,'Banco de Dados'!$B$4:$J$50,6,FALSE)))))))))),"")</f>
        <v/>
      </c>
      <c r="S601" s="29" t="str">
        <f>IFERROR(R601*(IFERROR(VLOOKUP($S$594,'Banco de Dados'!$B$4:$J$50,4,FALSE),"ERRO")),"")</f>
        <v/>
      </c>
      <c r="T601" s="29" t="str">
        <f t="shared" si="406"/>
        <v/>
      </c>
      <c r="U601" s="103" t="str">
        <f>IFERROR(T601*(C601*(PRINCIPAL!$G$165/100))*0.47*(44/12),"")</f>
        <v/>
      </c>
      <c r="V601" s="103" t="str">
        <f t="shared" si="398"/>
        <v/>
      </c>
      <c r="W601" s="30" t="str">
        <f>IFERROR(IF(AND(PRINCIPAL!$H$166&lt;&gt;"",OR(L601=PRINCIPAL!$I$166,L601=PRINCIPAL!$I$166+PRINCIPAL!$I$166,L601=PRINCIPAL!$I$166+PRINCIPAL!$I$166+PRINCIPAL!$I$166)),0,IF(AND(PRINCIPAL!$H$166&lt;&gt;"",L601=PRINCIPAL!$J$166),VLOOKUP($X$594,'Banco de Dados'!$B$4:$J$50,8,FALSE)*PRINCIPAL!$H$166*(1-(PRINCIPAL!$K$166/100)),IF(AND(PRINCIPAL!$H$166&lt;&gt;"",L601=PRINCIPAL!$L$166),VLOOKUP($X$594,'Banco de Dados'!$B$4:$J$50,8,FALSE)*PRINCIPAL!$H$166*(1-(PRINCIPAL!$M$166/100)),IF(AND(PRINCIPAL!$H$166&lt;&gt;"",L601=PRINCIPAL!$N$166),VLOOKUP($X$594,'Banco de Dados'!$B$4:$J$50,8,FALSE)*PRINCIPAL!$H$166*(1-(PRINCIPAL!$O$166/100)),IF(PRINCIPAL!$H$166&lt;&gt;"",VLOOKUP($X$594,'Banco de Dados'!$B$4:$J$50,8,FALSE)*PRINCIPAL!$H$166,IF(OR(L601=PRINCIPAL!$I$166,L601=PRINCIPAL!$I$166+PRINCIPAL!$I$166,L601=PRINCIPAL!$I$166+PRINCIPAL!$I$166+PRINCIPAL!$I$166),0,IF(L601=PRINCIPAL!$J$166,VLOOKUP($X$594,'Banco de Dados'!$B$4:$J$50,6,FALSE)*(1-(PRINCIPAL!$K$166/100)),IF(L601=PRINCIPAL!$L$166,VLOOKUP($X$594,'Banco de Dados'!$B$4:$J$50,6,FALSE)*(1-(PRINCIPAL!$M$166/100)),IF(L601=PRINCIPAL!$N$166,VLOOKUP($X$594,'Banco de Dados'!$B$4:$J$50,6,FALSE)*(1-(PRINCIPAL!$O$166/100)),VLOOKUP($X$594,'Banco de Dados'!$B$4:$J$50,6,FALSE)))))))))),"")</f>
        <v/>
      </c>
      <c r="X601" s="29" t="str">
        <f>IFERROR(W601*(IFERROR(VLOOKUP($X$594,'Banco de Dados'!$B$4:$J$50,4,FALSE),"ERRO")),"")</f>
        <v/>
      </c>
      <c r="Y601" s="29" t="str">
        <f t="shared" si="416"/>
        <v/>
      </c>
      <c r="Z601" s="103" t="str">
        <f>IFERROR(Y601*(C601*(PRINCIPAL!$G$166/100))*0.47*(44/12),"")</f>
        <v/>
      </c>
      <c r="AA601" s="111" t="str">
        <f t="shared" si="417"/>
        <v/>
      </c>
      <c r="AB601" s="30" t="str">
        <f>IFERROR(IF(AND(PRINCIPAL!$H$167&lt;&gt;"",OR(L601=PRINCIPAL!$I$167,L601=PRINCIPAL!$I$167+PRINCIPAL!$I$167,L601=PRINCIPAL!$I$167+PRINCIPAL!$I$167+PRINCIPAL!$I$167)),0,IF(AND(PRINCIPAL!$H$167&lt;&gt;"",L601=PRINCIPAL!$J$167),VLOOKUP($AC$594,'Banco de Dados'!$B$4:$J$50,8,FALSE)*PRINCIPAL!$H$167*(1-(PRINCIPAL!$K$167/100)),IF(AND(PRINCIPAL!$H$167&lt;&gt;"",L601=PRINCIPAL!$L$167),VLOOKUP($AC$594,'Banco de Dados'!$B$4:$J$50,8,FALSE)*PRINCIPAL!$H$167*(1-(PRINCIPAL!$M$167/100)),IF(AND(PRINCIPAL!$H$167&lt;&gt;"",L601=PRINCIPAL!$N$167),VLOOKUP($AC$594,'Banco de Dados'!$B$4:$J$50,8,FALSE)*PRINCIPAL!$H$167*(1-(PRINCIPAL!$O$167/100)),IF(PRINCIPAL!$H$167&lt;&gt;"",VLOOKUP($AC$594,'Banco de Dados'!$B$4:$J$50,8,FALSE)*PRINCIPAL!$H$167,IF(OR(L601=PRINCIPAL!$I$167,L601=PRINCIPAL!$I$167+PRINCIPAL!$I$167,L601=PRINCIPAL!$I$167+PRINCIPAL!$I$167+PRINCIPAL!$I$167),0,IF(L601=PRINCIPAL!$J$167,VLOOKUP($AC$594,'Banco de Dados'!$B$4:$J$50,6,FALSE)*(1-(PRINCIPAL!$K$167/100)),IF(L601=PRINCIPAL!$L$167,VLOOKUP($AC$594,'Banco de Dados'!$B$4:$J$50,6,FALSE)*(1-(PRINCIPAL!$M$167/100)),IF(L601=PRINCIPAL!$N$167,VLOOKUP($AC$594,'Banco de Dados'!$B$4:$J$50,6,FALSE)*(1-(PRINCIPAL!$O$167/100)),VLOOKUP($AC$594,'Banco de Dados'!$B$4:$J$50,6,FALSE)))))))))),"")</f>
        <v/>
      </c>
      <c r="AC601" s="29" t="str">
        <f>IFERROR(AB601*(IFERROR(VLOOKUP($AC$594,'Banco de Dados'!$B$4:$J$50,4,FALSE),"ERRO")),"")</f>
        <v/>
      </c>
      <c r="AD601" s="29" t="str">
        <f t="shared" si="407"/>
        <v/>
      </c>
      <c r="AE601" s="103" t="str">
        <f>IFERROR(AD601*(C601*(PRINCIPAL!$G$167/100))*0.47*(44/12),"")</f>
        <v/>
      </c>
      <c r="AF601" s="111" t="str">
        <f t="shared" si="408"/>
        <v/>
      </c>
      <c r="AG601" s="30" t="str">
        <f>IFERROR(IF(AND(PRINCIPAL!$H$168&lt;&gt;"",OR(L601=PRINCIPAL!$I$168,L601=PRINCIPAL!$I$168+PRINCIPAL!$I$168,L601=PRINCIPAL!$I$168+PRINCIPAL!$I$168+PRINCIPAL!$I$168)),0,IF(AND(PRINCIPAL!$H$168&lt;&gt;"",L601=PRINCIPAL!$J$168),VLOOKUP($AH$594,'Banco de Dados'!$B$4:$J$50,8,FALSE)*PRINCIPAL!$H$168*(1-(PRINCIPAL!$K$168/100)),IF(AND(PRINCIPAL!$H$168&lt;&gt;"",L601=PRINCIPAL!$L$168),VLOOKUP($AH$594,'Banco de Dados'!$B$4:$J$50,8,FALSE)*PRINCIPAL!$H$168*(1-(PRINCIPAL!$M$168/100)),IF(AND(PRINCIPAL!$H$168&lt;&gt;"",L601=PRINCIPAL!$N$168),VLOOKUP($AH$594,'Banco de Dados'!$B$4:$J$50,8,FALSE)*PRINCIPAL!$H$168*(1-(PRINCIPAL!$O$168/100)),IF(PRINCIPAL!$H$168&lt;&gt;"",VLOOKUP($AH$594,'Banco de Dados'!$B$4:$J$50,8,FALSE)*PRINCIPAL!$H$168,IF(OR(L601=PRINCIPAL!$I$168,L601=PRINCIPAL!$I$168+PRINCIPAL!$I$168,L601=PRINCIPAL!$I$168+PRINCIPAL!$I$168+PRINCIPAL!$I$168),0,IF(L601=PRINCIPAL!$J$168,VLOOKUP($AH$594,'Banco de Dados'!$B$4:$J$50,6,FALSE)*(1-(PRINCIPAL!$K$168/100)),IF(L601=PRINCIPAL!$L$168,VLOOKUP($AH$594,'Banco de Dados'!$B$4:$J$50,6,FALSE)*(1-(PRINCIPAL!$M$168/100)),IF(L601=PRINCIPAL!$N$168,VLOOKUP($AH$594,'Banco de Dados'!$B$4:$J$50,6,FALSE)*(1-(PRINCIPAL!$O$168/100)),VLOOKUP($AH$594,'Banco de Dados'!$B$4:$J$50,6,FALSE)))))))))),"")</f>
        <v/>
      </c>
      <c r="AH601" s="29" t="str">
        <f>IFERROR(AG601*(IFERROR(VLOOKUP($AH$594,'Banco de Dados'!$B$4:$J$50,4,FALSE),"ERRO")),"")</f>
        <v/>
      </c>
      <c r="AI601" s="29" t="str">
        <f t="shared" si="409"/>
        <v/>
      </c>
      <c r="AJ601" s="103" t="str">
        <f>IFERROR(AI601*(C601*(PRINCIPAL!$G$168/100))*0.47*(44/12),"")</f>
        <v/>
      </c>
      <c r="AK601" s="111" t="str">
        <f t="shared" si="418"/>
        <v/>
      </c>
      <c r="AL601" s="30" t="str">
        <f>IFERROR(IF(AND(PRINCIPAL!$H$169&lt;&gt;"",OR(L601=PRINCIPAL!$I$169,L601=PRINCIPAL!$I$169+PRINCIPAL!$I$169,L601=PRINCIPAL!$I$169+PRINCIPAL!$I$169+PRINCIPAL!$I$169)),0,IF(AND(PRINCIPAL!$H$169&lt;&gt;"",L601=PRINCIPAL!$J$169),VLOOKUP($AM$594,'Banco de Dados'!$B$4:$J$50,8,FALSE)*PRINCIPAL!$H$169*(1-(PRINCIPAL!$K$169/100)),IF(AND(PRINCIPAL!$H$169&lt;&gt;"",L601=PRINCIPAL!$L$169),VLOOKUP($AM$594,'Banco de Dados'!$B$4:$J$50,8,FALSE)*PRINCIPAL!$H$169*(1-(PRINCIPAL!$M$169/100)),IF(AND(PRINCIPAL!$H$169&lt;&gt;"",L601=PRINCIPAL!$N$169),VLOOKUP($AM$594,'Banco de Dados'!$B$4:$J$50,8,FALSE)*PRINCIPAL!$H$169*(1-(PRINCIPAL!$O$169/100)),IF(PRINCIPAL!$H$169&lt;&gt;"",VLOOKUP($AM$594,'Banco de Dados'!$B$4:$J$50,8,FALSE)*PRINCIPAL!$H$169,IF(OR(L601=PRINCIPAL!$I$169,L601=PRINCIPAL!$I$169+PRINCIPAL!$I$169,L601=PRINCIPAL!$I$169+PRINCIPAL!$I$169+PRINCIPAL!$I$169),0,IF(L601=PRINCIPAL!$J$169,VLOOKUP($AM$594,'Banco de Dados'!$B$4:$J$50,6,FALSE)*(1-(PRINCIPAL!$K$169/100)),IF(L601=PRINCIPAL!$L$169,VLOOKUP($AM$594,'Banco de Dados'!$B$4:$J$50,6,FALSE)*(1-(PRINCIPAL!$M$169/100)),IF(L601=PRINCIPAL!$N$169,VLOOKUP($AM$594,'Banco de Dados'!$B$4:$J$50,6,FALSE)*(1-(PRINCIPAL!$O$169/100)),VLOOKUP($AM$594,'Banco de Dados'!$B$4:$J$50,6,FALSE)))))))))),"")</f>
        <v/>
      </c>
      <c r="AM601" s="29" t="str">
        <f>IFERROR(AL601*(IFERROR(VLOOKUP($AM$594,'Banco de Dados'!$B$4:$J$50,4,FALSE),"ERRO")),"")</f>
        <v/>
      </c>
      <c r="AN601" s="29" t="str">
        <f t="shared" si="410"/>
        <v/>
      </c>
      <c r="AO601" s="103" t="str">
        <f>IFERROR(AN601*(C601*(PRINCIPAL!$G$169/100))*0.47*(44/12),"")</f>
        <v/>
      </c>
      <c r="AP601" s="111" t="str">
        <f t="shared" si="411"/>
        <v/>
      </c>
      <c r="AQ601" s="30" t="str">
        <f>IFERROR(IF(AND(PRINCIPAL!$H$170&lt;&gt;"",OR(L601=PRINCIPAL!$I$170,L601=PRINCIPAL!$I$170+PRINCIPAL!$I$170,L601=PRINCIPAL!$I$170+PRINCIPAL!$I$170+PRINCIPAL!$I$170)),0,IF(AND(PRINCIPAL!$H$170&lt;&gt;"",L601=PRINCIPAL!$J$170),VLOOKUP($AR$594,'Banco de Dados'!$B$4:$J$50,8,FALSE)*PRINCIPAL!$H$170*(1-(PRINCIPAL!$K$170/100)),IF(AND(PRINCIPAL!$H$170&lt;&gt;"",L601=PRINCIPAL!$L$170),VLOOKUP($AR$594,'Banco de Dados'!$B$4:$J$50,8,FALSE)*PRINCIPAL!$H$170*(1-(PRINCIPAL!$M$170/100)),IF(AND(PRINCIPAL!$H$170&lt;&gt;"",L601=PRINCIPAL!$N$170),VLOOKUP($AR$594,'Banco de Dados'!$B$4:$J$50,8,FALSE)*PRINCIPAL!$H$170*(1-(PRINCIPAL!$O$170/100)),IF(PRINCIPAL!$H$170&lt;&gt;"",VLOOKUP($AR$594,'Banco de Dados'!$B$4:$J$50,8,FALSE)*PRINCIPAL!$H$170,IF(OR(L601=PRINCIPAL!$I$170,L601=PRINCIPAL!$I$170+PRINCIPAL!$I$170,L601=PRINCIPAL!$I$170+PRINCIPAL!$I$170+PRINCIPAL!$I$170),0,IF(L601=PRINCIPAL!$J$170,VLOOKUP($AR$594,'Banco de Dados'!$B$4:$J$50,6,FALSE)*(1-(PRINCIPAL!$K$170/100)),IF(L601=PRINCIPAL!$L$170,VLOOKUP($AR$594,'Banco de Dados'!$B$4:$J$50,6,FALSE)*(1-(PRINCIPAL!$M$170/100)),IF(L601=PRINCIPAL!$N$170,VLOOKUP($AR$594,'Banco de Dados'!$B$4:$J$50,6,FALSE)*(1-(PRINCIPAL!$O$170/100)),VLOOKUP($AR$594,'Banco de Dados'!$B$4:$J$50,6,FALSE)))))))))),"")</f>
        <v/>
      </c>
      <c r="AR601" s="29" t="str">
        <f>IFERROR(AQ601*(IFERROR(VLOOKUP($AR$594,'Banco de Dados'!$B$4:$J$50,4,FALSE),"ERRO")),"")</f>
        <v/>
      </c>
      <c r="AS601" s="29" t="str">
        <f t="shared" si="412"/>
        <v/>
      </c>
      <c r="AT601" s="103" t="str">
        <f>IFERROR(AS601*(C601*(PRINCIPAL!$G$170/100))*0.47*(44/12),"")</f>
        <v/>
      </c>
      <c r="AU601" s="111" t="str">
        <f t="shared" si="413"/>
        <v/>
      </c>
      <c r="AV601" s="30" t="str">
        <f>IFERROR(IF(AND(PRINCIPAL!$H$171&lt;&gt;"",OR(L601=PRINCIPAL!$I$171,L601=PRINCIPAL!$I$171+PRINCIPAL!$I$171,L601=PRINCIPAL!$I$171+PRINCIPAL!$I$171+PRINCIPAL!$I$171)),0,IF(AND(PRINCIPAL!$H$171&lt;&gt;"",L601=PRINCIPAL!$J$171),VLOOKUP($AW$594,'Banco de Dados'!$B$4:$J$50,8,FALSE)*PRINCIPAL!$H$171*(1-(PRINCIPAL!$K$171/100)),IF(AND(PRINCIPAL!$H$171&lt;&gt;"",L601=PRINCIPAL!$L$171),VLOOKUP($AW$594,'Banco de Dados'!$B$4:$J$50,8,FALSE)*PRINCIPAL!$H$171*(1-(PRINCIPAL!$M$171/100)),IF(AND(PRINCIPAL!$H$171&lt;&gt;"",L601=PRINCIPAL!$N$171),VLOOKUP($AW$594,'Banco de Dados'!$B$4:$J$50,8,FALSE)*PRINCIPAL!$H$171*(1-(PRINCIPAL!$O$171/100)),IF(PRINCIPAL!$H$171&lt;&gt;"",VLOOKUP($AW$594,'Banco de Dados'!$B$4:$J$50,8,FALSE)*PRINCIPAL!$H$171,IF(OR(L601=PRINCIPAL!$I$171,L601=PRINCIPAL!$I$171+PRINCIPAL!$I$171,L601=PRINCIPAL!$I$171+PRINCIPAL!$I$171+PRINCIPAL!$I$171),0,IF(L601=PRINCIPAL!$J$171,VLOOKUP($AW$594,'Banco de Dados'!$B$4:$J$50,6,FALSE)*(1-(PRINCIPAL!$K$171/100)),IF(L601=PRINCIPAL!$L$171,VLOOKUP($AW$594,'Banco de Dados'!$B$4:$J$50,6,FALSE)*(1-(PRINCIPAL!$M$171/100)),IF(L601=PRINCIPAL!$N$171,VLOOKUP($AW$594,'Banco de Dados'!$B$4:$J$50,6,FALSE)*(1-(PRINCIPAL!$O$171/100)),VLOOKUP($AW$594,'Banco de Dados'!$B$4:$J$50,6,FALSE)))))))))),"")</f>
        <v/>
      </c>
      <c r="AW601" s="29" t="str">
        <f>IFERROR(AV601*(IFERROR(VLOOKUP($AW$594,'Banco de Dados'!$B$4:$J$50,4,FALSE),"ERRO")),"")</f>
        <v/>
      </c>
      <c r="AX601" s="29" t="str">
        <f t="shared" si="414"/>
        <v/>
      </c>
      <c r="AY601" s="103" t="str">
        <f>IFERROR(AX601*(C601*(PRINCIPAL!$G$171/100))*0.47*(44/12),"")</f>
        <v/>
      </c>
      <c r="AZ601" s="111" t="str">
        <f t="shared" si="419"/>
        <v/>
      </c>
      <c r="BA601" s="30" t="str">
        <f>IFERROR(IF(AND(PRINCIPAL!$H$172&lt;&gt;"",OR(L601=PRINCIPAL!$I$172,L601=PRINCIPAL!$I$172+PRINCIPAL!$I$172,L601=PRINCIPAL!$I$172+PRINCIPAL!$I$172+PRINCIPAL!$I$172)),0,IF(AND(PRINCIPAL!$H$172&lt;&gt;"",L601=PRINCIPAL!$J$172),VLOOKUP($BB$594,'Banco de Dados'!$B$4:$J$50,8,FALSE)*PRINCIPAL!$H$172*(1-(PRINCIPAL!$K$172/100)),IF(AND(PRINCIPAL!$H$172&lt;&gt;"",L601=PRINCIPAL!$L$172),VLOOKUP($BB$594,'Banco de Dados'!$B$4:$J$50,8,FALSE)*PRINCIPAL!$H$172*(1-(PRINCIPAL!$M$172/100)),IF(AND(PRINCIPAL!$H$172&lt;&gt;"",L601=PRINCIPAL!$N$172),VLOOKUP($BB$594,'Banco de Dados'!$B$4:$J$50,8,FALSE)*PRINCIPAL!$H$172*(1-(PRINCIPAL!$O$172/100)),IF(PRINCIPAL!$H$172&lt;&gt;"",VLOOKUP($BB$594,'Banco de Dados'!$B$4:$J$50,8,FALSE)*PRINCIPAL!$H$172,IF(OR(L601=PRINCIPAL!$I$172,L601=PRINCIPAL!$I$172+PRINCIPAL!$I$172,L601=PRINCIPAL!$I$172+PRINCIPAL!$I$172+PRINCIPAL!$I$172),0,IF(L601=PRINCIPAL!$J$172,VLOOKUP($BB$594,'Banco de Dados'!$B$4:$J$50,6,FALSE)*(1-(PRINCIPAL!$K$172/100)),IF(L601=PRINCIPAL!$L$172,VLOOKUP($BB$594,'Banco de Dados'!$B$4:$J$50,6,FALSE)*(1-(PRINCIPAL!$M$172/100)),IF(L601=PRINCIPAL!$N$172,VLOOKUP($BB$594,'Banco de Dados'!$B$4:$J$50,6,FALSE)*(1-(PRINCIPAL!$O$172/100)),VLOOKUP($BB$594,'Banco de Dados'!$B$4:$J$50,6,FALSE)))))))))),"")</f>
        <v/>
      </c>
      <c r="BB601" s="29" t="str">
        <f>IFERROR(BA601*(IFERROR(VLOOKUP($BB$594,'Banco de Dados'!$B$4:$J$50,4,FALSE),"ERRO")),"")</f>
        <v/>
      </c>
      <c r="BC601" s="29" t="str">
        <f t="shared" si="420"/>
        <v/>
      </c>
      <c r="BD601" s="103" t="str">
        <f>IFERROR(BC601*(C601*(PRINCIPAL!$G$172/100))*0.47*(44/12),"")</f>
        <v/>
      </c>
      <c r="BE601" s="111" t="str">
        <f t="shared" si="399"/>
        <v/>
      </c>
      <c r="BF601" s="30" t="str">
        <f>IFERROR(IF(AND(PRINCIPAL!$H$173&lt;&gt;"",OR(L601=PRINCIPAL!$I$173,L601=PRINCIPAL!$I$173+PRINCIPAL!$I$173,L601=PRINCIPAL!$I$173+PRINCIPAL!$I$173+PRINCIPAL!$I$173)),0,IF(AND(PRINCIPAL!$H$173&lt;&gt;"",L601=PRINCIPAL!$J$173),VLOOKUP($BG$594,'Banco de Dados'!$B$4:$J$50,8,FALSE)*PRINCIPAL!$H$173*(1-(PRINCIPAL!$K$173/100)),IF(AND(PRINCIPAL!$H$173&lt;&gt;"",L601=PRINCIPAL!$L$173),VLOOKUP($BG$594,'Banco de Dados'!$B$4:$J$50,8,FALSE)*PRINCIPAL!$H$173*(1-(PRINCIPAL!$M$173/100)),IF(AND(PRINCIPAL!$H$173&lt;&gt;"",L601=PRINCIPAL!$N$173),VLOOKUP($BG$594,'Banco de Dados'!$B$4:$J$50,8,FALSE)*PRINCIPAL!$H$173*(1-(PRINCIPAL!$O$173/100)),IF(PRINCIPAL!$H$173&lt;&gt;"",VLOOKUP($BG$594,'Banco de Dados'!$B$4:$J$50,8,FALSE)*PRINCIPAL!$H$173,IF(OR(L601=PRINCIPAL!$I$173,L601=PRINCIPAL!$I$173+PRINCIPAL!$I$173,L601=PRINCIPAL!$I$173+PRINCIPAL!$I$173+PRINCIPAL!$I$173),0,IF(L601=PRINCIPAL!$J$173,VLOOKUP($BG$594,'Banco de Dados'!$B$4:$J$50,6,FALSE)*(1-(PRINCIPAL!$K$173/100)),IF(L601=PRINCIPAL!$L$173,VLOOKUP($BG$594,'Banco de Dados'!$B$4:$J$50,6,FALSE)*(1-(PRINCIPAL!$M$173/100)),IF(L601=PRINCIPAL!$N$173,VLOOKUP($BG$594,'Banco de Dados'!$B$4:$J$50,6,FALSE)*(1-(PRINCIPAL!$O$173/100)),VLOOKUP($BG$594,'Banco de Dados'!$B$4:$J$50,6,FALSE)))))))))),"")</f>
        <v/>
      </c>
      <c r="BG601" s="29" t="str">
        <f>IFERROR(BF601*(IFERROR(VLOOKUP($BG$594,'Banco de Dados'!$B$4:$J$50,4,FALSE),"ERRO")),"")</f>
        <v/>
      </c>
      <c r="BH601" s="29" t="str">
        <f t="shared" si="415"/>
        <v/>
      </c>
      <c r="BI601" s="103" t="str">
        <f>IFERROR(BH601*(C601*(PRINCIPAL!$G$173/100))*0.47*(44/12),"")</f>
        <v/>
      </c>
      <c r="BJ601" s="102" t="str">
        <f t="shared" si="400"/>
        <v/>
      </c>
    </row>
    <row r="602" spans="2:62" ht="12.75" customHeight="1" x14ac:dyDescent="0.3">
      <c r="B602" s="326">
        <f t="shared" si="401"/>
        <v>2026</v>
      </c>
      <c r="C602" s="340"/>
      <c r="D602" s="1"/>
      <c r="E602" s="116">
        <v>6</v>
      </c>
      <c r="F602" s="24" t="str">
        <f>IFERROR(VLOOKUP($G$594,'Banco de Dados'!$B$4:$J$50,6,FALSE),"")</f>
        <v/>
      </c>
      <c r="G602" s="25" t="str">
        <f>IFERROR(F602*(IFERROR(VLOOKUP($G$594,'Banco de Dados'!$B$4:$J$50,4,FALSE),"ERRO")),"")</f>
        <v/>
      </c>
      <c r="H602" s="25" t="str">
        <f t="shared" si="402"/>
        <v/>
      </c>
      <c r="I602" s="103" t="str">
        <f t="shared" si="403"/>
        <v/>
      </c>
      <c r="J602" s="117" t="str">
        <f t="shared" si="404"/>
        <v/>
      </c>
      <c r="K602" s="1"/>
      <c r="L602" s="91">
        <v>6</v>
      </c>
      <c r="M602" s="24" t="str">
        <f>IFERROR(IF(AND(PRINCIPAL!$H$164&lt;&gt;"",OR(L602=PRINCIPAL!$I$164,L602=PRINCIPAL!$I$164+PRINCIPAL!$I$164,L602=PRINCIPAL!$I$164+PRINCIPAL!$I$164+PRINCIPAL!$I$164)),0,IF(AND(PRINCIPAL!$H$164&lt;&gt;"",L602=PRINCIPAL!$J$164),VLOOKUP($N$594,'Banco de Dados'!$B$4:$J$50,8,FALSE)*PRINCIPAL!$H$164*(1-(PRINCIPAL!$K$164/100)),IF(AND(PRINCIPAL!$H$164&lt;&gt;"",L602=PRINCIPAL!$L$164),VLOOKUP($N$594,'Banco de Dados'!$B$4:$J$50,8,FALSE)*PRINCIPAL!$H$164*(1-(PRINCIPAL!$M$164/100)),IF(AND(PRINCIPAL!$H$164&lt;&gt;"",L602=PRINCIPAL!$N$164),VLOOKUP($N$594,'Banco de Dados'!$B$4:$J$50,8,FALSE)*PRINCIPAL!$H$164*(1-(PRINCIPAL!$O$164/100)),IF(PRINCIPAL!$H$164&lt;&gt;"",VLOOKUP($N$594,'Banco de Dados'!$B$4:$J$50,8,FALSE)*PRINCIPAL!$H$164,IF(OR(L602=PRINCIPAL!$I$164,L602=PRINCIPAL!$I$164+PRINCIPAL!$I$164,L602=PRINCIPAL!$I$164+PRINCIPAL!$I$164+PRINCIPAL!$I$164),0,IF(L602=PRINCIPAL!$J$164,VLOOKUP($N$594,'Banco de Dados'!$B$4:$J$50,6,FALSE)*(1-(PRINCIPAL!$K$164/100)),IF(L602=PRINCIPAL!$L$164,VLOOKUP($N$594,'Banco de Dados'!$B$4:$J$50,6,FALSE)*(1-(PRINCIPAL!$M$164/100)),IF(L602=PRINCIPAL!$N$164,VLOOKUP($N$594,'Banco de Dados'!$B$4:$J$50,6,FALSE)*(1-(PRINCIPAL!$O$164/100)),VLOOKUP($N$594,'Banco de Dados'!$B$4:$J$50,6,FALSE)))))))))),"")</f>
        <v/>
      </c>
      <c r="N602" s="25" t="str">
        <f>IFERROR(M602*(IFERROR(VLOOKUP($N$594,'Banco de Dados'!$B$4:$J$50,4,FALSE),"ERRO")),"")</f>
        <v/>
      </c>
      <c r="O602" s="25" t="str">
        <f t="shared" si="405"/>
        <v/>
      </c>
      <c r="P602" s="103" t="str">
        <f>IFERROR(O602*(C602*(PRINCIPAL!$G$164/100))*0.47*(44/12),"")</f>
        <v/>
      </c>
      <c r="Q602" s="107" t="str">
        <f t="shared" ref="Q602:Q612" si="421">IFERROR(Q601+P602,"")</f>
        <v/>
      </c>
      <c r="R602" s="29" t="str">
        <f>IFERROR(IF(AND(PRINCIPAL!$H$165&lt;&gt;"",OR(L602=PRINCIPAL!$I$165,L602=PRINCIPAL!$I$165+PRINCIPAL!$I$165,L602=PRINCIPAL!$I$165+PRINCIPAL!$I$165+PRINCIPAL!$I$165)),0,IF(AND(PRINCIPAL!$H$165&lt;&gt;"",L602=PRINCIPAL!$J$165),VLOOKUP($S$594,'Banco de Dados'!$B$4:$J$50,8,FALSE)*PRINCIPAL!$H$165*(1-(PRINCIPAL!$K$165/100)),IF(AND(PRINCIPAL!$H$165&lt;&gt;"",L602=PRINCIPAL!$L$165),VLOOKUP($S$594,'Banco de Dados'!$B$4:$J$50,8,FALSE)*PRINCIPAL!$H$165*(1-(PRINCIPAL!$M$165/100)),IF(AND(PRINCIPAL!$H$165&lt;&gt;"",L602=PRINCIPAL!$N$165),VLOOKUP($S$594,'Banco de Dados'!$B$4:$J$50,8,FALSE)*PRINCIPAL!$H$165*(1-(PRINCIPAL!$O$165/100)),IF(PRINCIPAL!$H$165&lt;&gt;"",VLOOKUP($S$594,'Banco de Dados'!$B$4:$J$50,8,FALSE)*PRINCIPAL!$H$165,IF(OR(L602=PRINCIPAL!$I$165,L602=PRINCIPAL!$I$165+PRINCIPAL!$I$165,L602=PRINCIPAL!$I$165+PRINCIPAL!$I$165+PRINCIPAL!$I$165),0,IF(L602=PRINCIPAL!$J$165,VLOOKUP($S$594,'Banco de Dados'!$B$4:$J$50,6,FALSE)*(1-(PRINCIPAL!$K$165/100)),IF(L602=PRINCIPAL!$L$165,VLOOKUP($S$594,'Banco de Dados'!$B$4:$J$50,6,FALSE)*(1-(PRINCIPAL!$M$165/100)),IF(L602=PRINCIPAL!$N$165,VLOOKUP($S$594,'Banco de Dados'!$B$4:$J$50,6,FALSE)*(1-(PRINCIPAL!$O$165/100)),VLOOKUP($S$594,'Banco de Dados'!$B$4:$J$50,6,FALSE)))))))))),"")</f>
        <v/>
      </c>
      <c r="S602" s="29" t="str">
        <f>IFERROR(R602*(IFERROR(VLOOKUP($S$594,'Banco de Dados'!$B$4:$J$50,4,FALSE),"ERRO")),"")</f>
        <v/>
      </c>
      <c r="T602" s="29" t="str">
        <f t="shared" si="406"/>
        <v/>
      </c>
      <c r="U602" s="103" t="str">
        <f>IFERROR(T602*(C602*(PRINCIPAL!$G$165/100))*0.47*(44/12),"")</f>
        <v/>
      </c>
      <c r="V602" s="103" t="str">
        <f t="shared" si="398"/>
        <v/>
      </c>
      <c r="W602" s="30" t="str">
        <f>IFERROR(IF(AND(PRINCIPAL!$H$166&lt;&gt;"",OR(L602=PRINCIPAL!$I$166,L602=PRINCIPAL!$I$166+PRINCIPAL!$I$166,L602=PRINCIPAL!$I$166+PRINCIPAL!$I$166+PRINCIPAL!$I$166)),0,IF(AND(PRINCIPAL!$H$166&lt;&gt;"",L602=PRINCIPAL!$J$166),VLOOKUP($X$594,'Banco de Dados'!$B$4:$J$50,8,FALSE)*PRINCIPAL!$H$166*(1-(PRINCIPAL!$K$166/100)),IF(AND(PRINCIPAL!$H$166&lt;&gt;"",L602=PRINCIPAL!$L$166),VLOOKUP($X$594,'Banco de Dados'!$B$4:$J$50,8,FALSE)*PRINCIPAL!$H$166*(1-(PRINCIPAL!$M$166/100)),IF(AND(PRINCIPAL!$H$166&lt;&gt;"",L602=PRINCIPAL!$N$166),VLOOKUP($X$594,'Banco de Dados'!$B$4:$J$50,8,FALSE)*PRINCIPAL!$H$166*(1-(PRINCIPAL!$O$166/100)),IF(PRINCIPAL!$H$166&lt;&gt;"",VLOOKUP($X$594,'Banco de Dados'!$B$4:$J$50,8,FALSE)*PRINCIPAL!$H$166,IF(OR(L602=PRINCIPAL!$I$166,L602=PRINCIPAL!$I$166+PRINCIPAL!$I$166,L602=PRINCIPAL!$I$166+PRINCIPAL!$I$166+PRINCIPAL!$I$166),0,IF(L602=PRINCIPAL!$J$166,VLOOKUP($X$594,'Banco de Dados'!$B$4:$J$50,6,FALSE)*(1-(PRINCIPAL!$K$166/100)),IF(L602=PRINCIPAL!$L$166,VLOOKUP($X$594,'Banco de Dados'!$B$4:$J$50,6,FALSE)*(1-(PRINCIPAL!$M$166/100)),IF(L602=PRINCIPAL!$N$166,VLOOKUP($X$594,'Banco de Dados'!$B$4:$J$50,6,FALSE)*(1-(PRINCIPAL!$O$166/100)),VLOOKUP($X$594,'Banco de Dados'!$B$4:$J$50,6,FALSE)))))))))),"")</f>
        <v/>
      </c>
      <c r="X602" s="29" t="str">
        <f>IFERROR(W602*(IFERROR(VLOOKUP($X$594,'Banco de Dados'!$B$4:$J$50,4,FALSE),"ERRO")),"")</f>
        <v/>
      </c>
      <c r="Y602" s="29" t="str">
        <f t="shared" si="416"/>
        <v/>
      </c>
      <c r="Z602" s="103" t="str">
        <f>IFERROR(Y602*(C602*(PRINCIPAL!$G$166/100))*0.47*(44/12),"")</f>
        <v/>
      </c>
      <c r="AA602" s="111" t="str">
        <f t="shared" si="417"/>
        <v/>
      </c>
      <c r="AB602" s="30" t="str">
        <f>IFERROR(IF(AND(PRINCIPAL!$H$167&lt;&gt;"",OR(L602=PRINCIPAL!$I$167,L602=PRINCIPAL!$I$167+PRINCIPAL!$I$167,L602=PRINCIPAL!$I$167+PRINCIPAL!$I$167+PRINCIPAL!$I$167)),0,IF(AND(PRINCIPAL!$H$167&lt;&gt;"",L602=PRINCIPAL!$J$167),VLOOKUP($AC$594,'Banco de Dados'!$B$4:$J$50,8,FALSE)*PRINCIPAL!$H$167*(1-(PRINCIPAL!$K$167/100)),IF(AND(PRINCIPAL!$H$167&lt;&gt;"",L602=PRINCIPAL!$L$167),VLOOKUP($AC$594,'Banco de Dados'!$B$4:$J$50,8,FALSE)*PRINCIPAL!$H$167*(1-(PRINCIPAL!$M$167/100)),IF(AND(PRINCIPAL!$H$167&lt;&gt;"",L602=PRINCIPAL!$N$167),VLOOKUP($AC$594,'Banco de Dados'!$B$4:$J$50,8,FALSE)*PRINCIPAL!$H$167*(1-(PRINCIPAL!$O$167/100)),IF(PRINCIPAL!$H$167&lt;&gt;"",VLOOKUP($AC$594,'Banco de Dados'!$B$4:$J$50,8,FALSE)*PRINCIPAL!$H$167,IF(OR(L602=PRINCIPAL!$I$167,L602=PRINCIPAL!$I$167+PRINCIPAL!$I$167,L602=PRINCIPAL!$I$167+PRINCIPAL!$I$167+PRINCIPAL!$I$167),0,IF(L602=PRINCIPAL!$J$167,VLOOKUP($AC$594,'Banco de Dados'!$B$4:$J$50,6,FALSE)*(1-(PRINCIPAL!$K$167/100)),IF(L602=PRINCIPAL!$L$167,VLOOKUP($AC$594,'Banco de Dados'!$B$4:$J$50,6,FALSE)*(1-(PRINCIPAL!$M$167/100)),IF(L602=PRINCIPAL!$N$167,VLOOKUP($AC$594,'Banco de Dados'!$B$4:$J$50,6,FALSE)*(1-(PRINCIPAL!$O$167/100)),VLOOKUP($AC$594,'Banco de Dados'!$B$4:$J$50,6,FALSE)))))))))),"")</f>
        <v/>
      </c>
      <c r="AC602" s="29" t="str">
        <f>IFERROR(AB602*(IFERROR(VLOOKUP($AC$594,'Banco de Dados'!$B$4:$J$50,4,FALSE),"ERRO")),"")</f>
        <v/>
      </c>
      <c r="AD602" s="29" t="str">
        <f t="shared" si="407"/>
        <v/>
      </c>
      <c r="AE602" s="103" t="str">
        <f>IFERROR(AD602*(C602*(PRINCIPAL!$G$167/100))*0.47*(44/12),"")</f>
        <v/>
      </c>
      <c r="AF602" s="111" t="str">
        <f t="shared" si="408"/>
        <v/>
      </c>
      <c r="AG602" s="30" t="str">
        <f>IFERROR(IF(AND(PRINCIPAL!$H$168&lt;&gt;"",OR(L602=PRINCIPAL!$I$168,L602=PRINCIPAL!$I$168+PRINCIPAL!$I$168,L602=PRINCIPAL!$I$168+PRINCIPAL!$I$168+PRINCIPAL!$I$168)),0,IF(AND(PRINCIPAL!$H$168&lt;&gt;"",L602=PRINCIPAL!$J$168),VLOOKUP($AH$594,'Banco de Dados'!$B$4:$J$50,8,FALSE)*PRINCIPAL!$H$168*(1-(PRINCIPAL!$K$168/100)),IF(AND(PRINCIPAL!$H$168&lt;&gt;"",L602=PRINCIPAL!$L$168),VLOOKUP($AH$594,'Banco de Dados'!$B$4:$J$50,8,FALSE)*PRINCIPAL!$H$168*(1-(PRINCIPAL!$M$168/100)),IF(AND(PRINCIPAL!$H$168&lt;&gt;"",L602=PRINCIPAL!$N$168),VLOOKUP($AH$594,'Banco de Dados'!$B$4:$J$50,8,FALSE)*PRINCIPAL!$H$168*(1-(PRINCIPAL!$O$168/100)),IF(PRINCIPAL!$H$168&lt;&gt;"",VLOOKUP($AH$594,'Banco de Dados'!$B$4:$J$50,8,FALSE)*PRINCIPAL!$H$168,IF(OR(L602=PRINCIPAL!$I$168,L602=PRINCIPAL!$I$168+PRINCIPAL!$I$168,L602=PRINCIPAL!$I$168+PRINCIPAL!$I$168+PRINCIPAL!$I$168),0,IF(L602=PRINCIPAL!$J$168,VLOOKUP($AH$594,'Banco de Dados'!$B$4:$J$50,6,FALSE)*(1-(PRINCIPAL!$K$168/100)),IF(L602=PRINCIPAL!$L$168,VLOOKUP($AH$594,'Banco de Dados'!$B$4:$J$50,6,FALSE)*(1-(PRINCIPAL!$M$168/100)),IF(L602=PRINCIPAL!$N$168,VLOOKUP($AH$594,'Banco de Dados'!$B$4:$J$50,6,FALSE)*(1-(PRINCIPAL!$O$168/100)),VLOOKUP($AH$594,'Banco de Dados'!$B$4:$J$50,6,FALSE)))))))))),"")</f>
        <v/>
      </c>
      <c r="AH602" s="29" t="str">
        <f>IFERROR(AG602*(IFERROR(VLOOKUP($AH$594,'Banco de Dados'!$B$4:$J$50,4,FALSE),"ERRO")),"")</f>
        <v/>
      </c>
      <c r="AI602" s="29" t="str">
        <f t="shared" si="409"/>
        <v/>
      </c>
      <c r="AJ602" s="103" t="str">
        <f>IFERROR(AI602*(C602*(PRINCIPAL!$G$168/100))*0.47*(44/12),"")</f>
        <v/>
      </c>
      <c r="AK602" s="111" t="str">
        <f t="shared" si="418"/>
        <v/>
      </c>
      <c r="AL602" s="30" t="str">
        <f>IFERROR(IF(AND(PRINCIPAL!$H$169&lt;&gt;"",OR(L602=PRINCIPAL!$I$169,L602=PRINCIPAL!$I$169+PRINCIPAL!$I$169,L602=PRINCIPAL!$I$169+PRINCIPAL!$I$169+PRINCIPAL!$I$169)),0,IF(AND(PRINCIPAL!$H$169&lt;&gt;"",L602=PRINCIPAL!$J$169),VLOOKUP($AM$594,'Banco de Dados'!$B$4:$J$50,8,FALSE)*PRINCIPAL!$H$169*(1-(PRINCIPAL!$K$169/100)),IF(AND(PRINCIPAL!$H$169&lt;&gt;"",L602=PRINCIPAL!$L$169),VLOOKUP($AM$594,'Banco de Dados'!$B$4:$J$50,8,FALSE)*PRINCIPAL!$H$169*(1-(PRINCIPAL!$M$169/100)),IF(AND(PRINCIPAL!$H$169&lt;&gt;"",L602=PRINCIPAL!$N$169),VLOOKUP($AM$594,'Banco de Dados'!$B$4:$J$50,8,FALSE)*PRINCIPAL!$H$169*(1-(PRINCIPAL!$O$169/100)),IF(PRINCIPAL!$H$169&lt;&gt;"",VLOOKUP($AM$594,'Banco de Dados'!$B$4:$J$50,8,FALSE)*PRINCIPAL!$H$169,IF(OR(L602=PRINCIPAL!$I$169,L602=PRINCIPAL!$I$169+PRINCIPAL!$I$169,L602=PRINCIPAL!$I$169+PRINCIPAL!$I$169+PRINCIPAL!$I$169),0,IF(L602=PRINCIPAL!$J$169,VLOOKUP($AM$594,'Banco de Dados'!$B$4:$J$50,6,FALSE)*(1-(PRINCIPAL!$K$169/100)),IF(L602=PRINCIPAL!$L$169,VLOOKUP($AM$594,'Banco de Dados'!$B$4:$J$50,6,FALSE)*(1-(PRINCIPAL!$M$169/100)),IF(L602=PRINCIPAL!$N$169,VLOOKUP($AM$594,'Banco de Dados'!$B$4:$J$50,6,FALSE)*(1-(PRINCIPAL!$O$169/100)),VLOOKUP($AM$594,'Banco de Dados'!$B$4:$J$50,6,FALSE)))))))))),"")</f>
        <v/>
      </c>
      <c r="AM602" s="29" t="str">
        <f>IFERROR(AL602*(IFERROR(VLOOKUP($AM$594,'Banco de Dados'!$B$4:$J$50,4,FALSE),"ERRO")),"")</f>
        <v/>
      </c>
      <c r="AN602" s="29" t="str">
        <f t="shared" si="410"/>
        <v/>
      </c>
      <c r="AO602" s="103" t="str">
        <f>IFERROR(AN602*(C602*(PRINCIPAL!$G$169/100))*0.47*(44/12),"")</f>
        <v/>
      </c>
      <c r="AP602" s="111" t="str">
        <f t="shared" si="411"/>
        <v/>
      </c>
      <c r="AQ602" s="30" t="str">
        <f>IFERROR(IF(AND(PRINCIPAL!$H$170&lt;&gt;"",OR(L602=PRINCIPAL!$I$170,L602=PRINCIPAL!$I$170+PRINCIPAL!$I$170,L602=PRINCIPAL!$I$170+PRINCIPAL!$I$170+PRINCIPAL!$I$170)),0,IF(AND(PRINCIPAL!$H$170&lt;&gt;"",L602=PRINCIPAL!$J$170),VLOOKUP($AR$594,'Banco de Dados'!$B$4:$J$50,8,FALSE)*PRINCIPAL!$H$170*(1-(PRINCIPAL!$K$170/100)),IF(AND(PRINCIPAL!$H$170&lt;&gt;"",L602=PRINCIPAL!$L$170),VLOOKUP($AR$594,'Banco de Dados'!$B$4:$J$50,8,FALSE)*PRINCIPAL!$H$170*(1-(PRINCIPAL!$M$170/100)),IF(AND(PRINCIPAL!$H$170&lt;&gt;"",L602=PRINCIPAL!$N$170),VLOOKUP($AR$594,'Banco de Dados'!$B$4:$J$50,8,FALSE)*PRINCIPAL!$H$170*(1-(PRINCIPAL!$O$170/100)),IF(PRINCIPAL!$H$170&lt;&gt;"",VLOOKUP($AR$594,'Banco de Dados'!$B$4:$J$50,8,FALSE)*PRINCIPAL!$H$170,IF(OR(L602=PRINCIPAL!$I$170,L602=PRINCIPAL!$I$170+PRINCIPAL!$I$170,L602=PRINCIPAL!$I$170+PRINCIPAL!$I$170+PRINCIPAL!$I$170),0,IF(L602=PRINCIPAL!$J$170,VLOOKUP($AR$594,'Banco de Dados'!$B$4:$J$50,6,FALSE)*(1-(PRINCIPAL!$K$170/100)),IF(L602=PRINCIPAL!$L$170,VLOOKUP($AR$594,'Banco de Dados'!$B$4:$J$50,6,FALSE)*(1-(PRINCIPAL!$M$170/100)),IF(L602=PRINCIPAL!$N$170,VLOOKUP($AR$594,'Banco de Dados'!$B$4:$J$50,6,FALSE)*(1-(PRINCIPAL!$O$170/100)),VLOOKUP($AR$594,'Banco de Dados'!$B$4:$J$50,6,FALSE)))))))))),"")</f>
        <v/>
      </c>
      <c r="AR602" s="29" t="str">
        <f>IFERROR(AQ602*(IFERROR(VLOOKUP($AR$594,'Banco de Dados'!$B$4:$J$50,4,FALSE),"ERRO")),"")</f>
        <v/>
      </c>
      <c r="AS602" s="29" t="str">
        <f t="shared" si="412"/>
        <v/>
      </c>
      <c r="AT602" s="103" t="str">
        <f>IFERROR(AS602*(C602*(PRINCIPAL!$G$170/100))*0.47*(44/12),"")</f>
        <v/>
      </c>
      <c r="AU602" s="111" t="str">
        <f t="shared" si="413"/>
        <v/>
      </c>
      <c r="AV602" s="30" t="str">
        <f>IFERROR(IF(AND(PRINCIPAL!$H$171&lt;&gt;"",OR(L602=PRINCIPAL!$I$171,L602=PRINCIPAL!$I$171+PRINCIPAL!$I$171,L602=PRINCIPAL!$I$171+PRINCIPAL!$I$171+PRINCIPAL!$I$171)),0,IF(AND(PRINCIPAL!$H$171&lt;&gt;"",L602=PRINCIPAL!$J$171),VLOOKUP($AW$594,'Banco de Dados'!$B$4:$J$50,8,FALSE)*PRINCIPAL!$H$171*(1-(PRINCIPAL!$K$171/100)),IF(AND(PRINCIPAL!$H$171&lt;&gt;"",L602=PRINCIPAL!$L$171),VLOOKUP($AW$594,'Banco de Dados'!$B$4:$J$50,8,FALSE)*PRINCIPAL!$H$171*(1-(PRINCIPAL!$M$171/100)),IF(AND(PRINCIPAL!$H$171&lt;&gt;"",L602=PRINCIPAL!$N$171),VLOOKUP($AW$594,'Banco de Dados'!$B$4:$J$50,8,FALSE)*PRINCIPAL!$H$171*(1-(PRINCIPAL!$O$171/100)),IF(PRINCIPAL!$H$171&lt;&gt;"",VLOOKUP($AW$594,'Banco de Dados'!$B$4:$J$50,8,FALSE)*PRINCIPAL!$H$171,IF(OR(L602=PRINCIPAL!$I$171,L602=PRINCIPAL!$I$171+PRINCIPAL!$I$171,L602=PRINCIPAL!$I$171+PRINCIPAL!$I$171+PRINCIPAL!$I$171),0,IF(L602=PRINCIPAL!$J$171,VLOOKUP($AW$594,'Banco de Dados'!$B$4:$J$50,6,FALSE)*(1-(PRINCIPAL!$K$171/100)),IF(L602=PRINCIPAL!$L$171,VLOOKUP($AW$594,'Banco de Dados'!$B$4:$J$50,6,FALSE)*(1-(PRINCIPAL!$M$171/100)),IF(L602=PRINCIPAL!$N$171,VLOOKUP($AW$594,'Banco de Dados'!$B$4:$J$50,6,FALSE)*(1-(PRINCIPAL!$O$171/100)),VLOOKUP($AW$594,'Banco de Dados'!$B$4:$J$50,6,FALSE)))))))))),"")</f>
        <v/>
      </c>
      <c r="AW602" s="29" t="str">
        <f>IFERROR(AV602*(IFERROR(VLOOKUP($AW$594,'Banco de Dados'!$B$4:$J$50,4,FALSE),"ERRO")),"")</f>
        <v/>
      </c>
      <c r="AX602" s="29" t="str">
        <f t="shared" si="414"/>
        <v/>
      </c>
      <c r="AY602" s="103" t="str">
        <f>IFERROR(AX602*(C602*(PRINCIPAL!$G$171/100))*0.47*(44/12),"")</f>
        <v/>
      </c>
      <c r="AZ602" s="111" t="str">
        <f t="shared" si="419"/>
        <v/>
      </c>
      <c r="BA602" s="30" t="str">
        <f>IFERROR(IF(AND(PRINCIPAL!$H$172&lt;&gt;"",OR(L602=PRINCIPAL!$I$172,L602=PRINCIPAL!$I$172+PRINCIPAL!$I$172,L602=PRINCIPAL!$I$172+PRINCIPAL!$I$172+PRINCIPAL!$I$172)),0,IF(AND(PRINCIPAL!$H$172&lt;&gt;"",L602=PRINCIPAL!$J$172),VLOOKUP($BB$594,'Banco de Dados'!$B$4:$J$50,8,FALSE)*PRINCIPAL!$H$172*(1-(PRINCIPAL!$K$172/100)),IF(AND(PRINCIPAL!$H$172&lt;&gt;"",L602=PRINCIPAL!$L$172),VLOOKUP($BB$594,'Banco de Dados'!$B$4:$J$50,8,FALSE)*PRINCIPAL!$H$172*(1-(PRINCIPAL!$M$172/100)),IF(AND(PRINCIPAL!$H$172&lt;&gt;"",L602=PRINCIPAL!$N$172),VLOOKUP($BB$594,'Banco de Dados'!$B$4:$J$50,8,FALSE)*PRINCIPAL!$H$172*(1-(PRINCIPAL!$O$172/100)),IF(PRINCIPAL!$H$172&lt;&gt;"",VLOOKUP($BB$594,'Banco de Dados'!$B$4:$J$50,8,FALSE)*PRINCIPAL!$H$172,IF(OR(L602=PRINCIPAL!$I$172,L602=PRINCIPAL!$I$172+PRINCIPAL!$I$172,L602=PRINCIPAL!$I$172+PRINCIPAL!$I$172+PRINCIPAL!$I$172),0,IF(L602=PRINCIPAL!$J$172,VLOOKUP($BB$594,'Banco de Dados'!$B$4:$J$50,6,FALSE)*(1-(PRINCIPAL!$K$172/100)),IF(L602=PRINCIPAL!$L$172,VLOOKUP($BB$594,'Banco de Dados'!$B$4:$J$50,6,FALSE)*(1-(PRINCIPAL!$M$172/100)),IF(L602=PRINCIPAL!$N$172,VLOOKUP($BB$594,'Banco de Dados'!$B$4:$J$50,6,FALSE)*(1-(PRINCIPAL!$O$172/100)),VLOOKUP($BB$594,'Banco de Dados'!$B$4:$J$50,6,FALSE)))))))))),"")</f>
        <v/>
      </c>
      <c r="BB602" s="29" t="str">
        <f>IFERROR(BA602*(IFERROR(VLOOKUP($BB$594,'Banco de Dados'!$B$4:$J$50,4,FALSE),"ERRO")),"")</f>
        <v/>
      </c>
      <c r="BC602" s="29" t="str">
        <f t="shared" si="420"/>
        <v/>
      </c>
      <c r="BD602" s="103" t="str">
        <f>IFERROR(BC602*(C602*(PRINCIPAL!$G$172/100))*0.47*(44/12),"")</f>
        <v/>
      </c>
      <c r="BE602" s="111" t="str">
        <f t="shared" si="399"/>
        <v/>
      </c>
      <c r="BF602" s="30" t="str">
        <f>IFERROR(IF(AND(PRINCIPAL!$H$173&lt;&gt;"",OR(L602=PRINCIPAL!$I$173,L602=PRINCIPAL!$I$173+PRINCIPAL!$I$173,L602=PRINCIPAL!$I$173+PRINCIPAL!$I$173+PRINCIPAL!$I$173)),0,IF(AND(PRINCIPAL!$H$173&lt;&gt;"",L602=PRINCIPAL!$J$173),VLOOKUP($BG$594,'Banco de Dados'!$B$4:$J$50,8,FALSE)*PRINCIPAL!$H$173*(1-(PRINCIPAL!$K$173/100)),IF(AND(PRINCIPAL!$H$173&lt;&gt;"",L602=PRINCIPAL!$L$173),VLOOKUP($BG$594,'Banco de Dados'!$B$4:$J$50,8,FALSE)*PRINCIPAL!$H$173*(1-(PRINCIPAL!$M$173/100)),IF(AND(PRINCIPAL!$H$173&lt;&gt;"",L602=PRINCIPAL!$N$173),VLOOKUP($BG$594,'Banco de Dados'!$B$4:$J$50,8,FALSE)*PRINCIPAL!$H$173*(1-(PRINCIPAL!$O$173/100)),IF(PRINCIPAL!$H$173&lt;&gt;"",VLOOKUP($BG$594,'Banco de Dados'!$B$4:$J$50,8,FALSE)*PRINCIPAL!$H$173,IF(OR(L602=PRINCIPAL!$I$173,L602=PRINCIPAL!$I$173+PRINCIPAL!$I$173,L602=PRINCIPAL!$I$173+PRINCIPAL!$I$173+PRINCIPAL!$I$173),0,IF(L602=PRINCIPAL!$J$173,VLOOKUP($BG$594,'Banco de Dados'!$B$4:$J$50,6,FALSE)*(1-(PRINCIPAL!$K$173/100)),IF(L602=PRINCIPAL!$L$173,VLOOKUP($BG$594,'Banco de Dados'!$B$4:$J$50,6,FALSE)*(1-(PRINCIPAL!$M$173/100)),IF(L602=PRINCIPAL!$N$173,VLOOKUP($BG$594,'Banco de Dados'!$B$4:$J$50,6,FALSE)*(1-(PRINCIPAL!$O$173/100)),VLOOKUP($BG$594,'Banco de Dados'!$B$4:$J$50,6,FALSE)))))))))),"")</f>
        <v/>
      </c>
      <c r="BG602" s="29" t="str">
        <f>IFERROR(BF602*(IFERROR(VLOOKUP($BG$594,'Banco de Dados'!$B$4:$J$50,4,FALSE),"ERRO")),"")</f>
        <v/>
      </c>
      <c r="BH602" s="29" t="str">
        <f t="shared" si="415"/>
        <v/>
      </c>
      <c r="BI602" s="103" t="str">
        <f>IFERROR(BH602*(C602*(PRINCIPAL!$G$173/100))*0.47*(44/12),"")</f>
        <v/>
      </c>
      <c r="BJ602" s="102" t="str">
        <f t="shared" si="400"/>
        <v/>
      </c>
    </row>
    <row r="603" spans="2:62" ht="12.75" customHeight="1" x14ac:dyDescent="0.3">
      <c r="B603" s="326">
        <f t="shared" si="401"/>
        <v>2027</v>
      </c>
      <c r="C603" s="340"/>
      <c r="D603" s="1"/>
      <c r="E603" s="116">
        <v>7</v>
      </c>
      <c r="F603" s="24" t="str">
        <f>IFERROR(VLOOKUP($G$594,'Banco de Dados'!$B$4:$J$50,6,FALSE),"")</f>
        <v/>
      </c>
      <c r="G603" s="25" t="str">
        <f>IFERROR(F603*(IFERROR(VLOOKUP($G$594,'Banco de Dados'!$B$4:$J$50,4,FALSE),"ERRO")),"")</f>
        <v/>
      </c>
      <c r="H603" s="25" t="str">
        <f t="shared" si="402"/>
        <v/>
      </c>
      <c r="I603" s="103" t="str">
        <f t="shared" si="403"/>
        <v/>
      </c>
      <c r="J603" s="117" t="str">
        <f t="shared" si="404"/>
        <v/>
      </c>
      <c r="K603" s="1"/>
      <c r="L603" s="91">
        <v>7</v>
      </c>
      <c r="M603" s="24" t="str">
        <f>IFERROR(IF(AND(PRINCIPAL!$H$164&lt;&gt;"",OR(L603=PRINCIPAL!$I$164,L603=PRINCIPAL!$I$164+PRINCIPAL!$I$164,L603=PRINCIPAL!$I$164+PRINCIPAL!$I$164+PRINCIPAL!$I$164)),0,IF(AND(PRINCIPAL!$H$164&lt;&gt;"",L603=PRINCIPAL!$J$164),VLOOKUP($N$594,'Banco de Dados'!$B$4:$J$50,8,FALSE)*PRINCIPAL!$H$164*(1-(PRINCIPAL!$K$164/100)),IF(AND(PRINCIPAL!$H$164&lt;&gt;"",L603=PRINCIPAL!$L$164),VLOOKUP($N$594,'Banco de Dados'!$B$4:$J$50,8,FALSE)*PRINCIPAL!$H$164*(1-(PRINCIPAL!$M$164/100)),IF(AND(PRINCIPAL!$H$164&lt;&gt;"",L603=PRINCIPAL!$N$164),VLOOKUP($N$594,'Banco de Dados'!$B$4:$J$50,8,FALSE)*PRINCIPAL!$H$164*(1-(PRINCIPAL!$O$164/100)),IF(PRINCIPAL!$H$164&lt;&gt;"",VLOOKUP($N$594,'Banco de Dados'!$B$4:$J$50,8,FALSE)*PRINCIPAL!$H$164,IF(OR(L603=PRINCIPAL!$I$164,L603=PRINCIPAL!$I$164+PRINCIPAL!$I$164,L603=PRINCIPAL!$I$164+PRINCIPAL!$I$164+PRINCIPAL!$I$164),0,IF(L603=PRINCIPAL!$J$164,VLOOKUP($N$594,'Banco de Dados'!$B$4:$J$50,6,FALSE)*(1-(PRINCIPAL!$K$164/100)),IF(L603=PRINCIPAL!$L$164,VLOOKUP($N$594,'Banco de Dados'!$B$4:$J$50,6,FALSE)*(1-(PRINCIPAL!$M$164/100)),IF(L603=PRINCIPAL!$N$164,VLOOKUP($N$594,'Banco de Dados'!$B$4:$J$50,6,FALSE)*(1-(PRINCIPAL!$O$164/100)),VLOOKUP($N$594,'Banco de Dados'!$B$4:$J$50,6,FALSE)))))))))),"")</f>
        <v/>
      </c>
      <c r="N603" s="25" t="str">
        <f>IFERROR(M603*(IFERROR(VLOOKUP($N$594,'Banco de Dados'!$B$4:$J$50,4,FALSE),"ERRO")),"")</f>
        <v/>
      </c>
      <c r="O603" s="25" t="str">
        <f t="shared" si="405"/>
        <v/>
      </c>
      <c r="P603" s="103" t="str">
        <f>IFERROR(O603*(C603*(PRINCIPAL!$G$164/100))*0.47*(44/12),"")</f>
        <v/>
      </c>
      <c r="Q603" s="107" t="str">
        <f t="shared" si="421"/>
        <v/>
      </c>
      <c r="R603" s="29" t="str">
        <f>IFERROR(IF(AND(PRINCIPAL!$H$165&lt;&gt;"",OR(L603=PRINCIPAL!$I$165,L603=PRINCIPAL!$I$165+PRINCIPAL!$I$165,L603=PRINCIPAL!$I$165+PRINCIPAL!$I$165+PRINCIPAL!$I$165)),0,IF(AND(PRINCIPAL!$H$165&lt;&gt;"",L603=PRINCIPAL!$J$165),VLOOKUP($S$594,'Banco de Dados'!$B$4:$J$50,8,FALSE)*PRINCIPAL!$H$165*(1-(PRINCIPAL!$K$165/100)),IF(AND(PRINCIPAL!$H$165&lt;&gt;"",L603=PRINCIPAL!$L$165),VLOOKUP($S$594,'Banco de Dados'!$B$4:$J$50,8,FALSE)*PRINCIPAL!$H$165*(1-(PRINCIPAL!$M$165/100)),IF(AND(PRINCIPAL!$H$165&lt;&gt;"",L603=PRINCIPAL!$N$165),VLOOKUP($S$594,'Banco de Dados'!$B$4:$J$50,8,FALSE)*PRINCIPAL!$H$165*(1-(PRINCIPAL!$O$165/100)),IF(PRINCIPAL!$H$165&lt;&gt;"",VLOOKUP($S$594,'Banco de Dados'!$B$4:$J$50,8,FALSE)*PRINCIPAL!$H$165,IF(OR(L603=PRINCIPAL!$I$165,L603=PRINCIPAL!$I$165+PRINCIPAL!$I$165,L603=PRINCIPAL!$I$165+PRINCIPAL!$I$165+PRINCIPAL!$I$165),0,IF(L603=PRINCIPAL!$J$165,VLOOKUP($S$594,'Banco de Dados'!$B$4:$J$50,6,FALSE)*(1-(PRINCIPAL!$K$165/100)),IF(L603=PRINCIPAL!$L$165,VLOOKUP($S$594,'Banco de Dados'!$B$4:$J$50,6,FALSE)*(1-(PRINCIPAL!$M$165/100)),IF(L603=PRINCIPAL!$N$165,VLOOKUP($S$594,'Banco de Dados'!$B$4:$J$50,6,FALSE)*(1-(PRINCIPAL!$O$165/100)),VLOOKUP($S$594,'Banco de Dados'!$B$4:$J$50,6,FALSE)))))))))),"")</f>
        <v/>
      </c>
      <c r="S603" s="29" t="str">
        <f>IFERROR(R603*(IFERROR(VLOOKUP($S$594,'Banco de Dados'!$B$4:$J$50,4,FALSE),"ERRO")),"")</f>
        <v/>
      </c>
      <c r="T603" s="29" t="str">
        <f t="shared" si="406"/>
        <v/>
      </c>
      <c r="U603" s="103" t="str">
        <f>IFERROR(T603*(C603*(PRINCIPAL!$G$165/100))*0.47*(44/12),"")</f>
        <v/>
      </c>
      <c r="V603" s="103" t="str">
        <f t="shared" si="398"/>
        <v/>
      </c>
      <c r="W603" s="30" t="str">
        <f>IFERROR(IF(AND(PRINCIPAL!$H$166&lt;&gt;"",OR(L603=PRINCIPAL!$I$166,L603=PRINCIPAL!$I$166+PRINCIPAL!$I$166,L603=PRINCIPAL!$I$166+PRINCIPAL!$I$166+PRINCIPAL!$I$166)),0,IF(AND(PRINCIPAL!$H$166&lt;&gt;"",L603=PRINCIPAL!$J$166),VLOOKUP($X$594,'Banco de Dados'!$B$4:$J$50,8,FALSE)*PRINCIPAL!$H$166*(1-(PRINCIPAL!$K$166/100)),IF(AND(PRINCIPAL!$H$166&lt;&gt;"",L603=PRINCIPAL!$L$166),VLOOKUP($X$594,'Banco de Dados'!$B$4:$J$50,8,FALSE)*PRINCIPAL!$H$166*(1-(PRINCIPAL!$M$166/100)),IF(AND(PRINCIPAL!$H$166&lt;&gt;"",L603=PRINCIPAL!$N$166),VLOOKUP($X$594,'Banco de Dados'!$B$4:$J$50,8,FALSE)*PRINCIPAL!$H$166*(1-(PRINCIPAL!$O$166/100)),IF(PRINCIPAL!$H$166&lt;&gt;"",VLOOKUP($X$594,'Banco de Dados'!$B$4:$J$50,8,FALSE)*PRINCIPAL!$H$166,IF(OR(L603=PRINCIPAL!$I$166,L603=PRINCIPAL!$I$166+PRINCIPAL!$I$166,L603=PRINCIPAL!$I$166+PRINCIPAL!$I$166+PRINCIPAL!$I$166),0,IF(L603=PRINCIPAL!$J$166,VLOOKUP($X$594,'Banco de Dados'!$B$4:$J$50,6,FALSE)*(1-(PRINCIPAL!$K$166/100)),IF(L603=PRINCIPAL!$L$166,VLOOKUP($X$594,'Banco de Dados'!$B$4:$J$50,6,FALSE)*(1-(PRINCIPAL!$M$166/100)),IF(L603=PRINCIPAL!$N$166,VLOOKUP($X$594,'Banco de Dados'!$B$4:$J$50,6,FALSE)*(1-(PRINCIPAL!$O$166/100)),VLOOKUP($X$594,'Banco de Dados'!$B$4:$J$50,6,FALSE)))))))))),"")</f>
        <v/>
      </c>
      <c r="X603" s="29" t="str">
        <f>IFERROR(W603*(IFERROR(VLOOKUP($X$594,'Banco de Dados'!$B$4:$J$50,4,FALSE),"ERRO")),"")</f>
        <v/>
      </c>
      <c r="Y603" s="29" t="str">
        <f t="shared" si="416"/>
        <v/>
      </c>
      <c r="Z603" s="103" t="str">
        <f>IFERROR(Y603*(C603*(PRINCIPAL!$G$166/100))*0.47*(44/12),"")</f>
        <v/>
      </c>
      <c r="AA603" s="111" t="str">
        <f t="shared" si="417"/>
        <v/>
      </c>
      <c r="AB603" s="30" t="str">
        <f>IFERROR(IF(AND(PRINCIPAL!$H$167&lt;&gt;"",OR(L603=PRINCIPAL!$I$167,L603=PRINCIPAL!$I$167+PRINCIPAL!$I$167,L603=PRINCIPAL!$I$167+PRINCIPAL!$I$167+PRINCIPAL!$I$167)),0,IF(AND(PRINCIPAL!$H$167&lt;&gt;"",L603=PRINCIPAL!$J$167),VLOOKUP($AC$594,'Banco de Dados'!$B$4:$J$50,8,FALSE)*PRINCIPAL!$H$167*(1-(PRINCIPAL!$K$167/100)),IF(AND(PRINCIPAL!$H$167&lt;&gt;"",L603=PRINCIPAL!$L$167),VLOOKUP($AC$594,'Banco de Dados'!$B$4:$J$50,8,FALSE)*PRINCIPAL!$H$167*(1-(PRINCIPAL!$M$167/100)),IF(AND(PRINCIPAL!$H$167&lt;&gt;"",L603=PRINCIPAL!$N$167),VLOOKUP($AC$594,'Banco de Dados'!$B$4:$J$50,8,FALSE)*PRINCIPAL!$H$167*(1-(PRINCIPAL!$O$167/100)),IF(PRINCIPAL!$H$167&lt;&gt;"",VLOOKUP($AC$594,'Banco de Dados'!$B$4:$J$50,8,FALSE)*PRINCIPAL!$H$167,IF(OR(L603=PRINCIPAL!$I$167,L603=PRINCIPAL!$I$167+PRINCIPAL!$I$167,L603=PRINCIPAL!$I$167+PRINCIPAL!$I$167+PRINCIPAL!$I$167),0,IF(L603=PRINCIPAL!$J$167,VLOOKUP($AC$594,'Banco de Dados'!$B$4:$J$50,6,FALSE)*(1-(PRINCIPAL!$K$167/100)),IF(L603=PRINCIPAL!$L$167,VLOOKUP($AC$594,'Banco de Dados'!$B$4:$J$50,6,FALSE)*(1-(PRINCIPAL!$M$167/100)),IF(L603=PRINCIPAL!$N$167,VLOOKUP($AC$594,'Banco de Dados'!$B$4:$J$50,6,FALSE)*(1-(PRINCIPAL!$O$167/100)),VLOOKUP($AC$594,'Banco de Dados'!$B$4:$J$50,6,FALSE)))))))))),"")</f>
        <v/>
      </c>
      <c r="AC603" s="29" t="str">
        <f>IFERROR(AB603*(IFERROR(VLOOKUP($AC$594,'Banco de Dados'!$B$4:$J$50,4,FALSE),"ERRO")),"")</f>
        <v/>
      </c>
      <c r="AD603" s="29" t="str">
        <f t="shared" si="407"/>
        <v/>
      </c>
      <c r="AE603" s="103" t="str">
        <f>IFERROR(AD603*(C603*(PRINCIPAL!$G$167/100))*0.47*(44/12),"")</f>
        <v/>
      </c>
      <c r="AF603" s="111" t="str">
        <f t="shared" si="408"/>
        <v/>
      </c>
      <c r="AG603" s="30" t="str">
        <f>IFERROR(IF(AND(PRINCIPAL!$H$168&lt;&gt;"",OR(L603=PRINCIPAL!$I$168,L603=PRINCIPAL!$I$168+PRINCIPAL!$I$168,L603=PRINCIPAL!$I$168+PRINCIPAL!$I$168+PRINCIPAL!$I$168)),0,IF(AND(PRINCIPAL!$H$168&lt;&gt;"",L603=PRINCIPAL!$J$168),VLOOKUP($AH$594,'Banco de Dados'!$B$4:$J$50,8,FALSE)*PRINCIPAL!$H$168*(1-(PRINCIPAL!$K$168/100)),IF(AND(PRINCIPAL!$H$168&lt;&gt;"",L603=PRINCIPAL!$L$168),VLOOKUP($AH$594,'Banco de Dados'!$B$4:$J$50,8,FALSE)*PRINCIPAL!$H$168*(1-(PRINCIPAL!$M$168/100)),IF(AND(PRINCIPAL!$H$168&lt;&gt;"",L603=PRINCIPAL!$N$168),VLOOKUP($AH$594,'Banco de Dados'!$B$4:$J$50,8,FALSE)*PRINCIPAL!$H$168*(1-(PRINCIPAL!$O$168/100)),IF(PRINCIPAL!$H$168&lt;&gt;"",VLOOKUP($AH$594,'Banco de Dados'!$B$4:$J$50,8,FALSE)*PRINCIPAL!$H$168,IF(OR(L603=PRINCIPAL!$I$168,L603=PRINCIPAL!$I$168+PRINCIPAL!$I$168,L603=PRINCIPAL!$I$168+PRINCIPAL!$I$168+PRINCIPAL!$I$168),0,IF(L603=PRINCIPAL!$J$168,VLOOKUP($AH$594,'Banco de Dados'!$B$4:$J$50,6,FALSE)*(1-(PRINCIPAL!$K$168/100)),IF(L603=PRINCIPAL!$L$168,VLOOKUP($AH$594,'Banco de Dados'!$B$4:$J$50,6,FALSE)*(1-(PRINCIPAL!$M$168/100)),IF(L603=PRINCIPAL!$N$168,VLOOKUP($AH$594,'Banco de Dados'!$B$4:$J$50,6,FALSE)*(1-(PRINCIPAL!$O$168/100)),VLOOKUP($AH$594,'Banco de Dados'!$B$4:$J$50,6,FALSE)))))))))),"")</f>
        <v/>
      </c>
      <c r="AH603" s="29" t="str">
        <f>IFERROR(AG603*(IFERROR(VLOOKUP($AH$594,'Banco de Dados'!$B$4:$J$50,4,FALSE),"ERRO")),"")</f>
        <v/>
      </c>
      <c r="AI603" s="29" t="str">
        <f t="shared" si="409"/>
        <v/>
      </c>
      <c r="AJ603" s="103" t="str">
        <f>IFERROR(AI603*(C603*(PRINCIPAL!$G$168/100))*0.47*(44/12),"")</f>
        <v/>
      </c>
      <c r="AK603" s="111" t="str">
        <f t="shared" si="418"/>
        <v/>
      </c>
      <c r="AL603" s="30" t="str">
        <f>IFERROR(IF(AND(PRINCIPAL!$H$169&lt;&gt;"",OR(L603=PRINCIPAL!$I$169,L603=PRINCIPAL!$I$169+PRINCIPAL!$I$169,L603=PRINCIPAL!$I$169+PRINCIPAL!$I$169+PRINCIPAL!$I$169)),0,IF(AND(PRINCIPAL!$H$169&lt;&gt;"",L603=PRINCIPAL!$J$169),VLOOKUP($AM$594,'Banco de Dados'!$B$4:$J$50,8,FALSE)*PRINCIPAL!$H$169*(1-(PRINCIPAL!$K$169/100)),IF(AND(PRINCIPAL!$H$169&lt;&gt;"",L603=PRINCIPAL!$L$169),VLOOKUP($AM$594,'Banco de Dados'!$B$4:$J$50,8,FALSE)*PRINCIPAL!$H$169*(1-(PRINCIPAL!$M$169/100)),IF(AND(PRINCIPAL!$H$169&lt;&gt;"",L603=PRINCIPAL!$N$169),VLOOKUP($AM$594,'Banco de Dados'!$B$4:$J$50,8,FALSE)*PRINCIPAL!$H$169*(1-(PRINCIPAL!$O$169/100)),IF(PRINCIPAL!$H$169&lt;&gt;"",VLOOKUP($AM$594,'Banco de Dados'!$B$4:$J$50,8,FALSE)*PRINCIPAL!$H$169,IF(OR(L603=PRINCIPAL!$I$169,L603=PRINCIPAL!$I$169+PRINCIPAL!$I$169,L603=PRINCIPAL!$I$169+PRINCIPAL!$I$169+PRINCIPAL!$I$169),0,IF(L603=PRINCIPAL!$J$169,VLOOKUP($AM$594,'Banco de Dados'!$B$4:$J$50,6,FALSE)*(1-(PRINCIPAL!$K$169/100)),IF(L603=PRINCIPAL!$L$169,VLOOKUP($AM$594,'Banco de Dados'!$B$4:$J$50,6,FALSE)*(1-(PRINCIPAL!$M$169/100)),IF(L603=PRINCIPAL!$N$169,VLOOKUP($AM$594,'Banco de Dados'!$B$4:$J$50,6,FALSE)*(1-(PRINCIPAL!$O$169/100)),VLOOKUP($AM$594,'Banco de Dados'!$B$4:$J$50,6,FALSE)))))))))),"")</f>
        <v/>
      </c>
      <c r="AM603" s="29" t="str">
        <f>IFERROR(AL603*(IFERROR(VLOOKUP($AM$594,'Banco de Dados'!$B$4:$J$50,4,FALSE),"ERRO")),"")</f>
        <v/>
      </c>
      <c r="AN603" s="29" t="str">
        <f t="shared" si="410"/>
        <v/>
      </c>
      <c r="AO603" s="103" t="str">
        <f>IFERROR(AN603*(C603*(PRINCIPAL!$G$169/100))*0.47*(44/12),"")</f>
        <v/>
      </c>
      <c r="AP603" s="111" t="str">
        <f t="shared" si="411"/>
        <v/>
      </c>
      <c r="AQ603" s="30" t="str">
        <f>IFERROR(IF(AND(PRINCIPAL!$H$170&lt;&gt;"",OR(L603=PRINCIPAL!$I$170,L603=PRINCIPAL!$I$170+PRINCIPAL!$I$170,L603=PRINCIPAL!$I$170+PRINCIPAL!$I$170+PRINCIPAL!$I$170)),0,IF(AND(PRINCIPAL!$H$170&lt;&gt;"",L603=PRINCIPAL!$J$170),VLOOKUP($AR$594,'Banco de Dados'!$B$4:$J$50,8,FALSE)*PRINCIPAL!$H$170*(1-(PRINCIPAL!$K$170/100)),IF(AND(PRINCIPAL!$H$170&lt;&gt;"",L603=PRINCIPAL!$L$170),VLOOKUP($AR$594,'Banco de Dados'!$B$4:$J$50,8,FALSE)*PRINCIPAL!$H$170*(1-(PRINCIPAL!$M$170/100)),IF(AND(PRINCIPAL!$H$170&lt;&gt;"",L603=PRINCIPAL!$N$170),VLOOKUP($AR$594,'Banco de Dados'!$B$4:$J$50,8,FALSE)*PRINCIPAL!$H$170*(1-(PRINCIPAL!$O$170/100)),IF(PRINCIPAL!$H$170&lt;&gt;"",VLOOKUP($AR$594,'Banco de Dados'!$B$4:$J$50,8,FALSE)*PRINCIPAL!$H$170,IF(OR(L603=PRINCIPAL!$I$170,L603=PRINCIPAL!$I$170+PRINCIPAL!$I$170,L603=PRINCIPAL!$I$170+PRINCIPAL!$I$170+PRINCIPAL!$I$170),0,IF(L603=PRINCIPAL!$J$170,VLOOKUP($AR$594,'Banco de Dados'!$B$4:$J$50,6,FALSE)*(1-(PRINCIPAL!$K$170/100)),IF(L603=PRINCIPAL!$L$170,VLOOKUP($AR$594,'Banco de Dados'!$B$4:$J$50,6,FALSE)*(1-(PRINCIPAL!$M$170/100)),IF(L603=PRINCIPAL!$N$170,VLOOKUP($AR$594,'Banco de Dados'!$B$4:$J$50,6,FALSE)*(1-(PRINCIPAL!$O$170/100)),VLOOKUP($AR$594,'Banco de Dados'!$B$4:$J$50,6,FALSE)))))))))),"")</f>
        <v/>
      </c>
      <c r="AR603" s="29" t="str">
        <f>IFERROR(AQ603*(IFERROR(VLOOKUP($AR$594,'Banco de Dados'!$B$4:$J$50,4,FALSE),"ERRO")),"")</f>
        <v/>
      </c>
      <c r="AS603" s="29" t="str">
        <f t="shared" si="412"/>
        <v/>
      </c>
      <c r="AT603" s="103" t="str">
        <f>IFERROR(AS603*(C603*(PRINCIPAL!$G$170/100))*0.47*(44/12),"")</f>
        <v/>
      </c>
      <c r="AU603" s="111" t="str">
        <f t="shared" si="413"/>
        <v/>
      </c>
      <c r="AV603" s="30" t="str">
        <f>IFERROR(IF(AND(PRINCIPAL!$H$171&lt;&gt;"",OR(L603=PRINCIPAL!$I$171,L603=PRINCIPAL!$I$171+PRINCIPAL!$I$171,L603=PRINCIPAL!$I$171+PRINCIPAL!$I$171+PRINCIPAL!$I$171)),0,IF(AND(PRINCIPAL!$H$171&lt;&gt;"",L603=PRINCIPAL!$J$171),VLOOKUP($AW$594,'Banco de Dados'!$B$4:$J$50,8,FALSE)*PRINCIPAL!$H$171*(1-(PRINCIPAL!$K$171/100)),IF(AND(PRINCIPAL!$H$171&lt;&gt;"",L603=PRINCIPAL!$L$171),VLOOKUP($AW$594,'Banco de Dados'!$B$4:$J$50,8,FALSE)*PRINCIPAL!$H$171*(1-(PRINCIPAL!$M$171/100)),IF(AND(PRINCIPAL!$H$171&lt;&gt;"",L603=PRINCIPAL!$N$171),VLOOKUP($AW$594,'Banco de Dados'!$B$4:$J$50,8,FALSE)*PRINCIPAL!$H$171*(1-(PRINCIPAL!$O$171/100)),IF(PRINCIPAL!$H$171&lt;&gt;"",VLOOKUP($AW$594,'Banco de Dados'!$B$4:$J$50,8,FALSE)*PRINCIPAL!$H$171,IF(OR(L603=PRINCIPAL!$I$171,L603=PRINCIPAL!$I$171+PRINCIPAL!$I$171,L603=PRINCIPAL!$I$171+PRINCIPAL!$I$171+PRINCIPAL!$I$171),0,IF(L603=PRINCIPAL!$J$171,VLOOKUP($AW$594,'Banco de Dados'!$B$4:$J$50,6,FALSE)*(1-(PRINCIPAL!$K$171/100)),IF(L603=PRINCIPAL!$L$171,VLOOKUP($AW$594,'Banco de Dados'!$B$4:$J$50,6,FALSE)*(1-(PRINCIPAL!$M$171/100)),IF(L603=PRINCIPAL!$N$171,VLOOKUP($AW$594,'Banco de Dados'!$B$4:$J$50,6,FALSE)*(1-(PRINCIPAL!$O$171/100)),VLOOKUP($AW$594,'Banco de Dados'!$B$4:$J$50,6,FALSE)))))))))),"")</f>
        <v/>
      </c>
      <c r="AW603" s="29" t="str">
        <f>IFERROR(AV603*(IFERROR(VLOOKUP($AW$594,'Banco de Dados'!$B$4:$J$50,4,FALSE),"ERRO")),"")</f>
        <v/>
      </c>
      <c r="AX603" s="29" t="str">
        <f t="shared" si="414"/>
        <v/>
      </c>
      <c r="AY603" s="103" t="str">
        <f>IFERROR(AX603*(C603*(PRINCIPAL!$G$171/100))*0.47*(44/12),"")</f>
        <v/>
      </c>
      <c r="AZ603" s="111" t="str">
        <f t="shared" si="419"/>
        <v/>
      </c>
      <c r="BA603" s="30" t="str">
        <f>IFERROR(IF(AND(PRINCIPAL!$H$172&lt;&gt;"",OR(L603=PRINCIPAL!$I$172,L603=PRINCIPAL!$I$172+PRINCIPAL!$I$172,L603=PRINCIPAL!$I$172+PRINCIPAL!$I$172+PRINCIPAL!$I$172)),0,IF(AND(PRINCIPAL!$H$172&lt;&gt;"",L603=PRINCIPAL!$J$172),VLOOKUP($BB$594,'Banco de Dados'!$B$4:$J$50,8,FALSE)*PRINCIPAL!$H$172*(1-(PRINCIPAL!$K$172/100)),IF(AND(PRINCIPAL!$H$172&lt;&gt;"",L603=PRINCIPAL!$L$172),VLOOKUP($BB$594,'Banco de Dados'!$B$4:$J$50,8,FALSE)*PRINCIPAL!$H$172*(1-(PRINCIPAL!$M$172/100)),IF(AND(PRINCIPAL!$H$172&lt;&gt;"",L603=PRINCIPAL!$N$172),VLOOKUP($BB$594,'Banco de Dados'!$B$4:$J$50,8,FALSE)*PRINCIPAL!$H$172*(1-(PRINCIPAL!$O$172/100)),IF(PRINCIPAL!$H$172&lt;&gt;"",VLOOKUP($BB$594,'Banco de Dados'!$B$4:$J$50,8,FALSE)*PRINCIPAL!$H$172,IF(OR(L603=PRINCIPAL!$I$172,L603=PRINCIPAL!$I$172+PRINCIPAL!$I$172,L603=PRINCIPAL!$I$172+PRINCIPAL!$I$172+PRINCIPAL!$I$172),0,IF(L603=PRINCIPAL!$J$172,VLOOKUP($BB$594,'Banco de Dados'!$B$4:$J$50,6,FALSE)*(1-(PRINCIPAL!$K$172/100)),IF(L603=PRINCIPAL!$L$172,VLOOKUP($BB$594,'Banco de Dados'!$B$4:$J$50,6,FALSE)*(1-(PRINCIPAL!$M$172/100)),IF(L603=PRINCIPAL!$N$172,VLOOKUP($BB$594,'Banco de Dados'!$B$4:$J$50,6,FALSE)*(1-(PRINCIPAL!$O$172/100)),VLOOKUP($BB$594,'Banco de Dados'!$B$4:$J$50,6,FALSE)))))))))),"")</f>
        <v/>
      </c>
      <c r="BB603" s="29" t="str">
        <f>IFERROR(BA603*(IFERROR(VLOOKUP($BB$594,'Banco de Dados'!$B$4:$J$50,4,FALSE),"ERRO")),"")</f>
        <v/>
      </c>
      <c r="BC603" s="29" t="str">
        <f t="shared" si="420"/>
        <v/>
      </c>
      <c r="BD603" s="103" t="str">
        <f>IFERROR(BC603*(C603*(PRINCIPAL!$G$172/100))*0.47*(44/12),"")</f>
        <v/>
      </c>
      <c r="BE603" s="111" t="str">
        <f t="shared" si="399"/>
        <v/>
      </c>
      <c r="BF603" s="30" t="str">
        <f>IFERROR(IF(AND(PRINCIPAL!$H$173&lt;&gt;"",OR(L603=PRINCIPAL!$I$173,L603=PRINCIPAL!$I$173+PRINCIPAL!$I$173,L603=PRINCIPAL!$I$173+PRINCIPAL!$I$173+PRINCIPAL!$I$173)),0,IF(AND(PRINCIPAL!$H$173&lt;&gt;"",L603=PRINCIPAL!$J$173),VLOOKUP($BG$594,'Banco de Dados'!$B$4:$J$50,8,FALSE)*PRINCIPAL!$H$173*(1-(PRINCIPAL!$K$173/100)),IF(AND(PRINCIPAL!$H$173&lt;&gt;"",L603=PRINCIPAL!$L$173),VLOOKUP($BG$594,'Banco de Dados'!$B$4:$J$50,8,FALSE)*PRINCIPAL!$H$173*(1-(PRINCIPAL!$M$173/100)),IF(AND(PRINCIPAL!$H$173&lt;&gt;"",L603=PRINCIPAL!$N$173),VLOOKUP($BG$594,'Banco de Dados'!$B$4:$J$50,8,FALSE)*PRINCIPAL!$H$173*(1-(PRINCIPAL!$O$173/100)),IF(PRINCIPAL!$H$173&lt;&gt;"",VLOOKUP($BG$594,'Banco de Dados'!$B$4:$J$50,8,FALSE)*PRINCIPAL!$H$173,IF(OR(L603=PRINCIPAL!$I$173,L603=PRINCIPAL!$I$173+PRINCIPAL!$I$173,L603=PRINCIPAL!$I$173+PRINCIPAL!$I$173+PRINCIPAL!$I$173),0,IF(L603=PRINCIPAL!$J$173,VLOOKUP($BG$594,'Banco de Dados'!$B$4:$J$50,6,FALSE)*(1-(PRINCIPAL!$K$173/100)),IF(L603=PRINCIPAL!$L$173,VLOOKUP($BG$594,'Banco de Dados'!$B$4:$J$50,6,FALSE)*(1-(PRINCIPAL!$M$173/100)),IF(L603=PRINCIPAL!$N$173,VLOOKUP($BG$594,'Banco de Dados'!$B$4:$J$50,6,FALSE)*(1-(PRINCIPAL!$O$173/100)),VLOOKUP($BG$594,'Banco de Dados'!$B$4:$J$50,6,FALSE)))))))))),"")</f>
        <v/>
      </c>
      <c r="BG603" s="29" t="str">
        <f>IFERROR(BF603*(IFERROR(VLOOKUP($BG$594,'Banco de Dados'!$B$4:$J$50,4,FALSE),"ERRO")),"")</f>
        <v/>
      </c>
      <c r="BH603" s="29" t="str">
        <f t="shared" si="415"/>
        <v/>
      </c>
      <c r="BI603" s="103" t="str">
        <f>IFERROR(BH603*(C603*(PRINCIPAL!$G$173/100))*0.47*(44/12),"")</f>
        <v/>
      </c>
      <c r="BJ603" s="102" t="str">
        <f t="shared" si="400"/>
        <v/>
      </c>
    </row>
    <row r="604" spans="2:62" ht="12.75" customHeight="1" x14ac:dyDescent="0.3">
      <c r="B604" s="326">
        <f t="shared" si="401"/>
        <v>2028</v>
      </c>
      <c r="C604" s="340"/>
      <c r="D604" s="1"/>
      <c r="E604" s="116">
        <v>8</v>
      </c>
      <c r="F604" s="24" t="str">
        <f>IFERROR(VLOOKUP($G$594,'Banco de Dados'!$B$4:$J$50,6,FALSE),"")</f>
        <v/>
      </c>
      <c r="G604" s="25" t="str">
        <f>IFERROR(F604*(IFERROR(VLOOKUP($G$594,'Banco de Dados'!$B$4:$J$50,4,FALSE),"ERRO")),"")</f>
        <v/>
      </c>
      <c r="H604" s="25" t="str">
        <f t="shared" si="402"/>
        <v/>
      </c>
      <c r="I604" s="103" t="str">
        <f t="shared" si="403"/>
        <v/>
      </c>
      <c r="J604" s="117" t="str">
        <f t="shared" si="404"/>
        <v/>
      </c>
      <c r="K604" s="1"/>
      <c r="L604" s="91">
        <v>8</v>
      </c>
      <c r="M604" s="24" t="str">
        <f>IFERROR(IF(AND(PRINCIPAL!$H$164&lt;&gt;"",OR(L604=PRINCIPAL!$I$164,L604=PRINCIPAL!$I$164+PRINCIPAL!$I$164,L604=PRINCIPAL!$I$164+PRINCIPAL!$I$164+PRINCIPAL!$I$164)),0,IF(AND(PRINCIPAL!$H$164&lt;&gt;"",L604=PRINCIPAL!$J$164),VLOOKUP($N$594,'Banco de Dados'!$B$4:$J$50,8,FALSE)*PRINCIPAL!$H$164*(1-(PRINCIPAL!$K$164/100)),IF(AND(PRINCIPAL!$H$164&lt;&gt;"",L604=PRINCIPAL!$L$164),VLOOKUP($N$594,'Banco de Dados'!$B$4:$J$50,8,FALSE)*PRINCIPAL!$H$164*(1-(PRINCIPAL!$M$164/100)),IF(AND(PRINCIPAL!$H$164&lt;&gt;"",L604=PRINCIPAL!$N$164),VLOOKUP($N$594,'Banco de Dados'!$B$4:$J$50,8,FALSE)*PRINCIPAL!$H$164*(1-(PRINCIPAL!$O$164/100)),IF(PRINCIPAL!$H$164&lt;&gt;"",VLOOKUP($N$594,'Banco de Dados'!$B$4:$J$50,8,FALSE)*PRINCIPAL!$H$164,IF(OR(L604=PRINCIPAL!$I$164,L604=PRINCIPAL!$I$164+PRINCIPAL!$I$164,L604=PRINCIPAL!$I$164+PRINCIPAL!$I$164+PRINCIPAL!$I$164),0,IF(L604=PRINCIPAL!$J$164,VLOOKUP($N$594,'Banco de Dados'!$B$4:$J$50,6,FALSE)*(1-(PRINCIPAL!$K$164/100)),IF(L604=PRINCIPAL!$L$164,VLOOKUP($N$594,'Banco de Dados'!$B$4:$J$50,6,FALSE)*(1-(PRINCIPAL!$M$164/100)),IF(L604=PRINCIPAL!$N$164,VLOOKUP($N$594,'Banco de Dados'!$B$4:$J$50,6,FALSE)*(1-(PRINCIPAL!$O$164/100)),VLOOKUP($N$594,'Banco de Dados'!$B$4:$J$50,6,FALSE)))))))))),"")</f>
        <v/>
      </c>
      <c r="N604" s="25" t="str">
        <f>IFERROR(M604*(IFERROR(VLOOKUP($N$594,'Banco de Dados'!$B$4:$J$50,4,FALSE),"ERRO")),"")</f>
        <v/>
      </c>
      <c r="O604" s="25" t="str">
        <f t="shared" si="405"/>
        <v/>
      </c>
      <c r="P604" s="103" t="str">
        <f>IFERROR(O604*(C604*(PRINCIPAL!$G$164/100))*0.47*(44/12),"")</f>
        <v/>
      </c>
      <c r="Q604" s="107" t="str">
        <f t="shared" si="421"/>
        <v/>
      </c>
      <c r="R604" s="29" t="str">
        <f>IFERROR(IF(AND(PRINCIPAL!$H$165&lt;&gt;"",OR(L604=PRINCIPAL!$I$165,L604=PRINCIPAL!$I$165+PRINCIPAL!$I$165,L604=PRINCIPAL!$I$165+PRINCIPAL!$I$165+PRINCIPAL!$I$165)),0,IF(AND(PRINCIPAL!$H$165&lt;&gt;"",L604=PRINCIPAL!$J$165),VLOOKUP($S$594,'Banco de Dados'!$B$4:$J$50,8,FALSE)*PRINCIPAL!$H$165*(1-(PRINCIPAL!$K$165/100)),IF(AND(PRINCIPAL!$H$165&lt;&gt;"",L604=PRINCIPAL!$L$165),VLOOKUP($S$594,'Banco de Dados'!$B$4:$J$50,8,FALSE)*PRINCIPAL!$H$165*(1-(PRINCIPAL!$M$165/100)),IF(AND(PRINCIPAL!$H$165&lt;&gt;"",L604=PRINCIPAL!$N$165),VLOOKUP($S$594,'Banco de Dados'!$B$4:$J$50,8,FALSE)*PRINCIPAL!$H$165*(1-(PRINCIPAL!$O$165/100)),IF(PRINCIPAL!$H$165&lt;&gt;"",VLOOKUP($S$594,'Banco de Dados'!$B$4:$J$50,8,FALSE)*PRINCIPAL!$H$165,IF(OR(L604=PRINCIPAL!$I$165,L604=PRINCIPAL!$I$165+PRINCIPAL!$I$165,L604=PRINCIPAL!$I$165+PRINCIPAL!$I$165+PRINCIPAL!$I$165),0,IF(L604=PRINCIPAL!$J$165,VLOOKUP($S$594,'Banco de Dados'!$B$4:$J$50,6,FALSE)*(1-(PRINCIPAL!$K$165/100)),IF(L604=PRINCIPAL!$L$165,VLOOKUP($S$594,'Banco de Dados'!$B$4:$J$50,6,FALSE)*(1-(PRINCIPAL!$M$165/100)),IF(L604=PRINCIPAL!$N$165,VLOOKUP($S$594,'Banco de Dados'!$B$4:$J$50,6,FALSE)*(1-(PRINCIPAL!$O$165/100)),VLOOKUP($S$594,'Banco de Dados'!$B$4:$J$50,6,FALSE)))))))))),"")</f>
        <v/>
      </c>
      <c r="S604" s="29" t="str">
        <f>IFERROR(R604*(IFERROR(VLOOKUP($S$594,'Banco de Dados'!$B$4:$J$50,4,FALSE),"ERRO")),"")</f>
        <v/>
      </c>
      <c r="T604" s="29" t="str">
        <f>IFERROR(R604+S604,"")</f>
        <v/>
      </c>
      <c r="U604" s="103" t="str">
        <f>IFERROR(T604*(C604*(PRINCIPAL!$G$165/100))*0.47*(44/12),"")</f>
        <v/>
      </c>
      <c r="V604" s="103" t="str">
        <f t="shared" si="398"/>
        <v/>
      </c>
      <c r="W604" s="30" t="str">
        <f>IFERROR(IF(AND(PRINCIPAL!$H$166&lt;&gt;"",OR(L604=PRINCIPAL!$I$166,L604=PRINCIPAL!$I$166+PRINCIPAL!$I$166,L604=PRINCIPAL!$I$166+PRINCIPAL!$I$166+PRINCIPAL!$I$166)),0,IF(AND(PRINCIPAL!$H$166&lt;&gt;"",L604=PRINCIPAL!$J$166),VLOOKUP($X$594,'Banco de Dados'!$B$4:$J$50,8,FALSE)*PRINCIPAL!$H$166*(1-(PRINCIPAL!$K$166/100)),IF(AND(PRINCIPAL!$H$166&lt;&gt;"",L604=PRINCIPAL!$L$166),VLOOKUP($X$594,'Banco de Dados'!$B$4:$J$50,8,FALSE)*PRINCIPAL!$H$166*(1-(PRINCIPAL!$M$166/100)),IF(AND(PRINCIPAL!$H$166&lt;&gt;"",L604=PRINCIPAL!$N$166),VLOOKUP($X$594,'Banco de Dados'!$B$4:$J$50,8,FALSE)*PRINCIPAL!$H$166*(1-(PRINCIPAL!$O$166/100)),IF(PRINCIPAL!$H$166&lt;&gt;"",VLOOKUP($X$594,'Banco de Dados'!$B$4:$J$50,8,FALSE)*PRINCIPAL!$H$166,IF(OR(L604=PRINCIPAL!$I$166,L604=PRINCIPAL!$I$166+PRINCIPAL!$I$166,L604=PRINCIPAL!$I$166+PRINCIPAL!$I$166+PRINCIPAL!$I$166),0,IF(L604=PRINCIPAL!$J$166,VLOOKUP($X$594,'Banco de Dados'!$B$4:$J$50,6,FALSE)*(1-(PRINCIPAL!$K$166/100)),IF(L604=PRINCIPAL!$L$166,VLOOKUP($X$594,'Banco de Dados'!$B$4:$J$50,6,FALSE)*(1-(PRINCIPAL!$M$166/100)),IF(L604=PRINCIPAL!$N$166,VLOOKUP($X$594,'Banco de Dados'!$B$4:$J$50,6,FALSE)*(1-(PRINCIPAL!$O$166/100)),VLOOKUP($X$594,'Banco de Dados'!$B$4:$J$50,6,FALSE)))))))))),"")</f>
        <v/>
      </c>
      <c r="X604" s="29" t="str">
        <f>IFERROR(W604*(IFERROR(VLOOKUP($X$594,'Banco de Dados'!$B$4:$J$50,4,FALSE),"ERRO")),"")</f>
        <v/>
      </c>
      <c r="Y604" s="29" t="str">
        <f t="shared" si="416"/>
        <v/>
      </c>
      <c r="Z604" s="103" t="str">
        <f>IFERROR(Y604*(C604*(PRINCIPAL!$G$166/100))*0.47*(44/12),"")</f>
        <v/>
      </c>
      <c r="AA604" s="111" t="str">
        <f t="shared" si="417"/>
        <v/>
      </c>
      <c r="AB604" s="30" t="str">
        <f>IFERROR(IF(AND(PRINCIPAL!$H$167&lt;&gt;"",OR(L604=PRINCIPAL!$I$167,L604=PRINCIPAL!$I$167+PRINCIPAL!$I$167,L604=PRINCIPAL!$I$167+PRINCIPAL!$I$167+PRINCIPAL!$I$167)),0,IF(AND(PRINCIPAL!$H$167&lt;&gt;"",L604=PRINCIPAL!$J$167),VLOOKUP($AC$594,'Banco de Dados'!$B$4:$J$50,8,FALSE)*PRINCIPAL!$H$167*(1-(PRINCIPAL!$K$167/100)),IF(AND(PRINCIPAL!$H$167&lt;&gt;"",L604=PRINCIPAL!$L$167),VLOOKUP($AC$594,'Banco de Dados'!$B$4:$J$50,8,FALSE)*PRINCIPAL!$H$167*(1-(PRINCIPAL!$M$167/100)),IF(AND(PRINCIPAL!$H$167&lt;&gt;"",L604=PRINCIPAL!$N$167),VLOOKUP($AC$594,'Banco de Dados'!$B$4:$J$50,8,FALSE)*PRINCIPAL!$H$167*(1-(PRINCIPAL!$O$167/100)),IF(PRINCIPAL!$H$167&lt;&gt;"",VLOOKUP($AC$594,'Banco de Dados'!$B$4:$J$50,8,FALSE)*PRINCIPAL!$H$167,IF(OR(L604=PRINCIPAL!$I$167,L604=PRINCIPAL!$I$167+PRINCIPAL!$I$167,L604=PRINCIPAL!$I$167+PRINCIPAL!$I$167+PRINCIPAL!$I$167),0,IF(L604=PRINCIPAL!$J$167,VLOOKUP($AC$594,'Banco de Dados'!$B$4:$J$50,6,FALSE)*(1-(PRINCIPAL!$K$167/100)),IF(L604=PRINCIPAL!$L$167,VLOOKUP($AC$594,'Banco de Dados'!$B$4:$J$50,6,FALSE)*(1-(PRINCIPAL!$M$167/100)),IF(L604=PRINCIPAL!$N$167,VLOOKUP($AC$594,'Banco de Dados'!$B$4:$J$50,6,FALSE)*(1-(PRINCIPAL!$O$167/100)),VLOOKUP($AC$594,'Banco de Dados'!$B$4:$J$50,6,FALSE)))))))))),"")</f>
        <v/>
      </c>
      <c r="AC604" s="29" t="str">
        <f>IFERROR(AB604*(IFERROR(VLOOKUP($AC$594,'Banco de Dados'!$B$4:$J$50,4,FALSE),"ERRO")),"")</f>
        <v/>
      </c>
      <c r="AD604" s="29" t="str">
        <f t="shared" si="407"/>
        <v/>
      </c>
      <c r="AE604" s="103" t="str">
        <f>IFERROR(AD604*(C604*(PRINCIPAL!$G$167/100))*0.47*(44/12),"")</f>
        <v/>
      </c>
      <c r="AF604" s="111" t="str">
        <f t="shared" si="408"/>
        <v/>
      </c>
      <c r="AG604" s="30" t="str">
        <f>IFERROR(IF(AND(PRINCIPAL!$H$168&lt;&gt;"",OR(L604=PRINCIPAL!$I$168,L604=PRINCIPAL!$I$168+PRINCIPAL!$I$168,L604=PRINCIPAL!$I$168+PRINCIPAL!$I$168+PRINCIPAL!$I$168)),0,IF(AND(PRINCIPAL!$H$168&lt;&gt;"",L604=PRINCIPAL!$J$168),VLOOKUP($AH$594,'Banco de Dados'!$B$4:$J$50,8,FALSE)*PRINCIPAL!$H$168*(1-(PRINCIPAL!$K$168/100)),IF(AND(PRINCIPAL!$H$168&lt;&gt;"",L604=PRINCIPAL!$L$168),VLOOKUP($AH$594,'Banco de Dados'!$B$4:$J$50,8,FALSE)*PRINCIPAL!$H$168*(1-(PRINCIPAL!$M$168/100)),IF(AND(PRINCIPAL!$H$168&lt;&gt;"",L604=PRINCIPAL!$N$168),VLOOKUP($AH$594,'Banco de Dados'!$B$4:$J$50,8,FALSE)*PRINCIPAL!$H$168*(1-(PRINCIPAL!$O$168/100)),IF(PRINCIPAL!$H$168&lt;&gt;"",VLOOKUP($AH$594,'Banco de Dados'!$B$4:$J$50,8,FALSE)*PRINCIPAL!$H$168,IF(OR(L604=PRINCIPAL!$I$168,L604=PRINCIPAL!$I$168+PRINCIPAL!$I$168,L604=PRINCIPAL!$I$168+PRINCIPAL!$I$168+PRINCIPAL!$I$168),0,IF(L604=PRINCIPAL!$J$168,VLOOKUP($AH$594,'Banco de Dados'!$B$4:$J$50,6,FALSE)*(1-(PRINCIPAL!$K$168/100)),IF(L604=PRINCIPAL!$L$168,VLOOKUP($AH$594,'Banco de Dados'!$B$4:$J$50,6,FALSE)*(1-(PRINCIPAL!$M$168/100)),IF(L604=PRINCIPAL!$N$168,VLOOKUP($AH$594,'Banco de Dados'!$B$4:$J$50,6,FALSE)*(1-(PRINCIPAL!$O$168/100)),VLOOKUP($AH$594,'Banco de Dados'!$B$4:$J$50,6,FALSE)))))))))),"")</f>
        <v/>
      </c>
      <c r="AH604" s="29" t="str">
        <f>IFERROR(AG604*(IFERROR(VLOOKUP($AH$594,'Banco de Dados'!$B$4:$J$50,4,FALSE),"ERRO")),"")</f>
        <v/>
      </c>
      <c r="AI604" s="29" t="str">
        <f t="shared" si="409"/>
        <v/>
      </c>
      <c r="AJ604" s="103" t="str">
        <f>IFERROR(AI604*(C604*(PRINCIPAL!$G$168/100))*0.47*(44/12),"")</f>
        <v/>
      </c>
      <c r="AK604" s="111" t="str">
        <f t="shared" si="418"/>
        <v/>
      </c>
      <c r="AL604" s="30" t="str">
        <f>IFERROR(IF(AND(PRINCIPAL!$H$169&lt;&gt;"",OR(L604=PRINCIPAL!$I$169,L604=PRINCIPAL!$I$169+PRINCIPAL!$I$169,L604=PRINCIPAL!$I$169+PRINCIPAL!$I$169+PRINCIPAL!$I$169)),0,IF(AND(PRINCIPAL!$H$169&lt;&gt;"",L604=PRINCIPAL!$J$169),VLOOKUP($AM$594,'Banco de Dados'!$B$4:$J$50,8,FALSE)*PRINCIPAL!$H$169*(1-(PRINCIPAL!$K$169/100)),IF(AND(PRINCIPAL!$H$169&lt;&gt;"",L604=PRINCIPAL!$L$169),VLOOKUP($AM$594,'Banco de Dados'!$B$4:$J$50,8,FALSE)*PRINCIPAL!$H$169*(1-(PRINCIPAL!$M$169/100)),IF(AND(PRINCIPAL!$H$169&lt;&gt;"",L604=PRINCIPAL!$N$169),VLOOKUP($AM$594,'Banco de Dados'!$B$4:$J$50,8,FALSE)*PRINCIPAL!$H$169*(1-(PRINCIPAL!$O$169/100)),IF(PRINCIPAL!$H$169&lt;&gt;"",VLOOKUP($AM$594,'Banco de Dados'!$B$4:$J$50,8,FALSE)*PRINCIPAL!$H$169,IF(OR(L604=PRINCIPAL!$I$169,L604=PRINCIPAL!$I$169+PRINCIPAL!$I$169,L604=PRINCIPAL!$I$169+PRINCIPAL!$I$169+PRINCIPAL!$I$169),0,IF(L604=PRINCIPAL!$J$169,VLOOKUP($AM$594,'Banco de Dados'!$B$4:$J$50,6,FALSE)*(1-(PRINCIPAL!$K$169/100)),IF(L604=PRINCIPAL!$L$169,VLOOKUP($AM$594,'Banco de Dados'!$B$4:$J$50,6,FALSE)*(1-(PRINCIPAL!$M$169/100)),IF(L604=PRINCIPAL!$N$169,VLOOKUP($AM$594,'Banco de Dados'!$B$4:$J$50,6,FALSE)*(1-(PRINCIPAL!$O$169/100)),VLOOKUP($AM$594,'Banco de Dados'!$B$4:$J$50,6,FALSE)))))))))),"")</f>
        <v/>
      </c>
      <c r="AM604" s="29" t="str">
        <f>IFERROR(AL604*(IFERROR(VLOOKUP($AM$594,'Banco de Dados'!$B$4:$J$50,4,FALSE),"ERRO")),"")</f>
        <v/>
      </c>
      <c r="AN604" s="29" t="str">
        <f t="shared" si="410"/>
        <v/>
      </c>
      <c r="AO604" s="103" t="str">
        <f>IFERROR(AN604*(C604*(PRINCIPAL!$G$169/100))*0.47*(44/12),"")</f>
        <v/>
      </c>
      <c r="AP604" s="111" t="str">
        <f t="shared" si="411"/>
        <v/>
      </c>
      <c r="AQ604" s="30" t="str">
        <f>IFERROR(IF(AND(PRINCIPAL!$H$170&lt;&gt;"",OR(L604=PRINCIPAL!$I$170,L604=PRINCIPAL!$I$170+PRINCIPAL!$I$170,L604=PRINCIPAL!$I$170+PRINCIPAL!$I$170+PRINCIPAL!$I$170)),0,IF(AND(PRINCIPAL!$H$170&lt;&gt;"",L604=PRINCIPAL!$J$170),VLOOKUP($AR$594,'Banco de Dados'!$B$4:$J$50,8,FALSE)*PRINCIPAL!$H$170*(1-(PRINCIPAL!$K$170/100)),IF(AND(PRINCIPAL!$H$170&lt;&gt;"",L604=PRINCIPAL!$L$170),VLOOKUP($AR$594,'Banco de Dados'!$B$4:$J$50,8,FALSE)*PRINCIPAL!$H$170*(1-(PRINCIPAL!$M$170/100)),IF(AND(PRINCIPAL!$H$170&lt;&gt;"",L604=PRINCIPAL!$N$170),VLOOKUP($AR$594,'Banco de Dados'!$B$4:$J$50,8,FALSE)*PRINCIPAL!$H$170*(1-(PRINCIPAL!$O$170/100)),IF(PRINCIPAL!$H$170&lt;&gt;"",VLOOKUP($AR$594,'Banco de Dados'!$B$4:$J$50,8,FALSE)*PRINCIPAL!$H$170,IF(OR(L604=PRINCIPAL!$I$170,L604=PRINCIPAL!$I$170+PRINCIPAL!$I$170,L604=PRINCIPAL!$I$170+PRINCIPAL!$I$170+PRINCIPAL!$I$170),0,IF(L604=PRINCIPAL!$J$170,VLOOKUP($AR$594,'Banco de Dados'!$B$4:$J$50,6,FALSE)*(1-(PRINCIPAL!$K$170/100)),IF(L604=PRINCIPAL!$L$170,VLOOKUP($AR$594,'Banco de Dados'!$B$4:$J$50,6,FALSE)*(1-(PRINCIPAL!$M$170/100)),IF(L604=PRINCIPAL!$N$170,VLOOKUP($AR$594,'Banco de Dados'!$B$4:$J$50,6,FALSE)*(1-(PRINCIPAL!$O$170/100)),VLOOKUP($AR$594,'Banco de Dados'!$B$4:$J$50,6,FALSE)))))))))),"")</f>
        <v/>
      </c>
      <c r="AR604" s="29" t="str">
        <f>IFERROR(AQ604*(IFERROR(VLOOKUP($AR$594,'Banco de Dados'!$B$4:$J$50,4,FALSE),"ERRO")),"")</f>
        <v/>
      </c>
      <c r="AS604" s="29" t="str">
        <f t="shared" si="412"/>
        <v/>
      </c>
      <c r="AT604" s="103" t="str">
        <f>IFERROR(AS604*(C604*(PRINCIPAL!$G$170/100))*0.47*(44/12),"")</f>
        <v/>
      </c>
      <c r="AU604" s="111" t="str">
        <f t="shared" si="413"/>
        <v/>
      </c>
      <c r="AV604" s="30" t="str">
        <f>IFERROR(IF(AND(PRINCIPAL!$H$171&lt;&gt;"",OR(L604=PRINCIPAL!$I$171,L604=PRINCIPAL!$I$171+PRINCIPAL!$I$171,L604=PRINCIPAL!$I$171+PRINCIPAL!$I$171+PRINCIPAL!$I$171)),0,IF(AND(PRINCIPAL!$H$171&lt;&gt;"",L604=PRINCIPAL!$J$171),VLOOKUP($AW$594,'Banco de Dados'!$B$4:$J$50,8,FALSE)*PRINCIPAL!$H$171*(1-(PRINCIPAL!$K$171/100)),IF(AND(PRINCIPAL!$H$171&lt;&gt;"",L604=PRINCIPAL!$L$171),VLOOKUP($AW$594,'Banco de Dados'!$B$4:$J$50,8,FALSE)*PRINCIPAL!$H$171*(1-(PRINCIPAL!$M$171/100)),IF(AND(PRINCIPAL!$H$171&lt;&gt;"",L604=PRINCIPAL!$N$171),VLOOKUP($AW$594,'Banco de Dados'!$B$4:$J$50,8,FALSE)*PRINCIPAL!$H$171*(1-(PRINCIPAL!$O$171/100)),IF(PRINCIPAL!$H$171&lt;&gt;"",VLOOKUP($AW$594,'Banco de Dados'!$B$4:$J$50,8,FALSE)*PRINCIPAL!$H$171,IF(OR(L604=PRINCIPAL!$I$171,L604=PRINCIPAL!$I$171+PRINCIPAL!$I$171,L604=PRINCIPAL!$I$171+PRINCIPAL!$I$171+PRINCIPAL!$I$171),0,IF(L604=PRINCIPAL!$J$171,VLOOKUP($AW$594,'Banco de Dados'!$B$4:$J$50,6,FALSE)*(1-(PRINCIPAL!$K$171/100)),IF(L604=PRINCIPAL!$L$171,VLOOKUP($AW$594,'Banco de Dados'!$B$4:$J$50,6,FALSE)*(1-(PRINCIPAL!$M$171/100)),IF(L604=PRINCIPAL!$N$171,VLOOKUP($AW$594,'Banco de Dados'!$B$4:$J$50,6,FALSE)*(1-(PRINCIPAL!$O$171/100)),VLOOKUP($AW$594,'Banco de Dados'!$B$4:$J$50,6,FALSE)))))))))),"")</f>
        <v/>
      </c>
      <c r="AW604" s="29" t="str">
        <f>IFERROR(AV604*(IFERROR(VLOOKUP($AW$594,'Banco de Dados'!$B$4:$J$50,4,FALSE),"ERRO")),"")</f>
        <v/>
      </c>
      <c r="AX604" s="29" t="str">
        <f t="shared" si="414"/>
        <v/>
      </c>
      <c r="AY604" s="103" t="str">
        <f>IFERROR(AX604*(C604*(PRINCIPAL!$G$171/100))*0.47*(44/12),"")</f>
        <v/>
      </c>
      <c r="AZ604" s="111" t="str">
        <f t="shared" si="419"/>
        <v/>
      </c>
      <c r="BA604" s="30" t="str">
        <f>IFERROR(IF(AND(PRINCIPAL!$H$172&lt;&gt;"",OR(L604=PRINCIPAL!$I$172,L604=PRINCIPAL!$I$172+PRINCIPAL!$I$172,L604=PRINCIPAL!$I$172+PRINCIPAL!$I$172+PRINCIPAL!$I$172)),0,IF(AND(PRINCIPAL!$H$172&lt;&gt;"",L604=PRINCIPAL!$J$172),VLOOKUP($BB$594,'Banco de Dados'!$B$4:$J$50,8,FALSE)*PRINCIPAL!$H$172*(1-(PRINCIPAL!$K$172/100)),IF(AND(PRINCIPAL!$H$172&lt;&gt;"",L604=PRINCIPAL!$L$172),VLOOKUP($BB$594,'Banco de Dados'!$B$4:$J$50,8,FALSE)*PRINCIPAL!$H$172*(1-(PRINCIPAL!$M$172/100)),IF(AND(PRINCIPAL!$H$172&lt;&gt;"",L604=PRINCIPAL!$N$172),VLOOKUP($BB$594,'Banco de Dados'!$B$4:$J$50,8,FALSE)*PRINCIPAL!$H$172*(1-(PRINCIPAL!$O$172/100)),IF(PRINCIPAL!$H$172&lt;&gt;"",VLOOKUP($BB$594,'Banco de Dados'!$B$4:$J$50,8,FALSE)*PRINCIPAL!$H$172,IF(OR(L604=PRINCIPAL!$I$172,L604=PRINCIPAL!$I$172+PRINCIPAL!$I$172,L604=PRINCIPAL!$I$172+PRINCIPAL!$I$172+PRINCIPAL!$I$172),0,IF(L604=PRINCIPAL!$J$172,VLOOKUP($BB$594,'Banco de Dados'!$B$4:$J$50,6,FALSE)*(1-(PRINCIPAL!$K$172/100)),IF(L604=PRINCIPAL!$L$172,VLOOKUP($BB$594,'Banco de Dados'!$B$4:$J$50,6,FALSE)*(1-(PRINCIPAL!$M$172/100)),IF(L604=PRINCIPAL!$N$172,VLOOKUP($BB$594,'Banco de Dados'!$B$4:$J$50,6,FALSE)*(1-(PRINCIPAL!$O$172/100)),VLOOKUP($BB$594,'Banco de Dados'!$B$4:$J$50,6,FALSE)))))))))),"")</f>
        <v/>
      </c>
      <c r="BB604" s="29" t="str">
        <f>IFERROR(BA604*(IFERROR(VLOOKUP($BB$594,'Banco de Dados'!$B$4:$J$50,4,FALSE),"ERRO")),"")</f>
        <v/>
      </c>
      <c r="BC604" s="29" t="str">
        <f t="shared" si="420"/>
        <v/>
      </c>
      <c r="BD604" s="103" t="str">
        <f>IFERROR(BC604*(C604*(PRINCIPAL!$G$172/100))*0.47*(44/12),"")</f>
        <v/>
      </c>
      <c r="BE604" s="111" t="str">
        <f t="shared" si="399"/>
        <v/>
      </c>
      <c r="BF604" s="30" t="str">
        <f>IFERROR(IF(AND(PRINCIPAL!$H$173&lt;&gt;"",OR(L604=PRINCIPAL!$I$173,L604=PRINCIPAL!$I$173+PRINCIPAL!$I$173,L604=PRINCIPAL!$I$173+PRINCIPAL!$I$173+PRINCIPAL!$I$173)),0,IF(AND(PRINCIPAL!$H$173&lt;&gt;"",L604=PRINCIPAL!$J$173),VLOOKUP($BG$594,'Banco de Dados'!$B$4:$J$50,8,FALSE)*PRINCIPAL!$H$173*(1-(PRINCIPAL!$K$173/100)),IF(AND(PRINCIPAL!$H$173&lt;&gt;"",L604=PRINCIPAL!$L$173),VLOOKUP($BG$594,'Banco de Dados'!$B$4:$J$50,8,FALSE)*PRINCIPAL!$H$173*(1-(PRINCIPAL!$M$173/100)),IF(AND(PRINCIPAL!$H$173&lt;&gt;"",L604=PRINCIPAL!$N$173),VLOOKUP($BG$594,'Banco de Dados'!$B$4:$J$50,8,FALSE)*PRINCIPAL!$H$173*(1-(PRINCIPAL!$O$173/100)),IF(PRINCIPAL!$H$173&lt;&gt;"",VLOOKUP($BG$594,'Banco de Dados'!$B$4:$J$50,8,FALSE)*PRINCIPAL!$H$173,IF(OR(L604=PRINCIPAL!$I$173,L604=PRINCIPAL!$I$173+PRINCIPAL!$I$173,L604=PRINCIPAL!$I$173+PRINCIPAL!$I$173+PRINCIPAL!$I$173),0,IF(L604=PRINCIPAL!$J$173,VLOOKUP($BG$594,'Banco de Dados'!$B$4:$J$50,6,FALSE)*(1-(PRINCIPAL!$K$173/100)),IF(L604=PRINCIPAL!$L$173,VLOOKUP($BG$594,'Banco de Dados'!$B$4:$J$50,6,FALSE)*(1-(PRINCIPAL!$M$173/100)),IF(L604=PRINCIPAL!$N$173,VLOOKUP($BG$594,'Banco de Dados'!$B$4:$J$50,6,FALSE)*(1-(PRINCIPAL!$O$173/100)),VLOOKUP($BG$594,'Banco de Dados'!$B$4:$J$50,6,FALSE)))))))))),"")</f>
        <v/>
      </c>
      <c r="BG604" s="29" t="str">
        <f>IFERROR(BF604*(IFERROR(VLOOKUP($BG$594,'Banco de Dados'!$B$4:$J$50,4,FALSE),"ERRO")),"")</f>
        <v/>
      </c>
      <c r="BH604" s="29" t="str">
        <f t="shared" si="415"/>
        <v/>
      </c>
      <c r="BI604" s="103" t="str">
        <f>IFERROR(BH604*(C604*(PRINCIPAL!$G$173/100))*0.47*(44/12),"")</f>
        <v/>
      </c>
      <c r="BJ604" s="102" t="str">
        <f t="shared" si="400"/>
        <v/>
      </c>
    </row>
    <row r="605" spans="2:62" ht="12.75" customHeight="1" x14ac:dyDescent="0.3">
      <c r="B605" s="326">
        <f t="shared" si="401"/>
        <v>2029</v>
      </c>
      <c r="C605" s="340"/>
      <c r="D605" s="1"/>
      <c r="E605" s="116">
        <v>9</v>
      </c>
      <c r="F605" s="24" t="str">
        <f>IFERROR(VLOOKUP($G$594,'Banco de Dados'!$B$4:$J$50,6,FALSE),"")</f>
        <v/>
      </c>
      <c r="G605" s="25" t="str">
        <f>IFERROR(F605*(IFERROR(VLOOKUP($G$594,'Banco de Dados'!$B$4:$J$50,4,FALSE),"ERRO")),"")</f>
        <v/>
      </c>
      <c r="H605" s="25" t="str">
        <f t="shared" si="402"/>
        <v/>
      </c>
      <c r="I605" s="103" t="str">
        <f t="shared" si="403"/>
        <v/>
      </c>
      <c r="J605" s="117" t="str">
        <f t="shared" si="404"/>
        <v/>
      </c>
      <c r="K605" s="1"/>
      <c r="L605" s="91">
        <v>9</v>
      </c>
      <c r="M605" s="24" t="str">
        <f>IFERROR(IF(AND(PRINCIPAL!$H$164&lt;&gt;"",OR(L605=PRINCIPAL!$I$164,L605=PRINCIPAL!$I$164+PRINCIPAL!$I$164,L605=PRINCIPAL!$I$164+PRINCIPAL!$I$164+PRINCIPAL!$I$164)),0,IF(AND(PRINCIPAL!$H$164&lt;&gt;"",L605=PRINCIPAL!$J$164),VLOOKUP($N$594,'Banco de Dados'!$B$4:$J$50,8,FALSE)*PRINCIPAL!$H$164*(1-(PRINCIPAL!$K$164/100)),IF(AND(PRINCIPAL!$H$164&lt;&gt;"",L605=PRINCIPAL!$L$164),VLOOKUP($N$594,'Banco de Dados'!$B$4:$J$50,8,FALSE)*PRINCIPAL!$H$164*(1-(PRINCIPAL!$M$164/100)),IF(AND(PRINCIPAL!$H$164&lt;&gt;"",L605=PRINCIPAL!$N$164),VLOOKUP($N$594,'Banco de Dados'!$B$4:$J$50,8,FALSE)*PRINCIPAL!$H$164*(1-(PRINCIPAL!$O$164/100)),IF(PRINCIPAL!$H$164&lt;&gt;"",VLOOKUP($N$594,'Banco de Dados'!$B$4:$J$50,8,FALSE)*PRINCIPAL!$H$164,IF(OR(L605=PRINCIPAL!$I$164,L605=PRINCIPAL!$I$164+PRINCIPAL!$I$164,L605=PRINCIPAL!$I$164+PRINCIPAL!$I$164+PRINCIPAL!$I$164),0,IF(L605=PRINCIPAL!$J$164,VLOOKUP($N$594,'Banco de Dados'!$B$4:$J$50,6,FALSE)*(1-(PRINCIPAL!$K$164/100)),IF(L605=PRINCIPAL!$L$164,VLOOKUP($N$594,'Banco de Dados'!$B$4:$J$50,6,FALSE)*(1-(PRINCIPAL!$M$164/100)),IF(L605=PRINCIPAL!$N$164,VLOOKUP($N$594,'Banco de Dados'!$B$4:$J$50,6,FALSE)*(1-(PRINCIPAL!$O$164/100)),VLOOKUP($N$594,'Banco de Dados'!$B$4:$J$50,6,FALSE)))))))))),"")</f>
        <v/>
      </c>
      <c r="N605" s="25" t="str">
        <f>IFERROR(M605*(IFERROR(VLOOKUP($N$594,'Banco de Dados'!$B$4:$J$50,4,FALSE),"ERRO")),"")</f>
        <v/>
      </c>
      <c r="O605" s="25" t="str">
        <f t="shared" si="405"/>
        <v/>
      </c>
      <c r="P605" s="103" t="str">
        <f>IFERROR(O605*(C605*(PRINCIPAL!$G$164/100))*0.47*(44/12),"")</f>
        <v/>
      </c>
      <c r="Q605" s="107" t="str">
        <f t="shared" si="421"/>
        <v/>
      </c>
      <c r="R605" s="29" t="str">
        <f>IFERROR(IF(AND(PRINCIPAL!$H$165&lt;&gt;"",OR(L605=PRINCIPAL!$I$165,L605=PRINCIPAL!$I$165+PRINCIPAL!$I$165,L605=PRINCIPAL!$I$165+PRINCIPAL!$I$165+PRINCIPAL!$I$165)),0,IF(AND(PRINCIPAL!$H$165&lt;&gt;"",L605=PRINCIPAL!$J$165),VLOOKUP($S$594,'Banco de Dados'!$B$4:$J$50,8,FALSE)*PRINCIPAL!$H$165*(1-(PRINCIPAL!$K$165/100)),IF(AND(PRINCIPAL!$H$165&lt;&gt;"",L605=PRINCIPAL!$L$165),VLOOKUP($S$594,'Banco de Dados'!$B$4:$J$50,8,FALSE)*PRINCIPAL!$H$165*(1-(PRINCIPAL!$M$165/100)),IF(AND(PRINCIPAL!$H$165&lt;&gt;"",L605=PRINCIPAL!$N$165),VLOOKUP($S$594,'Banco de Dados'!$B$4:$J$50,8,FALSE)*PRINCIPAL!$H$165*(1-(PRINCIPAL!$O$165/100)),IF(PRINCIPAL!$H$165&lt;&gt;"",VLOOKUP($S$594,'Banco de Dados'!$B$4:$J$50,8,FALSE)*PRINCIPAL!$H$165,IF(OR(L605=PRINCIPAL!$I$165,L605=PRINCIPAL!$I$165+PRINCIPAL!$I$165,L605=PRINCIPAL!$I$165+PRINCIPAL!$I$165+PRINCIPAL!$I$165),0,IF(L605=PRINCIPAL!$J$165,VLOOKUP($S$594,'Banco de Dados'!$B$4:$J$50,6,FALSE)*(1-(PRINCIPAL!$K$165/100)),IF(L605=PRINCIPAL!$L$165,VLOOKUP($S$594,'Banco de Dados'!$B$4:$J$50,6,FALSE)*(1-(PRINCIPAL!$M$165/100)),IF(L605=PRINCIPAL!$N$165,VLOOKUP($S$594,'Banco de Dados'!$B$4:$J$50,6,FALSE)*(1-(PRINCIPAL!$O$165/100)),VLOOKUP($S$594,'Banco de Dados'!$B$4:$J$50,6,FALSE)))))))))),"")</f>
        <v/>
      </c>
      <c r="S605" s="29" t="str">
        <f>IFERROR(R605*(IFERROR(VLOOKUP($S$594,'Banco de Dados'!$B$4:$J$50,4,FALSE),"ERRO")),"")</f>
        <v/>
      </c>
      <c r="T605" s="29" t="str">
        <f t="shared" ref="T605:T631" si="422">IFERROR(R605+S605,"")</f>
        <v/>
      </c>
      <c r="U605" s="103" t="str">
        <f>IFERROR(T605*(C605*(PRINCIPAL!$G$165/100))*0.47*(44/12),"")</f>
        <v/>
      </c>
      <c r="V605" s="103" t="str">
        <f t="shared" si="398"/>
        <v/>
      </c>
      <c r="W605" s="30" t="str">
        <f>IFERROR(IF(AND(PRINCIPAL!$H$166&lt;&gt;"",OR(L605=PRINCIPAL!$I$166,L605=PRINCIPAL!$I$166+PRINCIPAL!$I$166,L605=PRINCIPAL!$I$166+PRINCIPAL!$I$166+PRINCIPAL!$I$166)),0,IF(AND(PRINCIPAL!$H$166&lt;&gt;"",L605=PRINCIPAL!$J$166),VLOOKUP($X$594,'Banco de Dados'!$B$4:$J$50,8,FALSE)*PRINCIPAL!$H$166*(1-(PRINCIPAL!$K$166/100)),IF(AND(PRINCIPAL!$H$166&lt;&gt;"",L605=PRINCIPAL!$L$166),VLOOKUP($X$594,'Banco de Dados'!$B$4:$J$50,8,FALSE)*PRINCIPAL!$H$166*(1-(PRINCIPAL!$M$166/100)),IF(AND(PRINCIPAL!$H$166&lt;&gt;"",L605=PRINCIPAL!$N$166),VLOOKUP($X$594,'Banco de Dados'!$B$4:$J$50,8,FALSE)*PRINCIPAL!$H$166*(1-(PRINCIPAL!$O$166/100)),IF(PRINCIPAL!$H$166&lt;&gt;"",VLOOKUP($X$594,'Banco de Dados'!$B$4:$J$50,8,FALSE)*PRINCIPAL!$H$166,IF(OR(L605=PRINCIPAL!$I$166,L605=PRINCIPAL!$I$166+PRINCIPAL!$I$166,L605=PRINCIPAL!$I$166+PRINCIPAL!$I$166+PRINCIPAL!$I$166),0,IF(L605=PRINCIPAL!$J$166,VLOOKUP($X$594,'Banco de Dados'!$B$4:$J$50,6,FALSE)*(1-(PRINCIPAL!$K$166/100)),IF(L605=PRINCIPAL!$L$166,VLOOKUP($X$594,'Banco de Dados'!$B$4:$J$50,6,FALSE)*(1-(PRINCIPAL!$M$166/100)),IF(L605=PRINCIPAL!$N$166,VLOOKUP($X$594,'Banco de Dados'!$B$4:$J$50,6,FALSE)*(1-(PRINCIPAL!$O$166/100)),VLOOKUP($X$594,'Banco de Dados'!$B$4:$J$50,6,FALSE)))))))))),"")</f>
        <v/>
      </c>
      <c r="X605" s="29" t="str">
        <f>IFERROR(W605*(IFERROR(VLOOKUP($X$594,'Banco de Dados'!$B$4:$J$50,4,FALSE),"ERRO")),"")</f>
        <v/>
      </c>
      <c r="Y605" s="29" t="str">
        <f t="shared" si="416"/>
        <v/>
      </c>
      <c r="Z605" s="103" t="str">
        <f>IFERROR(Y605*(C605*(PRINCIPAL!$G$166/100))*0.47*(44/12),"")</f>
        <v/>
      </c>
      <c r="AA605" s="111" t="str">
        <f t="shared" si="417"/>
        <v/>
      </c>
      <c r="AB605" s="30" t="str">
        <f>IFERROR(IF(AND(PRINCIPAL!$H$167&lt;&gt;"",OR(L605=PRINCIPAL!$I$167,L605=PRINCIPAL!$I$167+PRINCIPAL!$I$167,L605=PRINCIPAL!$I$167+PRINCIPAL!$I$167+PRINCIPAL!$I$167)),0,IF(AND(PRINCIPAL!$H$167&lt;&gt;"",L605=PRINCIPAL!$J$167),VLOOKUP($AC$594,'Banco de Dados'!$B$4:$J$50,8,FALSE)*PRINCIPAL!$H$167*(1-(PRINCIPAL!$K$167/100)),IF(AND(PRINCIPAL!$H$167&lt;&gt;"",L605=PRINCIPAL!$L$167),VLOOKUP($AC$594,'Banco de Dados'!$B$4:$J$50,8,FALSE)*PRINCIPAL!$H$167*(1-(PRINCIPAL!$M$167/100)),IF(AND(PRINCIPAL!$H$167&lt;&gt;"",L605=PRINCIPAL!$N$167),VLOOKUP($AC$594,'Banco de Dados'!$B$4:$J$50,8,FALSE)*PRINCIPAL!$H$167*(1-(PRINCIPAL!$O$167/100)),IF(PRINCIPAL!$H$167&lt;&gt;"",VLOOKUP($AC$594,'Banco de Dados'!$B$4:$J$50,8,FALSE)*PRINCIPAL!$H$167,IF(OR(L605=PRINCIPAL!$I$167,L605=PRINCIPAL!$I$167+PRINCIPAL!$I$167,L605=PRINCIPAL!$I$167+PRINCIPAL!$I$167+PRINCIPAL!$I$167),0,IF(L605=PRINCIPAL!$J$167,VLOOKUP($AC$594,'Banco de Dados'!$B$4:$J$50,6,FALSE)*(1-(PRINCIPAL!$K$167/100)),IF(L605=PRINCIPAL!$L$167,VLOOKUP($AC$594,'Banco de Dados'!$B$4:$J$50,6,FALSE)*(1-(PRINCIPAL!$M$167/100)),IF(L605=PRINCIPAL!$N$167,VLOOKUP($AC$594,'Banco de Dados'!$B$4:$J$50,6,FALSE)*(1-(PRINCIPAL!$O$167/100)),VLOOKUP($AC$594,'Banco de Dados'!$B$4:$J$50,6,FALSE)))))))))),"")</f>
        <v/>
      </c>
      <c r="AC605" s="29" t="str">
        <f>IFERROR(AB605*(IFERROR(VLOOKUP($AC$594,'Banco de Dados'!$B$4:$J$50,4,FALSE),"ERRO")),"")</f>
        <v/>
      </c>
      <c r="AD605" s="29" t="str">
        <f t="shared" si="407"/>
        <v/>
      </c>
      <c r="AE605" s="103" t="str">
        <f>IFERROR(AD605*(C605*(PRINCIPAL!$G$167/100))*0.47*(44/12),"")</f>
        <v/>
      </c>
      <c r="AF605" s="111" t="str">
        <f t="shared" si="408"/>
        <v/>
      </c>
      <c r="AG605" s="30" t="str">
        <f>IFERROR(IF(AND(PRINCIPAL!$H$168&lt;&gt;"",OR(L605=PRINCIPAL!$I$168,L605=PRINCIPAL!$I$168+PRINCIPAL!$I$168,L605=PRINCIPAL!$I$168+PRINCIPAL!$I$168+PRINCIPAL!$I$168)),0,IF(AND(PRINCIPAL!$H$168&lt;&gt;"",L605=PRINCIPAL!$J$168),VLOOKUP($AH$594,'Banco de Dados'!$B$4:$J$50,8,FALSE)*PRINCIPAL!$H$168*(1-(PRINCIPAL!$K$168/100)),IF(AND(PRINCIPAL!$H$168&lt;&gt;"",L605=PRINCIPAL!$L$168),VLOOKUP($AH$594,'Banco de Dados'!$B$4:$J$50,8,FALSE)*PRINCIPAL!$H$168*(1-(PRINCIPAL!$M$168/100)),IF(AND(PRINCIPAL!$H$168&lt;&gt;"",L605=PRINCIPAL!$N$168),VLOOKUP($AH$594,'Banco de Dados'!$B$4:$J$50,8,FALSE)*PRINCIPAL!$H$168*(1-(PRINCIPAL!$O$168/100)),IF(PRINCIPAL!$H$168&lt;&gt;"",VLOOKUP($AH$594,'Banco de Dados'!$B$4:$J$50,8,FALSE)*PRINCIPAL!$H$168,IF(OR(L605=PRINCIPAL!$I$168,L605=PRINCIPAL!$I$168+PRINCIPAL!$I$168,L605=PRINCIPAL!$I$168+PRINCIPAL!$I$168+PRINCIPAL!$I$168),0,IF(L605=PRINCIPAL!$J$168,VLOOKUP($AH$594,'Banco de Dados'!$B$4:$J$50,6,FALSE)*(1-(PRINCIPAL!$K$168/100)),IF(L605=PRINCIPAL!$L$168,VLOOKUP($AH$594,'Banco de Dados'!$B$4:$J$50,6,FALSE)*(1-(PRINCIPAL!$M$168/100)),IF(L605=PRINCIPAL!$N$168,VLOOKUP($AH$594,'Banco de Dados'!$B$4:$J$50,6,FALSE)*(1-(PRINCIPAL!$O$168/100)),VLOOKUP($AH$594,'Banco de Dados'!$B$4:$J$50,6,FALSE)))))))))),"")</f>
        <v/>
      </c>
      <c r="AH605" s="29" t="str">
        <f>IFERROR(AG605*(IFERROR(VLOOKUP($AH$594,'Banco de Dados'!$B$4:$J$50,4,FALSE),"ERRO")),"")</f>
        <v/>
      </c>
      <c r="AI605" s="29" t="str">
        <f t="shared" si="409"/>
        <v/>
      </c>
      <c r="AJ605" s="103" t="str">
        <f>IFERROR(AI605*(C605*(PRINCIPAL!$G$168/100))*0.47*(44/12),"")</f>
        <v/>
      </c>
      <c r="AK605" s="111" t="str">
        <f t="shared" si="418"/>
        <v/>
      </c>
      <c r="AL605" s="30" t="str">
        <f>IFERROR(IF(AND(PRINCIPAL!$H$169&lt;&gt;"",OR(L605=PRINCIPAL!$I$169,L605=PRINCIPAL!$I$169+PRINCIPAL!$I$169,L605=PRINCIPAL!$I$169+PRINCIPAL!$I$169+PRINCIPAL!$I$169)),0,IF(AND(PRINCIPAL!$H$169&lt;&gt;"",L605=PRINCIPAL!$J$169),VLOOKUP($AM$594,'Banco de Dados'!$B$4:$J$50,8,FALSE)*PRINCIPAL!$H$169*(1-(PRINCIPAL!$K$169/100)),IF(AND(PRINCIPAL!$H$169&lt;&gt;"",L605=PRINCIPAL!$L$169),VLOOKUP($AM$594,'Banco de Dados'!$B$4:$J$50,8,FALSE)*PRINCIPAL!$H$169*(1-(PRINCIPAL!$M$169/100)),IF(AND(PRINCIPAL!$H$169&lt;&gt;"",L605=PRINCIPAL!$N$169),VLOOKUP($AM$594,'Banco de Dados'!$B$4:$J$50,8,FALSE)*PRINCIPAL!$H$169*(1-(PRINCIPAL!$O$169/100)),IF(PRINCIPAL!$H$169&lt;&gt;"",VLOOKUP($AM$594,'Banco de Dados'!$B$4:$J$50,8,FALSE)*PRINCIPAL!$H$169,IF(OR(L605=PRINCIPAL!$I$169,L605=PRINCIPAL!$I$169+PRINCIPAL!$I$169,L605=PRINCIPAL!$I$169+PRINCIPAL!$I$169+PRINCIPAL!$I$169),0,IF(L605=PRINCIPAL!$J$169,VLOOKUP($AM$594,'Banco de Dados'!$B$4:$J$50,6,FALSE)*(1-(PRINCIPAL!$K$169/100)),IF(L605=PRINCIPAL!$L$169,VLOOKUP($AM$594,'Banco de Dados'!$B$4:$J$50,6,FALSE)*(1-(PRINCIPAL!$M$169/100)),IF(L605=PRINCIPAL!$N$169,VLOOKUP($AM$594,'Banco de Dados'!$B$4:$J$50,6,FALSE)*(1-(PRINCIPAL!$O$169/100)),VLOOKUP($AM$594,'Banco de Dados'!$B$4:$J$50,6,FALSE)))))))))),"")</f>
        <v/>
      </c>
      <c r="AM605" s="29" t="str">
        <f>IFERROR(AL605*(IFERROR(VLOOKUP($AM$594,'Banco de Dados'!$B$4:$J$50,4,FALSE),"ERRO")),"")</f>
        <v/>
      </c>
      <c r="AN605" s="29" t="str">
        <f t="shared" si="410"/>
        <v/>
      </c>
      <c r="AO605" s="103" t="str">
        <f>IFERROR(AN605*(C605*(PRINCIPAL!$G$169/100))*0.47*(44/12),"")</f>
        <v/>
      </c>
      <c r="AP605" s="111" t="str">
        <f t="shared" si="411"/>
        <v/>
      </c>
      <c r="AQ605" s="30" t="str">
        <f>IFERROR(IF(AND(PRINCIPAL!$H$170&lt;&gt;"",OR(L605=PRINCIPAL!$I$170,L605=PRINCIPAL!$I$170+PRINCIPAL!$I$170,L605=PRINCIPAL!$I$170+PRINCIPAL!$I$170+PRINCIPAL!$I$170)),0,IF(AND(PRINCIPAL!$H$170&lt;&gt;"",L605=PRINCIPAL!$J$170),VLOOKUP($AR$594,'Banco de Dados'!$B$4:$J$50,8,FALSE)*PRINCIPAL!$H$170*(1-(PRINCIPAL!$K$170/100)),IF(AND(PRINCIPAL!$H$170&lt;&gt;"",L605=PRINCIPAL!$L$170),VLOOKUP($AR$594,'Banco de Dados'!$B$4:$J$50,8,FALSE)*PRINCIPAL!$H$170*(1-(PRINCIPAL!$M$170/100)),IF(AND(PRINCIPAL!$H$170&lt;&gt;"",L605=PRINCIPAL!$N$170),VLOOKUP($AR$594,'Banco de Dados'!$B$4:$J$50,8,FALSE)*PRINCIPAL!$H$170*(1-(PRINCIPAL!$O$170/100)),IF(PRINCIPAL!$H$170&lt;&gt;"",VLOOKUP($AR$594,'Banco de Dados'!$B$4:$J$50,8,FALSE)*PRINCIPAL!$H$170,IF(OR(L605=PRINCIPAL!$I$170,L605=PRINCIPAL!$I$170+PRINCIPAL!$I$170,L605=PRINCIPAL!$I$170+PRINCIPAL!$I$170+PRINCIPAL!$I$170),0,IF(L605=PRINCIPAL!$J$170,VLOOKUP($AR$594,'Banco de Dados'!$B$4:$J$50,6,FALSE)*(1-(PRINCIPAL!$K$170/100)),IF(L605=PRINCIPAL!$L$170,VLOOKUP($AR$594,'Banco de Dados'!$B$4:$J$50,6,FALSE)*(1-(PRINCIPAL!$M$170/100)),IF(L605=PRINCIPAL!$N$170,VLOOKUP($AR$594,'Banco de Dados'!$B$4:$J$50,6,FALSE)*(1-(PRINCIPAL!$O$170/100)),VLOOKUP($AR$594,'Banco de Dados'!$B$4:$J$50,6,FALSE)))))))))),"")</f>
        <v/>
      </c>
      <c r="AR605" s="29" t="str">
        <f>IFERROR(AQ605*(IFERROR(VLOOKUP($AR$594,'Banco de Dados'!$B$4:$J$50,4,FALSE),"ERRO")),"")</f>
        <v/>
      </c>
      <c r="AS605" s="29" t="str">
        <f t="shared" si="412"/>
        <v/>
      </c>
      <c r="AT605" s="103" t="str">
        <f>IFERROR(AS605*(C605*(PRINCIPAL!$G$170/100))*0.47*(44/12),"")</f>
        <v/>
      </c>
      <c r="AU605" s="111" t="str">
        <f t="shared" si="413"/>
        <v/>
      </c>
      <c r="AV605" s="30" t="str">
        <f>IFERROR(IF(AND(PRINCIPAL!$H$171&lt;&gt;"",OR(L605=PRINCIPAL!$I$171,L605=PRINCIPAL!$I$171+PRINCIPAL!$I$171,L605=PRINCIPAL!$I$171+PRINCIPAL!$I$171+PRINCIPAL!$I$171)),0,IF(AND(PRINCIPAL!$H$171&lt;&gt;"",L605=PRINCIPAL!$J$171),VLOOKUP($AW$594,'Banco de Dados'!$B$4:$J$50,8,FALSE)*PRINCIPAL!$H$171*(1-(PRINCIPAL!$K$171/100)),IF(AND(PRINCIPAL!$H$171&lt;&gt;"",L605=PRINCIPAL!$L$171),VLOOKUP($AW$594,'Banco de Dados'!$B$4:$J$50,8,FALSE)*PRINCIPAL!$H$171*(1-(PRINCIPAL!$M$171/100)),IF(AND(PRINCIPAL!$H$171&lt;&gt;"",L605=PRINCIPAL!$N$171),VLOOKUP($AW$594,'Banco de Dados'!$B$4:$J$50,8,FALSE)*PRINCIPAL!$H$171*(1-(PRINCIPAL!$O$171/100)),IF(PRINCIPAL!$H$171&lt;&gt;"",VLOOKUP($AW$594,'Banco de Dados'!$B$4:$J$50,8,FALSE)*PRINCIPAL!$H$171,IF(OR(L605=PRINCIPAL!$I$171,L605=PRINCIPAL!$I$171+PRINCIPAL!$I$171,L605=PRINCIPAL!$I$171+PRINCIPAL!$I$171+PRINCIPAL!$I$171),0,IF(L605=PRINCIPAL!$J$171,VLOOKUP($AW$594,'Banco de Dados'!$B$4:$J$50,6,FALSE)*(1-(PRINCIPAL!$K$171/100)),IF(L605=PRINCIPAL!$L$171,VLOOKUP($AW$594,'Banco de Dados'!$B$4:$J$50,6,FALSE)*(1-(PRINCIPAL!$M$171/100)),IF(L605=PRINCIPAL!$N$171,VLOOKUP($AW$594,'Banco de Dados'!$B$4:$J$50,6,FALSE)*(1-(PRINCIPAL!$O$171/100)),VLOOKUP($AW$594,'Banco de Dados'!$B$4:$J$50,6,FALSE)))))))))),"")</f>
        <v/>
      </c>
      <c r="AW605" s="29" t="str">
        <f>IFERROR(AV605*(IFERROR(VLOOKUP($AW$594,'Banco de Dados'!$B$4:$J$50,4,FALSE),"ERRO")),"")</f>
        <v/>
      </c>
      <c r="AX605" s="29" t="str">
        <f t="shared" si="414"/>
        <v/>
      </c>
      <c r="AY605" s="103" t="str">
        <f>IFERROR(AX605*(C605*(PRINCIPAL!$G$171/100))*0.47*(44/12),"")</f>
        <v/>
      </c>
      <c r="AZ605" s="111" t="str">
        <f t="shared" si="419"/>
        <v/>
      </c>
      <c r="BA605" s="30" t="str">
        <f>IFERROR(IF(AND(PRINCIPAL!$H$172&lt;&gt;"",OR(L605=PRINCIPAL!$I$172,L605=PRINCIPAL!$I$172+PRINCIPAL!$I$172,L605=PRINCIPAL!$I$172+PRINCIPAL!$I$172+PRINCIPAL!$I$172)),0,IF(AND(PRINCIPAL!$H$172&lt;&gt;"",L605=PRINCIPAL!$J$172),VLOOKUP($BB$594,'Banco de Dados'!$B$4:$J$50,8,FALSE)*PRINCIPAL!$H$172*(1-(PRINCIPAL!$K$172/100)),IF(AND(PRINCIPAL!$H$172&lt;&gt;"",L605=PRINCIPAL!$L$172),VLOOKUP($BB$594,'Banco de Dados'!$B$4:$J$50,8,FALSE)*PRINCIPAL!$H$172*(1-(PRINCIPAL!$M$172/100)),IF(AND(PRINCIPAL!$H$172&lt;&gt;"",L605=PRINCIPAL!$N$172),VLOOKUP($BB$594,'Banco de Dados'!$B$4:$J$50,8,FALSE)*PRINCIPAL!$H$172*(1-(PRINCIPAL!$O$172/100)),IF(PRINCIPAL!$H$172&lt;&gt;"",VLOOKUP($BB$594,'Banco de Dados'!$B$4:$J$50,8,FALSE)*PRINCIPAL!$H$172,IF(OR(L605=PRINCIPAL!$I$172,L605=PRINCIPAL!$I$172+PRINCIPAL!$I$172,L605=PRINCIPAL!$I$172+PRINCIPAL!$I$172+PRINCIPAL!$I$172),0,IF(L605=PRINCIPAL!$J$172,VLOOKUP($BB$594,'Banco de Dados'!$B$4:$J$50,6,FALSE)*(1-(PRINCIPAL!$K$172/100)),IF(L605=PRINCIPAL!$L$172,VLOOKUP($BB$594,'Banco de Dados'!$B$4:$J$50,6,FALSE)*(1-(PRINCIPAL!$M$172/100)),IF(L605=PRINCIPAL!$N$172,VLOOKUP($BB$594,'Banco de Dados'!$B$4:$J$50,6,FALSE)*(1-(PRINCIPAL!$O$172/100)),VLOOKUP($BB$594,'Banco de Dados'!$B$4:$J$50,6,FALSE)))))))))),"")</f>
        <v/>
      </c>
      <c r="BB605" s="29" t="str">
        <f>IFERROR(BA605*(IFERROR(VLOOKUP($BB$594,'Banco de Dados'!$B$4:$J$50,4,FALSE),"ERRO")),"")</f>
        <v/>
      </c>
      <c r="BC605" s="29" t="str">
        <f t="shared" si="420"/>
        <v/>
      </c>
      <c r="BD605" s="103" t="str">
        <f>IFERROR(BC605*(C605*(PRINCIPAL!$G$172/100))*0.47*(44/12),"")</f>
        <v/>
      </c>
      <c r="BE605" s="111" t="str">
        <f t="shared" si="399"/>
        <v/>
      </c>
      <c r="BF605" s="30" t="str">
        <f>IFERROR(IF(AND(PRINCIPAL!$H$173&lt;&gt;"",OR(L605=PRINCIPAL!$I$173,L605=PRINCIPAL!$I$173+PRINCIPAL!$I$173,L605=PRINCIPAL!$I$173+PRINCIPAL!$I$173+PRINCIPAL!$I$173)),0,IF(AND(PRINCIPAL!$H$173&lt;&gt;"",L605=PRINCIPAL!$J$173),VLOOKUP($BG$594,'Banco de Dados'!$B$4:$J$50,8,FALSE)*PRINCIPAL!$H$173*(1-(PRINCIPAL!$K$173/100)),IF(AND(PRINCIPAL!$H$173&lt;&gt;"",L605=PRINCIPAL!$L$173),VLOOKUP($BG$594,'Banco de Dados'!$B$4:$J$50,8,FALSE)*PRINCIPAL!$H$173*(1-(PRINCIPAL!$M$173/100)),IF(AND(PRINCIPAL!$H$173&lt;&gt;"",L605=PRINCIPAL!$N$173),VLOOKUP($BG$594,'Banco de Dados'!$B$4:$J$50,8,FALSE)*PRINCIPAL!$H$173*(1-(PRINCIPAL!$O$173/100)),IF(PRINCIPAL!$H$173&lt;&gt;"",VLOOKUP($BG$594,'Banco de Dados'!$B$4:$J$50,8,FALSE)*PRINCIPAL!$H$173,IF(OR(L605=PRINCIPAL!$I$173,L605=PRINCIPAL!$I$173+PRINCIPAL!$I$173,L605=PRINCIPAL!$I$173+PRINCIPAL!$I$173+PRINCIPAL!$I$173),0,IF(L605=PRINCIPAL!$J$173,VLOOKUP($BG$594,'Banco de Dados'!$B$4:$J$50,6,FALSE)*(1-(PRINCIPAL!$K$173/100)),IF(L605=PRINCIPAL!$L$173,VLOOKUP($BG$594,'Banco de Dados'!$B$4:$J$50,6,FALSE)*(1-(PRINCIPAL!$M$173/100)),IF(L605=PRINCIPAL!$N$173,VLOOKUP($BG$594,'Banco de Dados'!$B$4:$J$50,6,FALSE)*(1-(PRINCIPAL!$O$173/100)),VLOOKUP($BG$594,'Banco de Dados'!$B$4:$J$50,6,FALSE)))))))))),"")</f>
        <v/>
      </c>
      <c r="BG605" s="29" t="str">
        <f>IFERROR(BF605*(IFERROR(VLOOKUP($BG$594,'Banco de Dados'!$B$4:$J$50,4,FALSE),"ERRO")),"")</f>
        <v/>
      </c>
      <c r="BH605" s="29" t="str">
        <f t="shared" si="415"/>
        <v/>
      </c>
      <c r="BI605" s="103" t="str">
        <f>IFERROR(BH605*(C605*(PRINCIPAL!$G$173/100))*0.47*(44/12),"")</f>
        <v/>
      </c>
      <c r="BJ605" s="102" t="str">
        <f t="shared" si="400"/>
        <v/>
      </c>
    </row>
    <row r="606" spans="2:62" ht="12.75" customHeight="1" x14ac:dyDescent="0.3">
      <c r="B606" s="326">
        <f t="shared" si="401"/>
        <v>2030</v>
      </c>
      <c r="C606" s="340"/>
      <c r="D606" s="1"/>
      <c r="E606" s="116">
        <v>10</v>
      </c>
      <c r="F606" s="24" t="str">
        <f>IFERROR(VLOOKUP($G$594,'Banco de Dados'!$B$4:$J$50,6,FALSE),"")</f>
        <v/>
      </c>
      <c r="G606" s="25" t="str">
        <f>IFERROR(F606*(IFERROR(VLOOKUP($G$594,'Banco de Dados'!$B$4:$J$50,4,FALSE),"ERRO")),"")</f>
        <v/>
      </c>
      <c r="H606" s="25" t="str">
        <f t="shared" si="402"/>
        <v/>
      </c>
      <c r="I606" s="103" t="str">
        <f t="shared" si="403"/>
        <v/>
      </c>
      <c r="J606" s="117" t="str">
        <f t="shared" si="404"/>
        <v/>
      </c>
      <c r="K606" s="1"/>
      <c r="L606" s="91">
        <v>10</v>
      </c>
      <c r="M606" s="24" t="str">
        <f>IFERROR(IF(AND(PRINCIPAL!$H$164&lt;&gt;"",OR(L606=PRINCIPAL!$I$164,L606=PRINCIPAL!$I$164+PRINCIPAL!$I$164,L606=PRINCIPAL!$I$164+PRINCIPAL!$I$164+PRINCIPAL!$I$164)),0,IF(AND(PRINCIPAL!$H$164&lt;&gt;"",L606=PRINCIPAL!$J$164),VLOOKUP($N$594,'Banco de Dados'!$B$4:$J$50,8,FALSE)*PRINCIPAL!$H$164*(1-(PRINCIPAL!$K$164/100)),IF(AND(PRINCIPAL!$H$164&lt;&gt;"",L606=PRINCIPAL!$L$164),VLOOKUP($N$594,'Banco de Dados'!$B$4:$J$50,8,FALSE)*PRINCIPAL!$H$164*(1-(PRINCIPAL!$M$164/100)),IF(AND(PRINCIPAL!$H$164&lt;&gt;"",L606=PRINCIPAL!$N$164),VLOOKUP($N$594,'Banco de Dados'!$B$4:$J$50,8,FALSE)*PRINCIPAL!$H$164*(1-(PRINCIPAL!$O$164/100)),IF(PRINCIPAL!$H$164&lt;&gt;"",VLOOKUP($N$594,'Banco de Dados'!$B$4:$J$50,8,FALSE)*PRINCIPAL!$H$164,IF(OR(L606=PRINCIPAL!$I$164,L606=PRINCIPAL!$I$164+PRINCIPAL!$I$164,L606=PRINCIPAL!$I$164+PRINCIPAL!$I$164+PRINCIPAL!$I$164),0,IF(L606=PRINCIPAL!$J$164,VLOOKUP($N$594,'Banco de Dados'!$B$4:$J$50,6,FALSE)*(1-(PRINCIPAL!$K$164/100)),IF(L606=PRINCIPAL!$L$164,VLOOKUP($N$594,'Banco de Dados'!$B$4:$J$50,6,FALSE)*(1-(PRINCIPAL!$M$164/100)),IF(L606=PRINCIPAL!$N$164,VLOOKUP($N$594,'Banco de Dados'!$B$4:$J$50,6,FALSE)*(1-(PRINCIPAL!$O$164/100)),VLOOKUP($N$594,'Banco de Dados'!$B$4:$J$50,6,FALSE)))))))))),"")</f>
        <v/>
      </c>
      <c r="N606" s="25" t="str">
        <f>IFERROR(M606*(IFERROR(VLOOKUP($N$594,'Banco de Dados'!$B$4:$J$50,4,FALSE),"ERRO")),"")</f>
        <v/>
      </c>
      <c r="O606" s="25" t="str">
        <f t="shared" si="405"/>
        <v/>
      </c>
      <c r="P606" s="103" t="str">
        <f>IFERROR(O606*(C606*(PRINCIPAL!$G$164/100))*0.47*(44/12),"")</f>
        <v/>
      </c>
      <c r="Q606" s="107" t="str">
        <f t="shared" si="421"/>
        <v/>
      </c>
      <c r="R606" s="29" t="str">
        <f>IFERROR(IF(AND(PRINCIPAL!$H$165&lt;&gt;"",OR(L606=PRINCIPAL!$I$165,L606=PRINCIPAL!$I$165+PRINCIPAL!$I$165,L606=PRINCIPAL!$I$165+PRINCIPAL!$I$165+PRINCIPAL!$I$165)),0,IF(AND(PRINCIPAL!$H$165&lt;&gt;"",L606=PRINCIPAL!$J$165),VLOOKUP($S$594,'Banco de Dados'!$B$4:$J$50,8,FALSE)*PRINCIPAL!$H$165*(1-(PRINCIPAL!$K$165/100)),IF(AND(PRINCIPAL!$H$165&lt;&gt;"",L606=PRINCIPAL!$L$165),VLOOKUP($S$594,'Banco de Dados'!$B$4:$J$50,8,FALSE)*PRINCIPAL!$H$165*(1-(PRINCIPAL!$M$165/100)),IF(AND(PRINCIPAL!$H$165&lt;&gt;"",L606=PRINCIPAL!$N$165),VLOOKUP($S$594,'Banco de Dados'!$B$4:$J$50,8,FALSE)*PRINCIPAL!$H$165*(1-(PRINCIPAL!$O$165/100)),IF(PRINCIPAL!$H$165&lt;&gt;"",VLOOKUP($S$594,'Banco de Dados'!$B$4:$J$50,8,FALSE)*PRINCIPAL!$H$165,IF(OR(L606=PRINCIPAL!$I$165,L606=PRINCIPAL!$I$165+PRINCIPAL!$I$165,L606=PRINCIPAL!$I$165+PRINCIPAL!$I$165+PRINCIPAL!$I$165),0,IF(L606=PRINCIPAL!$J$165,VLOOKUP($S$594,'Banco de Dados'!$B$4:$J$50,6,FALSE)*(1-(PRINCIPAL!$K$165/100)),IF(L606=PRINCIPAL!$L$165,VLOOKUP($S$594,'Banco de Dados'!$B$4:$J$50,6,FALSE)*(1-(PRINCIPAL!$M$165/100)),IF(L606=PRINCIPAL!$N$165,VLOOKUP($S$594,'Banco de Dados'!$B$4:$J$50,6,FALSE)*(1-(PRINCIPAL!$O$165/100)),VLOOKUP($S$594,'Banco de Dados'!$B$4:$J$50,6,FALSE)))))))))),"")</f>
        <v/>
      </c>
      <c r="S606" s="29" t="str">
        <f>IFERROR(R606*(IFERROR(VLOOKUP($S$594,'Banco de Dados'!$B$4:$J$50,4,FALSE),"ERRO")),"")</f>
        <v/>
      </c>
      <c r="T606" s="29" t="str">
        <f t="shared" si="422"/>
        <v/>
      </c>
      <c r="U606" s="103" t="str">
        <f>IFERROR(T606*(C606*(PRINCIPAL!$G$165/100))*0.47*(44/12),"")</f>
        <v/>
      </c>
      <c r="V606" s="103" t="str">
        <f t="shared" si="398"/>
        <v/>
      </c>
      <c r="W606" s="30" t="str">
        <f>IFERROR(IF(AND(PRINCIPAL!$H$166&lt;&gt;"",OR(L606=PRINCIPAL!$I$166,L606=PRINCIPAL!$I$166+PRINCIPAL!$I$166,L606=PRINCIPAL!$I$166+PRINCIPAL!$I$166+PRINCIPAL!$I$166)),0,IF(AND(PRINCIPAL!$H$166&lt;&gt;"",L606=PRINCIPAL!$J$166),VLOOKUP($X$594,'Banco de Dados'!$B$4:$J$50,8,FALSE)*PRINCIPAL!$H$166*(1-(PRINCIPAL!$K$166/100)),IF(AND(PRINCIPAL!$H$166&lt;&gt;"",L606=PRINCIPAL!$L$166),VLOOKUP($X$594,'Banco de Dados'!$B$4:$J$50,8,FALSE)*PRINCIPAL!$H$166*(1-(PRINCIPAL!$M$166/100)),IF(AND(PRINCIPAL!$H$166&lt;&gt;"",L606=PRINCIPAL!$N$166),VLOOKUP($X$594,'Banco de Dados'!$B$4:$J$50,8,FALSE)*PRINCIPAL!$H$166*(1-(PRINCIPAL!$O$166/100)),IF(PRINCIPAL!$H$166&lt;&gt;"",VLOOKUP($X$594,'Banco de Dados'!$B$4:$J$50,8,FALSE)*PRINCIPAL!$H$166,IF(OR(L606=PRINCIPAL!$I$166,L606=PRINCIPAL!$I$166+PRINCIPAL!$I$166,L606=PRINCIPAL!$I$166+PRINCIPAL!$I$166+PRINCIPAL!$I$166),0,IF(L606=PRINCIPAL!$J$166,VLOOKUP($X$594,'Banco de Dados'!$B$4:$J$50,6,FALSE)*(1-(PRINCIPAL!$K$166/100)),IF(L606=PRINCIPAL!$L$166,VLOOKUP($X$594,'Banco de Dados'!$B$4:$J$50,6,FALSE)*(1-(PRINCIPAL!$M$166/100)),IF(L606=PRINCIPAL!$N$166,VLOOKUP($X$594,'Banco de Dados'!$B$4:$J$50,6,FALSE)*(1-(PRINCIPAL!$O$166/100)),VLOOKUP($X$594,'Banco de Dados'!$B$4:$J$50,6,FALSE)))))))))),"")</f>
        <v/>
      </c>
      <c r="X606" s="29" t="str">
        <f>IFERROR(W606*(IFERROR(VLOOKUP($X$594,'Banco de Dados'!$B$4:$J$50,4,FALSE),"ERRO")),"")</f>
        <v/>
      </c>
      <c r="Y606" s="29" t="str">
        <f t="shared" si="416"/>
        <v/>
      </c>
      <c r="Z606" s="103" t="str">
        <f>IFERROR(Y606*(C606*(PRINCIPAL!$G$166/100))*0.47*(44/12),"")</f>
        <v/>
      </c>
      <c r="AA606" s="111" t="str">
        <f t="shared" si="417"/>
        <v/>
      </c>
      <c r="AB606" s="30" t="str">
        <f>IFERROR(IF(AND(PRINCIPAL!$H$167&lt;&gt;"",OR(L606=PRINCIPAL!$I$167,L606=PRINCIPAL!$I$167+PRINCIPAL!$I$167,L606=PRINCIPAL!$I$167+PRINCIPAL!$I$167+PRINCIPAL!$I$167)),0,IF(AND(PRINCIPAL!$H$167&lt;&gt;"",L606=PRINCIPAL!$J$167),VLOOKUP($AC$594,'Banco de Dados'!$B$4:$J$50,8,FALSE)*PRINCIPAL!$H$167*(1-(PRINCIPAL!$K$167/100)),IF(AND(PRINCIPAL!$H$167&lt;&gt;"",L606=PRINCIPAL!$L$167),VLOOKUP($AC$594,'Banco de Dados'!$B$4:$J$50,8,FALSE)*PRINCIPAL!$H$167*(1-(PRINCIPAL!$M$167/100)),IF(AND(PRINCIPAL!$H$167&lt;&gt;"",L606=PRINCIPAL!$N$167),VLOOKUP($AC$594,'Banco de Dados'!$B$4:$J$50,8,FALSE)*PRINCIPAL!$H$167*(1-(PRINCIPAL!$O$167/100)),IF(PRINCIPAL!$H$167&lt;&gt;"",VLOOKUP($AC$594,'Banco de Dados'!$B$4:$J$50,8,FALSE)*PRINCIPAL!$H$167,IF(OR(L606=PRINCIPAL!$I$167,L606=PRINCIPAL!$I$167+PRINCIPAL!$I$167,L606=PRINCIPAL!$I$167+PRINCIPAL!$I$167+PRINCIPAL!$I$167),0,IF(L606=PRINCIPAL!$J$167,VLOOKUP($AC$594,'Banco de Dados'!$B$4:$J$50,6,FALSE)*(1-(PRINCIPAL!$K$167/100)),IF(L606=PRINCIPAL!$L$167,VLOOKUP($AC$594,'Banco de Dados'!$B$4:$J$50,6,FALSE)*(1-(PRINCIPAL!$M$167/100)),IF(L606=PRINCIPAL!$N$167,VLOOKUP($AC$594,'Banco de Dados'!$B$4:$J$50,6,FALSE)*(1-(PRINCIPAL!$O$167/100)),VLOOKUP($AC$594,'Banco de Dados'!$B$4:$J$50,6,FALSE)))))))))),"")</f>
        <v/>
      </c>
      <c r="AC606" s="29" t="str">
        <f>IFERROR(AB606*(IFERROR(VLOOKUP($AC$594,'Banco de Dados'!$B$4:$J$50,4,FALSE),"ERRO")),"")</f>
        <v/>
      </c>
      <c r="AD606" s="29" t="str">
        <f t="shared" si="407"/>
        <v/>
      </c>
      <c r="AE606" s="103" t="str">
        <f>IFERROR(AD606*(C606*(PRINCIPAL!$G$167/100))*0.47*(44/12),"")</f>
        <v/>
      </c>
      <c r="AF606" s="111" t="str">
        <f t="shared" si="408"/>
        <v/>
      </c>
      <c r="AG606" s="30" t="str">
        <f>IFERROR(IF(AND(PRINCIPAL!$H$168&lt;&gt;"",OR(L606=PRINCIPAL!$I$168,L606=PRINCIPAL!$I$168+PRINCIPAL!$I$168,L606=PRINCIPAL!$I$168+PRINCIPAL!$I$168+PRINCIPAL!$I$168)),0,IF(AND(PRINCIPAL!$H$168&lt;&gt;"",L606=PRINCIPAL!$J$168),VLOOKUP($AH$594,'Banco de Dados'!$B$4:$J$50,8,FALSE)*PRINCIPAL!$H$168*(1-(PRINCIPAL!$K$168/100)),IF(AND(PRINCIPAL!$H$168&lt;&gt;"",L606=PRINCIPAL!$L$168),VLOOKUP($AH$594,'Banco de Dados'!$B$4:$J$50,8,FALSE)*PRINCIPAL!$H$168*(1-(PRINCIPAL!$M$168/100)),IF(AND(PRINCIPAL!$H$168&lt;&gt;"",L606=PRINCIPAL!$N$168),VLOOKUP($AH$594,'Banco de Dados'!$B$4:$J$50,8,FALSE)*PRINCIPAL!$H$168*(1-(PRINCIPAL!$O$168/100)),IF(PRINCIPAL!$H$168&lt;&gt;"",VLOOKUP($AH$594,'Banco de Dados'!$B$4:$J$50,8,FALSE)*PRINCIPAL!$H$168,IF(OR(L606=PRINCIPAL!$I$168,L606=PRINCIPAL!$I$168+PRINCIPAL!$I$168,L606=PRINCIPAL!$I$168+PRINCIPAL!$I$168+PRINCIPAL!$I$168),0,IF(L606=PRINCIPAL!$J$168,VLOOKUP($AH$594,'Banco de Dados'!$B$4:$J$50,6,FALSE)*(1-(PRINCIPAL!$K$168/100)),IF(L606=PRINCIPAL!$L$168,VLOOKUP($AH$594,'Banco de Dados'!$B$4:$J$50,6,FALSE)*(1-(PRINCIPAL!$M$168/100)),IF(L606=PRINCIPAL!$N$168,VLOOKUP($AH$594,'Banco de Dados'!$B$4:$J$50,6,FALSE)*(1-(PRINCIPAL!$O$168/100)),VLOOKUP($AH$594,'Banco de Dados'!$B$4:$J$50,6,FALSE)))))))))),"")</f>
        <v/>
      </c>
      <c r="AH606" s="29" t="str">
        <f>IFERROR(AG606*(IFERROR(VLOOKUP($AH$594,'Banco de Dados'!$B$4:$J$50,4,FALSE),"ERRO")),"")</f>
        <v/>
      </c>
      <c r="AI606" s="29" t="str">
        <f t="shared" si="409"/>
        <v/>
      </c>
      <c r="AJ606" s="103" t="str">
        <f>IFERROR(AI606*(C606*(PRINCIPAL!$G$168/100))*0.47*(44/12),"")</f>
        <v/>
      </c>
      <c r="AK606" s="111" t="str">
        <f t="shared" si="418"/>
        <v/>
      </c>
      <c r="AL606" s="30" t="str">
        <f>IFERROR(IF(AND(PRINCIPAL!$H$169&lt;&gt;"",OR(L606=PRINCIPAL!$I$169,L606=PRINCIPAL!$I$169+PRINCIPAL!$I$169,L606=PRINCIPAL!$I$169+PRINCIPAL!$I$169+PRINCIPAL!$I$169)),0,IF(AND(PRINCIPAL!$H$169&lt;&gt;"",L606=PRINCIPAL!$J$169),VLOOKUP($AM$594,'Banco de Dados'!$B$4:$J$50,8,FALSE)*PRINCIPAL!$H$169*(1-(PRINCIPAL!$K$169/100)),IF(AND(PRINCIPAL!$H$169&lt;&gt;"",L606=PRINCIPAL!$L$169),VLOOKUP($AM$594,'Banco de Dados'!$B$4:$J$50,8,FALSE)*PRINCIPAL!$H$169*(1-(PRINCIPAL!$M$169/100)),IF(AND(PRINCIPAL!$H$169&lt;&gt;"",L606=PRINCIPAL!$N$169),VLOOKUP($AM$594,'Banco de Dados'!$B$4:$J$50,8,FALSE)*PRINCIPAL!$H$169*(1-(PRINCIPAL!$O$169/100)),IF(PRINCIPAL!$H$169&lt;&gt;"",VLOOKUP($AM$594,'Banco de Dados'!$B$4:$J$50,8,FALSE)*PRINCIPAL!$H$169,IF(OR(L606=PRINCIPAL!$I$169,L606=PRINCIPAL!$I$169+PRINCIPAL!$I$169,L606=PRINCIPAL!$I$169+PRINCIPAL!$I$169+PRINCIPAL!$I$169),0,IF(L606=PRINCIPAL!$J$169,VLOOKUP($AM$594,'Banco de Dados'!$B$4:$J$50,6,FALSE)*(1-(PRINCIPAL!$K$169/100)),IF(L606=PRINCIPAL!$L$169,VLOOKUP($AM$594,'Banco de Dados'!$B$4:$J$50,6,FALSE)*(1-(PRINCIPAL!$M$169/100)),IF(L606=PRINCIPAL!$N$169,VLOOKUP($AM$594,'Banco de Dados'!$B$4:$J$50,6,FALSE)*(1-(PRINCIPAL!$O$169/100)),VLOOKUP($AM$594,'Banco de Dados'!$B$4:$J$50,6,FALSE)))))))))),"")</f>
        <v/>
      </c>
      <c r="AM606" s="29" t="str">
        <f>IFERROR(AL606*(IFERROR(VLOOKUP($AM$594,'Banco de Dados'!$B$4:$J$50,4,FALSE),"ERRO")),"")</f>
        <v/>
      </c>
      <c r="AN606" s="29" t="str">
        <f t="shared" si="410"/>
        <v/>
      </c>
      <c r="AO606" s="103" t="str">
        <f>IFERROR(AN606*(C606*(PRINCIPAL!$G$169/100))*0.47*(44/12),"")</f>
        <v/>
      </c>
      <c r="AP606" s="111" t="str">
        <f t="shared" si="411"/>
        <v/>
      </c>
      <c r="AQ606" s="30" t="str">
        <f>IFERROR(IF(AND(PRINCIPAL!$H$170&lt;&gt;"",OR(L606=PRINCIPAL!$I$170,L606=PRINCIPAL!$I$170+PRINCIPAL!$I$170,L606=PRINCIPAL!$I$170+PRINCIPAL!$I$170+PRINCIPAL!$I$170)),0,IF(AND(PRINCIPAL!$H$170&lt;&gt;"",L606=PRINCIPAL!$J$170),VLOOKUP($AR$594,'Banco de Dados'!$B$4:$J$50,8,FALSE)*PRINCIPAL!$H$170*(1-(PRINCIPAL!$K$170/100)),IF(AND(PRINCIPAL!$H$170&lt;&gt;"",L606=PRINCIPAL!$L$170),VLOOKUP($AR$594,'Banco de Dados'!$B$4:$J$50,8,FALSE)*PRINCIPAL!$H$170*(1-(PRINCIPAL!$M$170/100)),IF(AND(PRINCIPAL!$H$170&lt;&gt;"",L606=PRINCIPAL!$N$170),VLOOKUP($AR$594,'Banco de Dados'!$B$4:$J$50,8,FALSE)*PRINCIPAL!$H$170*(1-(PRINCIPAL!$O$170/100)),IF(PRINCIPAL!$H$170&lt;&gt;"",VLOOKUP($AR$594,'Banco de Dados'!$B$4:$J$50,8,FALSE)*PRINCIPAL!$H$170,IF(OR(L606=PRINCIPAL!$I$170,L606=PRINCIPAL!$I$170+PRINCIPAL!$I$170,L606=PRINCIPAL!$I$170+PRINCIPAL!$I$170+PRINCIPAL!$I$170),0,IF(L606=PRINCIPAL!$J$170,VLOOKUP($AR$594,'Banco de Dados'!$B$4:$J$50,6,FALSE)*(1-(PRINCIPAL!$K$170/100)),IF(L606=PRINCIPAL!$L$170,VLOOKUP($AR$594,'Banco de Dados'!$B$4:$J$50,6,FALSE)*(1-(PRINCIPAL!$M$170/100)),IF(L606=PRINCIPAL!$N$170,VLOOKUP($AR$594,'Banco de Dados'!$B$4:$J$50,6,FALSE)*(1-(PRINCIPAL!$O$170/100)),VLOOKUP($AR$594,'Banco de Dados'!$B$4:$J$50,6,FALSE)))))))))),"")</f>
        <v/>
      </c>
      <c r="AR606" s="29" t="str">
        <f>IFERROR(AQ606*(IFERROR(VLOOKUP($AR$594,'Banco de Dados'!$B$4:$J$50,4,FALSE),"ERRO")),"")</f>
        <v/>
      </c>
      <c r="AS606" s="29" t="str">
        <f t="shared" si="412"/>
        <v/>
      </c>
      <c r="AT606" s="103" t="str">
        <f>IFERROR(AS606*(C606*(PRINCIPAL!$G$170/100))*0.47*(44/12),"")</f>
        <v/>
      </c>
      <c r="AU606" s="111" t="str">
        <f t="shared" si="413"/>
        <v/>
      </c>
      <c r="AV606" s="30" t="str">
        <f>IFERROR(IF(AND(PRINCIPAL!$H$171&lt;&gt;"",OR(L606=PRINCIPAL!$I$171,L606=PRINCIPAL!$I$171+PRINCIPAL!$I$171,L606=PRINCIPAL!$I$171+PRINCIPAL!$I$171+PRINCIPAL!$I$171)),0,IF(AND(PRINCIPAL!$H$171&lt;&gt;"",L606=PRINCIPAL!$J$171),VLOOKUP($AW$594,'Banco de Dados'!$B$4:$J$50,8,FALSE)*PRINCIPAL!$H$171*(1-(PRINCIPAL!$K$171/100)),IF(AND(PRINCIPAL!$H$171&lt;&gt;"",L606=PRINCIPAL!$L$171),VLOOKUP($AW$594,'Banco de Dados'!$B$4:$J$50,8,FALSE)*PRINCIPAL!$H$171*(1-(PRINCIPAL!$M$171/100)),IF(AND(PRINCIPAL!$H$171&lt;&gt;"",L606=PRINCIPAL!$N$171),VLOOKUP($AW$594,'Banco de Dados'!$B$4:$J$50,8,FALSE)*PRINCIPAL!$H$171*(1-(PRINCIPAL!$O$171/100)),IF(PRINCIPAL!$H$171&lt;&gt;"",VLOOKUP($AW$594,'Banco de Dados'!$B$4:$J$50,8,FALSE)*PRINCIPAL!$H$171,IF(OR(L606=PRINCIPAL!$I$171,L606=PRINCIPAL!$I$171+PRINCIPAL!$I$171,L606=PRINCIPAL!$I$171+PRINCIPAL!$I$171+PRINCIPAL!$I$171),0,IF(L606=PRINCIPAL!$J$171,VLOOKUP($AW$594,'Banco de Dados'!$B$4:$J$50,6,FALSE)*(1-(PRINCIPAL!$K$171/100)),IF(L606=PRINCIPAL!$L$171,VLOOKUP($AW$594,'Banco de Dados'!$B$4:$J$50,6,FALSE)*(1-(PRINCIPAL!$M$171/100)),IF(L606=PRINCIPAL!$N$171,VLOOKUP($AW$594,'Banco de Dados'!$B$4:$J$50,6,FALSE)*(1-(PRINCIPAL!$O$171/100)),VLOOKUP($AW$594,'Banco de Dados'!$B$4:$J$50,6,FALSE)))))))))),"")</f>
        <v/>
      </c>
      <c r="AW606" s="29" t="str">
        <f>IFERROR(AV606*(IFERROR(VLOOKUP($AW$594,'Banco de Dados'!$B$4:$J$50,4,FALSE),"ERRO")),"")</f>
        <v/>
      </c>
      <c r="AX606" s="29" t="str">
        <f t="shared" si="414"/>
        <v/>
      </c>
      <c r="AY606" s="103" t="str">
        <f>IFERROR(AX606*(C606*(PRINCIPAL!$G$171/100))*0.47*(44/12),"")</f>
        <v/>
      </c>
      <c r="AZ606" s="111" t="str">
        <f t="shared" si="419"/>
        <v/>
      </c>
      <c r="BA606" s="30" t="str">
        <f>IFERROR(IF(AND(PRINCIPAL!$H$172&lt;&gt;"",OR(L606=PRINCIPAL!$I$172,L606=PRINCIPAL!$I$172+PRINCIPAL!$I$172,L606=PRINCIPAL!$I$172+PRINCIPAL!$I$172+PRINCIPAL!$I$172)),0,IF(AND(PRINCIPAL!$H$172&lt;&gt;"",L606=PRINCIPAL!$J$172),VLOOKUP($BB$594,'Banco de Dados'!$B$4:$J$50,8,FALSE)*PRINCIPAL!$H$172*(1-(PRINCIPAL!$K$172/100)),IF(AND(PRINCIPAL!$H$172&lt;&gt;"",L606=PRINCIPAL!$L$172),VLOOKUP($BB$594,'Banco de Dados'!$B$4:$J$50,8,FALSE)*PRINCIPAL!$H$172*(1-(PRINCIPAL!$M$172/100)),IF(AND(PRINCIPAL!$H$172&lt;&gt;"",L606=PRINCIPAL!$N$172),VLOOKUP($BB$594,'Banco de Dados'!$B$4:$J$50,8,FALSE)*PRINCIPAL!$H$172*(1-(PRINCIPAL!$O$172/100)),IF(PRINCIPAL!$H$172&lt;&gt;"",VLOOKUP($BB$594,'Banco de Dados'!$B$4:$J$50,8,FALSE)*PRINCIPAL!$H$172,IF(OR(L606=PRINCIPAL!$I$172,L606=PRINCIPAL!$I$172+PRINCIPAL!$I$172,L606=PRINCIPAL!$I$172+PRINCIPAL!$I$172+PRINCIPAL!$I$172),0,IF(L606=PRINCIPAL!$J$172,VLOOKUP($BB$594,'Banco de Dados'!$B$4:$J$50,6,FALSE)*(1-(PRINCIPAL!$K$172/100)),IF(L606=PRINCIPAL!$L$172,VLOOKUP($BB$594,'Banco de Dados'!$B$4:$J$50,6,FALSE)*(1-(PRINCIPAL!$M$172/100)),IF(L606=PRINCIPAL!$N$172,VLOOKUP($BB$594,'Banco de Dados'!$B$4:$J$50,6,FALSE)*(1-(PRINCIPAL!$O$172/100)),VLOOKUP($BB$594,'Banco de Dados'!$B$4:$J$50,6,FALSE)))))))))),"")</f>
        <v/>
      </c>
      <c r="BB606" s="29" t="str">
        <f>IFERROR(BA606*(IFERROR(VLOOKUP($BB$594,'Banco de Dados'!$B$4:$J$50,4,FALSE),"ERRO")),"")</f>
        <v/>
      </c>
      <c r="BC606" s="29" t="str">
        <f t="shared" si="420"/>
        <v/>
      </c>
      <c r="BD606" s="103" t="str">
        <f>IFERROR(BC606*(C606*(PRINCIPAL!$G$172/100))*0.47*(44/12),"")</f>
        <v/>
      </c>
      <c r="BE606" s="111" t="str">
        <f t="shared" si="399"/>
        <v/>
      </c>
      <c r="BF606" s="30" t="str">
        <f>IFERROR(IF(AND(PRINCIPAL!$H$173&lt;&gt;"",OR(L606=PRINCIPAL!$I$173,L606=PRINCIPAL!$I$173+PRINCIPAL!$I$173,L606=PRINCIPAL!$I$173+PRINCIPAL!$I$173+PRINCIPAL!$I$173)),0,IF(AND(PRINCIPAL!$H$173&lt;&gt;"",L606=PRINCIPAL!$J$173),VLOOKUP($BG$594,'Banco de Dados'!$B$4:$J$50,8,FALSE)*PRINCIPAL!$H$173*(1-(PRINCIPAL!$K$173/100)),IF(AND(PRINCIPAL!$H$173&lt;&gt;"",L606=PRINCIPAL!$L$173),VLOOKUP($BG$594,'Banco de Dados'!$B$4:$J$50,8,FALSE)*PRINCIPAL!$H$173*(1-(PRINCIPAL!$M$173/100)),IF(AND(PRINCIPAL!$H$173&lt;&gt;"",L606=PRINCIPAL!$N$173),VLOOKUP($BG$594,'Banco de Dados'!$B$4:$J$50,8,FALSE)*PRINCIPAL!$H$173*(1-(PRINCIPAL!$O$173/100)),IF(PRINCIPAL!$H$173&lt;&gt;"",VLOOKUP($BG$594,'Banco de Dados'!$B$4:$J$50,8,FALSE)*PRINCIPAL!$H$173,IF(OR(L606=PRINCIPAL!$I$173,L606=PRINCIPAL!$I$173+PRINCIPAL!$I$173,L606=PRINCIPAL!$I$173+PRINCIPAL!$I$173+PRINCIPAL!$I$173),0,IF(L606=PRINCIPAL!$J$173,VLOOKUP($BG$594,'Banco de Dados'!$B$4:$J$50,6,FALSE)*(1-(PRINCIPAL!$K$173/100)),IF(L606=PRINCIPAL!$L$173,VLOOKUP($BG$594,'Banco de Dados'!$B$4:$J$50,6,FALSE)*(1-(PRINCIPAL!$M$173/100)),IF(L606=PRINCIPAL!$N$173,VLOOKUP($BG$594,'Banco de Dados'!$B$4:$J$50,6,FALSE)*(1-(PRINCIPAL!$O$173/100)),VLOOKUP($BG$594,'Banco de Dados'!$B$4:$J$50,6,FALSE)))))))))),"")</f>
        <v/>
      </c>
      <c r="BG606" s="29" t="str">
        <f>IFERROR(BF606*(IFERROR(VLOOKUP($BG$594,'Banco de Dados'!$B$4:$J$50,4,FALSE),"ERRO")),"")</f>
        <v/>
      </c>
      <c r="BH606" s="29" t="str">
        <f t="shared" si="415"/>
        <v/>
      </c>
      <c r="BI606" s="103" t="str">
        <f>IFERROR(BH606*(C606*(PRINCIPAL!$G$173/100))*0.47*(44/12),"")</f>
        <v/>
      </c>
      <c r="BJ606" s="102" t="str">
        <f t="shared" si="400"/>
        <v/>
      </c>
    </row>
    <row r="607" spans="2:62" ht="12.75" customHeight="1" x14ac:dyDescent="0.3">
      <c r="B607" s="326">
        <f t="shared" si="401"/>
        <v>2031</v>
      </c>
      <c r="C607" s="340"/>
      <c r="D607" s="1"/>
      <c r="E607" s="116">
        <v>11</v>
      </c>
      <c r="F607" s="24" t="str">
        <f>IFERROR(VLOOKUP($G$594,'Banco de Dados'!$B$4:$J$50,6,FALSE),"")</f>
        <v/>
      </c>
      <c r="G607" s="25" t="str">
        <f>IFERROR(F607*(IFERROR(VLOOKUP($G$594,'Banco de Dados'!$B$4:$J$50,4,FALSE),"ERRO")),"")</f>
        <v/>
      </c>
      <c r="H607" s="25" t="str">
        <f t="shared" si="402"/>
        <v/>
      </c>
      <c r="I607" s="103" t="str">
        <f t="shared" si="403"/>
        <v/>
      </c>
      <c r="J607" s="117" t="str">
        <f t="shared" si="404"/>
        <v/>
      </c>
      <c r="K607" s="1"/>
      <c r="L607" s="91">
        <v>11</v>
      </c>
      <c r="M607" s="24" t="str">
        <f>IFERROR(IF(AND(PRINCIPAL!$H$164&lt;&gt;"",OR(L607=PRINCIPAL!$I$164,L607=PRINCIPAL!$I$164+PRINCIPAL!$I$164,L607=PRINCIPAL!$I$164+PRINCIPAL!$I$164+PRINCIPAL!$I$164)),0,IF(AND(PRINCIPAL!$H$164&lt;&gt;"",L607=PRINCIPAL!$J$164),VLOOKUP($N$594,'Banco de Dados'!$B$4:$J$50,8,FALSE)*PRINCIPAL!$H$164*(1-(PRINCIPAL!$K$164/100)),IF(AND(PRINCIPAL!$H$164&lt;&gt;"",L607=PRINCIPAL!$L$164),VLOOKUP($N$594,'Banco de Dados'!$B$4:$J$50,8,FALSE)*PRINCIPAL!$H$164*(1-(PRINCIPAL!$M$164/100)),IF(AND(PRINCIPAL!$H$164&lt;&gt;"",L607=PRINCIPAL!$N$164),VLOOKUP($N$594,'Banco de Dados'!$B$4:$J$50,8,FALSE)*PRINCIPAL!$H$164*(1-(PRINCIPAL!$O$164/100)),IF(PRINCIPAL!$H$164&lt;&gt;"",VLOOKUP($N$594,'Banco de Dados'!$B$4:$J$50,8,FALSE)*PRINCIPAL!$H$164,IF(OR(L607=PRINCIPAL!$I$164,L607=PRINCIPAL!$I$164+PRINCIPAL!$I$164,L607=PRINCIPAL!$I$164+PRINCIPAL!$I$164+PRINCIPAL!$I$164),0,IF(L607=PRINCIPAL!$J$164,VLOOKUP($N$594,'Banco de Dados'!$B$4:$J$50,6,FALSE)*(1-(PRINCIPAL!$K$164/100)),IF(L607=PRINCIPAL!$L$164,VLOOKUP($N$594,'Banco de Dados'!$B$4:$J$50,6,FALSE)*(1-(PRINCIPAL!$M$164/100)),IF(L607=PRINCIPAL!$N$164,VLOOKUP($N$594,'Banco de Dados'!$B$4:$J$50,6,FALSE)*(1-(PRINCIPAL!$O$164/100)),VLOOKUP($N$594,'Banco de Dados'!$B$4:$J$50,6,FALSE)))))))))),"")</f>
        <v/>
      </c>
      <c r="N607" s="25" t="str">
        <f>IFERROR(M607*(IFERROR(VLOOKUP($N$594,'Banco de Dados'!$B$4:$J$50,4,FALSE),"ERRO")),"")</f>
        <v/>
      </c>
      <c r="O607" s="25" t="str">
        <f t="shared" si="405"/>
        <v/>
      </c>
      <c r="P607" s="103" t="str">
        <f>IFERROR(O607*(C607*(PRINCIPAL!$G$164/100))*0.47*(44/12),"")</f>
        <v/>
      </c>
      <c r="Q607" s="107" t="str">
        <f t="shared" si="421"/>
        <v/>
      </c>
      <c r="R607" s="29" t="str">
        <f>IFERROR(IF(AND(PRINCIPAL!$H$165&lt;&gt;"",OR(L607=PRINCIPAL!$I$165,L607=PRINCIPAL!$I$165+PRINCIPAL!$I$165,L607=PRINCIPAL!$I$165+PRINCIPAL!$I$165+PRINCIPAL!$I$165)),0,IF(AND(PRINCIPAL!$H$165&lt;&gt;"",L607=PRINCIPAL!$J$165),VLOOKUP($S$594,'Banco de Dados'!$B$4:$J$50,8,FALSE)*PRINCIPAL!$H$165*(1-(PRINCIPAL!$K$165/100)),IF(AND(PRINCIPAL!$H$165&lt;&gt;"",L607=PRINCIPAL!$L$165),VLOOKUP($S$594,'Banco de Dados'!$B$4:$J$50,8,FALSE)*PRINCIPAL!$H$165*(1-(PRINCIPAL!$M$165/100)),IF(AND(PRINCIPAL!$H$165&lt;&gt;"",L607=PRINCIPAL!$N$165),VLOOKUP($S$594,'Banco de Dados'!$B$4:$J$50,8,FALSE)*PRINCIPAL!$H$165*(1-(PRINCIPAL!$O$165/100)),IF(PRINCIPAL!$H$165&lt;&gt;"",VLOOKUP($S$594,'Banco de Dados'!$B$4:$J$50,8,FALSE)*PRINCIPAL!$H$165,IF(OR(L607=PRINCIPAL!$I$165,L607=PRINCIPAL!$I$165+PRINCIPAL!$I$165,L607=PRINCIPAL!$I$165+PRINCIPAL!$I$165+PRINCIPAL!$I$165),0,IF(L607=PRINCIPAL!$J$165,VLOOKUP($S$594,'Banco de Dados'!$B$4:$J$50,6,FALSE)*(1-(PRINCIPAL!$K$165/100)),IF(L607=PRINCIPAL!$L$165,VLOOKUP($S$594,'Banco de Dados'!$B$4:$J$50,6,FALSE)*(1-(PRINCIPAL!$M$165/100)),IF(L607=PRINCIPAL!$N$165,VLOOKUP($S$594,'Banco de Dados'!$B$4:$J$50,6,FALSE)*(1-(PRINCIPAL!$O$165/100)),VLOOKUP($S$594,'Banco de Dados'!$B$4:$J$50,6,FALSE)))))))))),"")</f>
        <v/>
      </c>
      <c r="S607" s="29" t="str">
        <f>IFERROR(R607*(IFERROR(VLOOKUP($S$594,'Banco de Dados'!$B$4:$J$50,4,FALSE),"ERRO")),"")</f>
        <v/>
      </c>
      <c r="T607" s="29" t="str">
        <f t="shared" si="422"/>
        <v/>
      </c>
      <c r="U607" s="103" t="str">
        <f>IFERROR(T607*(C607*(PRINCIPAL!$G$165/100))*0.47*(44/12),"")</f>
        <v/>
      </c>
      <c r="V607" s="103" t="str">
        <f t="shared" si="398"/>
        <v/>
      </c>
      <c r="W607" s="30" t="str">
        <f>IFERROR(IF(AND(PRINCIPAL!$H$166&lt;&gt;"",OR(L607=PRINCIPAL!$I$166,L607=PRINCIPAL!$I$166+PRINCIPAL!$I$166,L607=PRINCIPAL!$I$166+PRINCIPAL!$I$166+PRINCIPAL!$I$166)),0,IF(AND(PRINCIPAL!$H$166&lt;&gt;"",L607=PRINCIPAL!$J$166),VLOOKUP($X$594,'Banco de Dados'!$B$4:$J$50,8,FALSE)*PRINCIPAL!$H$166*(1-(PRINCIPAL!$K$166/100)),IF(AND(PRINCIPAL!$H$166&lt;&gt;"",L607=PRINCIPAL!$L$166),VLOOKUP($X$594,'Banco de Dados'!$B$4:$J$50,8,FALSE)*PRINCIPAL!$H$166*(1-(PRINCIPAL!$M$166/100)),IF(AND(PRINCIPAL!$H$166&lt;&gt;"",L607=PRINCIPAL!$N$166),VLOOKUP($X$594,'Banco de Dados'!$B$4:$J$50,8,FALSE)*PRINCIPAL!$H$166*(1-(PRINCIPAL!$O$166/100)),IF(PRINCIPAL!$H$166&lt;&gt;"",VLOOKUP($X$594,'Banco de Dados'!$B$4:$J$50,8,FALSE)*PRINCIPAL!$H$166,IF(OR(L607=PRINCIPAL!$I$166,L607=PRINCIPAL!$I$166+PRINCIPAL!$I$166,L607=PRINCIPAL!$I$166+PRINCIPAL!$I$166+PRINCIPAL!$I$166),0,IF(L607=PRINCIPAL!$J$166,VLOOKUP($X$594,'Banco de Dados'!$B$4:$J$50,6,FALSE)*(1-(PRINCIPAL!$K$166/100)),IF(L607=PRINCIPAL!$L$166,VLOOKUP($X$594,'Banco de Dados'!$B$4:$J$50,6,FALSE)*(1-(PRINCIPAL!$M$166/100)),IF(L607=PRINCIPAL!$N$166,VLOOKUP($X$594,'Banco de Dados'!$B$4:$J$50,6,FALSE)*(1-(PRINCIPAL!$O$166/100)),VLOOKUP($X$594,'Banco de Dados'!$B$4:$J$50,6,FALSE)))))))))),"")</f>
        <v/>
      </c>
      <c r="X607" s="29" t="str">
        <f>IFERROR(W607*(IFERROR(VLOOKUP($X$594,'Banco de Dados'!$B$4:$J$50,4,FALSE),"ERRO")),"")</f>
        <v/>
      </c>
      <c r="Y607" s="29" t="str">
        <f t="shared" si="416"/>
        <v/>
      </c>
      <c r="Z607" s="103" t="str">
        <f>IFERROR(Y607*(C607*(PRINCIPAL!$G$166/100))*0.47*(44/12),"")</f>
        <v/>
      </c>
      <c r="AA607" s="111" t="str">
        <f t="shared" si="417"/>
        <v/>
      </c>
      <c r="AB607" s="30" t="str">
        <f>IFERROR(IF(AND(PRINCIPAL!$H$167&lt;&gt;"",OR(L607=PRINCIPAL!$I$167,L607=PRINCIPAL!$I$167+PRINCIPAL!$I$167,L607=PRINCIPAL!$I$167+PRINCIPAL!$I$167+PRINCIPAL!$I$167)),0,IF(AND(PRINCIPAL!$H$167&lt;&gt;"",L607=PRINCIPAL!$J$167),VLOOKUP($AC$594,'Banco de Dados'!$B$4:$J$50,8,FALSE)*PRINCIPAL!$H$167*(1-(PRINCIPAL!$K$167/100)),IF(AND(PRINCIPAL!$H$167&lt;&gt;"",L607=PRINCIPAL!$L$167),VLOOKUP($AC$594,'Banco de Dados'!$B$4:$J$50,8,FALSE)*PRINCIPAL!$H$167*(1-(PRINCIPAL!$M$167/100)),IF(AND(PRINCIPAL!$H$167&lt;&gt;"",L607=PRINCIPAL!$N$167),VLOOKUP($AC$594,'Banco de Dados'!$B$4:$J$50,8,FALSE)*PRINCIPAL!$H$167*(1-(PRINCIPAL!$O$167/100)),IF(PRINCIPAL!$H$167&lt;&gt;"",VLOOKUP($AC$594,'Banco de Dados'!$B$4:$J$50,8,FALSE)*PRINCIPAL!$H$167,IF(OR(L607=PRINCIPAL!$I$167,L607=PRINCIPAL!$I$167+PRINCIPAL!$I$167,L607=PRINCIPAL!$I$167+PRINCIPAL!$I$167+PRINCIPAL!$I$167),0,IF(L607=PRINCIPAL!$J$167,VLOOKUP($AC$594,'Banco de Dados'!$B$4:$J$50,6,FALSE)*(1-(PRINCIPAL!$K$167/100)),IF(L607=PRINCIPAL!$L$167,VLOOKUP($AC$594,'Banco de Dados'!$B$4:$J$50,6,FALSE)*(1-(PRINCIPAL!$M$167/100)),IF(L607=PRINCIPAL!$N$167,VLOOKUP($AC$594,'Banco de Dados'!$B$4:$J$50,6,FALSE)*(1-(PRINCIPAL!$O$167/100)),VLOOKUP($AC$594,'Banco de Dados'!$B$4:$J$50,6,FALSE)))))))))),"")</f>
        <v/>
      </c>
      <c r="AC607" s="29" t="str">
        <f>IFERROR(AB607*(IFERROR(VLOOKUP($AC$594,'Banco de Dados'!$B$4:$J$50,4,FALSE),"ERRO")),"")</f>
        <v/>
      </c>
      <c r="AD607" s="29" t="str">
        <f t="shared" si="407"/>
        <v/>
      </c>
      <c r="AE607" s="103" t="str">
        <f>IFERROR(AD607*(C607*(PRINCIPAL!$G$167/100))*0.47*(44/12),"")</f>
        <v/>
      </c>
      <c r="AF607" s="111" t="str">
        <f t="shared" si="408"/>
        <v/>
      </c>
      <c r="AG607" s="30" t="str">
        <f>IFERROR(IF(AND(PRINCIPAL!$H$168&lt;&gt;"",OR(L607=PRINCIPAL!$I$168,L607=PRINCIPAL!$I$168+PRINCIPAL!$I$168,L607=PRINCIPAL!$I$168+PRINCIPAL!$I$168+PRINCIPAL!$I$168)),0,IF(AND(PRINCIPAL!$H$168&lt;&gt;"",L607=PRINCIPAL!$J$168),VLOOKUP($AH$594,'Banco de Dados'!$B$4:$J$50,8,FALSE)*PRINCIPAL!$H$168*(1-(PRINCIPAL!$K$168/100)),IF(AND(PRINCIPAL!$H$168&lt;&gt;"",L607=PRINCIPAL!$L$168),VLOOKUP($AH$594,'Banco de Dados'!$B$4:$J$50,8,FALSE)*PRINCIPAL!$H$168*(1-(PRINCIPAL!$M$168/100)),IF(AND(PRINCIPAL!$H$168&lt;&gt;"",L607=PRINCIPAL!$N$168),VLOOKUP($AH$594,'Banco de Dados'!$B$4:$J$50,8,FALSE)*PRINCIPAL!$H$168*(1-(PRINCIPAL!$O$168/100)),IF(PRINCIPAL!$H$168&lt;&gt;"",VLOOKUP($AH$594,'Banco de Dados'!$B$4:$J$50,8,FALSE)*PRINCIPAL!$H$168,IF(OR(L607=PRINCIPAL!$I$168,L607=PRINCIPAL!$I$168+PRINCIPAL!$I$168,L607=PRINCIPAL!$I$168+PRINCIPAL!$I$168+PRINCIPAL!$I$168),0,IF(L607=PRINCIPAL!$J$168,VLOOKUP($AH$594,'Banco de Dados'!$B$4:$J$50,6,FALSE)*(1-(PRINCIPAL!$K$168/100)),IF(L607=PRINCIPAL!$L$168,VLOOKUP($AH$594,'Banco de Dados'!$B$4:$J$50,6,FALSE)*(1-(PRINCIPAL!$M$168/100)),IF(L607=PRINCIPAL!$N$168,VLOOKUP($AH$594,'Banco de Dados'!$B$4:$J$50,6,FALSE)*(1-(PRINCIPAL!$O$168/100)),VLOOKUP($AH$594,'Banco de Dados'!$B$4:$J$50,6,FALSE)))))))))),"")</f>
        <v/>
      </c>
      <c r="AH607" s="29" t="str">
        <f>IFERROR(AG607*(IFERROR(VLOOKUP($AH$594,'Banco de Dados'!$B$4:$J$50,4,FALSE),"ERRO")),"")</f>
        <v/>
      </c>
      <c r="AI607" s="29" t="str">
        <f t="shared" si="409"/>
        <v/>
      </c>
      <c r="AJ607" s="103" t="str">
        <f>IFERROR(AI607*(C607*(PRINCIPAL!$G$168/100))*0.47*(44/12),"")</f>
        <v/>
      </c>
      <c r="AK607" s="111" t="str">
        <f t="shared" si="418"/>
        <v/>
      </c>
      <c r="AL607" s="30" t="str">
        <f>IFERROR(IF(AND(PRINCIPAL!$H$169&lt;&gt;"",OR(L607=PRINCIPAL!$I$169,L607=PRINCIPAL!$I$169+PRINCIPAL!$I$169,L607=PRINCIPAL!$I$169+PRINCIPAL!$I$169+PRINCIPAL!$I$169)),0,IF(AND(PRINCIPAL!$H$169&lt;&gt;"",L607=PRINCIPAL!$J$169),VLOOKUP($AM$594,'Banco de Dados'!$B$4:$J$50,8,FALSE)*PRINCIPAL!$H$169*(1-(PRINCIPAL!$K$169/100)),IF(AND(PRINCIPAL!$H$169&lt;&gt;"",L607=PRINCIPAL!$L$169),VLOOKUP($AM$594,'Banco de Dados'!$B$4:$J$50,8,FALSE)*PRINCIPAL!$H$169*(1-(PRINCIPAL!$M$169/100)),IF(AND(PRINCIPAL!$H$169&lt;&gt;"",L607=PRINCIPAL!$N$169),VLOOKUP($AM$594,'Banco de Dados'!$B$4:$J$50,8,FALSE)*PRINCIPAL!$H$169*(1-(PRINCIPAL!$O$169/100)),IF(PRINCIPAL!$H$169&lt;&gt;"",VLOOKUP($AM$594,'Banco de Dados'!$B$4:$J$50,8,FALSE)*PRINCIPAL!$H$169,IF(OR(L607=PRINCIPAL!$I$169,L607=PRINCIPAL!$I$169+PRINCIPAL!$I$169,L607=PRINCIPAL!$I$169+PRINCIPAL!$I$169+PRINCIPAL!$I$169),0,IF(L607=PRINCIPAL!$J$169,VLOOKUP($AM$594,'Banco de Dados'!$B$4:$J$50,6,FALSE)*(1-(PRINCIPAL!$K$169/100)),IF(L607=PRINCIPAL!$L$169,VLOOKUP($AM$594,'Banco de Dados'!$B$4:$J$50,6,FALSE)*(1-(PRINCIPAL!$M$169/100)),IF(L607=PRINCIPAL!$N$169,VLOOKUP($AM$594,'Banco de Dados'!$B$4:$J$50,6,FALSE)*(1-(PRINCIPAL!$O$169/100)),VLOOKUP($AM$594,'Banco de Dados'!$B$4:$J$50,6,FALSE)))))))))),"")</f>
        <v/>
      </c>
      <c r="AM607" s="29" t="str">
        <f>IFERROR(AL607*(IFERROR(VLOOKUP($AM$594,'Banco de Dados'!$B$4:$J$50,4,FALSE),"ERRO")),"")</f>
        <v/>
      </c>
      <c r="AN607" s="29" t="str">
        <f t="shared" si="410"/>
        <v/>
      </c>
      <c r="AO607" s="103" t="str">
        <f>IFERROR(AN607*(C607*(PRINCIPAL!$G$169/100))*0.47*(44/12),"")</f>
        <v/>
      </c>
      <c r="AP607" s="111" t="str">
        <f t="shared" si="411"/>
        <v/>
      </c>
      <c r="AQ607" s="30" t="str">
        <f>IFERROR(IF(AND(PRINCIPAL!$H$170&lt;&gt;"",OR(L607=PRINCIPAL!$I$170,L607=PRINCIPAL!$I$170+PRINCIPAL!$I$170,L607=PRINCIPAL!$I$170+PRINCIPAL!$I$170+PRINCIPAL!$I$170)),0,IF(AND(PRINCIPAL!$H$170&lt;&gt;"",L607=PRINCIPAL!$J$170),VLOOKUP($AR$594,'Banco de Dados'!$B$4:$J$50,8,FALSE)*PRINCIPAL!$H$170*(1-(PRINCIPAL!$K$170/100)),IF(AND(PRINCIPAL!$H$170&lt;&gt;"",L607=PRINCIPAL!$L$170),VLOOKUP($AR$594,'Banco de Dados'!$B$4:$J$50,8,FALSE)*PRINCIPAL!$H$170*(1-(PRINCIPAL!$M$170/100)),IF(AND(PRINCIPAL!$H$170&lt;&gt;"",L607=PRINCIPAL!$N$170),VLOOKUP($AR$594,'Banco de Dados'!$B$4:$J$50,8,FALSE)*PRINCIPAL!$H$170*(1-(PRINCIPAL!$O$170/100)),IF(PRINCIPAL!$H$170&lt;&gt;"",VLOOKUP($AR$594,'Banco de Dados'!$B$4:$J$50,8,FALSE)*PRINCIPAL!$H$170,IF(OR(L607=PRINCIPAL!$I$170,L607=PRINCIPAL!$I$170+PRINCIPAL!$I$170,L607=PRINCIPAL!$I$170+PRINCIPAL!$I$170+PRINCIPAL!$I$170),0,IF(L607=PRINCIPAL!$J$170,VLOOKUP($AR$594,'Banco de Dados'!$B$4:$J$50,6,FALSE)*(1-(PRINCIPAL!$K$170/100)),IF(L607=PRINCIPAL!$L$170,VLOOKUP($AR$594,'Banco de Dados'!$B$4:$J$50,6,FALSE)*(1-(PRINCIPAL!$M$170/100)),IF(L607=PRINCIPAL!$N$170,VLOOKUP($AR$594,'Banco de Dados'!$B$4:$J$50,6,FALSE)*(1-(PRINCIPAL!$O$170/100)),VLOOKUP($AR$594,'Banco de Dados'!$B$4:$J$50,6,FALSE)))))))))),"")</f>
        <v/>
      </c>
      <c r="AR607" s="29" t="str">
        <f>IFERROR(AQ607*(IFERROR(VLOOKUP($AR$594,'Banco de Dados'!$B$4:$J$50,4,FALSE),"ERRO")),"")</f>
        <v/>
      </c>
      <c r="AS607" s="29" t="str">
        <f t="shared" si="412"/>
        <v/>
      </c>
      <c r="AT607" s="103" t="str">
        <f>IFERROR(AS607*(C607*(PRINCIPAL!$G$170/100))*0.47*(44/12),"")</f>
        <v/>
      </c>
      <c r="AU607" s="111" t="str">
        <f t="shared" si="413"/>
        <v/>
      </c>
      <c r="AV607" s="30" t="str">
        <f>IFERROR(IF(AND(PRINCIPAL!$H$171&lt;&gt;"",OR(L607=PRINCIPAL!$I$171,L607=PRINCIPAL!$I$171+PRINCIPAL!$I$171,L607=PRINCIPAL!$I$171+PRINCIPAL!$I$171+PRINCIPAL!$I$171)),0,IF(AND(PRINCIPAL!$H$171&lt;&gt;"",L607=PRINCIPAL!$J$171),VLOOKUP($AW$594,'Banco de Dados'!$B$4:$J$50,8,FALSE)*PRINCIPAL!$H$171*(1-(PRINCIPAL!$K$171/100)),IF(AND(PRINCIPAL!$H$171&lt;&gt;"",L607=PRINCIPAL!$L$171),VLOOKUP($AW$594,'Banco de Dados'!$B$4:$J$50,8,FALSE)*PRINCIPAL!$H$171*(1-(PRINCIPAL!$M$171/100)),IF(AND(PRINCIPAL!$H$171&lt;&gt;"",L607=PRINCIPAL!$N$171),VLOOKUP($AW$594,'Banco de Dados'!$B$4:$J$50,8,FALSE)*PRINCIPAL!$H$171*(1-(PRINCIPAL!$O$171/100)),IF(PRINCIPAL!$H$171&lt;&gt;"",VLOOKUP($AW$594,'Banco de Dados'!$B$4:$J$50,8,FALSE)*PRINCIPAL!$H$171,IF(OR(L607=PRINCIPAL!$I$171,L607=PRINCIPAL!$I$171+PRINCIPAL!$I$171,L607=PRINCIPAL!$I$171+PRINCIPAL!$I$171+PRINCIPAL!$I$171),0,IF(L607=PRINCIPAL!$J$171,VLOOKUP($AW$594,'Banco de Dados'!$B$4:$J$50,6,FALSE)*(1-(PRINCIPAL!$K$171/100)),IF(L607=PRINCIPAL!$L$171,VLOOKUP($AW$594,'Banco de Dados'!$B$4:$J$50,6,FALSE)*(1-(PRINCIPAL!$M$171/100)),IF(L607=PRINCIPAL!$N$171,VLOOKUP($AW$594,'Banco de Dados'!$B$4:$J$50,6,FALSE)*(1-(PRINCIPAL!$O$171/100)),VLOOKUP($AW$594,'Banco de Dados'!$B$4:$J$50,6,FALSE)))))))))),"")</f>
        <v/>
      </c>
      <c r="AW607" s="29" t="str">
        <f>IFERROR(AV607*(IFERROR(VLOOKUP($AW$594,'Banco de Dados'!$B$4:$J$50,4,FALSE),"ERRO")),"")</f>
        <v/>
      </c>
      <c r="AX607" s="29" t="str">
        <f t="shared" si="414"/>
        <v/>
      </c>
      <c r="AY607" s="103" t="str">
        <f>IFERROR(AX607*(C607*(PRINCIPAL!$G$171/100))*0.47*(44/12),"")</f>
        <v/>
      </c>
      <c r="AZ607" s="111" t="str">
        <f t="shared" si="419"/>
        <v/>
      </c>
      <c r="BA607" s="30" t="str">
        <f>IFERROR(IF(AND(PRINCIPAL!$H$172&lt;&gt;"",OR(L607=PRINCIPAL!$I$172,L607=PRINCIPAL!$I$172+PRINCIPAL!$I$172,L607=PRINCIPAL!$I$172+PRINCIPAL!$I$172+PRINCIPAL!$I$172)),0,IF(AND(PRINCIPAL!$H$172&lt;&gt;"",L607=PRINCIPAL!$J$172),VLOOKUP($BB$594,'Banco de Dados'!$B$4:$J$50,8,FALSE)*PRINCIPAL!$H$172*(1-(PRINCIPAL!$K$172/100)),IF(AND(PRINCIPAL!$H$172&lt;&gt;"",L607=PRINCIPAL!$L$172),VLOOKUP($BB$594,'Banco de Dados'!$B$4:$J$50,8,FALSE)*PRINCIPAL!$H$172*(1-(PRINCIPAL!$M$172/100)),IF(AND(PRINCIPAL!$H$172&lt;&gt;"",L607=PRINCIPAL!$N$172),VLOOKUP($BB$594,'Banco de Dados'!$B$4:$J$50,8,FALSE)*PRINCIPAL!$H$172*(1-(PRINCIPAL!$O$172/100)),IF(PRINCIPAL!$H$172&lt;&gt;"",VLOOKUP($BB$594,'Banco de Dados'!$B$4:$J$50,8,FALSE)*PRINCIPAL!$H$172,IF(OR(L607=PRINCIPAL!$I$172,L607=PRINCIPAL!$I$172+PRINCIPAL!$I$172,L607=PRINCIPAL!$I$172+PRINCIPAL!$I$172+PRINCIPAL!$I$172),0,IF(L607=PRINCIPAL!$J$172,VLOOKUP($BB$594,'Banco de Dados'!$B$4:$J$50,6,FALSE)*(1-(PRINCIPAL!$K$172/100)),IF(L607=PRINCIPAL!$L$172,VLOOKUP($BB$594,'Banco de Dados'!$B$4:$J$50,6,FALSE)*(1-(PRINCIPAL!$M$172/100)),IF(L607=PRINCIPAL!$N$172,VLOOKUP($BB$594,'Banco de Dados'!$B$4:$J$50,6,FALSE)*(1-(PRINCIPAL!$O$172/100)),VLOOKUP($BB$594,'Banco de Dados'!$B$4:$J$50,6,FALSE)))))))))),"")</f>
        <v/>
      </c>
      <c r="BB607" s="29" t="str">
        <f>IFERROR(BA607*(IFERROR(VLOOKUP($BB$594,'Banco de Dados'!$B$4:$J$50,4,FALSE),"ERRO")),"")</f>
        <v/>
      </c>
      <c r="BC607" s="29" t="str">
        <f t="shared" si="420"/>
        <v/>
      </c>
      <c r="BD607" s="103" t="str">
        <f>IFERROR(BC607*(C607*(PRINCIPAL!$G$172/100))*0.47*(44/12),"")</f>
        <v/>
      </c>
      <c r="BE607" s="111" t="str">
        <f t="shared" si="399"/>
        <v/>
      </c>
      <c r="BF607" s="30" t="str">
        <f>IFERROR(IF(AND(PRINCIPAL!$H$173&lt;&gt;"",OR(L607=PRINCIPAL!$I$173,L607=PRINCIPAL!$I$173+PRINCIPAL!$I$173,L607=PRINCIPAL!$I$173+PRINCIPAL!$I$173+PRINCIPAL!$I$173)),0,IF(AND(PRINCIPAL!$H$173&lt;&gt;"",L607=PRINCIPAL!$J$173),VLOOKUP($BG$594,'Banco de Dados'!$B$4:$J$50,8,FALSE)*PRINCIPAL!$H$173*(1-(PRINCIPAL!$K$173/100)),IF(AND(PRINCIPAL!$H$173&lt;&gt;"",L607=PRINCIPAL!$L$173),VLOOKUP($BG$594,'Banco de Dados'!$B$4:$J$50,8,FALSE)*PRINCIPAL!$H$173*(1-(PRINCIPAL!$M$173/100)),IF(AND(PRINCIPAL!$H$173&lt;&gt;"",L607=PRINCIPAL!$N$173),VLOOKUP($BG$594,'Banco de Dados'!$B$4:$J$50,8,FALSE)*PRINCIPAL!$H$173*(1-(PRINCIPAL!$O$173/100)),IF(PRINCIPAL!$H$173&lt;&gt;"",VLOOKUP($BG$594,'Banco de Dados'!$B$4:$J$50,8,FALSE)*PRINCIPAL!$H$173,IF(OR(L607=PRINCIPAL!$I$173,L607=PRINCIPAL!$I$173+PRINCIPAL!$I$173,L607=PRINCIPAL!$I$173+PRINCIPAL!$I$173+PRINCIPAL!$I$173),0,IF(L607=PRINCIPAL!$J$173,VLOOKUP($BG$594,'Banco de Dados'!$B$4:$J$50,6,FALSE)*(1-(PRINCIPAL!$K$173/100)),IF(L607=PRINCIPAL!$L$173,VLOOKUP($BG$594,'Banco de Dados'!$B$4:$J$50,6,FALSE)*(1-(PRINCIPAL!$M$173/100)),IF(L607=PRINCIPAL!$N$173,VLOOKUP($BG$594,'Banco de Dados'!$B$4:$J$50,6,FALSE)*(1-(PRINCIPAL!$O$173/100)),VLOOKUP($BG$594,'Banco de Dados'!$B$4:$J$50,6,FALSE)))))))))),"")</f>
        <v/>
      </c>
      <c r="BG607" s="29" t="str">
        <f>IFERROR(BF607*(IFERROR(VLOOKUP($BG$594,'Banco de Dados'!$B$4:$J$50,4,FALSE),"ERRO")),"")</f>
        <v/>
      </c>
      <c r="BH607" s="29" t="str">
        <f t="shared" si="415"/>
        <v/>
      </c>
      <c r="BI607" s="103" t="str">
        <f>IFERROR(BH607*(C607*(PRINCIPAL!$G$173/100))*0.47*(44/12),"")</f>
        <v/>
      </c>
      <c r="BJ607" s="102" t="str">
        <f t="shared" si="400"/>
        <v/>
      </c>
    </row>
    <row r="608" spans="2:62" ht="12.75" customHeight="1" x14ac:dyDescent="0.3">
      <c r="B608" s="326">
        <f t="shared" si="401"/>
        <v>2032</v>
      </c>
      <c r="C608" s="340"/>
      <c r="D608" s="1"/>
      <c r="E608" s="116">
        <v>12</v>
      </c>
      <c r="F608" s="24" t="str">
        <f>IFERROR(VLOOKUP($G$594,'Banco de Dados'!$B$4:$J$50,6,FALSE),"")</f>
        <v/>
      </c>
      <c r="G608" s="25" t="str">
        <f>IFERROR(F608*(IFERROR(VLOOKUP($G$594,'Banco de Dados'!$B$4:$J$50,4,FALSE),"ERRO")),"")</f>
        <v/>
      </c>
      <c r="H608" s="25" t="str">
        <f t="shared" si="402"/>
        <v/>
      </c>
      <c r="I608" s="103" t="str">
        <f t="shared" si="403"/>
        <v/>
      </c>
      <c r="J608" s="117" t="str">
        <f t="shared" si="404"/>
        <v/>
      </c>
      <c r="K608" s="1"/>
      <c r="L608" s="91">
        <v>12</v>
      </c>
      <c r="M608" s="24" t="str">
        <f>IFERROR(IF(AND(PRINCIPAL!$H$164&lt;&gt;"",OR(L608=PRINCIPAL!$I$164,L608=PRINCIPAL!$I$164+PRINCIPAL!$I$164,L608=PRINCIPAL!$I$164+PRINCIPAL!$I$164+PRINCIPAL!$I$164)),0,IF(AND(PRINCIPAL!$H$164&lt;&gt;"",L608=PRINCIPAL!$J$164),VLOOKUP($N$594,'Banco de Dados'!$B$4:$J$50,8,FALSE)*PRINCIPAL!$H$164*(1-(PRINCIPAL!$K$164/100)),IF(AND(PRINCIPAL!$H$164&lt;&gt;"",L608=PRINCIPAL!$L$164),VLOOKUP($N$594,'Banco de Dados'!$B$4:$J$50,8,FALSE)*PRINCIPAL!$H$164*(1-(PRINCIPAL!$M$164/100)),IF(AND(PRINCIPAL!$H$164&lt;&gt;"",L608=PRINCIPAL!$N$164),VLOOKUP($N$594,'Banco de Dados'!$B$4:$J$50,8,FALSE)*PRINCIPAL!$H$164*(1-(PRINCIPAL!$O$164/100)),IF(PRINCIPAL!$H$164&lt;&gt;"",VLOOKUP($N$594,'Banco de Dados'!$B$4:$J$50,8,FALSE)*PRINCIPAL!$H$164,IF(OR(L608=PRINCIPAL!$I$164,L608=PRINCIPAL!$I$164+PRINCIPAL!$I$164,L608=PRINCIPAL!$I$164+PRINCIPAL!$I$164+PRINCIPAL!$I$164),0,IF(L608=PRINCIPAL!$J$164,VLOOKUP($N$594,'Banco de Dados'!$B$4:$J$50,6,FALSE)*(1-(PRINCIPAL!$K$164/100)),IF(L608=PRINCIPAL!$L$164,VLOOKUP($N$594,'Banco de Dados'!$B$4:$J$50,6,FALSE)*(1-(PRINCIPAL!$M$164/100)),IF(L608=PRINCIPAL!$N$164,VLOOKUP($N$594,'Banco de Dados'!$B$4:$J$50,6,FALSE)*(1-(PRINCIPAL!$O$164/100)),VLOOKUP($N$594,'Banco de Dados'!$B$4:$J$50,6,FALSE)))))))))),"")</f>
        <v/>
      </c>
      <c r="N608" s="25" t="str">
        <f>IFERROR(M608*(IFERROR(VLOOKUP($N$594,'Banco de Dados'!$B$4:$J$50,4,FALSE),"ERRO")),"")</f>
        <v/>
      </c>
      <c r="O608" s="25" t="str">
        <f t="shared" si="405"/>
        <v/>
      </c>
      <c r="P608" s="103" t="str">
        <f>IFERROR(O608*(C608*(PRINCIPAL!$G$164/100))*0.47*(44/12),"")</f>
        <v/>
      </c>
      <c r="Q608" s="107" t="str">
        <f t="shared" si="421"/>
        <v/>
      </c>
      <c r="R608" s="29" t="str">
        <f>IFERROR(IF(AND(PRINCIPAL!$H$165&lt;&gt;"",OR(L608=PRINCIPAL!$I$165,L608=PRINCIPAL!$I$165+PRINCIPAL!$I$165,L608=PRINCIPAL!$I$165+PRINCIPAL!$I$165+PRINCIPAL!$I$165)),0,IF(AND(PRINCIPAL!$H$165&lt;&gt;"",L608=PRINCIPAL!$J$165),VLOOKUP($S$594,'Banco de Dados'!$B$4:$J$50,8,FALSE)*PRINCIPAL!$H$165*(1-(PRINCIPAL!$K$165/100)),IF(AND(PRINCIPAL!$H$165&lt;&gt;"",L608=PRINCIPAL!$L$165),VLOOKUP($S$594,'Banco de Dados'!$B$4:$J$50,8,FALSE)*PRINCIPAL!$H$165*(1-(PRINCIPAL!$M$165/100)),IF(AND(PRINCIPAL!$H$165&lt;&gt;"",L608=PRINCIPAL!$N$165),VLOOKUP($S$594,'Banco de Dados'!$B$4:$J$50,8,FALSE)*PRINCIPAL!$H$165*(1-(PRINCIPAL!$O$165/100)),IF(PRINCIPAL!$H$165&lt;&gt;"",VLOOKUP($S$594,'Banco de Dados'!$B$4:$J$50,8,FALSE)*PRINCIPAL!$H$165,IF(OR(L608=PRINCIPAL!$I$165,L608=PRINCIPAL!$I$165+PRINCIPAL!$I$165,L608=PRINCIPAL!$I$165+PRINCIPAL!$I$165+PRINCIPAL!$I$165),0,IF(L608=PRINCIPAL!$J$165,VLOOKUP($S$594,'Banco de Dados'!$B$4:$J$50,6,FALSE)*(1-(PRINCIPAL!$K$165/100)),IF(L608=PRINCIPAL!$L$165,VLOOKUP($S$594,'Banco de Dados'!$B$4:$J$50,6,FALSE)*(1-(PRINCIPAL!$M$165/100)),IF(L608=PRINCIPAL!$N$165,VLOOKUP($S$594,'Banco de Dados'!$B$4:$J$50,6,FALSE)*(1-(PRINCIPAL!$O$165/100)),VLOOKUP($S$594,'Banco de Dados'!$B$4:$J$50,6,FALSE)))))))))),"")</f>
        <v/>
      </c>
      <c r="S608" s="29" t="str">
        <f>IFERROR(R608*(IFERROR(VLOOKUP($S$594,'Banco de Dados'!$B$4:$J$50,4,FALSE),"ERRO")),"")</f>
        <v/>
      </c>
      <c r="T608" s="29" t="str">
        <f t="shared" si="422"/>
        <v/>
      </c>
      <c r="U608" s="103" t="str">
        <f>IFERROR(T608*(C608*(PRINCIPAL!$G$165/100))*0.47*(44/12),"")</f>
        <v/>
      </c>
      <c r="V608" s="103" t="str">
        <f t="shared" si="398"/>
        <v/>
      </c>
      <c r="W608" s="30" t="str">
        <f>IFERROR(IF(AND(PRINCIPAL!$H$166&lt;&gt;"",OR(L608=PRINCIPAL!$I$166,L608=PRINCIPAL!$I$166+PRINCIPAL!$I$166,L608=PRINCIPAL!$I$166+PRINCIPAL!$I$166+PRINCIPAL!$I$166)),0,IF(AND(PRINCIPAL!$H$166&lt;&gt;"",L608=PRINCIPAL!$J$166),VLOOKUP($X$594,'Banco de Dados'!$B$4:$J$50,8,FALSE)*PRINCIPAL!$H$166*(1-(PRINCIPAL!$K$166/100)),IF(AND(PRINCIPAL!$H$166&lt;&gt;"",L608=PRINCIPAL!$L$166),VLOOKUP($X$594,'Banco de Dados'!$B$4:$J$50,8,FALSE)*PRINCIPAL!$H$166*(1-(PRINCIPAL!$M$166/100)),IF(AND(PRINCIPAL!$H$166&lt;&gt;"",L608=PRINCIPAL!$N$166),VLOOKUP($X$594,'Banco de Dados'!$B$4:$J$50,8,FALSE)*PRINCIPAL!$H$166*(1-(PRINCIPAL!$O$166/100)),IF(PRINCIPAL!$H$166&lt;&gt;"",VLOOKUP($X$594,'Banco de Dados'!$B$4:$J$50,8,FALSE)*PRINCIPAL!$H$166,IF(OR(L608=PRINCIPAL!$I$166,L608=PRINCIPAL!$I$166+PRINCIPAL!$I$166,L608=PRINCIPAL!$I$166+PRINCIPAL!$I$166+PRINCIPAL!$I$166),0,IF(L608=PRINCIPAL!$J$166,VLOOKUP($X$594,'Banco de Dados'!$B$4:$J$50,6,FALSE)*(1-(PRINCIPAL!$K$166/100)),IF(L608=PRINCIPAL!$L$166,VLOOKUP($X$594,'Banco de Dados'!$B$4:$J$50,6,FALSE)*(1-(PRINCIPAL!$M$166/100)),IF(L608=PRINCIPAL!$N$166,VLOOKUP($X$594,'Banco de Dados'!$B$4:$J$50,6,FALSE)*(1-(PRINCIPAL!$O$166/100)),VLOOKUP($X$594,'Banco de Dados'!$B$4:$J$50,6,FALSE)))))))))),"")</f>
        <v/>
      </c>
      <c r="X608" s="29" t="str">
        <f>IFERROR(W608*(IFERROR(VLOOKUP($X$594,'Banco de Dados'!$B$4:$J$50,4,FALSE),"ERRO")),"")</f>
        <v/>
      </c>
      <c r="Y608" s="29" t="str">
        <f t="shared" si="416"/>
        <v/>
      </c>
      <c r="Z608" s="103" t="str">
        <f>IFERROR(Y608*(C608*(PRINCIPAL!$G$166/100))*0.47*(44/12),"")</f>
        <v/>
      </c>
      <c r="AA608" s="111" t="str">
        <f t="shared" si="417"/>
        <v/>
      </c>
      <c r="AB608" s="30" t="str">
        <f>IFERROR(IF(AND(PRINCIPAL!$H$167&lt;&gt;"",OR(L608=PRINCIPAL!$I$167,L608=PRINCIPAL!$I$167+PRINCIPAL!$I$167,L608=PRINCIPAL!$I$167+PRINCIPAL!$I$167+PRINCIPAL!$I$167)),0,IF(AND(PRINCIPAL!$H$167&lt;&gt;"",L608=PRINCIPAL!$J$167),VLOOKUP($AC$594,'Banco de Dados'!$B$4:$J$50,8,FALSE)*PRINCIPAL!$H$167*(1-(PRINCIPAL!$K$167/100)),IF(AND(PRINCIPAL!$H$167&lt;&gt;"",L608=PRINCIPAL!$L$167),VLOOKUP($AC$594,'Banco de Dados'!$B$4:$J$50,8,FALSE)*PRINCIPAL!$H$167*(1-(PRINCIPAL!$M$167/100)),IF(AND(PRINCIPAL!$H$167&lt;&gt;"",L608=PRINCIPAL!$N$167),VLOOKUP($AC$594,'Banco de Dados'!$B$4:$J$50,8,FALSE)*PRINCIPAL!$H$167*(1-(PRINCIPAL!$O$167/100)),IF(PRINCIPAL!$H$167&lt;&gt;"",VLOOKUP($AC$594,'Banco de Dados'!$B$4:$J$50,8,FALSE)*PRINCIPAL!$H$167,IF(OR(L608=PRINCIPAL!$I$167,L608=PRINCIPAL!$I$167+PRINCIPAL!$I$167,L608=PRINCIPAL!$I$167+PRINCIPAL!$I$167+PRINCIPAL!$I$167),0,IF(L608=PRINCIPAL!$J$167,VLOOKUP($AC$594,'Banco de Dados'!$B$4:$J$50,6,FALSE)*(1-(PRINCIPAL!$K$167/100)),IF(L608=PRINCIPAL!$L$167,VLOOKUP($AC$594,'Banco de Dados'!$B$4:$J$50,6,FALSE)*(1-(PRINCIPAL!$M$167/100)),IF(L608=PRINCIPAL!$N$167,VLOOKUP($AC$594,'Banco de Dados'!$B$4:$J$50,6,FALSE)*(1-(PRINCIPAL!$O$167/100)),VLOOKUP($AC$594,'Banco de Dados'!$B$4:$J$50,6,FALSE)))))))))),"")</f>
        <v/>
      </c>
      <c r="AC608" s="29" t="str">
        <f>IFERROR(AB608*(IFERROR(VLOOKUP($AC$594,'Banco de Dados'!$B$4:$J$50,4,FALSE),"ERRO")),"")</f>
        <v/>
      </c>
      <c r="AD608" s="29" t="str">
        <f t="shared" si="407"/>
        <v/>
      </c>
      <c r="AE608" s="103" t="str">
        <f>IFERROR(AD608*(C608*(PRINCIPAL!$G$167/100))*0.47*(44/12),"")</f>
        <v/>
      </c>
      <c r="AF608" s="111" t="str">
        <f t="shared" si="408"/>
        <v/>
      </c>
      <c r="AG608" s="30" t="str">
        <f>IFERROR(IF(AND(PRINCIPAL!$H$168&lt;&gt;"",OR(L608=PRINCIPAL!$I$168,L608=PRINCIPAL!$I$168+PRINCIPAL!$I$168,L608=PRINCIPAL!$I$168+PRINCIPAL!$I$168+PRINCIPAL!$I$168)),0,IF(AND(PRINCIPAL!$H$168&lt;&gt;"",L608=PRINCIPAL!$J$168),VLOOKUP($AH$594,'Banco de Dados'!$B$4:$J$50,8,FALSE)*PRINCIPAL!$H$168*(1-(PRINCIPAL!$K$168/100)),IF(AND(PRINCIPAL!$H$168&lt;&gt;"",L608=PRINCIPAL!$L$168),VLOOKUP($AH$594,'Banco de Dados'!$B$4:$J$50,8,FALSE)*PRINCIPAL!$H$168*(1-(PRINCIPAL!$M$168/100)),IF(AND(PRINCIPAL!$H$168&lt;&gt;"",L608=PRINCIPAL!$N$168),VLOOKUP($AH$594,'Banco de Dados'!$B$4:$J$50,8,FALSE)*PRINCIPAL!$H$168*(1-(PRINCIPAL!$O$168/100)),IF(PRINCIPAL!$H$168&lt;&gt;"",VLOOKUP($AH$594,'Banco de Dados'!$B$4:$J$50,8,FALSE)*PRINCIPAL!$H$168,IF(OR(L608=PRINCIPAL!$I$168,L608=PRINCIPAL!$I$168+PRINCIPAL!$I$168,L608=PRINCIPAL!$I$168+PRINCIPAL!$I$168+PRINCIPAL!$I$168),0,IF(L608=PRINCIPAL!$J$168,VLOOKUP($AH$594,'Banco de Dados'!$B$4:$J$50,6,FALSE)*(1-(PRINCIPAL!$K$168/100)),IF(L608=PRINCIPAL!$L$168,VLOOKUP($AH$594,'Banco de Dados'!$B$4:$J$50,6,FALSE)*(1-(PRINCIPAL!$M$168/100)),IF(L608=PRINCIPAL!$N$168,VLOOKUP($AH$594,'Banco de Dados'!$B$4:$J$50,6,FALSE)*(1-(PRINCIPAL!$O$168/100)),VLOOKUP($AH$594,'Banco de Dados'!$B$4:$J$50,6,FALSE)))))))))),"")</f>
        <v/>
      </c>
      <c r="AH608" s="29" t="str">
        <f>IFERROR(AG608*(IFERROR(VLOOKUP($AH$594,'Banco de Dados'!$B$4:$J$50,4,FALSE),"ERRO")),"")</f>
        <v/>
      </c>
      <c r="AI608" s="29" t="str">
        <f t="shared" si="409"/>
        <v/>
      </c>
      <c r="AJ608" s="103" t="str">
        <f>IFERROR(AI608*(C608*(PRINCIPAL!$G$168/100))*0.47*(44/12),"")</f>
        <v/>
      </c>
      <c r="AK608" s="111" t="str">
        <f t="shared" si="418"/>
        <v/>
      </c>
      <c r="AL608" s="30" t="str">
        <f>IFERROR(IF(AND(PRINCIPAL!$H$169&lt;&gt;"",OR(L608=PRINCIPAL!$I$169,L608=PRINCIPAL!$I$169+PRINCIPAL!$I$169,L608=PRINCIPAL!$I$169+PRINCIPAL!$I$169+PRINCIPAL!$I$169)),0,IF(AND(PRINCIPAL!$H$169&lt;&gt;"",L608=PRINCIPAL!$J$169),VLOOKUP($AM$594,'Banco de Dados'!$B$4:$J$50,8,FALSE)*PRINCIPAL!$H$169*(1-(PRINCIPAL!$K$169/100)),IF(AND(PRINCIPAL!$H$169&lt;&gt;"",L608=PRINCIPAL!$L$169),VLOOKUP($AM$594,'Banco de Dados'!$B$4:$J$50,8,FALSE)*PRINCIPAL!$H$169*(1-(PRINCIPAL!$M$169/100)),IF(AND(PRINCIPAL!$H$169&lt;&gt;"",L608=PRINCIPAL!$N$169),VLOOKUP($AM$594,'Banco de Dados'!$B$4:$J$50,8,FALSE)*PRINCIPAL!$H$169*(1-(PRINCIPAL!$O$169/100)),IF(PRINCIPAL!$H$169&lt;&gt;"",VLOOKUP($AM$594,'Banco de Dados'!$B$4:$J$50,8,FALSE)*PRINCIPAL!$H$169,IF(OR(L608=PRINCIPAL!$I$169,L608=PRINCIPAL!$I$169+PRINCIPAL!$I$169,L608=PRINCIPAL!$I$169+PRINCIPAL!$I$169+PRINCIPAL!$I$169),0,IF(L608=PRINCIPAL!$J$169,VLOOKUP($AM$594,'Banco de Dados'!$B$4:$J$50,6,FALSE)*(1-(PRINCIPAL!$K$169/100)),IF(L608=PRINCIPAL!$L$169,VLOOKUP($AM$594,'Banco de Dados'!$B$4:$J$50,6,FALSE)*(1-(PRINCIPAL!$M$169/100)),IF(L608=PRINCIPAL!$N$169,VLOOKUP($AM$594,'Banco de Dados'!$B$4:$J$50,6,FALSE)*(1-(PRINCIPAL!$O$169/100)),VLOOKUP($AM$594,'Banco de Dados'!$B$4:$J$50,6,FALSE)))))))))),"")</f>
        <v/>
      </c>
      <c r="AM608" s="29" t="str">
        <f>IFERROR(AL608*(IFERROR(VLOOKUP($AM$594,'Banco de Dados'!$B$4:$J$50,4,FALSE),"ERRO")),"")</f>
        <v/>
      </c>
      <c r="AN608" s="29" t="str">
        <f t="shared" si="410"/>
        <v/>
      </c>
      <c r="AO608" s="103" t="str">
        <f>IFERROR(AN608*(C608*(PRINCIPAL!$G$169/100))*0.47*(44/12),"")</f>
        <v/>
      </c>
      <c r="AP608" s="111" t="str">
        <f t="shared" si="411"/>
        <v/>
      </c>
      <c r="AQ608" s="30" t="str">
        <f>IFERROR(IF(AND(PRINCIPAL!$H$170&lt;&gt;"",OR(L608=PRINCIPAL!$I$170,L608=PRINCIPAL!$I$170+PRINCIPAL!$I$170,L608=PRINCIPAL!$I$170+PRINCIPAL!$I$170+PRINCIPAL!$I$170)),0,IF(AND(PRINCIPAL!$H$170&lt;&gt;"",L608=PRINCIPAL!$J$170),VLOOKUP($AR$594,'Banco de Dados'!$B$4:$J$50,8,FALSE)*PRINCIPAL!$H$170*(1-(PRINCIPAL!$K$170/100)),IF(AND(PRINCIPAL!$H$170&lt;&gt;"",L608=PRINCIPAL!$L$170),VLOOKUP($AR$594,'Banco de Dados'!$B$4:$J$50,8,FALSE)*PRINCIPAL!$H$170*(1-(PRINCIPAL!$M$170/100)),IF(AND(PRINCIPAL!$H$170&lt;&gt;"",L608=PRINCIPAL!$N$170),VLOOKUP($AR$594,'Banco de Dados'!$B$4:$J$50,8,FALSE)*PRINCIPAL!$H$170*(1-(PRINCIPAL!$O$170/100)),IF(PRINCIPAL!$H$170&lt;&gt;"",VLOOKUP($AR$594,'Banco de Dados'!$B$4:$J$50,8,FALSE)*PRINCIPAL!$H$170,IF(OR(L608=PRINCIPAL!$I$170,L608=PRINCIPAL!$I$170+PRINCIPAL!$I$170,L608=PRINCIPAL!$I$170+PRINCIPAL!$I$170+PRINCIPAL!$I$170),0,IF(L608=PRINCIPAL!$J$170,VLOOKUP($AR$594,'Banco de Dados'!$B$4:$J$50,6,FALSE)*(1-(PRINCIPAL!$K$170/100)),IF(L608=PRINCIPAL!$L$170,VLOOKUP($AR$594,'Banco de Dados'!$B$4:$J$50,6,FALSE)*(1-(PRINCIPAL!$M$170/100)),IF(L608=PRINCIPAL!$N$170,VLOOKUP($AR$594,'Banco de Dados'!$B$4:$J$50,6,FALSE)*(1-(PRINCIPAL!$O$170/100)),VLOOKUP($AR$594,'Banco de Dados'!$B$4:$J$50,6,FALSE)))))))))),"")</f>
        <v/>
      </c>
      <c r="AR608" s="29" t="str">
        <f>IFERROR(AQ608*(IFERROR(VLOOKUP($AR$594,'Banco de Dados'!$B$4:$J$50,4,FALSE),"ERRO")),"")</f>
        <v/>
      </c>
      <c r="AS608" s="29" t="str">
        <f t="shared" si="412"/>
        <v/>
      </c>
      <c r="AT608" s="103" t="str">
        <f>IFERROR(AS608*(C608*(PRINCIPAL!$G$170/100))*0.47*(44/12),"")</f>
        <v/>
      </c>
      <c r="AU608" s="111" t="str">
        <f t="shared" si="413"/>
        <v/>
      </c>
      <c r="AV608" s="30" t="str">
        <f>IFERROR(IF(AND(PRINCIPAL!$H$171&lt;&gt;"",OR(L608=PRINCIPAL!$I$171,L608=PRINCIPAL!$I$171+PRINCIPAL!$I$171,L608=PRINCIPAL!$I$171+PRINCIPAL!$I$171+PRINCIPAL!$I$171)),0,IF(AND(PRINCIPAL!$H$171&lt;&gt;"",L608=PRINCIPAL!$J$171),VLOOKUP($AW$594,'Banco de Dados'!$B$4:$J$50,8,FALSE)*PRINCIPAL!$H$171*(1-(PRINCIPAL!$K$171/100)),IF(AND(PRINCIPAL!$H$171&lt;&gt;"",L608=PRINCIPAL!$L$171),VLOOKUP($AW$594,'Banco de Dados'!$B$4:$J$50,8,FALSE)*PRINCIPAL!$H$171*(1-(PRINCIPAL!$M$171/100)),IF(AND(PRINCIPAL!$H$171&lt;&gt;"",L608=PRINCIPAL!$N$171),VLOOKUP($AW$594,'Banco de Dados'!$B$4:$J$50,8,FALSE)*PRINCIPAL!$H$171*(1-(PRINCIPAL!$O$171/100)),IF(PRINCIPAL!$H$171&lt;&gt;"",VLOOKUP($AW$594,'Banco de Dados'!$B$4:$J$50,8,FALSE)*PRINCIPAL!$H$171,IF(OR(L608=PRINCIPAL!$I$171,L608=PRINCIPAL!$I$171+PRINCIPAL!$I$171,L608=PRINCIPAL!$I$171+PRINCIPAL!$I$171+PRINCIPAL!$I$171),0,IF(L608=PRINCIPAL!$J$171,VLOOKUP($AW$594,'Banco de Dados'!$B$4:$J$50,6,FALSE)*(1-(PRINCIPAL!$K$171/100)),IF(L608=PRINCIPAL!$L$171,VLOOKUP($AW$594,'Banco de Dados'!$B$4:$J$50,6,FALSE)*(1-(PRINCIPAL!$M$171/100)),IF(L608=PRINCIPAL!$N$171,VLOOKUP($AW$594,'Banco de Dados'!$B$4:$J$50,6,FALSE)*(1-(PRINCIPAL!$O$171/100)),VLOOKUP($AW$594,'Banco de Dados'!$B$4:$J$50,6,FALSE)))))))))),"")</f>
        <v/>
      </c>
      <c r="AW608" s="29" t="str">
        <f>IFERROR(AV608*(IFERROR(VLOOKUP($AW$594,'Banco de Dados'!$B$4:$J$50,4,FALSE),"ERRO")),"")</f>
        <v/>
      </c>
      <c r="AX608" s="29" t="str">
        <f t="shared" si="414"/>
        <v/>
      </c>
      <c r="AY608" s="103" t="str">
        <f>IFERROR(AX608*(C608*(PRINCIPAL!$G$171/100))*0.47*(44/12),"")</f>
        <v/>
      </c>
      <c r="AZ608" s="111" t="str">
        <f t="shared" si="419"/>
        <v/>
      </c>
      <c r="BA608" s="30" t="str">
        <f>IFERROR(IF(AND(PRINCIPAL!$H$172&lt;&gt;"",OR(L608=PRINCIPAL!$I$172,L608=PRINCIPAL!$I$172+PRINCIPAL!$I$172,L608=PRINCIPAL!$I$172+PRINCIPAL!$I$172+PRINCIPAL!$I$172)),0,IF(AND(PRINCIPAL!$H$172&lt;&gt;"",L608=PRINCIPAL!$J$172),VLOOKUP($BB$594,'Banco de Dados'!$B$4:$J$50,8,FALSE)*PRINCIPAL!$H$172*(1-(PRINCIPAL!$K$172/100)),IF(AND(PRINCIPAL!$H$172&lt;&gt;"",L608=PRINCIPAL!$L$172),VLOOKUP($BB$594,'Banco de Dados'!$B$4:$J$50,8,FALSE)*PRINCIPAL!$H$172*(1-(PRINCIPAL!$M$172/100)),IF(AND(PRINCIPAL!$H$172&lt;&gt;"",L608=PRINCIPAL!$N$172),VLOOKUP($BB$594,'Banco de Dados'!$B$4:$J$50,8,FALSE)*PRINCIPAL!$H$172*(1-(PRINCIPAL!$O$172/100)),IF(PRINCIPAL!$H$172&lt;&gt;"",VLOOKUP($BB$594,'Banco de Dados'!$B$4:$J$50,8,FALSE)*PRINCIPAL!$H$172,IF(OR(L608=PRINCIPAL!$I$172,L608=PRINCIPAL!$I$172+PRINCIPAL!$I$172,L608=PRINCIPAL!$I$172+PRINCIPAL!$I$172+PRINCIPAL!$I$172),0,IF(L608=PRINCIPAL!$J$172,VLOOKUP($BB$594,'Banco de Dados'!$B$4:$J$50,6,FALSE)*(1-(PRINCIPAL!$K$172/100)),IF(L608=PRINCIPAL!$L$172,VLOOKUP($BB$594,'Banco de Dados'!$B$4:$J$50,6,FALSE)*(1-(PRINCIPAL!$M$172/100)),IF(L608=PRINCIPAL!$N$172,VLOOKUP($BB$594,'Banco de Dados'!$B$4:$J$50,6,FALSE)*(1-(PRINCIPAL!$O$172/100)),VLOOKUP($BB$594,'Banco de Dados'!$B$4:$J$50,6,FALSE)))))))))),"")</f>
        <v/>
      </c>
      <c r="BB608" s="29" t="str">
        <f>IFERROR(BA608*(IFERROR(VLOOKUP($BB$594,'Banco de Dados'!$B$4:$J$50,4,FALSE),"ERRO")),"")</f>
        <v/>
      </c>
      <c r="BC608" s="29" t="str">
        <f t="shared" si="420"/>
        <v/>
      </c>
      <c r="BD608" s="103" t="str">
        <f>IFERROR(BC608*(C608*(PRINCIPAL!$G$172/100))*0.47*(44/12),"")</f>
        <v/>
      </c>
      <c r="BE608" s="111" t="str">
        <f t="shared" si="399"/>
        <v/>
      </c>
      <c r="BF608" s="30" t="str">
        <f>IFERROR(IF(AND(PRINCIPAL!$H$173&lt;&gt;"",OR(L608=PRINCIPAL!$I$173,L608=PRINCIPAL!$I$173+PRINCIPAL!$I$173,L608=PRINCIPAL!$I$173+PRINCIPAL!$I$173+PRINCIPAL!$I$173)),0,IF(AND(PRINCIPAL!$H$173&lt;&gt;"",L608=PRINCIPAL!$J$173),VLOOKUP($BG$594,'Banco de Dados'!$B$4:$J$50,8,FALSE)*PRINCIPAL!$H$173*(1-(PRINCIPAL!$K$173/100)),IF(AND(PRINCIPAL!$H$173&lt;&gt;"",L608=PRINCIPAL!$L$173),VLOOKUP($BG$594,'Banco de Dados'!$B$4:$J$50,8,FALSE)*PRINCIPAL!$H$173*(1-(PRINCIPAL!$M$173/100)),IF(AND(PRINCIPAL!$H$173&lt;&gt;"",L608=PRINCIPAL!$N$173),VLOOKUP($BG$594,'Banco de Dados'!$B$4:$J$50,8,FALSE)*PRINCIPAL!$H$173*(1-(PRINCIPAL!$O$173/100)),IF(PRINCIPAL!$H$173&lt;&gt;"",VLOOKUP($BG$594,'Banco de Dados'!$B$4:$J$50,8,FALSE)*PRINCIPAL!$H$173,IF(OR(L608=PRINCIPAL!$I$173,L608=PRINCIPAL!$I$173+PRINCIPAL!$I$173,L608=PRINCIPAL!$I$173+PRINCIPAL!$I$173+PRINCIPAL!$I$173),0,IF(L608=PRINCIPAL!$J$173,VLOOKUP($BG$594,'Banco de Dados'!$B$4:$J$50,6,FALSE)*(1-(PRINCIPAL!$K$173/100)),IF(L608=PRINCIPAL!$L$173,VLOOKUP($BG$594,'Banco de Dados'!$B$4:$J$50,6,FALSE)*(1-(PRINCIPAL!$M$173/100)),IF(L608=PRINCIPAL!$N$173,VLOOKUP($BG$594,'Banco de Dados'!$B$4:$J$50,6,FALSE)*(1-(PRINCIPAL!$O$173/100)),VLOOKUP($BG$594,'Banco de Dados'!$B$4:$J$50,6,FALSE)))))))))),"")</f>
        <v/>
      </c>
      <c r="BG608" s="29" t="str">
        <f>IFERROR(BF608*(IFERROR(VLOOKUP($BG$594,'Banco de Dados'!$B$4:$J$50,4,FALSE),"ERRO")),"")</f>
        <v/>
      </c>
      <c r="BH608" s="29" t="str">
        <f t="shared" si="415"/>
        <v/>
      </c>
      <c r="BI608" s="103" t="str">
        <f>IFERROR(BH608*(C608*(PRINCIPAL!$G$173/100))*0.47*(44/12),"")</f>
        <v/>
      </c>
      <c r="BJ608" s="102" t="str">
        <f t="shared" si="400"/>
        <v/>
      </c>
    </row>
    <row r="609" spans="2:62" ht="12.75" customHeight="1" x14ac:dyDescent="0.3">
      <c r="B609" s="326">
        <f t="shared" si="401"/>
        <v>2033</v>
      </c>
      <c r="C609" s="340"/>
      <c r="D609" s="1"/>
      <c r="E609" s="116">
        <v>13</v>
      </c>
      <c r="F609" s="24" t="str">
        <f>IFERROR(VLOOKUP($G$594,'Banco de Dados'!$B$4:$J$50,6,FALSE),"")</f>
        <v/>
      </c>
      <c r="G609" s="25" t="str">
        <f>IFERROR(F609*(IFERROR(VLOOKUP($G$594,'Banco de Dados'!$B$4:$J$50,4,FALSE),"ERRO")),"")</f>
        <v/>
      </c>
      <c r="H609" s="25" t="str">
        <f t="shared" si="402"/>
        <v/>
      </c>
      <c r="I609" s="103" t="str">
        <f t="shared" si="403"/>
        <v/>
      </c>
      <c r="J609" s="117" t="str">
        <f t="shared" si="404"/>
        <v/>
      </c>
      <c r="K609" s="1"/>
      <c r="L609" s="91">
        <v>13</v>
      </c>
      <c r="M609" s="24" t="str">
        <f>IFERROR(IF(AND(PRINCIPAL!$H$164&lt;&gt;"",OR(L609=PRINCIPAL!$I$164,L609=PRINCIPAL!$I$164+PRINCIPAL!$I$164,L609=PRINCIPAL!$I$164+PRINCIPAL!$I$164+PRINCIPAL!$I$164)),0,IF(AND(PRINCIPAL!$H$164&lt;&gt;"",L609=PRINCIPAL!$J$164),VLOOKUP($N$594,'Banco de Dados'!$B$4:$J$50,8,FALSE)*PRINCIPAL!$H$164*(1-(PRINCIPAL!$K$164/100)),IF(AND(PRINCIPAL!$H$164&lt;&gt;"",L609=PRINCIPAL!$L$164),VLOOKUP($N$594,'Banco de Dados'!$B$4:$J$50,8,FALSE)*PRINCIPAL!$H$164*(1-(PRINCIPAL!$M$164/100)),IF(AND(PRINCIPAL!$H$164&lt;&gt;"",L609=PRINCIPAL!$N$164),VLOOKUP($N$594,'Banco de Dados'!$B$4:$J$50,8,FALSE)*PRINCIPAL!$H$164*(1-(PRINCIPAL!$O$164/100)),IF(PRINCIPAL!$H$164&lt;&gt;"",VLOOKUP($N$594,'Banco de Dados'!$B$4:$J$50,8,FALSE)*PRINCIPAL!$H$164,IF(OR(L609=PRINCIPAL!$I$164,L609=PRINCIPAL!$I$164+PRINCIPAL!$I$164,L609=PRINCIPAL!$I$164+PRINCIPAL!$I$164+PRINCIPAL!$I$164),0,IF(L609=PRINCIPAL!$J$164,VLOOKUP($N$594,'Banco de Dados'!$B$4:$J$50,6,FALSE)*(1-(PRINCIPAL!$K$164/100)),IF(L609=PRINCIPAL!$L$164,VLOOKUP($N$594,'Banco de Dados'!$B$4:$J$50,6,FALSE)*(1-(PRINCIPAL!$M$164/100)),IF(L609=PRINCIPAL!$N$164,VLOOKUP($N$594,'Banco de Dados'!$B$4:$J$50,6,FALSE)*(1-(PRINCIPAL!$O$164/100)),VLOOKUP($N$594,'Banco de Dados'!$B$4:$J$50,6,FALSE)))))))))),"")</f>
        <v/>
      </c>
      <c r="N609" s="25" t="str">
        <f>IFERROR(M609*(IFERROR(VLOOKUP($N$594,'Banco de Dados'!$B$4:$J$50,4,FALSE),"ERRO")),"")</f>
        <v/>
      </c>
      <c r="O609" s="25" t="str">
        <f t="shared" si="405"/>
        <v/>
      </c>
      <c r="P609" s="103" t="str">
        <f>IFERROR(O609*(C609*(PRINCIPAL!$G$164/100))*0.47*(44/12),"")</f>
        <v/>
      </c>
      <c r="Q609" s="107" t="str">
        <f t="shared" si="421"/>
        <v/>
      </c>
      <c r="R609" s="29" t="str">
        <f>IFERROR(IF(AND(PRINCIPAL!$H$165&lt;&gt;"",OR(L609=PRINCIPAL!$I$165,L609=PRINCIPAL!$I$165+PRINCIPAL!$I$165,L609=PRINCIPAL!$I$165+PRINCIPAL!$I$165+PRINCIPAL!$I$165)),0,IF(AND(PRINCIPAL!$H$165&lt;&gt;"",L609=PRINCIPAL!$J$165),VLOOKUP($S$594,'Banco de Dados'!$B$4:$J$50,8,FALSE)*PRINCIPAL!$H$165*(1-(PRINCIPAL!$K$165/100)),IF(AND(PRINCIPAL!$H$165&lt;&gt;"",L609=PRINCIPAL!$L$165),VLOOKUP($S$594,'Banco de Dados'!$B$4:$J$50,8,FALSE)*PRINCIPAL!$H$165*(1-(PRINCIPAL!$M$165/100)),IF(AND(PRINCIPAL!$H$165&lt;&gt;"",L609=PRINCIPAL!$N$165),VLOOKUP($S$594,'Banco de Dados'!$B$4:$J$50,8,FALSE)*PRINCIPAL!$H$165*(1-(PRINCIPAL!$O$165/100)),IF(PRINCIPAL!$H$165&lt;&gt;"",VLOOKUP($S$594,'Banco de Dados'!$B$4:$J$50,8,FALSE)*PRINCIPAL!$H$165,IF(OR(L609=PRINCIPAL!$I$165,L609=PRINCIPAL!$I$165+PRINCIPAL!$I$165,L609=PRINCIPAL!$I$165+PRINCIPAL!$I$165+PRINCIPAL!$I$165),0,IF(L609=PRINCIPAL!$J$165,VLOOKUP($S$594,'Banco de Dados'!$B$4:$J$50,6,FALSE)*(1-(PRINCIPAL!$K$165/100)),IF(L609=PRINCIPAL!$L$165,VLOOKUP($S$594,'Banco de Dados'!$B$4:$J$50,6,FALSE)*(1-(PRINCIPAL!$M$165/100)),IF(L609=PRINCIPAL!$N$165,VLOOKUP($S$594,'Banco de Dados'!$B$4:$J$50,6,FALSE)*(1-(PRINCIPAL!$O$165/100)),VLOOKUP($S$594,'Banco de Dados'!$B$4:$J$50,6,FALSE)))))))))),"")</f>
        <v/>
      </c>
      <c r="S609" s="29" t="str">
        <f>IFERROR(R609*(IFERROR(VLOOKUP($S$594,'Banco de Dados'!$B$4:$J$50,4,FALSE),"ERRO")),"")</f>
        <v/>
      </c>
      <c r="T609" s="29" t="str">
        <f t="shared" si="422"/>
        <v/>
      </c>
      <c r="U609" s="103" t="str">
        <f>IFERROR(T609*(C609*(PRINCIPAL!$G$165/100))*0.47*(44/12),"")</f>
        <v/>
      </c>
      <c r="V609" s="103" t="str">
        <f t="shared" si="398"/>
        <v/>
      </c>
      <c r="W609" s="30" t="str">
        <f>IFERROR(IF(AND(PRINCIPAL!$H$166&lt;&gt;"",OR(L609=PRINCIPAL!$I$166,L609=PRINCIPAL!$I$166+PRINCIPAL!$I$166,L609=PRINCIPAL!$I$166+PRINCIPAL!$I$166+PRINCIPAL!$I$166)),0,IF(AND(PRINCIPAL!$H$166&lt;&gt;"",L609=PRINCIPAL!$J$166),VLOOKUP($X$594,'Banco de Dados'!$B$4:$J$50,8,FALSE)*PRINCIPAL!$H$166*(1-(PRINCIPAL!$K$166/100)),IF(AND(PRINCIPAL!$H$166&lt;&gt;"",L609=PRINCIPAL!$L$166),VLOOKUP($X$594,'Banco de Dados'!$B$4:$J$50,8,FALSE)*PRINCIPAL!$H$166*(1-(PRINCIPAL!$M$166/100)),IF(AND(PRINCIPAL!$H$166&lt;&gt;"",L609=PRINCIPAL!$N$166),VLOOKUP($X$594,'Banco de Dados'!$B$4:$J$50,8,FALSE)*PRINCIPAL!$H$166*(1-(PRINCIPAL!$O$166/100)),IF(PRINCIPAL!$H$166&lt;&gt;"",VLOOKUP($X$594,'Banco de Dados'!$B$4:$J$50,8,FALSE)*PRINCIPAL!$H$166,IF(OR(L609=PRINCIPAL!$I$166,L609=PRINCIPAL!$I$166+PRINCIPAL!$I$166,L609=PRINCIPAL!$I$166+PRINCIPAL!$I$166+PRINCIPAL!$I$166),0,IF(L609=PRINCIPAL!$J$166,VLOOKUP($X$594,'Banco de Dados'!$B$4:$J$50,6,FALSE)*(1-(PRINCIPAL!$K$166/100)),IF(L609=PRINCIPAL!$L$166,VLOOKUP($X$594,'Banco de Dados'!$B$4:$J$50,6,FALSE)*(1-(PRINCIPAL!$M$166/100)),IF(L609=PRINCIPAL!$N$166,VLOOKUP($X$594,'Banco de Dados'!$B$4:$J$50,6,FALSE)*(1-(PRINCIPAL!$O$166/100)),VLOOKUP($X$594,'Banco de Dados'!$B$4:$J$50,6,FALSE)))))))))),"")</f>
        <v/>
      </c>
      <c r="X609" s="29" t="str">
        <f>IFERROR(W609*(IFERROR(VLOOKUP($X$594,'Banco de Dados'!$B$4:$J$50,4,FALSE),"ERRO")),"")</f>
        <v/>
      </c>
      <c r="Y609" s="29" t="str">
        <f t="shared" si="416"/>
        <v/>
      </c>
      <c r="Z609" s="103" t="str">
        <f>IFERROR(Y609*(C609*(PRINCIPAL!$G$166/100))*0.47*(44/12),"")</f>
        <v/>
      </c>
      <c r="AA609" s="111" t="str">
        <f t="shared" si="417"/>
        <v/>
      </c>
      <c r="AB609" s="30" t="str">
        <f>IFERROR(IF(AND(PRINCIPAL!$H$167&lt;&gt;"",OR(L609=PRINCIPAL!$I$167,L609=PRINCIPAL!$I$167+PRINCIPAL!$I$167,L609=PRINCIPAL!$I$167+PRINCIPAL!$I$167+PRINCIPAL!$I$167)),0,IF(AND(PRINCIPAL!$H$167&lt;&gt;"",L609=PRINCIPAL!$J$167),VLOOKUP($AC$594,'Banco de Dados'!$B$4:$J$50,8,FALSE)*PRINCIPAL!$H$167*(1-(PRINCIPAL!$K$167/100)),IF(AND(PRINCIPAL!$H$167&lt;&gt;"",L609=PRINCIPAL!$L$167),VLOOKUP($AC$594,'Banco de Dados'!$B$4:$J$50,8,FALSE)*PRINCIPAL!$H$167*(1-(PRINCIPAL!$M$167/100)),IF(AND(PRINCIPAL!$H$167&lt;&gt;"",L609=PRINCIPAL!$N$167),VLOOKUP($AC$594,'Banco de Dados'!$B$4:$J$50,8,FALSE)*PRINCIPAL!$H$167*(1-(PRINCIPAL!$O$167/100)),IF(PRINCIPAL!$H$167&lt;&gt;"",VLOOKUP($AC$594,'Banco de Dados'!$B$4:$J$50,8,FALSE)*PRINCIPAL!$H$167,IF(OR(L609=PRINCIPAL!$I$167,L609=PRINCIPAL!$I$167+PRINCIPAL!$I$167,L609=PRINCIPAL!$I$167+PRINCIPAL!$I$167+PRINCIPAL!$I$167),0,IF(L609=PRINCIPAL!$J$167,VLOOKUP($AC$594,'Banco de Dados'!$B$4:$J$50,6,FALSE)*(1-(PRINCIPAL!$K$167/100)),IF(L609=PRINCIPAL!$L$167,VLOOKUP($AC$594,'Banco de Dados'!$B$4:$J$50,6,FALSE)*(1-(PRINCIPAL!$M$167/100)),IF(L609=PRINCIPAL!$N$167,VLOOKUP($AC$594,'Banco de Dados'!$B$4:$J$50,6,FALSE)*(1-(PRINCIPAL!$O$167/100)),VLOOKUP($AC$594,'Banco de Dados'!$B$4:$J$50,6,FALSE)))))))))),"")</f>
        <v/>
      </c>
      <c r="AC609" s="29" t="str">
        <f>IFERROR(AB609*(IFERROR(VLOOKUP($AC$594,'Banco de Dados'!$B$4:$J$50,4,FALSE),"ERRO")),"")</f>
        <v/>
      </c>
      <c r="AD609" s="29" t="str">
        <f t="shared" si="407"/>
        <v/>
      </c>
      <c r="AE609" s="103" t="str">
        <f>IFERROR(AD609*(C609*(PRINCIPAL!$G$167/100))*0.47*(44/12),"")</f>
        <v/>
      </c>
      <c r="AF609" s="111" t="str">
        <f t="shared" si="408"/>
        <v/>
      </c>
      <c r="AG609" s="30" t="str">
        <f>IFERROR(IF(AND(PRINCIPAL!$H$168&lt;&gt;"",OR(L609=PRINCIPAL!$I$168,L609=PRINCIPAL!$I$168+PRINCIPAL!$I$168,L609=PRINCIPAL!$I$168+PRINCIPAL!$I$168+PRINCIPAL!$I$168)),0,IF(AND(PRINCIPAL!$H$168&lt;&gt;"",L609=PRINCIPAL!$J$168),VLOOKUP($AH$594,'Banco de Dados'!$B$4:$J$50,8,FALSE)*PRINCIPAL!$H$168*(1-(PRINCIPAL!$K$168/100)),IF(AND(PRINCIPAL!$H$168&lt;&gt;"",L609=PRINCIPAL!$L$168),VLOOKUP($AH$594,'Banco de Dados'!$B$4:$J$50,8,FALSE)*PRINCIPAL!$H$168*(1-(PRINCIPAL!$M$168/100)),IF(AND(PRINCIPAL!$H$168&lt;&gt;"",L609=PRINCIPAL!$N$168),VLOOKUP($AH$594,'Banco de Dados'!$B$4:$J$50,8,FALSE)*PRINCIPAL!$H$168*(1-(PRINCIPAL!$O$168/100)),IF(PRINCIPAL!$H$168&lt;&gt;"",VLOOKUP($AH$594,'Banco de Dados'!$B$4:$J$50,8,FALSE)*PRINCIPAL!$H$168,IF(OR(L609=PRINCIPAL!$I$168,L609=PRINCIPAL!$I$168+PRINCIPAL!$I$168,L609=PRINCIPAL!$I$168+PRINCIPAL!$I$168+PRINCIPAL!$I$168),0,IF(L609=PRINCIPAL!$J$168,VLOOKUP($AH$594,'Banco de Dados'!$B$4:$J$50,6,FALSE)*(1-(PRINCIPAL!$K$168/100)),IF(L609=PRINCIPAL!$L$168,VLOOKUP($AH$594,'Banco de Dados'!$B$4:$J$50,6,FALSE)*(1-(PRINCIPAL!$M$168/100)),IF(L609=PRINCIPAL!$N$168,VLOOKUP($AH$594,'Banco de Dados'!$B$4:$J$50,6,FALSE)*(1-(PRINCIPAL!$O$168/100)),VLOOKUP($AH$594,'Banco de Dados'!$B$4:$J$50,6,FALSE)))))))))),"")</f>
        <v/>
      </c>
      <c r="AH609" s="29" t="str">
        <f>IFERROR(AG609*(IFERROR(VLOOKUP($AH$594,'Banco de Dados'!$B$4:$J$50,4,FALSE),"ERRO")),"")</f>
        <v/>
      </c>
      <c r="AI609" s="29" t="str">
        <f t="shared" si="409"/>
        <v/>
      </c>
      <c r="AJ609" s="103" t="str">
        <f>IFERROR(AI609*(C609*(PRINCIPAL!$G$168/100))*0.47*(44/12),"")</f>
        <v/>
      </c>
      <c r="AK609" s="111" t="str">
        <f t="shared" si="418"/>
        <v/>
      </c>
      <c r="AL609" s="30" t="str">
        <f>IFERROR(IF(AND(PRINCIPAL!$H$169&lt;&gt;"",OR(L609=PRINCIPAL!$I$169,L609=PRINCIPAL!$I$169+PRINCIPAL!$I$169,L609=PRINCIPAL!$I$169+PRINCIPAL!$I$169+PRINCIPAL!$I$169)),0,IF(AND(PRINCIPAL!$H$169&lt;&gt;"",L609=PRINCIPAL!$J$169),VLOOKUP($AM$594,'Banco de Dados'!$B$4:$J$50,8,FALSE)*PRINCIPAL!$H$169*(1-(PRINCIPAL!$K$169/100)),IF(AND(PRINCIPAL!$H$169&lt;&gt;"",L609=PRINCIPAL!$L$169),VLOOKUP($AM$594,'Banco de Dados'!$B$4:$J$50,8,FALSE)*PRINCIPAL!$H$169*(1-(PRINCIPAL!$M$169/100)),IF(AND(PRINCIPAL!$H$169&lt;&gt;"",L609=PRINCIPAL!$N$169),VLOOKUP($AM$594,'Banco de Dados'!$B$4:$J$50,8,FALSE)*PRINCIPAL!$H$169*(1-(PRINCIPAL!$O$169/100)),IF(PRINCIPAL!$H$169&lt;&gt;"",VLOOKUP($AM$594,'Banco de Dados'!$B$4:$J$50,8,FALSE)*PRINCIPAL!$H$169,IF(OR(L609=PRINCIPAL!$I$169,L609=PRINCIPAL!$I$169+PRINCIPAL!$I$169,L609=PRINCIPAL!$I$169+PRINCIPAL!$I$169+PRINCIPAL!$I$169),0,IF(L609=PRINCIPAL!$J$169,VLOOKUP($AM$594,'Banco de Dados'!$B$4:$J$50,6,FALSE)*(1-(PRINCIPAL!$K$169/100)),IF(L609=PRINCIPAL!$L$169,VLOOKUP($AM$594,'Banco de Dados'!$B$4:$J$50,6,FALSE)*(1-(PRINCIPAL!$M$169/100)),IF(L609=PRINCIPAL!$N$169,VLOOKUP($AM$594,'Banco de Dados'!$B$4:$J$50,6,FALSE)*(1-(PRINCIPAL!$O$169/100)),VLOOKUP($AM$594,'Banco de Dados'!$B$4:$J$50,6,FALSE)))))))))),"")</f>
        <v/>
      </c>
      <c r="AM609" s="29" t="str">
        <f>IFERROR(AL609*(IFERROR(VLOOKUP($AM$594,'Banco de Dados'!$B$4:$J$50,4,FALSE),"ERRO")),"")</f>
        <v/>
      </c>
      <c r="AN609" s="29" t="str">
        <f t="shared" si="410"/>
        <v/>
      </c>
      <c r="AO609" s="103" t="str">
        <f>IFERROR(AN609*(C609*(PRINCIPAL!$G$169/100))*0.47*(44/12),"")</f>
        <v/>
      </c>
      <c r="AP609" s="111" t="str">
        <f t="shared" si="411"/>
        <v/>
      </c>
      <c r="AQ609" s="30" t="str">
        <f>IFERROR(IF(AND(PRINCIPAL!$H$170&lt;&gt;"",OR(L609=PRINCIPAL!$I$170,L609=PRINCIPAL!$I$170+PRINCIPAL!$I$170,L609=PRINCIPAL!$I$170+PRINCIPAL!$I$170+PRINCIPAL!$I$170)),0,IF(AND(PRINCIPAL!$H$170&lt;&gt;"",L609=PRINCIPAL!$J$170),VLOOKUP($AR$594,'Banco de Dados'!$B$4:$J$50,8,FALSE)*PRINCIPAL!$H$170*(1-(PRINCIPAL!$K$170/100)),IF(AND(PRINCIPAL!$H$170&lt;&gt;"",L609=PRINCIPAL!$L$170),VLOOKUP($AR$594,'Banco de Dados'!$B$4:$J$50,8,FALSE)*PRINCIPAL!$H$170*(1-(PRINCIPAL!$M$170/100)),IF(AND(PRINCIPAL!$H$170&lt;&gt;"",L609=PRINCIPAL!$N$170),VLOOKUP($AR$594,'Banco de Dados'!$B$4:$J$50,8,FALSE)*PRINCIPAL!$H$170*(1-(PRINCIPAL!$O$170/100)),IF(PRINCIPAL!$H$170&lt;&gt;"",VLOOKUP($AR$594,'Banco de Dados'!$B$4:$J$50,8,FALSE)*PRINCIPAL!$H$170,IF(OR(L609=PRINCIPAL!$I$170,L609=PRINCIPAL!$I$170+PRINCIPAL!$I$170,L609=PRINCIPAL!$I$170+PRINCIPAL!$I$170+PRINCIPAL!$I$170),0,IF(L609=PRINCIPAL!$J$170,VLOOKUP($AR$594,'Banco de Dados'!$B$4:$J$50,6,FALSE)*(1-(PRINCIPAL!$K$170/100)),IF(L609=PRINCIPAL!$L$170,VLOOKUP($AR$594,'Banco de Dados'!$B$4:$J$50,6,FALSE)*(1-(PRINCIPAL!$M$170/100)),IF(L609=PRINCIPAL!$N$170,VLOOKUP($AR$594,'Banco de Dados'!$B$4:$J$50,6,FALSE)*(1-(PRINCIPAL!$O$170/100)),VLOOKUP($AR$594,'Banco de Dados'!$B$4:$J$50,6,FALSE)))))))))),"")</f>
        <v/>
      </c>
      <c r="AR609" s="29" t="str">
        <f>IFERROR(AQ609*(IFERROR(VLOOKUP($AR$594,'Banco de Dados'!$B$4:$J$50,4,FALSE),"ERRO")),"")</f>
        <v/>
      </c>
      <c r="AS609" s="29" t="str">
        <f t="shared" si="412"/>
        <v/>
      </c>
      <c r="AT609" s="103" t="str">
        <f>IFERROR(AS609*(C609*(PRINCIPAL!$G$170/100))*0.47*(44/12),"")</f>
        <v/>
      </c>
      <c r="AU609" s="111" t="str">
        <f t="shared" si="413"/>
        <v/>
      </c>
      <c r="AV609" s="30" t="str">
        <f>IFERROR(IF(AND(PRINCIPAL!$H$171&lt;&gt;"",OR(L609=PRINCIPAL!$I$171,L609=PRINCIPAL!$I$171+PRINCIPAL!$I$171,L609=PRINCIPAL!$I$171+PRINCIPAL!$I$171+PRINCIPAL!$I$171)),0,IF(AND(PRINCIPAL!$H$171&lt;&gt;"",L609=PRINCIPAL!$J$171),VLOOKUP($AW$594,'Banco de Dados'!$B$4:$J$50,8,FALSE)*PRINCIPAL!$H$171*(1-(PRINCIPAL!$K$171/100)),IF(AND(PRINCIPAL!$H$171&lt;&gt;"",L609=PRINCIPAL!$L$171),VLOOKUP($AW$594,'Banco de Dados'!$B$4:$J$50,8,FALSE)*PRINCIPAL!$H$171*(1-(PRINCIPAL!$M$171/100)),IF(AND(PRINCIPAL!$H$171&lt;&gt;"",L609=PRINCIPAL!$N$171),VLOOKUP($AW$594,'Banco de Dados'!$B$4:$J$50,8,FALSE)*PRINCIPAL!$H$171*(1-(PRINCIPAL!$O$171/100)),IF(PRINCIPAL!$H$171&lt;&gt;"",VLOOKUP($AW$594,'Banco de Dados'!$B$4:$J$50,8,FALSE)*PRINCIPAL!$H$171,IF(OR(L609=PRINCIPAL!$I$171,L609=PRINCIPAL!$I$171+PRINCIPAL!$I$171,L609=PRINCIPAL!$I$171+PRINCIPAL!$I$171+PRINCIPAL!$I$171),0,IF(L609=PRINCIPAL!$J$171,VLOOKUP($AW$594,'Banco de Dados'!$B$4:$J$50,6,FALSE)*(1-(PRINCIPAL!$K$171/100)),IF(L609=PRINCIPAL!$L$171,VLOOKUP($AW$594,'Banco de Dados'!$B$4:$J$50,6,FALSE)*(1-(PRINCIPAL!$M$171/100)),IF(L609=PRINCIPAL!$N$171,VLOOKUP($AW$594,'Banco de Dados'!$B$4:$J$50,6,FALSE)*(1-(PRINCIPAL!$O$171/100)),VLOOKUP($AW$594,'Banco de Dados'!$B$4:$J$50,6,FALSE)))))))))),"")</f>
        <v/>
      </c>
      <c r="AW609" s="29" t="str">
        <f>IFERROR(AV609*(IFERROR(VLOOKUP($AW$594,'Banco de Dados'!$B$4:$J$50,4,FALSE),"ERRO")),"")</f>
        <v/>
      </c>
      <c r="AX609" s="29" t="str">
        <f t="shared" si="414"/>
        <v/>
      </c>
      <c r="AY609" s="103" t="str">
        <f>IFERROR(AX609*(C609*(PRINCIPAL!$G$171/100))*0.47*(44/12),"")</f>
        <v/>
      </c>
      <c r="AZ609" s="111" t="str">
        <f t="shared" si="419"/>
        <v/>
      </c>
      <c r="BA609" s="30" t="str">
        <f>IFERROR(IF(AND(PRINCIPAL!$H$172&lt;&gt;"",OR(L609=PRINCIPAL!$I$172,L609=PRINCIPAL!$I$172+PRINCIPAL!$I$172,L609=PRINCIPAL!$I$172+PRINCIPAL!$I$172+PRINCIPAL!$I$172)),0,IF(AND(PRINCIPAL!$H$172&lt;&gt;"",L609=PRINCIPAL!$J$172),VLOOKUP($BB$594,'Banco de Dados'!$B$4:$J$50,8,FALSE)*PRINCIPAL!$H$172*(1-(PRINCIPAL!$K$172/100)),IF(AND(PRINCIPAL!$H$172&lt;&gt;"",L609=PRINCIPAL!$L$172),VLOOKUP($BB$594,'Banco de Dados'!$B$4:$J$50,8,FALSE)*PRINCIPAL!$H$172*(1-(PRINCIPAL!$M$172/100)),IF(AND(PRINCIPAL!$H$172&lt;&gt;"",L609=PRINCIPAL!$N$172),VLOOKUP($BB$594,'Banco de Dados'!$B$4:$J$50,8,FALSE)*PRINCIPAL!$H$172*(1-(PRINCIPAL!$O$172/100)),IF(PRINCIPAL!$H$172&lt;&gt;"",VLOOKUP($BB$594,'Banco de Dados'!$B$4:$J$50,8,FALSE)*PRINCIPAL!$H$172,IF(OR(L609=PRINCIPAL!$I$172,L609=PRINCIPAL!$I$172+PRINCIPAL!$I$172,L609=PRINCIPAL!$I$172+PRINCIPAL!$I$172+PRINCIPAL!$I$172),0,IF(L609=PRINCIPAL!$J$172,VLOOKUP($BB$594,'Banco de Dados'!$B$4:$J$50,6,FALSE)*(1-(PRINCIPAL!$K$172/100)),IF(L609=PRINCIPAL!$L$172,VLOOKUP($BB$594,'Banco de Dados'!$B$4:$J$50,6,FALSE)*(1-(PRINCIPAL!$M$172/100)),IF(L609=PRINCIPAL!$N$172,VLOOKUP($BB$594,'Banco de Dados'!$B$4:$J$50,6,FALSE)*(1-(PRINCIPAL!$O$172/100)),VLOOKUP($BB$594,'Banco de Dados'!$B$4:$J$50,6,FALSE)))))))))),"")</f>
        <v/>
      </c>
      <c r="BB609" s="29" t="str">
        <f>IFERROR(BA609*(IFERROR(VLOOKUP($BB$594,'Banco de Dados'!$B$4:$J$50,4,FALSE),"ERRO")),"")</f>
        <v/>
      </c>
      <c r="BC609" s="29" t="str">
        <f t="shared" si="420"/>
        <v/>
      </c>
      <c r="BD609" s="103" t="str">
        <f>IFERROR(BC609*(C609*(PRINCIPAL!$G$172/100))*0.47*(44/12),"")</f>
        <v/>
      </c>
      <c r="BE609" s="111" t="str">
        <f t="shared" si="399"/>
        <v/>
      </c>
      <c r="BF609" s="30" t="str">
        <f>IFERROR(IF(AND(PRINCIPAL!$H$173&lt;&gt;"",OR(L609=PRINCIPAL!$I$173,L609=PRINCIPAL!$I$173+PRINCIPAL!$I$173,L609=PRINCIPAL!$I$173+PRINCIPAL!$I$173+PRINCIPAL!$I$173)),0,IF(AND(PRINCIPAL!$H$173&lt;&gt;"",L609=PRINCIPAL!$J$173),VLOOKUP($BG$594,'Banco de Dados'!$B$4:$J$50,8,FALSE)*PRINCIPAL!$H$173*(1-(PRINCIPAL!$K$173/100)),IF(AND(PRINCIPAL!$H$173&lt;&gt;"",L609=PRINCIPAL!$L$173),VLOOKUP($BG$594,'Banco de Dados'!$B$4:$J$50,8,FALSE)*PRINCIPAL!$H$173*(1-(PRINCIPAL!$M$173/100)),IF(AND(PRINCIPAL!$H$173&lt;&gt;"",L609=PRINCIPAL!$N$173),VLOOKUP($BG$594,'Banco de Dados'!$B$4:$J$50,8,FALSE)*PRINCIPAL!$H$173*(1-(PRINCIPAL!$O$173/100)),IF(PRINCIPAL!$H$173&lt;&gt;"",VLOOKUP($BG$594,'Banco de Dados'!$B$4:$J$50,8,FALSE)*PRINCIPAL!$H$173,IF(OR(L609=PRINCIPAL!$I$173,L609=PRINCIPAL!$I$173+PRINCIPAL!$I$173,L609=PRINCIPAL!$I$173+PRINCIPAL!$I$173+PRINCIPAL!$I$173),0,IF(L609=PRINCIPAL!$J$173,VLOOKUP($BG$594,'Banco de Dados'!$B$4:$J$50,6,FALSE)*(1-(PRINCIPAL!$K$173/100)),IF(L609=PRINCIPAL!$L$173,VLOOKUP($BG$594,'Banco de Dados'!$B$4:$J$50,6,FALSE)*(1-(PRINCIPAL!$M$173/100)),IF(L609=PRINCIPAL!$N$173,VLOOKUP($BG$594,'Banco de Dados'!$B$4:$J$50,6,FALSE)*(1-(PRINCIPAL!$O$173/100)),VLOOKUP($BG$594,'Banco de Dados'!$B$4:$J$50,6,FALSE)))))))))),"")</f>
        <v/>
      </c>
      <c r="BG609" s="29" t="str">
        <f>IFERROR(BF609*(IFERROR(VLOOKUP($BG$594,'Banco de Dados'!$B$4:$J$50,4,FALSE),"ERRO")),"")</f>
        <v/>
      </c>
      <c r="BH609" s="29" t="str">
        <f t="shared" si="415"/>
        <v/>
      </c>
      <c r="BI609" s="103" t="str">
        <f>IFERROR(BH609*(C609*(PRINCIPAL!$G$173/100))*0.47*(44/12),"")</f>
        <v/>
      </c>
      <c r="BJ609" s="102" t="str">
        <f t="shared" si="400"/>
        <v/>
      </c>
    </row>
    <row r="610" spans="2:62" ht="12.75" customHeight="1" x14ac:dyDescent="0.3">
      <c r="B610" s="326">
        <f t="shared" si="401"/>
        <v>2034</v>
      </c>
      <c r="C610" s="340"/>
      <c r="D610" s="1"/>
      <c r="E610" s="116">
        <v>14</v>
      </c>
      <c r="F610" s="24" t="str">
        <f>IFERROR(VLOOKUP($G$594,'Banco de Dados'!$B$4:$J$50,6,FALSE),"")</f>
        <v/>
      </c>
      <c r="G610" s="25" t="str">
        <f>IFERROR(F610*(IFERROR(VLOOKUP($G$594,'Banco de Dados'!$B$4:$J$50,4,FALSE),"ERRO")),"")</f>
        <v/>
      </c>
      <c r="H610" s="25" t="str">
        <f t="shared" si="402"/>
        <v/>
      </c>
      <c r="I610" s="103" t="str">
        <f t="shared" si="403"/>
        <v/>
      </c>
      <c r="J610" s="117" t="str">
        <f t="shared" si="404"/>
        <v/>
      </c>
      <c r="K610" s="1"/>
      <c r="L610" s="91">
        <v>14</v>
      </c>
      <c r="M610" s="24" t="str">
        <f>IFERROR(IF(AND(PRINCIPAL!$H$164&lt;&gt;"",OR(L610=PRINCIPAL!$I$164,L610=PRINCIPAL!$I$164+PRINCIPAL!$I$164,L610=PRINCIPAL!$I$164+PRINCIPAL!$I$164+PRINCIPAL!$I$164)),0,IF(AND(PRINCIPAL!$H$164&lt;&gt;"",L610=PRINCIPAL!$J$164),VLOOKUP($N$594,'Banco de Dados'!$B$4:$J$50,8,FALSE)*PRINCIPAL!$H$164*(1-(PRINCIPAL!$K$164/100)),IF(AND(PRINCIPAL!$H$164&lt;&gt;"",L610=PRINCIPAL!$L$164),VLOOKUP($N$594,'Banco de Dados'!$B$4:$J$50,8,FALSE)*PRINCIPAL!$H$164*(1-(PRINCIPAL!$M$164/100)),IF(AND(PRINCIPAL!$H$164&lt;&gt;"",L610=PRINCIPAL!$N$164),VLOOKUP($N$594,'Banco de Dados'!$B$4:$J$50,8,FALSE)*PRINCIPAL!$H$164*(1-(PRINCIPAL!$O$164/100)),IF(PRINCIPAL!$H$164&lt;&gt;"",VLOOKUP($N$594,'Banco de Dados'!$B$4:$J$50,8,FALSE)*PRINCIPAL!$H$164,IF(OR(L610=PRINCIPAL!$I$164,L610=PRINCIPAL!$I$164+PRINCIPAL!$I$164,L610=PRINCIPAL!$I$164+PRINCIPAL!$I$164+PRINCIPAL!$I$164),0,IF(L610=PRINCIPAL!$J$164,VLOOKUP($N$594,'Banco de Dados'!$B$4:$J$50,6,FALSE)*(1-(PRINCIPAL!$K$164/100)),IF(L610=PRINCIPAL!$L$164,VLOOKUP($N$594,'Banco de Dados'!$B$4:$J$50,6,FALSE)*(1-(PRINCIPAL!$M$164/100)),IF(L610=PRINCIPAL!$N$164,VLOOKUP($N$594,'Banco de Dados'!$B$4:$J$50,6,FALSE)*(1-(PRINCIPAL!$O$164/100)),VLOOKUP($N$594,'Banco de Dados'!$B$4:$J$50,6,FALSE)))))))))),"")</f>
        <v/>
      </c>
      <c r="N610" s="25" t="str">
        <f>IFERROR(M610*(IFERROR(VLOOKUP($N$594,'Banco de Dados'!$B$4:$J$50,4,FALSE),"ERRO")),"")</f>
        <v/>
      </c>
      <c r="O610" s="25" t="str">
        <f t="shared" si="405"/>
        <v/>
      </c>
      <c r="P610" s="103" t="str">
        <f>IFERROR(O610*(C610*(PRINCIPAL!$G$164/100))*0.47*(44/12),"")</f>
        <v/>
      </c>
      <c r="Q610" s="107" t="str">
        <f t="shared" si="421"/>
        <v/>
      </c>
      <c r="R610" s="29" t="str">
        <f>IFERROR(IF(AND(PRINCIPAL!$H$165&lt;&gt;"",OR(L610=PRINCIPAL!$I$165,L610=PRINCIPAL!$I$165+PRINCIPAL!$I$165,L610=PRINCIPAL!$I$165+PRINCIPAL!$I$165+PRINCIPAL!$I$165)),0,IF(AND(PRINCIPAL!$H$165&lt;&gt;"",L610=PRINCIPAL!$J$165),VLOOKUP($S$594,'Banco de Dados'!$B$4:$J$50,8,FALSE)*PRINCIPAL!$H$165*(1-(PRINCIPAL!$K$165/100)),IF(AND(PRINCIPAL!$H$165&lt;&gt;"",L610=PRINCIPAL!$L$165),VLOOKUP($S$594,'Banco de Dados'!$B$4:$J$50,8,FALSE)*PRINCIPAL!$H$165*(1-(PRINCIPAL!$M$165/100)),IF(AND(PRINCIPAL!$H$165&lt;&gt;"",L610=PRINCIPAL!$N$165),VLOOKUP($S$594,'Banco de Dados'!$B$4:$J$50,8,FALSE)*PRINCIPAL!$H$165*(1-(PRINCIPAL!$O$165/100)),IF(PRINCIPAL!$H$165&lt;&gt;"",VLOOKUP($S$594,'Banco de Dados'!$B$4:$J$50,8,FALSE)*PRINCIPAL!$H$165,IF(OR(L610=PRINCIPAL!$I$165,L610=PRINCIPAL!$I$165+PRINCIPAL!$I$165,L610=PRINCIPAL!$I$165+PRINCIPAL!$I$165+PRINCIPAL!$I$165),0,IF(L610=PRINCIPAL!$J$165,VLOOKUP($S$594,'Banco de Dados'!$B$4:$J$50,6,FALSE)*(1-(PRINCIPAL!$K$165/100)),IF(L610=PRINCIPAL!$L$165,VLOOKUP($S$594,'Banco de Dados'!$B$4:$J$50,6,FALSE)*(1-(PRINCIPAL!$M$165/100)),IF(L610=PRINCIPAL!$N$165,VLOOKUP($S$594,'Banco de Dados'!$B$4:$J$50,6,FALSE)*(1-(PRINCIPAL!$O$165/100)),VLOOKUP($S$594,'Banco de Dados'!$B$4:$J$50,6,FALSE)))))))))),"")</f>
        <v/>
      </c>
      <c r="S610" s="29" t="str">
        <f>IFERROR(R610*(IFERROR(VLOOKUP($S$594,'Banco de Dados'!$B$4:$J$50,4,FALSE),"ERRO")),"")</f>
        <v/>
      </c>
      <c r="T610" s="29" t="str">
        <f t="shared" si="422"/>
        <v/>
      </c>
      <c r="U610" s="103" t="str">
        <f>IFERROR(T610*(C610*(PRINCIPAL!$G$165/100))*0.47*(44/12),"")</f>
        <v/>
      </c>
      <c r="V610" s="103" t="str">
        <f t="shared" si="398"/>
        <v/>
      </c>
      <c r="W610" s="30" t="str">
        <f>IFERROR(IF(AND(PRINCIPAL!$H$166&lt;&gt;"",OR(L610=PRINCIPAL!$I$166,L610=PRINCIPAL!$I$166+PRINCIPAL!$I$166,L610=PRINCIPAL!$I$166+PRINCIPAL!$I$166+PRINCIPAL!$I$166)),0,IF(AND(PRINCIPAL!$H$166&lt;&gt;"",L610=PRINCIPAL!$J$166),VLOOKUP($X$594,'Banco de Dados'!$B$4:$J$50,8,FALSE)*PRINCIPAL!$H$166*(1-(PRINCIPAL!$K$166/100)),IF(AND(PRINCIPAL!$H$166&lt;&gt;"",L610=PRINCIPAL!$L$166),VLOOKUP($X$594,'Banco de Dados'!$B$4:$J$50,8,FALSE)*PRINCIPAL!$H$166*(1-(PRINCIPAL!$M$166/100)),IF(AND(PRINCIPAL!$H$166&lt;&gt;"",L610=PRINCIPAL!$N$166),VLOOKUP($X$594,'Banco de Dados'!$B$4:$J$50,8,FALSE)*PRINCIPAL!$H$166*(1-(PRINCIPAL!$O$166/100)),IF(PRINCIPAL!$H$166&lt;&gt;"",VLOOKUP($X$594,'Banco de Dados'!$B$4:$J$50,8,FALSE)*PRINCIPAL!$H$166,IF(OR(L610=PRINCIPAL!$I$166,L610=PRINCIPAL!$I$166+PRINCIPAL!$I$166,L610=PRINCIPAL!$I$166+PRINCIPAL!$I$166+PRINCIPAL!$I$166),0,IF(L610=PRINCIPAL!$J$166,VLOOKUP($X$594,'Banco de Dados'!$B$4:$J$50,6,FALSE)*(1-(PRINCIPAL!$K$166/100)),IF(L610=PRINCIPAL!$L$166,VLOOKUP($X$594,'Banco de Dados'!$B$4:$J$50,6,FALSE)*(1-(PRINCIPAL!$M$166/100)),IF(L610=PRINCIPAL!$N$166,VLOOKUP($X$594,'Banco de Dados'!$B$4:$J$50,6,FALSE)*(1-(PRINCIPAL!$O$166/100)),VLOOKUP($X$594,'Banco de Dados'!$B$4:$J$50,6,FALSE)))))))))),"")</f>
        <v/>
      </c>
      <c r="X610" s="29" t="str">
        <f>IFERROR(W610*(IFERROR(VLOOKUP($X$594,'Banco de Dados'!$B$4:$J$50,4,FALSE),"ERRO")),"")</f>
        <v/>
      </c>
      <c r="Y610" s="29" t="str">
        <f t="shared" si="416"/>
        <v/>
      </c>
      <c r="Z610" s="103" t="str">
        <f>IFERROR(Y610*(C610*(PRINCIPAL!$G$166/100))*0.47*(44/12),"")</f>
        <v/>
      </c>
      <c r="AA610" s="111" t="str">
        <f t="shared" si="417"/>
        <v/>
      </c>
      <c r="AB610" s="30" t="str">
        <f>IFERROR(IF(AND(PRINCIPAL!$H$167&lt;&gt;"",OR(L610=PRINCIPAL!$I$167,L610=PRINCIPAL!$I$167+PRINCIPAL!$I$167,L610=PRINCIPAL!$I$167+PRINCIPAL!$I$167+PRINCIPAL!$I$167)),0,IF(AND(PRINCIPAL!$H$167&lt;&gt;"",L610=PRINCIPAL!$J$167),VLOOKUP($AC$594,'Banco de Dados'!$B$4:$J$50,8,FALSE)*PRINCIPAL!$H$167*(1-(PRINCIPAL!$K$167/100)),IF(AND(PRINCIPAL!$H$167&lt;&gt;"",L610=PRINCIPAL!$L$167),VLOOKUP($AC$594,'Banco de Dados'!$B$4:$J$50,8,FALSE)*PRINCIPAL!$H$167*(1-(PRINCIPAL!$M$167/100)),IF(AND(PRINCIPAL!$H$167&lt;&gt;"",L610=PRINCIPAL!$N$167),VLOOKUP($AC$594,'Banco de Dados'!$B$4:$J$50,8,FALSE)*PRINCIPAL!$H$167*(1-(PRINCIPAL!$O$167/100)),IF(PRINCIPAL!$H$167&lt;&gt;"",VLOOKUP($AC$594,'Banco de Dados'!$B$4:$J$50,8,FALSE)*PRINCIPAL!$H$167,IF(OR(L610=PRINCIPAL!$I$167,L610=PRINCIPAL!$I$167+PRINCIPAL!$I$167,L610=PRINCIPAL!$I$167+PRINCIPAL!$I$167+PRINCIPAL!$I$167),0,IF(L610=PRINCIPAL!$J$167,VLOOKUP($AC$594,'Banco de Dados'!$B$4:$J$50,6,FALSE)*(1-(PRINCIPAL!$K$167/100)),IF(L610=PRINCIPAL!$L$167,VLOOKUP($AC$594,'Banco de Dados'!$B$4:$J$50,6,FALSE)*(1-(PRINCIPAL!$M$167/100)),IF(L610=PRINCIPAL!$N$167,VLOOKUP($AC$594,'Banco de Dados'!$B$4:$J$50,6,FALSE)*(1-(PRINCIPAL!$O$167/100)),VLOOKUP($AC$594,'Banco de Dados'!$B$4:$J$50,6,FALSE)))))))))),"")</f>
        <v/>
      </c>
      <c r="AC610" s="29" t="str">
        <f>IFERROR(AB610*(IFERROR(VLOOKUP($AC$594,'Banco de Dados'!$B$4:$J$50,4,FALSE),"ERRO")),"")</f>
        <v/>
      </c>
      <c r="AD610" s="29" t="str">
        <f t="shared" si="407"/>
        <v/>
      </c>
      <c r="AE610" s="103" t="str">
        <f>IFERROR(AD610*(C610*(PRINCIPAL!$G$167/100))*0.47*(44/12),"")</f>
        <v/>
      </c>
      <c r="AF610" s="111" t="str">
        <f t="shared" si="408"/>
        <v/>
      </c>
      <c r="AG610" s="30" t="str">
        <f>IFERROR(IF(AND(PRINCIPAL!$H$168&lt;&gt;"",OR(L610=PRINCIPAL!$I$168,L610=PRINCIPAL!$I$168+PRINCIPAL!$I$168,L610=PRINCIPAL!$I$168+PRINCIPAL!$I$168+PRINCIPAL!$I$168)),0,IF(AND(PRINCIPAL!$H$168&lt;&gt;"",L610=PRINCIPAL!$J$168),VLOOKUP($AH$594,'Banco de Dados'!$B$4:$J$50,8,FALSE)*PRINCIPAL!$H$168*(1-(PRINCIPAL!$K$168/100)),IF(AND(PRINCIPAL!$H$168&lt;&gt;"",L610=PRINCIPAL!$L$168),VLOOKUP($AH$594,'Banco de Dados'!$B$4:$J$50,8,FALSE)*PRINCIPAL!$H$168*(1-(PRINCIPAL!$M$168/100)),IF(AND(PRINCIPAL!$H$168&lt;&gt;"",L610=PRINCIPAL!$N$168),VLOOKUP($AH$594,'Banco de Dados'!$B$4:$J$50,8,FALSE)*PRINCIPAL!$H$168*(1-(PRINCIPAL!$O$168/100)),IF(PRINCIPAL!$H$168&lt;&gt;"",VLOOKUP($AH$594,'Banco de Dados'!$B$4:$J$50,8,FALSE)*PRINCIPAL!$H$168,IF(OR(L610=PRINCIPAL!$I$168,L610=PRINCIPAL!$I$168+PRINCIPAL!$I$168,L610=PRINCIPAL!$I$168+PRINCIPAL!$I$168+PRINCIPAL!$I$168),0,IF(L610=PRINCIPAL!$J$168,VLOOKUP($AH$594,'Banco de Dados'!$B$4:$J$50,6,FALSE)*(1-(PRINCIPAL!$K$168/100)),IF(L610=PRINCIPAL!$L$168,VLOOKUP($AH$594,'Banco de Dados'!$B$4:$J$50,6,FALSE)*(1-(PRINCIPAL!$M$168/100)),IF(L610=PRINCIPAL!$N$168,VLOOKUP($AH$594,'Banco de Dados'!$B$4:$J$50,6,FALSE)*(1-(PRINCIPAL!$O$168/100)),VLOOKUP($AH$594,'Banco de Dados'!$B$4:$J$50,6,FALSE)))))))))),"")</f>
        <v/>
      </c>
      <c r="AH610" s="29" t="str">
        <f>IFERROR(AG610*(IFERROR(VLOOKUP($AH$594,'Banco de Dados'!$B$4:$J$50,4,FALSE),"ERRO")),"")</f>
        <v/>
      </c>
      <c r="AI610" s="29" t="str">
        <f t="shared" si="409"/>
        <v/>
      </c>
      <c r="AJ610" s="103" t="str">
        <f>IFERROR(AI610*(C610*(PRINCIPAL!$G$168/100))*0.47*(44/12),"")</f>
        <v/>
      </c>
      <c r="AK610" s="111" t="str">
        <f t="shared" si="418"/>
        <v/>
      </c>
      <c r="AL610" s="30" t="str">
        <f>IFERROR(IF(AND(PRINCIPAL!$H$169&lt;&gt;"",OR(L610=PRINCIPAL!$I$169,L610=PRINCIPAL!$I$169+PRINCIPAL!$I$169,L610=PRINCIPAL!$I$169+PRINCIPAL!$I$169+PRINCIPAL!$I$169)),0,IF(AND(PRINCIPAL!$H$169&lt;&gt;"",L610=PRINCIPAL!$J$169),VLOOKUP($AM$594,'Banco de Dados'!$B$4:$J$50,8,FALSE)*PRINCIPAL!$H$169*(1-(PRINCIPAL!$K$169/100)),IF(AND(PRINCIPAL!$H$169&lt;&gt;"",L610=PRINCIPAL!$L$169),VLOOKUP($AM$594,'Banco de Dados'!$B$4:$J$50,8,FALSE)*PRINCIPAL!$H$169*(1-(PRINCIPAL!$M$169/100)),IF(AND(PRINCIPAL!$H$169&lt;&gt;"",L610=PRINCIPAL!$N$169),VLOOKUP($AM$594,'Banco de Dados'!$B$4:$J$50,8,FALSE)*PRINCIPAL!$H$169*(1-(PRINCIPAL!$O$169/100)),IF(PRINCIPAL!$H$169&lt;&gt;"",VLOOKUP($AM$594,'Banco de Dados'!$B$4:$J$50,8,FALSE)*PRINCIPAL!$H$169,IF(OR(L610=PRINCIPAL!$I$169,L610=PRINCIPAL!$I$169+PRINCIPAL!$I$169,L610=PRINCIPAL!$I$169+PRINCIPAL!$I$169+PRINCIPAL!$I$169),0,IF(L610=PRINCIPAL!$J$169,VLOOKUP($AM$594,'Banco de Dados'!$B$4:$J$50,6,FALSE)*(1-(PRINCIPAL!$K$169/100)),IF(L610=PRINCIPAL!$L$169,VLOOKUP($AM$594,'Banco de Dados'!$B$4:$J$50,6,FALSE)*(1-(PRINCIPAL!$M$169/100)),IF(L610=PRINCIPAL!$N$169,VLOOKUP($AM$594,'Banco de Dados'!$B$4:$J$50,6,FALSE)*(1-(PRINCIPAL!$O$169/100)),VLOOKUP($AM$594,'Banco de Dados'!$B$4:$J$50,6,FALSE)))))))))),"")</f>
        <v/>
      </c>
      <c r="AM610" s="29" t="str">
        <f>IFERROR(AL610*(IFERROR(VLOOKUP($AM$594,'Banco de Dados'!$B$4:$J$50,4,FALSE),"ERRO")),"")</f>
        <v/>
      </c>
      <c r="AN610" s="29" t="str">
        <f t="shared" si="410"/>
        <v/>
      </c>
      <c r="AO610" s="103" t="str">
        <f>IFERROR(AN610*(C610*(PRINCIPAL!$G$169/100))*0.47*(44/12),"")</f>
        <v/>
      </c>
      <c r="AP610" s="111" t="str">
        <f t="shared" si="411"/>
        <v/>
      </c>
      <c r="AQ610" s="30" t="str">
        <f>IFERROR(IF(AND(PRINCIPAL!$H$170&lt;&gt;"",OR(L610=PRINCIPAL!$I$170,L610=PRINCIPAL!$I$170+PRINCIPAL!$I$170,L610=PRINCIPAL!$I$170+PRINCIPAL!$I$170+PRINCIPAL!$I$170)),0,IF(AND(PRINCIPAL!$H$170&lt;&gt;"",L610=PRINCIPAL!$J$170),VLOOKUP($AR$594,'Banco de Dados'!$B$4:$J$50,8,FALSE)*PRINCIPAL!$H$170*(1-(PRINCIPAL!$K$170/100)),IF(AND(PRINCIPAL!$H$170&lt;&gt;"",L610=PRINCIPAL!$L$170),VLOOKUP($AR$594,'Banco de Dados'!$B$4:$J$50,8,FALSE)*PRINCIPAL!$H$170*(1-(PRINCIPAL!$M$170/100)),IF(AND(PRINCIPAL!$H$170&lt;&gt;"",L610=PRINCIPAL!$N$170),VLOOKUP($AR$594,'Banco de Dados'!$B$4:$J$50,8,FALSE)*PRINCIPAL!$H$170*(1-(PRINCIPAL!$O$170/100)),IF(PRINCIPAL!$H$170&lt;&gt;"",VLOOKUP($AR$594,'Banco de Dados'!$B$4:$J$50,8,FALSE)*PRINCIPAL!$H$170,IF(OR(L610=PRINCIPAL!$I$170,L610=PRINCIPAL!$I$170+PRINCIPAL!$I$170,L610=PRINCIPAL!$I$170+PRINCIPAL!$I$170+PRINCIPAL!$I$170),0,IF(L610=PRINCIPAL!$J$170,VLOOKUP($AR$594,'Banco de Dados'!$B$4:$J$50,6,FALSE)*(1-(PRINCIPAL!$K$170/100)),IF(L610=PRINCIPAL!$L$170,VLOOKUP($AR$594,'Banco de Dados'!$B$4:$J$50,6,FALSE)*(1-(PRINCIPAL!$M$170/100)),IF(L610=PRINCIPAL!$N$170,VLOOKUP($AR$594,'Banco de Dados'!$B$4:$J$50,6,FALSE)*(1-(PRINCIPAL!$O$170/100)),VLOOKUP($AR$594,'Banco de Dados'!$B$4:$J$50,6,FALSE)))))))))),"")</f>
        <v/>
      </c>
      <c r="AR610" s="29" t="str">
        <f>IFERROR(AQ610*(IFERROR(VLOOKUP($AR$594,'Banco de Dados'!$B$4:$J$50,4,FALSE),"ERRO")),"")</f>
        <v/>
      </c>
      <c r="AS610" s="29" t="str">
        <f t="shared" si="412"/>
        <v/>
      </c>
      <c r="AT610" s="103" t="str">
        <f>IFERROR(AS610*(C610*(PRINCIPAL!$G$170/100))*0.47*(44/12),"")</f>
        <v/>
      </c>
      <c r="AU610" s="111" t="str">
        <f t="shared" si="413"/>
        <v/>
      </c>
      <c r="AV610" s="30" t="str">
        <f>IFERROR(IF(AND(PRINCIPAL!$H$171&lt;&gt;"",OR(L610=PRINCIPAL!$I$171,L610=PRINCIPAL!$I$171+PRINCIPAL!$I$171,L610=PRINCIPAL!$I$171+PRINCIPAL!$I$171+PRINCIPAL!$I$171)),0,IF(AND(PRINCIPAL!$H$171&lt;&gt;"",L610=PRINCIPAL!$J$171),VLOOKUP($AW$594,'Banco de Dados'!$B$4:$J$50,8,FALSE)*PRINCIPAL!$H$171*(1-(PRINCIPAL!$K$171/100)),IF(AND(PRINCIPAL!$H$171&lt;&gt;"",L610=PRINCIPAL!$L$171),VLOOKUP($AW$594,'Banco de Dados'!$B$4:$J$50,8,FALSE)*PRINCIPAL!$H$171*(1-(PRINCIPAL!$M$171/100)),IF(AND(PRINCIPAL!$H$171&lt;&gt;"",L610=PRINCIPAL!$N$171),VLOOKUP($AW$594,'Banco de Dados'!$B$4:$J$50,8,FALSE)*PRINCIPAL!$H$171*(1-(PRINCIPAL!$O$171/100)),IF(PRINCIPAL!$H$171&lt;&gt;"",VLOOKUP($AW$594,'Banco de Dados'!$B$4:$J$50,8,FALSE)*PRINCIPAL!$H$171,IF(OR(L610=PRINCIPAL!$I$171,L610=PRINCIPAL!$I$171+PRINCIPAL!$I$171,L610=PRINCIPAL!$I$171+PRINCIPAL!$I$171+PRINCIPAL!$I$171),0,IF(L610=PRINCIPAL!$J$171,VLOOKUP($AW$594,'Banco de Dados'!$B$4:$J$50,6,FALSE)*(1-(PRINCIPAL!$K$171/100)),IF(L610=PRINCIPAL!$L$171,VLOOKUP($AW$594,'Banco de Dados'!$B$4:$J$50,6,FALSE)*(1-(PRINCIPAL!$M$171/100)),IF(L610=PRINCIPAL!$N$171,VLOOKUP($AW$594,'Banco de Dados'!$B$4:$J$50,6,FALSE)*(1-(PRINCIPAL!$O$171/100)),VLOOKUP($AW$594,'Banco de Dados'!$B$4:$J$50,6,FALSE)))))))))),"")</f>
        <v/>
      </c>
      <c r="AW610" s="29" t="str">
        <f>IFERROR(AV610*(IFERROR(VLOOKUP($AW$594,'Banco de Dados'!$B$4:$J$50,4,FALSE),"ERRO")),"")</f>
        <v/>
      </c>
      <c r="AX610" s="29" t="str">
        <f t="shared" si="414"/>
        <v/>
      </c>
      <c r="AY610" s="103" t="str">
        <f>IFERROR(AX610*(C610*(PRINCIPAL!$G$171/100))*0.47*(44/12),"")</f>
        <v/>
      </c>
      <c r="AZ610" s="111" t="str">
        <f t="shared" si="419"/>
        <v/>
      </c>
      <c r="BA610" s="30" t="str">
        <f>IFERROR(IF(AND(PRINCIPAL!$H$172&lt;&gt;"",OR(L610=PRINCIPAL!$I$172,L610=PRINCIPAL!$I$172+PRINCIPAL!$I$172,L610=PRINCIPAL!$I$172+PRINCIPAL!$I$172+PRINCIPAL!$I$172)),0,IF(AND(PRINCIPAL!$H$172&lt;&gt;"",L610=PRINCIPAL!$J$172),VLOOKUP($BB$594,'Banco de Dados'!$B$4:$J$50,8,FALSE)*PRINCIPAL!$H$172*(1-(PRINCIPAL!$K$172/100)),IF(AND(PRINCIPAL!$H$172&lt;&gt;"",L610=PRINCIPAL!$L$172),VLOOKUP($BB$594,'Banco de Dados'!$B$4:$J$50,8,FALSE)*PRINCIPAL!$H$172*(1-(PRINCIPAL!$M$172/100)),IF(AND(PRINCIPAL!$H$172&lt;&gt;"",L610=PRINCIPAL!$N$172),VLOOKUP($BB$594,'Banco de Dados'!$B$4:$J$50,8,FALSE)*PRINCIPAL!$H$172*(1-(PRINCIPAL!$O$172/100)),IF(PRINCIPAL!$H$172&lt;&gt;"",VLOOKUP($BB$594,'Banco de Dados'!$B$4:$J$50,8,FALSE)*PRINCIPAL!$H$172,IF(OR(L610=PRINCIPAL!$I$172,L610=PRINCIPAL!$I$172+PRINCIPAL!$I$172,L610=PRINCIPAL!$I$172+PRINCIPAL!$I$172+PRINCIPAL!$I$172),0,IF(L610=PRINCIPAL!$J$172,VLOOKUP($BB$594,'Banco de Dados'!$B$4:$J$50,6,FALSE)*(1-(PRINCIPAL!$K$172/100)),IF(L610=PRINCIPAL!$L$172,VLOOKUP($BB$594,'Banco de Dados'!$B$4:$J$50,6,FALSE)*(1-(PRINCIPAL!$M$172/100)),IF(L610=PRINCIPAL!$N$172,VLOOKUP($BB$594,'Banco de Dados'!$B$4:$J$50,6,FALSE)*(1-(PRINCIPAL!$O$172/100)),VLOOKUP($BB$594,'Banco de Dados'!$B$4:$J$50,6,FALSE)))))))))),"")</f>
        <v/>
      </c>
      <c r="BB610" s="29" t="str">
        <f>IFERROR(BA610*(IFERROR(VLOOKUP($BB$594,'Banco de Dados'!$B$4:$J$50,4,FALSE),"ERRO")),"")</f>
        <v/>
      </c>
      <c r="BC610" s="29" t="str">
        <f t="shared" si="420"/>
        <v/>
      </c>
      <c r="BD610" s="103" t="str">
        <f>IFERROR(BC610*(C610*(PRINCIPAL!$G$172/100))*0.47*(44/12),"")</f>
        <v/>
      </c>
      <c r="BE610" s="111" t="str">
        <f t="shared" si="399"/>
        <v/>
      </c>
      <c r="BF610" s="30" t="str">
        <f>IFERROR(IF(AND(PRINCIPAL!$H$173&lt;&gt;"",OR(L610=PRINCIPAL!$I$173,L610=PRINCIPAL!$I$173+PRINCIPAL!$I$173,L610=PRINCIPAL!$I$173+PRINCIPAL!$I$173+PRINCIPAL!$I$173)),0,IF(AND(PRINCIPAL!$H$173&lt;&gt;"",L610=PRINCIPAL!$J$173),VLOOKUP($BG$594,'Banco de Dados'!$B$4:$J$50,8,FALSE)*PRINCIPAL!$H$173*(1-(PRINCIPAL!$K$173/100)),IF(AND(PRINCIPAL!$H$173&lt;&gt;"",L610=PRINCIPAL!$L$173),VLOOKUP($BG$594,'Banco de Dados'!$B$4:$J$50,8,FALSE)*PRINCIPAL!$H$173*(1-(PRINCIPAL!$M$173/100)),IF(AND(PRINCIPAL!$H$173&lt;&gt;"",L610=PRINCIPAL!$N$173),VLOOKUP($BG$594,'Banco de Dados'!$B$4:$J$50,8,FALSE)*PRINCIPAL!$H$173*(1-(PRINCIPAL!$O$173/100)),IF(PRINCIPAL!$H$173&lt;&gt;"",VLOOKUP($BG$594,'Banco de Dados'!$B$4:$J$50,8,FALSE)*PRINCIPAL!$H$173,IF(OR(L610=PRINCIPAL!$I$173,L610=PRINCIPAL!$I$173+PRINCIPAL!$I$173,L610=PRINCIPAL!$I$173+PRINCIPAL!$I$173+PRINCIPAL!$I$173),0,IF(L610=PRINCIPAL!$J$173,VLOOKUP($BG$594,'Banco de Dados'!$B$4:$J$50,6,FALSE)*(1-(PRINCIPAL!$K$173/100)),IF(L610=PRINCIPAL!$L$173,VLOOKUP($BG$594,'Banco de Dados'!$B$4:$J$50,6,FALSE)*(1-(PRINCIPAL!$M$173/100)),IF(L610=PRINCIPAL!$N$173,VLOOKUP($BG$594,'Banco de Dados'!$B$4:$J$50,6,FALSE)*(1-(PRINCIPAL!$O$173/100)),VLOOKUP($BG$594,'Banco de Dados'!$B$4:$J$50,6,FALSE)))))))))),"")</f>
        <v/>
      </c>
      <c r="BG610" s="29" t="str">
        <f>IFERROR(BF610*(IFERROR(VLOOKUP($BG$594,'Banco de Dados'!$B$4:$J$50,4,FALSE),"ERRO")),"")</f>
        <v/>
      </c>
      <c r="BH610" s="29" t="str">
        <f t="shared" si="415"/>
        <v/>
      </c>
      <c r="BI610" s="103" t="str">
        <f>IFERROR(BH610*(C610*(PRINCIPAL!$G$173/100))*0.47*(44/12),"")</f>
        <v/>
      </c>
      <c r="BJ610" s="102" t="str">
        <f t="shared" si="400"/>
        <v/>
      </c>
    </row>
    <row r="611" spans="2:62" ht="12.75" customHeight="1" x14ac:dyDescent="0.3">
      <c r="B611" s="326">
        <f t="shared" si="401"/>
        <v>2035</v>
      </c>
      <c r="C611" s="340"/>
      <c r="D611" s="1"/>
      <c r="E611" s="116">
        <v>15</v>
      </c>
      <c r="F611" s="24" t="str">
        <f>IFERROR(VLOOKUP($G$594,'Banco de Dados'!$B$4:$J$50,6,FALSE),"")</f>
        <v/>
      </c>
      <c r="G611" s="25" t="str">
        <f>IFERROR(F611*(IFERROR(VLOOKUP($G$594,'Banco de Dados'!$B$4:$J$50,4,FALSE),"ERRO")),"")</f>
        <v/>
      </c>
      <c r="H611" s="25" t="str">
        <f t="shared" si="402"/>
        <v/>
      </c>
      <c r="I611" s="103" t="str">
        <f t="shared" si="403"/>
        <v/>
      </c>
      <c r="J611" s="117" t="str">
        <f t="shared" si="404"/>
        <v/>
      </c>
      <c r="K611" s="1"/>
      <c r="L611" s="91">
        <v>15</v>
      </c>
      <c r="M611" s="24" t="str">
        <f>IFERROR(IF(AND(PRINCIPAL!$H$164&lt;&gt;"",OR(L611=PRINCIPAL!$I$164,L611=PRINCIPAL!$I$164+PRINCIPAL!$I$164,L611=PRINCIPAL!$I$164+PRINCIPAL!$I$164+PRINCIPAL!$I$164)),0,IF(AND(PRINCIPAL!$H$164&lt;&gt;"",L611=PRINCIPAL!$J$164),VLOOKUP($N$594,'Banco de Dados'!$B$4:$J$50,8,FALSE)*PRINCIPAL!$H$164*(1-(PRINCIPAL!$K$164/100)),IF(AND(PRINCIPAL!$H$164&lt;&gt;"",L611=PRINCIPAL!$L$164),VLOOKUP($N$594,'Banco de Dados'!$B$4:$J$50,8,FALSE)*PRINCIPAL!$H$164*(1-(PRINCIPAL!$M$164/100)),IF(AND(PRINCIPAL!$H$164&lt;&gt;"",L611=PRINCIPAL!$N$164),VLOOKUP($N$594,'Banco de Dados'!$B$4:$J$50,8,FALSE)*PRINCIPAL!$H$164*(1-(PRINCIPAL!$O$164/100)),IF(PRINCIPAL!$H$164&lt;&gt;"",VLOOKUP($N$594,'Banco de Dados'!$B$4:$J$50,8,FALSE)*PRINCIPAL!$H$164,IF(OR(L611=PRINCIPAL!$I$164,L611=PRINCIPAL!$I$164+PRINCIPAL!$I$164,L611=PRINCIPAL!$I$164+PRINCIPAL!$I$164+PRINCIPAL!$I$164),0,IF(L611=PRINCIPAL!$J$164,VLOOKUP($N$594,'Banco de Dados'!$B$4:$J$50,6,FALSE)*(1-(PRINCIPAL!$K$164/100)),IF(L611=PRINCIPAL!$L$164,VLOOKUP($N$594,'Banco de Dados'!$B$4:$J$50,6,FALSE)*(1-(PRINCIPAL!$M$164/100)),IF(L611=PRINCIPAL!$N$164,VLOOKUP($N$594,'Banco de Dados'!$B$4:$J$50,6,FALSE)*(1-(PRINCIPAL!$O$164/100)),VLOOKUP($N$594,'Banco de Dados'!$B$4:$J$50,6,FALSE)))))))))),"")</f>
        <v/>
      </c>
      <c r="N611" s="25" t="str">
        <f>IFERROR(M611*(IFERROR(VLOOKUP($N$594,'Banco de Dados'!$B$4:$J$50,4,FALSE),"ERRO")),"")</f>
        <v/>
      </c>
      <c r="O611" s="25" t="str">
        <f t="shared" si="405"/>
        <v/>
      </c>
      <c r="P611" s="103" t="str">
        <f>IFERROR(O611*(C611*(PRINCIPAL!$G$164/100))*0.47*(44/12),"")</f>
        <v/>
      </c>
      <c r="Q611" s="107" t="str">
        <f t="shared" si="421"/>
        <v/>
      </c>
      <c r="R611" s="29" t="str">
        <f>IFERROR(IF(AND(PRINCIPAL!$H$165&lt;&gt;"",OR(L611=PRINCIPAL!$I$165,L611=PRINCIPAL!$I$165+PRINCIPAL!$I$165,L611=PRINCIPAL!$I$165+PRINCIPAL!$I$165+PRINCIPAL!$I$165)),0,IF(AND(PRINCIPAL!$H$165&lt;&gt;"",L611=PRINCIPAL!$J$165),VLOOKUP($S$594,'Banco de Dados'!$B$4:$J$50,8,FALSE)*PRINCIPAL!$H$165*(1-(PRINCIPAL!$K$165/100)),IF(AND(PRINCIPAL!$H$165&lt;&gt;"",L611=PRINCIPAL!$L$165),VLOOKUP($S$594,'Banco de Dados'!$B$4:$J$50,8,FALSE)*PRINCIPAL!$H$165*(1-(PRINCIPAL!$M$165/100)),IF(AND(PRINCIPAL!$H$165&lt;&gt;"",L611=PRINCIPAL!$N$165),VLOOKUP($S$594,'Banco de Dados'!$B$4:$J$50,8,FALSE)*PRINCIPAL!$H$165*(1-(PRINCIPAL!$O$165/100)),IF(PRINCIPAL!$H$165&lt;&gt;"",VLOOKUP($S$594,'Banco de Dados'!$B$4:$J$50,8,FALSE)*PRINCIPAL!$H$165,IF(OR(L611=PRINCIPAL!$I$165,L611=PRINCIPAL!$I$165+PRINCIPAL!$I$165,L611=PRINCIPAL!$I$165+PRINCIPAL!$I$165+PRINCIPAL!$I$165),0,IF(L611=PRINCIPAL!$J$165,VLOOKUP($S$594,'Banco de Dados'!$B$4:$J$50,6,FALSE)*(1-(PRINCIPAL!$K$165/100)),IF(L611=PRINCIPAL!$L$165,VLOOKUP($S$594,'Banco de Dados'!$B$4:$J$50,6,FALSE)*(1-(PRINCIPAL!$M$165/100)),IF(L611=PRINCIPAL!$N$165,VLOOKUP($S$594,'Banco de Dados'!$B$4:$J$50,6,FALSE)*(1-(PRINCIPAL!$O$165/100)),VLOOKUP($S$594,'Banco de Dados'!$B$4:$J$50,6,FALSE)))))))))),"")</f>
        <v/>
      </c>
      <c r="S611" s="29" t="str">
        <f>IFERROR(R611*(IFERROR(VLOOKUP($S$594,'Banco de Dados'!$B$4:$J$50,4,FALSE),"ERRO")),"")</f>
        <v/>
      </c>
      <c r="T611" s="29" t="str">
        <f t="shared" si="422"/>
        <v/>
      </c>
      <c r="U611" s="103" t="str">
        <f>IFERROR(T611*(C611*(PRINCIPAL!$G$165/100))*0.47*(44/12),"")</f>
        <v/>
      </c>
      <c r="V611" s="103" t="str">
        <f t="shared" si="398"/>
        <v/>
      </c>
      <c r="W611" s="30" t="str">
        <f>IFERROR(IF(AND(PRINCIPAL!$H$166&lt;&gt;"",OR(L611=PRINCIPAL!$I$166,L611=PRINCIPAL!$I$166+PRINCIPAL!$I$166,L611=PRINCIPAL!$I$166+PRINCIPAL!$I$166+PRINCIPAL!$I$166)),0,IF(AND(PRINCIPAL!$H$166&lt;&gt;"",L611=PRINCIPAL!$J$166),VLOOKUP($X$594,'Banco de Dados'!$B$4:$J$50,8,FALSE)*PRINCIPAL!$H$166*(1-(PRINCIPAL!$K$166/100)),IF(AND(PRINCIPAL!$H$166&lt;&gt;"",L611=PRINCIPAL!$L$166),VLOOKUP($X$594,'Banco de Dados'!$B$4:$J$50,8,FALSE)*PRINCIPAL!$H$166*(1-(PRINCIPAL!$M$166/100)),IF(AND(PRINCIPAL!$H$166&lt;&gt;"",L611=PRINCIPAL!$N$166),VLOOKUP($X$594,'Banco de Dados'!$B$4:$J$50,8,FALSE)*PRINCIPAL!$H$166*(1-(PRINCIPAL!$O$166/100)),IF(PRINCIPAL!$H$166&lt;&gt;"",VLOOKUP($X$594,'Banco de Dados'!$B$4:$J$50,8,FALSE)*PRINCIPAL!$H$166,IF(OR(L611=PRINCIPAL!$I$166,L611=PRINCIPAL!$I$166+PRINCIPAL!$I$166,L611=PRINCIPAL!$I$166+PRINCIPAL!$I$166+PRINCIPAL!$I$166),0,IF(L611=PRINCIPAL!$J$166,VLOOKUP($X$594,'Banco de Dados'!$B$4:$J$50,6,FALSE)*(1-(PRINCIPAL!$K$166/100)),IF(L611=PRINCIPAL!$L$166,VLOOKUP($X$594,'Banco de Dados'!$B$4:$J$50,6,FALSE)*(1-(PRINCIPAL!$M$166/100)),IF(L611=PRINCIPAL!$N$166,VLOOKUP($X$594,'Banco de Dados'!$B$4:$J$50,6,FALSE)*(1-(PRINCIPAL!$O$166/100)),VLOOKUP($X$594,'Banco de Dados'!$B$4:$J$50,6,FALSE)))))))))),"")</f>
        <v/>
      </c>
      <c r="X611" s="29" t="str">
        <f>IFERROR(W611*(IFERROR(VLOOKUP($X$594,'Banco de Dados'!$B$4:$J$50,4,FALSE),"ERRO")),"")</f>
        <v/>
      </c>
      <c r="Y611" s="29" t="str">
        <f t="shared" si="416"/>
        <v/>
      </c>
      <c r="Z611" s="103" t="str">
        <f>IFERROR(Y611*(C611*(PRINCIPAL!$G$166/100))*0.47*(44/12),"")</f>
        <v/>
      </c>
      <c r="AA611" s="111" t="str">
        <f t="shared" si="417"/>
        <v/>
      </c>
      <c r="AB611" s="30" t="str">
        <f>IFERROR(IF(AND(PRINCIPAL!$H$167&lt;&gt;"",OR(L611=PRINCIPAL!$I$167,L611=PRINCIPAL!$I$167+PRINCIPAL!$I$167,L611=PRINCIPAL!$I$167+PRINCIPAL!$I$167+PRINCIPAL!$I$167)),0,IF(AND(PRINCIPAL!$H$167&lt;&gt;"",L611=PRINCIPAL!$J$167),VLOOKUP($AC$594,'Banco de Dados'!$B$4:$J$50,8,FALSE)*PRINCIPAL!$H$167*(1-(PRINCIPAL!$K$167/100)),IF(AND(PRINCIPAL!$H$167&lt;&gt;"",L611=PRINCIPAL!$L$167),VLOOKUP($AC$594,'Banco de Dados'!$B$4:$J$50,8,FALSE)*PRINCIPAL!$H$167*(1-(PRINCIPAL!$M$167/100)),IF(AND(PRINCIPAL!$H$167&lt;&gt;"",L611=PRINCIPAL!$N$167),VLOOKUP($AC$594,'Banco de Dados'!$B$4:$J$50,8,FALSE)*PRINCIPAL!$H$167*(1-(PRINCIPAL!$O$167/100)),IF(PRINCIPAL!$H$167&lt;&gt;"",VLOOKUP($AC$594,'Banco de Dados'!$B$4:$J$50,8,FALSE)*PRINCIPAL!$H$167,IF(OR(L611=PRINCIPAL!$I$167,L611=PRINCIPAL!$I$167+PRINCIPAL!$I$167,L611=PRINCIPAL!$I$167+PRINCIPAL!$I$167+PRINCIPAL!$I$167),0,IF(L611=PRINCIPAL!$J$167,VLOOKUP($AC$594,'Banco de Dados'!$B$4:$J$50,6,FALSE)*(1-(PRINCIPAL!$K$167/100)),IF(L611=PRINCIPAL!$L$167,VLOOKUP($AC$594,'Banco de Dados'!$B$4:$J$50,6,FALSE)*(1-(PRINCIPAL!$M$167/100)),IF(L611=PRINCIPAL!$N$167,VLOOKUP($AC$594,'Banco de Dados'!$B$4:$J$50,6,FALSE)*(1-(PRINCIPAL!$O$167/100)),VLOOKUP($AC$594,'Banco de Dados'!$B$4:$J$50,6,FALSE)))))))))),"")</f>
        <v/>
      </c>
      <c r="AC611" s="29" t="str">
        <f>IFERROR(AB611*(IFERROR(VLOOKUP($AC$594,'Banco de Dados'!$B$4:$J$50,4,FALSE),"ERRO")),"")</f>
        <v/>
      </c>
      <c r="AD611" s="29" t="str">
        <f t="shared" si="407"/>
        <v/>
      </c>
      <c r="AE611" s="103" t="str">
        <f>IFERROR(AD611*(C611*(PRINCIPAL!$G$167/100))*0.47*(44/12),"")</f>
        <v/>
      </c>
      <c r="AF611" s="111" t="str">
        <f t="shared" si="408"/>
        <v/>
      </c>
      <c r="AG611" s="30" t="str">
        <f>IFERROR(IF(AND(PRINCIPAL!$H$168&lt;&gt;"",OR(L611=PRINCIPAL!$I$168,L611=PRINCIPAL!$I$168+PRINCIPAL!$I$168,L611=PRINCIPAL!$I$168+PRINCIPAL!$I$168+PRINCIPAL!$I$168)),0,IF(AND(PRINCIPAL!$H$168&lt;&gt;"",L611=PRINCIPAL!$J$168),VLOOKUP($AH$594,'Banco de Dados'!$B$4:$J$50,8,FALSE)*PRINCIPAL!$H$168*(1-(PRINCIPAL!$K$168/100)),IF(AND(PRINCIPAL!$H$168&lt;&gt;"",L611=PRINCIPAL!$L$168),VLOOKUP($AH$594,'Banco de Dados'!$B$4:$J$50,8,FALSE)*PRINCIPAL!$H$168*(1-(PRINCIPAL!$M$168/100)),IF(AND(PRINCIPAL!$H$168&lt;&gt;"",L611=PRINCIPAL!$N$168),VLOOKUP($AH$594,'Banco de Dados'!$B$4:$J$50,8,FALSE)*PRINCIPAL!$H$168*(1-(PRINCIPAL!$O$168/100)),IF(PRINCIPAL!$H$168&lt;&gt;"",VLOOKUP($AH$594,'Banco de Dados'!$B$4:$J$50,8,FALSE)*PRINCIPAL!$H$168,IF(OR(L611=PRINCIPAL!$I$168,L611=PRINCIPAL!$I$168+PRINCIPAL!$I$168,L611=PRINCIPAL!$I$168+PRINCIPAL!$I$168+PRINCIPAL!$I$168),0,IF(L611=PRINCIPAL!$J$168,VLOOKUP($AH$594,'Banco de Dados'!$B$4:$J$50,6,FALSE)*(1-(PRINCIPAL!$K$168/100)),IF(L611=PRINCIPAL!$L$168,VLOOKUP($AH$594,'Banco de Dados'!$B$4:$J$50,6,FALSE)*(1-(PRINCIPAL!$M$168/100)),IF(L611=PRINCIPAL!$N$168,VLOOKUP($AH$594,'Banco de Dados'!$B$4:$J$50,6,FALSE)*(1-(PRINCIPAL!$O$168/100)),VLOOKUP($AH$594,'Banco de Dados'!$B$4:$J$50,6,FALSE)))))))))),"")</f>
        <v/>
      </c>
      <c r="AH611" s="29" t="str">
        <f>IFERROR(AG611*(IFERROR(VLOOKUP($AH$594,'Banco de Dados'!$B$4:$J$50,4,FALSE),"ERRO")),"")</f>
        <v/>
      </c>
      <c r="AI611" s="29" t="str">
        <f t="shared" si="409"/>
        <v/>
      </c>
      <c r="AJ611" s="103" t="str">
        <f>IFERROR(AI611*(C611*(PRINCIPAL!$G$168/100))*0.47*(44/12),"")</f>
        <v/>
      </c>
      <c r="AK611" s="111" t="str">
        <f t="shared" si="418"/>
        <v/>
      </c>
      <c r="AL611" s="30" t="str">
        <f>IFERROR(IF(AND(PRINCIPAL!$H$169&lt;&gt;"",OR(L611=PRINCIPAL!$I$169,L611=PRINCIPAL!$I$169+PRINCIPAL!$I$169,L611=PRINCIPAL!$I$169+PRINCIPAL!$I$169+PRINCIPAL!$I$169)),0,IF(AND(PRINCIPAL!$H$169&lt;&gt;"",L611=PRINCIPAL!$J$169),VLOOKUP($AM$594,'Banco de Dados'!$B$4:$J$50,8,FALSE)*PRINCIPAL!$H$169*(1-(PRINCIPAL!$K$169/100)),IF(AND(PRINCIPAL!$H$169&lt;&gt;"",L611=PRINCIPAL!$L$169),VLOOKUP($AM$594,'Banco de Dados'!$B$4:$J$50,8,FALSE)*PRINCIPAL!$H$169*(1-(PRINCIPAL!$M$169/100)),IF(AND(PRINCIPAL!$H$169&lt;&gt;"",L611=PRINCIPAL!$N$169),VLOOKUP($AM$594,'Banco de Dados'!$B$4:$J$50,8,FALSE)*PRINCIPAL!$H$169*(1-(PRINCIPAL!$O$169/100)),IF(PRINCIPAL!$H$169&lt;&gt;"",VLOOKUP($AM$594,'Banco de Dados'!$B$4:$J$50,8,FALSE)*PRINCIPAL!$H$169,IF(OR(L611=PRINCIPAL!$I$169,L611=PRINCIPAL!$I$169+PRINCIPAL!$I$169,L611=PRINCIPAL!$I$169+PRINCIPAL!$I$169+PRINCIPAL!$I$169),0,IF(L611=PRINCIPAL!$J$169,VLOOKUP($AM$594,'Banco de Dados'!$B$4:$J$50,6,FALSE)*(1-(PRINCIPAL!$K$169/100)),IF(L611=PRINCIPAL!$L$169,VLOOKUP($AM$594,'Banco de Dados'!$B$4:$J$50,6,FALSE)*(1-(PRINCIPAL!$M$169/100)),IF(L611=PRINCIPAL!$N$169,VLOOKUP($AM$594,'Banco de Dados'!$B$4:$J$50,6,FALSE)*(1-(PRINCIPAL!$O$169/100)),VLOOKUP($AM$594,'Banco de Dados'!$B$4:$J$50,6,FALSE)))))))))),"")</f>
        <v/>
      </c>
      <c r="AM611" s="29" t="str">
        <f>IFERROR(AL611*(IFERROR(VLOOKUP($AM$594,'Banco de Dados'!$B$4:$J$50,4,FALSE),"ERRO")),"")</f>
        <v/>
      </c>
      <c r="AN611" s="29" t="str">
        <f t="shared" si="410"/>
        <v/>
      </c>
      <c r="AO611" s="103" t="str">
        <f>IFERROR(AN611*(C611*(PRINCIPAL!$G$169/100))*0.47*(44/12),"")</f>
        <v/>
      </c>
      <c r="AP611" s="111" t="str">
        <f t="shared" si="411"/>
        <v/>
      </c>
      <c r="AQ611" s="30" t="str">
        <f>IFERROR(IF(AND(PRINCIPAL!$H$170&lt;&gt;"",OR(L611=PRINCIPAL!$I$170,L611=PRINCIPAL!$I$170+PRINCIPAL!$I$170,L611=PRINCIPAL!$I$170+PRINCIPAL!$I$170+PRINCIPAL!$I$170)),0,IF(AND(PRINCIPAL!$H$170&lt;&gt;"",L611=PRINCIPAL!$J$170),VLOOKUP($AR$594,'Banco de Dados'!$B$4:$J$50,8,FALSE)*PRINCIPAL!$H$170*(1-(PRINCIPAL!$K$170/100)),IF(AND(PRINCIPAL!$H$170&lt;&gt;"",L611=PRINCIPAL!$L$170),VLOOKUP($AR$594,'Banco de Dados'!$B$4:$J$50,8,FALSE)*PRINCIPAL!$H$170*(1-(PRINCIPAL!$M$170/100)),IF(AND(PRINCIPAL!$H$170&lt;&gt;"",L611=PRINCIPAL!$N$170),VLOOKUP($AR$594,'Banco de Dados'!$B$4:$J$50,8,FALSE)*PRINCIPAL!$H$170*(1-(PRINCIPAL!$O$170/100)),IF(PRINCIPAL!$H$170&lt;&gt;"",VLOOKUP($AR$594,'Banco de Dados'!$B$4:$J$50,8,FALSE)*PRINCIPAL!$H$170,IF(OR(L611=PRINCIPAL!$I$170,L611=PRINCIPAL!$I$170+PRINCIPAL!$I$170,L611=PRINCIPAL!$I$170+PRINCIPAL!$I$170+PRINCIPAL!$I$170),0,IF(L611=PRINCIPAL!$J$170,VLOOKUP($AR$594,'Banco de Dados'!$B$4:$J$50,6,FALSE)*(1-(PRINCIPAL!$K$170/100)),IF(L611=PRINCIPAL!$L$170,VLOOKUP($AR$594,'Banco de Dados'!$B$4:$J$50,6,FALSE)*(1-(PRINCIPAL!$M$170/100)),IF(L611=PRINCIPAL!$N$170,VLOOKUP($AR$594,'Banco de Dados'!$B$4:$J$50,6,FALSE)*(1-(PRINCIPAL!$O$170/100)),VLOOKUP($AR$594,'Banco de Dados'!$B$4:$J$50,6,FALSE)))))))))),"")</f>
        <v/>
      </c>
      <c r="AR611" s="29" t="str">
        <f>IFERROR(AQ611*(IFERROR(VLOOKUP($AR$594,'Banco de Dados'!$B$4:$J$50,4,FALSE),"ERRO")),"")</f>
        <v/>
      </c>
      <c r="AS611" s="29" t="str">
        <f t="shared" si="412"/>
        <v/>
      </c>
      <c r="AT611" s="103" t="str">
        <f>IFERROR(AS611*(C611*(PRINCIPAL!$G$170/100))*0.47*(44/12),"")</f>
        <v/>
      </c>
      <c r="AU611" s="111" t="str">
        <f t="shared" si="413"/>
        <v/>
      </c>
      <c r="AV611" s="30" t="str">
        <f>IFERROR(IF(AND(PRINCIPAL!$H$171&lt;&gt;"",OR(L611=PRINCIPAL!$I$171,L611=PRINCIPAL!$I$171+PRINCIPAL!$I$171,L611=PRINCIPAL!$I$171+PRINCIPAL!$I$171+PRINCIPAL!$I$171)),0,IF(AND(PRINCIPAL!$H$171&lt;&gt;"",L611=PRINCIPAL!$J$171),VLOOKUP($AW$594,'Banco de Dados'!$B$4:$J$50,8,FALSE)*PRINCIPAL!$H$171*(1-(PRINCIPAL!$K$171/100)),IF(AND(PRINCIPAL!$H$171&lt;&gt;"",L611=PRINCIPAL!$L$171),VLOOKUP($AW$594,'Banco de Dados'!$B$4:$J$50,8,FALSE)*PRINCIPAL!$H$171*(1-(PRINCIPAL!$M$171/100)),IF(AND(PRINCIPAL!$H$171&lt;&gt;"",L611=PRINCIPAL!$N$171),VLOOKUP($AW$594,'Banco de Dados'!$B$4:$J$50,8,FALSE)*PRINCIPAL!$H$171*(1-(PRINCIPAL!$O$171/100)),IF(PRINCIPAL!$H$171&lt;&gt;"",VLOOKUP($AW$594,'Banco de Dados'!$B$4:$J$50,8,FALSE)*PRINCIPAL!$H$171,IF(OR(L611=PRINCIPAL!$I$171,L611=PRINCIPAL!$I$171+PRINCIPAL!$I$171,L611=PRINCIPAL!$I$171+PRINCIPAL!$I$171+PRINCIPAL!$I$171),0,IF(L611=PRINCIPAL!$J$171,VLOOKUP($AW$594,'Banco de Dados'!$B$4:$J$50,6,FALSE)*(1-(PRINCIPAL!$K$171/100)),IF(L611=PRINCIPAL!$L$171,VLOOKUP($AW$594,'Banco de Dados'!$B$4:$J$50,6,FALSE)*(1-(PRINCIPAL!$M$171/100)),IF(L611=PRINCIPAL!$N$171,VLOOKUP($AW$594,'Banco de Dados'!$B$4:$J$50,6,FALSE)*(1-(PRINCIPAL!$O$171/100)),VLOOKUP($AW$594,'Banco de Dados'!$B$4:$J$50,6,FALSE)))))))))),"")</f>
        <v/>
      </c>
      <c r="AW611" s="29" t="str">
        <f>IFERROR(AV611*(IFERROR(VLOOKUP($AW$594,'Banco de Dados'!$B$4:$J$50,4,FALSE),"ERRO")),"")</f>
        <v/>
      </c>
      <c r="AX611" s="29" t="str">
        <f t="shared" si="414"/>
        <v/>
      </c>
      <c r="AY611" s="103" t="str">
        <f>IFERROR(AX611*(C611*(PRINCIPAL!$G$171/100))*0.47*(44/12),"")</f>
        <v/>
      </c>
      <c r="AZ611" s="111" t="str">
        <f t="shared" si="419"/>
        <v/>
      </c>
      <c r="BA611" s="30" t="str">
        <f>IFERROR(IF(AND(PRINCIPAL!$H$172&lt;&gt;"",OR(L611=PRINCIPAL!$I$172,L611=PRINCIPAL!$I$172+PRINCIPAL!$I$172,L611=PRINCIPAL!$I$172+PRINCIPAL!$I$172+PRINCIPAL!$I$172)),0,IF(AND(PRINCIPAL!$H$172&lt;&gt;"",L611=PRINCIPAL!$J$172),VLOOKUP($BB$594,'Banco de Dados'!$B$4:$J$50,8,FALSE)*PRINCIPAL!$H$172*(1-(PRINCIPAL!$K$172/100)),IF(AND(PRINCIPAL!$H$172&lt;&gt;"",L611=PRINCIPAL!$L$172),VLOOKUP($BB$594,'Banco de Dados'!$B$4:$J$50,8,FALSE)*PRINCIPAL!$H$172*(1-(PRINCIPAL!$M$172/100)),IF(AND(PRINCIPAL!$H$172&lt;&gt;"",L611=PRINCIPAL!$N$172),VLOOKUP($BB$594,'Banco de Dados'!$B$4:$J$50,8,FALSE)*PRINCIPAL!$H$172*(1-(PRINCIPAL!$O$172/100)),IF(PRINCIPAL!$H$172&lt;&gt;"",VLOOKUP($BB$594,'Banco de Dados'!$B$4:$J$50,8,FALSE)*PRINCIPAL!$H$172,IF(OR(L611=PRINCIPAL!$I$172,L611=PRINCIPAL!$I$172+PRINCIPAL!$I$172,L611=PRINCIPAL!$I$172+PRINCIPAL!$I$172+PRINCIPAL!$I$172),0,IF(L611=PRINCIPAL!$J$172,VLOOKUP($BB$594,'Banco de Dados'!$B$4:$J$50,6,FALSE)*(1-(PRINCIPAL!$K$172/100)),IF(L611=PRINCIPAL!$L$172,VLOOKUP($BB$594,'Banco de Dados'!$B$4:$J$50,6,FALSE)*(1-(PRINCIPAL!$M$172/100)),IF(L611=PRINCIPAL!$N$172,VLOOKUP($BB$594,'Banco de Dados'!$B$4:$J$50,6,FALSE)*(1-(PRINCIPAL!$O$172/100)),VLOOKUP($BB$594,'Banco de Dados'!$B$4:$J$50,6,FALSE)))))))))),"")</f>
        <v/>
      </c>
      <c r="BB611" s="29" t="str">
        <f>IFERROR(BA611*(IFERROR(VLOOKUP($BB$594,'Banco de Dados'!$B$4:$J$50,4,FALSE),"ERRO")),"")</f>
        <v/>
      </c>
      <c r="BC611" s="29" t="str">
        <f t="shared" si="420"/>
        <v/>
      </c>
      <c r="BD611" s="103" t="str">
        <f>IFERROR(BC611*(C611*(PRINCIPAL!$G$172/100))*0.47*(44/12),"")</f>
        <v/>
      </c>
      <c r="BE611" s="111" t="str">
        <f t="shared" si="399"/>
        <v/>
      </c>
      <c r="BF611" s="30" t="str">
        <f>IFERROR(IF(AND(PRINCIPAL!$H$173&lt;&gt;"",OR(L611=PRINCIPAL!$I$173,L611=PRINCIPAL!$I$173+PRINCIPAL!$I$173,L611=PRINCIPAL!$I$173+PRINCIPAL!$I$173+PRINCIPAL!$I$173)),0,IF(AND(PRINCIPAL!$H$173&lt;&gt;"",L611=PRINCIPAL!$J$173),VLOOKUP($BG$594,'Banco de Dados'!$B$4:$J$50,8,FALSE)*PRINCIPAL!$H$173*(1-(PRINCIPAL!$K$173/100)),IF(AND(PRINCIPAL!$H$173&lt;&gt;"",L611=PRINCIPAL!$L$173),VLOOKUP($BG$594,'Banco de Dados'!$B$4:$J$50,8,FALSE)*PRINCIPAL!$H$173*(1-(PRINCIPAL!$M$173/100)),IF(AND(PRINCIPAL!$H$173&lt;&gt;"",L611=PRINCIPAL!$N$173),VLOOKUP($BG$594,'Banco de Dados'!$B$4:$J$50,8,FALSE)*PRINCIPAL!$H$173*(1-(PRINCIPAL!$O$173/100)),IF(PRINCIPAL!$H$173&lt;&gt;"",VLOOKUP($BG$594,'Banco de Dados'!$B$4:$J$50,8,FALSE)*PRINCIPAL!$H$173,IF(OR(L611=PRINCIPAL!$I$173,L611=PRINCIPAL!$I$173+PRINCIPAL!$I$173,L611=PRINCIPAL!$I$173+PRINCIPAL!$I$173+PRINCIPAL!$I$173),0,IF(L611=PRINCIPAL!$J$173,VLOOKUP($BG$594,'Banco de Dados'!$B$4:$J$50,6,FALSE)*(1-(PRINCIPAL!$K$173/100)),IF(L611=PRINCIPAL!$L$173,VLOOKUP($BG$594,'Banco de Dados'!$B$4:$J$50,6,FALSE)*(1-(PRINCIPAL!$M$173/100)),IF(L611=PRINCIPAL!$N$173,VLOOKUP($BG$594,'Banco de Dados'!$B$4:$J$50,6,FALSE)*(1-(PRINCIPAL!$O$173/100)),VLOOKUP($BG$594,'Banco de Dados'!$B$4:$J$50,6,FALSE)))))))))),"")</f>
        <v/>
      </c>
      <c r="BG611" s="29" t="str">
        <f>IFERROR(BF611*(IFERROR(VLOOKUP($BG$594,'Banco de Dados'!$B$4:$J$50,4,FALSE),"ERRO")),"")</f>
        <v/>
      </c>
      <c r="BH611" s="29" t="str">
        <f t="shared" si="415"/>
        <v/>
      </c>
      <c r="BI611" s="103" t="str">
        <f>IFERROR(BH611*(C611*(PRINCIPAL!$G$173/100))*0.47*(44/12),"")</f>
        <v/>
      </c>
      <c r="BJ611" s="102" t="str">
        <f t="shared" si="400"/>
        <v/>
      </c>
    </row>
    <row r="612" spans="2:62" ht="12.75" customHeight="1" x14ac:dyDescent="0.3">
      <c r="B612" s="326">
        <f t="shared" si="401"/>
        <v>2036</v>
      </c>
      <c r="C612" s="340"/>
      <c r="D612" s="1"/>
      <c r="E612" s="116">
        <v>16</v>
      </c>
      <c r="F612" s="24" t="str">
        <f>IFERROR(VLOOKUP($G$594,'Banco de Dados'!$B$4:$J$50,6,FALSE),"")</f>
        <v/>
      </c>
      <c r="G612" s="25" t="str">
        <f>IFERROR(F612*(IFERROR(VLOOKUP($G$594,'Banco de Dados'!$B$4:$J$50,4,FALSE),"ERRO")),"")</f>
        <v/>
      </c>
      <c r="H612" s="25" t="str">
        <f t="shared" si="402"/>
        <v/>
      </c>
      <c r="I612" s="103" t="str">
        <f t="shared" si="403"/>
        <v/>
      </c>
      <c r="J612" s="117" t="str">
        <f t="shared" si="404"/>
        <v/>
      </c>
      <c r="K612" s="1"/>
      <c r="L612" s="91">
        <v>16</v>
      </c>
      <c r="M612" s="24" t="str">
        <f>IFERROR(IF(AND(PRINCIPAL!$H$164&lt;&gt;"",OR(L612=PRINCIPAL!$I$164,L612=PRINCIPAL!$I$164+PRINCIPAL!$I$164,L612=PRINCIPAL!$I$164+PRINCIPAL!$I$164+PRINCIPAL!$I$164)),0,IF(AND(PRINCIPAL!$H$164&lt;&gt;"",L612=PRINCIPAL!$J$164),VLOOKUP($N$594,'Banco de Dados'!$B$4:$J$50,8,FALSE)*PRINCIPAL!$H$164*(1-(PRINCIPAL!$K$164/100)),IF(AND(PRINCIPAL!$H$164&lt;&gt;"",L612=PRINCIPAL!$L$164),VLOOKUP($N$594,'Banco de Dados'!$B$4:$J$50,8,FALSE)*PRINCIPAL!$H$164*(1-(PRINCIPAL!$M$164/100)),IF(AND(PRINCIPAL!$H$164&lt;&gt;"",L612=PRINCIPAL!$N$164),VLOOKUP($N$594,'Banco de Dados'!$B$4:$J$50,8,FALSE)*PRINCIPAL!$H$164*(1-(PRINCIPAL!$O$164/100)),IF(PRINCIPAL!$H$164&lt;&gt;"",VLOOKUP($N$594,'Banco de Dados'!$B$4:$J$50,8,FALSE)*PRINCIPAL!$H$164,IF(OR(L612=PRINCIPAL!$I$164,L612=PRINCIPAL!$I$164+PRINCIPAL!$I$164,L612=PRINCIPAL!$I$164+PRINCIPAL!$I$164+PRINCIPAL!$I$164),0,IF(L612=PRINCIPAL!$J$164,VLOOKUP($N$594,'Banco de Dados'!$B$4:$J$50,6,FALSE)*(1-(PRINCIPAL!$K$164/100)),IF(L612=PRINCIPAL!$L$164,VLOOKUP($N$594,'Banco de Dados'!$B$4:$J$50,6,FALSE)*(1-(PRINCIPAL!$M$164/100)),IF(L612=PRINCIPAL!$N$164,VLOOKUP($N$594,'Banco de Dados'!$B$4:$J$50,6,FALSE)*(1-(PRINCIPAL!$O$164/100)),VLOOKUP($N$594,'Banco de Dados'!$B$4:$J$50,6,FALSE)))))))))),"")</f>
        <v/>
      </c>
      <c r="N612" s="25" t="str">
        <f>IFERROR(M612*(IFERROR(VLOOKUP($N$594,'Banco de Dados'!$B$4:$J$50,4,FALSE),"ERRO")),"")</f>
        <v/>
      </c>
      <c r="O612" s="25" t="str">
        <f t="shared" si="405"/>
        <v/>
      </c>
      <c r="P612" s="103" t="str">
        <f>IFERROR(O612*(C612*(PRINCIPAL!$G$164/100))*0.47*(44/12),"")</f>
        <v/>
      </c>
      <c r="Q612" s="107" t="str">
        <f t="shared" si="421"/>
        <v/>
      </c>
      <c r="R612" s="29" t="str">
        <f>IFERROR(IF(AND(PRINCIPAL!$H$165&lt;&gt;"",OR(L612=PRINCIPAL!$I$165,L612=PRINCIPAL!$I$165+PRINCIPAL!$I$165,L612=PRINCIPAL!$I$165+PRINCIPAL!$I$165+PRINCIPAL!$I$165)),0,IF(AND(PRINCIPAL!$H$165&lt;&gt;"",L612=PRINCIPAL!$J$165),VLOOKUP($S$594,'Banco de Dados'!$B$4:$J$50,8,FALSE)*PRINCIPAL!$H$165*(1-(PRINCIPAL!$K$165/100)),IF(AND(PRINCIPAL!$H$165&lt;&gt;"",L612=PRINCIPAL!$L$165),VLOOKUP($S$594,'Banco de Dados'!$B$4:$J$50,8,FALSE)*PRINCIPAL!$H$165*(1-(PRINCIPAL!$M$165/100)),IF(AND(PRINCIPAL!$H$165&lt;&gt;"",L612=PRINCIPAL!$N$165),VLOOKUP($S$594,'Banco de Dados'!$B$4:$J$50,8,FALSE)*PRINCIPAL!$H$165*(1-(PRINCIPAL!$O$165/100)),IF(PRINCIPAL!$H$165&lt;&gt;"",VLOOKUP($S$594,'Banco de Dados'!$B$4:$J$50,8,FALSE)*PRINCIPAL!$H$165,IF(OR(L612=PRINCIPAL!$I$165,L612=PRINCIPAL!$I$165+PRINCIPAL!$I$165,L612=PRINCIPAL!$I$165+PRINCIPAL!$I$165+PRINCIPAL!$I$165),0,IF(L612=PRINCIPAL!$J$165,VLOOKUP($S$594,'Banco de Dados'!$B$4:$J$50,6,FALSE)*(1-(PRINCIPAL!$K$165/100)),IF(L612=PRINCIPAL!$L$165,VLOOKUP($S$594,'Banco de Dados'!$B$4:$J$50,6,FALSE)*(1-(PRINCIPAL!$M$165/100)),IF(L612=PRINCIPAL!$N$165,VLOOKUP($S$594,'Banco de Dados'!$B$4:$J$50,6,FALSE)*(1-(PRINCIPAL!$O$165/100)),VLOOKUP($S$594,'Banco de Dados'!$B$4:$J$50,6,FALSE)))))))))),"")</f>
        <v/>
      </c>
      <c r="S612" s="29" t="str">
        <f>IFERROR(R612*(IFERROR(VLOOKUP($S$594,'Banco de Dados'!$B$4:$J$50,4,FALSE),"ERRO")),"")</f>
        <v/>
      </c>
      <c r="T612" s="29" t="str">
        <f t="shared" si="422"/>
        <v/>
      </c>
      <c r="U612" s="103" t="str">
        <f>IFERROR(T612*(C612*(PRINCIPAL!$G$165/100))*0.47*(44/12),"")</f>
        <v/>
      </c>
      <c r="V612" s="103" t="str">
        <f t="shared" si="398"/>
        <v/>
      </c>
      <c r="W612" s="30" t="str">
        <f>IFERROR(IF(AND(PRINCIPAL!$H$166&lt;&gt;"",OR(L612=PRINCIPAL!$I$166,L612=PRINCIPAL!$I$166+PRINCIPAL!$I$166,L612=PRINCIPAL!$I$166+PRINCIPAL!$I$166+PRINCIPAL!$I$166)),0,IF(AND(PRINCIPAL!$H$166&lt;&gt;"",L612=PRINCIPAL!$J$166),VLOOKUP($X$594,'Banco de Dados'!$B$4:$J$50,8,FALSE)*PRINCIPAL!$H$166*(1-(PRINCIPAL!$K$166/100)),IF(AND(PRINCIPAL!$H$166&lt;&gt;"",L612=PRINCIPAL!$L$166),VLOOKUP($X$594,'Banco de Dados'!$B$4:$J$50,8,FALSE)*PRINCIPAL!$H$166*(1-(PRINCIPAL!$M$166/100)),IF(AND(PRINCIPAL!$H$166&lt;&gt;"",L612=PRINCIPAL!$N$166),VLOOKUP($X$594,'Banco de Dados'!$B$4:$J$50,8,FALSE)*PRINCIPAL!$H$166*(1-(PRINCIPAL!$O$166/100)),IF(PRINCIPAL!$H$166&lt;&gt;"",VLOOKUP($X$594,'Banco de Dados'!$B$4:$J$50,8,FALSE)*PRINCIPAL!$H$166,IF(OR(L612=PRINCIPAL!$I$166,L612=PRINCIPAL!$I$166+PRINCIPAL!$I$166,L612=PRINCIPAL!$I$166+PRINCIPAL!$I$166+PRINCIPAL!$I$166),0,IF(L612=PRINCIPAL!$J$166,VLOOKUP($X$594,'Banco de Dados'!$B$4:$J$50,6,FALSE)*(1-(PRINCIPAL!$K$166/100)),IF(L612=PRINCIPAL!$L$166,VLOOKUP($X$594,'Banco de Dados'!$B$4:$J$50,6,FALSE)*(1-(PRINCIPAL!$M$166/100)),IF(L612=PRINCIPAL!$N$166,VLOOKUP($X$594,'Banco de Dados'!$B$4:$J$50,6,FALSE)*(1-(PRINCIPAL!$O$166/100)),VLOOKUP($X$594,'Banco de Dados'!$B$4:$J$50,6,FALSE)))))))))),"")</f>
        <v/>
      </c>
      <c r="X612" s="29" t="str">
        <f>IFERROR(W612*(IFERROR(VLOOKUP($X$594,'Banco de Dados'!$B$4:$J$50,4,FALSE),"ERRO")),"")</f>
        <v/>
      </c>
      <c r="Y612" s="29" t="str">
        <f t="shared" si="416"/>
        <v/>
      </c>
      <c r="Z612" s="103" t="str">
        <f>IFERROR(Y612*(C612*(PRINCIPAL!$G$166/100))*0.47*(44/12),"")</f>
        <v/>
      </c>
      <c r="AA612" s="111" t="str">
        <f t="shared" si="417"/>
        <v/>
      </c>
      <c r="AB612" s="30" t="str">
        <f>IFERROR(IF(AND(PRINCIPAL!$H$167&lt;&gt;"",OR(L612=PRINCIPAL!$I$167,L612=PRINCIPAL!$I$167+PRINCIPAL!$I$167,L612=PRINCIPAL!$I$167+PRINCIPAL!$I$167+PRINCIPAL!$I$167)),0,IF(AND(PRINCIPAL!$H$167&lt;&gt;"",L612=PRINCIPAL!$J$167),VLOOKUP($AC$594,'Banco de Dados'!$B$4:$J$50,8,FALSE)*PRINCIPAL!$H$167*(1-(PRINCIPAL!$K$167/100)),IF(AND(PRINCIPAL!$H$167&lt;&gt;"",L612=PRINCIPAL!$L$167),VLOOKUP($AC$594,'Banco de Dados'!$B$4:$J$50,8,FALSE)*PRINCIPAL!$H$167*(1-(PRINCIPAL!$M$167/100)),IF(AND(PRINCIPAL!$H$167&lt;&gt;"",L612=PRINCIPAL!$N$167),VLOOKUP($AC$594,'Banco de Dados'!$B$4:$J$50,8,FALSE)*PRINCIPAL!$H$167*(1-(PRINCIPAL!$O$167/100)),IF(PRINCIPAL!$H$167&lt;&gt;"",VLOOKUP($AC$594,'Banco de Dados'!$B$4:$J$50,8,FALSE)*PRINCIPAL!$H$167,IF(OR(L612=PRINCIPAL!$I$167,L612=PRINCIPAL!$I$167+PRINCIPAL!$I$167,L612=PRINCIPAL!$I$167+PRINCIPAL!$I$167+PRINCIPAL!$I$167),0,IF(L612=PRINCIPAL!$J$167,VLOOKUP($AC$594,'Banco de Dados'!$B$4:$J$50,6,FALSE)*(1-(PRINCIPAL!$K$167/100)),IF(L612=PRINCIPAL!$L$167,VLOOKUP($AC$594,'Banco de Dados'!$B$4:$J$50,6,FALSE)*(1-(PRINCIPAL!$M$167/100)),IF(L612=PRINCIPAL!$N$167,VLOOKUP($AC$594,'Banco de Dados'!$B$4:$J$50,6,FALSE)*(1-(PRINCIPAL!$O$167/100)),VLOOKUP($AC$594,'Banco de Dados'!$B$4:$J$50,6,FALSE)))))))))),"")</f>
        <v/>
      </c>
      <c r="AC612" s="29" t="str">
        <f>IFERROR(AB612*(IFERROR(VLOOKUP($AC$594,'Banco de Dados'!$B$4:$J$50,4,FALSE),"ERRO")),"")</f>
        <v/>
      </c>
      <c r="AD612" s="29" t="str">
        <f t="shared" si="407"/>
        <v/>
      </c>
      <c r="AE612" s="103" t="str">
        <f>IFERROR(AD612*(C612*(PRINCIPAL!$G$167/100))*0.47*(44/12),"")</f>
        <v/>
      </c>
      <c r="AF612" s="111" t="str">
        <f t="shared" si="408"/>
        <v/>
      </c>
      <c r="AG612" s="30" t="str">
        <f>IFERROR(IF(AND(PRINCIPAL!$H$168&lt;&gt;"",OR(L612=PRINCIPAL!$I$168,L612=PRINCIPAL!$I$168+PRINCIPAL!$I$168,L612=PRINCIPAL!$I$168+PRINCIPAL!$I$168+PRINCIPAL!$I$168)),0,IF(AND(PRINCIPAL!$H$168&lt;&gt;"",L612=PRINCIPAL!$J$168),VLOOKUP($AH$594,'Banco de Dados'!$B$4:$J$50,8,FALSE)*PRINCIPAL!$H$168*(1-(PRINCIPAL!$K$168/100)),IF(AND(PRINCIPAL!$H$168&lt;&gt;"",L612=PRINCIPAL!$L$168),VLOOKUP($AH$594,'Banco de Dados'!$B$4:$J$50,8,FALSE)*PRINCIPAL!$H$168*(1-(PRINCIPAL!$M$168/100)),IF(AND(PRINCIPAL!$H$168&lt;&gt;"",L612=PRINCIPAL!$N$168),VLOOKUP($AH$594,'Banco de Dados'!$B$4:$J$50,8,FALSE)*PRINCIPAL!$H$168*(1-(PRINCIPAL!$O$168/100)),IF(PRINCIPAL!$H$168&lt;&gt;"",VLOOKUP($AH$594,'Banco de Dados'!$B$4:$J$50,8,FALSE)*PRINCIPAL!$H$168,IF(OR(L612=PRINCIPAL!$I$168,L612=PRINCIPAL!$I$168+PRINCIPAL!$I$168,L612=PRINCIPAL!$I$168+PRINCIPAL!$I$168+PRINCIPAL!$I$168),0,IF(L612=PRINCIPAL!$J$168,VLOOKUP($AH$594,'Banco de Dados'!$B$4:$J$50,6,FALSE)*(1-(PRINCIPAL!$K$168/100)),IF(L612=PRINCIPAL!$L$168,VLOOKUP($AH$594,'Banco de Dados'!$B$4:$J$50,6,FALSE)*(1-(PRINCIPAL!$M$168/100)),IF(L612=PRINCIPAL!$N$168,VLOOKUP($AH$594,'Banco de Dados'!$B$4:$J$50,6,FALSE)*(1-(PRINCIPAL!$O$168/100)),VLOOKUP($AH$594,'Banco de Dados'!$B$4:$J$50,6,FALSE)))))))))),"")</f>
        <v/>
      </c>
      <c r="AH612" s="29" t="str">
        <f>IFERROR(AG612*(IFERROR(VLOOKUP($AH$594,'Banco de Dados'!$B$4:$J$50,4,FALSE),"ERRO")),"")</f>
        <v/>
      </c>
      <c r="AI612" s="29" t="str">
        <f t="shared" si="409"/>
        <v/>
      </c>
      <c r="AJ612" s="103" t="str">
        <f>IFERROR(AI612*(C612*(PRINCIPAL!$G$168/100))*0.47*(44/12),"")</f>
        <v/>
      </c>
      <c r="AK612" s="111" t="str">
        <f t="shared" si="418"/>
        <v/>
      </c>
      <c r="AL612" s="30" t="str">
        <f>IFERROR(IF(AND(PRINCIPAL!$H$169&lt;&gt;"",OR(L612=PRINCIPAL!$I$169,L612=PRINCIPAL!$I$169+PRINCIPAL!$I$169,L612=PRINCIPAL!$I$169+PRINCIPAL!$I$169+PRINCIPAL!$I$169)),0,IF(AND(PRINCIPAL!$H$169&lt;&gt;"",L612=PRINCIPAL!$J$169),VLOOKUP($AM$594,'Banco de Dados'!$B$4:$J$50,8,FALSE)*PRINCIPAL!$H$169*(1-(PRINCIPAL!$K$169/100)),IF(AND(PRINCIPAL!$H$169&lt;&gt;"",L612=PRINCIPAL!$L$169),VLOOKUP($AM$594,'Banco de Dados'!$B$4:$J$50,8,FALSE)*PRINCIPAL!$H$169*(1-(PRINCIPAL!$M$169/100)),IF(AND(PRINCIPAL!$H$169&lt;&gt;"",L612=PRINCIPAL!$N$169),VLOOKUP($AM$594,'Banco de Dados'!$B$4:$J$50,8,FALSE)*PRINCIPAL!$H$169*(1-(PRINCIPAL!$O$169/100)),IF(PRINCIPAL!$H$169&lt;&gt;"",VLOOKUP($AM$594,'Banco de Dados'!$B$4:$J$50,8,FALSE)*PRINCIPAL!$H$169,IF(OR(L612=PRINCIPAL!$I$169,L612=PRINCIPAL!$I$169+PRINCIPAL!$I$169,L612=PRINCIPAL!$I$169+PRINCIPAL!$I$169+PRINCIPAL!$I$169),0,IF(L612=PRINCIPAL!$J$169,VLOOKUP($AM$594,'Banco de Dados'!$B$4:$J$50,6,FALSE)*(1-(PRINCIPAL!$K$169/100)),IF(L612=PRINCIPAL!$L$169,VLOOKUP($AM$594,'Banco de Dados'!$B$4:$J$50,6,FALSE)*(1-(PRINCIPAL!$M$169/100)),IF(L612=PRINCIPAL!$N$169,VLOOKUP($AM$594,'Banco de Dados'!$B$4:$J$50,6,FALSE)*(1-(PRINCIPAL!$O$169/100)),VLOOKUP($AM$594,'Banco de Dados'!$B$4:$J$50,6,FALSE)))))))))),"")</f>
        <v/>
      </c>
      <c r="AM612" s="29" t="str">
        <f>IFERROR(AL612*(IFERROR(VLOOKUP($AM$594,'Banco de Dados'!$B$4:$J$50,4,FALSE),"ERRO")),"")</f>
        <v/>
      </c>
      <c r="AN612" s="29" t="str">
        <f t="shared" si="410"/>
        <v/>
      </c>
      <c r="AO612" s="103" t="str">
        <f>IFERROR(AN612*(C612*(PRINCIPAL!$G$169/100))*0.47*(44/12),"")</f>
        <v/>
      </c>
      <c r="AP612" s="111" t="str">
        <f t="shared" si="411"/>
        <v/>
      </c>
      <c r="AQ612" s="30" t="str">
        <f>IFERROR(IF(AND(PRINCIPAL!$H$170&lt;&gt;"",OR(L612=PRINCIPAL!$I$170,L612=PRINCIPAL!$I$170+PRINCIPAL!$I$170,L612=PRINCIPAL!$I$170+PRINCIPAL!$I$170+PRINCIPAL!$I$170)),0,IF(AND(PRINCIPAL!$H$170&lt;&gt;"",L612=PRINCIPAL!$J$170),VLOOKUP($AR$594,'Banco de Dados'!$B$4:$J$50,8,FALSE)*PRINCIPAL!$H$170*(1-(PRINCIPAL!$K$170/100)),IF(AND(PRINCIPAL!$H$170&lt;&gt;"",L612=PRINCIPAL!$L$170),VLOOKUP($AR$594,'Banco de Dados'!$B$4:$J$50,8,FALSE)*PRINCIPAL!$H$170*(1-(PRINCIPAL!$M$170/100)),IF(AND(PRINCIPAL!$H$170&lt;&gt;"",L612=PRINCIPAL!$N$170),VLOOKUP($AR$594,'Banco de Dados'!$B$4:$J$50,8,FALSE)*PRINCIPAL!$H$170*(1-(PRINCIPAL!$O$170/100)),IF(PRINCIPAL!$H$170&lt;&gt;"",VLOOKUP($AR$594,'Banco de Dados'!$B$4:$J$50,8,FALSE)*PRINCIPAL!$H$170,IF(OR(L612=PRINCIPAL!$I$170,L612=PRINCIPAL!$I$170+PRINCIPAL!$I$170,L612=PRINCIPAL!$I$170+PRINCIPAL!$I$170+PRINCIPAL!$I$170),0,IF(L612=PRINCIPAL!$J$170,VLOOKUP($AR$594,'Banco de Dados'!$B$4:$J$50,6,FALSE)*(1-(PRINCIPAL!$K$170/100)),IF(L612=PRINCIPAL!$L$170,VLOOKUP($AR$594,'Banco de Dados'!$B$4:$J$50,6,FALSE)*(1-(PRINCIPAL!$M$170/100)),IF(L612=PRINCIPAL!$N$170,VLOOKUP($AR$594,'Banco de Dados'!$B$4:$J$50,6,FALSE)*(1-(PRINCIPAL!$O$170/100)),VLOOKUP($AR$594,'Banco de Dados'!$B$4:$J$50,6,FALSE)))))))))),"")</f>
        <v/>
      </c>
      <c r="AR612" s="29" t="str">
        <f>IFERROR(AQ612*(IFERROR(VLOOKUP($AR$594,'Banco de Dados'!$B$4:$J$50,4,FALSE),"ERRO")),"")</f>
        <v/>
      </c>
      <c r="AS612" s="29" t="str">
        <f t="shared" si="412"/>
        <v/>
      </c>
      <c r="AT612" s="103" t="str">
        <f>IFERROR(AS612*(C612*(PRINCIPAL!$G$170/100))*0.47*(44/12),"")</f>
        <v/>
      </c>
      <c r="AU612" s="111" t="str">
        <f t="shared" si="413"/>
        <v/>
      </c>
      <c r="AV612" s="30" t="str">
        <f>IFERROR(IF(AND(PRINCIPAL!$H$171&lt;&gt;"",OR(L612=PRINCIPAL!$I$171,L612=PRINCIPAL!$I$171+PRINCIPAL!$I$171,L612=PRINCIPAL!$I$171+PRINCIPAL!$I$171+PRINCIPAL!$I$171)),0,IF(AND(PRINCIPAL!$H$171&lt;&gt;"",L612=PRINCIPAL!$J$171),VLOOKUP($AW$594,'Banco de Dados'!$B$4:$J$50,8,FALSE)*PRINCIPAL!$H$171*(1-(PRINCIPAL!$K$171/100)),IF(AND(PRINCIPAL!$H$171&lt;&gt;"",L612=PRINCIPAL!$L$171),VLOOKUP($AW$594,'Banco de Dados'!$B$4:$J$50,8,FALSE)*PRINCIPAL!$H$171*(1-(PRINCIPAL!$M$171/100)),IF(AND(PRINCIPAL!$H$171&lt;&gt;"",L612=PRINCIPAL!$N$171),VLOOKUP($AW$594,'Banco de Dados'!$B$4:$J$50,8,FALSE)*PRINCIPAL!$H$171*(1-(PRINCIPAL!$O$171/100)),IF(PRINCIPAL!$H$171&lt;&gt;"",VLOOKUP($AW$594,'Banco de Dados'!$B$4:$J$50,8,FALSE)*PRINCIPAL!$H$171,IF(OR(L612=PRINCIPAL!$I$171,L612=PRINCIPAL!$I$171+PRINCIPAL!$I$171,L612=PRINCIPAL!$I$171+PRINCIPAL!$I$171+PRINCIPAL!$I$171),0,IF(L612=PRINCIPAL!$J$171,VLOOKUP($AW$594,'Banco de Dados'!$B$4:$J$50,6,FALSE)*(1-(PRINCIPAL!$K$171/100)),IF(L612=PRINCIPAL!$L$171,VLOOKUP($AW$594,'Banco de Dados'!$B$4:$J$50,6,FALSE)*(1-(PRINCIPAL!$M$171/100)),IF(L612=PRINCIPAL!$N$171,VLOOKUP($AW$594,'Banco de Dados'!$B$4:$J$50,6,FALSE)*(1-(PRINCIPAL!$O$171/100)),VLOOKUP($AW$594,'Banco de Dados'!$B$4:$J$50,6,FALSE)))))))))),"")</f>
        <v/>
      </c>
      <c r="AW612" s="29" t="str">
        <f>IFERROR(AV612*(IFERROR(VLOOKUP($AW$594,'Banco de Dados'!$B$4:$J$50,4,FALSE),"ERRO")),"")</f>
        <v/>
      </c>
      <c r="AX612" s="29" t="str">
        <f t="shared" si="414"/>
        <v/>
      </c>
      <c r="AY612" s="103" t="str">
        <f>IFERROR(AX612*(C612*(PRINCIPAL!$G$171/100))*0.47*(44/12),"")</f>
        <v/>
      </c>
      <c r="AZ612" s="111" t="str">
        <f t="shared" si="419"/>
        <v/>
      </c>
      <c r="BA612" s="30" t="str">
        <f>IFERROR(IF(AND(PRINCIPAL!$H$172&lt;&gt;"",OR(L612=PRINCIPAL!$I$172,L612=PRINCIPAL!$I$172+PRINCIPAL!$I$172,L612=PRINCIPAL!$I$172+PRINCIPAL!$I$172+PRINCIPAL!$I$172)),0,IF(AND(PRINCIPAL!$H$172&lt;&gt;"",L612=PRINCIPAL!$J$172),VLOOKUP($BB$594,'Banco de Dados'!$B$4:$J$50,8,FALSE)*PRINCIPAL!$H$172*(1-(PRINCIPAL!$K$172/100)),IF(AND(PRINCIPAL!$H$172&lt;&gt;"",L612=PRINCIPAL!$L$172),VLOOKUP($BB$594,'Banco de Dados'!$B$4:$J$50,8,FALSE)*PRINCIPAL!$H$172*(1-(PRINCIPAL!$M$172/100)),IF(AND(PRINCIPAL!$H$172&lt;&gt;"",L612=PRINCIPAL!$N$172),VLOOKUP($BB$594,'Banco de Dados'!$B$4:$J$50,8,FALSE)*PRINCIPAL!$H$172*(1-(PRINCIPAL!$O$172/100)),IF(PRINCIPAL!$H$172&lt;&gt;"",VLOOKUP($BB$594,'Banco de Dados'!$B$4:$J$50,8,FALSE)*PRINCIPAL!$H$172,IF(OR(L612=PRINCIPAL!$I$172,L612=PRINCIPAL!$I$172+PRINCIPAL!$I$172,L612=PRINCIPAL!$I$172+PRINCIPAL!$I$172+PRINCIPAL!$I$172),0,IF(L612=PRINCIPAL!$J$172,VLOOKUP($BB$594,'Banco de Dados'!$B$4:$J$50,6,FALSE)*(1-(PRINCIPAL!$K$172/100)),IF(L612=PRINCIPAL!$L$172,VLOOKUP($BB$594,'Banco de Dados'!$B$4:$J$50,6,FALSE)*(1-(PRINCIPAL!$M$172/100)),IF(L612=PRINCIPAL!$N$172,VLOOKUP($BB$594,'Banco de Dados'!$B$4:$J$50,6,FALSE)*(1-(PRINCIPAL!$O$172/100)),VLOOKUP($BB$594,'Banco de Dados'!$B$4:$J$50,6,FALSE)))))))))),"")</f>
        <v/>
      </c>
      <c r="BB612" s="29" t="str">
        <f>IFERROR(BA612*(IFERROR(VLOOKUP($BB$594,'Banco de Dados'!$B$4:$J$50,4,FALSE),"ERRO")),"")</f>
        <v/>
      </c>
      <c r="BC612" s="29" t="str">
        <f t="shared" si="420"/>
        <v/>
      </c>
      <c r="BD612" s="103" t="str">
        <f>IFERROR(BC612*(C612*(PRINCIPAL!$G$172/100))*0.47*(44/12),"")</f>
        <v/>
      </c>
      <c r="BE612" s="111" t="str">
        <f t="shared" si="399"/>
        <v/>
      </c>
      <c r="BF612" s="30" t="str">
        <f>IFERROR(IF(AND(PRINCIPAL!$H$173&lt;&gt;"",OR(L612=PRINCIPAL!$I$173,L612=PRINCIPAL!$I$173+PRINCIPAL!$I$173,L612=PRINCIPAL!$I$173+PRINCIPAL!$I$173+PRINCIPAL!$I$173)),0,IF(AND(PRINCIPAL!$H$173&lt;&gt;"",L612=PRINCIPAL!$J$173),VLOOKUP($BG$594,'Banco de Dados'!$B$4:$J$50,8,FALSE)*PRINCIPAL!$H$173*(1-(PRINCIPAL!$K$173/100)),IF(AND(PRINCIPAL!$H$173&lt;&gt;"",L612=PRINCIPAL!$L$173),VLOOKUP($BG$594,'Banco de Dados'!$B$4:$J$50,8,FALSE)*PRINCIPAL!$H$173*(1-(PRINCIPAL!$M$173/100)),IF(AND(PRINCIPAL!$H$173&lt;&gt;"",L612=PRINCIPAL!$N$173),VLOOKUP($BG$594,'Banco de Dados'!$B$4:$J$50,8,FALSE)*PRINCIPAL!$H$173*(1-(PRINCIPAL!$O$173/100)),IF(PRINCIPAL!$H$173&lt;&gt;"",VLOOKUP($BG$594,'Banco de Dados'!$B$4:$J$50,8,FALSE)*PRINCIPAL!$H$173,IF(OR(L612=PRINCIPAL!$I$173,L612=PRINCIPAL!$I$173+PRINCIPAL!$I$173,L612=PRINCIPAL!$I$173+PRINCIPAL!$I$173+PRINCIPAL!$I$173),0,IF(L612=PRINCIPAL!$J$173,VLOOKUP($BG$594,'Banco de Dados'!$B$4:$J$50,6,FALSE)*(1-(PRINCIPAL!$K$173/100)),IF(L612=PRINCIPAL!$L$173,VLOOKUP($BG$594,'Banco de Dados'!$B$4:$J$50,6,FALSE)*(1-(PRINCIPAL!$M$173/100)),IF(L612=PRINCIPAL!$N$173,VLOOKUP($BG$594,'Banco de Dados'!$B$4:$J$50,6,FALSE)*(1-(PRINCIPAL!$O$173/100)),VLOOKUP($BG$594,'Banco de Dados'!$B$4:$J$50,6,FALSE)))))))))),"")</f>
        <v/>
      </c>
      <c r="BG612" s="29" t="str">
        <f>IFERROR(BF612*(IFERROR(VLOOKUP($BG$594,'Banco de Dados'!$B$4:$J$50,4,FALSE),"ERRO")),"")</f>
        <v/>
      </c>
      <c r="BH612" s="29" t="str">
        <f t="shared" si="415"/>
        <v/>
      </c>
      <c r="BI612" s="103" t="str">
        <f>IFERROR(BH612*(C612*(PRINCIPAL!$G$173/100))*0.47*(44/12),"")</f>
        <v/>
      </c>
      <c r="BJ612" s="102" t="str">
        <f t="shared" si="400"/>
        <v/>
      </c>
    </row>
    <row r="613" spans="2:62" ht="12.75" customHeight="1" x14ac:dyDescent="0.3">
      <c r="B613" s="326">
        <f t="shared" si="401"/>
        <v>2037</v>
      </c>
      <c r="C613" s="340"/>
      <c r="D613" s="1"/>
      <c r="E613" s="116">
        <v>17</v>
      </c>
      <c r="F613" s="24" t="str">
        <f>IFERROR(VLOOKUP($G$594,'Banco de Dados'!$B$4:$J$50,6,FALSE),"")</f>
        <v/>
      </c>
      <c r="G613" s="25" t="str">
        <f>IFERROR(F613*(IFERROR(VLOOKUP($G$594,'Banco de Dados'!$B$4:$J$50,4,FALSE),"ERRO")),"")</f>
        <v/>
      </c>
      <c r="H613" s="25" t="str">
        <f t="shared" si="402"/>
        <v/>
      </c>
      <c r="I613" s="103" t="str">
        <f t="shared" si="403"/>
        <v/>
      </c>
      <c r="J613" s="117" t="str">
        <f t="shared" si="404"/>
        <v/>
      </c>
      <c r="K613" s="1"/>
      <c r="L613" s="91">
        <v>17</v>
      </c>
      <c r="M613" s="24" t="str">
        <f>IFERROR(IF(AND(PRINCIPAL!$H$164&lt;&gt;"",OR(L613=PRINCIPAL!$I$164,L613=PRINCIPAL!$I$164+PRINCIPAL!$I$164,L613=PRINCIPAL!$I$164+PRINCIPAL!$I$164+PRINCIPAL!$I$164)),0,IF(AND(PRINCIPAL!$H$164&lt;&gt;"",L613=PRINCIPAL!$J$164),VLOOKUP($N$594,'Banco de Dados'!$B$4:$J$50,8,FALSE)*PRINCIPAL!$H$164*(1-(PRINCIPAL!$K$164/100)),IF(AND(PRINCIPAL!$H$164&lt;&gt;"",L613=PRINCIPAL!$L$164),VLOOKUP($N$594,'Banco de Dados'!$B$4:$J$50,8,FALSE)*PRINCIPAL!$H$164*(1-(PRINCIPAL!$M$164/100)),IF(AND(PRINCIPAL!$H$164&lt;&gt;"",L613=PRINCIPAL!$N$164),VLOOKUP($N$594,'Banco de Dados'!$B$4:$J$50,8,FALSE)*PRINCIPAL!$H$164*(1-(PRINCIPAL!$O$164/100)),IF(PRINCIPAL!$H$164&lt;&gt;"",VLOOKUP($N$594,'Banco de Dados'!$B$4:$J$50,8,FALSE)*PRINCIPAL!$H$164,IF(OR(L613=PRINCIPAL!$I$164,L613=PRINCIPAL!$I$164+PRINCIPAL!$I$164,L613=PRINCIPAL!$I$164+PRINCIPAL!$I$164+PRINCIPAL!$I$164),0,IF(L613=PRINCIPAL!$J$164,VLOOKUP($N$594,'Banco de Dados'!$B$4:$J$50,6,FALSE)*(1-(PRINCIPAL!$K$164/100)),IF(L613=PRINCIPAL!$L$164,VLOOKUP($N$594,'Banco de Dados'!$B$4:$J$50,6,FALSE)*(1-(PRINCIPAL!$M$164/100)),IF(L613=PRINCIPAL!$N$164,VLOOKUP($N$594,'Banco de Dados'!$B$4:$J$50,6,FALSE)*(1-(PRINCIPAL!$O$164/100)),VLOOKUP($N$594,'Banco de Dados'!$B$4:$J$50,6,FALSE)))))))))),"")</f>
        <v/>
      </c>
      <c r="N613" s="25" t="str">
        <f>IFERROR(M613*(IFERROR(VLOOKUP($N$594,'Banco de Dados'!$B$4:$J$50,4,FALSE),"ERRO")),"")</f>
        <v/>
      </c>
      <c r="O613" s="25" t="str">
        <f t="shared" si="405"/>
        <v/>
      </c>
      <c r="P613" s="103" t="str">
        <f>IFERROR(O613*(C613*(PRINCIPAL!$G$164/100))*0.47*(44/12),"")</f>
        <v/>
      </c>
      <c r="Q613" s="107" t="str">
        <f>IFERROR(Q612+P613,"")</f>
        <v/>
      </c>
      <c r="R613" s="29" t="str">
        <f>IFERROR(IF(AND(PRINCIPAL!$H$165&lt;&gt;"",OR(L613=PRINCIPAL!$I$165,L613=PRINCIPAL!$I$165+PRINCIPAL!$I$165,L613=PRINCIPAL!$I$165+PRINCIPAL!$I$165+PRINCIPAL!$I$165)),0,IF(AND(PRINCIPAL!$H$165&lt;&gt;"",L613=PRINCIPAL!$J$165),VLOOKUP($S$594,'Banco de Dados'!$B$4:$J$50,8,FALSE)*PRINCIPAL!$H$165*(1-(PRINCIPAL!$K$165/100)),IF(AND(PRINCIPAL!$H$165&lt;&gt;"",L613=PRINCIPAL!$L$165),VLOOKUP($S$594,'Banco de Dados'!$B$4:$J$50,8,FALSE)*PRINCIPAL!$H$165*(1-(PRINCIPAL!$M$165/100)),IF(AND(PRINCIPAL!$H$165&lt;&gt;"",L613=PRINCIPAL!$N$165),VLOOKUP($S$594,'Banco de Dados'!$B$4:$J$50,8,FALSE)*PRINCIPAL!$H$165*(1-(PRINCIPAL!$O$165/100)),IF(PRINCIPAL!$H$165&lt;&gt;"",VLOOKUP($S$594,'Banco de Dados'!$B$4:$J$50,8,FALSE)*PRINCIPAL!$H$165,IF(OR(L613=PRINCIPAL!$I$165,L613=PRINCIPAL!$I$165+PRINCIPAL!$I$165,L613=PRINCIPAL!$I$165+PRINCIPAL!$I$165+PRINCIPAL!$I$165),0,IF(L613=PRINCIPAL!$J$165,VLOOKUP($S$594,'Banco de Dados'!$B$4:$J$50,6,FALSE)*(1-(PRINCIPAL!$K$165/100)),IF(L613=PRINCIPAL!$L$165,VLOOKUP($S$594,'Banco de Dados'!$B$4:$J$50,6,FALSE)*(1-(PRINCIPAL!$M$165/100)),IF(L613=PRINCIPAL!$N$165,VLOOKUP($S$594,'Banco de Dados'!$B$4:$J$50,6,FALSE)*(1-(PRINCIPAL!$O$165/100)),VLOOKUP($S$594,'Banco de Dados'!$B$4:$J$50,6,FALSE)))))))))),"")</f>
        <v/>
      </c>
      <c r="S613" s="29" t="str">
        <f>IFERROR(R613*(IFERROR(VLOOKUP($S$594,'Banco de Dados'!$B$4:$J$50,4,FALSE),"ERRO")),"")</f>
        <v/>
      </c>
      <c r="T613" s="29" t="str">
        <f t="shared" si="422"/>
        <v/>
      </c>
      <c r="U613" s="103" t="str">
        <f>IFERROR(T613*(C613*(PRINCIPAL!$G$165/100))*0.47*(44/12),"")</f>
        <v/>
      </c>
      <c r="V613" s="103" t="str">
        <f t="shared" si="398"/>
        <v/>
      </c>
      <c r="W613" s="30" t="str">
        <f>IFERROR(IF(AND(PRINCIPAL!$H$166&lt;&gt;"",OR(L613=PRINCIPAL!$I$166,L613=PRINCIPAL!$I$166+PRINCIPAL!$I$166,L613=PRINCIPAL!$I$166+PRINCIPAL!$I$166+PRINCIPAL!$I$166)),0,IF(AND(PRINCIPAL!$H$166&lt;&gt;"",L613=PRINCIPAL!$J$166),VLOOKUP($X$594,'Banco de Dados'!$B$4:$J$50,8,FALSE)*PRINCIPAL!$H$166*(1-(PRINCIPAL!$K$166/100)),IF(AND(PRINCIPAL!$H$166&lt;&gt;"",L613=PRINCIPAL!$L$166),VLOOKUP($X$594,'Banco de Dados'!$B$4:$J$50,8,FALSE)*PRINCIPAL!$H$166*(1-(PRINCIPAL!$M$166/100)),IF(AND(PRINCIPAL!$H$166&lt;&gt;"",L613=PRINCIPAL!$N$166),VLOOKUP($X$594,'Banco de Dados'!$B$4:$J$50,8,FALSE)*PRINCIPAL!$H$166*(1-(PRINCIPAL!$O$166/100)),IF(PRINCIPAL!$H$166&lt;&gt;"",VLOOKUP($X$594,'Banco de Dados'!$B$4:$J$50,8,FALSE)*PRINCIPAL!$H$166,IF(OR(L613=PRINCIPAL!$I$166,L613=PRINCIPAL!$I$166+PRINCIPAL!$I$166,L613=PRINCIPAL!$I$166+PRINCIPAL!$I$166+PRINCIPAL!$I$166),0,IF(L613=PRINCIPAL!$J$166,VLOOKUP($X$594,'Banco de Dados'!$B$4:$J$50,6,FALSE)*(1-(PRINCIPAL!$K$166/100)),IF(L613=PRINCIPAL!$L$166,VLOOKUP($X$594,'Banco de Dados'!$B$4:$J$50,6,FALSE)*(1-(PRINCIPAL!$M$166/100)),IF(L613=PRINCIPAL!$N$166,VLOOKUP($X$594,'Banco de Dados'!$B$4:$J$50,6,FALSE)*(1-(PRINCIPAL!$O$166/100)),VLOOKUP($X$594,'Banco de Dados'!$B$4:$J$50,6,FALSE)))))))))),"")</f>
        <v/>
      </c>
      <c r="X613" s="29" t="str">
        <f>IFERROR(W613*(IFERROR(VLOOKUP($X$594,'Banco de Dados'!$B$4:$J$50,4,FALSE),"ERRO")),"")</f>
        <v/>
      </c>
      <c r="Y613" s="29" t="str">
        <f t="shared" si="416"/>
        <v/>
      </c>
      <c r="Z613" s="103" t="str">
        <f>IFERROR(Y613*(C613*(PRINCIPAL!$G$166/100))*0.47*(44/12),"")</f>
        <v/>
      </c>
      <c r="AA613" s="111" t="str">
        <f t="shared" si="417"/>
        <v/>
      </c>
      <c r="AB613" s="30" t="str">
        <f>IFERROR(IF(AND(PRINCIPAL!$H$167&lt;&gt;"",OR(L613=PRINCIPAL!$I$167,L613=PRINCIPAL!$I$167+PRINCIPAL!$I$167,L613=PRINCIPAL!$I$167+PRINCIPAL!$I$167+PRINCIPAL!$I$167)),0,IF(AND(PRINCIPAL!$H$167&lt;&gt;"",L613=PRINCIPAL!$J$167),VLOOKUP($AC$594,'Banco de Dados'!$B$4:$J$50,8,FALSE)*PRINCIPAL!$H$167*(1-(PRINCIPAL!$K$167/100)),IF(AND(PRINCIPAL!$H$167&lt;&gt;"",L613=PRINCIPAL!$L$167),VLOOKUP($AC$594,'Banco de Dados'!$B$4:$J$50,8,FALSE)*PRINCIPAL!$H$167*(1-(PRINCIPAL!$M$167/100)),IF(AND(PRINCIPAL!$H$167&lt;&gt;"",L613=PRINCIPAL!$N$167),VLOOKUP($AC$594,'Banco de Dados'!$B$4:$J$50,8,FALSE)*PRINCIPAL!$H$167*(1-(PRINCIPAL!$O$167/100)),IF(PRINCIPAL!$H$167&lt;&gt;"",VLOOKUP($AC$594,'Banco de Dados'!$B$4:$J$50,8,FALSE)*PRINCIPAL!$H$167,IF(OR(L613=PRINCIPAL!$I$167,L613=PRINCIPAL!$I$167+PRINCIPAL!$I$167,L613=PRINCIPAL!$I$167+PRINCIPAL!$I$167+PRINCIPAL!$I$167),0,IF(L613=PRINCIPAL!$J$167,VLOOKUP($AC$594,'Banco de Dados'!$B$4:$J$50,6,FALSE)*(1-(PRINCIPAL!$K$167/100)),IF(L613=PRINCIPAL!$L$167,VLOOKUP($AC$594,'Banco de Dados'!$B$4:$J$50,6,FALSE)*(1-(PRINCIPAL!$M$167/100)),IF(L613=PRINCIPAL!$N$167,VLOOKUP($AC$594,'Banco de Dados'!$B$4:$J$50,6,FALSE)*(1-(PRINCIPAL!$O$167/100)),VLOOKUP($AC$594,'Banco de Dados'!$B$4:$J$50,6,FALSE)))))))))),"")</f>
        <v/>
      </c>
      <c r="AC613" s="29" t="str">
        <f>IFERROR(AB613*(IFERROR(VLOOKUP($AC$594,'Banco de Dados'!$B$4:$J$50,4,FALSE),"ERRO")),"")</f>
        <v/>
      </c>
      <c r="AD613" s="29" t="str">
        <f t="shared" si="407"/>
        <v/>
      </c>
      <c r="AE613" s="103" t="str">
        <f>IFERROR(AD613*(C613*(PRINCIPAL!$G$167/100))*0.47*(44/12),"")</f>
        <v/>
      </c>
      <c r="AF613" s="111" t="str">
        <f t="shared" si="408"/>
        <v/>
      </c>
      <c r="AG613" s="30" t="str">
        <f>IFERROR(IF(AND(PRINCIPAL!$H$168&lt;&gt;"",OR(L613=PRINCIPAL!$I$168,L613=PRINCIPAL!$I$168+PRINCIPAL!$I$168,L613=PRINCIPAL!$I$168+PRINCIPAL!$I$168+PRINCIPAL!$I$168)),0,IF(AND(PRINCIPAL!$H$168&lt;&gt;"",L613=PRINCIPAL!$J$168),VLOOKUP($AH$594,'Banco de Dados'!$B$4:$J$50,8,FALSE)*PRINCIPAL!$H$168*(1-(PRINCIPAL!$K$168/100)),IF(AND(PRINCIPAL!$H$168&lt;&gt;"",L613=PRINCIPAL!$L$168),VLOOKUP($AH$594,'Banco de Dados'!$B$4:$J$50,8,FALSE)*PRINCIPAL!$H$168*(1-(PRINCIPAL!$M$168/100)),IF(AND(PRINCIPAL!$H$168&lt;&gt;"",L613=PRINCIPAL!$N$168),VLOOKUP($AH$594,'Banco de Dados'!$B$4:$J$50,8,FALSE)*PRINCIPAL!$H$168*(1-(PRINCIPAL!$O$168/100)),IF(PRINCIPAL!$H$168&lt;&gt;"",VLOOKUP($AH$594,'Banco de Dados'!$B$4:$J$50,8,FALSE)*PRINCIPAL!$H$168,IF(OR(L613=PRINCIPAL!$I$168,L613=PRINCIPAL!$I$168+PRINCIPAL!$I$168,L613=PRINCIPAL!$I$168+PRINCIPAL!$I$168+PRINCIPAL!$I$168),0,IF(L613=PRINCIPAL!$J$168,VLOOKUP($AH$594,'Banco de Dados'!$B$4:$J$50,6,FALSE)*(1-(PRINCIPAL!$K$168/100)),IF(L613=PRINCIPAL!$L$168,VLOOKUP($AH$594,'Banco de Dados'!$B$4:$J$50,6,FALSE)*(1-(PRINCIPAL!$M$168/100)),IF(L613=PRINCIPAL!$N$168,VLOOKUP($AH$594,'Banco de Dados'!$B$4:$J$50,6,FALSE)*(1-(PRINCIPAL!$O$168/100)),VLOOKUP($AH$594,'Banco de Dados'!$B$4:$J$50,6,FALSE)))))))))),"")</f>
        <v/>
      </c>
      <c r="AH613" s="29" t="str">
        <f>IFERROR(AG613*(IFERROR(VLOOKUP($AH$594,'Banco de Dados'!$B$4:$J$50,4,FALSE),"ERRO")),"")</f>
        <v/>
      </c>
      <c r="AI613" s="29" t="str">
        <f t="shared" si="409"/>
        <v/>
      </c>
      <c r="AJ613" s="103" t="str">
        <f>IFERROR(AI613*(C613*(PRINCIPAL!$G$168/100))*0.47*(44/12),"")</f>
        <v/>
      </c>
      <c r="AK613" s="111" t="str">
        <f t="shared" si="418"/>
        <v/>
      </c>
      <c r="AL613" s="30" t="str">
        <f>IFERROR(IF(AND(PRINCIPAL!$H$169&lt;&gt;"",OR(L613=PRINCIPAL!$I$169,L613=PRINCIPAL!$I$169+PRINCIPAL!$I$169,L613=PRINCIPAL!$I$169+PRINCIPAL!$I$169+PRINCIPAL!$I$169)),0,IF(AND(PRINCIPAL!$H$169&lt;&gt;"",L613=PRINCIPAL!$J$169),VLOOKUP($AM$594,'Banco de Dados'!$B$4:$J$50,8,FALSE)*PRINCIPAL!$H$169*(1-(PRINCIPAL!$K$169/100)),IF(AND(PRINCIPAL!$H$169&lt;&gt;"",L613=PRINCIPAL!$L$169),VLOOKUP($AM$594,'Banco de Dados'!$B$4:$J$50,8,FALSE)*PRINCIPAL!$H$169*(1-(PRINCIPAL!$M$169/100)),IF(AND(PRINCIPAL!$H$169&lt;&gt;"",L613=PRINCIPAL!$N$169),VLOOKUP($AM$594,'Banco de Dados'!$B$4:$J$50,8,FALSE)*PRINCIPAL!$H$169*(1-(PRINCIPAL!$O$169/100)),IF(PRINCIPAL!$H$169&lt;&gt;"",VLOOKUP($AM$594,'Banco de Dados'!$B$4:$J$50,8,FALSE)*PRINCIPAL!$H$169,IF(OR(L613=PRINCIPAL!$I$169,L613=PRINCIPAL!$I$169+PRINCIPAL!$I$169,L613=PRINCIPAL!$I$169+PRINCIPAL!$I$169+PRINCIPAL!$I$169),0,IF(L613=PRINCIPAL!$J$169,VLOOKUP($AM$594,'Banco de Dados'!$B$4:$J$50,6,FALSE)*(1-(PRINCIPAL!$K$169/100)),IF(L613=PRINCIPAL!$L$169,VLOOKUP($AM$594,'Banco de Dados'!$B$4:$J$50,6,FALSE)*(1-(PRINCIPAL!$M$169/100)),IF(L613=PRINCIPAL!$N$169,VLOOKUP($AM$594,'Banco de Dados'!$B$4:$J$50,6,FALSE)*(1-(PRINCIPAL!$O$169/100)),VLOOKUP($AM$594,'Banco de Dados'!$B$4:$J$50,6,FALSE)))))))))),"")</f>
        <v/>
      </c>
      <c r="AM613" s="29" t="str">
        <f>IFERROR(AL613*(IFERROR(VLOOKUP($AM$594,'Banco de Dados'!$B$4:$J$50,4,FALSE),"ERRO")),"")</f>
        <v/>
      </c>
      <c r="AN613" s="29" t="str">
        <f t="shared" si="410"/>
        <v/>
      </c>
      <c r="AO613" s="103" t="str">
        <f>IFERROR(AN613*(C613*(PRINCIPAL!$G$169/100))*0.47*(44/12),"")</f>
        <v/>
      </c>
      <c r="AP613" s="111" t="str">
        <f t="shared" si="411"/>
        <v/>
      </c>
      <c r="AQ613" s="30" t="str">
        <f>IFERROR(IF(AND(PRINCIPAL!$H$170&lt;&gt;"",OR(L613=PRINCIPAL!$I$170,L613=PRINCIPAL!$I$170+PRINCIPAL!$I$170,L613=PRINCIPAL!$I$170+PRINCIPAL!$I$170+PRINCIPAL!$I$170)),0,IF(AND(PRINCIPAL!$H$170&lt;&gt;"",L613=PRINCIPAL!$J$170),VLOOKUP($AR$594,'Banco de Dados'!$B$4:$J$50,8,FALSE)*PRINCIPAL!$H$170*(1-(PRINCIPAL!$K$170/100)),IF(AND(PRINCIPAL!$H$170&lt;&gt;"",L613=PRINCIPAL!$L$170),VLOOKUP($AR$594,'Banco de Dados'!$B$4:$J$50,8,FALSE)*PRINCIPAL!$H$170*(1-(PRINCIPAL!$M$170/100)),IF(AND(PRINCIPAL!$H$170&lt;&gt;"",L613=PRINCIPAL!$N$170),VLOOKUP($AR$594,'Banco de Dados'!$B$4:$J$50,8,FALSE)*PRINCIPAL!$H$170*(1-(PRINCIPAL!$O$170/100)),IF(PRINCIPAL!$H$170&lt;&gt;"",VLOOKUP($AR$594,'Banco de Dados'!$B$4:$J$50,8,FALSE)*PRINCIPAL!$H$170,IF(OR(L613=PRINCIPAL!$I$170,L613=PRINCIPAL!$I$170+PRINCIPAL!$I$170,L613=PRINCIPAL!$I$170+PRINCIPAL!$I$170+PRINCIPAL!$I$170),0,IF(L613=PRINCIPAL!$J$170,VLOOKUP($AR$594,'Banco de Dados'!$B$4:$J$50,6,FALSE)*(1-(PRINCIPAL!$K$170/100)),IF(L613=PRINCIPAL!$L$170,VLOOKUP($AR$594,'Banco de Dados'!$B$4:$J$50,6,FALSE)*(1-(PRINCIPAL!$M$170/100)),IF(L613=PRINCIPAL!$N$170,VLOOKUP($AR$594,'Banco de Dados'!$B$4:$J$50,6,FALSE)*(1-(PRINCIPAL!$O$170/100)),VLOOKUP($AR$594,'Banco de Dados'!$B$4:$J$50,6,FALSE)))))))))),"")</f>
        <v/>
      </c>
      <c r="AR613" s="29" t="str">
        <f>IFERROR(AQ613*(IFERROR(VLOOKUP($AR$594,'Banco de Dados'!$B$4:$J$50,4,FALSE),"ERRO")),"")</f>
        <v/>
      </c>
      <c r="AS613" s="29" t="str">
        <f t="shared" si="412"/>
        <v/>
      </c>
      <c r="AT613" s="103" t="str">
        <f>IFERROR(AS613*(C613*(PRINCIPAL!$G$170/100))*0.47*(44/12),"")</f>
        <v/>
      </c>
      <c r="AU613" s="111" t="str">
        <f t="shared" si="413"/>
        <v/>
      </c>
      <c r="AV613" s="30" t="str">
        <f>IFERROR(IF(AND(PRINCIPAL!$H$171&lt;&gt;"",OR(L613=PRINCIPAL!$I$171,L613=PRINCIPAL!$I$171+PRINCIPAL!$I$171,L613=PRINCIPAL!$I$171+PRINCIPAL!$I$171+PRINCIPAL!$I$171)),0,IF(AND(PRINCIPAL!$H$171&lt;&gt;"",L613=PRINCIPAL!$J$171),VLOOKUP($AW$594,'Banco de Dados'!$B$4:$J$50,8,FALSE)*PRINCIPAL!$H$171*(1-(PRINCIPAL!$K$171/100)),IF(AND(PRINCIPAL!$H$171&lt;&gt;"",L613=PRINCIPAL!$L$171),VLOOKUP($AW$594,'Banco de Dados'!$B$4:$J$50,8,FALSE)*PRINCIPAL!$H$171*(1-(PRINCIPAL!$M$171/100)),IF(AND(PRINCIPAL!$H$171&lt;&gt;"",L613=PRINCIPAL!$N$171),VLOOKUP($AW$594,'Banco de Dados'!$B$4:$J$50,8,FALSE)*PRINCIPAL!$H$171*(1-(PRINCIPAL!$O$171/100)),IF(PRINCIPAL!$H$171&lt;&gt;"",VLOOKUP($AW$594,'Banco de Dados'!$B$4:$J$50,8,FALSE)*PRINCIPAL!$H$171,IF(OR(L613=PRINCIPAL!$I$171,L613=PRINCIPAL!$I$171+PRINCIPAL!$I$171,L613=PRINCIPAL!$I$171+PRINCIPAL!$I$171+PRINCIPAL!$I$171),0,IF(L613=PRINCIPAL!$J$171,VLOOKUP($AW$594,'Banco de Dados'!$B$4:$J$50,6,FALSE)*(1-(PRINCIPAL!$K$171/100)),IF(L613=PRINCIPAL!$L$171,VLOOKUP($AW$594,'Banco de Dados'!$B$4:$J$50,6,FALSE)*(1-(PRINCIPAL!$M$171/100)),IF(L613=PRINCIPAL!$N$171,VLOOKUP($AW$594,'Banco de Dados'!$B$4:$J$50,6,FALSE)*(1-(PRINCIPAL!$O$171/100)),VLOOKUP($AW$594,'Banco de Dados'!$B$4:$J$50,6,FALSE)))))))))),"")</f>
        <v/>
      </c>
      <c r="AW613" s="29" t="str">
        <f>IFERROR(AV613*(IFERROR(VLOOKUP($AW$594,'Banco de Dados'!$B$4:$J$50,4,FALSE),"ERRO")),"")</f>
        <v/>
      </c>
      <c r="AX613" s="29" t="str">
        <f t="shared" si="414"/>
        <v/>
      </c>
      <c r="AY613" s="103" t="str">
        <f>IFERROR(AX613*(C613*(PRINCIPAL!$G$171/100))*0.47*(44/12),"")</f>
        <v/>
      </c>
      <c r="AZ613" s="111" t="str">
        <f t="shared" si="419"/>
        <v/>
      </c>
      <c r="BA613" s="30" t="str">
        <f>IFERROR(IF(AND(PRINCIPAL!$H$172&lt;&gt;"",OR(L613=PRINCIPAL!$I$172,L613=PRINCIPAL!$I$172+PRINCIPAL!$I$172,L613=PRINCIPAL!$I$172+PRINCIPAL!$I$172+PRINCIPAL!$I$172)),0,IF(AND(PRINCIPAL!$H$172&lt;&gt;"",L613=PRINCIPAL!$J$172),VLOOKUP($BB$594,'Banco de Dados'!$B$4:$J$50,8,FALSE)*PRINCIPAL!$H$172*(1-(PRINCIPAL!$K$172/100)),IF(AND(PRINCIPAL!$H$172&lt;&gt;"",L613=PRINCIPAL!$L$172),VLOOKUP($BB$594,'Banco de Dados'!$B$4:$J$50,8,FALSE)*PRINCIPAL!$H$172*(1-(PRINCIPAL!$M$172/100)),IF(AND(PRINCIPAL!$H$172&lt;&gt;"",L613=PRINCIPAL!$N$172),VLOOKUP($BB$594,'Banco de Dados'!$B$4:$J$50,8,FALSE)*PRINCIPAL!$H$172*(1-(PRINCIPAL!$O$172/100)),IF(PRINCIPAL!$H$172&lt;&gt;"",VLOOKUP($BB$594,'Banco de Dados'!$B$4:$J$50,8,FALSE)*PRINCIPAL!$H$172,IF(OR(L613=PRINCIPAL!$I$172,L613=PRINCIPAL!$I$172+PRINCIPAL!$I$172,L613=PRINCIPAL!$I$172+PRINCIPAL!$I$172+PRINCIPAL!$I$172),0,IF(L613=PRINCIPAL!$J$172,VLOOKUP($BB$594,'Banco de Dados'!$B$4:$J$50,6,FALSE)*(1-(PRINCIPAL!$K$172/100)),IF(L613=PRINCIPAL!$L$172,VLOOKUP($BB$594,'Banco de Dados'!$B$4:$J$50,6,FALSE)*(1-(PRINCIPAL!$M$172/100)),IF(L613=PRINCIPAL!$N$172,VLOOKUP($BB$594,'Banco de Dados'!$B$4:$J$50,6,FALSE)*(1-(PRINCIPAL!$O$172/100)),VLOOKUP($BB$594,'Banco de Dados'!$B$4:$J$50,6,FALSE)))))))))),"")</f>
        <v/>
      </c>
      <c r="BB613" s="29" t="str">
        <f>IFERROR(BA613*(IFERROR(VLOOKUP($BB$594,'Banco de Dados'!$B$4:$J$50,4,FALSE),"ERRO")),"")</f>
        <v/>
      </c>
      <c r="BC613" s="29" t="str">
        <f t="shared" si="420"/>
        <v/>
      </c>
      <c r="BD613" s="103" t="str">
        <f>IFERROR(BC613*(C613*(PRINCIPAL!$G$172/100))*0.47*(44/12),"")</f>
        <v/>
      </c>
      <c r="BE613" s="111" t="str">
        <f t="shared" si="399"/>
        <v/>
      </c>
      <c r="BF613" s="30" t="str">
        <f>IFERROR(IF(AND(PRINCIPAL!$H$173&lt;&gt;"",OR(L613=PRINCIPAL!$I$173,L613=PRINCIPAL!$I$173+PRINCIPAL!$I$173,L613=PRINCIPAL!$I$173+PRINCIPAL!$I$173+PRINCIPAL!$I$173)),0,IF(AND(PRINCIPAL!$H$173&lt;&gt;"",L613=PRINCIPAL!$J$173),VLOOKUP($BG$594,'Banco de Dados'!$B$4:$J$50,8,FALSE)*PRINCIPAL!$H$173*(1-(PRINCIPAL!$K$173/100)),IF(AND(PRINCIPAL!$H$173&lt;&gt;"",L613=PRINCIPAL!$L$173),VLOOKUP($BG$594,'Banco de Dados'!$B$4:$J$50,8,FALSE)*PRINCIPAL!$H$173*(1-(PRINCIPAL!$M$173/100)),IF(AND(PRINCIPAL!$H$173&lt;&gt;"",L613=PRINCIPAL!$N$173),VLOOKUP($BG$594,'Banco de Dados'!$B$4:$J$50,8,FALSE)*PRINCIPAL!$H$173*(1-(PRINCIPAL!$O$173/100)),IF(PRINCIPAL!$H$173&lt;&gt;"",VLOOKUP($BG$594,'Banco de Dados'!$B$4:$J$50,8,FALSE)*PRINCIPAL!$H$173,IF(OR(L613=PRINCIPAL!$I$173,L613=PRINCIPAL!$I$173+PRINCIPAL!$I$173,L613=PRINCIPAL!$I$173+PRINCIPAL!$I$173+PRINCIPAL!$I$173),0,IF(L613=PRINCIPAL!$J$173,VLOOKUP($BG$594,'Banco de Dados'!$B$4:$J$50,6,FALSE)*(1-(PRINCIPAL!$K$173/100)),IF(L613=PRINCIPAL!$L$173,VLOOKUP($BG$594,'Banco de Dados'!$B$4:$J$50,6,FALSE)*(1-(PRINCIPAL!$M$173/100)),IF(L613=PRINCIPAL!$N$173,VLOOKUP($BG$594,'Banco de Dados'!$B$4:$J$50,6,FALSE)*(1-(PRINCIPAL!$O$173/100)),VLOOKUP($BG$594,'Banco de Dados'!$B$4:$J$50,6,FALSE)))))))))),"")</f>
        <v/>
      </c>
      <c r="BG613" s="29" t="str">
        <f>IFERROR(BF613*(IFERROR(VLOOKUP($BG$594,'Banco de Dados'!$B$4:$J$50,4,FALSE),"ERRO")),"")</f>
        <v/>
      </c>
      <c r="BH613" s="29" t="str">
        <f t="shared" si="415"/>
        <v/>
      </c>
      <c r="BI613" s="103" t="str">
        <f>IFERROR(BH613*(C613*(PRINCIPAL!$G$173/100))*0.47*(44/12),"")</f>
        <v/>
      </c>
      <c r="BJ613" s="102" t="str">
        <f t="shared" si="400"/>
        <v/>
      </c>
    </row>
    <row r="614" spans="2:62" ht="12.75" customHeight="1" x14ac:dyDescent="0.3">
      <c r="B614" s="326">
        <f t="shared" si="401"/>
        <v>2038</v>
      </c>
      <c r="C614" s="340"/>
      <c r="D614" s="1"/>
      <c r="E614" s="116">
        <v>18</v>
      </c>
      <c r="F614" s="24" t="str">
        <f>IFERROR(VLOOKUP($G$594,'Banco de Dados'!$B$4:$J$50,6,FALSE),"")</f>
        <v/>
      </c>
      <c r="G614" s="25" t="str">
        <f>IFERROR(F614*(IFERROR(VLOOKUP($G$594,'Banco de Dados'!$B$4:$J$50,4,FALSE),"ERRO")),"")</f>
        <v/>
      </c>
      <c r="H614" s="25" t="str">
        <f t="shared" si="402"/>
        <v/>
      </c>
      <c r="I614" s="103" t="str">
        <f t="shared" si="403"/>
        <v/>
      </c>
      <c r="J614" s="117" t="str">
        <f t="shared" si="404"/>
        <v/>
      </c>
      <c r="K614" s="1"/>
      <c r="L614" s="91">
        <v>18</v>
      </c>
      <c r="M614" s="24" t="str">
        <f>IFERROR(IF(AND(PRINCIPAL!$H$164&lt;&gt;"",OR(L614=PRINCIPAL!$I$164,L614=PRINCIPAL!$I$164+PRINCIPAL!$I$164,L614=PRINCIPAL!$I$164+PRINCIPAL!$I$164+PRINCIPAL!$I$164)),0,IF(AND(PRINCIPAL!$H$164&lt;&gt;"",L614=PRINCIPAL!$J$164),VLOOKUP($N$594,'Banco de Dados'!$B$4:$J$50,8,FALSE)*PRINCIPAL!$H$164*(1-(PRINCIPAL!$K$164/100)),IF(AND(PRINCIPAL!$H$164&lt;&gt;"",L614=PRINCIPAL!$L$164),VLOOKUP($N$594,'Banco de Dados'!$B$4:$J$50,8,FALSE)*PRINCIPAL!$H$164*(1-(PRINCIPAL!$M$164/100)),IF(AND(PRINCIPAL!$H$164&lt;&gt;"",L614=PRINCIPAL!$N$164),VLOOKUP($N$594,'Banco de Dados'!$B$4:$J$50,8,FALSE)*PRINCIPAL!$H$164*(1-(PRINCIPAL!$O$164/100)),IF(PRINCIPAL!$H$164&lt;&gt;"",VLOOKUP($N$594,'Banco de Dados'!$B$4:$J$50,8,FALSE)*PRINCIPAL!$H$164,IF(OR(L614=PRINCIPAL!$I$164,L614=PRINCIPAL!$I$164+PRINCIPAL!$I$164,L614=PRINCIPAL!$I$164+PRINCIPAL!$I$164+PRINCIPAL!$I$164),0,IF(L614=PRINCIPAL!$J$164,VLOOKUP($N$594,'Banco de Dados'!$B$4:$J$50,6,FALSE)*(1-(PRINCIPAL!$K$164/100)),IF(L614=PRINCIPAL!$L$164,VLOOKUP($N$594,'Banco de Dados'!$B$4:$J$50,6,FALSE)*(1-(PRINCIPAL!$M$164/100)),IF(L614=PRINCIPAL!$N$164,VLOOKUP($N$594,'Banco de Dados'!$B$4:$J$50,6,FALSE)*(1-(PRINCIPAL!$O$164/100)),VLOOKUP($N$594,'Banco de Dados'!$B$4:$J$50,6,FALSE)))))))))),"")</f>
        <v/>
      </c>
      <c r="N614" s="25" t="str">
        <f>IFERROR(M614*(IFERROR(VLOOKUP($N$594,'Banco de Dados'!$B$4:$J$50,4,FALSE),"ERRO")),"")</f>
        <v/>
      </c>
      <c r="O614" s="25" t="str">
        <f t="shared" si="405"/>
        <v/>
      </c>
      <c r="P614" s="103" t="str">
        <f>IFERROR(O614*(C614*(PRINCIPAL!$G$164/100))*0.47*(44/12),"")</f>
        <v/>
      </c>
      <c r="Q614" s="107" t="str">
        <f>IFERROR(Q613+P614,"")</f>
        <v/>
      </c>
      <c r="R614" s="29" t="str">
        <f>IFERROR(IF(AND(PRINCIPAL!$H$165&lt;&gt;"",OR(L614=PRINCIPAL!$I$165,L614=PRINCIPAL!$I$165+PRINCIPAL!$I$165,L614=PRINCIPAL!$I$165+PRINCIPAL!$I$165+PRINCIPAL!$I$165)),0,IF(AND(PRINCIPAL!$H$165&lt;&gt;"",L614=PRINCIPAL!$J$165),VLOOKUP($S$594,'Banco de Dados'!$B$4:$J$50,8,FALSE)*PRINCIPAL!$H$165*(1-(PRINCIPAL!$K$165/100)),IF(AND(PRINCIPAL!$H$165&lt;&gt;"",L614=PRINCIPAL!$L$165),VLOOKUP($S$594,'Banco de Dados'!$B$4:$J$50,8,FALSE)*PRINCIPAL!$H$165*(1-(PRINCIPAL!$M$165/100)),IF(AND(PRINCIPAL!$H$165&lt;&gt;"",L614=PRINCIPAL!$N$165),VLOOKUP($S$594,'Banco de Dados'!$B$4:$J$50,8,FALSE)*PRINCIPAL!$H$165*(1-(PRINCIPAL!$O$165/100)),IF(PRINCIPAL!$H$165&lt;&gt;"",VLOOKUP($S$594,'Banco de Dados'!$B$4:$J$50,8,FALSE)*PRINCIPAL!$H$165,IF(OR(L614=PRINCIPAL!$I$165,L614=PRINCIPAL!$I$165+PRINCIPAL!$I$165,L614=PRINCIPAL!$I$165+PRINCIPAL!$I$165+PRINCIPAL!$I$165),0,IF(L614=PRINCIPAL!$J$165,VLOOKUP($S$594,'Banco de Dados'!$B$4:$J$50,6,FALSE)*(1-(PRINCIPAL!$K$165/100)),IF(L614=PRINCIPAL!$L$165,VLOOKUP($S$594,'Banco de Dados'!$B$4:$J$50,6,FALSE)*(1-(PRINCIPAL!$M$165/100)),IF(L614=PRINCIPAL!$N$165,VLOOKUP($S$594,'Banco de Dados'!$B$4:$J$50,6,FALSE)*(1-(PRINCIPAL!$O$165/100)),VLOOKUP($S$594,'Banco de Dados'!$B$4:$J$50,6,FALSE)))))))))),"")</f>
        <v/>
      </c>
      <c r="S614" s="29" t="str">
        <f>IFERROR(R614*(IFERROR(VLOOKUP($S$594,'Banco de Dados'!$B$4:$J$50,4,FALSE),"ERRO")),"")</f>
        <v/>
      </c>
      <c r="T614" s="29" t="str">
        <f t="shared" si="422"/>
        <v/>
      </c>
      <c r="U614" s="103" t="str">
        <f>IFERROR(T614*(C614*(PRINCIPAL!$G$165/100))*0.47*(44/12),"")</f>
        <v/>
      </c>
      <c r="V614" s="103" t="str">
        <f t="shared" si="398"/>
        <v/>
      </c>
      <c r="W614" s="30" t="str">
        <f>IFERROR(IF(AND(PRINCIPAL!$H$166&lt;&gt;"",OR(L614=PRINCIPAL!$I$166,L614=PRINCIPAL!$I$166+PRINCIPAL!$I$166,L614=PRINCIPAL!$I$166+PRINCIPAL!$I$166+PRINCIPAL!$I$166)),0,IF(AND(PRINCIPAL!$H$166&lt;&gt;"",L614=PRINCIPAL!$J$166),VLOOKUP($X$594,'Banco de Dados'!$B$4:$J$50,8,FALSE)*PRINCIPAL!$H$166*(1-(PRINCIPAL!$K$166/100)),IF(AND(PRINCIPAL!$H$166&lt;&gt;"",L614=PRINCIPAL!$L$166),VLOOKUP($X$594,'Banco de Dados'!$B$4:$J$50,8,FALSE)*PRINCIPAL!$H$166*(1-(PRINCIPAL!$M$166/100)),IF(AND(PRINCIPAL!$H$166&lt;&gt;"",L614=PRINCIPAL!$N$166),VLOOKUP($X$594,'Banco de Dados'!$B$4:$J$50,8,FALSE)*PRINCIPAL!$H$166*(1-(PRINCIPAL!$O$166/100)),IF(PRINCIPAL!$H$166&lt;&gt;"",VLOOKUP($X$594,'Banco de Dados'!$B$4:$J$50,8,FALSE)*PRINCIPAL!$H$166,IF(OR(L614=PRINCIPAL!$I$166,L614=PRINCIPAL!$I$166+PRINCIPAL!$I$166,L614=PRINCIPAL!$I$166+PRINCIPAL!$I$166+PRINCIPAL!$I$166),0,IF(L614=PRINCIPAL!$J$166,VLOOKUP($X$594,'Banco de Dados'!$B$4:$J$50,6,FALSE)*(1-(PRINCIPAL!$K$166/100)),IF(L614=PRINCIPAL!$L$166,VLOOKUP($X$594,'Banco de Dados'!$B$4:$J$50,6,FALSE)*(1-(PRINCIPAL!$M$166/100)),IF(L614=PRINCIPAL!$N$166,VLOOKUP($X$594,'Banco de Dados'!$B$4:$J$50,6,FALSE)*(1-(PRINCIPAL!$O$166/100)),VLOOKUP($X$594,'Banco de Dados'!$B$4:$J$50,6,FALSE)))))))))),"")</f>
        <v/>
      </c>
      <c r="X614" s="29" t="str">
        <f>IFERROR(W614*(IFERROR(VLOOKUP($X$594,'Banco de Dados'!$B$4:$J$50,4,FALSE),"ERRO")),"")</f>
        <v/>
      </c>
      <c r="Y614" s="29" t="str">
        <f t="shared" si="416"/>
        <v/>
      </c>
      <c r="Z614" s="103" t="str">
        <f>IFERROR(Y614*(C614*(PRINCIPAL!$G$166/100))*0.47*(44/12),"")</f>
        <v/>
      </c>
      <c r="AA614" s="111" t="str">
        <f t="shared" si="417"/>
        <v/>
      </c>
      <c r="AB614" s="30" t="str">
        <f>IFERROR(IF(AND(PRINCIPAL!$H$167&lt;&gt;"",OR(L614=PRINCIPAL!$I$167,L614=PRINCIPAL!$I$167+PRINCIPAL!$I$167,L614=PRINCIPAL!$I$167+PRINCIPAL!$I$167+PRINCIPAL!$I$167)),0,IF(AND(PRINCIPAL!$H$167&lt;&gt;"",L614=PRINCIPAL!$J$167),VLOOKUP($AC$594,'Banco de Dados'!$B$4:$J$50,8,FALSE)*PRINCIPAL!$H$167*(1-(PRINCIPAL!$K$167/100)),IF(AND(PRINCIPAL!$H$167&lt;&gt;"",L614=PRINCIPAL!$L$167),VLOOKUP($AC$594,'Banco de Dados'!$B$4:$J$50,8,FALSE)*PRINCIPAL!$H$167*(1-(PRINCIPAL!$M$167/100)),IF(AND(PRINCIPAL!$H$167&lt;&gt;"",L614=PRINCIPAL!$N$167),VLOOKUP($AC$594,'Banco de Dados'!$B$4:$J$50,8,FALSE)*PRINCIPAL!$H$167*(1-(PRINCIPAL!$O$167/100)),IF(PRINCIPAL!$H$167&lt;&gt;"",VLOOKUP($AC$594,'Banco de Dados'!$B$4:$J$50,8,FALSE)*PRINCIPAL!$H$167,IF(OR(L614=PRINCIPAL!$I$167,L614=PRINCIPAL!$I$167+PRINCIPAL!$I$167,L614=PRINCIPAL!$I$167+PRINCIPAL!$I$167+PRINCIPAL!$I$167),0,IF(L614=PRINCIPAL!$J$167,VLOOKUP($AC$594,'Banco de Dados'!$B$4:$J$50,6,FALSE)*(1-(PRINCIPAL!$K$167/100)),IF(L614=PRINCIPAL!$L$167,VLOOKUP($AC$594,'Banco de Dados'!$B$4:$J$50,6,FALSE)*(1-(PRINCIPAL!$M$167/100)),IF(L614=PRINCIPAL!$N$167,VLOOKUP($AC$594,'Banco de Dados'!$B$4:$J$50,6,FALSE)*(1-(PRINCIPAL!$O$167/100)),VLOOKUP($AC$594,'Banco de Dados'!$B$4:$J$50,6,FALSE)))))))))),"")</f>
        <v/>
      </c>
      <c r="AC614" s="29" t="str">
        <f>IFERROR(AB614*(IFERROR(VLOOKUP($AC$594,'Banco de Dados'!$B$4:$J$50,4,FALSE),"ERRO")),"")</f>
        <v/>
      </c>
      <c r="AD614" s="29" t="str">
        <f t="shared" si="407"/>
        <v/>
      </c>
      <c r="AE614" s="103" t="str">
        <f>IFERROR(AD614*(C614*(PRINCIPAL!$G$167/100))*0.47*(44/12),"")</f>
        <v/>
      </c>
      <c r="AF614" s="111" t="str">
        <f t="shared" si="408"/>
        <v/>
      </c>
      <c r="AG614" s="30" t="str">
        <f>IFERROR(IF(AND(PRINCIPAL!$H$168&lt;&gt;"",OR(L614=PRINCIPAL!$I$168,L614=PRINCIPAL!$I$168+PRINCIPAL!$I$168,L614=PRINCIPAL!$I$168+PRINCIPAL!$I$168+PRINCIPAL!$I$168)),0,IF(AND(PRINCIPAL!$H$168&lt;&gt;"",L614=PRINCIPAL!$J$168),VLOOKUP($AH$594,'Banco de Dados'!$B$4:$J$50,8,FALSE)*PRINCIPAL!$H$168*(1-(PRINCIPAL!$K$168/100)),IF(AND(PRINCIPAL!$H$168&lt;&gt;"",L614=PRINCIPAL!$L$168),VLOOKUP($AH$594,'Banco de Dados'!$B$4:$J$50,8,FALSE)*PRINCIPAL!$H$168*(1-(PRINCIPAL!$M$168/100)),IF(AND(PRINCIPAL!$H$168&lt;&gt;"",L614=PRINCIPAL!$N$168),VLOOKUP($AH$594,'Banco de Dados'!$B$4:$J$50,8,FALSE)*PRINCIPAL!$H$168*(1-(PRINCIPAL!$O$168/100)),IF(PRINCIPAL!$H$168&lt;&gt;"",VLOOKUP($AH$594,'Banco de Dados'!$B$4:$J$50,8,FALSE)*PRINCIPAL!$H$168,IF(OR(L614=PRINCIPAL!$I$168,L614=PRINCIPAL!$I$168+PRINCIPAL!$I$168,L614=PRINCIPAL!$I$168+PRINCIPAL!$I$168+PRINCIPAL!$I$168),0,IF(L614=PRINCIPAL!$J$168,VLOOKUP($AH$594,'Banco de Dados'!$B$4:$J$50,6,FALSE)*(1-(PRINCIPAL!$K$168/100)),IF(L614=PRINCIPAL!$L$168,VLOOKUP($AH$594,'Banco de Dados'!$B$4:$J$50,6,FALSE)*(1-(PRINCIPAL!$M$168/100)),IF(L614=PRINCIPAL!$N$168,VLOOKUP($AH$594,'Banco de Dados'!$B$4:$J$50,6,FALSE)*(1-(PRINCIPAL!$O$168/100)),VLOOKUP($AH$594,'Banco de Dados'!$B$4:$J$50,6,FALSE)))))))))),"")</f>
        <v/>
      </c>
      <c r="AH614" s="29" t="str">
        <f>IFERROR(AG614*(IFERROR(VLOOKUP($AH$594,'Banco de Dados'!$B$4:$J$50,4,FALSE),"ERRO")),"")</f>
        <v/>
      </c>
      <c r="AI614" s="29" t="str">
        <f t="shared" si="409"/>
        <v/>
      </c>
      <c r="AJ614" s="103" t="str">
        <f>IFERROR(AI614*(C614*(PRINCIPAL!$G$168/100))*0.47*(44/12),"")</f>
        <v/>
      </c>
      <c r="AK614" s="111" t="str">
        <f t="shared" si="418"/>
        <v/>
      </c>
      <c r="AL614" s="30" t="str">
        <f>IFERROR(IF(AND(PRINCIPAL!$H$169&lt;&gt;"",OR(L614=PRINCIPAL!$I$169,L614=PRINCIPAL!$I$169+PRINCIPAL!$I$169,L614=PRINCIPAL!$I$169+PRINCIPAL!$I$169+PRINCIPAL!$I$169)),0,IF(AND(PRINCIPAL!$H$169&lt;&gt;"",L614=PRINCIPAL!$J$169),VLOOKUP($AM$594,'Banco de Dados'!$B$4:$J$50,8,FALSE)*PRINCIPAL!$H$169*(1-(PRINCIPAL!$K$169/100)),IF(AND(PRINCIPAL!$H$169&lt;&gt;"",L614=PRINCIPAL!$L$169),VLOOKUP($AM$594,'Banco de Dados'!$B$4:$J$50,8,FALSE)*PRINCIPAL!$H$169*(1-(PRINCIPAL!$M$169/100)),IF(AND(PRINCIPAL!$H$169&lt;&gt;"",L614=PRINCIPAL!$N$169),VLOOKUP($AM$594,'Banco de Dados'!$B$4:$J$50,8,FALSE)*PRINCIPAL!$H$169*(1-(PRINCIPAL!$O$169/100)),IF(PRINCIPAL!$H$169&lt;&gt;"",VLOOKUP($AM$594,'Banco de Dados'!$B$4:$J$50,8,FALSE)*PRINCIPAL!$H$169,IF(OR(L614=PRINCIPAL!$I$169,L614=PRINCIPAL!$I$169+PRINCIPAL!$I$169,L614=PRINCIPAL!$I$169+PRINCIPAL!$I$169+PRINCIPAL!$I$169),0,IF(L614=PRINCIPAL!$J$169,VLOOKUP($AM$594,'Banco de Dados'!$B$4:$J$50,6,FALSE)*(1-(PRINCIPAL!$K$169/100)),IF(L614=PRINCIPAL!$L$169,VLOOKUP($AM$594,'Banco de Dados'!$B$4:$J$50,6,FALSE)*(1-(PRINCIPAL!$M$169/100)),IF(L614=PRINCIPAL!$N$169,VLOOKUP($AM$594,'Banco de Dados'!$B$4:$J$50,6,FALSE)*(1-(PRINCIPAL!$O$169/100)),VLOOKUP($AM$594,'Banco de Dados'!$B$4:$J$50,6,FALSE)))))))))),"")</f>
        <v/>
      </c>
      <c r="AM614" s="29" t="str">
        <f>IFERROR(AL614*(IFERROR(VLOOKUP($AM$594,'Banco de Dados'!$B$4:$J$50,4,FALSE),"ERRO")),"")</f>
        <v/>
      </c>
      <c r="AN614" s="29" t="str">
        <f t="shared" si="410"/>
        <v/>
      </c>
      <c r="AO614" s="103" t="str">
        <f>IFERROR(AN614*(C614*(PRINCIPAL!$G$169/100))*0.47*(44/12),"")</f>
        <v/>
      </c>
      <c r="AP614" s="111" t="str">
        <f t="shared" si="411"/>
        <v/>
      </c>
      <c r="AQ614" s="30" t="str">
        <f>IFERROR(IF(AND(PRINCIPAL!$H$170&lt;&gt;"",OR(L614=PRINCIPAL!$I$170,L614=PRINCIPAL!$I$170+PRINCIPAL!$I$170,L614=PRINCIPAL!$I$170+PRINCIPAL!$I$170+PRINCIPAL!$I$170)),0,IF(AND(PRINCIPAL!$H$170&lt;&gt;"",L614=PRINCIPAL!$J$170),VLOOKUP($AR$594,'Banco de Dados'!$B$4:$J$50,8,FALSE)*PRINCIPAL!$H$170*(1-(PRINCIPAL!$K$170/100)),IF(AND(PRINCIPAL!$H$170&lt;&gt;"",L614=PRINCIPAL!$L$170),VLOOKUP($AR$594,'Banco de Dados'!$B$4:$J$50,8,FALSE)*PRINCIPAL!$H$170*(1-(PRINCIPAL!$M$170/100)),IF(AND(PRINCIPAL!$H$170&lt;&gt;"",L614=PRINCIPAL!$N$170),VLOOKUP($AR$594,'Banco de Dados'!$B$4:$J$50,8,FALSE)*PRINCIPAL!$H$170*(1-(PRINCIPAL!$O$170/100)),IF(PRINCIPAL!$H$170&lt;&gt;"",VLOOKUP($AR$594,'Banco de Dados'!$B$4:$J$50,8,FALSE)*PRINCIPAL!$H$170,IF(OR(L614=PRINCIPAL!$I$170,L614=PRINCIPAL!$I$170+PRINCIPAL!$I$170,L614=PRINCIPAL!$I$170+PRINCIPAL!$I$170+PRINCIPAL!$I$170),0,IF(L614=PRINCIPAL!$J$170,VLOOKUP($AR$594,'Banco de Dados'!$B$4:$J$50,6,FALSE)*(1-(PRINCIPAL!$K$170/100)),IF(L614=PRINCIPAL!$L$170,VLOOKUP($AR$594,'Banco de Dados'!$B$4:$J$50,6,FALSE)*(1-(PRINCIPAL!$M$170/100)),IF(L614=PRINCIPAL!$N$170,VLOOKUP($AR$594,'Banco de Dados'!$B$4:$J$50,6,FALSE)*(1-(PRINCIPAL!$O$170/100)),VLOOKUP($AR$594,'Banco de Dados'!$B$4:$J$50,6,FALSE)))))))))),"")</f>
        <v/>
      </c>
      <c r="AR614" s="29" t="str">
        <f>IFERROR(AQ614*(IFERROR(VLOOKUP($AR$594,'Banco de Dados'!$B$4:$J$50,4,FALSE),"ERRO")),"")</f>
        <v/>
      </c>
      <c r="AS614" s="29" t="str">
        <f t="shared" si="412"/>
        <v/>
      </c>
      <c r="AT614" s="103" t="str">
        <f>IFERROR(AS614*(C614*(PRINCIPAL!$G$170/100))*0.47*(44/12),"")</f>
        <v/>
      </c>
      <c r="AU614" s="111" t="str">
        <f t="shared" si="413"/>
        <v/>
      </c>
      <c r="AV614" s="30" t="str">
        <f>IFERROR(IF(AND(PRINCIPAL!$H$171&lt;&gt;"",OR(L614=PRINCIPAL!$I$171,L614=PRINCIPAL!$I$171+PRINCIPAL!$I$171,L614=PRINCIPAL!$I$171+PRINCIPAL!$I$171+PRINCIPAL!$I$171)),0,IF(AND(PRINCIPAL!$H$171&lt;&gt;"",L614=PRINCIPAL!$J$171),VLOOKUP($AW$594,'Banco de Dados'!$B$4:$J$50,8,FALSE)*PRINCIPAL!$H$171*(1-(PRINCIPAL!$K$171/100)),IF(AND(PRINCIPAL!$H$171&lt;&gt;"",L614=PRINCIPAL!$L$171),VLOOKUP($AW$594,'Banco de Dados'!$B$4:$J$50,8,FALSE)*PRINCIPAL!$H$171*(1-(PRINCIPAL!$M$171/100)),IF(AND(PRINCIPAL!$H$171&lt;&gt;"",L614=PRINCIPAL!$N$171),VLOOKUP($AW$594,'Banco de Dados'!$B$4:$J$50,8,FALSE)*PRINCIPAL!$H$171*(1-(PRINCIPAL!$O$171/100)),IF(PRINCIPAL!$H$171&lt;&gt;"",VLOOKUP($AW$594,'Banco de Dados'!$B$4:$J$50,8,FALSE)*PRINCIPAL!$H$171,IF(OR(L614=PRINCIPAL!$I$171,L614=PRINCIPAL!$I$171+PRINCIPAL!$I$171,L614=PRINCIPAL!$I$171+PRINCIPAL!$I$171+PRINCIPAL!$I$171),0,IF(L614=PRINCIPAL!$J$171,VLOOKUP($AW$594,'Banco de Dados'!$B$4:$J$50,6,FALSE)*(1-(PRINCIPAL!$K$171/100)),IF(L614=PRINCIPAL!$L$171,VLOOKUP($AW$594,'Banco de Dados'!$B$4:$J$50,6,FALSE)*(1-(PRINCIPAL!$M$171/100)),IF(L614=PRINCIPAL!$N$171,VLOOKUP($AW$594,'Banco de Dados'!$B$4:$J$50,6,FALSE)*(1-(PRINCIPAL!$O$171/100)),VLOOKUP($AW$594,'Banco de Dados'!$B$4:$J$50,6,FALSE)))))))))),"")</f>
        <v/>
      </c>
      <c r="AW614" s="29" t="str">
        <f>IFERROR(AV614*(IFERROR(VLOOKUP($AW$594,'Banco de Dados'!$B$4:$J$50,4,FALSE),"ERRO")),"")</f>
        <v/>
      </c>
      <c r="AX614" s="29" t="str">
        <f t="shared" si="414"/>
        <v/>
      </c>
      <c r="AY614" s="103" t="str">
        <f>IFERROR(AX614*(C614*(PRINCIPAL!$G$171/100))*0.47*(44/12),"")</f>
        <v/>
      </c>
      <c r="AZ614" s="111" t="str">
        <f t="shared" si="419"/>
        <v/>
      </c>
      <c r="BA614" s="30" t="str">
        <f>IFERROR(IF(AND(PRINCIPAL!$H$172&lt;&gt;"",OR(L614=PRINCIPAL!$I$172,L614=PRINCIPAL!$I$172+PRINCIPAL!$I$172,L614=PRINCIPAL!$I$172+PRINCIPAL!$I$172+PRINCIPAL!$I$172)),0,IF(AND(PRINCIPAL!$H$172&lt;&gt;"",L614=PRINCIPAL!$J$172),VLOOKUP($BB$594,'Banco de Dados'!$B$4:$J$50,8,FALSE)*PRINCIPAL!$H$172*(1-(PRINCIPAL!$K$172/100)),IF(AND(PRINCIPAL!$H$172&lt;&gt;"",L614=PRINCIPAL!$L$172),VLOOKUP($BB$594,'Banco de Dados'!$B$4:$J$50,8,FALSE)*PRINCIPAL!$H$172*(1-(PRINCIPAL!$M$172/100)),IF(AND(PRINCIPAL!$H$172&lt;&gt;"",L614=PRINCIPAL!$N$172),VLOOKUP($BB$594,'Banco de Dados'!$B$4:$J$50,8,FALSE)*PRINCIPAL!$H$172*(1-(PRINCIPAL!$O$172/100)),IF(PRINCIPAL!$H$172&lt;&gt;"",VLOOKUP($BB$594,'Banco de Dados'!$B$4:$J$50,8,FALSE)*PRINCIPAL!$H$172,IF(OR(L614=PRINCIPAL!$I$172,L614=PRINCIPAL!$I$172+PRINCIPAL!$I$172,L614=PRINCIPAL!$I$172+PRINCIPAL!$I$172+PRINCIPAL!$I$172),0,IF(L614=PRINCIPAL!$J$172,VLOOKUP($BB$594,'Banco de Dados'!$B$4:$J$50,6,FALSE)*(1-(PRINCIPAL!$K$172/100)),IF(L614=PRINCIPAL!$L$172,VLOOKUP($BB$594,'Banco de Dados'!$B$4:$J$50,6,FALSE)*(1-(PRINCIPAL!$M$172/100)),IF(L614=PRINCIPAL!$N$172,VLOOKUP($BB$594,'Banco de Dados'!$B$4:$J$50,6,FALSE)*(1-(PRINCIPAL!$O$172/100)),VLOOKUP($BB$594,'Banco de Dados'!$B$4:$J$50,6,FALSE)))))))))),"")</f>
        <v/>
      </c>
      <c r="BB614" s="29" t="str">
        <f>IFERROR(BA614*(IFERROR(VLOOKUP($BB$594,'Banco de Dados'!$B$4:$J$50,4,FALSE),"ERRO")),"")</f>
        <v/>
      </c>
      <c r="BC614" s="29" t="str">
        <f t="shared" si="420"/>
        <v/>
      </c>
      <c r="BD614" s="103" t="str">
        <f>IFERROR(BC614*(C614*(PRINCIPAL!$G$172/100))*0.47*(44/12),"")</f>
        <v/>
      </c>
      <c r="BE614" s="111" t="str">
        <f t="shared" si="399"/>
        <v/>
      </c>
      <c r="BF614" s="30" t="str">
        <f>IFERROR(IF(AND(PRINCIPAL!$H$173&lt;&gt;"",OR(L614=PRINCIPAL!$I$173,L614=PRINCIPAL!$I$173+PRINCIPAL!$I$173,L614=PRINCIPAL!$I$173+PRINCIPAL!$I$173+PRINCIPAL!$I$173)),0,IF(AND(PRINCIPAL!$H$173&lt;&gt;"",L614=PRINCIPAL!$J$173),VLOOKUP($BG$594,'Banco de Dados'!$B$4:$J$50,8,FALSE)*PRINCIPAL!$H$173*(1-(PRINCIPAL!$K$173/100)),IF(AND(PRINCIPAL!$H$173&lt;&gt;"",L614=PRINCIPAL!$L$173),VLOOKUP($BG$594,'Banco de Dados'!$B$4:$J$50,8,FALSE)*PRINCIPAL!$H$173*(1-(PRINCIPAL!$M$173/100)),IF(AND(PRINCIPAL!$H$173&lt;&gt;"",L614=PRINCIPAL!$N$173),VLOOKUP($BG$594,'Banco de Dados'!$B$4:$J$50,8,FALSE)*PRINCIPAL!$H$173*(1-(PRINCIPAL!$O$173/100)),IF(PRINCIPAL!$H$173&lt;&gt;"",VLOOKUP($BG$594,'Banco de Dados'!$B$4:$J$50,8,FALSE)*PRINCIPAL!$H$173,IF(OR(L614=PRINCIPAL!$I$173,L614=PRINCIPAL!$I$173+PRINCIPAL!$I$173,L614=PRINCIPAL!$I$173+PRINCIPAL!$I$173+PRINCIPAL!$I$173),0,IF(L614=PRINCIPAL!$J$173,VLOOKUP($BG$594,'Banco de Dados'!$B$4:$J$50,6,FALSE)*(1-(PRINCIPAL!$K$173/100)),IF(L614=PRINCIPAL!$L$173,VLOOKUP($BG$594,'Banco de Dados'!$B$4:$J$50,6,FALSE)*(1-(PRINCIPAL!$M$173/100)),IF(L614=PRINCIPAL!$N$173,VLOOKUP($BG$594,'Banco de Dados'!$B$4:$J$50,6,FALSE)*(1-(PRINCIPAL!$O$173/100)),VLOOKUP($BG$594,'Banco de Dados'!$B$4:$J$50,6,FALSE)))))))))),"")</f>
        <v/>
      </c>
      <c r="BG614" s="29" t="str">
        <f>IFERROR(BF614*(IFERROR(VLOOKUP($BG$594,'Banco de Dados'!$B$4:$J$50,4,FALSE),"ERRO")),"")</f>
        <v/>
      </c>
      <c r="BH614" s="29" t="str">
        <f t="shared" si="415"/>
        <v/>
      </c>
      <c r="BI614" s="103" t="str">
        <f>IFERROR(BH614*(C614*(PRINCIPAL!$G$173/100))*0.47*(44/12),"")</f>
        <v/>
      </c>
      <c r="BJ614" s="102" t="str">
        <f t="shared" si="400"/>
        <v/>
      </c>
    </row>
    <row r="615" spans="2:62" ht="12.75" customHeight="1" x14ac:dyDescent="0.3">
      <c r="B615" s="326">
        <f t="shared" si="401"/>
        <v>2039</v>
      </c>
      <c r="C615" s="340"/>
      <c r="D615" s="1"/>
      <c r="E615" s="116">
        <v>19</v>
      </c>
      <c r="F615" s="24" t="str">
        <f>IFERROR(VLOOKUP($G$594,'Banco de Dados'!$B$4:$J$50,6,FALSE),"")</f>
        <v/>
      </c>
      <c r="G615" s="25" t="str">
        <f>IFERROR(F615*(IFERROR(VLOOKUP($G$594,'Banco de Dados'!$B$4:$J$50,4,FALSE),"ERRO")),"")</f>
        <v/>
      </c>
      <c r="H615" s="25" t="str">
        <f t="shared" si="402"/>
        <v/>
      </c>
      <c r="I615" s="103" t="str">
        <f t="shared" si="403"/>
        <v/>
      </c>
      <c r="J615" s="117" t="str">
        <f t="shared" si="404"/>
        <v/>
      </c>
      <c r="K615" s="1"/>
      <c r="L615" s="91">
        <v>19</v>
      </c>
      <c r="M615" s="24" t="str">
        <f>IFERROR(IF(AND(PRINCIPAL!$H$164&lt;&gt;"",OR(L615=PRINCIPAL!$I$164,L615=PRINCIPAL!$I$164+PRINCIPAL!$I$164,L615=PRINCIPAL!$I$164+PRINCIPAL!$I$164+PRINCIPAL!$I$164)),0,IF(AND(PRINCIPAL!$H$164&lt;&gt;"",L615=PRINCIPAL!$J$164),VLOOKUP($N$594,'Banco de Dados'!$B$4:$J$50,8,FALSE)*PRINCIPAL!$H$164*(1-(PRINCIPAL!$K$164/100)),IF(AND(PRINCIPAL!$H$164&lt;&gt;"",L615=PRINCIPAL!$L$164),VLOOKUP($N$594,'Banco de Dados'!$B$4:$J$50,8,FALSE)*PRINCIPAL!$H$164*(1-(PRINCIPAL!$M$164/100)),IF(AND(PRINCIPAL!$H$164&lt;&gt;"",L615=PRINCIPAL!$N$164),VLOOKUP($N$594,'Banco de Dados'!$B$4:$J$50,8,FALSE)*PRINCIPAL!$H$164*(1-(PRINCIPAL!$O$164/100)),IF(PRINCIPAL!$H$164&lt;&gt;"",VLOOKUP($N$594,'Banco de Dados'!$B$4:$J$50,8,FALSE)*PRINCIPAL!$H$164,IF(OR(L615=PRINCIPAL!$I$164,L615=PRINCIPAL!$I$164+PRINCIPAL!$I$164,L615=PRINCIPAL!$I$164+PRINCIPAL!$I$164+PRINCIPAL!$I$164),0,IF(L615=PRINCIPAL!$J$164,VLOOKUP($N$594,'Banco de Dados'!$B$4:$J$50,6,FALSE)*(1-(PRINCIPAL!$K$164/100)),IF(L615=PRINCIPAL!$L$164,VLOOKUP($N$594,'Banco de Dados'!$B$4:$J$50,6,FALSE)*(1-(PRINCIPAL!$M$164/100)),IF(L615=PRINCIPAL!$N$164,VLOOKUP($N$594,'Banco de Dados'!$B$4:$J$50,6,FALSE)*(1-(PRINCIPAL!$O$164/100)),VLOOKUP($N$594,'Banco de Dados'!$B$4:$J$50,6,FALSE)))))))))),"")</f>
        <v/>
      </c>
      <c r="N615" s="25" t="str">
        <f>IFERROR(M615*(IFERROR(VLOOKUP($N$594,'Banco de Dados'!$B$4:$J$50,4,FALSE),"ERRO")),"")</f>
        <v/>
      </c>
      <c r="O615" s="25" t="str">
        <f>IFERROR(M615+N615,"")</f>
        <v/>
      </c>
      <c r="P615" s="103" t="str">
        <f>IFERROR(O615*(C615*(PRINCIPAL!$G$164/100))*0.47*(44/12),"")</f>
        <v/>
      </c>
      <c r="Q615" s="107" t="str">
        <f>IFERROR(Q614+P615,"")</f>
        <v/>
      </c>
      <c r="R615" s="29" t="str">
        <f>IFERROR(IF(AND(PRINCIPAL!$H$165&lt;&gt;"",OR(L615=PRINCIPAL!$I$165,L615=PRINCIPAL!$I$165+PRINCIPAL!$I$165,L615=PRINCIPAL!$I$165+PRINCIPAL!$I$165+PRINCIPAL!$I$165)),0,IF(AND(PRINCIPAL!$H$165&lt;&gt;"",L615=PRINCIPAL!$J$165),VLOOKUP($S$594,'Banco de Dados'!$B$4:$J$50,8,FALSE)*PRINCIPAL!$H$165*(1-(PRINCIPAL!$K$165/100)),IF(AND(PRINCIPAL!$H$165&lt;&gt;"",L615=PRINCIPAL!$L$165),VLOOKUP($S$594,'Banco de Dados'!$B$4:$J$50,8,FALSE)*PRINCIPAL!$H$165*(1-(PRINCIPAL!$M$165/100)),IF(AND(PRINCIPAL!$H$165&lt;&gt;"",L615=PRINCIPAL!$N$165),VLOOKUP($S$594,'Banco de Dados'!$B$4:$J$50,8,FALSE)*PRINCIPAL!$H$165*(1-(PRINCIPAL!$O$165/100)),IF(PRINCIPAL!$H$165&lt;&gt;"",VLOOKUP($S$594,'Banco de Dados'!$B$4:$J$50,8,FALSE)*PRINCIPAL!$H$165,IF(OR(L615=PRINCIPAL!$I$165,L615=PRINCIPAL!$I$165+PRINCIPAL!$I$165,L615=PRINCIPAL!$I$165+PRINCIPAL!$I$165+PRINCIPAL!$I$165),0,IF(L615=PRINCIPAL!$J$165,VLOOKUP($S$594,'Banco de Dados'!$B$4:$J$50,6,FALSE)*(1-(PRINCIPAL!$K$165/100)),IF(L615=PRINCIPAL!$L$165,VLOOKUP($S$594,'Banco de Dados'!$B$4:$J$50,6,FALSE)*(1-(PRINCIPAL!$M$165/100)),IF(L615=PRINCIPAL!$N$165,VLOOKUP($S$594,'Banco de Dados'!$B$4:$J$50,6,FALSE)*(1-(PRINCIPAL!$O$165/100)),VLOOKUP($S$594,'Banco de Dados'!$B$4:$J$50,6,FALSE)))))))))),"")</f>
        <v/>
      </c>
      <c r="S615" s="29" t="str">
        <f>IFERROR(R615*(IFERROR(VLOOKUP($S$594,'Banco de Dados'!$B$4:$J$50,4,FALSE),"ERRO")),"")</f>
        <v/>
      </c>
      <c r="T615" s="29" t="str">
        <f t="shared" si="422"/>
        <v/>
      </c>
      <c r="U615" s="103" t="str">
        <f>IFERROR(T615*(C615*(PRINCIPAL!$G$165/100))*0.47*(44/12),"")</f>
        <v/>
      </c>
      <c r="V615" s="103" t="str">
        <f t="shared" si="398"/>
        <v/>
      </c>
      <c r="W615" s="30" t="str">
        <f>IFERROR(IF(AND(PRINCIPAL!$H$166&lt;&gt;"",OR(L615=PRINCIPAL!$I$166,L615=PRINCIPAL!$I$166+PRINCIPAL!$I$166,L615=PRINCIPAL!$I$166+PRINCIPAL!$I$166+PRINCIPAL!$I$166)),0,IF(AND(PRINCIPAL!$H$166&lt;&gt;"",L615=PRINCIPAL!$J$166),VLOOKUP($X$594,'Banco de Dados'!$B$4:$J$50,8,FALSE)*PRINCIPAL!$H$166*(1-(PRINCIPAL!$K$166/100)),IF(AND(PRINCIPAL!$H$166&lt;&gt;"",L615=PRINCIPAL!$L$166),VLOOKUP($X$594,'Banco de Dados'!$B$4:$J$50,8,FALSE)*PRINCIPAL!$H$166*(1-(PRINCIPAL!$M$166/100)),IF(AND(PRINCIPAL!$H$166&lt;&gt;"",L615=PRINCIPAL!$N$166),VLOOKUP($X$594,'Banco de Dados'!$B$4:$J$50,8,FALSE)*PRINCIPAL!$H$166*(1-(PRINCIPAL!$O$166/100)),IF(PRINCIPAL!$H$166&lt;&gt;"",VLOOKUP($X$594,'Banco de Dados'!$B$4:$J$50,8,FALSE)*PRINCIPAL!$H$166,IF(OR(L615=PRINCIPAL!$I$166,L615=PRINCIPAL!$I$166+PRINCIPAL!$I$166,L615=PRINCIPAL!$I$166+PRINCIPAL!$I$166+PRINCIPAL!$I$166),0,IF(L615=PRINCIPAL!$J$166,VLOOKUP($X$594,'Banco de Dados'!$B$4:$J$50,6,FALSE)*(1-(PRINCIPAL!$K$166/100)),IF(L615=PRINCIPAL!$L$166,VLOOKUP($X$594,'Banco de Dados'!$B$4:$J$50,6,FALSE)*(1-(PRINCIPAL!$M$166/100)),IF(L615=PRINCIPAL!$N$166,VLOOKUP($X$594,'Banco de Dados'!$B$4:$J$50,6,FALSE)*(1-(PRINCIPAL!$O$166/100)),VLOOKUP($X$594,'Banco de Dados'!$B$4:$J$50,6,FALSE)))))))))),"")</f>
        <v/>
      </c>
      <c r="X615" s="29" t="str">
        <f>IFERROR(W615*(IFERROR(VLOOKUP($X$594,'Banco de Dados'!$B$4:$J$50,4,FALSE),"ERRO")),"")</f>
        <v/>
      </c>
      <c r="Y615" s="29" t="str">
        <f t="shared" si="416"/>
        <v/>
      </c>
      <c r="Z615" s="103" t="str">
        <f>IFERROR(Y615*(C615*(PRINCIPAL!$G$166/100))*0.47*(44/12),"")</f>
        <v/>
      </c>
      <c r="AA615" s="111" t="str">
        <f t="shared" si="417"/>
        <v/>
      </c>
      <c r="AB615" s="30" t="str">
        <f>IFERROR(IF(AND(PRINCIPAL!$H$167&lt;&gt;"",OR(L615=PRINCIPAL!$I$167,L615=PRINCIPAL!$I$167+PRINCIPAL!$I$167,L615=PRINCIPAL!$I$167+PRINCIPAL!$I$167+PRINCIPAL!$I$167)),0,IF(AND(PRINCIPAL!$H$167&lt;&gt;"",L615=PRINCIPAL!$J$167),VLOOKUP($AC$594,'Banco de Dados'!$B$4:$J$50,8,FALSE)*PRINCIPAL!$H$167*(1-(PRINCIPAL!$K$167/100)),IF(AND(PRINCIPAL!$H$167&lt;&gt;"",L615=PRINCIPAL!$L$167),VLOOKUP($AC$594,'Banco de Dados'!$B$4:$J$50,8,FALSE)*PRINCIPAL!$H$167*(1-(PRINCIPAL!$M$167/100)),IF(AND(PRINCIPAL!$H$167&lt;&gt;"",L615=PRINCIPAL!$N$167),VLOOKUP($AC$594,'Banco de Dados'!$B$4:$J$50,8,FALSE)*PRINCIPAL!$H$167*(1-(PRINCIPAL!$O$167/100)),IF(PRINCIPAL!$H$167&lt;&gt;"",VLOOKUP($AC$594,'Banco de Dados'!$B$4:$J$50,8,FALSE)*PRINCIPAL!$H$167,IF(OR(L615=PRINCIPAL!$I$167,L615=PRINCIPAL!$I$167+PRINCIPAL!$I$167,L615=PRINCIPAL!$I$167+PRINCIPAL!$I$167+PRINCIPAL!$I$167),0,IF(L615=PRINCIPAL!$J$167,VLOOKUP($AC$594,'Banco de Dados'!$B$4:$J$50,6,FALSE)*(1-(PRINCIPAL!$K$167/100)),IF(L615=PRINCIPAL!$L$167,VLOOKUP($AC$594,'Banco de Dados'!$B$4:$J$50,6,FALSE)*(1-(PRINCIPAL!$M$167/100)),IF(L615=PRINCIPAL!$N$167,VLOOKUP($AC$594,'Banco de Dados'!$B$4:$J$50,6,FALSE)*(1-(PRINCIPAL!$O$167/100)),VLOOKUP($AC$594,'Banco de Dados'!$B$4:$J$50,6,FALSE)))))))))),"")</f>
        <v/>
      </c>
      <c r="AC615" s="29" t="str">
        <f>IFERROR(AB615*(IFERROR(VLOOKUP($AC$594,'Banco de Dados'!$B$4:$J$50,4,FALSE),"ERRO")),"")</f>
        <v/>
      </c>
      <c r="AD615" s="29" t="str">
        <f t="shared" si="407"/>
        <v/>
      </c>
      <c r="AE615" s="103" t="str">
        <f>IFERROR(AD615*(C615*(PRINCIPAL!$G$167/100))*0.47*(44/12),"")</f>
        <v/>
      </c>
      <c r="AF615" s="111" t="str">
        <f t="shared" si="408"/>
        <v/>
      </c>
      <c r="AG615" s="30" t="str">
        <f>IFERROR(IF(AND(PRINCIPAL!$H$168&lt;&gt;"",OR(L615=PRINCIPAL!$I$168,L615=PRINCIPAL!$I$168+PRINCIPAL!$I$168,L615=PRINCIPAL!$I$168+PRINCIPAL!$I$168+PRINCIPAL!$I$168)),0,IF(AND(PRINCIPAL!$H$168&lt;&gt;"",L615=PRINCIPAL!$J$168),VLOOKUP($AH$594,'Banco de Dados'!$B$4:$J$50,8,FALSE)*PRINCIPAL!$H$168*(1-(PRINCIPAL!$K$168/100)),IF(AND(PRINCIPAL!$H$168&lt;&gt;"",L615=PRINCIPAL!$L$168),VLOOKUP($AH$594,'Banco de Dados'!$B$4:$J$50,8,FALSE)*PRINCIPAL!$H$168*(1-(PRINCIPAL!$M$168/100)),IF(AND(PRINCIPAL!$H$168&lt;&gt;"",L615=PRINCIPAL!$N$168),VLOOKUP($AH$594,'Banco de Dados'!$B$4:$J$50,8,FALSE)*PRINCIPAL!$H$168*(1-(PRINCIPAL!$O$168/100)),IF(PRINCIPAL!$H$168&lt;&gt;"",VLOOKUP($AH$594,'Banco de Dados'!$B$4:$J$50,8,FALSE)*PRINCIPAL!$H$168,IF(OR(L615=PRINCIPAL!$I$168,L615=PRINCIPAL!$I$168+PRINCIPAL!$I$168,L615=PRINCIPAL!$I$168+PRINCIPAL!$I$168+PRINCIPAL!$I$168),0,IF(L615=PRINCIPAL!$J$168,VLOOKUP($AH$594,'Banco de Dados'!$B$4:$J$50,6,FALSE)*(1-(PRINCIPAL!$K$168/100)),IF(L615=PRINCIPAL!$L$168,VLOOKUP($AH$594,'Banco de Dados'!$B$4:$J$50,6,FALSE)*(1-(PRINCIPAL!$M$168/100)),IF(L615=PRINCIPAL!$N$168,VLOOKUP($AH$594,'Banco de Dados'!$B$4:$J$50,6,FALSE)*(1-(PRINCIPAL!$O$168/100)),VLOOKUP($AH$594,'Banco de Dados'!$B$4:$J$50,6,FALSE)))))))))),"")</f>
        <v/>
      </c>
      <c r="AH615" s="29" t="str">
        <f>IFERROR(AG615*(IFERROR(VLOOKUP($AH$594,'Banco de Dados'!$B$4:$J$50,4,FALSE),"ERRO")),"")</f>
        <v/>
      </c>
      <c r="AI615" s="29" t="str">
        <f t="shared" si="409"/>
        <v/>
      </c>
      <c r="AJ615" s="103" t="str">
        <f>IFERROR(AI615*(C615*(PRINCIPAL!$G$168/100))*0.47*(44/12),"")</f>
        <v/>
      </c>
      <c r="AK615" s="111" t="str">
        <f t="shared" si="418"/>
        <v/>
      </c>
      <c r="AL615" s="30" t="str">
        <f>IFERROR(IF(AND(PRINCIPAL!$H$169&lt;&gt;"",OR(L615=PRINCIPAL!$I$169,L615=PRINCIPAL!$I$169+PRINCIPAL!$I$169,L615=PRINCIPAL!$I$169+PRINCIPAL!$I$169+PRINCIPAL!$I$169)),0,IF(AND(PRINCIPAL!$H$169&lt;&gt;"",L615=PRINCIPAL!$J$169),VLOOKUP($AM$594,'Banco de Dados'!$B$4:$J$50,8,FALSE)*PRINCIPAL!$H$169*(1-(PRINCIPAL!$K$169/100)),IF(AND(PRINCIPAL!$H$169&lt;&gt;"",L615=PRINCIPAL!$L$169),VLOOKUP($AM$594,'Banco de Dados'!$B$4:$J$50,8,FALSE)*PRINCIPAL!$H$169*(1-(PRINCIPAL!$M$169/100)),IF(AND(PRINCIPAL!$H$169&lt;&gt;"",L615=PRINCIPAL!$N$169),VLOOKUP($AM$594,'Banco de Dados'!$B$4:$J$50,8,FALSE)*PRINCIPAL!$H$169*(1-(PRINCIPAL!$O$169/100)),IF(PRINCIPAL!$H$169&lt;&gt;"",VLOOKUP($AM$594,'Banco de Dados'!$B$4:$J$50,8,FALSE)*PRINCIPAL!$H$169,IF(OR(L615=PRINCIPAL!$I$169,L615=PRINCIPAL!$I$169+PRINCIPAL!$I$169,L615=PRINCIPAL!$I$169+PRINCIPAL!$I$169+PRINCIPAL!$I$169),0,IF(L615=PRINCIPAL!$J$169,VLOOKUP($AM$594,'Banco de Dados'!$B$4:$J$50,6,FALSE)*(1-(PRINCIPAL!$K$169/100)),IF(L615=PRINCIPAL!$L$169,VLOOKUP($AM$594,'Banco de Dados'!$B$4:$J$50,6,FALSE)*(1-(PRINCIPAL!$M$169/100)),IF(L615=PRINCIPAL!$N$169,VLOOKUP($AM$594,'Banco de Dados'!$B$4:$J$50,6,FALSE)*(1-(PRINCIPAL!$O$169/100)),VLOOKUP($AM$594,'Banco de Dados'!$B$4:$J$50,6,FALSE)))))))))),"")</f>
        <v/>
      </c>
      <c r="AM615" s="29" t="str">
        <f>IFERROR(AL615*(IFERROR(VLOOKUP($AM$594,'Banco de Dados'!$B$4:$J$50,4,FALSE),"ERRO")),"")</f>
        <v/>
      </c>
      <c r="AN615" s="29" t="str">
        <f t="shared" si="410"/>
        <v/>
      </c>
      <c r="AO615" s="103" t="str">
        <f>IFERROR(AN615*(C615*(PRINCIPAL!$G$169/100))*0.47*(44/12),"")</f>
        <v/>
      </c>
      <c r="AP615" s="111" t="str">
        <f t="shared" si="411"/>
        <v/>
      </c>
      <c r="AQ615" s="30" t="str">
        <f>IFERROR(IF(AND(PRINCIPAL!$H$170&lt;&gt;"",OR(L615=PRINCIPAL!$I$170,L615=PRINCIPAL!$I$170+PRINCIPAL!$I$170,L615=PRINCIPAL!$I$170+PRINCIPAL!$I$170+PRINCIPAL!$I$170)),0,IF(AND(PRINCIPAL!$H$170&lt;&gt;"",L615=PRINCIPAL!$J$170),VLOOKUP($AR$594,'Banco de Dados'!$B$4:$J$50,8,FALSE)*PRINCIPAL!$H$170*(1-(PRINCIPAL!$K$170/100)),IF(AND(PRINCIPAL!$H$170&lt;&gt;"",L615=PRINCIPAL!$L$170),VLOOKUP($AR$594,'Banco de Dados'!$B$4:$J$50,8,FALSE)*PRINCIPAL!$H$170*(1-(PRINCIPAL!$M$170/100)),IF(AND(PRINCIPAL!$H$170&lt;&gt;"",L615=PRINCIPAL!$N$170),VLOOKUP($AR$594,'Banco de Dados'!$B$4:$J$50,8,FALSE)*PRINCIPAL!$H$170*(1-(PRINCIPAL!$O$170/100)),IF(PRINCIPAL!$H$170&lt;&gt;"",VLOOKUP($AR$594,'Banco de Dados'!$B$4:$J$50,8,FALSE)*PRINCIPAL!$H$170,IF(OR(L615=PRINCIPAL!$I$170,L615=PRINCIPAL!$I$170+PRINCIPAL!$I$170,L615=PRINCIPAL!$I$170+PRINCIPAL!$I$170+PRINCIPAL!$I$170),0,IF(L615=PRINCIPAL!$J$170,VLOOKUP($AR$594,'Banco de Dados'!$B$4:$J$50,6,FALSE)*(1-(PRINCIPAL!$K$170/100)),IF(L615=PRINCIPAL!$L$170,VLOOKUP($AR$594,'Banco de Dados'!$B$4:$J$50,6,FALSE)*(1-(PRINCIPAL!$M$170/100)),IF(L615=PRINCIPAL!$N$170,VLOOKUP($AR$594,'Banco de Dados'!$B$4:$J$50,6,FALSE)*(1-(PRINCIPAL!$O$170/100)),VLOOKUP($AR$594,'Banco de Dados'!$B$4:$J$50,6,FALSE)))))))))),"")</f>
        <v/>
      </c>
      <c r="AR615" s="29" t="str">
        <f>IFERROR(AQ615*(IFERROR(VLOOKUP($AR$594,'Banco de Dados'!$B$4:$J$50,4,FALSE),"ERRO")),"")</f>
        <v/>
      </c>
      <c r="AS615" s="29" t="str">
        <f t="shared" si="412"/>
        <v/>
      </c>
      <c r="AT615" s="103" t="str">
        <f>IFERROR(AS615*(C615*(PRINCIPAL!$G$170/100))*0.47*(44/12),"")</f>
        <v/>
      </c>
      <c r="AU615" s="111" t="str">
        <f t="shared" si="413"/>
        <v/>
      </c>
      <c r="AV615" s="30" t="str">
        <f>IFERROR(IF(AND(PRINCIPAL!$H$171&lt;&gt;"",OR(L615=PRINCIPAL!$I$171,L615=PRINCIPAL!$I$171+PRINCIPAL!$I$171,L615=PRINCIPAL!$I$171+PRINCIPAL!$I$171+PRINCIPAL!$I$171)),0,IF(AND(PRINCIPAL!$H$171&lt;&gt;"",L615=PRINCIPAL!$J$171),VLOOKUP($AW$594,'Banco de Dados'!$B$4:$J$50,8,FALSE)*PRINCIPAL!$H$171*(1-(PRINCIPAL!$K$171/100)),IF(AND(PRINCIPAL!$H$171&lt;&gt;"",L615=PRINCIPAL!$L$171),VLOOKUP($AW$594,'Banco de Dados'!$B$4:$J$50,8,FALSE)*PRINCIPAL!$H$171*(1-(PRINCIPAL!$M$171/100)),IF(AND(PRINCIPAL!$H$171&lt;&gt;"",L615=PRINCIPAL!$N$171),VLOOKUP($AW$594,'Banco de Dados'!$B$4:$J$50,8,FALSE)*PRINCIPAL!$H$171*(1-(PRINCIPAL!$O$171/100)),IF(PRINCIPAL!$H$171&lt;&gt;"",VLOOKUP($AW$594,'Banco de Dados'!$B$4:$J$50,8,FALSE)*PRINCIPAL!$H$171,IF(OR(L615=PRINCIPAL!$I$171,L615=PRINCIPAL!$I$171+PRINCIPAL!$I$171,L615=PRINCIPAL!$I$171+PRINCIPAL!$I$171+PRINCIPAL!$I$171),0,IF(L615=PRINCIPAL!$J$171,VLOOKUP($AW$594,'Banco de Dados'!$B$4:$J$50,6,FALSE)*(1-(PRINCIPAL!$K$171/100)),IF(L615=PRINCIPAL!$L$171,VLOOKUP($AW$594,'Banco de Dados'!$B$4:$J$50,6,FALSE)*(1-(PRINCIPAL!$M$171/100)),IF(L615=PRINCIPAL!$N$171,VLOOKUP($AW$594,'Banco de Dados'!$B$4:$J$50,6,FALSE)*(1-(PRINCIPAL!$O$171/100)),VLOOKUP($AW$594,'Banco de Dados'!$B$4:$J$50,6,FALSE)))))))))),"")</f>
        <v/>
      </c>
      <c r="AW615" s="29" t="str">
        <f>IFERROR(AV615*(IFERROR(VLOOKUP($AW$594,'Banco de Dados'!$B$4:$J$50,4,FALSE),"ERRO")),"")</f>
        <v/>
      </c>
      <c r="AX615" s="29" t="str">
        <f t="shared" si="414"/>
        <v/>
      </c>
      <c r="AY615" s="103" t="str">
        <f>IFERROR(AX615*(C615*(PRINCIPAL!$G$171/100))*0.47*(44/12),"")</f>
        <v/>
      </c>
      <c r="AZ615" s="111" t="str">
        <f t="shared" si="419"/>
        <v/>
      </c>
      <c r="BA615" s="30" t="str">
        <f>IFERROR(IF(AND(PRINCIPAL!$H$172&lt;&gt;"",OR(L615=PRINCIPAL!$I$172,L615=PRINCIPAL!$I$172+PRINCIPAL!$I$172,L615=PRINCIPAL!$I$172+PRINCIPAL!$I$172+PRINCIPAL!$I$172)),0,IF(AND(PRINCIPAL!$H$172&lt;&gt;"",L615=PRINCIPAL!$J$172),VLOOKUP($BB$594,'Banco de Dados'!$B$4:$J$50,8,FALSE)*PRINCIPAL!$H$172*(1-(PRINCIPAL!$K$172/100)),IF(AND(PRINCIPAL!$H$172&lt;&gt;"",L615=PRINCIPAL!$L$172),VLOOKUP($BB$594,'Banco de Dados'!$B$4:$J$50,8,FALSE)*PRINCIPAL!$H$172*(1-(PRINCIPAL!$M$172/100)),IF(AND(PRINCIPAL!$H$172&lt;&gt;"",L615=PRINCIPAL!$N$172),VLOOKUP($BB$594,'Banco de Dados'!$B$4:$J$50,8,FALSE)*PRINCIPAL!$H$172*(1-(PRINCIPAL!$O$172/100)),IF(PRINCIPAL!$H$172&lt;&gt;"",VLOOKUP($BB$594,'Banco de Dados'!$B$4:$J$50,8,FALSE)*PRINCIPAL!$H$172,IF(OR(L615=PRINCIPAL!$I$172,L615=PRINCIPAL!$I$172+PRINCIPAL!$I$172,L615=PRINCIPAL!$I$172+PRINCIPAL!$I$172+PRINCIPAL!$I$172),0,IF(L615=PRINCIPAL!$J$172,VLOOKUP($BB$594,'Banco de Dados'!$B$4:$J$50,6,FALSE)*(1-(PRINCIPAL!$K$172/100)),IF(L615=PRINCIPAL!$L$172,VLOOKUP($BB$594,'Banco de Dados'!$B$4:$J$50,6,FALSE)*(1-(PRINCIPAL!$M$172/100)),IF(L615=PRINCIPAL!$N$172,VLOOKUP($BB$594,'Banco de Dados'!$B$4:$J$50,6,FALSE)*(1-(PRINCIPAL!$O$172/100)),VLOOKUP($BB$594,'Banco de Dados'!$B$4:$J$50,6,FALSE)))))))))),"")</f>
        <v/>
      </c>
      <c r="BB615" s="29" t="str">
        <f>IFERROR(BA615*(IFERROR(VLOOKUP($BB$594,'Banco de Dados'!$B$4:$J$50,4,FALSE),"ERRO")),"")</f>
        <v/>
      </c>
      <c r="BC615" s="29" t="str">
        <f t="shared" si="420"/>
        <v/>
      </c>
      <c r="BD615" s="103" t="str">
        <f>IFERROR(BC615*(C615*(PRINCIPAL!$G$172/100))*0.47*(44/12),"")</f>
        <v/>
      </c>
      <c r="BE615" s="111" t="str">
        <f t="shared" si="399"/>
        <v/>
      </c>
      <c r="BF615" s="30" t="str">
        <f>IFERROR(IF(AND(PRINCIPAL!$H$173&lt;&gt;"",OR(L615=PRINCIPAL!$I$173,L615=PRINCIPAL!$I$173+PRINCIPAL!$I$173,L615=PRINCIPAL!$I$173+PRINCIPAL!$I$173+PRINCIPAL!$I$173)),0,IF(AND(PRINCIPAL!$H$173&lt;&gt;"",L615=PRINCIPAL!$J$173),VLOOKUP($BG$594,'Banco de Dados'!$B$4:$J$50,8,FALSE)*PRINCIPAL!$H$173*(1-(PRINCIPAL!$K$173/100)),IF(AND(PRINCIPAL!$H$173&lt;&gt;"",L615=PRINCIPAL!$L$173),VLOOKUP($BG$594,'Banco de Dados'!$B$4:$J$50,8,FALSE)*PRINCIPAL!$H$173*(1-(PRINCIPAL!$M$173/100)),IF(AND(PRINCIPAL!$H$173&lt;&gt;"",L615=PRINCIPAL!$N$173),VLOOKUP($BG$594,'Banco de Dados'!$B$4:$J$50,8,FALSE)*PRINCIPAL!$H$173*(1-(PRINCIPAL!$O$173/100)),IF(PRINCIPAL!$H$173&lt;&gt;"",VLOOKUP($BG$594,'Banco de Dados'!$B$4:$J$50,8,FALSE)*PRINCIPAL!$H$173,IF(OR(L615=PRINCIPAL!$I$173,L615=PRINCIPAL!$I$173+PRINCIPAL!$I$173,L615=PRINCIPAL!$I$173+PRINCIPAL!$I$173+PRINCIPAL!$I$173),0,IF(L615=PRINCIPAL!$J$173,VLOOKUP($BG$594,'Banco de Dados'!$B$4:$J$50,6,FALSE)*(1-(PRINCIPAL!$K$173/100)),IF(L615=PRINCIPAL!$L$173,VLOOKUP($BG$594,'Banco de Dados'!$B$4:$J$50,6,FALSE)*(1-(PRINCIPAL!$M$173/100)),IF(L615=PRINCIPAL!$N$173,VLOOKUP($BG$594,'Banco de Dados'!$B$4:$J$50,6,FALSE)*(1-(PRINCIPAL!$O$173/100)),VLOOKUP($BG$594,'Banco de Dados'!$B$4:$J$50,6,FALSE)))))))))),"")</f>
        <v/>
      </c>
      <c r="BG615" s="29" t="str">
        <f>IFERROR(BF615*(IFERROR(VLOOKUP($BG$594,'Banco de Dados'!$B$4:$J$50,4,FALSE),"ERRO")),"")</f>
        <v/>
      </c>
      <c r="BH615" s="29" t="str">
        <f t="shared" si="415"/>
        <v/>
      </c>
      <c r="BI615" s="103" t="str">
        <f>IFERROR(BH615*(C615*(PRINCIPAL!$G$173/100))*0.47*(44/12),"")</f>
        <v/>
      </c>
      <c r="BJ615" s="102" t="str">
        <f t="shared" si="400"/>
        <v/>
      </c>
    </row>
    <row r="616" spans="2:62" ht="12.75" customHeight="1" x14ac:dyDescent="0.3">
      <c r="B616" s="326">
        <f t="shared" si="401"/>
        <v>2040</v>
      </c>
      <c r="C616" s="340"/>
      <c r="D616" s="1"/>
      <c r="E616" s="116">
        <v>20</v>
      </c>
      <c r="F616" s="24" t="str">
        <f>IFERROR(VLOOKUP($G$594,'Banco de Dados'!$B$4:$J$50,6,FALSE),"")</f>
        <v/>
      </c>
      <c r="G616" s="25" t="str">
        <f>IFERROR(F616*(IFERROR(VLOOKUP($G$594,'Banco de Dados'!$B$4:$J$50,4,FALSE),"ERRO")),"")</f>
        <v/>
      </c>
      <c r="H616" s="25" t="str">
        <f t="shared" si="402"/>
        <v/>
      </c>
      <c r="I616" s="103" t="str">
        <f t="shared" si="403"/>
        <v/>
      </c>
      <c r="J616" s="117" t="str">
        <f t="shared" si="404"/>
        <v/>
      </c>
      <c r="K616" s="1"/>
      <c r="L616" s="91">
        <v>20</v>
      </c>
      <c r="M616" s="24" t="str">
        <f>IFERROR(IF(AND(PRINCIPAL!$H$164&lt;&gt;"",OR(L616=PRINCIPAL!$I$164,L616=PRINCIPAL!$I$164+PRINCIPAL!$I$164,L616=PRINCIPAL!$I$164+PRINCIPAL!$I$164+PRINCIPAL!$I$164)),0,IF(AND(PRINCIPAL!$H$164&lt;&gt;"",L616=PRINCIPAL!$J$164),VLOOKUP($N$594,'Banco de Dados'!$B$4:$J$50,8,FALSE)*PRINCIPAL!$H$164*(1-(PRINCIPAL!$K$164/100)),IF(AND(PRINCIPAL!$H$164&lt;&gt;"",L616=PRINCIPAL!$L$164),VLOOKUP($N$594,'Banco de Dados'!$B$4:$J$50,8,FALSE)*PRINCIPAL!$H$164*(1-(PRINCIPAL!$M$164/100)),IF(AND(PRINCIPAL!$H$164&lt;&gt;"",L616=PRINCIPAL!$N$164),VLOOKUP($N$594,'Banco de Dados'!$B$4:$J$50,8,FALSE)*PRINCIPAL!$H$164*(1-(PRINCIPAL!$O$164/100)),IF(PRINCIPAL!$H$164&lt;&gt;"",VLOOKUP($N$594,'Banco de Dados'!$B$4:$J$50,8,FALSE)*PRINCIPAL!$H$164,IF(OR(L616=PRINCIPAL!$I$164,L616=PRINCIPAL!$I$164+PRINCIPAL!$I$164,L616=PRINCIPAL!$I$164+PRINCIPAL!$I$164+PRINCIPAL!$I$164),0,IF(L616=PRINCIPAL!$J$164,VLOOKUP($N$594,'Banco de Dados'!$B$4:$J$50,6,FALSE)*(1-(PRINCIPAL!$K$164/100)),IF(L616=PRINCIPAL!$L$164,VLOOKUP($N$594,'Banco de Dados'!$B$4:$J$50,6,FALSE)*(1-(PRINCIPAL!$M$164/100)),IF(L616=PRINCIPAL!$N$164,VLOOKUP($N$594,'Banco de Dados'!$B$4:$J$50,6,FALSE)*(1-(PRINCIPAL!$O$164/100)),VLOOKUP($N$594,'Banco de Dados'!$B$4:$J$50,6,FALSE)))))))))),"")</f>
        <v/>
      </c>
      <c r="N616" s="25" t="str">
        <f>IFERROR(M616*(IFERROR(VLOOKUP($N$594,'Banco de Dados'!$B$4:$J$50,4,FALSE),"ERRO")),"")</f>
        <v/>
      </c>
      <c r="O616" s="25" t="str">
        <f t="shared" ref="O616:O631" si="423">IFERROR(M616+N616,"")</f>
        <v/>
      </c>
      <c r="P616" s="103" t="str">
        <f>IFERROR(O616*(C616*(PRINCIPAL!$G$164/100))*0.47*(44/12),"")</f>
        <v/>
      </c>
      <c r="Q616" s="107" t="str">
        <f t="shared" ref="Q616:Q621" si="424">IFERROR(Q615+P616,"")</f>
        <v/>
      </c>
      <c r="R616" s="29" t="str">
        <f>IFERROR(IF(AND(PRINCIPAL!$H$165&lt;&gt;"",OR(L616=PRINCIPAL!$I$165,L616=PRINCIPAL!$I$165+PRINCIPAL!$I$165,L616=PRINCIPAL!$I$165+PRINCIPAL!$I$165+PRINCIPAL!$I$165)),0,IF(AND(PRINCIPAL!$H$165&lt;&gt;"",L616=PRINCIPAL!$J$165),VLOOKUP($S$594,'Banco de Dados'!$B$4:$J$50,8,FALSE)*PRINCIPAL!$H$165*(1-(PRINCIPAL!$K$165/100)),IF(AND(PRINCIPAL!$H$165&lt;&gt;"",L616=PRINCIPAL!$L$165),VLOOKUP($S$594,'Banco de Dados'!$B$4:$J$50,8,FALSE)*PRINCIPAL!$H$165*(1-(PRINCIPAL!$M$165/100)),IF(AND(PRINCIPAL!$H$165&lt;&gt;"",L616=PRINCIPAL!$N$165),VLOOKUP($S$594,'Banco de Dados'!$B$4:$J$50,8,FALSE)*PRINCIPAL!$H$165*(1-(PRINCIPAL!$O$165/100)),IF(PRINCIPAL!$H$165&lt;&gt;"",VLOOKUP($S$594,'Banco de Dados'!$B$4:$J$50,8,FALSE)*PRINCIPAL!$H$165,IF(OR(L616=PRINCIPAL!$I$165,L616=PRINCIPAL!$I$165+PRINCIPAL!$I$165,L616=PRINCIPAL!$I$165+PRINCIPAL!$I$165+PRINCIPAL!$I$165),0,IF(L616=PRINCIPAL!$J$165,VLOOKUP($S$594,'Banco de Dados'!$B$4:$J$50,6,FALSE)*(1-(PRINCIPAL!$K$165/100)),IF(L616=PRINCIPAL!$L$165,VLOOKUP($S$594,'Banco de Dados'!$B$4:$J$50,6,FALSE)*(1-(PRINCIPAL!$M$165/100)),IF(L616=PRINCIPAL!$N$165,VLOOKUP($S$594,'Banco de Dados'!$B$4:$J$50,6,FALSE)*(1-(PRINCIPAL!$O$165/100)),VLOOKUP($S$594,'Banco de Dados'!$B$4:$J$50,6,FALSE)))))))))),"")</f>
        <v/>
      </c>
      <c r="S616" s="29" t="str">
        <f>IFERROR(R616*(IFERROR(VLOOKUP($S$594,'Banco de Dados'!$B$4:$J$50,4,FALSE),"ERRO")),"")</f>
        <v/>
      </c>
      <c r="T616" s="29" t="str">
        <f t="shared" si="422"/>
        <v/>
      </c>
      <c r="U616" s="103" t="str">
        <f>IFERROR(T616*(C616*(PRINCIPAL!$G$165/100))*0.47*(44/12),"")</f>
        <v/>
      </c>
      <c r="V616" s="103" t="str">
        <f t="shared" si="398"/>
        <v/>
      </c>
      <c r="W616" s="30" t="str">
        <f>IFERROR(IF(AND(PRINCIPAL!$H$166&lt;&gt;"",OR(L616=PRINCIPAL!$I$166,L616=PRINCIPAL!$I$166+PRINCIPAL!$I$166,L616=PRINCIPAL!$I$166+PRINCIPAL!$I$166+PRINCIPAL!$I$166)),0,IF(AND(PRINCIPAL!$H$166&lt;&gt;"",L616=PRINCIPAL!$J$166),VLOOKUP($X$594,'Banco de Dados'!$B$4:$J$50,8,FALSE)*PRINCIPAL!$H$166*(1-(PRINCIPAL!$K$166/100)),IF(AND(PRINCIPAL!$H$166&lt;&gt;"",L616=PRINCIPAL!$L$166),VLOOKUP($X$594,'Banco de Dados'!$B$4:$J$50,8,FALSE)*PRINCIPAL!$H$166*(1-(PRINCIPAL!$M$166/100)),IF(AND(PRINCIPAL!$H$166&lt;&gt;"",L616=PRINCIPAL!$N$166),VLOOKUP($X$594,'Banco de Dados'!$B$4:$J$50,8,FALSE)*PRINCIPAL!$H$166*(1-(PRINCIPAL!$O$166/100)),IF(PRINCIPAL!$H$166&lt;&gt;"",VLOOKUP($X$594,'Banco de Dados'!$B$4:$J$50,8,FALSE)*PRINCIPAL!$H$166,IF(OR(L616=PRINCIPAL!$I$166,L616=PRINCIPAL!$I$166+PRINCIPAL!$I$166,L616=PRINCIPAL!$I$166+PRINCIPAL!$I$166+PRINCIPAL!$I$166),0,IF(L616=PRINCIPAL!$J$166,VLOOKUP($X$594,'Banco de Dados'!$B$4:$J$50,6,FALSE)*(1-(PRINCIPAL!$K$166/100)),IF(L616=PRINCIPAL!$L$166,VLOOKUP($X$594,'Banco de Dados'!$B$4:$J$50,6,FALSE)*(1-(PRINCIPAL!$M$166/100)),IF(L616=PRINCIPAL!$N$166,VLOOKUP($X$594,'Banco de Dados'!$B$4:$J$50,6,FALSE)*(1-(PRINCIPAL!$O$166/100)),VLOOKUP($X$594,'Banco de Dados'!$B$4:$J$50,6,FALSE)))))))))),"")</f>
        <v/>
      </c>
      <c r="X616" s="29" t="str">
        <f>IFERROR(W616*(IFERROR(VLOOKUP($X$594,'Banco de Dados'!$B$4:$J$50,4,FALSE),"ERRO")),"")</f>
        <v/>
      </c>
      <c r="Y616" s="29" t="str">
        <f t="shared" si="416"/>
        <v/>
      </c>
      <c r="Z616" s="103" t="str">
        <f>IFERROR(Y616*(C616*(PRINCIPAL!$G$166/100))*0.47*(44/12),"")</f>
        <v/>
      </c>
      <c r="AA616" s="111" t="str">
        <f t="shared" si="417"/>
        <v/>
      </c>
      <c r="AB616" s="30" t="str">
        <f>IFERROR(IF(AND(PRINCIPAL!$H$167&lt;&gt;"",OR(L616=PRINCIPAL!$I$167,L616=PRINCIPAL!$I$167+PRINCIPAL!$I$167,L616=PRINCIPAL!$I$167+PRINCIPAL!$I$167+PRINCIPAL!$I$167)),0,IF(AND(PRINCIPAL!$H$167&lt;&gt;"",L616=PRINCIPAL!$J$167),VLOOKUP($AC$594,'Banco de Dados'!$B$4:$J$50,8,FALSE)*PRINCIPAL!$H$167*(1-(PRINCIPAL!$K$167/100)),IF(AND(PRINCIPAL!$H$167&lt;&gt;"",L616=PRINCIPAL!$L$167),VLOOKUP($AC$594,'Banco de Dados'!$B$4:$J$50,8,FALSE)*PRINCIPAL!$H$167*(1-(PRINCIPAL!$M$167/100)),IF(AND(PRINCIPAL!$H$167&lt;&gt;"",L616=PRINCIPAL!$N$167),VLOOKUP($AC$594,'Banco de Dados'!$B$4:$J$50,8,FALSE)*PRINCIPAL!$H$167*(1-(PRINCIPAL!$O$167/100)),IF(PRINCIPAL!$H$167&lt;&gt;"",VLOOKUP($AC$594,'Banco de Dados'!$B$4:$J$50,8,FALSE)*PRINCIPAL!$H$167,IF(OR(L616=PRINCIPAL!$I$167,L616=PRINCIPAL!$I$167+PRINCIPAL!$I$167,L616=PRINCIPAL!$I$167+PRINCIPAL!$I$167+PRINCIPAL!$I$167),0,IF(L616=PRINCIPAL!$J$167,VLOOKUP($AC$594,'Banco de Dados'!$B$4:$J$50,6,FALSE)*(1-(PRINCIPAL!$K$167/100)),IF(L616=PRINCIPAL!$L$167,VLOOKUP($AC$594,'Banco de Dados'!$B$4:$J$50,6,FALSE)*(1-(PRINCIPAL!$M$167/100)),IF(L616=PRINCIPAL!$N$167,VLOOKUP($AC$594,'Banco de Dados'!$B$4:$J$50,6,FALSE)*(1-(PRINCIPAL!$O$167/100)),VLOOKUP($AC$594,'Banco de Dados'!$B$4:$J$50,6,FALSE)))))))))),"")</f>
        <v/>
      </c>
      <c r="AC616" s="29" t="str">
        <f>IFERROR(AB616*(IFERROR(VLOOKUP($AC$594,'Banco de Dados'!$B$4:$J$50,4,FALSE),"ERRO")),"")</f>
        <v/>
      </c>
      <c r="AD616" s="29" t="str">
        <f t="shared" si="407"/>
        <v/>
      </c>
      <c r="AE616" s="103" t="str">
        <f>IFERROR(AD616*(C616*(PRINCIPAL!$G$167/100))*0.47*(44/12),"")</f>
        <v/>
      </c>
      <c r="AF616" s="111" t="str">
        <f t="shared" si="408"/>
        <v/>
      </c>
      <c r="AG616" s="30" t="str">
        <f>IFERROR(IF(AND(PRINCIPAL!$H$168&lt;&gt;"",OR(L616=PRINCIPAL!$I$168,L616=PRINCIPAL!$I$168+PRINCIPAL!$I$168,L616=PRINCIPAL!$I$168+PRINCIPAL!$I$168+PRINCIPAL!$I$168)),0,IF(AND(PRINCIPAL!$H$168&lt;&gt;"",L616=PRINCIPAL!$J$168),VLOOKUP($AH$594,'Banco de Dados'!$B$4:$J$50,8,FALSE)*PRINCIPAL!$H$168*(1-(PRINCIPAL!$K$168/100)),IF(AND(PRINCIPAL!$H$168&lt;&gt;"",L616=PRINCIPAL!$L$168),VLOOKUP($AH$594,'Banco de Dados'!$B$4:$J$50,8,FALSE)*PRINCIPAL!$H$168*(1-(PRINCIPAL!$M$168/100)),IF(AND(PRINCIPAL!$H$168&lt;&gt;"",L616=PRINCIPAL!$N$168),VLOOKUP($AH$594,'Banco de Dados'!$B$4:$J$50,8,FALSE)*PRINCIPAL!$H$168*(1-(PRINCIPAL!$O$168/100)),IF(PRINCIPAL!$H$168&lt;&gt;"",VLOOKUP($AH$594,'Banco de Dados'!$B$4:$J$50,8,FALSE)*PRINCIPAL!$H$168,IF(OR(L616=PRINCIPAL!$I$168,L616=PRINCIPAL!$I$168+PRINCIPAL!$I$168,L616=PRINCIPAL!$I$168+PRINCIPAL!$I$168+PRINCIPAL!$I$168),0,IF(L616=PRINCIPAL!$J$168,VLOOKUP($AH$594,'Banco de Dados'!$B$4:$J$50,6,FALSE)*(1-(PRINCIPAL!$K$168/100)),IF(L616=PRINCIPAL!$L$168,VLOOKUP($AH$594,'Banco de Dados'!$B$4:$J$50,6,FALSE)*(1-(PRINCIPAL!$M$168/100)),IF(L616=PRINCIPAL!$N$168,VLOOKUP($AH$594,'Banco de Dados'!$B$4:$J$50,6,FALSE)*(1-(PRINCIPAL!$O$168/100)),VLOOKUP($AH$594,'Banco de Dados'!$B$4:$J$50,6,FALSE)))))))))),"")</f>
        <v/>
      </c>
      <c r="AH616" s="29" t="str">
        <f>IFERROR(AG616*(IFERROR(VLOOKUP($AH$594,'Banco de Dados'!$B$4:$J$50,4,FALSE),"ERRO")),"")</f>
        <v/>
      </c>
      <c r="AI616" s="29" t="str">
        <f t="shared" si="409"/>
        <v/>
      </c>
      <c r="AJ616" s="103" t="str">
        <f>IFERROR(AI616*(C616*(PRINCIPAL!$G$168/100))*0.47*(44/12),"")</f>
        <v/>
      </c>
      <c r="AK616" s="111" t="str">
        <f t="shared" si="418"/>
        <v/>
      </c>
      <c r="AL616" s="30" t="str">
        <f>IFERROR(IF(AND(PRINCIPAL!$H$169&lt;&gt;"",OR(L616=PRINCIPAL!$I$169,L616=PRINCIPAL!$I$169+PRINCIPAL!$I$169,L616=PRINCIPAL!$I$169+PRINCIPAL!$I$169+PRINCIPAL!$I$169)),0,IF(AND(PRINCIPAL!$H$169&lt;&gt;"",L616=PRINCIPAL!$J$169),VLOOKUP($AM$594,'Banco de Dados'!$B$4:$J$50,8,FALSE)*PRINCIPAL!$H$169*(1-(PRINCIPAL!$K$169/100)),IF(AND(PRINCIPAL!$H$169&lt;&gt;"",L616=PRINCIPAL!$L$169),VLOOKUP($AM$594,'Banco de Dados'!$B$4:$J$50,8,FALSE)*PRINCIPAL!$H$169*(1-(PRINCIPAL!$M$169/100)),IF(AND(PRINCIPAL!$H$169&lt;&gt;"",L616=PRINCIPAL!$N$169),VLOOKUP($AM$594,'Banco de Dados'!$B$4:$J$50,8,FALSE)*PRINCIPAL!$H$169*(1-(PRINCIPAL!$O$169/100)),IF(PRINCIPAL!$H$169&lt;&gt;"",VLOOKUP($AM$594,'Banco de Dados'!$B$4:$J$50,8,FALSE)*PRINCIPAL!$H$169,IF(OR(L616=PRINCIPAL!$I$169,L616=PRINCIPAL!$I$169+PRINCIPAL!$I$169,L616=PRINCIPAL!$I$169+PRINCIPAL!$I$169+PRINCIPAL!$I$169),0,IF(L616=PRINCIPAL!$J$169,VLOOKUP($AM$594,'Banco de Dados'!$B$4:$J$50,6,FALSE)*(1-(PRINCIPAL!$K$169/100)),IF(L616=PRINCIPAL!$L$169,VLOOKUP($AM$594,'Banco de Dados'!$B$4:$J$50,6,FALSE)*(1-(PRINCIPAL!$M$169/100)),IF(L616=PRINCIPAL!$N$169,VLOOKUP($AM$594,'Banco de Dados'!$B$4:$J$50,6,FALSE)*(1-(PRINCIPAL!$O$169/100)),VLOOKUP($AM$594,'Banco de Dados'!$B$4:$J$50,6,FALSE)))))))))),"")</f>
        <v/>
      </c>
      <c r="AM616" s="29" t="str">
        <f>IFERROR(AL616*(IFERROR(VLOOKUP($AM$594,'Banco de Dados'!$B$4:$J$50,4,FALSE),"ERRO")),"")</f>
        <v/>
      </c>
      <c r="AN616" s="29" t="str">
        <f t="shared" si="410"/>
        <v/>
      </c>
      <c r="AO616" s="103" t="str">
        <f>IFERROR(AN616*(C616*(PRINCIPAL!$G$169/100))*0.47*(44/12),"")</f>
        <v/>
      </c>
      <c r="AP616" s="111" t="str">
        <f t="shared" si="411"/>
        <v/>
      </c>
      <c r="AQ616" s="30" t="str">
        <f>IFERROR(IF(AND(PRINCIPAL!$H$170&lt;&gt;"",OR(L616=PRINCIPAL!$I$170,L616=PRINCIPAL!$I$170+PRINCIPAL!$I$170,L616=PRINCIPAL!$I$170+PRINCIPAL!$I$170+PRINCIPAL!$I$170)),0,IF(AND(PRINCIPAL!$H$170&lt;&gt;"",L616=PRINCIPAL!$J$170),VLOOKUP($AR$594,'Banco de Dados'!$B$4:$J$50,8,FALSE)*PRINCIPAL!$H$170*(1-(PRINCIPAL!$K$170/100)),IF(AND(PRINCIPAL!$H$170&lt;&gt;"",L616=PRINCIPAL!$L$170),VLOOKUP($AR$594,'Banco de Dados'!$B$4:$J$50,8,FALSE)*PRINCIPAL!$H$170*(1-(PRINCIPAL!$M$170/100)),IF(AND(PRINCIPAL!$H$170&lt;&gt;"",L616=PRINCIPAL!$N$170),VLOOKUP($AR$594,'Banco de Dados'!$B$4:$J$50,8,FALSE)*PRINCIPAL!$H$170*(1-(PRINCIPAL!$O$170/100)),IF(PRINCIPAL!$H$170&lt;&gt;"",VLOOKUP($AR$594,'Banco de Dados'!$B$4:$J$50,8,FALSE)*PRINCIPAL!$H$170,IF(OR(L616=PRINCIPAL!$I$170,L616=PRINCIPAL!$I$170+PRINCIPAL!$I$170,L616=PRINCIPAL!$I$170+PRINCIPAL!$I$170+PRINCIPAL!$I$170),0,IF(L616=PRINCIPAL!$J$170,VLOOKUP($AR$594,'Banco de Dados'!$B$4:$J$50,6,FALSE)*(1-(PRINCIPAL!$K$170/100)),IF(L616=PRINCIPAL!$L$170,VLOOKUP($AR$594,'Banco de Dados'!$B$4:$J$50,6,FALSE)*(1-(PRINCIPAL!$M$170/100)),IF(L616=PRINCIPAL!$N$170,VLOOKUP($AR$594,'Banco de Dados'!$B$4:$J$50,6,FALSE)*(1-(PRINCIPAL!$O$170/100)),VLOOKUP($AR$594,'Banco de Dados'!$B$4:$J$50,6,FALSE)))))))))),"")</f>
        <v/>
      </c>
      <c r="AR616" s="29" t="str">
        <f>IFERROR(AQ616*(IFERROR(VLOOKUP($AR$594,'Banco de Dados'!$B$4:$J$50,4,FALSE),"ERRO")),"")</f>
        <v/>
      </c>
      <c r="AS616" s="29" t="str">
        <f t="shared" si="412"/>
        <v/>
      </c>
      <c r="AT616" s="103" t="str">
        <f>IFERROR(AS616*(C616*(PRINCIPAL!$G$170/100))*0.47*(44/12),"")</f>
        <v/>
      </c>
      <c r="AU616" s="111" t="str">
        <f t="shared" si="413"/>
        <v/>
      </c>
      <c r="AV616" s="30" t="str">
        <f>IFERROR(IF(AND(PRINCIPAL!$H$171&lt;&gt;"",OR(L616=PRINCIPAL!$I$171,L616=PRINCIPAL!$I$171+PRINCIPAL!$I$171,L616=PRINCIPAL!$I$171+PRINCIPAL!$I$171+PRINCIPAL!$I$171)),0,IF(AND(PRINCIPAL!$H$171&lt;&gt;"",L616=PRINCIPAL!$J$171),VLOOKUP($AW$594,'Banco de Dados'!$B$4:$J$50,8,FALSE)*PRINCIPAL!$H$171*(1-(PRINCIPAL!$K$171/100)),IF(AND(PRINCIPAL!$H$171&lt;&gt;"",L616=PRINCIPAL!$L$171),VLOOKUP($AW$594,'Banco de Dados'!$B$4:$J$50,8,FALSE)*PRINCIPAL!$H$171*(1-(PRINCIPAL!$M$171/100)),IF(AND(PRINCIPAL!$H$171&lt;&gt;"",L616=PRINCIPAL!$N$171),VLOOKUP($AW$594,'Banco de Dados'!$B$4:$J$50,8,FALSE)*PRINCIPAL!$H$171*(1-(PRINCIPAL!$O$171/100)),IF(PRINCIPAL!$H$171&lt;&gt;"",VLOOKUP($AW$594,'Banco de Dados'!$B$4:$J$50,8,FALSE)*PRINCIPAL!$H$171,IF(OR(L616=PRINCIPAL!$I$171,L616=PRINCIPAL!$I$171+PRINCIPAL!$I$171,L616=PRINCIPAL!$I$171+PRINCIPAL!$I$171+PRINCIPAL!$I$171),0,IF(L616=PRINCIPAL!$J$171,VLOOKUP($AW$594,'Banco de Dados'!$B$4:$J$50,6,FALSE)*(1-(PRINCIPAL!$K$171/100)),IF(L616=PRINCIPAL!$L$171,VLOOKUP($AW$594,'Banco de Dados'!$B$4:$J$50,6,FALSE)*(1-(PRINCIPAL!$M$171/100)),IF(L616=PRINCIPAL!$N$171,VLOOKUP($AW$594,'Banco de Dados'!$B$4:$J$50,6,FALSE)*(1-(PRINCIPAL!$O$171/100)),VLOOKUP($AW$594,'Banco de Dados'!$B$4:$J$50,6,FALSE)))))))))),"")</f>
        <v/>
      </c>
      <c r="AW616" s="29" t="str">
        <f>IFERROR(AV616*(IFERROR(VLOOKUP($AW$594,'Banco de Dados'!$B$4:$J$50,4,FALSE),"ERRO")),"")</f>
        <v/>
      </c>
      <c r="AX616" s="29" t="str">
        <f t="shared" si="414"/>
        <v/>
      </c>
      <c r="AY616" s="103" t="str">
        <f>IFERROR(AX616*(C616*(PRINCIPAL!$G$171/100))*0.47*(44/12),"")</f>
        <v/>
      </c>
      <c r="AZ616" s="111" t="str">
        <f t="shared" si="419"/>
        <v/>
      </c>
      <c r="BA616" s="30" t="str">
        <f>IFERROR(IF(AND(PRINCIPAL!$H$172&lt;&gt;"",OR(L616=PRINCIPAL!$I$172,L616=PRINCIPAL!$I$172+PRINCIPAL!$I$172,L616=PRINCIPAL!$I$172+PRINCIPAL!$I$172+PRINCIPAL!$I$172)),0,IF(AND(PRINCIPAL!$H$172&lt;&gt;"",L616=PRINCIPAL!$J$172),VLOOKUP($BB$594,'Banco de Dados'!$B$4:$J$50,8,FALSE)*PRINCIPAL!$H$172*(1-(PRINCIPAL!$K$172/100)),IF(AND(PRINCIPAL!$H$172&lt;&gt;"",L616=PRINCIPAL!$L$172),VLOOKUP($BB$594,'Banco de Dados'!$B$4:$J$50,8,FALSE)*PRINCIPAL!$H$172*(1-(PRINCIPAL!$M$172/100)),IF(AND(PRINCIPAL!$H$172&lt;&gt;"",L616=PRINCIPAL!$N$172),VLOOKUP($BB$594,'Banco de Dados'!$B$4:$J$50,8,FALSE)*PRINCIPAL!$H$172*(1-(PRINCIPAL!$O$172/100)),IF(PRINCIPAL!$H$172&lt;&gt;"",VLOOKUP($BB$594,'Banco de Dados'!$B$4:$J$50,8,FALSE)*PRINCIPAL!$H$172,IF(OR(L616=PRINCIPAL!$I$172,L616=PRINCIPAL!$I$172+PRINCIPAL!$I$172,L616=PRINCIPAL!$I$172+PRINCIPAL!$I$172+PRINCIPAL!$I$172),0,IF(L616=PRINCIPAL!$J$172,VLOOKUP($BB$594,'Banco de Dados'!$B$4:$J$50,6,FALSE)*(1-(PRINCIPAL!$K$172/100)),IF(L616=PRINCIPAL!$L$172,VLOOKUP($BB$594,'Banco de Dados'!$B$4:$J$50,6,FALSE)*(1-(PRINCIPAL!$M$172/100)),IF(L616=PRINCIPAL!$N$172,VLOOKUP($BB$594,'Banco de Dados'!$B$4:$J$50,6,FALSE)*(1-(PRINCIPAL!$O$172/100)),VLOOKUP($BB$594,'Banco de Dados'!$B$4:$J$50,6,FALSE)))))))))),"")</f>
        <v/>
      </c>
      <c r="BB616" s="29" t="str">
        <f>IFERROR(BA616*(IFERROR(VLOOKUP($BB$594,'Banco de Dados'!$B$4:$J$50,4,FALSE),"ERRO")),"")</f>
        <v/>
      </c>
      <c r="BC616" s="29" t="str">
        <f t="shared" si="420"/>
        <v/>
      </c>
      <c r="BD616" s="103" t="str">
        <f>IFERROR(BC616*(C616*(PRINCIPAL!$G$172/100))*0.47*(44/12),"")</f>
        <v/>
      </c>
      <c r="BE616" s="111" t="str">
        <f t="shared" si="399"/>
        <v/>
      </c>
      <c r="BF616" s="30" t="str">
        <f>IFERROR(IF(AND(PRINCIPAL!$H$173&lt;&gt;"",OR(L616=PRINCIPAL!$I$173,L616=PRINCIPAL!$I$173+PRINCIPAL!$I$173,L616=PRINCIPAL!$I$173+PRINCIPAL!$I$173+PRINCIPAL!$I$173)),0,IF(AND(PRINCIPAL!$H$173&lt;&gt;"",L616=PRINCIPAL!$J$173),VLOOKUP($BG$594,'Banco de Dados'!$B$4:$J$50,8,FALSE)*PRINCIPAL!$H$173*(1-(PRINCIPAL!$K$173/100)),IF(AND(PRINCIPAL!$H$173&lt;&gt;"",L616=PRINCIPAL!$L$173),VLOOKUP($BG$594,'Banco de Dados'!$B$4:$J$50,8,FALSE)*PRINCIPAL!$H$173*(1-(PRINCIPAL!$M$173/100)),IF(AND(PRINCIPAL!$H$173&lt;&gt;"",L616=PRINCIPAL!$N$173),VLOOKUP($BG$594,'Banco de Dados'!$B$4:$J$50,8,FALSE)*PRINCIPAL!$H$173*(1-(PRINCIPAL!$O$173/100)),IF(PRINCIPAL!$H$173&lt;&gt;"",VLOOKUP($BG$594,'Banco de Dados'!$B$4:$J$50,8,FALSE)*PRINCIPAL!$H$173,IF(OR(L616=PRINCIPAL!$I$173,L616=PRINCIPAL!$I$173+PRINCIPAL!$I$173,L616=PRINCIPAL!$I$173+PRINCIPAL!$I$173+PRINCIPAL!$I$173),0,IF(L616=PRINCIPAL!$J$173,VLOOKUP($BG$594,'Banco de Dados'!$B$4:$J$50,6,FALSE)*(1-(PRINCIPAL!$K$173/100)),IF(L616=PRINCIPAL!$L$173,VLOOKUP($BG$594,'Banco de Dados'!$B$4:$J$50,6,FALSE)*(1-(PRINCIPAL!$M$173/100)),IF(L616=PRINCIPAL!$N$173,VLOOKUP($BG$594,'Banco de Dados'!$B$4:$J$50,6,FALSE)*(1-(PRINCIPAL!$O$173/100)),VLOOKUP($BG$594,'Banco de Dados'!$B$4:$J$50,6,FALSE)))))))))),"")</f>
        <v/>
      </c>
      <c r="BG616" s="29" t="str">
        <f>IFERROR(BF616*(IFERROR(VLOOKUP($BG$594,'Banco de Dados'!$B$4:$J$50,4,FALSE),"ERRO")),"")</f>
        <v/>
      </c>
      <c r="BH616" s="29" t="str">
        <f t="shared" si="415"/>
        <v/>
      </c>
      <c r="BI616" s="103" t="str">
        <f>IFERROR(BH616*(C616*(PRINCIPAL!$G$173/100))*0.47*(44/12),"")</f>
        <v/>
      </c>
      <c r="BJ616" s="102" t="str">
        <f t="shared" si="400"/>
        <v/>
      </c>
    </row>
    <row r="617" spans="2:62" ht="12.75" customHeight="1" x14ac:dyDescent="0.3">
      <c r="B617" s="326">
        <f t="shared" si="401"/>
        <v>2041</v>
      </c>
      <c r="C617" s="340"/>
      <c r="D617" s="1"/>
      <c r="E617" s="116">
        <v>21</v>
      </c>
      <c r="F617" s="24" t="str">
        <f>IFERROR(VLOOKUP($G$594,'Banco de Dados'!$B$4:$J$50,6,FALSE),"")</f>
        <v/>
      </c>
      <c r="G617" s="25" t="str">
        <f>IFERROR(F617*(IFERROR(VLOOKUP($G$594,'Banco de Dados'!$B$4:$J$50,4,FALSE),"ERRO")),"")</f>
        <v/>
      </c>
      <c r="H617" s="25" t="str">
        <f t="shared" si="402"/>
        <v/>
      </c>
      <c r="I617" s="103" t="str">
        <f t="shared" si="403"/>
        <v/>
      </c>
      <c r="J617" s="117" t="str">
        <f t="shared" si="404"/>
        <v/>
      </c>
      <c r="K617" s="1"/>
      <c r="L617" s="91">
        <v>21</v>
      </c>
      <c r="M617" s="24" t="str">
        <f>IFERROR(IF(AND(PRINCIPAL!$H$164&lt;&gt;"",OR(L617=PRINCIPAL!$I$164,L617=PRINCIPAL!$I$164+PRINCIPAL!$I$164,L617=PRINCIPAL!$I$164+PRINCIPAL!$I$164+PRINCIPAL!$I$164)),0,IF(AND(PRINCIPAL!$H$164&lt;&gt;"",L617=PRINCIPAL!$J$164),VLOOKUP($N$594,'Banco de Dados'!$B$4:$J$50,8,FALSE)*PRINCIPAL!$H$164*(1-(PRINCIPAL!$K$164/100)),IF(AND(PRINCIPAL!$H$164&lt;&gt;"",L617=PRINCIPAL!$L$164),VLOOKUP($N$594,'Banco de Dados'!$B$4:$J$50,8,FALSE)*PRINCIPAL!$H$164*(1-(PRINCIPAL!$M$164/100)),IF(AND(PRINCIPAL!$H$164&lt;&gt;"",L617=PRINCIPAL!$N$164),VLOOKUP($N$594,'Banco de Dados'!$B$4:$J$50,8,FALSE)*PRINCIPAL!$H$164*(1-(PRINCIPAL!$O$164/100)),IF(PRINCIPAL!$H$164&lt;&gt;"",VLOOKUP($N$594,'Banco de Dados'!$B$4:$J$50,8,FALSE)*PRINCIPAL!$H$164,IF(OR(L617=PRINCIPAL!$I$164,L617=PRINCIPAL!$I$164+PRINCIPAL!$I$164,L617=PRINCIPAL!$I$164+PRINCIPAL!$I$164+PRINCIPAL!$I$164),0,IF(L617=PRINCIPAL!$J$164,VLOOKUP($N$594,'Banco de Dados'!$B$4:$J$50,6,FALSE)*(1-(PRINCIPAL!$K$164/100)),IF(L617=PRINCIPAL!$L$164,VLOOKUP($N$594,'Banco de Dados'!$B$4:$J$50,6,FALSE)*(1-(PRINCIPAL!$M$164/100)),IF(L617=PRINCIPAL!$N$164,VLOOKUP($N$594,'Banco de Dados'!$B$4:$J$50,6,FALSE)*(1-(PRINCIPAL!$O$164/100)),VLOOKUP($N$594,'Banco de Dados'!$B$4:$J$50,6,FALSE)))))))))),"")</f>
        <v/>
      </c>
      <c r="N617" s="25" t="str">
        <f>IFERROR(M617*(IFERROR(VLOOKUP($N$594,'Banco de Dados'!$B$4:$J$50,4,FALSE),"ERRO")),"")</f>
        <v/>
      </c>
      <c r="O617" s="25" t="str">
        <f t="shared" si="423"/>
        <v/>
      </c>
      <c r="P617" s="103" t="str">
        <f>IFERROR(O617*(C617*(PRINCIPAL!$G$164/100))*0.47*(44/12),"")</f>
        <v/>
      </c>
      <c r="Q617" s="107" t="str">
        <f t="shared" si="424"/>
        <v/>
      </c>
      <c r="R617" s="29" t="str">
        <f>IFERROR(IF(AND(PRINCIPAL!$H$165&lt;&gt;"",OR(L617=PRINCIPAL!$I$165,L617=PRINCIPAL!$I$165+PRINCIPAL!$I$165,L617=PRINCIPAL!$I$165+PRINCIPAL!$I$165+PRINCIPAL!$I$165)),0,IF(AND(PRINCIPAL!$H$165&lt;&gt;"",L617=PRINCIPAL!$J$165),VLOOKUP($S$594,'Banco de Dados'!$B$4:$J$50,8,FALSE)*PRINCIPAL!$H$165*(1-(PRINCIPAL!$K$165/100)),IF(AND(PRINCIPAL!$H$165&lt;&gt;"",L617=PRINCIPAL!$L$165),VLOOKUP($S$594,'Banco de Dados'!$B$4:$J$50,8,FALSE)*PRINCIPAL!$H$165*(1-(PRINCIPAL!$M$165/100)),IF(AND(PRINCIPAL!$H$165&lt;&gt;"",L617=PRINCIPAL!$N$165),VLOOKUP($S$594,'Banco de Dados'!$B$4:$J$50,8,FALSE)*PRINCIPAL!$H$165*(1-(PRINCIPAL!$O$165/100)),IF(PRINCIPAL!$H$165&lt;&gt;"",VLOOKUP($S$594,'Banco de Dados'!$B$4:$J$50,8,FALSE)*PRINCIPAL!$H$165,IF(OR(L617=PRINCIPAL!$I$165,L617=PRINCIPAL!$I$165+PRINCIPAL!$I$165,L617=PRINCIPAL!$I$165+PRINCIPAL!$I$165+PRINCIPAL!$I$165),0,IF(L617=PRINCIPAL!$J$165,VLOOKUP($S$594,'Banco de Dados'!$B$4:$J$50,6,FALSE)*(1-(PRINCIPAL!$K$165/100)),IF(L617=PRINCIPAL!$L$165,VLOOKUP($S$594,'Banco de Dados'!$B$4:$J$50,6,FALSE)*(1-(PRINCIPAL!$M$165/100)),IF(L617=PRINCIPAL!$N$165,VLOOKUP($S$594,'Banco de Dados'!$B$4:$J$50,6,FALSE)*(1-(PRINCIPAL!$O$165/100)),VLOOKUP($S$594,'Banco de Dados'!$B$4:$J$50,6,FALSE)))))))))),"")</f>
        <v/>
      </c>
      <c r="S617" s="29" t="str">
        <f>IFERROR(R617*(IFERROR(VLOOKUP($S$594,'Banco de Dados'!$B$4:$J$50,4,FALSE),"ERRO")),"")</f>
        <v/>
      </c>
      <c r="T617" s="29" t="str">
        <f t="shared" si="422"/>
        <v/>
      </c>
      <c r="U617" s="103" t="str">
        <f>IFERROR(T617*(C617*(PRINCIPAL!$G$165/100))*0.47*(44/12),"")</f>
        <v/>
      </c>
      <c r="V617" s="103" t="str">
        <f t="shared" si="398"/>
        <v/>
      </c>
      <c r="W617" s="30" t="str">
        <f>IFERROR(IF(AND(PRINCIPAL!$H$166&lt;&gt;"",OR(L617=PRINCIPAL!$I$166,L617=PRINCIPAL!$I$166+PRINCIPAL!$I$166,L617=PRINCIPAL!$I$166+PRINCIPAL!$I$166+PRINCIPAL!$I$166)),0,IF(AND(PRINCIPAL!$H$166&lt;&gt;"",L617=PRINCIPAL!$J$166),VLOOKUP($X$594,'Banco de Dados'!$B$4:$J$50,8,FALSE)*PRINCIPAL!$H$166*(1-(PRINCIPAL!$K$166/100)),IF(AND(PRINCIPAL!$H$166&lt;&gt;"",L617=PRINCIPAL!$L$166),VLOOKUP($X$594,'Banco de Dados'!$B$4:$J$50,8,FALSE)*PRINCIPAL!$H$166*(1-(PRINCIPAL!$M$166/100)),IF(AND(PRINCIPAL!$H$166&lt;&gt;"",L617=PRINCIPAL!$N$166),VLOOKUP($X$594,'Banco de Dados'!$B$4:$J$50,8,FALSE)*PRINCIPAL!$H$166*(1-(PRINCIPAL!$O$166/100)),IF(PRINCIPAL!$H$166&lt;&gt;"",VLOOKUP($X$594,'Banco de Dados'!$B$4:$J$50,8,FALSE)*PRINCIPAL!$H$166,IF(OR(L617=PRINCIPAL!$I$166,L617=PRINCIPAL!$I$166+PRINCIPAL!$I$166,L617=PRINCIPAL!$I$166+PRINCIPAL!$I$166+PRINCIPAL!$I$166),0,IF(L617=PRINCIPAL!$J$166,VLOOKUP($X$594,'Banco de Dados'!$B$4:$J$50,6,FALSE)*(1-(PRINCIPAL!$K$166/100)),IF(L617=PRINCIPAL!$L$166,VLOOKUP($X$594,'Banco de Dados'!$B$4:$J$50,6,FALSE)*(1-(PRINCIPAL!$M$166/100)),IF(L617=PRINCIPAL!$N$166,VLOOKUP($X$594,'Banco de Dados'!$B$4:$J$50,6,FALSE)*(1-(PRINCIPAL!$O$166/100)),VLOOKUP($X$594,'Banco de Dados'!$B$4:$J$50,6,FALSE)))))))))),"")</f>
        <v/>
      </c>
      <c r="X617" s="29" t="str">
        <f>IFERROR(W617*(IFERROR(VLOOKUP($X$594,'Banco de Dados'!$B$4:$J$50,4,FALSE),"ERRO")),"")</f>
        <v/>
      </c>
      <c r="Y617" s="29" t="str">
        <f t="shared" si="416"/>
        <v/>
      </c>
      <c r="Z617" s="103" t="str">
        <f>IFERROR(Y617*(C617*(PRINCIPAL!$G$166/100))*0.47*(44/12),"")</f>
        <v/>
      </c>
      <c r="AA617" s="111" t="str">
        <f t="shared" si="417"/>
        <v/>
      </c>
      <c r="AB617" s="30" t="str">
        <f>IFERROR(IF(AND(PRINCIPAL!$H$167&lt;&gt;"",OR(L617=PRINCIPAL!$I$167,L617=PRINCIPAL!$I$167+PRINCIPAL!$I$167,L617=PRINCIPAL!$I$167+PRINCIPAL!$I$167+PRINCIPAL!$I$167)),0,IF(AND(PRINCIPAL!$H$167&lt;&gt;"",L617=PRINCIPAL!$J$167),VLOOKUP($AC$594,'Banco de Dados'!$B$4:$J$50,8,FALSE)*PRINCIPAL!$H$167*(1-(PRINCIPAL!$K$167/100)),IF(AND(PRINCIPAL!$H$167&lt;&gt;"",L617=PRINCIPAL!$L$167),VLOOKUP($AC$594,'Banco de Dados'!$B$4:$J$50,8,FALSE)*PRINCIPAL!$H$167*(1-(PRINCIPAL!$M$167/100)),IF(AND(PRINCIPAL!$H$167&lt;&gt;"",L617=PRINCIPAL!$N$167),VLOOKUP($AC$594,'Banco de Dados'!$B$4:$J$50,8,FALSE)*PRINCIPAL!$H$167*(1-(PRINCIPAL!$O$167/100)),IF(PRINCIPAL!$H$167&lt;&gt;"",VLOOKUP($AC$594,'Banco de Dados'!$B$4:$J$50,8,FALSE)*PRINCIPAL!$H$167,IF(OR(L617=PRINCIPAL!$I$167,L617=PRINCIPAL!$I$167+PRINCIPAL!$I$167,L617=PRINCIPAL!$I$167+PRINCIPAL!$I$167+PRINCIPAL!$I$167),0,IF(L617=PRINCIPAL!$J$167,VLOOKUP($AC$594,'Banco de Dados'!$B$4:$J$50,6,FALSE)*(1-(PRINCIPAL!$K$167/100)),IF(L617=PRINCIPAL!$L$167,VLOOKUP($AC$594,'Banco de Dados'!$B$4:$J$50,6,FALSE)*(1-(PRINCIPAL!$M$167/100)),IF(L617=PRINCIPAL!$N$167,VLOOKUP($AC$594,'Banco de Dados'!$B$4:$J$50,6,FALSE)*(1-(PRINCIPAL!$O$167/100)),VLOOKUP($AC$594,'Banco de Dados'!$B$4:$J$50,6,FALSE)))))))))),"")</f>
        <v/>
      </c>
      <c r="AC617" s="29" t="str">
        <f>IFERROR(AB617*(IFERROR(VLOOKUP($AC$594,'Banco de Dados'!$B$4:$J$50,4,FALSE),"ERRO")),"")</f>
        <v/>
      </c>
      <c r="AD617" s="29" t="str">
        <f t="shared" si="407"/>
        <v/>
      </c>
      <c r="AE617" s="103" t="str">
        <f>IFERROR(AD617*(C617*(PRINCIPAL!$G$167/100))*0.47*(44/12),"")</f>
        <v/>
      </c>
      <c r="AF617" s="111" t="str">
        <f t="shared" si="408"/>
        <v/>
      </c>
      <c r="AG617" s="30" t="str">
        <f>IFERROR(IF(AND(PRINCIPAL!$H$168&lt;&gt;"",OR(L617=PRINCIPAL!$I$168,L617=PRINCIPAL!$I$168+PRINCIPAL!$I$168,L617=PRINCIPAL!$I$168+PRINCIPAL!$I$168+PRINCIPAL!$I$168)),0,IF(AND(PRINCIPAL!$H$168&lt;&gt;"",L617=PRINCIPAL!$J$168),VLOOKUP($AH$594,'Banco de Dados'!$B$4:$J$50,8,FALSE)*PRINCIPAL!$H$168*(1-(PRINCIPAL!$K$168/100)),IF(AND(PRINCIPAL!$H$168&lt;&gt;"",L617=PRINCIPAL!$L$168),VLOOKUP($AH$594,'Banco de Dados'!$B$4:$J$50,8,FALSE)*PRINCIPAL!$H$168*(1-(PRINCIPAL!$M$168/100)),IF(AND(PRINCIPAL!$H$168&lt;&gt;"",L617=PRINCIPAL!$N$168),VLOOKUP($AH$594,'Banco de Dados'!$B$4:$J$50,8,FALSE)*PRINCIPAL!$H$168*(1-(PRINCIPAL!$O$168/100)),IF(PRINCIPAL!$H$168&lt;&gt;"",VLOOKUP($AH$594,'Banco de Dados'!$B$4:$J$50,8,FALSE)*PRINCIPAL!$H$168,IF(OR(L617=PRINCIPAL!$I$168,L617=PRINCIPAL!$I$168+PRINCIPAL!$I$168,L617=PRINCIPAL!$I$168+PRINCIPAL!$I$168+PRINCIPAL!$I$168),0,IF(L617=PRINCIPAL!$J$168,VLOOKUP($AH$594,'Banco de Dados'!$B$4:$J$50,6,FALSE)*(1-(PRINCIPAL!$K$168/100)),IF(L617=PRINCIPAL!$L$168,VLOOKUP($AH$594,'Banco de Dados'!$B$4:$J$50,6,FALSE)*(1-(PRINCIPAL!$M$168/100)),IF(L617=PRINCIPAL!$N$168,VLOOKUP($AH$594,'Banco de Dados'!$B$4:$J$50,6,FALSE)*(1-(PRINCIPAL!$O$168/100)),VLOOKUP($AH$594,'Banco de Dados'!$B$4:$J$50,6,FALSE)))))))))),"")</f>
        <v/>
      </c>
      <c r="AH617" s="29" t="str">
        <f>IFERROR(AG617*(IFERROR(VLOOKUP($AH$594,'Banco de Dados'!$B$4:$J$50,4,FALSE),"ERRO")),"")</f>
        <v/>
      </c>
      <c r="AI617" s="29" t="str">
        <f t="shared" si="409"/>
        <v/>
      </c>
      <c r="AJ617" s="103" t="str">
        <f>IFERROR(AI617*(C617*(PRINCIPAL!$G$168/100))*0.47*(44/12),"")</f>
        <v/>
      </c>
      <c r="AK617" s="111" t="str">
        <f t="shared" si="418"/>
        <v/>
      </c>
      <c r="AL617" s="30" t="str">
        <f>IFERROR(IF(AND(PRINCIPAL!$H$169&lt;&gt;"",OR(L617=PRINCIPAL!$I$169,L617=PRINCIPAL!$I$169+PRINCIPAL!$I$169,L617=PRINCIPAL!$I$169+PRINCIPAL!$I$169+PRINCIPAL!$I$169)),0,IF(AND(PRINCIPAL!$H$169&lt;&gt;"",L617=PRINCIPAL!$J$169),VLOOKUP($AM$594,'Banco de Dados'!$B$4:$J$50,8,FALSE)*PRINCIPAL!$H$169*(1-(PRINCIPAL!$K$169/100)),IF(AND(PRINCIPAL!$H$169&lt;&gt;"",L617=PRINCIPAL!$L$169),VLOOKUP($AM$594,'Banco de Dados'!$B$4:$J$50,8,FALSE)*PRINCIPAL!$H$169*(1-(PRINCIPAL!$M$169/100)),IF(AND(PRINCIPAL!$H$169&lt;&gt;"",L617=PRINCIPAL!$N$169),VLOOKUP($AM$594,'Banco de Dados'!$B$4:$J$50,8,FALSE)*PRINCIPAL!$H$169*(1-(PRINCIPAL!$O$169/100)),IF(PRINCIPAL!$H$169&lt;&gt;"",VLOOKUP($AM$594,'Banco de Dados'!$B$4:$J$50,8,FALSE)*PRINCIPAL!$H$169,IF(OR(L617=PRINCIPAL!$I$169,L617=PRINCIPAL!$I$169+PRINCIPAL!$I$169,L617=PRINCIPAL!$I$169+PRINCIPAL!$I$169+PRINCIPAL!$I$169),0,IF(L617=PRINCIPAL!$J$169,VLOOKUP($AM$594,'Banco de Dados'!$B$4:$J$50,6,FALSE)*(1-(PRINCIPAL!$K$169/100)),IF(L617=PRINCIPAL!$L$169,VLOOKUP($AM$594,'Banco de Dados'!$B$4:$J$50,6,FALSE)*(1-(PRINCIPAL!$M$169/100)),IF(L617=PRINCIPAL!$N$169,VLOOKUP($AM$594,'Banco de Dados'!$B$4:$J$50,6,FALSE)*(1-(PRINCIPAL!$O$169/100)),VLOOKUP($AM$594,'Banco de Dados'!$B$4:$J$50,6,FALSE)))))))))),"")</f>
        <v/>
      </c>
      <c r="AM617" s="29" t="str">
        <f>IFERROR(AL617*(IFERROR(VLOOKUP($AM$594,'Banco de Dados'!$B$4:$J$50,4,FALSE),"ERRO")),"")</f>
        <v/>
      </c>
      <c r="AN617" s="29" t="str">
        <f t="shared" si="410"/>
        <v/>
      </c>
      <c r="AO617" s="103" t="str">
        <f>IFERROR(AN617*(C617*(PRINCIPAL!$G$169/100))*0.47*(44/12),"")</f>
        <v/>
      </c>
      <c r="AP617" s="111" t="str">
        <f t="shared" si="411"/>
        <v/>
      </c>
      <c r="AQ617" s="30" t="str">
        <f>IFERROR(IF(AND(PRINCIPAL!$H$170&lt;&gt;"",OR(L617=PRINCIPAL!$I$170,L617=PRINCIPAL!$I$170+PRINCIPAL!$I$170,L617=PRINCIPAL!$I$170+PRINCIPAL!$I$170+PRINCIPAL!$I$170)),0,IF(AND(PRINCIPAL!$H$170&lt;&gt;"",L617=PRINCIPAL!$J$170),VLOOKUP($AR$594,'Banco de Dados'!$B$4:$J$50,8,FALSE)*PRINCIPAL!$H$170*(1-(PRINCIPAL!$K$170/100)),IF(AND(PRINCIPAL!$H$170&lt;&gt;"",L617=PRINCIPAL!$L$170),VLOOKUP($AR$594,'Banco de Dados'!$B$4:$J$50,8,FALSE)*PRINCIPAL!$H$170*(1-(PRINCIPAL!$M$170/100)),IF(AND(PRINCIPAL!$H$170&lt;&gt;"",L617=PRINCIPAL!$N$170),VLOOKUP($AR$594,'Banco de Dados'!$B$4:$J$50,8,FALSE)*PRINCIPAL!$H$170*(1-(PRINCIPAL!$O$170/100)),IF(PRINCIPAL!$H$170&lt;&gt;"",VLOOKUP($AR$594,'Banco de Dados'!$B$4:$J$50,8,FALSE)*PRINCIPAL!$H$170,IF(OR(L617=PRINCIPAL!$I$170,L617=PRINCIPAL!$I$170+PRINCIPAL!$I$170,L617=PRINCIPAL!$I$170+PRINCIPAL!$I$170+PRINCIPAL!$I$170),0,IF(L617=PRINCIPAL!$J$170,VLOOKUP($AR$594,'Banco de Dados'!$B$4:$J$50,6,FALSE)*(1-(PRINCIPAL!$K$170/100)),IF(L617=PRINCIPAL!$L$170,VLOOKUP($AR$594,'Banco de Dados'!$B$4:$J$50,6,FALSE)*(1-(PRINCIPAL!$M$170/100)),IF(L617=PRINCIPAL!$N$170,VLOOKUP($AR$594,'Banco de Dados'!$B$4:$J$50,6,FALSE)*(1-(PRINCIPAL!$O$170/100)),VLOOKUP($AR$594,'Banco de Dados'!$B$4:$J$50,6,FALSE)))))))))),"")</f>
        <v/>
      </c>
      <c r="AR617" s="29" t="str">
        <f>IFERROR(AQ617*(IFERROR(VLOOKUP($AR$594,'Banco de Dados'!$B$4:$J$50,4,FALSE),"ERRO")),"")</f>
        <v/>
      </c>
      <c r="AS617" s="29" t="str">
        <f t="shared" si="412"/>
        <v/>
      </c>
      <c r="AT617" s="103" t="str">
        <f>IFERROR(AS617*(C617*(PRINCIPAL!$G$170/100))*0.47*(44/12),"")</f>
        <v/>
      </c>
      <c r="AU617" s="111" t="str">
        <f t="shared" si="413"/>
        <v/>
      </c>
      <c r="AV617" s="30" t="str">
        <f>IFERROR(IF(AND(PRINCIPAL!$H$171&lt;&gt;"",OR(L617=PRINCIPAL!$I$171,L617=PRINCIPAL!$I$171+PRINCIPAL!$I$171,L617=PRINCIPAL!$I$171+PRINCIPAL!$I$171+PRINCIPAL!$I$171)),0,IF(AND(PRINCIPAL!$H$171&lt;&gt;"",L617=PRINCIPAL!$J$171),VLOOKUP($AW$594,'Banco de Dados'!$B$4:$J$50,8,FALSE)*PRINCIPAL!$H$171*(1-(PRINCIPAL!$K$171/100)),IF(AND(PRINCIPAL!$H$171&lt;&gt;"",L617=PRINCIPAL!$L$171),VLOOKUP($AW$594,'Banco de Dados'!$B$4:$J$50,8,FALSE)*PRINCIPAL!$H$171*(1-(PRINCIPAL!$M$171/100)),IF(AND(PRINCIPAL!$H$171&lt;&gt;"",L617=PRINCIPAL!$N$171),VLOOKUP($AW$594,'Banco de Dados'!$B$4:$J$50,8,FALSE)*PRINCIPAL!$H$171*(1-(PRINCIPAL!$O$171/100)),IF(PRINCIPAL!$H$171&lt;&gt;"",VLOOKUP($AW$594,'Banco de Dados'!$B$4:$J$50,8,FALSE)*PRINCIPAL!$H$171,IF(OR(L617=PRINCIPAL!$I$171,L617=PRINCIPAL!$I$171+PRINCIPAL!$I$171,L617=PRINCIPAL!$I$171+PRINCIPAL!$I$171+PRINCIPAL!$I$171),0,IF(L617=PRINCIPAL!$J$171,VLOOKUP($AW$594,'Banco de Dados'!$B$4:$J$50,6,FALSE)*(1-(PRINCIPAL!$K$171/100)),IF(L617=PRINCIPAL!$L$171,VLOOKUP($AW$594,'Banco de Dados'!$B$4:$J$50,6,FALSE)*(1-(PRINCIPAL!$M$171/100)),IF(L617=PRINCIPAL!$N$171,VLOOKUP($AW$594,'Banco de Dados'!$B$4:$J$50,6,FALSE)*(1-(PRINCIPAL!$O$171/100)),VLOOKUP($AW$594,'Banco de Dados'!$B$4:$J$50,6,FALSE)))))))))),"")</f>
        <v/>
      </c>
      <c r="AW617" s="29" t="str">
        <f>IFERROR(AV617*(IFERROR(VLOOKUP($AW$594,'Banco de Dados'!$B$4:$J$50,4,FALSE),"ERRO")),"")</f>
        <v/>
      </c>
      <c r="AX617" s="29" t="str">
        <f t="shared" si="414"/>
        <v/>
      </c>
      <c r="AY617" s="103" t="str">
        <f>IFERROR(AX617*(C617*(PRINCIPAL!$G$171/100))*0.47*(44/12),"")</f>
        <v/>
      </c>
      <c r="AZ617" s="111" t="str">
        <f t="shared" si="419"/>
        <v/>
      </c>
      <c r="BA617" s="30" t="str">
        <f>IFERROR(IF(AND(PRINCIPAL!$H$172&lt;&gt;"",OR(L617=PRINCIPAL!$I$172,L617=PRINCIPAL!$I$172+PRINCIPAL!$I$172,L617=PRINCIPAL!$I$172+PRINCIPAL!$I$172+PRINCIPAL!$I$172)),0,IF(AND(PRINCIPAL!$H$172&lt;&gt;"",L617=PRINCIPAL!$J$172),VLOOKUP($BB$594,'Banco de Dados'!$B$4:$J$50,8,FALSE)*PRINCIPAL!$H$172*(1-(PRINCIPAL!$K$172/100)),IF(AND(PRINCIPAL!$H$172&lt;&gt;"",L617=PRINCIPAL!$L$172),VLOOKUP($BB$594,'Banco de Dados'!$B$4:$J$50,8,FALSE)*PRINCIPAL!$H$172*(1-(PRINCIPAL!$M$172/100)),IF(AND(PRINCIPAL!$H$172&lt;&gt;"",L617=PRINCIPAL!$N$172),VLOOKUP($BB$594,'Banco de Dados'!$B$4:$J$50,8,FALSE)*PRINCIPAL!$H$172*(1-(PRINCIPAL!$O$172/100)),IF(PRINCIPAL!$H$172&lt;&gt;"",VLOOKUP($BB$594,'Banco de Dados'!$B$4:$J$50,8,FALSE)*PRINCIPAL!$H$172,IF(OR(L617=PRINCIPAL!$I$172,L617=PRINCIPAL!$I$172+PRINCIPAL!$I$172,L617=PRINCIPAL!$I$172+PRINCIPAL!$I$172+PRINCIPAL!$I$172),0,IF(L617=PRINCIPAL!$J$172,VLOOKUP($BB$594,'Banco de Dados'!$B$4:$J$50,6,FALSE)*(1-(PRINCIPAL!$K$172/100)),IF(L617=PRINCIPAL!$L$172,VLOOKUP($BB$594,'Banco de Dados'!$B$4:$J$50,6,FALSE)*(1-(PRINCIPAL!$M$172/100)),IF(L617=PRINCIPAL!$N$172,VLOOKUP($BB$594,'Banco de Dados'!$B$4:$J$50,6,FALSE)*(1-(PRINCIPAL!$O$172/100)),VLOOKUP($BB$594,'Banco de Dados'!$B$4:$J$50,6,FALSE)))))))))),"")</f>
        <v/>
      </c>
      <c r="BB617" s="29" t="str">
        <f>IFERROR(BA617*(IFERROR(VLOOKUP($BB$594,'Banco de Dados'!$B$4:$J$50,4,FALSE),"ERRO")),"")</f>
        <v/>
      </c>
      <c r="BC617" s="29" t="str">
        <f t="shared" si="420"/>
        <v/>
      </c>
      <c r="BD617" s="103" t="str">
        <f>IFERROR(BC617*(C617*(PRINCIPAL!$G$172/100))*0.47*(44/12),"")</f>
        <v/>
      </c>
      <c r="BE617" s="111" t="str">
        <f t="shared" si="399"/>
        <v/>
      </c>
      <c r="BF617" s="30" t="str">
        <f>IFERROR(IF(AND(PRINCIPAL!$H$173&lt;&gt;"",OR(L617=PRINCIPAL!$I$173,L617=PRINCIPAL!$I$173+PRINCIPAL!$I$173,L617=PRINCIPAL!$I$173+PRINCIPAL!$I$173+PRINCIPAL!$I$173)),0,IF(AND(PRINCIPAL!$H$173&lt;&gt;"",L617=PRINCIPAL!$J$173),VLOOKUP($BG$594,'Banco de Dados'!$B$4:$J$50,8,FALSE)*PRINCIPAL!$H$173*(1-(PRINCIPAL!$K$173/100)),IF(AND(PRINCIPAL!$H$173&lt;&gt;"",L617=PRINCIPAL!$L$173),VLOOKUP($BG$594,'Banco de Dados'!$B$4:$J$50,8,FALSE)*PRINCIPAL!$H$173*(1-(PRINCIPAL!$M$173/100)),IF(AND(PRINCIPAL!$H$173&lt;&gt;"",L617=PRINCIPAL!$N$173),VLOOKUP($BG$594,'Banco de Dados'!$B$4:$J$50,8,FALSE)*PRINCIPAL!$H$173*(1-(PRINCIPAL!$O$173/100)),IF(PRINCIPAL!$H$173&lt;&gt;"",VLOOKUP($BG$594,'Banco de Dados'!$B$4:$J$50,8,FALSE)*PRINCIPAL!$H$173,IF(OR(L617=PRINCIPAL!$I$173,L617=PRINCIPAL!$I$173+PRINCIPAL!$I$173,L617=PRINCIPAL!$I$173+PRINCIPAL!$I$173+PRINCIPAL!$I$173),0,IF(L617=PRINCIPAL!$J$173,VLOOKUP($BG$594,'Banco de Dados'!$B$4:$J$50,6,FALSE)*(1-(PRINCIPAL!$K$173/100)),IF(L617=PRINCIPAL!$L$173,VLOOKUP($BG$594,'Banco de Dados'!$B$4:$J$50,6,FALSE)*(1-(PRINCIPAL!$M$173/100)),IF(L617=PRINCIPAL!$N$173,VLOOKUP($BG$594,'Banco de Dados'!$B$4:$J$50,6,FALSE)*(1-(PRINCIPAL!$O$173/100)),VLOOKUP($BG$594,'Banco de Dados'!$B$4:$J$50,6,FALSE)))))))))),"")</f>
        <v/>
      </c>
      <c r="BG617" s="29" t="str">
        <f>IFERROR(BF617*(IFERROR(VLOOKUP($BG$594,'Banco de Dados'!$B$4:$J$50,4,FALSE),"ERRO")),"")</f>
        <v/>
      </c>
      <c r="BH617" s="29" t="str">
        <f t="shared" si="415"/>
        <v/>
      </c>
      <c r="BI617" s="103" t="str">
        <f>IFERROR(BH617*(C617*(PRINCIPAL!$G$173/100))*0.47*(44/12),"")</f>
        <v/>
      </c>
      <c r="BJ617" s="102" t="str">
        <f t="shared" si="400"/>
        <v/>
      </c>
    </row>
    <row r="618" spans="2:62" ht="12.75" customHeight="1" x14ac:dyDescent="0.3">
      <c r="B618" s="326">
        <f t="shared" si="401"/>
        <v>2042</v>
      </c>
      <c r="C618" s="340"/>
      <c r="D618" s="1"/>
      <c r="E618" s="116">
        <v>22</v>
      </c>
      <c r="F618" s="24" t="str">
        <f>IFERROR(VLOOKUP($G$594,'Banco de Dados'!$B$4:$J$50,6,FALSE),"")</f>
        <v/>
      </c>
      <c r="G618" s="25" t="str">
        <f>IFERROR(F618*(IFERROR(VLOOKUP($G$594,'Banco de Dados'!$B$4:$J$50,4,FALSE),"ERRO")),"")</f>
        <v/>
      </c>
      <c r="H618" s="25" t="str">
        <f t="shared" si="402"/>
        <v/>
      </c>
      <c r="I618" s="103" t="str">
        <f t="shared" si="403"/>
        <v/>
      </c>
      <c r="J618" s="117" t="str">
        <f t="shared" si="404"/>
        <v/>
      </c>
      <c r="K618" s="1"/>
      <c r="L618" s="91">
        <v>22</v>
      </c>
      <c r="M618" s="24" t="str">
        <f>IFERROR(IF(AND(PRINCIPAL!$H$164&lt;&gt;"",OR(L618=PRINCIPAL!$I$164,L618=PRINCIPAL!$I$164+PRINCIPAL!$I$164,L618=PRINCIPAL!$I$164+PRINCIPAL!$I$164+PRINCIPAL!$I$164)),0,IF(AND(PRINCIPAL!$H$164&lt;&gt;"",L618=PRINCIPAL!$J$164),VLOOKUP($N$594,'Banco de Dados'!$B$4:$J$50,8,FALSE)*PRINCIPAL!$H$164*(1-(PRINCIPAL!$K$164/100)),IF(AND(PRINCIPAL!$H$164&lt;&gt;"",L618=PRINCIPAL!$L$164),VLOOKUP($N$594,'Banco de Dados'!$B$4:$J$50,8,FALSE)*PRINCIPAL!$H$164*(1-(PRINCIPAL!$M$164/100)),IF(AND(PRINCIPAL!$H$164&lt;&gt;"",L618=PRINCIPAL!$N$164),VLOOKUP($N$594,'Banco de Dados'!$B$4:$J$50,8,FALSE)*PRINCIPAL!$H$164*(1-(PRINCIPAL!$O$164/100)),IF(PRINCIPAL!$H$164&lt;&gt;"",VLOOKUP($N$594,'Banco de Dados'!$B$4:$J$50,8,FALSE)*PRINCIPAL!$H$164,IF(OR(L618=PRINCIPAL!$I$164,L618=PRINCIPAL!$I$164+PRINCIPAL!$I$164,L618=PRINCIPAL!$I$164+PRINCIPAL!$I$164+PRINCIPAL!$I$164),0,IF(L618=PRINCIPAL!$J$164,VLOOKUP($N$594,'Banco de Dados'!$B$4:$J$50,6,FALSE)*(1-(PRINCIPAL!$K$164/100)),IF(L618=PRINCIPAL!$L$164,VLOOKUP($N$594,'Banco de Dados'!$B$4:$J$50,6,FALSE)*(1-(PRINCIPAL!$M$164/100)),IF(L618=PRINCIPAL!$N$164,VLOOKUP($N$594,'Banco de Dados'!$B$4:$J$50,6,FALSE)*(1-(PRINCIPAL!$O$164/100)),VLOOKUP($N$594,'Banco de Dados'!$B$4:$J$50,6,FALSE)))))))))),"")</f>
        <v/>
      </c>
      <c r="N618" s="25" t="str">
        <f>IFERROR(M618*(IFERROR(VLOOKUP($N$594,'Banco de Dados'!$B$4:$J$50,4,FALSE),"ERRO")),"")</f>
        <v/>
      </c>
      <c r="O618" s="25" t="str">
        <f t="shared" si="423"/>
        <v/>
      </c>
      <c r="P618" s="103" t="str">
        <f>IFERROR(O618*(C618*(PRINCIPAL!$G$164/100))*0.47*(44/12),"")</f>
        <v/>
      </c>
      <c r="Q618" s="107" t="str">
        <f t="shared" si="424"/>
        <v/>
      </c>
      <c r="R618" s="29" t="str">
        <f>IFERROR(IF(AND(PRINCIPAL!$H$165&lt;&gt;"",OR(L618=PRINCIPAL!$I$165,L618=PRINCIPAL!$I$165+PRINCIPAL!$I$165,L618=PRINCIPAL!$I$165+PRINCIPAL!$I$165+PRINCIPAL!$I$165)),0,IF(AND(PRINCIPAL!$H$165&lt;&gt;"",L618=PRINCIPAL!$J$165),VLOOKUP($S$594,'Banco de Dados'!$B$4:$J$50,8,FALSE)*PRINCIPAL!$H$165*(1-(PRINCIPAL!$K$165/100)),IF(AND(PRINCIPAL!$H$165&lt;&gt;"",L618=PRINCIPAL!$L$165),VLOOKUP($S$594,'Banco de Dados'!$B$4:$J$50,8,FALSE)*PRINCIPAL!$H$165*(1-(PRINCIPAL!$M$165/100)),IF(AND(PRINCIPAL!$H$165&lt;&gt;"",L618=PRINCIPAL!$N$165),VLOOKUP($S$594,'Banco de Dados'!$B$4:$J$50,8,FALSE)*PRINCIPAL!$H$165*(1-(PRINCIPAL!$O$165/100)),IF(PRINCIPAL!$H$165&lt;&gt;"",VLOOKUP($S$594,'Banco de Dados'!$B$4:$J$50,8,FALSE)*PRINCIPAL!$H$165,IF(OR(L618=PRINCIPAL!$I$165,L618=PRINCIPAL!$I$165+PRINCIPAL!$I$165,L618=PRINCIPAL!$I$165+PRINCIPAL!$I$165+PRINCIPAL!$I$165),0,IF(L618=PRINCIPAL!$J$165,VLOOKUP($S$594,'Banco de Dados'!$B$4:$J$50,6,FALSE)*(1-(PRINCIPAL!$K$165/100)),IF(L618=PRINCIPAL!$L$165,VLOOKUP($S$594,'Banco de Dados'!$B$4:$J$50,6,FALSE)*(1-(PRINCIPAL!$M$165/100)),IF(L618=PRINCIPAL!$N$165,VLOOKUP($S$594,'Banco de Dados'!$B$4:$J$50,6,FALSE)*(1-(PRINCIPAL!$O$165/100)),VLOOKUP($S$594,'Banco de Dados'!$B$4:$J$50,6,FALSE)))))))))),"")</f>
        <v/>
      </c>
      <c r="S618" s="29" t="str">
        <f>IFERROR(R618*(IFERROR(VLOOKUP($S$594,'Banco de Dados'!$B$4:$J$50,4,FALSE),"ERRO")),"")</f>
        <v/>
      </c>
      <c r="T618" s="29" t="str">
        <f t="shared" si="422"/>
        <v/>
      </c>
      <c r="U618" s="103" t="str">
        <f>IFERROR(T618*(C618*(PRINCIPAL!$G$165/100))*0.47*(44/12),"")</f>
        <v/>
      </c>
      <c r="V618" s="103" t="str">
        <f t="shared" si="398"/>
        <v/>
      </c>
      <c r="W618" s="30" t="str">
        <f>IFERROR(IF(AND(PRINCIPAL!$H$166&lt;&gt;"",OR(L618=PRINCIPAL!$I$166,L618=PRINCIPAL!$I$166+PRINCIPAL!$I$166,L618=PRINCIPAL!$I$166+PRINCIPAL!$I$166+PRINCIPAL!$I$166)),0,IF(AND(PRINCIPAL!$H$166&lt;&gt;"",L618=PRINCIPAL!$J$166),VLOOKUP($X$594,'Banco de Dados'!$B$4:$J$50,8,FALSE)*PRINCIPAL!$H$166*(1-(PRINCIPAL!$K$166/100)),IF(AND(PRINCIPAL!$H$166&lt;&gt;"",L618=PRINCIPAL!$L$166),VLOOKUP($X$594,'Banco de Dados'!$B$4:$J$50,8,FALSE)*PRINCIPAL!$H$166*(1-(PRINCIPAL!$M$166/100)),IF(AND(PRINCIPAL!$H$166&lt;&gt;"",L618=PRINCIPAL!$N$166),VLOOKUP($X$594,'Banco de Dados'!$B$4:$J$50,8,FALSE)*PRINCIPAL!$H$166*(1-(PRINCIPAL!$O$166/100)),IF(PRINCIPAL!$H$166&lt;&gt;"",VLOOKUP($X$594,'Banco de Dados'!$B$4:$J$50,8,FALSE)*PRINCIPAL!$H$166,IF(OR(L618=PRINCIPAL!$I$166,L618=PRINCIPAL!$I$166+PRINCIPAL!$I$166,L618=PRINCIPAL!$I$166+PRINCIPAL!$I$166+PRINCIPAL!$I$166),0,IF(L618=PRINCIPAL!$J$166,VLOOKUP($X$594,'Banco de Dados'!$B$4:$J$50,6,FALSE)*(1-(PRINCIPAL!$K$166/100)),IF(L618=PRINCIPAL!$L$166,VLOOKUP($X$594,'Banco de Dados'!$B$4:$J$50,6,FALSE)*(1-(PRINCIPAL!$M$166/100)),IF(L618=PRINCIPAL!$N$166,VLOOKUP($X$594,'Banco de Dados'!$B$4:$J$50,6,FALSE)*(1-(PRINCIPAL!$O$166/100)),VLOOKUP($X$594,'Banco de Dados'!$B$4:$J$50,6,FALSE)))))))))),"")</f>
        <v/>
      </c>
      <c r="X618" s="29" t="str">
        <f>IFERROR(W618*(IFERROR(VLOOKUP($X$594,'Banco de Dados'!$B$4:$J$50,4,FALSE),"ERRO")),"")</f>
        <v/>
      </c>
      <c r="Y618" s="29" t="str">
        <f t="shared" si="416"/>
        <v/>
      </c>
      <c r="Z618" s="103" t="str">
        <f>IFERROR(Y618*(C618*(PRINCIPAL!$G$166/100))*0.47*(44/12),"")</f>
        <v/>
      </c>
      <c r="AA618" s="111" t="str">
        <f t="shared" si="417"/>
        <v/>
      </c>
      <c r="AB618" s="30" t="str">
        <f>IFERROR(IF(AND(PRINCIPAL!$H$167&lt;&gt;"",OR(L618=PRINCIPAL!$I$167,L618=PRINCIPAL!$I$167+PRINCIPAL!$I$167,L618=PRINCIPAL!$I$167+PRINCIPAL!$I$167+PRINCIPAL!$I$167)),0,IF(AND(PRINCIPAL!$H$167&lt;&gt;"",L618=PRINCIPAL!$J$167),VLOOKUP($AC$594,'Banco de Dados'!$B$4:$J$50,8,FALSE)*PRINCIPAL!$H$167*(1-(PRINCIPAL!$K$167/100)),IF(AND(PRINCIPAL!$H$167&lt;&gt;"",L618=PRINCIPAL!$L$167),VLOOKUP($AC$594,'Banco de Dados'!$B$4:$J$50,8,FALSE)*PRINCIPAL!$H$167*(1-(PRINCIPAL!$M$167/100)),IF(AND(PRINCIPAL!$H$167&lt;&gt;"",L618=PRINCIPAL!$N$167),VLOOKUP($AC$594,'Banco de Dados'!$B$4:$J$50,8,FALSE)*PRINCIPAL!$H$167*(1-(PRINCIPAL!$O$167/100)),IF(PRINCIPAL!$H$167&lt;&gt;"",VLOOKUP($AC$594,'Banco de Dados'!$B$4:$J$50,8,FALSE)*PRINCIPAL!$H$167,IF(OR(L618=PRINCIPAL!$I$167,L618=PRINCIPAL!$I$167+PRINCIPAL!$I$167,L618=PRINCIPAL!$I$167+PRINCIPAL!$I$167+PRINCIPAL!$I$167),0,IF(L618=PRINCIPAL!$J$167,VLOOKUP($AC$594,'Banco de Dados'!$B$4:$J$50,6,FALSE)*(1-(PRINCIPAL!$K$167/100)),IF(L618=PRINCIPAL!$L$167,VLOOKUP($AC$594,'Banco de Dados'!$B$4:$J$50,6,FALSE)*(1-(PRINCIPAL!$M$167/100)),IF(L618=PRINCIPAL!$N$167,VLOOKUP($AC$594,'Banco de Dados'!$B$4:$J$50,6,FALSE)*(1-(PRINCIPAL!$O$167/100)),VLOOKUP($AC$594,'Banco de Dados'!$B$4:$J$50,6,FALSE)))))))))),"")</f>
        <v/>
      </c>
      <c r="AC618" s="29" t="str">
        <f>IFERROR(AB618*(IFERROR(VLOOKUP($AC$594,'Banco de Dados'!$B$4:$J$50,4,FALSE),"ERRO")),"")</f>
        <v/>
      </c>
      <c r="AD618" s="29" t="str">
        <f t="shared" si="407"/>
        <v/>
      </c>
      <c r="AE618" s="103" t="str">
        <f>IFERROR(AD618*(C618*(PRINCIPAL!$G$167/100))*0.47*(44/12),"")</f>
        <v/>
      </c>
      <c r="AF618" s="111" t="str">
        <f t="shared" si="408"/>
        <v/>
      </c>
      <c r="AG618" s="30" t="str">
        <f>IFERROR(IF(AND(PRINCIPAL!$H$168&lt;&gt;"",OR(L618=PRINCIPAL!$I$168,L618=PRINCIPAL!$I$168+PRINCIPAL!$I$168,L618=PRINCIPAL!$I$168+PRINCIPAL!$I$168+PRINCIPAL!$I$168)),0,IF(AND(PRINCIPAL!$H$168&lt;&gt;"",L618=PRINCIPAL!$J$168),VLOOKUP($AH$594,'Banco de Dados'!$B$4:$J$50,8,FALSE)*PRINCIPAL!$H$168*(1-(PRINCIPAL!$K$168/100)),IF(AND(PRINCIPAL!$H$168&lt;&gt;"",L618=PRINCIPAL!$L$168),VLOOKUP($AH$594,'Banco de Dados'!$B$4:$J$50,8,FALSE)*PRINCIPAL!$H$168*(1-(PRINCIPAL!$M$168/100)),IF(AND(PRINCIPAL!$H$168&lt;&gt;"",L618=PRINCIPAL!$N$168),VLOOKUP($AH$594,'Banco de Dados'!$B$4:$J$50,8,FALSE)*PRINCIPAL!$H$168*(1-(PRINCIPAL!$O$168/100)),IF(PRINCIPAL!$H$168&lt;&gt;"",VLOOKUP($AH$594,'Banco de Dados'!$B$4:$J$50,8,FALSE)*PRINCIPAL!$H$168,IF(OR(L618=PRINCIPAL!$I$168,L618=PRINCIPAL!$I$168+PRINCIPAL!$I$168,L618=PRINCIPAL!$I$168+PRINCIPAL!$I$168+PRINCIPAL!$I$168),0,IF(L618=PRINCIPAL!$J$168,VLOOKUP($AH$594,'Banco de Dados'!$B$4:$J$50,6,FALSE)*(1-(PRINCIPAL!$K$168/100)),IF(L618=PRINCIPAL!$L$168,VLOOKUP($AH$594,'Banco de Dados'!$B$4:$J$50,6,FALSE)*(1-(PRINCIPAL!$M$168/100)),IF(L618=PRINCIPAL!$N$168,VLOOKUP($AH$594,'Banco de Dados'!$B$4:$J$50,6,FALSE)*(1-(PRINCIPAL!$O$168/100)),VLOOKUP($AH$594,'Banco de Dados'!$B$4:$J$50,6,FALSE)))))))))),"")</f>
        <v/>
      </c>
      <c r="AH618" s="29" t="str">
        <f>IFERROR(AG618*(IFERROR(VLOOKUP($AH$594,'Banco de Dados'!$B$4:$J$50,4,FALSE),"ERRO")),"")</f>
        <v/>
      </c>
      <c r="AI618" s="29" t="str">
        <f t="shared" si="409"/>
        <v/>
      </c>
      <c r="AJ618" s="103" t="str">
        <f>IFERROR(AI618*(C618*(PRINCIPAL!$G$168/100))*0.47*(44/12),"")</f>
        <v/>
      </c>
      <c r="AK618" s="111" t="str">
        <f t="shared" si="418"/>
        <v/>
      </c>
      <c r="AL618" s="30" t="str">
        <f>IFERROR(IF(AND(PRINCIPAL!$H$169&lt;&gt;"",OR(L618=PRINCIPAL!$I$169,L618=PRINCIPAL!$I$169+PRINCIPAL!$I$169,L618=PRINCIPAL!$I$169+PRINCIPAL!$I$169+PRINCIPAL!$I$169)),0,IF(AND(PRINCIPAL!$H$169&lt;&gt;"",L618=PRINCIPAL!$J$169),VLOOKUP($AM$594,'Banco de Dados'!$B$4:$J$50,8,FALSE)*PRINCIPAL!$H$169*(1-(PRINCIPAL!$K$169/100)),IF(AND(PRINCIPAL!$H$169&lt;&gt;"",L618=PRINCIPAL!$L$169),VLOOKUP($AM$594,'Banco de Dados'!$B$4:$J$50,8,FALSE)*PRINCIPAL!$H$169*(1-(PRINCIPAL!$M$169/100)),IF(AND(PRINCIPAL!$H$169&lt;&gt;"",L618=PRINCIPAL!$N$169),VLOOKUP($AM$594,'Banco de Dados'!$B$4:$J$50,8,FALSE)*PRINCIPAL!$H$169*(1-(PRINCIPAL!$O$169/100)),IF(PRINCIPAL!$H$169&lt;&gt;"",VLOOKUP($AM$594,'Banco de Dados'!$B$4:$J$50,8,FALSE)*PRINCIPAL!$H$169,IF(OR(L618=PRINCIPAL!$I$169,L618=PRINCIPAL!$I$169+PRINCIPAL!$I$169,L618=PRINCIPAL!$I$169+PRINCIPAL!$I$169+PRINCIPAL!$I$169),0,IF(L618=PRINCIPAL!$J$169,VLOOKUP($AM$594,'Banco de Dados'!$B$4:$J$50,6,FALSE)*(1-(PRINCIPAL!$K$169/100)),IF(L618=PRINCIPAL!$L$169,VLOOKUP($AM$594,'Banco de Dados'!$B$4:$J$50,6,FALSE)*(1-(PRINCIPAL!$M$169/100)),IF(L618=PRINCIPAL!$N$169,VLOOKUP($AM$594,'Banco de Dados'!$B$4:$J$50,6,FALSE)*(1-(PRINCIPAL!$O$169/100)),VLOOKUP($AM$594,'Banco de Dados'!$B$4:$J$50,6,FALSE)))))))))),"")</f>
        <v/>
      </c>
      <c r="AM618" s="29" t="str">
        <f>IFERROR(AL618*(IFERROR(VLOOKUP($AM$594,'Banco de Dados'!$B$4:$J$50,4,FALSE),"ERRO")),"")</f>
        <v/>
      </c>
      <c r="AN618" s="29" t="str">
        <f t="shared" si="410"/>
        <v/>
      </c>
      <c r="AO618" s="103" t="str">
        <f>IFERROR(AN618*(C618*(PRINCIPAL!$G$169/100))*0.47*(44/12),"")</f>
        <v/>
      </c>
      <c r="AP618" s="111" t="str">
        <f t="shared" si="411"/>
        <v/>
      </c>
      <c r="AQ618" s="30" t="str">
        <f>IFERROR(IF(AND(PRINCIPAL!$H$170&lt;&gt;"",OR(L618=PRINCIPAL!$I$170,L618=PRINCIPAL!$I$170+PRINCIPAL!$I$170,L618=PRINCIPAL!$I$170+PRINCIPAL!$I$170+PRINCIPAL!$I$170)),0,IF(AND(PRINCIPAL!$H$170&lt;&gt;"",L618=PRINCIPAL!$J$170),VLOOKUP($AR$594,'Banco de Dados'!$B$4:$J$50,8,FALSE)*PRINCIPAL!$H$170*(1-(PRINCIPAL!$K$170/100)),IF(AND(PRINCIPAL!$H$170&lt;&gt;"",L618=PRINCIPAL!$L$170),VLOOKUP($AR$594,'Banco de Dados'!$B$4:$J$50,8,FALSE)*PRINCIPAL!$H$170*(1-(PRINCIPAL!$M$170/100)),IF(AND(PRINCIPAL!$H$170&lt;&gt;"",L618=PRINCIPAL!$N$170),VLOOKUP($AR$594,'Banco de Dados'!$B$4:$J$50,8,FALSE)*PRINCIPAL!$H$170*(1-(PRINCIPAL!$O$170/100)),IF(PRINCIPAL!$H$170&lt;&gt;"",VLOOKUP($AR$594,'Banco de Dados'!$B$4:$J$50,8,FALSE)*PRINCIPAL!$H$170,IF(OR(L618=PRINCIPAL!$I$170,L618=PRINCIPAL!$I$170+PRINCIPAL!$I$170,L618=PRINCIPAL!$I$170+PRINCIPAL!$I$170+PRINCIPAL!$I$170),0,IF(L618=PRINCIPAL!$J$170,VLOOKUP($AR$594,'Banco de Dados'!$B$4:$J$50,6,FALSE)*(1-(PRINCIPAL!$K$170/100)),IF(L618=PRINCIPAL!$L$170,VLOOKUP($AR$594,'Banco de Dados'!$B$4:$J$50,6,FALSE)*(1-(PRINCIPAL!$M$170/100)),IF(L618=PRINCIPAL!$N$170,VLOOKUP($AR$594,'Banco de Dados'!$B$4:$J$50,6,FALSE)*(1-(PRINCIPAL!$O$170/100)),VLOOKUP($AR$594,'Banco de Dados'!$B$4:$J$50,6,FALSE)))))))))),"")</f>
        <v/>
      </c>
      <c r="AR618" s="29" t="str">
        <f>IFERROR(AQ618*(IFERROR(VLOOKUP($AR$594,'Banco de Dados'!$B$4:$J$50,4,FALSE),"ERRO")),"")</f>
        <v/>
      </c>
      <c r="AS618" s="29" t="str">
        <f t="shared" si="412"/>
        <v/>
      </c>
      <c r="AT618" s="103" t="str">
        <f>IFERROR(AS618*(C618*(PRINCIPAL!$G$170/100))*0.47*(44/12),"")</f>
        <v/>
      </c>
      <c r="AU618" s="111" t="str">
        <f t="shared" si="413"/>
        <v/>
      </c>
      <c r="AV618" s="30" t="str">
        <f>IFERROR(IF(AND(PRINCIPAL!$H$171&lt;&gt;"",OR(L618=PRINCIPAL!$I$171,L618=PRINCIPAL!$I$171+PRINCIPAL!$I$171,L618=PRINCIPAL!$I$171+PRINCIPAL!$I$171+PRINCIPAL!$I$171)),0,IF(AND(PRINCIPAL!$H$171&lt;&gt;"",L618=PRINCIPAL!$J$171),VLOOKUP($AW$594,'Banco de Dados'!$B$4:$J$50,8,FALSE)*PRINCIPAL!$H$171*(1-(PRINCIPAL!$K$171/100)),IF(AND(PRINCIPAL!$H$171&lt;&gt;"",L618=PRINCIPAL!$L$171),VLOOKUP($AW$594,'Banco de Dados'!$B$4:$J$50,8,FALSE)*PRINCIPAL!$H$171*(1-(PRINCIPAL!$M$171/100)),IF(AND(PRINCIPAL!$H$171&lt;&gt;"",L618=PRINCIPAL!$N$171),VLOOKUP($AW$594,'Banco de Dados'!$B$4:$J$50,8,FALSE)*PRINCIPAL!$H$171*(1-(PRINCIPAL!$O$171/100)),IF(PRINCIPAL!$H$171&lt;&gt;"",VLOOKUP($AW$594,'Banco de Dados'!$B$4:$J$50,8,FALSE)*PRINCIPAL!$H$171,IF(OR(L618=PRINCIPAL!$I$171,L618=PRINCIPAL!$I$171+PRINCIPAL!$I$171,L618=PRINCIPAL!$I$171+PRINCIPAL!$I$171+PRINCIPAL!$I$171),0,IF(L618=PRINCIPAL!$J$171,VLOOKUP($AW$594,'Banco de Dados'!$B$4:$J$50,6,FALSE)*(1-(PRINCIPAL!$K$171/100)),IF(L618=PRINCIPAL!$L$171,VLOOKUP($AW$594,'Banco de Dados'!$B$4:$J$50,6,FALSE)*(1-(PRINCIPAL!$M$171/100)),IF(L618=PRINCIPAL!$N$171,VLOOKUP($AW$594,'Banco de Dados'!$B$4:$J$50,6,FALSE)*(1-(PRINCIPAL!$O$171/100)),VLOOKUP($AW$594,'Banco de Dados'!$B$4:$J$50,6,FALSE)))))))))),"")</f>
        <v/>
      </c>
      <c r="AW618" s="29" t="str">
        <f>IFERROR(AV618*(IFERROR(VLOOKUP($AW$594,'Banco de Dados'!$B$4:$J$50,4,FALSE),"ERRO")),"")</f>
        <v/>
      </c>
      <c r="AX618" s="29" t="str">
        <f t="shared" si="414"/>
        <v/>
      </c>
      <c r="AY618" s="103" t="str">
        <f>IFERROR(AX618*(C618*(PRINCIPAL!$G$171/100))*0.47*(44/12),"")</f>
        <v/>
      </c>
      <c r="AZ618" s="111" t="str">
        <f t="shared" si="419"/>
        <v/>
      </c>
      <c r="BA618" s="30" t="str">
        <f>IFERROR(IF(AND(PRINCIPAL!$H$172&lt;&gt;"",OR(L618=PRINCIPAL!$I$172,L618=PRINCIPAL!$I$172+PRINCIPAL!$I$172,L618=PRINCIPAL!$I$172+PRINCIPAL!$I$172+PRINCIPAL!$I$172)),0,IF(AND(PRINCIPAL!$H$172&lt;&gt;"",L618=PRINCIPAL!$J$172),VLOOKUP($BB$594,'Banco de Dados'!$B$4:$J$50,8,FALSE)*PRINCIPAL!$H$172*(1-(PRINCIPAL!$K$172/100)),IF(AND(PRINCIPAL!$H$172&lt;&gt;"",L618=PRINCIPAL!$L$172),VLOOKUP($BB$594,'Banco de Dados'!$B$4:$J$50,8,FALSE)*PRINCIPAL!$H$172*(1-(PRINCIPAL!$M$172/100)),IF(AND(PRINCIPAL!$H$172&lt;&gt;"",L618=PRINCIPAL!$N$172),VLOOKUP($BB$594,'Banco de Dados'!$B$4:$J$50,8,FALSE)*PRINCIPAL!$H$172*(1-(PRINCIPAL!$O$172/100)),IF(PRINCIPAL!$H$172&lt;&gt;"",VLOOKUP($BB$594,'Banco de Dados'!$B$4:$J$50,8,FALSE)*PRINCIPAL!$H$172,IF(OR(L618=PRINCIPAL!$I$172,L618=PRINCIPAL!$I$172+PRINCIPAL!$I$172,L618=PRINCIPAL!$I$172+PRINCIPAL!$I$172+PRINCIPAL!$I$172),0,IF(L618=PRINCIPAL!$J$172,VLOOKUP($BB$594,'Banco de Dados'!$B$4:$J$50,6,FALSE)*(1-(PRINCIPAL!$K$172/100)),IF(L618=PRINCIPAL!$L$172,VLOOKUP($BB$594,'Banco de Dados'!$B$4:$J$50,6,FALSE)*(1-(PRINCIPAL!$M$172/100)),IF(L618=PRINCIPAL!$N$172,VLOOKUP($BB$594,'Banco de Dados'!$B$4:$J$50,6,FALSE)*(1-(PRINCIPAL!$O$172/100)),VLOOKUP($BB$594,'Banco de Dados'!$B$4:$J$50,6,FALSE)))))))))),"")</f>
        <v/>
      </c>
      <c r="BB618" s="29" t="str">
        <f>IFERROR(BA618*(IFERROR(VLOOKUP($BB$594,'Banco de Dados'!$B$4:$J$50,4,FALSE),"ERRO")),"")</f>
        <v/>
      </c>
      <c r="BC618" s="29" t="str">
        <f t="shared" si="420"/>
        <v/>
      </c>
      <c r="BD618" s="103" t="str">
        <f>IFERROR(BC618*(C618*(PRINCIPAL!$G$172/100))*0.47*(44/12),"")</f>
        <v/>
      </c>
      <c r="BE618" s="111" t="str">
        <f t="shared" si="399"/>
        <v/>
      </c>
      <c r="BF618" s="30" t="str">
        <f>IFERROR(IF(AND(PRINCIPAL!$H$173&lt;&gt;"",OR(L618=PRINCIPAL!$I$173,L618=PRINCIPAL!$I$173+PRINCIPAL!$I$173,L618=PRINCIPAL!$I$173+PRINCIPAL!$I$173+PRINCIPAL!$I$173)),0,IF(AND(PRINCIPAL!$H$173&lt;&gt;"",L618=PRINCIPAL!$J$173),VLOOKUP($BG$594,'Banco de Dados'!$B$4:$J$50,8,FALSE)*PRINCIPAL!$H$173*(1-(PRINCIPAL!$K$173/100)),IF(AND(PRINCIPAL!$H$173&lt;&gt;"",L618=PRINCIPAL!$L$173),VLOOKUP($BG$594,'Banco de Dados'!$B$4:$J$50,8,FALSE)*PRINCIPAL!$H$173*(1-(PRINCIPAL!$M$173/100)),IF(AND(PRINCIPAL!$H$173&lt;&gt;"",L618=PRINCIPAL!$N$173),VLOOKUP($BG$594,'Banco de Dados'!$B$4:$J$50,8,FALSE)*PRINCIPAL!$H$173*(1-(PRINCIPAL!$O$173/100)),IF(PRINCIPAL!$H$173&lt;&gt;"",VLOOKUP($BG$594,'Banco de Dados'!$B$4:$J$50,8,FALSE)*PRINCIPAL!$H$173,IF(OR(L618=PRINCIPAL!$I$173,L618=PRINCIPAL!$I$173+PRINCIPAL!$I$173,L618=PRINCIPAL!$I$173+PRINCIPAL!$I$173+PRINCIPAL!$I$173),0,IF(L618=PRINCIPAL!$J$173,VLOOKUP($BG$594,'Banco de Dados'!$B$4:$J$50,6,FALSE)*(1-(PRINCIPAL!$K$173/100)),IF(L618=PRINCIPAL!$L$173,VLOOKUP($BG$594,'Banco de Dados'!$B$4:$J$50,6,FALSE)*(1-(PRINCIPAL!$M$173/100)),IF(L618=PRINCIPAL!$N$173,VLOOKUP($BG$594,'Banco de Dados'!$B$4:$J$50,6,FALSE)*(1-(PRINCIPAL!$O$173/100)),VLOOKUP($BG$594,'Banco de Dados'!$B$4:$J$50,6,FALSE)))))))))),"")</f>
        <v/>
      </c>
      <c r="BG618" s="29" t="str">
        <f>IFERROR(BF618*(IFERROR(VLOOKUP($BG$594,'Banco de Dados'!$B$4:$J$50,4,FALSE),"ERRO")),"")</f>
        <v/>
      </c>
      <c r="BH618" s="29" t="str">
        <f t="shared" si="415"/>
        <v/>
      </c>
      <c r="BI618" s="103" t="str">
        <f>IFERROR(BH618*(C618*(PRINCIPAL!$G$173/100))*0.47*(44/12),"")</f>
        <v/>
      </c>
      <c r="BJ618" s="102" t="str">
        <f t="shared" si="400"/>
        <v/>
      </c>
    </row>
    <row r="619" spans="2:62" ht="12.75" customHeight="1" x14ac:dyDescent="0.3">
      <c r="B619" s="326">
        <f t="shared" si="401"/>
        <v>2043</v>
      </c>
      <c r="C619" s="340"/>
      <c r="D619" s="1"/>
      <c r="E619" s="116">
        <v>23</v>
      </c>
      <c r="F619" s="24" t="str">
        <f>IFERROR(VLOOKUP($G$594,'Banco de Dados'!$B$4:$J$50,6,FALSE),"")</f>
        <v/>
      </c>
      <c r="G619" s="25" t="str">
        <f>IFERROR(F619*(IFERROR(VLOOKUP($G$594,'Banco de Dados'!$B$4:$J$50,4,FALSE),"ERRO")),"")</f>
        <v/>
      </c>
      <c r="H619" s="25" t="str">
        <f t="shared" si="402"/>
        <v/>
      </c>
      <c r="I619" s="103" t="str">
        <f t="shared" si="403"/>
        <v/>
      </c>
      <c r="J619" s="117" t="str">
        <f t="shared" si="404"/>
        <v/>
      </c>
      <c r="K619" s="1"/>
      <c r="L619" s="91">
        <v>23</v>
      </c>
      <c r="M619" s="24" t="str">
        <f>IFERROR(IF(AND(PRINCIPAL!$H$164&lt;&gt;"",OR(L619=PRINCIPAL!$I$164,L619=PRINCIPAL!$I$164+PRINCIPAL!$I$164,L619=PRINCIPAL!$I$164+PRINCIPAL!$I$164+PRINCIPAL!$I$164)),0,IF(AND(PRINCIPAL!$H$164&lt;&gt;"",L619=PRINCIPAL!$J$164),VLOOKUP($N$594,'Banco de Dados'!$B$4:$J$50,8,FALSE)*PRINCIPAL!$H$164*(1-(PRINCIPAL!$K$164/100)),IF(AND(PRINCIPAL!$H$164&lt;&gt;"",L619=PRINCIPAL!$L$164),VLOOKUP($N$594,'Banco de Dados'!$B$4:$J$50,8,FALSE)*PRINCIPAL!$H$164*(1-(PRINCIPAL!$M$164/100)),IF(AND(PRINCIPAL!$H$164&lt;&gt;"",L619=PRINCIPAL!$N$164),VLOOKUP($N$594,'Banco de Dados'!$B$4:$J$50,8,FALSE)*PRINCIPAL!$H$164*(1-(PRINCIPAL!$O$164/100)),IF(PRINCIPAL!$H$164&lt;&gt;"",VLOOKUP($N$594,'Banco de Dados'!$B$4:$J$50,8,FALSE)*PRINCIPAL!$H$164,IF(OR(L619=PRINCIPAL!$I$164,L619=PRINCIPAL!$I$164+PRINCIPAL!$I$164,L619=PRINCIPAL!$I$164+PRINCIPAL!$I$164+PRINCIPAL!$I$164),0,IF(L619=PRINCIPAL!$J$164,VLOOKUP($N$594,'Banco de Dados'!$B$4:$J$50,6,FALSE)*(1-(PRINCIPAL!$K$164/100)),IF(L619=PRINCIPAL!$L$164,VLOOKUP($N$594,'Banco de Dados'!$B$4:$J$50,6,FALSE)*(1-(PRINCIPAL!$M$164/100)),IF(L619=PRINCIPAL!$N$164,VLOOKUP($N$594,'Banco de Dados'!$B$4:$J$50,6,FALSE)*(1-(PRINCIPAL!$O$164/100)),VLOOKUP($N$594,'Banco de Dados'!$B$4:$J$50,6,FALSE)))))))))),"")</f>
        <v/>
      </c>
      <c r="N619" s="25" t="str">
        <f>IFERROR(M619*(IFERROR(VLOOKUP($N$594,'Banco de Dados'!$B$4:$J$50,4,FALSE),"ERRO")),"")</f>
        <v/>
      </c>
      <c r="O619" s="25" t="str">
        <f t="shared" si="423"/>
        <v/>
      </c>
      <c r="P619" s="103" t="str">
        <f>IFERROR(O619*(C619*(PRINCIPAL!$G$164/100))*0.47*(44/12),"")</f>
        <v/>
      </c>
      <c r="Q619" s="107" t="str">
        <f t="shared" si="424"/>
        <v/>
      </c>
      <c r="R619" s="29" t="str">
        <f>IFERROR(IF(AND(PRINCIPAL!$H$165&lt;&gt;"",OR(L619=PRINCIPAL!$I$165,L619=PRINCIPAL!$I$165+PRINCIPAL!$I$165,L619=PRINCIPAL!$I$165+PRINCIPAL!$I$165+PRINCIPAL!$I$165)),0,IF(AND(PRINCIPAL!$H$165&lt;&gt;"",L619=PRINCIPAL!$J$165),VLOOKUP($S$594,'Banco de Dados'!$B$4:$J$50,8,FALSE)*PRINCIPAL!$H$165*(1-(PRINCIPAL!$K$165/100)),IF(AND(PRINCIPAL!$H$165&lt;&gt;"",L619=PRINCIPAL!$L$165),VLOOKUP($S$594,'Banco de Dados'!$B$4:$J$50,8,FALSE)*PRINCIPAL!$H$165*(1-(PRINCIPAL!$M$165/100)),IF(AND(PRINCIPAL!$H$165&lt;&gt;"",L619=PRINCIPAL!$N$165),VLOOKUP($S$594,'Banco de Dados'!$B$4:$J$50,8,FALSE)*PRINCIPAL!$H$165*(1-(PRINCIPAL!$O$165/100)),IF(PRINCIPAL!$H$165&lt;&gt;"",VLOOKUP($S$594,'Banco de Dados'!$B$4:$J$50,8,FALSE)*PRINCIPAL!$H$165,IF(OR(L619=PRINCIPAL!$I$165,L619=PRINCIPAL!$I$165+PRINCIPAL!$I$165,L619=PRINCIPAL!$I$165+PRINCIPAL!$I$165+PRINCIPAL!$I$165),0,IF(L619=PRINCIPAL!$J$165,VLOOKUP($S$594,'Banco de Dados'!$B$4:$J$50,6,FALSE)*(1-(PRINCIPAL!$K$165/100)),IF(L619=PRINCIPAL!$L$165,VLOOKUP($S$594,'Banco de Dados'!$B$4:$J$50,6,FALSE)*(1-(PRINCIPAL!$M$165/100)),IF(L619=PRINCIPAL!$N$165,VLOOKUP($S$594,'Banco de Dados'!$B$4:$J$50,6,FALSE)*(1-(PRINCIPAL!$O$165/100)),VLOOKUP($S$594,'Banco de Dados'!$B$4:$J$50,6,FALSE)))))))))),"")</f>
        <v/>
      </c>
      <c r="S619" s="29" t="str">
        <f>IFERROR(R619*(IFERROR(VLOOKUP($S$594,'Banco de Dados'!$B$4:$J$50,4,FALSE),"ERRO")),"")</f>
        <v/>
      </c>
      <c r="T619" s="29" t="str">
        <f t="shared" si="422"/>
        <v/>
      </c>
      <c r="U619" s="103" t="str">
        <f>IFERROR(T619*(C619*(PRINCIPAL!$G$165/100))*0.47*(44/12),"")</f>
        <v/>
      </c>
      <c r="V619" s="103" t="str">
        <f t="shared" si="398"/>
        <v/>
      </c>
      <c r="W619" s="30" t="str">
        <f>IFERROR(IF(AND(PRINCIPAL!$H$166&lt;&gt;"",OR(L619=PRINCIPAL!$I$166,L619=PRINCIPAL!$I$166+PRINCIPAL!$I$166,L619=PRINCIPAL!$I$166+PRINCIPAL!$I$166+PRINCIPAL!$I$166)),0,IF(AND(PRINCIPAL!$H$166&lt;&gt;"",L619=PRINCIPAL!$J$166),VLOOKUP($X$594,'Banco de Dados'!$B$4:$J$50,8,FALSE)*PRINCIPAL!$H$166*(1-(PRINCIPAL!$K$166/100)),IF(AND(PRINCIPAL!$H$166&lt;&gt;"",L619=PRINCIPAL!$L$166),VLOOKUP($X$594,'Banco de Dados'!$B$4:$J$50,8,FALSE)*PRINCIPAL!$H$166*(1-(PRINCIPAL!$M$166/100)),IF(AND(PRINCIPAL!$H$166&lt;&gt;"",L619=PRINCIPAL!$N$166),VLOOKUP($X$594,'Banco de Dados'!$B$4:$J$50,8,FALSE)*PRINCIPAL!$H$166*(1-(PRINCIPAL!$O$166/100)),IF(PRINCIPAL!$H$166&lt;&gt;"",VLOOKUP($X$594,'Banco de Dados'!$B$4:$J$50,8,FALSE)*PRINCIPAL!$H$166,IF(OR(L619=PRINCIPAL!$I$166,L619=PRINCIPAL!$I$166+PRINCIPAL!$I$166,L619=PRINCIPAL!$I$166+PRINCIPAL!$I$166+PRINCIPAL!$I$166),0,IF(L619=PRINCIPAL!$J$166,VLOOKUP($X$594,'Banco de Dados'!$B$4:$J$50,6,FALSE)*(1-(PRINCIPAL!$K$166/100)),IF(L619=PRINCIPAL!$L$166,VLOOKUP($X$594,'Banco de Dados'!$B$4:$J$50,6,FALSE)*(1-(PRINCIPAL!$M$166/100)),IF(L619=PRINCIPAL!$N$166,VLOOKUP($X$594,'Banco de Dados'!$B$4:$J$50,6,FALSE)*(1-(PRINCIPAL!$O$166/100)),VLOOKUP($X$594,'Banco de Dados'!$B$4:$J$50,6,FALSE)))))))))),"")</f>
        <v/>
      </c>
      <c r="X619" s="29" t="str">
        <f>IFERROR(W619*(IFERROR(VLOOKUP($X$594,'Banco de Dados'!$B$4:$J$50,4,FALSE),"ERRO")),"")</f>
        <v/>
      </c>
      <c r="Y619" s="29" t="str">
        <f t="shared" si="416"/>
        <v/>
      </c>
      <c r="Z619" s="103" t="str">
        <f>IFERROR(Y619*(C619*(PRINCIPAL!$G$166/100))*0.47*(44/12),"")</f>
        <v/>
      </c>
      <c r="AA619" s="111" t="str">
        <f t="shared" si="417"/>
        <v/>
      </c>
      <c r="AB619" s="30" t="str">
        <f>IFERROR(IF(AND(PRINCIPAL!$H$167&lt;&gt;"",OR(L619=PRINCIPAL!$I$167,L619=PRINCIPAL!$I$167+PRINCIPAL!$I$167,L619=PRINCIPAL!$I$167+PRINCIPAL!$I$167+PRINCIPAL!$I$167)),0,IF(AND(PRINCIPAL!$H$167&lt;&gt;"",L619=PRINCIPAL!$J$167),VLOOKUP($AC$594,'Banco de Dados'!$B$4:$J$50,8,FALSE)*PRINCIPAL!$H$167*(1-(PRINCIPAL!$K$167/100)),IF(AND(PRINCIPAL!$H$167&lt;&gt;"",L619=PRINCIPAL!$L$167),VLOOKUP($AC$594,'Banco de Dados'!$B$4:$J$50,8,FALSE)*PRINCIPAL!$H$167*(1-(PRINCIPAL!$M$167/100)),IF(AND(PRINCIPAL!$H$167&lt;&gt;"",L619=PRINCIPAL!$N$167),VLOOKUP($AC$594,'Banco de Dados'!$B$4:$J$50,8,FALSE)*PRINCIPAL!$H$167*(1-(PRINCIPAL!$O$167/100)),IF(PRINCIPAL!$H$167&lt;&gt;"",VLOOKUP($AC$594,'Banco de Dados'!$B$4:$J$50,8,FALSE)*PRINCIPAL!$H$167,IF(OR(L619=PRINCIPAL!$I$167,L619=PRINCIPAL!$I$167+PRINCIPAL!$I$167,L619=PRINCIPAL!$I$167+PRINCIPAL!$I$167+PRINCIPAL!$I$167),0,IF(L619=PRINCIPAL!$J$167,VLOOKUP($AC$594,'Banco de Dados'!$B$4:$J$50,6,FALSE)*(1-(PRINCIPAL!$K$167/100)),IF(L619=PRINCIPAL!$L$167,VLOOKUP($AC$594,'Banco de Dados'!$B$4:$J$50,6,FALSE)*(1-(PRINCIPAL!$M$167/100)),IF(L619=PRINCIPAL!$N$167,VLOOKUP($AC$594,'Banco de Dados'!$B$4:$J$50,6,FALSE)*(1-(PRINCIPAL!$O$167/100)),VLOOKUP($AC$594,'Banco de Dados'!$B$4:$J$50,6,FALSE)))))))))),"")</f>
        <v/>
      </c>
      <c r="AC619" s="29" t="str">
        <f>IFERROR(AB619*(IFERROR(VLOOKUP($AC$594,'Banco de Dados'!$B$4:$J$50,4,FALSE),"ERRO")),"")</f>
        <v/>
      </c>
      <c r="AD619" s="29" t="str">
        <f t="shared" si="407"/>
        <v/>
      </c>
      <c r="AE619" s="103" t="str">
        <f>IFERROR(AD619*(C619*(PRINCIPAL!$G$167/100))*0.47*(44/12),"")</f>
        <v/>
      </c>
      <c r="AF619" s="111" t="str">
        <f t="shared" si="408"/>
        <v/>
      </c>
      <c r="AG619" s="30" t="str">
        <f>IFERROR(IF(AND(PRINCIPAL!$H$168&lt;&gt;"",OR(L619=PRINCIPAL!$I$168,L619=PRINCIPAL!$I$168+PRINCIPAL!$I$168,L619=PRINCIPAL!$I$168+PRINCIPAL!$I$168+PRINCIPAL!$I$168)),0,IF(AND(PRINCIPAL!$H$168&lt;&gt;"",L619=PRINCIPAL!$J$168),VLOOKUP($AH$594,'Banco de Dados'!$B$4:$J$50,8,FALSE)*PRINCIPAL!$H$168*(1-(PRINCIPAL!$K$168/100)),IF(AND(PRINCIPAL!$H$168&lt;&gt;"",L619=PRINCIPAL!$L$168),VLOOKUP($AH$594,'Banco de Dados'!$B$4:$J$50,8,FALSE)*PRINCIPAL!$H$168*(1-(PRINCIPAL!$M$168/100)),IF(AND(PRINCIPAL!$H$168&lt;&gt;"",L619=PRINCIPAL!$N$168),VLOOKUP($AH$594,'Banco de Dados'!$B$4:$J$50,8,FALSE)*PRINCIPAL!$H$168*(1-(PRINCIPAL!$O$168/100)),IF(PRINCIPAL!$H$168&lt;&gt;"",VLOOKUP($AH$594,'Banco de Dados'!$B$4:$J$50,8,FALSE)*PRINCIPAL!$H$168,IF(OR(L619=PRINCIPAL!$I$168,L619=PRINCIPAL!$I$168+PRINCIPAL!$I$168,L619=PRINCIPAL!$I$168+PRINCIPAL!$I$168+PRINCIPAL!$I$168),0,IF(L619=PRINCIPAL!$J$168,VLOOKUP($AH$594,'Banco de Dados'!$B$4:$J$50,6,FALSE)*(1-(PRINCIPAL!$K$168/100)),IF(L619=PRINCIPAL!$L$168,VLOOKUP($AH$594,'Banco de Dados'!$B$4:$J$50,6,FALSE)*(1-(PRINCIPAL!$M$168/100)),IF(L619=PRINCIPAL!$N$168,VLOOKUP($AH$594,'Banco de Dados'!$B$4:$J$50,6,FALSE)*(1-(PRINCIPAL!$O$168/100)),VLOOKUP($AH$594,'Banco de Dados'!$B$4:$J$50,6,FALSE)))))))))),"")</f>
        <v/>
      </c>
      <c r="AH619" s="29" t="str">
        <f>IFERROR(AG619*(IFERROR(VLOOKUP($AH$594,'Banco de Dados'!$B$4:$J$50,4,FALSE),"ERRO")),"")</f>
        <v/>
      </c>
      <c r="AI619" s="29" t="str">
        <f t="shared" si="409"/>
        <v/>
      </c>
      <c r="AJ619" s="103" t="str">
        <f>IFERROR(AI619*(C619*(PRINCIPAL!$G$168/100))*0.47*(44/12),"")</f>
        <v/>
      </c>
      <c r="AK619" s="111" t="str">
        <f t="shared" si="418"/>
        <v/>
      </c>
      <c r="AL619" s="30" t="str">
        <f>IFERROR(IF(AND(PRINCIPAL!$H$169&lt;&gt;"",OR(L619=PRINCIPAL!$I$169,L619=PRINCIPAL!$I$169+PRINCIPAL!$I$169,L619=PRINCIPAL!$I$169+PRINCIPAL!$I$169+PRINCIPAL!$I$169)),0,IF(AND(PRINCIPAL!$H$169&lt;&gt;"",L619=PRINCIPAL!$J$169),VLOOKUP($AM$594,'Banco de Dados'!$B$4:$J$50,8,FALSE)*PRINCIPAL!$H$169*(1-(PRINCIPAL!$K$169/100)),IF(AND(PRINCIPAL!$H$169&lt;&gt;"",L619=PRINCIPAL!$L$169),VLOOKUP($AM$594,'Banco de Dados'!$B$4:$J$50,8,FALSE)*PRINCIPAL!$H$169*(1-(PRINCIPAL!$M$169/100)),IF(AND(PRINCIPAL!$H$169&lt;&gt;"",L619=PRINCIPAL!$N$169),VLOOKUP($AM$594,'Banco de Dados'!$B$4:$J$50,8,FALSE)*PRINCIPAL!$H$169*(1-(PRINCIPAL!$O$169/100)),IF(PRINCIPAL!$H$169&lt;&gt;"",VLOOKUP($AM$594,'Banco de Dados'!$B$4:$J$50,8,FALSE)*PRINCIPAL!$H$169,IF(OR(L619=PRINCIPAL!$I$169,L619=PRINCIPAL!$I$169+PRINCIPAL!$I$169,L619=PRINCIPAL!$I$169+PRINCIPAL!$I$169+PRINCIPAL!$I$169),0,IF(L619=PRINCIPAL!$J$169,VLOOKUP($AM$594,'Banco de Dados'!$B$4:$J$50,6,FALSE)*(1-(PRINCIPAL!$K$169/100)),IF(L619=PRINCIPAL!$L$169,VLOOKUP($AM$594,'Banco de Dados'!$B$4:$J$50,6,FALSE)*(1-(PRINCIPAL!$M$169/100)),IF(L619=PRINCIPAL!$N$169,VLOOKUP($AM$594,'Banco de Dados'!$B$4:$J$50,6,FALSE)*(1-(PRINCIPAL!$O$169/100)),VLOOKUP($AM$594,'Banco de Dados'!$B$4:$J$50,6,FALSE)))))))))),"")</f>
        <v/>
      </c>
      <c r="AM619" s="29" t="str">
        <f>IFERROR(AL619*(IFERROR(VLOOKUP($AM$594,'Banco de Dados'!$B$4:$J$50,4,FALSE),"ERRO")),"")</f>
        <v/>
      </c>
      <c r="AN619" s="29" t="str">
        <f t="shared" si="410"/>
        <v/>
      </c>
      <c r="AO619" s="103" t="str">
        <f>IFERROR(AN619*(C619*(PRINCIPAL!$G$169/100))*0.47*(44/12),"")</f>
        <v/>
      </c>
      <c r="AP619" s="111" t="str">
        <f t="shared" si="411"/>
        <v/>
      </c>
      <c r="AQ619" s="30" t="str">
        <f>IFERROR(IF(AND(PRINCIPAL!$H$170&lt;&gt;"",OR(L619=PRINCIPAL!$I$170,L619=PRINCIPAL!$I$170+PRINCIPAL!$I$170,L619=PRINCIPAL!$I$170+PRINCIPAL!$I$170+PRINCIPAL!$I$170)),0,IF(AND(PRINCIPAL!$H$170&lt;&gt;"",L619=PRINCIPAL!$J$170),VLOOKUP($AR$594,'Banco de Dados'!$B$4:$J$50,8,FALSE)*PRINCIPAL!$H$170*(1-(PRINCIPAL!$K$170/100)),IF(AND(PRINCIPAL!$H$170&lt;&gt;"",L619=PRINCIPAL!$L$170),VLOOKUP($AR$594,'Banco de Dados'!$B$4:$J$50,8,FALSE)*PRINCIPAL!$H$170*(1-(PRINCIPAL!$M$170/100)),IF(AND(PRINCIPAL!$H$170&lt;&gt;"",L619=PRINCIPAL!$N$170),VLOOKUP($AR$594,'Banco de Dados'!$B$4:$J$50,8,FALSE)*PRINCIPAL!$H$170*(1-(PRINCIPAL!$O$170/100)),IF(PRINCIPAL!$H$170&lt;&gt;"",VLOOKUP($AR$594,'Banco de Dados'!$B$4:$J$50,8,FALSE)*PRINCIPAL!$H$170,IF(OR(L619=PRINCIPAL!$I$170,L619=PRINCIPAL!$I$170+PRINCIPAL!$I$170,L619=PRINCIPAL!$I$170+PRINCIPAL!$I$170+PRINCIPAL!$I$170),0,IF(L619=PRINCIPAL!$J$170,VLOOKUP($AR$594,'Banco de Dados'!$B$4:$J$50,6,FALSE)*(1-(PRINCIPAL!$K$170/100)),IF(L619=PRINCIPAL!$L$170,VLOOKUP($AR$594,'Banco de Dados'!$B$4:$J$50,6,FALSE)*(1-(PRINCIPAL!$M$170/100)),IF(L619=PRINCIPAL!$N$170,VLOOKUP($AR$594,'Banco de Dados'!$B$4:$J$50,6,FALSE)*(1-(PRINCIPAL!$O$170/100)),VLOOKUP($AR$594,'Banco de Dados'!$B$4:$J$50,6,FALSE)))))))))),"")</f>
        <v/>
      </c>
      <c r="AR619" s="29" t="str">
        <f>IFERROR(AQ619*(IFERROR(VLOOKUP($AR$594,'Banco de Dados'!$B$4:$J$50,4,FALSE),"ERRO")),"")</f>
        <v/>
      </c>
      <c r="AS619" s="29" t="str">
        <f t="shared" si="412"/>
        <v/>
      </c>
      <c r="AT619" s="103" t="str">
        <f>IFERROR(AS619*(C619*(PRINCIPAL!$G$170/100))*0.47*(44/12),"")</f>
        <v/>
      </c>
      <c r="AU619" s="111" t="str">
        <f t="shared" si="413"/>
        <v/>
      </c>
      <c r="AV619" s="30" t="str">
        <f>IFERROR(IF(AND(PRINCIPAL!$H$171&lt;&gt;"",OR(L619=PRINCIPAL!$I$171,L619=PRINCIPAL!$I$171+PRINCIPAL!$I$171,L619=PRINCIPAL!$I$171+PRINCIPAL!$I$171+PRINCIPAL!$I$171)),0,IF(AND(PRINCIPAL!$H$171&lt;&gt;"",L619=PRINCIPAL!$J$171),VLOOKUP($AW$594,'Banco de Dados'!$B$4:$J$50,8,FALSE)*PRINCIPAL!$H$171*(1-(PRINCIPAL!$K$171/100)),IF(AND(PRINCIPAL!$H$171&lt;&gt;"",L619=PRINCIPAL!$L$171),VLOOKUP($AW$594,'Banco de Dados'!$B$4:$J$50,8,FALSE)*PRINCIPAL!$H$171*(1-(PRINCIPAL!$M$171/100)),IF(AND(PRINCIPAL!$H$171&lt;&gt;"",L619=PRINCIPAL!$N$171),VLOOKUP($AW$594,'Banco de Dados'!$B$4:$J$50,8,FALSE)*PRINCIPAL!$H$171*(1-(PRINCIPAL!$O$171/100)),IF(PRINCIPAL!$H$171&lt;&gt;"",VLOOKUP($AW$594,'Banco de Dados'!$B$4:$J$50,8,FALSE)*PRINCIPAL!$H$171,IF(OR(L619=PRINCIPAL!$I$171,L619=PRINCIPAL!$I$171+PRINCIPAL!$I$171,L619=PRINCIPAL!$I$171+PRINCIPAL!$I$171+PRINCIPAL!$I$171),0,IF(L619=PRINCIPAL!$J$171,VLOOKUP($AW$594,'Banco de Dados'!$B$4:$J$50,6,FALSE)*(1-(PRINCIPAL!$K$171/100)),IF(L619=PRINCIPAL!$L$171,VLOOKUP($AW$594,'Banco de Dados'!$B$4:$J$50,6,FALSE)*(1-(PRINCIPAL!$M$171/100)),IF(L619=PRINCIPAL!$N$171,VLOOKUP($AW$594,'Banco de Dados'!$B$4:$J$50,6,FALSE)*(1-(PRINCIPAL!$O$171/100)),VLOOKUP($AW$594,'Banco de Dados'!$B$4:$J$50,6,FALSE)))))))))),"")</f>
        <v/>
      </c>
      <c r="AW619" s="29" t="str">
        <f>IFERROR(AV619*(IFERROR(VLOOKUP($AW$594,'Banco de Dados'!$B$4:$J$50,4,FALSE),"ERRO")),"")</f>
        <v/>
      </c>
      <c r="AX619" s="29" t="str">
        <f t="shared" si="414"/>
        <v/>
      </c>
      <c r="AY619" s="103" t="str">
        <f>IFERROR(AX619*(C619*(PRINCIPAL!$G$171/100))*0.47*(44/12),"")</f>
        <v/>
      </c>
      <c r="AZ619" s="111" t="str">
        <f t="shared" si="419"/>
        <v/>
      </c>
      <c r="BA619" s="30" t="str">
        <f>IFERROR(IF(AND(PRINCIPAL!$H$172&lt;&gt;"",OR(L619=PRINCIPAL!$I$172,L619=PRINCIPAL!$I$172+PRINCIPAL!$I$172,L619=PRINCIPAL!$I$172+PRINCIPAL!$I$172+PRINCIPAL!$I$172)),0,IF(AND(PRINCIPAL!$H$172&lt;&gt;"",L619=PRINCIPAL!$J$172),VLOOKUP($BB$594,'Banco de Dados'!$B$4:$J$50,8,FALSE)*PRINCIPAL!$H$172*(1-(PRINCIPAL!$K$172/100)),IF(AND(PRINCIPAL!$H$172&lt;&gt;"",L619=PRINCIPAL!$L$172),VLOOKUP($BB$594,'Banco de Dados'!$B$4:$J$50,8,FALSE)*PRINCIPAL!$H$172*(1-(PRINCIPAL!$M$172/100)),IF(AND(PRINCIPAL!$H$172&lt;&gt;"",L619=PRINCIPAL!$N$172),VLOOKUP($BB$594,'Banco de Dados'!$B$4:$J$50,8,FALSE)*PRINCIPAL!$H$172*(1-(PRINCIPAL!$O$172/100)),IF(PRINCIPAL!$H$172&lt;&gt;"",VLOOKUP($BB$594,'Banco de Dados'!$B$4:$J$50,8,FALSE)*PRINCIPAL!$H$172,IF(OR(L619=PRINCIPAL!$I$172,L619=PRINCIPAL!$I$172+PRINCIPAL!$I$172,L619=PRINCIPAL!$I$172+PRINCIPAL!$I$172+PRINCIPAL!$I$172),0,IF(L619=PRINCIPAL!$J$172,VLOOKUP($BB$594,'Banco de Dados'!$B$4:$J$50,6,FALSE)*(1-(PRINCIPAL!$K$172/100)),IF(L619=PRINCIPAL!$L$172,VLOOKUP($BB$594,'Banco de Dados'!$B$4:$J$50,6,FALSE)*(1-(PRINCIPAL!$M$172/100)),IF(L619=PRINCIPAL!$N$172,VLOOKUP($BB$594,'Banco de Dados'!$B$4:$J$50,6,FALSE)*(1-(PRINCIPAL!$O$172/100)),VLOOKUP($BB$594,'Banco de Dados'!$B$4:$J$50,6,FALSE)))))))))),"")</f>
        <v/>
      </c>
      <c r="BB619" s="29" t="str">
        <f>IFERROR(BA619*(IFERROR(VLOOKUP($BB$594,'Banco de Dados'!$B$4:$J$50,4,FALSE),"ERRO")),"")</f>
        <v/>
      </c>
      <c r="BC619" s="29" t="str">
        <f t="shared" si="420"/>
        <v/>
      </c>
      <c r="BD619" s="103" t="str">
        <f>IFERROR(BC619*(C619*(PRINCIPAL!$G$172/100))*0.47*(44/12),"")</f>
        <v/>
      </c>
      <c r="BE619" s="111" t="str">
        <f t="shared" si="399"/>
        <v/>
      </c>
      <c r="BF619" s="30" t="str">
        <f>IFERROR(IF(AND(PRINCIPAL!$H$173&lt;&gt;"",OR(L619=PRINCIPAL!$I$173,L619=PRINCIPAL!$I$173+PRINCIPAL!$I$173,L619=PRINCIPAL!$I$173+PRINCIPAL!$I$173+PRINCIPAL!$I$173)),0,IF(AND(PRINCIPAL!$H$173&lt;&gt;"",L619=PRINCIPAL!$J$173),VLOOKUP($BG$594,'Banco de Dados'!$B$4:$J$50,8,FALSE)*PRINCIPAL!$H$173*(1-(PRINCIPAL!$K$173/100)),IF(AND(PRINCIPAL!$H$173&lt;&gt;"",L619=PRINCIPAL!$L$173),VLOOKUP($BG$594,'Banco de Dados'!$B$4:$J$50,8,FALSE)*PRINCIPAL!$H$173*(1-(PRINCIPAL!$M$173/100)),IF(AND(PRINCIPAL!$H$173&lt;&gt;"",L619=PRINCIPAL!$N$173),VLOOKUP($BG$594,'Banco de Dados'!$B$4:$J$50,8,FALSE)*PRINCIPAL!$H$173*(1-(PRINCIPAL!$O$173/100)),IF(PRINCIPAL!$H$173&lt;&gt;"",VLOOKUP($BG$594,'Banco de Dados'!$B$4:$J$50,8,FALSE)*PRINCIPAL!$H$173,IF(OR(L619=PRINCIPAL!$I$173,L619=PRINCIPAL!$I$173+PRINCIPAL!$I$173,L619=PRINCIPAL!$I$173+PRINCIPAL!$I$173+PRINCIPAL!$I$173),0,IF(L619=PRINCIPAL!$J$173,VLOOKUP($BG$594,'Banco de Dados'!$B$4:$J$50,6,FALSE)*(1-(PRINCIPAL!$K$173/100)),IF(L619=PRINCIPAL!$L$173,VLOOKUP($BG$594,'Banco de Dados'!$B$4:$J$50,6,FALSE)*(1-(PRINCIPAL!$M$173/100)),IF(L619=PRINCIPAL!$N$173,VLOOKUP($BG$594,'Banco de Dados'!$B$4:$J$50,6,FALSE)*(1-(PRINCIPAL!$O$173/100)),VLOOKUP($BG$594,'Banco de Dados'!$B$4:$J$50,6,FALSE)))))))))),"")</f>
        <v/>
      </c>
      <c r="BG619" s="29" t="str">
        <f>IFERROR(BF619*(IFERROR(VLOOKUP($BG$594,'Banco de Dados'!$B$4:$J$50,4,FALSE),"ERRO")),"")</f>
        <v/>
      </c>
      <c r="BH619" s="29" t="str">
        <f t="shared" si="415"/>
        <v/>
      </c>
      <c r="BI619" s="103" t="str">
        <f>IFERROR(BH619*(C619*(PRINCIPAL!$G$173/100))*0.47*(44/12),"")</f>
        <v/>
      </c>
      <c r="BJ619" s="102" t="str">
        <f t="shared" si="400"/>
        <v/>
      </c>
    </row>
    <row r="620" spans="2:62" ht="12.75" customHeight="1" x14ac:dyDescent="0.3">
      <c r="B620" s="326">
        <f t="shared" si="401"/>
        <v>2044</v>
      </c>
      <c r="C620" s="340"/>
      <c r="D620" s="1"/>
      <c r="E620" s="116">
        <v>24</v>
      </c>
      <c r="F620" s="24" t="str">
        <f>IFERROR(VLOOKUP($G$594,'Banco de Dados'!$B$4:$J$50,6,FALSE),"")</f>
        <v/>
      </c>
      <c r="G620" s="25" t="str">
        <f>IFERROR(F620*(IFERROR(VLOOKUP($G$594,'Banco de Dados'!$B$4:$J$50,4,FALSE),"ERRO")),"")</f>
        <v/>
      </c>
      <c r="H620" s="25" t="str">
        <f t="shared" si="402"/>
        <v/>
      </c>
      <c r="I620" s="103" t="str">
        <f t="shared" si="403"/>
        <v/>
      </c>
      <c r="J620" s="117" t="str">
        <f t="shared" si="404"/>
        <v/>
      </c>
      <c r="K620" s="1"/>
      <c r="L620" s="91">
        <v>24</v>
      </c>
      <c r="M620" s="24" t="str">
        <f>IFERROR(IF(AND(PRINCIPAL!$H$164&lt;&gt;"",OR(L620=PRINCIPAL!$I$164,L620=PRINCIPAL!$I$164+PRINCIPAL!$I$164,L620=PRINCIPAL!$I$164+PRINCIPAL!$I$164+PRINCIPAL!$I$164)),0,IF(AND(PRINCIPAL!$H$164&lt;&gt;"",L620=PRINCIPAL!$J$164),VLOOKUP($N$594,'Banco de Dados'!$B$4:$J$50,8,FALSE)*PRINCIPAL!$H$164*(1-(PRINCIPAL!$K$164/100)),IF(AND(PRINCIPAL!$H$164&lt;&gt;"",L620=PRINCIPAL!$L$164),VLOOKUP($N$594,'Banco de Dados'!$B$4:$J$50,8,FALSE)*PRINCIPAL!$H$164*(1-(PRINCIPAL!$M$164/100)),IF(AND(PRINCIPAL!$H$164&lt;&gt;"",L620=PRINCIPAL!$N$164),VLOOKUP($N$594,'Banco de Dados'!$B$4:$J$50,8,FALSE)*PRINCIPAL!$H$164*(1-(PRINCIPAL!$O$164/100)),IF(PRINCIPAL!$H$164&lt;&gt;"",VLOOKUP($N$594,'Banco de Dados'!$B$4:$J$50,8,FALSE)*PRINCIPAL!$H$164,IF(OR(L620=PRINCIPAL!$I$164,L620=PRINCIPAL!$I$164+PRINCIPAL!$I$164,L620=PRINCIPAL!$I$164+PRINCIPAL!$I$164+PRINCIPAL!$I$164),0,IF(L620=PRINCIPAL!$J$164,VLOOKUP($N$594,'Banco de Dados'!$B$4:$J$50,6,FALSE)*(1-(PRINCIPAL!$K$164/100)),IF(L620=PRINCIPAL!$L$164,VLOOKUP($N$594,'Banco de Dados'!$B$4:$J$50,6,FALSE)*(1-(PRINCIPAL!$M$164/100)),IF(L620=PRINCIPAL!$N$164,VLOOKUP($N$594,'Banco de Dados'!$B$4:$J$50,6,FALSE)*(1-(PRINCIPAL!$O$164/100)),VLOOKUP($N$594,'Banco de Dados'!$B$4:$J$50,6,FALSE)))))))))),"")</f>
        <v/>
      </c>
      <c r="N620" s="25" t="str">
        <f>IFERROR(M620*(IFERROR(VLOOKUP($N$594,'Banco de Dados'!$B$4:$J$50,4,FALSE),"ERRO")),"")</f>
        <v/>
      </c>
      <c r="O620" s="25" t="str">
        <f t="shared" si="423"/>
        <v/>
      </c>
      <c r="P620" s="103" t="str">
        <f>IFERROR(O620*(C620*(PRINCIPAL!$G$164/100))*0.47*(44/12),"")</f>
        <v/>
      </c>
      <c r="Q620" s="107" t="str">
        <f t="shared" si="424"/>
        <v/>
      </c>
      <c r="R620" s="29" t="str">
        <f>IFERROR(IF(AND(PRINCIPAL!$H$165&lt;&gt;"",OR(L620=PRINCIPAL!$I$165,L620=PRINCIPAL!$I$165+PRINCIPAL!$I$165,L620=PRINCIPAL!$I$165+PRINCIPAL!$I$165+PRINCIPAL!$I$165)),0,IF(AND(PRINCIPAL!$H$165&lt;&gt;"",L620=PRINCIPAL!$J$165),VLOOKUP($S$594,'Banco de Dados'!$B$4:$J$50,8,FALSE)*PRINCIPAL!$H$165*(1-(PRINCIPAL!$K$165/100)),IF(AND(PRINCIPAL!$H$165&lt;&gt;"",L620=PRINCIPAL!$L$165),VLOOKUP($S$594,'Banco de Dados'!$B$4:$J$50,8,FALSE)*PRINCIPAL!$H$165*(1-(PRINCIPAL!$M$165/100)),IF(AND(PRINCIPAL!$H$165&lt;&gt;"",L620=PRINCIPAL!$N$165),VLOOKUP($S$594,'Banco de Dados'!$B$4:$J$50,8,FALSE)*PRINCIPAL!$H$165*(1-(PRINCIPAL!$O$165/100)),IF(PRINCIPAL!$H$165&lt;&gt;"",VLOOKUP($S$594,'Banco de Dados'!$B$4:$J$50,8,FALSE)*PRINCIPAL!$H$165,IF(OR(L620=PRINCIPAL!$I$165,L620=PRINCIPAL!$I$165+PRINCIPAL!$I$165,L620=PRINCIPAL!$I$165+PRINCIPAL!$I$165+PRINCIPAL!$I$165),0,IF(L620=PRINCIPAL!$J$165,VLOOKUP($S$594,'Banco de Dados'!$B$4:$J$50,6,FALSE)*(1-(PRINCIPAL!$K$165/100)),IF(L620=PRINCIPAL!$L$165,VLOOKUP($S$594,'Banco de Dados'!$B$4:$J$50,6,FALSE)*(1-(PRINCIPAL!$M$165/100)),IF(L620=PRINCIPAL!$N$165,VLOOKUP($S$594,'Banco de Dados'!$B$4:$J$50,6,FALSE)*(1-(PRINCIPAL!$O$165/100)),VLOOKUP($S$594,'Banco de Dados'!$B$4:$J$50,6,FALSE)))))))))),"")</f>
        <v/>
      </c>
      <c r="S620" s="29" t="str">
        <f>IFERROR(R620*(IFERROR(VLOOKUP($S$594,'Banco de Dados'!$B$4:$J$50,4,FALSE),"ERRO")),"")</f>
        <v/>
      </c>
      <c r="T620" s="29" t="str">
        <f t="shared" si="422"/>
        <v/>
      </c>
      <c r="U620" s="103" t="str">
        <f>IFERROR(T620*(C620*(PRINCIPAL!$G$165/100))*0.47*(44/12),"")</f>
        <v/>
      </c>
      <c r="V620" s="103" t="str">
        <f t="shared" si="398"/>
        <v/>
      </c>
      <c r="W620" s="30" t="str">
        <f>IFERROR(IF(AND(PRINCIPAL!$H$166&lt;&gt;"",OR(L620=PRINCIPAL!$I$166,L620=PRINCIPAL!$I$166+PRINCIPAL!$I$166,L620=PRINCIPAL!$I$166+PRINCIPAL!$I$166+PRINCIPAL!$I$166)),0,IF(AND(PRINCIPAL!$H$166&lt;&gt;"",L620=PRINCIPAL!$J$166),VLOOKUP($X$594,'Banco de Dados'!$B$4:$J$50,8,FALSE)*PRINCIPAL!$H$166*(1-(PRINCIPAL!$K$166/100)),IF(AND(PRINCIPAL!$H$166&lt;&gt;"",L620=PRINCIPAL!$L$166),VLOOKUP($X$594,'Banco de Dados'!$B$4:$J$50,8,FALSE)*PRINCIPAL!$H$166*(1-(PRINCIPAL!$M$166/100)),IF(AND(PRINCIPAL!$H$166&lt;&gt;"",L620=PRINCIPAL!$N$166),VLOOKUP($X$594,'Banco de Dados'!$B$4:$J$50,8,FALSE)*PRINCIPAL!$H$166*(1-(PRINCIPAL!$O$166/100)),IF(PRINCIPAL!$H$166&lt;&gt;"",VLOOKUP($X$594,'Banco de Dados'!$B$4:$J$50,8,FALSE)*PRINCIPAL!$H$166,IF(OR(L620=PRINCIPAL!$I$166,L620=PRINCIPAL!$I$166+PRINCIPAL!$I$166,L620=PRINCIPAL!$I$166+PRINCIPAL!$I$166+PRINCIPAL!$I$166),0,IF(L620=PRINCIPAL!$J$166,VLOOKUP($X$594,'Banco de Dados'!$B$4:$J$50,6,FALSE)*(1-(PRINCIPAL!$K$166/100)),IF(L620=PRINCIPAL!$L$166,VLOOKUP($X$594,'Banco de Dados'!$B$4:$J$50,6,FALSE)*(1-(PRINCIPAL!$M$166/100)),IF(L620=PRINCIPAL!$N$166,VLOOKUP($X$594,'Banco de Dados'!$B$4:$J$50,6,FALSE)*(1-(PRINCIPAL!$O$166/100)),VLOOKUP($X$594,'Banco de Dados'!$B$4:$J$50,6,FALSE)))))))))),"")</f>
        <v/>
      </c>
      <c r="X620" s="29" t="str">
        <f>IFERROR(W620*(IFERROR(VLOOKUP($X$594,'Banco de Dados'!$B$4:$J$50,4,FALSE),"ERRO")),"")</f>
        <v/>
      </c>
      <c r="Y620" s="29" t="str">
        <f t="shared" si="416"/>
        <v/>
      </c>
      <c r="Z620" s="103" t="str">
        <f>IFERROR(Y620*(C620*(PRINCIPAL!$G$166/100))*0.47*(44/12),"")</f>
        <v/>
      </c>
      <c r="AA620" s="111" t="str">
        <f t="shared" si="417"/>
        <v/>
      </c>
      <c r="AB620" s="30" t="str">
        <f>IFERROR(IF(AND(PRINCIPAL!$H$167&lt;&gt;"",OR(L620=PRINCIPAL!$I$167,L620=PRINCIPAL!$I$167+PRINCIPAL!$I$167,L620=PRINCIPAL!$I$167+PRINCIPAL!$I$167+PRINCIPAL!$I$167)),0,IF(AND(PRINCIPAL!$H$167&lt;&gt;"",L620=PRINCIPAL!$J$167),VLOOKUP($AC$594,'Banco de Dados'!$B$4:$J$50,8,FALSE)*PRINCIPAL!$H$167*(1-(PRINCIPAL!$K$167/100)),IF(AND(PRINCIPAL!$H$167&lt;&gt;"",L620=PRINCIPAL!$L$167),VLOOKUP($AC$594,'Banco de Dados'!$B$4:$J$50,8,FALSE)*PRINCIPAL!$H$167*(1-(PRINCIPAL!$M$167/100)),IF(AND(PRINCIPAL!$H$167&lt;&gt;"",L620=PRINCIPAL!$N$167),VLOOKUP($AC$594,'Banco de Dados'!$B$4:$J$50,8,FALSE)*PRINCIPAL!$H$167*(1-(PRINCIPAL!$O$167/100)),IF(PRINCIPAL!$H$167&lt;&gt;"",VLOOKUP($AC$594,'Banco de Dados'!$B$4:$J$50,8,FALSE)*PRINCIPAL!$H$167,IF(OR(L620=PRINCIPAL!$I$167,L620=PRINCIPAL!$I$167+PRINCIPAL!$I$167,L620=PRINCIPAL!$I$167+PRINCIPAL!$I$167+PRINCIPAL!$I$167),0,IF(L620=PRINCIPAL!$J$167,VLOOKUP($AC$594,'Banco de Dados'!$B$4:$J$50,6,FALSE)*(1-(PRINCIPAL!$K$167/100)),IF(L620=PRINCIPAL!$L$167,VLOOKUP($AC$594,'Banco de Dados'!$B$4:$J$50,6,FALSE)*(1-(PRINCIPAL!$M$167/100)),IF(L620=PRINCIPAL!$N$167,VLOOKUP($AC$594,'Banco de Dados'!$B$4:$J$50,6,FALSE)*(1-(PRINCIPAL!$O$167/100)),VLOOKUP($AC$594,'Banco de Dados'!$B$4:$J$50,6,FALSE)))))))))),"")</f>
        <v/>
      </c>
      <c r="AC620" s="29" t="str">
        <f>IFERROR(AB620*(IFERROR(VLOOKUP($AC$594,'Banco de Dados'!$B$4:$J$50,4,FALSE),"ERRO")),"")</f>
        <v/>
      </c>
      <c r="AD620" s="29" t="str">
        <f t="shared" si="407"/>
        <v/>
      </c>
      <c r="AE620" s="103" t="str">
        <f>IFERROR(AD620*(C620*(PRINCIPAL!$G$167/100))*0.47*(44/12),"")</f>
        <v/>
      </c>
      <c r="AF620" s="111" t="str">
        <f t="shared" si="408"/>
        <v/>
      </c>
      <c r="AG620" s="30" t="str">
        <f>IFERROR(IF(AND(PRINCIPAL!$H$168&lt;&gt;"",OR(L620=PRINCIPAL!$I$168,L620=PRINCIPAL!$I$168+PRINCIPAL!$I$168,L620=PRINCIPAL!$I$168+PRINCIPAL!$I$168+PRINCIPAL!$I$168)),0,IF(AND(PRINCIPAL!$H$168&lt;&gt;"",L620=PRINCIPAL!$J$168),VLOOKUP($AH$594,'Banco de Dados'!$B$4:$J$50,8,FALSE)*PRINCIPAL!$H$168*(1-(PRINCIPAL!$K$168/100)),IF(AND(PRINCIPAL!$H$168&lt;&gt;"",L620=PRINCIPAL!$L$168),VLOOKUP($AH$594,'Banco de Dados'!$B$4:$J$50,8,FALSE)*PRINCIPAL!$H$168*(1-(PRINCIPAL!$M$168/100)),IF(AND(PRINCIPAL!$H$168&lt;&gt;"",L620=PRINCIPAL!$N$168),VLOOKUP($AH$594,'Banco de Dados'!$B$4:$J$50,8,FALSE)*PRINCIPAL!$H$168*(1-(PRINCIPAL!$O$168/100)),IF(PRINCIPAL!$H$168&lt;&gt;"",VLOOKUP($AH$594,'Banco de Dados'!$B$4:$J$50,8,FALSE)*PRINCIPAL!$H$168,IF(OR(L620=PRINCIPAL!$I$168,L620=PRINCIPAL!$I$168+PRINCIPAL!$I$168,L620=PRINCIPAL!$I$168+PRINCIPAL!$I$168+PRINCIPAL!$I$168),0,IF(L620=PRINCIPAL!$J$168,VLOOKUP($AH$594,'Banco de Dados'!$B$4:$J$50,6,FALSE)*(1-(PRINCIPAL!$K$168/100)),IF(L620=PRINCIPAL!$L$168,VLOOKUP($AH$594,'Banco de Dados'!$B$4:$J$50,6,FALSE)*(1-(PRINCIPAL!$M$168/100)),IF(L620=PRINCIPAL!$N$168,VLOOKUP($AH$594,'Banco de Dados'!$B$4:$J$50,6,FALSE)*(1-(PRINCIPAL!$O$168/100)),VLOOKUP($AH$594,'Banco de Dados'!$B$4:$J$50,6,FALSE)))))))))),"")</f>
        <v/>
      </c>
      <c r="AH620" s="29" t="str">
        <f>IFERROR(AG620*(IFERROR(VLOOKUP($AH$594,'Banco de Dados'!$B$4:$J$50,4,FALSE),"ERRO")),"")</f>
        <v/>
      </c>
      <c r="AI620" s="29" t="str">
        <f t="shared" si="409"/>
        <v/>
      </c>
      <c r="AJ620" s="103" t="str">
        <f>IFERROR(AI620*(C620*(PRINCIPAL!$G$168/100))*0.47*(44/12),"")</f>
        <v/>
      </c>
      <c r="AK620" s="111" t="str">
        <f t="shared" si="418"/>
        <v/>
      </c>
      <c r="AL620" s="30" t="str">
        <f>IFERROR(IF(AND(PRINCIPAL!$H$169&lt;&gt;"",OR(L620=PRINCIPAL!$I$169,L620=PRINCIPAL!$I$169+PRINCIPAL!$I$169,L620=PRINCIPAL!$I$169+PRINCIPAL!$I$169+PRINCIPAL!$I$169)),0,IF(AND(PRINCIPAL!$H$169&lt;&gt;"",L620=PRINCIPAL!$J$169),VLOOKUP($AM$594,'Banco de Dados'!$B$4:$J$50,8,FALSE)*PRINCIPAL!$H$169*(1-(PRINCIPAL!$K$169/100)),IF(AND(PRINCIPAL!$H$169&lt;&gt;"",L620=PRINCIPAL!$L$169),VLOOKUP($AM$594,'Banco de Dados'!$B$4:$J$50,8,FALSE)*PRINCIPAL!$H$169*(1-(PRINCIPAL!$M$169/100)),IF(AND(PRINCIPAL!$H$169&lt;&gt;"",L620=PRINCIPAL!$N$169),VLOOKUP($AM$594,'Banco de Dados'!$B$4:$J$50,8,FALSE)*PRINCIPAL!$H$169*(1-(PRINCIPAL!$O$169/100)),IF(PRINCIPAL!$H$169&lt;&gt;"",VLOOKUP($AM$594,'Banco de Dados'!$B$4:$J$50,8,FALSE)*PRINCIPAL!$H$169,IF(OR(L620=PRINCIPAL!$I$169,L620=PRINCIPAL!$I$169+PRINCIPAL!$I$169,L620=PRINCIPAL!$I$169+PRINCIPAL!$I$169+PRINCIPAL!$I$169),0,IF(L620=PRINCIPAL!$J$169,VLOOKUP($AM$594,'Banco de Dados'!$B$4:$J$50,6,FALSE)*(1-(PRINCIPAL!$K$169/100)),IF(L620=PRINCIPAL!$L$169,VLOOKUP($AM$594,'Banco de Dados'!$B$4:$J$50,6,FALSE)*(1-(PRINCIPAL!$M$169/100)),IF(L620=PRINCIPAL!$N$169,VLOOKUP($AM$594,'Banco de Dados'!$B$4:$J$50,6,FALSE)*(1-(PRINCIPAL!$O$169/100)),VLOOKUP($AM$594,'Banco de Dados'!$B$4:$J$50,6,FALSE)))))))))),"")</f>
        <v/>
      </c>
      <c r="AM620" s="29" t="str">
        <f>IFERROR(AL620*(IFERROR(VLOOKUP($AM$594,'Banco de Dados'!$B$4:$J$50,4,FALSE),"ERRO")),"")</f>
        <v/>
      </c>
      <c r="AN620" s="29" t="str">
        <f t="shared" si="410"/>
        <v/>
      </c>
      <c r="AO620" s="103" t="str">
        <f>IFERROR(AN620*(C620*(PRINCIPAL!$G$169/100))*0.47*(44/12),"")</f>
        <v/>
      </c>
      <c r="AP620" s="111" t="str">
        <f t="shared" si="411"/>
        <v/>
      </c>
      <c r="AQ620" s="30" t="str">
        <f>IFERROR(IF(AND(PRINCIPAL!$H$170&lt;&gt;"",OR(L620=PRINCIPAL!$I$170,L620=PRINCIPAL!$I$170+PRINCIPAL!$I$170,L620=PRINCIPAL!$I$170+PRINCIPAL!$I$170+PRINCIPAL!$I$170)),0,IF(AND(PRINCIPAL!$H$170&lt;&gt;"",L620=PRINCIPAL!$J$170),VLOOKUP($AR$594,'Banco de Dados'!$B$4:$J$50,8,FALSE)*PRINCIPAL!$H$170*(1-(PRINCIPAL!$K$170/100)),IF(AND(PRINCIPAL!$H$170&lt;&gt;"",L620=PRINCIPAL!$L$170),VLOOKUP($AR$594,'Banco de Dados'!$B$4:$J$50,8,FALSE)*PRINCIPAL!$H$170*(1-(PRINCIPAL!$M$170/100)),IF(AND(PRINCIPAL!$H$170&lt;&gt;"",L620=PRINCIPAL!$N$170),VLOOKUP($AR$594,'Banco de Dados'!$B$4:$J$50,8,FALSE)*PRINCIPAL!$H$170*(1-(PRINCIPAL!$O$170/100)),IF(PRINCIPAL!$H$170&lt;&gt;"",VLOOKUP($AR$594,'Banco de Dados'!$B$4:$J$50,8,FALSE)*PRINCIPAL!$H$170,IF(OR(L620=PRINCIPAL!$I$170,L620=PRINCIPAL!$I$170+PRINCIPAL!$I$170,L620=PRINCIPAL!$I$170+PRINCIPAL!$I$170+PRINCIPAL!$I$170),0,IF(L620=PRINCIPAL!$J$170,VLOOKUP($AR$594,'Banco de Dados'!$B$4:$J$50,6,FALSE)*(1-(PRINCIPAL!$K$170/100)),IF(L620=PRINCIPAL!$L$170,VLOOKUP($AR$594,'Banco de Dados'!$B$4:$J$50,6,FALSE)*(1-(PRINCIPAL!$M$170/100)),IF(L620=PRINCIPAL!$N$170,VLOOKUP($AR$594,'Banco de Dados'!$B$4:$J$50,6,FALSE)*(1-(PRINCIPAL!$O$170/100)),VLOOKUP($AR$594,'Banco de Dados'!$B$4:$J$50,6,FALSE)))))))))),"")</f>
        <v/>
      </c>
      <c r="AR620" s="29" t="str">
        <f>IFERROR(AQ620*(IFERROR(VLOOKUP($AR$594,'Banco de Dados'!$B$4:$J$50,4,FALSE),"ERRO")),"")</f>
        <v/>
      </c>
      <c r="AS620" s="29" t="str">
        <f t="shared" si="412"/>
        <v/>
      </c>
      <c r="AT620" s="103" t="str">
        <f>IFERROR(AS620*(C620*(PRINCIPAL!$G$170/100))*0.47*(44/12),"")</f>
        <v/>
      </c>
      <c r="AU620" s="111" t="str">
        <f t="shared" si="413"/>
        <v/>
      </c>
      <c r="AV620" s="30" t="str">
        <f>IFERROR(IF(AND(PRINCIPAL!$H$171&lt;&gt;"",OR(L620=PRINCIPAL!$I$171,L620=PRINCIPAL!$I$171+PRINCIPAL!$I$171,L620=PRINCIPAL!$I$171+PRINCIPAL!$I$171+PRINCIPAL!$I$171)),0,IF(AND(PRINCIPAL!$H$171&lt;&gt;"",L620=PRINCIPAL!$J$171),VLOOKUP($AW$594,'Banco de Dados'!$B$4:$J$50,8,FALSE)*PRINCIPAL!$H$171*(1-(PRINCIPAL!$K$171/100)),IF(AND(PRINCIPAL!$H$171&lt;&gt;"",L620=PRINCIPAL!$L$171),VLOOKUP($AW$594,'Banco de Dados'!$B$4:$J$50,8,FALSE)*PRINCIPAL!$H$171*(1-(PRINCIPAL!$M$171/100)),IF(AND(PRINCIPAL!$H$171&lt;&gt;"",L620=PRINCIPAL!$N$171),VLOOKUP($AW$594,'Banco de Dados'!$B$4:$J$50,8,FALSE)*PRINCIPAL!$H$171*(1-(PRINCIPAL!$O$171/100)),IF(PRINCIPAL!$H$171&lt;&gt;"",VLOOKUP($AW$594,'Banco de Dados'!$B$4:$J$50,8,FALSE)*PRINCIPAL!$H$171,IF(OR(L620=PRINCIPAL!$I$171,L620=PRINCIPAL!$I$171+PRINCIPAL!$I$171,L620=PRINCIPAL!$I$171+PRINCIPAL!$I$171+PRINCIPAL!$I$171),0,IF(L620=PRINCIPAL!$J$171,VLOOKUP($AW$594,'Banco de Dados'!$B$4:$J$50,6,FALSE)*(1-(PRINCIPAL!$K$171/100)),IF(L620=PRINCIPAL!$L$171,VLOOKUP($AW$594,'Banco de Dados'!$B$4:$J$50,6,FALSE)*(1-(PRINCIPAL!$M$171/100)),IF(L620=PRINCIPAL!$N$171,VLOOKUP($AW$594,'Banco de Dados'!$B$4:$J$50,6,FALSE)*(1-(PRINCIPAL!$O$171/100)),VLOOKUP($AW$594,'Banco de Dados'!$B$4:$J$50,6,FALSE)))))))))),"")</f>
        <v/>
      </c>
      <c r="AW620" s="29" t="str">
        <f>IFERROR(AV620*(IFERROR(VLOOKUP($AW$594,'Banco de Dados'!$B$4:$J$50,4,FALSE),"ERRO")),"")</f>
        <v/>
      </c>
      <c r="AX620" s="29" t="str">
        <f t="shared" si="414"/>
        <v/>
      </c>
      <c r="AY620" s="103" t="str">
        <f>IFERROR(AX620*(C620*(PRINCIPAL!$G$171/100))*0.47*(44/12),"")</f>
        <v/>
      </c>
      <c r="AZ620" s="111" t="str">
        <f t="shared" si="419"/>
        <v/>
      </c>
      <c r="BA620" s="30" t="str">
        <f>IFERROR(IF(AND(PRINCIPAL!$H$172&lt;&gt;"",OR(L620=PRINCIPAL!$I$172,L620=PRINCIPAL!$I$172+PRINCIPAL!$I$172,L620=PRINCIPAL!$I$172+PRINCIPAL!$I$172+PRINCIPAL!$I$172)),0,IF(AND(PRINCIPAL!$H$172&lt;&gt;"",L620=PRINCIPAL!$J$172),VLOOKUP($BB$594,'Banco de Dados'!$B$4:$J$50,8,FALSE)*PRINCIPAL!$H$172*(1-(PRINCIPAL!$K$172/100)),IF(AND(PRINCIPAL!$H$172&lt;&gt;"",L620=PRINCIPAL!$L$172),VLOOKUP($BB$594,'Banco de Dados'!$B$4:$J$50,8,FALSE)*PRINCIPAL!$H$172*(1-(PRINCIPAL!$M$172/100)),IF(AND(PRINCIPAL!$H$172&lt;&gt;"",L620=PRINCIPAL!$N$172),VLOOKUP($BB$594,'Banco de Dados'!$B$4:$J$50,8,FALSE)*PRINCIPAL!$H$172*(1-(PRINCIPAL!$O$172/100)),IF(PRINCIPAL!$H$172&lt;&gt;"",VLOOKUP($BB$594,'Banco de Dados'!$B$4:$J$50,8,FALSE)*PRINCIPAL!$H$172,IF(OR(L620=PRINCIPAL!$I$172,L620=PRINCIPAL!$I$172+PRINCIPAL!$I$172,L620=PRINCIPAL!$I$172+PRINCIPAL!$I$172+PRINCIPAL!$I$172),0,IF(L620=PRINCIPAL!$J$172,VLOOKUP($BB$594,'Banco de Dados'!$B$4:$J$50,6,FALSE)*(1-(PRINCIPAL!$K$172/100)),IF(L620=PRINCIPAL!$L$172,VLOOKUP($BB$594,'Banco de Dados'!$B$4:$J$50,6,FALSE)*(1-(PRINCIPAL!$M$172/100)),IF(L620=PRINCIPAL!$N$172,VLOOKUP($BB$594,'Banco de Dados'!$B$4:$J$50,6,FALSE)*(1-(PRINCIPAL!$O$172/100)),VLOOKUP($BB$594,'Banco de Dados'!$B$4:$J$50,6,FALSE)))))))))),"")</f>
        <v/>
      </c>
      <c r="BB620" s="29" t="str">
        <f>IFERROR(BA620*(IFERROR(VLOOKUP($BB$594,'Banco de Dados'!$B$4:$J$50,4,FALSE),"ERRO")),"")</f>
        <v/>
      </c>
      <c r="BC620" s="29" t="str">
        <f t="shared" si="420"/>
        <v/>
      </c>
      <c r="BD620" s="103" t="str">
        <f>IFERROR(BC620*(C620*(PRINCIPAL!$G$172/100))*0.47*(44/12),"")</f>
        <v/>
      </c>
      <c r="BE620" s="111" t="str">
        <f t="shared" si="399"/>
        <v/>
      </c>
      <c r="BF620" s="30" t="str">
        <f>IFERROR(IF(AND(PRINCIPAL!$H$173&lt;&gt;"",OR(L620=PRINCIPAL!$I$173,L620=PRINCIPAL!$I$173+PRINCIPAL!$I$173,L620=PRINCIPAL!$I$173+PRINCIPAL!$I$173+PRINCIPAL!$I$173)),0,IF(AND(PRINCIPAL!$H$173&lt;&gt;"",L620=PRINCIPAL!$J$173),VLOOKUP($BG$594,'Banco de Dados'!$B$4:$J$50,8,FALSE)*PRINCIPAL!$H$173*(1-(PRINCIPAL!$K$173/100)),IF(AND(PRINCIPAL!$H$173&lt;&gt;"",L620=PRINCIPAL!$L$173),VLOOKUP($BG$594,'Banco de Dados'!$B$4:$J$50,8,FALSE)*PRINCIPAL!$H$173*(1-(PRINCIPAL!$M$173/100)),IF(AND(PRINCIPAL!$H$173&lt;&gt;"",L620=PRINCIPAL!$N$173),VLOOKUP($BG$594,'Banco de Dados'!$B$4:$J$50,8,FALSE)*PRINCIPAL!$H$173*(1-(PRINCIPAL!$O$173/100)),IF(PRINCIPAL!$H$173&lt;&gt;"",VLOOKUP($BG$594,'Banco de Dados'!$B$4:$J$50,8,FALSE)*PRINCIPAL!$H$173,IF(OR(L620=PRINCIPAL!$I$173,L620=PRINCIPAL!$I$173+PRINCIPAL!$I$173,L620=PRINCIPAL!$I$173+PRINCIPAL!$I$173+PRINCIPAL!$I$173),0,IF(L620=PRINCIPAL!$J$173,VLOOKUP($BG$594,'Banco de Dados'!$B$4:$J$50,6,FALSE)*(1-(PRINCIPAL!$K$173/100)),IF(L620=PRINCIPAL!$L$173,VLOOKUP($BG$594,'Banco de Dados'!$B$4:$J$50,6,FALSE)*(1-(PRINCIPAL!$M$173/100)),IF(L620=PRINCIPAL!$N$173,VLOOKUP($BG$594,'Banco de Dados'!$B$4:$J$50,6,FALSE)*(1-(PRINCIPAL!$O$173/100)),VLOOKUP($BG$594,'Banco de Dados'!$B$4:$J$50,6,FALSE)))))))))),"")</f>
        <v/>
      </c>
      <c r="BG620" s="29" t="str">
        <f>IFERROR(BF620*(IFERROR(VLOOKUP($BG$594,'Banco de Dados'!$B$4:$J$50,4,FALSE),"ERRO")),"")</f>
        <v/>
      </c>
      <c r="BH620" s="29" t="str">
        <f t="shared" si="415"/>
        <v/>
      </c>
      <c r="BI620" s="103" t="str">
        <f>IFERROR(BH620*(C620*(PRINCIPAL!$G$173/100))*0.47*(44/12),"")</f>
        <v/>
      </c>
      <c r="BJ620" s="102" t="str">
        <f t="shared" si="400"/>
        <v/>
      </c>
    </row>
    <row r="621" spans="2:62" ht="12.75" customHeight="1" x14ac:dyDescent="0.3">
      <c r="B621" s="326">
        <f t="shared" si="401"/>
        <v>2045</v>
      </c>
      <c r="C621" s="340"/>
      <c r="D621" s="1"/>
      <c r="E621" s="116">
        <v>25</v>
      </c>
      <c r="F621" s="24" t="str">
        <f>IFERROR(VLOOKUP($G$594,'Banco de Dados'!$B$4:$J$50,6,FALSE),"")</f>
        <v/>
      </c>
      <c r="G621" s="25" t="str">
        <f>IFERROR(F621*(IFERROR(VLOOKUP($G$594,'Banco de Dados'!$B$4:$J$50,4,FALSE),"ERRO")),"")</f>
        <v/>
      </c>
      <c r="H621" s="25" t="str">
        <f t="shared" si="402"/>
        <v/>
      </c>
      <c r="I621" s="103" t="str">
        <f t="shared" si="403"/>
        <v/>
      </c>
      <c r="J621" s="117" t="str">
        <f t="shared" si="404"/>
        <v/>
      </c>
      <c r="K621" s="1"/>
      <c r="L621" s="91">
        <v>25</v>
      </c>
      <c r="M621" s="24" t="str">
        <f>IFERROR(IF(AND(PRINCIPAL!$H$164&lt;&gt;"",OR(L621=PRINCIPAL!$I$164,L621=PRINCIPAL!$I$164+PRINCIPAL!$I$164,L621=PRINCIPAL!$I$164+PRINCIPAL!$I$164+PRINCIPAL!$I$164)),0,IF(AND(PRINCIPAL!$H$164&lt;&gt;"",L621=PRINCIPAL!$J$164),VLOOKUP($N$594,'Banco de Dados'!$B$4:$J$50,8,FALSE)*PRINCIPAL!$H$164*(1-(PRINCIPAL!$K$164/100)),IF(AND(PRINCIPAL!$H$164&lt;&gt;"",L621=PRINCIPAL!$L$164),VLOOKUP($N$594,'Banco de Dados'!$B$4:$J$50,8,FALSE)*PRINCIPAL!$H$164*(1-(PRINCIPAL!$M$164/100)),IF(AND(PRINCIPAL!$H$164&lt;&gt;"",L621=PRINCIPAL!$N$164),VLOOKUP($N$594,'Banco de Dados'!$B$4:$J$50,8,FALSE)*PRINCIPAL!$H$164*(1-(PRINCIPAL!$O$164/100)),IF(PRINCIPAL!$H$164&lt;&gt;"",VLOOKUP($N$594,'Banco de Dados'!$B$4:$J$50,8,FALSE)*PRINCIPAL!$H$164,IF(OR(L621=PRINCIPAL!$I$164,L621=PRINCIPAL!$I$164+PRINCIPAL!$I$164,L621=PRINCIPAL!$I$164+PRINCIPAL!$I$164+PRINCIPAL!$I$164),0,IF(L621=PRINCIPAL!$J$164,VLOOKUP($N$594,'Banco de Dados'!$B$4:$J$50,6,FALSE)*(1-(PRINCIPAL!$K$164/100)),IF(L621=PRINCIPAL!$L$164,VLOOKUP($N$594,'Banco de Dados'!$B$4:$J$50,6,FALSE)*(1-(PRINCIPAL!$M$164/100)),IF(L621=PRINCIPAL!$N$164,VLOOKUP($N$594,'Banco de Dados'!$B$4:$J$50,6,FALSE)*(1-(PRINCIPAL!$O$164/100)),VLOOKUP($N$594,'Banco de Dados'!$B$4:$J$50,6,FALSE)))))))))),"")</f>
        <v/>
      </c>
      <c r="N621" s="25" t="str">
        <f>IFERROR(M621*(IFERROR(VLOOKUP($N$594,'Banco de Dados'!$B$4:$J$50,4,FALSE),"ERRO")),"")</f>
        <v/>
      </c>
      <c r="O621" s="25" t="str">
        <f t="shared" si="423"/>
        <v/>
      </c>
      <c r="P621" s="103" t="str">
        <f>IFERROR(O621*(C621*(PRINCIPAL!$G$164/100))*0.47*(44/12),"")</f>
        <v/>
      </c>
      <c r="Q621" s="107" t="str">
        <f t="shared" si="424"/>
        <v/>
      </c>
      <c r="R621" s="29" t="str">
        <f>IFERROR(IF(AND(PRINCIPAL!$H$165&lt;&gt;"",OR(L621=PRINCIPAL!$I$165,L621=PRINCIPAL!$I$165+PRINCIPAL!$I$165,L621=PRINCIPAL!$I$165+PRINCIPAL!$I$165+PRINCIPAL!$I$165)),0,IF(AND(PRINCIPAL!$H$165&lt;&gt;"",L621=PRINCIPAL!$J$165),VLOOKUP($S$594,'Banco de Dados'!$B$4:$J$50,8,FALSE)*PRINCIPAL!$H$165*(1-(PRINCIPAL!$K$165/100)),IF(AND(PRINCIPAL!$H$165&lt;&gt;"",L621=PRINCIPAL!$L$165),VLOOKUP($S$594,'Banco de Dados'!$B$4:$J$50,8,FALSE)*PRINCIPAL!$H$165*(1-(PRINCIPAL!$M$165/100)),IF(AND(PRINCIPAL!$H$165&lt;&gt;"",L621=PRINCIPAL!$N$165),VLOOKUP($S$594,'Banco de Dados'!$B$4:$J$50,8,FALSE)*PRINCIPAL!$H$165*(1-(PRINCIPAL!$O$165/100)),IF(PRINCIPAL!$H$165&lt;&gt;"",VLOOKUP($S$594,'Banco de Dados'!$B$4:$J$50,8,FALSE)*PRINCIPAL!$H$165,IF(OR(L621=PRINCIPAL!$I$165,L621=PRINCIPAL!$I$165+PRINCIPAL!$I$165,L621=PRINCIPAL!$I$165+PRINCIPAL!$I$165+PRINCIPAL!$I$165),0,IF(L621=PRINCIPAL!$J$165,VLOOKUP($S$594,'Banco de Dados'!$B$4:$J$50,6,FALSE)*(1-(PRINCIPAL!$K$165/100)),IF(L621=PRINCIPAL!$L$165,VLOOKUP($S$594,'Banco de Dados'!$B$4:$J$50,6,FALSE)*(1-(PRINCIPAL!$M$165/100)),IF(L621=PRINCIPAL!$N$165,VLOOKUP($S$594,'Banco de Dados'!$B$4:$J$50,6,FALSE)*(1-(PRINCIPAL!$O$165/100)),VLOOKUP($S$594,'Banco de Dados'!$B$4:$J$50,6,FALSE)))))))))),"")</f>
        <v/>
      </c>
      <c r="S621" s="29" t="str">
        <f>IFERROR(R621*(IFERROR(VLOOKUP($S$594,'Banco de Dados'!$B$4:$J$50,4,FALSE),"ERRO")),"")</f>
        <v/>
      </c>
      <c r="T621" s="29" t="str">
        <f t="shared" si="422"/>
        <v/>
      </c>
      <c r="U621" s="103" t="str">
        <f>IFERROR(T621*(C621*(PRINCIPAL!$G$165/100))*0.47*(44/12),"")</f>
        <v/>
      </c>
      <c r="V621" s="103" t="str">
        <f t="shared" si="398"/>
        <v/>
      </c>
      <c r="W621" s="30" t="str">
        <f>IFERROR(IF(AND(PRINCIPAL!$H$166&lt;&gt;"",OR(L621=PRINCIPAL!$I$166,L621=PRINCIPAL!$I$166+PRINCIPAL!$I$166,L621=PRINCIPAL!$I$166+PRINCIPAL!$I$166+PRINCIPAL!$I$166)),0,IF(AND(PRINCIPAL!$H$166&lt;&gt;"",L621=PRINCIPAL!$J$166),VLOOKUP($X$594,'Banco de Dados'!$B$4:$J$50,8,FALSE)*PRINCIPAL!$H$166*(1-(PRINCIPAL!$K$166/100)),IF(AND(PRINCIPAL!$H$166&lt;&gt;"",L621=PRINCIPAL!$L$166),VLOOKUP($X$594,'Banco de Dados'!$B$4:$J$50,8,FALSE)*PRINCIPAL!$H$166*(1-(PRINCIPAL!$M$166/100)),IF(AND(PRINCIPAL!$H$166&lt;&gt;"",L621=PRINCIPAL!$N$166),VLOOKUP($X$594,'Banco de Dados'!$B$4:$J$50,8,FALSE)*PRINCIPAL!$H$166*(1-(PRINCIPAL!$O$166/100)),IF(PRINCIPAL!$H$166&lt;&gt;"",VLOOKUP($X$594,'Banco de Dados'!$B$4:$J$50,8,FALSE)*PRINCIPAL!$H$166,IF(OR(L621=PRINCIPAL!$I$166,L621=PRINCIPAL!$I$166+PRINCIPAL!$I$166,L621=PRINCIPAL!$I$166+PRINCIPAL!$I$166+PRINCIPAL!$I$166),0,IF(L621=PRINCIPAL!$J$166,VLOOKUP($X$594,'Banco de Dados'!$B$4:$J$50,6,FALSE)*(1-(PRINCIPAL!$K$166/100)),IF(L621=PRINCIPAL!$L$166,VLOOKUP($X$594,'Banco de Dados'!$B$4:$J$50,6,FALSE)*(1-(PRINCIPAL!$M$166/100)),IF(L621=PRINCIPAL!$N$166,VLOOKUP($X$594,'Banco de Dados'!$B$4:$J$50,6,FALSE)*(1-(PRINCIPAL!$O$166/100)),VLOOKUP($X$594,'Banco de Dados'!$B$4:$J$50,6,FALSE)))))))))),"")</f>
        <v/>
      </c>
      <c r="X621" s="29" t="str">
        <f>IFERROR(W621*(IFERROR(VLOOKUP($X$594,'Banco de Dados'!$B$4:$J$50,4,FALSE),"ERRO")),"")</f>
        <v/>
      </c>
      <c r="Y621" s="29" t="str">
        <f t="shared" si="416"/>
        <v/>
      </c>
      <c r="Z621" s="103" t="str">
        <f>IFERROR(Y621*(C621*(PRINCIPAL!$G$166/100))*0.47*(44/12),"")</f>
        <v/>
      </c>
      <c r="AA621" s="111" t="str">
        <f t="shared" si="417"/>
        <v/>
      </c>
      <c r="AB621" s="30" t="str">
        <f>IFERROR(IF(AND(PRINCIPAL!$H$167&lt;&gt;"",OR(L621=PRINCIPAL!$I$167,L621=PRINCIPAL!$I$167+PRINCIPAL!$I$167,L621=PRINCIPAL!$I$167+PRINCIPAL!$I$167+PRINCIPAL!$I$167)),0,IF(AND(PRINCIPAL!$H$167&lt;&gt;"",L621=PRINCIPAL!$J$167),VLOOKUP($AC$594,'Banco de Dados'!$B$4:$J$50,8,FALSE)*PRINCIPAL!$H$167*(1-(PRINCIPAL!$K$167/100)),IF(AND(PRINCIPAL!$H$167&lt;&gt;"",L621=PRINCIPAL!$L$167),VLOOKUP($AC$594,'Banco de Dados'!$B$4:$J$50,8,FALSE)*PRINCIPAL!$H$167*(1-(PRINCIPAL!$M$167/100)),IF(AND(PRINCIPAL!$H$167&lt;&gt;"",L621=PRINCIPAL!$N$167),VLOOKUP($AC$594,'Banco de Dados'!$B$4:$J$50,8,FALSE)*PRINCIPAL!$H$167*(1-(PRINCIPAL!$O$167/100)),IF(PRINCIPAL!$H$167&lt;&gt;"",VLOOKUP($AC$594,'Banco de Dados'!$B$4:$J$50,8,FALSE)*PRINCIPAL!$H$167,IF(OR(L621=PRINCIPAL!$I$167,L621=PRINCIPAL!$I$167+PRINCIPAL!$I$167,L621=PRINCIPAL!$I$167+PRINCIPAL!$I$167+PRINCIPAL!$I$167),0,IF(L621=PRINCIPAL!$J$167,VLOOKUP($AC$594,'Banco de Dados'!$B$4:$J$50,6,FALSE)*(1-(PRINCIPAL!$K$167/100)),IF(L621=PRINCIPAL!$L$167,VLOOKUP($AC$594,'Banco de Dados'!$B$4:$J$50,6,FALSE)*(1-(PRINCIPAL!$M$167/100)),IF(L621=PRINCIPAL!$N$167,VLOOKUP($AC$594,'Banco de Dados'!$B$4:$J$50,6,FALSE)*(1-(PRINCIPAL!$O$167/100)),VLOOKUP($AC$594,'Banco de Dados'!$B$4:$J$50,6,FALSE)))))))))),"")</f>
        <v/>
      </c>
      <c r="AC621" s="29" t="str">
        <f>IFERROR(AB621*(IFERROR(VLOOKUP($AC$594,'Banco de Dados'!$B$4:$J$50,4,FALSE),"ERRO")),"")</f>
        <v/>
      </c>
      <c r="AD621" s="29" t="str">
        <f t="shared" si="407"/>
        <v/>
      </c>
      <c r="AE621" s="103" t="str">
        <f>IFERROR(AD621*(C621*(PRINCIPAL!$G$167/100))*0.47*(44/12),"")</f>
        <v/>
      </c>
      <c r="AF621" s="111" t="str">
        <f t="shared" si="408"/>
        <v/>
      </c>
      <c r="AG621" s="30" t="str">
        <f>IFERROR(IF(AND(PRINCIPAL!$H$168&lt;&gt;"",OR(L621=PRINCIPAL!$I$168,L621=PRINCIPAL!$I$168+PRINCIPAL!$I$168,L621=PRINCIPAL!$I$168+PRINCIPAL!$I$168+PRINCIPAL!$I$168)),0,IF(AND(PRINCIPAL!$H$168&lt;&gt;"",L621=PRINCIPAL!$J$168),VLOOKUP($AH$594,'Banco de Dados'!$B$4:$J$50,8,FALSE)*PRINCIPAL!$H$168*(1-(PRINCIPAL!$K$168/100)),IF(AND(PRINCIPAL!$H$168&lt;&gt;"",L621=PRINCIPAL!$L$168),VLOOKUP($AH$594,'Banco de Dados'!$B$4:$J$50,8,FALSE)*PRINCIPAL!$H$168*(1-(PRINCIPAL!$M$168/100)),IF(AND(PRINCIPAL!$H$168&lt;&gt;"",L621=PRINCIPAL!$N$168),VLOOKUP($AH$594,'Banco de Dados'!$B$4:$J$50,8,FALSE)*PRINCIPAL!$H$168*(1-(PRINCIPAL!$O$168/100)),IF(PRINCIPAL!$H$168&lt;&gt;"",VLOOKUP($AH$594,'Banco de Dados'!$B$4:$J$50,8,FALSE)*PRINCIPAL!$H$168,IF(OR(L621=PRINCIPAL!$I$168,L621=PRINCIPAL!$I$168+PRINCIPAL!$I$168,L621=PRINCIPAL!$I$168+PRINCIPAL!$I$168+PRINCIPAL!$I$168),0,IF(L621=PRINCIPAL!$J$168,VLOOKUP($AH$594,'Banco de Dados'!$B$4:$J$50,6,FALSE)*(1-(PRINCIPAL!$K$168/100)),IF(L621=PRINCIPAL!$L$168,VLOOKUP($AH$594,'Banco de Dados'!$B$4:$J$50,6,FALSE)*(1-(PRINCIPAL!$M$168/100)),IF(L621=PRINCIPAL!$N$168,VLOOKUP($AH$594,'Banco de Dados'!$B$4:$J$50,6,FALSE)*(1-(PRINCIPAL!$O$168/100)),VLOOKUP($AH$594,'Banco de Dados'!$B$4:$J$50,6,FALSE)))))))))),"")</f>
        <v/>
      </c>
      <c r="AH621" s="29" t="str">
        <f>IFERROR(AG621*(IFERROR(VLOOKUP($AH$594,'Banco de Dados'!$B$4:$J$50,4,FALSE),"ERRO")),"")</f>
        <v/>
      </c>
      <c r="AI621" s="29" t="str">
        <f t="shared" si="409"/>
        <v/>
      </c>
      <c r="AJ621" s="103" t="str">
        <f>IFERROR(AI621*(C621*(PRINCIPAL!$G$168/100))*0.47*(44/12),"")</f>
        <v/>
      </c>
      <c r="AK621" s="111" t="str">
        <f t="shared" si="418"/>
        <v/>
      </c>
      <c r="AL621" s="30" t="str">
        <f>IFERROR(IF(AND(PRINCIPAL!$H$169&lt;&gt;"",OR(L621=PRINCIPAL!$I$169,L621=PRINCIPAL!$I$169+PRINCIPAL!$I$169,L621=PRINCIPAL!$I$169+PRINCIPAL!$I$169+PRINCIPAL!$I$169)),0,IF(AND(PRINCIPAL!$H$169&lt;&gt;"",L621=PRINCIPAL!$J$169),VLOOKUP($AM$594,'Banco de Dados'!$B$4:$J$50,8,FALSE)*PRINCIPAL!$H$169*(1-(PRINCIPAL!$K$169/100)),IF(AND(PRINCIPAL!$H$169&lt;&gt;"",L621=PRINCIPAL!$L$169),VLOOKUP($AM$594,'Banco de Dados'!$B$4:$J$50,8,FALSE)*PRINCIPAL!$H$169*(1-(PRINCIPAL!$M$169/100)),IF(AND(PRINCIPAL!$H$169&lt;&gt;"",L621=PRINCIPAL!$N$169),VLOOKUP($AM$594,'Banco de Dados'!$B$4:$J$50,8,FALSE)*PRINCIPAL!$H$169*(1-(PRINCIPAL!$O$169/100)),IF(PRINCIPAL!$H$169&lt;&gt;"",VLOOKUP($AM$594,'Banco de Dados'!$B$4:$J$50,8,FALSE)*PRINCIPAL!$H$169,IF(OR(L621=PRINCIPAL!$I$169,L621=PRINCIPAL!$I$169+PRINCIPAL!$I$169,L621=PRINCIPAL!$I$169+PRINCIPAL!$I$169+PRINCIPAL!$I$169),0,IF(L621=PRINCIPAL!$J$169,VLOOKUP($AM$594,'Banco de Dados'!$B$4:$J$50,6,FALSE)*(1-(PRINCIPAL!$K$169/100)),IF(L621=PRINCIPAL!$L$169,VLOOKUP($AM$594,'Banco de Dados'!$B$4:$J$50,6,FALSE)*(1-(PRINCIPAL!$M$169/100)),IF(L621=PRINCIPAL!$N$169,VLOOKUP($AM$594,'Banco de Dados'!$B$4:$J$50,6,FALSE)*(1-(PRINCIPAL!$O$169/100)),VLOOKUP($AM$594,'Banco de Dados'!$B$4:$J$50,6,FALSE)))))))))),"")</f>
        <v/>
      </c>
      <c r="AM621" s="29" t="str">
        <f>IFERROR(AL621*(IFERROR(VLOOKUP($AM$594,'Banco de Dados'!$B$4:$J$50,4,FALSE),"ERRO")),"")</f>
        <v/>
      </c>
      <c r="AN621" s="29" t="str">
        <f t="shared" si="410"/>
        <v/>
      </c>
      <c r="AO621" s="103" t="str">
        <f>IFERROR(AN621*(C621*(PRINCIPAL!$G$169/100))*0.47*(44/12),"")</f>
        <v/>
      </c>
      <c r="AP621" s="111" t="str">
        <f t="shared" si="411"/>
        <v/>
      </c>
      <c r="AQ621" s="30" t="str">
        <f>IFERROR(IF(AND(PRINCIPAL!$H$170&lt;&gt;"",OR(L621=PRINCIPAL!$I$170,L621=PRINCIPAL!$I$170+PRINCIPAL!$I$170,L621=PRINCIPAL!$I$170+PRINCIPAL!$I$170+PRINCIPAL!$I$170)),0,IF(AND(PRINCIPAL!$H$170&lt;&gt;"",L621=PRINCIPAL!$J$170),VLOOKUP($AR$594,'Banco de Dados'!$B$4:$J$50,8,FALSE)*PRINCIPAL!$H$170*(1-(PRINCIPAL!$K$170/100)),IF(AND(PRINCIPAL!$H$170&lt;&gt;"",L621=PRINCIPAL!$L$170),VLOOKUP($AR$594,'Banco de Dados'!$B$4:$J$50,8,FALSE)*PRINCIPAL!$H$170*(1-(PRINCIPAL!$M$170/100)),IF(AND(PRINCIPAL!$H$170&lt;&gt;"",L621=PRINCIPAL!$N$170),VLOOKUP($AR$594,'Banco de Dados'!$B$4:$J$50,8,FALSE)*PRINCIPAL!$H$170*(1-(PRINCIPAL!$O$170/100)),IF(PRINCIPAL!$H$170&lt;&gt;"",VLOOKUP($AR$594,'Banco de Dados'!$B$4:$J$50,8,FALSE)*PRINCIPAL!$H$170,IF(OR(L621=PRINCIPAL!$I$170,L621=PRINCIPAL!$I$170+PRINCIPAL!$I$170,L621=PRINCIPAL!$I$170+PRINCIPAL!$I$170+PRINCIPAL!$I$170),0,IF(L621=PRINCIPAL!$J$170,VLOOKUP($AR$594,'Banco de Dados'!$B$4:$J$50,6,FALSE)*(1-(PRINCIPAL!$K$170/100)),IF(L621=PRINCIPAL!$L$170,VLOOKUP($AR$594,'Banco de Dados'!$B$4:$J$50,6,FALSE)*(1-(PRINCIPAL!$M$170/100)),IF(L621=PRINCIPAL!$N$170,VLOOKUP($AR$594,'Banco de Dados'!$B$4:$J$50,6,FALSE)*(1-(PRINCIPAL!$O$170/100)),VLOOKUP($AR$594,'Banco de Dados'!$B$4:$J$50,6,FALSE)))))))))),"")</f>
        <v/>
      </c>
      <c r="AR621" s="29" t="str">
        <f>IFERROR(AQ621*(IFERROR(VLOOKUP($AR$594,'Banco de Dados'!$B$4:$J$50,4,FALSE),"ERRO")),"")</f>
        <v/>
      </c>
      <c r="AS621" s="29" t="str">
        <f t="shared" si="412"/>
        <v/>
      </c>
      <c r="AT621" s="103" t="str">
        <f>IFERROR(AS621*(C621*(PRINCIPAL!$G$170/100))*0.47*(44/12),"")</f>
        <v/>
      </c>
      <c r="AU621" s="111" t="str">
        <f t="shared" si="413"/>
        <v/>
      </c>
      <c r="AV621" s="30" t="str">
        <f>IFERROR(IF(AND(PRINCIPAL!$H$171&lt;&gt;"",OR(L621=PRINCIPAL!$I$171,L621=PRINCIPAL!$I$171+PRINCIPAL!$I$171,L621=PRINCIPAL!$I$171+PRINCIPAL!$I$171+PRINCIPAL!$I$171)),0,IF(AND(PRINCIPAL!$H$171&lt;&gt;"",L621=PRINCIPAL!$J$171),VLOOKUP($AW$594,'Banco de Dados'!$B$4:$J$50,8,FALSE)*PRINCIPAL!$H$171*(1-(PRINCIPAL!$K$171/100)),IF(AND(PRINCIPAL!$H$171&lt;&gt;"",L621=PRINCIPAL!$L$171),VLOOKUP($AW$594,'Banco de Dados'!$B$4:$J$50,8,FALSE)*PRINCIPAL!$H$171*(1-(PRINCIPAL!$M$171/100)),IF(AND(PRINCIPAL!$H$171&lt;&gt;"",L621=PRINCIPAL!$N$171),VLOOKUP($AW$594,'Banco de Dados'!$B$4:$J$50,8,FALSE)*PRINCIPAL!$H$171*(1-(PRINCIPAL!$O$171/100)),IF(PRINCIPAL!$H$171&lt;&gt;"",VLOOKUP($AW$594,'Banco de Dados'!$B$4:$J$50,8,FALSE)*PRINCIPAL!$H$171,IF(OR(L621=PRINCIPAL!$I$171,L621=PRINCIPAL!$I$171+PRINCIPAL!$I$171,L621=PRINCIPAL!$I$171+PRINCIPAL!$I$171+PRINCIPAL!$I$171),0,IF(L621=PRINCIPAL!$J$171,VLOOKUP($AW$594,'Banco de Dados'!$B$4:$J$50,6,FALSE)*(1-(PRINCIPAL!$K$171/100)),IF(L621=PRINCIPAL!$L$171,VLOOKUP($AW$594,'Banco de Dados'!$B$4:$J$50,6,FALSE)*(1-(PRINCIPAL!$M$171/100)),IF(L621=PRINCIPAL!$N$171,VLOOKUP($AW$594,'Banco de Dados'!$B$4:$J$50,6,FALSE)*(1-(PRINCIPAL!$O$171/100)),VLOOKUP($AW$594,'Banco de Dados'!$B$4:$J$50,6,FALSE)))))))))),"")</f>
        <v/>
      </c>
      <c r="AW621" s="29" t="str">
        <f>IFERROR(AV621*(IFERROR(VLOOKUP($AW$594,'Banco de Dados'!$B$4:$J$50,4,FALSE),"ERRO")),"")</f>
        <v/>
      </c>
      <c r="AX621" s="29" t="str">
        <f t="shared" si="414"/>
        <v/>
      </c>
      <c r="AY621" s="103" t="str">
        <f>IFERROR(AX621*(C621*(PRINCIPAL!$G$171/100))*0.47*(44/12),"")</f>
        <v/>
      </c>
      <c r="AZ621" s="111" t="str">
        <f t="shared" si="419"/>
        <v/>
      </c>
      <c r="BA621" s="30" t="str">
        <f>IFERROR(IF(AND(PRINCIPAL!$H$172&lt;&gt;"",OR(L621=PRINCIPAL!$I$172,L621=PRINCIPAL!$I$172+PRINCIPAL!$I$172,L621=PRINCIPAL!$I$172+PRINCIPAL!$I$172+PRINCIPAL!$I$172)),0,IF(AND(PRINCIPAL!$H$172&lt;&gt;"",L621=PRINCIPAL!$J$172),VLOOKUP($BB$594,'Banco de Dados'!$B$4:$J$50,8,FALSE)*PRINCIPAL!$H$172*(1-(PRINCIPAL!$K$172/100)),IF(AND(PRINCIPAL!$H$172&lt;&gt;"",L621=PRINCIPAL!$L$172),VLOOKUP($BB$594,'Banco de Dados'!$B$4:$J$50,8,FALSE)*PRINCIPAL!$H$172*(1-(PRINCIPAL!$M$172/100)),IF(AND(PRINCIPAL!$H$172&lt;&gt;"",L621=PRINCIPAL!$N$172),VLOOKUP($BB$594,'Banco de Dados'!$B$4:$J$50,8,FALSE)*PRINCIPAL!$H$172*(1-(PRINCIPAL!$O$172/100)),IF(PRINCIPAL!$H$172&lt;&gt;"",VLOOKUP($BB$594,'Banco de Dados'!$B$4:$J$50,8,FALSE)*PRINCIPAL!$H$172,IF(OR(L621=PRINCIPAL!$I$172,L621=PRINCIPAL!$I$172+PRINCIPAL!$I$172,L621=PRINCIPAL!$I$172+PRINCIPAL!$I$172+PRINCIPAL!$I$172),0,IF(L621=PRINCIPAL!$J$172,VLOOKUP($BB$594,'Banco de Dados'!$B$4:$J$50,6,FALSE)*(1-(PRINCIPAL!$K$172/100)),IF(L621=PRINCIPAL!$L$172,VLOOKUP($BB$594,'Banco de Dados'!$B$4:$J$50,6,FALSE)*(1-(PRINCIPAL!$M$172/100)),IF(L621=PRINCIPAL!$N$172,VLOOKUP($BB$594,'Banco de Dados'!$B$4:$J$50,6,FALSE)*(1-(PRINCIPAL!$O$172/100)),VLOOKUP($BB$594,'Banco de Dados'!$B$4:$J$50,6,FALSE)))))))))),"")</f>
        <v/>
      </c>
      <c r="BB621" s="29" t="str">
        <f>IFERROR(BA621*(IFERROR(VLOOKUP($BB$594,'Banco de Dados'!$B$4:$J$50,4,FALSE),"ERRO")),"")</f>
        <v/>
      </c>
      <c r="BC621" s="29" t="str">
        <f t="shared" si="420"/>
        <v/>
      </c>
      <c r="BD621" s="103" t="str">
        <f>IFERROR(BC621*(C621*(PRINCIPAL!$G$172/100))*0.47*(44/12),"")</f>
        <v/>
      </c>
      <c r="BE621" s="111" t="str">
        <f t="shared" si="399"/>
        <v/>
      </c>
      <c r="BF621" s="30" t="str">
        <f>IFERROR(IF(AND(PRINCIPAL!$H$173&lt;&gt;"",OR(L621=PRINCIPAL!$I$173,L621=PRINCIPAL!$I$173+PRINCIPAL!$I$173,L621=PRINCIPAL!$I$173+PRINCIPAL!$I$173+PRINCIPAL!$I$173)),0,IF(AND(PRINCIPAL!$H$173&lt;&gt;"",L621=PRINCIPAL!$J$173),VLOOKUP($BG$594,'Banco de Dados'!$B$4:$J$50,8,FALSE)*PRINCIPAL!$H$173*(1-(PRINCIPAL!$K$173/100)),IF(AND(PRINCIPAL!$H$173&lt;&gt;"",L621=PRINCIPAL!$L$173),VLOOKUP($BG$594,'Banco de Dados'!$B$4:$J$50,8,FALSE)*PRINCIPAL!$H$173*(1-(PRINCIPAL!$M$173/100)),IF(AND(PRINCIPAL!$H$173&lt;&gt;"",L621=PRINCIPAL!$N$173),VLOOKUP($BG$594,'Banco de Dados'!$B$4:$J$50,8,FALSE)*PRINCIPAL!$H$173*(1-(PRINCIPAL!$O$173/100)),IF(PRINCIPAL!$H$173&lt;&gt;"",VLOOKUP($BG$594,'Banco de Dados'!$B$4:$J$50,8,FALSE)*PRINCIPAL!$H$173,IF(OR(L621=PRINCIPAL!$I$173,L621=PRINCIPAL!$I$173+PRINCIPAL!$I$173,L621=PRINCIPAL!$I$173+PRINCIPAL!$I$173+PRINCIPAL!$I$173),0,IF(L621=PRINCIPAL!$J$173,VLOOKUP($BG$594,'Banco de Dados'!$B$4:$J$50,6,FALSE)*(1-(PRINCIPAL!$K$173/100)),IF(L621=PRINCIPAL!$L$173,VLOOKUP($BG$594,'Banco de Dados'!$B$4:$J$50,6,FALSE)*(1-(PRINCIPAL!$M$173/100)),IF(L621=PRINCIPAL!$N$173,VLOOKUP($BG$594,'Banco de Dados'!$B$4:$J$50,6,FALSE)*(1-(PRINCIPAL!$O$173/100)),VLOOKUP($BG$594,'Banco de Dados'!$B$4:$J$50,6,FALSE)))))))))),"")</f>
        <v/>
      </c>
      <c r="BG621" s="29" t="str">
        <f>IFERROR(BF621*(IFERROR(VLOOKUP($BG$594,'Banco de Dados'!$B$4:$J$50,4,FALSE),"ERRO")),"")</f>
        <v/>
      </c>
      <c r="BH621" s="29" t="str">
        <f t="shared" si="415"/>
        <v/>
      </c>
      <c r="BI621" s="103" t="str">
        <f>IFERROR(BH621*(C621*(PRINCIPAL!$G$173/100))*0.47*(44/12),"")</f>
        <v/>
      </c>
      <c r="BJ621" s="102" t="str">
        <f t="shared" si="400"/>
        <v/>
      </c>
    </row>
    <row r="622" spans="2:62" ht="12.75" customHeight="1" x14ac:dyDescent="0.3">
      <c r="B622" s="326">
        <f t="shared" si="401"/>
        <v>2046</v>
      </c>
      <c r="C622" s="340"/>
      <c r="D622" s="1"/>
      <c r="E622" s="116">
        <v>26</v>
      </c>
      <c r="F622" s="24" t="str">
        <f>IFERROR(VLOOKUP($G$594,'Banco de Dados'!$B$4:$J$50,6,FALSE),"")</f>
        <v/>
      </c>
      <c r="G622" s="25" t="str">
        <f>IFERROR(F622*(IFERROR(VLOOKUP($G$594,'Banco de Dados'!$B$4:$J$50,4,FALSE),"ERRO")),"")</f>
        <v/>
      </c>
      <c r="H622" s="25" t="str">
        <f t="shared" si="402"/>
        <v/>
      </c>
      <c r="I622" s="103" t="str">
        <f t="shared" si="403"/>
        <v/>
      </c>
      <c r="J622" s="117" t="str">
        <f t="shared" si="404"/>
        <v/>
      </c>
      <c r="K622" s="1"/>
      <c r="L622" s="91">
        <v>26</v>
      </c>
      <c r="M622" s="24" t="str">
        <f>IFERROR(IF(AND(PRINCIPAL!$H$164&lt;&gt;"",OR(L622=PRINCIPAL!$I$164,L622=PRINCIPAL!$I$164+PRINCIPAL!$I$164,L622=PRINCIPAL!$I$164+PRINCIPAL!$I$164+PRINCIPAL!$I$164)),0,IF(AND(PRINCIPAL!$H$164&lt;&gt;"",L622=PRINCIPAL!$J$164),VLOOKUP($N$594,'Banco de Dados'!$B$4:$J$50,8,FALSE)*PRINCIPAL!$H$164*(1-(PRINCIPAL!$K$164/100)),IF(AND(PRINCIPAL!$H$164&lt;&gt;"",L622=PRINCIPAL!$L$164),VLOOKUP($N$594,'Banco de Dados'!$B$4:$J$50,8,FALSE)*PRINCIPAL!$H$164*(1-(PRINCIPAL!$M$164/100)),IF(AND(PRINCIPAL!$H$164&lt;&gt;"",L622=PRINCIPAL!$N$164),VLOOKUP($N$594,'Banco de Dados'!$B$4:$J$50,8,FALSE)*PRINCIPAL!$H$164*(1-(PRINCIPAL!$O$164/100)),IF(PRINCIPAL!$H$164&lt;&gt;"",VLOOKUP($N$594,'Banco de Dados'!$B$4:$J$50,8,FALSE)*PRINCIPAL!$H$164,IF(OR(L622=PRINCIPAL!$I$164,L622=PRINCIPAL!$I$164+PRINCIPAL!$I$164,L622=PRINCIPAL!$I$164+PRINCIPAL!$I$164+PRINCIPAL!$I$164),0,IF(L622=PRINCIPAL!$J$164,VLOOKUP($N$594,'Banco de Dados'!$B$4:$J$50,6,FALSE)*(1-(PRINCIPAL!$K$164/100)),IF(L622=PRINCIPAL!$L$164,VLOOKUP($N$594,'Banco de Dados'!$B$4:$J$50,6,FALSE)*(1-(PRINCIPAL!$M$164/100)),IF(L622=PRINCIPAL!$N$164,VLOOKUP($N$594,'Banco de Dados'!$B$4:$J$50,6,FALSE)*(1-(PRINCIPAL!$O$164/100)),VLOOKUP($N$594,'Banco de Dados'!$B$4:$J$50,6,FALSE)))))))))),"")</f>
        <v/>
      </c>
      <c r="N622" s="25" t="str">
        <f>IFERROR(M622*(IFERROR(VLOOKUP($N$594,'Banco de Dados'!$B$4:$J$50,4,FALSE),"ERRO")),"")</f>
        <v/>
      </c>
      <c r="O622" s="25" t="str">
        <f t="shared" si="423"/>
        <v/>
      </c>
      <c r="P622" s="103" t="str">
        <f>IFERROR(O622*(C622*(PRINCIPAL!$G$164/100))*0.47*(44/12),"")</f>
        <v/>
      </c>
      <c r="Q622" s="107" t="str">
        <f>IFERROR(Q621+P622,"")</f>
        <v/>
      </c>
      <c r="R622" s="29" t="str">
        <f>IFERROR(IF(AND(PRINCIPAL!$H$165&lt;&gt;"",OR(L622=PRINCIPAL!$I$165,L622=PRINCIPAL!$I$165+PRINCIPAL!$I$165,L622=PRINCIPAL!$I$165+PRINCIPAL!$I$165+PRINCIPAL!$I$165)),0,IF(AND(PRINCIPAL!$H$165&lt;&gt;"",L622=PRINCIPAL!$J$165),VLOOKUP($S$594,'Banco de Dados'!$B$4:$J$50,8,FALSE)*PRINCIPAL!$H$165*(1-(PRINCIPAL!$K$165/100)),IF(AND(PRINCIPAL!$H$165&lt;&gt;"",L622=PRINCIPAL!$L$165),VLOOKUP($S$594,'Banco de Dados'!$B$4:$J$50,8,FALSE)*PRINCIPAL!$H$165*(1-(PRINCIPAL!$M$165/100)),IF(AND(PRINCIPAL!$H$165&lt;&gt;"",L622=PRINCIPAL!$N$165),VLOOKUP($S$594,'Banco de Dados'!$B$4:$J$50,8,FALSE)*PRINCIPAL!$H$165*(1-(PRINCIPAL!$O$165/100)),IF(PRINCIPAL!$H$165&lt;&gt;"",VLOOKUP($S$594,'Banco de Dados'!$B$4:$J$50,8,FALSE)*PRINCIPAL!$H$165,IF(OR(L622=PRINCIPAL!$I$165,L622=PRINCIPAL!$I$165+PRINCIPAL!$I$165,L622=PRINCIPAL!$I$165+PRINCIPAL!$I$165+PRINCIPAL!$I$165),0,IF(L622=PRINCIPAL!$J$165,VLOOKUP($S$594,'Banco de Dados'!$B$4:$J$50,6,FALSE)*(1-(PRINCIPAL!$K$165/100)),IF(L622=PRINCIPAL!$L$165,VLOOKUP($S$594,'Banco de Dados'!$B$4:$J$50,6,FALSE)*(1-(PRINCIPAL!$M$165/100)),IF(L622=PRINCIPAL!$N$165,VLOOKUP($S$594,'Banco de Dados'!$B$4:$J$50,6,FALSE)*(1-(PRINCIPAL!$O$165/100)),VLOOKUP($S$594,'Banco de Dados'!$B$4:$J$50,6,FALSE)))))))))),"")</f>
        <v/>
      </c>
      <c r="S622" s="29" t="str">
        <f>IFERROR(R622*(IFERROR(VLOOKUP($S$594,'Banco de Dados'!$B$4:$J$50,4,FALSE),"ERRO")),"")</f>
        <v/>
      </c>
      <c r="T622" s="29" t="str">
        <f t="shared" si="422"/>
        <v/>
      </c>
      <c r="U622" s="103" t="str">
        <f>IFERROR(T622*(C622*(PRINCIPAL!$G$165/100))*0.47*(44/12),"")</f>
        <v/>
      </c>
      <c r="V622" s="103" t="str">
        <f t="shared" si="398"/>
        <v/>
      </c>
      <c r="W622" s="30" t="str">
        <f>IFERROR(IF(AND(PRINCIPAL!$H$166&lt;&gt;"",OR(L622=PRINCIPAL!$I$166,L622=PRINCIPAL!$I$166+PRINCIPAL!$I$166,L622=PRINCIPAL!$I$166+PRINCIPAL!$I$166+PRINCIPAL!$I$166)),0,IF(AND(PRINCIPAL!$H$166&lt;&gt;"",L622=PRINCIPAL!$J$166),VLOOKUP($X$594,'Banco de Dados'!$B$4:$J$50,8,FALSE)*PRINCIPAL!$H$166*(1-(PRINCIPAL!$K$166/100)),IF(AND(PRINCIPAL!$H$166&lt;&gt;"",L622=PRINCIPAL!$L$166),VLOOKUP($X$594,'Banco de Dados'!$B$4:$J$50,8,FALSE)*PRINCIPAL!$H$166*(1-(PRINCIPAL!$M$166/100)),IF(AND(PRINCIPAL!$H$166&lt;&gt;"",L622=PRINCIPAL!$N$166),VLOOKUP($X$594,'Banco de Dados'!$B$4:$J$50,8,FALSE)*PRINCIPAL!$H$166*(1-(PRINCIPAL!$O$166/100)),IF(PRINCIPAL!$H$166&lt;&gt;"",VLOOKUP($X$594,'Banco de Dados'!$B$4:$J$50,8,FALSE)*PRINCIPAL!$H$166,IF(OR(L622=PRINCIPAL!$I$166,L622=PRINCIPAL!$I$166+PRINCIPAL!$I$166,L622=PRINCIPAL!$I$166+PRINCIPAL!$I$166+PRINCIPAL!$I$166),0,IF(L622=PRINCIPAL!$J$166,VLOOKUP($X$594,'Banco de Dados'!$B$4:$J$50,6,FALSE)*(1-(PRINCIPAL!$K$166/100)),IF(L622=PRINCIPAL!$L$166,VLOOKUP($X$594,'Banco de Dados'!$B$4:$J$50,6,FALSE)*(1-(PRINCIPAL!$M$166/100)),IF(L622=PRINCIPAL!$N$166,VLOOKUP($X$594,'Banco de Dados'!$B$4:$J$50,6,FALSE)*(1-(PRINCIPAL!$O$166/100)),VLOOKUP($X$594,'Banco de Dados'!$B$4:$J$50,6,FALSE)))))))))),"")</f>
        <v/>
      </c>
      <c r="X622" s="29" t="str">
        <f>IFERROR(W622*(IFERROR(VLOOKUP($X$594,'Banco de Dados'!$B$4:$J$50,4,FALSE),"ERRO")),"")</f>
        <v/>
      </c>
      <c r="Y622" s="29" t="str">
        <f t="shared" si="416"/>
        <v/>
      </c>
      <c r="Z622" s="103" t="str">
        <f>IFERROR(Y622*(C622*(PRINCIPAL!$G$166/100))*0.47*(44/12),"")</f>
        <v/>
      </c>
      <c r="AA622" s="111" t="str">
        <f t="shared" si="417"/>
        <v/>
      </c>
      <c r="AB622" s="30" t="str">
        <f>IFERROR(IF(AND(PRINCIPAL!$H$167&lt;&gt;"",OR(L622=PRINCIPAL!$I$167,L622=PRINCIPAL!$I$167+PRINCIPAL!$I$167,L622=PRINCIPAL!$I$167+PRINCIPAL!$I$167+PRINCIPAL!$I$167)),0,IF(AND(PRINCIPAL!$H$167&lt;&gt;"",L622=PRINCIPAL!$J$167),VLOOKUP($AC$594,'Banco de Dados'!$B$4:$J$50,8,FALSE)*PRINCIPAL!$H$167*(1-(PRINCIPAL!$K$167/100)),IF(AND(PRINCIPAL!$H$167&lt;&gt;"",L622=PRINCIPAL!$L$167),VLOOKUP($AC$594,'Banco de Dados'!$B$4:$J$50,8,FALSE)*PRINCIPAL!$H$167*(1-(PRINCIPAL!$M$167/100)),IF(AND(PRINCIPAL!$H$167&lt;&gt;"",L622=PRINCIPAL!$N$167),VLOOKUP($AC$594,'Banco de Dados'!$B$4:$J$50,8,FALSE)*PRINCIPAL!$H$167*(1-(PRINCIPAL!$O$167/100)),IF(PRINCIPAL!$H$167&lt;&gt;"",VLOOKUP($AC$594,'Banco de Dados'!$B$4:$J$50,8,FALSE)*PRINCIPAL!$H$167,IF(OR(L622=PRINCIPAL!$I$167,L622=PRINCIPAL!$I$167+PRINCIPAL!$I$167,L622=PRINCIPAL!$I$167+PRINCIPAL!$I$167+PRINCIPAL!$I$167),0,IF(L622=PRINCIPAL!$J$167,VLOOKUP($AC$594,'Banco de Dados'!$B$4:$J$50,6,FALSE)*(1-(PRINCIPAL!$K$167/100)),IF(L622=PRINCIPAL!$L$167,VLOOKUP($AC$594,'Banco de Dados'!$B$4:$J$50,6,FALSE)*(1-(PRINCIPAL!$M$167/100)),IF(L622=PRINCIPAL!$N$167,VLOOKUP($AC$594,'Banco de Dados'!$B$4:$J$50,6,FALSE)*(1-(PRINCIPAL!$O$167/100)),VLOOKUP($AC$594,'Banco de Dados'!$B$4:$J$50,6,FALSE)))))))))),"")</f>
        <v/>
      </c>
      <c r="AC622" s="29" t="str">
        <f>IFERROR(AB622*(IFERROR(VLOOKUP($AC$594,'Banco de Dados'!$B$4:$J$50,4,FALSE),"ERRO")),"")</f>
        <v/>
      </c>
      <c r="AD622" s="29" t="str">
        <f t="shared" si="407"/>
        <v/>
      </c>
      <c r="AE622" s="103" t="str">
        <f>IFERROR(AD622*(C622*(PRINCIPAL!$G$167/100))*0.47*(44/12),"")</f>
        <v/>
      </c>
      <c r="AF622" s="111" t="str">
        <f t="shared" si="408"/>
        <v/>
      </c>
      <c r="AG622" s="30" t="str">
        <f>IFERROR(IF(AND(PRINCIPAL!$H$168&lt;&gt;"",OR(L622=PRINCIPAL!$I$168,L622=PRINCIPAL!$I$168+PRINCIPAL!$I$168,L622=PRINCIPAL!$I$168+PRINCIPAL!$I$168+PRINCIPAL!$I$168)),0,IF(AND(PRINCIPAL!$H$168&lt;&gt;"",L622=PRINCIPAL!$J$168),VLOOKUP($AH$594,'Banco de Dados'!$B$4:$J$50,8,FALSE)*PRINCIPAL!$H$168*(1-(PRINCIPAL!$K$168/100)),IF(AND(PRINCIPAL!$H$168&lt;&gt;"",L622=PRINCIPAL!$L$168),VLOOKUP($AH$594,'Banco de Dados'!$B$4:$J$50,8,FALSE)*PRINCIPAL!$H$168*(1-(PRINCIPAL!$M$168/100)),IF(AND(PRINCIPAL!$H$168&lt;&gt;"",L622=PRINCIPAL!$N$168),VLOOKUP($AH$594,'Banco de Dados'!$B$4:$J$50,8,FALSE)*PRINCIPAL!$H$168*(1-(PRINCIPAL!$O$168/100)),IF(PRINCIPAL!$H$168&lt;&gt;"",VLOOKUP($AH$594,'Banco de Dados'!$B$4:$J$50,8,FALSE)*PRINCIPAL!$H$168,IF(OR(L622=PRINCIPAL!$I$168,L622=PRINCIPAL!$I$168+PRINCIPAL!$I$168,L622=PRINCIPAL!$I$168+PRINCIPAL!$I$168+PRINCIPAL!$I$168),0,IF(L622=PRINCIPAL!$J$168,VLOOKUP($AH$594,'Banco de Dados'!$B$4:$J$50,6,FALSE)*(1-(PRINCIPAL!$K$168/100)),IF(L622=PRINCIPAL!$L$168,VLOOKUP($AH$594,'Banco de Dados'!$B$4:$J$50,6,FALSE)*(1-(PRINCIPAL!$M$168/100)),IF(L622=PRINCIPAL!$N$168,VLOOKUP($AH$594,'Banco de Dados'!$B$4:$J$50,6,FALSE)*(1-(PRINCIPAL!$O$168/100)),VLOOKUP($AH$594,'Banco de Dados'!$B$4:$J$50,6,FALSE)))))))))),"")</f>
        <v/>
      </c>
      <c r="AH622" s="29" t="str">
        <f>IFERROR(AG622*(IFERROR(VLOOKUP($AH$594,'Banco de Dados'!$B$4:$J$50,4,FALSE),"ERRO")),"")</f>
        <v/>
      </c>
      <c r="AI622" s="29" t="str">
        <f t="shared" si="409"/>
        <v/>
      </c>
      <c r="AJ622" s="103" t="str">
        <f>IFERROR(AI622*(C622*(PRINCIPAL!$G$168/100))*0.47*(44/12),"")</f>
        <v/>
      </c>
      <c r="AK622" s="111" t="str">
        <f t="shared" si="418"/>
        <v/>
      </c>
      <c r="AL622" s="30" t="str">
        <f>IFERROR(IF(AND(PRINCIPAL!$H$169&lt;&gt;"",OR(L622=PRINCIPAL!$I$169,L622=PRINCIPAL!$I$169+PRINCIPAL!$I$169,L622=PRINCIPAL!$I$169+PRINCIPAL!$I$169+PRINCIPAL!$I$169)),0,IF(AND(PRINCIPAL!$H$169&lt;&gt;"",L622=PRINCIPAL!$J$169),VLOOKUP($AM$594,'Banco de Dados'!$B$4:$J$50,8,FALSE)*PRINCIPAL!$H$169*(1-(PRINCIPAL!$K$169/100)),IF(AND(PRINCIPAL!$H$169&lt;&gt;"",L622=PRINCIPAL!$L$169),VLOOKUP($AM$594,'Banco de Dados'!$B$4:$J$50,8,FALSE)*PRINCIPAL!$H$169*(1-(PRINCIPAL!$M$169/100)),IF(AND(PRINCIPAL!$H$169&lt;&gt;"",L622=PRINCIPAL!$N$169),VLOOKUP($AM$594,'Banco de Dados'!$B$4:$J$50,8,FALSE)*PRINCIPAL!$H$169*(1-(PRINCIPAL!$O$169/100)),IF(PRINCIPAL!$H$169&lt;&gt;"",VLOOKUP($AM$594,'Banco de Dados'!$B$4:$J$50,8,FALSE)*PRINCIPAL!$H$169,IF(OR(L622=PRINCIPAL!$I$169,L622=PRINCIPAL!$I$169+PRINCIPAL!$I$169,L622=PRINCIPAL!$I$169+PRINCIPAL!$I$169+PRINCIPAL!$I$169),0,IF(L622=PRINCIPAL!$J$169,VLOOKUP($AM$594,'Banco de Dados'!$B$4:$J$50,6,FALSE)*(1-(PRINCIPAL!$K$169/100)),IF(L622=PRINCIPAL!$L$169,VLOOKUP($AM$594,'Banco de Dados'!$B$4:$J$50,6,FALSE)*(1-(PRINCIPAL!$M$169/100)),IF(L622=PRINCIPAL!$N$169,VLOOKUP($AM$594,'Banco de Dados'!$B$4:$J$50,6,FALSE)*(1-(PRINCIPAL!$O$169/100)),VLOOKUP($AM$594,'Banco de Dados'!$B$4:$J$50,6,FALSE)))))))))),"")</f>
        <v/>
      </c>
      <c r="AM622" s="29" t="str">
        <f>IFERROR(AL622*(IFERROR(VLOOKUP($AM$594,'Banco de Dados'!$B$4:$J$50,4,FALSE),"ERRO")),"")</f>
        <v/>
      </c>
      <c r="AN622" s="29" t="str">
        <f t="shared" si="410"/>
        <v/>
      </c>
      <c r="AO622" s="103" t="str">
        <f>IFERROR(AN622*(C622*(PRINCIPAL!$G$169/100))*0.47*(44/12),"")</f>
        <v/>
      </c>
      <c r="AP622" s="111" t="str">
        <f t="shared" si="411"/>
        <v/>
      </c>
      <c r="AQ622" s="30" t="str">
        <f>IFERROR(IF(AND(PRINCIPAL!$H$170&lt;&gt;"",OR(L622=PRINCIPAL!$I$170,L622=PRINCIPAL!$I$170+PRINCIPAL!$I$170,L622=PRINCIPAL!$I$170+PRINCIPAL!$I$170+PRINCIPAL!$I$170)),0,IF(AND(PRINCIPAL!$H$170&lt;&gt;"",L622=PRINCIPAL!$J$170),VLOOKUP($AR$594,'Banco de Dados'!$B$4:$J$50,8,FALSE)*PRINCIPAL!$H$170*(1-(PRINCIPAL!$K$170/100)),IF(AND(PRINCIPAL!$H$170&lt;&gt;"",L622=PRINCIPAL!$L$170),VLOOKUP($AR$594,'Banco de Dados'!$B$4:$J$50,8,FALSE)*PRINCIPAL!$H$170*(1-(PRINCIPAL!$M$170/100)),IF(AND(PRINCIPAL!$H$170&lt;&gt;"",L622=PRINCIPAL!$N$170),VLOOKUP($AR$594,'Banco de Dados'!$B$4:$J$50,8,FALSE)*PRINCIPAL!$H$170*(1-(PRINCIPAL!$O$170/100)),IF(PRINCIPAL!$H$170&lt;&gt;"",VLOOKUP($AR$594,'Banco de Dados'!$B$4:$J$50,8,FALSE)*PRINCIPAL!$H$170,IF(OR(L622=PRINCIPAL!$I$170,L622=PRINCIPAL!$I$170+PRINCIPAL!$I$170,L622=PRINCIPAL!$I$170+PRINCIPAL!$I$170+PRINCIPAL!$I$170),0,IF(L622=PRINCIPAL!$J$170,VLOOKUP($AR$594,'Banco de Dados'!$B$4:$J$50,6,FALSE)*(1-(PRINCIPAL!$K$170/100)),IF(L622=PRINCIPAL!$L$170,VLOOKUP($AR$594,'Banco de Dados'!$B$4:$J$50,6,FALSE)*(1-(PRINCIPAL!$M$170/100)),IF(L622=PRINCIPAL!$N$170,VLOOKUP($AR$594,'Banco de Dados'!$B$4:$J$50,6,FALSE)*(1-(PRINCIPAL!$O$170/100)),VLOOKUP($AR$594,'Banco de Dados'!$B$4:$J$50,6,FALSE)))))))))),"")</f>
        <v/>
      </c>
      <c r="AR622" s="29" t="str">
        <f>IFERROR(AQ622*(IFERROR(VLOOKUP($AR$594,'Banco de Dados'!$B$4:$J$50,4,FALSE),"ERRO")),"")</f>
        <v/>
      </c>
      <c r="AS622" s="29" t="str">
        <f t="shared" si="412"/>
        <v/>
      </c>
      <c r="AT622" s="103" t="str">
        <f>IFERROR(AS622*(C622*(PRINCIPAL!$G$170/100))*0.47*(44/12),"")</f>
        <v/>
      </c>
      <c r="AU622" s="111" t="str">
        <f t="shared" si="413"/>
        <v/>
      </c>
      <c r="AV622" s="30" t="str">
        <f>IFERROR(IF(AND(PRINCIPAL!$H$171&lt;&gt;"",OR(L622=PRINCIPAL!$I$171,L622=PRINCIPAL!$I$171+PRINCIPAL!$I$171,L622=PRINCIPAL!$I$171+PRINCIPAL!$I$171+PRINCIPAL!$I$171)),0,IF(AND(PRINCIPAL!$H$171&lt;&gt;"",L622=PRINCIPAL!$J$171),VLOOKUP($AW$594,'Banco de Dados'!$B$4:$J$50,8,FALSE)*PRINCIPAL!$H$171*(1-(PRINCIPAL!$K$171/100)),IF(AND(PRINCIPAL!$H$171&lt;&gt;"",L622=PRINCIPAL!$L$171),VLOOKUP($AW$594,'Banco de Dados'!$B$4:$J$50,8,FALSE)*PRINCIPAL!$H$171*(1-(PRINCIPAL!$M$171/100)),IF(AND(PRINCIPAL!$H$171&lt;&gt;"",L622=PRINCIPAL!$N$171),VLOOKUP($AW$594,'Banco de Dados'!$B$4:$J$50,8,FALSE)*PRINCIPAL!$H$171*(1-(PRINCIPAL!$O$171/100)),IF(PRINCIPAL!$H$171&lt;&gt;"",VLOOKUP($AW$594,'Banco de Dados'!$B$4:$J$50,8,FALSE)*PRINCIPAL!$H$171,IF(OR(L622=PRINCIPAL!$I$171,L622=PRINCIPAL!$I$171+PRINCIPAL!$I$171,L622=PRINCIPAL!$I$171+PRINCIPAL!$I$171+PRINCIPAL!$I$171),0,IF(L622=PRINCIPAL!$J$171,VLOOKUP($AW$594,'Banco de Dados'!$B$4:$J$50,6,FALSE)*(1-(PRINCIPAL!$K$171/100)),IF(L622=PRINCIPAL!$L$171,VLOOKUP($AW$594,'Banco de Dados'!$B$4:$J$50,6,FALSE)*(1-(PRINCIPAL!$M$171/100)),IF(L622=PRINCIPAL!$N$171,VLOOKUP($AW$594,'Banco de Dados'!$B$4:$J$50,6,FALSE)*(1-(PRINCIPAL!$O$171/100)),VLOOKUP($AW$594,'Banco de Dados'!$B$4:$J$50,6,FALSE)))))))))),"")</f>
        <v/>
      </c>
      <c r="AW622" s="29" t="str">
        <f>IFERROR(AV622*(IFERROR(VLOOKUP($AW$594,'Banco de Dados'!$B$4:$J$50,4,FALSE),"ERRO")),"")</f>
        <v/>
      </c>
      <c r="AX622" s="29" t="str">
        <f t="shared" si="414"/>
        <v/>
      </c>
      <c r="AY622" s="103" t="str">
        <f>IFERROR(AX622*(C622*(PRINCIPAL!$G$171/100))*0.47*(44/12),"")</f>
        <v/>
      </c>
      <c r="AZ622" s="111" t="str">
        <f t="shared" si="419"/>
        <v/>
      </c>
      <c r="BA622" s="30" t="str">
        <f>IFERROR(IF(AND(PRINCIPAL!$H$172&lt;&gt;"",OR(L622=PRINCIPAL!$I$172,L622=PRINCIPAL!$I$172+PRINCIPAL!$I$172,L622=PRINCIPAL!$I$172+PRINCIPAL!$I$172+PRINCIPAL!$I$172)),0,IF(AND(PRINCIPAL!$H$172&lt;&gt;"",L622=PRINCIPAL!$J$172),VLOOKUP($BB$594,'Banco de Dados'!$B$4:$J$50,8,FALSE)*PRINCIPAL!$H$172*(1-(PRINCIPAL!$K$172/100)),IF(AND(PRINCIPAL!$H$172&lt;&gt;"",L622=PRINCIPAL!$L$172),VLOOKUP($BB$594,'Banco de Dados'!$B$4:$J$50,8,FALSE)*PRINCIPAL!$H$172*(1-(PRINCIPAL!$M$172/100)),IF(AND(PRINCIPAL!$H$172&lt;&gt;"",L622=PRINCIPAL!$N$172),VLOOKUP($BB$594,'Banco de Dados'!$B$4:$J$50,8,FALSE)*PRINCIPAL!$H$172*(1-(PRINCIPAL!$O$172/100)),IF(PRINCIPAL!$H$172&lt;&gt;"",VLOOKUP($BB$594,'Banco de Dados'!$B$4:$J$50,8,FALSE)*PRINCIPAL!$H$172,IF(OR(L622=PRINCIPAL!$I$172,L622=PRINCIPAL!$I$172+PRINCIPAL!$I$172,L622=PRINCIPAL!$I$172+PRINCIPAL!$I$172+PRINCIPAL!$I$172),0,IF(L622=PRINCIPAL!$J$172,VLOOKUP($BB$594,'Banco de Dados'!$B$4:$J$50,6,FALSE)*(1-(PRINCIPAL!$K$172/100)),IF(L622=PRINCIPAL!$L$172,VLOOKUP($BB$594,'Banco de Dados'!$B$4:$J$50,6,FALSE)*(1-(PRINCIPAL!$M$172/100)),IF(L622=PRINCIPAL!$N$172,VLOOKUP($BB$594,'Banco de Dados'!$B$4:$J$50,6,FALSE)*(1-(PRINCIPAL!$O$172/100)),VLOOKUP($BB$594,'Banco de Dados'!$B$4:$J$50,6,FALSE)))))))))),"")</f>
        <v/>
      </c>
      <c r="BB622" s="29" t="str">
        <f>IFERROR(BA622*(IFERROR(VLOOKUP($BB$594,'Banco de Dados'!$B$4:$J$50,4,FALSE),"ERRO")),"")</f>
        <v/>
      </c>
      <c r="BC622" s="29" t="str">
        <f t="shared" si="420"/>
        <v/>
      </c>
      <c r="BD622" s="103" t="str">
        <f>IFERROR(BC622*(C622*(PRINCIPAL!$G$172/100))*0.47*(44/12),"")</f>
        <v/>
      </c>
      <c r="BE622" s="111" t="str">
        <f t="shared" si="399"/>
        <v/>
      </c>
      <c r="BF622" s="30" t="str">
        <f>IFERROR(IF(AND(PRINCIPAL!$H$173&lt;&gt;"",OR(L622=PRINCIPAL!$I$173,L622=PRINCIPAL!$I$173+PRINCIPAL!$I$173,L622=PRINCIPAL!$I$173+PRINCIPAL!$I$173+PRINCIPAL!$I$173)),0,IF(AND(PRINCIPAL!$H$173&lt;&gt;"",L622=PRINCIPAL!$J$173),VLOOKUP($BG$594,'Banco de Dados'!$B$4:$J$50,8,FALSE)*PRINCIPAL!$H$173*(1-(PRINCIPAL!$K$173/100)),IF(AND(PRINCIPAL!$H$173&lt;&gt;"",L622=PRINCIPAL!$L$173),VLOOKUP($BG$594,'Banco de Dados'!$B$4:$J$50,8,FALSE)*PRINCIPAL!$H$173*(1-(PRINCIPAL!$M$173/100)),IF(AND(PRINCIPAL!$H$173&lt;&gt;"",L622=PRINCIPAL!$N$173),VLOOKUP($BG$594,'Banco de Dados'!$B$4:$J$50,8,FALSE)*PRINCIPAL!$H$173*(1-(PRINCIPAL!$O$173/100)),IF(PRINCIPAL!$H$173&lt;&gt;"",VLOOKUP($BG$594,'Banco de Dados'!$B$4:$J$50,8,FALSE)*PRINCIPAL!$H$173,IF(OR(L622=PRINCIPAL!$I$173,L622=PRINCIPAL!$I$173+PRINCIPAL!$I$173,L622=PRINCIPAL!$I$173+PRINCIPAL!$I$173+PRINCIPAL!$I$173),0,IF(L622=PRINCIPAL!$J$173,VLOOKUP($BG$594,'Banco de Dados'!$B$4:$J$50,6,FALSE)*(1-(PRINCIPAL!$K$173/100)),IF(L622=PRINCIPAL!$L$173,VLOOKUP($BG$594,'Banco de Dados'!$B$4:$J$50,6,FALSE)*(1-(PRINCIPAL!$M$173/100)),IF(L622=PRINCIPAL!$N$173,VLOOKUP($BG$594,'Banco de Dados'!$B$4:$J$50,6,FALSE)*(1-(PRINCIPAL!$O$173/100)),VLOOKUP($BG$594,'Banco de Dados'!$B$4:$J$50,6,FALSE)))))))))),"")</f>
        <v/>
      </c>
      <c r="BG622" s="29" t="str">
        <f>IFERROR(BF622*(IFERROR(VLOOKUP($BG$594,'Banco de Dados'!$B$4:$J$50,4,FALSE),"ERRO")),"")</f>
        <v/>
      </c>
      <c r="BH622" s="29" t="str">
        <f t="shared" si="415"/>
        <v/>
      </c>
      <c r="BI622" s="103" t="str">
        <f>IFERROR(BH622*(C622*(PRINCIPAL!$G$173/100))*0.47*(44/12),"")</f>
        <v/>
      </c>
      <c r="BJ622" s="102" t="str">
        <f t="shared" si="400"/>
        <v/>
      </c>
    </row>
    <row r="623" spans="2:62" ht="12.75" customHeight="1" x14ac:dyDescent="0.3">
      <c r="B623" s="326">
        <f t="shared" si="401"/>
        <v>2047</v>
      </c>
      <c r="C623" s="340"/>
      <c r="D623" s="1"/>
      <c r="E623" s="116">
        <v>27</v>
      </c>
      <c r="F623" s="24" t="str">
        <f>IFERROR(VLOOKUP($G$594,'Banco de Dados'!$B$4:$J$50,6,FALSE),"")</f>
        <v/>
      </c>
      <c r="G623" s="25" t="str">
        <f>IFERROR(F623*(IFERROR(VLOOKUP($G$594,'Banco de Dados'!$B$4:$J$50,4,FALSE),"ERRO")),"")</f>
        <v/>
      </c>
      <c r="H623" s="25" t="str">
        <f t="shared" si="402"/>
        <v/>
      </c>
      <c r="I623" s="103" t="str">
        <f t="shared" si="403"/>
        <v/>
      </c>
      <c r="J623" s="117" t="str">
        <f t="shared" si="404"/>
        <v/>
      </c>
      <c r="K623" s="1"/>
      <c r="L623" s="91">
        <v>27</v>
      </c>
      <c r="M623" s="24" t="str">
        <f>IFERROR(IF(AND(PRINCIPAL!$H$164&lt;&gt;"",OR(L623=PRINCIPAL!$I$164,L623=PRINCIPAL!$I$164+PRINCIPAL!$I$164,L623=PRINCIPAL!$I$164+PRINCIPAL!$I$164+PRINCIPAL!$I$164)),0,IF(AND(PRINCIPAL!$H$164&lt;&gt;"",L623=PRINCIPAL!$J$164),VLOOKUP($N$594,'Banco de Dados'!$B$4:$J$50,8,FALSE)*PRINCIPAL!$H$164*(1-(PRINCIPAL!$K$164/100)),IF(AND(PRINCIPAL!$H$164&lt;&gt;"",L623=PRINCIPAL!$L$164),VLOOKUP($N$594,'Banco de Dados'!$B$4:$J$50,8,FALSE)*PRINCIPAL!$H$164*(1-(PRINCIPAL!$M$164/100)),IF(AND(PRINCIPAL!$H$164&lt;&gt;"",L623=PRINCIPAL!$N$164),VLOOKUP($N$594,'Banco de Dados'!$B$4:$J$50,8,FALSE)*PRINCIPAL!$H$164*(1-(PRINCIPAL!$O$164/100)),IF(PRINCIPAL!$H$164&lt;&gt;"",VLOOKUP($N$594,'Banco de Dados'!$B$4:$J$50,8,FALSE)*PRINCIPAL!$H$164,IF(OR(L623=PRINCIPAL!$I$164,L623=PRINCIPAL!$I$164+PRINCIPAL!$I$164,L623=PRINCIPAL!$I$164+PRINCIPAL!$I$164+PRINCIPAL!$I$164),0,IF(L623=PRINCIPAL!$J$164,VLOOKUP($N$594,'Banco de Dados'!$B$4:$J$50,6,FALSE)*(1-(PRINCIPAL!$K$164/100)),IF(L623=PRINCIPAL!$L$164,VLOOKUP($N$594,'Banco de Dados'!$B$4:$J$50,6,FALSE)*(1-(PRINCIPAL!$M$164/100)),IF(L623=PRINCIPAL!$N$164,VLOOKUP($N$594,'Banco de Dados'!$B$4:$J$50,6,FALSE)*(1-(PRINCIPAL!$O$164/100)),VLOOKUP($N$594,'Banco de Dados'!$B$4:$J$50,6,FALSE)))))))))),"")</f>
        <v/>
      </c>
      <c r="N623" s="25" t="str">
        <f>IFERROR(M623*(IFERROR(VLOOKUP($N$594,'Banco de Dados'!$B$4:$J$50,4,FALSE),"ERRO")),"")</f>
        <v/>
      </c>
      <c r="O623" s="25" t="str">
        <f t="shared" si="423"/>
        <v/>
      </c>
      <c r="P623" s="103" t="str">
        <f>IFERROR(O623*(C623*(PRINCIPAL!$G$164/100))*0.47*(44/12),"")</f>
        <v/>
      </c>
      <c r="Q623" s="107" t="str">
        <f t="shared" ref="Q623:Q631" si="425">IFERROR(Q622+P623,"")</f>
        <v/>
      </c>
      <c r="R623" s="29" t="str">
        <f>IFERROR(IF(AND(PRINCIPAL!$H$165&lt;&gt;"",OR(L623=PRINCIPAL!$I$165,L623=PRINCIPAL!$I$165+PRINCIPAL!$I$165,L623=PRINCIPAL!$I$165+PRINCIPAL!$I$165+PRINCIPAL!$I$165)),0,IF(AND(PRINCIPAL!$H$165&lt;&gt;"",L623=PRINCIPAL!$J$165),VLOOKUP($S$594,'Banco de Dados'!$B$4:$J$50,8,FALSE)*PRINCIPAL!$H$165*(1-(PRINCIPAL!$K$165/100)),IF(AND(PRINCIPAL!$H$165&lt;&gt;"",L623=PRINCIPAL!$L$165),VLOOKUP($S$594,'Banco de Dados'!$B$4:$J$50,8,FALSE)*PRINCIPAL!$H$165*(1-(PRINCIPAL!$M$165/100)),IF(AND(PRINCIPAL!$H$165&lt;&gt;"",L623=PRINCIPAL!$N$165),VLOOKUP($S$594,'Banco de Dados'!$B$4:$J$50,8,FALSE)*PRINCIPAL!$H$165*(1-(PRINCIPAL!$O$165/100)),IF(PRINCIPAL!$H$165&lt;&gt;"",VLOOKUP($S$594,'Banco de Dados'!$B$4:$J$50,8,FALSE)*PRINCIPAL!$H$165,IF(OR(L623=PRINCIPAL!$I$165,L623=PRINCIPAL!$I$165+PRINCIPAL!$I$165,L623=PRINCIPAL!$I$165+PRINCIPAL!$I$165+PRINCIPAL!$I$165),0,IF(L623=PRINCIPAL!$J$165,VLOOKUP($S$594,'Banco de Dados'!$B$4:$J$50,6,FALSE)*(1-(PRINCIPAL!$K$165/100)),IF(L623=PRINCIPAL!$L$165,VLOOKUP($S$594,'Banco de Dados'!$B$4:$J$50,6,FALSE)*(1-(PRINCIPAL!$M$165/100)),IF(L623=PRINCIPAL!$N$165,VLOOKUP($S$594,'Banco de Dados'!$B$4:$J$50,6,FALSE)*(1-(PRINCIPAL!$O$165/100)),VLOOKUP($S$594,'Banco de Dados'!$B$4:$J$50,6,FALSE)))))))))),"")</f>
        <v/>
      </c>
      <c r="S623" s="29" t="str">
        <f>IFERROR(R623*(IFERROR(VLOOKUP($S$594,'Banco de Dados'!$B$4:$J$50,4,FALSE),"ERRO")),"")</f>
        <v/>
      </c>
      <c r="T623" s="29" t="str">
        <f t="shared" si="422"/>
        <v/>
      </c>
      <c r="U623" s="103" t="str">
        <f>IFERROR(T623*(C623*(PRINCIPAL!$G$165/100))*0.47*(44/12),"")</f>
        <v/>
      </c>
      <c r="V623" s="103" t="str">
        <f t="shared" si="398"/>
        <v/>
      </c>
      <c r="W623" s="30" t="str">
        <f>IFERROR(IF(AND(PRINCIPAL!$H$166&lt;&gt;"",OR(L623=PRINCIPAL!$I$166,L623=PRINCIPAL!$I$166+PRINCIPAL!$I$166,L623=PRINCIPAL!$I$166+PRINCIPAL!$I$166+PRINCIPAL!$I$166)),0,IF(AND(PRINCIPAL!$H$166&lt;&gt;"",L623=PRINCIPAL!$J$166),VLOOKUP($X$594,'Banco de Dados'!$B$4:$J$50,8,FALSE)*PRINCIPAL!$H$166*(1-(PRINCIPAL!$K$166/100)),IF(AND(PRINCIPAL!$H$166&lt;&gt;"",L623=PRINCIPAL!$L$166),VLOOKUP($X$594,'Banco de Dados'!$B$4:$J$50,8,FALSE)*PRINCIPAL!$H$166*(1-(PRINCIPAL!$M$166/100)),IF(AND(PRINCIPAL!$H$166&lt;&gt;"",L623=PRINCIPAL!$N$166),VLOOKUP($X$594,'Banco de Dados'!$B$4:$J$50,8,FALSE)*PRINCIPAL!$H$166*(1-(PRINCIPAL!$O$166/100)),IF(PRINCIPAL!$H$166&lt;&gt;"",VLOOKUP($X$594,'Banco de Dados'!$B$4:$J$50,8,FALSE)*PRINCIPAL!$H$166,IF(OR(L623=PRINCIPAL!$I$166,L623=PRINCIPAL!$I$166+PRINCIPAL!$I$166,L623=PRINCIPAL!$I$166+PRINCIPAL!$I$166+PRINCIPAL!$I$166),0,IF(L623=PRINCIPAL!$J$166,VLOOKUP($X$594,'Banco de Dados'!$B$4:$J$50,6,FALSE)*(1-(PRINCIPAL!$K$166/100)),IF(L623=PRINCIPAL!$L$166,VLOOKUP($X$594,'Banco de Dados'!$B$4:$J$50,6,FALSE)*(1-(PRINCIPAL!$M$166/100)),IF(L623=PRINCIPAL!$N$166,VLOOKUP($X$594,'Banco de Dados'!$B$4:$J$50,6,FALSE)*(1-(PRINCIPAL!$O$166/100)),VLOOKUP($X$594,'Banco de Dados'!$B$4:$J$50,6,FALSE)))))))))),"")</f>
        <v/>
      </c>
      <c r="X623" s="29" t="str">
        <f>IFERROR(W623*(IFERROR(VLOOKUP($X$594,'Banco de Dados'!$B$4:$J$50,4,FALSE),"ERRO")),"")</f>
        <v/>
      </c>
      <c r="Y623" s="29" t="str">
        <f t="shared" si="416"/>
        <v/>
      </c>
      <c r="Z623" s="103" t="str">
        <f>IFERROR(Y623*(C623*(PRINCIPAL!$G$166/100))*0.47*(44/12),"")</f>
        <v/>
      </c>
      <c r="AA623" s="111" t="str">
        <f t="shared" si="417"/>
        <v/>
      </c>
      <c r="AB623" s="30" t="str">
        <f>IFERROR(IF(AND(PRINCIPAL!$H$167&lt;&gt;"",OR(L623=PRINCIPAL!$I$167,L623=PRINCIPAL!$I$167+PRINCIPAL!$I$167,L623=PRINCIPAL!$I$167+PRINCIPAL!$I$167+PRINCIPAL!$I$167)),0,IF(AND(PRINCIPAL!$H$167&lt;&gt;"",L623=PRINCIPAL!$J$167),VLOOKUP($AC$594,'Banco de Dados'!$B$4:$J$50,8,FALSE)*PRINCIPAL!$H$167*(1-(PRINCIPAL!$K$167/100)),IF(AND(PRINCIPAL!$H$167&lt;&gt;"",L623=PRINCIPAL!$L$167),VLOOKUP($AC$594,'Banco de Dados'!$B$4:$J$50,8,FALSE)*PRINCIPAL!$H$167*(1-(PRINCIPAL!$M$167/100)),IF(AND(PRINCIPAL!$H$167&lt;&gt;"",L623=PRINCIPAL!$N$167),VLOOKUP($AC$594,'Banco de Dados'!$B$4:$J$50,8,FALSE)*PRINCIPAL!$H$167*(1-(PRINCIPAL!$O$167/100)),IF(PRINCIPAL!$H$167&lt;&gt;"",VLOOKUP($AC$594,'Banco de Dados'!$B$4:$J$50,8,FALSE)*PRINCIPAL!$H$167,IF(OR(L623=PRINCIPAL!$I$167,L623=PRINCIPAL!$I$167+PRINCIPAL!$I$167,L623=PRINCIPAL!$I$167+PRINCIPAL!$I$167+PRINCIPAL!$I$167),0,IF(L623=PRINCIPAL!$J$167,VLOOKUP($AC$594,'Banco de Dados'!$B$4:$J$50,6,FALSE)*(1-(PRINCIPAL!$K$167/100)),IF(L623=PRINCIPAL!$L$167,VLOOKUP($AC$594,'Banco de Dados'!$B$4:$J$50,6,FALSE)*(1-(PRINCIPAL!$M$167/100)),IF(L623=PRINCIPAL!$N$167,VLOOKUP($AC$594,'Banco de Dados'!$B$4:$J$50,6,FALSE)*(1-(PRINCIPAL!$O$167/100)),VLOOKUP($AC$594,'Banco de Dados'!$B$4:$J$50,6,FALSE)))))))))),"")</f>
        <v/>
      </c>
      <c r="AC623" s="29" t="str">
        <f>IFERROR(AB623*(IFERROR(VLOOKUP($AC$594,'Banco de Dados'!$B$4:$J$50,4,FALSE),"ERRO")),"")</f>
        <v/>
      </c>
      <c r="AD623" s="29" t="str">
        <f t="shared" si="407"/>
        <v/>
      </c>
      <c r="AE623" s="103" t="str">
        <f>IFERROR(AD623*(C623*(PRINCIPAL!$G$167/100))*0.47*(44/12),"")</f>
        <v/>
      </c>
      <c r="AF623" s="111" t="str">
        <f t="shared" si="408"/>
        <v/>
      </c>
      <c r="AG623" s="30" t="str">
        <f>IFERROR(IF(AND(PRINCIPAL!$H$168&lt;&gt;"",OR(L623=PRINCIPAL!$I$168,L623=PRINCIPAL!$I$168+PRINCIPAL!$I$168,L623=PRINCIPAL!$I$168+PRINCIPAL!$I$168+PRINCIPAL!$I$168)),0,IF(AND(PRINCIPAL!$H$168&lt;&gt;"",L623=PRINCIPAL!$J$168),VLOOKUP($AH$594,'Banco de Dados'!$B$4:$J$50,8,FALSE)*PRINCIPAL!$H$168*(1-(PRINCIPAL!$K$168/100)),IF(AND(PRINCIPAL!$H$168&lt;&gt;"",L623=PRINCIPAL!$L$168),VLOOKUP($AH$594,'Banco de Dados'!$B$4:$J$50,8,FALSE)*PRINCIPAL!$H$168*(1-(PRINCIPAL!$M$168/100)),IF(AND(PRINCIPAL!$H$168&lt;&gt;"",L623=PRINCIPAL!$N$168),VLOOKUP($AH$594,'Banco de Dados'!$B$4:$J$50,8,FALSE)*PRINCIPAL!$H$168*(1-(PRINCIPAL!$O$168/100)),IF(PRINCIPAL!$H$168&lt;&gt;"",VLOOKUP($AH$594,'Banco de Dados'!$B$4:$J$50,8,FALSE)*PRINCIPAL!$H$168,IF(OR(L623=PRINCIPAL!$I$168,L623=PRINCIPAL!$I$168+PRINCIPAL!$I$168,L623=PRINCIPAL!$I$168+PRINCIPAL!$I$168+PRINCIPAL!$I$168),0,IF(L623=PRINCIPAL!$J$168,VLOOKUP($AH$594,'Banco de Dados'!$B$4:$J$50,6,FALSE)*(1-(PRINCIPAL!$K$168/100)),IF(L623=PRINCIPAL!$L$168,VLOOKUP($AH$594,'Banco de Dados'!$B$4:$J$50,6,FALSE)*(1-(PRINCIPAL!$M$168/100)),IF(L623=PRINCIPAL!$N$168,VLOOKUP($AH$594,'Banco de Dados'!$B$4:$J$50,6,FALSE)*(1-(PRINCIPAL!$O$168/100)),VLOOKUP($AH$594,'Banco de Dados'!$B$4:$J$50,6,FALSE)))))))))),"")</f>
        <v/>
      </c>
      <c r="AH623" s="29" t="str">
        <f>IFERROR(AG623*(IFERROR(VLOOKUP($AH$594,'Banco de Dados'!$B$4:$J$50,4,FALSE),"ERRO")),"")</f>
        <v/>
      </c>
      <c r="AI623" s="29" t="str">
        <f t="shared" si="409"/>
        <v/>
      </c>
      <c r="AJ623" s="103" t="str">
        <f>IFERROR(AI623*(C623*(PRINCIPAL!$G$168/100))*0.47*(44/12),"")</f>
        <v/>
      </c>
      <c r="AK623" s="111" t="str">
        <f t="shared" si="418"/>
        <v/>
      </c>
      <c r="AL623" s="30" t="str">
        <f>IFERROR(IF(AND(PRINCIPAL!$H$169&lt;&gt;"",OR(L623=PRINCIPAL!$I$169,L623=PRINCIPAL!$I$169+PRINCIPAL!$I$169,L623=PRINCIPAL!$I$169+PRINCIPAL!$I$169+PRINCIPAL!$I$169)),0,IF(AND(PRINCIPAL!$H$169&lt;&gt;"",L623=PRINCIPAL!$J$169),VLOOKUP($AM$594,'Banco de Dados'!$B$4:$J$50,8,FALSE)*PRINCIPAL!$H$169*(1-(PRINCIPAL!$K$169/100)),IF(AND(PRINCIPAL!$H$169&lt;&gt;"",L623=PRINCIPAL!$L$169),VLOOKUP($AM$594,'Banco de Dados'!$B$4:$J$50,8,FALSE)*PRINCIPAL!$H$169*(1-(PRINCIPAL!$M$169/100)),IF(AND(PRINCIPAL!$H$169&lt;&gt;"",L623=PRINCIPAL!$N$169),VLOOKUP($AM$594,'Banco de Dados'!$B$4:$J$50,8,FALSE)*PRINCIPAL!$H$169*(1-(PRINCIPAL!$O$169/100)),IF(PRINCIPAL!$H$169&lt;&gt;"",VLOOKUP($AM$594,'Banco de Dados'!$B$4:$J$50,8,FALSE)*PRINCIPAL!$H$169,IF(OR(L623=PRINCIPAL!$I$169,L623=PRINCIPAL!$I$169+PRINCIPAL!$I$169,L623=PRINCIPAL!$I$169+PRINCIPAL!$I$169+PRINCIPAL!$I$169),0,IF(L623=PRINCIPAL!$J$169,VLOOKUP($AM$594,'Banco de Dados'!$B$4:$J$50,6,FALSE)*(1-(PRINCIPAL!$K$169/100)),IF(L623=PRINCIPAL!$L$169,VLOOKUP($AM$594,'Banco de Dados'!$B$4:$J$50,6,FALSE)*(1-(PRINCIPAL!$M$169/100)),IF(L623=PRINCIPAL!$N$169,VLOOKUP($AM$594,'Banco de Dados'!$B$4:$J$50,6,FALSE)*(1-(PRINCIPAL!$O$169/100)),VLOOKUP($AM$594,'Banco de Dados'!$B$4:$J$50,6,FALSE)))))))))),"")</f>
        <v/>
      </c>
      <c r="AM623" s="29" t="str">
        <f>IFERROR(AL623*(IFERROR(VLOOKUP($AM$594,'Banco de Dados'!$B$4:$J$50,4,FALSE),"ERRO")),"")</f>
        <v/>
      </c>
      <c r="AN623" s="29" t="str">
        <f t="shared" si="410"/>
        <v/>
      </c>
      <c r="AO623" s="103" t="str">
        <f>IFERROR(AN623*(C623*(PRINCIPAL!$G$169/100))*0.47*(44/12),"")</f>
        <v/>
      </c>
      <c r="AP623" s="111" t="str">
        <f t="shared" si="411"/>
        <v/>
      </c>
      <c r="AQ623" s="30" t="str">
        <f>IFERROR(IF(AND(PRINCIPAL!$H$170&lt;&gt;"",OR(L623=PRINCIPAL!$I$170,L623=PRINCIPAL!$I$170+PRINCIPAL!$I$170,L623=PRINCIPAL!$I$170+PRINCIPAL!$I$170+PRINCIPAL!$I$170)),0,IF(AND(PRINCIPAL!$H$170&lt;&gt;"",L623=PRINCIPAL!$J$170),VLOOKUP($AR$594,'Banco de Dados'!$B$4:$J$50,8,FALSE)*PRINCIPAL!$H$170*(1-(PRINCIPAL!$K$170/100)),IF(AND(PRINCIPAL!$H$170&lt;&gt;"",L623=PRINCIPAL!$L$170),VLOOKUP($AR$594,'Banco de Dados'!$B$4:$J$50,8,FALSE)*PRINCIPAL!$H$170*(1-(PRINCIPAL!$M$170/100)),IF(AND(PRINCIPAL!$H$170&lt;&gt;"",L623=PRINCIPAL!$N$170),VLOOKUP($AR$594,'Banco de Dados'!$B$4:$J$50,8,FALSE)*PRINCIPAL!$H$170*(1-(PRINCIPAL!$O$170/100)),IF(PRINCIPAL!$H$170&lt;&gt;"",VLOOKUP($AR$594,'Banco de Dados'!$B$4:$J$50,8,FALSE)*PRINCIPAL!$H$170,IF(OR(L623=PRINCIPAL!$I$170,L623=PRINCIPAL!$I$170+PRINCIPAL!$I$170,L623=PRINCIPAL!$I$170+PRINCIPAL!$I$170+PRINCIPAL!$I$170),0,IF(L623=PRINCIPAL!$J$170,VLOOKUP($AR$594,'Banco de Dados'!$B$4:$J$50,6,FALSE)*(1-(PRINCIPAL!$K$170/100)),IF(L623=PRINCIPAL!$L$170,VLOOKUP($AR$594,'Banco de Dados'!$B$4:$J$50,6,FALSE)*(1-(PRINCIPAL!$M$170/100)),IF(L623=PRINCIPAL!$N$170,VLOOKUP($AR$594,'Banco de Dados'!$B$4:$J$50,6,FALSE)*(1-(PRINCIPAL!$O$170/100)),VLOOKUP($AR$594,'Banco de Dados'!$B$4:$J$50,6,FALSE)))))))))),"")</f>
        <v/>
      </c>
      <c r="AR623" s="29" t="str">
        <f>IFERROR(AQ623*(IFERROR(VLOOKUP($AR$594,'Banco de Dados'!$B$4:$J$50,4,FALSE),"ERRO")),"")</f>
        <v/>
      </c>
      <c r="AS623" s="29" t="str">
        <f t="shared" si="412"/>
        <v/>
      </c>
      <c r="AT623" s="103" t="str">
        <f>IFERROR(AS623*(C623*(PRINCIPAL!$G$170/100))*0.47*(44/12),"")</f>
        <v/>
      </c>
      <c r="AU623" s="111" t="str">
        <f t="shared" si="413"/>
        <v/>
      </c>
      <c r="AV623" s="30" t="str">
        <f>IFERROR(IF(AND(PRINCIPAL!$H$171&lt;&gt;"",OR(L623=PRINCIPAL!$I$171,L623=PRINCIPAL!$I$171+PRINCIPAL!$I$171,L623=PRINCIPAL!$I$171+PRINCIPAL!$I$171+PRINCIPAL!$I$171)),0,IF(AND(PRINCIPAL!$H$171&lt;&gt;"",L623=PRINCIPAL!$J$171),VLOOKUP($AW$594,'Banco de Dados'!$B$4:$J$50,8,FALSE)*PRINCIPAL!$H$171*(1-(PRINCIPAL!$K$171/100)),IF(AND(PRINCIPAL!$H$171&lt;&gt;"",L623=PRINCIPAL!$L$171),VLOOKUP($AW$594,'Banco de Dados'!$B$4:$J$50,8,FALSE)*PRINCIPAL!$H$171*(1-(PRINCIPAL!$M$171/100)),IF(AND(PRINCIPAL!$H$171&lt;&gt;"",L623=PRINCIPAL!$N$171),VLOOKUP($AW$594,'Banco de Dados'!$B$4:$J$50,8,FALSE)*PRINCIPAL!$H$171*(1-(PRINCIPAL!$O$171/100)),IF(PRINCIPAL!$H$171&lt;&gt;"",VLOOKUP($AW$594,'Banco de Dados'!$B$4:$J$50,8,FALSE)*PRINCIPAL!$H$171,IF(OR(L623=PRINCIPAL!$I$171,L623=PRINCIPAL!$I$171+PRINCIPAL!$I$171,L623=PRINCIPAL!$I$171+PRINCIPAL!$I$171+PRINCIPAL!$I$171),0,IF(L623=PRINCIPAL!$J$171,VLOOKUP($AW$594,'Banco de Dados'!$B$4:$J$50,6,FALSE)*(1-(PRINCIPAL!$K$171/100)),IF(L623=PRINCIPAL!$L$171,VLOOKUP($AW$594,'Banco de Dados'!$B$4:$J$50,6,FALSE)*(1-(PRINCIPAL!$M$171/100)),IF(L623=PRINCIPAL!$N$171,VLOOKUP($AW$594,'Banco de Dados'!$B$4:$J$50,6,FALSE)*(1-(PRINCIPAL!$O$171/100)),VLOOKUP($AW$594,'Banco de Dados'!$B$4:$J$50,6,FALSE)))))))))),"")</f>
        <v/>
      </c>
      <c r="AW623" s="29" t="str">
        <f>IFERROR(AV623*(IFERROR(VLOOKUP($AW$594,'Banco de Dados'!$B$4:$J$50,4,FALSE),"ERRO")),"")</f>
        <v/>
      </c>
      <c r="AX623" s="29" t="str">
        <f t="shared" si="414"/>
        <v/>
      </c>
      <c r="AY623" s="103" t="str">
        <f>IFERROR(AX623*(C623*(PRINCIPAL!$G$171/100))*0.47*(44/12),"")</f>
        <v/>
      </c>
      <c r="AZ623" s="111" t="str">
        <f t="shared" si="419"/>
        <v/>
      </c>
      <c r="BA623" s="30" t="str">
        <f>IFERROR(IF(AND(PRINCIPAL!$H$172&lt;&gt;"",OR(L623=PRINCIPAL!$I$172,L623=PRINCIPAL!$I$172+PRINCIPAL!$I$172,L623=PRINCIPAL!$I$172+PRINCIPAL!$I$172+PRINCIPAL!$I$172)),0,IF(AND(PRINCIPAL!$H$172&lt;&gt;"",L623=PRINCIPAL!$J$172),VLOOKUP($BB$594,'Banco de Dados'!$B$4:$J$50,8,FALSE)*PRINCIPAL!$H$172*(1-(PRINCIPAL!$K$172/100)),IF(AND(PRINCIPAL!$H$172&lt;&gt;"",L623=PRINCIPAL!$L$172),VLOOKUP($BB$594,'Banco de Dados'!$B$4:$J$50,8,FALSE)*PRINCIPAL!$H$172*(1-(PRINCIPAL!$M$172/100)),IF(AND(PRINCIPAL!$H$172&lt;&gt;"",L623=PRINCIPAL!$N$172),VLOOKUP($BB$594,'Banco de Dados'!$B$4:$J$50,8,FALSE)*PRINCIPAL!$H$172*(1-(PRINCIPAL!$O$172/100)),IF(PRINCIPAL!$H$172&lt;&gt;"",VLOOKUP($BB$594,'Banco de Dados'!$B$4:$J$50,8,FALSE)*PRINCIPAL!$H$172,IF(OR(L623=PRINCIPAL!$I$172,L623=PRINCIPAL!$I$172+PRINCIPAL!$I$172,L623=PRINCIPAL!$I$172+PRINCIPAL!$I$172+PRINCIPAL!$I$172),0,IF(L623=PRINCIPAL!$J$172,VLOOKUP($BB$594,'Banco de Dados'!$B$4:$J$50,6,FALSE)*(1-(PRINCIPAL!$K$172/100)),IF(L623=PRINCIPAL!$L$172,VLOOKUP($BB$594,'Banco de Dados'!$B$4:$J$50,6,FALSE)*(1-(PRINCIPAL!$M$172/100)),IF(L623=PRINCIPAL!$N$172,VLOOKUP($BB$594,'Banco de Dados'!$B$4:$J$50,6,FALSE)*(1-(PRINCIPAL!$O$172/100)),VLOOKUP($BB$594,'Banco de Dados'!$B$4:$J$50,6,FALSE)))))))))),"")</f>
        <v/>
      </c>
      <c r="BB623" s="29" t="str">
        <f>IFERROR(BA623*(IFERROR(VLOOKUP($BB$594,'Banco de Dados'!$B$4:$J$50,4,FALSE),"ERRO")),"")</f>
        <v/>
      </c>
      <c r="BC623" s="29" t="str">
        <f t="shared" si="420"/>
        <v/>
      </c>
      <c r="BD623" s="103" t="str">
        <f>IFERROR(BC623*(C623*(PRINCIPAL!$G$172/100))*0.47*(44/12),"")</f>
        <v/>
      </c>
      <c r="BE623" s="111" t="str">
        <f t="shared" si="399"/>
        <v/>
      </c>
      <c r="BF623" s="30" t="str">
        <f>IFERROR(IF(AND(PRINCIPAL!$H$173&lt;&gt;"",OR(L623=PRINCIPAL!$I$173,L623=PRINCIPAL!$I$173+PRINCIPAL!$I$173,L623=PRINCIPAL!$I$173+PRINCIPAL!$I$173+PRINCIPAL!$I$173)),0,IF(AND(PRINCIPAL!$H$173&lt;&gt;"",L623=PRINCIPAL!$J$173),VLOOKUP($BG$594,'Banco de Dados'!$B$4:$J$50,8,FALSE)*PRINCIPAL!$H$173*(1-(PRINCIPAL!$K$173/100)),IF(AND(PRINCIPAL!$H$173&lt;&gt;"",L623=PRINCIPAL!$L$173),VLOOKUP($BG$594,'Banco de Dados'!$B$4:$J$50,8,FALSE)*PRINCIPAL!$H$173*(1-(PRINCIPAL!$M$173/100)),IF(AND(PRINCIPAL!$H$173&lt;&gt;"",L623=PRINCIPAL!$N$173),VLOOKUP($BG$594,'Banco de Dados'!$B$4:$J$50,8,FALSE)*PRINCIPAL!$H$173*(1-(PRINCIPAL!$O$173/100)),IF(PRINCIPAL!$H$173&lt;&gt;"",VLOOKUP($BG$594,'Banco de Dados'!$B$4:$J$50,8,FALSE)*PRINCIPAL!$H$173,IF(OR(L623=PRINCIPAL!$I$173,L623=PRINCIPAL!$I$173+PRINCIPAL!$I$173,L623=PRINCIPAL!$I$173+PRINCIPAL!$I$173+PRINCIPAL!$I$173),0,IF(L623=PRINCIPAL!$J$173,VLOOKUP($BG$594,'Banco de Dados'!$B$4:$J$50,6,FALSE)*(1-(PRINCIPAL!$K$173/100)),IF(L623=PRINCIPAL!$L$173,VLOOKUP($BG$594,'Banco de Dados'!$B$4:$J$50,6,FALSE)*(1-(PRINCIPAL!$M$173/100)),IF(L623=PRINCIPAL!$N$173,VLOOKUP($BG$594,'Banco de Dados'!$B$4:$J$50,6,FALSE)*(1-(PRINCIPAL!$O$173/100)),VLOOKUP($BG$594,'Banco de Dados'!$B$4:$J$50,6,FALSE)))))))))),"")</f>
        <v/>
      </c>
      <c r="BG623" s="29" t="str">
        <f>IFERROR(BF623*(IFERROR(VLOOKUP($BG$594,'Banco de Dados'!$B$4:$J$50,4,FALSE),"ERRO")),"")</f>
        <v/>
      </c>
      <c r="BH623" s="29" t="str">
        <f t="shared" si="415"/>
        <v/>
      </c>
      <c r="BI623" s="103" t="str">
        <f>IFERROR(BH623*(C623*(PRINCIPAL!$G$173/100))*0.47*(44/12),"")</f>
        <v/>
      </c>
      <c r="BJ623" s="102" t="str">
        <f t="shared" si="400"/>
        <v/>
      </c>
    </row>
    <row r="624" spans="2:62" ht="12.75" customHeight="1" x14ac:dyDescent="0.3">
      <c r="B624" s="326">
        <f t="shared" si="401"/>
        <v>2048</v>
      </c>
      <c r="C624" s="340"/>
      <c r="D624" s="1"/>
      <c r="E624" s="116">
        <v>28</v>
      </c>
      <c r="F624" s="24" t="str">
        <f>IFERROR(VLOOKUP($G$594,'Banco de Dados'!$B$4:$J$50,6,FALSE),"")</f>
        <v/>
      </c>
      <c r="G624" s="25" t="str">
        <f>IFERROR(F624*(IFERROR(VLOOKUP($G$594,'Banco de Dados'!$B$4:$J$50,4,FALSE),"ERRO")),"")</f>
        <v/>
      </c>
      <c r="H624" s="25" t="str">
        <f t="shared" si="402"/>
        <v/>
      </c>
      <c r="I624" s="103" t="str">
        <f t="shared" si="403"/>
        <v/>
      </c>
      <c r="J624" s="117" t="str">
        <f t="shared" si="404"/>
        <v/>
      </c>
      <c r="K624" s="1"/>
      <c r="L624" s="91">
        <v>28</v>
      </c>
      <c r="M624" s="24" t="str">
        <f>IFERROR(IF(AND(PRINCIPAL!$H$164&lt;&gt;"",OR(L624=PRINCIPAL!$I$164,L624=PRINCIPAL!$I$164+PRINCIPAL!$I$164,L624=PRINCIPAL!$I$164+PRINCIPAL!$I$164+PRINCIPAL!$I$164)),0,IF(AND(PRINCIPAL!$H$164&lt;&gt;"",L624=PRINCIPAL!$J$164),VLOOKUP($N$594,'Banco de Dados'!$B$4:$J$50,8,FALSE)*PRINCIPAL!$H$164*(1-(PRINCIPAL!$K$164/100)),IF(AND(PRINCIPAL!$H$164&lt;&gt;"",L624=PRINCIPAL!$L$164),VLOOKUP($N$594,'Banco de Dados'!$B$4:$J$50,8,FALSE)*PRINCIPAL!$H$164*(1-(PRINCIPAL!$M$164/100)),IF(AND(PRINCIPAL!$H$164&lt;&gt;"",L624=PRINCIPAL!$N$164),VLOOKUP($N$594,'Banco de Dados'!$B$4:$J$50,8,FALSE)*PRINCIPAL!$H$164*(1-(PRINCIPAL!$O$164/100)),IF(PRINCIPAL!$H$164&lt;&gt;"",VLOOKUP($N$594,'Banco de Dados'!$B$4:$J$50,8,FALSE)*PRINCIPAL!$H$164,IF(OR(L624=PRINCIPAL!$I$164,L624=PRINCIPAL!$I$164+PRINCIPAL!$I$164,L624=PRINCIPAL!$I$164+PRINCIPAL!$I$164+PRINCIPAL!$I$164),0,IF(L624=PRINCIPAL!$J$164,VLOOKUP($N$594,'Banco de Dados'!$B$4:$J$50,6,FALSE)*(1-(PRINCIPAL!$K$164/100)),IF(L624=PRINCIPAL!$L$164,VLOOKUP($N$594,'Banco de Dados'!$B$4:$J$50,6,FALSE)*(1-(PRINCIPAL!$M$164/100)),IF(L624=PRINCIPAL!$N$164,VLOOKUP($N$594,'Banco de Dados'!$B$4:$J$50,6,FALSE)*(1-(PRINCIPAL!$O$164/100)),VLOOKUP($N$594,'Banco de Dados'!$B$4:$J$50,6,FALSE)))))))))),"")</f>
        <v/>
      </c>
      <c r="N624" s="25" t="str">
        <f>IFERROR(M624*(IFERROR(VLOOKUP($N$594,'Banco de Dados'!$B$4:$J$50,4,FALSE),"ERRO")),"")</f>
        <v/>
      </c>
      <c r="O624" s="25" t="str">
        <f t="shared" si="423"/>
        <v/>
      </c>
      <c r="P624" s="103" t="str">
        <f>IFERROR(O624*(C624*(PRINCIPAL!$G$164/100))*0.47*(44/12),"")</f>
        <v/>
      </c>
      <c r="Q624" s="107" t="str">
        <f t="shared" si="425"/>
        <v/>
      </c>
      <c r="R624" s="29" t="str">
        <f>IFERROR(IF(AND(PRINCIPAL!$H$165&lt;&gt;"",OR(L624=PRINCIPAL!$I$165,L624=PRINCIPAL!$I$165+PRINCIPAL!$I$165,L624=PRINCIPAL!$I$165+PRINCIPAL!$I$165+PRINCIPAL!$I$165)),0,IF(AND(PRINCIPAL!$H$165&lt;&gt;"",L624=PRINCIPAL!$J$165),VLOOKUP($S$594,'Banco de Dados'!$B$4:$J$50,8,FALSE)*PRINCIPAL!$H$165*(1-(PRINCIPAL!$K$165/100)),IF(AND(PRINCIPAL!$H$165&lt;&gt;"",L624=PRINCIPAL!$L$165),VLOOKUP($S$594,'Banco de Dados'!$B$4:$J$50,8,FALSE)*PRINCIPAL!$H$165*(1-(PRINCIPAL!$M$165/100)),IF(AND(PRINCIPAL!$H$165&lt;&gt;"",L624=PRINCIPAL!$N$165),VLOOKUP($S$594,'Banco de Dados'!$B$4:$J$50,8,FALSE)*PRINCIPAL!$H$165*(1-(PRINCIPAL!$O$165/100)),IF(PRINCIPAL!$H$165&lt;&gt;"",VLOOKUP($S$594,'Banco de Dados'!$B$4:$J$50,8,FALSE)*PRINCIPAL!$H$165,IF(OR(L624=PRINCIPAL!$I$165,L624=PRINCIPAL!$I$165+PRINCIPAL!$I$165,L624=PRINCIPAL!$I$165+PRINCIPAL!$I$165+PRINCIPAL!$I$165),0,IF(L624=PRINCIPAL!$J$165,VLOOKUP($S$594,'Banco de Dados'!$B$4:$J$50,6,FALSE)*(1-(PRINCIPAL!$K$165/100)),IF(L624=PRINCIPAL!$L$165,VLOOKUP($S$594,'Banco de Dados'!$B$4:$J$50,6,FALSE)*(1-(PRINCIPAL!$M$165/100)),IF(L624=PRINCIPAL!$N$165,VLOOKUP($S$594,'Banco de Dados'!$B$4:$J$50,6,FALSE)*(1-(PRINCIPAL!$O$165/100)),VLOOKUP($S$594,'Banco de Dados'!$B$4:$J$50,6,FALSE)))))))))),"")</f>
        <v/>
      </c>
      <c r="S624" s="29" t="str">
        <f>IFERROR(R624*(IFERROR(VLOOKUP($S$594,'Banco de Dados'!$B$4:$J$50,4,FALSE),"ERRO")),"")</f>
        <v/>
      </c>
      <c r="T624" s="29" t="str">
        <f t="shared" si="422"/>
        <v/>
      </c>
      <c r="U624" s="103" t="str">
        <f>IFERROR(T624*(C624*(PRINCIPAL!$G$165/100))*0.47*(44/12),"")</f>
        <v/>
      </c>
      <c r="V624" s="103" t="str">
        <f t="shared" si="398"/>
        <v/>
      </c>
      <c r="W624" s="30" t="str">
        <f>IFERROR(IF(AND(PRINCIPAL!$H$166&lt;&gt;"",OR(L624=PRINCIPAL!$I$166,L624=PRINCIPAL!$I$166+PRINCIPAL!$I$166,L624=PRINCIPAL!$I$166+PRINCIPAL!$I$166+PRINCIPAL!$I$166)),0,IF(AND(PRINCIPAL!$H$166&lt;&gt;"",L624=PRINCIPAL!$J$166),VLOOKUP($X$594,'Banco de Dados'!$B$4:$J$50,8,FALSE)*PRINCIPAL!$H$166*(1-(PRINCIPAL!$K$166/100)),IF(AND(PRINCIPAL!$H$166&lt;&gt;"",L624=PRINCIPAL!$L$166),VLOOKUP($X$594,'Banco de Dados'!$B$4:$J$50,8,FALSE)*PRINCIPAL!$H$166*(1-(PRINCIPAL!$M$166/100)),IF(AND(PRINCIPAL!$H$166&lt;&gt;"",L624=PRINCIPAL!$N$166),VLOOKUP($X$594,'Banco de Dados'!$B$4:$J$50,8,FALSE)*PRINCIPAL!$H$166*(1-(PRINCIPAL!$O$166/100)),IF(PRINCIPAL!$H$166&lt;&gt;"",VLOOKUP($X$594,'Banco de Dados'!$B$4:$J$50,8,FALSE)*PRINCIPAL!$H$166,IF(OR(L624=PRINCIPAL!$I$166,L624=PRINCIPAL!$I$166+PRINCIPAL!$I$166,L624=PRINCIPAL!$I$166+PRINCIPAL!$I$166+PRINCIPAL!$I$166),0,IF(L624=PRINCIPAL!$J$166,VLOOKUP($X$594,'Banco de Dados'!$B$4:$J$50,6,FALSE)*(1-(PRINCIPAL!$K$166/100)),IF(L624=PRINCIPAL!$L$166,VLOOKUP($X$594,'Banco de Dados'!$B$4:$J$50,6,FALSE)*(1-(PRINCIPAL!$M$166/100)),IF(L624=PRINCIPAL!$N$166,VLOOKUP($X$594,'Banco de Dados'!$B$4:$J$50,6,FALSE)*(1-(PRINCIPAL!$O$166/100)),VLOOKUP($X$594,'Banco de Dados'!$B$4:$J$50,6,FALSE)))))))))),"")</f>
        <v/>
      </c>
      <c r="X624" s="29" t="str">
        <f>IFERROR(W624*(IFERROR(VLOOKUP($X$594,'Banco de Dados'!$B$4:$J$50,4,FALSE),"ERRO")),"")</f>
        <v/>
      </c>
      <c r="Y624" s="29" t="str">
        <f t="shared" si="416"/>
        <v/>
      </c>
      <c r="Z624" s="103" t="str">
        <f>IFERROR(Y624*(C624*(PRINCIPAL!$G$166/100))*0.47*(44/12),"")</f>
        <v/>
      </c>
      <c r="AA624" s="111" t="str">
        <f t="shared" si="417"/>
        <v/>
      </c>
      <c r="AB624" s="30" t="str">
        <f>IFERROR(IF(AND(PRINCIPAL!$H$167&lt;&gt;"",OR(L624=PRINCIPAL!$I$167,L624=PRINCIPAL!$I$167+PRINCIPAL!$I$167,L624=PRINCIPAL!$I$167+PRINCIPAL!$I$167+PRINCIPAL!$I$167)),0,IF(AND(PRINCIPAL!$H$167&lt;&gt;"",L624=PRINCIPAL!$J$167),VLOOKUP($AC$594,'Banco de Dados'!$B$4:$J$50,8,FALSE)*PRINCIPAL!$H$167*(1-(PRINCIPAL!$K$167/100)),IF(AND(PRINCIPAL!$H$167&lt;&gt;"",L624=PRINCIPAL!$L$167),VLOOKUP($AC$594,'Banco de Dados'!$B$4:$J$50,8,FALSE)*PRINCIPAL!$H$167*(1-(PRINCIPAL!$M$167/100)),IF(AND(PRINCIPAL!$H$167&lt;&gt;"",L624=PRINCIPAL!$N$167),VLOOKUP($AC$594,'Banco de Dados'!$B$4:$J$50,8,FALSE)*PRINCIPAL!$H$167*(1-(PRINCIPAL!$O$167/100)),IF(PRINCIPAL!$H$167&lt;&gt;"",VLOOKUP($AC$594,'Banco de Dados'!$B$4:$J$50,8,FALSE)*PRINCIPAL!$H$167,IF(OR(L624=PRINCIPAL!$I$167,L624=PRINCIPAL!$I$167+PRINCIPAL!$I$167,L624=PRINCIPAL!$I$167+PRINCIPAL!$I$167+PRINCIPAL!$I$167),0,IF(L624=PRINCIPAL!$J$167,VLOOKUP($AC$594,'Banco de Dados'!$B$4:$J$50,6,FALSE)*(1-(PRINCIPAL!$K$167/100)),IF(L624=PRINCIPAL!$L$167,VLOOKUP($AC$594,'Banco de Dados'!$B$4:$J$50,6,FALSE)*(1-(PRINCIPAL!$M$167/100)),IF(L624=PRINCIPAL!$N$167,VLOOKUP($AC$594,'Banco de Dados'!$B$4:$J$50,6,FALSE)*(1-(PRINCIPAL!$O$167/100)),VLOOKUP($AC$594,'Banco de Dados'!$B$4:$J$50,6,FALSE)))))))))),"")</f>
        <v/>
      </c>
      <c r="AC624" s="29" t="str">
        <f>IFERROR(AB624*(IFERROR(VLOOKUP($AC$594,'Banco de Dados'!$B$4:$J$50,4,FALSE),"ERRO")),"")</f>
        <v/>
      </c>
      <c r="AD624" s="29" t="str">
        <f t="shared" si="407"/>
        <v/>
      </c>
      <c r="AE624" s="103" t="str">
        <f>IFERROR(AD624*(C624*(PRINCIPAL!$G$167/100))*0.47*(44/12),"")</f>
        <v/>
      </c>
      <c r="AF624" s="111" t="str">
        <f t="shared" si="408"/>
        <v/>
      </c>
      <c r="AG624" s="30" t="str">
        <f>IFERROR(IF(AND(PRINCIPAL!$H$168&lt;&gt;"",OR(L624=PRINCIPAL!$I$168,L624=PRINCIPAL!$I$168+PRINCIPAL!$I$168,L624=PRINCIPAL!$I$168+PRINCIPAL!$I$168+PRINCIPAL!$I$168)),0,IF(AND(PRINCIPAL!$H$168&lt;&gt;"",L624=PRINCIPAL!$J$168),VLOOKUP($AH$594,'Banco de Dados'!$B$4:$J$50,8,FALSE)*PRINCIPAL!$H$168*(1-(PRINCIPAL!$K$168/100)),IF(AND(PRINCIPAL!$H$168&lt;&gt;"",L624=PRINCIPAL!$L$168),VLOOKUP($AH$594,'Banco de Dados'!$B$4:$J$50,8,FALSE)*PRINCIPAL!$H$168*(1-(PRINCIPAL!$M$168/100)),IF(AND(PRINCIPAL!$H$168&lt;&gt;"",L624=PRINCIPAL!$N$168),VLOOKUP($AH$594,'Banco de Dados'!$B$4:$J$50,8,FALSE)*PRINCIPAL!$H$168*(1-(PRINCIPAL!$O$168/100)),IF(PRINCIPAL!$H$168&lt;&gt;"",VLOOKUP($AH$594,'Banco de Dados'!$B$4:$J$50,8,FALSE)*PRINCIPAL!$H$168,IF(OR(L624=PRINCIPAL!$I$168,L624=PRINCIPAL!$I$168+PRINCIPAL!$I$168,L624=PRINCIPAL!$I$168+PRINCIPAL!$I$168+PRINCIPAL!$I$168),0,IF(L624=PRINCIPAL!$J$168,VLOOKUP($AH$594,'Banco de Dados'!$B$4:$J$50,6,FALSE)*(1-(PRINCIPAL!$K$168/100)),IF(L624=PRINCIPAL!$L$168,VLOOKUP($AH$594,'Banco de Dados'!$B$4:$J$50,6,FALSE)*(1-(PRINCIPAL!$M$168/100)),IF(L624=PRINCIPAL!$N$168,VLOOKUP($AH$594,'Banco de Dados'!$B$4:$J$50,6,FALSE)*(1-(PRINCIPAL!$O$168/100)),VLOOKUP($AH$594,'Banco de Dados'!$B$4:$J$50,6,FALSE)))))))))),"")</f>
        <v/>
      </c>
      <c r="AH624" s="29" t="str">
        <f>IFERROR(AG624*(IFERROR(VLOOKUP($AH$594,'Banco de Dados'!$B$4:$J$50,4,FALSE),"ERRO")),"")</f>
        <v/>
      </c>
      <c r="AI624" s="29" t="str">
        <f t="shared" si="409"/>
        <v/>
      </c>
      <c r="AJ624" s="103" t="str">
        <f>IFERROR(AI624*(C624*(PRINCIPAL!$G$168/100))*0.47*(44/12),"")</f>
        <v/>
      </c>
      <c r="AK624" s="111" t="str">
        <f t="shared" si="418"/>
        <v/>
      </c>
      <c r="AL624" s="30" t="str">
        <f>IFERROR(IF(AND(PRINCIPAL!$H$169&lt;&gt;"",OR(L624=PRINCIPAL!$I$169,L624=PRINCIPAL!$I$169+PRINCIPAL!$I$169,L624=PRINCIPAL!$I$169+PRINCIPAL!$I$169+PRINCIPAL!$I$169)),0,IF(AND(PRINCIPAL!$H$169&lt;&gt;"",L624=PRINCIPAL!$J$169),VLOOKUP($AM$594,'Banco de Dados'!$B$4:$J$50,8,FALSE)*PRINCIPAL!$H$169*(1-(PRINCIPAL!$K$169/100)),IF(AND(PRINCIPAL!$H$169&lt;&gt;"",L624=PRINCIPAL!$L$169),VLOOKUP($AM$594,'Banco de Dados'!$B$4:$J$50,8,FALSE)*PRINCIPAL!$H$169*(1-(PRINCIPAL!$M$169/100)),IF(AND(PRINCIPAL!$H$169&lt;&gt;"",L624=PRINCIPAL!$N$169),VLOOKUP($AM$594,'Banco de Dados'!$B$4:$J$50,8,FALSE)*PRINCIPAL!$H$169*(1-(PRINCIPAL!$O$169/100)),IF(PRINCIPAL!$H$169&lt;&gt;"",VLOOKUP($AM$594,'Banco de Dados'!$B$4:$J$50,8,FALSE)*PRINCIPAL!$H$169,IF(OR(L624=PRINCIPAL!$I$169,L624=PRINCIPAL!$I$169+PRINCIPAL!$I$169,L624=PRINCIPAL!$I$169+PRINCIPAL!$I$169+PRINCIPAL!$I$169),0,IF(L624=PRINCIPAL!$J$169,VLOOKUP($AM$594,'Banco de Dados'!$B$4:$J$50,6,FALSE)*(1-(PRINCIPAL!$K$169/100)),IF(L624=PRINCIPAL!$L$169,VLOOKUP($AM$594,'Banco de Dados'!$B$4:$J$50,6,FALSE)*(1-(PRINCIPAL!$M$169/100)),IF(L624=PRINCIPAL!$N$169,VLOOKUP($AM$594,'Banco de Dados'!$B$4:$J$50,6,FALSE)*(1-(PRINCIPAL!$O$169/100)),VLOOKUP($AM$594,'Banco de Dados'!$B$4:$J$50,6,FALSE)))))))))),"")</f>
        <v/>
      </c>
      <c r="AM624" s="29" t="str">
        <f>IFERROR(AL624*(IFERROR(VLOOKUP($AM$594,'Banco de Dados'!$B$4:$J$50,4,FALSE),"ERRO")),"")</f>
        <v/>
      </c>
      <c r="AN624" s="29" t="str">
        <f t="shared" si="410"/>
        <v/>
      </c>
      <c r="AO624" s="103" t="str">
        <f>IFERROR(AN624*(C624*(PRINCIPAL!$G$169/100))*0.47*(44/12),"")</f>
        <v/>
      </c>
      <c r="AP624" s="111" t="str">
        <f t="shared" si="411"/>
        <v/>
      </c>
      <c r="AQ624" s="30" t="str">
        <f>IFERROR(IF(AND(PRINCIPAL!$H$170&lt;&gt;"",OR(L624=PRINCIPAL!$I$170,L624=PRINCIPAL!$I$170+PRINCIPAL!$I$170,L624=PRINCIPAL!$I$170+PRINCIPAL!$I$170+PRINCIPAL!$I$170)),0,IF(AND(PRINCIPAL!$H$170&lt;&gt;"",L624=PRINCIPAL!$J$170),VLOOKUP($AR$594,'Banco de Dados'!$B$4:$J$50,8,FALSE)*PRINCIPAL!$H$170*(1-(PRINCIPAL!$K$170/100)),IF(AND(PRINCIPAL!$H$170&lt;&gt;"",L624=PRINCIPAL!$L$170),VLOOKUP($AR$594,'Banco de Dados'!$B$4:$J$50,8,FALSE)*PRINCIPAL!$H$170*(1-(PRINCIPAL!$M$170/100)),IF(AND(PRINCIPAL!$H$170&lt;&gt;"",L624=PRINCIPAL!$N$170),VLOOKUP($AR$594,'Banco de Dados'!$B$4:$J$50,8,FALSE)*PRINCIPAL!$H$170*(1-(PRINCIPAL!$O$170/100)),IF(PRINCIPAL!$H$170&lt;&gt;"",VLOOKUP($AR$594,'Banco de Dados'!$B$4:$J$50,8,FALSE)*PRINCIPAL!$H$170,IF(OR(L624=PRINCIPAL!$I$170,L624=PRINCIPAL!$I$170+PRINCIPAL!$I$170,L624=PRINCIPAL!$I$170+PRINCIPAL!$I$170+PRINCIPAL!$I$170),0,IF(L624=PRINCIPAL!$J$170,VLOOKUP($AR$594,'Banco de Dados'!$B$4:$J$50,6,FALSE)*(1-(PRINCIPAL!$K$170/100)),IF(L624=PRINCIPAL!$L$170,VLOOKUP($AR$594,'Banco de Dados'!$B$4:$J$50,6,FALSE)*(1-(PRINCIPAL!$M$170/100)),IF(L624=PRINCIPAL!$N$170,VLOOKUP($AR$594,'Banco de Dados'!$B$4:$J$50,6,FALSE)*(1-(PRINCIPAL!$O$170/100)),VLOOKUP($AR$594,'Banco de Dados'!$B$4:$J$50,6,FALSE)))))))))),"")</f>
        <v/>
      </c>
      <c r="AR624" s="29" t="str">
        <f>IFERROR(AQ624*(IFERROR(VLOOKUP($AR$594,'Banco de Dados'!$B$4:$J$50,4,FALSE),"ERRO")),"")</f>
        <v/>
      </c>
      <c r="AS624" s="29" t="str">
        <f t="shared" si="412"/>
        <v/>
      </c>
      <c r="AT624" s="103" t="str">
        <f>IFERROR(AS624*(C624*(PRINCIPAL!$G$170/100))*0.47*(44/12),"")</f>
        <v/>
      </c>
      <c r="AU624" s="111" t="str">
        <f t="shared" si="413"/>
        <v/>
      </c>
      <c r="AV624" s="30" t="str">
        <f>IFERROR(IF(AND(PRINCIPAL!$H$171&lt;&gt;"",OR(L624=PRINCIPAL!$I$171,L624=PRINCIPAL!$I$171+PRINCIPAL!$I$171,L624=PRINCIPAL!$I$171+PRINCIPAL!$I$171+PRINCIPAL!$I$171)),0,IF(AND(PRINCIPAL!$H$171&lt;&gt;"",L624=PRINCIPAL!$J$171),VLOOKUP($AW$594,'Banco de Dados'!$B$4:$J$50,8,FALSE)*PRINCIPAL!$H$171*(1-(PRINCIPAL!$K$171/100)),IF(AND(PRINCIPAL!$H$171&lt;&gt;"",L624=PRINCIPAL!$L$171),VLOOKUP($AW$594,'Banco de Dados'!$B$4:$J$50,8,FALSE)*PRINCIPAL!$H$171*(1-(PRINCIPAL!$M$171/100)),IF(AND(PRINCIPAL!$H$171&lt;&gt;"",L624=PRINCIPAL!$N$171),VLOOKUP($AW$594,'Banco de Dados'!$B$4:$J$50,8,FALSE)*PRINCIPAL!$H$171*(1-(PRINCIPAL!$O$171/100)),IF(PRINCIPAL!$H$171&lt;&gt;"",VLOOKUP($AW$594,'Banco de Dados'!$B$4:$J$50,8,FALSE)*PRINCIPAL!$H$171,IF(OR(L624=PRINCIPAL!$I$171,L624=PRINCIPAL!$I$171+PRINCIPAL!$I$171,L624=PRINCIPAL!$I$171+PRINCIPAL!$I$171+PRINCIPAL!$I$171),0,IF(L624=PRINCIPAL!$J$171,VLOOKUP($AW$594,'Banco de Dados'!$B$4:$J$50,6,FALSE)*(1-(PRINCIPAL!$K$171/100)),IF(L624=PRINCIPAL!$L$171,VLOOKUP($AW$594,'Banco de Dados'!$B$4:$J$50,6,FALSE)*(1-(PRINCIPAL!$M$171/100)),IF(L624=PRINCIPAL!$N$171,VLOOKUP($AW$594,'Banco de Dados'!$B$4:$J$50,6,FALSE)*(1-(PRINCIPAL!$O$171/100)),VLOOKUP($AW$594,'Banco de Dados'!$B$4:$J$50,6,FALSE)))))))))),"")</f>
        <v/>
      </c>
      <c r="AW624" s="29" t="str">
        <f>IFERROR(AV624*(IFERROR(VLOOKUP($AW$594,'Banco de Dados'!$B$4:$J$50,4,FALSE),"ERRO")),"")</f>
        <v/>
      </c>
      <c r="AX624" s="29" t="str">
        <f t="shared" si="414"/>
        <v/>
      </c>
      <c r="AY624" s="103" t="str">
        <f>IFERROR(AX624*(C624*(PRINCIPAL!$G$171/100))*0.47*(44/12),"")</f>
        <v/>
      </c>
      <c r="AZ624" s="111" t="str">
        <f t="shared" si="419"/>
        <v/>
      </c>
      <c r="BA624" s="30" t="str">
        <f>IFERROR(IF(AND(PRINCIPAL!$H$172&lt;&gt;"",OR(L624=PRINCIPAL!$I$172,L624=PRINCIPAL!$I$172+PRINCIPAL!$I$172,L624=PRINCIPAL!$I$172+PRINCIPAL!$I$172+PRINCIPAL!$I$172)),0,IF(AND(PRINCIPAL!$H$172&lt;&gt;"",L624=PRINCIPAL!$J$172),VLOOKUP($BB$594,'Banco de Dados'!$B$4:$J$50,8,FALSE)*PRINCIPAL!$H$172*(1-(PRINCIPAL!$K$172/100)),IF(AND(PRINCIPAL!$H$172&lt;&gt;"",L624=PRINCIPAL!$L$172),VLOOKUP($BB$594,'Banco de Dados'!$B$4:$J$50,8,FALSE)*PRINCIPAL!$H$172*(1-(PRINCIPAL!$M$172/100)),IF(AND(PRINCIPAL!$H$172&lt;&gt;"",L624=PRINCIPAL!$N$172),VLOOKUP($BB$594,'Banco de Dados'!$B$4:$J$50,8,FALSE)*PRINCIPAL!$H$172*(1-(PRINCIPAL!$O$172/100)),IF(PRINCIPAL!$H$172&lt;&gt;"",VLOOKUP($BB$594,'Banco de Dados'!$B$4:$J$50,8,FALSE)*PRINCIPAL!$H$172,IF(OR(L624=PRINCIPAL!$I$172,L624=PRINCIPAL!$I$172+PRINCIPAL!$I$172,L624=PRINCIPAL!$I$172+PRINCIPAL!$I$172+PRINCIPAL!$I$172),0,IF(L624=PRINCIPAL!$J$172,VLOOKUP($BB$594,'Banco de Dados'!$B$4:$J$50,6,FALSE)*(1-(PRINCIPAL!$K$172/100)),IF(L624=PRINCIPAL!$L$172,VLOOKUP($BB$594,'Banco de Dados'!$B$4:$J$50,6,FALSE)*(1-(PRINCIPAL!$M$172/100)),IF(L624=PRINCIPAL!$N$172,VLOOKUP($BB$594,'Banco de Dados'!$B$4:$J$50,6,FALSE)*(1-(PRINCIPAL!$O$172/100)),VLOOKUP($BB$594,'Banco de Dados'!$B$4:$J$50,6,FALSE)))))))))),"")</f>
        <v/>
      </c>
      <c r="BB624" s="29" t="str">
        <f>IFERROR(BA624*(IFERROR(VLOOKUP($BB$594,'Banco de Dados'!$B$4:$J$50,4,FALSE),"ERRO")),"")</f>
        <v/>
      </c>
      <c r="BC624" s="29" t="str">
        <f t="shared" si="420"/>
        <v/>
      </c>
      <c r="BD624" s="103" t="str">
        <f>IFERROR(BC624*(C624*(PRINCIPAL!$G$172/100))*0.47*(44/12),"")</f>
        <v/>
      </c>
      <c r="BE624" s="111" t="str">
        <f t="shared" si="399"/>
        <v/>
      </c>
      <c r="BF624" s="30" t="str">
        <f>IFERROR(IF(AND(PRINCIPAL!$H$173&lt;&gt;"",OR(L624=PRINCIPAL!$I$173,L624=PRINCIPAL!$I$173+PRINCIPAL!$I$173,L624=PRINCIPAL!$I$173+PRINCIPAL!$I$173+PRINCIPAL!$I$173)),0,IF(AND(PRINCIPAL!$H$173&lt;&gt;"",L624=PRINCIPAL!$J$173),VLOOKUP($BG$594,'Banco de Dados'!$B$4:$J$50,8,FALSE)*PRINCIPAL!$H$173*(1-(PRINCIPAL!$K$173/100)),IF(AND(PRINCIPAL!$H$173&lt;&gt;"",L624=PRINCIPAL!$L$173),VLOOKUP($BG$594,'Banco de Dados'!$B$4:$J$50,8,FALSE)*PRINCIPAL!$H$173*(1-(PRINCIPAL!$M$173/100)),IF(AND(PRINCIPAL!$H$173&lt;&gt;"",L624=PRINCIPAL!$N$173),VLOOKUP($BG$594,'Banco de Dados'!$B$4:$J$50,8,FALSE)*PRINCIPAL!$H$173*(1-(PRINCIPAL!$O$173/100)),IF(PRINCIPAL!$H$173&lt;&gt;"",VLOOKUP($BG$594,'Banco de Dados'!$B$4:$J$50,8,FALSE)*PRINCIPAL!$H$173,IF(OR(L624=PRINCIPAL!$I$173,L624=PRINCIPAL!$I$173+PRINCIPAL!$I$173,L624=PRINCIPAL!$I$173+PRINCIPAL!$I$173+PRINCIPAL!$I$173),0,IF(L624=PRINCIPAL!$J$173,VLOOKUP($BG$594,'Banco de Dados'!$B$4:$J$50,6,FALSE)*(1-(PRINCIPAL!$K$173/100)),IF(L624=PRINCIPAL!$L$173,VLOOKUP($BG$594,'Banco de Dados'!$B$4:$J$50,6,FALSE)*(1-(PRINCIPAL!$M$173/100)),IF(L624=PRINCIPAL!$N$173,VLOOKUP($BG$594,'Banco de Dados'!$B$4:$J$50,6,FALSE)*(1-(PRINCIPAL!$O$173/100)),VLOOKUP($BG$594,'Banco de Dados'!$B$4:$J$50,6,FALSE)))))))))),"")</f>
        <v/>
      </c>
      <c r="BG624" s="29" t="str">
        <f>IFERROR(BF624*(IFERROR(VLOOKUP($BG$594,'Banco de Dados'!$B$4:$J$50,4,FALSE),"ERRO")),"")</f>
        <v/>
      </c>
      <c r="BH624" s="29" t="str">
        <f t="shared" si="415"/>
        <v/>
      </c>
      <c r="BI624" s="103" t="str">
        <f>IFERROR(BH624*(C624*(PRINCIPAL!$G$173/100))*0.47*(44/12),"")</f>
        <v/>
      </c>
      <c r="BJ624" s="102" t="str">
        <f t="shared" si="400"/>
        <v/>
      </c>
    </row>
    <row r="625" spans="2:62" ht="12.75" customHeight="1" x14ac:dyDescent="0.3">
      <c r="B625" s="326">
        <f t="shared" si="401"/>
        <v>2049</v>
      </c>
      <c r="C625" s="340"/>
      <c r="D625" s="1"/>
      <c r="E625" s="116">
        <v>29</v>
      </c>
      <c r="F625" s="24" t="str">
        <f>IFERROR(VLOOKUP($G$594,'Banco de Dados'!$B$4:$J$50,6,FALSE),"")</f>
        <v/>
      </c>
      <c r="G625" s="25" t="str">
        <f>IFERROR(F625*(IFERROR(VLOOKUP($G$594,'Banco de Dados'!$B$4:$J$50,4,FALSE),"ERRO")),"")</f>
        <v/>
      </c>
      <c r="H625" s="25" t="str">
        <f t="shared" si="402"/>
        <v/>
      </c>
      <c r="I625" s="103" t="str">
        <f t="shared" si="403"/>
        <v/>
      </c>
      <c r="J625" s="117" t="str">
        <f t="shared" si="404"/>
        <v/>
      </c>
      <c r="K625" s="1"/>
      <c r="L625" s="91">
        <v>29</v>
      </c>
      <c r="M625" s="24" t="str">
        <f>IFERROR(IF(AND(PRINCIPAL!$H$164&lt;&gt;"",OR(L625=PRINCIPAL!$I$164,L625=PRINCIPAL!$I$164+PRINCIPAL!$I$164,L625=PRINCIPAL!$I$164+PRINCIPAL!$I$164+PRINCIPAL!$I$164)),0,IF(AND(PRINCIPAL!$H$164&lt;&gt;"",L625=PRINCIPAL!$J$164),VLOOKUP($N$594,'Banco de Dados'!$B$4:$J$50,8,FALSE)*PRINCIPAL!$H$164*(1-(PRINCIPAL!$K$164/100)),IF(AND(PRINCIPAL!$H$164&lt;&gt;"",L625=PRINCIPAL!$L$164),VLOOKUP($N$594,'Banco de Dados'!$B$4:$J$50,8,FALSE)*PRINCIPAL!$H$164*(1-(PRINCIPAL!$M$164/100)),IF(AND(PRINCIPAL!$H$164&lt;&gt;"",L625=PRINCIPAL!$N$164),VLOOKUP($N$594,'Banco de Dados'!$B$4:$J$50,8,FALSE)*PRINCIPAL!$H$164*(1-(PRINCIPAL!$O$164/100)),IF(PRINCIPAL!$H$164&lt;&gt;"",VLOOKUP($N$594,'Banco de Dados'!$B$4:$J$50,8,FALSE)*PRINCIPAL!$H$164,IF(OR(L625=PRINCIPAL!$I$164,L625=PRINCIPAL!$I$164+PRINCIPAL!$I$164,L625=PRINCIPAL!$I$164+PRINCIPAL!$I$164+PRINCIPAL!$I$164),0,IF(L625=PRINCIPAL!$J$164,VLOOKUP($N$594,'Banco de Dados'!$B$4:$J$50,6,FALSE)*(1-(PRINCIPAL!$K$164/100)),IF(L625=PRINCIPAL!$L$164,VLOOKUP($N$594,'Banco de Dados'!$B$4:$J$50,6,FALSE)*(1-(PRINCIPAL!$M$164/100)),IF(L625=PRINCIPAL!$N$164,VLOOKUP($N$594,'Banco de Dados'!$B$4:$J$50,6,FALSE)*(1-(PRINCIPAL!$O$164/100)),VLOOKUP($N$594,'Banco de Dados'!$B$4:$J$50,6,FALSE)))))))))),"")</f>
        <v/>
      </c>
      <c r="N625" s="25" t="str">
        <f>IFERROR(M625*(IFERROR(VLOOKUP($N$594,'Banco de Dados'!$B$4:$J$50,4,FALSE),"ERRO")),"")</f>
        <v/>
      </c>
      <c r="O625" s="25" t="str">
        <f t="shared" si="423"/>
        <v/>
      </c>
      <c r="P625" s="103" t="str">
        <f>IFERROR(O625*(C625*(PRINCIPAL!$G$164/100))*0.47*(44/12),"")</f>
        <v/>
      </c>
      <c r="Q625" s="107" t="str">
        <f t="shared" si="425"/>
        <v/>
      </c>
      <c r="R625" s="29" t="str">
        <f>IFERROR(IF(AND(PRINCIPAL!$H$165&lt;&gt;"",OR(L625=PRINCIPAL!$I$165,L625=PRINCIPAL!$I$165+PRINCIPAL!$I$165,L625=PRINCIPAL!$I$165+PRINCIPAL!$I$165+PRINCIPAL!$I$165)),0,IF(AND(PRINCIPAL!$H$165&lt;&gt;"",L625=PRINCIPAL!$J$165),VLOOKUP($S$594,'Banco de Dados'!$B$4:$J$50,8,FALSE)*PRINCIPAL!$H$165*(1-(PRINCIPAL!$K$165/100)),IF(AND(PRINCIPAL!$H$165&lt;&gt;"",L625=PRINCIPAL!$L$165),VLOOKUP($S$594,'Banco de Dados'!$B$4:$J$50,8,FALSE)*PRINCIPAL!$H$165*(1-(PRINCIPAL!$M$165/100)),IF(AND(PRINCIPAL!$H$165&lt;&gt;"",L625=PRINCIPAL!$N$165),VLOOKUP($S$594,'Banco de Dados'!$B$4:$J$50,8,FALSE)*PRINCIPAL!$H$165*(1-(PRINCIPAL!$O$165/100)),IF(PRINCIPAL!$H$165&lt;&gt;"",VLOOKUP($S$594,'Banco de Dados'!$B$4:$J$50,8,FALSE)*PRINCIPAL!$H$165,IF(OR(L625=PRINCIPAL!$I$165,L625=PRINCIPAL!$I$165+PRINCIPAL!$I$165,L625=PRINCIPAL!$I$165+PRINCIPAL!$I$165+PRINCIPAL!$I$165),0,IF(L625=PRINCIPAL!$J$165,VLOOKUP($S$594,'Banco de Dados'!$B$4:$J$50,6,FALSE)*(1-(PRINCIPAL!$K$165/100)),IF(L625=PRINCIPAL!$L$165,VLOOKUP($S$594,'Banco de Dados'!$B$4:$J$50,6,FALSE)*(1-(PRINCIPAL!$M$165/100)),IF(L625=PRINCIPAL!$N$165,VLOOKUP($S$594,'Banco de Dados'!$B$4:$J$50,6,FALSE)*(1-(PRINCIPAL!$O$165/100)),VLOOKUP($S$594,'Banco de Dados'!$B$4:$J$50,6,FALSE)))))))))),"")</f>
        <v/>
      </c>
      <c r="S625" s="29" t="str">
        <f>IFERROR(R625*(IFERROR(VLOOKUP($S$594,'Banco de Dados'!$B$4:$J$50,4,FALSE),"ERRO")),"")</f>
        <v/>
      </c>
      <c r="T625" s="29" t="str">
        <f t="shared" si="422"/>
        <v/>
      </c>
      <c r="U625" s="103" t="str">
        <f>IFERROR(T625*(C625*(PRINCIPAL!$G$165/100))*0.47*(44/12),"")</f>
        <v/>
      </c>
      <c r="V625" s="103" t="str">
        <f t="shared" si="398"/>
        <v/>
      </c>
      <c r="W625" s="30" t="str">
        <f>IFERROR(IF(AND(PRINCIPAL!$H$166&lt;&gt;"",OR(L625=PRINCIPAL!$I$166,L625=PRINCIPAL!$I$166+PRINCIPAL!$I$166,L625=PRINCIPAL!$I$166+PRINCIPAL!$I$166+PRINCIPAL!$I$166)),0,IF(AND(PRINCIPAL!$H$166&lt;&gt;"",L625=PRINCIPAL!$J$166),VLOOKUP($X$594,'Banco de Dados'!$B$4:$J$50,8,FALSE)*PRINCIPAL!$H$166*(1-(PRINCIPAL!$K$166/100)),IF(AND(PRINCIPAL!$H$166&lt;&gt;"",L625=PRINCIPAL!$L$166),VLOOKUP($X$594,'Banco de Dados'!$B$4:$J$50,8,FALSE)*PRINCIPAL!$H$166*(1-(PRINCIPAL!$M$166/100)),IF(AND(PRINCIPAL!$H$166&lt;&gt;"",L625=PRINCIPAL!$N$166),VLOOKUP($X$594,'Banco de Dados'!$B$4:$J$50,8,FALSE)*PRINCIPAL!$H$166*(1-(PRINCIPAL!$O$166/100)),IF(PRINCIPAL!$H$166&lt;&gt;"",VLOOKUP($X$594,'Banco de Dados'!$B$4:$J$50,8,FALSE)*PRINCIPAL!$H$166,IF(OR(L625=PRINCIPAL!$I$166,L625=PRINCIPAL!$I$166+PRINCIPAL!$I$166,L625=PRINCIPAL!$I$166+PRINCIPAL!$I$166+PRINCIPAL!$I$166),0,IF(L625=PRINCIPAL!$J$166,VLOOKUP($X$594,'Banco de Dados'!$B$4:$J$50,6,FALSE)*(1-(PRINCIPAL!$K$166/100)),IF(L625=PRINCIPAL!$L$166,VLOOKUP($X$594,'Banco de Dados'!$B$4:$J$50,6,FALSE)*(1-(PRINCIPAL!$M$166/100)),IF(L625=PRINCIPAL!$N$166,VLOOKUP($X$594,'Banco de Dados'!$B$4:$J$50,6,FALSE)*(1-(PRINCIPAL!$O$166/100)),VLOOKUP($X$594,'Banco de Dados'!$B$4:$J$50,6,FALSE)))))))))),"")</f>
        <v/>
      </c>
      <c r="X625" s="29" t="str">
        <f>IFERROR(W625*(IFERROR(VLOOKUP($X$594,'Banco de Dados'!$B$4:$J$50,4,FALSE),"ERRO")),"")</f>
        <v/>
      </c>
      <c r="Y625" s="29" t="str">
        <f t="shared" si="416"/>
        <v/>
      </c>
      <c r="Z625" s="103" t="str">
        <f>IFERROR(Y625*(C625*(PRINCIPAL!$G$166/100))*0.47*(44/12),"")</f>
        <v/>
      </c>
      <c r="AA625" s="111" t="str">
        <f t="shared" si="417"/>
        <v/>
      </c>
      <c r="AB625" s="30" t="str">
        <f>IFERROR(IF(AND(PRINCIPAL!$H$167&lt;&gt;"",OR(L625=PRINCIPAL!$I$167,L625=PRINCIPAL!$I$167+PRINCIPAL!$I$167,L625=PRINCIPAL!$I$167+PRINCIPAL!$I$167+PRINCIPAL!$I$167)),0,IF(AND(PRINCIPAL!$H$167&lt;&gt;"",L625=PRINCIPAL!$J$167),VLOOKUP($AC$594,'Banco de Dados'!$B$4:$J$50,8,FALSE)*PRINCIPAL!$H$167*(1-(PRINCIPAL!$K$167/100)),IF(AND(PRINCIPAL!$H$167&lt;&gt;"",L625=PRINCIPAL!$L$167),VLOOKUP($AC$594,'Banco de Dados'!$B$4:$J$50,8,FALSE)*PRINCIPAL!$H$167*(1-(PRINCIPAL!$M$167/100)),IF(AND(PRINCIPAL!$H$167&lt;&gt;"",L625=PRINCIPAL!$N$167),VLOOKUP($AC$594,'Banco de Dados'!$B$4:$J$50,8,FALSE)*PRINCIPAL!$H$167*(1-(PRINCIPAL!$O$167/100)),IF(PRINCIPAL!$H$167&lt;&gt;"",VLOOKUP($AC$594,'Banco de Dados'!$B$4:$J$50,8,FALSE)*PRINCIPAL!$H$167,IF(OR(L625=PRINCIPAL!$I$167,L625=PRINCIPAL!$I$167+PRINCIPAL!$I$167,L625=PRINCIPAL!$I$167+PRINCIPAL!$I$167+PRINCIPAL!$I$167),0,IF(L625=PRINCIPAL!$J$167,VLOOKUP($AC$594,'Banco de Dados'!$B$4:$J$50,6,FALSE)*(1-(PRINCIPAL!$K$167/100)),IF(L625=PRINCIPAL!$L$167,VLOOKUP($AC$594,'Banco de Dados'!$B$4:$J$50,6,FALSE)*(1-(PRINCIPAL!$M$167/100)),IF(L625=PRINCIPAL!$N$167,VLOOKUP($AC$594,'Banco de Dados'!$B$4:$J$50,6,FALSE)*(1-(PRINCIPAL!$O$167/100)),VLOOKUP($AC$594,'Banco de Dados'!$B$4:$J$50,6,FALSE)))))))))),"")</f>
        <v/>
      </c>
      <c r="AC625" s="29" t="str">
        <f>IFERROR(AB625*(IFERROR(VLOOKUP($AC$594,'Banco de Dados'!$B$4:$J$50,4,FALSE),"ERRO")),"")</f>
        <v/>
      </c>
      <c r="AD625" s="29" t="str">
        <f t="shared" si="407"/>
        <v/>
      </c>
      <c r="AE625" s="103" t="str">
        <f>IFERROR(AD625*(C625*(PRINCIPAL!$G$167/100))*0.47*(44/12),"")</f>
        <v/>
      </c>
      <c r="AF625" s="111" t="str">
        <f t="shared" si="408"/>
        <v/>
      </c>
      <c r="AG625" s="30" t="str">
        <f>IFERROR(IF(AND(PRINCIPAL!$H$168&lt;&gt;"",OR(L625=PRINCIPAL!$I$168,L625=PRINCIPAL!$I$168+PRINCIPAL!$I$168,L625=PRINCIPAL!$I$168+PRINCIPAL!$I$168+PRINCIPAL!$I$168)),0,IF(AND(PRINCIPAL!$H$168&lt;&gt;"",L625=PRINCIPAL!$J$168),VLOOKUP($AH$594,'Banco de Dados'!$B$4:$J$50,8,FALSE)*PRINCIPAL!$H$168*(1-(PRINCIPAL!$K$168/100)),IF(AND(PRINCIPAL!$H$168&lt;&gt;"",L625=PRINCIPAL!$L$168),VLOOKUP($AH$594,'Banco de Dados'!$B$4:$J$50,8,FALSE)*PRINCIPAL!$H$168*(1-(PRINCIPAL!$M$168/100)),IF(AND(PRINCIPAL!$H$168&lt;&gt;"",L625=PRINCIPAL!$N$168),VLOOKUP($AH$594,'Banco de Dados'!$B$4:$J$50,8,FALSE)*PRINCIPAL!$H$168*(1-(PRINCIPAL!$O$168/100)),IF(PRINCIPAL!$H$168&lt;&gt;"",VLOOKUP($AH$594,'Banco de Dados'!$B$4:$J$50,8,FALSE)*PRINCIPAL!$H$168,IF(OR(L625=PRINCIPAL!$I$168,L625=PRINCIPAL!$I$168+PRINCIPAL!$I$168,L625=PRINCIPAL!$I$168+PRINCIPAL!$I$168+PRINCIPAL!$I$168),0,IF(L625=PRINCIPAL!$J$168,VLOOKUP($AH$594,'Banco de Dados'!$B$4:$J$50,6,FALSE)*(1-(PRINCIPAL!$K$168/100)),IF(L625=PRINCIPAL!$L$168,VLOOKUP($AH$594,'Banco de Dados'!$B$4:$J$50,6,FALSE)*(1-(PRINCIPAL!$M$168/100)),IF(L625=PRINCIPAL!$N$168,VLOOKUP($AH$594,'Banco de Dados'!$B$4:$J$50,6,FALSE)*(1-(PRINCIPAL!$O$168/100)),VLOOKUP($AH$594,'Banco de Dados'!$B$4:$J$50,6,FALSE)))))))))),"")</f>
        <v/>
      </c>
      <c r="AH625" s="29" t="str">
        <f>IFERROR(AG625*(IFERROR(VLOOKUP($AH$594,'Banco de Dados'!$B$4:$J$50,4,FALSE),"ERRO")),"")</f>
        <v/>
      </c>
      <c r="AI625" s="29" t="str">
        <f t="shared" si="409"/>
        <v/>
      </c>
      <c r="AJ625" s="103" t="str">
        <f>IFERROR(AI625*(C625*(PRINCIPAL!$G$168/100))*0.47*(44/12),"")</f>
        <v/>
      </c>
      <c r="AK625" s="111" t="str">
        <f t="shared" si="418"/>
        <v/>
      </c>
      <c r="AL625" s="30" t="str">
        <f>IFERROR(IF(AND(PRINCIPAL!$H$169&lt;&gt;"",OR(L625=PRINCIPAL!$I$169,L625=PRINCIPAL!$I$169+PRINCIPAL!$I$169,L625=PRINCIPAL!$I$169+PRINCIPAL!$I$169+PRINCIPAL!$I$169)),0,IF(AND(PRINCIPAL!$H$169&lt;&gt;"",L625=PRINCIPAL!$J$169),VLOOKUP($AM$594,'Banco de Dados'!$B$4:$J$50,8,FALSE)*PRINCIPAL!$H$169*(1-(PRINCIPAL!$K$169/100)),IF(AND(PRINCIPAL!$H$169&lt;&gt;"",L625=PRINCIPAL!$L$169),VLOOKUP($AM$594,'Banco de Dados'!$B$4:$J$50,8,FALSE)*PRINCIPAL!$H$169*(1-(PRINCIPAL!$M$169/100)),IF(AND(PRINCIPAL!$H$169&lt;&gt;"",L625=PRINCIPAL!$N$169),VLOOKUP($AM$594,'Banco de Dados'!$B$4:$J$50,8,FALSE)*PRINCIPAL!$H$169*(1-(PRINCIPAL!$O$169/100)),IF(PRINCIPAL!$H$169&lt;&gt;"",VLOOKUP($AM$594,'Banco de Dados'!$B$4:$J$50,8,FALSE)*PRINCIPAL!$H$169,IF(OR(L625=PRINCIPAL!$I$169,L625=PRINCIPAL!$I$169+PRINCIPAL!$I$169,L625=PRINCIPAL!$I$169+PRINCIPAL!$I$169+PRINCIPAL!$I$169),0,IF(L625=PRINCIPAL!$J$169,VLOOKUP($AM$594,'Banco de Dados'!$B$4:$J$50,6,FALSE)*(1-(PRINCIPAL!$K$169/100)),IF(L625=PRINCIPAL!$L$169,VLOOKUP($AM$594,'Banco de Dados'!$B$4:$J$50,6,FALSE)*(1-(PRINCIPAL!$M$169/100)),IF(L625=PRINCIPAL!$N$169,VLOOKUP($AM$594,'Banco de Dados'!$B$4:$J$50,6,FALSE)*(1-(PRINCIPAL!$O$169/100)),VLOOKUP($AM$594,'Banco de Dados'!$B$4:$J$50,6,FALSE)))))))))),"")</f>
        <v/>
      </c>
      <c r="AM625" s="29" t="str">
        <f>IFERROR(AL625*(IFERROR(VLOOKUP($AM$594,'Banco de Dados'!$B$4:$J$50,4,FALSE),"ERRO")),"")</f>
        <v/>
      </c>
      <c r="AN625" s="29" t="str">
        <f t="shared" si="410"/>
        <v/>
      </c>
      <c r="AO625" s="103" t="str">
        <f>IFERROR(AN625*(C625*(PRINCIPAL!$G$169/100))*0.47*(44/12),"")</f>
        <v/>
      </c>
      <c r="AP625" s="111" t="str">
        <f t="shared" si="411"/>
        <v/>
      </c>
      <c r="AQ625" s="30" t="str">
        <f>IFERROR(IF(AND(PRINCIPAL!$H$170&lt;&gt;"",OR(L625=PRINCIPAL!$I$170,L625=PRINCIPAL!$I$170+PRINCIPAL!$I$170,L625=PRINCIPAL!$I$170+PRINCIPAL!$I$170+PRINCIPAL!$I$170)),0,IF(AND(PRINCIPAL!$H$170&lt;&gt;"",L625=PRINCIPAL!$J$170),VLOOKUP($AR$594,'Banco de Dados'!$B$4:$J$50,8,FALSE)*PRINCIPAL!$H$170*(1-(PRINCIPAL!$K$170/100)),IF(AND(PRINCIPAL!$H$170&lt;&gt;"",L625=PRINCIPAL!$L$170),VLOOKUP($AR$594,'Banco de Dados'!$B$4:$J$50,8,FALSE)*PRINCIPAL!$H$170*(1-(PRINCIPAL!$M$170/100)),IF(AND(PRINCIPAL!$H$170&lt;&gt;"",L625=PRINCIPAL!$N$170),VLOOKUP($AR$594,'Banco de Dados'!$B$4:$J$50,8,FALSE)*PRINCIPAL!$H$170*(1-(PRINCIPAL!$O$170/100)),IF(PRINCIPAL!$H$170&lt;&gt;"",VLOOKUP($AR$594,'Banco de Dados'!$B$4:$J$50,8,FALSE)*PRINCIPAL!$H$170,IF(OR(L625=PRINCIPAL!$I$170,L625=PRINCIPAL!$I$170+PRINCIPAL!$I$170,L625=PRINCIPAL!$I$170+PRINCIPAL!$I$170+PRINCIPAL!$I$170),0,IF(L625=PRINCIPAL!$J$170,VLOOKUP($AR$594,'Banco de Dados'!$B$4:$J$50,6,FALSE)*(1-(PRINCIPAL!$K$170/100)),IF(L625=PRINCIPAL!$L$170,VLOOKUP($AR$594,'Banco de Dados'!$B$4:$J$50,6,FALSE)*(1-(PRINCIPAL!$M$170/100)),IF(L625=PRINCIPAL!$N$170,VLOOKUP($AR$594,'Banco de Dados'!$B$4:$J$50,6,FALSE)*(1-(PRINCIPAL!$O$170/100)),VLOOKUP($AR$594,'Banco de Dados'!$B$4:$J$50,6,FALSE)))))))))),"")</f>
        <v/>
      </c>
      <c r="AR625" s="29" t="str">
        <f>IFERROR(AQ625*(IFERROR(VLOOKUP($AR$594,'Banco de Dados'!$B$4:$J$50,4,FALSE),"ERRO")),"")</f>
        <v/>
      </c>
      <c r="AS625" s="29" t="str">
        <f t="shared" si="412"/>
        <v/>
      </c>
      <c r="AT625" s="103" t="str">
        <f>IFERROR(AS625*(C625*(PRINCIPAL!$G$170/100))*0.47*(44/12),"")</f>
        <v/>
      </c>
      <c r="AU625" s="111" t="str">
        <f t="shared" si="413"/>
        <v/>
      </c>
      <c r="AV625" s="30" t="str">
        <f>IFERROR(IF(AND(PRINCIPAL!$H$171&lt;&gt;"",OR(L625=PRINCIPAL!$I$171,L625=PRINCIPAL!$I$171+PRINCIPAL!$I$171,L625=PRINCIPAL!$I$171+PRINCIPAL!$I$171+PRINCIPAL!$I$171)),0,IF(AND(PRINCIPAL!$H$171&lt;&gt;"",L625=PRINCIPAL!$J$171),VLOOKUP($AW$594,'Banco de Dados'!$B$4:$J$50,8,FALSE)*PRINCIPAL!$H$171*(1-(PRINCIPAL!$K$171/100)),IF(AND(PRINCIPAL!$H$171&lt;&gt;"",L625=PRINCIPAL!$L$171),VLOOKUP($AW$594,'Banco de Dados'!$B$4:$J$50,8,FALSE)*PRINCIPAL!$H$171*(1-(PRINCIPAL!$M$171/100)),IF(AND(PRINCIPAL!$H$171&lt;&gt;"",L625=PRINCIPAL!$N$171),VLOOKUP($AW$594,'Banco de Dados'!$B$4:$J$50,8,FALSE)*PRINCIPAL!$H$171*(1-(PRINCIPAL!$O$171/100)),IF(PRINCIPAL!$H$171&lt;&gt;"",VLOOKUP($AW$594,'Banco de Dados'!$B$4:$J$50,8,FALSE)*PRINCIPAL!$H$171,IF(OR(L625=PRINCIPAL!$I$171,L625=PRINCIPAL!$I$171+PRINCIPAL!$I$171,L625=PRINCIPAL!$I$171+PRINCIPAL!$I$171+PRINCIPAL!$I$171),0,IF(L625=PRINCIPAL!$J$171,VLOOKUP($AW$594,'Banco de Dados'!$B$4:$J$50,6,FALSE)*(1-(PRINCIPAL!$K$171/100)),IF(L625=PRINCIPAL!$L$171,VLOOKUP($AW$594,'Banco de Dados'!$B$4:$J$50,6,FALSE)*(1-(PRINCIPAL!$M$171/100)),IF(L625=PRINCIPAL!$N$171,VLOOKUP($AW$594,'Banco de Dados'!$B$4:$J$50,6,FALSE)*(1-(PRINCIPAL!$O$171/100)),VLOOKUP($AW$594,'Banco de Dados'!$B$4:$J$50,6,FALSE)))))))))),"")</f>
        <v/>
      </c>
      <c r="AW625" s="29" t="str">
        <f>IFERROR(AV625*(IFERROR(VLOOKUP($AW$594,'Banco de Dados'!$B$4:$J$50,4,FALSE),"ERRO")),"")</f>
        <v/>
      </c>
      <c r="AX625" s="29" t="str">
        <f t="shared" si="414"/>
        <v/>
      </c>
      <c r="AY625" s="103" t="str">
        <f>IFERROR(AX625*(C625*(PRINCIPAL!$G$171/100))*0.47*(44/12),"")</f>
        <v/>
      </c>
      <c r="AZ625" s="111" t="str">
        <f t="shared" si="419"/>
        <v/>
      </c>
      <c r="BA625" s="30" t="str">
        <f>IFERROR(IF(AND(PRINCIPAL!$H$172&lt;&gt;"",OR(L625=PRINCIPAL!$I$172,L625=PRINCIPAL!$I$172+PRINCIPAL!$I$172,L625=PRINCIPAL!$I$172+PRINCIPAL!$I$172+PRINCIPAL!$I$172)),0,IF(AND(PRINCIPAL!$H$172&lt;&gt;"",L625=PRINCIPAL!$J$172),VLOOKUP($BB$594,'Banco de Dados'!$B$4:$J$50,8,FALSE)*PRINCIPAL!$H$172*(1-(PRINCIPAL!$K$172/100)),IF(AND(PRINCIPAL!$H$172&lt;&gt;"",L625=PRINCIPAL!$L$172),VLOOKUP($BB$594,'Banco de Dados'!$B$4:$J$50,8,FALSE)*PRINCIPAL!$H$172*(1-(PRINCIPAL!$M$172/100)),IF(AND(PRINCIPAL!$H$172&lt;&gt;"",L625=PRINCIPAL!$N$172),VLOOKUP($BB$594,'Banco de Dados'!$B$4:$J$50,8,FALSE)*PRINCIPAL!$H$172*(1-(PRINCIPAL!$O$172/100)),IF(PRINCIPAL!$H$172&lt;&gt;"",VLOOKUP($BB$594,'Banco de Dados'!$B$4:$J$50,8,FALSE)*PRINCIPAL!$H$172,IF(OR(L625=PRINCIPAL!$I$172,L625=PRINCIPAL!$I$172+PRINCIPAL!$I$172,L625=PRINCIPAL!$I$172+PRINCIPAL!$I$172+PRINCIPAL!$I$172),0,IF(L625=PRINCIPAL!$J$172,VLOOKUP($BB$594,'Banco de Dados'!$B$4:$J$50,6,FALSE)*(1-(PRINCIPAL!$K$172/100)),IF(L625=PRINCIPAL!$L$172,VLOOKUP($BB$594,'Banco de Dados'!$B$4:$J$50,6,FALSE)*(1-(PRINCIPAL!$M$172/100)),IF(L625=PRINCIPAL!$N$172,VLOOKUP($BB$594,'Banco de Dados'!$B$4:$J$50,6,FALSE)*(1-(PRINCIPAL!$O$172/100)),VLOOKUP($BB$594,'Banco de Dados'!$B$4:$J$50,6,FALSE)))))))))),"")</f>
        <v/>
      </c>
      <c r="BB625" s="29" t="str">
        <f>IFERROR(BA625*(IFERROR(VLOOKUP($BB$594,'Banco de Dados'!$B$4:$J$50,4,FALSE),"ERRO")),"")</f>
        <v/>
      </c>
      <c r="BC625" s="29" t="str">
        <f t="shared" si="420"/>
        <v/>
      </c>
      <c r="BD625" s="103" t="str">
        <f>IFERROR(BC625*(C625*(PRINCIPAL!$G$172/100))*0.47*(44/12),"")</f>
        <v/>
      </c>
      <c r="BE625" s="111" t="str">
        <f t="shared" si="399"/>
        <v/>
      </c>
      <c r="BF625" s="30" t="str">
        <f>IFERROR(IF(AND(PRINCIPAL!$H$173&lt;&gt;"",OR(L625=PRINCIPAL!$I$173,L625=PRINCIPAL!$I$173+PRINCIPAL!$I$173,L625=PRINCIPAL!$I$173+PRINCIPAL!$I$173+PRINCIPAL!$I$173)),0,IF(AND(PRINCIPAL!$H$173&lt;&gt;"",L625=PRINCIPAL!$J$173),VLOOKUP($BG$594,'Banco de Dados'!$B$4:$J$50,8,FALSE)*PRINCIPAL!$H$173*(1-(PRINCIPAL!$K$173/100)),IF(AND(PRINCIPAL!$H$173&lt;&gt;"",L625=PRINCIPAL!$L$173),VLOOKUP($BG$594,'Banco de Dados'!$B$4:$J$50,8,FALSE)*PRINCIPAL!$H$173*(1-(PRINCIPAL!$M$173/100)),IF(AND(PRINCIPAL!$H$173&lt;&gt;"",L625=PRINCIPAL!$N$173),VLOOKUP($BG$594,'Banco de Dados'!$B$4:$J$50,8,FALSE)*PRINCIPAL!$H$173*(1-(PRINCIPAL!$O$173/100)),IF(PRINCIPAL!$H$173&lt;&gt;"",VLOOKUP($BG$594,'Banco de Dados'!$B$4:$J$50,8,FALSE)*PRINCIPAL!$H$173,IF(OR(L625=PRINCIPAL!$I$173,L625=PRINCIPAL!$I$173+PRINCIPAL!$I$173,L625=PRINCIPAL!$I$173+PRINCIPAL!$I$173+PRINCIPAL!$I$173),0,IF(L625=PRINCIPAL!$J$173,VLOOKUP($BG$594,'Banco de Dados'!$B$4:$J$50,6,FALSE)*(1-(PRINCIPAL!$K$173/100)),IF(L625=PRINCIPAL!$L$173,VLOOKUP($BG$594,'Banco de Dados'!$B$4:$J$50,6,FALSE)*(1-(PRINCIPAL!$M$173/100)),IF(L625=PRINCIPAL!$N$173,VLOOKUP($BG$594,'Banco de Dados'!$B$4:$J$50,6,FALSE)*(1-(PRINCIPAL!$O$173/100)),VLOOKUP($BG$594,'Banco de Dados'!$B$4:$J$50,6,FALSE)))))))))),"")</f>
        <v/>
      </c>
      <c r="BG625" s="29" t="str">
        <f>IFERROR(BF625*(IFERROR(VLOOKUP($BG$594,'Banco de Dados'!$B$4:$J$50,4,FALSE),"ERRO")),"")</f>
        <v/>
      </c>
      <c r="BH625" s="29" t="str">
        <f t="shared" si="415"/>
        <v/>
      </c>
      <c r="BI625" s="103" t="str">
        <f>IFERROR(BH625*(C625*(PRINCIPAL!$G$173/100))*0.47*(44/12),"")</f>
        <v/>
      </c>
      <c r="BJ625" s="102" t="str">
        <f t="shared" si="400"/>
        <v/>
      </c>
    </row>
    <row r="626" spans="2:62" ht="12.75" customHeight="1" x14ac:dyDescent="0.3">
      <c r="B626" s="326">
        <f t="shared" si="401"/>
        <v>2050</v>
      </c>
      <c r="C626" s="340"/>
      <c r="D626" s="1"/>
      <c r="E626" s="116">
        <v>30</v>
      </c>
      <c r="F626" s="24" t="str">
        <f>IFERROR(VLOOKUP($G$594,'Banco de Dados'!$B$4:$J$50,6,FALSE),"")</f>
        <v/>
      </c>
      <c r="G626" s="25" t="str">
        <f>IFERROR(F626*(IFERROR(VLOOKUP($G$594,'Banco de Dados'!$B$4:$J$50,4,FALSE),"ERRO")),"")</f>
        <v/>
      </c>
      <c r="H626" s="25" t="str">
        <f t="shared" si="402"/>
        <v/>
      </c>
      <c r="I626" s="103" t="str">
        <f t="shared" si="403"/>
        <v/>
      </c>
      <c r="J626" s="117" t="str">
        <f t="shared" si="404"/>
        <v/>
      </c>
      <c r="K626" s="1"/>
      <c r="L626" s="91">
        <v>30</v>
      </c>
      <c r="M626" s="24" t="str">
        <f>IFERROR(IF(AND(PRINCIPAL!$H$164&lt;&gt;"",OR(L626=PRINCIPAL!$I$164,L626=PRINCIPAL!$I$164+PRINCIPAL!$I$164,L626=PRINCIPAL!$I$164+PRINCIPAL!$I$164+PRINCIPAL!$I$164)),0,IF(AND(PRINCIPAL!$H$164&lt;&gt;"",L626=PRINCIPAL!$J$164),VLOOKUP($N$594,'Banco de Dados'!$B$4:$J$50,8,FALSE)*PRINCIPAL!$H$164*(1-(PRINCIPAL!$K$164/100)),IF(AND(PRINCIPAL!$H$164&lt;&gt;"",L626=PRINCIPAL!$L$164),VLOOKUP($N$594,'Banco de Dados'!$B$4:$J$50,8,FALSE)*PRINCIPAL!$H$164*(1-(PRINCIPAL!$M$164/100)),IF(AND(PRINCIPAL!$H$164&lt;&gt;"",L626=PRINCIPAL!$N$164),VLOOKUP($N$594,'Banco de Dados'!$B$4:$J$50,8,FALSE)*PRINCIPAL!$H$164*(1-(PRINCIPAL!$O$164/100)),IF(PRINCIPAL!$H$164&lt;&gt;"",VLOOKUP($N$594,'Banco de Dados'!$B$4:$J$50,8,FALSE)*PRINCIPAL!$H$164,IF(OR(L626=PRINCIPAL!$I$164,L626=PRINCIPAL!$I$164+PRINCIPAL!$I$164,L626=PRINCIPAL!$I$164+PRINCIPAL!$I$164+PRINCIPAL!$I$164),0,IF(L626=PRINCIPAL!$J$164,VLOOKUP($N$594,'Banco de Dados'!$B$4:$J$50,6,FALSE)*(1-(PRINCIPAL!$K$164/100)),IF(L626=PRINCIPAL!$L$164,VLOOKUP($N$594,'Banco de Dados'!$B$4:$J$50,6,FALSE)*(1-(PRINCIPAL!$M$164/100)),IF(L626=PRINCIPAL!$N$164,VLOOKUP($N$594,'Banco de Dados'!$B$4:$J$50,6,FALSE)*(1-(PRINCIPAL!$O$164/100)),VLOOKUP($N$594,'Banco de Dados'!$B$4:$J$50,6,FALSE)))))))))),"")</f>
        <v/>
      </c>
      <c r="N626" s="25" t="str">
        <f>IFERROR(M626*(IFERROR(VLOOKUP($N$594,'Banco de Dados'!$B$4:$J$50,4,FALSE),"ERRO")),"")</f>
        <v/>
      </c>
      <c r="O626" s="25" t="str">
        <f t="shared" si="423"/>
        <v/>
      </c>
      <c r="P626" s="103" t="str">
        <f>IFERROR(O626*(C626*(PRINCIPAL!$G$164/100))*0.47*(44/12),"")</f>
        <v/>
      </c>
      <c r="Q626" s="107" t="str">
        <f t="shared" si="425"/>
        <v/>
      </c>
      <c r="R626" s="29" t="str">
        <f>IFERROR(IF(AND(PRINCIPAL!$H$165&lt;&gt;"",OR(L626=PRINCIPAL!$I$165,L626=PRINCIPAL!$I$165+PRINCIPAL!$I$165,L626=PRINCIPAL!$I$165+PRINCIPAL!$I$165+PRINCIPAL!$I$165)),0,IF(AND(PRINCIPAL!$H$165&lt;&gt;"",L626=PRINCIPAL!$J$165),VLOOKUP($S$594,'Banco de Dados'!$B$4:$J$50,8,FALSE)*PRINCIPAL!$H$165*(1-(PRINCIPAL!$K$165/100)),IF(AND(PRINCIPAL!$H$165&lt;&gt;"",L626=PRINCIPAL!$L$165),VLOOKUP($S$594,'Banco de Dados'!$B$4:$J$50,8,FALSE)*PRINCIPAL!$H$165*(1-(PRINCIPAL!$M$165/100)),IF(AND(PRINCIPAL!$H$165&lt;&gt;"",L626=PRINCIPAL!$N$165),VLOOKUP($S$594,'Banco de Dados'!$B$4:$J$50,8,FALSE)*PRINCIPAL!$H$165*(1-(PRINCIPAL!$O$165/100)),IF(PRINCIPAL!$H$165&lt;&gt;"",VLOOKUP($S$594,'Banco de Dados'!$B$4:$J$50,8,FALSE)*PRINCIPAL!$H$165,IF(OR(L626=PRINCIPAL!$I$165,L626=PRINCIPAL!$I$165+PRINCIPAL!$I$165,L626=PRINCIPAL!$I$165+PRINCIPAL!$I$165+PRINCIPAL!$I$165),0,IF(L626=PRINCIPAL!$J$165,VLOOKUP($S$594,'Banco de Dados'!$B$4:$J$50,6,FALSE)*(1-(PRINCIPAL!$K$165/100)),IF(L626=PRINCIPAL!$L$165,VLOOKUP($S$594,'Banco de Dados'!$B$4:$J$50,6,FALSE)*(1-(PRINCIPAL!$M$165/100)),IF(L626=PRINCIPAL!$N$165,VLOOKUP($S$594,'Banco de Dados'!$B$4:$J$50,6,FALSE)*(1-(PRINCIPAL!$O$165/100)),VLOOKUP($S$594,'Banco de Dados'!$B$4:$J$50,6,FALSE)))))))))),"")</f>
        <v/>
      </c>
      <c r="S626" s="29" t="str">
        <f>IFERROR(R626*(IFERROR(VLOOKUP($S$594,'Banco de Dados'!$B$4:$J$50,4,FALSE),"ERRO")),"")</f>
        <v/>
      </c>
      <c r="T626" s="29" t="str">
        <f t="shared" si="422"/>
        <v/>
      </c>
      <c r="U626" s="103" t="str">
        <f>IFERROR(T626*(C626*(PRINCIPAL!$G$165/100))*0.47*(44/12),"")</f>
        <v/>
      </c>
      <c r="V626" s="103" t="str">
        <f t="shared" si="398"/>
        <v/>
      </c>
      <c r="W626" s="30" t="str">
        <f>IFERROR(IF(AND(PRINCIPAL!$H$166&lt;&gt;"",OR(L626=PRINCIPAL!$I$166,L626=PRINCIPAL!$I$166+PRINCIPAL!$I$166,L626=PRINCIPAL!$I$166+PRINCIPAL!$I$166+PRINCIPAL!$I$166)),0,IF(AND(PRINCIPAL!$H$166&lt;&gt;"",L626=PRINCIPAL!$J$166),VLOOKUP($X$594,'Banco de Dados'!$B$4:$J$50,8,FALSE)*PRINCIPAL!$H$166*(1-(PRINCIPAL!$K$166/100)),IF(AND(PRINCIPAL!$H$166&lt;&gt;"",L626=PRINCIPAL!$L$166),VLOOKUP($X$594,'Banco de Dados'!$B$4:$J$50,8,FALSE)*PRINCIPAL!$H$166*(1-(PRINCIPAL!$M$166/100)),IF(AND(PRINCIPAL!$H$166&lt;&gt;"",L626=PRINCIPAL!$N$166),VLOOKUP($X$594,'Banco de Dados'!$B$4:$J$50,8,FALSE)*PRINCIPAL!$H$166*(1-(PRINCIPAL!$O$166/100)),IF(PRINCIPAL!$H$166&lt;&gt;"",VLOOKUP($X$594,'Banco de Dados'!$B$4:$J$50,8,FALSE)*PRINCIPAL!$H$166,IF(OR(L626=PRINCIPAL!$I$166,L626=PRINCIPAL!$I$166+PRINCIPAL!$I$166,L626=PRINCIPAL!$I$166+PRINCIPAL!$I$166+PRINCIPAL!$I$166),0,IF(L626=PRINCIPAL!$J$166,VLOOKUP($X$594,'Banco de Dados'!$B$4:$J$50,6,FALSE)*(1-(PRINCIPAL!$K$166/100)),IF(L626=PRINCIPAL!$L$166,VLOOKUP($X$594,'Banco de Dados'!$B$4:$J$50,6,FALSE)*(1-(PRINCIPAL!$M$166/100)),IF(L626=PRINCIPAL!$N$166,VLOOKUP($X$594,'Banco de Dados'!$B$4:$J$50,6,FALSE)*(1-(PRINCIPAL!$O$166/100)),VLOOKUP($X$594,'Banco de Dados'!$B$4:$J$50,6,FALSE)))))))))),"")</f>
        <v/>
      </c>
      <c r="X626" s="29" t="str">
        <f>IFERROR(W626*(IFERROR(VLOOKUP($X$594,'Banco de Dados'!$B$4:$J$50,4,FALSE),"ERRO")),"")</f>
        <v/>
      </c>
      <c r="Y626" s="29" t="str">
        <f t="shared" si="416"/>
        <v/>
      </c>
      <c r="Z626" s="103" t="str">
        <f>IFERROR(Y626*(C626*(PRINCIPAL!$G$166/100))*0.47*(44/12),"")</f>
        <v/>
      </c>
      <c r="AA626" s="111" t="str">
        <f t="shared" si="417"/>
        <v/>
      </c>
      <c r="AB626" s="30" t="str">
        <f>IFERROR(IF(AND(PRINCIPAL!$H$167&lt;&gt;"",OR(L626=PRINCIPAL!$I$167,L626=PRINCIPAL!$I$167+PRINCIPAL!$I$167,L626=PRINCIPAL!$I$167+PRINCIPAL!$I$167+PRINCIPAL!$I$167)),0,IF(AND(PRINCIPAL!$H$167&lt;&gt;"",L626=PRINCIPAL!$J$167),VLOOKUP($AC$594,'Banco de Dados'!$B$4:$J$50,8,FALSE)*PRINCIPAL!$H$167*(1-(PRINCIPAL!$K$167/100)),IF(AND(PRINCIPAL!$H$167&lt;&gt;"",L626=PRINCIPAL!$L$167),VLOOKUP($AC$594,'Banco de Dados'!$B$4:$J$50,8,FALSE)*PRINCIPAL!$H$167*(1-(PRINCIPAL!$M$167/100)),IF(AND(PRINCIPAL!$H$167&lt;&gt;"",L626=PRINCIPAL!$N$167),VLOOKUP($AC$594,'Banco de Dados'!$B$4:$J$50,8,FALSE)*PRINCIPAL!$H$167*(1-(PRINCIPAL!$O$167/100)),IF(PRINCIPAL!$H$167&lt;&gt;"",VLOOKUP($AC$594,'Banco de Dados'!$B$4:$J$50,8,FALSE)*PRINCIPAL!$H$167,IF(OR(L626=PRINCIPAL!$I$167,L626=PRINCIPAL!$I$167+PRINCIPAL!$I$167,L626=PRINCIPAL!$I$167+PRINCIPAL!$I$167+PRINCIPAL!$I$167),0,IF(L626=PRINCIPAL!$J$167,VLOOKUP($AC$594,'Banco de Dados'!$B$4:$J$50,6,FALSE)*(1-(PRINCIPAL!$K$167/100)),IF(L626=PRINCIPAL!$L$167,VLOOKUP($AC$594,'Banco de Dados'!$B$4:$J$50,6,FALSE)*(1-(PRINCIPAL!$M$167/100)),IF(L626=PRINCIPAL!$N$167,VLOOKUP($AC$594,'Banco de Dados'!$B$4:$J$50,6,FALSE)*(1-(PRINCIPAL!$O$167/100)),VLOOKUP($AC$594,'Banco de Dados'!$B$4:$J$50,6,FALSE)))))))))),"")</f>
        <v/>
      </c>
      <c r="AC626" s="29" t="str">
        <f>IFERROR(AB626*(IFERROR(VLOOKUP($AC$594,'Banco de Dados'!$B$4:$J$50,4,FALSE),"ERRO")),"")</f>
        <v/>
      </c>
      <c r="AD626" s="29" t="str">
        <f t="shared" si="407"/>
        <v/>
      </c>
      <c r="AE626" s="103" t="str">
        <f>IFERROR(AD626*(C626*(PRINCIPAL!$G$167/100))*0.47*(44/12),"")</f>
        <v/>
      </c>
      <c r="AF626" s="111" t="str">
        <f t="shared" si="408"/>
        <v/>
      </c>
      <c r="AG626" s="30" t="str">
        <f>IFERROR(IF(AND(PRINCIPAL!$H$168&lt;&gt;"",OR(L626=PRINCIPAL!$I$168,L626=PRINCIPAL!$I$168+PRINCIPAL!$I$168,L626=PRINCIPAL!$I$168+PRINCIPAL!$I$168+PRINCIPAL!$I$168)),0,IF(AND(PRINCIPAL!$H$168&lt;&gt;"",L626=PRINCIPAL!$J$168),VLOOKUP($AH$594,'Banco de Dados'!$B$4:$J$50,8,FALSE)*PRINCIPAL!$H$168*(1-(PRINCIPAL!$K$168/100)),IF(AND(PRINCIPAL!$H$168&lt;&gt;"",L626=PRINCIPAL!$L$168),VLOOKUP($AH$594,'Banco de Dados'!$B$4:$J$50,8,FALSE)*PRINCIPAL!$H$168*(1-(PRINCIPAL!$M$168/100)),IF(AND(PRINCIPAL!$H$168&lt;&gt;"",L626=PRINCIPAL!$N$168),VLOOKUP($AH$594,'Banco de Dados'!$B$4:$J$50,8,FALSE)*PRINCIPAL!$H$168*(1-(PRINCIPAL!$O$168/100)),IF(PRINCIPAL!$H$168&lt;&gt;"",VLOOKUP($AH$594,'Banco de Dados'!$B$4:$J$50,8,FALSE)*PRINCIPAL!$H$168,IF(OR(L626=PRINCIPAL!$I$168,L626=PRINCIPAL!$I$168+PRINCIPAL!$I$168,L626=PRINCIPAL!$I$168+PRINCIPAL!$I$168+PRINCIPAL!$I$168),0,IF(L626=PRINCIPAL!$J$168,VLOOKUP($AH$594,'Banco de Dados'!$B$4:$J$50,6,FALSE)*(1-(PRINCIPAL!$K$168/100)),IF(L626=PRINCIPAL!$L$168,VLOOKUP($AH$594,'Banco de Dados'!$B$4:$J$50,6,FALSE)*(1-(PRINCIPAL!$M$168/100)),IF(L626=PRINCIPAL!$N$168,VLOOKUP($AH$594,'Banco de Dados'!$B$4:$J$50,6,FALSE)*(1-(PRINCIPAL!$O$168/100)),VLOOKUP($AH$594,'Banco de Dados'!$B$4:$J$50,6,FALSE)))))))))),"")</f>
        <v/>
      </c>
      <c r="AH626" s="29" t="str">
        <f>IFERROR(AG626*(IFERROR(VLOOKUP($AH$594,'Banco de Dados'!$B$4:$J$50,4,FALSE),"ERRO")),"")</f>
        <v/>
      </c>
      <c r="AI626" s="29" t="str">
        <f t="shared" si="409"/>
        <v/>
      </c>
      <c r="AJ626" s="103" t="str">
        <f>IFERROR(AI626*(C626*(PRINCIPAL!$G$168/100))*0.47*(44/12),"")</f>
        <v/>
      </c>
      <c r="AK626" s="111" t="str">
        <f t="shared" si="418"/>
        <v/>
      </c>
      <c r="AL626" s="30" t="str">
        <f>IFERROR(IF(AND(PRINCIPAL!$H$169&lt;&gt;"",OR(L626=PRINCIPAL!$I$169,L626=PRINCIPAL!$I$169+PRINCIPAL!$I$169,L626=PRINCIPAL!$I$169+PRINCIPAL!$I$169+PRINCIPAL!$I$169)),0,IF(AND(PRINCIPAL!$H$169&lt;&gt;"",L626=PRINCIPAL!$J$169),VLOOKUP($AM$594,'Banco de Dados'!$B$4:$J$50,8,FALSE)*PRINCIPAL!$H$169*(1-(PRINCIPAL!$K$169/100)),IF(AND(PRINCIPAL!$H$169&lt;&gt;"",L626=PRINCIPAL!$L$169),VLOOKUP($AM$594,'Banco de Dados'!$B$4:$J$50,8,FALSE)*PRINCIPAL!$H$169*(1-(PRINCIPAL!$M$169/100)),IF(AND(PRINCIPAL!$H$169&lt;&gt;"",L626=PRINCIPAL!$N$169),VLOOKUP($AM$594,'Banco de Dados'!$B$4:$J$50,8,FALSE)*PRINCIPAL!$H$169*(1-(PRINCIPAL!$O$169/100)),IF(PRINCIPAL!$H$169&lt;&gt;"",VLOOKUP($AM$594,'Banco de Dados'!$B$4:$J$50,8,FALSE)*PRINCIPAL!$H$169,IF(OR(L626=PRINCIPAL!$I$169,L626=PRINCIPAL!$I$169+PRINCIPAL!$I$169,L626=PRINCIPAL!$I$169+PRINCIPAL!$I$169+PRINCIPAL!$I$169),0,IF(L626=PRINCIPAL!$J$169,VLOOKUP($AM$594,'Banco de Dados'!$B$4:$J$50,6,FALSE)*(1-(PRINCIPAL!$K$169/100)),IF(L626=PRINCIPAL!$L$169,VLOOKUP($AM$594,'Banco de Dados'!$B$4:$J$50,6,FALSE)*(1-(PRINCIPAL!$M$169/100)),IF(L626=PRINCIPAL!$N$169,VLOOKUP($AM$594,'Banco de Dados'!$B$4:$J$50,6,FALSE)*(1-(PRINCIPAL!$O$169/100)),VLOOKUP($AM$594,'Banco de Dados'!$B$4:$J$50,6,FALSE)))))))))),"")</f>
        <v/>
      </c>
      <c r="AM626" s="29" t="str">
        <f>IFERROR(AL626*(IFERROR(VLOOKUP($AM$594,'Banco de Dados'!$B$4:$J$50,4,FALSE),"ERRO")),"")</f>
        <v/>
      </c>
      <c r="AN626" s="29" t="str">
        <f t="shared" si="410"/>
        <v/>
      </c>
      <c r="AO626" s="103" t="str">
        <f>IFERROR(AN626*(C626*(PRINCIPAL!$G$169/100))*0.47*(44/12),"")</f>
        <v/>
      </c>
      <c r="AP626" s="111" t="str">
        <f t="shared" si="411"/>
        <v/>
      </c>
      <c r="AQ626" s="30" t="str">
        <f>IFERROR(IF(AND(PRINCIPAL!$H$170&lt;&gt;"",OR(L626=PRINCIPAL!$I$170,L626=PRINCIPAL!$I$170+PRINCIPAL!$I$170,L626=PRINCIPAL!$I$170+PRINCIPAL!$I$170+PRINCIPAL!$I$170)),0,IF(AND(PRINCIPAL!$H$170&lt;&gt;"",L626=PRINCIPAL!$J$170),VLOOKUP($AR$594,'Banco de Dados'!$B$4:$J$50,8,FALSE)*PRINCIPAL!$H$170*(1-(PRINCIPAL!$K$170/100)),IF(AND(PRINCIPAL!$H$170&lt;&gt;"",L626=PRINCIPAL!$L$170),VLOOKUP($AR$594,'Banco de Dados'!$B$4:$J$50,8,FALSE)*PRINCIPAL!$H$170*(1-(PRINCIPAL!$M$170/100)),IF(AND(PRINCIPAL!$H$170&lt;&gt;"",L626=PRINCIPAL!$N$170),VLOOKUP($AR$594,'Banco de Dados'!$B$4:$J$50,8,FALSE)*PRINCIPAL!$H$170*(1-(PRINCIPAL!$O$170/100)),IF(PRINCIPAL!$H$170&lt;&gt;"",VLOOKUP($AR$594,'Banco de Dados'!$B$4:$J$50,8,FALSE)*PRINCIPAL!$H$170,IF(OR(L626=PRINCIPAL!$I$170,L626=PRINCIPAL!$I$170+PRINCIPAL!$I$170,L626=PRINCIPAL!$I$170+PRINCIPAL!$I$170+PRINCIPAL!$I$170),0,IF(L626=PRINCIPAL!$J$170,VLOOKUP($AR$594,'Banco de Dados'!$B$4:$J$50,6,FALSE)*(1-(PRINCIPAL!$K$170/100)),IF(L626=PRINCIPAL!$L$170,VLOOKUP($AR$594,'Banco de Dados'!$B$4:$J$50,6,FALSE)*(1-(PRINCIPAL!$M$170/100)),IF(L626=PRINCIPAL!$N$170,VLOOKUP($AR$594,'Banco de Dados'!$B$4:$J$50,6,FALSE)*(1-(PRINCIPAL!$O$170/100)),VLOOKUP($AR$594,'Banco de Dados'!$B$4:$J$50,6,FALSE)))))))))),"")</f>
        <v/>
      </c>
      <c r="AR626" s="29" t="str">
        <f>IFERROR(AQ626*(IFERROR(VLOOKUP($AR$594,'Banco de Dados'!$B$4:$J$50,4,FALSE),"ERRO")),"")</f>
        <v/>
      </c>
      <c r="AS626" s="29" t="str">
        <f t="shared" si="412"/>
        <v/>
      </c>
      <c r="AT626" s="103" t="str">
        <f>IFERROR(AS626*(C626*(PRINCIPAL!$G$170/100))*0.47*(44/12),"")</f>
        <v/>
      </c>
      <c r="AU626" s="111" t="str">
        <f t="shared" si="413"/>
        <v/>
      </c>
      <c r="AV626" s="30" t="str">
        <f>IFERROR(IF(AND(PRINCIPAL!$H$171&lt;&gt;"",OR(L626=PRINCIPAL!$I$171,L626=PRINCIPAL!$I$171+PRINCIPAL!$I$171,L626=PRINCIPAL!$I$171+PRINCIPAL!$I$171+PRINCIPAL!$I$171)),0,IF(AND(PRINCIPAL!$H$171&lt;&gt;"",L626=PRINCIPAL!$J$171),VLOOKUP($AW$594,'Banco de Dados'!$B$4:$J$50,8,FALSE)*PRINCIPAL!$H$171*(1-(PRINCIPAL!$K$171/100)),IF(AND(PRINCIPAL!$H$171&lt;&gt;"",L626=PRINCIPAL!$L$171),VLOOKUP($AW$594,'Banco de Dados'!$B$4:$J$50,8,FALSE)*PRINCIPAL!$H$171*(1-(PRINCIPAL!$M$171/100)),IF(AND(PRINCIPAL!$H$171&lt;&gt;"",L626=PRINCIPAL!$N$171),VLOOKUP($AW$594,'Banco de Dados'!$B$4:$J$50,8,FALSE)*PRINCIPAL!$H$171*(1-(PRINCIPAL!$O$171/100)),IF(PRINCIPAL!$H$171&lt;&gt;"",VLOOKUP($AW$594,'Banco de Dados'!$B$4:$J$50,8,FALSE)*PRINCIPAL!$H$171,IF(OR(L626=PRINCIPAL!$I$171,L626=PRINCIPAL!$I$171+PRINCIPAL!$I$171,L626=PRINCIPAL!$I$171+PRINCIPAL!$I$171+PRINCIPAL!$I$171),0,IF(L626=PRINCIPAL!$J$171,VLOOKUP($AW$594,'Banco de Dados'!$B$4:$J$50,6,FALSE)*(1-(PRINCIPAL!$K$171/100)),IF(L626=PRINCIPAL!$L$171,VLOOKUP($AW$594,'Banco de Dados'!$B$4:$J$50,6,FALSE)*(1-(PRINCIPAL!$M$171/100)),IF(L626=PRINCIPAL!$N$171,VLOOKUP($AW$594,'Banco de Dados'!$B$4:$J$50,6,FALSE)*(1-(PRINCIPAL!$O$171/100)),VLOOKUP($AW$594,'Banco de Dados'!$B$4:$J$50,6,FALSE)))))))))),"")</f>
        <v/>
      </c>
      <c r="AW626" s="29" t="str">
        <f>IFERROR(AV626*(IFERROR(VLOOKUP($AW$594,'Banco de Dados'!$B$4:$J$50,4,FALSE),"ERRO")),"")</f>
        <v/>
      </c>
      <c r="AX626" s="29" t="str">
        <f t="shared" si="414"/>
        <v/>
      </c>
      <c r="AY626" s="103" t="str">
        <f>IFERROR(AX626*(C626*(PRINCIPAL!$G$171/100))*0.47*(44/12),"")</f>
        <v/>
      </c>
      <c r="AZ626" s="111" t="str">
        <f t="shared" si="419"/>
        <v/>
      </c>
      <c r="BA626" s="30" t="str">
        <f>IFERROR(IF(AND(PRINCIPAL!$H$172&lt;&gt;"",OR(L626=PRINCIPAL!$I$172,L626=PRINCIPAL!$I$172+PRINCIPAL!$I$172,L626=PRINCIPAL!$I$172+PRINCIPAL!$I$172+PRINCIPAL!$I$172)),0,IF(AND(PRINCIPAL!$H$172&lt;&gt;"",L626=PRINCIPAL!$J$172),VLOOKUP($BB$594,'Banco de Dados'!$B$4:$J$50,8,FALSE)*PRINCIPAL!$H$172*(1-(PRINCIPAL!$K$172/100)),IF(AND(PRINCIPAL!$H$172&lt;&gt;"",L626=PRINCIPAL!$L$172),VLOOKUP($BB$594,'Banco de Dados'!$B$4:$J$50,8,FALSE)*PRINCIPAL!$H$172*(1-(PRINCIPAL!$M$172/100)),IF(AND(PRINCIPAL!$H$172&lt;&gt;"",L626=PRINCIPAL!$N$172),VLOOKUP($BB$594,'Banco de Dados'!$B$4:$J$50,8,FALSE)*PRINCIPAL!$H$172*(1-(PRINCIPAL!$O$172/100)),IF(PRINCIPAL!$H$172&lt;&gt;"",VLOOKUP($BB$594,'Banco de Dados'!$B$4:$J$50,8,FALSE)*PRINCIPAL!$H$172,IF(OR(L626=PRINCIPAL!$I$172,L626=PRINCIPAL!$I$172+PRINCIPAL!$I$172,L626=PRINCIPAL!$I$172+PRINCIPAL!$I$172+PRINCIPAL!$I$172),0,IF(L626=PRINCIPAL!$J$172,VLOOKUP($BB$594,'Banco de Dados'!$B$4:$J$50,6,FALSE)*(1-(PRINCIPAL!$K$172/100)),IF(L626=PRINCIPAL!$L$172,VLOOKUP($BB$594,'Banco de Dados'!$B$4:$J$50,6,FALSE)*(1-(PRINCIPAL!$M$172/100)),IF(L626=PRINCIPAL!$N$172,VLOOKUP($BB$594,'Banco de Dados'!$B$4:$J$50,6,FALSE)*(1-(PRINCIPAL!$O$172/100)),VLOOKUP($BB$594,'Banco de Dados'!$B$4:$J$50,6,FALSE)))))))))),"")</f>
        <v/>
      </c>
      <c r="BB626" s="29" t="str">
        <f>IFERROR(BA626*(IFERROR(VLOOKUP($BB$594,'Banco de Dados'!$B$4:$J$50,4,FALSE),"ERRO")),"")</f>
        <v/>
      </c>
      <c r="BC626" s="29" t="str">
        <f t="shared" si="420"/>
        <v/>
      </c>
      <c r="BD626" s="103" t="str">
        <f>IFERROR(BC626*(C626*(PRINCIPAL!$G$172/100))*0.47*(44/12),"")</f>
        <v/>
      </c>
      <c r="BE626" s="111" t="str">
        <f t="shared" si="399"/>
        <v/>
      </c>
      <c r="BF626" s="30" t="str">
        <f>IFERROR(IF(AND(PRINCIPAL!$H$173&lt;&gt;"",OR(L626=PRINCIPAL!$I$173,L626=PRINCIPAL!$I$173+PRINCIPAL!$I$173,L626=PRINCIPAL!$I$173+PRINCIPAL!$I$173+PRINCIPAL!$I$173)),0,IF(AND(PRINCIPAL!$H$173&lt;&gt;"",L626=PRINCIPAL!$J$173),VLOOKUP($BG$594,'Banco de Dados'!$B$4:$J$50,8,FALSE)*PRINCIPAL!$H$173*(1-(PRINCIPAL!$K$173/100)),IF(AND(PRINCIPAL!$H$173&lt;&gt;"",L626=PRINCIPAL!$L$173),VLOOKUP($BG$594,'Banco de Dados'!$B$4:$J$50,8,FALSE)*PRINCIPAL!$H$173*(1-(PRINCIPAL!$M$173/100)),IF(AND(PRINCIPAL!$H$173&lt;&gt;"",L626=PRINCIPAL!$N$173),VLOOKUP($BG$594,'Banco de Dados'!$B$4:$J$50,8,FALSE)*PRINCIPAL!$H$173*(1-(PRINCIPAL!$O$173/100)),IF(PRINCIPAL!$H$173&lt;&gt;"",VLOOKUP($BG$594,'Banco de Dados'!$B$4:$J$50,8,FALSE)*PRINCIPAL!$H$173,IF(OR(L626=PRINCIPAL!$I$173,L626=PRINCIPAL!$I$173+PRINCIPAL!$I$173,L626=PRINCIPAL!$I$173+PRINCIPAL!$I$173+PRINCIPAL!$I$173),0,IF(L626=PRINCIPAL!$J$173,VLOOKUP($BG$594,'Banco de Dados'!$B$4:$J$50,6,FALSE)*(1-(PRINCIPAL!$K$173/100)),IF(L626=PRINCIPAL!$L$173,VLOOKUP($BG$594,'Banco de Dados'!$B$4:$J$50,6,FALSE)*(1-(PRINCIPAL!$M$173/100)),IF(L626=PRINCIPAL!$N$173,VLOOKUP($BG$594,'Banco de Dados'!$B$4:$J$50,6,FALSE)*(1-(PRINCIPAL!$O$173/100)),VLOOKUP($BG$594,'Banco de Dados'!$B$4:$J$50,6,FALSE)))))))))),"")</f>
        <v/>
      </c>
      <c r="BG626" s="29" t="str">
        <f>IFERROR(BF626*(IFERROR(VLOOKUP($BG$594,'Banco de Dados'!$B$4:$J$50,4,FALSE),"ERRO")),"")</f>
        <v/>
      </c>
      <c r="BH626" s="29" t="str">
        <f t="shared" si="415"/>
        <v/>
      </c>
      <c r="BI626" s="103" t="str">
        <f>IFERROR(BH626*(C626*(PRINCIPAL!$G$173/100))*0.47*(44/12),"")</f>
        <v/>
      </c>
      <c r="BJ626" s="102" t="str">
        <f t="shared" si="400"/>
        <v/>
      </c>
    </row>
    <row r="627" spans="2:62" ht="12.75" customHeight="1" x14ac:dyDescent="0.3">
      <c r="B627" s="326">
        <f t="shared" si="401"/>
        <v>2051</v>
      </c>
      <c r="C627" s="340"/>
      <c r="D627" s="1"/>
      <c r="E627" s="116">
        <v>31</v>
      </c>
      <c r="F627" s="24" t="str">
        <f>IFERROR(VLOOKUP($G$594,'Banco de Dados'!$B$4:$J$50,6,FALSE),"")</f>
        <v/>
      </c>
      <c r="G627" s="25" t="str">
        <f>IFERROR(F627*(IFERROR(VLOOKUP($G$594,'Banco de Dados'!$B$4:$J$50,4,FALSE),"ERRO")),"")</f>
        <v/>
      </c>
      <c r="H627" s="25" t="str">
        <f t="shared" si="402"/>
        <v/>
      </c>
      <c r="I627" s="103" t="str">
        <f t="shared" si="403"/>
        <v/>
      </c>
      <c r="J627" s="117" t="str">
        <f t="shared" si="404"/>
        <v/>
      </c>
      <c r="K627" s="1"/>
      <c r="L627" s="91">
        <v>31</v>
      </c>
      <c r="M627" s="24" t="str">
        <f>IFERROR(IF(AND(PRINCIPAL!$H$164&lt;&gt;"",OR(L627=PRINCIPAL!$I$164,L627=PRINCIPAL!$I$164+PRINCIPAL!$I$164,L627=PRINCIPAL!$I$164+PRINCIPAL!$I$164+PRINCIPAL!$I$164)),0,IF(AND(PRINCIPAL!$H$164&lt;&gt;"",L627=PRINCIPAL!$J$164),VLOOKUP($N$594,'Banco de Dados'!$B$4:$J$50,8,FALSE)*PRINCIPAL!$H$164*(1-(PRINCIPAL!$K$164/100)),IF(AND(PRINCIPAL!$H$164&lt;&gt;"",L627=PRINCIPAL!$L$164),VLOOKUP($N$594,'Banco de Dados'!$B$4:$J$50,8,FALSE)*PRINCIPAL!$H$164*(1-(PRINCIPAL!$M$164/100)),IF(AND(PRINCIPAL!$H$164&lt;&gt;"",L627=PRINCIPAL!$N$164),VLOOKUP($N$594,'Banco de Dados'!$B$4:$J$50,8,FALSE)*PRINCIPAL!$H$164*(1-(PRINCIPAL!$O$164/100)),IF(PRINCIPAL!$H$164&lt;&gt;"",VLOOKUP($N$594,'Banco de Dados'!$B$4:$J$50,8,FALSE)*PRINCIPAL!$H$164,IF(OR(L627=PRINCIPAL!$I$164,L627=PRINCIPAL!$I$164+PRINCIPAL!$I$164,L627=PRINCIPAL!$I$164+PRINCIPAL!$I$164+PRINCIPAL!$I$164),0,IF(L627=PRINCIPAL!$J$164,VLOOKUP($N$594,'Banco de Dados'!$B$4:$J$50,6,FALSE)*(1-(PRINCIPAL!$K$164/100)),IF(L627=PRINCIPAL!$L$164,VLOOKUP($N$594,'Banco de Dados'!$B$4:$J$50,6,FALSE)*(1-(PRINCIPAL!$M$164/100)),IF(L627=PRINCIPAL!$N$164,VLOOKUP($N$594,'Banco de Dados'!$B$4:$J$50,6,FALSE)*(1-(PRINCIPAL!$O$164/100)),VLOOKUP($N$594,'Banco de Dados'!$B$4:$J$50,6,FALSE)))))))))),"")</f>
        <v/>
      </c>
      <c r="N627" s="25" t="str">
        <f>IFERROR(M627*(IFERROR(VLOOKUP($N$594,'Banco de Dados'!$B$4:$J$50,4,FALSE),"ERRO")),"")</f>
        <v/>
      </c>
      <c r="O627" s="25" t="str">
        <f t="shared" si="423"/>
        <v/>
      </c>
      <c r="P627" s="103" t="str">
        <f>IFERROR(O627*(C627*(PRINCIPAL!$G$164/100))*0.47*(44/12),"")</f>
        <v/>
      </c>
      <c r="Q627" s="107" t="str">
        <f t="shared" si="425"/>
        <v/>
      </c>
      <c r="R627" s="29" t="str">
        <f>IFERROR(IF(AND(PRINCIPAL!$H$165&lt;&gt;"",OR(L627=PRINCIPAL!$I$165,L627=PRINCIPAL!$I$165+PRINCIPAL!$I$165,L627=PRINCIPAL!$I$165+PRINCIPAL!$I$165+PRINCIPAL!$I$165)),0,IF(AND(PRINCIPAL!$H$165&lt;&gt;"",L627=PRINCIPAL!$J$165),VLOOKUP($S$594,'Banco de Dados'!$B$4:$J$50,8,FALSE)*PRINCIPAL!$H$165*(1-(PRINCIPAL!$K$165/100)),IF(AND(PRINCIPAL!$H$165&lt;&gt;"",L627=PRINCIPAL!$L$165),VLOOKUP($S$594,'Banco de Dados'!$B$4:$J$50,8,FALSE)*PRINCIPAL!$H$165*(1-(PRINCIPAL!$M$165/100)),IF(AND(PRINCIPAL!$H$165&lt;&gt;"",L627=PRINCIPAL!$N$165),VLOOKUP($S$594,'Banco de Dados'!$B$4:$J$50,8,FALSE)*PRINCIPAL!$H$165*(1-(PRINCIPAL!$O$165/100)),IF(PRINCIPAL!$H$165&lt;&gt;"",VLOOKUP($S$594,'Banco de Dados'!$B$4:$J$50,8,FALSE)*PRINCIPAL!$H$165,IF(OR(L627=PRINCIPAL!$I$165,L627=PRINCIPAL!$I$165+PRINCIPAL!$I$165,L627=PRINCIPAL!$I$165+PRINCIPAL!$I$165+PRINCIPAL!$I$165),0,IF(L627=PRINCIPAL!$J$165,VLOOKUP($S$594,'Banco de Dados'!$B$4:$J$50,6,FALSE)*(1-(PRINCIPAL!$K$165/100)),IF(L627=PRINCIPAL!$L$165,VLOOKUP($S$594,'Banco de Dados'!$B$4:$J$50,6,FALSE)*(1-(PRINCIPAL!$M$165/100)),IF(L627=PRINCIPAL!$N$165,VLOOKUP($S$594,'Banco de Dados'!$B$4:$J$50,6,FALSE)*(1-(PRINCIPAL!$O$165/100)),VLOOKUP($S$594,'Banco de Dados'!$B$4:$J$50,6,FALSE)))))))))),"")</f>
        <v/>
      </c>
      <c r="S627" s="29" t="str">
        <f>IFERROR(R627*(IFERROR(VLOOKUP($S$594,'Banco de Dados'!$B$4:$J$50,4,FALSE),"ERRO")),"")</f>
        <v/>
      </c>
      <c r="T627" s="29" t="str">
        <f t="shared" si="422"/>
        <v/>
      </c>
      <c r="U627" s="103" t="str">
        <f>IFERROR(T627*(C627*(PRINCIPAL!$G$165/100))*0.47*(44/12),"")</f>
        <v/>
      </c>
      <c r="V627" s="103" t="str">
        <f t="shared" si="398"/>
        <v/>
      </c>
      <c r="W627" s="30" t="str">
        <f>IFERROR(IF(AND(PRINCIPAL!$H$166&lt;&gt;"",OR(L627=PRINCIPAL!$I$166,L627=PRINCIPAL!$I$166+PRINCIPAL!$I$166,L627=PRINCIPAL!$I$166+PRINCIPAL!$I$166+PRINCIPAL!$I$166)),0,IF(AND(PRINCIPAL!$H$166&lt;&gt;"",L627=PRINCIPAL!$J$166),VLOOKUP($X$594,'Banco de Dados'!$B$4:$J$50,8,FALSE)*PRINCIPAL!$H$166*(1-(PRINCIPAL!$K$166/100)),IF(AND(PRINCIPAL!$H$166&lt;&gt;"",L627=PRINCIPAL!$L$166),VLOOKUP($X$594,'Banco de Dados'!$B$4:$J$50,8,FALSE)*PRINCIPAL!$H$166*(1-(PRINCIPAL!$M$166/100)),IF(AND(PRINCIPAL!$H$166&lt;&gt;"",L627=PRINCIPAL!$N$166),VLOOKUP($X$594,'Banco de Dados'!$B$4:$J$50,8,FALSE)*PRINCIPAL!$H$166*(1-(PRINCIPAL!$O$166/100)),IF(PRINCIPAL!$H$166&lt;&gt;"",VLOOKUP($X$594,'Banco de Dados'!$B$4:$J$50,8,FALSE)*PRINCIPAL!$H$166,IF(OR(L627=PRINCIPAL!$I$166,L627=PRINCIPAL!$I$166+PRINCIPAL!$I$166,L627=PRINCIPAL!$I$166+PRINCIPAL!$I$166+PRINCIPAL!$I$166),0,IF(L627=PRINCIPAL!$J$166,VLOOKUP($X$594,'Banco de Dados'!$B$4:$J$50,6,FALSE)*(1-(PRINCIPAL!$K$166/100)),IF(L627=PRINCIPAL!$L$166,VLOOKUP($X$594,'Banco de Dados'!$B$4:$J$50,6,FALSE)*(1-(PRINCIPAL!$M$166/100)),IF(L627=PRINCIPAL!$N$166,VLOOKUP($X$594,'Banco de Dados'!$B$4:$J$50,6,FALSE)*(1-(PRINCIPAL!$O$166/100)),VLOOKUP($X$594,'Banco de Dados'!$B$4:$J$50,6,FALSE)))))))))),"")</f>
        <v/>
      </c>
      <c r="X627" s="29" t="str">
        <f>IFERROR(W627*(IFERROR(VLOOKUP($X$594,'Banco de Dados'!$B$4:$J$50,4,FALSE),"ERRO")),"")</f>
        <v/>
      </c>
      <c r="Y627" s="29" t="str">
        <f t="shared" si="416"/>
        <v/>
      </c>
      <c r="Z627" s="103" t="str">
        <f>IFERROR(Y627*(C627*(PRINCIPAL!$G$166/100))*0.47*(44/12),"")</f>
        <v/>
      </c>
      <c r="AA627" s="111" t="str">
        <f t="shared" si="417"/>
        <v/>
      </c>
      <c r="AB627" s="30" t="str">
        <f>IFERROR(IF(AND(PRINCIPAL!$H$167&lt;&gt;"",OR(L627=PRINCIPAL!$I$167,L627=PRINCIPAL!$I$167+PRINCIPAL!$I$167,L627=PRINCIPAL!$I$167+PRINCIPAL!$I$167+PRINCIPAL!$I$167)),0,IF(AND(PRINCIPAL!$H$167&lt;&gt;"",L627=PRINCIPAL!$J$167),VLOOKUP($AC$594,'Banco de Dados'!$B$4:$J$50,8,FALSE)*PRINCIPAL!$H$167*(1-(PRINCIPAL!$K$167/100)),IF(AND(PRINCIPAL!$H$167&lt;&gt;"",L627=PRINCIPAL!$L$167),VLOOKUP($AC$594,'Banco de Dados'!$B$4:$J$50,8,FALSE)*PRINCIPAL!$H$167*(1-(PRINCIPAL!$M$167/100)),IF(AND(PRINCIPAL!$H$167&lt;&gt;"",L627=PRINCIPAL!$N$167),VLOOKUP($AC$594,'Banco de Dados'!$B$4:$J$50,8,FALSE)*PRINCIPAL!$H$167*(1-(PRINCIPAL!$O$167/100)),IF(PRINCIPAL!$H$167&lt;&gt;"",VLOOKUP($AC$594,'Banco de Dados'!$B$4:$J$50,8,FALSE)*PRINCIPAL!$H$167,IF(OR(L627=PRINCIPAL!$I$167,L627=PRINCIPAL!$I$167+PRINCIPAL!$I$167,L627=PRINCIPAL!$I$167+PRINCIPAL!$I$167+PRINCIPAL!$I$167),0,IF(L627=PRINCIPAL!$J$167,VLOOKUP($AC$594,'Banco de Dados'!$B$4:$J$50,6,FALSE)*(1-(PRINCIPAL!$K$167/100)),IF(L627=PRINCIPAL!$L$167,VLOOKUP($AC$594,'Banco de Dados'!$B$4:$J$50,6,FALSE)*(1-(PRINCIPAL!$M$167/100)),IF(L627=PRINCIPAL!$N$167,VLOOKUP($AC$594,'Banco de Dados'!$B$4:$J$50,6,FALSE)*(1-(PRINCIPAL!$O$167/100)),VLOOKUP($AC$594,'Banco de Dados'!$B$4:$J$50,6,FALSE)))))))))),"")</f>
        <v/>
      </c>
      <c r="AC627" s="29" t="str">
        <f>IFERROR(AB627*(IFERROR(VLOOKUP($AC$594,'Banco de Dados'!$B$4:$J$50,4,FALSE),"ERRO")),"")</f>
        <v/>
      </c>
      <c r="AD627" s="29" t="str">
        <f t="shared" si="407"/>
        <v/>
      </c>
      <c r="AE627" s="103" t="str">
        <f>IFERROR(AD627*(C627*(PRINCIPAL!$G$167/100))*0.47*(44/12),"")</f>
        <v/>
      </c>
      <c r="AF627" s="111" t="str">
        <f t="shared" si="408"/>
        <v/>
      </c>
      <c r="AG627" s="30" t="str">
        <f>IFERROR(IF(AND(PRINCIPAL!$H$168&lt;&gt;"",OR(L627=PRINCIPAL!$I$168,L627=PRINCIPAL!$I$168+PRINCIPAL!$I$168,L627=PRINCIPAL!$I$168+PRINCIPAL!$I$168+PRINCIPAL!$I$168)),0,IF(AND(PRINCIPAL!$H$168&lt;&gt;"",L627=PRINCIPAL!$J$168),VLOOKUP($AH$594,'Banco de Dados'!$B$4:$J$50,8,FALSE)*PRINCIPAL!$H$168*(1-(PRINCIPAL!$K$168/100)),IF(AND(PRINCIPAL!$H$168&lt;&gt;"",L627=PRINCIPAL!$L$168),VLOOKUP($AH$594,'Banco de Dados'!$B$4:$J$50,8,FALSE)*PRINCIPAL!$H$168*(1-(PRINCIPAL!$M$168/100)),IF(AND(PRINCIPAL!$H$168&lt;&gt;"",L627=PRINCIPAL!$N$168),VLOOKUP($AH$594,'Banco de Dados'!$B$4:$J$50,8,FALSE)*PRINCIPAL!$H$168*(1-(PRINCIPAL!$O$168/100)),IF(PRINCIPAL!$H$168&lt;&gt;"",VLOOKUP($AH$594,'Banco de Dados'!$B$4:$J$50,8,FALSE)*PRINCIPAL!$H$168,IF(OR(L627=PRINCIPAL!$I$168,L627=PRINCIPAL!$I$168+PRINCIPAL!$I$168,L627=PRINCIPAL!$I$168+PRINCIPAL!$I$168+PRINCIPAL!$I$168),0,IF(L627=PRINCIPAL!$J$168,VLOOKUP($AH$594,'Banco de Dados'!$B$4:$J$50,6,FALSE)*(1-(PRINCIPAL!$K$168/100)),IF(L627=PRINCIPAL!$L$168,VLOOKUP($AH$594,'Banco de Dados'!$B$4:$J$50,6,FALSE)*(1-(PRINCIPAL!$M$168/100)),IF(L627=PRINCIPAL!$N$168,VLOOKUP($AH$594,'Banco de Dados'!$B$4:$J$50,6,FALSE)*(1-(PRINCIPAL!$O$168/100)),VLOOKUP($AH$594,'Banco de Dados'!$B$4:$J$50,6,FALSE)))))))))),"")</f>
        <v/>
      </c>
      <c r="AH627" s="29" t="str">
        <f>IFERROR(AG627*(IFERROR(VLOOKUP($AH$594,'Banco de Dados'!$B$4:$J$50,4,FALSE),"ERRO")),"")</f>
        <v/>
      </c>
      <c r="AI627" s="29" t="str">
        <f t="shared" si="409"/>
        <v/>
      </c>
      <c r="AJ627" s="103" t="str">
        <f>IFERROR(AI627*(C627*(PRINCIPAL!$G$168/100))*0.47*(44/12),"")</f>
        <v/>
      </c>
      <c r="AK627" s="111" t="str">
        <f t="shared" si="418"/>
        <v/>
      </c>
      <c r="AL627" s="30" t="str">
        <f>IFERROR(IF(AND(PRINCIPAL!$H$169&lt;&gt;"",OR(L627=PRINCIPAL!$I$169,L627=PRINCIPAL!$I$169+PRINCIPAL!$I$169,L627=PRINCIPAL!$I$169+PRINCIPAL!$I$169+PRINCIPAL!$I$169)),0,IF(AND(PRINCIPAL!$H$169&lt;&gt;"",L627=PRINCIPAL!$J$169),VLOOKUP($AM$594,'Banco de Dados'!$B$4:$J$50,8,FALSE)*PRINCIPAL!$H$169*(1-(PRINCIPAL!$K$169/100)),IF(AND(PRINCIPAL!$H$169&lt;&gt;"",L627=PRINCIPAL!$L$169),VLOOKUP($AM$594,'Banco de Dados'!$B$4:$J$50,8,FALSE)*PRINCIPAL!$H$169*(1-(PRINCIPAL!$M$169/100)),IF(AND(PRINCIPAL!$H$169&lt;&gt;"",L627=PRINCIPAL!$N$169),VLOOKUP($AM$594,'Banco de Dados'!$B$4:$J$50,8,FALSE)*PRINCIPAL!$H$169*(1-(PRINCIPAL!$O$169/100)),IF(PRINCIPAL!$H$169&lt;&gt;"",VLOOKUP($AM$594,'Banco de Dados'!$B$4:$J$50,8,FALSE)*PRINCIPAL!$H$169,IF(OR(L627=PRINCIPAL!$I$169,L627=PRINCIPAL!$I$169+PRINCIPAL!$I$169,L627=PRINCIPAL!$I$169+PRINCIPAL!$I$169+PRINCIPAL!$I$169),0,IF(L627=PRINCIPAL!$J$169,VLOOKUP($AM$594,'Banco de Dados'!$B$4:$J$50,6,FALSE)*(1-(PRINCIPAL!$K$169/100)),IF(L627=PRINCIPAL!$L$169,VLOOKUP($AM$594,'Banco de Dados'!$B$4:$J$50,6,FALSE)*(1-(PRINCIPAL!$M$169/100)),IF(L627=PRINCIPAL!$N$169,VLOOKUP($AM$594,'Banco de Dados'!$B$4:$J$50,6,FALSE)*(1-(PRINCIPAL!$O$169/100)),VLOOKUP($AM$594,'Banco de Dados'!$B$4:$J$50,6,FALSE)))))))))),"")</f>
        <v/>
      </c>
      <c r="AM627" s="29" t="str">
        <f>IFERROR(AL627*(IFERROR(VLOOKUP($AM$594,'Banco de Dados'!$B$4:$J$50,4,FALSE),"ERRO")),"")</f>
        <v/>
      </c>
      <c r="AN627" s="29" t="str">
        <f t="shared" si="410"/>
        <v/>
      </c>
      <c r="AO627" s="103" t="str">
        <f>IFERROR(AN627*(C627*(PRINCIPAL!$G$169/100))*0.47*(44/12),"")</f>
        <v/>
      </c>
      <c r="AP627" s="111" t="str">
        <f t="shared" si="411"/>
        <v/>
      </c>
      <c r="AQ627" s="30" t="str">
        <f>IFERROR(IF(AND(PRINCIPAL!$H$170&lt;&gt;"",OR(L627=PRINCIPAL!$I$170,L627=PRINCIPAL!$I$170+PRINCIPAL!$I$170,L627=PRINCIPAL!$I$170+PRINCIPAL!$I$170+PRINCIPAL!$I$170)),0,IF(AND(PRINCIPAL!$H$170&lt;&gt;"",L627=PRINCIPAL!$J$170),VLOOKUP($AR$594,'Banco de Dados'!$B$4:$J$50,8,FALSE)*PRINCIPAL!$H$170*(1-(PRINCIPAL!$K$170/100)),IF(AND(PRINCIPAL!$H$170&lt;&gt;"",L627=PRINCIPAL!$L$170),VLOOKUP($AR$594,'Banco de Dados'!$B$4:$J$50,8,FALSE)*PRINCIPAL!$H$170*(1-(PRINCIPAL!$M$170/100)),IF(AND(PRINCIPAL!$H$170&lt;&gt;"",L627=PRINCIPAL!$N$170),VLOOKUP($AR$594,'Banco de Dados'!$B$4:$J$50,8,FALSE)*PRINCIPAL!$H$170*(1-(PRINCIPAL!$O$170/100)),IF(PRINCIPAL!$H$170&lt;&gt;"",VLOOKUP($AR$594,'Banco de Dados'!$B$4:$J$50,8,FALSE)*PRINCIPAL!$H$170,IF(OR(L627=PRINCIPAL!$I$170,L627=PRINCIPAL!$I$170+PRINCIPAL!$I$170,L627=PRINCIPAL!$I$170+PRINCIPAL!$I$170+PRINCIPAL!$I$170),0,IF(L627=PRINCIPAL!$J$170,VLOOKUP($AR$594,'Banco de Dados'!$B$4:$J$50,6,FALSE)*(1-(PRINCIPAL!$K$170/100)),IF(L627=PRINCIPAL!$L$170,VLOOKUP($AR$594,'Banco de Dados'!$B$4:$J$50,6,FALSE)*(1-(PRINCIPAL!$M$170/100)),IF(L627=PRINCIPAL!$N$170,VLOOKUP($AR$594,'Banco de Dados'!$B$4:$J$50,6,FALSE)*(1-(PRINCIPAL!$O$170/100)),VLOOKUP($AR$594,'Banco de Dados'!$B$4:$J$50,6,FALSE)))))))))),"")</f>
        <v/>
      </c>
      <c r="AR627" s="29" t="str">
        <f>IFERROR(AQ627*(IFERROR(VLOOKUP($AR$594,'Banco de Dados'!$B$4:$J$50,4,FALSE),"ERRO")),"")</f>
        <v/>
      </c>
      <c r="AS627" s="29" t="str">
        <f t="shared" si="412"/>
        <v/>
      </c>
      <c r="AT627" s="103" t="str">
        <f>IFERROR(AS627*(C627*(PRINCIPAL!$G$170/100))*0.47*(44/12),"")</f>
        <v/>
      </c>
      <c r="AU627" s="111" t="str">
        <f t="shared" si="413"/>
        <v/>
      </c>
      <c r="AV627" s="30" t="str">
        <f>IFERROR(IF(AND(PRINCIPAL!$H$171&lt;&gt;"",OR(L627=PRINCIPAL!$I$171,L627=PRINCIPAL!$I$171+PRINCIPAL!$I$171,L627=PRINCIPAL!$I$171+PRINCIPAL!$I$171+PRINCIPAL!$I$171)),0,IF(AND(PRINCIPAL!$H$171&lt;&gt;"",L627=PRINCIPAL!$J$171),VLOOKUP($AW$594,'Banco de Dados'!$B$4:$J$50,8,FALSE)*PRINCIPAL!$H$171*(1-(PRINCIPAL!$K$171/100)),IF(AND(PRINCIPAL!$H$171&lt;&gt;"",L627=PRINCIPAL!$L$171),VLOOKUP($AW$594,'Banco de Dados'!$B$4:$J$50,8,FALSE)*PRINCIPAL!$H$171*(1-(PRINCIPAL!$M$171/100)),IF(AND(PRINCIPAL!$H$171&lt;&gt;"",L627=PRINCIPAL!$N$171),VLOOKUP($AW$594,'Banco de Dados'!$B$4:$J$50,8,FALSE)*PRINCIPAL!$H$171*(1-(PRINCIPAL!$O$171/100)),IF(PRINCIPAL!$H$171&lt;&gt;"",VLOOKUP($AW$594,'Banco de Dados'!$B$4:$J$50,8,FALSE)*PRINCIPAL!$H$171,IF(OR(L627=PRINCIPAL!$I$171,L627=PRINCIPAL!$I$171+PRINCIPAL!$I$171,L627=PRINCIPAL!$I$171+PRINCIPAL!$I$171+PRINCIPAL!$I$171),0,IF(L627=PRINCIPAL!$J$171,VLOOKUP($AW$594,'Banco de Dados'!$B$4:$J$50,6,FALSE)*(1-(PRINCIPAL!$K$171/100)),IF(L627=PRINCIPAL!$L$171,VLOOKUP($AW$594,'Banco de Dados'!$B$4:$J$50,6,FALSE)*(1-(PRINCIPAL!$M$171/100)),IF(L627=PRINCIPAL!$N$171,VLOOKUP($AW$594,'Banco de Dados'!$B$4:$J$50,6,FALSE)*(1-(PRINCIPAL!$O$171/100)),VLOOKUP($AW$594,'Banco de Dados'!$B$4:$J$50,6,FALSE)))))))))),"")</f>
        <v/>
      </c>
      <c r="AW627" s="29" t="str">
        <f>IFERROR(AV627*(IFERROR(VLOOKUP($AW$594,'Banco de Dados'!$B$4:$J$50,4,FALSE),"ERRO")),"")</f>
        <v/>
      </c>
      <c r="AX627" s="29" t="str">
        <f t="shared" si="414"/>
        <v/>
      </c>
      <c r="AY627" s="103" t="str">
        <f>IFERROR(AX627*(C627*(PRINCIPAL!$G$171/100))*0.47*(44/12),"")</f>
        <v/>
      </c>
      <c r="AZ627" s="111" t="str">
        <f t="shared" si="419"/>
        <v/>
      </c>
      <c r="BA627" s="30" t="str">
        <f>IFERROR(IF(AND(PRINCIPAL!$H$172&lt;&gt;"",OR(L627=PRINCIPAL!$I$172,L627=PRINCIPAL!$I$172+PRINCIPAL!$I$172,L627=PRINCIPAL!$I$172+PRINCIPAL!$I$172+PRINCIPAL!$I$172)),0,IF(AND(PRINCIPAL!$H$172&lt;&gt;"",L627=PRINCIPAL!$J$172),VLOOKUP($BB$594,'Banco de Dados'!$B$4:$J$50,8,FALSE)*PRINCIPAL!$H$172*(1-(PRINCIPAL!$K$172/100)),IF(AND(PRINCIPAL!$H$172&lt;&gt;"",L627=PRINCIPAL!$L$172),VLOOKUP($BB$594,'Banco de Dados'!$B$4:$J$50,8,FALSE)*PRINCIPAL!$H$172*(1-(PRINCIPAL!$M$172/100)),IF(AND(PRINCIPAL!$H$172&lt;&gt;"",L627=PRINCIPAL!$N$172),VLOOKUP($BB$594,'Banco de Dados'!$B$4:$J$50,8,FALSE)*PRINCIPAL!$H$172*(1-(PRINCIPAL!$O$172/100)),IF(PRINCIPAL!$H$172&lt;&gt;"",VLOOKUP($BB$594,'Banco de Dados'!$B$4:$J$50,8,FALSE)*PRINCIPAL!$H$172,IF(OR(L627=PRINCIPAL!$I$172,L627=PRINCIPAL!$I$172+PRINCIPAL!$I$172,L627=PRINCIPAL!$I$172+PRINCIPAL!$I$172+PRINCIPAL!$I$172),0,IF(L627=PRINCIPAL!$J$172,VLOOKUP($BB$594,'Banco de Dados'!$B$4:$J$50,6,FALSE)*(1-(PRINCIPAL!$K$172/100)),IF(L627=PRINCIPAL!$L$172,VLOOKUP($BB$594,'Banco de Dados'!$B$4:$J$50,6,FALSE)*(1-(PRINCIPAL!$M$172/100)),IF(L627=PRINCIPAL!$N$172,VLOOKUP($BB$594,'Banco de Dados'!$B$4:$J$50,6,FALSE)*(1-(PRINCIPAL!$O$172/100)),VLOOKUP($BB$594,'Banco de Dados'!$B$4:$J$50,6,FALSE)))))))))),"")</f>
        <v/>
      </c>
      <c r="BB627" s="29" t="str">
        <f>IFERROR(BA627*(IFERROR(VLOOKUP($BB$594,'Banco de Dados'!$B$4:$J$50,4,FALSE),"ERRO")),"")</f>
        <v/>
      </c>
      <c r="BC627" s="29" t="str">
        <f t="shared" si="420"/>
        <v/>
      </c>
      <c r="BD627" s="103" t="str">
        <f>IFERROR(BC627*(C627*(PRINCIPAL!$G$172/100))*0.47*(44/12),"")</f>
        <v/>
      </c>
      <c r="BE627" s="111" t="str">
        <f t="shared" si="399"/>
        <v/>
      </c>
      <c r="BF627" s="30" t="str">
        <f>IFERROR(IF(AND(PRINCIPAL!$H$173&lt;&gt;"",OR(L627=PRINCIPAL!$I$173,L627=PRINCIPAL!$I$173+PRINCIPAL!$I$173,L627=PRINCIPAL!$I$173+PRINCIPAL!$I$173+PRINCIPAL!$I$173)),0,IF(AND(PRINCIPAL!$H$173&lt;&gt;"",L627=PRINCIPAL!$J$173),VLOOKUP($BG$594,'Banco de Dados'!$B$4:$J$50,8,FALSE)*PRINCIPAL!$H$173*(1-(PRINCIPAL!$K$173/100)),IF(AND(PRINCIPAL!$H$173&lt;&gt;"",L627=PRINCIPAL!$L$173),VLOOKUP($BG$594,'Banco de Dados'!$B$4:$J$50,8,FALSE)*PRINCIPAL!$H$173*(1-(PRINCIPAL!$M$173/100)),IF(AND(PRINCIPAL!$H$173&lt;&gt;"",L627=PRINCIPAL!$N$173),VLOOKUP($BG$594,'Banco de Dados'!$B$4:$J$50,8,FALSE)*PRINCIPAL!$H$173*(1-(PRINCIPAL!$O$173/100)),IF(PRINCIPAL!$H$173&lt;&gt;"",VLOOKUP($BG$594,'Banco de Dados'!$B$4:$J$50,8,FALSE)*PRINCIPAL!$H$173,IF(OR(L627=PRINCIPAL!$I$173,L627=PRINCIPAL!$I$173+PRINCIPAL!$I$173,L627=PRINCIPAL!$I$173+PRINCIPAL!$I$173+PRINCIPAL!$I$173),0,IF(L627=PRINCIPAL!$J$173,VLOOKUP($BG$594,'Banco de Dados'!$B$4:$J$50,6,FALSE)*(1-(PRINCIPAL!$K$173/100)),IF(L627=PRINCIPAL!$L$173,VLOOKUP($BG$594,'Banco de Dados'!$B$4:$J$50,6,FALSE)*(1-(PRINCIPAL!$M$173/100)),IF(L627=PRINCIPAL!$N$173,VLOOKUP($BG$594,'Banco de Dados'!$B$4:$J$50,6,FALSE)*(1-(PRINCIPAL!$O$173/100)),VLOOKUP($BG$594,'Banco de Dados'!$B$4:$J$50,6,FALSE)))))))))),"")</f>
        <v/>
      </c>
      <c r="BG627" s="29" t="str">
        <f>IFERROR(BF627*(IFERROR(VLOOKUP($BG$594,'Banco de Dados'!$B$4:$J$50,4,FALSE),"ERRO")),"")</f>
        <v/>
      </c>
      <c r="BH627" s="29" t="str">
        <f t="shared" si="415"/>
        <v/>
      </c>
      <c r="BI627" s="103" t="str">
        <f>IFERROR(BH627*(C627*(PRINCIPAL!$G$173/100))*0.47*(44/12),"")</f>
        <v/>
      </c>
      <c r="BJ627" s="102" t="str">
        <f t="shared" si="400"/>
        <v/>
      </c>
    </row>
    <row r="628" spans="2:62" ht="12.75" customHeight="1" x14ac:dyDescent="0.3">
      <c r="B628" s="326">
        <f t="shared" si="401"/>
        <v>2052</v>
      </c>
      <c r="C628" s="340"/>
      <c r="D628" s="1"/>
      <c r="E628" s="116">
        <v>32</v>
      </c>
      <c r="F628" s="24" t="str">
        <f>IFERROR(VLOOKUP($G$594,'Banco de Dados'!$B$4:$J$50,6,FALSE),"")</f>
        <v/>
      </c>
      <c r="G628" s="25" t="str">
        <f>IFERROR(F628*(IFERROR(VLOOKUP($G$594,'Banco de Dados'!$B$4:$J$50,4,FALSE),"ERRO")),"")</f>
        <v/>
      </c>
      <c r="H628" s="25" t="str">
        <f t="shared" si="402"/>
        <v/>
      </c>
      <c r="I628" s="103" t="str">
        <f t="shared" si="403"/>
        <v/>
      </c>
      <c r="J628" s="117" t="str">
        <f t="shared" si="404"/>
        <v/>
      </c>
      <c r="K628" s="1"/>
      <c r="L628" s="91">
        <v>32</v>
      </c>
      <c r="M628" s="24" t="str">
        <f>IFERROR(IF(AND(PRINCIPAL!$H$164&lt;&gt;"",OR(L628=PRINCIPAL!$I$164,L628=PRINCIPAL!$I$164+PRINCIPAL!$I$164,L628=PRINCIPAL!$I$164+PRINCIPAL!$I$164+PRINCIPAL!$I$164)),0,IF(AND(PRINCIPAL!$H$164&lt;&gt;"",L628=PRINCIPAL!$J$164),VLOOKUP($N$594,'Banco de Dados'!$B$4:$J$50,8,FALSE)*PRINCIPAL!$H$164*(1-(PRINCIPAL!$K$164/100)),IF(AND(PRINCIPAL!$H$164&lt;&gt;"",L628=PRINCIPAL!$L$164),VLOOKUP($N$594,'Banco de Dados'!$B$4:$J$50,8,FALSE)*PRINCIPAL!$H$164*(1-(PRINCIPAL!$M$164/100)),IF(AND(PRINCIPAL!$H$164&lt;&gt;"",L628=PRINCIPAL!$N$164),VLOOKUP($N$594,'Banco de Dados'!$B$4:$J$50,8,FALSE)*PRINCIPAL!$H$164*(1-(PRINCIPAL!$O$164/100)),IF(PRINCIPAL!$H$164&lt;&gt;"",VLOOKUP($N$594,'Banco de Dados'!$B$4:$J$50,8,FALSE)*PRINCIPAL!$H$164,IF(OR(L628=PRINCIPAL!$I$164,L628=PRINCIPAL!$I$164+PRINCIPAL!$I$164,L628=PRINCIPAL!$I$164+PRINCIPAL!$I$164+PRINCIPAL!$I$164),0,IF(L628=PRINCIPAL!$J$164,VLOOKUP($N$594,'Banco de Dados'!$B$4:$J$50,6,FALSE)*(1-(PRINCIPAL!$K$164/100)),IF(L628=PRINCIPAL!$L$164,VLOOKUP($N$594,'Banco de Dados'!$B$4:$J$50,6,FALSE)*(1-(PRINCIPAL!$M$164/100)),IF(L628=PRINCIPAL!$N$164,VLOOKUP($N$594,'Banco de Dados'!$B$4:$J$50,6,FALSE)*(1-(PRINCIPAL!$O$164/100)),VLOOKUP($N$594,'Banco de Dados'!$B$4:$J$50,6,FALSE)))))))))),"")</f>
        <v/>
      </c>
      <c r="N628" s="25" t="str">
        <f>IFERROR(M628*(IFERROR(VLOOKUP($N$594,'Banco de Dados'!$B$4:$J$50,4,FALSE),"ERRO")),"")</f>
        <v/>
      </c>
      <c r="O628" s="25" t="str">
        <f t="shared" si="423"/>
        <v/>
      </c>
      <c r="P628" s="103" t="str">
        <f>IFERROR(O628*(C628*(PRINCIPAL!$G$164/100))*0.47*(44/12),"")</f>
        <v/>
      </c>
      <c r="Q628" s="107" t="str">
        <f t="shared" si="425"/>
        <v/>
      </c>
      <c r="R628" s="29" t="str">
        <f>IFERROR(IF(AND(PRINCIPAL!$H$165&lt;&gt;"",OR(L628=PRINCIPAL!$I$165,L628=PRINCIPAL!$I$165+PRINCIPAL!$I$165,L628=PRINCIPAL!$I$165+PRINCIPAL!$I$165+PRINCIPAL!$I$165)),0,IF(AND(PRINCIPAL!$H$165&lt;&gt;"",L628=PRINCIPAL!$J$165),VLOOKUP($S$594,'Banco de Dados'!$B$4:$J$50,8,FALSE)*PRINCIPAL!$H$165*(1-(PRINCIPAL!$K$165/100)),IF(AND(PRINCIPAL!$H$165&lt;&gt;"",L628=PRINCIPAL!$L$165),VLOOKUP($S$594,'Banco de Dados'!$B$4:$J$50,8,FALSE)*PRINCIPAL!$H$165*(1-(PRINCIPAL!$M$165/100)),IF(AND(PRINCIPAL!$H$165&lt;&gt;"",L628=PRINCIPAL!$N$165),VLOOKUP($S$594,'Banco de Dados'!$B$4:$J$50,8,FALSE)*PRINCIPAL!$H$165*(1-(PRINCIPAL!$O$165/100)),IF(PRINCIPAL!$H$165&lt;&gt;"",VLOOKUP($S$594,'Banco de Dados'!$B$4:$J$50,8,FALSE)*PRINCIPAL!$H$165,IF(OR(L628=PRINCIPAL!$I$165,L628=PRINCIPAL!$I$165+PRINCIPAL!$I$165,L628=PRINCIPAL!$I$165+PRINCIPAL!$I$165+PRINCIPAL!$I$165),0,IF(L628=PRINCIPAL!$J$165,VLOOKUP($S$594,'Banco de Dados'!$B$4:$J$50,6,FALSE)*(1-(PRINCIPAL!$K$165/100)),IF(L628=PRINCIPAL!$L$165,VLOOKUP($S$594,'Banco de Dados'!$B$4:$J$50,6,FALSE)*(1-(PRINCIPAL!$M$165/100)),IF(L628=PRINCIPAL!$N$165,VLOOKUP($S$594,'Banco de Dados'!$B$4:$J$50,6,FALSE)*(1-(PRINCIPAL!$O$165/100)),VLOOKUP($S$594,'Banco de Dados'!$B$4:$J$50,6,FALSE)))))))))),"")</f>
        <v/>
      </c>
      <c r="S628" s="29" t="str">
        <f>IFERROR(R628*(IFERROR(VLOOKUP($S$594,'Banco de Dados'!$B$4:$J$50,4,FALSE),"ERRO")),"")</f>
        <v/>
      </c>
      <c r="T628" s="29" t="str">
        <f t="shared" si="422"/>
        <v/>
      </c>
      <c r="U628" s="103" t="str">
        <f>IFERROR(T628*(C628*(PRINCIPAL!$G$165/100))*0.47*(44/12),"")</f>
        <v/>
      </c>
      <c r="V628" s="103" t="str">
        <f t="shared" si="398"/>
        <v/>
      </c>
      <c r="W628" s="30" t="str">
        <f>IFERROR(IF(AND(PRINCIPAL!$H$166&lt;&gt;"",OR(L628=PRINCIPAL!$I$166,L628=PRINCIPAL!$I$166+PRINCIPAL!$I$166,L628=PRINCIPAL!$I$166+PRINCIPAL!$I$166+PRINCIPAL!$I$166)),0,IF(AND(PRINCIPAL!$H$166&lt;&gt;"",L628=PRINCIPAL!$J$166),VLOOKUP($X$594,'Banco de Dados'!$B$4:$J$50,8,FALSE)*PRINCIPAL!$H$166*(1-(PRINCIPAL!$K$166/100)),IF(AND(PRINCIPAL!$H$166&lt;&gt;"",L628=PRINCIPAL!$L$166),VLOOKUP($X$594,'Banco de Dados'!$B$4:$J$50,8,FALSE)*PRINCIPAL!$H$166*(1-(PRINCIPAL!$M$166/100)),IF(AND(PRINCIPAL!$H$166&lt;&gt;"",L628=PRINCIPAL!$N$166),VLOOKUP($X$594,'Banco de Dados'!$B$4:$J$50,8,FALSE)*PRINCIPAL!$H$166*(1-(PRINCIPAL!$O$166/100)),IF(PRINCIPAL!$H$166&lt;&gt;"",VLOOKUP($X$594,'Banco de Dados'!$B$4:$J$50,8,FALSE)*PRINCIPAL!$H$166,IF(OR(L628=PRINCIPAL!$I$166,L628=PRINCIPAL!$I$166+PRINCIPAL!$I$166,L628=PRINCIPAL!$I$166+PRINCIPAL!$I$166+PRINCIPAL!$I$166),0,IF(L628=PRINCIPAL!$J$166,VLOOKUP($X$594,'Banco de Dados'!$B$4:$J$50,6,FALSE)*(1-(PRINCIPAL!$K$166/100)),IF(L628=PRINCIPAL!$L$166,VLOOKUP($X$594,'Banco de Dados'!$B$4:$J$50,6,FALSE)*(1-(PRINCIPAL!$M$166/100)),IF(L628=PRINCIPAL!$N$166,VLOOKUP($X$594,'Banco de Dados'!$B$4:$J$50,6,FALSE)*(1-(PRINCIPAL!$O$166/100)),VLOOKUP($X$594,'Banco de Dados'!$B$4:$J$50,6,FALSE)))))))))),"")</f>
        <v/>
      </c>
      <c r="X628" s="29" t="str">
        <f>IFERROR(W628*(IFERROR(VLOOKUP($X$594,'Banco de Dados'!$B$4:$J$50,4,FALSE),"ERRO")),"")</f>
        <v/>
      </c>
      <c r="Y628" s="29" t="str">
        <f t="shared" si="416"/>
        <v/>
      </c>
      <c r="Z628" s="103" t="str">
        <f>IFERROR(Y628*(C628*(PRINCIPAL!$G$166/100))*0.47*(44/12),"")</f>
        <v/>
      </c>
      <c r="AA628" s="111" t="str">
        <f t="shared" si="417"/>
        <v/>
      </c>
      <c r="AB628" s="30" t="str">
        <f>IFERROR(IF(AND(PRINCIPAL!$H$167&lt;&gt;"",OR(L628=PRINCIPAL!$I$167,L628=PRINCIPAL!$I$167+PRINCIPAL!$I$167,L628=PRINCIPAL!$I$167+PRINCIPAL!$I$167+PRINCIPAL!$I$167)),0,IF(AND(PRINCIPAL!$H$167&lt;&gt;"",L628=PRINCIPAL!$J$167),VLOOKUP($AC$594,'Banco de Dados'!$B$4:$J$50,8,FALSE)*PRINCIPAL!$H$167*(1-(PRINCIPAL!$K$167/100)),IF(AND(PRINCIPAL!$H$167&lt;&gt;"",L628=PRINCIPAL!$L$167),VLOOKUP($AC$594,'Banco de Dados'!$B$4:$J$50,8,FALSE)*PRINCIPAL!$H$167*(1-(PRINCIPAL!$M$167/100)),IF(AND(PRINCIPAL!$H$167&lt;&gt;"",L628=PRINCIPAL!$N$167),VLOOKUP($AC$594,'Banco de Dados'!$B$4:$J$50,8,FALSE)*PRINCIPAL!$H$167*(1-(PRINCIPAL!$O$167/100)),IF(PRINCIPAL!$H$167&lt;&gt;"",VLOOKUP($AC$594,'Banco de Dados'!$B$4:$J$50,8,FALSE)*PRINCIPAL!$H$167,IF(OR(L628=PRINCIPAL!$I$167,L628=PRINCIPAL!$I$167+PRINCIPAL!$I$167,L628=PRINCIPAL!$I$167+PRINCIPAL!$I$167+PRINCIPAL!$I$167),0,IF(L628=PRINCIPAL!$J$167,VLOOKUP($AC$594,'Banco de Dados'!$B$4:$J$50,6,FALSE)*(1-(PRINCIPAL!$K$167/100)),IF(L628=PRINCIPAL!$L$167,VLOOKUP($AC$594,'Banco de Dados'!$B$4:$J$50,6,FALSE)*(1-(PRINCIPAL!$M$167/100)),IF(L628=PRINCIPAL!$N$167,VLOOKUP($AC$594,'Banco de Dados'!$B$4:$J$50,6,FALSE)*(1-(PRINCIPAL!$O$167/100)),VLOOKUP($AC$594,'Banco de Dados'!$B$4:$J$50,6,FALSE)))))))))),"")</f>
        <v/>
      </c>
      <c r="AC628" s="29" t="str">
        <f>IFERROR(AB628*(IFERROR(VLOOKUP($AC$594,'Banco de Dados'!$B$4:$J$50,4,FALSE),"ERRO")),"")</f>
        <v/>
      </c>
      <c r="AD628" s="29" t="str">
        <f t="shared" si="407"/>
        <v/>
      </c>
      <c r="AE628" s="103" t="str">
        <f>IFERROR(AD628*(C628*(PRINCIPAL!$G$167/100))*0.47*(44/12),"")</f>
        <v/>
      </c>
      <c r="AF628" s="111" t="str">
        <f t="shared" si="408"/>
        <v/>
      </c>
      <c r="AG628" s="30" t="str">
        <f>IFERROR(IF(AND(PRINCIPAL!$H$168&lt;&gt;"",OR(L628=PRINCIPAL!$I$168,L628=PRINCIPAL!$I$168+PRINCIPAL!$I$168,L628=PRINCIPAL!$I$168+PRINCIPAL!$I$168+PRINCIPAL!$I$168)),0,IF(AND(PRINCIPAL!$H$168&lt;&gt;"",L628=PRINCIPAL!$J$168),VLOOKUP($AH$594,'Banco de Dados'!$B$4:$J$50,8,FALSE)*PRINCIPAL!$H$168*(1-(PRINCIPAL!$K$168/100)),IF(AND(PRINCIPAL!$H$168&lt;&gt;"",L628=PRINCIPAL!$L$168),VLOOKUP($AH$594,'Banco de Dados'!$B$4:$J$50,8,FALSE)*PRINCIPAL!$H$168*(1-(PRINCIPAL!$M$168/100)),IF(AND(PRINCIPAL!$H$168&lt;&gt;"",L628=PRINCIPAL!$N$168),VLOOKUP($AH$594,'Banco de Dados'!$B$4:$J$50,8,FALSE)*PRINCIPAL!$H$168*(1-(PRINCIPAL!$O$168/100)),IF(PRINCIPAL!$H$168&lt;&gt;"",VLOOKUP($AH$594,'Banco de Dados'!$B$4:$J$50,8,FALSE)*PRINCIPAL!$H$168,IF(OR(L628=PRINCIPAL!$I$168,L628=PRINCIPAL!$I$168+PRINCIPAL!$I$168,L628=PRINCIPAL!$I$168+PRINCIPAL!$I$168+PRINCIPAL!$I$168),0,IF(L628=PRINCIPAL!$J$168,VLOOKUP($AH$594,'Banco de Dados'!$B$4:$J$50,6,FALSE)*(1-(PRINCIPAL!$K$168/100)),IF(L628=PRINCIPAL!$L$168,VLOOKUP($AH$594,'Banco de Dados'!$B$4:$J$50,6,FALSE)*(1-(PRINCIPAL!$M$168/100)),IF(L628=PRINCIPAL!$N$168,VLOOKUP($AH$594,'Banco de Dados'!$B$4:$J$50,6,FALSE)*(1-(PRINCIPAL!$O$168/100)),VLOOKUP($AH$594,'Banco de Dados'!$B$4:$J$50,6,FALSE)))))))))),"")</f>
        <v/>
      </c>
      <c r="AH628" s="29" t="str">
        <f>IFERROR(AG628*(IFERROR(VLOOKUP($AH$594,'Banco de Dados'!$B$4:$J$50,4,FALSE),"ERRO")),"")</f>
        <v/>
      </c>
      <c r="AI628" s="29" t="str">
        <f t="shared" si="409"/>
        <v/>
      </c>
      <c r="AJ628" s="103" t="str">
        <f>IFERROR(AI628*(C628*(PRINCIPAL!$G$168/100))*0.47*(44/12),"")</f>
        <v/>
      </c>
      <c r="AK628" s="111" t="str">
        <f t="shared" si="418"/>
        <v/>
      </c>
      <c r="AL628" s="30" t="str">
        <f>IFERROR(IF(AND(PRINCIPAL!$H$169&lt;&gt;"",OR(L628=PRINCIPAL!$I$169,L628=PRINCIPAL!$I$169+PRINCIPAL!$I$169,L628=PRINCIPAL!$I$169+PRINCIPAL!$I$169+PRINCIPAL!$I$169)),0,IF(AND(PRINCIPAL!$H$169&lt;&gt;"",L628=PRINCIPAL!$J$169),VLOOKUP($AM$594,'Banco de Dados'!$B$4:$J$50,8,FALSE)*PRINCIPAL!$H$169*(1-(PRINCIPAL!$K$169/100)),IF(AND(PRINCIPAL!$H$169&lt;&gt;"",L628=PRINCIPAL!$L$169),VLOOKUP($AM$594,'Banco de Dados'!$B$4:$J$50,8,FALSE)*PRINCIPAL!$H$169*(1-(PRINCIPAL!$M$169/100)),IF(AND(PRINCIPAL!$H$169&lt;&gt;"",L628=PRINCIPAL!$N$169),VLOOKUP($AM$594,'Banco de Dados'!$B$4:$J$50,8,FALSE)*PRINCIPAL!$H$169*(1-(PRINCIPAL!$O$169/100)),IF(PRINCIPAL!$H$169&lt;&gt;"",VLOOKUP($AM$594,'Banco de Dados'!$B$4:$J$50,8,FALSE)*PRINCIPAL!$H$169,IF(OR(L628=PRINCIPAL!$I$169,L628=PRINCIPAL!$I$169+PRINCIPAL!$I$169,L628=PRINCIPAL!$I$169+PRINCIPAL!$I$169+PRINCIPAL!$I$169),0,IF(L628=PRINCIPAL!$J$169,VLOOKUP($AM$594,'Banco de Dados'!$B$4:$J$50,6,FALSE)*(1-(PRINCIPAL!$K$169/100)),IF(L628=PRINCIPAL!$L$169,VLOOKUP($AM$594,'Banco de Dados'!$B$4:$J$50,6,FALSE)*(1-(PRINCIPAL!$M$169/100)),IF(L628=PRINCIPAL!$N$169,VLOOKUP($AM$594,'Banco de Dados'!$B$4:$J$50,6,FALSE)*(1-(PRINCIPAL!$O$169/100)),VLOOKUP($AM$594,'Banco de Dados'!$B$4:$J$50,6,FALSE)))))))))),"")</f>
        <v/>
      </c>
      <c r="AM628" s="29" t="str">
        <f>IFERROR(AL628*(IFERROR(VLOOKUP($AM$594,'Banco de Dados'!$B$4:$J$50,4,FALSE),"ERRO")),"")</f>
        <v/>
      </c>
      <c r="AN628" s="29" t="str">
        <f t="shared" si="410"/>
        <v/>
      </c>
      <c r="AO628" s="103" t="str">
        <f>IFERROR(AN628*(C628*(PRINCIPAL!$G$169/100))*0.47*(44/12),"")</f>
        <v/>
      </c>
      <c r="AP628" s="111" t="str">
        <f t="shared" si="411"/>
        <v/>
      </c>
      <c r="AQ628" s="30" t="str">
        <f>IFERROR(IF(AND(PRINCIPAL!$H$170&lt;&gt;"",OR(L628=PRINCIPAL!$I$170,L628=PRINCIPAL!$I$170+PRINCIPAL!$I$170,L628=PRINCIPAL!$I$170+PRINCIPAL!$I$170+PRINCIPAL!$I$170)),0,IF(AND(PRINCIPAL!$H$170&lt;&gt;"",L628=PRINCIPAL!$J$170),VLOOKUP($AR$594,'Banco de Dados'!$B$4:$J$50,8,FALSE)*PRINCIPAL!$H$170*(1-(PRINCIPAL!$K$170/100)),IF(AND(PRINCIPAL!$H$170&lt;&gt;"",L628=PRINCIPAL!$L$170),VLOOKUP($AR$594,'Banco de Dados'!$B$4:$J$50,8,FALSE)*PRINCIPAL!$H$170*(1-(PRINCIPAL!$M$170/100)),IF(AND(PRINCIPAL!$H$170&lt;&gt;"",L628=PRINCIPAL!$N$170),VLOOKUP($AR$594,'Banco de Dados'!$B$4:$J$50,8,FALSE)*PRINCIPAL!$H$170*(1-(PRINCIPAL!$O$170/100)),IF(PRINCIPAL!$H$170&lt;&gt;"",VLOOKUP($AR$594,'Banco de Dados'!$B$4:$J$50,8,FALSE)*PRINCIPAL!$H$170,IF(OR(L628=PRINCIPAL!$I$170,L628=PRINCIPAL!$I$170+PRINCIPAL!$I$170,L628=PRINCIPAL!$I$170+PRINCIPAL!$I$170+PRINCIPAL!$I$170),0,IF(L628=PRINCIPAL!$J$170,VLOOKUP($AR$594,'Banco de Dados'!$B$4:$J$50,6,FALSE)*(1-(PRINCIPAL!$K$170/100)),IF(L628=PRINCIPAL!$L$170,VLOOKUP($AR$594,'Banco de Dados'!$B$4:$J$50,6,FALSE)*(1-(PRINCIPAL!$M$170/100)),IF(L628=PRINCIPAL!$N$170,VLOOKUP($AR$594,'Banco de Dados'!$B$4:$J$50,6,FALSE)*(1-(PRINCIPAL!$O$170/100)),VLOOKUP($AR$594,'Banco de Dados'!$B$4:$J$50,6,FALSE)))))))))),"")</f>
        <v/>
      </c>
      <c r="AR628" s="29" t="str">
        <f>IFERROR(AQ628*(IFERROR(VLOOKUP($AR$594,'Banco de Dados'!$B$4:$J$50,4,FALSE),"ERRO")),"")</f>
        <v/>
      </c>
      <c r="AS628" s="29" t="str">
        <f t="shared" si="412"/>
        <v/>
      </c>
      <c r="AT628" s="103" t="str">
        <f>IFERROR(AS628*(C628*(PRINCIPAL!$G$170/100))*0.47*(44/12),"")</f>
        <v/>
      </c>
      <c r="AU628" s="111" t="str">
        <f t="shared" si="413"/>
        <v/>
      </c>
      <c r="AV628" s="30" t="str">
        <f>IFERROR(IF(AND(PRINCIPAL!$H$171&lt;&gt;"",OR(L628=PRINCIPAL!$I$171,L628=PRINCIPAL!$I$171+PRINCIPAL!$I$171,L628=PRINCIPAL!$I$171+PRINCIPAL!$I$171+PRINCIPAL!$I$171)),0,IF(AND(PRINCIPAL!$H$171&lt;&gt;"",L628=PRINCIPAL!$J$171),VLOOKUP($AW$594,'Banco de Dados'!$B$4:$J$50,8,FALSE)*PRINCIPAL!$H$171*(1-(PRINCIPAL!$K$171/100)),IF(AND(PRINCIPAL!$H$171&lt;&gt;"",L628=PRINCIPAL!$L$171),VLOOKUP($AW$594,'Banco de Dados'!$B$4:$J$50,8,FALSE)*PRINCIPAL!$H$171*(1-(PRINCIPAL!$M$171/100)),IF(AND(PRINCIPAL!$H$171&lt;&gt;"",L628=PRINCIPAL!$N$171),VLOOKUP($AW$594,'Banco de Dados'!$B$4:$J$50,8,FALSE)*PRINCIPAL!$H$171*(1-(PRINCIPAL!$O$171/100)),IF(PRINCIPAL!$H$171&lt;&gt;"",VLOOKUP($AW$594,'Banco de Dados'!$B$4:$J$50,8,FALSE)*PRINCIPAL!$H$171,IF(OR(L628=PRINCIPAL!$I$171,L628=PRINCIPAL!$I$171+PRINCIPAL!$I$171,L628=PRINCIPAL!$I$171+PRINCIPAL!$I$171+PRINCIPAL!$I$171),0,IF(L628=PRINCIPAL!$J$171,VLOOKUP($AW$594,'Banco de Dados'!$B$4:$J$50,6,FALSE)*(1-(PRINCIPAL!$K$171/100)),IF(L628=PRINCIPAL!$L$171,VLOOKUP($AW$594,'Banco de Dados'!$B$4:$J$50,6,FALSE)*(1-(PRINCIPAL!$M$171/100)),IF(L628=PRINCIPAL!$N$171,VLOOKUP($AW$594,'Banco de Dados'!$B$4:$J$50,6,FALSE)*(1-(PRINCIPAL!$O$171/100)),VLOOKUP($AW$594,'Banco de Dados'!$B$4:$J$50,6,FALSE)))))))))),"")</f>
        <v/>
      </c>
      <c r="AW628" s="29" t="str">
        <f>IFERROR(AV628*(IFERROR(VLOOKUP($AW$594,'Banco de Dados'!$B$4:$J$50,4,FALSE),"ERRO")),"")</f>
        <v/>
      </c>
      <c r="AX628" s="29" t="str">
        <f t="shared" si="414"/>
        <v/>
      </c>
      <c r="AY628" s="103" t="str">
        <f>IFERROR(AX628*(C628*(PRINCIPAL!$G$171/100))*0.47*(44/12),"")</f>
        <v/>
      </c>
      <c r="AZ628" s="111" t="str">
        <f t="shared" si="419"/>
        <v/>
      </c>
      <c r="BA628" s="30" t="str">
        <f>IFERROR(IF(AND(PRINCIPAL!$H$172&lt;&gt;"",OR(L628=PRINCIPAL!$I$172,L628=PRINCIPAL!$I$172+PRINCIPAL!$I$172,L628=PRINCIPAL!$I$172+PRINCIPAL!$I$172+PRINCIPAL!$I$172)),0,IF(AND(PRINCIPAL!$H$172&lt;&gt;"",L628=PRINCIPAL!$J$172),VLOOKUP($BB$594,'Banco de Dados'!$B$4:$J$50,8,FALSE)*PRINCIPAL!$H$172*(1-(PRINCIPAL!$K$172/100)),IF(AND(PRINCIPAL!$H$172&lt;&gt;"",L628=PRINCIPAL!$L$172),VLOOKUP($BB$594,'Banco de Dados'!$B$4:$J$50,8,FALSE)*PRINCIPAL!$H$172*(1-(PRINCIPAL!$M$172/100)),IF(AND(PRINCIPAL!$H$172&lt;&gt;"",L628=PRINCIPAL!$N$172),VLOOKUP($BB$594,'Banco de Dados'!$B$4:$J$50,8,FALSE)*PRINCIPAL!$H$172*(1-(PRINCIPAL!$O$172/100)),IF(PRINCIPAL!$H$172&lt;&gt;"",VLOOKUP($BB$594,'Banco de Dados'!$B$4:$J$50,8,FALSE)*PRINCIPAL!$H$172,IF(OR(L628=PRINCIPAL!$I$172,L628=PRINCIPAL!$I$172+PRINCIPAL!$I$172,L628=PRINCIPAL!$I$172+PRINCIPAL!$I$172+PRINCIPAL!$I$172),0,IF(L628=PRINCIPAL!$J$172,VLOOKUP($BB$594,'Banco de Dados'!$B$4:$J$50,6,FALSE)*(1-(PRINCIPAL!$K$172/100)),IF(L628=PRINCIPAL!$L$172,VLOOKUP($BB$594,'Banco de Dados'!$B$4:$J$50,6,FALSE)*(1-(PRINCIPAL!$M$172/100)),IF(L628=PRINCIPAL!$N$172,VLOOKUP($BB$594,'Banco de Dados'!$B$4:$J$50,6,FALSE)*(1-(PRINCIPAL!$O$172/100)),VLOOKUP($BB$594,'Banco de Dados'!$B$4:$J$50,6,FALSE)))))))))),"")</f>
        <v/>
      </c>
      <c r="BB628" s="29" t="str">
        <f>IFERROR(BA628*(IFERROR(VLOOKUP($BB$594,'Banco de Dados'!$B$4:$J$50,4,FALSE),"ERRO")),"")</f>
        <v/>
      </c>
      <c r="BC628" s="29" t="str">
        <f t="shared" si="420"/>
        <v/>
      </c>
      <c r="BD628" s="103" t="str">
        <f>IFERROR(BC628*(C628*(PRINCIPAL!$G$172/100))*0.47*(44/12),"")</f>
        <v/>
      </c>
      <c r="BE628" s="111" t="str">
        <f t="shared" si="399"/>
        <v/>
      </c>
      <c r="BF628" s="30" t="str">
        <f>IFERROR(IF(AND(PRINCIPAL!$H$173&lt;&gt;"",OR(L628=PRINCIPAL!$I$173,L628=PRINCIPAL!$I$173+PRINCIPAL!$I$173,L628=PRINCIPAL!$I$173+PRINCIPAL!$I$173+PRINCIPAL!$I$173)),0,IF(AND(PRINCIPAL!$H$173&lt;&gt;"",L628=PRINCIPAL!$J$173),VLOOKUP($BG$594,'Banco de Dados'!$B$4:$J$50,8,FALSE)*PRINCIPAL!$H$173*(1-(PRINCIPAL!$K$173/100)),IF(AND(PRINCIPAL!$H$173&lt;&gt;"",L628=PRINCIPAL!$L$173),VLOOKUP($BG$594,'Banco de Dados'!$B$4:$J$50,8,FALSE)*PRINCIPAL!$H$173*(1-(PRINCIPAL!$M$173/100)),IF(AND(PRINCIPAL!$H$173&lt;&gt;"",L628=PRINCIPAL!$N$173),VLOOKUP($BG$594,'Banco de Dados'!$B$4:$J$50,8,FALSE)*PRINCIPAL!$H$173*(1-(PRINCIPAL!$O$173/100)),IF(PRINCIPAL!$H$173&lt;&gt;"",VLOOKUP($BG$594,'Banco de Dados'!$B$4:$J$50,8,FALSE)*PRINCIPAL!$H$173,IF(OR(L628=PRINCIPAL!$I$173,L628=PRINCIPAL!$I$173+PRINCIPAL!$I$173,L628=PRINCIPAL!$I$173+PRINCIPAL!$I$173+PRINCIPAL!$I$173),0,IF(L628=PRINCIPAL!$J$173,VLOOKUP($BG$594,'Banco de Dados'!$B$4:$J$50,6,FALSE)*(1-(PRINCIPAL!$K$173/100)),IF(L628=PRINCIPAL!$L$173,VLOOKUP($BG$594,'Banco de Dados'!$B$4:$J$50,6,FALSE)*(1-(PRINCIPAL!$M$173/100)),IF(L628=PRINCIPAL!$N$173,VLOOKUP($BG$594,'Banco de Dados'!$B$4:$J$50,6,FALSE)*(1-(PRINCIPAL!$O$173/100)),VLOOKUP($BG$594,'Banco de Dados'!$B$4:$J$50,6,FALSE)))))))))),"")</f>
        <v/>
      </c>
      <c r="BG628" s="29" t="str">
        <f>IFERROR(BF628*(IFERROR(VLOOKUP($BG$594,'Banco de Dados'!$B$4:$J$50,4,FALSE),"ERRO")),"")</f>
        <v/>
      </c>
      <c r="BH628" s="29" t="str">
        <f t="shared" si="415"/>
        <v/>
      </c>
      <c r="BI628" s="103" t="str">
        <f>IFERROR(BH628*(C628*(PRINCIPAL!$G$173/100))*0.47*(44/12),"")</f>
        <v/>
      </c>
      <c r="BJ628" s="102" t="str">
        <f t="shared" si="400"/>
        <v/>
      </c>
    </row>
    <row r="629" spans="2:62" ht="12.75" customHeight="1" x14ac:dyDescent="0.3">
      <c r="B629" s="326">
        <f t="shared" si="401"/>
        <v>2053</v>
      </c>
      <c r="C629" s="340"/>
      <c r="D629" s="1"/>
      <c r="E629" s="116">
        <v>33</v>
      </c>
      <c r="F629" s="24" t="str">
        <f>IFERROR(VLOOKUP($G$594,'Banco de Dados'!$B$4:$J$50,6,FALSE),"")</f>
        <v/>
      </c>
      <c r="G629" s="25" t="str">
        <f>IFERROR(F629*(IFERROR(VLOOKUP($G$594,'Banco de Dados'!$B$4:$J$50,4,FALSE),"ERRO")),"")</f>
        <v/>
      </c>
      <c r="H629" s="25" t="str">
        <f t="shared" si="402"/>
        <v/>
      </c>
      <c r="I629" s="103" t="str">
        <f t="shared" si="403"/>
        <v/>
      </c>
      <c r="J629" s="117" t="str">
        <f t="shared" si="404"/>
        <v/>
      </c>
      <c r="K629" s="1"/>
      <c r="L629" s="91">
        <v>33</v>
      </c>
      <c r="M629" s="24" t="str">
        <f>IFERROR(IF(AND(PRINCIPAL!$H$164&lt;&gt;"",OR(L629=PRINCIPAL!$I$164,L629=PRINCIPAL!$I$164+PRINCIPAL!$I$164,L629=PRINCIPAL!$I$164+PRINCIPAL!$I$164+PRINCIPAL!$I$164)),0,IF(AND(PRINCIPAL!$H$164&lt;&gt;"",L629=PRINCIPAL!$J$164),VLOOKUP($N$594,'Banco de Dados'!$B$4:$J$50,8,FALSE)*PRINCIPAL!$H$164*(1-(PRINCIPAL!$K$164/100)),IF(AND(PRINCIPAL!$H$164&lt;&gt;"",L629=PRINCIPAL!$L$164),VLOOKUP($N$594,'Banco de Dados'!$B$4:$J$50,8,FALSE)*PRINCIPAL!$H$164*(1-(PRINCIPAL!$M$164/100)),IF(AND(PRINCIPAL!$H$164&lt;&gt;"",L629=PRINCIPAL!$N$164),VLOOKUP($N$594,'Banco de Dados'!$B$4:$J$50,8,FALSE)*PRINCIPAL!$H$164*(1-(PRINCIPAL!$O$164/100)),IF(PRINCIPAL!$H$164&lt;&gt;"",VLOOKUP($N$594,'Banco de Dados'!$B$4:$J$50,8,FALSE)*PRINCIPAL!$H$164,IF(OR(L629=PRINCIPAL!$I$164,L629=PRINCIPAL!$I$164+PRINCIPAL!$I$164,L629=PRINCIPAL!$I$164+PRINCIPAL!$I$164+PRINCIPAL!$I$164),0,IF(L629=PRINCIPAL!$J$164,VLOOKUP($N$594,'Banco de Dados'!$B$4:$J$50,6,FALSE)*(1-(PRINCIPAL!$K$164/100)),IF(L629=PRINCIPAL!$L$164,VLOOKUP($N$594,'Banco de Dados'!$B$4:$J$50,6,FALSE)*(1-(PRINCIPAL!$M$164/100)),IF(L629=PRINCIPAL!$N$164,VLOOKUP($N$594,'Banco de Dados'!$B$4:$J$50,6,FALSE)*(1-(PRINCIPAL!$O$164/100)),VLOOKUP($N$594,'Banco de Dados'!$B$4:$J$50,6,FALSE)))))))))),"")</f>
        <v/>
      </c>
      <c r="N629" s="25" t="str">
        <f>IFERROR(M629*(IFERROR(VLOOKUP($N$594,'Banco de Dados'!$B$4:$J$50,4,FALSE),"ERRO")),"")</f>
        <v/>
      </c>
      <c r="O629" s="25" t="str">
        <f t="shared" si="423"/>
        <v/>
      </c>
      <c r="P629" s="103" t="str">
        <f>IFERROR(O629*(C629*(PRINCIPAL!$G$164/100))*0.47*(44/12),"")</f>
        <v/>
      </c>
      <c r="Q629" s="107" t="str">
        <f t="shared" si="425"/>
        <v/>
      </c>
      <c r="R629" s="29" t="str">
        <f>IFERROR(IF(AND(PRINCIPAL!$H$165&lt;&gt;"",OR(L629=PRINCIPAL!$I$165,L629=PRINCIPAL!$I$165+PRINCIPAL!$I$165,L629=PRINCIPAL!$I$165+PRINCIPAL!$I$165+PRINCIPAL!$I$165)),0,IF(AND(PRINCIPAL!$H$165&lt;&gt;"",L629=PRINCIPAL!$J$165),VLOOKUP($S$594,'Banco de Dados'!$B$4:$J$50,8,FALSE)*PRINCIPAL!$H$165*(1-(PRINCIPAL!$K$165/100)),IF(AND(PRINCIPAL!$H$165&lt;&gt;"",L629=PRINCIPAL!$L$165),VLOOKUP($S$594,'Banco de Dados'!$B$4:$J$50,8,FALSE)*PRINCIPAL!$H$165*(1-(PRINCIPAL!$M$165/100)),IF(AND(PRINCIPAL!$H$165&lt;&gt;"",L629=PRINCIPAL!$N$165),VLOOKUP($S$594,'Banco de Dados'!$B$4:$J$50,8,FALSE)*PRINCIPAL!$H$165*(1-(PRINCIPAL!$O$165/100)),IF(PRINCIPAL!$H$165&lt;&gt;"",VLOOKUP($S$594,'Banco de Dados'!$B$4:$J$50,8,FALSE)*PRINCIPAL!$H$165,IF(OR(L629=PRINCIPAL!$I$165,L629=PRINCIPAL!$I$165+PRINCIPAL!$I$165,L629=PRINCIPAL!$I$165+PRINCIPAL!$I$165+PRINCIPAL!$I$165),0,IF(L629=PRINCIPAL!$J$165,VLOOKUP($S$594,'Banco de Dados'!$B$4:$J$50,6,FALSE)*(1-(PRINCIPAL!$K$165/100)),IF(L629=PRINCIPAL!$L$165,VLOOKUP($S$594,'Banco de Dados'!$B$4:$J$50,6,FALSE)*(1-(PRINCIPAL!$M$165/100)),IF(L629=PRINCIPAL!$N$165,VLOOKUP($S$594,'Banco de Dados'!$B$4:$J$50,6,FALSE)*(1-(PRINCIPAL!$O$165/100)),VLOOKUP($S$594,'Banco de Dados'!$B$4:$J$50,6,FALSE)))))))))),"")</f>
        <v/>
      </c>
      <c r="S629" s="29" t="str">
        <f>IFERROR(R629*(IFERROR(VLOOKUP($S$594,'Banco de Dados'!$B$4:$J$50,4,FALSE),"ERRO")),"")</f>
        <v/>
      </c>
      <c r="T629" s="29" t="str">
        <f t="shared" si="422"/>
        <v/>
      </c>
      <c r="U629" s="103" t="str">
        <f>IFERROR(T629*(C629*(PRINCIPAL!$G$165/100))*0.47*(44/12),"")</f>
        <v/>
      </c>
      <c r="V629" s="103" t="str">
        <f t="shared" si="398"/>
        <v/>
      </c>
      <c r="W629" s="30" t="str">
        <f>IFERROR(IF(AND(PRINCIPAL!$H$166&lt;&gt;"",OR(L629=PRINCIPAL!$I$166,L629=PRINCIPAL!$I$166+PRINCIPAL!$I$166,L629=PRINCIPAL!$I$166+PRINCIPAL!$I$166+PRINCIPAL!$I$166)),0,IF(AND(PRINCIPAL!$H$166&lt;&gt;"",L629=PRINCIPAL!$J$166),VLOOKUP($X$594,'Banco de Dados'!$B$4:$J$50,8,FALSE)*PRINCIPAL!$H$166*(1-(PRINCIPAL!$K$166/100)),IF(AND(PRINCIPAL!$H$166&lt;&gt;"",L629=PRINCIPAL!$L$166),VLOOKUP($X$594,'Banco de Dados'!$B$4:$J$50,8,FALSE)*PRINCIPAL!$H$166*(1-(PRINCIPAL!$M$166/100)),IF(AND(PRINCIPAL!$H$166&lt;&gt;"",L629=PRINCIPAL!$N$166),VLOOKUP($X$594,'Banco de Dados'!$B$4:$J$50,8,FALSE)*PRINCIPAL!$H$166*(1-(PRINCIPAL!$O$166/100)),IF(PRINCIPAL!$H$166&lt;&gt;"",VLOOKUP($X$594,'Banco de Dados'!$B$4:$J$50,8,FALSE)*PRINCIPAL!$H$166,IF(OR(L629=PRINCIPAL!$I$166,L629=PRINCIPAL!$I$166+PRINCIPAL!$I$166,L629=PRINCIPAL!$I$166+PRINCIPAL!$I$166+PRINCIPAL!$I$166),0,IF(L629=PRINCIPAL!$J$166,VLOOKUP($X$594,'Banco de Dados'!$B$4:$J$50,6,FALSE)*(1-(PRINCIPAL!$K$166/100)),IF(L629=PRINCIPAL!$L$166,VLOOKUP($X$594,'Banco de Dados'!$B$4:$J$50,6,FALSE)*(1-(PRINCIPAL!$M$166/100)),IF(L629=PRINCIPAL!$N$166,VLOOKUP($X$594,'Banco de Dados'!$B$4:$J$50,6,FALSE)*(1-(PRINCIPAL!$O$166/100)),VLOOKUP($X$594,'Banco de Dados'!$B$4:$J$50,6,FALSE)))))))))),"")</f>
        <v/>
      </c>
      <c r="X629" s="29" t="str">
        <f>IFERROR(W629*(IFERROR(VLOOKUP($X$594,'Banco de Dados'!$B$4:$J$50,4,FALSE),"ERRO")),"")</f>
        <v/>
      </c>
      <c r="Y629" s="29" t="str">
        <f t="shared" si="416"/>
        <v/>
      </c>
      <c r="Z629" s="103" t="str">
        <f>IFERROR(Y629*(C629*(PRINCIPAL!$G$166/100))*0.47*(44/12),"")</f>
        <v/>
      </c>
      <c r="AA629" s="111" t="str">
        <f t="shared" si="417"/>
        <v/>
      </c>
      <c r="AB629" s="30" t="str">
        <f>IFERROR(IF(AND(PRINCIPAL!$H$167&lt;&gt;"",OR(L629=PRINCIPAL!$I$167,L629=PRINCIPAL!$I$167+PRINCIPAL!$I$167,L629=PRINCIPAL!$I$167+PRINCIPAL!$I$167+PRINCIPAL!$I$167)),0,IF(AND(PRINCIPAL!$H$167&lt;&gt;"",L629=PRINCIPAL!$J$167),VLOOKUP($AC$594,'Banco de Dados'!$B$4:$J$50,8,FALSE)*PRINCIPAL!$H$167*(1-(PRINCIPAL!$K$167/100)),IF(AND(PRINCIPAL!$H$167&lt;&gt;"",L629=PRINCIPAL!$L$167),VLOOKUP($AC$594,'Banco de Dados'!$B$4:$J$50,8,FALSE)*PRINCIPAL!$H$167*(1-(PRINCIPAL!$M$167/100)),IF(AND(PRINCIPAL!$H$167&lt;&gt;"",L629=PRINCIPAL!$N$167),VLOOKUP($AC$594,'Banco de Dados'!$B$4:$J$50,8,FALSE)*PRINCIPAL!$H$167*(1-(PRINCIPAL!$O$167/100)),IF(PRINCIPAL!$H$167&lt;&gt;"",VLOOKUP($AC$594,'Banco de Dados'!$B$4:$J$50,8,FALSE)*PRINCIPAL!$H$167,IF(OR(L629=PRINCIPAL!$I$167,L629=PRINCIPAL!$I$167+PRINCIPAL!$I$167,L629=PRINCIPAL!$I$167+PRINCIPAL!$I$167+PRINCIPAL!$I$167),0,IF(L629=PRINCIPAL!$J$167,VLOOKUP($AC$594,'Banco de Dados'!$B$4:$J$50,6,FALSE)*(1-(PRINCIPAL!$K$167/100)),IF(L629=PRINCIPAL!$L$167,VLOOKUP($AC$594,'Banco de Dados'!$B$4:$J$50,6,FALSE)*(1-(PRINCIPAL!$M$167/100)),IF(L629=PRINCIPAL!$N$167,VLOOKUP($AC$594,'Banco de Dados'!$B$4:$J$50,6,FALSE)*(1-(PRINCIPAL!$O$167/100)),VLOOKUP($AC$594,'Banco de Dados'!$B$4:$J$50,6,FALSE)))))))))),"")</f>
        <v/>
      </c>
      <c r="AC629" s="29" t="str">
        <f>IFERROR(AB629*(IFERROR(VLOOKUP($AC$594,'Banco de Dados'!$B$4:$J$50,4,FALSE),"ERRO")),"")</f>
        <v/>
      </c>
      <c r="AD629" s="29" t="str">
        <f t="shared" si="407"/>
        <v/>
      </c>
      <c r="AE629" s="103" t="str">
        <f>IFERROR(AD629*(C629*(PRINCIPAL!$G$167/100))*0.47*(44/12),"")</f>
        <v/>
      </c>
      <c r="AF629" s="111" t="str">
        <f t="shared" si="408"/>
        <v/>
      </c>
      <c r="AG629" s="30" t="str">
        <f>IFERROR(IF(AND(PRINCIPAL!$H$168&lt;&gt;"",OR(L629=PRINCIPAL!$I$168,L629=PRINCIPAL!$I$168+PRINCIPAL!$I$168,L629=PRINCIPAL!$I$168+PRINCIPAL!$I$168+PRINCIPAL!$I$168)),0,IF(AND(PRINCIPAL!$H$168&lt;&gt;"",L629=PRINCIPAL!$J$168),VLOOKUP($AH$594,'Banco de Dados'!$B$4:$J$50,8,FALSE)*PRINCIPAL!$H$168*(1-(PRINCIPAL!$K$168/100)),IF(AND(PRINCIPAL!$H$168&lt;&gt;"",L629=PRINCIPAL!$L$168),VLOOKUP($AH$594,'Banco de Dados'!$B$4:$J$50,8,FALSE)*PRINCIPAL!$H$168*(1-(PRINCIPAL!$M$168/100)),IF(AND(PRINCIPAL!$H$168&lt;&gt;"",L629=PRINCIPAL!$N$168),VLOOKUP($AH$594,'Banco de Dados'!$B$4:$J$50,8,FALSE)*PRINCIPAL!$H$168*(1-(PRINCIPAL!$O$168/100)),IF(PRINCIPAL!$H$168&lt;&gt;"",VLOOKUP($AH$594,'Banco de Dados'!$B$4:$J$50,8,FALSE)*PRINCIPAL!$H$168,IF(OR(L629=PRINCIPAL!$I$168,L629=PRINCIPAL!$I$168+PRINCIPAL!$I$168,L629=PRINCIPAL!$I$168+PRINCIPAL!$I$168+PRINCIPAL!$I$168),0,IF(L629=PRINCIPAL!$J$168,VLOOKUP($AH$594,'Banco de Dados'!$B$4:$J$50,6,FALSE)*(1-(PRINCIPAL!$K$168/100)),IF(L629=PRINCIPAL!$L$168,VLOOKUP($AH$594,'Banco de Dados'!$B$4:$J$50,6,FALSE)*(1-(PRINCIPAL!$M$168/100)),IF(L629=PRINCIPAL!$N$168,VLOOKUP($AH$594,'Banco de Dados'!$B$4:$J$50,6,FALSE)*(1-(PRINCIPAL!$O$168/100)),VLOOKUP($AH$594,'Banco de Dados'!$B$4:$J$50,6,FALSE)))))))))),"")</f>
        <v/>
      </c>
      <c r="AH629" s="29" t="str">
        <f>IFERROR(AG629*(IFERROR(VLOOKUP($AH$594,'Banco de Dados'!$B$4:$J$50,4,FALSE),"ERRO")),"")</f>
        <v/>
      </c>
      <c r="AI629" s="29" t="str">
        <f t="shared" si="409"/>
        <v/>
      </c>
      <c r="AJ629" s="103" t="str">
        <f>IFERROR(AI629*(C629*(PRINCIPAL!$G$168/100))*0.47*(44/12),"")</f>
        <v/>
      </c>
      <c r="AK629" s="111" t="str">
        <f t="shared" si="418"/>
        <v/>
      </c>
      <c r="AL629" s="30" t="str">
        <f>IFERROR(IF(AND(PRINCIPAL!$H$169&lt;&gt;"",OR(L629=PRINCIPAL!$I$169,L629=PRINCIPAL!$I$169+PRINCIPAL!$I$169,L629=PRINCIPAL!$I$169+PRINCIPAL!$I$169+PRINCIPAL!$I$169)),0,IF(AND(PRINCIPAL!$H$169&lt;&gt;"",L629=PRINCIPAL!$J$169),VLOOKUP($AM$594,'Banco de Dados'!$B$4:$J$50,8,FALSE)*PRINCIPAL!$H$169*(1-(PRINCIPAL!$K$169/100)),IF(AND(PRINCIPAL!$H$169&lt;&gt;"",L629=PRINCIPAL!$L$169),VLOOKUP($AM$594,'Banco de Dados'!$B$4:$J$50,8,FALSE)*PRINCIPAL!$H$169*(1-(PRINCIPAL!$M$169/100)),IF(AND(PRINCIPAL!$H$169&lt;&gt;"",L629=PRINCIPAL!$N$169),VLOOKUP($AM$594,'Banco de Dados'!$B$4:$J$50,8,FALSE)*PRINCIPAL!$H$169*(1-(PRINCIPAL!$O$169/100)),IF(PRINCIPAL!$H$169&lt;&gt;"",VLOOKUP($AM$594,'Banco de Dados'!$B$4:$J$50,8,FALSE)*PRINCIPAL!$H$169,IF(OR(L629=PRINCIPAL!$I$169,L629=PRINCIPAL!$I$169+PRINCIPAL!$I$169,L629=PRINCIPAL!$I$169+PRINCIPAL!$I$169+PRINCIPAL!$I$169),0,IF(L629=PRINCIPAL!$J$169,VLOOKUP($AM$594,'Banco de Dados'!$B$4:$J$50,6,FALSE)*(1-(PRINCIPAL!$K$169/100)),IF(L629=PRINCIPAL!$L$169,VLOOKUP($AM$594,'Banco de Dados'!$B$4:$J$50,6,FALSE)*(1-(PRINCIPAL!$M$169/100)),IF(L629=PRINCIPAL!$N$169,VLOOKUP($AM$594,'Banco de Dados'!$B$4:$J$50,6,FALSE)*(1-(PRINCIPAL!$O$169/100)),VLOOKUP($AM$594,'Banco de Dados'!$B$4:$J$50,6,FALSE)))))))))),"")</f>
        <v/>
      </c>
      <c r="AM629" s="29" t="str">
        <f>IFERROR(AL629*(IFERROR(VLOOKUP($AM$594,'Banco de Dados'!$B$4:$J$50,4,FALSE),"ERRO")),"")</f>
        <v/>
      </c>
      <c r="AN629" s="29" t="str">
        <f t="shared" si="410"/>
        <v/>
      </c>
      <c r="AO629" s="103" t="str">
        <f>IFERROR(AN629*(C629*(PRINCIPAL!$G$169/100))*0.47*(44/12),"")</f>
        <v/>
      </c>
      <c r="AP629" s="111" t="str">
        <f t="shared" si="411"/>
        <v/>
      </c>
      <c r="AQ629" s="30" t="str">
        <f>IFERROR(IF(AND(PRINCIPAL!$H$170&lt;&gt;"",OR(L629=PRINCIPAL!$I$170,L629=PRINCIPAL!$I$170+PRINCIPAL!$I$170,L629=PRINCIPAL!$I$170+PRINCIPAL!$I$170+PRINCIPAL!$I$170)),0,IF(AND(PRINCIPAL!$H$170&lt;&gt;"",L629=PRINCIPAL!$J$170),VLOOKUP($AR$594,'Banco de Dados'!$B$4:$J$50,8,FALSE)*PRINCIPAL!$H$170*(1-(PRINCIPAL!$K$170/100)),IF(AND(PRINCIPAL!$H$170&lt;&gt;"",L629=PRINCIPAL!$L$170),VLOOKUP($AR$594,'Banco de Dados'!$B$4:$J$50,8,FALSE)*PRINCIPAL!$H$170*(1-(PRINCIPAL!$M$170/100)),IF(AND(PRINCIPAL!$H$170&lt;&gt;"",L629=PRINCIPAL!$N$170),VLOOKUP($AR$594,'Banco de Dados'!$B$4:$J$50,8,FALSE)*PRINCIPAL!$H$170*(1-(PRINCIPAL!$O$170/100)),IF(PRINCIPAL!$H$170&lt;&gt;"",VLOOKUP($AR$594,'Banco de Dados'!$B$4:$J$50,8,FALSE)*PRINCIPAL!$H$170,IF(OR(L629=PRINCIPAL!$I$170,L629=PRINCIPAL!$I$170+PRINCIPAL!$I$170,L629=PRINCIPAL!$I$170+PRINCIPAL!$I$170+PRINCIPAL!$I$170),0,IF(L629=PRINCIPAL!$J$170,VLOOKUP($AR$594,'Banco de Dados'!$B$4:$J$50,6,FALSE)*(1-(PRINCIPAL!$K$170/100)),IF(L629=PRINCIPAL!$L$170,VLOOKUP($AR$594,'Banco de Dados'!$B$4:$J$50,6,FALSE)*(1-(PRINCIPAL!$M$170/100)),IF(L629=PRINCIPAL!$N$170,VLOOKUP($AR$594,'Banco de Dados'!$B$4:$J$50,6,FALSE)*(1-(PRINCIPAL!$O$170/100)),VLOOKUP($AR$594,'Banco de Dados'!$B$4:$J$50,6,FALSE)))))))))),"")</f>
        <v/>
      </c>
      <c r="AR629" s="29" t="str">
        <f>IFERROR(AQ629*(IFERROR(VLOOKUP($AR$594,'Banco de Dados'!$B$4:$J$50,4,FALSE),"ERRO")),"")</f>
        <v/>
      </c>
      <c r="AS629" s="29" t="str">
        <f t="shared" si="412"/>
        <v/>
      </c>
      <c r="AT629" s="103" t="str">
        <f>IFERROR(AS629*(C629*(PRINCIPAL!$G$170/100))*0.47*(44/12),"")</f>
        <v/>
      </c>
      <c r="AU629" s="111" t="str">
        <f t="shared" si="413"/>
        <v/>
      </c>
      <c r="AV629" s="30" t="str">
        <f>IFERROR(IF(AND(PRINCIPAL!$H$171&lt;&gt;"",OR(L629=PRINCIPAL!$I$171,L629=PRINCIPAL!$I$171+PRINCIPAL!$I$171,L629=PRINCIPAL!$I$171+PRINCIPAL!$I$171+PRINCIPAL!$I$171)),0,IF(AND(PRINCIPAL!$H$171&lt;&gt;"",L629=PRINCIPAL!$J$171),VLOOKUP($AW$594,'Banco de Dados'!$B$4:$J$50,8,FALSE)*PRINCIPAL!$H$171*(1-(PRINCIPAL!$K$171/100)),IF(AND(PRINCIPAL!$H$171&lt;&gt;"",L629=PRINCIPAL!$L$171),VLOOKUP($AW$594,'Banco de Dados'!$B$4:$J$50,8,FALSE)*PRINCIPAL!$H$171*(1-(PRINCIPAL!$M$171/100)),IF(AND(PRINCIPAL!$H$171&lt;&gt;"",L629=PRINCIPAL!$N$171),VLOOKUP($AW$594,'Banco de Dados'!$B$4:$J$50,8,FALSE)*PRINCIPAL!$H$171*(1-(PRINCIPAL!$O$171/100)),IF(PRINCIPAL!$H$171&lt;&gt;"",VLOOKUP($AW$594,'Banco de Dados'!$B$4:$J$50,8,FALSE)*PRINCIPAL!$H$171,IF(OR(L629=PRINCIPAL!$I$171,L629=PRINCIPAL!$I$171+PRINCIPAL!$I$171,L629=PRINCIPAL!$I$171+PRINCIPAL!$I$171+PRINCIPAL!$I$171),0,IF(L629=PRINCIPAL!$J$171,VLOOKUP($AW$594,'Banco de Dados'!$B$4:$J$50,6,FALSE)*(1-(PRINCIPAL!$K$171/100)),IF(L629=PRINCIPAL!$L$171,VLOOKUP($AW$594,'Banco de Dados'!$B$4:$J$50,6,FALSE)*(1-(PRINCIPAL!$M$171/100)),IF(L629=PRINCIPAL!$N$171,VLOOKUP($AW$594,'Banco de Dados'!$B$4:$J$50,6,FALSE)*(1-(PRINCIPAL!$O$171/100)),VLOOKUP($AW$594,'Banco de Dados'!$B$4:$J$50,6,FALSE)))))))))),"")</f>
        <v/>
      </c>
      <c r="AW629" s="29" t="str">
        <f>IFERROR(AV629*(IFERROR(VLOOKUP($AW$594,'Banco de Dados'!$B$4:$J$50,4,FALSE),"ERRO")),"")</f>
        <v/>
      </c>
      <c r="AX629" s="29" t="str">
        <f t="shared" si="414"/>
        <v/>
      </c>
      <c r="AY629" s="103" t="str">
        <f>IFERROR(AX629*(C629*(PRINCIPAL!$G$171/100))*0.47*(44/12),"")</f>
        <v/>
      </c>
      <c r="AZ629" s="111" t="str">
        <f t="shared" si="419"/>
        <v/>
      </c>
      <c r="BA629" s="30" t="str">
        <f>IFERROR(IF(AND(PRINCIPAL!$H$172&lt;&gt;"",OR(L629=PRINCIPAL!$I$172,L629=PRINCIPAL!$I$172+PRINCIPAL!$I$172,L629=PRINCIPAL!$I$172+PRINCIPAL!$I$172+PRINCIPAL!$I$172)),0,IF(AND(PRINCIPAL!$H$172&lt;&gt;"",L629=PRINCIPAL!$J$172),VLOOKUP($BB$594,'Banco de Dados'!$B$4:$J$50,8,FALSE)*PRINCIPAL!$H$172*(1-(PRINCIPAL!$K$172/100)),IF(AND(PRINCIPAL!$H$172&lt;&gt;"",L629=PRINCIPAL!$L$172),VLOOKUP($BB$594,'Banco de Dados'!$B$4:$J$50,8,FALSE)*PRINCIPAL!$H$172*(1-(PRINCIPAL!$M$172/100)),IF(AND(PRINCIPAL!$H$172&lt;&gt;"",L629=PRINCIPAL!$N$172),VLOOKUP($BB$594,'Banco de Dados'!$B$4:$J$50,8,FALSE)*PRINCIPAL!$H$172*(1-(PRINCIPAL!$O$172/100)),IF(PRINCIPAL!$H$172&lt;&gt;"",VLOOKUP($BB$594,'Banco de Dados'!$B$4:$J$50,8,FALSE)*PRINCIPAL!$H$172,IF(OR(L629=PRINCIPAL!$I$172,L629=PRINCIPAL!$I$172+PRINCIPAL!$I$172,L629=PRINCIPAL!$I$172+PRINCIPAL!$I$172+PRINCIPAL!$I$172),0,IF(L629=PRINCIPAL!$J$172,VLOOKUP($BB$594,'Banco de Dados'!$B$4:$J$50,6,FALSE)*(1-(PRINCIPAL!$K$172/100)),IF(L629=PRINCIPAL!$L$172,VLOOKUP($BB$594,'Banco de Dados'!$B$4:$J$50,6,FALSE)*(1-(PRINCIPAL!$M$172/100)),IF(L629=PRINCIPAL!$N$172,VLOOKUP($BB$594,'Banco de Dados'!$B$4:$J$50,6,FALSE)*(1-(PRINCIPAL!$O$172/100)),VLOOKUP($BB$594,'Banco de Dados'!$B$4:$J$50,6,FALSE)))))))))),"")</f>
        <v/>
      </c>
      <c r="BB629" s="29" t="str">
        <f>IFERROR(BA629*(IFERROR(VLOOKUP($BB$594,'Banco de Dados'!$B$4:$J$50,4,FALSE),"ERRO")),"")</f>
        <v/>
      </c>
      <c r="BC629" s="29" t="str">
        <f t="shared" si="420"/>
        <v/>
      </c>
      <c r="BD629" s="103" t="str">
        <f>IFERROR(BC629*(C629*(PRINCIPAL!$G$172/100))*0.47*(44/12),"")</f>
        <v/>
      </c>
      <c r="BE629" s="111" t="str">
        <f t="shared" si="399"/>
        <v/>
      </c>
      <c r="BF629" s="30" t="str">
        <f>IFERROR(IF(AND(PRINCIPAL!$H$173&lt;&gt;"",OR(L629=PRINCIPAL!$I$173,L629=PRINCIPAL!$I$173+PRINCIPAL!$I$173,L629=PRINCIPAL!$I$173+PRINCIPAL!$I$173+PRINCIPAL!$I$173)),0,IF(AND(PRINCIPAL!$H$173&lt;&gt;"",L629=PRINCIPAL!$J$173),VLOOKUP($BG$594,'Banco de Dados'!$B$4:$J$50,8,FALSE)*PRINCIPAL!$H$173*(1-(PRINCIPAL!$K$173/100)),IF(AND(PRINCIPAL!$H$173&lt;&gt;"",L629=PRINCIPAL!$L$173),VLOOKUP($BG$594,'Banco de Dados'!$B$4:$J$50,8,FALSE)*PRINCIPAL!$H$173*(1-(PRINCIPAL!$M$173/100)),IF(AND(PRINCIPAL!$H$173&lt;&gt;"",L629=PRINCIPAL!$N$173),VLOOKUP($BG$594,'Banco de Dados'!$B$4:$J$50,8,FALSE)*PRINCIPAL!$H$173*(1-(PRINCIPAL!$O$173/100)),IF(PRINCIPAL!$H$173&lt;&gt;"",VLOOKUP($BG$594,'Banco de Dados'!$B$4:$J$50,8,FALSE)*PRINCIPAL!$H$173,IF(OR(L629=PRINCIPAL!$I$173,L629=PRINCIPAL!$I$173+PRINCIPAL!$I$173,L629=PRINCIPAL!$I$173+PRINCIPAL!$I$173+PRINCIPAL!$I$173),0,IF(L629=PRINCIPAL!$J$173,VLOOKUP($BG$594,'Banco de Dados'!$B$4:$J$50,6,FALSE)*(1-(PRINCIPAL!$K$173/100)),IF(L629=PRINCIPAL!$L$173,VLOOKUP($BG$594,'Banco de Dados'!$B$4:$J$50,6,FALSE)*(1-(PRINCIPAL!$M$173/100)),IF(L629=PRINCIPAL!$N$173,VLOOKUP($BG$594,'Banco de Dados'!$B$4:$J$50,6,FALSE)*(1-(PRINCIPAL!$O$173/100)),VLOOKUP($BG$594,'Banco de Dados'!$B$4:$J$50,6,FALSE)))))))))),"")</f>
        <v/>
      </c>
      <c r="BG629" s="29" t="str">
        <f>IFERROR(BF629*(IFERROR(VLOOKUP($BG$594,'Banco de Dados'!$B$4:$J$50,4,FALSE),"ERRO")),"")</f>
        <v/>
      </c>
      <c r="BH629" s="29" t="str">
        <f t="shared" si="415"/>
        <v/>
      </c>
      <c r="BI629" s="103" t="str">
        <f>IFERROR(BH629*(C629*(PRINCIPAL!$G$173/100))*0.47*(44/12),"")</f>
        <v/>
      </c>
      <c r="BJ629" s="102" t="str">
        <f t="shared" si="400"/>
        <v/>
      </c>
    </row>
    <row r="630" spans="2:62" ht="12.75" customHeight="1" x14ac:dyDescent="0.3">
      <c r="B630" s="326">
        <f t="shared" si="401"/>
        <v>2054</v>
      </c>
      <c r="C630" s="340"/>
      <c r="D630" s="1"/>
      <c r="E630" s="118">
        <v>34</v>
      </c>
      <c r="F630" s="24" t="str">
        <f>IFERROR(VLOOKUP($G$594,'Banco de Dados'!$B$4:$J$50,6,FALSE),"")</f>
        <v/>
      </c>
      <c r="G630" s="25" t="str">
        <f>IFERROR(F630*(IFERROR(VLOOKUP($G$594,'Banco de Dados'!$B$4:$J$50,4,FALSE),"ERRO")),"")</f>
        <v/>
      </c>
      <c r="H630" s="25" t="str">
        <f t="shared" si="402"/>
        <v/>
      </c>
      <c r="I630" s="103" t="str">
        <f t="shared" si="403"/>
        <v/>
      </c>
      <c r="J630" s="117" t="str">
        <f t="shared" si="404"/>
        <v/>
      </c>
      <c r="K630" s="1"/>
      <c r="L630" s="91">
        <v>34</v>
      </c>
      <c r="M630" s="24" t="str">
        <f>IFERROR(IF(AND(PRINCIPAL!$H$164&lt;&gt;"",OR(L630=PRINCIPAL!$I$164,L630=PRINCIPAL!$I$164+PRINCIPAL!$I$164,L630=PRINCIPAL!$I$164+PRINCIPAL!$I$164+PRINCIPAL!$I$164)),0,IF(AND(PRINCIPAL!$H$164&lt;&gt;"",L630=PRINCIPAL!$J$164),VLOOKUP($N$594,'Banco de Dados'!$B$4:$J$50,8,FALSE)*PRINCIPAL!$H$164*(1-(PRINCIPAL!$K$164/100)),IF(AND(PRINCIPAL!$H$164&lt;&gt;"",L630=PRINCIPAL!$L$164),VLOOKUP($N$594,'Banco de Dados'!$B$4:$J$50,8,FALSE)*PRINCIPAL!$H$164*(1-(PRINCIPAL!$M$164/100)),IF(AND(PRINCIPAL!$H$164&lt;&gt;"",L630=PRINCIPAL!$N$164),VLOOKUP($N$594,'Banco de Dados'!$B$4:$J$50,8,FALSE)*PRINCIPAL!$H$164*(1-(PRINCIPAL!$O$164/100)),IF(PRINCIPAL!$H$164&lt;&gt;"",VLOOKUP($N$594,'Banco de Dados'!$B$4:$J$50,8,FALSE)*PRINCIPAL!$H$164,IF(OR(L630=PRINCIPAL!$I$164,L630=PRINCIPAL!$I$164+PRINCIPAL!$I$164,L630=PRINCIPAL!$I$164+PRINCIPAL!$I$164+PRINCIPAL!$I$164),0,IF(L630=PRINCIPAL!$J$164,VLOOKUP($N$594,'Banco de Dados'!$B$4:$J$50,6,FALSE)*(1-(PRINCIPAL!$K$164/100)),IF(L630=PRINCIPAL!$L$164,VLOOKUP($N$594,'Banco de Dados'!$B$4:$J$50,6,FALSE)*(1-(PRINCIPAL!$M$164/100)),IF(L630=PRINCIPAL!$N$164,VLOOKUP($N$594,'Banco de Dados'!$B$4:$J$50,6,FALSE)*(1-(PRINCIPAL!$O$164/100)),VLOOKUP($N$594,'Banco de Dados'!$B$4:$J$50,6,FALSE)))))))))),"")</f>
        <v/>
      </c>
      <c r="N630" s="25" t="str">
        <f>IFERROR(M630*(IFERROR(VLOOKUP($N$594,'Banco de Dados'!$B$4:$J$50,4,FALSE),"ERRO")),"")</f>
        <v/>
      </c>
      <c r="O630" s="25" t="str">
        <f t="shared" si="423"/>
        <v/>
      </c>
      <c r="P630" s="103" t="str">
        <f>IFERROR(O630*(C630*(PRINCIPAL!$G$164/100))*0.47*(44/12),"")</f>
        <v/>
      </c>
      <c r="Q630" s="107" t="str">
        <f t="shared" si="425"/>
        <v/>
      </c>
      <c r="R630" s="39" t="str">
        <f>IFERROR(IF(AND(PRINCIPAL!$H$165&lt;&gt;"",OR(L630=PRINCIPAL!$I$165,L630=PRINCIPAL!$I$165+PRINCIPAL!$I$165,L630=PRINCIPAL!$I$165+PRINCIPAL!$I$165+PRINCIPAL!$I$165)),0,IF(AND(PRINCIPAL!$H$165&lt;&gt;"",L630=PRINCIPAL!$J$165),VLOOKUP($S$594,'Banco de Dados'!$B$4:$J$50,8,FALSE)*PRINCIPAL!$H$165*(1-(PRINCIPAL!$K$165/100)),IF(AND(PRINCIPAL!$H$165&lt;&gt;"",L630=PRINCIPAL!$L$165),VLOOKUP($S$594,'Banco de Dados'!$B$4:$J$50,8,FALSE)*PRINCIPAL!$H$165*(1-(PRINCIPAL!$M$165/100)),IF(AND(PRINCIPAL!$H$165&lt;&gt;"",L630=PRINCIPAL!$N$165),VLOOKUP($S$594,'Banco de Dados'!$B$4:$J$50,8,FALSE)*PRINCIPAL!$H$165*(1-(PRINCIPAL!$O$165/100)),IF(PRINCIPAL!$H$165&lt;&gt;"",VLOOKUP($S$594,'Banco de Dados'!$B$4:$J$50,8,FALSE)*PRINCIPAL!$H$165,IF(OR(L630=PRINCIPAL!$I$165,L630=PRINCIPAL!$I$165+PRINCIPAL!$I$165,L630=PRINCIPAL!$I$165+PRINCIPAL!$I$165+PRINCIPAL!$I$165),0,IF(L630=PRINCIPAL!$J$165,VLOOKUP($S$594,'Banco de Dados'!$B$4:$J$50,6,FALSE)*(1-(PRINCIPAL!$K$165/100)),IF(L630=PRINCIPAL!$L$165,VLOOKUP($S$594,'Banco de Dados'!$B$4:$J$50,6,FALSE)*(1-(PRINCIPAL!$M$165/100)),IF(L630=PRINCIPAL!$N$165,VLOOKUP($S$594,'Banco de Dados'!$B$4:$J$50,6,FALSE)*(1-(PRINCIPAL!$O$165/100)),VLOOKUP($S$594,'Banco de Dados'!$B$4:$J$50,6,FALSE)))))))))),"")</f>
        <v/>
      </c>
      <c r="S630" s="29" t="str">
        <f>IFERROR(R630*(IFERROR(VLOOKUP($S$594,'Banco de Dados'!$B$4:$J$50,4,FALSE),"ERRO")),"")</f>
        <v/>
      </c>
      <c r="T630" s="29" t="str">
        <f t="shared" si="422"/>
        <v/>
      </c>
      <c r="U630" s="103" t="str">
        <f>IFERROR(T630*(C630*(PRINCIPAL!$G$165/100))*0.47*(44/12),"")</f>
        <v/>
      </c>
      <c r="V630" s="111" t="str">
        <f t="shared" si="398"/>
        <v/>
      </c>
      <c r="W630" s="30" t="str">
        <f>IFERROR(IF(AND(PRINCIPAL!$H$166&lt;&gt;"",OR(L630=PRINCIPAL!$I$166,L630=PRINCIPAL!$I$166+PRINCIPAL!$I$166,L630=PRINCIPAL!$I$166+PRINCIPAL!$I$166+PRINCIPAL!$I$166)),0,IF(AND(PRINCIPAL!$H$166&lt;&gt;"",L630=PRINCIPAL!$J$166),VLOOKUP($X$594,'Banco de Dados'!$B$4:$J$50,8,FALSE)*PRINCIPAL!$H$166*(1-(PRINCIPAL!$K$166/100)),IF(AND(PRINCIPAL!$H$166&lt;&gt;"",L630=PRINCIPAL!$L$166),VLOOKUP($X$594,'Banco de Dados'!$B$4:$J$50,8,FALSE)*PRINCIPAL!$H$166*(1-(PRINCIPAL!$M$166/100)),IF(AND(PRINCIPAL!$H$166&lt;&gt;"",L630=PRINCIPAL!$N$166),VLOOKUP($X$594,'Banco de Dados'!$B$4:$J$50,8,FALSE)*PRINCIPAL!$H$166*(1-(PRINCIPAL!$O$166/100)),IF(PRINCIPAL!$H$166&lt;&gt;"",VLOOKUP($X$594,'Banco de Dados'!$B$4:$J$50,8,FALSE)*PRINCIPAL!$H$166,IF(OR(L630=PRINCIPAL!$I$166,L630=PRINCIPAL!$I$166+PRINCIPAL!$I$166,L630=PRINCIPAL!$I$166+PRINCIPAL!$I$166+PRINCIPAL!$I$166),0,IF(L630=PRINCIPAL!$J$166,VLOOKUP($X$594,'Banco de Dados'!$B$4:$J$50,6,FALSE)*(1-(PRINCIPAL!$K$166/100)),IF(L630=PRINCIPAL!$L$166,VLOOKUP($X$594,'Banco de Dados'!$B$4:$J$50,6,FALSE)*(1-(PRINCIPAL!$M$166/100)),IF(L630=PRINCIPAL!$N$166,VLOOKUP($X$594,'Banco de Dados'!$B$4:$J$50,6,FALSE)*(1-(PRINCIPAL!$O$166/100)),VLOOKUP($X$594,'Banco de Dados'!$B$4:$J$50,6,FALSE)))))))))),"")</f>
        <v/>
      </c>
      <c r="X630" s="29" t="str">
        <f>IFERROR(W630*(IFERROR(VLOOKUP($X$594,'Banco de Dados'!$B$4:$J$50,4,FALSE),"ERRO")),"")</f>
        <v/>
      </c>
      <c r="Y630" s="29" t="str">
        <f t="shared" si="416"/>
        <v/>
      </c>
      <c r="Z630" s="103" t="str">
        <f>IFERROR(Y630*(C630*(PRINCIPAL!$G$166/100))*0.47*(44/12),"")</f>
        <v/>
      </c>
      <c r="AA630" s="111" t="str">
        <f t="shared" si="417"/>
        <v/>
      </c>
      <c r="AB630" s="30" t="str">
        <f>IFERROR(IF(AND(PRINCIPAL!$H$167&lt;&gt;"",OR(L630=PRINCIPAL!$I$167,L630=PRINCIPAL!$I$167+PRINCIPAL!$I$167,L630=PRINCIPAL!$I$167+PRINCIPAL!$I$167+PRINCIPAL!$I$167)),0,IF(AND(PRINCIPAL!$H$167&lt;&gt;"",L630=PRINCIPAL!$J$167),VLOOKUP($AC$594,'Banco de Dados'!$B$4:$J$50,8,FALSE)*PRINCIPAL!$H$167*(1-(PRINCIPAL!$K$167/100)),IF(AND(PRINCIPAL!$H$167&lt;&gt;"",L630=PRINCIPAL!$L$167),VLOOKUP($AC$594,'Banco de Dados'!$B$4:$J$50,8,FALSE)*PRINCIPAL!$H$167*(1-(PRINCIPAL!$M$167/100)),IF(AND(PRINCIPAL!$H$167&lt;&gt;"",L630=PRINCIPAL!$N$167),VLOOKUP($AC$594,'Banco de Dados'!$B$4:$J$50,8,FALSE)*PRINCIPAL!$H$167*(1-(PRINCIPAL!$O$167/100)),IF(PRINCIPAL!$H$167&lt;&gt;"",VLOOKUP($AC$594,'Banco de Dados'!$B$4:$J$50,8,FALSE)*PRINCIPAL!$H$167,IF(OR(L630=PRINCIPAL!$I$167,L630=PRINCIPAL!$I$167+PRINCIPAL!$I$167,L630=PRINCIPAL!$I$167+PRINCIPAL!$I$167+PRINCIPAL!$I$167),0,IF(L630=PRINCIPAL!$J$167,VLOOKUP($AC$594,'Banco de Dados'!$B$4:$J$50,6,FALSE)*(1-(PRINCIPAL!$K$167/100)),IF(L630=PRINCIPAL!$L$167,VLOOKUP($AC$594,'Banco de Dados'!$B$4:$J$50,6,FALSE)*(1-(PRINCIPAL!$M$167/100)),IF(L630=PRINCIPAL!$N$167,VLOOKUP($AC$594,'Banco de Dados'!$B$4:$J$50,6,FALSE)*(1-(PRINCIPAL!$O$167/100)),VLOOKUP($AC$594,'Banco de Dados'!$B$4:$J$50,6,FALSE)))))))))),"")</f>
        <v/>
      </c>
      <c r="AC630" s="29" t="str">
        <f>IFERROR(AB630*(IFERROR(VLOOKUP($AC$594,'Banco de Dados'!$B$4:$J$50,4,FALSE),"ERRO")),"")</f>
        <v/>
      </c>
      <c r="AD630" s="29" t="str">
        <f t="shared" si="407"/>
        <v/>
      </c>
      <c r="AE630" s="103" t="str">
        <f>IFERROR(AD630*(C630*(PRINCIPAL!$G$167/100))*0.47*(44/12),"")</f>
        <v/>
      </c>
      <c r="AF630" s="111" t="str">
        <f t="shared" si="408"/>
        <v/>
      </c>
      <c r="AG630" s="30" t="str">
        <f>IFERROR(IF(AND(PRINCIPAL!$H$168&lt;&gt;"",OR(L630=PRINCIPAL!$I$168,L630=PRINCIPAL!$I$168+PRINCIPAL!$I$168,L630=PRINCIPAL!$I$168+PRINCIPAL!$I$168+PRINCIPAL!$I$168)),0,IF(AND(PRINCIPAL!$H$168&lt;&gt;"",L630=PRINCIPAL!$J$168),VLOOKUP($AH$594,'Banco de Dados'!$B$4:$J$50,8,FALSE)*PRINCIPAL!$H$168*(1-(PRINCIPAL!$K$168/100)),IF(AND(PRINCIPAL!$H$168&lt;&gt;"",L630=PRINCIPAL!$L$168),VLOOKUP($AH$594,'Banco de Dados'!$B$4:$J$50,8,FALSE)*PRINCIPAL!$H$168*(1-(PRINCIPAL!$M$168/100)),IF(AND(PRINCIPAL!$H$168&lt;&gt;"",L630=PRINCIPAL!$N$168),VLOOKUP($AH$594,'Banco de Dados'!$B$4:$J$50,8,FALSE)*PRINCIPAL!$H$168*(1-(PRINCIPAL!$O$168/100)),IF(PRINCIPAL!$H$168&lt;&gt;"",VLOOKUP($AH$594,'Banco de Dados'!$B$4:$J$50,8,FALSE)*PRINCIPAL!$H$168,IF(OR(L630=PRINCIPAL!$I$168,L630=PRINCIPAL!$I$168+PRINCIPAL!$I$168,L630=PRINCIPAL!$I$168+PRINCIPAL!$I$168+PRINCIPAL!$I$168),0,IF(L630=PRINCIPAL!$J$168,VLOOKUP($AH$594,'Banco de Dados'!$B$4:$J$50,6,FALSE)*(1-(PRINCIPAL!$K$168/100)),IF(L630=PRINCIPAL!$L$168,VLOOKUP($AH$594,'Banco de Dados'!$B$4:$J$50,6,FALSE)*(1-(PRINCIPAL!$M$168/100)),IF(L630=PRINCIPAL!$N$168,VLOOKUP($AH$594,'Banco de Dados'!$B$4:$J$50,6,FALSE)*(1-(PRINCIPAL!$O$168/100)),VLOOKUP($AH$594,'Banco de Dados'!$B$4:$J$50,6,FALSE)))))))))),"")</f>
        <v/>
      </c>
      <c r="AH630" s="29" t="str">
        <f>IFERROR(AG630*(IFERROR(VLOOKUP($AH$594,'Banco de Dados'!$B$4:$J$50,4,FALSE),"ERRO")),"")</f>
        <v/>
      </c>
      <c r="AI630" s="29" t="str">
        <f t="shared" si="409"/>
        <v/>
      </c>
      <c r="AJ630" s="103" t="str">
        <f>IFERROR(AI630*(C630*(PRINCIPAL!$G$168/100))*0.47*(44/12),"")</f>
        <v/>
      </c>
      <c r="AK630" s="111" t="str">
        <f t="shared" si="418"/>
        <v/>
      </c>
      <c r="AL630" s="30" t="str">
        <f>IFERROR(IF(AND(PRINCIPAL!$H$169&lt;&gt;"",OR(L630=PRINCIPAL!$I$169,L630=PRINCIPAL!$I$169+PRINCIPAL!$I$169,L630=PRINCIPAL!$I$169+PRINCIPAL!$I$169+PRINCIPAL!$I$169)),0,IF(AND(PRINCIPAL!$H$169&lt;&gt;"",L630=PRINCIPAL!$J$169),VLOOKUP($AM$594,'Banco de Dados'!$B$4:$J$50,8,FALSE)*PRINCIPAL!$H$169*(1-(PRINCIPAL!$K$169/100)),IF(AND(PRINCIPAL!$H$169&lt;&gt;"",L630=PRINCIPAL!$L$169),VLOOKUP($AM$594,'Banco de Dados'!$B$4:$J$50,8,FALSE)*PRINCIPAL!$H$169*(1-(PRINCIPAL!$M$169/100)),IF(AND(PRINCIPAL!$H$169&lt;&gt;"",L630=PRINCIPAL!$N$169),VLOOKUP($AM$594,'Banco de Dados'!$B$4:$J$50,8,FALSE)*PRINCIPAL!$H$169*(1-(PRINCIPAL!$O$169/100)),IF(PRINCIPAL!$H$169&lt;&gt;"",VLOOKUP($AM$594,'Banco de Dados'!$B$4:$J$50,8,FALSE)*PRINCIPAL!$H$169,IF(OR(L630=PRINCIPAL!$I$169,L630=PRINCIPAL!$I$169+PRINCIPAL!$I$169,L630=PRINCIPAL!$I$169+PRINCIPAL!$I$169+PRINCIPAL!$I$169),0,IF(L630=PRINCIPAL!$J$169,VLOOKUP($AM$594,'Banco de Dados'!$B$4:$J$50,6,FALSE)*(1-(PRINCIPAL!$K$169/100)),IF(L630=PRINCIPAL!$L$169,VLOOKUP($AM$594,'Banco de Dados'!$B$4:$J$50,6,FALSE)*(1-(PRINCIPAL!$M$169/100)),IF(L630=PRINCIPAL!$N$169,VLOOKUP($AM$594,'Banco de Dados'!$B$4:$J$50,6,FALSE)*(1-(PRINCIPAL!$O$169/100)),VLOOKUP($AM$594,'Banco de Dados'!$B$4:$J$50,6,FALSE)))))))))),"")</f>
        <v/>
      </c>
      <c r="AM630" s="29" t="str">
        <f>IFERROR(AL630*(IFERROR(VLOOKUP($AM$594,'Banco de Dados'!$B$4:$J$50,4,FALSE),"ERRO")),"")</f>
        <v/>
      </c>
      <c r="AN630" s="29" t="str">
        <f t="shared" si="410"/>
        <v/>
      </c>
      <c r="AO630" s="103" t="str">
        <f>IFERROR(AN630*(C630*(PRINCIPAL!$G$169/100))*0.47*(44/12),"")</f>
        <v/>
      </c>
      <c r="AP630" s="111" t="str">
        <f t="shared" si="411"/>
        <v/>
      </c>
      <c r="AQ630" s="30" t="str">
        <f>IFERROR(IF(AND(PRINCIPAL!$H$170&lt;&gt;"",OR(L630=PRINCIPAL!$I$170,L630=PRINCIPAL!$I$170+PRINCIPAL!$I$170,L630=PRINCIPAL!$I$170+PRINCIPAL!$I$170+PRINCIPAL!$I$170)),0,IF(AND(PRINCIPAL!$H$170&lt;&gt;"",L630=PRINCIPAL!$J$170),VLOOKUP($AR$594,'Banco de Dados'!$B$4:$J$50,8,FALSE)*PRINCIPAL!$H$170*(1-(PRINCIPAL!$K$170/100)),IF(AND(PRINCIPAL!$H$170&lt;&gt;"",L630=PRINCIPAL!$L$170),VLOOKUP($AR$594,'Banco de Dados'!$B$4:$J$50,8,FALSE)*PRINCIPAL!$H$170*(1-(PRINCIPAL!$M$170/100)),IF(AND(PRINCIPAL!$H$170&lt;&gt;"",L630=PRINCIPAL!$N$170),VLOOKUP($AR$594,'Banco de Dados'!$B$4:$J$50,8,FALSE)*PRINCIPAL!$H$170*(1-(PRINCIPAL!$O$170/100)),IF(PRINCIPAL!$H$170&lt;&gt;"",VLOOKUP($AR$594,'Banco de Dados'!$B$4:$J$50,8,FALSE)*PRINCIPAL!$H$170,IF(OR(L630=PRINCIPAL!$I$170,L630=PRINCIPAL!$I$170+PRINCIPAL!$I$170,L630=PRINCIPAL!$I$170+PRINCIPAL!$I$170+PRINCIPAL!$I$170),0,IF(L630=PRINCIPAL!$J$170,VLOOKUP($AR$594,'Banco de Dados'!$B$4:$J$50,6,FALSE)*(1-(PRINCIPAL!$K$170/100)),IF(L630=PRINCIPAL!$L$170,VLOOKUP($AR$594,'Banco de Dados'!$B$4:$J$50,6,FALSE)*(1-(PRINCIPAL!$M$170/100)),IF(L630=PRINCIPAL!$N$170,VLOOKUP($AR$594,'Banco de Dados'!$B$4:$J$50,6,FALSE)*(1-(PRINCIPAL!$O$170/100)),VLOOKUP($AR$594,'Banco de Dados'!$B$4:$J$50,6,FALSE)))))))))),"")</f>
        <v/>
      </c>
      <c r="AR630" s="29" t="str">
        <f>IFERROR(AQ630*(IFERROR(VLOOKUP($AR$594,'Banco de Dados'!$B$4:$J$50,4,FALSE),"ERRO")),"")</f>
        <v/>
      </c>
      <c r="AS630" s="29" t="str">
        <f t="shared" si="412"/>
        <v/>
      </c>
      <c r="AT630" s="103" t="str">
        <f>IFERROR(AS630*(C630*(PRINCIPAL!$G$170/100))*0.47*(44/12),"")</f>
        <v/>
      </c>
      <c r="AU630" s="111" t="str">
        <f t="shared" si="413"/>
        <v/>
      </c>
      <c r="AV630" s="30" t="str">
        <f>IFERROR(IF(AND(PRINCIPAL!$H$171&lt;&gt;"",OR(L630=PRINCIPAL!$I$171,L630=PRINCIPAL!$I$171+PRINCIPAL!$I$171,L630=PRINCIPAL!$I$171+PRINCIPAL!$I$171+PRINCIPAL!$I$171)),0,IF(AND(PRINCIPAL!$H$171&lt;&gt;"",L630=PRINCIPAL!$J$171),VLOOKUP($AW$594,'Banco de Dados'!$B$4:$J$50,8,FALSE)*PRINCIPAL!$H$171*(1-(PRINCIPAL!$K$171/100)),IF(AND(PRINCIPAL!$H$171&lt;&gt;"",L630=PRINCIPAL!$L$171),VLOOKUP($AW$594,'Banco de Dados'!$B$4:$J$50,8,FALSE)*PRINCIPAL!$H$171*(1-(PRINCIPAL!$M$171/100)),IF(AND(PRINCIPAL!$H$171&lt;&gt;"",L630=PRINCIPAL!$N$171),VLOOKUP($AW$594,'Banco de Dados'!$B$4:$J$50,8,FALSE)*PRINCIPAL!$H$171*(1-(PRINCIPAL!$O$171/100)),IF(PRINCIPAL!$H$171&lt;&gt;"",VLOOKUP($AW$594,'Banco de Dados'!$B$4:$J$50,8,FALSE)*PRINCIPAL!$H$171,IF(OR(L630=PRINCIPAL!$I$171,L630=PRINCIPAL!$I$171+PRINCIPAL!$I$171,L630=PRINCIPAL!$I$171+PRINCIPAL!$I$171+PRINCIPAL!$I$171),0,IF(L630=PRINCIPAL!$J$171,VLOOKUP($AW$594,'Banco de Dados'!$B$4:$J$50,6,FALSE)*(1-(PRINCIPAL!$K$171/100)),IF(L630=PRINCIPAL!$L$171,VLOOKUP($AW$594,'Banco de Dados'!$B$4:$J$50,6,FALSE)*(1-(PRINCIPAL!$M$171/100)),IF(L630=PRINCIPAL!$N$171,VLOOKUP($AW$594,'Banco de Dados'!$B$4:$J$50,6,FALSE)*(1-(PRINCIPAL!$O$171/100)),VLOOKUP($AW$594,'Banco de Dados'!$B$4:$J$50,6,FALSE)))))))))),"")</f>
        <v/>
      </c>
      <c r="AW630" s="29" t="str">
        <f>IFERROR(AV630*(IFERROR(VLOOKUP($AW$594,'Banco de Dados'!$B$4:$J$50,4,FALSE),"ERRO")),"")</f>
        <v/>
      </c>
      <c r="AX630" s="29" t="str">
        <f t="shared" si="414"/>
        <v/>
      </c>
      <c r="AY630" s="103" t="str">
        <f>IFERROR(AX630*(C630*(PRINCIPAL!$G$171/100))*0.47*(44/12),"")</f>
        <v/>
      </c>
      <c r="AZ630" s="111" t="str">
        <f t="shared" si="419"/>
        <v/>
      </c>
      <c r="BA630" s="30" t="str">
        <f>IFERROR(IF(AND(PRINCIPAL!$H$172&lt;&gt;"",OR(L630=PRINCIPAL!$I$172,L630=PRINCIPAL!$I$172+PRINCIPAL!$I$172,L630=PRINCIPAL!$I$172+PRINCIPAL!$I$172+PRINCIPAL!$I$172)),0,IF(AND(PRINCIPAL!$H$172&lt;&gt;"",L630=PRINCIPAL!$J$172),VLOOKUP($BB$594,'Banco de Dados'!$B$4:$J$50,8,FALSE)*PRINCIPAL!$H$172*(1-(PRINCIPAL!$K$172/100)),IF(AND(PRINCIPAL!$H$172&lt;&gt;"",L630=PRINCIPAL!$L$172),VLOOKUP($BB$594,'Banco de Dados'!$B$4:$J$50,8,FALSE)*PRINCIPAL!$H$172*(1-(PRINCIPAL!$M$172/100)),IF(AND(PRINCIPAL!$H$172&lt;&gt;"",L630=PRINCIPAL!$N$172),VLOOKUP($BB$594,'Banco de Dados'!$B$4:$J$50,8,FALSE)*PRINCIPAL!$H$172*(1-(PRINCIPAL!$O$172/100)),IF(PRINCIPAL!$H$172&lt;&gt;"",VLOOKUP($BB$594,'Banco de Dados'!$B$4:$J$50,8,FALSE)*PRINCIPAL!$H$172,IF(OR(L630=PRINCIPAL!$I$172,L630=PRINCIPAL!$I$172+PRINCIPAL!$I$172,L630=PRINCIPAL!$I$172+PRINCIPAL!$I$172+PRINCIPAL!$I$172),0,IF(L630=PRINCIPAL!$J$172,VLOOKUP($BB$594,'Banco de Dados'!$B$4:$J$50,6,FALSE)*(1-(PRINCIPAL!$K$172/100)),IF(L630=PRINCIPAL!$L$172,VLOOKUP($BB$594,'Banco de Dados'!$B$4:$J$50,6,FALSE)*(1-(PRINCIPAL!$M$172/100)),IF(L630=PRINCIPAL!$N$172,VLOOKUP($BB$594,'Banco de Dados'!$B$4:$J$50,6,FALSE)*(1-(PRINCIPAL!$O$172/100)),VLOOKUP($BB$594,'Banco de Dados'!$B$4:$J$50,6,FALSE)))))))))),"")</f>
        <v/>
      </c>
      <c r="BB630" s="29" t="str">
        <f>IFERROR(BA630*(IFERROR(VLOOKUP($BB$594,'Banco de Dados'!$B$4:$J$50,4,FALSE),"ERRO")),"")</f>
        <v/>
      </c>
      <c r="BC630" s="29" t="str">
        <f t="shared" si="420"/>
        <v/>
      </c>
      <c r="BD630" s="103" t="str">
        <f>IFERROR(BC630*(C630*(PRINCIPAL!$G$172/100))*0.47*(44/12),"")</f>
        <v/>
      </c>
      <c r="BE630" s="111" t="str">
        <f t="shared" si="399"/>
        <v/>
      </c>
      <c r="BF630" s="30" t="str">
        <f>IFERROR(IF(AND(PRINCIPAL!$H$173&lt;&gt;"",OR(L630=PRINCIPAL!$I$173,L630=PRINCIPAL!$I$173+PRINCIPAL!$I$173,L630=PRINCIPAL!$I$173+PRINCIPAL!$I$173+PRINCIPAL!$I$173)),0,IF(AND(PRINCIPAL!$H$173&lt;&gt;"",L630=PRINCIPAL!$J$173),VLOOKUP($BG$594,'Banco de Dados'!$B$4:$J$50,8,FALSE)*PRINCIPAL!$H$173*(1-(PRINCIPAL!$K$173/100)),IF(AND(PRINCIPAL!$H$173&lt;&gt;"",L630=PRINCIPAL!$L$173),VLOOKUP($BG$594,'Banco de Dados'!$B$4:$J$50,8,FALSE)*PRINCIPAL!$H$173*(1-(PRINCIPAL!$M$173/100)),IF(AND(PRINCIPAL!$H$173&lt;&gt;"",L630=PRINCIPAL!$N$173),VLOOKUP($BG$594,'Banco de Dados'!$B$4:$J$50,8,FALSE)*PRINCIPAL!$H$173*(1-(PRINCIPAL!$O$173/100)),IF(PRINCIPAL!$H$173&lt;&gt;"",VLOOKUP($BG$594,'Banco de Dados'!$B$4:$J$50,8,FALSE)*PRINCIPAL!$H$173,IF(OR(L630=PRINCIPAL!$I$173,L630=PRINCIPAL!$I$173+PRINCIPAL!$I$173,L630=PRINCIPAL!$I$173+PRINCIPAL!$I$173+PRINCIPAL!$I$173),0,IF(L630=PRINCIPAL!$J$173,VLOOKUP($BG$594,'Banco de Dados'!$B$4:$J$50,6,FALSE)*(1-(PRINCIPAL!$K$173/100)),IF(L630=PRINCIPAL!$L$173,VLOOKUP($BG$594,'Banco de Dados'!$B$4:$J$50,6,FALSE)*(1-(PRINCIPAL!$M$173/100)),IF(L630=PRINCIPAL!$N$173,VLOOKUP($BG$594,'Banco de Dados'!$B$4:$J$50,6,FALSE)*(1-(PRINCIPAL!$O$173/100)),VLOOKUP($BG$594,'Banco de Dados'!$B$4:$J$50,6,FALSE)))))))))),"")</f>
        <v/>
      </c>
      <c r="BG630" s="29" t="str">
        <f>IFERROR(BF630*(IFERROR(VLOOKUP($BG$594,'Banco de Dados'!$B$4:$J$50,4,FALSE),"ERRO")),"")</f>
        <v/>
      </c>
      <c r="BH630" s="29" t="str">
        <f t="shared" si="415"/>
        <v/>
      </c>
      <c r="BI630" s="103" t="str">
        <f>IFERROR(BH630*(C630*(PRINCIPAL!$G$173/100))*0.47*(44/12),"")</f>
        <v/>
      </c>
      <c r="BJ630" s="102" t="str">
        <f t="shared" si="400"/>
        <v/>
      </c>
    </row>
    <row r="631" spans="2:62" ht="12.75" customHeight="1" thickBot="1" x14ac:dyDescent="0.35">
      <c r="B631" s="327">
        <f t="shared" si="401"/>
        <v>2055</v>
      </c>
      <c r="C631" s="348"/>
      <c r="D631" s="1"/>
      <c r="E631" s="141">
        <v>35</v>
      </c>
      <c r="F631" s="93" t="str">
        <f>IFERROR(VLOOKUP($G$594,'Banco de Dados'!$B$4:$J$50,6,FALSE),"")</f>
        <v/>
      </c>
      <c r="G631" s="94" t="str">
        <f>IFERROR(F631*(IFERROR(VLOOKUP($G$594,'Banco de Dados'!$B$4:$J$50,4,FALSE),"ERRO")),"")</f>
        <v/>
      </c>
      <c r="H631" s="94" t="str">
        <f t="shared" si="402"/>
        <v/>
      </c>
      <c r="I631" s="104" t="str">
        <f t="shared" si="403"/>
        <v/>
      </c>
      <c r="J631" s="140" t="str">
        <f t="shared" si="404"/>
        <v/>
      </c>
      <c r="K631" s="1"/>
      <c r="L631" s="92">
        <v>35</v>
      </c>
      <c r="M631" s="93" t="str">
        <f>IFERROR(IF(AND(PRINCIPAL!$H$164&lt;&gt;"",OR(L631=PRINCIPAL!$I$164,L631=PRINCIPAL!$I$164+PRINCIPAL!$I$164,L631=PRINCIPAL!$I$164+PRINCIPAL!$I$164+PRINCIPAL!$I$164)),0,IF(AND(PRINCIPAL!$H$164&lt;&gt;"",L631=PRINCIPAL!$J$164),VLOOKUP($N$594,'Banco de Dados'!$B$4:$J$50,8,FALSE)*PRINCIPAL!$H$164*(1-(PRINCIPAL!$K$164/100)),IF(AND(PRINCIPAL!$H$164&lt;&gt;"",L631=PRINCIPAL!$L$164),VLOOKUP($N$594,'Banco de Dados'!$B$4:$J$50,8,FALSE)*PRINCIPAL!$H$164*(1-(PRINCIPAL!$M$164/100)),IF(AND(PRINCIPAL!$H$164&lt;&gt;"",L631=PRINCIPAL!$N$164),VLOOKUP($N$594,'Banco de Dados'!$B$4:$J$50,8,FALSE)*PRINCIPAL!$H$164*(1-(PRINCIPAL!$O$164/100)),IF(PRINCIPAL!$H$164&lt;&gt;"",VLOOKUP($N$594,'Banco de Dados'!$B$4:$J$50,8,FALSE)*PRINCIPAL!$H$164,IF(OR(L631=PRINCIPAL!$I$164,L631=PRINCIPAL!$I$164+PRINCIPAL!$I$164,L631=PRINCIPAL!$I$164+PRINCIPAL!$I$164+PRINCIPAL!$I$164),0,IF(L631=PRINCIPAL!$J$164,VLOOKUP($N$594,'Banco de Dados'!$B$4:$J$50,6,FALSE)*(1-(PRINCIPAL!$K$164/100)),IF(L631=PRINCIPAL!$L$164,VLOOKUP($N$594,'Banco de Dados'!$B$4:$J$50,6,FALSE)*(1-(PRINCIPAL!$M$164/100)),IF(L631=PRINCIPAL!$N$164,VLOOKUP($N$594,'Banco de Dados'!$B$4:$J$50,6,FALSE)*(1-(PRINCIPAL!$O$164/100)),VLOOKUP($N$594,'Banco de Dados'!$B$4:$J$50,6,FALSE)))))))))),"")</f>
        <v/>
      </c>
      <c r="N631" s="94" t="str">
        <f>IFERROR(M631*(IFERROR(VLOOKUP($N$594,'Banco de Dados'!$B$4:$J$50,4,FALSE),"ERRO")),"")</f>
        <v/>
      </c>
      <c r="O631" s="94" t="str">
        <f t="shared" si="423"/>
        <v/>
      </c>
      <c r="P631" s="104" t="str">
        <f>IFERROR(O631*(C631*(PRINCIPAL!$G$164/100))*0.47*(44/12),"")</f>
        <v/>
      </c>
      <c r="Q631" s="108" t="str">
        <f t="shared" si="425"/>
        <v/>
      </c>
      <c r="R631" s="95" t="str">
        <f>IFERROR(IF(AND(PRINCIPAL!$H$165&lt;&gt;"",OR(L631=PRINCIPAL!$I$165,L631=PRINCIPAL!$I$165+PRINCIPAL!$I$165,L631=PRINCIPAL!$I$165+PRINCIPAL!$I$165+PRINCIPAL!$I$165)),0,IF(AND(PRINCIPAL!$H$165&lt;&gt;"",L631=PRINCIPAL!$J$165),VLOOKUP($S$594,'Banco de Dados'!$B$4:$J$50,8,FALSE)*PRINCIPAL!$H$165*(1-(PRINCIPAL!$K$165/100)),IF(AND(PRINCIPAL!$H$165&lt;&gt;"",L631=PRINCIPAL!$L$165),VLOOKUP($S$594,'Banco de Dados'!$B$4:$J$50,8,FALSE)*PRINCIPAL!$H$165*(1-(PRINCIPAL!$M$165/100)),IF(AND(PRINCIPAL!$H$165&lt;&gt;"",L631=PRINCIPAL!$N$165),VLOOKUP($S$594,'Banco de Dados'!$B$4:$J$50,8,FALSE)*PRINCIPAL!$H$165*(1-(PRINCIPAL!$O$165/100)),IF(PRINCIPAL!$H$165&lt;&gt;"",VLOOKUP($S$594,'Banco de Dados'!$B$4:$J$50,8,FALSE)*PRINCIPAL!$H$165,IF(OR(L631=PRINCIPAL!$I$165,L631=PRINCIPAL!$I$165+PRINCIPAL!$I$165,L631=PRINCIPAL!$I$165+PRINCIPAL!$I$165+PRINCIPAL!$I$165),0,IF(L631=PRINCIPAL!$J$165,VLOOKUP($S$594,'Banco de Dados'!$B$4:$J$50,6,FALSE)*(1-(PRINCIPAL!$K$165/100)),IF(L631=PRINCIPAL!$L$165,VLOOKUP($S$594,'Banco de Dados'!$B$4:$J$50,6,FALSE)*(1-(PRINCIPAL!$M$165/100)),IF(L631=PRINCIPAL!$N$165,VLOOKUP($S$594,'Banco de Dados'!$B$4:$J$50,6,FALSE)*(1-(PRINCIPAL!$O$165/100)),VLOOKUP($S$594,'Banco de Dados'!$B$4:$J$50,6,FALSE)))))))))),"")</f>
        <v/>
      </c>
      <c r="S631" s="87" t="str">
        <f>IFERROR(R631*(IFERROR(VLOOKUP($S$594,'Banco de Dados'!$B$4:$J$50,4,FALSE),"ERRO")),"")</f>
        <v/>
      </c>
      <c r="T631" s="87" t="str">
        <f t="shared" si="422"/>
        <v/>
      </c>
      <c r="U631" s="104" t="str">
        <f>IFERROR(T631*(C631*(PRINCIPAL!$G$165/100))*0.47*(44/12),"")</f>
        <v/>
      </c>
      <c r="V631" s="109" t="str">
        <f t="shared" si="398"/>
        <v/>
      </c>
      <c r="W631" s="86" t="str">
        <f>IFERROR(IF(AND(PRINCIPAL!$H$166&lt;&gt;"",OR(L631=PRINCIPAL!$I$166,L631=PRINCIPAL!$I$166+PRINCIPAL!$I$166,L631=PRINCIPAL!$I$166+PRINCIPAL!$I$166+PRINCIPAL!$I$166)),0,IF(AND(PRINCIPAL!$H$166&lt;&gt;"",L631=PRINCIPAL!$J$166),VLOOKUP($X$594,'Banco de Dados'!$B$4:$J$50,8,FALSE)*PRINCIPAL!$H$166*(1-(PRINCIPAL!$K$166/100)),IF(AND(PRINCIPAL!$H$166&lt;&gt;"",L631=PRINCIPAL!$L$166),VLOOKUP($X$594,'Banco de Dados'!$B$4:$J$50,8,FALSE)*PRINCIPAL!$H$166*(1-(PRINCIPAL!$M$166/100)),IF(AND(PRINCIPAL!$H$166&lt;&gt;"",L631=PRINCIPAL!$N$166),VLOOKUP($X$594,'Banco de Dados'!$B$4:$J$50,8,FALSE)*PRINCIPAL!$H$166*(1-(PRINCIPAL!$O$166/100)),IF(PRINCIPAL!$H$166&lt;&gt;"",VLOOKUP($X$594,'Banco de Dados'!$B$4:$J$50,8,FALSE)*PRINCIPAL!$H$166,IF(OR(L631=PRINCIPAL!$I$166,L631=PRINCIPAL!$I$166+PRINCIPAL!$I$166,L631=PRINCIPAL!$I$166+PRINCIPAL!$I$166+PRINCIPAL!$I$166),0,IF(L631=PRINCIPAL!$J$166,VLOOKUP($X$594,'Banco de Dados'!$B$4:$J$50,6,FALSE)*(1-(PRINCIPAL!$K$166/100)),IF(L631=PRINCIPAL!$L$166,VLOOKUP($X$594,'Banco de Dados'!$B$4:$J$50,6,FALSE)*(1-(PRINCIPAL!$M$166/100)),IF(L631=PRINCIPAL!$N$166,VLOOKUP($X$594,'Banco de Dados'!$B$4:$J$50,6,FALSE)*(1-(PRINCIPAL!$O$166/100)),VLOOKUP($X$594,'Banco de Dados'!$B$4:$J$50,6,FALSE)))))))))),"")</f>
        <v/>
      </c>
      <c r="X631" s="87" t="str">
        <f>IFERROR(W631*(IFERROR(VLOOKUP($X$594,'Banco de Dados'!$B$4:$J$50,4,FALSE),"ERRO")),"")</f>
        <v/>
      </c>
      <c r="Y631" s="87" t="str">
        <f t="shared" si="416"/>
        <v/>
      </c>
      <c r="Z631" s="104" t="str">
        <f>IFERROR(Y631*(C631*(PRINCIPAL!$G$166/100))*0.47*(44/12),"")</f>
        <v/>
      </c>
      <c r="AA631" s="109" t="str">
        <f t="shared" si="417"/>
        <v/>
      </c>
      <c r="AB631" s="86" t="str">
        <f>IFERROR(IF(AND(PRINCIPAL!$H$167&lt;&gt;"",OR(L631=PRINCIPAL!$I$167,L631=PRINCIPAL!$I$167+PRINCIPAL!$I$167,L631=PRINCIPAL!$I$167+PRINCIPAL!$I$167+PRINCIPAL!$I$167)),0,IF(AND(PRINCIPAL!$H$167&lt;&gt;"",L631=PRINCIPAL!$J$167),VLOOKUP($AC$594,'Banco de Dados'!$B$4:$J$50,8,FALSE)*PRINCIPAL!$H$167*(1-(PRINCIPAL!$K$167/100)),IF(AND(PRINCIPAL!$H$167&lt;&gt;"",L631=PRINCIPAL!$L$167),VLOOKUP($AC$594,'Banco de Dados'!$B$4:$J$50,8,FALSE)*PRINCIPAL!$H$167*(1-(PRINCIPAL!$M$167/100)),IF(AND(PRINCIPAL!$H$167&lt;&gt;"",L631=PRINCIPAL!$N$167),VLOOKUP($AC$594,'Banco de Dados'!$B$4:$J$50,8,FALSE)*PRINCIPAL!$H$167*(1-(PRINCIPAL!$O$167/100)),IF(PRINCIPAL!$H$167&lt;&gt;"",VLOOKUP($AC$594,'Banco de Dados'!$B$4:$J$50,8,FALSE)*PRINCIPAL!$H$167,IF(OR(L631=PRINCIPAL!$I$167,L631=PRINCIPAL!$I$167+PRINCIPAL!$I$167,L631=PRINCIPAL!$I$167+PRINCIPAL!$I$167+PRINCIPAL!$I$167),0,IF(L631=PRINCIPAL!$J$167,VLOOKUP($AC$594,'Banco de Dados'!$B$4:$J$50,6,FALSE)*(1-(PRINCIPAL!$K$167/100)),IF(L631=PRINCIPAL!$L$167,VLOOKUP($AC$594,'Banco de Dados'!$B$4:$J$50,6,FALSE)*(1-(PRINCIPAL!$M$167/100)),IF(L631=PRINCIPAL!$N$167,VLOOKUP($AC$594,'Banco de Dados'!$B$4:$J$50,6,FALSE)*(1-(PRINCIPAL!$O$167/100)),VLOOKUP($AC$594,'Banco de Dados'!$B$4:$J$50,6,FALSE)))))))))),"")</f>
        <v/>
      </c>
      <c r="AC631" s="87" t="str">
        <f>IFERROR(AB631*(IFERROR(VLOOKUP($AC$594,'Banco de Dados'!$B$4:$J$50,4,FALSE),"ERRO")),"")</f>
        <v/>
      </c>
      <c r="AD631" s="87" t="str">
        <f t="shared" si="407"/>
        <v/>
      </c>
      <c r="AE631" s="104" t="str">
        <f>IFERROR(AD631*(C631*(PRINCIPAL!$G$167/100))*0.47*(44/12),"")</f>
        <v/>
      </c>
      <c r="AF631" s="109" t="str">
        <f t="shared" si="408"/>
        <v/>
      </c>
      <c r="AG631" s="86" t="str">
        <f>IFERROR(IF(AND(PRINCIPAL!$H$168&lt;&gt;"",OR(L631=PRINCIPAL!$I$168,L631=PRINCIPAL!$I$168+PRINCIPAL!$I$168,L631=PRINCIPAL!$I$168+PRINCIPAL!$I$168+PRINCIPAL!$I$168)),0,IF(AND(PRINCIPAL!$H$168&lt;&gt;"",L631=PRINCIPAL!$J$168),VLOOKUP($AH$594,'Banco de Dados'!$B$4:$J$50,8,FALSE)*PRINCIPAL!$H$168*(1-(PRINCIPAL!$K$168/100)),IF(AND(PRINCIPAL!$H$168&lt;&gt;"",L631=PRINCIPAL!$L$168),VLOOKUP($AH$594,'Banco de Dados'!$B$4:$J$50,8,FALSE)*PRINCIPAL!$H$168*(1-(PRINCIPAL!$M$168/100)),IF(AND(PRINCIPAL!$H$168&lt;&gt;"",L631=PRINCIPAL!$N$168),VLOOKUP($AH$594,'Banco de Dados'!$B$4:$J$50,8,FALSE)*PRINCIPAL!$H$168*(1-(PRINCIPAL!$O$168/100)),IF(PRINCIPAL!$H$168&lt;&gt;"",VLOOKUP($AH$594,'Banco de Dados'!$B$4:$J$50,8,FALSE)*PRINCIPAL!$H$168,IF(OR(L631=PRINCIPAL!$I$168,L631=PRINCIPAL!$I$168+PRINCIPAL!$I$168,L631=PRINCIPAL!$I$168+PRINCIPAL!$I$168+PRINCIPAL!$I$168),0,IF(L631=PRINCIPAL!$J$168,VLOOKUP($AH$594,'Banco de Dados'!$B$4:$J$50,6,FALSE)*(1-(PRINCIPAL!$K$168/100)),IF(L631=PRINCIPAL!$L$168,VLOOKUP($AH$594,'Banco de Dados'!$B$4:$J$50,6,FALSE)*(1-(PRINCIPAL!$M$168/100)),IF(L631=PRINCIPAL!$N$168,VLOOKUP($AH$594,'Banco de Dados'!$B$4:$J$50,6,FALSE)*(1-(PRINCIPAL!$O$168/100)),VLOOKUP($AH$594,'Banco de Dados'!$B$4:$J$50,6,FALSE)))))))))),"")</f>
        <v/>
      </c>
      <c r="AH631" s="87" t="str">
        <f>IFERROR(AG631*(IFERROR(VLOOKUP($AH$594,'Banco de Dados'!$B$4:$J$50,4,FALSE),"ERRO")),"")</f>
        <v/>
      </c>
      <c r="AI631" s="87" t="str">
        <f t="shared" si="409"/>
        <v/>
      </c>
      <c r="AJ631" s="104" t="str">
        <f>IFERROR(AI631*(C631*(PRINCIPAL!$G$168/100))*0.47*(44/12),"")</f>
        <v/>
      </c>
      <c r="AK631" s="109" t="str">
        <f t="shared" si="418"/>
        <v/>
      </c>
      <c r="AL631" s="86" t="str">
        <f>IFERROR(IF(AND(PRINCIPAL!$H$169&lt;&gt;"",OR(L631=PRINCIPAL!$I$169,L631=PRINCIPAL!$I$169+PRINCIPAL!$I$169,L631=PRINCIPAL!$I$169+PRINCIPAL!$I$169+PRINCIPAL!$I$169)),0,IF(AND(PRINCIPAL!$H$169&lt;&gt;"",L631=PRINCIPAL!$J$169),VLOOKUP($AM$594,'Banco de Dados'!$B$4:$J$50,8,FALSE)*PRINCIPAL!$H$169*(1-(PRINCIPAL!$K$169/100)),IF(AND(PRINCIPAL!$H$169&lt;&gt;"",L631=PRINCIPAL!$L$169),VLOOKUP($AM$594,'Banco de Dados'!$B$4:$J$50,8,FALSE)*PRINCIPAL!$H$169*(1-(PRINCIPAL!$M$169/100)),IF(AND(PRINCIPAL!$H$169&lt;&gt;"",L631=PRINCIPAL!$N$169),VLOOKUP($AM$594,'Banco de Dados'!$B$4:$J$50,8,FALSE)*PRINCIPAL!$H$169*(1-(PRINCIPAL!$O$169/100)),IF(PRINCIPAL!$H$169&lt;&gt;"",VLOOKUP($AM$594,'Banco de Dados'!$B$4:$J$50,8,FALSE)*PRINCIPAL!$H$169,IF(OR(L631=PRINCIPAL!$I$169,L631=PRINCIPAL!$I$169+PRINCIPAL!$I$169,L631=PRINCIPAL!$I$169+PRINCIPAL!$I$169+PRINCIPAL!$I$169),0,IF(L631=PRINCIPAL!$J$169,VLOOKUP($AM$594,'Banco de Dados'!$B$4:$J$50,6,FALSE)*(1-(PRINCIPAL!$K$169/100)),IF(L631=PRINCIPAL!$L$169,VLOOKUP($AM$594,'Banco de Dados'!$B$4:$J$50,6,FALSE)*(1-(PRINCIPAL!$M$169/100)),IF(L631=PRINCIPAL!$N$169,VLOOKUP($AM$594,'Banco de Dados'!$B$4:$J$50,6,FALSE)*(1-(PRINCIPAL!$O$169/100)),VLOOKUP($AM$594,'Banco de Dados'!$B$4:$J$50,6,FALSE)))))))))),"")</f>
        <v/>
      </c>
      <c r="AM631" s="87" t="str">
        <f>IFERROR(AL631*(IFERROR(VLOOKUP($AM$594,'Banco de Dados'!$B$4:$J$50,4,FALSE),"ERRO")),"")</f>
        <v/>
      </c>
      <c r="AN631" s="87" t="str">
        <f t="shared" si="410"/>
        <v/>
      </c>
      <c r="AO631" s="104" t="str">
        <f>IFERROR(AN631*(C631*(PRINCIPAL!$G$169/100))*0.47*(44/12),"")</f>
        <v/>
      </c>
      <c r="AP631" s="109" t="str">
        <f t="shared" si="411"/>
        <v/>
      </c>
      <c r="AQ631" s="86" t="str">
        <f>IFERROR(IF(AND(PRINCIPAL!$H$170&lt;&gt;"",OR(L631=PRINCIPAL!$I$170,L631=PRINCIPAL!$I$170+PRINCIPAL!$I$170,L631=PRINCIPAL!$I$170+PRINCIPAL!$I$170+PRINCIPAL!$I$170)),0,IF(AND(PRINCIPAL!$H$170&lt;&gt;"",L631=PRINCIPAL!$J$170),VLOOKUP($AR$594,'Banco de Dados'!$B$4:$J$50,8,FALSE)*PRINCIPAL!$H$170*(1-(PRINCIPAL!$K$170/100)),IF(AND(PRINCIPAL!$H$170&lt;&gt;"",L631=PRINCIPAL!$L$170),VLOOKUP($AR$594,'Banco de Dados'!$B$4:$J$50,8,FALSE)*PRINCIPAL!$H$170*(1-(PRINCIPAL!$M$170/100)),IF(AND(PRINCIPAL!$H$170&lt;&gt;"",L631=PRINCIPAL!$N$170),VLOOKUP($AR$594,'Banco de Dados'!$B$4:$J$50,8,FALSE)*PRINCIPAL!$H$170*(1-(PRINCIPAL!$O$170/100)),IF(PRINCIPAL!$H$170&lt;&gt;"",VLOOKUP($AR$594,'Banco de Dados'!$B$4:$J$50,8,FALSE)*PRINCIPAL!$H$170,IF(OR(L631=PRINCIPAL!$I$170,L631=PRINCIPAL!$I$170+PRINCIPAL!$I$170,L631=PRINCIPAL!$I$170+PRINCIPAL!$I$170+PRINCIPAL!$I$170),0,IF(L631=PRINCIPAL!$J$170,VLOOKUP($AR$594,'Banco de Dados'!$B$4:$J$50,6,FALSE)*(1-(PRINCIPAL!$K$170/100)),IF(L631=PRINCIPAL!$L$170,VLOOKUP($AR$594,'Banco de Dados'!$B$4:$J$50,6,FALSE)*(1-(PRINCIPAL!$M$170/100)),IF(L631=PRINCIPAL!$N$170,VLOOKUP($AR$594,'Banco de Dados'!$B$4:$J$50,6,FALSE)*(1-(PRINCIPAL!$O$170/100)),VLOOKUP($AR$594,'Banco de Dados'!$B$4:$J$50,6,FALSE)))))))))),"")</f>
        <v/>
      </c>
      <c r="AR631" s="87" t="str">
        <f>IFERROR(AQ631*(IFERROR(VLOOKUP($AR$594,'Banco de Dados'!$B$4:$J$50,4,FALSE),"ERRO")),"")</f>
        <v/>
      </c>
      <c r="AS631" s="87" t="str">
        <f t="shared" si="412"/>
        <v/>
      </c>
      <c r="AT631" s="104" t="str">
        <f>IFERROR(AS631*(C631*(PRINCIPAL!$G$170/100))*0.47*(44/12),"")</f>
        <v/>
      </c>
      <c r="AU631" s="109" t="str">
        <f t="shared" si="413"/>
        <v/>
      </c>
      <c r="AV631" s="86" t="str">
        <f>IFERROR(IF(AND(PRINCIPAL!$H$171&lt;&gt;"",OR(L631=PRINCIPAL!$I$171,L631=PRINCIPAL!$I$171+PRINCIPAL!$I$171,L631=PRINCIPAL!$I$171+PRINCIPAL!$I$171+PRINCIPAL!$I$171)),0,IF(AND(PRINCIPAL!$H$171&lt;&gt;"",L631=PRINCIPAL!$J$171),VLOOKUP($AW$594,'Banco de Dados'!$B$4:$J$50,8,FALSE)*PRINCIPAL!$H$171*(1-(PRINCIPAL!$K$171/100)),IF(AND(PRINCIPAL!$H$171&lt;&gt;"",L631=PRINCIPAL!$L$171),VLOOKUP($AW$594,'Banco de Dados'!$B$4:$J$50,8,FALSE)*PRINCIPAL!$H$171*(1-(PRINCIPAL!$M$171/100)),IF(AND(PRINCIPAL!$H$171&lt;&gt;"",L631=PRINCIPAL!$N$171),VLOOKUP($AW$594,'Banco de Dados'!$B$4:$J$50,8,FALSE)*PRINCIPAL!$H$171*(1-(PRINCIPAL!$O$171/100)),IF(PRINCIPAL!$H$171&lt;&gt;"",VLOOKUP($AW$594,'Banco de Dados'!$B$4:$J$50,8,FALSE)*PRINCIPAL!$H$171,IF(OR(L631=PRINCIPAL!$I$171,L631=PRINCIPAL!$I$171+PRINCIPAL!$I$171,L631=PRINCIPAL!$I$171+PRINCIPAL!$I$171+PRINCIPAL!$I$171),0,IF(L631=PRINCIPAL!$J$171,VLOOKUP($AW$594,'Banco de Dados'!$B$4:$J$50,6,FALSE)*(1-(PRINCIPAL!$K$171/100)),IF(L631=PRINCIPAL!$L$171,VLOOKUP($AW$594,'Banco de Dados'!$B$4:$J$50,6,FALSE)*(1-(PRINCIPAL!$M$171/100)),IF(L631=PRINCIPAL!$N$171,VLOOKUP($AW$594,'Banco de Dados'!$B$4:$J$50,6,FALSE)*(1-(PRINCIPAL!$O$171/100)),VLOOKUP($AW$594,'Banco de Dados'!$B$4:$J$50,6,FALSE)))))))))),"")</f>
        <v/>
      </c>
      <c r="AW631" s="87" t="str">
        <f>IFERROR(AV631*(IFERROR(VLOOKUP($AW$594,'Banco de Dados'!$B$4:$J$50,4,FALSE),"ERRO")),"")</f>
        <v/>
      </c>
      <c r="AX631" s="87" t="str">
        <f t="shared" si="414"/>
        <v/>
      </c>
      <c r="AY631" s="104" t="str">
        <f>IFERROR(AX631*(C631*(PRINCIPAL!$G$171/100))*0.47*(44/12),"")</f>
        <v/>
      </c>
      <c r="AZ631" s="109" t="str">
        <f t="shared" si="419"/>
        <v/>
      </c>
      <c r="BA631" s="86" t="str">
        <f>IFERROR(IF(AND(PRINCIPAL!$H$172&lt;&gt;"",OR(L631=PRINCIPAL!$I$172,L631=PRINCIPAL!$I$172+PRINCIPAL!$I$172,L631=PRINCIPAL!$I$172+PRINCIPAL!$I$172+PRINCIPAL!$I$172)),0,IF(AND(PRINCIPAL!$H$172&lt;&gt;"",L631=PRINCIPAL!$J$172),VLOOKUP($BB$594,'Banco de Dados'!$B$4:$J$50,8,FALSE)*PRINCIPAL!$H$172*(1-(PRINCIPAL!$K$172/100)),IF(AND(PRINCIPAL!$H$172&lt;&gt;"",L631=PRINCIPAL!$L$172),VLOOKUP($BB$594,'Banco de Dados'!$B$4:$J$50,8,FALSE)*PRINCIPAL!$H$172*(1-(PRINCIPAL!$M$172/100)),IF(AND(PRINCIPAL!$H$172&lt;&gt;"",L631=PRINCIPAL!$N$172),VLOOKUP($BB$594,'Banco de Dados'!$B$4:$J$50,8,FALSE)*PRINCIPAL!$H$172*(1-(PRINCIPAL!$O$172/100)),IF(PRINCIPAL!$H$172&lt;&gt;"",VLOOKUP($BB$594,'Banco de Dados'!$B$4:$J$50,8,FALSE)*PRINCIPAL!$H$172,IF(OR(L631=PRINCIPAL!$I$172,L631=PRINCIPAL!$I$172+PRINCIPAL!$I$172,L631=PRINCIPAL!$I$172+PRINCIPAL!$I$172+PRINCIPAL!$I$172),0,IF(L631=PRINCIPAL!$J$172,VLOOKUP($BB$594,'Banco de Dados'!$B$4:$J$50,6,FALSE)*(1-(PRINCIPAL!$K$172/100)),IF(L631=PRINCIPAL!$L$172,VLOOKUP($BB$594,'Banco de Dados'!$B$4:$J$50,6,FALSE)*(1-(PRINCIPAL!$M$172/100)),IF(L631=PRINCIPAL!$N$172,VLOOKUP($BB$594,'Banco de Dados'!$B$4:$J$50,6,FALSE)*(1-(PRINCIPAL!$O$172/100)),VLOOKUP($BB$594,'Banco de Dados'!$B$4:$J$50,6,FALSE)))))))))),"")</f>
        <v/>
      </c>
      <c r="BB631" s="87" t="str">
        <f>IFERROR(BA631*(IFERROR(VLOOKUP($BB$594,'Banco de Dados'!$B$4:$J$50,4,FALSE),"ERRO")),"")</f>
        <v/>
      </c>
      <c r="BC631" s="87" t="str">
        <f t="shared" si="420"/>
        <v/>
      </c>
      <c r="BD631" s="104" t="str">
        <f>IFERROR(BC631*(C631*(PRINCIPAL!$G$172/100))*0.47*(44/12),"")</f>
        <v/>
      </c>
      <c r="BE631" s="109" t="str">
        <f t="shared" si="399"/>
        <v/>
      </c>
      <c r="BF631" s="86" t="str">
        <f>IFERROR(IF(AND(PRINCIPAL!$H$173&lt;&gt;"",OR(L631=PRINCIPAL!$I$173,L631=PRINCIPAL!$I$173+PRINCIPAL!$I$173,L631=PRINCIPAL!$I$173+PRINCIPAL!$I$173+PRINCIPAL!$I$173)),0,IF(AND(PRINCIPAL!$H$173&lt;&gt;"",L631=PRINCIPAL!$J$173),VLOOKUP($BG$594,'Banco de Dados'!$B$4:$J$50,8,FALSE)*PRINCIPAL!$H$173*(1-(PRINCIPAL!$K$173/100)),IF(AND(PRINCIPAL!$H$173&lt;&gt;"",L631=PRINCIPAL!$L$173),VLOOKUP($BG$594,'Banco de Dados'!$B$4:$J$50,8,FALSE)*PRINCIPAL!$H$173*(1-(PRINCIPAL!$M$173/100)),IF(AND(PRINCIPAL!$H$173&lt;&gt;"",L631=PRINCIPAL!$N$173),VLOOKUP($BG$594,'Banco de Dados'!$B$4:$J$50,8,FALSE)*PRINCIPAL!$H$173*(1-(PRINCIPAL!$O$173/100)),IF(PRINCIPAL!$H$173&lt;&gt;"",VLOOKUP($BG$594,'Banco de Dados'!$B$4:$J$50,8,FALSE)*PRINCIPAL!$H$173,IF(OR(L631=PRINCIPAL!$I$173,L631=PRINCIPAL!$I$173+PRINCIPAL!$I$173,L631=PRINCIPAL!$I$173+PRINCIPAL!$I$173+PRINCIPAL!$I$173),0,IF(L631=PRINCIPAL!$J$173,VLOOKUP($BG$594,'Banco de Dados'!$B$4:$J$50,6,FALSE)*(1-(PRINCIPAL!$K$173/100)),IF(L631=PRINCIPAL!$L$173,VLOOKUP($BG$594,'Banco de Dados'!$B$4:$J$50,6,FALSE)*(1-(PRINCIPAL!$M$173/100)),IF(L631=PRINCIPAL!$N$173,VLOOKUP($BG$594,'Banco de Dados'!$B$4:$J$50,6,FALSE)*(1-(PRINCIPAL!$O$173/100)),VLOOKUP($BG$594,'Banco de Dados'!$B$4:$J$50,6,FALSE)))))))))),"")</f>
        <v/>
      </c>
      <c r="BG631" s="87" t="str">
        <f>IFERROR(BF631*(IFERROR(VLOOKUP($BG$594,'Banco de Dados'!$B$4:$J$50,4,FALSE),"ERRO")),"")</f>
        <v/>
      </c>
      <c r="BH631" s="87" t="str">
        <f t="shared" si="415"/>
        <v/>
      </c>
      <c r="BI631" s="104" t="str">
        <f>IFERROR(BH631*(C631*(PRINCIPAL!$G$173/100))*0.47*(44/12),"")</f>
        <v/>
      </c>
      <c r="BJ631" s="105" t="str">
        <f t="shared" si="400"/>
        <v/>
      </c>
    </row>
    <row r="632" spans="2:62" ht="15" thickBot="1" x14ac:dyDescent="0.35"/>
    <row r="633" spans="2:62" ht="15" thickBot="1" x14ac:dyDescent="0.35">
      <c r="B633" s="301" t="s">
        <v>15</v>
      </c>
      <c r="C633" s="41" t="str">
        <f>IF(PRINCIPAL!B174&lt;&gt;"",PRINCIPAL!B174,"")</f>
        <v/>
      </c>
      <c r="E633" s="113" t="s">
        <v>2</v>
      </c>
      <c r="F633" s="47" t="s">
        <v>5</v>
      </c>
      <c r="G633" s="408" t="str">
        <f>IF(PRINCIPAL!D174&lt;&gt;"",PRINCIPAL!D174,"")</f>
        <v/>
      </c>
      <c r="H633" s="408"/>
      <c r="I633" s="408"/>
      <c r="J633" s="409"/>
      <c r="L633" s="88" t="s">
        <v>4</v>
      </c>
      <c r="M633" s="6" t="s">
        <v>5</v>
      </c>
      <c r="N633" s="410" t="str">
        <f>IF(PRINCIPAL!F174&lt;&gt;"",PRINCIPAL!F174,"")</f>
        <v/>
      </c>
      <c r="O633" s="410"/>
      <c r="P633" s="410"/>
      <c r="Q633" s="411"/>
      <c r="R633" s="6" t="s">
        <v>5</v>
      </c>
      <c r="S633" s="405" t="str">
        <f>IF(PRINCIPAL!F175&lt;&gt;"",PRINCIPAL!F175,"")</f>
        <v/>
      </c>
      <c r="T633" s="405"/>
      <c r="U633" s="405"/>
      <c r="V633" s="407"/>
      <c r="W633" s="6" t="s">
        <v>5</v>
      </c>
      <c r="X633" s="405" t="str">
        <f>IF(PRINCIPAL!F176&lt;&gt;"",PRINCIPAL!F176,"")</f>
        <v/>
      </c>
      <c r="Y633" s="405"/>
      <c r="Z633" s="405"/>
      <c r="AA633" s="407"/>
      <c r="AB633" s="6" t="s">
        <v>5</v>
      </c>
      <c r="AC633" s="405" t="str">
        <f>IF(PRINCIPAL!F177&lt;&gt;"",PRINCIPAL!F177,"")</f>
        <v/>
      </c>
      <c r="AD633" s="405"/>
      <c r="AE633" s="405"/>
      <c r="AF633" s="407"/>
      <c r="AG633" s="6" t="s">
        <v>5</v>
      </c>
      <c r="AH633" s="405" t="str">
        <f>IF(PRINCIPAL!F178&lt;&gt;"",PRINCIPAL!F178,"")</f>
        <v/>
      </c>
      <c r="AI633" s="405"/>
      <c r="AJ633" s="405"/>
      <c r="AK633" s="407"/>
      <c r="AL633" s="6" t="s">
        <v>5</v>
      </c>
      <c r="AM633" s="405" t="str">
        <f>IF(PRINCIPAL!F179&lt;&gt;"",PRINCIPAL!F179,"")</f>
        <v/>
      </c>
      <c r="AN633" s="405"/>
      <c r="AO633" s="405"/>
      <c r="AP633" s="407"/>
      <c r="AQ633" s="6" t="s">
        <v>5</v>
      </c>
      <c r="AR633" s="405" t="str">
        <f>IF(PRINCIPAL!F180&lt;&gt;"",PRINCIPAL!F180,"")</f>
        <v/>
      </c>
      <c r="AS633" s="405"/>
      <c r="AT633" s="405"/>
      <c r="AU633" s="407"/>
      <c r="AV633" s="6" t="s">
        <v>5</v>
      </c>
      <c r="AW633" s="405" t="str">
        <f>IF(PRINCIPAL!F181&lt;&gt;"",PRINCIPAL!F181,"")</f>
        <v/>
      </c>
      <c r="AX633" s="405"/>
      <c r="AY633" s="405"/>
      <c r="AZ633" s="407"/>
      <c r="BA633" s="6" t="s">
        <v>5</v>
      </c>
      <c r="BB633" s="405" t="str">
        <f>IF(PRINCIPAL!F182&lt;&gt;"",PRINCIPAL!F182,"")</f>
        <v/>
      </c>
      <c r="BC633" s="405"/>
      <c r="BD633" s="405"/>
      <c r="BE633" s="407"/>
      <c r="BF633" s="6" t="s">
        <v>5</v>
      </c>
      <c r="BG633" s="405" t="str">
        <f>IF(PRINCIPAL!F183&lt;&gt;"",PRINCIPAL!F183,"")</f>
        <v/>
      </c>
      <c r="BH633" s="405"/>
      <c r="BI633" s="405"/>
      <c r="BJ633" s="406"/>
    </row>
    <row r="634" spans="2:62" ht="26.4" x14ac:dyDescent="0.3">
      <c r="B634" s="45" t="s">
        <v>45</v>
      </c>
      <c r="C634" s="44" t="s">
        <v>44</v>
      </c>
      <c r="D634" s="112"/>
      <c r="E634" s="114" t="s">
        <v>0</v>
      </c>
      <c r="F634" s="33" t="s">
        <v>3</v>
      </c>
      <c r="G634" s="34" t="s">
        <v>33</v>
      </c>
      <c r="H634" s="34" t="s">
        <v>35</v>
      </c>
      <c r="I634" s="34" t="s">
        <v>41</v>
      </c>
      <c r="J634" s="48" t="s">
        <v>42</v>
      </c>
      <c r="K634" s="1"/>
      <c r="L634" s="89" t="s">
        <v>0</v>
      </c>
      <c r="M634" s="33" t="s">
        <v>3</v>
      </c>
      <c r="N634" s="34" t="s">
        <v>33</v>
      </c>
      <c r="O634" s="34" t="s">
        <v>35</v>
      </c>
      <c r="P634" s="34" t="s">
        <v>41</v>
      </c>
      <c r="Q634" s="34" t="s">
        <v>42</v>
      </c>
      <c r="R634" s="33" t="s">
        <v>3</v>
      </c>
      <c r="S634" s="34" t="s">
        <v>33</v>
      </c>
      <c r="T634" s="34" t="s">
        <v>35</v>
      </c>
      <c r="U634" s="34" t="s">
        <v>41</v>
      </c>
      <c r="V634" s="34" t="s">
        <v>42</v>
      </c>
      <c r="W634" s="33" t="s">
        <v>3</v>
      </c>
      <c r="X634" s="34" t="s">
        <v>33</v>
      </c>
      <c r="Y634" s="34" t="s">
        <v>35</v>
      </c>
      <c r="Z634" s="34" t="s">
        <v>41</v>
      </c>
      <c r="AA634" s="36" t="s">
        <v>42</v>
      </c>
      <c r="AB634" s="33" t="s">
        <v>3</v>
      </c>
      <c r="AC634" s="34" t="s">
        <v>33</v>
      </c>
      <c r="AD634" s="34" t="s">
        <v>35</v>
      </c>
      <c r="AE634" s="34" t="s">
        <v>41</v>
      </c>
      <c r="AF634" s="36" t="s">
        <v>42</v>
      </c>
      <c r="AG634" s="33" t="s">
        <v>3</v>
      </c>
      <c r="AH634" s="34" t="s">
        <v>33</v>
      </c>
      <c r="AI634" s="34" t="s">
        <v>35</v>
      </c>
      <c r="AJ634" s="34" t="s">
        <v>41</v>
      </c>
      <c r="AK634" s="36" t="s">
        <v>42</v>
      </c>
      <c r="AL634" s="33" t="s">
        <v>3</v>
      </c>
      <c r="AM634" s="34" t="s">
        <v>33</v>
      </c>
      <c r="AN634" s="34" t="s">
        <v>35</v>
      </c>
      <c r="AO634" s="34" t="s">
        <v>41</v>
      </c>
      <c r="AP634" s="36" t="s">
        <v>42</v>
      </c>
      <c r="AQ634" s="33" t="s">
        <v>3</v>
      </c>
      <c r="AR634" s="34" t="s">
        <v>33</v>
      </c>
      <c r="AS634" s="34" t="s">
        <v>35</v>
      </c>
      <c r="AT634" s="34" t="s">
        <v>41</v>
      </c>
      <c r="AU634" s="36" t="s">
        <v>42</v>
      </c>
      <c r="AV634" s="33" t="s">
        <v>3</v>
      </c>
      <c r="AW634" s="34" t="s">
        <v>33</v>
      </c>
      <c r="AX634" s="34" t="s">
        <v>35</v>
      </c>
      <c r="AY634" s="34" t="s">
        <v>41</v>
      </c>
      <c r="AZ634" s="36" t="s">
        <v>42</v>
      </c>
      <c r="BA634" s="33" t="s">
        <v>3</v>
      </c>
      <c r="BB634" s="34" t="s">
        <v>33</v>
      </c>
      <c r="BC634" s="34" t="s">
        <v>35</v>
      </c>
      <c r="BD634" s="34" t="s">
        <v>41</v>
      </c>
      <c r="BE634" s="36" t="s">
        <v>42</v>
      </c>
      <c r="BF634" s="33" t="s">
        <v>3</v>
      </c>
      <c r="BG634" s="34" t="s">
        <v>33</v>
      </c>
      <c r="BH634" s="34" t="s">
        <v>35</v>
      </c>
      <c r="BI634" s="34" t="s">
        <v>41</v>
      </c>
      <c r="BJ634" s="35" t="s">
        <v>42</v>
      </c>
    </row>
    <row r="635" spans="2:62" ht="15" thickBot="1" x14ac:dyDescent="0.35">
      <c r="B635" s="43" t="s">
        <v>1</v>
      </c>
      <c r="C635" s="42" t="s">
        <v>46</v>
      </c>
      <c r="E635" s="115" t="s">
        <v>54</v>
      </c>
      <c r="F635" s="8" t="s">
        <v>25</v>
      </c>
      <c r="G635" s="9" t="s">
        <v>25</v>
      </c>
      <c r="H635" s="9" t="s">
        <v>25</v>
      </c>
      <c r="I635" s="9" t="s">
        <v>25</v>
      </c>
      <c r="J635" s="49" t="s">
        <v>25</v>
      </c>
      <c r="L635" s="90" t="s">
        <v>54</v>
      </c>
      <c r="M635" s="8" t="s">
        <v>25</v>
      </c>
      <c r="N635" s="9" t="s">
        <v>25</v>
      </c>
      <c r="O635" s="9" t="s">
        <v>25</v>
      </c>
      <c r="P635" s="9" t="s">
        <v>34</v>
      </c>
      <c r="Q635" s="38" t="s">
        <v>34</v>
      </c>
      <c r="R635" s="9" t="s">
        <v>25</v>
      </c>
      <c r="S635" s="9" t="s">
        <v>25</v>
      </c>
      <c r="T635" s="9" t="s">
        <v>25</v>
      </c>
      <c r="U635" s="9" t="s">
        <v>34</v>
      </c>
      <c r="V635" s="9" t="s">
        <v>34</v>
      </c>
      <c r="W635" s="8" t="s">
        <v>25</v>
      </c>
      <c r="X635" s="9" t="s">
        <v>25</v>
      </c>
      <c r="Y635" s="9" t="s">
        <v>25</v>
      </c>
      <c r="Z635" s="9" t="s">
        <v>34</v>
      </c>
      <c r="AA635" s="11" t="s">
        <v>34</v>
      </c>
      <c r="AB635" s="8" t="s">
        <v>25</v>
      </c>
      <c r="AC635" s="9" t="s">
        <v>25</v>
      </c>
      <c r="AD635" s="9" t="s">
        <v>25</v>
      </c>
      <c r="AE635" s="9" t="s">
        <v>34</v>
      </c>
      <c r="AF635" s="11" t="s">
        <v>34</v>
      </c>
      <c r="AG635" s="8" t="s">
        <v>25</v>
      </c>
      <c r="AH635" s="9" t="s">
        <v>25</v>
      </c>
      <c r="AI635" s="9" t="s">
        <v>25</v>
      </c>
      <c r="AJ635" s="9" t="s">
        <v>34</v>
      </c>
      <c r="AK635" s="38" t="s">
        <v>34</v>
      </c>
      <c r="AL635" s="8" t="s">
        <v>25</v>
      </c>
      <c r="AM635" s="9" t="s">
        <v>25</v>
      </c>
      <c r="AN635" s="9" t="s">
        <v>25</v>
      </c>
      <c r="AO635" s="9" t="s">
        <v>34</v>
      </c>
      <c r="AP635" s="38" t="s">
        <v>34</v>
      </c>
      <c r="AQ635" s="8" t="s">
        <v>25</v>
      </c>
      <c r="AR635" s="9" t="s">
        <v>25</v>
      </c>
      <c r="AS635" s="9" t="s">
        <v>25</v>
      </c>
      <c r="AT635" s="9" t="s">
        <v>34</v>
      </c>
      <c r="AU635" s="38" t="s">
        <v>34</v>
      </c>
      <c r="AV635" s="8" t="s">
        <v>25</v>
      </c>
      <c r="AW635" s="9" t="s">
        <v>25</v>
      </c>
      <c r="AX635" s="9" t="s">
        <v>25</v>
      </c>
      <c r="AY635" s="9" t="s">
        <v>34</v>
      </c>
      <c r="AZ635" s="38" t="s">
        <v>34</v>
      </c>
      <c r="BA635" s="8" t="s">
        <v>25</v>
      </c>
      <c r="BB635" s="9" t="s">
        <v>25</v>
      </c>
      <c r="BC635" s="9" t="s">
        <v>25</v>
      </c>
      <c r="BD635" s="9" t="s">
        <v>34</v>
      </c>
      <c r="BE635" s="38" t="s">
        <v>34</v>
      </c>
      <c r="BF635" s="8" t="s">
        <v>25</v>
      </c>
      <c r="BG635" s="9" t="s">
        <v>25</v>
      </c>
      <c r="BH635" s="9" t="s">
        <v>25</v>
      </c>
      <c r="BI635" s="9" t="s">
        <v>34</v>
      </c>
      <c r="BJ635" s="10" t="s">
        <v>34</v>
      </c>
    </row>
    <row r="636" spans="2:62" ht="12.75" customHeight="1" thickTop="1" x14ac:dyDescent="0.3">
      <c r="B636" s="326">
        <f>IF(B597&lt;&gt;"",B597,"")</f>
        <v>2021</v>
      </c>
      <c r="C636" s="339"/>
      <c r="D636" s="1"/>
      <c r="E636" s="116">
        <v>1</v>
      </c>
      <c r="F636" s="24" t="str">
        <f>IFERROR(VLOOKUP($G$633,'Banco de Dados'!$B$4:$J$50,6,FALSE),"")</f>
        <v/>
      </c>
      <c r="G636" s="25" t="str">
        <f>IFERROR(F636*(IFERROR(VLOOKUP($G$633,'Banco de Dados'!$B$4:$J$50,4,FALSE),"ERRO")),"")</f>
        <v/>
      </c>
      <c r="H636" s="25" t="str">
        <f>IFERROR(F636+G636,"")</f>
        <v/>
      </c>
      <c r="I636" s="101" t="str">
        <f>IFERROR(H636*C636*0.47*(44/12),"")</f>
        <v/>
      </c>
      <c r="J636" s="117" t="str">
        <f>IFERROR(I636,"")</f>
        <v/>
      </c>
      <c r="K636" s="1"/>
      <c r="L636" s="91">
        <v>1</v>
      </c>
      <c r="M636" s="24" t="str">
        <f>IFERROR(IF(AND(PRINCIPAL!$H$174&lt;&gt;"",OR(L636=PRINCIPAL!$I$174,L636=PRINCIPAL!$I$174+PRINCIPAL!$I$174,L636=PRINCIPAL!$I$174+PRINCIPAL!$I$174+PRINCIPAL!$I$174)),0,IF(AND(PRINCIPAL!$H$174&lt;&gt;"",L636=PRINCIPAL!$J$174),VLOOKUP($N$633,'Banco de Dados'!$B$4:$J$50,8,FALSE)*PRINCIPAL!$H$174*(1-(PRINCIPAL!$K$174/100)),IF(AND(PRINCIPAL!$H$174&lt;&gt;"",L636=PRINCIPAL!$L$174),VLOOKUP($N$633,'Banco de Dados'!$B$4:$J$50,8,FALSE)*PRINCIPAL!$H$174*(1-(PRINCIPAL!$M$174/100)),IF(AND(PRINCIPAL!$H$174&lt;&gt;"",L636=PRINCIPAL!$N$174),VLOOKUP($N$633,'Banco de Dados'!$B$4:$J$50,8,FALSE)*PRINCIPAL!$H$174*(1-(PRINCIPAL!$O$174/100)),IF(PRINCIPAL!$H$174&lt;&gt;"",VLOOKUP($N$633,'Banco de Dados'!$B$4:$J$50,8,FALSE)*PRINCIPAL!$H$174,IF(OR(L636=PRINCIPAL!$I$174,L636=PRINCIPAL!$I$174+PRINCIPAL!$I$174,L636=PRINCIPAL!$I$174+PRINCIPAL!$I$174+PRINCIPAL!$I$174),0,IF(L636=PRINCIPAL!$J$174,VLOOKUP($N$633,'Banco de Dados'!$B$4:$J$50,6,FALSE)*(1-(PRINCIPAL!$K$174/100)),IF(L636=PRINCIPAL!$L$174,VLOOKUP($N$633,'Banco de Dados'!$B$4:$J$50,6,FALSE)*(1-(PRINCIPAL!$M$174/100)),IF(L636=PRINCIPAL!$N$174,VLOOKUP($N$633,'Banco de Dados'!$B$4:$J$50,6,FALSE)*(1-(PRINCIPAL!$O$174/100)),VLOOKUP($N$633,'Banco de Dados'!$B$4:$J$50,6,FALSE)))))))))),"")</f>
        <v/>
      </c>
      <c r="N636" s="25" t="str">
        <f>IFERROR(M636*(IFERROR(VLOOKUP($N$633,'Banco de Dados'!$B$4:$J$50,4,FALSE),"ERRO")),"")</f>
        <v/>
      </c>
      <c r="O636" s="25" t="str">
        <f>IFERROR(M636+N636,"")</f>
        <v/>
      </c>
      <c r="P636" s="103" t="str">
        <f>IFERROR(O636*(C636*(PRINCIPAL!$G$174/100))*0.47*(44/12),"")</f>
        <v/>
      </c>
      <c r="Q636" s="106" t="str">
        <f>IFERROR(P636,"")</f>
        <v/>
      </c>
      <c r="R636" s="29" t="str">
        <f>IFERROR(IF(AND(PRINCIPAL!$H$175&lt;&gt;"",OR(L636=PRINCIPAL!$I$175,L636=PRINCIPAL!$I$175+PRINCIPAL!$I$175,L636=PRINCIPAL!$I$175+PRINCIPAL!$I$175+PRINCIPAL!$I$175)),0,IF(AND(PRINCIPAL!$H$175&lt;&gt;"",L636=PRINCIPAL!$J$175),VLOOKUP($S$633,'Banco de Dados'!$B$4:$J$50,8,FALSE)*PRINCIPAL!$H$175*(1-(PRINCIPAL!$K$175/100)),IF(AND(PRINCIPAL!$H$175&lt;&gt;"",L636=PRINCIPAL!$L$175),VLOOKUP($S$633,'Banco de Dados'!$B$4:$J$50,8,FALSE)*PRINCIPAL!$H$175*(1-(PRINCIPAL!$M$175/100)),IF(AND(PRINCIPAL!$H$175&lt;&gt;"",L636=PRINCIPAL!$N$175),VLOOKUP($S$633,'Banco de Dados'!$B$4:$J$50,8,FALSE)*PRINCIPAL!$H$175*(1-(PRINCIPAL!$O$175/100)),IF(PRINCIPAL!$H$175&lt;&gt;"",VLOOKUP($S$633,'Banco de Dados'!$B$4:$J$50,8,FALSE)*PRINCIPAL!$H$175,IF(OR(L636=PRINCIPAL!$I$175,L636=PRINCIPAL!$I$175+PRINCIPAL!$I$175,L636=PRINCIPAL!$I$175+PRINCIPAL!$I$175+PRINCIPAL!$I$175),0,IF(L636=PRINCIPAL!$J$175,VLOOKUP($S$633,'Banco de Dados'!$B$4:$J$50,6,FALSE)*(1-(PRINCIPAL!$K$175/100)),IF(L636=PRINCIPAL!$L$175,VLOOKUP($S$633,'Banco de Dados'!$B$4:$J$50,6,FALSE)*(1-(PRINCIPAL!$M$175/100)),IF(L636=PRINCIPAL!$N$175,VLOOKUP($S$633,'Banco de Dados'!$B$4:$J$50,6,FALSE)*(1-(PRINCIPAL!$O$175/100)),VLOOKUP($S$633,'Banco de Dados'!$B$4:$J$50,6,FALSE)))))))))),"")</f>
        <v/>
      </c>
      <c r="S636" s="29" t="str">
        <f>IFERROR(R636*(IFERROR(VLOOKUP($S$633,'Banco de Dados'!$B$4:$J$50,4,FALSE),"ERRO")),"")</f>
        <v/>
      </c>
      <c r="T636" s="28" t="str">
        <f>IFERROR(R636+S636,"")</f>
        <v/>
      </c>
      <c r="U636" s="103" t="str">
        <f>IFERROR(T636*(C636*(PRINCIPAL!$G$175/100))*0.47*(44/12),"")</f>
        <v/>
      </c>
      <c r="V636" s="101" t="str">
        <f>IFERROR(U636,"")</f>
        <v/>
      </c>
      <c r="W636" s="30" t="str">
        <f>IFERROR(IF(AND(PRINCIPAL!$H$176&lt;&gt;"",OR(L636=PRINCIPAL!$I$176,L636=PRINCIPAL!$I$176+PRINCIPAL!$I$176,L636=PRINCIPAL!$I$176+PRINCIPAL!$I$176+PRINCIPAL!$I$176)),0,IF(AND(PRINCIPAL!$H$176&lt;&gt;"",L636=PRINCIPAL!$J$176),VLOOKUP($X$633,'Banco de Dados'!$B$4:$J$50,8,FALSE)*PRINCIPAL!$H$176*(1-(PRINCIPAL!$K$176/100)),IF(AND(PRINCIPAL!$H$176&lt;&gt;"",L636=PRINCIPAL!$L$176),VLOOKUP($X$633,'Banco de Dados'!$B$4:$J$50,8,FALSE)*PRINCIPAL!$H$176*(1-(PRINCIPAL!$M$176/100)),IF(AND(PRINCIPAL!$H$176&lt;&gt;"",L636=PRINCIPAL!$N$176),VLOOKUP($X$633,'Banco de Dados'!$B$4:$J$50,8,FALSE)*PRINCIPAL!$H$176*(1-(PRINCIPAL!$O$176/100)),IF(PRINCIPAL!$H$176&lt;&gt;"",VLOOKUP($X$633,'Banco de Dados'!$B$4:$J$50,8,FALSE)*PRINCIPAL!$H$176,IF(OR(L636=PRINCIPAL!$I$176,L636=PRINCIPAL!$I$176+PRINCIPAL!$I$176,L636=PRINCIPAL!$I$176+PRINCIPAL!$I$176+PRINCIPAL!$I$176),0,IF(L636=PRINCIPAL!$J$176,VLOOKUP($X$633,'Banco de Dados'!$B$4:$J$50,6,FALSE)*(1-(PRINCIPAL!$K$176/100)),IF(L636=PRINCIPAL!$L$176,VLOOKUP($X$633,'Banco de Dados'!$B$4:$J$50,6,FALSE)*(1-(PRINCIPAL!$M$176/100)),IF(L636=PRINCIPAL!$N$176,VLOOKUP($X$633,'Banco de Dados'!$B$4:$J$50,6,FALSE)*(1-(PRINCIPAL!$O$176/100)),VLOOKUP($X$633,'Banco de Dados'!$B$4:$J$50,6,FALSE)))))))))),"")</f>
        <v/>
      </c>
      <c r="X636" s="28" t="str">
        <f>IFERROR(W636*(IFERROR(VLOOKUP($X$633,'Banco de Dados'!$B$4:$J$50,4,FALSE),"ERRO")),"")</f>
        <v/>
      </c>
      <c r="Y636" s="28" t="str">
        <f>IFERROR(X636+W636,"")</f>
        <v/>
      </c>
      <c r="Z636" s="101" t="str">
        <f>IFERROR(Y636*(C636*(PRINCIPAL!$G$176/100))*0.47*(44/12),"")</f>
        <v/>
      </c>
      <c r="AA636" s="110" t="str">
        <f>IFERROR(Z636,"")</f>
        <v/>
      </c>
      <c r="AB636" s="30" t="str">
        <f>IFERROR(IF(AND(PRINCIPAL!$H$177&lt;&gt;"",OR(L636=PRINCIPAL!$I$177,L636=PRINCIPAL!$I$177+PRINCIPAL!$I$177,L636=PRINCIPAL!$I$177+PRINCIPAL!$I$177+PRINCIPAL!$I$177)),0,IF(AND(PRINCIPAL!$H$177&lt;&gt;"",L636=PRINCIPAL!$J$177),VLOOKUP($AC$633,'Banco de Dados'!$B$4:$J$50,8,FALSE)*PRINCIPAL!$H$177*(1-(PRINCIPAL!$K$177/100)),IF(AND(PRINCIPAL!$H$177&lt;&gt;"",L636=PRINCIPAL!$L$177),VLOOKUP($AC$633,'Banco de Dados'!$B$4:$J$50,8,FALSE)*PRINCIPAL!$H$177*(1-(PRINCIPAL!$M$177/100)),IF(AND(PRINCIPAL!$H$177&lt;&gt;"",L636=PRINCIPAL!$N$177),VLOOKUP($AC$633,'Banco de Dados'!$B$4:$J$50,8,FALSE)*PRINCIPAL!$H$177*(1-(PRINCIPAL!$O$177/100)),IF(PRINCIPAL!$H$177&lt;&gt;"",VLOOKUP($AC$633,'Banco de Dados'!$B$4:$J$50,8,FALSE)*PRINCIPAL!$H$177,IF(OR(L636=PRINCIPAL!$I$177,L636=PRINCIPAL!$I$177+PRINCIPAL!$I$177,L636=PRINCIPAL!$I$177+PRINCIPAL!$I$177+PRINCIPAL!$I$177),0,IF(L636=PRINCIPAL!$J$177,VLOOKUP($AC$633,'Banco de Dados'!$B$4:$J$50,6,FALSE)*(1-(PRINCIPAL!$K$177/100)),IF(L636=PRINCIPAL!$L$177,VLOOKUP($AC$633,'Banco de Dados'!$B$4:$J$50,6,FALSE)*(1-(PRINCIPAL!$M$177/100)),IF(L636=PRINCIPAL!$N$177,VLOOKUP($AC$633,'Banco de Dados'!$B$4:$J$50,6,FALSE)*(1-(PRINCIPAL!$O$177/100)),VLOOKUP($AC$633,'Banco de Dados'!$B$4:$J$50,6,FALSE)))))))))),"")</f>
        <v/>
      </c>
      <c r="AC636" s="28" t="str">
        <f>IFERROR(AB636*(IFERROR(VLOOKUP($AC$633,'Banco de Dados'!$B$4:$J$50,4,FALSE),"ERRO")),"")</f>
        <v/>
      </c>
      <c r="AD636" s="28" t="str">
        <f>IFERROR(AC636+AB636,"")</f>
        <v/>
      </c>
      <c r="AE636" s="101" t="str">
        <f>IFERROR(AD636*(C636*(PRINCIPAL!$G$177/100))*0.47*(44/12),"")</f>
        <v/>
      </c>
      <c r="AF636" s="110" t="str">
        <f>IFERROR(AE636,"")</f>
        <v/>
      </c>
      <c r="AG636" s="30" t="str">
        <f>IFERROR(IF(AND(PRINCIPAL!$H$178&lt;&gt;"",OR(L636=PRINCIPAL!$I$178,L636=PRINCIPAL!$I$178+PRINCIPAL!$I$178,L636=PRINCIPAL!$I$178+PRINCIPAL!$I$178+PRINCIPAL!$I$178)),0,IF(AND(PRINCIPAL!$H$178&lt;&gt;"",L636=PRINCIPAL!$J$178),VLOOKUP($AH$633,'Banco de Dados'!$B$4:$J$50,8,FALSE)*PRINCIPAL!$H$178*(1-(PRINCIPAL!$K$178/100)),IF(AND(PRINCIPAL!$H$178&lt;&gt;"",L636=PRINCIPAL!$L$178),VLOOKUP($AH$633,'Banco de Dados'!$B$4:$J$50,8,FALSE)*PRINCIPAL!$H$178*(1-(PRINCIPAL!$M$178/100)),IF(AND(PRINCIPAL!$H$178&lt;&gt;"",L636=PRINCIPAL!$N$178),VLOOKUP($AH$633,'Banco de Dados'!$B$4:$J$50,8,FALSE)*PRINCIPAL!$H$178*(1-(PRINCIPAL!$O$178/100)),IF(PRINCIPAL!$H$178&lt;&gt;"",VLOOKUP($AH$633,'Banco de Dados'!$B$4:$J$50,8,FALSE)*PRINCIPAL!$H$178,IF(OR(L636=PRINCIPAL!$I$178,L636=PRINCIPAL!$I$178+PRINCIPAL!$I$178,L636=PRINCIPAL!$I$178+PRINCIPAL!$I$178+PRINCIPAL!$I$178),0,IF(L636=PRINCIPAL!$J$178,VLOOKUP($AH$633,'Banco de Dados'!$B$4:$J$50,6,FALSE)*(1-(PRINCIPAL!$K$178/100)),IF(L636=PRINCIPAL!$L$178,VLOOKUP($AH$633,'Banco de Dados'!$B$4:$J$50,6,FALSE)*(1-(PRINCIPAL!$M$178/100)),IF(L636=PRINCIPAL!$N$178,VLOOKUP($AH$633,'Banco de Dados'!$B$4:$J$50,6,FALSE)*(1-(PRINCIPAL!$O$178/100)),VLOOKUP($AH$633,'Banco de Dados'!$B$4:$J$50,6,FALSE)))))))))),"")</f>
        <v/>
      </c>
      <c r="AH636" s="29" t="str">
        <f>IFERROR(AG636*(IFERROR(VLOOKUP($AH$633,'Banco de Dados'!$B$4:$J$50,4,FALSE),"ERRO")),"")</f>
        <v/>
      </c>
      <c r="AI636" s="28" t="str">
        <f>IFERROR(AH636+AG636,"")</f>
        <v/>
      </c>
      <c r="AJ636" s="101" t="str">
        <f>IFERROR(AI636*(C636*(PRINCIPAL!$G$178/100))*0.47*(44/12),"")</f>
        <v/>
      </c>
      <c r="AK636" s="111" t="str">
        <f>IFERROR(AJ636,"")</f>
        <v/>
      </c>
      <c r="AL636" s="30" t="str">
        <f>IFERROR(IF(AND(PRINCIPAL!$H$179&lt;&gt;"",OR(L636=PRINCIPAL!$I$179,L636=PRINCIPAL!$I$179+PRINCIPAL!$I$179,L636=PRINCIPAL!$I$179+PRINCIPAL!$I$179+PRINCIPAL!$I$179)),0,IF(AND(PRINCIPAL!$H$179&lt;&gt;"",L636=PRINCIPAL!$J$179),VLOOKUP($AM$633,'Banco de Dados'!$B$4:$J$50,8,FALSE)*PRINCIPAL!$H$179*(1-(PRINCIPAL!$K$179/100)),IF(AND(PRINCIPAL!$H$179&lt;&gt;"",L636=PRINCIPAL!$L$179),VLOOKUP($AM$633,'Banco de Dados'!$B$4:$J$50,8,FALSE)*PRINCIPAL!$H$179*(1-(PRINCIPAL!$M$179/100)),IF(AND(PRINCIPAL!$H$179&lt;&gt;"",L636=PRINCIPAL!$N$179),VLOOKUP($AM$633,'Banco de Dados'!$B$4:$J$50,8,FALSE)*PRINCIPAL!$H$179*(1-(PRINCIPAL!$O$179/100)),IF(PRINCIPAL!$H$179&lt;&gt;"",VLOOKUP($AM$633,'Banco de Dados'!$B$4:$J$50,8,FALSE)*PRINCIPAL!$H$179,IF(OR(L636=PRINCIPAL!$I$179,L636=PRINCIPAL!$I$179+PRINCIPAL!$I$179,L636=PRINCIPAL!$I$179+PRINCIPAL!$I$179+PRINCIPAL!$I$179),0,IF(L636=PRINCIPAL!$J$179,VLOOKUP($AM$633,'Banco de Dados'!$B$4:$J$50,6,FALSE)*(1-(PRINCIPAL!$K$179/100)),IF(L636=PRINCIPAL!$L$179,VLOOKUP($AM$633,'Banco de Dados'!$B$4:$J$50,6,FALSE)*(1-(PRINCIPAL!$M$179/100)),IF(L636=PRINCIPAL!$N$179,VLOOKUP($AM$633,'Banco de Dados'!$B$4:$J$50,6,FALSE)*(1-(PRINCIPAL!$O$179/100)),VLOOKUP($AM$633,'Banco de Dados'!$B$4:$J$50,6,FALSE)))))))))),"")</f>
        <v/>
      </c>
      <c r="AM636" s="29" t="str">
        <f>IFERROR(AL636*(IFERROR(VLOOKUP($AM$633,'Banco de Dados'!$B$4:$J$50,4,FALSE),"ERRO")),"")</f>
        <v/>
      </c>
      <c r="AN636" s="28" t="str">
        <f>IFERROR(AM636+AL636,"")</f>
        <v/>
      </c>
      <c r="AO636" s="103" t="str">
        <f>IFERROR(AN636*(C636*(PRINCIPAL!$G$179/100))*0.47*(44/12),"")</f>
        <v/>
      </c>
      <c r="AP636" s="111" t="str">
        <f>IFERROR(AO636,"")</f>
        <v/>
      </c>
      <c r="AQ636" s="132" t="str">
        <f>IFERROR(IF(AND(PRINCIPAL!$H$180&lt;&gt;"",OR(L636=PRINCIPAL!$I$180,L636=PRINCIPAL!$I$180+PRINCIPAL!$I$180,L636=PRINCIPAL!$I$180+PRINCIPAL!$I$180+PRINCIPAL!$I$180)),0,IF(AND(PRINCIPAL!$H$180&lt;&gt;"",L636=PRINCIPAL!$J$180),VLOOKUP($AR$633,'Banco de Dados'!$B$4:$J$50,8,FALSE)*PRINCIPAL!$H$180*(1-(PRINCIPAL!$K$180/100)),IF(AND(PRINCIPAL!$H$180&lt;&gt;"",L636=PRINCIPAL!$L$180),VLOOKUP($AR$633,'Banco de Dados'!$B$4:$J$50,8,FALSE)*PRINCIPAL!$H$180*(1-(PRINCIPAL!$M$180/100)),IF(AND(PRINCIPAL!$H$180&lt;&gt;"",L636=PRINCIPAL!$N$180),VLOOKUP($AR$633,'Banco de Dados'!$B$4:$J$50,8,FALSE)*PRINCIPAL!$H$180*(1-(PRINCIPAL!$O$180/100)),IF(PRINCIPAL!$H$180&lt;&gt;"",VLOOKUP($AR$633,'Banco de Dados'!$B$4:$J$50,8,FALSE)*PRINCIPAL!$H$180,IF(OR(L636=PRINCIPAL!$I$180,L636=PRINCIPAL!$I$180+PRINCIPAL!$I$180,L636=PRINCIPAL!$I$180+PRINCIPAL!$I$180+PRINCIPAL!$I$180),0,IF(L636=PRINCIPAL!$J$180,VLOOKUP($AR$633,'Banco de Dados'!$B$4:$J$50,6,FALSE)*(1-(PRINCIPAL!$K$180/100)),IF(L636=PRINCIPAL!$L$180,VLOOKUP($AR$633,'Banco de Dados'!$B$4:$J$50,6,FALSE)*(1-(PRINCIPAL!$M$180/100)),IF(L636=PRINCIPAL!$N$180,VLOOKUP($AR$633,'Banco de Dados'!$B$4:$J$50,6,FALSE)*(1-(PRINCIPAL!$O$180/100)),VLOOKUP($AR$633,'Banco de Dados'!$B$4:$J$50,6,FALSE)))))))))),"")</f>
        <v/>
      </c>
      <c r="AR636" s="28" t="str">
        <f>IFERROR(AQ636*(IFERROR(VLOOKUP($AR$633,'Banco de Dados'!$B$4:$J$50,4,FALSE),"ERRO")),"")</f>
        <v/>
      </c>
      <c r="AS636" s="28" t="str">
        <f>IFERROR(AR636+AQ636,"")</f>
        <v/>
      </c>
      <c r="AT636" s="101" t="str">
        <f>IFERROR(AS636*(C636*(PRINCIPAL!$G$180/100))*0.47*(44/12),"")</f>
        <v/>
      </c>
      <c r="AU636" s="110" t="str">
        <f>IFERROR(AT636,"")</f>
        <v/>
      </c>
      <c r="AV636" s="30" t="str">
        <f>IFERROR(IF(AND(PRINCIPAL!$H$181&lt;&gt;"",OR(L636=PRINCIPAL!$I$181,L636=PRINCIPAL!$I$181+PRINCIPAL!$I$181,L636=PRINCIPAL!$I$181+PRINCIPAL!$I$181+PRINCIPAL!$I$181)),0,IF(AND(PRINCIPAL!$H$181&lt;&gt;"",L636=PRINCIPAL!$J$181),VLOOKUP($AW$633,'Banco de Dados'!$B$4:$J$50,8,FALSE)*PRINCIPAL!$H$181*(1-(PRINCIPAL!$K$181/100)),IF(AND(PRINCIPAL!$H$181&lt;&gt;"",L636=PRINCIPAL!$L$181),VLOOKUP($AW$633,'Banco de Dados'!$B$4:$J$50,8,FALSE)*PRINCIPAL!$H$181*(1-(PRINCIPAL!$M$181/100)),IF(AND(PRINCIPAL!$H$181&lt;&gt;"",L636=PRINCIPAL!$N$181),VLOOKUP($AW$633,'Banco de Dados'!$B$4:$J$50,8,FALSE)*PRINCIPAL!$H$181*(1-(PRINCIPAL!$O$181/100)),IF(PRINCIPAL!$H$181&lt;&gt;"",VLOOKUP($AW$633,'Banco de Dados'!$B$4:$J$50,8,FALSE)*PRINCIPAL!$H$181,IF(OR(L636=PRINCIPAL!$I$181,L636=PRINCIPAL!$I$181+PRINCIPAL!$I$181,L636=PRINCIPAL!$I$181+PRINCIPAL!$I$181+PRINCIPAL!$I$181),0,IF(L636=PRINCIPAL!$J$181,VLOOKUP($AW$633,'Banco de Dados'!$B$4:$J$50,6,FALSE)*(1-(PRINCIPAL!$K$181/100)),IF(L636=PRINCIPAL!$L$181,VLOOKUP($AW$633,'Banco de Dados'!$B$4:$J$50,6,FALSE)*(1-(PRINCIPAL!$M$181/100)),IF(L636=PRINCIPAL!$N$181,VLOOKUP($AW$633,'Banco de Dados'!$B$4:$J$50,6,FALSE)*(1-(PRINCIPAL!$O$181/100)),VLOOKUP($AW$633,'Banco de Dados'!$B$4:$J$50,6,FALSE)))))))))),"")</f>
        <v/>
      </c>
      <c r="AW636" s="29" t="str">
        <f>IFERROR(AV636*(IFERROR(VLOOKUP($AW$633,'Banco de Dados'!$B$4:$J$50,4,FALSE),"ERRO")),"")</f>
        <v/>
      </c>
      <c r="AX636" s="28" t="str">
        <f>IFERROR(AW636+AV636,"")</f>
        <v/>
      </c>
      <c r="AY636" s="101" t="str">
        <f>IFERROR(AX636*(C636*(PRINCIPAL!$G$181/100))*0.47*(44/12),"")</f>
        <v/>
      </c>
      <c r="AZ636" s="111" t="str">
        <f>IFERROR(AY636,"")</f>
        <v/>
      </c>
      <c r="BA636" s="132" t="str">
        <f>IFERROR(IF(AND(PRINCIPAL!$H$182&lt;&gt;"",OR(L636=PRINCIPAL!$I$182,L636=PRINCIPAL!$I$182+PRINCIPAL!$I$182,L636=PRINCIPAL!$I$182+PRINCIPAL!$I$182+PRINCIPAL!$I$182)),0,IF(AND(PRINCIPAL!$H$182&lt;&gt;"",L636=PRINCIPAL!$J$182),VLOOKUP($BB$633,'Banco de Dados'!$B$4:$J$50,8,FALSE)*PRINCIPAL!$H$182*(1-(PRINCIPAL!$K$182/100)),IF(AND(PRINCIPAL!$H$182&lt;&gt;"",L636=PRINCIPAL!$L$182),VLOOKUP($BB$633,'Banco de Dados'!$B$4:$J$50,8,FALSE)*PRINCIPAL!$H$182*(1-(PRINCIPAL!$M$182/100)),IF(AND(PRINCIPAL!$H$182&lt;&gt;"",L636=PRINCIPAL!$N$182),VLOOKUP($BB$633,'Banco de Dados'!$B$4:$J$50,8,FALSE)*PRINCIPAL!$H$182*(1-(PRINCIPAL!$O$182/100)),IF(PRINCIPAL!$H$182&lt;&gt;"",VLOOKUP($BB$633,'Banco de Dados'!$B$4:$J$50,8,FALSE)*PRINCIPAL!$H$182,IF(OR(L636=PRINCIPAL!$I$182,L636=PRINCIPAL!$I$182+PRINCIPAL!$I$182,L636=PRINCIPAL!$I$182+PRINCIPAL!$I$182+PRINCIPAL!$I$182),0,IF(L636=PRINCIPAL!$J$182,VLOOKUP($BB$633,'Banco de Dados'!$B$4:$J$50,6,FALSE)*(1-(PRINCIPAL!$K$182/100)),IF(L636=PRINCIPAL!$L$182,VLOOKUP($BB$633,'Banco de Dados'!$B$4:$J$50,6,FALSE)*(1-(PRINCIPAL!$M$182/100)),IF(L636=PRINCIPAL!$N$182,VLOOKUP($BB$633,'Banco de Dados'!$B$4:$J$50,6,FALSE)*(1-(PRINCIPAL!$O$182/100)),VLOOKUP($BB$633,'Banco de Dados'!$B$4:$J$50,6,FALSE)))))))))),"")</f>
        <v/>
      </c>
      <c r="BB636" s="28" t="str">
        <f>IFERROR(BA636*(IFERROR(VLOOKUP($BB$633,'Banco de Dados'!$B$4:$J$50,4,FALSE),"ERRO")),"")</f>
        <v/>
      </c>
      <c r="BC636" s="28" t="str">
        <f>IFERROR(BB636+BA636,"")</f>
        <v/>
      </c>
      <c r="BD636" s="101" t="str">
        <f>IFERROR(BC636*(C636*(PRINCIPAL!$G$182/100))*0.47*(44/12),"")</f>
        <v/>
      </c>
      <c r="BE636" s="110" t="str">
        <f>IFERROR(BD636,"")</f>
        <v/>
      </c>
      <c r="BF636" s="30" t="str">
        <f>IFERROR(IF(AND(PRINCIPAL!$H$183&lt;&gt;"",OR(L636=PRINCIPAL!$I$183,L636=PRINCIPAL!$I$183+PRINCIPAL!$I$183,L636=PRINCIPAL!$I$183+PRINCIPAL!$I$183+PRINCIPAL!$I$183)),0,IF(AND(PRINCIPAL!$H$183&lt;&gt;"",L636=PRINCIPAL!$J$183),VLOOKUP($BG$633,'Banco de Dados'!$B$4:$J$50,8,FALSE)*PRINCIPAL!$H$183*(1-(PRINCIPAL!$K$183/100)),IF(AND(PRINCIPAL!$H$183&lt;&gt;"",L636=PRINCIPAL!$L$183),VLOOKUP($BG$633,'Banco de Dados'!$B$4:$J$50,8,FALSE)*PRINCIPAL!$H$183*(1-(PRINCIPAL!$M$183/100)),IF(AND(PRINCIPAL!$H$183&lt;&gt;"",L636=PRINCIPAL!$N$183),VLOOKUP($BG$633,'Banco de Dados'!$B$4:$J$50,8,FALSE)*PRINCIPAL!$H$183*(1-(PRINCIPAL!$O$183/100)),IF(PRINCIPAL!$H$183&lt;&gt;"",VLOOKUP($BG$633,'Banco de Dados'!$B$4:$J$50,8,FALSE)*PRINCIPAL!$H$183,IF(OR(L636=PRINCIPAL!$I$183,L636=PRINCIPAL!$I$183+PRINCIPAL!$I$183,L636=PRINCIPAL!$I$183+PRINCIPAL!$I$183+PRINCIPAL!$I$183),0,IF(L636=PRINCIPAL!$J$183,VLOOKUP($BG$633,'Banco de Dados'!$B$4:$J$50,6,FALSE)*(1-(PRINCIPAL!$K$183/100)),IF(L636=PRINCIPAL!$L$183,VLOOKUP($BG$633,'Banco de Dados'!$B$4:$J$50,6,FALSE)*(1-(PRINCIPAL!$M$183/100)),IF(L636=PRINCIPAL!$N$183,VLOOKUP($BG$633,'Banco de Dados'!$B$4:$J$50,6,FALSE)*(1-(PRINCIPAL!$O$183/100)),VLOOKUP($BG$633,'Banco de Dados'!$B$4:$J$50,6,FALSE)))))))))),"")</f>
        <v/>
      </c>
      <c r="BG636" s="29" t="str">
        <f>IFERROR(BF636*(IFERROR(VLOOKUP($BG$633,'Banco de Dados'!$B$4:$J$50,4,FALSE),"ERRO")),"")</f>
        <v/>
      </c>
      <c r="BH636" s="28" t="str">
        <f>IFERROR(BG636+BF636,"")</f>
        <v/>
      </c>
      <c r="BI636" s="103" t="str">
        <f>IFERROR(BH636*(C636*(PRINCIPAL!$G$183/100))*0.47*(44/12),"")</f>
        <v/>
      </c>
      <c r="BJ636" s="102" t="str">
        <f>IFERROR(BI636,"")</f>
        <v/>
      </c>
    </row>
    <row r="637" spans="2:62" ht="12.75" customHeight="1" x14ac:dyDescent="0.3">
      <c r="B637" s="326">
        <f>IF(B598&lt;&gt;"",B598,"")</f>
        <v>2022</v>
      </c>
      <c r="C637" s="340"/>
      <c r="D637" s="1"/>
      <c r="E637" s="116">
        <v>2</v>
      </c>
      <c r="F637" s="24" t="str">
        <f>IFERROR(VLOOKUP($G$633,'Banco de Dados'!$B$4:$J$50,6,FALSE),"")</f>
        <v/>
      </c>
      <c r="G637" s="25" t="str">
        <f>IFERROR(F637*(IFERROR(VLOOKUP($G$633,'Banco de Dados'!$B$4:$J$50,4,FALSE),"ERRO")),"")</f>
        <v/>
      </c>
      <c r="H637" s="25" t="str">
        <f>IFERROR(F637+G637,"")</f>
        <v/>
      </c>
      <c r="I637" s="103" t="str">
        <f>IFERROR(H637*(C637)*0.47*(44/12),"")</f>
        <v/>
      </c>
      <c r="J637" s="117" t="str">
        <f>IFERROR(I637+J636,"")</f>
        <v/>
      </c>
      <c r="K637" s="1"/>
      <c r="L637" s="91">
        <v>2</v>
      </c>
      <c r="M637" s="24" t="str">
        <f>IFERROR(IF(AND(PRINCIPAL!$H$174&lt;&gt;"",OR(L637=PRINCIPAL!$I$174,L637=PRINCIPAL!$I$174+PRINCIPAL!$I$174,L637=PRINCIPAL!$I$174+PRINCIPAL!$I$174+PRINCIPAL!$I$174)),0,IF(AND(PRINCIPAL!$H$174&lt;&gt;"",L637=PRINCIPAL!$J$174),VLOOKUP($N$633,'Banco de Dados'!$B$4:$J$50,8,FALSE)*PRINCIPAL!$H$174*(1-(PRINCIPAL!$K$174/100)),IF(AND(PRINCIPAL!$H$174&lt;&gt;"",L637=PRINCIPAL!$L$174),VLOOKUP($N$633,'Banco de Dados'!$B$4:$J$50,8,FALSE)*PRINCIPAL!$H$174*(1-(PRINCIPAL!$M$174/100)),IF(AND(PRINCIPAL!$H$174&lt;&gt;"",L637=PRINCIPAL!$N$174),VLOOKUP($N$633,'Banco de Dados'!$B$4:$J$50,8,FALSE)*PRINCIPAL!$H$174*(1-(PRINCIPAL!$O$174/100)),IF(PRINCIPAL!$H$174&lt;&gt;"",VLOOKUP($N$633,'Banco de Dados'!$B$4:$J$50,8,FALSE)*PRINCIPAL!$H$174,IF(OR(L637=PRINCIPAL!$I$174,L637=PRINCIPAL!$I$174+PRINCIPAL!$I$174,L637=PRINCIPAL!$I$174+PRINCIPAL!$I$174+PRINCIPAL!$I$174),0,IF(L637=PRINCIPAL!$J$174,VLOOKUP($N$633,'Banco de Dados'!$B$4:$J$50,6,FALSE)*(1-(PRINCIPAL!$K$174/100)),IF(L637=PRINCIPAL!$L$174,VLOOKUP($N$633,'Banco de Dados'!$B$4:$J$50,6,FALSE)*(1-(PRINCIPAL!$M$174/100)),IF(L637=PRINCIPAL!$N$174,VLOOKUP($N$633,'Banco de Dados'!$B$4:$J$50,6,FALSE)*(1-(PRINCIPAL!$O$174/100)),VLOOKUP($N$633,'Banco de Dados'!$B$4:$J$50,6,FALSE)))))))))),"")</f>
        <v/>
      </c>
      <c r="N637" s="25" t="str">
        <f>IFERROR(M637*(IFERROR(VLOOKUP($N$633,'Banco de Dados'!$B$4:$J$50,4,FALSE),"ERRO")),"")</f>
        <v/>
      </c>
      <c r="O637" s="25" t="str">
        <f>IFERROR(M637+N637,"")</f>
        <v/>
      </c>
      <c r="P637" s="103" t="str">
        <f>IFERROR(O637*(C637*(PRINCIPAL!$G$174/100))*0.47*(44/12),"")</f>
        <v/>
      </c>
      <c r="Q637" s="107" t="str">
        <f>IFERROR(Q636+P637,"")</f>
        <v/>
      </c>
      <c r="R637" s="29" t="str">
        <f>IFERROR(IF(AND(PRINCIPAL!$H$175&lt;&gt;"",OR(L637=PRINCIPAL!$I$175,L637=PRINCIPAL!$I$175+PRINCIPAL!$I$175,L637=PRINCIPAL!$I$175+PRINCIPAL!$I$175+PRINCIPAL!$I$175)),0,IF(AND(PRINCIPAL!$H$175&lt;&gt;"",L637=PRINCIPAL!$J$175),VLOOKUP($S$633,'Banco de Dados'!$B$4:$J$50,8,FALSE)*PRINCIPAL!$H$175*(1-(PRINCIPAL!$K$175/100)),IF(AND(PRINCIPAL!$H$175&lt;&gt;"",L637=PRINCIPAL!$L$175),VLOOKUP($S$633,'Banco de Dados'!$B$4:$J$50,8,FALSE)*PRINCIPAL!$H$175*(1-(PRINCIPAL!$M$175/100)),IF(AND(PRINCIPAL!$H$175&lt;&gt;"",L637=PRINCIPAL!$N$175),VLOOKUP($S$633,'Banco de Dados'!$B$4:$J$50,8,FALSE)*PRINCIPAL!$H$175*(1-(PRINCIPAL!$O$175/100)),IF(PRINCIPAL!$H$175&lt;&gt;"",VLOOKUP($S$633,'Banco de Dados'!$B$4:$J$50,8,FALSE)*PRINCIPAL!$H$175,IF(OR(L637=PRINCIPAL!$I$175,L637=PRINCIPAL!$I$175+PRINCIPAL!$I$175,L637=PRINCIPAL!$I$175+PRINCIPAL!$I$175+PRINCIPAL!$I$175),0,IF(L637=PRINCIPAL!$J$175,VLOOKUP($S$633,'Banco de Dados'!$B$4:$J$50,6,FALSE)*(1-(PRINCIPAL!$K$175/100)),IF(L637=PRINCIPAL!$L$175,VLOOKUP($S$633,'Banco de Dados'!$B$4:$J$50,6,FALSE)*(1-(PRINCIPAL!$M$175/100)),IF(L637=PRINCIPAL!$N$175,VLOOKUP($S$633,'Banco de Dados'!$B$4:$J$50,6,FALSE)*(1-(PRINCIPAL!$O$175/100)),VLOOKUP($S$633,'Banco de Dados'!$B$4:$J$50,6,FALSE)))))))))),"")</f>
        <v/>
      </c>
      <c r="S637" s="29" t="str">
        <f>IFERROR(R637*(IFERROR(VLOOKUP($S$633,'Banco de Dados'!$B$4:$J$50,4,FALSE),"ERRO")),"")</f>
        <v/>
      </c>
      <c r="T637" s="29" t="str">
        <f>IFERROR(R637+S637,"")</f>
        <v/>
      </c>
      <c r="U637" s="103" t="str">
        <f>IFERROR(T637*(C637*(PRINCIPAL!$G$175/100))*0.47*(44/12),"")</f>
        <v/>
      </c>
      <c r="V637" s="103" t="str">
        <f t="shared" ref="V637:V670" si="426">IFERROR(V636+U637,"")</f>
        <v/>
      </c>
      <c r="W637" s="30" t="str">
        <f>IFERROR(IF(AND(PRINCIPAL!$H$176&lt;&gt;"",OR(L637=PRINCIPAL!$I$176,L637=PRINCIPAL!$I$176+PRINCIPAL!$I$176,L637=PRINCIPAL!$I$176+PRINCIPAL!$I$176+PRINCIPAL!$I$176)),0,IF(AND(PRINCIPAL!$H$176&lt;&gt;"",L637=PRINCIPAL!$J$176),VLOOKUP($X$633,'Banco de Dados'!$B$4:$J$50,8,FALSE)*PRINCIPAL!$H$176*(1-(PRINCIPAL!$K$176/100)),IF(AND(PRINCIPAL!$H$176&lt;&gt;"",L637=PRINCIPAL!$L$176),VLOOKUP($X$633,'Banco de Dados'!$B$4:$J$50,8,FALSE)*PRINCIPAL!$H$176*(1-(PRINCIPAL!$M$176/100)),IF(AND(PRINCIPAL!$H$176&lt;&gt;"",L637=PRINCIPAL!$N$176),VLOOKUP($X$633,'Banco de Dados'!$B$4:$J$50,8,FALSE)*PRINCIPAL!$H$176*(1-(PRINCIPAL!$O$176/100)),IF(PRINCIPAL!$H$176&lt;&gt;"",VLOOKUP($X$633,'Banco de Dados'!$B$4:$J$50,8,FALSE)*PRINCIPAL!$H$176,IF(OR(L637=PRINCIPAL!$I$176,L637=PRINCIPAL!$I$176+PRINCIPAL!$I$176,L637=PRINCIPAL!$I$176+PRINCIPAL!$I$176+PRINCIPAL!$I$176),0,IF(L637=PRINCIPAL!$J$176,VLOOKUP($X$633,'Banco de Dados'!$B$4:$J$50,6,FALSE)*(1-(PRINCIPAL!$K$176/100)),IF(L637=PRINCIPAL!$L$176,VLOOKUP($X$633,'Banco de Dados'!$B$4:$J$50,6,FALSE)*(1-(PRINCIPAL!$M$176/100)),IF(L637=PRINCIPAL!$N$176,VLOOKUP($X$633,'Banco de Dados'!$B$4:$J$50,6,FALSE)*(1-(PRINCIPAL!$O$176/100)),VLOOKUP($X$633,'Banco de Dados'!$B$4:$J$50,6,FALSE)))))))))),"")</f>
        <v/>
      </c>
      <c r="X637" s="29" t="str">
        <f>IFERROR(W637*(IFERROR(VLOOKUP($X$633,'Banco de Dados'!$B$4:$J$50,4,FALSE),"ERRO")),"")</f>
        <v/>
      </c>
      <c r="Y637" s="29" t="str">
        <f>IFERROR(X637+W637,"")</f>
        <v/>
      </c>
      <c r="Z637" s="103" t="str">
        <f>IFERROR(Y637*(C637*(PRINCIPAL!$G$176/100))*0.47*(44/12),"")</f>
        <v/>
      </c>
      <c r="AA637" s="111" t="str">
        <f>IFERROR(Z637+AA636,"")</f>
        <v/>
      </c>
      <c r="AB637" s="30" t="str">
        <f>IFERROR(IF(AND(PRINCIPAL!$H$177&lt;&gt;"",OR(L637=PRINCIPAL!$I$177,L637=PRINCIPAL!$I$177+PRINCIPAL!$I$177,L637=PRINCIPAL!$I$177+PRINCIPAL!$I$177+PRINCIPAL!$I$177)),0,IF(AND(PRINCIPAL!$H$177&lt;&gt;"",L637=PRINCIPAL!$J$177),VLOOKUP($AC$633,'Banco de Dados'!$B$4:$J$50,8,FALSE)*PRINCIPAL!$H$177*(1-(PRINCIPAL!$K$177/100)),IF(AND(PRINCIPAL!$H$177&lt;&gt;"",L637=PRINCIPAL!$L$177),VLOOKUP($AC$633,'Banco de Dados'!$B$4:$J$50,8,FALSE)*PRINCIPAL!$H$177*(1-(PRINCIPAL!$M$177/100)),IF(AND(PRINCIPAL!$H$177&lt;&gt;"",L637=PRINCIPAL!$N$177),VLOOKUP($AC$633,'Banco de Dados'!$B$4:$J$50,8,FALSE)*PRINCIPAL!$H$177*(1-(PRINCIPAL!$O$177/100)),IF(PRINCIPAL!$H$177&lt;&gt;"",VLOOKUP($AC$633,'Banco de Dados'!$B$4:$J$50,8,FALSE)*PRINCIPAL!$H$177,IF(OR(L637=PRINCIPAL!$I$177,L637=PRINCIPAL!$I$177+PRINCIPAL!$I$177,L637=PRINCIPAL!$I$177+PRINCIPAL!$I$177+PRINCIPAL!$I$177),0,IF(L637=PRINCIPAL!$J$177,VLOOKUP($AC$633,'Banco de Dados'!$B$4:$J$50,6,FALSE)*(1-(PRINCIPAL!$K$177/100)),IF(L637=PRINCIPAL!$L$177,VLOOKUP($AC$633,'Banco de Dados'!$B$4:$J$50,6,FALSE)*(1-(PRINCIPAL!$M$177/100)),IF(L637=PRINCIPAL!$N$177,VLOOKUP($AC$633,'Banco de Dados'!$B$4:$J$50,6,FALSE)*(1-(PRINCIPAL!$O$177/100)),VLOOKUP($AC$633,'Banco de Dados'!$B$4:$J$50,6,FALSE)))))))))),"")</f>
        <v/>
      </c>
      <c r="AC637" s="29" t="str">
        <f>IFERROR(AB637*(IFERROR(VLOOKUP($AC$633,'Banco de Dados'!$B$4:$J$50,4,FALSE),"ERRO")),"")</f>
        <v/>
      </c>
      <c r="AD637" s="29" t="str">
        <f>IFERROR(AC637+AB637,"")</f>
        <v/>
      </c>
      <c r="AE637" s="103" t="str">
        <f>IFERROR(AD637*(C637*(PRINCIPAL!$G$177/100))*0.47*(44/12),"")</f>
        <v/>
      </c>
      <c r="AF637" s="111" t="str">
        <f>IFERROR(AE637+AF636,"")</f>
        <v/>
      </c>
      <c r="AG637" s="30" t="str">
        <f>IFERROR(IF(AND(PRINCIPAL!$H$178&lt;&gt;"",OR(L637=PRINCIPAL!$I$178,L637=PRINCIPAL!$I$178+PRINCIPAL!$I$178,L637=PRINCIPAL!$I$178+PRINCIPAL!$I$178+PRINCIPAL!$I$178)),0,IF(AND(PRINCIPAL!$H$178&lt;&gt;"",L637=PRINCIPAL!$J$178),VLOOKUP($AH$633,'Banco de Dados'!$B$4:$J$50,8,FALSE)*PRINCIPAL!$H$178*(1-(PRINCIPAL!$K$178/100)),IF(AND(PRINCIPAL!$H$178&lt;&gt;"",L637=PRINCIPAL!$L$178),VLOOKUP($AH$633,'Banco de Dados'!$B$4:$J$50,8,FALSE)*PRINCIPAL!$H$178*(1-(PRINCIPAL!$M$178/100)),IF(AND(PRINCIPAL!$H$178&lt;&gt;"",L637=PRINCIPAL!$N$178),VLOOKUP($AH$633,'Banco de Dados'!$B$4:$J$50,8,FALSE)*PRINCIPAL!$H$178*(1-(PRINCIPAL!$O$178/100)),IF(PRINCIPAL!$H$178&lt;&gt;"",VLOOKUP($AH$633,'Banco de Dados'!$B$4:$J$50,8,FALSE)*PRINCIPAL!$H$178,IF(OR(L637=PRINCIPAL!$I$178,L637=PRINCIPAL!$I$178+PRINCIPAL!$I$178,L637=PRINCIPAL!$I$178+PRINCIPAL!$I$178+PRINCIPAL!$I$178),0,IF(L637=PRINCIPAL!$J$178,VLOOKUP($AH$633,'Banco de Dados'!$B$4:$J$50,6,FALSE)*(1-(PRINCIPAL!$K$178/100)),IF(L637=PRINCIPAL!$L$178,VLOOKUP($AH$633,'Banco de Dados'!$B$4:$J$50,6,FALSE)*(1-(PRINCIPAL!$M$178/100)),IF(L637=PRINCIPAL!$N$178,VLOOKUP($AH$633,'Banco de Dados'!$B$4:$J$50,6,FALSE)*(1-(PRINCIPAL!$O$178/100)),VLOOKUP($AH$633,'Banco de Dados'!$B$4:$J$50,6,FALSE)))))))))),"")</f>
        <v/>
      </c>
      <c r="AH637" s="29" t="str">
        <f>IFERROR(AG637*(IFERROR(VLOOKUP($AH$633,'Banco de Dados'!$B$4:$J$50,4,FALSE),"ERRO")),"")</f>
        <v/>
      </c>
      <c r="AI637" s="29" t="str">
        <f>IFERROR(AH637+AG637,"")</f>
        <v/>
      </c>
      <c r="AJ637" s="103" t="str">
        <f>IFERROR(AI637*(C637*(PRINCIPAL!$G$178/100))*0.47*(44/12),"")</f>
        <v/>
      </c>
      <c r="AK637" s="111" t="str">
        <f>IFERROR(AJ637+AK636,"")</f>
        <v/>
      </c>
      <c r="AL637" s="30" t="str">
        <f>IFERROR(IF(AND(PRINCIPAL!$H$179&lt;&gt;"",OR(L637=PRINCIPAL!$I$179,L637=PRINCIPAL!$I$179+PRINCIPAL!$I$179,L637=PRINCIPAL!$I$179+PRINCIPAL!$I$179+PRINCIPAL!$I$179)),0,IF(AND(PRINCIPAL!$H$179&lt;&gt;"",L637=PRINCIPAL!$J$179),VLOOKUP($AM$633,'Banco de Dados'!$B$4:$J$50,8,FALSE)*PRINCIPAL!$H$179*(1-(PRINCIPAL!$K$179/100)),IF(AND(PRINCIPAL!$H$179&lt;&gt;"",L637=PRINCIPAL!$L$179),VLOOKUP($AM$633,'Banco de Dados'!$B$4:$J$50,8,FALSE)*PRINCIPAL!$H$179*(1-(PRINCIPAL!$M$179/100)),IF(AND(PRINCIPAL!$H$179&lt;&gt;"",L637=PRINCIPAL!$N$179),VLOOKUP($AM$633,'Banco de Dados'!$B$4:$J$50,8,FALSE)*PRINCIPAL!$H$179*(1-(PRINCIPAL!$O$179/100)),IF(PRINCIPAL!$H$179&lt;&gt;"",VLOOKUP($AM$633,'Banco de Dados'!$B$4:$J$50,8,FALSE)*PRINCIPAL!$H$179,IF(OR(L637=PRINCIPAL!$I$179,L637=PRINCIPAL!$I$179+PRINCIPAL!$I$179,L637=PRINCIPAL!$I$179+PRINCIPAL!$I$179+PRINCIPAL!$I$179),0,IF(L637=PRINCIPAL!$J$179,VLOOKUP($AM$633,'Banco de Dados'!$B$4:$J$50,6,FALSE)*(1-(PRINCIPAL!$K$179/100)),IF(L637=PRINCIPAL!$L$179,VLOOKUP($AM$633,'Banco de Dados'!$B$4:$J$50,6,FALSE)*(1-(PRINCIPAL!$M$179/100)),IF(L637=PRINCIPAL!$N$179,VLOOKUP($AM$633,'Banco de Dados'!$B$4:$J$50,6,FALSE)*(1-(PRINCIPAL!$O$179/100)),VLOOKUP($AM$633,'Banco de Dados'!$B$4:$J$50,6,FALSE)))))))))),"")</f>
        <v/>
      </c>
      <c r="AM637" s="29" t="str">
        <f>IFERROR(AL637*(IFERROR(VLOOKUP($AM$633,'Banco de Dados'!$B$4:$J$50,4,FALSE),"ERRO")),"")</f>
        <v/>
      </c>
      <c r="AN637" s="29" t="str">
        <f>IFERROR(AM637+AL637,"")</f>
        <v/>
      </c>
      <c r="AO637" s="103" t="str">
        <f>IFERROR(AN637*(C637*(PRINCIPAL!$G$179/100))*0.47*(44/12),"")</f>
        <v/>
      </c>
      <c r="AP637" s="111" t="str">
        <f>IFERROR(AO637+AP636,"")</f>
        <v/>
      </c>
      <c r="AQ637" s="30" t="str">
        <f>IFERROR(IF(AND(PRINCIPAL!$H$180&lt;&gt;"",OR(L637=PRINCIPAL!$I$180,L637=PRINCIPAL!$I$180+PRINCIPAL!$I$180,L637=PRINCIPAL!$I$180+PRINCIPAL!$I$180+PRINCIPAL!$I$180)),0,IF(AND(PRINCIPAL!$H$180&lt;&gt;"",L637=PRINCIPAL!$J$180),VLOOKUP($AR$633,'Banco de Dados'!$B$4:$J$50,8,FALSE)*PRINCIPAL!$H$180*(1-(PRINCIPAL!$K$180/100)),IF(AND(PRINCIPAL!$H$180&lt;&gt;"",L637=PRINCIPAL!$L$180),VLOOKUP($AR$633,'Banco de Dados'!$B$4:$J$50,8,FALSE)*PRINCIPAL!$H$180*(1-(PRINCIPAL!$M$180/100)),IF(AND(PRINCIPAL!$H$180&lt;&gt;"",L637=PRINCIPAL!$N$180),VLOOKUP($AR$633,'Banco de Dados'!$B$4:$J$50,8,FALSE)*PRINCIPAL!$H$180*(1-(PRINCIPAL!$O$180/100)),IF(PRINCIPAL!$H$180&lt;&gt;"",VLOOKUP($AR$633,'Banco de Dados'!$B$4:$J$50,8,FALSE)*PRINCIPAL!$H$180,IF(OR(L637=PRINCIPAL!$I$180,L637=PRINCIPAL!$I$180+PRINCIPAL!$I$180,L637=PRINCIPAL!$I$180+PRINCIPAL!$I$180+PRINCIPAL!$I$180),0,IF(L637=PRINCIPAL!$J$180,VLOOKUP($AR$633,'Banco de Dados'!$B$4:$J$50,6,FALSE)*(1-(PRINCIPAL!$K$180/100)),IF(L637=PRINCIPAL!$L$180,VLOOKUP($AR$633,'Banco de Dados'!$B$4:$J$50,6,FALSE)*(1-(PRINCIPAL!$M$180/100)),IF(L637=PRINCIPAL!$N$180,VLOOKUP($AR$633,'Banco de Dados'!$B$4:$J$50,6,FALSE)*(1-(PRINCIPAL!$O$180/100)),VLOOKUP($AR$633,'Banco de Dados'!$B$4:$J$50,6,FALSE)))))))))),"")</f>
        <v/>
      </c>
      <c r="AR637" s="29" t="str">
        <f>IFERROR(AQ637*(IFERROR(VLOOKUP($AR$633,'Banco de Dados'!$B$4:$J$50,4,FALSE),"ERRO")),"")</f>
        <v/>
      </c>
      <c r="AS637" s="29" t="str">
        <f>IFERROR(AR637+AQ637,"")</f>
        <v/>
      </c>
      <c r="AT637" s="103" t="str">
        <f>IFERROR(AS637*(C637*(PRINCIPAL!$G$180/100))*0.47*(44/12),"")</f>
        <v/>
      </c>
      <c r="AU637" s="111" t="str">
        <f>IFERROR(AT637+AU636,"")</f>
        <v/>
      </c>
      <c r="AV637" s="30" t="str">
        <f>IFERROR(IF(AND(PRINCIPAL!$H$181&lt;&gt;"",OR(L637=PRINCIPAL!$I$181,L637=PRINCIPAL!$I$181+PRINCIPAL!$I$181,L637=PRINCIPAL!$I$181+PRINCIPAL!$I$181+PRINCIPAL!$I$181)),0,IF(AND(PRINCIPAL!$H$181&lt;&gt;"",L637=PRINCIPAL!$J$181),VLOOKUP($AW$633,'Banco de Dados'!$B$4:$J$50,8,FALSE)*PRINCIPAL!$H$181*(1-(PRINCIPAL!$K$181/100)),IF(AND(PRINCIPAL!$H$181&lt;&gt;"",L637=PRINCIPAL!$L$181),VLOOKUP($AW$633,'Banco de Dados'!$B$4:$J$50,8,FALSE)*PRINCIPAL!$H$181*(1-(PRINCIPAL!$M$181/100)),IF(AND(PRINCIPAL!$H$181&lt;&gt;"",L637=PRINCIPAL!$N$181),VLOOKUP($AW$633,'Banco de Dados'!$B$4:$J$50,8,FALSE)*PRINCIPAL!$H$181*(1-(PRINCIPAL!$O$181/100)),IF(PRINCIPAL!$H$181&lt;&gt;"",VLOOKUP($AW$633,'Banco de Dados'!$B$4:$J$50,8,FALSE)*PRINCIPAL!$H$181,IF(OR(L637=PRINCIPAL!$I$181,L637=PRINCIPAL!$I$181+PRINCIPAL!$I$181,L637=PRINCIPAL!$I$181+PRINCIPAL!$I$181+PRINCIPAL!$I$181),0,IF(L637=PRINCIPAL!$J$181,VLOOKUP($AW$633,'Banco de Dados'!$B$4:$J$50,6,FALSE)*(1-(PRINCIPAL!$K$181/100)),IF(L637=PRINCIPAL!$L$181,VLOOKUP($AW$633,'Banco de Dados'!$B$4:$J$50,6,FALSE)*(1-(PRINCIPAL!$M$181/100)),IF(L637=PRINCIPAL!$N$181,VLOOKUP($AW$633,'Banco de Dados'!$B$4:$J$50,6,FALSE)*(1-(PRINCIPAL!$O$181/100)),VLOOKUP($AW$633,'Banco de Dados'!$B$4:$J$50,6,FALSE)))))))))),"")</f>
        <v/>
      </c>
      <c r="AW637" s="29" t="str">
        <f>IFERROR(AV637*(IFERROR(VLOOKUP($AW$633,'Banco de Dados'!$B$4:$J$50,4,FALSE),"ERRO")),"")</f>
        <v/>
      </c>
      <c r="AX637" s="29" t="str">
        <f>IFERROR(AW637+AV637,"")</f>
        <v/>
      </c>
      <c r="AY637" s="103" t="str">
        <f>IFERROR(AX637*(C637*(PRINCIPAL!$G$181/100))*0.47*(44/12),"")</f>
        <v/>
      </c>
      <c r="AZ637" s="111" t="str">
        <f>IFERROR(AY637+AZ636,"")</f>
        <v/>
      </c>
      <c r="BA637" s="30" t="str">
        <f>IFERROR(IF(AND(PRINCIPAL!$H$182&lt;&gt;"",OR(L637=PRINCIPAL!$I$182,L637=PRINCIPAL!$I$182+PRINCIPAL!$I$182,L637=PRINCIPAL!$I$182+PRINCIPAL!$I$182+PRINCIPAL!$I$182)),0,IF(AND(PRINCIPAL!$H$182&lt;&gt;"",L637=PRINCIPAL!$J$182),VLOOKUP($BB$633,'Banco de Dados'!$B$4:$J$50,8,FALSE)*PRINCIPAL!$H$182*(1-(PRINCIPAL!$K$182/100)),IF(AND(PRINCIPAL!$H$182&lt;&gt;"",L637=PRINCIPAL!$L$182),VLOOKUP($BB$633,'Banco de Dados'!$B$4:$J$50,8,FALSE)*PRINCIPAL!$H$182*(1-(PRINCIPAL!$M$182/100)),IF(AND(PRINCIPAL!$H$182&lt;&gt;"",L637=PRINCIPAL!$N$182),VLOOKUP($BB$633,'Banco de Dados'!$B$4:$J$50,8,FALSE)*PRINCIPAL!$H$182*(1-(PRINCIPAL!$O$182/100)),IF(PRINCIPAL!$H$182&lt;&gt;"",VLOOKUP($BB$633,'Banco de Dados'!$B$4:$J$50,8,FALSE)*PRINCIPAL!$H$182,IF(OR(L637=PRINCIPAL!$I$182,L637=PRINCIPAL!$I$182+PRINCIPAL!$I$182,L637=PRINCIPAL!$I$182+PRINCIPAL!$I$182+PRINCIPAL!$I$182),0,IF(L637=PRINCIPAL!$J$182,VLOOKUP($BB$633,'Banco de Dados'!$B$4:$J$50,6,FALSE)*(1-(PRINCIPAL!$K$182/100)),IF(L637=PRINCIPAL!$L$182,VLOOKUP($BB$633,'Banco de Dados'!$B$4:$J$50,6,FALSE)*(1-(PRINCIPAL!$M$182/100)),IF(L637=PRINCIPAL!$N$182,VLOOKUP($BB$633,'Banco de Dados'!$B$4:$J$50,6,FALSE)*(1-(PRINCIPAL!$O$182/100)),VLOOKUP($BB$633,'Banco de Dados'!$B$4:$J$50,6,FALSE)))))))))),"")</f>
        <v/>
      </c>
      <c r="BB637" s="29" t="str">
        <f>IFERROR(BA637*(IFERROR(VLOOKUP($BB$633,'Banco de Dados'!$B$4:$J$50,4,FALSE),"ERRO")),"")</f>
        <v/>
      </c>
      <c r="BC637" s="29" t="str">
        <f>IFERROR(BB637+BA637,"")</f>
        <v/>
      </c>
      <c r="BD637" s="103" t="str">
        <f>IFERROR(BC637*(C637*(PRINCIPAL!$G$182/100))*0.47*(44/12),"")</f>
        <v/>
      </c>
      <c r="BE637" s="111" t="str">
        <f t="shared" ref="BE637:BE670" si="427">IFERROR(BD637,"")</f>
        <v/>
      </c>
      <c r="BF637" s="30" t="str">
        <f>IFERROR(IF(AND(PRINCIPAL!$H$183&lt;&gt;"",OR(L637=PRINCIPAL!$I$183,L637=PRINCIPAL!$I$183+PRINCIPAL!$I$183,L637=PRINCIPAL!$I$183+PRINCIPAL!$I$183+PRINCIPAL!$I$183)),0,IF(AND(PRINCIPAL!$H$183&lt;&gt;"",L637=PRINCIPAL!$J$183),VLOOKUP($BG$633,'Banco de Dados'!$B$4:$J$50,8,FALSE)*PRINCIPAL!$H$183*(1-(PRINCIPAL!$K$183/100)),IF(AND(PRINCIPAL!$H$183&lt;&gt;"",L637=PRINCIPAL!$L$183),VLOOKUP($BG$633,'Banco de Dados'!$B$4:$J$50,8,FALSE)*PRINCIPAL!$H$183*(1-(PRINCIPAL!$M$183/100)),IF(AND(PRINCIPAL!$H$183&lt;&gt;"",L637=PRINCIPAL!$N$183),VLOOKUP($BG$633,'Banco de Dados'!$B$4:$J$50,8,FALSE)*PRINCIPAL!$H$183*(1-(PRINCIPAL!$O$183/100)),IF(PRINCIPAL!$H$183&lt;&gt;"",VLOOKUP($BG$633,'Banco de Dados'!$B$4:$J$50,8,FALSE)*PRINCIPAL!$H$183,IF(OR(L637=PRINCIPAL!$I$183,L637=PRINCIPAL!$I$183+PRINCIPAL!$I$183,L637=PRINCIPAL!$I$183+PRINCIPAL!$I$183+PRINCIPAL!$I$183),0,IF(L637=PRINCIPAL!$J$183,VLOOKUP($BG$633,'Banco de Dados'!$B$4:$J$50,6,FALSE)*(1-(PRINCIPAL!$K$183/100)),IF(L637=PRINCIPAL!$L$183,VLOOKUP($BG$633,'Banco de Dados'!$B$4:$J$50,6,FALSE)*(1-(PRINCIPAL!$M$183/100)),IF(L637=PRINCIPAL!$N$183,VLOOKUP($BG$633,'Banco de Dados'!$B$4:$J$50,6,FALSE)*(1-(PRINCIPAL!$O$183/100)),VLOOKUP($BG$633,'Banco de Dados'!$B$4:$J$50,6,FALSE)))))))))),"")</f>
        <v/>
      </c>
      <c r="BG637" s="29" t="str">
        <f>IFERROR(BF637*(IFERROR(VLOOKUP($BG$633,'Banco de Dados'!$B$4:$J$50,4,FALSE),"ERRO")),"")</f>
        <v/>
      </c>
      <c r="BH637" s="29" t="str">
        <f>IFERROR(BG637+BF637,"")</f>
        <v/>
      </c>
      <c r="BI637" s="103" t="str">
        <f>IFERROR(BH637*(C637*(PRINCIPAL!$G$183/100))*0.47*(44/12),"")</f>
        <v/>
      </c>
      <c r="BJ637" s="102" t="str">
        <f t="shared" ref="BJ637:BJ670" si="428">IFERROR(BI637,"")</f>
        <v/>
      </c>
    </row>
    <row r="638" spans="2:62" ht="12.75" customHeight="1" x14ac:dyDescent="0.3">
      <c r="B638" s="326">
        <f t="shared" ref="B638:B670" si="429">IF(B599&lt;&gt;"",B599,"")</f>
        <v>2023</v>
      </c>
      <c r="C638" s="342"/>
      <c r="D638" s="1"/>
      <c r="E638" s="116">
        <v>3</v>
      </c>
      <c r="F638" s="24" t="str">
        <f>IFERROR(VLOOKUP($G$633,'Banco de Dados'!$B$4:$J$50,6,FALSE),"")</f>
        <v/>
      </c>
      <c r="G638" s="25" t="str">
        <f>IFERROR(F638*(IFERROR(VLOOKUP($G$633,'Banco de Dados'!$B$4:$J$50,4,FALSE),"ERRO")),"")</f>
        <v/>
      </c>
      <c r="H638" s="25" t="str">
        <f t="shared" ref="H638:H670" si="430">IFERROR(F638+G638,"")</f>
        <v/>
      </c>
      <c r="I638" s="103" t="str">
        <f t="shared" ref="I638:I670" si="431">IFERROR(H638*(C638)*0.47*(44/12),"")</f>
        <v/>
      </c>
      <c r="J638" s="117" t="str">
        <f t="shared" ref="J638:J670" si="432">IFERROR(I638+J637,"")</f>
        <v/>
      </c>
      <c r="K638" s="1"/>
      <c r="L638" s="91">
        <v>3</v>
      </c>
      <c r="M638" s="24" t="str">
        <f>IFERROR(IF(AND(PRINCIPAL!$H$174&lt;&gt;"",OR(L638=PRINCIPAL!$I$174,L638=PRINCIPAL!$I$174+PRINCIPAL!$I$174,L638=PRINCIPAL!$I$174+PRINCIPAL!$I$174+PRINCIPAL!$I$174)),0,IF(AND(PRINCIPAL!$H$174&lt;&gt;"",L638=PRINCIPAL!$J$174),VLOOKUP($N$633,'Banco de Dados'!$B$4:$J$50,8,FALSE)*PRINCIPAL!$H$174*(1-(PRINCIPAL!$K$174/100)),IF(AND(PRINCIPAL!$H$174&lt;&gt;"",L638=PRINCIPAL!$L$174),VLOOKUP($N$633,'Banco de Dados'!$B$4:$J$50,8,FALSE)*PRINCIPAL!$H$174*(1-(PRINCIPAL!$M$174/100)),IF(AND(PRINCIPAL!$H$174&lt;&gt;"",L638=PRINCIPAL!$N$174),VLOOKUP($N$633,'Banco de Dados'!$B$4:$J$50,8,FALSE)*PRINCIPAL!$H$174*(1-(PRINCIPAL!$O$174/100)),IF(PRINCIPAL!$H$174&lt;&gt;"",VLOOKUP($N$633,'Banco de Dados'!$B$4:$J$50,8,FALSE)*PRINCIPAL!$H$174,IF(OR(L638=PRINCIPAL!$I$174,L638=PRINCIPAL!$I$174+PRINCIPAL!$I$174,L638=PRINCIPAL!$I$174+PRINCIPAL!$I$174+PRINCIPAL!$I$174),0,IF(L638=PRINCIPAL!$J$174,VLOOKUP($N$633,'Banco de Dados'!$B$4:$J$50,6,FALSE)*(1-(PRINCIPAL!$K$174/100)),IF(L638=PRINCIPAL!$L$174,VLOOKUP($N$633,'Banco de Dados'!$B$4:$J$50,6,FALSE)*(1-(PRINCIPAL!$M$174/100)),IF(L638=PRINCIPAL!$N$174,VLOOKUP($N$633,'Banco de Dados'!$B$4:$J$50,6,FALSE)*(1-(PRINCIPAL!$O$174/100)),VLOOKUP($N$633,'Banco de Dados'!$B$4:$J$50,6,FALSE)))))))))),"")</f>
        <v/>
      </c>
      <c r="N638" s="25" t="str">
        <f>IFERROR(M638*(IFERROR(VLOOKUP($N$633,'Banco de Dados'!$B$4:$J$50,4,FALSE),"ERRO")),"")</f>
        <v/>
      </c>
      <c r="O638" s="25" t="str">
        <f t="shared" ref="O638:O653" si="433">IFERROR(M638+N638,"")</f>
        <v/>
      </c>
      <c r="P638" s="103" t="str">
        <f>IFERROR(O638*(C638*(PRINCIPAL!$G$174/100))*0.47*(44/12),"")</f>
        <v/>
      </c>
      <c r="Q638" s="107" t="str">
        <f>IFERROR(Q637+P638,"")</f>
        <v/>
      </c>
      <c r="R638" s="29" t="str">
        <f>IFERROR(IF(AND(PRINCIPAL!$H$175&lt;&gt;"",OR(L638=PRINCIPAL!$I$175,L638=PRINCIPAL!$I$175+PRINCIPAL!$I$175,L638=PRINCIPAL!$I$175+PRINCIPAL!$I$175+PRINCIPAL!$I$175)),0,IF(AND(PRINCIPAL!$H$175&lt;&gt;"",L638=PRINCIPAL!$J$175),VLOOKUP($S$633,'Banco de Dados'!$B$4:$J$50,8,FALSE)*PRINCIPAL!$H$175*(1-(PRINCIPAL!$K$175/100)),IF(AND(PRINCIPAL!$H$175&lt;&gt;"",L638=PRINCIPAL!$L$175),VLOOKUP($S$633,'Banco de Dados'!$B$4:$J$50,8,FALSE)*PRINCIPAL!$H$175*(1-(PRINCIPAL!$M$175/100)),IF(AND(PRINCIPAL!$H$175&lt;&gt;"",L638=PRINCIPAL!$N$175),VLOOKUP($S$633,'Banco de Dados'!$B$4:$J$50,8,FALSE)*PRINCIPAL!$H$175*(1-(PRINCIPAL!$O$175/100)),IF(PRINCIPAL!$H$175&lt;&gt;"",VLOOKUP($S$633,'Banco de Dados'!$B$4:$J$50,8,FALSE)*PRINCIPAL!$H$175,IF(OR(L638=PRINCIPAL!$I$175,L638=PRINCIPAL!$I$175+PRINCIPAL!$I$175,L638=PRINCIPAL!$I$175+PRINCIPAL!$I$175+PRINCIPAL!$I$175),0,IF(L638=PRINCIPAL!$J$175,VLOOKUP($S$633,'Banco de Dados'!$B$4:$J$50,6,FALSE)*(1-(PRINCIPAL!$K$175/100)),IF(L638=PRINCIPAL!$L$175,VLOOKUP($S$633,'Banco de Dados'!$B$4:$J$50,6,FALSE)*(1-(PRINCIPAL!$M$175/100)),IF(L638=PRINCIPAL!$N$175,VLOOKUP($S$633,'Banco de Dados'!$B$4:$J$50,6,FALSE)*(1-(PRINCIPAL!$O$175/100)),VLOOKUP($S$633,'Banco de Dados'!$B$4:$J$50,6,FALSE)))))))))),"")</f>
        <v/>
      </c>
      <c r="S638" s="29" t="str">
        <f>IFERROR(R638*(IFERROR(VLOOKUP($S$633,'Banco de Dados'!$B$4:$J$50,4,FALSE),"ERRO")),"")</f>
        <v/>
      </c>
      <c r="T638" s="29" t="str">
        <f t="shared" ref="T638:T642" si="434">IFERROR(R638+S638,"")</f>
        <v/>
      </c>
      <c r="U638" s="103" t="str">
        <f>IFERROR(T638*(C638*(PRINCIPAL!$G$175/100))*0.47*(44/12),"")</f>
        <v/>
      </c>
      <c r="V638" s="103" t="str">
        <f t="shared" si="426"/>
        <v/>
      </c>
      <c r="W638" s="30" t="str">
        <f>IFERROR(IF(AND(PRINCIPAL!$H$176&lt;&gt;"",OR(L638=PRINCIPAL!$I$176,L638=PRINCIPAL!$I$176+PRINCIPAL!$I$176,L638=PRINCIPAL!$I$176+PRINCIPAL!$I$176+PRINCIPAL!$I$176)),0,IF(AND(PRINCIPAL!$H$176&lt;&gt;"",L638=PRINCIPAL!$J$176),VLOOKUP($X$633,'Banco de Dados'!$B$4:$J$50,8,FALSE)*PRINCIPAL!$H$176*(1-(PRINCIPAL!$K$176/100)),IF(AND(PRINCIPAL!$H$176&lt;&gt;"",L638=PRINCIPAL!$L$176),VLOOKUP($X$633,'Banco de Dados'!$B$4:$J$50,8,FALSE)*PRINCIPAL!$H$176*(1-(PRINCIPAL!$M$176/100)),IF(AND(PRINCIPAL!$H$176&lt;&gt;"",L638=PRINCIPAL!$N$176),VLOOKUP($X$633,'Banco de Dados'!$B$4:$J$50,8,FALSE)*PRINCIPAL!$H$176*(1-(PRINCIPAL!$O$176/100)),IF(PRINCIPAL!$H$176&lt;&gt;"",VLOOKUP($X$633,'Banco de Dados'!$B$4:$J$50,8,FALSE)*PRINCIPAL!$H$176,IF(OR(L638=PRINCIPAL!$I$176,L638=PRINCIPAL!$I$176+PRINCIPAL!$I$176,L638=PRINCIPAL!$I$176+PRINCIPAL!$I$176+PRINCIPAL!$I$176),0,IF(L638=PRINCIPAL!$J$176,VLOOKUP($X$633,'Banco de Dados'!$B$4:$J$50,6,FALSE)*(1-(PRINCIPAL!$K$176/100)),IF(L638=PRINCIPAL!$L$176,VLOOKUP($X$633,'Banco de Dados'!$B$4:$J$50,6,FALSE)*(1-(PRINCIPAL!$M$176/100)),IF(L638=PRINCIPAL!$N$176,VLOOKUP($X$633,'Banco de Dados'!$B$4:$J$50,6,FALSE)*(1-(PRINCIPAL!$O$176/100)),VLOOKUP($X$633,'Banco de Dados'!$B$4:$J$50,6,FALSE)))))))))),"")</f>
        <v/>
      </c>
      <c r="X638" s="29" t="str">
        <f>IFERROR(W638*(IFERROR(VLOOKUP($X$633,'Banco de Dados'!$B$4:$J$50,4,FALSE),"ERRO")),"")</f>
        <v/>
      </c>
      <c r="Y638" s="29" t="str">
        <f>IFERROR(X638+W638,"")</f>
        <v/>
      </c>
      <c r="Z638" s="103" t="str">
        <f>IFERROR(Y638*(C638*(PRINCIPAL!$G$176/100))*0.47*(44/12),"")</f>
        <v/>
      </c>
      <c r="AA638" s="111" t="str">
        <f>IFERROR(Z638+AA637,"")</f>
        <v/>
      </c>
      <c r="AB638" s="30" t="str">
        <f>IFERROR(IF(AND(PRINCIPAL!$H$177&lt;&gt;"",OR(L638=PRINCIPAL!$I$177,L638=PRINCIPAL!$I$177+PRINCIPAL!$I$177,L638=PRINCIPAL!$I$177+PRINCIPAL!$I$177+PRINCIPAL!$I$177)),0,IF(AND(PRINCIPAL!$H$177&lt;&gt;"",L638=PRINCIPAL!$J$177),VLOOKUP($AC$633,'Banco de Dados'!$B$4:$J$50,8,FALSE)*PRINCIPAL!$H$177*(1-(PRINCIPAL!$K$177/100)),IF(AND(PRINCIPAL!$H$177&lt;&gt;"",L638=PRINCIPAL!$L$177),VLOOKUP($AC$633,'Banco de Dados'!$B$4:$J$50,8,FALSE)*PRINCIPAL!$H$177*(1-(PRINCIPAL!$M$177/100)),IF(AND(PRINCIPAL!$H$177&lt;&gt;"",L638=PRINCIPAL!$N$177),VLOOKUP($AC$633,'Banco de Dados'!$B$4:$J$50,8,FALSE)*PRINCIPAL!$H$177*(1-(PRINCIPAL!$O$177/100)),IF(PRINCIPAL!$H$177&lt;&gt;"",VLOOKUP($AC$633,'Banco de Dados'!$B$4:$J$50,8,FALSE)*PRINCIPAL!$H$177,IF(OR(L638=PRINCIPAL!$I$177,L638=PRINCIPAL!$I$177+PRINCIPAL!$I$177,L638=PRINCIPAL!$I$177+PRINCIPAL!$I$177+PRINCIPAL!$I$177),0,IF(L638=PRINCIPAL!$J$177,VLOOKUP($AC$633,'Banco de Dados'!$B$4:$J$50,6,FALSE)*(1-(PRINCIPAL!$K$177/100)),IF(L638=PRINCIPAL!$L$177,VLOOKUP($AC$633,'Banco de Dados'!$B$4:$J$50,6,FALSE)*(1-(PRINCIPAL!$M$177/100)),IF(L638=PRINCIPAL!$N$177,VLOOKUP($AC$633,'Banco de Dados'!$B$4:$J$50,6,FALSE)*(1-(PRINCIPAL!$O$177/100)),VLOOKUP($AC$633,'Banco de Dados'!$B$4:$J$50,6,FALSE)))))))))),"")</f>
        <v/>
      </c>
      <c r="AC638" s="29" t="str">
        <f>IFERROR(AB638*(IFERROR(VLOOKUP($AC$633,'Banco de Dados'!$B$4:$J$50,4,FALSE),"ERRO")),"")</f>
        <v/>
      </c>
      <c r="AD638" s="29" t="str">
        <f t="shared" ref="AD638:AD670" si="435">IFERROR(AC638+AB638,"")</f>
        <v/>
      </c>
      <c r="AE638" s="103" t="str">
        <f>IFERROR(AD638*(C638*(PRINCIPAL!$G$177/100))*0.47*(44/12),"")</f>
        <v/>
      </c>
      <c r="AF638" s="111" t="str">
        <f t="shared" ref="AF638:AF670" si="436">IFERROR(AE638+AF637,"")</f>
        <v/>
      </c>
      <c r="AG638" s="30" t="str">
        <f>IFERROR(IF(AND(PRINCIPAL!$H$178&lt;&gt;"",OR(L638=PRINCIPAL!$I$178,L638=PRINCIPAL!$I$178+PRINCIPAL!$I$178,L638=PRINCIPAL!$I$178+PRINCIPAL!$I$178+PRINCIPAL!$I$178)),0,IF(AND(PRINCIPAL!$H$178&lt;&gt;"",L638=PRINCIPAL!$J$178),VLOOKUP($AH$633,'Banco de Dados'!$B$4:$J$50,8,FALSE)*PRINCIPAL!$H$178*(1-(PRINCIPAL!$K$178/100)),IF(AND(PRINCIPAL!$H$178&lt;&gt;"",L638=PRINCIPAL!$L$178),VLOOKUP($AH$633,'Banco de Dados'!$B$4:$J$50,8,FALSE)*PRINCIPAL!$H$178*(1-(PRINCIPAL!$M$178/100)),IF(AND(PRINCIPAL!$H$178&lt;&gt;"",L638=PRINCIPAL!$N$178),VLOOKUP($AH$633,'Banco de Dados'!$B$4:$J$50,8,FALSE)*PRINCIPAL!$H$178*(1-(PRINCIPAL!$O$178/100)),IF(PRINCIPAL!$H$178&lt;&gt;"",VLOOKUP($AH$633,'Banco de Dados'!$B$4:$J$50,8,FALSE)*PRINCIPAL!$H$178,IF(OR(L638=PRINCIPAL!$I$178,L638=PRINCIPAL!$I$178+PRINCIPAL!$I$178,L638=PRINCIPAL!$I$178+PRINCIPAL!$I$178+PRINCIPAL!$I$178),0,IF(L638=PRINCIPAL!$J$178,VLOOKUP($AH$633,'Banco de Dados'!$B$4:$J$50,6,FALSE)*(1-(PRINCIPAL!$K$178/100)),IF(L638=PRINCIPAL!$L$178,VLOOKUP($AH$633,'Banco de Dados'!$B$4:$J$50,6,FALSE)*(1-(PRINCIPAL!$M$178/100)),IF(L638=PRINCIPAL!$N$178,VLOOKUP($AH$633,'Banco de Dados'!$B$4:$J$50,6,FALSE)*(1-(PRINCIPAL!$O$178/100)),VLOOKUP($AH$633,'Banco de Dados'!$B$4:$J$50,6,FALSE)))))))))),"")</f>
        <v/>
      </c>
      <c r="AH638" s="29" t="str">
        <f>IFERROR(AG638*(IFERROR(VLOOKUP($AH$633,'Banco de Dados'!$B$4:$J$50,4,FALSE),"ERRO")),"")</f>
        <v/>
      </c>
      <c r="AI638" s="29" t="str">
        <f t="shared" ref="AI638:AI670" si="437">IFERROR(AH638+AG638,"")</f>
        <v/>
      </c>
      <c r="AJ638" s="103" t="str">
        <f>IFERROR(AI638*(C638*(PRINCIPAL!$G$178/100))*0.47*(44/12),"")</f>
        <v/>
      </c>
      <c r="AK638" s="111" t="str">
        <f>IFERROR(AJ638+AK637,"")</f>
        <v/>
      </c>
      <c r="AL638" s="30" t="str">
        <f>IFERROR(IF(AND(PRINCIPAL!$H$179&lt;&gt;"",OR(L638=PRINCIPAL!$I$179,L638=PRINCIPAL!$I$179+PRINCIPAL!$I$179,L638=PRINCIPAL!$I$179+PRINCIPAL!$I$179+PRINCIPAL!$I$179)),0,IF(AND(PRINCIPAL!$H$179&lt;&gt;"",L638=PRINCIPAL!$J$179),VLOOKUP($AM$633,'Banco de Dados'!$B$4:$J$50,8,FALSE)*PRINCIPAL!$H$179*(1-(PRINCIPAL!$K$179/100)),IF(AND(PRINCIPAL!$H$179&lt;&gt;"",L638=PRINCIPAL!$L$179),VLOOKUP($AM$633,'Banco de Dados'!$B$4:$J$50,8,FALSE)*PRINCIPAL!$H$179*(1-(PRINCIPAL!$M$179/100)),IF(AND(PRINCIPAL!$H$179&lt;&gt;"",L638=PRINCIPAL!$N$179),VLOOKUP($AM$633,'Banco de Dados'!$B$4:$J$50,8,FALSE)*PRINCIPAL!$H$179*(1-(PRINCIPAL!$O$179/100)),IF(PRINCIPAL!$H$179&lt;&gt;"",VLOOKUP($AM$633,'Banco de Dados'!$B$4:$J$50,8,FALSE)*PRINCIPAL!$H$179,IF(OR(L638=PRINCIPAL!$I$179,L638=PRINCIPAL!$I$179+PRINCIPAL!$I$179,L638=PRINCIPAL!$I$179+PRINCIPAL!$I$179+PRINCIPAL!$I$179),0,IF(L638=PRINCIPAL!$J$179,VLOOKUP($AM$633,'Banco de Dados'!$B$4:$J$50,6,FALSE)*(1-(PRINCIPAL!$K$179/100)),IF(L638=PRINCIPAL!$L$179,VLOOKUP($AM$633,'Banco de Dados'!$B$4:$J$50,6,FALSE)*(1-(PRINCIPAL!$M$179/100)),IF(L638=PRINCIPAL!$N$179,VLOOKUP($AM$633,'Banco de Dados'!$B$4:$J$50,6,FALSE)*(1-(PRINCIPAL!$O$179/100)),VLOOKUP($AM$633,'Banco de Dados'!$B$4:$J$50,6,FALSE)))))))))),"")</f>
        <v/>
      </c>
      <c r="AM638" s="29" t="str">
        <f>IFERROR(AL638*(IFERROR(VLOOKUP($AM$633,'Banco de Dados'!$B$4:$J$50,4,FALSE),"ERRO")),"")</f>
        <v/>
      </c>
      <c r="AN638" s="29" t="str">
        <f t="shared" ref="AN638:AN670" si="438">IFERROR(AM638+AL638,"")</f>
        <v/>
      </c>
      <c r="AO638" s="103" t="str">
        <f>IFERROR(AN638*(C638*(PRINCIPAL!$G$179/100))*0.47*(44/12),"")</f>
        <v/>
      </c>
      <c r="AP638" s="111" t="str">
        <f t="shared" ref="AP638:AP670" si="439">IFERROR(AO638+AP637,"")</f>
        <v/>
      </c>
      <c r="AQ638" s="30" t="str">
        <f>IFERROR(IF(AND(PRINCIPAL!$H$180&lt;&gt;"",OR(L638=PRINCIPAL!$I$180,L638=PRINCIPAL!$I$180+PRINCIPAL!$I$180,L638=PRINCIPAL!$I$180+PRINCIPAL!$I$180+PRINCIPAL!$I$180)),0,IF(AND(PRINCIPAL!$H$180&lt;&gt;"",L638=PRINCIPAL!$J$180),VLOOKUP($AR$633,'Banco de Dados'!$B$4:$J$50,8,FALSE)*PRINCIPAL!$H$180*(1-(PRINCIPAL!$K$180/100)),IF(AND(PRINCIPAL!$H$180&lt;&gt;"",L638=PRINCIPAL!$L$180),VLOOKUP($AR$633,'Banco de Dados'!$B$4:$J$50,8,FALSE)*PRINCIPAL!$H$180*(1-(PRINCIPAL!$M$180/100)),IF(AND(PRINCIPAL!$H$180&lt;&gt;"",L638=PRINCIPAL!$N$180),VLOOKUP($AR$633,'Banco de Dados'!$B$4:$J$50,8,FALSE)*PRINCIPAL!$H$180*(1-(PRINCIPAL!$O$180/100)),IF(PRINCIPAL!$H$180&lt;&gt;"",VLOOKUP($AR$633,'Banco de Dados'!$B$4:$J$50,8,FALSE)*PRINCIPAL!$H$180,IF(OR(L638=PRINCIPAL!$I$180,L638=PRINCIPAL!$I$180+PRINCIPAL!$I$180,L638=PRINCIPAL!$I$180+PRINCIPAL!$I$180+PRINCIPAL!$I$180),0,IF(L638=PRINCIPAL!$J$180,VLOOKUP($AR$633,'Banco de Dados'!$B$4:$J$50,6,FALSE)*(1-(PRINCIPAL!$K$180/100)),IF(L638=PRINCIPAL!$L$180,VLOOKUP($AR$633,'Banco de Dados'!$B$4:$J$50,6,FALSE)*(1-(PRINCIPAL!$M$180/100)),IF(L638=PRINCIPAL!$N$180,VLOOKUP($AR$633,'Banco de Dados'!$B$4:$J$50,6,FALSE)*(1-(PRINCIPAL!$O$180/100)),VLOOKUP($AR$633,'Banco de Dados'!$B$4:$J$50,6,FALSE)))))))))),"")</f>
        <v/>
      </c>
      <c r="AR638" s="29" t="str">
        <f>IFERROR(AQ638*(IFERROR(VLOOKUP($AR$633,'Banco de Dados'!$B$4:$J$50,4,FALSE),"ERRO")),"")</f>
        <v/>
      </c>
      <c r="AS638" s="29" t="str">
        <f t="shared" ref="AS638:AS670" si="440">IFERROR(AR638+AQ638,"")</f>
        <v/>
      </c>
      <c r="AT638" s="103" t="str">
        <f>IFERROR(AS638*(C638*(PRINCIPAL!$G$180/100))*0.47*(44/12),"")</f>
        <v/>
      </c>
      <c r="AU638" s="111" t="str">
        <f t="shared" ref="AU638:AU670" si="441">IFERROR(AT638+AU637,"")</f>
        <v/>
      </c>
      <c r="AV638" s="30" t="str">
        <f>IFERROR(IF(AND(PRINCIPAL!$H$181&lt;&gt;"",OR(L638=PRINCIPAL!$I$181,L638=PRINCIPAL!$I$181+PRINCIPAL!$I$181,L638=PRINCIPAL!$I$181+PRINCIPAL!$I$181+PRINCIPAL!$I$181)),0,IF(AND(PRINCIPAL!$H$181&lt;&gt;"",L638=PRINCIPAL!$J$181),VLOOKUP($AW$633,'Banco de Dados'!$B$4:$J$50,8,FALSE)*PRINCIPAL!$H$181*(1-(PRINCIPAL!$K$181/100)),IF(AND(PRINCIPAL!$H$181&lt;&gt;"",L638=PRINCIPAL!$L$181),VLOOKUP($AW$633,'Banco de Dados'!$B$4:$J$50,8,FALSE)*PRINCIPAL!$H$181*(1-(PRINCIPAL!$M$181/100)),IF(AND(PRINCIPAL!$H$181&lt;&gt;"",L638=PRINCIPAL!$N$181),VLOOKUP($AW$633,'Banco de Dados'!$B$4:$J$50,8,FALSE)*PRINCIPAL!$H$181*(1-(PRINCIPAL!$O$181/100)),IF(PRINCIPAL!$H$181&lt;&gt;"",VLOOKUP($AW$633,'Banco de Dados'!$B$4:$J$50,8,FALSE)*PRINCIPAL!$H$181,IF(OR(L638=PRINCIPAL!$I$181,L638=PRINCIPAL!$I$181+PRINCIPAL!$I$181,L638=PRINCIPAL!$I$181+PRINCIPAL!$I$181+PRINCIPAL!$I$181),0,IF(L638=PRINCIPAL!$J$181,VLOOKUP($AW$633,'Banco de Dados'!$B$4:$J$50,6,FALSE)*(1-(PRINCIPAL!$K$181/100)),IF(L638=PRINCIPAL!$L$181,VLOOKUP($AW$633,'Banco de Dados'!$B$4:$J$50,6,FALSE)*(1-(PRINCIPAL!$M$181/100)),IF(L638=PRINCIPAL!$N$181,VLOOKUP($AW$633,'Banco de Dados'!$B$4:$J$50,6,FALSE)*(1-(PRINCIPAL!$O$181/100)),VLOOKUP($AW$633,'Banco de Dados'!$B$4:$J$50,6,FALSE)))))))))),"")</f>
        <v/>
      </c>
      <c r="AW638" s="29" t="str">
        <f>IFERROR(AV638*(IFERROR(VLOOKUP($AW$633,'Banco de Dados'!$B$4:$J$50,4,FALSE),"ERRO")),"")</f>
        <v/>
      </c>
      <c r="AX638" s="29" t="str">
        <f t="shared" ref="AX638:AX670" si="442">IFERROR(AW638+AV638,"")</f>
        <v/>
      </c>
      <c r="AY638" s="103" t="str">
        <f>IFERROR(AX638*(C638*(PRINCIPAL!$G$181/100))*0.47*(44/12),"")</f>
        <v/>
      </c>
      <c r="AZ638" s="111" t="str">
        <f>IFERROR(AY638+AZ637,"")</f>
        <v/>
      </c>
      <c r="BA638" s="30" t="str">
        <f>IFERROR(IF(AND(PRINCIPAL!$H$182&lt;&gt;"",OR(L638=PRINCIPAL!$I$182,L638=PRINCIPAL!$I$182+PRINCIPAL!$I$182,L638=PRINCIPAL!$I$182+PRINCIPAL!$I$182+PRINCIPAL!$I$182)),0,IF(AND(PRINCIPAL!$H$182&lt;&gt;"",L638=PRINCIPAL!$J$182),VLOOKUP($BB$633,'Banco de Dados'!$B$4:$J$50,8,FALSE)*PRINCIPAL!$H$182*(1-(PRINCIPAL!$K$182/100)),IF(AND(PRINCIPAL!$H$182&lt;&gt;"",L638=PRINCIPAL!$L$182),VLOOKUP($BB$633,'Banco de Dados'!$B$4:$J$50,8,FALSE)*PRINCIPAL!$H$182*(1-(PRINCIPAL!$M$182/100)),IF(AND(PRINCIPAL!$H$182&lt;&gt;"",L638=PRINCIPAL!$N$182),VLOOKUP($BB$633,'Banco de Dados'!$B$4:$J$50,8,FALSE)*PRINCIPAL!$H$182*(1-(PRINCIPAL!$O$182/100)),IF(PRINCIPAL!$H$182&lt;&gt;"",VLOOKUP($BB$633,'Banco de Dados'!$B$4:$J$50,8,FALSE)*PRINCIPAL!$H$182,IF(OR(L638=PRINCIPAL!$I$182,L638=PRINCIPAL!$I$182+PRINCIPAL!$I$182,L638=PRINCIPAL!$I$182+PRINCIPAL!$I$182+PRINCIPAL!$I$182),0,IF(L638=PRINCIPAL!$J$182,VLOOKUP($BB$633,'Banco de Dados'!$B$4:$J$50,6,FALSE)*(1-(PRINCIPAL!$K$182/100)),IF(L638=PRINCIPAL!$L$182,VLOOKUP($BB$633,'Banco de Dados'!$B$4:$J$50,6,FALSE)*(1-(PRINCIPAL!$M$182/100)),IF(L638=PRINCIPAL!$N$182,VLOOKUP($BB$633,'Banco de Dados'!$B$4:$J$50,6,FALSE)*(1-(PRINCIPAL!$O$182/100)),VLOOKUP($BB$633,'Banco de Dados'!$B$4:$J$50,6,FALSE)))))))))),"")</f>
        <v/>
      </c>
      <c r="BB638" s="29" t="str">
        <f>IFERROR(BA638*(IFERROR(VLOOKUP($BB$633,'Banco de Dados'!$B$4:$J$50,4,FALSE),"ERRO")),"")</f>
        <v/>
      </c>
      <c r="BC638" s="29" t="str">
        <f>IFERROR(BB638+BA638,"")</f>
        <v/>
      </c>
      <c r="BD638" s="103" t="str">
        <f>IFERROR(BC638*(C638*(PRINCIPAL!$G$182/100))*0.47*(44/12),"")</f>
        <v/>
      </c>
      <c r="BE638" s="111" t="str">
        <f t="shared" si="427"/>
        <v/>
      </c>
      <c r="BF638" s="30" t="str">
        <f>IFERROR(IF(AND(PRINCIPAL!$H$183&lt;&gt;"",OR(L638=PRINCIPAL!$I$183,L638=PRINCIPAL!$I$183+PRINCIPAL!$I$183,L638=PRINCIPAL!$I$183+PRINCIPAL!$I$183+PRINCIPAL!$I$183)),0,IF(AND(PRINCIPAL!$H$183&lt;&gt;"",L638=PRINCIPAL!$J$183),VLOOKUP($BG$633,'Banco de Dados'!$B$4:$J$50,8,FALSE)*PRINCIPAL!$H$183*(1-(PRINCIPAL!$K$183/100)),IF(AND(PRINCIPAL!$H$183&lt;&gt;"",L638=PRINCIPAL!$L$183),VLOOKUP($BG$633,'Banco de Dados'!$B$4:$J$50,8,FALSE)*PRINCIPAL!$H$183*(1-(PRINCIPAL!$M$183/100)),IF(AND(PRINCIPAL!$H$183&lt;&gt;"",L638=PRINCIPAL!$N$183),VLOOKUP($BG$633,'Banco de Dados'!$B$4:$J$50,8,FALSE)*PRINCIPAL!$H$183*(1-(PRINCIPAL!$O$183/100)),IF(PRINCIPAL!$H$183&lt;&gt;"",VLOOKUP($BG$633,'Banco de Dados'!$B$4:$J$50,8,FALSE)*PRINCIPAL!$H$183,IF(OR(L638=PRINCIPAL!$I$183,L638=PRINCIPAL!$I$183+PRINCIPAL!$I$183,L638=PRINCIPAL!$I$183+PRINCIPAL!$I$183+PRINCIPAL!$I$183),0,IF(L638=PRINCIPAL!$J$183,VLOOKUP($BG$633,'Banco de Dados'!$B$4:$J$50,6,FALSE)*(1-(PRINCIPAL!$K$183/100)),IF(L638=PRINCIPAL!$L$183,VLOOKUP($BG$633,'Banco de Dados'!$B$4:$J$50,6,FALSE)*(1-(PRINCIPAL!$M$183/100)),IF(L638=PRINCIPAL!$N$183,VLOOKUP($BG$633,'Banco de Dados'!$B$4:$J$50,6,FALSE)*(1-(PRINCIPAL!$O$183/100)),VLOOKUP($BG$633,'Banco de Dados'!$B$4:$J$50,6,FALSE)))))))))),"")</f>
        <v/>
      </c>
      <c r="BG638" s="29" t="str">
        <f>IFERROR(BF638*(IFERROR(VLOOKUP($BG$633,'Banco de Dados'!$B$4:$J$50,4,FALSE),"ERRO")),"")</f>
        <v/>
      </c>
      <c r="BH638" s="29" t="str">
        <f t="shared" ref="BH638:BH670" si="443">IFERROR(BG638+BF638,"")</f>
        <v/>
      </c>
      <c r="BI638" s="103" t="str">
        <f>IFERROR(BH638*(C638*(PRINCIPAL!$G$183/100))*0.47*(44/12),"")</f>
        <v/>
      </c>
      <c r="BJ638" s="102" t="str">
        <f t="shared" si="428"/>
        <v/>
      </c>
    </row>
    <row r="639" spans="2:62" ht="12.75" customHeight="1" x14ac:dyDescent="0.3">
      <c r="B639" s="326">
        <f t="shared" si="429"/>
        <v>2024</v>
      </c>
      <c r="C639" s="343"/>
      <c r="D639" s="1"/>
      <c r="E639" s="116">
        <v>4</v>
      </c>
      <c r="F639" s="24" t="str">
        <f>IFERROR(VLOOKUP($G$633,'Banco de Dados'!$B$4:$J$50,6,FALSE),"")</f>
        <v/>
      </c>
      <c r="G639" s="25" t="str">
        <f>IFERROR(F639*(IFERROR(VLOOKUP($G$633,'Banco de Dados'!$B$4:$J$50,4,FALSE),"ERRO")),"")</f>
        <v/>
      </c>
      <c r="H639" s="25" t="str">
        <f t="shared" si="430"/>
        <v/>
      </c>
      <c r="I639" s="103" t="str">
        <f t="shared" si="431"/>
        <v/>
      </c>
      <c r="J639" s="117" t="str">
        <f t="shared" si="432"/>
        <v/>
      </c>
      <c r="K639" s="1"/>
      <c r="L639" s="91">
        <v>4</v>
      </c>
      <c r="M639" s="24" t="str">
        <f>IFERROR(IF(AND(PRINCIPAL!$H$174&lt;&gt;"",OR(L639=PRINCIPAL!$I$174,L639=PRINCIPAL!$I$174+PRINCIPAL!$I$174,L639=PRINCIPAL!$I$174+PRINCIPAL!$I$174+PRINCIPAL!$I$174)),0,IF(AND(PRINCIPAL!$H$174&lt;&gt;"",L639=PRINCIPAL!$J$174),VLOOKUP($N$633,'Banco de Dados'!$B$4:$J$50,8,FALSE)*PRINCIPAL!$H$174*(1-(PRINCIPAL!$K$174/100)),IF(AND(PRINCIPAL!$H$174&lt;&gt;"",L639=PRINCIPAL!$L$174),VLOOKUP($N$633,'Banco de Dados'!$B$4:$J$50,8,FALSE)*PRINCIPAL!$H$174*(1-(PRINCIPAL!$M$174/100)),IF(AND(PRINCIPAL!$H$174&lt;&gt;"",L639=PRINCIPAL!$N$174),VLOOKUP($N$633,'Banco de Dados'!$B$4:$J$50,8,FALSE)*PRINCIPAL!$H$174*(1-(PRINCIPAL!$O$174/100)),IF(PRINCIPAL!$H$174&lt;&gt;"",VLOOKUP($N$633,'Banco de Dados'!$B$4:$J$50,8,FALSE)*PRINCIPAL!$H$174,IF(OR(L639=PRINCIPAL!$I$174,L639=PRINCIPAL!$I$174+PRINCIPAL!$I$174,L639=PRINCIPAL!$I$174+PRINCIPAL!$I$174+PRINCIPAL!$I$174),0,IF(L639=PRINCIPAL!$J$174,VLOOKUP($N$633,'Banco de Dados'!$B$4:$J$50,6,FALSE)*(1-(PRINCIPAL!$K$174/100)),IF(L639=PRINCIPAL!$L$174,VLOOKUP($N$633,'Banco de Dados'!$B$4:$J$50,6,FALSE)*(1-(PRINCIPAL!$M$174/100)),IF(L639=PRINCIPAL!$N$174,VLOOKUP($N$633,'Banco de Dados'!$B$4:$J$50,6,FALSE)*(1-(PRINCIPAL!$O$174/100)),VLOOKUP($N$633,'Banco de Dados'!$B$4:$J$50,6,FALSE)))))))))),"")</f>
        <v/>
      </c>
      <c r="N639" s="25" t="str">
        <f>IFERROR(M639*(IFERROR(VLOOKUP($N$633,'Banco de Dados'!$B$4:$J$50,4,FALSE),"ERRO")),"")</f>
        <v/>
      </c>
      <c r="O639" s="25" t="str">
        <f t="shared" si="433"/>
        <v/>
      </c>
      <c r="P639" s="103" t="str">
        <f>IFERROR(O639*(C639*(PRINCIPAL!$G$174/100))*0.47*(44/12),"")</f>
        <v/>
      </c>
      <c r="Q639" s="107" t="str">
        <f>IFERROR(Q638+P639,"")</f>
        <v/>
      </c>
      <c r="R639" s="29" t="str">
        <f>IFERROR(IF(AND(PRINCIPAL!$H$175&lt;&gt;"",OR(L639=PRINCIPAL!$I$175,L639=PRINCIPAL!$I$175+PRINCIPAL!$I$175,L639=PRINCIPAL!$I$175+PRINCIPAL!$I$175+PRINCIPAL!$I$175)),0,IF(AND(PRINCIPAL!$H$175&lt;&gt;"",L639=PRINCIPAL!$J$175),VLOOKUP($S$633,'Banco de Dados'!$B$4:$J$50,8,FALSE)*PRINCIPAL!$H$175*(1-(PRINCIPAL!$K$175/100)),IF(AND(PRINCIPAL!$H$175&lt;&gt;"",L639=PRINCIPAL!$L$175),VLOOKUP($S$633,'Banco de Dados'!$B$4:$J$50,8,FALSE)*PRINCIPAL!$H$175*(1-(PRINCIPAL!$M$175/100)),IF(AND(PRINCIPAL!$H$175&lt;&gt;"",L639=PRINCIPAL!$N$175),VLOOKUP($S$633,'Banco de Dados'!$B$4:$J$50,8,FALSE)*PRINCIPAL!$H$175*(1-(PRINCIPAL!$O$175/100)),IF(PRINCIPAL!$H$175&lt;&gt;"",VLOOKUP($S$633,'Banco de Dados'!$B$4:$J$50,8,FALSE)*PRINCIPAL!$H$175,IF(OR(L639=PRINCIPAL!$I$175,L639=PRINCIPAL!$I$175+PRINCIPAL!$I$175,L639=PRINCIPAL!$I$175+PRINCIPAL!$I$175+PRINCIPAL!$I$175),0,IF(L639=PRINCIPAL!$J$175,VLOOKUP($S$633,'Banco de Dados'!$B$4:$J$50,6,FALSE)*(1-(PRINCIPAL!$K$175/100)),IF(L639=PRINCIPAL!$L$175,VLOOKUP($S$633,'Banco de Dados'!$B$4:$J$50,6,FALSE)*(1-(PRINCIPAL!$M$175/100)),IF(L639=PRINCIPAL!$N$175,VLOOKUP($S$633,'Banco de Dados'!$B$4:$J$50,6,FALSE)*(1-(PRINCIPAL!$O$175/100)),VLOOKUP($S$633,'Banco de Dados'!$B$4:$J$50,6,FALSE)))))))))),"")</f>
        <v/>
      </c>
      <c r="S639" s="29" t="str">
        <f>IFERROR(R639*(IFERROR(VLOOKUP($S$633,'Banco de Dados'!$B$4:$J$50,4,FALSE),"ERRO")),"")</f>
        <v/>
      </c>
      <c r="T639" s="29" t="str">
        <f t="shared" si="434"/>
        <v/>
      </c>
      <c r="U639" s="103" t="str">
        <f>IFERROR(T639*(C639*(PRINCIPAL!$G$175/100))*0.47*(44/12),"")</f>
        <v/>
      </c>
      <c r="V639" s="103" t="str">
        <f t="shared" si="426"/>
        <v/>
      </c>
      <c r="W639" s="30" t="str">
        <f>IFERROR(IF(AND(PRINCIPAL!$H$176&lt;&gt;"",OR(L639=PRINCIPAL!$I$176,L639=PRINCIPAL!$I$176+PRINCIPAL!$I$176,L639=PRINCIPAL!$I$176+PRINCIPAL!$I$176+PRINCIPAL!$I$176)),0,IF(AND(PRINCIPAL!$H$176&lt;&gt;"",L639=PRINCIPAL!$J$176),VLOOKUP($X$633,'Banco de Dados'!$B$4:$J$50,8,FALSE)*PRINCIPAL!$H$176*(1-(PRINCIPAL!$K$176/100)),IF(AND(PRINCIPAL!$H$176&lt;&gt;"",L639=PRINCIPAL!$L$176),VLOOKUP($X$633,'Banco de Dados'!$B$4:$J$50,8,FALSE)*PRINCIPAL!$H$176*(1-(PRINCIPAL!$M$176/100)),IF(AND(PRINCIPAL!$H$176&lt;&gt;"",L639=PRINCIPAL!$N$176),VLOOKUP($X$633,'Banco de Dados'!$B$4:$J$50,8,FALSE)*PRINCIPAL!$H$176*(1-(PRINCIPAL!$O$176/100)),IF(PRINCIPAL!$H$176&lt;&gt;"",VLOOKUP($X$633,'Banco de Dados'!$B$4:$J$50,8,FALSE)*PRINCIPAL!$H$176,IF(OR(L639=PRINCIPAL!$I$176,L639=PRINCIPAL!$I$176+PRINCIPAL!$I$176,L639=PRINCIPAL!$I$176+PRINCIPAL!$I$176+PRINCIPAL!$I$176),0,IF(L639=PRINCIPAL!$J$176,VLOOKUP($X$633,'Banco de Dados'!$B$4:$J$50,6,FALSE)*(1-(PRINCIPAL!$K$176/100)),IF(L639=PRINCIPAL!$L$176,VLOOKUP($X$633,'Banco de Dados'!$B$4:$J$50,6,FALSE)*(1-(PRINCIPAL!$M$176/100)),IF(L639=PRINCIPAL!$N$176,VLOOKUP($X$633,'Banco de Dados'!$B$4:$J$50,6,FALSE)*(1-(PRINCIPAL!$O$176/100)),VLOOKUP($X$633,'Banco de Dados'!$B$4:$J$50,6,FALSE)))))))))),"")</f>
        <v/>
      </c>
      <c r="X639" s="29" t="str">
        <f>IFERROR(W639*(IFERROR(VLOOKUP($X$633,'Banco de Dados'!$B$4:$J$50,4,FALSE),"ERRO")),"")</f>
        <v/>
      </c>
      <c r="Y639" s="29" t="str">
        <f t="shared" ref="Y639:Y670" si="444">IFERROR(X639+W639,"")</f>
        <v/>
      </c>
      <c r="Z639" s="103" t="str">
        <f>IFERROR(Y639*(C639*(PRINCIPAL!$G$176/100))*0.47*(44/12),"")</f>
        <v/>
      </c>
      <c r="AA639" s="111" t="str">
        <f t="shared" ref="AA639:AA670" si="445">IFERROR(Z639+AA638,"")</f>
        <v/>
      </c>
      <c r="AB639" s="30" t="str">
        <f>IFERROR(IF(AND(PRINCIPAL!$H$177&lt;&gt;"",OR(L639=PRINCIPAL!$I$177,L639=PRINCIPAL!$I$177+PRINCIPAL!$I$177,L639=PRINCIPAL!$I$177+PRINCIPAL!$I$177+PRINCIPAL!$I$177)),0,IF(AND(PRINCIPAL!$H$177&lt;&gt;"",L639=PRINCIPAL!$J$177),VLOOKUP($AC$633,'Banco de Dados'!$B$4:$J$50,8,FALSE)*PRINCIPAL!$H$177*(1-(PRINCIPAL!$K$177/100)),IF(AND(PRINCIPAL!$H$177&lt;&gt;"",L639=PRINCIPAL!$L$177),VLOOKUP($AC$633,'Banco de Dados'!$B$4:$J$50,8,FALSE)*PRINCIPAL!$H$177*(1-(PRINCIPAL!$M$177/100)),IF(AND(PRINCIPAL!$H$177&lt;&gt;"",L639=PRINCIPAL!$N$177),VLOOKUP($AC$633,'Banco de Dados'!$B$4:$J$50,8,FALSE)*PRINCIPAL!$H$177*(1-(PRINCIPAL!$O$177/100)),IF(PRINCIPAL!$H$177&lt;&gt;"",VLOOKUP($AC$633,'Banco de Dados'!$B$4:$J$50,8,FALSE)*PRINCIPAL!$H$177,IF(OR(L639=PRINCIPAL!$I$177,L639=PRINCIPAL!$I$177+PRINCIPAL!$I$177,L639=PRINCIPAL!$I$177+PRINCIPAL!$I$177+PRINCIPAL!$I$177),0,IF(L639=PRINCIPAL!$J$177,VLOOKUP($AC$633,'Banco de Dados'!$B$4:$J$50,6,FALSE)*(1-(PRINCIPAL!$K$177/100)),IF(L639=PRINCIPAL!$L$177,VLOOKUP($AC$633,'Banco de Dados'!$B$4:$J$50,6,FALSE)*(1-(PRINCIPAL!$M$177/100)),IF(L639=PRINCIPAL!$N$177,VLOOKUP($AC$633,'Banco de Dados'!$B$4:$J$50,6,FALSE)*(1-(PRINCIPAL!$O$177/100)),VLOOKUP($AC$633,'Banco de Dados'!$B$4:$J$50,6,FALSE)))))))))),"")</f>
        <v/>
      </c>
      <c r="AC639" s="29" t="str">
        <f>IFERROR(AB639*(IFERROR(VLOOKUP($AC$633,'Banco de Dados'!$B$4:$J$50,4,FALSE),"ERRO")),"")</f>
        <v/>
      </c>
      <c r="AD639" s="29" t="str">
        <f t="shared" si="435"/>
        <v/>
      </c>
      <c r="AE639" s="103" t="str">
        <f>IFERROR(AD639*(C639*(PRINCIPAL!$G$177/100))*0.47*(44/12),"")</f>
        <v/>
      </c>
      <c r="AF639" s="111" t="str">
        <f t="shared" si="436"/>
        <v/>
      </c>
      <c r="AG639" s="30" t="str">
        <f>IFERROR(IF(AND(PRINCIPAL!$H$178&lt;&gt;"",OR(L639=PRINCIPAL!$I$178,L639=PRINCIPAL!$I$178+PRINCIPAL!$I$178,L639=PRINCIPAL!$I$178+PRINCIPAL!$I$178+PRINCIPAL!$I$178)),0,IF(AND(PRINCIPAL!$H$178&lt;&gt;"",L639=PRINCIPAL!$J$178),VLOOKUP($AH$633,'Banco de Dados'!$B$4:$J$50,8,FALSE)*PRINCIPAL!$H$178*(1-(PRINCIPAL!$K$178/100)),IF(AND(PRINCIPAL!$H$178&lt;&gt;"",L639=PRINCIPAL!$L$178),VLOOKUP($AH$633,'Banco de Dados'!$B$4:$J$50,8,FALSE)*PRINCIPAL!$H$178*(1-(PRINCIPAL!$M$178/100)),IF(AND(PRINCIPAL!$H$178&lt;&gt;"",L639=PRINCIPAL!$N$178),VLOOKUP($AH$633,'Banco de Dados'!$B$4:$J$50,8,FALSE)*PRINCIPAL!$H$178*(1-(PRINCIPAL!$O$178/100)),IF(PRINCIPAL!$H$178&lt;&gt;"",VLOOKUP($AH$633,'Banco de Dados'!$B$4:$J$50,8,FALSE)*PRINCIPAL!$H$178,IF(OR(L639=PRINCIPAL!$I$178,L639=PRINCIPAL!$I$178+PRINCIPAL!$I$178,L639=PRINCIPAL!$I$178+PRINCIPAL!$I$178+PRINCIPAL!$I$178),0,IF(L639=PRINCIPAL!$J$178,VLOOKUP($AH$633,'Banco de Dados'!$B$4:$J$50,6,FALSE)*(1-(PRINCIPAL!$K$178/100)),IF(L639=PRINCIPAL!$L$178,VLOOKUP($AH$633,'Banco de Dados'!$B$4:$J$50,6,FALSE)*(1-(PRINCIPAL!$M$178/100)),IF(L639=PRINCIPAL!$N$178,VLOOKUP($AH$633,'Banco de Dados'!$B$4:$J$50,6,FALSE)*(1-(PRINCIPAL!$O$178/100)),VLOOKUP($AH$633,'Banco de Dados'!$B$4:$J$50,6,FALSE)))))))))),"")</f>
        <v/>
      </c>
      <c r="AH639" s="29" t="str">
        <f>IFERROR(AG639*(IFERROR(VLOOKUP($AH$633,'Banco de Dados'!$B$4:$J$50,4,FALSE),"ERRO")),"")</f>
        <v/>
      </c>
      <c r="AI639" s="29" t="str">
        <f t="shared" si="437"/>
        <v/>
      </c>
      <c r="AJ639" s="103" t="str">
        <f>IFERROR(AI639*(C639*(PRINCIPAL!$G$178/100))*0.47*(44/12),"")</f>
        <v/>
      </c>
      <c r="AK639" s="111" t="str">
        <f t="shared" ref="AK639:AK670" si="446">IFERROR(AJ639+AK638,"")</f>
        <v/>
      </c>
      <c r="AL639" s="30" t="str">
        <f>IFERROR(IF(AND(PRINCIPAL!$H$179&lt;&gt;"",OR(L639=PRINCIPAL!$I$179,L639=PRINCIPAL!$I$179+PRINCIPAL!$I$179,L639=PRINCIPAL!$I$179+PRINCIPAL!$I$179+PRINCIPAL!$I$179)),0,IF(AND(PRINCIPAL!$H$179&lt;&gt;"",L639=PRINCIPAL!$J$179),VLOOKUP($AM$633,'Banco de Dados'!$B$4:$J$50,8,FALSE)*PRINCIPAL!$H$179*(1-(PRINCIPAL!$K$179/100)),IF(AND(PRINCIPAL!$H$179&lt;&gt;"",L639=PRINCIPAL!$L$179),VLOOKUP($AM$633,'Banco de Dados'!$B$4:$J$50,8,FALSE)*PRINCIPAL!$H$179*(1-(PRINCIPAL!$M$179/100)),IF(AND(PRINCIPAL!$H$179&lt;&gt;"",L639=PRINCIPAL!$N$179),VLOOKUP($AM$633,'Banco de Dados'!$B$4:$J$50,8,FALSE)*PRINCIPAL!$H$179*(1-(PRINCIPAL!$O$179/100)),IF(PRINCIPAL!$H$179&lt;&gt;"",VLOOKUP($AM$633,'Banco de Dados'!$B$4:$J$50,8,FALSE)*PRINCIPAL!$H$179,IF(OR(L639=PRINCIPAL!$I$179,L639=PRINCIPAL!$I$179+PRINCIPAL!$I$179,L639=PRINCIPAL!$I$179+PRINCIPAL!$I$179+PRINCIPAL!$I$179),0,IF(L639=PRINCIPAL!$J$179,VLOOKUP($AM$633,'Banco de Dados'!$B$4:$J$50,6,FALSE)*(1-(PRINCIPAL!$K$179/100)),IF(L639=PRINCIPAL!$L$179,VLOOKUP($AM$633,'Banco de Dados'!$B$4:$J$50,6,FALSE)*(1-(PRINCIPAL!$M$179/100)),IF(L639=PRINCIPAL!$N$179,VLOOKUP($AM$633,'Banco de Dados'!$B$4:$J$50,6,FALSE)*(1-(PRINCIPAL!$O$179/100)),VLOOKUP($AM$633,'Banco de Dados'!$B$4:$J$50,6,FALSE)))))))))),"")</f>
        <v/>
      </c>
      <c r="AM639" s="29" t="str">
        <f>IFERROR(AL639*(IFERROR(VLOOKUP($AM$633,'Banco de Dados'!$B$4:$J$50,4,FALSE),"ERRO")),"")</f>
        <v/>
      </c>
      <c r="AN639" s="29" t="str">
        <f t="shared" si="438"/>
        <v/>
      </c>
      <c r="AO639" s="103" t="str">
        <f>IFERROR(AN639*(C639*(PRINCIPAL!$G$179/100))*0.47*(44/12),"")</f>
        <v/>
      </c>
      <c r="AP639" s="111" t="str">
        <f t="shared" si="439"/>
        <v/>
      </c>
      <c r="AQ639" s="30" t="str">
        <f>IFERROR(IF(AND(PRINCIPAL!$H$180&lt;&gt;"",OR(L639=PRINCIPAL!$I$180,L639=PRINCIPAL!$I$180+PRINCIPAL!$I$180,L639=PRINCIPAL!$I$180+PRINCIPAL!$I$180+PRINCIPAL!$I$180)),0,IF(AND(PRINCIPAL!$H$180&lt;&gt;"",L639=PRINCIPAL!$J$180),VLOOKUP($AR$633,'Banco de Dados'!$B$4:$J$50,8,FALSE)*PRINCIPAL!$H$180*(1-(PRINCIPAL!$K$180/100)),IF(AND(PRINCIPAL!$H$180&lt;&gt;"",L639=PRINCIPAL!$L$180),VLOOKUP($AR$633,'Banco de Dados'!$B$4:$J$50,8,FALSE)*PRINCIPAL!$H$180*(1-(PRINCIPAL!$M$180/100)),IF(AND(PRINCIPAL!$H$180&lt;&gt;"",L639=PRINCIPAL!$N$180),VLOOKUP($AR$633,'Banco de Dados'!$B$4:$J$50,8,FALSE)*PRINCIPAL!$H$180*(1-(PRINCIPAL!$O$180/100)),IF(PRINCIPAL!$H$180&lt;&gt;"",VLOOKUP($AR$633,'Banco de Dados'!$B$4:$J$50,8,FALSE)*PRINCIPAL!$H$180,IF(OR(L639=PRINCIPAL!$I$180,L639=PRINCIPAL!$I$180+PRINCIPAL!$I$180,L639=PRINCIPAL!$I$180+PRINCIPAL!$I$180+PRINCIPAL!$I$180),0,IF(L639=PRINCIPAL!$J$180,VLOOKUP($AR$633,'Banco de Dados'!$B$4:$J$50,6,FALSE)*(1-(PRINCIPAL!$K$180/100)),IF(L639=PRINCIPAL!$L$180,VLOOKUP($AR$633,'Banco de Dados'!$B$4:$J$50,6,FALSE)*(1-(PRINCIPAL!$M$180/100)),IF(L639=PRINCIPAL!$N$180,VLOOKUP($AR$633,'Banco de Dados'!$B$4:$J$50,6,FALSE)*(1-(PRINCIPAL!$O$180/100)),VLOOKUP($AR$633,'Banco de Dados'!$B$4:$J$50,6,FALSE)))))))))),"")</f>
        <v/>
      </c>
      <c r="AR639" s="29" t="str">
        <f>IFERROR(AQ639*(IFERROR(VLOOKUP($AR$633,'Banco de Dados'!$B$4:$J$50,4,FALSE),"ERRO")),"")</f>
        <v/>
      </c>
      <c r="AS639" s="29" t="str">
        <f t="shared" si="440"/>
        <v/>
      </c>
      <c r="AT639" s="103" t="str">
        <f>IFERROR(AS639*(C639*(PRINCIPAL!$G$180/100))*0.47*(44/12),"")</f>
        <v/>
      </c>
      <c r="AU639" s="111" t="str">
        <f t="shared" si="441"/>
        <v/>
      </c>
      <c r="AV639" s="30" t="str">
        <f>IFERROR(IF(AND(PRINCIPAL!$H$181&lt;&gt;"",OR(L639=PRINCIPAL!$I$181,L639=PRINCIPAL!$I$181+PRINCIPAL!$I$181,L639=PRINCIPAL!$I$181+PRINCIPAL!$I$181+PRINCIPAL!$I$181)),0,IF(AND(PRINCIPAL!$H$181&lt;&gt;"",L639=PRINCIPAL!$J$181),VLOOKUP($AW$633,'Banco de Dados'!$B$4:$J$50,8,FALSE)*PRINCIPAL!$H$181*(1-(PRINCIPAL!$K$181/100)),IF(AND(PRINCIPAL!$H$181&lt;&gt;"",L639=PRINCIPAL!$L$181),VLOOKUP($AW$633,'Banco de Dados'!$B$4:$J$50,8,FALSE)*PRINCIPAL!$H$181*(1-(PRINCIPAL!$M$181/100)),IF(AND(PRINCIPAL!$H$181&lt;&gt;"",L639=PRINCIPAL!$N$181),VLOOKUP($AW$633,'Banco de Dados'!$B$4:$J$50,8,FALSE)*PRINCIPAL!$H$181*(1-(PRINCIPAL!$O$181/100)),IF(PRINCIPAL!$H$181&lt;&gt;"",VLOOKUP($AW$633,'Banco de Dados'!$B$4:$J$50,8,FALSE)*PRINCIPAL!$H$181,IF(OR(L639=PRINCIPAL!$I$181,L639=PRINCIPAL!$I$181+PRINCIPAL!$I$181,L639=PRINCIPAL!$I$181+PRINCIPAL!$I$181+PRINCIPAL!$I$181),0,IF(L639=PRINCIPAL!$J$181,VLOOKUP($AW$633,'Banco de Dados'!$B$4:$J$50,6,FALSE)*(1-(PRINCIPAL!$K$181/100)),IF(L639=PRINCIPAL!$L$181,VLOOKUP($AW$633,'Banco de Dados'!$B$4:$J$50,6,FALSE)*(1-(PRINCIPAL!$M$181/100)),IF(L639=PRINCIPAL!$N$181,VLOOKUP($AW$633,'Banco de Dados'!$B$4:$J$50,6,FALSE)*(1-(PRINCIPAL!$O$181/100)),VLOOKUP($AW$633,'Banco de Dados'!$B$4:$J$50,6,FALSE)))))))))),"")</f>
        <v/>
      </c>
      <c r="AW639" s="29" t="str">
        <f>IFERROR(AV639*(IFERROR(VLOOKUP($AW$633,'Banco de Dados'!$B$4:$J$50,4,FALSE),"ERRO")),"")</f>
        <v/>
      </c>
      <c r="AX639" s="29" t="str">
        <f t="shared" si="442"/>
        <v/>
      </c>
      <c r="AY639" s="103" t="str">
        <f>IFERROR(AX639*(C639*(PRINCIPAL!$G$181/100))*0.47*(44/12),"")</f>
        <v/>
      </c>
      <c r="AZ639" s="111" t="str">
        <f t="shared" ref="AZ639:AZ670" si="447">IFERROR(AY639+AZ638,"")</f>
        <v/>
      </c>
      <c r="BA639" s="30" t="str">
        <f>IFERROR(IF(AND(PRINCIPAL!$H$182&lt;&gt;"",OR(L639=PRINCIPAL!$I$182,L639=PRINCIPAL!$I$182+PRINCIPAL!$I$182,L639=PRINCIPAL!$I$182+PRINCIPAL!$I$182+PRINCIPAL!$I$182)),0,IF(AND(PRINCIPAL!$H$182&lt;&gt;"",L639=PRINCIPAL!$J$182),VLOOKUP($BB$633,'Banco de Dados'!$B$4:$J$50,8,FALSE)*PRINCIPAL!$H$182*(1-(PRINCIPAL!$K$182/100)),IF(AND(PRINCIPAL!$H$182&lt;&gt;"",L639=PRINCIPAL!$L$182),VLOOKUP($BB$633,'Banco de Dados'!$B$4:$J$50,8,FALSE)*PRINCIPAL!$H$182*(1-(PRINCIPAL!$M$182/100)),IF(AND(PRINCIPAL!$H$182&lt;&gt;"",L639=PRINCIPAL!$N$182),VLOOKUP($BB$633,'Banco de Dados'!$B$4:$J$50,8,FALSE)*PRINCIPAL!$H$182*(1-(PRINCIPAL!$O$182/100)),IF(PRINCIPAL!$H$182&lt;&gt;"",VLOOKUP($BB$633,'Banco de Dados'!$B$4:$J$50,8,FALSE)*PRINCIPAL!$H$182,IF(OR(L639=PRINCIPAL!$I$182,L639=PRINCIPAL!$I$182+PRINCIPAL!$I$182,L639=PRINCIPAL!$I$182+PRINCIPAL!$I$182+PRINCIPAL!$I$182),0,IF(L639=PRINCIPAL!$J$182,VLOOKUP($BB$633,'Banco de Dados'!$B$4:$J$50,6,FALSE)*(1-(PRINCIPAL!$K$182/100)),IF(L639=PRINCIPAL!$L$182,VLOOKUP($BB$633,'Banco de Dados'!$B$4:$J$50,6,FALSE)*(1-(PRINCIPAL!$M$182/100)),IF(L639=PRINCIPAL!$N$182,VLOOKUP($BB$633,'Banco de Dados'!$B$4:$J$50,6,FALSE)*(1-(PRINCIPAL!$O$182/100)),VLOOKUP($BB$633,'Banco de Dados'!$B$4:$J$50,6,FALSE)))))))))),"")</f>
        <v/>
      </c>
      <c r="BB639" s="29" t="str">
        <f>IFERROR(BA639*(IFERROR(VLOOKUP($BB$633,'Banco de Dados'!$B$4:$J$50,4,FALSE),"ERRO")),"")</f>
        <v/>
      </c>
      <c r="BC639" s="29" t="str">
        <f t="shared" ref="BC639:BC670" si="448">IFERROR(BB639+BA639,"")</f>
        <v/>
      </c>
      <c r="BD639" s="103" t="str">
        <f>IFERROR(BC639*(C639*(PRINCIPAL!$G$182/100))*0.47*(44/12),"")</f>
        <v/>
      </c>
      <c r="BE639" s="111" t="str">
        <f t="shared" si="427"/>
        <v/>
      </c>
      <c r="BF639" s="30" t="str">
        <f>IFERROR(IF(AND(PRINCIPAL!$H$183&lt;&gt;"",OR(L639=PRINCIPAL!$I$183,L639=PRINCIPAL!$I$183+PRINCIPAL!$I$183,L639=PRINCIPAL!$I$183+PRINCIPAL!$I$183+PRINCIPAL!$I$183)),0,IF(AND(PRINCIPAL!$H$183&lt;&gt;"",L639=PRINCIPAL!$J$183),VLOOKUP($BG$633,'Banco de Dados'!$B$4:$J$50,8,FALSE)*PRINCIPAL!$H$183*(1-(PRINCIPAL!$K$183/100)),IF(AND(PRINCIPAL!$H$183&lt;&gt;"",L639=PRINCIPAL!$L$183),VLOOKUP($BG$633,'Banco de Dados'!$B$4:$J$50,8,FALSE)*PRINCIPAL!$H$183*(1-(PRINCIPAL!$M$183/100)),IF(AND(PRINCIPAL!$H$183&lt;&gt;"",L639=PRINCIPAL!$N$183),VLOOKUP($BG$633,'Banco de Dados'!$B$4:$J$50,8,FALSE)*PRINCIPAL!$H$183*(1-(PRINCIPAL!$O$183/100)),IF(PRINCIPAL!$H$183&lt;&gt;"",VLOOKUP($BG$633,'Banco de Dados'!$B$4:$J$50,8,FALSE)*PRINCIPAL!$H$183,IF(OR(L639=PRINCIPAL!$I$183,L639=PRINCIPAL!$I$183+PRINCIPAL!$I$183,L639=PRINCIPAL!$I$183+PRINCIPAL!$I$183+PRINCIPAL!$I$183),0,IF(L639=PRINCIPAL!$J$183,VLOOKUP($BG$633,'Banco de Dados'!$B$4:$J$50,6,FALSE)*(1-(PRINCIPAL!$K$183/100)),IF(L639=PRINCIPAL!$L$183,VLOOKUP($BG$633,'Banco de Dados'!$B$4:$J$50,6,FALSE)*(1-(PRINCIPAL!$M$183/100)),IF(L639=PRINCIPAL!$N$183,VLOOKUP($BG$633,'Banco de Dados'!$B$4:$J$50,6,FALSE)*(1-(PRINCIPAL!$O$183/100)),VLOOKUP($BG$633,'Banco de Dados'!$B$4:$J$50,6,FALSE)))))))))),"")</f>
        <v/>
      </c>
      <c r="BG639" s="29" t="str">
        <f>IFERROR(BF639*(IFERROR(VLOOKUP($BG$633,'Banco de Dados'!$B$4:$J$50,4,FALSE),"ERRO")),"")</f>
        <v/>
      </c>
      <c r="BH639" s="29" t="str">
        <f t="shared" si="443"/>
        <v/>
      </c>
      <c r="BI639" s="103" t="str">
        <f>IFERROR(BH639*(C639*(PRINCIPAL!$G$183/100))*0.47*(44/12),"")</f>
        <v/>
      </c>
      <c r="BJ639" s="102" t="str">
        <f t="shared" si="428"/>
        <v/>
      </c>
    </row>
    <row r="640" spans="2:62" ht="12.75" customHeight="1" x14ac:dyDescent="0.3">
      <c r="B640" s="326">
        <f t="shared" si="429"/>
        <v>2025</v>
      </c>
      <c r="C640" s="340"/>
      <c r="D640" s="1"/>
      <c r="E640" s="116">
        <v>5</v>
      </c>
      <c r="F640" s="24" t="str">
        <f>IFERROR(VLOOKUP($G$633,'Banco de Dados'!$B$4:$J$50,6,FALSE),"")</f>
        <v/>
      </c>
      <c r="G640" s="25" t="str">
        <f>IFERROR(F640*(IFERROR(VLOOKUP($G$633,'Banco de Dados'!$B$4:$J$50,4,FALSE),"ERRO")),"")</f>
        <v/>
      </c>
      <c r="H640" s="25" t="str">
        <f t="shared" si="430"/>
        <v/>
      </c>
      <c r="I640" s="103" t="str">
        <f t="shared" si="431"/>
        <v/>
      </c>
      <c r="J640" s="117" t="str">
        <f t="shared" si="432"/>
        <v/>
      </c>
      <c r="K640" s="1"/>
      <c r="L640" s="91">
        <v>5</v>
      </c>
      <c r="M640" s="24" t="str">
        <f>IFERROR(IF(AND(PRINCIPAL!$H$174&lt;&gt;"",OR(L640=PRINCIPAL!$I$174,L640=PRINCIPAL!$I$174+PRINCIPAL!$I$174,L640=PRINCIPAL!$I$174+PRINCIPAL!$I$174+PRINCIPAL!$I$174)),0,IF(AND(PRINCIPAL!$H$174&lt;&gt;"",L640=PRINCIPAL!$J$174),VLOOKUP($N$633,'Banco de Dados'!$B$4:$J$50,8,FALSE)*PRINCIPAL!$H$174*(1-(PRINCIPAL!$K$174/100)),IF(AND(PRINCIPAL!$H$174&lt;&gt;"",L640=PRINCIPAL!$L$174),VLOOKUP($N$633,'Banco de Dados'!$B$4:$J$50,8,FALSE)*PRINCIPAL!$H$174*(1-(PRINCIPAL!$M$174/100)),IF(AND(PRINCIPAL!$H$174&lt;&gt;"",L640=PRINCIPAL!$N$174),VLOOKUP($N$633,'Banco de Dados'!$B$4:$J$50,8,FALSE)*PRINCIPAL!$H$174*(1-(PRINCIPAL!$O$174/100)),IF(PRINCIPAL!$H$174&lt;&gt;"",VLOOKUP($N$633,'Banco de Dados'!$B$4:$J$50,8,FALSE)*PRINCIPAL!$H$174,IF(OR(L640=PRINCIPAL!$I$174,L640=PRINCIPAL!$I$174+PRINCIPAL!$I$174,L640=PRINCIPAL!$I$174+PRINCIPAL!$I$174+PRINCIPAL!$I$174),0,IF(L640=PRINCIPAL!$J$174,VLOOKUP($N$633,'Banco de Dados'!$B$4:$J$50,6,FALSE)*(1-(PRINCIPAL!$K$174/100)),IF(L640=PRINCIPAL!$L$174,VLOOKUP($N$633,'Banco de Dados'!$B$4:$J$50,6,FALSE)*(1-(PRINCIPAL!$M$174/100)),IF(L640=PRINCIPAL!$N$174,VLOOKUP($N$633,'Banco de Dados'!$B$4:$J$50,6,FALSE)*(1-(PRINCIPAL!$O$174/100)),VLOOKUP($N$633,'Banco de Dados'!$B$4:$J$50,6,FALSE)))))))))),"")</f>
        <v/>
      </c>
      <c r="N640" s="25" t="str">
        <f>IFERROR(M640*(IFERROR(VLOOKUP($N$633,'Banco de Dados'!$B$4:$J$50,4,FALSE),"ERRO")),"")</f>
        <v/>
      </c>
      <c r="O640" s="25" t="str">
        <f t="shared" si="433"/>
        <v/>
      </c>
      <c r="P640" s="103" t="str">
        <f>IFERROR(O640*(C640*(PRINCIPAL!$G$174/100))*0.47*(44/12),"")</f>
        <v/>
      </c>
      <c r="Q640" s="107" t="str">
        <f>IFERROR(Q639+P640,"")</f>
        <v/>
      </c>
      <c r="R640" s="29" t="str">
        <f>IFERROR(IF(AND(PRINCIPAL!$H$175&lt;&gt;"",OR(L640=PRINCIPAL!$I$175,L640=PRINCIPAL!$I$175+PRINCIPAL!$I$175,L640=PRINCIPAL!$I$175+PRINCIPAL!$I$175+PRINCIPAL!$I$175)),0,IF(AND(PRINCIPAL!$H$175&lt;&gt;"",L640=PRINCIPAL!$J$175),VLOOKUP($S$633,'Banco de Dados'!$B$4:$J$50,8,FALSE)*PRINCIPAL!$H$175*(1-(PRINCIPAL!$K$175/100)),IF(AND(PRINCIPAL!$H$175&lt;&gt;"",L640=PRINCIPAL!$L$175),VLOOKUP($S$633,'Banco de Dados'!$B$4:$J$50,8,FALSE)*PRINCIPAL!$H$175*(1-(PRINCIPAL!$M$175/100)),IF(AND(PRINCIPAL!$H$175&lt;&gt;"",L640=PRINCIPAL!$N$175),VLOOKUP($S$633,'Banco de Dados'!$B$4:$J$50,8,FALSE)*PRINCIPAL!$H$175*(1-(PRINCIPAL!$O$175/100)),IF(PRINCIPAL!$H$175&lt;&gt;"",VLOOKUP($S$633,'Banco de Dados'!$B$4:$J$50,8,FALSE)*PRINCIPAL!$H$175,IF(OR(L640=PRINCIPAL!$I$175,L640=PRINCIPAL!$I$175+PRINCIPAL!$I$175,L640=PRINCIPAL!$I$175+PRINCIPAL!$I$175+PRINCIPAL!$I$175),0,IF(L640=PRINCIPAL!$J$175,VLOOKUP($S$633,'Banco de Dados'!$B$4:$J$50,6,FALSE)*(1-(PRINCIPAL!$K$175/100)),IF(L640=PRINCIPAL!$L$175,VLOOKUP($S$633,'Banco de Dados'!$B$4:$J$50,6,FALSE)*(1-(PRINCIPAL!$M$175/100)),IF(L640=PRINCIPAL!$N$175,VLOOKUP($S$633,'Banco de Dados'!$B$4:$J$50,6,FALSE)*(1-(PRINCIPAL!$O$175/100)),VLOOKUP($S$633,'Banco de Dados'!$B$4:$J$50,6,FALSE)))))))))),"")</f>
        <v/>
      </c>
      <c r="S640" s="29" t="str">
        <f>IFERROR(R640*(IFERROR(VLOOKUP($S$633,'Banco de Dados'!$B$4:$J$50,4,FALSE),"ERRO")),"")</f>
        <v/>
      </c>
      <c r="T640" s="29" t="str">
        <f t="shared" si="434"/>
        <v/>
      </c>
      <c r="U640" s="103" t="str">
        <f>IFERROR(T640*(C640*(PRINCIPAL!$G$175/100))*0.47*(44/12),"")</f>
        <v/>
      </c>
      <c r="V640" s="103" t="str">
        <f t="shared" si="426"/>
        <v/>
      </c>
      <c r="W640" s="30" t="str">
        <f>IFERROR(IF(AND(PRINCIPAL!$H$176&lt;&gt;"",OR(L640=PRINCIPAL!$I$176,L640=PRINCIPAL!$I$176+PRINCIPAL!$I$176,L640=PRINCIPAL!$I$176+PRINCIPAL!$I$176+PRINCIPAL!$I$176)),0,IF(AND(PRINCIPAL!$H$176&lt;&gt;"",L640=PRINCIPAL!$J$176),VLOOKUP($X$633,'Banco de Dados'!$B$4:$J$50,8,FALSE)*PRINCIPAL!$H$176*(1-(PRINCIPAL!$K$176/100)),IF(AND(PRINCIPAL!$H$176&lt;&gt;"",L640=PRINCIPAL!$L$176),VLOOKUP($X$633,'Banco de Dados'!$B$4:$J$50,8,FALSE)*PRINCIPAL!$H$176*(1-(PRINCIPAL!$M$176/100)),IF(AND(PRINCIPAL!$H$176&lt;&gt;"",L640=PRINCIPAL!$N$176),VLOOKUP($X$633,'Banco de Dados'!$B$4:$J$50,8,FALSE)*PRINCIPAL!$H$176*(1-(PRINCIPAL!$O$176/100)),IF(PRINCIPAL!$H$176&lt;&gt;"",VLOOKUP($X$633,'Banco de Dados'!$B$4:$J$50,8,FALSE)*PRINCIPAL!$H$176,IF(OR(L640=PRINCIPAL!$I$176,L640=PRINCIPAL!$I$176+PRINCIPAL!$I$176,L640=PRINCIPAL!$I$176+PRINCIPAL!$I$176+PRINCIPAL!$I$176),0,IF(L640=PRINCIPAL!$J$176,VLOOKUP($X$633,'Banco de Dados'!$B$4:$J$50,6,FALSE)*(1-(PRINCIPAL!$K$176/100)),IF(L640=PRINCIPAL!$L$176,VLOOKUP($X$633,'Banco de Dados'!$B$4:$J$50,6,FALSE)*(1-(PRINCIPAL!$M$176/100)),IF(L640=PRINCIPAL!$N$176,VLOOKUP($X$633,'Banco de Dados'!$B$4:$J$50,6,FALSE)*(1-(PRINCIPAL!$O$176/100)),VLOOKUP($X$633,'Banco de Dados'!$B$4:$J$50,6,FALSE)))))))))),"")</f>
        <v/>
      </c>
      <c r="X640" s="29" t="str">
        <f>IFERROR(W640*(IFERROR(VLOOKUP($X$633,'Banco de Dados'!$B$4:$J$50,4,FALSE),"ERRO")),"")</f>
        <v/>
      </c>
      <c r="Y640" s="29" t="str">
        <f t="shared" si="444"/>
        <v/>
      </c>
      <c r="Z640" s="103" t="str">
        <f>IFERROR(Y640*(C640*(PRINCIPAL!$G$176/100))*0.47*(44/12),"")</f>
        <v/>
      </c>
      <c r="AA640" s="111" t="str">
        <f t="shared" si="445"/>
        <v/>
      </c>
      <c r="AB640" s="30" t="str">
        <f>IFERROR(IF(AND(PRINCIPAL!$H$177&lt;&gt;"",OR(L640=PRINCIPAL!$I$177,L640=PRINCIPAL!$I$177+PRINCIPAL!$I$177,L640=PRINCIPAL!$I$177+PRINCIPAL!$I$177+PRINCIPAL!$I$177)),0,IF(AND(PRINCIPAL!$H$177&lt;&gt;"",L640=PRINCIPAL!$J$177),VLOOKUP($AC$633,'Banco de Dados'!$B$4:$J$50,8,FALSE)*PRINCIPAL!$H$177*(1-(PRINCIPAL!$K$177/100)),IF(AND(PRINCIPAL!$H$177&lt;&gt;"",L640=PRINCIPAL!$L$177),VLOOKUP($AC$633,'Banco de Dados'!$B$4:$J$50,8,FALSE)*PRINCIPAL!$H$177*(1-(PRINCIPAL!$M$177/100)),IF(AND(PRINCIPAL!$H$177&lt;&gt;"",L640=PRINCIPAL!$N$177),VLOOKUP($AC$633,'Banco de Dados'!$B$4:$J$50,8,FALSE)*PRINCIPAL!$H$177*(1-(PRINCIPAL!$O$177/100)),IF(PRINCIPAL!$H$177&lt;&gt;"",VLOOKUP($AC$633,'Banco de Dados'!$B$4:$J$50,8,FALSE)*PRINCIPAL!$H$177,IF(OR(L640=PRINCIPAL!$I$177,L640=PRINCIPAL!$I$177+PRINCIPAL!$I$177,L640=PRINCIPAL!$I$177+PRINCIPAL!$I$177+PRINCIPAL!$I$177),0,IF(L640=PRINCIPAL!$J$177,VLOOKUP($AC$633,'Banco de Dados'!$B$4:$J$50,6,FALSE)*(1-(PRINCIPAL!$K$177/100)),IF(L640=PRINCIPAL!$L$177,VLOOKUP($AC$633,'Banco de Dados'!$B$4:$J$50,6,FALSE)*(1-(PRINCIPAL!$M$177/100)),IF(L640=PRINCIPAL!$N$177,VLOOKUP($AC$633,'Banco de Dados'!$B$4:$J$50,6,FALSE)*(1-(PRINCIPAL!$O$177/100)),VLOOKUP($AC$633,'Banco de Dados'!$B$4:$J$50,6,FALSE)))))))))),"")</f>
        <v/>
      </c>
      <c r="AC640" s="29" t="str">
        <f>IFERROR(AB640*(IFERROR(VLOOKUP($AC$633,'Banco de Dados'!$B$4:$J$50,4,FALSE),"ERRO")),"")</f>
        <v/>
      </c>
      <c r="AD640" s="29" t="str">
        <f t="shared" si="435"/>
        <v/>
      </c>
      <c r="AE640" s="103" t="str">
        <f>IFERROR(AD640*(C640*(PRINCIPAL!$G$177/100))*0.47*(44/12),"")</f>
        <v/>
      </c>
      <c r="AF640" s="111" t="str">
        <f t="shared" si="436"/>
        <v/>
      </c>
      <c r="AG640" s="30" t="str">
        <f>IFERROR(IF(AND(PRINCIPAL!$H$178&lt;&gt;"",OR(L640=PRINCIPAL!$I$178,L640=PRINCIPAL!$I$178+PRINCIPAL!$I$178,L640=PRINCIPAL!$I$178+PRINCIPAL!$I$178+PRINCIPAL!$I$178)),0,IF(AND(PRINCIPAL!$H$178&lt;&gt;"",L640=PRINCIPAL!$J$178),VLOOKUP($AH$633,'Banco de Dados'!$B$4:$J$50,8,FALSE)*PRINCIPAL!$H$178*(1-(PRINCIPAL!$K$178/100)),IF(AND(PRINCIPAL!$H$178&lt;&gt;"",L640=PRINCIPAL!$L$178),VLOOKUP($AH$633,'Banco de Dados'!$B$4:$J$50,8,FALSE)*PRINCIPAL!$H$178*(1-(PRINCIPAL!$M$178/100)),IF(AND(PRINCIPAL!$H$178&lt;&gt;"",L640=PRINCIPAL!$N$178),VLOOKUP($AH$633,'Banco de Dados'!$B$4:$J$50,8,FALSE)*PRINCIPAL!$H$178*(1-(PRINCIPAL!$O$178/100)),IF(PRINCIPAL!$H$178&lt;&gt;"",VLOOKUP($AH$633,'Banco de Dados'!$B$4:$J$50,8,FALSE)*PRINCIPAL!$H$178,IF(OR(L640=PRINCIPAL!$I$178,L640=PRINCIPAL!$I$178+PRINCIPAL!$I$178,L640=PRINCIPAL!$I$178+PRINCIPAL!$I$178+PRINCIPAL!$I$178),0,IF(L640=PRINCIPAL!$J$178,VLOOKUP($AH$633,'Banco de Dados'!$B$4:$J$50,6,FALSE)*(1-(PRINCIPAL!$K$178/100)),IF(L640=PRINCIPAL!$L$178,VLOOKUP($AH$633,'Banco de Dados'!$B$4:$J$50,6,FALSE)*(1-(PRINCIPAL!$M$178/100)),IF(L640=PRINCIPAL!$N$178,VLOOKUP($AH$633,'Banco de Dados'!$B$4:$J$50,6,FALSE)*(1-(PRINCIPAL!$O$178/100)),VLOOKUP($AH$633,'Banco de Dados'!$B$4:$J$50,6,FALSE)))))))))),"")</f>
        <v/>
      </c>
      <c r="AH640" s="29" t="str">
        <f>IFERROR(AG640*(IFERROR(VLOOKUP($AH$633,'Banco de Dados'!$B$4:$J$50,4,FALSE),"ERRO")),"")</f>
        <v/>
      </c>
      <c r="AI640" s="29" t="str">
        <f t="shared" si="437"/>
        <v/>
      </c>
      <c r="AJ640" s="103" t="str">
        <f>IFERROR(AI640*(C640*(PRINCIPAL!$G$178/100))*0.47*(44/12),"")</f>
        <v/>
      </c>
      <c r="AK640" s="111" t="str">
        <f t="shared" si="446"/>
        <v/>
      </c>
      <c r="AL640" s="30" t="str">
        <f>IFERROR(IF(AND(PRINCIPAL!$H$179&lt;&gt;"",OR(L640=PRINCIPAL!$I$179,L640=PRINCIPAL!$I$179+PRINCIPAL!$I$179,L640=PRINCIPAL!$I$179+PRINCIPAL!$I$179+PRINCIPAL!$I$179)),0,IF(AND(PRINCIPAL!$H$179&lt;&gt;"",L640=PRINCIPAL!$J$179),VLOOKUP($AM$633,'Banco de Dados'!$B$4:$J$50,8,FALSE)*PRINCIPAL!$H$179*(1-(PRINCIPAL!$K$179/100)),IF(AND(PRINCIPAL!$H$179&lt;&gt;"",L640=PRINCIPAL!$L$179),VLOOKUP($AM$633,'Banco de Dados'!$B$4:$J$50,8,FALSE)*PRINCIPAL!$H$179*(1-(PRINCIPAL!$M$179/100)),IF(AND(PRINCIPAL!$H$179&lt;&gt;"",L640=PRINCIPAL!$N$179),VLOOKUP($AM$633,'Banco de Dados'!$B$4:$J$50,8,FALSE)*PRINCIPAL!$H$179*(1-(PRINCIPAL!$O$179/100)),IF(PRINCIPAL!$H$179&lt;&gt;"",VLOOKUP($AM$633,'Banco de Dados'!$B$4:$J$50,8,FALSE)*PRINCIPAL!$H$179,IF(OR(L640=PRINCIPAL!$I$179,L640=PRINCIPAL!$I$179+PRINCIPAL!$I$179,L640=PRINCIPAL!$I$179+PRINCIPAL!$I$179+PRINCIPAL!$I$179),0,IF(L640=PRINCIPAL!$J$179,VLOOKUP($AM$633,'Banco de Dados'!$B$4:$J$50,6,FALSE)*(1-(PRINCIPAL!$K$179/100)),IF(L640=PRINCIPAL!$L$179,VLOOKUP($AM$633,'Banco de Dados'!$B$4:$J$50,6,FALSE)*(1-(PRINCIPAL!$M$179/100)),IF(L640=PRINCIPAL!$N$179,VLOOKUP($AM$633,'Banco de Dados'!$B$4:$J$50,6,FALSE)*(1-(PRINCIPAL!$O$179/100)),VLOOKUP($AM$633,'Banco de Dados'!$B$4:$J$50,6,FALSE)))))))))),"")</f>
        <v/>
      </c>
      <c r="AM640" s="29" t="str">
        <f>IFERROR(AL640*(IFERROR(VLOOKUP($AM$633,'Banco de Dados'!$B$4:$J$50,4,FALSE),"ERRO")),"")</f>
        <v/>
      </c>
      <c r="AN640" s="29" t="str">
        <f t="shared" si="438"/>
        <v/>
      </c>
      <c r="AO640" s="103" t="str">
        <f>IFERROR(AN640*(C640*(PRINCIPAL!$G$179/100))*0.47*(44/12),"")</f>
        <v/>
      </c>
      <c r="AP640" s="111" t="str">
        <f t="shared" si="439"/>
        <v/>
      </c>
      <c r="AQ640" s="30" t="str">
        <f>IFERROR(IF(AND(PRINCIPAL!$H$180&lt;&gt;"",OR(L640=PRINCIPAL!$I$180,L640=PRINCIPAL!$I$180+PRINCIPAL!$I$180,L640=PRINCIPAL!$I$180+PRINCIPAL!$I$180+PRINCIPAL!$I$180)),0,IF(AND(PRINCIPAL!$H$180&lt;&gt;"",L640=PRINCIPAL!$J$180),VLOOKUP($AR$633,'Banco de Dados'!$B$4:$J$50,8,FALSE)*PRINCIPAL!$H$180*(1-(PRINCIPAL!$K$180/100)),IF(AND(PRINCIPAL!$H$180&lt;&gt;"",L640=PRINCIPAL!$L$180),VLOOKUP($AR$633,'Banco de Dados'!$B$4:$J$50,8,FALSE)*PRINCIPAL!$H$180*(1-(PRINCIPAL!$M$180/100)),IF(AND(PRINCIPAL!$H$180&lt;&gt;"",L640=PRINCIPAL!$N$180),VLOOKUP($AR$633,'Banco de Dados'!$B$4:$J$50,8,FALSE)*PRINCIPAL!$H$180*(1-(PRINCIPAL!$O$180/100)),IF(PRINCIPAL!$H$180&lt;&gt;"",VLOOKUP($AR$633,'Banco de Dados'!$B$4:$J$50,8,FALSE)*PRINCIPAL!$H$180,IF(OR(L640=PRINCIPAL!$I$180,L640=PRINCIPAL!$I$180+PRINCIPAL!$I$180,L640=PRINCIPAL!$I$180+PRINCIPAL!$I$180+PRINCIPAL!$I$180),0,IF(L640=PRINCIPAL!$J$180,VLOOKUP($AR$633,'Banco de Dados'!$B$4:$J$50,6,FALSE)*(1-(PRINCIPAL!$K$180/100)),IF(L640=PRINCIPAL!$L$180,VLOOKUP($AR$633,'Banco de Dados'!$B$4:$J$50,6,FALSE)*(1-(PRINCIPAL!$M$180/100)),IF(L640=PRINCIPAL!$N$180,VLOOKUP($AR$633,'Banco de Dados'!$B$4:$J$50,6,FALSE)*(1-(PRINCIPAL!$O$180/100)),VLOOKUP($AR$633,'Banco de Dados'!$B$4:$J$50,6,FALSE)))))))))),"")</f>
        <v/>
      </c>
      <c r="AR640" s="29" t="str">
        <f>IFERROR(AQ640*(IFERROR(VLOOKUP($AR$633,'Banco de Dados'!$B$4:$J$50,4,FALSE),"ERRO")),"")</f>
        <v/>
      </c>
      <c r="AS640" s="29" t="str">
        <f t="shared" si="440"/>
        <v/>
      </c>
      <c r="AT640" s="103" t="str">
        <f>IFERROR(AS640*(C640*(PRINCIPAL!$G$180/100))*0.47*(44/12),"")</f>
        <v/>
      </c>
      <c r="AU640" s="111" t="str">
        <f t="shared" si="441"/>
        <v/>
      </c>
      <c r="AV640" s="30" t="str">
        <f>IFERROR(IF(AND(PRINCIPAL!$H$181&lt;&gt;"",OR(L640=PRINCIPAL!$I$181,L640=PRINCIPAL!$I$181+PRINCIPAL!$I$181,L640=PRINCIPAL!$I$181+PRINCIPAL!$I$181+PRINCIPAL!$I$181)),0,IF(AND(PRINCIPAL!$H$181&lt;&gt;"",L640=PRINCIPAL!$J$181),VLOOKUP($AW$633,'Banco de Dados'!$B$4:$J$50,8,FALSE)*PRINCIPAL!$H$181*(1-(PRINCIPAL!$K$181/100)),IF(AND(PRINCIPAL!$H$181&lt;&gt;"",L640=PRINCIPAL!$L$181),VLOOKUP($AW$633,'Banco de Dados'!$B$4:$J$50,8,FALSE)*PRINCIPAL!$H$181*(1-(PRINCIPAL!$M$181/100)),IF(AND(PRINCIPAL!$H$181&lt;&gt;"",L640=PRINCIPAL!$N$181),VLOOKUP($AW$633,'Banco de Dados'!$B$4:$J$50,8,FALSE)*PRINCIPAL!$H$181*(1-(PRINCIPAL!$O$181/100)),IF(PRINCIPAL!$H$181&lt;&gt;"",VLOOKUP($AW$633,'Banco de Dados'!$B$4:$J$50,8,FALSE)*PRINCIPAL!$H$181,IF(OR(L640=PRINCIPAL!$I$181,L640=PRINCIPAL!$I$181+PRINCIPAL!$I$181,L640=PRINCIPAL!$I$181+PRINCIPAL!$I$181+PRINCIPAL!$I$181),0,IF(L640=PRINCIPAL!$J$181,VLOOKUP($AW$633,'Banco de Dados'!$B$4:$J$50,6,FALSE)*(1-(PRINCIPAL!$K$181/100)),IF(L640=PRINCIPAL!$L$181,VLOOKUP($AW$633,'Banco de Dados'!$B$4:$J$50,6,FALSE)*(1-(PRINCIPAL!$M$181/100)),IF(L640=PRINCIPAL!$N$181,VLOOKUP($AW$633,'Banco de Dados'!$B$4:$J$50,6,FALSE)*(1-(PRINCIPAL!$O$181/100)),VLOOKUP($AW$633,'Banco de Dados'!$B$4:$J$50,6,FALSE)))))))))),"")</f>
        <v/>
      </c>
      <c r="AW640" s="29" t="str">
        <f>IFERROR(AV640*(IFERROR(VLOOKUP($AW$633,'Banco de Dados'!$B$4:$J$50,4,FALSE),"ERRO")),"")</f>
        <v/>
      </c>
      <c r="AX640" s="29" t="str">
        <f t="shared" si="442"/>
        <v/>
      </c>
      <c r="AY640" s="103" t="str">
        <f>IFERROR(AX640*(C640*(PRINCIPAL!$G$181/100))*0.47*(44/12),"")</f>
        <v/>
      </c>
      <c r="AZ640" s="111" t="str">
        <f t="shared" si="447"/>
        <v/>
      </c>
      <c r="BA640" s="30" t="str">
        <f>IFERROR(IF(AND(PRINCIPAL!$H$182&lt;&gt;"",OR(L640=PRINCIPAL!$I$182,L640=PRINCIPAL!$I$182+PRINCIPAL!$I$182,L640=PRINCIPAL!$I$182+PRINCIPAL!$I$182+PRINCIPAL!$I$182)),0,IF(AND(PRINCIPAL!$H$182&lt;&gt;"",L640=PRINCIPAL!$J$182),VLOOKUP($BB$633,'Banco de Dados'!$B$4:$J$50,8,FALSE)*PRINCIPAL!$H$182*(1-(PRINCIPAL!$K$182/100)),IF(AND(PRINCIPAL!$H$182&lt;&gt;"",L640=PRINCIPAL!$L$182),VLOOKUP($BB$633,'Banco de Dados'!$B$4:$J$50,8,FALSE)*PRINCIPAL!$H$182*(1-(PRINCIPAL!$M$182/100)),IF(AND(PRINCIPAL!$H$182&lt;&gt;"",L640=PRINCIPAL!$N$182),VLOOKUP($BB$633,'Banco de Dados'!$B$4:$J$50,8,FALSE)*PRINCIPAL!$H$182*(1-(PRINCIPAL!$O$182/100)),IF(PRINCIPAL!$H$182&lt;&gt;"",VLOOKUP($BB$633,'Banco de Dados'!$B$4:$J$50,8,FALSE)*PRINCIPAL!$H$182,IF(OR(L640=PRINCIPAL!$I$182,L640=PRINCIPAL!$I$182+PRINCIPAL!$I$182,L640=PRINCIPAL!$I$182+PRINCIPAL!$I$182+PRINCIPAL!$I$182),0,IF(L640=PRINCIPAL!$J$182,VLOOKUP($BB$633,'Banco de Dados'!$B$4:$J$50,6,FALSE)*(1-(PRINCIPAL!$K$182/100)),IF(L640=PRINCIPAL!$L$182,VLOOKUP($BB$633,'Banco de Dados'!$B$4:$J$50,6,FALSE)*(1-(PRINCIPAL!$M$182/100)),IF(L640=PRINCIPAL!$N$182,VLOOKUP($BB$633,'Banco de Dados'!$B$4:$J$50,6,FALSE)*(1-(PRINCIPAL!$O$182/100)),VLOOKUP($BB$633,'Banco de Dados'!$B$4:$J$50,6,FALSE)))))))))),"")</f>
        <v/>
      </c>
      <c r="BB640" s="29" t="str">
        <f>IFERROR(BA640*(IFERROR(VLOOKUP($BB$633,'Banco de Dados'!$B$4:$J$50,4,FALSE),"ERRO")),"")</f>
        <v/>
      </c>
      <c r="BC640" s="29" t="str">
        <f t="shared" si="448"/>
        <v/>
      </c>
      <c r="BD640" s="103" t="str">
        <f>IFERROR(BC640*(C640*(PRINCIPAL!$G$182/100))*0.47*(44/12),"")</f>
        <v/>
      </c>
      <c r="BE640" s="111" t="str">
        <f t="shared" si="427"/>
        <v/>
      </c>
      <c r="BF640" s="30" t="str">
        <f>IFERROR(IF(AND(PRINCIPAL!$H$183&lt;&gt;"",OR(L640=PRINCIPAL!$I$183,L640=PRINCIPAL!$I$183+PRINCIPAL!$I$183,L640=PRINCIPAL!$I$183+PRINCIPAL!$I$183+PRINCIPAL!$I$183)),0,IF(AND(PRINCIPAL!$H$183&lt;&gt;"",L640=PRINCIPAL!$J$183),VLOOKUP($BG$633,'Banco de Dados'!$B$4:$J$50,8,FALSE)*PRINCIPAL!$H$183*(1-(PRINCIPAL!$K$183/100)),IF(AND(PRINCIPAL!$H$183&lt;&gt;"",L640=PRINCIPAL!$L$183),VLOOKUP($BG$633,'Banco de Dados'!$B$4:$J$50,8,FALSE)*PRINCIPAL!$H$183*(1-(PRINCIPAL!$M$183/100)),IF(AND(PRINCIPAL!$H$183&lt;&gt;"",L640=PRINCIPAL!$N$183),VLOOKUP($BG$633,'Banco de Dados'!$B$4:$J$50,8,FALSE)*PRINCIPAL!$H$183*(1-(PRINCIPAL!$O$183/100)),IF(PRINCIPAL!$H$183&lt;&gt;"",VLOOKUP($BG$633,'Banco de Dados'!$B$4:$J$50,8,FALSE)*PRINCIPAL!$H$183,IF(OR(L640=PRINCIPAL!$I$183,L640=PRINCIPAL!$I$183+PRINCIPAL!$I$183,L640=PRINCIPAL!$I$183+PRINCIPAL!$I$183+PRINCIPAL!$I$183),0,IF(L640=PRINCIPAL!$J$183,VLOOKUP($BG$633,'Banco de Dados'!$B$4:$J$50,6,FALSE)*(1-(PRINCIPAL!$K$183/100)),IF(L640=PRINCIPAL!$L$183,VLOOKUP($BG$633,'Banco de Dados'!$B$4:$J$50,6,FALSE)*(1-(PRINCIPAL!$M$183/100)),IF(L640=PRINCIPAL!$N$183,VLOOKUP($BG$633,'Banco de Dados'!$B$4:$J$50,6,FALSE)*(1-(PRINCIPAL!$O$183/100)),VLOOKUP($BG$633,'Banco de Dados'!$B$4:$J$50,6,FALSE)))))))))),"")</f>
        <v/>
      </c>
      <c r="BG640" s="29" t="str">
        <f>IFERROR(BF640*(IFERROR(VLOOKUP($BG$633,'Banco de Dados'!$B$4:$J$50,4,FALSE),"ERRO")),"")</f>
        <v/>
      </c>
      <c r="BH640" s="29" t="str">
        <f t="shared" si="443"/>
        <v/>
      </c>
      <c r="BI640" s="103" t="str">
        <f>IFERROR(BH640*(C640*(PRINCIPAL!$G$183/100))*0.47*(44/12),"")</f>
        <v/>
      </c>
      <c r="BJ640" s="102" t="str">
        <f t="shared" si="428"/>
        <v/>
      </c>
    </row>
    <row r="641" spans="2:62" ht="12.75" customHeight="1" x14ac:dyDescent="0.3">
      <c r="B641" s="326">
        <f t="shared" si="429"/>
        <v>2026</v>
      </c>
      <c r="C641" s="340"/>
      <c r="D641" s="1"/>
      <c r="E641" s="116">
        <v>6</v>
      </c>
      <c r="F641" s="24" t="str">
        <f>IFERROR(VLOOKUP($G$633,'Banco de Dados'!$B$4:$J$50,6,FALSE),"")</f>
        <v/>
      </c>
      <c r="G641" s="25" t="str">
        <f>IFERROR(F641*(IFERROR(VLOOKUP($G$633,'Banco de Dados'!$B$4:$J$50,4,FALSE),"ERRO")),"")</f>
        <v/>
      </c>
      <c r="H641" s="25" t="str">
        <f t="shared" si="430"/>
        <v/>
      </c>
      <c r="I641" s="103" t="str">
        <f t="shared" si="431"/>
        <v/>
      </c>
      <c r="J641" s="117" t="str">
        <f t="shared" si="432"/>
        <v/>
      </c>
      <c r="K641" s="1"/>
      <c r="L641" s="91">
        <v>6</v>
      </c>
      <c r="M641" s="24" t="str">
        <f>IFERROR(IF(AND(PRINCIPAL!$H$174&lt;&gt;"",OR(L641=PRINCIPAL!$I$174,L641=PRINCIPAL!$I$174+PRINCIPAL!$I$174,L641=PRINCIPAL!$I$174+PRINCIPAL!$I$174+PRINCIPAL!$I$174)),0,IF(AND(PRINCIPAL!$H$174&lt;&gt;"",L641=PRINCIPAL!$J$174),VLOOKUP($N$633,'Banco de Dados'!$B$4:$J$50,8,FALSE)*PRINCIPAL!$H$174*(1-(PRINCIPAL!$K$174/100)),IF(AND(PRINCIPAL!$H$174&lt;&gt;"",L641=PRINCIPAL!$L$174),VLOOKUP($N$633,'Banco de Dados'!$B$4:$J$50,8,FALSE)*PRINCIPAL!$H$174*(1-(PRINCIPAL!$M$174/100)),IF(AND(PRINCIPAL!$H$174&lt;&gt;"",L641=PRINCIPAL!$N$174),VLOOKUP($N$633,'Banco de Dados'!$B$4:$J$50,8,FALSE)*PRINCIPAL!$H$174*(1-(PRINCIPAL!$O$174/100)),IF(PRINCIPAL!$H$174&lt;&gt;"",VLOOKUP($N$633,'Banco de Dados'!$B$4:$J$50,8,FALSE)*PRINCIPAL!$H$174,IF(OR(L641=PRINCIPAL!$I$174,L641=PRINCIPAL!$I$174+PRINCIPAL!$I$174,L641=PRINCIPAL!$I$174+PRINCIPAL!$I$174+PRINCIPAL!$I$174),0,IF(L641=PRINCIPAL!$J$174,VLOOKUP($N$633,'Banco de Dados'!$B$4:$J$50,6,FALSE)*(1-(PRINCIPAL!$K$174/100)),IF(L641=PRINCIPAL!$L$174,VLOOKUP($N$633,'Banco de Dados'!$B$4:$J$50,6,FALSE)*(1-(PRINCIPAL!$M$174/100)),IF(L641=PRINCIPAL!$N$174,VLOOKUP($N$633,'Banco de Dados'!$B$4:$J$50,6,FALSE)*(1-(PRINCIPAL!$O$174/100)),VLOOKUP($N$633,'Banco de Dados'!$B$4:$J$50,6,FALSE)))))))))),"")</f>
        <v/>
      </c>
      <c r="N641" s="25" t="str">
        <f>IFERROR(M641*(IFERROR(VLOOKUP($N$633,'Banco de Dados'!$B$4:$J$50,4,FALSE),"ERRO")),"")</f>
        <v/>
      </c>
      <c r="O641" s="25" t="str">
        <f t="shared" si="433"/>
        <v/>
      </c>
      <c r="P641" s="103" t="str">
        <f>IFERROR(O641*(C641*(PRINCIPAL!$G$174/100))*0.47*(44/12),"")</f>
        <v/>
      </c>
      <c r="Q641" s="107" t="str">
        <f t="shared" ref="Q641:Q651" si="449">IFERROR(Q640+P641,"")</f>
        <v/>
      </c>
      <c r="R641" s="29" t="str">
        <f>IFERROR(IF(AND(PRINCIPAL!$H$175&lt;&gt;"",OR(L641=PRINCIPAL!$I$175,L641=PRINCIPAL!$I$175+PRINCIPAL!$I$175,L641=PRINCIPAL!$I$175+PRINCIPAL!$I$175+PRINCIPAL!$I$175)),0,IF(AND(PRINCIPAL!$H$175&lt;&gt;"",L641=PRINCIPAL!$J$175),VLOOKUP($S$633,'Banco de Dados'!$B$4:$J$50,8,FALSE)*PRINCIPAL!$H$175*(1-(PRINCIPAL!$K$175/100)),IF(AND(PRINCIPAL!$H$175&lt;&gt;"",L641=PRINCIPAL!$L$175),VLOOKUP($S$633,'Banco de Dados'!$B$4:$J$50,8,FALSE)*PRINCIPAL!$H$175*(1-(PRINCIPAL!$M$175/100)),IF(AND(PRINCIPAL!$H$175&lt;&gt;"",L641=PRINCIPAL!$N$175),VLOOKUP($S$633,'Banco de Dados'!$B$4:$J$50,8,FALSE)*PRINCIPAL!$H$175*(1-(PRINCIPAL!$O$175/100)),IF(PRINCIPAL!$H$175&lt;&gt;"",VLOOKUP($S$633,'Banco de Dados'!$B$4:$J$50,8,FALSE)*PRINCIPAL!$H$175,IF(OR(L641=PRINCIPAL!$I$175,L641=PRINCIPAL!$I$175+PRINCIPAL!$I$175,L641=PRINCIPAL!$I$175+PRINCIPAL!$I$175+PRINCIPAL!$I$175),0,IF(L641=PRINCIPAL!$J$175,VLOOKUP($S$633,'Banco de Dados'!$B$4:$J$50,6,FALSE)*(1-(PRINCIPAL!$K$175/100)),IF(L641=PRINCIPAL!$L$175,VLOOKUP($S$633,'Banco de Dados'!$B$4:$J$50,6,FALSE)*(1-(PRINCIPAL!$M$175/100)),IF(L641=PRINCIPAL!$N$175,VLOOKUP($S$633,'Banco de Dados'!$B$4:$J$50,6,FALSE)*(1-(PRINCIPAL!$O$175/100)),VLOOKUP($S$633,'Banco de Dados'!$B$4:$J$50,6,FALSE)))))))))),"")</f>
        <v/>
      </c>
      <c r="S641" s="29" t="str">
        <f>IFERROR(R641*(IFERROR(VLOOKUP($S$633,'Banco de Dados'!$B$4:$J$50,4,FALSE),"ERRO")),"")</f>
        <v/>
      </c>
      <c r="T641" s="29" t="str">
        <f t="shared" si="434"/>
        <v/>
      </c>
      <c r="U641" s="103" t="str">
        <f>IFERROR(T641*(C641*(PRINCIPAL!$G$175/100))*0.47*(44/12),"")</f>
        <v/>
      </c>
      <c r="V641" s="103" t="str">
        <f t="shared" si="426"/>
        <v/>
      </c>
      <c r="W641" s="30" t="str">
        <f>IFERROR(IF(AND(PRINCIPAL!$H$176&lt;&gt;"",OR(L641=PRINCIPAL!$I$176,L641=PRINCIPAL!$I$176+PRINCIPAL!$I$176,L641=PRINCIPAL!$I$176+PRINCIPAL!$I$176+PRINCIPAL!$I$176)),0,IF(AND(PRINCIPAL!$H$176&lt;&gt;"",L641=PRINCIPAL!$J$176),VLOOKUP($X$633,'Banco de Dados'!$B$4:$J$50,8,FALSE)*PRINCIPAL!$H$176*(1-(PRINCIPAL!$K$176/100)),IF(AND(PRINCIPAL!$H$176&lt;&gt;"",L641=PRINCIPAL!$L$176),VLOOKUP($X$633,'Banco de Dados'!$B$4:$J$50,8,FALSE)*PRINCIPAL!$H$176*(1-(PRINCIPAL!$M$176/100)),IF(AND(PRINCIPAL!$H$176&lt;&gt;"",L641=PRINCIPAL!$N$176),VLOOKUP($X$633,'Banco de Dados'!$B$4:$J$50,8,FALSE)*PRINCIPAL!$H$176*(1-(PRINCIPAL!$O$176/100)),IF(PRINCIPAL!$H$176&lt;&gt;"",VLOOKUP($X$633,'Banco de Dados'!$B$4:$J$50,8,FALSE)*PRINCIPAL!$H$176,IF(OR(L641=PRINCIPAL!$I$176,L641=PRINCIPAL!$I$176+PRINCIPAL!$I$176,L641=PRINCIPAL!$I$176+PRINCIPAL!$I$176+PRINCIPAL!$I$176),0,IF(L641=PRINCIPAL!$J$176,VLOOKUP($X$633,'Banco de Dados'!$B$4:$J$50,6,FALSE)*(1-(PRINCIPAL!$K$176/100)),IF(L641=PRINCIPAL!$L$176,VLOOKUP($X$633,'Banco de Dados'!$B$4:$J$50,6,FALSE)*(1-(PRINCIPAL!$M$176/100)),IF(L641=PRINCIPAL!$N$176,VLOOKUP($X$633,'Banco de Dados'!$B$4:$J$50,6,FALSE)*(1-(PRINCIPAL!$O$176/100)),VLOOKUP($X$633,'Banco de Dados'!$B$4:$J$50,6,FALSE)))))))))),"")</f>
        <v/>
      </c>
      <c r="X641" s="29" t="str">
        <f>IFERROR(W641*(IFERROR(VLOOKUP($X$633,'Banco de Dados'!$B$4:$J$50,4,FALSE),"ERRO")),"")</f>
        <v/>
      </c>
      <c r="Y641" s="29" t="str">
        <f t="shared" si="444"/>
        <v/>
      </c>
      <c r="Z641" s="103" t="str">
        <f>IFERROR(Y641*(C641*(PRINCIPAL!$G$176/100))*0.47*(44/12),"")</f>
        <v/>
      </c>
      <c r="AA641" s="111" t="str">
        <f t="shared" si="445"/>
        <v/>
      </c>
      <c r="AB641" s="30" t="str">
        <f>IFERROR(IF(AND(PRINCIPAL!$H$177&lt;&gt;"",OR(L641=PRINCIPAL!$I$177,L641=PRINCIPAL!$I$177+PRINCIPAL!$I$177,L641=PRINCIPAL!$I$177+PRINCIPAL!$I$177+PRINCIPAL!$I$177)),0,IF(AND(PRINCIPAL!$H$177&lt;&gt;"",L641=PRINCIPAL!$J$177),VLOOKUP($AC$633,'Banco de Dados'!$B$4:$J$50,8,FALSE)*PRINCIPAL!$H$177*(1-(PRINCIPAL!$K$177/100)),IF(AND(PRINCIPAL!$H$177&lt;&gt;"",L641=PRINCIPAL!$L$177),VLOOKUP($AC$633,'Banco de Dados'!$B$4:$J$50,8,FALSE)*PRINCIPAL!$H$177*(1-(PRINCIPAL!$M$177/100)),IF(AND(PRINCIPAL!$H$177&lt;&gt;"",L641=PRINCIPAL!$N$177),VLOOKUP($AC$633,'Banco de Dados'!$B$4:$J$50,8,FALSE)*PRINCIPAL!$H$177*(1-(PRINCIPAL!$O$177/100)),IF(PRINCIPAL!$H$177&lt;&gt;"",VLOOKUP($AC$633,'Banco de Dados'!$B$4:$J$50,8,FALSE)*PRINCIPAL!$H$177,IF(OR(L641=PRINCIPAL!$I$177,L641=PRINCIPAL!$I$177+PRINCIPAL!$I$177,L641=PRINCIPAL!$I$177+PRINCIPAL!$I$177+PRINCIPAL!$I$177),0,IF(L641=PRINCIPAL!$J$177,VLOOKUP($AC$633,'Banco de Dados'!$B$4:$J$50,6,FALSE)*(1-(PRINCIPAL!$K$177/100)),IF(L641=PRINCIPAL!$L$177,VLOOKUP($AC$633,'Banco de Dados'!$B$4:$J$50,6,FALSE)*(1-(PRINCIPAL!$M$177/100)),IF(L641=PRINCIPAL!$N$177,VLOOKUP($AC$633,'Banco de Dados'!$B$4:$J$50,6,FALSE)*(1-(PRINCIPAL!$O$177/100)),VLOOKUP($AC$633,'Banco de Dados'!$B$4:$J$50,6,FALSE)))))))))),"")</f>
        <v/>
      </c>
      <c r="AC641" s="29" t="str">
        <f>IFERROR(AB641*(IFERROR(VLOOKUP($AC$633,'Banco de Dados'!$B$4:$J$50,4,FALSE),"ERRO")),"")</f>
        <v/>
      </c>
      <c r="AD641" s="29" t="str">
        <f t="shared" si="435"/>
        <v/>
      </c>
      <c r="AE641" s="103" t="str">
        <f>IFERROR(AD641*(C641*(PRINCIPAL!$G$177/100))*0.47*(44/12),"")</f>
        <v/>
      </c>
      <c r="AF641" s="111" t="str">
        <f t="shared" si="436"/>
        <v/>
      </c>
      <c r="AG641" s="30" t="str">
        <f>IFERROR(IF(AND(PRINCIPAL!$H$178&lt;&gt;"",OR(L641=PRINCIPAL!$I$178,L641=PRINCIPAL!$I$178+PRINCIPAL!$I$178,L641=PRINCIPAL!$I$178+PRINCIPAL!$I$178+PRINCIPAL!$I$178)),0,IF(AND(PRINCIPAL!$H$178&lt;&gt;"",L641=PRINCIPAL!$J$178),VLOOKUP($AH$633,'Banco de Dados'!$B$4:$J$50,8,FALSE)*PRINCIPAL!$H$178*(1-(PRINCIPAL!$K$178/100)),IF(AND(PRINCIPAL!$H$178&lt;&gt;"",L641=PRINCIPAL!$L$178),VLOOKUP($AH$633,'Banco de Dados'!$B$4:$J$50,8,FALSE)*PRINCIPAL!$H$178*(1-(PRINCIPAL!$M$178/100)),IF(AND(PRINCIPAL!$H$178&lt;&gt;"",L641=PRINCIPAL!$N$178),VLOOKUP($AH$633,'Banco de Dados'!$B$4:$J$50,8,FALSE)*PRINCIPAL!$H$178*(1-(PRINCIPAL!$O$178/100)),IF(PRINCIPAL!$H$178&lt;&gt;"",VLOOKUP($AH$633,'Banco de Dados'!$B$4:$J$50,8,FALSE)*PRINCIPAL!$H$178,IF(OR(L641=PRINCIPAL!$I$178,L641=PRINCIPAL!$I$178+PRINCIPAL!$I$178,L641=PRINCIPAL!$I$178+PRINCIPAL!$I$178+PRINCIPAL!$I$178),0,IF(L641=PRINCIPAL!$J$178,VLOOKUP($AH$633,'Banco de Dados'!$B$4:$J$50,6,FALSE)*(1-(PRINCIPAL!$K$178/100)),IF(L641=PRINCIPAL!$L$178,VLOOKUP($AH$633,'Banco de Dados'!$B$4:$J$50,6,FALSE)*(1-(PRINCIPAL!$M$178/100)),IF(L641=PRINCIPAL!$N$178,VLOOKUP($AH$633,'Banco de Dados'!$B$4:$J$50,6,FALSE)*(1-(PRINCIPAL!$O$178/100)),VLOOKUP($AH$633,'Banco de Dados'!$B$4:$J$50,6,FALSE)))))))))),"")</f>
        <v/>
      </c>
      <c r="AH641" s="29" t="str">
        <f>IFERROR(AG641*(IFERROR(VLOOKUP($AH$633,'Banco de Dados'!$B$4:$J$50,4,FALSE),"ERRO")),"")</f>
        <v/>
      </c>
      <c r="AI641" s="29" t="str">
        <f t="shared" si="437"/>
        <v/>
      </c>
      <c r="AJ641" s="103" t="str">
        <f>IFERROR(AI641*(C641*(PRINCIPAL!$G$178/100))*0.47*(44/12),"")</f>
        <v/>
      </c>
      <c r="AK641" s="111" t="str">
        <f t="shared" si="446"/>
        <v/>
      </c>
      <c r="AL641" s="30" t="str">
        <f>IFERROR(IF(AND(PRINCIPAL!$H$179&lt;&gt;"",OR(L641=PRINCIPAL!$I$179,L641=PRINCIPAL!$I$179+PRINCIPAL!$I$179,L641=PRINCIPAL!$I$179+PRINCIPAL!$I$179+PRINCIPAL!$I$179)),0,IF(AND(PRINCIPAL!$H$179&lt;&gt;"",L641=PRINCIPAL!$J$179),VLOOKUP($AM$633,'Banco de Dados'!$B$4:$J$50,8,FALSE)*PRINCIPAL!$H$179*(1-(PRINCIPAL!$K$179/100)),IF(AND(PRINCIPAL!$H$179&lt;&gt;"",L641=PRINCIPAL!$L$179),VLOOKUP($AM$633,'Banco de Dados'!$B$4:$J$50,8,FALSE)*PRINCIPAL!$H$179*(1-(PRINCIPAL!$M$179/100)),IF(AND(PRINCIPAL!$H$179&lt;&gt;"",L641=PRINCIPAL!$N$179),VLOOKUP($AM$633,'Banco de Dados'!$B$4:$J$50,8,FALSE)*PRINCIPAL!$H$179*(1-(PRINCIPAL!$O$179/100)),IF(PRINCIPAL!$H$179&lt;&gt;"",VLOOKUP($AM$633,'Banco de Dados'!$B$4:$J$50,8,FALSE)*PRINCIPAL!$H$179,IF(OR(L641=PRINCIPAL!$I$179,L641=PRINCIPAL!$I$179+PRINCIPAL!$I$179,L641=PRINCIPAL!$I$179+PRINCIPAL!$I$179+PRINCIPAL!$I$179),0,IF(L641=PRINCIPAL!$J$179,VLOOKUP($AM$633,'Banco de Dados'!$B$4:$J$50,6,FALSE)*(1-(PRINCIPAL!$K$179/100)),IF(L641=PRINCIPAL!$L$179,VLOOKUP($AM$633,'Banco de Dados'!$B$4:$J$50,6,FALSE)*(1-(PRINCIPAL!$M$179/100)),IF(L641=PRINCIPAL!$N$179,VLOOKUP($AM$633,'Banco de Dados'!$B$4:$J$50,6,FALSE)*(1-(PRINCIPAL!$O$179/100)),VLOOKUP($AM$633,'Banco de Dados'!$B$4:$J$50,6,FALSE)))))))))),"")</f>
        <v/>
      </c>
      <c r="AM641" s="29" t="str">
        <f>IFERROR(AL641*(IFERROR(VLOOKUP($AM$633,'Banco de Dados'!$B$4:$J$50,4,FALSE),"ERRO")),"")</f>
        <v/>
      </c>
      <c r="AN641" s="29" t="str">
        <f t="shared" si="438"/>
        <v/>
      </c>
      <c r="AO641" s="103" t="str">
        <f>IFERROR(AN641*(C641*(PRINCIPAL!$G$179/100))*0.47*(44/12),"")</f>
        <v/>
      </c>
      <c r="AP641" s="111" t="str">
        <f t="shared" si="439"/>
        <v/>
      </c>
      <c r="AQ641" s="30" t="str">
        <f>IFERROR(IF(AND(PRINCIPAL!$H$180&lt;&gt;"",OR(L641=PRINCIPAL!$I$180,L641=PRINCIPAL!$I$180+PRINCIPAL!$I$180,L641=PRINCIPAL!$I$180+PRINCIPAL!$I$180+PRINCIPAL!$I$180)),0,IF(AND(PRINCIPAL!$H$180&lt;&gt;"",L641=PRINCIPAL!$J$180),VLOOKUP($AR$633,'Banco de Dados'!$B$4:$J$50,8,FALSE)*PRINCIPAL!$H$180*(1-(PRINCIPAL!$K$180/100)),IF(AND(PRINCIPAL!$H$180&lt;&gt;"",L641=PRINCIPAL!$L$180),VLOOKUP($AR$633,'Banco de Dados'!$B$4:$J$50,8,FALSE)*PRINCIPAL!$H$180*(1-(PRINCIPAL!$M$180/100)),IF(AND(PRINCIPAL!$H$180&lt;&gt;"",L641=PRINCIPAL!$N$180),VLOOKUP($AR$633,'Banco de Dados'!$B$4:$J$50,8,FALSE)*PRINCIPAL!$H$180*(1-(PRINCIPAL!$O$180/100)),IF(PRINCIPAL!$H$180&lt;&gt;"",VLOOKUP($AR$633,'Banco de Dados'!$B$4:$J$50,8,FALSE)*PRINCIPAL!$H$180,IF(OR(L641=PRINCIPAL!$I$180,L641=PRINCIPAL!$I$180+PRINCIPAL!$I$180,L641=PRINCIPAL!$I$180+PRINCIPAL!$I$180+PRINCIPAL!$I$180),0,IF(L641=PRINCIPAL!$J$180,VLOOKUP($AR$633,'Banco de Dados'!$B$4:$J$50,6,FALSE)*(1-(PRINCIPAL!$K$180/100)),IF(L641=PRINCIPAL!$L$180,VLOOKUP($AR$633,'Banco de Dados'!$B$4:$J$50,6,FALSE)*(1-(PRINCIPAL!$M$180/100)),IF(L641=PRINCIPAL!$N$180,VLOOKUP($AR$633,'Banco de Dados'!$B$4:$J$50,6,FALSE)*(1-(PRINCIPAL!$O$180/100)),VLOOKUP($AR$633,'Banco de Dados'!$B$4:$J$50,6,FALSE)))))))))),"")</f>
        <v/>
      </c>
      <c r="AR641" s="29" t="str">
        <f>IFERROR(AQ641*(IFERROR(VLOOKUP($AR$633,'Banco de Dados'!$B$4:$J$50,4,FALSE),"ERRO")),"")</f>
        <v/>
      </c>
      <c r="AS641" s="29" t="str">
        <f t="shared" si="440"/>
        <v/>
      </c>
      <c r="AT641" s="103" t="str">
        <f>IFERROR(AS641*(C641*(PRINCIPAL!$G$180/100))*0.47*(44/12),"")</f>
        <v/>
      </c>
      <c r="AU641" s="111" t="str">
        <f t="shared" si="441"/>
        <v/>
      </c>
      <c r="AV641" s="30" t="str">
        <f>IFERROR(IF(AND(PRINCIPAL!$H$181&lt;&gt;"",OR(L641=PRINCIPAL!$I$181,L641=PRINCIPAL!$I$181+PRINCIPAL!$I$181,L641=PRINCIPAL!$I$181+PRINCIPAL!$I$181+PRINCIPAL!$I$181)),0,IF(AND(PRINCIPAL!$H$181&lt;&gt;"",L641=PRINCIPAL!$J$181),VLOOKUP($AW$633,'Banco de Dados'!$B$4:$J$50,8,FALSE)*PRINCIPAL!$H$181*(1-(PRINCIPAL!$K$181/100)),IF(AND(PRINCIPAL!$H$181&lt;&gt;"",L641=PRINCIPAL!$L$181),VLOOKUP($AW$633,'Banco de Dados'!$B$4:$J$50,8,FALSE)*PRINCIPAL!$H$181*(1-(PRINCIPAL!$M$181/100)),IF(AND(PRINCIPAL!$H$181&lt;&gt;"",L641=PRINCIPAL!$N$181),VLOOKUP($AW$633,'Banco de Dados'!$B$4:$J$50,8,FALSE)*PRINCIPAL!$H$181*(1-(PRINCIPAL!$O$181/100)),IF(PRINCIPAL!$H$181&lt;&gt;"",VLOOKUP($AW$633,'Banco de Dados'!$B$4:$J$50,8,FALSE)*PRINCIPAL!$H$181,IF(OR(L641=PRINCIPAL!$I$181,L641=PRINCIPAL!$I$181+PRINCIPAL!$I$181,L641=PRINCIPAL!$I$181+PRINCIPAL!$I$181+PRINCIPAL!$I$181),0,IF(L641=PRINCIPAL!$J$181,VLOOKUP($AW$633,'Banco de Dados'!$B$4:$J$50,6,FALSE)*(1-(PRINCIPAL!$K$181/100)),IF(L641=PRINCIPAL!$L$181,VLOOKUP($AW$633,'Banco de Dados'!$B$4:$J$50,6,FALSE)*(1-(PRINCIPAL!$M$181/100)),IF(L641=PRINCIPAL!$N$181,VLOOKUP($AW$633,'Banco de Dados'!$B$4:$J$50,6,FALSE)*(1-(PRINCIPAL!$O$181/100)),VLOOKUP($AW$633,'Banco de Dados'!$B$4:$J$50,6,FALSE)))))))))),"")</f>
        <v/>
      </c>
      <c r="AW641" s="29" t="str">
        <f>IFERROR(AV641*(IFERROR(VLOOKUP($AW$633,'Banco de Dados'!$B$4:$J$50,4,FALSE),"ERRO")),"")</f>
        <v/>
      </c>
      <c r="AX641" s="29" t="str">
        <f t="shared" si="442"/>
        <v/>
      </c>
      <c r="AY641" s="103" t="str">
        <f>IFERROR(AX641*(C641*(PRINCIPAL!$G$181/100))*0.47*(44/12),"")</f>
        <v/>
      </c>
      <c r="AZ641" s="111" t="str">
        <f t="shared" si="447"/>
        <v/>
      </c>
      <c r="BA641" s="30" t="str">
        <f>IFERROR(IF(AND(PRINCIPAL!$H$182&lt;&gt;"",OR(L641=PRINCIPAL!$I$182,L641=PRINCIPAL!$I$182+PRINCIPAL!$I$182,L641=PRINCIPAL!$I$182+PRINCIPAL!$I$182+PRINCIPAL!$I$182)),0,IF(AND(PRINCIPAL!$H$182&lt;&gt;"",L641=PRINCIPAL!$J$182),VLOOKUP($BB$633,'Banco de Dados'!$B$4:$J$50,8,FALSE)*PRINCIPAL!$H$182*(1-(PRINCIPAL!$K$182/100)),IF(AND(PRINCIPAL!$H$182&lt;&gt;"",L641=PRINCIPAL!$L$182),VLOOKUP($BB$633,'Banco de Dados'!$B$4:$J$50,8,FALSE)*PRINCIPAL!$H$182*(1-(PRINCIPAL!$M$182/100)),IF(AND(PRINCIPAL!$H$182&lt;&gt;"",L641=PRINCIPAL!$N$182),VLOOKUP($BB$633,'Banco de Dados'!$B$4:$J$50,8,FALSE)*PRINCIPAL!$H$182*(1-(PRINCIPAL!$O$182/100)),IF(PRINCIPAL!$H$182&lt;&gt;"",VLOOKUP($BB$633,'Banco de Dados'!$B$4:$J$50,8,FALSE)*PRINCIPAL!$H$182,IF(OR(L641=PRINCIPAL!$I$182,L641=PRINCIPAL!$I$182+PRINCIPAL!$I$182,L641=PRINCIPAL!$I$182+PRINCIPAL!$I$182+PRINCIPAL!$I$182),0,IF(L641=PRINCIPAL!$J$182,VLOOKUP($BB$633,'Banco de Dados'!$B$4:$J$50,6,FALSE)*(1-(PRINCIPAL!$K$182/100)),IF(L641=PRINCIPAL!$L$182,VLOOKUP($BB$633,'Banco de Dados'!$B$4:$J$50,6,FALSE)*(1-(PRINCIPAL!$M$182/100)),IF(L641=PRINCIPAL!$N$182,VLOOKUP($BB$633,'Banco de Dados'!$B$4:$J$50,6,FALSE)*(1-(PRINCIPAL!$O$182/100)),VLOOKUP($BB$633,'Banco de Dados'!$B$4:$J$50,6,FALSE)))))))))),"")</f>
        <v/>
      </c>
      <c r="BB641" s="29" t="str">
        <f>IFERROR(BA641*(IFERROR(VLOOKUP($BB$633,'Banco de Dados'!$B$4:$J$50,4,FALSE),"ERRO")),"")</f>
        <v/>
      </c>
      <c r="BC641" s="29" t="str">
        <f t="shared" si="448"/>
        <v/>
      </c>
      <c r="BD641" s="103" t="str">
        <f>IFERROR(BC641*(C641*(PRINCIPAL!$G$182/100))*0.47*(44/12),"")</f>
        <v/>
      </c>
      <c r="BE641" s="111" t="str">
        <f t="shared" si="427"/>
        <v/>
      </c>
      <c r="BF641" s="30" t="str">
        <f>IFERROR(IF(AND(PRINCIPAL!$H$183&lt;&gt;"",OR(L641=PRINCIPAL!$I$183,L641=PRINCIPAL!$I$183+PRINCIPAL!$I$183,L641=PRINCIPAL!$I$183+PRINCIPAL!$I$183+PRINCIPAL!$I$183)),0,IF(AND(PRINCIPAL!$H$183&lt;&gt;"",L641=PRINCIPAL!$J$183),VLOOKUP($BG$633,'Banco de Dados'!$B$4:$J$50,8,FALSE)*PRINCIPAL!$H$183*(1-(PRINCIPAL!$K$183/100)),IF(AND(PRINCIPAL!$H$183&lt;&gt;"",L641=PRINCIPAL!$L$183),VLOOKUP($BG$633,'Banco de Dados'!$B$4:$J$50,8,FALSE)*PRINCIPAL!$H$183*(1-(PRINCIPAL!$M$183/100)),IF(AND(PRINCIPAL!$H$183&lt;&gt;"",L641=PRINCIPAL!$N$183),VLOOKUP($BG$633,'Banco de Dados'!$B$4:$J$50,8,FALSE)*PRINCIPAL!$H$183*(1-(PRINCIPAL!$O$183/100)),IF(PRINCIPAL!$H$183&lt;&gt;"",VLOOKUP($BG$633,'Banco de Dados'!$B$4:$J$50,8,FALSE)*PRINCIPAL!$H$183,IF(OR(L641=PRINCIPAL!$I$183,L641=PRINCIPAL!$I$183+PRINCIPAL!$I$183,L641=PRINCIPAL!$I$183+PRINCIPAL!$I$183+PRINCIPAL!$I$183),0,IF(L641=PRINCIPAL!$J$183,VLOOKUP($BG$633,'Banco de Dados'!$B$4:$J$50,6,FALSE)*(1-(PRINCIPAL!$K$183/100)),IF(L641=PRINCIPAL!$L$183,VLOOKUP($BG$633,'Banco de Dados'!$B$4:$J$50,6,FALSE)*(1-(PRINCIPAL!$M$183/100)),IF(L641=PRINCIPAL!$N$183,VLOOKUP($BG$633,'Banco de Dados'!$B$4:$J$50,6,FALSE)*(1-(PRINCIPAL!$O$183/100)),VLOOKUP($BG$633,'Banco de Dados'!$B$4:$J$50,6,FALSE)))))))))),"")</f>
        <v/>
      </c>
      <c r="BG641" s="29" t="str">
        <f>IFERROR(BF641*(IFERROR(VLOOKUP($BG$633,'Banco de Dados'!$B$4:$J$50,4,FALSE),"ERRO")),"")</f>
        <v/>
      </c>
      <c r="BH641" s="29" t="str">
        <f t="shared" si="443"/>
        <v/>
      </c>
      <c r="BI641" s="103" t="str">
        <f>IFERROR(BH641*(C641*(PRINCIPAL!$G$183/100))*0.47*(44/12),"")</f>
        <v/>
      </c>
      <c r="BJ641" s="102" t="str">
        <f t="shared" si="428"/>
        <v/>
      </c>
    </row>
    <row r="642" spans="2:62" ht="12.75" customHeight="1" x14ac:dyDescent="0.3">
      <c r="B642" s="326">
        <f t="shared" si="429"/>
        <v>2027</v>
      </c>
      <c r="C642" s="340"/>
      <c r="D642" s="1"/>
      <c r="E642" s="116">
        <v>7</v>
      </c>
      <c r="F642" s="24" t="str">
        <f>IFERROR(VLOOKUP($G$633,'Banco de Dados'!$B$4:$J$50,6,FALSE),"")</f>
        <v/>
      </c>
      <c r="G642" s="25" t="str">
        <f>IFERROR(F642*(IFERROR(VLOOKUP($G$633,'Banco de Dados'!$B$4:$J$50,4,FALSE),"ERRO")),"")</f>
        <v/>
      </c>
      <c r="H642" s="25" t="str">
        <f t="shared" si="430"/>
        <v/>
      </c>
      <c r="I642" s="103" t="str">
        <f t="shared" si="431"/>
        <v/>
      </c>
      <c r="J642" s="117" t="str">
        <f t="shared" si="432"/>
        <v/>
      </c>
      <c r="K642" s="1"/>
      <c r="L642" s="91">
        <v>7</v>
      </c>
      <c r="M642" s="24" t="str">
        <f>IFERROR(IF(AND(PRINCIPAL!$H$174&lt;&gt;"",OR(L642=PRINCIPAL!$I$174,L642=PRINCIPAL!$I$174+PRINCIPAL!$I$174,L642=PRINCIPAL!$I$174+PRINCIPAL!$I$174+PRINCIPAL!$I$174)),0,IF(AND(PRINCIPAL!$H$174&lt;&gt;"",L642=PRINCIPAL!$J$174),VLOOKUP($N$633,'Banco de Dados'!$B$4:$J$50,8,FALSE)*PRINCIPAL!$H$174*(1-(PRINCIPAL!$K$174/100)),IF(AND(PRINCIPAL!$H$174&lt;&gt;"",L642=PRINCIPAL!$L$174),VLOOKUP($N$633,'Banco de Dados'!$B$4:$J$50,8,FALSE)*PRINCIPAL!$H$174*(1-(PRINCIPAL!$M$174/100)),IF(AND(PRINCIPAL!$H$174&lt;&gt;"",L642=PRINCIPAL!$N$174),VLOOKUP($N$633,'Banco de Dados'!$B$4:$J$50,8,FALSE)*PRINCIPAL!$H$174*(1-(PRINCIPAL!$O$174/100)),IF(PRINCIPAL!$H$174&lt;&gt;"",VLOOKUP($N$633,'Banco de Dados'!$B$4:$J$50,8,FALSE)*PRINCIPAL!$H$174,IF(OR(L642=PRINCIPAL!$I$174,L642=PRINCIPAL!$I$174+PRINCIPAL!$I$174,L642=PRINCIPAL!$I$174+PRINCIPAL!$I$174+PRINCIPAL!$I$174),0,IF(L642=PRINCIPAL!$J$174,VLOOKUP($N$633,'Banco de Dados'!$B$4:$J$50,6,FALSE)*(1-(PRINCIPAL!$K$174/100)),IF(L642=PRINCIPAL!$L$174,VLOOKUP($N$633,'Banco de Dados'!$B$4:$J$50,6,FALSE)*(1-(PRINCIPAL!$M$174/100)),IF(L642=PRINCIPAL!$N$174,VLOOKUP($N$633,'Banco de Dados'!$B$4:$J$50,6,FALSE)*(1-(PRINCIPAL!$O$174/100)),VLOOKUP($N$633,'Banco de Dados'!$B$4:$J$50,6,FALSE)))))))))),"")</f>
        <v/>
      </c>
      <c r="N642" s="25" t="str">
        <f>IFERROR(M642*(IFERROR(VLOOKUP($N$633,'Banco de Dados'!$B$4:$J$50,4,FALSE),"ERRO")),"")</f>
        <v/>
      </c>
      <c r="O642" s="25" t="str">
        <f t="shared" si="433"/>
        <v/>
      </c>
      <c r="P642" s="103" t="str">
        <f>IFERROR(O642*(C642*(PRINCIPAL!$G$174/100))*0.47*(44/12),"")</f>
        <v/>
      </c>
      <c r="Q642" s="107" t="str">
        <f t="shared" si="449"/>
        <v/>
      </c>
      <c r="R642" s="29" t="str">
        <f>IFERROR(IF(AND(PRINCIPAL!$H$175&lt;&gt;"",OR(L642=PRINCIPAL!$I$175,L642=PRINCIPAL!$I$175+PRINCIPAL!$I$175,L642=PRINCIPAL!$I$175+PRINCIPAL!$I$175+PRINCIPAL!$I$175)),0,IF(AND(PRINCIPAL!$H$175&lt;&gt;"",L642=PRINCIPAL!$J$175),VLOOKUP($S$633,'Banco de Dados'!$B$4:$J$50,8,FALSE)*PRINCIPAL!$H$175*(1-(PRINCIPAL!$K$175/100)),IF(AND(PRINCIPAL!$H$175&lt;&gt;"",L642=PRINCIPAL!$L$175),VLOOKUP($S$633,'Banco de Dados'!$B$4:$J$50,8,FALSE)*PRINCIPAL!$H$175*(1-(PRINCIPAL!$M$175/100)),IF(AND(PRINCIPAL!$H$175&lt;&gt;"",L642=PRINCIPAL!$N$175),VLOOKUP($S$633,'Banco de Dados'!$B$4:$J$50,8,FALSE)*PRINCIPAL!$H$175*(1-(PRINCIPAL!$O$175/100)),IF(PRINCIPAL!$H$175&lt;&gt;"",VLOOKUP($S$633,'Banco de Dados'!$B$4:$J$50,8,FALSE)*PRINCIPAL!$H$175,IF(OR(L642=PRINCIPAL!$I$175,L642=PRINCIPAL!$I$175+PRINCIPAL!$I$175,L642=PRINCIPAL!$I$175+PRINCIPAL!$I$175+PRINCIPAL!$I$175),0,IF(L642=PRINCIPAL!$J$175,VLOOKUP($S$633,'Banco de Dados'!$B$4:$J$50,6,FALSE)*(1-(PRINCIPAL!$K$175/100)),IF(L642=PRINCIPAL!$L$175,VLOOKUP($S$633,'Banco de Dados'!$B$4:$J$50,6,FALSE)*(1-(PRINCIPAL!$M$175/100)),IF(L642=PRINCIPAL!$N$175,VLOOKUP($S$633,'Banco de Dados'!$B$4:$J$50,6,FALSE)*(1-(PRINCIPAL!$O$175/100)),VLOOKUP($S$633,'Banco de Dados'!$B$4:$J$50,6,FALSE)))))))))),"")</f>
        <v/>
      </c>
      <c r="S642" s="29" t="str">
        <f>IFERROR(R642*(IFERROR(VLOOKUP($S$633,'Banco de Dados'!$B$4:$J$50,4,FALSE),"ERRO")),"")</f>
        <v/>
      </c>
      <c r="T642" s="29" t="str">
        <f t="shared" si="434"/>
        <v/>
      </c>
      <c r="U642" s="103" t="str">
        <f>IFERROR(T642*(C642*(PRINCIPAL!$G$175/100))*0.47*(44/12),"")</f>
        <v/>
      </c>
      <c r="V642" s="103" t="str">
        <f t="shared" si="426"/>
        <v/>
      </c>
      <c r="W642" s="30" t="str">
        <f>IFERROR(IF(AND(PRINCIPAL!$H$176&lt;&gt;"",OR(L642=PRINCIPAL!$I$176,L642=PRINCIPAL!$I$176+PRINCIPAL!$I$176,L642=PRINCIPAL!$I$176+PRINCIPAL!$I$176+PRINCIPAL!$I$176)),0,IF(AND(PRINCIPAL!$H$176&lt;&gt;"",L642=PRINCIPAL!$J$176),VLOOKUP($X$633,'Banco de Dados'!$B$4:$J$50,8,FALSE)*PRINCIPAL!$H$176*(1-(PRINCIPAL!$K$176/100)),IF(AND(PRINCIPAL!$H$176&lt;&gt;"",L642=PRINCIPAL!$L$176),VLOOKUP($X$633,'Banco de Dados'!$B$4:$J$50,8,FALSE)*PRINCIPAL!$H$176*(1-(PRINCIPAL!$M$176/100)),IF(AND(PRINCIPAL!$H$176&lt;&gt;"",L642=PRINCIPAL!$N$176),VLOOKUP($X$633,'Banco de Dados'!$B$4:$J$50,8,FALSE)*PRINCIPAL!$H$176*(1-(PRINCIPAL!$O$176/100)),IF(PRINCIPAL!$H$176&lt;&gt;"",VLOOKUP($X$633,'Banco de Dados'!$B$4:$J$50,8,FALSE)*PRINCIPAL!$H$176,IF(OR(L642=PRINCIPAL!$I$176,L642=PRINCIPAL!$I$176+PRINCIPAL!$I$176,L642=PRINCIPAL!$I$176+PRINCIPAL!$I$176+PRINCIPAL!$I$176),0,IF(L642=PRINCIPAL!$J$176,VLOOKUP($X$633,'Banco de Dados'!$B$4:$J$50,6,FALSE)*(1-(PRINCIPAL!$K$176/100)),IF(L642=PRINCIPAL!$L$176,VLOOKUP($X$633,'Banco de Dados'!$B$4:$J$50,6,FALSE)*(1-(PRINCIPAL!$M$176/100)),IF(L642=PRINCIPAL!$N$176,VLOOKUP($X$633,'Banco de Dados'!$B$4:$J$50,6,FALSE)*(1-(PRINCIPAL!$O$176/100)),VLOOKUP($X$633,'Banco de Dados'!$B$4:$J$50,6,FALSE)))))))))),"")</f>
        <v/>
      </c>
      <c r="X642" s="29" t="str">
        <f>IFERROR(W642*(IFERROR(VLOOKUP($X$633,'Banco de Dados'!$B$4:$J$50,4,FALSE),"ERRO")),"")</f>
        <v/>
      </c>
      <c r="Y642" s="29" t="str">
        <f t="shared" si="444"/>
        <v/>
      </c>
      <c r="Z642" s="103" t="str">
        <f>IFERROR(Y642*(C642*(PRINCIPAL!$G$176/100))*0.47*(44/12),"")</f>
        <v/>
      </c>
      <c r="AA642" s="111" t="str">
        <f t="shared" si="445"/>
        <v/>
      </c>
      <c r="AB642" s="30" t="str">
        <f>IFERROR(IF(AND(PRINCIPAL!$H$177&lt;&gt;"",OR(L642=PRINCIPAL!$I$177,L642=PRINCIPAL!$I$177+PRINCIPAL!$I$177,L642=PRINCIPAL!$I$177+PRINCIPAL!$I$177+PRINCIPAL!$I$177)),0,IF(AND(PRINCIPAL!$H$177&lt;&gt;"",L642=PRINCIPAL!$J$177),VLOOKUP($AC$633,'Banco de Dados'!$B$4:$J$50,8,FALSE)*PRINCIPAL!$H$177*(1-(PRINCIPAL!$K$177/100)),IF(AND(PRINCIPAL!$H$177&lt;&gt;"",L642=PRINCIPAL!$L$177),VLOOKUP($AC$633,'Banco de Dados'!$B$4:$J$50,8,FALSE)*PRINCIPAL!$H$177*(1-(PRINCIPAL!$M$177/100)),IF(AND(PRINCIPAL!$H$177&lt;&gt;"",L642=PRINCIPAL!$N$177),VLOOKUP($AC$633,'Banco de Dados'!$B$4:$J$50,8,FALSE)*PRINCIPAL!$H$177*(1-(PRINCIPAL!$O$177/100)),IF(PRINCIPAL!$H$177&lt;&gt;"",VLOOKUP($AC$633,'Banco de Dados'!$B$4:$J$50,8,FALSE)*PRINCIPAL!$H$177,IF(OR(L642=PRINCIPAL!$I$177,L642=PRINCIPAL!$I$177+PRINCIPAL!$I$177,L642=PRINCIPAL!$I$177+PRINCIPAL!$I$177+PRINCIPAL!$I$177),0,IF(L642=PRINCIPAL!$J$177,VLOOKUP($AC$633,'Banco de Dados'!$B$4:$J$50,6,FALSE)*(1-(PRINCIPAL!$K$177/100)),IF(L642=PRINCIPAL!$L$177,VLOOKUP($AC$633,'Banco de Dados'!$B$4:$J$50,6,FALSE)*(1-(PRINCIPAL!$M$177/100)),IF(L642=PRINCIPAL!$N$177,VLOOKUP($AC$633,'Banco de Dados'!$B$4:$J$50,6,FALSE)*(1-(PRINCIPAL!$O$177/100)),VLOOKUP($AC$633,'Banco de Dados'!$B$4:$J$50,6,FALSE)))))))))),"")</f>
        <v/>
      </c>
      <c r="AC642" s="29" t="str">
        <f>IFERROR(AB642*(IFERROR(VLOOKUP($AC$633,'Banco de Dados'!$B$4:$J$50,4,FALSE),"ERRO")),"")</f>
        <v/>
      </c>
      <c r="AD642" s="29" t="str">
        <f t="shared" si="435"/>
        <v/>
      </c>
      <c r="AE642" s="103" t="str">
        <f>IFERROR(AD642*(C642*(PRINCIPAL!$G$177/100))*0.47*(44/12),"")</f>
        <v/>
      </c>
      <c r="AF642" s="111" t="str">
        <f t="shared" si="436"/>
        <v/>
      </c>
      <c r="AG642" s="30" t="str">
        <f>IFERROR(IF(AND(PRINCIPAL!$H$178&lt;&gt;"",OR(L642=PRINCIPAL!$I$178,L642=PRINCIPAL!$I$178+PRINCIPAL!$I$178,L642=PRINCIPAL!$I$178+PRINCIPAL!$I$178+PRINCIPAL!$I$178)),0,IF(AND(PRINCIPAL!$H$178&lt;&gt;"",L642=PRINCIPAL!$J$178),VLOOKUP($AH$633,'Banco de Dados'!$B$4:$J$50,8,FALSE)*PRINCIPAL!$H$178*(1-(PRINCIPAL!$K$178/100)),IF(AND(PRINCIPAL!$H$178&lt;&gt;"",L642=PRINCIPAL!$L$178),VLOOKUP($AH$633,'Banco de Dados'!$B$4:$J$50,8,FALSE)*PRINCIPAL!$H$178*(1-(PRINCIPAL!$M$178/100)),IF(AND(PRINCIPAL!$H$178&lt;&gt;"",L642=PRINCIPAL!$N$178),VLOOKUP($AH$633,'Banco de Dados'!$B$4:$J$50,8,FALSE)*PRINCIPAL!$H$178*(1-(PRINCIPAL!$O$178/100)),IF(PRINCIPAL!$H$178&lt;&gt;"",VLOOKUP($AH$633,'Banco de Dados'!$B$4:$J$50,8,FALSE)*PRINCIPAL!$H$178,IF(OR(L642=PRINCIPAL!$I$178,L642=PRINCIPAL!$I$178+PRINCIPAL!$I$178,L642=PRINCIPAL!$I$178+PRINCIPAL!$I$178+PRINCIPAL!$I$178),0,IF(L642=PRINCIPAL!$J$178,VLOOKUP($AH$633,'Banco de Dados'!$B$4:$J$50,6,FALSE)*(1-(PRINCIPAL!$K$178/100)),IF(L642=PRINCIPAL!$L$178,VLOOKUP($AH$633,'Banco de Dados'!$B$4:$J$50,6,FALSE)*(1-(PRINCIPAL!$M$178/100)),IF(L642=PRINCIPAL!$N$178,VLOOKUP($AH$633,'Banco de Dados'!$B$4:$J$50,6,FALSE)*(1-(PRINCIPAL!$O$178/100)),VLOOKUP($AH$633,'Banco de Dados'!$B$4:$J$50,6,FALSE)))))))))),"")</f>
        <v/>
      </c>
      <c r="AH642" s="29" t="str">
        <f>IFERROR(AG642*(IFERROR(VLOOKUP($AH$633,'Banco de Dados'!$B$4:$J$50,4,FALSE),"ERRO")),"")</f>
        <v/>
      </c>
      <c r="AI642" s="29" t="str">
        <f t="shared" si="437"/>
        <v/>
      </c>
      <c r="AJ642" s="103" t="str">
        <f>IFERROR(AI642*(C642*(PRINCIPAL!$G$178/100))*0.47*(44/12),"")</f>
        <v/>
      </c>
      <c r="AK642" s="111" t="str">
        <f t="shared" si="446"/>
        <v/>
      </c>
      <c r="AL642" s="30" t="str">
        <f>IFERROR(IF(AND(PRINCIPAL!$H$179&lt;&gt;"",OR(L642=PRINCIPAL!$I$179,L642=PRINCIPAL!$I$179+PRINCIPAL!$I$179,L642=PRINCIPAL!$I$179+PRINCIPAL!$I$179+PRINCIPAL!$I$179)),0,IF(AND(PRINCIPAL!$H$179&lt;&gt;"",L642=PRINCIPAL!$J$179),VLOOKUP($AM$633,'Banco de Dados'!$B$4:$J$50,8,FALSE)*PRINCIPAL!$H$179*(1-(PRINCIPAL!$K$179/100)),IF(AND(PRINCIPAL!$H$179&lt;&gt;"",L642=PRINCIPAL!$L$179),VLOOKUP($AM$633,'Banco de Dados'!$B$4:$J$50,8,FALSE)*PRINCIPAL!$H$179*(1-(PRINCIPAL!$M$179/100)),IF(AND(PRINCIPAL!$H$179&lt;&gt;"",L642=PRINCIPAL!$N$179),VLOOKUP($AM$633,'Banco de Dados'!$B$4:$J$50,8,FALSE)*PRINCIPAL!$H$179*(1-(PRINCIPAL!$O$179/100)),IF(PRINCIPAL!$H$179&lt;&gt;"",VLOOKUP($AM$633,'Banco de Dados'!$B$4:$J$50,8,FALSE)*PRINCIPAL!$H$179,IF(OR(L642=PRINCIPAL!$I$179,L642=PRINCIPAL!$I$179+PRINCIPAL!$I$179,L642=PRINCIPAL!$I$179+PRINCIPAL!$I$179+PRINCIPAL!$I$179),0,IF(L642=PRINCIPAL!$J$179,VLOOKUP($AM$633,'Banco de Dados'!$B$4:$J$50,6,FALSE)*(1-(PRINCIPAL!$K$179/100)),IF(L642=PRINCIPAL!$L$179,VLOOKUP($AM$633,'Banco de Dados'!$B$4:$J$50,6,FALSE)*(1-(PRINCIPAL!$M$179/100)),IF(L642=PRINCIPAL!$N$179,VLOOKUP($AM$633,'Banco de Dados'!$B$4:$J$50,6,FALSE)*(1-(PRINCIPAL!$O$179/100)),VLOOKUP($AM$633,'Banco de Dados'!$B$4:$J$50,6,FALSE)))))))))),"")</f>
        <v/>
      </c>
      <c r="AM642" s="29" t="str">
        <f>IFERROR(AL642*(IFERROR(VLOOKUP($AM$633,'Banco de Dados'!$B$4:$J$50,4,FALSE),"ERRO")),"")</f>
        <v/>
      </c>
      <c r="AN642" s="29" t="str">
        <f t="shared" si="438"/>
        <v/>
      </c>
      <c r="AO642" s="103" t="str">
        <f>IFERROR(AN642*(C642*(PRINCIPAL!$G$179/100))*0.47*(44/12),"")</f>
        <v/>
      </c>
      <c r="AP642" s="111" t="str">
        <f t="shared" si="439"/>
        <v/>
      </c>
      <c r="AQ642" s="30" t="str">
        <f>IFERROR(IF(AND(PRINCIPAL!$H$180&lt;&gt;"",OR(L642=PRINCIPAL!$I$180,L642=PRINCIPAL!$I$180+PRINCIPAL!$I$180,L642=PRINCIPAL!$I$180+PRINCIPAL!$I$180+PRINCIPAL!$I$180)),0,IF(AND(PRINCIPAL!$H$180&lt;&gt;"",L642=PRINCIPAL!$J$180),VLOOKUP($AR$633,'Banco de Dados'!$B$4:$J$50,8,FALSE)*PRINCIPAL!$H$180*(1-(PRINCIPAL!$K$180/100)),IF(AND(PRINCIPAL!$H$180&lt;&gt;"",L642=PRINCIPAL!$L$180),VLOOKUP($AR$633,'Banco de Dados'!$B$4:$J$50,8,FALSE)*PRINCIPAL!$H$180*(1-(PRINCIPAL!$M$180/100)),IF(AND(PRINCIPAL!$H$180&lt;&gt;"",L642=PRINCIPAL!$N$180),VLOOKUP($AR$633,'Banco de Dados'!$B$4:$J$50,8,FALSE)*PRINCIPAL!$H$180*(1-(PRINCIPAL!$O$180/100)),IF(PRINCIPAL!$H$180&lt;&gt;"",VLOOKUP($AR$633,'Banco de Dados'!$B$4:$J$50,8,FALSE)*PRINCIPAL!$H$180,IF(OR(L642=PRINCIPAL!$I$180,L642=PRINCIPAL!$I$180+PRINCIPAL!$I$180,L642=PRINCIPAL!$I$180+PRINCIPAL!$I$180+PRINCIPAL!$I$180),0,IF(L642=PRINCIPAL!$J$180,VLOOKUP($AR$633,'Banco de Dados'!$B$4:$J$50,6,FALSE)*(1-(PRINCIPAL!$K$180/100)),IF(L642=PRINCIPAL!$L$180,VLOOKUP($AR$633,'Banco de Dados'!$B$4:$J$50,6,FALSE)*(1-(PRINCIPAL!$M$180/100)),IF(L642=PRINCIPAL!$N$180,VLOOKUP($AR$633,'Banco de Dados'!$B$4:$J$50,6,FALSE)*(1-(PRINCIPAL!$O$180/100)),VLOOKUP($AR$633,'Banco de Dados'!$B$4:$J$50,6,FALSE)))))))))),"")</f>
        <v/>
      </c>
      <c r="AR642" s="29" t="str">
        <f>IFERROR(AQ642*(IFERROR(VLOOKUP($AR$633,'Banco de Dados'!$B$4:$J$50,4,FALSE),"ERRO")),"")</f>
        <v/>
      </c>
      <c r="AS642" s="29" t="str">
        <f t="shared" si="440"/>
        <v/>
      </c>
      <c r="AT642" s="103" t="str">
        <f>IFERROR(AS642*(C642*(PRINCIPAL!$G$180/100))*0.47*(44/12),"")</f>
        <v/>
      </c>
      <c r="AU642" s="111" t="str">
        <f t="shared" si="441"/>
        <v/>
      </c>
      <c r="AV642" s="30" t="str">
        <f>IFERROR(IF(AND(PRINCIPAL!$H$181&lt;&gt;"",OR(L642=PRINCIPAL!$I$181,L642=PRINCIPAL!$I$181+PRINCIPAL!$I$181,L642=PRINCIPAL!$I$181+PRINCIPAL!$I$181+PRINCIPAL!$I$181)),0,IF(AND(PRINCIPAL!$H$181&lt;&gt;"",L642=PRINCIPAL!$J$181),VLOOKUP($AW$633,'Banco de Dados'!$B$4:$J$50,8,FALSE)*PRINCIPAL!$H$181*(1-(PRINCIPAL!$K$181/100)),IF(AND(PRINCIPAL!$H$181&lt;&gt;"",L642=PRINCIPAL!$L$181),VLOOKUP($AW$633,'Banco de Dados'!$B$4:$J$50,8,FALSE)*PRINCIPAL!$H$181*(1-(PRINCIPAL!$M$181/100)),IF(AND(PRINCIPAL!$H$181&lt;&gt;"",L642=PRINCIPAL!$N$181),VLOOKUP($AW$633,'Banco de Dados'!$B$4:$J$50,8,FALSE)*PRINCIPAL!$H$181*(1-(PRINCIPAL!$O$181/100)),IF(PRINCIPAL!$H$181&lt;&gt;"",VLOOKUP($AW$633,'Banco de Dados'!$B$4:$J$50,8,FALSE)*PRINCIPAL!$H$181,IF(OR(L642=PRINCIPAL!$I$181,L642=PRINCIPAL!$I$181+PRINCIPAL!$I$181,L642=PRINCIPAL!$I$181+PRINCIPAL!$I$181+PRINCIPAL!$I$181),0,IF(L642=PRINCIPAL!$J$181,VLOOKUP($AW$633,'Banco de Dados'!$B$4:$J$50,6,FALSE)*(1-(PRINCIPAL!$K$181/100)),IF(L642=PRINCIPAL!$L$181,VLOOKUP($AW$633,'Banco de Dados'!$B$4:$J$50,6,FALSE)*(1-(PRINCIPAL!$M$181/100)),IF(L642=PRINCIPAL!$N$181,VLOOKUP($AW$633,'Banco de Dados'!$B$4:$J$50,6,FALSE)*(1-(PRINCIPAL!$O$181/100)),VLOOKUP($AW$633,'Banco de Dados'!$B$4:$J$50,6,FALSE)))))))))),"")</f>
        <v/>
      </c>
      <c r="AW642" s="29" t="str">
        <f>IFERROR(AV642*(IFERROR(VLOOKUP($AW$633,'Banco de Dados'!$B$4:$J$50,4,FALSE),"ERRO")),"")</f>
        <v/>
      </c>
      <c r="AX642" s="29" t="str">
        <f t="shared" si="442"/>
        <v/>
      </c>
      <c r="AY642" s="103" t="str">
        <f>IFERROR(AX642*(C642*(PRINCIPAL!$G$181/100))*0.47*(44/12),"")</f>
        <v/>
      </c>
      <c r="AZ642" s="111" t="str">
        <f t="shared" si="447"/>
        <v/>
      </c>
      <c r="BA642" s="30" t="str">
        <f>IFERROR(IF(AND(PRINCIPAL!$H$182&lt;&gt;"",OR(L642=PRINCIPAL!$I$182,L642=PRINCIPAL!$I$182+PRINCIPAL!$I$182,L642=PRINCIPAL!$I$182+PRINCIPAL!$I$182+PRINCIPAL!$I$182)),0,IF(AND(PRINCIPAL!$H$182&lt;&gt;"",L642=PRINCIPAL!$J$182),VLOOKUP($BB$633,'Banco de Dados'!$B$4:$J$50,8,FALSE)*PRINCIPAL!$H$182*(1-(PRINCIPAL!$K$182/100)),IF(AND(PRINCIPAL!$H$182&lt;&gt;"",L642=PRINCIPAL!$L$182),VLOOKUP($BB$633,'Banco de Dados'!$B$4:$J$50,8,FALSE)*PRINCIPAL!$H$182*(1-(PRINCIPAL!$M$182/100)),IF(AND(PRINCIPAL!$H$182&lt;&gt;"",L642=PRINCIPAL!$N$182),VLOOKUP($BB$633,'Banco de Dados'!$B$4:$J$50,8,FALSE)*PRINCIPAL!$H$182*(1-(PRINCIPAL!$O$182/100)),IF(PRINCIPAL!$H$182&lt;&gt;"",VLOOKUP($BB$633,'Banco de Dados'!$B$4:$J$50,8,FALSE)*PRINCIPAL!$H$182,IF(OR(L642=PRINCIPAL!$I$182,L642=PRINCIPAL!$I$182+PRINCIPAL!$I$182,L642=PRINCIPAL!$I$182+PRINCIPAL!$I$182+PRINCIPAL!$I$182),0,IF(L642=PRINCIPAL!$J$182,VLOOKUP($BB$633,'Banco de Dados'!$B$4:$J$50,6,FALSE)*(1-(PRINCIPAL!$K$182/100)),IF(L642=PRINCIPAL!$L$182,VLOOKUP($BB$633,'Banco de Dados'!$B$4:$J$50,6,FALSE)*(1-(PRINCIPAL!$M$182/100)),IF(L642=PRINCIPAL!$N$182,VLOOKUP($BB$633,'Banco de Dados'!$B$4:$J$50,6,FALSE)*(1-(PRINCIPAL!$O$182/100)),VLOOKUP($BB$633,'Banco de Dados'!$B$4:$J$50,6,FALSE)))))))))),"")</f>
        <v/>
      </c>
      <c r="BB642" s="29" t="str">
        <f>IFERROR(BA642*(IFERROR(VLOOKUP($BB$633,'Banco de Dados'!$B$4:$J$50,4,FALSE),"ERRO")),"")</f>
        <v/>
      </c>
      <c r="BC642" s="29" t="str">
        <f t="shared" si="448"/>
        <v/>
      </c>
      <c r="BD642" s="103" t="str">
        <f>IFERROR(BC642*(C642*(PRINCIPAL!$G$182/100))*0.47*(44/12),"")</f>
        <v/>
      </c>
      <c r="BE642" s="111" t="str">
        <f t="shared" si="427"/>
        <v/>
      </c>
      <c r="BF642" s="30" t="str">
        <f>IFERROR(IF(AND(PRINCIPAL!$H$183&lt;&gt;"",OR(L642=PRINCIPAL!$I$183,L642=PRINCIPAL!$I$183+PRINCIPAL!$I$183,L642=PRINCIPAL!$I$183+PRINCIPAL!$I$183+PRINCIPAL!$I$183)),0,IF(AND(PRINCIPAL!$H$183&lt;&gt;"",L642=PRINCIPAL!$J$183),VLOOKUP($BG$633,'Banco de Dados'!$B$4:$J$50,8,FALSE)*PRINCIPAL!$H$183*(1-(PRINCIPAL!$K$183/100)),IF(AND(PRINCIPAL!$H$183&lt;&gt;"",L642=PRINCIPAL!$L$183),VLOOKUP($BG$633,'Banco de Dados'!$B$4:$J$50,8,FALSE)*PRINCIPAL!$H$183*(1-(PRINCIPAL!$M$183/100)),IF(AND(PRINCIPAL!$H$183&lt;&gt;"",L642=PRINCIPAL!$N$183),VLOOKUP($BG$633,'Banco de Dados'!$B$4:$J$50,8,FALSE)*PRINCIPAL!$H$183*(1-(PRINCIPAL!$O$183/100)),IF(PRINCIPAL!$H$183&lt;&gt;"",VLOOKUP($BG$633,'Banco de Dados'!$B$4:$J$50,8,FALSE)*PRINCIPAL!$H$183,IF(OR(L642=PRINCIPAL!$I$183,L642=PRINCIPAL!$I$183+PRINCIPAL!$I$183,L642=PRINCIPAL!$I$183+PRINCIPAL!$I$183+PRINCIPAL!$I$183),0,IF(L642=PRINCIPAL!$J$183,VLOOKUP($BG$633,'Banco de Dados'!$B$4:$J$50,6,FALSE)*(1-(PRINCIPAL!$K$183/100)),IF(L642=PRINCIPAL!$L$183,VLOOKUP($BG$633,'Banco de Dados'!$B$4:$J$50,6,FALSE)*(1-(PRINCIPAL!$M$183/100)),IF(L642=PRINCIPAL!$N$183,VLOOKUP($BG$633,'Banco de Dados'!$B$4:$J$50,6,FALSE)*(1-(PRINCIPAL!$O$183/100)),VLOOKUP($BG$633,'Banco de Dados'!$B$4:$J$50,6,FALSE)))))))))),"")</f>
        <v/>
      </c>
      <c r="BG642" s="29" t="str">
        <f>IFERROR(BF642*(IFERROR(VLOOKUP($BG$633,'Banco de Dados'!$B$4:$J$50,4,FALSE),"ERRO")),"")</f>
        <v/>
      </c>
      <c r="BH642" s="29" t="str">
        <f t="shared" si="443"/>
        <v/>
      </c>
      <c r="BI642" s="103" t="str">
        <f>IFERROR(BH642*(C642*(PRINCIPAL!$G$183/100))*0.47*(44/12),"")</f>
        <v/>
      </c>
      <c r="BJ642" s="102" t="str">
        <f t="shared" si="428"/>
        <v/>
      </c>
    </row>
    <row r="643" spans="2:62" ht="12.75" customHeight="1" x14ac:dyDescent="0.3">
      <c r="B643" s="326">
        <f t="shared" si="429"/>
        <v>2028</v>
      </c>
      <c r="C643" s="340"/>
      <c r="D643" s="1"/>
      <c r="E643" s="116">
        <v>8</v>
      </c>
      <c r="F643" s="24" t="str">
        <f>IFERROR(VLOOKUP($G$633,'Banco de Dados'!$B$4:$J$50,6,FALSE),"")</f>
        <v/>
      </c>
      <c r="G643" s="25" t="str">
        <f>IFERROR(F643*(IFERROR(VLOOKUP($G$633,'Banco de Dados'!$B$4:$J$50,4,FALSE),"ERRO")),"")</f>
        <v/>
      </c>
      <c r="H643" s="25" t="str">
        <f t="shared" si="430"/>
        <v/>
      </c>
      <c r="I643" s="103" t="str">
        <f t="shared" si="431"/>
        <v/>
      </c>
      <c r="J643" s="117" t="str">
        <f t="shared" si="432"/>
        <v/>
      </c>
      <c r="K643" s="1"/>
      <c r="L643" s="91">
        <v>8</v>
      </c>
      <c r="M643" s="24" t="str">
        <f>IFERROR(IF(AND(PRINCIPAL!$H$174&lt;&gt;"",OR(L643=PRINCIPAL!$I$174,L643=PRINCIPAL!$I$174+PRINCIPAL!$I$174,L643=PRINCIPAL!$I$174+PRINCIPAL!$I$174+PRINCIPAL!$I$174)),0,IF(AND(PRINCIPAL!$H$174&lt;&gt;"",L643=PRINCIPAL!$J$174),VLOOKUP($N$633,'Banco de Dados'!$B$4:$J$50,8,FALSE)*PRINCIPAL!$H$174*(1-(PRINCIPAL!$K$174/100)),IF(AND(PRINCIPAL!$H$174&lt;&gt;"",L643=PRINCIPAL!$L$174),VLOOKUP($N$633,'Banco de Dados'!$B$4:$J$50,8,FALSE)*PRINCIPAL!$H$174*(1-(PRINCIPAL!$M$174/100)),IF(AND(PRINCIPAL!$H$174&lt;&gt;"",L643=PRINCIPAL!$N$174),VLOOKUP($N$633,'Banco de Dados'!$B$4:$J$50,8,FALSE)*PRINCIPAL!$H$174*(1-(PRINCIPAL!$O$174/100)),IF(PRINCIPAL!$H$174&lt;&gt;"",VLOOKUP($N$633,'Banco de Dados'!$B$4:$J$50,8,FALSE)*PRINCIPAL!$H$174,IF(OR(L643=PRINCIPAL!$I$174,L643=PRINCIPAL!$I$174+PRINCIPAL!$I$174,L643=PRINCIPAL!$I$174+PRINCIPAL!$I$174+PRINCIPAL!$I$174),0,IF(L643=PRINCIPAL!$J$174,VLOOKUP($N$633,'Banco de Dados'!$B$4:$J$50,6,FALSE)*(1-(PRINCIPAL!$K$174/100)),IF(L643=PRINCIPAL!$L$174,VLOOKUP($N$633,'Banco de Dados'!$B$4:$J$50,6,FALSE)*(1-(PRINCIPAL!$M$174/100)),IF(L643=PRINCIPAL!$N$174,VLOOKUP($N$633,'Banco de Dados'!$B$4:$J$50,6,FALSE)*(1-(PRINCIPAL!$O$174/100)),VLOOKUP($N$633,'Banco de Dados'!$B$4:$J$50,6,FALSE)))))))))),"")</f>
        <v/>
      </c>
      <c r="N643" s="25" t="str">
        <f>IFERROR(M643*(IFERROR(VLOOKUP($N$633,'Banco de Dados'!$B$4:$J$50,4,FALSE),"ERRO")),"")</f>
        <v/>
      </c>
      <c r="O643" s="25" t="str">
        <f t="shared" si="433"/>
        <v/>
      </c>
      <c r="P643" s="103" t="str">
        <f>IFERROR(O643*(C643*(PRINCIPAL!$G$174/100))*0.47*(44/12),"")</f>
        <v/>
      </c>
      <c r="Q643" s="107" t="str">
        <f t="shared" si="449"/>
        <v/>
      </c>
      <c r="R643" s="29" t="str">
        <f>IFERROR(IF(AND(PRINCIPAL!$H$175&lt;&gt;"",OR(L643=PRINCIPAL!$I$175,L643=PRINCIPAL!$I$175+PRINCIPAL!$I$175,L643=PRINCIPAL!$I$175+PRINCIPAL!$I$175+PRINCIPAL!$I$175)),0,IF(AND(PRINCIPAL!$H$175&lt;&gt;"",L643=PRINCIPAL!$J$175),VLOOKUP($S$633,'Banco de Dados'!$B$4:$J$50,8,FALSE)*PRINCIPAL!$H$175*(1-(PRINCIPAL!$K$175/100)),IF(AND(PRINCIPAL!$H$175&lt;&gt;"",L643=PRINCIPAL!$L$175),VLOOKUP($S$633,'Banco de Dados'!$B$4:$J$50,8,FALSE)*PRINCIPAL!$H$175*(1-(PRINCIPAL!$M$175/100)),IF(AND(PRINCIPAL!$H$175&lt;&gt;"",L643=PRINCIPAL!$N$175),VLOOKUP($S$633,'Banco de Dados'!$B$4:$J$50,8,FALSE)*PRINCIPAL!$H$175*(1-(PRINCIPAL!$O$175/100)),IF(PRINCIPAL!$H$175&lt;&gt;"",VLOOKUP($S$633,'Banco de Dados'!$B$4:$J$50,8,FALSE)*PRINCIPAL!$H$175,IF(OR(L643=PRINCIPAL!$I$175,L643=PRINCIPAL!$I$175+PRINCIPAL!$I$175,L643=PRINCIPAL!$I$175+PRINCIPAL!$I$175+PRINCIPAL!$I$175),0,IF(L643=PRINCIPAL!$J$175,VLOOKUP($S$633,'Banco de Dados'!$B$4:$J$50,6,FALSE)*(1-(PRINCIPAL!$K$175/100)),IF(L643=PRINCIPAL!$L$175,VLOOKUP($S$633,'Banco de Dados'!$B$4:$J$50,6,FALSE)*(1-(PRINCIPAL!$M$175/100)),IF(L643=PRINCIPAL!$N$175,VLOOKUP($S$633,'Banco de Dados'!$B$4:$J$50,6,FALSE)*(1-(PRINCIPAL!$O$175/100)),VLOOKUP($S$633,'Banco de Dados'!$B$4:$J$50,6,FALSE)))))))))),"")</f>
        <v/>
      </c>
      <c r="S643" s="29" t="str">
        <f>IFERROR(R643*(IFERROR(VLOOKUP($S$633,'Banco de Dados'!$B$4:$J$50,4,FALSE),"ERRO")),"")</f>
        <v/>
      </c>
      <c r="T643" s="29" t="str">
        <f>IFERROR(R643+S643,"")</f>
        <v/>
      </c>
      <c r="U643" s="103" t="str">
        <f>IFERROR(T643*(C643*(PRINCIPAL!$G$175/100))*0.47*(44/12),"")</f>
        <v/>
      </c>
      <c r="V643" s="103" t="str">
        <f t="shared" si="426"/>
        <v/>
      </c>
      <c r="W643" s="30" t="str">
        <f>IFERROR(IF(AND(PRINCIPAL!$H$176&lt;&gt;"",OR(L643=PRINCIPAL!$I$176,L643=PRINCIPAL!$I$176+PRINCIPAL!$I$176,L643=PRINCIPAL!$I$176+PRINCIPAL!$I$176+PRINCIPAL!$I$176)),0,IF(AND(PRINCIPAL!$H$176&lt;&gt;"",L643=PRINCIPAL!$J$176),VLOOKUP($X$633,'Banco de Dados'!$B$4:$J$50,8,FALSE)*PRINCIPAL!$H$176*(1-(PRINCIPAL!$K$176/100)),IF(AND(PRINCIPAL!$H$176&lt;&gt;"",L643=PRINCIPAL!$L$176),VLOOKUP($X$633,'Banco de Dados'!$B$4:$J$50,8,FALSE)*PRINCIPAL!$H$176*(1-(PRINCIPAL!$M$176/100)),IF(AND(PRINCIPAL!$H$176&lt;&gt;"",L643=PRINCIPAL!$N$176),VLOOKUP($X$633,'Banco de Dados'!$B$4:$J$50,8,FALSE)*PRINCIPAL!$H$176*(1-(PRINCIPAL!$O$176/100)),IF(PRINCIPAL!$H$176&lt;&gt;"",VLOOKUP($X$633,'Banco de Dados'!$B$4:$J$50,8,FALSE)*PRINCIPAL!$H$176,IF(OR(L643=PRINCIPAL!$I$176,L643=PRINCIPAL!$I$176+PRINCIPAL!$I$176,L643=PRINCIPAL!$I$176+PRINCIPAL!$I$176+PRINCIPAL!$I$176),0,IF(L643=PRINCIPAL!$J$176,VLOOKUP($X$633,'Banco de Dados'!$B$4:$J$50,6,FALSE)*(1-(PRINCIPAL!$K$176/100)),IF(L643=PRINCIPAL!$L$176,VLOOKUP($X$633,'Banco de Dados'!$B$4:$J$50,6,FALSE)*(1-(PRINCIPAL!$M$176/100)),IF(L643=PRINCIPAL!$N$176,VLOOKUP($X$633,'Banco de Dados'!$B$4:$J$50,6,FALSE)*(1-(PRINCIPAL!$O$176/100)),VLOOKUP($X$633,'Banco de Dados'!$B$4:$J$50,6,FALSE)))))))))),"")</f>
        <v/>
      </c>
      <c r="X643" s="29" t="str">
        <f>IFERROR(W643*(IFERROR(VLOOKUP($X$633,'Banco de Dados'!$B$4:$J$50,4,FALSE),"ERRO")),"")</f>
        <v/>
      </c>
      <c r="Y643" s="29" t="str">
        <f t="shared" si="444"/>
        <v/>
      </c>
      <c r="Z643" s="103" t="str">
        <f>IFERROR(Y643*(C643*(PRINCIPAL!$G$176/100))*0.47*(44/12),"")</f>
        <v/>
      </c>
      <c r="AA643" s="111" t="str">
        <f t="shared" si="445"/>
        <v/>
      </c>
      <c r="AB643" s="30" t="str">
        <f>IFERROR(IF(AND(PRINCIPAL!$H$177&lt;&gt;"",OR(L643=PRINCIPAL!$I$177,L643=PRINCIPAL!$I$177+PRINCIPAL!$I$177,L643=PRINCIPAL!$I$177+PRINCIPAL!$I$177+PRINCIPAL!$I$177)),0,IF(AND(PRINCIPAL!$H$177&lt;&gt;"",L643=PRINCIPAL!$J$177),VLOOKUP($AC$633,'Banco de Dados'!$B$4:$J$50,8,FALSE)*PRINCIPAL!$H$177*(1-(PRINCIPAL!$K$177/100)),IF(AND(PRINCIPAL!$H$177&lt;&gt;"",L643=PRINCIPAL!$L$177),VLOOKUP($AC$633,'Banco de Dados'!$B$4:$J$50,8,FALSE)*PRINCIPAL!$H$177*(1-(PRINCIPAL!$M$177/100)),IF(AND(PRINCIPAL!$H$177&lt;&gt;"",L643=PRINCIPAL!$N$177),VLOOKUP($AC$633,'Banco de Dados'!$B$4:$J$50,8,FALSE)*PRINCIPAL!$H$177*(1-(PRINCIPAL!$O$177/100)),IF(PRINCIPAL!$H$177&lt;&gt;"",VLOOKUP($AC$633,'Banco de Dados'!$B$4:$J$50,8,FALSE)*PRINCIPAL!$H$177,IF(OR(L643=PRINCIPAL!$I$177,L643=PRINCIPAL!$I$177+PRINCIPAL!$I$177,L643=PRINCIPAL!$I$177+PRINCIPAL!$I$177+PRINCIPAL!$I$177),0,IF(L643=PRINCIPAL!$J$177,VLOOKUP($AC$633,'Banco de Dados'!$B$4:$J$50,6,FALSE)*(1-(PRINCIPAL!$K$177/100)),IF(L643=PRINCIPAL!$L$177,VLOOKUP($AC$633,'Banco de Dados'!$B$4:$J$50,6,FALSE)*(1-(PRINCIPAL!$M$177/100)),IF(L643=PRINCIPAL!$N$177,VLOOKUP($AC$633,'Banco de Dados'!$B$4:$J$50,6,FALSE)*(1-(PRINCIPAL!$O$177/100)),VLOOKUP($AC$633,'Banco de Dados'!$B$4:$J$50,6,FALSE)))))))))),"")</f>
        <v/>
      </c>
      <c r="AC643" s="29" t="str">
        <f>IFERROR(AB643*(IFERROR(VLOOKUP($AC$633,'Banco de Dados'!$B$4:$J$50,4,FALSE),"ERRO")),"")</f>
        <v/>
      </c>
      <c r="AD643" s="29" t="str">
        <f t="shared" si="435"/>
        <v/>
      </c>
      <c r="AE643" s="103" t="str">
        <f>IFERROR(AD643*(C643*(PRINCIPAL!$G$177/100))*0.47*(44/12),"")</f>
        <v/>
      </c>
      <c r="AF643" s="111" t="str">
        <f t="shared" si="436"/>
        <v/>
      </c>
      <c r="AG643" s="30" t="str">
        <f>IFERROR(IF(AND(PRINCIPAL!$H$178&lt;&gt;"",OR(L643=PRINCIPAL!$I$178,L643=PRINCIPAL!$I$178+PRINCIPAL!$I$178,L643=PRINCIPAL!$I$178+PRINCIPAL!$I$178+PRINCIPAL!$I$178)),0,IF(AND(PRINCIPAL!$H$178&lt;&gt;"",L643=PRINCIPAL!$J$178),VLOOKUP($AH$633,'Banco de Dados'!$B$4:$J$50,8,FALSE)*PRINCIPAL!$H$178*(1-(PRINCIPAL!$K$178/100)),IF(AND(PRINCIPAL!$H$178&lt;&gt;"",L643=PRINCIPAL!$L$178),VLOOKUP($AH$633,'Banco de Dados'!$B$4:$J$50,8,FALSE)*PRINCIPAL!$H$178*(1-(PRINCIPAL!$M$178/100)),IF(AND(PRINCIPAL!$H$178&lt;&gt;"",L643=PRINCIPAL!$N$178),VLOOKUP($AH$633,'Banco de Dados'!$B$4:$J$50,8,FALSE)*PRINCIPAL!$H$178*(1-(PRINCIPAL!$O$178/100)),IF(PRINCIPAL!$H$178&lt;&gt;"",VLOOKUP($AH$633,'Banco de Dados'!$B$4:$J$50,8,FALSE)*PRINCIPAL!$H$178,IF(OR(L643=PRINCIPAL!$I$178,L643=PRINCIPAL!$I$178+PRINCIPAL!$I$178,L643=PRINCIPAL!$I$178+PRINCIPAL!$I$178+PRINCIPAL!$I$178),0,IF(L643=PRINCIPAL!$J$178,VLOOKUP($AH$633,'Banco de Dados'!$B$4:$J$50,6,FALSE)*(1-(PRINCIPAL!$K$178/100)),IF(L643=PRINCIPAL!$L$178,VLOOKUP($AH$633,'Banco de Dados'!$B$4:$J$50,6,FALSE)*(1-(PRINCIPAL!$M$178/100)),IF(L643=PRINCIPAL!$N$178,VLOOKUP($AH$633,'Banco de Dados'!$B$4:$J$50,6,FALSE)*(1-(PRINCIPAL!$O$178/100)),VLOOKUP($AH$633,'Banco de Dados'!$B$4:$J$50,6,FALSE)))))))))),"")</f>
        <v/>
      </c>
      <c r="AH643" s="29" t="str">
        <f>IFERROR(AG643*(IFERROR(VLOOKUP($AH$633,'Banco de Dados'!$B$4:$J$50,4,FALSE),"ERRO")),"")</f>
        <v/>
      </c>
      <c r="AI643" s="29" t="str">
        <f t="shared" si="437"/>
        <v/>
      </c>
      <c r="AJ643" s="103" t="str">
        <f>IFERROR(AI643*(C643*(PRINCIPAL!$G$178/100))*0.47*(44/12),"")</f>
        <v/>
      </c>
      <c r="AK643" s="111" t="str">
        <f t="shared" si="446"/>
        <v/>
      </c>
      <c r="AL643" s="30" t="str">
        <f>IFERROR(IF(AND(PRINCIPAL!$H$179&lt;&gt;"",OR(L643=PRINCIPAL!$I$179,L643=PRINCIPAL!$I$179+PRINCIPAL!$I$179,L643=PRINCIPAL!$I$179+PRINCIPAL!$I$179+PRINCIPAL!$I$179)),0,IF(AND(PRINCIPAL!$H$179&lt;&gt;"",L643=PRINCIPAL!$J$179),VLOOKUP($AM$633,'Banco de Dados'!$B$4:$J$50,8,FALSE)*PRINCIPAL!$H$179*(1-(PRINCIPAL!$K$179/100)),IF(AND(PRINCIPAL!$H$179&lt;&gt;"",L643=PRINCIPAL!$L$179),VLOOKUP($AM$633,'Banco de Dados'!$B$4:$J$50,8,FALSE)*PRINCIPAL!$H$179*(1-(PRINCIPAL!$M$179/100)),IF(AND(PRINCIPAL!$H$179&lt;&gt;"",L643=PRINCIPAL!$N$179),VLOOKUP($AM$633,'Banco de Dados'!$B$4:$J$50,8,FALSE)*PRINCIPAL!$H$179*(1-(PRINCIPAL!$O$179/100)),IF(PRINCIPAL!$H$179&lt;&gt;"",VLOOKUP($AM$633,'Banco de Dados'!$B$4:$J$50,8,FALSE)*PRINCIPAL!$H$179,IF(OR(L643=PRINCIPAL!$I$179,L643=PRINCIPAL!$I$179+PRINCIPAL!$I$179,L643=PRINCIPAL!$I$179+PRINCIPAL!$I$179+PRINCIPAL!$I$179),0,IF(L643=PRINCIPAL!$J$179,VLOOKUP($AM$633,'Banco de Dados'!$B$4:$J$50,6,FALSE)*(1-(PRINCIPAL!$K$179/100)),IF(L643=PRINCIPAL!$L$179,VLOOKUP($AM$633,'Banco de Dados'!$B$4:$J$50,6,FALSE)*(1-(PRINCIPAL!$M$179/100)),IF(L643=PRINCIPAL!$N$179,VLOOKUP($AM$633,'Banco de Dados'!$B$4:$J$50,6,FALSE)*(1-(PRINCIPAL!$O$179/100)),VLOOKUP($AM$633,'Banco de Dados'!$B$4:$J$50,6,FALSE)))))))))),"")</f>
        <v/>
      </c>
      <c r="AM643" s="29" t="str">
        <f>IFERROR(AL643*(IFERROR(VLOOKUP($AM$633,'Banco de Dados'!$B$4:$J$50,4,FALSE),"ERRO")),"")</f>
        <v/>
      </c>
      <c r="AN643" s="29" t="str">
        <f t="shared" si="438"/>
        <v/>
      </c>
      <c r="AO643" s="103" t="str">
        <f>IFERROR(AN643*(C643*(PRINCIPAL!$G$179/100))*0.47*(44/12),"")</f>
        <v/>
      </c>
      <c r="AP643" s="111" t="str">
        <f t="shared" si="439"/>
        <v/>
      </c>
      <c r="AQ643" s="30" t="str">
        <f>IFERROR(IF(AND(PRINCIPAL!$H$180&lt;&gt;"",OR(L643=PRINCIPAL!$I$180,L643=PRINCIPAL!$I$180+PRINCIPAL!$I$180,L643=PRINCIPAL!$I$180+PRINCIPAL!$I$180+PRINCIPAL!$I$180)),0,IF(AND(PRINCIPAL!$H$180&lt;&gt;"",L643=PRINCIPAL!$J$180),VLOOKUP($AR$633,'Banco de Dados'!$B$4:$J$50,8,FALSE)*PRINCIPAL!$H$180*(1-(PRINCIPAL!$K$180/100)),IF(AND(PRINCIPAL!$H$180&lt;&gt;"",L643=PRINCIPAL!$L$180),VLOOKUP($AR$633,'Banco de Dados'!$B$4:$J$50,8,FALSE)*PRINCIPAL!$H$180*(1-(PRINCIPAL!$M$180/100)),IF(AND(PRINCIPAL!$H$180&lt;&gt;"",L643=PRINCIPAL!$N$180),VLOOKUP($AR$633,'Banco de Dados'!$B$4:$J$50,8,FALSE)*PRINCIPAL!$H$180*(1-(PRINCIPAL!$O$180/100)),IF(PRINCIPAL!$H$180&lt;&gt;"",VLOOKUP($AR$633,'Banco de Dados'!$B$4:$J$50,8,FALSE)*PRINCIPAL!$H$180,IF(OR(L643=PRINCIPAL!$I$180,L643=PRINCIPAL!$I$180+PRINCIPAL!$I$180,L643=PRINCIPAL!$I$180+PRINCIPAL!$I$180+PRINCIPAL!$I$180),0,IF(L643=PRINCIPAL!$J$180,VLOOKUP($AR$633,'Banco de Dados'!$B$4:$J$50,6,FALSE)*(1-(PRINCIPAL!$K$180/100)),IF(L643=PRINCIPAL!$L$180,VLOOKUP($AR$633,'Banco de Dados'!$B$4:$J$50,6,FALSE)*(1-(PRINCIPAL!$M$180/100)),IF(L643=PRINCIPAL!$N$180,VLOOKUP($AR$633,'Banco de Dados'!$B$4:$J$50,6,FALSE)*(1-(PRINCIPAL!$O$180/100)),VLOOKUP($AR$633,'Banco de Dados'!$B$4:$J$50,6,FALSE)))))))))),"")</f>
        <v/>
      </c>
      <c r="AR643" s="29" t="str">
        <f>IFERROR(AQ643*(IFERROR(VLOOKUP($AR$633,'Banco de Dados'!$B$4:$J$50,4,FALSE),"ERRO")),"")</f>
        <v/>
      </c>
      <c r="AS643" s="29" t="str">
        <f t="shared" si="440"/>
        <v/>
      </c>
      <c r="AT643" s="103" t="str">
        <f>IFERROR(AS643*(C643*(PRINCIPAL!$G$180/100))*0.47*(44/12),"")</f>
        <v/>
      </c>
      <c r="AU643" s="111" t="str">
        <f t="shared" si="441"/>
        <v/>
      </c>
      <c r="AV643" s="30" t="str">
        <f>IFERROR(IF(AND(PRINCIPAL!$H$181&lt;&gt;"",OR(L643=PRINCIPAL!$I$181,L643=PRINCIPAL!$I$181+PRINCIPAL!$I$181,L643=PRINCIPAL!$I$181+PRINCIPAL!$I$181+PRINCIPAL!$I$181)),0,IF(AND(PRINCIPAL!$H$181&lt;&gt;"",L643=PRINCIPAL!$J$181),VLOOKUP($AW$633,'Banco de Dados'!$B$4:$J$50,8,FALSE)*PRINCIPAL!$H$181*(1-(PRINCIPAL!$K$181/100)),IF(AND(PRINCIPAL!$H$181&lt;&gt;"",L643=PRINCIPAL!$L$181),VLOOKUP($AW$633,'Banco de Dados'!$B$4:$J$50,8,FALSE)*PRINCIPAL!$H$181*(1-(PRINCIPAL!$M$181/100)),IF(AND(PRINCIPAL!$H$181&lt;&gt;"",L643=PRINCIPAL!$N$181),VLOOKUP($AW$633,'Banco de Dados'!$B$4:$J$50,8,FALSE)*PRINCIPAL!$H$181*(1-(PRINCIPAL!$O$181/100)),IF(PRINCIPAL!$H$181&lt;&gt;"",VLOOKUP($AW$633,'Banco de Dados'!$B$4:$J$50,8,FALSE)*PRINCIPAL!$H$181,IF(OR(L643=PRINCIPAL!$I$181,L643=PRINCIPAL!$I$181+PRINCIPAL!$I$181,L643=PRINCIPAL!$I$181+PRINCIPAL!$I$181+PRINCIPAL!$I$181),0,IF(L643=PRINCIPAL!$J$181,VLOOKUP($AW$633,'Banco de Dados'!$B$4:$J$50,6,FALSE)*(1-(PRINCIPAL!$K$181/100)),IF(L643=PRINCIPAL!$L$181,VLOOKUP($AW$633,'Banco de Dados'!$B$4:$J$50,6,FALSE)*(1-(PRINCIPAL!$M$181/100)),IF(L643=PRINCIPAL!$N$181,VLOOKUP($AW$633,'Banco de Dados'!$B$4:$J$50,6,FALSE)*(1-(PRINCIPAL!$O$181/100)),VLOOKUP($AW$633,'Banco de Dados'!$B$4:$J$50,6,FALSE)))))))))),"")</f>
        <v/>
      </c>
      <c r="AW643" s="29" t="str">
        <f>IFERROR(AV643*(IFERROR(VLOOKUP($AW$633,'Banco de Dados'!$B$4:$J$50,4,FALSE),"ERRO")),"")</f>
        <v/>
      </c>
      <c r="AX643" s="29" t="str">
        <f t="shared" si="442"/>
        <v/>
      </c>
      <c r="AY643" s="103" t="str">
        <f>IFERROR(AX643*(C643*(PRINCIPAL!$G$181/100))*0.47*(44/12),"")</f>
        <v/>
      </c>
      <c r="AZ643" s="111" t="str">
        <f t="shared" si="447"/>
        <v/>
      </c>
      <c r="BA643" s="30" t="str">
        <f>IFERROR(IF(AND(PRINCIPAL!$H$182&lt;&gt;"",OR(L643=PRINCIPAL!$I$182,L643=PRINCIPAL!$I$182+PRINCIPAL!$I$182,L643=PRINCIPAL!$I$182+PRINCIPAL!$I$182+PRINCIPAL!$I$182)),0,IF(AND(PRINCIPAL!$H$182&lt;&gt;"",L643=PRINCIPAL!$J$182),VLOOKUP($BB$633,'Banco de Dados'!$B$4:$J$50,8,FALSE)*PRINCIPAL!$H$182*(1-(PRINCIPAL!$K$182/100)),IF(AND(PRINCIPAL!$H$182&lt;&gt;"",L643=PRINCIPAL!$L$182),VLOOKUP($BB$633,'Banco de Dados'!$B$4:$J$50,8,FALSE)*PRINCIPAL!$H$182*(1-(PRINCIPAL!$M$182/100)),IF(AND(PRINCIPAL!$H$182&lt;&gt;"",L643=PRINCIPAL!$N$182),VLOOKUP($BB$633,'Banco de Dados'!$B$4:$J$50,8,FALSE)*PRINCIPAL!$H$182*(1-(PRINCIPAL!$O$182/100)),IF(PRINCIPAL!$H$182&lt;&gt;"",VLOOKUP($BB$633,'Banco de Dados'!$B$4:$J$50,8,FALSE)*PRINCIPAL!$H$182,IF(OR(L643=PRINCIPAL!$I$182,L643=PRINCIPAL!$I$182+PRINCIPAL!$I$182,L643=PRINCIPAL!$I$182+PRINCIPAL!$I$182+PRINCIPAL!$I$182),0,IF(L643=PRINCIPAL!$J$182,VLOOKUP($BB$633,'Banco de Dados'!$B$4:$J$50,6,FALSE)*(1-(PRINCIPAL!$K$182/100)),IF(L643=PRINCIPAL!$L$182,VLOOKUP($BB$633,'Banco de Dados'!$B$4:$J$50,6,FALSE)*(1-(PRINCIPAL!$M$182/100)),IF(L643=PRINCIPAL!$N$182,VLOOKUP($BB$633,'Banco de Dados'!$B$4:$J$50,6,FALSE)*(1-(PRINCIPAL!$O$182/100)),VLOOKUP($BB$633,'Banco de Dados'!$B$4:$J$50,6,FALSE)))))))))),"")</f>
        <v/>
      </c>
      <c r="BB643" s="29" t="str">
        <f>IFERROR(BA643*(IFERROR(VLOOKUP($BB$633,'Banco de Dados'!$B$4:$J$50,4,FALSE),"ERRO")),"")</f>
        <v/>
      </c>
      <c r="BC643" s="29" t="str">
        <f t="shared" si="448"/>
        <v/>
      </c>
      <c r="BD643" s="103" t="str">
        <f>IFERROR(BC643*(C643*(PRINCIPAL!$G$182/100))*0.47*(44/12),"")</f>
        <v/>
      </c>
      <c r="BE643" s="111" t="str">
        <f t="shared" si="427"/>
        <v/>
      </c>
      <c r="BF643" s="30" t="str">
        <f>IFERROR(IF(AND(PRINCIPAL!$H$183&lt;&gt;"",OR(L643=PRINCIPAL!$I$183,L643=PRINCIPAL!$I$183+PRINCIPAL!$I$183,L643=PRINCIPAL!$I$183+PRINCIPAL!$I$183+PRINCIPAL!$I$183)),0,IF(AND(PRINCIPAL!$H$183&lt;&gt;"",L643=PRINCIPAL!$J$183),VLOOKUP($BG$633,'Banco de Dados'!$B$4:$J$50,8,FALSE)*PRINCIPAL!$H$183*(1-(PRINCIPAL!$K$183/100)),IF(AND(PRINCIPAL!$H$183&lt;&gt;"",L643=PRINCIPAL!$L$183),VLOOKUP($BG$633,'Banco de Dados'!$B$4:$J$50,8,FALSE)*PRINCIPAL!$H$183*(1-(PRINCIPAL!$M$183/100)),IF(AND(PRINCIPAL!$H$183&lt;&gt;"",L643=PRINCIPAL!$N$183),VLOOKUP($BG$633,'Banco de Dados'!$B$4:$J$50,8,FALSE)*PRINCIPAL!$H$183*(1-(PRINCIPAL!$O$183/100)),IF(PRINCIPAL!$H$183&lt;&gt;"",VLOOKUP($BG$633,'Banco de Dados'!$B$4:$J$50,8,FALSE)*PRINCIPAL!$H$183,IF(OR(L643=PRINCIPAL!$I$183,L643=PRINCIPAL!$I$183+PRINCIPAL!$I$183,L643=PRINCIPAL!$I$183+PRINCIPAL!$I$183+PRINCIPAL!$I$183),0,IF(L643=PRINCIPAL!$J$183,VLOOKUP($BG$633,'Banco de Dados'!$B$4:$J$50,6,FALSE)*(1-(PRINCIPAL!$K$183/100)),IF(L643=PRINCIPAL!$L$183,VLOOKUP($BG$633,'Banco de Dados'!$B$4:$J$50,6,FALSE)*(1-(PRINCIPAL!$M$183/100)),IF(L643=PRINCIPAL!$N$183,VLOOKUP($BG$633,'Banco de Dados'!$B$4:$J$50,6,FALSE)*(1-(PRINCIPAL!$O$183/100)),VLOOKUP($BG$633,'Banco de Dados'!$B$4:$J$50,6,FALSE)))))))))),"")</f>
        <v/>
      </c>
      <c r="BG643" s="29" t="str">
        <f>IFERROR(BF643*(IFERROR(VLOOKUP($BG$633,'Banco de Dados'!$B$4:$J$50,4,FALSE),"ERRO")),"")</f>
        <v/>
      </c>
      <c r="BH643" s="29" t="str">
        <f t="shared" si="443"/>
        <v/>
      </c>
      <c r="BI643" s="103" t="str">
        <f>IFERROR(BH643*(C643*(PRINCIPAL!$G$183/100))*0.47*(44/12),"")</f>
        <v/>
      </c>
      <c r="BJ643" s="102" t="str">
        <f t="shared" si="428"/>
        <v/>
      </c>
    </row>
    <row r="644" spans="2:62" ht="12.75" customHeight="1" x14ac:dyDescent="0.3">
      <c r="B644" s="326">
        <f t="shared" si="429"/>
        <v>2029</v>
      </c>
      <c r="C644" s="340"/>
      <c r="D644" s="1"/>
      <c r="E644" s="116">
        <v>9</v>
      </c>
      <c r="F644" s="24" t="str">
        <f>IFERROR(VLOOKUP($G$633,'Banco de Dados'!$B$4:$J$50,6,FALSE),"")</f>
        <v/>
      </c>
      <c r="G644" s="25" t="str">
        <f>IFERROR(F644*(IFERROR(VLOOKUP($G$633,'Banco de Dados'!$B$4:$J$50,4,FALSE),"ERRO")),"")</f>
        <v/>
      </c>
      <c r="H644" s="25" t="str">
        <f t="shared" si="430"/>
        <v/>
      </c>
      <c r="I644" s="103" t="str">
        <f t="shared" si="431"/>
        <v/>
      </c>
      <c r="J644" s="117" t="str">
        <f t="shared" si="432"/>
        <v/>
      </c>
      <c r="K644" s="1"/>
      <c r="L644" s="91">
        <v>9</v>
      </c>
      <c r="M644" s="24" t="str">
        <f>IFERROR(IF(AND(PRINCIPAL!$H$174&lt;&gt;"",OR(L644=PRINCIPAL!$I$174,L644=PRINCIPAL!$I$174+PRINCIPAL!$I$174,L644=PRINCIPAL!$I$174+PRINCIPAL!$I$174+PRINCIPAL!$I$174)),0,IF(AND(PRINCIPAL!$H$174&lt;&gt;"",L644=PRINCIPAL!$J$174),VLOOKUP($N$633,'Banco de Dados'!$B$4:$J$50,8,FALSE)*PRINCIPAL!$H$174*(1-(PRINCIPAL!$K$174/100)),IF(AND(PRINCIPAL!$H$174&lt;&gt;"",L644=PRINCIPAL!$L$174),VLOOKUP($N$633,'Banco de Dados'!$B$4:$J$50,8,FALSE)*PRINCIPAL!$H$174*(1-(PRINCIPAL!$M$174/100)),IF(AND(PRINCIPAL!$H$174&lt;&gt;"",L644=PRINCIPAL!$N$174),VLOOKUP($N$633,'Banco de Dados'!$B$4:$J$50,8,FALSE)*PRINCIPAL!$H$174*(1-(PRINCIPAL!$O$174/100)),IF(PRINCIPAL!$H$174&lt;&gt;"",VLOOKUP($N$633,'Banco de Dados'!$B$4:$J$50,8,FALSE)*PRINCIPAL!$H$174,IF(OR(L644=PRINCIPAL!$I$174,L644=PRINCIPAL!$I$174+PRINCIPAL!$I$174,L644=PRINCIPAL!$I$174+PRINCIPAL!$I$174+PRINCIPAL!$I$174),0,IF(L644=PRINCIPAL!$J$174,VLOOKUP($N$633,'Banco de Dados'!$B$4:$J$50,6,FALSE)*(1-(PRINCIPAL!$K$174/100)),IF(L644=PRINCIPAL!$L$174,VLOOKUP($N$633,'Banco de Dados'!$B$4:$J$50,6,FALSE)*(1-(PRINCIPAL!$M$174/100)),IF(L644=PRINCIPAL!$N$174,VLOOKUP($N$633,'Banco de Dados'!$B$4:$J$50,6,FALSE)*(1-(PRINCIPAL!$O$174/100)),VLOOKUP($N$633,'Banco de Dados'!$B$4:$J$50,6,FALSE)))))))))),"")</f>
        <v/>
      </c>
      <c r="N644" s="25" t="str">
        <f>IFERROR(M644*(IFERROR(VLOOKUP($N$633,'Banco de Dados'!$B$4:$J$50,4,FALSE),"ERRO")),"")</f>
        <v/>
      </c>
      <c r="O644" s="25" t="str">
        <f t="shared" si="433"/>
        <v/>
      </c>
      <c r="P644" s="103" t="str">
        <f>IFERROR(O644*(C644*(PRINCIPAL!$G$174/100))*0.47*(44/12),"")</f>
        <v/>
      </c>
      <c r="Q644" s="107" t="str">
        <f t="shared" si="449"/>
        <v/>
      </c>
      <c r="R644" s="29" t="str">
        <f>IFERROR(IF(AND(PRINCIPAL!$H$175&lt;&gt;"",OR(L644=PRINCIPAL!$I$175,L644=PRINCIPAL!$I$175+PRINCIPAL!$I$175,L644=PRINCIPAL!$I$175+PRINCIPAL!$I$175+PRINCIPAL!$I$175)),0,IF(AND(PRINCIPAL!$H$175&lt;&gt;"",L644=PRINCIPAL!$J$175),VLOOKUP($S$633,'Banco de Dados'!$B$4:$J$50,8,FALSE)*PRINCIPAL!$H$175*(1-(PRINCIPAL!$K$175/100)),IF(AND(PRINCIPAL!$H$175&lt;&gt;"",L644=PRINCIPAL!$L$175),VLOOKUP($S$633,'Banco de Dados'!$B$4:$J$50,8,FALSE)*PRINCIPAL!$H$175*(1-(PRINCIPAL!$M$175/100)),IF(AND(PRINCIPAL!$H$175&lt;&gt;"",L644=PRINCIPAL!$N$175),VLOOKUP($S$633,'Banco de Dados'!$B$4:$J$50,8,FALSE)*PRINCIPAL!$H$175*(1-(PRINCIPAL!$O$175/100)),IF(PRINCIPAL!$H$175&lt;&gt;"",VLOOKUP($S$633,'Banco de Dados'!$B$4:$J$50,8,FALSE)*PRINCIPAL!$H$175,IF(OR(L644=PRINCIPAL!$I$175,L644=PRINCIPAL!$I$175+PRINCIPAL!$I$175,L644=PRINCIPAL!$I$175+PRINCIPAL!$I$175+PRINCIPAL!$I$175),0,IF(L644=PRINCIPAL!$J$175,VLOOKUP($S$633,'Banco de Dados'!$B$4:$J$50,6,FALSE)*(1-(PRINCIPAL!$K$175/100)),IF(L644=PRINCIPAL!$L$175,VLOOKUP($S$633,'Banco de Dados'!$B$4:$J$50,6,FALSE)*(1-(PRINCIPAL!$M$175/100)),IF(L644=PRINCIPAL!$N$175,VLOOKUP($S$633,'Banco de Dados'!$B$4:$J$50,6,FALSE)*(1-(PRINCIPAL!$O$175/100)),VLOOKUP($S$633,'Banco de Dados'!$B$4:$J$50,6,FALSE)))))))))),"")</f>
        <v/>
      </c>
      <c r="S644" s="29" t="str">
        <f>IFERROR(R644*(IFERROR(VLOOKUP($S$633,'Banco de Dados'!$B$4:$J$50,4,FALSE),"ERRO")),"")</f>
        <v/>
      </c>
      <c r="T644" s="29" t="str">
        <f t="shared" ref="T644:T670" si="450">IFERROR(R644+S644,"")</f>
        <v/>
      </c>
      <c r="U644" s="103" t="str">
        <f>IFERROR(T644*(C644*(PRINCIPAL!$G$175/100))*0.47*(44/12),"")</f>
        <v/>
      </c>
      <c r="V644" s="103" t="str">
        <f t="shared" si="426"/>
        <v/>
      </c>
      <c r="W644" s="30" t="str">
        <f>IFERROR(IF(AND(PRINCIPAL!$H$176&lt;&gt;"",OR(L644=PRINCIPAL!$I$176,L644=PRINCIPAL!$I$176+PRINCIPAL!$I$176,L644=PRINCIPAL!$I$176+PRINCIPAL!$I$176+PRINCIPAL!$I$176)),0,IF(AND(PRINCIPAL!$H$176&lt;&gt;"",L644=PRINCIPAL!$J$176),VLOOKUP($X$633,'Banco de Dados'!$B$4:$J$50,8,FALSE)*PRINCIPAL!$H$176*(1-(PRINCIPAL!$K$176/100)),IF(AND(PRINCIPAL!$H$176&lt;&gt;"",L644=PRINCIPAL!$L$176),VLOOKUP($X$633,'Banco de Dados'!$B$4:$J$50,8,FALSE)*PRINCIPAL!$H$176*(1-(PRINCIPAL!$M$176/100)),IF(AND(PRINCIPAL!$H$176&lt;&gt;"",L644=PRINCIPAL!$N$176),VLOOKUP($X$633,'Banco de Dados'!$B$4:$J$50,8,FALSE)*PRINCIPAL!$H$176*(1-(PRINCIPAL!$O$176/100)),IF(PRINCIPAL!$H$176&lt;&gt;"",VLOOKUP($X$633,'Banco de Dados'!$B$4:$J$50,8,FALSE)*PRINCIPAL!$H$176,IF(OR(L644=PRINCIPAL!$I$176,L644=PRINCIPAL!$I$176+PRINCIPAL!$I$176,L644=PRINCIPAL!$I$176+PRINCIPAL!$I$176+PRINCIPAL!$I$176),0,IF(L644=PRINCIPAL!$J$176,VLOOKUP($X$633,'Banco de Dados'!$B$4:$J$50,6,FALSE)*(1-(PRINCIPAL!$K$176/100)),IF(L644=PRINCIPAL!$L$176,VLOOKUP($X$633,'Banco de Dados'!$B$4:$J$50,6,FALSE)*(1-(PRINCIPAL!$M$176/100)),IF(L644=PRINCIPAL!$N$176,VLOOKUP($X$633,'Banco de Dados'!$B$4:$J$50,6,FALSE)*(1-(PRINCIPAL!$O$176/100)),VLOOKUP($X$633,'Banco de Dados'!$B$4:$J$50,6,FALSE)))))))))),"")</f>
        <v/>
      </c>
      <c r="X644" s="29" t="str">
        <f>IFERROR(W644*(IFERROR(VLOOKUP($X$633,'Banco de Dados'!$B$4:$J$50,4,FALSE),"ERRO")),"")</f>
        <v/>
      </c>
      <c r="Y644" s="29" t="str">
        <f t="shared" si="444"/>
        <v/>
      </c>
      <c r="Z644" s="103" t="str">
        <f>IFERROR(Y644*(C644*(PRINCIPAL!$G$176/100))*0.47*(44/12),"")</f>
        <v/>
      </c>
      <c r="AA644" s="111" t="str">
        <f t="shared" si="445"/>
        <v/>
      </c>
      <c r="AB644" s="30" t="str">
        <f>IFERROR(IF(AND(PRINCIPAL!$H$177&lt;&gt;"",OR(L644=PRINCIPAL!$I$177,L644=PRINCIPAL!$I$177+PRINCIPAL!$I$177,L644=PRINCIPAL!$I$177+PRINCIPAL!$I$177+PRINCIPAL!$I$177)),0,IF(AND(PRINCIPAL!$H$177&lt;&gt;"",L644=PRINCIPAL!$J$177),VLOOKUP($AC$633,'Banco de Dados'!$B$4:$J$50,8,FALSE)*PRINCIPAL!$H$177*(1-(PRINCIPAL!$K$177/100)),IF(AND(PRINCIPAL!$H$177&lt;&gt;"",L644=PRINCIPAL!$L$177),VLOOKUP($AC$633,'Banco de Dados'!$B$4:$J$50,8,FALSE)*PRINCIPAL!$H$177*(1-(PRINCIPAL!$M$177/100)),IF(AND(PRINCIPAL!$H$177&lt;&gt;"",L644=PRINCIPAL!$N$177),VLOOKUP($AC$633,'Banco de Dados'!$B$4:$J$50,8,FALSE)*PRINCIPAL!$H$177*(1-(PRINCIPAL!$O$177/100)),IF(PRINCIPAL!$H$177&lt;&gt;"",VLOOKUP($AC$633,'Banco de Dados'!$B$4:$J$50,8,FALSE)*PRINCIPAL!$H$177,IF(OR(L644=PRINCIPAL!$I$177,L644=PRINCIPAL!$I$177+PRINCIPAL!$I$177,L644=PRINCIPAL!$I$177+PRINCIPAL!$I$177+PRINCIPAL!$I$177),0,IF(L644=PRINCIPAL!$J$177,VLOOKUP($AC$633,'Banco de Dados'!$B$4:$J$50,6,FALSE)*(1-(PRINCIPAL!$K$177/100)),IF(L644=PRINCIPAL!$L$177,VLOOKUP($AC$633,'Banco de Dados'!$B$4:$J$50,6,FALSE)*(1-(PRINCIPAL!$M$177/100)),IF(L644=PRINCIPAL!$N$177,VLOOKUP($AC$633,'Banco de Dados'!$B$4:$J$50,6,FALSE)*(1-(PRINCIPAL!$O$177/100)),VLOOKUP($AC$633,'Banco de Dados'!$B$4:$J$50,6,FALSE)))))))))),"")</f>
        <v/>
      </c>
      <c r="AC644" s="29" t="str">
        <f>IFERROR(AB644*(IFERROR(VLOOKUP($AC$633,'Banco de Dados'!$B$4:$J$50,4,FALSE),"ERRO")),"")</f>
        <v/>
      </c>
      <c r="AD644" s="29" t="str">
        <f t="shared" si="435"/>
        <v/>
      </c>
      <c r="AE644" s="103" t="str">
        <f>IFERROR(AD644*(C644*(PRINCIPAL!$G$177/100))*0.47*(44/12),"")</f>
        <v/>
      </c>
      <c r="AF644" s="111" t="str">
        <f t="shared" si="436"/>
        <v/>
      </c>
      <c r="AG644" s="30" t="str">
        <f>IFERROR(IF(AND(PRINCIPAL!$H$178&lt;&gt;"",OR(L644=PRINCIPAL!$I$178,L644=PRINCIPAL!$I$178+PRINCIPAL!$I$178,L644=PRINCIPAL!$I$178+PRINCIPAL!$I$178+PRINCIPAL!$I$178)),0,IF(AND(PRINCIPAL!$H$178&lt;&gt;"",L644=PRINCIPAL!$J$178),VLOOKUP($AH$633,'Banco de Dados'!$B$4:$J$50,8,FALSE)*PRINCIPAL!$H$178*(1-(PRINCIPAL!$K$178/100)),IF(AND(PRINCIPAL!$H$178&lt;&gt;"",L644=PRINCIPAL!$L$178),VLOOKUP($AH$633,'Banco de Dados'!$B$4:$J$50,8,FALSE)*PRINCIPAL!$H$178*(1-(PRINCIPAL!$M$178/100)),IF(AND(PRINCIPAL!$H$178&lt;&gt;"",L644=PRINCIPAL!$N$178),VLOOKUP($AH$633,'Banco de Dados'!$B$4:$J$50,8,FALSE)*PRINCIPAL!$H$178*(1-(PRINCIPAL!$O$178/100)),IF(PRINCIPAL!$H$178&lt;&gt;"",VLOOKUP($AH$633,'Banco de Dados'!$B$4:$J$50,8,FALSE)*PRINCIPAL!$H$178,IF(OR(L644=PRINCIPAL!$I$178,L644=PRINCIPAL!$I$178+PRINCIPAL!$I$178,L644=PRINCIPAL!$I$178+PRINCIPAL!$I$178+PRINCIPAL!$I$178),0,IF(L644=PRINCIPAL!$J$178,VLOOKUP($AH$633,'Banco de Dados'!$B$4:$J$50,6,FALSE)*(1-(PRINCIPAL!$K$178/100)),IF(L644=PRINCIPAL!$L$178,VLOOKUP($AH$633,'Banco de Dados'!$B$4:$J$50,6,FALSE)*(1-(PRINCIPAL!$M$178/100)),IF(L644=PRINCIPAL!$N$178,VLOOKUP($AH$633,'Banco de Dados'!$B$4:$J$50,6,FALSE)*(1-(PRINCIPAL!$O$178/100)),VLOOKUP($AH$633,'Banco de Dados'!$B$4:$J$50,6,FALSE)))))))))),"")</f>
        <v/>
      </c>
      <c r="AH644" s="29" t="str">
        <f>IFERROR(AG644*(IFERROR(VLOOKUP($AH$633,'Banco de Dados'!$B$4:$J$50,4,FALSE),"ERRO")),"")</f>
        <v/>
      </c>
      <c r="AI644" s="29" t="str">
        <f t="shared" si="437"/>
        <v/>
      </c>
      <c r="AJ644" s="103" t="str">
        <f>IFERROR(AI644*(C644*(PRINCIPAL!$G$178/100))*0.47*(44/12),"")</f>
        <v/>
      </c>
      <c r="AK644" s="111" t="str">
        <f t="shared" si="446"/>
        <v/>
      </c>
      <c r="AL644" s="30" t="str">
        <f>IFERROR(IF(AND(PRINCIPAL!$H$179&lt;&gt;"",OR(L644=PRINCIPAL!$I$179,L644=PRINCIPAL!$I$179+PRINCIPAL!$I$179,L644=PRINCIPAL!$I$179+PRINCIPAL!$I$179+PRINCIPAL!$I$179)),0,IF(AND(PRINCIPAL!$H$179&lt;&gt;"",L644=PRINCIPAL!$J$179),VLOOKUP($AM$633,'Banco de Dados'!$B$4:$J$50,8,FALSE)*PRINCIPAL!$H$179*(1-(PRINCIPAL!$K$179/100)),IF(AND(PRINCIPAL!$H$179&lt;&gt;"",L644=PRINCIPAL!$L$179),VLOOKUP($AM$633,'Banco de Dados'!$B$4:$J$50,8,FALSE)*PRINCIPAL!$H$179*(1-(PRINCIPAL!$M$179/100)),IF(AND(PRINCIPAL!$H$179&lt;&gt;"",L644=PRINCIPAL!$N$179),VLOOKUP($AM$633,'Banco de Dados'!$B$4:$J$50,8,FALSE)*PRINCIPAL!$H$179*(1-(PRINCIPAL!$O$179/100)),IF(PRINCIPAL!$H$179&lt;&gt;"",VLOOKUP($AM$633,'Banco de Dados'!$B$4:$J$50,8,FALSE)*PRINCIPAL!$H$179,IF(OR(L644=PRINCIPAL!$I$179,L644=PRINCIPAL!$I$179+PRINCIPAL!$I$179,L644=PRINCIPAL!$I$179+PRINCIPAL!$I$179+PRINCIPAL!$I$179),0,IF(L644=PRINCIPAL!$J$179,VLOOKUP($AM$633,'Banco de Dados'!$B$4:$J$50,6,FALSE)*(1-(PRINCIPAL!$K$179/100)),IF(L644=PRINCIPAL!$L$179,VLOOKUP($AM$633,'Banco de Dados'!$B$4:$J$50,6,FALSE)*(1-(PRINCIPAL!$M$179/100)),IF(L644=PRINCIPAL!$N$179,VLOOKUP($AM$633,'Banco de Dados'!$B$4:$J$50,6,FALSE)*(1-(PRINCIPAL!$O$179/100)),VLOOKUP($AM$633,'Banco de Dados'!$B$4:$J$50,6,FALSE)))))))))),"")</f>
        <v/>
      </c>
      <c r="AM644" s="29" t="str">
        <f>IFERROR(AL644*(IFERROR(VLOOKUP($AM$633,'Banco de Dados'!$B$4:$J$50,4,FALSE),"ERRO")),"")</f>
        <v/>
      </c>
      <c r="AN644" s="29" t="str">
        <f t="shared" si="438"/>
        <v/>
      </c>
      <c r="AO644" s="103" t="str">
        <f>IFERROR(AN644*(C644*(PRINCIPAL!$G$179/100))*0.47*(44/12),"")</f>
        <v/>
      </c>
      <c r="AP644" s="111" t="str">
        <f t="shared" si="439"/>
        <v/>
      </c>
      <c r="AQ644" s="30" t="str">
        <f>IFERROR(IF(AND(PRINCIPAL!$H$180&lt;&gt;"",OR(L644=PRINCIPAL!$I$180,L644=PRINCIPAL!$I$180+PRINCIPAL!$I$180,L644=PRINCIPAL!$I$180+PRINCIPAL!$I$180+PRINCIPAL!$I$180)),0,IF(AND(PRINCIPAL!$H$180&lt;&gt;"",L644=PRINCIPAL!$J$180),VLOOKUP($AR$633,'Banco de Dados'!$B$4:$J$50,8,FALSE)*PRINCIPAL!$H$180*(1-(PRINCIPAL!$K$180/100)),IF(AND(PRINCIPAL!$H$180&lt;&gt;"",L644=PRINCIPAL!$L$180),VLOOKUP($AR$633,'Banco de Dados'!$B$4:$J$50,8,FALSE)*PRINCIPAL!$H$180*(1-(PRINCIPAL!$M$180/100)),IF(AND(PRINCIPAL!$H$180&lt;&gt;"",L644=PRINCIPAL!$N$180),VLOOKUP($AR$633,'Banco de Dados'!$B$4:$J$50,8,FALSE)*PRINCIPAL!$H$180*(1-(PRINCIPAL!$O$180/100)),IF(PRINCIPAL!$H$180&lt;&gt;"",VLOOKUP($AR$633,'Banco de Dados'!$B$4:$J$50,8,FALSE)*PRINCIPAL!$H$180,IF(OR(L644=PRINCIPAL!$I$180,L644=PRINCIPAL!$I$180+PRINCIPAL!$I$180,L644=PRINCIPAL!$I$180+PRINCIPAL!$I$180+PRINCIPAL!$I$180),0,IF(L644=PRINCIPAL!$J$180,VLOOKUP($AR$633,'Banco de Dados'!$B$4:$J$50,6,FALSE)*(1-(PRINCIPAL!$K$180/100)),IF(L644=PRINCIPAL!$L$180,VLOOKUP($AR$633,'Banco de Dados'!$B$4:$J$50,6,FALSE)*(1-(PRINCIPAL!$M$180/100)),IF(L644=PRINCIPAL!$N$180,VLOOKUP($AR$633,'Banco de Dados'!$B$4:$J$50,6,FALSE)*(1-(PRINCIPAL!$O$180/100)),VLOOKUP($AR$633,'Banco de Dados'!$B$4:$J$50,6,FALSE)))))))))),"")</f>
        <v/>
      </c>
      <c r="AR644" s="29" t="str">
        <f>IFERROR(AQ644*(IFERROR(VLOOKUP($AR$633,'Banco de Dados'!$B$4:$J$50,4,FALSE),"ERRO")),"")</f>
        <v/>
      </c>
      <c r="AS644" s="29" t="str">
        <f t="shared" si="440"/>
        <v/>
      </c>
      <c r="AT644" s="103" t="str">
        <f>IFERROR(AS644*(C644*(PRINCIPAL!$G$180/100))*0.47*(44/12),"")</f>
        <v/>
      </c>
      <c r="AU644" s="111" t="str">
        <f t="shared" si="441"/>
        <v/>
      </c>
      <c r="AV644" s="30" t="str">
        <f>IFERROR(IF(AND(PRINCIPAL!$H$181&lt;&gt;"",OR(L644=PRINCIPAL!$I$181,L644=PRINCIPAL!$I$181+PRINCIPAL!$I$181,L644=PRINCIPAL!$I$181+PRINCIPAL!$I$181+PRINCIPAL!$I$181)),0,IF(AND(PRINCIPAL!$H$181&lt;&gt;"",L644=PRINCIPAL!$J$181),VLOOKUP($AW$633,'Banco de Dados'!$B$4:$J$50,8,FALSE)*PRINCIPAL!$H$181*(1-(PRINCIPAL!$K$181/100)),IF(AND(PRINCIPAL!$H$181&lt;&gt;"",L644=PRINCIPAL!$L$181),VLOOKUP($AW$633,'Banco de Dados'!$B$4:$J$50,8,FALSE)*PRINCIPAL!$H$181*(1-(PRINCIPAL!$M$181/100)),IF(AND(PRINCIPAL!$H$181&lt;&gt;"",L644=PRINCIPAL!$N$181),VLOOKUP($AW$633,'Banco de Dados'!$B$4:$J$50,8,FALSE)*PRINCIPAL!$H$181*(1-(PRINCIPAL!$O$181/100)),IF(PRINCIPAL!$H$181&lt;&gt;"",VLOOKUP($AW$633,'Banco de Dados'!$B$4:$J$50,8,FALSE)*PRINCIPAL!$H$181,IF(OR(L644=PRINCIPAL!$I$181,L644=PRINCIPAL!$I$181+PRINCIPAL!$I$181,L644=PRINCIPAL!$I$181+PRINCIPAL!$I$181+PRINCIPAL!$I$181),0,IF(L644=PRINCIPAL!$J$181,VLOOKUP($AW$633,'Banco de Dados'!$B$4:$J$50,6,FALSE)*(1-(PRINCIPAL!$K$181/100)),IF(L644=PRINCIPAL!$L$181,VLOOKUP($AW$633,'Banco de Dados'!$B$4:$J$50,6,FALSE)*(1-(PRINCIPAL!$M$181/100)),IF(L644=PRINCIPAL!$N$181,VLOOKUP($AW$633,'Banco de Dados'!$B$4:$J$50,6,FALSE)*(1-(PRINCIPAL!$O$181/100)),VLOOKUP($AW$633,'Banco de Dados'!$B$4:$J$50,6,FALSE)))))))))),"")</f>
        <v/>
      </c>
      <c r="AW644" s="29" t="str">
        <f>IFERROR(AV644*(IFERROR(VLOOKUP($AW$633,'Banco de Dados'!$B$4:$J$50,4,FALSE),"ERRO")),"")</f>
        <v/>
      </c>
      <c r="AX644" s="29" t="str">
        <f t="shared" si="442"/>
        <v/>
      </c>
      <c r="AY644" s="103" t="str">
        <f>IFERROR(AX644*(C644*(PRINCIPAL!$G$181/100))*0.47*(44/12),"")</f>
        <v/>
      </c>
      <c r="AZ644" s="111" t="str">
        <f t="shared" si="447"/>
        <v/>
      </c>
      <c r="BA644" s="30" t="str">
        <f>IFERROR(IF(AND(PRINCIPAL!$H$182&lt;&gt;"",OR(L644=PRINCIPAL!$I$182,L644=PRINCIPAL!$I$182+PRINCIPAL!$I$182,L644=PRINCIPAL!$I$182+PRINCIPAL!$I$182+PRINCIPAL!$I$182)),0,IF(AND(PRINCIPAL!$H$182&lt;&gt;"",L644=PRINCIPAL!$J$182),VLOOKUP($BB$633,'Banco de Dados'!$B$4:$J$50,8,FALSE)*PRINCIPAL!$H$182*(1-(PRINCIPAL!$K$182/100)),IF(AND(PRINCIPAL!$H$182&lt;&gt;"",L644=PRINCIPAL!$L$182),VLOOKUP($BB$633,'Banco de Dados'!$B$4:$J$50,8,FALSE)*PRINCIPAL!$H$182*(1-(PRINCIPAL!$M$182/100)),IF(AND(PRINCIPAL!$H$182&lt;&gt;"",L644=PRINCIPAL!$N$182),VLOOKUP($BB$633,'Banco de Dados'!$B$4:$J$50,8,FALSE)*PRINCIPAL!$H$182*(1-(PRINCIPAL!$O$182/100)),IF(PRINCIPAL!$H$182&lt;&gt;"",VLOOKUP($BB$633,'Banco de Dados'!$B$4:$J$50,8,FALSE)*PRINCIPAL!$H$182,IF(OR(L644=PRINCIPAL!$I$182,L644=PRINCIPAL!$I$182+PRINCIPAL!$I$182,L644=PRINCIPAL!$I$182+PRINCIPAL!$I$182+PRINCIPAL!$I$182),0,IF(L644=PRINCIPAL!$J$182,VLOOKUP($BB$633,'Banco de Dados'!$B$4:$J$50,6,FALSE)*(1-(PRINCIPAL!$K$182/100)),IF(L644=PRINCIPAL!$L$182,VLOOKUP($BB$633,'Banco de Dados'!$B$4:$J$50,6,FALSE)*(1-(PRINCIPAL!$M$182/100)),IF(L644=PRINCIPAL!$N$182,VLOOKUP($BB$633,'Banco de Dados'!$B$4:$J$50,6,FALSE)*(1-(PRINCIPAL!$O$182/100)),VLOOKUP($BB$633,'Banco de Dados'!$B$4:$J$50,6,FALSE)))))))))),"")</f>
        <v/>
      </c>
      <c r="BB644" s="29" t="str">
        <f>IFERROR(BA644*(IFERROR(VLOOKUP($BB$633,'Banco de Dados'!$B$4:$J$50,4,FALSE),"ERRO")),"")</f>
        <v/>
      </c>
      <c r="BC644" s="29" t="str">
        <f t="shared" si="448"/>
        <v/>
      </c>
      <c r="BD644" s="103" t="str">
        <f>IFERROR(BC644*(C644*(PRINCIPAL!$G$182/100))*0.47*(44/12),"")</f>
        <v/>
      </c>
      <c r="BE644" s="111" t="str">
        <f t="shared" si="427"/>
        <v/>
      </c>
      <c r="BF644" s="30" t="str">
        <f>IFERROR(IF(AND(PRINCIPAL!$H$183&lt;&gt;"",OR(L644=PRINCIPAL!$I$183,L644=PRINCIPAL!$I$183+PRINCIPAL!$I$183,L644=PRINCIPAL!$I$183+PRINCIPAL!$I$183+PRINCIPAL!$I$183)),0,IF(AND(PRINCIPAL!$H$183&lt;&gt;"",L644=PRINCIPAL!$J$183),VLOOKUP($BG$633,'Banco de Dados'!$B$4:$J$50,8,FALSE)*PRINCIPAL!$H$183*(1-(PRINCIPAL!$K$183/100)),IF(AND(PRINCIPAL!$H$183&lt;&gt;"",L644=PRINCIPAL!$L$183),VLOOKUP($BG$633,'Banco de Dados'!$B$4:$J$50,8,FALSE)*PRINCIPAL!$H$183*(1-(PRINCIPAL!$M$183/100)),IF(AND(PRINCIPAL!$H$183&lt;&gt;"",L644=PRINCIPAL!$N$183),VLOOKUP($BG$633,'Banco de Dados'!$B$4:$J$50,8,FALSE)*PRINCIPAL!$H$183*(1-(PRINCIPAL!$O$183/100)),IF(PRINCIPAL!$H$183&lt;&gt;"",VLOOKUP($BG$633,'Banco de Dados'!$B$4:$J$50,8,FALSE)*PRINCIPAL!$H$183,IF(OR(L644=PRINCIPAL!$I$183,L644=PRINCIPAL!$I$183+PRINCIPAL!$I$183,L644=PRINCIPAL!$I$183+PRINCIPAL!$I$183+PRINCIPAL!$I$183),0,IF(L644=PRINCIPAL!$J$183,VLOOKUP($BG$633,'Banco de Dados'!$B$4:$J$50,6,FALSE)*(1-(PRINCIPAL!$K$183/100)),IF(L644=PRINCIPAL!$L$183,VLOOKUP($BG$633,'Banco de Dados'!$B$4:$J$50,6,FALSE)*(1-(PRINCIPAL!$M$183/100)),IF(L644=PRINCIPAL!$N$183,VLOOKUP($BG$633,'Banco de Dados'!$B$4:$J$50,6,FALSE)*(1-(PRINCIPAL!$O$183/100)),VLOOKUP($BG$633,'Banco de Dados'!$B$4:$J$50,6,FALSE)))))))))),"")</f>
        <v/>
      </c>
      <c r="BG644" s="29" t="str">
        <f>IFERROR(BF644*(IFERROR(VLOOKUP($BG$633,'Banco de Dados'!$B$4:$J$50,4,FALSE),"ERRO")),"")</f>
        <v/>
      </c>
      <c r="BH644" s="29" t="str">
        <f t="shared" si="443"/>
        <v/>
      </c>
      <c r="BI644" s="103" t="str">
        <f>IFERROR(BH644*(C644*(PRINCIPAL!$G$183/100))*0.47*(44/12),"")</f>
        <v/>
      </c>
      <c r="BJ644" s="102" t="str">
        <f t="shared" si="428"/>
        <v/>
      </c>
    </row>
    <row r="645" spans="2:62" ht="12.75" customHeight="1" x14ac:dyDescent="0.3">
      <c r="B645" s="326">
        <f t="shared" si="429"/>
        <v>2030</v>
      </c>
      <c r="C645" s="340"/>
      <c r="D645" s="1"/>
      <c r="E645" s="116">
        <v>10</v>
      </c>
      <c r="F645" s="24" t="str">
        <f>IFERROR(VLOOKUP($G$633,'Banco de Dados'!$B$4:$J$50,6,FALSE),"")</f>
        <v/>
      </c>
      <c r="G645" s="25" t="str">
        <f>IFERROR(F645*(IFERROR(VLOOKUP($G$633,'Banco de Dados'!$B$4:$J$50,4,FALSE),"ERRO")),"")</f>
        <v/>
      </c>
      <c r="H645" s="25" t="str">
        <f t="shared" si="430"/>
        <v/>
      </c>
      <c r="I645" s="103" t="str">
        <f t="shared" si="431"/>
        <v/>
      </c>
      <c r="J645" s="117" t="str">
        <f t="shared" si="432"/>
        <v/>
      </c>
      <c r="K645" s="1"/>
      <c r="L645" s="91">
        <v>10</v>
      </c>
      <c r="M645" s="24" t="str">
        <f>IFERROR(IF(AND(PRINCIPAL!$H$174&lt;&gt;"",OR(L645=PRINCIPAL!$I$174,L645=PRINCIPAL!$I$174+PRINCIPAL!$I$174,L645=PRINCIPAL!$I$174+PRINCIPAL!$I$174+PRINCIPAL!$I$174)),0,IF(AND(PRINCIPAL!$H$174&lt;&gt;"",L645=PRINCIPAL!$J$174),VLOOKUP($N$633,'Banco de Dados'!$B$4:$J$50,8,FALSE)*PRINCIPAL!$H$174*(1-(PRINCIPAL!$K$174/100)),IF(AND(PRINCIPAL!$H$174&lt;&gt;"",L645=PRINCIPAL!$L$174),VLOOKUP($N$633,'Banco de Dados'!$B$4:$J$50,8,FALSE)*PRINCIPAL!$H$174*(1-(PRINCIPAL!$M$174/100)),IF(AND(PRINCIPAL!$H$174&lt;&gt;"",L645=PRINCIPAL!$N$174),VLOOKUP($N$633,'Banco de Dados'!$B$4:$J$50,8,FALSE)*PRINCIPAL!$H$174*(1-(PRINCIPAL!$O$174/100)),IF(PRINCIPAL!$H$174&lt;&gt;"",VLOOKUP($N$633,'Banco de Dados'!$B$4:$J$50,8,FALSE)*PRINCIPAL!$H$174,IF(OR(L645=PRINCIPAL!$I$174,L645=PRINCIPAL!$I$174+PRINCIPAL!$I$174,L645=PRINCIPAL!$I$174+PRINCIPAL!$I$174+PRINCIPAL!$I$174),0,IF(L645=PRINCIPAL!$J$174,VLOOKUP($N$633,'Banco de Dados'!$B$4:$J$50,6,FALSE)*(1-(PRINCIPAL!$K$174/100)),IF(L645=PRINCIPAL!$L$174,VLOOKUP($N$633,'Banco de Dados'!$B$4:$J$50,6,FALSE)*(1-(PRINCIPAL!$M$174/100)),IF(L645=PRINCIPAL!$N$174,VLOOKUP($N$633,'Banco de Dados'!$B$4:$J$50,6,FALSE)*(1-(PRINCIPAL!$O$174/100)),VLOOKUP($N$633,'Banco de Dados'!$B$4:$J$50,6,FALSE)))))))))),"")</f>
        <v/>
      </c>
      <c r="N645" s="25" t="str">
        <f>IFERROR(M645*(IFERROR(VLOOKUP($N$633,'Banco de Dados'!$B$4:$J$50,4,FALSE),"ERRO")),"")</f>
        <v/>
      </c>
      <c r="O645" s="25" t="str">
        <f t="shared" si="433"/>
        <v/>
      </c>
      <c r="P645" s="103" t="str">
        <f>IFERROR(O645*(C645*(PRINCIPAL!$G$174/100))*0.47*(44/12),"")</f>
        <v/>
      </c>
      <c r="Q645" s="107" t="str">
        <f t="shared" si="449"/>
        <v/>
      </c>
      <c r="R645" s="29" t="str">
        <f>IFERROR(IF(AND(PRINCIPAL!$H$175&lt;&gt;"",OR(L645=PRINCIPAL!$I$175,L645=PRINCIPAL!$I$175+PRINCIPAL!$I$175,L645=PRINCIPAL!$I$175+PRINCIPAL!$I$175+PRINCIPAL!$I$175)),0,IF(AND(PRINCIPAL!$H$175&lt;&gt;"",L645=PRINCIPAL!$J$175),VLOOKUP($S$633,'Banco de Dados'!$B$4:$J$50,8,FALSE)*PRINCIPAL!$H$175*(1-(PRINCIPAL!$K$175/100)),IF(AND(PRINCIPAL!$H$175&lt;&gt;"",L645=PRINCIPAL!$L$175),VLOOKUP($S$633,'Banco de Dados'!$B$4:$J$50,8,FALSE)*PRINCIPAL!$H$175*(1-(PRINCIPAL!$M$175/100)),IF(AND(PRINCIPAL!$H$175&lt;&gt;"",L645=PRINCIPAL!$N$175),VLOOKUP($S$633,'Banco de Dados'!$B$4:$J$50,8,FALSE)*PRINCIPAL!$H$175*(1-(PRINCIPAL!$O$175/100)),IF(PRINCIPAL!$H$175&lt;&gt;"",VLOOKUP($S$633,'Banco de Dados'!$B$4:$J$50,8,FALSE)*PRINCIPAL!$H$175,IF(OR(L645=PRINCIPAL!$I$175,L645=PRINCIPAL!$I$175+PRINCIPAL!$I$175,L645=PRINCIPAL!$I$175+PRINCIPAL!$I$175+PRINCIPAL!$I$175),0,IF(L645=PRINCIPAL!$J$175,VLOOKUP($S$633,'Banco de Dados'!$B$4:$J$50,6,FALSE)*(1-(PRINCIPAL!$K$175/100)),IF(L645=PRINCIPAL!$L$175,VLOOKUP($S$633,'Banco de Dados'!$B$4:$J$50,6,FALSE)*(1-(PRINCIPAL!$M$175/100)),IF(L645=PRINCIPAL!$N$175,VLOOKUP($S$633,'Banco de Dados'!$B$4:$J$50,6,FALSE)*(1-(PRINCIPAL!$O$175/100)),VLOOKUP($S$633,'Banco de Dados'!$B$4:$J$50,6,FALSE)))))))))),"")</f>
        <v/>
      </c>
      <c r="S645" s="29" t="str">
        <f>IFERROR(R645*(IFERROR(VLOOKUP($S$633,'Banco de Dados'!$B$4:$J$50,4,FALSE),"ERRO")),"")</f>
        <v/>
      </c>
      <c r="T645" s="29" t="str">
        <f t="shared" si="450"/>
        <v/>
      </c>
      <c r="U645" s="103" t="str">
        <f>IFERROR(T645*(C645*(PRINCIPAL!$G$175/100))*0.47*(44/12),"")</f>
        <v/>
      </c>
      <c r="V645" s="103" t="str">
        <f t="shared" si="426"/>
        <v/>
      </c>
      <c r="W645" s="30" t="str">
        <f>IFERROR(IF(AND(PRINCIPAL!$H$176&lt;&gt;"",OR(L645=PRINCIPAL!$I$176,L645=PRINCIPAL!$I$176+PRINCIPAL!$I$176,L645=PRINCIPAL!$I$176+PRINCIPAL!$I$176+PRINCIPAL!$I$176)),0,IF(AND(PRINCIPAL!$H$176&lt;&gt;"",L645=PRINCIPAL!$J$176),VLOOKUP($X$633,'Banco de Dados'!$B$4:$J$50,8,FALSE)*PRINCIPAL!$H$176*(1-(PRINCIPAL!$K$176/100)),IF(AND(PRINCIPAL!$H$176&lt;&gt;"",L645=PRINCIPAL!$L$176),VLOOKUP($X$633,'Banco de Dados'!$B$4:$J$50,8,FALSE)*PRINCIPAL!$H$176*(1-(PRINCIPAL!$M$176/100)),IF(AND(PRINCIPAL!$H$176&lt;&gt;"",L645=PRINCIPAL!$N$176),VLOOKUP($X$633,'Banco de Dados'!$B$4:$J$50,8,FALSE)*PRINCIPAL!$H$176*(1-(PRINCIPAL!$O$176/100)),IF(PRINCIPAL!$H$176&lt;&gt;"",VLOOKUP($X$633,'Banco de Dados'!$B$4:$J$50,8,FALSE)*PRINCIPAL!$H$176,IF(OR(L645=PRINCIPAL!$I$176,L645=PRINCIPAL!$I$176+PRINCIPAL!$I$176,L645=PRINCIPAL!$I$176+PRINCIPAL!$I$176+PRINCIPAL!$I$176),0,IF(L645=PRINCIPAL!$J$176,VLOOKUP($X$633,'Banco de Dados'!$B$4:$J$50,6,FALSE)*(1-(PRINCIPAL!$K$176/100)),IF(L645=PRINCIPAL!$L$176,VLOOKUP($X$633,'Banco de Dados'!$B$4:$J$50,6,FALSE)*(1-(PRINCIPAL!$M$176/100)),IF(L645=PRINCIPAL!$N$176,VLOOKUP($X$633,'Banco de Dados'!$B$4:$J$50,6,FALSE)*(1-(PRINCIPAL!$O$176/100)),VLOOKUP($X$633,'Banco de Dados'!$B$4:$J$50,6,FALSE)))))))))),"")</f>
        <v/>
      </c>
      <c r="X645" s="29" t="str">
        <f>IFERROR(W645*(IFERROR(VLOOKUP($X$633,'Banco de Dados'!$B$4:$J$50,4,FALSE),"ERRO")),"")</f>
        <v/>
      </c>
      <c r="Y645" s="29" t="str">
        <f t="shared" si="444"/>
        <v/>
      </c>
      <c r="Z645" s="103" t="str">
        <f>IFERROR(Y645*(C645*(PRINCIPAL!$G$176/100))*0.47*(44/12),"")</f>
        <v/>
      </c>
      <c r="AA645" s="111" t="str">
        <f t="shared" si="445"/>
        <v/>
      </c>
      <c r="AB645" s="30" t="str">
        <f>IFERROR(IF(AND(PRINCIPAL!$H$177&lt;&gt;"",OR(L645=PRINCIPAL!$I$177,L645=PRINCIPAL!$I$177+PRINCIPAL!$I$177,L645=PRINCIPAL!$I$177+PRINCIPAL!$I$177+PRINCIPAL!$I$177)),0,IF(AND(PRINCIPAL!$H$177&lt;&gt;"",L645=PRINCIPAL!$J$177),VLOOKUP($AC$633,'Banco de Dados'!$B$4:$J$50,8,FALSE)*PRINCIPAL!$H$177*(1-(PRINCIPAL!$K$177/100)),IF(AND(PRINCIPAL!$H$177&lt;&gt;"",L645=PRINCIPAL!$L$177),VLOOKUP($AC$633,'Banco de Dados'!$B$4:$J$50,8,FALSE)*PRINCIPAL!$H$177*(1-(PRINCIPAL!$M$177/100)),IF(AND(PRINCIPAL!$H$177&lt;&gt;"",L645=PRINCIPAL!$N$177),VLOOKUP($AC$633,'Banco de Dados'!$B$4:$J$50,8,FALSE)*PRINCIPAL!$H$177*(1-(PRINCIPAL!$O$177/100)),IF(PRINCIPAL!$H$177&lt;&gt;"",VLOOKUP($AC$633,'Banco de Dados'!$B$4:$J$50,8,FALSE)*PRINCIPAL!$H$177,IF(OR(L645=PRINCIPAL!$I$177,L645=PRINCIPAL!$I$177+PRINCIPAL!$I$177,L645=PRINCIPAL!$I$177+PRINCIPAL!$I$177+PRINCIPAL!$I$177),0,IF(L645=PRINCIPAL!$J$177,VLOOKUP($AC$633,'Banco de Dados'!$B$4:$J$50,6,FALSE)*(1-(PRINCIPAL!$K$177/100)),IF(L645=PRINCIPAL!$L$177,VLOOKUP($AC$633,'Banco de Dados'!$B$4:$J$50,6,FALSE)*(1-(PRINCIPAL!$M$177/100)),IF(L645=PRINCIPAL!$N$177,VLOOKUP($AC$633,'Banco de Dados'!$B$4:$J$50,6,FALSE)*(1-(PRINCIPAL!$O$177/100)),VLOOKUP($AC$633,'Banco de Dados'!$B$4:$J$50,6,FALSE)))))))))),"")</f>
        <v/>
      </c>
      <c r="AC645" s="29" t="str">
        <f>IFERROR(AB645*(IFERROR(VLOOKUP($AC$633,'Banco de Dados'!$B$4:$J$50,4,FALSE),"ERRO")),"")</f>
        <v/>
      </c>
      <c r="AD645" s="29" t="str">
        <f t="shared" si="435"/>
        <v/>
      </c>
      <c r="AE645" s="103" t="str">
        <f>IFERROR(AD645*(C645*(PRINCIPAL!$G$177/100))*0.47*(44/12),"")</f>
        <v/>
      </c>
      <c r="AF645" s="111" t="str">
        <f t="shared" si="436"/>
        <v/>
      </c>
      <c r="AG645" s="30" t="str">
        <f>IFERROR(IF(AND(PRINCIPAL!$H$178&lt;&gt;"",OR(L645=PRINCIPAL!$I$178,L645=PRINCIPAL!$I$178+PRINCIPAL!$I$178,L645=PRINCIPAL!$I$178+PRINCIPAL!$I$178+PRINCIPAL!$I$178)),0,IF(AND(PRINCIPAL!$H$178&lt;&gt;"",L645=PRINCIPAL!$J$178),VLOOKUP($AH$633,'Banco de Dados'!$B$4:$J$50,8,FALSE)*PRINCIPAL!$H$178*(1-(PRINCIPAL!$K$178/100)),IF(AND(PRINCIPAL!$H$178&lt;&gt;"",L645=PRINCIPAL!$L$178),VLOOKUP($AH$633,'Banco de Dados'!$B$4:$J$50,8,FALSE)*PRINCIPAL!$H$178*(1-(PRINCIPAL!$M$178/100)),IF(AND(PRINCIPAL!$H$178&lt;&gt;"",L645=PRINCIPAL!$N$178),VLOOKUP($AH$633,'Banco de Dados'!$B$4:$J$50,8,FALSE)*PRINCIPAL!$H$178*(1-(PRINCIPAL!$O$178/100)),IF(PRINCIPAL!$H$178&lt;&gt;"",VLOOKUP($AH$633,'Banco de Dados'!$B$4:$J$50,8,FALSE)*PRINCIPAL!$H$178,IF(OR(L645=PRINCIPAL!$I$178,L645=PRINCIPAL!$I$178+PRINCIPAL!$I$178,L645=PRINCIPAL!$I$178+PRINCIPAL!$I$178+PRINCIPAL!$I$178),0,IF(L645=PRINCIPAL!$J$178,VLOOKUP($AH$633,'Banco de Dados'!$B$4:$J$50,6,FALSE)*(1-(PRINCIPAL!$K$178/100)),IF(L645=PRINCIPAL!$L$178,VLOOKUP($AH$633,'Banco de Dados'!$B$4:$J$50,6,FALSE)*(1-(PRINCIPAL!$M$178/100)),IF(L645=PRINCIPAL!$N$178,VLOOKUP($AH$633,'Banco de Dados'!$B$4:$J$50,6,FALSE)*(1-(PRINCIPAL!$O$178/100)),VLOOKUP($AH$633,'Banco de Dados'!$B$4:$J$50,6,FALSE)))))))))),"")</f>
        <v/>
      </c>
      <c r="AH645" s="29" t="str">
        <f>IFERROR(AG645*(IFERROR(VLOOKUP($AH$633,'Banco de Dados'!$B$4:$J$50,4,FALSE),"ERRO")),"")</f>
        <v/>
      </c>
      <c r="AI645" s="29" t="str">
        <f t="shared" si="437"/>
        <v/>
      </c>
      <c r="AJ645" s="103" t="str">
        <f>IFERROR(AI645*(C645*(PRINCIPAL!$G$178/100))*0.47*(44/12),"")</f>
        <v/>
      </c>
      <c r="AK645" s="111" t="str">
        <f t="shared" si="446"/>
        <v/>
      </c>
      <c r="AL645" s="30" t="str">
        <f>IFERROR(IF(AND(PRINCIPAL!$H$179&lt;&gt;"",OR(L645=PRINCIPAL!$I$179,L645=PRINCIPAL!$I$179+PRINCIPAL!$I$179,L645=PRINCIPAL!$I$179+PRINCIPAL!$I$179+PRINCIPAL!$I$179)),0,IF(AND(PRINCIPAL!$H$179&lt;&gt;"",L645=PRINCIPAL!$J$179),VLOOKUP($AM$633,'Banco de Dados'!$B$4:$J$50,8,FALSE)*PRINCIPAL!$H$179*(1-(PRINCIPAL!$K$179/100)),IF(AND(PRINCIPAL!$H$179&lt;&gt;"",L645=PRINCIPAL!$L$179),VLOOKUP($AM$633,'Banco de Dados'!$B$4:$J$50,8,FALSE)*PRINCIPAL!$H$179*(1-(PRINCIPAL!$M$179/100)),IF(AND(PRINCIPAL!$H$179&lt;&gt;"",L645=PRINCIPAL!$N$179),VLOOKUP($AM$633,'Banco de Dados'!$B$4:$J$50,8,FALSE)*PRINCIPAL!$H$179*(1-(PRINCIPAL!$O$179/100)),IF(PRINCIPAL!$H$179&lt;&gt;"",VLOOKUP($AM$633,'Banco de Dados'!$B$4:$J$50,8,FALSE)*PRINCIPAL!$H$179,IF(OR(L645=PRINCIPAL!$I$179,L645=PRINCIPAL!$I$179+PRINCIPAL!$I$179,L645=PRINCIPAL!$I$179+PRINCIPAL!$I$179+PRINCIPAL!$I$179),0,IF(L645=PRINCIPAL!$J$179,VLOOKUP($AM$633,'Banco de Dados'!$B$4:$J$50,6,FALSE)*(1-(PRINCIPAL!$K$179/100)),IF(L645=PRINCIPAL!$L$179,VLOOKUP($AM$633,'Banco de Dados'!$B$4:$J$50,6,FALSE)*(1-(PRINCIPAL!$M$179/100)),IF(L645=PRINCIPAL!$N$179,VLOOKUP($AM$633,'Banco de Dados'!$B$4:$J$50,6,FALSE)*(1-(PRINCIPAL!$O$179/100)),VLOOKUP($AM$633,'Banco de Dados'!$B$4:$J$50,6,FALSE)))))))))),"")</f>
        <v/>
      </c>
      <c r="AM645" s="29" t="str">
        <f>IFERROR(AL645*(IFERROR(VLOOKUP($AM$633,'Banco de Dados'!$B$4:$J$50,4,FALSE),"ERRO")),"")</f>
        <v/>
      </c>
      <c r="AN645" s="29" t="str">
        <f t="shared" si="438"/>
        <v/>
      </c>
      <c r="AO645" s="103" t="str">
        <f>IFERROR(AN645*(C645*(PRINCIPAL!$G$179/100))*0.47*(44/12),"")</f>
        <v/>
      </c>
      <c r="AP645" s="111" t="str">
        <f t="shared" si="439"/>
        <v/>
      </c>
      <c r="AQ645" s="30" t="str">
        <f>IFERROR(IF(AND(PRINCIPAL!$H$180&lt;&gt;"",OR(L645=PRINCIPAL!$I$180,L645=PRINCIPAL!$I$180+PRINCIPAL!$I$180,L645=PRINCIPAL!$I$180+PRINCIPAL!$I$180+PRINCIPAL!$I$180)),0,IF(AND(PRINCIPAL!$H$180&lt;&gt;"",L645=PRINCIPAL!$J$180),VLOOKUP($AR$633,'Banco de Dados'!$B$4:$J$50,8,FALSE)*PRINCIPAL!$H$180*(1-(PRINCIPAL!$K$180/100)),IF(AND(PRINCIPAL!$H$180&lt;&gt;"",L645=PRINCIPAL!$L$180),VLOOKUP($AR$633,'Banco de Dados'!$B$4:$J$50,8,FALSE)*PRINCIPAL!$H$180*(1-(PRINCIPAL!$M$180/100)),IF(AND(PRINCIPAL!$H$180&lt;&gt;"",L645=PRINCIPAL!$N$180),VLOOKUP($AR$633,'Banco de Dados'!$B$4:$J$50,8,FALSE)*PRINCIPAL!$H$180*(1-(PRINCIPAL!$O$180/100)),IF(PRINCIPAL!$H$180&lt;&gt;"",VLOOKUP($AR$633,'Banco de Dados'!$B$4:$J$50,8,FALSE)*PRINCIPAL!$H$180,IF(OR(L645=PRINCIPAL!$I$180,L645=PRINCIPAL!$I$180+PRINCIPAL!$I$180,L645=PRINCIPAL!$I$180+PRINCIPAL!$I$180+PRINCIPAL!$I$180),0,IF(L645=PRINCIPAL!$J$180,VLOOKUP($AR$633,'Banco de Dados'!$B$4:$J$50,6,FALSE)*(1-(PRINCIPAL!$K$180/100)),IF(L645=PRINCIPAL!$L$180,VLOOKUP($AR$633,'Banco de Dados'!$B$4:$J$50,6,FALSE)*(1-(PRINCIPAL!$M$180/100)),IF(L645=PRINCIPAL!$N$180,VLOOKUP($AR$633,'Banco de Dados'!$B$4:$J$50,6,FALSE)*(1-(PRINCIPAL!$O$180/100)),VLOOKUP($AR$633,'Banco de Dados'!$B$4:$J$50,6,FALSE)))))))))),"")</f>
        <v/>
      </c>
      <c r="AR645" s="29" t="str">
        <f>IFERROR(AQ645*(IFERROR(VLOOKUP($AR$633,'Banco de Dados'!$B$4:$J$50,4,FALSE),"ERRO")),"")</f>
        <v/>
      </c>
      <c r="AS645" s="29" t="str">
        <f t="shared" si="440"/>
        <v/>
      </c>
      <c r="AT645" s="103" t="str">
        <f>IFERROR(AS645*(C645*(PRINCIPAL!$G$180/100))*0.47*(44/12),"")</f>
        <v/>
      </c>
      <c r="AU645" s="111" t="str">
        <f t="shared" si="441"/>
        <v/>
      </c>
      <c r="AV645" s="30" t="str">
        <f>IFERROR(IF(AND(PRINCIPAL!$H$181&lt;&gt;"",OR(L645=PRINCIPAL!$I$181,L645=PRINCIPAL!$I$181+PRINCIPAL!$I$181,L645=PRINCIPAL!$I$181+PRINCIPAL!$I$181+PRINCIPAL!$I$181)),0,IF(AND(PRINCIPAL!$H$181&lt;&gt;"",L645=PRINCIPAL!$J$181),VLOOKUP($AW$633,'Banco de Dados'!$B$4:$J$50,8,FALSE)*PRINCIPAL!$H$181*(1-(PRINCIPAL!$K$181/100)),IF(AND(PRINCIPAL!$H$181&lt;&gt;"",L645=PRINCIPAL!$L$181),VLOOKUP($AW$633,'Banco de Dados'!$B$4:$J$50,8,FALSE)*PRINCIPAL!$H$181*(1-(PRINCIPAL!$M$181/100)),IF(AND(PRINCIPAL!$H$181&lt;&gt;"",L645=PRINCIPAL!$N$181),VLOOKUP($AW$633,'Banco de Dados'!$B$4:$J$50,8,FALSE)*PRINCIPAL!$H$181*(1-(PRINCIPAL!$O$181/100)),IF(PRINCIPAL!$H$181&lt;&gt;"",VLOOKUP($AW$633,'Banco de Dados'!$B$4:$J$50,8,FALSE)*PRINCIPAL!$H$181,IF(OR(L645=PRINCIPAL!$I$181,L645=PRINCIPAL!$I$181+PRINCIPAL!$I$181,L645=PRINCIPAL!$I$181+PRINCIPAL!$I$181+PRINCIPAL!$I$181),0,IF(L645=PRINCIPAL!$J$181,VLOOKUP($AW$633,'Banco de Dados'!$B$4:$J$50,6,FALSE)*(1-(PRINCIPAL!$K$181/100)),IF(L645=PRINCIPAL!$L$181,VLOOKUP($AW$633,'Banco de Dados'!$B$4:$J$50,6,FALSE)*(1-(PRINCIPAL!$M$181/100)),IF(L645=PRINCIPAL!$N$181,VLOOKUP($AW$633,'Banco de Dados'!$B$4:$J$50,6,FALSE)*(1-(PRINCIPAL!$O$181/100)),VLOOKUP($AW$633,'Banco de Dados'!$B$4:$J$50,6,FALSE)))))))))),"")</f>
        <v/>
      </c>
      <c r="AW645" s="29" t="str">
        <f>IFERROR(AV645*(IFERROR(VLOOKUP($AW$633,'Banco de Dados'!$B$4:$J$50,4,FALSE),"ERRO")),"")</f>
        <v/>
      </c>
      <c r="AX645" s="29" t="str">
        <f t="shared" si="442"/>
        <v/>
      </c>
      <c r="AY645" s="103" t="str">
        <f>IFERROR(AX645*(C645*(PRINCIPAL!$G$181/100))*0.47*(44/12),"")</f>
        <v/>
      </c>
      <c r="AZ645" s="111" t="str">
        <f t="shared" si="447"/>
        <v/>
      </c>
      <c r="BA645" s="30" t="str">
        <f>IFERROR(IF(AND(PRINCIPAL!$H$182&lt;&gt;"",OR(L645=PRINCIPAL!$I$182,L645=PRINCIPAL!$I$182+PRINCIPAL!$I$182,L645=PRINCIPAL!$I$182+PRINCIPAL!$I$182+PRINCIPAL!$I$182)),0,IF(AND(PRINCIPAL!$H$182&lt;&gt;"",L645=PRINCIPAL!$J$182),VLOOKUP($BB$633,'Banco de Dados'!$B$4:$J$50,8,FALSE)*PRINCIPAL!$H$182*(1-(PRINCIPAL!$K$182/100)),IF(AND(PRINCIPAL!$H$182&lt;&gt;"",L645=PRINCIPAL!$L$182),VLOOKUP($BB$633,'Banco de Dados'!$B$4:$J$50,8,FALSE)*PRINCIPAL!$H$182*(1-(PRINCIPAL!$M$182/100)),IF(AND(PRINCIPAL!$H$182&lt;&gt;"",L645=PRINCIPAL!$N$182),VLOOKUP($BB$633,'Banco de Dados'!$B$4:$J$50,8,FALSE)*PRINCIPAL!$H$182*(1-(PRINCIPAL!$O$182/100)),IF(PRINCIPAL!$H$182&lt;&gt;"",VLOOKUP($BB$633,'Banco de Dados'!$B$4:$J$50,8,FALSE)*PRINCIPAL!$H$182,IF(OR(L645=PRINCIPAL!$I$182,L645=PRINCIPAL!$I$182+PRINCIPAL!$I$182,L645=PRINCIPAL!$I$182+PRINCIPAL!$I$182+PRINCIPAL!$I$182),0,IF(L645=PRINCIPAL!$J$182,VLOOKUP($BB$633,'Banco de Dados'!$B$4:$J$50,6,FALSE)*(1-(PRINCIPAL!$K$182/100)),IF(L645=PRINCIPAL!$L$182,VLOOKUP($BB$633,'Banco de Dados'!$B$4:$J$50,6,FALSE)*(1-(PRINCIPAL!$M$182/100)),IF(L645=PRINCIPAL!$N$182,VLOOKUP($BB$633,'Banco de Dados'!$B$4:$J$50,6,FALSE)*(1-(PRINCIPAL!$O$182/100)),VLOOKUP($BB$633,'Banco de Dados'!$B$4:$J$50,6,FALSE)))))))))),"")</f>
        <v/>
      </c>
      <c r="BB645" s="29" t="str">
        <f>IFERROR(BA645*(IFERROR(VLOOKUP($BB$633,'Banco de Dados'!$B$4:$J$50,4,FALSE),"ERRO")),"")</f>
        <v/>
      </c>
      <c r="BC645" s="29" t="str">
        <f t="shared" si="448"/>
        <v/>
      </c>
      <c r="BD645" s="103" t="str">
        <f>IFERROR(BC645*(C645*(PRINCIPAL!$G$182/100))*0.47*(44/12),"")</f>
        <v/>
      </c>
      <c r="BE645" s="111" t="str">
        <f t="shared" si="427"/>
        <v/>
      </c>
      <c r="BF645" s="30" t="str">
        <f>IFERROR(IF(AND(PRINCIPAL!$H$183&lt;&gt;"",OR(L645=PRINCIPAL!$I$183,L645=PRINCIPAL!$I$183+PRINCIPAL!$I$183,L645=PRINCIPAL!$I$183+PRINCIPAL!$I$183+PRINCIPAL!$I$183)),0,IF(AND(PRINCIPAL!$H$183&lt;&gt;"",L645=PRINCIPAL!$J$183),VLOOKUP($BG$633,'Banco de Dados'!$B$4:$J$50,8,FALSE)*PRINCIPAL!$H$183*(1-(PRINCIPAL!$K$183/100)),IF(AND(PRINCIPAL!$H$183&lt;&gt;"",L645=PRINCIPAL!$L$183),VLOOKUP($BG$633,'Banco de Dados'!$B$4:$J$50,8,FALSE)*PRINCIPAL!$H$183*(1-(PRINCIPAL!$M$183/100)),IF(AND(PRINCIPAL!$H$183&lt;&gt;"",L645=PRINCIPAL!$N$183),VLOOKUP($BG$633,'Banco de Dados'!$B$4:$J$50,8,FALSE)*PRINCIPAL!$H$183*(1-(PRINCIPAL!$O$183/100)),IF(PRINCIPAL!$H$183&lt;&gt;"",VLOOKUP($BG$633,'Banco de Dados'!$B$4:$J$50,8,FALSE)*PRINCIPAL!$H$183,IF(OR(L645=PRINCIPAL!$I$183,L645=PRINCIPAL!$I$183+PRINCIPAL!$I$183,L645=PRINCIPAL!$I$183+PRINCIPAL!$I$183+PRINCIPAL!$I$183),0,IF(L645=PRINCIPAL!$J$183,VLOOKUP($BG$633,'Banco de Dados'!$B$4:$J$50,6,FALSE)*(1-(PRINCIPAL!$K$183/100)),IF(L645=PRINCIPAL!$L$183,VLOOKUP($BG$633,'Banco de Dados'!$B$4:$J$50,6,FALSE)*(1-(PRINCIPAL!$M$183/100)),IF(L645=PRINCIPAL!$N$183,VLOOKUP($BG$633,'Banco de Dados'!$B$4:$J$50,6,FALSE)*(1-(PRINCIPAL!$O$183/100)),VLOOKUP($BG$633,'Banco de Dados'!$B$4:$J$50,6,FALSE)))))))))),"")</f>
        <v/>
      </c>
      <c r="BG645" s="29" t="str">
        <f>IFERROR(BF645*(IFERROR(VLOOKUP($BG$633,'Banco de Dados'!$B$4:$J$50,4,FALSE),"ERRO")),"")</f>
        <v/>
      </c>
      <c r="BH645" s="29" t="str">
        <f t="shared" si="443"/>
        <v/>
      </c>
      <c r="BI645" s="103" t="str">
        <f>IFERROR(BH645*(C645*(PRINCIPAL!$G$183/100))*0.47*(44/12),"")</f>
        <v/>
      </c>
      <c r="BJ645" s="102" t="str">
        <f t="shared" si="428"/>
        <v/>
      </c>
    </row>
    <row r="646" spans="2:62" ht="12.75" customHeight="1" x14ac:dyDescent="0.3">
      <c r="B646" s="326">
        <f t="shared" si="429"/>
        <v>2031</v>
      </c>
      <c r="C646" s="340"/>
      <c r="D646" s="1"/>
      <c r="E646" s="116">
        <v>11</v>
      </c>
      <c r="F646" s="24" t="str">
        <f>IFERROR(VLOOKUP($G$633,'Banco de Dados'!$B$4:$J$50,6,FALSE),"")</f>
        <v/>
      </c>
      <c r="G646" s="25" t="str">
        <f>IFERROR(F646*(IFERROR(VLOOKUP($G$633,'Banco de Dados'!$B$4:$J$50,4,FALSE),"ERRO")),"")</f>
        <v/>
      </c>
      <c r="H646" s="25" t="str">
        <f t="shared" si="430"/>
        <v/>
      </c>
      <c r="I646" s="103" t="str">
        <f t="shared" si="431"/>
        <v/>
      </c>
      <c r="J646" s="117" t="str">
        <f t="shared" si="432"/>
        <v/>
      </c>
      <c r="K646" s="1"/>
      <c r="L646" s="91">
        <v>11</v>
      </c>
      <c r="M646" s="24" t="str">
        <f>IFERROR(IF(AND(PRINCIPAL!$H$174&lt;&gt;"",OR(L646=PRINCIPAL!$I$174,L646=PRINCIPAL!$I$174+PRINCIPAL!$I$174,L646=PRINCIPAL!$I$174+PRINCIPAL!$I$174+PRINCIPAL!$I$174)),0,IF(AND(PRINCIPAL!$H$174&lt;&gt;"",L646=PRINCIPAL!$J$174),VLOOKUP($N$633,'Banco de Dados'!$B$4:$J$50,8,FALSE)*PRINCIPAL!$H$174*(1-(PRINCIPAL!$K$174/100)),IF(AND(PRINCIPAL!$H$174&lt;&gt;"",L646=PRINCIPAL!$L$174),VLOOKUP($N$633,'Banco de Dados'!$B$4:$J$50,8,FALSE)*PRINCIPAL!$H$174*(1-(PRINCIPAL!$M$174/100)),IF(AND(PRINCIPAL!$H$174&lt;&gt;"",L646=PRINCIPAL!$N$174),VLOOKUP($N$633,'Banco de Dados'!$B$4:$J$50,8,FALSE)*PRINCIPAL!$H$174*(1-(PRINCIPAL!$O$174/100)),IF(PRINCIPAL!$H$174&lt;&gt;"",VLOOKUP($N$633,'Banco de Dados'!$B$4:$J$50,8,FALSE)*PRINCIPAL!$H$174,IF(OR(L646=PRINCIPAL!$I$174,L646=PRINCIPAL!$I$174+PRINCIPAL!$I$174,L646=PRINCIPAL!$I$174+PRINCIPAL!$I$174+PRINCIPAL!$I$174),0,IF(L646=PRINCIPAL!$J$174,VLOOKUP($N$633,'Banco de Dados'!$B$4:$J$50,6,FALSE)*(1-(PRINCIPAL!$K$174/100)),IF(L646=PRINCIPAL!$L$174,VLOOKUP($N$633,'Banco de Dados'!$B$4:$J$50,6,FALSE)*(1-(PRINCIPAL!$M$174/100)),IF(L646=PRINCIPAL!$N$174,VLOOKUP($N$633,'Banco de Dados'!$B$4:$J$50,6,FALSE)*(1-(PRINCIPAL!$O$174/100)),VLOOKUP($N$633,'Banco de Dados'!$B$4:$J$50,6,FALSE)))))))))),"")</f>
        <v/>
      </c>
      <c r="N646" s="25" t="str">
        <f>IFERROR(M646*(IFERROR(VLOOKUP($N$633,'Banco de Dados'!$B$4:$J$50,4,FALSE),"ERRO")),"")</f>
        <v/>
      </c>
      <c r="O646" s="25" t="str">
        <f t="shared" si="433"/>
        <v/>
      </c>
      <c r="P646" s="103" t="str">
        <f>IFERROR(O646*(C646*(PRINCIPAL!$G$174/100))*0.47*(44/12),"")</f>
        <v/>
      </c>
      <c r="Q646" s="107" t="str">
        <f t="shared" si="449"/>
        <v/>
      </c>
      <c r="R646" s="29" t="str">
        <f>IFERROR(IF(AND(PRINCIPAL!$H$175&lt;&gt;"",OR(L646=PRINCIPAL!$I$175,L646=PRINCIPAL!$I$175+PRINCIPAL!$I$175,L646=PRINCIPAL!$I$175+PRINCIPAL!$I$175+PRINCIPAL!$I$175)),0,IF(AND(PRINCIPAL!$H$175&lt;&gt;"",L646=PRINCIPAL!$J$175),VLOOKUP($S$633,'Banco de Dados'!$B$4:$J$50,8,FALSE)*PRINCIPAL!$H$175*(1-(PRINCIPAL!$K$175/100)),IF(AND(PRINCIPAL!$H$175&lt;&gt;"",L646=PRINCIPAL!$L$175),VLOOKUP($S$633,'Banco de Dados'!$B$4:$J$50,8,FALSE)*PRINCIPAL!$H$175*(1-(PRINCIPAL!$M$175/100)),IF(AND(PRINCIPAL!$H$175&lt;&gt;"",L646=PRINCIPAL!$N$175),VLOOKUP($S$633,'Banco de Dados'!$B$4:$J$50,8,FALSE)*PRINCIPAL!$H$175*(1-(PRINCIPAL!$O$175/100)),IF(PRINCIPAL!$H$175&lt;&gt;"",VLOOKUP($S$633,'Banco de Dados'!$B$4:$J$50,8,FALSE)*PRINCIPAL!$H$175,IF(OR(L646=PRINCIPAL!$I$175,L646=PRINCIPAL!$I$175+PRINCIPAL!$I$175,L646=PRINCIPAL!$I$175+PRINCIPAL!$I$175+PRINCIPAL!$I$175),0,IF(L646=PRINCIPAL!$J$175,VLOOKUP($S$633,'Banco de Dados'!$B$4:$J$50,6,FALSE)*(1-(PRINCIPAL!$K$175/100)),IF(L646=PRINCIPAL!$L$175,VLOOKUP($S$633,'Banco de Dados'!$B$4:$J$50,6,FALSE)*(1-(PRINCIPAL!$M$175/100)),IF(L646=PRINCIPAL!$N$175,VLOOKUP($S$633,'Banco de Dados'!$B$4:$J$50,6,FALSE)*(1-(PRINCIPAL!$O$175/100)),VLOOKUP($S$633,'Banco de Dados'!$B$4:$J$50,6,FALSE)))))))))),"")</f>
        <v/>
      </c>
      <c r="S646" s="29" t="str">
        <f>IFERROR(R646*(IFERROR(VLOOKUP($S$633,'Banco de Dados'!$B$4:$J$50,4,FALSE),"ERRO")),"")</f>
        <v/>
      </c>
      <c r="T646" s="29" t="str">
        <f t="shared" si="450"/>
        <v/>
      </c>
      <c r="U646" s="103" t="str">
        <f>IFERROR(T646*(C646*(PRINCIPAL!$G$175/100))*0.47*(44/12),"")</f>
        <v/>
      </c>
      <c r="V646" s="103" t="str">
        <f t="shared" si="426"/>
        <v/>
      </c>
      <c r="W646" s="30" t="str">
        <f>IFERROR(IF(AND(PRINCIPAL!$H$176&lt;&gt;"",OR(L646=PRINCIPAL!$I$176,L646=PRINCIPAL!$I$176+PRINCIPAL!$I$176,L646=PRINCIPAL!$I$176+PRINCIPAL!$I$176+PRINCIPAL!$I$176)),0,IF(AND(PRINCIPAL!$H$176&lt;&gt;"",L646=PRINCIPAL!$J$176),VLOOKUP($X$633,'Banco de Dados'!$B$4:$J$50,8,FALSE)*PRINCIPAL!$H$176*(1-(PRINCIPAL!$K$176/100)),IF(AND(PRINCIPAL!$H$176&lt;&gt;"",L646=PRINCIPAL!$L$176),VLOOKUP($X$633,'Banco de Dados'!$B$4:$J$50,8,FALSE)*PRINCIPAL!$H$176*(1-(PRINCIPAL!$M$176/100)),IF(AND(PRINCIPAL!$H$176&lt;&gt;"",L646=PRINCIPAL!$N$176),VLOOKUP($X$633,'Banco de Dados'!$B$4:$J$50,8,FALSE)*PRINCIPAL!$H$176*(1-(PRINCIPAL!$O$176/100)),IF(PRINCIPAL!$H$176&lt;&gt;"",VLOOKUP($X$633,'Banco de Dados'!$B$4:$J$50,8,FALSE)*PRINCIPAL!$H$176,IF(OR(L646=PRINCIPAL!$I$176,L646=PRINCIPAL!$I$176+PRINCIPAL!$I$176,L646=PRINCIPAL!$I$176+PRINCIPAL!$I$176+PRINCIPAL!$I$176),0,IF(L646=PRINCIPAL!$J$176,VLOOKUP($X$633,'Banco de Dados'!$B$4:$J$50,6,FALSE)*(1-(PRINCIPAL!$K$176/100)),IF(L646=PRINCIPAL!$L$176,VLOOKUP($X$633,'Banco de Dados'!$B$4:$J$50,6,FALSE)*(1-(PRINCIPAL!$M$176/100)),IF(L646=PRINCIPAL!$N$176,VLOOKUP($X$633,'Banco de Dados'!$B$4:$J$50,6,FALSE)*(1-(PRINCIPAL!$O$176/100)),VLOOKUP($X$633,'Banco de Dados'!$B$4:$J$50,6,FALSE)))))))))),"")</f>
        <v/>
      </c>
      <c r="X646" s="29" t="str">
        <f>IFERROR(W646*(IFERROR(VLOOKUP($X$633,'Banco de Dados'!$B$4:$J$50,4,FALSE),"ERRO")),"")</f>
        <v/>
      </c>
      <c r="Y646" s="29" t="str">
        <f t="shared" si="444"/>
        <v/>
      </c>
      <c r="Z646" s="103" t="str">
        <f>IFERROR(Y646*(C646*(PRINCIPAL!$G$176/100))*0.47*(44/12),"")</f>
        <v/>
      </c>
      <c r="AA646" s="111" t="str">
        <f t="shared" si="445"/>
        <v/>
      </c>
      <c r="AB646" s="30" t="str">
        <f>IFERROR(IF(AND(PRINCIPAL!$H$177&lt;&gt;"",OR(L646=PRINCIPAL!$I$177,L646=PRINCIPAL!$I$177+PRINCIPAL!$I$177,L646=PRINCIPAL!$I$177+PRINCIPAL!$I$177+PRINCIPAL!$I$177)),0,IF(AND(PRINCIPAL!$H$177&lt;&gt;"",L646=PRINCIPAL!$J$177),VLOOKUP($AC$633,'Banco de Dados'!$B$4:$J$50,8,FALSE)*PRINCIPAL!$H$177*(1-(PRINCIPAL!$K$177/100)),IF(AND(PRINCIPAL!$H$177&lt;&gt;"",L646=PRINCIPAL!$L$177),VLOOKUP($AC$633,'Banco de Dados'!$B$4:$J$50,8,FALSE)*PRINCIPAL!$H$177*(1-(PRINCIPAL!$M$177/100)),IF(AND(PRINCIPAL!$H$177&lt;&gt;"",L646=PRINCIPAL!$N$177),VLOOKUP($AC$633,'Banco de Dados'!$B$4:$J$50,8,FALSE)*PRINCIPAL!$H$177*(1-(PRINCIPAL!$O$177/100)),IF(PRINCIPAL!$H$177&lt;&gt;"",VLOOKUP($AC$633,'Banco de Dados'!$B$4:$J$50,8,FALSE)*PRINCIPAL!$H$177,IF(OR(L646=PRINCIPAL!$I$177,L646=PRINCIPAL!$I$177+PRINCIPAL!$I$177,L646=PRINCIPAL!$I$177+PRINCIPAL!$I$177+PRINCIPAL!$I$177),0,IF(L646=PRINCIPAL!$J$177,VLOOKUP($AC$633,'Banco de Dados'!$B$4:$J$50,6,FALSE)*(1-(PRINCIPAL!$K$177/100)),IF(L646=PRINCIPAL!$L$177,VLOOKUP($AC$633,'Banco de Dados'!$B$4:$J$50,6,FALSE)*(1-(PRINCIPAL!$M$177/100)),IF(L646=PRINCIPAL!$N$177,VLOOKUP($AC$633,'Banco de Dados'!$B$4:$J$50,6,FALSE)*(1-(PRINCIPAL!$O$177/100)),VLOOKUP($AC$633,'Banco de Dados'!$B$4:$J$50,6,FALSE)))))))))),"")</f>
        <v/>
      </c>
      <c r="AC646" s="29" t="str">
        <f>IFERROR(AB646*(IFERROR(VLOOKUP($AC$633,'Banco de Dados'!$B$4:$J$50,4,FALSE),"ERRO")),"")</f>
        <v/>
      </c>
      <c r="AD646" s="29" t="str">
        <f t="shared" si="435"/>
        <v/>
      </c>
      <c r="AE646" s="103" t="str">
        <f>IFERROR(AD646*(C646*(PRINCIPAL!$G$177/100))*0.47*(44/12),"")</f>
        <v/>
      </c>
      <c r="AF646" s="111" t="str">
        <f t="shared" si="436"/>
        <v/>
      </c>
      <c r="AG646" s="30" t="str">
        <f>IFERROR(IF(AND(PRINCIPAL!$H$178&lt;&gt;"",OR(L646=PRINCIPAL!$I$178,L646=PRINCIPAL!$I$178+PRINCIPAL!$I$178,L646=PRINCIPAL!$I$178+PRINCIPAL!$I$178+PRINCIPAL!$I$178)),0,IF(AND(PRINCIPAL!$H$178&lt;&gt;"",L646=PRINCIPAL!$J$178),VLOOKUP($AH$633,'Banco de Dados'!$B$4:$J$50,8,FALSE)*PRINCIPAL!$H$178*(1-(PRINCIPAL!$K$178/100)),IF(AND(PRINCIPAL!$H$178&lt;&gt;"",L646=PRINCIPAL!$L$178),VLOOKUP($AH$633,'Banco de Dados'!$B$4:$J$50,8,FALSE)*PRINCIPAL!$H$178*(1-(PRINCIPAL!$M$178/100)),IF(AND(PRINCIPAL!$H$178&lt;&gt;"",L646=PRINCIPAL!$N$178),VLOOKUP($AH$633,'Banco de Dados'!$B$4:$J$50,8,FALSE)*PRINCIPAL!$H$178*(1-(PRINCIPAL!$O$178/100)),IF(PRINCIPAL!$H$178&lt;&gt;"",VLOOKUP($AH$633,'Banco de Dados'!$B$4:$J$50,8,FALSE)*PRINCIPAL!$H$178,IF(OR(L646=PRINCIPAL!$I$178,L646=PRINCIPAL!$I$178+PRINCIPAL!$I$178,L646=PRINCIPAL!$I$178+PRINCIPAL!$I$178+PRINCIPAL!$I$178),0,IF(L646=PRINCIPAL!$J$178,VLOOKUP($AH$633,'Banco de Dados'!$B$4:$J$50,6,FALSE)*(1-(PRINCIPAL!$K$178/100)),IF(L646=PRINCIPAL!$L$178,VLOOKUP($AH$633,'Banco de Dados'!$B$4:$J$50,6,FALSE)*(1-(PRINCIPAL!$M$178/100)),IF(L646=PRINCIPAL!$N$178,VLOOKUP($AH$633,'Banco de Dados'!$B$4:$J$50,6,FALSE)*(1-(PRINCIPAL!$O$178/100)),VLOOKUP($AH$633,'Banco de Dados'!$B$4:$J$50,6,FALSE)))))))))),"")</f>
        <v/>
      </c>
      <c r="AH646" s="29" t="str">
        <f>IFERROR(AG646*(IFERROR(VLOOKUP($AH$633,'Banco de Dados'!$B$4:$J$50,4,FALSE),"ERRO")),"")</f>
        <v/>
      </c>
      <c r="AI646" s="29" t="str">
        <f t="shared" si="437"/>
        <v/>
      </c>
      <c r="AJ646" s="103" t="str">
        <f>IFERROR(AI646*(C646*(PRINCIPAL!$G$178/100))*0.47*(44/12),"")</f>
        <v/>
      </c>
      <c r="AK646" s="111" t="str">
        <f t="shared" si="446"/>
        <v/>
      </c>
      <c r="AL646" s="30" t="str">
        <f>IFERROR(IF(AND(PRINCIPAL!$H$179&lt;&gt;"",OR(L646=PRINCIPAL!$I$179,L646=PRINCIPAL!$I$179+PRINCIPAL!$I$179,L646=PRINCIPAL!$I$179+PRINCIPAL!$I$179+PRINCIPAL!$I$179)),0,IF(AND(PRINCIPAL!$H$179&lt;&gt;"",L646=PRINCIPAL!$J$179),VLOOKUP($AM$633,'Banco de Dados'!$B$4:$J$50,8,FALSE)*PRINCIPAL!$H$179*(1-(PRINCIPAL!$K$179/100)),IF(AND(PRINCIPAL!$H$179&lt;&gt;"",L646=PRINCIPAL!$L$179),VLOOKUP($AM$633,'Banco de Dados'!$B$4:$J$50,8,FALSE)*PRINCIPAL!$H$179*(1-(PRINCIPAL!$M$179/100)),IF(AND(PRINCIPAL!$H$179&lt;&gt;"",L646=PRINCIPAL!$N$179),VLOOKUP($AM$633,'Banco de Dados'!$B$4:$J$50,8,FALSE)*PRINCIPAL!$H$179*(1-(PRINCIPAL!$O$179/100)),IF(PRINCIPAL!$H$179&lt;&gt;"",VLOOKUP($AM$633,'Banco de Dados'!$B$4:$J$50,8,FALSE)*PRINCIPAL!$H$179,IF(OR(L646=PRINCIPAL!$I$179,L646=PRINCIPAL!$I$179+PRINCIPAL!$I$179,L646=PRINCIPAL!$I$179+PRINCIPAL!$I$179+PRINCIPAL!$I$179),0,IF(L646=PRINCIPAL!$J$179,VLOOKUP($AM$633,'Banco de Dados'!$B$4:$J$50,6,FALSE)*(1-(PRINCIPAL!$K$179/100)),IF(L646=PRINCIPAL!$L$179,VLOOKUP($AM$633,'Banco de Dados'!$B$4:$J$50,6,FALSE)*(1-(PRINCIPAL!$M$179/100)),IF(L646=PRINCIPAL!$N$179,VLOOKUP($AM$633,'Banco de Dados'!$B$4:$J$50,6,FALSE)*(1-(PRINCIPAL!$O$179/100)),VLOOKUP($AM$633,'Banco de Dados'!$B$4:$J$50,6,FALSE)))))))))),"")</f>
        <v/>
      </c>
      <c r="AM646" s="29" t="str">
        <f>IFERROR(AL646*(IFERROR(VLOOKUP($AM$633,'Banco de Dados'!$B$4:$J$50,4,FALSE),"ERRO")),"")</f>
        <v/>
      </c>
      <c r="AN646" s="29" t="str">
        <f t="shared" si="438"/>
        <v/>
      </c>
      <c r="AO646" s="103" t="str">
        <f>IFERROR(AN646*(C646*(PRINCIPAL!$G$179/100))*0.47*(44/12),"")</f>
        <v/>
      </c>
      <c r="AP646" s="111" t="str">
        <f t="shared" si="439"/>
        <v/>
      </c>
      <c r="AQ646" s="30" t="str">
        <f>IFERROR(IF(AND(PRINCIPAL!$H$180&lt;&gt;"",OR(L646=PRINCIPAL!$I$180,L646=PRINCIPAL!$I$180+PRINCIPAL!$I$180,L646=PRINCIPAL!$I$180+PRINCIPAL!$I$180+PRINCIPAL!$I$180)),0,IF(AND(PRINCIPAL!$H$180&lt;&gt;"",L646=PRINCIPAL!$J$180),VLOOKUP($AR$633,'Banco de Dados'!$B$4:$J$50,8,FALSE)*PRINCIPAL!$H$180*(1-(PRINCIPAL!$K$180/100)),IF(AND(PRINCIPAL!$H$180&lt;&gt;"",L646=PRINCIPAL!$L$180),VLOOKUP($AR$633,'Banco de Dados'!$B$4:$J$50,8,FALSE)*PRINCIPAL!$H$180*(1-(PRINCIPAL!$M$180/100)),IF(AND(PRINCIPAL!$H$180&lt;&gt;"",L646=PRINCIPAL!$N$180),VLOOKUP($AR$633,'Banco de Dados'!$B$4:$J$50,8,FALSE)*PRINCIPAL!$H$180*(1-(PRINCIPAL!$O$180/100)),IF(PRINCIPAL!$H$180&lt;&gt;"",VLOOKUP($AR$633,'Banco de Dados'!$B$4:$J$50,8,FALSE)*PRINCIPAL!$H$180,IF(OR(L646=PRINCIPAL!$I$180,L646=PRINCIPAL!$I$180+PRINCIPAL!$I$180,L646=PRINCIPAL!$I$180+PRINCIPAL!$I$180+PRINCIPAL!$I$180),0,IF(L646=PRINCIPAL!$J$180,VLOOKUP($AR$633,'Banco de Dados'!$B$4:$J$50,6,FALSE)*(1-(PRINCIPAL!$K$180/100)),IF(L646=PRINCIPAL!$L$180,VLOOKUP($AR$633,'Banco de Dados'!$B$4:$J$50,6,FALSE)*(1-(PRINCIPAL!$M$180/100)),IF(L646=PRINCIPAL!$N$180,VLOOKUP($AR$633,'Banco de Dados'!$B$4:$J$50,6,FALSE)*(1-(PRINCIPAL!$O$180/100)),VLOOKUP($AR$633,'Banco de Dados'!$B$4:$J$50,6,FALSE)))))))))),"")</f>
        <v/>
      </c>
      <c r="AR646" s="29" t="str">
        <f>IFERROR(AQ646*(IFERROR(VLOOKUP($AR$633,'Banco de Dados'!$B$4:$J$50,4,FALSE),"ERRO")),"")</f>
        <v/>
      </c>
      <c r="AS646" s="29" t="str">
        <f t="shared" si="440"/>
        <v/>
      </c>
      <c r="AT646" s="103" t="str">
        <f>IFERROR(AS646*(C646*(PRINCIPAL!$G$180/100))*0.47*(44/12),"")</f>
        <v/>
      </c>
      <c r="AU646" s="111" t="str">
        <f t="shared" si="441"/>
        <v/>
      </c>
      <c r="AV646" s="30" t="str">
        <f>IFERROR(IF(AND(PRINCIPAL!$H$181&lt;&gt;"",OR(L646=PRINCIPAL!$I$181,L646=PRINCIPAL!$I$181+PRINCIPAL!$I$181,L646=PRINCIPAL!$I$181+PRINCIPAL!$I$181+PRINCIPAL!$I$181)),0,IF(AND(PRINCIPAL!$H$181&lt;&gt;"",L646=PRINCIPAL!$J$181),VLOOKUP($AW$633,'Banco de Dados'!$B$4:$J$50,8,FALSE)*PRINCIPAL!$H$181*(1-(PRINCIPAL!$K$181/100)),IF(AND(PRINCIPAL!$H$181&lt;&gt;"",L646=PRINCIPAL!$L$181),VLOOKUP($AW$633,'Banco de Dados'!$B$4:$J$50,8,FALSE)*PRINCIPAL!$H$181*(1-(PRINCIPAL!$M$181/100)),IF(AND(PRINCIPAL!$H$181&lt;&gt;"",L646=PRINCIPAL!$N$181),VLOOKUP($AW$633,'Banco de Dados'!$B$4:$J$50,8,FALSE)*PRINCIPAL!$H$181*(1-(PRINCIPAL!$O$181/100)),IF(PRINCIPAL!$H$181&lt;&gt;"",VLOOKUP($AW$633,'Banco de Dados'!$B$4:$J$50,8,FALSE)*PRINCIPAL!$H$181,IF(OR(L646=PRINCIPAL!$I$181,L646=PRINCIPAL!$I$181+PRINCIPAL!$I$181,L646=PRINCIPAL!$I$181+PRINCIPAL!$I$181+PRINCIPAL!$I$181),0,IF(L646=PRINCIPAL!$J$181,VLOOKUP($AW$633,'Banco de Dados'!$B$4:$J$50,6,FALSE)*(1-(PRINCIPAL!$K$181/100)),IF(L646=PRINCIPAL!$L$181,VLOOKUP($AW$633,'Banco de Dados'!$B$4:$J$50,6,FALSE)*(1-(PRINCIPAL!$M$181/100)),IF(L646=PRINCIPAL!$N$181,VLOOKUP($AW$633,'Banco de Dados'!$B$4:$J$50,6,FALSE)*(1-(PRINCIPAL!$O$181/100)),VLOOKUP($AW$633,'Banco de Dados'!$B$4:$J$50,6,FALSE)))))))))),"")</f>
        <v/>
      </c>
      <c r="AW646" s="29" t="str">
        <f>IFERROR(AV646*(IFERROR(VLOOKUP($AW$633,'Banco de Dados'!$B$4:$J$50,4,FALSE),"ERRO")),"")</f>
        <v/>
      </c>
      <c r="AX646" s="29" t="str">
        <f t="shared" si="442"/>
        <v/>
      </c>
      <c r="AY646" s="103" t="str">
        <f>IFERROR(AX646*(C646*(PRINCIPAL!$G$181/100))*0.47*(44/12),"")</f>
        <v/>
      </c>
      <c r="AZ646" s="111" t="str">
        <f t="shared" si="447"/>
        <v/>
      </c>
      <c r="BA646" s="30" t="str">
        <f>IFERROR(IF(AND(PRINCIPAL!$H$182&lt;&gt;"",OR(L646=PRINCIPAL!$I$182,L646=PRINCIPAL!$I$182+PRINCIPAL!$I$182,L646=PRINCIPAL!$I$182+PRINCIPAL!$I$182+PRINCIPAL!$I$182)),0,IF(AND(PRINCIPAL!$H$182&lt;&gt;"",L646=PRINCIPAL!$J$182),VLOOKUP($BB$633,'Banco de Dados'!$B$4:$J$50,8,FALSE)*PRINCIPAL!$H$182*(1-(PRINCIPAL!$K$182/100)),IF(AND(PRINCIPAL!$H$182&lt;&gt;"",L646=PRINCIPAL!$L$182),VLOOKUP($BB$633,'Banco de Dados'!$B$4:$J$50,8,FALSE)*PRINCIPAL!$H$182*(1-(PRINCIPAL!$M$182/100)),IF(AND(PRINCIPAL!$H$182&lt;&gt;"",L646=PRINCIPAL!$N$182),VLOOKUP($BB$633,'Banco de Dados'!$B$4:$J$50,8,FALSE)*PRINCIPAL!$H$182*(1-(PRINCIPAL!$O$182/100)),IF(PRINCIPAL!$H$182&lt;&gt;"",VLOOKUP($BB$633,'Banco de Dados'!$B$4:$J$50,8,FALSE)*PRINCIPAL!$H$182,IF(OR(L646=PRINCIPAL!$I$182,L646=PRINCIPAL!$I$182+PRINCIPAL!$I$182,L646=PRINCIPAL!$I$182+PRINCIPAL!$I$182+PRINCIPAL!$I$182),0,IF(L646=PRINCIPAL!$J$182,VLOOKUP($BB$633,'Banco de Dados'!$B$4:$J$50,6,FALSE)*(1-(PRINCIPAL!$K$182/100)),IF(L646=PRINCIPAL!$L$182,VLOOKUP($BB$633,'Banco de Dados'!$B$4:$J$50,6,FALSE)*(1-(PRINCIPAL!$M$182/100)),IF(L646=PRINCIPAL!$N$182,VLOOKUP($BB$633,'Banco de Dados'!$B$4:$J$50,6,FALSE)*(1-(PRINCIPAL!$O$182/100)),VLOOKUP($BB$633,'Banco de Dados'!$B$4:$J$50,6,FALSE)))))))))),"")</f>
        <v/>
      </c>
      <c r="BB646" s="29" t="str">
        <f>IFERROR(BA646*(IFERROR(VLOOKUP($BB$633,'Banco de Dados'!$B$4:$J$50,4,FALSE),"ERRO")),"")</f>
        <v/>
      </c>
      <c r="BC646" s="29" t="str">
        <f t="shared" si="448"/>
        <v/>
      </c>
      <c r="BD646" s="103" t="str">
        <f>IFERROR(BC646*(C646*(PRINCIPAL!$G$182/100))*0.47*(44/12),"")</f>
        <v/>
      </c>
      <c r="BE646" s="111" t="str">
        <f t="shared" si="427"/>
        <v/>
      </c>
      <c r="BF646" s="30" t="str">
        <f>IFERROR(IF(AND(PRINCIPAL!$H$183&lt;&gt;"",OR(L646=PRINCIPAL!$I$183,L646=PRINCIPAL!$I$183+PRINCIPAL!$I$183,L646=PRINCIPAL!$I$183+PRINCIPAL!$I$183+PRINCIPAL!$I$183)),0,IF(AND(PRINCIPAL!$H$183&lt;&gt;"",L646=PRINCIPAL!$J$183),VLOOKUP($BG$633,'Banco de Dados'!$B$4:$J$50,8,FALSE)*PRINCIPAL!$H$183*(1-(PRINCIPAL!$K$183/100)),IF(AND(PRINCIPAL!$H$183&lt;&gt;"",L646=PRINCIPAL!$L$183),VLOOKUP($BG$633,'Banco de Dados'!$B$4:$J$50,8,FALSE)*PRINCIPAL!$H$183*(1-(PRINCIPAL!$M$183/100)),IF(AND(PRINCIPAL!$H$183&lt;&gt;"",L646=PRINCIPAL!$N$183),VLOOKUP($BG$633,'Banco de Dados'!$B$4:$J$50,8,FALSE)*PRINCIPAL!$H$183*(1-(PRINCIPAL!$O$183/100)),IF(PRINCIPAL!$H$183&lt;&gt;"",VLOOKUP($BG$633,'Banco de Dados'!$B$4:$J$50,8,FALSE)*PRINCIPAL!$H$183,IF(OR(L646=PRINCIPAL!$I$183,L646=PRINCIPAL!$I$183+PRINCIPAL!$I$183,L646=PRINCIPAL!$I$183+PRINCIPAL!$I$183+PRINCIPAL!$I$183),0,IF(L646=PRINCIPAL!$J$183,VLOOKUP($BG$633,'Banco de Dados'!$B$4:$J$50,6,FALSE)*(1-(PRINCIPAL!$K$183/100)),IF(L646=PRINCIPAL!$L$183,VLOOKUP($BG$633,'Banco de Dados'!$B$4:$J$50,6,FALSE)*(1-(PRINCIPAL!$M$183/100)),IF(L646=PRINCIPAL!$N$183,VLOOKUP($BG$633,'Banco de Dados'!$B$4:$J$50,6,FALSE)*(1-(PRINCIPAL!$O$183/100)),VLOOKUP($BG$633,'Banco de Dados'!$B$4:$J$50,6,FALSE)))))))))),"")</f>
        <v/>
      </c>
      <c r="BG646" s="29" t="str">
        <f>IFERROR(BF646*(IFERROR(VLOOKUP($BG$633,'Banco de Dados'!$B$4:$J$50,4,FALSE),"ERRO")),"")</f>
        <v/>
      </c>
      <c r="BH646" s="29" t="str">
        <f t="shared" si="443"/>
        <v/>
      </c>
      <c r="BI646" s="103" t="str">
        <f>IFERROR(BH646*(C646*(PRINCIPAL!$G$183/100))*0.47*(44/12),"")</f>
        <v/>
      </c>
      <c r="BJ646" s="102" t="str">
        <f t="shared" si="428"/>
        <v/>
      </c>
    </row>
    <row r="647" spans="2:62" ht="12.75" customHeight="1" x14ac:dyDescent="0.3">
      <c r="B647" s="326">
        <f t="shared" si="429"/>
        <v>2032</v>
      </c>
      <c r="C647" s="340"/>
      <c r="D647" s="1"/>
      <c r="E647" s="116">
        <v>12</v>
      </c>
      <c r="F647" s="24" t="str">
        <f>IFERROR(VLOOKUP($G$633,'Banco de Dados'!$B$4:$J$50,6,FALSE),"")</f>
        <v/>
      </c>
      <c r="G647" s="25" t="str">
        <f>IFERROR(F647*(IFERROR(VLOOKUP($G$633,'Banco de Dados'!$B$4:$J$50,4,FALSE),"ERRO")),"")</f>
        <v/>
      </c>
      <c r="H647" s="25" t="str">
        <f t="shared" si="430"/>
        <v/>
      </c>
      <c r="I647" s="103" t="str">
        <f t="shared" si="431"/>
        <v/>
      </c>
      <c r="J647" s="117" t="str">
        <f t="shared" si="432"/>
        <v/>
      </c>
      <c r="K647" s="1"/>
      <c r="L647" s="91">
        <v>12</v>
      </c>
      <c r="M647" s="24" t="str">
        <f>IFERROR(IF(AND(PRINCIPAL!$H$174&lt;&gt;"",OR(L647=PRINCIPAL!$I$174,L647=PRINCIPAL!$I$174+PRINCIPAL!$I$174,L647=PRINCIPAL!$I$174+PRINCIPAL!$I$174+PRINCIPAL!$I$174)),0,IF(AND(PRINCIPAL!$H$174&lt;&gt;"",L647=PRINCIPAL!$J$174),VLOOKUP($N$633,'Banco de Dados'!$B$4:$J$50,8,FALSE)*PRINCIPAL!$H$174*(1-(PRINCIPAL!$K$174/100)),IF(AND(PRINCIPAL!$H$174&lt;&gt;"",L647=PRINCIPAL!$L$174),VLOOKUP($N$633,'Banco de Dados'!$B$4:$J$50,8,FALSE)*PRINCIPAL!$H$174*(1-(PRINCIPAL!$M$174/100)),IF(AND(PRINCIPAL!$H$174&lt;&gt;"",L647=PRINCIPAL!$N$174),VLOOKUP($N$633,'Banco de Dados'!$B$4:$J$50,8,FALSE)*PRINCIPAL!$H$174*(1-(PRINCIPAL!$O$174/100)),IF(PRINCIPAL!$H$174&lt;&gt;"",VLOOKUP($N$633,'Banco de Dados'!$B$4:$J$50,8,FALSE)*PRINCIPAL!$H$174,IF(OR(L647=PRINCIPAL!$I$174,L647=PRINCIPAL!$I$174+PRINCIPAL!$I$174,L647=PRINCIPAL!$I$174+PRINCIPAL!$I$174+PRINCIPAL!$I$174),0,IF(L647=PRINCIPAL!$J$174,VLOOKUP($N$633,'Banco de Dados'!$B$4:$J$50,6,FALSE)*(1-(PRINCIPAL!$K$174/100)),IF(L647=PRINCIPAL!$L$174,VLOOKUP($N$633,'Banco de Dados'!$B$4:$J$50,6,FALSE)*(1-(PRINCIPAL!$M$174/100)),IF(L647=PRINCIPAL!$N$174,VLOOKUP($N$633,'Banco de Dados'!$B$4:$J$50,6,FALSE)*(1-(PRINCIPAL!$O$174/100)),VLOOKUP($N$633,'Banco de Dados'!$B$4:$J$50,6,FALSE)))))))))),"")</f>
        <v/>
      </c>
      <c r="N647" s="25" t="str">
        <f>IFERROR(M647*(IFERROR(VLOOKUP($N$633,'Banco de Dados'!$B$4:$J$50,4,FALSE),"ERRO")),"")</f>
        <v/>
      </c>
      <c r="O647" s="25" t="str">
        <f t="shared" si="433"/>
        <v/>
      </c>
      <c r="P647" s="103" t="str">
        <f>IFERROR(O647*(C647*(PRINCIPAL!$G$174/100))*0.47*(44/12),"")</f>
        <v/>
      </c>
      <c r="Q647" s="107" t="str">
        <f t="shared" si="449"/>
        <v/>
      </c>
      <c r="R647" s="29" t="str">
        <f>IFERROR(IF(AND(PRINCIPAL!$H$175&lt;&gt;"",OR(L647=PRINCIPAL!$I$175,L647=PRINCIPAL!$I$175+PRINCIPAL!$I$175,L647=PRINCIPAL!$I$175+PRINCIPAL!$I$175+PRINCIPAL!$I$175)),0,IF(AND(PRINCIPAL!$H$175&lt;&gt;"",L647=PRINCIPAL!$J$175),VLOOKUP($S$633,'Banco de Dados'!$B$4:$J$50,8,FALSE)*PRINCIPAL!$H$175*(1-(PRINCIPAL!$K$175/100)),IF(AND(PRINCIPAL!$H$175&lt;&gt;"",L647=PRINCIPAL!$L$175),VLOOKUP($S$633,'Banco de Dados'!$B$4:$J$50,8,FALSE)*PRINCIPAL!$H$175*(1-(PRINCIPAL!$M$175/100)),IF(AND(PRINCIPAL!$H$175&lt;&gt;"",L647=PRINCIPAL!$N$175),VLOOKUP($S$633,'Banco de Dados'!$B$4:$J$50,8,FALSE)*PRINCIPAL!$H$175*(1-(PRINCIPAL!$O$175/100)),IF(PRINCIPAL!$H$175&lt;&gt;"",VLOOKUP($S$633,'Banco de Dados'!$B$4:$J$50,8,FALSE)*PRINCIPAL!$H$175,IF(OR(L647=PRINCIPAL!$I$175,L647=PRINCIPAL!$I$175+PRINCIPAL!$I$175,L647=PRINCIPAL!$I$175+PRINCIPAL!$I$175+PRINCIPAL!$I$175),0,IF(L647=PRINCIPAL!$J$175,VLOOKUP($S$633,'Banco de Dados'!$B$4:$J$50,6,FALSE)*(1-(PRINCIPAL!$K$175/100)),IF(L647=PRINCIPAL!$L$175,VLOOKUP($S$633,'Banco de Dados'!$B$4:$J$50,6,FALSE)*(1-(PRINCIPAL!$M$175/100)),IF(L647=PRINCIPAL!$N$175,VLOOKUP($S$633,'Banco de Dados'!$B$4:$J$50,6,FALSE)*(1-(PRINCIPAL!$O$175/100)),VLOOKUP($S$633,'Banco de Dados'!$B$4:$J$50,6,FALSE)))))))))),"")</f>
        <v/>
      </c>
      <c r="S647" s="29" t="str">
        <f>IFERROR(R647*(IFERROR(VLOOKUP($S$633,'Banco de Dados'!$B$4:$J$50,4,FALSE),"ERRO")),"")</f>
        <v/>
      </c>
      <c r="T647" s="29" t="str">
        <f t="shared" si="450"/>
        <v/>
      </c>
      <c r="U647" s="103" t="str">
        <f>IFERROR(T647*(C647*(PRINCIPAL!$G$175/100))*0.47*(44/12),"")</f>
        <v/>
      </c>
      <c r="V647" s="103" t="str">
        <f t="shared" si="426"/>
        <v/>
      </c>
      <c r="W647" s="30" t="str">
        <f>IFERROR(IF(AND(PRINCIPAL!$H$176&lt;&gt;"",OR(L647=PRINCIPAL!$I$176,L647=PRINCIPAL!$I$176+PRINCIPAL!$I$176,L647=PRINCIPAL!$I$176+PRINCIPAL!$I$176+PRINCIPAL!$I$176)),0,IF(AND(PRINCIPAL!$H$176&lt;&gt;"",L647=PRINCIPAL!$J$176),VLOOKUP($X$633,'Banco de Dados'!$B$4:$J$50,8,FALSE)*PRINCIPAL!$H$176*(1-(PRINCIPAL!$K$176/100)),IF(AND(PRINCIPAL!$H$176&lt;&gt;"",L647=PRINCIPAL!$L$176),VLOOKUP($X$633,'Banco de Dados'!$B$4:$J$50,8,FALSE)*PRINCIPAL!$H$176*(1-(PRINCIPAL!$M$176/100)),IF(AND(PRINCIPAL!$H$176&lt;&gt;"",L647=PRINCIPAL!$N$176),VLOOKUP($X$633,'Banco de Dados'!$B$4:$J$50,8,FALSE)*PRINCIPAL!$H$176*(1-(PRINCIPAL!$O$176/100)),IF(PRINCIPAL!$H$176&lt;&gt;"",VLOOKUP($X$633,'Banco de Dados'!$B$4:$J$50,8,FALSE)*PRINCIPAL!$H$176,IF(OR(L647=PRINCIPAL!$I$176,L647=PRINCIPAL!$I$176+PRINCIPAL!$I$176,L647=PRINCIPAL!$I$176+PRINCIPAL!$I$176+PRINCIPAL!$I$176),0,IF(L647=PRINCIPAL!$J$176,VLOOKUP($X$633,'Banco de Dados'!$B$4:$J$50,6,FALSE)*(1-(PRINCIPAL!$K$176/100)),IF(L647=PRINCIPAL!$L$176,VLOOKUP($X$633,'Banco de Dados'!$B$4:$J$50,6,FALSE)*(1-(PRINCIPAL!$M$176/100)),IF(L647=PRINCIPAL!$N$176,VLOOKUP($X$633,'Banco de Dados'!$B$4:$J$50,6,FALSE)*(1-(PRINCIPAL!$O$176/100)),VLOOKUP($X$633,'Banco de Dados'!$B$4:$J$50,6,FALSE)))))))))),"")</f>
        <v/>
      </c>
      <c r="X647" s="29" t="str">
        <f>IFERROR(W647*(IFERROR(VLOOKUP($X$633,'Banco de Dados'!$B$4:$J$50,4,FALSE),"ERRO")),"")</f>
        <v/>
      </c>
      <c r="Y647" s="29" t="str">
        <f t="shared" si="444"/>
        <v/>
      </c>
      <c r="Z647" s="103" t="str">
        <f>IFERROR(Y647*(C647*(PRINCIPAL!$G$176/100))*0.47*(44/12),"")</f>
        <v/>
      </c>
      <c r="AA647" s="111" t="str">
        <f t="shared" si="445"/>
        <v/>
      </c>
      <c r="AB647" s="30" t="str">
        <f>IFERROR(IF(AND(PRINCIPAL!$H$177&lt;&gt;"",OR(L647=PRINCIPAL!$I$177,L647=PRINCIPAL!$I$177+PRINCIPAL!$I$177,L647=PRINCIPAL!$I$177+PRINCIPAL!$I$177+PRINCIPAL!$I$177)),0,IF(AND(PRINCIPAL!$H$177&lt;&gt;"",L647=PRINCIPAL!$J$177),VLOOKUP($AC$633,'Banco de Dados'!$B$4:$J$50,8,FALSE)*PRINCIPAL!$H$177*(1-(PRINCIPAL!$K$177/100)),IF(AND(PRINCIPAL!$H$177&lt;&gt;"",L647=PRINCIPAL!$L$177),VLOOKUP($AC$633,'Banco de Dados'!$B$4:$J$50,8,FALSE)*PRINCIPAL!$H$177*(1-(PRINCIPAL!$M$177/100)),IF(AND(PRINCIPAL!$H$177&lt;&gt;"",L647=PRINCIPAL!$N$177),VLOOKUP($AC$633,'Banco de Dados'!$B$4:$J$50,8,FALSE)*PRINCIPAL!$H$177*(1-(PRINCIPAL!$O$177/100)),IF(PRINCIPAL!$H$177&lt;&gt;"",VLOOKUP($AC$633,'Banco de Dados'!$B$4:$J$50,8,FALSE)*PRINCIPAL!$H$177,IF(OR(L647=PRINCIPAL!$I$177,L647=PRINCIPAL!$I$177+PRINCIPAL!$I$177,L647=PRINCIPAL!$I$177+PRINCIPAL!$I$177+PRINCIPAL!$I$177),0,IF(L647=PRINCIPAL!$J$177,VLOOKUP($AC$633,'Banco de Dados'!$B$4:$J$50,6,FALSE)*(1-(PRINCIPAL!$K$177/100)),IF(L647=PRINCIPAL!$L$177,VLOOKUP($AC$633,'Banco de Dados'!$B$4:$J$50,6,FALSE)*(1-(PRINCIPAL!$M$177/100)),IF(L647=PRINCIPAL!$N$177,VLOOKUP($AC$633,'Banco de Dados'!$B$4:$J$50,6,FALSE)*(1-(PRINCIPAL!$O$177/100)),VLOOKUP($AC$633,'Banco de Dados'!$B$4:$J$50,6,FALSE)))))))))),"")</f>
        <v/>
      </c>
      <c r="AC647" s="29" t="str">
        <f>IFERROR(AB647*(IFERROR(VLOOKUP($AC$633,'Banco de Dados'!$B$4:$J$50,4,FALSE),"ERRO")),"")</f>
        <v/>
      </c>
      <c r="AD647" s="29" t="str">
        <f t="shared" si="435"/>
        <v/>
      </c>
      <c r="AE647" s="103" t="str">
        <f>IFERROR(AD647*(C647*(PRINCIPAL!$G$177/100))*0.47*(44/12),"")</f>
        <v/>
      </c>
      <c r="AF647" s="111" t="str">
        <f t="shared" si="436"/>
        <v/>
      </c>
      <c r="AG647" s="30" t="str">
        <f>IFERROR(IF(AND(PRINCIPAL!$H$178&lt;&gt;"",OR(L647=PRINCIPAL!$I$178,L647=PRINCIPAL!$I$178+PRINCIPAL!$I$178,L647=PRINCIPAL!$I$178+PRINCIPAL!$I$178+PRINCIPAL!$I$178)),0,IF(AND(PRINCIPAL!$H$178&lt;&gt;"",L647=PRINCIPAL!$J$178),VLOOKUP($AH$633,'Banco de Dados'!$B$4:$J$50,8,FALSE)*PRINCIPAL!$H$178*(1-(PRINCIPAL!$K$178/100)),IF(AND(PRINCIPAL!$H$178&lt;&gt;"",L647=PRINCIPAL!$L$178),VLOOKUP($AH$633,'Banco de Dados'!$B$4:$J$50,8,FALSE)*PRINCIPAL!$H$178*(1-(PRINCIPAL!$M$178/100)),IF(AND(PRINCIPAL!$H$178&lt;&gt;"",L647=PRINCIPAL!$N$178),VLOOKUP($AH$633,'Banco de Dados'!$B$4:$J$50,8,FALSE)*PRINCIPAL!$H$178*(1-(PRINCIPAL!$O$178/100)),IF(PRINCIPAL!$H$178&lt;&gt;"",VLOOKUP($AH$633,'Banco de Dados'!$B$4:$J$50,8,FALSE)*PRINCIPAL!$H$178,IF(OR(L647=PRINCIPAL!$I$178,L647=PRINCIPAL!$I$178+PRINCIPAL!$I$178,L647=PRINCIPAL!$I$178+PRINCIPAL!$I$178+PRINCIPAL!$I$178),0,IF(L647=PRINCIPAL!$J$178,VLOOKUP($AH$633,'Banco de Dados'!$B$4:$J$50,6,FALSE)*(1-(PRINCIPAL!$K$178/100)),IF(L647=PRINCIPAL!$L$178,VLOOKUP($AH$633,'Banco de Dados'!$B$4:$J$50,6,FALSE)*(1-(PRINCIPAL!$M$178/100)),IF(L647=PRINCIPAL!$N$178,VLOOKUP($AH$633,'Banco de Dados'!$B$4:$J$50,6,FALSE)*(1-(PRINCIPAL!$O$178/100)),VLOOKUP($AH$633,'Banco de Dados'!$B$4:$J$50,6,FALSE)))))))))),"")</f>
        <v/>
      </c>
      <c r="AH647" s="29" t="str">
        <f>IFERROR(AG647*(IFERROR(VLOOKUP($AH$633,'Banco de Dados'!$B$4:$J$50,4,FALSE),"ERRO")),"")</f>
        <v/>
      </c>
      <c r="AI647" s="29" t="str">
        <f t="shared" si="437"/>
        <v/>
      </c>
      <c r="AJ647" s="103" t="str">
        <f>IFERROR(AI647*(C647*(PRINCIPAL!$G$178/100))*0.47*(44/12),"")</f>
        <v/>
      </c>
      <c r="AK647" s="111" t="str">
        <f t="shared" si="446"/>
        <v/>
      </c>
      <c r="AL647" s="30" t="str">
        <f>IFERROR(IF(AND(PRINCIPAL!$H$179&lt;&gt;"",OR(L647=PRINCIPAL!$I$179,L647=PRINCIPAL!$I$179+PRINCIPAL!$I$179,L647=PRINCIPAL!$I$179+PRINCIPAL!$I$179+PRINCIPAL!$I$179)),0,IF(AND(PRINCIPAL!$H$179&lt;&gt;"",L647=PRINCIPAL!$J$179),VLOOKUP($AM$633,'Banco de Dados'!$B$4:$J$50,8,FALSE)*PRINCIPAL!$H$179*(1-(PRINCIPAL!$K$179/100)),IF(AND(PRINCIPAL!$H$179&lt;&gt;"",L647=PRINCIPAL!$L$179),VLOOKUP($AM$633,'Banco de Dados'!$B$4:$J$50,8,FALSE)*PRINCIPAL!$H$179*(1-(PRINCIPAL!$M$179/100)),IF(AND(PRINCIPAL!$H$179&lt;&gt;"",L647=PRINCIPAL!$N$179),VLOOKUP($AM$633,'Banco de Dados'!$B$4:$J$50,8,FALSE)*PRINCIPAL!$H$179*(1-(PRINCIPAL!$O$179/100)),IF(PRINCIPAL!$H$179&lt;&gt;"",VLOOKUP($AM$633,'Banco de Dados'!$B$4:$J$50,8,FALSE)*PRINCIPAL!$H$179,IF(OR(L647=PRINCIPAL!$I$179,L647=PRINCIPAL!$I$179+PRINCIPAL!$I$179,L647=PRINCIPAL!$I$179+PRINCIPAL!$I$179+PRINCIPAL!$I$179),0,IF(L647=PRINCIPAL!$J$179,VLOOKUP($AM$633,'Banco de Dados'!$B$4:$J$50,6,FALSE)*(1-(PRINCIPAL!$K$179/100)),IF(L647=PRINCIPAL!$L$179,VLOOKUP($AM$633,'Banco de Dados'!$B$4:$J$50,6,FALSE)*(1-(PRINCIPAL!$M$179/100)),IF(L647=PRINCIPAL!$N$179,VLOOKUP($AM$633,'Banco de Dados'!$B$4:$J$50,6,FALSE)*(1-(PRINCIPAL!$O$179/100)),VLOOKUP($AM$633,'Banco de Dados'!$B$4:$J$50,6,FALSE)))))))))),"")</f>
        <v/>
      </c>
      <c r="AM647" s="29" t="str">
        <f>IFERROR(AL647*(IFERROR(VLOOKUP($AM$633,'Banco de Dados'!$B$4:$J$50,4,FALSE),"ERRO")),"")</f>
        <v/>
      </c>
      <c r="AN647" s="29" t="str">
        <f t="shared" si="438"/>
        <v/>
      </c>
      <c r="AO647" s="103" t="str">
        <f>IFERROR(AN647*(C647*(PRINCIPAL!$G$179/100))*0.47*(44/12),"")</f>
        <v/>
      </c>
      <c r="AP647" s="111" t="str">
        <f t="shared" si="439"/>
        <v/>
      </c>
      <c r="AQ647" s="30" t="str">
        <f>IFERROR(IF(AND(PRINCIPAL!$H$180&lt;&gt;"",OR(L647=PRINCIPAL!$I$180,L647=PRINCIPAL!$I$180+PRINCIPAL!$I$180,L647=PRINCIPAL!$I$180+PRINCIPAL!$I$180+PRINCIPAL!$I$180)),0,IF(AND(PRINCIPAL!$H$180&lt;&gt;"",L647=PRINCIPAL!$J$180),VLOOKUP($AR$633,'Banco de Dados'!$B$4:$J$50,8,FALSE)*PRINCIPAL!$H$180*(1-(PRINCIPAL!$K$180/100)),IF(AND(PRINCIPAL!$H$180&lt;&gt;"",L647=PRINCIPAL!$L$180),VLOOKUP($AR$633,'Banco de Dados'!$B$4:$J$50,8,FALSE)*PRINCIPAL!$H$180*(1-(PRINCIPAL!$M$180/100)),IF(AND(PRINCIPAL!$H$180&lt;&gt;"",L647=PRINCIPAL!$N$180),VLOOKUP($AR$633,'Banco de Dados'!$B$4:$J$50,8,FALSE)*PRINCIPAL!$H$180*(1-(PRINCIPAL!$O$180/100)),IF(PRINCIPAL!$H$180&lt;&gt;"",VLOOKUP($AR$633,'Banco de Dados'!$B$4:$J$50,8,FALSE)*PRINCIPAL!$H$180,IF(OR(L647=PRINCIPAL!$I$180,L647=PRINCIPAL!$I$180+PRINCIPAL!$I$180,L647=PRINCIPAL!$I$180+PRINCIPAL!$I$180+PRINCIPAL!$I$180),0,IF(L647=PRINCIPAL!$J$180,VLOOKUP($AR$633,'Banco de Dados'!$B$4:$J$50,6,FALSE)*(1-(PRINCIPAL!$K$180/100)),IF(L647=PRINCIPAL!$L$180,VLOOKUP($AR$633,'Banco de Dados'!$B$4:$J$50,6,FALSE)*(1-(PRINCIPAL!$M$180/100)),IF(L647=PRINCIPAL!$N$180,VLOOKUP($AR$633,'Banco de Dados'!$B$4:$J$50,6,FALSE)*(1-(PRINCIPAL!$O$180/100)),VLOOKUP($AR$633,'Banco de Dados'!$B$4:$J$50,6,FALSE)))))))))),"")</f>
        <v/>
      </c>
      <c r="AR647" s="29" t="str">
        <f>IFERROR(AQ647*(IFERROR(VLOOKUP($AR$633,'Banco de Dados'!$B$4:$J$50,4,FALSE),"ERRO")),"")</f>
        <v/>
      </c>
      <c r="AS647" s="29" t="str">
        <f t="shared" si="440"/>
        <v/>
      </c>
      <c r="AT647" s="103" t="str">
        <f>IFERROR(AS647*(C647*(PRINCIPAL!$G$180/100))*0.47*(44/12),"")</f>
        <v/>
      </c>
      <c r="AU647" s="111" t="str">
        <f t="shared" si="441"/>
        <v/>
      </c>
      <c r="AV647" s="30" t="str">
        <f>IFERROR(IF(AND(PRINCIPAL!$H$181&lt;&gt;"",OR(L647=PRINCIPAL!$I$181,L647=PRINCIPAL!$I$181+PRINCIPAL!$I$181,L647=PRINCIPAL!$I$181+PRINCIPAL!$I$181+PRINCIPAL!$I$181)),0,IF(AND(PRINCIPAL!$H$181&lt;&gt;"",L647=PRINCIPAL!$J$181),VLOOKUP($AW$633,'Banco de Dados'!$B$4:$J$50,8,FALSE)*PRINCIPAL!$H$181*(1-(PRINCIPAL!$K$181/100)),IF(AND(PRINCIPAL!$H$181&lt;&gt;"",L647=PRINCIPAL!$L$181),VLOOKUP($AW$633,'Banco de Dados'!$B$4:$J$50,8,FALSE)*PRINCIPAL!$H$181*(1-(PRINCIPAL!$M$181/100)),IF(AND(PRINCIPAL!$H$181&lt;&gt;"",L647=PRINCIPAL!$N$181),VLOOKUP($AW$633,'Banco de Dados'!$B$4:$J$50,8,FALSE)*PRINCIPAL!$H$181*(1-(PRINCIPAL!$O$181/100)),IF(PRINCIPAL!$H$181&lt;&gt;"",VLOOKUP($AW$633,'Banco de Dados'!$B$4:$J$50,8,FALSE)*PRINCIPAL!$H$181,IF(OR(L647=PRINCIPAL!$I$181,L647=PRINCIPAL!$I$181+PRINCIPAL!$I$181,L647=PRINCIPAL!$I$181+PRINCIPAL!$I$181+PRINCIPAL!$I$181),0,IF(L647=PRINCIPAL!$J$181,VLOOKUP($AW$633,'Banco de Dados'!$B$4:$J$50,6,FALSE)*(1-(PRINCIPAL!$K$181/100)),IF(L647=PRINCIPAL!$L$181,VLOOKUP($AW$633,'Banco de Dados'!$B$4:$J$50,6,FALSE)*(1-(PRINCIPAL!$M$181/100)),IF(L647=PRINCIPAL!$N$181,VLOOKUP($AW$633,'Banco de Dados'!$B$4:$J$50,6,FALSE)*(1-(PRINCIPAL!$O$181/100)),VLOOKUP($AW$633,'Banco de Dados'!$B$4:$J$50,6,FALSE)))))))))),"")</f>
        <v/>
      </c>
      <c r="AW647" s="29" t="str">
        <f>IFERROR(AV647*(IFERROR(VLOOKUP($AW$633,'Banco de Dados'!$B$4:$J$50,4,FALSE),"ERRO")),"")</f>
        <v/>
      </c>
      <c r="AX647" s="29" t="str">
        <f t="shared" si="442"/>
        <v/>
      </c>
      <c r="AY647" s="103" t="str">
        <f>IFERROR(AX647*(C647*(PRINCIPAL!$G$181/100))*0.47*(44/12),"")</f>
        <v/>
      </c>
      <c r="AZ647" s="111" t="str">
        <f t="shared" si="447"/>
        <v/>
      </c>
      <c r="BA647" s="30" t="str">
        <f>IFERROR(IF(AND(PRINCIPAL!$H$182&lt;&gt;"",OR(L647=PRINCIPAL!$I$182,L647=PRINCIPAL!$I$182+PRINCIPAL!$I$182,L647=PRINCIPAL!$I$182+PRINCIPAL!$I$182+PRINCIPAL!$I$182)),0,IF(AND(PRINCIPAL!$H$182&lt;&gt;"",L647=PRINCIPAL!$J$182),VLOOKUP($BB$633,'Banco de Dados'!$B$4:$J$50,8,FALSE)*PRINCIPAL!$H$182*(1-(PRINCIPAL!$K$182/100)),IF(AND(PRINCIPAL!$H$182&lt;&gt;"",L647=PRINCIPAL!$L$182),VLOOKUP($BB$633,'Banco de Dados'!$B$4:$J$50,8,FALSE)*PRINCIPAL!$H$182*(1-(PRINCIPAL!$M$182/100)),IF(AND(PRINCIPAL!$H$182&lt;&gt;"",L647=PRINCIPAL!$N$182),VLOOKUP($BB$633,'Banco de Dados'!$B$4:$J$50,8,FALSE)*PRINCIPAL!$H$182*(1-(PRINCIPAL!$O$182/100)),IF(PRINCIPAL!$H$182&lt;&gt;"",VLOOKUP($BB$633,'Banco de Dados'!$B$4:$J$50,8,FALSE)*PRINCIPAL!$H$182,IF(OR(L647=PRINCIPAL!$I$182,L647=PRINCIPAL!$I$182+PRINCIPAL!$I$182,L647=PRINCIPAL!$I$182+PRINCIPAL!$I$182+PRINCIPAL!$I$182),0,IF(L647=PRINCIPAL!$J$182,VLOOKUP($BB$633,'Banco de Dados'!$B$4:$J$50,6,FALSE)*(1-(PRINCIPAL!$K$182/100)),IF(L647=PRINCIPAL!$L$182,VLOOKUP($BB$633,'Banco de Dados'!$B$4:$J$50,6,FALSE)*(1-(PRINCIPAL!$M$182/100)),IF(L647=PRINCIPAL!$N$182,VLOOKUP($BB$633,'Banco de Dados'!$B$4:$J$50,6,FALSE)*(1-(PRINCIPAL!$O$182/100)),VLOOKUP($BB$633,'Banco de Dados'!$B$4:$J$50,6,FALSE)))))))))),"")</f>
        <v/>
      </c>
      <c r="BB647" s="29" t="str">
        <f>IFERROR(BA647*(IFERROR(VLOOKUP($BB$633,'Banco de Dados'!$B$4:$J$50,4,FALSE),"ERRO")),"")</f>
        <v/>
      </c>
      <c r="BC647" s="29" t="str">
        <f t="shared" si="448"/>
        <v/>
      </c>
      <c r="BD647" s="103" t="str">
        <f>IFERROR(BC647*(C647*(PRINCIPAL!$G$182/100))*0.47*(44/12),"")</f>
        <v/>
      </c>
      <c r="BE647" s="111" t="str">
        <f t="shared" si="427"/>
        <v/>
      </c>
      <c r="BF647" s="30" t="str">
        <f>IFERROR(IF(AND(PRINCIPAL!$H$183&lt;&gt;"",OR(L647=PRINCIPAL!$I$183,L647=PRINCIPAL!$I$183+PRINCIPAL!$I$183,L647=PRINCIPAL!$I$183+PRINCIPAL!$I$183+PRINCIPAL!$I$183)),0,IF(AND(PRINCIPAL!$H$183&lt;&gt;"",L647=PRINCIPAL!$J$183),VLOOKUP($BG$633,'Banco de Dados'!$B$4:$J$50,8,FALSE)*PRINCIPAL!$H$183*(1-(PRINCIPAL!$K$183/100)),IF(AND(PRINCIPAL!$H$183&lt;&gt;"",L647=PRINCIPAL!$L$183),VLOOKUP($BG$633,'Banco de Dados'!$B$4:$J$50,8,FALSE)*PRINCIPAL!$H$183*(1-(PRINCIPAL!$M$183/100)),IF(AND(PRINCIPAL!$H$183&lt;&gt;"",L647=PRINCIPAL!$N$183),VLOOKUP($BG$633,'Banco de Dados'!$B$4:$J$50,8,FALSE)*PRINCIPAL!$H$183*(1-(PRINCIPAL!$O$183/100)),IF(PRINCIPAL!$H$183&lt;&gt;"",VLOOKUP($BG$633,'Banco de Dados'!$B$4:$J$50,8,FALSE)*PRINCIPAL!$H$183,IF(OR(L647=PRINCIPAL!$I$183,L647=PRINCIPAL!$I$183+PRINCIPAL!$I$183,L647=PRINCIPAL!$I$183+PRINCIPAL!$I$183+PRINCIPAL!$I$183),0,IF(L647=PRINCIPAL!$J$183,VLOOKUP($BG$633,'Banco de Dados'!$B$4:$J$50,6,FALSE)*(1-(PRINCIPAL!$K$183/100)),IF(L647=PRINCIPAL!$L$183,VLOOKUP($BG$633,'Banco de Dados'!$B$4:$J$50,6,FALSE)*(1-(PRINCIPAL!$M$183/100)),IF(L647=PRINCIPAL!$N$183,VLOOKUP($BG$633,'Banco de Dados'!$B$4:$J$50,6,FALSE)*(1-(PRINCIPAL!$O$183/100)),VLOOKUP($BG$633,'Banco de Dados'!$B$4:$J$50,6,FALSE)))))))))),"")</f>
        <v/>
      </c>
      <c r="BG647" s="29" t="str">
        <f>IFERROR(BF647*(IFERROR(VLOOKUP($BG$633,'Banco de Dados'!$B$4:$J$50,4,FALSE),"ERRO")),"")</f>
        <v/>
      </c>
      <c r="BH647" s="29" t="str">
        <f t="shared" si="443"/>
        <v/>
      </c>
      <c r="BI647" s="103" t="str">
        <f>IFERROR(BH647*(C647*(PRINCIPAL!$G$183/100))*0.47*(44/12),"")</f>
        <v/>
      </c>
      <c r="BJ647" s="102" t="str">
        <f t="shared" si="428"/>
        <v/>
      </c>
    </row>
    <row r="648" spans="2:62" ht="12.75" customHeight="1" x14ac:dyDescent="0.3">
      <c r="B648" s="326">
        <f t="shared" si="429"/>
        <v>2033</v>
      </c>
      <c r="C648" s="340"/>
      <c r="D648" s="1"/>
      <c r="E648" s="116">
        <v>13</v>
      </c>
      <c r="F648" s="24" t="str">
        <f>IFERROR(VLOOKUP($G$633,'Banco de Dados'!$B$4:$J$50,6,FALSE),"")</f>
        <v/>
      </c>
      <c r="G648" s="25" t="str">
        <f>IFERROR(F648*(IFERROR(VLOOKUP($G$633,'Banco de Dados'!$B$4:$J$50,4,FALSE),"ERRO")),"")</f>
        <v/>
      </c>
      <c r="H648" s="25" t="str">
        <f t="shared" si="430"/>
        <v/>
      </c>
      <c r="I648" s="103" t="str">
        <f t="shared" si="431"/>
        <v/>
      </c>
      <c r="J648" s="117" t="str">
        <f t="shared" si="432"/>
        <v/>
      </c>
      <c r="K648" s="1"/>
      <c r="L648" s="91">
        <v>13</v>
      </c>
      <c r="M648" s="24" t="str">
        <f>IFERROR(IF(AND(PRINCIPAL!$H$174&lt;&gt;"",OR(L648=PRINCIPAL!$I$174,L648=PRINCIPAL!$I$174+PRINCIPAL!$I$174,L648=PRINCIPAL!$I$174+PRINCIPAL!$I$174+PRINCIPAL!$I$174)),0,IF(AND(PRINCIPAL!$H$174&lt;&gt;"",L648=PRINCIPAL!$J$174),VLOOKUP($N$633,'Banco de Dados'!$B$4:$J$50,8,FALSE)*PRINCIPAL!$H$174*(1-(PRINCIPAL!$K$174/100)),IF(AND(PRINCIPAL!$H$174&lt;&gt;"",L648=PRINCIPAL!$L$174),VLOOKUP($N$633,'Banco de Dados'!$B$4:$J$50,8,FALSE)*PRINCIPAL!$H$174*(1-(PRINCIPAL!$M$174/100)),IF(AND(PRINCIPAL!$H$174&lt;&gt;"",L648=PRINCIPAL!$N$174),VLOOKUP($N$633,'Banco de Dados'!$B$4:$J$50,8,FALSE)*PRINCIPAL!$H$174*(1-(PRINCIPAL!$O$174/100)),IF(PRINCIPAL!$H$174&lt;&gt;"",VLOOKUP($N$633,'Banco de Dados'!$B$4:$J$50,8,FALSE)*PRINCIPAL!$H$174,IF(OR(L648=PRINCIPAL!$I$174,L648=PRINCIPAL!$I$174+PRINCIPAL!$I$174,L648=PRINCIPAL!$I$174+PRINCIPAL!$I$174+PRINCIPAL!$I$174),0,IF(L648=PRINCIPAL!$J$174,VLOOKUP($N$633,'Banco de Dados'!$B$4:$J$50,6,FALSE)*(1-(PRINCIPAL!$K$174/100)),IF(L648=PRINCIPAL!$L$174,VLOOKUP($N$633,'Banco de Dados'!$B$4:$J$50,6,FALSE)*(1-(PRINCIPAL!$M$174/100)),IF(L648=PRINCIPAL!$N$174,VLOOKUP($N$633,'Banco de Dados'!$B$4:$J$50,6,FALSE)*(1-(PRINCIPAL!$O$174/100)),VLOOKUP($N$633,'Banco de Dados'!$B$4:$J$50,6,FALSE)))))))))),"")</f>
        <v/>
      </c>
      <c r="N648" s="25" t="str">
        <f>IFERROR(M648*(IFERROR(VLOOKUP($N$633,'Banco de Dados'!$B$4:$J$50,4,FALSE),"ERRO")),"")</f>
        <v/>
      </c>
      <c r="O648" s="25" t="str">
        <f t="shared" si="433"/>
        <v/>
      </c>
      <c r="P648" s="103" t="str">
        <f>IFERROR(O648*(C648*(PRINCIPAL!$G$174/100))*0.47*(44/12),"")</f>
        <v/>
      </c>
      <c r="Q648" s="107" t="str">
        <f t="shared" si="449"/>
        <v/>
      </c>
      <c r="R648" s="29" t="str">
        <f>IFERROR(IF(AND(PRINCIPAL!$H$175&lt;&gt;"",OR(L648=PRINCIPAL!$I$175,L648=PRINCIPAL!$I$175+PRINCIPAL!$I$175,L648=PRINCIPAL!$I$175+PRINCIPAL!$I$175+PRINCIPAL!$I$175)),0,IF(AND(PRINCIPAL!$H$175&lt;&gt;"",L648=PRINCIPAL!$J$175),VLOOKUP($S$633,'Banco de Dados'!$B$4:$J$50,8,FALSE)*PRINCIPAL!$H$175*(1-(PRINCIPAL!$K$175/100)),IF(AND(PRINCIPAL!$H$175&lt;&gt;"",L648=PRINCIPAL!$L$175),VLOOKUP($S$633,'Banco de Dados'!$B$4:$J$50,8,FALSE)*PRINCIPAL!$H$175*(1-(PRINCIPAL!$M$175/100)),IF(AND(PRINCIPAL!$H$175&lt;&gt;"",L648=PRINCIPAL!$N$175),VLOOKUP($S$633,'Banco de Dados'!$B$4:$J$50,8,FALSE)*PRINCIPAL!$H$175*(1-(PRINCIPAL!$O$175/100)),IF(PRINCIPAL!$H$175&lt;&gt;"",VLOOKUP($S$633,'Banco de Dados'!$B$4:$J$50,8,FALSE)*PRINCIPAL!$H$175,IF(OR(L648=PRINCIPAL!$I$175,L648=PRINCIPAL!$I$175+PRINCIPAL!$I$175,L648=PRINCIPAL!$I$175+PRINCIPAL!$I$175+PRINCIPAL!$I$175),0,IF(L648=PRINCIPAL!$J$175,VLOOKUP($S$633,'Banco de Dados'!$B$4:$J$50,6,FALSE)*(1-(PRINCIPAL!$K$175/100)),IF(L648=PRINCIPAL!$L$175,VLOOKUP($S$633,'Banco de Dados'!$B$4:$J$50,6,FALSE)*(1-(PRINCIPAL!$M$175/100)),IF(L648=PRINCIPAL!$N$175,VLOOKUP($S$633,'Banco de Dados'!$B$4:$J$50,6,FALSE)*(1-(PRINCIPAL!$O$175/100)),VLOOKUP($S$633,'Banco de Dados'!$B$4:$J$50,6,FALSE)))))))))),"")</f>
        <v/>
      </c>
      <c r="S648" s="29" t="str">
        <f>IFERROR(R648*(IFERROR(VLOOKUP($S$633,'Banco de Dados'!$B$4:$J$50,4,FALSE),"ERRO")),"")</f>
        <v/>
      </c>
      <c r="T648" s="29" t="str">
        <f t="shared" si="450"/>
        <v/>
      </c>
      <c r="U648" s="103" t="str">
        <f>IFERROR(T648*(C648*(PRINCIPAL!$G$175/100))*0.47*(44/12),"")</f>
        <v/>
      </c>
      <c r="V648" s="103" t="str">
        <f t="shared" si="426"/>
        <v/>
      </c>
      <c r="W648" s="30" t="str">
        <f>IFERROR(IF(AND(PRINCIPAL!$H$176&lt;&gt;"",OR(L648=PRINCIPAL!$I$176,L648=PRINCIPAL!$I$176+PRINCIPAL!$I$176,L648=PRINCIPAL!$I$176+PRINCIPAL!$I$176+PRINCIPAL!$I$176)),0,IF(AND(PRINCIPAL!$H$176&lt;&gt;"",L648=PRINCIPAL!$J$176),VLOOKUP($X$633,'Banco de Dados'!$B$4:$J$50,8,FALSE)*PRINCIPAL!$H$176*(1-(PRINCIPAL!$K$176/100)),IF(AND(PRINCIPAL!$H$176&lt;&gt;"",L648=PRINCIPAL!$L$176),VLOOKUP($X$633,'Banco de Dados'!$B$4:$J$50,8,FALSE)*PRINCIPAL!$H$176*(1-(PRINCIPAL!$M$176/100)),IF(AND(PRINCIPAL!$H$176&lt;&gt;"",L648=PRINCIPAL!$N$176),VLOOKUP($X$633,'Banco de Dados'!$B$4:$J$50,8,FALSE)*PRINCIPAL!$H$176*(1-(PRINCIPAL!$O$176/100)),IF(PRINCIPAL!$H$176&lt;&gt;"",VLOOKUP($X$633,'Banco de Dados'!$B$4:$J$50,8,FALSE)*PRINCIPAL!$H$176,IF(OR(L648=PRINCIPAL!$I$176,L648=PRINCIPAL!$I$176+PRINCIPAL!$I$176,L648=PRINCIPAL!$I$176+PRINCIPAL!$I$176+PRINCIPAL!$I$176),0,IF(L648=PRINCIPAL!$J$176,VLOOKUP($X$633,'Banco de Dados'!$B$4:$J$50,6,FALSE)*(1-(PRINCIPAL!$K$176/100)),IF(L648=PRINCIPAL!$L$176,VLOOKUP($X$633,'Banco de Dados'!$B$4:$J$50,6,FALSE)*(1-(PRINCIPAL!$M$176/100)),IF(L648=PRINCIPAL!$N$176,VLOOKUP($X$633,'Banco de Dados'!$B$4:$J$50,6,FALSE)*(1-(PRINCIPAL!$O$176/100)),VLOOKUP($X$633,'Banco de Dados'!$B$4:$J$50,6,FALSE)))))))))),"")</f>
        <v/>
      </c>
      <c r="X648" s="29" t="str">
        <f>IFERROR(W648*(IFERROR(VLOOKUP($X$633,'Banco de Dados'!$B$4:$J$50,4,FALSE),"ERRO")),"")</f>
        <v/>
      </c>
      <c r="Y648" s="29" t="str">
        <f t="shared" si="444"/>
        <v/>
      </c>
      <c r="Z648" s="103" t="str">
        <f>IFERROR(Y648*(C648*(PRINCIPAL!$G$176/100))*0.47*(44/12),"")</f>
        <v/>
      </c>
      <c r="AA648" s="111" t="str">
        <f t="shared" si="445"/>
        <v/>
      </c>
      <c r="AB648" s="30" t="str">
        <f>IFERROR(IF(AND(PRINCIPAL!$H$177&lt;&gt;"",OR(L648=PRINCIPAL!$I$177,L648=PRINCIPAL!$I$177+PRINCIPAL!$I$177,L648=PRINCIPAL!$I$177+PRINCIPAL!$I$177+PRINCIPAL!$I$177)),0,IF(AND(PRINCIPAL!$H$177&lt;&gt;"",L648=PRINCIPAL!$J$177),VLOOKUP($AC$633,'Banco de Dados'!$B$4:$J$50,8,FALSE)*PRINCIPAL!$H$177*(1-(PRINCIPAL!$K$177/100)),IF(AND(PRINCIPAL!$H$177&lt;&gt;"",L648=PRINCIPAL!$L$177),VLOOKUP($AC$633,'Banco de Dados'!$B$4:$J$50,8,FALSE)*PRINCIPAL!$H$177*(1-(PRINCIPAL!$M$177/100)),IF(AND(PRINCIPAL!$H$177&lt;&gt;"",L648=PRINCIPAL!$N$177),VLOOKUP($AC$633,'Banco de Dados'!$B$4:$J$50,8,FALSE)*PRINCIPAL!$H$177*(1-(PRINCIPAL!$O$177/100)),IF(PRINCIPAL!$H$177&lt;&gt;"",VLOOKUP($AC$633,'Banco de Dados'!$B$4:$J$50,8,FALSE)*PRINCIPAL!$H$177,IF(OR(L648=PRINCIPAL!$I$177,L648=PRINCIPAL!$I$177+PRINCIPAL!$I$177,L648=PRINCIPAL!$I$177+PRINCIPAL!$I$177+PRINCIPAL!$I$177),0,IF(L648=PRINCIPAL!$J$177,VLOOKUP($AC$633,'Banco de Dados'!$B$4:$J$50,6,FALSE)*(1-(PRINCIPAL!$K$177/100)),IF(L648=PRINCIPAL!$L$177,VLOOKUP($AC$633,'Banco de Dados'!$B$4:$J$50,6,FALSE)*(1-(PRINCIPAL!$M$177/100)),IF(L648=PRINCIPAL!$N$177,VLOOKUP($AC$633,'Banco de Dados'!$B$4:$J$50,6,FALSE)*(1-(PRINCIPAL!$O$177/100)),VLOOKUP($AC$633,'Banco de Dados'!$B$4:$J$50,6,FALSE)))))))))),"")</f>
        <v/>
      </c>
      <c r="AC648" s="29" t="str">
        <f>IFERROR(AB648*(IFERROR(VLOOKUP($AC$633,'Banco de Dados'!$B$4:$J$50,4,FALSE),"ERRO")),"")</f>
        <v/>
      </c>
      <c r="AD648" s="29" t="str">
        <f t="shared" si="435"/>
        <v/>
      </c>
      <c r="AE648" s="103" t="str">
        <f>IFERROR(AD648*(C648*(PRINCIPAL!$G$177/100))*0.47*(44/12),"")</f>
        <v/>
      </c>
      <c r="AF648" s="111" t="str">
        <f t="shared" si="436"/>
        <v/>
      </c>
      <c r="AG648" s="30" t="str">
        <f>IFERROR(IF(AND(PRINCIPAL!$H$178&lt;&gt;"",OR(L648=PRINCIPAL!$I$178,L648=PRINCIPAL!$I$178+PRINCIPAL!$I$178,L648=PRINCIPAL!$I$178+PRINCIPAL!$I$178+PRINCIPAL!$I$178)),0,IF(AND(PRINCIPAL!$H$178&lt;&gt;"",L648=PRINCIPAL!$J$178),VLOOKUP($AH$633,'Banco de Dados'!$B$4:$J$50,8,FALSE)*PRINCIPAL!$H$178*(1-(PRINCIPAL!$K$178/100)),IF(AND(PRINCIPAL!$H$178&lt;&gt;"",L648=PRINCIPAL!$L$178),VLOOKUP($AH$633,'Banco de Dados'!$B$4:$J$50,8,FALSE)*PRINCIPAL!$H$178*(1-(PRINCIPAL!$M$178/100)),IF(AND(PRINCIPAL!$H$178&lt;&gt;"",L648=PRINCIPAL!$N$178),VLOOKUP($AH$633,'Banco de Dados'!$B$4:$J$50,8,FALSE)*PRINCIPAL!$H$178*(1-(PRINCIPAL!$O$178/100)),IF(PRINCIPAL!$H$178&lt;&gt;"",VLOOKUP($AH$633,'Banco de Dados'!$B$4:$J$50,8,FALSE)*PRINCIPAL!$H$178,IF(OR(L648=PRINCIPAL!$I$178,L648=PRINCIPAL!$I$178+PRINCIPAL!$I$178,L648=PRINCIPAL!$I$178+PRINCIPAL!$I$178+PRINCIPAL!$I$178),0,IF(L648=PRINCIPAL!$J$178,VLOOKUP($AH$633,'Banco de Dados'!$B$4:$J$50,6,FALSE)*(1-(PRINCIPAL!$K$178/100)),IF(L648=PRINCIPAL!$L$178,VLOOKUP($AH$633,'Banco de Dados'!$B$4:$J$50,6,FALSE)*(1-(PRINCIPAL!$M$178/100)),IF(L648=PRINCIPAL!$N$178,VLOOKUP($AH$633,'Banco de Dados'!$B$4:$J$50,6,FALSE)*(1-(PRINCIPAL!$O$178/100)),VLOOKUP($AH$633,'Banco de Dados'!$B$4:$J$50,6,FALSE)))))))))),"")</f>
        <v/>
      </c>
      <c r="AH648" s="29" t="str">
        <f>IFERROR(AG648*(IFERROR(VLOOKUP($AH$633,'Banco de Dados'!$B$4:$J$50,4,FALSE),"ERRO")),"")</f>
        <v/>
      </c>
      <c r="AI648" s="29" t="str">
        <f t="shared" si="437"/>
        <v/>
      </c>
      <c r="AJ648" s="103" t="str">
        <f>IFERROR(AI648*(C648*(PRINCIPAL!$G$178/100))*0.47*(44/12),"")</f>
        <v/>
      </c>
      <c r="AK648" s="111" t="str">
        <f t="shared" si="446"/>
        <v/>
      </c>
      <c r="AL648" s="30" t="str">
        <f>IFERROR(IF(AND(PRINCIPAL!$H$179&lt;&gt;"",OR(L648=PRINCIPAL!$I$179,L648=PRINCIPAL!$I$179+PRINCIPAL!$I$179,L648=PRINCIPAL!$I$179+PRINCIPAL!$I$179+PRINCIPAL!$I$179)),0,IF(AND(PRINCIPAL!$H$179&lt;&gt;"",L648=PRINCIPAL!$J$179),VLOOKUP($AM$633,'Banco de Dados'!$B$4:$J$50,8,FALSE)*PRINCIPAL!$H$179*(1-(PRINCIPAL!$K$179/100)),IF(AND(PRINCIPAL!$H$179&lt;&gt;"",L648=PRINCIPAL!$L$179),VLOOKUP($AM$633,'Banco de Dados'!$B$4:$J$50,8,FALSE)*PRINCIPAL!$H$179*(1-(PRINCIPAL!$M$179/100)),IF(AND(PRINCIPAL!$H$179&lt;&gt;"",L648=PRINCIPAL!$N$179),VLOOKUP($AM$633,'Banco de Dados'!$B$4:$J$50,8,FALSE)*PRINCIPAL!$H$179*(1-(PRINCIPAL!$O$179/100)),IF(PRINCIPAL!$H$179&lt;&gt;"",VLOOKUP($AM$633,'Banco de Dados'!$B$4:$J$50,8,FALSE)*PRINCIPAL!$H$179,IF(OR(L648=PRINCIPAL!$I$179,L648=PRINCIPAL!$I$179+PRINCIPAL!$I$179,L648=PRINCIPAL!$I$179+PRINCIPAL!$I$179+PRINCIPAL!$I$179),0,IF(L648=PRINCIPAL!$J$179,VLOOKUP($AM$633,'Banco de Dados'!$B$4:$J$50,6,FALSE)*(1-(PRINCIPAL!$K$179/100)),IF(L648=PRINCIPAL!$L$179,VLOOKUP($AM$633,'Banco de Dados'!$B$4:$J$50,6,FALSE)*(1-(PRINCIPAL!$M$179/100)),IF(L648=PRINCIPAL!$N$179,VLOOKUP($AM$633,'Banco de Dados'!$B$4:$J$50,6,FALSE)*(1-(PRINCIPAL!$O$179/100)),VLOOKUP($AM$633,'Banco de Dados'!$B$4:$J$50,6,FALSE)))))))))),"")</f>
        <v/>
      </c>
      <c r="AM648" s="29" t="str">
        <f>IFERROR(AL648*(IFERROR(VLOOKUP($AM$633,'Banco de Dados'!$B$4:$J$50,4,FALSE),"ERRO")),"")</f>
        <v/>
      </c>
      <c r="AN648" s="29" t="str">
        <f t="shared" si="438"/>
        <v/>
      </c>
      <c r="AO648" s="103" t="str">
        <f>IFERROR(AN648*(C648*(PRINCIPAL!$G$179/100))*0.47*(44/12),"")</f>
        <v/>
      </c>
      <c r="AP648" s="111" t="str">
        <f t="shared" si="439"/>
        <v/>
      </c>
      <c r="AQ648" s="30" t="str">
        <f>IFERROR(IF(AND(PRINCIPAL!$H$180&lt;&gt;"",OR(L648=PRINCIPAL!$I$180,L648=PRINCIPAL!$I$180+PRINCIPAL!$I$180,L648=PRINCIPAL!$I$180+PRINCIPAL!$I$180+PRINCIPAL!$I$180)),0,IF(AND(PRINCIPAL!$H$180&lt;&gt;"",L648=PRINCIPAL!$J$180),VLOOKUP($AR$633,'Banco de Dados'!$B$4:$J$50,8,FALSE)*PRINCIPAL!$H$180*(1-(PRINCIPAL!$K$180/100)),IF(AND(PRINCIPAL!$H$180&lt;&gt;"",L648=PRINCIPAL!$L$180),VLOOKUP($AR$633,'Banco de Dados'!$B$4:$J$50,8,FALSE)*PRINCIPAL!$H$180*(1-(PRINCIPAL!$M$180/100)),IF(AND(PRINCIPAL!$H$180&lt;&gt;"",L648=PRINCIPAL!$N$180),VLOOKUP($AR$633,'Banco de Dados'!$B$4:$J$50,8,FALSE)*PRINCIPAL!$H$180*(1-(PRINCIPAL!$O$180/100)),IF(PRINCIPAL!$H$180&lt;&gt;"",VLOOKUP($AR$633,'Banco de Dados'!$B$4:$J$50,8,FALSE)*PRINCIPAL!$H$180,IF(OR(L648=PRINCIPAL!$I$180,L648=PRINCIPAL!$I$180+PRINCIPAL!$I$180,L648=PRINCIPAL!$I$180+PRINCIPAL!$I$180+PRINCIPAL!$I$180),0,IF(L648=PRINCIPAL!$J$180,VLOOKUP($AR$633,'Banco de Dados'!$B$4:$J$50,6,FALSE)*(1-(PRINCIPAL!$K$180/100)),IF(L648=PRINCIPAL!$L$180,VLOOKUP($AR$633,'Banco de Dados'!$B$4:$J$50,6,FALSE)*(1-(PRINCIPAL!$M$180/100)),IF(L648=PRINCIPAL!$N$180,VLOOKUP($AR$633,'Banco de Dados'!$B$4:$J$50,6,FALSE)*(1-(PRINCIPAL!$O$180/100)),VLOOKUP($AR$633,'Banco de Dados'!$B$4:$J$50,6,FALSE)))))))))),"")</f>
        <v/>
      </c>
      <c r="AR648" s="29" t="str">
        <f>IFERROR(AQ648*(IFERROR(VLOOKUP($AR$633,'Banco de Dados'!$B$4:$J$50,4,FALSE),"ERRO")),"")</f>
        <v/>
      </c>
      <c r="AS648" s="29" t="str">
        <f t="shared" si="440"/>
        <v/>
      </c>
      <c r="AT648" s="103" t="str">
        <f>IFERROR(AS648*(C648*(PRINCIPAL!$G$180/100))*0.47*(44/12),"")</f>
        <v/>
      </c>
      <c r="AU648" s="111" t="str">
        <f t="shared" si="441"/>
        <v/>
      </c>
      <c r="AV648" s="30" t="str">
        <f>IFERROR(IF(AND(PRINCIPAL!$H$181&lt;&gt;"",OR(L648=PRINCIPAL!$I$181,L648=PRINCIPAL!$I$181+PRINCIPAL!$I$181,L648=PRINCIPAL!$I$181+PRINCIPAL!$I$181+PRINCIPAL!$I$181)),0,IF(AND(PRINCIPAL!$H$181&lt;&gt;"",L648=PRINCIPAL!$J$181),VLOOKUP($AW$633,'Banco de Dados'!$B$4:$J$50,8,FALSE)*PRINCIPAL!$H$181*(1-(PRINCIPAL!$K$181/100)),IF(AND(PRINCIPAL!$H$181&lt;&gt;"",L648=PRINCIPAL!$L$181),VLOOKUP($AW$633,'Banco de Dados'!$B$4:$J$50,8,FALSE)*PRINCIPAL!$H$181*(1-(PRINCIPAL!$M$181/100)),IF(AND(PRINCIPAL!$H$181&lt;&gt;"",L648=PRINCIPAL!$N$181),VLOOKUP($AW$633,'Banco de Dados'!$B$4:$J$50,8,FALSE)*PRINCIPAL!$H$181*(1-(PRINCIPAL!$O$181/100)),IF(PRINCIPAL!$H$181&lt;&gt;"",VLOOKUP($AW$633,'Banco de Dados'!$B$4:$J$50,8,FALSE)*PRINCIPAL!$H$181,IF(OR(L648=PRINCIPAL!$I$181,L648=PRINCIPAL!$I$181+PRINCIPAL!$I$181,L648=PRINCIPAL!$I$181+PRINCIPAL!$I$181+PRINCIPAL!$I$181),0,IF(L648=PRINCIPAL!$J$181,VLOOKUP($AW$633,'Banco de Dados'!$B$4:$J$50,6,FALSE)*(1-(PRINCIPAL!$K$181/100)),IF(L648=PRINCIPAL!$L$181,VLOOKUP($AW$633,'Banco de Dados'!$B$4:$J$50,6,FALSE)*(1-(PRINCIPAL!$M$181/100)),IF(L648=PRINCIPAL!$N$181,VLOOKUP($AW$633,'Banco de Dados'!$B$4:$J$50,6,FALSE)*(1-(PRINCIPAL!$O$181/100)),VLOOKUP($AW$633,'Banco de Dados'!$B$4:$J$50,6,FALSE)))))))))),"")</f>
        <v/>
      </c>
      <c r="AW648" s="29" t="str">
        <f>IFERROR(AV648*(IFERROR(VLOOKUP($AW$633,'Banco de Dados'!$B$4:$J$50,4,FALSE),"ERRO")),"")</f>
        <v/>
      </c>
      <c r="AX648" s="29" t="str">
        <f t="shared" si="442"/>
        <v/>
      </c>
      <c r="AY648" s="103" t="str">
        <f>IFERROR(AX648*(C648*(PRINCIPAL!$G$181/100))*0.47*(44/12),"")</f>
        <v/>
      </c>
      <c r="AZ648" s="111" t="str">
        <f t="shared" si="447"/>
        <v/>
      </c>
      <c r="BA648" s="30" t="str">
        <f>IFERROR(IF(AND(PRINCIPAL!$H$182&lt;&gt;"",OR(L648=PRINCIPAL!$I$182,L648=PRINCIPAL!$I$182+PRINCIPAL!$I$182,L648=PRINCIPAL!$I$182+PRINCIPAL!$I$182+PRINCIPAL!$I$182)),0,IF(AND(PRINCIPAL!$H$182&lt;&gt;"",L648=PRINCIPAL!$J$182),VLOOKUP($BB$633,'Banco de Dados'!$B$4:$J$50,8,FALSE)*PRINCIPAL!$H$182*(1-(PRINCIPAL!$K$182/100)),IF(AND(PRINCIPAL!$H$182&lt;&gt;"",L648=PRINCIPAL!$L$182),VLOOKUP($BB$633,'Banco de Dados'!$B$4:$J$50,8,FALSE)*PRINCIPAL!$H$182*(1-(PRINCIPAL!$M$182/100)),IF(AND(PRINCIPAL!$H$182&lt;&gt;"",L648=PRINCIPAL!$N$182),VLOOKUP($BB$633,'Banco de Dados'!$B$4:$J$50,8,FALSE)*PRINCIPAL!$H$182*(1-(PRINCIPAL!$O$182/100)),IF(PRINCIPAL!$H$182&lt;&gt;"",VLOOKUP($BB$633,'Banco de Dados'!$B$4:$J$50,8,FALSE)*PRINCIPAL!$H$182,IF(OR(L648=PRINCIPAL!$I$182,L648=PRINCIPAL!$I$182+PRINCIPAL!$I$182,L648=PRINCIPAL!$I$182+PRINCIPAL!$I$182+PRINCIPAL!$I$182),0,IF(L648=PRINCIPAL!$J$182,VLOOKUP($BB$633,'Banco de Dados'!$B$4:$J$50,6,FALSE)*(1-(PRINCIPAL!$K$182/100)),IF(L648=PRINCIPAL!$L$182,VLOOKUP($BB$633,'Banco de Dados'!$B$4:$J$50,6,FALSE)*(1-(PRINCIPAL!$M$182/100)),IF(L648=PRINCIPAL!$N$182,VLOOKUP($BB$633,'Banco de Dados'!$B$4:$J$50,6,FALSE)*(1-(PRINCIPAL!$O$182/100)),VLOOKUP($BB$633,'Banco de Dados'!$B$4:$J$50,6,FALSE)))))))))),"")</f>
        <v/>
      </c>
      <c r="BB648" s="29" t="str">
        <f>IFERROR(BA648*(IFERROR(VLOOKUP($BB$633,'Banco de Dados'!$B$4:$J$50,4,FALSE),"ERRO")),"")</f>
        <v/>
      </c>
      <c r="BC648" s="29" t="str">
        <f t="shared" si="448"/>
        <v/>
      </c>
      <c r="BD648" s="103" t="str">
        <f>IFERROR(BC648*(C648*(PRINCIPAL!$G$182/100))*0.47*(44/12),"")</f>
        <v/>
      </c>
      <c r="BE648" s="111" t="str">
        <f t="shared" si="427"/>
        <v/>
      </c>
      <c r="BF648" s="30" t="str">
        <f>IFERROR(IF(AND(PRINCIPAL!$H$183&lt;&gt;"",OR(L648=PRINCIPAL!$I$183,L648=PRINCIPAL!$I$183+PRINCIPAL!$I$183,L648=PRINCIPAL!$I$183+PRINCIPAL!$I$183+PRINCIPAL!$I$183)),0,IF(AND(PRINCIPAL!$H$183&lt;&gt;"",L648=PRINCIPAL!$J$183),VLOOKUP($BG$633,'Banco de Dados'!$B$4:$J$50,8,FALSE)*PRINCIPAL!$H$183*(1-(PRINCIPAL!$K$183/100)),IF(AND(PRINCIPAL!$H$183&lt;&gt;"",L648=PRINCIPAL!$L$183),VLOOKUP($BG$633,'Banco de Dados'!$B$4:$J$50,8,FALSE)*PRINCIPAL!$H$183*(1-(PRINCIPAL!$M$183/100)),IF(AND(PRINCIPAL!$H$183&lt;&gt;"",L648=PRINCIPAL!$N$183),VLOOKUP($BG$633,'Banco de Dados'!$B$4:$J$50,8,FALSE)*PRINCIPAL!$H$183*(1-(PRINCIPAL!$O$183/100)),IF(PRINCIPAL!$H$183&lt;&gt;"",VLOOKUP($BG$633,'Banco de Dados'!$B$4:$J$50,8,FALSE)*PRINCIPAL!$H$183,IF(OR(L648=PRINCIPAL!$I$183,L648=PRINCIPAL!$I$183+PRINCIPAL!$I$183,L648=PRINCIPAL!$I$183+PRINCIPAL!$I$183+PRINCIPAL!$I$183),0,IF(L648=PRINCIPAL!$J$183,VLOOKUP($BG$633,'Banco de Dados'!$B$4:$J$50,6,FALSE)*(1-(PRINCIPAL!$K$183/100)),IF(L648=PRINCIPAL!$L$183,VLOOKUP($BG$633,'Banco de Dados'!$B$4:$J$50,6,FALSE)*(1-(PRINCIPAL!$M$183/100)),IF(L648=PRINCIPAL!$N$183,VLOOKUP($BG$633,'Banco de Dados'!$B$4:$J$50,6,FALSE)*(1-(PRINCIPAL!$O$183/100)),VLOOKUP($BG$633,'Banco de Dados'!$B$4:$J$50,6,FALSE)))))))))),"")</f>
        <v/>
      </c>
      <c r="BG648" s="29" t="str">
        <f>IFERROR(BF648*(IFERROR(VLOOKUP($BG$633,'Banco de Dados'!$B$4:$J$50,4,FALSE),"ERRO")),"")</f>
        <v/>
      </c>
      <c r="BH648" s="29" t="str">
        <f t="shared" si="443"/>
        <v/>
      </c>
      <c r="BI648" s="103" t="str">
        <f>IFERROR(BH648*(C648*(PRINCIPAL!$G$183/100))*0.47*(44/12),"")</f>
        <v/>
      </c>
      <c r="BJ648" s="102" t="str">
        <f t="shared" si="428"/>
        <v/>
      </c>
    </row>
    <row r="649" spans="2:62" ht="12.75" customHeight="1" x14ac:dyDescent="0.3">
      <c r="B649" s="326">
        <f t="shared" si="429"/>
        <v>2034</v>
      </c>
      <c r="C649" s="340"/>
      <c r="D649" s="1"/>
      <c r="E649" s="116">
        <v>14</v>
      </c>
      <c r="F649" s="24" t="str">
        <f>IFERROR(VLOOKUP($G$633,'Banco de Dados'!$B$4:$J$50,6,FALSE),"")</f>
        <v/>
      </c>
      <c r="G649" s="25" t="str">
        <f>IFERROR(F649*(IFERROR(VLOOKUP($G$633,'Banco de Dados'!$B$4:$J$50,4,FALSE),"ERRO")),"")</f>
        <v/>
      </c>
      <c r="H649" s="25" t="str">
        <f t="shared" si="430"/>
        <v/>
      </c>
      <c r="I649" s="103" t="str">
        <f t="shared" si="431"/>
        <v/>
      </c>
      <c r="J649" s="117" t="str">
        <f t="shared" si="432"/>
        <v/>
      </c>
      <c r="K649" s="1"/>
      <c r="L649" s="91">
        <v>14</v>
      </c>
      <c r="M649" s="24" t="str">
        <f>IFERROR(IF(AND(PRINCIPAL!$H$174&lt;&gt;"",OR(L649=PRINCIPAL!$I$174,L649=PRINCIPAL!$I$174+PRINCIPAL!$I$174,L649=PRINCIPAL!$I$174+PRINCIPAL!$I$174+PRINCIPAL!$I$174)),0,IF(AND(PRINCIPAL!$H$174&lt;&gt;"",L649=PRINCIPAL!$J$174),VLOOKUP($N$633,'Banco de Dados'!$B$4:$J$50,8,FALSE)*PRINCIPAL!$H$174*(1-(PRINCIPAL!$K$174/100)),IF(AND(PRINCIPAL!$H$174&lt;&gt;"",L649=PRINCIPAL!$L$174),VLOOKUP($N$633,'Banco de Dados'!$B$4:$J$50,8,FALSE)*PRINCIPAL!$H$174*(1-(PRINCIPAL!$M$174/100)),IF(AND(PRINCIPAL!$H$174&lt;&gt;"",L649=PRINCIPAL!$N$174),VLOOKUP($N$633,'Banco de Dados'!$B$4:$J$50,8,FALSE)*PRINCIPAL!$H$174*(1-(PRINCIPAL!$O$174/100)),IF(PRINCIPAL!$H$174&lt;&gt;"",VLOOKUP($N$633,'Banco de Dados'!$B$4:$J$50,8,FALSE)*PRINCIPAL!$H$174,IF(OR(L649=PRINCIPAL!$I$174,L649=PRINCIPAL!$I$174+PRINCIPAL!$I$174,L649=PRINCIPAL!$I$174+PRINCIPAL!$I$174+PRINCIPAL!$I$174),0,IF(L649=PRINCIPAL!$J$174,VLOOKUP($N$633,'Banco de Dados'!$B$4:$J$50,6,FALSE)*(1-(PRINCIPAL!$K$174/100)),IF(L649=PRINCIPAL!$L$174,VLOOKUP($N$633,'Banco de Dados'!$B$4:$J$50,6,FALSE)*(1-(PRINCIPAL!$M$174/100)),IF(L649=PRINCIPAL!$N$174,VLOOKUP($N$633,'Banco de Dados'!$B$4:$J$50,6,FALSE)*(1-(PRINCIPAL!$O$174/100)),VLOOKUP($N$633,'Banco de Dados'!$B$4:$J$50,6,FALSE)))))))))),"")</f>
        <v/>
      </c>
      <c r="N649" s="25" t="str">
        <f>IFERROR(M649*(IFERROR(VLOOKUP($N$633,'Banco de Dados'!$B$4:$J$50,4,FALSE),"ERRO")),"")</f>
        <v/>
      </c>
      <c r="O649" s="25" t="str">
        <f t="shared" si="433"/>
        <v/>
      </c>
      <c r="P649" s="103" t="str">
        <f>IFERROR(O649*(C649*(PRINCIPAL!$G$174/100))*0.47*(44/12),"")</f>
        <v/>
      </c>
      <c r="Q649" s="107" t="str">
        <f t="shared" si="449"/>
        <v/>
      </c>
      <c r="R649" s="29" t="str">
        <f>IFERROR(IF(AND(PRINCIPAL!$H$175&lt;&gt;"",OR(L649=PRINCIPAL!$I$175,L649=PRINCIPAL!$I$175+PRINCIPAL!$I$175,L649=PRINCIPAL!$I$175+PRINCIPAL!$I$175+PRINCIPAL!$I$175)),0,IF(AND(PRINCIPAL!$H$175&lt;&gt;"",L649=PRINCIPAL!$J$175),VLOOKUP($S$633,'Banco de Dados'!$B$4:$J$50,8,FALSE)*PRINCIPAL!$H$175*(1-(PRINCIPAL!$K$175/100)),IF(AND(PRINCIPAL!$H$175&lt;&gt;"",L649=PRINCIPAL!$L$175),VLOOKUP($S$633,'Banco de Dados'!$B$4:$J$50,8,FALSE)*PRINCIPAL!$H$175*(1-(PRINCIPAL!$M$175/100)),IF(AND(PRINCIPAL!$H$175&lt;&gt;"",L649=PRINCIPAL!$N$175),VLOOKUP($S$633,'Banco de Dados'!$B$4:$J$50,8,FALSE)*PRINCIPAL!$H$175*(1-(PRINCIPAL!$O$175/100)),IF(PRINCIPAL!$H$175&lt;&gt;"",VLOOKUP($S$633,'Banco de Dados'!$B$4:$J$50,8,FALSE)*PRINCIPAL!$H$175,IF(OR(L649=PRINCIPAL!$I$175,L649=PRINCIPAL!$I$175+PRINCIPAL!$I$175,L649=PRINCIPAL!$I$175+PRINCIPAL!$I$175+PRINCIPAL!$I$175),0,IF(L649=PRINCIPAL!$J$175,VLOOKUP($S$633,'Banco de Dados'!$B$4:$J$50,6,FALSE)*(1-(PRINCIPAL!$K$175/100)),IF(L649=PRINCIPAL!$L$175,VLOOKUP($S$633,'Banco de Dados'!$B$4:$J$50,6,FALSE)*(1-(PRINCIPAL!$M$175/100)),IF(L649=PRINCIPAL!$N$175,VLOOKUP($S$633,'Banco de Dados'!$B$4:$J$50,6,FALSE)*(1-(PRINCIPAL!$O$175/100)),VLOOKUP($S$633,'Banco de Dados'!$B$4:$J$50,6,FALSE)))))))))),"")</f>
        <v/>
      </c>
      <c r="S649" s="29" t="str">
        <f>IFERROR(R649*(IFERROR(VLOOKUP($S$633,'Banco de Dados'!$B$4:$J$50,4,FALSE),"ERRO")),"")</f>
        <v/>
      </c>
      <c r="T649" s="29" t="str">
        <f t="shared" si="450"/>
        <v/>
      </c>
      <c r="U649" s="103" t="str">
        <f>IFERROR(T649*(C649*(PRINCIPAL!$G$175/100))*0.47*(44/12),"")</f>
        <v/>
      </c>
      <c r="V649" s="103" t="str">
        <f t="shared" si="426"/>
        <v/>
      </c>
      <c r="W649" s="30" t="str">
        <f>IFERROR(IF(AND(PRINCIPAL!$H$176&lt;&gt;"",OR(L649=PRINCIPAL!$I$176,L649=PRINCIPAL!$I$176+PRINCIPAL!$I$176,L649=PRINCIPAL!$I$176+PRINCIPAL!$I$176+PRINCIPAL!$I$176)),0,IF(AND(PRINCIPAL!$H$176&lt;&gt;"",L649=PRINCIPAL!$J$176),VLOOKUP($X$633,'Banco de Dados'!$B$4:$J$50,8,FALSE)*PRINCIPAL!$H$176*(1-(PRINCIPAL!$K$176/100)),IF(AND(PRINCIPAL!$H$176&lt;&gt;"",L649=PRINCIPAL!$L$176),VLOOKUP($X$633,'Banco de Dados'!$B$4:$J$50,8,FALSE)*PRINCIPAL!$H$176*(1-(PRINCIPAL!$M$176/100)),IF(AND(PRINCIPAL!$H$176&lt;&gt;"",L649=PRINCIPAL!$N$176),VLOOKUP($X$633,'Banco de Dados'!$B$4:$J$50,8,FALSE)*PRINCIPAL!$H$176*(1-(PRINCIPAL!$O$176/100)),IF(PRINCIPAL!$H$176&lt;&gt;"",VLOOKUP($X$633,'Banco de Dados'!$B$4:$J$50,8,FALSE)*PRINCIPAL!$H$176,IF(OR(L649=PRINCIPAL!$I$176,L649=PRINCIPAL!$I$176+PRINCIPAL!$I$176,L649=PRINCIPAL!$I$176+PRINCIPAL!$I$176+PRINCIPAL!$I$176),0,IF(L649=PRINCIPAL!$J$176,VLOOKUP($X$633,'Banco de Dados'!$B$4:$J$50,6,FALSE)*(1-(PRINCIPAL!$K$176/100)),IF(L649=PRINCIPAL!$L$176,VLOOKUP($X$633,'Banco de Dados'!$B$4:$J$50,6,FALSE)*(1-(PRINCIPAL!$M$176/100)),IF(L649=PRINCIPAL!$N$176,VLOOKUP($X$633,'Banco de Dados'!$B$4:$J$50,6,FALSE)*(1-(PRINCIPAL!$O$176/100)),VLOOKUP($X$633,'Banco de Dados'!$B$4:$J$50,6,FALSE)))))))))),"")</f>
        <v/>
      </c>
      <c r="X649" s="29" t="str">
        <f>IFERROR(W649*(IFERROR(VLOOKUP($X$633,'Banco de Dados'!$B$4:$J$50,4,FALSE),"ERRO")),"")</f>
        <v/>
      </c>
      <c r="Y649" s="29" t="str">
        <f t="shared" si="444"/>
        <v/>
      </c>
      <c r="Z649" s="103" t="str">
        <f>IFERROR(Y649*(C649*(PRINCIPAL!$G$176/100))*0.47*(44/12),"")</f>
        <v/>
      </c>
      <c r="AA649" s="111" t="str">
        <f t="shared" si="445"/>
        <v/>
      </c>
      <c r="AB649" s="30" t="str">
        <f>IFERROR(IF(AND(PRINCIPAL!$H$177&lt;&gt;"",OR(L649=PRINCIPAL!$I$177,L649=PRINCIPAL!$I$177+PRINCIPAL!$I$177,L649=PRINCIPAL!$I$177+PRINCIPAL!$I$177+PRINCIPAL!$I$177)),0,IF(AND(PRINCIPAL!$H$177&lt;&gt;"",L649=PRINCIPAL!$J$177),VLOOKUP($AC$633,'Banco de Dados'!$B$4:$J$50,8,FALSE)*PRINCIPAL!$H$177*(1-(PRINCIPAL!$K$177/100)),IF(AND(PRINCIPAL!$H$177&lt;&gt;"",L649=PRINCIPAL!$L$177),VLOOKUP($AC$633,'Banco de Dados'!$B$4:$J$50,8,FALSE)*PRINCIPAL!$H$177*(1-(PRINCIPAL!$M$177/100)),IF(AND(PRINCIPAL!$H$177&lt;&gt;"",L649=PRINCIPAL!$N$177),VLOOKUP($AC$633,'Banco de Dados'!$B$4:$J$50,8,FALSE)*PRINCIPAL!$H$177*(1-(PRINCIPAL!$O$177/100)),IF(PRINCIPAL!$H$177&lt;&gt;"",VLOOKUP($AC$633,'Banco de Dados'!$B$4:$J$50,8,FALSE)*PRINCIPAL!$H$177,IF(OR(L649=PRINCIPAL!$I$177,L649=PRINCIPAL!$I$177+PRINCIPAL!$I$177,L649=PRINCIPAL!$I$177+PRINCIPAL!$I$177+PRINCIPAL!$I$177),0,IF(L649=PRINCIPAL!$J$177,VLOOKUP($AC$633,'Banco de Dados'!$B$4:$J$50,6,FALSE)*(1-(PRINCIPAL!$K$177/100)),IF(L649=PRINCIPAL!$L$177,VLOOKUP($AC$633,'Banco de Dados'!$B$4:$J$50,6,FALSE)*(1-(PRINCIPAL!$M$177/100)),IF(L649=PRINCIPAL!$N$177,VLOOKUP($AC$633,'Banco de Dados'!$B$4:$J$50,6,FALSE)*(1-(PRINCIPAL!$O$177/100)),VLOOKUP($AC$633,'Banco de Dados'!$B$4:$J$50,6,FALSE)))))))))),"")</f>
        <v/>
      </c>
      <c r="AC649" s="29" t="str">
        <f>IFERROR(AB649*(IFERROR(VLOOKUP($AC$633,'Banco de Dados'!$B$4:$J$50,4,FALSE),"ERRO")),"")</f>
        <v/>
      </c>
      <c r="AD649" s="29" t="str">
        <f t="shared" si="435"/>
        <v/>
      </c>
      <c r="AE649" s="103" t="str">
        <f>IFERROR(AD649*(C649*(PRINCIPAL!$G$177/100))*0.47*(44/12),"")</f>
        <v/>
      </c>
      <c r="AF649" s="111" t="str">
        <f t="shared" si="436"/>
        <v/>
      </c>
      <c r="AG649" s="30" t="str">
        <f>IFERROR(IF(AND(PRINCIPAL!$H$178&lt;&gt;"",OR(L649=PRINCIPAL!$I$178,L649=PRINCIPAL!$I$178+PRINCIPAL!$I$178,L649=PRINCIPAL!$I$178+PRINCIPAL!$I$178+PRINCIPAL!$I$178)),0,IF(AND(PRINCIPAL!$H$178&lt;&gt;"",L649=PRINCIPAL!$J$178),VLOOKUP($AH$633,'Banco de Dados'!$B$4:$J$50,8,FALSE)*PRINCIPAL!$H$178*(1-(PRINCIPAL!$K$178/100)),IF(AND(PRINCIPAL!$H$178&lt;&gt;"",L649=PRINCIPAL!$L$178),VLOOKUP($AH$633,'Banco de Dados'!$B$4:$J$50,8,FALSE)*PRINCIPAL!$H$178*(1-(PRINCIPAL!$M$178/100)),IF(AND(PRINCIPAL!$H$178&lt;&gt;"",L649=PRINCIPAL!$N$178),VLOOKUP($AH$633,'Banco de Dados'!$B$4:$J$50,8,FALSE)*PRINCIPAL!$H$178*(1-(PRINCIPAL!$O$178/100)),IF(PRINCIPAL!$H$178&lt;&gt;"",VLOOKUP($AH$633,'Banco de Dados'!$B$4:$J$50,8,FALSE)*PRINCIPAL!$H$178,IF(OR(L649=PRINCIPAL!$I$178,L649=PRINCIPAL!$I$178+PRINCIPAL!$I$178,L649=PRINCIPAL!$I$178+PRINCIPAL!$I$178+PRINCIPAL!$I$178),0,IF(L649=PRINCIPAL!$J$178,VLOOKUP($AH$633,'Banco de Dados'!$B$4:$J$50,6,FALSE)*(1-(PRINCIPAL!$K$178/100)),IF(L649=PRINCIPAL!$L$178,VLOOKUP($AH$633,'Banco de Dados'!$B$4:$J$50,6,FALSE)*(1-(PRINCIPAL!$M$178/100)),IF(L649=PRINCIPAL!$N$178,VLOOKUP($AH$633,'Banco de Dados'!$B$4:$J$50,6,FALSE)*(1-(PRINCIPAL!$O$178/100)),VLOOKUP($AH$633,'Banco de Dados'!$B$4:$J$50,6,FALSE)))))))))),"")</f>
        <v/>
      </c>
      <c r="AH649" s="29" t="str">
        <f>IFERROR(AG649*(IFERROR(VLOOKUP($AH$633,'Banco de Dados'!$B$4:$J$50,4,FALSE),"ERRO")),"")</f>
        <v/>
      </c>
      <c r="AI649" s="29" t="str">
        <f t="shared" si="437"/>
        <v/>
      </c>
      <c r="AJ649" s="103" t="str">
        <f>IFERROR(AI649*(C649*(PRINCIPAL!$G$178/100))*0.47*(44/12),"")</f>
        <v/>
      </c>
      <c r="AK649" s="111" t="str">
        <f t="shared" si="446"/>
        <v/>
      </c>
      <c r="AL649" s="30" t="str">
        <f>IFERROR(IF(AND(PRINCIPAL!$H$179&lt;&gt;"",OR(L649=PRINCIPAL!$I$179,L649=PRINCIPAL!$I$179+PRINCIPAL!$I$179,L649=PRINCIPAL!$I$179+PRINCIPAL!$I$179+PRINCIPAL!$I$179)),0,IF(AND(PRINCIPAL!$H$179&lt;&gt;"",L649=PRINCIPAL!$J$179),VLOOKUP($AM$633,'Banco de Dados'!$B$4:$J$50,8,FALSE)*PRINCIPAL!$H$179*(1-(PRINCIPAL!$K$179/100)),IF(AND(PRINCIPAL!$H$179&lt;&gt;"",L649=PRINCIPAL!$L$179),VLOOKUP($AM$633,'Banco de Dados'!$B$4:$J$50,8,FALSE)*PRINCIPAL!$H$179*(1-(PRINCIPAL!$M$179/100)),IF(AND(PRINCIPAL!$H$179&lt;&gt;"",L649=PRINCIPAL!$N$179),VLOOKUP($AM$633,'Banco de Dados'!$B$4:$J$50,8,FALSE)*PRINCIPAL!$H$179*(1-(PRINCIPAL!$O$179/100)),IF(PRINCIPAL!$H$179&lt;&gt;"",VLOOKUP($AM$633,'Banco de Dados'!$B$4:$J$50,8,FALSE)*PRINCIPAL!$H$179,IF(OR(L649=PRINCIPAL!$I$179,L649=PRINCIPAL!$I$179+PRINCIPAL!$I$179,L649=PRINCIPAL!$I$179+PRINCIPAL!$I$179+PRINCIPAL!$I$179),0,IF(L649=PRINCIPAL!$J$179,VLOOKUP($AM$633,'Banco de Dados'!$B$4:$J$50,6,FALSE)*(1-(PRINCIPAL!$K$179/100)),IF(L649=PRINCIPAL!$L$179,VLOOKUP($AM$633,'Banco de Dados'!$B$4:$J$50,6,FALSE)*(1-(PRINCIPAL!$M$179/100)),IF(L649=PRINCIPAL!$N$179,VLOOKUP($AM$633,'Banco de Dados'!$B$4:$J$50,6,FALSE)*(1-(PRINCIPAL!$O$179/100)),VLOOKUP($AM$633,'Banco de Dados'!$B$4:$J$50,6,FALSE)))))))))),"")</f>
        <v/>
      </c>
      <c r="AM649" s="29" t="str">
        <f>IFERROR(AL649*(IFERROR(VLOOKUP($AM$633,'Banco de Dados'!$B$4:$J$50,4,FALSE),"ERRO")),"")</f>
        <v/>
      </c>
      <c r="AN649" s="29" t="str">
        <f t="shared" si="438"/>
        <v/>
      </c>
      <c r="AO649" s="103" t="str">
        <f>IFERROR(AN649*(C649*(PRINCIPAL!$G$179/100))*0.47*(44/12),"")</f>
        <v/>
      </c>
      <c r="AP649" s="111" t="str">
        <f t="shared" si="439"/>
        <v/>
      </c>
      <c r="AQ649" s="30" t="str">
        <f>IFERROR(IF(AND(PRINCIPAL!$H$180&lt;&gt;"",OR(L649=PRINCIPAL!$I$180,L649=PRINCIPAL!$I$180+PRINCIPAL!$I$180,L649=PRINCIPAL!$I$180+PRINCIPAL!$I$180+PRINCIPAL!$I$180)),0,IF(AND(PRINCIPAL!$H$180&lt;&gt;"",L649=PRINCIPAL!$J$180),VLOOKUP($AR$633,'Banco de Dados'!$B$4:$J$50,8,FALSE)*PRINCIPAL!$H$180*(1-(PRINCIPAL!$K$180/100)),IF(AND(PRINCIPAL!$H$180&lt;&gt;"",L649=PRINCIPAL!$L$180),VLOOKUP($AR$633,'Banco de Dados'!$B$4:$J$50,8,FALSE)*PRINCIPAL!$H$180*(1-(PRINCIPAL!$M$180/100)),IF(AND(PRINCIPAL!$H$180&lt;&gt;"",L649=PRINCIPAL!$N$180),VLOOKUP($AR$633,'Banco de Dados'!$B$4:$J$50,8,FALSE)*PRINCIPAL!$H$180*(1-(PRINCIPAL!$O$180/100)),IF(PRINCIPAL!$H$180&lt;&gt;"",VLOOKUP($AR$633,'Banco de Dados'!$B$4:$J$50,8,FALSE)*PRINCIPAL!$H$180,IF(OR(L649=PRINCIPAL!$I$180,L649=PRINCIPAL!$I$180+PRINCIPAL!$I$180,L649=PRINCIPAL!$I$180+PRINCIPAL!$I$180+PRINCIPAL!$I$180),0,IF(L649=PRINCIPAL!$J$180,VLOOKUP($AR$633,'Banco de Dados'!$B$4:$J$50,6,FALSE)*(1-(PRINCIPAL!$K$180/100)),IF(L649=PRINCIPAL!$L$180,VLOOKUP($AR$633,'Banco de Dados'!$B$4:$J$50,6,FALSE)*(1-(PRINCIPAL!$M$180/100)),IF(L649=PRINCIPAL!$N$180,VLOOKUP($AR$633,'Banco de Dados'!$B$4:$J$50,6,FALSE)*(1-(PRINCIPAL!$O$180/100)),VLOOKUP($AR$633,'Banco de Dados'!$B$4:$J$50,6,FALSE)))))))))),"")</f>
        <v/>
      </c>
      <c r="AR649" s="29" t="str">
        <f>IFERROR(AQ649*(IFERROR(VLOOKUP($AR$633,'Banco de Dados'!$B$4:$J$50,4,FALSE),"ERRO")),"")</f>
        <v/>
      </c>
      <c r="AS649" s="29" t="str">
        <f t="shared" si="440"/>
        <v/>
      </c>
      <c r="AT649" s="103" t="str">
        <f>IFERROR(AS649*(C649*(PRINCIPAL!$G$180/100))*0.47*(44/12),"")</f>
        <v/>
      </c>
      <c r="AU649" s="111" t="str">
        <f t="shared" si="441"/>
        <v/>
      </c>
      <c r="AV649" s="30" t="str">
        <f>IFERROR(IF(AND(PRINCIPAL!$H$181&lt;&gt;"",OR(L649=PRINCIPAL!$I$181,L649=PRINCIPAL!$I$181+PRINCIPAL!$I$181,L649=PRINCIPAL!$I$181+PRINCIPAL!$I$181+PRINCIPAL!$I$181)),0,IF(AND(PRINCIPAL!$H$181&lt;&gt;"",L649=PRINCIPAL!$J$181),VLOOKUP($AW$633,'Banco de Dados'!$B$4:$J$50,8,FALSE)*PRINCIPAL!$H$181*(1-(PRINCIPAL!$K$181/100)),IF(AND(PRINCIPAL!$H$181&lt;&gt;"",L649=PRINCIPAL!$L$181),VLOOKUP($AW$633,'Banco de Dados'!$B$4:$J$50,8,FALSE)*PRINCIPAL!$H$181*(1-(PRINCIPAL!$M$181/100)),IF(AND(PRINCIPAL!$H$181&lt;&gt;"",L649=PRINCIPAL!$N$181),VLOOKUP($AW$633,'Banco de Dados'!$B$4:$J$50,8,FALSE)*PRINCIPAL!$H$181*(1-(PRINCIPAL!$O$181/100)),IF(PRINCIPAL!$H$181&lt;&gt;"",VLOOKUP($AW$633,'Banco de Dados'!$B$4:$J$50,8,FALSE)*PRINCIPAL!$H$181,IF(OR(L649=PRINCIPAL!$I$181,L649=PRINCIPAL!$I$181+PRINCIPAL!$I$181,L649=PRINCIPAL!$I$181+PRINCIPAL!$I$181+PRINCIPAL!$I$181),0,IF(L649=PRINCIPAL!$J$181,VLOOKUP($AW$633,'Banco de Dados'!$B$4:$J$50,6,FALSE)*(1-(PRINCIPAL!$K$181/100)),IF(L649=PRINCIPAL!$L$181,VLOOKUP($AW$633,'Banco de Dados'!$B$4:$J$50,6,FALSE)*(1-(PRINCIPAL!$M$181/100)),IF(L649=PRINCIPAL!$N$181,VLOOKUP($AW$633,'Banco de Dados'!$B$4:$J$50,6,FALSE)*(1-(PRINCIPAL!$O$181/100)),VLOOKUP($AW$633,'Banco de Dados'!$B$4:$J$50,6,FALSE)))))))))),"")</f>
        <v/>
      </c>
      <c r="AW649" s="29" t="str">
        <f>IFERROR(AV649*(IFERROR(VLOOKUP($AW$633,'Banco de Dados'!$B$4:$J$50,4,FALSE),"ERRO")),"")</f>
        <v/>
      </c>
      <c r="AX649" s="29" t="str">
        <f t="shared" si="442"/>
        <v/>
      </c>
      <c r="AY649" s="103" t="str">
        <f>IFERROR(AX649*(C649*(PRINCIPAL!$G$181/100))*0.47*(44/12),"")</f>
        <v/>
      </c>
      <c r="AZ649" s="111" t="str">
        <f t="shared" si="447"/>
        <v/>
      </c>
      <c r="BA649" s="30" t="str">
        <f>IFERROR(IF(AND(PRINCIPAL!$H$182&lt;&gt;"",OR(L649=PRINCIPAL!$I$182,L649=PRINCIPAL!$I$182+PRINCIPAL!$I$182,L649=PRINCIPAL!$I$182+PRINCIPAL!$I$182+PRINCIPAL!$I$182)),0,IF(AND(PRINCIPAL!$H$182&lt;&gt;"",L649=PRINCIPAL!$J$182),VLOOKUP($BB$633,'Banco de Dados'!$B$4:$J$50,8,FALSE)*PRINCIPAL!$H$182*(1-(PRINCIPAL!$K$182/100)),IF(AND(PRINCIPAL!$H$182&lt;&gt;"",L649=PRINCIPAL!$L$182),VLOOKUP($BB$633,'Banco de Dados'!$B$4:$J$50,8,FALSE)*PRINCIPAL!$H$182*(1-(PRINCIPAL!$M$182/100)),IF(AND(PRINCIPAL!$H$182&lt;&gt;"",L649=PRINCIPAL!$N$182),VLOOKUP($BB$633,'Banco de Dados'!$B$4:$J$50,8,FALSE)*PRINCIPAL!$H$182*(1-(PRINCIPAL!$O$182/100)),IF(PRINCIPAL!$H$182&lt;&gt;"",VLOOKUP($BB$633,'Banco de Dados'!$B$4:$J$50,8,FALSE)*PRINCIPAL!$H$182,IF(OR(L649=PRINCIPAL!$I$182,L649=PRINCIPAL!$I$182+PRINCIPAL!$I$182,L649=PRINCIPAL!$I$182+PRINCIPAL!$I$182+PRINCIPAL!$I$182),0,IF(L649=PRINCIPAL!$J$182,VLOOKUP($BB$633,'Banco de Dados'!$B$4:$J$50,6,FALSE)*(1-(PRINCIPAL!$K$182/100)),IF(L649=PRINCIPAL!$L$182,VLOOKUP($BB$633,'Banco de Dados'!$B$4:$J$50,6,FALSE)*(1-(PRINCIPAL!$M$182/100)),IF(L649=PRINCIPAL!$N$182,VLOOKUP($BB$633,'Banco de Dados'!$B$4:$J$50,6,FALSE)*(1-(PRINCIPAL!$O$182/100)),VLOOKUP($BB$633,'Banco de Dados'!$B$4:$J$50,6,FALSE)))))))))),"")</f>
        <v/>
      </c>
      <c r="BB649" s="29" t="str">
        <f>IFERROR(BA649*(IFERROR(VLOOKUP($BB$633,'Banco de Dados'!$B$4:$J$50,4,FALSE),"ERRO")),"")</f>
        <v/>
      </c>
      <c r="BC649" s="29" t="str">
        <f t="shared" si="448"/>
        <v/>
      </c>
      <c r="BD649" s="103" t="str">
        <f>IFERROR(BC649*(C649*(PRINCIPAL!$G$182/100))*0.47*(44/12),"")</f>
        <v/>
      </c>
      <c r="BE649" s="111" t="str">
        <f t="shared" si="427"/>
        <v/>
      </c>
      <c r="BF649" s="30" t="str">
        <f>IFERROR(IF(AND(PRINCIPAL!$H$183&lt;&gt;"",OR(L649=PRINCIPAL!$I$183,L649=PRINCIPAL!$I$183+PRINCIPAL!$I$183,L649=PRINCIPAL!$I$183+PRINCIPAL!$I$183+PRINCIPAL!$I$183)),0,IF(AND(PRINCIPAL!$H$183&lt;&gt;"",L649=PRINCIPAL!$J$183),VLOOKUP($BG$633,'Banco de Dados'!$B$4:$J$50,8,FALSE)*PRINCIPAL!$H$183*(1-(PRINCIPAL!$K$183/100)),IF(AND(PRINCIPAL!$H$183&lt;&gt;"",L649=PRINCIPAL!$L$183),VLOOKUP($BG$633,'Banco de Dados'!$B$4:$J$50,8,FALSE)*PRINCIPAL!$H$183*(1-(PRINCIPAL!$M$183/100)),IF(AND(PRINCIPAL!$H$183&lt;&gt;"",L649=PRINCIPAL!$N$183),VLOOKUP($BG$633,'Banco de Dados'!$B$4:$J$50,8,FALSE)*PRINCIPAL!$H$183*(1-(PRINCIPAL!$O$183/100)),IF(PRINCIPAL!$H$183&lt;&gt;"",VLOOKUP($BG$633,'Banco de Dados'!$B$4:$J$50,8,FALSE)*PRINCIPAL!$H$183,IF(OR(L649=PRINCIPAL!$I$183,L649=PRINCIPAL!$I$183+PRINCIPAL!$I$183,L649=PRINCIPAL!$I$183+PRINCIPAL!$I$183+PRINCIPAL!$I$183),0,IF(L649=PRINCIPAL!$J$183,VLOOKUP($BG$633,'Banco de Dados'!$B$4:$J$50,6,FALSE)*(1-(PRINCIPAL!$K$183/100)),IF(L649=PRINCIPAL!$L$183,VLOOKUP($BG$633,'Banco de Dados'!$B$4:$J$50,6,FALSE)*(1-(PRINCIPAL!$M$183/100)),IF(L649=PRINCIPAL!$N$183,VLOOKUP($BG$633,'Banco de Dados'!$B$4:$J$50,6,FALSE)*(1-(PRINCIPAL!$O$183/100)),VLOOKUP($BG$633,'Banco de Dados'!$B$4:$J$50,6,FALSE)))))))))),"")</f>
        <v/>
      </c>
      <c r="BG649" s="29" t="str">
        <f>IFERROR(BF649*(IFERROR(VLOOKUP($BG$633,'Banco de Dados'!$B$4:$J$50,4,FALSE),"ERRO")),"")</f>
        <v/>
      </c>
      <c r="BH649" s="29" t="str">
        <f t="shared" si="443"/>
        <v/>
      </c>
      <c r="BI649" s="103" t="str">
        <f>IFERROR(BH649*(C649*(PRINCIPAL!$G$183/100))*0.47*(44/12),"")</f>
        <v/>
      </c>
      <c r="BJ649" s="102" t="str">
        <f t="shared" si="428"/>
        <v/>
      </c>
    </row>
    <row r="650" spans="2:62" ht="12.75" customHeight="1" x14ac:dyDescent="0.3">
      <c r="B650" s="326">
        <f t="shared" si="429"/>
        <v>2035</v>
      </c>
      <c r="C650" s="340"/>
      <c r="D650" s="1"/>
      <c r="E650" s="116">
        <v>15</v>
      </c>
      <c r="F650" s="24" t="str">
        <f>IFERROR(VLOOKUP($G$633,'Banco de Dados'!$B$4:$J$50,6,FALSE),"")</f>
        <v/>
      </c>
      <c r="G650" s="25" t="str">
        <f>IFERROR(F650*(IFERROR(VLOOKUP($G$633,'Banco de Dados'!$B$4:$J$50,4,FALSE),"ERRO")),"")</f>
        <v/>
      </c>
      <c r="H650" s="25" t="str">
        <f t="shared" si="430"/>
        <v/>
      </c>
      <c r="I650" s="103" t="str">
        <f t="shared" si="431"/>
        <v/>
      </c>
      <c r="J650" s="117" t="str">
        <f t="shared" si="432"/>
        <v/>
      </c>
      <c r="K650" s="1"/>
      <c r="L650" s="91">
        <v>15</v>
      </c>
      <c r="M650" s="24" t="str">
        <f>IFERROR(IF(AND(PRINCIPAL!$H$174&lt;&gt;"",OR(L650=PRINCIPAL!$I$174,L650=PRINCIPAL!$I$174+PRINCIPAL!$I$174,L650=PRINCIPAL!$I$174+PRINCIPAL!$I$174+PRINCIPAL!$I$174)),0,IF(AND(PRINCIPAL!$H$174&lt;&gt;"",L650=PRINCIPAL!$J$174),VLOOKUP($N$633,'Banco de Dados'!$B$4:$J$50,8,FALSE)*PRINCIPAL!$H$174*(1-(PRINCIPAL!$K$174/100)),IF(AND(PRINCIPAL!$H$174&lt;&gt;"",L650=PRINCIPAL!$L$174),VLOOKUP($N$633,'Banco de Dados'!$B$4:$J$50,8,FALSE)*PRINCIPAL!$H$174*(1-(PRINCIPAL!$M$174/100)),IF(AND(PRINCIPAL!$H$174&lt;&gt;"",L650=PRINCIPAL!$N$174),VLOOKUP($N$633,'Banco de Dados'!$B$4:$J$50,8,FALSE)*PRINCIPAL!$H$174*(1-(PRINCIPAL!$O$174/100)),IF(PRINCIPAL!$H$174&lt;&gt;"",VLOOKUP($N$633,'Banco de Dados'!$B$4:$J$50,8,FALSE)*PRINCIPAL!$H$174,IF(OR(L650=PRINCIPAL!$I$174,L650=PRINCIPAL!$I$174+PRINCIPAL!$I$174,L650=PRINCIPAL!$I$174+PRINCIPAL!$I$174+PRINCIPAL!$I$174),0,IF(L650=PRINCIPAL!$J$174,VLOOKUP($N$633,'Banco de Dados'!$B$4:$J$50,6,FALSE)*(1-(PRINCIPAL!$K$174/100)),IF(L650=PRINCIPAL!$L$174,VLOOKUP($N$633,'Banco de Dados'!$B$4:$J$50,6,FALSE)*(1-(PRINCIPAL!$M$174/100)),IF(L650=PRINCIPAL!$N$174,VLOOKUP($N$633,'Banco de Dados'!$B$4:$J$50,6,FALSE)*(1-(PRINCIPAL!$O$174/100)),VLOOKUP($N$633,'Banco de Dados'!$B$4:$J$50,6,FALSE)))))))))),"")</f>
        <v/>
      </c>
      <c r="N650" s="25" t="str">
        <f>IFERROR(M650*(IFERROR(VLOOKUP($N$633,'Banco de Dados'!$B$4:$J$50,4,FALSE),"ERRO")),"")</f>
        <v/>
      </c>
      <c r="O650" s="25" t="str">
        <f t="shared" si="433"/>
        <v/>
      </c>
      <c r="P650" s="103" t="str">
        <f>IFERROR(O650*(C650*(PRINCIPAL!$G$174/100))*0.47*(44/12),"")</f>
        <v/>
      </c>
      <c r="Q650" s="107" t="str">
        <f t="shared" si="449"/>
        <v/>
      </c>
      <c r="R650" s="29" t="str">
        <f>IFERROR(IF(AND(PRINCIPAL!$H$175&lt;&gt;"",OR(L650=PRINCIPAL!$I$175,L650=PRINCIPAL!$I$175+PRINCIPAL!$I$175,L650=PRINCIPAL!$I$175+PRINCIPAL!$I$175+PRINCIPAL!$I$175)),0,IF(AND(PRINCIPAL!$H$175&lt;&gt;"",L650=PRINCIPAL!$J$175),VLOOKUP($S$633,'Banco de Dados'!$B$4:$J$50,8,FALSE)*PRINCIPAL!$H$175*(1-(PRINCIPAL!$K$175/100)),IF(AND(PRINCIPAL!$H$175&lt;&gt;"",L650=PRINCIPAL!$L$175),VLOOKUP($S$633,'Banco de Dados'!$B$4:$J$50,8,FALSE)*PRINCIPAL!$H$175*(1-(PRINCIPAL!$M$175/100)),IF(AND(PRINCIPAL!$H$175&lt;&gt;"",L650=PRINCIPAL!$N$175),VLOOKUP($S$633,'Banco de Dados'!$B$4:$J$50,8,FALSE)*PRINCIPAL!$H$175*(1-(PRINCIPAL!$O$175/100)),IF(PRINCIPAL!$H$175&lt;&gt;"",VLOOKUP($S$633,'Banco de Dados'!$B$4:$J$50,8,FALSE)*PRINCIPAL!$H$175,IF(OR(L650=PRINCIPAL!$I$175,L650=PRINCIPAL!$I$175+PRINCIPAL!$I$175,L650=PRINCIPAL!$I$175+PRINCIPAL!$I$175+PRINCIPAL!$I$175),0,IF(L650=PRINCIPAL!$J$175,VLOOKUP($S$633,'Banco de Dados'!$B$4:$J$50,6,FALSE)*(1-(PRINCIPAL!$K$175/100)),IF(L650=PRINCIPAL!$L$175,VLOOKUP($S$633,'Banco de Dados'!$B$4:$J$50,6,FALSE)*(1-(PRINCIPAL!$M$175/100)),IF(L650=PRINCIPAL!$N$175,VLOOKUP($S$633,'Banco de Dados'!$B$4:$J$50,6,FALSE)*(1-(PRINCIPAL!$O$175/100)),VLOOKUP($S$633,'Banco de Dados'!$B$4:$J$50,6,FALSE)))))))))),"")</f>
        <v/>
      </c>
      <c r="S650" s="29" t="str">
        <f>IFERROR(R650*(IFERROR(VLOOKUP($S$633,'Banco de Dados'!$B$4:$J$50,4,FALSE),"ERRO")),"")</f>
        <v/>
      </c>
      <c r="T650" s="29" t="str">
        <f t="shared" si="450"/>
        <v/>
      </c>
      <c r="U650" s="103" t="str">
        <f>IFERROR(T650*(C650*(PRINCIPAL!$G$175/100))*0.47*(44/12),"")</f>
        <v/>
      </c>
      <c r="V650" s="103" t="str">
        <f t="shared" si="426"/>
        <v/>
      </c>
      <c r="W650" s="30" t="str">
        <f>IFERROR(IF(AND(PRINCIPAL!$H$176&lt;&gt;"",OR(L650=PRINCIPAL!$I$176,L650=PRINCIPAL!$I$176+PRINCIPAL!$I$176,L650=PRINCIPAL!$I$176+PRINCIPAL!$I$176+PRINCIPAL!$I$176)),0,IF(AND(PRINCIPAL!$H$176&lt;&gt;"",L650=PRINCIPAL!$J$176),VLOOKUP($X$633,'Banco de Dados'!$B$4:$J$50,8,FALSE)*PRINCIPAL!$H$176*(1-(PRINCIPAL!$K$176/100)),IF(AND(PRINCIPAL!$H$176&lt;&gt;"",L650=PRINCIPAL!$L$176),VLOOKUP($X$633,'Banco de Dados'!$B$4:$J$50,8,FALSE)*PRINCIPAL!$H$176*(1-(PRINCIPAL!$M$176/100)),IF(AND(PRINCIPAL!$H$176&lt;&gt;"",L650=PRINCIPAL!$N$176),VLOOKUP($X$633,'Banco de Dados'!$B$4:$J$50,8,FALSE)*PRINCIPAL!$H$176*(1-(PRINCIPAL!$O$176/100)),IF(PRINCIPAL!$H$176&lt;&gt;"",VLOOKUP($X$633,'Banco de Dados'!$B$4:$J$50,8,FALSE)*PRINCIPAL!$H$176,IF(OR(L650=PRINCIPAL!$I$176,L650=PRINCIPAL!$I$176+PRINCIPAL!$I$176,L650=PRINCIPAL!$I$176+PRINCIPAL!$I$176+PRINCIPAL!$I$176),0,IF(L650=PRINCIPAL!$J$176,VLOOKUP($X$633,'Banco de Dados'!$B$4:$J$50,6,FALSE)*(1-(PRINCIPAL!$K$176/100)),IF(L650=PRINCIPAL!$L$176,VLOOKUP($X$633,'Banco de Dados'!$B$4:$J$50,6,FALSE)*(1-(PRINCIPAL!$M$176/100)),IF(L650=PRINCIPAL!$N$176,VLOOKUP($X$633,'Banco de Dados'!$B$4:$J$50,6,FALSE)*(1-(PRINCIPAL!$O$176/100)),VLOOKUP($X$633,'Banco de Dados'!$B$4:$J$50,6,FALSE)))))))))),"")</f>
        <v/>
      </c>
      <c r="X650" s="29" t="str">
        <f>IFERROR(W650*(IFERROR(VLOOKUP($X$633,'Banco de Dados'!$B$4:$J$50,4,FALSE),"ERRO")),"")</f>
        <v/>
      </c>
      <c r="Y650" s="29" t="str">
        <f t="shared" si="444"/>
        <v/>
      </c>
      <c r="Z650" s="103" t="str">
        <f>IFERROR(Y650*(C650*(PRINCIPAL!$G$176/100))*0.47*(44/12),"")</f>
        <v/>
      </c>
      <c r="AA650" s="111" t="str">
        <f t="shared" si="445"/>
        <v/>
      </c>
      <c r="AB650" s="30" t="str">
        <f>IFERROR(IF(AND(PRINCIPAL!$H$177&lt;&gt;"",OR(L650=PRINCIPAL!$I$177,L650=PRINCIPAL!$I$177+PRINCIPAL!$I$177,L650=PRINCIPAL!$I$177+PRINCIPAL!$I$177+PRINCIPAL!$I$177)),0,IF(AND(PRINCIPAL!$H$177&lt;&gt;"",L650=PRINCIPAL!$J$177),VLOOKUP($AC$633,'Banco de Dados'!$B$4:$J$50,8,FALSE)*PRINCIPAL!$H$177*(1-(PRINCIPAL!$K$177/100)),IF(AND(PRINCIPAL!$H$177&lt;&gt;"",L650=PRINCIPAL!$L$177),VLOOKUP($AC$633,'Banco de Dados'!$B$4:$J$50,8,FALSE)*PRINCIPAL!$H$177*(1-(PRINCIPAL!$M$177/100)),IF(AND(PRINCIPAL!$H$177&lt;&gt;"",L650=PRINCIPAL!$N$177),VLOOKUP($AC$633,'Banco de Dados'!$B$4:$J$50,8,FALSE)*PRINCIPAL!$H$177*(1-(PRINCIPAL!$O$177/100)),IF(PRINCIPAL!$H$177&lt;&gt;"",VLOOKUP($AC$633,'Banco de Dados'!$B$4:$J$50,8,FALSE)*PRINCIPAL!$H$177,IF(OR(L650=PRINCIPAL!$I$177,L650=PRINCIPAL!$I$177+PRINCIPAL!$I$177,L650=PRINCIPAL!$I$177+PRINCIPAL!$I$177+PRINCIPAL!$I$177),0,IF(L650=PRINCIPAL!$J$177,VLOOKUP($AC$633,'Banco de Dados'!$B$4:$J$50,6,FALSE)*(1-(PRINCIPAL!$K$177/100)),IF(L650=PRINCIPAL!$L$177,VLOOKUP($AC$633,'Banco de Dados'!$B$4:$J$50,6,FALSE)*(1-(PRINCIPAL!$M$177/100)),IF(L650=PRINCIPAL!$N$177,VLOOKUP($AC$633,'Banco de Dados'!$B$4:$J$50,6,FALSE)*(1-(PRINCIPAL!$O$177/100)),VLOOKUP($AC$633,'Banco de Dados'!$B$4:$J$50,6,FALSE)))))))))),"")</f>
        <v/>
      </c>
      <c r="AC650" s="29" t="str">
        <f>IFERROR(AB650*(IFERROR(VLOOKUP($AC$633,'Banco de Dados'!$B$4:$J$50,4,FALSE),"ERRO")),"")</f>
        <v/>
      </c>
      <c r="AD650" s="29" t="str">
        <f t="shared" si="435"/>
        <v/>
      </c>
      <c r="AE650" s="103" t="str">
        <f>IFERROR(AD650*(C650*(PRINCIPAL!$G$177/100))*0.47*(44/12),"")</f>
        <v/>
      </c>
      <c r="AF650" s="111" t="str">
        <f t="shared" si="436"/>
        <v/>
      </c>
      <c r="AG650" s="30" t="str">
        <f>IFERROR(IF(AND(PRINCIPAL!$H$178&lt;&gt;"",OR(L650=PRINCIPAL!$I$178,L650=PRINCIPAL!$I$178+PRINCIPAL!$I$178,L650=PRINCIPAL!$I$178+PRINCIPAL!$I$178+PRINCIPAL!$I$178)),0,IF(AND(PRINCIPAL!$H$178&lt;&gt;"",L650=PRINCIPAL!$J$178),VLOOKUP($AH$633,'Banco de Dados'!$B$4:$J$50,8,FALSE)*PRINCIPAL!$H$178*(1-(PRINCIPAL!$K$178/100)),IF(AND(PRINCIPAL!$H$178&lt;&gt;"",L650=PRINCIPAL!$L$178),VLOOKUP($AH$633,'Banco de Dados'!$B$4:$J$50,8,FALSE)*PRINCIPAL!$H$178*(1-(PRINCIPAL!$M$178/100)),IF(AND(PRINCIPAL!$H$178&lt;&gt;"",L650=PRINCIPAL!$N$178),VLOOKUP($AH$633,'Banco de Dados'!$B$4:$J$50,8,FALSE)*PRINCIPAL!$H$178*(1-(PRINCIPAL!$O$178/100)),IF(PRINCIPAL!$H$178&lt;&gt;"",VLOOKUP($AH$633,'Banco de Dados'!$B$4:$J$50,8,FALSE)*PRINCIPAL!$H$178,IF(OR(L650=PRINCIPAL!$I$178,L650=PRINCIPAL!$I$178+PRINCIPAL!$I$178,L650=PRINCIPAL!$I$178+PRINCIPAL!$I$178+PRINCIPAL!$I$178),0,IF(L650=PRINCIPAL!$J$178,VLOOKUP($AH$633,'Banco de Dados'!$B$4:$J$50,6,FALSE)*(1-(PRINCIPAL!$K$178/100)),IF(L650=PRINCIPAL!$L$178,VLOOKUP($AH$633,'Banco de Dados'!$B$4:$J$50,6,FALSE)*(1-(PRINCIPAL!$M$178/100)),IF(L650=PRINCIPAL!$N$178,VLOOKUP($AH$633,'Banco de Dados'!$B$4:$J$50,6,FALSE)*(1-(PRINCIPAL!$O$178/100)),VLOOKUP($AH$633,'Banco de Dados'!$B$4:$J$50,6,FALSE)))))))))),"")</f>
        <v/>
      </c>
      <c r="AH650" s="29" t="str">
        <f>IFERROR(AG650*(IFERROR(VLOOKUP($AH$633,'Banco de Dados'!$B$4:$J$50,4,FALSE),"ERRO")),"")</f>
        <v/>
      </c>
      <c r="AI650" s="29" t="str">
        <f t="shared" si="437"/>
        <v/>
      </c>
      <c r="AJ650" s="103" t="str">
        <f>IFERROR(AI650*(C650*(PRINCIPAL!$G$178/100))*0.47*(44/12),"")</f>
        <v/>
      </c>
      <c r="AK650" s="111" t="str">
        <f t="shared" si="446"/>
        <v/>
      </c>
      <c r="AL650" s="30" t="str">
        <f>IFERROR(IF(AND(PRINCIPAL!$H$179&lt;&gt;"",OR(L650=PRINCIPAL!$I$179,L650=PRINCIPAL!$I$179+PRINCIPAL!$I$179,L650=PRINCIPAL!$I$179+PRINCIPAL!$I$179+PRINCIPAL!$I$179)),0,IF(AND(PRINCIPAL!$H$179&lt;&gt;"",L650=PRINCIPAL!$J$179),VLOOKUP($AM$633,'Banco de Dados'!$B$4:$J$50,8,FALSE)*PRINCIPAL!$H$179*(1-(PRINCIPAL!$K$179/100)),IF(AND(PRINCIPAL!$H$179&lt;&gt;"",L650=PRINCIPAL!$L$179),VLOOKUP($AM$633,'Banco de Dados'!$B$4:$J$50,8,FALSE)*PRINCIPAL!$H$179*(1-(PRINCIPAL!$M$179/100)),IF(AND(PRINCIPAL!$H$179&lt;&gt;"",L650=PRINCIPAL!$N$179),VLOOKUP($AM$633,'Banco de Dados'!$B$4:$J$50,8,FALSE)*PRINCIPAL!$H$179*(1-(PRINCIPAL!$O$179/100)),IF(PRINCIPAL!$H$179&lt;&gt;"",VLOOKUP($AM$633,'Banco de Dados'!$B$4:$J$50,8,FALSE)*PRINCIPAL!$H$179,IF(OR(L650=PRINCIPAL!$I$179,L650=PRINCIPAL!$I$179+PRINCIPAL!$I$179,L650=PRINCIPAL!$I$179+PRINCIPAL!$I$179+PRINCIPAL!$I$179),0,IF(L650=PRINCIPAL!$J$179,VLOOKUP($AM$633,'Banco de Dados'!$B$4:$J$50,6,FALSE)*(1-(PRINCIPAL!$K$179/100)),IF(L650=PRINCIPAL!$L$179,VLOOKUP($AM$633,'Banco de Dados'!$B$4:$J$50,6,FALSE)*(1-(PRINCIPAL!$M$179/100)),IF(L650=PRINCIPAL!$N$179,VLOOKUP($AM$633,'Banco de Dados'!$B$4:$J$50,6,FALSE)*(1-(PRINCIPAL!$O$179/100)),VLOOKUP($AM$633,'Banco de Dados'!$B$4:$J$50,6,FALSE)))))))))),"")</f>
        <v/>
      </c>
      <c r="AM650" s="29" t="str">
        <f>IFERROR(AL650*(IFERROR(VLOOKUP($AM$633,'Banco de Dados'!$B$4:$J$50,4,FALSE),"ERRO")),"")</f>
        <v/>
      </c>
      <c r="AN650" s="29" t="str">
        <f t="shared" si="438"/>
        <v/>
      </c>
      <c r="AO650" s="103" t="str">
        <f>IFERROR(AN650*(C650*(PRINCIPAL!$G$179/100))*0.47*(44/12),"")</f>
        <v/>
      </c>
      <c r="AP650" s="111" t="str">
        <f t="shared" si="439"/>
        <v/>
      </c>
      <c r="AQ650" s="30" t="str">
        <f>IFERROR(IF(AND(PRINCIPAL!$H$180&lt;&gt;"",OR(L650=PRINCIPAL!$I$180,L650=PRINCIPAL!$I$180+PRINCIPAL!$I$180,L650=PRINCIPAL!$I$180+PRINCIPAL!$I$180+PRINCIPAL!$I$180)),0,IF(AND(PRINCIPAL!$H$180&lt;&gt;"",L650=PRINCIPAL!$J$180),VLOOKUP($AR$633,'Banco de Dados'!$B$4:$J$50,8,FALSE)*PRINCIPAL!$H$180*(1-(PRINCIPAL!$K$180/100)),IF(AND(PRINCIPAL!$H$180&lt;&gt;"",L650=PRINCIPAL!$L$180),VLOOKUP($AR$633,'Banco de Dados'!$B$4:$J$50,8,FALSE)*PRINCIPAL!$H$180*(1-(PRINCIPAL!$M$180/100)),IF(AND(PRINCIPAL!$H$180&lt;&gt;"",L650=PRINCIPAL!$N$180),VLOOKUP($AR$633,'Banco de Dados'!$B$4:$J$50,8,FALSE)*PRINCIPAL!$H$180*(1-(PRINCIPAL!$O$180/100)),IF(PRINCIPAL!$H$180&lt;&gt;"",VLOOKUP($AR$633,'Banco de Dados'!$B$4:$J$50,8,FALSE)*PRINCIPAL!$H$180,IF(OR(L650=PRINCIPAL!$I$180,L650=PRINCIPAL!$I$180+PRINCIPAL!$I$180,L650=PRINCIPAL!$I$180+PRINCIPAL!$I$180+PRINCIPAL!$I$180),0,IF(L650=PRINCIPAL!$J$180,VLOOKUP($AR$633,'Banco de Dados'!$B$4:$J$50,6,FALSE)*(1-(PRINCIPAL!$K$180/100)),IF(L650=PRINCIPAL!$L$180,VLOOKUP($AR$633,'Banco de Dados'!$B$4:$J$50,6,FALSE)*(1-(PRINCIPAL!$M$180/100)),IF(L650=PRINCIPAL!$N$180,VLOOKUP($AR$633,'Banco de Dados'!$B$4:$J$50,6,FALSE)*(1-(PRINCIPAL!$O$180/100)),VLOOKUP($AR$633,'Banco de Dados'!$B$4:$J$50,6,FALSE)))))))))),"")</f>
        <v/>
      </c>
      <c r="AR650" s="29" t="str">
        <f>IFERROR(AQ650*(IFERROR(VLOOKUP($AR$633,'Banco de Dados'!$B$4:$J$50,4,FALSE),"ERRO")),"")</f>
        <v/>
      </c>
      <c r="AS650" s="29" t="str">
        <f t="shared" si="440"/>
        <v/>
      </c>
      <c r="AT650" s="103" t="str">
        <f>IFERROR(AS650*(C650*(PRINCIPAL!$G$180/100))*0.47*(44/12),"")</f>
        <v/>
      </c>
      <c r="AU650" s="111" t="str">
        <f t="shared" si="441"/>
        <v/>
      </c>
      <c r="AV650" s="30" t="str">
        <f>IFERROR(IF(AND(PRINCIPAL!$H$181&lt;&gt;"",OR(L650=PRINCIPAL!$I$181,L650=PRINCIPAL!$I$181+PRINCIPAL!$I$181,L650=PRINCIPAL!$I$181+PRINCIPAL!$I$181+PRINCIPAL!$I$181)),0,IF(AND(PRINCIPAL!$H$181&lt;&gt;"",L650=PRINCIPAL!$J$181),VLOOKUP($AW$633,'Banco de Dados'!$B$4:$J$50,8,FALSE)*PRINCIPAL!$H$181*(1-(PRINCIPAL!$K$181/100)),IF(AND(PRINCIPAL!$H$181&lt;&gt;"",L650=PRINCIPAL!$L$181),VLOOKUP($AW$633,'Banco de Dados'!$B$4:$J$50,8,FALSE)*PRINCIPAL!$H$181*(1-(PRINCIPAL!$M$181/100)),IF(AND(PRINCIPAL!$H$181&lt;&gt;"",L650=PRINCIPAL!$N$181),VLOOKUP($AW$633,'Banco de Dados'!$B$4:$J$50,8,FALSE)*PRINCIPAL!$H$181*(1-(PRINCIPAL!$O$181/100)),IF(PRINCIPAL!$H$181&lt;&gt;"",VLOOKUP($AW$633,'Banco de Dados'!$B$4:$J$50,8,FALSE)*PRINCIPAL!$H$181,IF(OR(L650=PRINCIPAL!$I$181,L650=PRINCIPAL!$I$181+PRINCIPAL!$I$181,L650=PRINCIPAL!$I$181+PRINCIPAL!$I$181+PRINCIPAL!$I$181),0,IF(L650=PRINCIPAL!$J$181,VLOOKUP($AW$633,'Banco de Dados'!$B$4:$J$50,6,FALSE)*(1-(PRINCIPAL!$K$181/100)),IF(L650=PRINCIPAL!$L$181,VLOOKUP($AW$633,'Banco de Dados'!$B$4:$J$50,6,FALSE)*(1-(PRINCIPAL!$M$181/100)),IF(L650=PRINCIPAL!$N$181,VLOOKUP($AW$633,'Banco de Dados'!$B$4:$J$50,6,FALSE)*(1-(PRINCIPAL!$O$181/100)),VLOOKUP($AW$633,'Banco de Dados'!$B$4:$J$50,6,FALSE)))))))))),"")</f>
        <v/>
      </c>
      <c r="AW650" s="29" t="str">
        <f>IFERROR(AV650*(IFERROR(VLOOKUP($AW$633,'Banco de Dados'!$B$4:$J$50,4,FALSE),"ERRO")),"")</f>
        <v/>
      </c>
      <c r="AX650" s="29" t="str">
        <f t="shared" si="442"/>
        <v/>
      </c>
      <c r="AY650" s="103" t="str">
        <f>IFERROR(AX650*(C650*(PRINCIPAL!$G$181/100))*0.47*(44/12),"")</f>
        <v/>
      </c>
      <c r="AZ650" s="111" t="str">
        <f t="shared" si="447"/>
        <v/>
      </c>
      <c r="BA650" s="30" t="str">
        <f>IFERROR(IF(AND(PRINCIPAL!$H$182&lt;&gt;"",OR(L650=PRINCIPAL!$I$182,L650=PRINCIPAL!$I$182+PRINCIPAL!$I$182,L650=PRINCIPAL!$I$182+PRINCIPAL!$I$182+PRINCIPAL!$I$182)),0,IF(AND(PRINCIPAL!$H$182&lt;&gt;"",L650=PRINCIPAL!$J$182),VLOOKUP($BB$633,'Banco de Dados'!$B$4:$J$50,8,FALSE)*PRINCIPAL!$H$182*(1-(PRINCIPAL!$K$182/100)),IF(AND(PRINCIPAL!$H$182&lt;&gt;"",L650=PRINCIPAL!$L$182),VLOOKUP($BB$633,'Banco de Dados'!$B$4:$J$50,8,FALSE)*PRINCIPAL!$H$182*(1-(PRINCIPAL!$M$182/100)),IF(AND(PRINCIPAL!$H$182&lt;&gt;"",L650=PRINCIPAL!$N$182),VLOOKUP($BB$633,'Banco de Dados'!$B$4:$J$50,8,FALSE)*PRINCIPAL!$H$182*(1-(PRINCIPAL!$O$182/100)),IF(PRINCIPAL!$H$182&lt;&gt;"",VLOOKUP($BB$633,'Banco de Dados'!$B$4:$J$50,8,FALSE)*PRINCIPAL!$H$182,IF(OR(L650=PRINCIPAL!$I$182,L650=PRINCIPAL!$I$182+PRINCIPAL!$I$182,L650=PRINCIPAL!$I$182+PRINCIPAL!$I$182+PRINCIPAL!$I$182),0,IF(L650=PRINCIPAL!$J$182,VLOOKUP($BB$633,'Banco de Dados'!$B$4:$J$50,6,FALSE)*(1-(PRINCIPAL!$K$182/100)),IF(L650=PRINCIPAL!$L$182,VLOOKUP($BB$633,'Banco de Dados'!$B$4:$J$50,6,FALSE)*(1-(PRINCIPAL!$M$182/100)),IF(L650=PRINCIPAL!$N$182,VLOOKUP($BB$633,'Banco de Dados'!$B$4:$J$50,6,FALSE)*(1-(PRINCIPAL!$O$182/100)),VLOOKUP($BB$633,'Banco de Dados'!$B$4:$J$50,6,FALSE)))))))))),"")</f>
        <v/>
      </c>
      <c r="BB650" s="29" t="str">
        <f>IFERROR(BA650*(IFERROR(VLOOKUP($BB$633,'Banco de Dados'!$B$4:$J$50,4,FALSE),"ERRO")),"")</f>
        <v/>
      </c>
      <c r="BC650" s="29" t="str">
        <f t="shared" si="448"/>
        <v/>
      </c>
      <c r="BD650" s="103" t="str">
        <f>IFERROR(BC650*(C650*(PRINCIPAL!$G$182/100))*0.47*(44/12),"")</f>
        <v/>
      </c>
      <c r="BE650" s="111" t="str">
        <f t="shared" si="427"/>
        <v/>
      </c>
      <c r="BF650" s="30" t="str">
        <f>IFERROR(IF(AND(PRINCIPAL!$H$183&lt;&gt;"",OR(L650=PRINCIPAL!$I$183,L650=PRINCIPAL!$I$183+PRINCIPAL!$I$183,L650=PRINCIPAL!$I$183+PRINCIPAL!$I$183+PRINCIPAL!$I$183)),0,IF(AND(PRINCIPAL!$H$183&lt;&gt;"",L650=PRINCIPAL!$J$183),VLOOKUP($BG$633,'Banco de Dados'!$B$4:$J$50,8,FALSE)*PRINCIPAL!$H$183*(1-(PRINCIPAL!$K$183/100)),IF(AND(PRINCIPAL!$H$183&lt;&gt;"",L650=PRINCIPAL!$L$183),VLOOKUP($BG$633,'Banco de Dados'!$B$4:$J$50,8,FALSE)*PRINCIPAL!$H$183*(1-(PRINCIPAL!$M$183/100)),IF(AND(PRINCIPAL!$H$183&lt;&gt;"",L650=PRINCIPAL!$N$183),VLOOKUP($BG$633,'Banco de Dados'!$B$4:$J$50,8,FALSE)*PRINCIPAL!$H$183*(1-(PRINCIPAL!$O$183/100)),IF(PRINCIPAL!$H$183&lt;&gt;"",VLOOKUP($BG$633,'Banco de Dados'!$B$4:$J$50,8,FALSE)*PRINCIPAL!$H$183,IF(OR(L650=PRINCIPAL!$I$183,L650=PRINCIPAL!$I$183+PRINCIPAL!$I$183,L650=PRINCIPAL!$I$183+PRINCIPAL!$I$183+PRINCIPAL!$I$183),0,IF(L650=PRINCIPAL!$J$183,VLOOKUP($BG$633,'Banco de Dados'!$B$4:$J$50,6,FALSE)*(1-(PRINCIPAL!$K$183/100)),IF(L650=PRINCIPAL!$L$183,VLOOKUP($BG$633,'Banco de Dados'!$B$4:$J$50,6,FALSE)*(1-(PRINCIPAL!$M$183/100)),IF(L650=PRINCIPAL!$N$183,VLOOKUP($BG$633,'Banco de Dados'!$B$4:$J$50,6,FALSE)*(1-(PRINCIPAL!$O$183/100)),VLOOKUP($BG$633,'Banco de Dados'!$B$4:$J$50,6,FALSE)))))))))),"")</f>
        <v/>
      </c>
      <c r="BG650" s="29" t="str">
        <f>IFERROR(BF650*(IFERROR(VLOOKUP($BG$633,'Banco de Dados'!$B$4:$J$50,4,FALSE),"ERRO")),"")</f>
        <v/>
      </c>
      <c r="BH650" s="29" t="str">
        <f t="shared" si="443"/>
        <v/>
      </c>
      <c r="BI650" s="103" t="str">
        <f>IFERROR(BH650*(C650*(PRINCIPAL!$G$183/100))*0.47*(44/12),"")</f>
        <v/>
      </c>
      <c r="BJ650" s="102" t="str">
        <f t="shared" si="428"/>
        <v/>
      </c>
    </row>
    <row r="651" spans="2:62" ht="12.75" customHeight="1" x14ac:dyDescent="0.3">
      <c r="B651" s="326">
        <f t="shared" si="429"/>
        <v>2036</v>
      </c>
      <c r="C651" s="340"/>
      <c r="D651" s="1"/>
      <c r="E651" s="116">
        <v>16</v>
      </c>
      <c r="F651" s="24" t="str">
        <f>IFERROR(VLOOKUP($G$633,'Banco de Dados'!$B$4:$J$50,6,FALSE),"")</f>
        <v/>
      </c>
      <c r="G651" s="25" t="str">
        <f>IFERROR(F651*(IFERROR(VLOOKUP($G$633,'Banco de Dados'!$B$4:$J$50,4,FALSE),"ERRO")),"")</f>
        <v/>
      </c>
      <c r="H651" s="25" t="str">
        <f t="shared" si="430"/>
        <v/>
      </c>
      <c r="I651" s="103" t="str">
        <f t="shared" si="431"/>
        <v/>
      </c>
      <c r="J651" s="117" t="str">
        <f t="shared" si="432"/>
        <v/>
      </c>
      <c r="K651" s="1"/>
      <c r="L651" s="91">
        <v>16</v>
      </c>
      <c r="M651" s="24" t="str">
        <f>IFERROR(IF(AND(PRINCIPAL!$H$174&lt;&gt;"",OR(L651=PRINCIPAL!$I$174,L651=PRINCIPAL!$I$174+PRINCIPAL!$I$174,L651=PRINCIPAL!$I$174+PRINCIPAL!$I$174+PRINCIPAL!$I$174)),0,IF(AND(PRINCIPAL!$H$174&lt;&gt;"",L651=PRINCIPAL!$J$174),VLOOKUP($N$633,'Banco de Dados'!$B$4:$J$50,8,FALSE)*PRINCIPAL!$H$174*(1-(PRINCIPAL!$K$174/100)),IF(AND(PRINCIPAL!$H$174&lt;&gt;"",L651=PRINCIPAL!$L$174),VLOOKUP($N$633,'Banco de Dados'!$B$4:$J$50,8,FALSE)*PRINCIPAL!$H$174*(1-(PRINCIPAL!$M$174/100)),IF(AND(PRINCIPAL!$H$174&lt;&gt;"",L651=PRINCIPAL!$N$174),VLOOKUP($N$633,'Banco de Dados'!$B$4:$J$50,8,FALSE)*PRINCIPAL!$H$174*(1-(PRINCIPAL!$O$174/100)),IF(PRINCIPAL!$H$174&lt;&gt;"",VLOOKUP($N$633,'Banco de Dados'!$B$4:$J$50,8,FALSE)*PRINCIPAL!$H$174,IF(OR(L651=PRINCIPAL!$I$174,L651=PRINCIPAL!$I$174+PRINCIPAL!$I$174,L651=PRINCIPAL!$I$174+PRINCIPAL!$I$174+PRINCIPAL!$I$174),0,IF(L651=PRINCIPAL!$J$174,VLOOKUP($N$633,'Banco de Dados'!$B$4:$J$50,6,FALSE)*(1-(PRINCIPAL!$K$174/100)),IF(L651=PRINCIPAL!$L$174,VLOOKUP($N$633,'Banco de Dados'!$B$4:$J$50,6,FALSE)*(1-(PRINCIPAL!$M$174/100)),IF(L651=PRINCIPAL!$N$174,VLOOKUP($N$633,'Banco de Dados'!$B$4:$J$50,6,FALSE)*(1-(PRINCIPAL!$O$174/100)),VLOOKUP($N$633,'Banco de Dados'!$B$4:$J$50,6,FALSE)))))))))),"")</f>
        <v/>
      </c>
      <c r="N651" s="25" t="str">
        <f>IFERROR(M651*(IFERROR(VLOOKUP($N$633,'Banco de Dados'!$B$4:$J$50,4,FALSE),"ERRO")),"")</f>
        <v/>
      </c>
      <c r="O651" s="25" t="str">
        <f t="shared" si="433"/>
        <v/>
      </c>
      <c r="P651" s="103" t="str">
        <f>IFERROR(O651*(C651*(PRINCIPAL!$G$174/100))*0.47*(44/12),"")</f>
        <v/>
      </c>
      <c r="Q651" s="107" t="str">
        <f t="shared" si="449"/>
        <v/>
      </c>
      <c r="R651" s="29" t="str">
        <f>IFERROR(IF(AND(PRINCIPAL!$H$175&lt;&gt;"",OR(L651=PRINCIPAL!$I$175,L651=PRINCIPAL!$I$175+PRINCIPAL!$I$175,L651=PRINCIPAL!$I$175+PRINCIPAL!$I$175+PRINCIPAL!$I$175)),0,IF(AND(PRINCIPAL!$H$175&lt;&gt;"",L651=PRINCIPAL!$J$175),VLOOKUP($S$633,'Banco de Dados'!$B$4:$J$50,8,FALSE)*PRINCIPAL!$H$175*(1-(PRINCIPAL!$K$175/100)),IF(AND(PRINCIPAL!$H$175&lt;&gt;"",L651=PRINCIPAL!$L$175),VLOOKUP($S$633,'Banco de Dados'!$B$4:$J$50,8,FALSE)*PRINCIPAL!$H$175*(1-(PRINCIPAL!$M$175/100)),IF(AND(PRINCIPAL!$H$175&lt;&gt;"",L651=PRINCIPAL!$N$175),VLOOKUP($S$633,'Banco de Dados'!$B$4:$J$50,8,FALSE)*PRINCIPAL!$H$175*(1-(PRINCIPAL!$O$175/100)),IF(PRINCIPAL!$H$175&lt;&gt;"",VLOOKUP($S$633,'Banco de Dados'!$B$4:$J$50,8,FALSE)*PRINCIPAL!$H$175,IF(OR(L651=PRINCIPAL!$I$175,L651=PRINCIPAL!$I$175+PRINCIPAL!$I$175,L651=PRINCIPAL!$I$175+PRINCIPAL!$I$175+PRINCIPAL!$I$175),0,IF(L651=PRINCIPAL!$J$175,VLOOKUP($S$633,'Banco de Dados'!$B$4:$J$50,6,FALSE)*(1-(PRINCIPAL!$K$175/100)),IF(L651=PRINCIPAL!$L$175,VLOOKUP($S$633,'Banco de Dados'!$B$4:$J$50,6,FALSE)*(1-(PRINCIPAL!$M$175/100)),IF(L651=PRINCIPAL!$N$175,VLOOKUP($S$633,'Banco de Dados'!$B$4:$J$50,6,FALSE)*(1-(PRINCIPAL!$O$175/100)),VLOOKUP($S$633,'Banco de Dados'!$B$4:$J$50,6,FALSE)))))))))),"")</f>
        <v/>
      </c>
      <c r="S651" s="29" t="str">
        <f>IFERROR(R651*(IFERROR(VLOOKUP($S$633,'Banco de Dados'!$B$4:$J$50,4,FALSE),"ERRO")),"")</f>
        <v/>
      </c>
      <c r="T651" s="29" t="str">
        <f t="shared" si="450"/>
        <v/>
      </c>
      <c r="U651" s="103" t="str">
        <f>IFERROR(T651*(C651*(PRINCIPAL!$G$175/100))*0.47*(44/12),"")</f>
        <v/>
      </c>
      <c r="V651" s="103" t="str">
        <f t="shared" si="426"/>
        <v/>
      </c>
      <c r="W651" s="30" t="str">
        <f>IFERROR(IF(AND(PRINCIPAL!$H$176&lt;&gt;"",OR(L651=PRINCIPAL!$I$176,L651=PRINCIPAL!$I$176+PRINCIPAL!$I$176,L651=PRINCIPAL!$I$176+PRINCIPAL!$I$176+PRINCIPAL!$I$176)),0,IF(AND(PRINCIPAL!$H$176&lt;&gt;"",L651=PRINCIPAL!$J$176),VLOOKUP($X$633,'Banco de Dados'!$B$4:$J$50,8,FALSE)*PRINCIPAL!$H$176*(1-(PRINCIPAL!$K$176/100)),IF(AND(PRINCIPAL!$H$176&lt;&gt;"",L651=PRINCIPAL!$L$176),VLOOKUP($X$633,'Banco de Dados'!$B$4:$J$50,8,FALSE)*PRINCIPAL!$H$176*(1-(PRINCIPAL!$M$176/100)),IF(AND(PRINCIPAL!$H$176&lt;&gt;"",L651=PRINCIPAL!$N$176),VLOOKUP($X$633,'Banco de Dados'!$B$4:$J$50,8,FALSE)*PRINCIPAL!$H$176*(1-(PRINCIPAL!$O$176/100)),IF(PRINCIPAL!$H$176&lt;&gt;"",VLOOKUP($X$633,'Banco de Dados'!$B$4:$J$50,8,FALSE)*PRINCIPAL!$H$176,IF(OR(L651=PRINCIPAL!$I$176,L651=PRINCIPAL!$I$176+PRINCIPAL!$I$176,L651=PRINCIPAL!$I$176+PRINCIPAL!$I$176+PRINCIPAL!$I$176),0,IF(L651=PRINCIPAL!$J$176,VLOOKUP($X$633,'Banco de Dados'!$B$4:$J$50,6,FALSE)*(1-(PRINCIPAL!$K$176/100)),IF(L651=PRINCIPAL!$L$176,VLOOKUP($X$633,'Banco de Dados'!$B$4:$J$50,6,FALSE)*(1-(PRINCIPAL!$M$176/100)),IF(L651=PRINCIPAL!$N$176,VLOOKUP($X$633,'Banco de Dados'!$B$4:$J$50,6,FALSE)*(1-(PRINCIPAL!$O$176/100)),VLOOKUP($X$633,'Banco de Dados'!$B$4:$J$50,6,FALSE)))))))))),"")</f>
        <v/>
      </c>
      <c r="X651" s="29" t="str">
        <f>IFERROR(W651*(IFERROR(VLOOKUP($X$633,'Banco de Dados'!$B$4:$J$50,4,FALSE),"ERRO")),"")</f>
        <v/>
      </c>
      <c r="Y651" s="29" t="str">
        <f t="shared" si="444"/>
        <v/>
      </c>
      <c r="Z651" s="103" t="str">
        <f>IFERROR(Y651*(C651*(PRINCIPAL!$G$176/100))*0.47*(44/12),"")</f>
        <v/>
      </c>
      <c r="AA651" s="111" t="str">
        <f t="shared" si="445"/>
        <v/>
      </c>
      <c r="AB651" s="30" t="str">
        <f>IFERROR(IF(AND(PRINCIPAL!$H$177&lt;&gt;"",OR(L651=PRINCIPAL!$I$177,L651=PRINCIPAL!$I$177+PRINCIPAL!$I$177,L651=PRINCIPAL!$I$177+PRINCIPAL!$I$177+PRINCIPAL!$I$177)),0,IF(AND(PRINCIPAL!$H$177&lt;&gt;"",L651=PRINCIPAL!$J$177),VLOOKUP($AC$633,'Banco de Dados'!$B$4:$J$50,8,FALSE)*PRINCIPAL!$H$177*(1-(PRINCIPAL!$K$177/100)),IF(AND(PRINCIPAL!$H$177&lt;&gt;"",L651=PRINCIPAL!$L$177),VLOOKUP($AC$633,'Banco de Dados'!$B$4:$J$50,8,FALSE)*PRINCIPAL!$H$177*(1-(PRINCIPAL!$M$177/100)),IF(AND(PRINCIPAL!$H$177&lt;&gt;"",L651=PRINCIPAL!$N$177),VLOOKUP($AC$633,'Banco de Dados'!$B$4:$J$50,8,FALSE)*PRINCIPAL!$H$177*(1-(PRINCIPAL!$O$177/100)),IF(PRINCIPAL!$H$177&lt;&gt;"",VLOOKUP($AC$633,'Banco de Dados'!$B$4:$J$50,8,FALSE)*PRINCIPAL!$H$177,IF(OR(L651=PRINCIPAL!$I$177,L651=PRINCIPAL!$I$177+PRINCIPAL!$I$177,L651=PRINCIPAL!$I$177+PRINCIPAL!$I$177+PRINCIPAL!$I$177),0,IF(L651=PRINCIPAL!$J$177,VLOOKUP($AC$633,'Banco de Dados'!$B$4:$J$50,6,FALSE)*(1-(PRINCIPAL!$K$177/100)),IF(L651=PRINCIPAL!$L$177,VLOOKUP($AC$633,'Banco de Dados'!$B$4:$J$50,6,FALSE)*(1-(PRINCIPAL!$M$177/100)),IF(L651=PRINCIPAL!$N$177,VLOOKUP($AC$633,'Banco de Dados'!$B$4:$J$50,6,FALSE)*(1-(PRINCIPAL!$O$177/100)),VLOOKUP($AC$633,'Banco de Dados'!$B$4:$J$50,6,FALSE)))))))))),"")</f>
        <v/>
      </c>
      <c r="AC651" s="29" t="str">
        <f>IFERROR(AB651*(IFERROR(VLOOKUP($AC$633,'Banco de Dados'!$B$4:$J$50,4,FALSE),"ERRO")),"")</f>
        <v/>
      </c>
      <c r="AD651" s="29" t="str">
        <f t="shared" si="435"/>
        <v/>
      </c>
      <c r="AE651" s="103" t="str">
        <f>IFERROR(AD651*(C651*(PRINCIPAL!$G$177/100))*0.47*(44/12),"")</f>
        <v/>
      </c>
      <c r="AF651" s="111" t="str">
        <f t="shared" si="436"/>
        <v/>
      </c>
      <c r="AG651" s="30" t="str">
        <f>IFERROR(IF(AND(PRINCIPAL!$H$178&lt;&gt;"",OR(L651=PRINCIPAL!$I$178,L651=PRINCIPAL!$I$178+PRINCIPAL!$I$178,L651=PRINCIPAL!$I$178+PRINCIPAL!$I$178+PRINCIPAL!$I$178)),0,IF(AND(PRINCIPAL!$H$178&lt;&gt;"",L651=PRINCIPAL!$J$178),VLOOKUP($AH$633,'Banco de Dados'!$B$4:$J$50,8,FALSE)*PRINCIPAL!$H$178*(1-(PRINCIPAL!$K$178/100)),IF(AND(PRINCIPAL!$H$178&lt;&gt;"",L651=PRINCIPAL!$L$178),VLOOKUP($AH$633,'Banco de Dados'!$B$4:$J$50,8,FALSE)*PRINCIPAL!$H$178*(1-(PRINCIPAL!$M$178/100)),IF(AND(PRINCIPAL!$H$178&lt;&gt;"",L651=PRINCIPAL!$N$178),VLOOKUP($AH$633,'Banco de Dados'!$B$4:$J$50,8,FALSE)*PRINCIPAL!$H$178*(1-(PRINCIPAL!$O$178/100)),IF(PRINCIPAL!$H$178&lt;&gt;"",VLOOKUP($AH$633,'Banco de Dados'!$B$4:$J$50,8,FALSE)*PRINCIPAL!$H$178,IF(OR(L651=PRINCIPAL!$I$178,L651=PRINCIPAL!$I$178+PRINCIPAL!$I$178,L651=PRINCIPAL!$I$178+PRINCIPAL!$I$178+PRINCIPAL!$I$178),0,IF(L651=PRINCIPAL!$J$178,VLOOKUP($AH$633,'Banco de Dados'!$B$4:$J$50,6,FALSE)*(1-(PRINCIPAL!$K$178/100)),IF(L651=PRINCIPAL!$L$178,VLOOKUP($AH$633,'Banco de Dados'!$B$4:$J$50,6,FALSE)*(1-(PRINCIPAL!$M$178/100)),IF(L651=PRINCIPAL!$N$178,VLOOKUP($AH$633,'Banco de Dados'!$B$4:$J$50,6,FALSE)*(1-(PRINCIPAL!$O$178/100)),VLOOKUP($AH$633,'Banco de Dados'!$B$4:$J$50,6,FALSE)))))))))),"")</f>
        <v/>
      </c>
      <c r="AH651" s="29" t="str">
        <f>IFERROR(AG651*(IFERROR(VLOOKUP($AH$633,'Banco de Dados'!$B$4:$J$50,4,FALSE),"ERRO")),"")</f>
        <v/>
      </c>
      <c r="AI651" s="29" t="str">
        <f t="shared" si="437"/>
        <v/>
      </c>
      <c r="AJ651" s="103" t="str">
        <f>IFERROR(AI651*(C651*(PRINCIPAL!$G$178/100))*0.47*(44/12),"")</f>
        <v/>
      </c>
      <c r="AK651" s="111" t="str">
        <f t="shared" si="446"/>
        <v/>
      </c>
      <c r="AL651" s="30" t="str">
        <f>IFERROR(IF(AND(PRINCIPAL!$H$179&lt;&gt;"",OR(L651=PRINCIPAL!$I$179,L651=PRINCIPAL!$I$179+PRINCIPAL!$I$179,L651=PRINCIPAL!$I$179+PRINCIPAL!$I$179+PRINCIPAL!$I$179)),0,IF(AND(PRINCIPAL!$H$179&lt;&gt;"",L651=PRINCIPAL!$J$179),VLOOKUP($AM$633,'Banco de Dados'!$B$4:$J$50,8,FALSE)*PRINCIPAL!$H$179*(1-(PRINCIPAL!$K$179/100)),IF(AND(PRINCIPAL!$H$179&lt;&gt;"",L651=PRINCIPAL!$L$179),VLOOKUP($AM$633,'Banco de Dados'!$B$4:$J$50,8,FALSE)*PRINCIPAL!$H$179*(1-(PRINCIPAL!$M$179/100)),IF(AND(PRINCIPAL!$H$179&lt;&gt;"",L651=PRINCIPAL!$N$179),VLOOKUP($AM$633,'Banco de Dados'!$B$4:$J$50,8,FALSE)*PRINCIPAL!$H$179*(1-(PRINCIPAL!$O$179/100)),IF(PRINCIPAL!$H$179&lt;&gt;"",VLOOKUP($AM$633,'Banco de Dados'!$B$4:$J$50,8,FALSE)*PRINCIPAL!$H$179,IF(OR(L651=PRINCIPAL!$I$179,L651=PRINCIPAL!$I$179+PRINCIPAL!$I$179,L651=PRINCIPAL!$I$179+PRINCIPAL!$I$179+PRINCIPAL!$I$179),0,IF(L651=PRINCIPAL!$J$179,VLOOKUP($AM$633,'Banco de Dados'!$B$4:$J$50,6,FALSE)*(1-(PRINCIPAL!$K$179/100)),IF(L651=PRINCIPAL!$L$179,VLOOKUP($AM$633,'Banco de Dados'!$B$4:$J$50,6,FALSE)*(1-(PRINCIPAL!$M$179/100)),IF(L651=PRINCIPAL!$N$179,VLOOKUP($AM$633,'Banco de Dados'!$B$4:$J$50,6,FALSE)*(1-(PRINCIPAL!$O$179/100)),VLOOKUP($AM$633,'Banco de Dados'!$B$4:$J$50,6,FALSE)))))))))),"")</f>
        <v/>
      </c>
      <c r="AM651" s="29" t="str">
        <f>IFERROR(AL651*(IFERROR(VLOOKUP($AM$633,'Banco de Dados'!$B$4:$J$50,4,FALSE),"ERRO")),"")</f>
        <v/>
      </c>
      <c r="AN651" s="29" t="str">
        <f t="shared" si="438"/>
        <v/>
      </c>
      <c r="AO651" s="103" t="str">
        <f>IFERROR(AN651*(C651*(PRINCIPAL!$G$179/100))*0.47*(44/12),"")</f>
        <v/>
      </c>
      <c r="AP651" s="111" t="str">
        <f t="shared" si="439"/>
        <v/>
      </c>
      <c r="AQ651" s="30" t="str">
        <f>IFERROR(IF(AND(PRINCIPAL!$H$180&lt;&gt;"",OR(L651=PRINCIPAL!$I$180,L651=PRINCIPAL!$I$180+PRINCIPAL!$I$180,L651=PRINCIPAL!$I$180+PRINCIPAL!$I$180+PRINCIPAL!$I$180)),0,IF(AND(PRINCIPAL!$H$180&lt;&gt;"",L651=PRINCIPAL!$J$180),VLOOKUP($AR$633,'Banco de Dados'!$B$4:$J$50,8,FALSE)*PRINCIPAL!$H$180*(1-(PRINCIPAL!$K$180/100)),IF(AND(PRINCIPAL!$H$180&lt;&gt;"",L651=PRINCIPAL!$L$180),VLOOKUP($AR$633,'Banco de Dados'!$B$4:$J$50,8,FALSE)*PRINCIPAL!$H$180*(1-(PRINCIPAL!$M$180/100)),IF(AND(PRINCIPAL!$H$180&lt;&gt;"",L651=PRINCIPAL!$N$180),VLOOKUP($AR$633,'Banco de Dados'!$B$4:$J$50,8,FALSE)*PRINCIPAL!$H$180*(1-(PRINCIPAL!$O$180/100)),IF(PRINCIPAL!$H$180&lt;&gt;"",VLOOKUP($AR$633,'Banco de Dados'!$B$4:$J$50,8,FALSE)*PRINCIPAL!$H$180,IF(OR(L651=PRINCIPAL!$I$180,L651=PRINCIPAL!$I$180+PRINCIPAL!$I$180,L651=PRINCIPAL!$I$180+PRINCIPAL!$I$180+PRINCIPAL!$I$180),0,IF(L651=PRINCIPAL!$J$180,VLOOKUP($AR$633,'Banco de Dados'!$B$4:$J$50,6,FALSE)*(1-(PRINCIPAL!$K$180/100)),IF(L651=PRINCIPAL!$L$180,VLOOKUP($AR$633,'Banco de Dados'!$B$4:$J$50,6,FALSE)*(1-(PRINCIPAL!$M$180/100)),IF(L651=PRINCIPAL!$N$180,VLOOKUP($AR$633,'Banco de Dados'!$B$4:$J$50,6,FALSE)*(1-(PRINCIPAL!$O$180/100)),VLOOKUP($AR$633,'Banco de Dados'!$B$4:$J$50,6,FALSE)))))))))),"")</f>
        <v/>
      </c>
      <c r="AR651" s="29" t="str">
        <f>IFERROR(AQ651*(IFERROR(VLOOKUP($AR$633,'Banco de Dados'!$B$4:$J$50,4,FALSE),"ERRO")),"")</f>
        <v/>
      </c>
      <c r="AS651" s="29" t="str">
        <f t="shared" si="440"/>
        <v/>
      </c>
      <c r="AT651" s="103" t="str">
        <f>IFERROR(AS651*(C651*(PRINCIPAL!$G$180/100))*0.47*(44/12),"")</f>
        <v/>
      </c>
      <c r="AU651" s="111" t="str">
        <f t="shared" si="441"/>
        <v/>
      </c>
      <c r="AV651" s="30" t="str">
        <f>IFERROR(IF(AND(PRINCIPAL!$H$181&lt;&gt;"",OR(L651=PRINCIPAL!$I$181,L651=PRINCIPAL!$I$181+PRINCIPAL!$I$181,L651=PRINCIPAL!$I$181+PRINCIPAL!$I$181+PRINCIPAL!$I$181)),0,IF(AND(PRINCIPAL!$H$181&lt;&gt;"",L651=PRINCIPAL!$J$181),VLOOKUP($AW$633,'Banco de Dados'!$B$4:$J$50,8,FALSE)*PRINCIPAL!$H$181*(1-(PRINCIPAL!$K$181/100)),IF(AND(PRINCIPAL!$H$181&lt;&gt;"",L651=PRINCIPAL!$L$181),VLOOKUP($AW$633,'Banco de Dados'!$B$4:$J$50,8,FALSE)*PRINCIPAL!$H$181*(1-(PRINCIPAL!$M$181/100)),IF(AND(PRINCIPAL!$H$181&lt;&gt;"",L651=PRINCIPAL!$N$181),VLOOKUP($AW$633,'Banco de Dados'!$B$4:$J$50,8,FALSE)*PRINCIPAL!$H$181*(1-(PRINCIPAL!$O$181/100)),IF(PRINCIPAL!$H$181&lt;&gt;"",VLOOKUP($AW$633,'Banco de Dados'!$B$4:$J$50,8,FALSE)*PRINCIPAL!$H$181,IF(OR(L651=PRINCIPAL!$I$181,L651=PRINCIPAL!$I$181+PRINCIPAL!$I$181,L651=PRINCIPAL!$I$181+PRINCIPAL!$I$181+PRINCIPAL!$I$181),0,IF(L651=PRINCIPAL!$J$181,VLOOKUP($AW$633,'Banco de Dados'!$B$4:$J$50,6,FALSE)*(1-(PRINCIPAL!$K$181/100)),IF(L651=PRINCIPAL!$L$181,VLOOKUP($AW$633,'Banco de Dados'!$B$4:$J$50,6,FALSE)*(1-(PRINCIPAL!$M$181/100)),IF(L651=PRINCIPAL!$N$181,VLOOKUP($AW$633,'Banco de Dados'!$B$4:$J$50,6,FALSE)*(1-(PRINCIPAL!$O$181/100)),VLOOKUP($AW$633,'Banco de Dados'!$B$4:$J$50,6,FALSE)))))))))),"")</f>
        <v/>
      </c>
      <c r="AW651" s="29" t="str">
        <f>IFERROR(AV651*(IFERROR(VLOOKUP($AW$633,'Banco de Dados'!$B$4:$J$50,4,FALSE),"ERRO")),"")</f>
        <v/>
      </c>
      <c r="AX651" s="29" t="str">
        <f t="shared" si="442"/>
        <v/>
      </c>
      <c r="AY651" s="103" t="str">
        <f>IFERROR(AX651*(C651*(PRINCIPAL!$G$181/100))*0.47*(44/12),"")</f>
        <v/>
      </c>
      <c r="AZ651" s="111" t="str">
        <f t="shared" si="447"/>
        <v/>
      </c>
      <c r="BA651" s="30" t="str">
        <f>IFERROR(IF(AND(PRINCIPAL!$H$182&lt;&gt;"",OR(L651=PRINCIPAL!$I$182,L651=PRINCIPAL!$I$182+PRINCIPAL!$I$182,L651=PRINCIPAL!$I$182+PRINCIPAL!$I$182+PRINCIPAL!$I$182)),0,IF(AND(PRINCIPAL!$H$182&lt;&gt;"",L651=PRINCIPAL!$J$182),VLOOKUP($BB$633,'Banco de Dados'!$B$4:$J$50,8,FALSE)*PRINCIPAL!$H$182*(1-(PRINCIPAL!$K$182/100)),IF(AND(PRINCIPAL!$H$182&lt;&gt;"",L651=PRINCIPAL!$L$182),VLOOKUP($BB$633,'Banco de Dados'!$B$4:$J$50,8,FALSE)*PRINCIPAL!$H$182*(1-(PRINCIPAL!$M$182/100)),IF(AND(PRINCIPAL!$H$182&lt;&gt;"",L651=PRINCIPAL!$N$182),VLOOKUP($BB$633,'Banco de Dados'!$B$4:$J$50,8,FALSE)*PRINCIPAL!$H$182*(1-(PRINCIPAL!$O$182/100)),IF(PRINCIPAL!$H$182&lt;&gt;"",VLOOKUP($BB$633,'Banco de Dados'!$B$4:$J$50,8,FALSE)*PRINCIPAL!$H$182,IF(OR(L651=PRINCIPAL!$I$182,L651=PRINCIPAL!$I$182+PRINCIPAL!$I$182,L651=PRINCIPAL!$I$182+PRINCIPAL!$I$182+PRINCIPAL!$I$182),0,IF(L651=PRINCIPAL!$J$182,VLOOKUP($BB$633,'Banco de Dados'!$B$4:$J$50,6,FALSE)*(1-(PRINCIPAL!$K$182/100)),IF(L651=PRINCIPAL!$L$182,VLOOKUP($BB$633,'Banco de Dados'!$B$4:$J$50,6,FALSE)*(1-(PRINCIPAL!$M$182/100)),IF(L651=PRINCIPAL!$N$182,VLOOKUP($BB$633,'Banco de Dados'!$B$4:$J$50,6,FALSE)*(1-(PRINCIPAL!$O$182/100)),VLOOKUP($BB$633,'Banco de Dados'!$B$4:$J$50,6,FALSE)))))))))),"")</f>
        <v/>
      </c>
      <c r="BB651" s="29" t="str">
        <f>IFERROR(BA651*(IFERROR(VLOOKUP($BB$633,'Banco de Dados'!$B$4:$J$50,4,FALSE),"ERRO")),"")</f>
        <v/>
      </c>
      <c r="BC651" s="29" t="str">
        <f t="shared" si="448"/>
        <v/>
      </c>
      <c r="BD651" s="103" t="str">
        <f>IFERROR(BC651*(C651*(PRINCIPAL!$G$182/100))*0.47*(44/12),"")</f>
        <v/>
      </c>
      <c r="BE651" s="111" t="str">
        <f t="shared" si="427"/>
        <v/>
      </c>
      <c r="BF651" s="30" t="str">
        <f>IFERROR(IF(AND(PRINCIPAL!$H$183&lt;&gt;"",OR(L651=PRINCIPAL!$I$183,L651=PRINCIPAL!$I$183+PRINCIPAL!$I$183,L651=PRINCIPAL!$I$183+PRINCIPAL!$I$183+PRINCIPAL!$I$183)),0,IF(AND(PRINCIPAL!$H$183&lt;&gt;"",L651=PRINCIPAL!$J$183),VLOOKUP($BG$633,'Banco de Dados'!$B$4:$J$50,8,FALSE)*PRINCIPAL!$H$183*(1-(PRINCIPAL!$K$183/100)),IF(AND(PRINCIPAL!$H$183&lt;&gt;"",L651=PRINCIPAL!$L$183),VLOOKUP($BG$633,'Banco de Dados'!$B$4:$J$50,8,FALSE)*PRINCIPAL!$H$183*(1-(PRINCIPAL!$M$183/100)),IF(AND(PRINCIPAL!$H$183&lt;&gt;"",L651=PRINCIPAL!$N$183),VLOOKUP($BG$633,'Banco de Dados'!$B$4:$J$50,8,FALSE)*PRINCIPAL!$H$183*(1-(PRINCIPAL!$O$183/100)),IF(PRINCIPAL!$H$183&lt;&gt;"",VLOOKUP($BG$633,'Banco de Dados'!$B$4:$J$50,8,FALSE)*PRINCIPAL!$H$183,IF(OR(L651=PRINCIPAL!$I$183,L651=PRINCIPAL!$I$183+PRINCIPAL!$I$183,L651=PRINCIPAL!$I$183+PRINCIPAL!$I$183+PRINCIPAL!$I$183),0,IF(L651=PRINCIPAL!$J$183,VLOOKUP($BG$633,'Banco de Dados'!$B$4:$J$50,6,FALSE)*(1-(PRINCIPAL!$K$183/100)),IF(L651=PRINCIPAL!$L$183,VLOOKUP($BG$633,'Banco de Dados'!$B$4:$J$50,6,FALSE)*(1-(PRINCIPAL!$M$183/100)),IF(L651=PRINCIPAL!$N$183,VLOOKUP($BG$633,'Banco de Dados'!$B$4:$J$50,6,FALSE)*(1-(PRINCIPAL!$O$183/100)),VLOOKUP($BG$633,'Banco de Dados'!$B$4:$J$50,6,FALSE)))))))))),"")</f>
        <v/>
      </c>
      <c r="BG651" s="29" t="str">
        <f>IFERROR(BF651*(IFERROR(VLOOKUP($BG$633,'Banco de Dados'!$B$4:$J$50,4,FALSE),"ERRO")),"")</f>
        <v/>
      </c>
      <c r="BH651" s="29" t="str">
        <f t="shared" si="443"/>
        <v/>
      </c>
      <c r="BI651" s="103" t="str">
        <f>IFERROR(BH651*(C651*(PRINCIPAL!$G$183/100))*0.47*(44/12),"")</f>
        <v/>
      </c>
      <c r="BJ651" s="102" t="str">
        <f t="shared" si="428"/>
        <v/>
      </c>
    </row>
    <row r="652" spans="2:62" ht="12.75" customHeight="1" x14ac:dyDescent="0.3">
      <c r="B652" s="326">
        <f t="shared" si="429"/>
        <v>2037</v>
      </c>
      <c r="C652" s="340"/>
      <c r="D652" s="1"/>
      <c r="E652" s="116">
        <v>17</v>
      </c>
      <c r="F652" s="24" t="str">
        <f>IFERROR(VLOOKUP($G$633,'Banco de Dados'!$B$4:$J$50,6,FALSE),"")</f>
        <v/>
      </c>
      <c r="G652" s="25" t="str">
        <f>IFERROR(F652*(IFERROR(VLOOKUP($G$633,'Banco de Dados'!$B$4:$J$50,4,FALSE),"ERRO")),"")</f>
        <v/>
      </c>
      <c r="H652" s="25" t="str">
        <f t="shared" si="430"/>
        <v/>
      </c>
      <c r="I652" s="103" t="str">
        <f t="shared" si="431"/>
        <v/>
      </c>
      <c r="J652" s="117" t="str">
        <f t="shared" si="432"/>
        <v/>
      </c>
      <c r="K652" s="1"/>
      <c r="L652" s="91">
        <v>17</v>
      </c>
      <c r="M652" s="24" t="str">
        <f>IFERROR(IF(AND(PRINCIPAL!$H$174&lt;&gt;"",OR(L652=PRINCIPAL!$I$174,L652=PRINCIPAL!$I$174+PRINCIPAL!$I$174,L652=PRINCIPAL!$I$174+PRINCIPAL!$I$174+PRINCIPAL!$I$174)),0,IF(AND(PRINCIPAL!$H$174&lt;&gt;"",L652=PRINCIPAL!$J$174),VLOOKUP($N$633,'Banco de Dados'!$B$4:$J$50,8,FALSE)*PRINCIPAL!$H$174*(1-(PRINCIPAL!$K$174/100)),IF(AND(PRINCIPAL!$H$174&lt;&gt;"",L652=PRINCIPAL!$L$174),VLOOKUP($N$633,'Banco de Dados'!$B$4:$J$50,8,FALSE)*PRINCIPAL!$H$174*(1-(PRINCIPAL!$M$174/100)),IF(AND(PRINCIPAL!$H$174&lt;&gt;"",L652=PRINCIPAL!$N$174),VLOOKUP($N$633,'Banco de Dados'!$B$4:$J$50,8,FALSE)*PRINCIPAL!$H$174*(1-(PRINCIPAL!$O$174/100)),IF(PRINCIPAL!$H$174&lt;&gt;"",VLOOKUP($N$633,'Banco de Dados'!$B$4:$J$50,8,FALSE)*PRINCIPAL!$H$174,IF(OR(L652=PRINCIPAL!$I$174,L652=PRINCIPAL!$I$174+PRINCIPAL!$I$174,L652=PRINCIPAL!$I$174+PRINCIPAL!$I$174+PRINCIPAL!$I$174),0,IF(L652=PRINCIPAL!$J$174,VLOOKUP($N$633,'Banco de Dados'!$B$4:$J$50,6,FALSE)*(1-(PRINCIPAL!$K$174/100)),IF(L652=PRINCIPAL!$L$174,VLOOKUP($N$633,'Banco de Dados'!$B$4:$J$50,6,FALSE)*(1-(PRINCIPAL!$M$174/100)),IF(L652=PRINCIPAL!$N$174,VLOOKUP($N$633,'Banco de Dados'!$B$4:$J$50,6,FALSE)*(1-(PRINCIPAL!$O$174/100)),VLOOKUP($N$633,'Banco de Dados'!$B$4:$J$50,6,FALSE)))))))))),"")</f>
        <v/>
      </c>
      <c r="N652" s="25" t="str">
        <f>IFERROR(M652*(IFERROR(VLOOKUP($N$633,'Banco de Dados'!$B$4:$J$50,4,FALSE),"ERRO")),"")</f>
        <v/>
      </c>
      <c r="O652" s="25" t="str">
        <f t="shared" si="433"/>
        <v/>
      </c>
      <c r="P652" s="103" t="str">
        <f>IFERROR(O652*(C652*(PRINCIPAL!$G$174/100))*0.47*(44/12),"")</f>
        <v/>
      </c>
      <c r="Q652" s="107" t="str">
        <f>IFERROR(Q651+P652,"")</f>
        <v/>
      </c>
      <c r="R652" s="29" t="str">
        <f>IFERROR(IF(AND(PRINCIPAL!$H$175&lt;&gt;"",OR(L652=PRINCIPAL!$I$175,L652=PRINCIPAL!$I$175+PRINCIPAL!$I$175,L652=PRINCIPAL!$I$175+PRINCIPAL!$I$175+PRINCIPAL!$I$175)),0,IF(AND(PRINCIPAL!$H$175&lt;&gt;"",L652=PRINCIPAL!$J$175),VLOOKUP($S$633,'Banco de Dados'!$B$4:$J$50,8,FALSE)*PRINCIPAL!$H$175*(1-(PRINCIPAL!$K$175/100)),IF(AND(PRINCIPAL!$H$175&lt;&gt;"",L652=PRINCIPAL!$L$175),VLOOKUP($S$633,'Banco de Dados'!$B$4:$J$50,8,FALSE)*PRINCIPAL!$H$175*(1-(PRINCIPAL!$M$175/100)),IF(AND(PRINCIPAL!$H$175&lt;&gt;"",L652=PRINCIPAL!$N$175),VLOOKUP($S$633,'Banco de Dados'!$B$4:$J$50,8,FALSE)*PRINCIPAL!$H$175*(1-(PRINCIPAL!$O$175/100)),IF(PRINCIPAL!$H$175&lt;&gt;"",VLOOKUP($S$633,'Banco de Dados'!$B$4:$J$50,8,FALSE)*PRINCIPAL!$H$175,IF(OR(L652=PRINCIPAL!$I$175,L652=PRINCIPAL!$I$175+PRINCIPAL!$I$175,L652=PRINCIPAL!$I$175+PRINCIPAL!$I$175+PRINCIPAL!$I$175),0,IF(L652=PRINCIPAL!$J$175,VLOOKUP($S$633,'Banco de Dados'!$B$4:$J$50,6,FALSE)*(1-(PRINCIPAL!$K$175/100)),IF(L652=PRINCIPAL!$L$175,VLOOKUP($S$633,'Banco de Dados'!$B$4:$J$50,6,FALSE)*(1-(PRINCIPAL!$M$175/100)),IF(L652=PRINCIPAL!$N$175,VLOOKUP($S$633,'Banco de Dados'!$B$4:$J$50,6,FALSE)*(1-(PRINCIPAL!$O$175/100)),VLOOKUP($S$633,'Banco de Dados'!$B$4:$J$50,6,FALSE)))))))))),"")</f>
        <v/>
      </c>
      <c r="S652" s="29" t="str">
        <f>IFERROR(R652*(IFERROR(VLOOKUP($S$633,'Banco de Dados'!$B$4:$J$50,4,FALSE),"ERRO")),"")</f>
        <v/>
      </c>
      <c r="T652" s="29" t="str">
        <f t="shared" si="450"/>
        <v/>
      </c>
      <c r="U652" s="103" t="str">
        <f>IFERROR(T652*(C652*(PRINCIPAL!$G$175/100))*0.47*(44/12),"")</f>
        <v/>
      </c>
      <c r="V652" s="103" t="str">
        <f t="shared" si="426"/>
        <v/>
      </c>
      <c r="W652" s="30" t="str">
        <f>IFERROR(IF(AND(PRINCIPAL!$H$176&lt;&gt;"",OR(L652=PRINCIPAL!$I$176,L652=PRINCIPAL!$I$176+PRINCIPAL!$I$176,L652=PRINCIPAL!$I$176+PRINCIPAL!$I$176+PRINCIPAL!$I$176)),0,IF(AND(PRINCIPAL!$H$176&lt;&gt;"",L652=PRINCIPAL!$J$176),VLOOKUP($X$633,'Banco de Dados'!$B$4:$J$50,8,FALSE)*PRINCIPAL!$H$176*(1-(PRINCIPAL!$K$176/100)),IF(AND(PRINCIPAL!$H$176&lt;&gt;"",L652=PRINCIPAL!$L$176),VLOOKUP($X$633,'Banco de Dados'!$B$4:$J$50,8,FALSE)*PRINCIPAL!$H$176*(1-(PRINCIPAL!$M$176/100)),IF(AND(PRINCIPAL!$H$176&lt;&gt;"",L652=PRINCIPAL!$N$176),VLOOKUP($X$633,'Banco de Dados'!$B$4:$J$50,8,FALSE)*PRINCIPAL!$H$176*(1-(PRINCIPAL!$O$176/100)),IF(PRINCIPAL!$H$176&lt;&gt;"",VLOOKUP($X$633,'Banco de Dados'!$B$4:$J$50,8,FALSE)*PRINCIPAL!$H$176,IF(OR(L652=PRINCIPAL!$I$176,L652=PRINCIPAL!$I$176+PRINCIPAL!$I$176,L652=PRINCIPAL!$I$176+PRINCIPAL!$I$176+PRINCIPAL!$I$176),0,IF(L652=PRINCIPAL!$J$176,VLOOKUP($X$633,'Banco de Dados'!$B$4:$J$50,6,FALSE)*(1-(PRINCIPAL!$K$176/100)),IF(L652=PRINCIPAL!$L$176,VLOOKUP($X$633,'Banco de Dados'!$B$4:$J$50,6,FALSE)*(1-(PRINCIPAL!$M$176/100)),IF(L652=PRINCIPAL!$N$176,VLOOKUP($X$633,'Banco de Dados'!$B$4:$J$50,6,FALSE)*(1-(PRINCIPAL!$O$176/100)),VLOOKUP($X$633,'Banco de Dados'!$B$4:$J$50,6,FALSE)))))))))),"")</f>
        <v/>
      </c>
      <c r="X652" s="29" t="str">
        <f>IFERROR(W652*(IFERROR(VLOOKUP($X$633,'Banco de Dados'!$B$4:$J$50,4,FALSE),"ERRO")),"")</f>
        <v/>
      </c>
      <c r="Y652" s="29" t="str">
        <f t="shared" si="444"/>
        <v/>
      </c>
      <c r="Z652" s="103" t="str">
        <f>IFERROR(Y652*(C652*(PRINCIPAL!$G$176/100))*0.47*(44/12),"")</f>
        <v/>
      </c>
      <c r="AA652" s="111" t="str">
        <f t="shared" si="445"/>
        <v/>
      </c>
      <c r="AB652" s="30" t="str">
        <f>IFERROR(IF(AND(PRINCIPAL!$H$177&lt;&gt;"",OR(L652=PRINCIPAL!$I$177,L652=PRINCIPAL!$I$177+PRINCIPAL!$I$177,L652=PRINCIPAL!$I$177+PRINCIPAL!$I$177+PRINCIPAL!$I$177)),0,IF(AND(PRINCIPAL!$H$177&lt;&gt;"",L652=PRINCIPAL!$J$177),VLOOKUP($AC$633,'Banco de Dados'!$B$4:$J$50,8,FALSE)*PRINCIPAL!$H$177*(1-(PRINCIPAL!$K$177/100)),IF(AND(PRINCIPAL!$H$177&lt;&gt;"",L652=PRINCIPAL!$L$177),VLOOKUP($AC$633,'Banco de Dados'!$B$4:$J$50,8,FALSE)*PRINCIPAL!$H$177*(1-(PRINCIPAL!$M$177/100)),IF(AND(PRINCIPAL!$H$177&lt;&gt;"",L652=PRINCIPAL!$N$177),VLOOKUP($AC$633,'Banco de Dados'!$B$4:$J$50,8,FALSE)*PRINCIPAL!$H$177*(1-(PRINCIPAL!$O$177/100)),IF(PRINCIPAL!$H$177&lt;&gt;"",VLOOKUP($AC$633,'Banco de Dados'!$B$4:$J$50,8,FALSE)*PRINCIPAL!$H$177,IF(OR(L652=PRINCIPAL!$I$177,L652=PRINCIPAL!$I$177+PRINCIPAL!$I$177,L652=PRINCIPAL!$I$177+PRINCIPAL!$I$177+PRINCIPAL!$I$177),0,IF(L652=PRINCIPAL!$J$177,VLOOKUP($AC$633,'Banco de Dados'!$B$4:$J$50,6,FALSE)*(1-(PRINCIPAL!$K$177/100)),IF(L652=PRINCIPAL!$L$177,VLOOKUP($AC$633,'Banco de Dados'!$B$4:$J$50,6,FALSE)*(1-(PRINCIPAL!$M$177/100)),IF(L652=PRINCIPAL!$N$177,VLOOKUP($AC$633,'Banco de Dados'!$B$4:$J$50,6,FALSE)*(1-(PRINCIPAL!$O$177/100)),VLOOKUP($AC$633,'Banco de Dados'!$B$4:$J$50,6,FALSE)))))))))),"")</f>
        <v/>
      </c>
      <c r="AC652" s="29" t="str">
        <f>IFERROR(AB652*(IFERROR(VLOOKUP($AC$633,'Banco de Dados'!$B$4:$J$50,4,FALSE),"ERRO")),"")</f>
        <v/>
      </c>
      <c r="AD652" s="29" t="str">
        <f t="shared" si="435"/>
        <v/>
      </c>
      <c r="AE652" s="103" t="str">
        <f>IFERROR(AD652*(C652*(PRINCIPAL!$G$177/100))*0.47*(44/12),"")</f>
        <v/>
      </c>
      <c r="AF652" s="111" t="str">
        <f t="shared" si="436"/>
        <v/>
      </c>
      <c r="AG652" s="30" t="str">
        <f>IFERROR(IF(AND(PRINCIPAL!$H$178&lt;&gt;"",OR(L652=PRINCIPAL!$I$178,L652=PRINCIPAL!$I$178+PRINCIPAL!$I$178,L652=PRINCIPAL!$I$178+PRINCIPAL!$I$178+PRINCIPAL!$I$178)),0,IF(AND(PRINCIPAL!$H$178&lt;&gt;"",L652=PRINCIPAL!$J$178),VLOOKUP($AH$633,'Banco de Dados'!$B$4:$J$50,8,FALSE)*PRINCIPAL!$H$178*(1-(PRINCIPAL!$K$178/100)),IF(AND(PRINCIPAL!$H$178&lt;&gt;"",L652=PRINCIPAL!$L$178),VLOOKUP($AH$633,'Banco de Dados'!$B$4:$J$50,8,FALSE)*PRINCIPAL!$H$178*(1-(PRINCIPAL!$M$178/100)),IF(AND(PRINCIPAL!$H$178&lt;&gt;"",L652=PRINCIPAL!$N$178),VLOOKUP($AH$633,'Banco de Dados'!$B$4:$J$50,8,FALSE)*PRINCIPAL!$H$178*(1-(PRINCIPAL!$O$178/100)),IF(PRINCIPAL!$H$178&lt;&gt;"",VLOOKUP($AH$633,'Banco de Dados'!$B$4:$J$50,8,FALSE)*PRINCIPAL!$H$178,IF(OR(L652=PRINCIPAL!$I$178,L652=PRINCIPAL!$I$178+PRINCIPAL!$I$178,L652=PRINCIPAL!$I$178+PRINCIPAL!$I$178+PRINCIPAL!$I$178),0,IF(L652=PRINCIPAL!$J$178,VLOOKUP($AH$633,'Banco de Dados'!$B$4:$J$50,6,FALSE)*(1-(PRINCIPAL!$K$178/100)),IF(L652=PRINCIPAL!$L$178,VLOOKUP($AH$633,'Banco de Dados'!$B$4:$J$50,6,FALSE)*(1-(PRINCIPAL!$M$178/100)),IF(L652=PRINCIPAL!$N$178,VLOOKUP($AH$633,'Banco de Dados'!$B$4:$J$50,6,FALSE)*(1-(PRINCIPAL!$O$178/100)),VLOOKUP($AH$633,'Banco de Dados'!$B$4:$J$50,6,FALSE)))))))))),"")</f>
        <v/>
      </c>
      <c r="AH652" s="29" t="str">
        <f>IFERROR(AG652*(IFERROR(VLOOKUP($AH$633,'Banco de Dados'!$B$4:$J$50,4,FALSE),"ERRO")),"")</f>
        <v/>
      </c>
      <c r="AI652" s="29" t="str">
        <f t="shared" si="437"/>
        <v/>
      </c>
      <c r="AJ652" s="103" t="str">
        <f>IFERROR(AI652*(C652*(PRINCIPAL!$G$178/100))*0.47*(44/12),"")</f>
        <v/>
      </c>
      <c r="AK652" s="111" t="str">
        <f t="shared" si="446"/>
        <v/>
      </c>
      <c r="AL652" s="30" t="str">
        <f>IFERROR(IF(AND(PRINCIPAL!$H$179&lt;&gt;"",OR(L652=PRINCIPAL!$I$179,L652=PRINCIPAL!$I$179+PRINCIPAL!$I$179,L652=PRINCIPAL!$I$179+PRINCIPAL!$I$179+PRINCIPAL!$I$179)),0,IF(AND(PRINCIPAL!$H$179&lt;&gt;"",L652=PRINCIPAL!$J$179),VLOOKUP($AM$633,'Banco de Dados'!$B$4:$J$50,8,FALSE)*PRINCIPAL!$H$179*(1-(PRINCIPAL!$K$179/100)),IF(AND(PRINCIPAL!$H$179&lt;&gt;"",L652=PRINCIPAL!$L$179),VLOOKUP($AM$633,'Banco de Dados'!$B$4:$J$50,8,FALSE)*PRINCIPAL!$H$179*(1-(PRINCIPAL!$M$179/100)),IF(AND(PRINCIPAL!$H$179&lt;&gt;"",L652=PRINCIPAL!$N$179),VLOOKUP($AM$633,'Banco de Dados'!$B$4:$J$50,8,FALSE)*PRINCIPAL!$H$179*(1-(PRINCIPAL!$O$179/100)),IF(PRINCIPAL!$H$179&lt;&gt;"",VLOOKUP($AM$633,'Banco de Dados'!$B$4:$J$50,8,FALSE)*PRINCIPAL!$H$179,IF(OR(L652=PRINCIPAL!$I$179,L652=PRINCIPAL!$I$179+PRINCIPAL!$I$179,L652=PRINCIPAL!$I$179+PRINCIPAL!$I$179+PRINCIPAL!$I$179),0,IF(L652=PRINCIPAL!$J$179,VLOOKUP($AM$633,'Banco de Dados'!$B$4:$J$50,6,FALSE)*(1-(PRINCIPAL!$K$179/100)),IF(L652=PRINCIPAL!$L$179,VLOOKUP($AM$633,'Banco de Dados'!$B$4:$J$50,6,FALSE)*(1-(PRINCIPAL!$M$179/100)),IF(L652=PRINCIPAL!$N$179,VLOOKUP($AM$633,'Banco de Dados'!$B$4:$J$50,6,FALSE)*(1-(PRINCIPAL!$O$179/100)),VLOOKUP($AM$633,'Banco de Dados'!$B$4:$J$50,6,FALSE)))))))))),"")</f>
        <v/>
      </c>
      <c r="AM652" s="29" t="str">
        <f>IFERROR(AL652*(IFERROR(VLOOKUP($AM$633,'Banco de Dados'!$B$4:$J$50,4,FALSE),"ERRO")),"")</f>
        <v/>
      </c>
      <c r="AN652" s="29" t="str">
        <f t="shared" si="438"/>
        <v/>
      </c>
      <c r="AO652" s="103" t="str">
        <f>IFERROR(AN652*(C652*(PRINCIPAL!$G$179/100))*0.47*(44/12),"")</f>
        <v/>
      </c>
      <c r="AP652" s="111" t="str">
        <f t="shared" si="439"/>
        <v/>
      </c>
      <c r="AQ652" s="30" t="str">
        <f>IFERROR(IF(AND(PRINCIPAL!$H$180&lt;&gt;"",OR(L652=PRINCIPAL!$I$180,L652=PRINCIPAL!$I$180+PRINCIPAL!$I$180,L652=PRINCIPAL!$I$180+PRINCIPAL!$I$180+PRINCIPAL!$I$180)),0,IF(AND(PRINCIPAL!$H$180&lt;&gt;"",L652=PRINCIPAL!$J$180),VLOOKUP($AR$633,'Banco de Dados'!$B$4:$J$50,8,FALSE)*PRINCIPAL!$H$180*(1-(PRINCIPAL!$K$180/100)),IF(AND(PRINCIPAL!$H$180&lt;&gt;"",L652=PRINCIPAL!$L$180),VLOOKUP($AR$633,'Banco de Dados'!$B$4:$J$50,8,FALSE)*PRINCIPAL!$H$180*(1-(PRINCIPAL!$M$180/100)),IF(AND(PRINCIPAL!$H$180&lt;&gt;"",L652=PRINCIPAL!$N$180),VLOOKUP($AR$633,'Banco de Dados'!$B$4:$J$50,8,FALSE)*PRINCIPAL!$H$180*(1-(PRINCIPAL!$O$180/100)),IF(PRINCIPAL!$H$180&lt;&gt;"",VLOOKUP($AR$633,'Banco de Dados'!$B$4:$J$50,8,FALSE)*PRINCIPAL!$H$180,IF(OR(L652=PRINCIPAL!$I$180,L652=PRINCIPAL!$I$180+PRINCIPAL!$I$180,L652=PRINCIPAL!$I$180+PRINCIPAL!$I$180+PRINCIPAL!$I$180),0,IF(L652=PRINCIPAL!$J$180,VLOOKUP($AR$633,'Banco de Dados'!$B$4:$J$50,6,FALSE)*(1-(PRINCIPAL!$K$180/100)),IF(L652=PRINCIPAL!$L$180,VLOOKUP($AR$633,'Banco de Dados'!$B$4:$J$50,6,FALSE)*(1-(PRINCIPAL!$M$180/100)),IF(L652=PRINCIPAL!$N$180,VLOOKUP($AR$633,'Banco de Dados'!$B$4:$J$50,6,FALSE)*(1-(PRINCIPAL!$O$180/100)),VLOOKUP($AR$633,'Banco de Dados'!$B$4:$J$50,6,FALSE)))))))))),"")</f>
        <v/>
      </c>
      <c r="AR652" s="29" t="str">
        <f>IFERROR(AQ652*(IFERROR(VLOOKUP($AR$633,'Banco de Dados'!$B$4:$J$50,4,FALSE),"ERRO")),"")</f>
        <v/>
      </c>
      <c r="AS652" s="29" t="str">
        <f t="shared" si="440"/>
        <v/>
      </c>
      <c r="AT652" s="103" t="str">
        <f>IFERROR(AS652*(C652*(PRINCIPAL!$G$180/100))*0.47*(44/12),"")</f>
        <v/>
      </c>
      <c r="AU652" s="111" t="str">
        <f t="shared" si="441"/>
        <v/>
      </c>
      <c r="AV652" s="30" t="str">
        <f>IFERROR(IF(AND(PRINCIPAL!$H$181&lt;&gt;"",OR(L652=PRINCIPAL!$I$181,L652=PRINCIPAL!$I$181+PRINCIPAL!$I$181,L652=PRINCIPAL!$I$181+PRINCIPAL!$I$181+PRINCIPAL!$I$181)),0,IF(AND(PRINCIPAL!$H$181&lt;&gt;"",L652=PRINCIPAL!$J$181),VLOOKUP($AW$633,'Banco de Dados'!$B$4:$J$50,8,FALSE)*PRINCIPAL!$H$181*(1-(PRINCIPAL!$K$181/100)),IF(AND(PRINCIPAL!$H$181&lt;&gt;"",L652=PRINCIPAL!$L$181),VLOOKUP($AW$633,'Banco de Dados'!$B$4:$J$50,8,FALSE)*PRINCIPAL!$H$181*(1-(PRINCIPAL!$M$181/100)),IF(AND(PRINCIPAL!$H$181&lt;&gt;"",L652=PRINCIPAL!$N$181),VLOOKUP($AW$633,'Banco de Dados'!$B$4:$J$50,8,FALSE)*PRINCIPAL!$H$181*(1-(PRINCIPAL!$O$181/100)),IF(PRINCIPAL!$H$181&lt;&gt;"",VLOOKUP($AW$633,'Banco de Dados'!$B$4:$J$50,8,FALSE)*PRINCIPAL!$H$181,IF(OR(L652=PRINCIPAL!$I$181,L652=PRINCIPAL!$I$181+PRINCIPAL!$I$181,L652=PRINCIPAL!$I$181+PRINCIPAL!$I$181+PRINCIPAL!$I$181),0,IF(L652=PRINCIPAL!$J$181,VLOOKUP($AW$633,'Banco de Dados'!$B$4:$J$50,6,FALSE)*(1-(PRINCIPAL!$K$181/100)),IF(L652=PRINCIPAL!$L$181,VLOOKUP($AW$633,'Banco de Dados'!$B$4:$J$50,6,FALSE)*(1-(PRINCIPAL!$M$181/100)),IF(L652=PRINCIPAL!$N$181,VLOOKUP($AW$633,'Banco de Dados'!$B$4:$J$50,6,FALSE)*(1-(PRINCIPAL!$O$181/100)),VLOOKUP($AW$633,'Banco de Dados'!$B$4:$J$50,6,FALSE)))))))))),"")</f>
        <v/>
      </c>
      <c r="AW652" s="29" t="str">
        <f>IFERROR(AV652*(IFERROR(VLOOKUP($AW$633,'Banco de Dados'!$B$4:$J$50,4,FALSE),"ERRO")),"")</f>
        <v/>
      </c>
      <c r="AX652" s="29" t="str">
        <f t="shared" si="442"/>
        <v/>
      </c>
      <c r="AY652" s="103" t="str">
        <f>IFERROR(AX652*(C652*(PRINCIPAL!$G$181/100))*0.47*(44/12),"")</f>
        <v/>
      </c>
      <c r="AZ652" s="111" t="str">
        <f t="shared" si="447"/>
        <v/>
      </c>
      <c r="BA652" s="30" t="str">
        <f>IFERROR(IF(AND(PRINCIPAL!$H$182&lt;&gt;"",OR(L652=PRINCIPAL!$I$182,L652=PRINCIPAL!$I$182+PRINCIPAL!$I$182,L652=PRINCIPAL!$I$182+PRINCIPAL!$I$182+PRINCIPAL!$I$182)),0,IF(AND(PRINCIPAL!$H$182&lt;&gt;"",L652=PRINCIPAL!$J$182),VLOOKUP($BB$633,'Banco de Dados'!$B$4:$J$50,8,FALSE)*PRINCIPAL!$H$182*(1-(PRINCIPAL!$K$182/100)),IF(AND(PRINCIPAL!$H$182&lt;&gt;"",L652=PRINCIPAL!$L$182),VLOOKUP($BB$633,'Banco de Dados'!$B$4:$J$50,8,FALSE)*PRINCIPAL!$H$182*(1-(PRINCIPAL!$M$182/100)),IF(AND(PRINCIPAL!$H$182&lt;&gt;"",L652=PRINCIPAL!$N$182),VLOOKUP($BB$633,'Banco de Dados'!$B$4:$J$50,8,FALSE)*PRINCIPAL!$H$182*(1-(PRINCIPAL!$O$182/100)),IF(PRINCIPAL!$H$182&lt;&gt;"",VLOOKUP($BB$633,'Banco de Dados'!$B$4:$J$50,8,FALSE)*PRINCIPAL!$H$182,IF(OR(L652=PRINCIPAL!$I$182,L652=PRINCIPAL!$I$182+PRINCIPAL!$I$182,L652=PRINCIPAL!$I$182+PRINCIPAL!$I$182+PRINCIPAL!$I$182),0,IF(L652=PRINCIPAL!$J$182,VLOOKUP($BB$633,'Banco de Dados'!$B$4:$J$50,6,FALSE)*(1-(PRINCIPAL!$K$182/100)),IF(L652=PRINCIPAL!$L$182,VLOOKUP($BB$633,'Banco de Dados'!$B$4:$J$50,6,FALSE)*(1-(PRINCIPAL!$M$182/100)),IF(L652=PRINCIPAL!$N$182,VLOOKUP($BB$633,'Banco de Dados'!$B$4:$J$50,6,FALSE)*(1-(PRINCIPAL!$O$182/100)),VLOOKUP($BB$633,'Banco de Dados'!$B$4:$J$50,6,FALSE)))))))))),"")</f>
        <v/>
      </c>
      <c r="BB652" s="29" t="str">
        <f>IFERROR(BA652*(IFERROR(VLOOKUP($BB$633,'Banco de Dados'!$B$4:$J$50,4,FALSE),"ERRO")),"")</f>
        <v/>
      </c>
      <c r="BC652" s="29" t="str">
        <f t="shared" si="448"/>
        <v/>
      </c>
      <c r="BD652" s="103" t="str">
        <f>IFERROR(BC652*(C652*(PRINCIPAL!$G$182/100))*0.47*(44/12),"")</f>
        <v/>
      </c>
      <c r="BE652" s="111" t="str">
        <f t="shared" si="427"/>
        <v/>
      </c>
      <c r="BF652" s="30" t="str">
        <f>IFERROR(IF(AND(PRINCIPAL!$H$183&lt;&gt;"",OR(L652=PRINCIPAL!$I$183,L652=PRINCIPAL!$I$183+PRINCIPAL!$I$183,L652=PRINCIPAL!$I$183+PRINCIPAL!$I$183+PRINCIPAL!$I$183)),0,IF(AND(PRINCIPAL!$H$183&lt;&gt;"",L652=PRINCIPAL!$J$183),VLOOKUP($BG$633,'Banco de Dados'!$B$4:$J$50,8,FALSE)*PRINCIPAL!$H$183*(1-(PRINCIPAL!$K$183/100)),IF(AND(PRINCIPAL!$H$183&lt;&gt;"",L652=PRINCIPAL!$L$183),VLOOKUP($BG$633,'Banco de Dados'!$B$4:$J$50,8,FALSE)*PRINCIPAL!$H$183*(1-(PRINCIPAL!$M$183/100)),IF(AND(PRINCIPAL!$H$183&lt;&gt;"",L652=PRINCIPAL!$N$183),VLOOKUP($BG$633,'Banco de Dados'!$B$4:$J$50,8,FALSE)*PRINCIPAL!$H$183*(1-(PRINCIPAL!$O$183/100)),IF(PRINCIPAL!$H$183&lt;&gt;"",VLOOKUP($BG$633,'Banco de Dados'!$B$4:$J$50,8,FALSE)*PRINCIPAL!$H$183,IF(OR(L652=PRINCIPAL!$I$183,L652=PRINCIPAL!$I$183+PRINCIPAL!$I$183,L652=PRINCIPAL!$I$183+PRINCIPAL!$I$183+PRINCIPAL!$I$183),0,IF(L652=PRINCIPAL!$J$183,VLOOKUP($BG$633,'Banco de Dados'!$B$4:$J$50,6,FALSE)*(1-(PRINCIPAL!$K$183/100)),IF(L652=PRINCIPAL!$L$183,VLOOKUP($BG$633,'Banco de Dados'!$B$4:$J$50,6,FALSE)*(1-(PRINCIPAL!$M$183/100)),IF(L652=PRINCIPAL!$N$183,VLOOKUP($BG$633,'Banco de Dados'!$B$4:$J$50,6,FALSE)*(1-(PRINCIPAL!$O$183/100)),VLOOKUP($BG$633,'Banco de Dados'!$B$4:$J$50,6,FALSE)))))))))),"")</f>
        <v/>
      </c>
      <c r="BG652" s="29" t="str">
        <f>IFERROR(BF652*(IFERROR(VLOOKUP($BG$633,'Banco de Dados'!$B$4:$J$50,4,FALSE),"ERRO")),"")</f>
        <v/>
      </c>
      <c r="BH652" s="29" t="str">
        <f t="shared" si="443"/>
        <v/>
      </c>
      <c r="BI652" s="103" t="str">
        <f>IFERROR(BH652*(C652*(PRINCIPAL!$G$183/100))*0.47*(44/12),"")</f>
        <v/>
      </c>
      <c r="BJ652" s="102" t="str">
        <f t="shared" si="428"/>
        <v/>
      </c>
    </row>
    <row r="653" spans="2:62" ht="12.75" customHeight="1" x14ac:dyDescent="0.3">
      <c r="B653" s="326">
        <f t="shared" si="429"/>
        <v>2038</v>
      </c>
      <c r="C653" s="340"/>
      <c r="D653" s="1"/>
      <c r="E653" s="116">
        <v>18</v>
      </c>
      <c r="F653" s="24" t="str">
        <f>IFERROR(VLOOKUP($G$633,'Banco de Dados'!$B$4:$J$50,6,FALSE),"")</f>
        <v/>
      </c>
      <c r="G653" s="25" t="str">
        <f>IFERROR(F653*(IFERROR(VLOOKUP($G$633,'Banco de Dados'!$B$4:$J$50,4,FALSE),"ERRO")),"")</f>
        <v/>
      </c>
      <c r="H653" s="25" t="str">
        <f t="shared" si="430"/>
        <v/>
      </c>
      <c r="I653" s="103" t="str">
        <f t="shared" si="431"/>
        <v/>
      </c>
      <c r="J653" s="117" t="str">
        <f t="shared" si="432"/>
        <v/>
      </c>
      <c r="K653" s="1"/>
      <c r="L653" s="91">
        <v>18</v>
      </c>
      <c r="M653" s="24" t="str">
        <f>IFERROR(IF(AND(PRINCIPAL!$H$174&lt;&gt;"",OR(L653=PRINCIPAL!$I$174,L653=PRINCIPAL!$I$174+PRINCIPAL!$I$174,L653=PRINCIPAL!$I$174+PRINCIPAL!$I$174+PRINCIPAL!$I$174)),0,IF(AND(PRINCIPAL!$H$174&lt;&gt;"",L653=PRINCIPAL!$J$174),VLOOKUP($N$633,'Banco de Dados'!$B$4:$J$50,8,FALSE)*PRINCIPAL!$H$174*(1-(PRINCIPAL!$K$174/100)),IF(AND(PRINCIPAL!$H$174&lt;&gt;"",L653=PRINCIPAL!$L$174),VLOOKUP($N$633,'Banco de Dados'!$B$4:$J$50,8,FALSE)*PRINCIPAL!$H$174*(1-(PRINCIPAL!$M$174/100)),IF(AND(PRINCIPAL!$H$174&lt;&gt;"",L653=PRINCIPAL!$N$174),VLOOKUP($N$633,'Banco de Dados'!$B$4:$J$50,8,FALSE)*PRINCIPAL!$H$174*(1-(PRINCIPAL!$O$174/100)),IF(PRINCIPAL!$H$174&lt;&gt;"",VLOOKUP($N$633,'Banco de Dados'!$B$4:$J$50,8,FALSE)*PRINCIPAL!$H$174,IF(OR(L653=PRINCIPAL!$I$174,L653=PRINCIPAL!$I$174+PRINCIPAL!$I$174,L653=PRINCIPAL!$I$174+PRINCIPAL!$I$174+PRINCIPAL!$I$174),0,IF(L653=PRINCIPAL!$J$174,VLOOKUP($N$633,'Banco de Dados'!$B$4:$J$50,6,FALSE)*(1-(PRINCIPAL!$K$174/100)),IF(L653=PRINCIPAL!$L$174,VLOOKUP($N$633,'Banco de Dados'!$B$4:$J$50,6,FALSE)*(1-(PRINCIPAL!$M$174/100)),IF(L653=PRINCIPAL!$N$174,VLOOKUP($N$633,'Banco de Dados'!$B$4:$J$50,6,FALSE)*(1-(PRINCIPAL!$O$174/100)),VLOOKUP($N$633,'Banco de Dados'!$B$4:$J$50,6,FALSE)))))))))),"")</f>
        <v/>
      </c>
      <c r="N653" s="25" t="str">
        <f>IFERROR(M653*(IFERROR(VLOOKUP($N$633,'Banco de Dados'!$B$4:$J$50,4,FALSE),"ERRO")),"")</f>
        <v/>
      </c>
      <c r="O653" s="25" t="str">
        <f t="shared" si="433"/>
        <v/>
      </c>
      <c r="P653" s="103" t="str">
        <f>IFERROR(O653*(C653*(PRINCIPAL!$G$174/100))*0.47*(44/12),"")</f>
        <v/>
      </c>
      <c r="Q653" s="107" t="str">
        <f>IFERROR(Q652+P653,"")</f>
        <v/>
      </c>
      <c r="R653" s="29" t="str">
        <f>IFERROR(IF(AND(PRINCIPAL!$H$175&lt;&gt;"",OR(L653=PRINCIPAL!$I$175,L653=PRINCIPAL!$I$175+PRINCIPAL!$I$175,L653=PRINCIPAL!$I$175+PRINCIPAL!$I$175+PRINCIPAL!$I$175)),0,IF(AND(PRINCIPAL!$H$175&lt;&gt;"",L653=PRINCIPAL!$J$175),VLOOKUP($S$633,'Banco de Dados'!$B$4:$J$50,8,FALSE)*PRINCIPAL!$H$175*(1-(PRINCIPAL!$K$175/100)),IF(AND(PRINCIPAL!$H$175&lt;&gt;"",L653=PRINCIPAL!$L$175),VLOOKUP($S$633,'Banco de Dados'!$B$4:$J$50,8,FALSE)*PRINCIPAL!$H$175*(1-(PRINCIPAL!$M$175/100)),IF(AND(PRINCIPAL!$H$175&lt;&gt;"",L653=PRINCIPAL!$N$175),VLOOKUP($S$633,'Banco de Dados'!$B$4:$J$50,8,FALSE)*PRINCIPAL!$H$175*(1-(PRINCIPAL!$O$175/100)),IF(PRINCIPAL!$H$175&lt;&gt;"",VLOOKUP($S$633,'Banco de Dados'!$B$4:$J$50,8,FALSE)*PRINCIPAL!$H$175,IF(OR(L653=PRINCIPAL!$I$175,L653=PRINCIPAL!$I$175+PRINCIPAL!$I$175,L653=PRINCIPAL!$I$175+PRINCIPAL!$I$175+PRINCIPAL!$I$175),0,IF(L653=PRINCIPAL!$J$175,VLOOKUP($S$633,'Banco de Dados'!$B$4:$J$50,6,FALSE)*(1-(PRINCIPAL!$K$175/100)),IF(L653=PRINCIPAL!$L$175,VLOOKUP($S$633,'Banco de Dados'!$B$4:$J$50,6,FALSE)*(1-(PRINCIPAL!$M$175/100)),IF(L653=PRINCIPAL!$N$175,VLOOKUP($S$633,'Banco de Dados'!$B$4:$J$50,6,FALSE)*(1-(PRINCIPAL!$O$175/100)),VLOOKUP($S$633,'Banco de Dados'!$B$4:$J$50,6,FALSE)))))))))),"")</f>
        <v/>
      </c>
      <c r="S653" s="29" t="str">
        <f>IFERROR(R653*(IFERROR(VLOOKUP($S$633,'Banco de Dados'!$B$4:$J$50,4,FALSE),"ERRO")),"")</f>
        <v/>
      </c>
      <c r="T653" s="29" t="str">
        <f t="shared" si="450"/>
        <v/>
      </c>
      <c r="U653" s="103" t="str">
        <f>IFERROR(T653*(C653*(PRINCIPAL!$G$175/100))*0.47*(44/12),"")</f>
        <v/>
      </c>
      <c r="V653" s="103" t="str">
        <f t="shared" si="426"/>
        <v/>
      </c>
      <c r="W653" s="30" t="str">
        <f>IFERROR(IF(AND(PRINCIPAL!$H$176&lt;&gt;"",OR(L653=PRINCIPAL!$I$176,L653=PRINCIPAL!$I$176+PRINCIPAL!$I$176,L653=PRINCIPAL!$I$176+PRINCIPAL!$I$176+PRINCIPAL!$I$176)),0,IF(AND(PRINCIPAL!$H$176&lt;&gt;"",L653=PRINCIPAL!$J$176),VLOOKUP($X$633,'Banco de Dados'!$B$4:$J$50,8,FALSE)*PRINCIPAL!$H$176*(1-(PRINCIPAL!$K$176/100)),IF(AND(PRINCIPAL!$H$176&lt;&gt;"",L653=PRINCIPAL!$L$176),VLOOKUP($X$633,'Banco de Dados'!$B$4:$J$50,8,FALSE)*PRINCIPAL!$H$176*(1-(PRINCIPAL!$M$176/100)),IF(AND(PRINCIPAL!$H$176&lt;&gt;"",L653=PRINCIPAL!$N$176),VLOOKUP($X$633,'Banco de Dados'!$B$4:$J$50,8,FALSE)*PRINCIPAL!$H$176*(1-(PRINCIPAL!$O$176/100)),IF(PRINCIPAL!$H$176&lt;&gt;"",VLOOKUP($X$633,'Banco de Dados'!$B$4:$J$50,8,FALSE)*PRINCIPAL!$H$176,IF(OR(L653=PRINCIPAL!$I$176,L653=PRINCIPAL!$I$176+PRINCIPAL!$I$176,L653=PRINCIPAL!$I$176+PRINCIPAL!$I$176+PRINCIPAL!$I$176),0,IF(L653=PRINCIPAL!$J$176,VLOOKUP($X$633,'Banco de Dados'!$B$4:$J$50,6,FALSE)*(1-(PRINCIPAL!$K$176/100)),IF(L653=PRINCIPAL!$L$176,VLOOKUP($X$633,'Banco de Dados'!$B$4:$J$50,6,FALSE)*(1-(PRINCIPAL!$M$176/100)),IF(L653=PRINCIPAL!$N$176,VLOOKUP($X$633,'Banco de Dados'!$B$4:$J$50,6,FALSE)*(1-(PRINCIPAL!$O$176/100)),VLOOKUP($X$633,'Banco de Dados'!$B$4:$J$50,6,FALSE)))))))))),"")</f>
        <v/>
      </c>
      <c r="X653" s="29" t="str">
        <f>IFERROR(W653*(IFERROR(VLOOKUP($X$633,'Banco de Dados'!$B$4:$J$50,4,FALSE),"ERRO")),"")</f>
        <v/>
      </c>
      <c r="Y653" s="29" t="str">
        <f t="shared" si="444"/>
        <v/>
      </c>
      <c r="Z653" s="103" t="str">
        <f>IFERROR(Y653*(C653*(PRINCIPAL!$G$176/100))*0.47*(44/12),"")</f>
        <v/>
      </c>
      <c r="AA653" s="111" t="str">
        <f t="shared" si="445"/>
        <v/>
      </c>
      <c r="AB653" s="30" t="str">
        <f>IFERROR(IF(AND(PRINCIPAL!$H$177&lt;&gt;"",OR(L653=PRINCIPAL!$I$177,L653=PRINCIPAL!$I$177+PRINCIPAL!$I$177,L653=PRINCIPAL!$I$177+PRINCIPAL!$I$177+PRINCIPAL!$I$177)),0,IF(AND(PRINCIPAL!$H$177&lt;&gt;"",L653=PRINCIPAL!$J$177),VLOOKUP($AC$633,'Banco de Dados'!$B$4:$J$50,8,FALSE)*PRINCIPAL!$H$177*(1-(PRINCIPAL!$K$177/100)),IF(AND(PRINCIPAL!$H$177&lt;&gt;"",L653=PRINCIPAL!$L$177),VLOOKUP($AC$633,'Banco de Dados'!$B$4:$J$50,8,FALSE)*PRINCIPAL!$H$177*(1-(PRINCIPAL!$M$177/100)),IF(AND(PRINCIPAL!$H$177&lt;&gt;"",L653=PRINCIPAL!$N$177),VLOOKUP($AC$633,'Banco de Dados'!$B$4:$J$50,8,FALSE)*PRINCIPAL!$H$177*(1-(PRINCIPAL!$O$177/100)),IF(PRINCIPAL!$H$177&lt;&gt;"",VLOOKUP($AC$633,'Banco de Dados'!$B$4:$J$50,8,FALSE)*PRINCIPAL!$H$177,IF(OR(L653=PRINCIPAL!$I$177,L653=PRINCIPAL!$I$177+PRINCIPAL!$I$177,L653=PRINCIPAL!$I$177+PRINCIPAL!$I$177+PRINCIPAL!$I$177),0,IF(L653=PRINCIPAL!$J$177,VLOOKUP($AC$633,'Banco de Dados'!$B$4:$J$50,6,FALSE)*(1-(PRINCIPAL!$K$177/100)),IF(L653=PRINCIPAL!$L$177,VLOOKUP($AC$633,'Banco de Dados'!$B$4:$J$50,6,FALSE)*(1-(PRINCIPAL!$M$177/100)),IF(L653=PRINCIPAL!$N$177,VLOOKUP($AC$633,'Banco de Dados'!$B$4:$J$50,6,FALSE)*(1-(PRINCIPAL!$O$177/100)),VLOOKUP($AC$633,'Banco de Dados'!$B$4:$J$50,6,FALSE)))))))))),"")</f>
        <v/>
      </c>
      <c r="AC653" s="29" t="str">
        <f>IFERROR(AB653*(IFERROR(VLOOKUP($AC$633,'Banco de Dados'!$B$4:$J$50,4,FALSE),"ERRO")),"")</f>
        <v/>
      </c>
      <c r="AD653" s="29" t="str">
        <f t="shared" si="435"/>
        <v/>
      </c>
      <c r="AE653" s="103" t="str">
        <f>IFERROR(AD653*(C653*(PRINCIPAL!$G$177/100))*0.47*(44/12),"")</f>
        <v/>
      </c>
      <c r="AF653" s="111" t="str">
        <f t="shared" si="436"/>
        <v/>
      </c>
      <c r="AG653" s="30" t="str">
        <f>IFERROR(IF(AND(PRINCIPAL!$H$178&lt;&gt;"",OR(L653=PRINCIPAL!$I$178,L653=PRINCIPAL!$I$178+PRINCIPAL!$I$178,L653=PRINCIPAL!$I$178+PRINCIPAL!$I$178+PRINCIPAL!$I$178)),0,IF(AND(PRINCIPAL!$H$178&lt;&gt;"",L653=PRINCIPAL!$J$178),VLOOKUP($AH$633,'Banco de Dados'!$B$4:$J$50,8,FALSE)*PRINCIPAL!$H$178*(1-(PRINCIPAL!$K$178/100)),IF(AND(PRINCIPAL!$H$178&lt;&gt;"",L653=PRINCIPAL!$L$178),VLOOKUP($AH$633,'Banco de Dados'!$B$4:$J$50,8,FALSE)*PRINCIPAL!$H$178*(1-(PRINCIPAL!$M$178/100)),IF(AND(PRINCIPAL!$H$178&lt;&gt;"",L653=PRINCIPAL!$N$178),VLOOKUP($AH$633,'Banco de Dados'!$B$4:$J$50,8,FALSE)*PRINCIPAL!$H$178*(1-(PRINCIPAL!$O$178/100)),IF(PRINCIPAL!$H$178&lt;&gt;"",VLOOKUP($AH$633,'Banco de Dados'!$B$4:$J$50,8,FALSE)*PRINCIPAL!$H$178,IF(OR(L653=PRINCIPAL!$I$178,L653=PRINCIPAL!$I$178+PRINCIPAL!$I$178,L653=PRINCIPAL!$I$178+PRINCIPAL!$I$178+PRINCIPAL!$I$178),0,IF(L653=PRINCIPAL!$J$178,VLOOKUP($AH$633,'Banco de Dados'!$B$4:$J$50,6,FALSE)*(1-(PRINCIPAL!$K$178/100)),IF(L653=PRINCIPAL!$L$178,VLOOKUP($AH$633,'Banco de Dados'!$B$4:$J$50,6,FALSE)*(1-(PRINCIPAL!$M$178/100)),IF(L653=PRINCIPAL!$N$178,VLOOKUP($AH$633,'Banco de Dados'!$B$4:$J$50,6,FALSE)*(1-(PRINCIPAL!$O$178/100)),VLOOKUP($AH$633,'Banco de Dados'!$B$4:$J$50,6,FALSE)))))))))),"")</f>
        <v/>
      </c>
      <c r="AH653" s="29" t="str">
        <f>IFERROR(AG653*(IFERROR(VLOOKUP($AH$633,'Banco de Dados'!$B$4:$J$50,4,FALSE),"ERRO")),"")</f>
        <v/>
      </c>
      <c r="AI653" s="29" t="str">
        <f t="shared" si="437"/>
        <v/>
      </c>
      <c r="AJ653" s="103" t="str">
        <f>IFERROR(AI653*(C653*(PRINCIPAL!$G$178/100))*0.47*(44/12),"")</f>
        <v/>
      </c>
      <c r="AK653" s="111" t="str">
        <f t="shared" si="446"/>
        <v/>
      </c>
      <c r="AL653" s="30" t="str">
        <f>IFERROR(IF(AND(PRINCIPAL!$H$179&lt;&gt;"",OR(L653=PRINCIPAL!$I$179,L653=PRINCIPAL!$I$179+PRINCIPAL!$I$179,L653=PRINCIPAL!$I$179+PRINCIPAL!$I$179+PRINCIPAL!$I$179)),0,IF(AND(PRINCIPAL!$H$179&lt;&gt;"",L653=PRINCIPAL!$J$179),VLOOKUP($AM$633,'Banco de Dados'!$B$4:$J$50,8,FALSE)*PRINCIPAL!$H$179*(1-(PRINCIPAL!$K$179/100)),IF(AND(PRINCIPAL!$H$179&lt;&gt;"",L653=PRINCIPAL!$L$179),VLOOKUP($AM$633,'Banco de Dados'!$B$4:$J$50,8,FALSE)*PRINCIPAL!$H$179*(1-(PRINCIPAL!$M$179/100)),IF(AND(PRINCIPAL!$H$179&lt;&gt;"",L653=PRINCIPAL!$N$179),VLOOKUP($AM$633,'Banco de Dados'!$B$4:$J$50,8,FALSE)*PRINCIPAL!$H$179*(1-(PRINCIPAL!$O$179/100)),IF(PRINCIPAL!$H$179&lt;&gt;"",VLOOKUP($AM$633,'Banco de Dados'!$B$4:$J$50,8,FALSE)*PRINCIPAL!$H$179,IF(OR(L653=PRINCIPAL!$I$179,L653=PRINCIPAL!$I$179+PRINCIPAL!$I$179,L653=PRINCIPAL!$I$179+PRINCIPAL!$I$179+PRINCIPAL!$I$179),0,IF(L653=PRINCIPAL!$J$179,VLOOKUP($AM$633,'Banco de Dados'!$B$4:$J$50,6,FALSE)*(1-(PRINCIPAL!$K$179/100)),IF(L653=PRINCIPAL!$L$179,VLOOKUP($AM$633,'Banco de Dados'!$B$4:$J$50,6,FALSE)*(1-(PRINCIPAL!$M$179/100)),IF(L653=PRINCIPAL!$N$179,VLOOKUP($AM$633,'Banco de Dados'!$B$4:$J$50,6,FALSE)*(1-(PRINCIPAL!$O$179/100)),VLOOKUP($AM$633,'Banco de Dados'!$B$4:$J$50,6,FALSE)))))))))),"")</f>
        <v/>
      </c>
      <c r="AM653" s="29" t="str">
        <f>IFERROR(AL653*(IFERROR(VLOOKUP($AM$633,'Banco de Dados'!$B$4:$J$50,4,FALSE),"ERRO")),"")</f>
        <v/>
      </c>
      <c r="AN653" s="29" t="str">
        <f t="shared" si="438"/>
        <v/>
      </c>
      <c r="AO653" s="103" t="str">
        <f>IFERROR(AN653*(C653*(PRINCIPAL!$G$179/100))*0.47*(44/12),"")</f>
        <v/>
      </c>
      <c r="AP653" s="111" t="str">
        <f t="shared" si="439"/>
        <v/>
      </c>
      <c r="AQ653" s="30" t="str">
        <f>IFERROR(IF(AND(PRINCIPAL!$H$180&lt;&gt;"",OR(L653=PRINCIPAL!$I$180,L653=PRINCIPAL!$I$180+PRINCIPAL!$I$180,L653=PRINCIPAL!$I$180+PRINCIPAL!$I$180+PRINCIPAL!$I$180)),0,IF(AND(PRINCIPAL!$H$180&lt;&gt;"",L653=PRINCIPAL!$J$180),VLOOKUP($AR$633,'Banco de Dados'!$B$4:$J$50,8,FALSE)*PRINCIPAL!$H$180*(1-(PRINCIPAL!$K$180/100)),IF(AND(PRINCIPAL!$H$180&lt;&gt;"",L653=PRINCIPAL!$L$180),VLOOKUP($AR$633,'Banco de Dados'!$B$4:$J$50,8,FALSE)*PRINCIPAL!$H$180*(1-(PRINCIPAL!$M$180/100)),IF(AND(PRINCIPAL!$H$180&lt;&gt;"",L653=PRINCIPAL!$N$180),VLOOKUP($AR$633,'Banco de Dados'!$B$4:$J$50,8,FALSE)*PRINCIPAL!$H$180*(1-(PRINCIPAL!$O$180/100)),IF(PRINCIPAL!$H$180&lt;&gt;"",VLOOKUP($AR$633,'Banco de Dados'!$B$4:$J$50,8,FALSE)*PRINCIPAL!$H$180,IF(OR(L653=PRINCIPAL!$I$180,L653=PRINCIPAL!$I$180+PRINCIPAL!$I$180,L653=PRINCIPAL!$I$180+PRINCIPAL!$I$180+PRINCIPAL!$I$180),0,IF(L653=PRINCIPAL!$J$180,VLOOKUP($AR$633,'Banco de Dados'!$B$4:$J$50,6,FALSE)*(1-(PRINCIPAL!$K$180/100)),IF(L653=PRINCIPAL!$L$180,VLOOKUP($AR$633,'Banco de Dados'!$B$4:$J$50,6,FALSE)*(1-(PRINCIPAL!$M$180/100)),IF(L653=PRINCIPAL!$N$180,VLOOKUP($AR$633,'Banco de Dados'!$B$4:$J$50,6,FALSE)*(1-(PRINCIPAL!$O$180/100)),VLOOKUP($AR$633,'Banco de Dados'!$B$4:$J$50,6,FALSE)))))))))),"")</f>
        <v/>
      </c>
      <c r="AR653" s="29" t="str">
        <f>IFERROR(AQ653*(IFERROR(VLOOKUP($AR$633,'Banco de Dados'!$B$4:$J$50,4,FALSE),"ERRO")),"")</f>
        <v/>
      </c>
      <c r="AS653" s="29" t="str">
        <f t="shared" si="440"/>
        <v/>
      </c>
      <c r="AT653" s="103" t="str">
        <f>IFERROR(AS653*(C653*(PRINCIPAL!$G$180/100))*0.47*(44/12),"")</f>
        <v/>
      </c>
      <c r="AU653" s="111" t="str">
        <f t="shared" si="441"/>
        <v/>
      </c>
      <c r="AV653" s="30" t="str">
        <f>IFERROR(IF(AND(PRINCIPAL!$H$181&lt;&gt;"",OR(L653=PRINCIPAL!$I$181,L653=PRINCIPAL!$I$181+PRINCIPAL!$I$181,L653=PRINCIPAL!$I$181+PRINCIPAL!$I$181+PRINCIPAL!$I$181)),0,IF(AND(PRINCIPAL!$H$181&lt;&gt;"",L653=PRINCIPAL!$J$181),VLOOKUP($AW$633,'Banco de Dados'!$B$4:$J$50,8,FALSE)*PRINCIPAL!$H$181*(1-(PRINCIPAL!$K$181/100)),IF(AND(PRINCIPAL!$H$181&lt;&gt;"",L653=PRINCIPAL!$L$181),VLOOKUP($AW$633,'Banco de Dados'!$B$4:$J$50,8,FALSE)*PRINCIPAL!$H$181*(1-(PRINCIPAL!$M$181/100)),IF(AND(PRINCIPAL!$H$181&lt;&gt;"",L653=PRINCIPAL!$N$181),VLOOKUP($AW$633,'Banco de Dados'!$B$4:$J$50,8,FALSE)*PRINCIPAL!$H$181*(1-(PRINCIPAL!$O$181/100)),IF(PRINCIPAL!$H$181&lt;&gt;"",VLOOKUP($AW$633,'Banco de Dados'!$B$4:$J$50,8,FALSE)*PRINCIPAL!$H$181,IF(OR(L653=PRINCIPAL!$I$181,L653=PRINCIPAL!$I$181+PRINCIPAL!$I$181,L653=PRINCIPAL!$I$181+PRINCIPAL!$I$181+PRINCIPAL!$I$181),0,IF(L653=PRINCIPAL!$J$181,VLOOKUP($AW$633,'Banco de Dados'!$B$4:$J$50,6,FALSE)*(1-(PRINCIPAL!$K$181/100)),IF(L653=PRINCIPAL!$L$181,VLOOKUP($AW$633,'Banco de Dados'!$B$4:$J$50,6,FALSE)*(1-(PRINCIPAL!$M$181/100)),IF(L653=PRINCIPAL!$N$181,VLOOKUP($AW$633,'Banco de Dados'!$B$4:$J$50,6,FALSE)*(1-(PRINCIPAL!$O$181/100)),VLOOKUP($AW$633,'Banco de Dados'!$B$4:$J$50,6,FALSE)))))))))),"")</f>
        <v/>
      </c>
      <c r="AW653" s="29" t="str">
        <f>IFERROR(AV653*(IFERROR(VLOOKUP($AW$633,'Banco de Dados'!$B$4:$J$50,4,FALSE),"ERRO")),"")</f>
        <v/>
      </c>
      <c r="AX653" s="29" t="str">
        <f t="shared" si="442"/>
        <v/>
      </c>
      <c r="AY653" s="103" t="str">
        <f>IFERROR(AX653*(C653*(PRINCIPAL!$G$181/100))*0.47*(44/12),"")</f>
        <v/>
      </c>
      <c r="AZ653" s="111" t="str">
        <f t="shared" si="447"/>
        <v/>
      </c>
      <c r="BA653" s="30" t="str">
        <f>IFERROR(IF(AND(PRINCIPAL!$H$182&lt;&gt;"",OR(L653=PRINCIPAL!$I$182,L653=PRINCIPAL!$I$182+PRINCIPAL!$I$182,L653=PRINCIPAL!$I$182+PRINCIPAL!$I$182+PRINCIPAL!$I$182)),0,IF(AND(PRINCIPAL!$H$182&lt;&gt;"",L653=PRINCIPAL!$J$182),VLOOKUP($BB$633,'Banco de Dados'!$B$4:$J$50,8,FALSE)*PRINCIPAL!$H$182*(1-(PRINCIPAL!$K$182/100)),IF(AND(PRINCIPAL!$H$182&lt;&gt;"",L653=PRINCIPAL!$L$182),VLOOKUP($BB$633,'Banco de Dados'!$B$4:$J$50,8,FALSE)*PRINCIPAL!$H$182*(1-(PRINCIPAL!$M$182/100)),IF(AND(PRINCIPAL!$H$182&lt;&gt;"",L653=PRINCIPAL!$N$182),VLOOKUP($BB$633,'Banco de Dados'!$B$4:$J$50,8,FALSE)*PRINCIPAL!$H$182*(1-(PRINCIPAL!$O$182/100)),IF(PRINCIPAL!$H$182&lt;&gt;"",VLOOKUP($BB$633,'Banco de Dados'!$B$4:$J$50,8,FALSE)*PRINCIPAL!$H$182,IF(OR(L653=PRINCIPAL!$I$182,L653=PRINCIPAL!$I$182+PRINCIPAL!$I$182,L653=PRINCIPAL!$I$182+PRINCIPAL!$I$182+PRINCIPAL!$I$182),0,IF(L653=PRINCIPAL!$J$182,VLOOKUP($BB$633,'Banco de Dados'!$B$4:$J$50,6,FALSE)*(1-(PRINCIPAL!$K$182/100)),IF(L653=PRINCIPAL!$L$182,VLOOKUP($BB$633,'Banco de Dados'!$B$4:$J$50,6,FALSE)*(1-(PRINCIPAL!$M$182/100)),IF(L653=PRINCIPAL!$N$182,VLOOKUP($BB$633,'Banco de Dados'!$B$4:$J$50,6,FALSE)*(1-(PRINCIPAL!$O$182/100)),VLOOKUP($BB$633,'Banco de Dados'!$B$4:$J$50,6,FALSE)))))))))),"")</f>
        <v/>
      </c>
      <c r="BB653" s="29" t="str">
        <f>IFERROR(BA653*(IFERROR(VLOOKUP($BB$633,'Banco de Dados'!$B$4:$J$50,4,FALSE),"ERRO")),"")</f>
        <v/>
      </c>
      <c r="BC653" s="29" t="str">
        <f t="shared" si="448"/>
        <v/>
      </c>
      <c r="BD653" s="103" t="str">
        <f>IFERROR(BC653*(C653*(PRINCIPAL!$G$182/100))*0.47*(44/12),"")</f>
        <v/>
      </c>
      <c r="BE653" s="111" t="str">
        <f t="shared" si="427"/>
        <v/>
      </c>
      <c r="BF653" s="30" t="str">
        <f>IFERROR(IF(AND(PRINCIPAL!$H$183&lt;&gt;"",OR(L653=PRINCIPAL!$I$183,L653=PRINCIPAL!$I$183+PRINCIPAL!$I$183,L653=PRINCIPAL!$I$183+PRINCIPAL!$I$183+PRINCIPAL!$I$183)),0,IF(AND(PRINCIPAL!$H$183&lt;&gt;"",L653=PRINCIPAL!$J$183),VLOOKUP($BG$633,'Banco de Dados'!$B$4:$J$50,8,FALSE)*PRINCIPAL!$H$183*(1-(PRINCIPAL!$K$183/100)),IF(AND(PRINCIPAL!$H$183&lt;&gt;"",L653=PRINCIPAL!$L$183),VLOOKUP($BG$633,'Banco de Dados'!$B$4:$J$50,8,FALSE)*PRINCIPAL!$H$183*(1-(PRINCIPAL!$M$183/100)),IF(AND(PRINCIPAL!$H$183&lt;&gt;"",L653=PRINCIPAL!$N$183),VLOOKUP($BG$633,'Banco de Dados'!$B$4:$J$50,8,FALSE)*PRINCIPAL!$H$183*(1-(PRINCIPAL!$O$183/100)),IF(PRINCIPAL!$H$183&lt;&gt;"",VLOOKUP($BG$633,'Banco de Dados'!$B$4:$J$50,8,FALSE)*PRINCIPAL!$H$183,IF(OR(L653=PRINCIPAL!$I$183,L653=PRINCIPAL!$I$183+PRINCIPAL!$I$183,L653=PRINCIPAL!$I$183+PRINCIPAL!$I$183+PRINCIPAL!$I$183),0,IF(L653=PRINCIPAL!$J$183,VLOOKUP($BG$633,'Banco de Dados'!$B$4:$J$50,6,FALSE)*(1-(PRINCIPAL!$K$183/100)),IF(L653=PRINCIPAL!$L$183,VLOOKUP($BG$633,'Banco de Dados'!$B$4:$J$50,6,FALSE)*(1-(PRINCIPAL!$M$183/100)),IF(L653=PRINCIPAL!$N$183,VLOOKUP($BG$633,'Banco de Dados'!$B$4:$J$50,6,FALSE)*(1-(PRINCIPAL!$O$183/100)),VLOOKUP($BG$633,'Banco de Dados'!$B$4:$J$50,6,FALSE)))))))))),"")</f>
        <v/>
      </c>
      <c r="BG653" s="29" t="str">
        <f>IFERROR(BF653*(IFERROR(VLOOKUP($BG$633,'Banco de Dados'!$B$4:$J$50,4,FALSE),"ERRO")),"")</f>
        <v/>
      </c>
      <c r="BH653" s="29" t="str">
        <f t="shared" si="443"/>
        <v/>
      </c>
      <c r="BI653" s="103" t="str">
        <f>IFERROR(BH653*(C653*(PRINCIPAL!$G$183/100))*0.47*(44/12),"")</f>
        <v/>
      </c>
      <c r="BJ653" s="102" t="str">
        <f t="shared" si="428"/>
        <v/>
      </c>
    </row>
    <row r="654" spans="2:62" ht="12.75" customHeight="1" x14ac:dyDescent="0.3">
      <c r="B654" s="326">
        <f t="shared" si="429"/>
        <v>2039</v>
      </c>
      <c r="C654" s="340"/>
      <c r="D654" s="1"/>
      <c r="E654" s="116">
        <v>19</v>
      </c>
      <c r="F654" s="24" t="str">
        <f>IFERROR(VLOOKUP($G$633,'Banco de Dados'!$B$4:$J$50,6,FALSE),"")</f>
        <v/>
      </c>
      <c r="G654" s="25" t="str">
        <f>IFERROR(F654*(IFERROR(VLOOKUP($G$633,'Banco de Dados'!$B$4:$J$50,4,FALSE),"ERRO")),"")</f>
        <v/>
      </c>
      <c r="H654" s="25" t="str">
        <f t="shared" si="430"/>
        <v/>
      </c>
      <c r="I654" s="103" t="str">
        <f t="shared" si="431"/>
        <v/>
      </c>
      <c r="J654" s="117" t="str">
        <f t="shared" si="432"/>
        <v/>
      </c>
      <c r="K654" s="1"/>
      <c r="L654" s="91">
        <v>19</v>
      </c>
      <c r="M654" s="24" t="str">
        <f>IFERROR(IF(AND(PRINCIPAL!$H$174&lt;&gt;"",OR(L654=PRINCIPAL!$I$174,L654=PRINCIPAL!$I$174+PRINCIPAL!$I$174,L654=PRINCIPAL!$I$174+PRINCIPAL!$I$174+PRINCIPAL!$I$174)),0,IF(AND(PRINCIPAL!$H$174&lt;&gt;"",L654=PRINCIPAL!$J$174),VLOOKUP($N$633,'Banco de Dados'!$B$4:$J$50,8,FALSE)*PRINCIPAL!$H$174*(1-(PRINCIPAL!$K$174/100)),IF(AND(PRINCIPAL!$H$174&lt;&gt;"",L654=PRINCIPAL!$L$174),VLOOKUP($N$633,'Banco de Dados'!$B$4:$J$50,8,FALSE)*PRINCIPAL!$H$174*(1-(PRINCIPAL!$M$174/100)),IF(AND(PRINCIPAL!$H$174&lt;&gt;"",L654=PRINCIPAL!$N$174),VLOOKUP($N$633,'Banco de Dados'!$B$4:$J$50,8,FALSE)*PRINCIPAL!$H$174*(1-(PRINCIPAL!$O$174/100)),IF(PRINCIPAL!$H$174&lt;&gt;"",VLOOKUP($N$633,'Banco de Dados'!$B$4:$J$50,8,FALSE)*PRINCIPAL!$H$174,IF(OR(L654=PRINCIPAL!$I$174,L654=PRINCIPAL!$I$174+PRINCIPAL!$I$174,L654=PRINCIPAL!$I$174+PRINCIPAL!$I$174+PRINCIPAL!$I$174),0,IF(L654=PRINCIPAL!$J$174,VLOOKUP($N$633,'Banco de Dados'!$B$4:$J$50,6,FALSE)*(1-(PRINCIPAL!$K$174/100)),IF(L654=PRINCIPAL!$L$174,VLOOKUP($N$633,'Banco de Dados'!$B$4:$J$50,6,FALSE)*(1-(PRINCIPAL!$M$174/100)),IF(L654=PRINCIPAL!$N$174,VLOOKUP($N$633,'Banco de Dados'!$B$4:$J$50,6,FALSE)*(1-(PRINCIPAL!$O$174/100)),VLOOKUP($N$633,'Banco de Dados'!$B$4:$J$50,6,FALSE)))))))))),"")</f>
        <v/>
      </c>
      <c r="N654" s="25" t="str">
        <f>IFERROR(M654*(IFERROR(VLOOKUP($N$633,'Banco de Dados'!$B$4:$J$50,4,FALSE),"ERRO")),"")</f>
        <v/>
      </c>
      <c r="O654" s="25" t="str">
        <f>IFERROR(M654+N654,"")</f>
        <v/>
      </c>
      <c r="P654" s="103" t="str">
        <f>IFERROR(O654*(C654*(PRINCIPAL!$G$174/100))*0.47*(44/12),"")</f>
        <v/>
      </c>
      <c r="Q654" s="107" t="str">
        <f>IFERROR(Q653+P654,"")</f>
        <v/>
      </c>
      <c r="R654" s="29" t="str">
        <f>IFERROR(IF(AND(PRINCIPAL!$H$175&lt;&gt;"",OR(L654=PRINCIPAL!$I$175,L654=PRINCIPAL!$I$175+PRINCIPAL!$I$175,L654=PRINCIPAL!$I$175+PRINCIPAL!$I$175+PRINCIPAL!$I$175)),0,IF(AND(PRINCIPAL!$H$175&lt;&gt;"",L654=PRINCIPAL!$J$175),VLOOKUP($S$633,'Banco de Dados'!$B$4:$J$50,8,FALSE)*PRINCIPAL!$H$175*(1-(PRINCIPAL!$K$175/100)),IF(AND(PRINCIPAL!$H$175&lt;&gt;"",L654=PRINCIPAL!$L$175),VLOOKUP($S$633,'Banco de Dados'!$B$4:$J$50,8,FALSE)*PRINCIPAL!$H$175*(1-(PRINCIPAL!$M$175/100)),IF(AND(PRINCIPAL!$H$175&lt;&gt;"",L654=PRINCIPAL!$N$175),VLOOKUP($S$633,'Banco de Dados'!$B$4:$J$50,8,FALSE)*PRINCIPAL!$H$175*(1-(PRINCIPAL!$O$175/100)),IF(PRINCIPAL!$H$175&lt;&gt;"",VLOOKUP($S$633,'Banco de Dados'!$B$4:$J$50,8,FALSE)*PRINCIPAL!$H$175,IF(OR(L654=PRINCIPAL!$I$175,L654=PRINCIPAL!$I$175+PRINCIPAL!$I$175,L654=PRINCIPAL!$I$175+PRINCIPAL!$I$175+PRINCIPAL!$I$175),0,IF(L654=PRINCIPAL!$J$175,VLOOKUP($S$633,'Banco de Dados'!$B$4:$J$50,6,FALSE)*(1-(PRINCIPAL!$K$175/100)),IF(L654=PRINCIPAL!$L$175,VLOOKUP($S$633,'Banco de Dados'!$B$4:$J$50,6,FALSE)*(1-(PRINCIPAL!$M$175/100)),IF(L654=PRINCIPAL!$N$175,VLOOKUP($S$633,'Banco de Dados'!$B$4:$J$50,6,FALSE)*(1-(PRINCIPAL!$O$175/100)),VLOOKUP($S$633,'Banco de Dados'!$B$4:$J$50,6,FALSE)))))))))),"")</f>
        <v/>
      </c>
      <c r="S654" s="29" t="str">
        <f>IFERROR(R654*(IFERROR(VLOOKUP($S$633,'Banco de Dados'!$B$4:$J$50,4,FALSE),"ERRO")),"")</f>
        <v/>
      </c>
      <c r="T654" s="29" t="str">
        <f t="shared" si="450"/>
        <v/>
      </c>
      <c r="U654" s="103" t="str">
        <f>IFERROR(T654*(C654*(PRINCIPAL!$G$175/100))*0.47*(44/12),"")</f>
        <v/>
      </c>
      <c r="V654" s="103" t="str">
        <f t="shared" si="426"/>
        <v/>
      </c>
      <c r="W654" s="30" t="str">
        <f>IFERROR(IF(AND(PRINCIPAL!$H$176&lt;&gt;"",OR(L654=PRINCIPAL!$I$176,L654=PRINCIPAL!$I$176+PRINCIPAL!$I$176,L654=PRINCIPAL!$I$176+PRINCIPAL!$I$176+PRINCIPAL!$I$176)),0,IF(AND(PRINCIPAL!$H$176&lt;&gt;"",L654=PRINCIPAL!$J$176),VLOOKUP($X$633,'Banco de Dados'!$B$4:$J$50,8,FALSE)*PRINCIPAL!$H$176*(1-(PRINCIPAL!$K$176/100)),IF(AND(PRINCIPAL!$H$176&lt;&gt;"",L654=PRINCIPAL!$L$176),VLOOKUP($X$633,'Banco de Dados'!$B$4:$J$50,8,FALSE)*PRINCIPAL!$H$176*(1-(PRINCIPAL!$M$176/100)),IF(AND(PRINCIPAL!$H$176&lt;&gt;"",L654=PRINCIPAL!$N$176),VLOOKUP($X$633,'Banco de Dados'!$B$4:$J$50,8,FALSE)*PRINCIPAL!$H$176*(1-(PRINCIPAL!$O$176/100)),IF(PRINCIPAL!$H$176&lt;&gt;"",VLOOKUP($X$633,'Banco de Dados'!$B$4:$J$50,8,FALSE)*PRINCIPAL!$H$176,IF(OR(L654=PRINCIPAL!$I$176,L654=PRINCIPAL!$I$176+PRINCIPAL!$I$176,L654=PRINCIPAL!$I$176+PRINCIPAL!$I$176+PRINCIPAL!$I$176),0,IF(L654=PRINCIPAL!$J$176,VLOOKUP($X$633,'Banco de Dados'!$B$4:$J$50,6,FALSE)*(1-(PRINCIPAL!$K$176/100)),IF(L654=PRINCIPAL!$L$176,VLOOKUP($X$633,'Banco de Dados'!$B$4:$J$50,6,FALSE)*(1-(PRINCIPAL!$M$176/100)),IF(L654=PRINCIPAL!$N$176,VLOOKUP($X$633,'Banco de Dados'!$B$4:$J$50,6,FALSE)*(1-(PRINCIPAL!$O$176/100)),VLOOKUP($X$633,'Banco de Dados'!$B$4:$J$50,6,FALSE)))))))))),"")</f>
        <v/>
      </c>
      <c r="X654" s="29" t="str">
        <f>IFERROR(W654*(IFERROR(VLOOKUP($X$633,'Banco de Dados'!$B$4:$J$50,4,FALSE),"ERRO")),"")</f>
        <v/>
      </c>
      <c r="Y654" s="29" t="str">
        <f t="shared" si="444"/>
        <v/>
      </c>
      <c r="Z654" s="103" t="str">
        <f>IFERROR(Y654*(C654*(PRINCIPAL!$G$176/100))*0.47*(44/12),"")</f>
        <v/>
      </c>
      <c r="AA654" s="111" t="str">
        <f t="shared" si="445"/>
        <v/>
      </c>
      <c r="AB654" s="30" t="str">
        <f>IFERROR(IF(AND(PRINCIPAL!$H$177&lt;&gt;"",OR(L654=PRINCIPAL!$I$177,L654=PRINCIPAL!$I$177+PRINCIPAL!$I$177,L654=PRINCIPAL!$I$177+PRINCIPAL!$I$177+PRINCIPAL!$I$177)),0,IF(AND(PRINCIPAL!$H$177&lt;&gt;"",L654=PRINCIPAL!$J$177),VLOOKUP($AC$633,'Banco de Dados'!$B$4:$J$50,8,FALSE)*PRINCIPAL!$H$177*(1-(PRINCIPAL!$K$177/100)),IF(AND(PRINCIPAL!$H$177&lt;&gt;"",L654=PRINCIPAL!$L$177),VLOOKUP($AC$633,'Banco de Dados'!$B$4:$J$50,8,FALSE)*PRINCIPAL!$H$177*(1-(PRINCIPAL!$M$177/100)),IF(AND(PRINCIPAL!$H$177&lt;&gt;"",L654=PRINCIPAL!$N$177),VLOOKUP($AC$633,'Banco de Dados'!$B$4:$J$50,8,FALSE)*PRINCIPAL!$H$177*(1-(PRINCIPAL!$O$177/100)),IF(PRINCIPAL!$H$177&lt;&gt;"",VLOOKUP($AC$633,'Banco de Dados'!$B$4:$J$50,8,FALSE)*PRINCIPAL!$H$177,IF(OR(L654=PRINCIPAL!$I$177,L654=PRINCIPAL!$I$177+PRINCIPAL!$I$177,L654=PRINCIPAL!$I$177+PRINCIPAL!$I$177+PRINCIPAL!$I$177),0,IF(L654=PRINCIPAL!$J$177,VLOOKUP($AC$633,'Banco de Dados'!$B$4:$J$50,6,FALSE)*(1-(PRINCIPAL!$K$177/100)),IF(L654=PRINCIPAL!$L$177,VLOOKUP($AC$633,'Banco de Dados'!$B$4:$J$50,6,FALSE)*(1-(PRINCIPAL!$M$177/100)),IF(L654=PRINCIPAL!$N$177,VLOOKUP($AC$633,'Banco de Dados'!$B$4:$J$50,6,FALSE)*(1-(PRINCIPAL!$O$177/100)),VLOOKUP($AC$633,'Banco de Dados'!$B$4:$J$50,6,FALSE)))))))))),"")</f>
        <v/>
      </c>
      <c r="AC654" s="29" t="str">
        <f>IFERROR(AB654*(IFERROR(VLOOKUP($AC$633,'Banco de Dados'!$B$4:$J$50,4,FALSE),"ERRO")),"")</f>
        <v/>
      </c>
      <c r="AD654" s="29" t="str">
        <f t="shared" si="435"/>
        <v/>
      </c>
      <c r="AE654" s="103" t="str">
        <f>IFERROR(AD654*(C654*(PRINCIPAL!$G$177/100))*0.47*(44/12),"")</f>
        <v/>
      </c>
      <c r="AF654" s="111" t="str">
        <f t="shared" si="436"/>
        <v/>
      </c>
      <c r="AG654" s="30" t="str">
        <f>IFERROR(IF(AND(PRINCIPAL!$H$178&lt;&gt;"",OR(L654=PRINCIPAL!$I$178,L654=PRINCIPAL!$I$178+PRINCIPAL!$I$178,L654=PRINCIPAL!$I$178+PRINCIPAL!$I$178+PRINCIPAL!$I$178)),0,IF(AND(PRINCIPAL!$H$178&lt;&gt;"",L654=PRINCIPAL!$J$178),VLOOKUP($AH$633,'Banco de Dados'!$B$4:$J$50,8,FALSE)*PRINCIPAL!$H$178*(1-(PRINCIPAL!$K$178/100)),IF(AND(PRINCIPAL!$H$178&lt;&gt;"",L654=PRINCIPAL!$L$178),VLOOKUP($AH$633,'Banco de Dados'!$B$4:$J$50,8,FALSE)*PRINCIPAL!$H$178*(1-(PRINCIPAL!$M$178/100)),IF(AND(PRINCIPAL!$H$178&lt;&gt;"",L654=PRINCIPAL!$N$178),VLOOKUP($AH$633,'Banco de Dados'!$B$4:$J$50,8,FALSE)*PRINCIPAL!$H$178*(1-(PRINCIPAL!$O$178/100)),IF(PRINCIPAL!$H$178&lt;&gt;"",VLOOKUP($AH$633,'Banco de Dados'!$B$4:$J$50,8,FALSE)*PRINCIPAL!$H$178,IF(OR(L654=PRINCIPAL!$I$178,L654=PRINCIPAL!$I$178+PRINCIPAL!$I$178,L654=PRINCIPAL!$I$178+PRINCIPAL!$I$178+PRINCIPAL!$I$178),0,IF(L654=PRINCIPAL!$J$178,VLOOKUP($AH$633,'Banco de Dados'!$B$4:$J$50,6,FALSE)*(1-(PRINCIPAL!$K$178/100)),IF(L654=PRINCIPAL!$L$178,VLOOKUP($AH$633,'Banco de Dados'!$B$4:$J$50,6,FALSE)*(1-(PRINCIPAL!$M$178/100)),IF(L654=PRINCIPAL!$N$178,VLOOKUP($AH$633,'Banco de Dados'!$B$4:$J$50,6,FALSE)*(1-(PRINCIPAL!$O$178/100)),VLOOKUP($AH$633,'Banco de Dados'!$B$4:$J$50,6,FALSE)))))))))),"")</f>
        <v/>
      </c>
      <c r="AH654" s="29" t="str">
        <f>IFERROR(AG654*(IFERROR(VLOOKUP($AH$633,'Banco de Dados'!$B$4:$J$50,4,FALSE),"ERRO")),"")</f>
        <v/>
      </c>
      <c r="AI654" s="29" t="str">
        <f t="shared" si="437"/>
        <v/>
      </c>
      <c r="AJ654" s="103" t="str">
        <f>IFERROR(AI654*(C654*(PRINCIPAL!$G$178/100))*0.47*(44/12),"")</f>
        <v/>
      </c>
      <c r="AK654" s="111" t="str">
        <f t="shared" si="446"/>
        <v/>
      </c>
      <c r="AL654" s="30" t="str">
        <f>IFERROR(IF(AND(PRINCIPAL!$H$179&lt;&gt;"",OR(L654=PRINCIPAL!$I$179,L654=PRINCIPAL!$I$179+PRINCIPAL!$I$179,L654=PRINCIPAL!$I$179+PRINCIPAL!$I$179+PRINCIPAL!$I$179)),0,IF(AND(PRINCIPAL!$H$179&lt;&gt;"",L654=PRINCIPAL!$J$179),VLOOKUP($AM$633,'Banco de Dados'!$B$4:$J$50,8,FALSE)*PRINCIPAL!$H$179*(1-(PRINCIPAL!$K$179/100)),IF(AND(PRINCIPAL!$H$179&lt;&gt;"",L654=PRINCIPAL!$L$179),VLOOKUP($AM$633,'Banco de Dados'!$B$4:$J$50,8,FALSE)*PRINCIPAL!$H$179*(1-(PRINCIPAL!$M$179/100)),IF(AND(PRINCIPAL!$H$179&lt;&gt;"",L654=PRINCIPAL!$N$179),VLOOKUP($AM$633,'Banco de Dados'!$B$4:$J$50,8,FALSE)*PRINCIPAL!$H$179*(1-(PRINCIPAL!$O$179/100)),IF(PRINCIPAL!$H$179&lt;&gt;"",VLOOKUP($AM$633,'Banco de Dados'!$B$4:$J$50,8,FALSE)*PRINCIPAL!$H$179,IF(OR(L654=PRINCIPAL!$I$179,L654=PRINCIPAL!$I$179+PRINCIPAL!$I$179,L654=PRINCIPAL!$I$179+PRINCIPAL!$I$179+PRINCIPAL!$I$179),0,IF(L654=PRINCIPAL!$J$179,VLOOKUP($AM$633,'Banco de Dados'!$B$4:$J$50,6,FALSE)*(1-(PRINCIPAL!$K$179/100)),IF(L654=PRINCIPAL!$L$179,VLOOKUP($AM$633,'Banco de Dados'!$B$4:$J$50,6,FALSE)*(1-(PRINCIPAL!$M$179/100)),IF(L654=PRINCIPAL!$N$179,VLOOKUP($AM$633,'Banco de Dados'!$B$4:$J$50,6,FALSE)*(1-(PRINCIPAL!$O$179/100)),VLOOKUP($AM$633,'Banco de Dados'!$B$4:$J$50,6,FALSE)))))))))),"")</f>
        <v/>
      </c>
      <c r="AM654" s="29" t="str">
        <f>IFERROR(AL654*(IFERROR(VLOOKUP($AM$633,'Banco de Dados'!$B$4:$J$50,4,FALSE),"ERRO")),"")</f>
        <v/>
      </c>
      <c r="AN654" s="29" t="str">
        <f t="shared" si="438"/>
        <v/>
      </c>
      <c r="AO654" s="103" t="str">
        <f>IFERROR(AN654*(C654*(PRINCIPAL!$G$179/100))*0.47*(44/12),"")</f>
        <v/>
      </c>
      <c r="AP654" s="111" t="str">
        <f t="shared" si="439"/>
        <v/>
      </c>
      <c r="AQ654" s="30" t="str">
        <f>IFERROR(IF(AND(PRINCIPAL!$H$180&lt;&gt;"",OR(L654=PRINCIPAL!$I$180,L654=PRINCIPAL!$I$180+PRINCIPAL!$I$180,L654=PRINCIPAL!$I$180+PRINCIPAL!$I$180+PRINCIPAL!$I$180)),0,IF(AND(PRINCIPAL!$H$180&lt;&gt;"",L654=PRINCIPAL!$J$180),VLOOKUP($AR$633,'Banco de Dados'!$B$4:$J$50,8,FALSE)*PRINCIPAL!$H$180*(1-(PRINCIPAL!$K$180/100)),IF(AND(PRINCIPAL!$H$180&lt;&gt;"",L654=PRINCIPAL!$L$180),VLOOKUP($AR$633,'Banco de Dados'!$B$4:$J$50,8,FALSE)*PRINCIPAL!$H$180*(1-(PRINCIPAL!$M$180/100)),IF(AND(PRINCIPAL!$H$180&lt;&gt;"",L654=PRINCIPAL!$N$180),VLOOKUP($AR$633,'Banco de Dados'!$B$4:$J$50,8,FALSE)*PRINCIPAL!$H$180*(1-(PRINCIPAL!$O$180/100)),IF(PRINCIPAL!$H$180&lt;&gt;"",VLOOKUP($AR$633,'Banco de Dados'!$B$4:$J$50,8,FALSE)*PRINCIPAL!$H$180,IF(OR(L654=PRINCIPAL!$I$180,L654=PRINCIPAL!$I$180+PRINCIPAL!$I$180,L654=PRINCIPAL!$I$180+PRINCIPAL!$I$180+PRINCIPAL!$I$180),0,IF(L654=PRINCIPAL!$J$180,VLOOKUP($AR$633,'Banco de Dados'!$B$4:$J$50,6,FALSE)*(1-(PRINCIPAL!$K$180/100)),IF(L654=PRINCIPAL!$L$180,VLOOKUP($AR$633,'Banco de Dados'!$B$4:$J$50,6,FALSE)*(1-(PRINCIPAL!$M$180/100)),IF(L654=PRINCIPAL!$N$180,VLOOKUP($AR$633,'Banco de Dados'!$B$4:$J$50,6,FALSE)*(1-(PRINCIPAL!$O$180/100)),VLOOKUP($AR$633,'Banco de Dados'!$B$4:$J$50,6,FALSE)))))))))),"")</f>
        <v/>
      </c>
      <c r="AR654" s="29" t="str">
        <f>IFERROR(AQ654*(IFERROR(VLOOKUP($AR$633,'Banco de Dados'!$B$4:$J$50,4,FALSE),"ERRO")),"")</f>
        <v/>
      </c>
      <c r="AS654" s="29" t="str">
        <f t="shared" si="440"/>
        <v/>
      </c>
      <c r="AT654" s="103" t="str">
        <f>IFERROR(AS654*(C654*(PRINCIPAL!$G$180/100))*0.47*(44/12),"")</f>
        <v/>
      </c>
      <c r="AU654" s="111" t="str">
        <f t="shared" si="441"/>
        <v/>
      </c>
      <c r="AV654" s="30" t="str">
        <f>IFERROR(IF(AND(PRINCIPAL!$H$181&lt;&gt;"",OR(L654=PRINCIPAL!$I$181,L654=PRINCIPAL!$I$181+PRINCIPAL!$I$181,L654=PRINCIPAL!$I$181+PRINCIPAL!$I$181+PRINCIPAL!$I$181)),0,IF(AND(PRINCIPAL!$H$181&lt;&gt;"",L654=PRINCIPAL!$J$181),VLOOKUP($AW$633,'Banco de Dados'!$B$4:$J$50,8,FALSE)*PRINCIPAL!$H$181*(1-(PRINCIPAL!$K$181/100)),IF(AND(PRINCIPAL!$H$181&lt;&gt;"",L654=PRINCIPAL!$L$181),VLOOKUP($AW$633,'Banco de Dados'!$B$4:$J$50,8,FALSE)*PRINCIPAL!$H$181*(1-(PRINCIPAL!$M$181/100)),IF(AND(PRINCIPAL!$H$181&lt;&gt;"",L654=PRINCIPAL!$N$181),VLOOKUP($AW$633,'Banco de Dados'!$B$4:$J$50,8,FALSE)*PRINCIPAL!$H$181*(1-(PRINCIPAL!$O$181/100)),IF(PRINCIPAL!$H$181&lt;&gt;"",VLOOKUP($AW$633,'Banco de Dados'!$B$4:$J$50,8,FALSE)*PRINCIPAL!$H$181,IF(OR(L654=PRINCIPAL!$I$181,L654=PRINCIPAL!$I$181+PRINCIPAL!$I$181,L654=PRINCIPAL!$I$181+PRINCIPAL!$I$181+PRINCIPAL!$I$181),0,IF(L654=PRINCIPAL!$J$181,VLOOKUP($AW$633,'Banco de Dados'!$B$4:$J$50,6,FALSE)*(1-(PRINCIPAL!$K$181/100)),IF(L654=PRINCIPAL!$L$181,VLOOKUP($AW$633,'Banco de Dados'!$B$4:$J$50,6,FALSE)*(1-(PRINCIPAL!$M$181/100)),IF(L654=PRINCIPAL!$N$181,VLOOKUP($AW$633,'Banco de Dados'!$B$4:$J$50,6,FALSE)*(1-(PRINCIPAL!$O$181/100)),VLOOKUP($AW$633,'Banco de Dados'!$B$4:$J$50,6,FALSE)))))))))),"")</f>
        <v/>
      </c>
      <c r="AW654" s="29" t="str">
        <f>IFERROR(AV654*(IFERROR(VLOOKUP($AW$633,'Banco de Dados'!$B$4:$J$50,4,FALSE),"ERRO")),"")</f>
        <v/>
      </c>
      <c r="AX654" s="29" t="str">
        <f t="shared" si="442"/>
        <v/>
      </c>
      <c r="AY654" s="103" t="str">
        <f>IFERROR(AX654*(C654*(PRINCIPAL!$G$181/100))*0.47*(44/12),"")</f>
        <v/>
      </c>
      <c r="AZ654" s="111" t="str">
        <f t="shared" si="447"/>
        <v/>
      </c>
      <c r="BA654" s="30" t="str">
        <f>IFERROR(IF(AND(PRINCIPAL!$H$182&lt;&gt;"",OR(L654=PRINCIPAL!$I$182,L654=PRINCIPAL!$I$182+PRINCIPAL!$I$182,L654=PRINCIPAL!$I$182+PRINCIPAL!$I$182+PRINCIPAL!$I$182)),0,IF(AND(PRINCIPAL!$H$182&lt;&gt;"",L654=PRINCIPAL!$J$182),VLOOKUP($BB$633,'Banco de Dados'!$B$4:$J$50,8,FALSE)*PRINCIPAL!$H$182*(1-(PRINCIPAL!$K$182/100)),IF(AND(PRINCIPAL!$H$182&lt;&gt;"",L654=PRINCIPAL!$L$182),VLOOKUP($BB$633,'Banco de Dados'!$B$4:$J$50,8,FALSE)*PRINCIPAL!$H$182*(1-(PRINCIPAL!$M$182/100)),IF(AND(PRINCIPAL!$H$182&lt;&gt;"",L654=PRINCIPAL!$N$182),VLOOKUP($BB$633,'Banco de Dados'!$B$4:$J$50,8,FALSE)*PRINCIPAL!$H$182*(1-(PRINCIPAL!$O$182/100)),IF(PRINCIPAL!$H$182&lt;&gt;"",VLOOKUP($BB$633,'Banco de Dados'!$B$4:$J$50,8,FALSE)*PRINCIPAL!$H$182,IF(OR(L654=PRINCIPAL!$I$182,L654=PRINCIPAL!$I$182+PRINCIPAL!$I$182,L654=PRINCIPAL!$I$182+PRINCIPAL!$I$182+PRINCIPAL!$I$182),0,IF(L654=PRINCIPAL!$J$182,VLOOKUP($BB$633,'Banco de Dados'!$B$4:$J$50,6,FALSE)*(1-(PRINCIPAL!$K$182/100)),IF(L654=PRINCIPAL!$L$182,VLOOKUP($BB$633,'Banco de Dados'!$B$4:$J$50,6,FALSE)*(1-(PRINCIPAL!$M$182/100)),IF(L654=PRINCIPAL!$N$182,VLOOKUP($BB$633,'Banco de Dados'!$B$4:$J$50,6,FALSE)*(1-(PRINCIPAL!$O$182/100)),VLOOKUP($BB$633,'Banco de Dados'!$B$4:$J$50,6,FALSE)))))))))),"")</f>
        <v/>
      </c>
      <c r="BB654" s="29" t="str">
        <f>IFERROR(BA654*(IFERROR(VLOOKUP($BB$633,'Banco de Dados'!$B$4:$J$50,4,FALSE),"ERRO")),"")</f>
        <v/>
      </c>
      <c r="BC654" s="29" t="str">
        <f t="shared" si="448"/>
        <v/>
      </c>
      <c r="BD654" s="103" t="str">
        <f>IFERROR(BC654*(C654*(PRINCIPAL!$G$182/100))*0.47*(44/12),"")</f>
        <v/>
      </c>
      <c r="BE654" s="111" t="str">
        <f t="shared" si="427"/>
        <v/>
      </c>
      <c r="BF654" s="30" t="str">
        <f>IFERROR(IF(AND(PRINCIPAL!$H$183&lt;&gt;"",OR(L654=PRINCIPAL!$I$183,L654=PRINCIPAL!$I$183+PRINCIPAL!$I$183,L654=PRINCIPAL!$I$183+PRINCIPAL!$I$183+PRINCIPAL!$I$183)),0,IF(AND(PRINCIPAL!$H$183&lt;&gt;"",L654=PRINCIPAL!$J$183),VLOOKUP($BG$633,'Banco de Dados'!$B$4:$J$50,8,FALSE)*PRINCIPAL!$H$183*(1-(PRINCIPAL!$K$183/100)),IF(AND(PRINCIPAL!$H$183&lt;&gt;"",L654=PRINCIPAL!$L$183),VLOOKUP($BG$633,'Banco de Dados'!$B$4:$J$50,8,FALSE)*PRINCIPAL!$H$183*(1-(PRINCIPAL!$M$183/100)),IF(AND(PRINCIPAL!$H$183&lt;&gt;"",L654=PRINCIPAL!$N$183),VLOOKUP($BG$633,'Banco de Dados'!$B$4:$J$50,8,FALSE)*PRINCIPAL!$H$183*(1-(PRINCIPAL!$O$183/100)),IF(PRINCIPAL!$H$183&lt;&gt;"",VLOOKUP($BG$633,'Banco de Dados'!$B$4:$J$50,8,FALSE)*PRINCIPAL!$H$183,IF(OR(L654=PRINCIPAL!$I$183,L654=PRINCIPAL!$I$183+PRINCIPAL!$I$183,L654=PRINCIPAL!$I$183+PRINCIPAL!$I$183+PRINCIPAL!$I$183),0,IF(L654=PRINCIPAL!$J$183,VLOOKUP($BG$633,'Banco de Dados'!$B$4:$J$50,6,FALSE)*(1-(PRINCIPAL!$K$183/100)),IF(L654=PRINCIPAL!$L$183,VLOOKUP($BG$633,'Banco de Dados'!$B$4:$J$50,6,FALSE)*(1-(PRINCIPAL!$M$183/100)),IF(L654=PRINCIPAL!$N$183,VLOOKUP($BG$633,'Banco de Dados'!$B$4:$J$50,6,FALSE)*(1-(PRINCIPAL!$O$183/100)),VLOOKUP($BG$633,'Banco de Dados'!$B$4:$J$50,6,FALSE)))))))))),"")</f>
        <v/>
      </c>
      <c r="BG654" s="29" t="str">
        <f>IFERROR(BF654*(IFERROR(VLOOKUP($BG$633,'Banco de Dados'!$B$4:$J$50,4,FALSE),"ERRO")),"")</f>
        <v/>
      </c>
      <c r="BH654" s="29" t="str">
        <f t="shared" si="443"/>
        <v/>
      </c>
      <c r="BI654" s="103" t="str">
        <f>IFERROR(BH654*(C654*(PRINCIPAL!$G$183/100))*0.47*(44/12),"")</f>
        <v/>
      </c>
      <c r="BJ654" s="102" t="str">
        <f t="shared" si="428"/>
        <v/>
      </c>
    </row>
    <row r="655" spans="2:62" ht="12.75" customHeight="1" x14ac:dyDescent="0.3">
      <c r="B655" s="326">
        <f t="shared" si="429"/>
        <v>2040</v>
      </c>
      <c r="C655" s="340"/>
      <c r="D655" s="1"/>
      <c r="E655" s="116">
        <v>20</v>
      </c>
      <c r="F655" s="24" t="str">
        <f>IFERROR(VLOOKUP($G$633,'Banco de Dados'!$B$4:$J$50,6,FALSE),"")</f>
        <v/>
      </c>
      <c r="G655" s="25" t="str">
        <f>IFERROR(F655*(IFERROR(VLOOKUP($G$633,'Banco de Dados'!$B$4:$J$50,4,FALSE),"ERRO")),"")</f>
        <v/>
      </c>
      <c r="H655" s="25" t="str">
        <f t="shared" si="430"/>
        <v/>
      </c>
      <c r="I655" s="103" t="str">
        <f t="shared" si="431"/>
        <v/>
      </c>
      <c r="J655" s="117" t="str">
        <f t="shared" si="432"/>
        <v/>
      </c>
      <c r="K655" s="1"/>
      <c r="L655" s="91">
        <v>20</v>
      </c>
      <c r="M655" s="24" t="str">
        <f>IFERROR(IF(AND(PRINCIPAL!$H$174&lt;&gt;"",OR(L655=PRINCIPAL!$I$174,L655=PRINCIPAL!$I$174+PRINCIPAL!$I$174,L655=PRINCIPAL!$I$174+PRINCIPAL!$I$174+PRINCIPAL!$I$174)),0,IF(AND(PRINCIPAL!$H$174&lt;&gt;"",L655=PRINCIPAL!$J$174),VLOOKUP($N$633,'Banco de Dados'!$B$4:$J$50,8,FALSE)*PRINCIPAL!$H$174*(1-(PRINCIPAL!$K$174/100)),IF(AND(PRINCIPAL!$H$174&lt;&gt;"",L655=PRINCIPAL!$L$174),VLOOKUP($N$633,'Banco de Dados'!$B$4:$J$50,8,FALSE)*PRINCIPAL!$H$174*(1-(PRINCIPAL!$M$174/100)),IF(AND(PRINCIPAL!$H$174&lt;&gt;"",L655=PRINCIPAL!$N$174),VLOOKUP($N$633,'Banco de Dados'!$B$4:$J$50,8,FALSE)*PRINCIPAL!$H$174*(1-(PRINCIPAL!$O$174/100)),IF(PRINCIPAL!$H$174&lt;&gt;"",VLOOKUP($N$633,'Banco de Dados'!$B$4:$J$50,8,FALSE)*PRINCIPAL!$H$174,IF(OR(L655=PRINCIPAL!$I$174,L655=PRINCIPAL!$I$174+PRINCIPAL!$I$174,L655=PRINCIPAL!$I$174+PRINCIPAL!$I$174+PRINCIPAL!$I$174),0,IF(L655=PRINCIPAL!$J$174,VLOOKUP($N$633,'Banco de Dados'!$B$4:$J$50,6,FALSE)*(1-(PRINCIPAL!$K$174/100)),IF(L655=PRINCIPAL!$L$174,VLOOKUP($N$633,'Banco de Dados'!$B$4:$J$50,6,FALSE)*(1-(PRINCIPAL!$M$174/100)),IF(L655=PRINCIPAL!$N$174,VLOOKUP($N$633,'Banco de Dados'!$B$4:$J$50,6,FALSE)*(1-(PRINCIPAL!$O$174/100)),VLOOKUP($N$633,'Banco de Dados'!$B$4:$J$50,6,FALSE)))))))))),"")</f>
        <v/>
      </c>
      <c r="N655" s="25" t="str">
        <f>IFERROR(M655*(IFERROR(VLOOKUP($N$633,'Banco de Dados'!$B$4:$J$50,4,FALSE),"ERRO")),"")</f>
        <v/>
      </c>
      <c r="O655" s="25" t="str">
        <f t="shared" ref="O655:O670" si="451">IFERROR(M655+N655,"")</f>
        <v/>
      </c>
      <c r="P655" s="103" t="str">
        <f>IFERROR(O655*(C655*(PRINCIPAL!$G$174/100))*0.47*(44/12),"")</f>
        <v/>
      </c>
      <c r="Q655" s="107" t="str">
        <f t="shared" ref="Q655:Q660" si="452">IFERROR(Q654+P655,"")</f>
        <v/>
      </c>
      <c r="R655" s="29" t="str">
        <f>IFERROR(IF(AND(PRINCIPAL!$H$175&lt;&gt;"",OR(L655=PRINCIPAL!$I$175,L655=PRINCIPAL!$I$175+PRINCIPAL!$I$175,L655=PRINCIPAL!$I$175+PRINCIPAL!$I$175+PRINCIPAL!$I$175)),0,IF(AND(PRINCIPAL!$H$175&lt;&gt;"",L655=PRINCIPAL!$J$175),VLOOKUP($S$633,'Banco de Dados'!$B$4:$J$50,8,FALSE)*PRINCIPAL!$H$175*(1-(PRINCIPAL!$K$175/100)),IF(AND(PRINCIPAL!$H$175&lt;&gt;"",L655=PRINCIPAL!$L$175),VLOOKUP($S$633,'Banco de Dados'!$B$4:$J$50,8,FALSE)*PRINCIPAL!$H$175*(1-(PRINCIPAL!$M$175/100)),IF(AND(PRINCIPAL!$H$175&lt;&gt;"",L655=PRINCIPAL!$N$175),VLOOKUP($S$633,'Banco de Dados'!$B$4:$J$50,8,FALSE)*PRINCIPAL!$H$175*(1-(PRINCIPAL!$O$175/100)),IF(PRINCIPAL!$H$175&lt;&gt;"",VLOOKUP($S$633,'Banco de Dados'!$B$4:$J$50,8,FALSE)*PRINCIPAL!$H$175,IF(OR(L655=PRINCIPAL!$I$175,L655=PRINCIPAL!$I$175+PRINCIPAL!$I$175,L655=PRINCIPAL!$I$175+PRINCIPAL!$I$175+PRINCIPAL!$I$175),0,IF(L655=PRINCIPAL!$J$175,VLOOKUP($S$633,'Banco de Dados'!$B$4:$J$50,6,FALSE)*(1-(PRINCIPAL!$K$175/100)),IF(L655=PRINCIPAL!$L$175,VLOOKUP($S$633,'Banco de Dados'!$B$4:$J$50,6,FALSE)*(1-(PRINCIPAL!$M$175/100)),IF(L655=PRINCIPAL!$N$175,VLOOKUP($S$633,'Banco de Dados'!$B$4:$J$50,6,FALSE)*(1-(PRINCIPAL!$O$175/100)),VLOOKUP($S$633,'Banco de Dados'!$B$4:$J$50,6,FALSE)))))))))),"")</f>
        <v/>
      </c>
      <c r="S655" s="29" t="str">
        <f>IFERROR(R655*(IFERROR(VLOOKUP($S$633,'Banco de Dados'!$B$4:$J$50,4,FALSE),"ERRO")),"")</f>
        <v/>
      </c>
      <c r="T655" s="29" t="str">
        <f t="shared" si="450"/>
        <v/>
      </c>
      <c r="U655" s="103" t="str">
        <f>IFERROR(T655*(C655*(PRINCIPAL!$G$175/100))*0.47*(44/12),"")</f>
        <v/>
      </c>
      <c r="V655" s="103" t="str">
        <f t="shared" si="426"/>
        <v/>
      </c>
      <c r="W655" s="30" t="str">
        <f>IFERROR(IF(AND(PRINCIPAL!$H$176&lt;&gt;"",OR(L655=PRINCIPAL!$I$176,L655=PRINCIPAL!$I$176+PRINCIPAL!$I$176,L655=PRINCIPAL!$I$176+PRINCIPAL!$I$176+PRINCIPAL!$I$176)),0,IF(AND(PRINCIPAL!$H$176&lt;&gt;"",L655=PRINCIPAL!$J$176),VLOOKUP($X$633,'Banco de Dados'!$B$4:$J$50,8,FALSE)*PRINCIPAL!$H$176*(1-(PRINCIPAL!$K$176/100)),IF(AND(PRINCIPAL!$H$176&lt;&gt;"",L655=PRINCIPAL!$L$176),VLOOKUP($X$633,'Banco de Dados'!$B$4:$J$50,8,FALSE)*PRINCIPAL!$H$176*(1-(PRINCIPAL!$M$176/100)),IF(AND(PRINCIPAL!$H$176&lt;&gt;"",L655=PRINCIPAL!$N$176),VLOOKUP($X$633,'Banco de Dados'!$B$4:$J$50,8,FALSE)*PRINCIPAL!$H$176*(1-(PRINCIPAL!$O$176/100)),IF(PRINCIPAL!$H$176&lt;&gt;"",VLOOKUP($X$633,'Banco de Dados'!$B$4:$J$50,8,FALSE)*PRINCIPAL!$H$176,IF(OR(L655=PRINCIPAL!$I$176,L655=PRINCIPAL!$I$176+PRINCIPAL!$I$176,L655=PRINCIPAL!$I$176+PRINCIPAL!$I$176+PRINCIPAL!$I$176),0,IF(L655=PRINCIPAL!$J$176,VLOOKUP($X$633,'Banco de Dados'!$B$4:$J$50,6,FALSE)*(1-(PRINCIPAL!$K$176/100)),IF(L655=PRINCIPAL!$L$176,VLOOKUP($X$633,'Banco de Dados'!$B$4:$J$50,6,FALSE)*(1-(PRINCIPAL!$M$176/100)),IF(L655=PRINCIPAL!$N$176,VLOOKUP($X$633,'Banco de Dados'!$B$4:$J$50,6,FALSE)*(1-(PRINCIPAL!$O$176/100)),VLOOKUP($X$633,'Banco de Dados'!$B$4:$J$50,6,FALSE)))))))))),"")</f>
        <v/>
      </c>
      <c r="X655" s="29" t="str">
        <f>IFERROR(W655*(IFERROR(VLOOKUP($X$633,'Banco de Dados'!$B$4:$J$50,4,FALSE),"ERRO")),"")</f>
        <v/>
      </c>
      <c r="Y655" s="29" t="str">
        <f t="shared" si="444"/>
        <v/>
      </c>
      <c r="Z655" s="103" t="str">
        <f>IFERROR(Y655*(C655*(PRINCIPAL!$G$176/100))*0.47*(44/12),"")</f>
        <v/>
      </c>
      <c r="AA655" s="111" t="str">
        <f t="shared" si="445"/>
        <v/>
      </c>
      <c r="AB655" s="30" t="str">
        <f>IFERROR(IF(AND(PRINCIPAL!$H$177&lt;&gt;"",OR(L655=PRINCIPAL!$I$177,L655=PRINCIPAL!$I$177+PRINCIPAL!$I$177,L655=PRINCIPAL!$I$177+PRINCIPAL!$I$177+PRINCIPAL!$I$177)),0,IF(AND(PRINCIPAL!$H$177&lt;&gt;"",L655=PRINCIPAL!$J$177),VLOOKUP($AC$633,'Banco de Dados'!$B$4:$J$50,8,FALSE)*PRINCIPAL!$H$177*(1-(PRINCIPAL!$K$177/100)),IF(AND(PRINCIPAL!$H$177&lt;&gt;"",L655=PRINCIPAL!$L$177),VLOOKUP($AC$633,'Banco de Dados'!$B$4:$J$50,8,FALSE)*PRINCIPAL!$H$177*(1-(PRINCIPAL!$M$177/100)),IF(AND(PRINCIPAL!$H$177&lt;&gt;"",L655=PRINCIPAL!$N$177),VLOOKUP($AC$633,'Banco de Dados'!$B$4:$J$50,8,FALSE)*PRINCIPAL!$H$177*(1-(PRINCIPAL!$O$177/100)),IF(PRINCIPAL!$H$177&lt;&gt;"",VLOOKUP($AC$633,'Banco de Dados'!$B$4:$J$50,8,FALSE)*PRINCIPAL!$H$177,IF(OR(L655=PRINCIPAL!$I$177,L655=PRINCIPAL!$I$177+PRINCIPAL!$I$177,L655=PRINCIPAL!$I$177+PRINCIPAL!$I$177+PRINCIPAL!$I$177),0,IF(L655=PRINCIPAL!$J$177,VLOOKUP($AC$633,'Banco de Dados'!$B$4:$J$50,6,FALSE)*(1-(PRINCIPAL!$K$177/100)),IF(L655=PRINCIPAL!$L$177,VLOOKUP($AC$633,'Banco de Dados'!$B$4:$J$50,6,FALSE)*(1-(PRINCIPAL!$M$177/100)),IF(L655=PRINCIPAL!$N$177,VLOOKUP($AC$633,'Banco de Dados'!$B$4:$J$50,6,FALSE)*(1-(PRINCIPAL!$O$177/100)),VLOOKUP($AC$633,'Banco de Dados'!$B$4:$J$50,6,FALSE)))))))))),"")</f>
        <v/>
      </c>
      <c r="AC655" s="29" t="str">
        <f>IFERROR(AB655*(IFERROR(VLOOKUP($AC$633,'Banco de Dados'!$B$4:$J$50,4,FALSE),"ERRO")),"")</f>
        <v/>
      </c>
      <c r="AD655" s="29" t="str">
        <f t="shared" si="435"/>
        <v/>
      </c>
      <c r="AE655" s="103" t="str">
        <f>IFERROR(AD655*(C655*(PRINCIPAL!$G$177/100))*0.47*(44/12),"")</f>
        <v/>
      </c>
      <c r="AF655" s="111" t="str">
        <f t="shared" si="436"/>
        <v/>
      </c>
      <c r="AG655" s="30" t="str">
        <f>IFERROR(IF(AND(PRINCIPAL!$H$178&lt;&gt;"",OR(L655=PRINCIPAL!$I$178,L655=PRINCIPAL!$I$178+PRINCIPAL!$I$178,L655=PRINCIPAL!$I$178+PRINCIPAL!$I$178+PRINCIPAL!$I$178)),0,IF(AND(PRINCIPAL!$H$178&lt;&gt;"",L655=PRINCIPAL!$J$178),VLOOKUP($AH$633,'Banco de Dados'!$B$4:$J$50,8,FALSE)*PRINCIPAL!$H$178*(1-(PRINCIPAL!$K$178/100)),IF(AND(PRINCIPAL!$H$178&lt;&gt;"",L655=PRINCIPAL!$L$178),VLOOKUP($AH$633,'Banco de Dados'!$B$4:$J$50,8,FALSE)*PRINCIPAL!$H$178*(1-(PRINCIPAL!$M$178/100)),IF(AND(PRINCIPAL!$H$178&lt;&gt;"",L655=PRINCIPAL!$N$178),VLOOKUP($AH$633,'Banco de Dados'!$B$4:$J$50,8,FALSE)*PRINCIPAL!$H$178*(1-(PRINCIPAL!$O$178/100)),IF(PRINCIPAL!$H$178&lt;&gt;"",VLOOKUP($AH$633,'Banco de Dados'!$B$4:$J$50,8,FALSE)*PRINCIPAL!$H$178,IF(OR(L655=PRINCIPAL!$I$178,L655=PRINCIPAL!$I$178+PRINCIPAL!$I$178,L655=PRINCIPAL!$I$178+PRINCIPAL!$I$178+PRINCIPAL!$I$178),0,IF(L655=PRINCIPAL!$J$178,VLOOKUP($AH$633,'Banco de Dados'!$B$4:$J$50,6,FALSE)*(1-(PRINCIPAL!$K$178/100)),IF(L655=PRINCIPAL!$L$178,VLOOKUP($AH$633,'Banco de Dados'!$B$4:$J$50,6,FALSE)*(1-(PRINCIPAL!$M$178/100)),IF(L655=PRINCIPAL!$N$178,VLOOKUP($AH$633,'Banco de Dados'!$B$4:$J$50,6,FALSE)*(1-(PRINCIPAL!$O$178/100)),VLOOKUP($AH$633,'Banco de Dados'!$B$4:$J$50,6,FALSE)))))))))),"")</f>
        <v/>
      </c>
      <c r="AH655" s="29" t="str">
        <f>IFERROR(AG655*(IFERROR(VLOOKUP($AH$633,'Banco de Dados'!$B$4:$J$50,4,FALSE),"ERRO")),"")</f>
        <v/>
      </c>
      <c r="AI655" s="29" t="str">
        <f t="shared" si="437"/>
        <v/>
      </c>
      <c r="AJ655" s="103" t="str">
        <f>IFERROR(AI655*(C655*(PRINCIPAL!$G$178/100))*0.47*(44/12),"")</f>
        <v/>
      </c>
      <c r="AK655" s="111" t="str">
        <f t="shared" si="446"/>
        <v/>
      </c>
      <c r="AL655" s="30" t="str">
        <f>IFERROR(IF(AND(PRINCIPAL!$H$179&lt;&gt;"",OR(L655=PRINCIPAL!$I$179,L655=PRINCIPAL!$I$179+PRINCIPAL!$I$179,L655=PRINCIPAL!$I$179+PRINCIPAL!$I$179+PRINCIPAL!$I$179)),0,IF(AND(PRINCIPAL!$H$179&lt;&gt;"",L655=PRINCIPAL!$J$179),VLOOKUP($AM$633,'Banco de Dados'!$B$4:$J$50,8,FALSE)*PRINCIPAL!$H$179*(1-(PRINCIPAL!$K$179/100)),IF(AND(PRINCIPAL!$H$179&lt;&gt;"",L655=PRINCIPAL!$L$179),VLOOKUP($AM$633,'Banco de Dados'!$B$4:$J$50,8,FALSE)*PRINCIPAL!$H$179*(1-(PRINCIPAL!$M$179/100)),IF(AND(PRINCIPAL!$H$179&lt;&gt;"",L655=PRINCIPAL!$N$179),VLOOKUP($AM$633,'Banco de Dados'!$B$4:$J$50,8,FALSE)*PRINCIPAL!$H$179*(1-(PRINCIPAL!$O$179/100)),IF(PRINCIPAL!$H$179&lt;&gt;"",VLOOKUP($AM$633,'Banco de Dados'!$B$4:$J$50,8,FALSE)*PRINCIPAL!$H$179,IF(OR(L655=PRINCIPAL!$I$179,L655=PRINCIPAL!$I$179+PRINCIPAL!$I$179,L655=PRINCIPAL!$I$179+PRINCIPAL!$I$179+PRINCIPAL!$I$179),0,IF(L655=PRINCIPAL!$J$179,VLOOKUP($AM$633,'Banco de Dados'!$B$4:$J$50,6,FALSE)*(1-(PRINCIPAL!$K$179/100)),IF(L655=PRINCIPAL!$L$179,VLOOKUP($AM$633,'Banco de Dados'!$B$4:$J$50,6,FALSE)*(1-(PRINCIPAL!$M$179/100)),IF(L655=PRINCIPAL!$N$179,VLOOKUP($AM$633,'Banco de Dados'!$B$4:$J$50,6,FALSE)*(1-(PRINCIPAL!$O$179/100)),VLOOKUP($AM$633,'Banco de Dados'!$B$4:$J$50,6,FALSE)))))))))),"")</f>
        <v/>
      </c>
      <c r="AM655" s="29" t="str">
        <f>IFERROR(AL655*(IFERROR(VLOOKUP($AM$633,'Banco de Dados'!$B$4:$J$50,4,FALSE),"ERRO")),"")</f>
        <v/>
      </c>
      <c r="AN655" s="29" t="str">
        <f t="shared" si="438"/>
        <v/>
      </c>
      <c r="AO655" s="103" t="str">
        <f>IFERROR(AN655*(C655*(PRINCIPAL!$G$179/100))*0.47*(44/12),"")</f>
        <v/>
      </c>
      <c r="AP655" s="111" t="str">
        <f t="shared" si="439"/>
        <v/>
      </c>
      <c r="AQ655" s="30" t="str">
        <f>IFERROR(IF(AND(PRINCIPAL!$H$180&lt;&gt;"",OR(L655=PRINCIPAL!$I$180,L655=PRINCIPAL!$I$180+PRINCIPAL!$I$180,L655=PRINCIPAL!$I$180+PRINCIPAL!$I$180+PRINCIPAL!$I$180)),0,IF(AND(PRINCIPAL!$H$180&lt;&gt;"",L655=PRINCIPAL!$J$180),VLOOKUP($AR$633,'Banco de Dados'!$B$4:$J$50,8,FALSE)*PRINCIPAL!$H$180*(1-(PRINCIPAL!$K$180/100)),IF(AND(PRINCIPAL!$H$180&lt;&gt;"",L655=PRINCIPAL!$L$180),VLOOKUP($AR$633,'Banco de Dados'!$B$4:$J$50,8,FALSE)*PRINCIPAL!$H$180*(1-(PRINCIPAL!$M$180/100)),IF(AND(PRINCIPAL!$H$180&lt;&gt;"",L655=PRINCIPAL!$N$180),VLOOKUP($AR$633,'Banco de Dados'!$B$4:$J$50,8,FALSE)*PRINCIPAL!$H$180*(1-(PRINCIPAL!$O$180/100)),IF(PRINCIPAL!$H$180&lt;&gt;"",VLOOKUP($AR$633,'Banco de Dados'!$B$4:$J$50,8,FALSE)*PRINCIPAL!$H$180,IF(OR(L655=PRINCIPAL!$I$180,L655=PRINCIPAL!$I$180+PRINCIPAL!$I$180,L655=PRINCIPAL!$I$180+PRINCIPAL!$I$180+PRINCIPAL!$I$180),0,IF(L655=PRINCIPAL!$J$180,VLOOKUP($AR$633,'Banco de Dados'!$B$4:$J$50,6,FALSE)*(1-(PRINCIPAL!$K$180/100)),IF(L655=PRINCIPAL!$L$180,VLOOKUP($AR$633,'Banco de Dados'!$B$4:$J$50,6,FALSE)*(1-(PRINCIPAL!$M$180/100)),IF(L655=PRINCIPAL!$N$180,VLOOKUP($AR$633,'Banco de Dados'!$B$4:$J$50,6,FALSE)*(1-(PRINCIPAL!$O$180/100)),VLOOKUP($AR$633,'Banco de Dados'!$B$4:$J$50,6,FALSE)))))))))),"")</f>
        <v/>
      </c>
      <c r="AR655" s="29" t="str">
        <f>IFERROR(AQ655*(IFERROR(VLOOKUP($AR$633,'Banco de Dados'!$B$4:$J$50,4,FALSE),"ERRO")),"")</f>
        <v/>
      </c>
      <c r="AS655" s="29" t="str">
        <f t="shared" si="440"/>
        <v/>
      </c>
      <c r="AT655" s="103" t="str">
        <f>IFERROR(AS655*(C655*(PRINCIPAL!$G$180/100))*0.47*(44/12),"")</f>
        <v/>
      </c>
      <c r="AU655" s="111" t="str">
        <f t="shared" si="441"/>
        <v/>
      </c>
      <c r="AV655" s="30" t="str">
        <f>IFERROR(IF(AND(PRINCIPAL!$H$181&lt;&gt;"",OR(L655=PRINCIPAL!$I$181,L655=PRINCIPAL!$I$181+PRINCIPAL!$I$181,L655=PRINCIPAL!$I$181+PRINCIPAL!$I$181+PRINCIPAL!$I$181)),0,IF(AND(PRINCIPAL!$H$181&lt;&gt;"",L655=PRINCIPAL!$J$181),VLOOKUP($AW$633,'Banco de Dados'!$B$4:$J$50,8,FALSE)*PRINCIPAL!$H$181*(1-(PRINCIPAL!$K$181/100)),IF(AND(PRINCIPAL!$H$181&lt;&gt;"",L655=PRINCIPAL!$L$181),VLOOKUP($AW$633,'Banco de Dados'!$B$4:$J$50,8,FALSE)*PRINCIPAL!$H$181*(1-(PRINCIPAL!$M$181/100)),IF(AND(PRINCIPAL!$H$181&lt;&gt;"",L655=PRINCIPAL!$N$181),VLOOKUP($AW$633,'Banco de Dados'!$B$4:$J$50,8,FALSE)*PRINCIPAL!$H$181*(1-(PRINCIPAL!$O$181/100)),IF(PRINCIPAL!$H$181&lt;&gt;"",VLOOKUP($AW$633,'Banco de Dados'!$B$4:$J$50,8,FALSE)*PRINCIPAL!$H$181,IF(OR(L655=PRINCIPAL!$I$181,L655=PRINCIPAL!$I$181+PRINCIPAL!$I$181,L655=PRINCIPAL!$I$181+PRINCIPAL!$I$181+PRINCIPAL!$I$181),0,IF(L655=PRINCIPAL!$J$181,VLOOKUP($AW$633,'Banco de Dados'!$B$4:$J$50,6,FALSE)*(1-(PRINCIPAL!$K$181/100)),IF(L655=PRINCIPAL!$L$181,VLOOKUP($AW$633,'Banco de Dados'!$B$4:$J$50,6,FALSE)*(1-(PRINCIPAL!$M$181/100)),IF(L655=PRINCIPAL!$N$181,VLOOKUP($AW$633,'Banco de Dados'!$B$4:$J$50,6,FALSE)*(1-(PRINCIPAL!$O$181/100)),VLOOKUP($AW$633,'Banco de Dados'!$B$4:$J$50,6,FALSE)))))))))),"")</f>
        <v/>
      </c>
      <c r="AW655" s="29" t="str">
        <f>IFERROR(AV655*(IFERROR(VLOOKUP($AW$633,'Banco de Dados'!$B$4:$J$50,4,FALSE),"ERRO")),"")</f>
        <v/>
      </c>
      <c r="AX655" s="29" t="str">
        <f t="shared" si="442"/>
        <v/>
      </c>
      <c r="AY655" s="103" t="str">
        <f>IFERROR(AX655*(C655*(PRINCIPAL!$G$181/100))*0.47*(44/12),"")</f>
        <v/>
      </c>
      <c r="AZ655" s="111" t="str">
        <f t="shared" si="447"/>
        <v/>
      </c>
      <c r="BA655" s="30" t="str">
        <f>IFERROR(IF(AND(PRINCIPAL!$H$182&lt;&gt;"",OR(L655=PRINCIPAL!$I$182,L655=PRINCIPAL!$I$182+PRINCIPAL!$I$182,L655=PRINCIPAL!$I$182+PRINCIPAL!$I$182+PRINCIPAL!$I$182)),0,IF(AND(PRINCIPAL!$H$182&lt;&gt;"",L655=PRINCIPAL!$J$182),VLOOKUP($BB$633,'Banco de Dados'!$B$4:$J$50,8,FALSE)*PRINCIPAL!$H$182*(1-(PRINCIPAL!$K$182/100)),IF(AND(PRINCIPAL!$H$182&lt;&gt;"",L655=PRINCIPAL!$L$182),VLOOKUP($BB$633,'Banco de Dados'!$B$4:$J$50,8,FALSE)*PRINCIPAL!$H$182*(1-(PRINCIPAL!$M$182/100)),IF(AND(PRINCIPAL!$H$182&lt;&gt;"",L655=PRINCIPAL!$N$182),VLOOKUP($BB$633,'Banco de Dados'!$B$4:$J$50,8,FALSE)*PRINCIPAL!$H$182*(1-(PRINCIPAL!$O$182/100)),IF(PRINCIPAL!$H$182&lt;&gt;"",VLOOKUP($BB$633,'Banco de Dados'!$B$4:$J$50,8,FALSE)*PRINCIPAL!$H$182,IF(OR(L655=PRINCIPAL!$I$182,L655=PRINCIPAL!$I$182+PRINCIPAL!$I$182,L655=PRINCIPAL!$I$182+PRINCIPAL!$I$182+PRINCIPAL!$I$182),0,IF(L655=PRINCIPAL!$J$182,VLOOKUP($BB$633,'Banco de Dados'!$B$4:$J$50,6,FALSE)*(1-(PRINCIPAL!$K$182/100)),IF(L655=PRINCIPAL!$L$182,VLOOKUP($BB$633,'Banco de Dados'!$B$4:$J$50,6,FALSE)*(1-(PRINCIPAL!$M$182/100)),IF(L655=PRINCIPAL!$N$182,VLOOKUP($BB$633,'Banco de Dados'!$B$4:$J$50,6,FALSE)*(1-(PRINCIPAL!$O$182/100)),VLOOKUP($BB$633,'Banco de Dados'!$B$4:$J$50,6,FALSE)))))))))),"")</f>
        <v/>
      </c>
      <c r="BB655" s="29" t="str">
        <f>IFERROR(BA655*(IFERROR(VLOOKUP($BB$633,'Banco de Dados'!$B$4:$J$50,4,FALSE),"ERRO")),"")</f>
        <v/>
      </c>
      <c r="BC655" s="29" t="str">
        <f t="shared" si="448"/>
        <v/>
      </c>
      <c r="BD655" s="103" t="str">
        <f>IFERROR(BC655*(C655*(PRINCIPAL!$G$182/100))*0.47*(44/12),"")</f>
        <v/>
      </c>
      <c r="BE655" s="111" t="str">
        <f t="shared" si="427"/>
        <v/>
      </c>
      <c r="BF655" s="30" t="str">
        <f>IFERROR(IF(AND(PRINCIPAL!$H$183&lt;&gt;"",OR(L655=PRINCIPAL!$I$183,L655=PRINCIPAL!$I$183+PRINCIPAL!$I$183,L655=PRINCIPAL!$I$183+PRINCIPAL!$I$183+PRINCIPAL!$I$183)),0,IF(AND(PRINCIPAL!$H$183&lt;&gt;"",L655=PRINCIPAL!$J$183),VLOOKUP($BG$633,'Banco de Dados'!$B$4:$J$50,8,FALSE)*PRINCIPAL!$H$183*(1-(PRINCIPAL!$K$183/100)),IF(AND(PRINCIPAL!$H$183&lt;&gt;"",L655=PRINCIPAL!$L$183),VLOOKUP($BG$633,'Banco de Dados'!$B$4:$J$50,8,FALSE)*PRINCIPAL!$H$183*(1-(PRINCIPAL!$M$183/100)),IF(AND(PRINCIPAL!$H$183&lt;&gt;"",L655=PRINCIPAL!$N$183),VLOOKUP($BG$633,'Banco de Dados'!$B$4:$J$50,8,FALSE)*PRINCIPAL!$H$183*(1-(PRINCIPAL!$O$183/100)),IF(PRINCIPAL!$H$183&lt;&gt;"",VLOOKUP($BG$633,'Banco de Dados'!$B$4:$J$50,8,FALSE)*PRINCIPAL!$H$183,IF(OR(L655=PRINCIPAL!$I$183,L655=PRINCIPAL!$I$183+PRINCIPAL!$I$183,L655=PRINCIPAL!$I$183+PRINCIPAL!$I$183+PRINCIPAL!$I$183),0,IF(L655=PRINCIPAL!$J$183,VLOOKUP($BG$633,'Banco de Dados'!$B$4:$J$50,6,FALSE)*(1-(PRINCIPAL!$K$183/100)),IF(L655=PRINCIPAL!$L$183,VLOOKUP($BG$633,'Banco de Dados'!$B$4:$J$50,6,FALSE)*(1-(PRINCIPAL!$M$183/100)),IF(L655=PRINCIPAL!$N$183,VLOOKUP($BG$633,'Banco de Dados'!$B$4:$J$50,6,FALSE)*(1-(PRINCIPAL!$O$183/100)),VLOOKUP($BG$633,'Banco de Dados'!$B$4:$J$50,6,FALSE)))))))))),"")</f>
        <v/>
      </c>
      <c r="BG655" s="29" t="str">
        <f>IFERROR(BF655*(IFERROR(VLOOKUP($BG$633,'Banco de Dados'!$B$4:$J$50,4,FALSE),"ERRO")),"")</f>
        <v/>
      </c>
      <c r="BH655" s="29" t="str">
        <f t="shared" si="443"/>
        <v/>
      </c>
      <c r="BI655" s="103" t="str">
        <f>IFERROR(BH655*(C655*(PRINCIPAL!$G$183/100))*0.47*(44/12),"")</f>
        <v/>
      </c>
      <c r="BJ655" s="102" t="str">
        <f t="shared" si="428"/>
        <v/>
      </c>
    </row>
    <row r="656" spans="2:62" ht="12.75" customHeight="1" x14ac:dyDescent="0.3">
      <c r="B656" s="326">
        <f t="shared" si="429"/>
        <v>2041</v>
      </c>
      <c r="C656" s="340"/>
      <c r="D656" s="1"/>
      <c r="E656" s="116">
        <v>21</v>
      </c>
      <c r="F656" s="24" t="str">
        <f>IFERROR(VLOOKUP($G$633,'Banco de Dados'!$B$4:$J$50,6,FALSE),"")</f>
        <v/>
      </c>
      <c r="G656" s="25" t="str">
        <f>IFERROR(F656*(IFERROR(VLOOKUP($G$633,'Banco de Dados'!$B$4:$J$50,4,FALSE),"ERRO")),"")</f>
        <v/>
      </c>
      <c r="H656" s="25" t="str">
        <f t="shared" si="430"/>
        <v/>
      </c>
      <c r="I656" s="103" t="str">
        <f t="shared" si="431"/>
        <v/>
      </c>
      <c r="J656" s="117" t="str">
        <f t="shared" si="432"/>
        <v/>
      </c>
      <c r="K656" s="1"/>
      <c r="L656" s="91">
        <v>21</v>
      </c>
      <c r="M656" s="24" t="str">
        <f>IFERROR(IF(AND(PRINCIPAL!$H$174&lt;&gt;"",OR(L656=PRINCIPAL!$I$174,L656=PRINCIPAL!$I$174+PRINCIPAL!$I$174,L656=PRINCIPAL!$I$174+PRINCIPAL!$I$174+PRINCIPAL!$I$174)),0,IF(AND(PRINCIPAL!$H$174&lt;&gt;"",L656=PRINCIPAL!$J$174),VLOOKUP($N$633,'Banco de Dados'!$B$4:$J$50,8,FALSE)*PRINCIPAL!$H$174*(1-(PRINCIPAL!$K$174/100)),IF(AND(PRINCIPAL!$H$174&lt;&gt;"",L656=PRINCIPAL!$L$174),VLOOKUP($N$633,'Banco de Dados'!$B$4:$J$50,8,FALSE)*PRINCIPAL!$H$174*(1-(PRINCIPAL!$M$174/100)),IF(AND(PRINCIPAL!$H$174&lt;&gt;"",L656=PRINCIPAL!$N$174),VLOOKUP($N$633,'Banco de Dados'!$B$4:$J$50,8,FALSE)*PRINCIPAL!$H$174*(1-(PRINCIPAL!$O$174/100)),IF(PRINCIPAL!$H$174&lt;&gt;"",VLOOKUP($N$633,'Banco de Dados'!$B$4:$J$50,8,FALSE)*PRINCIPAL!$H$174,IF(OR(L656=PRINCIPAL!$I$174,L656=PRINCIPAL!$I$174+PRINCIPAL!$I$174,L656=PRINCIPAL!$I$174+PRINCIPAL!$I$174+PRINCIPAL!$I$174),0,IF(L656=PRINCIPAL!$J$174,VLOOKUP($N$633,'Banco de Dados'!$B$4:$J$50,6,FALSE)*(1-(PRINCIPAL!$K$174/100)),IF(L656=PRINCIPAL!$L$174,VLOOKUP($N$633,'Banco de Dados'!$B$4:$J$50,6,FALSE)*(1-(PRINCIPAL!$M$174/100)),IF(L656=PRINCIPAL!$N$174,VLOOKUP($N$633,'Banco de Dados'!$B$4:$J$50,6,FALSE)*(1-(PRINCIPAL!$O$174/100)),VLOOKUP($N$633,'Banco de Dados'!$B$4:$J$50,6,FALSE)))))))))),"")</f>
        <v/>
      </c>
      <c r="N656" s="25" t="str">
        <f>IFERROR(M656*(IFERROR(VLOOKUP($N$633,'Banco de Dados'!$B$4:$J$50,4,FALSE),"ERRO")),"")</f>
        <v/>
      </c>
      <c r="O656" s="25" t="str">
        <f t="shared" si="451"/>
        <v/>
      </c>
      <c r="P656" s="103" t="str">
        <f>IFERROR(O656*(C656*(PRINCIPAL!$G$174/100))*0.47*(44/12),"")</f>
        <v/>
      </c>
      <c r="Q656" s="107" t="str">
        <f t="shared" si="452"/>
        <v/>
      </c>
      <c r="R656" s="29" t="str">
        <f>IFERROR(IF(AND(PRINCIPAL!$H$175&lt;&gt;"",OR(L656=PRINCIPAL!$I$175,L656=PRINCIPAL!$I$175+PRINCIPAL!$I$175,L656=PRINCIPAL!$I$175+PRINCIPAL!$I$175+PRINCIPAL!$I$175)),0,IF(AND(PRINCIPAL!$H$175&lt;&gt;"",L656=PRINCIPAL!$J$175),VLOOKUP($S$633,'Banco de Dados'!$B$4:$J$50,8,FALSE)*PRINCIPAL!$H$175*(1-(PRINCIPAL!$K$175/100)),IF(AND(PRINCIPAL!$H$175&lt;&gt;"",L656=PRINCIPAL!$L$175),VLOOKUP($S$633,'Banco de Dados'!$B$4:$J$50,8,FALSE)*PRINCIPAL!$H$175*(1-(PRINCIPAL!$M$175/100)),IF(AND(PRINCIPAL!$H$175&lt;&gt;"",L656=PRINCIPAL!$N$175),VLOOKUP($S$633,'Banco de Dados'!$B$4:$J$50,8,FALSE)*PRINCIPAL!$H$175*(1-(PRINCIPAL!$O$175/100)),IF(PRINCIPAL!$H$175&lt;&gt;"",VLOOKUP($S$633,'Banco de Dados'!$B$4:$J$50,8,FALSE)*PRINCIPAL!$H$175,IF(OR(L656=PRINCIPAL!$I$175,L656=PRINCIPAL!$I$175+PRINCIPAL!$I$175,L656=PRINCIPAL!$I$175+PRINCIPAL!$I$175+PRINCIPAL!$I$175),0,IF(L656=PRINCIPAL!$J$175,VLOOKUP($S$633,'Banco de Dados'!$B$4:$J$50,6,FALSE)*(1-(PRINCIPAL!$K$175/100)),IF(L656=PRINCIPAL!$L$175,VLOOKUP($S$633,'Banco de Dados'!$B$4:$J$50,6,FALSE)*(1-(PRINCIPAL!$M$175/100)),IF(L656=PRINCIPAL!$N$175,VLOOKUP($S$633,'Banco de Dados'!$B$4:$J$50,6,FALSE)*(1-(PRINCIPAL!$O$175/100)),VLOOKUP($S$633,'Banco de Dados'!$B$4:$J$50,6,FALSE)))))))))),"")</f>
        <v/>
      </c>
      <c r="S656" s="29" t="str">
        <f>IFERROR(R656*(IFERROR(VLOOKUP($S$633,'Banco de Dados'!$B$4:$J$50,4,FALSE),"ERRO")),"")</f>
        <v/>
      </c>
      <c r="T656" s="29" t="str">
        <f t="shared" si="450"/>
        <v/>
      </c>
      <c r="U656" s="103" t="str">
        <f>IFERROR(T656*(C656*(PRINCIPAL!$G$175/100))*0.47*(44/12),"")</f>
        <v/>
      </c>
      <c r="V656" s="103" t="str">
        <f t="shared" si="426"/>
        <v/>
      </c>
      <c r="W656" s="30" t="str">
        <f>IFERROR(IF(AND(PRINCIPAL!$H$176&lt;&gt;"",OR(L656=PRINCIPAL!$I$176,L656=PRINCIPAL!$I$176+PRINCIPAL!$I$176,L656=PRINCIPAL!$I$176+PRINCIPAL!$I$176+PRINCIPAL!$I$176)),0,IF(AND(PRINCIPAL!$H$176&lt;&gt;"",L656=PRINCIPAL!$J$176),VLOOKUP($X$633,'Banco de Dados'!$B$4:$J$50,8,FALSE)*PRINCIPAL!$H$176*(1-(PRINCIPAL!$K$176/100)),IF(AND(PRINCIPAL!$H$176&lt;&gt;"",L656=PRINCIPAL!$L$176),VLOOKUP($X$633,'Banco de Dados'!$B$4:$J$50,8,FALSE)*PRINCIPAL!$H$176*(1-(PRINCIPAL!$M$176/100)),IF(AND(PRINCIPAL!$H$176&lt;&gt;"",L656=PRINCIPAL!$N$176),VLOOKUP($X$633,'Banco de Dados'!$B$4:$J$50,8,FALSE)*PRINCIPAL!$H$176*(1-(PRINCIPAL!$O$176/100)),IF(PRINCIPAL!$H$176&lt;&gt;"",VLOOKUP($X$633,'Banco de Dados'!$B$4:$J$50,8,FALSE)*PRINCIPAL!$H$176,IF(OR(L656=PRINCIPAL!$I$176,L656=PRINCIPAL!$I$176+PRINCIPAL!$I$176,L656=PRINCIPAL!$I$176+PRINCIPAL!$I$176+PRINCIPAL!$I$176),0,IF(L656=PRINCIPAL!$J$176,VLOOKUP($X$633,'Banco de Dados'!$B$4:$J$50,6,FALSE)*(1-(PRINCIPAL!$K$176/100)),IF(L656=PRINCIPAL!$L$176,VLOOKUP($X$633,'Banco de Dados'!$B$4:$J$50,6,FALSE)*(1-(PRINCIPAL!$M$176/100)),IF(L656=PRINCIPAL!$N$176,VLOOKUP($X$633,'Banco de Dados'!$B$4:$J$50,6,FALSE)*(1-(PRINCIPAL!$O$176/100)),VLOOKUP($X$633,'Banco de Dados'!$B$4:$J$50,6,FALSE)))))))))),"")</f>
        <v/>
      </c>
      <c r="X656" s="29" t="str">
        <f>IFERROR(W656*(IFERROR(VLOOKUP($X$633,'Banco de Dados'!$B$4:$J$50,4,FALSE),"ERRO")),"")</f>
        <v/>
      </c>
      <c r="Y656" s="29" t="str">
        <f t="shared" si="444"/>
        <v/>
      </c>
      <c r="Z656" s="103" t="str">
        <f>IFERROR(Y656*(C656*(PRINCIPAL!$G$176/100))*0.47*(44/12),"")</f>
        <v/>
      </c>
      <c r="AA656" s="111" t="str">
        <f t="shared" si="445"/>
        <v/>
      </c>
      <c r="AB656" s="30" t="str">
        <f>IFERROR(IF(AND(PRINCIPAL!$H$177&lt;&gt;"",OR(L656=PRINCIPAL!$I$177,L656=PRINCIPAL!$I$177+PRINCIPAL!$I$177,L656=PRINCIPAL!$I$177+PRINCIPAL!$I$177+PRINCIPAL!$I$177)),0,IF(AND(PRINCIPAL!$H$177&lt;&gt;"",L656=PRINCIPAL!$J$177),VLOOKUP($AC$633,'Banco de Dados'!$B$4:$J$50,8,FALSE)*PRINCIPAL!$H$177*(1-(PRINCIPAL!$K$177/100)),IF(AND(PRINCIPAL!$H$177&lt;&gt;"",L656=PRINCIPAL!$L$177),VLOOKUP($AC$633,'Banco de Dados'!$B$4:$J$50,8,FALSE)*PRINCIPAL!$H$177*(1-(PRINCIPAL!$M$177/100)),IF(AND(PRINCIPAL!$H$177&lt;&gt;"",L656=PRINCIPAL!$N$177),VLOOKUP($AC$633,'Banco de Dados'!$B$4:$J$50,8,FALSE)*PRINCIPAL!$H$177*(1-(PRINCIPAL!$O$177/100)),IF(PRINCIPAL!$H$177&lt;&gt;"",VLOOKUP($AC$633,'Banco de Dados'!$B$4:$J$50,8,FALSE)*PRINCIPAL!$H$177,IF(OR(L656=PRINCIPAL!$I$177,L656=PRINCIPAL!$I$177+PRINCIPAL!$I$177,L656=PRINCIPAL!$I$177+PRINCIPAL!$I$177+PRINCIPAL!$I$177),0,IF(L656=PRINCIPAL!$J$177,VLOOKUP($AC$633,'Banco de Dados'!$B$4:$J$50,6,FALSE)*(1-(PRINCIPAL!$K$177/100)),IF(L656=PRINCIPAL!$L$177,VLOOKUP($AC$633,'Banco de Dados'!$B$4:$J$50,6,FALSE)*(1-(PRINCIPAL!$M$177/100)),IF(L656=PRINCIPAL!$N$177,VLOOKUP($AC$633,'Banco de Dados'!$B$4:$J$50,6,FALSE)*(1-(PRINCIPAL!$O$177/100)),VLOOKUP($AC$633,'Banco de Dados'!$B$4:$J$50,6,FALSE)))))))))),"")</f>
        <v/>
      </c>
      <c r="AC656" s="29" t="str">
        <f>IFERROR(AB656*(IFERROR(VLOOKUP($AC$633,'Banco de Dados'!$B$4:$J$50,4,FALSE),"ERRO")),"")</f>
        <v/>
      </c>
      <c r="AD656" s="29" t="str">
        <f t="shared" si="435"/>
        <v/>
      </c>
      <c r="AE656" s="103" t="str">
        <f>IFERROR(AD656*(C656*(PRINCIPAL!$G$177/100))*0.47*(44/12),"")</f>
        <v/>
      </c>
      <c r="AF656" s="111" t="str">
        <f t="shared" si="436"/>
        <v/>
      </c>
      <c r="AG656" s="30" t="str">
        <f>IFERROR(IF(AND(PRINCIPAL!$H$178&lt;&gt;"",OR(L656=PRINCIPAL!$I$178,L656=PRINCIPAL!$I$178+PRINCIPAL!$I$178,L656=PRINCIPAL!$I$178+PRINCIPAL!$I$178+PRINCIPAL!$I$178)),0,IF(AND(PRINCIPAL!$H$178&lt;&gt;"",L656=PRINCIPAL!$J$178),VLOOKUP($AH$633,'Banco de Dados'!$B$4:$J$50,8,FALSE)*PRINCIPAL!$H$178*(1-(PRINCIPAL!$K$178/100)),IF(AND(PRINCIPAL!$H$178&lt;&gt;"",L656=PRINCIPAL!$L$178),VLOOKUP($AH$633,'Banco de Dados'!$B$4:$J$50,8,FALSE)*PRINCIPAL!$H$178*(1-(PRINCIPAL!$M$178/100)),IF(AND(PRINCIPAL!$H$178&lt;&gt;"",L656=PRINCIPAL!$N$178),VLOOKUP($AH$633,'Banco de Dados'!$B$4:$J$50,8,FALSE)*PRINCIPAL!$H$178*(1-(PRINCIPAL!$O$178/100)),IF(PRINCIPAL!$H$178&lt;&gt;"",VLOOKUP($AH$633,'Banco de Dados'!$B$4:$J$50,8,FALSE)*PRINCIPAL!$H$178,IF(OR(L656=PRINCIPAL!$I$178,L656=PRINCIPAL!$I$178+PRINCIPAL!$I$178,L656=PRINCIPAL!$I$178+PRINCIPAL!$I$178+PRINCIPAL!$I$178),0,IF(L656=PRINCIPAL!$J$178,VLOOKUP($AH$633,'Banco de Dados'!$B$4:$J$50,6,FALSE)*(1-(PRINCIPAL!$K$178/100)),IF(L656=PRINCIPAL!$L$178,VLOOKUP($AH$633,'Banco de Dados'!$B$4:$J$50,6,FALSE)*(1-(PRINCIPAL!$M$178/100)),IF(L656=PRINCIPAL!$N$178,VLOOKUP($AH$633,'Banco de Dados'!$B$4:$J$50,6,FALSE)*(1-(PRINCIPAL!$O$178/100)),VLOOKUP($AH$633,'Banco de Dados'!$B$4:$J$50,6,FALSE)))))))))),"")</f>
        <v/>
      </c>
      <c r="AH656" s="29" t="str">
        <f>IFERROR(AG656*(IFERROR(VLOOKUP($AH$633,'Banco de Dados'!$B$4:$J$50,4,FALSE),"ERRO")),"")</f>
        <v/>
      </c>
      <c r="AI656" s="29" t="str">
        <f t="shared" si="437"/>
        <v/>
      </c>
      <c r="AJ656" s="103" t="str">
        <f>IFERROR(AI656*(C656*(PRINCIPAL!$G$178/100))*0.47*(44/12),"")</f>
        <v/>
      </c>
      <c r="AK656" s="111" t="str">
        <f t="shared" si="446"/>
        <v/>
      </c>
      <c r="AL656" s="30" t="str">
        <f>IFERROR(IF(AND(PRINCIPAL!$H$179&lt;&gt;"",OR(L656=PRINCIPAL!$I$179,L656=PRINCIPAL!$I$179+PRINCIPAL!$I$179,L656=PRINCIPAL!$I$179+PRINCIPAL!$I$179+PRINCIPAL!$I$179)),0,IF(AND(PRINCIPAL!$H$179&lt;&gt;"",L656=PRINCIPAL!$J$179),VLOOKUP($AM$633,'Banco de Dados'!$B$4:$J$50,8,FALSE)*PRINCIPAL!$H$179*(1-(PRINCIPAL!$K$179/100)),IF(AND(PRINCIPAL!$H$179&lt;&gt;"",L656=PRINCIPAL!$L$179),VLOOKUP($AM$633,'Banco de Dados'!$B$4:$J$50,8,FALSE)*PRINCIPAL!$H$179*(1-(PRINCIPAL!$M$179/100)),IF(AND(PRINCIPAL!$H$179&lt;&gt;"",L656=PRINCIPAL!$N$179),VLOOKUP($AM$633,'Banco de Dados'!$B$4:$J$50,8,FALSE)*PRINCIPAL!$H$179*(1-(PRINCIPAL!$O$179/100)),IF(PRINCIPAL!$H$179&lt;&gt;"",VLOOKUP($AM$633,'Banco de Dados'!$B$4:$J$50,8,FALSE)*PRINCIPAL!$H$179,IF(OR(L656=PRINCIPAL!$I$179,L656=PRINCIPAL!$I$179+PRINCIPAL!$I$179,L656=PRINCIPAL!$I$179+PRINCIPAL!$I$179+PRINCIPAL!$I$179),0,IF(L656=PRINCIPAL!$J$179,VLOOKUP($AM$633,'Banco de Dados'!$B$4:$J$50,6,FALSE)*(1-(PRINCIPAL!$K$179/100)),IF(L656=PRINCIPAL!$L$179,VLOOKUP($AM$633,'Banco de Dados'!$B$4:$J$50,6,FALSE)*(1-(PRINCIPAL!$M$179/100)),IF(L656=PRINCIPAL!$N$179,VLOOKUP($AM$633,'Banco de Dados'!$B$4:$J$50,6,FALSE)*(1-(PRINCIPAL!$O$179/100)),VLOOKUP($AM$633,'Banco de Dados'!$B$4:$J$50,6,FALSE)))))))))),"")</f>
        <v/>
      </c>
      <c r="AM656" s="29" t="str">
        <f>IFERROR(AL656*(IFERROR(VLOOKUP($AM$633,'Banco de Dados'!$B$4:$J$50,4,FALSE),"ERRO")),"")</f>
        <v/>
      </c>
      <c r="AN656" s="29" t="str">
        <f t="shared" si="438"/>
        <v/>
      </c>
      <c r="AO656" s="103" t="str">
        <f>IFERROR(AN656*(C656*(PRINCIPAL!$G$179/100))*0.47*(44/12),"")</f>
        <v/>
      </c>
      <c r="AP656" s="111" t="str">
        <f t="shared" si="439"/>
        <v/>
      </c>
      <c r="AQ656" s="30" t="str">
        <f>IFERROR(IF(AND(PRINCIPAL!$H$180&lt;&gt;"",OR(L656=PRINCIPAL!$I$180,L656=PRINCIPAL!$I$180+PRINCIPAL!$I$180,L656=PRINCIPAL!$I$180+PRINCIPAL!$I$180+PRINCIPAL!$I$180)),0,IF(AND(PRINCIPAL!$H$180&lt;&gt;"",L656=PRINCIPAL!$J$180),VLOOKUP($AR$633,'Banco de Dados'!$B$4:$J$50,8,FALSE)*PRINCIPAL!$H$180*(1-(PRINCIPAL!$K$180/100)),IF(AND(PRINCIPAL!$H$180&lt;&gt;"",L656=PRINCIPAL!$L$180),VLOOKUP($AR$633,'Banco de Dados'!$B$4:$J$50,8,FALSE)*PRINCIPAL!$H$180*(1-(PRINCIPAL!$M$180/100)),IF(AND(PRINCIPAL!$H$180&lt;&gt;"",L656=PRINCIPAL!$N$180),VLOOKUP($AR$633,'Banco de Dados'!$B$4:$J$50,8,FALSE)*PRINCIPAL!$H$180*(1-(PRINCIPAL!$O$180/100)),IF(PRINCIPAL!$H$180&lt;&gt;"",VLOOKUP($AR$633,'Banco de Dados'!$B$4:$J$50,8,FALSE)*PRINCIPAL!$H$180,IF(OR(L656=PRINCIPAL!$I$180,L656=PRINCIPAL!$I$180+PRINCIPAL!$I$180,L656=PRINCIPAL!$I$180+PRINCIPAL!$I$180+PRINCIPAL!$I$180),0,IF(L656=PRINCIPAL!$J$180,VLOOKUP($AR$633,'Banco de Dados'!$B$4:$J$50,6,FALSE)*(1-(PRINCIPAL!$K$180/100)),IF(L656=PRINCIPAL!$L$180,VLOOKUP($AR$633,'Banco de Dados'!$B$4:$J$50,6,FALSE)*(1-(PRINCIPAL!$M$180/100)),IF(L656=PRINCIPAL!$N$180,VLOOKUP($AR$633,'Banco de Dados'!$B$4:$J$50,6,FALSE)*(1-(PRINCIPAL!$O$180/100)),VLOOKUP($AR$633,'Banco de Dados'!$B$4:$J$50,6,FALSE)))))))))),"")</f>
        <v/>
      </c>
      <c r="AR656" s="29" t="str">
        <f>IFERROR(AQ656*(IFERROR(VLOOKUP($AR$633,'Banco de Dados'!$B$4:$J$50,4,FALSE),"ERRO")),"")</f>
        <v/>
      </c>
      <c r="AS656" s="29" t="str">
        <f t="shared" si="440"/>
        <v/>
      </c>
      <c r="AT656" s="103" t="str">
        <f>IFERROR(AS656*(C656*(PRINCIPAL!$G$180/100))*0.47*(44/12),"")</f>
        <v/>
      </c>
      <c r="AU656" s="111" t="str">
        <f t="shared" si="441"/>
        <v/>
      </c>
      <c r="AV656" s="30" t="str">
        <f>IFERROR(IF(AND(PRINCIPAL!$H$181&lt;&gt;"",OR(L656=PRINCIPAL!$I$181,L656=PRINCIPAL!$I$181+PRINCIPAL!$I$181,L656=PRINCIPAL!$I$181+PRINCIPAL!$I$181+PRINCIPAL!$I$181)),0,IF(AND(PRINCIPAL!$H$181&lt;&gt;"",L656=PRINCIPAL!$J$181),VLOOKUP($AW$633,'Banco de Dados'!$B$4:$J$50,8,FALSE)*PRINCIPAL!$H$181*(1-(PRINCIPAL!$K$181/100)),IF(AND(PRINCIPAL!$H$181&lt;&gt;"",L656=PRINCIPAL!$L$181),VLOOKUP($AW$633,'Banco de Dados'!$B$4:$J$50,8,FALSE)*PRINCIPAL!$H$181*(1-(PRINCIPAL!$M$181/100)),IF(AND(PRINCIPAL!$H$181&lt;&gt;"",L656=PRINCIPAL!$N$181),VLOOKUP($AW$633,'Banco de Dados'!$B$4:$J$50,8,FALSE)*PRINCIPAL!$H$181*(1-(PRINCIPAL!$O$181/100)),IF(PRINCIPAL!$H$181&lt;&gt;"",VLOOKUP($AW$633,'Banco de Dados'!$B$4:$J$50,8,FALSE)*PRINCIPAL!$H$181,IF(OR(L656=PRINCIPAL!$I$181,L656=PRINCIPAL!$I$181+PRINCIPAL!$I$181,L656=PRINCIPAL!$I$181+PRINCIPAL!$I$181+PRINCIPAL!$I$181),0,IF(L656=PRINCIPAL!$J$181,VLOOKUP($AW$633,'Banco de Dados'!$B$4:$J$50,6,FALSE)*(1-(PRINCIPAL!$K$181/100)),IF(L656=PRINCIPAL!$L$181,VLOOKUP($AW$633,'Banco de Dados'!$B$4:$J$50,6,FALSE)*(1-(PRINCIPAL!$M$181/100)),IF(L656=PRINCIPAL!$N$181,VLOOKUP($AW$633,'Banco de Dados'!$B$4:$J$50,6,FALSE)*(1-(PRINCIPAL!$O$181/100)),VLOOKUP($AW$633,'Banco de Dados'!$B$4:$J$50,6,FALSE)))))))))),"")</f>
        <v/>
      </c>
      <c r="AW656" s="29" t="str">
        <f>IFERROR(AV656*(IFERROR(VLOOKUP($AW$633,'Banco de Dados'!$B$4:$J$50,4,FALSE),"ERRO")),"")</f>
        <v/>
      </c>
      <c r="AX656" s="29" t="str">
        <f t="shared" si="442"/>
        <v/>
      </c>
      <c r="AY656" s="103" t="str">
        <f>IFERROR(AX656*(C656*(PRINCIPAL!$G$181/100))*0.47*(44/12),"")</f>
        <v/>
      </c>
      <c r="AZ656" s="111" t="str">
        <f t="shared" si="447"/>
        <v/>
      </c>
      <c r="BA656" s="30" t="str">
        <f>IFERROR(IF(AND(PRINCIPAL!$H$182&lt;&gt;"",OR(L656=PRINCIPAL!$I$182,L656=PRINCIPAL!$I$182+PRINCIPAL!$I$182,L656=PRINCIPAL!$I$182+PRINCIPAL!$I$182+PRINCIPAL!$I$182)),0,IF(AND(PRINCIPAL!$H$182&lt;&gt;"",L656=PRINCIPAL!$J$182),VLOOKUP($BB$633,'Banco de Dados'!$B$4:$J$50,8,FALSE)*PRINCIPAL!$H$182*(1-(PRINCIPAL!$K$182/100)),IF(AND(PRINCIPAL!$H$182&lt;&gt;"",L656=PRINCIPAL!$L$182),VLOOKUP($BB$633,'Banco de Dados'!$B$4:$J$50,8,FALSE)*PRINCIPAL!$H$182*(1-(PRINCIPAL!$M$182/100)),IF(AND(PRINCIPAL!$H$182&lt;&gt;"",L656=PRINCIPAL!$N$182),VLOOKUP($BB$633,'Banco de Dados'!$B$4:$J$50,8,FALSE)*PRINCIPAL!$H$182*(1-(PRINCIPAL!$O$182/100)),IF(PRINCIPAL!$H$182&lt;&gt;"",VLOOKUP($BB$633,'Banco de Dados'!$B$4:$J$50,8,FALSE)*PRINCIPAL!$H$182,IF(OR(L656=PRINCIPAL!$I$182,L656=PRINCIPAL!$I$182+PRINCIPAL!$I$182,L656=PRINCIPAL!$I$182+PRINCIPAL!$I$182+PRINCIPAL!$I$182),0,IF(L656=PRINCIPAL!$J$182,VLOOKUP($BB$633,'Banco de Dados'!$B$4:$J$50,6,FALSE)*(1-(PRINCIPAL!$K$182/100)),IF(L656=PRINCIPAL!$L$182,VLOOKUP($BB$633,'Banco de Dados'!$B$4:$J$50,6,FALSE)*(1-(PRINCIPAL!$M$182/100)),IF(L656=PRINCIPAL!$N$182,VLOOKUP($BB$633,'Banco de Dados'!$B$4:$J$50,6,FALSE)*(1-(PRINCIPAL!$O$182/100)),VLOOKUP($BB$633,'Banco de Dados'!$B$4:$J$50,6,FALSE)))))))))),"")</f>
        <v/>
      </c>
      <c r="BB656" s="29" t="str">
        <f>IFERROR(BA656*(IFERROR(VLOOKUP($BB$633,'Banco de Dados'!$B$4:$J$50,4,FALSE),"ERRO")),"")</f>
        <v/>
      </c>
      <c r="BC656" s="29" t="str">
        <f t="shared" si="448"/>
        <v/>
      </c>
      <c r="BD656" s="103" t="str">
        <f>IFERROR(BC656*(C656*(PRINCIPAL!$G$182/100))*0.47*(44/12),"")</f>
        <v/>
      </c>
      <c r="BE656" s="111" t="str">
        <f t="shared" si="427"/>
        <v/>
      </c>
      <c r="BF656" s="30" t="str">
        <f>IFERROR(IF(AND(PRINCIPAL!$H$183&lt;&gt;"",OR(L656=PRINCIPAL!$I$183,L656=PRINCIPAL!$I$183+PRINCIPAL!$I$183,L656=PRINCIPAL!$I$183+PRINCIPAL!$I$183+PRINCIPAL!$I$183)),0,IF(AND(PRINCIPAL!$H$183&lt;&gt;"",L656=PRINCIPAL!$J$183),VLOOKUP($BG$633,'Banco de Dados'!$B$4:$J$50,8,FALSE)*PRINCIPAL!$H$183*(1-(PRINCIPAL!$K$183/100)),IF(AND(PRINCIPAL!$H$183&lt;&gt;"",L656=PRINCIPAL!$L$183),VLOOKUP($BG$633,'Banco de Dados'!$B$4:$J$50,8,FALSE)*PRINCIPAL!$H$183*(1-(PRINCIPAL!$M$183/100)),IF(AND(PRINCIPAL!$H$183&lt;&gt;"",L656=PRINCIPAL!$N$183),VLOOKUP($BG$633,'Banco de Dados'!$B$4:$J$50,8,FALSE)*PRINCIPAL!$H$183*(1-(PRINCIPAL!$O$183/100)),IF(PRINCIPAL!$H$183&lt;&gt;"",VLOOKUP($BG$633,'Banco de Dados'!$B$4:$J$50,8,FALSE)*PRINCIPAL!$H$183,IF(OR(L656=PRINCIPAL!$I$183,L656=PRINCIPAL!$I$183+PRINCIPAL!$I$183,L656=PRINCIPAL!$I$183+PRINCIPAL!$I$183+PRINCIPAL!$I$183),0,IF(L656=PRINCIPAL!$J$183,VLOOKUP($BG$633,'Banco de Dados'!$B$4:$J$50,6,FALSE)*(1-(PRINCIPAL!$K$183/100)),IF(L656=PRINCIPAL!$L$183,VLOOKUP($BG$633,'Banco de Dados'!$B$4:$J$50,6,FALSE)*(1-(PRINCIPAL!$M$183/100)),IF(L656=PRINCIPAL!$N$183,VLOOKUP($BG$633,'Banco de Dados'!$B$4:$J$50,6,FALSE)*(1-(PRINCIPAL!$O$183/100)),VLOOKUP($BG$633,'Banco de Dados'!$B$4:$J$50,6,FALSE)))))))))),"")</f>
        <v/>
      </c>
      <c r="BG656" s="29" t="str">
        <f>IFERROR(BF656*(IFERROR(VLOOKUP($BG$633,'Banco de Dados'!$B$4:$J$50,4,FALSE),"ERRO")),"")</f>
        <v/>
      </c>
      <c r="BH656" s="29" t="str">
        <f t="shared" si="443"/>
        <v/>
      </c>
      <c r="BI656" s="103" t="str">
        <f>IFERROR(BH656*(C656*(PRINCIPAL!$G$183/100))*0.47*(44/12),"")</f>
        <v/>
      </c>
      <c r="BJ656" s="102" t="str">
        <f t="shared" si="428"/>
        <v/>
      </c>
    </row>
    <row r="657" spans="2:62" ht="12.75" customHeight="1" x14ac:dyDescent="0.3">
      <c r="B657" s="326">
        <f t="shared" si="429"/>
        <v>2042</v>
      </c>
      <c r="C657" s="340"/>
      <c r="D657" s="1"/>
      <c r="E657" s="116">
        <v>22</v>
      </c>
      <c r="F657" s="24" t="str">
        <f>IFERROR(VLOOKUP($G$633,'Banco de Dados'!$B$4:$J$50,6,FALSE),"")</f>
        <v/>
      </c>
      <c r="G657" s="25" t="str">
        <f>IFERROR(F657*(IFERROR(VLOOKUP($G$633,'Banco de Dados'!$B$4:$J$50,4,FALSE),"ERRO")),"")</f>
        <v/>
      </c>
      <c r="H657" s="25" t="str">
        <f t="shared" si="430"/>
        <v/>
      </c>
      <c r="I657" s="103" t="str">
        <f t="shared" si="431"/>
        <v/>
      </c>
      <c r="J657" s="117" t="str">
        <f t="shared" si="432"/>
        <v/>
      </c>
      <c r="K657" s="1"/>
      <c r="L657" s="91">
        <v>22</v>
      </c>
      <c r="M657" s="24" t="str">
        <f>IFERROR(IF(AND(PRINCIPAL!$H$174&lt;&gt;"",OR(L657=PRINCIPAL!$I$174,L657=PRINCIPAL!$I$174+PRINCIPAL!$I$174,L657=PRINCIPAL!$I$174+PRINCIPAL!$I$174+PRINCIPAL!$I$174)),0,IF(AND(PRINCIPAL!$H$174&lt;&gt;"",L657=PRINCIPAL!$J$174),VLOOKUP($N$633,'Banco de Dados'!$B$4:$J$50,8,FALSE)*PRINCIPAL!$H$174*(1-(PRINCIPAL!$K$174/100)),IF(AND(PRINCIPAL!$H$174&lt;&gt;"",L657=PRINCIPAL!$L$174),VLOOKUP($N$633,'Banco de Dados'!$B$4:$J$50,8,FALSE)*PRINCIPAL!$H$174*(1-(PRINCIPAL!$M$174/100)),IF(AND(PRINCIPAL!$H$174&lt;&gt;"",L657=PRINCIPAL!$N$174),VLOOKUP($N$633,'Banco de Dados'!$B$4:$J$50,8,FALSE)*PRINCIPAL!$H$174*(1-(PRINCIPAL!$O$174/100)),IF(PRINCIPAL!$H$174&lt;&gt;"",VLOOKUP($N$633,'Banco de Dados'!$B$4:$J$50,8,FALSE)*PRINCIPAL!$H$174,IF(OR(L657=PRINCIPAL!$I$174,L657=PRINCIPAL!$I$174+PRINCIPAL!$I$174,L657=PRINCIPAL!$I$174+PRINCIPAL!$I$174+PRINCIPAL!$I$174),0,IF(L657=PRINCIPAL!$J$174,VLOOKUP($N$633,'Banco de Dados'!$B$4:$J$50,6,FALSE)*(1-(PRINCIPAL!$K$174/100)),IF(L657=PRINCIPAL!$L$174,VLOOKUP($N$633,'Banco de Dados'!$B$4:$J$50,6,FALSE)*(1-(PRINCIPAL!$M$174/100)),IF(L657=PRINCIPAL!$N$174,VLOOKUP($N$633,'Banco de Dados'!$B$4:$J$50,6,FALSE)*(1-(PRINCIPAL!$O$174/100)),VLOOKUP($N$633,'Banco de Dados'!$B$4:$J$50,6,FALSE)))))))))),"")</f>
        <v/>
      </c>
      <c r="N657" s="25" t="str">
        <f>IFERROR(M657*(IFERROR(VLOOKUP($N$633,'Banco de Dados'!$B$4:$J$50,4,FALSE),"ERRO")),"")</f>
        <v/>
      </c>
      <c r="O657" s="25" t="str">
        <f t="shared" si="451"/>
        <v/>
      </c>
      <c r="P657" s="103" t="str">
        <f>IFERROR(O657*(C657*(PRINCIPAL!$G$174/100))*0.47*(44/12),"")</f>
        <v/>
      </c>
      <c r="Q657" s="107" t="str">
        <f t="shared" si="452"/>
        <v/>
      </c>
      <c r="R657" s="29" t="str">
        <f>IFERROR(IF(AND(PRINCIPAL!$H$175&lt;&gt;"",OR(L657=PRINCIPAL!$I$175,L657=PRINCIPAL!$I$175+PRINCIPAL!$I$175,L657=PRINCIPAL!$I$175+PRINCIPAL!$I$175+PRINCIPAL!$I$175)),0,IF(AND(PRINCIPAL!$H$175&lt;&gt;"",L657=PRINCIPAL!$J$175),VLOOKUP($S$633,'Banco de Dados'!$B$4:$J$50,8,FALSE)*PRINCIPAL!$H$175*(1-(PRINCIPAL!$K$175/100)),IF(AND(PRINCIPAL!$H$175&lt;&gt;"",L657=PRINCIPAL!$L$175),VLOOKUP($S$633,'Banco de Dados'!$B$4:$J$50,8,FALSE)*PRINCIPAL!$H$175*(1-(PRINCIPAL!$M$175/100)),IF(AND(PRINCIPAL!$H$175&lt;&gt;"",L657=PRINCIPAL!$N$175),VLOOKUP($S$633,'Banco de Dados'!$B$4:$J$50,8,FALSE)*PRINCIPAL!$H$175*(1-(PRINCIPAL!$O$175/100)),IF(PRINCIPAL!$H$175&lt;&gt;"",VLOOKUP($S$633,'Banco de Dados'!$B$4:$J$50,8,FALSE)*PRINCIPAL!$H$175,IF(OR(L657=PRINCIPAL!$I$175,L657=PRINCIPAL!$I$175+PRINCIPAL!$I$175,L657=PRINCIPAL!$I$175+PRINCIPAL!$I$175+PRINCIPAL!$I$175),0,IF(L657=PRINCIPAL!$J$175,VLOOKUP($S$633,'Banco de Dados'!$B$4:$J$50,6,FALSE)*(1-(PRINCIPAL!$K$175/100)),IF(L657=PRINCIPAL!$L$175,VLOOKUP($S$633,'Banco de Dados'!$B$4:$J$50,6,FALSE)*(1-(PRINCIPAL!$M$175/100)),IF(L657=PRINCIPAL!$N$175,VLOOKUP($S$633,'Banco de Dados'!$B$4:$J$50,6,FALSE)*(1-(PRINCIPAL!$O$175/100)),VLOOKUP($S$633,'Banco de Dados'!$B$4:$J$50,6,FALSE)))))))))),"")</f>
        <v/>
      </c>
      <c r="S657" s="29" t="str">
        <f>IFERROR(R657*(IFERROR(VLOOKUP($S$633,'Banco de Dados'!$B$4:$J$50,4,FALSE),"ERRO")),"")</f>
        <v/>
      </c>
      <c r="T657" s="29" t="str">
        <f t="shared" si="450"/>
        <v/>
      </c>
      <c r="U657" s="103" t="str">
        <f>IFERROR(T657*(C657*(PRINCIPAL!$G$175/100))*0.47*(44/12),"")</f>
        <v/>
      </c>
      <c r="V657" s="103" t="str">
        <f t="shared" si="426"/>
        <v/>
      </c>
      <c r="W657" s="30" t="str">
        <f>IFERROR(IF(AND(PRINCIPAL!$H$176&lt;&gt;"",OR(L657=PRINCIPAL!$I$176,L657=PRINCIPAL!$I$176+PRINCIPAL!$I$176,L657=PRINCIPAL!$I$176+PRINCIPAL!$I$176+PRINCIPAL!$I$176)),0,IF(AND(PRINCIPAL!$H$176&lt;&gt;"",L657=PRINCIPAL!$J$176),VLOOKUP($X$633,'Banco de Dados'!$B$4:$J$50,8,FALSE)*PRINCIPAL!$H$176*(1-(PRINCIPAL!$K$176/100)),IF(AND(PRINCIPAL!$H$176&lt;&gt;"",L657=PRINCIPAL!$L$176),VLOOKUP($X$633,'Banco de Dados'!$B$4:$J$50,8,FALSE)*PRINCIPAL!$H$176*(1-(PRINCIPAL!$M$176/100)),IF(AND(PRINCIPAL!$H$176&lt;&gt;"",L657=PRINCIPAL!$N$176),VLOOKUP($X$633,'Banco de Dados'!$B$4:$J$50,8,FALSE)*PRINCIPAL!$H$176*(1-(PRINCIPAL!$O$176/100)),IF(PRINCIPAL!$H$176&lt;&gt;"",VLOOKUP($X$633,'Banco de Dados'!$B$4:$J$50,8,FALSE)*PRINCIPAL!$H$176,IF(OR(L657=PRINCIPAL!$I$176,L657=PRINCIPAL!$I$176+PRINCIPAL!$I$176,L657=PRINCIPAL!$I$176+PRINCIPAL!$I$176+PRINCIPAL!$I$176),0,IF(L657=PRINCIPAL!$J$176,VLOOKUP($X$633,'Banco de Dados'!$B$4:$J$50,6,FALSE)*(1-(PRINCIPAL!$K$176/100)),IF(L657=PRINCIPAL!$L$176,VLOOKUP($X$633,'Banco de Dados'!$B$4:$J$50,6,FALSE)*(1-(PRINCIPAL!$M$176/100)),IF(L657=PRINCIPAL!$N$176,VLOOKUP($X$633,'Banco de Dados'!$B$4:$J$50,6,FALSE)*(1-(PRINCIPAL!$O$176/100)),VLOOKUP($X$633,'Banco de Dados'!$B$4:$J$50,6,FALSE)))))))))),"")</f>
        <v/>
      </c>
      <c r="X657" s="29" t="str">
        <f>IFERROR(W657*(IFERROR(VLOOKUP($X$633,'Banco de Dados'!$B$4:$J$50,4,FALSE),"ERRO")),"")</f>
        <v/>
      </c>
      <c r="Y657" s="29" t="str">
        <f t="shared" si="444"/>
        <v/>
      </c>
      <c r="Z657" s="103" t="str">
        <f>IFERROR(Y657*(C657*(PRINCIPAL!$G$176/100))*0.47*(44/12),"")</f>
        <v/>
      </c>
      <c r="AA657" s="111" t="str">
        <f t="shared" si="445"/>
        <v/>
      </c>
      <c r="AB657" s="30" t="str">
        <f>IFERROR(IF(AND(PRINCIPAL!$H$177&lt;&gt;"",OR(L657=PRINCIPAL!$I$177,L657=PRINCIPAL!$I$177+PRINCIPAL!$I$177,L657=PRINCIPAL!$I$177+PRINCIPAL!$I$177+PRINCIPAL!$I$177)),0,IF(AND(PRINCIPAL!$H$177&lt;&gt;"",L657=PRINCIPAL!$J$177),VLOOKUP($AC$633,'Banco de Dados'!$B$4:$J$50,8,FALSE)*PRINCIPAL!$H$177*(1-(PRINCIPAL!$K$177/100)),IF(AND(PRINCIPAL!$H$177&lt;&gt;"",L657=PRINCIPAL!$L$177),VLOOKUP($AC$633,'Banco de Dados'!$B$4:$J$50,8,FALSE)*PRINCIPAL!$H$177*(1-(PRINCIPAL!$M$177/100)),IF(AND(PRINCIPAL!$H$177&lt;&gt;"",L657=PRINCIPAL!$N$177),VLOOKUP($AC$633,'Banco de Dados'!$B$4:$J$50,8,FALSE)*PRINCIPAL!$H$177*(1-(PRINCIPAL!$O$177/100)),IF(PRINCIPAL!$H$177&lt;&gt;"",VLOOKUP($AC$633,'Banco de Dados'!$B$4:$J$50,8,FALSE)*PRINCIPAL!$H$177,IF(OR(L657=PRINCIPAL!$I$177,L657=PRINCIPAL!$I$177+PRINCIPAL!$I$177,L657=PRINCIPAL!$I$177+PRINCIPAL!$I$177+PRINCIPAL!$I$177),0,IF(L657=PRINCIPAL!$J$177,VLOOKUP($AC$633,'Banco de Dados'!$B$4:$J$50,6,FALSE)*(1-(PRINCIPAL!$K$177/100)),IF(L657=PRINCIPAL!$L$177,VLOOKUP($AC$633,'Banco de Dados'!$B$4:$J$50,6,FALSE)*(1-(PRINCIPAL!$M$177/100)),IF(L657=PRINCIPAL!$N$177,VLOOKUP($AC$633,'Banco de Dados'!$B$4:$J$50,6,FALSE)*(1-(PRINCIPAL!$O$177/100)),VLOOKUP($AC$633,'Banco de Dados'!$B$4:$J$50,6,FALSE)))))))))),"")</f>
        <v/>
      </c>
      <c r="AC657" s="29" t="str">
        <f>IFERROR(AB657*(IFERROR(VLOOKUP($AC$633,'Banco de Dados'!$B$4:$J$50,4,FALSE),"ERRO")),"")</f>
        <v/>
      </c>
      <c r="AD657" s="29" t="str">
        <f t="shared" si="435"/>
        <v/>
      </c>
      <c r="AE657" s="103" t="str">
        <f>IFERROR(AD657*(C657*(PRINCIPAL!$G$177/100))*0.47*(44/12),"")</f>
        <v/>
      </c>
      <c r="AF657" s="111" t="str">
        <f t="shared" si="436"/>
        <v/>
      </c>
      <c r="AG657" s="30" t="str">
        <f>IFERROR(IF(AND(PRINCIPAL!$H$178&lt;&gt;"",OR(L657=PRINCIPAL!$I$178,L657=PRINCIPAL!$I$178+PRINCIPAL!$I$178,L657=PRINCIPAL!$I$178+PRINCIPAL!$I$178+PRINCIPAL!$I$178)),0,IF(AND(PRINCIPAL!$H$178&lt;&gt;"",L657=PRINCIPAL!$J$178),VLOOKUP($AH$633,'Banco de Dados'!$B$4:$J$50,8,FALSE)*PRINCIPAL!$H$178*(1-(PRINCIPAL!$K$178/100)),IF(AND(PRINCIPAL!$H$178&lt;&gt;"",L657=PRINCIPAL!$L$178),VLOOKUP($AH$633,'Banco de Dados'!$B$4:$J$50,8,FALSE)*PRINCIPAL!$H$178*(1-(PRINCIPAL!$M$178/100)),IF(AND(PRINCIPAL!$H$178&lt;&gt;"",L657=PRINCIPAL!$N$178),VLOOKUP($AH$633,'Banco de Dados'!$B$4:$J$50,8,FALSE)*PRINCIPAL!$H$178*(1-(PRINCIPAL!$O$178/100)),IF(PRINCIPAL!$H$178&lt;&gt;"",VLOOKUP($AH$633,'Banco de Dados'!$B$4:$J$50,8,FALSE)*PRINCIPAL!$H$178,IF(OR(L657=PRINCIPAL!$I$178,L657=PRINCIPAL!$I$178+PRINCIPAL!$I$178,L657=PRINCIPAL!$I$178+PRINCIPAL!$I$178+PRINCIPAL!$I$178),0,IF(L657=PRINCIPAL!$J$178,VLOOKUP($AH$633,'Banco de Dados'!$B$4:$J$50,6,FALSE)*(1-(PRINCIPAL!$K$178/100)),IF(L657=PRINCIPAL!$L$178,VLOOKUP($AH$633,'Banco de Dados'!$B$4:$J$50,6,FALSE)*(1-(PRINCIPAL!$M$178/100)),IF(L657=PRINCIPAL!$N$178,VLOOKUP($AH$633,'Banco de Dados'!$B$4:$J$50,6,FALSE)*(1-(PRINCIPAL!$O$178/100)),VLOOKUP($AH$633,'Banco de Dados'!$B$4:$J$50,6,FALSE)))))))))),"")</f>
        <v/>
      </c>
      <c r="AH657" s="29" t="str">
        <f>IFERROR(AG657*(IFERROR(VLOOKUP($AH$633,'Banco de Dados'!$B$4:$J$50,4,FALSE),"ERRO")),"")</f>
        <v/>
      </c>
      <c r="AI657" s="29" t="str">
        <f t="shared" si="437"/>
        <v/>
      </c>
      <c r="AJ657" s="103" t="str">
        <f>IFERROR(AI657*(C657*(PRINCIPAL!$G$178/100))*0.47*(44/12),"")</f>
        <v/>
      </c>
      <c r="AK657" s="111" t="str">
        <f t="shared" si="446"/>
        <v/>
      </c>
      <c r="AL657" s="30" t="str">
        <f>IFERROR(IF(AND(PRINCIPAL!$H$179&lt;&gt;"",OR(L657=PRINCIPAL!$I$179,L657=PRINCIPAL!$I$179+PRINCIPAL!$I$179,L657=PRINCIPAL!$I$179+PRINCIPAL!$I$179+PRINCIPAL!$I$179)),0,IF(AND(PRINCIPAL!$H$179&lt;&gt;"",L657=PRINCIPAL!$J$179),VLOOKUP($AM$633,'Banco de Dados'!$B$4:$J$50,8,FALSE)*PRINCIPAL!$H$179*(1-(PRINCIPAL!$K$179/100)),IF(AND(PRINCIPAL!$H$179&lt;&gt;"",L657=PRINCIPAL!$L$179),VLOOKUP($AM$633,'Banco de Dados'!$B$4:$J$50,8,FALSE)*PRINCIPAL!$H$179*(1-(PRINCIPAL!$M$179/100)),IF(AND(PRINCIPAL!$H$179&lt;&gt;"",L657=PRINCIPAL!$N$179),VLOOKUP($AM$633,'Banco de Dados'!$B$4:$J$50,8,FALSE)*PRINCIPAL!$H$179*(1-(PRINCIPAL!$O$179/100)),IF(PRINCIPAL!$H$179&lt;&gt;"",VLOOKUP($AM$633,'Banco de Dados'!$B$4:$J$50,8,FALSE)*PRINCIPAL!$H$179,IF(OR(L657=PRINCIPAL!$I$179,L657=PRINCIPAL!$I$179+PRINCIPAL!$I$179,L657=PRINCIPAL!$I$179+PRINCIPAL!$I$179+PRINCIPAL!$I$179),0,IF(L657=PRINCIPAL!$J$179,VLOOKUP($AM$633,'Banco de Dados'!$B$4:$J$50,6,FALSE)*(1-(PRINCIPAL!$K$179/100)),IF(L657=PRINCIPAL!$L$179,VLOOKUP($AM$633,'Banco de Dados'!$B$4:$J$50,6,FALSE)*(1-(PRINCIPAL!$M$179/100)),IF(L657=PRINCIPAL!$N$179,VLOOKUP($AM$633,'Banco de Dados'!$B$4:$J$50,6,FALSE)*(1-(PRINCIPAL!$O$179/100)),VLOOKUP($AM$633,'Banco de Dados'!$B$4:$J$50,6,FALSE)))))))))),"")</f>
        <v/>
      </c>
      <c r="AM657" s="29" t="str">
        <f>IFERROR(AL657*(IFERROR(VLOOKUP($AM$633,'Banco de Dados'!$B$4:$J$50,4,FALSE),"ERRO")),"")</f>
        <v/>
      </c>
      <c r="AN657" s="29" t="str">
        <f t="shared" si="438"/>
        <v/>
      </c>
      <c r="AO657" s="103" t="str">
        <f>IFERROR(AN657*(C657*(PRINCIPAL!$G$179/100))*0.47*(44/12),"")</f>
        <v/>
      </c>
      <c r="AP657" s="111" t="str">
        <f t="shared" si="439"/>
        <v/>
      </c>
      <c r="AQ657" s="30" t="str">
        <f>IFERROR(IF(AND(PRINCIPAL!$H$180&lt;&gt;"",OR(L657=PRINCIPAL!$I$180,L657=PRINCIPAL!$I$180+PRINCIPAL!$I$180,L657=PRINCIPAL!$I$180+PRINCIPAL!$I$180+PRINCIPAL!$I$180)),0,IF(AND(PRINCIPAL!$H$180&lt;&gt;"",L657=PRINCIPAL!$J$180),VLOOKUP($AR$633,'Banco de Dados'!$B$4:$J$50,8,FALSE)*PRINCIPAL!$H$180*(1-(PRINCIPAL!$K$180/100)),IF(AND(PRINCIPAL!$H$180&lt;&gt;"",L657=PRINCIPAL!$L$180),VLOOKUP($AR$633,'Banco de Dados'!$B$4:$J$50,8,FALSE)*PRINCIPAL!$H$180*(1-(PRINCIPAL!$M$180/100)),IF(AND(PRINCIPAL!$H$180&lt;&gt;"",L657=PRINCIPAL!$N$180),VLOOKUP($AR$633,'Banco de Dados'!$B$4:$J$50,8,FALSE)*PRINCIPAL!$H$180*(1-(PRINCIPAL!$O$180/100)),IF(PRINCIPAL!$H$180&lt;&gt;"",VLOOKUP($AR$633,'Banco de Dados'!$B$4:$J$50,8,FALSE)*PRINCIPAL!$H$180,IF(OR(L657=PRINCIPAL!$I$180,L657=PRINCIPAL!$I$180+PRINCIPAL!$I$180,L657=PRINCIPAL!$I$180+PRINCIPAL!$I$180+PRINCIPAL!$I$180),0,IF(L657=PRINCIPAL!$J$180,VLOOKUP($AR$633,'Banco de Dados'!$B$4:$J$50,6,FALSE)*(1-(PRINCIPAL!$K$180/100)),IF(L657=PRINCIPAL!$L$180,VLOOKUP($AR$633,'Banco de Dados'!$B$4:$J$50,6,FALSE)*(1-(PRINCIPAL!$M$180/100)),IF(L657=PRINCIPAL!$N$180,VLOOKUP($AR$633,'Banco de Dados'!$B$4:$J$50,6,FALSE)*(1-(PRINCIPAL!$O$180/100)),VLOOKUP($AR$633,'Banco de Dados'!$B$4:$J$50,6,FALSE)))))))))),"")</f>
        <v/>
      </c>
      <c r="AR657" s="29" t="str">
        <f>IFERROR(AQ657*(IFERROR(VLOOKUP($AR$633,'Banco de Dados'!$B$4:$J$50,4,FALSE),"ERRO")),"")</f>
        <v/>
      </c>
      <c r="AS657" s="29" t="str">
        <f t="shared" si="440"/>
        <v/>
      </c>
      <c r="AT657" s="103" t="str">
        <f>IFERROR(AS657*(C657*(PRINCIPAL!$G$180/100))*0.47*(44/12),"")</f>
        <v/>
      </c>
      <c r="AU657" s="111" t="str">
        <f t="shared" si="441"/>
        <v/>
      </c>
      <c r="AV657" s="30" t="str">
        <f>IFERROR(IF(AND(PRINCIPAL!$H$181&lt;&gt;"",OR(L657=PRINCIPAL!$I$181,L657=PRINCIPAL!$I$181+PRINCIPAL!$I$181,L657=PRINCIPAL!$I$181+PRINCIPAL!$I$181+PRINCIPAL!$I$181)),0,IF(AND(PRINCIPAL!$H$181&lt;&gt;"",L657=PRINCIPAL!$J$181),VLOOKUP($AW$633,'Banco de Dados'!$B$4:$J$50,8,FALSE)*PRINCIPAL!$H$181*(1-(PRINCIPAL!$K$181/100)),IF(AND(PRINCIPAL!$H$181&lt;&gt;"",L657=PRINCIPAL!$L$181),VLOOKUP($AW$633,'Banco de Dados'!$B$4:$J$50,8,FALSE)*PRINCIPAL!$H$181*(1-(PRINCIPAL!$M$181/100)),IF(AND(PRINCIPAL!$H$181&lt;&gt;"",L657=PRINCIPAL!$N$181),VLOOKUP($AW$633,'Banco de Dados'!$B$4:$J$50,8,FALSE)*PRINCIPAL!$H$181*(1-(PRINCIPAL!$O$181/100)),IF(PRINCIPAL!$H$181&lt;&gt;"",VLOOKUP($AW$633,'Banco de Dados'!$B$4:$J$50,8,FALSE)*PRINCIPAL!$H$181,IF(OR(L657=PRINCIPAL!$I$181,L657=PRINCIPAL!$I$181+PRINCIPAL!$I$181,L657=PRINCIPAL!$I$181+PRINCIPAL!$I$181+PRINCIPAL!$I$181),0,IF(L657=PRINCIPAL!$J$181,VLOOKUP($AW$633,'Banco de Dados'!$B$4:$J$50,6,FALSE)*(1-(PRINCIPAL!$K$181/100)),IF(L657=PRINCIPAL!$L$181,VLOOKUP($AW$633,'Banco de Dados'!$B$4:$J$50,6,FALSE)*(1-(PRINCIPAL!$M$181/100)),IF(L657=PRINCIPAL!$N$181,VLOOKUP($AW$633,'Banco de Dados'!$B$4:$J$50,6,FALSE)*(1-(PRINCIPAL!$O$181/100)),VLOOKUP($AW$633,'Banco de Dados'!$B$4:$J$50,6,FALSE)))))))))),"")</f>
        <v/>
      </c>
      <c r="AW657" s="29" t="str">
        <f>IFERROR(AV657*(IFERROR(VLOOKUP($AW$633,'Banco de Dados'!$B$4:$J$50,4,FALSE),"ERRO")),"")</f>
        <v/>
      </c>
      <c r="AX657" s="29" t="str">
        <f t="shared" si="442"/>
        <v/>
      </c>
      <c r="AY657" s="103" t="str">
        <f>IFERROR(AX657*(C657*(PRINCIPAL!$G$181/100))*0.47*(44/12),"")</f>
        <v/>
      </c>
      <c r="AZ657" s="111" t="str">
        <f t="shared" si="447"/>
        <v/>
      </c>
      <c r="BA657" s="30" t="str">
        <f>IFERROR(IF(AND(PRINCIPAL!$H$182&lt;&gt;"",OR(L657=PRINCIPAL!$I$182,L657=PRINCIPAL!$I$182+PRINCIPAL!$I$182,L657=PRINCIPAL!$I$182+PRINCIPAL!$I$182+PRINCIPAL!$I$182)),0,IF(AND(PRINCIPAL!$H$182&lt;&gt;"",L657=PRINCIPAL!$J$182),VLOOKUP($BB$633,'Banco de Dados'!$B$4:$J$50,8,FALSE)*PRINCIPAL!$H$182*(1-(PRINCIPAL!$K$182/100)),IF(AND(PRINCIPAL!$H$182&lt;&gt;"",L657=PRINCIPAL!$L$182),VLOOKUP($BB$633,'Banco de Dados'!$B$4:$J$50,8,FALSE)*PRINCIPAL!$H$182*(1-(PRINCIPAL!$M$182/100)),IF(AND(PRINCIPAL!$H$182&lt;&gt;"",L657=PRINCIPAL!$N$182),VLOOKUP($BB$633,'Banco de Dados'!$B$4:$J$50,8,FALSE)*PRINCIPAL!$H$182*(1-(PRINCIPAL!$O$182/100)),IF(PRINCIPAL!$H$182&lt;&gt;"",VLOOKUP($BB$633,'Banco de Dados'!$B$4:$J$50,8,FALSE)*PRINCIPAL!$H$182,IF(OR(L657=PRINCIPAL!$I$182,L657=PRINCIPAL!$I$182+PRINCIPAL!$I$182,L657=PRINCIPAL!$I$182+PRINCIPAL!$I$182+PRINCIPAL!$I$182),0,IF(L657=PRINCIPAL!$J$182,VLOOKUP($BB$633,'Banco de Dados'!$B$4:$J$50,6,FALSE)*(1-(PRINCIPAL!$K$182/100)),IF(L657=PRINCIPAL!$L$182,VLOOKUP($BB$633,'Banco de Dados'!$B$4:$J$50,6,FALSE)*(1-(PRINCIPAL!$M$182/100)),IF(L657=PRINCIPAL!$N$182,VLOOKUP($BB$633,'Banco de Dados'!$B$4:$J$50,6,FALSE)*(1-(PRINCIPAL!$O$182/100)),VLOOKUP($BB$633,'Banco de Dados'!$B$4:$J$50,6,FALSE)))))))))),"")</f>
        <v/>
      </c>
      <c r="BB657" s="29" t="str">
        <f>IFERROR(BA657*(IFERROR(VLOOKUP($BB$633,'Banco de Dados'!$B$4:$J$50,4,FALSE),"ERRO")),"")</f>
        <v/>
      </c>
      <c r="BC657" s="29" t="str">
        <f t="shared" si="448"/>
        <v/>
      </c>
      <c r="BD657" s="103" t="str">
        <f>IFERROR(BC657*(C657*(PRINCIPAL!$G$182/100))*0.47*(44/12),"")</f>
        <v/>
      </c>
      <c r="BE657" s="111" t="str">
        <f t="shared" si="427"/>
        <v/>
      </c>
      <c r="BF657" s="30" t="str">
        <f>IFERROR(IF(AND(PRINCIPAL!$H$183&lt;&gt;"",OR(L657=PRINCIPAL!$I$183,L657=PRINCIPAL!$I$183+PRINCIPAL!$I$183,L657=PRINCIPAL!$I$183+PRINCIPAL!$I$183+PRINCIPAL!$I$183)),0,IF(AND(PRINCIPAL!$H$183&lt;&gt;"",L657=PRINCIPAL!$J$183),VLOOKUP($BG$633,'Banco de Dados'!$B$4:$J$50,8,FALSE)*PRINCIPAL!$H$183*(1-(PRINCIPAL!$K$183/100)),IF(AND(PRINCIPAL!$H$183&lt;&gt;"",L657=PRINCIPAL!$L$183),VLOOKUP($BG$633,'Banco de Dados'!$B$4:$J$50,8,FALSE)*PRINCIPAL!$H$183*(1-(PRINCIPAL!$M$183/100)),IF(AND(PRINCIPAL!$H$183&lt;&gt;"",L657=PRINCIPAL!$N$183),VLOOKUP($BG$633,'Banco de Dados'!$B$4:$J$50,8,FALSE)*PRINCIPAL!$H$183*(1-(PRINCIPAL!$O$183/100)),IF(PRINCIPAL!$H$183&lt;&gt;"",VLOOKUP($BG$633,'Banco de Dados'!$B$4:$J$50,8,FALSE)*PRINCIPAL!$H$183,IF(OR(L657=PRINCIPAL!$I$183,L657=PRINCIPAL!$I$183+PRINCIPAL!$I$183,L657=PRINCIPAL!$I$183+PRINCIPAL!$I$183+PRINCIPAL!$I$183),0,IF(L657=PRINCIPAL!$J$183,VLOOKUP($BG$633,'Banco de Dados'!$B$4:$J$50,6,FALSE)*(1-(PRINCIPAL!$K$183/100)),IF(L657=PRINCIPAL!$L$183,VLOOKUP($BG$633,'Banco de Dados'!$B$4:$J$50,6,FALSE)*(1-(PRINCIPAL!$M$183/100)),IF(L657=PRINCIPAL!$N$183,VLOOKUP($BG$633,'Banco de Dados'!$B$4:$J$50,6,FALSE)*(1-(PRINCIPAL!$O$183/100)),VLOOKUP($BG$633,'Banco de Dados'!$B$4:$J$50,6,FALSE)))))))))),"")</f>
        <v/>
      </c>
      <c r="BG657" s="29" t="str">
        <f>IFERROR(BF657*(IFERROR(VLOOKUP($BG$633,'Banco de Dados'!$B$4:$J$50,4,FALSE),"ERRO")),"")</f>
        <v/>
      </c>
      <c r="BH657" s="29" t="str">
        <f t="shared" si="443"/>
        <v/>
      </c>
      <c r="BI657" s="103" t="str">
        <f>IFERROR(BH657*(C657*(PRINCIPAL!$G$183/100))*0.47*(44/12),"")</f>
        <v/>
      </c>
      <c r="BJ657" s="102" t="str">
        <f t="shared" si="428"/>
        <v/>
      </c>
    </row>
    <row r="658" spans="2:62" ht="12.75" customHeight="1" x14ac:dyDescent="0.3">
      <c r="B658" s="326">
        <f t="shared" si="429"/>
        <v>2043</v>
      </c>
      <c r="C658" s="340"/>
      <c r="D658" s="1"/>
      <c r="E658" s="116">
        <v>23</v>
      </c>
      <c r="F658" s="24" t="str">
        <f>IFERROR(VLOOKUP($G$633,'Banco de Dados'!$B$4:$J$50,6,FALSE),"")</f>
        <v/>
      </c>
      <c r="G658" s="25" t="str">
        <f>IFERROR(F658*(IFERROR(VLOOKUP($G$633,'Banco de Dados'!$B$4:$J$50,4,FALSE),"ERRO")),"")</f>
        <v/>
      </c>
      <c r="H658" s="25" t="str">
        <f t="shared" si="430"/>
        <v/>
      </c>
      <c r="I658" s="103" t="str">
        <f t="shared" si="431"/>
        <v/>
      </c>
      <c r="J658" s="117" t="str">
        <f t="shared" si="432"/>
        <v/>
      </c>
      <c r="K658" s="1"/>
      <c r="L658" s="91">
        <v>23</v>
      </c>
      <c r="M658" s="24" t="str">
        <f>IFERROR(IF(AND(PRINCIPAL!$H$174&lt;&gt;"",OR(L658=PRINCIPAL!$I$174,L658=PRINCIPAL!$I$174+PRINCIPAL!$I$174,L658=PRINCIPAL!$I$174+PRINCIPAL!$I$174+PRINCIPAL!$I$174)),0,IF(AND(PRINCIPAL!$H$174&lt;&gt;"",L658=PRINCIPAL!$J$174),VLOOKUP($N$633,'Banco de Dados'!$B$4:$J$50,8,FALSE)*PRINCIPAL!$H$174*(1-(PRINCIPAL!$K$174/100)),IF(AND(PRINCIPAL!$H$174&lt;&gt;"",L658=PRINCIPAL!$L$174),VLOOKUP($N$633,'Banco de Dados'!$B$4:$J$50,8,FALSE)*PRINCIPAL!$H$174*(1-(PRINCIPAL!$M$174/100)),IF(AND(PRINCIPAL!$H$174&lt;&gt;"",L658=PRINCIPAL!$N$174),VLOOKUP($N$633,'Banco de Dados'!$B$4:$J$50,8,FALSE)*PRINCIPAL!$H$174*(1-(PRINCIPAL!$O$174/100)),IF(PRINCIPAL!$H$174&lt;&gt;"",VLOOKUP($N$633,'Banco de Dados'!$B$4:$J$50,8,FALSE)*PRINCIPAL!$H$174,IF(OR(L658=PRINCIPAL!$I$174,L658=PRINCIPAL!$I$174+PRINCIPAL!$I$174,L658=PRINCIPAL!$I$174+PRINCIPAL!$I$174+PRINCIPAL!$I$174),0,IF(L658=PRINCIPAL!$J$174,VLOOKUP($N$633,'Banco de Dados'!$B$4:$J$50,6,FALSE)*(1-(PRINCIPAL!$K$174/100)),IF(L658=PRINCIPAL!$L$174,VLOOKUP($N$633,'Banco de Dados'!$B$4:$J$50,6,FALSE)*(1-(PRINCIPAL!$M$174/100)),IF(L658=PRINCIPAL!$N$174,VLOOKUP($N$633,'Banco de Dados'!$B$4:$J$50,6,FALSE)*(1-(PRINCIPAL!$O$174/100)),VLOOKUP($N$633,'Banco de Dados'!$B$4:$J$50,6,FALSE)))))))))),"")</f>
        <v/>
      </c>
      <c r="N658" s="25" t="str">
        <f>IFERROR(M658*(IFERROR(VLOOKUP($N$633,'Banco de Dados'!$B$4:$J$50,4,FALSE),"ERRO")),"")</f>
        <v/>
      </c>
      <c r="O658" s="25" t="str">
        <f t="shared" si="451"/>
        <v/>
      </c>
      <c r="P658" s="103" t="str">
        <f>IFERROR(O658*(C658*(PRINCIPAL!$G$174/100))*0.47*(44/12),"")</f>
        <v/>
      </c>
      <c r="Q658" s="107" t="str">
        <f t="shared" si="452"/>
        <v/>
      </c>
      <c r="R658" s="29" t="str">
        <f>IFERROR(IF(AND(PRINCIPAL!$H$175&lt;&gt;"",OR(L658=PRINCIPAL!$I$175,L658=PRINCIPAL!$I$175+PRINCIPAL!$I$175,L658=PRINCIPAL!$I$175+PRINCIPAL!$I$175+PRINCIPAL!$I$175)),0,IF(AND(PRINCIPAL!$H$175&lt;&gt;"",L658=PRINCIPAL!$J$175),VLOOKUP($S$633,'Banco de Dados'!$B$4:$J$50,8,FALSE)*PRINCIPAL!$H$175*(1-(PRINCIPAL!$K$175/100)),IF(AND(PRINCIPAL!$H$175&lt;&gt;"",L658=PRINCIPAL!$L$175),VLOOKUP($S$633,'Banco de Dados'!$B$4:$J$50,8,FALSE)*PRINCIPAL!$H$175*(1-(PRINCIPAL!$M$175/100)),IF(AND(PRINCIPAL!$H$175&lt;&gt;"",L658=PRINCIPAL!$N$175),VLOOKUP($S$633,'Banco de Dados'!$B$4:$J$50,8,FALSE)*PRINCIPAL!$H$175*(1-(PRINCIPAL!$O$175/100)),IF(PRINCIPAL!$H$175&lt;&gt;"",VLOOKUP($S$633,'Banco de Dados'!$B$4:$J$50,8,FALSE)*PRINCIPAL!$H$175,IF(OR(L658=PRINCIPAL!$I$175,L658=PRINCIPAL!$I$175+PRINCIPAL!$I$175,L658=PRINCIPAL!$I$175+PRINCIPAL!$I$175+PRINCIPAL!$I$175),0,IF(L658=PRINCIPAL!$J$175,VLOOKUP($S$633,'Banco de Dados'!$B$4:$J$50,6,FALSE)*(1-(PRINCIPAL!$K$175/100)),IF(L658=PRINCIPAL!$L$175,VLOOKUP($S$633,'Banco de Dados'!$B$4:$J$50,6,FALSE)*(1-(PRINCIPAL!$M$175/100)),IF(L658=PRINCIPAL!$N$175,VLOOKUP($S$633,'Banco de Dados'!$B$4:$J$50,6,FALSE)*(1-(PRINCIPAL!$O$175/100)),VLOOKUP($S$633,'Banco de Dados'!$B$4:$J$50,6,FALSE)))))))))),"")</f>
        <v/>
      </c>
      <c r="S658" s="29" t="str">
        <f>IFERROR(R658*(IFERROR(VLOOKUP($S$633,'Banco de Dados'!$B$4:$J$50,4,FALSE),"ERRO")),"")</f>
        <v/>
      </c>
      <c r="T658" s="29" t="str">
        <f t="shared" si="450"/>
        <v/>
      </c>
      <c r="U658" s="103" t="str">
        <f>IFERROR(T658*(C658*(PRINCIPAL!$G$175/100))*0.47*(44/12),"")</f>
        <v/>
      </c>
      <c r="V658" s="103" t="str">
        <f t="shared" si="426"/>
        <v/>
      </c>
      <c r="W658" s="30" t="str">
        <f>IFERROR(IF(AND(PRINCIPAL!$H$176&lt;&gt;"",OR(L658=PRINCIPAL!$I$176,L658=PRINCIPAL!$I$176+PRINCIPAL!$I$176,L658=PRINCIPAL!$I$176+PRINCIPAL!$I$176+PRINCIPAL!$I$176)),0,IF(AND(PRINCIPAL!$H$176&lt;&gt;"",L658=PRINCIPAL!$J$176),VLOOKUP($X$633,'Banco de Dados'!$B$4:$J$50,8,FALSE)*PRINCIPAL!$H$176*(1-(PRINCIPAL!$K$176/100)),IF(AND(PRINCIPAL!$H$176&lt;&gt;"",L658=PRINCIPAL!$L$176),VLOOKUP($X$633,'Banco de Dados'!$B$4:$J$50,8,FALSE)*PRINCIPAL!$H$176*(1-(PRINCIPAL!$M$176/100)),IF(AND(PRINCIPAL!$H$176&lt;&gt;"",L658=PRINCIPAL!$N$176),VLOOKUP($X$633,'Banco de Dados'!$B$4:$J$50,8,FALSE)*PRINCIPAL!$H$176*(1-(PRINCIPAL!$O$176/100)),IF(PRINCIPAL!$H$176&lt;&gt;"",VLOOKUP($X$633,'Banco de Dados'!$B$4:$J$50,8,FALSE)*PRINCIPAL!$H$176,IF(OR(L658=PRINCIPAL!$I$176,L658=PRINCIPAL!$I$176+PRINCIPAL!$I$176,L658=PRINCIPAL!$I$176+PRINCIPAL!$I$176+PRINCIPAL!$I$176),0,IF(L658=PRINCIPAL!$J$176,VLOOKUP($X$633,'Banco de Dados'!$B$4:$J$50,6,FALSE)*(1-(PRINCIPAL!$K$176/100)),IF(L658=PRINCIPAL!$L$176,VLOOKUP($X$633,'Banco de Dados'!$B$4:$J$50,6,FALSE)*(1-(PRINCIPAL!$M$176/100)),IF(L658=PRINCIPAL!$N$176,VLOOKUP($X$633,'Banco de Dados'!$B$4:$J$50,6,FALSE)*(1-(PRINCIPAL!$O$176/100)),VLOOKUP($X$633,'Banco de Dados'!$B$4:$J$50,6,FALSE)))))))))),"")</f>
        <v/>
      </c>
      <c r="X658" s="29" t="str">
        <f>IFERROR(W658*(IFERROR(VLOOKUP($X$633,'Banco de Dados'!$B$4:$J$50,4,FALSE),"ERRO")),"")</f>
        <v/>
      </c>
      <c r="Y658" s="29" t="str">
        <f t="shared" si="444"/>
        <v/>
      </c>
      <c r="Z658" s="103" t="str">
        <f>IFERROR(Y658*(C658*(PRINCIPAL!$G$176/100))*0.47*(44/12),"")</f>
        <v/>
      </c>
      <c r="AA658" s="111" t="str">
        <f t="shared" si="445"/>
        <v/>
      </c>
      <c r="AB658" s="30" t="str">
        <f>IFERROR(IF(AND(PRINCIPAL!$H$177&lt;&gt;"",OR(L658=PRINCIPAL!$I$177,L658=PRINCIPAL!$I$177+PRINCIPAL!$I$177,L658=PRINCIPAL!$I$177+PRINCIPAL!$I$177+PRINCIPAL!$I$177)),0,IF(AND(PRINCIPAL!$H$177&lt;&gt;"",L658=PRINCIPAL!$J$177),VLOOKUP($AC$633,'Banco de Dados'!$B$4:$J$50,8,FALSE)*PRINCIPAL!$H$177*(1-(PRINCIPAL!$K$177/100)),IF(AND(PRINCIPAL!$H$177&lt;&gt;"",L658=PRINCIPAL!$L$177),VLOOKUP($AC$633,'Banco de Dados'!$B$4:$J$50,8,FALSE)*PRINCIPAL!$H$177*(1-(PRINCIPAL!$M$177/100)),IF(AND(PRINCIPAL!$H$177&lt;&gt;"",L658=PRINCIPAL!$N$177),VLOOKUP($AC$633,'Banco de Dados'!$B$4:$J$50,8,FALSE)*PRINCIPAL!$H$177*(1-(PRINCIPAL!$O$177/100)),IF(PRINCIPAL!$H$177&lt;&gt;"",VLOOKUP($AC$633,'Banco de Dados'!$B$4:$J$50,8,FALSE)*PRINCIPAL!$H$177,IF(OR(L658=PRINCIPAL!$I$177,L658=PRINCIPAL!$I$177+PRINCIPAL!$I$177,L658=PRINCIPAL!$I$177+PRINCIPAL!$I$177+PRINCIPAL!$I$177),0,IF(L658=PRINCIPAL!$J$177,VLOOKUP($AC$633,'Banco de Dados'!$B$4:$J$50,6,FALSE)*(1-(PRINCIPAL!$K$177/100)),IF(L658=PRINCIPAL!$L$177,VLOOKUP($AC$633,'Banco de Dados'!$B$4:$J$50,6,FALSE)*(1-(PRINCIPAL!$M$177/100)),IF(L658=PRINCIPAL!$N$177,VLOOKUP($AC$633,'Banco de Dados'!$B$4:$J$50,6,FALSE)*(1-(PRINCIPAL!$O$177/100)),VLOOKUP($AC$633,'Banco de Dados'!$B$4:$J$50,6,FALSE)))))))))),"")</f>
        <v/>
      </c>
      <c r="AC658" s="29" t="str">
        <f>IFERROR(AB658*(IFERROR(VLOOKUP($AC$633,'Banco de Dados'!$B$4:$J$50,4,FALSE),"ERRO")),"")</f>
        <v/>
      </c>
      <c r="AD658" s="29" t="str">
        <f t="shared" si="435"/>
        <v/>
      </c>
      <c r="AE658" s="103" t="str">
        <f>IFERROR(AD658*(C658*(PRINCIPAL!$G$177/100))*0.47*(44/12),"")</f>
        <v/>
      </c>
      <c r="AF658" s="111" t="str">
        <f t="shared" si="436"/>
        <v/>
      </c>
      <c r="AG658" s="30" t="str">
        <f>IFERROR(IF(AND(PRINCIPAL!$H$178&lt;&gt;"",OR(L658=PRINCIPAL!$I$178,L658=PRINCIPAL!$I$178+PRINCIPAL!$I$178,L658=PRINCIPAL!$I$178+PRINCIPAL!$I$178+PRINCIPAL!$I$178)),0,IF(AND(PRINCIPAL!$H$178&lt;&gt;"",L658=PRINCIPAL!$J$178),VLOOKUP($AH$633,'Banco de Dados'!$B$4:$J$50,8,FALSE)*PRINCIPAL!$H$178*(1-(PRINCIPAL!$K$178/100)),IF(AND(PRINCIPAL!$H$178&lt;&gt;"",L658=PRINCIPAL!$L$178),VLOOKUP($AH$633,'Banco de Dados'!$B$4:$J$50,8,FALSE)*PRINCIPAL!$H$178*(1-(PRINCIPAL!$M$178/100)),IF(AND(PRINCIPAL!$H$178&lt;&gt;"",L658=PRINCIPAL!$N$178),VLOOKUP($AH$633,'Banco de Dados'!$B$4:$J$50,8,FALSE)*PRINCIPAL!$H$178*(1-(PRINCIPAL!$O$178/100)),IF(PRINCIPAL!$H$178&lt;&gt;"",VLOOKUP($AH$633,'Banco de Dados'!$B$4:$J$50,8,FALSE)*PRINCIPAL!$H$178,IF(OR(L658=PRINCIPAL!$I$178,L658=PRINCIPAL!$I$178+PRINCIPAL!$I$178,L658=PRINCIPAL!$I$178+PRINCIPAL!$I$178+PRINCIPAL!$I$178),0,IF(L658=PRINCIPAL!$J$178,VLOOKUP($AH$633,'Banco de Dados'!$B$4:$J$50,6,FALSE)*(1-(PRINCIPAL!$K$178/100)),IF(L658=PRINCIPAL!$L$178,VLOOKUP($AH$633,'Banco de Dados'!$B$4:$J$50,6,FALSE)*(1-(PRINCIPAL!$M$178/100)),IF(L658=PRINCIPAL!$N$178,VLOOKUP($AH$633,'Banco de Dados'!$B$4:$J$50,6,FALSE)*(1-(PRINCIPAL!$O$178/100)),VLOOKUP($AH$633,'Banco de Dados'!$B$4:$J$50,6,FALSE)))))))))),"")</f>
        <v/>
      </c>
      <c r="AH658" s="29" t="str">
        <f>IFERROR(AG658*(IFERROR(VLOOKUP($AH$633,'Banco de Dados'!$B$4:$J$50,4,FALSE),"ERRO")),"")</f>
        <v/>
      </c>
      <c r="AI658" s="29" t="str">
        <f t="shared" si="437"/>
        <v/>
      </c>
      <c r="AJ658" s="103" t="str">
        <f>IFERROR(AI658*(C658*(PRINCIPAL!$G$178/100))*0.47*(44/12),"")</f>
        <v/>
      </c>
      <c r="AK658" s="111" t="str">
        <f t="shared" si="446"/>
        <v/>
      </c>
      <c r="AL658" s="30" t="str">
        <f>IFERROR(IF(AND(PRINCIPAL!$H$179&lt;&gt;"",OR(L658=PRINCIPAL!$I$179,L658=PRINCIPAL!$I$179+PRINCIPAL!$I$179,L658=PRINCIPAL!$I$179+PRINCIPAL!$I$179+PRINCIPAL!$I$179)),0,IF(AND(PRINCIPAL!$H$179&lt;&gt;"",L658=PRINCIPAL!$J$179),VLOOKUP($AM$633,'Banco de Dados'!$B$4:$J$50,8,FALSE)*PRINCIPAL!$H$179*(1-(PRINCIPAL!$K$179/100)),IF(AND(PRINCIPAL!$H$179&lt;&gt;"",L658=PRINCIPAL!$L$179),VLOOKUP($AM$633,'Banco de Dados'!$B$4:$J$50,8,FALSE)*PRINCIPAL!$H$179*(1-(PRINCIPAL!$M$179/100)),IF(AND(PRINCIPAL!$H$179&lt;&gt;"",L658=PRINCIPAL!$N$179),VLOOKUP($AM$633,'Banco de Dados'!$B$4:$J$50,8,FALSE)*PRINCIPAL!$H$179*(1-(PRINCIPAL!$O$179/100)),IF(PRINCIPAL!$H$179&lt;&gt;"",VLOOKUP($AM$633,'Banco de Dados'!$B$4:$J$50,8,FALSE)*PRINCIPAL!$H$179,IF(OR(L658=PRINCIPAL!$I$179,L658=PRINCIPAL!$I$179+PRINCIPAL!$I$179,L658=PRINCIPAL!$I$179+PRINCIPAL!$I$179+PRINCIPAL!$I$179),0,IF(L658=PRINCIPAL!$J$179,VLOOKUP($AM$633,'Banco de Dados'!$B$4:$J$50,6,FALSE)*(1-(PRINCIPAL!$K$179/100)),IF(L658=PRINCIPAL!$L$179,VLOOKUP($AM$633,'Banco de Dados'!$B$4:$J$50,6,FALSE)*(1-(PRINCIPAL!$M$179/100)),IF(L658=PRINCIPAL!$N$179,VLOOKUP($AM$633,'Banco de Dados'!$B$4:$J$50,6,FALSE)*(1-(PRINCIPAL!$O$179/100)),VLOOKUP($AM$633,'Banco de Dados'!$B$4:$J$50,6,FALSE)))))))))),"")</f>
        <v/>
      </c>
      <c r="AM658" s="29" t="str">
        <f>IFERROR(AL658*(IFERROR(VLOOKUP($AM$633,'Banco de Dados'!$B$4:$J$50,4,FALSE),"ERRO")),"")</f>
        <v/>
      </c>
      <c r="AN658" s="29" t="str">
        <f t="shared" si="438"/>
        <v/>
      </c>
      <c r="AO658" s="103" t="str">
        <f>IFERROR(AN658*(C658*(PRINCIPAL!$G$179/100))*0.47*(44/12),"")</f>
        <v/>
      </c>
      <c r="AP658" s="111" t="str">
        <f t="shared" si="439"/>
        <v/>
      </c>
      <c r="AQ658" s="30" t="str">
        <f>IFERROR(IF(AND(PRINCIPAL!$H$180&lt;&gt;"",OR(L658=PRINCIPAL!$I$180,L658=PRINCIPAL!$I$180+PRINCIPAL!$I$180,L658=PRINCIPAL!$I$180+PRINCIPAL!$I$180+PRINCIPAL!$I$180)),0,IF(AND(PRINCIPAL!$H$180&lt;&gt;"",L658=PRINCIPAL!$J$180),VLOOKUP($AR$633,'Banco de Dados'!$B$4:$J$50,8,FALSE)*PRINCIPAL!$H$180*(1-(PRINCIPAL!$K$180/100)),IF(AND(PRINCIPAL!$H$180&lt;&gt;"",L658=PRINCIPAL!$L$180),VLOOKUP($AR$633,'Banco de Dados'!$B$4:$J$50,8,FALSE)*PRINCIPAL!$H$180*(1-(PRINCIPAL!$M$180/100)),IF(AND(PRINCIPAL!$H$180&lt;&gt;"",L658=PRINCIPAL!$N$180),VLOOKUP($AR$633,'Banco de Dados'!$B$4:$J$50,8,FALSE)*PRINCIPAL!$H$180*(1-(PRINCIPAL!$O$180/100)),IF(PRINCIPAL!$H$180&lt;&gt;"",VLOOKUP($AR$633,'Banco de Dados'!$B$4:$J$50,8,FALSE)*PRINCIPAL!$H$180,IF(OR(L658=PRINCIPAL!$I$180,L658=PRINCIPAL!$I$180+PRINCIPAL!$I$180,L658=PRINCIPAL!$I$180+PRINCIPAL!$I$180+PRINCIPAL!$I$180),0,IF(L658=PRINCIPAL!$J$180,VLOOKUP($AR$633,'Banco de Dados'!$B$4:$J$50,6,FALSE)*(1-(PRINCIPAL!$K$180/100)),IF(L658=PRINCIPAL!$L$180,VLOOKUP($AR$633,'Banco de Dados'!$B$4:$J$50,6,FALSE)*(1-(PRINCIPAL!$M$180/100)),IF(L658=PRINCIPAL!$N$180,VLOOKUP($AR$633,'Banco de Dados'!$B$4:$J$50,6,FALSE)*(1-(PRINCIPAL!$O$180/100)),VLOOKUP($AR$633,'Banco de Dados'!$B$4:$J$50,6,FALSE)))))))))),"")</f>
        <v/>
      </c>
      <c r="AR658" s="29" t="str">
        <f>IFERROR(AQ658*(IFERROR(VLOOKUP($AR$633,'Banco de Dados'!$B$4:$J$50,4,FALSE),"ERRO")),"")</f>
        <v/>
      </c>
      <c r="AS658" s="29" t="str">
        <f t="shared" si="440"/>
        <v/>
      </c>
      <c r="AT658" s="103" t="str">
        <f>IFERROR(AS658*(C658*(PRINCIPAL!$G$180/100))*0.47*(44/12),"")</f>
        <v/>
      </c>
      <c r="AU658" s="111" t="str">
        <f t="shared" si="441"/>
        <v/>
      </c>
      <c r="AV658" s="30" t="str">
        <f>IFERROR(IF(AND(PRINCIPAL!$H$181&lt;&gt;"",OR(L658=PRINCIPAL!$I$181,L658=PRINCIPAL!$I$181+PRINCIPAL!$I$181,L658=PRINCIPAL!$I$181+PRINCIPAL!$I$181+PRINCIPAL!$I$181)),0,IF(AND(PRINCIPAL!$H$181&lt;&gt;"",L658=PRINCIPAL!$J$181),VLOOKUP($AW$633,'Banco de Dados'!$B$4:$J$50,8,FALSE)*PRINCIPAL!$H$181*(1-(PRINCIPAL!$K$181/100)),IF(AND(PRINCIPAL!$H$181&lt;&gt;"",L658=PRINCIPAL!$L$181),VLOOKUP($AW$633,'Banco de Dados'!$B$4:$J$50,8,FALSE)*PRINCIPAL!$H$181*(1-(PRINCIPAL!$M$181/100)),IF(AND(PRINCIPAL!$H$181&lt;&gt;"",L658=PRINCIPAL!$N$181),VLOOKUP($AW$633,'Banco de Dados'!$B$4:$J$50,8,FALSE)*PRINCIPAL!$H$181*(1-(PRINCIPAL!$O$181/100)),IF(PRINCIPAL!$H$181&lt;&gt;"",VLOOKUP($AW$633,'Banco de Dados'!$B$4:$J$50,8,FALSE)*PRINCIPAL!$H$181,IF(OR(L658=PRINCIPAL!$I$181,L658=PRINCIPAL!$I$181+PRINCIPAL!$I$181,L658=PRINCIPAL!$I$181+PRINCIPAL!$I$181+PRINCIPAL!$I$181),0,IF(L658=PRINCIPAL!$J$181,VLOOKUP($AW$633,'Banco de Dados'!$B$4:$J$50,6,FALSE)*(1-(PRINCIPAL!$K$181/100)),IF(L658=PRINCIPAL!$L$181,VLOOKUP($AW$633,'Banco de Dados'!$B$4:$J$50,6,FALSE)*(1-(PRINCIPAL!$M$181/100)),IF(L658=PRINCIPAL!$N$181,VLOOKUP($AW$633,'Banco de Dados'!$B$4:$J$50,6,FALSE)*(1-(PRINCIPAL!$O$181/100)),VLOOKUP($AW$633,'Banco de Dados'!$B$4:$J$50,6,FALSE)))))))))),"")</f>
        <v/>
      </c>
      <c r="AW658" s="29" t="str">
        <f>IFERROR(AV658*(IFERROR(VLOOKUP($AW$633,'Banco de Dados'!$B$4:$J$50,4,FALSE),"ERRO")),"")</f>
        <v/>
      </c>
      <c r="AX658" s="29" t="str">
        <f t="shared" si="442"/>
        <v/>
      </c>
      <c r="AY658" s="103" t="str">
        <f>IFERROR(AX658*(C658*(PRINCIPAL!$G$181/100))*0.47*(44/12),"")</f>
        <v/>
      </c>
      <c r="AZ658" s="111" t="str">
        <f t="shared" si="447"/>
        <v/>
      </c>
      <c r="BA658" s="30" t="str">
        <f>IFERROR(IF(AND(PRINCIPAL!$H$182&lt;&gt;"",OR(L658=PRINCIPAL!$I$182,L658=PRINCIPAL!$I$182+PRINCIPAL!$I$182,L658=PRINCIPAL!$I$182+PRINCIPAL!$I$182+PRINCIPAL!$I$182)),0,IF(AND(PRINCIPAL!$H$182&lt;&gt;"",L658=PRINCIPAL!$J$182),VLOOKUP($BB$633,'Banco de Dados'!$B$4:$J$50,8,FALSE)*PRINCIPAL!$H$182*(1-(PRINCIPAL!$K$182/100)),IF(AND(PRINCIPAL!$H$182&lt;&gt;"",L658=PRINCIPAL!$L$182),VLOOKUP($BB$633,'Banco de Dados'!$B$4:$J$50,8,FALSE)*PRINCIPAL!$H$182*(1-(PRINCIPAL!$M$182/100)),IF(AND(PRINCIPAL!$H$182&lt;&gt;"",L658=PRINCIPAL!$N$182),VLOOKUP($BB$633,'Banco de Dados'!$B$4:$J$50,8,FALSE)*PRINCIPAL!$H$182*(1-(PRINCIPAL!$O$182/100)),IF(PRINCIPAL!$H$182&lt;&gt;"",VLOOKUP($BB$633,'Banco de Dados'!$B$4:$J$50,8,FALSE)*PRINCIPAL!$H$182,IF(OR(L658=PRINCIPAL!$I$182,L658=PRINCIPAL!$I$182+PRINCIPAL!$I$182,L658=PRINCIPAL!$I$182+PRINCIPAL!$I$182+PRINCIPAL!$I$182),0,IF(L658=PRINCIPAL!$J$182,VLOOKUP($BB$633,'Banco de Dados'!$B$4:$J$50,6,FALSE)*(1-(PRINCIPAL!$K$182/100)),IF(L658=PRINCIPAL!$L$182,VLOOKUP($BB$633,'Banco de Dados'!$B$4:$J$50,6,FALSE)*(1-(PRINCIPAL!$M$182/100)),IF(L658=PRINCIPAL!$N$182,VLOOKUP($BB$633,'Banco de Dados'!$B$4:$J$50,6,FALSE)*(1-(PRINCIPAL!$O$182/100)),VLOOKUP($BB$633,'Banco de Dados'!$B$4:$J$50,6,FALSE)))))))))),"")</f>
        <v/>
      </c>
      <c r="BB658" s="29" t="str">
        <f>IFERROR(BA658*(IFERROR(VLOOKUP($BB$633,'Banco de Dados'!$B$4:$J$50,4,FALSE),"ERRO")),"")</f>
        <v/>
      </c>
      <c r="BC658" s="29" t="str">
        <f t="shared" si="448"/>
        <v/>
      </c>
      <c r="BD658" s="103" t="str">
        <f>IFERROR(BC658*(C658*(PRINCIPAL!$G$182/100))*0.47*(44/12),"")</f>
        <v/>
      </c>
      <c r="BE658" s="111" t="str">
        <f t="shared" si="427"/>
        <v/>
      </c>
      <c r="BF658" s="30" t="str">
        <f>IFERROR(IF(AND(PRINCIPAL!$H$183&lt;&gt;"",OR(L658=PRINCIPAL!$I$183,L658=PRINCIPAL!$I$183+PRINCIPAL!$I$183,L658=PRINCIPAL!$I$183+PRINCIPAL!$I$183+PRINCIPAL!$I$183)),0,IF(AND(PRINCIPAL!$H$183&lt;&gt;"",L658=PRINCIPAL!$J$183),VLOOKUP($BG$633,'Banco de Dados'!$B$4:$J$50,8,FALSE)*PRINCIPAL!$H$183*(1-(PRINCIPAL!$K$183/100)),IF(AND(PRINCIPAL!$H$183&lt;&gt;"",L658=PRINCIPAL!$L$183),VLOOKUP($BG$633,'Banco de Dados'!$B$4:$J$50,8,FALSE)*PRINCIPAL!$H$183*(1-(PRINCIPAL!$M$183/100)),IF(AND(PRINCIPAL!$H$183&lt;&gt;"",L658=PRINCIPAL!$N$183),VLOOKUP($BG$633,'Banco de Dados'!$B$4:$J$50,8,FALSE)*PRINCIPAL!$H$183*(1-(PRINCIPAL!$O$183/100)),IF(PRINCIPAL!$H$183&lt;&gt;"",VLOOKUP($BG$633,'Banco de Dados'!$B$4:$J$50,8,FALSE)*PRINCIPAL!$H$183,IF(OR(L658=PRINCIPAL!$I$183,L658=PRINCIPAL!$I$183+PRINCIPAL!$I$183,L658=PRINCIPAL!$I$183+PRINCIPAL!$I$183+PRINCIPAL!$I$183),0,IF(L658=PRINCIPAL!$J$183,VLOOKUP($BG$633,'Banco de Dados'!$B$4:$J$50,6,FALSE)*(1-(PRINCIPAL!$K$183/100)),IF(L658=PRINCIPAL!$L$183,VLOOKUP($BG$633,'Banco de Dados'!$B$4:$J$50,6,FALSE)*(1-(PRINCIPAL!$M$183/100)),IF(L658=PRINCIPAL!$N$183,VLOOKUP($BG$633,'Banco de Dados'!$B$4:$J$50,6,FALSE)*(1-(PRINCIPAL!$O$183/100)),VLOOKUP($BG$633,'Banco de Dados'!$B$4:$J$50,6,FALSE)))))))))),"")</f>
        <v/>
      </c>
      <c r="BG658" s="29" t="str">
        <f>IFERROR(BF658*(IFERROR(VLOOKUP($BG$633,'Banco de Dados'!$B$4:$J$50,4,FALSE),"ERRO")),"")</f>
        <v/>
      </c>
      <c r="BH658" s="29" t="str">
        <f t="shared" si="443"/>
        <v/>
      </c>
      <c r="BI658" s="103" t="str">
        <f>IFERROR(BH658*(C658*(PRINCIPAL!$G$183/100))*0.47*(44/12),"")</f>
        <v/>
      </c>
      <c r="BJ658" s="102" t="str">
        <f t="shared" si="428"/>
        <v/>
      </c>
    </row>
    <row r="659" spans="2:62" ht="12.75" customHeight="1" x14ac:dyDescent="0.3">
      <c r="B659" s="326">
        <f t="shared" si="429"/>
        <v>2044</v>
      </c>
      <c r="C659" s="340"/>
      <c r="D659" s="1"/>
      <c r="E659" s="116">
        <v>24</v>
      </c>
      <c r="F659" s="24" t="str">
        <f>IFERROR(VLOOKUP($G$633,'Banco de Dados'!$B$4:$J$50,6,FALSE),"")</f>
        <v/>
      </c>
      <c r="G659" s="25" t="str">
        <f>IFERROR(F659*(IFERROR(VLOOKUP($G$633,'Banco de Dados'!$B$4:$J$50,4,FALSE),"ERRO")),"")</f>
        <v/>
      </c>
      <c r="H659" s="25" t="str">
        <f t="shared" si="430"/>
        <v/>
      </c>
      <c r="I659" s="103" t="str">
        <f t="shared" si="431"/>
        <v/>
      </c>
      <c r="J659" s="117" t="str">
        <f t="shared" si="432"/>
        <v/>
      </c>
      <c r="K659" s="1"/>
      <c r="L659" s="91">
        <v>24</v>
      </c>
      <c r="M659" s="24" t="str">
        <f>IFERROR(IF(AND(PRINCIPAL!$H$174&lt;&gt;"",OR(L659=PRINCIPAL!$I$174,L659=PRINCIPAL!$I$174+PRINCIPAL!$I$174,L659=PRINCIPAL!$I$174+PRINCIPAL!$I$174+PRINCIPAL!$I$174)),0,IF(AND(PRINCIPAL!$H$174&lt;&gt;"",L659=PRINCIPAL!$J$174),VLOOKUP($N$633,'Banco de Dados'!$B$4:$J$50,8,FALSE)*PRINCIPAL!$H$174*(1-(PRINCIPAL!$K$174/100)),IF(AND(PRINCIPAL!$H$174&lt;&gt;"",L659=PRINCIPAL!$L$174),VLOOKUP($N$633,'Banco de Dados'!$B$4:$J$50,8,FALSE)*PRINCIPAL!$H$174*(1-(PRINCIPAL!$M$174/100)),IF(AND(PRINCIPAL!$H$174&lt;&gt;"",L659=PRINCIPAL!$N$174),VLOOKUP($N$633,'Banco de Dados'!$B$4:$J$50,8,FALSE)*PRINCIPAL!$H$174*(1-(PRINCIPAL!$O$174/100)),IF(PRINCIPAL!$H$174&lt;&gt;"",VLOOKUP($N$633,'Banco de Dados'!$B$4:$J$50,8,FALSE)*PRINCIPAL!$H$174,IF(OR(L659=PRINCIPAL!$I$174,L659=PRINCIPAL!$I$174+PRINCIPAL!$I$174,L659=PRINCIPAL!$I$174+PRINCIPAL!$I$174+PRINCIPAL!$I$174),0,IF(L659=PRINCIPAL!$J$174,VLOOKUP($N$633,'Banco de Dados'!$B$4:$J$50,6,FALSE)*(1-(PRINCIPAL!$K$174/100)),IF(L659=PRINCIPAL!$L$174,VLOOKUP($N$633,'Banco de Dados'!$B$4:$J$50,6,FALSE)*(1-(PRINCIPAL!$M$174/100)),IF(L659=PRINCIPAL!$N$174,VLOOKUP($N$633,'Banco de Dados'!$B$4:$J$50,6,FALSE)*(1-(PRINCIPAL!$O$174/100)),VLOOKUP($N$633,'Banco de Dados'!$B$4:$J$50,6,FALSE)))))))))),"")</f>
        <v/>
      </c>
      <c r="N659" s="25" t="str">
        <f>IFERROR(M659*(IFERROR(VLOOKUP($N$633,'Banco de Dados'!$B$4:$J$50,4,FALSE),"ERRO")),"")</f>
        <v/>
      </c>
      <c r="O659" s="25" t="str">
        <f t="shared" si="451"/>
        <v/>
      </c>
      <c r="P659" s="103" t="str">
        <f>IFERROR(O659*(C659*(PRINCIPAL!$G$174/100))*0.47*(44/12),"")</f>
        <v/>
      </c>
      <c r="Q659" s="107" t="str">
        <f t="shared" si="452"/>
        <v/>
      </c>
      <c r="R659" s="29" t="str">
        <f>IFERROR(IF(AND(PRINCIPAL!$H$175&lt;&gt;"",OR(L659=PRINCIPAL!$I$175,L659=PRINCIPAL!$I$175+PRINCIPAL!$I$175,L659=PRINCIPAL!$I$175+PRINCIPAL!$I$175+PRINCIPAL!$I$175)),0,IF(AND(PRINCIPAL!$H$175&lt;&gt;"",L659=PRINCIPAL!$J$175),VLOOKUP($S$633,'Banco de Dados'!$B$4:$J$50,8,FALSE)*PRINCIPAL!$H$175*(1-(PRINCIPAL!$K$175/100)),IF(AND(PRINCIPAL!$H$175&lt;&gt;"",L659=PRINCIPAL!$L$175),VLOOKUP($S$633,'Banco de Dados'!$B$4:$J$50,8,FALSE)*PRINCIPAL!$H$175*(1-(PRINCIPAL!$M$175/100)),IF(AND(PRINCIPAL!$H$175&lt;&gt;"",L659=PRINCIPAL!$N$175),VLOOKUP($S$633,'Banco de Dados'!$B$4:$J$50,8,FALSE)*PRINCIPAL!$H$175*(1-(PRINCIPAL!$O$175/100)),IF(PRINCIPAL!$H$175&lt;&gt;"",VLOOKUP($S$633,'Banco de Dados'!$B$4:$J$50,8,FALSE)*PRINCIPAL!$H$175,IF(OR(L659=PRINCIPAL!$I$175,L659=PRINCIPAL!$I$175+PRINCIPAL!$I$175,L659=PRINCIPAL!$I$175+PRINCIPAL!$I$175+PRINCIPAL!$I$175),0,IF(L659=PRINCIPAL!$J$175,VLOOKUP($S$633,'Banco de Dados'!$B$4:$J$50,6,FALSE)*(1-(PRINCIPAL!$K$175/100)),IF(L659=PRINCIPAL!$L$175,VLOOKUP($S$633,'Banco de Dados'!$B$4:$J$50,6,FALSE)*(1-(PRINCIPAL!$M$175/100)),IF(L659=PRINCIPAL!$N$175,VLOOKUP($S$633,'Banco de Dados'!$B$4:$J$50,6,FALSE)*(1-(PRINCIPAL!$O$175/100)),VLOOKUP($S$633,'Banco de Dados'!$B$4:$J$50,6,FALSE)))))))))),"")</f>
        <v/>
      </c>
      <c r="S659" s="29" t="str">
        <f>IFERROR(R659*(IFERROR(VLOOKUP($S$633,'Banco de Dados'!$B$4:$J$50,4,FALSE),"ERRO")),"")</f>
        <v/>
      </c>
      <c r="T659" s="29" t="str">
        <f t="shared" si="450"/>
        <v/>
      </c>
      <c r="U659" s="103" t="str">
        <f>IFERROR(T659*(C659*(PRINCIPAL!$G$175/100))*0.47*(44/12),"")</f>
        <v/>
      </c>
      <c r="V659" s="103" t="str">
        <f t="shared" si="426"/>
        <v/>
      </c>
      <c r="W659" s="30" t="str">
        <f>IFERROR(IF(AND(PRINCIPAL!$H$176&lt;&gt;"",OR(L659=PRINCIPAL!$I$176,L659=PRINCIPAL!$I$176+PRINCIPAL!$I$176,L659=PRINCIPAL!$I$176+PRINCIPAL!$I$176+PRINCIPAL!$I$176)),0,IF(AND(PRINCIPAL!$H$176&lt;&gt;"",L659=PRINCIPAL!$J$176),VLOOKUP($X$633,'Banco de Dados'!$B$4:$J$50,8,FALSE)*PRINCIPAL!$H$176*(1-(PRINCIPAL!$K$176/100)),IF(AND(PRINCIPAL!$H$176&lt;&gt;"",L659=PRINCIPAL!$L$176),VLOOKUP($X$633,'Banco de Dados'!$B$4:$J$50,8,FALSE)*PRINCIPAL!$H$176*(1-(PRINCIPAL!$M$176/100)),IF(AND(PRINCIPAL!$H$176&lt;&gt;"",L659=PRINCIPAL!$N$176),VLOOKUP($X$633,'Banco de Dados'!$B$4:$J$50,8,FALSE)*PRINCIPAL!$H$176*(1-(PRINCIPAL!$O$176/100)),IF(PRINCIPAL!$H$176&lt;&gt;"",VLOOKUP($X$633,'Banco de Dados'!$B$4:$J$50,8,FALSE)*PRINCIPAL!$H$176,IF(OR(L659=PRINCIPAL!$I$176,L659=PRINCIPAL!$I$176+PRINCIPAL!$I$176,L659=PRINCIPAL!$I$176+PRINCIPAL!$I$176+PRINCIPAL!$I$176),0,IF(L659=PRINCIPAL!$J$176,VLOOKUP($X$633,'Banco de Dados'!$B$4:$J$50,6,FALSE)*(1-(PRINCIPAL!$K$176/100)),IF(L659=PRINCIPAL!$L$176,VLOOKUP($X$633,'Banco de Dados'!$B$4:$J$50,6,FALSE)*(1-(PRINCIPAL!$M$176/100)),IF(L659=PRINCIPAL!$N$176,VLOOKUP($X$633,'Banco de Dados'!$B$4:$J$50,6,FALSE)*(1-(PRINCIPAL!$O$176/100)),VLOOKUP($X$633,'Banco de Dados'!$B$4:$J$50,6,FALSE)))))))))),"")</f>
        <v/>
      </c>
      <c r="X659" s="29" t="str">
        <f>IFERROR(W659*(IFERROR(VLOOKUP($X$633,'Banco de Dados'!$B$4:$J$50,4,FALSE),"ERRO")),"")</f>
        <v/>
      </c>
      <c r="Y659" s="29" t="str">
        <f t="shared" si="444"/>
        <v/>
      </c>
      <c r="Z659" s="103" t="str">
        <f>IFERROR(Y659*(C659*(PRINCIPAL!$G$176/100))*0.47*(44/12),"")</f>
        <v/>
      </c>
      <c r="AA659" s="111" t="str">
        <f t="shared" si="445"/>
        <v/>
      </c>
      <c r="AB659" s="30" t="str">
        <f>IFERROR(IF(AND(PRINCIPAL!$H$177&lt;&gt;"",OR(L659=PRINCIPAL!$I$177,L659=PRINCIPAL!$I$177+PRINCIPAL!$I$177,L659=PRINCIPAL!$I$177+PRINCIPAL!$I$177+PRINCIPAL!$I$177)),0,IF(AND(PRINCIPAL!$H$177&lt;&gt;"",L659=PRINCIPAL!$J$177),VLOOKUP($AC$633,'Banco de Dados'!$B$4:$J$50,8,FALSE)*PRINCIPAL!$H$177*(1-(PRINCIPAL!$K$177/100)),IF(AND(PRINCIPAL!$H$177&lt;&gt;"",L659=PRINCIPAL!$L$177),VLOOKUP($AC$633,'Banco de Dados'!$B$4:$J$50,8,FALSE)*PRINCIPAL!$H$177*(1-(PRINCIPAL!$M$177/100)),IF(AND(PRINCIPAL!$H$177&lt;&gt;"",L659=PRINCIPAL!$N$177),VLOOKUP($AC$633,'Banco de Dados'!$B$4:$J$50,8,FALSE)*PRINCIPAL!$H$177*(1-(PRINCIPAL!$O$177/100)),IF(PRINCIPAL!$H$177&lt;&gt;"",VLOOKUP($AC$633,'Banco de Dados'!$B$4:$J$50,8,FALSE)*PRINCIPAL!$H$177,IF(OR(L659=PRINCIPAL!$I$177,L659=PRINCIPAL!$I$177+PRINCIPAL!$I$177,L659=PRINCIPAL!$I$177+PRINCIPAL!$I$177+PRINCIPAL!$I$177),0,IF(L659=PRINCIPAL!$J$177,VLOOKUP($AC$633,'Banco de Dados'!$B$4:$J$50,6,FALSE)*(1-(PRINCIPAL!$K$177/100)),IF(L659=PRINCIPAL!$L$177,VLOOKUP($AC$633,'Banco de Dados'!$B$4:$J$50,6,FALSE)*(1-(PRINCIPAL!$M$177/100)),IF(L659=PRINCIPAL!$N$177,VLOOKUP($AC$633,'Banco de Dados'!$B$4:$J$50,6,FALSE)*(1-(PRINCIPAL!$O$177/100)),VLOOKUP($AC$633,'Banco de Dados'!$B$4:$J$50,6,FALSE)))))))))),"")</f>
        <v/>
      </c>
      <c r="AC659" s="29" t="str">
        <f>IFERROR(AB659*(IFERROR(VLOOKUP($AC$633,'Banco de Dados'!$B$4:$J$50,4,FALSE),"ERRO")),"")</f>
        <v/>
      </c>
      <c r="AD659" s="29" t="str">
        <f t="shared" si="435"/>
        <v/>
      </c>
      <c r="AE659" s="103" t="str">
        <f>IFERROR(AD659*(C659*(PRINCIPAL!$G$177/100))*0.47*(44/12),"")</f>
        <v/>
      </c>
      <c r="AF659" s="111" t="str">
        <f t="shared" si="436"/>
        <v/>
      </c>
      <c r="AG659" s="30" t="str">
        <f>IFERROR(IF(AND(PRINCIPAL!$H$178&lt;&gt;"",OR(L659=PRINCIPAL!$I$178,L659=PRINCIPAL!$I$178+PRINCIPAL!$I$178,L659=PRINCIPAL!$I$178+PRINCIPAL!$I$178+PRINCIPAL!$I$178)),0,IF(AND(PRINCIPAL!$H$178&lt;&gt;"",L659=PRINCIPAL!$J$178),VLOOKUP($AH$633,'Banco de Dados'!$B$4:$J$50,8,FALSE)*PRINCIPAL!$H$178*(1-(PRINCIPAL!$K$178/100)),IF(AND(PRINCIPAL!$H$178&lt;&gt;"",L659=PRINCIPAL!$L$178),VLOOKUP($AH$633,'Banco de Dados'!$B$4:$J$50,8,FALSE)*PRINCIPAL!$H$178*(1-(PRINCIPAL!$M$178/100)),IF(AND(PRINCIPAL!$H$178&lt;&gt;"",L659=PRINCIPAL!$N$178),VLOOKUP($AH$633,'Banco de Dados'!$B$4:$J$50,8,FALSE)*PRINCIPAL!$H$178*(1-(PRINCIPAL!$O$178/100)),IF(PRINCIPAL!$H$178&lt;&gt;"",VLOOKUP($AH$633,'Banco de Dados'!$B$4:$J$50,8,FALSE)*PRINCIPAL!$H$178,IF(OR(L659=PRINCIPAL!$I$178,L659=PRINCIPAL!$I$178+PRINCIPAL!$I$178,L659=PRINCIPAL!$I$178+PRINCIPAL!$I$178+PRINCIPAL!$I$178),0,IF(L659=PRINCIPAL!$J$178,VLOOKUP($AH$633,'Banco de Dados'!$B$4:$J$50,6,FALSE)*(1-(PRINCIPAL!$K$178/100)),IF(L659=PRINCIPAL!$L$178,VLOOKUP($AH$633,'Banco de Dados'!$B$4:$J$50,6,FALSE)*(1-(PRINCIPAL!$M$178/100)),IF(L659=PRINCIPAL!$N$178,VLOOKUP($AH$633,'Banco de Dados'!$B$4:$J$50,6,FALSE)*(1-(PRINCIPAL!$O$178/100)),VLOOKUP($AH$633,'Banco de Dados'!$B$4:$J$50,6,FALSE)))))))))),"")</f>
        <v/>
      </c>
      <c r="AH659" s="29" t="str">
        <f>IFERROR(AG659*(IFERROR(VLOOKUP($AH$633,'Banco de Dados'!$B$4:$J$50,4,FALSE),"ERRO")),"")</f>
        <v/>
      </c>
      <c r="AI659" s="29" t="str">
        <f t="shared" si="437"/>
        <v/>
      </c>
      <c r="AJ659" s="103" t="str">
        <f>IFERROR(AI659*(C659*(PRINCIPAL!$G$178/100))*0.47*(44/12),"")</f>
        <v/>
      </c>
      <c r="AK659" s="111" t="str">
        <f t="shared" si="446"/>
        <v/>
      </c>
      <c r="AL659" s="30" t="str">
        <f>IFERROR(IF(AND(PRINCIPAL!$H$179&lt;&gt;"",OR(L659=PRINCIPAL!$I$179,L659=PRINCIPAL!$I$179+PRINCIPAL!$I$179,L659=PRINCIPAL!$I$179+PRINCIPAL!$I$179+PRINCIPAL!$I$179)),0,IF(AND(PRINCIPAL!$H$179&lt;&gt;"",L659=PRINCIPAL!$J$179),VLOOKUP($AM$633,'Banco de Dados'!$B$4:$J$50,8,FALSE)*PRINCIPAL!$H$179*(1-(PRINCIPAL!$K$179/100)),IF(AND(PRINCIPAL!$H$179&lt;&gt;"",L659=PRINCIPAL!$L$179),VLOOKUP($AM$633,'Banco de Dados'!$B$4:$J$50,8,FALSE)*PRINCIPAL!$H$179*(1-(PRINCIPAL!$M$179/100)),IF(AND(PRINCIPAL!$H$179&lt;&gt;"",L659=PRINCIPAL!$N$179),VLOOKUP($AM$633,'Banco de Dados'!$B$4:$J$50,8,FALSE)*PRINCIPAL!$H$179*(1-(PRINCIPAL!$O$179/100)),IF(PRINCIPAL!$H$179&lt;&gt;"",VLOOKUP($AM$633,'Banco de Dados'!$B$4:$J$50,8,FALSE)*PRINCIPAL!$H$179,IF(OR(L659=PRINCIPAL!$I$179,L659=PRINCIPAL!$I$179+PRINCIPAL!$I$179,L659=PRINCIPAL!$I$179+PRINCIPAL!$I$179+PRINCIPAL!$I$179),0,IF(L659=PRINCIPAL!$J$179,VLOOKUP($AM$633,'Banco de Dados'!$B$4:$J$50,6,FALSE)*(1-(PRINCIPAL!$K$179/100)),IF(L659=PRINCIPAL!$L$179,VLOOKUP($AM$633,'Banco de Dados'!$B$4:$J$50,6,FALSE)*(1-(PRINCIPAL!$M$179/100)),IF(L659=PRINCIPAL!$N$179,VLOOKUP($AM$633,'Banco de Dados'!$B$4:$J$50,6,FALSE)*(1-(PRINCIPAL!$O$179/100)),VLOOKUP($AM$633,'Banco de Dados'!$B$4:$J$50,6,FALSE)))))))))),"")</f>
        <v/>
      </c>
      <c r="AM659" s="29" t="str">
        <f>IFERROR(AL659*(IFERROR(VLOOKUP($AM$633,'Banco de Dados'!$B$4:$J$50,4,FALSE),"ERRO")),"")</f>
        <v/>
      </c>
      <c r="AN659" s="29" t="str">
        <f t="shared" si="438"/>
        <v/>
      </c>
      <c r="AO659" s="103" t="str">
        <f>IFERROR(AN659*(C659*(PRINCIPAL!$G$179/100))*0.47*(44/12),"")</f>
        <v/>
      </c>
      <c r="AP659" s="111" t="str">
        <f t="shared" si="439"/>
        <v/>
      </c>
      <c r="AQ659" s="30" t="str">
        <f>IFERROR(IF(AND(PRINCIPAL!$H$180&lt;&gt;"",OR(L659=PRINCIPAL!$I$180,L659=PRINCIPAL!$I$180+PRINCIPAL!$I$180,L659=PRINCIPAL!$I$180+PRINCIPAL!$I$180+PRINCIPAL!$I$180)),0,IF(AND(PRINCIPAL!$H$180&lt;&gt;"",L659=PRINCIPAL!$J$180),VLOOKUP($AR$633,'Banco de Dados'!$B$4:$J$50,8,FALSE)*PRINCIPAL!$H$180*(1-(PRINCIPAL!$K$180/100)),IF(AND(PRINCIPAL!$H$180&lt;&gt;"",L659=PRINCIPAL!$L$180),VLOOKUP($AR$633,'Banco de Dados'!$B$4:$J$50,8,FALSE)*PRINCIPAL!$H$180*(1-(PRINCIPAL!$M$180/100)),IF(AND(PRINCIPAL!$H$180&lt;&gt;"",L659=PRINCIPAL!$N$180),VLOOKUP($AR$633,'Banco de Dados'!$B$4:$J$50,8,FALSE)*PRINCIPAL!$H$180*(1-(PRINCIPAL!$O$180/100)),IF(PRINCIPAL!$H$180&lt;&gt;"",VLOOKUP($AR$633,'Banco de Dados'!$B$4:$J$50,8,FALSE)*PRINCIPAL!$H$180,IF(OR(L659=PRINCIPAL!$I$180,L659=PRINCIPAL!$I$180+PRINCIPAL!$I$180,L659=PRINCIPAL!$I$180+PRINCIPAL!$I$180+PRINCIPAL!$I$180),0,IF(L659=PRINCIPAL!$J$180,VLOOKUP($AR$633,'Banco de Dados'!$B$4:$J$50,6,FALSE)*(1-(PRINCIPAL!$K$180/100)),IF(L659=PRINCIPAL!$L$180,VLOOKUP($AR$633,'Banco de Dados'!$B$4:$J$50,6,FALSE)*(1-(PRINCIPAL!$M$180/100)),IF(L659=PRINCIPAL!$N$180,VLOOKUP($AR$633,'Banco de Dados'!$B$4:$J$50,6,FALSE)*(1-(PRINCIPAL!$O$180/100)),VLOOKUP($AR$633,'Banco de Dados'!$B$4:$J$50,6,FALSE)))))))))),"")</f>
        <v/>
      </c>
      <c r="AR659" s="29" t="str">
        <f>IFERROR(AQ659*(IFERROR(VLOOKUP($AR$633,'Banco de Dados'!$B$4:$J$50,4,FALSE),"ERRO")),"")</f>
        <v/>
      </c>
      <c r="AS659" s="29" t="str">
        <f t="shared" si="440"/>
        <v/>
      </c>
      <c r="AT659" s="103" t="str">
        <f>IFERROR(AS659*(C659*(PRINCIPAL!$G$180/100))*0.47*(44/12),"")</f>
        <v/>
      </c>
      <c r="AU659" s="111" t="str">
        <f t="shared" si="441"/>
        <v/>
      </c>
      <c r="AV659" s="30" t="str">
        <f>IFERROR(IF(AND(PRINCIPAL!$H$181&lt;&gt;"",OR(L659=PRINCIPAL!$I$181,L659=PRINCIPAL!$I$181+PRINCIPAL!$I$181,L659=PRINCIPAL!$I$181+PRINCIPAL!$I$181+PRINCIPAL!$I$181)),0,IF(AND(PRINCIPAL!$H$181&lt;&gt;"",L659=PRINCIPAL!$J$181),VLOOKUP($AW$633,'Banco de Dados'!$B$4:$J$50,8,FALSE)*PRINCIPAL!$H$181*(1-(PRINCIPAL!$K$181/100)),IF(AND(PRINCIPAL!$H$181&lt;&gt;"",L659=PRINCIPAL!$L$181),VLOOKUP($AW$633,'Banco de Dados'!$B$4:$J$50,8,FALSE)*PRINCIPAL!$H$181*(1-(PRINCIPAL!$M$181/100)),IF(AND(PRINCIPAL!$H$181&lt;&gt;"",L659=PRINCIPAL!$N$181),VLOOKUP($AW$633,'Banco de Dados'!$B$4:$J$50,8,FALSE)*PRINCIPAL!$H$181*(1-(PRINCIPAL!$O$181/100)),IF(PRINCIPAL!$H$181&lt;&gt;"",VLOOKUP($AW$633,'Banco de Dados'!$B$4:$J$50,8,FALSE)*PRINCIPAL!$H$181,IF(OR(L659=PRINCIPAL!$I$181,L659=PRINCIPAL!$I$181+PRINCIPAL!$I$181,L659=PRINCIPAL!$I$181+PRINCIPAL!$I$181+PRINCIPAL!$I$181),0,IF(L659=PRINCIPAL!$J$181,VLOOKUP($AW$633,'Banco de Dados'!$B$4:$J$50,6,FALSE)*(1-(PRINCIPAL!$K$181/100)),IF(L659=PRINCIPAL!$L$181,VLOOKUP($AW$633,'Banco de Dados'!$B$4:$J$50,6,FALSE)*(1-(PRINCIPAL!$M$181/100)),IF(L659=PRINCIPAL!$N$181,VLOOKUP($AW$633,'Banco de Dados'!$B$4:$J$50,6,FALSE)*(1-(PRINCIPAL!$O$181/100)),VLOOKUP($AW$633,'Banco de Dados'!$B$4:$J$50,6,FALSE)))))))))),"")</f>
        <v/>
      </c>
      <c r="AW659" s="29" t="str">
        <f>IFERROR(AV659*(IFERROR(VLOOKUP($AW$633,'Banco de Dados'!$B$4:$J$50,4,FALSE),"ERRO")),"")</f>
        <v/>
      </c>
      <c r="AX659" s="29" t="str">
        <f t="shared" si="442"/>
        <v/>
      </c>
      <c r="AY659" s="103" t="str">
        <f>IFERROR(AX659*(C659*(PRINCIPAL!$G$181/100))*0.47*(44/12),"")</f>
        <v/>
      </c>
      <c r="AZ659" s="111" t="str">
        <f t="shared" si="447"/>
        <v/>
      </c>
      <c r="BA659" s="30" t="str">
        <f>IFERROR(IF(AND(PRINCIPAL!$H$182&lt;&gt;"",OR(L659=PRINCIPAL!$I$182,L659=PRINCIPAL!$I$182+PRINCIPAL!$I$182,L659=PRINCIPAL!$I$182+PRINCIPAL!$I$182+PRINCIPAL!$I$182)),0,IF(AND(PRINCIPAL!$H$182&lt;&gt;"",L659=PRINCIPAL!$J$182),VLOOKUP($BB$633,'Banco de Dados'!$B$4:$J$50,8,FALSE)*PRINCIPAL!$H$182*(1-(PRINCIPAL!$K$182/100)),IF(AND(PRINCIPAL!$H$182&lt;&gt;"",L659=PRINCIPAL!$L$182),VLOOKUP($BB$633,'Banco de Dados'!$B$4:$J$50,8,FALSE)*PRINCIPAL!$H$182*(1-(PRINCIPAL!$M$182/100)),IF(AND(PRINCIPAL!$H$182&lt;&gt;"",L659=PRINCIPAL!$N$182),VLOOKUP($BB$633,'Banco de Dados'!$B$4:$J$50,8,FALSE)*PRINCIPAL!$H$182*(1-(PRINCIPAL!$O$182/100)),IF(PRINCIPAL!$H$182&lt;&gt;"",VLOOKUP($BB$633,'Banco de Dados'!$B$4:$J$50,8,FALSE)*PRINCIPAL!$H$182,IF(OR(L659=PRINCIPAL!$I$182,L659=PRINCIPAL!$I$182+PRINCIPAL!$I$182,L659=PRINCIPAL!$I$182+PRINCIPAL!$I$182+PRINCIPAL!$I$182),0,IF(L659=PRINCIPAL!$J$182,VLOOKUP($BB$633,'Banco de Dados'!$B$4:$J$50,6,FALSE)*(1-(PRINCIPAL!$K$182/100)),IF(L659=PRINCIPAL!$L$182,VLOOKUP($BB$633,'Banco de Dados'!$B$4:$J$50,6,FALSE)*(1-(PRINCIPAL!$M$182/100)),IF(L659=PRINCIPAL!$N$182,VLOOKUP($BB$633,'Banco de Dados'!$B$4:$J$50,6,FALSE)*(1-(PRINCIPAL!$O$182/100)),VLOOKUP($BB$633,'Banco de Dados'!$B$4:$J$50,6,FALSE)))))))))),"")</f>
        <v/>
      </c>
      <c r="BB659" s="29" t="str">
        <f>IFERROR(BA659*(IFERROR(VLOOKUP($BB$633,'Banco de Dados'!$B$4:$J$50,4,FALSE),"ERRO")),"")</f>
        <v/>
      </c>
      <c r="BC659" s="29" t="str">
        <f t="shared" si="448"/>
        <v/>
      </c>
      <c r="BD659" s="103" t="str">
        <f>IFERROR(BC659*(C659*(PRINCIPAL!$G$182/100))*0.47*(44/12),"")</f>
        <v/>
      </c>
      <c r="BE659" s="111" t="str">
        <f t="shared" si="427"/>
        <v/>
      </c>
      <c r="BF659" s="30" t="str">
        <f>IFERROR(IF(AND(PRINCIPAL!$H$183&lt;&gt;"",OR(L659=PRINCIPAL!$I$183,L659=PRINCIPAL!$I$183+PRINCIPAL!$I$183,L659=PRINCIPAL!$I$183+PRINCIPAL!$I$183+PRINCIPAL!$I$183)),0,IF(AND(PRINCIPAL!$H$183&lt;&gt;"",L659=PRINCIPAL!$J$183),VLOOKUP($BG$633,'Banco de Dados'!$B$4:$J$50,8,FALSE)*PRINCIPAL!$H$183*(1-(PRINCIPAL!$K$183/100)),IF(AND(PRINCIPAL!$H$183&lt;&gt;"",L659=PRINCIPAL!$L$183),VLOOKUP($BG$633,'Banco de Dados'!$B$4:$J$50,8,FALSE)*PRINCIPAL!$H$183*(1-(PRINCIPAL!$M$183/100)),IF(AND(PRINCIPAL!$H$183&lt;&gt;"",L659=PRINCIPAL!$N$183),VLOOKUP($BG$633,'Banco de Dados'!$B$4:$J$50,8,FALSE)*PRINCIPAL!$H$183*(1-(PRINCIPAL!$O$183/100)),IF(PRINCIPAL!$H$183&lt;&gt;"",VLOOKUP($BG$633,'Banco de Dados'!$B$4:$J$50,8,FALSE)*PRINCIPAL!$H$183,IF(OR(L659=PRINCIPAL!$I$183,L659=PRINCIPAL!$I$183+PRINCIPAL!$I$183,L659=PRINCIPAL!$I$183+PRINCIPAL!$I$183+PRINCIPAL!$I$183),0,IF(L659=PRINCIPAL!$J$183,VLOOKUP($BG$633,'Banco de Dados'!$B$4:$J$50,6,FALSE)*(1-(PRINCIPAL!$K$183/100)),IF(L659=PRINCIPAL!$L$183,VLOOKUP($BG$633,'Banco de Dados'!$B$4:$J$50,6,FALSE)*(1-(PRINCIPAL!$M$183/100)),IF(L659=PRINCIPAL!$N$183,VLOOKUP($BG$633,'Banco de Dados'!$B$4:$J$50,6,FALSE)*(1-(PRINCIPAL!$O$183/100)),VLOOKUP($BG$633,'Banco de Dados'!$B$4:$J$50,6,FALSE)))))))))),"")</f>
        <v/>
      </c>
      <c r="BG659" s="29" t="str">
        <f>IFERROR(BF659*(IFERROR(VLOOKUP($BG$633,'Banco de Dados'!$B$4:$J$50,4,FALSE),"ERRO")),"")</f>
        <v/>
      </c>
      <c r="BH659" s="29" t="str">
        <f t="shared" si="443"/>
        <v/>
      </c>
      <c r="BI659" s="103" t="str">
        <f>IFERROR(BH659*(C659*(PRINCIPAL!$G$183/100))*0.47*(44/12),"")</f>
        <v/>
      </c>
      <c r="BJ659" s="102" t="str">
        <f t="shared" si="428"/>
        <v/>
      </c>
    </row>
    <row r="660" spans="2:62" ht="12.75" customHeight="1" x14ac:dyDescent="0.3">
      <c r="B660" s="326">
        <f t="shared" si="429"/>
        <v>2045</v>
      </c>
      <c r="C660" s="340"/>
      <c r="D660" s="1"/>
      <c r="E660" s="116">
        <v>25</v>
      </c>
      <c r="F660" s="24" t="str">
        <f>IFERROR(VLOOKUP($G$633,'Banco de Dados'!$B$4:$J$50,6,FALSE),"")</f>
        <v/>
      </c>
      <c r="G660" s="25" t="str">
        <f>IFERROR(F660*(IFERROR(VLOOKUP($G$633,'Banco de Dados'!$B$4:$J$50,4,FALSE),"ERRO")),"")</f>
        <v/>
      </c>
      <c r="H660" s="25" t="str">
        <f t="shared" si="430"/>
        <v/>
      </c>
      <c r="I660" s="103" t="str">
        <f t="shared" si="431"/>
        <v/>
      </c>
      <c r="J660" s="117" t="str">
        <f t="shared" si="432"/>
        <v/>
      </c>
      <c r="K660" s="1"/>
      <c r="L660" s="91">
        <v>25</v>
      </c>
      <c r="M660" s="24" t="str">
        <f>IFERROR(IF(AND(PRINCIPAL!$H$174&lt;&gt;"",OR(L660=PRINCIPAL!$I$174,L660=PRINCIPAL!$I$174+PRINCIPAL!$I$174,L660=PRINCIPAL!$I$174+PRINCIPAL!$I$174+PRINCIPAL!$I$174)),0,IF(AND(PRINCIPAL!$H$174&lt;&gt;"",L660=PRINCIPAL!$J$174),VLOOKUP($N$633,'Banco de Dados'!$B$4:$J$50,8,FALSE)*PRINCIPAL!$H$174*(1-(PRINCIPAL!$K$174/100)),IF(AND(PRINCIPAL!$H$174&lt;&gt;"",L660=PRINCIPAL!$L$174),VLOOKUP($N$633,'Banco de Dados'!$B$4:$J$50,8,FALSE)*PRINCIPAL!$H$174*(1-(PRINCIPAL!$M$174/100)),IF(AND(PRINCIPAL!$H$174&lt;&gt;"",L660=PRINCIPAL!$N$174),VLOOKUP($N$633,'Banco de Dados'!$B$4:$J$50,8,FALSE)*PRINCIPAL!$H$174*(1-(PRINCIPAL!$O$174/100)),IF(PRINCIPAL!$H$174&lt;&gt;"",VLOOKUP($N$633,'Banco de Dados'!$B$4:$J$50,8,FALSE)*PRINCIPAL!$H$174,IF(OR(L660=PRINCIPAL!$I$174,L660=PRINCIPAL!$I$174+PRINCIPAL!$I$174,L660=PRINCIPAL!$I$174+PRINCIPAL!$I$174+PRINCIPAL!$I$174),0,IF(L660=PRINCIPAL!$J$174,VLOOKUP($N$633,'Banco de Dados'!$B$4:$J$50,6,FALSE)*(1-(PRINCIPAL!$K$174/100)),IF(L660=PRINCIPAL!$L$174,VLOOKUP($N$633,'Banco de Dados'!$B$4:$J$50,6,FALSE)*(1-(PRINCIPAL!$M$174/100)),IF(L660=PRINCIPAL!$N$174,VLOOKUP($N$633,'Banco de Dados'!$B$4:$J$50,6,FALSE)*(1-(PRINCIPAL!$O$174/100)),VLOOKUP($N$633,'Banco de Dados'!$B$4:$J$50,6,FALSE)))))))))),"")</f>
        <v/>
      </c>
      <c r="N660" s="25" t="str">
        <f>IFERROR(M660*(IFERROR(VLOOKUP($N$633,'Banco de Dados'!$B$4:$J$50,4,FALSE),"ERRO")),"")</f>
        <v/>
      </c>
      <c r="O660" s="25" t="str">
        <f t="shared" si="451"/>
        <v/>
      </c>
      <c r="P660" s="103" t="str">
        <f>IFERROR(O660*(C660*(PRINCIPAL!$G$174/100))*0.47*(44/12),"")</f>
        <v/>
      </c>
      <c r="Q660" s="107" t="str">
        <f t="shared" si="452"/>
        <v/>
      </c>
      <c r="R660" s="29" t="str">
        <f>IFERROR(IF(AND(PRINCIPAL!$H$175&lt;&gt;"",OR(L660=PRINCIPAL!$I$175,L660=PRINCIPAL!$I$175+PRINCIPAL!$I$175,L660=PRINCIPAL!$I$175+PRINCIPAL!$I$175+PRINCIPAL!$I$175)),0,IF(AND(PRINCIPAL!$H$175&lt;&gt;"",L660=PRINCIPAL!$J$175),VLOOKUP($S$633,'Banco de Dados'!$B$4:$J$50,8,FALSE)*PRINCIPAL!$H$175*(1-(PRINCIPAL!$K$175/100)),IF(AND(PRINCIPAL!$H$175&lt;&gt;"",L660=PRINCIPAL!$L$175),VLOOKUP($S$633,'Banco de Dados'!$B$4:$J$50,8,FALSE)*PRINCIPAL!$H$175*(1-(PRINCIPAL!$M$175/100)),IF(AND(PRINCIPAL!$H$175&lt;&gt;"",L660=PRINCIPAL!$N$175),VLOOKUP($S$633,'Banco de Dados'!$B$4:$J$50,8,FALSE)*PRINCIPAL!$H$175*(1-(PRINCIPAL!$O$175/100)),IF(PRINCIPAL!$H$175&lt;&gt;"",VLOOKUP($S$633,'Banco de Dados'!$B$4:$J$50,8,FALSE)*PRINCIPAL!$H$175,IF(OR(L660=PRINCIPAL!$I$175,L660=PRINCIPAL!$I$175+PRINCIPAL!$I$175,L660=PRINCIPAL!$I$175+PRINCIPAL!$I$175+PRINCIPAL!$I$175),0,IF(L660=PRINCIPAL!$J$175,VLOOKUP($S$633,'Banco de Dados'!$B$4:$J$50,6,FALSE)*(1-(PRINCIPAL!$K$175/100)),IF(L660=PRINCIPAL!$L$175,VLOOKUP($S$633,'Banco de Dados'!$B$4:$J$50,6,FALSE)*(1-(PRINCIPAL!$M$175/100)),IF(L660=PRINCIPAL!$N$175,VLOOKUP($S$633,'Banco de Dados'!$B$4:$J$50,6,FALSE)*(1-(PRINCIPAL!$O$175/100)),VLOOKUP($S$633,'Banco de Dados'!$B$4:$J$50,6,FALSE)))))))))),"")</f>
        <v/>
      </c>
      <c r="S660" s="29" t="str">
        <f>IFERROR(R660*(IFERROR(VLOOKUP($S$633,'Banco de Dados'!$B$4:$J$50,4,FALSE),"ERRO")),"")</f>
        <v/>
      </c>
      <c r="T660" s="29" t="str">
        <f t="shared" si="450"/>
        <v/>
      </c>
      <c r="U660" s="103" t="str">
        <f>IFERROR(T660*(C660*(PRINCIPAL!$G$175/100))*0.47*(44/12),"")</f>
        <v/>
      </c>
      <c r="V660" s="103" t="str">
        <f t="shared" si="426"/>
        <v/>
      </c>
      <c r="W660" s="30" t="str">
        <f>IFERROR(IF(AND(PRINCIPAL!$H$176&lt;&gt;"",OR(L660=PRINCIPAL!$I$176,L660=PRINCIPAL!$I$176+PRINCIPAL!$I$176,L660=PRINCIPAL!$I$176+PRINCIPAL!$I$176+PRINCIPAL!$I$176)),0,IF(AND(PRINCIPAL!$H$176&lt;&gt;"",L660=PRINCIPAL!$J$176),VLOOKUP($X$633,'Banco de Dados'!$B$4:$J$50,8,FALSE)*PRINCIPAL!$H$176*(1-(PRINCIPAL!$K$176/100)),IF(AND(PRINCIPAL!$H$176&lt;&gt;"",L660=PRINCIPAL!$L$176),VLOOKUP($X$633,'Banco de Dados'!$B$4:$J$50,8,FALSE)*PRINCIPAL!$H$176*(1-(PRINCIPAL!$M$176/100)),IF(AND(PRINCIPAL!$H$176&lt;&gt;"",L660=PRINCIPAL!$N$176),VLOOKUP($X$633,'Banco de Dados'!$B$4:$J$50,8,FALSE)*PRINCIPAL!$H$176*(1-(PRINCIPAL!$O$176/100)),IF(PRINCIPAL!$H$176&lt;&gt;"",VLOOKUP($X$633,'Banco de Dados'!$B$4:$J$50,8,FALSE)*PRINCIPAL!$H$176,IF(OR(L660=PRINCIPAL!$I$176,L660=PRINCIPAL!$I$176+PRINCIPAL!$I$176,L660=PRINCIPAL!$I$176+PRINCIPAL!$I$176+PRINCIPAL!$I$176),0,IF(L660=PRINCIPAL!$J$176,VLOOKUP($X$633,'Banco de Dados'!$B$4:$J$50,6,FALSE)*(1-(PRINCIPAL!$K$176/100)),IF(L660=PRINCIPAL!$L$176,VLOOKUP($X$633,'Banco de Dados'!$B$4:$J$50,6,FALSE)*(1-(PRINCIPAL!$M$176/100)),IF(L660=PRINCIPAL!$N$176,VLOOKUP($X$633,'Banco de Dados'!$B$4:$J$50,6,FALSE)*(1-(PRINCIPAL!$O$176/100)),VLOOKUP($X$633,'Banco de Dados'!$B$4:$J$50,6,FALSE)))))))))),"")</f>
        <v/>
      </c>
      <c r="X660" s="29" t="str">
        <f>IFERROR(W660*(IFERROR(VLOOKUP($X$633,'Banco de Dados'!$B$4:$J$50,4,FALSE),"ERRO")),"")</f>
        <v/>
      </c>
      <c r="Y660" s="29" t="str">
        <f t="shared" si="444"/>
        <v/>
      </c>
      <c r="Z660" s="103" t="str">
        <f>IFERROR(Y660*(C660*(PRINCIPAL!$G$176/100))*0.47*(44/12),"")</f>
        <v/>
      </c>
      <c r="AA660" s="111" t="str">
        <f t="shared" si="445"/>
        <v/>
      </c>
      <c r="AB660" s="30" t="str">
        <f>IFERROR(IF(AND(PRINCIPAL!$H$177&lt;&gt;"",OR(L660=PRINCIPAL!$I$177,L660=PRINCIPAL!$I$177+PRINCIPAL!$I$177,L660=PRINCIPAL!$I$177+PRINCIPAL!$I$177+PRINCIPAL!$I$177)),0,IF(AND(PRINCIPAL!$H$177&lt;&gt;"",L660=PRINCIPAL!$J$177),VLOOKUP($AC$633,'Banco de Dados'!$B$4:$J$50,8,FALSE)*PRINCIPAL!$H$177*(1-(PRINCIPAL!$K$177/100)),IF(AND(PRINCIPAL!$H$177&lt;&gt;"",L660=PRINCIPAL!$L$177),VLOOKUP($AC$633,'Banco de Dados'!$B$4:$J$50,8,FALSE)*PRINCIPAL!$H$177*(1-(PRINCIPAL!$M$177/100)),IF(AND(PRINCIPAL!$H$177&lt;&gt;"",L660=PRINCIPAL!$N$177),VLOOKUP($AC$633,'Banco de Dados'!$B$4:$J$50,8,FALSE)*PRINCIPAL!$H$177*(1-(PRINCIPAL!$O$177/100)),IF(PRINCIPAL!$H$177&lt;&gt;"",VLOOKUP($AC$633,'Banco de Dados'!$B$4:$J$50,8,FALSE)*PRINCIPAL!$H$177,IF(OR(L660=PRINCIPAL!$I$177,L660=PRINCIPAL!$I$177+PRINCIPAL!$I$177,L660=PRINCIPAL!$I$177+PRINCIPAL!$I$177+PRINCIPAL!$I$177),0,IF(L660=PRINCIPAL!$J$177,VLOOKUP($AC$633,'Banco de Dados'!$B$4:$J$50,6,FALSE)*(1-(PRINCIPAL!$K$177/100)),IF(L660=PRINCIPAL!$L$177,VLOOKUP($AC$633,'Banco de Dados'!$B$4:$J$50,6,FALSE)*(1-(PRINCIPAL!$M$177/100)),IF(L660=PRINCIPAL!$N$177,VLOOKUP($AC$633,'Banco de Dados'!$B$4:$J$50,6,FALSE)*(1-(PRINCIPAL!$O$177/100)),VLOOKUP($AC$633,'Banco de Dados'!$B$4:$J$50,6,FALSE)))))))))),"")</f>
        <v/>
      </c>
      <c r="AC660" s="29" t="str">
        <f>IFERROR(AB660*(IFERROR(VLOOKUP($AC$633,'Banco de Dados'!$B$4:$J$50,4,FALSE),"ERRO")),"")</f>
        <v/>
      </c>
      <c r="AD660" s="29" t="str">
        <f t="shared" si="435"/>
        <v/>
      </c>
      <c r="AE660" s="103" t="str">
        <f>IFERROR(AD660*(C660*(PRINCIPAL!$G$177/100))*0.47*(44/12),"")</f>
        <v/>
      </c>
      <c r="AF660" s="111" t="str">
        <f t="shared" si="436"/>
        <v/>
      </c>
      <c r="AG660" s="30" t="str">
        <f>IFERROR(IF(AND(PRINCIPAL!$H$178&lt;&gt;"",OR(L660=PRINCIPAL!$I$178,L660=PRINCIPAL!$I$178+PRINCIPAL!$I$178,L660=PRINCIPAL!$I$178+PRINCIPAL!$I$178+PRINCIPAL!$I$178)),0,IF(AND(PRINCIPAL!$H$178&lt;&gt;"",L660=PRINCIPAL!$J$178),VLOOKUP($AH$633,'Banco de Dados'!$B$4:$J$50,8,FALSE)*PRINCIPAL!$H$178*(1-(PRINCIPAL!$K$178/100)),IF(AND(PRINCIPAL!$H$178&lt;&gt;"",L660=PRINCIPAL!$L$178),VLOOKUP($AH$633,'Banco de Dados'!$B$4:$J$50,8,FALSE)*PRINCIPAL!$H$178*(1-(PRINCIPAL!$M$178/100)),IF(AND(PRINCIPAL!$H$178&lt;&gt;"",L660=PRINCIPAL!$N$178),VLOOKUP($AH$633,'Banco de Dados'!$B$4:$J$50,8,FALSE)*PRINCIPAL!$H$178*(1-(PRINCIPAL!$O$178/100)),IF(PRINCIPAL!$H$178&lt;&gt;"",VLOOKUP($AH$633,'Banco de Dados'!$B$4:$J$50,8,FALSE)*PRINCIPAL!$H$178,IF(OR(L660=PRINCIPAL!$I$178,L660=PRINCIPAL!$I$178+PRINCIPAL!$I$178,L660=PRINCIPAL!$I$178+PRINCIPAL!$I$178+PRINCIPAL!$I$178),0,IF(L660=PRINCIPAL!$J$178,VLOOKUP($AH$633,'Banco de Dados'!$B$4:$J$50,6,FALSE)*(1-(PRINCIPAL!$K$178/100)),IF(L660=PRINCIPAL!$L$178,VLOOKUP($AH$633,'Banco de Dados'!$B$4:$J$50,6,FALSE)*(1-(PRINCIPAL!$M$178/100)),IF(L660=PRINCIPAL!$N$178,VLOOKUP($AH$633,'Banco de Dados'!$B$4:$J$50,6,FALSE)*(1-(PRINCIPAL!$O$178/100)),VLOOKUP($AH$633,'Banco de Dados'!$B$4:$J$50,6,FALSE)))))))))),"")</f>
        <v/>
      </c>
      <c r="AH660" s="29" t="str">
        <f>IFERROR(AG660*(IFERROR(VLOOKUP($AH$633,'Banco de Dados'!$B$4:$J$50,4,FALSE),"ERRO")),"")</f>
        <v/>
      </c>
      <c r="AI660" s="29" t="str">
        <f t="shared" si="437"/>
        <v/>
      </c>
      <c r="AJ660" s="103" t="str">
        <f>IFERROR(AI660*(C660*(PRINCIPAL!$G$178/100))*0.47*(44/12),"")</f>
        <v/>
      </c>
      <c r="AK660" s="111" t="str">
        <f t="shared" si="446"/>
        <v/>
      </c>
      <c r="AL660" s="30" t="str">
        <f>IFERROR(IF(AND(PRINCIPAL!$H$179&lt;&gt;"",OR(L660=PRINCIPAL!$I$179,L660=PRINCIPAL!$I$179+PRINCIPAL!$I$179,L660=PRINCIPAL!$I$179+PRINCIPAL!$I$179+PRINCIPAL!$I$179)),0,IF(AND(PRINCIPAL!$H$179&lt;&gt;"",L660=PRINCIPAL!$J$179),VLOOKUP($AM$633,'Banco de Dados'!$B$4:$J$50,8,FALSE)*PRINCIPAL!$H$179*(1-(PRINCIPAL!$K$179/100)),IF(AND(PRINCIPAL!$H$179&lt;&gt;"",L660=PRINCIPAL!$L$179),VLOOKUP($AM$633,'Banco de Dados'!$B$4:$J$50,8,FALSE)*PRINCIPAL!$H$179*(1-(PRINCIPAL!$M$179/100)),IF(AND(PRINCIPAL!$H$179&lt;&gt;"",L660=PRINCIPAL!$N$179),VLOOKUP($AM$633,'Banco de Dados'!$B$4:$J$50,8,FALSE)*PRINCIPAL!$H$179*(1-(PRINCIPAL!$O$179/100)),IF(PRINCIPAL!$H$179&lt;&gt;"",VLOOKUP($AM$633,'Banco de Dados'!$B$4:$J$50,8,FALSE)*PRINCIPAL!$H$179,IF(OR(L660=PRINCIPAL!$I$179,L660=PRINCIPAL!$I$179+PRINCIPAL!$I$179,L660=PRINCIPAL!$I$179+PRINCIPAL!$I$179+PRINCIPAL!$I$179),0,IF(L660=PRINCIPAL!$J$179,VLOOKUP($AM$633,'Banco de Dados'!$B$4:$J$50,6,FALSE)*(1-(PRINCIPAL!$K$179/100)),IF(L660=PRINCIPAL!$L$179,VLOOKUP($AM$633,'Banco de Dados'!$B$4:$J$50,6,FALSE)*(1-(PRINCIPAL!$M$179/100)),IF(L660=PRINCIPAL!$N$179,VLOOKUP($AM$633,'Banco de Dados'!$B$4:$J$50,6,FALSE)*(1-(PRINCIPAL!$O$179/100)),VLOOKUP($AM$633,'Banco de Dados'!$B$4:$J$50,6,FALSE)))))))))),"")</f>
        <v/>
      </c>
      <c r="AM660" s="29" t="str">
        <f>IFERROR(AL660*(IFERROR(VLOOKUP($AM$633,'Banco de Dados'!$B$4:$J$50,4,FALSE),"ERRO")),"")</f>
        <v/>
      </c>
      <c r="AN660" s="29" t="str">
        <f t="shared" si="438"/>
        <v/>
      </c>
      <c r="AO660" s="103" t="str">
        <f>IFERROR(AN660*(C660*(PRINCIPAL!$G$179/100))*0.47*(44/12),"")</f>
        <v/>
      </c>
      <c r="AP660" s="111" t="str">
        <f t="shared" si="439"/>
        <v/>
      </c>
      <c r="AQ660" s="30" t="str">
        <f>IFERROR(IF(AND(PRINCIPAL!$H$180&lt;&gt;"",OR(L660=PRINCIPAL!$I$180,L660=PRINCIPAL!$I$180+PRINCIPAL!$I$180,L660=PRINCIPAL!$I$180+PRINCIPAL!$I$180+PRINCIPAL!$I$180)),0,IF(AND(PRINCIPAL!$H$180&lt;&gt;"",L660=PRINCIPAL!$J$180),VLOOKUP($AR$633,'Banco de Dados'!$B$4:$J$50,8,FALSE)*PRINCIPAL!$H$180*(1-(PRINCIPAL!$K$180/100)),IF(AND(PRINCIPAL!$H$180&lt;&gt;"",L660=PRINCIPAL!$L$180),VLOOKUP($AR$633,'Banco de Dados'!$B$4:$J$50,8,FALSE)*PRINCIPAL!$H$180*(1-(PRINCIPAL!$M$180/100)),IF(AND(PRINCIPAL!$H$180&lt;&gt;"",L660=PRINCIPAL!$N$180),VLOOKUP($AR$633,'Banco de Dados'!$B$4:$J$50,8,FALSE)*PRINCIPAL!$H$180*(1-(PRINCIPAL!$O$180/100)),IF(PRINCIPAL!$H$180&lt;&gt;"",VLOOKUP($AR$633,'Banco de Dados'!$B$4:$J$50,8,FALSE)*PRINCIPAL!$H$180,IF(OR(L660=PRINCIPAL!$I$180,L660=PRINCIPAL!$I$180+PRINCIPAL!$I$180,L660=PRINCIPAL!$I$180+PRINCIPAL!$I$180+PRINCIPAL!$I$180),0,IF(L660=PRINCIPAL!$J$180,VLOOKUP($AR$633,'Banco de Dados'!$B$4:$J$50,6,FALSE)*(1-(PRINCIPAL!$K$180/100)),IF(L660=PRINCIPAL!$L$180,VLOOKUP($AR$633,'Banco de Dados'!$B$4:$J$50,6,FALSE)*(1-(PRINCIPAL!$M$180/100)),IF(L660=PRINCIPAL!$N$180,VLOOKUP($AR$633,'Banco de Dados'!$B$4:$J$50,6,FALSE)*(1-(PRINCIPAL!$O$180/100)),VLOOKUP($AR$633,'Banco de Dados'!$B$4:$J$50,6,FALSE)))))))))),"")</f>
        <v/>
      </c>
      <c r="AR660" s="29" t="str">
        <f>IFERROR(AQ660*(IFERROR(VLOOKUP($AR$633,'Banco de Dados'!$B$4:$J$50,4,FALSE),"ERRO")),"")</f>
        <v/>
      </c>
      <c r="AS660" s="29" t="str">
        <f t="shared" si="440"/>
        <v/>
      </c>
      <c r="AT660" s="103" t="str">
        <f>IFERROR(AS660*(C660*(PRINCIPAL!$G$180/100))*0.47*(44/12),"")</f>
        <v/>
      </c>
      <c r="AU660" s="111" t="str">
        <f t="shared" si="441"/>
        <v/>
      </c>
      <c r="AV660" s="30" t="str">
        <f>IFERROR(IF(AND(PRINCIPAL!$H$181&lt;&gt;"",OR(L660=PRINCIPAL!$I$181,L660=PRINCIPAL!$I$181+PRINCIPAL!$I$181,L660=PRINCIPAL!$I$181+PRINCIPAL!$I$181+PRINCIPAL!$I$181)),0,IF(AND(PRINCIPAL!$H$181&lt;&gt;"",L660=PRINCIPAL!$J$181),VLOOKUP($AW$633,'Banco de Dados'!$B$4:$J$50,8,FALSE)*PRINCIPAL!$H$181*(1-(PRINCIPAL!$K$181/100)),IF(AND(PRINCIPAL!$H$181&lt;&gt;"",L660=PRINCIPAL!$L$181),VLOOKUP($AW$633,'Banco de Dados'!$B$4:$J$50,8,FALSE)*PRINCIPAL!$H$181*(1-(PRINCIPAL!$M$181/100)),IF(AND(PRINCIPAL!$H$181&lt;&gt;"",L660=PRINCIPAL!$N$181),VLOOKUP($AW$633,'Banco de Dados'!$B$4:$J$50,8,FALSE)*PRINCIPAL!$H$181*(1-(PRINCIPAL!$O$181/100)),IF(PRINCIPAL!$H$181&lt;&gt;"",VLOOKUP($AW$633,'Banco de Dados'!$B$4:$J$50,8,FALSE)*PRINCIPAL!$H$181,IF(OR(L660=PRINCIPAL!$I$181,L660=PRINCIPAL!$I$181+PRINCIPAL!$I$181,L660=PRINCIPAL!$I$181+PRINCIPAL!$I$181+PRINCIPAL!$I$181),0,IF(L660=PRINCIPAL!$J$181,VLOOKUP($AW$633,'Banco de Dados'!$B$4:$J$50,6,FALSE)*(1-(PRINCIPAL!$K$181/100)),IF(L660=PRINCIPAL!$L$181,VLOOKUP($AW$633,'Banco de Dados'!$B$4:$J$50,6,FALSE)*(1-(PRINCIPAL!$M$181/100)),IF(L660=PRINCIPAL!$N$181,VLOOKUP($AW$633,'Banco de Dados'!$B$4:$J$50,6,FALSE)*(1-(PRINCIPAL!$O$181/100)),VLOOKUP($AW$633,'Banco de Dados'!$B$4:$J$50,6,FALSE)))))))))),"")</f>
        <v/>
      </c>
      <c r="AW660" s="29" t="str">
        <f>IFERROR(AV660*(IFERROR(VLOOKUP($AW$633,'Banco de Dados'!$B$4:$J$50,4,FALSE),"ERRO")),"")</f>
        <v/>
      </c>
      <c r="AX660" s="29" t="str">
        <f t="shared" si="442"/>
        <v/>
      </c>
      <c r="AY660" s="103" t="str">
        <f>IFERROR(AX660*(C660*(PRINCIPAL!$G$181/100))*0.47*(44/12),"")</f>
        <v/>
      </c>
      <c r="AZ660" s="111" t="str">
        <f t="shared" si="447"/>
        <v/>
      </c>
      <c r="BA660" s="30" t="str">
        <f>IFERROR(IF(AND(PRINCIPAL!$H$182&lt;&gt;"",OR(L660=PRINCIPAL!$I$182,L660=PRINCIPAL!$I$182+PRINCIPAL!$I$182,L660=PRINCIPAL!$I$182+PRINCIPAL!$I$182+PRINCIPAL!$I$182)),0,IF(AND(PRINCIPAL!$H$182&lt;&gt;"",L660=PRINCIPAL!$J$182),VLOOKUP($BB$633,'Banco de Dados'!$B$4:$J$50,8,FALSE)*PRINCIPAL!$H$182*(1-(PRINCIPAL!$K$182/100)),IF(AND(PRINCIPAL!$H$182&lt;&gt;"",L660=PRINCIPAL!$L$182),VLOOKUP($BB$633,'Banco de Dados'!$B$4:$J$50,8,FALSE)*PRINCIPAL!$H$182*(1-(PRINCIPAL!$M$182/100)),IF(AND(PRINCIPAL!$H$182&lt;&gt;"",L660=PRINCIPAL!$N$182),VLOOKUP($BB$633,'Banco de Dados'!$B$4:$J$50,8,FALSE)*PRINCIPAL!$H$182*(1-(PRINCIPAL!$O$182/100)),IF(PRINCIPAL!$H$182&lt;&gt;"",VLOOKUP($BB$633,'Banco de Dados'!$B$4:$J$50,8,FALSE)*PRINCIPAL!$H$182,IF(OR(L660=PRINCIPAL!$I$182,L660=PRINCIPAL!$I$182+PRINCIPAL!$I$182,L660=PRINCIPAL!$I$182+PRINCIPAL!$I$182+PRINCIPAL!$I$182),0,IF(L660=PRINCIPAL!$J$182,VLOOKUP($BB$633,'Banco de Dados'!$B$4:$J$50,6,FALSE)*(1-(PRINCIPAL!$K$182/100)),IF(L660=PRINCIPAL!$L$182,VLOOKUP($BB$633,'Banco de Dados'!$B$4:$J$50,6,FALSE)*(1-(PRINCIPAL!$M$182/100)),IF(L660=PRINCIPAL!$N$182,VLOOKUP($BB$633,'Banco de Dados'!$B$4:$J$50,6,FALSE)*(1-(PRINCIPAL!$O$182/100)),VLOOKUP($BB$633,'Banco de Dados'!$B$4:$J$50,6,FALSE)))))))))),"")</f>
        <v/>
      </c>
      <c r="BB660" s="29" t="str">
        <f>IFERROR(BA660*(IFERROR(VLOOKUP($BB$633,'Banco de Dados'!$B$4:$J$50,4,FALSE),"ERRO")),"")</f>
        <v/>
      </c>
      <c r="BC660" s="29" t="str">
        <f t="shared" si="448"/>
        <v/>
      </c>
      <c r="BD660" s="103" t="str">
        <f>IFERROR(BC660*(C660*(PRINCIPAL!$G$182/100))*0.47*(44/12),"")</f>
        <v/>
      </c>
      <c r="BE660" s="111" t="str">
        <f t="shared" si="427"/>
        <v/>
      </c>
      <c r="BF660" s="30" t="str">
        <f>IFERROR(IF(AND(PRINCIPAL!$H$183&lt;&gt;"",OR(L660=PRINCIPAL!$I$183,L660=PRINCIPAL!$I$183+PRINCIPAL!$I$183,L660=PRINCIPAL!$I$183+PRINCIPAL!$I$183+PRINCIPAL!$I$183)),0,IF(AND(PRINCIPAL!$H$183&lt;&gt;"",L660=PRINCIPAL!$J$183),VLOOKUP($BG$633,'Banco de Dados'!$B$4:$J$50,8,FALSE)*PRINCIPAL!$H$183*(1-(PRINCIPAL!$K$183/100)),IF(AND(PRINCIPAL!$H$183&lt;&gt;"",L660=PRINCIPAL!$L$183),VLOOKUP($BG$633,'Banco de Dados'!$B$4:$J$50,8,FALSE)*PRINCIPAL!$H$183*(1-(PRINCIPAL!$M$183/100)),IF(AND(PRINCIPAL!$H$183&lt;&gt;"",L660=PRINCIPAL!$N$183),VLOOKUP($BG$633,'Banco de Dados'!$B$4:$J$50,8,FALSE)*PRINCIPAL!$H$183*(1-(PRINCIPAL!$O$183/100)),IF(PRINCIPAL!$H$183&lt;&gt;"",VLOOKUP($BG$633,'Banco de Dados'!$B$4:$J$50,8,FALSE)*PRINCIPAL!$H$183,IF(OR(L660=PRINCIPAL!$I$183,L660=PRINCIPAL!$I$183+PRINCIPAL!$I$183,L660=PRINCIPAL!$I$183+PRINCIPAL!$I$183+PRINCIPAL!$I$183),0,IF(L660=PRINCIPAL!$J$183,VLOOKUP($BG$633,'Banco de Dados'!$B$4:$J$50,6,FALSE)*(1-(PRINCIPAL!$K$183/100)),IF(L660=PRINCIPAL!$L$183,VLOOKUP($BG$633,'Banco de Dados'!$B$4:$J$50,6,FALSE)*(1-(PRINCIPAL!$M$183/100)),IF(L660=PRINCIPAL!$N$183,VLOOKUP($BG$633,'Banco de Dados'!$B$4:$J$50,6,FALSE)*(1-(PRINCIPAL!$O$183/100)),VLOOKUP($BG$633,'Banco de Dados'!$B$4:$J$50,6,FALSE)))))))))),"")</f>
        <v/>
      </c>
      <c r="BG660" s="29" t="str">
        <f>IFERROR(BF660*(IFERROR(VLOOKUP($BG$633,'Banco de Dados'!$B$4:$J$50,4,FALSE),"ERRO")),"")</f>
        <v/>
      </c>
      <c r="BH660" s="29" t="str">
        <f t="shared" si="443"/>
        <v/>
      </c>
      <c r="BI660" s="103" t="str">
        <f>IFERROR(BH660*(C660*(PRINCIPAL!$G$183/100))*0.47*(44/12),"")</f>
        <v/>
      </c>
      <c r="BJ660" s="102" t="str">
        <f t="shared" si="428"/>
        <v/>
      </c>
    </row>
    <row r="661" spans="2:62" ht="12.75" customHeight="1" x14ac:dyDescent="0.3">
      <c r="B661" s="326">
        <f t="shared" si="429"/>
        <v>2046</v>
      </c>
      <c r="C661" s="340"/>
      <c r="D661" s="1"/>
      <c r="E661" s="116">
        <v>26</v>
      </c>
      <c r="F661" s="24" t="str">
        <f>IFERROR(VLOOKUP($G$633,'Banco de Dados'!$B$4:$J$50,6,FALSE),"")</f>
        <v/>
      </c>
      <c r="G661" s="25" t="str">
        <f>IFERROR(F661*(IFERROR(VLOOKUP($G$633,'Banco de Dados'!$B$4:$J$50,4,FALSE),"ERRO")),"")</f>
        <v/>
      </c>
      <c r="H661" s="25" t="str">
        <f t="shared" si="430"/>
        <v/>
      </c>
      <c r="I661" s="103" t="str">
        <f t="shared" si="431"/>
        <v/>
      </c>
      <c r="J661" s="117" t="str">
        <f t="shared" si="432"/>
        <v/>
      </c>
      <c r="K661" s="1"/>
      <c r="L661" s="91">
        <v>26</v>
      </c>
      <c r="M661" s="24" t="str">
        <f>IFERROR(IF(AND(PRINCIPAL!$H$174&lt;&gt;"",OR(L661=PRINCIPAL!$I$174,L661=PRINCIPAL!$I$174+PRINCIPAL!$I$174,L661=PRINCIPAL!$I$174+PRINCIPAL!$I$174+PRINCIPAL!$I$174)),0,IF(AND(PRINCIPAL!$H$174&lt;&gt;"",L661=PRINCIPAL!$J$174),VLOOKUP($N$633,'Banco de Dados'!$B$4:$J$50,8,FALSE)*PRINCIPAL!$H$174*(1-(PRINCIPAL!$K$174/100)),IF(AND(PRINCIPAL!$H$174&lt;&gt;"",L661=PRINCIPAL!$L$174),VLOOKUP($N$633,'Banco de Dados'!$B$4:$J$50,8,FALSE)*PRINCIPAL!$H$174*(1-(PRINCIPAL!$M$174/100)),IF(AND(PRINCIPAL!$H$174&lt;&gt;"",L661=PRINCIPAL!$N$174),VLOOKUP($N$633,'Banco de Dados'!$B$4:$J$50,8,FALSE)*PRINCIPAL!$H$174*(1-(PRINCIPAL!$O$174/100)),IF(PRINCIPAL!$H$174&lt;&gt;"",VLOOKUP($N$633,'Banco de Dados'!$B$4:$J$50,8,FALSE)*PRINCIPAL!$H$174,IF(OR(L661=PRINCIPAL!$I$174,L661=PRINCIPAL!$I$174+PRINCIPAL!$I$174,L661=PRINCIPAL!$I$174+PRINCIPAL!$I$174+PRINCIPAL!$I$174),0,IF(L661=PRINCIPAL!$J$174,VLOOKUP($N$633,'Banco de Dados'!$B$4:$J$50,6,FALSE)*(1-(PRINCIPAL!$K$174/100)),IF(L661=PRINCIPAL!$L$174,VLOOKUP($N$633,'Banco de Dados'!$B$4:$J$50,6,FALSE)*(1-(PRINCIPAL!$M$174/100)),IF(L661=PRINCIPAL!$N$174,VLOOKUP($N$633,'Banco de Dados'!$B$4:$J$50,6,FALSE)*(1-(PRINCIPAL!$O$174/100)),VLOOKUP($N$633,'Banco de Dados'!$B$4:$J$50,6,FALSE)))))))))),"")</f>
        <v/>
      </c>
      <c r="N661" s="25" t="str">
        <f>IFERROR(M661*(IFERROR(VLOOKUP($N$633,'Banco de Dados'!$B$4:$J$50,4,FALSE),"ERRO")),"")</f>
        <v/>
      </c>
      <c r="O661" s="25" t="str">
        <f t="shared" si="451"/>
        <v/>
      </c>
      <c r="P661" s="103" t="str">
        <f>IFERROR(O661*(C661*(PRINCIPAL!$G$174/100))*0.47*(44/12),"")</f>
        <v/>
      </c>
      <c r="Q661" s="107" t="str">
        <f>IFERROR(Q660+P661,"")</f>
        <v/>
      </c>
      <c r="R661" s="29" t="str">
        <f>IFERROR(IF(AND(PRINCIPAL!$H$175&lt;&gt;"",OR(L661=PRINCIPAL!$I$175,L661=PRINCIPAL!$I$175+PRINCIPAL!$I$175,L661=PRINCIPAL!$I$175+PRINCIPAL!$I$175+PRINCIPAL!$I$175)),0,IF(AND(PRINCIPAL!$H$175&lt;&gt;"",L661=PRINCIPAL!$J$175),VLOOKUP($S$633,'Banco de Dados'!$B$4:$J$50,8,FALSE)*PRINCIPAL!$H$175*(1-(PRINCIPAL!$K$175/100)),IF(AND(PRINCIPAL!$H$175&lt;&gt;"",L661=PRINCIPAL!$L$175),VLOOKUP($S$633,'Banco de Dados'!$B$4:$J$50,8,FALSE)*PRINCIPAL!$H$175*(1-(PRINCIPAL!$M$175/100)),IF(AND(PRINCIPAL!$H$175&lt;&gt;"",L661=PRINCIPAL!$N$175),VLOOKUP($S$633,'Banco de Dados'!$B$4:$J$50,8,FALSE)*PRINCIPAL!$H$175*(1-(PRINCIPAL!$O$175/100)),IF(PRINCIPAL!$H$175&lt;&gt;"",VLOOKUP($S$633,'Banco de Dados'!$B$4:$J$50,8,FALSE)*PRINCIPAL!$H$175,IF(OR(L661=PRINCIPAL!$I$175,L661=PRINCIPAL!$I$175+PRINCIPAL!$I$175,L661=PRINCIPAL!$I$175+PRINCIPAL!$I$175+PRINCIPAL!$I$175),0,IF(L661=PRINCIPAL!$J$175,VLOOKUP($S$633,'Banco de Dados'!$B$4:$J$50,6,FALSE)*(1-(PRINCIPAL!$K$175/100)),IF(L661=PRINCIPAL!$L$175,VLOOKUP($S$633,'Banco de Dados'!$B$4:$J$50,6,FALSE)*(1-(PRINCIPAL!$M$175/100)),IF(L661=PRINCIPAL!$N$175,VLOOKUP($S$633,'Banco de Dados'!$B$4:$J$50,6,FALSE)*(1-(PRINCIPAL!$O$175/100)),VLOOKUP($S$633,'Banco de Dados'!$B$4:$J$50,6,FALSE)))))))))),"")</f>
        <v/>
      </c>
      <c r="S661" s="29" t="str">
        <f>IFERROR(R661*(IFERROR(VLOOKUP($S$633,'Banco de Dados'!$B$4:$J$50,4,FALSE),"ERRO")),"")</f>
        <v/>
      </c>
      <c r="T661" s="29" t="str">
        <f t="shared" si="450"/>
        <v/>
      </c>
      <c r="U661" s="103" t="str">
        <f>IFERROR(T661*(C661*(PRINCIPAL!$G$175/100))*0.47*(44/12),"")</f>
        <v/>
      </c>
      <c r="V661" s="103" t="str">
        <f t="shared" si="426"/>
        <v/>
      </c>
      <c r="W661" s="30" t="str">
        <f>IFERROR(IF(AND(PRINCIPAL!$H$176&lt;&gt;"",OR(L661=PRINCIPAL!$I$176,L661=PRINCIPAL!$I$176+PRINCIPAL!$I$176,L661=PRINCIPAL!$I$176+PRINCIPAL!$I$176+PRINCIPAL!$I$176)),0,IF(AND(PRINCIPAL!$H$176&lt;&gt;"",L661=PRINCIPAL!$J$176),VLOOKUP($X$633,'Banco de Dados'!$B$4:$J$50,8,FALSE)*PRINCIPAL!$H$176*(1-(PRINCIPAL!$K$176/100)),IF(AND(PRINCIPAL!$H$176&lt;&gt;"",L661=PRINCIPAL!$L$176),VLOOKUP($X$633,'Banco de Dados'!$B$4:$J$50,8,FALSE)*PRINCIPAL!$H$176*(1-(PRINCIPAL!$M$176/100)),IF(AND(PRINCIPAL!$H$176&lt;&gt;"",L661=PRINCIPAL!$N$176),VLOOKUP($X$633,'Banco de Dados'!$B$4:$J$50,8,FALSE)*PRINCIPAL!$H$176*(1-(PRINCIPAL!$O$176/100)),IF(PRINCIPAL!$H$176&lt;&gt;"",VLOOKUP($X$633,'Banco de Dados'!$B$4:$J$50,8,FALSE)*PRINCIPAL!$H$176,IF(OR(L661=PRINCIPAL!$I$176,L661=PRINCIPAL!$I$176+PRINCIPAL!$I$176,L661=PRINCIPAL!$I$176+PRINCIPAL!$I$176+PRINCIPAL!$I$176),0,IF(L661=PRINCIPAL!$J$176,VLOOKUP($X$633,'Banco de Dados'!$B$4:$J$50,6,FALSE)*(1-(PRINCIPAL!$K$176/100)),IF(L661=PRINCIPAL!$L$176,VLOOKUP($X$633,'Banco de Dados'!$B$4:$J$50,6,FALSE)*(1-(PRINCIPAL!$M$176/100)),IF(L661=PRINCIPAL!$N$176,VLOOKUP($X$633,'Banco de Dados'!$B$4:$J$50,6,FALSE)*(1-(PRINCIPAL!$O$176/100)),VLOOKUP($X$633,'Banco de Dados'!$B$4:$J$50,6,FALSE)))))))))),"")</f>
        <v/>
      </c>
      <c r="X661" s="29" t="str">
        <f>IFERROR(W661*(IFERROR(VLOOKUP($X$633,'Banco de Dados'!$B$4:$J$50,4,FALSE),"ERRO")),"")</f>
        <v/>
      </c>
      <c r="Y661" s="29" t="str">
        <f t="shared" si="444"/>
        <v/>
      </c>
      <c r="Z661" s="103" t="str">
        <f>IFERROR(Y661*(C661*(PRINCIPAL!$G$176/100))*0.47*(44/12),"")</f>
        <v/>
      </c>
      <c r="AA661" s="111" t="str">
        <f t="shared" si="445"/>
        <v/>
      </c>
      <c r="AB661" s="30" t="str">
        <f>IFERROR(IF(AND(PRINCIPAL!$H$177&lt;&gt;"",OR(L661=PRINCIPAL!$I$177,L661=PRINCIPAL!$I$177+PRINCIPAL!$I$177,L661=PRINCIPAL!$I$177+PRINCIPAL!$I$177+PRINCIPAL!$I$177)),0,IF(AND(PRINCIPAL!$H$177&lt;&gt;"",L661=PRINCIPAL!$J$177),VLOOKUP($AC$633,'Banco de Dados'!$B$4:$J$50,8,FALSE)*PRINCIPAL!$H$177*(1-(PRINCIPAL!$K$177/100)),IF(AND(PRINCIPAL!$H$177&lt;&gt;"",L661=PRINCIPAL!$L$177),VLOOKUP($AC$633,'Banco de Dados'!$B$4:$J$50,8,FALSE)*PRINCIPAL!$H$177*(1-(PRINCIPAL!$M$177/100)),IF(AND(PRINCIPAL!$H$177&lt;&gt;"",L661=PRINCIPAL!$N$177),VLOOKUP($AC$633,'Banco de Dados'!$B$4:$J$50,8,FALSE)*PRINCIPAL!$H$177*(1-(PRINCIPAL!$O$177/100)),IF(PRINCIPAL!$H$177&lt;&gt;"",VLOOKUP($AC$633,'Banco de Dados'!$B$4:$J$50,8,FALSE)*PRINCIPAL!$H$177,IF(OR(L661=PRINCIPAL!$I$177,L661=PRINCIPAL!$I$177+PRINCIPAL!$I$177,L661=PRINCIPAL!$I$177+PRINCIPAL!$I$177+PRINCIPAL!$I$177),0,IF(L661=PRINCIPAL!$J$177,VLOOKUP($AC$633,'Banco de Dados'!$B$4:$J$50,6,FALSE)*(1-(PRINCIPAL!$K$177/100)),IF(L661=PRINCIPAL!$L$177,VLOOKUP($AC$633,'Banco de Dados'!$B$4:$J$50,6,FALSE)*(1-(PRINCIPAL!$M$177/100)),IF(L661=PRINCIPAL!$N$177,VLOOKUP($AC$633,'Banco de Dados'!$B$4:$J$50,6,FALSE)*(1-(PRINCIPAL!$O$177/100)),VLOOKUP($AC$633,'Banco de Dados'!$B$4:$J$50,6,FALSE)))))))))),"")</f>
        <v/>
      </c>
      <c r="AC661" s="29" t="str">
        <f>IFERROR(AB661*(IFERROR(VLOOKUP($AC$633,'Banco de Dados'!$B$4:$J$50,4,FALSE),"ERRO")),"")</f>
        <v/>
      </c>
      <c r="AD661" s="29" t="str">
        <f t="shared" si="435"/>
        <v/>
      </c>
      <c r="AE661" s="103" t="str">
        <f>IFERROR(AD661*(C661*(PRINCIPAL!$G$177/100))*0.47*(44/12),"")</f>
        <v/>
      </c>
      <c r="AF661" s="111" t="str">
        <f t="shared" si="436"/>
        <v/>
      </c>
      <c r="AG661" s="30" t="str">
        <f>IFERROR(IF(AND(PRINCIPAL!$H$178&lt;&gt;"",OR(L661=PRINCIPAL!$I$178,L661=PRINCIPAL!$I$178+PRINCIPAL!$I$178,L661=PRINCIPAL!$I$178+PRINCIPAL!$I$178+PRINCIPAL!$I$178)),0,IF(AND(PRINCIPAL!$H$178&lt;&gt;"",L661=PRINCIPAL!$J$178),VLOOKUP($AH$633,'Banco de Dados'!$B$4:$J$50,8,FALSE)*PRINCIPAL!$H$178*(1-(PRINCIPAL!$K$178/100)),IF(AND(PRINCIPAL!$H$178&lt;&gt;"",L661=PRINCIPAL!$L$178),VLOOKUP($AH$633,'Banco de Dados'!$B$4:$J$50,8,FALSE)*PRINCIPAL!$H$178*(1-(PRINCIPAL!$M$178/100)),IF(AND(PRINCIPAL!$H$178&lt;&gt;"",L661=PRINCIPAL!$N$178),VLOOKUP($AH$633,'Banco de Dados'!$B$4:$J$50,8,FALSE)*PRINCIPAL!$H$178*(1-(PRINCIPAL!$O$178/100)),IF(PRINCIPAL!$H$178&lt;&gt;"",VLOOKUP($AH$633,'Banco de Dados'!$B$4:$J$50,8,FALSE)*PRINCIPAL!$H$178,IF(OR(L661=PRINCIPAL!$I$178,L661=PRINCIPAL!$I$178+PRINCIPAL!$I$178,L661=PRINCIPAL!$I$178+PRINCIPAL!$I$178+PRINCIPAL!$I$178),0,IF(L661=PRINCIPAL!$J$178,VLOOKUP($AH$633,'Banco de Dados'!$B$4:$J$50,6,FALSE)*(1-(PRINCIPAL!$K$178/100)),IF(L661=PRINCIPAL!$L$178,VLOOKUP($AH$633,'Banco de Dados'!$B$4:$J$50,6,FALSE)*(1-(PRINCIPAL!$M$178/100)),IF(L661=PRINCIPAL!$N$178,VLOOKUP($AH$633,'Banco de Dados'!$B$4:$J$50,6,FALSE)*(1-(PRINCIPAL!$O$178/100)),VLOOKUP($AH$633,'Banco de Dados'!$B$4:$J$50,6,FALSE)))))))))),"")</f>
        <v/>
      </c>
      <c r="AH661" s="29" t="str">
        <f>IFERROR(AG661*(IFERROR(VLOOKUP($AH$633,'Banco de Dados'!$B$4:$J$50,4,FALSE),"ERRO")),"")</f>
        <v/>
      </c>
      <c r="AI661" s="29" t="str">
        <f t="shared" si="437"/>
        <v/>
      </c>
      <c r="AJ661" s="103" t="str">
        <f>IFERROR(AI661*(C661*(PRINCIPAL!$G$178/100))*0.47*(44/12),"")</f>
        <v/>
      </c>
      <c r="AK661" s="111" t="str">
        <f t="shared" si="446"/>
        <v/>
      </c>
      <c r="AL661" s="30" t="str">
        <f>IFERROR(IF(AND(PRINCIPAL!$H$179&lt;&gt;"",OR(L661=PRINCIPAL!$I$179,L661=PRINCIPAL!$I$179+PRINCIPAL!$I$179,L661=PRINCIPAL!$I$179+PRINCIPAL!$I$179+PRINCIPAL!$I$179)),0,IF(AND(PRINCIPAL!$H$179&lt;&gt;"",L661=PRINCIPAL!$J$179),VLOOKUP($AM$633,'Banco de Dados'!$B$4:$J$50,8,FALSE)*PRINCIPAL!$H$179*(1-(PRINCIPAL!$K$179/100)),IF(AND(PRINCIPAL!$H$179&lt;&gt;"",L661=PRINCIPAL!$L$179),VLOOKUP($AM$633,'Banco de Dados'!$B$4:$J$50,8,FALSE)*PRINCIPAL!$H$179*(1-(PRINCIPAL!$M$179/100)),IF(AND(PRINCIPAL!$H$179&lt;&gt;"",L661=PRINCIPAL!$N$179),VLOOKUP($AM$633,'Banco de Dados'!$B$4:$J$50,8,FALSE)*PRINCIPAL!$H$179*(1-(PRINCIPAL!$O$179/100)),IF(PRINCIPAL!$H$179&lt;&gt;"",VLOOKUP($AM$633,'Banco de Dados'!$B$4:$J$50,8,FALSE)*PRINCIPAL!$H$179,IF(OR(L661=PRINCIPAL!$I$179,L661=PRINCIPAL!$I$179+PRINCIPAL!$I$179,L661=PRINCIPAL!$I$179+PRINCIPAL!$I$179+PRINCIPAL!$I$179),0,IF(L661=PRINCIPAL!$J$179,VLOOKUP($AM$633,'Banco de Dados'!$B$4:$J$50,6,FALSE)*(1-(PRINCIPAL!$K$179/100)),IF(L661=PRINCIPAL!$L$179,VLOOKUP($AM$633,'Banco de Dados'!$B$4:$J$50,6,FALSE)*(1-(PRINCIPAL!$M$179/100)),IF(L661=PRINCIPAL!$N$179,VLOOKUP($AM$633,'Banco de Dados'!$B$4:$J$50,6,FALSE)*(1-(PRINCIPAL!$O$179/100)),VLOOKUP($AM$633,'Banco de Dados'!$B$4:$J$50,6,FALSE)))))))))),"")</f>
        <v/>
      </c>
      <c r="AM661" s="29" t="str">
        <f>IFERROR(AL661*(IFERROR(VLOOKUP($AM$633,'Banco de Dados'!$B$4:$J$50,4,FALSE),"ERRO")),"")</f>
        <v/>
      </c>
      <c r="AN661" s="29" t="str">
        <f t="shared" si="438"/>
        <v/>
      </c>
      <c r="AO661" s="103" t="str">
        <f>IFERROR(AN661*(C661*(PRINCIPAL!$G$179/100))*0.47*(44/12),"")</f>
        <v/>
      </c>
      <c r="AP661" s="111" t="str">
        <f t="shared" si="439"/>
        <v/>
      </c>
      <c r="AQ661" s="30" t="str">
        <f>IFERROR(IF(AND(PRINCIPAL!$H$180&lt;&gt;"",OR(L661=PRINCIPAL!$I$180,L661=PRINCIPAL!$I$180+PRINCIPAL!$I$180,L661=PRINCIPAL!$I$180+PRINCIPAL!$I$180+PRINCIPAL!$I$180)),0,IF(AND(PRINCIPAL!$H$180&lt;&gt;"",L661=PRINCIPAL!$J$180),VLOOKUP($AR$633,'Banco de Dados'!$B$4:$J$50,8,FALSE)*PRINCIPAL!$H$180*(1-(PRINCIPAL!$K$180/100)),IF(AND(PRINCIPAL!$H$180&lt;&gt;"",L661=PRINCIPAL!$L$180),VLOOKUP($AR$633,'Banco de Dados'!$B$4:$J$50,8,FALSE)*PRINCIPAL!$H$180*(1-(PRINCIPAL!$M$180/100)),IF(AND(PRINCIPAL!$H$180&lt;&gt;"",L661=PRINCIPAL!$N$180),VLOOKUP($AR$633,'Banco de Dados'!$B$4:$J$50,8,FALSE)*PRINCIPAL!$H$180*(1-(PRINCIPAL!$O$180/100)),IF(PRINCIPAL!$H$180&lt;&gt;"",VLOOKUP($AR$633,'Banco de Dados'!$B$4:$J$50,8,FALSE)*PRINCIPAL!$H$180,IF(OR(L661=PRINCIPAL!$I$180,L661=PRINCIPAL!$I$180+PRINCIPAL!$I$180,L661=PRINCIPAL!$I$180+PRINCIPAL!$I$180+PRINCIPAL!$I$180),0,IF(L661=PRINCIPAL!$J$180,VLOOKUP($AR$633,'Banco de Dados'!$B$4:$J$50,6,FALSE)*(1-(PRINCIPAL!$K$180/100)),IF(L661=PRINCIPAL!$L$180,VLOOKUP($AR$633,'Banco de Dados'!$B$4:$J$50,6,FALSE)*(1-(PRINCIPAL!$M$180/100)),IF(L661=PRINCIPAL!$N$180,VLOOKUP($AR$633,'Banco de Dados'!$B$4:$J$50,6,FALSE)*(1-(PRINCIPAL!$O$180/100)),VLOOKUP($AR$633,'Banco de Dados'!$B$4:$J$50,6,FALSE)))))))))),"")</f>
        <v/>
      </c>
      <c r="AR661" s="29" t="str">
        <f>IFERROR(AQ661*(IFERROR(VLOOKUP($AR$633,'Banco de Dados'!$B$4:$J$50,4,FALSE),"ERRO")),"")</f>
        <v/>
      </c>
      <c r="AS661" s="29" t="str">
        <f t="shared" si="440"/>
        <v/>
      </c>
      <c r="AT661" s="103" t="str">
        <f>IFERROR(AS661*(C661*(PRINCIPAL!$G$180/100))*0.47*(44/12),"")</f>
        <v/>
      </c>
      <c r="AU661" s="111" t="str">
        <f t="shared" si="441"/>
        <v/>
      </c>
      <c r="AV661" s="30" t="str">
        <f>IFERROR(IF(AND(PRINCIPAL!$H$181&lt;&gt;"",OR(L661=PRINCIPAL!$I$181,L661=PRINCIPAL!$I$181+PRINCIPAL!$I$181,L661=PRINCIPAL!$I$181+PRINCIPAL!$I$181+PRINCIPAL!$I$181)),0,IF(AND(PRINCIPAL!$H$181&lt;&gt;"",L661=PRINCIPAL!$J$181),VLOOKUP($AW$633,'Banco de Dados'!$B$4:$J$50,8,FALSE)*PRINCIPAL!$H$181*(1-(PRINCIPAL!$K$181/100)),IF(AND(PRINCIPAL!$H$181&lt;&gt;"",L661=PRINCIPAL!$L$181),VLOOKUP($AW$633,'Banco de Dados'!$B$4:$J$50,8,FALSE)*PRINCIPAL!$H$181*(1-(PRINCIPAL!$M$181/100)),IF(AND(PRINCIPAL!$H$181&lt;&gt;"",L661=PRINCIPAL!$N$181),VLOOKUP($AW$633,'Banco de Dados'!$B$4:$J$50,8,FALSE)*PRINCIPAL!$H$181*(1-(PRINCIPAL!$O$181/100)),IF(PRINCIPAL!$H$181&lt;&gt;"",VLOOKUP($AW$633,'Banco de Dados'!$B$4:$J$50,8,FALSE)*PRINCIPAL!$H$181,IF(OR(L661=PRINCIPAL!$I$181,L661=PRINCIPAL!$I$181+PRINCIPAL!$I$181,L661=PRINCIPAL!$I$181+PRINCIPAL!$I$181+PRINCIPAL!$I$181),0,IF(L661=PRINCIPAL!$J$181,VLOOKUP($AW$633,'Banco de Dados'!$B$4:$J$50,6,FALSE)*(1-(PRINCIPAL!$K$181/100)),IF(L661=PRINCIPAL!$L$181,VLOOKUP($AW$633,'Banco de Dados'!$B$4:$J$50,6,FALSE)*(1-(PRINCIPAL!$M$181/100)),IF(L661=PRINCIPAL!$N$181,VLOOKUP($AW$633,'Banco de Dados'!$B$4:$J$50,6,FALSE)*(1-(PRINCIPAL!$O$181/100)),VLOOKUP($AW$633,'Banco de Dados'!$B$4:$J$50,6,FALSE)))))))))),"")</f>
        <v/>
      </c>
      <c r="AW661" s="29" t="str">
        <f>IFERROR(AV661*(IFERROR(VLOOKUP($AW$633,'Banco de Dados'!$B$4:$J$50,4,FALSE),"ERRO")),"")</f>
        <v/>
      </c>
      <c r="AX661" s="29" t="str">
        <f t="shared" si="442"/>
        <v/>
      </c>
      <c r="AY661" s="103" t="str">
        <f>IFERROR(AX661*(C661*(PRINCIPAL!$G$181/100))*0.47*(44/12),"")</f>
        <v/>
      </c>
      <c r="AZ661" s="111" t="str">
        <f t="shared" si="447"/>
        <v/>
      </c>
      <c r="BA661" s="30" t="str">
        <f>IFERROR(IF(AND(PRINCIPAL!$H$182&lt;&gt;"",OR(L661=PRINCIPAL!$I$182,L661=PRINCIPAL!$I$182+PRINCIPAL!$I$182,L661=PRINCIPAL!$I$182+PRINCIPAL!$I$182+PRINCIPAL!$I$182)),0,IF(AND(PRINCIPAL!$H$182&lt;&gt;"",L661=PRINCIPAL!$J$182),VLOOKUP($BB$633,'Banco de Dados'!$B$4:$J$50,8,FALSE)*PRINCIPAL!$H$182*(1-(PRINCIPAL!$K$182/100)),IF(AND(PRINCIPAL!$H$182&lt;&gt;"",L661=PRINCIPAL!$L$182),VLOOKUP($BB$633,'Banco de Dados'!$B$4:$J$50,8,FALSE)*PRINCIPAL!$H$182*(1-(PRINCIPAL!$M$182/100)),IF(AND(PRINCIPAL!$H$182&lt;&gt;"",L661=PRINCIPAL!$N$182),VLOOKUP($BB$633,'Banco de Dados'!$B$4:$J$50,8,FALSE)*PRINCIPAL!$H$182*(1-(PRINCIPAL!$O$182/100)),IF(PRINCIPAL!$H$182&lt;&gt;"",VLOOKUP($BB$633,'Banco de Dados'!$B$4:$J$50,8,FALSE)*PRINCIPAL!$H$182,IF(OR(L661=PRINCIPAL!$I$182,L661=PRINCIPAL!$I$182+PRINCIPAL!$I$182,L661=PRINCIPAL!$I$182+PRINCIPAL!$I$182+PRINCIPAL!$I$182),0,IF(L661=PRINCIPAL!$J$182,VLOOKUP($BB$633,'Banco de Dados'!$B$4:$J$50,6,FALSE)*(1-(PRINCIPAL!$K$182/100)),IF(L661=PRINCIPAL!$L$182,VLOOKUP($BB$633,'Banco de Dados'!$B$4:$J$50,6,FALSE)*(1-(PRINCIPAL!$M$182/100)),IF(L661=PRINCIPAL!$N$182,VLOOKUP($BB$633,'Banco de Dados'!$B$4:$J$50,6,FALSE)*(1-(PRINCIPAL!$O$182/100)),VLOOKUP($BB$633,'Banco de Dados'!$B$4:$J$50,6,FALSE)))))))))),"")</f>
        <v/>
      </c>
      <c r="BB661" s="29" t="str">
        <f>IFERROR(BA661*(IFERROR(VLOOKUP($BB$633,'Banco de Dados'!$B$4:$J$50,4,FALSE),"ERRO")),"")</f>
        <v/>
      </c>
      <c r="BC661" s="29" t="str">
        <f t="shared" si="448"/>
        <v/>
      </c>
      <c r="BD661" s="103" t="str">
        <f>IFERROR(BC661*(C661*(PRINCIPAL!$G$182/100))*0.47*(44/12),"")</f>
        <v/>
      </c>
      <c r="BE661" s="111" t="str">
        <f t="shared" si="427"/>
        <v/>
      </c>
      <c r="BF661" s="30" t="str">
        <f>IFERROR(IF(AND(PRINCIPAL!$H$183&lt;&gt;"",OR(L661=PRINCIPAL!$I$183,L661=PRINCIPAL!$I$183+PRINCIPAL!$I$183,L661=PRINCIPAL!$I$183+PRINCIPAL!$I$183+PRINCIPAL!$I$183)),0,IF(AND(PRINCIPAL!$H$183&lt;&gt;"",L661=PRINCIPAL!$J$183),VLOOKUP($BG$633,'Banco de Dados'!$B$4:$J$50,8,FALSE)*PRINCIPAL!$H$183*(1-(PRINCIPAL!$K$183/100)),IF(AND(PRINCIPAL!$H$183&lt;&gt;"",L661=PRINCIPAL!$L$183),VLOOKUP($BG$633,'Banco de Dados'!$B$4:$J$50,8,FALSE)*PRINCIPAL!$H$183*(1-(PRINCIPAL!$M$183/100)),IF(AND(PRINCIPAL!$H$183&lt;&gt;"",L661=PRINCIPAL!$N$183),VLOOKUP($BG$633,'Banco de Dados'!$B$4:$J$50,8,FALSE)*PRINCIPAL!$H$183*(1-(PRINCIPAL!$O$183/100)),IF(PRINCIPAL!$H$183&lt;&gt;"",VLOOKUP($BG$633,'Banco de Dados'!$B$4:$J$50,8,FALSE)*PRINCIPAL!$H$183,IF(OR(L661=PRINCIPAL!$I$183,L661=PRINCIPAL!$I$183+PRINCIPAL!$I$183,L661=PRINCIPAL!$I$183+PRINCIPAL!$I$183+PRINCIPAL!$I$183),0,IF(L661=PRINCIPAL!$J$183,VLOOKUP($BG$633,'Banco de Dados'!$B$4:$J$50,6,FALSE)*(1-(PRINCIPAL!$K$183/100)),IF(L661=PRINCIPAL!$L$183,VLOOKUP($BG$633,'Banco de Dados'!$B$4:$J$50,6,FALSE)*(1-(PRINCIPAL!$M$183/100)),IF(L661=PRINCIPAL!$N$183,VLOOKUP($BG$633,'Banco de Dados'!$B$4:$J$50,6,FALSE)*(1-(PRINCIPAL!$O$183/100)),VLOOKUP($BG$633,'Banco de Dados'!$B$4:$J$50,6,FALSE)))))))))),"")</f>
        <v/>
      </c>
      <c r="BG661" s="29" t="str">
        <f>IFERROR(BF661*(IFERROR(VLOOKUP($BG$633,'Banco de Dados'!$B$4:$J$50,4,FALSE),"ERRO")),"")</f>
        <v/>
      </c>
      <c r="BH661" s="29" t="str">
        <f t="shared" si="443"/>
        <v/>
      </c>
      <c r="BI661" s="103" t="str">
        <f>IFERROR(BH661*(C661*(PRINCIPAL!$G$183/100))*0.47*(44/12),"")</f>
        <v/>
      </c>
      <c r="BJ661" s="102" t="str">
        <f t="shared" si="428"/>
        <v/>
      </c>
    </row>
    <row r="662" spans="2:62" ht="12.75" customHeight="1" x14ac:dyDescent="0.3">
      <c r="B662" s="326">
        <f t="shared" si="429"/>
        <v>2047</v>
      </c>
      <c r="C662" s="340"/>
      <c r="D662" s="1"/>
      <c r="E662" s="116">
        <v>27</v>
      </c>
      <c r="F662" s="24" t="str">
        <f>IFERROR(VLOOKUP($G$633,'Banco de Dados'!$B$4:$J$50,6,FALSE),"")</f>
        <v/>
      </c>
      <c r="G662" s="25" t="str">
        <f>IFERROR(F662*(IFERROR(VLOOKUP($G$633,'Banco de Dados'!$B$4:$J$50,4,FALSE),"ERRO")),"")</f>
        <v/>
      </c>
      <c r="H662" s="25" t="str">
        <f t="shared" si="430"/>
        <v/>
      </c>
      <c r="I662" s="103" t="str">
        <f t="shared" si="431"/>
        <v/>
      </c>
      <c r="J662" s="117" t="str">
        <f t="shared" si="432"/>
        <v/>
      </c>
      <c r="K662" s="1"/>
      <c r="L662" s="91">
        <v>27</v>
      </c>
      <c r="M662" s="24" t="str">
        <f>IFERROR(IF(AND(PRINCIPAL!$H$174&lt;&gt;"",OR(L662=PRINCIPAL!$I$174,L662=PRINCIPAL!$I$174+PRINCIPAL!$I$174,L662=PRINCIPAL!$I$174+PRINCIPAL!$I$174+PRINCIPAL!$I$174)),0,IF(AND(PRINCIPAL!$H$174&lt;&gt;"",L662=PRINCIPAL!$J$174),VLOOKUP($N$633,'Banco de Dados'!$B$4:$J$50,8,FALSE)*PRINCIPAL!$H$174*(1-(PRINCIPAL!$K$174/100)),IF(AND(PRINCIPAL!$H$174&lt;&gt;"",L662=PRINCIPAL!$L$174),VLOOKUP($N$633,'Banco de Dados'!$B$4:$J$50,8,FALSE)*PRINCIPAL!$H$174*(1-(PRINCIPAL!$M$174/100)),IF(AND(PRINCIPAL!$H$174&lt;&gt;"",L662=PRINCIPAL!$N$174),VLOOKUP($N$633,'Banco de Dados'!$B$4:$J$50,8,FALSE)*PRINCIPAL!$H$174*(1-(PRINCIPAL!$O$174/100)),IF(PRINCIPAL!$H$174&lt;&gt;"",VLOOKUP($N$633,'Banco de Dados'!$B$4:$J$50,8,FALSE)*PRINCIPAL!$H$174,IF(OR(L662=PRINCIPAL!$I$174,L662=PRINCIPAL!$I$174+PRINCIPAL!$I$174,L662=PRINCIPAL!$I$174+PRINCIPAL!$I$174+PRINCIPAL!$I$174),0,IF(L662=PRINCIPAL!$J$174,VLOOKUP($N$633,'Banco de Dados'!$B$4:$J$50,6,FALSE)*(1-(PRINCIPAL!$K$174/100)),IF(L662=PRINCIPAL!$L$174,VLOOKUP($N$633,'Banco de Dados'!$B$4:$J$50,6,FALSE)*(1-(PRINCIPAL!$M$174/100)),IF(L662=PRINCIPAL!$N$174,VLOOKUP($N$633,'Banco de Dados'!$B$4:$J$50,6,FALSE)*(1-(PRINCIPAL!$O$174/100)),VLOOKUP($N$633,'Banco de Dados'!$B$4:$J$50,6,FALSE)))))))))),"")</f>
        <v/>
      </c>
      <c r="N662" s="25" t="str">
        <f>IFERROR(M662*(IFERROR(VLOOKUP($N$633,'Banco de Dados'!$B$4:$J$50,4,FALSE),"ERRO")),"")</f>
        <v/>
      </c>
      <c r="O662" s="25" t="str">
        <f t="shared" si="451"/>
        <v/>
      </c>
      <c r="P662" s="103" t="str">
        <f>IFERROR(O662*(C662*(PRINCIPAL!$G$174/100))*0.47*(44/12),"")</f>
        <v/>
      </c>
      <c r="Q662" s="107" t="str">
        <f t="shared" ref="Q662:Q670" si="453">IFERROR(Q661+P662,"")</f>
        <v/>
      </c>
      <c r="R662" s="29" t="str">
        <f>IFERROR(IF(AND(PRINCIPAL!$H$175&lt;&gt;"",OR(L662=PRINCIPAL!$I$175,L662=PRINCIPAL!$I$175+PRINCIPAL!$I$175,L662=PRINCIPAL!$I$175+PRINCIPAL!$I$175+PRINCIPAL!$I$175)),0,IF(AND(PRINCIPAL!$H$175&lt;&gt;"",L662=PRINCIPAL!$J$175),VLOOKUP($S$633,'Banco de Dados'!$B$4:$J$50,8,FALSE)*PRINCIPAL!$H$175*(1-(PRINCIPAL!$K$175/100)),IF(AND(PRINCIPAL!$H$175&lt;&gt;"",L662=PRINCIPAL!$L$175),VLOOKUP($S$633,'Banco de Dados'!$B$4:$J$50,8,FALSE)*PRINCIPAL!$H$175*(1-(PRINCIPAL!$M$175/100)),IF(AND(PRINCIPAL!$H$175&lt;&gt;"",L662=PRINCIPAL!$N$175),VLOOKUP($S$633,'Banco de Dados'!$B$4:$J$50,8,FALSE)*PRINCIPAL!$H$175*(1-(PRINCIPAL!$O$175/100)),IF(PRINCIPAL!$H$175&lt;&gt;"",VLOOKUP($S$633,'Banco de Dados'!$B$4:$J$50,8,FALSE)*PRINCIPAL!$H$175,IF(OR(L662=PRINCIPAL!$I$175,L662=PRINCIPAL!$I$175+PRINCIPAL!$I$175,L662=PRINCIPAL!$I$175+PRINCIPAL!$I$175+PRINCIPAL!$I$175),0,IF(L662=PRINCIPAL!$J$175,VLOOKUP($S$633,'Banco de Dados'!$B$4:$J$50,6,FALSE)*(1-(PRINCIPAL!$K$175/100)),IF(L662=PRINCIPAL!$L$175,VLOOKUP($S$633,'Banco de Dados'!$B$4:$J$50,6,FALSE)*(1-(PRINCIPAL!$M$175/100)),IF(L662=PRINCIPAL!$N$175,VLOOKUP($S$633,'Banco de Dados'!$B$4:$J$50,6,FALSE)*(1-(PRINCIPAL!$O$175/100)),VLOOKUP($S$633,'Banco de Dados'!$B$4:$J$50,6,FALSE)))))))))),"")</f>
        <v/>
      </c>
      <c r="S662" s="29" t="str">
        <f>IFERROR(R662*(IFERROR(VLOOKUP($S$633,'Banco de Dados'!$B$4:$J$50,4,FALSE),"ERRO")),"")</f>
        <v/>
      </c>
      <c r="T662" s="29" t="str">
        <f t="shared" si="450"/>
        <v/>
      </c>
      <c r="U662" s="103" t="str">
        <f>IFERROR(T662*(C662*(PRINCIPAL!$G$175/100))*0.47*(44/12),"")</f>
        <v/>
      </c>
      <c r="V662" s="103" t="str">
        <f t="shared" si="426"/>
        <v/>
      </c>
      <c r="W662" s="30" t="str">
        <f>IFERROR(IF(AND(PRINCIPAL!$H$176&lt;&gt;"",OR(L662=PRINCIPAL!$I$176,L662=PRINCIPAL!$I$176+PRINCIPAL!$I$176,L662=PRINCIPAL!$I$176+PRINCIPAL!$I$176+PRINCIPAL!$I$176)),0,IF(AND(PRINCIPAL!$H$176&lt;&gt;"",L662=PRINCIPAL!$J$176),VLOOKUP($X$633,'Banco de Dados'!$B$4:$J$50,8,FALSE)*PRINCIPAL!$H$176*(1-(PRINCIPAL!$K$176/100)),IF(AND(PRINCIPAL!$H$176&lt;&gt;"",L662=PRINCIPAL!$L$176),VLOOKUP($X$633,'Banco de Dados'!$B$4:$J$50,8,FALSE)*PRINCIPAL!$H$176*(1-(PRINCIPAL!$M$176/100)),IF(AND(PRINCIPAL!$H$176&lt;&gt;"",L662=PRINCIPAL!$N$176),VLOOKUP($X$633,'Banco de Dados'!$B$4:$J$50,8,FALSE)*PRINCIPAL!$H$176*(1-(PRINCIPAL!$O$176/100)),IF(PRINCIPAL!$H$176&lt;&gt;"",VLOOKUP($X$633,'Banco de Dados'!$B$4:$J$50,8,FALSE)*PRINCIPAL!$H$176,IF(OR(L662=PRINCIPAL!$I$176,L662=PRINCIPAL!$I$176+PRINCIPAL!$I$176,L662=PRINCIPAL!$I$176+PRINCIPAL!$I$176+PRINCIPAL!$I$176),0,IF(L662=PRINCIPAL!$J$176,VLOOKUP($X$633,'Banco de Dados'!$B$4:$J$50,6,FALSE)*(1-(PRINCIPAL!$K$176/100)),IF(L662=PRINCIPAL!$L$176,VLOOKUP($X$633,'Banco de Dados'!$B$4:$J$50,6,FALSE)*(1-(PRINCIPAL!$M$176/100)),IF(L662=PRINCIPAL!$N$176,VLOOKUP($X$633,'Banco de Dados'!$B$4:$J$50,6,FALSE)*(1-(PRINCIPAL!$O$176/100)),VLOOKUP($X$633,'Banco de Dados'!$B$4:$J$50,6,FALSE)))))))))),"")</f>
        <v/>
      </c>
      <c r="X662" s="29" t="str">
        <f>IFERROR(W662*(IFERROR(VLOOKUP($X$633,'Banco de Dados'!$B$4:$J$50,4,FALSE),"ERRO")),"")</f>
        <v/>
      </c>
      <c r="Y662" s="29" t="str">
        <f t="shared" si="444"/>
        <v/>
      </c>
      <c r="Z662" s="103" t="str">
        <f>IFERROR(Y662*(C662*(PRINCIPAL!$G$176/100))*0.47*(44/12),"")</f>
        <v/>
      </c>
      <c r="AA662" s="111" t="str">
        <f t="shared" si="445"/>
        <v/>
      </c>
      <c r="AB662" s="30" t="str">
        <f>IFERROR(IF(AND(PRINCIPAL!$H$177&lt;&gt;"",OR(L662=PRINCIPAL!$I$177,L662=PRINCIPAL!$I$177+PRINCIPAL!$I$177,L662=PRINCIPAL!$I$177+PRINCIPAL!$I$177+PRINCIPAL!$I$177)),0,IF(AND(PRINCIPAL!$H$177&lt;&gt;"",L662=PRINCIPAL!$J$177),VLOOKUP($AC$633,'Banco de Dados'!$B$4:$J$50,8,FALSE)*PRINCIPAL!$H$177*(1-(PRINCIPAL!$K$177/100)),IF(AND(PRINCIPAL!$H$177&lt;&gt;"",L662=PRINCIPAL!$L$177),VLOOKUP($AC$633,'Banco de Dados'!$B$4:$J$50,8,FALSE)*PRINCIPAL!$H$177*(1-(PRINCIPAL!$M$177/100)),IF(AND(PRINCIPAL!$H$177&lt;&gt;"",L662=PRINCIPAL!$N$177),VLOOKUP($AC$633,'Banco de Dados'!$B$4:$J$50,8,FALSE)*PRINCIPAL!$H$177*(1-(PRINCIPAL!$O$177/100)),IF(PRINCIPAL!$H$177&lt;&gt;"",VLOOKUP($AC$633,'Banco de Dados'!$B$4:$J$50,8,FALSE)*PRINCIPAL!$H$177,IF(OR(L662=PRINCIPAL!$I$177,L662=PRINCIPAL!$I$177+PRINCIPAL!$I$177,L662=PRINCIPAL!$I$177+PRINCIPAL!$I$177+PRINCIPAL!$I$177),0,IF(L662=PRINCIPAL!$J$177,VLOOKUP($AC$633,'Banco de Dados'!$B$4:$J$50,6,FALSE)*(1-(PRINCIPAL!$K$177/100)),IF(L662=PRINCIPAL!$L$177,VLOOKUP($AC$633,'Banco de Dados'!$B$4:$J$50,6,FALSE)*(1-(PRINCIPAL!$M$177/100)),IF(L662=PRINCIPAL!$N$177,VLOOKUP($AC$633,'Banco de Dados'!$B$4:$J$50,6,FALSE)*(1-(PRINCIPAL!$O$177/100)),VLOOKUP($AC$633,'Banco de Dados'!$B$4:$J$50,6,FALSE)))))))))),"")</f>
        <v/>
      </c>
      <c r="AC662" s="29" t="str">
        <f>IFERROR(AB662*(IFERROR(VLOOKUP($AC$633,'Banco de Dados'!$B$4:$J$50,4,FALSE),"ERRO")),"")</f>
        <v/>
      </c>
      <c r="AD662" s="29" t="str">
        <f t="shared" si="435"/>
        <v/>
      </c>
      <c r="AE662" s="103" t="str">
        <f>IFERROR(AD662*(C662*(PRINCIPAL!$G$177/100))*0.47*(44/12),"")</f>
        <v/>
      </c>
      <c r="AF662" s="111" t="str">
        <f t="shared" si="436"/>
        <v/>
      </c>
      <c r="AG662" s="30" t="str">
        <f>IFERROR(IF(AND(PRINCIPAL!$H$178&lt;&gt;"",OR(L662=PRINCIPAL!$I$178,L662=PRINCIPAL!$I$178+PRINCIPAL!$I$178,L662=PRINCIPAL!$I$178+PRINCIPAL!$I$178+PRINCIPAL!$I$178)),0,IF(AND(PRINCIPAL!$H$178&lt;&gt;"",L662=PRINCIPAL!$J$178),VLOOKUP($AH$633,'Banco de Dados'!$B$4:$J$50,8,FALSE)*PRINCIPAL!$H$178*(1-(PRINCIPAL!$K$178/100)),IF(AND(PRINCIPAL!$H$178&lt;&gt;"",L662=PRINCIPAL!$L$178),VLOOKUP($AH$633,'Banco de Dados'!$B$4:$J$50,8,FALSE)*PRINCIPAL!$H$178*(1-(PRINCIPAL!$M$178/100)),IF(AND(PRINCIPAL!$H$178&lt;&gt;"",L662=PRINCIPAL!$N$178),VLOOKUP($AH$633,'Banco de Dados'!$B$4:$J$50,8,FALSE)*PRINCIPAL!$H$178*(1-(PRINCIPAL!$O$178/100)),IF(PRINCIPAL!$H$178&lt;&gt;"",VLOOKUP($AH$633,'Banco de Dados'!$B$4:$J$50,8,FALSE)*PRINCIPAL!$H$178,IF(OR(L662=PRINCIPAL!$I$178,L662=PRINCIPAL!$I$178+PRINCIPAL!$I$178,L662=PRINCIPAL!$I$178+PRINCIPAL!$I$178+PRINCIPAL!$I$178),0,IF(L662=PRINCIPAL!$J$178,VLOOKUP($AH$633,'Banco de Dados'!$B$4:$J$50,6,FALSE)*(1-(PRINCIPAL!$K$178/100)),IF(L662=PRINCIPAL!$L$178,VLOOKUP($AH$633,'Banco de Dados'!$B$4:$J$50,6,FALSE)*(1-(PRINCIPAL!$M$178/100)),IF(L662=PRINCIPAL!$N$178,VLOOKUP($AH$633,'Banco de Dados'!$B$4:$J$50,6,FALSE)*(1-(PRINCIPAL!$O$178/100)),VLOOKUP($AH$633,'Banco de Dados'!$B$4:$J$50,6,FALSE)))))))))),"")</f>
        <v/>
      </c>
      <c r="AH662" s="29" t="str">
        <f>IFERROR(AG662*(IFERROR(VLOOKUP($AH$633,'Banco de Dados'!$B$4:$J$50,4,FALSE),"ERRO")),"")</f>
        <v/>
      </c>
      <c r="AI662" s="29" t="str">
        <f t="shared" si="437"/>
        <v/>
      </c>
      <c r="AJ662" s="103" t="str">
        <f>IFERROR(AI662*(C662*(PRINCIPAL!$G$178/100))*0.47*(44/12),"")</f>
        <v/>
      </c>
      <c r="AK662" s="111" t="str">
        <f t="shared" si="446"/>
        <v/>
      </c>
      <c r="AL662" s="30" t="str">
        <f>IFERROR(IF(AND(PRINCIPAL!$H$179&lt;&gt;"",OR(L662=PRINCIPAL!$I$179,L662=PRINCIPAL!$I$179+PRINCIPAL!$I$179,L662=PRINCIPAL!$I$179+PRINCIPAL!$I$179+PRINCIPAL!$I$179)),0,IF(AND(PRINCIPAL!$H$179&lt;&gt;"",L662=PRINCIPAL!$J$179),VLOOKUP($AM$633,'Banco de Dados'!$B$4:$J$50,8,FALSE)*PRINCIPAL!$H$179*(1-(PRINCIPAL!$K$179/100)),IF(AND(PRINCIPAL!$H$179&lt;&gt;"",L662=PRINCIPAL!$L$179),VLOOKUP($AM$633,'Banco de Dados'!$B$4:$J$50,8,FALSE)*PRINCIPAL!$H$179*(1-(PRINCIPAL!$M$179/100)),IF(AND(PRINCIPAL!$H$179&lt;&gt;"",L662=PRINCIPAL!$N$179),VLOOKUP($AM$633,'Banco de Dados'!$B$4:$J$50,8,FALSE)*PRINCIPAL!$H$179*(1-(PRINCIPAL!$O$179/100)),IF(PRINCIPAL!$H$179&lt;&gt;"",VLOOKUP($AM$633,'Banco de Dados'!$B$4:$J$50,8,FALSE)*PRINCIPAL!$H$179,IF(OR(L662=PRINCIPAL!$I$179,L662=PRINCIPAL!$I$179+PRINCIPAL!$I$179,L662=PRINCIPAL!$I$179+PRINCIPAL!$I$179+PRINCIPAL!$I$179),0,IF(L662=PRINCIPAL!$J$179,VLOOKUP($AM$633,'Banco de Dados'!$B$4:$J$50,6,FALSE)*(1-(PRINCIPAL!$K$179/100)),IF(L662=PRINCIPAL!$L$179,VLOOKUP($AM$633,'Banco de Dados'!$B$4:$J$50,6,FALSE)*(1-(PRINCIPAL!$M$179/100)),IF(L662=PRINCIPAL!$N$179,VLOOKUP($AM$633,'Banco de Dados'!$B$4:$J$50,6,FALSE)*(1-(PRINCIPAL!$O$179/100)),VLOOKUP($AM$633,'Banco de Dados'!$B$4:$J$50,6,FALSE)))))))))),"")</f>
        <v/>
      </c>
      <c r="AM662" s="29" t="str">
        <f>IFERROR(AL662*(IFERROR(VLOOKUP($AM$633,'Banco de Dados'!$B$4:$J$50,4,FALSE),"ERRO")),"")</f>
        <v/>
      </c>
      <c r="AN662" s="29" t="str">
        <f t="shared" si="438"/>
        <v/>
      </c>
      <c r="AO662" s="103" t="str">
        <f>IFERROR(AN662*(C662*(PRINCIPAL!$G$179/100))*0.47*(44/12),"")</f>
        <v/>
      </c>
      <c r="AP662" s="111" t="str">
        <f t="shared" si="439"/>
        <v/>
      </c>
      <c r="AQ662" s="30" t="str">
        <f>IFERROR(IF(AND(PRINCIPAL!$H$180&lt;&gt;"",OR(L662=PRINCIPAL!$I$180,L662=PRINCIPAL!$I$180+PRINCIPAL!$I$180,L662=PRINCIPAL!$I$180+PRINCIPAL!$I$180+PRINCIPAL!$I$180)),0,IF(AND(PRINCIPAL!$H$180&lt;&gt;"",L662=PRINCIPAL!$J$180),VLOOKUP($AR$633,'Banco de Dados'!$B$4:$J$50,8,FALSE)*PRINCIPAL!$H$180*(1-(PRINCIPAL!$K$180/100)),IF(AND(PRINCIPAL!$H$180&lt;&gt;"",L662=PRINCIPAL!$L$180),VLOOKUP($AR$633,'Banco de Dados'!$B$4:$J$50,8,FALSE)*PRINCIPAL!$H$180*(1-(PRINCIPAL!$M$180/100)),IF(AND(PRINCIPAL!$H$180&lt;&gt;"",L662=PRINCIPAL!$N$180),VLOOKUP($AR$633,'Banco de Dados'!$B$4:$J$50,8,FALSE)*PRINCIPAL!$H$180*(1-(PRINCIPAL!$O$180/100)),IF(PRINCIPAL!$H$180&lt;&gt;"",VLOOKUP($AR$633,'Banco de Dados'!$B$4:$J$50,8,FALSE)*PRINCIPAL!$H$180,IF(OR(L662=PRINCIPAL!$I$180,L662=PRINCIPAL!$I$180+PRINCIPAL!$I$180,L662=PRINCIPAL!$I$180+PRINCIPAL!$I$180+PRINCIPAL!$I$180),0,IF(L662=PRINCIPAL!$J$180,VLOOKUP($AR$633,'Banco de Dados'!$B$4:$J$50,6,FALSE)*(1-(PRINCIPAL!$K$180/100)),IF(L662=PRINCIPAL!$L$180,VLOOKUP($AR$633,'Banco de Dados'!$B$4:$J$50,6,FALSE)*(1-(PRINCIPAL!$M$180/100)),IF(L662=PRINCIPAL!$N$180,VLOOKUP($AR$633,'Banco de Dados'!$B$4:$J$50,6,FALSE)*(1-(PRINCIPAL!$O$180/100)),VLOOKUP($AR$633,'Banco de Dados'!$B$4:$J$50,6,FALSE)))))))))),"")</f>
        <v/>
      </c>
      <c r="AR662" s="29" t="str">
        <f>IFERROR(AQ662*(IFERROR(VLOOKUP($AR$633,'Banco de Dados'!$B$4:$J$50,4,FALSE),"ERRO")),"")</f>
        <v/>
      </c>
      <c r="AS662" s="29" t="str">
        <f t="shared" si="440"/>
        <v/>
      </c>
      <c r="AT662" s="103" t="str">
        <f>IFERROR(AS662*(C662*(PRINCIPAL!$G$180/100))*0.47*(44/12),"")</f>
        <v/>
      </c>
      <c r="AU662" s="111" t="str">
        <f t="shared" si="441"/>
        <v/>
      </c>
      <c r="AV662" s="30" t="str">
        <f>IFERROR(IF(AND(PRINCIPAL!$H$181&lt;&gt;"",OR(L662=PRINCIPAL!$I$181,L662=PRINCIPAL!$I$181+PRINCIPAL!$I$181,L662=PRINCIPAL!$I$181+PRINCIPAL!$I$181+PRINCIPAL!$I$181)),0,IF(AND(PRINCIPAL!$H$181&lt;&gt;"",L662=PRINCIPAL!$J$181),VLOOKUP($AW$633,'Banco de Dados'!$B$4:$J$50,8,FALSE)*PRINCIPAL!$H$181*(1-(PRINCIPAL!$K$181/100)),IF(AND(PRINCIPAL!$H$181&lt;&gt;"",L662=PRINCIPAL!$L$181),VLOOKUP($AW$633,'Banco de Dados'!$B$4:$J$50,8,FALSE)*PRINCIPAL!$H$181*(1-(PRINCIPAL!$M$181/100)),IF(AND(PRINCIPAL!$H$181&lt;&gt;"",L662=PRINCIPAL!$N$181),VLOOKUP($AW$633,'Banco de Dados'!$B$4:$J$50,8,FALSE)*PRINCIPAL!$H$181*(1-(PRINCIPAL!$O$181/100)),IF(PRINCIPAL!$H$181&lt;&gt;"",VLOOKUP($AW$633,'Banco de Dados'!$B$4:$J$50,8,FALSE)*PRINCIPAL!$H$181,IF(OR(L662=PRINCIPAL!$I$181,L662=PRINCIPAL!$I$181+PRINCIPAL!$I$181,L662=PRINCIPAL!$I$181+PRINCIPAL!$I$181+PRINCIPAL!$I$181),0,IF(L662=PRINCIPAL!$J$181,VLOOKUP($AW$633,'Banco de Dados'!$B$4:$J$50,6,FALSE)*(1-(PRINCIPAL!$K$181/100)),IF(L662=PRINCIPAL!$L$181,VLOOKUP($AW$633,'Banco de Dados'!$B$4:$J$50,6,FALSE)*(1-(PRINCIPAL!$M$181/100)),IF(L662=PRINCIPAL!$N$181,VLOOKUP($AW$633,'Banco de Dados'!$B$4:$J$50,6,FALSE)*(1-(PRINCIPAL!$O$181/100)),VLOOKUP($AW$633,'Banco de Dados'!$B$4:$J$50,6,FALSE)))))))))),"")</f>
        <v/>
      </c>
      <c r="AW662" s="29" t="str">
        <f>IFERROR(AV662*(IFERROR(VLOOKUP($AW$633,'Banco de Dados'!$B$4:$J$50,4,FALSE),"ERRO")),"")</f>
        <v/>
      </c>
      <c r="AX662" s="29" t="str">
        <f t="shared" si="442"/>
        <v/>
      </c>
      <c r="AY662" s="103" t="str">
        <f>IFERROR(AX662*(C662*(PRINCIPAL!$G$181/100))*0.47*(44/12),"")</f>
        <v/>
      </c>
      <c r="AZ662" s="111" t="str">
        <f t="shared" si="447"/>
        <v/>
      </c>
      <c r="BA662" s="30" t="str">
        <f>IFERROR(IF(AND(PRINCIPAL!$H$182&lt;&gt;"",OR(L662=PRINCIPAL!$I$182,L662=PRINCIPAL!$I$182+PRINCIPAL!$I$182,L662=PRINCIPAL!$I$182+PRINCIPAL!$I$182+PRINCIPAL!$I$182)),0,IF(AND(PRINCIPAL!$H$182&lt;&gt;"",L662=PRINCIPAL!$J$182),VLOOKUP($BB$633,'Banco de Dados'!$B$4:$J$50,8,FALSE)*PRINCIPAL!$H$182*(1-(PRINCIPAL!$K$182/100)),IF(AND(PRINCIPAL!$H$182&lt;&gt;"",L662=PRINCIPAL!$L$182),VLOOKUP($BB$633,'Banco de Dados'!$B$4:$J$50,8,FALSE)*PRINCIPAL!$H$182*(1-(PRINCIPAL!$M$182/100)),IF(AND(PRINCIPAL!$H$182&lt;&gt;"",L662=PRINCIPAL!$N$182),VLOOKUP($BB$633,'Banco de Dados'!$B$4:$J$50,8,FALSE)*PRINCIPAL!$H$182*(1-(PRINCIPAL!$O$182/100)),IF(PRINCIPAL!$H$182&lt;&gt;"",VLOOKUP($BB$633,'Banco de Dados'!$B$4:$J$50,8,FALSE)*PRINCIPAL!$H$182,IF(OR(L662=PRINCIPAL!$I$182,L662=PRINCIPAL!$I$182+PRINCIPAL!$I$182,L662=PRINCIPAL!$I$182+PRINCIPAL!$I$182+PRINCIPAL!$I$182),0,IF(L662=PRINCIPAL!$J$182,VLOOKUP($BB$633,'Banco de Dados'!$B$4:$J$50,6,FALSE)*(1-(PRINCIPAL!$K$182/100)),IF(L662=PRINCIPAL!$L$182,VLOOKUP($BB$633,'Banco de Dados'!$B$4:$J$50,6,FALSE)*(1-(PRINCIPAL!$M$182/100)),IF(L662=PRINCIPAL!$N$182,VLOOKUP($BB$633,'Banco de Dados'!$B$4:$J$50,6,FALSE)*(1-(PRINCIPAL!$O$182/100)),VLOOKUP($BB$633,'Banco de Dados'!$B$4:$J$50,6,FALSE)))))))))),"")</f>
        <v/>
      </c>
      <c r="BB662" s="29" t="str">
        <f>IFERROR(BA662*(IFERROR(VLOOKUP($BB$633,'Banco de Dados'!$B$4:$J$50,4,FALSE),"ERRO")),"")</f>
        <v/>
      </c>
      <c r="BC662" s="29" t="str">
        <f t="shared" si="448"/>
        <v/>
      </c>
      <c r="BD662" s="103" t="str">
        <f>IFERROR(BC662*(C662*(PRINCIPAL!$G$182/100))*0.47*(44/12),"")</f>
        <v/>
      </c>
      <c r="BE662" s="111" t="str">
        <f t="shared" si="427"/>
        <v/>
      </c>
      <c r="BF662" s="30" t="str">
        <f>IFERROR(IF(AND(PRINCIPAL!$H$183&lt;&gt;"",OR(L662=PRINCIPAL!$I$183,L662=PRINCIPAL!$I$183+PRINCIPAL!$I$183,L662=PRINCIPAL!$I$183+PRINCIPAL!$I$183+PRINCIPAL!$I$183)),0,IF(AND(PRINCIPAL!$H$183&lt;&gt;"",L662=PRINCIPAL!$J$183),VLOOKUP($BG$633,'Banco de Dados'!$B$4:$J$50,8,FALSE)*PRINCIPAL!$H$183*(1-(PRINCIPAL!$K$183/100)),IF(AND(PRINCIPAL!$H$183&lt;&gt;"",L662=PRINCIPAL!$L$183),VLOOKUP($BG$633,'Banco de Dados'!$B$4:$J$50,8,FALSE)*PRINCIPAL!$H$183*(1-(PRINCIPAL!$M$183/100)),IF(AND(PRINCIPAL!$H$183&lt;&gt;"",L662=PRINCIPAL!$N$183),VLOOKUP($BG$633,'Banco de Dados'!$B$4:$J$50,8,FALSE)*PRINCIPAL!$H$183*(1-(PRINCIPAL!$O$183/100)),IF(PRINCIPAL!$H$183&lt;&gt;"",VLOOKUP($BG$633,'Banco de Dados'!$B$4:$J$50,8,FALSE)*PRINCIPAL!$H$183,IF(OR(L662=PRINCIPAL!$I$183,L662=PRINCIPAL!$I$183+PRINCIPAL!$I$183,L662=PRINCIPAL!$I$183+PRINCIPAL!$I$183+PRINCIPAL!$I$183),0,IF(L662=PRINCIPAL!$J$183,VLOOKUP($BG$633,'Banco de Dados'!$B$4:$J$50,6,FALSE)*(1-(PRINCIPAL!$K$183/100)),IF(L662=PRINCIPAL!$L$183,VLOOKUP($BG$633,'Banco de Dados'!$B$4:$J$50,6,FALSE)*(1-(PRINCIPAL!$M$183/100)),IF(L662=PRINCIPAL!$N$183,VLOOKUP($BG$633,'Banco de Dados'!$B$4:$J$50,6,FALSE)*(1-(PRINCIPAL!$O$183/100)),VLOOKUP($BG$633,'Banco de Dados'!$B$4:$J$50,6,FALSE)))))))))),"")</f>
        <v/>
      </c>
      <c r="BG662" s="29" t="str">
        <f>IFERROR(BF662*(IFERROR(VLOOKUP($BG$633,'Banco de Dados'!$B$4:$J$50,4,FALSE),"ERRO")),"")</f>
        <v/>
      </c>
      <c r="BH662" s="29" t="str">
        <f t="shared" si="443"/>
        <v/>
      </c>
      <c r="BI662" s="103" t="str">
        <f>IFERROR(BH662*(C662*(PRINCIPAL!$G$183/100))*0.47*(44/12),"")</f>
        <v/>
      </c>
      <c r="BJ662" s="102" t="str">
        <f t="shared" si="428"/>
        <v/>
      </c>
    </row>
    <row r="663" spans="2:62" ht="12.75" customHeight="1" x14ac:dyDescent="0.3">
      <c r="B663" s="326">
        <f t="shared" si="429"/>
        <v>2048</v>
      </c>
      <c r="C663" s="340"/>
      <c r="D663" s="1"/>
      <c r="E663" s="116">
        <v>28</v>
      </c>
      <c r="F663" s="24" t="str">
        <f>IFERROR(VLOOKUP($G$633,'Banco de Dados'!$B$4:$J$50,6,FALSE),"")</f>
        <v/>
      </c>
      <c r="G663" s="25" t="str">
        <f>IFERROR(F663*(IFERROR(VLOOKUP($G$633,'Banco de Dados'!$B$4:$J$50,4,FALSE),"ERRO")),"")</f>
        <v/>
      </c>
      <c r="H663" s="25" t="str">
        <f t="shared" si="430"/>
        <v/>
      </c>
      <c r="I663" s="103" t="str">
        <f t="shared" si="431"/>
        <v/>
      </c>
      <c r="J663" s="117" t="str">
        <f t="shared" si="432"/>
        <v/>
      </c>
      <c r="K663" s="1"/>
      <c r="L663" s="91">
        <v>28</v>
      </c>
      <c r="M663" s="24" t="str">
        <f>IFERROR(IF(AND(PRINCIPAL!$H$174&lt;&gt;"",OR(L663=PRINCIPAL!$I$174,L663=PRINCIPAL!$I$174+PRINCIPAL!$I$174,L663=PRINCIPAL!$I$174+PRINCIPAL!$I$174+PRINCIPAL!$I$174)),0,IF(AND(PRINCIPAL!$H$174&lt;&gt;"",L663=PRINCIPAL!$J$174),VLOOKUP($N$633,'Banco de Dados'!$B$4:$J$50,8,FALSE)*PRINCIPAL!$H$174*(1-(PRINCIPAL!$K$174/100)),IF(AND(PRINCIPAL!$H$174&lt;&gt;"",L663=PRINCIPAL!$L$174),VLOOKUP($N$633,'Banco de Dados'!$B$4:$J$50,8,FALSE)*PRINCIPAL!$H$174*(1-(PRINCIPAL!$M$174/100)),IF(AND(PRINCIPAL!$H$174&lt;&gt;"",L663=PRINCIPAL!$N$174),VLOOKUP($N$633,'Banco de Dados'!$B$4:$J$50,8,FALSE)*PRINCIPAL!$H$174*(1-(PRINCIPAL!$O$174/100)),IF(PRINCIPAL!$H$174&lt;&gt;"",VLOOKUP($N$633,'Banco de Dados'!$B$4:$J$50,8,FALSE)*PRINCIPAL!$H$174,IF(OR(L663=PRINCIPAL!$I$174,L663=PRINCIPAL!$I$174+PRINCIPAL!$I$174,L663=PRINCIPAL!$I$174+PRINCIPAL!$I$174+PRINCIPAL!$I$174),0,IF(L663=PRINCIPAL!$J$174,VLOOKUP($N$633,'Banco de Dados'!$B$4:$J$50,6,FALSE)*(1-(PRINCIPAL!$K$174/100)),IF(L663=PRINCIPAL!$L$174,VLOOKUP($N$633,'Banco de Dados'!$B$4:$J$50,6,FALSE)*(1-(PRINCIPAL!$M$174/100)),IF(L663=PRINCIPAL!$N$174,VLOOKUP($N$633,'Banco de Dados'!$B$4:$J$50,6,FALSE)*(1-(PRINCIPAL!$O$174/100)),VLOOKUP($N$633,'Banco de Dados'!$B$4:$J$50,6,FALSE)))))))))),"")</f>
        <v/>
      </c>
      <c r="N663" s="25" t="str">
        <f>IFERROR(M663*(IFERROR(VLOOKUP($N$633,'Banco de Dados'!$B$4:$J$50,4,FALSE),"ERRO")),"")</f>
        <v/>
      </c>
      <c r="O663" s="25" t="str">
        <f t="shared" si="451"/>
        <v/>
      </c>
      <c r="P663" s="103" t="str">
        <f>IFERROR(O663*(C663*(PRINCIPAL!$G$174/100))*0.47*(44/12),"")</f>
        <v/>
      </c>
      <c r="Q663" s="107" t="str">
        <f t="shared" si="453"/>
        <v/>
      </c>
      <c r="R663" s="29" t="str">
        <f>IFERROR(IF(AND(PRINCIPAL!$H$175&lt;&gt;"",OR(L663=PRINCIPAL!$I$175,L663=PRINCIPAL!$I$175+PRINCIPAL!$I$175,L663=PRINCIPAL!$I$175+PRINCIPAL!$I$175+PRINCIPAL!$I$175)),0,IF(AND(PRINCIPAL!$H$175&lt;&gt;"",L663=PRINCIPAL!$J$175),VLOOKUP($S$633,'Banco de Dados'!$B$4:$J$50,8,FALSE)*PRINCIPAL!$H$175*(1-(PRINCIPAL!$K$175/100)),IF(AND(PRINCIPAL!$H$175&lt;&gt;"",L663=PRINCIPAL!$L$175),VLOOKUP($S$633,'Banco de Dados'!$B$4:$J$50,8,FALSE)*PRINCIPAL!$H$175*(1-(PRINCIPAL!$M$175/100)),IF(AND(PRINCIPAL!$H$175&lt;&gt;"",L663=PRINCIPAL!$N$175),VLOOKUP($S$633,'Banco de Dados'!$B$4:$J$50,8,FALSE)*PRINCIPAL!$H$175*(1-(PRINCIPAL!$O$175/100)),IF(PRINCIPAL!$H$175&lt;&gt;"",VLOOKUP($S$633,'Banco de Dados'!$B$4:$J$50,8,FALSE)*PRINCIPAL!$H$175,IF(OR(L663=PRINCIPAL!$I$175,L663=PRINCIPAL!$I$175+PRINCIPAL!$I$175,L663=PRINCIPAL!$I$175+PRINCIPAL!$I$175+PRINCIPAL!$I$175),0,IF(L663=PRINCIPAL!$J$175,VLOOKUP($S$633,'Banco de Dados'!$B$4:$J$50,6,FALSE)*(1-(PRINCIPAL!$K$175/100)),IF(L663=PRINCIPAL!$L$175,VLOOKUP($S$633,'Banco de Dados'!$B$4:$J$50,6,FALSE)*(1-(PRINCIPAL!$M$175/100)),IF(L663=PRINCIPAL!$N$175,VLOOKUP($S$633,'Banco de Dados'!$B$4:$J$50,6,FALSE)*(1-(PRINCIPAL!$O$175/100)),VLOOKUP($S$633,'Banco de Dados'!$B$4:$J$50,6,FALSE)))))))))),"")</f>
        <v/>
      </c>
      <c r="S663" s="29" t="str">
        <f>IFERROR(R663*(IFERROR(VLOOKUP($S$633,'Banco de Dados'!$B$4:$J$50,4,FALSE),"ERRO")),"")</f>
        <v/>
      </c>
      <c r="T663" s="29" t="str">
        <f t="shared" si="450"/>
        <v/>
      </c>
      <c r="U663" s="103" t="str">
        <f>IFERROR(T663*(C663*(PRINCIPAL!$G$175/100))*0.47*(44/12),"")</f>
        <v/>
      </c>
      <c r="V663" s="103" t="str">
        <f t="shared" si="426"/>
        <v/>
      </c>
      <c r="W663" s="30" t="str">
        <f>IFERROR(IF(AND(PRINCIPAL!$H$176&lt;&gt;"",OR(L663=PRINCIPAL!$I$176,L663=PRINCIPAL!$I$176+PRINCIPAL!$I$176,L663=PRINCIPAL!$I$176+PRINCIPAL!$I$176+PRINCIPAL!$I$176)),0,IF(AND(PRINCIPAL!$H$176&lt;&gt;"",L663=PRINCIPAL!$J$176),VLOOKUP($X$633,'Banco de Dados'!$B$4:$J$50,8,FALSE)*PRINCIPAL!$H$176*(1-(PRINCIPAL!$K$176/100)),IF(AND(PRINCIPAL!$H$176&lt;&gt;"",L663=PRINCIPAL!$L$176),VLOOKUP($X$633,'Banco de Dados'!$B$4:$J$50,8,FALSE)*PRINCIPAL!$H$176*(1-(PRINCIPAL!$M$176/100)),IF(AND(PRINCIPAL!$H$176&lt;&gt;"",L663=PRINCIPAL!$N$176),VLOOKUP($X$633,'Banco de Dados'!$B$4:$J$50,8,FALSE)*PRINCIPAL!$H$176*(1-(PRINCIPAL!$O$176/100)),IF(PRINCIPAL!$H$176&lt;&gt;"",VLOOKUP($X$633,'Banco de Dados'!$B$4:$J$50,8,FALSE)*PRINCIPAL!$H$176,IF(OR(L663=PRINCIPAL!$I$176,L663=PRINCIPAL!$I$176+PRINCIPAL!$I$176,L663=PRINCIPAL!$I$176+PRINCIPAL!$I$176+PRINCIPAL!$I$176),0,IF(L663=PRINCIPAL!$J$176,VLOOKUP($X$633,'Banco de Dados'!$B$4:$J$50,6,FALSE)*(1-(PRINCIPAL!$K$176/100)),IF(L663=PRINCIPAL!$L$176,VLOOKUP($X$633,'Banco de Dados'!$B$4:$J$50,6,FALSE)*(1-(PRINCIPAL!$M$176/100)),IF(L663=PRINCIPAL!$N$176,VLOOKUP($X$633,'Banco de Dados'!$B$4:$J$50,6,FALSE)*(1-(PRINCIPAL!$O$176/100)),VLOOKUP($X$633,'Banco de Dados'!$B$4:$J$50,6,FALSE)))))))))),"")</f>
        <v/>
      </c>
      <c r="X663" s="29" t="str">
        <f>IFERROR(W663*(IFERROR(VLOOKUP($X$633,'Banco de Dados'!$B$4:$J$50,4,FALSE),"ERRO")),"")</f>
        <v/>
      </c>
      <c r="Y663" s="29" t="str">
        <f t="shared" si="444"/>
        <v/>
      </c>
      <c r="Z663" s="103" t="str">
        <f>IFERROR(Y663*(C663*(PRINCIPAL!$G$176/100))*0.47*(44/12),"")</f>
        <v/>
      </c>
      <c r="AA663" s="111" t="str">
        <f t="shared" si="445"/>
        <v/>
      </c>
      <c r="AB663" s="30" t="str">
        <f>IFERROR(IF(AND(PRINCIPAL!$H$177&lt;&gt;"",OR(L663=PRINCIPAL!$I$177,L663=PRINCIPAL!$I$177+PRINCIPAL!$I$177,L663=PRINCIPAL!$I$177+PRINCIPAL!$I$177+PRINCIPAL!$I$177)),0,IF(AND(PRINCIPAL!$H$177&lt;&gt;"",L663=PRINCIPAL!$J$177),VLOOKUP($AC$633,'Banco de Dados'!$B$4:$J$50,8,FALSE)*PRINCIPAL!$H$177*(1-(PRINCIPAL!$K$177/100)),IF(AND(PRINCIPAL!$H$177&lt;&gt;"",L663=PRINCIPAL!$L$177),VLOOKUP($AC$633,'Banco de Dados'!$B$4:$J$50,8,FALSE)*PRINCIPAL!$H$177*(1-(PRINCIPAL!$M$177/100)),IF(AND(PRINCIPAL!$H$177&lt;&gt;"",L663=PRINCIPAL!$N$177),VLOOKUP($AC$633,'Banco de Dados'!$B$4:$J$50,8,FALSE)*PRINCIPAL!$H$177*(1-(PRINCIPAL!$O$177/100)),IF(PRINCIPAL!$H$177&lt;&gt;"",VLOOKUP($AC$633,'Banco de Dados'!$B$4:$J$50,8,FALSE)*PRINCIPAL!$H$177,IF(OR(L663=PRINCIPAL!$I$177,L663=PRINCIPAL!$I$177+PRINCIPAL!$I$177,L663=PRINCIPAL!$I$177+PRINCIPAL!$I$177+PRINCIPAL!$I$177),0,IF(L663=PRINCIPAL!$J$177,VLOOKUP($AC$633,'Banco de Dados'!$B$4:$J$50,6,FALSE)*(1-(PRINCIPAL!$K$177/100)),IF(L663=PRINCIPAL!$L$177,VLOOKUP($AC$633,'Banco de Dados'!$B$4:$J$50,6,FALSE)*(1-(PRINCIPAL!$M$177/100)),IF(L663=PRINCIPAL!$N$177,VLOOKUP($AC$633,'Banco de Dados'!$B$4:$J$50,6,FALSE)*(1-(PRINCIPAL!$O$177/100)),VLOOKUP($AC$633,'Banco de Dados'!$B$4:$J$50,6,FALSE)))))))))),"")</f>
        <v/>
      </c>
      <c r="AC663" s="29" t="str">
        <f>IFERROR(AB663*(IFERROR(VLOOKUP($AC$633,'Banco de Dados'!$B$4:$J$50,4,FALSE),"ERRO")),"")</f>
        <v/>
      </c>
      <c r="AD663" s="29" t="str">
        <f t="shared" si="435"/>
        <v/>
      </c>
      <c r="AE663" s="103" t="str">
        <f>IFERROR(AD663*(C663*(PRINCIPAL!$G$177/100))*0.47*(44/12),"")</f>
        <v/>
      </c>
      <c r="AF663" s="111" t="str">
        <f t="shared" si="436"/>
        <v/>
      </c>
      <c r="AG663" s="30" t="str">
        <f>IFERROR(IF(AND(PRINCIPAL!$H$178&lt;&gt;"",OR(L663=PRINCIPAL!$I$178,L663=PRINCIPAL!$I$178+PRINCIPAL!$I$178,L663=PRINCIPAL!$I$178+PRINCIPAL!$I$178+PRINCIPAL!$I$178)),0,IF(AND(PRINCIPAL!$H$178&lt;&gt;"",L663=PRINCIPAL!$J$178),VLOOKUP($AH$633,'Banco de Dados'!$B$4:$J$50,8,FALSE)*PRINCIPAL!$H$178*(1-(PRINCIPAL!$K$178/100)),IF(AND(PRINCIPAL!$H$178&lt;&gt;"",L663=PRINCIPAL!$L$178),VLOOKUP($AH$633,'Banco de Dados'!$B$4:$J$50,8,FALSE)*PRINCIPAL!$H$178*(1-(PRINCIPAL!$M$178/100)),IF(AND(PRINCIPAL!$H$178&lt;&gt;"",L663=PRINCIPAL!$N$178),VLOOKUP($AH$633,'Banco de Dados'!$B$4:$J$50,8,FALSE)*PRINCIPAL!$H$178*(1-(PRINCIPAL!$O$178/100)),IF(PRINCIPAL!$H$178&lt;&gt;"",VLOOKUP($AH$633,'Banco de Dados'!$B$4:$J$50,8,FALSE)*PRINCIPAL!$H$178,IF(OR(L663=PRINCIPAL!$I$178,L663=PRINCIPAL!$I$178+PRINCIPAL!$I$178,L663=PRINCIPAL!$I$178+PRINCIPAL!$I$178+PRINCIPAL!$I$178),0,IF(L663=PRINCIPAL!$J$178,VLOOKUP($AH$633,'Banco de Dados'!$B$4:$J$50,6,FALSE)*(1-(PRINCIPAL!$K$178/100)),IF(L663=PRINCIPAL!$L$178,VLOOKUP($AH$633,'Banco de Dados'!$B$4:$J$50,6,FALSE)*(1-(PRINCIPAL!$M$178/100)),IF(L663=PRINCIPAL!$N$178,VLOOKUP($AH$633,'Banco de Dados'!$B$4:$J$50,6,FALSE)*(1-(PRINCIPAL!$O$178/100)),VLOOKUP($AH$633,'Banco de Dados'!$B$4:$J$50,6,FALSE)))))))))),"")</f>
        <v/>
      </c>
      <c r="AH663" s="29" t="str">
        <f>IFERROR(AG663*(IFERROR(VLOOKUP($AH$633,'Banco de Dados'!$B$4:$J$50,4,FALSE),"ERRO")),"")</f>
        <v/>
      </c>
      <c r="AI663" s="29" t="str">
        <f t="shared" si="437"/>
        <v/>
      </c>
      <c r="AJ663" s="103" t="str">
        <f>IFERROR(AI663*(C663*(PRINCIPAL!$G$178/100))*0.47*(44/12),"")</f>
        <v/>
      </c>
      <c r="AK663" s="111" t="str">
        <f t="shared" si="446"/>
        <v/>
      </c>
      <c r="AL663" s="30" t="str">
        <f>IFERROR(IF(AND(PRINCIPAL!$H$179&lt;&gt;"",OR(L663=PRINCIPAL!$I$179,L663=PRINCIPAL!$I$179+PRINCIPAL!$I$179,L663=PRINCIPAL!$I$179+PRINCIPAL!$I$179+PRINCIPAL!$I$179)),0,IF(AND(PRINCIPAL!$H$179&lt;&gt;"",L663=PRINCIPAL!$J$179),VLOOKUP($AM$633,'Banco de Dados'!$B$4:$J$50,8,FALSE)*PRINCIPAL!$H$179*(1-(PRINCIPAL!$K$179/100)),IF(AND(PRINCIPAL!$H$179&lt;&gt;"",L663=PRINCIPAL!$L$179),VLOOKUP($AM$633,'Banco de Dados'!$B$4:$J$50,8,FALSE)*PRINCIPAL!$H$179*(1-(PRINCIPAL!$M$179/100)),IF(AND(PRINCIPAL!$H$179&lt;&gt;"",L663=PRINCIPAL!$N$179),VLOOKUP($AM$633,'Banco de Dados'!$B$4:$J$50,8,FALSE)*PRINCIPAL!$H$179*(1-(PRINCIPAL!$O$179/100)),IF(PRINCIPAL!$H$179&lt;&gt;"",VLOOKUP($AM$633,'Banco de Dados'!$B$4:$J$50,8,FALSE)*PRINCIPAL!$H$179,IF(OR(L663=PRINCIPAL!$I$179,L663=PRINCIPAL!$I$179+PRINCIPAL!$I$179,L663=PRINCIPAL!$I$179+PRINCIPAL!$I$179+PRINCIPAL!$I$179),0,IF(L663=PRINCIPAL!$J$179,VLOOKUP($AM$633,'Banco de Dados'!$B$4:$J$50,6,FALSE)*(1-(PRINCIPAL!$K$179/100)),IF(L663=PRINCIPAL!$L$179,VLOOKUP($AM$633,'Banco de Dados'!$B$4:$J$50,6,FALSE)*(1-(PRINCIPAL!$M$179/100)),IF(L663=PRINCIPAL!$N$179,VLOOKUP($AM$633,'Banco de Dados'!$B$4:$J$50,6,FALSE)*(1-(PRINCIPAL!$O$179/100)),VLOOKUP($AM$633,'Banco de Dados'!$B$4:$J$50,6,FALSE)))))))))),"")</f>
        <v/>
      </c>
      <c r="AM663" s="29" t="str">
        <f>IFERROR(AL663*(IFERROR(VLOOKUP($AM$633,'Banco de Dados'!$B$4:$J$50,4,FALSE),"ERRO")),"")</f>
        <v/>
      </c>
      <c r="AN663" s="29" t="str">
        <f t="shared" si="438"/>
        <v/>
      </c>
      <c r="AO663" s="103" t="str">
        <f>IFERROR(AN663*(C663*(PRINCIPAL!$G$179/100))*0.47*(44/12),"")</f>
        <v/>
      </c>
      <c r="AP663" s="111" t="str">
        <f t="shared" si="439"/>
        <v/>
      </c>
      <c r="AQ663" s="30" t="str">
        <f>IFERROR(IF(AND(PRINCIPAL!$H$180&lt;&gt;"",OR(L663=PRINCIPAL!$I$180,L663=PRINCIPAL!$I$180+PRINCIPAL!$I$180,L663=PRINCIPAL!$I$180+PRINCIPAL!$I$180+PRINCIPAL!$I$180)),0,IF(AND(PRINCIPAL!$H$180&lt;&gt;"",L663=PRINCIPAL!$J$180),VLOOKUP($AR$633,'Banco de Dados'!$B$4:$J$50,8,FALSE)*PRINCIPAL!$H$180*(1-(PRINCIPAL!$K$180/100)),IF(AND(PRINCIPAL!$H$180&lt;&gt;"",L663=PRINCIPAL!$L$180),VLOOKUP($AR$633,'Banco de Dados'!$B$4:$J$50,8,FALSE)*PRINCIPAL!$H$180*(1-(PRINCIPAL!$M$180/100)),IF(AND(PRINCIPAL!$H$180&lt;&gt;"",L663=PRINCIPAL!$N$180),VLOOKUP($AR$633,'Banco de Dados'!$B$4:$J$50,8,FALSE)*PRINCIPAL!$H$180*(1-(PRINCIPAL!$O$180/100)),IF(PRINCIPAL!$H$180&lt;&gt;"",VLOOKUP($AR$633,'Banco de Dados'!$B$4:$J$50,8,FALSE)*PRINCIPAL!$H$180,IF(OR(L663=PRINCIPAL!$I$180,L663=PRINCIPAL!$I$180+PRINCIPAL!$I$180,L663=PRINCIPAL!$I$180+PRINCIPAL!$I$180+PRINCIPAL!$I$180),0,IF(L663=PRINCIPAL!$J$180,VLOOKUP($AR$633,'Banco de Dados'!$B$4:$J$50,6,FALSE)*(1-(PRINCIPAL!$K$180/100)),IF(L663=PRINCIPAL!$L$180,VLOOKUP($AR$633,'Banco de Dados'!$B$4:$J$50,6,FALSE)*(1-(PRINCIPAL!$M$180/100)),IF(L663=PRINCIPAL!$N$180,VLOOKUP($AR$633,'Banco de Dados'!$B$4:$J$50,6,FALSE)*(1-(PRINCIPAL!$O$180/100)),VLOOKUP($AR$633,'Banco de Dados'!$B$4:$J$50,6,FALSE)))))))))),"")</f>
        <v/>
      </c>
      <c r="AR663" s="29" t="str">
        <f>IFERROR(AQ663*(IFERROR(VLOOKUP($AR$633,'Banco de Dados'!$B$4:$J$50,4,FALSE),"ERRO")),"")</f>
        <v/>
      </c>
      <c r="AS663" s="29" t="str">
        <f t="shared" si="440"/>
        <v/>
      </c>
      <c r="AT663" s="103" t="str">
        <f>IFERROR(AS663*(C663*(PRINCIPAL!$G$180/100))*0.47*(44/12),"")</f>
        <v/>
      </c>
      <c r="AU663" s="111" t="str">
        <f t="shared" si="441"/>
        <v/>
      </c>
      <c r="AV663" s="30" t="str">
        <f>IFERROR(IF(AND(PRINCIPAL!$H$181&lt;&gt;"",OR(L663=PRINCIPAL!$I$181,L663=PRINCIPAL!$I$181+PRINCIPAL!$I$181,L663=PRINCIPAL!$I$181+PRINCIPAL!$I$181+PRINCIPAL!$I$181)),0,IF(AND(PRINCIPAL!$H$181&lt;&gt;"",L663=PRINCIPAL!$J$181),VLOOKUP($AW$633,'Banco de Dados'!$B$4:$J$50,8,FALSE)*PRINCIPAL!$H$181*(1-(PRINCIPAL!$K$181/100)),IF(AND(PRINCIPAL!$H$181&lt;&gt;"",L663=PRINCIPAL!$L$181),VLOOKUP($AW$633,'Banco de Dados'!$B$4:$J$50,8,FALSE)*PRINCIPAL!$H$181*(1-(PRINCIPAL!$M$181/100)),IF(AND(PRINCIPAL!$H$181&lt;&gt;"",L663=PRINCIPAL!$N$181),VLOOKUP($AW$633,'Banco de Dados'!$B$4:$J$50,8,FALSE)*PRINCIPAL!$H$181*(1-(PRINCIPAL!$O$181/100)),IF(PRINCIPAL!$H$181&lt;&gt;"",VLOOKUP($AW$633,'Banco de Dados'!$B$4:$J$50,8,FALSE)*PRINCIPAL!$H$181,IF(OR(L663=PRINCIPAL!$I$181,L663=PRINCIPAL!$I$181+PRINCIPAL!$I$181,L663=PRINCIPAL!$I$181+PRINCIPAL!$I$181+PRINCIPAL!$I$181),0,IF(L663=PRINCIPAL!$J$181,VLOOKUP($AW$633,'Banco de Dados'!$B$4:$J$50,6,FALSE)*(1-(PRINCIPAL!$K$181/100)),IF(L663=PRINCIPAL!$L$181,VLOOKUP($AW$633,'Banco de Dados'!$B$4:$J$50,6,FALSE)*(1-(PRINCIPAL!$M$181/100)),IF(L663=PRINCIPAL!$N$181,VLOOKUP($AW$633,'Banco de Dados'!$B$4:$J$50,6,FALSE)*(1-(PRINCIPAL!$O$181/100)),VLOOKUP($AW$633,'Banco de Dados'!$B$4:$J$50,6,FALSE)))))))))),"")</f>
        <v/>
      </c>
      <c r="AW663" s="29" t="str">
        <f>IFERROR(AV663*(IFERROR(VLOOKUP($AW$633,'Banco de Dados'!$B$4:$J$50,4,FALSE),"ERRO")),"")</f>
        <v/>
      </c>
      <c r="AX663" s="29" t="str">
        <f t="shared" si="442"/>
        <v/>
      </c>
      <c r="AY663" s="103" t="str">
        <f>IFERROR(AX663*(C663*(PRINCIPAL!$G$181/100))*0.47*(44/12),"")</f>
        <v/>
      </c>
      <c r="AZ663" s="111" t="str">
        <f t="shared" si="447"/>
        <v/>
      </c>
      <c r="BA663" s="30" t="str">
        <f>IFERROR(IF(AND(PRINCIPAL!$H$182&lt;&gt;"",OR(L663=PRINCIPAL!$I$182,L663=PRINCIPAL!$I$182+PRINCIPAL!$I$182,L663=PRINCIPAL!$I$182+PRINCIPAL!$I$182+PRINCIPAL!$I$182)),0,IF(AND(PRINCIPAL!$H$182&lt;&gt;"",L663=PRINCIPAL!$J$182),VLOOKUP($BB$633,'Banco de Dados'!$B$4:$J$50,8,FALSE)*PRINCIPAL!$H$182*(1-(PRINCIPAL!$K$182/100)),IF(AND(PRINCIPAL!$H$182&lt;&gt;"",L663=PRINCIPAL!$L$182),VLOOKUP($BB$633,'Banco de Dados'!$B$4:$J$50,8,FALSE)*PRINCIPAL!$H$182*(1-(PRINCIPAL!$M$182/100)),IF(AND(PRINCIPAL!$H$182&lt;&gt;"",L663=PRINCIPAL!$N$182),VLOOKUP($BB$633,'Banco de Dados'!$B$4:$J$50,8,FALSE)*PRINCIPAL!$H$182*(1-(PRINCIPAL!$O$182/100)),IF(PRINCIPAL!$H$182&lt;&gt;"",VLOOKUP($BB$633,'Banco de Dados'!$B$4:$J$50,8,FALSE)*PRINCIPAL!$H$182,IF(OR(L663=PRINCIPAL!$I$182,L663=PRINCIPAL!$I$182+PRINCIPAL!$I$182,L663=PRINCIPAL!$I$182+PRINCIPAL!$I$182+PRINCIPAL!$I$182),0,IF(L663=PRINCIPAL!$J$182,VLOOKUP($BB$633,'Banco de Dados'!$B$4:$J$50,6,FALSE)*(1-(PRINCIPAL!$K$182/100)),IF(L663=PRINCIPAL!$L$182,VLOOKUP($BB$633,'Banco de Dados'!$B$4:$J$50,6,FALSE)*(1-(PRINCIPAL!$M$182/100)),IF(L663=PRINCIPAL!$N$182,VLOOKUP($BB$633,'Banco de Dados'!$B$4:$J$50,6,FALSE)*(1-(PRINCIPAL!$O$182/100)),VLOOKUP($BB$633,'Banco de Dados'!$B$4:$J$50,6,FALSE)))))))))),"")</f>
        <v/>
      </c>
      <c r="BB663" s="29" t="str">
        <f>IFERROR(BA663*(IFERROR(VLOOKUP($BB$633,'Banco de Dados'!$B$4:$J$50,4,FALSE),"ERRO")),"")</f>
        <v/>
      </c>
      <c r="BC663" s="29" t="str">
        <f t="shared" si="448"/>
        <v/>
      </c>
      <c r="BD663" s="103" t="str">
        <f>IFERROR(BC663*(C663*(PRINCIPAL!$G$182/100))*0.47*(44/12),"")</f>
        <v/>
      </c>
      <c r="BE663" s="111" t="str">
        <f t="shared" si="427"/>
        <v/>
      </c>
      <c r="BF663" s="30" t="str">
        <f>IFERROR(IF(AND(PRINCIPAL!$H$183&lt;&gt;"",OR(L663=PRINCIPAL!$I$183,L663=PRINCIPAL!$I$183+PRINCIPAL!$I$183,L663=PRINCIPAL!$I$183+PRINCIPAL!$I$183+PRINCIPAL!$I$183)),0,IF(AND(PRINCIPAL!$H$183&lt;&gt;"",L663=PRINCIPAL!$J$183),VLOOKUP($BG$633,'Banco de Dados'!$B$4:$J$50,8,FALSE)*PRINCIPAL!$H$183*(1-(PRINCIPAL!$K$183/100)),IF(AND(PRINCIPAL!$H$183&lt;&gt;"",L663=PRINCIPAL!$L$183),VLOOKUP($BG$633,'Banco de Dados'!$B$4:$J$50,8,FALSE)*PRINCIPAL!$H$183*(1-(PRINCIPAL!$M$183/100)),IF(AND(PRINCIPAL!$H$183&lt;&gt;"",L663=PRINCIPAL!$N$183),VLOOKUP($BG$633,'Banco de Dados'!$B$4:$J$50,8,FALSE)*PRINCIPAL!$H$183*(1-(PRINCIPAL!$O$183/100)),IF(PRINCIPAL!$H$183&lt;&gt;"",VLOOKUP($BG$633,'Banco de Dados'!$B$4:$J$50,8,FALSE)*PRINCIPAL!$H$183,IF(OR(L663=PRINCIPAL!$I$183,L663=PRINCIPAL!$I$183+PRINCIPAL!$I$183,L663=PRINCIPAL!$I$183+PRINCIPAL!$I$183+PRINCIPAL!$I$183),0,IF(L663=PRINCIPAL!$J$183,VLOOKUP($BG$633,'Banco de Dados'!$B$4:$J$50,6,FALSE)*(1-(PRINCIPAL!$K$183/100)),IF(L663=PRINCIPAL!$L$183,VLOOKUP($BG$633,'Banco de Dados'!$B$4:$J$50,6,FALSE)*(1-(PRINCIPAL!$M$183/100)),IF(L663=PRINCIPAL!$N$183,VLOOKUP($BG$633,'Banco de Dados'!$B$4:$J$50,6,FALSE)*(1-(PRINCIPAL!$O$183/100)),VLOOKUP($BG$633,'Banco de Dados'!$B$4:$J$50,6,FALSE)))))))))),"")</f>
        <v/>
      </c>
      <c r="BG663" s="29" t="str">
        <f>IFERROR(BF663*(IFERROR(VLOOKUP($BG$633,'Banco de Dados'!$B$4:$J$50,4,FALSE),"ERRO")),"")</f>
        <v/>
      </c>
      <c r="BH663" s="29" t="str">
        <f t="shared" si="443"/>
        <v/>
      </c>
      <c r="BI663" s="103" t="str">
        <f>IFERROR(BH663*(C663*(PRINCIPAL!$G$183/100))*0.47*(44/12),"")</f>
        <v/>
      </c>
      <c r="BJ663" s="102" t="str">
        <f t="shared" si="428"/>
        <v/>
      </c>
    </row>
    <row r="664" spans="2:62" ht="12.75" customHeight="1" x14ac:dyDescent="0.3">
      <c r="B664" s="326">
        <f t="shared" si="429"/>
        <v>2049</v>
      </c>
      <c r="C664" s="340"/>
      <c r="D664" s="1"/>
      <c r="E664" s="116">
        <v>29</v>
      </c>
      <c r="F664" s="24" t="str">
        <f>IFERROR(VLOOKUP($G$633,'Banco de Dados'!$B$4:$J$50,6,FALSE),"")</f>
        <v/>
      </c>
      <c r="G664" s="25" t="str">
        <f>IFERROR(F664*(IFERROR(VLOOKUP($G$633,'Banco de Dados'!$B$4:$J$50,4,FALSE),"ERRO")),"")</f>
        <v/>
      </c>
      <c r="H664" s="25" t="str">
        <f t="shared" si="430"/>
        <v/>
      </c>
      <c r="I664" s="103" t="str">
        <f t="shared" si="431"/>
        <v/>
      </c>
      <c r="J664" s="117" t="str">
        <f t="shared" si="432"/>
        <v/>
      </c>
      <c r="K664" s="1"/>
      <c r="L664" s="91">
        <v>29</v>
      </c>
      <c r="M664" s="24" t="str">
        <f>IFERROR(IF(AND(PRINCIPAL!$H$174&lt;&gt;"",OR(L664=PRINCIPAL!$I$174,L664=PRINCIPAL!$I$174+PRINCIPAL!$I$174,L664=PRINCIPAL!$I$174+PRINCIPAL!$I$174+PRINCIPAL!$I$174)),0,IF(AND(PRINCIPAL!$H$174&lt;&gt;"",L664=PRINCIPAL!$J$174),VLOOKUP($N$633,'Banco de Dados'!$B$4:$J$50,8,FALSE)*PRINCIPAL!$H$174*(1-(PRINCIPAL!$K$174/100)),IF(AND(PRINCIPAL!$H$174&lt;&gt;"",L664=PRINCIPAL!$L$174),VLOOKUP($N$633,'Banco de Dados'!$B$4:$J$50,8,FALSE)*PRINCIPAL!$H$174*(1-(PRINCIPAL!$M$174/100)),IF(AND(PRINCIPAL!$H$174&lt;&gt;"",L664=PRINCIPAL!$N$174),VLOOKUP($N$633,'Banco de Dados'!$B$4:$J$50,8,FALSE)*PRINCIPAL!$H$174*(1-(PRINCIPAL!$O$174/100)),IF(PRINCIPAL!$H$174&lt;&gt;"",VLOOKUP($N$633,'Banco de Dados'!$B$4:$J$50,8,FALSE)*PRINCIPAL!$H$174,IF(OR(L664=PRINCIPAL!$I$174,L664=PRINCIPAL!$I$174+PRINCIPAL!$I$174,L664=PRINCIPAL!$I$174+PRINCIPAL!$I$174+PRINCIPAL!$I$174),0,IF(L664=PRINCIPAL!$J$174,VLOOKUP($N$633,'Banco de Dados'!$B$4:$J$50,6,FALSE)*(1-(PRINCIPAL!$K$174/100)),IF(L664=PRINCIPAL!$L$174,VLOOKUP($N$633,'Banco de Dados'!$B$4:$J$50,6,FALSE)*(1-(PRINCIPAL!$M$174/100)),IF(L664=PRINCIPAL!$N$174,VLOOKUP($N$633,'Banco de Dados'!$B$4:$J$50,6,FALSE)*(1-(PRINCIPAL!$O$174/100)),VLOOKUP($N$633,'Banco de Dados'!$B$4:$J$50,6,FALSE)))))))))),"")</f>
        <v/>
      </c>
      <c r="N664" s="25" t="str">
        <f>IFERROR(M664*(IFERROR(VLOOKUP($N$633,'Banco de Dados'!$B$4:$J$50,4,FALSE),"ERRO")),"")</f>
        <v/>
      </c>
      <c r="O664" s="25" t="str">
        <f t="shared" si="451"/>
        <v/>
      </c>
      <c r="P664" s="103" t="str">
        <f>IFERROR(O664*(C664*(PRINCIPAL!$G$174/100))*0.47*(44/12),"")</f>
        <v/>
      </c>
      <c r="Q664" s="107" t="str">
        <f t="shared" si="453"/>
        <v/>
      </c>
      <c r="R664" s="29" t="str">
        <f>IFERROR(IF(AND(PRINCIPAL!$H$175&lt;&gt;"",OR(L664=PRINCIPAL!$I$175,L664=PRINCIPAL!$I$175+PRINCIPAL!$I$175,L664=PRINCIPAL!$I$175+PRINCIPAL!$I$175+PRINCIPAL!$I$175)),0,IF(AND(PRINCIPAL!$H$175&lt;&gt;"",L664=PRINCIPAL!$J$175),VLOOKUP($S$633,'Banco de Dados'!$B$4:$J$50,8,FALSE)*PRINCIPAL!$H$175*(1-(PRINCIPAL!$K$175/100)),IF(AND(PRINCIPAL!$H$175&lt;&gt;"",L664=PRINCIPAL!$L$175),VLOOKUP($S$633,'Banco de Dados'!$B$4:$J$50,8,FALSE)*PRINCIPAL!$H$175*(1-(PRINCIPAL!$M$175/100)),IF(AND(PRINCIPAL!$H$175&lt;&gt;"",L664=PRINCIPAL!$N$175),VLOOKUP($S$633,'Banco de Dados'!$B$4:$J$50,8,FALSE)*PRINCIPAL!$H$175*(1-(PRINCIPAL!$O$175/100)),IF(PRINCIPAL!$H$175&lt;&gt;"",VLOOKUP($S$633,'Banco de Dados'!$B$4:$J$50,8,FALSE)*PRINCIPAL!$H$175,IF(OR(L664=PRINCIPAL!$I$175,L664=PRINCIPAL!$I$175+PRINCIPAL!$I$175,L664=PRINCIPAL!$I$175+PRINCIPAL!$I$175+PRINCIPAL!$I$175),0,IF(L664=PRINCIPAL!$J$175,VLOOKUP($S$633,'Banco de Dados'!$B$4:$J$50,6,FALSE)*(1-(PRINCIPAL!$K$175/100)),IF(L664=PRINCIPAL!$L$175,VLOOKUP($S$633,'Banco de Dados'!$B$4:$J$50,6,FALSE)*(1-(PRINCIPAL!$M$175/100)),IF(L664=PRINCIPAL!$N$175,VLOOKUP($S$633,'Banco de Dados'!$B$4:$J$50,6,FALSE)*(1-(PRINCIPAL!$O$175/100)),VLOOKUP($S$633,'Banco de Dados'!$B$4:$J$50,6,FALSE)))))))))),"")</f>
        <v/>
      </c>
      <c r="S664" s="29" t="str">
        <f>IFERROR(R664*(IFERROR(VLOOKUP($S$633,'Banco de Dados'!$B$4:$J$50,4,FALSE),"ERRO")),"")</f>
        <v/>
      </c>
      <c r="T664" s="29" t="str">
        <f t="shared" si="450"/>
        <v/>
      </c>
      <c r="U664" s="103" t="str">
        <f>IFERROR(T664*(C664*(PRINCIPAL!$G$175/100))*0.47*(44/12),"")</f>
        <v/>
      </c>
      <c r="V664" s="103" t="str">
        <f t="shared" si="426"/>
        <v/>
      </c>
      <c r="W664" s="30" t="str">
        <f>IFERROR(IF(AND(PRINCIPAL!$H$176&lt;&gt;"",OR(L664=PRINCIPAL!$I$176,L664=PRINCIPAL!$I$176+PRINCIPAL!$I$176,L664=PRINCIPAL!$I$176+PRINCIPAL!$I$176+PRINCIPAL!$I$176)),0,IF(AND(PRINCIPAL!$H$176&lt;&gt;"",L664=PRINCIPAL!$J$176),VLOOKUP($X$633,'Banco de Dados'!$B$4:$J$50,8,FALSE)*PRINCIPAL!$H$176*(1-(PRINCIPAL!$K$176/100)),IF(AND(PRINCIPAL!$H$176&lt;&gt;"",L664=PRINCIPAL!$L$176),VLOOKUP($X$633,'Banco de Dados'!$B$4:$J$50,8,FALSE)*PRINCIPAL!$H$176*(1-(PRINCIPAL!$M$176/100)),IF(AND(PRINCIPAL!$H$176&lt;&gt;"",L664=PRINCIPAL!$N$176),VLOOKUP($X$633,'Banco de Dados'!$B$4:$J$50,8,FALSE)*PRINCIPAL!$H$176*(1-(PRINCIPAL!$O$176/100)),IF(PRINCIPAL!$H$176&lt;&gt;"",VLOOKUP($X$633,'Banco de Dados'!$B$4:$J$50,8,FALSE)*PRINCIPAL!$H$176,IF(OR(L664=PRINCIPAL!$I$176,L664=PRINCIPAL!$I$176+PRINCIPAL!$I$176,L664=PRINCIPAL!$I$176+PRINCIPAL!$I$176+PRINCIPAL!$I$176),0,IF(L664=PRINCIPAL!$J$176,VLOOKUP($X$633,'Banco de Dados'!$B$4:$J$50,6,FALSE)*(1-(PRINCIPAL!$K$176/100)),IF(L664=PRINCIPAL!$L$176,VLOOKUP($X$633,'Banco de Dados'!$B$4:$J$50,6,FALSE)*(1-(PRINCIPAL!$M$176/100)),IF(L664=PRINCIPAL!$N$176,VLOOKUP($X$633,'Banco de Dados'!$B$4:$J$50,6,FALSE)*(1-(PRINCIPAL!$O$176/100)),VLOOKUP($X$633,'Banco de Dados'!$B$4:$J$50,6,FALSE)))))))))),"")</f>
        <v/>
      </c>
      <c r="X664" s="29" t="str">
        <f>IFERROR(W664*(IFERROR(VLOOKUP($X$633,'Banco de Dados'!$B$4:$J$50,4,FALSE),"ERRO")),"")</f>
        <v/>
      </c>
      <c r="Y664" s="29" t="str">
        <f t="shared" si="444"/>
        <v/>
      </c>
      <c r="Z664" s="103" t="str">
        <f>IFERROR(Y664*(C664*(PRINCIPAL!$G$176/100))*0.47*(44/12),"")</f>
        <v/>
      </c>
      <c r="AA664" s="111" t="str">
        <f t="shared" si="445"/>
        <v/>
      </c>
      <c r="AB664" s="30" t="str">
        <f>IFERROR(IF(AND(PRINCIPAL!$H$177&lt;&gt;"",OR(L664=PRINCIPAL!$I$177,L664=PRINCIPAL!$I$177+PRINCIPAL!$I$177,L664=PRINCIPAL!$I$177+PRINCIPAL!$I$177+PRINCIPAL!$I$177)),0,IF(AND(PRINCIPAL!$H$177&lt;&gt;"",L664=PRINCIPAL!$J$177),VLOOKUP($AC$633,'Banco de Dados'!$B$4:$J$50,8,FALSE)*PRINCIPAL!$H$177*(1-(PRINCIPAL!$K$177/100)),IF(AND(PRINCIPAL!$H$177&lt;&gt;"",L664=PRINCIPAL!$L$177),VLOOKUP($AC$633,'Banco de Dados'!$B$4:$J$50,8,FALSE)*PRINCIPAL!$H$177*(1-(PRINCIPAL!$M$177/100)),IF(AND(PRINCIPAL!$H$177&lt;&gt;"",L664=PRINCIPAL!$N$177),VLOOKUP($AC$633,'Banco de Dados'!$B$4:$J$50,8,FALSE)*PRINCIPAL!$H$177*(1-(PRINCIPAL!$O$177/100)),IF(PRINCIPAL!$H$177&lt;&gt;"",VLOOKUP($AC$633,'Banco de Dados'!$B$4:$J$50,8,FALSE)*PRINCIPAL!$H$177,IF(OR(L664=PRINCIPAL!$I$177,L664=PRINCIPAL!$I$177+PRINCIPAL!$I$177,L664=PRINCIPAL!$I$177+PRINCIPAL!$I$177+PRINCIPAL!$I$177),0,IF(L664=PRINCIPAL!$J$177,VLOOKUP($AC$633,'Banco de Dados'!$B$4:$J$50,6,FALSE)*(1-(PRINCIPAL!$K$177/100)),IF(L664=PRINCIPAL!$L$177,VLOOKUP($AC$633,'Banco de Dados'!$B$4:$J$50,6,FALSE)*(1-(PRINCIPAL!$M$177/100)),IF(L664=PRINCIPAL!$N$177,VLOOKUP($AC$633,'Banco de Dados'!$B$4:$J$50,6,FALSE)*(1-(PRINCIPAL!$O$177/100)),VLOOKUP($AC$633,'Banco de Dados'!$B$4:$J$50,6,FALSE)))))))))),"")</f>
        <v/>
      </c>
      <c r="AC664" s="29" t="str">
        <f>IFERROR(AB664*(IFERROR(VLOOKUP($AC$633,'Banco de Dados'!$B$4:$J$50,4,FALSE),"ERRO")),"")</f>
        <v/>
      </c>
      <c r="AD664" s="29" t="str">
        <f t="shared" si="435"/>
        <v/>
      </c>
      <c r="AE664" s="103" t="str">
        <f>IFERROR(AD664*(C664*(PRINCIPAL!$G$177/100))*0.47*(44/12),"")</f>
        <v/>
      </c>
      <c r="AF664" s="111" t="str">
        <f t="shared" si="436"/>
        <v/>
      </c>
      <c r="AG664" s="30" t="str">
        <f>IFERROR(IF(AND(PRINCIPAL!$H$178&lt;&gt;"",OR(L664=PRINCIPAL!$I$178,L664=PRINCIPAL!$I$178+PRINCIPAL!$I$178,L664=PRINCIPAL!$I$178+PRINCIPAL!$I$178+PRINCIPAL!$I$178)),0,IF(AND(PRINCIPAL!$H$178&lt;&gt;"",L664=PRINCIPAL!$J$178),VLOOKUP($AH$633,'Banco de Dados'!$B$4:$J$50,8,FALSE)*PRINCIPAL!$H$178*(1-(PRINCIPAL!$K$178/100)),IF(AND(PRINCIPAL!$H$178&lt;&gt;"",L664=PRINCIPAL!$L$178),VLOOKUP($AH$633,'Banco de Dados'!$B$4:$J$50,8,FALSE)*PRINCIPAL!$H$178*(1-(PRINCIPAL!$M$178/100)),IF(AND(PRINCIPAL!$H$178&lt;&gt;"",L664=PRINCIPAL!$N$178),VLOOKUP($AH$633,'Banco de Dados'!$B$4:$J$50,8,FALSE)*PRINCIPAL!$H$178*(1-(PRINCIPAL!$O$178/100)),IF(PRINCIPAL!$H$178&lt;&gt;"",VLOOKUP($AH$633,'Banco de Dados'!$B$4:$J$50,8,FALSE)*PRINCIPAL!$H$178,IF(OR(L664=PRINCIPAL!$I$178,L664=PRINCIPAL!$I$178+PRINCIPAL!$I$178,L664=PRINCIPAL!$I$178+PRINCIPAL!$I$178+PRINCIPAL!$I$178),0,IF(L664=PRINCIPAL!$J$178,VLOOKUP($AH$633,'Banco de Dados'!$B$4:$J$50,6,FALSE)*(1-(PRINCIPAL!$K$178/100)),IF(L664=PRINCIPAL!$L$178,VLOOKUP($AH$633,'Banco de Dados'!$B$4:$J$50,6,FALSE)*(1-(PRINCIPAL!$M$178/100)),IF(L664=PRINCIPAL!$N$178,VLOOKUP($AH$633,'Banco de Dados'!$B$4:$J$50,6,FALSE)*(1-(PRINCIPAL!$O$178/100)),VLOOKUP($AH$633,'Banco de Dados'!$B$4:$J$50,6,FALSE)))))))))),"")</f>
        <v/>
      </c>
      <c r="AH664" s="29" t="str">
        <f>IFERROR(AG664*(IFERROR(VLOOKUP($AH$633,'Banco de Dados'!$B$4:$J$50,4,FALSE),"ERRO")),"")</f>
        <v/>
      </c>
      <c r="AI664" s="29" t="str">
        <f t="shared" si="437"/>
        <v/>
      </c>
      <c r="AJ664" s="103" t="str">
        <f>IFERROR(AI664*(C664*(PRINCIPAL!$G$178/100))*0.47*(44/12),"")</f>
        <v/>
      </c>
      <c r="AK664" s="111" t="str">
        <f t="shared" si="446"/>
        <v/>
      </c>
      <c r="AL664" s="30" t="str">
        <f>IFERROR(IF(AND(PRINCIPAL!$H$179&lt;&gt;"",OR(L664=PRINCIPAL!$I$179,L664=PRINCIPAL!$I$179+PRINCIPAL!$I$179,L664=PRINCIPAL!$I$179+PRINCIPAL!$I$179+PRINCIPAL!$I$179)),0,IF(AND(PRINCIPAL!$H$179&lt;&gt;"",L664=PRINCIPAL!$J$179),VLOOKUP($AM$633,'Banco de Dados'!$B$4:$J$50,8,FALSE)*PRINCIPAL!$H$179*(1-(PRINCIPAL!$K$179/100)),IF(AND(PRINCIPAL!$H$179&lt;&gt;"",L664=PRINCIPAL!$L$179),VLOOKUP($AM$633,'Banco de Dados'!$B$4:$J$50,8,FALSE)*PRINCIPAL!$H$179*(1-(PRINCIPAL!$M$179/100)),IF(AND(PRINCIPAL!$H$179&lt;&gt;"",L664=PRINCIPAL!$N$179),VLOOKUP($AM$633,'Banco de Dados'!$B$4:$J$50,8,FALSE)*PRINCIPAL!$H$179*(1-(PRINCIPAL!$O$179/100)),IF(PRINCIPAL!$H$179&lt;&gt;"",VLOOKUP($AM$633,'Banco de Dados'!$B$4:$J$50,8,FALSE)*PRINCIPAL!$H$179,IF(OR(L664=PRINCIPAL!$I$179,L664=PRINCIPAL!$I$179+PRINCIPAL!$I$179,L664=PRINCIPAL!$I$179+PRINCIPAL!$I$179+PRINCIPAL!$I$179),0,IF(L664=PRINCIPAL!$J$179,VLOOKUP($AM$633,'Banco de Dados'!$B$4:$J$50,6,FALSE)*(1-(PRINCIPAL!$K$179/100)),IF(L664=PRINCIPAL!$L$179,VLOOKUP($AM$633,'Banco de Dados'!$B$4:$J$50,6,FALSE)*(1-(PRINCIPAL!$M$179/100)),IF(L664=PRINCIPAL!$N$179,VLOOKUP($AM$633,'Banco de Dados'!$B$4:$J$50,6,FALSE)*(1-(PRINCIPAL!$O$179/100)),VLOOKUP($AM$633,'Banco de Dados'!$B$4:$J$50,6,FALSE)))))))))),"")</f>
        <v/>
      </c>
      <c r="AM664" s="29" t="str">
        <f>IFERROR(AL664*(IFERROR(VLOOKUP($AM$633,'Banco de Dados'!$B$4:$J$50,4,FALSE),"ERRO")),"")</f>
        <v/>
      </c>
      <c r="AN664" s="29" t="str">
        <f t="shared" si="438"/>
        <v/>
      </c>
      <c r="AO664" s="103" t="str">
        <f>IFERROR(AN664*(C664*(PRINCIPAL!$G$179/100))*0.47*(44/12),"")</f>
        <v/>
      </c>
      <c r="AP664" s="111" t="str">
        <f t="shared" si="439"/>
        <v/>
      </c>
      <c r="AQ664" s="30" t="str">
        <f>IFERROR(IF(AND(PRINCIPAL!$H$180&lt;&gt;"",OR(L664=PRINCIPAL!$I$180,L664=PRINCIPAL!$I$180+PRINCIPAL!$I$180,L664=PRINCIPAL!$I$180+PRINCIPAL!$I$180+PRINCIPAL!$I$180)),0,IF(AND(PRINCIPAL!$H$180&lt;&gt;"",L664=PRINCIPAL!$J$180),VLOOKUP($AR$633,'Banco de Dados'!$B$4:$J$50,8,FALSE)*PRINCIPAL!$H$180*(1-(PRINCIPAL!$K$180/100)),IF(AND(PRINCIPAL!$H$180&lt;&gt;"",L664=PRINCIPAL!$L$180),VLOOKUP($AR$633,'Banco de Dados'!$B$4:$J$50,8,FALSE)*PRINCIPAL!$H$180*(1-(PRINCIPAL!$M$180/100)),IF(AND(PRINCIPAL!$H$180&lt;&gt;"",L664=PRINCIPAL!$N$180),VLOOKUP($AR$633,'Banco de Dados'!$B$4:$J$50,8,FALSE)*PRINCIPAL!$H$180*(1-(PRINCIPAL!$O$180/100)),IF(PRINCIPAL!$H$180&lt;&gt;"",VLOOKUP($AR$633,'Banco de Dados'!$B$4:$J$50,8,FALSE)*PRINCIPAL!$H$180,IF(OR(L664=PRINCIPAL!$I$180,L664=PRINCIPAL!$I$180+PRINCIPAL!$I$180,L664=PRINCIPAL!$I$180+PRINCIPAL!$I$180+PRINCIPAL!$I$180),0,IF(L664=PRINCIPAL!$J$180,VLOOKUP($AR$633,'Banco de Dados'!$B$4:$J$50,6,FALSE)*(1-(PRINCIPAL!$K$180/100)),IF(L664=PRINCIPAL!$L$180,VLOOKUP($AR$633,'Banco de Dados'!$B$4:$J$50,6,FALSE)*(1-(PRINCIPAL!$M$180/100)),IF(L664=PRINCIPAL!$N$180,VLOOKUP($AR$633,'Banco de Dados'!$B$4:$J$50,6,FALSE)*(1-(PRINCIPAL!$O$180/100)),VLOOKUP($AR$633,'Banco de Dados'!$B$4:$J$50,6,FALSE)))))))))),"")</f>
        <v/>
      </c>
      <c r="AR664" s="29" t="str">
        <f>IFERROR(AQ664*(IFERROR(VLOOKUP($AR$633,'Banco de Dados'!$B$4:$J$50,4,FALSE),"ERRO")),"")</f>
        <v/>
      </c>
      <c r="AS664" s="29" t="str">
        <f t="shared" si="440"/>
        <v/>
      </c>
      <c r="AT664" s="103" t="str">
        <f>IFERROR(AS664*(C664*(PRINCIPAL!$G$180/100))*0.47*(44/12),"")</f>
        <v/>
      </c>
      <c r="AU664" s="111" t="str">
        <f t="shared" si="441"/>
        <v/>
      </c>
      <c r="AV664" s="30" t="str">
        <f>IFERROR(IF(AND(PRINCIPAL!$H$181&lt;&gt;"",OR(L664=PRINCIPAL!$I$181,L664=PRINCIPAL!$I$181+PRINCIPAL!$I$181,L664=PRINCIPAL!$I$181+PRINCIPAL!$I$181+PRINCIPAL!$I$181)),0,IF(AND(PRINCIPAL!$H$181&lt;&gt;"",L664=PRINCIPAL!$J$181),VLOOKUP($AW$633,'Banco de Dados'!$B$4:$J$50,8,FALSE)*PRINCIPAL!$H$181*(1-(PRINCIPAL!$K$181/100)),IF(AND(PRINCIPAL!$H$181&lt;&gt;"",L664=PRINCIPAL!$L$181),VLOOKUP($AW$633,'Banco de Dados'!$B$4:$J$50,8,FALSE)*PRINCIPAL!$H$181*(1-(PRINCIPAL!$M$181/100)),IF(AND(PRINCIPAL!$H$181&lt;&gt;"",L664=PRINCIPAL!$N$181),VLOOKUP($AW$633,'Banco de Dados'!$B$4:$J$50,8,FALSE)*PRINCIPAL!$H$181*(1-(PRINCIPAL!$O$181/100)),IF(PRINCIPAL!$H$181&lt;&gt;"",VLOOKUP($AW$633,'Banco de Dados'!$B$4:$J$50,8,FALSE)*PRINCIPAL!$H$181,IF(OR(L664=PRINCIPAL!$I$181,L664=PRINCIPAL!$I$181+PRINCIPAL!$I$181,L664=PRINCIPAL!$I$181+PRINCIPAL!$I$181+PRINCIPAL!$I$181),0,IF(L664=PRINCIPAL!$J$181,VLOOKUP($AW$633,'Banco de Dados'!$B$4:$J$50,6,FALSE)*(1-(PRINCIPAL!$K$181/100)),IF(L664=PRINCIPAL!$L$181,VLOOKUP($AW$633,'Banco de Dados'!$B$4:$J$50,6,FALSE)*(1-(PRINCIPAL!$M$181/100)),IF(L664=PRINCIPAL!$N$181,VLOOKUP($AW$633,'Banco de Dados'!$B$4:$J$50,6,FALSE)*(1-(PRINCIPAL!$O$181/100)),VLOOKUP($AW$633,'Banco de Dados'!$B$4:$J$50,6,FALSE)))))))))),"")</f>
        <v/>
      </c>
      <c r="AW664" s="29" t="str">
        <f>IFERROR(AV664*(IFERROR(VLOOKUP($AW$633,'Banco de Dados'!$B$4:$J$50,4,FALSE),"ERRO")),"")</f>
        <v/>
      </c>
      <c r="AX664" s="29" t="str">
        <f t="shared" si="442"/>
        <v/>
      </c>
      <c r="AY664" s="103" t="str">
        <f>IFERROR(AX664*(C664*(PRINCIPAL!$G$181/100))*0.47*(44/12),"")</f>
        <v/>
      </c>
      <c r="AZ664" s="111" t="str">
        <f t="shared" si="447"/>
        <v/>
      </c>
      <c r="BA664" s="30" t="str">
        <f>IFERROR(IF(AND(PRINCIPAL!$H$182&lt;&gt;"",OR(L664=PRINCIPAL!$I$182,L664=PRINCIPAL!$I$182+PRINCIPAL!$I$182,L664=PRINCIPAL!$I$182+PRINCIPAL!$I$182+PRINCIPAL!$I$182)),0,IF(AND(PRINCIPAL!$H$182&lt;&gt;"",L664=PRINCIPAL!$J$182),VLOOKUP($BB$633,'Banco de Dados'!$B$4:$J$50,8,FALSE)*PRINCIPAL!$H$182*(1-(PRINCIPAL!$K$182/100)),IF(AND(PRINCIPAL!$H$182&lt;&gt;"",L664=PRINCIPAL!$L$182),VLOOKUP($BB$633,'Banco de Dados'!$B$4:$J$50,8,FALSE)*PRINCIPAL!$H$182*(1-(PRINCIPAL!$M$182/100)),IF(AND(PRINCIPAL!$H$182&lt;&gt;"",L664=PRINCIPAL!$N$182),VLOOKUP($BB$633,'Banco de Dados'!$B$4:$J$50,8,FALSE)*PRINCIPAL!$H$182*(1-(PRINCIPAL!$O$182/100)),IF(PRINCIPAL!$H$182&lt;&gt;"",VLOOKUP($BB$633,'Banco de Dados'!$B$4:$J$50,8,FALSE)*PRINCIPAL!$H$182,IF(OR(L664=PRINCIPAL!$I$182,L664=PRINCIPAL!$I$182+PRINCIPAL!$I$182,L664=PRINCIPAL!$I$182+PRINCIPAL!$I$182+PRINCIPAL!$I$182),0,IF(L664=PRINCIPAL!$J$182,VLOOKUP($BB$633,'Banco de Dados'!$B$4:$J$50,6,FALSE)*(1-(PRINCIPAL!$K$182/100)),IF(L664=PRINCIPAL!$L$182,VLOOKUP($BB$633,'Banco de Dados'!$B$4:$J$50,6,FALSE)*(1-(PRINCIPAL!$M$182/100)),IF(L664=PRINCIPAL!$N$182,VLOOKUP($BB$633,'Banco de Dados'!$B$4:$J$50,6,FALSE)*(1-(PRINCIPAL!$O$182/100)),VLOOKUP($BB$633,'Banco de Dados'!$B$4:$J$50,6,FALSE)))))))))),"")</f>
        <v/>
      </c>
      <c r="BB664" s="29" t="str">
        <f>IFERROR(BA664*(IFERROR(VLOOKUP($BB$633,'Banco de Dados'!$B$4:$J$50,4,FALSE),"ERRO")),"")</f>
        <v/>
      </c>
      <c r="BC664" s="29" t="str">
        <f t="shared" si="448"/>
        <v/>
      </c>
      <c r="BD664" s="103" t="str">
        <f>IFERROR(BC664*(C664*(PRINCIPAL!$G$182/100))*0.47*(44/12),"")</f>
        <v/>
      </c>
      <c r="BE664" s="111" t="str">
        <f t="shared" si="427"/>
        <v/>
      </c>
      <c r="BF664" s="30" t="str">
        <f>IFERROR(IF(AND(PRINCIPAL!$H$183&lt;&gt;"",OR(L664=PRINCIPAL!$I$183,L664=PRINCIPAL!$I$183+PRINCIPAL!$I$183,L664=PRINCIPAL!$I$183+PRINCIPAL!$I$183+PRINCIPAL!$I$183)),0,IF(AND(PRINCIPAL!$H$183&lt;&gt;"",L664=PRINCIPAL!$J$183),VLOOKUP($BG$633,'Banco de Dados'!$B$4:$J$50,8,FALSE)*PRINCIPAL!$H$183*(1-(PRINCIPAL!$K$183/100)),IF(AND(PRINCIPAL!$H$183&lt;&gt;"",L664=PRINCIPAL!$L$183),VLOOKUP($BG$633,'Banco de Dados'!$B$4:$J$50,8,FALSE)*PRINCIPAL!$H$183*(1-(PRINCIPAL!$M$183/100)),IF(AND(PRINCIPAL!$H$183&lt;&gt;"",L664=PRINCIPAL!$N$183),VLOOKUP($BG$633,'Banco de Dados'!$B$4:$J$50,8,FALSE)*PRINCIPAL!$H$183*(1-(PRINCIPAL!$O$183/100)),IF(PRINCIPAL!$H$183&lt;&gt;"",VLOOKUP($BG$633,'Banco de Dados'!$B$4:$J$50,8,FALSE)*PRINCIPAL!$H$183,IF(OR(L664=PRINCIPAL!$I$183,L664=PRINCIPAL!$I$183+PRINCIPAL!$I$183,L664=PRINCIPAL!$I$183+PRINCIPAL!$I$183+PRINCIPAL!$I$183),0,IF(L664=PRINCIPAL!$J$183,VLOOKUP($BG$633,'Banco de Dados'!$B$4:$J$50,6,FALSE)*(1-(PRINCIPAL!$K$183/100)),IF(L664=PRINCIPAL!$L$183,VLOOKUP($BG$633,'Banco de Dados'!$B$4:$J$50,6,FALSE)*(1-(PRINCIPAL!$M$183/100)),IF(L664=PRINCIPAL!$N$183,VLOOKUP($BG$633,'Banco de Dados'!$B$4:$J$50,6,FALSE)*(1-(PRINCIPAL!$O$183/100)),VLOOKUP($BG$633,'Banco de Dados'!$B$4:$J$50,6,FALSE)))))))))),"")</f>
        <v/>
      </c>
      <c r="BG664" s="29" t="str">
        <f>IFERROR(BF664*(IFERROR(VLOOKUP($BG$633,'Banco de Dados'!$B$4:$J$50,4,FALSE),"ERRO")),"")</f>
        <v/>
      </c>
      <c r="BH664" s="29" t="str">
        <f t="shared" si="443"/>
        <v/>
      </c>
      <c r="BI664" s="103" t="str">
        <f>IFERROR(BH664*(C664*(PRINCIPAL!$G$183/100))*0.47*(44/12),"")</f>
        <v/>
      </c>
      <c r="BJ664" s="102" t="str">
        <f t="shared" si="428"/>
        <v/>
      </c>
    </row>
    <row r="665" spans="2:62" ht="12.75" customHeight="1" x14ac:dyDescent="0.3">
      <c r="B665" s="326">
        <f t="shared" si="429"/>
        <v>2050</v>
      </c>
      <c r="C665" s="340"/>
      <c r="D665" s="1"/>
      <c r="E665" s="116">
        <v>30</v>
      </c>
      <c r="F665" s="24" t="str">
        <f>IFERROR(VLOOKUP($G$633,'Banco de Dados'!$B$4:$J$50,6,FALSE),"")</f>
        <v/>
      </c>
      <c r="G665" s="25" t="str">
        <f>IFERROR(F665*(IFERROR(VLOOKUP($G$633,'Banco de Dados'!$B$4:$J$50,4,FALSE),"ERRO")),"")</f>
        <v/>
      </c>
      <c r="H665" s="25" t="str">
        <f t="shared" si="430"/>
        <v/>
      </c>
      <c r="I665" s="103" t="str">
        <f t="shared" si="431"/>
        <v/>
      </c>
      <c r="J665" s="117" t="str">
        <f t="shared" si="432"/>
        <v/>
      </c>
      <c r="K665" s="1"/>
      <c r="L665" s="91">
        <v>30</v>
      </c>
      <c r="M665" s="24" t="str">
        <f>IFERROR(IF(AND(PRINCIPAL!$H$174&lt;&gt;"",OR(L665=PRINCIPAL!$I$174,L665=PRINCIPAL!$I$174+PRINCIPAL!$I$174,L665=PRINCIPAL!$I$174+PRINCIPAL!$I$174+PRINCIPAL!$I$174)),0,IF(AND(PRINCIPAL!$H$174&lt;&gt;"",L665=PRINCIPAL!$J$174),VLOOKUP($N$633,'Banco de Dados'!$B$4:$J$50,8,FALSE)*PRINCIPAL!$H$174*(1-(PRINCIPAL!$K$174/100)),IF(AND(PRINCIPAL!$H$174&lt;&gt;"",L665=PRINCIPAL!$L$174),VLOOKUP($N$633,'Banco de Dados'!$B$4:$J$50,8,FALSE)*PRINCIPAL!$H$174*(1-(PRINCIPAL!$M$174/100)),IF(AND(PRINCIPAL!$H$174&lt;&gt;"",L665=PRINCIPAL!$N$174),VLOOKUP($N$633,'Banco de Dados'!$B$4:$J$50,8,FALSE)*PRINCIPAL!$H$174*(1-(PRINCIPAL!$O$174/100)),IF(PRINCIPAL!$H$174&lt;&gt;"",VLOOKUP($N$633,'Banco de Dados'!$B$4:$J$50,8,FALSE)*PRINCIPAL!$H$174,IF(OR(L665=PRINCIPAL!$I$174,L665=PRINCIPAL!$I$174+PRINCIPAL!$I$174,L665=PRINCIPAL!$I$174+PRINCIPAL!$I$174+PRINCIPAL!$I$174),0,IF(L665=PRINCIPAL!$J$174,VLOOKUP($N$633,'Banco de Dados'!$B$4:$J$50,6,FALSE)*(1-(PRINCIPAL!$K$174/100)),IF(L665=PRINCIPAL!$L$174,VLOOKUP($N$633,'Banco de Dados'!$B$4:$J$50,6,FALSE)*(1-(PRINCIPAL!$M$174/100)),IF(L665=PRINCIPAL!$N$174,VLOOKUP($N$633,'Banco de Dados'!$B$4:$J$50,6,FALSE)*(1-(PRINCIPAL!$O$174/100)),VLOOKUP($N$633,'Banco de Dados'!$B$4:$J$50,6,FALSE)))))))))),"")</f>
        <v/>
      </c>
      <c r="N665" s="25" t="str">
        <f>IFERROR(M665*(IFERROR(VLOOKUP($N$633,'Banco de Dados'!$B$4:$J$50,4,FALSE),"ERRO")),"")</f>
        <v/>
      </c>
      <c r="O665" s="25" t="str">
        <f t="shared" si="451"/>
        <v/>
      </c>
      <c r="P665" s="103" t="str">
        <f>IFERROR(O665*(C665*(PRINCIPAL!$G$174/100))*0.47*(44/12),"")</f>
        <v/>
      </c>
      <c r="Q665" s="107" t="str">
        <f t="shared" si="453"/>
        <v/>
      </c>
      <c r="R665" s="29" t="str">
        <f>IFERROR(IF(AND(PRINCIPAL!$H$175&lt;&gt;"",OR(L665=PRINCIPAL!$I$175,L665=PRINCIPAL!$I$175+PRINCIPAL!$I$175,L665=PRINCIPAL!$I$175+PRINCIPAL!$I$175+PRINCIPAL!$I$175)),0,IF(AND(PRINCIPAL!$H$175&lt;&gt;"",L665=PRINCIPAL!$J$175),VLOOKUP($S$633,'Banco de Dados'!$B$4:$J$50,8,FALSE)*PRINCIPAL!$H$175*(1-(PRINCIPAL!$K$175/100)),IF(AND(PRINCIPAL!$H$175&lt;&gt;"",L665=PRINCIPAL!$L$175),VLOOKUP($S$633,'Banco de Dados'!$B$4:$J$50,8,FALSE)*PRINCIPAL!$H$175*(1-(PRINCIPAL!$M$175/100)),IF(AND(PRINCIPAL!$H$175&lt;&gt;"",L665=PRINCIPAL!$N$175),VLOOKUP($S$633,'Banco de Dados'!$B$4:$J$50,8,FALSE)*PRINCIPAL!$H$175*(1-(PRINCIPAL!$O$175/100)),IF(PRINCIPAL!$H$175&lt;&gt;"",VLOOKUP($S$633,'Banco de Dados'!$B$4:$J$50,8,FALSE)*PRINCIPAL!$H$175,IF(OR(L665=PRINCIPAL!$I$175,L665=PRINCIPAL!$I$175+PRINCIPAL!$I$175,L665=PRINCIPAL!$I$175+PRINCIPAL!$I$175+PRINCIPAL!$I$175),0,IF(L665=PRINCIPAL!$J$175,VLOOKUP($S$633,'Banco de Dados'!$B$4:$J$50,6,FALSE)*(1-(PRINCIPAL!$K$175/100)),IF(L665=PRINCIPAL!$L$175,VLOOKUP($S$633,'Banco de Dados'!$B$4:$J$50,6,FALSE)*(1-(PRINCIPAL!$M$175/100)),IF(L665=PRINCIPAL!$N$175,VLOOKUP($S$633,'Banco de Dados'!$B$4:$J$50,6,FALSE)*(1-(PRINCIPAL!$O$175/100)),VLOOKUP($S$633,'Banco de Dados'!$B$4:$J$50,6,FALSE)))))))))),"")</f>
        <v/>
      </c>
      <c r="S665" s="29" t="str">
        <f>IFERROR(R665*(IFERROR(VLOOKUP($S$633,'Banco de Dados'!$B$4:$J$50,4,FALSE),"ERRO")),"")</f>
        <v/>
      </c>
      <c r="T665" s="29" t="str">
        <f t="shared" si="450"/>
        <v/>
      </c>
      <c r="U665" s="103" t="str">
        <f>IFERROR(T665*(C665*(PRINCIPAL!$G$175/100))*0.47*(44/12),"")</f>
        <v/>
      </c>
      <c r="V665" s="103" t="str">
        <f t="shared" si="426"/>
        <v/>
      </c>
      <c r="W665" s="30" t="str">
        <f>IFERROR(IF(AND(PRINCIPAL!$H$176&lt;&gt;"",OR(L665=PRINCIPAL!$I$176,L665=PRINCIPAL!$I$176+PRINCIPAL!$I$176,L665=PRINCIPAL!$I$176+PRINCIPAL!$I$176+PRINCIPAL!$I$176)),0,IF(AND(PRINCIPAL!$H$176&lt;&gt;"",L665=PRINCIPAL!$J$176),VLOOKUP($X$633,'Banco de Dados'!$B$4:$J$50,8,FALSE)*PRINCIPAL!$H$176*(1-(PRINCIPAL!$K$176/100)),IF(AND(PRINCIPAL!$H$176&lt;&gt;"",L665=PRINCIPAL!$L$176),VLOOKUP($X$633,'Banco de Dados'!$B$4:$J$50,8,FALSE)*PRINCIPAL!$H$176*(1-(PRINCIPAL!$M$176/100)),IF(AND(PRINCIPAL!$H$176&lt;&gt;"",L665=PRINCIPAL!$N$176),VLOOKUP($X$633,'Banco de Dados'!$B$4:$J$50,8,FALSE)*PRINCIPAL!$H$176*(1-(PRINCIPAL!$O$176/100)),IF(PRINCIPAL!$H$176&lt;&gt;"",VLOOKUP($X$633,'Banco de Dados'!$B$4:$J$50,8,FALSE)*PRINCIPAL!$H$176,IF(OR(L665=PRINCIPAL!$I$176,L665=PRINCIPAL!$I$176+PRINCIPAL!$I$176,L665=PRINCIPAL!$I$176+PRINCIPAL!$I$176+PRINCIPAL!$I$176),0,IF(L665=PRINCIPAL!$J$176,VLOOKUP($X$633,'Banco de Dados'!$B$4:$J$50,6,FALSE)*(1-(PRINCIPAL!$K$176/100)),IF(L665=PRINCIPAL!$L$176,VLOOKUP($X$633,'Banco de Dados'!$B$4:$J$50,6,FALSE)*(1-(PRINCIPAL!$M$176/100)),IF(L665=PRINCIPAL!$N$176,VLOOKUP($X$633,'Banco de Dados'!$B$4:$J$50,6,FALSE)*(1-(PRINCIPAL!$O$176/100)),VLOOKUP($X$633,'Banco de Dados'!$B$4:$J$50,6,FALSE)))))))))),"")</f>
        <v/>
      </c>
      <c r="X665" s="29" t="str">
        <f>IFERROR(W665*(IFERROR(VLOOKUP($X$633,'Banco de Dados'!$B$4:$J$50,4,FALSE),"ERRO")),"")</f>
        <v/>
      </c>
      <c r="Y665" s="29" t="str">
        <f t="shared" si="444"/>
        <v/>
      </c>
      <c r="Z665" s="103" t="str">
        <f>IFERROR(Y665*(C665*(PRINCIPAL!$G$176/100))*0.47*(44/12),"")</f>
        <v/>
      </c>
      <c r="AA665" s="111" t="str">
        <f t="shared" si="445"/>
        <v/>
      </c>
      <c r="AB665" s="30" t="str">
        <f>IFERROR(IF(AND(PRINCIPAL!$H$177&lt;&gt;"",OR(L665=PRINCIPAL!$I$177,L665=PRINCIPAL!$I$177+PRINCIPAL!$I$177,L665=PRINCIPAL!$I$177+PRINCIPAL!$I$177+PRINCIPAL!$I$177)),0,IF(AND(PRINCIPAL!$H$177&lt;&gt;"",L665=PRINCIPAL!$J$177),VLOOKUP($AC$633,'Banco de Dados'!$B$4:$J$50,8,FALSE)*PRINCIPAL!$H$177*(1-(PRINCIPAL!$K$177/100)),IF(AND(PRINCIPAL!$H$177&lt;&gt;"",L665=PRINCIPAL!$L$177),VLOOKUP($AC$633,'Banco de Dados'!$B$4:$J$50,8,FALSE)*PRINCIPAL!$H$177*(1-(PRINCIPAL!$M$177/100)),IF(AND(PRINCIPAL!$H$177&lt;&gt;"",L665=PRINCIPAL!$N$177),VLOOKUP($AC$633,'Banco de Dados'!$B$4:$J$50,8,FALSE)*PRINCIPAL!$H$177*(1-(PRINCIPAL!$O$177/100)),IF(PRINCIPAL!$H$177&lt;&gt;"",VLOOKUP($AC$633,'Banco de Dados'!$B$4:$J$50,8,FALSE)*PRINCIPAL!$H$177,IF(OR(L665=PRINCIPAL!$I$177,L665=PRINCIPAL!$I$177+PRINCIPAL!$I$177,L665=PRINCIPAL!$I$177+PRINCIPAL!$I$177+PRINCIPAL!$I$177),0,IF(L665=PRINCIPAL!$J$177,VLOOKUP($AC$633,'Banco de Dados'!$B$4:$J$50,6,FALSE)*(1-(PRINCIPAL!$K$177/100)),IF(L665=PRINCIPAL!$L$177,VLOOKUP($AC$633,'Banco de Dados'!$B$4:$J$50,6,FALSE)*(1-(PRINCIPAL!$M$177/100)),IF(L665=PRINCIPAL!$N$177,VLOOKUP($AC$633,'Banco de Dados'!$B$4:$J$50,6,FALSE)*(1-(PRINCIPAL!$O$177/100)),VLOOKUP($AC$633,'Banco de Dados'!$B$4:$J$50,6,FALSE)))))))))),"")</f>
        <v/>
      </c>
      <c r="AC665" s="29" t="str">
        <f>IFERROR(AB665*(IFERROR(VLOOKUP($AC$633,'Banco de Dados'!$B$4:$J$50,4,FALSE),"ERRO")),"")</f>
        <v/>
      </c>
      <c r="AD665" s="29" t="str">
        <f t="shared" si="435"/>
        <v/>
      </c>
      <c r="AE665" s="103" t="str">
        <f>IFERROR(AD665*(C665*(PRINCIPAL!$G$177/100))*0.47*(44/12),"")</f>
        <v/>
      </c>
      <c r="AF665" s="111" t="str">
        <f t="shared" si="436"/>
        <v/>
      </c>
      <c r="AG665" s="30" t="str">
        <f>IFERROR(IF(AND(PRINCIPAL!$H$178&lt;&gt;"",OR(L665=PRINCIPAL!$I$178,L665=PRINCIPAL!$I$178+PRINCIPAL!$I$178,L665=PRINCIPAL!$I$178+PRINCIPAL!$I$178+PRINCIPAL!$I$178)),0,IF(AND(PRINCIPAL!$H$178&lt;&gt;"",L665=PRINCIPAL!$J$178),VLOOKUP($AH$633,'Banco de Dados'!$B$4:$J$50,8,FALSE)*PRINCIPAL!$H$178*(1-(PRINCIPAL!$K$178/100)),IF(AND(PRINCIPAL!$H$178&lt;&gt;"",L665=PRINCIPAL!$L$178),VLOOKUP($AH$633,'Banco de Dados'!$B$4:$J$50,8,FALSE)*PRINCIPAL!$H$178*(1-(PRINCIPAL!$M$178/100)),IF(AND(PRINCIPAL!$H$178&lt;&gt;"",L665=PRINCIPAL!$N$178),VLOOKUP($AH$633,'Banco de Dados'!$B$4:$J$50,8,FALSE)*PRINCIPAL!$H$178*(1-(PRINCIPAL!$O$178/100)),IF(PRINCIPAL!$H$178&lt;&gt;"",VLOOKUP($AH$633,'Banco de Dados'!$B$4:$J$50,8,FALSE)*PRINCIPAL!$H$178,IF(OR(L665=PRINCIPAL!$I$178,L665=PRINCIPAL!$I$178+PRINCIPAL!$I$178,L665=PRINCIPAL!$I$178+PRINCIPAL!$I$178+PRINCIPAL!$I$178),0,IF(L665=PRINCIPAL!$J$178,VLOOKUP($AH$633,'Banco de Dados'!$B$4:$J$50,6,FALSE)*(1-(PRINCIPAL!$K$178/100)),IF(L665=PRINCIPAL!$L$178,VLOOKUP($AH$633,'Banco de Dados'!$B$4:$J$50,6,FALSE)*(1-(PRINCIPAL!$M$178/100)),IF(L665=PRINCIPAL!$N$178,VLOOKUP($AH$633,'Banco de Dados'!$B$4:$J$50,6,FALSE)*(1-(PRINCIPAL!$O$178/100)),VLOOKUP($AH$633,'Banco de Dados'!$B$4:$J$50,6,FALSE)))))))))),"")</f>
        <v/>
      </c>
      <c r="AH665" s="29" t="str">
        <f>IFERROR(AG665*(IFERROR(VLOOKUP($AH$633,'Banco de Dados'!$B$4:$J$50,4,FALSE),"ERRO")),"")</f>
        <v/>
      </c>
      <c r="AI665" s="29" t="str">
        <f t="shared" si="437"/>
        <v/>
      </c>
      <c r="AJ665" s="103" t="str">
        <f>IFERROR(AI665*(C665*(PRINCIPAL!$G$178/100))*0.47*(44/12),"")</f>
        <v/>
      </c>
      <c r="AK665" s="111" t="str">
        <f t="shared" si="446"/>
        <v/>
      </c>
      <c r="AL665" s="30" t="str">
        <f>IFERROR(IF(AND(PRINCIPAL!$H$179&lt;&gt;"",OR(L665=PRINCIPAL!$I$179,L665=PRINCIPAL!$I$179+PRINCIPAL!$I$179,L665=PRINCIPAL!$I$179+PRINCIPAL!$I$179+PRINCIPAL!$I$179)),0,IF(AND(PRINCIPAL!$H$179&lt;&gt;"",L665=PRINCIPAL!$J$179),VLOOKUP($AM$633,'Banco de Dados'!$B$4:$J$50,8,FALSE)*PRINCIPAL!$H$179*(1-(PRINCIPAL!$K$179/100)),IF(AND(PRINCIPAL!$H$179&lt;&gt;"",L665=PRINCIPAL!$L$179),VLOOKUP($AM$633,'Banco de Dados'!$B$4:$J$50,8,FALSE)*PRINCIPAL!$H$179*(1-(PRINCIPAL!$M$179/100)),IF(AND(PRINCIPAL!$H$179&lt;&gt;"",L665=PRINCIPAL!$N$179),VLOOKUP($AM$633,'Banco de Dados'!$B$4:$J$50,8,FALSE)*PRINCIPAL!$H$179*(1-(PRINCIPAL!$O$179/100)),IF(PRINCIPAL!$H$179&lt;&gt;"",VLOOKUP($AM$633,'Banco de Dados'!$B$4:$J$50,8,FALSE)*PRINCIPAL!$H$179,IF(OR(L665=PRINCIPAL!$I$179,L665=PRINCIPAL!$I$179+PRINCIPAL!$I$179,L665=PRINCIPAL!$I$179+PRINCIPAL!$I$179+PRINCIPAL!$I$179),0,IF(L665=PRINCIPAL!$J$179,VLOOKUP($AM$633,'Banco de Dados'!$B$4:$J$50,6,FALSE)*(1-(PRINCIPAL!$K$179/100)),IF(L665=PRINCIPAL!$L$179,VLOOKUP($AM$633,'Banco de Dados'!$B$4:$J$50,6,FALSE)*(1-(PRINCIPAL!$M$179/100)),IF(L665=PRINCIPAL!$N$179,VLOOKUP($AM$633,'Banco de Dados'!$B$4:$J$50,6,FALSE)*(1-(PRINCIPAL!$O$179/100)),VLOOKUP($AM$633,'Banco de Dados'!$B$4:$J$50,6,FALSE)))))))))),"")</f>
        <v/>
      </c>
      <c r="AM665" s="29" t="str">
        <f>IFERROR(AL665*(IFERROR(VLOOKUP($AM$633,'Banco de Dados'!$B$4:$J$50,4,FALSE),"ERRO")),"")</f>
        <v/>
      </c>
      <c r="AN665" s="29" t="str">
        <f t="shared" si="438"/>
        <v/>
      </c>
      <c r="AO665" s="103" t="str">
        <f>IFERROR(AN665*(C665*(PRINCIPAL!$G$179/100))*0.47*(44/12),"")</f>
        <v/>
      </c>
      <c r="AP665" s="111" t="str">
        <f t="shared" si="439"/>
        <v/>
      </c>
      <c r="AQ665" s="30" t="str">
        <f>IFERROR(IF(AND(PRINCIPAL!$H$180&lt;&gt;"",OR(L665=PRINCIPAL!$I$180,L665=PRINCIPAL!$I$180+PRINCIPAL!$I$180,L665=PRINCIPAL!$I$180+PRINCIPAL!$I$180+PRINCIPAL!$I$180)),0,IF(AND(PRINCIPAL!$H$180&lt;&gt;"",L665=PRINCIPAL!$J$180),VLOOKUP($AR$633,'Banco de Dados'!$B$4:$J$50,8,FALSE)*PRINCIPAL!$H$180*(1-(PRINCIPAL!$K$180/100)),IF(AND(PRINCIPAL!$H$180&lt;&gt;"",L665=PRINCIPAL!$L$180),VLOOKUP($AR$633,'Banco de Dados'!$B$4:$J$50,8,FALSE)*PRINCIPAL!$H$180*(1-(PRINCIPAL!$M$180/100)),IF(AND(PRINCIPAL!$H$180&lt;&gt;"",L665=PRINCIPAL!$N$180),VLOOKUP($AR$633,'Banco de Dados'!$B$4:$J$50,8,FALSE)*PRINCIPAL!$H$180*(1-(PRINCIPAL!$O$180/100)),IF(PRINCIPAL!$H$180&lt;&gt;"",VLOOKUP($AR$633,'Banco de Dados'!$B$4:$J$50,8,FALSE)*PRINCIPAL!$H$180,IF(OR(L665=PRINCIPAL!$I$180,L665=PRINCIPAL!$I$180+PRINCIPAL!$I$180,L665=PRINCIPAL!$I$180+PRINCIPAL!$I$180+PRINCIPAL!$I$180),0,IF(L665=PRINCIPAL!$J$180,VLOOKUP($AR$633,'Banco de Dados'!$B$4:$J$50,6,FALSE)*(1-(PRINCIPAL!$K$180/100)),IF(L665=PRINCIPAL!$L$180,VLOOKUP($AR$633,'Banco de Dados'!$B$4:$J$50,6,FALSE)*(1-(PRINCIPAL!$M$180/100)),IF(L665=PRINCIPAL!$N$180,VLOOKUP($AR$633,'Banco de Dados'!$B$4:$J$50,6,FALSE)*(1-(PRINCIPAL!$O$180/100)),VLOOKUP($AR$633,'Banco de Dados'!$B$4:$J$50,6,FALSE)))))))))),"")</f>
        <v/>
      </c>
      <c r="AR665" s="29" t="str">
        <f>IFERROR(AQ665*(IFERROR(VLOOKUP($AR$633,'Banco de Dados'!$B$4:$J$50,4,FALSE),"ERRO")),"")</f>
        <v/>
      </c>
      <c r="AS665" s="29" t="str">
        <f t="shared" si="440"/>
        <v/>
      </c>
      <c r="AT665" s="103" t="str">
        <f>IFERROR(AS665*(C665*(PRINCIPAL!$G$180/100))*0.47*(44/12),"")</f>
        <v/>
      </c>
      <c r="AU665" s="111" t="str">
        <f t="shared" si="441"/>
        <v/>
      </c>
      <c r="AV665" s="30" t="str">
        <f>IFERROR(IF(AND(PRINCIPAL!$H$181&lt;&gt;"",OR(L665=PRINCIPAL!$I$181,L665=PRINCIPAL!$I$181+PRINCIPAL!$I$181,L665=PRINCIPAL!$I$181+PRINCIPAL!$I$181+PRINCIPAL!$I$181)),0,IF(AND(PRINCIPAL!$H$181&lt;&gt;"",L665=PRINCIPAL!$J$181),VLOOKUP($AW$633,'Banco de Dados'!$B$4:$J$50,8,FALSE)*PRINCIPAL!$H$181*(1-(PRINCIPAL!$K$181/100)),IF(AND(PRINCIPAL!$H$181&lt;&gt;"",L665=PRINCIPAL!$L$181),VLOOKUP($AW$633,'Banco de Dados'!$B$4:$J$50,8,FALSE)*PRINCIPAL!$H$181*(1-(PRINCIPAL!$M$181/100)),IF(AND(PRINCIPAL!$H$181&lt;&gt;"",L665=PRINCIPAL!$N$181),VLOOKUP($AW$633,'Banco de Dados'!$B$4:$J$50,8,FALSE)*PRINCIPAL!$H$181*(1-(PRINCIPAL!$O$181/100)),IF(PRINCIPAL!$H$181&lt;&gt;"",VLOOKUP($AW$633,'Banco de Dados'!$B$4:$J$50,8,FALSE)*PRINCIPAL!$H$181,IF(OR(L665=PRINCIPAL!$I$181,L665=PRINCIPAL!$I$181+PRINCIPAL!$I$181,L665=PRINCIPAL!$I$181+PRINCIPAL!$I$181+PRINCIPAL!$I$181),0,IF(L665=PRINCIPAL!$J$181,VLOOKUP($AW$633,'Banco de Dados'!$B$4:$J$50,6,FALSE)*(1-(PRINCIPAL!$K$181/100)),IF(L665=PRINCIPAL!$L$181,VLOOKUP($AW$633,'Banco de Dados'!$B$4:$J$50,6,FALSE)*(1-(PRINCIPAL!$M$181/100)),IF(L665=PRINCIPAL!$N$181,VLOOKUP($AW$633,'Banco de Dados'!$B$4:$J$50,6,FALSE)*(1-(PRINCIPAL!$O$181/100)),VLOOKUP($AW$633,'Banco de Dados'!$B$4:$J$50,6,FALSE)))))))))),"")</f>
        <v/>
      </c>
      <c r="AW665" s="29" t="str">
        <f>IFERROR(AV665*(IFERROR(VLOOKUP($AW$633,'Banco de Dados'!$B$4:$J$50,4,FALSE),"ERRO")),"")</f>
        <v/>
      </c>
      <c r="AX665" s="29" t="str">
        <f t="shared" si="442"/>
        <v/>
      </c>
      <c r="AY665" s="103" t="str">
        <f>IFERROR(AX665*(C665*(PRINCIPAL!$G$181/100))*0.47*(44/12),"")</f>
        <v/>
      </c>
      <c r="AZ665" s="111" t="str">
        <f t="shared" si="447"/>
        <v/>
      </c>
      <c r="BA665" s="30" t="str">
        <f>IFERROR(IF(AND(PRINCIPAL!$H$182&lt;&gt;"",OR(L665=PRINCIPAL!$I$182,L665=PRINCIPAL!$I$182+PRINCIPAL!$I$182,L665=PRINCIPAL!$I$182+PRINCIPAL!$I$182+PRINCIPAL!$I$182)),0,IF(AND(PRINCIPAL!$H$182&lt;&gt;"",L665=PRINCIPAL!$J$182),VLOOKUP($BB$633,'Banco de Dados'!$B$4:$J$50,8,FALSE)*PRINCIPAL!$H$182*(1-(PRINCIPAL!$K$182/100)),IF(AND(PRINCIPAL!$H$182&lt;&gt;"",L665=PRINCIPAL!$L$182),VLOOKUP($BB$633,'Banco de Dados'!$B$4:$J$50,8,FALSE)*PRINCIPAL!$H$182*(1-(PRINCIPAL!$M$182/100)),IF(AND(PRINCIPAL!$H$182&lt;&gt;"",L665=PRINCIPAL!$N$182),VLOOKUP($BB$633,'Banco de Dados'!$B$4:$J$50,8,FALSE)*PRINCIPAL!$H$182*(1-(PRINCIPAL!$O$182/100)),IF(PRINCIPAL!$H$182&lt;&gt;"",VLOOKUP($BB$633,'Banco de Dados'!$B$4:$J$50,8,FALSE)*PRINCIPAL!$H$182,IF(OR(L665=PRINCIPAL!$I$182,L665=PRINCIPAL!$I$182+PRINCIPAL!$I$182,L665=PRINCIPAL!$I$182+PRINCIPAL!$I$182+PRINCIPAL!$I$182),0,IF(L665=PRINCIPAL!$J$182,VLOOKUP($BB$633,'Banco de Dados'!$B$4:$J$50,6,FALSE)*(1-(PRINCIPAL!$K$182/100)),IF(L665=PRINCIPAL!$L$182,VLOOKUP($BB$633,'Banco de Dados'!$B$4:$J$50,6,FALSE)*(1-(PRINCIPAL!$M$182/100)),IF(L665=PRINCIPAL!$N$182,VLOOKUP($BB$633,'Banco de Dados'!$B$4:$J$50,6,FALSE)*(1-(PRINCIPAL!$O$182/100)),VLOOKUP($BB$633,'Banco de Dados'!$B$4:$J$50,6,FALSE)))))))))),"")</f>
        <v/>
      </c>
      <c r="BB665" s="29" t="str">
        <f>IFERROR(BA665*(IFERROR(VLOOKUP($BB$633,'Banco de Dados'!$B$4:$J$50,4,FALSE),"ERRO")),"")</f>
        <v/>
      </c>
      <c r="BC665" s="29" t="str">
        <f t="shared" si="448"/>
        <v/>
      </c>
      <c r="BD665" s="103" t="str">
        <f>IFERROR(BC665*(C665*(PRINCIPAL!$G$182/100))*0.47*(44/12),"")</f>
        <v/>
      </c>
      <c r="BE665" s="111" t="str">
        <f t="shared" si="427"/>
        <v/>
      </c>
      <c r="BF665" s="30" t="str">
        <f>IFERROR(IF(AND(PRINCIPAL!$H$183&lt;&gt;"",OR(L665=PRINCIPAL!$I$183,L665=PRINCIPAL!$I$183+PRINCIPAL!$I$183,L665=PRINCIPAL!$I$183+PRINCIPAL!$I$183+PRINCIPAL!$I$183)),0,IF(AND(PRINCIPAL!$H$183&lt;&gt;"",L665=PRINCIPAL!$J$183),VLOOKUP($BG$633,'Banco de Dados'!$B$4:$J$50,8,FALSE)*PRINCIPAL!$H$183*(1-(PRINCIPAL!$K$183/100)),IF(AND(PRINCIPAL!$H$183&lt;&gt;"",L665=PRINCIPAL!$L$183),VLOOKUP($BG$633,'Banco de Dados'!$B$4:$J$50,8,FALSE)*PRINCIPAL!$H$183*(1-(PRINCIPAL!$M$183/100)),IF(AND(PRINCIPAL!$H$183&lt;&gt;"",L665=PRINCIPAL!$N$183),VLOOKUP($BG$633,'Banco de Dados'!$B$4:$J$50,8,FALSE)*PRINCIPAL!$H$183*(1-(PRINCIPAL!$O$183/100)),IF(PRINCIPAL!$H$183&lt;&gt;"",VLOOKUP($BG$633,'Banco de Dados'!$B$4:$J$50,8,FALSE)*PRINCIPAL!$H$183,IF(OR(L665=PRINCIPAL!$I$183,L665=PRINCIPAL!$I$183+PRINCIPAL!$I$183,L665=PRINCIPAL!$I$183+PRINCIPAL!$I$183+PRINCIPAL!$I$183),0,IF(L665=PRINCIPAL!$J$183,VLOOKUP($BG$633,'Banco de Dados'!$B$4:$J$50,6,FALSE)*(1-(PRINCIPAL!$K$183/100)),IF(L665=PRINCIPAL!$L$183,VLOOKUP($BG$633,'Banco de Dados'!$B$4:$J$50,6,FALSE)*(1-(PRINCIPAL!$M$183/100)),IF(L665=PRINCIPAL!$N$183,VLOOKUP($BG$633,'Banco de Dados'!$B$4:$J$50,6,FALSE)*(1-(PRINCIPAL!$O$183/100)),VLOOKUP($BG$633,'Banco de Dados'!$B$4:$J$50,6,FALSE)))))))))),"")</f>
        <v/>
      </c>
      <c r="BG665" s="29" t="str">
        <f>IFERROR(BF665*(IFERROR(VLOOKUP($BG$633,'Banco de Dados'!$B$4:$J$50,4,FALSE),"ERRO")),"")</f>
        <v/>
      </c>
      <c r="BH665" s="29" t="str">
        <f t="shared" si="443"/>
        <v/>
      </c>
      <c r="BI665" s="103" t="str">
        <f>IFERROR(BH665*(C665*(PRINCIPAL!$G$183/100))*0.47*(44/12),"")</f>
        <v/>
      </c>
      <c r="BJ665" s="102" t="str">
        <f t="shared" si="428"/>
        <v/>
      </c>
    </row>
    <row r="666" spans="2:62" ht="12.75" customHeight="1" x14ac:dyDescent="0.3">
      <c r="B666" s="326">
        <f t="shared" si="429"/>
        <v>2051</v>
      </c>
      <c r="C666" s="340"/>
      <c r="D666" s="1"/>
      <c r="E666" s="116">
        <v>31</v>
      </c>
      <c r="F666" s="24" t="str">
        <f>IFERROR(VLOOKUP($G$633,'Banco de Dados'!$B$4:$J$50,6,FALSE),"")</f>
        <v/>
      </c>
      <c r="G666" s="25" t="str">
        <f>IFERROR(F666*(IFERROR(VLOOKUP($G$633,'Banco de Dados'!$B$4:$J$50,4,FALSE),"ERRO")),"")</f>
        <v/>
      </c>
      <c r="H666" s="25" t="str">
        <f t="shared" si="430"/>
        <v/>
      </c>
      <c r="I666" s="103" t="str">
        <f t="shared" si="431"/>
        <v/>
      </c>
      <c r="J666" s="117" t="str">
        <f t="shared" si="432"/>
        <v/>
      </c>
      <c r="K666" s="1"/>
      <c r="L666" s="91">
        <v>31</v>
      </c>
      <c r="M666" s="24" t="str">
        <f>IFERROR(IF(AND(PRINCIPAL!$H$174&lt;&gt;"",OR(L666=PRINCIPAL!$I$174,L666=PRINCIPAL!$I$174+PRINCIPAL!$I$174,L666=PRINCIPAL!$I$174+PRINCIPAL!$I$174+PRINCIPAL!$I$174)),0,IF(AND(PRINCIPAL!$H$174&lt;&gt;"",L666=PRINCIPAL!$J$174),VLOOKUP($N$633,'Banco de Dados'!$B$4:$J$50,8,FALSE)*PRINCIPAL!$H$174*(1-(PRINCIPAL!$K$174/100)),IF(AND(PRINCIPAL!$H$174&lt;&gt;"",L666=PRINCIPAL!$L$174),VLOOKUP($N$633,'Banco de Dados'!$B$4:$J$50,8,FALSE)*PRINCIPAL!$H$174*(1-(PRINCIPAL!$M$174/100)),IF(AND(PRINCIPAL!$H$174&lt;&gt;"",L666=PRINCIPAL!$N$174),VLOOKUP($N$633,'Banco de Dados'!$B$4:$J$50,8,FALSE)*PRINCIPAL!$H$174*(1-(PRINCIPAL!$O$174/100)),IF(PRINCIPAL!$H$174&lt;&gt;"",VLOOKUP($N$633,'Banco de Dados'!$B$4:$J$50,8,FALSE)*PRINCIPAL!$H$174,IF(OR(L666=PRINCIPAL!$I$174,L666=PRINCIPAL!$I$174+PRINCIPAL!$I$174,L666=PRINCIPAL!$I$174+PRINCIPAL!$I$174+PRINCIPAL!$I$174),0,IF(L666=PRINCIPAL!$J$174,VLOOKUP($N$633,'Banco de Dados'!$B$4:$J$50,6,FALSE)*(1-(PRINCIPAL!$K$174/100)),IF(L666=PRINCIPAL!$L$174,VLOOKUP($N$633,'Banco de Dados'!$B$4:$J$50,6,FALSE)*(1-(PRINCIPAL!$M$174/100)),IF(L666=PRINCIPAL!$N$174,VLOOKUP($N$633,'Banco de Dados'!$B$4:$J$50,6,FALSE)*(1-(PRINCIPAL!$O$174/100)),VLOOKUP($N$633,'Banco de Dados'!$B$4:$J$50,6,FALSE)))))))))),"")</f>
        <v/>
      </c>
      <c r="N666" s="25" t="str">
        <f>IFERROR(M666*(IFERROR(VLOOKUP($N$633,'Banco de Dados'!$B$4:$J$50,4,FALSE),"ERRO")),"")</f>
        <v/>
      </c>
      <c r="O666" s="25" t="str">
        <f t="shared" si="451"/>
        <v/>
      </c>
      <c r="P666" s="103" t="str">
        <f>IFERROR(O666*(C666*(PRINCIPAL!$G$174/100))*0.47*(44/12),"")</f>
        <v/>
      </c>
      <c r="Q666" s="107" t="str">
        <f t="shared" si="453"/>
        <v/>
      </c>
      <c r="R666" s="29" t="str">
        <f>IFERROR(IF(AND(PRINCIPAL!$H$175&lt;&gt;"",OR(L666=PRINCIPAL!$I$175,L666=PRINCIPAL!$I$175+PRINCIPAL!$I$175,L666=PRINCIPAL!$I$175+PRINCIPAL!$I$175+PRINCIPAL!$I$175)),0,IF(AND(PRINCIPAL!$H$175&lt;&gt;"",L666=PRINCIPAL!$J$175),VLOOKUP($S$633,'Banco de Dados'!$B$4:$J$50,8,FALSE)*PRINCIPAL!$H$175*(1-(PRINCIPAL!$K$175/100)),IF(AND(PRINCIPAL!$H$175&lt;&gt;"",L666=PRINCIPAL!$L$175),VLOOKUP($S$633,'Banco de Dados'!$B$4:$J$50,8,FALSE)*PRINCIPAL!$H$175*(1-(PRINCIPAL!$M$175/100)),IF(AND(PRINCIPAL!$H$175&lt;&gt;"",L666=PRINCIPAL!$N$175),VLOOKUP($S$633,'Banco de Dados'!$B$4:$J$50,8,FALSE)*PRINCIPAL!$H$175*(1-(PRINCIPAL!$O$175/100)),IF(PRINCIPAL!$H$175&lt;&gt;"",VLOOKUP($S$633,'Banco de Dados'!$B$4:$J$50,8,FALSE)*PRINCIPAL!$H$175,IF(OR(L666=PRINCIPAL!$I$175,L666=PRINCIPAL!$I$175+PRINCIPAL!$I$175,L666=PRINCIPAL!$I$175+PRINCIPAL!$I$175+PRINCIPAL!$I$175),0,IF(L666=PRINCIPAL!$J$175,VLOOKUP($S$633,'Banco de Dados'!$B$4:$J$50,6,FALSE)*(1-(PRINCIPAL!$K$175/100)),IF(L666=PRINCIPAL!$L$175,VLOOKUP($S$633,'Banco de Dados'!$B$4:$J$50,6,FALSE)*(1-(PRINCIPAL!$M$175/100)),IF(L666=PRINCIPAL!$N$175,VLOOKUP($S$633,'Banco de Dados'!$B$4:$J$50,6,FALSE)*(1-(PRINCIPAL!$O$175/100)),VLOOKUP($S$633,'Banco de Dados'!$B$4:$J$50,6,FALSE)))))))))),"")</f>
        <v/>
      </c>
      <c r="S666" s="29" t="str">
        <f>IFERROR(R666*(IFERROR(VLOOKUP($S$633,'Banco de Dados'!$B$4:$J$50,4,FALSE),"ERRO")),"")</f>
        <v/>
      </c>
      <c r="T666" s="29" t="str">
        <f t="shared" si="450"/>
        <v/>
      </c>
      <c r="U666" s="103" t="str">
        <f>IFERROR(T666*(C666*(PRINCIPAL!$G$175/100))*0.47*(44/12),"")</f>
        <v/>
      </c>
      <c r="V666" s="103" t="str">
        <f t="shared" si="426"/>
        <v/>
      </c>
      <c r="W666" s="30" t="str">
        <f>IFERROR(IF(AND(PRINCIPAL!$H$176&lt;&gt;"",OR(L666=PRINCIPAL!$I$176,L666=PRINCIPAL!$I$176+PRINCIPAL!$I$176,L666=PRINCIPAL!$I$176+PRINCIPAL!$I$176+PRINCIPAL!$I$176)),0,IF(AND(PRINCIPAL!$H$176&lt;&gt;"",L666=PRINCIPAL!$J$176),VLOOKUP($X$633,'Banco de Dados'!$B$4:$J$50,8,FALSE)*PRINCIPAL!$H$176*(1-(PRINCIPAL!$K$176/100)),IF(AND(PRINCIPAL!$H$176&lt;&gt;"",L666=PRINCIPAL!$L$176),VLOOKUP($X$633,'Banco de Dados'!$B$4:$J$50,8,FALSE)*PRINCIPAL!$H$176*(1-(PRINCIPAL!$M$176/100)),IF(AND(PRINCIPAL!$H$176&lt;&gt;"",L666=PRINCIPAL!$N$176),VLOOKUP($X$633,'Banco de Dados'!$B$4:$J$50,8,FALSE)*PRINCIPAL!$H$176*(1-(PRINCIPAL!$O$176/100)),IF(PRINCIPAL!$H$176&lt;&gt;"",VLOOKUP($X$633,'Banco de Dados'!$B$4:$J$50,8,FALSE)*PRINCIPAL!$H$176,IF(OR(L666=PRINCIPAL!$I$176,L666=PRINCIPAL!$I$176+PRINCIPAL!$I$176,L666=PRINCIPAL!$I$176+PRINCIPAL!$I$176+PRINCIPAL!$I$176),0,IF(L666=PRINCIPAL!$J$176,VLOOKUP($X$633,'Banco de Dados'!$B$4:$J$50,6,FALSE)*(1-(PRINCIPAL!$K$176/100)),IF(L666=PRINCIPAL!$L$176,VLOOKUP($X$633,'Banco de Dados'!$B$4:$J$50,6,FALSE)*(1-(PRINCIPAL!$M$176/100)),IF(L666=PRINCIPAL!$N$176,VLOOKUP($X$633,'Banco de Dados'!$B$4:$J$50,6,FALSE)*(1-(PRINCIPAL!$O$176/100)),VLOOKUP($X$633,'Banco de Dados'!$B$4:$J$50,6,FALSE)))))))))),"")</f>
        <v/>
      </c>
      <c r="X666" s="29" t="str">
        <f>IFERROR(W666*(IFERROR(VLOOKUP($X$633,'Banco de Dados'!$B$4:$J$50,4,FALSE),"ERRO")),"")</f>
        <v/>
      </c>
      <c r="Y666" s="29" t="str">
        <f t="shared" si="444"/>
        <v/>
      </c>
      <c r="Z666" s="103" t="str">
        <f>IFERROR(Y666*(C666*(PRINCIPAL!$G$176/100))*0.47*(44/12),"")</f>
        <v/>
      </c>
      <c r="AA666" s="111" t="str">
        <f t="shared" si="445"/>
        <v/>
      </c>
      <c r="AB666" s="30" t="str">
        <f>IFERROR(IF(AND(PRINCIPAL!$H$177&lt;&gt;"",OR(L666=PRINCIPAL!$I$177,L666=PRINCIPAL!$I$177+PRINCIPAL!$I$177,L666=PRINCIPAL!$I$177+PRINCIPAL!$I$177+PRINCIPAL!$I$177)),0,IF(AND(PRINCIPAL!$H$177&lt;&gt;"",L666=PRINCIPAL!$J$177),VLOOKUP($AC$633,'Banco de Dados'!$B$4:$J$50,8,FALSE)*PRINCIPAL!$H$177*(1-(PRINCIPAL!$K$177/100)),IF(AND(PRINCIPAL!$H$177&lt;&gt;"",L666=PRINCIPAL!$L$177),VLOOKUP($AC$633,'Banco de Dados'!$B$4:$J$50,8,FALSE)*PRINCIPAL!$H$177*(1-(PRINCIPAL!$M$177/100)),IF(AND(PRINCIPAL!$H$177&lt;&gt;"",L666=PRINCIPAL!$N$177),VLOOKUP($AC$633,'Banco de Dados'!$B$4:$J$50,8,FALSE)*PRINCIPAL!$H$177*(1-(PRINCIPAL!$O$177/100)),IF(PRINCIPAL!$H$177&lt;&gt;"",VLOOKUP($AC$633,'Banco de Dados'!$B$4:$J$50,8,FALSE)*PRINCIPAL!$H$177,IF(OR(L666=PRINCIPAL!$I$177,L666=PRINCIPAL!$I$177+PRINCIPAL!$I$177,L666=PRINCIPAL!$I$177+PRINCIPAL!$I$177+PRINCIPAL!$I$177),0,IF(L666=PRINCIPAL!$J$177,VLOOKUP($AC$633,'Banco de Dados'!$B$4:$J$50,6,FALSE)*(1-(PRINCIPAL!$K$177/100)),IF(L666=PRINCIPAL!$L$177,VLOOKUP($AC$633,'Banco de Dados'!$B$4:$J$50,6,FALSE)*(1-(PRINCIPAL!$M$177/100)),IF(L666=PRINCIPAL!$N$177,VLOOKUP($AC$633,'Banco de Dados'!$B$4:$J$50,6,FALSE)*(1-(PRINCIPAL!$O$177/100)),VLOOKUP($AC$633,'Banco de Dados'!$B$4:$J$50,6,FALSE)))))))))),"")</f>
        <v/>
      </c>
      <c r="AC666" s="29" t="str">
        <f>IFERROR(AB666*(IFERROR(VLOOKUP($AC$633,'Banco de Dados'!$B$4:$J$50,4,FALSE),"ERRO")),"")</f>
        <v/>
      </c>
      <c r="AD666" s="29" t="str">
        <f t="shared" si="435"/>
        <v/>
      </c>
      <c r="AE666" s="103" t="str">
        <f>IFERROR(AD666*(C666*(PRINCIPAL!$G$177/100))*0.47*(44/12),"")</f>
        <v/>
      </c>
      <c r="AF666" s="111" t="str">
        <f t="shared" si="436"/>
        <v/>
      </c>
      <c r="AG666" s="30" t="str">
        <f>IFERROR(IF(AND(PRINCIPAL!$H$178&lt;&gt;"",OR(L666=PRINCIPAL!$I$178,L666=PRINCIPAL!$I$178+PRINCIPAL!$I$178,L666=PRINCIPAL!$I$178+PRINCIPAL!$I$178+PRINCIPAL!$I$178)),0,IF(AND(PRINCIPAL!$H$178&lt;&gt;"",L666=PRINCIPAL!$J$178),VLOOKUP($AH$633,'Banco de Dados'!$B$4:$J$50,8,FALSE)*PRINCIPAL!$H$178*(1-(PRINCIPAL!$K$178/100)),IF(AND(PRINCIPAL!$H$178&lt;&gt;"",L666=PRINCIPAL!$L$178),VLOOKUP($AH$633,'Banco de Dados'!$B$4:$J$50,8,FALSE)*PRINCIPAL!$H$178*(1-(PRINCIPAL!$M$178/100)),IF(AND(PRINCIPAL!$H$178&lt;&gt;"",L666=PRINCIPAL!$N$178),VLOOKUP($AH$633,'Banco de Dados'!$B$4:$J$50,8,FALSE)*PRINCIPAL!$H$178*(1-(PRINCIPAL!$O$178/100)),IF(PRINCIPAL!$H$178&lt;&gt;"",VLOOKUP($AH$633,'Banco de Dados'!$B$4:$J$50,8,FALSE)*PRINCIPAL!$H$178,IF(OR(L666=PRINCIPAL!$I$178,L666=PRINCIPAL!$I$178+PRINCIPAL!$I$178,L666=PRINCIPAL!$I$178+PRINCIPAL!$I$178+PRINCIPAL!$I$178),0,IF(L666=PRINCIPAL!$J$178,VLOOKUP($AH$633,'Banco de Dados'!$B$4:$J$50,6,FALSE)*(1-(PRINCIPAL!$K$178/100)),IF(L666=PRINCIPAL!$L$178,VLOOKUP($AH$633,'Banco de Dados'!$B$4:$J$50,6,FALSE)*(1-(PRINCIPAL!$M$178/100)),IF(L666=PRINCIPAL!$N$178,VLOOKUP($AH$633,'Banco de Dados'!$B$4:$J$50,6,FALSE)*(1-(PRINCIPAL!$O$178/100)),VLOOKUP($AH$633,'Banco de Dados'!$B$4:$J$50,6,FALSE)))))))))),"")</f>
        <v/>
      </c>
      <c r="AH666" s="29" t="str">
        <f>IFERROR(AG666*(IFERROR(VLOOKUP($AH$633,'Banco de Dados'!$B$4:$J$50,4,FALSE),"ERRO")),"")</f>
        <v/>
      </c>
      <c r="AI666" s="29" t="str">
        <f t="shared" si="437"/>
        <v/>
      </c>
      <c r="AJ666" s="103" t="str">
        <f>IFERROR(AI666*(C666*(PRINCIPAL!$G$178/100))*0.47*(44/12),"")</f>
        <v/>
      </c>
      <c r="AK666" s="111" t="str">
        <f t="shared" si="446"/>
        <v/>
      </c>
      <c r="AL666" s="30" t="str">
        <f>IFERROR(IF(AND(PRINCIPAL!$H$179&lt;&gt;"",OR(L666=PRINCIPAL!$I$179,L666=PRINCIPAL!$I$179+PRINCIPAL!$I$179,L666=PRINCIPAL!$I$179+PRINCIPAL!$I$179+PRINCIPAL!$I$179)),0,IF(AND(PRINCIPAL!$H$179&lt;&gt;"",L666=PRINCIPAL!$J$179),VLOOKUP($AM$633,'Banco de Dados'!$B$4:$J$50,8,FALSE)*PRINCIPAL!$H$179*(1-(PRINCIPAL!$K$179/100)),IF(AND(PRINCIPAL!$H$179&lt;&gt;"",L666=PRINCIPAL!$L$179),VLOOKUP($AM$633,'Banco de Dados'!$B$4:$J$50,8,FALSE)*PRINCIPAL!$H$179*(1-(PRINCIPAL!$M$179/100)),IF(AND(PRINCIPAL!$H$179&lt;&gt;"",L666=PRINCIPAL!$N$179),VLOOKUP($AM$633,'Banco de Dados'!$B$4:$J$50,8,FALSE)*PRINCIPAL!$H$179*(1-(PRINCIPAL!$O$179/100)),IF(PRINCIPAL!$H$179&lt;&gt;"",VLOOKUP($AM$633,'Banco de Dados'!$B$4:$J$50,8,FALSE)*PRINCIPAL!$H$179,IF(OR(L666=PRINCIPAL!$I$179,L666=PRINCIPAL!$I$179+PRINCIPAL!$I$179,L666=PRINCIPAL!$I$179+PRINCIPAL!$I$179+PRINCIPAL!$I$179),0,IF(L666=PRINCIPAL!$J$179,VLOOKUP($AM$633,'Banco de Dados'!$B$4:$J$50,6,FALSE)*(1-(PRINCIPAL!$K$179/100)),IF(L666=PRINCIPAL!$L$179,VLOOKUP($AM$633,'Banco de Dados'!$B$4:$J$50,6,FALSE)*(1-(PRINCIPAL!$M$179/100)),IF(L666=PRINCIPAL!$N$179,VLOOKUP($AM$633,'Banco de Dados'!$B$4:$J$50,6,FALSE)*(1-(PRINCIPAL!$O$179/100)),VLOOKUP($AM$633,'Banco de Dados'!$B$4:$J$50,6,FALSE)))))))))),"")</f>
        <v/>
      </c>
      <c r="AM666" s="29" t="str">
        <f>IFERROR(AL666*(IFERROR(VLOOKUP($AM$633,'Banco de Dados'!$B$4:$J$50,4,FALSE),"ERRO")),"")</f>
        <v/>
      </c>
      <c r="AN666" s="29" t="str">
        <f t="shared" si="438"/>
        <v/>
      </c>
      <c r="AO666" s="103" t="str">
        <f>IFERROR(AN666*(C666*(PRINCIPAL!$G$179/100))*0.47*(44/12),"")</f>
        <v/>
      </c>
      <c r="AP666" s="111" t="str">
        <f t="shared" si="439"/>
        <v/>
      </c>
      <c r="AQ666" s="30" t="str">
        <f>IFERROR(IF(AND(PRINCIPAL!$H$180&lt;&gt;"",OR(L666=PRINCIPAL!$I$180,L666=PRINCIPAL!$I$180+PRINCIPAL!$I$180,L666=PRINCIPAL!$I$180+PRINCIPAL!$I$180+PRINCIPAL!$I$180)),0,IF(AND(PRINCIPAL!$H$180&lt;&gt;"",L666=PRINCIPAL!$J$180),VLOOKUP($AR$633,'Banco de Dados'!$B$4:$J$50,8,FALSE)*PRINCIPAL!$H$180*(1-(PRINCIPAL!$K$180/100)),IF(AND(PRINCIPAL!$H$180&lt;&gt;"",L666=PRINCIPAL!$L$180),VLOOKUP($AR$633,'Banco de Dados'!$B$4:$J$50,8,FALSE)*PRINCIPAL!$H$180*(1-(PRINCIPAL!$M$180/100)),IF(AND(PRINCIPAL!$H$180&lt;&gt;"",L666=PRINCIPAL!$N$180),VLOOKUP($AR$633,'Banco de Dados'!$B$4:$J$50,8,FALSE)*PRINCIPAL!$H$180*(1-(PRINCIPAL!$O$180/100)),IF(PRINCIPAL!$H$180&lt;&gt;"",VLOOKUP($AR$633,'Banco de Dados'!$B$4:$J$50,8,FALSE)*PRINCIPAL!$H$180,IF(OR(L666=PRINCIPAL!$I$180,L666=PRINCIPAL!$I$180+PRINCIPAL!$I$180,L666=PRINCIPAL!$I$180+PRINCIPAL!$I$180+PRINCIPAL!$I$180),0,IF(L666=PRINCIPAL!$J$180,VLOOKUP($AR$633,'Banco de Dados'!$B$4:$J$50,6,FALSE)*(1-(PRINCIPAL!$K$180/100)),IF(L666=PRINCIPAL!$L$180,VLOOKUP($AR$633,'Banco de Dados'!$B$4:$J$50,6,FALSE)*(1-(PRINCIPAL!$M$180/100)),IF(L666=PRINCIPAL!$N$180,VLOOKUP($AR$633,'Banco de Dados'!$B$4:$J$50,6,FALSE)*(1-(PRINCIPAL!$O$180/100)),VLOOKUP($AR$633,'Banco de Dados'!$B$4:$J$50,6,FALSE)))))))))),"")</f>
        <v/>
      </c>
      <c r="AR666" s="29" t="str">
        <f>IFERROR(AQ666*(IFERROR(VLOOKUP($AR$633,'Banco de Dados'!$B$4:$J$50,4,FALSE),"ERRO")),"")</f>
        <v/>
      </c>
      <c r="AS666" s="29" t="str">
        <f t="shared" si="440"/>
        <v/>
      </c>
      <c r="AT666" s="103" t="str">
        <f>IFERROR(AS666*(C666*(PRINCIPAL!$G$180/100))*0.47*(44/12),"")</f>
        <v/>
      </c>
      <c r="AU666" s="111" t="str">
        <f t="shared" si="441"/>
        <v/>
      </c>
      <c r="AV666" s="30" t="str">
        <f>IFERROR(IF(AND(PRINCIPAL!$H$181&lt;&gt;"",OR(L666=PRINCIPAL!$I$181,L666=PRINCIPAL!$I$181+PRINCIPAL!$I$181,L666=PRINCIPAL!$I$181+PRINCIPAL!$I$181+PRINCIPAL!$I$181)),0,IF(AND(PRINCIPAL!$H$181&lt;&gt;"",L666=PRINCIPAL!$J$181),VLOOKUP($AW$633,'Banco de Dados'!$B$4:$J$50,8,FALSE)*PRINCIPAL!$H$181*(1-(PRINCIPAL!$K$181/100)),IF(AND(PRINCIPAL!$H$181&lt;&gt;"",L666=PRINCIPAL!$L$181),VLOOKUP($AW$633,'Banco de Dados'!$B$4:$J$50,8,FALSE)*PRINCIPAL!$H$181*(1-(PRINCIPAL!$M$181/100)),IF(AND(PRINCIPAL!$H$181&lt;&gt;"",L666=PRINCIPAL!$N$181),VLOOKUP($AW$633,'Banco de Dados'!$B$4:$J$50,8,FALSE)*PRINCIPAL!$H$181*(1-(PRINCIPAL!$O$181/100)),IF(PRINCIPAL!$H$181&lt;&gt;"",VLOOKUP($AW$633,'Banco de Dados'!$B$4:$J$50,8,FALSE)*PRINCIPAL!$H$181,IF(OR(L666=PRINCIPAL!$I$181,L666=PRINCIPAL!$I$181+PRINCIPAL!$I$181,L666=PRINCIPAL!$I$181+PRINCIPAL!$I$181+PRINCIPAL!$I$181),0,IF(L666=PRINCIPAL!$J$181,VLOOKUP($AW$633,'Banco de Dados'!$B$4:$J$50,6,FALSE)*(1-(PRINCIPAL!$K$181/100)),IF(L666=PRINCIPAL!$L$181,VLOOKUP($AW$633,'Banco de Dados'!$B$4:$J$50,6,FALSE)*(1-(PRINCIPAL!$M$181/100)),IF(L666=PRINCIPAL!$N$181,VLOOKUP($AW$633,'Banco de Dados'!$B$4:$J$50,6,FALSE)*(1-(PRINCIPAL!$O$181/100)),VLOOKUP($AW$633,'Banco de Dados'!$B$4:$J$50,6,FALSE)))))))))),"")</f>
        <v/>
      </c>
      <c r="AW666" s="29" t="str">
        <f>IFERROR(AV666*(IFERROR(VLOOKUP($AW$633,'Banco de Dados'!$B$4:$J$50,4,FALSE),"ERRO")),"")</f>
        <v/>
      </c>
      <c r="AX666" s="29" t="str">
        <f t="shared" si="442"/>
        <v/>
      </c>
      <c r="AY666" s="103" t="str">
        <f>IFERROR(AX666*(C666*(PRINCIPAL!$G$181/100))*0.47*(44/12),"")</f>
        <v/>
      </c>
      <c r="AZ666" s="111" t="str">
        <f t="shared" si="447"/>
        <v/>
      </c>
      <c r="BA666" s="30" t="str">
        <f>IFERROR(IF(AND(PRINCIPAL!$H$182&lt;&gt;"",OR(L666=PRINCIPAL!$I$182,L666=PRINCIPAL!$I$182+PRINCIPAL!$I$182,L666=PRINCIPAL!$I$182+PRINCIPAL!$I$182+PRINCIPAL!$I$182)),0,IF(AND(PRINCIPAL!$H$182&lt;&gt;"",L666=PRINCIPAL!$J$182),VLOOKUP($BB$633,'Banco de Dados'!$B$4:$J$50,8,FALSE)*PRINCIPAL!$H$182*(1-(PRINCIPAL!$K$182/100)),IF(AND(PRINCIPAL!$H$182&lt;&gt;"",L666=PRINCIPAL!$L$182),VLOOKUP($BB$633,'Banco de Dados'!$B$4:$J$50,8,FALSE)*PRINCIPAL!$H$182*(1-(PRINCIPAL!$M$182/100)),IF(AND(PRINCIPAL!$H$182&lt;&gt;"",L666=PRINCIPAL!$N$182),VLOOKUP($BB$633,'Banco de Dados'!$B$4:$J$50,8,FALSE)*PRINCIPAL!$H$182*(1-(PRINCIPAL!$O$182/100)),IF(PRINCIPAL!$H$182&lt;&gt;"",VLOOKUP($BB$633,'Banco de Dados'!$B$4:$J$50,8,FALSE)*PRINCIPAL!$H$182,IF(OR(L666=PRINCIPAL!$I$182,L666=PRINCIPAL!$I$182+PRINCIPAL!$I$182,L666=PRINCIPAL!$I$182+PRINCIPAL!$I$182+PRINCIPAL!$I$182),0,IF(L666=PRINCIPAL!$J$182,VLOOKUP($BB$633,'Banco de Dados'!$B$4:$J$50,6,FALSE)*(1-(PRINCIPAL!$K$182/100)),IF(L666=PRINCIPAL!$L$182,VLOOKUP($BB$633,'Banco de Dados'!$B$4:$J$50,6,FALSE)*(1-(PRINCIPAL!$M$182/100)),IF(L666=PRINCIPAL!$N$182,VLOOKUP($BB$633,'Banco de Dados'!$B$4:$J$50,6,FALSE)*(1-(PRINCIPAL!$O$182/100)),VLOOKUP($BB$633,'Banco de Dados'!$B$4:$J$50,6,FALSE)))))))))),"")</f>
        <v/>
      </c>
      <c r="BB666" s="29" t="str">
        <f>IFERROR(BA666*(IFERROR(VLOOKUP($BB$633,'Banco de Dados'!$B$4:$J$50,4,FALSE),"ERRO")),"")</f>
        <v/>
      </c>
      <c r="BC666" s="29" t="str">
        <f t="shared" si="448"/>
        <v/>
      </c>
      <c r="BD666" s="103" t="str">
        <f>IFERROR(BC666*(C666*(PRINCIPAL!$G$182/100))*0.47*(44/12),"")</f>
        <v/>
      </c>
      <c r="BE666" s="111" t="str">
        <f t="shared" si="427"/>
        <v/>
      </c>
      <c r="BF666" s="30" t="str">
        <f>IFERROR(IF(AND(PRINCIPAL!$H$183&lt;&gt;"",OR(L666=PRINCIPAL!$I$183,L666=PRINCIPAL!$I$183+PRINCIPAL!$I$183,L666=PRINCIPAL!$I$183+PRINCIPAL!$I$183+PRINCIPAL!$I$183)),0,IF(AND(PRINCIPAL!$H$183&lt;&gt;"",L666=PRINCIPAL!$J$183),VLOOKUP($BG$633,'Banco de Dados'!$B$4:$J$50,8,FALSE)*PRINCIPAL!$H$183*(1-(PRINCIPAL!$K$183/100)),IF(AND(PRINCIPAL!$H$183&lt;&gt;"",L666=PRINCIPAL!$L$183),VLOOKUP($BG$633,'Banco de Dados'!$B$4:$J$50,8,FALSE)*PRINCIPAL!$H$183*(1-(PRINCIPAL!$M$183/100)),IF(AND(PRINCIPAL!$H$183&lt;&gt;"",L666=PRINCIPAL!$N$183),VLOOKUP($BG$633,'Banco de Dados'!$B$4:$J$50,8,FALSE)*PRINCIPAL!$H$183*(1-(PRINCIPAL!$O$183/100)),IF(PRINCIPAL!$H$183&lt;&gt;"",VLOOKUP($BG$633,'Banco de Dados'!$B$4:$J$50,8,FALSE)*PRINCIPAL!$H$183,IF(OR(L666=PRINCIPAL!$I$183,L666=PRINCIPAL!$I$183+PRINCIPAL!$I$183,L666=PRINCIPAL!$I$183+PRINCIPAL!$I$183+PRINCIPAL!$I$183),0,IF(L666=PRINCIPAL!$J$183,VLOOKUP($BG$633,'Banco de Dados'!$B$4:$J$50,6,FALSE)*(1-(PRINCIPAL!$K$183/100)),IF(L666=PRINCIPAL!$L$183,VLOOKUP($BG$633,'Banco de Dados'!$B$4:$J$50,6,FALSE)*(1-(PRINCIPAL!$M$183/100)),IF(L666=PRINCIPAL!$N$183,VLOOKUP($BG$633,'Banco de Dados'!$B$4:$J$50,6,FALSE)*(1-(PRINCIPAL!$O$183/100)),VLOOKUP($BG$633,'Banco de Dados'!$B$4:$J$50,6,FALSE)))))))))),"")</f>
        <v/>
      </c>
      <c r="BG666" s="29" t="str">
        <f>IFERROR(BF666*(IFERROR(VLOOKUP($BG$633,'Banco de Dados'!$B$4:$J$50,4,FALSE),"ERRO")),"")</f>
        <v/>
      </c>
      <c r="BH666" s="29" t="str">
        <f t="shared" si="443"/>
        <v/>
      </c>
      <c r="BI666" s="103" t="str">
        <f>IFERROR(BH666*(C666*(PRINCIPAL!$G$183/100))*0.47*(44/12),"")</f>
        <v/>
      </c>
      <c r="BJ666" s="102" t="str">
        <f t="shared" si="428"/>
        <v/>
      </c>
    </row>
    <row r="667" spans="2:62" ht="12.75" customHeight="1" x14ac:dyDescent="0.3">
      <c r="B667" s="326">
        <f t="shared" si="429"/>
        <v>2052</v>
      </c>
      <c r="C667" s="340"/>
      <c r="D667" s="1"/>
      <c r="E667" s="116">
        <v>32</v>
      </c>
      <c r="F667" s="24" t="str">
        <f>IFERROR(VLOOKUP($G$633,'Banco de Dados'!$B$4:$J$50,6,FALSE),"")</f>
        <v/>
      </c>
      <c r="G667" s="25" t="str">
        <f>IFERROR(F667*(IFERROR(VLOOKUP($G$633,'Banco de Dados'!$B$4:$J$50,4,FALSE),"ERRO")),"")</f>
        <v/>
      </c>
      <c r="H667" s="25" t="str">
        <f t="shared" si="430"/>
        <v/>
      </c>
      <c r="I667" s="103" t="str">
        <f t="shared" si="431"/>
        <v/>
      </c>
      <c r="J667" s="117" t="str">
        <f t="shared" si="432"/>
        <v/>
      </c>
      <c r="K667" s="1"/>
      <c r="L667" s="91">
        <v>32</v>
      </c>
      <c r="M667" s="24" t="str">
        <f>IFERROR(IF(AND(PRINCIPAL!$H$174&lt;&gt;"",OR(L667=PRINCIPAL!$I$174,L667=PRINCIPAL!$I$174+PRINCIPAL!$I$174,L667=PRINCIPAL!$I$174+PRINCIPAL!$I$174+PRINCIPAL!$I$174)),0,IF(AND(PRINCIPAL!$H$174&lt;&gt;"",L667=PRINCIPAL!$J$174),VLOOKUP($N$633,'Banco de Dados'!$B$4:$J$50,8,FALSE)*PRINCIPAL!$H$174*(1-(PRINCIPAL!$K$174/100)),IF(AND(PRINCIPAL!$H$174&lt;&gt;"",L667=PRINCIPAL!$L$174),VLOOKUP($N$633,'Banco de Dados'!$B$4:$J$50,8,FALSE)*PRINCIPAL!$H$174*(1-(PRINCIPAL!$M$174/100)),IF(AND(PRINCIPAL!$H$174&lt;&gt;"",L667=PRINCIPAL!$N$174),VLOOKUP($N$633,'Banco de Dados'!$B$4:$J$50,8,FALSE)*PRINCIPAL!$H$174*(1-(PRINCIPAL!$O$174/100)),IF(PRINCIPAL!$H$174&lt;&gt;"",VLOOKUP($N$633,'Banco de Dados'!$B$4:$J$50,8,FALSE)*PRINCIPAL!$H$174,IF(OR(L667=PRINCIPAL!$I$174,L667=PRINCIPAL!$I$174+PRINCIPAL!$I$174,L667=PRINCIPAL!$I$174+PRINCIPAL!$I$174+PRINCIPAL!$I$174),0,IF(L667=PRINCIPAL!$J$174,VLOOKUP($N$633,'Banco de Dados'!$B$4:$J$50,6,FALSE)*(1-(PRINCIPAL!$K$174/100)),IF(L667=PRINCIPAL!$L$174,VLOOKUP($N$633,'Banco de Dados'!$B$4:$J$50,6,FALSE)*(1-(PRINCIPAL!$M$174/100)),IF(L667=PRINCIPAL!$N$174,VLOOKUP($N$633,'Banco de Dados'!$B$4:$J$50,6,FALSE)*(1-(PRINCIPAL!$O$174/100)),VLOOKUP($N$633,'Banco de Dados'!$B$4:$J$50,6,FALSE)))))))))),"")</f>
        <v/>
      </c>
      <c r="N667" s="25" t="str">
        <f>IFERROR(M667*(IFERROR(VLOOKUP($N$633,'Banco de Dados'!$B$4:$J$50,4,FALSE),"ERRO")),"")</f>
        <v/>
      </c>
      <c r="O667" s="25" t="str">
        <f t="shared" si="451"/>
        <v/>
      </c>
      <c r="P667" s="103" t="str">
        <f>IFERROR(O667*(C667*(PRINCIPAL!$G$174/100))*0.47*(44/12),"")</f>
        <v/>
      </c>
      <c r="Q667" s="107" t="str">
        <f t="shared" si="453"/>
        <v/>
      </c>
      <c r="R667" s="29" t="str">
        <f>IFERROR(IF(AND(PRINCIPAL!$H$175&lt;&gt;"",OR(L667=PRINCIPAL!$I$175,L667=PRINCIPAL!$I$175+PRINCIPAL!$I$175,L667=PRINCIPAL!$I$175+PRINCIPAL!$I$175+PRINCIPAL!$I$175)),0,IF(AND(PRINCIPAL!$H$175&lt;&gt;"",L667=PRINCIPAL!$J$175),VLOOKUP($S$633,'Banco de Dados'!$B$4:$J$50,8,FALSE)*PRINCIPAL!$H$175*(1-(PRINCIPAL!$K$175/100)),IF(AND(PRINCIPAL!$H$175&lt;&gt;"",L667=PRINCIPAL!$L$175),VLOOKUP($S$633,'Banco de Dados'!$B$4:$J$50,8,FALSE)*PRINCIPAL!$H$175*(1-(PRINCIPAL!$M$175/100)),IF(AND(PRINCIPAL!$H$175&lt;&gt;"",L667=PRINCIPAL!$N$175),VLOOKUP($S$633,'Banco de Dados'!$B$4:$J$50,8,FALSE)*PRINCIPAL!$H$175*(1-(PRINCIPAL!$O$175/100)),IF(PRINCIPAL!$H$175&lt;&gt;"",VLOOKUP($S$633,'Banco de Dados'!$B$4:$J$50,8,FALSE)*PRINCIPAL!$H$175,IF(OR(L667=PRINCIPAL!$I$175,L667=PRINCIPAL!$I$175+PRINCIPAL!$I$175,L667=PRINCIPAL!$I$175+PRINCIPAL!$I$175+PRINCIPAL!$I$175),0,IF(L667=PRINCIPAL!$J$175,VLOOKUP($S$633,'Banco de Dados'!$B$4:$J$50,6,FALSE)*(1-(PRINCIPAL!$K$175/100)),IF(L667=PRINCIPAL!$L$175,VLOOKUP($S$633,'Banco de Dados'!$B$4:$J$50,6,FALSE)*(1-(PRINCIPAL!$M$175/100)),IF(L667=PRINCIPAL!$N$175,VLOOKUP($S$633,'Banco de Dados'!$B$4:$J$50,6,FALSE)*(1-(PRINCIPAL!$O$175/100)),VLOOKUP($S$633,'Banco de Dados'!$B$4:$J$50,6,FALSE)))))))))),"")</f>
        <v/>
      </c>
      <c r="S667" s="29" t="str">
        <f>IFERROR(R667*(IFERROR(VLOOKUP($S$633,'Banco de Dados'!$B$4:$J$50,4,FALSE),"ERRO")),"")</f>
        <v/>
      </c>
      <c r="T667" s="29" t="str">
        <f t="shared" si="450"/>
        <v/>
      </c>
      <c r="U667" s="103" t="str">
        <f>IFERROR(T667*(C667*(PRINCIPAL!$G$175/100))*0.47*(44/12),"")</f>
        <v/>
      </c>
      <c r="V667" s="103" t="str">
        <f t="shared" si="426"/>
        <v/>
      </c>
      <c r="W667" s="30" t="str">
        <f>IFERROR(IF(AND(PRINCIPAL!$H$176&lt;&gt;"",OR(L667=PRINCIPAL!$I$176,L667=PRINCIPAL!$I$176+PRINCIPAL!$I$176,L667=PRINCIPAL!$I$176+PRINCIPAL!$I$176+PRINCIPAL!$I$176)),0,IF(AND(PRINCIPAL!$H$176&lt;&gt;"",L667=PRINCIPAL!$J$176),VLOOKUP($X$633,'Banco de Dados'!$B$4:$J$50,8,FALSE)*PRINCIPAL!$H$176*(1-(PRINCIPAL!$K$176/100)),IF(AND(PRINCIPAL!$H$176&lt;&gt;"",L667=PRINCIPAL!$L$176),VLOOKUP($X$633,'Banco de Dados'!$B$4:$J$50,8,FALSE)*PRINCIPAL!$H$176*(1-(PRINCIPAL!$M$176/100)),IF(AND(PRINCIPAL!$H$176&lt;&gt;"",L667=PRINCIPAL!$N$176),VLOOKUP($X$633,'Banco de Dados'!$B$4:$J$50,8,FALSE)*PRINCIPAL!$H$176*(1-(PRINCIPAL!$O$176/100)),IF(PRINCIPAL!$H$176&lt;&gt;"",VLOOKUP($X$633,'Banco de Dados'!$B$4:$J$50,8,FALSE)*PRINCIPAL!$H$176,IF(OR(L667=PRINCIPAL!$I$176,L667=PRINCIPAL!$I$176+PRINCIPAL!$I$176,L667=PRINCIPAL!$I$176+PRINCIPAL!$I$176+PRINCIPAL!$I$176),0,IF(L667=PRINCIPAL!$J$176,VLOOKUP($X$633,'Banco de Dados'!$B$4:$J$50,6,FALSE)*(1-(PRINCIPAL!$K$176/100)),IF(L667=PRINCIPAL!$L$176,VLOOKUP($X$633,'Banco de Dados'!$B$4:$J$50,6,FALSE)*(1-(PRINCIPAL!$M$176/100)),IF(L667=PRINCIPAL!$N$176,VLOOKUP($X$633,'Banco de Dados'!$B$4:$J$50,6,FALSE)*(1-(PRINCIPAL!$O$176/100)),VLOOKUP($X$633,'Banco de Dados'!$B$4:$J$50,6,FALSE)))))))))),"")</f>
        <v/>
      </c>
      <c r="X667" s="29" t="str">
        <f>IFERROR(W667*(IFERROR(VLOOKUP($X$633,'Banco de Dados'!$B$4:$J$50,4,FALSE),"ERRO")),"")</f>
        <v/>
      </c>
      <c r="Y667" s="29" t="str">
        <f t="shared" si="444"/>
        <v/>
      </c>
      <c r="Z667" s="103" t="str">
        <f>IFERROR(Y667*(C667*(PRINCIPAL!$G$176/100))*0.47*(44/12),"")</f>
        <v/>
      </c>
      <c r="AA667" s="111" t="str">
        <f t="shared" si="445"/>
        <v/>
      </c>
      <c r="AB667" s="30" t="str">
        <f>IFERROR(IF(AND(PRINCIPAL!$H$177&lt;&gt;"",OR(L667=PRINCIPAL!$I$177,L667=PRINCIPAL!$I$177+PRINCIPAL!$I$177,L667=PRINCIPAL!$I$177+PRINCIPAL!$I$177+PRINCIPAL!$I$177)),0,IF(AND(PRINCIPAL!$H$177&lt;&gt;"",L667=PRINCIPAL!$J$177),VLOOKUP($AC$633,'Banco de Dados'!$B$4:$J$50,8,FALSE)*PRINCIPAL!$H$177*(1-(PRINCIPAL!$K$177/100)),IF(AND(PRINCIPAL!$H$177&lt;&gt;"",L667=PRINCIPAL!$L$177),VLOOKUP($AC$633,'Banco de Dados'!$B$4:$J$50,8,FALSE)*PRINCIPAL!$H$177*(1-(PRINCIPAL!$M$177/100)),IF(AND(PRINCIPAL!$H$177&lt;&gt;"",L667=PRINCIPAL!$N$177),VLOOKUP($AC$633,'Banco de Dados'!$B$4:$J$50,8,FALSE)*PRINCIPAL!$H$177*(1-(PRINCIPAL!$O$177/100)),IF(PRINCIPAL!$H$177&lt;&gt;"",VLOOKUP($AC$633,'Banco de Dados'!$B$4:$J$50,8,FALSE)*PRINCIPAL!$H$177,IF(OR(L667=PRINCIPAL!$I$177,L667=PRINCIPAL!$I$177+PRINCIPAL!$I$177,L667=PRINCIPAL!$I$177+PRINCIPAL!$I$177+PRINCIPAL!$I$177),0,IF(L667=PRINCIPAL!$J$177,VLOOKUP($AC$633,'Banco de Dados'!$B$4:$J$50,6,FALSE)*(1-(PRINCIPAL!$K$177/100)),IF(L667=PRINCIPAL!$L$177,VLOOKUP($AC$633,'Banco de Dados'!$B$4:$J$50,6,FALSE)*(1-(PRINCIPAL!$M$177/100)),IF(L667=PRINCIPAL!$N$177,VLOOKUP($AC$633,'Banco de Dados'!$B$4:$J$50,6,FALSE)*(1-(PRINCIPAL!$O$177/100)),VLOOKUP($AC$633,'Banco de Dados'!$B$4:$J$50,6,FALSE)))))))))),"")</f>
        <v/>
      </c>
      <c r="AC667" s="29" t="str">
        <f>IFERROR(AB667*(IFERROR(VLOOKUP($AC$633,'Banco de Dados'!$B$4:$J$50,4,FALSE),"ERRO")),"")</f>
        <v/>
      </c>
      <c r="AD667" s="29" t="str">
        <f t="shared" si="435"/>
        <v/>
      </c>
      <c r="AE667" s="103" t="str">
        <f>IFERROR(AD667*(C667*(PRINCIPAL!$G$177/100))*0.47*(44/12),"")</f>
        <v/>
      </c>
      <c r="AF667" s="111" t="str">
        <f t="shared" si="436"/>
        <v/>
      </c>
      <c r="AG667" s="30" t="str">
        <f>IFERROR(IF(AND(PRINCIPAL!$H$178&lt;&gt;"",OR(L667=PRINCIPAL!$I$178,L667=PRINCIPAL!$I$178+PRINCIPAL!$I$178,L667=PRINCIPAL!$I$178+PRINCIPAL!$I$178+PRINCIPAL!$I$178)),0,IF(AND(PRINCIPAL!$H$178&lt;&gt;"",L667=PRINCIPAL!$J$178),VLOOKUP($AH$633,'Banco de Dados'!$B$4:$J$50,8,FALSE)*PRINCIPAL!$H$178*(1-(PRINCIPAL!$K$178/100)),IF(AND(PRINCIPAL!$H$178&lt;&gt;"",L667=PRINCIPAL!$L$178),VLOOKUP($AH$633,'Banco de Dados'!$B$4:$J$50,8,FALSE)*PRINCIPAL!$H$178*(1-(PRINCIPAL!$M$178/100)),IF(AND(PRINCIPAL!$H$178&lt;&gt;"",L667=PRINCIPAL!$N$178),VLOOKUP($AH$633,'Banco de Dados'!$B$4:$J$50,8,FALSE)*PRINCIPAL!$H$178*(1-(PRINCIPAL!$O$178/100)),IF(PRINCIPAL!$H$178&lt;&gt;"",VLOOKUP($AH$633,'Banco de Dados'!$B$4:$J$50,8,FALSE)*PRINCIPAL!$H$178,IF(OR(L667=PRINCIPAL!$I$178,L667=PRINCIPAL!$I$178+PRINCIPAL!$I$178,L667=PRINCIPAL!$I$178+PRINCIPAL!$I$178+PRINCIPAL!$I$178),0,IF(L667=PRINCIPAL!$J$178,VLOOKUP($AH$633,'Banco de Dados'!$B$4:$J$50,6,FALSE)*(1-(PRINCIPAL!$K$178/100)),IF(L667=PRINCIPAL!$L$178,VLOOKUP($AH$633,'Banco de Dados'!$B$4:$J$50,6,FALSE)*(1-(PRINCIPAL!$M$178/100)),IF(L667=PRINCIPAL!$N$178,VLOOKUP($AH$633,'Banco de Dados'!$B$4:$J$50,6,FALSE)*(1-(PRINCIPAL!$O$178/100)),VLOOKUP($AH$633,'Banco de Dados'!$B$4:$J$50,6,FALSE)))))))))),"")</f>
        <v/>
      </c>
      <c r="AH667" s="29" t="str">
        <f>IFERROR(AG667*(IFERROR(VLOOKUP($AH$633,'Banco de Dados'!$B$4:$J$50,4,FALSE),"ERRO")),"")</f>
        <v/>
      </c>
      <c r="AI667" s="29" t="str">
        <f t="shared" si="437"/>
        <v/>
      </c>
      <c r="AJ667" s="103" t="str">
        <f>IFERROR(AI667*(C667*(PRINCIPAL!$G$178/100))*0.47*(44/12),"")</f>
        <v/>
      </c>
      <c r="AK667" s="111" t="str">
        <f t="shared" si="446"/>
        <v/>
      </c>
      <c r="AL667" s="30" t="str">
        <f>IFERROR(IF(AND(PRINCIPAL!$H$179&lt;&gt;"",OR(L667=PRINCIPAL!$I$179,L667=PRINCIPAL!$I$179+PRINCIPAL!$I$179,L667=PRINCIPAL!$I$179+PRINCIPAL!$I$179+PRINCIPAL!$I$179)),0,IF(AND(PRINCIPAL!$H$179&lt;&gt;"",L667=PRINCIPAL!$J$179),VLOOKUP($AM$633,'Banco de Dados'!$B$4:$J$50,8,FALSE)*PRINCIPAL!$H$179*(1-(PRINCIPAL!$K$179/100)),IF(AND(PRINCIPAL!$H$179&lt;&gt;"",L667=PRINCIPAL!$L$179),VLOOKUP($AM$633,'Banco de Dados'!$B$4:$J$50,8,FALSE)*PRINCIPAL!$H$179*(1-(PRINCIPAL!$M$179/100)),IF(AND(PRINCIPAL!$H$179&lt;&gt;"",L667=PRINCIPAL!$N$179),VLOOKUP($AM$633,'Banco de Dados'!$B$4:$J$50,8,FALSE)*PRINCIPAL!$H$179*(1-(PRINCIPAL!$O$179/100)),IF(PRINCIPAL!$H$179&lt;&gt;"",VLOOKUP($AM$633,'Banco de Dados'!$B$4:$J$50,8,FALSE)*PRINCIPAL!$H$179,IF(OR(L667=PRINCIPAL!$I$179,L667=PRINCIPAL!$I$179+PRINCIPAL!$I$179,L667=PRINCIPAL!$I$179+PRINCIPAL!$I$179+PRINCIPAL!$I$179),0,IF(L667=PRINCIPAL!$J$179,VLOOKUP($AM$633,'Banco de Dados'!$B$4:$J$50,6,FALSE)*(1-(PRINCIPAL!$K$179/100)),IF(L667=PRINCIPAL!$L$179,VLOOKUP($AM$633,'Banco de Dados'!$B$4:$J$50,6,FALSE)*(1-(PRINCIPAL!$M$179/100)),IF(L667=PRINCIPAL!$N$179,VLOOKUP($AM$633,'Banco de Dados'!$B$4:$J$50,6,FALSE)*(1-(PRINCIPAL!$O$179/100)),VLOOKUP($AM$633,'Banco de Dados'!$B$4:$J$50,6,FALSE)))))))))),"")</f>
        <v/>
      </c>
      <c r="AM667" s="29" t="str">
        <f>IFERROR(AL667*(IFERROR(VLOOKUP($AM$633,'Banco de Dados'!$B$4:$J$50,4,FALSE),"ERRO")),"")</f>
        <v/>
      </c>
      <c r="AN667" s="29" t="str">
        <f t="shared" si="438"/>
        <v/>
      </c>
      <c r="AO667" s="103" t="str">
        <f>IFERROR(AN667*(C667*(PRINCIPAL!$G$179/100))*0.47*(44/12),"")</f>
        <v/>
      </c>
      <c r="AP667" s="111" t="str">
        <f t="shared" si="439"/>
        <v/>
      </c>
      <c r="AQ667" s="30" t="str">
        <f>IFERROR(IF(AND(PRINCIPAL!$H$180&lt;&gt;"",OR(L667=PRINCIPAL!$I$180,L667=PRINCIPAL!$I$180+PRINCIPAL!$I$180,L667=PRINCIPAL!$I$180+PRINCIPAL!$I$180+PRINCIPAL!$I$180)),0,IF(AND(PRINCIPAL!$H$180&lt;&gt;"",L667=PRINCIPAL!$J$180),VLOOKUP($AR$633,'Banco de Dados'!$B$4:$J$50,8,FALSE)*PRINCIPAL!$H$180*(1-(PRINCIPAL!$K$180/100)),IF(AND(PRINCIPAL!$H$180&lt;&gt;"",L667=PRINCIPAL!$L$180),VLOOKUP($AR$633,'Banco de Dados'!$B$4:$J$50,8,FALSE)*PRINCIPAL!$H$180*(1-(PRINCIPAL!$M$180/100)),IF(AND(PRINCIPAL!$H$180&lt;&gt;"",L667=PRINCIPAL!$N$180),VLOOKUP($AR$633,'Banco de Dados'!$B$4:$J$50,8,FALSE)*PRINCIPAL!$H$180*(1-(PRINCIPAL!$O$180/100)),IF(PRINCIPAL!$H$180&lt;&gt;"",VLOOKUP($AR$633,'Banco de Dados'!$B$4:$J$50,8,FALSE)*PRINCIPAL!$H$180,IF(OR(L667=PRINCIPAL!$I$180,L667=PRINCIPAL!$I$180+PRINCIPAL!$I$180,L667=PRINCIPAL!$I$180+PRINCIPAL!$I$180+PRINCIPAL!$I$180),0,IF(L667=PRINCIPAL!$J$180,VLOOKUP($AR$633,'Banco de Dados'!$B$4:$J$50,6,FALSE)*(1-(PRINCIPAL!$K$180/100)),IF(L667=PRINCIPAL!$L$180,VLOOKUP($AR$633,'Banco de Dados'!$B$4:$J$50,6,FALSE)*(1-(PRINCIPAL!$M$180/100)),IF(L667=PRINCIPAL!$N$180,VLOOKUP($AR$633,'Banco de Dados'!$B$4:$J$50,6,FALSE)*(1-(PRINCIPAL!$O$180/100)),VLOOKUP($AR$633,'Banco de Dados'!$B$4:$J$50,6,FALSE)))))))))),"")</f>
        <v/>
      </c>
      <c r="AR667" s="29" t="str">
        <f>IFERROR(AQ667*(IFERROR(VLOOKUP($AR$633,'Banco de Dados'!$B$4:$J$50,4,FALSE),"ERRO")),"")</f>
        <v/>
      </c>
      <c r="AS667" s="29" t="str">
        <f t="shared" si="440"/>
        <v/>
      </c>
      <c r="AT667" s="103" t="str">
        <f>IFERROR(AS667*(C667*(PRINCIPAL!$G$180/100))*0.47*(44/12),"")</f>
        <v/>
      </c>
      <c r="AU667" s="111" t="str">
        <f t="shared" si="441"/>
        <v/>
      </c>
      <c r="AV667" s="30" t="str">
        <f>IFERROR(IF(AND(PRINCIPAL!$H$181&lt;&gt;"",OR(L667=PRINCIPAL!$I$181,L667=PRINCIPAL!$I$181+PRINCIPAL!$I$181,L667=PRINCIPAL!$I$181+PRINCIPAL!$I$181+PRINCIPAL!$I$181)),0,IF(AND(PRINCIPAL!$H$181&lt;&gt;"",L667=PRINCIPAL!$J$181),VLOOKUP($AW$633,'Banco de Dados'!$B$4:$J$50,8,FALSE)*PRINCIPAL!$H$181*(1-(PRINCIPAL!$K$181/100)),IF(AND(PRINCIPAL!$H$181&lt;&gt;"",L667=PRINCIPAL!$L$181),VLOOKUP($AW$633,'Banco de Dados'!$B$4:$J$50,8,FALSE)*PRINCIPAL!$H$181*(1-(PRINCIPAL!$M$181/100)),IF(AND(PRINCIPAL!$H$181&lt;&gt;"",L667=PRINCIPAL!$N$181),VLOOKUP($AW$633,'Banco de Dados'!$B$4:$J$50,8,FALSE)*PRINCIPAL!$H$181*(1-(PRINCIPAL!$O$181/100)),IF(PRINCIPAL!$H$181&lt;&gt;"",VLOOKUP($AW$633,'Banco de Dados'!$B$4:$J$50,8,FALSE)*PRINCIPAL!$H$181,IF(OR(L667=PRINCIPAL!$I$181,L667=PRINCIPAL!$I$181+PRINCIPAL!$I$181,L667=PRINCIPAL!$I$181+PRINCIPAL!$I$181+PRINCIPAL!$I$181),0,IF(L667=PRINCIPAL!$J$181,VLOOKUP($AW$633,'Banco de Dados'!$B$4:$J$50,6,FALSE)*(1-(PRINCIPAL!$K$181/100)),IF(L667=PRINCIPAL!$L$181,VLOOKUP($AW$633,'Banco de Dados'!$B$4:$J$50,6,FALSE)*(1-(PRINCIPAL!$M$181/100)),IF(L667=PRINCIPAL!$N$181,VLOOKUP($AW$633,'Banco de Dados'!$B$4:$J$50,6,FALSE)*(1-(PRINCIPAL!$O$181/100)),VLOOKUP($AW$633,'Banco de Dados'!$B$4:$J$50,6,FALSE)))))))))),"")</f>
        <v/>
      </c>
      <c r="AW667" s="29" t="str">
        <f>IFERROR(AV667*(IFERROR(VLOOKUP($AW$633,'Banco de Dados'!$B$4:$J$50,4,FALSE),"ERRO")),"")</f>
        <v/>
      </c>
      <c r="AX667" s="29" t="str">
        <f t="shared" si="442"/>
        <v/>
      </c>
      <c r="AY667" s="103" t="str">
        <f>IFERROR(AX667*(C667*(PRINCIPAL!$G$181/100))*0.47*(44/12),"")</f>
        <v/>
      </c>
      <c r="AZ667" s="111" t="str">
        <f t="shared" si="447"/>
        <v/>
      </c>
      <c r="BA667" s="30" t="str">
        <f>IFERROR(IF(AND(PRINCIPAL!$H$182&lt;&gt;"",OR(L667=PRINCIPAL!$I$182,L667=PRINCIPAL!$I$182+PRINCIPAL!$I$182,L667=PRINCIPAL!$I$182+PRINCIPAL!$I$182+PRINCIPAL!$I$182)),0,IF(AND(PRINCIPAL!$H$182&lt;&gt;"",L667=PRINCIPAL!$J$182),VLOOKUP($BB$633,'Banco de Dados'!$B$4:$J$50,8,FALSE)*PRINCIPAL!$H$182*(1-(PRINCIPAL!$K$182/100)),IF(AND(PRINCIPAL!$H$182&lt;&gt;"",L667=PRINCIPAL!$L$182),VLOOKUP($BB$633,'Banco de Dados'!$B$4:$J$50,8,FALSE)*PRINCIPAL!$H$182*(1-(PRINCIPAL!$M$182/100)),IF(AND(PRINCIPAL!$H$182&lt;&gt;"",L667=PRINCIPAL!$N$182),VLOOKUP($BB$633,'Banco de Dados'!$B$4:$J$50,8,FALSE)*PRINCIPAL!$H$182*(1-(PRINCIPAL!$O$182/100)),IF(PRINCIPAL!$H$182&lt;&gt;"",VLOOKUP($BB$633,'Banco de Dados'!$B$4:$J$50,8,FALSE)*PRINCIPAL!$H$182,IF(OR(L667=PRINCIPAL!$I$182,L667=PRINCIPAL!$I$182+PRINCIPAL!$I$182,L667=PRINCIPAL!$I$182+PRINCIPAL!$I$182+PRINCIPAL!$I$182),0,IF(L667=PRINCIPAL!$J$182,VLOOKUP($BB$633,'Banco de Dados'!$B$4:$J$50,6,FALSE)*(1-(PRINCIPAL!$K$182/100)),IF(L667=PRINCIPAL!$L$182,VLOOKUP($BB$633,'Banco de Dados'!$B$4:$J$50,6,FALSE)*(1-(PRINCIPAL!$M$182/100)),IF(L667=PRINCIPAL!$N$182,VLOOKUP($BB$633,'Banco de Dados'!$B$4:$J$50,6,FALSE)*(1-(PRINCIPAL!$O$182/100)),VLOOKUP($BB$633,'Banco de Dados'!$B$4:$J$50,6,FALSE)))))))))),"")</f>
        <v/>
      </c>
      <c r="BB667" s="29" t="str">
        <f>IFERROR(BA667*(IFERROR(VLOOKUP($BB$633,'Banco de Dados'!$B$4:$J$50,4,FALSE),"ERRO")),"")</f>
        <v/>
      </c>
      <c r="BC667" s="29" t="str">
        <f t="shared" si="448"/>
        <v/>
      </c>
      <c r="BD667" s="103" t="str">
        <f>IFERROR(BC667*(C667*(PRINCIPAL!$G$182/100))*0.47*(44/12),"")</f>
        <v/>
      </c>
      <c r="BE667" s="111" t="str">
        <f t="shared" si="427"/>
        <v/>
      </c>
      <c r="BF667" s="30" t="str">
        <f>IFERROR(IF(AND(PRINCIPAL!$H$183&lt;&gt;"",OR(L667=PRINCIPAL!$I$183,L667=PRINCIPAL!$I$183+PRINCIPAL!$I$183,L667=PRINCIPAL!$I$183+PRINCIPAL!$I$183+PRINCIPAL!$I$183)),0,IF(AND(PRINCIPAL!$H$183&lt;&gt;"",L667=PRINCIPAL!$J$183),VLOOKUP($BG$633,'Banco de Dados'!$B$4:$J$50,8,FALSE)*PRINCIPAL!$H$183*(1-(PRINCIPAL!$K$183/100)),IF(AND(PRINCIPAL!$H$183&lt;&gt;"",L667=PRINCIPAL!$L$183),VLOOKUP($BG$633,'Banco de Dados'!$B$4:$J$50,8,FALSE)*PRINCIPAL!$H$183*(1-(PRINCIPAL!$M$183/100)),IF(AND(PRINCIPAL!$H$183&lt;&gt;"",L667=PRINCIPAL!$N$183),VLOOKUP($BG$633,'Banco de Dados'!$B$4:$J$50,8,FALSE)*PRINCIPAL!$H$183*(1-(PRINCIPAL!$O$183/100)),IF(PRINCIPAL!$H$183&lt;&gt;"",VLOOKUP($BG$633,'Banco de Dados'!$B$4:$J$50,8,FALSE)*PRINCIPAL!$H$183,IF(OR(L667=PRINCIPAL!$I$183,L667=PRINCIPAL!$I$183+PRINCIPAL!$I$183,L667=PRINCIPAL!$I$183+PRINCIPAL!$I$183+PRINCIPAL!$I$183),0,IF(L667=PRINCIPAL!$J$183,VLOOKUP($BG$633,'Banco de Dados'!$B$4:$J$50,6,FALSE)*(1-(PRINCIPAL!$K$183/100)),IF(L667=PRINCIPAL!$L$183,VLOOKUP($BG$633,'Banco de Dados'!$B$4:$J$50,6,FALSE)*(1-(PRINCIPAL!$M$183/100)),IF(L667=PRINCIPAL!$N$183,VLOOKUP($BG$633,'Banco de Dados'!$B$4:$J$50,6,FALSE)*(1-(PRINCIPAL!$O$183/100)),VLOOKUP($BG$633,'Banco de Dados'!$B$4:$J$50,6,FALSE)))))))))),"")</f>
        <v/>
      </c>
      <c r="BG667" s="29" t="str">
        <f>IFERROR(BF667*(IFERROR(VLOOKUP($BG$633,'Banco de Dados'!$B$4:$J$50,4,FALSE),"ERRO")),"")</f>
        <v/>
      </c>
      <c r="BH667" s="29" t="str">
        <f t="shared" si="443"/>
        <v/>
      </c>
      <c r="BI667" s="103" t="str">
        <f>IFERROR(BH667*(C667*(PRINCIPAL!$G$183/100))*0.47*(44/12),"")</f>
        <v/>
      </c>
      <c r="BJ667" s="102" t="str">
        <f t="shared" si="428"/>
        <v/>
      </c>
    </row>
    <row r="668" spans="2:62" ht="12.75" customHeight="1" x14ac:dyDescent="0.3">
      <c r="B668" s="326">
        <f t="shared" si="429"/>
        <v>2053</v>
      </c>
      <c r="C668" s="340"/>
      <c r="D668" s="1"/>
      <c r="E668" s="116">
        <v>33</v>
      </c>
      <c r="F668" s="24" t="str">
        <f>IFERROR(VLOOKUP($G$633,'Banco de Dados'!$B$4:$J$50,6,FALSE),"")</f>
        <v/>
      </c>
      <c r="G668" s="25" t="str">
        <f>IFERROR(F668*(IFERROR(VLOOKUP($G$633,'Banco de Dados'!$B$4:$J$50,4,FALSE),"ERRO")),"")</f>
        <v/>
      </c>
      <c r="H668" s="25" t="str">
        <f t="shared" si="430"/>
        <v/>
      </c>
      <c r="I668" s="103" t="str">
        <f t="shared" si="431"/>
        <v/>
      </c>
      <c r="J668" s="117" t="str">
        <f t="shared" si="432"/>
        <v/>
      </c>
      <c r="K668" s="1"/>
      <c r="L668" s="91">
        <v>33</v>
      </c>
      <c r="M668" s="24" t="str">
        <f>IFERROR(IF(AND(PRINCIPAL!$H$174&lt;&gt;"",OR(L668=PRINCIPAL!$I$174,L668=PRINCIPAL!$I$174+PRINCIPAL!$I$174,L668=PRINCIPAL!$I$174+PRINCIPAL!$I$174+PRINCIPAL!$I$174)),0,IF(AND(PRINCIPAL!$H$174&lt;&gt;"",L668=PRINCIPAL!$J$174),VLOOKUP($N$633,'Banco de Dados'!$B$4:$J$50,8,FALSE)*PRINCIPAL!$H$174*(1-(PRINCIPAL!$K$174/100)),IF(AND(PRINCIPAL!$H$174&lt;&gt;"",L668=PRINCIPAL!$L$174),VLOOKUP($N$633,'Banco de Dados'!$B$4:$J$50,8,FALSE)*PRINCIPAL!$H$174*(1-(PRINCIPAL!$M$174/100)),IF(AND(PRINCIPAL!$H$174&lt;&gt;"",L668=PRINCIPAL!$N$174),VLOOKUP($N$633,'Banco de Dados'!$B$4:$J$50,8,FALSE)*PRINCIPAL!$H$174*(1-(PRINCIPAL!$O$174/100)),IF(PRINCIPAL!$H$174&lt;&gt;"",VLOOKUP($N$633,'Banco de Dados'!$B$4:$J$50,8,FALSE)*PRINCIPAL!$H$174,IF(OR(L668=PRINCIPAL!$I$174,L668=PRINCIPAL!$I$174+PRINCIPAL!$I$174,L668=PRINCIPAL!$I$174+PRINCIPAL!$I$174+PRINCIPAL!$I$174),0,IF(L668=PRINCIPAL!$J$174,VLOOKUP($N$633,'Banco de Dados'!$B$4:$J$50,6,FALSE)*(1-(PRINCIPAL!$K$174/100)),IF(L668=PRINCIPAL!$L$174,VLOOKUP($N$633,'Banco de Dados'!$B$4:$J$50,6,FALSE)*(1-(PRINCIPAL!$M$174/100)),IF(L668=PRINCIPAL!$N$174,VLOOKUP($N$633,'Banco de Dados'!$B$4:$J$50,6,FALSE)*(1-(PRINCIPAL!$O$174/100)),VLOOKUP($N$633,'Banco de Dados'!$B$4:$J$50,6,FALSE)))))))))),"")</f>
        <v/>
      </c>
      <c r="N668" s="25" t="str">
        <f>IFERROR(M668*(IFERROR(VLOOKUP($N$633,'Banco de Dados'!$B$4:$J$50,4,FALSE),"ERRO")),"")</f>
        <v/>
      </c>
      <c r="O668" s="25" t="str">
        <f t="shared" si="451"/>
        <v/>
      </c>
      <c r="P668" s="103" t="str">
        <f>IFERROR(O668*(C668*(PRINCIPAL!$G$174/100))*0.47*(44/12),"")</f>
        <v/>
      </c>
      <c r="Q668" s="107" t="str">
        <f t="shared" si="453"/>
        <v/>
      </c>
      <c r="R668" s="29" t="str">
        <f>IFERROR(IF(AND(PRINCIPAL!$H$175&lt;&gt;"",OR(L668=PRINCIPAL!$I$175,L668=PRINCIPAL!$I$175+PRINCIPAL!$I$175,L668=PRINCIPAL!$I$175+PRINCIPAL!$I$175+PRINCIPAL!$I$175)),0,IF(AND(PRINCIPAL!$H$175&lt;&gt;"",L668=PRINCIPAL!$J$175),VLOOKUP($S$633,'Banco de Dados'!$B$4:$J$50,8,FALSE)*PRINCIPAL!$H$175*(1-(PRINCIPAL!$K$175/100)),IF(AND(PRINCIPAL!$H$175&lt;&gt;"",L668=PRINCIPAL!$L$175),VLOOKUP($S$633,'Banco de Dados'!$B$4:$J$50,8,FALSE)*PRINCIPAL!$H$175*(1-(PRINCIPAL!$M$175/100)),IF(AND(PRINCIPAL!$H$175&lt;&gt;"",L668=PRINCIPAL!$N$175),VLOOKUP($S$633,'Banco de Dados'!$B$4:$J$50,8,FALSE)*PRINCIPAL!$H$175*(1-(PRINCIPAL!$O$175/100)),IF(PRINCIPAL!$H$175&lt;&gt;"",VLOOKUP($S$633,'Banco de Dados'!$B$4:$J$50,8,FALSE)*PRINCIPAL!$H$175,IF(OR(L668=PRINCIPAL!$I$175,L668=PRINCIPAL!$I$175+PRINCIPAL!$I$175,L668=PRINCIPAL!$I$175+PRINCIPAL!$I$175+PRINCIPAL!$I$175),0,IF(L668=PRINCIPAL!$J$175,VLOOKUP($S$633,'Banco de Dados'!$B$4:$J$50,6,FALSE)*(1-(PRINCIPAL!$K$175/100)),IF(L668=PRINCIPAL!$L$175,VLOOKUP($S$633,'Banco de Dados'!$B$4:$J$50,6,FALSE)*(1-(PRINCIPAL!$M$175/100)),IF(L668=PRINCIPAL!$N$175,VLOOKUP($S$633,'Banco de Dados'!$B$4:$J$50,6,FALSE)*(1-(PRINCIPAL!$O$175/100)),VLOOKUP($S$633,'Banco de Dados'!$B$4:$J$50,6,FALSE)))))))))),"")</f>
        <v/>
      </c>
      <c r="S668" s="29" t="str">
        <f>IFERROR(R668*(IFERROR(VLOOKUP($S$633,'Banco de Dados'!$B$4:$J$50,4,FALSE),"ERRO")),"")</f>
        <v/>
      </c>
      <c r="T668" s="29" t="str">
        <f t="shared" si="450"/>
        <v/>
      </c>
      <c r="U668" s="103" t="str">
        <f>IFERROR(T668*(C668*(PRINCIPAL!$G$175/100))*0.47*(44/12),"")</f>
        <v/>
      </c>
      <c r="V668" s="103" t="str">
        <f t="shared" si="426"/>
        <v/>
      </c>
      <c r="W668" s="30" t="str">
        <f>IFERROR(IF(AND(PRINCIPAL!$H$176&lt;&gt;"",OR(L668=PRINCIPAL!$I$176,L668=PRINCIPAL!$I$176+PRINCIPAL!$I$176,L668=PRINCIPAL!$I$176+PRINCIPAL!$I$176+PRINCIPAL!$I$176)),0,IF(AND(PRINCIPAL!$H$176&lt;&gt;"",L668=PRINCIPAL!$J$176),VLOOKUP($X$633,'Banco de Dados'!$B$4:$J$50,8,FALSE)*PRINCIPAL!$H$176*(1-(PRINCIPAL!$K$176/100)),IF(AND(PRINCIPAL!$H$176&lt;&gt;"",L668=PRINCIPAL!$L$176),VLOOKUP($X$633,'Banco de Dados'!$B$4:$J$50,8,FALSE)*PRINCIPAL!$H$176*(1-(PRINCIPAL!$M$176/100)),IF(AND(PRINCIPAL!$H$176&lt;&gt;"",L668=PRINCIPAL!$N$176),VLOOKUP($X$633,'Banco de Dados'!$B$4:$J$50,8,FALSE)*PRINCIPAL!$H$176*(1-(PRINCIPAL!$O$176/100)),IF(PRINCIPAL!$H$176&lt;&gt;"",VLOOKUP($X$633,'Banco de Dados'!$B$4:$J$50,8,FALSE)*PRINCIPAL!$H$176,IF(OR(L668=PRINCIPAL!$I$176,L668=PRINCIPAL!$I$176+PRINCIPAL!$I$176,L668=PRINCIPAL!$I$176+PRINCIPAL!$I$176+PRINCIPAL!$I$176),0,IF(L668=PRINCIPAL!$J$176,VLOOKUP($X$633,'Banco de Dados'!$B$4:$J$50,6,FALSE)*(1-(PRINCIPAL!$K$176/100)),IF(L668=PRINCIPAL!$L$176,VLOOKUP($X$633,'Banco de Dados'!$B$4:$J$50,6,FALSE)*(1-(PRINCIPAL!$M$176/100)),IF(L668=PRINCIPAL!$N$176,VLOOKUP($X$633,'Banco de Dados'!$B$4:$J$50,6,FALSE)*(1-(PRINCIPAL!$O$176/100)),VLOOKUP($X$633,'Banco de Dados'!$B$4:$J$50,6,FALSE)))))))))),"")</f>
        <v/>
      </c>
      <c r="X668" s="29" t="str">
        <f>IFERROR(W668*(IFERROR(VLOOKUP($X$633,'Banco de Dados'!$B$4:$J$50,4,FALSE),"ERRO")),"")</f>
        <v/>
      </c>
      <c r="Y668" s="29" t="str">
        <f t="shared" si="444"/>
        <v/>
      </c>
      <c r="Z668" s="103" t="str">
        <f>IFERROR(Y668*(C668*(PRINCIPAL!$G$176/100))*0.47*(44/12),"")</f>
        <v/>
      </c>
      <c r="AA668" s="111" t="str">
        <f t="shared" si="445"/>
        <v/>
      </c>
      <c r="AB668" s="30" t="str">
        <f>IFERROR(IF(AND(PRINCIPAL!$H$177&lt;&gt;"",OR(L668=PRINCIPAL!$I$177,L668=PRINCIPAL!$I$177+PRINCIPAL!$I$177,L668=PRINCIPAL!$I$177+PRINCIPAL!$I$177+PRINCIPAL!$I$177)),0,IF(AND(PRINCIPAL!$H$177&lt;&gt;"",L668=PRINCIPAL!$J$177),VLOOKUP($AC$633,'Banco de Dados'!$B$4:$J$50,8,FALSE)*PRINCIPAL!$H$177*(1-(PRINCIPAL!$K$177/100)),IF(AND(PRINCIPAL!$H$177&lt;&gt;"",L668=PRINCIPAL!$L$177),VLOOKUP($AC$633,'Banco de Dados'!$B$4:$J$50,8,FALSE)*PRINCIPAL!$H$177*(1-(PRINCIPAL!$M$177/100)),IF(AND(PRINCIPAL!$H$177&lt;&gt;"",L668=PRINCIPAL!$N$177),VLOOKUP($AC$633,'Banco de Dados'!$B$4:$J$50,8,FALSE)*PRINCIPAL!$H$177*(1-(PRINCIPAL!$O$177/100)),IF(PRINCIPAL!$H$177&lt;&gt;"",VLOOKUP($AC$633,'Banco de Dados'!$B$4:$J$50,8,FALSE)*PRINCIPAL!$H$177,IF(OR(L668=PRINCIPAL!$I$177,L668=PRINCIPAL!$I$177+PRINCIPAL!$I$177,L668=PRINCIPAL!$I$177+PRINCIPAL!$I$177+PRINCIPAL!$I$177),0,IF(L668=PRINCIPAL!$J$177,VLOOKUP($AC$633,'Banco de Dados'!$B$4:$J$50,6,FALSE)*(1-(PRINCIPAL!$K$177/100)),IF(L668=PRINCIPAL!$L$177,VLOOKUP($AC$633,'Banco de Dados'!$B$4:$J$50,6,FALSE)*(1-(PRINCIPAL!$M$177/100)),IF(L668=PRINCIPAL!$N$177,VLOOKUP($AC$633,'Banco de Dados'!$B$4:$J$50,6,FALSE)*(1-(PRINCIPAL!$O$177/100)),VLOOKUP($AC$633,'Banco de Dados'!$B$4:$J$50,6,FALSE)))))))))),"")</f>
        <v/>
      </c>
      <c r="AC668" s="29" t="str">
        <f>IFERROR(AB668*(IFERROR(VLOOKUP($AC$633,'Banco de Dados'!$B$4:$J$50,4,FALSE),"ERRO")),"")</f>
        <v/>
      </c>
      <c r="AD668" s="29" t="str">
        <f t="shared" si="435"/>
        <v/>
      </c>
      <c r="AE668" s="103" t="str">
        <f>IFERROR(AD668*(C668*(PRINCIPAL!$G$177/100))*0.47*(44/12),"")</f>
        <v/>
      </c>
      <c r="AF668" s="111" t="str">
        <f t="shared" si="436"/>
        <v/>
      </c>
      <c r="AG668" s="30" t="str">
        <f>IFERROR(IF(AND(PRINCIPAL!$H$178&lt;&gt;"",OR(L668=PRINCIPAL!$I$178,L668=PRINCIPAL!$I$178+PRINCIPAL!$I$178,L668=PRINCIPAL!$I$178+PRINCIPAL!$I$178+PRINCIPAL!$I$178)),0,IF(AND(PRINCIPAL!$H$178&lt;&gt;"",L668=PRINCIPAL!$J$178),VLOOKUP($AH$633,'Banco de Dados'!$B$4:$J$50,8,FALSE)*PRINCIPAL!$H$178*(1-(PRINCIPAL!$K$178/100)),IF(AND(PRINCIPAL!$H$178&lt;&gt;"",L668=PRINCIPAL!$L$178),VLOOKUP($AH$633,'Banco de Dados'!$B$4:$J$50,8,FALSE)*PRINCIPAL!$H$178*(1-(PRINCIPAL!$M$178/100)),IF(AND(PRINCIPAL!$H$178&lt;&gt;"",L668=PRINCIPAL!$N$178),VLOOKUP($AH$633,'Banco de Dados'!$B$4:$J$50,8,FALSE)*PRINCIPAL!$H$178*(1-(PRINCIPAL!$O$178/100)),IF(PRINCIPAL!$H$178&lt;&gt;"",VLOOKUP($AH$633,'Banco de Dados'!$B$4:$J$50,8,FALSE)*PRINCIPAL!$H$178,IF(OR(L668=PRINCIPAL!$I$178,L668=PRINCIPAL!$I$178+PRINCIPAL!$I$178,L668=PRINCIPAL!$I$178+PRINCIPAL!$I$178+PRINCIPAL!$I$178),0,IF(L668=PRINCIPAL!$J$178,VLOOKUP($AH$633,'Banco de Dados'!$B$4:$J$50,6,FALSE)*(1-(PRINCIPAL!$K$178/100)),IF(L668=PRINCIPAL!$L$178,VLOOKUP($AH$633,'Banco de Dados'!$B$4:$J$50,6,FALSE)*(1-(PRINCIPAL!$M$178/100)),IF(L668=PRINCIPAL!$N$178,VLOOKUP($AH$633,'Banco de Dados'!$B$4:$J$50,6,FALSE)*(1-(PRINCIPAL!$O$178/100)),VLOOKUP($AH$633,'Banco de Dados'!$B$4:$J$50,6,FALSE)))))))))),"")</f>
        <v/>
      </c>
      <c r="AH668" s="29" t="str">
        <f>IFERROR(AG668*(IFERROR(VLOOKUP($AH$633,'Banco de Dados'!$B$4:$J$50,4,FALSE),"ERRO")),"")</f>
        <v/>
      </c>
      <c r="AI668" s="29" t="str">
        <f t="shared" si="437"/>
        <v/>
      </c>
      <c r="AJ668" s="103" t="str">
        <f>IFERROR(AI668*(C668*(PRINCIPAL!$G$178/100))*0.47*(44/12),"")</f>
        <v/>
      </c>
      <c r="AK668" s="111" t="str">
        <f t="shared" si="446"/>
        <v/>
      </c>
      <c r="AL668" s="30" t="str">
        <f>IFERROR(IF(AND(PRINCIPAL!$H$179&lt;&gt;"",OR(L668=PRINCIPAL!$I$179,L668=PRINCIPAL!$I$179+PRINCIPAL!$I$179,L668=PRINCIPAL!$I$179+PRINCIPAL!$I$179+PRINCIPAL!$I$179)),0,IF(AND(PRINCIPAL!$H$179&lt;&gt;"",L668=PRINCIPAL!$J$179),VLOOKUP($AM$633,'Banco de Dados'!$B$4:$J$50,8,FALSE)*PRINCIPAL!$H$179*(1-(PRINCIPAL!$K$179/100)),IF(AND(PRINCIPAL!$H$179&lt;&gt;"",L668=PRINCIPAL!$L$179),VLOOKUP($AM$633,'Banco de Dados'!$B$4:$J$50,8,FALSE)*PRINCIPAL!$H$179*(1-(PRINCIPAL!$M$179/100)),IF(AND(PRINCIPAL!$H$179&lt;&gt;"",L668=PRINCIPAL!$N$179),VLOOKUP($AM$633,'Banco de Dados'!$B$4:$J$50,8,FALSE)*PRINCIPAL!$H$179*(1-(PRINCIPAL!$O$179/100)),IF(PRINCIPAL!$H$179&lt;&gt;"",VLOOKUP($AM$633,'Banco de Dados'!$B$4:$J$50,8,FALSE)*PRINCIPAL!$H$179,IF(OR(L668=PRINCIPAL!$I$179,L668=PRINCIPAL!$I$179+PRINCIPAL!$I$179,L668=PRINCIPAL!$I$179+PRINCIPAL!$I$179+PRINCIPAL!$I$179),0,IF(L668=PRINCIPAL!$J$179,VLOOKUP($AM$633,'Banco de Dados'!$B$4:$J$50,6,FALSE)*(1-(PRINCIPAL!$K$179/100)),IF(L668=PRINCIPAL!$L$179,VLOOKUP($AM$633,'Banco de Dados'!$B$4:$J$50,6,FALSE)*(1-(PRINCIPAL!$M$179/100)),IF(L668=PRINCIPAL!$N$179,VLOOKUP($AM$633,'Banco de Dados'!$B$4:$J$50,6,FALSE)*(1-(PRINCIPAL!$O$179/100)),VLOOKUP($AM$633,'Banco de Dados'!$B$4:$J$50,6,FALSE)))))))))),"")</f>
        <v/>
      </c>
      <c r="AM668" s="29" t="str">
        <f>IFERROR(AL668*(IFERROR(VLOOKUP($AM$633,'Banco de Dados'!$B$4:$J$50,4,FALSE),"ERRO")),"")</f>
        <v/>
      </c>
      <c r="AN668" s="29" t="str">
        <f t="shared" si="438"/>
        <v/>
      </c>
      <c r="AO668" s="103" t="str">
        <f>IFERROR(AN668*(C668*(PRINCIPAL!$G$179/100))*0.47*(44/12),"")</f>
        <v/>
      </c>
      <c r="AP668" s="111" t="str">
        <f t="shared" si="439"/>
        <v/>
      </c>
      <c r="AQ668" s="30" t="str">
        <f>IFERROR(IF(AND(PRINCIPAL!$H$180&lt;&gt;"",OR(L668=PRINCIPAL!$I$180,L668=PRINCIPAL!$I$180+PRINCIPAL!$I$180,L668=PRINCIPAL!$I$180+PRINCIPAL!$I$180+PRINCIPAL!$I$180)),0,IF(AND(PRINCIPAL!$H$180&lt;&gt;"",L668=PRINCIPAL!$J$180),VLOOKUP($AR$633,'Banco de Dados'!$B$4:$J$50,8,FALSE)*PRINCIPAL!$H$180*(1-(PRINCIPAL!$K$180/100)),IF(AND(PRINCIPAL!$H$180&lt;&gt;"",L668=PRINCIPAL!$L$180),VLOOKUP($AR$633,'Banco de Dados'!$B$4:$J$50,8,FALSE)*PRINCIPAL!$H$180*(1-(PRINCIPAL!$M$180/100)),IF(AND(PRINCIPAL!$H$180&lt;&gt;"",L668=PRINCIPAL!$N$180),VLOOKUP($AR$633,'Banco de Dados'!$B$4:$J$50,8,FALSE)*PRINCIPAL!$H$180*(1-(PRINCIPAL!$O$180/100)),IF(PRINCIPAL!$H$180&lt;&gt;"",VLOOKUP($AR$633,'Banco de Dados'!$B$4:$J$50,8,FALSE)*PRINCIPAL!$H$180,IF(OR(L668=PRINCIPAL!$I$180,L668=PRINCIPAL!$I$180+PRINCIPAL!$I$180,L668=PRINCIPAL!$I$180+PRINCIPAL!$I$180+PRINCIPAL!$I$180),0,IF(L668=PRINCIPAL!$J$180,VLOOKUP($AR$633,'Banco de Dados'!$B$4:$J$50,6,FALSE)*(1-(PRINCIPAL!$K$180/100)),IF(L668=PRINCIPAL!$L$180,VLOOKUP($AR$633,'Banco de Dados'!$B$4:$J$50,6,FALSE)*(1-(PRINCIPAL!$M$180/100)),IF(L668=PRINCIPAL!$N$180,VLOOKUP($AR$633,'Banco de Dados'!$B$4:$J$50,6,FALSE)*(1-(PRINCIPAL!$O$180/100)),VLOOKUP($AR$633,'Banco de Dados'!$B$4:$J$50,6,FALSE)))))))))),"")</f>
        <v/>
      </c>
      <c r="AR668" s="29" t="str">
        <f>IFERROR(AQ668*(IFERROR(VLOOKUP($AR$633,'Banco de Dados'!$B$4:$J$50,4,FALSE),"ERRO")),"")</f>
        <v/>
      </c>
      <c r="AS668" s="29" t="str">
        <f t="shared" si="440"/>
        <v/>
      </c>
      <c r="AT668" s="103" t="str">
        <f>IFERROR(AS668*(C668*(PRINCIPAL!$G$180/100))*0.47*(44/12),"")</f>
        <v/>
      </c>
      <c r="AU668" s="111" t="str">
        <f t="shared" si="441"/>
        <v/>
      </c>
      <c r="AV668" s="30" t="str">
        <f>IFERROR(IF(AND(PRINCIPAL!$H$181&lt;&gt;"",OR(L668=PRINCIPAL!$I$181,L668=PRINCIPAL!$I$181+PRINCIPAL!$I$181,L668=PRINCIPAL!$I$181+PRINCIPAL!$I$181+PRINCIPAL!$I$181)),0,IF(AND(PRINCIPAL!$H$181&lt;&gt;"",L668=PRINCIPAL!$J$181),VLOOKUP($AW$633,'Banco de Dados'!$B$4:$J$50,8,FALSE)*PRINCIPAL!$H$181*(1-(PRINCIPAL!$K$181/100)),IF(AND(PRINCIPAL!$H$181&lt;&gt;"",L668=PRINCIPAL!$L$181),VLOOKUP($AW$633,'Banco de Dados'!$B$4:$J$50,8,FALSE)*PRINCIPAL!$H$181*(1-(PRINCIPAL!$M$181/100)),IF(AND(PRINCIPAL!$H$181&lt;&gt;"",L668=PRINCIPAL!$N$181),VLOOKUP($AW$633,'Banco de Dados'!$B$4:$J$50,8,FALSE)*PRINCIPAL!$H$181*(1-(PRINCIPAL!$O$181/100)),IF(PRINCIPAL!$H$181&lt;&gt;"",VLOOKUP($AW$633,'Banco de Dados'!$B$4:$J$50,8,FALSE)*PRINCIPAL!$H$181,IF(OR(L668=PRINCIPAL!$I$181,L668=PRINCIPAL!$I$181+PRINCIPAL!$I$181,L668=PRINCIPAL!$I$181+PRINCIPAL!$I$181+PRINCIPAL!$I$181),0,IF(L668=PRINCIPAL!$J$181,VLOOKUP($AW$633,'Banco de Dados'!$B$4:$J$50,6,FALSE)*(1-(PRINCIPAL!$K$181/100)),IF(L668=PRINCIPAL!$L$181,VLOOKUP($AW$633,'Banco de Dados'!$B$4:$J$50,6,FALSE)*(1-(PRINCIPAL!$M$181/100)),IF(L668=PRINCIPAL!$N$181,VLOOKUP($AW$633,'Banco de Dados'!$B$4:$J$50,6,FALSE)*(1-(PRINCIPAL!$O$181/100)),VLOOKUP($AW$633,'Banco de Dados'!$B$4:$J$50,6,FALSE)))))))))),"")</f>
        <v/>
      </c>
      <c r="AW668" s="29" t="str">
        <f>IFERROR(AV668*(IFERROR(VLOOKUP($AW$633,'Banco de Dados'!$B$4:$J$50,4,FALSE),"ERRO")),"")</f>
        <v/>
      </c>
      <c r="AX668" s="29" t="str">
        <f t="shared" si="442"/>
        <v/>
      </c>
      <c r="AY668" s="103" t="str">
        <f>IFERROR(AX668*(C668*(PRINCIPAL!$G$181/100))*0.47*(44/12),"")</f>
        <v/>
      </c>
      <c r="AZ668" s="111" t="str">
        <f t="shared" si="447"/>
        <v/>
      </c>
      <c r="BA668" s="30" t="str">
        <f>IFERROR(IF(AND(PRINCIPAL!$H$182&lt;&gt;"",OR(L668=PRINCIPAL!$I$182,L668=PRINCIPAL!$I$182+PRINCIPAL!$I$182,L668=PRINCIPAL!$I$182+PRINCIPAL!$I$182+PRINCIPAL!$I$182)),0,IF(AND(PRINCIPAL!$H$182&lt;&gt;"",L668=PRINCIPAL!$J$182),VLOOKUP($BB$633,'Banco de Dados'!$B$4:$J$50,8,FALSE)*PRINCIPAL!$H$182*(1-(PRINCIPAL!$K$182/100)),IF(AND(PRINCIPAL!$H$182&lt;&gt;"",L668=PRINCIPAL!$L$182),VLOOKUP($BB$633,'Banco de Dados'!$B$4:$J$50,8,FALSE)*PRINCIPAL!$H$182*(1-(PRINCIPAL!$M$182/100)),IF(AND(PRINCIPAL!$H$182&lt;&gt;"",L668=PRINCIPAL!$N$182),VLOOKUP($BB$633,'Banco de Dados'!$B$4:$J$50,8,FALSE)*PRINCIPAL!$H$182*(1-(PRINCIPAL!$O$182/100)),IF(PRINCIPAL!$H$182&lt;&gt;"",VLOOKUP($BB$633,'Banco de Dados'!$B$4:$J$50,8,FALSE)*PRINCIPAL!$H$182,IF(OR(L668=PRINCIPAL!$I$182,L668=PRINCIPAL!$I$182+PRINCIPAL!$I$182,L668=PRINCIPAL!$I$182+PRINCIPAL!$I$182+PRINCIPAL!$I$182),0,IF(L668=PRINCIPAL!$J$182,VLOOKUP($BB$633,'Banco de Dados'!$B$4:$J$50,6,FALSE)*(1-(PRINCIPAL!$K$182/100)),IF(L668=PRINCIPAL!$L$182,VLOOKUP($BB$633,'Banco de Dados'!$B$4:$J$50,6,FALSE)*(1-(PRINCIPAL!$M$182/100)),IF(L668=PRINCIPAL!$N$182,VLOOKUP($BB$633,'Banco de Dados'!$B$4:$J$50,6,FALSE)*(1-(PRINCIPAL!$O$182/100)),VLOOKUP($BB$633,'Banco de Dados'!$B$4:$J$50,6,FALSE)))))))))),"")</f>
        <v/>
      </c>
      <c r="BB668" s="29" t="str">
        <f>IFERROR(BA668*(IFERROR(VLOOKUP($BB$633,'Banco de Dados'!$B$4:$J$50,4,FALSE),"ERRO")),"")</f>
        <v/>
      </c>
      <c r="BC668" s="29" t="str">
        <f t="shared" si="448"/>
        <v/>
      </c>
      <c r="BD668" s="103" t="str">
        <f>IFERROR(BC668*(C668*(PRINCIPAL!$G$182/100))*0.47*(44/12),"")</f>
        <v/>
      </c>
      <c r="BE668" s="111" t="str">
        <f t="shared" si="427"/>
        <v/>
      </c>
      <c r="BF668" s="30" t="str">
        <f>IFERROR(IF(AND(PRINCIPAL!$H$183&lt;&gt;"",OR(L668=PRINCIPAL!$I$183,L668=PRINCIPAL!$I$183+PRINCIPAL!$I$183,L668=PRINCIPAL!$I$183+PRINCIPAL!$I$183+PRINCIPAL!$I$183)),0,IF(AND(PRINCIPAL!$H$183&lt;&gt;"",L668=PRINCIPAL!$J$183),VLOOKUP($BG$633,'Banco de Dados'!$B$4:$J$50,8,FALSE)*PRINCIPAL!$H$183*(1-(PRINCIPAL!$K$183/100)),IF(AND(PRINCIPAL!$H$183&lt;&gt;"",L668=PRINCIPAL!$L$183),VLOOKUP($BG$633,'Banco de Dados'!$B$4:$J$50,8,FALSE)*PRINCIPAL!$H$183*(1-(PRINCIPAL!$M$183/100)),IF(AND(PRINCIPAL!$H$183&lt;&gt;"",L668=PRINCIPAL!$N$183),VLOOKUP($BG$633,'Banco de Dados'!$B$4:$J$50,8,FALSE)*PRINCIPAL!$H$183*(1-(PRINCIPAL!$O$183/100)),IF(PRINCIPAL!$H$183&lt;&gt;"",VLOOKUP($BG$633,'Banco de Dados'!$B$4:$J$50,8,FALSE)*PRINCIPAL!$H$183,IF(OR(L668=PRINCIPAL!$I$183,L668=PRINCIPAL!$I$183+PRINCIPAL!$I$183,L668=PRINCIPAL!$I$183+PRINCIPAL!$I$183+PRINCIPAL!$I$183),0,IF(L668=PRINCIPAL!$J$183,VLOOKUP($BG$633,'Banco de Dados'!$B$4:$J$50,6,FALSE)*(1-(PRINCIPAL!$K$183/100)),IF(L668=PRINCIPAL!$L$183,VLOOKUP($BG$633,'Banco de Dados'!$B$4:$J$50,6,FALSE)*(1-(PRINCIPAL!$M$183/100)),IF(L668=PRINCIPAL!$N$183,VLOOKUP($BG$633,'Banco de Dados'!$B$4:$J$50,6,FALSE)*(1-(PRINCIPAL!$O$183/100)),VLOOKUP($BG$633,'Banco de Dados'!$B$4:$J$50,6,FALSE)))))))))),"")</f>
        <v/>
      </c>
      <c r="BG668" s="29" t="str">
        <f>IFERROR(BF668*(IFERROR(VLOOKUP($BG$633,'Banco de Dados'!$B$4:$J$50,4,FALSE),"ERRO")),"")</f>
        <v/>
      </c>
      <c r="BH668" s="29" t="str">
        <f t="shared" si="443"/>
        <v/>
      </c>
      <c r="BI668" s="103" t="str">
        <f>IFERROR(BH668*(C668*(PRINCIPAL!$G$183/100))*0.47*(44/12),"")</f>
        <v/>
      </c>
      <c r="BJ668" s="102" t="str">
        <f t="shared" si="428"/>
        <v/>
      </c>
    </row>
    <row r="669" spans="2:62" ht="12.75" customHeight="1" x14ac:dyDescent="0.3">
      <c r="B669" s="326">
        <f t="shared" si="429"/>
        <v>2054</v>
      </c>
      <c r="C669" s="340"/>
      <c r="D669" s="1"/>
      <c r="E669" s="118">
        <v>34</v>
      </c>
      <c r="F669" s="24" t="str">
        <f>IFERROR(VLOOKUP($G$633,'Banco de Dados'!$B$4:$J$50,6,FALSE),"")</f>
        <v/>
      </c>
      <c r="G669" s="25" t="str">
        <f>IFERROR(F669*(IFERROR(VLOOKUP($G$633,'Banco de Dados'!$B$4:$J$50,4,FALSE),"ERRO")),"")</f>
        <v/>
      </c>
      <c r="H669" s="25" t="str">
        <f t="shared" si="430"/>
        <v/>
      </c>
      <c r="I669" s="103" t="str">
        <f t="shared" si="431"/>
        <v/>
      </c>
      <c r="J669" s="117" t="str">
        <f t="shared" si="432"/>
        <v/>
      </c>
      <c r="K669" s="1"/>
      <c r="L669" s="91">
        <v>34</v>
      </c>
      <c r="M669" s="24" t="str">
        <f>IFERROR(IF(AND(PRINCIPAL!$H$174&lt;&gt;"",OR(L669=PRINCIPAL!$I$174,L669=PRINCIPAL!$I$174+PRINCIPAL!$I$174,L669=PRINCIPAL!$I$174+PRINCIPAL!$I$174+PRINCIPAL!$I$174)),0,IF(AND(PRINCIPAL!$H$174&lt;&gt;"",L669=PRINCIPAL!$J$174),VLOOKUP($N$633,'Banco de Dados'!$B$4:$J$50,8,FALSE)*PRINCIPAL!$H$174*(1-(PRINCIPAL!$K$174/100)),IF(AND(PRINCIPAL!$H$174&lt;&gt;"",L669=PRINCIPAL!$L$174),VLOOKUP($N$633,'Banco de Dados'!$B$4:$J$50,8,FALSE)*PRINCIPAL!$H$174*(1-(PRINCIPAL!$M$174/100)),IF(AND(PRINCIPAL!$H$174&lt;&gt;"",L669=PRINCIPAL!$N$174),VLOOKUP($N$633,'Banco de Dados'!$B$4:$J$50,8,FALSE)*PRINCIPAL!$H$174*(1-(PRINCIPAL!$O$174/100)),IF(PRINCIPAL!$H$174&lt;&gt;"",VLOOKUP($N$633,'Banco de Dados'!$B$4:$J$50,8,FALSE)*PRINCIPAL!$H$174,IF(OR(L669=PRINCIPAL!$I$174,L669=PRINCIPAL!$I$174+PRINCIPAL!$I$174,L669=PRINCIPAL!$I$174+PRINCIPAL!$I$174+PRINCIPAL!$I$174),0,IF(L669=PRINCIPAL!$J$174,VLOOKUP($N$633,'Banco de Dados'!$B$4:$J$50,6,FALSE)*(1-(PRINCIPAL!$K$174/100)),IF(L669=PRINCIPAL!$L$174,VLOOKUP($N$633,'Banco de Dados'!$B$4:$J$50,6,FALSE)*(1-(PRINCIPAL!$M$174/100)),IF(L669=PRINCIPAL!$N$174,VLOOKUP($N$633,'Banco de Dados'!$B$4:$J$50,6,FALSE)*(1-(PRINCIPAL!$O$174/100)),VLOOKUP($N$633,'Banco de Dados'!$B$4:$J$50,6,FALSE)))))))))),"")</f>
        <v/>
      </c>
      <c r="N669" s="25" t="str">
        <f>IFERROR(M669*(IFERROR(VLOOKUP($N$633,'Banco de Dados'!$B$4:$J$50,4,FALSE),"ERRO")),"")</f>
        <v/>
      </c>
      <c r="O669" s="25" t="str">
        <f t="shared" si="451"/>
        <v/>
      </c>
      <c r="P669" s="103" t="str">
        <f>IFERROR(O669*(C669*(PRINCIPAL!$G$174/100))*0.47*(44/12),"")</f>
        <v/>
      </c>
      <c r="Q669" s="107" t="str">
        <f t="shared" si="453"/>
        <v/>
      </c>
      <c r="R669" s="39" t="str">
        <f>IFERROR(IF(AND(PRINCIPAL!$H$175&lt;&gt;"",OR(L669=PRINCIPAL!$I$175,L669=PRINCIPAL!$I$175+PRINCIPAL!$I$175,L669=PRINCIPAL!$I$175+PRINCIPAL!$I$175+PRINCIPAL!$I$175)),0,IF(AND(PRINCIPAL!$H$175&lt;&gt;"",L669=PRINCIPAL!$J$175),VLOOKUP($S$633,'Banco de Dados'!$B$4:$J$50,8,FALSE)*PRINCIPAL!$H$175*(1-(PRINCIPAL!$K$175/100)),IF(AND(PRINCIPAL!$H$175&lt;&gt;"",L669=PRINCIPAL!$L$175),VLOOKUP($S$633,'Banco de Dados'!$B$4:$J$50,8,FALSE)*PRINCIPAL!$H$175*(1-(PRINCIPAL!$M$175/100)),IF(AND(PRINCIPAL!$H$175&lt;&gt;"",L669=PRINCIPAL!$N$175),VLOOKUP($S$633,'Banco de Dados'!$B$4:$J$50,8,FALSE)*PRINCIPAL!$H$175*(1-(PRINCIPAL!$O$175/100)),IF(PRINCIPAL!$H$175&lt;&gt;"",VLOOKUP($S$633,'Banco de Dados'!$B$4:$J$50,8,FALSE)*PRINCIPAL!$H$175,IF(OR(L669=PRINCIPAL!$I$175,L669=PRINCIPAL!$I$175+PRINCIPAL!$I$175,L669=PRINCIPAL!$I$175+PRINCIPAL!$I$175+PRINCIPAL!$I$175),0,IF(L669=PRINCIPAL!$J$175,VLOOKUP($S$633,'Banco de Dados'!$B$4:$J$50,6,FALSE)*(1-(PRINCIPAL!$K$175/100)),IF(L669=PRINCIPAL!$L$175,VLOOKUP($S$633,'Banco de Dados'!$B$4:$J$50,6,FALSE)*(1-(PRINCIPAL!$M$175/100)),IF(L669=PRINCIPAL!$N$175,VLOOKUP($S$633,'Banco de Dados'!$B$4:$J$50,6,FALSE)*(1-(PRINCIPAL!$O$175/100)),VLOOKUP($S$633,'Banco de Dados'!$B$4:$J$50,6,FALSE)))))))))),"")</f>
        <v/>
      </c>
      <c r="S669" s="29" t="str">
        <f>IFERROR(R669*(IFERROR(VLOOKUP($S$633,'Banco de Dados'!$B$4:$J$50,4,FALSE),"ERRO")),"")</f>
        <v/>
      </c>
      <c r="T669" s="29" t="str">
        <f t="shared" si="450"/>
        <v/>
      </c>
      <c r="U669" s="103" t="str">
        <f>IFERROR(T669*(C669*(PRINCIPAL!$G$175/100))*0.47*(44/12),"")</f>
        <v/>
      </c>
      <c r="V669" s="111" t="str">
        <f t="shared" si="426"/>
        <v/>
      </c>
      <c r="W669" s="30" t="str">
        <f>IFERROR(IF(AND(PRINCIPAL!$H$176&lt;&gt;"",OR(L669=PRINCIPAL!$I$176,L669=PRINCIPAL!$I$176+PRINCIPAL!$I$176,L669=PRINCIPAL!$I$176+PRINCIPAL!$I$176+PRINCIPAL!$I$176)),0,IF(AND(PRINCIPAL!$H$176&lt;&gt;"",L669=PRINCIPAL!$J$176),VLOOKUP($X$633,'Banco de Dados'!$B$4:$J$50,8,FALSE)*PRINCIPAL!$H$176*(1-(PRINCIPAL!$K$176/100)),IF(AND(PRINCIPAL!$H$176&lt;&gt;"",L669=PRINCIPAL!$L$176),VLOOKUP($X$633,'Banco de Dados'!$B$4:$J$50,8,FALSE)*PRINCIPAL!$H$176*(1-(PRINCIPAL!$M$176/100)),IF(AND(PRINCIPAL!$H$176&lt;&gt;"",L669=PRINCIPAL!$N$176),VLOOKUP($X$633,'Banco de Dados'!$B$4:$J$50,8,FALSE)*PRINCIPAL!$H$176*(1-(PRINCIPAL!$O$176/100)),IF(PRINCIPAL!$H$176&lt;&gt;"",VLOOKUP($X$633,'Banco de Dados'!$B$4:$J$50,8,FALSE)*PRINCIPAL!$H$176,IF(OR(L669=PRINCIPAL!$I$176,L669=PRINCIPAL!$I$176+PRINCIPAL!$I$176,L669=PRINCIPAL!$I$176+PRINCIPAL!$I$176+PRINCIPAL!$I$176),0,IF(L669=PRINCIPAL!$J$176,VLOOKUP($X$633,'Banco de Dados'!$B$4:$J$50,6,FALSE)*(1-(PRINCIPAL!$K$176/100)),IF(L669=PRINCIPAL!$L$176,VLOOKUP($X$633,'Banco de Dados'!$B$4:$J$50,6,FALSE)*(1-(PRINCIPAL!$M$176/100)),IF(L669=PRINCIPAL!$N$176,VLOOKUP($X$633,'Banco de Dados'!$B$4:$J$50,6,FALSE)*(1-(PRINCIPAL!$O$176/100)),VLOOKUP($X$633,'Banco de Dados'!$B$4:$J$50,6,FALSE)))))))))),"")</f>
        <v/>
      </c>
      <c r="X669" s="29" t="str">
        <f>IFERROR(W669*(IFERROR(VLOOKUP($X$633,'Banco de Dados'!$B$4:$J$50,4,FALSE),"ERRO")),"")</f>
        <v/>
      </c>
      <c r="Y669" s="29" t="str">
        <f t="shared" si="444"/>
        <v/>
      </c>
      <c r="Z669" s="103" t="str">
        <f>IFERROR(Y669*(C669*(PRINCIPAL!$G$176/100))*0.47*(44/12),"")</f>
        <v/>
      </c>
      <c r="AA669" s="111" t="str">
        <f t="shared" si="445"/>
        <v/>
      </c>
      <c r="AB669" s="30" t="str">
        <f>IFERROR(IF(AND(PRINCIPAL!$H$177&lt;&gt;"",OR(L669=PRINCIPAL!$I$177,L669=PRINCIPAL!$I$177+PRINCIPAL!$I$177,L669=PRINCIPAL!$I$177+PRINCIPAL!$I$177+PRINCIPAL!$I$177)),0,IF(AND(PRINCIPAL!$H$177&lt;&gt;"",L669=PRINCIPAL!$J$177),VLOOKUP($AC$633,'Banco de Dados'!$B$4:$J$50,8,FALSE)*PRINCIPAL!$H$177*(1-(PRINCIPAL!$K$177/100)),IF(AND(PRINCIPAL!$H$177&lt;&gt;"",L669=PRINCIPAL!$L$177),VLOOKUP($AC$633,'Banco de Dados'!$B$4:$J$50,8,FALSE)*PRINCIPAL!$H$177*(1-(PRINCIPAL!$M$177/100)),IF(AND(PRINCIPAL!$H$177&lt;&gt;"",L669=PRINCIPAL!$N$177),VLOOKUP($AC$633,'Banco de Dados'!$B$4:$J$50,8,FALSE)*PRINCIPAL!$H$177*(1-(PRINCIPAL!$O$177/100)),IF(PRINCIPAL!$H$177&lt;&gt;"",VLOOKUP($AC$633,'Banco de Dados'!$B$4:$J$50,8,FALSE)*PRINCIPAL!$H$177,IF(OR(L669=PRINCIPAL!$I$177,L669=PRINCIPAL!$I$177+PRINCIPAL!$I$177,L669=PRINCIPAL!$I$177+PRINCIPAL!$I$177+PRINCIPAL!$I$177),0,IF(L669=PRINCIPAL!$J$177,VLOOKUP($AC$633,'Banco de Dados'!$B$4:$J$50,6,FALSE)*(1-(PRINCIPAL!$K$177/100)),IF(L669=PRINCIPAL!$L$177,VLOOKUP($AC$633,'Banco de Dados'!$B$4:$J$50,6,FALSE)*(1-(PRINCIPAL!$M$177/100)),IF(L669=PRINCIPAL!$N$177,VLOOKUP($AC$633,'Banco de Dados'!$B$4:$J$50,6,FALSE)*(1-(PRINCIPAL!$O$177/100)),VLOOKUP($AC$633,'Banco de Dados'!$B$4:$J$50,6,FALSE)))))))))),"")</f>
        <v/>
      </c>
      <c r="AC669" s="29" t="str">
        <f>IFERROR(AB669*(IFERROR(VLOOKUP($AC$633,'Banco de Dados'!$B$4:$J$50,4,FALSE),"ERRO")),"")</f>
        <v/>
      </c>
      <c r="AD669" s="29" t="str">
        <f t="shared" si="435"/>
        <v/>
      </c>
      <c r="AE669" s="103" t="str">
        <f>IFERROR(AD669*(C669*(PRINCIPAL!$G$177/100))*0.47*(44/12),"")</f>
        <v/>
      </c>
      <c r="AF669" s="111" t="str">
        <f t="shared" si="436"/>
        <v/>
      </c>
      <c r="AG669" s="30" t="str">
        <f>IFERROR(IF(AND(PRINCIPAL!$H$178&lt;&gt;"",OR(L669=PRINCIPAL!$I$178,L669=PRINCIPAL!$I$178+PRINCIPAL!$I$178,L669=PRINCIPAL!$I$178+PRINCIPAL!$I$178+PRINCIPAL!$I$178)),0,IF(AND(PRINCIPAL!$H$178&lt;&gt;"",L669=PRINCIPAL!$J$178),VLOOKUP($AH$633,'Banco de Dados'!$B$4:$J$50,8,FALSE)*PRINCIPAL!$H$178*(1-(PRINCIPAL!$K$178/100)),IF(AND(PRINCIPAL!$H$178&lt;&gt;"",L669=PRINCIPAL!$L$178),VLOOKUP($AH$633,'Banco de Dados'!$B$4:$J$50,8,FALSE)*PRINCIPAL!$H$178*(1-(PRINCIPAL!$M$178/100)),IF(AND(PRINCIPAL!$H$178&lt;&gt;"",L669=PRINCIPAL!$N$178),VLOOKUP($AH$633,'Banco de Dados'!$B$4:$J$50,8,FALSE)*PRINCIPAL!$H$178*(1-(PRINCIPAL!$O$178/100)),IF(PRINCIPAL!$H$178&lt;&gt;"",VLOOKUP($AH$633,'Banco de Dados'!$B$4:$J$50,8,FALSE)*PRINCIPAL!$H$178,IF(OR(L669=PRINCIPAL!$I$178,L669=PRINCIPAL!$I$178+PRINCIPAL!$I$178,L669=PRINCIPAL!$I$178+PRINCIPAL!$I$178+PRINCIPAL!$I$178),0,IF(L669=PRINCIPAL!$J$178,VLOOKUP($AH$633,'Banco de Dados'!$B$4:$J$50,6,FALSE)*(1-(PRINCIPAL!$K$178/100)),IF(L669=PRINCIPAL!$L$178,VLOOKUP($AH$633,'Banco de Dados'!$B$4:$J$50,6,FALSE)*(1-(PRINCIPAL!$M$178/100)),IF(L669=PRINCIPAL!$N$178,VLOOKUP($AH$633,'Banco de Dados'!$B$4:$J$50,6,FALSE)*(1-(PRINCIPAL!$O$178/100)),VLOOKUP($AH$633,'Banco de Dados'!$B$4:$J$50,6,FALSE)))))))))),"")</f>
        <v/>
      </c>
      <c r="AH669" s="29" t="str">
        <f>IFERROR(AG669*(IFERROR(VLOOKUP($AH$633,'Banco de Dados'!$B$4:$J$50,4,FALSE),"ERRO")),"")</f>
        <v/>
      </c>
      <c r="AI669" s="29" t="str">
        <f t="shared" si="437"/>
        <v/>
      </c>
      <c r="AJ669" s="103" t="str">
        <f>IFERROR(AI669*(C669*(PRINCIPAL!$G$178/100))*0.47*(44/12),"")</f>
        <v/>
      </c>
      <c r="AK669" s="111" t="str">
        <f t="shared" si="446"/>
        <v/>
      </c>
      <c r="AL669" s="30" t="str">
        <f>IFERROR(IF(AND(PRINCIPAL!$H$179&lt;&gt;"",OR(L669=PRINCIPAL!$I$179,L669=PRINCIPAL!$I$179+PRINCIPAL!$I$179,L669=PRINCIPAL!$I$179+PRINCIPAL!$I$179+PRINCIPAL!$I$179)),0,IF(AND(PRINCIPAL!$H$179&lt;&gt;"",L669=PRINCIPAL!$J$179),VLOOKUP($AM$633,'Banco de Dados'!$B$4:$J$50,8,FALSE)*PRINCIPAL!$H$179*(1-(PRINCIPAL!$K$179/100)),IF(AND(PRINCIPAL!$H$179&lt;&gt;"",L669=PRINCIPAL!$L$179),VLOOKUP($AM$633,'Banco de Dados'!$B$4:$J$50,8,FALSE)*PRINCIPAL!$H$179*(1-(PRINCIPAL!$M$179/100)),IF(AND(PRINCIPAL!$H$179&lt;&gt;"",L669=PRINCIPAL!$N$179),VLOOKUP($AM$633,'Banco de Dados'!$B$4:$J$50,8,FALSE)*PRINCIPAL!$H$179*(1-(PRINCIPAL!$O$179/100)),IF(PRINCIPAL!$H$179&lt;&gt;"",VLOOKUP($AM$633,'Banco de Dados'!$B$4:$J$50,8,FALSE)*PRINCIPAL!$H$179,IF(OR(L669=PRINCIPAL!$I$179,L669=PRINCIPAL!$I$179+PRINCIPAL!$I$179,L669=PRINCIPAL!$I$179+PRINCIPAL!$I$179+PRINCIPAL!$I$179),0,IF(L669=PRINCIPAL!$J$179,VLOOKUP($AM$633,'Banco de Dados'!$B$4:$J$50,6,FALSE)*(1-(PRINCIPAL!$K$179/100)),IF(L669=PRINCIPAL!$L$179,VLOOKUP($AM$633,'Banco de Dados'!$B$4:$J$50,6,FALSE)*(1-(PRINCIPAL!$M$179/100)),IF(L669=PRINCIPAL!$N$179,VLOOKUP($AM$633,'Banco de Dados'!$B$4:$J$50,6,FALSE)*(1-(PRINCIPAL!$O$179/100)),VLOOKUP($AM$633,'Banco de Dados'!$B$4:$J$50,6,FALSE)))))))))),"")</f>
        <v/>
      </c>
      <c r="AM669" s="29" t="str">
        <f>IFERROR(AL669*(IFERROR(VLOOKUP($AM$633,'Banco de Dados'!$B$4:$J$50,4,FALSE),"ERRO")),"")</f>
        <v/>
      </c>
      <c r="AN669" s="29" t="str">
        <f t="shared" si="438"/>
        <v/>
      </c>
      <c r="AO669" s="103" t="str">
        <f>IFERROR(AN669*(C669*(PRINCIPAL!$G$179/100))*0.47*(44/12),"")</f>
        <v/>
      </c>
      <c r="AP669" s="111" t="str">
        <f t="shared" si="439"/>
        <v/>
      </c>
      <c r="AQ669" s="30" t="str">
        <f>IFERROR(IF(AND(PRINCIPAL!$H$180&lt;&gt;"",OR(L669=PRINCIPAL!$I$180,L669=PRINCIPAL!$I$180+PRINCIPAL!$I$180,L669=PRINCIPAL!$I$180+PRINCIPAL!$I$180+PRINCIPAL!$I$180)),0,IF(AND(PRINCIPAL!$H$180&lt;&gt;"",L669=PRINCIPAL!$J$180),VLOOKUP($AR$633,'Banco de Dados'!$B$4:$J$50,8,FALSE)*PRINCIPAL!$H$180*(1-(PRINCIPAL!$K$180/100)),IF(AND(PRINCIPAL!$H$180&lt;&gt;"",L669=PRINCIPAL!$L$180),VLOOKUP($AR$633,'Banco de Dados'!$B$4:$J$50,8,FALSE)*PRINCIPAL!$H$180*(1-(PRINCIPAL!$M$180/100)),IF(AND(PRINCIPAL!$H$180&lt;&gt;"",L669=PRINCIPAL!$N$180),VLOOKUP($AR$633,'Banco de Dados'!$B$4:$J$50,8,FALSE)*PRINCIPAL!$H$180*(1-(PRINCIPAL!$O$180/100)),IF(PRINCIPAL!$H$180&lt;&gt;"",VLOOKUP($AR$633,'Banco de Dados'!$B$4:$J$50,8,FALSE)*PRINCIPAL!$H$180,IF(OR(L669=PRINCIPAL!$I$180,L669=PRINCIPAL!$I$180+PRINCIPAL!$I$180,L669=PRINCIPAL!$I$180+PRINCIPAL!$I$180+PRINCIPAL!$I$180),0,IF(L669=PRINCIPAL!$J$180,VLOOKUP($AR$633,'Banco de Dados'!$B$4:$J$50,6,FALSE)*(1-(PRINCIPAL!$K$180/100)),IF(L669=PRINCIPAL!$L$180,VLOOKUP($AR$633,'Banco de Dados'!$B$4:$J$50,6,FALSE)*(1-(PRINCIPAL!$M$180/100)),IF(L669=PRINCIPAL!$N$180,VLOOKUP($AR$633,'Banco de Dados'!$B$4:$J$50,6,FALSE)*(1-(PRINCIPAL!$O$180/100)),VLOOKUP($AR$633,'Banco de Dados'!$B$4:$J$50,6,FALSE)))))))))),"")</f>
        <v/>
      </c>
      <c r="AR669" s="29" t="str">
        <f>IFERROR(AQ669*(IFERROR(VLOOKUP($AR$633,'Banco de Dados'!$B$4:$J$50,4,FALSE),"ERRO")),"")</f>
        <v/>
      </c>
      <c r="AS669" s="29" t="str">
        <f t="shared" si="440"/>
        <v/>
      </c>
      <c r="AT669" s="103" t="str">
        <f>IFERROR(AS669*(C669*(PRINCIPAL!$G$180/100))*0.47*(44/12),"")</f>
        <v/>
      </c>
      <c r="AU669" s="111" t="str">
        <f t="shared" si="441"/>
        <v/>
      </c>
      <c r="AV669" s="30" t="str">
        <f>IFERROR(IF(AND(PRINCIPAL!$H$181&lt;&gt;"",OR(L669=PRINCIPAL!$I$181,L669=PRINCIPAL!$I$181+PRINCIPAL!$I$181,L669=PRINCIPAL!$I$181+PRINCIPAL!$I$181+PRINCIPAL!$I$181)),0,IF(AND(PRINCIPAL!$H$181&lt;&gt;"",L669=PRINCIPAL!$J$181),VLOOKUP($AW$633,'Banco de Dados'!$B$4:$J$50,8,FALSE)*PRINCIPAL!$H$181*(1-(PRINCIPAL!$K$181/100)),IF(AND(PRINCIPAL!$H$181&lt;&gt;"",L669=PRINCIPAL!$L$181),VLOOKUP($AW$633,'Banco de Dados'!$B$4:$J$50,8,FALSE)*PRINCIPAL!$H$181*(1-(PRINCIPAL!$M$181/100)),IF(AND(PRINCIPAL!$H$181&lt;&gt;"",L669=PRINCIPAL!$N$181),VLOOKUP($AW$633,'Banco de Dados'!$B$4:$J$50,8,FALSE)*PRINCIPAL!$H$181*(1-(PRINCIPAL!$O$181/100)),IF(PRINCIPAL!$H$181&lt;&gt;"",VLOOKUP($AW$633,'Banco de Dados'!$B$4:$J$50,8,FALSE)*PRINCIPAL!$H$181,IF(OR(L669=PRINCIPAL!$I$181,L669=PRINCIPAL!$I$181+PRINCIPAL!$I$181,L669=PRINCIPAL!$I$181+PRINCIPAL!$I$181+PRINCIPAL!$I$181),0,IF(L669=PRINCIPAL!$J$181,VLOOKUP($AW$633,'Banco de Dados'!$B$4:$J$50,6,FALSE)*(1-(PRINCIPAL!$K$181/100)),IF(L669=PRINCIPAL!$L$181,VLOOKUP($AW$633,'Banco de Dados'!$B$4:$J$50,6,FALSE)*(1-(PRINCIPAL!$M$181/100)),IF(L669=PRINCIPAL!$N$181,VLOOKUP($AW$633,'Banco de Dados'!$B$4:$J$50,6,FALSE)*(1-(PRINCIPAL!$O$181/100)),VLOOKUP($AW$633,'Banco de Dados'!$B$4:$J$50,6,FALSE)))))))))),"")</f>
        <v/>
      </c>
      <c r="AW669" s="29" t="str">
        <f>IFERROR(AV669*(IFERROR(VLOOKUP($AW$633,'Banco de Dados'!$B$4:$J$50,4,FALSE),"ERRO")),"")</f>
        <v/>
      </c>
      <c r="AX669" s="29" t="str">
        <f t="shared" si="442"/>
        <v/>
      </c>
      <c r="AY669" s="103" t="str">
        <f>IFERROR(AX669*(C669*(PRINCIPAL!$G$181/100))*0.47*(44/12),"")</f>
        <v/>
      </c>
      <c r="AZ669" s="111" t="str">
        <f t="shared" si="447"/>
        <v/>
      </c>
      <c r="BA669" s="30" t="str">
        <f>IFERROR(IF(AND(PRINCIPAL!$H$182&lt;&gt;"",OR(L669=PRINCIPAL!$I$182,L669=PRINCIPAL!$I$182+PRINCIPAL!$I$182,L669=PRINCIPAL!$I$182+PRINCIPAL!$I$182+PRINCIPAL!$I$182)),0,IF(AND(PRINCIPAL!$H$182&lt;&gt;"",L669=PRINCIPAL!$J$182),VLOOKUP($BB$633,'Banco de Dados'!$B$4:$J$50,8,FALSE)*PRINCIPAL!$H$182*(1-(PRINCIPAL!$K$182/100)),IF(AND(PRINCIPAL!$H$182&lt;&gt;"",L669=PRINCIPAL!$L$182),VLOOKUP($BB$633,'Banco de Dados'!$B$4:$J$50,8,FALSE)*PRINCIPAL!$H$182*(1-(PRINCIPAL!$M$182/100)),IF(AND(PRINCIPAL!$H$182&lt;&gt;"",L669=PRINCIPAL!$N$182),VLOOKUP($BB$633,'Banco de Dados'!$B$4:$J$50,8,FALSE)*PRINCIPAL!$H$182*(1-(PRINCIPAL!$O$182/100)),IF(PRINCIPAL!$H$182&lt;&gt;"",VLOOKUP($BB$633,'Banco de Dados'!$B$4:$J$50,8,FALSE)*PRINCIPAL!$H$182,IF(OR(L669=PRINCIPAL!$I$182,L669=PRINCIPAL!$I$182+PRINCIPAL!$I$182,L669=PRINCIPAL!$I$182+PRINCIPAL!$I$182+PRINCIPAL!$I$182),0,IF(L669=PRINCIPAL!$J$182,VLOOKUP($BB$633,'Banco de Dados'!$B$4:$J$50,6,FALSE)*(1-(PRINCIPAL!$K$182/100)),IF(L669=PRINCIPAL!$L$182,VLOOKUP($BB$633,'Banco de Dados'!$B$4:$J$50,6,FALSE)*(1-(PRINCIPAL!$M$182/100)),IF(L669=PRINCIPAL!$N$182,VLOOKUP($BB$633,'Banco de Dados'!$B$4:$J$50,6,FALSE)*(1-(PRINCIPAL!$O$182/100)),VLOOKUP($BB$633,'Banco de Dados'!$B$4:$J$50,6,FALSE)))))))))),"")</f>
        <v/>
      </c>
      <c r="BB669" s="29" t="str">
        <f>IFERROR(BA669*(IFERROR(VLOOKUP($BB$633,'Banco de Dados'!$B$4:$J$50,4,FALSE),"ERRO")),"")</f>
        <v/>
      </c>
      <c r="BC669" s="29" t="str">
        <f t="shared" si="448"/>
        <v/>
      </c>
      <c r="BD669" s="103" t="str">
        <f>IFERROR(BC669*(C669*(PRINCIPAL!$G$182/100))*0.47*(44/12),"")</f>
        <v/>
      </c>
      <c r="BE669" s="111" t="str">
        <f t="shared" si="427"/>
        <v/>
      </c>
      <c r="BF669" s="30" t="str">
        <f>IFERROR(IF(AND(PRINCIPAL!$H$183&lt;&gt;"",OR(L669=PRINCIPAL!$I$183,L669=PRINCIPAL!$I$183+PRINCIPAL!$I$183,L669=PRINCIPAL!$I$183+PRINCIPAL!$I$183+PRINCIPAL!$I$183)),0,IF(AND(PRINCIPAL!$H$183&lt;&gt;"",L669=PRINCIPAL!$J$183),VLOOKUP($BG$633,'Banco de Dados'!$B$4:$J$50,8,FALSE)*PRINCIPAL!$H$183*(1-(PRINCIPAL!$K$183/100)),IF(AND(PRINCIPAL!$H$183&lt;&gt;"",L669=PRINCIPAL!$L$183),VLOOKUP($BG$633,'Banco de Dados'!$B$4:$J$50,8,FALSE)*PRINCIPAL!$H$183*(1-(PRINCIPAL!$M$183/100)),IF(AND(PRINCIPAL!$H$183&lt;&gt;"",L669=PRINCIPAL!$N$183),VLOOKUP($BG$633,'Banco de Dados'!$B$4:$J$50,8,FALSE)*PRINCIPAL!$H$183*(1-(PRINCIPAL!$O$183/100)),IF(PRINCIPAL!$H$183&lt;&gt;"",VLOOKUP($BG$633,'Banco de Dados'!$B$4:$J$50,8,FALSE)*PRINCIPAL!$H$183,IF(OR(L669=PRINCIPAL!$I$183,L669=PRINCIPAL!$I$183+PRINCIPAL!$I$183,L669=PRINCIPAL!$I$183+PRINCIPAL!$I$183+PRINCIPAL!$I$183),0,IF(L669=PRINCIPAL!$J$183,VLOOKUP($BG$633,'Banco de Dados'!$B$4:$J$50,6,FALSE)*(1-(PRINCIPAL!$K$183/100)),IF(L669=PRINCIPAL!$L$183,VLOOKUP($BG$633,'Banco de Dados'!$B$4:$J$50,6,FALSE)*(1-(PRINCIPAL!$M$183/100)),IF(L669=PRINCIPAL!$N$183,VLOOKUP($BG$633,'Banco de Dados'!$B$4:$J$50,6,FALSE)*(1-(PRINCIPAL!$O$183/100)),VLOOKUP($BG$633,'Banco de Dados'!$B$4:$J$50,6,FALSE)))))))))),"")</f>
        <v/>
      </c>
      <c r="BG669" s="29" t="str">
        <f>IFERROR(BF669*(IFERROR(VLOOKUP($BG$633,'Banco de Dados'!$B$4:$J$50,4,FALSE),"ERRO")),"")</f>
        <v/>
      </c>
      <c r="BH669" s="29" t="str">
        <f t="shared" si="443"/>
        <v/>
      </c>
      <c r="BI669" s="103" t="str">
        <f>IFERROR(BH669*(C669*(PRINCIPAL!$G$183/100))*0.47*(44/12),"")</f>
        <v/>
      </c>
      <c r="BJ669" s="102" t="str">
        <f t="shared" si="428"/>
        <v/>
      </c>
    </row>
    <row r="670" spans="2:62" ht="12.75" customHeight="1" thickBot="1" x14ac:dyDescent="0.35">
      <c r="B670" s="327">
        <f t="shared" si="429"/>
        <v>2055</v>
      </c>
      <c r="C670" s="348"/>
      <c r="D670" s="1"/>
      <c r="E670" s="141">
        <v>35</v>
      </c>
      <c r="F670" s="93" t="str">
        <f>IFERROR(VLOOKUP($G$633,'Banco de Dados'!$B$4:$J$50,6,FALSE),"")</f>
        <v/>
      </c>
      <c r="G670" s="94" t="str">
        <f>IFERROR(F670*(IFERROR(VLOOKUP($G$633,'Banco de Dados'!$B$4:$J$50,4,FALSE),"ERRO")),"")</f>
        <v/>
      </c>
      <c r="H670" s="94" t="str">
        <f t="shared" si="430"/>
        <v/>
      </c>
      <c r="I670" s="104" t="str">
        <f t="shared" si="431"/>
        <v/>
      </c>
      <c r="J670" s="140" t="str">
        <f t="shared" si="432"/>
        <v/>
      </c>
      <c r="K670" s="1"/>
      <c r="L670" s="92">
        <v>35</v>
      </c>
      <c r="M670" s="93" t="str">
        <f>IFERROR(IF(AND(PRINCIPAL!$H$174&lt;&gt;"",OR(L670=PRINCIPAL!$I$174,L670=PRINCIPAL!$I$174+PRINCIPAL!$I$174,L670=PRINCIPAL!$I$174+PRINCIPAL!$I$174+PRINCIPAL!$I$174)),0,IF(AND(PRINCIPAL!$H$174&lt;&gt;"",L670=PRINCIPAL!$J$174),VLOOKUP($N$633,'Banco de Dados'!$B$4:$J$50,8,FALSE)*PRINCIPAL!$H$174*(1-(PRINCIPAL!$K$174/100)),IF(AND(PRINCIPAL!$H$174&lt;&gt;"",L670=PRINCIPAL!$L$174),VLOOKUP($N$633,'Banco de Dados'!$B$4:$J$50,8,FALSE)*PRINCIPAL!$H$174*(1-(PRINCIPAL!$M$174/100)),IF(AND(PRINCIPAL!$H$174&lt;&gt;"",L670=PRINCIPAL!$N$174),VLOOKUP($N$633,'Banco de Dados'!$B$4:$J$50,8,FALSE)*PRINCIPAL!$H$174*(1-(PRINCIPAL!$O$174/100)),IF(PRINCIPAL!$H$174&lt;&gt;"",VLOOKUP($N$633,'Banco de Dados'!$B$4:$J$50,8,FALSE)*PRINCIPAL!$H$174,IF(OR(L670=PRINCIPAL!$I$174,L670=PRINCIPAL!$I$174+PRINCIPAL!$I$174,L670=PRINCIPAL!$I$174+PRINCIPAL!$I$174+PRINCIPAL!$I$174),0,IF(L670=PRINCIPAL!$J$174,VLOOKUP($N$633,'Banco de Dados'!$B$4:$J$50,6,FALSE)*(1-(PRINCIPAL!$K$174/100)),IF(L670=PRINCIPAL!$L$174,VLOOKUP($N$633,'Banco de Dados'!$B$4:$J$50,6,FALSE)*(1-(PRINCIPAL!$M$174/100)),IF(L670=PRINCIPAL!$N$174,VLOOKUP($N$633,'Banco de Dados'!$B$4:$J$50,6,FALSE)*(1-(PRINCIPAL!$O$174/100)),VLOOKUP($N$633,'Banco de Dados'!$B$4:$J$50,6,FALSE)))))))))),"")</f>
        <v/>
      </c>
      <c r="N670" s="94" t="str">
        <f>IFERROR(M670*(IFERROR(VLOOKUP($N$633,'Banco de Dados'!$B$4:$J$50,4,FALSE),"ERRO")),"")</f>
        <v/>
      </c>
      <c r="O670" s="94" t="str">
        <f t="shared" si="451"/>
        <v/>
      </c>
      <c r="P670" s="104" t="str">
        <f>IFERROR(O670*(C670*(PRINCIPAL!$G$174/100))*0.47*(44/12),"")</f>
        <v/>
      </c>
      <c r="Q670" s="108" t="str">
        <f t="shared" si="453"/>
        <v/>
      </c>
      <c r="R670" s="95" t="str">
        <f>IFERROR(IF(AND(PRINCIPAL!$H$175&lt;&gt;"",OR(L670=PRINCIPAL!$I$175,L670=PRINCIPAL!$I$175+PRINCIPAL!$I$175,L670=PRINCIPAL!$I$175+PRINCIPAL!$I$175+PRINCIPAL!$I$175)),0,IF(AND(PRINCIPAL!$H$175&lt;&gt;"",L670=PRINCIPAL!$J$175),VLOOKUP($S$633,'Banco de Dados'!$B$4:$J$50,8,FALSE)*PRINCIPAL!$H$175*(1-(PRINCIPAL!$K$175/100)),IF(AND(PRINCIPAL!$H$175&lt;&gt;"",L670=PRINCIPAL!$L$175),VLOOKUP($S$633,'Banco de Dados'!$B$4:$J$50,8,FALSE)*PRINCIPAL!$H$175*(1-(PRINCIPAL!$M$175/100)),IF(AND(PRINCIPAL!$H$175&lt;&gt;"",L670=PRINCIPAL!$N$175),VLOOKUP($S$633,'Banco de Dados'!$B$4:$J$50,8,FALSE)*PRINCIPAL!$H$175*(1-(PRINCIPAL!$O$175/100)),IF(PRINCIPAL!$H$175&lt;&gt;"",VLOOKUP($S$633,'Banco de Dados'!$B$4:$J$50,8,FALSE)*PRINCIPAL!$H$175,IF(OR(L670=PRINCIPAL!$I$175,L670=PRINCIPAL!$I$175+PRINCIPAL!$I$175,L670=PRINCIPAL!$I$175+PRINCIPAL!$I$175+PRINCIPAL!$I$175),0,IF(L670=PRINCIPAL!$J$175,VLOOKUP($S$633,'Banco de Dados'!$B$4:$J$50,6,FALSE)*(1-(PRINCIPAL!$K$175/100)),IF(L670=PRINCIPAL!$L$175,VLOOKUP($S$633,'Banco de Dados'!$B$4:$J$50,6,FALSE)*(1-(PRINCIPAL!$M$175/100)),IF(L670=PRINCIPAL!$N$175,VLOOKUP($S$633,'Banco de Dados'!$B$4:$J$50,6,FALSE)*(1-(PRINCIPAL!$O$175/100)),VLOOKUP($S$633,'Banco de Dados'!$B$4:$J$50,6,FALSE)))))))))),"")</f>
        <v/>
      </c>
      <c r="S670" s="87" t="str">
        <f>IFERROR(R670*(IFERROR(VLOOKUP($S$633,'Banco de Dados'!$B$4:$J$50,4,FALSE),"ERRO")),"")</f>
        <v/>
      </c>
      <c r="T670" s="87" t="str">
        <f t="shared" si="450"/>
        <v/>
      </c>
      <c r="U670" s="104" t="str">
        <f>IFERROR(T670*(C670*(PRINCIPAL!$G$175/100))*0.47*(44/12),"")</f>
        <v/>
      </c>
      <c r="V670" s="109" t="str">
        <f t="shared" si="426"/>
        <v/>
      </c>
      <c r="W670" s="86" t="str">
        <f>IFERROR(IF(AND(PRINCIPAL!$H$176&lt;&gt;"",OR(L670=PRINCIPAL!$I$176,L670=PRINCIPAL!$I$176+PRINCIPAL!$I$176,L670=PRINCIPAL!$I$176+PRINCIPAL!$I$176+PRINCIPAL!$I$176)),0,IF(AND(PRINCIPAL!$H$176&lt;&gt;"",L670=PRINCIPAL!$J$176),VLOOKUP($X$633,'Banco de Dados'!$B$4:$J$50,8,FALSE)*PRINCIPAL!$H$176*(1-(PRINCIPAL!$K$176/100)),IF(AND(PRINCIPAL!$H$176&lt;&gt;"",L670=PRINCIPAL!$L$176),VLOOKUP($X$633,'Banco de Dados'!$B$4:$J$50,8,FALSE)*PRINCIPAL!$H$176*(1-(PRINCIPAL!$M$176/100)),IF(AND(PRINCIPAL!$H$176&lt;&gt;"",L670=PRINCIPAL!$N$176),VLOOKUP($X$633,'Banco de Dados'!$B$4:$J$50,8,FALSE)*PRINCIPAL!$H$176*(1-(PRINCIPAL!$O$176/100)),IF(PRINCIPAL!$H$176&lt;&gt;"",VLOOKUP($X$633,'Banco de Dados'!$B$4:$J$50,8,FALSE)*PRINCIPAL!$H$176,IF(OR(L670=PRINCIPAL!$I$176,L670=PRINCIPAL!$I$176+PRINCIPAL!$I$176,L670=PRINCIPAL!$I$176+PRINCIPAL!$I$176+PRINCIPAL!$I$176),0,IF(L670=PRINCIPAL!$J$176,VLOOKUP($X$633,'Banco de Dados'!$B$4:$J$50,6,FALSE)*(1-(PRINCIPAL!$K$176/100)),IF(L670=PRINCIPAL!$L$176,VLOOKUP($X$633,'Banco de Dados'!$B$4:$J$50,6,FALSE)*(1-(PRINCIPAL!$M$176/100)),IF(L670=PRINCIPAL!$N$176,VLOOKUP($X$633,'Banco de Dados'!$B$4:$J$50,6,FALSE)*(1-(PRINCIPAL!$O$176/100)),VLOOKUP($X$633,'Banco de Dados'!$B$4:$J$50,6,FALSE)))))))))),"")</f>
        <v/>
      </c>
      <c r="X670" s="87" t="str">
        <f>IFERROR(W670*(IFERROR(VLOOKUP($X$633,'Banco de Dados'!$B$4:$J$50,4,FALSE),"ERRO")),"")</f>
        <v/>
      </c>
      <c r="Y670" s="87" t="str">
        <f t="shared" si="444"/>
        <v/>
      </c>
      <c r="Z670" s="104" t="str">
        <f>IFERROR(Y670*(C670*(PRINCIPAL!$G$176/100))*0.47*(44/12),"")</f>
        <v/>
      </c>
      <c r="AA670" s="109" t="str">
        <f t="shared" si="445"/>
        <v/>
      </c>
      <c r="AB670" s="86" t="str">
        <f>IFERROR(IF(AND(PRINCIPAL!$H$177&lt;&gt;"",OR(L670=PRINCIPAL!$I$177,L670=PRINCIPAL!$I$177+PRINCIPAL!$I$177,L670=PRINCIPAL!$I$177+PRINCIPAL!$I$177+PRINCIPAL!$I$177)),0,IF(AND(PRINCIPAL!$H$177&lt;&gt;"",L670=PRINCIPAL!$J$177),VLOOKUP($AC$633,'Banco de Dados'!$B$4:$J$50,8,FALSE)*PRINCIPAL!$H$177*(1-(PRINCIPAL!$K$177/100)),IF(AND(PRINCIPAL!$H$177&lt;&gt;"",L670=PRINCIPAL!$L$177),VLOOKUP($AC$633,'Banco de Dados'!$B$4:$J$50,8,FALSE)*PRINCIPAL!$H$177*(1-(PRINCIPAL!$M$177/100)),IF(AND(PRINCIPAL!$H$177&lt;&gt;"",L670=PRINCIPAL!$N$177),VLOOKUP($AC$633,'Banco de Dados'!$B$4:$J$50,8,FALSE)*PRINCIPAL!$H$177*(1-(PRINCIPAL!$O$177/100)),IF(PRINCIPAL!$H$177&lt;&gt;"",VLOOKUP($AC$633,'Banco de Dados'!$B$4:$J$50,8,FALSE)*PRINCIPAL!$H$177,IF(OR(L670=PRINCIPAL!$I$177,L670=PRINCIPAL!$I$177+PRINCIPAL!$I$177,L670=PRINCIPAL!$I$177+PRINCIPAL!$I$177+PRINCIPAL!$I$177),0,IF(L670=PRINCIPAL!$J$177,VLOOKUP($AC$633,'Banco de Dados'!$B$4:$J$50,6,FALSE)*(1-(PRINCIPAL!$K$177/100)),IF(L670=PRINCIPAL!$L$177,VLOOKUP($AC$633,'Banco de Dados'!$B$4:$J$50,6,FALSE)*(1-(PRINCIPAL!$M$177/100)),IF(L670=PRINCIPAL!$N$177,VLOOKUP($AC$633,'Banco de Dados'!$B$4:$J$50,6,FALSE)*(1-(PRINCIPAL!$O$177/100)),VLOOKUP($AC$633,'Banco de Dados'!$B$4:$J$50,6,FALSE)))))))))),"")</f>
        <v/>
      </c>
      <c r="AC670" s="87" t="str">
        <f>IFERROR(AB670*(IFERROR(VLOOKUP($AC$633,'Banco de Dados'!$B$4:$J$50,4,FALSE),"ERRO")),"")</f>
        <v/>
      </c>
      <c r="AD670" s="87" t="str">
        <f t="shared" si="435"/>
        <v/>
      </c>
      <c r="AE670" s="104" t="str">
        <f>IFERROR(AD670*(C670*(PRINCIPAL!$G$177/100))*0.47*(44/12),"")</f>
        <v/>
      </c>
      <c r="AF670" s="109" t="str">
        <f t="shared" si="436"/>
        <v/>
      </c>
      <c r="AG670" s="86" t="str">
        <f>IFERROR(IF(AND(PRINCIPAL!$H$178&lt;&gt;"",OR(L670=PRINCIPAL!$I$178,L670=PRINCIPAL!$I$178+PRINCIPAL!$I$178,L670=PRINCIPAL!$I$178+PRINCIPAL!$I$178+PRINCIPAL!$I$178)),0,IF(AND(PRINCIPAL!$H$178&lt;&gt;"",L670=PRINCIPAL!$J$178),VLOOKUP($AH$633,'Banco de Dados'!$B$4:$J$50,8,FALSE)*PRINCIPAL!$H$178*(1-(PRINCIPAL!$K$178/100)),IF(AND(PRINCIPAL!$H$178&lt;&gt;"",L670=PRINCIPAL!$L$178),VLOOKUP($AH$633,'Banco de Dados'!$B$4:$J$50,8,FALSE)*PRINCIPAL!$H$178*(1-(PRINCIPAL!$M$178/100)),IF(AND(PRINCIPAL!$H$178&lt;&gt;"",L670=PRINCIPAL!$N$178),VLOOKUP($AH$633,'Banco de Dados'!$B$4:$J$50,8,FALSE)*PRINCIPAL!$H$178*(1-(PRINCIPAL!$O$178/100)),IF(PRINCIPAL!$H$178&lt;&gt;"",VLOOKUP($AH$633,'Banco de Dados'!$B$4:$J$50,8,FALSE)*PRINCIPAL!$H$178,IF(OR(L670=PRINCIPAL!$I$178,L670=PRINCIPAL!$I$178+PRINCIPAL!$I$178,L670=PRINCIPAL!$I$178+PRINCIPAL!$I$178+PRINCIPAL!$I$178),0,IF(L670=PRINCIPAL!$J$178,VLOOKUP($AH$633,'Banco de Dados'!$B$4:$J$50,6,FALSE)*(1-(PRINCIPAL!$K$178/100)),IF(L670=PRINCIPAL!$L$178,VLOOKUP($AH$633,'Banco de Dados'!$B$4:$J$50,6,FALSE)*(1-(PRINCIPAL!$M$178/100)),IF(L670=PRINCIPAL!$N$178,VLOOKUP($AH$633,'Banco de Dados'!$B$4:$J$50,6,FALSE)*(1-(PRINCIPAL!$O$178/100)),VLOOKUP($AH$633,'Banco de Dados'!$B$4:$J$50,6,FALSE)))))))))),"")</f>
        <v/>
      </c>
      <c r="AH670" s="87" t="str">
        <f>IFERROR(AG670*(IFERROR(VLOOKUP($AH$633,'Banco de Dados'!$B$4:$J$50,4,FALSE),"ERRO")),"")</f>
        <v/>
      </c>
      <c r="AI670" s="87" t="str">
        <f t="shared" si="437"/>
        <v/>
      </c>
      <c r="AJ670" s="104" t="str">
        <f>IFERROR(AI670*(C670*(PRINCIPAL!$G$178/100))*0.47*(44/12),"")</f>
        <v/>
      </c>
      <c r="AK670" s="109" t="str">
        <f t="shared" si="446"/>
        <v/>
      </c>
      <c r="AL670" s="86" t="str">
        <f>IFERROR(IF(AND(PRINCIPAL!$H$179&lt;&gt;"",OR(L670=PRINCIPAL!$I$179,L670=PRINCIPAL!$I$179+PRINCIPAL!$I$179,L670=PRINCIPAL!$I$179+PRINCIPAL!$I$179+PRINCIPAL!$I$179)),0,IF(AND(PRINCIPAL!$H$179&lt;&gt;"",L670=PRINCIPAL!$J$179),VLOOKUP($AM$633,'Banco de Dados'!$B$4:$J$50,8,FALSE)*PRINCIPAL!$H$179*(1-(PRINCIPAL!$K$179/100)),IF(AND(PRINCIPAL!$H$179&lt;&gt;"",L670=PRINCIPAL!$L$179),VLOOKUP($AM$633,'Banco de Dados'!$B$4:$J$50,8,FALSE)*PRINCIPAL!$H$179*(1-(PRINCIPAL!$M$179/100)),IF(AND(PRINCIPAL!$H$179&lt;&gt;"",L670=PRINCIPAL!$N$179),VLOOKUP($AM$633,'Banco de Dados'!$B$4:$J$50,8,FALSE)*PRINCIPAL!$H$179*(1-(PRINCIPAL!$O$179/100)),IF(PRINCIPAL!$H$179&lt;&gt;"",VLOOKUP($AM$633,'Banco de Dados'!$B$4:$J$50,8,FALSE)*PRINCIPAL!$H$179,IF(OR(L670=PRINCIPAL!$I$179,L670=PRINCIPAL!$I$179+PRINCIPAL!$I$179,L670=PRINCIPAL!$I$179+PRINCIPAL!$I$179+PRINCIPAL!$I$179),0,IF(L670=PRINCIPAL!$J$179,VLOOKUP($AM$633,'Banco de Dados'!$B$4:$J$50,6,FALSE)*(1-(PRINCIPAL!$K$179/100)),IF(L670=PRINCIPAL!$L$179,VLOOKUP($AM$633,'Banco de Dados'!$B$4:$J$50,6,FALSE)*(1-(PRINCIPAL!$M$179/100)),IF(L670=PRINCIPAL!$N$179,VLOOKUP($AM$633,'Banco de Dados'!$B$4:$J$50,6,FALSE)*(1-(PRINCIPAL!$O$179/100)),VLOOKUP($AM$633,'Banco de Dados'!$B$4:$J$50,6,FALSE)))))))))),"")</f>
        <v/>
      </c>
      <c r="AM670" s="87" t="str">
        <f>IFERROR(AL670*(IFERROR(VLOOKUP($AM$633,'Banco de Dados'!$B$4:$J$50,4,FALSE),"ERRO")),"")</f>
        <v/>
      </c>
      <c r="AN670" s="87" t="str">
        <f t="shared" si="438"/>
        <v/>
      </c>
      <c r="AO670" s="104" t="str">
        <f>IFERROR(AN670*(C670*(PRINCIPAL!$G$179/100))*0.47*(44/12),"")</f>
        <v/>
      </c>
      <c r="AP670" s="109" t="str">
        <f t="shared" si="439"/>
        <v/>
      </c>
      <c r="AQ670" s="86" t="str">
        <f>IFERROR(IF(AND(PRINCIPAL!$H$180&lt;&gt;"",OR(L670=PRINCIPAL!$I$180,L670=PRINCIPAL!$I$180+PRINCIPAL!$I$180,L670=PRINCIPAL!$I$180+PRINCIPAL!$I$180+PRINCIPAL!$I$180)),0,IF(AND(PRINCIPAL!$H$180&lt;&gt;"",L670=PRINCIPAL!$J$180),VLOOKUP($AR$633,'Banco de Dados'!$B$4:$J$50,8,FALSE)*PRINCIPAL!$H$180*(1-(PRINCIPAL!$K$180/100)),IF(AND(PRINCIPAL!$H$180&lt;&gt;"",L670=PRINCIPAL!$L$180),VLOOKUP($AR$633,'Banco de Dados'!$B$4:$J$50,8,FALSE)*PRINCIPAL!$H$180*(1-(PRINCIPAL!$M$180/100)),IF(AND(PRINCIPAL!$H$180&lt;&gt;"",L670=PRINCIPAL!$N$180),VLOOKUP($AR$633,'Banco de Dados'!$B$4:$J$50,8,FALSE)*PRINCIPAL!$H$180*(1-(PRINCIPAL!$O$180/100)),IF(PRINCIPAL!$H$180&lt;&gt;"",VLOOKUP($AR$633,'Banco de Dados'!$B$4:$J$50,8,FALSE)*PRINCIPAL!$H$180,IF(OR(L670=PRINCIPAL!$I$180,L670=PRINCIPAL!$I$180+PRINCIPAL!$I$180,L670=PRINCIPAL!$I$180+PRINCIPAL!$I$180+PRINCIPAL!$I$180),0,IF(L670=PRINCIPAL!$J$180,VLOOKUP($AR$633,'Banco de Dados'!$B$4:$J$50,6,FALSE)*(1-(PRINCIPAL!$K$180/100)),IF(L670=PRINCIPAL!$L$180,VLOOKUP($AR$633,'Banco de Dados'!$B$4:$J$50,6,FALSE)*(1-(PRINCIPAL!$M$180/100)),IF(L670=PRINCIPAL!$N$180,VLOOKUP($AR$633,'Banco de Dados'!$B$4:$J$50,6,FALSE)*(1-(PRINCIPAL!$O$180/100)),VLOOKUP($AR$633,'Banco de Dados'!$B$4:$J$50,6,FALSE)))))))))),"")</f>
        <v/>
      </c>
      <c r="AR670" s="87" t="str">
        <f>IFERROR(AQ670*(IFERROR(VLOOKUP($AR$633,'Banco de Dados'!$B$4:$J$50,4,FALSE),"ERRO")),"")</f>
        <v/>
      </c>
      <c r="AS670" s="87" t="str">
        <f t="shared" si="440"/>
        <v/>
      </c>
      <c r="AT670" s="104" t="str">
        <f>IFERROR(AS670*(C670*(PRINCIPAL!$G$180/100))*0.47*(44/12),"")</f>
        <v/>
      </c>
      <c r="AU670" s="109" t="str">
        <f t="shared" si="441"/>
        <v/>
      </c>
      <c r="AV670" s="86" t="str">
        <f>IFERROR(IF(AND(PRINCIPAL!$H$181&lt;&gt;"",OR(L670=PRINCIPAL!$I$181,L670=PRINCIPAL!$I$181+PRINCIPAL!$I$181,L670=PRINCIPAL!$I$181+PRINCIPAL!$I$181+PRINCIPAL!$I$181)),0,IF(AND(PRINCIPAL!$H$181&lt;&gt;"",L670=PRINCIPAL!$J$181),VLOOKUP($AW$633,'Banco de Dados'!$B$4:$J$50,8,FALSE)*PRINCIPAL!$H$181*(1-(PRINCIPAL!$K$181/100)),IF(AND(PRINCIPAL!$H$181&lt;&gt;"",L670=PRINCIPAL!$L$181),VLOOKUP($AW$633,'Banco de Dados'!$B$4:$J$50,8,FALSE)*PRINCIPAL!$H$181*(1-(PRINCIPAL!$M$181/100)),IF(AND(PRINCIPAL!$H$181&lt;&gt;"",L670=PRINCIPAL!$N$181),VLOOKUP($AW$633,'Banco de Dados'!$B$4:$J$50,8,FALSE)*PRINCIPAL!$H$181*(1-(PRINCIPAL!$O$181/100)),IF(PRINCIPAL!$H$181&lt;&gt;"",VLOOKUP($AW$633,'Banco de Dados'!$B$4:$J$50,8,FALSE)*PRINCIPAL!$H$181,IF(OR(L670=PRINCIPAL!$I$181,L670=PRINCIPAL!$I$181+PRINCIPAL!$I$181,L670=PRINCIPAL!$I$181+PRINCIPAL!$I$181+PRINCIPAL!$I$181),0,IF(L670=PRINCIPAL!$J$181,VLOOKUP($AW$633,'Banco de Dados'!$B$4:$J$50,6,FALSE)*(1-(PRINCIPAL!$K$181/100)),IF(L670=PRINCIPAL!$L$181,VLOOKUP($AW$633,'Banco de Dados'!$B$4:$J$50,6,FALSE)*(1-(PRINCIPAL!$M$181/100)),IF(L670=PRINCIPAL!$N$181,VLOOKUP($AW$633,'Banco de Dados'!$B$4:$J$50,6,FALSE)*(1-(PRINCIPAL!$O$181/100)),VLOOKUP($AW$633,'Banco de Dados'!$B$4:$J$50,6,FALSE)))))))))),"")</f>
        <v/>
      </c>
      <c r="AW670" s="87" t="str">
        <f>IFERROR(AV670*(IFERROR(VLOOKUP($AW$633,'Banco de Dados'!$B$4:$J$50,4,FALSE),"ERRO")),"")</f>
        <v/>
      </c>
      <c r="AX670" s="87" t="str">
        <f t="shared" si="442"/>
        <v/>
      </c>
      <c r="AY670" s="104" t="str">
        <f>IFERROR(AX670*(C670*(PRINCIPAL!$G$181/100))*0.47*(44/12),"")</f>
        <v/>
      </c>
      <c r="AZ670" s="109" t="str">
        <f t="shared" si="447"/>
        <v/>
      </c>
      <c r="BA670" s="86" t="str">
        <f>IFERROR(IF(AND(PRINCIPAL!$H$182&lt;&gt;"",OR(L670=PRINCIPAL!$I$182,L670=PRINCIPAL!$I$182+PRINCIPAL!$I$182,L670=PRINCIPAL!$I$182+PRINCIPAL!$I$182+PRINCIPAL!$I$182)),0,IF(AND(PRINCIPAL!$H$182&lt;&gt;"",L670=PRINCIPAL!$J$182),VLOOKUP($BB$633,'Banco de Dados'!$B$4:$J$50,8,FALSE)*PRINCIPAL!$H$182*(1-(PRINCIPAL!$K$182/100)),IF(AND(PRINCIPAL!$H$182&lt;&gt;"",L670=PRINCIPAL!$L$182),VLOOKUP($BB$633,'Banco de Dados'!$B$4:$J$50,8,FALSE)*PRINCIPAL!$H$182*(1-(PRINCIPAL!$M$182/100)),IF(AND(PRINCIPAL!$H$182&lt;&gt;"",L670=PRINCIPAL!$N$182),VLOOKUP($BB$633,'Banco de Dados'!$B$4:$J$50,8,FALSE)*PRINCIPAL!$H$182*(1-(PRINCIPAL!$O$182/100)),IF(PRINCIPAL!$H$182&lt;&gt;"",VLOOKUP($BB$633,'Banco de Dados'!$B$4:$J$50,8,FALSE)*PRINCIPAL!$H$182,IF(OR(L670=PRINCIPAL!$I$182,L670=PRINCIPAL!$I$182+PRINCIPAL!$I$182,L670=PRINCIPAL!$I$182+PRINCIPAL!$I$182+PRINCIPAL!$I$182),0,IF(L670=PRINCIPAL!$J$182,VLOOKUP($BB$633,'Banco de Dados'!$B$4:$J$50,6,FALSE)*(1-(PRINCIPAL!$K$182/100)),IF(L670=PRINCIPAL!$L$182,VLOOKUP($BB$633,'Banco de Dados'!$B$4:$J$50,6,FALSE)*(1-(PRINCIPAL!$M$182/100)),IF(L670=PRINCIPAL!$N$182,VLOOKUP($BB$633,'Banco de Dados'!$B$4:$J$50,6,FALSE)*(1-(PRINCIPAL!$O$182/100)),VLOOKUP($BB$633,'Banco de Dados'!$B$4:$J$50,6,FALSE)))))))))),"")</f>
        <v/>
      </c>
      <c r="BB670" s="87" t="str">
        <f>IFERROR(BA670*(IFERROR(VLOOKUP($BB$633,'Banco de Dados'!$B$4:$J$50,4,FALSE),"ERRO")),"")</f>
        <v/>
      </c>
      <c r="BC670" s="87" t="str">
        <f t="shared" si="448"/>
        <v/>
      </c>
      <c r="BD670" s="104" t="str">
        <f>IFERROR(BC670*(C670*(PRINCIPAL!$G$182/100))*0.47*(44/12),"")</f>
        <v/>
      </c>
      <c r="BE670" s="109" t="str">
        <f t="shared" si="427"/>
        <v/>
      </c>
      <c r="BF670" s="86" t="str">
        <f>IFERROR(IF(AND(PRINCIPAL!$H$183&lt;&gt;"",OR(L670=PRINCIPAL!$I$183,L670=PRINCIPAL!$I$183+PRINCIPAL!$I$183,L670=PRINCIPAL!$I$183+PRINCIPAL!$I$183+PRINCIPAL!$I$183)),0,IF(AND(PRINCIPAL!$H$183&lt;&gt;"",L670=PRINCIPAL!$J$183),VLOOKUP($BG$633,'Banco de Dados'!$B$4:$J$50,8,FALSE)*PRINCIPAL!$H$183*(1-(PRINCIPAL!$K$183/100)),IF(AND(PRINCIPAL!$H$183&lt;&gt;"",L670=PRINCIPAL!$L$183),VLOOKUP($BG$633,'Banco de Dados'!$B$4:$J$50,8,FALSE)*PRINCIPAL!$H$183*(1-(PRINCIPAL!$M$183/100)),IF(AND(PRINCIPAL!$H$183&lt;&gt;"",L670=PRINCIPAL!$N$183),VLOOKUP($BG$633,'Banco de Dados'!$B$4:$J$50,8,FALSE)*PRINCIPAL!$H$183*(1-(PRINCIPAL!$O$183/100)),IF(PRINCIPAL!$H$183&lt;&gt;"",VLOOKUP($BG$633,'Banco de Dados'!$B$4:$J$50,8,FALSE)*PRINCIPAL!$H$183,IF(OR(L670=PRINCIPAL!$I$183,L670=PRINCIPAL!$I$183+PRINCIPAL!$I$183,L670=PRINCIPAL!$I$183+PRINCIPAL!$I$183+PRINCIPAL!$I$183),0,IF(L670=PRINCIPAL!$J$183,VLOOKUP($BG$633,'Banco de Dados'!$B$4:$J$50,6,FALSE)*(1-(PRINCIPAL!$K$183/100)),IF(L670=PRINCIPAL!$L$183,VLOOKUP($BG$633,'Banco de Dados'!$B$4:$J$50,6,FALSE)*(1-(PRINCIPAL!$M$183/100)),IF(L670=PRINCIPAL!$N$183,VLOOKUP($BG$633,'Banco de Dados'!$B$4:$J$50,6,FALSE)*(1-(PRINCIPAL!$O$183/100)),VLOOKUP($BG$633,'Banco de Dados'!$B$4:$J$50,6,FALSE)))))))))),"")</f>
        <v/>
      </c>
      <c r="BG670" s="87" t="str">
        <f>IFERROR(BF670*(IFERROR(VLOOKUP($BG$633,'Banco de Dados'!$B$4:$J$50,4,FALSE),"ERRO")),"")</f>
        <v/>
      </c>
      <c r="BH670" s="87" t="str">
        <f t="shared" si="443"/>
        <v/>
      </c>
      <c r="BI670" s="104" t="str">
        <f>IFERROR(BH670*(C670*(PRINCIPAL!$G$183/100))*0.47*(44/12),"")</f>
        <v/>
      </c>
      <c r="BJ670" s="105" t="str">
        <f t="shared" si="428"/>
        <v/>
      </c>
    </row>
    <row r="671" spans="2:62" ht="15" thickBot="1" x14ac:dyDescent="0.35"/>
    <row r="672" spans="2:62" ht="15" thickBot="1" x14ac:dyDescent="0.35">
      <c r="B672" s="301" t="s">
        <v>15</v>
      </c>
      <c r="C672" s="41" t="str">
        <f>IF(PRINCIPAL!B184&lt;&gt;"",PRINCIPAL!B184,"")</f>
        <v/>
      </c>
      <c r="E672" s="113" t="s">
        <v>2</v>
      </c>
      <c r="F672" s="47" t="s">
        <v>5</v>
      </c>
      <c r="G672" s="408" t="str">
        <f>IF(PRINCIPAL!D184&lt;&gt;"",PRINCIPAL!D184,"")</f>
        <v/>
      </c>
      <c r="H672" s="408"/>
      <c r="I672" s="408"/>
      <c r="J672" s="409"/>
      <c r="L672" s="88" t="s">
        <v>4</v>
      </c>
      <c r="M672" s="6" t="s">
        <v>5</v>
      </c>
      <c r="N672" s="410" t="str">
        <f>IF(PRINCIPAL!F184&lt;&gt;"",PRINCIPAL!F184,"")</f>
        <v/>
      </c>
      <c r="O672" s="410"/>
      <c r="P672" s="410"/>
      <c r="Q672" s="411"/>
      <c r="R672" s="6" t="s">
        <v>5</v>
      </c>
      <c r="S672" s="405" t="str">
        <f>IF(PRINCIPAL!F185&lt;&gt;"",PRINCIPAL!F185,"")</f>
        <v/>
      </c>
      <c r="T672" s="405"/>
      <c r="U672" s="405"/>
      <c r="V672" s="407"/>
      <c r="W672" s="6" t="s">
        <v>5</v>
      </c>
      <c r="X672" s="405" t="str">
        <f>IF(PRINCIPAL!F186&lt;&gt;"",PRINCIPAL!F186,"")</f>
        <v/>
      </c>
      <c r="Y672" s="405"/>
      <c r="Z672" s="405"/>
      <c r="AA672" s="407"/>
      <c r="AB672" s="6" t="s">
        <v>5</v>
      </c>
      <c r="AC672" s="405" t="str">
        <f>IF(PRINCIPAL!F187&lt;&gt;"",PRINCIPAL!F187,"")</f>
        <v/>
      </c>
      <c r="AD672" s="405"/>
      <c r="AE672" s="405"/>
      <c r="AF672" s="407"/>
      <c r="AG672" s="6" t="s">
        <v>5</v>
      </c>
      <c r="AH672" s="405" t="str">
        <f>IF(PRINCIPAL!F188&lt;&gt;"",PRINCIPAL!F188,"")</f>
        <v/>
      </c>
      <c r="AI672" s="405"/>
      <c r="AJ672" s="405"/>
      <c r="AK672" s="407"/>
      <c r="AL672" s="6" t="s">
        <v>5</v>
      </c>
      <c r="AM672" s="405" t="str">
        <f>IF(PRINCIPAL!F189&lt;&gt;"",PRINCIPAL!F189,"")</f>
        <v/>
      </c>
      <c r="AN672" s="405"/>
      <c r="AO672" s="405"/>
      <c r="AP672" s="407"/>
      <c r="AQ672" s="6" t="s">
        <v>5</v>
      </c>
      <c r="AR672" s="405" t="str">
        <f>IF(PRINCIPAL!F190&lt;&gt;"",PRINCIPAL!F190,"")</f>
        <v/>
      </c>
      <c r="AS672" s="405"/>
      <c r="AT672" s="405"/>
      <c r="AU672" s="407"/>
      <c r="AV672" s="6" t="s">
        <v>5</v>
      </c>
      <c r="AW672" s="405" t="str">
        <f>IF(PRINCIPAL!F191&lt;&gt;"",PRINCIPAL!F191,"")</f>
        <v/>
      </c>
      <c r="AX672" s="405"/>
      <c r="AY672" s="405"/>
      <c r="AZ672" s="407"/>
      <c r="BA672" s="6" t="s">
        <v>5</v>
      </c>
      <c r="BB672" s="405" t="str">
        <f>IF(PRINCIPAL!F192&lt;&gt;"",PRINCIPAL!F192,"")</f>
        <v/>
      </c>
      <c r="BC672" s="405"/>
      <c r="BD672" s="405"/>
      <c r="BE672" s="407"/>
      <c r="BF672" s="6" t="s">
        <v>5</v>
      </c>
      <c r="BG672" s="405" t="str">
        <f>IF(PRINCIPAL!F193&lt;&gt;"",PRINCIPAL!F193,"")</f>
        <v/>
      </c>
      <c r="BH672" s="405"/>
      <c r="BI672" s="405"/>
      <c r="BJ672" s="406"/>
    </row>
    <row r="673" spans="2:62" ht="26.4" x14ac:dyDescent="0.3">
      <c r="B673" s="45" t="s">
        <v>45</v>
      </c>
      <c r="C673" s="44" t="s">
        <v>44</v>
      </c>
      <c r="D673" s="112"/>
      <c r="E673" s="114" t="s">
        <v>0</v>
      </c>
      <c r="F673" s="33" t="s">
        <v>3</v>
      </c>
      <c r="G673" s="34" t="s">
        <v>33</v>
      </c>
      <c r="H673" s="34" t="s">
        <v>35</v>
      </c>
      <c r="I673" s="34" t="s">
        <v>41</v>
      </c>
      <c r="J673" s="48" t="s">
        <v>42</v>
      </c>
      <c r="K673" s="1"/>
      <c r="L673" s="89" t="s">
        <v>0</v>
      </c>
      <c r="M673" s="33" t="s">
        <v>3</v>
      </c>
      <c r="N673" s="34" t="s">
        <v>33</v>
      </c>
      <c r="O673" s="34" t="s">
        <v>35</v>
      </c>
      <c r="P673" s="34" t="s">
        <v>41</v>
      </c>
      <c r="Q673" s="34" t="s">
        <v>42</v>
      </c>
      <c r="R673" s="33" t="s">
        <v>3</v>
      </c>
      <c r="S673" s="34" t="s">
        <v>33</v>
      </c>
      <c r="T673" s="34" t="s">
        <v>35</v>
      </c>
      <c r="U673" s="34" t="s">
        <v>41</v>
      </c>
      <c r="V673" s="34" t="s">
        <v>42</v>
      </c>
      <c r="W673" s="33" t="s">
        <v>3</v>
      </c>
      <c r="X673" s="34" t="s">
        <v>33</v>
      </c>
      <c r="Y673" s="34" t="s">
        <v>35</v>
      </c>
      <c r="Z673" s="34" t="s">
        <v>41</v>
      </c>
      <c r="AA673" s="36" t="s">
        <v>42</v>
      </c>
      <c r="AB673" s="33" t="s">
        <v>3</v>
      </c>
      <c r="AC673" s="34" t="s">
        <v>33</v>
      </c>
      <c r="AD673" s="34" t="s">
        <v>35</v>
      </c>
      <c r="AE673" s="34" t="s">
        <v>41</v>
      </c>
      <c r="AF673" s="36" t="s">
        <v>42</v>
      </c>
      <c r="AG673" s="33" t="s">
        <v>3</v>
      </c>
      <c r="AH673" s="34" t="s">
        <v>33</v>
      </c>
      <c r="AI673" s="34" t="s">
        <v>35</v>
      </c>
      <c r="AJ673" s="34" t="s">
        <v>41</v>
      </c>
      <c r="AK673" s="36" t="s">
        <v>42</v>
      </c>
      <c r="AL673" s="33" t="s">
        <v>3</v>
      </c>
      <c r="AM673" s="34" t="s">
        <v>33</v>
      </c>
      <c r="AN673" s="34" t="s">
        <v>35</v>
      </c>
      <c r="AO673" s="34" t="s">
        <v>41</v>
      </c>
      <c r="AP673" s="36" t="s">
        <v>42</v>
      </c>
      <c r="AQ673" s="33" t="s">
        <v>3</v>
      </c>
      <c r="AR673" s="34" t="s">
        <v>33</v>
      </c>
      <c r="AS673" s="34" t="s">
        <v>35</v>
      </c>
      <c r="AT673" s="34" t="s">
        <v>41</v>
      </c>
      <c r="AU673" s="36" t="s">
        <v>42</v>
      </c>
      <c r="AV673" s="33" t="s">
        <v>3</v>
      </c>
      <c r="AW673" s="34" t="s">
        <v>33</v>
      </c>
      <c r="AX673" s="34" t="s">
        <v>35</v>
      </c>
      <c r="AY673" s="34" t="s">
        <v>41</v>
      </c>
      <c r="AZ673" s="36" t="s">
        <v>42</v>
      </c>
      <c r="BA673" s="33" t="s">
        <v>3</v>
      </c>
      <c r="BB673" s="34" t="s">
        <v>33</v>
      </c>
      <c r="BC673" s="34" t="s">
        <v>35</v>
      </c>
      <c r="BD673" s="34" t="s">
        <v>41</v>
      </c>
      <c r="BE673" s="36" t="s">
        <v>42</v>
      </c>
      <c r="BF673" s="33" t="s">
        <v>3</v>
      </c>
      <c r="BG673" s="34" t="s">
        <v>33</v>
      </c>
      <c r="BH673" s="34" t="s">
        <v>35</v>
      </c>
      <c r="BI673" s="34" t="s">
        <v>41</v>
      </c>
      <c r="BJ673" s="35" t="s">
        <v>42</v>
      </c>
    </row>
    <row r="674" spans="2:62" ht="15" thickBot="1" x14ac:dyDescent="0.35">
      <c r="B674" s="43" t="s">
        <v>1</v>
      </c>
      <c r="C674" s="42" t="s">
        <v>46</v>
      </c>
      <c r="E674" s="115" t="s">
        <v>54</v>
      </c>
      <c r="F674" s="8" t="s">
        <v>25</v>
      </c>
      <c r="G674" s="9" t="s">
        <v>25</v>
      </c>
      <c r="H674" s="9" t="s">
        <v>25</v>
      </c>
      <c r="I674" s="9" t="s">
        <v>25</v>
      </c>
      <c r="J674" s="49" t="s">
        <v>25</v>
      </c>
      <c r="L674" s="90" t="s">
        <v>54</v>
      </c>
      <c r="M674" s="8" t="s">
        <v>25</v>
      </c>
      <c r="N674" s="9" t="s">
        <v>25</v>
      </c>
      <c r="O674" s="9" t="s">
        <v>25</v>
      </c>
      <c r="P674" s="9" t="s">
        <v>34</v>
      </c>
      <c r="Q674" s="38" t="s">
        <v>34</v>
      </c>
      <c r="R674" s="9" t="s">
        <v>25</v>
      </c>
      <c r="S674" s="9" t="s">
        <v>25</v>
      </c>
      <c r="T674" s="9" t="s">
        <v>25</v>
      </c>
      <c r="U674" s="9" t="s">
        <v>34</v>
      </c>
      <c r="V674" s="9" t="s">
        <v>34</v>
      </c>
      <c r="W674" s="8" t="s">
        <v>25</v>
      </c>
      <c r="X674" s="9" t="s">
        <v>25</v>
      </c>
      <c r="Y674" s="9" t="s">
        <v>25</v>
      </c>
      <c r="Z674" s="9" t="s">
        <v>34</v>
      </c>
      <c r="AA674" s="11" t="s">
        <v>34</v>
      </c>
      <c r="AB674" s="8" t="s">
        <v>25</v>
      </c>
      <c r="AC674" s="9" t="s">
        <v>25</v>
      </c>
      <c r="AD674" s="9" t="s">
        <v>25</v>
      </c>
      <c r="AE674" s="9" t="s">
        <v>34</v>
      </c>
      <c r="AF674" s="11" t="s">
        <v>34</v>
      </c>
      <c r="AG674" s="8" t="s">
        <v>25</v>
      </c>
      <c r="AH674" s="9" t="s">
        <v>25</v>
      </c>
      <c r="AI674" s="9" t="s">
        <v>25</v>
      </c>
      <c r="AJ674" s="9" t="s">
        <v>34</v>
      </c>
      <c r="AK674" s="38" t="s">
        <v>34</v>
      </c>
      <c r="AL674" s="8" t="s">
        <v>25</v>
      </c>
      <c r="AM674" s="9" t="s">
        <v>25</v>
      </c>
      <c r="AN674" s="9" t="s">
        <v>25</v>
      </c>
      <c r="AO674" s="9" t="s">
        <v>34</v>
      </c>
      <c r="AP674" s="38" t="s">
        <v>34</v>
      </c>
      <c r="AQ674" s="8" t="s">
        <v>25</v>
      </c>
      <c r="AR674" s="9" t="s">
        <v>25</v>
      </c>
      <c r="AS674" s="9" t="s">
        <v>25</v>
      </c>
      <c r="AT674" s="9" t="s">
        <v>34</v>
      </c>
      <c r="AU674" s="38" t="s">
        <v>34</v>
      </c>
      <c r="AV674" s="8" t="s">
        <v>25</v>
      </c>
      <c r="AW674" s="9" t="s">
        <v>25</v>
      </c>
      <c r="AX674" s="9" t="s">
        <v>25</v>
      </c>
      <c r="AY674" s="9" t="s">
        <v>34</v>
      </c>
      <c r="AZ674" s="38" t="s">
        <v>34</v>
      </c>
      <c r="BA674" s="8" t="s">
        <v>25</v>
      </c>
      <c r="BB674" s="9" t="s">
        <v>25</v>
      </c>
      <c r="BC674" s="9" t="s">
        <v>25</v>
      </c>
      <c r="BD674" s="9" t="s">
        <v>34</v>
      </c>
      <c r="BE674" s="38" t="s">
        <v>34</v>
      </c>
      <c r="BF674" s="8" t="s">
        <v>25</v>
      </c>
      <c r="BG674" s="9" t="s">
        <v>25</v>
      </c>
      <c r="BH674" s="9" t="s">
        <v>25</v>
      </c>
      <c r="BI674" s="9" t="s">
        <v>34</v>
      </c>
      <c r="BJ674" s="10" t="s">
        <v>34</v>
      </c>
    </row>
    <row r="675" spans="2:62" ht="12.75" customHeight="1" thickTop="1" x14ac:dyDescent="0.3">
      <c r="B675" s="326">
        <f>IF(B636&lt;&gt;"",B636,"")</f>
        <v>2021</v>
      </c>
      <c r="C675" s="339"/>
      <c r="D675" s="1"/>
      <c r="E675" s="116">
        <v>1</v>
      </c>
      <c r="F675" s="24" t="str">
        <f>IFERROR(VLOOKUP($G$672,'Banco de Dados'!$B$4:$J$50,6,FALSE),"")</f>
        <v/>
      </c>
      <c r="G675" s="25" t="str">
        <f>IFERROR(F675*(IFERROR(VLOOKUP($G$672,'Banco de Dados'!$B$4:$J$50,4,FALSE),"ERRO")),"")</f>
        <v/>
      </c>
      <c r="H675" s="25" t="str">
        <f>IFERROR(F675+G675,"")</f>
        <v/>
      </c>
      <c r="I675" s="101" t="str">
        <f>IFERROR(H675*C675*0.47*(44/12),"")</f>
        <v/>
      </c>
      <c r="J675" s="117" t="str">
        <f>IFERROR(I675,"")</f>
        <v/>
      </c>
      <c r="K675" s="1"/>
      <c r="L675" s="91">
        <v>1</v>
      </c>
      <c r="M675" s="24" t="str">
        <f>IFERROR(IF(AND(PRINCIPAL!$H$184&lt;&gt;"",OR(L675=PRINCIPAL!$I$184,L675=PRINCIPAL!$I$184+PRINCIPAL!$I$184,L675=PRINCIPAL!$I$184+PRINCIPAL!$I$184+PRINCIPAL!$I$184)),0,IF(AND(PRINCIPAL!$H$184&lt;&gt;"",L675=PRINCIPAL!$J$184),VLOOKUP($N$672,'Banco de Dados'!$B$4:$J$50,8,FALSE)*PRINCIPAL!$H$184*(1-(PRINCIPAL!$K$184/100)),IF(AND(PRINCIPAL!$H$184&lt;&gt;"",L675=PRINCIPAL!$L$184),VLOOKUP($N$672,'Banco de Dados'!$B$4:$J$50,8,FALSE)*PRINCIPAL!$H$184*(1-(PRINCIPAL!$M$184/100)),IF(AND(PRINCIPAL!$H$184&lt;&gt;"",L675=PRINCIPAL!$N$184),VLOOKUP($N$672,'Banco de Dados'!$B$4:$J$50,8,FALSE)*PRINCIPAL!$H$184*(1-(PRINCIPAL!$O$184/100)),IF(PRINCIPAL!$H$184&lt;&gt;"",VLOOKUP($N$672,'Banco de Dados'!$B$4:$J$50,8,FALSE)*PRINCIPAL!$H$184,IF(OR(L675=PRINCIPAL!$I$184,L675=PRINCIPAL!$I$184+PRINCIPAL!$I$184,L675=PRINCIPAL!$I$184+PRINCIPAL!$I$184+PRINCIPAL!$I$184),0,IF(L675=PRINCIPAL!$J$184,VLOOKUP($N$672,'Banco de Dados'!$B$4:$J$50,6,FALSE)*(1-(PRINCIPAL!$K$184/100)),IF(L675=PRINCIPAL!$L$184,VLOOKUP($N$672,'Banco de Dados'!$B$4:$J$50,6,FALSE)*(1-(PRINCIPAL!$M$184/100)),IF(L675=PRINCIPAL!$N$184,VLOOKUP($N$672,'Banco de Dados'!$B$4:$J$50,6,FALSE)*(1-(PRINCIPAL!$O$184/100)),VLOOKUP($N$672,'Banco de Dados'!$B$4:$J$50,6,FALSE)))))))))),"")</f>
        <v/>
      </c>
      <c r="N675" s="25" t="str">
        <f>IFERROR(M675*(IFERROR(VLOOKUP($N$672,'Banco de Dados'!$B$4:$J$50,4,FALSE),"ERRO")),"")</f>
        <v/>
      </c>
      <c r="O675" s="25" t="str">
        <f>IFERROR(M675+N675,"")</f>
        <v/>
      </c>
      <c r="P675" s="103" t="str">
        <f>IFERROR(O675*(C675*(PRINCIPAL!$G$184/100))*0.47*(44/12),"")</f>
        <v/>
      </c>
      <c r="Q675" s="106" t="str">
        <f>IFERROR(P675,"")</f>
        <v/>
      </c>
      <c r="R675" s="29" t="str">
        <f>IFERROR(IF(AND(PRINCIPAL!$H$185&lt;&gt;"",OR(L675=PRINCIPAL!$I$185,L675=PRINCIPAL!$I$185+PRINCIPAL!$I$185,L675=PRINCIPAL!$I$185+PRINCIPAL!$I$185+PRINCIPAL!$I$185)),0,IF(AND(PRINCIPAL!$H$185&lt;&gt;"",L675=PRINCIPAL!$J$185),VLOOKUP($S$672,'Banco de Dados'!$B$4:$J$50,8,FALSE)*PRINCIPAL!$H$185*(1-(PRINCIPAL!$K$185/100)),IF(AND(PRINCIPAL!$H$185&lt;&gt;"",L675=PRINCIPAL!$L$185),VLOOKUP($S$672,'Banco de Dados'!$B$4:$J$50,8,FALSE)*PRINCIPAL!$H$185*(1-(PRINCIPAL!$M$185/100)),IF(AND(PRINCIPAL!$H$185&lt;&gt;"",L675=PRINCIPAL!$N$185),VLOOKUP($S$672,'Banco de Dados'!$B$4:$J$50,8,FALSE)*PRINCIPAL!$H$185*(1-(PRINCIPAL!$O$185/100)),IF(PRINCIPAL!$H$185&lt;&gt;"",VLOOKUP($S$672,'Banco de Dados'!$B$4:$J$50,8,FALSE)*PRINCIPAL!$H$185,IF(OR(L675=PRINCIPAL!$I$185,L675=PRINCIPAL!$I$185+PRINCIPAL!$I$185,L675=PRINCIPAL!$I$185+PRINCIPAL!$I$185+PRINCIPAL!$I$185),0,IF(L675=PRINCIPAL!$J$185,VLOOKUP($S$672,'Banco de Dados'!$B$4:$J$50,6,FALSE)*(1-(PRINCIPAL!$K$185/100)),IF(L675=PRINCIPAL!$L$185,VLOOKUP($S$672,'Banco de Dados'!$B$4:$J$50,6,FALSE)*(1-(PRINCIPAL!$M$185/100)),IF(L675=PRINCIPAL!$N$185,VLOOKUP($S$672,'Banco de Dados'!$B$4:$J$50,6,FALSE)*(1-(PRINCIPAL!$O$185/100)),VLOOKUP($S$672,'Banco de Dados'!$B$4:$J$50,6,FALSE)))))))))),"")</f>
        <v/>
      </c>
      <c r="S675" s="29" t="str">
        <f>IFERROR(R675*(IFERROR(VLOOKUP($S$672,'Banco de Dados'!$B$4:$J$50,4,FALSE),"ERRO")),"")</f>
        <v/>
      </c>
      <c r="T675" s="28" t="str">
        <f>IFERROR(R675+S675,"")</f>
        <v/>
      </c>
      <c r="U675" s="103" t="str">
        <f>IFERROR(T675*(C675*(PRINCIPAL!$G$185/100))*0.47*(44/12),"")</f>
        <v/>
      </c>
      <c r="V675" s="101" t="str">
        <f>IFERROR(U675,"")</f>
        <v/>
      </c>
      <c r="W675" s="30" t="str">
        <f>IFERROR(IF(AND(PRINCIPAL!$H$186&lt;&gt;"",OR(L675=PRINCIPAL!$I$186,L675=PRINCIPAL!$I$186+PRINCIPAL!$I$186,L675=PRINCIPAL!$I$186+PRINCIPAL!$I$186+PRINCIPAL!$I$186)),0,IF(AND(PRINCIPAL!$H$186&lt;&gt;"",L675=PRINCIPAL!$J$186),VLOOKUP($X$672,'Banco de Dados'!$B$4:$J$50,8,FALSE)*PRINCIPAL!$H$186*(1-(PRINCIPAL!$K$186/100)),IF(AND(PRINCIPAL!$H$186&lt;&gt;"",L675=PRINCIPAL!$L$186),VLOOKUP($X$672,'Banco de Dados'!$B$4:$J$50,8,FALSE)*PRINCIPAL!$H$186*(1-(PRINCIPAL!$M$186/100)),IF(AND(PRINCIPAL!$H$186&lt;&gt;"",L675=PRINCIPAL!$N$186),VLOOKUP($X$672,'Banco de Dados'!$B$4:$J$50,8,FALSE)*PRINCIPAL!$H$186*(1-(PRINCIPAL!$O$186/100)),IF(PRINCIPAL!$H$186&lt;&gt;"",VLOOKUP($X$672,'Banco de Dados'!$B$4:$J$50,8,FALSE)*PRINCIPAL!$H$186,IF(OR(L675=PRINCIPAL!$I$186,L675=PRINCIPAL!$I$186+PRINCIPAL!$I$186,L675=PRINCIPAL!$I$186+PRINCIPAL!$I$186+PRINCIPAL!$I$186),0,IF(L675=PRINCIPAL!$J$186,VLOOKUP($X$672,'Banco de Dados'!$B$4:$J$50,6,FALSE)*(1-(PRINCIPAL!$K$186/100)),IF(L675=PRINCIPAL!$L$186,VLOOKUP($X$672,'Banco de Dados'!$B$4:$J$50,6,FALSE)*(1-(PRINCIPAL!$M$186/100)),IF(L675=PRINCIPAL!$N$186,VLOOKUP($X$672,'Banco de Dados'!$B$4:$J$50,6,FALSE)*(1-(PRINCIPAL!$O$186/100)),VLOOKUP($X$672,'Banco de Dados'!$B$4:$J$50,6,FALSE)))))))))),"")</f>
        <v/>
      </c>
      <c r="X675" s="28" t="str">
        <f>IFERROR(W675*(IFERROR(VLOOKUP($X$672,'Banco de Dados'!$B$4:$J$50,4,FALSE),"ERRO")),"")</f>
        <v/>
      </c>
      <c r="Y675" s="28" t="str">
        <f>IFERROR(X675+W675,"")</f>
        <v/>
      </c>
      <c r="Z675" s="101" t="str">
        <f>IFERROR(Y675*(C675*(PRINCIPAL!$G$186/100))*0.47*(44/12),"")</f>
        <v/>
      </c>
      <c r="AA675" s="110" t="str">
        <f>IFERROR(Z675,"")</f>
        <v/>
      </c>
      <c r="AB675" s="30" t="str">
        <f>IFERROR(IF(AND(PRINCIPAL!$H$187&lt;&gt;"",OR(L675=PRINCIPAL!$I$187,L675=PRINCIPAL!$I$187+PRINCIPAL!$I$187,L675=PRINCIPAL!$I$187+PRINCIPAL!$I$187+PRINCIPAL!$I$187)),0,IF(AND(PRINCIPAL!$H$187&lt;&gt;"",L675=PRINCIPAL!$J$187),VLOOKUP($AC$672,'Banco de Dados'!$B$4:$J$50,8,FALSE)*PRINCIPAL!$H$187*(1-(PRINCIPAL!$K$187/100)),IF(AND(PRINCIPAL!$H$187&lt;&gt;"",L675=PRINCIPAL!$L$187),VLOOKUP($AC$672,'Banco de Dados'!$B$4:$J$50,8,FALSE)*PRINCIPAL!$H$187*(1-(PRINCIPAL!$M$187/100)),IF(AND(PRINCIPAL!$H$187&lt;&gt;"",L675=PRINCIPAL!$N$187),VLOOKUP($AC$672,'Banco de Dados'!$B$4:$J$50,8,FALSE)*PRINCIPAL!$H$187*(1-(PRINCIPAL!$O$187/100)),IF(PRINCIPAL!$H$187&lt;&gt;"",VLOOKUP($AC$672,'Banco de Dados'!$B$4:$J$50,8,FALSE)*PRINCIPAL!$H$187,IF(OR(L675=PRINCIPAL!$I$187,L675=PRINCIPAL!$I$187+PRINCIPAL!$I$187,L675=PRINCIPAL!$I$187+PRINCIPAL!$I$187+PRINCIPAL!$I$187),0,IF(L675=PRINCIPAL!$J$187,VLOOKUP($AC$672,'Banco de Dados'!$B$4:$J$50,6,FALSE)*(1-(PRINCIPAL!$K$187/100)),IF(L675=PRINCIPAL!$L$187,VLOOKUP($AC$672,'Banco de Dados'!$B$4:$J$50,6,FALSE)*(1-(PRINCIPAL!$M$187/100)),IF(L675=PRINCIPAL!$N$187,VLOOKUP($AC$672,'Banco de Dados'!$B$4:$J$50,6,FALSE)*(1-(PRINCIPAL!$O$187/100)),VLOOKUP($AC$672,'Banco de Dados'!$B$4:$J$50,6,FALSE)))))))))),"")</f>
        <v/>
      </c>
      <c r="AC675" s="28" t="str">
        <f>IFERROR(AB675*(IFERROR(VLOOKUP($AC$672,'Banco de Dados'!$B$4:$J$50,4,FALSE),"ERRO")),"")</f>
        <v/>
      </c>
      <c r="AD675" s="28" t="str">
        <f>IFERROR(AC675+AB675,"")</f>
        <v/>
      </c>
      <c r="AE675" s="101" t="str">
        <f>IFERROR(AD675*(C675*(PRINCIPAL!$G$187/100))*0.47*(44/12),"")</f>
        <v/>
      </c>
      <c r="AF675" s="110" t="str">
        <f>IFERROR(AE675,"")</f>
        <v/>
      </c>
      <c r="AG675" s="30" t="str">
        <f>IFERROR(IF(AND(PRINCIPAL!$H$188&lt;&gt;"",OR(L675=PRINCIPAL!$I$188,L675=PRINCIPAL!$I$188+PRINCIPAL!$I$188,L675=PRINCIPAL!$I$188+PRINCIPAL!$I$188+PRINCIPAL!$I$188)),0,IF(AND(PRINCIPAL!$H$188&lt;&gt;"",L675=PRINCIPAL!$J$188),VLOOKUP($AH$672,'Banco de Dados'!$B$4:$J$50,8,FALSE)*PRINCIPAL!$H$188*(1-(PRINCIPAL!$K$188/100)),IF(AND(PRINCIPAL!$H$188&lt;&gt;"",L675=PRINCIPAL!$L$188),VLOOKUP($AH$672,'Banco de Dados'!$B$4:$J$50,8,FALSE)*PRINCIPAL!$H$188*(1-(PRINCIPAL!$M$188/100)),IF(AND(PRINCIPAL!$H$188&lt;&gt;"",L675=PRINCIPAL!$N$188),VLOOKUP($AH$672,'Banco de Dados'!$B$4:$J$50,8,FALSE)*PRINCIPAL!$H$188*(1-(PRINCIPAL!$O$188/100)),IF(PRINCIPAL!$H$188&lt;&gt;"",VLOOKUP($AH$672,'Banco de Dados'!$B$4:$J$50,8,FALSE)*PRINCIPAL!$H$188,IF(OR(L675=PRINCIPAL!$I$188,L675=PRINCIPAL!$I$188+PRINCIPAL!$I$188,L675=PRINCIPAL!$I$188+PRINCIPAL!$I$188+PRINCIPAL!$I$188),0,IF(L675=PRINCIPAL!$J$188,VLOOKUP($AH$672,'Banco de Dados'!$B$4:$J$50,6,FALSE)*(1-(PRINCIPAL!$K$188/100)),IF(L675=PRINCIPAL!$L$188,VLOOKUP($AH$672,'Banco de Dados'!$B$4:$J$50,6,FALSE)*(1-(PRINCIPAL!$M$188/100)),IF(L675=PRINCIPAL!$N$188,VLOOKUP($AH$672,'Banco de Dados'!$B$4:$J$50,6,FALSE)*(1-(PRINCIPAL!$O$188/100)),VLOOKUP($AH$672,'Banco de Dados'!$B$4:$J$50,6,FALSE)))))))))),"")</f>
        <v/>
      </c>
      <c r="AH675" s="29" t="str">
        <f>IFERROR(AG675*(IFERROR(VLOOKUP($AH$672,'Banco de Dados'!$B$4:$J$50,4,FALSE),"ERRO")),"")</f>
        <v/>
      </c>
      <c r="AI675" s="28" t="str">
        <f>IFERROR(AH675+AG675,"")</f>
        <v/>
      </c>
      <c r="AJ675" s="101" t="str">
        <f>IFERROR(AI675*(C675*(PRINCIPAL!$G$188/100))*0.47*(44/12),"")</f>
        <v/>
      </c>
      <c r="AK675" s="111" t="str">
        <f>IFERROR(AJ675,"")</f>
        <v/>
      </c>
      <c r="AL675" s="30" t="str">
        <f>IFERROR(IF(AND(PRINCIPAL!$H$189&lt;&gt;"",OR(L675=PRINCIPAL!$I$189,L675=PRINCIPAL!$I$189+PRINCIPAL!$I$189,L675=PRINCIPAL!$I$189+PRINCIPAL!$I$189+PRINCIPAL!$I$189)),0,IF(AND(PRINCIPAL!$H$189&lt;&gt;"",L675=PRINCIPAL!$J$189),VLOOKUP($AM$672,'Banco de Dados'!$B$4:$J$50,8,FALSE)*PRINCIPAL!$H$189*(1-(PRINCIPAL!$K$189/100)),IF(AND(PRINCIPAL!$H$189&lt;&gt;"",L675=PRINCIPAL!$L$189),VLOOKUP($AM$672,'Banco de Dados'!$B$4:$J$50,8,FALSE)*PRINCIPAL!$H$189*(1-(PRINCIPAL!$M$189/100)),IF(AND(PRINCIPAL!$H$189&lt;&gt;"",L675=PRINCIPAL!$N$189),VLOOKUP($AM$672,'Banco de Dados'!$B$4:$J$50,8,FALSE)*PRINCIPAL!$H$189*(1-(PRINCIPAL!$O$189/100)),IF(PRINCIPAL!$H$189&lt;&gt;"",VLOOKUP($AM$672,'Banco de Dados'!$B$4:$J$50,8,FALSE)*PRINCIPAL!$H$189,IF(OR(L675=PRINCIPAL!$I$189,L675=PRINCIPAL!$I$189+PRINCIPAL!$I$189,L675=PRINCIPAL!$I$189+PRINCIPAL!$I$189+PRINCIPAL!$I$189),0,IF(L675=PRINCIPAL!$J$189,VLOOKUP($AM$672,'Banco de Dados'!$B$4:$J$50,6,FALSE)*(1-(PRINCIPAL!$K$189/100)),IF(L675=PRINCIPAL!$L$189,VLOOKUP($AM$672,'Banco de Dados'!$B$4:$J$50,6,FALSE)*(1-(PRINCIPAL!$M$189/100)),IF(L675=PRINCIPAL!$N$189,VLOOKUP($AM$672,'Banco de Dados'!$B$4:$J$50,6,FALSE)*(1-(PRINCIPAL!$O$189/100)),VLOOKUP($AM$672,'Banco de Dados'!$B$4:$J$50,6,FALSE)))))))))),"")</f>
        <v/>
      </c>
      <c r="AM675" s="29" t="str">
        <f>IFERROR(AL675*(IFERROR(VLOOKUP($AM$672,'Banco de Dados'!$B$4:$J$50,4,FALSE),"ERRO")),"")</f>
        <v/>
      </c>
      <c r="AN675" s="28" t="str">
        <f>IFERROR(AM675+AL675,"")</f>
        <v/>
      </c>
      <c r="AO675" s="103" t="str">
        <f>IFERROR(AN675*(C675*(PRINCIPAL!$G$189/100))*0.47*(44/12),"")</f>
        <v/>
      </c>
      <c r="AP675" s="111" t="str">
        <f>IFERROR(AO675,"")</f>
        <v/>
      </c>
      <c r="AQ675" s="132" t="str">
        <f>IFERROR(IF(AND(PRINCIPAL!$H$190&lt;&gt;"",OR(L675=PRINCIPAL!$I$190,L675=PRINCIPAL!$I$190+PRINCIPAL!$I$190,L675=PRINCIPAL!$I$190+PRINCIPAL!$I$190+PRINCIPAL!$I$190)),0,IF(AND(PRINCIPAL!$H$190&lt;&gt;"",L675=PRINCIPAL!$J$190),VLOOKUP($AR$672,'Banco de Dados'!$B$4:$J$50,8,FALSE)*PRINCIPAL!$H$190*(1-(PRINCIPAL!$K$190/100)),IF(AND(PRINCIPAL!$H$190&lt;&gt;"",L675=PRINCIPAL!$L$190),VLOOKUP($AR$672,'Banco de Dados'!$B$4:$J$50,8,FALSE)*PRINCIPAL!$H$190*(1-(PRINCIPAL!$M$190/100)),IF(AND(PRINCIPAL!$H$190&lt;&gt;"",L675=PRINCIPAL!$N$190),VLOOKUP($AR$672,'Banco de Dados'!$B$4:$J$50,8,FALSE)*PRINCIPAL!$H$190*(1-(PRINCIPAL!$O$190/100)),IF(PRINCIPAL!$H$190&lt;&gt;"",VLOOKUP($AR$672,'Banco de Dados'!$B$4:$J$50,8,FALSE)*PRINCIPAL!$H$190,IF(OR(L675=PRINCIPAL!$I$190,L675=PRINCIPAL!$I$190+PRINCIPAL!$I$190,L675=PRINCIPAL!$I$190+PRINCIPAL!$I$190+PRINCIPAL!$I$190),0,IF(L675=PRINCIPAL!$J$190,VLOOKUP($AR$672,'Banco de Dados'!$B$4:$J$50,6,FALSE)*(1-(PRINCIPAL!$K$190/100)),IF(L675=PRINCIPAL!$L$190,VLOOKUP($AR$672,'Banco de Dados'!$B$4:$J$50,6,FALSE)*(1-(PRINCIPAL!$M$190/100)),IF(L675=PRINCIPAL!$N$190,VLOOKUP($AR$672,'Banco de Dados'!$B$4:$J$50,6,FALSE)*(1-(PRINCIPAL!$O$190/100)),VLOOKUP($AR$672,'Banco de Dados'!$B$4:$J$50,6,FALSE)))))))))),"")</f>
        <v/>
      </c>
      <c r="AR675" s="28" t="str">
        <f>IFERROR(AQ675*(IFERROR(VLOOKUP($AR$672,'Banco de Dados'!$B$4:$J$50,4,FALSE),"ERRO")),"")</f>
        <v/>
      </c>
      <c r="AS675" s="28" t="str">
        <f>IFERROR(AR675+AQ675,"")</f>
        <v/>
      </c>
      <c r="AT675" s="101" t="str">
        <f>IFERROR(AS675*(C675*(PRINCIPAL!$G$190/100))*0.47*(44/12),"")</f>
        <v/>
      </c>
      <c r="AU675" s="110" t="str">
        <f>IFERROR(AT675,"")</f>
        <v/>
      </c>
      <c r="AV675" s="30" t="str">
        <f>IFERROR(IF(AND(PRINCIPAL!$H$191&lt;&gt;"",OR(L675=PRINCIPAL!$I$191,L675=PRINCIPAL!$I$191+PRINCIPAL!$I$191,L675=PRINCIPAL!$I$191+PRINCIPAL!$I$191+PRINCIPAL!$I$191)),0,IF(AND(PRINCIPAL!$H$191&lt;&gt;"",L675=PRINCIPAL!$J$191),VLOOKUP($AW$672,'Banco de Dados'!$B$4:$J$50,8,FALSE)*PRINCIPAL!$H$191*(1-(PRINCIPAL!$K$191/100)),IF(AND(PRINCIPAL!$H$191&lt;&gt;"",L675=PRINCIPAL!$L$191),VLOOKUP($AW$672,'Banco de Dados'!$B$4:$J$50,8,FALSE)*PRINCIPAL!$H$191*(1-(PRINCIPAL!$M$191/100)),IF(AND(PRINCIPAL!$H$191&lt;&gt;"",L675=PRINCIPAL!$N$191),VLOOKUP($AW$672,'Banco de Dados'!$B$4:$J$50,8,FALSE)*PRINCIPAL!$H$191*(1-(PRINCIPAL!$O$191/100)),IF(PRINCIPAL!$H$191&lt;&gt;"",VLOOKUP($AW$672,'Banco de Dados'!$B$4:$J$50,8,FALSE)*PRINCIPAL!$H$191,IF(OR(L675=PRINCIPAL!$I$191,L675=PRINCIPAL!$I$191+PRINCIPAL!$I$191,L675=PRINCIPAL!$I$191+PRINCIPAL!$I$191+PRINCIPAL!$I$191),0,IF(L675=PRINCIPAL!$J$191,VLOOKUP($AW$672,'Banco de Dados'!$B$4:$J$50,6,FALSE)*(1-(PRINCIPAL!$K$191/100)),IF(L675=PRINCIPAL!$L$191,VLOOKUP($AW$672,'Banco de Dados'!$B$4:$J$50,6,FALSE)*(1-(PRINCIPAL!$M$191/100)),IF(L675=PRINCIPAL!$N$191,VLOOKUP($AW$672,'Banco de Dados'!$B$4:$J$50,6,FALSE)*(1-(PRINCIPAL!$O$191/100)),VLOOKUP($AW$672,'Banco de Dados'!$B$4:$J$50,6,FALSE)))))))))),"")</f>
        <v/>
      </c>
      <c r="AW675" s="29" t="str">
        <f>IFERROR(AV675*(IFERROR(VLOOKUP($AW$672,'Banco de Dados'!$B$4:$J$50,4,FALSE),"ERRO")),"")</f>
        <v/>
      </c>
      <c r="AX675" s="28" t="str">
        <f>IFERROR(AW675+AV675,"")</f>
        <v/>
      </c>
      <c r="AY675" s="101" t="str">
        <f>IFERROR(AX675*(C675*(PRINCIPAL!$G$191/100))*0.47*(44/12),"")</f>
        <v/>
      </c>
      <c r="AZ675" s="111" t="str">
        <f>IFERROR(AY675,"")</f>
        <v/>
      </c>
      <c r="BA675" s="132" t="str">
        <f>IFERROR(IF(AND(PRINCIPAL!$H$192&lt;&gt;"",OR(L675=PRINCIPAL!$I$192,L675=PRINCIPAL!$I$192+PRINCIPAL!$I$192,L675=PRINCIPAL!$I$192+PRINCIPAL!$I$192+PRINCIPAL!$I$192)),0,IF(AND(PRINCIPAL!$H$192&lt;&gt;"",L675=PRINCIPAL!$J$192),VLOOKUP($BB$672,'Banco de Dados'!$B$4:$J$50,8,FALSE)*PRINCIPAL!$H$192*(1-(PRINCIPAL!$K$192/100)),IF(AND(PRINCIPAL!$H$192&lt;&gt;"",L675=PRINCIPAL!$L$192),VLOOKUP($BB$672,'Banco de Dados'!$B$4:$J$50,8,FALSE)*PRINCIPAL!$H$192*(1-(PRINCIPAL!$M$192/100)),IF(AND(PRINCIPAL!$H$192&lt;&gt;"",L675=PRINCIPAL!$N$192),VLOOKUP($BB$672,'Banco de Dados'!$B$4:$J$50,8,FALSE)*PRINCIPAL!$H$192*(1-(PRINCIPAL!$O$192/100)),IF(PRINCIPAL!$H$192&lt;&gt;"",VLOOKUP($BB$672,'Banco de Dados'!$B$4:$J$50,8,FALSE)*PRINCIPAL!$H$192,IF(OR(L675=PRINCIPAL!$I$192,L675=PRINCIPAL!$I$192+PRINCIPAL!$I$192,L675=PRINCIPAL!$I$192+PRINCIPAL!$I$192+PRINCIPAL!$I$192),0,IF(L675=PRINCIPAL!$J$192,VLOOKUP($BB$672,'Banco de Dados'!$B$4:$J$50,6,FALSE)*(1-(PRINCIPAL!$K$192/100)),IF(L675=PRINCIPAL!$L$192,VLOOKUP($BB$672,'Banco de Dados'!$B$4:$J$50,6,FALSE)*(1-(PRINCIPAL!$M$192/100)),IF(L675=PRINCIPAL!$N$192,VLOOKUP($BB$672,'Banco de Dados'!$B$4:$J$50,6,FALSE)*(1-(PRINCIPAL!$O$192/100)),VLOOKUP($BB$672,'Banco de Dados'!$B$4:$J$50,6,FALSE)))))))))),"")</f>
        <v/>
      </c>
      <c r="BB675" s="28" t="str">
        <f>IFERROR(BA675*(IFERROR(VLOOKUP($BB$672,'Banco de Dados'!$B$4:$J$50,4,FALSE),"ERRO")),"")</f>
        <v/>
      </c>
      <c r="BC675" s="28" t="str">
        <f>IFERROR(BB675+BA675,"")</f>
        <v/>
      </c>
      <c r="BD675" s="101" t="str">
        <f>IFERROR(BC675*(C675*(PRINCIPAL!$G$192/100))*0.47*(44/12),"")</f>
        <v/>
      </c>
      <c r="BE675" s="110" t="str">
        <f>IFERROR(BD675,"")</f>
        <v/>
      </c>
      <c r="BF675" s="30" t="str">
        <f>IFERROR(IF(AND(PRINCIPAL!$H$193&lt;&gt;"",OR(L675=PRINCIPAL!$I$193,L675=PRINCIPAL!$I$193+PRINCIPAL!$I$193,L675=PRINCIPAL!$I$193+PRINCIPAL!$I$193+PRINCIPAL!$I$193)),0,IF(AND(PRINCIPAL!$H$193&lt;&gt;"",L675=PRINCIPAL!$J$193),VLOOKUP($BG$672,'Banco de Dados'!$B$4:$J$50,8,FALSE)*PRINCIPAL!$H$193*(1-(PRINCIPAL!$K$193/100)),IF(AND(PRINCIPAL!$H$193&lt;&gt;"",L675=PRINCIPAL!$L$193),VLOOKUP($BG$672,'Banco de Dados'!$B$4:$J$50,8,FALSE)*PRINCIPAL!$H$193*(1-(PRINCIPAL!$M$193/100)),IF(AND(PRINCIPAL!$H$193&lt;&gt;"",L675=PRINCIPAL!$N$193),VLOOKUP($BG$672,'Banco de Dados'!$B$4:$J$50,8,FALSE)*PRINCIPAL!$H$193*(1-(PRINCIPAL!$O$193/100)),IF(PRINCIPAL!$H$193&lt;&gt;"",VLOOKUP($BG$672,'Banco de Dados'!$B$4:$J$50,8,FALSE)*PRINCIPAL!$H$193,IF(OR(L675=PRINCIPAL!$I$193,L675=PRINCIPAL!$I$193+PRINCIPAL!$I$193,L675=PRINCIPAL!$I$193+PRINCIPAL!$I$193+PRINCIPAL!$I$193),0,IF(L675=PRINCIPAL!$J$193,VLOOKUP($BG$672,'Banco de Dados'!$B$4:$J$50,6,FALSE)*(1-(PRINCIPAL!$K$193/100)),IF(L675=PRINCIPAL!$L$193,VLOOKUP($BG$672,'Banco de Dados'!$B$4:$J$50,6,FALSE)*(1-(PRINCIPAL!$M$193/100)),IF(L675=PRINCIPAL!$N$193,VLOOKUP($BG$672,'Banco de Dados'!$B$4:$J$50,6,FALSE)*(1-(PRINCIPAL!$O$193/100)),VLOOKUP($BG$672,'Banco de Dados'!$B$4:$J$50,6,FALSE)))))))))),"")</f>
        <v/>
      </c>
      <c r="BG675" s="29" t="str">
        <f>IFERROR(BF675*(IFERROR(VLOOKUP($BG$672,'Banco de Dados'!$B$4:$J$50,4,FALSE),"ERRO")),"")</f>
        <v/>
      </c>
      <c r="BH675" s="28" t="str">
        <f>IFERROR(BG675+BF675,"")</f>
        <v/>
      </c>
      <c r="BI675" s="103" t="str">
        <f>IFERROR(BH675*(C675*(PRINCIPAL!$G$193/100))*0.47*(44/12),"")</f>
        <v/>
      </c>
      <c r="BJ675" s="102" t="str">
        <f>IFERROR(BI675,"")</f>
        <v/>
      </c>
    </row>
    <row r="676" spans="2:62" ht="12.75" customHeight="1" x14ac:dyDescent="0.3">
      <c r="B676" s="326">
        <f>IF(B637&lt;&gt;"",B637,"")</f>
        <v>2022</v>
      </c>
      <c r="C676" s="340"/>
      <c r="D676" s="1"/>
      <c r="E676" s="116">
        <v>2</v>
      </c>
      <c r="F676" s="24" t="str">
        <f>IFERROR(VLOOKUP($G$672,'Banco de Dados'!$B$4:$J$50,6,FALSE),"")</f>
        <v/>
      </c>
      <c r="G676" s="25" t="str">
        <f>IFERROR(F676*(IFERROR(VLOOKUP($G$672,'Banco de Dados'!$B$4:$J$50,4,FALSE),"ERRO")),"")</f>
        <v/>
      </c>
      <c r="H676" s="25" t="str">
        <f>IFERROR(F676+G676,"")</f>
        <v/>
      </c>
      <c r="I676" s="103" t="str">
        <f>IFERROR(H676*(C676)*0.47*(44/12),"")</f>
        <v/>
      </c>
      <c r="J676" s="117" t="str">
        <f>IFERROR(I676+J675,"")</f>
        <v/>
      </c>
      <c r="K676" s="1"/>
      <c r="L676" s="91">
        <v>2</v>
      </c>
      <c r="M676" s="24" t="str">
        <f>IFERROR(IF(AND(PRINCIPAL!$H$184&lt;&gt;"",OR(L676=PRINCIPAL!$I$184,L676=PRINCIPAL!$I$184+PRINCIPAL!$I$184,L676=PRINCIPAL!$I$184+PRINCIPAL!$I$184+PRINCIPAL!$I$184)),0,IF(AND(PRINCIPAL!$H$184&lt;&gt;"",L676=PRINCIPAL!$J$184),VLOOKUP($N$672,'Banco de Dados'!$B$4:$J$50,8,FALSE)*PRINCIPAL!$H$184*(1-(PRINCIPAL!$K$184/100)),IF(AND(PRINCIPAL!$H$184&lt;&gt;"",L676=PRINCIPAL!$L$184),VLOOKUP($N$672,'Banco de Dados'!$B$4:$J$50,8,FALSE)*PRINCIPAL!$H$184*(1-(PRINCIPAL!$M$184/100)),IF(AND(PRINCIPAL!$H$184&lt;&gt;"",L676=PRINCIPAL!$N$184),VLOOKUP($N$672,'Banco de Dados'!$B$4:$J$50,8,FALSE)*PRINCIPAL!$H$184*(1-(PRINCIPAL!$O$184/100)),IF(PRINCIPAL!$H$184&lt;&gt;"",VLOOKUP($N$672,'Banco de Dados'!$B$4:$J$50,8,FALSE)*PRINCIPAL!$H$184,IF(OR(L676=PRINCIPAL!$I$184,L676=PRINCIPAL!$I$184+PRINCIPAL!$I$184,L676=PRINCIPAL!$I$184+PRINCIPAL!$I$184+PRINCIPAL!$I$184),0,IF(L676=PRINCIPAL!$J$184,VLOOKUP($N$672,'Banco de Dados'!$B$4:$J$50,6,FALSE)*(1-(PRINCIPAL!$K$184/100)),IF(L676=PRINCIPAL!$L$184,VLOOKUP($N$672,'Banco de Dados'!$B$4:$J$50,6,FALSE)*(1-(PRINCIPAL!$M$184/100)),IF(L676=PRINCIPAL!$N$184,VLOOKUP($N$672,'Banco de Dados'!$B$4:$J$50,6,FALSE)*(1-(PRINCIPAL!$O$184/100)),VLOOKUP($N$672,'Banco de Dados'!$B$4:$J$50,6,FALSE)))))))))),"")</f>
        <v/>
      </c>
      <c r="N676" s="25" t="str">
        <f>IFERROR(M676*(IFERROR(VLOOKUP($N$672,'Banco de Dados'!$B$4:$J$50,4,FALSE),"ERRO")),"")</f>
        <v/>
      </c>
      <c r="O676" s="25" t="str">
        <f>IFERROR(M676+N676,"")</f>
        <v/>
      </c>
      <c r="P676" s="103" t="str">
        <f>IFERROR(O676*(C676*(PRINCIPAL!$G$184/100))*0.47*(44/12),"")</f>
        <v/>
      </c>
      <c r="Q676" s="107" t="str">
        <f>IFERROR(Q675+P676,"")</f>
        <v/>
      </c>
      <c r="R676" s="29" t="str">
        <f>IFERROR(IF(AND(PRINCIPAL!$H$185&lt;&gt;"",OR(L676=PRINCIPAL!$I$185,L676=PRINCIPAL!$I$185+PRINCIPAL!$I$185,L676=PRINCIPAL!$I$185+PRINCIPAL!$I$185+PRINCIPAL!$I$185)),0,IF(AND(PRINCIPAL!$H$185&lt;&gt;"",L676=PRINCIPAL!$J$185),VLOOKUP($S$672,'Banco de Dados'!$B$4:$J$50,8,FALSE)*PRINCIPAL!$H$185*(1-(PRINCIPAL!$K$185/100)),IF(AND(PRINCIPAL!$H$185&lt;&gt;"",L676=PRINCIPAL!$L$185),VLOOKUP($S$672,'Banco de Dados'!$B$4:$J$50,8,FALSE)*PRINCIPAL!$H$185*(1-(PRINCIPAL!$M$185/100)),IF(AND(PRINCIPAL!$H$185&lt;&gt;"",L676=PRINCIPAL!$N$185),VLOOKUP($S$672,'Banco de Dados'!$B$4:$J$50,8,FALSE)*PRINCIPAL!$H$185*(1-(PRINCIPAL!$O$185/100)),IF(PRINCIPAL!$H$185&lt;&gt;"",VLOOKUP($S$672,'Banco de Dados'!$B$4:$J$50,8,FALSE)*PRINCIPAL!$H$185,IF(OR(L676=PRINCIPAL!$I$185,L676=PRINCIPAL!$I$185+PRINCIPAL!$I$185,L676=PRINCIPAL!$I$185+PRINCIPAL!$I$185+PRINCIPAL!$I$185),0,IF(L676=PRINCIPAL!$J$185,VLOOKUP($S$672,'Banco de Dados'!$B$4:$J$50,6,FALSE)*(1-(PRINCIPAL!$K$185/100)),IF(L676=PRINCIPAL!$L$185,VLOOKUP($S$672,'Banco de Dados'!$B$4:$J$50,6,FALSE)*(1-(PRINCIPAL!$M$185/100)),IF(L676=PRINCIPAL!$N$185,VLOOKUP($S$672,'Banco de Dados'!$B$4:$J$50,6,FALSE)*(1-(PRINCIPAL!$O$185/100)),VLOOKUP($S$672,'Banco de Dados'!$B$4:$J$50,6,FALSE)))))))))),"")</f>
        <v/>
      </c>
      <c r="S676" s="29" t="str">
        <f>IFERROR(R676*(IFERROR(VLOOKUP($S$672,'Banco de Dados'!$B$4:$J$50,4,FALSE),"ERRO")),"")</f>
        <v/>
      </c>
      <c r="T676" s="29" t="str">
        <f>IFERROR(R676+S676,"")</f>
        <v/>
      </c>
      <c r="U676" s="103" t="str">
        <f>IFERROR(T676*(C676*(PRINCIPAL!$G$185/100))*0.47*(44/12),"")</f>
        <v/>
      </c>
      <c r="V676" s="103" t="str">
        <f t="shared" ref="V676:V709" si="454">IFERROR(V675+U676,"")</f>
        <v/>
      </c>
      <c r="W676" s="30" t="str">
        <f>IFERROR(IF(AND(PRINCIPAL!$H$186&lt;&gt;"",OR(L676=PRINCIPAL!$I$186,L676=PRINCIPAL!$I$186+PRINCIPAL!$I$186,L676=PRINCIPAL!$I$186+PRINCIPAL!$I$186+PRINCIPAL!$I$186)),0,IF(AND(PRINCIPAL!$H$186&lt;&gt;"",L676=PRINCIPAL!$J$186),VLOOKUP($X$672,'Banco de Dados'!$B$4:$J$50,8,FALSE)*PRINCIPAL!$H$186*(1-(PRINCIPAL!$K$186/100)),IF(AND(PRINCIPAL!$H$186&lt;&gt;"",L676=PRINCIPAL!$L$186),VLOOKUP($X$672,'Banco de Dados'!$B$4:$J$50,8,FALSE)*PRINCIPAL!$H$186*(1-(PRINCIPAL!$M$186/100)),IF(AND(PRINCIPAL!$H$186&lt;&gt;"",L676=PRINCIPAL!$N$186),VLOOKUP($X$672,'Banco de Dados'!$B$4:$J$50,8,FALSE)*PRINCIPAL!$H$186*(1-(PRINCIPAL!$O$186/100)),IF(PRINCIPAL!$H$186&lt;&gt;"",VLOOKUP($X$672,'Banco de Dados'!$B$4:$J$50,8,FALSE)*PRINCIPAL!$H$186,IF(OR(L676=PRINCIPAL!$I$186,L676=PRINCIPAL!$I$186+PRINCIPAL!$I$186,L676=PRINCIPAL!$I$186+PRINCIPAL!$I$186+PRINCIPAL!$I$186),0,IF(L676=PRINCIPAL!$J$186,VLOOKUP($X$672,'Banco de Dados'!$B$4:$J$50,6,FALSE)*(1-(PRINCIPAL!$K$186/100)),IF(L676=PRINCIPAL!$L$186,VLOOKUP($X$672,'Banco de Dados'!$B$4:$J$50,6,FALSE)*(1-(PRINCIPAL!$M$186/100)),IF(L676=PRINCIPAL!$N$186,VLOOKUP($X$672,'Banco de Dados'!$B$4:$J$50,6,FALSE)*(1-(PRINCIPAL!$O$186/100)),VLOOKUP($X$672,'Banco de Dados'!$B$4:$J$50,6,FALSE)))))))))),"")</f>
        <v/>
      </c>
      <c r="X676" s="29" t="str">
        <f>IFERROR(W676*(IFERROR(VLOOKUP($X$672,'Banco de Dados'!$B$4:$J$50,4,FALSE),"ERRO")),"")</f>
        <v/>
      </c>
      <c r="Y676" s="29" t="str">
        <f>IFERROR(X676+W676,"")</f>
        <v/>
      </c>
      <c r="Z676" s="103" t="str">
        <f>IFERROR(Y676*(C676*(PRINCIPAL!$G$186/100))*0.47*(44/12),"")</f>
        <v/>
      </c>
      <c r="AA676" s="111" t="str">
        <f>IFERROR(Z676+AA675,"")</f>
        <v/>
      </c>
      <c r="AB676" s="30" t="str">
        <f>IFERROR(IF(AND(PRINCIPAL!$H$187&lt;&gt;"",OR(L676=PRINCIPAL!$I$187,L676=PRINCIPAL!$I$187+PRINCIPAL!$I$187,L676=PRINCIPAL!$I$187+PRINCIPAL!$I$187+PRINCIPAL!$I$187)),0,IF(AND(PRINCIPAL!$H$187&lt;&gt;"",L676=PRINCIPAL!$J$187),VLOOKUP($AC$672,'Banco de Dados'!$B$4:$J$50,8,FALSE)*PRINCIPAL!$H$187*(1-(PRINCIPAL!$K$187/100)),IF(AND(PRINCIPAL!$H$187&lt;&gt;"",L676=PRINCIPAL!$L$187),VLOOKUP($AC$672,'Banco de Dados'!$B$4:$J$50,8,FALSE)*PRINCIPAL!$H$187*(1-(PRINCIPAL!$M$187/100)),IF(AND(PRINCIPAL!$H$187&lt;&gt;"",L676=PRINCIPAL!$N$187),VLOOKUP($AC$672,'Banco de Dados'!$B$4:$J$50,8,FALSE)*PRINCIPAL!$H$187*(1-(PRINCIPAL!$O$187/100)),IF(PRINCIPAL!$H$187&lt;&gt;"",VLOOKUP($AC$672,'Banco de Dados'!$B$4:$J$50,8,FALSE)*PRINCIPAL!$H$187,IF(OR(L676=PRINCIPAL!$I$187,L676=PRINCIPAL!$I$187+PRINCIPAL!$I$187,L676=PRINCIPAL!$I$187+PRINCIPAL!$I$187+PRINCIPAL!$I$187),0,IF(L676=PRINCIPAL!$J$187,VLOOKUP($AC$672,'Banco de Dados'!$B$4:$J$50,6,FALSE)*(1-(PRINCIPAL!$K$187/100)),IF(L676=PRINCIPAL!$L$187,VLOOKUP($AC$672,'Banco de Dados'!$B$4:$J$50,6,FALSE)*(1-(PRINCIPAL!$M$187/100)),IF(L676=PRINCIPAL!$N$187,VLOOKUP($AC$672,'Banco de Dados'!$B$4:$J$50,6,FALSE)*(1-(PRINCIPAL!$O$187/100)),VLOOKUP($AC$672,'Banco de Dados'!$B$4:$J$50,6,FALSE)))))))))),"")</f>
        <v/>
      </c>
      <c r="AC676" s="29" t="str">
        <f>IFERROR(AB676*(IFERROR(VLOOKUP($AC$672,'Banco de Dados'!$B$4:$J$50,4,FALSE),"ERRO")),"")</f>
        <v/>
      </c>
      <c r="AD676" s="29" t="str">
        <f>IFERROR(AC676+AB676,"")</f>
        <v/>
      </c>
      <c r="AE676" s="103" t="str">
        <f>IFERROR(AD676*(C676*(PRINCIPAL!$G$187/100))*0.47*(44/12),"")</f>
        <v/>
      </c>
      <c r="AF676" s="111" t="str">
        <f>IFERROR(AE676+AF675,"")</f>
        <v/>
      </c>
      <c r="AG676" s="30" t="str">
        <f>IFERROR(IF(AND(PRINCIPAL!$H$188&lt;&gt;"",OR(L676=PRINCIPAL!$I$188,L676=PRINCIPAL!$I$188+PRINCIPAL!$I$188,L676=PRINCIPAL!$I$188+PRINCIPAL!$I$188+PRINCIPAL!$I$188)),0,IF(AND(PRINCIPAL!$H$188&lt;&gt;"",L676=PRINCIPAL!$J$188),VLOOKUP($AH$672,'Banco de Dados'!$B$4:$J$50,8,FALSE)*PRINCIPAL!$H$188*(1-(PRINCIPAL!$K$188/100)),IF(AND(PRINCIPAL!$H$188&lt;&gt;"",L676=PRINCIPAL!$L$188),VLOOKUP($AH$672,'Banco de Dados'!$B$4:$J$50,8,FALSE)*PRINCIPAL!$H$188*(1-(PRINCIPAL!$M$188/100)),IF(AND(PRINCIPAL!$H$188&lt;&gt;"",L676=PRINCIPAL!$N$188),VLOOKUP($AH$672,'Banco de Dados'!$B$4:$J$50,8,FALSE)*PRINCIPAL!$H$188*(1-(PRINCIPAL!$O$188/100)),IF(PRINCIPAL!$H$188&lt;&gt;"",VLOOKUP($AH$672,'Banco de Dados'!$B$4:$J$50,8,FALSE)*PRINCIPAL!$H$188,IF(OR(L676=PRINCIPAL!$I$188,L676=PRINCIPAL!$I$188+PRINCIPAL!$I$188,L676=PRINCIPAL!$I$188+PRINCIPAL!$I$188+PRINCIPAL!$I$188),0,IF(L676=PRINCIPAL!$J$188,VLOOKUP($AH$672,'Banco de Dados'!$B$4:$J$50,6,FALSE)*(1-(PRINCIPAL!$K$188/100)),IF(L676=PRINCIPAL!$L$188,VLOOKUP($AH$672,'Banco de Dados'!$B$4:$J$50,6,FALSE)*(1-(PRINCIPAL!$M$188/100)),IF(L676=PRINCIPAL!$N$188,VLOOKUP($AH$672,'Banco de Dados'!$B$4:$J$50,6,FALSE)*(1-(PRINCIPAL!$O$188/100)),VLOOKUP($AH$672,'Banco de Dados'!$B$4:$J$50,6,FALSE)))))))))),"")</f>
        <v/>
      </c>
      <c r="AH676" s="29" t="str">
        <f>IFERROR(AG676*(IFERROR(VLOOKUP($AH$672,'Banco de Dados'!$B$4:$J$50,4,FALSE),"ERRO")),"")</f>
        <v/>
      </c>
      <c r="AI676" s="29" t="str">
        <f>IFERROR(AH676+AG676,"")</f>
        <v/>
      </c>
      <c r="AJ676" s="103" t="str">
        <f>IFERROR(AI676*(C676*(PRINCIPAL!$G$188/100))*0.47*(44/12),"")</f>
        <v/>
      </c>
      <c r="AK676" s="111" t="str">
        <f>IFERROR(AJ676+AK675,"")</f>
        <v/>
      </c>
      <c r="AL676" s="30" t="str">
        <f>IFERROR(IF(AND(PRINCIPAL!$H$189&lt;&gt;"",OR(L676=PRINCIPAL!$I$189,L676=PRINCIPAL!$I$189+PRINCIPAL!$I$189,L676=PRINCIPAL!$I$189+PRINCIPAL!$I$189+PRINCIPAL!$I$189)),0,IF(AND(PRINCIPAL!$H$189&lt;&gt;"",L676=PRINCIPAL!$J$189),VLOOKUP($AM$672,'Banco de Dados'!$B$4:$J$50,8,FALSE)*PRINCIPAL!$H$189*(1-(PRINCIPAL!$K$189/100)),IF(AND(PRINCIPAL!$H$189&lt;&gt;"",L676=PRINCIPAL!$L$189),VLOOKUP($AM$672,'Banco de Dados'!$B$4:$J$50,8,FALSE)*PRINCIPAL!$H$189*(1-(PRINCIPAL!$M$189/100)),IF(AND(PRINCIPAL!$H$189&lt;&gt;"",L676=PRINCIPAL!$N$189),VLOOKUP($AM$672,'Banco de Dados'!$B$4:$J$50,8,FALSE)*PRINCIPAL!$H$189*(1-(PRINCIPAL!$O$189/100)),IF(PRINCIPAL!$H$189&lt;&gt;"",VLOOKUP($AM$672,'Banco de Dados'!$B$4:$J$50,8,FALSE)*PRINCIPAL!$H$189,IF(OR(L676=PRINCIPAL!$I$189,L676=PRINCIPAL!$I$189+PRINCIPAL!$I$189,L676=PRINCIPAL!$I$189+PRINCIPAL!$I$189+PRINCIPAL!$I$189),0,IF(L676=PRINCIPAL!$J$189,VLOOKUP($AM$672,'Banco de Dados'!$B$4:$J$50,6,FALSE)*(1-(PRINCIPAL!$K$189/100)),IF(L676=PRINCIPAL!$L$189,VLOOKUP($AM$672,'Banco de Dados'!$B$4:$J$50,6,FALSE)*(1-(PRINCIPAL!$M$189/100)),IF(L676=PRINCIPAL!$N$189,VLOOKUP($AM$672,'Banco de Dados'!$B$4:$J$50,6,FALSE)*(1-(PRINCIPAL!$O$189/100)),VLOOKUP($AM$672,'Banco de Dados'!$B$4:$J$50,6,FALSE)))))))))),"")</f>
        <v/>
      </c>
      <c r="AM676" s="29" t="str">
        <f>IFERROR(AL676*(IFERROR(VLOOKUP($AM$672,'Banco de Dados'!$B$4:$J$50,4,FALSE),"ERRO")),"")</f>
        <v/>
      </c>
      <c r="AN676" s="29" t="str">
        <f>IFERROR(AM676+AL676,"")</f>
        <v/>
      </c>
      <c r="AO676" s="103" t="str">
        <f>IFERROR(AN676*(C676*(PRINCIPAL!$G$189/100))*0.47*(44/12),"")</f>
        <v/>
      </c>
      <c r="AP676" s="111" t="str">
        <f>IFERROR(AO676+AP675,"")</f>
        <v/>
      </c>
      <c r="AQ676" s="30" t="str">
        <f>IFERROR(IF(AND(PRINCIPAL!$H$190&lt;&gt;"",OR(L676=PRINCIPAL!$I$190,L676=PRINCIPAL!$I$190+PRINCIPAL!$I$190,L676=PRINCIPAL!$I$190+PRINCIPAL!$I$190+PRINCIPAL!$I$190)),0,IF(AND(PRINCIPAL!$H$190&lt;&gt;"",L676=PRINCIPAL!$J$190),VLOOKUP($AR$672,'Banco de Dados'!$B$4:$J$50,8,FALSE)*PRINCIPAL!$H$190*(1-(PRINCIPAL!$K$190/100)),IF(AND(PRINCIPAL!$H$190&lt;&gt;"",L676=PRINCIPAL!$L$190),VLOOKUP($AR$672,'Banco de Dados'!$B$4:$J$50,8,FALSE)*PRINCIPAL!$H$190*(1-(PRINCIPAL!$M$190/100)),IF(AND(PRINCIPAL!$H$190&lt;&gt;"",L676=PRINCIPAL!$N$190),VLOOKUP($AR$672,'Banco de Dados'!$B$4:$J$50,8,FALSE)*PRINCIPAL!$H$190*(1-(PRINCIPAL!$O$190/100)),IF(PRINCIPAL!$H$190&lt;&gt;"",VLOOKUP($AR$672,'Banco de Dados'!$B$4:$J$50,8,FALSE)*PRINCIPAL!$H$190,IF(OR(L676=PRINCIPAL!$I$190,L676=PRINCIPAL!$I$190+PRINCIPAL!$I$190,L676=PRINCIPAL!$I$190+PRINCIPAL!$I$190+PRINCIPAL!$I$190),0,IF(L676=PRINCIPAL!$J$190,VLOOKUP($AR$672,'Banco de Dados'!$B$4:$J$50,6,FALSE)*(1-(PRINCIPAL!$K$190/100)),IF(L676=PRINCIPAL!$L$190,VLOOKUP($AR$672,'Banco de Dados'!$B$4:$J$50,6,FALSE)*(1-(PRINCIPAL!$M$190/100)),IF(L676=PRINCIPAL!$N$190,VLOOKUP($AR$672,'Banco de Dados'!$B$4:$J$50,6,FALSE)*(1-(PRINCIPAL!$O$190/100)),VLOOKUP($AR$672,'Banco de Dados'!$B$4:$J$50,6,FALSE)))))))))),"")</f>
        <v/>
      </c>
      <c r="AR676" s="29" t="str">
        <f>IFERROR(AQ676*(IFERROR(VLOOKUP($AR$672,'Banco de Dados'!$B$4:$J$50,4,FALSE),"ERRO")),"")</f>
        <v/>
      </c>
      <c r="AS676" s="29" t="str">
        <f>IFERROR(AR676+AQ676,"")</f>
        <v/>
      </c>
      <c r="AT676" s="103" t="str">
        <f>IFERROR(AS676*(C676*(PRINCIPAL!$G$190/100))*0.47*(44/12),"")</f>
        <v/>
      </c>
      <c r="AU676" s="111" t="str">
        <f>IFERROR(AT676+AU675,"")</f>
        <v/>
      </c>
      <c r="AV676" s="30" t="str">
        <f>IFERROR(IF(AND(PRINCIPAL!$H$191&lt;&gt;"",OR(L676=PRINCIPAL!$I$191,L676=PRINCIPAL!$I$191+PRINCIPAL!$I$191,L676=PRINCIPAL!$I$191+PRINCIPAL!$I$191+PRINCIPAL!$I$191)),0,IF(AND(PRINCIPAL!$H$191&lt;&gt;"",L676=PRINCIPAL!$J$191),VLOOKUP($AW$672,'Banco de Dados'!$B$4:$J$50,8,FALSE)*PRINCIPAL!$H$191*(1-(PRINCIPAL!$K$191/100)),IF(AND(PRINCIPAL!$H$191&lt;&gt;"",L676=PRINCIPAL!$L$191),VLOOKUP($AW$672,'Banco de Dados'!$B$4:$J$50,8,FALSE)*PRINCIPAL!$H$191*(1-(PRINCIPAL!$M$191/100)),IF(AND(PRINCIPAL!$H$191&lt;&gt;"",L676=PRINCIPAL!$N$191),VLOOKUP($AW$672,'Banco de Dados'!$B$4:$J$50,8,FALSE)*PRINCIPAL!$H$191*(1-(PRINCIPAL!$O$191/100)),IF(PRINCIPAL!$H$191&lt;&gt;"",VLOOKUP($AW$672,'Banco de Dados'!$B$4:$J$50,8,FALSE)*PRINCIPAL!$H$191,IF(OR(L676=PRINCIPAL!$I$191,L676=PRINCIPAL!$I$191+PRINCIPAL!$I$191,L676=PRINCIPAL!$I$191+PRINCIPAL!$I$191+PRINCIPAL!$I$191),0,IF(L676=PRINCIPAL!$J$191,VLOOKUP($AW$672,'Banco de Dados'!$B$4:$J$50,6,FALSE)*(1-(PRINCIPAL!$K$191/100)),IF(L676=PRINCIPAL!$L$191,VLOOKUP($AW$672,'Banco de Dados'!$B$4:$J$50,6,FALSE)*(1-(PRINCIPAL!$M$191/100)),IF(L676=PRINCIPAL!$N$191,VLOOKUP($AW$672,'Banco de Dados'!$B$4:$J$50,6,FALSE)*(1-(PRINCIPAL!$O$191/100)),VLOOKUP($AW$672,'Banco de Dados'!$B$4:$J$50,6,FALSE)))))))))),"")</f>
        <v/>
      </c>
      <c r="AW676" s="29" t="str">
        <f>IFERROR(AV676*(IFERROR(VLOOKUP($AW$672,'Banco de Dados'!$B$4:$J$50,4,FALSE),"ERRO")),"")</f>
        <v/>
      </c>
      <c r="AX676" s="29" t="str">
        <f>IFERROR(AW676+AV676,"")</f>
        <v/>
      </c>
      <c r="AY676" s="103" t="str">
        <f>IFERROR(AX676*(C676*(PRINCIPAL!$G$191/100))*0.47*(44/12),"")</f>
        <v/>
      </c>
      <c r="AZ676" s="111" t="str">
        <f>IFERROR(AY676+AZ675,"")</f>
        <v/>
      </c>
      <c r="BA676" s="30" t="str">
        <f>IFERROR(IF(AND(PRINCIPAL!$H$192&lt;&gt;"",OR(L676=PRINCIPAL!$I$192,L676=PRINCIPAL!$I$192+PRINCIPAL!$I$192,L676=PRINCIPAL!$I$192+PRINCIPAL!$I$192+PRINCIPAL!$I$192)),0,IF(AND(PRINCIPAL!$H$192&lt;&gt;"",L676=PRINCIPAL!$J$192),VLOOKUP($BB$672,'Banco de Dados'!$B$4:$J$50,8,FALSE)*PRINCIPAL!$H$192*(1-(PRINCIPAL!$K$192/100)),IF(AND(PRINCIPAL!$H$192&lt;&gt;"",L676=PRINCIPAL!$L$192),VLOOKUP($BB$672,'Banco de Dados'!$B$4:$J$50,8,FALSE)*PRINCIPAL!$H$192*(1-(PRINCIPAL!$M$192/100)),IF(AND(PRINCIPAL!$H$192&lt;&gt;"",L676=PRINCIPAL!$N$192),VLOOKUP($BB$672,'Banco de Dados'!$B$4:$J$50,8,FALSE)*PRINCIPAL!$H$192*(1-(PRINCIPAL!$O$192/100)),IF(PRINCIPAL!$H$192&lt;&gt;"",VLOOKUP($BB$672,'Banco de Dados'!$B$4:$J$50,8,FALSE)*PRINCIPAL!$H$192,IF(OR(L676=PRINCIPAL!$I$192,L676=PRINCIPAL!$I$192+PRINCIPAL!$I$192,L676=PRINCIPAL!$I$192+PRINCIPAL!$I$192+PRINCIPAL!$I$192),0,IF(L676=PRINCIPAL!$J$192,VLOOKUP($BB$672,'Banco de Dados'!$B$4:$J$50,6,FALSE)*(1-(PRINCIPAL!$K$192/100)),IF(L676=PRINCIPAL!$L$192,VLOOKUP($BB$672,'Banco de Dados'!$B$4:$J$50,6,FALSE)*(1-(PRINCIPAL!$M$192/100)),IF(L676=PRINCIPAL!$N$192,VLOOKUP($BB$672,'Banco de Dados'!$B$4:$J$50,6,FALSE)*(1-(PRINCIPAL!$O$192/100)),VLOOKUP($BB$672,'Banco de Dados'!$B$4:$J$50,6,FALSE)))))))))),"")</f>
        <v/>
      </c>
      <c r="BB676" s="29" t="str">
        <f>IFERROR(BA676*(IFERROR(VLOOKUP($BB$672,'Banco de Dados'!$B$4:$J$50,4,FALSE),"ERRO")),"")</f>
        <v/>
      </c>
      <c r="BC676" s="29" t="str">
        <f>IFERROR(BB676+BA676,"")</f>
        <v/>
      </c>
      <c r="BD676" s="103" t="str">
        <f>IFERROR(BC676*(C676*(PRINCIPAL!$G$192/100))*0.47*(44/12),"")</f>
        <v/>
      </c>
      <c r="BE676" s="111" t="str">
        <f t="shared" ref="BE676:BE709" si="455">IFERROR(BD676,"")</f>
        <v/>
      </c>
      <c r="BF676" s="30" t="str">
        <f>IFERROR(IF(AND(PRINCIPAL!$H$193&lt;&gt;"",OR(L676=PRINCIPAL!$I$193,L676=PRINCIPAL!$I$193+PRINCIPAL!$I$193,L676=PRINCIPAL!$I$193+PRINCIPAL!$I$193+PRINCIPAL!$I$193)),0,IF(AND(PRINCIPAL!$H$193&lt;&gt;"",L676=PRINCIPAL!$J$193),VLOOKUP($BG$672,'Banco de Dados'!$B$4:$J$50,8,FALSE)*PRINCIPAL!$H$193*(1-(PRINCIPAL!$K$193/100)),IF(AND(PRINCIPAL!$H$193&lt;&gt;"",L676=PRINCIPAL!$L$193),VLOOKUP($BG$672,'Banco de Dados'!$B$4:$J$50,8,FALSE)*PRINCIPAL!$H$193*(1-(PRINCIPAL!$M$193/100)),IF(AND(PRINCIPAL!$H$193&lt;&gt;"",L676=PRINCIPAL!$N$193),VLOOKUP($BG$672,'Banco de Dados'!$B$4:$J$50,8,FALSE)*PRINCIPAL!$H$193*(1-(PRINCIPAL!$O$193/100)),IF(PRINCIPAL!$H$193&lt;&gt;"",VLOOKUP($BG$672,'Banco de Dados'!$B$4:$J$50,8,FALSE)*PRINCIPAL!$H$193,IF(OR(L676=PRINCIPAL!$I$193,L676=PRINCIPAL!$I$193+PRINCIPAL!$I$193,L676=PRINCIPAL!$I$193+PRINCIPAL!$I$193+PRINCIPAL!$I$193),0,IF(L676=PRINCIPAL!$J$193,VLOOKUP($BG$672,'Banco de Dados'!$B$4:$J$50,6,FALSE)*(1-(PRINCIPAL!$K$193/100)),IF(L676=PRINCIPAL!$L$193,VLOOKUP($BG$672,'Banco de Dados'!$B$4:$J$50,6,FALSE)*(1-(PRINCIPAL!$M$193/100)),IF(L676=PRINCIPAL!$N$193,VLOOKUP($BG$672,'Banco de Dados'!$B$4:$J$50,6,FALSE)*(1-(PRINCIPAL!$O$193/100)),VLOOKUP($BG$672,'Banco de Dados'!$B$4:$J$50,6,FALSE)))))))))),"")</f>
        <v/>
      </c>
      <c r="BG676" s="29" t="str">
        <f>IFERROR(BF676*(IFERROR(VLOOKUP($BG$672,'Banco de Dados'!$B$4:$J$50,4,FALSE),"ERRO")),"")</f>
        <v/>
      </c>
      <c r="BH676" s="29" t="str">
        <f>IFERROR(BG676+BF676,"")</f>
        <v/>
      </c>
      <c r="BI676" s="103" t="str">
        <f>IFERROR(BH676*(C676*(PRINCIPAL!$G$193/100))*0.47*(44/12),"")</f>
        <v/>
      </c>
      <c r="BJ676" s="102" t="str">
        <f t="shared" ref="BJ676:BJ709" si="456">IFERROR(BI676,"")</f>
        <v/>
      </c>
    </row>
    <row r="677" spans="2:62" ht="12.75" customHeight="1" x14ac:dyDescent="0.3">
      <c r="B677" s="326">
        <f t="shared" ref="B677:B709" si="457">IF(B638&lt;&gt;"",B638,"")</f>
        <v>2023</v>
      </c>
      <c r="C677" s="342"/>
      <c r="D677" s="1"/>
      <c r="E677" s="116">
        <v>3</v>
      </c>
      <c r="F677" s="24" t="str">
        <f>IFERROR(VLOOKUP($G$672,'Banco de Dados'!$B$4:$J$50,6,FALSE),"")</f>
        <v/>
      </c>
      <c r="G677" s="25" t="str">
        <f>IFERROR(F677*(IFERROR(VLOOKUP($G$672,'Banco de Dados'!$B$4:$J$50,4,FALSE),"ERRO")),"")</f>
        <v/>
      </c>
      <c r="H677" s="25" t="str">
        <f t="shared" ref="H677:H709" si="458">IFERROR(F677+G677,"")</f>
        <v/>
      </c>
      <c r="I677" s="103" t="str">
        <f t="shared" ref="I677:I709" si="459">IFERROR(H677*(C677)*0.47*(44/12),"")</f>
        <v/>
      </c>
      <c r="J677" s="117" t="str">
        <f t="shared" ref="J677:J709" si="460">IFERROR(I677+J676,"")</f>
        <v/>
      </c>
      <c r="K677" s="1"/>
      <c r="L677" s="91">
        <v>3</v>
      </c>
      <c r="M677" s="24" t="str">
        <f>IFERROR(IF(AND(PRINCIPAL!$H$184&lt;&gt;"",OR(L677=PRINCIPAL!$I$184,L677=PRINCIPAL!$I$184+PRINCIPAL!$I$184,L677=PRINCIPAL!$I$184+PRINCIPAL!$I$184+PRINCIPAL!$I$184)),0,IF(AND(PRINCIPAL!$H$184&lt;&gt;"",L677=PRINCIPAL!$J$184),VLOOKUP($N$672,'Banco de Dados'!$B$4:$J$50,8,FALSE)*PRINCIPAL!$H$184*(1-(PRINCIPAL!$K$184/100)),IF(AND(PRINCIPAL!$H$184&lt;&gt;"",L677=PRINCIPAL!$L$184),VLOOKUP($N$672,'Banco de Dados'!$B$4:$J$50,8,FALSE)*PRINCIPAL!$H$184*(1-(PRINCIPAL!$M$184/100)),IF(AND(PRINCIPAL!$H$184&lt;&gt;"",L677=PRINCIPAL!$N$184),VLOOKUP($N$672,'Banco de Dados'!$B$4:$J$50,8,FALSE)*PRINCIPAL!$H$184*(1-(PRINCIPAL!$O$184/100)),IF(PRINCIPAL!$H$184&lt;&gt;"",VLOOKUP($N$672,'Banco de Dados'!$B$4:$J$50,8,FALSE)*PRINCIPAL!$H$184,IF(OR(L677=PRINCIPAL!$I$184,L677=PRINCIPAL!$I$184+PRINCIPAL!$I$184,L677=PRINCIPAL!$I$184+PRINCIPAL!$I$184+PRINCIPAL!$I$184),0,IF(L677=PRINCIPAL!$J$184,VLOOKUP($N$672,'Banco de Dados'!$B$4:$J$50,6,FALSE)*(1-(PRINCIPAL!$K$184/100)),IF(L677=PRINCIPAL!$L$184,VLOOKUP($N$672,'Banco de Dados'!$B$4:$J$50,6,FALSE)*(1-(PRINCIPAL!$M$184/100)),IF(L677=PRINCIPAL!$N$184,VLOOKUP($N$672,'Banco de Dados'!$B$4:$J$50,6,FALSE)*(1-(PRINCIPAL!$O$184/100)),VLOOKUP($N$672,'Banco de Dados'!$B$4:$J$50,6,FALSE)))))))))),"")</f>
        <v/>
      </c>
      <c r="N677" s="25" t="str">
        <f>IFERROR(M677*(IFERROR(VLOOKUP($N$672,'Banco de Dados'!$B$4:$J$50,4,FALSE),"ERRO")),"")</f>
        <v/>
      </c>
      <c r="O677" s="25" t="str">
        <f t="shared" ref="O677:O692" si="461">IFERROR(M677+N677,"")</f>
        <v/>
      </c>
      <c r="P677" s="103" t="str">
        <f>IFERROR(O677*(C677*(PRINCIPAL!$G$184/100))*0.47*(44/12),"")</f>
        <v/>
      </c>
      <c r="Q677" s="107" t="str">
        <f>IFERROR(Q676+P677,"")</f>
        <v/>
      </c>
      <c r="R677" s="29" t="str">
        <f>IFERROR(IF(AND(PRINCIPAL!$H$185&lt;&gt;"",OR(L677=PRINCIPAL!$I$185,L677=PRINCIPAL!$I$185+PRINCIPAL!$I$185,L677=PRINCIPAL!$I$185+PRINCIPAL!$I$185+PRINCIPAL!$I$185)),0,IF(AND(PRINCIPAL!$H$185&lt;&gt;"",L677=PRINCIPAL!$J$185),VLOOKUP($S$672,'Banco de Dados'!$B$4:$J$50,8,FALSE)*PRINCIPAL!$H$185*(1-(PRINCIPAL!$K$185/100)),IF(AND(PRINCIPAL!$H$185&lt;&gt;"",L677=PRINCIPAL!$L$185),VLOOKUP($S$672,'Banco de Dados'!$B$4:$J$50,8,FALSE)*PRINCIPAL!$H$185*(1-(PRINCIPAL!$M$185/100)),IF(AND(PRINCIPAL!$H$185&lt;&gt;"",L677=PRINCIPAL!$N$185),VLOOKUP($S$672,'Banco de Dados'!$B$4:$J$50,8,FALSE)*PRINCIPAL!$H$185*(1-(PRINCIPAL!$O$185/100)),IF(PRINCIPAL!$H$185&lt;&gt;"",VLOOKUP($S$672,'Banco de Dados'!$B$4:$J$50,8,FALSE)*PRINCIPAL!$H$185,IF(OR(L677=PRINCIPAL!$I$185,L677=PRINCIPAL!$I$185+PRINCIPAL!$I$185,L677=PRINCIPAL!$I$185+PRINCIPAL!$I$185+PRINCIPAL!$I$185),0,IF(L677=PRINCIPAL!$J$185,VLOOKUP($S$672,'Banco de Dados'!$B$4:$J$50,6,FALSE)*(1-(PRINCIPAL!$K$185/100)),IF(L677=PRINCIPAL!$L$185,VLOOKUP($S$672,'Banco de Dados'!$B$4:$J$50,6,FALSE)*(1-(PRINCIPAL!$M$185/100)),IF(L677=PRINCIPAL!$N$185,VLOOKUP($S$672,'Banco de Dados'!$B$4:$J$50,6,FALSE)*(1-(PRINCIPAL!$O$185/100)),VLOOKUP($S$672,'Banco de Dados'!$B$4:$J$50,6,FALSE)))))))))),"")</f>
        <v/>
      </c>
      <c r="S677" s="29" t="str">
        <f>IFERROR(R677*(IFERROR(VLOOKUP($S$672,'Banco de Dados'!$B$4:$J$50,4,FALSE),"ERRO")),"")</f>
        <v/>
      </c>
      <c r="T677" s="29" t="str">
        <f t="shared" ref="T677:T681" si="462">IFERROR(R677+S677,"")</f>
        <v/>
      </c>
      <c r="U677" s="103" t="str">
        <f>IFERROR(T677*(C677*(PRINCIPAL!$G$185/100))*0.47*(44/12),"")</f>
        <v/>
      </c>
      <c r="V677" s="103" t="str">
        <f t="shared" si="454"/>
        <v/>
      </c>
      <c r="W677" s="30" t="str">
        <f>IFERROR(IF(AND(PRINCIPAL!$H$186&lt;&gt;"",OR(L677=PRINCIPAL!$I$186,L677=PRINCIPAL!$I$186+PRINCIPAL!$I$186,L677=PRINCIPAL!$I$186+PRINCIPAL!$I$186+PRINCIPAL!$I$186)),0,IF(AND(PRINCIPAL!$H$186&lt;&gt;"",L677=PRINCIPAL!$J$186),VLOOKUP($X$672,'Banco de Dados'!$B$4:$J$50,8,FALSE)*PRINCIPAL!$H$186*(1-(PRINCIPAL!$K$186/100)),IF(AND(PRINCIPAL!$H$186&lt;&gt;"",L677=PRINCIPAL!$L$186),VLOOKUP($X$672,'Banco de Dados'!$B$4:$J$50,8,FALSE)*PRINCIPAL!$H$186*(1-(PRINCIPAL!$M$186/100)),IF(AND(PRINCIPAL!$H$186&lt;&gt;"",L677=PRINCIPAL!$N$186),VLOOKUP($X$672,'Banco de Dados'!$B$4:$J$50,8,FALSE)*PRINCIPAL!$H$186*(1-(PRINCIPAL!$O$186/100)),IF(PRINCIPAL!$H$186&lt;&gt;"",VLOOKUP($X$672,'Banco de Dados'!$B$4:$J$50,8,FALSE)*PRINCIPAL!$H$186,IF(OR(L677=PRINCIPAL!$I$186,L677=PRINCIPAL!$I$186+PRINCIPAL!$I$186,L677=PRINCIPAL!$I$186+PRINCIPAL!$I$186+PRINCIPAL!$I$186),0,IF(L677=PRINCIPAL!$J$186,VLOOKUP($X$672,'Banco de Dados'!$B$4:$J$50,6,FALSE)*(1-(PRINCIPAL!$K$186/100)),IF(L677=PRINCIPAL!$L$186,VLOOKUP($X$672,'Banco de Dados'!$B$4:$J$50,6,FALSE)*(1-(PRINCIPAL!$M$186/100)),IF(L677=PRINCIPAL!$N$186,VLOOKUP($X$672,'Banco de Dados'!$B$4:$J$50,6,FALSE)*(1-(PRINCIPAL!$O$186/100)),VLOOKUP($X$672,'Banco de Dados'!$B$4:$J$50,6,FALSE)))))))))),"")</f>
        <v/>
      </c>
      <c r="X677" s="29" t="str">
        <f>IFERROR(W677*(IFERROR(VLOOKUP($X$672,'Banco de Dados'!$B$4:$J$50,4,FALSE),"ERRO")),"")</f>
        <v/>
      </c>
      <c r="Y677" s="29" t="str">
        <f>IFERROR(X677+W677,"")</f>
        <v/>
      </c>
      <c r="Z677" s="103" t="str">
        <f>IFERROR(Y677*(C677*(PRINCIPAL!$G$186/100))*0.47*(44/12),"")</f>
        <v/>
      </c>
      <c r="AA677" s="111" t="str">
        <f>IFERROR(Z677+AA676,"")</f>
        <v/>
      </c>
      <c r="AB677" s="30" t="str">
        <f>IFERROR(IF(AND(PRINCIPAL!$H$187&lt;&gt;"",OR(L677=PRINCIPAL!$I$187,L677=PRINCIPAL!$I$187+PRINCIPAL!$I$187,L677=PRINCIPAL!$I$187+PRINCIPAL!$I$187+PRINCIPAL!$I$187)),0,IF(AND(PRINCIPAL!$H$187&lt;&gt;"",L677=PRINCIPAL!$J$187),VLOOKUP($AC$672,'Banco de Dados'!$B$4:$J$50,8,FALSE)*PRINCIPAL!$H$187*(1-(PRINCIPAL!$K$187/100)),IF(AND(PRINCIPAL!$H$187&lt;&gt;"",L677=PRINCIPAL!$L$187),VLOOKUP($AC$672,'Banco de Dados'!$B$4:$J$50,8,FALSE)*PRINCIPAL!$H$187*(1-(PRINCIPAL!$M$187/100)),IF(AND(PRINCIPAL!$H$187&lt;&gt;"",L677=PRINCIPAL!$N$187),VLOOKUP($AC$672,'Banco de Dados'!$B$4:$J$50,8,FALSE)*PRINCIPAL!$H$187*(1-(PRINCIPAL!$O$187/100)),IF(PRINCIPAL!$H$187&lt;&gt;"",VLOOKUP($AC$672,'Banco de Dados'!$B$4:$J$50,8,FALSE)*PRINCIPAL!$H$187,IF(OR(L677=PRINCIPAL!$I$187,L677=PRINCIPAL!$I$187+PRINCIPAL!$I$187,L677=PRINCIPAL!$I$187+PRINCIPAL!$I$187+PRINCIPAL!$I$187),0,IF(L677=PRINCIPAL!$J$187,VLOOKUP($AC$672,'Banco de Dados'!$B$4:$J$50,6,FALSE)*(1-(PRINCIPAL!$K$187/100)),IF(L677=PRINCIPAL!$L$187,VLOOKUP($AC$672,'Banco de Dados'!$B$4:$J$50,6,FALSE)*(1-(PRINCIPAL!$M$187/100)),IF(L677=PRINCIPAL!$N$187,VLOOKUP($AC$672,'Banco de Dados'!$B$4:$J$50,6,FALSE)*(1-(PRINCIPAL!$O$187/100)),VLOOKUP($AC$672,'Banco de Dados'!$B$4:$J$50,6,FALSE)))))))))),"")</f>
        <v/>
      </c>
      <c r="AC677" s="29" t="str">
        <f>IFERROR(AB677*(IFERROR(VLOOKUP($AC$672,'Banco de Dados'!$B$4:$J$50,4,FALSE),"ERRO")),"")</f>
        <v/>
      </c>
      <c r="AD677" s="29" t="str">
        <f t="shared" ref="AD677:AD709" si="463">IFERROR(AC677+AB677,"")</f>
        <v/>
      </c>
      <c r="AE677" s="103" t="str">
        <f>IFERROR(AD677*(C677*(PRINCIPAL!$G$187/100))*0.47*(44/12),"")</f>
        <v/>
      </c>
      <c r="AF677" s="111" t="str">
        <f t="shared" ref="AF677:AF709" si="464">IFERROR(AE677+AF676,"")</f>
        <v/>
      </c>
      <c r="AG677" s="30" t="str">
        <f>IFERROR(IF(AND(PRINCIPAL!$H$188&lt;&gt;"",OR(L677=PRINCIPAL!$I$188,L677=PRINCIPAL!$I$188+PRINCIPAL!$I$188,L677=PRINCIPAL!$I$188+PRINCIPAL!$I$188+PRINCIPAL!$I$188)),0,IF(AND(PRINCIPAL!$H$188&lt;&gt;"",L677=PRINCIPAL!$J$188),VLOOKUP($AH$672,'Banco de Dados'!$B$4:$J$50,8,FALSE)*PRINCIPAL!$H$188*(1-(PRINCIPAL!$K$188/100)),IF(AND(PRINCIPAL!$H$188&lt;&gt;"",L677=PRINCIPAL!$L$188),VLOOKUP($AH$672,'Banco de Dados'!$B$4:$J$50,8,FALSE)*PRINCIPAL!$H$188*(1-(PRINCIPAL!$M$188/100)),IF(AND(PRINCIPAL!$H$188&lt;&gt;"",L677=PRINCIPAL!$N$188),VLOOKUP($AH$672,'Banco de Dados'!$B$4:$J$50,8,FALSE)*PRINCIPAL!$H$188*(1-(PRINCIPAL!$O$188/100)),IF(PRINCIPAL!$H$188&lt;&gt;"",VLOOKUP($AH$672,'Banco de Dados'!$B$4:$J$50,8,FALSE)*PRINCIPAL!$H$188,IF(OR(L677=PRINCIPAL!$I$188,L677=PRINCIPAL!$I$188+PRINCIPAL!$I$188,L677=PRINCIPAL!$I$188+PRINCIPAL!$I$188+PRINCIPAL!$I$188),0,IF(L677=PRINCIPAL!$J$188,VLOOKUP($AH$672,'Banco de Dados'!$B$4:$J$50,6,FALSE)*(1-(PRINCIPAL!$K$188/100)),IF(L677=PRINCIPAL!$L$188,VLOOKUP($AH$672,'Banco de Dados'!$B$4:$J$50,6,FALSE)*(1-(PRINCIPAL!$M$188/100)),IF(L677=PRINCIPAL!$N$188,VLOOKUP($AH$672,'Banco de Dados'!$B$4:$J$50,6,FALSE)*(1-(PRINCIPAL!$O$188/100)),VLOOKUP($AH$672,'Banco de Dados'!$B$4:$J$50,6,FALSE)))))))))),"")</f>
        <v/>
      </c>
      <c r="AH677" s="29" t="str">
        <f>IFERROR(AG677*(IFERROR(VLOOKUP($AH$672,'Banco de Dados'!$B$4:$J$50,4,FALSE),"ERRO")),"")</f>
        <v/>
      </c>
      <c r="AI677" s="29" t="str">
        <f t="shared" ref="AI677:AI709" si="465">IFERROR(AH677+AG677,"")</f>
        <v/>
      </c>
      <c r="AJ677" s="103" t="str">
        <f>IFERROR(AI677*(C677*(PRINCIPAL!$G$188/100))*0.47*(44/12),"")</f>
        <v/>
      </c>
      <c r="AK677" s="111" t="str">
        <f>IFERROR(AJ677+AK676,"")</f>
        <v/>
      </c>
      <c r="AL677" s="30" t="str">
        <f>IFERROR(IF(AND(PRINCIPAL!$H$189&lt;&gt;"",OR(L677=PRINCIPAL!$I$189,L677=PRINCIPAL!$I$189+PRINCIPAL!$I$189,L677=PRINCIPAL!$I$189+PRINCIPAL!$I$189+PRINCIPAL!$I$189)),0,IF(AND(PRINCIPAL!$H$189&lt;&gt;"",L677=PRINCIPAL!$J$189),VLOOKUP($AM$672,'Banco de Dados'!$B$4:$J$50,8,FALSE)*PRINCIPAL!$H$189*(1-(PRINCIPAL!$K$189/100)),IF(AND(PRINCIPAL!$H$189&lt;&gt;"",L677=PRINCIPAL!$L$189),VLOOKUP($AM$672,'Banco de Dados'!$B$4:$J$50,8,FALSE)*PRINCIPAL!$H$189*(1-(PRINCIPAL!$M$189/100)),IF(AND(PRINCIPAL!$H$189&lt;&gt;"",L677=PRINCIPAL!$N$189),VLOOKUP($AM$672,'Banco de Dados'!$B$4:$J$50,8,FALSE)*PRINCIPAL!$H$189*(1-(PRINCIPAL!$O$189/100)),IF(PRINCIPAL!$H$189&lt;&gt;"",VLOOKUP($AM$672,'Banco de Dados'!$B$4:$J$50,8,FALSE)*PRINCIPAL!$H$189,IF(OR(L677=PRINCIPAL!$I$189,L677=PRINCIPAL!$I$189+PRINCIPAL!$I$189,L677=PRINCIPAL!$I$189+PRINCIPAL!$I$189+PRINCIPAL!$I$189),0,IF(L677=PRINCIPAL!$J$189,VLOOKUP($AM$672,'Banco de Dados'!$B$4:$J$50,6,FALSE)*(1-(PRINCIPAL!$K$189/100)),IF(L677=PRINCIPAL!$L$189,VLOOKUP($AM$672,'Banco de Dados'!$B$4:$J$50,6,FALSE)*(1-(PRINCIPAL!$M$189/100)),IF(L677=PRINCIPAL!$N$189,VLOOKUP($AM$672,'Banco de Dados'!$B$4:$J$50,6,FALSE)*(1-(PRINCIPAL!$O$189/100)),VLOOKUP($AM$672,'Banco de Dados'!$B$4:$J$50,6,FALSE)))))))))),"")</f>
        <v/>
      </c>
      <c r="AM677" s="29" t="str">
        <f>IFERROR(AL677*(IFERROR(VLOOKUP($AM$672,'Banco de Dados'!$B$4:$J$50,4,FALSE),"ERRO")),"")</f>
        <v/>
      </c>
      <c r="AN677" s="29" t="str">
        <f t="shared" ref="AN677:AN709" si="466">IFERROR(AM677+AL677,"")</f>
        <v/>
      </c>
      <c r="AO677" s="103" t="str">
        <f>IFERROR(AN677*(C677*(PRINCIPAL!$G$189/100))*0.47*(44/12),"")</f>
        <v/>
      </c>
      <c r="AP677" s="111" t="str">
        <f t="shared" ref="AP677:AP709" si="467">IFERROR(AO677+AP676,"")</f>
        <v/>
      </c>
      <c r="AQ677" s="30" t="str">
        <f>IFERROR(IF(AND(PRINCIPAL!$H$190&lt;&gt;"",OR(L677=PRINCIPAL!$I$190,L677=PRINCIPAL!$I$190+PRINCIPAL!$I$190,L677=PRINCIPAL!$I$190+PRINCIPAL!$I$190+PRINCIPAL!$I$190)),0,IF(AND(PRINCIPAL!$H$190&lt;&gt;"",L677=PRINCIPAL!$J$190),VLOOKUP($AR$672,'Banco de Dados'!$B$4:$J$50,8,FALSE)*PRINCIPAL!$H$190*(1-(PRINCIPAL!$K$190/100)),IF(AND(PRINCIPAL!$H$190&lt;&gt;"",L677=PRINCIPAL!$L$190),VLOOKUP($AR$672,'Banco de Dados'!$B$4:$J$50,8,FALSE)*PRINCIPAL!$H$190*(1-(PRINCIPAL!$M$190/100)),IF(AND(PRINCIPAL!$H$190&lt;&gt;"",L677=PRINCIPAL!$N$190),VLOOKUP($AR$672,'Banco de Dados'!$B$4:$J$50,8,FALSE)*PRINCIPAL!$H$190*(1-(PRINCIPAL!$O$190/100)),IF(PRINCIPAL!$H$190&lt;&gt;"",VLOOKUP($AR$672,'Banco de Dados'!$B$4:$J$50,8,FALSE)*PRINCIPAL!$H$190,IF(OR(L677=PRINCIPAL!$I$190,L677=PRINCIPAL!$I$190+PRINCIPAL!$I$190,L677=PRINCIPAL!$I$190+PRINCIPAL!$I$190+PRINCIPAL!$I$190),0,IF(L677=PRINCIPAL!$J$190,VLOOKUP($AR$672,'Banco de Dados'!$B$4:$J$50,6,FALSE)*(1-(PRINCIPAL!$K$190/100)),IF(L677=PRINCIPAL!$L$190,VLOOKUP($AR$672,'Banco de Dados'!$B$4:$J$50,6,FALSE)*(1-(PRINCIPAL!$M$190/100)),IF(L677=PRINCIPAL!$N$190,VLOOKUP($AR$672,'Banco de Dados'!$B$4:$J$50,6,FALSE)*(1-(PRINCIPAL!$O$190/100)),VLOOKUP($AR$672,'Banco de Dados'!$B$4:$J$50,6,FALSE)))))))))),"")</f>
        <v/>
      </c>
      <c r="AR677" s="29" t="str">
        <f>IFERROR(AQ677*(IFERROR(VLOOKUP($AR$672,'Banco de Dados'!$B$4:$J$50,4,FALSE),"ERRO")),"")</f>
        <v/>
      </c>
      <c r="AS677" s="29" t="str">
        <f t="shared" ref="AS677:AS709" si="468">IFERROR(AR677+AQ677,"")</f>
        <v/>
      </c>
      <c r="AT677" s="103" t="str">
        <f>IFERROR(AS677*(C677*(PRINCIPAL!$G$190/100))*0.47*(44/12),"")</f>
        <v/>
      </c>
      <c r="AU677" s="111" t="str">
        <f t="shared" ref="AU677:AU709" si="469">IFERROR(AT677+AU676,"")</f>
        <v/>
      </c>
      <c r="AV677" s="30" t="str">
        <f>IFERROR(IF(AND(PRINCIPAL!$H$191&lt;&gt;"",OR(L677=PRINCIPAL!$I$191,L677=PRINCIPAL!$I$191+PRINCIPAL!$I$191,L677=PRINCIPAL!$I$191+PRINCIPAL!$I$191+PRINCIPAL!$I$191)),0,IF(AND(PRINCIPAL!$H$191&lt;&gt;"",L677=PRINCIPAL!$J$191),VLOOKUP($AW$672,'Banco de Dados'!$B$4:$J$50,8,FALSE)*PRINCIPAL!$H$191*(1-(PRINCIPAL!$K$191/100)),IF(AND(PRINCIPAL!$H$191&lt;&gt;"",L677=PRINCIPAL!$L$191),VLOOKUP($AW$672,'Banco de Dados'!$B$4:$J$50,8,FALSE)*PRINCIPAL!$H$191*(1-(PRINCIPAL!$M$191/100)),IF(AND(PRINCIPAL!$H$191&lt;&gt;"",L677=PRINCIPAL!$N$191),VLOOKUP($AW$672,'Banco de Dados'!$B$4:$J$50,8,FALSE)*PRINCIPAL!$H$191*(1-(PRINCIPAL!$O$191/100)),IF(PRINCIPAL!$H$191&lt;&gt;"",VLOOKUP($AW$672,'Banco de Dados'!$B$4:$J$50,8,FALSE)*PRINCIPAL!$H$191,IF(OR(L677=PRINCIPAL!$I$191,L677=PRINCIPAL!$I$191+PRINCIPAL!$I$191,L677=PRINCIPAL!$I$191+PRINCIPAL!$I$191+PRINCIPAL!$I$191),0,IF(L677=PRINCIPAL!$J$191,VLOOKUP($AW$672,'Banco de Dados'!$B$4:$J$50,6,FALSE)*(1-(PRINCIPAL!$K$191/100)),IF(L677=PRINCIPAL!$L$191,VLOOKUP($AW$672,'Banco de Dados'!$B$4:$J$50,6,FALSE)*(1-(PRINCIPAL!$M$191/100)),IF(L677=PRINCIPAL!$N$191,VLOOKUP($AW$672,'Banco de Dados'!$B$4:$J$50,6,FALSE)*(1-(PRINCIPAL!$O$191/100)),VLOOKUP($AW$672,'Banco de Dados'!$B$4:$J$50,6,FALSE)))))))))),"")</f>
        <v/>
      </c>
      <c r="AW677" s="29" t="str">
        <f>IFERROR(AV677*(IFERROR(VLOOKUP($AW$672,'Banco de Dados'!$B$4:$J$50,4,FALSE),"ERRO")),"")</f>
        <v/>
      </c>
      <c r="AX677" s="29" t="str">
        <f t="shared" ref="AX677:AX709" si="470">IFERROR(AW677+AV677,"")</f>
        <v/>
      </c>
      <c r="AY677" s="103" t="str">
        <f>IFERROR(AX677*(C677*(PRINCIPAL!$G$191/100))*0.47*(44/12),"")</f>
        <v/>
      </c>
      <c r="AZ677" s="111" t="str">
        <f>IFERROR(AY677+AZ676,"")</f>
        <v/>
      </c>
      <c r="BA677" s="30" t="str">
        <f>IFERROR(IF(AND(PRINCIPAL!$H$192&lt;&gt;"",OR(L677=PRINCIPAL!$I$192,L677=PRINCIPAL!$I$192+PRINCIPAL!$I$192,L677=PRINCIPAL!$I$192+PRINCIPAL!$I$192+PRINCIPAL!$I$192)),0,IF(AND(PRINCIPAL!$H$192&lt;&gt;"",L677=PRINCIPAL!$J$192),VLOOKUP($BB$672,'Banco de Dados'!$B$4:$J$50,8,FALSE)*PRINCIPAL!$H$192*(1-(PRINCIPAL!$K$192/100)),IF(AND(PRINCIPAL!$H$192&lt;&gt;"",L677=PRINCIPAL!$L$192),VLOOKUP($BB$672,'Banco de Dados'!$B$4:$J$50,8,FALSE)*PRINCIPAL!$H$192*(1-(PRINCIPAL!$M$192/100)),IF(AND(PRINCIPAL!$H$192&lt;&gt;"",L677=PRINCIPAL!$N$192),VLOOKUP($BB$672,'Banco de Dados'!$B$4:$J$50,8,FALSE)*PRINCIPAL!$H$192*(1-(PRINCIPAL!$O$192/100)),IF(PRINCIPAL!$H$192&lt;&gt;"",VLOOKUP($BB$672,'Banco de Dados'!$B$4:$J$50,8,FALSE)*PRINCIPAL!$H$192,IF(OR(L677=PRINCIPAL!$I$192,L677=PRINCIPAL!$I$192+PRINCIPAL!$I$192,L677=PRINCIPAL!$I$192+PRINCIPAL!$I$192+PRINCIPAL!$I$192),0,IF(L677=PRINCIPAL!$J$192,VLOOKUP($BB$672,'Banco de Dados'!$B$4:$J$50,6,FALSE)*(1-(PRINCIPAL!$K$192/100)),IF(L677=PRINCIPAL!$L$192,VLOOKUP($BB$672,'Banco de Dados'!$B$4:$J$50,6,FALSE)*(1-(PRINCIPAL!$M$192/100)),IF(L677=PRINCIPAL!$N$192,VLOOKUP($BB$672,'Banco de Dados'!$B$4:$J$50,6,FALSE)*(1-(PRINCIPAL!$O$192/100)),VLOOKUP($BB$672,'Banco de Dados'!$B$4:$J$50,6,FALSE)))))))))),"")</f>
        <v/>
      </c>
      <c r="BB677" s="29" t="str">
        <f>IFERROR(BA677*(IFERROR(VLOOKUP($BB$672,'Banco de Dados'!$B$4:$J$50,4,FALSE),"ERRO")),"")</f>
        <v/>
      </c>
      <c r="BC677" s="29" t="str">
        <f>IFERROR(BB677+BA677,"")</f>
        <v/>
      </c>
      <c r="BD677" s="103" t="str">
        <f>IFERROR(BC677*(C677*(PRINCIPAL!$G$192/100))*0.47*(44/12),"")</f>
        <v/>
      </c>
      <c r="BE677" s="111" t="str">
        <f t="shared" si="455"/>
        <v/>
      </c>
      <c r="BF677" s="30" t="str">
        <f>IFERROR(IF(AND(PRINCIPAL!$H$193&lt;&gt;"",OR(L677=PRINCIPAL!$I$193,L677=PRINCIPAL!$I$193+PRINCIPAL!$I$193,L677=PRINCIPAL!$I$193+PRINCIPAL!$I$193+PRINCIPAL!$I$193)),0,IF(AND(PRINCIPAL!$H$193&lt;&gt;"",L677=PRINCIPAL!$J$193),VLOOKUP($BG$672,'Banco de Dados'!$B$4:$J$50,8,FALSE)*PRINCIPAL!$H$193*(1-(PRINCIPAL!$K$193/100)),IF(AND(PRINCIPAL!$H$193&lt;&gt;"",L677=PRINCIPAL!$L$193),VLOOKUP($BG$672,'Banco de Dados'!$B$4:$J$50,8,FALSE)*PRINCIPAL!$H$193*(1-(PRINCIPAL!$M$193/100)),IF(AND(PRINCIPAL!$H$193&lt;&gt;"",L677=PRINCIPAL!$N$193),VLOOKUP($BG$672,'Banco de Dados'!$B$4:$J$50,8,FALSE)*PRINCIPAL!$H$193*(1-(PRINCIPAL!$O$193/100)),IF(PRINCIPAL!$H$193&lt;&gt;"",VLOOKUP($BG$672,'Banco de Dados'!$B$4:$J$50,8,FALSE)*PRINCIPAL!$H$193,IF(OR(L677=PRINCIPAL!$I$193,L677=PRINCIPAL!$I$193+PRINCIPAL!$I$193,L677=PRINCIPAL!$I$193+PRINCIPAL!$I$193+PRINCIPAL!$I$193),0,IF(L677=PRINCIPAL!$J$193,VLOOKUP($BG$672,'Banco de Dados'!$B$4:$J$50,6,FALSE)*(1-(PRINCIPAL!$K$193/100)),IF(L677=PRINCIPAL!$L$193,VLOOKUP($BG$672,'Banco de Dados'!$B$4:$J$50,6,FALSE)*(1-(PRINCIPAL!$M$193/100)),IF(L677=PRINCIPAL!$N$193,VLOOKUP($BG$672,'Banco de Dados'!$B$4:$J$50,6,FALSE)*(1-(PRINCIPAL!$O$193/100)),VLOOKUP($BG$672,'Banco de Dados'!$B$4:$J$50,6,FALSE)))))))))),"")</f>
        <v/>
      </c>
      <c r="BG677" s="29" t="str">
        <f>IFERROR(BF677*(IFERROR(VLOOKUP($BG$672,'Banco de Dados'!$B$4:$J$50,4,FALSE),"ERRO")),"")</f>
        <v/>
      </c>
      <c r="BH677" s="29" t="str">
        <f t="shared" ref="BH677:BH709" si="471">IFERROR(BG677+BF677,"")</f>
        <v/>
      </c>
      <c r="BI677" s="103" t="str">
        <f>IFERROR(BH677*(C677*(PRINCIPAL!$G$193/100))*0.47*(44/12),"")</f>
        <v/>
      </c>
      <c r="BJ677" s="102" t="str">
        <f t="shared" si="456"/>
        <v/>
      </c>
    </row>
    <row r="678" spans="2:62" ht="12.75" customHeight="1" x14ac:dyDescent="0.3">
      <c r="B678" s="326">
        <f t="shared" si="457"/>
        <v>2024</v>
      </c>
      <c r="C678" s="343"/>
      <c r="D678" s="1"/>
      <c r="E678" s="116">
        <v>4</v>
      </c>
      <c r="F678" s="24" t="str">
        <f>IFERROR(VLOOKUP($G$672,'Banco de Dados'!$B$4:$J$50,6,FALSE),"")</f>
        <v/>
      </c>
      <c r="G678" s="25" t="str">
        <f>IFERROR(F678*(IFERROR(VLOOKUP($G$672,'Banco de Dados'!$B$4:$J$50,4,FALSE),"ERRO")),"")</f>
        <v/>
      </c>
      <c r="H678" s="25" t="str">
        <f t="shared" si="458"/>
        <v/>
      </c>
      <c r="I678" s="103" t="str">
        <f t="shared" si="459"/>
        <v/>
      </c>
      <c r="J678" s="117" t="str">
        <f t="shared" si="460"/>
        <v/>
      </c>
      <c r="K678" s="1"/>
      <c r="L678" s="91">
        <v>4</v>
      </c>
      <c r="M678" s="24" t="str">
        <f>IFERROR(IF(AND(PRINCIPAL!$H$184&lt;&gt;"",OR(L678=PRINCIPAL!$I$184,L678=PRINCIPAL!$I$184+PRINCIPAL!$I$184,L678=PRINCIPAL!$I$184+PRINCIPAL!$I$184+PRINCIPAL!$I$184)),0,IF(AND(PRINCIPAL!$H$184&lt;&gt;"",L678=PRINCIPAL!$J$184),VLOOKUP($N$672,'Banco de Dados'!$B$4:$J$50,8,FALSE)*PRINCIPAL!$H$184*(1-(PRINCIPAL!$K$184/100)),IF(AND(PRINCIPAL!$H$184&lt;&gt;"",L678=PRINCIPAL!$L$184),VLOOKUP($N$672,'Banco de Dados'!$B$4:$J$50,8,FALSE)*PRINCIPAL!$H$184*(1-(PRINCIPAL!$M$184/100)),IF(AND(PRINCIPAL!$H$184&lt;&gt;"",L678=PRINCIPAL!$N$184),VLOOKUP($N$672,'Banco de Dados'!$B$4:$J$50,8,FALSE)*PRINCIPAL!$H$184*(1-(PRINCIPAL!$O$184/100)),IF(PRINCIPAL!$H$184&lt;&gt;"",VLOOKUP($N$672,'Banco de Dados'!$B$4:$J$50,8,FALSE)*PRINCIPAL!$H$184,IF(OR(L678=PRINCIPAL!$I$184,L678=PRINCIPAL!$I$184+PRINCIPAL!$I$184,L678=PRINCIPAL!$I$184+PRINCIPAL!$I$184+PRINCIPAL!$I$184),0,IF(L678=PRINCIPAL!$J$184,VLOOKUP($N$672,'Banco de Dados'!$B$4:$J$50,6,FALSE)*(1-(PRINCIPAL!$K$184/100)),IF(L678=PRINCIPAL!$L$184,VLOOKUP($N$672,'Banco de Dados'!$B$4:$J$50,6,FALSE)*(1-(PRINCIPAL!$M$184/100)),IF(L678=PRINCIPAL!$N$184,VLOOKUP($N$672,'Banco de Dados'!$B$4:$J$50,6,FALSE)*(1-(PRINCIPAL!$O$184/100)),VLOOKUP($N$672,'Banco de Dados'!$B$4:$J$50,6,FALSE)))))))))),"")</f>
        <v/>
      </c>
      <c r="N678" s="25" t="str">
        <f>IFERROR(M678*(IFERROR(VLOOKUP($N$672,'Banco de Dados'!$B$4:$J$50,4,FALSE),"ERRO")),"")</f>
        <v/>
      </c>
      <c r="O678" s="25" t="str">
        <f t="shared" si="461"/>
        <v/>
      </c>
      <c r="P678" s="103" t="str">
        <f>IFERROR(O678*(C678*(PRINCIPAL!$G$184/100))*0.47*(44/12),"")</f>
        <v/>
      </c>
      <c r="Q678" s="107" t="str">
        <f>IFERROR(Q677+P678,"")</f>
        <v/>
      </c>
      <c r="R678" s="29" t="str">
        <f>IFERROR(IF(AND(PRINCIPAL!$H$185&lt;&gt;"",OR(L678=PRINCIPAL!$I$185,L678=PRINCIPAL!$I$185+PRINCIPAL!$I$185,L678=PRINCIPAL!$I$185+PRINCIPAL!$I$185+PRINCIPAL!$I$185)),0,IF(AND(PRINCIPAL!$H$185&lt;&gt;"",L678=PRINCIPAL!$J$185),VLOOKUP($S$672,'Banco de Dados'!$B$4:$J$50,8,FALSE)*PRINCIPAL!$H$185*(1-(PRINCIPAL!$K$185/100)),IF(AND(PRINCIPAL!$H$185&lt;&gt;"",L678=PRINCIPAL!$L$185),VLOOKUP($S$672,'Banco de Dados'!$B$4:$J$50,8,FALSE)*PRINCIPAL!$H$185*(1-(PRINCIPAL!$M$185/100)),IF(AND(PRINCIPAL!$H$185&lt;&gt;"",L678=PRINCIPAL!$N$185),VLOOKUP($S$672,'Banco de Dados'!$B$4:$J$50,8,FALSE)*PRINCIPAL!$H$185*(1-(PRINCIPAL!$O$185/100)),IF(PRINCIPAL!$H$185&lt;&gt;"",VLOOKUP($S$672,'Banco de Dados'!$B$4:$J$50,8,FALSE)*PRINCIPAL!$H$185,IF(OR(L678=PRINCIPAL!$I$185,L678=PRINCIPAL!$I$185+PRINCIPAL!$I$185,L678=PRINCIPAL!$I$185+PRINCIPAL!$I$185+PRINCIPAL!$I$185),0,IF(L678=PRINCIPAL!$J$185,VLOOKUP($S$672,'Banco de Dados'!$B$4:$J$50,6,FALSE)*(1-(PRINCIPAL!$K$185/100)),IF(L678=PRINCIPAL!$L$185,VLOOKUP($S$672,'Banco de Dados'!$B$4:$J$50,6,FALSE)*(1-(PRINCIPAL!$M$185/100)),IF(L678=PRINCIPAL!$N$185,VLOOKUP($S$672,'Banco de Dados'!$B$4:$J$50,6,FALSE)*(1-(PRINCIPAL!$O$185/100)),VLOOKUP($S$672,'Banco de Dados'!$B$4:$J$50,6,FALSE)))))))))),"")</f>
        <v/>
      </c>
      <c r="S678" s="29" t="str">
        <f>IFERROR(R678*(IFERROR(VLOOKUP($S$672,'Banco de Dados'!$B$4:$J$50,4,FALSE),"ERRO")),"")</f>
        <v/>
      </c>
      <c r="T678" s="29" t="str">
        <f t="shared" si="462"/>
        <v/>
      </c>
      <c r="U678" s="103" t="str">
        <f>IFERROR(T678*(C678*(PRINCIPAL!$G$185/100))*0.47*(44/12),"")</f>
        <v/>
      </c>
      <c r="V678" s="103" t="str">
        <f t="shared" si="454"/>
        <v/>
      </c>
      <c r="W678" s="30" t="str">
        <f>IFERROR(IF(AND(PRINCIPAL!$H$186&lt;&gt;"",OR(L678=PRINCIPAL!$I$186,L678=PRINCIPAL!$I$186+PRINCIPAL!$I$186,L678=PRINCIPAL!$I$186+PRINCIPAL!$I$186+PRINCIPAL!$I$186)),0,IF(AND(PRINCIPAL!$H$186&lt;&gt;"",L678=PRINCIPAL!$J$186),VLOOKUP($X$672,'Banco de Dados'!$B$4:$J$50,8,FALSE)*PRINCIPAL!$H$186*(1-(PRINCIPAL!$K$186/100)),IF(AND(PRINCIPAL!$H$186&lt;&gt;"",L678=PRINCIPAL!$L$186),VLOOKUP($X$672,'Banco de Dados'!$B$4:$J$50,8,FALSE)*PRINCIPAL!$H$186*(1-(PRINCIPAL!$M$186/100)),IF(AND(PRINCIPAL!$H$186&lt;&gt;"",L678=PRINCIPAL!$N$186),VLOOKUP($X$672,'Banco de Dados'!$B$4:$J$50,8,FALSE)*PRINCIPAL!$H$186*(1-(PRINCIPAL!$O$186/100)),IF(PRINCIPAL!$H$186&lt;&gt;"",VLOOKUP($X$672,'Banco de Dados'!$B$4:$J$50,8,FALSE)*PRINCIPAL!$H$186,IF(OR(L678=PRINCIPAL!$I$186,L678=PRINCIPAL!$I$186+PRINCIPAL!$I$186,L678=PRINCIPAL!$I$186+PRINCIPAL!$I$186+PRINCIPAL!$I$186),0,IF(L678=PRINCIPAL!$J$186,VLOOKUP($X$672,'Banco de Dados'!$B$4:$J$50,6,FALSE)*(1-(PRINCIPAL!$K$186/100)),IF(L678=PRINCIPAL!$L$186,VLOOKUP($X$672,'Banco de Dados'!$B$4:$J$50,6,FALSE)*(1-(PRINCIPAL!$M$186/100)),IF(L678=PRINCIPAL!$N$186,VLOOKUP($X$672,'Banco de Dados'!$B$4:$J$50,6,FALSE)*(1-(PRINCIPAL!$O$186/100)),VLOOKUP($X$672,'Banco de Dados'!$B$4:$J$50,6,FALSE)))))))))),"")</f>
        <v/>
      </c>
      <c r="X678" s="29" t="str">
        <f>IFERROR(W678*(IFERROR(VLOOKUP($X$672,'Banco de Dados'!$B$4:$J$50,4,FALSE),"ERRO")),"")</f>
        <v/>
      </c>
      <c r="Y678" s="29" t="str">
        <f t="shared" ref="Y678:Y709" si="472">IFERROR(X678+W678,"")</f>
        <v/>
      </c>
      <c r="Z678" s="103" t="str">
        <f>IFERROR(Y678*(C678*(PRINCIPAL!$G$186/100))*0.47*(44/12),"")</f>
        <v/>
      </c>
      <c r="AA678" s="111" t="str">
        <f t="shared" ref="AA678:AA709" si="473">IFERROR(Z678+AA677,"")</f>
        <v/>
      </c>
      <c r="AB678" s="30" t="str">
        <f>IFERROR(IF(AND(PRINCIPAL!$H$187&lt;&gt;"",OR(L678=PRINCIPAL!$I$187,L678=PRINCIPAL!$I$187+PRINCIPAL!$I$187,L678=PRINCIPAL!$I$187+PRINCIPAL!$I$187+PRINCIPAL!$I$187)),0,IF(AND(PRINCIPAL!$H$187&lt;&gt;"",L678=PRINCIPAL!$J$187),VLOOKUP($AC$672,'Banco de Dados'!$B$4:$J$50,8,FALSE)*PRINCIPAL!$H$187*(1-(PRINCIPAL!$K$187/100)),IF(AND(PRINCIPAL!$H$187&lt;&gt;"",L678=PRINCIPAL!$L$187),VLOOKUP($AC$672,'Banco de Dados'!$B$4:$J$50,8,FALSE)*PRINCIPAL!$H$187*(1-(PRINCIPAL!$M$187/100)),IF(AND(PRINCIPAL!$H$187&lt;&gt;"",L678=PRINCIPAL!$N$187),VLOOKUP($AC$672,'Banco de Dados'!$B$4:$J$50,8,FALSE)*PRINCIPAL!$H$187*(1-(PRINCIPAL!$O$187/100)),IF(PRINCIPAL!$H$187&lt;&gt;"",VLOOKUP($AC$672,'Banco de Dados'!$B$4:$J$50,8,FALSE)*PRINCIPAL!$H$187,IF(OR(L678=PRINCIPAL!$I$187,L678=PRINCIPAL!$I$187+PRINCIPAL!$I$187,L678=PRINCIPAL!$I$187+PRINCIPAL!$I$187+PRINCIPAL!$I$187),0,IF(L678=PRINCIPAL!$J$187,VLOOKUP($AC$672,'Banco de Dados'!$B$4:$J$50,6,FALSE)*(1-(PRINCIPAL!$K$187/100)),IF(L678=PRINCIPAL!$L$187,VLOOKUP($AC$672,'Banco de Dados'!$B$4:$J$50,6,FALSE)*(1-(PRINCIPAL!$M$187/100)),IF(L678=PRINCIPAL!$N$187,VLOOKUP($AC$672,'Banco de Dados'!$B$4:$J$50,6,FALSE)*(1-(PRINCIPAL!$O$187/100)),VLOOKUP($AC$672,'Banco de Dados'!$B$4:$J$50,6,FALSE)))))))))),"")</f>
        <v/>
      </c>
      <c r="AC678" s="29" t="str">
        <f>IFERROR(AB678*(IFERROR(VLOOKUP($AC$672,'Banco de Dados'!$B$4:$J$50,4,FALSE),"ERRO")),"")</f>
        <v/>
      </c>
      <c r="AD678" s="29" t="str">
        <f t="shared" si="463"/>
        <v/>
      </c>
      <c r="AE678" s="103" t="str">
        <f>IFERROR(AD678*(C678*(PRINCIPAL!$G$187/100))*0.47*(44/12),"")</f>
        <v/>
      </c>
      <c r="AF678" s="111" t="str">
        <f t="shared" si="464"/>
        <v/>
      </c>
      <c r="AG678" s="30" t="str">
        <f>IFERROR(IF(AND(PRINCIPAL!$H$188&lt;&gt;"",OR(L678=PRINCIPAL!$I$188,L678=PRINCIPAL!$I$188+PRINCIPAL!$I$188,L678=PRINCIPAL!$I$188+PRINCIPAL!$I$188+PRINCIPAL!$I$188)),0,IF(AND(PRINCIPAL!$H$188&lt;&gt;"",L678=PRINCIPAL!$J$188),VLOOKUP($AH$672,'Banco de Dados'!$B$4:$J$50,8,FALSE)*PRINCIPAL!$H$188*(1-(PRINCIPAL!$K$188/100)),IF(AND(PRINCIPAL!$H$188&lt;&gt;"",L678=PRINCIPAL!$L$188),VLOOKUP($AH$672,'Banco de Dados'!$B$4:$J$50,8,FALSE)*PRINCIPAL!$H$188*(1-(PRINCIPAL!$M$188/100)),IF(AND(PRINCIPAL!$H$188&lt;&gt;"",L678=PRINCIPAL!$N$188),VLOOKUP($AH$672,'Banco de Dados'!$B$4:$J$50,8,FALSE)*PRINCIPAL!$H$188*(1-(PRINCIPAL!$O$188/100)),IF(PRINCIPAL!$H$188&lt;&gt;"",VLOOKUP($AH$672,'Banco de Dados'!$B$4:$J$50,8,FALSE)*PRINCIPAL!$H$188,IF(OR(L678=PRINCIPAL!$I$188,L678=PRINCIPAL!$I$188+PRINCIPAL!$I$188,L678=PRINCIPAL!$I$188+PRINCIPAL!$I$188+PRINCIPAL!$I$188),0,IF(L678=PRINCIPAL!$J$188,VLOOKUP($AH$672,'Banco de Dados'!$B$4:$J$50,6,FALSE)*(1-(PRINCIPAL!$K$188/100)),IF(L678=PRINCIPAL!$L$188,VLOOKUP($AH$672,'Banco de Dados'!$B$4:$J$50,6,FALSE)*(1-(PRINCIPAL!$M$188/100)),IF(L678=PRINCIPAL!$N$188,VLOOKUP($AH$672,'Banco de Dados'!$B$4:$J$50,6,FALSE)*(1-(PRINCIPAL!$O$188/100)),VLOOKUP($AH$672,'Banco de Dados'!$B$4:$J$50,6,FALSE)))))))))),"")</f>
        <v/>
      </c>
      <c r="AH678" s="29" t="str">
        <f>IFERROR(AG678*(IFERROR(VLOOKUP($AH$672,'Banco de Dados'!$B$4:$J$50,4,FALSE),"ERRO")),"")</f>
        <v/>
      </c>
      <c r="AI678" s="29" t="str">
        <f t="shared" si="465"/>
        <v/>
      </c>
      <c r="AJ678" s="103" t="str">
        <f>IFERROR(AI678*(C678*(PRINCIPAL!$G$188/100))*0.47*(44/12),"")</f>
        <v/>
      </c>
      <c r="AK678" s="111" t="str">
        <f t="shared" ref="AK678:AK709" si="474">IFERROR(AJ678+AK677,"")</f>
        <v/>
      </c>
      <c r="AL678" s="30" t="str">
        <f>IFERROR(IF(AND(PRINCIPAL!$H$189&lt;&gt;"",OR(L678=PRINCIPAL!$I$189,L678=PRINCIPAL!$I$189+PRINCIPAL!$I$189,L678=PRINCIPAL!$I$189+PRINCIPAL!$I$189+PRINCIPAL!$I$189)),0,IF(AND(PRINCIPAL!$H$189&lt;&gt;"",L678=PRINCIPAL!$J$189),VLOOKUP($AM$672,'Banco de Dados'!$B$4:$J$50,8,FALSE)*PRINCIPAL!$H$189*(1-(PRINCIPAL!$K$189/100)),IF(AND(PRINCIPAL!$H$189&lt;&gt;"",L678=PRINCIPAL!$L$189),VLOOKUP($AM$672,'Banco de Dados'!$B$4:$J$50,8,FALSE)*PRINCIPAL!$H$189*(1-(PRINCIPAL!$M$189/100)),IF(AND(PRINCIPAL!$H$189&lt;&gt;"",L678=PRINCIPAL!$N$189),VLOOKUP($AM$672,'Banco de Dados'!$B$4:$J$50,8,FALSE)*PRINCIPAL!$H$189*(1-(PRINCIPAL!$O$189/100)),IF(PRINCIPAL!$H$189&lt;&gt;"",VLOOKUP($AM$672,'Banco de Dados'!$B$4:$J$50,8,FALSE)*PRINCIPAL!$H$189,IF(OR(L678=PRINCIPAL!$I$189,L678=PRINCIPAL!$I$189+PRINCIPAL!$I$189,L678=PRINCIPAL!$I$189+PRINCIPAL!$I$189+PRINCIPAL!$I$189),0,IF(L678=PRINCIPAL!$J$189,VLOOKUP($AM$672,'Banco de Dados'!$B$4:$J$50,6,FALSE)*(1-(PRINCIPAL!$K$189/100)),IF(L678=PRINCIPAL!$L$189,VLOOKUP($AM$672,'Banco de Dados'!$B$4:$J$50,6,FALSE)*(1-(PRINCIPAL!$M$189/100)),IF(L678=PRINCIPAL!$N$189,VLOOKUP($AM$672,'Banco de Dados'!$B$4:$J$50,6,FALSE)*(1-(PRINCIPAL!$O$189/100)),VLOOKUP($AM$672,'Banco de Dados'!$B$4:$J$50,6,FALSE)))))))))),"")</f>
        <v/>
      </c>
      <c r="AM678" s="29" t="str">
        <f>IFERROR(AL678*(IFERROR(VLOOKUP($AM$672,'Banco de Dados'!$B$4:$J$50,4,FALSE),"ERRO")),"")</f>
        <v/>
      </c>
      <c r="AN678" s="29" t="str">
        <f t="shared" si="466"/>
        <v/>
      </c>
      <c r="AO678" s="103" t="str">
        <f>IFERROR(AN678*(C678*(PRINCIPAL!$G$189/100))*0.47*(44/12),"")</f>
        <v/>
      </c>
      <c r="AP678" s="111" t="str">
        <f t="shared" si="467"/>
        <v/>
      </c>
      <c r="AQ678" s="30" t="str">
        <f>IFERROR(IF(AND(PRINCIPAL!$H$190&lt;&gt;"",OR(L678=PRINCIPAL!$I$190,L678=PRINCIPAL!$I$190+PRINCIPAL!$I$190,L678=PRINCIPAL!$I$190+PRINCIPAL!$I$190+PRINCIPAL!$I$190)),0,IF(AND(PRINCIPAL!$H$190&lt;&gt;"",L678=PRINCIPAL!$J$190),VLOOKUP($AR$672,'Banco de Dados'!$B$4:$J$50,8,FALSE)*PRINCIPAL!$H$190*(1-(PRINCIPAL!$K$190/100)),IF(AND(PRINCIPAL!$H$190&lt;&gt;"",L678=PRINCIPAL!$L$190),VLOOKUP($AR$672,'Banco de Dados'!$B$4:$J$50,8,FALSE)*PRINCIPAL!$H$190*(1-(PRINCIPAL!$M$190/100)),IF(AND(PRINCIPAL!$H$190&lt;&gt;"",L678=PRINCIPAL!$N$190),VLOOKUP($AR$672,'Banco de Dados'!$B$4:$J$50,8,FALSE)*PRINCIPAL!$H$190*(1-(PRINCIPAL!$O$190/100)),IF(PRINCIPAL!$H$190&lt;&gt;"",VLOOKUP($AR$672,'Banco de Dados'!$B$4:$J$50,8,FALSE)*PRINCIPAL!$H$190,IF(OR(L678=PRINCIPAL!$I$190,L678=PRINCIPAL!$I$190+PRINCIPAL!$I$190,L678=PRINCIPAL!$I$190+PRINCIPAL!$I$190+PRINCIPAL!$I$190),0,IF(L678=PRINCIPAL!$J$190,VLOOKUP($AR$672,'Banco de Dados'!$B$4:$J$50,6,FALSE)*(1-(PRINCIPAL!$K$190/100)),IF(L678=PRINCIPAL!$L$190,VLOOKUP($AR$672,'Banco de Dados'!$B$4:$J$50,6,FALSE)*(1-(PRINCIPAL!$M$190/100)),IF(L678=PRINCIPAL!$N$190,VLOOKUP($AR$672,'Banco de Dados'!$B$4:$J$50,6,FALSE)*(1-(PRINCIPAL!$O$190/100)),VLOOKUP($AR$672,'Banco de Dados'!$B$4:$J$50,6,FALSE)))))))))),"")</f>
        <v/>
      </c>
      <c r="AR678" s="29" t="str">
        <f>IFERROR(AQ678*(IFERROR(VLOOKUP($AR$672,'Banco de Dados'!$B$4:$J$50,4,FALSE),"ERRO")),"")</f>
        <v/>
      </c>
      <c r="AS678" s="29" t="str">
        <f t="shared" si="468"/>
        <v/>
      </c>
      <c r="AT678" s="103" t="str">
        <f>IFERROR(AS678*(C678*(PRINCIPAL!$G$190/100))*0.47*(44/12),"")</f>
        <v/>
      </c>
      <c r="AU678" s="111" t="str">
        <f t="shared" si="469"/>
        <v/>
      </c>
      <c r="AV678" s="30" t="str">
        <f>IFERROR(IF(AND(PRINCIPAL!$H$191&lt;&gt;"",OR(L678=PRINCIPAL!$I$191,L678=PRINCIPAL!$I$191+PRINCIPAL!$I$191,L678=PRINCIPAL!$I$191+PRINCIPAL!$I$191+PRINCIPAL!$I$191)),0,IF(AND(PRINCIPAL!$H$191&lt;&gt;"",L678=PRINCIPAL!$J$191),VLOOKUP($AW$672,'Banco de Dados'!$B$4:$J$50,8,FALSE)*PRINCIPAL!$H$191*(1-(PRINCIPAL!$K$191/100)),IF(AND(PRINCIPAL!$H$191&lt;&gt;"",L678=PRINCIPAL!$L$191),VLOOKUP($AW$672,'Banco de Dados'!$B$4:$J$50,8,FALSE)*PRINCIPAL!$H$191*(1-(PRINCIPAL!$M$191/100)),IF(AND(PRINCIPAL!$H$191&lt;&gt;"",L678=PRINCIPAL!$N$191),VLOOKUP($AW$672,'Banco de Dados'!$B$4:$J$50,8,FALSE)*PRINCIPAL!$H$191*(1-(PRINCIPAL!$O$191/100)),IF(PRINCIPAL!$H$191&lt;&gt;"",VLOOKUP($AW$672,'Banco de Dados'!$B$4:$J$50,8,FALSE)*PRINCIPAL!$H$191,IF(OR(L678=PRINCIPAL!$I$191,L678=PRINCIPAL!$I$191+PRINCIPAL!$I$191,L678=PRINCIPAL!$I$191+PRINCIPAL!$I$191+PRINCIPAL!$I$191),0,IF(L678=PRINCIPAL!$J$191,VLOOKUP($AW$672,'Banco de Dados'!$B$4:$J$50,6,FALSE)*(1-(PRINCIPAL!$K$191/100)),IF(L678=PRINCIPAL!$L$191,VLOOKUP($AW$672,'Banco de Dados'!$B$4:$J$50,6,FALSE)*(1-(PRINCIPAL!$M$191/100)),IF(L678=PRINCIPAL!$N$191,VLOOKUP($AW$672,'Banco de Dados'!$B$4:$J$50,6,FALSE)*(1-(PRINCIPAL!$O$191/100)),VLOOKUP($AW$672,'Banco de Dados'!$B$4:$J$50,6,FALSE)))))))))),"")</f>
        <v/>
      </c>
      <c r="AW678" s="29" t="str">
        <f>IFERROR(AV678*(IFERROR(VLOOKUP($AW$672,'Banco de Dados'!$B$4:$J$50,4,FALSE),"ERRO")),"")</f>
        <v/>
      </c>
      <c r="AX678" s="29" t="str">
        <f t="shared" si="470"/>
        <v/>
      </c>
      <c r="AY678" s="103" t="str">
        <f>IFERROR(AX678*(C678*(PRINCIPAL!$G$191/100))*0.47*(44/12),"")</f>
        <v/>
      </c>
      <c r="AZ678" s="111" t="str">
        <f t="shared" ref="AZ678:AZ709" si="475">IFERROR(AY678+AZ677,"")</f>
        <v/>
      </c>
      <c r="BA678" s="30" t="str">
        <f>IFERROR(IF(AND(PRINCIPAL!$H$192&lt;&gt;"",OR(L678=PRINCIPAL!$I$192,L678=PRINCIPAL!$I$192+PRINCIPAL!$I$192,L678=PRINCIPAL!$I$192+PRINCIPAL!$I$192+PRINCIPAL!$I$192)),0,IF(AND(PRINCIPAL!$H$192&lt;&gt;"",L678=PRINCIPAL!$J$192),VLOOKUP($BB$672,'Banco de Dados'!$B$4:$J$50,8,FALSE)*PRINCIPAL!$H$192*(1-(PRINCIPAL!$K$192/100)),IF(AND(PRINCIPAL!$H$192&lt;&gt;"",L678=PRINCIPAL!$L$192),VLOOKUP($BB$672,'Banco de Dados'!$B$4:$J$50,8,FALSE)*PRINCIPAL!$H$192*(1-(PRINCIPAL!$M$192/100)),IF(AND(PRINCIPAL!$H$192&lt;&gt;"",L678=PRINCIPAL!$N$192),VLOOKUP($BB$672,'Banco de Dados'!$B$4:$J$50,8,FALSE)*PRINCIPAL!$H$192*(1-(PRINCIPAL!$O$192/100)),IF(PRINCIPAL!$H$192&lt;&gt;"",VLOOKUP($BB$672,'Banco de Dados'!$B$4:$J$50,8,FALSE)*PRINCIPAL!$H$192,IF(OR(L678=PRINCIPAL!$I$192,L678=PRINCIPAL!$I$192+PRINCIPAL!$I$192,L678=PRINCIPAL!$I$192+PRINCIPAL!$I$192+PRINCIPAL!$I$192),0,IF(L678=PRINCIPAL!$J$192,VLOOKUP($BB$672,'Banco de Dados'!$B$4:$J$50,6,FALSE)*(1-(PRINCIPAL!$K$192/100)),IF(L678=PRINCIPAL!$L$192,VLOOKUP($BB$672,'Banco de Dados'!$B$4:$J$50,6,FALSE)*(1-(PRINCIPAL!$M$192/100)),IF(L678=PRINCIPAL!$N$192,VLOOKUP($BB$672,'Banco de Dados'!$B$4:$J$50,6,FALSE)*(1-(PRINCIPAL!$O$192/100)),VLOOKUP($BB$672,'Banco de Dados'!$B$4:$J$50,6,FALSE)))))))))),"")</f>
        <v/>
      </c>
      <c r="BB678" s="29" t="str">
        <f>IFERROR(BA678*(IFERROR(VLOOKUP($BB$672,'Banco de Dados'!$B$4:$J$50,4,FALSE),"ERRO")),"")</f>
        <v/>
      </c>
      <c r="BC678" s="29" t="str">
        <f t="shared" ref="BC678:BC709" si="476">IFERROR(BB678+BA678,"")</f>
        <v/>
      </c>
      <c r="BD678" s="103" t="str">
        <f>IFERROR(BC678*(C678*(PRINCIPAL!$G$192/100))*0.47*(44/12),"")</f>
        <v/>
      </c>
      <c r="BE678" s="111" t="str">
        <f t="shared" si="455"/>
        <v/>
      </c>
      <c r="BF678" s="30" t="str">
        <f>IFERROR(IF(AND(PRINCIPAL!$H$193&lt;&gt;"",OR(L678=PRINCIPAL!$I$193,L678=PRINCIPAL!$I$193+PRINCIPAL!$I$193,L678=PRINCIPAL!$I$193+PRINCIPAL!$I$193+PRINCIPAL!$I$193)),0,IF(AND(PRINCIPAL!$H$193&lt;&gt;"",L678=PRINCIPAL!$J$193),VLOOKUP($BG$672,'Banco de Dados'!$B$4:$J$50,8,FALSE)*PRINCIPAL!$H$193*(1-(PRINCIPAL!$K$193/100)),IF(AND(PRINCIPAL!$H$193&lt;&gt;"",L678=PRINCIPAL!$L$193),VLOOKUP($BG$672,'Banco de Dados'!$B$4:$J$50,8,FALSE)*PRINCIPAL!$H$193*(1-(PRINCIPAL!$M$193/100)),IF(AND(PRINCIPAL!$H$193&lt;&gt;"",L678=PRINCIPAL!$N$193),VLOOKUP($BG$672,'Banco de Dados'!$B$4:$J$50,8,FALSE)*PRINCIPAL!$H$193*(1-(PRINCIPAL!$O$193/100)),IF(PRINCIPAL!$H$193&lt;&gt;"",VLOOKUP($BG$672,'Banco de Dados'!$B$4:$J$50,8,FALSE)*PRINCIPAL!$H$193,IF(OR(L678=PRINCIPAL!$I$193,L678=PRINCIPAL!$I$193+PRINCIPAL!$I$193,L678=PRINCIPAL!$I$193+PRINCIPAL!$I$193+PRINCIPAL!$I$193),0,IF(L678=PRINCIPAL!$J$193,VLOOKUP($BG$672,'Banco de Dados'!$B$4:$J$50,6,FALSE)*(1-(PRINCIPAL!$K$193/100)),IF(L678=PRINCIPAL!$L$193,VLOOKUP($BG$672,'Banco de Dados'!$B$4:$J$50,6,FALSE)*(1-(PRINCIPAL!$M$193/100)),IF(L678=PRINCIPAL!$N$193,VLOOKUP($BG$672,'Banco de Dados'!$B$4:$J$50,6,FALSE)*(1-(PRINCIPAL!$O$193/100)),VLOOKUP($BG$672,'Banco de Dados'!$B$4:$J$50,6,FALSE)))))))))),"")</f>
        <v/>
      </c>
      <c r="BG678" s="29" t="str">
        <f>IFERROR(BF678*(IFERROR(VLOOKUP($BG$672,'Banco de Dados'!$B$4:$J$50,4,FALSE),"ERRO")),"")</f>
        <v/>
      </c>
      <c r="BH678" s="29" t="str">
        <f t="shared" si="471"/>
        <v/>
      </c>
      <c r="BI678" s="103" t="str">
        <f>IFERROR(BH678*(C678*(PRINCIPAL!$G$193/100))*0.47*(44/12),"")</f>
        <v/>
      </c>
      <c r="BJ678" s="102" t="str">
        <f t="shared" si="456"/>
        <v/>
      </c>
    </row>
    <row r="679" spans="2:62" ht="12.75" customHeight="1" x14ac:dyDescent="0.3">
      <c r="B679" s="326">
        <f t="shared" si="457"/>
        <v>2025</v>
      </c>
      <c r="C679" s="340"/>
      <c r="D679" s="1"/>
      <c r="E679" s="116">
        <v>5</v>
      </c>
      <c r="F679" s="24" t="str">
        <f>IFERROR(VLOOKUP($G$672,'Banco de Dados'!$B$4:$J$50,6,FALSE),"")</f>
        <v/>
      </c>
      <c r="G679" s="25" t="str">
        <f>IFERROR(F679*(IFERROR(VLOOKUP($G$672,'Banco de Dados'!$B$4:$J$50,4,FALSE),"ERRO")),"")</f>
        <v/>
      </c>
      <c r="H679" s="25" t="str">
        <f t="shared" si="458"/>
        <v/>
      </c>
      <c r="I679" s="103" t="str">
        <f t="shared" si="459"/>
        <v/>
      </c>
      <c r="J679" s="117" t="str">
        <f t="shared" si="460"/>
        <v/>
      </c>
      <c r="K679" s="1"/>
      <c r="L679" s="91">
        <v>5</v>
      </c>
      <c r="M679" s="24" t="str">
        <f>IFERROR(IF(AND(PRINCIPAL!$H$184&lt;&gt;"",OR(L679=PRINCIPAL!$I$184,L679=PRINCIPAL!$I$184+PRINCIPAL!$I$184,L679=PRINCIPAL!$I$184+PRINCIPAL!$I$184+PRINCIPAL!$I$184)),0,IF(AND(PRINCIPAL!$H$184&lt;&gt;"",L679=PRINCIPAL!$J$184),VLOOKUP($N$672,'Banco de Dados'!$B$4:$J$50,8,FALSE)*PRINCIPAL!$H$184*(1-(PRINCIPAL!$K$184/100)),IF(AND(PRINCIPAL!$H$184&lt;&gt;"",L679=PRINCIPAL!$L$184),VLOOKUP($N$672,'Banco de Dados'!$B$4:$J$50,8,FALSE)*PRINCIPAL!$H$184*(1-(PRINCIPAL!$M$184/100)),IF(AND(PRINCIPAL!$H$184&lt;&gt;"",L679=PRINCIPAL!$N$184),VLOOKUP($N$672,'Banco de Dados'!$B$4:$J$50,8,FALSE)*PRINCIPAL!$H$184*(1-(PRINCIPAL!$O$184/100)),IF(PRINCIPAL!$H$184&lt;&gt;"",VLOOKUP($N$672,'Banco de Dados'!$B$4:$J$50,8,FALSE)*PRINCIPAL!$H$184,IF(OR(L679=PRINCIPAL!$I$184,L679=PRINCIPAL!$I$184+PRINCIPAL!$I$184,L679=PRINCIPAL!$I$184+PRINCIPAL!$I$184+PRINCIPAL!$I$184),0,IF(L679=PRINCIPAL!$J$184,VLOOKUP($N$672,'Banco de Dados'!$B$4:$J$50,6,FALSE)*(1-(PRINCIPAL!$K$184/100)),IF(L679=PRINCIPAL!$L$184,VLOOKUP($N$672,'Banco de Dados'!$B$4:$J$50,6,FALSE)*(1-(PRINCIPAL!$M$184/100)),IF(L679=PRINCIPAL!$N$184,VLOOKUP($N$672,'Banco de Dados'!$B$4:$J$50,6,FALSE)*(1-(PRINCIPAL!$O$184/100)),VLOOKUP($N$672,'Banco de Dados'!$B$4:$J$50,6,FALSE)))))))))),"")</f>
        <v/>
      </c>
      <c r="N679" s="25" t="str">
        <f>IFERROR(M679*(IFERROR(VLOOKUP($N$672,'Banco de Dados'!$B$4:$J$50,4,FALSE),"ERRO")),"")</f>
        <v/>
      </c>
      <c r="O679" s="25" t="str">
        <f t="shared" si="461"/>
        <v/>
      </c>
      <c r="P679" s="103" t="str">
        <f>IFERROR(O679*(C679*(PRINCIPAL!$G$184/100))*0.47*(44/12),"")</f>
        <v/>
      </c>
      <c r="Q679" s="107" t="str">
        <f>IFERROR(Q678+P679,"")</f>
        <v/>
      </c>
      <c r="R679" s="29" t="str">
        <f>IFERROR(IF(AND(PRINCIPAL!$H$185&lt;&gt;"",OR(L679=PRINCIPAL!$I$185,L679=PRINCIPAL!$I$185+PRINCIPAL!$I$185,L679=PRINCIPAL!$I$185+PRINCIPAL!$I$185+PRINCIPAL!$I$185)),0,IF(AND(PRINCIPAL!$H$185&lt;&gt;"",L679=PRINCIPAL!$J$185),VLOOKUP($S$672,'Banco de Dados'!$B$4:$J$50,8,FALSE)*PRINCIPAL!$H$185*(1-(PRINCIPAL!$K$185/100)),IF(AND(PRINCIPAL!$H$185&lt;&gt;"",L679=PRINCIPAL!$L$185),VLOOKUP($S$672,'Banco de Dados'!$B$4:$J$50,8,FALSE)*PRINCIPAL!$H$185*(1-(PRINCIPAL!$M$185/100)),IF(AND(PRINCIPAL!$H$185&lt;&gt;"",L679=PRINCIPAL!$N$185),VLOOKUP($S$672,'Banco de Dados'!$B$4:$J$50,8,FALSE)*PRINCIPAL!$H$185*(1-(PRINCIPAL!$O$185/100)),IF(PRINCIPAL!$H$185&lt;&gt;"",VLOOKUP($S$672,'Banco de Dados'!$B$4:$J$50,8,FALSE)*PRINCIPAL!$H$185,IF(OR(L679=PRINCIPAL!$I$185,L679=PRINCIPAL!$I$185+PRINCIPAL!$I$185,L679=PRINCIPAL!$I$185+PRINCIPAL!$I$185+PRINCIPAL!$I$185),0,IF(L679=PRINCIPAL!$J$185,VLOOKUP($S$672,'Banco de Dados'!$B$4:$J$50,6,FALSE)*(1-(PRINCIPAL!$K$185/100)),IF(L679=PRINCIPAL!$L$185,VLOOKUP($S$672,'Banco de Dados'!$B$4:$J$50,6,FALSE)*(1-(PRINCIPAL!$M$185/100)),IF(L679=PRINCIPAL!$N$185,VLOOKUP($S$672,'Banco de Dados'!$B$4:$J$50,6,FALSE)*(1-(PRINCIPAL!$O$185/100)),VLOOKUP($S$672,'Banco de Dados'!$B$4:$J$50,6,FALSE)))))))))),"")</f>
        <v/>
      </c>
      <c r="S679" s="29" t="str">
        <f>IFERROR(R679*(IFERROR(VLOOKUP($S$672,'Banco de Dados'!$B$4:$J$50,4,FALSE),"ERRO")),"")</f>
        <v/>
      </c>
      <c r="T679" s="29" t="str">
        <f t="shared" si="462"/>
        <v/>
      </c>
      <c r="U679" s="103" t="str">
        <f>IFERROR(T679*(C679*(PRINCIPAL!$G$185/100))*0.47*(44/12),"")</f>
        <v/>
      </c>
      <c r="V679" s="103" t="str">
        <f t="shared" si="454"/>
        <v/>
      </c>
      <c r="W679" s="30" t="str">
        <f>IFERROR(IF(AND(PRINCIPAL!$H$186&lt;&gt;"",OR(L679=PRINCIPAL!$I$186,L679=PRINCIPAL!$I$186+PRINCIPAL!$I$186,L679=PRINCIPAL!$I$186+PRINCIPAL!$I$186+PRINCIPAL!$I$186)),0,IF(AND(PRINCIPAL!$H$186&lt;&gt;"",L679=PRINCIPAL!$J$186),VLOOKUP($X$672,'Banco de Dados'!$B$4:$J$50,8,FALSE)*PRINCIPAL!$H$186*(1-(PRINCIPAL!$K$186/100)),IF(AND(PRINCIPAL!$H$186&lt;&gt;"",L679=PRINCIPAL!$L$186),VLOOKUP($X$672,'Banco de Dados'!$B$4:$J$50,8,FALSE)*PRINCIPAL!$H$186*(1-(PRINCIPAL!$M$186/100)),IF(AND(PRINCIPAL!$H$186&lt;&gt;"",L679=PRINCIPAL!$N$186),VLOOKUP($X$672,'Banco de Dados'!$B$4:$J$50,8,FALSE)*PRINCIPAL!$H$186*(1-(PRINCIPAL!$O$186/100)),IF(PRINCIPAL!$H$186&lt;&gt;"",VLOOKUP($X$672,'Banco de Dados'!$B$4:$J$50,8,FALSE)*PRINCIPAL!$H$186,IF(OR(L679=PRINCIPAL!$I$186,L679=PRINCIPAL!$I$186+PRINCIPAL!$I$186,L679=PRINCIPAL!$I$186+PRINCIPAL!$I$186+PRINCIPAL!$I$186),0,IF(L679=PRINCIPAL!$J$186,VLOOKUP($X$672,'Banco de Dados'!$B$4:$J$50,6,FALSE)*(1-(PRINCIPAL!$K$186/100)),IF(L679=PRINCIPAL!$L$186,VLOOKUP($X$672,'Banco de Dados'!$B$4:$J$50,6,FALSE)*(1-(PRINCIPAL!$M$186/100)),IF(L679=PRINCIPAL!$N$186,VLOOKUP($X$672,'Banco de Dados'!$B$4:$J$50,6,FALSE)*(1-(PRINCIPAL!$O$186/100)),VLOOKUP($X$672,'Banco de Dados'!$B$4:$J$50,6,FALSE)))))))))),"")</f>
        <v/>
      </c>
      <c r="X679" s="29" t="str">
        <f>IFERROR(W679*(IFERROR(VLOOKUP($X$672,'Banco de Dados'!$B$4:$J$50,4,FALSE),"ERRO")),"")</f>
        <v/>
      </c>
      <c r="Y679" s="29" t="str">
        <f t="shared" si="472"/>
        <v/>
      </c>
      <c r="Z679" s="103" t="str">
        <f>IFERROR(Y679*(C679*(PRINCIPAL!$G$186/100))*0.47*(44/12),"")</f>
        <v/>
      </c>
      <c r="AA679" s="111" t="str">
        <f t="shared" si="473"/>
        <v/>
      </c>
      <c r="AB679" s="30" t="str">
        <f>IFERROR(IF(AND(PRINCIPAL!$H$187&lt;&gt;"",OR(L679=PRINCIPAL!$I$187,L679=PRINCIPAL!$I$187+PRINCIPAL!$I$187,L679=PRINCIPAL!$I$187+PRINCIPAL!$I$187+PRINCIPAL!$I$187)),0,IF(AND(PRINCIPAL!$H$187&lt;&gt;"",L679=PRINCIPAL!$J$187),VLOOKUP($AC$672,'Banco de Dados'!$B$4:$J$50,8,FALSE)*PRINCIPAL!$H$187*(1-(PRINCIPAL!$K$187/100)),IF(AND(PRINCIPAL!$H$187&lt;&gt;"",L679=PRINCIPAL!$L$187),VLOOKUP($AC$672,'Banco de Dados'!$B$4:$J$50,8,FALSE)*PRINCIPAL!$H$187*(1-(PRINCIPAL!$M$187/100)),IF(AND(PRINCIPAL!$H$187&lt;&gt;"",L679=PRINCIPAL!$N$187),VLOOKUP($AC$672,'Banco de Dados'!$B$4:$J$50,8,FALSE)*PRINCIPAL!$H$187*(1-(PRINCIPAL!$O$187/100)),IF(PRINCIPAL!$H$187&lt;&gt;"",VLOOKUP($AC$672,'Banco de Dados'!$B$4:$J$50,8,FALSE)*PRINCIPAL!$H$187,IF(OR(L679=PRINCIPAL!$I$187,L679=PRINCIPAL!$I$187+PRINCIPAL!$I$187,L679=PRINCIPAL!$I$187+PRINCIPAL!$I$187+PRINCIPAL!$I$187),0,IF(L679=PRINCIPAL!$J$187,VLOOKUP($AC$672,'Banco de Dados'!$B$4:$J$50,6,FALSE)*(1-(PRINCIPAL!$K$187/100)),IF(L679=PRINCIPAL!$L$187,VLOOKUP($AC$672,'Banco de Dados'!$B$4:$J$50,6,FALSE)*(1-(PRINCIPAL!$M$187/100)),IF(L679=PRINCIPAL!$N$187,VLOOKUP($AC$672,'Banco de Dados'!$B$4:$J$50,6,FALSE)*(1-(PRINCIPAL!$O$187/100)),VLOOKUP($AC$672,'Banco de Dados'!$B$4:$J$50,6,FALSE)))))))))),"")</f>
        <v/>
      </c>
      <c r="AC679" s="29" t="str">
        <f>IFERROR(AB679*(IFERROR(VLOOKUP($AC$672,'Banco de Dados'!$B$4:$J$50,4,FALSE),"ERRO")),"")</f>
        <v/>
      </c>
      <c r="AD679" s="29" t="str">
        <f t="shared" si="463"/>
        <v/>
      </c>
      <c r="AE679" s="103" t="str">
        <f>IFERROR(AD679*(C679*(PRINCIPAL!$G$187/100))*0.47*(44/12),"")</f>
        <v/>
      </c>
      <c r="AF679" s="111" t="str">
        <f t="shared" si="464"/>
        <v/>
      </c>
      <c r="AG679" s="30" t="str">
        <f>IFERROR(IF(AND(PRINCIPAL!$H$188&lt;&gt;"",OR(L679=PRINCIPAL!$I$188,L679=PRINCIPAL!$I$188+PRINCIPAL!$I$188,L679=PRINCIPAL!$I$188+PRINCIPAL!$I$188+PRINCIPAL!$I$188)),0,IF(AND(PRINCIPAL!$H$188&lt;&gt;"",L679=PRINCIPAL!$J$188),VLOOKUP($AH$672,'Banco de Dados'!$B$4:$J$50,8,FALSE)*PRINCIPAL!$H$188*(1-(PRINCIPAL!$K$188/100)),IF(AND(PRINCIPAL!$H$188&lt;&gt;"",L679=PRINCIPAL!$L$188),VLOOKUP($AH$672,'Banco de Dados'!$B$4:$J$50,8,FALSE)*PRINCIPAL!$H$188*(1-(PRINCIPAL!$M$188/100)),IF(AND(PRINCIPAL!$H$188&lt;&gt;"",L679=PRINCIPAL!$N$188),VLOOKUP($AH$672,'Banco de Dados'!$B$4:$J$50,8,FALSE)*PRINCIPAL!$H$188*(1-(PRINCIPAL!$O$188/100)),IF(PRINCIPAL!$H$188&lt;&gt;"",VLOOKUP($AH$672,'Banco de Dados'!$B$4:$J$50,8,FALSE)*PRINCIPAL!$H$188,IF(OR(L679=PRINCIPAL!$I$188,L679=PRINCIPAL!$I$188+PRINCIPAL!$I$188,L679=PRINCIPAL!$I$188+PRINCIPAL!$I$188+PRINCIPAL!$I$188),0,IF(L679=PRINCIPAL!$J$188,VLOOKUP($AH$672,'Banco de Dados'!$B$4:$J$50,6,FALSE)*(1-(PRINCIPAL!$K$188/100)),IF(L679=PRINCIPAL!$L$188,VLOOKUP($AH$672,'Banco de Dados'!$B$4:$J$50,6,FALSE)*(1-(PRINCIPAL!$M$188/100)),IF(L679=PRINCIPAL!$N$188,VLOOKUP($AH$672,'Banco de Dados'!$B$4:$J$50,6,FALSE)*(1-(PRINCIPAL!$O$188/100)),VLOOKUP($AH$672,'Banco de Dados'!$B$4:$J$50,6,FALSE)))))))))),"")</f>
        <v/>
      </c>
      <c r="AH679" s="29" t="str">
        <f>IFERROR(AG679*(IFERROR(VLOOKUP($AH$672,'Banco de Dados'!$B$4:$J$50,4,FALSE),"ERRO")),"")</f>
        <v/>
      </c>
      <c r="AI679" s="29" t="str">
        <f t="shared" si="465"/>
        <v/>
      </c>
      <c r="AJ679" s="103" t="str">
        <f>IFERROR(AI679*(C679*(PRINCIPAL!$G$188/100))*0.47*(44/12),"")</f>
        <v/>
      </c>
      <c r="AK679" s="111" t="str">
        <f t="shared" si="474"/>
        <v/>
      </c>
      <c r="AL679" s="30" t="str">
        <f>IFERROR(IF(AND(PRINCIPAL!$H$189&lt;&gt;"",OR(L679=PRINCIPAL!$I$189,L679=PRINCIPAL!$I$189+PRINCIPAL!$I$189,L679=PRINCIPAL!$I$189+PRINCIPAL!$I$189+PRINCIPAL!$I$189)),0,IF(AND(PRINCIPAL!$H$189&lt;&gt;"",L679=PRINCIPAL!$J$189),VLOOKUP($AM$672,'Banco de Dados'!$B$4:$J$50,8,FALSE)*PRINCIPAL!$H$189*(1-(PRINCIPAL!$K$189/100)),IF(AND(PRINCIPAL!$H$189&lt;&gt;"",L679=PRINCIPAL!$L$189),VLOOKUP($AM$672,'Banco de Dados'!$B$4:$J$50,8,FALSE)*PRINCIPAL!$H$189*(1-(PRINCIPAL!$M$189/100)),IF(AND(PRINCIPAL!$H$189&lt;&gt;"",L679=PRINCIPAL!$N$189),VLOOKUP($AM$672,'Banco de Dados'!$B$4:$J$50,8,FALSE)*PRINCIPAL!$H$189*(1-(PRINCIPAL!$O$189/100)),IF(PRINCIPAL!$H$189&lt;&gt;"",VLOOKUP($AM$672,'Banco de Dados'!$B$4:$J$50,8,FALSE)*PRINCIPAL!$H$189,IF(OR(L679=PRINCIPAL!$I$189,L679=PRINCIPAL!$I$189+PRINCIPAL!$I$189,L679=PRINCIPAL!$I$189+PRINCIPAL!$I$189+PRINCIPAL!$I$189),0,IF(L679=PRINCIPAL!$J$189,VLOOKUP($AM$672,'Banco de Dados'!$B$4:$J$50,6,FALSE)*(1-(PRINCIPAL!$K$189/100)),IF(L679=PRINCIPAL!$L$189,VLOOKUP($AM$672,'Banco de Dados'!$B$4:$J$50,6,FALSE)*(1-(PRINCIPAL!$M$189/100)),IF(L679=PRINCIPAL!$N$189,VLOOKUP($AM$672,'Banco de Dados'!$B$4:$J$50,6,FALSE)*(1-(PRINCIPAL!$O$189/100)),VLOOKUP($AM$672,'Banco de Dados'!$B$4:$J$50,6,FALSE)))))))))),"")</f>
        <v/>
      </c>
      <c r="AM679" s="29" t="str">
        <f>IFERROR(AL679*(IFERROR(VLOOKUP($AM$672,'Banco de Dados'!$B$4:$J$50,4,FALSE),"ERRO")),"")</f>
        <v/>
      </c>
      <c r="AN679" s="29" t="str">
        <f t="shared" si="466"/>
        <v/>
      </c>
      <c r="AO679" s="103" t="str">
        <f>IFERROR(AN679*(C679*(PRINCIPAL!$G$189/100))*0.47*(44/12),"")</f>
        <v/>
      </c>
      <c r="AP679" s="111" t="str">
        <f t="shared" si="467"/>
        <v/>
      </c>
      <c r="AQ679" s="30" t="str">
        <f>IFERROR(IF(AND(PRINCIPAL!$H$190&lt;&gt;"",OR(L679=PRINCIPAL!$I$190,L679=PRINCIPAL!$I$190+PRINCIPAL!$I$190,L679=PRINCIPAL!$I$190+PRINCIPAL!$I$190+PRINCIPAL!$I$190)),0,IF(AND(PRINCIPAL!$H$190&lt;&gt;"",L679=PRINCIPAL!$J$190),VLOOKUP($AR$672,'Banco de Dados'!$B$4:$J$50,8,FALSE)*PRINCIPAL!$H$190*(1-(PRINCIPAL!$K$190/100)),IF(AND(PRINCIPAL!$H$190&lt;&gt;"",L679=PRINCIPAL!$L$190),VLOOKUP($AR$672,'Banco de Dados'!$B$4:$J$50,8,FALSE)*PRINCIPAL!$H$190*(1-(PRINCIPAL!$M$190/100)),IF(AND(PRINCIPAL!$H$190&lt;&gt;"",L679=PRINCIPAL!$N$190),VLOOKUP($AR$672,'Banco de Dados'!$B$4:$J$50,8,FALSE)*PRINCIPAL!$H$190*(1-(PRINCIPAL!$O$190/100)),IF(PRINCIPAL!$H$190&lt;&gt;"",VLOOKUP($AR$672,'Banco de Dados'!$B$4:$J$50,8,FALSE)*PRINCIPAL!$H$190,IF(OR(L679=PRINCIPAL!$I$190,L679=PRINCIPAL!$I$190+PRINCIPAL!$I$190,L679=PRINCIPAL!$I$190+PRINCIPAL!$I$190+PRINCIPAL!$I$190),0,IF(L679=PRINCIPAL!$J$190,VLOOKUP($AR$672,'Banco de Dados'!$B$4:$J$50,6,FALSE)*(1-(PRINCIPAL!$K$190/100)),IF(L679=PRINCIPAL!$L$190,VLOOKUP($AR$672,'Banco de Dados'!$B$4:$J$50,6,FALSE)*(1-(PRINCIPAL!$M$190/100)),IF(L679=PRINCIPAL!$N$190,VLOOKUP($AR$672,'Banco de Dados'!$B$4:$J$50,6,FALSE)*(1-(PRINCIPAL!$O$190/100)),VLOOKUP($AR$672,'Banco de Dados'!$B$4:$J$50,6,FALSE)))))))))),"")</f>
        <v/>
      </c>
      <c r="AR679" s="29" t="str">
        <f>IFERROR(AQ679*(IFERROR(VLOOKUP($AR$672,'Banco de Dados'!$B$4:$J$50,4,FALSE),"ERRO")),"")</f>
        <v/>
      </c>
      <c r="AS679" s="29" t="str">
        <f t="shared" si="468"/>
        <v/>
      </c>
      <c r="AT679" s="103" t="str">
        <f>IFERROR(AS679*(C679*(PRINCIPAL!$G$190/100))*0.47*(44/12),"")</f>
        <v/>
      </c>
      <c r="AU679" s="111" t="str">
        <f t="shared" si="469"/>
        <v/>
      </c>
      <c r="AV679" s="30" t="str">
        <f>IFERROR(IF(AND(PRINCIPAL!$H$191&lt;&gt;"",OR(L679=PRINCIPAL!$I$191,L679=PRINCIPAL!$I$191+PRINCIPAL!$I$191,L679=PRINCIPAL!$I$191+PRINCIPAL!$I$191+PRINCIPAL!$I$191)),0,IF(AND(PRINCIPAL!$H$191&lt;&gt;"",L679=PRINCIPAL!$J$191),VLOOKUP($AW$672,'Banco de Dados'!$B$4:$J$50,8,FALSE)*PRINCIPAL!$H$191*(1-(PRINCIPAL!$K$191/100)),IF(AND(PRINCIPAL!$H$191&lt;&gt;"",L679=PRINCIPAL!$L$191),VLOOKUP($AW$672,'Banco de Dados'!$B$4:$J$50,8,FALSE)*PRINCIPAL!$H$191*(1-(PRINCIPAL!$M$191/100)),IF(AND(PRINCIPAL!$H$191&lt;&gt;"",L679=PRINCIPAL!$N$191),VLOOKUP($AW$672,'Banco de Dados'!$B$4:$J$50,8,FALSE)*PRINCIPAL!$H$191*(1-(PRINCIPAL!$O$191/100)),IF(PRINCIPAL!$H$191&lt;&gt;"",VLOOKUP($AW$672,'Banco de Dados'!$B$4:$J$50,8,FALSE)*PRINCIPAL!$H$191,IF(OR(L679=PRINCIPAL!$I$191,L679=PRINCIPAL!$I$191+PRINCIPAL!$I$191,L679=PRINCIPAL!$I$191+PRINCIPAL!$I$191+PRINCIPAL!$I$191),0,IF(L679=PRINCIPAL!$J$191,VLOOKUP($AW$672,'Banco de Dados'!$B$4:$J$50,6,FALSE)*(1-(PRINCIPAL!$K$191/100)),IF(L679=PRINCIPAL!$L$191,VLOOKUP($AW$672,'Banco de Dados'!$B$4:$J$50,6,FALSE)*(1-(PRINCIPAL!$M$191/100)),IF(L679=PRINCIPAL!$N$191,VLOOKUP($AW$672,'Banco de Dados'!$B$4:$J$50,6,FALSE)*(1-(PRINCIPAL!$O$191/100)),VLOOKUP($AW$672,'Banco de Dados'!$B$4:$J$50,6,FALSE)))))))))),"")</f>
        <v/>
      </c>
      <c r="AW679" s="29" t="str">
        <f>IFERROR(AV679*(IFERROR(VLOOKUP($AW$672,'Banco de Dados'!$B$4:$J$50,4,FALSE),"ERRO")),"")</f>
        <v/>
      </c>
      <c r="AX679" s="29" t="str">
        <f t="shared" si="470"/>
        <v/>
      </c>
      <c r="AY679" s="103" t="str">
        <f>IFERROR(AX679*(C679*(PRINCIPAL!$G$191/100))*0.47*(44/12),"")</f>
        <v/>
      </c>
      <c r="AZ679" s="111" t="str">
        <f t="shared" si="475"/>
        <v/>
      </c>
      <c r="BA679" s="30" t="str">
        <f>IFERROR(IF(AND(PRINCIPAL!$H$192&lt;&gt;"",OR(L679=PRINCIPAL!$I$192,L679=PRINCIPAL!$I$192+PRINCIPAL!$I$192,L679=PRINCIPAL!$I$192+PRINCIPAL!$I$192+PRINCIPAL!$I$192)),0,IF(AND(PRINCIPAL!$H$192&lt;&gt;"",L679=PRINCIPAL!$J$192),VLOOKUP($BB$672,'Banco de Dados'!$B$4:$J$50,8,FALSE)*PRINCIPAL!$H$192*(1-(PRINCIPAL!$K$192/100)),IF(AND(PRINCIPAL!$H$192&lt;&gt;"",L679=PRINCIPAL!$L$192),VLOOKUP($BB$672,'Banco de Dados'!$B$4:$J$50,8,FALSE)*PRINCIPAL!$H$192*(1-(PRINCIPAL!$M$192/100)),IF(AND(PRINCIPAL!$H$192&lt;&gt;"",L679=PRINCIPAL!$N$192),VLOOKUP($BB$672,'Banco de Dados'!$B$4:$J$50,8,FALSE)*PRINCIPAL!$H$192*(1-(PRINCIPAL!$O$192/100)),IF(PRINCIPAL!$H$192&lt;&gt;"",VLOOKUP($BB$672,'Banco de Dados'!$B$4:$J$50,8,FALSE)*PRINCIPAL!$H$192,IF(OR(L679=PRINCIPAL!$I$192,L679=PRINCIPAL!$I$192+PRINCIPAL!$I$192,L679=PRINCIPAL!$I$192+PRINCIPAL!$I$192+PRINCIPAL!$I$192),0,IF(L679=PRINCIPAL!$J$192,VLOOKUP($BB$672,'Banco de Dados'!$B$4:$J$50,6,FALSE)*(1-(PRINCIPAL!$K$192/100)),IF(L679=PRINCIPAL!$L$192,VLOOKUP($BB$672,'Banco de Dados'!$B$4:$J$50,6,FALSE)*(1-(PRINCIPAL!$M$192/100)),IF(L679=PRINCIPAL!$N$192,VLOOKUP($BB$672,'Banco de Dados'!$B$4:$J$50,6,FALSE)*(1-(PRINCIPAL!$O$192/100)),VLOOKUP($BB$672,'Banco de Dados'!$B$4:$J$50,6,FALSE)))))))))),"")</f>
        <v/>
      </c>
      <c r="BB679" s="29" t="str">
        <f>IFERROR(BA679*(IFERROR(VLOOKUP($BB$672,'Banco de Dados'!$B$4:$J$50,4,FALSE),"ERRO")),"")</f>
        <v/>
      </c>
      <c r="BC679" s="29" t="str">
        <f t="shared" si="476"/>
        <v/>
      </c>
      <c r="BD679" s="103" t="str">
        <f>IFERROR(BC679*(C679*(PRINCIPAL!$G$192/100))*0.47*(44/12),"")</f>
        <v/>
      </c>
      <c r="BE679" s="111" t="str">
        <f t="shared" si="455"/>
        <v/>
      </c>
      <c r="BF679" s="30" t="str">
        <f>IFERROR(IF(AND(PRINCIPAL!$H$193&lt;&gt;"",OR(L679=PRINCIPAL!$I$193,L679=PRINCIPAL!$I$193+PRINCIPAL!$I$193,L679=PRINCIPAL!$I$193+PRINCIPAL!$I$193+PRINCIPAL!$I$193)),0,IF(AND(PRINCIPAL!$H$193&lt;&gt;"",L679=PRINCIPAL!$J$193),VLOOKUP($BG$672,'Banco de Dados'!$B$4:$J$50,8,FALSE)*PRINCIPAL!$H$193*(1-(PRINCIPAL!$K$193/100)),IF(AND(PRINCIPAL!$H$193&lt;&gt;"",L679=PRINCIPAL!$L$193),VLOOKUP($BG$672,'Banco de Dados'!$B$4:$J$50,8,FALSE)*PRINCIPAL!$H$193*(1-(PRINCIPAL!$M$193/100)),IF(AND(PRINCIPAL!$H$193&lt;&gt;"",L679=PRINCIPAL!$N$193),VLOOKUP($BG$672,'Banco de Dados'!$B$4:$J$50,8,FALSE)*PRINCIPAL!$H$193*(1-(PRINCIPAL!$O$193/100)),IF(PRINCIPAL!$H$193&lt;&gt;"",VLOOKUP($BG$672,'Banco de Dados'!$B$4:$J$50,8,FALSE)*PRINCIPAL!$H$193,IF(OR(L679=PRINCIPAL!$I$193,L679=PRINCIPAL!$I$193+PRINCIPAL!$I$193,L679=PRINCIPAL!$I$193+PRINCIPAL!$I$193+PRINCIPAL!$I$193),0,IF(L679=PRINCIPAL!$J$193,VLOOKUP($BG$672,'Banco de Dados'!$B$4:$J$50,6,FALSE)*(1-(PRINCIPAL!$K$193/100)),IF(L679=PRINCIPAL!$L$193,VLOOKUP($BG$672,'Banco de Dados'!$B$4:$J$50,6,FALSE)*(1-(PRINCIPAL!$M$193/100)),IF(L679=PRINCIPAL!$N$193,VLOOKUP($BG$672,'Banco de Dados'!$B$4:$J$50,6,FALSE)*(1-(PRINCIPAL!$O$193/100)),VLOOKUP($BG$672,'Banco de Dados'!$B$4:$J$50,6,FALSE)))))))))),"")</f>
        <v/>
      </c>
      <c r="BG679" s="29" t="str">
        <f>IFERROR(BF679*(IFERROR(VLOOKUP($BG$672,'Banco de Dados'!$B$4:$J$50,4,FALSE),"ERRO")),"")</f>
        <v/>
      </c>
      <c r="BH679" s="29" t="str">
        <f t="shared" si="471"/>
        <v/>
      </c>
      <c r="BI679" s="103" t="str">
        <f>IFERROR(BH679*(C679*(PRINCIPAL!$G$193/100))*0.47*(44/12),"")</f>
        <v/>
      </c>
      <c r="BJ679" s="102" t="str">
        <f t="shared" si="456"/>
        <v/>
      </c>
    </row>
    <row r="680" spans="2:62" ht="12.75" customHeight="1" x14ac:dyDescent="0.3">
      <c r="B680" s="326">
        <f t="shared" si="457"/>
        <v>2026</v>
      </c>
      <c r="C680" s="340"/>
      <c r="D680" s="1"/>
      <c r="E680" s="116">
        <v>6</v>
      </c>
      <c r="F680" s="24" t="str">
        <f>IFERROR(VLOOKUP($G$672,'Banco de Dados'!$B$4:$J$50,6,FALSE),"")</f>
        <v/>
      </c>
      <c r="G680" s="25" t="str">
        <f>IFERROR(F680*(IFERROR(VLOOKUP($G$672,'Banco de Dados'!$B$4:$J$50,4,FALSE),"ERRO")),"")</f>
        <v/>
      </c>
      <c r="H680" s="25" t="str">
        <f t="shared" si="458"/>
        <v/>
      </c>
      <c r="I680" s="103" t="str">
        <f t="shared" si="459"/>
        <v/>
      </c>
      <c r="J680" s="117" t="str">
        <f t="shared" si="460"/>
        <v/>
      </c>
      <c r="K680" s="1"/>
      <c r="L680" s="91">
        <v>6</v>
      </c>
      <c r="M680" s="24" t="str">
        <f>IFERROR(IF(AND(PRINCIPAL!$H$184&lt;&gt;"",OR(L680=PRINCIPAL!$I$184,L680=PRINCIPAL!$I$184+PRINCIPAL!$I$184,L680=PRINCIPAL!$I$184+PRINCIPAL!$I$184+PRINCIPAL!$I$184)),0,IF(AND(PRINCIPAL!$H$184&lt;&gt;"",L680=PRINCIPAL!$J$184),VLOOKUP($N$672,'Banco de Dados'!$B$4:$J$50,8,FALSE)*PRINCIPAL!$H$184*(1-(PRINCIPAL!$K$184/100)),IF(AND(PRINCIPAL!$H$184&lt;&gt;"",L680=PRINCIPAL!$L$184),VLOOKUP($N$672,'Banco de Dados'!$B$4:$J$50,8,FALSE)*PRINCIPAL!$H$184*(1-(PRINCIPAL!$M$184/100)),IF(AND(PRINCIPAL!$H$184&lt;&gt;"",L680=PRINCIPAL!$N$184),VLOOKUP($N$672,'Banco de Dados'!$B$4:$J$50,8,FALSE)*PRINCIPAL!$H$184*(1-(PRINCIPAL!$O$184/100)),IF(PRINCIPAL!$H$184&lt;&gt;"",VLOOKUP($N$672,'Banco de Dados'!$B$4:$J$50,8,FALSE)*PRINCIPAL!$H$184,IF(OR(L680=PRINCIPAL!$I$184,L680=PRINCIPAL!$I$184+PRINCIPAL!$I$184,L680=PRINCIPAL!$I$184+PRINCIPAL!$I$184+PRINCIPAL!$I$184),0,IF(L680=PRINCIPAL!$J$184,VLOOKUP($N$672,'Banco de Dados'!$B$4:$J$50,6,FALSE)*(1-(PRINCIPAL!$K$184/100)),IF(L680=PRINCIPAL!$L$184,VLOOKUP($N$672,'Banco de Dados'!$B$4:$J$50,6,FALSE)*(1-(PRINCIPAL!$M$184/100)),IF(L680=PRINCIPAL!$N$184,VLOOKUP($N$672,'Banco de Dados'!$B$4:$J$50,6,FALSE)*(1-(PRINCIPAL!$O$184/100)),VLOOKUP($N$672,'Banco de Dados'!$B$4:$J$50,6,FALSE)))))))))),"")</f>
        <v/>
      </c>
      <c r="N680" s="25" t="str">
        <f>IFERROR(M680*(IFERROR(VLOOKUP($N$672,'Banco de Dados'!$B$4:$J$50,4,FALSE),"ERRO")),"")</f>
        <v/>
      </c>
      <c r="O680" s="25" t="str">
        <f t="shared" si="461"/>
        <v/>
      </c>
      <c r="P680" s="103" t="str">
        <f>IFERROR(O680*(C680*(PRINCIPAL!$G$184/100))*0.47*(44/12),"")</f>
        <v/>
      </c>
      <c r="Q680" s="107" t="str">
        <f t="shared" ref="Q680:Q690" si="477">IFERROR(Q679+P680,"")</f>
        <v/>
      </c>
      <c r="R680" s="29" t="str">
        <f>IFERROR(IF(AND(PRINCIPAL!$H$185&lt;&gt;"",OR(L680=PRINCIPAL!$I$185,L680=PRINCIPAL!$I$185+PRINCIPAL!$I$185,L680=PRINCIPAL!$I$185+PRINCIPAL!$I$185+PRINCIPAL!$I$185)),0,IF(AND(PRINCIPAL!$H$185&lt;&gt;"",L680=PRINCIPAL!$J$185),VLOOKUP($S$672,'Banco de Dados'!$B$4:$J$50,8,FALSE)*PRINCIPAL!$H$185*(1-(PRINCIPAL!$K$185/100)),IF(AND(PRINCIPAL!$H$185&lt;&gt;"",L680=PRINCIPAL!$L$185),VLOOKUP($S$672,'Banco de Dados'!$B$4:$J$50,8,FALSE)*PRINCIPAL!$H$185*(1-(PRINCIPAL!$M$185/100)),IF(AND(PRINCIPAL!$H$185&lt;&gt;"",L680=PRINCIPAL!$N$185),VLOOKUP($S$672,'Banco de Dados'!$B$4:$J$50,8,FALSE)*PRINCIPAL!$H$185*(1-(PRINCIPAL!$O$185/100)),IF(PRINCIPAL!$H$185&lt;&gt;"",VLOOKUP($S$672,'Banco de Dados'!$B$4:$J$50,8,FALSE)*PRINCIPAL!$H$185,IF(OR(L680=PRINCIPAL!$I$185,L680=PRINCIPAL!$I$185+PRINCIPAL!$I$185,L680=PRINCIPAL!$I$185+PRINCIPAL!$I$185+PRINCIPAL!$I$185),0,IF(L680=PRINCIPAL!$J$185,VLOOKUP($S$672,'Banco de Dados'!$B$4:$J$50,6,FALSE)*(1-(PRINCIPAL!$K$185/100)),IF(L680=PRINCIPAL!$L$185,VLOOKUP($S$672,'Banco de Dados'!$B$4:$J$50,6,FALSE)*(1-(PRINCIPAL!$M$185/100)),IF(L680=PRINCIPAL!$N$185,VLOOKUP($S$672,'Banco de Dados'!$B$4:$J$50,6,FALSE)*(1-(PRINCIPAL!$O$185/100)),VLOOKUP($S$672,'Banco de Dados'!$B$4:$J$50,6,FALSE)))))))))),"")</f>
        <v/>
      </c>
      <c r="S680" s="29" t="str">
        <f>IFERROR(R680*(IFERROR(VLOOKUP($S$672,'Banco de Dados'!$B$4:$J$50,4,FALSE),"ERRO")),"")</f>
        <v/>
      </c>
      <c r="T680" s="29" t="str">
        <f t="shared" si="462"/>
        <v/>
      </c>
      <c r="U680" s="103" t="str">
        <f>IFERROR(T680*(C680*(PRINCIPAL!$G$185/100))*0.47*(44/12),"")</f>
        <v/>
      </c>
      <c r="V680" s="103" t="str">
        <f t="shared" si="454"/>
        <v/>
      </c>
      <c r="W680" s="30" t="str">
        <f>IFERROR(IF(AND(PRINCIPAL!$H$186&lt;&gt;"",OR(L680=PRINCIPAL!$I$186,L680=PRINCIPAL!$I$186+PRINCIPAL!$I$186,L680=PRINCIPAL!$I$186+PRINCIPAL!$I$186+PRINCIPAL!$I$186)),0,IF(AND(PRINCIPAL!$H$186&lt;&gt;"",L680=PRINCIPAL!$J$186),VLOOKUP($X$672,'Banco de Dados'!$B$4:$J$50,8,FALSE)*PRINCIPAL!$H$186*(1-(PRINCIPAL!$K$186/100)),IF(AND(PRINCIPAL!$H$186&lt;&gt;"",L680=PRINCIPAL!$L$186),VLOOKUP($X$672,'Banco de Dados'!$B$4:$J$50,8,FALSE)*PRINCIPAL!$H$186*(1-(PRINCIPAL!$M$186/100)),IF(AND(PRINCIPAL!$H$186&lt;&gt;"",L680=PRINCIPAL!$N$186),VLOOKUP($X$672,'Banco de Dados'!$B$4:$J$50,8,FALSE)*PRINCIPAL!$H$186*(1-(PRINCIPAL!$O$186/100)),IF(PRINCIPAL!$H$186&lt;&gt;"",VLOOKUP($X$672,'Banco de Dados'!$B$4:$J$50,8,FALSE)*PRINCIPAL!$H$186,IF(OR(L680=PRINCIPAL!$I$186,L680=PRINCIPAL!$I$186+PRINCIPAL!$I$186,L680=PRINCIPAL!$I$186+PRINCIPAL!$I$186+PRINCIPAL!$I$186),0,IF(L680=PRINCIPAL!$J$186,VLOOKUP($X$672,'Banco de Dados'!$B$4:$J$50,6,FALSE)*(1-(PRINCIPAL!$K$186/100)),IF(L680=PRINCIPAL!$L$186,VLOOKUP($X$672,'Banco de Dados'!$B$4:$J$50,6,FALSE)*(1-(PRINCIPAL!$M$186/100)),IF(L680=PRINCIPAL!$N$186,VLOOKUP($X$672,'Banco de Dados'!$B$4:$J$50,6,FALSE)*(1-(PRINCIPAL!$O$186/100)),VLOOKUP($X$672,'Banco de Dados'!$B$4:$J$50,6,FALSE)))))))))),"")</f>
        <v/>
      </c>
      <c r="X680" s="29" t="str">
        <f>IFERROR(W680*(IFERROR(VLOOKUP($X$672,'Banco de Dados'!$B$4:$J$50,4,FALSE),"ERRO")),"")</f>
        <v/>
      </c>
      <c r="Y680" s="29" t="str">
        <f t="shared" si="472"/>
        <v/>
      </c>
      <c r="Z680" s="103" t="str">
        <f>IFERROR(Y680*(C680*(PRINCIPAL!$G$186/100))*0.47*(44/12),"")</f>
        <v/>
      </c>
      <c r="AA680" s="111" t="str">
        <f t="shared" si="473"/>
        <v/>
      </c>
      <c r="AB680" s="30" t="str">
        <f>IFERROR(IF(AND(PRINCIPAL!$H$187&lt;&gt;"",OR(L680=PRINCIPAL!$I$187,L680=PRINCIPAL!$I$187+PRINCIPAL!$I$187,L680=PRINCIPAL!$I$187+PRINCIPAL!$I$187+PRINCIPAL!$I$187)),0,IF(AND(PRINCIPAL!$H$187&lt;&gt;"",L680=PRINCIPAL!$J$187),VLOOKUP($AC$672,'Banco de Dados'!$B$4:$J$50,8,FALSE)*PRINCIPAL!$H$187*(1-(PRINCIPAL!$K$187/100)),IF(AND(PRINCIPAL!$H$187&lt;&gt;"",L680=PRINCIPAL!$L$187),VLOOKUP($AC$672,'Banco de Dados'!$B$4:$J$50,8,FALSE)*PRINCIPAL!$H$187*(1-(PRINCIPAL!$M$187/100)),IF(AND(PRINCIPAL!$H$187&lt;&gt;"",L680=PRINCIPAL!$N$187),VLOOKUP($AC$672,'Banco de Dados'!$B$4:$J$50,8,FALSE)*PRINCIPAL!$H$187*(1-(PRINCIPAL!$O$187/100)),IF(PRINCIPAL!$H$187&lt;&gt;"",VLOOKUP($AC$672,'Banco de Dados'!$B$4:$J$50,8,FALSE)*PRINCIPAL!$H$187,IF(OR(L680=PRINCIPAL!$I$187,L680=PRINCIPAL!$I$187+PRINCIPAL!$I$187,L680=PRINCIPAL!$I$187+PRINCIPAL!$I$187+PRINCIPAL!$I$187),0,IF(L680=PRINCIPAL!$J$187,VLOOKUP($AC$672,'Banco de Dados'!$B$4:$J$50,6,FALSE)*(1-(PRINCIPAL!$K$187/100)),IF(L680=PRINCIPAL!$L$187,VLOOKUP($AC$672,'Banco de Dados'!$B$4:$J$50,6,FALSE)*(1-(PRINCIPAL!$M$187/100)),IF(L680=PRINCIPAL!$N$187,VLOOKUP($AC$672,'Banco de Dados'!$B$4:$J$50,6,FALSE)*(1-(PRINCIPAL!$O$187/100)),VLOOKUP($AC$672,'Banco de Dados'!$B$4:$J$50,6,FALSE)))))))))),"")</f>
        <v/>
      </c>
      <c r="AC680" s="29" t="str">
        <f>IFERROR(AB680*(IFERROR(VLOOKUP($AC$672,'Banco de Dados'!$B$4:$J$50,4,FALSE),"ERRO")),"")</f>
        <v/>
      </c>
      <c r="AD680" s="29" t="str">
        <f t="shared" si="463"/>
        <v/>
      </c>
      <c r="AE680" s="103" t="str">
        <f>IFERROR(AD680*(C680*(PRINCIPAL!$G$187/100))*0.47*(44/12),"")</f>
        <v/>
      </c>
      <c r="AF680" s="111" t="str">
        <f t="shared" si="464"/>
        <v/>
      </c>
      <c r="AG680" s="30" t="str">
        <f>IFERROR(IF(AND(PRINCIPAL!$H$188&lt;&gt;"",OR(L680=PRINCIPAL!$I$188,L680=PRINCIPAL!$I$188+PRINCIPAL!$I$188,L680=PRINCIPAL!$I$188+PRINCIPAL!$I$188+PRINCIPAL!$I$188)),0,IF(AND(PRINCIPAL!$H$188&lt;&gt;"",L680=PRINCIPAL!$J$188),VLOOKUP($AH$672,'Banco de Dados'!$B$4:$J$50,8,FALSE)*PRINCIPAL!$H$188*(1-(PRINCIPAL!$K$188/100)),IF(AND(PRINCIPAL!$H$188&lt;&gt;"",L680=PRINCIPAL!$L$188),VLOOKUP($AH$672,'Banco de Dados'!$B$4:$J$50,8,FALSE)*PRINCIPAL!$H$188*(1-(PRINCIPAL!$M$188/100)),IF(AND(PRINCIPAL!$H$188&lt;&gt;"",L680=PRINCIPAL!$N$188),VLOOKUP($AH$672,'Banco de Dados'!$B$4:$J$50,8,FALSE)*PRINCIPAL!$H$188*(1-(PRINCIPAL!$O$188/100)),IF(PRINCIPAL!$H$188&lt;&gt;"",VLOOKUP($AH$672,'Banco de Dados'!$B$4:$J$50,8,FALSE)*PRINCIPAL!$H$188,IF(OR(L680=PRINCIPAL!$I$188,L680=PRINCIPAL!$I$188+PRINCIPAL!$I$188,L680=PRINCIPAL!$I$188+PRINCIPAL!$I$188+PRINCIPAL!$I$188),0,IF(L680=PRINCIPAL!$J$188,VLOOKUP($AH$672,'Banco de Dados'!$B$4:$J$50,6,FALSE)*(1-(PRINCIPAL!$K$188/100)),IF(L680=PRINCIPAL!$L$188,VLOOKUP($AH$672,'Banco de Dados'!$B$4:$J$50,6,FALSE)*(1-(PRINCIPAL!$M$188/100)),IF(L680=PRINCIPAL!$N$188,VLOOKUP($AH$672,'Banco de Dados'!$B$4:$J$50,6,FALSE)*(1-(PRINCIPAL!$O$188/100)),VLOOKUP($AH$672,'Banco de Dados'!$B$4:$J$50,6,FALSE)))))))))),"")</f>
        <v/>
      </c>
      <c r="AH680" s="29" t="str">
        <f>IFERROR(AG680*(IFERROR(VLOOKUP($AH$672,'Banco de Dados'!$B$4:$J$50,4,FALSE),"ERRO")),"")</f>
        <v/>
      </c>
      <c r="AI680" s="29" t="str">
        <f t="shared" si="465"/>
        <v/>
      </c>
      <c r="AJ680" s="103" t="str">
        <f>IFERROR(AI680*(C680*(PRINCIPAL!$G$188/100))*0.47*(44/12),"")</f>
        <v/>
      </c>
      <c r="AK680" s="111" t="str">
        <f t="shared" si="474"/>
        <v/>
      </c>
      <c r="AL680" s="30" t="str">
        <f>IFERROR(IF(AND(PRINCIPAL!$H$189&lt;&gt;"",OR(L680=PRINCIPAL!$I$189,L680=PRINCIPAL!$I$189+PRINCIPAL!$I$189,L680=PRINCIPAL!$I$189+PRINCIPAL!$I$189+PRINCIPAL!$I$189)),0,IF(AND(PRINCIPAL!$H$189&lt;&gt;"",L680=PRINCIPAL!$J$189),VLOOKUP($AM$672,'Banco de Dados'!$B$4:$J$50,8,FALSE)*PRINCIPAL!$H$189*(1-(PRINCIPAL!$K$189/100)),IF(AND(PRINCIPAL!$H$189&lt;&gt;"",L680=PRINCIPAL!$L$189),VLOOKUP($AM$672,'Banco de Dados'!$B$4:$J$50,8,FALSE)*PRINCIPAL!$H$189*(1-(PRINCIPAL!$M$189/100)),IF(AND(PRINCIPAL!$H$189&lt;&gt;"",L680=PRINCIPAL!$N$189),VLOOKUP($AM$672,'Banco de Dados'!$B$4:$J$50,8,FALSE)*PRINCIPAL!$H$189*(1-(PRINCIPAL!$O$189/100)),IF(PRINCIPAL!$H$189&lt;&gt;"",VLOOKUP($AM$672,'Banco de Dados'!$B$4:$J$50,8,FALSE)*PRINCIPAL!$H$189,IF(OR(L680=PRINCIPAL!$I$189,L680=PRINCIPAL!$I$189+PRINCIPAL!$I$189,L680=PRINCIPAL!$I$189+PRINCIPAL!$I$189+PRINCIPAL!$I$189),0,IF(L680=PRINCIPAL!$J$189,VLOOKUP($AM$672,'Banco de Dados'!$B$4:$J$50,6,FALSE)*(1-(PRINCIPAL!$K$189/100)),IF(L680=PRINCIPAL!$L$189,VLOOKUP($AM$672,'Banco de Dados'!$B$4:$J$50,6,FALSE)*(1-(PRINCIPAL!$M$189/100)),IF(L680=PRINCIPAL!$N$189,VLOOKUP($AM$672,'Banco de Dados'!$B$4:$J$50,6,FALSE)*(1-(PRINCIPAL!$O$189/100)),VLOOKUP($AM$672,'Banco de Dados'!$B$4:$J$50,6,FALSE)))))))))),"")</f>
        <v/>
      </c>
      <c r="AM680" s="29" t="str">
        <f>IFERROR(AL680*(IFERROR(VLOOKUP($AM$672,'Banco de Dados'!$B$4:$J$50,4,FALSE),"ERRO")),"")</f>
        <v/>
      </c>
      <c r="AN680" s="29" t="str">
        <f t="shared" si="466"/>
        <v/>
      </c>
      <c r="AO680" s="103" t="str">
        <f>IFERROR(AN680*(C680*(PRINCIPAL!$G$189/100))*0.47*(44/12),"")</f>
        <v/>
      </c>
      <c r="AP680" s="111" t="str">
        <f t="shared" si="467"/>
        <v/>
      </c>
      <c r="AQ680" s="30" t="str">
        <f>IFERROR(IF(AND(PRINCIPAL!$H$190&lt;&gt;"",OR(L680=PRINCIPAL!$I$190,L680=PRINCIPAL!$I$190+PRINCIPAL!$I$190,L680=PRINCIPAL!$I$190+PRINCIPAL!$I$190+PRINCIPAL!$I$190)),0,IF(AND(PRINCIPAL!$H$190&lt;&gt;"",L680=PRINCIPAL!$J$190),VLOOKUP($AR$672,'Banco de Dados'!$B$4:$J$50,8,FALSE)*PRINCIPAL!$H$190*(1-(PRINCIPAL!$K$190/100)),IF(AND(PRINCIPAL!$H$190&lt;&gt;"",L680=PRINCIPAL!$L$190),VLOOKUP($AR$672,'Banco de Dados'!$B$4:$J$50,8,FALSE)*PRINCIPAL!$H$190*(1-(PRINCIPAL!$M$190/100)),IF(AND(PRINCIPAL!$H$190&lt;&gt;"",L680=PRINCIPAL!$N$190),VLOOKUP($AR$672,'Banco de Dados'!$B$4:$J$50,8,FALSE)*PRINCIPAL!$H$190*(1-(PRINCIPAL!$O$190/100)),IF(PRINCIPAL!$H$190&lt;&gt;"",VLOOKUP($AR$672,'Banco de Dados'!$B$4:$J$50,8,FALSE)*PRINCIPAL!$H$190,IF(OR(L680=PRINCIPAL!$I$190,L680=PRINCIPAL!$I$190+PRINCIPAL!$I$190,L680=PRINCIPAL!$I$190+PRINCIPAL!$I$190+PRINCIPAL!$I$190),0,IF(L680=PRINCIPAL!$J$190,VLOOKUP($AR$672,'Banco de Dados'!$B$4:$J$50,6,FALSE)*(1-(PRINCIPAL!$K$190/100)),IF(L680=PRINCIPAL!$L$190,VLOOKUP($AR$672,'Banco de Dados'!$B$4:$J$50,6,FALSE)*(1-(PRINCIPAL!$M$190/100)),IF(L680=PRINCIPAL!$N$190,VLOOKUP($AR$672,'Banco de Dados'!$B$4:$J$50,6,FALSE)*(1-(PRINCIPAL!$O$190/100)),VLOOKUP($AR$672,'Banco de Dados'!$B$4:$J$50,6,FALSE)))))))))),"")</f>
        <v/>
      </c>
      <c r="AR680" s="29" t="str">
        <f>IFERROR(AQ680*(IFERROR(VLOOKUP($AR$672,'Banco de Dados'!$B$4:$J$50,4,FALSE),"ERRO")),"")</f>
        <v/>
      </c>
      <c r="AS680" s="29" t="str">
        <f t="shared" si="468"/>
        <v/>
      </c>
      <c r="AT680" s="103" t="str">
        <f>IFERROR(AS680*(C680*(PRINCIPAL!$G$190/100))*0.47*(44/12),"")</f>
        <v/>
      </c>
      <c r="AU680" s="111" t="str">
        <f t="shared" si="469"/>
        <v/>
      </c>
      <c r="AV680" s="30" t="str">
        <f>IFERROR(IF(AND(PRINCIPAL!$H$191&lt;&gt;"",OR(L680=PRINCIPAL!$I$191,L680=PRINCIPAL!$I$191+PRINCIPAL!$I$191,L680=PRINCIPAL!$I$191+PRINCIPAL!$I$191+PRINCIPAL!$I$191)),0,IF(AND(PRINCIPAL!$H$191&lt;&gt;"",L680=PRINCIPAL!$J$191),VLOOKUP($AW$672,'Banco de Dados'!$B$4:$J$50,8,FALSE)*PRINCIPAL!$H$191*(1-(PRINCIPAL!$K$191/100)),IF(AND(PRINCIPAL!$H$191&lt;&gt;"",L680=PRINCIPAL!$L$191),VLOOKUP($AW$672,'Banco de Dados'!$B$4:$J$50,8,FALSE)*PRINCIPAL!$H$191*(1-(PRINCIPAL!$M$191/100)),IF(AND(PRINCIPAL!$H$191&lt;&gt;"",L680=PRINCIPAL!$N$191),VLOOKUP($AW$672,'Banco de Dados'!$B$4:$J$50,8,FALSE)*PRINCIPAL!$H$191*(1-(PRINCIPAL!$O$191/100)),IF(PRINCIPAL!$H$191&lt;&gt;"",VLOOKUP($AW$672,'Banco de Dados'!$B$4:$J$50,8,FALSE)*PRINCIPAL!$H$191,IF(OR(L680=PRINCIPAL!$I$191,L680=PRINCIPAL!$I$191+PRINCIPAL!$I$191,L680=PRINCIPAL!$I$191+PRINCIPAL!$I$191+PRINCIPAL!$I$191),0,IF(L680=PRINCIPAL!$J$191,VLOOKUP($AW$672,'Banco de Dados'!$B$4:$J$50,6,FALSE)*(1-(PRINCIPAL!$K$191/100)),IF(L680=PRINCIPAL!$L$191,VLOOKUP($AW$672,'Banco de Dados'!$B$4:$J$50,6,FALSE)*(1-(PRINCIPAL!$M$191/100)),IF(L680=PRINCIPAL!$N$191,VLOOKUP($AW$672,'Banco de Dados'!$B$4:$J$50,6,FALSE)*(1-(PRINCIPAL!$O$191/100)),VLOOKUP($AW$672,'Banco de Dados'!$B$4:$J$50,6,FALSE)))))))))),"")</f>
        <v/>
      </c>
      <c r="AW680" s="29" t="str">
        <f>IFERROR(AV680*(IFERROR(VLOOKUP($AW$672,'Banco de Dados'!$B$4:$J$50,4,FALSE),"ERRO")),"")</f>
        <v/>
      </c>
      <c r="AX680" s="29" t="str">
        <f t="shared" si="470"/>
        <v/>
      </c>
      <c r="AY680" s="103" t="str">
        <f>IFERROR(AX680*(C680*(PRINCIPAL!$G$191/100))*0.47*(44/12),"")</f>
        <v/>
      </c>
      <c r="AZ680" s="111" t="str">
        <f t="shared" si="475"/>
        <v/>
      </c>
      <c r="BA680" s="30" t="str">
        <f>IFERROR(IF(AND(PRINCIPAL!$H$192&lt;&gt;"",OR(L680=PRINCIPAL!$I$192,L680=PRINCIPAL!$I$192+PRINCIPAL!$I$192,L680=PRINCIPAL!$I$192+PRINCIPAL!$I$192+PRINCIPAL!$I$192)),0,IF(AND(PRINCIPAL!$H$192&lt;&gt;"",L680=PRINCIPAL!$J$192),VLOOKUP($BB$672,'Banco de Dados'!$B$4:$J$50,8,FALSE)*PRINCIPAL!$H$192*(1-(PRINCIPAL!$K$192/100)),IF(AND(PRINCIPAL!$H$192&lt;&gt;"",L680=PRINCIPAL!$L$192),VLOOKUP($BB$672,'Banco de Dados'!$B$4:$J$50,8,FALSE)*PRINCIPAL!$H$192*(1-(PRINCIPAL!$M$192/100)),IF(AND(PRINCIPAL!$H$192&lt;&gt;"",L680=PRINCIPAL!$N$192),VLOOKUP($BB$672,'Banco de Dados'!$B$4:$J$50,8,FALSE)*PRINCIPAL!$H$192*(1-(PRINCIPAL!$O$192/100)),IF(PRINCIPAL!$H$192&lt;&gt;"",VLOOKUP($BB$672,'Banco de Dados'!$B$4:$J$50,8,FALSE)*PRINCIPAL!$H$192,IF(OR(L680=PRINCIPAL!$I$192,L680=PRINCIPAL!$I$192+PRINCIPAL!$I$192,L680=PRINCIPAL!$I$192+PRINCIPAL!$I$192+PRINCIPAL!$I$192),0,IF(L680=PRINCIPAL!$J$192,VLOOKUP($BB$672,'Banco de Dados'!$B$4:$J$50,6,FALSE)*(1-(PRINCIPAL!$K$192/100)),IF(L680=PRINCIPAL!$L$192,VLOOKUP($BB$672,'Banco de Dados'!$B$4:$J$50,6,FALSE)*(1-(PRINCIPAL!$M$192/100)),IF(L680=PRINCIPAL!$N$192,VLOOKUP($BB$672,'Banco de Dados'!$B$4:$J$50,6,FALSE)*(1-(PRINCIPAL!$O$192/100)),VLOOKUP($BB$672,'Banco de Dados'!$B$4:$J$50,6,FALSE)))))))))),"")</f>
        <v/>
      </c>
      <c r="BB680" s="29" t="str">
        <f>IFERROR(BA680*(IFERROR(VLOOKUP($BB$672,'Banco de Dados'!$B$4:$J$50,4,FALSE),"ERRO")),"")</f>
        <v/>
      </c>
      <c r="BC680" s="29" t="str">
        <f t="shared" si="476"/>
        <v/>
      </c>
      <c r="BD680" s="103" t="str">
        <f>IFERROR(BC680*(C680*(PRINCIPAL!$G$192/100))*0.47*(44/12),"")</f>
        <v/>
      </c>
      <c r="BE680" s="111" t="str">
        <f t="shared" si="455"/>
        <v/>
      </c>
      <c r="BF680" s="30" t="str">
        <f>IFERROR(IF(AND(PRINCIPAL!$H$193&lt;&gt;"",OR(L680=PRINCIPAL!$I$193,L680=PRINCIPAL!$I$193+PRINCIPAL!$I$193,L680=PRINCIPAL!$I$193+PRINCIPAL!$I$193+PRINCIPAL!$I$193)),0,IF(AND(PRINCIPAL!$H$193&lt;&gt;"",L680=PRINCIPAL!$J$193),VLOOKUP($BG$672,'Banco de Dados'!$B$4:$J$50,8,FALSE)*PRINCIPAL!$H$193*(1-(PRINCIPAL!$K$193/100)),IF(AND(PRINCIPAL!$H$193&lt;&gt;"",L680=PRINCIPAL!$L$193),VLOOKUP($BG$672,'Banco de Dados'!$B$4:$J$50,8,FALSE)*PRINCIPAL!$H$193*(1-(PRINCIPAL!$M$193/100)),IF(AND(PRINCIPAL!$H$193&lt;&gt;"",L680=PRINCIPAL!$N$193),VLOOKUP($BG$672,'Banco de Dados'!$B$4:$J$50,8,FALSE)*PRINCIPAL!$H$193*(1-(PRINCIPAL!$O$193/100)),IF(PRINCIPAL!$H$193&lt;&gt;"",VLOOKUP($BG$672,'Banco de Dados'!$B$4:$J$50,8,FALSE)*PRINCIPAL!$H$193,IF(OR(L680=PRINCIPAL!$I$193,L680=PRINCIPAL!$I$193+PRINCIPAL!$I$193,L680=PRINCIPAL!$I$193+PRINCIPAL!$I$193+PRINCIPAL!$I$193),0,IF(L680=PRINCIPAL!$J$193,VLOOKUP($BG$672,'Banco de Dados'!$B$4:$J$50,6,FALSE)*(1-(PRINCIPAL!$K$193/100)),IF(L680=PRINCIPAL!$L$193,VLOOKUP($BG$672,'Banco de Dados'!$B$4:$J$50,6,FALSE)*(1-(PRINCIPAL!$M$193/100)),IF(L680=PRINCIPAL!$N$193,VLOOKUP($BG$672,'Banco de Dados'!$B$4:$J$50,6,FALSE)*(1-(PRINCIPAL!$O$193/100)),VLOOKUP($BG$672,'Banco de Dados'!$B$4:$J$50,6,FALSE)))))))))),"")</f>
        <v/>
      </c>
      <c r="BG680" s="29" t="str">
        <f>IFERROR(BF680*(IFERROR(VLOOKUP($BG$672,'Banco de Dados'!$B$4:$J$50,4,FALSE),"ERRO")),"")</f>
        <v/>
      </c>
      <c r="BH680" s="29" t="str">
        <f t="shared" si="471"/>
        <v/>
      </c>
      <c r="BI680" s="103" t="str">
        <f>IFERROR(BH680*(C680*(PRINCIPAL!$G$193/100))*0.47*(44/12),"")</f>
        <v/>
      </c>
      <c r="BJ680" s="102" t="str">
        <f t="shared" si="456"/>
        <v/>
      </c>
    </row>
    <row r="681" spans="2:62" ht="12.75" customHeight="1" x14ac:dyDescent="0.3">
      <c r="B681" s="326">
        <f t="shared" si="457"/>
        <v>2027</v>
      </c>
      <c r="C681" s="340"/>
      <c r="D681" s="1"/>
      <c r="E681" s="116">
        <v>7</v>
      </c>
      <c r="F681" s="24" t="str">
        <f>IFERROR(VLOOKUP($G$672,'Banco de Dados'!$B$4:$J$50,6,FALSE),"")</f>
        <v/>
      </c>
      <c r="G681" s="25" t="str">
        <f>IFERROR(F681*(IFERROR(VLOOKUP($G$672,'Banco de Dados'!$B$4:$J$50,4,FALSE),"ERRO")),"")</f>
        <v/>
      </c>
      <c r="H681" s="25" t="str">
        <f t="shared" si="458"/>
        <v/>
      </c>
      <c r="I681" s="103" t="str">
        <f t="shared" si="459"/>
        <v/>
      </c>
      <c r="J681" s="117" t="str">
        <f t="shared" si="460"/>
        <v/>
      </c>
      <c r="K681" s="1"/>
      <c r="L681" s="91">
        <v>7</v>
      </c>
      <c r="M681" s="24" t="str">
        <f>IFERROR(IF(AND(PRINCIPAL!$H$184&lt;&gt;"",OR(L681=PRINCIPAL!$I$184,L681=PRINCIPAL!$I$184+PRINCIPAL!$I$184,L681=PRINCIPAL!$I$184+PRINCIPAL!$I$184+PRINCIPAL!$I$184)),0,IF(AND(PRINCIPAL!$H$184&lt;&gt;"",L681=PRINCIPAL!$J$184),VLOOKUP($N$672,'Banco de Dados'!$B$4:$J$50,8,FALSE)*PRINCIPAL!$H$184*(1-(PRINCIPAL!$K$184/100)),IF(AND(PRINCIPAL!$H$184&lt;&gt;"",L681=PRINCIPAL!$L$184),VLOOKUP($N$672,'Banco de Dados'!$B$4:$J$50,8,FALSE)*PRINCIPAL!$H$184*(1-(PRINCIPAL!$M$184/100)),IF(AND(PRINCIPAL!$H$184&lt;&gt;"",L681=PRINCIPAL!$N$184),VLOOKUP($N$672,'Banco de Dados'!$B$4:$J$50,8,FALSE)*PRINCIPAL!$H$184*(1-(PRINCIPAL!$O$184/100)),IF(PRINCIPAL!$H$184&lt;&gt;"",VLOOKUP($N$672,'Banco de Dados'!$B$4:$J$50,8,FALSE)*PRINCIPAL!$H$184,IF(OR(L681=PRINCIPAL!$I$184,L681=PRINCIPAL!$I$184+PRINCIPAL!$I$184,L681=PRINCIPAL!$I$184+PRINCIPAL!$I$184+PRINCIPAL!$I$184),0,IF(L681=PRINCIPAL!$J$184,VLOOKUP($N$672,'Banco de Dados'!$B$4:$J$50,6,FALSE)*(1-(PRINCIPAL!$K$184/100)),IF(L681=PRINCIPAL!$L$184,VLOOKUP($N$672,'Banco de Dados'!$B$4:$J$50,6,FALSE)*(1-(PRINCIPAL!$M$184/100)),IF(L681=PRINCIPAL!$N$184,VLOOKUP($N$672,'Banco de Dados'!$B$4:$J$50,6,FALSE)*(1-(PRINCIPAL!$O$184/100)),VLOOKUP($N$672,'Banco de Dados'!$B$4:$J$50,6,FALSE)))))))))),"")</f>
        <v/>
      </c>
      <c r="N681" s="25" t="str">
        <f>IFERROR(M681*(IFERROR(VLOOKUP($N$672,'Banco de Dados'!$B$4:$J$50,4,FALSE),"ERRO")),"")</f>
        <v/>
      </c>
      <c r="O681" s="25" t="str">
        <f t="shared" si="461"/>
        <v/>
      </c>
      <c r="P681" s="103" t="str">
        <f>IFERROR(O681*(C681*(PRINCIPAL!$G$184/100))*0.47*(44/12),"")</f>
        <v/>
      </c>
      <c r="Q681" s="107" t="str">
        <f t="shared" si="477"/>
        <v/>
      </c>
      <c r="R681" s="29" t="str">
        <f>IFERROR(IF(AND(PRINCIPAL!$H$185&lt;&gt;"",OR(L681=PRINCIPAL!$I$185,L681=PRINCIPAL!$I$185+PRINCIPAL!$I$185,L681=PRINCIPAL!$I$185+PRINCIPAL!$I$185+PRINCIPAL!$I$185)),0,IF(AND(PRINCIPAL!$H$185&lt;&gt;"",L681=PRINCIPAL!$J$185),VLOOKUP($S$672,'Banco de Dados'!$B$4:$J$50,8,FALSE)*PRINCIPAL!$H$185*(1-(PRINCIPAL!$K$185/100)),IF(AND(PRINCIPAL!$H$185&lt;&gt;"",L681=PRINCIPAL!$L$185),VLOOKUP($S$672,'Banco de Dados'!$B$4:$J$50,8,FALSE)*PRINCIPAL!$H$185*(1-(PRINCIPAL!$M$185/100)),IF(AND(PRINCIPAL!$H$185&lt;&gt;"",L681=PRINCIPAL!$N$185),VLOOKUP($S$672,'Banco de Dados'!$B$4:$J$50,8,FALSE)*PRINCIPAL!$H$185*(1-(PRINCIPAL!$O$185/100)),IF(PRINCIPAL!$H$185&lt;&gt;"",VLOOKUP($S$672,'Banco de Dados'!$B$4:$J$50,8,FALSE)*PRINCIPAL!$H$185,IF(OR(L681=PRINCIPAL!$I$185,L681=PRINCIPAL!$I$185+PRINCIPAL!$I$185,L681=PRINCIPAL!$I$185+PRINCIPAL!$I$185+PRINCIPAL!$I$185),0,IF(L681=PRINCIPAL!$J$185,VLOOKUP($S$672,'Banco de Dados'!$B$4:$J$50,6,FALSE)*(1-(PRINCIPAL!$K$185/100)),IF(L681=PRINCIPAL!$L$185,VLOOKUP($S$672,'Banco de Dados'!$B$4:$J$50,6,FALSE)*(1-(PRINCIPAL!$M$185/100)),IF(L681=PRINCIPAL!$N$185,VLOOKUP($S$672,'Banco de Dados'!$B$4:$J$50,6,FALSE)*(1-(PRINCIPAL!$O$185/100)),VLOOKUP($S$672,'Banco de Dados'!$B$4:$J$50,6,FALSE)))))))))),"")</f>
        <v/>
      </c>
      <c r="S681" s="29" t="str">
        <f>IFERROR(R681*(IFERROR(VLOOKUP($S$672,'Banco de Dados'!$B$4:$J$50,4,FALSE),"ERRO")),"")</f>
        <v/>
      </c>
      <c r="T681" s="29" t="str">
        <f t="shared" si="462"/>
        <v/>
      </c>
      <c r="U681" s="103" t="str">
        <f>IFERROR(T681*(C681*(PRINCIPAL!$G$185/100))*0.47*(44/12),"")</f>
        <v/>
      </c>
      <c r="V681" s="103" t="str">
        <f t="shared" si="454"/>
        <v/>
      </c>
      <c r="W681" s="30" t="str">
        <f>IFERROR(IF(AND(PRINCIPAL!$H$186&lt;&gt;"",OR(L681=PRINCIPAL!$I$186,L681=PRINCIPAL!$I$186+PRINCIPAL!$I$186,L681=PRINCIPAL!$I$186+PRINCIPAL!$I$186+PRINCIPAL!$I$186)),0,IF(AND(PRINCIPAL!$H$186&lt;&gt;"",L681=PRINCIPAL!$J$186),VLOOKUP($X$672,'Banco de Dados'!$B$4:$J$50,8,FALSE)*PRINCIPAL!$H$186*(1-(PRINCIPAL!$K$186/100)),IF(AND(PRINCIPAL!$H$186&lt;&gt;"",L681=PRINCIPAL!$L$186),VLOOKUP($X$672,'Banco de Dados'!$B$4:$J$50,8,FALSE)*PRINCIPAL!$H$186*(1-(PRINCIPAL!$M$186/100)),IF(AND(PRINCIPAL!$H$186&lt;&gt;"",L681=PRINCIPAL!$N$186),VLOOKUP($X$672,'Banco de Dados'!$B$4:$J$50,8,FALSE)*PRINCIPAL!$H$186*(1-(PRINCIPAL!$O$186/100)),IF(PRINCIPAL!$H$186&lt;&gt;"",VLOOKUP($X$672,'Banco de Dados'!$B$4:$J$50,8,FALSE)*PRINCIPAL!$H$186,IF(OR(L681=PRINCIPAL!$I$186,L681=PRINCIPAL!$I$186+PRINCIPAL!$I$186,L681=PRINCIPAL!$I$186+PRINCIPAL!$I$186+PRINCIPAL!$I$186),0,IF(L681=PRINCIPAL!$J$186,VLOOKUP($X$672,'Banco de Dados'!$B$4:$J$50,6,FALSE)*(1-(PRINCIPAL!$K$186/100)),IF(L681=PRINCIPAL!$L$186,VLOOKUP($X$672,'Banco de Dados'!$B$4:$J$50,6,FALSE)*(1-(PRINCIPAL!$M$186/100)),IF(L681=PRINCIPAL!$N$186,VLOOKUP($X$672,'Banco de Dados'!$B$4:$J$50,6,FALSE)*(1-(PRINCIPAL!$O$186/100)),VLOOKUP($X$672,'Banco de Dados'!$B$4:$J$50,6,FALSE)))))))))),"")</f>
        <v/>
      </c>
      <c r="X681" s="29" t="str">
        <f>IFERROR(W681*(IFERROR(VLOOKUP($X$672,'Banco de Dados'!$B$4:$J$50,4,FALSE),"ERRO")),"")</f>
        <v/>
      </c>
      <c r="Y681" s="29" t="str">
        <f t="shared" si="472"/>
        <v/>
      </c>
      <c r="Z681" s="103" t="str">
        <f>IFERROR(Y681*(C681*(PRINCIPAL!$G$186/100))*0.47*(44/12),"")</f>
        <v/>
      </c>
      <c r="AA681" s="111" t="str">
        <f t="shared" si="473"/>
        <v/>
      </c>
      <c r="AB681" s="30" t="str">
        <f>IFERROR(IF(AND(PRINCIPAL!$H$187&lt;&gt;"",OR(L681=PRINCIPAL!$I$187,L681=PRINCIPAL!$I$187+PRINCIPAL!$I$187,L681=PRINCIPAL!$I$187+PRINCIPAL!$I$187+PRINCIPAL!$I$187)),0,IF(AND(PRINCIPAL!$H$187&lt;&gt;"",L681=PRINCIPAL!$J$187),VLOOKUP($AC$672,'Banco de Dados'!$B$4:$J$50,8,FALSE)*PRINCIPAL!$H$187*(1-(PRINCIPAL!$K$187/100)),IF(AND(PRINCIPAL!$H$187&lt;&gt;"",L681=PRINCIPAL!$L$187),VLOOKUP($AC$672,'Banco de Dados'!$B$4:$J$50,8,FALSE)*PRINCIPAL!$H$187*(1-(PRINCIPAL!$M$187/100)),IF(AND(PRINCIPAL!$H$187&lt;&gt;"",L681=PRINCIPAL!$N$187),VLOOKUP($AC$672,'Banco de Dados'!$B$4:$J$50,8,FALSE)*PRINCIPAL!$H$187*(1-(PRINCIPAL!$O$187/100)),IF(PRINCIPAL!$H$187&lt;&gt;"",VLOOKUP($AC$672,'Banco de Dados'!$B$4:$J$50,8,FALSE)*PRINCIPAL!$H$187,IF(OR(L681=PRINCIPAL!$I$187,L681=PRINCIPAL!$I$187+PRINCIPAL!$I$187,L681=PRINCIPAL!$I$187+PRINCIPAL!$I$187+PRINCIPAL!$I$187),0,IF(L681=PRINCIPAL!$J$187,VLOOKUP($AC$672,'Banco de Dados'!$B$4:$J$50,6,FALSE)*(1-(PRINCIPAL!$K$187/100)),IF(L681=PRINCIPAL!$L$187,VLOOKUP($AC$672,'Banco de Dados'!$B$4:$J$50,6,FALSE)*(1-(PRINCIPAL!$M$187/100)),IF(L681=PRINCIPAL!$N$187,VLOOKUP($AC$672,'Banco de Dados'!$B$4:$J$50,6,FALSE)*(1-(PRINCIPAL!$O$187/100)),VLOOKUP($AC$672,'Banco de Dados'!$B$4:$J$50,6,FALSE)))))))))),"")</f>
        <v/>
      </c>
      <c r="AC681" s="29" t="str">
        <f>IFERROR(AB681*(IFERROR(VLOOKUP($AC$672,'Banco de Dados'!$B$4:$J$50,4,FALSE),"ERRO")),"")</f>
        <v/>
      </c>
      <c r="AD681" s="29" t="str">
        <f t="shared" si="463"/>
        <v/>
      </c>
      <c r="AE681" s="103" t="str">
        <f>IFERROR(AD681*(C681*(PRINCIPAL!$G$187/100))*0.47*(44/12),"")</f>
        <v/>
      </c>
      <c r="AF681" s="111" t="str">
        <f t="shared" si="464"/>
        <v/>
      </c>
      <c r="AG681" s="30" t="str">
        <f>IFERROR(IF(AND(PRINCIPAL!$H$188&lt;&gt;"",OR(L681=PRINCIPAL!$I$188,L681=PRINCIPAL!$I$188+PRINCIPAL!$I$188,L681=PRINCIPAL!$I$188+PRINCIPAL!$I$188+PRINCIPAL!$I$188)),0,IF(AND(PRINCIPAL!$H$188&lt;&gt;"",L681=PRINCIPAL!$J$188),VLOOKUP($AH$672,'Banco de Dados'!$B$4:$J$50,8,FALSE)*PRINCIPAL!$H$188*(1-(PRINCIPAL!$K$188/100)),IF(AND(PRINCIPAL!$H$188&lt;&gt;"",L681=PRINCIPAL!$L$188),VLOOKUP($AH$672,'Banco de Dados'!$B$4:$J$50,8,FALSE)*PRINCIPAL!$H$188*(1-(PRINCIPAL!$M$188/100)),IF(AND(PRINCIPAL!$H$188&lt;&gt;"",L681=PRINCIPAL!$N$188),VLOOKUP($AH$672,'Banco de Dados'!$B$4:$J$50,8,FALSE)*PRINCIPAL!$H$188*(1-(PRINCIPAL!$O$188/100)),IF(PRINCIPAL!$H$188&lt;&gt;"",VLOOKUP($AH$672,'Banco de Dados'!$B$4:$J$50,8,FALSE)*PRINCIPAL!$H$188,IF(OR(L681=PRINCIPAL!$I$188,L681=PRINCIPAL!$I$188+PRINCIPAL!$I$188,L681=PRINCIPAL!$I$188+PRINCIPAL!$I$188+PRINCIPAL!$I$188),0,IF(L681=PRINCIPAL!$J$188,VLOOKUP($AH$672,'Banco de Dados'!$B$4:$J$50,6,FALSE)*(1-(PRINCIPAL!$K$188/100)),IF(L681=PRINCIPAL!$L$188,VLOOKUP($AH$672,'Banco de Dados'!$B$4:$J$50,6,FALSE)*(1-(PRINCIPAL!$M$188/100)),IF(L681=PRINCIPAL!$N$188,VLOOKUP($AH$672,'Banco de Dados'!$B$4:$J$50,6,FALSE)*(1-(PRINCIPAL!$O$188/100)),VLOOKUP($AH$672,'Banco de Dados'!$B$4:$J$50,6,FALSE)))))))))),"")</f>
        <v/>
      </c>
      <c r="AH681" s="29" t="str">
        <f>IFERROR(AG681*(IFERROR(VLOOKUP($AH$672,'Banco de Dados'!$B$4:$J$50,4,FALSE),"ERRO")),"")</f>
        <v/>
      </c>
      <c r="AI681" s="29" t="str">
        <f t="shared" si="465"/>
        <v/>
      </c>
      <c r="AJ681" s="103" t="str">
        <f>IFERROR(AI681*(C681*(PRINCIPAL!$G$188/100))*0.47*(44/12),"")</f>
        <v/>
      </c>
      <c r="AK681" s="111" t="str">
        <f t="shared" si="474"/>
        <v/>
      </c>
      <c r="AL681" s="30" t="str">
        <f>IFERROR(IF(AND(PRINCIPAL!$H$189&lt;&gt;"",OR(L681=PRINCIPAL!$I$189,L681=PRINCIPAL!$I$189+PRINCIPAL!$I$189,L681=PRINCIPAL!$I$189+PRINCIPAL!$I$189+PRINCIPAL!$I$189)),0,IF(AND(PRINCIPAL!$H$189&lt;&gt;"",L681=PRINCIPAL!$J$189),VLOOKUP($AM$672,'Banco de Dados'!$B$4:$J$50,8,FALSE)*PRINCIPAL!$H$189*(1-(PRINCIPAL!$K$189/100)),IF(AND(PRINCIPAL!$H$189&lt;&gt;"",L681=PRINCIPAL!$L$189),VLOOKUP($AM$672,'Banco de Dados'!$B$4:$J$50,8,FALSE)*PRINCIPAL!$H$189*(1-(PRINCIPAL!$M$189/100)),IF(AND(PRINCIPAL!$H$189&lt;&gt;"",L681=PRINCIPAL!$N$189),VLOOKUP($AM$672,'Banco de Dados'!$B$4:$J$50,8,FALSE)*PRINCIPAL!$H$189*(1-(PRINCIPAL!$O$189/100)),IF(PRINCIPAL!$H$189&lt;&gt;"",VLOOKUP($AM$672,'Banco de Dados'!$B$4:$J$50,8,FALSE)*PRINCIPAL!$H$189,IF(OR(L681=PRINCIPAL!$I$189,L681=PRINCIPAL!$I$189+PRINCIPAL!$I$189,L681=PRINCIPAL!$I$189+PRINCIPAL!$I$189+PRINCIPAL!$I$189),0,IF(L681=PRINCIPAL!$J$189,VLOOKUP($AM$672,'Banco de Dados'!$B$4:$J$50,6,FALSE)*(1-(PRINCIPAL!$K$189/100)),IF(L681=PRINCIPAL!$L$189,VLOOKUP($AM$672,'Banco de Dados'!$B$4:$J$50,6,FALSE)*(1-(PRINCIPAL!$M$189/100)),IF(L681=PRINCIPAL!$N$189,VLOOKUP($AM$672,'Banco de Dados'!$B$4:$J$50,6,FALSE)*(1-(PRINCIPAL!$O$189/100)),VLOOKUP($AM$672,'Banco de Dados'!$B$4:$J$50,6,FALSE)))))))))),"")</f>
        <v/>
      </c>
      <c r="AM681" s="29" t="str">
        <f>IFERROR(AL681*(IFERROR(VLOOKUP($AM$672,'Banco de Dados'!$B$4:$J$50,4,FALSE),"ERRO")),"")</f>
        <v/>
      </c>
      <c r="AN681" s="29" t="str">
        <f t="shared" si="466"/>
        <v/>
      </c>
      <c r="AO681" s="103" t="str">
        <f>IFERROR(AN681*(C681*(PRINCIPAL!$G$189/100))*0.47*(44/12),"")</f>
        <v/>
      </c>
      <c r="AP681" s="111" t="str">
        <f t="shared" si="467"/>
        <v/>
      </c>
      <c r="AQ681" s="30" t="str">
        <f>IFERROR(IF(AND(PRINCIPAL!$H$190&lt;&gt;"",OR(L681=PRINCIPAL!$I$190,L681=PRINCIPAL!$I$190+PRINCIPAL!$I$190,L681=PRINCIPAL!$I$190+PRINCIPAL!$I$190+PRINCIPAL!$I$190)),0,IF(AND(PRINCIPAL!$H$190&lt;&gt;"",L681=PRINCIPAL!$J$190),VLOOKUP($AR$672,'Banco de Dados'!$B$4:$J$50,8,FALSE)*PRINCIPAL!$H$190*(1-(PRINCIPAL!$K$190/100)),IF(AND(PRINCIPAL!$H$190&lt;&gt;"",L681=PRINCIPAL!$L$190),VLOOKUP($AR$672,'Banco de Dados'!$B$4:$J$50,8,FALSE)*PRINCIPAL!$H$190*(1-(PRINCIPAL!$M$190/100)),IF(AND(PRINCIPAL!$H$190&lt;&gt;"",L681=PRINCIPAL!$N$190),VLOOKUP($AR$672,'Banco de Dados'!$B$4:$J$50,8,FALSE)*PRINCIPAL!$H$190*(1-(PRINCIPAL!$O$190/100)),IF(PRINCIPAL!$H$190&lt;&gt;"",VLOOKUP($AR$672,'Banco de Dados'!$B$4:$J$50,8,FALSE)*PRINCIPAL!$H$190,IF(OR(L681=PRINCIPAL!$I$190,L681=PRINCIPAL!$I$190+PRINCIPAL!$I$190,L681=PRINCIPAL!$I$190+PRINCIPAL!$I$190+PRINCIPAL!$I$190),0,IF(L681=PRINCIPAL!$J$190,VLOOKUP($AR$672,'Banco de Dados'!$B$4:$J$50,6,FALSE)*(1-(PRINCIPAL!$K$190/100)),IF(L681=PRINCIPAL!$L$190,VLOOKUP($AR$672,'Banco de Dados'!$B$4:$J$50,6,FALSE)*(1-(PRINCIPAL!$M$190/100)),IF(L681=PRINCIPAL!$N$190,VLOOKUP($AR$672,'Banco de Dados'!$B$4:$J$50,6,FALSE)*(1-(PRINCIPAL!$O$190/100)),VLOOKUP($AR$672,'Banco de Dados'!$B$4:$J$50,6,FALSE)))))))))),"")</f>
        <v/>
      </c>
      <c r="AR681" s="29" t="str">
        <f>IFERROR(AQ681*(IFERROR(VLOOKUP($AR$672,'Banco de Dados'!$B$4:$J$50,4,FALSE),"ERRO")),"")</f>
        <v/>
      </c>
      <c r="AS681" s="29" t="str">
        <f t="shared" si="468"/>
        <v/>
      </c>
      <c r="AT681" s="103" t="str">
        <f>IFERROR(AS681*(C681*(PRINCIPAL!$G$190/100))*0.47*(44/12),"")</f>
        <v/>
      </c>
      <c r="AU681" s="111" t="str">
        <f t="shared" si="469"/>
        <v/>
      </c>
      <c r="AV681" s="30" t="str">
        <f>IFERROR(IF(AND(PRINCIPAL!$H$191&lt;&gt;"",OR(L681=PRINCIPAL!$I$191,L681=PRINCIPAL!$I$191+PRINCIPAL!$I$191,L681=PRINCIPAL!$I$191+PRINCIPAL!$I$191+PRINCIPAL!$I$191)),0,IF(AND(PRINCIPAL!$H$191&lt;&gt;"",L681=PRINCIPAL!$J$191),VLOOKUP($AW$672,'Banco de Dados'!$B$4:$J$50,8,FALSE)*PRINCIPAL!$H$191*(1-(PRINCIPAL!$K$191/100)),IF(AND(PRINCIPAL!$H$191&lt;&gt;"",L681=PRINCIPAL!$L$191),VLOOKUP($AW$672,'Banco de Dados'!$B$4:$J$50,8,FALSE)*PRINCIPAL!$H$191*(1-(PRINCIPAL!$M$191/100)),IF(AND(PRINCIPAL!$H$191&lt;&gt;"",L681=PRINCIPAL!$N$191),VLOOKUP($AW$672,'Banco de Dados'!$B$4:$J$50,8,FALSE)*PRINCIPAL!$H$191*(1-(PRINCIPAL!$O$191/100)),IF(PRINCIPAL!$H$191&lt;&gt;"",VLOOKUP($AW$672,'Banco de Dados'!$B$4:$J$50,8,FALSE)*PRINCIPAL!$H$191,IF(OR(L681=PRINCIPAL!$I$191,L681=PRINCIPAL!$I$191+PRINCIPAL!$I$191,L681=PRINCIPAL!$I$191+PRINCIPAL!$I$191+PRINCIPAL!$I$191),0,IF(L681=PRINCIPAL!$J$191,VLOOKUP($AW$672,'Banco de Dados'!$B$4:$J$50,6,FALSE)*(1-(PRINCIPAL!$K$191/100)),IF(L681=PRINCIPAL!$L$191,VLOOKUP($AW$672,'Banco de Dados'!$B$4:$J$50,6,FALSE)*(1-(PRINCIPAL!$M$191/100)),IF(L681=PRINCIPAL!$N$191,VLOOKUP($AW$672,'Banco de Dados'!$B$4:$J$50,6,FALSE)*(1-(PRINCIPAL!$O$191/100)),VLOOKUP($AW$672,'Banco de Dados'!$B$4:$J$50,6,FALSE)))))))))),"")</f>
        <v/>
      </c>
      <c r="AW681" s="29" t="str">
        <f>IFERROR(AV681*(IFERROR(VLOOKUP($AW$672,'Banco de Dados'!$B$4:$J$50,4,FALSE),"ERRO")),"")</f>
        <v/>
      </c>
      <c r="AX681" s="29" t="str">
        <f t="shared" si="470"/>
        <v/>
      </c>
      <c r="AY681" s="103" t="str">
        <f>IFERROR(AX681*(C681*(PRINCIPAL!$G$191/100))*0.47*(44/12),"")</f>
        <v/>
      </c>
      <c r="AZ681" s="111" t="str">
        <f t="shared" si="475"/>
        <v/>
      </c>
      <c r="BA681" s="30" t="str">
        <f>IFERROR(IF(AND(PRINCIPAL!$H$192&lt;&gt;"",OR(L681=PRINCIPAL!$I$192,L681=PRINCIPAL!$I$192+PRINCIPAL!$I$192,L681=PRINCIPAL!$I$192+PRINCIPAL!$I$192+PRINCIPAL!$I$192)),0,IF(AND(PRINCIPAL!$H$192&lt;&gt;"",L681=PRINCIPAL!$J$192),VLOOKUP($BB$672,'Banco de Dados'!$B$4:$J$50,8,FALSE)*PRINCIPAL!$H$192*(1-(PRINCIPAL!$K$192/100)),IF(AND(PRINCIPAL!$H$192&lt;&gt;"",L681=PRINCIPAL!$L$192),VLOOKUP($BB$672,'Banco de Dados'!$B$4:$J$50,8,FALSE)*PRINCIPAL!$H$192*(1-(PRINCIPAL!$M$192/100)),IF(AND(PRINCIPAL!$H$192&lt;&gt;"",L681=PRINCIPAL!$N$192),VLOOKUP($BB$672,'Banco de Dados'!$B$4:$J$50,8,FALSE)*PRINCIPAL!$H$192*(1-(PRINCIPAL!$O$192/100)),IF(PRINCIPAL!$H$192&lt;&gt;"",VLOOKUP($BB$672,'Banco de Dados'!$B$4:$J$50,8,FALSE)*PRINCIPAL!$H$192,IF(OR(L681=PRINCIPAL!$I$192,L681=PRINCIPAL!$I$192+PRINCIPAL!$I$192,L681=PRINCIPAL!$I$192+PRINCIPAL!$I$192+PRINCIPAL!$I$192),0,IF(L681=PRINCIPAL!$J$192,VLOOKUP($BB$672,'Banco de Dados'!$B$4:$J$50,6,FALSE)*(1-(PRINCIPAL!$K$192/100)),IF(L681=PRINCIPAL!$L$192,VLOOKUP($BB$672,'Banco de Dados'!$B$4:$J$50,6,FALSE)*(1-(PRINCIPAL!$M$192/100)),IF(L681=PRINCIPAL!$N$192,VLOOKUP($BB$672,'Banco de Dados'!$B$4:$J$50,6,FALSE)*(1-(PRINCIPAL!$O$192/100)),VLOOKUP($BB$672,'Banco de Dados'!$B$4:$J$50,6,FALSE)))))))))),"")</f>
        <v/>
      </c>
      <c r="BB681" s="29" t="str">
        <f>IFERROR(BA681*(IFERROR(VLOOKUP($BB$672,'Banco de Dados'!$B$4:$J$50,4,FALSE),"ERRO")),"")</f>
        <v/>
      </c>
      <c r="BC681" s="29" t="str">
        <f t="shared" si="476"/>
        <v/>
      </c>
      <c r="BD681" s="103" t="str">
        <f>IFERROR(BC681*(C681*(PRINCIPAL!$G$192/100))*0.47*(44/12),"")</f>
        <v/>
      </c>
      <c r="BE681" s="111" t="str">
        <f t="shared" si="455"/>
        <v/>
      </c>
      <c r="BF681" s="30" t="str">
        <f>IFERROR(IF(AND(PRINCIPAL!$H$193&lt;&gt;"",OR(L681=PRINCIPAL!$I$193,L681=PRINCIPAL!$I$193+PRINCIPAL!$I$193,L681=PRINCIPAL!$I$193+PRINCIPAL!$I$193+PRINCIPAL!$I$193)),0,IF(AND(PRINCIPAL!$H$193&lt;&gt;"",L681=PRINCIPAL!$J$193),VLOOKUP($BG$672,'Banco de Dados'!$B$4:$J$50,8,FALSE)*PRINCIPAL!$H$193*(1-(PRINCIPAL!$K$193/100)),IF(AND(PRINCIPAL!$H$193&lt;&gt;"",L681=PRINCIPAL!$L$193),VLOOKUP($BG$672,'Banco de Dados'!$B$4:$J$50,8,FALSE)*PRINCIPAL!$H$193*(1-(PRINCIPAL!$M$193/100)),IF(AND(PRINCIPAL!$H$193&lt;&gt;"",L681=PRINCIPAL!$N$193),VLOOKUP($BG$672,'Banco de Dados'!$B$4:$J$50,8,FALSE)*PRINCIPAL!$H$193*(1-(PRINCIPAL!$O$193/100)),IF(PRINCIPAL!$H$193&lt;&gt;"",VLOOKUP($BG$672,'Banco de Dados'!$B$4:$J$50,8,FALSE)*PRINCIPAL!$H$193,IF(OR(L681=PRINCIPAL!$I$193,L681=PRINCIPAL!$I$193+PRINCIPAL!$I$193,L681=PRINCIPAL!$I$193+PRINCIPAL!$I$193+PRINCIPAL!$I$193),0,IF(L681=PRINCIPAL!$J$193,VLOOKUP($BG$672,'Banco de Dados'!$B$4:$J$50,6,FALSE)*(1-(PRINCIPAL!$K$193/100)),IF(L681=PRINCIPAL!$L$193,VLOOKUP($BG$672,'Banco de Dados'!$B$4:$J$50,6,FALSE)*(1-(PRINCIPAL!$M$193/100)),IF(L681=PRINCIPAL!$N$193,VLOOKUP($BG$672,'Banco de Dados'!$B$4:$J$50,6,FALSE)*(1-(PRINCIPAL!$O$193/100)),VLOOKUP($BG$672,'Banco de Dados'!$B$4:$J$50,6,FALSE)))))))))),"")</f>
        <v/>
      </c>
      <c r="BG681" s="29" t="str">
        <f>IFERROR(BF681*(IFERROR(VLOOKUP($BG$672,'Banco de Dados'!$B$4:$J$50,4,FALSE),"ERRO")),"")</f>
        <v/>
      </c>
      <c r="BH681" s="29" t="str">
        <f t="shared" si="471"/>
        <v/>
      </c>
      <c r="BI681" s="103" t="str">
        <f>IFERROR(BH681*(C681*(PRINCIPAL!$G$193/100))*0.47*(44/12),"")</f>
        <v/>
      </c>
      <c r="BJ681" s="102" t="str">
        <f t="shared" si="456"/>
        <v/>
      </c>
    </row>
    <row r="682" spans="2:62" ht="12.75" customHeight="1" x14ac:dyDescent="0.3">
      <c r="B682" s="326">
        <f t="shared" si="457"/>
        <v>2028</v>
      </c>
      <c r="C682" s="340"/>
      <c r="D682" s="1"/>
      <c r="E682" s="116">
        <v>8</v>
      </c>
      <c r="F682" s="24" t="str">
        <f>IFERROR(VLOOKUP($G$672,'Banco de Dados'!$B$4:$J$50,6,FALSE),"")</f>
        <v/>
      </c>
      <c r="G682" s="25" t="str">
        <f>IFERROR(F682*(IFERROR(VLOOKUP($G$672,'Banco de Dados'!$B$4:$J$50,4,FALSE),"ERRO")),"")</f>
        <v/>
      </c>
      <c r="H682" s="25" t="str">
        <f t="shared" si="458"/>
        <v/>
      </c>
      <c r="I682" s="103" t="str">
        <f t="shared" si="459"/>
        <v/>
      </c>
      <c r="J682" s="117" t="str">
        <f t="shared" si="460"/>
        <v/>
      </c>
      <c r="K682" s="1"/>
      <c r="L682" s="91">
        <v>8</v>
      </c>
      <c r="M682" s="24" t="str">
        <f>IFERROR(IF(AND(PRINCIPAL!$H$184&lt;&gt;"",OR(L682=PRINCIPAL!$I$184,L682=PRINCIPAL!$I$184+PRINCIPAL!$I$184,L682=PRINCIPAL!$I$184+PRINCIPAL!$I$184+PRINCIPAL!$I$184)),0,IF(AND(PRINCIPAL!$H$184&lt;&gt;"",L682=PRINCIPAL!$J$184),VLOOKUP($N$672,'Banco de Dados'!$B$4:$J$50,8,FALSE)*PRINCIPAL!$H$184*(1-(PRINCIPAL!$K$184/100)),IF(AND(PRINCIPAL!$H$184&lt;&gt;"",L682=PRINCIPAL!$L$184),VLOOKUP($N$672,'Banco de Dados'!$B$4:$J$50,8,FALSE)*PRINCIPAL!$H$184*(1-(PRINCIPAL!$M$184/100)),IF(AND(PRINCIPAL!$H$184&lt;&gt;"",L682=PRINCIPAL!$N$184),VLOOKUP($N$672,'Banco de Dados'!$B$4:$J$50,8,FALSE)*PRINCIPAL!$H$184*(1-(PRINCIPAL!$O$184/100)),IF(PRINCIPAL!$H$184&lt;&gt;"",VLOOKUP($N$672,'Banco de Dados'!$B$4:$J$50,8,FALSE)*PRINCIPAL!$H$184,IF(OR(L682=PRINCIPAL!$I$184,L682=PRINCIPAL!$I$184+PRINCIPAL!$I$184,L682=PRINCIPAL!$I$184+PRINCIPAL!$I$184+PRINCIPAL!$I$184),0,IF(L682=PRINCIPAL!$J$184,VLOOKUP($N$672,'Banco de Dados'!$B$4:$J$50,6,FALSE)*(1-(PRINCIPAL!$K$184/100)),IF(L682=PRINCIPAL!$L$184,VLOOKUP($N$672,'Banco de Dados'!$B$4:$J$50,6,FALSE)*(1-(PRINCIPAL!$M$184/100)),IF(L682=PRINCIPAL!$N$184,VLOOKUP($N$672,'Banco de Dados'!$B$4:$J$50,6,FALSE)*(1-(PRINCIPAL!$O$184/100)),VLOOKUP($N$672,'Banco de Dados'!$B$4:$J$50,6,FALSE)))))))))),"")</f>
        <v/>
      </c>
      <c r="N682" s="25" t="str">
        <f>IFERROR(M682*(IFERROR(VLOOKUP($N$672,'Banco de Dados'!$B$4:$J$50,4,FALSE),"ERRO")),"")</f>
        <v/>
      </c>
      <c r="O682" s="25" t="str">
        <f t="shared" si="461"/>
        <v/>
      </c>
      <c r="P682" s="103" t="str">
        <f>IFERROR(O682*(C682*(PRINCIPAL!$G$184/100))*0.47*(44/12),"")</f>
        <v/>
      </c>
      <c r="Q682" s="107" t="str">
        <f t="shared" si="477"/>
        <v/>
      </c>
      <c r="R682" s="29" t="str">
        <f>IFERROR(IF(AND(PRINCIPAL!$H$185&lt;&gt;"",OR(L682=PRINCIPAL!$I$185,L682=PRINCIPAL!$I$185+PRINCIPAL!$I$185,L682=PRINCIPAL!$I$185+PRINCIPAL!$I$185+PRINCIPAL!$I$185)),0,IF(AND(PRINCIPAL!$H$185&lt;&gt;"",L682=PRINCIPAL!$J$185),VLOOKUP($S$672,'Banco de Dados'!$B$4:$J$50,8,FALSE)*PRINCIPAL!$H$185*(1-(PRINCIPAL!$K$185/100)),IF(AND(PRINCIPAL!$H$185&lt;&gt;"",L682=PRINCIPAL!$L$185),VLOOKUP($S$672,'Banco de Dados'!$B$4:$J$50,8,FALSE)*PRINCIPAL!$H$185*(1-(PRINCIPAL!$M$185/100)),IF(AND(PRINCIPAL!$H$185&lt;&gt;"",L682=PRINCIPAL!$N$185),VLOOKUP($S$672,'Banco de Dados'!$B$4:$J$50,8,FALSE)*PRINCIPAL!$H$185*(1-(PRINCIPAL!$O$185/100)),IF(PRINCIPAL!$H$185&lt;&gt;"",VLOOKUP($S$672,'Banco de Dados'!$B$4:$J$50,8,FALSE)*PRINCIPAL!$H$185,IF(OR(L682=PRINCIPAL!$I$185,L682=PRINCIPAL!$I$185+PRINCIPAL!$I$185,L682=PRINCIPAL!$I$185+PRINCIPAL!$I$185+PRINCIPAL!$I$185),0,IF(L682=PRINCIPAL!$J$185,VLOOKUP($S$672,'Banco de Dados'!$B$4:$J$50,6,FALSE)*(1-(PRINCIPAL!$K$185/100)),IF(L682=PRINCIPAL!$L$185,VLOOKUP($S$672,'Banco de Dados'!$B$4:$J$50,6,FALSE)*(1-(PRINCIPAL!$M$185/100)),IF(L682=PRINCIPAL!$N$185,VLOOKUP($S$672,'Banco de Dados'!$B$4:$J$50,6,FALSE)*(1-(PRINCIPAL!$O$185/100)),VLOOKUP($S$672,'Banco de Dados'!$B$4:$J$50,6,FALSE)))))))))),"")</f>
        <v/>
      </c>
      <c r="S682" s="29" t="str">
        <f>IFERROR(R682*(IFERROR(VLOOKUP($S$672,'Banco de Dados'!$B$4:$J$50,4,FALSE),"ERRO")),"")</f>
        <v/>
      </c>
      <c r="T682" s="29" t="str">
        <f>IFERROR(R682+S682,"")</f>
        <v/>
      </c>
      <c r="U682" s="103" t="str">
        <f>IFERROR(T682*(C682*(PRINCIPAL!$G$185/100))*0.47*(44/12),"")</f>
        <v/>
      </c>
      <c r="V682" s="103" t="str">
        <f t="shared" si="454"/>
        <v/>
      </c>
      <c r="W682" s="30" t="str">
        <f>IFERROR(IF(AND(PRINCIPAL!$H$186&lt;&gt;"",OR(L682=PRINCIPAL!$I$186,L682=PRINCIPAL!$I$186+PRINCIPAL!$I$186,L682=PRINCIPAL!$I$186+PRINCIPAL!$I$186+PRINCIPAL!$I$186)),0,IF(AND(PRINCIPAL!$H$186&lt;&gt;"",L682=PRINCIPAL!$J$186),VLOOKUP($X$672,'Banco de Dados'!$B$4:$J$50,8,FALSE)*PRINCIPAL!$H$186*(1-(PRINCIPAL!$K$186/100)),IF(AND(PRINCIPAL!$H$186&lt;&gt;"",L682=PRINCIPAL!$L$186),VLOOKUP($X$672,'Banco de Dados'!$B$4:$J$50,8,FALSE)*PRINCIPAL!$H$186*(1-(PRINCIPAL!$M$186/100)),IF(AND(PRINCIPAL!$H$186&lt;&gt;"",L682=PRINCIPAL!$N$186),VLOOKUP($X$672,'Banco de Dados'!$B$4:$J$50,8,FALSE)*PRINCIPAL!$H$186*(1-(PRINCIPAL!$O$186/100)),IF(PRINCIPAL!$H$186&lt;&gt;"",VLOOKUP($X$672,'Banco de Dados'!$B$4:$J$50,8,FALSE)*PRINCIPAL!$H$186,IF(OR(L682=PRINCIPAL!$I$186,L682=PRINCIPAL!$I$186+PRINCIPAL!$I$186,L682=PRINCIPAL!$I$186+PRINCIPAL!$I$186+PRINCIPAL!$I$186),0,IF(L682=PRINCIPAL!$J$186,VLOOKUP($X$672,'Banco de Dados'!$B$4:$J$50,6,FALSE)*(1-(PRINCIPAL!$K$186/100)),IF(L682=PRINCIPAL!$L$186,VLOOKUP($X$672,'Banco de Dados'!$B$4:$J$50,6,FALSE)*(1-(PRINCIPAL!$M$186/100)),IF(L682=PRINCIPAL!$N$186,VLOOKUP($X$672,'Banco de Dados'!$B$4:$J$50,6,FALSE)*(1-(PRINCIPAL!$O$186/100)),VLOOKUP($X$672,'Banco de Dados'!$B$4:$J$50,6,FALSE)))))))))),"")</f>
        <v/>
      </c>
      <c r="X682" s="29" t="str">
        <f>IFERROR(W682*(IFERROR(VLOOKUP($X$672,'Banco de Dados'!$B$4:$J$50,4,FALSE),"ERRO")),"")</f>
        <v/>
      </c>
      <c r="Y682" s="29" t="str">
        <f t="shared" si="472"/>
        <v/>
      </c>
      <c r="Z682" s="103" t="str">
        <f>IFERROR(Y682*(C682*(PRINCIPAL!$G$186/100))*0.47*(44/12),"")</f>
        <v/>
      </c>
      <c r="AA682" s="111" t="str">
        <f t="shared" si="473"/>
        <v/>
      </c>
      <c r="AB682" s="30" t="str">
        <f>IFERROR(IF(AND(PRINCIPAL!$H$187&lt;&gt;"",OR(L682=PRINCIPAL!$I$187,L682=PRINCIPAL!$I$187+PRINCIPAL!$I$187,L682=PRINCIPAL!$I$187+PRINCIPAL!$I$187+PRINCIPAL!$I$187)),0,IF(AND(PRINCIPAL!$H$187&lt;&gt;"",L682=PRINCIPAL!$J$187),VLOOKUP($AC$672,'Banco de Dados'!$B$4:$J$50,8,FALSE)*PRINCIPAL!$H$187*(1-(PRINCIPAL!$K$187/100)),IF(AND(PRINCIPAL!$H$187&lt;&gt;"",L682=PRINCIPAL!$L$187),VLOOKUP($AC$672,'Banco de Dados'!$B$4:$J$50,8,FALSE)*PRINCIPAL!$H$187*(1-(PRINCIPAL!$M$187/100)),IF(AND(PRINCIPAL!$H$187&lt;&gt;"",L682=PRINCIPAL!$N$187),VLOOKUP($AC$672,'Banco de Dados'!$B$4:$J$50,8,FALSE)*PRINCIPAL!$H$187*(1-(PRINCIPAL!$O$187/100)),IF(PRINCIPAL!$H$187&lt;&gt;"",VLOOKUP($AC$672,'Banco de Dados'!$B$4:$J$50,8,FALSE)*PRINCIPAL!$H$187,IF(OR(L682=PRINCIPAL!$I$187,L682=PRINCIPAL!$I$187+PRINCIPAL!$I$187,L682=PRINCIPAL!$I$187+PRINCIPAL!$I$187+PRINCIPAL!$I$187),0,IF(L682=PRINCIPAL!$J$187,VLOOKUP($AC$672,'Banco de Dados'!$B$4:$J$50,6,FALSE)*(1-(PRINCIPAL!$K$187/100)),IF(L682=PRINCIPAL!$L$187,VLOOKUP($AC$672,'Banco de Dados'!$B$4:$J$50,6,FALSE)*(1-(PRINCIPAL!$M$187/100)),IF(L682=PRINCIPAL!$N$187,VLOOKUP($AC$672,'Banco de Dados'!$B$4:$J$50,6,FALSE)*(1-(PRINCIPAL!$O$187/100)),VLOOKUP($AC$672,'Banco de Dados'!$B$4:$J$50,6,FALSE)))))))))),"")</f>
        <v/>
      </c>
      <c r="AC682" s="29" t="str">
        <f>IFERROR(AB682*(IFERROR(VLOOKUP($AC$672,'Banco de Dados'!$B$4:$J$50,4,FALSE),"ERRO")),"")</f>
        <v/>
      </c>
      <c r="AD682" s="29" t="str">
        <f t="shared" si="463"/>
        <v/>
      </c>
      <c r="AE682" s="103" t="str">
        <f>IFERROR(AD682*(C682*(PRINCIPAL!$G$187/100))*0.47*(44/12),"")</f>
        <v/>
      </c>
      <c r="AF682" s="111" t="str">
        <f t="shared" si="464"/>
        <v/>
      </c>
      <c r="AG682" s="30" t="str">
        <f>IFERROR(IF(AND(PRINCIPAL!$H$188&lt;&gt;"",OR(L682=PRINCIPAL!$I$188,L682=PRINCIPAL!$I$188+PRINCIPAL!$I$188,L682=PRINCIPAL!$I$188+PRINCIPAL!$I$188+PRINCIPAL!$I$188)),0,IF(AND(PRINCIPAL!$H$188&lt;&gt;"",L682=PRINCIPAL!$J$188),VLOOKUP($AH$672,'Banco de Dados'!$B$4:$J$50,8,FALSE)*PRINCIPAL!$H$188*(1-(PRINCIPAL!$K$188/100)),IF(AND(PRINCIPAL!$H$188&lt;&gt;"",L682=PRINCIPAL!$L$188),VLOOKUP($AH$672,'Banco de Dados'!$B$4:$J$50,8,FALSE)*PRINCIPAL!$H$188*(1-(PRINCIPAL!$M$188/100)),IF(AND(PRINCIPAL!$H$188&lt;&gt;"",L682=PRINCIPAL!$N$188),VLOOKUP($AH$672,'Banco de Dados'!$B$4:$J$50,8,FALSE)*PRINCIPAL!$H$188*(1-(PRINCIPAL!$O$188/100)),IF(PRINCIPAL!$H$188&lt;&gt;"",VLOOKUP($AH$672,'Banco de Dados'!$B$4:$J$50,8,FALSE)*PRINCIPAL!$H$188,IF(OR(L682=PRINCIPAL!$I$188,L682=PRINCIPAL!$I$188+PRINCIPAL!$I$188,L682=PRINCIPAL!$I$188+PRINCIPAL!$I$188+PRINCIPAL!$I$188),0,IF(L682=PRINCIPAL!$J$188,VLOOKUP($AH$672,'Banco de Dados'!$B$4:$J$50,6,FALSE)*(1-(PRINCIPAL!$K$188/100)),IF(L682=PRINCIPAL!$L$188,VLOOKUP($AH$672,'Banco de Dados'!$B$4:$J$50,6,FALSE)*(1-(PRINCIPAL!$M$188/100)),IF(L682=PRINCIPAL!$N$188,VLOOKUP($AH$672,'Banco de Dados'!$B$4:$J$50,6,FALSE)*(1-(PRINCIPAL!$O$188/100)),VLOOKUP($AH$672,'Banco de Dados'!$B$4:$J$50,6,FALSE)))))))))),"")</f>
        <v/>
      </c>
      <c r="AH682" s="29" t="str">
        <f>IFERROR(AG682*(IFERROR(VLOOKUP($AH$672,'Banco de Dados'!$B$4:$J$50,4,FALSE),"ERRO")),"")</f>
        <v/>
      </c>
      <c r="AI682" s="29" t="str">
        <f t="shared" si="465"/>
        <v/>
      </c>
      <c r="AJ682" s="103" t="str">
        <f>IFERROR(AI682*(C682*(PRINCIPAL!$G$188/100))*0.47*(44/12),"")</f>
        <v/>
      </c>
      <c r="AK682" s="111" t="str">
        <f t="shared" si="474"/>
        <v/>
      </c>
      <c r="AL682" s="30" t="str">
        <f>IFERROR(IF(AND(PRINCIPAL!$H$189&lt;&gt;"",OR(L682=PRINCIPAL!$I$189,L682=PRINCIPAL!$I$189+PRINCIPAL!$I$189,L682=PRINCIPAL!$I$189+PRINCIPAL!$I$189+PRINCIPAL!$I$189)),0,IF(AND(PRINCIPAL!$H$189&lt;&gt;"",L682=PRINCIPAL!$J$189),VLOOKUP($AM$672,'Banco de Dados'!$B$4:$J$50,8,FALSE)*PRINCIPAL!$H$189*(1-(PRINCIPAL!$K$189/100)),IF(AND(PRINCIPAL!$H$189&lt;&gt;"",L682=PRINCIPAL!$L$189),VLOOKUP($AM$672,'Banco de Dados'!$B$4:$J$50,8,FALSE)*PRINCIPAL!$H$189*(1-(PRINCIPAL!$M$189/100)),IF(AND(PRINCIPAL!$H$189&lt;&gt;"",L682=PRINCIPAL!$N$189),VLOOKUP($AM$672,'Banco de Dados'!$B$4:$J$50,8,FALSE)*PRINCIPAL!$H$189*(1-(PRINCIPAL!$O$189/100)),IF(PRINCIPAL!$H$189&lt;&gt;"",VLOOKUP($AM$672,'Banco de Dados'!$B$4:$J$50,8,FALSE)*PRINCIPAL!$H$189,IF(OR(L682=PRINCIPAL!$I$189,L682=PRINCIPAL!$I$189+PRINCIPAL!$I$189,L682=PRINCIPAL!$I$189+PRINCIPAL!$I$189+PRINCIPAL!$I$189),0,IF(L682=PRINCIPAL!$J$189,VLOOKUP($AM$672,'Banco de Dados'!$B$4:$J$50,6,FALSE)*(1-(PRINCIPAL!$K$189/100)),IF(L682=PRINCIPAL!$L$189,VLOOKUP($AM$672,'Banco de Dados'!$B$4:$J$50,6,FALSE)*(1-(PRINCIPAL!$M$189/100)),IF(L682=PRINCIPAL!$N$189,VLOOKUP($AM$672,'Banco de Dados'!$B$4:$J$50,6,FALSE)*(1-(PRINCIPAL!$O$189/100)),VLOOKUP($AM$672,'Banco de Dados'!$B$4:$J$50,6,FALSE)))))))))),"")</f>
        <v/>
      </c>
      <c r="AM682" s="29" t="str">
        <f>IFERROR(AL682*(IFERROR(VLOOKUP($AM$672,'Banco de Dados'!$B$4:$J$50,4,FALSE),"ERRO")),"")</f>
        <v/>
      </c>
      <c r="AN682" s="29" t="str">
        <f t="shared" si="466"/>
        <v/>
      </c>
      <c r="AO682" s="103" t="str">
        <f>IFERROR(AN682*(C682*(PRINCIPAL!$G$189/100))*0.47*(44/12),"")</f>
        <v/>
      </c>
      <c r="AP682" s="111" t="str">
        <f t="shared" si="467"/>
        <v/>
      </c>
      <c r="AQ682" s="30" t="str">
        <f>IFERROR(IF(AND(PRINCIPAL!$H$190&lt;&gt;"",OR(L682=PRINCIPAL!$I$190,L682=PRINCIPAL!$I$190+PRINCIPAL!$I$190,L682=PRINCIPAL!$I$190+PRINCIPAL!$I$190+PRINCIPAL!$I$190)),0,IF(AND(PRINCIPAL!$H$190&lt;&gt;"",L682=PRINCIPAL!$J$190),VLOOKUP($AR$672,'Banco de Dados'!$B$4:$J$50,8,FALSE)*PRINCIPAL!$H$190*(1-(PRINCIPAL!$K$190/100)),IF(AND(PRINCIPAL!$H$190&lt;&gt;"",L682=PRINCIPAL!$L$190),VLOOKUP($AR$672,'Banco de Dados'!$B$4:$J$50,8,FALSE)*PRINCIPAL!$H$190*(1-(PRINCIPAL!$M$190/100)),IF(AND(PRINCIPAL!$H$190&lt;&gt;"",L682=PRINCIPAL!$N$190),VLOOKUP($AR$672,'Banco de Dados'!$B$4:$J$50,8,FALSE)*PRINCIPAL!$H$190*(1-(PRINCIPAL!$O$190/100)),IF(PRINCIPAL!$H$190&lt;&gt;"",VLOOKUP($AR$672,'Banco de Dados'!$B$4:$J$50,8,FALSE)*PRINCIPAL!$H$190,IF(OR(L682=PRINCIPAL!$I$190,L682=PRINCIPAL!$I$190+PRINCIPAL!$I$190,L682=PRINCIPAL!$I$190+PRINCIPAL!$I$190+PRINCIPAL!$I$190),0,IF(L682=PRINCIPAL!$J$190,VLOOKUP($AR$672,'Banco de Dados'!$B$4:$J$50,6,FALSE)*(1-(PRINCIPAL!$K$190/100)),IF(L682=PRINCIPAL!$L$190,VLOOKUP($AR$672,'Banco de Dados'!$B$4:$J$50,6,FALSE)*(1-(PRINCIPAL!$M$190/100)),IF(L682=PRINCIPAL!$N$190,VLOOKUP($AR$672,'Banco de Dados'!$B$4:$J$50,6,FALSE)*(1-(PRINCIPAL!$O$190/100)),VLOOKUP($AR$672,'Banco de Dados'!$B$4:$J$50,6,FALSE)))))))))),"")</f>
        <v/>
      </c>
      <c r="AR682" s="29" t="str">
        <f>IFERROR(AQ682*(IFERROR(VLOOKUP($AR$672,'Banco de Dados'!$B$4:$J$50,4,FALSE),"ERRO")),"")</f>
        <v/>
      </c>
      <c r="AS682" s="29" t="str">
        <f t="shared" si="468"/>
        <v/>
      </c>
      <c r="AT682" s="103" t="str">
        <f>IFERROR(AS682*(C682*(PRINCIPAL!$G$190/100))*0.47*(44/12),"")</f>
        <v/>
      </c>
      <c r="AU682" s="111" t="str">
        <f t="shared" si="469"/>
        <v/>
      </c>
      <c r="AV682" s="30" t="str">
        <f>IFERROR(IF(AND(PRINCIPAL!$H$191&lt;&gt;"",OR(L682=PRINCIPAL!$I$191,L682=PRINCIPAL!$I$191+PRINCIPAL!$I$191,L682=PRINCIPAL!$I$191+PRINCIPAL!$I$191+PRINCIPAL!$I$191)),0,IF(AND(PRINCIPAL!$H$191&lt;&gt;"",L682=PRINCIPAL!$J$191),VLOOKUP($AW$672,'Banco de Dados'!$B$4:$J$50,8,FALSE)*PRINCIPAL!$H$191*(1-(PRINCIPAL!$K$191/100)),IF(AND(PRINCIPAL!$H$191&lt;&gt;"",L682=PRINCIPAL!$L$191),VLOOKUP($AW$672,'Banco de Dados'!$B$4:$J$50,8,FALSE)*PRINCIPAL!$H$191*(1-(PRINCIPAL!$M$191/100)),IF(AND(PRINCIPAL!$H$191&lt;&gt;"",L682=PRINCIPAL!$N$191),VLOOKUP($AW$672,'Banco de Dados'!$B$4:$J$50,8,FALSE)*PRINCIPAL!$H$191*(1-(PRINCIPAL!$O$191/100)),IF(PRINCIPAL!$H$191&lt;&gt;"",VLOOKUP($AW$672,'Banco de Dados'!$B$4:$J$50,8,FALSE)*PRINCIPAL!$H$191,IF(OR(L682=PRINCIPAL!$I$191,L682=PRINCIPAL!$I$191+PRINCIPAL!$I$191,L682=PRINCIPAL!$I$191+PRINCIPAL!$I$191+PRINCIPAL!$I$191),0,IF(L682=PRINCIPAL!$J$191,VLOOKUP($AW$672,'Banco de Dados'!$B$4:$J$50,6,FALSE)*(1-(PRINCIPAL!$K$191/100)),IF(L682=PRINCIPAL!$L$191,VLOOKUP($AW$672,'Banco de Dados'!$B$4:$J$50,6,FALSE)*(1-(PRINCIPAL!$M$191/100)),IF(L682=PRINCIPAL!$N$191,VLOOKUP($AW$672,'Banco de Dados'!$B$4:$J$50,6,FALSE)*(1-(PRINCIPAL!$O$191/100)),VLOOKUP($AW$672,'Banco de Dados'!$B$4:$J$50,6,FALSE)))))))))),"")</f>
        <v/>
      </c>
      <c r="AW682" s="29" t="str">
        <f>IFERROR(AV682*(IFERROR(VLOOKUP($AW$672,'Banco de Dados'!$B$4:$J$50,4,FALSE),"ERRO")),"")</f>
        <v/>
      </c>
      <c r="AX682" s="29" t="str">
        <f t="shared" si="470"/>
        <v/>
      </c>
      <c r="AY682" s="103" t="str">
        <f>IFERROR(AX682*(C682*(PRINCIPAL!$G$191/100))*0.47*(44/12),"")</f>
        <v/>
      </c>
      <c r="AZ682" s="111" t="str">
        <f t="shared" si="475"/>
        <v/>
      </c>
      <c r="BA682" s="30" t="str">
        <f>IFERROR(IF(AND(PRINCIPAL!$H$192&lt;&gt;"",OR(L682=PRINCIPAL!$I$192,L682=PRINCIPAL!$I$192+PRINCIPAL!$I$192,L682=PRINCIPAL!$I$192+PRINCIPAL!$I$192+PRINCIPAL!$I$192)),0,IF(AND(PRINCIPAL!$H$192&lt;&gt;"",L682=PRINCIPAL!$J$192),VLOOKUP($BB$672,'Banco de Dados'!$B$4:$J$50,8,FALSE)*PRINCIPAL!$H$192*(1-(PRINCIPAL!$K$192/100)),IF(AND(PRINCIPAL!$H$192&lt;&gt;"",L682=PRINCIPAL!$L$192),VLOOKUP($BB$672,'Banco de Dados'!$B$4:$J$50,8,FALSE)*PRINCIPAL!$H$192*(1-(PRINCIPAL!$M$192/100)),IF(AND(PRINCIPAL!$H$192&lt;&gt;"",L682=PRINCIPAL!$N$192),VLOOKUP($BB$672,'Banco de Dados'!$B$4:$J$50,8,FALSE)*PRINCIPAL!$H$192*(1-(PRINCIPAL!$O$192/100)),IF(PRINCIPAL!$H$192&lt;&gt;"",VLOOKUP($BB$672,'Banco de Dados'!$B$4:$J$50,8,FALSE)*PRINCIPAL!$H$192,IF(OR(L682=PRINCIPAL!$I$192,L682=PRINCIPAL!$I$192+PRINCIPAL!$I$192,L682=PRINCIPAL!$I$192+PRINCIPAL!$I$192+PRINCIPAL!$I$192),0,IF(L682=PRINCIPAL!$J$192,VLOOKUP($BB$672,'Banco de Dados'!$B$4:$J$50,6,FALSE)*(1-(PRINCIPAL!$K$192/100)),IF(L682=PRINCIPAL!$L$192,VLOOKUP($BB$672,'Banco de Dados'!$B$4:$J$50,6,FALSE)*(1-(PRINCIPAL!$M$192/100)),IF(L682=PRINCIPAL!$N$192,VLOOKUP($BB$672,'Banco de Dados'!$B$4:$J$50,6,FALSE)*(1-(PRINCIPAL!$O$192/100)),VLOOKUP($BB$672,'Banco de Dados'!$B$4:$J$50,6,FALSE)))))))))),"")</f>
        <v/>
      </c>
      <c r="BB682" s="29" t="str">
        <f>IFERROR(BA682*(IFERROR(VLOOKUP($BB$672,'Banco de Dados'!$B$4:$J$50,4,FALSE),"ERRO")),"")</f>
        <v/>
      </c>
      <c r="BC682" s="29" t="str">
        <f t="shared" si="476"/>
        <v/>
      </c>
      <c r="BD682" s="103" t="str">
        <f>IFERROR(BC682*(C682*(PRINCIPAL!$G$192/100))*0.47*(44/12),"")</f>
        <v/>
      </c>
      <c r="BE682" s="111" t="str">
        <f t="shared" si="455"/>
        <v/>
      </c>
      <c r="BF682" s="30" t="str">
        <f>IFERROR(IF(AND(PRINCIPAL!$H$193&lt;&gt;"",OR(L682=PRINCIPAL!$I$193,L682=PRINCIPAL!$I$193+PRINCIPAL!$I$193,L682=PRINCIPAL!$I$193+PRINCIPAL!$I$193+PRINCIPAL!$I$193)),0,IF(AND(PRINCIPAL!$H$193&lt;&gt;"",L682=PRINCIPAL!$J$193),VLOOKUP($BG$672,'Banco de Dados'!$B$4:$J$50,8,FALSE)*PRINCIPAL!$H$193*(1-(PRINCIPAL!$K$193/100)),IF(AND(PRINCIPAL!$H$193&lt;&gt;"",L682=PRINCIPAL!$L$193),VLOOKUP($BG$672,'Banco de Dados'!$B$4:$J$50,8,FALSE)*PRINCIPAL!$H$193*(1-(PRINCIPAL!$M$193/100)),IF(AND(PRINCIPAL!$H$193&lt;&gt;"",L682=PRINCIPAL!$N$193),VLOOKUP($BG$672,'Banco de Dados'!$B$4:$J$50,8,FALSE)*PRINCIPAL!$H$193*(1-(PRINCIPAL!$O$193/100)),IF(PRINCIPAL!$H$193&lt;&gt;"",VLOOKUP($BG$672,'Banco de Dados'!$B$4:$J$50,8,FALSE)*PRINCIPAL!$H$193,IF(OR(L682=PRINCIPAL!$I$193,L682=PRINCIPAL!$I$193+PRINCIPAL!$I$193,L682=PRINCIPAL!$I$193+PRINCIPAL!$I$193+PRINCIPAL!$I$193),0,IF(L682=PRINCIPAL!$J$193,VLOOKUP($BG$672,'Banco de Dados'!$B$4:$J$50,6,FALSE)*(1-(PRINCIPAL!$K$193/100)),IF(L682=PRINCIPAL!$L$193,VLOOKUP($BG$672,'Banco de Dados'!$B$4:$J$50,6,FALSE)*(1-(PRINCIPAL!$M$193/100)),IF(L682=PRINCIPAL!$N$193,VLOOKUP($BG$672,'Banco de Dados'!$B$4:$J$50,6,FALSE)*(1-(PRINCIPAL!$O$193/100)),VLOOKUP($BG$672,'Banco de Dados'!$B$4:$J$50,6,FALSE)))))))))),"")</f>
        <v/>
      </c>
      <c r="BG682" s="29" t="str">
        <f>IFERROR(BF682*(IFERROR(VLOOKUP($BG$672,'Banco de Dados'!$B$4:$J$50,4,FALSE),"ERRO")),"")</f>
        <v/>
      </c>
      <c r="BH682" s="29" t="str">
        <f t="shared" si="471"/>
        <v/>
      </c>
      <c r="BI682" s="103" t="str">
        <f>IFERROR(BH682*(C682*(PRINCIPAL!$G$193/100))*0.47*(44/12),"")</f>
        <v/>
      </c>
      <c r="BJ682" s="102" t="str">
        <f t="shared" si="456"/>
        <v/>
      </c>
    </row>
    <row r="683" spans="2:62" ht="12.75" customHeight="1" x14ac:dyDescent="0.3">
      <c r="B683" s="326">
        <f t="shared" si="457"/>
        <v>2029</v>
      </c>
      <c r="C683" s="340"/>
      <c r="D683" s="1"/>
      <c r="E683" s="116">
        <v>9</v>
      </c>
      <c r="F683" s="24" t="str">
        <f>IFERROR(VLOOKUP($G$672,'Banco de Dados'!$B$4:$J$50,6,FALSE),"")</f>
        <v/>
      </c>
      <c r="G683" s="25" t="str">
        <f>IFERROR(F683*(IFERROR(VLOOKUP($G$672,'Banco de Dados'!$B$4:$J$50,4,FALSE),"ERRO")),"")</f>
        <v/>
      </c>
      <c r="H683" s="25" t="str">
        <f t="shared" si="458"/>
        <v/>
      </c>
      <c r="I683" s="103" t="str">
        <f t="shared" si="459"/>
        <v/>
      </c>
      <c r="J683" s="117" t="str">
        <f t="shared" si="460"/>
        <v/>
      </c>
      <c r="K683" s="1"/>
      <c r="L683" s="91">
        <v>9</v>
      </c>
      <c r="M683" s="24" t="str">
        <f>IFERROR(IF(AND(PRINCIPAL!$H$184&lt;&gt;"",OR(L683=PRINCIPAL!$I$184,L683=PRINCIPAL!$I$184+PRINCIPAL!$I$184,L683=PRINCIPAL!$I$184+PRINCIPAL!$I$184+PRINCIPAL!$I$184)),0,IF(AND(PRINCIPAL!$H$184&lt;&gt;"",L683=PRINCIPAL!$J$184),VLOOKUP($N$672,'Banco de Dados'!$B$4:$J$50,8,FALSE)*PRINCIPAL!$H$184*(1-(PRINCIPAL!$K$184/100)),IF(AND(PRINCIPAL!$H$184&lt;&gt;"",L683=PRINCIPAL!$L$184),VLOOKUP($N$672,'Banco de Dados'!$B$4:$J$50,8,FALSE)*PRINCIPAL!$H$184*(1-(PRINCIPAL!$M$184/100)),IF(AND(PRINCIPAL!$H$184&lt;&gt;"",L683=PRINCIPAL!$N$184),VLOOKUP($N$672,'Banco de Dados'!$B$4:$J$50,8,FALSE)*PRINCIPAL!$H$184*(1-(PRINCIPAL!$O$184/100)),IF(PRINCIPAL!$H$184&lt;&gt;"",VLOOKUP($N$672,'Banco de Dados'!$B$4:$J$50,8,FALSE)*PRINCIPAL!$H$184,IF(OR(L683=PRINCIPAL!$I$184,L683=PRINCIPAL!$I$184+PRINCIPAL!$I$184,L683=PRINCIPAL!$I$184+PRINCIPAL!$I$184+PRINCIPAL!$I$184),0,IF(L683=PRINCIPAL!$J$184,VLOOKUP($N$672,'Banco de Dados'!$B$4:$J$50,6,FALSE)*(1-(PRINCIPAL!$K$184/100)),IF(L683=PRINCIPAL!$L$184,VLOOKUP($N$672,'Banco de Dados'!$B$4:$J$50,6,FALSE)*(1-(PRINCIPAL!$M$184/100)),IF(L683=PRINCIPAL!$N$184,VLOOKUP($N$672,'Banco de Dados'!$B$4:$J$50,6,FALSE)*(1-(PRINCIPAL!$O$184/100)),VLOOKUP($N$672,'Banco de Dados'!$B$4:$J$50,6,FALSE)))))))))),"")</f>
        <v/>
      </c>
      <c r="N683" s="25" t="str">
        <f>IFERROR(M683*(IFERROR(VLOOKUP($N$672,'Banco de Dados'!$B$4:$J$50,4,FALSE),"ERRO")),"")</f>
        <v/>
      </c>
      <c r="O683" s="25" t="str">
        <f t="shared" si="461"/>
        <v/>
      </c>
      <c r="P683" s="103" t="str">
        <f>IFERROR(O683*(C683*(PRINCIPAL!$G$184/100))*0.47*(44/12),"")</f>
        <v/>
      </c>
      <c r="Q683" s="107" t="str">
        <f t="shared" si="477"/>
        <v/>
      </c>
      <c r="R683" s="29" t="str">
        <f>IFERROR(IF(AND(PRINCIPAL!$H$185&lt;&gt;"",OR(L683=PRINCIPAL!$I$185,L683=PRINCIPAL!$I$185+PRINCIPAL!$I$185,L683=PRINCIPAL!$I$185+PRINCIPAL!$I$185+PRINCIPAL!$I$185)),0,IF(AND(PRINCIPAL!$H$185&lt;&gt;"",L683=PRINCIPAL!$J$185),VLOOKUP($S$672,'Banco de Dados'!$B$4:$J$50,8,FALSE)*PRINCIPAL!$H$185*(1-(PRINCIPAL!$K$185/100)),IF(AND(PRINCIPAL!$H$185&lt;&gt;"",L683=PRINCIPAL!$L$185),VLOOKUP($S$672,'Banco de Dados'!$B$4:$J$50,8,FALSE)*PRINCIPAL!$H$185*(1-(PRINCIPAL!$M$185/100)),IF(AND(PRINCIPAL!$H$185&lt;&gt;"",L683=PRINCIPAL!$N$185),VLOOKUP($S$672,'Banco de Dados'!$B$4:$J$50,8,FALSE)*PRINCIPAL!$H$185*(1-(PRINCIPAL!$O$185/100)),IF(PRINCIPAL!$H$185&lt;&gt;"",VLOOKUP($S$672,'Banco de Dados'!$B$4:$J$50,8,FALSE)*PRINCIPAL!$H$185,IF(OR(L683=PRINCIPAL!$I$185,L683=PRINCIPAL!$I$185+PRINCIPAL!$I$185,L683=PRINCIPAL!$I$185+PRINCIPAL!$I$185+PRINCIPAL!$I$185),0,IF(L683=PRINCIPAL!$J$185,VLOOKUP($S$672,'Banco de Dados'!$B$4:$J$50,6,FALSE)*(1-(PRINCIPAL!$K$185/100)),IF(L683=PRINCIPAL!$L$185,VLOOKUP($S$672,'Banco de Dados'!$B$4:$J$50,6,FALSE)*(1-(PRINCIPAL!$M$185/100)),IF(L683=PRINCIPAL!$N$185,VLOOKUP($S$672,'Banco de Dados'!$B$4:$J$50,6,FALSE)*(1-(PRINCIPAL!$O$185/100)),VLOOKUP($S$672,'Banco de Dados'!$B$4:$J$50,6,FALSE)))))))))),"")</f>
        <v/>
      </c>
      <c r="S683" s="29" t="str">
        <f>IFERROR(R683*(IFERROR(VLOOKUP($S$672,'Banco de Dados'!$B$4:$J$50,4,FALSE),"ERRO")),"")</f>
        <v/>
      </c>
      <c r="T683" s="29" t="str">
        <f t="shared" ref="T683:T709" si="478">IFERROR(R683+S683,"")</f>
        <v/>
      </c>
      <c r="U683" s="103" t="str">
        <f>IFERROR(T683*(C683*(PRINCIPAL!$G$185/100))*0.47*(44/12),"")</f>
        <v/>
      </c>
      <c r="V683" s="103" t="str">
        <f t="shared" si="454"/>
        <v/>
      </c>
      <c r="W683" s="30" t="str">
        <f>IFERROR(IF(AND(PRINCIPAL!$H$186&lt;&gt;"",OR(L683=PRINCIPAL!$I$186,L683=PRINCIPAL!$I$186+PRINCIPAL!$I$186,L683=PRINCIPAL!$I$186+PRINCIPAL!$I$186+PRINCIPAL!$I$186)),0,IF(AND(PRINCIPAL!$H$186&lt;&gt;"",L683=PRINCIPAL!$J$186),VLOOKUP($X$672,'Banco de Dados'!$B$4:$J$50,8,FALSE)*PRINCIPAL!$H$186*(1-(PRINCIPAL!$K$186/100)),IF(AND(PRINCIPAL!$H$186&lt;&gt;"",L683=PRINCIPAL!$L$186),VLOOKUP($X$672,'Banco de Dados'!$B$4:$J$50,8,FALSE)*PRINCIPAL!$H$186*(1-(PRINCIPAL!$M$186/100)),IF(AND(PRINCIPAL!$H$186&lt;&gt;"",L683=PRINCIPAL!$N$186),VLOOKUP($X$672,'Banco de Dados'!$B$4:$J$50,8,FALSE)*PRINCIPAL!$H$186*(1-(PRINCIPAL!$O$186/100)),IF(PRINCIPAL!$H$186&lt;&gt;"",VLOOKUP($X$672,'Banco de Dados'!$B$4:$J$50,8,FALSE)*PRINCIPAL!$H$186,IF(OR(L683=PRINCIPAL!$I$186,L683=PRINCIPAL!$I$186+PRINCIPAL!$I$186,L683=PRINCIPAL!$I$186+PRINCIPAL!$I$186+PRINCIPAL!$I$186),0,IF(L683=PRINCIPAL!$J$186,VLOOKUP($X$672,'Banco de Dados'!$B$4:$J$50,6,FALSE)*(1-(PRINCIPAL!$K$186/100)),IF(L683=PRINCIPAL!$L$186,VLOOKUP($X$672,'Banco de Dados'!$B$4:$J$50,6,FALSE)*(1-(PRINCIPAL!$M$186/100)),IF(L683=PRINCIPAL!$N$186,VLOOKUP($X$672,'Banco de Dados'!$B$4:$J$50,6,FALSE)*(1-(PRINCIPAL!$O$186/100)),VLOOKUP($X$672,'Banco de Dados'!$B$4:$J$50,6,FALSE)))))))))),"")</f>
        <v/>
      </c>
      <c r="X683" s="29" t="str">
        <f>IFERROR(W683*(IFERROR(VLOOKUP($X$672,'Banco de Dados'!$B$4:$J$50,4,FALSE),"ERRO")),"")</f>
        <v/>
      </c>
      <c r="Y683" s="29" t="str">
        <f t="shared" si="472"/>
        <v/>
      </c>
      <c r="Z683" s="103" t="str">
        <f>IFERROR(Y683*(C683*(PRINCIPAL!$G$186/100))*0.47*(44/12),"")</f>
        <v/>
      </c>
      <c r="AA683" s="111" t="str">
        <f t="shared" si="473"/>
        <v/>
      </c>
      <c r="AB683" s="30" t="str">
        <f>IFERROR(IF(AND(PRINCIPAL!$H$187&lt;&gt;"",OR(L683=PRINCIPAL!$I$187,L683=PRINCIPAL!$I$187+PRINCIPAL!$I$187,L683=PRINCIPAL!$I$187+PRINCIPAL!$I$187+PRINCIPAL!$I$187)),0,IF(AND(PRINCIPAL!$H$187&lt;&gt;"",L683=PRINCIPAL!$J$187),VLOOKUP($AC$672,'Banco de Dados'!$B$4:$J$50,8,FALSE)*PRINCIPAL!$H$187*(1-(PRINCIPAL!$K$187/100)),IF(AND(PRINCIPAL!$H$187&lt;&gt;"",L683=PRINCIPAL!$L$187),VLOOKUP($AC$672,'Banco de Dados'!$B$4:$J$50,8,FALSE)*PRINCIPAL!$H$187*(1-(PRINCIPAL!$M$187/100)),IF(AND(PRINCIPAL!$H$187&lt;&gt;"",L683=PRINCIPAL!$N$187),VLOOKUP($AC$672,'Banco de Dados'!$B$4:$J$50,8,FALSE)*PRINCIPAL!$H$187*(1-(PRINCIPAL!$O$187/100)),IF(PRINCIPAL!$H$187&lt;&gt;"",VLOOKUP($AC$672,'Banco de Dados'!$B$4:$J$50,8,FALSE)*PRINCIPAL!$H$187,IF(OR(L683=PRINCIPAL!$I$187,L683=PRINCIPAL!$I$187+PRINCIPAL!$I$187,L683=PRINCIPAL!$I$187+PRINCIPAL!$I$187+PRINCIPAL!$I$187),0,IF(L683=PRINCIPAL!$J$187,VLOOKUP($AC$672,'Banco de Dados'!$B$4:$J$50,6,FALSE)*(1-(PRINCIPAL!$K$187/100)),IF(L683=PRINCIPAL!$L$187,VLOOKUP($AC$672,'Banco de Dados'!$B$4:$J$50,6,FALSE)*(1-(PRINCIPAL!$M$187/100)),IF(L683=PRINCIPAL!$N$187,VLOOKUP($AC$672,'Banco de Dados'!$B$4:$J$50,6,FALSE)*(1-(PRINCIPAL!$O$187/100)),VLOOKUP($AC$672,'Banco de Dados'!$B$4:$J$50,6,FALSE)))))))))),"")</f>
        <v/>
      </c>
      <c r="AC683" s="29" t="str">
        <f>IFERROR(AB683*(IFERROR(VLOOKUP($AC$672,'Banco de Dados'!$B$4:$J$50,4,FALSE),"ERRO")),"")</f>
        <v/>
      </c>
      <c r="AD683" s="29" t="str">
        <f t="shared" si="463"/>
        <v/>
      </c>
      <c r="AE683" s="103" t="str">
        <f>IFERROR(AD683*(C683*(PRINCIPAL!$G$187/100))*0.47*(44/12),"")</f>
        <v/>
      </c>
      <c r="AF683" s="111" t="str">
        <f t="shared" si="464"/>
        <v/>
      </c>
      <c r="AG683" s="30" t="str">
        <f>IFERROR(IF(AND(PRINCIPAL!$H$188&lt;&gt;"",OR(L683=PRINCIPAL!$I$188,L683=PRINCIPAL!$I$188+PRINCIPAL!$I$188,L683=PRINCIPAL!$I$188+PRINCIPAL!$I$188+PRINCIPAL!$I$188)),0,IF(AND(PRINCIPAL!$H$188&lt;&gt;"",L683=PRINCIPAL!$J$188),VLOOKUP($AH$672,'Banco de Dados'!$B$4:$J$50,8,FALSE)*PRINCIPAL!$H$188*(1-(PRINCIPAL!$K$188/100)),IF(AND(PRINCIPAL!$H$188&lt;&gt;"",L683=PRINCIPAL!$L$188),VLOOKUP($AH$672,'Banco de Dados'!$B$4:$J$50,8,FALSE)*PRINCIPAL!$H$188*(1-(PRINCIPAL!$M$188/100)),IF(AND(PRINCIPAL!$H$188&lt;&gt;"",L683=PRINCIPAL!$N$188),VLOOKUP($AH$672,'Banco de Dados'!$B$4:$J$50,8,FALSE)*PRINCIPAL!$H$188*(1-(PRINCIPAL!$O$188/100)),IF(PRINCIPAL!$H$188&lt;&gt;"",VLOOKUP($AH$672,'Banco de Dados'!$B$4:$J$50,8,FALSE)*PRINCIPAL!$H$188,IF(OR(L683=PRINCIPAL!$I$188,L683=PRINCIPAL!$I$188+PRINCIPAL!$I$188,L683=PRINCIPAL!$I$188+PRINCIPAL!$I$188+PRINCIPAL!$I$188),0,IF(L683=PRINCIPAL!$J$188,VLOOKUP($AH$672,'Banco de Dados'!$B$4:$J$50,6,FALSE)*(1-(PRINCIPAL!$K$188/100)),IF(L683=PRINCIPAL!$L$188,VLOOKUP($AH$672,'Banco de Dados'!$B$4:$J$50,6,FALSE)*(1-(PRINCIPAL!$M$188/100)),IF(L683=PRINCIPAL!$N$188,VLOOKUP($AH$672,'Banco de Dados'!$B$4:$J$50,6,FALSE)*(1-(PRINCIPAL!$O$188/100)),VLOOKUP($AH$672,'Banco de Dados'!$B$4:$J$50,6,FALSE)))))))))),"")</f>
        <v/>
      </c>
      <c r="AH683" s="29" t="str">
        <f>IFERROR(AG683*(IFERROR(VLOOKUP($AH$672,'Banco de Dados'!$B$4:$J$50,4,FALSE),"ERRO")),"")</f>
        <v/>
      </c>
      <c r="AI683" s="29" t="str">
        <f t="shared" si="465"/>
        <v/>
      </c>
      <c r="AJ683" s="103" t="str">
        <f>IFERROR(AI683*(C683*(PRINCIPAL!$G$188/100))*0.47*(44/12),"")</f>
        <v/>
      </c>
      <c r="AK683" s="111" t="str">
        <f t="shared" si="474"/>
        <v/>
      </c>
      <c r="AL683" s="30" t="str">
        <f>IFERROR(IF(AND(PRINCIPAL!$H$189&lt;&gt;"",OR(L683=PRINCIPAL!$I$189,L683=PRINCIPAL!$I$189+PRINCIPAL!$I$189,L683=PRINCIPAL!$I$189+PRINCIPAL!$I$189+PRINCIPAL!$I$189)),0,IF(AND(PRINCIPAL!$H$189&lt;&gt;"",L683=PRINCIPAL!$J$189),VLOOKUP($AM$672,'Banco de Dados'!$B$4:$J$50,8,FALSE)*PRINCIPAL!$H$189*(1-(PRINCIPAL!$K$189/100)),IF(AND(PRINCIPAL!$H$189&lt;&gt;"",L683=PRINCIPAL!$L$189),VLOOKUP($AM$672,'Banco de Dados'!$B$4:$J$50,8,FALSE)*PRINCIPAL!$H$189*(1-(PRINCIPAL!$M$189/100)),IF(AND(PRINCIPAL!$H$189&lt;&gt;"",L683=PRINCIPAL!$N$189),VLOOKUP($AM$672,'Banco de Dados'!$B$4:$J$50,8,FALSE)*PRINCIPAL!$H$189*(1-(PRINCIPAL!$O$189/100)),IF(PRINCIPAL!$H$189&lt;&gt;"",VLOOKUP($AM$672,'Banco de Dados'!$B$4:$J$50,8,FALSE)*PRINCIPAL!$H$189,IF(OR(L683=PRINCIPAL!$I$189,L683=PRINCIPAL!$I$189+PRINCIPAL!$I$189,L683=PRINCIPAL!$I$189+PRINCIPAL!$I$189+PRINCIPAL!$I$189),0,IF(L683=PRINCIPAL!$J$189,VLOOKUP($AM$672,'Banco de Dados'!$B$4:$J$50,6,FALSE)*(1-(PRINCIPAL!$K$189/100)),IF(L683=PRINCIPAL!$L$189,VLOOKUP($AM$672,'Banco de Dados'!$B$4:$J$50,6,FALSE)*(1-(PRINCIPAL!$M$189/100)),IF(L683=PRINCIPAL!$N$189,VLOOKUP($AM$672,'Banco de Dados'!$B$4:$J$50,6,FALSE)*(1-(PRINCIPAL!$O$189/100)),VLOOKUP($AM$672,'Banco de Dados'!$B$4:$J$50,6,FALSE)))))))))),"")</f>
        <v/>
      </c>
      <c r="AM683" s="29" t="str">
        <f>IFERROR(AL683*(IFERROR(VLOOKUP($AM$672,'Banco de Dados'!$B$4:$J$50,4,FALSE),"ERRO")),"")</f>
        <v/>
      </c>
      <c r="AN683" s="29" t="str">
        <f t="shared" si="466"/>
        <v/>
      </c>
      <c r="AO683" s="103" t="str">
        <f>IFERROR(AN683*(C683*(PRINCIPAL!$G$189/100))*0.47*(44/12),"")</f>
        <v/>
      </c>
      <c r="AP683" s="111" t="str">
        <f t="shared" si="467"/>
        <v/>
      </c>
      <c r="AQ683" s="30" t="str">
        <f>IFERROR(IF(AND(PRINCIPAL!$H$190&lt;&gt;"",OR(L683=PRINCIPAL!$I$190,L683=PRINCIPAL!$I$190+PRINCIPAL!$I$190,L683=PRINCIPAL!$I$190+PRINCIPAL!$I$190+PRINCIPAL!$I$190)),0,IF(AND(PRINCIPAL!$H$190&lt;&gt;"",L683=PRINCIPAL!$J$190),VLOOKUP($AR$672,'Banco de Dados'!$B$4:$J$50,8,FALSE)*PRINCIPAL!$H$190*(1-(PRINCIPAL!$K$190/100)),IF(AND(PRINCIPAL!$H$190&lt;&gt;"",L683=PRINCIPAL!$L$190),VLOOKUP($AR$672,'Banco de Dados'!$B$4:$J$50,8,FALSE)*PRINCIPAL!$H$190*(1-(PRINCIPAL!$M$190/100)),IF(AND(PRINCIPAL!$H$190&lt;&gt;"",L683=PRINCIPAL!$N$190),VLOOKUP($AR$672,'Banco de Dados'!$B$4:$J$50,8,FALSE)*PRINCIPAL!$H$190*(1-(PRINCIPAL!$O$190/100)),IF(PRINCIPAL!$H$190&lt;&gt;"",VLOOKUP($AR$672,'Banco de Dados'!$B$4:$J$50,8,FALSE)*PRINCIPAL!$H$190,IF(OR(L683=PRINCIPAL!$I$190,L683=PRINCIPAL!$I$190+PRINCIPAL!$I$190,L683=PRINCIPAL!$I$190+PRINCIPAL!$I$190+PRINCIPAL!$I$190),0,IF(L683=PRINCIPAL!$J$190,VLOOKUP($AR$672,'Banco de Dados'!$B$4:$J$50,6,FALSE)*(1-(PRINCIPAL!$K$190/100)),IF(L683=PRINCIPAL!$L$190,VLOOKUP($AR$672,'Banco de Dados'!$B$4:$J$50,6,FALSE)*(1-(PRINCIPAL!$M$190/100)),IF(L683=PRINCIPAL!$N$190,VLOOKUP($AR$672,'Banco de Dados'!$B$4:$J$50,6,FALSE)*(1-(PRINCIPAL!$O$190/100)),VLOOKUP($AR$672,'Banco de Dados'!$B$4:$J$50,6,FALSE)))))))))),"")</f>
        <v/>
      </c>
      <c r="AR683" s="29" t="str">
        <f>IFERROR(AQ683*(IFERROR(VLOOKUP($AR$672,'Banco de Dados'!$B$4:$J$50,4,FALSE),"ERRO")),"")</f>
        <v/>
      </c>
      <c r="AS683" s="29" t="str">
        <f t="shared" si="468"/>
        <v/>
      </c>
      <c r="AT683" s="103" t="str">
        <f>IFERROR(AS683*(C683*(PRINCIPAL!$G$190/100))*0.47*(44/12),"")</f>
        <v/>
      </c>
      <c r="AU683" s="111" t="str">
        <f t="shared" si="469"/>
        <v/>
      </c>
      <c r="AV683" s="30" t="str">
        <f>IFERROR(IF(AND(PRINCIPAL!$H$191&lt;&gt;"",OR(L683=PRINCIPAL!$I$191,L683=PRINCIPAL!$I$191+PRINCIPAL!$I$191,L683=PRINCIPAL!$I$191+PRINCIPAL!$I$191+PRINCIPAL!$I$191)),0,IF(AND(PRINCIPAL!$H$191&lt;&gt;"",L683=PRINCIPAL!$J$191),VLOOKUP($AW$672,'Banco de Dados'!$B$4:$J$50,8,FALSE)*PRINCIPAL!$H$191*(1-(PRINCIPAL!$K$191/100)),IF(AND(PRINCIPAL!$H$191&lt;&gt;"",L683=PRINCIPAL!$L$191),VLOOKUP($AW$672,'Banco de Dados'!$B$4:$J$50,8,FALSE)*PRINCIPAL!$H$191*(1-(PRINCIPAL!$M$191/100)),IF(AND(PRINCIPAL!$H$191&lt;&gt;"",L683=PRINCIPAL!$N$191),VLOOKUP($AW$672,'Banco de Dados'!$B$4:$J$50,8,FALSE)*PRINCIPAL!$H$191*(1-(PRINCIPAL!$O$191/100)),IF(PRINCIPAL!$H$191&lt;&gt;"",VLOOKUP($AW$672,'Banco de Dados'!$B$4:$J$50,8,FALSE)*PRINCIPAL!$H$191,IF(OR(L683=PRINCIPAL!$I$191,L683=PRINCIPAL!$I$191+PRINCIPAL!$I$191,L683=PRINCIPAL!$I$191+PRINCIPAL!$I$191+PRINCIPAL!$I$191),0,IF(L683=PRINCIPAL!$J$191,VLOOKUP($AW$672,'Banco de Dados'!$B$4:$J$50,6,FALSE)*(1-(PRINCIPAL!$K$191/100)),IF(L683=PRINCIPAL!$L$191,VLOOKUP($AW$672,'Banco de Dados'!$B$4:$J$50,6,FALSE)*(1-(PRINCIPAL!$M$191/100)),IF(L683=PRINCIPAL!$N$191,VLOOKUP($AW$672,'Banco de Dados'!$B$4:$J$50,6,FALSE)*(1-(PRINCIPAL!$O$191/100)),VLOOKUP($AW$672,'Banco de Dados'!$B$4:$J$50,6,FALSE)))))))))),"")</f>
        <v/>
      </c>
      <c r="AW683" s="29" t="str">
        <f>IFERROR(AV683*(IFERROR(VLOOKUP($AW$672,'Banco de Dados'!$B$4:$J$50,4,FALSE),"ERRO")),"")</f>
        <v/>
      </c>
      <c r="AX683" s="29" t="str">
        <f t="shared" si="470"/>
        <v/>
      </c>
      <c r="AY683" s="103" t="str">
        <f>IFERROR(AX683*(C683*(PRINCIPAL!$G$191/100))*0.47*(44/12),"")</f>
        <v/>
      </c>
      <c r="AZ683" s="111" t="str">
        <f t="shared" si="475"/>
        <v/>
      </c>
      <c r="BA683" s="30" t="str">
        <f>IFERROR(IF(AND(PRINCIPAL!$H$192&lt;&gt;"",OR(L683=PRINCIPAL!$I$192,L683=PRINCIPAL!$I$192+PRINCIPAL!$I$192,L683=PRINCIPAL!$I$192+PRINCIPAL!$I$192+PRINCIPAL!$I$192)),0,IF(AND(PRINCIPAL!$H$192&lt;&gt;"",L683=PRINCIPAL!$J$192),VLOOKUP($BB$672,'Banco de Dados'!$B$4:$J$50,8,FALSE)*PRINCIPAL!$H$192*(1-(PRINCIPAL!$K$192/100)),IF(AND(PRINCIPAL!$H$192&lt;&gt;"",L683=PRINCIPAL!$L$192),VLOOKUP($BB$672,'Banco de Dados'!$B$4:$J$50,8,FALSE)*PRINCIPAL!$H$192*(1-(PRINCIPAL!$M$192/100)),IF(AND(PRINCIPAL!$H$192&lt;&gt;"",L683=PRINCIPAL!$N$192),VLOOKUP($BB$672,'Banco de Dados'!$B$4:$J$50,8,FALSE)*PRINCIPAL!$H$192*(1-(PRINCIPAL!$O$192/100)),IF(PRINCIPAL!$H$192&lt;&gt;"",VLOOKUP($BB$672,'Banco de Dados'!$B$4:$J$50,8,FALSE)*PRINCIPAL!$H$192,IF(OR(L683=PRINCIPAL!$I$192,L683=PRINCIPAL!$I$192+PRINCIPAL!$I$192,L683=PRINCIPAL!$I$192+PRINCIPAL!$I$192+PRINCIPAL!$I$192),0,IF(L683=PRINCIPAL!$J$192,VLOOKUP($BB$672,'Banco de Dados'!$B$4:$J$50,6,FALSE)*(1-(PRINCIPAL!$K$192/100)),IF(L683=PRINCIPAL!$L$192,VLOOKUP($BB$672,'Banco de Dados'!$B$4:$J$50,6,FALSE)*(1-(PRINCIPAL!$M$192/100)),IF(L683=PRINCIPAL!$N$192,VLOOKUP($BB$672,'Banco de Dados'!$B$4:$J$50,6,FALSE)*(1-(PRINCIPAL!$O$192/100)),VLOOKUP($BB$672,'Banco de Dados'!$B$4:$J$50,6,FALSE)))))))))),"")</f>
        <v/>
      </c>
      <c r="BB683" s="29" t="str">
        <f>IFERROR(BA683*(IFERROR(VLOOKUP($BB$672,'Banco de Dados'!$B$4:$J$50,4,FALSE),"ERRO")),"")</f>
        <v/>
      </c>
      <c r="BC683" s="29" t="str">
        <f t="shared" si="476"/>
        <v/>
      </c>
      <c r="BD683" s="103" t="str">
        <f>IFERROR(BC683*(C683*(PRINCIPAL!$G$192/100))*0.47*(44/12),"")</f>
        <v/>
      </c>
      <c r="BE683" s="111" t="str">
        <f t="shared" si="455"/>
        <v/>
      </c>
      <c r="BF683" s="30" t="str">
        <f>IFERROR(IF(AND(PRINCIPAL!$H$193&lt;&gt;"",OR(L683=PRINCIPAL!$I$193,L683=PRINCIPAL!$I$193+PRINCIPAL!$I$193,L683=PRINCIPAL!$I$193+PRINCIPAL!$I$193+PRINCIPAL!$I$193)),0,IF(AND(PRINCIPAL!$H$193&lt;&gt;"",L683=PRINCIPAL!$J$193),VLOOKUP($BG$672,'Banco de Dados'!$B$4:$J$50,8,FALSE)*PRINCIPAL!$H$193*(1-(PRINCIPAL!$K$193/100)),IF(AND(PRINCIPAL!$H$193&lt;&gt;"",L683=PRINCIPAL!$L$193),VLOOKUP($BG$672,'Banco de Dados'!$B$4:$J$50,8,FALSE)*PRINCIPAL!$H$193*(1-(PRINCIPAL!$M$193/100)),IF(AND(PRINCIPAL!$H$193&lt;&gt;"",L683=PRINCIPAL!$N$193),VLOOKUP($BG$672,'Banco de Dados'!$B$4:$J$50,8,FALSE)*PRINCIPAL!$H$193*(1-(PRINCIPAL!$O$193/100)),IF(PRINCIPAL!$H$193&lt;&gt;"",VLOOKUP($BG$672,'Banco de Dados'!$B$4:$J$50,8,FALSE)*PRINCIPAL!$H$193,IF(OR(L683=PRINCIPAL!$I$193,L683=PRINCIPAL!$I$193+PRINCIPAL!$I$193,L683=PRINCIPAL!$I$193+PRINCIPAL!$I$193+PRINCIPAL!$I$193),0,IF(L683=PRINCIPAL!$J$193,VLOOKUP($BG$672,'Banco de Dados'!$B$4:$J$50,6,FALSE)*(1-(PRINCIPAL!$K$193/100)),IF(L683=PRINCIPAL!$L$193,VLOOKUP($BG$672,'Banco de Dados'!$B$4:$J$50,6,FALSE)*(1-(PRINCIPAL!$M$193/100)),IF(L683=PRINCIPAL!$N$193,VLOOKUP($BG$672,'Banco de Dados'!$B$4:$J$50,6,FALSE)*(1-(PRINCIPAL!$O$193/100)),VLOOKUP($BG$672,'Banco de Dados'!$B$4:$J$50,6,FALSE)))))))))),"")</f>
        <v/>
      </c>
      <c r="BG683" s="29" t="str">
        <f>IFERROR(BF683*(IFERROR(VLOOKUP($BG$672,'Banco de Dados'!$B$4:$J$50,4,FALSE),"ERRO")),"")</f>
        <v/>
      </c>
      <c r="BH683" s="29" t="str">
        <f t="shared" si="471"/>
        <v/>
      </c>
      <c r="BI683" s="103" t="str">
        <f>IFERROR(BH683*(C683*(PRINCIPAL!$G$193/100))*0.47*(44/12),"")</f>
        <v/>
      </c>
      <c r="BJ683" s="102" t="str">
        <f t="shared" si="456"/>
        <v/>
      </c>
    </row>
    <row r="684" spans="2:62" ht="12.75" customHeight="1" x14ac:dyDescent="0.3">
      <c r="B684" s="326">
        <f t="shared" si="457"/>
        <v>2030</v>
      </c>
      <c r="C684" s="340"/>
      <c r="D684" s="1"/>
      <c r="E684" s="116">
        <v>10</v>
      </c>
      <c r="F684" s="24" t="str">
        <f>IFERROR(VLOOKUP($G$672,'Banco de Dados'!$B$4:$J$50,6,FALSE),"")</f>
        <v/>
      </c>
      <c r="G684" s="25" t="str">
        <f>IFERROR(F684*(IFERROR(VLOOKUP($G$672,'Banco de Dados'!$B$4:$J$50,4,FALSE),"ERRO")),"")</f>
        <v/>
      </c>
      <c r="H684" s="25" t="str">
        <f t="shared" si="458"/>
        <v/>
      </c>
      <c r="I684" s="103" t="str">
        <f t="shared" si="459"/>
        <v/>
      </c>
      <c r="J684" s="117" t="str">
        <f t="shared" si="460"/>
        <v/>
      </c>
      <c r="K684" s="1"/>
      <c r="L684" s="91">
        <v>10</v>
      </c>
      <c r="M684" s="24" t="str">
        <f>IFERROR(IF(AND(PRINCIPAL!$H$184&lt;&gt;"",OR(L684=PRINCIPAL!$I$184,L684=PRINCIPAL!$I$184+PRINCIPAL!$I$184,L684=PRINCIPAL!$I$184+PRINCIPAL!$I$184+PRINCIPAL!$I$184)),0,IF(AND(PRINCIPAL!$H$184&lt;&gt;"",L684=PRINCIPAL!$J$184),VLOOKUP($N$672,'Banco de Dados'!$B$4:$J$50,8,FALSE)*PRINCIPAL!$H$184*(1-(PRINCIPAL!$K$184/100)),IF(AND(PRINCIPAL!$H$184&lt;&gt;"",L684=PRINCIPAL!$L$184),VLOOKUP($N$672,'Banco de Dados'!$B$4:$J$50,8,FALSE)*PRINCIPAL!$H$184*(1-(PRINCIPAL!$M$184/100)),IF(AND(PRINCIPAL!$H$184&lt;&gt;"",L684=PRINCIPAL!$N$184),VLOOKUP($N$672,'Banco de Dados'!$B$4:$J$50,8,FALSE)*PRINCIPAL!$H$184*(1-(PRINCIPAL!$O$184/100)),IF(PRINCIPAL!$H$184&lt;&gt;"",VLOOKUP($N$672,'Banco de Dados'!$B$4:$J$50,8,FALSE)*PRINCIPAL!$H$184,IF(OR(L684=PRINCIPAL!$I$184,L684=PRINCIPAL!$I$184+PRINCIPAL!$I$184,L684=PRINCIPAL!$I$184+PRINCIPAL!$I$184+PRINCIPAL!$I$184),0,IF(L684=PRINCIPAL!$J$184,VLOOKUP($N$672,'Banco de Dados'!$B$4:$J$50,6,FALSE)*(1-(PRINCIPAL!$K$184/100)),IF(L684=PRINCIPAL!$L$184,VLOOKUP($N$672,'Banco de Dados'!$B$4:$J$50,6,FALSE)*(1-(PRINCIPAL!$M$184/100)),IF(L684=PRINCIPAL!$N$184,VLOOKUP($N$672,'Banco de Dados'!$B$4:$J$50,6,FALSE)*(1-(PRINCIPAL!$O$184/100)),VLOOKUP($N$672,'Banco de Dados'!$B$4:$J$50,6,FALSE)))))))))),"")</f>
        <v/>
      </c>
      <c r="N684" s="25" t="str">
        <f>IFERROR(M684*(IFERROR(VLOOKUP($N$672,'Banco de Dados'!$B$4:$J$50,4,FALSE),"ERRO")),"")</f>
        <v/>
      </c>
      <c r="O684" s="25" t="str">
        <f t="shared" si="461"/>
        <v/>
      </c>
      <c r="P684" s="103" t="str">
        <f>IFERROR(O684*(C684*(PRINCIPAL!$G$184/100))*0.47*(44/12),"")</f>
        <v/>
      </c>
      <c r="Q684" s="107" t="str">
        <f t="shared" si="477"/>
        <v/>
      </c>
      <c r="R684" s="29" t="str">
        <f>IFERROR(IF(AND(PRINCIPAL!$H$185&lt;&gt;"",OR(L684=PRINCIPAL!$I$185,L684=PRINCIPAL!$I$185+PRINCIPAL!$I$185,L684=PRINCIPAL!$I$185+PRINCIPAL!$I$185+PRINCIPAL!$I$185)),0,IF(AND(PRINCIPAL!$H$185&lt;&gt;"",L684=PRINCIPAL!$J$185),VLOOKUP($S$672,'Banco de Dados'!$B$4:$J$50,8,FALSE)*PRINCIPAL!$H$185*(1-(PRINCIPAL!$K$185/100)),IF(AND(PRINCIPAL!$H$185&lt;&gt;"",L684=PRINCIPAL!$L$185),VLOOKUP($S$672,'Banco de Dados'!$B$4:$J$50,8,FALSE)*PRINCIPAL!$H$185*(1-(PRINCIPAL!$M$185/100)),IF(AND(PRINCIPAL!$H$185&lt;&gt;"",L684=PRINCIPAL!$N$185),VLOOKUP($S$672,'Banco de Dados'!$B$4:$J$50,8,FALSE)*PRINCIPAL!$H$185*(1-(PRINCIPAL!$O$185/100)),IF(PRINCIPAL!$H$185&lt;&gt;"",VLOOKUP($S$672,'Banco de Dados'!$B$4:$J$50,8,FALSE)*PRINCIPAL!$H$185,IF(OR(L684=PRINCIPAL!$I$185,L684=PRINCIPAL!$I$185+PRINCIPAL!$I$185,L684=PRINCIPAL!$I$185+PRINCIPAL!$I$185+PRINCIPAL!$I$185),0,IF(L684=PRINCIPAL!$J$185,VLOOKUP($S$672,'Banco de Dados'!$B$4:$J$50,6,FALSE)*(1-(PRINCIPAL!$K$185/100)),IF(L684=PRINCIPAL!$L$185,VLOOKUP($S$672,'Banco de Dados'!$B$4:$J$50,6,FALSE)*(1-(PRINCIPAL!$M$185/100)),IF(L684=PRINCIPAL!$N$185,VLOOKUP($S$672,'Banco de Dados'!$B$4:$J$50,6,FALSE)*(1-(PRINCIPAL!$O$185/100)),VLOOKUP($S$672,'Banco de Dados'!$B$4:$J$50,6,FALSE)))))))))),"")</f>
        <v/>
      </c>
      <c r="S684" s="29" t="str">
        <f>IFERROR(R684*(IFERROR(VLOOKUP($S$672,'Banco de Dados'!$B$4:$J$50,4,FALSE),"ERRO")),"")</f>
        <v/>
      </c>
      <c r="T684" s="29" t="str">
        <f t="shared" si="478"/>
        <v/>
      </c>
      <c r="U684" s="103" t="str">
        <f>IFERROR(T684*(C684*(PRINCIPAL!$G$185/100))*0.47*(44/12),"")</f>
        <v/>
      </c>
      <c r="V684" s="103" t="str">
        <f t="shared" si="454"/>
        <v/>
      </c>
      <c r="W684" s="30" t="str">
        <f>IFERROR(IF(AND(PRINCIPAL!$H$186&lt;&gt;"",OR(L684=PRINCIPAL!$I$186,L684=PRINCIPAL!$I$186+PRINCIPAL!$I$186,L684=PRINCIPAL!$I$186+PRINCIPAL!$I$186+PRINCIPAL!$I$186)),0,IF(AND(PRINCIPAL!$H$186&lt;&gt;"",L684=PRINCIPAL!$J$186),VLOOKUP($X$672,'Banco de Dados'!$B$4:$J$50,8,FALSE)*PRINCIPAL!$H$186*(1-(PRINCIPAL!$K$186/100)),IF(AND(PRINCIPAL!$H$186&lt;&gt;"",L684=PRINCIPAL!$L$186),VLOOKUP($X$672,'Banco de Dados'!$B$4:$J$50,8,FALSE)*PRINCIPAL!$H$186*(1-(PRINCIPAL!$M$186/100)),IF(AND(PRINCIPAL!$H$186&lt;&gt;"",L684=PRINCIPAL!$N$186),VLOOKUP($X$672,'Banco de Dados'!$B$4:$J$50,8,FALSE)*PRINCIPAL!$H$186*(1-(PRINCIPAL!$O$186/100)),IF(PRINCIPAL!$H$186&lt;&gt;"",VLOOKUP($X$672,'Banco de Dados'!$B$4:$J$50,8,FALSE)*PRINCIPAL!$H$186,IF(OR(L684=PRINCIPAL!$I$186,L684=PRINCIPAL!$I$186+PRINCIPAL!$I$186,L684=PRINCIPAL!$I$186+PRINCIPAL!$I$186+PRINCIPAL!$I$186),0,IF(L684=PRINCIPAL!$J$186,VLOOKUP($X$672,'Banco de Dados'!$B$4:$J$50,6,FALSE)*(1-(PRINCIPAL!$K$186/100)),IF(L684=PRINCIPAL!$L$186,VLOOKUP($X$672,'Banco de Dados'!$B$4:$J$50,6,FALSE)*(1-(PRINCIPAL!$M$186/100)),IF(L684=PRINCIPAL!$N$186,VLOOKUP($X$672,'Banco de Dados'!$B$4:$J$50,6,FALSE)*(1-(PRINCIPAL!$O$186/100)),VLOOKUP($X$672,'Banco de Dados'!$B$4:$J$50,6,FALSE)))))))))),"")</f>
        <v/>
      </c>
      <c r="X684" s="29" t="str">
        <f>IFERROR(W684*(IFERROR(VLOOKUP($X$672,'Banco de Dados'!$B$4:$J$50,4,FALSE),"ERRO")),"")</f>
        <v/>
      </c>
      <c r="Y684" s="29" t="str">
        <f t="shared" si="472"/>
        <v/>
      </c>
      <c r="Z684" s="103" t="str">
        <f>IFERROR(Y684*(C684*(PRINCIPAL!$G$186/100))*0.47*(44/12),"")</f>
        <v/>
      </c>
      <c r="AA684" s="111" t="str">
        <f t="shared" si="473"/>
        <v/>
      </c>
      <c r="AB684" s="30" t="str">
        <f>IFERROR(IF(AND(PRINCIPAL!$H$187&lt;&gt;"",OR(L684=PRINCIPAL!$I$187,L684=PRINCIPAL!$I$187+PRINCIPAL!$I$187,L684=PRINCIPAL!$I$187+PRINCIPAL!$I$187+PRINCIPAL!$I$187)),0,IF(AND(PRINCIPAL!$H$187&lt;&gt;"",L684=PRINCIPAL!$J$187),VLOOKUP($AC$672,'Banco de Dados'!$B$4:$J$50,8,FALSE)*PRINCIPAL!$H$187*(1-(PRINCIPAL!$K$187/100)),IF(AND(PRINCIPAL!$H$187&lt;&gt;"",L684=PRINCIPAL!$L$187),VLOOKUP($AC$672,'Banco de Dados'!$B$4:$J$50,8,FALSE)*PRINCIPAL!$H$187*(1-(PRINCIPAL!$M$187/100)),IF(AND(PRINCIPAL!$H$187&lt;&gt;"",L684=PRINCIPAL!$N$187),VLOOKUP($AC$672,'Banco de Dados'!$B$4:$J$50,8,FALSE)*PRINCIPAL!$H$187*(1-(PRINCIPAL!$O$187/100)),IF(PRINCIPAL!$H$187&lt;&gt;"",VLOOKUP($AC$672,'Banco de Dados'!$B$4:$J$50,8,FALSE)*PRINCIPAL!$H$187,IF(OR(L684=PRINCIPAL!$I$187,L684=PRINCIPAL!$I$187+PRINCIPAL!$I$187,L684=PRINCIPAL!$I$187+PRINCIPAL!$I$187+PRINCIPAL!$I$187),0,IF(L684=PRINCIPAL!$J$187,VLOOKUP($AC$672,'Banco de Dados'!$B$4:$J$50,6,FALSE)*(1-(PRINCIPAL!$K$187/100)),IF(L684=PRINCIPAL!$L$187,VLOOKUP($AC$672,'Banco de Dados'!$B$4:$J$50,6,FALSE)*(1-(PRINCIPAL!$M$187/100)),IF(L684=PRINCIPAL!$N$187,VLOOKUP($AC$672,'Banco de Dados'!$B$4:$J$50,6,FALSE)*(1-(PRINCIPAL!$O$187/100)),VLOOKUP($AC$672,'Banco de Dados'!$B$4:$J$50,6,FALSE)))))))))),"")</f>
        <v/>
      </c>
      <c r="AC684" s="29" t="str">
        <f>IFERROR(AB684*(IFERROR(VLOOKUP($AC$672,'Banco de Dados'!$B$4:$J$50,4,FALSE),"ERRO")),"")</f>
        <v/>
      </c>
      <c r="AD684" s="29" t="str">
        <f t="shared" si="463"/>
        <v/>
      </c>
      <c r="AE684" s="103" t="str">
        <f>IFERROR(AD684*(C684*(PRINCIPAL!$G$187/100))*0.47*(44/12),"")</f>
        <v/>
      </c>
      <c r="AF684" s="111" t="str">
        <f t="shared" si="464"/>
        <v/>
      </c>
      <c r="AG684" s="30" t="str">
        <f>IFERROR(IF(AND(PRINCIPAL!$H$188&lt;&gt;"",OR(L684=PRINCIPAL!$I$188,L684=PRINCIPAL!$I$188+PRINCIPAL!$I$188,L684=PRINCIPAL!$I$188+PRINCIPAL!$I$188+PRINCIPAL!$I$188)),0,IF(AND(PRINCIPAL!$H$188&lt;&gt;"",L684=PRINCIPAL!$J$188),VLOOKUP($AH$672,'Banco de Dados'!$B$4:$J$50,8,FALSE)*PRINCIPAL!$H$188*(1-(PRINCIPAL!$K$188/100)),IF(AND(PRINCIPAL!$H$188&lt;&gt;"",L684=PRINCIPAL!$L$188),VLOOKUP($AH$672,'Banco de Dados'!$B$4:$J$50,8,FALSE)*PRINCIPAL!$H$188*(1-(PRINCIPAL!$M$188/100)),IF(AND(PRINCIPAL!$H$188&lt;&gt;"",L684=PRINCIPAL!$N$188),VLOOKUP($AH$672,'Banco de Dados'!$B$4:$J$50,8,FALSE)*PRINCIPAL!$H$188*(1-(PRINCIPAL!$O$188/100)),IF(PRINCIPAL!$H$188&lt;&gt;"",VLOOKUP($AH$672,'Banco de Dados'!$B$4:$J$50,8,FALSE)*PRINCIPAL!$H$188,IF(OR(L684=PRINCIPAL!$I$188,L684=PRINCIPAL!$I$188+PRINCIPAL!$I$188,L684=PRINCIPAL!$I$188+PRINCIPAL!$I$188+PRINCIPAL!$I$188),0,IF(L684=PRINCIPAL!$J$188,VLOOKUP($AH$672,'Banco de Dados'!$B$4:$J$50,6,FALSE)*(1-(PRINCIPAL!$K$188/100)),IF(L684=PRINCIPAL!$L$188,VLOOKUP($AH$672,'Banco de Dados'!$B$4:$J$50,6,FALSE)*(1-(PRINCIPAL!$M$188/100)),IF(L684=PRINCIPAL!$N$188,VLOOKUP($AH$672,'Banco de Dados'!$B$4:$J$50,6,FALSE)*(1-(PRINCIPAL!$O$188/100)),VLOOKUP($AH$672,'Banco de Dados'!$B$4:$J$50,6,FALSE)))))))))),"")</f>
        <v/>
      </c>
      <c r="AH684" s="29" t="str">
        <f>IFERROR(AG684*(IFERROR(VLOOKUP($AH$672,'Banco de Dados'!$B$4:$J$50,4,FALSE),"ERRO")),"")</f>
        <v/>
      </c>
      <c r="AI684" s="29" t="str">
        <f t="shared" si="465"/>
        <v/>
      </c>
      <c r="AJ684" s="103" t="str">
        <f>IFERROR(AI684*(C684*(PRINCIPAL!$G$188/100))*0.47*(44/12),"")</f>
        <v/>
      </c>
      <c r="AK684" s="111" t="str">
        <f t="shared" si="474"/>
        <v/>
      </c>
      <c r="AL684" s="30" t="str">
        <f>IFERROR(IF(AND(PRINCIPAL!$H$189&lt;&gt;"",OR(L684=PRINCIPAL!$I$189,L684=PRINCIPAL!$I$189+PRINCIPAL!$I$189,L684=PRINCIPAL!$I$189+PRINCIPAL!$I$189+PRINCIPAL!$I$189)),0,IF(AND(PRINCIPAL!$H$189&lt;&gt;"",L684=PRINCIPAL!$J$189),VLOOKUP($AM$672,'Banco de Dados'!$B$4:$J$50,8,FALSE)*PRINCIPAL!$H$189*(1-(PRINCIPAL!$K$189/100)),IF(AND(PRINCIPAL!$H$189&lt;&gt;"",L684=PRINCIPAL!$L$189),VLOOKUP($AM$672,'Banco de Dados'!$B$4:$J$50,8,FALSE)*PRINCIPAL!$H$189*(1-(PRINCIPAL!$M$189/100)),IF(AND(PRINCIPAL!$H$189&lt;&gt;"",L684=PRINCIPAL!$N$189),VLOOKUP($AM$672,'Banco de Dados'!$B$4:$J$50,8,FALSE)*PRINCIPAL!$H$189*(1-(PRINCIPAL!$O$189/100)),IF(PRINCIPAL!$H$189&lt;&gt;"",VLOOKUP($AM$672,'Banco de Dados'!$B$4:$J$50,8,FALSE)*PRINCIPAL!$H$189,IF(OR(L684=PRINCIPAL!$I$189,L684=PRINCIPAL!$I$189+PRINCIPAL!$I$189,L684=PRINCIPAL!$I$189+PRINCIPAL!$I$189+PRINCIPAL!$I$189),0,IF(L684=PRINCIPAL!$J$189,VLOOKUP($AM$672,'Banco de Dados'!$B$4:$J$50,6,FALSE)*(1-(PRINCIPAL!$K$189/100)),IF(L684=PRINCIPAL!$L$189,VLOOKUP($AM$672,'Banco de Dados'!$B$4:$J$50,6,FALSE)*(1-(PRINCIPAL!$M$189/100)),IF(L684=PRINCIPAL!$N$189,VLOOKUP($AM$672,'Banco de Dados'!$B$4:$J$50,6,FALSE)*(1-(PRINCIPAL!$O$189/100)),VLOOKUP($AM$672,'Banco de Dados'!$B$4:$J$50,6,FALSE)))))))))),"")</f>
        <v/>
      </c>
      <c r="AM684" s="29" t="str">
        <f>IFERROR(AL684*(IFERROR(VLOOKUP($AM$672,'Banco de Dados'!$B$4:$J$50,4,FALSE),"ERRO")),"")</f>
        <v/>
      </c>
      <c r="AN684" s="29" t="str">
        <f t="shared" si="466"/>
        <v/>
      </c>
      <c r="AO684" s="103" t="str">
        <f>IFERROR(AN684*(C684*(PRINCIPAL!$G$189/100))*0.47*(44/12),"")</f>
        <v/>
      </c>
      <c r="AP684" s="111" t="str">
        <f t="shared" si="467"/>
        <v/>
      </c>
      <c r="AQ684" s="30" t="str">
        <f>IFERROR(IF(AND(PRINCIPAL!$H$190&lt;&gt;"",OR(L684=PRINCIPAL!$I$190,L684=PRINCIPAL!$I$190+PRINCIPAL!$I$190,L684=PRINCIPAL!$I$190+PRINCIPAL!$I$190+PRINCIPAL!$I$190)),0,IF(AND(PRINCIPAL!$H$190&lt;&gt;"",L684=PRINCIPAL!$J$190),VLOOKUP($AR$672,'Banco de Dados'!$B$4:$J$50,8,FALSE)*PRINCIPAL!$H$190*(1-(PRINCIPAL!$K$190/100)),IF(AND(PRINCIPAL!$H$190&lt;&gt;"",L684=PRINCIPAL!$L$190),VLOOKUP($AR$672,'Banco de Dados'!$B$4:$J$50,8,FALSE)*PRINCIPAL!$H$190*(1-(PRINCIPAL!$M$190/100)),IF(AND(PRINCIPAL!$H$190&lt;&gt;"",L684=PRINCIPAL!$N$190),VLOOKUP($AR$672,'Banco de Dados'!$B$4:$J$50,8,FALSE)*PRINCIPAL!$H$190*(1-(PRINCIPAL!$O$190/100)),IF(PRINCIPAL!$H$190&lt;&gt;"",VLOOKUP($AR$672,'Banco de Dados'!$B$4:$J$50,8,FALSE)*PRINCIPAL!$H$190,IF(OR(L684=PRINCIPAL!$I$190,L684=PRINCIPAL!$I$190+PRINCIPAL!$I$190,L684=PRINCIPAL!$I$190+PRINCIPAL!$I$190+PRINCIPAL!$I$190),0,IF(L684=PRINCIPAL!$J$190,VLOOKUP($AR$672,'Banco de Dados'!$B$4:$J$50,6,FALSE)*(1-(PRINCIPAL!$K$190/100)),IF(L684=PRINCIPAL!$L$190,VLOOKUP($AR$672,'Banco de Dados'!$B$4:$J$50,6,FALSE)*(1-(PRINCIPAL!$M$190/100)),IF(L684=PRINCIPAL!$N$190,VLOOKUP($AR$672,'Banco de Dados'!$B$4:$J$50,6,FALSE)*(1-(PRINCIPAL!$O$190/100)),VLOOKUP($AR$672,'Banco de Dados'!$B$4:$J$50,6,FALSE)))))))))),"")</f>
        <v/>
      </c>
      <c r="AR684" s="29" t="str">
        <f>IFERROR(AQ684*(IFERROR(VLOOKUP($AR$672,'Banco de Dados'!$B$4:$J$50,4,FALSE),"ERRO")),"")</f>
        <v/>
      </c>
      <c r="AS684" s="29" t="str">
        <f t="shared" si="468"/>
        <v/>
      </c>
      <c r="AT684" s="103" t="str">
        <f>IFERROR(AS684*(C684*(PRINCIPAL!$G$190/100))*0.47*(44/12),"")</f>
        <v/>
      </c>
      <c r="AU684" s="111" t="str">
        <f t="shared" si="469"/>
        <v/>
      </c>
      <c r="AV684" s="30" t="str">
        <f>IFERROR(IF(AND(PRINCIPAL!$H$191&lt;&gt;"",OR(L684=PRINCIPAL!$I$191,L684=PRINCIPAL!$I$191+PRINCIPAL!$I$191,L684=PRINCIPAL!$I$191+PRINCIPAL!$I$191+PRINCIPAL!$I$191)),0,IF(AND(PRINCIPAL!$H$191&lt;&gt;"",L684=PRINCIPAL!$J$191),VLOOKUP($AW$672,'Banco de Dados'!$B$4:$J$50,8,FALSE)*PRINCIPAL!$H$191*(1-(PRINCIPAL!$K$191/100)),IF(AND(PRINCIPAL!$H$191&lt;&gt;"",L684=PRINCIPAL!$L$191),VLOOKUP($AW$672,'Banco de Dados'!$B$4:$J$50,8,FALSE)*PRINCIPAL!$H$191*(1-(PRINCIPAL!$M$191/100)),IF(AND(PRINCIPAL!$H$191&lt;&gt;"",L684=PRINCIPAL!$N$191),VLOOKUP($AW$672,'Banco de Dados'!$B$4:$J$50,8,FALSE)*PRINCIPAL!$H$191*(1-(PRINCIPAL!$O$191/100)),IF(PRINCIPAL!$H$191&lt;&gt;"",VLOOKUP($AW$672,'Banco de Dados'!$B$4:$J$50,8,FALSE)*PRINCIPAL!$H$191,IF(OR(L684=PRINCIPAL!$I$191,L684=PRINCIPAL!$I$191+PRINCIPAL!$I$191,L684=PRINCIPAL!$I$191+PRINCIPAL!$I$191+PRINCIPAL!$I$191),0,IF(L684=PRINCIPAL!$J$191,VLOOKUP($AW$672,'Banco de Dados'!$B$4:$J$50,6,FALSE)*(1-(PRINCIPAL!$K$191/100)),IF(L684=PRINCIPAL!$L$191,VLOOKUP($AW$672,'Banco de Dados'!$B$4:$J$50,6,FALSE)*(1-(PRINCIPAL!$M$191/100)),IF(L684=PRINCIPAL!$N$191,VLOOKUP($AW$672,'Banco de Dados'!$B$4:$J$50,6,FALSE)*(1-(PRINCIPAL!$O$191/100)),VLOOKUP($AW$672,'Banco de Dados'!$B$4:$J$50,6,FALSE)))))))))),"")</f>
        <v/>
      </c>
      <c r="AW684" s="29" t="str">
        <f>IFERROR(AV684*(IFERROR(VLOOKUP($AW$672,'Banco de Dados'!$B$4:$J$50,4,FALSE),"ERRO")),"")</f>
        <v/>
      </c>
      <c r="AX684" s="29" t="str">
        <f t="shared" si="470"/>
        <v/>
      </c>
      <c r="AY684" s="103" t="str">
        <f>IFERROR(AX684*(C684*(PRINCIPAL!$G$191/100))*0.47*(44/12),"")</f>
        <v/>
      </c>
      <c r="AZ684" s="111" t="str">
        <f t="shared" si="475"/>
        <v/>
      </c>
      <c r="BA684" s="30" t="str">
        <f>IFERROR(IF(AND(PRINCIPAL!$H$192&lt;&gt;"",OR(L684=PRINCIPAL!$I$192,L684=PRINCIPAL!$I$192+PRINCIPAL!$I$192,L684=PRINCIPAL!$I$192+PRINCIPAL!$I$192+PRINCIPAL!$I$192)),0,IF(AND(PRINCIPAL!$H$192&lt;&gt;"",L684=PRINCIPAL!$J$192),VLOOKUP($BB$672,'Banco de Dados'!$B$4:$J$50,8,FALSE)*PRINCIPAL!$H$192*(1-(PRINCIPAL!$K$192/100)),IF(AND(PRINCIPAL!$H$192&lt;&gt;"",L684=PRINCIPAL!$L$192),VLOOKUP($BB$672,'Banco de Dados'!$B$4:$J$50,8,FALSE)*PRINCIPAL!$H$192*(1-(PRINCIPAL!$M$192/100)),IF(AND(PRINCIPAL!$H$192&lt;&gt;"",L684=PRINCIPAL!$N$192),VLOOKUP($BB$672,'Banco de Dados'!$B$4:$J$50,8,FALSE)*PRINCIPAL!$H$192*(1-(PRINCIPAL!$O$192/100)),IF(PRINCIPAL!$H$192&lt;&gt;"",VLOOKUP($BB$672,'Banco de Dados'!$B$4:$J$50,8,FALSE)*PRINCIPAL!$H$192,IF(OR(L684=PRINCIPAL!$I$192,L684=PRINCIPAL!$I$192+PRINCIPAL!$I$192,L684=PRINCIPAL!$I$192+PRINCIPAL!$I$192+PRINCIPAL!$I$192),0,IF(L684=PRINCIPAL!$J$192,VLOOKUP($BB$672,'Banco de Dados'!$B$4:$J$50,6,FALSE)*(1-(PRINCIPAL!$K$192/100)),IF(L684=PRINCIPAL!$L$192,VLOOKUP($BB$672,'Banco de Dados'!$B$4:$J$50,6,FALSE)*(1-(PRINCIPAL!$M$192/100)),IF(L684=PRINCIPAL!$N$192,VLOOKUP($BB$672,'Banco de Dados'!$B$4:$J$50,6,FALSE)*(1-(PRINCIPAL!$O$192/100)),VLOOKUP($BB$672,'Banco de Dados'!$B$4:$J$50,6,FALSE)))))))))),"")</f>
        <v/>
      </c>
      <c r="BB684" s="29" t="str">
        <f>IFERROR(BA684*(IFERROR(VLOOKUP($BB$672,'Banco de Dados'!$B$4:$J$50,4,FALSE),"ERRO")),"")</f>
        <v/>
      </c>
      <c r="BC684" s="29" t="str">
        <f t="shared" si="476"/>
        <v/>
      </c>
      <c r="BD684" s="103" t="str">
        <f>IFERROR(BC684*(C684*(PRINCIPAL!$G$192/100))*0.47*(44/12),"")</f>
        <v/>
      </c>
      <c r="BE684" s="111" t="str">
        <f t="shared" si="455"/>
        <v/>
      </c>
      <c r="BF684" s="30" t="str">
        <f>IFERROR(IF(AND(PRINCIPAL!$H$193&lt;&gt;"",OR(L684=PRINCIPAL!$I$193,L684=PRINCIPAL!$I$193+PRINCIPAL!$I$193,L684=PRINCIPAL!$I$193+PRINCIPAL!$I$193+PRINCIPAL!$I$193)),0,IF(AND(PRINCIPAL!$H$193&lt;&gt;"",L684=PRINCIPAL!$J$193),VLOOKUP($BG$672,'Banco de Dados'!$B$4:$J$50,8,FALSE)*PRINCIPAL!$H$193*(1-(PRINCIPAL!$K$193/100)),IF(AND(PRINCIPAL!$H$193&lt;&gt;"",L684=PRINCIPAL!$L$193),VLOOKUP($BG$672,'Banco de Dados'!$B$4:$J$50,8,FALSE)*PRINCIPAL!$H$193*(1-(PRINCIPAL!$M$193/100)),IF(AND(PRINCIPAL!$H$193&lt;&gt;"",L684=PRINCIPAL!$N$193),VLOOKUP($BG$672,'Banco de Dados'!$B$4:$J$50,8,FALSE)*PRINCIPAL!$H$193*(1-(PRINCIPAL!$O$193/100)),IF(PRINCIPAL!$H$193&lt;&gt;"",VLOOKUP($BG$672,'Banco de Dados'!$B$4:$J$50,8,FALSE)*PRINCIPAL!$H$193,IF(OR(L684=PRINCIPAL!$I$193,L684=PRINCIPAL!$I$193+PRINCIPAL!$I$193,L684=PRINCIPAL!$I$193+PRINCIPAL!$I$193+PRINCIPAL!$I$193),0,IF(L684=PRINCIPAL!$J$193,VLOOKUP($BG$672,'Banco de Dados'!$B$4:$J$50,6,FALSE)*(1-(PRINCIPAL!$K$193/100)),IF(L684=PRINCIPAL!$L$193,VLOOKUP($BG$672,'Banco de Dados'!$B$4:$J$50,6,FALSE)*(1-(PRINCIPAL!$M$193/100)),IF(L684=PRINCIPAL!$N$193,VLOOKUP($BG$672,'Banco de Dados'!$B$4:$J$50,6,FALSE)*(1-(PRINCIPAL!$O$193/100)),VLOOKUP($BG$672,'Banco de Dados'!$B$4:$J$50,6,FALSE)))))))))),"")</f>
        <v/>
      </c>
      <c r="BG684" s="29" t="str">
        <f>IFERROR(BF684*(IFERROR(VLOOKUP($BG$672,'Banco de Dados'!$B$4:$J$50,4,FALSE),"ERRO")),"")</f>
        <v/>
      </c>
      <c r="BH684" s="29" t="str">
        <f t="shared" si="471"/>
        <v/>
      </c>
      <c r="BI684" s="103" t="str">
        <f>IFERROR(BH684*(C684*(PRINCIPAL!$G$193/100))*0.47*(44/12),"")</f>
        <v/>
      </c>
      <c r="BJ684" s="102" t="str">
        <f t="shared" si="456"/>
        <v/>
      </c>
    </row>
    <row r="685" spans="2:62" ht="12.75" customHeight="1" x14ac:dyDescent="0.3">
      <c r="B685" s="326">
        <f t="shared" si="457"/>
        <v>2031</v>
      </c>
      <c r="C685" s="340"/>
      <c r="D685" s="1"/>
      <c r="E685" s="116">
        <v>11</v>
      </c>
      <c r="F685" s="24" t="str">
        <f>IFERROR(VLOOKUP($G$672,'Banco de Dados'!$B$4:$J$50,6,FALSE),"")</f>
        <v/>
      </c>
      <c r="G685" s="25" t="str">
        <f>IFERROR(F685*(IFERROR(VLOOKUP($G$672,'Banco de Dados'!$B$4:$J$50,4,FALSE),"ERRO")),"")</f>
        <v/>
      </c>
      <c r="H685" s="25" t="str">
        <f t="shared" si="458"/>
        <v/>
      </c>
      <c r="I685" s="103" t="str">
        <f t="shared" si="459"/>
        <v/>
      </c>
      <c r="J685" s="117" t="str">
        <f t="shared" si="460"/>
        <v/>
      </c>
      <c r="K685" s="1"/>
      <c r="L685" s="91">
        <v>11</v>
      </c>
      <c r="M685" s="24" t="str">
        <f>IFERROR(IF(AND(PRINCIPAL!$H$184&lt;&gt;"",OR(L685=PRINCIPAL!$I$184,L685=PRINCIPAL!$I$184+PRINCIPAL!$I$184,L685=PRINCIPAL!$I$184+PRINCIPAL!$I$184+PRINCIPAL!$I$184)),0,IF(AND(PRINCIPAL!$H$184&lt;&gt;"",L685=PRINCIPAL!$J$184),VLOOKUP($N$672,'Banco de Dados'!$B$4:$J$50,8,FALSE)*PRINCIPAL!$H$184*(1-(PRINCIPAL!$K$184/100)),IF(AND(PRINCIPAL!$H$184&lt;&gt;"",L685=PRINCIPAL!$L$184),VLOOKUP($N$672,'Banco de Dados'!$B$4:$J$50,8,FALSE)*PRINCIPAL!$H$184*(1-(PRINCIPAL!$M$184/100)),IF(AND(PRINCIPAL!$H$184&lt;&gt;"",L685=PRINCIPAL!$N$184),VLOOKUP($N$672,'Banco de Dados'!$B$4:$J$50,8,FALSE)*PRINCIPAL!$H$184*(1-(PRINCIPAL!$O$184/100)),IF(PRINCIPAL!$H$184&lt;&gt;"",VLOOKUP($N$672,'Banco de Dados'!$B$4:$J$50,8,FALSE)*PRINCIPAL!$H$184,IF(OR(L685=PRINCIPAL!$I$184,L685=PRINCIPAL!$I$184+PRINCIPAL!$I$184,L685=PRINCIPAL!$I$184+PRINCIPAL!$I$184+PRINCIPAL!$I$184),0,IF(L685=PRINCIPAL!$J$184,VLOOKUP($N$672,'Banco de Dados'!$B$4:$J$50,6,FALSE)*(1-(PRINCIPAL!$K$184/100)),IF(L685=PRINCIPAL!$L$184,VLOOKUP($N$672,'Banco de Dados'!$B$4:$J$50,6,FALSE)*(1-(PRINCIPAL!$M$184/100)),IF(L685=PRINCIPAL!$N$184,VLOOKUP($N$672,'Banco de Dados'!$B$4:$J$50,6,FALSE)*(1-(PRINCIPAL!$O$184/100)),VLOOKUP($N$672,'Banco de Dados'!$B$4:$J$50,6,FALSE)))))))))),"")</f>
        <v/>
      </c>
      <c r="N685" s="25" t="str">
        <f>IFERROR(M685*(IFERROR(VLOOKUP($N$672,'Banco de Dados'!$B$4:$J$50,4,FALSE),"ERRO")),"")</f>
        <v/>
      </c>
      <c r="O685" s="25" t="str">
        <f t="shared" si="461"/>
        <v/>
      </c>
      <c r="P685" s="103" t="str">
        <f>IFERROR(O685*(C685*(PRINCIPAL!$G$184/100))*0.47*(44/12),"")</f>
        <v/>
      </c>
      <c r="Q685" s="107" t="str">
        <f t="shared" si="477"/>
        <v/>
      </c>
      <c r="R685" s="29" t="str">
        <f>IFERROR(IF(AND(PRINCIPAL!$H$185&lt;&gt;"",OR(L685=PRINCIPAL!$I$185,L685=PRINCIPAL!$I$185+PRINCIPAL!$I$185,L685=PRINCIPAL!$I$185+PRINCIPAL!$I$185+PRINCIPAL!$I$185)),0,IF(AND(PRINCIPAL!$H$185&lt;&gt;"",L685=PRINCIPAL!$J$185),VLOOKUP($S$672,'Banco de Dados'!$B$4:$J$50,8,FALSE)*PRINCIPAL!$H$185*(1-(PRINCIPAL!$K$185/100)),IF(AND(PRINCIPAL!$H$185&lt;&gt;"",L685=PRINCIPAL!$L$185),VLOOKUP($S$672,'Banco de Dados'!$B$4:$J$50,8,FALSE)*PRINCIPAL!$H$185*(1-(PRINCIPAL!$M$185/100)),IF(AND(PRINCIPAL!$H$185&lt;&gt;"",L685=PRINCIPAL!$N$185),VLOOKUP($S$672,'Banco de Dados'!$B$4:$J$50,8,FALSE)*PRINCIPAL!$H$185*(1-(PRINCIPAL!$O$185/100)),IF(PRINCIPAL!$H$185&lt;&gt;"",VLOOKUP($S$672,'Banco de Dados'!$B$4:$J$50,8,FALSE)*PRINCIPAL!$H$185,IF(OR(L685=PRINCIPAL!$I$185,L685=PRINCIPAL!$I$185+PRINCIPAL!$I$185,L685=PRINCIPAL!$I$185+PRINCIPAL!$I$185+PRINCIPAL!$I$185),0,IF(L685=PRINCIPAL!$J$185,VLOOKUP($S$672,'Banco de Dados'!$B$4:$J$50,6,FALSE)*(1-(PRINCIPAL!$K$185/100)),IF(L685=PRINCIPAL!$L$185,VLOOKUP($S$672,'Banco de Dados'!$B$4:$J$50,6,FALSE)*(1-(PRINCIPAL!$M$185/100)),IF(L685=PRINCIPAL!$N$185,VLOOKUP($S$672,'Banco de Dados'!$B$4:$J$50,6,FALSE)*(1-(PRINCIPAL!$O$185/100)),VLOOKUP($S$672,'Banco de Dados'!$B$4:$J$50,6,FALSE)))))))))),"")</f>
        <v/>
      </c>
      <c r="S685" s="29" t="str">
        <f>IFERROR(R685*(IFERROR(VLOOKUP($S$672,'Banco de Dados'!$B$4:$J$50,4,FALSE),"ERRO")),"")</f>
        <v/>
      </c>
      <c r="T685" s="29" t="str">
        <f t="shared" si="478"/>
        <v/>
      </c>
      <c r="U685" s="103" t="str">
        <f>IFERROR(T685*(C685*(PRINCIPAL!$G$185/100))*0.47*(44/12),"")</f>
        <v/>
      </c>
      <c r="V685" s="103" t="str">
        <f t="shared" si="454"/>
        <v/>
      </c>
      <c r="W685" s="30" t="str">
        <f>IFERROR(IF(AND(PRINCIPAL!$H$186&lt;&gt;"",OR(L685=PRINCIPAL!$I$186,L685=PRINCIPAL!$I$186+PRINCIPAL!$I$186,L685=PRINCIPAL!$I$186+PRINCIPAL!$I$186+PRINCIPAL!$I$186)),0,IF(AND(PRINCIPAL!$H$186&lt;&gt;"",L685=PRINCIPAL!$J$186),VLOOKUP($X$672,'Banco de Dados'!$B$4:$J$50,8,FALSE)*PRINCIPAL!$H$186*(1-(PRINCIPAL!$K$186/100)),IF(AND(PRINCIPAL!$H$186&lt;&gt;"",L685=PRINCIPAL!$L$186),VLOOKUP($X$672,'Banco de Dados'!$B$4:$J$50,8,FALSE)*PRINCIPAL!$H$186*(1-(PRINCIPAL!$M$186/100)),IF(AND(PRINCIPAL!$H$186&lt;&gt;"",L685=PRINCIPAL!$N$186),VLOOKUP($X$672,'Banco de Dados'!$B$4:$J$50,8,FALSE)*PRINCIPAL!$H$186*(1-(PRINCIPAL!$O$186/100)),IF(PRINCIPAL!$H$186&lt;&gt;"",VLOOKUP($X$672,'Banco de Dados'!$B$4:$J$50,8,FALSE)*PRINCIPAL!$H$186,IF(OR(L685=PRINCIPAL!$I$186,L685=PRINCIPAL!$I$186+PRINCIPAL!$I$186,L685=PRINCIPAL!$I$186+PRINCIPAL!$I$186+PRINCIPAL!$I$186),0,IF(L685=PRINCIPAL!$J$186,VLOOKUP($X$672,'Banco de Dados'!$B$4:$J$50,6,FALSE)*(1-(PRINCIPAL!$K$186/100)),IF(L685=PRINCIPAL!$L$186,VLOOKUP($X$672,'Banco de Dados'!$B$4:$J$50,6,FALSE)*(1-(PRINCIPAL!$M$186/100)),IF(L685=PRINCIPAL!$N$186,VLOOKUP($X$672,'Banco de Dados'!$B$4:$J$50,6,FALSE)*(1-(PRINCIPAL!$O$186/100)),VLOOKUP($X$672,'Banco de Dados'!$B$4:$J$50,6,FALSE)))))))))),"")</f>
        <v/>
      </c>
      <c r="X685" s="29" t="str">
        <f>IFERROR(W685*(IFERROR(VLOOKUP($X$672,'Banco de Dados'!$B$4:$J$50,4,FALSE),"ERRO")),"")</f>
        <v/>
      </c>
      <c r="Y685" s="29" t="str">
        <f t="shared" si="472"/>
        <v/>
      </c>
      <c r="Z685" s="103" t="str">
        <f>IFERROR(Y685*(C685*(PRINCIPAL!$G$186/100))*0.47*(44/12),"")</f>
        <v/>
      </c>
      <c r="AA685" s="111" t="str">
        <f t="shared" si="473"/>
        <v/>
      </c>
      <c r="AB685" s="30" t="str">
        <f>IFERROR(IF(AND(PRINCIPAL!$H$187&lt;&gt;"",OR(L685=PRINCIPAL!$I$187,L685=PRINCIPAL!$I$187+PRINCIPAL!$I$187,L685=PRINCIPAL!$I$187+PRINCIPAL!$I$187+PRINCIPAL!$I$187)),0,IF(AND(PRINCIPAL!$H$187&lt;&gt;"",L685=PRINCIPAL!$J$187),VLOOKUP($AC$672,'Banco de Dados'!$B$4:$J$50,8,FALSE)*PRINCIPAL!$H$187*(1-(PRINCIPAL!$K$187/100)),IF(AND(PRINCIPAL!$H$187&lt;&gt;"",L685=PRINCIPAL!$L$187),VLOOKUP($AC$672,'Banco de Dados'!$B$4:$J$50,8,FALSE)*PRINCIPAL!$H$187*(1-(PRINCIPAL!$M$187/100)),IF(AND(PRINCIPAL!$H$187&lt;&gt;"",L685=PRINCIPAL!$N$187),VLOOKUP($AC$672,'Banco de Dados'!$B$4:$J$50,8,FALSE)*PRINCIPAL!$H$187*(1-(PRINCIPAL!$O$187/100)),IF(PRINCIPAL!$H$187&lt;&gt;"",VLOOKUP($AC$672,'Banco de Dados'!$B$4:$J$50,8,FALSE)*PRINCIPAL!$H$187,IF(OR(L685=PRINCIPAL!$I$187,L685=PRINCIPAL!$I$187+PRINCIPAL!$I$187,L685=PRINCIPAL!$I$187+PRINCIPAL!$I$187+PRINCIPAL!$I$187),0,IF(L685=PRINCIPAL!$J$187,VLOOKUP($AC$672,'Banco de Dados'!$B$4:$J$50,6,FALSE)*(1-(PRINCIPAL!$K$187/100)),IF(L685=PRINCIPAL!$L$187,VLOOKUP($AC$672,'Banco de Dados'!$B$4:$J$50,6,FALSE)*(1-(PRINCIPAL!$M$187/100)),IF(L685=PRINCIPAL!$N$187,VLOOKUP($AC$672,'Banco de Dados'!$B$4:$J$50,6,FALSE)*(1-(PRINCIPAL!$O$187/100)),VLOOKUP($AC$672,'Banco de Dados'!$B$4:$J$50,6,FALSE)))))))))),"")</f>
        <v/>
      </c>
      <c r="AC685" s="29" t="str">
        <f>IFERROR(AB685*(IFERROR(VLOOKUP($AC$672,'Banco de Dados'!$B$4:$J$50,4,FALSE),"ERRO")),"")</f>
        <v/>
      </c>
      <c r="AD685" s="29" t="str">
        <f t="shared" si="463"/>
        <v/>
      </c>
      <c r="AE685" s="103" t="str">
        <f>IFERROR(AD685*(C685*(PRINCIPAL!$G$187/100))*0.47*(44/12),"")</f>
        <v/>
      </c>
      <c r="AF685" s="111" t="str">
        <f t="shared" si="464"/>
        <v/>
      </c>
      <c r="AG685" s="30" t="str">
        <f>IFERROR(IF(AND(PRINCIPAL!$H$188&lt;&gt;"",OR(L685=PRINCIPAL!$I$188,L685=PRINCIPAL!$I$188+PRINCIPAL!$I$188,L685=PRINCIPAL!$I$188+PRINCIPAL!$I$188+PRINCIPAL!$I$188)),0,IF(AND(PRINCIPAL!$H$188&lt;&gt;"",L685=PRINCIPAL!$J$188),VLOOKUP($AH$672,'Banco de Dados'!$B$4:$J$50,8,FALSE)*PRINCIPAL!$H$188*(1-(PRINCIPAL!$K$188/100)),IF(AND(PRINCIPAL!$H$188&lt;&gt;"",L685=PRINCIPAL!$L$188),VLOOKUP($AH$672,'Banco de Dados'!$B$4:$J$50,8,FALSE)*PRINCIPAL!$H$188*(1-(PRINCIPAL!$M$188/100)),IF(AND(PRINCIPAL!$H$188&lt;&gt;"",L685=PRINCIPAL!$N$188),VLOOKUP($AH$672,'Banco de Dados'!$B$4:$J$50,8,FALSE)*PRINCIPAL!$H$188*(1-(PRINCIPAL!$O$188/100)),IF(PRINCIPAL!$H$188&lt;&gt;"",VLOOKUP($AH$672,'Banco de Dados'!$B$4:$J$50,8,FALSE)*PRINCIPAL!$H$188,IF(OR(L685=PRINCIPAL!$I$188,L685=PRINCIPAL!$I$188+PRINCIPAL!$I$188,L685=PRINCIPAL!$I$188+PRINCIPAL!$I$188+PRINCIPAL!$I$188),0,IF(L685=PRINCIPAL!$J$188,VLOOKUP($AH$672,'Banco de Dados'!$B$4:$J$50,6,FALSE)*(1-(PRINCIPAL!$K$188/100)),IF(L685=PRINCIPAL!$L$188,VLOOKUP($AH$672,'Banco de Dados'!$B$4:$J$50,6,FALSE)*(1-(PRINCIPAL!$M$188/100)),IF(L685=PRINCIPAL!$N$188,VLOOKUP($AH$672,'Banco de Dados'!$B$4:$J$50,6,FALSE)*(1-(PRINCIPAL!$O$188/100)),VLOOKUP($AH$672,'Banco de Dados'!$B$4:$J$50,6,FALSE)))))))))),"")</f>
        <v/>
      </c>
      <c r="AH685" s="29" t="str">
        <f>IFERROR(AG685*(IFERROR(VLOOKUP($AH$672,'Banco de Dados'!$B$4:$J$50,4,FALSE),"ERRO")),"")</f>
        <v/>
      </c>
      <c r="AI685" s="29" t="str">
        <f t="shared" si="465"/>
        <v/>
      </c>
      <c r="AJ685" s="103" t="str">
        <f>IFERROR(AI685*(C685*(PRINCIPAL!$G$188/100))*0.47*(44/12),"")</f>
        <v/>
      </c>
      <c r="AK685" s="111" t="str">
        <f t="shared" si="474"/>
        <v/>
      </c>
      <c r="AL685" s="30" t="str">
        <f>IFERROR(IF(AND(PRINCIPAL!$H$189&lt;&gt;"",OR(L685=PRINCIPAL!$I$189,L685=PRINCIPAL!$I$189+PRINCIPAL!$I$189,L685=PRINCIPAL!$I$189+PRINCIPAL!$I$189+PRINCIPAL!$I$189)),0,IF(AND(PRINCIPAL!$H$189&lt;&gt;"",L685=PRINCIPAL!$J$189),VLOOKUP($AM$672,'Banco de Dados'!$B$4:$J$50,8,FALSE)*PRINCIPAL!$H$189*(1-(PRINCIPAL!$K$189/100)),IF(AND(PRINCIPAL!$H$189&lt;&gt;"",L685=PRINCIPAL!$L$189),VLOOKUP($AM$672,'Banco de Dados'!$B$4:$J$50,8,FALSE)*PRINCIPAL!$H$189*(1-(PRINCIPAL!$M$189/100)),IF(AND(PRINCIPAL!$H$189&lt;&gt;"",L685=PRINCIPAL!$N$189),VLOOKUP($AM$672,'Banco de Dados'!$B$4:$J$50,8,FALSE)*PRINCIPAL!$H$189*(1-(PRINCIPAL!$O$189/100)),IF(PRINCIPAL!$H$189&lt;&gt;"",VLOOKUP($AM$672,'Banco de Dados'!$B$4:$J$50,8,FALSE)*PRINCIPAL!$H$189,IF(OR(L685=PRINCIPAL!$I$189,L685=PRINCIPAL!$I$189+PRINCIPAL!$I$189,L685=PRINCIPAL!$I$189+PRINCIPAL!$I$189+PRINCIPAL!$I$189),0,IF(L685=PRINCIPAL!$J$189,VLOOKUP($AM$672,'Banco de Dados'!$B$4:$J$50,6,FALSE)*(1-(PRINCIPAL!$K$189/100)),IF(L685=PRINCIPAL!$L$189,VLOOKUP($AM$672,'Banco de Dados'!$B$4:$J$50,6,FALSE)*(1-(PRINCIPAL!$M$189/100)),IF(L685=PRINCIPAL!$N$189,VLOOKUP($AM$672,'Banco de Dados'!$B$4:$J$50,6,FALSE)*(1-(PRINCIPAL!$O$189/100)),VLOOKUP($AM$672,'Banco de Dados'!$B$4:$J$50,6,FALSE)))))))))),"")</f>
        <v/>
      </c>
      <c r="AM685" s="29" t="str">
        <f>IFERROR(AL685*(IFERROR(VLOOKUP($AM$672,'Banco de Dados'!$B$4:$J$50,4,FALSE),"ERRO")),"")</f>
        <v/>
      </c>
      <c r="AN685" s="29" t="str">
        <f t="shared" si="466"/>
        <v/>
      </c>
      <c r="AO685" s="103" t="str">
        <f>IFERROR(AN685*(C685*(PRINCIPAL!$G$189/100))*0.47*(44/12),"")</f>
        <v/>
      </c>
      <c r="AP685" s="111" t="str">
        <f t="shared" si="467"/>
        <v/>
      </c>
      <c r="AQ685" s="30" t="str">
        <f>IFERROR(IF(AND(PRINCIPAL!$H$190&lt;&gt;"",OR(L685=PRINCIPAL!$I$190,L685=PRINCIPAL!$I$190+PRINCIPAL!$I$190,L685=PRINCIPAL!$I$190+PRINCIPAL!$I$190+PRINCIPAL!$I$190)),0,IF(AND(PRINCIPAL!$H$190&lt;&gt;"",L685=PRINCIPAL!$J$190),VLOOKUP($AR$672,'Banco de Dados'!$B$4:$J$50,8,FALSE)*PRINCIPAL!$H$190*(1-(PRINCIPAL!$K$190/100)),IF(AND(PRINCIPAL!$H$190&lt;&gt;"",L685=PRINCIPAL!$L$190),VLOOKUP($AR$672,'Banco de Dados'!$B$4:$J$50,8,FALSE)*PRINCIPAL!$H$190*(1-(PRINCIPAL!$M$190/100)),IF(AND(PRINCIPAL!$H$190&lt;&gt;"",L685=PRINCIPAL!$N$190),VLOOKUP($AR$672,'Banco de Dados'!$B$4:$J$50,8,FALSE)*PRINCIPAL!$H$190*(1-(PRINCIPAL!$O$190/100)),IF(PRINCIPAL!$H$190&lt;&gt;"",VLOOKUP($AR$672,'Banco de Dados'!$B$4:$J$50,8,FALSE)*PRINCIPAL!$H$190,IF(OR(L685=PRINCIPAL!$I$190,L685=PRINCIPAL!$I$190+PRINCIPAL!$I$190,L685=PRINCIPAL!$I$190+PRINCIPAL!$I$190+PRINCIPAL!$I$190),0,IF(L685=PRINCIPAL!$J$190,VLOOKUP($AR$672,'Banco de Dados'!$B$4:$J$50,6,FALSE)*(1-(PRINCIPAL!$K$190/100)),IF(L685=PRINCIPAL!$L$190,VLOOKUP($AR$672,'Banco de Dados'!$B$4:$J$50,6,FALSE)*(1-(PRINCIPAL!$M$190/100)),IF(L685=PRINCIPAL!$N$190,VLOOKUP($AR$672,'Banco de Dados'!$B$4:$J$50,6,FALSE)*(1-(PRINCIPAL!$O$190/100)),VLOOKUP($AR$672,'Banco de Dados'!$B$4:$J$50,6,FALSE)))))))))),"")</f>
        <v/>
      </c>
      <c r="AR685" s="29" t="str">
        <f>IFERROR(AQ685*(IFERROR(VLOOKUP($AR$672,'Banco de Dados'!$B$4:$J$50,4,FALSE),"ERRO")),"")</f>
        <v/>
      </c>
      <c r="AS685" s="29" t="str">
        <f t="shared" si="468"/>
        <v/>
      </c>
      <c r="AT685" s="103" t="str">
        <f>IFERROR(AS685*(C685*(PRINCIPAL!$G$190/100))*0.47*(44/12),"")</f>
        <v/>
      </c>
      <c r="AU685" s="111" t="str">
        <f t="shared" si="469"/>
        <v/>
      </c>
      <c r="AV685" s="30" t="str">
        <f>IFERROR(IF(AND(PRINCIPAL!$H$191&lt;&gt;"",OR(L685=PRINCIPAL!$I$191,L685=PRINCIPAL!$I$191+PRINCIPAL!$I$191,L685=PRINCIPAL!$I$191+PRINCIPAL!$I$191+PRINCIPAL!$I$191)),0,IF(AND(PRINCIPAL!$H$191&lt;&gt;"",L685=PRINCIPAL!$J$191),VLOOKUP($AW$672,'Banco de Dados'!$B$4:$J$50,8,FALSE)*PRINCIPAL!$H$191*(1-(PRINCIPAL!$K$191/100)),IF(AND(PRINCIPAL!$H$191&lt;&gt;"",L685=PRINCIPAL!$L$191),VLOOKUP($AW$672,'Banco de Dados'!$B$4:$J$50,8,FALSE)*PRINCIPAL!$H$191*(1-(PRINCIPAL!$M$191/100)),IF(AND(PRINCIPAL!$H$191&lt;&gt;"",L685=PRINCIPAL!$N$191),VLOOKUP($AW$672,'Banco de Dados'!$B$4:$J$50,8,FALSE)*PRINCIPAL!$H$191*(1-(PRINCIPAL!$O$191/100)),IF(PRINCIPAL!$H$191&lt;&gt;"",VLOOKUP($AW$672,'Banco de Dados'!$B$4:$J$50,8,FALSE)*PRINCIPAL!$H$191,IF(OR(L685=PRINCIPAL!$I$191,L685=PRINCIPAL!$I$191+PRINCIPAL!$I$191,L685=PRINCIPAL!$I$191+PRINCIPAL!$I$191+PRINCIPAL!$I$191),0,IF(L685=PRINCIPAL!$J$191,VLOOKUP($AW$672,'Banco de Dados'!$B$4:$J$50,6,FALSE)*(1-(PRINCIPAL!$K$191/100)),IF(L685=PRINCIPAL!$L$191,VLOOKUP($AW$672,'Banco de Dados'!$B$4:$J$50,6,FALSE)*(1-(PRINCIPAL!$M$191/100)),IF(L685=PRINCIPAL!$N$191,VLOOKUP($AW$672,'Banco de Dados'!$B$4:$J$50,6,FALSE)*(1-(PRINCIPAL!$O$191/100)),VLOOKUP($AW$672,'Banco de Dados'!$B$4:$J$50,6,FALSE)))))))))),"")</f>
        <v/>
      </c>
      <c r="AW685" s="29" t="str">
        <f>IFERROR(AV685*(IFERROR(VLOOKUP($AW$672,'Banco de Dados'!$B$4:$J$50,4,FALSE),"ERRO")),"")</f>
        <v/>
      </c>
      <c r="AX685" s="29" t="str">
        <f t="shared" si="470"/>
        <v/>
      </c>
      <c r="AY685" s="103" t="str">
        <f>IFERROR(AX685*(C685*(PRINCIPAL!$G$191/100))*0.47*(44/12),"")</f>
        <v/>
      </c>
      <c r="AZ685" s="111" t="str">
        <f t="shared" si="475"/>
        <v/>
      </c>
      <c r="BA685" s="30" t="str">
        <f>IFERROR(IF(AND(PRINCIPAL!$H$192&lt;&gt;"",OR(L685=PRINCIPAL!$I$192,L685=PRINCIPAL!$I$192+PRINCIPAL!$I$192,L685=PRINCIPAL!$I$192+PRINCIPAL!$I$192+PRINCIPAL!$I$192)),0,IF(AND(PRINCIPAL!$H$192&lt;&gt;"",L685=PRINCIPAL!$J$192),VLOOKUP($BB$672,'Banco de Dados'!$B$4:$J$50,8,FALSE)*PRINCIPAL!$H$192*(1-(PRINCIPAL!$K$192/100)),IF(AND(PRINCIPAL!$H$192&lt;&gt;"",L685=PRINCIPAL!$L$192),VLOOKUP($BB$672,'Banco de Dados'!$B$4:$J$50,8,FALSE)*PRINCIPAL!$H$192*(1-(PRINCIPAL!$M$192/100)),IF(AND(PRINCIPAL!$H$192&lt;&gt;"",L685=PRINCIPAL!$N$192),VLOOKUP($BB$672,'Banco de Dados'!$B$4:$J$50,8,FALSE)*PRINCIPAL!$H$192*(1-(PRINCIPAL!$O$192/100)),IF(PRINCIPAL!$H$192&lt;&gt;"",VLOOKUP($BB$672,'Banco de Dados'!$B$4:$J$50,8,FALSE)*PRINCIPAL!$H$192,IF(OR(L685=PRINCIPAL!$I$192,L685=PRINCIPAL!$I$192+PRINCIPAL!$I$192,L685=PRINCIPAL!$I$192+PRINCIPAL!$I$192+PRINCIPAL!$I$192),0,IF(L685=PRINCIPAL!$J$192,VLOOKUP($BB$672,'Banco de Dados'!$B$4:$J$50,6,FALSE)*(1-(PRINCIPAL!$K$192/100)),IF(L685=PRINCIPAL!$L$192,VLOOKUP($BB$672,'Banco de Dados'!$B$4:$J$50,6,FALSE)*(1-(PRINCIPAL!$M$192/100)),IF(L685=PRINCIPAL!$N$192,VLOOKUP($BB$672,'Banco de Dados'!$B$4:$J$50,6,FALSE)*(1-(PRINCIPAL!$O$192/100)),VLOOKUP($BB$672,'Banco de Dados'!$B$4:$J$50,6,FALSE)))))))))),"")</f>
        <v/>
      </c>
      <c r="BB685" s="29" t="str">
        <f>IFERROR(BA685*(IFERROR(VLOOKUP($BB$672,'Banco de Dados'!$B$4:$J$50,4,FALSE),"ERRO")),"")</f>
        <v/>
      </c>
      <c r="BC685" s="29" t="str">
        <f t="shared" si="476"/>
        <v/>
      </c>
      <c r="BD685" s="103" t="str">
        <f>IFERROR(BC685*(C685*(PRINCIPAL!$G$192/100))*0.47*(44/12),"")</f>
        <v/>
      </c>
      <c r="BE685" s="111" t="str">
        <f t="shared" si="455"/>
        <v/>
      </c>
      <c r="BF685" s="30" t="str">
        <f>IFERROR(IF(AND(PRINCIPAL!$H$193&lt;&gt;"",OR(L685=PRINCIPAL!$I$193,L685=PRINCIPAL!$I$193+PRINCIPAL!$I$193,L685=PRINCIPAL!$I$193+PRINCIPAL!$I$193+PRINCIPAL!$I$193)),0,IF(AND(PRINCIPAL!$H$193&lt;&gt;"",L685=PRINCIPAL!$J$193),VLOOKUP($BG$672,'Banco de Dados'!$B$4:$J$50,8,FALSE)*PRINCIPAL!$H$193*(1-(PRINCIPAL!$K$193/100)),IF(AND(PRINCIPAL!$H$193&lt;&gt;"",L685=PRINCIPAL!$L$193),VLOOKUP($BG$672,'Banco de Dados'!$B$4:$J$50,8,FALSE)*PRINCIPAL!$H$193*(1-(PRINCIPAL!$M$193/100)),IF(AND(PRINCIPAL!$H$193&lt;&gt;"",L685=PRINCIPAL!$N$193),VLOOKUP($BG$672,'Banco de Dados'!$B$4:$J$50,8,FALSE)*PRINCIPAL!$H$193*(1-(PRINCIPAL!$O$193/100)),IF(PRINCIPAL!$H$193&lt;&gt;"",VLOOKUP($BG$672,'Banco de Dados'!$B$4:$J$50,8,FALSE)*PRINCIPAL!$H$193,IF(OR(L685=PRINCIPAL!$I$193,L685=PRINCIPAL!$I$193+PRINCIPAL!$I$193,L685=PRINCIPAL!$I$193+PRINCIPAL!$I$193+PRINCIPAL!$I$193),0,IF(L685=PRINCIPAL!$J$193,VLOOKUP($BG$672,'Banco de Dados'!$B$4:$J$50,6,FALSE)*(1-(PRINCIPAL!$K$193/100)),IF(L685=PRINCIPAL!$L$193,VLOOKUP($BG$672,'Banco de Dados'!$B$4:$J$50,6,FALSE)*(1-(PRINCIPAL!$M$193/100)),IF(L685=PRINCIPAL!$N$193,VLOOKUP($BG$672,'Banco de Dados'!$B$4:$J$50,6,FALSE)*(1-(PRINCIPAL!$O$193/100)),VLOOKUP($BG$672,'Banco de Dados'!$B$4:$J$50,6,FALSE)))))))))),"")</f>
        <v/>
      </c>
      <c r="BG685" s="29" t="str">
        <f>IFERROR(BF685*(IFERROR(VLOOKUP($BG$672,'Banco de Dados'!$B$4:$J$50,4,FALSE),"ERRO")),"")</f>
        <v/>
      </c>
      <c r="BH685" s="29" t="str">
        <f t="shared" si="471"/>
        <v/>
      </c>
      <c r="BI685" s="103" t="str">
        <f>IFERROR(BH685*(C685*(PRINCIPAL!$G$193/100))*0.47*(44/12),"")</f>
        <v/>
      </c>
      <c r="BJ685" s="102" t="str">
        <f t="shared" si="456"/>
        <v/>
      </c>
    </row>
    <row r="686" spans="2:62" ht="12.75" customHeight="1" x14ac:dyDescent="0.3">
      <c r="B686" s="326">
        <f t="shared" si="457"/>
        <v>2032</v>
      </c>
      <c r="C686" s="340"/>
      <c r="D686" s="1"/>
      <c r="E686" s="116">
        <v>12</v>
      </c>
      <c r="F686" s="24" t="str">
        <f>IFERROR(VLOOKUP($G$672,'Banco de Dados'!$B$4:$J$50,6,FALSE),"")</f>
        <v/>
      </c>
      <c r="G686" s="25" t="str">
        <f>IFERROR(F686*(IFERROR(VLOOKUP($G$672,'Banco de Dados'!$B$4:$J$50,4,FALSE),"ERRO")),"")</f>
        <v/>
      </c>
      <c r="H686" s="25" t="str">
        <f t="shared" si="458"/>
        <v/>
      </c>
      <c r="I686" s="103" t="str">
        <f t="shared" si="459"/>
        <v/>
      </c>
      <c r="J686" s="117" t="str">
        <f t="shared" si="460"/>
        <v/>
      </c>
      <c r="K686" s="1"/>
      <c r="L686" s="91">
        <v>12</v>
      </c>
      <c r="M686" s="24" t="str">
        <f>IFERROR(IF(AND(PRINCIPAL!$H$184&lt;&gt;"",OR(L686=PRINCIPAL!$I$184,L686=PRINCIPAL!$I$184+PRINCIPAL!$I$184,L686=PRINCIPAL!$I$184+PRINCIPAL!$I$184+PRINCIPAL!$I$184)),0,IF(AND(PRINCIPAL!$H$184&lt;&gt;"",L686=PRINCIPAL!$J$184),VLOOKUP($N$672,'Banco de Dados'!$B$4:$J$50,8,FALSE)*PRINCIPAL!$H$184*(1-(PRINCIPAL!$K$184/100)),IF(AND(PRINCIPAL!$H$184&lt;&gt;"",L686=PRINCIPAL!$L$184),VLOOKUP($N$672,'Banco de Dados'!$B$4:$J$50,8,FALSE)*PRINCIPAL!$H$184*(1-(PRINCIPAL!$M$184/100)),IF(AND(PRINCIPAL!$H$184&lt;&gt;"",L686=PRINCIPAL!$N$184),VLOOKUP($N$672,'Banco de Dados'!$B$4:$J$50,8,FALSE)*PRINCIPAL!$H$184*(1-(PRINCIPAL!$O$184/100)),IF(PRINCIPAL!$H$184&lt;&gt;"",VLOOKUP($N$672,'Banco de Dados'!$B$4:$J$50,8,FALSE)*PRINCIPAL!$H$184,IF(OR(L686=PRINCIPAL!$I$184,L686=PRINCIPAL!$I$184+PRINCIPAL!$I$184,L686=PRINCIPAL!$I$184+PRINCIPAL!$I$184+PRINCIPAL!$I$184),0,IF(L686=PRINCIPAL!$J$184,VLOOKUP($N$672,'Banco de Dados'!$B$4:$J$50,6,FALSE)*(1-(PRINCIPAL!$K$184/100)),IF(L686=PRINCIPAL!$L$184,VLOOKUP($N$672,'Banco de Dados'!$B$4:$J$50,6,FALSE)*(1-(PRINCIPAL!$M$184/100)),IF(L686=PRINCIPAL!$N$184,VLOOKUP($N$672,'Banco de Dados'!$B$4:$J$50,6,FALSE)*(1-(PRINCIPAL!$O$184/100)),VLOOKUP($N$672,'Banco de Dados'!$B$4:$J$50,6,FALSE)))))))))),"")</f>
        <v/>
      </c>
      <c r="N686" s="25" t="str">
        <f>IFERROR(M686*(IFERROR(VLOOKUP($N$672,'Banco de Dados'!$B$4:$J$50,4,FALSE),"ERRO")),"")</f>
        <v/>
      </c>
      <c r="O686" s="25" t="str">
        <f t="shared" si="461"/>
        <v/>
      </c>
      <c r="P686" s="103" t="str">
        <f>IFERROR(O686*(C686*(PRINCIPAL!$G$184/100))*0.47*(44/12),"")</f>
        <v/>
      </c>
      <c r="Q686" s="107" t="str">
        <f t="shared" si="477"/>
        <v/>
      </c>
      <c r="R686" s="29" t="str">
        <f>IFERROR(IF(AND(PRINCIPAL!$H$185&lt;&gt;"",OR(L686=PRINCIPAL!$I$185,L686=PRINCIPAL!$I$185+PRINCIPAL!$I$185,L686=PRINCIPAL!$I$185+PRINCIPAL!$I$185+PRINCIPAL!$I$185)),0,IF(AND(PRINCIPAL!$H$185&lt;&gt;"",L686=PRINCIPAL!$J$185),VLOOKUP($S$672,'Banco de Dados'!$B$4:$J$50,8,FALSE)*PRINCIPAL!$H$185*(1-(PRINCIPAL!$K$185/100)),IF(AND(PRINCIPAL!$H$185&lt;&gt;"",L686=PRINCIPAL!$L$185),VLOOKUP($S$672,'Banco de Dados'!$B$4:$J$50,8,FALSE)*PRINCIPAL!$H$185*(1-(PRINCIPAL!$M$185/100)),IF(AND(PRINCIPAL!$H$185&lt;&gt;"",L686=PRINCIPAL!$N$185),VLOOKUP($S$672,'Banco de Dados'!$B$4:$J$50,8,FALSE)*PRINCIPAL!$H$185*(1-(PRINCIPAL!$O$185/100)),IF(PRINCIPAL!$H$185&lt;&gt;"",VLOOKUP($S$672,'Banco de Dados'!$B$4:$J$50,8,FALSE)*PRINCIPAL!$H$185,IF(OR(L686=PRINCIPAL!$I$185,L686=PRINCIPAL!$I$185+PRINCIPAL!$I$185,L686=PRINCIPAL!$I$185+PRINCIPAL!$I$185+PRINCIPAL!$I$185),0,IF(L686=PRINCIPAL!$J$185,VLOOKUP($S$672,'Banco de Dados'!$B$4:$J$50,6,FALSE)*(1-(PRINCIPAL!$K$185/100)),IF(L686=PRINCIPAL!$L$185,VLOOKUP($S$672,'Banco de Dados'!$B$4:$J$50,6,FALSE)*(1-(PRINCIPAL!$M$185/100)),IF(L686=PRINCIPAL!$N$185,VLOOKUP($S$672,'Banco de Dados'!$B$4:$J$50,6,FALSE)*(1-(PRINCIPAL!$O$185/100)),VLOOKUP($S$672,'Banco de Dados'!$B$4:$J$50,6,FALSE)))))))))),"")</f>
        <v/>
      </c>
      <c r="S686" s="29" t="str">
        <f>IFERROR(R686*(IFERROR(VLOOKUP($S$672,'Banco de Dados'!$B$4:$J$50,4,FALSE),"ERRO")),"")</f>
        <v/>
      </c>
      <c r="T686" s="29" t="str">
        <f t="shared" si="478"/>
        <v/>
      </c>
      <c r="U686" s="103" t="str">
        <f>IFERROR(T686*(C686*(PRINCIPAL!$G$185/100))*0.47*(44/12),"")</f>
        <v/>
      </c>
      <c r="V686" s="103" t="str">
        <f t="shared" si="454"/>
        <v/>
      </c>
      <c r="W686" s="30" t="str">
        <f>IFERROR(IF(AND(PRINCIPAL!$H$186&lt;&gt;"",OR(L686=PRINCIPAL!$I$186,L686=PRINCIPAL!$I$186+PRINCIPAL!$I$186,L686=PRINCIPAL!$I$186+PRINCIPAL!$I$186+PRINCIPAL!$I$186)),0,IF(AND(PRINCIPAL!$H$186&lt;&gt;"",L686=PRINCIPAL!$J$186),VLOOKUP($X$672,'Banco de Dados'!$B$4:$J$50,8,FALSE)*PRINCIPAL!$H$186*(1-(PRINCIPAL!$K$186/100)),IF(AND(PRINCIPAL!$H$186&lt;&gt;"",L686=PRINCIPAL!$L$186),VLOOKUP($X$672,'Banco de Dados'!$B$4:$J$50,8,FALSE)*PRINCIPAL!$H$186*(1-(PRINCIPAL!$M$186/100)),IF(AND(PRINCIPAL!$H$186&lt;&gt;"",L686=PRINCIPAL!$N$186),VLOOKUP($X$672,'Banco de Dados'!$B$4:$J$50,8,FALSE)*PRINCIPAL!$H$186*(1-(PRINCIPAL!$O$186/100)),IF(PRINCIPAL!$H$186&lt;&gt;"",VLOOKUP($X$672,'Banco de Dados'!$B$4:$J$50,8,FALSE)*PRINCIPAL!$H$186,IF(OR(L686=PRINCIPAL!$I$186,L686=PRINCIPAL!$I$186+PRINCIPAL!$I$186,L686=PRINCIPAL!$I$186+PRINCIPAL!$I$186+PRINCIPAL!$I$186),0,IF(L686=PRINCIPAL!$J$186,VLOOKUP($X$672,'Banco de Dados'!$B$4:$J$50,6,FALSE)*(1-(PRINCIPAL!$K$186/100)),IF(L686=PRINCIPAL!$L$186,VLOOKUP($X$672,'Banco de Dados'!$B$4:$J$50,6,FALSE)*(1-(PRINCIPAL!$M$186/100)),IF(L686=PRINCIPAL!$N$186,VLOOKUP($X$672,'Banco de Dados'!$B$4:$J$50,6,FALSE)*(1-(PRINCIPAL!$O$186/100)),VLOOKUP($X$672,'Banco de Dados'!$B$4:$J$50,6,FALSE)))))))))),"")</f>
        <v/>
      </c>
      <c r="X686" s="29" t="str">
        <f>IFERROR(W686*(IFERROR(VLOOKUP($X$672,'Banco de Dados'!$B$4:$J$50,4,FALSE),"ERRO")),"")</f>
        <v/>
      </c>
      <c r="Y686" s="29" t="str">
        <f t="shared" si="472"/>
        <v/>
      </c>
      <c r="Z686" s="103" t="str">
        <f>IFERROR(Y686*(C686*(PRINCIPAL!$G$186/100))*0.47*(44/12),"")</f>
        <v/>
      </c>
      <c r="AA686" s="111" t="str">
        <f t="shared" si="473"/>
        <v/>
      </c>
      <c r="AB686" s="30" t="str">
        <f>IFERROR(IF(AND(PRINCIPAL!$H$187&lt;&gt;"",OR(L686=PRINCIPAL!$I$187,L686=PRINCIPAL!$I$187+PRINCIPAL!$I$187,L686=PRINCIPAL!$I$187+PRINCIPAL!$I$187+PRINCIPAL!$I$187)),0,IF(AND(PRINCIPAL!$H$187&lt;&gt;"",L686=PRINCIPAL!$J$187),VLOOKUP($AC$672,'Banco de Dados'!$B$4:$J$50,8,FALSE)*PRINCIPAL!$H$187*(1-(PRINCIPAL!$K$187/100)),IF(AND(PRINCIPAL!$H$187&lt;&gt;"",L686=PRINCIPAL!$L$187),VLOOKUP($AC$672,'Banco de Dados'!$B$4:$J$50,8,FALSE)*PRINCIPAL!$H$187*(1-(PRINCIPAL!$M$187/100)),IF(AND(PRINCIPAL!$H$187&lt;&gt;"",L686=PRINCIPAL!$N$187),VLOOKUP($AC$672,'Banco de Dados'!$B$4:$J$50,8,FALSE)*PRINCIPAL!$H$187*(1-(PRINCIPAL!$O$187/100)),IF(PRINCIPAL!$H$187&lt;&gt;"",VLOOKUP($AC$672,'Banco de Dados'!$B$4:$J$50,8,FALSE)*PRINCIPAL!$H$187,IF(OR(L686=PRINCIPAL!$I$187,L686=PRINCIPAL!$I$187+PRINCIPAL!$I$187,L686=PRINCIPAL!$I$187+PRINCIPAL!$I$187+PRINCIPAL!$I$187),0,IF(L686=PRINCIPAL!$J$187,VLOOKUP($AC$672,'Banco de Dados'!$B$4:$J$50,6,FALSE)*(1-(PRINCIPAL!$K$187/100)),IF(L686=PRINCIPAL!$L$187,VLOOKUP($AC$672,'Banco de Dados'!$B$4:$J$50,6,FALSE)*(1-(PRINCIPAL!$M$187/100)),IF(L686=PRINCIPAL!$N$187,VLOOKUP($AC$672,'Banco de Dados'!$B$4:$J$50,6,FALSE)*(1-(PRINCIPAL!$O$187/100)),VLOOKUP($AC$672,'Banco de Dados'!$B$4:$J$50,6,FALSE)))))))))),"")</f>
        <v/>
      </c>
      <c r="AC686" s="29" t="str">
        <f>IFERROR(AB686*(IFERROR(VLOOKUP($AC$672,'Banco de Dados'!$B$4:$J$50,4,FALSE),"ERRO")),"")</f>
        <v/>
      </c>
      <c r="AD686" s="29" t="str">
        <f t="shared" si="463"/>
        <v/>
      </c>
      <c r="AE686" s="103" t="str">
        <f>IFERROR(AD686*(C686*(PRINCIPAL!$G$187/100))*0.47*(44/12),"")</f>
        <v/>
      </c>
      <c r="AF686" s="111" t="str">
        <f t="shared" si="464"/>
        <v/>
      </c>
      <c r="AG686" s="30" t="str">
        <f>IFERROR(IF(AND(PRINCIPAL!$H$188&lt;&gt;"",OR(L686=PRINCIPAL!$I$188,L686=PRINCIPAL!$I$188+PRINCIPAL!$I$188,L686=PRINCIPAL!$I$188+PRINCIPAL!$I$188+PRINCIPAL!$I$188)),0,IF(AND(PRINCIPAL!$H$188&lt;&gt;"",L686=PRINCIPAL!$J$188),VLOOKUP($AH$672,'Banco de Dados'!$B$4:$J$50,8,FALSE)*PRINCIPAL!$H$188*(1-(PRINCIPAL!$K$188/100)),IF(AND(PRINCIPAL!$H$188&lt;&gt;"",L686=PRINCIPAL!$L$188),VLOOKUP($AH$672,'Banco de Dados'!$B$4:$J$50,8,FALSE)*PRINCIPAL!$H$188*(1-(PRINCIPAL!$M$188/100)),IF(AND(PRINCIPAL!$H$188&lt;&gt;"",L686=PRINCIPAL!$N$188),VLOOKUP($AH$672,'Banco de Dados'!$B$4:$J$50,8,FALSE)*PRINCIPAL!$H$188*(1-(PRINCIPAL!$O$188/100)),IF(PRINCIPAL!$H$188&lt;&gt;"",VLOOKUP($AH$672,'Banco de Dados'!$B$4:$J$50,8,FALSE)*PRINCIPAL!$H$188,IF(OR(L686=PRINCIPAL!$I$188,L686=PRINCIPAL!$I$188+PRINCIPAL!$I$188,L686=PRINCIPAL!$I$188+PRINCIPAL!$I$188+PRINCIPAL!$I$188),0,IF(L686=PRINCIPAL!$J$188,VLOOKUP($AH$672,'Banco de Dados'!$B$4:$J$50,6,FALSE)*(1-(PRINCIPAL!$K$188/100)),IF(L686=PRINCIPAL!$L$188,VLOOKUP($AH$672,'Banco de Dados'!$B$4:$J$50,6,FALSE)*(1-(PRINCIPAL!$M$188/100)),IF(L686=PRINCIPAL!$N$188,VLOOKUP($AH$672,'Banco de Dados'!$B$4:$J$50,6,FALSE)*(1-(PRINCIPAL!$O$188/100)),VLOOKUP($AH$672,'Banco de Dados'!$B$4:$J$50,6,FALSE)))))))))),"")</f>
        <v/>
      </c>
      <c r="AH686" s="29" t="str">
        <f>IFERROR(AG686*(IFERROR(VLOOKUP($AH$672,'Banco de Dados'!$B$4:$J$50,4,FALSE),"ERRO")),"")</f>
        <v/>
      </c>
      <c r="AI686" s="29" t="str">
        <f t="shared" si="465"/>
        <v/>
      </c>
      <c r="AJ686" s="103" t="str">
        <f>IFERROR(AI686*(C686*(PRINCIPAL!$G$188/100))*0.47*(44/12),"")</f>
        <v/>
      </c>
      <c r="AK686" s="111" t="str">
        <f t="shared" si="474"/>
        <v/>
      </c>
      <c r="AL686" s="30" t="str">
        <f>IFERROR(IF(AND(PRINCIPAL!$H$189&lt;&gt;"",OR(L686=PRINCIPAL!$I$189,L686=PRINCIPAL!$I$189+PRINCIPAL!$I$189,L686=PRINCIPAL!$I$189+PRINCIPAL!$I$189+PRINCIPAL!$I$189)),0,IF(AND(PRINCIPAL!$H$189&lt;&gt;"",L686=PRINCIPAL!$J$189),VLOOKUP($AM$672,'Banco de Dados'!$B$4:$J$50,8,FALSE)*PRINCIPAL!$H$189*(1-(PRINCIPAL!$K$189/100)),IF(AND(PRINCIPAL!$H$189&lt;&gt;"",L686=PRINCIPAL!$L$189),VLOOKUP($AM$672,'Banco de Dados'!$B$4:$J$50,8,FALSE)*PRINCIPAL!$H$189*(1-(PRINCIPAL!$M$189/100)),IF(AND(PRINCIPAL!$H$189&lt;&gt;"",L686=PRINCIPAL!$N$189),VLOOKUP($AM$672,'Banco de Dados'!$B$4:$J$50,8,FALSE)*PRINCIPAL!$H$189*(1-(PRINCIPAL!$O$189/100)),IF(PRINCIPAL!$H$189&lt;&gt;"",VLOOKUP($AM$672,'Banco de Dados'!$B$4:$J$50,8,FALSE)*PRINCIPAL!$H$189,IF(OR(L686=PRINCIPAL!$I$189,L686=PRINCIPAL!$I$189+PRINCIPAL!$I$189,L686=PRINCIPAL!$I$189+PRINCIPAL!$I$189+PRINCIPAL!$I$189),0,IF(L686=PRINCIPAL!$J$189,VLOOKUP($AM$672,'Banco de Dados'!$B$4:$J$50,6,FALSE)*(1-(PRINCIPAL!$K$189/100)),IF(L686=PRINCIPAL!$L$189,VLOOKUP($AM$672,'Banco de Dados'!$B$4:$J$50,6,FALSE)*(1-(PRINCIPAL!$M$189/100)),IF(L686=PRINCIPAL!$N$189,VLOOKUP($AM$672,'Banco de Dados'!$B$4:$J$50,6,FALSE)*(1-(PRINCIPAL!$O$189/100)),VLOOKUP($AM$672,'Banco de Dados'!$B$4:$J$50,6,FALSE)))))))))),"")</f>
        <v/>
      </c>
      <c r="AM686" s="29" t="str">
        <f>IFERROR(AL686*(IFERROR(VLOOKUP($AM$672,'Banco de Dados'!$B$4:$J$50,4,FALSE),"ERRO")),"")</f>
        <v/>
      </c>
      <c r="AN686" s="29" t="str">
        <f t="shared" si="466"/>
        <v/>
      </c>
      <c r="AO686" s="103" t="str">
        <f>IFERROR(AN686*(C686*(PRINCIPAL!$G$189/100))*0.47*(44/12),"")</f>
        <v/>
      </c>
      <c r="AP686" s="111" t="str">
        <f t="shared" si="467"/>
        <v/>
      </c>
      <c r="AQ686" s="30" t="str">
        <f>IFERROR(IF(AND(PRINCIPAL!$H$190&lt;&gt;"",OR(L686=PRINCIPAL!$I$190,L686=PRINCIPAL!$I$190+PRINCIPAL!$I$190,L686=PRINCIPAL!$I$190+PRINCIPAL!$I$190+PRINCIPAL!$I$190)),0,IF(AND(PRINCIPAL!$H$190&lt;&gt;"",L686=PRINCIPAL!$J$190),VLOOKUP($AR$672,'Banco de Dados'!$B$4:$J$50,8,FALSE)*PRINCIPAL!$H$190*(1-(PRINCIPAL!$K$190/100)),IF(AND(PRINCIPAL!$H$190&lt;&gt;"",L686=PRINCIPAL!$L$190),VLOOKUP($AR$672,'Banco de Dados'!$B$4:$J$50,8,FALSE)*PRINCIPAL!$H$190*(1-(PRINCIPAL!$M$190/100)),IF(AND(PRINCIPAL!$H$190&lt;&gt;"",L686=PRINCIPAL!$N$190),VLOOKUP($AR$672,'Banco de Dados'!$B$4:$J$50,8,FALSE)*PRINCIPAL!$H$190*(1-(PRINCIPAL!$O$190/100)),IF(PRINCIPAL!$H$190&lt;&gt;"",VLOOKUP($AR$672,'Banco de Dados'!$B$4:$J$50,8,FALSE)*PRINCIPAL!$H$190,IF(OR(L686=PRINCIPAL!$I$190,L686=PRINCIPAL!$I$190+PRINCIPAL!$I$190,L686=PRINCIPAL!$I$190+PRINCIPAL!$I$190+PRINCIPAL!$I$190),0,IF(L686=PRINCIPAL!$J$190,VLOOKUP($AR$672,'Banco de Dados'!$B$4:$J$50,6,FALSE)*(1-(PRINCIPAL!$K$190/100)),IF(L686=PRINCIPAL!$L$190,VLOOKUP($AR$672,'Banco de Dados'!$B$4:$J$50,6,FALSE)*(1-(PRINCIPAL!$M$190/100)),IF(L686=PRINCIPAL!$N$190,VLOOKUP($AR$672,'Banco de Dados'!$B$4:$J$50,6,FALSE)*(1-(PRINCIPAL!$O$190/100)),VLOOKUP($AR$672,'Banco de Dados'!$B$4:$J$50,6,FALSE)))))))))),"")</f>
        <v/>
      </c>
      <c r="AR686" s="29" t="str">
        <f>IFERROR(AQ686*(IFERROR(VLOOKUP($AR$672,'Banco de Dados'!$B$4:$J$50,4,FALSE),"ERRO")),"")</f>
        <v/>
      </c>
      <c r="AS686" s="29" t="str">
        <f t="shared" si="468"/>
        <v/>
      </c>
      <c r="AT686" s="103" t="str">
        <f>IFERROR(AS686*(C686*(PRINCIPAL!$G$190/100))*0.47*(44/12),"")</f>
        <v/>
      </c>
      <c r="AU686" s="111" t="str">
        <f t="shared" si="469"/>
        <v/>
      </c>
      <c r="AV686" s="30" t="str">
        <f>IFERROR(IF(AND(PRINCIPAL!$H$191&lt;&gt;"",OR(L686=PRINCIPAL!$I$191,L686=PRINCIPAL!$I$191+PRINCIPAL!$I$191,L686=PRINCIPAL!$I$191+PRINCIPAL!$I$191+PRINCIPAL!$I$191)),0,IF(AND(PRINCIPAL!$H$191&lt;&gt;"",L686=PRINCIPAL!$J$191),VLOOKUP($AW$672,'Banco de Dados'!$B$4:$J$50,8,FALSE)*PRINCIPAL!$H$191*(1-(PRINCIPAL!$K$191/100)),IF(AND(PRINCIPAL!$H$191&lt;&gt;"",L686=PRINCIPAL!$L$191),VLOOKUP($AW$672,'Banco de Dados'!$B$4:$J$50,8,FALSE)*PRINCIPAL!$H$191*(1-(PRINCIPAL!$M$191/100)),IF(AND(PRINCIPAL!$H$191&lt;&gt;"",L686=PRINCIPAL!$N$191),VLOOKUP($AW$672,'Banco de Dados'!$B$4:$J$50,8,FALSE)*PRINCIPAL!$H$191*(1-(PRINCIPAL!$O$191/100)),IF(PRINCIPAL!$H$191&lt;&gt;"",VLOOKUP($AW$672,'Banco de Dados'!$B$4:$J$50,8,FALSE)*PRINCIPAL!$H$191,IF(OR(L686=PRINCIPAL!$I$191,L686=PRINCIPAL!$I$191+PRINCIPAL!$I$191,L686=PRINCIPAL!$I$191+PRINCIPAL!$I$191+PRINCIPAL!$I$191),0,IF(L686=PRINCIPAL!$J$191,VLOOKUP($AW$672,'Banco de Dados'!$B$4:$J$50,6,FALSE)*(1-(PRINCIPAL!$K$191/100)),IF(L686=PRINCIPAL!$L$191,VLOOKUP($AW$672,'Banco de Dados'!$B$4:$J$50,6,FALSE)*(1-(PRINCIPAL!$M$191/100)),IF(L686=PRINCIPAL!$N$191,VLOOKUP($AW$672,'Banco de Dados'!$B$4:$J$50,6,FALSE)*(1-(PRINCIPAL!$O$191/100)),VLOOKUP($AW$672,'Banco de Dados'!$B$4:$J$50,6,FALSE)))))))))),"")</f>
        <v/>
      </c>
      <c r="AW686" s="29" t="str">
        <f>IFERROR(AV686*(IFERROR(VLOOKUP($AW$672,'Banco de Dados'!$B$4:$J$50,4,FALSE),"ERRO")),"")</f>
        <v/>
      </c>
      <c r="AX686" s="29" t="str">
        <f t="shared" si="470"/>
        <v/>
      </c>
      <c r="AY686" s="103" t="str">
        <f>IFERROR(AX686*(C686*(PRINCIPAL!$G$191/100))*0.47*(44/12),"")</f>
        <v/>
      </c>
      <c r="AZ686" s="111" t="str">
        <f t="shared" si="475"/>
        <v/>
      </c>
      <c r="BA686" s="30" t="str">
        <f>IFERROR(IF(AND(PRINCIPAL!$H$192&lt;&gt;"",OR(L686=PRINCIPAL!$I$192,L686=PRINCIPAL!$I$192+PRINCIPAL!$I$192,L686=PRINCIPAL!$I$192+PRINCIPAL!$I$192+PRINCIPAL!$I$192)),0,IF(AND(PRINCIPAL!$H$192&lt;&gt;"",L686=PRINCIPAL!$J$192),VLOOKUP($BB$672,'Banco de Dados'!$B$4:$J$50,8,FALSE)*PRINCIPAL!$H$192*(1-(PRINCIPAL!$K$192/100)),IF(AND(PRINCIPAL!$H$192&lt;&gt;"",L686=PRINCIPAL!$L$192),VLOOKUP($BB$672,'Banco de Dados'!$B$4:$J$50,8,FALSE)*PRINCIPAL!$H$192*(1-(PRINCIPAL!$M$192/100)),IF(AND(PRINCIPAL!$H$192&lt;&gt;"",L686=PRINCIPAL!$N$192),VLOOKUP($BB$672,'Banco de Dados'!$B$4:$J$50,8,FALSE)*PRINCIPAL!$H$192*(1-(PRINCIPAL!$O$192/100)),IF(PRINCIPAL!$H$192&lt;&gt;"",VLOOKUP($BB$672,'Banco de Dados'!$B$4:$J$50,8,FALSE)*PRINCIPAL!$H$192,IF(OR(L686=PRINCIPAL!$I$192,L686=PRINCIPAL!$I$192+PRINCIPAL!$I$192,L686=PRINCIPAL!$I$192+PRINCIPAL!$I$192+PRINCIPAL!$I$192),0,IF(L686=PRINCIPAL!$J$192,VLOOKUP($BB$672,'Banco de Dados'!$B$4:$J$50,6,FALSE)*(1-(PRINCIPAL!$K$192/100)),IF(L686=PRINCIPAL!$L$192,VLOOKUP($BB$672,'Banco de Dados'!$B$4:$J$50,6,FALSE)*(1-(PRINCIPAL!$M$192/100)),IF(L686=PRINCIPAL!$N$192,VLOOKUP($BB$672,'Banco de Dados'!$B$4:$J$50,6,FALSE)*(1-(PRINCIPAL!$O$192/100)),VLOOKUP($BB$672,'Banco de Dados'!$B$4:$J$50,6,FALSE)))))))))),"")</f>
        <v/>
      </c>
      <c r="BB686" s="29" t="str">
        <f>IFERROR(BA686*(IFERROR(VLOOKUP($BB$672,'Banco de Dados'!$B$4:$J$50,4,FALSE),"ERRO")),"")</f>
        <v/>
      </c>
      <c r="BC686" s="29" t="str">
        <f t="shared" si="476"/>
        <v/>
      </c>
      <c r="BD686" s="103" t="str">
        <f>IFERROR(BC686*(C686*(PRINCIPAL!$G$192/100))*0.47*(44/12),"")</f>
        <v/>
      </c>
      <c r="BE686" s="111" t="str">
        <f t="shared" si="455"/>
        <v/>
      </c>
      <c r="BF686" s="30" t="str">
        <f>IFERROR(IF(AND(PRINCIPAL!$H$193&lt;&gt;"",OR(L686=PRINCIPAL!$I$193,L686=PRINCIPAL!$I$193+PRINCIPAL!$I$193,L686=PRINCIPAL!$I$193+PRINCIPAL!$I$193+PRINCIPAL!$I$193)),0,IF(AND(PRINCIPAL!$H$193&lt;&gt;"",L686=PRINCIPAL!$J$193),VLOOKUP($BG$672,'Banco de Dados'!$B$4:$J$50,8,FALSE)*PRINCIPAL!$H$193*(1-(PRINCIPAL!$K$193/100)),IF(AND(PRINCIPAL!$H$193&lt;&gt;"",L686=PRINCIPAL!$L$193),VLOOKUP($BG$672,'Banco de Dados'!$B$4:$J$50,8,FALSE)*PRINCIPAL!$H$193*(1-(PRINCIPAL!$M$193/100)),IF(AND(PRINCIPAL!$H$193&lt;&gt;"",L686=PRINCIPAL!$N$193),VLOOKUP($BG$672,'Banco de Dados'!$B$4:$J$50,8,FALSE)*PRINCIPAL!$H$193*(1-(PRINCIPAL!$O$193/100)),IF(PRINCIPAL!$H$193&lt;&gt;"",VLOOKUP($BG$672,'Banco de Dados'!$B$4:$J$50,8,FALSE)*PRINCIPAL!$H$193,IF(OR(L686=PRINCIPAL!$I$193,L686=PRINCIPAL!$I$193+PRINCIPAL!$I$193,L686=PRINCIPAL!$I$193+PRINCIPAL!$I$193+PRINCIPAL!$I$193),0,IF(L686=PRINCIPAL!$J$193,VLOOKUP($BG$672,'Banco de Dados'!$B$4:$J$50,6,FALSE)*(1-(PRINCIPAL!$K$193/100)),IF(L686=PRINCIPAL!$L$193,VLOOKUP($BG$672,'Banco de Dados'!$B$4:$J$50,6,FALSE)*(1-(PRINCIPAL!$M$193/100)),IF(L686=PRINCIPAL!$N$193,VLOOKUP($BG$672,'Banco de Dados'!$B$4:$J$50,6,FALSE)*(1-(PRINCIPAL!$O$193/100)),VLOOKUP($BG$672,'Banco de Dados'!$B$4:$J$50,6,FALSE)))))))))),"")</f>
        <v/>
      </c>
      <c r="BG686" s="29" t="str">
        <f>IFERROR(BF686*(IFERROR(VLOOKUP($BG$672,'Banco de Dados'!$B$4:$J$50,4,FALSE),"ERRO")),"")</f>
        <v/>
      </c>
      <c r="BH686" s="29" t="str">
        <f t="shared" si="471"/>
        <v/>
      </c>
      <c r="BI686" s="103" t="str">
        <f>IFERROR(BH686*(C686*(PRINCIPAL!$G$193/100))*0.47*(44/12),"")</f>
        <v/>
      </c>
      <c r="BJ686" s="102" t="str">
        <f t="shared" si="456"/>
        <v/>
      </c>
    </row>
    <row r="687" spans="2:62" ht="12.75" customHeight="1" x14ac:dyDescent="0.3">
      <c r="B687" s="326">
        <f t="shared" si="457"/>
        <v>2033</v>
      </c>
      <c r="C687" s="340"/>
      <c r="D687" s="1"/>
      <c r="E687" s="116">
        <v>13</v>
      </c>
      <c r="F687" s="24" t="str">
        <f>IFERROR(VLOOKUP($G$672,'Banco de Dados'!$B$4:$J$50,6,FALSE),"")</f>
        <v/>
      </c>
      <c r="G687" s="25" t="str">
        <f>IFERROR(F687*(IFERROR(VLOOKUP($G$672,'Banco de Dados'!$B$4:$J$50,4,FALSE),"ERRO")),"")</f>
        <v/>
      </c>
      <c r="H687" s="25" t="str">
        <f t="shared" si="458"/>
        <v/>
      </c>
      <c r="I687" s="103" t="str">
        <f t="shared" si="459"/>
        <v/>
      </c>
      <c r="J687" s="117" t="str">
        <f t="shared" si="460"/>
        <v/>
      </c>
      <c r="K687" s="1"/>
      <c r="L687" s="91">
        <v>13</v>
      </c>
      <c r="M687" s="24" t="str">
        <f>IFERROR(IF(AND(PRINCIPAL!$H$184&lt;&gt;"",OR(L687=PRINCIPAL!$I$184,L687=PRINCIPAL!$I$184+PRINCIPAL!$I$184,L687=PRINCIPAL!$I$184+PRINCIPAL!$I$184+PRINCIPAL!$I$184)),0,IF(AND(PRINCIPAL!$H$184&lt;&gt;"",L687=PRINCIPAL!$J$184),VLOOKUP($N$672,'Banco de Dados'!$B$4:$J$50,8,FALSE)*PRINCIPAL!$H$184*(1-(PRINCIPAL!$K$184/100)),IF(AND(PRINCIPAL!$H$184&lt;&gt;"",L687=PRINCIPAL!$L$184),VLOOKUP($N$672,'Banco de Dados'!$B$4:$J$50,8,FALSE)*PRINCIPAL!$H$184*(1-(PRINCIPAL!$M$184/100)),IF(AND(PRINCIPAL!$H$184&lt;&gt;"",L687=PRINCIPAL!$N$184),VLOOKUP($N$672,'Banco de Dados'!$B$4:$J$50,8,FALSE)*PRINCIPAL!$H$184*(1-(PRINCIPAL!$O$184/100)),IF(PRINCIPAL!$H$184&lt;&gt;"",VLOOKUP($N$672,'Banco de Dados'!$B$4:$J$50,8,FALSE)*PRINCIPAL!$H$184,IF(OR(L687=PRINCIPAL!$I$184,L687=PRINCIPAL!$I$184+PRINCIPAL!$I$184,L687=PRINCIPAL!$I$184+PRINCIPAL!$I$184+PRINCIPAL!$I$184),0,IF(L687=PRINCIPAL!$J$184,VLOOKUP($N$672,'Banco de Dados'!$B$4:$J$50,6,FALSE)*(1-(PRINCIPAL!$K$184/100)),IF(L687=PRINCIPAL!$L$184,VLOOKUP($N$672,'Banco de Dados'!$B$4:$J$50,6,FALSE)*(1-(PRINCIPAL!$M$184/100)),IF(L687=PRINCIPAL!$N$184,VLOOKUP($N$672,'Banco de Dados'!$B$4:$J$50,6,FALSE)*(1-(PRINCIPAL!$O$184/100)),VLOOKUP($N$672,'Banco de Dados'!$B$4:$J$50,6,FALSE)))))))))),"")</f>
        <v/>
      </c>
      <c r="N687" s="25" t="str">
        <f>IFERROR(M687*(IFERROR(VLOOKUP($N$672,'Banco de Dados'!$B$4:$J$50,4,FALSE),"ERRO")),"")</f>
        <v/>
      </c>
      <c r="O687" s="25" t="str">
        <f t="shared" si="461"/>
        <v/>
      </c>
      <c r="P687" s="103" t="str">
        <f>IFERROR(O687*(C687*(PRINCIPAL!$G$184/100))*0.47*(44/12),"")</f>
        <v/>
      </c>
      <c r="Q687" s="107" t="str">
        <f t="shared" si="477"/>
        <v/>
      </c>
      <c r="R687" s="29" t="str">
        <f>IFERROR(IF(AND(PRINCIPAL!$H$185&lt;&gt;"",OR(L687=PRINCIPAL!$I$185,L687=PRINCIPAL!$I$185+PRINCIPAL!$I$185,L687=PRINCIPAL!$I$185+PRINCIPAL!$I$185+PRINCIPAL!$I$185)),0,IF(AND(PRINCIPAL!$H$185&lt;&gt;"",L687=PRINCIPAL!$J$185),VLOOKUP($S$672,'Banco de Dados'!$B$4:$J$50,8,FALSE)*PRINCIPAL!$H$185*(1-(PRINCIPAL!$K$185/100)),IF(AND(PRINCIPAL!$H$185&lt;&gt;"",L687=PRINCIPAL!$L$185),VLOOKUP($S$672,'Banco de Dados'!$B$4:$J$50,8,FALSE)*PRINCIPAL!$H$185*(1-(PRINCIPAL!$M$185/100)),IF(AND(PRINCIPAL!$H$185&lt;&gt;"",L687=PRINCIPAL!$N$185),VLOOKUP($S$672,'Banco de Dados'!$B$4:$J$50,8,FALSE)*PRINCIPAL!$H$185*(1-(PRINCIPAL!$O$185/100)),IF(PRINCIPAL!$H$185&lt;&gt;"",VLOOKUP($S$672,'Banco de Dados'!$B$4:$J$50,8,FALSE)*PRINCIPAL!$H$185,IF(OR(L687=PRINCIPAL!$I$185,L687=PRINCIPAL!$I$185+PRINCIPAL!$I$185,L687=PRINCIPAL!$I$185+PRINCIPAL!$I$185+PRINCIPAL!$I$185),0,IF(L687=PRINCIPAL!$J$185,VLOOKUP($S$672,'Banco de Dados'!$B$4:$J$50,6,FALSE)*(1-(PRINCIPAL!$K$185/100)),IF(L687=PRINCIPAL!$L$185,VLOOKUP($S$672,'Banco de Dados'!$B$4:$J$50,6,FALSE)*(1-(PRINCIPAL!$M$185/100)),IF(L687=PRINCIPAL!$N$185,VLOOKUP($S$672,'Banco de Dados'!$B$4:$J$50,6,FALSE)*(1-(PRINCIPAL!$O$185/100)),VLOOKUP($S$672,'Banco de Dados'!$B$4:$J$50,6,FALSE)))))))))),"")</f>
        <v/>
      </c>
      <c r="S687" s="29" t="str">
        <f>IFERROR(R687*(IFERROR(VLOOKUP($S$672,'Banco de Dados'!$B$4:$J$50,4,FALSE),"ERRO")),"")</f>
        <v/>
      </c>
      <c r="T687" s="29" t="str">
        <f t="shared" si="478"/>
        <v/>
      </c>
      <c r="U687" s="103" t="str">
        <f>IFERROR(T687*(C687*(PRINCIPAL!$G$185/100))*0.47*(44/12),"")</f>
        <v/>
      </c>
      <c r="V687" s="103" t="str">
        <f t="shared" si="454"/>
        <v/>
      </c>
      <c r="W687" s="30" t="str">
        <f>IFERROR(IF(AND(PRINCIPAL!$H$186&lt;&gt;"",OR(L687=PRINCIPAL!$I$186,L687=PRINCIPAL!$I$186+PRINCIPAL!$I$186,L687=PRINCIPAL!$I$186+PRINCIPAL!$I$186+PRINCIPAL!$I$186)),0,IF(AND(PRINCIPAL!$H$186&lt;&gt;"",L687=PRINCIPAL!$J$186),VLOOKUP($X$672,'Banco de Dados'!$B$4:$J$50,8,FALSE)*PRINCIPAL!$H$186*(1-(PRINCIPAL!$K$186/100)),IF(AND(PRINCIPAL!$H$186&lt;&gt;"",L687=PRINCIPAL!$L$186),VLOOKUP($X$672,'Banco de Dados'!$B$4:$J$50,8,FALSE)*PRINCIPAL!$H$186*(1-(PRINCIPAL!$M$186/100)),IF(AND(PRINCIPAL!$H$186&lt;&gt;"",L687=PRINCIPAL!$N$186),VLOOKUP($X$672,'Banco de Dados'!$B$4:$J$50,8,FALSE)*PRINCIPAL!$H$186*(1-(PRINCIPAL!$O$186/100)),IF(PRINCIPAL!$H$186&lt;&gt;"",VLOOKUP($X$672,'Banco de Dados'!$B$4:$J$50,8,FALSE)*PRINCIPAL!$H$186,IF(OR(L687=PRINCIPAL!$I$186,L687=PRINCIPAL!$I$186+PRINCIPAL!$I$186,L687=PRINCIPAL!$I$186+PRINCIPAL!$I$186+PRINCIPAL!$I$186),0,IF(L687=PRINCIPAL!$J$186,VLOOKUP($X$672,'Banco de Dados'!$B$4:$J$50,6,FALSE)*(1-(PRINCIPAL!$K$186/100)),IF(L687=PRINCIPAL!$L$186,VLOOKUP($X$672,'Banco de Dados'!$B$4:$J$50,6,FALSE)*(1-(PRINCIPAL!$M$186/100)),IF(L687=PRINCIPAL!$N$186,VLOOKUP($X$672,'Banco de Dados'!$B$4:$J$50,6,FALSE)*(1-(PRINCIPAL!$O$186/100)),VLOOKUP($X$672,'Banco de Dados'!$B$4:$J$50,6,FALSE)))))))))),"")</f>
        <v/>
      </c>
      <c r="X687" s="29" t="str">
        <f>IFERROR(W687*(IFERROR(VLOOKUP($X$672,'Banco de Dados'!$B$4:$J$50,4,FALSE),"ERRO")),"")</f>
        <v/>
      </c>
      <c r="Y687" s="29" t="str">
        <f t="shared" si="472"/>
        <v/>
      </c>
      <c r="Z687" s="103" t="str">
        <f>IFERROR(Y687*(C687*(PRINCIPAL!$G$186/100))*0.47*(44/12),"")</f>
        <v/>
      </c>
      <c r="AA687" s="111" t="str">
        <f t="shared" si="473"/>
        <v/>
      </c>
      <c r="AB687" s="30" t="str">
        <f>IFERROR(IF(AND(PRINCIPAL!$H$187&lt;&gt;"",OR(L687=PRINCIPAL!$I$187,L687=PRINCIPAL!$I$187+PRINCIPAL!$I$187,L687=PRINCIPAL!$I$187+PRINCIPAL!$I$187+PRINCIPAL!$I$187)),0,IF(AND(PRINCIPAL!$H$187&lt;&gt;"",L687=PRINCIPAL!$J$187),VLOOKUP($AC$672,'Banco de Dados'!$B$4:$J$50,8,FALSE)*PRINCIPAL!$H$187*(1-(PRINCIPAL!$K$187/100)),IF(AND(PRINCIPAL!$H$187&lt;&gt;"",L687=PRINCIPAL!$L$187),VLOOKUP($AC$672,'Banco de Dados'!$B$4:$J$50,8,FALSE)*PRINCIPAL!$H$187*(1-(PRINCIPAL!$M$187/100)),IF(AND(PRINCIPAL!$H$187&lt;&gt;"",L687=PRINCIPAL!$N$187),VLOOKUP($AC$672,'Banco de Dados'!$B$4:$J$50,8,FALSE)*PRINCIPAL!$H$187*(1-(PRINCIPAL!$O$187/100)),IF(PRINCIPAL!$H$187&lt;&gt;"",VLOOKUP($AC$672,'Banco de Dados'!$B$4:$J$50,8,FALSE)*PRINCIPAL!$H$187,IF(OR(L687=PRINCIPAL!$I$187,L687=PRINCIPAL!$I$187+PRINCIPAL!$I$187,L687=PRINCIPAL!$I$187+PRINCIPAL!$I$187+PRINCIPAL!$I$187),0,IF(L687=PRINCIPAL!$J$187,VLOOKUP($AC$672,'Banco de Dados'!$B$4:$J$50,6,FALSE)*(1-(PRINCIPAL!$K$187/100)),IF(L687=PRINCIPAL!$L$187,VLOOKUP($AC$672,'Banco de Dados'!$B$4:$J$50,6,FALSE)*(1-(PRINCIPAL!$M$187/100)),IF(L687=PRINCIPAL!$N$187,VLOOKUP($AC$672,'Banco de Dados'!$B$4:$J$50,6,FALSE)*(1-(PRINCIPAL!$O$187/100)),VLOOKUP($AC$672,'Banco de Dados'!$B$4:$J$50,6,FALSE)))))))))),"")</f>
        <v/>
      </c>
      <c r="AC687" s="29" t="str">
        <f>IFERROR(AB687*(IFERROR(VLOOKUP($AC$672,'Banco de Dados'!$B$4:$J$50,4,FALSE),"ERRO")),"")</f>
        <v/>
      </c>
      <c r="AD687" s="29" t="str">
        <f t="shared" si="463"/>
        <v/>
      </c>
      <c r="AE687" s="103" t="str">
        <f>IFERROR(AD687*(C687*(PRINCIPAL!$G$187/100))*0.47*(44/12),"")</f>
        <v/>
      </c>
      <c r="AF687" s="111" t="str">
        <f t="shared" si="464"/>
        <v/>
      </c>
      <c r="AG687" s="30" t="str">
        <f>IFERROR(IF(AND(PRINCIPAL!$H$188&lt;&gt;"",OR(L687=PRINCIPAL!$I$188,L687=PRINCIPAL!$I$188+PRINCIPAL!$I$188,L687=PRINCIPAL!$I$188+PRINCIPAL!$I$188+PRINCIPAL!$I$188)),0,IF(AND(PRINCIPAL!$H$188&lt;&gt;"",L687=PRINCIPAL!$J$188),VLOOKUP($AH$672,'Banco de Dados'!$B$4:$J$50,8,FALSE)*PRINCIPAL!$H$188*(1-(PRINCIPAL!$K$188/100)),IF(AND(PRINCIPAL!$H$188&lt;&gt;"",L687=PRINCIPAL!$L$188),VLOOKUP($AH$672,'Banco de Dados'!$B$4:$J$50,8,FALSE)*PRINCIPAL!$H$188*(1-(PRINCIPAL!$M$188/100)),IF(AND(PRINCIPAL!$H$188&lt;&gt;"",L687=PRINCIPAL!$N$188),VLOOKUP($AH$672,'Banco de Dados'!$B$4:$J$50,8,FALSE)*PRINCIPAL!$H$188*(1-(PRINCIPAL!$O$188/100)),IF(PRINCIPAL!$H$188&lt;&gt;"",VLOOKUP($AH$672,'Banco de Dados'!$B$4:$J$50,8,FALSE)*PRINCIPAL!$H$188,IF(OR(L687=PRINCIPAL!$I$188,L687=PRINCIPAL!$I$188+PRINCIPAL!$I$188,L687=PRINCIPAL!$I$188+PRINCIPAL!$I$188+PRINCIPAL!$I$188),0,IF(L687=PRINCIPAL!$J$188,VLOOKUP($AH$672,'Banco de Dados'!$B$4:$J$50,6,FALSE)*(1-(PRINCIPAL!$K$188/100)),IF(L687=PRINCIPAL!$L$188,VLOOKUP($AH$672,'Banco de Dados'!$B$4:$J$50,6,FALSE)*(1-(PRINCIPAL!$M$188/100)),IF(L687=PRINCIPAL!$N$188,VLOOKUP($AH$672,'Banco de Dados'!$B$4:$J$50,6,FALSE)*(1-(PRINCIPAL!$O$188/100)),VLOOKUP($AH$672,'Banco de Dados'!$B$4:$J$50,6,FALSE)))))))))),"")</f>
        <v/>
      </c>
      <c r="AH687" s="29" t="str">
        <f>IFERROR(AG687*(IFERROR(VLOOKUP($AH$672,'Banco de Dados'!$B$4:$J$50,4,FALSE),"ERRO")),"")</f>
        <v/>
      </c>
      <c r="AI687" s="29" t="str">
        <f t="shared" si="465"/>
        <v/>
      </c>
      <c r="AJ687" s="103" t="str">
        <f>IFERROR(AI687*(C687*(PRINCIPAL!$G$188/100))*0.47*(44/12),"")</f>
        <v/>
      </c>
      <c r="AK687" s="111" t="str">
        <f t="shared" si="474"/>
        <v/>
      </c>
      <c r="AL687" s="30" t="str">
        <f>IFERROR(IF(AND(PRINCIPAL!$H$189&lt;&gt;"",OR(L687=PRINCIPAL!$I$189,L687=PRINCIPAL!$I$189+PRINCIPAL!$I$189,L687=PRINCIPAL!$I$189+PRINCIPAL!$I$189+PRINCIPAL!$I$189)),0,IF(AND(PRINCIPAL!$H$189&lt;&gt;"",L687=PRINCIPAL!$J$189),VLOOKUP($AM$672,'Banco de Dados'!$B$4:$J$50,8,FALSE)*PRINCIPAL!$H$189*(1-(PRINCIPAL!$K$189/100)),IF(AND(PRINCIPAL!$H$189&lt;&gt;"",L687=PRINCIPAL!$L$189),VLOOKUP($AM$672,'Banco de Dados'!$B$4:$J$50,8,FALSE)*PRINCIPAL!$H$189*(1-(PRINCIPAL!$M$189/100)),IF(AND(PRINCIPAL!$H$189&lt;&gt;"",L687=PRINCIPAL!$N$189),VLOOKUP($AM$672,'Banco de Dados'!$B$4:$J$50,8,FALSE)*PRINCIPAL!$H$189*(1-(PRINCIPAL!$O$189/100)),IF(PRINCIPAL!$H$189&lt;&gt;"",VLOOKUP($AM$672,'Banco de Dados'!$B$4:$J$50,8,FALSE)*PRINCIPAL!$H$189,IF(OR(L687=PRINCIPAL!$I$189,L687=PRINCIPAL!$I$189+PRINCIPAL!$I$189,L687=PRINCIPAL!$I$189+PRINCIPAL!$I$189+PRINCIPAL!$I$189),0,IF(L687=PRINCIPAL!$J$189,VLOOKUP($AM$672,'Banco de Dados'!$B$4:$J$50,6,FALSE)*(1-(PRINCIPAL!$K$189/100)),IF(L687=PRINCIPAL!$L$189,VLOOKUP($AM$672,'Banco de Dados'!$B$4:$J$50,6,FALSE)*(1-(PRINCIPAL!$M$189/100)),IF(L687=PRINCIPAL!$N$189,VLOOKUP($AM$672,'Banco de Dados'!$B$4:$J$50,6,FALSE)*(1-(PRINCIPAL!$O$189/100)),VLOOKUP($AM$672,'Banco de Dados'!$B$4:$J$50,6,FALSE)))))))))),"")</f>
        <v/>
      </c>
      <c r="AM687" s="29" t="str">
        <f>IFERROR(AL687*(IFERROR(VLOOKUP($AM$672,'Banco de Dados'!$B$4:$J$50,4,FALSE),"ERRO")),"")</f>
        <v/>
      </c>
      <c r="AN687" s="29" t="str">
        <f t="shared" si="466"/>
        <v/>
      </c>
      <c r="AO687" s="103" t="str">
        <f>IFERROR(AN687*(C687*(PRINCIPAL!$G$189/100))*0.47*(44/12),"")</f>
        <v/>
      </c>
      <c r="AP687" s="111" t="str">
        <f t="shared" si="467"/>
        <v/>
      </c>
      <c r="AQ687" s="30" t="str">
        <f>IFERROR(IF(AND(PRINCIPAL!$H$190&lt;&gt;"",OR(L687=PRINCIPAL!$I$190,L687=PRINCIPAL!$I$190+PRINCIPAL!$I$190,L687=PRINCIPAL!$I$190+PRINCIPAL!$I$190+PRINCIPAL!$I$190)),0,IF(AND(PRINCIPAL!$H$190&lt;&gt;"",L687=PRINCIPAL!$J$190),VLOOKUP($AR$672,'Banco de Dados'!$B$4:$J$50,8,FALSE)*PRINCIPAL!$H$190*(1-(PRINCIPAL!$K$190/100)),IF(AND(PRINCIPAL!$H$190&lt;&gt;"",L687=PRINCIPAL!$L$190),VLOOKUP($AR$672,'Banco de Dados'!$B$4:$J$50,8,FALSE)*PRINCIPAL!$H$190*(1-(PRINCIPAL!$M$190/100)),IF(AND(PRINCIPAL!$H$190&lt;&gt;"",L687=PRINCIPAL!$N$190),VLOOKUP($AR$672,'Banco de Dados'!$B$4:$J$50,8,FALSE)*PRINCIPAL!$H$190*(1-(PRINCIPAL!$O$190/100)),IF(PRINCIPAL!$H$190&lt;&gt;"",VLOOKUP($AR$672,'Banco de Dados'!$B$4:$J$50,8,FALSE)*PRINCIPAL!$H$190,IF(OR(L687=PRINCIPAL!$I$190,L687=PRINCIPAL!$I$190+PRINCIPAL!$I$190,L687=PRINCIPAL!$I$190+PRINCIPAL!$I$190+PRINCIPAL!$I$190),0,IF(L687=PRINCIPAL!$J$190,VLOOKUP($AR$672,'Banco de Dados'!$B$4:$J$50,6,FALSE)*(1-(PRINCIPAL!$K$190/100)),IF(L687=PRINCIPAL!$L$190,VLOOKUP($AR$672,'Banco de Dados'!$B$4:$J$50,6,FALSE)*(1-(PRINCIPAL!$M$190/100)),IF(L687=PRINCIPAL!$N$190,VLOOKUP($AR$672,'Banco de Dados'!$B$4:$J$50,6,FALSE)*(1-(PRINCIPAL!$O$190/100)),VLOOKUP($AR$672,'Banco de Dados'!$B$4:$J$50,6,FALSE)))))))))),"")</f>
        <v/>
      </c>
      <c r="AR687" s="29" t="str">
        <f>IFERROR(AQ687*(IFERROR(VLOOKUP($AR$672,'Banco de Dados'!$B$4:$J$50,4,FALSE),"ERRO")),"")</f>
        <v/>
      </c>
      <c r="AS687" s="29" t="str">
        <f t="shared" si="468"/>
        <v/>
      </c>
      <c r="AT687" s="103" t="str">
        <f>IFERROR(AS687*(C687*(PRINCIPAL!$G$190/100))*0.47*(44/12),"")</f>
        <v/>
      </c>
      <c r="AU687" s="111" t="str">
        <f t="shared" si="469"/>
        <v/>
      </c>
      <c r="AV687" s="30" t="str">
        <f>IFERROR(IF(AND(PRINCIPAL!$H$191&lt;&gt;"",OR(L687=PRINCIPAL!$I$191,L687=PRINCIPAL!$I$191+PRINCIPAL!$I$191,L687=PRINCIPAL!$I$191+PRINCIPAL!$I$191+PRINCIPAL!$I$191)),0,IF(AND(PRINCIPAL!$H$191&lt;&gt;"",L687=PRINCIPAL!$J$191),VLOOKUP($AW$672,'Banco de Dados'!$B$4:$J$50,8,FALSE)*PRINCIPAL!$H$191*(1-(PRINCIPAL!$K$191/100)),IF(AND(PRINCIPAL!$H$191&lt;&gt;"",L687=PRINCIPAL!$L$191),VLOOKUP($AW$672,'Banco de Dados'!$B$4:$J$50,8,FALSE)*PRINCIPAL!$H$191*(1-(PRINCIPAL!$M$191/100)),IF(AND(PRINCIPAL!$H$191&lt;&gt;"",L687=PRINCIPAL!$N$191),VLOOKUP($AW$672,'Banco de Dados'!$B$4:$J$50,8,FALSE)*PRINCIPAL!$H$191*(1-(PRINCIPAL!$O$191/100)),IF(PRINCIPAL!$H$191&lt;&gt;"",VLOOKUP($AW$672,'Banco de Dados'!$B$4:$J$50,8,FALSE)*PRINCIPAL!$H$191,IF(OR(L687=PRINCIPAL!$I$191,L687=PRINCIPAL!$I$191+PRINCIPAL!$I$191,L687=PRINCIPAL!$I$191+PRINCIPAL!$I$191+PRINCIPAL!$I$191),0,IF(L687=PRINCIPAL!$J$191,VLOOKUP($AW$672,'Banco de Dados'!$B$4:$J$50,6,FALSE)*(1-(PRINCIPAL!$K$191/100)),IF(L687=PRINCIPAL!$L$191,VLOOKUP($AW$672,'Banco de Dados'!$B$4:$J$50,6,FALSE)*(1-(PRINCIPAL!$M$191/100)),IF(L687=PRINCIPAL!$N$191,VLOOKUP($AW$672,'Banco de Dados'!$B$4:$J$50,6,FALSE)*(1-(PRINCIPAL!$O$191/100)),VLOOKUP($AW$672,'Banco de Dados'!$B$4:$J$50,6,FALSE)))))))))),"")</f>
        <v/>
      </c>
      <c r="AW687" s="29" t="str">
        <f>IFERROR(AV687*(IFERROR(VLOOKUP($AW$672,'Banco de Dados'!$B$4:$J$50,4,FALSE),"ERRO")),"")</f>
        <v/>
      </c>
      <c r="AX687" s="29" t="str">
        <f t="shared" si="470"/>
        <v/>
      </c>
      <c r="AY687" s="103" t="str">
        <f>IFERROR(AX687*(C687*(PRINCIPAL!$G$191/100))*0.47*(44/12),"")</f>
        <v/>
      </c>
      <c r="AZ687" s="111" t="str">
        <f t="shared" si="475"/>
        <v/>
      </c>
      <c r="BA687" s="30" t="str">
        <f>IFERROR(IF(AND(PRINCIPAL!$H$192&lt;&gt;"",OR(L687=PRINCIPAL!$I$192,L687=PRINCIPAL!$I$192+PRINCIPAL!$I$192,L687=PRINCIPAL!$I$192+PRINCIPAL!$I$192+PRINCIPAL!$I$192)),0,IF(AND(PRINCIPAL!$H$192&lt;&gt;"",L687=PRINCIPAL!$J$192),VLOOKUP($BB$672,'Banco de Dados'!$B$4:$J$50,8,FALSE)*PRINCIPAL!$H$192*(1-(PRINCIPAL!$K$192/100)),IF(AND(PRINCIPAL!$H$192&lt;&gt;"",L687=PRINCIPAL!$L$192),VLOOKUP($BB$672,'Banco de Dados'!$B$4:$J$50,8,FALSE)*PRINCIPAL!$H$192*(1-(PRINCIPAL!$M$192/100)),IF(AND(PRINCIPAL!$H$192&lt;&gt;"",L687=PRINCIPAL!$N$192),VLOOKUP($BB$672,'Banco de Dados'!$B$4:$J$50,8,FALSE)*PRINCIPAL!$H$192*(1-(PRINCIPAL!$O$192/100)),IF(PRINCIPAL!$H$192&lt;&gt;"",VLOOKUP($BB$672,'Banco de Dados'!$B$4:$J$50,8,FALSE)*PRINCIPAL!$H$192,IF(OR(L687=PRINCIPAL!$I$192,L687=PRINCIPAL!$I$192+PRINCIPAL!$I$192,L687=PRINCIPAL!$I$192+PRINCIPAL!$I$192+PRINCIPAL!$I$192),0,IF(L687=PRINCIPAL!$J$192,VLOOKUP($BB$672,'Banco de Dados'!$B$4:$J$50,6,FALSE)*(1-(PRINCIPAL!$K$192/100)),IF(L687=PRINCIPAL!$L$192,VLOOKUP($BB$672,'Banco de Dados'!$B$4:$J$50,6,FALSE)*(1-(PRINCIPAL!$M$192/100)),IF(L687=PRINCIPAL!$N$192,VLOOKUP($BB$672,'Banco de Dados'!$B$4:$J$50,6,FALSE)*(1-(PRINCIPAL!$O$192/100)),VLOOKUP($BB$672,'Banco de Dados'!$B$4:$J$50,6,FALSE)))))))))),"")</f>
        <v/>
      </c>
      <c r="BB687" s="29" t="str">
        <f>IFERROR(BA687*(IFERROR(VLOOKUP($BB$672,'Banco de Dados'!$B$4:$J$50,4,FALSE),"ERRO")),"")</f>
        <v/>
      </c>
      <c r="BC687" s="29" t="str">
        <f t="shared" si="476"/>
        <v/>
      </c>
      <c r="BD687" s="103" t="str">
        <f>IFERROR(BC687*(C687*(PRINCIPAL!$G$192/100))*0.47*(44/12),"")</f>
        <v/>
      </c>
      <c r="BE687" s="111" t="str">
        <f t="shared" si="455"/>
        <v/>
      </c>
      <c r="BF687" s="30" t="str">
        <f>IFERROR(IF(AND(PRINCIPAL!$H$193&lt;&gt;"",OR(L687=PRINCIPAL!$I$193,L687=PRINCIPAL!$I$193+PRINCIPAL!$I$193,L687=PRINCIPAL!$I$193+PRINCIPAL!$I$193+PRINCIPAL!$I$193)),0,IF(AND(PRINCIPAL!$H$193&lt;&gt;"",L687=PRINCIPAL!$J$193),VLOOKUP($BG$672,'Banco de Dados'!$B$4:$J$50,8,FALSE)*PRINCIPAL!$H$193*(1-(PRINCIPAL!$K$193/100)),IF(AND(PRINCIPAL!$H$193&lt;&gt;"",L687=PRINCIPAL!$L$193),VLOOKUP($BG$672,'Banco de Dados'!$B$4:$J$50,8,FALSE)*PRINCIPAL!$H$193*(1-(PRINCIPAL!$M$193/100)),IF(AND(PRINCIPAL!$H$193&lt;&gt;"",L687=PRINCIPAL!$N$193),VLOOKUP($BG$672,'Banco de Dados'!$B$4:$J$50,8,FALSE)*PRINCIPAL!$H$193*(1-(PRINCIPAL!$O$193/100)),IF(PRINCIPAL!$H$193&lt;&gt;"",VLOOKUP($BG$672,'Banco de Dados'!$B$4:$J$50,8,FALSE)*PRINCIPAL!$H$193,IF(OR(L687=PRINCIPAL!$I$193,L687=PRINCIPAL!$I$193+PRINCIPAL!$I$193,L687=PRINCIPAL!$I$193+PRINCIPAL!$I$193+PRINCIPAL!$I$193),0,IF(L687=PRINCIPAL!$J$193,VLOOKUP($BG$672,'Banco de Dados'!$B$4:$J$50,6,FALSE)*(1-(PRINCIPAL!$K$193/100)),IF(L687=PRINCIPAL!$L$193,VLOOKUP($BG$672,'Banco de Dados'!$B$4:$J$50,6,FALSE)*(1-(PRINCIPAL!$M$193/100)),IF(L687=PRINCIPAL!$N$193,VLOOKUP($BG$672,'Banco de Dados'!$B$4:$J$50,6,FALSE)*(1-(PRINCIPAL!$O$193/100)),VLOOKUP($BG$672,'Banco de Dados'!$B$4:$J$50,6,FALSE)))))))))),"")</f>
        <v/>
      </c>
      <c r="BG687" s="29" t="str">
        <f>IFERROR(BF687*(IFERROR(VLOOKUP($BG$672,'Banco de Dados'!$B$4:$J$50,4,FALSE),"ERRO")),"")</f>
        <v/>
      </c>
      <c r="BH687" s="29" t="str">
        <f t="shared" si="471"/>
        <v/>
      </c>
      <c r="BI687" s="103" t="str">
        <f>IFERROR(BH687*(C687*(PRINCIPAL!$G$193/100))*0.47*(44/12),"")</f>
        <v/>
      </c>
      <c r="BJ687" s="102" t="str">
        <f t="shared" si="456"/>
        <v/>
      </c>
    </row>
    <row r="688" spans="2:62" ht="12.75" customHeight="1" x14ac:dyDescent="0.3">
      <c r="B688" s="326">
        <f t="shared" si="457"/>
        <v>2034</v>
      </c>
      <c r="C688" s="340"/>
      <c r="D688" s="1"/>
      <c r="E688" s="116">
        <v>14</v>
      </c>
      <c r="F688" s="24" t="str">
        <f>IFERROR(VLOOKUP($G$672,'Banco de Dados'!$B$4:$J$50,6,FALSE),"")</f>
        <v/>
      </c>
      <c r="G688" s="25" t="str">
        <f>IFERROR(F688*(IFERROR(VLOOKUP($G$672,'Banco de Dados'!$B$4:$J$50,4,FALSE),"ERRO")),"")</f>
        <v/>
      </c>
      <c r="H688" s="25" t="str">
        <f t="shared" si="458"/>
        <v/>
      </c>
      <c r="I688" s="103" t="str">
        <f t="shared" si="459"/>
        <v/>
      </c>
      <c r="J688" s="117" t="str">
        <f t="shared" si="460"/>
        <v/>
      </c>
      <c r="K688" s="1"/>
      <c r="L688" s="91">
        <v>14</v>
      </c>
      <c r="M688" s="24" t="str">
        <f>IFERROR(IF(AND(PRINCIPAL!$H$184&lt;&gt;"",OR(L688=PRINCIPAL!$I$184,L688=PRINCIPAL!$I$184+PRINCIPAL!$I$184,L688=PRINCIPAL!$I$184+PRINCIPAL!$I$184+PRINCIPAL!$I$184)),0,IF(AND(PRINCIPAL!$H$184&lt;&gt;"",L688=PRINCIPAL!$J$184),VLOOKUP($N$672,'Banco de Dados'!$B$4:$J$50,8,FALSE)*PRINCIPAL!$H$184*(1-(PRINCIPAL!$K$184/100)),IF(AND(PRINCIPAL!$H$184&lt;&gt;"",L688=PRINCIPAL!$L$184),VLOOKUP($N$672,'Banco de Dados'!$B$4:$J$50,8,FALSE)*PRINCIPAL!$H$184*(1-(PRINCIPAL!$M$184/100)),IF(AND(PRINCIPAL!$H$184&lt;&gt;"",L688=PRINCIPAL!$N$184),VLOOKUP($N$672,'Banco de Dados'!$B$4:$J$50,8,FALSE)*PRINCIPAL!$H$184*(1-(PRINCIPAL!$O$184/100)),IF(PRINCIPAL!$H$184&lt;&gt;"",VLOOKUP($N$672,'Banco de Dados'!$B$4:$J$50,8,FALSE)*PRINCIPAL!$H$184,IF(OR(L688=PRINCIPAL!$I$184,L688=PRINCIPAL!$I$184+PRINCIPAL!$I$184,L688=PRINCIPAL!$I$184+PRINCIPAL!$I$184+PRINCIPAL!$I$184),0,IF(L688=PRINCIPAL!$J$184,VLOOKUP($N$672,'Banco de Dados'!$B$4:$J$50,6,FALSE)*(1-(PRINCIPAL!$K$184/100)),IF(L688=PRINCIPAL!$L$184,VLOOKUP($N$672,'Banco de Dados'!$B$4:$J$50,6,FALSE)*(1-(PRINCIPAL!$M$184/100)),IF(L688=PRINCIPAL!$N$184,VLOOKUP($N$672,'Banco de Dados'!$B$4:$J$50,6,FALSE)*(1-(PRINCIPAL!$O$184/100)),VLOOKUP($N$672,'Banco de Dados'!$B$4:$J$50,6,FALSE)))))))))),"")</f>
        <v/>
      </c>
      <c r="N688" s="25" t="str">
        <f>IFERROR(M688*(IFERROR(VLOOKUP($N$672,'Banco de Dados'!$B$4:$J$50,4,FALSE),"ERRO")),"")</f>
        <v/>
      </c>
      <c r="O688" s="25" t="str">
        <f t="shared" si="461"/>
        <v/>
      </c>
      <c r="P688" s="103" t="str">
        <f>IFERROR(O688*(C688*(PRINCIPAL!$G$184/100))*0.47*(44/12),"")</f>
        <v/>
      </c>
      <c r="Q688" s="107" t="str">
        <f t="shared" si="477"/>
        <v/>
      </c>
      <c r="R688" s="29" t="str">
        <f>IFERROR(IF(AND(PRINCIPAL!$H$185&lt;&gt;"",OR(L688=PRINCIPAL!$I$185,L688=PRINCIPAL!$I$185+PRINCIPAL!$I$185,L688=PRINCIPAL!$I$185+PRINCIPAL!$I$185+PRINCIPAL!$I$185)),0,IF(AND(PRINCIPAL!$H$185&lt;&gt;"",L688=PRINCIPAL!$J$185),VLOOKUP($S$672,'Banco de Dados'!$B$4:$J$50,8,FALSE)*PRINCIPAL!$H$185*(1-(PRINCIPAL!$K$185/100)),IF(AND(PRINCIPAL!$H$185&lt;&gt;"",L688=PRINCIPAL!$L$185),VLOOKUP($S$672,'Banco de Dados'!$B$4:$J$50,8,FALSE)*PRINCIPAL!$H$185*(1-(PRINCIPAL!$M$185/100)),IF(AND(PRINCIPAL!$H$185&lt;&gt;"",L688=PRINCIPAL!$N$185),VLOOKUP($S$672,'Banco de Dados'!$B$4:$J$50,8,FALSE)*PRINCIPAL!$H$185*(1-(PRINCIPAL!$O$185/100)),IF(PRINCIPAL!$H$185&lt;&gt;"",VLOOKUP($S$672,'Banco de Dados'!$B$4:$J$50,8,FALSE)*PRINCIPAL!$H$185,IF(OR(L688=PRINCIPAL!$I$185,L688=PRINCIPAL!$I$185+PRINCIPAL!$I$185,L688=PRINCIPAL!$I$185+PRINCIPAL!$I$185+PRINCIPAL!$I$185),0,IF(L688=PRINCIPAL!$J$185,VLOOKUP($S$672,'Banco de Dados'!$B$4:$J$50,6,FALSE)*(1-(PRINCIPAL!$K$185/100)),IF(L688=PRINCIPAL!$L$185,VLOOKUP($S$672,'Banco de Dados'!$B$4:$J$50,6,FALSE)*(1-(PRINCIPAL!$M$185/100)),IF(L688=PRINCIPAL!$N$185,VLOOKUP($S$672,'Banco de Dados'!$B$4:$J$50,6,FALSE)*(1-(PRINCIPAL!$O$185/100)),VLOOKUP($S$672,'Banco de Dados'!$B$4:$J$50,6,FALSE)))))))))),"")</f>
        <v/>
      </c>
      <c r="S688" s="29" t="str">
        <f>IFERROR(R688*(IFERROR(VLOOKUP($S$672,'Banco de Dados'!$B$4:$J$50,4,FALSE),"ERRO")),"")</f>
        <v/>
      </c>
      <c r="T688" s="29" t="str">
        <f t="shared" si="478"/>
        <v/>
      </c>
      <c r="U688" s="103" t="str">
        <f>IFERROR(T688*(C688*(PRINCIPAL!$G$185/100))*0.47*(44/12),"")</f>
        <v/>
      </c>
      <c r="V688" s="103" t="str">
        <f t="shared" si="454"/>
        <v/>
      </c>
      <c r="W688" s="30" t="str">
        <f>IFERROR(IF(AND(PRINCIPAL!$H$186&lt;&gt;"",OR(L688=PRINCIPAL!$I$186,L688=PRINCIPAL!$I$186+PRINCIPAL!$I$186,L688=PRINCIPAL!$I$186+PRINCIPAL!$I$186+PRINCIPAL!$I$186)),0,IF(AND(PRINCIPAL!$H$186&lt;&gt;"",L688=PRINCIPAL!$J$186),VLOOKUP($X$672,'Banco de Dados'!$B$4:$J$50,8,FALSE)*PRINCIPAL!$H$186*(1-(PRINCIPAL!$K$186/100)),IF(AND(PRINCIPAL!$H$186&lt;&gt;"",L688=PRINCIPAL!$L$186),VLOOKUP($X$672,'Banco de Dados'!$B$4:$J$50,8,FALSE)*PRINCIPAL!$H$186*(1-(PRINCIPAL!$M$186/100)),IF(AND(PRINCIPAL!$H$186&lt;&gt;"",L688=PRINCIPAL!$N$186),VLOOKUP($X$672,'Banco de Dados'!$B$4:$J$50,8,FALSE)*PRINCIPAL!$H$186*(1-(PRINCIPAL!$O$186/100)),IF(PRINCIPAL!$H$186&lt;&gt;"",VLOOKUP($X$672,'Banco de Dados'!$B$4:$J$50,8,FALSE)*PRINCIPAL!$H$186,IF(OR(L688=PRINCIPAL!$I$186,L688=PRINCIPAL!$I$186+PRINCIPAL!$I$186,L688=PRINCIPAL!$I$186+PRINCIPAL!$I$186+PRINCIPAL!$I$186),0,IF(L688=PRINCIPAL!$J$186,VLOOKUP($X$672,'Banco de Dados'!$B$4:$J$50,6,FALSE)*(1-(PRINCIPAL!$K$186/100)),IF(L688=PRINCIPAL!$L$186,VLOOKUP($X$672,'Banco de Dados'!$B$4:$J$50,6,FALSE)*(1-(PRINCIPAL!$M$186/100)),IF(L688=PRINCIPAL!$N$186,VLOOKUP($X$672,'Banco de Dados'!$B$4:$J$50,6,FALSE)*(1-(PRINCIPAL!$O$186/100)),VLOOKUP($X$672,'Banco de Dados'!$B$4:$J$50,6,FALSE)))))))))),"")</f>
        <v/>
      </c>
      <c r="X688" s="29" t="str">
        <f>IFERROR(W688*(IFERROR(VLOOKUP($X$672,'Banco de Dados'!$B$4:$J$50,4,FALSE),"ERRO")),"")</f>
        <v/>
      </c>
      <c r="Y688" s="29" t="str">
        <f t="shared" si="472"/>
        <v/>
      </c>
      <c r="Z688" s="103" t="str">
        <f>IFERROR(Y688*(C688*(PRINCIPAL!$G$186/100))*0.47*(44/12),"")</f>
        <v/>
      </c>
      <c r="AA688" s="111" t="str">
        <f t="shared" si="473"/>
        <v/>
      </c>
      <c r="AB688" s="30" t="str">
        <f>IFERROR(IF(AND(PRINCIPAL!$H$187&lt;&gt;"",OR(L688=PRINCIPAL!$I$187,L688=PRINCIPAL!$I$187+PRINCIPAL!$I$187,L688=PRINCIPAL!$I$187+PRINCIPAL!$I$187+PRINCIPAL!$I$187)),0,IF(AND(PRINCIPAL!$H$187&lt;&gt;"",L688=PRINCIPAL!$J$187),VLOOKUP($AC$672,'Banco de Dados'!$B$4:$J$50,8,FALSE)*PRINCIPAL!$H$187*(1-(PRINCIPAL!$K$187/100)),IF(AND(PRINCIPAL!$H$187&lt;&gt;"",L688=PRINCIPAL!$L$187),VLOOKUP($AC$672,'Banco de Dados'!$B$4:$J$50,8,FALSE)*PRINCIPAL!$H$187*(1-(PRINCIPAL!$M$187/100)),IF(AND(PRINCIPAL!$H$187&lt;&gt;"",L688=PRINCIPAL!$N$187),VLOOKUP($AC$672,'Banco de Dados'!$B$4:$J$50,8,FALSE)*PRINCIPAL!$H$187*(1-(PRINCIPAL!$O$187/100)),IF(PRINCIPAL!$H$187&lt;&gt;"",VLOOKUP($AC$672,'Banco de Dados'!$B$4:$J$50,8,FALSE)*PRINCIPAL!$H$187,IF(OR(L688=PRINCIPAL!$I$187,L688=PRINCIPAL!$I$187+PRINCIPAL!$I$187,L688=PRINCIPAL!$I$187+PRINCIPAL!$I$187+PRINCIPAL!$I$187),0,IF(L688=PRINCIPAL!$J$187,VLOOKUP($AC$672,'Banco de Dados'!$B$4:$J$50,6,FALSE)*(1-(PRINCIPAL!$K$187/100)),IF(L688=PRINCIPAL!$L$187,VLOOKUP($AC$672,'Banco de Dados'!$B$4:$J$50,6,FALSE)*(1-(PRINCIPAL!$M$187/100)),IF(L688=PRINCIPAL!$N$187,VLOOKUP($AC$672,'Banco de Dados'!$B$4:$J$50,6,FALSE)*(1-(PRINCIPAL!$O$187/100)),VLOOKUP($AC$672,'Banco de Dados'!$B$4:$J$50,6,FALSE)))))))))),"")</f>
        <v/>
      </c>
      <c r="AC688" s="29" t="str">
        <f>IFERROR(AB688*(IFERROR(VLOOKUP($AC$672,'Banco de Dados'!$B$4:$J$50,4,FALSE),"ERRO")),"")</f>
        <v/>
      </c>
      <c r="AD688" s="29" t="str">
        <f t="shared" si="463"/>
        <v/>
      </c>
      <c r="AE688" s="103" t="str">
        <f>IFERROR(AD688*(C688*(PRINCIPAL!$G$187/100))*0.47*(44/12),"")</f>
        <v/>
      </c>
      <c r="AF688" s="111" t="str">
        <f t="shared" si="464"/>
        <v/>
      </c>
      <c r="AG688" s="30" t="str">
        <f>IFERROR(IF(AND(PRINCIPAL!$H$188&lt;&gt;"",OR(L688=PRINCIPAL!$I$188,L688=PRINCIPAL!$I$188+PRINCIPAL!$I$188,L688=PRINCIPAL!$I$188+PRINCIPAL!$I$188+PRINCIPAL!$I$188)),0,IF(AND(PRINCIPAL!$H$188&lt;&gt;"",L688=PRINCIPAL!$J$188),VLOOKUP($AH$672,'Banco de Dados'!$B$4:$J$50,8,FALSE)*PRINCIPAL!$H$188*(1-(PRINCIPAL!$K$188/100)),IF(AND(PRINCIPAL!$H$188&lt;&gt;"",L688=PRINCIPAL!$L$188),VLOOKUP($AH$672,'Banco de Dados'!$B$4:$J$50,8,FALSE)*PRINCIPAL!$H$188*(1-(PRINCIPAL!$M$188/100)),IF(AND(PRINCIPAL!$H$188&lt;&gt;"",L688=PRINCIPAL!$N$188),VLOOKUP($AH$672,'Banco de Dados'!$B$4:$J$50,8,FALSE)*PRINCIPAL!$H$188*(1-(PRINCIPAL!$O$188/100)),IF(PRINCIPAL!$H$188&lt;&gt;"",VLOOKUP($AH$672,'Banco de Dados'!$B$4:$J$50,8,FALSE)*PRINCIPAL!$H$188,IF(OR(L688=PRINCIPAL!$I$188,L688=PRINCIPAL!$I$188+PRINCIPAL!$I$188,L688=PRINCIPAL!$I$188+PRINCIPAL!$I$188+PRINCIPAL!$I$188),0,IF(L688=PRINCIPAL!$J$188,VLOOKUP($AH$672,'Banco de Dados'!$B$4:$J$50,6,FALSE)*(1-(PRINCIPAL!$K$188/100)),IF(L688=PRINCIPAL!$L$188,VLOOKUP($AH$672,'Banco de Dados'!$B$4:$J$50,6,FALSE)*(1-(PRINCIPAL!$M$188/100)),IF(L688=PRINCIPAL!$N$188,VLOOKUP($AH$672,'Banco de Dados'!$B$4:$J$50,6,FALSE)*(1-(PRINCIPAL!$O$188/100)),VLOOKUP($AH$672,'Banco de Dados'!$B$4:$J$50,6,FALSE)))))))))),"")</f>
        <v/>
      </c>
      <c r="AH688" s="29" t="str">
        <f>IFERROR(AG688*(IFERROR(VLOOKUP($AH$672,'Banco de Dados'!$B$4:$J$50,4,FALSE),"ERRO")),"")</f>
        <v/>
      </c>
      <c r="AI688" s="29" t="str">
        <f t="shared" si="465"/>
        <v/>
      </c>
      <c r="AJ688" s="103" t="str">
        <f>IFERROR(AI688*(C688*(PRINCIPAL!$G$188/100))*0.47*(44/12),"")</f>
        <v/>
      </c>
      <c r="AK688" s="111" t="str">
        <f t="shared" si="474"/>
        <v/>
      </c>
      <c r="AL688" s="30" t="str">
        <f>IFERROR(IF(AND(PRINCIPAL!$H$189&lt;&gt;"",OR(L688=PRINCIPAL!$I$189,L688=PRINCIPAL!$I$189+PRINCIPAL!$I$189,L688=PRINCIPAL!$I$189+PRINCIPAL!$I$189+PRINCIPAL!$I$189)),0,IF(AND(PRINCIPAL!$H$189&lt;&gt;"",L688=PRINCIPAL!$J$189),VLOOKUP($AM$672,'Banco de Dados'!$B$4:$J$50,8,FALSE)*PRINCIPAL!$H$189*(1-(PRINCIPAL!$K$189/100)),IF(AND(PRINCIPAL!$H$189&lt;&gt;"",L688=PRINCIPAL!$L$189),VLOOKUP($AM$672,'Banco de Dados'!$B$4:$J$50,8,FALSE)*PRINCIPAL!$H$189*(1-(PRINCIPAL!$M$189/100)),IF(AND(PRINCIPAL!$H$189&lt;&gt;"",L688=PRINCIPAL!$N$189),VLOOKUP($AM$672,'Banco de Dados'!$B$4:$J$50,8,FALSE)*PRINCIPAL!$H$189*(1-(PRINCIPAL!$O$189/100)),IF(PRINCIPAL!$H$189&lt;&gt;"",VLOOKUP($AM$672,'Banco de Dados'!$B$4:$J$50,8,FALSE)*PRINCIPAL!$H$189,IF(OR(L688=PRINCIPAL!$I$189,L688=PRINCIPAL!$I$189+PRINCIPAL!$I$189,L688=PRINCIPAL!$I$189+PRINCIPAL!$I$189+PRINCIPAL!$I$189),0,IF(L688=PRINCIPAL!$J$189,VLOOKUP($AM$672,'Banco de Dados'!$B$4:$J$50,6,FALSE)*(1-(PRINCIPAL!$K$189/100)),IF(L688=PRINCIPAL!$L$189,VLOOKUP($AM$672,'Banco de Dados'!$B$4:$J$50,6,FALSE)*(1-(PRINCIPAL!$M$189/100)),IF(L688=PRINCIPAL!$N$189,VLOOKUP($AM$672,'Banco de Dados'!$B$4:$J$50,6,FALSE)*(1-(PRINCIPAL!$O$189/100)),VLOOKUP($AM$672,'Banco de Dados'!$B$4:$J$50,6,FALSE)))))))))),"")</f>
        <v/>
      </c>
      <c r="AM688" s="29" t="str">
        <f>IFERROR(AL688*(IFERROR(VLOOKUP($AM$672,'Banco de Dados'!$B$4:$J$50,4,FALSE),"ERRO")),"")</f>
        <v/>
      </c>
      <c r="AN688" s="29" t="str">
        <f t="shared" si="466"/>
        <v/>
      </c>
      <c r="AO688" s="103" t="str">
        <f>IFERROR(AN688*(C688*(PRINCIPAL!$G$189/100))*0.47*(44/12),"")</f>
        <v/>
      </c>
      <c r="AP688" s="111" t="str">
        <f t="shared" si="467"/>
        <v/>
      </c>
      <c r="AQ688" s="30" t="str">
        <f>IFERROR(IF(AND(PRINCIPAL!$H$190&lt;&gt;"",OR(L688=PRINCIPAL!$I$190,L688=PRINCIPAL!$I$190+PRINCIPAL!$I$190,L688=PRINCIPAL!$I$190+PRINCIPAL!$I$190+PRINCIPAL!$I$190)),0,IF(AND(PRINCIPAL!$H$190&lt;&gt;"",L688=PRINCIPAL!$J$190),VLOOKUP($AR$672,'Banco de Dados'!$B$4:$J$50,8,FALSE)*PRINCIPAL!$H$190*(1-(PRINCIPAL!$K$190/100)),IF(AND(PRINCIPAL!$H$190&lt;&gt;"",L688=PRINCIPAL!$L$190),VLOOKUP($AR$672,'Banco de Dados'!$B$4:$J$50,8,FALSE)*PRINCIPAL!$H$190*(1-(PRINCIPAL!$M$190/100)),IF(AND(PRINCIPAL!$H$190&lt;&gt;"",L688=PRINCIPAL!$N$190),VLOOKUP($AR$672,'Banco de Dados'!$B$4:$J$50,8,FALSE)*PRINCIPAL!$H$190*(1-(PRINCIPAL!$O$190/100)),IF(PRINCIPAL!$H$190&lt;&gt;"",VLOOKUP($AR$672,'Banco de Dados'!$B$4:$J$50,8,FALSE)*PRINCIPAL!$H$190,IF(OR(L688=PRINCIPAL!$I$190,L688=PRINCIPAL!$I$190+PRINCIPAL!$I$190,L688=PRINCIPAL!$I$190+PRINCIPAL!$I$190+PRINCIPAL!$I$190),0,IF(L688=PRINCIPAL!$J$190,VLOOKUP($AR$672,'Banco de Dados'!$B$4:$J$50,6,FALSE)*(1-(PRINCIPAL!$K$190/100)),IF(L688=PRINCIPAL!$L$190,VLOOKUP($AR$672,'Banco de Dados'!$B$4:$J$50,6,FALSE)*(1-(PRINCIPAL!$M$190/100)),IF(L688=PRINCIPAL!$N$190,VLOOKUP($AR$672,'Banco de Dados'!$B$4:$J$50,6,FALSE)*(1-(PRINCIPAL!$O$190/100)),VLOOKUP($AR$672,'Banco de Dados'!$B$4:$J$50,6,FALSE)))))))))),"")</f>
        <v/>
      </c>
      <c r="AR688" s="29" t="str">
        <f>IFERROR(AQ688*(IFERROR(VLOOKUP($AR$672,'Banco de Dados'!$B$4:$J$50,4,FALSE),"ERRO")),"")</f>
        <v/>
      </c>
      <c r="AS688" s="29" t="str">
        <f t="shared" si="468"/>
        <v/>
      </c>
      <c r="AT688" s="103" t="str">
        <f>IFERROR(AS688*(C688*(PRINCIPAL!$G$190/100))*0.47*(44/12),"")</f>
        <v/>
      </c>
      <c r="AU688" s="111" t="str">
        <f t="shared" si="469"/>
        <v/>
      </c>
      <c r="AV688" s="30" t="str">
        <f>IFERROR(IF(AND(PRINCIPAL!$H$191&lt;&gt;"",OR(L688=PRINCIPAL!$I$191,L688=PRINCIPAL!$I$191+PRINCIPAL!$I$191,L688=PRINCIPAL!$I$191+PRINCIPAL!$I$191+PRINCIPAL!$I$191)),0,IF(AND(PRINCIPAL!$H$191&lt;&gt;"",L688=PRINCIPAL!$J$191),VLOOKUP($AW$672,'Banco de Dados'!$B$4:$J$50,8,FALSE)*PRINCIPAL!$H$191*(1-(PRINCIPAL!$K$191/100)),IF(AND(PRINCIPAL!$H$191&lt;&gt;"",L688=PRINCIPAL!$L$191),VLOOKUP($AW$672,'Banco de Dados'!$B$4:$J$50,8,FALSE)*PRINCIPAL!$H$191*(1-(PRINCIPAL!$M$191/100)),IF(AND(PRINCIPAL!$H$191&lt;&gt;"",L688=PRINCIPAL!$N$191),VLOOKUP($AW$672,'Banco de Dados'!$B$4:$J$50,8,FALSE)*PRINCIPAL!$H$191*(1-(PRINCIPAL!$O$191/100)),IF(PRINCIPAL!$H$191&lt;&gt;"",VLOOKUP($AW$672,'Banco de Dados'!$B$4:$J$50,8,FALSE)*PRINCIPAL!$H$191,IF(OR(L688=PRINCIPAL!$I$191,L688=PRINCIPAL!$I$191+PRINCIPAL!$I$191,L688=PRINCIPAL!$I$191+PRINCIPAL!$I$191+PRINCIPAL!$I$191),0,IF(L688=PRINCIPAL!$J$191,VLOOKUP($AW$672,'Banco de Dados'!$B$4:$J$50,6,FALSE)*(1-(PRINCIPAL!$K$191/100)),IF(L688=PRINCIPAL!$L$191,VLOOKUP($AW$672,'Banco de Dados'!$B$4:$J$50,6,FALSE)*(1-(PRINCIPAL!$M$191/100)),IF(L688=PRINCIPAL!$N$191,VLOOKUP($AW$672,'Banco de Dados'!$B$4:$J$50,6,FALSE)*(1-(PRINCIPAL!$O$191/100)),VLOOKUP($AW$672,'Banco de Dados'!$B$4:$J$50,6,FALSE)))))))))),"")</f>
        <v/>
      </c>
      <c r="AW688" s="29" t="str">
        <f>IFERROR(AV688*(IFERROR(VLOOKUP($AW$672,'Banco de Dados'!$B$4:$J$50,4,FALSE),"ERRO")),"")</f>
        <v/>
      </c>
      <c r="AX688" s="29" t="str">
        <f t="shared" si="470"/>
        <v/>
      </c>
      <c r="AY688" s="103" t="str">
        <f>IFERROR(AX688*(C688*(PRINCIPAL!$G$191/100))*0.47*(44/12),"")</f>
        <v/>
      </c>
      <c r="AZ688" s="111" t="str">
        <f t="shared" si="475"/>
        <v/>
      </c>
      <c r="BA688" s="30" t="str">
        <f>IFERROR(IF(AND(PRINCIPAL!$H$192&lt;&gt;"",OR(L688=PRINCIPAL!$I$192,L688=PRINCIPAL!$I$192+PRINCIPAL!$I$192,L688=PRINCIPAL!$I$192+PRINCIPAL!$I$192+PRINCIPAL!$I$192)),0,IF(AND(PRINCIPAL!$H$192&lt;&gt;"",L688=PRINCIPAL!$J$192),VLOOKUP($BB$672,'Banco de Dados'!$B$4:$J$50,8,FALSE)*PRINCIPAL!$H$192*(1-(PRINCIPAL!$K$192/100)),IF(AND(PRINCIPAL!$H$192&lt;&gt;"",L688=PRINCIPAL!$L$192),VLOOKUP($BB$672,'Banco de Dados'!$B$4:$J$50,8,FALSE)*PRINCIPAL!$H$192*(1-(PRINCIPAL!$M$192/100)),IF(AND(PRINCIPAL!$H$192&lt;&gt;"",L688=PRINCIPAL!$N$192),VLOOKUP($BB$672,'Banco de Dados'!$B$4:$J$50,8,FALSE)*PRINCIPAL!$H$192*(1-(PRINCIPAL!$O$192/100)),IF(PRINCIPAL!$H$192&lt;&gt;"",VLOOKUP($BB$672,'Banco de Dados'!$B$4:$J$50,8,FALSE)*PRINCIPAL!$H$192,IF(OR(L688=PRINCIPAL!$I$192,L688=PRINCIPAL!$I$192+PRINCIPAL!$I$192,L688=PRINCIPAL!$I$192+PRINCIPAL!$I$192+PRINCIPAL!$I$192),0,IF(L688=PRINCIPAL!$J$192,VLOOKUP($BB$672,'Banco de Dados'!$B$4:$J$50,6,FALSE)*(1-(PRINCIPAL!$K$192/100)),IF(L688=PRINCIPAL!$L$192,VLOOKUP($BB$672,'Banco de Dados'!$B$4:$J$50,6,FALSE)*(1-(PRINCIPAL!$M$192/100)),IF(L688=PRINCIPAL!$N$192,VLOOKUP($BB$672,'Banco de Dados'!$B$4:$J$50,6,FALSE)*(1-(PRINCIPAL!$O$192/100)),VLOOKUP($BB$672,'Banco de Dados'!$B$4:$J$50,6,FALSE)))))))))),"")</f>
        <v/>
      </c>
      <c r="BB688" s="29" t="str">
        <f>IFERROR(BA688*(IFERROR(VLOOKUP($BB$672,'Banco de Dados'!$B$4:$J$50,4,FALSE),"ERRO")),"")</f>
        <v/>
      </c>
      <c r="BC688" s="29" t="str">
        <f t="shared" si="476"/>
        <v/>
      </c>
      <c r="BD688" s="103" t="str">
        <f>IFERROR(BC688*(C688*(PRINCIPAL!$G$192/100))*0.47*(44/12),"")</f>
        <v/>
      </c>
      <c r="BE688" s="111" t="str">
        <f t="shared" si="455"/>
        <v/>
      </c>
      <c r="BF688" s="30" t="str">
        <f>IFERROR(IF(AND(PRINCIPAL!$H$193&lt;&gt;"",OR(L688=PRINCIPAL!$I$193,L688=PRINCIPAL!$I$193+PRINCIPAL!$I$193,L688=PRINCIPAL!$I$193+PRINCIPAL!$I$193+PRINCIPAL!$I$193)),0,IF(AND(PRINCIPAL!$H$193&lt;&gt;"",L688=PRINCIPAL!$J$193),VLOOKUP($BG$672,'Banco de Dados'!$B$4:$J$50,8,FALSE)*PRINCIPAL!$H$193*(1-(PRINCIPAL!$K$193/100)),IF(AND(PRINCIPAL!$H$193&lt;&gt;"",L688=PRINCIPAL!$L$193),VLOOKUP($BG$672,'Banco de Dados'!$B$4:$J$50,8,FALSE)*PRINCIPAL!$H$193*(1-(PRINCIPAL!$M$193/100)),IF(AND(PRINCIPAL!$H$193&lt;&gt;"",L688=PRINCIPAL!$N$193),VLOOKUP($BG$672,'Banco de Dados'!$B$4:$J$50,8,FALSE)*PRINCIPAL!$H$193*(1-(PRINCIPAL!$O$193/100)),IF(PRINCIPAL!$H$193&lt;&gt;"",VLOOKUP($BG$672,'Banco de Dados'!$B$4:$J$50,8,FALSE)*PRINCIPAL!$H$193,IF(OR(L688=PRINCIPAL!$I$193,L688=PRINCIPAL!$I$193+PRINCIPAL!$I$193,L688=PRINCIPAL!$I$193+PRINCIPAL!$I$193+PRINCIPAL!$I$193),0,IF(L688=PRINCIPAL!$J$193,VLOOKUP($BG$672,'Banco de Dados'!$B$4:$J$50,6,FALSE)*(1-(PRINCIPAL!$K$193/100)),IF(L688=PRINCIPAL!$L$193,VLOOKUP($BG$672,'Banco de Dados'!$B$4:$J$50,6,FALSE)*(1-(PRINCIPAL!$M$193/100)),IF(L688=PRINCIPAL!$N$193,VLOOKUP($BG$672,'Banco de Dados'!$B$4:$J$50,6,FALSE)*(1-(PRINCIPAL!$O$193/100)),VLOOKUP($BG$672,'Banco de Dados'!$B$4:$J$50,6,FALSE)))))))))),"")</f>
        <v/>
      </c>
      <c r="BG688" s="29" t="str">
        <f>IFERROR(BF688*(IFERROR(VLOOKUP($BG$672,'Banco de Dados'!$B$4:$J$50,4,FALSE),"ERRO")),"")</f>
        <v/>
      </c>
      <c r="BH688" s="29" t="str">
        <f t="shared" si="471"/>
        <v/>
      </c>
      <c r="BI688" s="103" t="str">
        <f>IFERROR(BH688*(C688*(PRINCIPAL!$G$193/100))*0.47*(44/12),"")</f>
        <v/>
      </c>
      <c r="BJ688" s="102" t="str">
        <f t="shared" si="456"/>
        <v/>
      </c>
    </row>
    <row r="689" spans="2:62" ht="12.75" customHeight="1" x14ac:dyDescent="0.3">
      <c r="B689" s="326">
        <f t="shared" si="457"/>
        <v>2035</v>
      </c>
      <c r="C689" s="340"/>
      <c r="D689" s="1"/>
      <c r="E689" s="116">
        <v>15</v>
      </c>
      <c r="F689" s="24" t="str">
        <f>IFERROR(VLOOKUP($G$672,'Banco de Dados'!$B$4:$J$50,6,FALSE),"")</f>
        <v/>
      </c>
      <c r="G689" s="25" t="str">
        <f>IFERROR(F689*(IFERROR(VLOOKUP($G$672,'Banco de Dados'!$B$4:$J$50,4,FALSE),"ERRO")),"")</f>
        <v/>
      </c>
      <c r="H689" s="25" t="str">
        <f t="shared" si="458"/>
        <v/>
      </c>
      <c r="I689" s="103" t="str">
        <f t="shared" si="459"/>
        <v/>
      </c>
      <c r="J689" s="117" t="str">
        <f t="shared" si="460"/>
        <v/>
      </c>
      <c r="K689" s="1"/>
      <c r="L689" s="91">
        <v>15</v>
      </c>
      <c r="M689" s="24" t="str">
        <f>IFERROR(IF(AND(PRINCIPAL!$H$184&lt;&gt;"",OR(L689=PRINCIPAL!$I$184,L689=PRINCIPAL!$I$184+PRINCIPAL!$I$184,L689=PRINCIPAL!$I$184+PRINCIPAL!$I$184+PRINCIPAL!$I$184)),0,IF(AND(PRINCIPAL!$H$184&lt;&gt;"",L689=PRINCIPAL!$J$184),VLOOKUP($N$672,'Banco de Dados'!$B$4:$J$50,8,FALSE)*PRINCIPAL!$H$184*(1-(PRINCIPAL!$K$184/100)),IF(AND(PRINCIPAL!$H$184&lt;&gt;"",L689=PRINCIPAL!$L$184),VLOOKUP($N$672,'Banco de Dados'!$B$4:$J$50,8,FALSE)*PRINCIPAL!$H$184*(1-(PRINCIPAL!$M$184/100)),IF(AND(PRINCIPAL!$H$184&lt;&gt;"",L689=PRINCIPAL!$N$184),VLOOKUP($N$672,'Banco de Dados'!$B$4:$J$50,8,FALSE)*PRINCIPAL!$H$184*(1-(PRINCIPAL!$O$184/100)),IF(PRINCIPAL!$H$184&lt;&gt;"",VLOOKUP($N$672,'Banco de Dados'!$B$4:$J$50,8,FALSE)*PRINCIPAL!$H$184,IF(OR(L689=PRINCIPAL!$I$184,L689=PRINCIPAL!$I$184+PRINCIPAL!$I$184,L689=PRINCIPAL!$I$184+PRINCIPAL!$I$184+PRINCIPAL!$I$184),0,IF(L689=PRINCIPAL!$J$184,VLOOKUP($N$672,'Banco de Dados'!$B$4:$J$50,6,FALSE)*(1-(PRINCIPAL!$K$184/100)),IF(L689=PRINCIPAL!$L$184,VLOOKUP($N$672,'Banco de Dados'!$B$4:$J$50,6,FALSE)*(1-(PRINCIPAL!$M$184/100)),IF(L689=PRINCIPAL!$N$184,VLOOKUP($N$672,'Banco de Dados'!$B$4:$J$50,6,FALSE)*(1-(PRINCIPAL!$O$184/100)),VLOOKUP($N$672,'Banco de Dados'!$B$4:$J$50,6,FALSE)))))))))),"")</f>
        <v/>
      </c>
      <c r="N689" s="25" t="str">
        <f>IFERROR(M689*(IFERROR(VLOOKUP($N$672,'Banco de Dados'!$B$4:$J$50,4,FALSE),"ERRO")),"")</f>
        <v/>
      </c>
      <c r="O689" s="25" t="str">
        <f t="shared" si="461"/>
        <v/>
      </c>
      <c r="P689" s="103" t="str">
        <f>IFERROR(O689*(C689*(PRINCIPAL!$G$184/100))*0.47*(44/12),"")</f>
        <v/>
      </c>
      <c r="Q689" s="107" t="str">
        <f t="shared" si="477"/>
        <v/>
      </c>
      <c r="R689" s="29" t="str">
        <f>IFERROR(IF(AND(PRINCIPAL!$H$185&lt;&gt;"",OR(L689=PRINCIPAL!$I$185,L689=PRINCIPAL!$I$185+PRINCIPAL!$I$185,L689=PRINCIPAL!$I$185+PRINCIPAL!$I$185+PRINCIPAL!$I$185)),0,IF(AND(PRINCIPAL!$H$185&lt;&gt;"",L689=PRINCIPAL!$J$185),VLOOKUP($S$672,'Banco de Dados'!$B$4:$J$50,8,FALSE)*PRINCIPAL!$H$185*(1-(PRINCIPAL!$K$185/100)),IF(AND(PRINCIPAL!$H$185&lt;&gt;"",L689=PRINCIPAL!$L$185),VLOOKUP($S$672,'Banco de Dados'!$B$4:$J$50,8,FALSE)*PRINCIPAL!$H$185*(1-(PRINCIPAL!$M$185/100)),IF(AND(PRINCIPAL!$H$185&lt;&gt;"",L689=PRINCIPAL!$N$185),VLOOKUP($S$672,'Banco de Dados'!$B$4:$J$50,8,FALSE)*PRINCIPAL!$H$185*(1-(PRINCIPAL!$O$185/100)),IF(PRINCIPAL!$H$185&lt;&gt;"",VLOOKUP($S$672,'Banco de Dados'!$B$4:$J$50,8,FALSE)*PRINCIPAL!$H$185,IF(OR(L689=PRINCIPAL!$I$185,L689=PRINCIPAL!$I$185+PRINCIPAL!$I$185,L689=PRINCIPAL!$I$185+PRINCIPAL!$I$185+PRINCIPAL!$I$185),0,IF(L689=PRINCIPAL!$J$185,VLOOKUP($S$672,'Banco de Dados'!$B$4:$J$50,6,FALSE)*(1-(PRINCIPAL!$K$185/100)),IF(L689=PRINCIPAL!$L$185,VLOOKUP($S$672,'Banco de Dados'!$B$4:$J$50,6,FALSE)*(1-(PRINCIPAL!$M$185/100)),IF(L689=PRINCIPAL!$N$185,VLOOKUP($S$672,'Banco de Dados'!$B$4:$J$50,6,FALSE)*(1-(PRINCIPAL!$O$185/100)),VLOOKUP($S$672,'Banco de Dados'!$B$4:$J$50,6,FALSE)))))))))),"")</f>
        <v/>
      </c>
      <c r="S689" s="29" t="str">
        <f>IFERROR(R689*(IFERROR(VLOOKUP($S$672,'Banco de Dados'!$B$4:$J$50,4,FALSE),"ERRO")),"")</f>
        <v/>
      </c>
      <c r="T689" s="29" t="str">
        <f t="shared" si="478"/>
        <v/>
      </c>
      <c r="U689" s="103" t="str">
        <f>IFERROR(T689*(C689*(PRINCIPAL!$G$185/100))*0.47*(44/12),"")</f>
        <v/>
      </c>
      <c r="V689" s="103" t="str">
        <f t="shared" si="454"/>
        <v/>
      </c>
      <c r="W689" s="30" t="str">
        <f>IFERROR(IF(AND(PRINCIPAL!$H$186&lt;&gt;"",OR(L689=PRINCIPAL!$I$186,L689=PRINCIPAL!$I$186+PRINCIPAL!$I$186,L689=PRINCIPAL!$I$186+PRINCIPAL!$I$186+PRINCIPAL!$I$186)),0,IF(AND(PRINCIPAL!$H$186&lt;&gt;"",L689=PRINCIPAL!$J$186),VLOOKUP($X$672,'Banco de Dados'!$B$4:$J$50,8,FALSE)*PRINCIPAL!$H$186*(1-(PRINCIPAL!$K$186/100)),IF(AND(PRINCIPAL!$H$186&lt;&gt;"",L689=PRINCIPAL!$L$186),VLOOKUP($X$672,'Banco de Dados'!$B$4:$J$50,8,FALSE)*PRINCIPAL!$H$186*(1-(PRINCIPAL!$M$186/100)),IF(AND(PRINCIPAL!$H$186&lt;&gt;"",L689=PRINCIPAL!$N$186),VLOOKUP($X$672,'Banco de Dados'!$B$4:$J$50,8,FALSE)*PRINCIPAL!$H$186*(1-(PRINCIPAL!$O$186/100)),IF(PRINCIPAL!$H$186&lt;&gt;"",VLOOKUP($X$672,'Banco de Dados'!$B$4:$J$50,8,FALSE)*PRINCIPAL!$H$186,IF(OR(L689=PRINCIPAL!$I$186,L689=PRINCIPAL!$I$186+PRINCIPAL!$I$186,L689=PRINCIPAL!$I$186+PRINCIPAL!$I$186+PRINCIPAL!$I$186),0,IF(L689=PRINCIPAL!$J$186,VLOOKUP($X$672,'Banco de Dados'!$B$4:$J$50,6,FALSE)*(1-(PRINCIPAL!$K$186/100)),IF(L689=PRINCIPAL!$L$186,VLOOKUP($X$672,'Banco de Dados'!$B$4:$J$50,6,FALSE)*(1-(PRINCIPAL!$M$186/100)),IF(L689=PRINCIPAL!$N$186,VLOOKUP($X$672,'Banco de Dados'!$B$4:$J$50,6,FALSE)*(1-(PRINCIPAL!$O$186/100)),VLOOKUP($X$672,'Banco de Dados'!$B$4:$J$50,6,FALSE)))))))))),"")</f>
        <v/>
      </c>
      <c r="X689" s="29" t="str">
        <f>IFERROR(W689*(IFERROR(VLOOKUP($X$672,'Banco de Dados'!$B$4:$J$50,4,FALSE),"ERRO")),"")</f>
        <v/>
      </c>
      <c r="Y689" s="29" t="str">
        <f t="shared" si="472"/>
        <v/>
      </c>
      <c r="Z689" s="103" t="str">
        <f>IFERROR(Y689*(C689*(PRINCIPAL!$G$186/100))*0.47*(44/12),"")</f>
        <v/>
      </c>
      <c r="AA689" s="111" t="str">
        <f t="shared" si="473"/>
        <v/>
      </c>
      <c r="AB689" s="30" t="str">
        <f>IFERROR(IF(AND(PRINCIPAL!$H$187&lt;&gt;"",OR(L689=PRINCIPAL!$I$187,L689=PRINCIPAL!$I$187+PRINCIPAL!$I$187,L689=PRINCIPAL!$I$187+PRINCIPAL!$I$187+PRINCIPAL!$I$187)),0,IF(AND(PRINCIPAL!$H$187&lt;&gt;"",L689=PRINCIPAL!$J$187),VLOOKUP($AC$672,'Banco de Dados'!$B$4:$J$50,8,FALSE)*PRINCIPAL!$H$187*(1-(PRINCIPAL!$K$187/100)),IF(AND(PRINCIPAL!$H$187&lt;&gt;"",L689=PRINCIPAL!$L$187),VLOOKUP($AC$672,'Banco de Dados'!$B$4:$J$50,8,FALSE)*PRINCIPAL!$H$187*(1-(PRINCIPAL!$M$187/100)),IF(AND(PRINCIPAL!$H$187&lt;&gt;"",L689=PRINCIPAL!$N$187),VLOOKUP($AC$672,'Banco de Dados'!$B$4:$J$50,8,FALSE)*PRINCIPAL!$H$187*(1-(PRINCIPAL!$O$187/100)),IF(PRINCIPAL!$H$187&lt;&gt;"",VLOOKUP($AC$672,'Banco de Dados'!$B$4:$J$50,8,FALSE)*PRINCIPAL!$H$187,IF(OR(L689=PRINCIPAL!$I$187,L689=PRINCIPAL!$I$187+PRINCIPAL!$I$187,L689=PRINCIPAL!$I$187+PRINCIPAL!$I$187+PRINCIPAL!$I$187),0,IF(L689=PRINCIPAL!$J$187,VLOOKUP($AC$672,'Banco de Dados'!$B$4:$J$50,6,FALSE)*(1-(PRINCIPAL!$K$187/100)),IF(L689=PRINCIPAL!$L$187,VLOOKUP($AC$672,'Banco de Dados'!$B$4:$J$50,6,FALSE)*(1-(PRINCIPAL!$M$187/100)),IF(L689=PRINCIPAL!$N$187,VLOOKUP($AC$672,'Banco de Dados'!$B$4:$J$50,6,FALSE)*(1-(PRINCIPAL!$O$187/100)),VLOOKUP($AC$672,'Banco de Dados'!$B$4:$J$50,6,FALSE)))))))))),"")</f>
        <v/>
      </c>
      <c r="AC689" s="29" t="str">
        <f>IFERROR(AB689*(IFERROR(VLOOKUP($AC$672,'Banco de Dados'!$B$4:$J$50,4,FALSE),"ERRO")),"")</f>
        <v/>
      </c>
      <c r="AD689" s="29" t="str">
        <f t="shared" si="463"/>
        <v/>
      </c>
      <c r="AE689" s="103" t="str">
        <f>IFERROR(AD689*(C689*(PRINCIPAL!$G$187/100))*0.47*(44/12),"")</f>
        <v/>
      </c>
      <c r="AF689" s="111" t="str">
        <f t="shared" si="464"/>
        <v/>
      </c>
      <c r="AG689" s="30" t="str">
        <f>IFERROR(IF(AND(PRINCIPAL!$H$188&lt;&gt;"",OR(L689=PRINCIPAL!$I$188,L689=PRINCIPAL!$I$188+PRINCIPAL!$I$188,L689=PRINCIPAL!$I$188+PRINCIPAL!$I$188+PRINCIPAL!$I$188)),0,IF(AND(PRINCIPAL!$H$188&lt;&gt;"",L689=PRINCIPAL!$J$188),VLOOKUP($AH$672,'Banco de Dados'!$B$4:$J$50,8,FALSE)*PRINCIPAL!$H$188*(1-(PRINCIPAL!$K$188/100)),IF(AND(PRINCIPAL!$H$188&lt;&gt;"",L689=PRINCIPAL!$L$188),VLOOKUP($AH$672,'Banco de Dados'!$B$4:$J$50,8,FALSE)*PRINCIPAL!$H$188*(1-(PRINCIPAL!$M$188/100)),IF(AND(PRINCIPAL!$H$188&lt;&gt;"",L689=PRINCIPAL!$N$188),VLOOKUP($AH$672,'Banco de Dados'!$B$4:$J$50,8,FALSE)*PRINCIPAL!$H$188*(1-(PRINCIPAL!$O$188/100)),IF(PRINCIPAL!$H$188&lt;&gt;"",VLOOKUP($AH$672,'Banco de Dados'!$B$4:$J$50,8,FALSE)*PRINCIPAL!$H$188,IF(OR(L689=PRINCIPAL!$I$188,L689=PRINCIPAL!$I$188+PRINCIPAL!$I$188,L689=PRINCIPAL!$I$188+PRINCIPAL!$I$188+PRINCIPAL!$I$188),0,IF(L689=PRINCIPAL!$J$188,VLOOKUP($AH$672,'Banco de Dados'!$B$4:$J$50,6,FALSE)*(1-(PRINCIPAL!$K$188/100)),IF(L689=PRINCIPAL!$L$188,VLOOKUP($AH$672,'Banco de Dados'!$B$4:$J$50,6,FALSE)*(1-(PRINCIPAL!$M$188/100)),IF(L689=PRINCIPAL!$N$188,VLOOKUP($AH$672,'Banco de Dados'!$B$4:$J$50,6,FALSE)*(1-(PRINCIPAL!$O$188/100)),VLOOKUP($AH$672,'Banco de Dados'!$B$4:$J$50,6,FALSE)))))))))),"")</f>
        <v/>
      </c>
      <c r="AH689" s="29" t="str">
        <f>IFERROR(AG689*(IFERROR(VLOOKUP($AH$672,'Banco de Dados'!$B$4:$J$50,4,FALSE),"ERRO")),"")</f>
        <v/>
      </c>
      <c r="AI689" s="29" t="str">
        <f t="shared" si="465"/>
        <v/>
      </c>
      <c r="AJ689" s="103" t="str">
        <f>IFERROR(AI689*(C689*(PRINCIPAL!$G$188/100))*0.47*(44/12),"")</f>
        <v/>
      </c>
      <c r="AK689" s="111" t="str">
        <f t="shared" si="474"/>
        <v/>
      </c>
      <c r="AL689" s="30" t="str">
        <f>IFERROR(IF(AND(PRINCIPAL!$H$189&lt;&gt;"",OR(L689=PRINCIPAL!$I$189,L689=PRINCIPAL!$I$189+PRINCIPAL!$I$189,L689=PRINCIPAL!$I$189+PRINCIPAL!$I$189+PRINCIPAL!$I$189)),0,IF(AND(PRINCIPAL!$H$189&lt;&gt;"",L689=PRINCIPAL!$J$189),VLOOKUP($AM$672,'Banco de Dados'!$B$4:$J$50,8,FALSE)*PRINCIPAL!$H$189*(1-(PRINCIPAL!$K$189/100)),IF(AND(PRINCIPAL!$H$189&lt;&gt;"",L689=PRINCIPAL!$L$189),VLOOKUP($AM$672,'Banco de Dados'!$B$4:$J$50,8,FALSE)*PRINCIPAL!$H$189*(1-(PRINCIPAL!$M$189/100)),IF(AND(PRINCIPAL!$H$189&lt;&gt;"",L689=PRINCIPAL!$N$189),VLOOKUP($AM$672,'Banco de Dados'!$B$4:$J$50,8,FALSE)*PRINCIPAL!$H$189*(1-(PRINCIPAL!$O$189/100)),IF(PRINCIPAL!$H$189&lt;&gt;"",VLOOKUP($AM$672,'Banco de Dados'!$B$4:$J$50,8,FALSE)*PRINCIPAL!$H$189,IF(OR(L689=PRINCIPAL!$I$189,L689=PRINCIPAL!$I$189+PRINCIPAL!$I$189,L689=PRINCIPAL!$I$189+PRINCIPAL!$I$189+PRINCIPAL!$I$189),0,IF(L689=PRINCIPAL!$J$189,VLOOKUP($AM$672,'Banco de Dados'!$B$4:$J$50,6,FALSE)*(1-(PRINCIPAL!$K$189/100)),IF(L689=PRINCIPAL!$L$189,VLOOKUP($AM$672,'Banco de Dados'!$B$4:$J$50,6,FALSE)*(1-(PRINCIPAL!$M$189/100)),IF(L689=PRINCIPAL!$N$189,VLOOKUP($AM$672,'Banco de Dados'!$B$4:$J$50,6,FALSE)*(1-(PRINCIPAL!$O$189/100)),VLOOKUP($AM$672,'Banco de Dados'!$B$4:$J$50,6,FALSE)))))))))),"")</f>
        <v/>
      </c>
      <c r="AM689" s="29" t="str">
        <f>IFERROR(AL689*(IFERROR(VLOOKUP($AM$672,'Banco de Dados'!$B$4:$J$50,4,FALSE),"ERRO")),"")</f>
        <v/>
      </c>
      <c r="AN689" s="29" t="str">
        <f t="shared" si="466"/>
        <v/>
      </c>
      <c r="AO689" s="103" t="str">
        <f>IFERROR(AN689*(C689*(PRINCIPAL!$G$189/100))*0.47*(44/12),"")</f>
        <v/>
      </c>
      <c r="AP689" s="111" t="str">
        <f t="shared" si="467"/>
        <v/>
      </c>
      <c r="AQ689" s="30" t="str">
        <f>IFERROR(IF(AND(PRINCIPAL!$H$190&lt;&gt;"",OR(L689=PRINCIPAL!$I$190,L689=PRINCIPAL!$I$190+PRINCIPAL!$I$190,L689=PRINCIPAL!$I$190+PRINCIPAL!$I$190+PRINCIPAL!$I$190)),0,IF(AND(PRINCIPAL!$H$190&lt;&gt;"",L689=PRINCIPAL!$J$190),VLOOKUP($AR$672,'Banco de Dados'!$B$4:$J$50,8,FALSE)*PRINCIPAL!$H$190*(1-(PRINCIPAL!$K$190/100)),IF(AND(PRINCIPAL!$H$190&lt;&gt;"",L689=PRINCIPAL!$L$190),VLOOKUP($AR$672,'Banco de Dados'!$B$4:$J$50,8,FALSE)*PRINCIPAL!$H$190*(1-(PRINCIPAL!$M$190/100)),IF(AND(PRINCIPAL!$H$190&lt;&gt;"",L689=PRINCIPAL!$N$190),VLOOKUP($AR$672,'Banco de Dados'!$B$4:$J$50,8,FALSE)*PRINCIPAL!$H$190*(1-(PRINCIPAL!$O$190/100)),IF(PRINCIPAL!$H$190&lt;&gt;"",VLOOKUP($AR$672,'Banco de Dados'!$B$4:$J$50,8,FALSE)*PRINCIPAL!$H$190,IF(OR(L689=PRINCIPAL!$I$190,L689=PRINCIPAL!$I$190+PRINCIPAL!$I$190,L689=PRINCIPAL!$I$190+PRINCIPAL!$I$190+PRINCIPAL!$I$190),0,IF(L689=PRINCIPAL!$J$190,VLOOKUP($AR$672,'Banco de Dados'!$B$4:$J$50,6,FALSE)*(1-(PRINCIPAL!$K$190/100)),IF(L689=PRINCIPAL!$L$190,VLOOKUP($AR$672,'Banco de Dados'!$B$4:$J$50,6,FALSE)*(1-(PRINCIPAL!$M$190/100)),IF(L689=PRINCIPAL!$N$190,VLOOKUP($AR$672,'Banco de Dados'!$B$4:$J$50,6,FALSE)*(1-(PRINCIPAL!$O$190/100)),VLOOKUP($AR$672,'Banco de Dados'!$B$4:$J$50,6,FALSE)))))))))),"")</f>
        <v/>
      </c>
      <c r="AR689" s="29" t="str">
        <f>IFERROR(AQ689*(IFERROR(VLOOKUP($AR$672,'Banco de Dados'!$B$4:$J$50,4,FALSE),"ERRO")),"")</f>
        <v/>
      </c>
      <c r="AS689" s="29" t="str">
        <f t="shared" si="468"/>
        <v/>
      </c>
      <c r="AT689" s="103" t="str">
        <f>IFERROR(AS689*(C689*(PRINCIPAL!$G$190/100))*0.47*(44/12),"")</f>
        <v/>
      </c>
      <c r="AU689" s="111" t="str">
        <f t="shared" si="469"/>
        <v/>
      </c>
      <c r="AV689" s="30" t="str">
        <f>IFERROR(IF(AND(PRINCIPAL!$H$191&lt;&gt;"",OR(L689=PRINCIPAL!$I$191,L689=PRINCIPAL!$I$191+PRINCIPAL!$I$191,L689=PRINCIPAL!$I$191+PRINCIPAL!$I$191+PRINCIPAL!$I$191)),0,IF(AND(PRINCIPAL!$H$191&lt;&gt;"",L689=PRINCIPAL!$J$191),VLOOKUP($AW$672,'Banco de Dados'!$B$4:$J$50,8,FALSE)*PRINCIPAL!$H$191*(1-(PRINCIPAL!$K$191/100)),IF(AND(PRINCIPAL!$H$191&lt;&gt;"",L689=PRINCIPAL!$L$191),VLOOKUP($AW$672,'Banco de Dados'!$B$4:$J$50,8,FALSE)*PRINCIPAL!$H$191*(1-(PRINCIPAL!$M$191/100)),IF(AND(PRINCIPAL!$H$191&lt;&gt;"",L689=PRINCIPAL!$N$191),VLOOKUP($AW$672,'Banco de Dados'!$B$4:$J$50,8,FALSE)*PRINCIPAL!$H$191*(1-(PRINCIPAL!$O$191/100)),IF(PRINCIPAL!$H$191&lt;&gt;"",VLOOKUP($AW$672,'Banco de Dados'!$B$4:$J$50,8,FALSE)*PRINCIPAL!$H$191,IF(OR(L689=PRINCIPAL!$I$191,L689=PRINCIPAL!$I$191+PRINCIPAL!$I$191,L689=PRINCIPAL!$I$191+PRINCIPAL!$I$191+PRINCIPAL!$I$191),0,IF(L689=PRINCIPAL!$J$191,VLOOKUP($AW$672,'Banco de Dados'!$B$4:$J$50,6,FALSE)*(1-(PRINCIPAL!$K$191/100)),IF(L689=PRINCIPAL!$L$191,VLOOKUP($AW$672,'Banco de Dados'!$B$4:$J$50,6,FALSE)*(1-(PRINCIPAL!$M$191/100)),IF(L689=PRINCIPAL!$N$191,VLOOKUP($AW$672,'Banco de Dados'!$B$4:$J$50,6,FALSE)*(1-(PRINCIPAL!$O$191/100)),VLOOKUP($AW$672,'Banco de Dados'!$B$4:$J$50,6,FALSE)))))))))),"")</f>
        <v/>
      </c>
      <c r="AW689" s="29" t="str">
        <f>IFERROR(AV689*(IFERROR(VLOOKUP($AW$672,'Banco de Dados'!$B$4:$J$50,4,FALSE),"ERRO")),"")</f>
        <v/>
      </c>
      <c r="AX689" s="29" t="str">
        <f t="shared" si="470"/>
        <v/>
      </c>
      <c r="AY689" s="103" t="str">
        <f>IFERROR(AX689*(C689*(PRINCIPAL!$G$191/100))*0.47*(44/12),"")</f>
        <v/>
      </c>
      <c r="AZ689" s="111" t="str">
        <f t="shared" si="475"/>
        <v/>
      </c>
      <c r="BA689" s="30" t="str">
        <f>IFERROR(IF(AND(PRINCIPAL!$H$192&lt;&gt;"",OR(L689=PRINCIPAL!$I$192,L689=PRINCIPAL!$I$192+PRINCIPAL!$I$192,L689=PRINCIPAL!$I$192+PRINCIPAL!$I$192+PRINCIPAL!$I$192)),0,IF(AND(PRINCIPAL!$H$192&lt;&gt;"",L689=PRINCIPAL!$J$192),VLOOKUP($BB$672,'Banco de Dados'!$B$4:$J$50,8,FALSE)*PRINCIPAL!$H$192*(1-(PRINCIPAL!$K$192/100)),IF(AND(PRINCIPAL!$H$192&lt;&gt;"",L689=PRINCIPAL!$L$192),VLOOKUP($BB$672,'Banco de Dados'!$B$4:$J$50,8,FALSE)*PRINCIPAL!$H$192*(1-(PRINCIPAL!$M$192/100)),IF(AND(PRINCIPAL!$H$192&lt;&gt;"",L689=PRINCIPAL!$N$192),VLOOKUP($BB$672,'Banco de Dados'!$B$4:$J$50,8,FALSE)*PRINCIPAL!$H$192*(1-(PRINCIPAL!$O$192/100)),IF(PRINCIPAL!$H$192&lt;&gt;"",VLOOKUP($BB$672,'Banco de Dados'!$B$4:$J$50,8,FALSE)*PRINCIPAL!$H$192,IF(OR(L689=PRINCIPAL!$I$192,L689=PRINCIPAL!$I$192+PRINCIPAL!$I$192,L689=PRINCIPAL!$I$192+PRINCIPAL!$I$192+PRINCIPAL!$I$192),0,IF(L689=PRINCIPAL!$J$192,VLOOKUP($BB$672,'Banco de Dados'!$B$4:$J$50,6,FALSE)*(1-(PRINCIPAL!$K$192/100)),IF(L689=PRINCIPAL!$L$192,VLOOKUP($BB$672,'Banco de Dados'!$B$4:$J$50,6,FALSE)*(1-(PRINCIPAL!$M$192/100)),IF(L689=PRINCIPAL!$N$192,VLOOKUP($BB$672,'Banco de Dados'!$B$4:$J$50,6,FALSE)*(1-(PRINCIPAL!$O$192/100)),VLOOKUP($BB$672,'Banco de Dados'!$B$4:$J$50,6,FALSE)))))))))),"")</f>
        <v/>
      </c>
      <c r="BB689" s="29" t="str">
        <f>IFERROR(BA689*(IFERROR(VLOOKUP($BB$672,'Banco de Dados'!$B$4:$J$50,4,FALSE),"ERRO")),"")</f>
        <v/>
      </c>
      <c r="BC689" s="29" t="str">
        <f t="shared" si="476"/>
        <v/>
      </c>
      <c r="BD689" s="103" t="str">
        <f>IFERROR(BC689*(C689*(PRINCIPAL!$G$192/100))*0.47*(44/12),"")</f>
        <v/>
      </c>
      <c r="BE689" s="111" t="str">
        <f t="shared" si="455"/>
        <v/>
      </c>
      <c r="BF689" s="30" t="str">
        <f>IFERROR(IF(AND(PRINCIPAL!$H$193&lt;&gt;"",OR(L689=PRINCIPAL!$I$193,L689=PRINCIPAL!$I$193+PRINCIPAL!$I$193,L689=PRINCIPAL!$I$193+PRINCIPAL!$I$193+PRINCIPAL!$I$193)),0,IF(AND(PRINCIPAL!$H$193&lt;&gt;"",L689=PRINCIPAL!$J$193),VLOOKUP($BG$672,'Banco de Dados'!$B$4:$J$50,8,FALSE)*PRINCIPAL!$H$193*(1-(PRINCIPAL!$K$193/100)),IF(AND(PRINCIPAL!$H$193&lt;&gt;"",L689=PRINCIPAL!$L$193),VLOOKUP($BG$672,'Banco de Dados'!$B$4:$J$50,8,FALSE)*PRINCIPAL!$H$193*(1-(PRINCIPAL!$M$193/100)),IF(AND(PRINCIPAL!$H$193&lt;&gt;"",L689=PRINCIPAL!$N$193),VLOOKUP($BG$672,'Banco de Dados'!$B$4:$J$50,8,FALSE)*PRINCIPAL!$H$193*(1-(PRINCIPAL!$O$193/100)),IF(PRINCIPAL!$H$193&lt;&gt;"",VLOOKUP($BG$672,'Banco de Dados'!$B$4:$J$50,8,FALSE)*PRINCIPAL!$H$193,IF(OR(L689=PRINCIPAL!$I$193,L689=PRINCIPAL!$I$193+PRINCIPAL!$I$193,L689=PRINCIPAL!$I$193+PRINCIPAL!$I$193+PRINCIPAL!$I$193),0,IF(L689=PRINCIPAL!$J$193,VLOOKUP($BG$672,'Banco de Dados'!$B$4:$J$50,6,FALSE)*(1-(PRINCIPAL!$K$193/100)),IF(L689=PRINCIPAL!$L$193,VLOOKUP($BG$672,'Banco de Dados'!$B$4:$J$50,6,FALSE)*(1-(PRINCIPAL!$M$193/100)),IF(L689=PRINCIPAL!$N$193,VLOOKUP($BG$672,'Banco de Dados'!$B$4:$J$50,6,FALSE)*(1-(PRINCIPAL!$O$193/100)),VLOOKUP($BG$672,'Banco de Dados'!$B$4:$J$50,6,FALSE)))))))))),"")</f>
        <v/>
      </c>
      <c r="BG689" s="29" t="str">
        <f>IFERROR(BF689*(IFERROR(VLOOKUP($BG$672,'Banco de Dados'!$B$4:$J$50,4,FALSE),"ERRO")),"")</f>
        <v/>
      </c>
      <c r="BH689" s="29" t="str">
        <f t="shared" si="471"/>
        <v/>
      </c>
      <c r="BI689" s="103" t="str">
        <f>IFERROR(BH689*(C689*(PRINCIPAL!$G$193/100))*0.47*(44/12),"")</f>
        <v/>
      </c>
      <c r="BJ689" s="102" t="str">
        <f t="shared" si="456"/>
        <v/>
      </c>
    </row>
    <row r="690" spans="2:62" ht="12.75" customHeight="1" x14ac:dyDescent="0.3">
      <c r="B690" s="326">
        <f t="shared" si="457"/>
        <v>2036</v>
      </c>
      <c r="C690" s="340"/>
      <c r="D690" s="1"/>
      <c r="E690" s="116">
        <v>16</v>
      </c>
      <c r="F690" s="24" t="str">
        <f>IFERROR(VLOOKUP($G$672,'Banco de Dados'!$B$4:$J$50,6,FALSE),"")</f>
        <v/>
      </c>
      <c r="G690" s="25" t="str">
        <f>IFERROR(F690*(IFERROR(VLOOKUP($G$672,'Banco de Dados'!$B$4:$J$50,4,FALSE),"ERRO")),"")</f>
        <v/>
      </c>
      <c r="H690" s="25" t="str">
        <f t="shared" si="458"/>
        <v/>
      </c>
      <c r="I690" s="103" t="str">
        <f t="shared" si="459"/>
        <v/>
      </c>
      <c r="J690" s="117" t="str">
        <f t="shared" si="460"/>
        <v/>
      </c>
      <c r="K690" s="1"/>
      <c r="L690" s="91">
        <v>16</v>
      </c>
      <c r="M690" s="24" t="str">
        <f>IFERROR(IF(AND(PRINCIPAL!$H$184&lt;&gt;"",OR(L690=PRINCIPAL!$I$184,L690=PRINCIPAL!$I$184+PRINCIPAL!$I$184,L690=PRINCIPAL!$I$184+PRINCIPAL!$I$184+PRINCIPAL!$I$184)),0,IF(AND(PRINCIPAL!$H$184&lt;&gt;"",L690=PRINCIPAL!$J$184),VLOOKUP($N$672,'Banco de Dados'!$B$4:$J$50,8,FALSE)*PRINCIPAL!$H$184*(1-(PRINCIPAL!$K$184/100)),IF(AND(PRINCIPAL!$H$184&lt;&gt;"",L690=PRINCIPAL!$L$184),VLOOKUP($N$672,'Banco de Dados'!$B$4:$J$50,8,FALSE)*PRINCIPAL!$H$184*(1-(PRINCIPAL!$M$184/100)),IF(AND(PRINCIPAL!$H$184&lt;&gt;"",L690=PRINCIPAL!$N$184),VLOOKUP($N$672,'Banco de Dados'!$B$4:$J$50,8,FALSE)*PRINCIPAL!$H$184*(1-(PRINCIPAL!$O$184/100)),IF(PRINCIPAL!$H$184&lt;&gt;"",VLOOKUP($N$672,'Banco de Dados'!$B$4:$J$50,8,FALSE)*PRINCIPAL!$H$184,IF(OR(L690=PRINCIPAL!$I$184,L690=PRINCIPAL!$I$184+PRINCIPAL!$I$184,L690=PRINCIPAL!$I$184+PRINCIPAL!$I$184+PRINCIPAL!$I$184),0,IF(L690=PRINCIPAL!$J$184,VLOOKUP($N$672,'Banco de Dados'!$B$4:$J$50,6,FALSE)*(1-(PRINCIPAL!$K$184/100)),IF(L690=PRINCIPAL!$L$184,VLOOKUP($N$672,'Banco de Dados'!$B$4:$J$50,6,FALSE)*(1-(PRINCIPAL!$M$184/100)),IF(L690=PRINCIPAL!$N$184,VLOOKUP($N$672,'Banco de Dados'!$B$4:$J$50,6,FALSE)*(1-(PRINCIPAL!$O$184/100)),VLOOKUP($N$672,'Banco de Dados'!$B$4:$J$50,6,FALSE)))))))))),"")</f>
        <v/>
      </c>
      <c r="N690" s="25" t="str">
        <f>IFERROR(M690*(IFERROR(VLOOKUP($N$672,'Banco de Dados'!$B$4:$J$50,4,FALSE),"ERRO")),"")</f>
        <v/>
      </c>
      <c r="O690" s="25" t="str">
        <f t="shared" si="461"/>
        <v/>
      </c>
      <c r="P690" s="103" t="str">
        <f>IFERROR(O690*(C690*(PRINCIPAL!$G$184/100))*0.47*(44/12),"")</f>
        <v/>
      </c>
      <c r="Q690" s="107" t="str">
        <f t="shared" si="477"/>
        <v/>
      </c>
      <c r="R690" s="29" t="str">
        <f>IFERROR(IF(AND(PRINCIPAL!$H$185&lt;&gt;"",OR(L690=PRINCIPAL!$I$185,L690=PRINCIPAL!$I$185+PRINCIPAL!$I$185,L690=PRINCIPAL!$I$185+PRINCIPAL!$I$185+PRINCIPAL!$I$185)),0,IF(AND(PRINCIPAL!$H$185&lt;&gt;"",L690=PRINCIPAL!$J$185),VLOOKUP($S$672,'Banco de Dados'!$B$4:$J$50,8,FALSE)*PRINCIPAL!$H$185*(1-(PRINCIPAL!$K$185/100)),IF(AND(PRINCIPAL!$H$185&lt;&gt;"",L690=PRINCIPAL!$L$185),VLOOKUP($S$672,'Banco de Dados'!$B$4:$J$50,8,FALSE)*PRINCIPAL!$H$185*(1-(PRINCIPAL!$M$185/100)),IF(AND(PRINCIPAL!$H$185&lt;&gt;"",L690=PRINCIPAL!$N$185),VLOOKUP($S$672,'Banco de Dados'!$B$4:$J$50,8,FALSE)*PRINCIPAL!$H$185*(1-(PRINCIPAL!$O$185/100)),IF(PRINCIPAL!$H$185&lt;&gt;"",VLOOKUP($S$672,'Banco de Dados'!$B$4:$J$50,8,FALSE)*PRINCIPAL!$H$185,IF(OR(L690=PRINCIPAL!$I$185,L690=PRINCIPAL!$I$185+PRINCIPAL!$I$185,L690=PRINCIPAL!$I$185+PRINCIPAL!$I$185+PRINCIPAL!$I$185),0,IF(L690=PRINCIPAL!$J$185,VLOOKUP($S$672,'Banco de Dados'!$B$4:$J$50,6,FALSE)*(1-(PRINCIPAL!$K$185/100)),IF(L690=PRINCIPAL!$L$185,VLOOKUP($S$672,'Banco de Dados'!$B$4:$J$50,6,FALSE)*(1-(PRINCIPAL!$M$185/100)),IF(L690=PRINCIPAL!$N$185,VLOOKUP($S$672,'Banco de Dados'!$B$4:$J$50,6,FALSE)*(1-(PRINCIPAL!$O$185/100)),VLOOKUP($S$672,'Banco de Dados'!$B$4:$J$50,6,FALSE)))))))))),"")</f>
        <v/>
      </c>
      <c r="S690" s="29" t="str">
        <f>IFERROR(R690*(IFERROR(VLOOKUP($S$672,'Banco de Dados'!$B$4:$J$50,4,FALSE),"ERRO")),"")</f>
        <v/>
      </c>
      <c r="T690" s="29" t="str">
        <f t="shared" si="478"/>
        <v/>
      </c>
      <c r="U690" s="103" t="str">
        <f>IFERROR(T690*(C690*(PRINCIPAL!$G$185/100))*0.47*(44/12),"")</f>
        <v/>
      </c>
      <c r="V690" s="103" t="str">
        <f t="shared" si="454"/>
        <v/>
      </c>
      <c r="W690" s="30" t="str">
        <f>IFERROR(IF(AND(PRINCIPAL!$H$186&lt;&gt;"",OR(L690=PRINCIPAL!$I$186,L690=PRINCIPAL!$I$186+PRINCIPAL!$I$186,L690=PRINCIPAL!$I$186+PRINCIPAL!$I$186+PRINCIPAL!$I$186)),0,IF(AND(PRINCIPAL!$H$186&lt;&gt;"",L690=PRINCIPAL!$J$186),VLOOKUP($X$672,'Banco de Dados'!$B$4:$J$50,8,FALSE)*PRINCIPAL!$H$186*(1-(PRINCIPAL!$K$186/100)),IF(AND(PRINCIPAL!$H$186&lt;&gt;"",L690=PRINCIPAL!$L$186),VLOOKUP($X$672,'Banco de Dados'!$B$4:$J$50,8,FALSE)*PRINCIPAL!$H$186*(1-(PRINCIPAL!$M$186/100)),IF(AND(PRINCIPAL!$H$186&lt;&gt;"",L690=PRINCIPAL!$N$186),VLOOKUP($X$672,'Banco de Dados'!$B$4:$J$50,8,FALSE)*PRINCIPAL!$H$186*(1-(PRINCIPAL!$O$186/100)),IF(PRINCIPAL!$H$186&lt;&gt;"",VLOOKUP($X$672,'Banco de Dados'!$B$4:$J$50,8,FALSE)*PRINCIPAL!$H$186,IF(OR(L690=PRINCIPAL!$I$186,L690=PRINCIPAL!$I$186+PRINCIPAL!$I$186,L690=PRINCIPAL!$I$186+PRINCIPAL!$I$186+PRINCIPAL!$I$186),0,IF(L690=PRINCIPAL!$J$186,VLOOKUP($X$672,'Banco de Dados'!$B$4:$J$50,6,FALSE)*(1-(PRINCIPAL!$K$186/100)),IF(L690=PRINCIPAL!$L$186,VLOOKUP($X$672,'Banco de Dados'!$B$4:$J$50,6,FALSE)*(1-(PRINCIPAL!$M$186/100)),IF(L690=PRINCIPAL!$N$186,VLOOKUP($X$672,'Banco de Dados'!$B$4:$J$50,6,FALSE)*(1-(PRINCIPAL!$O$186/100)),VLOOKUP($X$672,'Banco de Dados'!$B$4:$J$50,6,FALSE)))))))))),"")</f>
        <v/>
      </c>
      <c r="X690" s="29" t="str">
        <f>IFERROR(W690*(IFERROR(VLOOKUP($X$672,'Banco de Dados'!$B$4:$J$50,4,FALSE),"ERRO")),"")</f>
        <v/>
      </c>
      <c r="Y690" s="29" t="str">
        <f t="shared" si="472"/>
        <v/>
      </c>
      <c r="Z690" s="103" t="str">
        <f>IFERROR(Y690*(C690*(PRINCIPAL!$G$186/100))*0.47*(44/12),"")</f>
        <v/>
      </c>
      <c r="AA690" s="111" t="str">
        <f t="shared" si="473"/>
        <v/>
      </c>
      <c r="AB690" s="30" t="str">
        <f>IFERROR(IF(AND(PRINCIPAL!$H$187&lt;&gt;"",OR(L690=PRINCIPAL!$I$187,L690=PRINCIPAL!$I$187+PRINCIPAL!$I$187,L690=PRINCIPAL!$I$187+PRINCIPAL!$I$187+PRINCIPAL!$I$187)),0,IF(AND(PRINCIPAL!$H$187&lt;&gt;"",L690=PRINCIPAL!$J$187),VLOOKUP($AC$672,'Banco de Dados'!$B$4:$J$50,8,FALSE)*PRINCIPAL!$H$187*(1-(PRINCIPAL!$K$187/100)),IF(AND(PRINCIPAL!$H$187&lt;&gt;"",L690=PRINCIPAL!$L$187),VLOOKUP($AC$672,'Banco de Dados'!$B$4:$J$50,8,FALSE)*PRINCIPAL!$H$187*(1-(PRINCIPAL!$M$187/100)),IF(AND(PRINCIPAL!$H$187&lt;&gt;"",L690=PRINCIPAL!$N$187),VLOOKUP($AC$672,'Banco de Dados'!$B$4:$J$50,8,FALSE)*PRINCIPAL!$H$187*(1-(PRINCIPAL!$O$187/100)),IF(PRINCIPAL!$H$187&lt;&gt;"",VLOOKUP($AC$672,'Banco de Dados'!$B$4:$J$50,8,FALSE)*PRINCIPAL!$H$187,IF(OR(L690=PRINCIPAL!$I$187,L690=PRINCIPAL!$I$187+PRINCIPAL!$I$187,L690=PRINCIPAL!$I$187+PRINCIPAL!$I$187+PRINCIPAL!$I$187),0,IF(L690=PRINCIPAL!$J$187,VLOOKUP($AC$672,'Banco de Dados'!$B$4:$J$50,6,FALSE)*(1-(PRINCIPAL!$K$187/100)),IF(L690=PRINCIPAL!$L$187,VLOOKUP($AC$672,'Banco de Dados'!$B$4:$J$50,6,FALSE)*(1-(PRINCIPAL!$M$187/100)),IF(L690=PRINCIPAL!$N$187,VLOOKUP($AC$672,'Banco de Dados'!$B$4:$J$50,6,FALSE)*(1-(PRINCIPAL!$O$187/100)),VLOOKUP($AC$672,'Banco de Dados'!$B$4:$J$50,6,FALSE)))))))))),"")</f>
        <v/>
      </c>
      <c r="AC690" s="29" t="str">
        <f>IFERROR(AB690*(IFERROR(VLOOKUP($AC$672,'Banco de Dados'!$B$4:$J$50,4,FALSE),"ERRO")),"")</f>
        <v/>
      </c>
      <c r="AD690" s="29" t="str">
        <f t="shared" si="463"/>
        <v/>
      </c>
      <c r="AE690" s="103" t="str">
        <f>IFERROR(AD690*(C690*(PRINCIPAL!$G$187/100))*0.47*(44/12),"")</f>
        <v/>
      </c>
      <c r="AF690" s="111" t="str">
        <f t="shared" si="464"/>
        <v/>
      </c>
      <c r="AG690" s="30" t="str">
        <f>IFERROR(IF(AND(PRINCIPAL!$H$188&lt;&gt;"",OR(L690=PRINCIPAL!$I$188,L690=PRINCIPAL!$I$188+PRINCIPAL!$I$188,L690=PRINCIPAL!$I$188+PRINCIPAL!$I$188+PRINCIPAL!$I$188)),0,IF(AND(PRINCIPAL!$H$188&lt;&gt;"",L690=PRINCIPAL!$J$188),VLOOKUP($AH$672,'Banco de Dados'!$B$4:$J$50,8,FALSE)*PRINCIPAL!$H$188*(1-(PRINCIPAL!$K$188/100)),IF(AND(PRINCIPAL!$H$188&lt;&gt;"",L690=PRINCIPAL!$L$188),VLOOKUP($AH$672,'Banco de Dados'!$B$4:$J$50,8,FALSE)*PRINCIPAL!$H$188*(1-(PRINCIPAL!$M$188/100)),IF(AND(PRINCIPAL!$H$188&lt;&gt;"",L690=PRINCIPAL!$N$188),VLOOKUP($AH$672,'Banco de Dados'!$B$4:$J$50,8,FALSE)*PRINCIPAL!$H$188*(1-(PRINCIPAL!$O$188/100)),IF(PRINCIPAL!$H$188&lt;&gt;"",VLOOKUP($AH$672,'Banco de Dados'!$B$4:$J$50,8,FALSE)*PRINCIPAL!$H$188,IF(OR(L690=PRINCIPAL!$I$188,L690=PRINCIPAL!$I$188+PRINCIPAL!$I$188,L690=PRINCIPAL!$I$188+PRINCIPAL!$I$188+PRINCIPAL!$I$188),0,IF(L690=PRINCIPAL!$J$188,VLOOKUP($AH$672,'Banco de Dados'!$B$4:$J$50,6,FALSE)*(1-(PRINCIPAL!$K$188/100)),IF(L690=PRINCIPAL!$L$188,VLOOKUP($AH$672,'Banco de Dados'!$B$4:$J$50,6,FALSE)*(1-(PRINCIPAL!$M$188/100)),IF(L690=PRINCIPAL!$N$188,VLOOKUP($AH$672,'Banco de Dados'!$B$4:$J$50,6,FALSE)*(1-(PRINCIPAL!$O$188/100)),VLOOKUP($AH$672,'Banco de Dados'!$B$4:$J$50,6,FALSE)))))))))),"")</f>
        <v/>
      </c>
      <c r="AH690" s="29" t="str">
        <f>IFERROR(AG690*(IFERROR(VLOOKUP($AH$672,'Banco de Dados'!$B$4:$J$50,4,FALSE),"ERRO")),"")</f>
        <v/>
      </c>
      <c r="AI690" s="29" t="str">
        <f t="shared" si="465"/>
        <v/>
      </c>
      <c r="AJ690" s="103" t="str">
        <f>IFERROR(AI690*(C690*(PRINCIPAL!$G$188/100))*0.47*(44/12),"")</f>
        <v/>
      </c>
      <c r="AK690" s="111" t="str">
        <f t="shared" si="474"/>
        <v/>
      </c>
      <c r="AL690" s="30" t="str">
        <f>IFERROR(IF(AND(PRINCIPAL!$H$189&lt;&gt;"",OR(L690=PRINCIPAL!$I$189,L690=PRINCIPAL!$I$189+PRINCIPAL!$I$189,L690=PRINCIPAL!$I$189+PRINCIPAL!$I$189+PRINCIPAL!$I$189)),0,IF(AND(PRINCIPAL!$H$189&lt;&gt;"",L690=PRINCIPAL!$J$189),VLOOKUP($AM$672,'Banco de Dados'!$B$4:$J$50,8,FALSE)*PRINCIPAL!$H$189*(1-(PRINCIPAL!$K$189/100)),IF(AND(PRINCIPAL!$H$189&lt;&gt;"",L690=PRINCIPAL!$L$189),VLOOKUP($AM$672,'Banco de Dados'!$B$4:$J$50,8,FALSE)*PRINCIPAL!$H$189*(1-(PRINCIPAL!$M$189/100)),IF(AND(PRINCIPAL!$H$189&lt;&gt;"",L690=PRINCIPAL!$N$189),VLOOKUP($AM$672,'Banco de Dados'!$B$4:$J$50,8,FALSE)*PRINCIPAL!$H$189*(1-(PRINCIPAL!$O$189/100)),IF(PRINCIPAL!$H$189&lt;&gt;"",VLOOKUP($AM$672,'Banco de Dados'!$B$4:$J$50,8,FALSE)*PRINCIPAL!$H$189,IF(OR(L690=PRINCIPAL!$I$189,L690=PRINCIPAL!$I$189+PRINCIPAL!$I$189,L690=PRINCIPAL!$I$189+PRINCIPAL!$I$189+PRINCIPAL!$I$189),0,IF(L690=PRINCIPAL!$J$189,VLOOKUP($AM$672,'Banco de Dados'!$B$4:$J$50,6,FALSE)*(1-(PRINCIPAL!$K$189/100)),IF(L690=PRINCIPAL!$L$189,VLOOKUP($AM$672,'Banco de Dados'!$B$4:$J$50,6,FALSE)*(1-(PRINCIPAL!$M$189/100)),IF(L690=PRINCIPAL!$N$189,VLOOKUP($AM$672,'Banco de Dados'!$B$4:$J$50,6,FALSE)*(1-(PRINCIPAL!$O$189/100)),VLOOKUP($AM$672,'Banco de Dados'!$B$4:$J$50,6,FALSE)))))))))),"")</f>
        <v/>
      </c>
      <c r="AM690" s="29" t="str">
        <f>IFERROR(AL690*(IFERROR(VLOOKUP($AM$672,'Banco de Dados'!$B$4:$J$50,4,FALSE),"ERRO")),"")</f>
        <v/>
      </c>
      <c r="AN690" s="29" t="str">
        <f t="shared" si="466"/>
        <v/>
      </c>
      <c r="AO690" s="103" t="str">
        <f>IFERROR(AN690*(C690*(PRINCIPAL!$G$189/100))*0.47*(44/12),"")</f>
        <v/>
      </c>
      <c r="AP690" s="111" t="str">
        <f t="shared" si="467"/>
        <v/>
      </c>
      <c r="AQ690" s="30" t="str">
        <f>IFERROR(IF(AND(PRINCIPAL!$H$190&lt;&gt;"",OR(L690=PRINCIPAL!$I$190,L690=PRINCIPAL!$I$190+PRINCIPAL!$I$190,L690=PRINCIPAL!$I$190+PRINCIPAL!$I$190+PRINCIPAL!$I$190)),0,IF(AND(PRINCIPAL!$H$190&lt;&gt;"",L690=PRINCIPAL!$J$190),VLOOKUP($AR$672,'Banco de Dados'!$B$4:$J$50,8,FALSE)*PRINCIPAL!$H$190*(1-(PRINCIPAL!$K$190/100)),IF(AND(PRINCIPAL!$H$190&lt;&gt;"",L690=PRINCIPAL!$L$190),VLOOKUP($AR$672,'Banco de Dados'!$B$4:$J$50,8,FALSE)*PRINCIPAL!$H$190*(1-(PRINCIPAL!$M$190/100)),IF(AND(PRINCIPAL!$H$190&lt;&gt;"",L690=PRINCIPAL!$N$190),VLOOKUP($AR$672,'Banco de Dados'!$B$4:$J$50,8,FALSE)*PRINCIPAL!$H$190*(1-(PRINCIPAL!$O$190/100)),IF(PRINCIPAL!$H$190&lt;&gt;"",VLOOKUP($AR$672,'Banco de Dados'!$B$4:$J$50,8,FALSE)*PRINCIPAL!$H$190,IF(OR(L690=PRINCIPAL!$I$190,L690=PRINCIPAL!$I$190+PRINCIPAL!$I$190,L690=PRINCIPAL!$I$190+PRINCIPAL!$I$190+PRINCIPAL!$I$190),0,IF(L690=PRINCIPAL!$J$190,VLOOKUP($AR$672,'Banco de Dados'!$B$4:$J$50,6,FALSE)*(1-(PRINCIPAL!$K$190/100)),IF(L690=PRINCIPAL!$L$190,VLOOKUP($AR$672,'Banco de Dados'!$B$4:$J$50,6,FALSE)*(1-(PRINCIPAL!$M$190/100)),IF(L690=PRINCIPAL!$N$190,VLOOKUP($AR$672,'Banco de Dados'!$B$4:$J$50,6,FALSE)*(1-(PRINCIPAL!$O$190/100)),VLOOKUP($AR$672,'Banco de Dados'!$B$4:$J$50,6,FALSE)))))))))),"")</f>
        <v/>
      </c>
      <c r="AR690" s="29" t="str">
        <f>IFERROR(AQ690*(IFERROR(VLOOKUP($AR$672,'Banco de Dados'!$B$4:$J$50,4,FALSE),"ERRO")),"")</f>
        <v/>
      </c>
      <c r="AS690" s="29" t="str">
        <f t="shared" si="468"/>
        <v/>
      </c>
      <c r="AT690" s="103" t="str">
        <f>IFERROR(AS690*(C690*(PRINCIPAL!$G$190/100))*0.47*(44/12),"")</f>
        <v/>
      </c>
      <c r="AU690" s="111" t="str">
        <f t="shared" si="469"/>
        <v/>
      </c>
      <c r="AV690" s="30" t="str">
        <f>IFERROR(IF(AND(PRINCIPAL!$H$191&lt;&gt;"",OR(L690=PRINCIPAL!$I$191,L690=PRINCIPAL!$I$191+PRINCIPAL!$I$191,L690=PRINCIPAL!$I$191+PRINCIPAL!$I$191+PRINCIPAL!$I$191)),0,IF(AND(PRINCIPAL!$H$191&lt;&gt;"",L690=PRINCIPAL!$J$191),VLOOKUP($AW$672,'Banco de Dados'!$B$4:$J$50,8,FALSE)*PRINCIPAL!$H$191*(1-(PRINCIPAL!$K$191/100)),IF(AND(PRINCIPAL!$H$191&lt;&gt;"",L690=PRINCIPAL!$L$191),VLOOKUP($AW$672,'Banco de Dados'!$B$4:$J$50,8,FALSE)*PRINCIPAL!$H$191*(1-(PRINCIPAL!$M$191/100)),IF(AND(PRINCIPAL!$H$191&lt;&gt;"",L690=PRINCIPAL!$N$191),VLOOKUP($AW$672,'Banco de Dados'!$B$4:$J$50,8,FALSE)*PRINCIPAL!$H$191*(1-(PRINCIPAL!$O$191/100)),IF(PRINCIPAL!$H$191&lt;&gt;"",VLOOKUP($AW$672,'Banco de Dados'!$B$4:$J$50,8,FALSE)*PRINCIPAL!$H$191,IF(OR(L690=PRINCIPAL!$I$191,L690=PRINCIPAL!$I$191+PRINCIPAL!$I$191,L690=PRINCIPAL!$I$191+PRINCIPAL!$I$191+PRINCIPAL!$I$191),0,IF(L690=PRINCIPAL!$J$191,VLOOKUP($AW$672,'Banco de Dados'!$B$4:$J$50,6,FALSE)*(1-(PRINCIPAL!$K$191/100)),IF(L690=PRINCIPAL!$L$191,VLOOKUP($AW$672,'Banco de Dados'!$B$4:$J$50,6,FALSE)*(1-(PRINCIPAL!$M$191/100)),IF(L690=PRINCIPAL!$N$191,VLOOKUP($AW$672,'Banco de Dados'!$B$4:$J$50,6,FALSE)*(1-(PRINCIPAL!$O$191/100)),VLOOKUP($AW$672,'Banco de Dados'!$B$4:$J$50,6,FALSE)))))))))),"")</f>
        <v/>
      </c>
      <c r="AW690" s="29" t="str">
        <f>IFERROR(AV690*(IFERROR(VLOOKUP($AW$672,'Banco de Dados'!$B$4:$J$50,4,FALSE),"ERRO")),"")</f>
        <v/>
      </c>
      <c r="AX690" s="29" t="str">
        <f t="shared" si="470"/>
        <v/>
      </c>
      <c r="AY690" s="103" t="str">
        <f>IFERROR(AX690*(C690*(PRINCIPAL!$G$191/100))*0.47*(44/12),"")</f>
        <v/>
      </c>
      <c r="AZ690" s="111" t="str">
        <f t="shared" si="475"/>
        <v/>
      </c>
      <c r="BA690" s="30" t="str">
        <f>IFERROR(IF(AND(PRINCIPAL!$H$192&lt;&gt;"",OR(L690=PRINCIPAL!$I$192,L690=PRINCIPAL!$I$192+PRINCIPAL!$I$192,L690=PRINCIPAL!$I$192+PRINCIPAL!$I$192+PRINCIPAL!$I$192)),0,IF(AND(PRINCIPAL!$H$192&lt;&gt;"",L690=PRINCIPAL!$J$192),VLOOKUP($BB$672,'Banco de Dados'!$B$4:$J$50,8,FALSE)*PRINCIPAL!$H$192*(1-(PRINCIPAL!$K$192/100)),IF(AND(PRINCIPAL!$H$192&lt;&gt;"",L690=PRINCIPAL!$L$192),VLOOKUP($BB$672,'Banco de Dados'!$B$4:$J$50,8,FALSE)*PRINCIPAL!$H$192*(1-(PRINCIPAL!$M$192/100)),IF(AND(PRINCIPAL!$H$192&lt;&gt;"",L690=PRINCIPAL!$N$192),VLOOKUP($BB$672,'Banco de Dados'!$B$4:$J$50,8,FALSE)*PRINCIPAL!$H$192*(1-(PRINCIPAL!$O$192/100)),IF(PRINCIPAL!$H$192&lt;&gt;"",VLOOKUP($BB$672,'Banco de Dados'!$B$4:$J$50,8,FALSE)*PRINCIPAL!$H$192,IF(OR(L690=PRINCIPAL!$I$192,L690=PRINCIPAL!$I$192+PRINCIPAL!$I$192,L690=PRINCIPAL!$I$192+PRINCIPAL!$I$192+PRINCIPAL!$I$192),0,IF(L690=PRINCIPAL!$J$192,VLOOKUP($BB$672,'Banco de Dados'!$B$4:$J$50,6,FALSE)*(1-(PRINCIPAL!$K$192/100)),IF(L690=PRINCIPAL!$L$192,VLOOKUP($BB$672,'Banco de Dados'!$B$4:$J$50,6,FALSE)*(1-(PRINCIPAL!$M$192/100)),IF(L690=PRINCIPAL!$N$192,VLOOKUP($BB$672,'Banco de Dados'!$B$4:$J$50,6,FALSE)*(1-(PRINCIPAL!$O$192/100)),VLOOKUP($BB$672,'Banco de Dados'!$B$4:$J$50,6,FALSE)))))))))),"")</f>
        <v/>
      </c>
      <c r="BB690" s="29" t="str">
        <f>IFERROR(BA690*(IFERROR(VLOOKUP($BB$672,'Banco de Dados'!$B$4:$J$50,4,FALSE),"ERRO")),"")</f>
        <v/>
      </c>
      <c r="BC690" s="29" t="str">
        <f t="shared" si="476"/>
        <v/>
      </c>
      <c r="BD690" s="103" t="str">
        <f>IFERROR(BC690*(C690*(PRINCIPAL!$G$192/100))*0.47*(44/12),"")</f>
        <v/>
      </c>
      <c r="BE690" s="111" t="str">
        <f t="shared" si="455"/>
        <v/>
      </c>
      <c r="BF690" s="30" t="str">
        <f>IFERROR(IF(AND(PRINCIPAL!$H$193&lt;&gt;"",OR(L690=PRINCIPAL!$I$193,L690=PRINCIPAL!$I$193+PRINCIPAL!$I$193,L690=PRINCIPAL!$I$193+PRINCIPAL!$I$193+PRINCIPAL!$I$193)),0,IF(AND(PRINCIPAL!$H$193&lt;&gt;"",L690=PRINCIPAL!$J$193),VLOOKUP($BG$672,'Banco de Dados'!$B$4:$J$50,8,FALSE)*PRINCIPAL!$H$193*(1-(PRINCIPAL!$K$193/100)),IF(AND(PRINCIPAL!$H$193&lt;&gt;"",L690=PRINCIPAL!$L$193),VLOOKUP($BG$672,'Banco de Dados'!$B$4:$J$50,8,FALSE)*PRINCIPAL!$H$193*(1-(PRINCIPAL!$M$193/100)),IF(AND(PRINCIPAL!$H$193&lt;&gt;"",L690=PRINCIPAL!$N$193),VLOOKUP($BG$672,'Banco de Dados'!$B$4:$J$50,8,FALSE)*PRINCIPAL!$H$193*(1-(PRINCIPAL!$O$193/100)),IF(PRINCIPAL!$H$193&lt;&gt;"",VLOOKUP($BG$672,'Banco de Dados'!$B$4:$J$50,8,FALSE)*PRINCIPAL!$H$193,IF(OR(L690=PRINCIPAL!$I$193,L690=PRINCIPAL!$I$193+PRINCIPAL!$I$193,L690=PRINCIPAL!$I$193+PRINCIPAL!$I$193+PRINCIPAL!$I$193),0,IF(L690=PRINCIPAL!$J$193,VLOOKUP($BG$672,'Banco de Dados'!$B$4:$J$50,6,FALSE)*(1-(PRINCIPAL!$K$193/100)),IF(L690=PRINCIPAL!$L$193,VLOOKUP($BG$672,'Banco de Dados'!$B$4:$J$50,6,FALSE)*(1-(PRINCIPAL!$M$193/100)),IF(L690=PRINCIPAL!$N$193,VLOOKUP($BG$672,'Banco de Dados'!$B$4:$J$50,6,FALSE)*(1-(PRINCIPAL!$O$193/100)),VLOOKUP($BG$672,'Banco de Dados'!$B$4:$J$50,6,FALSE)))))))))),"")</f>
        <v/>
      </c>
      <c r="BG690" s="29" t="str">
        <f>IFERROR(BF690*(IFERROR(VLOOKUP($BG$672,'Banco de Dados'!$B$4:$J$50,4,FALSE),"ERRO")),"")</f>
        <v/>
      </c>
      <c r="BH690" s="29" t="str">
        <f t="shared" si="471"/>
        <v/>
      </c>
      <c r="BI690" s="103" t="str">
        <f>IFERROR(BH690*(C690*(PRINCIPAL!$G$193/100))*0.47*(44/12),"")</f>
        <v/>
      </c>
      <c r="BJ690" s="102" t="str">
        <f t="shared" si="456"/>
        <v/>
      </c>
    </row>
    <row r="691" spans="2:62" ht="12.75" customHeight="1" x14ac:dyDescent="0.3">
      <c r="B691" s="326">
        <f t="shared" si="457"/>
        <v>2037</v>
      </c>
      <c r="C691" s="340"/>
      <c r="D691" s="1"/>
      <c r="E691" s="116">
        <v>17</v>
      </c>
      <c r="F691" s="24" t="str">
        <f>IFERROR(VLOOKUP($G$672,'Banco de Dados'!$B$4:$J$50,6,FALSE),"")</f>
        <v/>
      </c>
      <c r="G691" s="25" t="str">
        <f>IFERROR(F691*(IFERROR(VLOOKUP($G$672,'Banco de Dados'!$B$4:$J$50,4,FALSE),"ERRO")),"")</f>
        <v/>
      </c>
      <c r="H691" s="25" t="str">
        <f t="shared" si="458"/>
        <v/>
      </c>
      <c r="I691" s="103" t="str">
        <f t="shared" si="459"/>
        <v/>
      </c>
      <c r="J691" s="117" t="str">
        <f t="shared" si="460"/>
        <v/>
      </c>
      <c r="K691" s="1"/>
      <c r="L691" s="91">
        <v>17</v>
      </c>
      <c r="M691" s="24" t="str">
        <f>IFERROR(IF(AND(PRINCIPAL!$H$184&lt;&gt;"",OR(L691=PRINCIPAL!$I$184,L691=PRINCIPAL!$I$184+PRINCIPAL!$I$184,L691=PRINCIPAL!$I$184+PRINCIPAL!$I$184+PRINCIPAL!$I$184)),0,IF(AND(PRINCIPAL!$H$184&lt;&gt;"",L691=PRINCIPAL!$J$184),VLOOKUP($N$672,'Banco de Dados'!$B$4:$J$50,8,FALSE)*PRINCIPAL!$H$184*(1-(PRINCIPAL!$K$184/100)),IF(AND(PRINCIPAL!$H$184&lt;&gt;"",L691=PRINCIPAL!$L$184),VLOOKUP($N$672,'Banco de Dados'!$B$4:$J$50,8,FALSE)*PRINCIPAL!$H$184*(1-(PRINCIPAL!$M$184/100)),IF(AND(PRINCIPAL!$H$184&lt;&gt;"",L691=PRINCIPAL!$N$184),VLOOKUP($N$672,'Banco de Dados'!$B$4:$J$50,8,FALSE)*PRINCIPAL!$H$184*(1-(PRINCIPAL!$O$184/100)),IF(PRINCIPAL!$H$184&lt;&gt;"",VLOOKUP($N$672,'Banco de Dados'!$B$4:$J$50,8,FALSE)*PRINCIPAL!$H$184,IF(OR(L691=PRINCIPAL!$I$184,L691=PRINCIPAL!$I$184+PRINCIPAL!$I$184,L691=PRINCIPAL!$I$184+PRINCIPAL!$I$184+PRINCIPAL!$I$184),0,IF(L691=PRINCIPAL!$J$184,VLOOKUP($N$672,'Banco de Dados'!$B$4:$J$50,6,FALSE)*(1-(PRINCIPAL!$K$184/100)),IF(L691=PRINCIPAL!$L$184,VLOOKUP($N$672,'Banco de Dados'!$B$4:$J$50,6,FALSE)*(1-(PRINCIPAL!$M$184/100)),IF(L691=PRINCIPAL!$N$184,VLOOKUP($N$672,'Banco de Dados'!$B$4:$J$50,6,FALSE)*(1-(PRINCIPAL!$O$184/100)),VLOOKUP($N$672,'Banco de Dados'!$B$4:$J$50,6,FALSE)))))))))),"")</f>
        <v/>
      </c>
      <c r="N691" s="25" t="str">
        <f>IFERROR(M691*(IFERROR(VLOOKUP($N$672,'Banco de Dados'!$B$4:$J$50,4,FALSE),"ERRO")),"")</f>
        <v/>
      </c>
      <c r="O691" s="25" t="str">
        <f t="shared" si="461"/>
        <v/>
      </c>
      <c r="P691" s="103" t="str">
        <f>IFERROR(O691*(C691*(PRINCIPAL!$G$184/100))*0.47*(44/12),"")</f>
        <v/>
      </c>
      <c r="Q691" s="107" t="str">
        <f>IFERROR(Q690+P691,"")</f>
        <v/>
      </c>
      <c r="R691" s="29" t="str">
        <f>IFERROR(IF(AND(PRINCIPAL!$H$185&lt;&gt;"",OR(L691=PRINCIPAL!$I$185,L691=PRINCIPAL!$I$185+PRINCIPAL!$I$185,L691=PRINCIPAL!$I$185+PRINCIPAL!$I$185+PRINCIPAL!$I$185)),0,IF(AND(PRINCIPAL!$H$185&lt;&gt;"",L691=PRINCIPAL!$J$185),VLOOKUP($S$672,'Banco de Dados'!$B$4:$J$50,8,FALSE)*PRINCIPAL!$H$185*(1-(PRINCIPAL!$K$185/100)),IF(AND(PRINCIPAL!$H$185&lt;&gt;"",L691=PRINCIPAL!$L$185),VLOOKUP($S$672,'Banco de Dados'!$B$4:$J$50,8,FALSE)*PRINCIPAL!$H$185*(1-(PRINCIPAL!$M$185/100)),IF(AND(PRINCIPAL!$H$185&lt;&gt;"",L691=PRINCIPAL!$N$185),VLOOKUP($S$672,'Banco de Dados'!$B$4:$J$50,8,FALSE)*PRINCIPAL!$H$185*(1-(PRINCIPAL!$O$185/100)),IF(PRINCIPAL!$H$185&lt;&gt;"",VLOOKUP($S$672,'Banco de Dados'!$B$4:$J$50,8,FALSE)*PRINCIPAL!$H$185,IF(OR(L691=PRINCIPAL!$I$185,L691=PRINCIPAL!$I$185+PRINCIPAL!$I$185,L691=PRINCIPAL!$I$185+PRINCIPAL!$I$185+PRINCIPAL!$I$185),0,IF(L691=PRINCIPAL!$J$185,VLOOKUP($S$672,'Banco de Dados'!$B$4:$J$50,6,FALSE)*(1-(PRINCIPAL!$K$185/100)),IF(L691=PRINCIPAL!$L$185,VLOOKUP($S$672,'Banco de Dados'!$B$4:$J$50,6,FALSE)*(1-(PRINCIPAL!$M$185/100)),IF(L691=PRINCIPAL!$N$185,VLOOKUP($S$672,'Banco de Dados'!$B$4:$J$50,6,FALSE)*(1-(PRINCIPAL!$O$185/100)),VLOOKUP($S$672,'Banco de Dados'!$B$4:$J$50,6,FALSE)))))))))),"")</f>
        <v/>
      </c>
      <c r="S691" s="29" t="str">
        <f>IFERROR(R691*(IFERROR(VLOOKUP($S$672,'Banco de Dados'!$B$4:$J$50,4,FALSE),"ERRO")),"")</f>
        <v/>
      </c>
      <c r="T691" s="29" t="str">
        <f t="shared" si="478"/>
        <v/>
      </c>
      <c r="U691" s="103" t="str">
        <f>IFERROR(T691*(C691*(PRINCIPAL!$G$185/100))*0.47*(44/12),"")</f>
        <v/>
      </c>
      <c r="V691" s="103" t="str">
        <f t="shared" si="454"/>
        <v/>
      </c>
      <c r="W691" s="30" t="str">
        <f>IFERROR(IF(AND(PRINCIPAL!$H$186&lt;&gt;"",OR(L691=PRINCIPAL!$I$186,L691=PRINCIPAL!$I$186+PRINCIPAL!$I$186,L691=PRINCIPAL!$I$186+PRINCIPAL!$I$186+PRINCIPAL!$I$186)),0,IF(AND(PRINCIPAL!$H$186&lt;&gt;"",L691=PRINCIPAL!$J$186),VLOOKUP($X$672,'Banco de Dados'!$B$4:$J$50,8,FALSE)*PRINCIPAL!$H$186*(1-(PRINCIPAL!$K$186/100)),IF(AND(PRINCIPAL!$H$186&lt;&gt;"",L691=PRINCIPAL!$L$186),VLOOKUP($X$672,'Banco de Dados'!$B$4:$J$50,8,FALSE)*PRINCIPAL!$H$186*(1-(PRINCIPAL!$M$186/100)),IF(AND(PRINCIPAL!$H$186&lt;&gt;"",L691=PRINCIPAL!$N$186),VLOOKUP($X$672,'Banco de Dados'!$B$4:$J$50,8,FALSE)*PRINCIPAL!$H$186*(1-(PRINCIPAL!$O$186/100)),IF(PRINCIPAL!$H$186&lt;&gt;"",VLOOKUP($X$672,'Banco de Dados'!$B$4:$J$50,8,FALSE)*PRINCIPAL!$H$186,IF(OR(L691=PRINCIPAL!$I$186,L691=PRINCIPAL!$I$186+PRINCIPAL!$I$186,L691=PRINCIPAL!$I$186+PRINCIPAL!$I$186+PRINCIPAL!$I$186),0,IF(L691=PRINCIPAL!$J$186,VLOOKUP($X$672,'Banco de Dados'!$B$4:$J$50,6,FALSE)*(1-(PRINCIPAL!$K$186/100)),IF(L691=PRINCIPAL!$L$186,VLOOKUP($X$672,'Banco de Dados'!$B$4:$J$50,6,FALSE)*(1-(PRINCIPAL!$M$186/100)),IF(L691=PRINCIPAL!$N$186,VLOOKUP($X$672,'Banco de Dados'!$B$4:$J$50,6,FALSE)*(1-(PRINCIPAL!$O$186/100)),VLOOKUP($X$672,'Banco de Dados'!$B$4:$J$50,6,FALSE)))))))))),"")</f>
        <v/>
      </c>
      <c r="X691" s="29" t="str">
        <f>IFERROR(W691*(IFERROR(VLOOKUP($X$672,'Banco de Dados'!$B$4:$J$50,4,FALSE),"ERRO")),"")</f>
        <v/>
      </c>
      <c r="Y691" s="29" t="str">
        <f t="shared" si="472"/>
        <v/>
      </c>
      <c r="Z691" s="103" t="str">
        <f>IFERROR(Y691*(C691*(PRINCIPAL!$G$186/100))*0.47*(44/12),"")</f>
        <v/>
      </c>
      <c r="AA691" s="111" t="str">
        <f t="shared" si="473"/>
        <v/>
      </c>
      <c r="AB691" s="30" t="str">
        <f>IFERROR(IF(AND(PRINCIPAL!$H$187&lt;&gt;"",OR(L691=PRINCIPAL!$I$187,L691=PRINCIPAL!$I$187+PRINCIPAL!$I$187,L691=PRINCIPAL!$I$187+PRINCIPAL!$I$187+PRINCIPAL!$I$187)),0,IF(AND(PRINCIPAL!$H$187&lt;&gt;"",L691=PRINCIPAL!$J$187),VLOOKUP($AC$672,'Banco de Dados'!$B$4:$J$50,8,FALSE)*PRINCIPAL!$H$187*(1-(PRINCIPAL!$K$187/100)),IF(AND(PRINCIPAL!$H$187&lt;&gt;"",L691=PRINCIPAL!$L$187),VLOOKUP($AC$672,'Banco de Dados'!$B$4:$J$50,8,FALSE)*PRINCIPAL!$H$187*(1-(PRINCIPAL!$M$187/100)),IF(AND(PRINCIPAL!$H$187&lt;&gt;"",L691=PRINCIPAL!$N$187),VLOOKUP($AC$672,'Banco de Dados'!$B$4:$J$50,8,FALSE)*PRINCIPAL!$H$187*(1-(PRINCIPAL!$O$187/100)),IF(PRINCIPAL!$H$187&lt;&gt;"",VLOOKUP($AC$672,'Banco de Dados'!$B$4:$J$50,8,FALSE)*PRINCIPAL!$H$187,IF(OR(L691=PRINCIPAL!$I$187,L691=PRINCIPAL!$I$187+PRINCIPAL!$I$187,L691=PRINCIPAL!$I$187+PRINCIPAL!$I$187+PRINCIPAL!$I$187),0,IF(L691=PRINCIPAL!$J$187,VLOOKUP($AC$672,'Banco de Dados'!$B$4:$J$50,6,FALSE)*(1-(PRINCIPAL!$K$187/100)),IF(L691=PRINCIPAL!$L$187,VLOOKUP($AC$672,'Banco de Dados'!$B$4:$J$50,6,FALSE)*(1-(PRINCIPAL!$M$187/100)),IF(L691=PRINCIPAL!$N$187,VLOOKUP($AC$672,'Banco de Dados'!$B$4:$J$50,6,FALSE)*(1-(PRINCIPAL!$O$187/100)),VLOOKUP($AC$672,'Banco de Dados'!$B$4:$J$50,6,FALSE)))))))))),"")</f>
        <v/>
      </c>
      <c r="AC691" s="29" t="str">
        <f>IFERROR(AB691*(IFERROR(VLOOKUP($AC$672,'Banco de Dados'!$B$4:$J$50,4,FALSE),"ERRO")),"")</f>
        <v/>
      </c>
      <c r="AD691" s="29" t="str">
        <f t="shared" si="463"/>
        <v/>
      </c>
      <c r="AE691" s="103" t="str">
        <f>IFERROR(AD691*(C691*(PRINCIPAL!$G$187/100))*0.47*(44/12),"")</f>
        <v/>
      </c>
      <c r="AF691" s="111" t="str">
        <f t="shared" si="464"/>
        <v/>
      </c>
      <c r="AG691" s="30" t="str">
        <f>IFERROR(IF(AND(PRINCIPAL!$H$188&lt;&gt;"",OR(L691=PRINCIPAL!$I$188,L691=PRINCIPAL!$I$188+PRINCIPAL!$I$188,L691=PRINCIPAL!$I$188+PRINCIPAL!$I$188+PRINCIPAL!$I$188)),0,IF(AND(PRINCIPAL!$H$188&lt;&gt;"",L691=PRINCIPAL!$J$188),VLOOKUP($AH$672,'Banco de Dados'!$B$4:$J$50,8,FALSE)*PRINCIPAL!$H$188*(1-(PRINCIPAL!$K$188/100)),IF(AND(PRINCIPAL!$H$188&lt;&gt;"",L691=PRINCIPAL!$L$188),VLOOKUP($AH$672,'Banco de Dados'!$B$4:$J$50,8,FALSE)*PRINCIPAL!$H$188*(1-(PRINCIPAL!$M$188/100)),IF(AND(PRINCIPAL!$H$188&lt;&gt;"",L691=PRINCIPAL!$N$188),VLOOKUP($AH$672,'Banco de Dados'!$B$4:$J$50,8,FALSE)*PRINCIPAL!$H$188*(1-(PRINCIPAL!$O$188/100)),IF(PRINCIPAL!$H$188&lt;&gt;"",VLOOKUP($AH$672,'Banco de Dados'!$B$4:$J$50,8,FALSE)*PRINCIPAL!$H$188,IF(OR(L691=PRINCIPAL!$I$188,L691=PRINCIPAL!$I$188+PRINCIPAL!$I$188,L691=PRINCIPAL!$I$188+PRINCIPAL!$I$188+PRINCIPAL!$I$188),0,IF(L691=PRINCIPAL!$J$188,VLOOKUP($AH$672,'Banco de Dados'!$B$4:$J$50,6,FALSE)*(1-(PRINCIPAL!$K$188/100)),IF(L691=PRINCIPAL!$L$188,VLOOKUP($AH$672,'Banco de Dados'!$B$4:$J$50,6,FALSE)*(1-(PRINCIPAL!$M$188/100)),IF(L691=PRINCIPAL!$N$188,VLOOKUP($AH$672,'Banco de Dados'!$B$4:$J$50,6,FALSE)*(1-(PRINCIPAL!$O$188/100)),VLOOKUP($AH$672,'Banco de Dados'!$B$4:$J$50,6,FALSE)))))))))),"")</f>
        <v/>
      </c>
      <c r="AH691" s="29" t="str">
        <f>IFERROR(AG691*(IFERROR(VLOOKUP($AH$672,'Banco de Dados'!$B$4:$J$50,4,FALSE),"ERRO")),"")</f>
        <v/>
      </c>
      <c r="AI691" s="29" t="str">
        <f t="shared" si="465"/>
        <v/>
      </c>
      <c r="AJ691" s="103" t="str">
        <f>IFERROR(AI691*(C691*(PRINCIPAL!$G$188/100))*0.47*(44/12),"")</f>
        <v/>
      </c>
      <c r="AK691" s="111" t="str">
        <f t="shared" si="474"/>
        <v/>
      </c>
      <c r="AL691" s="30" t="str">
        <f>IFERROR(IF(AND(PRINCIPAL!$H$189&lt;&gt;"",OR(L691=PRINCIPAL!$I$189,L691=PRINCIPAL!$I$189+PRINCIPAL!$I$189,L691=PRINCIPAL!$I$189+PRINCIPAL!$I$189+PRINCIPAL!$I$189)),0,IF(AND(PRINCIPAL!$H$189&lt;&gt;"",L691=PRINCIPAL!$J$189),VLOOKUP($AM$672,'Banco de Dados'!$B$4:$J$50,8,FALSE)*PRINCIPAL!$H$189*(1-(PRINCIPAL!$K$189/100)),IF(AND(PRINCIPAL!$H$189&lt;&gt;"",L691=PRINCIPAL!$L$189),VLOOKUP($AM$672,'Banco de Dados'!$B$4:$J$50,8,FALSE)*PRINCIPAL!$H$189*(1-(PRINCIPAL!$M$189/100)),IF(AND(PRINCIPAL!$H$189&lt;&gt;"",L691=PRINCIPAL!$N$189),VLOOKUP($AM$672,'Banco de Dados'!$B$4:$J$50,8,FALSE)*PRINCIPAL!$H$189*(1-(PRINCIPAL!$O$189/100)),IF(PRINCIPAL!$H$189&lt;&gt;"",VLOOKUP($AM$672,'Banco de Dados'!$B$4:$J$50,8,FALSE)*PRINCIPAL!$H$189,IF(OR(L691=PRINCIPAL!$I$189,L691=PRINCIPAL!$I$189+PRINCIPAL!$I$189,L691=PRINCIPAL!$I$189+PRINCIPAL!$I$189+PRINCIPAL!$I$189),0,IF(L691=PRINCIPAL!$J$189,VLOOKUP($AM$672,'Banco de Dados'!$B$4:$J$50,6,FALSE)*(1-(PRINCIPAL!$K$189/100)),IF(L691=PRINCIPAL!$L$189,VLOOKUP($AM$672,'Banco de Dados'!$B$4:$J$50,6,FALSE)*(1-(PRINCIPAL!$M$189/100)),IF(L691=PRINCIPAL!$N$189,VLOOKUP($AM$672,'Banco de Dados'!$B$4:$J$50,6,FALSE)*(1-(PRINCIPAL!$O$189/100)),VLOOKUP($AM$672,'Banco de Dados'!$B$4:$J$50,6,FALSE)))))))))),"")</f>
        <v/>
      </c>
      <c r="AM691" s="29" t="str">
        <f>IFERROR(AL691*(IFERROR(VLOOKUP($AM$672,'Banco de Dados'!$B$4:$J$50,4,FALSE),"ERRO")),"")</f>
        <v/>
      </c>
      <c r="AN691" s="29" t="str">
        <f t="shared" si="466"/>
        <v/>
      </c>
      <c r="AO691" s="103" t="str">
        <f>IFERROR(AN691*(C691*(PRINCIPAL!$G$189/100))*0.47*(44/12),"")</f>
        <v/>
      </c>
      <c r="AP691" s="111" t="str">
        <f t="shared" si="467"/>
        <v/>
      </c>
      <c r="AQ691" s="30" t="str">
        <f>IFERROR(IF(AND(PRINCIPAL!$H$190&lt;&gt;"",OR(L691=PRINCIPAL!$I$190,L691=PRINCIPAL!$I$190+PRINCIPAL!$I$190,L691=PRINCIPAL!$I$190+PRINCIPAL!$I$190+PRINCIPAL!$I$190)),0,IF(AND(PRINCIPAL!$H$190&lt;&gt;"",L691=PRINCIPAL!$J$190),VLOOKUP($AR$672,'Banco de Dados'!$B$4:$J$50,8,FALSE)*PRINCIPAL!$H$190*(1-(PRINCIPAL!$K$190/100)),IF(AND(PRINCIPAL!$H$190&lt;&gt;"",L691=PRINCIPAL!$L$190),VLOOKUP($AR$672,'Banco de Dados'!$B$4:$J$50,8,FALSE)*PRINCIPAL!$H$190*(1-(PRINCIPAL!$M$190/100)),IF(AND(PRINCIPAL!$H$190&lt;&gt;"",L691=PRINCIPAL!$N$190),VLOOKUP($AR$672,'Banco de Dados'!$B$4:$J$50,8,FALSE)*PRINCIPAL!$H$190*(1-(PRINCIPAL!$O$190/100)),IF(PRINCIPAL!$H$190&lt;&gt;"",VLOOKUP($AR$672,'Banco de Dados'!$B$4:$J$50,8,FALSE)*PRINCIPAL!$H$190,IF(OR(L691=PRINCIPAL!$I$190,L691=PRINCIPAL!$I$190+PRINCIPAL!$I$190,L691=PRINCIPAL!$I$190+PRINCIPAL!$I$190+PRINCIPAL!$I$190),0,IF(L691=PRINCIPAL!$J$190,VLOOKUP($AR$672,'Banco de Dados'!$B$4:$J$50,6,FALSE)*(1-(PRINCIPAL!$K$190/100)),IF(L691=PRINCIPAL!$L$190,VLOOKUP($AR$672,'Banco de Dados'!$B$4:$J$50,6,FALSE)*(1-(PRINCIPAL!$M$190/100)),IF(L691=PRINCIPAL!$N$190,VLOOKUP($AR$672,'Banco de Dados'!$B$4:$J$50,6,FALSE)*(1-(PRINCIPAL!$O$190/100)),VLOOKUP($AR$672,'Banco de Dados'!$B$4:$J$50,6,FALSE)))))))))),"")</f>
        <v/>
      </c>
      <c r="AR691" s="29" t="str">
        <f>IFERROR(AQ691*(IFERROR(VLOOKUP($AR$672,'Banco de Dados'!$B$4:$J$50,4,FALSE),"ERRO")),"")</f>
        <v/>
      </c>
      <c r="AS691" s="29" t="str">
        <f t="shared" si="468"/>
        <v/>
      </c>
      <c r="AT691" s="103" t="str">
        <f>IFERROR(AS691*(C691*(PRINCIPAL!$G$190/100))*0.47*(44/12),"")</f>
        <v/>
      </c>
      <c r="AU691" s="111" t="str">
        <f t="shared" si="469"/>
        <v/>
      </c>
      <c r="AV691" s="30" t="str">
        <f>IFERROR(IF(AND(PRINCIPAL!$H$191&lt;&gt;"",OR(L691=PRINCIPAL!$I$191,L691=PRINCIPAL!$I$191+PRINCIPAL!$I$191,L691=PRINCIPAL!$I$191+PRINCIPAL!$I$191+PRINCIPAL!$I$191)),0,IF(AND(PRINCIPAL!$H$191&lt;&gt;"",L691=PRINCIPAL!$J$191),VLOOKUP($AW$672,'Banco de Dados'!$B$4:$J$50,8,FALSE)*PRINCIPAL!$H$191*(1-(PRINCIPAL!$K$191/100)),IF(AND(PRINCIPAL!$H$191&lt;&gt;"",L691=PRINCIPAL!$L$191),VLOOKUP($AW$672,'Banco de Dados'!$B$4:$J$50,8,FALSE)*PRINCIPAL!$H$191*(1-(PRINCIPAL!$M$191/100)),IF(AND(PRINCIPAL!$H$191&lt;&gt;"",L691=PRINCIPAL!$N$191),VLOOKUP($AW$672,'Banco de Dados'!$B$4:$J$50,8,FALSE)*PRINCIPAL!$H$191*(1-(PRINCIPAL!$O$191/100)),IF(PRINCIPAL!$H$191&lt;&gt;"",VLOOKUP($AW$672,'Banco de Dados'!$B$4:$J$50,8,FALSE)*PRINCIPAL!$H$191,IF(OR(L691=PRINCIPAL!$I$191,L691=PRINCIPAL!$I$191+PRINCIPAL!$I$191,L691=PRINCIPAL!$I$191+PRINCIPAL!$I$191+PRINCIPAL!$I$191),0,IF(L691=PRINCIPAL!$J$191,VLOOKUP($AW$672,'Banco de Dados'!$B$4:$J$50,6,FALSE)*(1-(PRINCIPAL!$K$191/100)),IF(L691=PRINCIPAL!$L$191,VLOOKUP($AW$672,'Banco de Dados'!$B$4:$J$50,6,FALSE)*(1-(PRINCIPAL!$M$191/100)),IF(L691=PRINCIPAL!$N$191,VLOOKUP($AW$672,'Banco de Dados'!$B$4:$J$50,6,FALSE)*(1-(PRINCIPAL!$O$191/100)),VLOOKUP($AW$672,'Banco de Dados'!$B$4:$J$50,6,FALSE)))))))))),"")</f>
        <v/>
      </c>
      <c r="AW691" s="29" t="str">
        <f>IFERROR(AV691*(IFERROR(VLOOKUP($AW$672,'Banco de Dados'!$B$4:$J$50,4,FALSE),"ERRO")),"")</f>
        <v/>
      </c>
      <c r="AX691" s="29" t="str">
        <f t="shared" si="470"/>
        <v/>
      </c>
      <c r="AY691" s="103" t="str">
        <f>IFERROR(AX691*(C691*(PRINCIPAL!$G$191/100))*0.47*(44/12),"")</f>
        <v/>
      </c>
      <c r="AZ691" s="111" t="str">
        <f t="shared" si="475"/>
        <v/>
      </c>
      <c r="BA691" s="30" t="str">
        <f>IFERROR(IF(AND(PRINCIPAL!$H$192&lt;&gt;"",OR(L691=PRINCIPAL!$I$192,L691=PRINCIPAL!$I$192+PRINCIPAL!$I$192,L691=PRINCIPAL!$I$192+PRINCIPAL!$I$192+PRINCIPAL!$I$192)),0,IF(AND(PRINCIPAL!$H$192&lt;&gt;"",L691=PRINCIPAL!$J$192),VLOOKUP($BB$672,'Banco de Dados'!$B$4:$J$50,8,FALSE)*PRINCIPAL!$H$192*(1-(PRINCIPAL!$K$192/100)),IF(AND(PRINCIPAL!$H$192&lt;&gt;"",L691=PRINCIPAL!$L$192),VLOOKUP($BB$672,'Banco de Dados'!$B$4:$J$50,8,FALSE)*PRINCIPAL!$H$192*(1-(PRINCIPAL!$M$192/100)),IF(AND(PRINCIPAL!$H$192&lt;&gt;"",L691=PRINCIPAL!$N$192),VLOOKUP($BB$672,'Banco de Dados'!$B$4:$J$50,8,FALSE)*PRINCIPAL!$H$192*(1-(PRINCIPAL!$O$192/100)),IF(PRINCIPAL!$H$192&lt;&gt;"",VLOOKUP($BB$672,'Banco de Dados'!$B$4:$J$50,8,FALSE)*PRINCIPAL!$H$192,IF(OR(L691=PRINCIPAL!$I$192,L691=PRINCIPAL!$I$192+PRINCIPAL!$I$192,L691=PRINCIPAL!$I$192+PRINCIPAL!$I$192+PRINCIPAL!$I$192),0,IF(L691=PRINCIPAL!$J$192,VLOOKUP($BB$672,'Banco de Dados'!$B$4:$J$50,6,FALSE)*(1-(PRINCIPAL!$K$192/100)),IF(L691=PRINCIPAL!$L$192,VLOOKUP($BB$672,'Banco de Dados'!$B$4:$J$50,6,FALSE)*(1-(PRINCIPAL!$M$192/100)),IF(L691=PRINCIPAL!$N$192,VLOOKUP($BB$672,'Banco de Dados'!$B$4:$J$50,6,FALSE)*(1-(PRINCIPAL!$O$192/100)),VLOOKUP($BB$672,'Banco de Dados'!$B$4:$J$50,6,FALSE)))))))))),"")</f>
        <v/>
      </c>
      <c r="BB691" s="29" t="str">
        <f>IFERROR(BA691*(IFERROR(VLOOKUP($BB$672,'Banco de Dados'!$B$4:$J$50,4,FALSE),"ERRO")),"")</f>
        <v/>
      </c>
      <c r="BC691" s="29" t="str">
        <f t="shared" si="476"/>
        <v/>
      </c>
      <c r="BD691" s="103" t="str">
        <f>IFERROR(BC691*(C691*(PRINCIPAL!$G$192/100))*0.47*(44/12),"")</f>
        <v/>
      </c>
      <c r="BE691" s="111" t="str">
        <f t="shared" si="455"/>
        <v/>
      </c>
      <c r="BF691" s="30" t="str">
        <f>IFERROR(IF(AND(PRINCIPAL!$H$193&lt;&gt;"",OR(L691=PRINCIPAL!$I$193,L691=PRINCIPAL!$I$193+PRINCIPAL!$I$193,L691=PRINCIPAL!$I$193+PRINCIPAL!$I$193+PRINCIPAL!$I$193)),0,IF(AND(PRINCIPAL!$H$193&lt;&gt;"",L691=PRINCIPAL!$J$193),VLOOKUP($BG$672,'Banco de Dados'!$B$4:$J$50,8,FALSE)*PRINCIPAL!$H$193*(1-(PRINCIPAL!$K$193/100)),IF(AND(PRINCIPAL!$H$193&lt;&gt;"",L691=PRINCIPAL!$L$193),VLOOKUP($BG$672,'Banco de Dados'!$B$4:$J$50,8,FALSE)*PRINCIPAL!$H$193*(1-(PRINCIPAL!$M$193/100)),IF(AND(PRINCIPAL!$H$193&lt;&gt;"",L691=PRINCIPAL!$N$193),VLOOKUP($BG$672,'Banco de Dados'!$B$4:$J$50,8,FALSE)*PRINCIPAL!$H$193*(1-(PRINCIPAL!$O$193/100)),IF(PRINCIPAL!$H$193&lt;&gt;"",VLOOKUP($BG$672,'Banco de Dados'!$B$4:$J$50,8,FALSE)*PRINCIPAL!$H$193,IF(OR(L691=PRINCIPAL!$I$193,L691=PRINCIPAL!$I$193+PRINCIPAL!$I$193,L691=PRINCIPAL!$I$193+PRINCIPAL!$I$193+PRINCIPAL!$I$193),0,IF(L691=PRINCIPAL!$J$193,VLOOKUP($BG$672,'Banco de Dados'!$B$4:$J$50,6,FALSE)*(1-(PRINCIPAL!$K$193/100)),IF(L691=PRINCIPAL!$L$193,VLOOKUP($BG$672,'Banco de Dados'!$B$4:$J$50,6,FALSE)*(1-(PRINCIPAL!$M$193/100)),IF(L691=PRINCIPAL!$N$193,VLOOKUP($BG$672,'Banco de Dados'!$B$4:$J$50,6,FALSE)*(1-(PRINCIPAL!$O$193/100)),VLOOKUP($BG$672,'Banco de Dados'!$B$4:$J$50,6,FALSE)))))))))),"")</f>
        <v/>
      </c>
      <c r="BG691" s="29" t="str">
        <f>IFERROR(BF691*(IFERROR(VLOOKUP($BG$672,'Banco de Dados'!$B$4:$J$50,4,FALSE),"ERRO")),"")</f>
        <v/>
      </c>
      <c r="BH691" s="29" t="str">
        <f t="shared" si="471"/>
        <v/>
      </c>
      <c r="BI691" s="103" t="str">
        <f>IFERROR(BH691*(C691*(PRINCIPAL!$G$193/100))*0.47*(44/12),"")</f>
        <v/>
      </c>
      <c r="BJ691" s="102" t="str">
        <f t="shared" si="456"/>
        <v/>
      </c>
    </row>
    <row r="692" spans="2:62" ht="12.75" customHeight="1" x14ac:dyDescent="0.3">
      <c r="B692" s="326">
        <f t="shared" si="457"/>
        <v>2038</v>
      </c>
      <c r="C692" s="340"/>
      <c r="D692" s="1"/>
      <c r="E692" s="116">
        <v>18</v>
      </c>
      <c r="F692" s="24" t="str">
        <f>IFERROR(VLOOKUP($G$672,'Banco de Dados'!$B$4:$J$50,6,FALSE),"")</f>
        <v/>
      </c>
      <c r="G692" s="25" t="str">
        <f>IFERROR(F692*(IFERROR(VLOOKUP($G$672,'Banco de Dados'!$B$4:$J$50,4,FALSE),"ERRO")),"")</f>
        <v/>
      </c>
      <c r="H692" s="25" t="str">
        <f t="shared" si="458"/>
        <v/>
      </c>
      <c r="I692" s="103" t="str">
        <f t="shared" si="459"/>
        <v/>
      </c>
      <c r="J692" s="117" t="str">
        <f t="shared" si="460"/>
        <v/>
      </c>
      <c r="K692" s="1"/>
      <c r="L692" s="91">
        <v>18</v>
      </c>
      <c r="M692" s="24" t="str">
        <f>IFERROR(IF(AND(PRINCIPAL!$H$184&lt;&gt;"",OR(L692=PRINCIPAL!$I$184,L692=PRINCIPAL!$I$184+PRINCIPAL!$I$184,L692=PRINCIPAL!$I$184+PRINCIPAL!$I$184+PRINCIPAL!$I$184)),0,IF(AND(PRINCIPAL!$H$184&lt;&gt;"",L692=PRINCIPAL!$J$184),VLOOKUP($N$672,'Banco de Dados'!$B$4:$J$50,8,FALSE)*PRINCIPAL!$H$184*(1-(PRINCIPAL!$K$184/100)),IF(AND(PRINCIPAL!$H$184&lt;&gt;"",L692=PRINCIPAL!$L$184),VLOOKUP($N$672,'Banco de Dados'!$B$4:$J$50,8,FALSE)*PRINCIPAL!$H$184*(1-(PRINCIPAL!$M$184/100)),IF(AND(PRINCIPAL!$H$184&lt;&gt;"",L692=PRINCIPAL!$N$184),VLOOKUP($N$672,'Banco de Dados'!$B$4:$J$50,8,FALSE)*PRINCIPAL!$H$184*(1-(PRINCIPAL!$O$184/100)),IF(PRINCIPAL!$H$184&lt;&gt;"",VLOOKUP($N$672,'Banco de Dados'!$B$4:$J$50,8,FALSE)*PRINCIPAL!$H$184,IF(OR(L692=PRINCIPAL!$I$184,L692=PRINCIPAL!$I$184+PRINCIPAL!$I$184,L692=PRINCIPAL!$I$184+PRINCIPAL!$I$184+PRINCIPAL!$I$184),0,IF(L692=PRINCIPAL!$J$184,VLOOKUP($N$672,'Banco de Dados'!$B$4:$J$50,6,FALSE)*(1-(PRINCIPAL!$K$184/100)),IF(L692=PRINCIPAL!$L$184,VLOOKUP($N$672,'Banco de Dados'!$B$4:$J$50,6,FALSE)*(1-(PRINCIPAL!$M$184/100)),IF(L692=PRINCIPAL!$N$184,VLOOKUP($N$672,'Banco de Dados'!$B$4:$J$50,6,FALSE)*(1-(PRINCIPAL!$O$184/100)),VLOOKUP($N$672,'Banco de Dados'!$B$4:$J$50,6,FALSE)))))))))),"")</f>
        <v/>
      </c>
      <c r="N692" s="25" t="str">
        <f>IFERROR(M692*(IFERROR(VLOOKUP($N$672,'Banco de Dados'!$B$4:$J$50,4,FALSE),"ERRO")),"")</f>
        <v/>
      </c>
      <c r="O692" s="25" t="str">
        <f t="shared" si="461"/>
        <v/>
      </c>
      <c r="P692" s="103" t="str">
        <f>IFERROR(O692*(C692*(PRINCIPAL!$G$184/100))*0.47*(44/12),"")</f>
        <v/>
      </c>
      <c r="Q692" s="107" t="str">
        <f>IFERROR(Q691+P692,"")</f>
        <v/>
      </c>
      <c r="R692" s="29" t="str">
        <f>IFERROR(IF(AND(PRINCIPAL!$H$185&lt;&gt;"",OR(L692=PRINCIPAL!$I$185,L692=PRINCIPAL!$I$185+PRINCIPAL!$I$185,L692=PRINCIPAL!$I$185+PRINCIPAL!$I$185+PRINCIPAL!$I$185)),0,IF(AND(PRINCIPAL!$H$185&lt;&gt;"",L692=PRINCIPAL!$J$185),VLOOKUP($S$672,'Banco de Dados'!$B$4:$J$50,8,FALSE)*PRINCIPAL!$H$185*(1-(PRINCIPAL!$K$185/100)),IF(AND(PRINCIPAL!$H$185&lt;&gt;"",L692=PRINCIPAL!$L$185),VLOOKUP($S$672,'Banco de Dados'!$B$4:$J$50,8,FALSE)*PRINCIPAL!$H$185*(1-(PRINCIPAL!$M$185/100)),IF(AND(PRINCIPAL!$H$185&lt;&gt;"",L692=PRINCIPAL!$N$185),VLOOKUP($S$672,'Banco de Dados'!$B$4:$J$50,8,FALSE)*PRINCIPAL!$H$185*(1-(PRINCIPAL!$O$185/100)),IF(PRINCIPAL!$H$185&lt;&gt;"",VLOOKUP($S$672,'Banco de Dados'!$B$4:$J$50,8,FALSE)*PRINCIPAL!$H$185,IF(OR(L692=PRINCIPAL!$I$185,L692=PRINCIPAL!$I$185+PRINCIPAL!$I$185,L692=PRINCIPAL!$I$185+PRINCIPAL!$I$185+PRINCIPAL!$I$185),0,IF(L692=PRINCIPAL!$J$185,VLOOKUP($S$672,'Banco de Dados'!$B$4:$J$50,6,FALSE)*(1-(PRINCIPAL!$K$185/100)),IF(L692=PRINCIPAL!$L$185,VLOOKUP($S$672,'Banco de Dados'!$B$4:$J$50,6,FALSE)*(1-(PRINCIPAL!$M$185/100)),IF(L692=PRINCIPAL!$N$185,VLOOKUP($S$672,'Banco de Dados'!$B$4:$J$50,6,FALSE)*(1-(PRINCIPAL!$O$185/100)),VLOOKUP($S$672,'Banco de Dados'!$B$4:$J$50,6,FALSE)))))))))),"")</f>
        <v/>
      </c>
      <c r="S692" s="29" t="str">
        <f>IFERROR(R692*(IFERROR(VLOOKUP($S$672,'Banco de Dados'!$B$4:$J$50,4,FALSE),"ERRO")),"")</f>
        <v/>
      </c>
      <c r="T692" s="29" t="str">
        <f t="shared" si="478"/>
        <v/>
      </c>
      <c r="U692" s="103" t="str">
        <f>IFERROR(T692*(C692*(PRINCIPAL!$G$185/100))*0.47*(44/12),"")</f>
        <v/>
      </c>
      <c r="V692" s="103" t="str">
        <f t="shared" si="454"/>
        <v/>
      </c>
      <c r="W692" s="30" t="str">
        <f>IFERROR(IF(AND(PRINCIPAL!$H$186&lt;&gt;"",OR(L692=PRINCIPAL!$I$186,L692=PRINCIPAL!$I$186+PRINCIPAL!$I$186,L692=PRINCIPAL!$I$186+PRINCIPAL!$I$186+PRINCIPAL!$I$186)),0,IF(AND(PRINCIPAL!$H$186&lt;&gt;"",L692=PRINCIPAL!$J$186),VLOOKUP($X$672,'Banco de Dados'!$B$4:$J$50,8,FALSE)*PRINCIPAL!$H$186*(1-(PRINCIPAL!$K$186/100)),IF(AND(PRINCIPAL!$H$186&lt;&gt;"",L692=PRINCIPAL!$L$186),VLOOKUP($X$672,'Banco de Dados'!$B$4:$J$50,8,FALSE)*PRINCIPAL!$H$186*(1-(PRINCIPAL!$M$186/100)),IF(AND(PRINCIPAL!$H$186&lt;&gt;"",L692=PRINCIPAL!$N$186),VLOOKUP($X$672,'Banco de Dados'!$B$4:$J$50,8,FALSE)*PRINCIPAL!$H$186*(1-(PRINCIPAL!$O$186/100)),IF(PRINCIPAL!$H$186&lt;&gt;"",VLOOKUP($X$672,'Banco de Dados'!$B$4:$J$50,8,FALSE)*PRINCIPAL!$H$186,IF(OR(L692=PRINCIPAL!$I$186,L692=PRINCIPAL!$I$186+PRINCIPAL!$I$186,L692=PRINCIPAL!$I$186+PRINCIPAL!$I$186+PRINCIPAL!$I$186),0,IF(L692=PRINCIPAL!$J$186,VLOOKUP($X$672,'Banco de Dados'!$B$4:$J$50,6,FALSE)*(1-(PRINCIPAL!$K$186/100)),IF(L692=PRINCIPAL!$L$186,VLOOKUP($X$672,'Banco de Dados'!$B$4:$J$50,6,FALSE)*(1-(PRINCIPAL!$M$186/100)),IF(L692=PRINCIPAL!$N$186,VLOOKUP($X$672,'Banco de Dados'!$B$4:$J$50,6,FALSE)*(1-(PRINCIPAL!$O$186/100)),VLOOKUP($X$672,'Banco de Dados'!$B$4:$J$50,6,FALSE)))))))))),"")</f>
        <v/>
      </c>
      <c r="X692" s="29" t="str">
        <f>IFERROR(W692*(IFERROR(VLOOKUP($X$672,'Banco de Dados'!$B$4:$J$50,4,FALSE),"ERRO")),"")</f>
        <v/>
      </c>
      <c r="Y692" s="29" t="str">
        <f t="shared" si="472"/>
        <v/>
      </c>
      <c r="Z692" s="103" t="str">
        <f>IFERROR(Y692*(C692*(PRINCIPAL!$G$186/100))*0.47*(44/12),"")</f>
        <v/>
      </c>
      <c r="AA692" s="111" t="str">
        <f t="shared" si="473"/>
        <v/>
      </c>
      <c r="AB692" s="30" t="str">
        <f>IFERROR(IF(AND(PRINCIPAL!$H$187&lt;&gt;"",OR(L692=PRINCIPAL!$I$187,L692=PRINCIPAL!$I$187+PRINCIPAL!$I$187,L692=PRINCIPAL!$I$187+PRINCIPAL!$I$187+PRINCIPAL!$I$187)),0,IF(AND(PRINCIPAL!$H$187&lt;&gt;"",L692=PRINCIPAL!$J$187),VLOOKUP($AC$672,'Banco de Dados'!$B$4:$J$50,8,FALSE)*PRINCIPAL!$H$187*(1-(PRINCIPAL!$K$187/100)),IF(AND(PRINCIPAL!$H$187&lt;&gt;"",L692=PRINCIPAL!$L$187),VLOOKUP($AC$672,'Banco de Dados'!$B$4:$J$50,8,FALSE)*PRINCIPAL!$H$187*(1-(PRINCIPAL!$M$187/100)),IF(AND(PRINCIPAL!$H$187&lt;&gt;"",L692=PRINCIPAL!$N$187),VLOOKUP($AC$672,'Banco de Dados'!$B$4:$J$50,8,FALSE)*PRINCIPAL!$H$187*(1-(PRINCIPAL!$O$187/100)),IF(PRINCIPAL!$H$187&lt;&gt;"",VLOOKUP($AC$672,'Banco de Dados'!$B$4:$J$50,8,FALSE)*PRINCIPAL!$H$187,IF(OR(L692=PRINCIPAL!$I$187,L692=PRINCIPAL!$I$187+PRINCIPAL!$I$187,L692=PRINCIPAL!$I$187+PRINCIPAL!$I$187+PRINCIPAL!$I$187),0,IF(L692=PRINCIPAL!$J$187,VLOOKUP($AC$672,'Banco de Dados'!$B$4:$J$50,6,FALSE)*(1-(PRINCIPAL!$K$187/100)),IF(L692=PRINCIPAL!$L$187,VLOOKUP($AC$672,'Banco de Dados'!$B$4:$J$50,6,FALSE)*(1-(PRINCIPAL!$M$187/100)),IF(L692=PRINCIPAL!$N$187,VLOOKUP($AC$672,'Banco de Dados'!$B$4:$J$50,6,FALSE)*(1-(PRINCIPAL!$O$187/100)),VLOOKUP($AC$672,'Banco de Dados'!$B$4:$J$50,6,FALSE)))))))))),"")</f>
        <v/>
      </c>
      <c r="AC692" s="29" t="str">
        <f>IFERROR(AB692*(IFERROR(VLOOKUP($AC$672,'Banco de Dados'!$B$4:$J$50,4,FALSE),"ERRO")),"")</f>
        <v/>
      </c>
      <c r="AD692" s="29" t="str">
        <f t="shared" si="463"/>
        <v/>
      </c>
      <c r="AE692" s="103" t="str">
        <f>IFERROR(AD692*(C692*(PRINCIPAL!$G$187/100))*0.47*(44/12),"")</f>
        <v/>
      </c>
      <c r="AF692" s="111" t="str">
        <f t="shared" si="464"/>
        <v/>
      </c>
      <c r="AG692" s="30" t="str">
        <f>IFERROR(IF(AND(PRINCIPAL!$H$188&lt;&gt;"",OR(L692=PRINCIPAL!$I$188,L692=PRINCIPAL!$I$188+PRINCIPAL!$I$188,L692=PRINCIPAL!$I$188+PRINCIPAL!$I$188+PRINCIPAL!$I$188)),0,IF(AND(PRINCIPAL!$H$188&lt;&gt;"",L692=PRINCIPAL!$J$188),VLOOKUP($AH$672,'Banco de Dados'!$B$4:$J$50,8,FALSE)*PRINCIPAL!$H$188*(1-(PRINCIPAL!$K$188/100)),IF(AND(PRINCIPAL!$H$188&lt;&gt;"",L692=PRINCIPAL!$L$188),VLOOKUP($AH$672,'Banco de Dados'!$B$4:$J$50,8,FALSE)*PRINCIPAL!$H$188*(1-(PRINCIPAL!$M$188/100)),IF(AND(PRINCIPAL!$H$188&lt;&gt;"",L692=PRINCIPAL!$N$188),VLOOKUP($AH$672,'Banco de Dados'!$B$4:$J$50,8,FALSE)*PRINCIPAL!$H$188*(1-(PRINCIPAL!$O$188/100)),IF(PRINCIPAL!$H$188&lt;&gt;"",VLOOKUP($AH$672,'Banco de Dados'!$B$4:$J$50,8,FALSE)*PRINCIPAL!$H$188,IF(OR(L692=PRINCIPAL!$I$188,L692=PRINCIPAL!$I$188+PRINCIPAL!$I$188,L692=PRINCIPAL!$I$188+PRINCIPAL!$I$188+PRINCIPAL!$I$188),0,IF(L692=PRINCIPAL!$J$188,VLOOKUP($AH$672,'Banco de Dados'!$B$4:$J$50,6,FALSE)*(1-(PRINCIPAL!$K$188/100)),IF(L692=PRINCIPAL!$L$188,VLOOKUP($AH$672,'Banco de Dados'!$B$4:$J$50,6,FALSE)*(1-(PRINCIPAL!$M$188/100)),IF(L692=PRINCIPAL!$N$188,VLOOKUP($AH$672,'Banco de Dados'!$B$4:$J$50,6,FALSE)*(1-(PRINCIPAL!$O$188/100)),VLOOKUP($AH$672,'Banco de Dados'!$B$4:$J$50,6,FALSE)))))))))),"")</f>
        <v/>
      </c>
      <c r="AH692" s="29" t="str">
        <f>IFERROR(AG692*(IFERROR(VLOOKUP($AH$672,'Banco de Dados'!$B$4:$J$50,4,FALSE),"ERRO")),"")</f>
        <v/>
      </c>
      <c r="AI692" s="29" t="str">
        <f t="shared" si="465"/>
        <v/>
      </c>
      <c r="AJ692" s="103" t="str">
        <f>IFERROR(AI692*(C692*(PRINCIPAL!$G$188/100))*0.47*(44/12),"")</f>
        <v/>
      </c>
      <c r="AK692" s="111" t="str">
        <f t="shared" si="474"/>
        <v/>
      </c>
      <c r="AL692" s="30" t="str">
        <f>IFERROR(IF(AND(PRINCIPAL!$H$189&lt;&gt;"",OR(L692=PRINCIPAL!$I$189,L692=PRINCIPAL!$I$189+PRINCIPAL!$I$189,L692=PRINCIPAL!$I$189+PRINCIPAL!$I$189+PRINCIPAL!$I$189)),0,IF(AND(PRINCIPAL!$H$189&lt;&gt;"",L692=PRINCIPAL!$J$189),VLOOKUP($AM$672,'Banco de Dados'!$B$4:$J$50,8,FALSE)*PRINCIPAL!$H$189*(1-(PRINCIPAL!$K$189/100)),IF(AND(PRINCIPAL!$H$189&lt;&gt;"",L692=PRINCIPAL!$L$189),VLOOKUP($AM$672,'Banco de Dados'!$B$4:$J$50,8,FALSE)*PRINCIPAL!$H$189*(1-(PRINCIPAL!$M$189/100)),IF(AND(PRINCIPAL!$H$189&lt;&gt;"",L692=PRINCIPAL!$N$189),VLOOKUP($AM$672,'Banco de Dados'!$B$4:$J$50,8,FALSE)*PRINCIPAL!$H$189*(1-(PRINCIPAL!$O$189/100)),IF(PRINCIPAL!$H$189&lt;&gt;"",VLOOKUP($AM$672,'Banco de Dados'!$B$4:$J$50,8,FALSE)*PRINCIPAL!$H$189,IF(OR(L692=PRINCIPAL!$I$189,L692=PRINCIPAL!$I$189+PRINCIPAL!$I$189,L692=PRINCIPAL!$I$189+PRINCIPAL!$I$189+PRINCIPAL!$I$189),0,IF(L692=PRINCIPAL!$J$189,VLOOKUP($AM$672,'Banco de Dados'!$B$4:$J$50,6,FALSE)*(1-(PRINCIPAL!$K$189/100)),IF(L692=PRINCIPAL!$L$189,VLOOKUP($AM$672,'Banco de Dados'!$B$4:$J$50,6,FALSE)*(1-(PRINCIPAL!$M$189/100)),IF(L692=PRINCIPAL!$N$189,VLOOKUP($AM$672,'Banco de Dados'!$B$4:$J$50,6,FALSE)*(1-(PRINCIPAL!$O$189/100)),VLOOKUP($AM$672,'Banco de Dados'!$B$4:$J$50,6,FALSE)))))))))),"")</f>
        <v/>
      </c>
      <c r="AM692" s="29" t="str">
        <f>IFERROR(AL692*(IFERROR(VLOOKUP($AM$672,'Banco de Dados'!$B$4:$J$50,4,FALSE),"ERRO")),"")</f>
        <v/>
      </c>
      <c r="AN692" s="29" t="str">
        <f t="shared" si="466"/>
        <v/>
      </c>
      <c r="AO692" s="103" t="str">
        <f>IFERROR(AN692*(C692*(PRINCIPAL!$G$189/100))*0.47*(44/12),"")</f>
        <v/>
      </c>
      <c r="AP692" s="111" t="str">
        <f t="shared" si="467"/>
        <v/>
      </c>
      <c r="AQ692" s="30" t="str">
        <f>IFERROR(IF(AND(PRINCIPAL!$H$190&lt;&gt;"",OR(L692=PRINCIPAL!$I$190,L692=PRINCIPAL!$I$190+PRINCIPAL!$I$190,L692=PRINCIPAL!$I$190+PRINCIPAL!$I$190+PRINCIPAL!$I$190)),0,IF(AND(PRINCIPAL!$H$190&lt;&gt;"",L692=PRINCIPAL!$J$190),VLOOKUP($AR$672,'Banco de Dados'!$B$4:$J$50,8,FALSE)*PRINCIPAL!$H$190*(1-(PRINCIPAL!$K$190/100)),IF(AND(PRINCIPAL!$H$190&lt;&gt;"",L692=PRINCIPAL!$L$190),VLOOKUP($AR$672,'Banco de Dados'!$B$4:$J$50,8,FALSE)*PRINCIPAL!$H$190*(1-(PRINCIPAL!$M$190/100)),IF(AND(PRINCIPAL!$H$190&lt;&gt;"",L692=PRINCIPAL!$N$190),VLOOKUP($AR$672,'Banco de Dados'!$B$4:$J$50,8,FALSE)*PRINCIPAL!$H$190*(1-(PRINCIPAL!$O$190/100)),IF(PRINCIPAL!$H$190&lt;&gt;"",VLOOKUP($AR$672,'Banco de Dados'!$B$4:$J$50,8,FALSE)*PRINCIPAL!$H$190,IF(OR(L692=PRINCIPAL!$I$190,L692=PRINCIPAL!$I$190+PRINCIPAL!$I$190,L692=PRINCIPAL!$I$190+PRINCIPAL!$I$190+PRINCIPAL!$I$190),0,IF(L692=PRINCIPAL!$J$190,VLOOKUP($AR$672,'Banco de Dados'!$B$4:$J$50,6,FALSE)*(1-(PRINCIPAL!$K$190/100)),IF(L692=PRINCIPAL!$L$190,VLOOKUP($AR$672,'Banco de Dados'!$B$4:$J$50,6,FALSE)*(1-(PRINCIPAL!$M$190/100)),IF(L692=PRINCIPAL!$N$190,VLOOKUP($AR$672,'Banco de Dados'!$B$4:$J$50,6,FALSE)*(1-(PRINCIPAL!$O$190/100)),VLOOKUP($AR$672,'Banco de Dados'!$B$4:$J$50,6,FALSE)))))))))),"")</f>
        <v/>
      </c>
      <c r="AR692" s="29" t="str">
        <f>IFERROR(AQ692*(IFERROR(VLOOKUP($AR$672,'Banco de Dados'!$B$4:$J$50,4,FALSE),"ERRO")),"")</f>
        <v/>
      </c>
      <c r="AS692" s="29" t="str">
        <f t="shared" si="468"/>
        <v/>
      </c>
      <c r="AT692" s="103" t="str">
        <f>IFERROR(AS692*(C692*(PRINCIPAL!$G$190/100))*0.47*(44/12),"")</f>
        <v/>
      </c>
      <c r="AU692" s="111" t="str">
        <f t="shared" si="469"/>
        <v/>
      </c>
      <c r="AV692" s="30" t="str">
        <f>IFERROR(IF(AND(PRINCIPAL!$H$191&lt;&gt;"",OR(L692=PRINCIPAL!$I$191,L692=PRINCIPAL!$I$191+PRINCIPAL!$I$191,L692=PRINCIPAL!$I$191+PRINCIPAL!$I$191+PRINCIPAL!$I$191)),0,IF(AND(PRINCIPAL!$H$191&lt;&gt;"",L692=PRINCIPAL!$J$191),VLOOKUP($AW$672,'Banco de Dados'!$B$4:$J$50,8,FALSE)*PRINCIPAL!$H$191*(1-(PRINCIPAL!$K$191/100)),IF(AND(PRINCIPAL!$H$191&lt;&gt;"",L692=PRINCIPAL!$L$191),VLOOKUP($AW$672,'Banco de Dados'!$B$4:$J$50,8,FALSE)*PRINCIPAL!$H$191*(1-(PRINCIPAL!$M$191/100)),IF(AND(PRINCIPAL!$H$191&lt;&gt;"",L692=PRINCIPAL!$N$191),VLOOKUP($AW$672,'Banco de Dados'!$B$4:$J$50,8,FALSE)*PRINCIPAL!$H$191*(1-(PRINCIPAL!$O$191/100)),IF(PRINCIPAL!$H$191&lt;&gt;"",VLOOKUP($AW$672,'Banco de Dados'!$B$4:$J$50,8,FALSE)*PRINCIPAL!$H$191,IF(OR(L692=PRINCIPAL!$I$191,L692=PRINCIPAL!$I$191+PRINCIPAL!$I$191,L692=PRINCIPAL!$I$191+PRINCIPAL!$I$191+PRINCIPAL!$I$191),0,IF(L692=PRINCIPAL!$J$191,VLOOKUP($AW$672,'Banco de Dados'!$B$4:$J$50,6,FALSE)*(1-(PRINCIPAL!$K$191/100)),IF(L692=PRINCIPAL!$L$191,VLOOKUP($AW$672,'Banco de Dados'!$B$4:$J$50,6,FALSE)*(1-(PRINCIPAL!$M$191/100)),IF(L692=PRINCIPAL!$N$191,VLOOKUP($AW$672,'Banco de Dados'!$B$4:$J$50,6,FALSE)*(1-(PRINCIPAL!$O$191/100)),VLOOKUP($AW$672,'Banco de Dados'!$B$4:$J$50,6,FALSE)))))))))),"")</f>
        <v/>
      </c>
      <c r="AW692" s="29" t="str">
        <f>IFERROR(AV692*(IFERROR(VLOOKUP($AW$672,'Banco de Dados'!$B$4:$J$50,4,FALSE),"ERRO")),"")</f>
        <v/>
      </c>
      <c r="AX692" s="29" t="str">
        <f t="shared" si="470"/>
        <v/>
      </c>
      <c r="AY692" s="103" t="str">
        <f>IFERROR(AX692*(C692*(PRINCIPAL!$G$191/100))*0.47*(44/12),"")</f>
        <v/>
      </c>
      <c r="AZ692" s="111" t="str">
        <f t="shared" si="475"/>
        <v/>
      </c>
      <c r="BA692" s="30" t="str">
        <f>IFERROR(IF(AND(PRINCIPAL!$H$192&lt;&gt;"",OR(L692=PRINCIPAL!$I$192,L692=PRINCIPAL!$I$192+PRINCIPAL!$I$192,L692=PRINCIPAL!$I$192+PRINCIPAL!$I$192+PRINCIPAL!$I$192)),0,IF(AND(PRINCIPAL!$H$192&lt;&gt;"",L692=PRINCIPAL!$J$192),VLOOKUP($BB$672,'Banco de Dados'!$B$4:$J$50,8,FALSE)*PRINCIPAL!$H$192*(1-(PRINCIPAL!$K$192/100)),IF(AND(PRINCIPAL!$H$192&lt;&gt;"",L692=PRINCIPAL!$L$192),VLOOKUP($BB$672,'Banco de Dados'!$B$4:$J$50,8,FALSE)*PRINCIPAL!$H$192*(1-(PRINCIPAL!$M$192/100)),IF(AND(PRINCIPAL!$H$192&lt;&gt;"",L692=PRINCIPAL!$N$192),VLOOKUP($BB$672,'Banco de Dados'!$B$4:$J$50,8,FALSE)*PRINCIPAL!$H$192*(1-(PRINCIPAL!$O$192/100)),IF(PRINCIPAL!$H$192&lt;&gt;"",VLOOKUP($BB$672,'Banco de Dados'!$B$4:$J$50,8,FALSE)*PRINCIPAL!$H$192,IF(OR(L692=PRINCIPAL!$I$192,L692=PRINCIPAL!$I$192+PRINCIPAL!$I$192,L692=PRINCIPAL!$I$192+PRINCIPAL!$I$192+PRINCIPAL!$I$192),0,IF(L692=PRINCIPAL!$J$192,VLOOKUP($BB$672,'Banco de Dados'!$B$4:$J$50,6,FALSE)*(1-(PRINCIPAL!$K$192/100)),IF(L692=PRINCIPAL!$L$192,VLOOKUP($BB$672,'Banco de Dados'!$B$4:$J$50,6,FALSE)*(1-(PRINCIPAL!$M$192/100)),IF(L692=PRINCIPAL!$N$192,VLOOKUP($BB$672,'Banco de Dados'!$B$4:$J$50,6,FALSE)*(1-(PRINCIPAL!$O$192/100)),VLOOKUP($BB$672,'Banco de Dados'!$B$4:$J$50,6,FALSE)))))))))),"")</f>
        <v/>
      </c>
      <c r="BB692" s="29" t="str">
        <f>IFERROR(BA692*(IFERROR(VLOOKUP($BB$672,'Banco de Dados'!$B$4:$J$50,4,FALSE),"ERRO")),"")</f>
        <v/>
      </c>
      <c r="BC692" s="29" t="str">
        <f t="shared" si="476"/>
        <v/>
      </c>
      <c r="BD692" s="103" t="str">
        <f>IFERROR(BC692*(C692*(PRINCIPAL!$G$192/100))*0.47*(44/12),"")</f>
        <v/>
      </c>
      <c r="BE692" s="111" t="str">
        <f t="shared" si="455"/>
        <v/>
      </c>
      <c r="BF692" s="30" t="str">
        <f>IFERROR(IF(AND(PRINCIPAL!$H$193&lt;&gt;"",OR(L692=PRINCIPAL!$I$193,L692=PRINCIPAL!$I$193+PRINCIPAL!$I$193,L692=PRINCIPAL!$I$193+PRINCIPAL!$I$193+PRINCIPAL!$I$193)),0,IF(AND(PRINCIPAL!$H$193&lt;&gt;"",L692=PRINCIPAL!$J$193),VLOOKUP($BG$672,'Banco de Dados'!$B$4:$J$50,8,FALSE)*PRINCIPAL!$H$193*(1-(PRINCIPAL!$K$193/100)),IF(AND(PRINCIPAL!$H$193&lt;&gt;"",L692=PRINCIPAL!$L$193),VLOOKUP($BG$672,'Banco de Dados'!$B$4:$J$50,8,FALSE)*PRINCIPAL!$H$193*(1-(PRINCIPAL!$M$193/100)),IF(AND(PRINCIPAL!$H$193&lt;&gt;"",L692=PRINCIPAL!$N$193),VLOOKUP($BG$672,'Banco de Dados'!$B$4:$J$50,8,FALSE)*PRINCIPAL!$H$193*(1-(PRINCIPAL!$O$193/100)),IF(PRINCIPAL!$H$193&lt;&gt;"",VLOOKUP($BG$672,'Banco de Dados'!$B$4:$J$50,8,FALSE)*PRINCIPAL!$H$193,IF(OR(L692=PRINCIPAL!$I$193,L692=PRINCIPAL!$I$193+PRINCIPAL!$I$193,L692=PRINCIPAL!$I$193+PRINCIPAL!$I$193+PRINCIPAL!$I$193),0,IF(L692=PRINCIPAL!$J$193,VLOOKUP($BG$672,'Banco de Dados'!$B$4:$J$50,6,FALSE)*(1-(PRINCIPAL!$K$193/100)),IF(L692=PRINCIPAL!$L$193,VLOOKUP($BG$672,'Banco de Dados'!$B$4:$J$50,6,FALSE)*(1-(PRINCIPAL!$M$193/100)),IF(L692=PRINCIPAL!$N$193,VLOOKUP($BG$672,'Banco de Dados'!$B$4:$J$50,6,FALSE)*(1-(PRINCIPAL!$O$193/100)),VLOOKUP($BG$672,'Banco de Dados'!$B$4:$J$50,6,FALSE)))))))))),"")</f>
        <v/>
      </c>
      <c r="BG692" s="29" t="str">
        <f>IFERROR(BF692*(IFERROR(VLOOKUP($BG$672,'Banco de Dados'!$B$4:$J$50,4,FALSE),"ERRO")),"")</f>
        <v/>
      </c>
      <c r="BH692" s="29" t="str">
        <f t="shared" si="471"/>
        <v/>
      </c>
      <c r="BI692" s="103" t="str">
        <f>IFERROR(BH692*(C692*(PRINCIPAL!$G$193/100))*0.47*(44/12),"")</f>
        <v/>
      </c>
      <c r="BJ692" s="102" t="str">
        <f t="shared" si="456"/>
        <v/>
      </c>
    </row>
    <row r="693" spans="2:62" ht="12.75" customHeight="1" x14ac:dyDescent="0.3">
      <c r="B693" s="326">
        <f t="shared" si="457"/>
        <v>2039</v>
      </c>
      <c r="C693" s="340"/>
      <c r="D693" s="1"/>
      <c r="E693" s="116">
        <v>19</v>
      </c>
      <c r="F693" s="24" t="str">
        <f>IFERROR(VLOOKUP($G$672,'Banco de Dados'!$B$4:$J$50,6,FALSE),"")</f>
        <v/>
      </c>
      <c r="G693" s="25" t="str">
        <f>IFERROR(F693*(IFERROR(VLOOKUP($G$672,'Banco de Dados'!$B$4:$J$50,4,FALSE),"ERRO")),"")</f>
        <v/>
      </c>
      <c r="H693" s="25" t="str">
        <f t="shared" si="458"/>
        <v/>
      </c>
      <c r="I693" s="103" t="str">
        <f t="shared" si="459"/>
        <v/>
      </c>
      <c r="J693" s="117" t="str">
        <f t="shared" si="460"/>
        <v/>
      </c>
      <c r="K693" s="1"/>
      <c r="L693" s="91">
        <v>19</v>
      </c>
      <c r="M693" s="24" t="str">
        <f>IFERROR(IF(AND(PRINCIPAL!$H$184&lt;&gt;"",OR(L693=PRINCIPAL!$I$184,L693=PRINCIPAL!$I$184+PRINCIPAL!$I$184,L693=PRINCIPAL!$I$184+PRINCIPAL!$I$184+PRINCIPAL!$I$184)),0,IF(AND(PRINCIPAL!$H$184&lt;&gt;"",L693=PRINCIPAL!$J$184),VLOOKUP($N$672,'Banco de Dados'!$B$4:$J$50,8,FALSE)*PRINCIPAL!$H$184*(1-(PRINCIPAL!$K$184/100)),IF(AND(PRINCIPAL!$H$184&lt;&gt;"",L693=PRINCIPAL!$L$184),VLOOKUP($N$672,'Banco de Dados'!$B$4:$J$50,8,FALSE)*PRINCIPAL!$H$184*(1-(PRINCIPAL!$M$184/100)),IF(AND(PRINCIPAL!$H$184&lt;&gt;"",L693=PRINCIPAL!$N$184),VLOOKUP($N$672,'Banco de Dados'!$B$4:$J$50,8,FALSE)*PRINCIPAL!$H$184*(1-(PRINCIPAL!$O$184/100)),IF(PRINCIPAL!$H$184&lt;&gt;"",VLOOKUP($N$672,'Banco de Dados'!$B$4:$J$50,8,FALSE)*PRINCIPAL!$H$184,IF(OR(L693=PRINCIPAL!$I$184,L693=PRINCIPAL!$I$184+PRINCIPAL!$I$184,L693=PRINCIPAL!$I$184+PRINCIPAL!$I$184+PRINCIPAL!$I$184),0,IF(L693=PRINCIPAL!$J$184,VLOOKUP($N$672,'Banco de Dados'!$B$4:$J$50,6,FALSE)*(1-(PRINCIPAL!$K$184/100)),IF(L693=PRINCIPAL!$L$184,VLOOKUP($N$672,'Banco de Dados'!$B$4:$J$50,6,FALSE)*(1-(PRINCIPAL!$M$184/100)),IF(L693=PRINCIPAL!$N$184,VLOOKUP($N$672,'Banco de Dados'!$B$4:$J$50,6,FALSE)*(1-(PRINCIPAL!$O$184/100)),VLOOKUP($N$672,'Banco de Dados'!$B$4:$J$50,6,FALSE)))))))))),"")</f>
        <v/>
      </c>
      <c r="N693" s="25" t="str">
        <f>IFERROR(M693*(IFERROR(VLOOKUP($N$672,'Banco de Dados'!$B$4:$J$50,4,FALSE),"ERRO")),"")</f>
        <v/>
      </c>
      <c r="O693" s="25" t="str">
        <f>IFERROR(M693+N693,"")</f>
        <v/>
      </c>
      <c r="P693" s="103" t="str">
        <f>IFERROR(O693*(C693*(PRINCIPAL!$G$184/100))*0.47*(44/12),"")</f>
        <v/>
      </c>
      <c r="Q693" s="107" t="str">
        <f>IFERROR(Q692+P693,"")</f>
        <v/>
      </c>
      <c r="R693" s="29" t="str">
        <f>IFERROR(IF(AND(PRINCIPAL!$H$185&lt;&gt;"",OR(L693=PRINCIPAL!$I$185,L693=PRINCIPAL!$I$185+PRINCIPAL!$I$185,L693=PRINCIPAL!$I$185+PRINCIPAL!$I$185+PRINCIPAL!$I$185)),0,IF(AND(PRINCIPAL!$H$185&lt;&gt;"",L693=PRINCIPAL!$J$185),VLOOKUP($S$672,'Banco de Dados'!$B$4:$J$50,8,FALSE)*PRINCIPAL!$H$185*(1-(PRINCIPAL!$K$185/100)),IF(AND(PRINCIPAL!$H$185&lt;&gt;"",L693=PRINCIPAL!$L$185),VLOOKUP($S$672,'Banco de Dados'!$B$4:$J$50,8,FALSE)*PRINCIPAL!$H$185*(1-(PRINCIPAL!$M$185/100)),IF(AND(PRINCIPAL!$H$185&lt;&gt;"",L693=PRINCIPAL!$N$185),VLOOKUP($S$672,'Banco de Dados'!$B$4:$J$50,8,FALSE)*PRINCIPAL!$H$185*(1-(PRINCIPAL!$O$185/100)),IF(PRINCIPAL!$H$185&lt;&gt;"",VLOOKUP($S$672,'Banco de Dados'!$B$4:$J$50,8,FALSE)*PRINCIPAL!$H$185,IF(OR(L693=PRINCIPAL!$I$185,L693=PRINCIPAL!$I$185+PRINCIPAL!$I$185,L693=PRINCIPAL!$I$185+PRINCIPAL!$I$185+PRINCIPAL!$I$185),0,IF(L693=PRINCIPAL!$J$185,VLOOKUP($S$672,'Banco de Dados'!$B$4:$J$50,6,FALSE)*(1-(PRINCIPAL!$K$185/100)),IF(L693=PRINCIPAL!$L$185,VLOOKUP($S$672,'Banco de Dados'!$B$4:$J$50,6,FALSE)*(1-(PRINCIPAL!$M$185/100)),IF(L693=PRINCIPAL!$N$185,VLOOKUP($S$672,'Banco de Dados'!$B$4:$J$50,6,FALSE)*(1-(PRINCIPAL!$O$185/100)),VLOOKUP($S$672,'Banco de Dados'!$B$4:$J$50,6,FALSE)))))))))),"")</f>
        <v/>
      </c>
      <c r="S693" s="29" t="str">
        <f>IFERROR(R693*(IFERROR(VLOOKUP($S$672,'Banco de Dados'!$B$4:$J$50,4,FALSE),"ERRO")),"")</f>
        <v/>
      </c>
      <c r="T693" s="29" t="str">
        <f t="shared" si="478"/>
        <v/>
      </c>
      <c r="U693" s="103" t="str">
        <f>IFERROR(T693*(C693*(PRINCIPAL!$G$185/100))*0.47*(44/12),"")</f>
        <v/>
      </c>
      <c r="V693" s="103" t="str">
        <f t="shared" si="454"/>
        <v/>
      </c>
      <c r="W693" s="30" t="str">
        <f>IFERROR(IF(AND(PRINCIPAL!$H$186&lt;&gt;"",OR(L693=PRINCIPAL!$I$186,L693=PRINCIPAL!$I$186+PRINCIPAL!$I$186,L693=PRINCIPAL!$I$186+PRINCIPAL!$I$186+PRINCIPAL!$I$186)),0,IF(AND(PRINCIPAL!$H$186&lt;&gt;"",L693=PRINCIPAL!$J$186),VLOOKUP($X$672,'Banco de Dados'!$B$4:$J$50,8,FALSE)*PRINCIPAL!$H$186*(1-(PRINCIPAL!$K$186/100)),IF(AND(PRINCIPAL!$H$186&lt;&gt;"",L693=PRINCIPAL!$L$186),VLOOKUP($X$672,'Banco de Dados'!$B$4:$J$50,8,FALSE)*PRINCIPAL!$H$186*(1-(PRINCIPAL!$M$186/100)),IF(AND(PRINCIPAL!$H$186&lt;&gt;"",L693=PRINCIPAL!$N$186),VLOOKUP($X$672,'Banco de Dados'!$B$4:$J$50,8,FALSE)*PRINCIPAL!$H$186*(1-(PRINCIPAL!$O$186/100)),IF(PRINCIPAL!$H$186&lt;&gt;"",VLOOKUP($X$672,'Banco de Dados'!$B$4:$J$50,8,FALSE)*PRINCIPAL!$H$186,IF(OR(L693=PRINCIPAL!$I$186,L693=PRINCIPAL!$I$186+PRINCIPAL!$I$186,L693=PRINCIPAL!$I$186+PRINCIPAL!$I$186+PRINCIPAL!$I$186),0,IF(L693=PRINCIPAL!$J$186,VLOOKUP($X$672,'Banco de Dados'!$B$4:$J$50,6,FALSE)*(1-(PRINCIPAL!$K$186/100)),IF(L693=PRINCIPAL!$L$186,VLOOKUP($X$672,'Banco de Dados'!$B$4:$J$50,6,FALSE)*(1-(PRINCIPAL!$M$186/100)),IF(L693=PRINCIPAL!$N$186,VLOOKUP($X$672,'Banco de Dados'!$B$4:$J$50,6,FALSE)*(1-(PRINCIPAL!$O$186/100)),VLOOKUP($X$672,'Banco de Dados'!$B$4:$J$50,6,FALSE)))))))))),"")</f>
        <v/>
      </c>
      <c r="X693" s="29" t="str">
        <f>IFERROR(W693*(IFERROR(VLOOKUP($X$672,'Banco de Dados'!$B$4:$J$50,4,FALSE),"ERRO")),"")</f>
        <v/>
      </c>
      <c r="Y693" s="29" t="str">
        <f t="shared" si="472"/>
        <v/>
      </c>
      <c r="Z693" s="103" t="str">
        <f>IFERROR(Y693*(C693*(PRINCIPAL!$G$186/100))*0.47*(44/12),"")</f>
        <v/>
      </c>
      <c r="AA693" s="111" t="str">
        <f t="shared" si="473"/>
        <v/>
      </c>
      <c r="AB693" s="30" t="str">
        <f>IFERROR(IF(AND(PRINCIPAL!$H$187&lt;&gt;"",OR(L693=PRINCIPAL!$I$187,L693=PRINCIPAL!$I$187+PRINCIPAL!$I$187,L693=PRINCIPAL!$I$187+PRINCIPAL!$I$187+PRINCIPAL!$I$187)),0,IF(AND(PRINCIPAL!$H$187&lt;&gt;"",L693=PRINCIPAL!$J$187),VLOOKUP($AC$672,'Banco de Dados'!$B$4:$J$50,8,FALSE)*PRINCIPAL!$H$187*(1-(PRINCIPAL!$K$187/100)),IF(AND(PRINCIPAL!$H$187&lt;&gt;"",L693=PRINCIPAL!$L$187),VLOOKUP($AC$672,'Banco de Dados'!$B$4:$J$50,8,FALSE)*PRINCIPAL!$H$187*(1-(PRINCIPAL!$M$187/100)),IF(AND(PRINCIPAL!$H$187&lt;&gt;"",L693=PRINCIPAL!$N$187),VLOOKUP($AC$672,'Banco de Dados'!$B$4:$J$50,8,FALSE)*PRINCIPAL!$H$187*(1-(PRINCIPAL!$O$187/100)),IF(PRINCIPAL!$H$187&lt;&gt;"",VLOOKUP($AC$672,'Banco de Dados'!$B$4:$J$50,8,FALSE)*PRINCIPAL!$H$187,IF(OR(L693=PRINCIPAL!$I$187,L693=PRINCIPAL!$I$187+PRINCIPAL!$I$187,L693=PRINCIPAL!$I$187+PRINCIPAL!$I$187+PRINCIPAL!$I$187),0,IF(L693=PRINCIPAL!$J$187,VLOOKUP($AC$672,'Banco de Dados'!$B$4:$J$50,6,FALSE)*(1-(PRINCIPAL!$K$187/100)),IF(L693=PRINCIPAL!$L$187,VLOOKUP($AC$672,'Banco de Dados'!$B$4:$J$50,6,FALSE)*(1-(PRINCIPAL!$M$187/100)),IF(L693=PRINCIPAL!$N$187,VLOOKUP($AC$672,'Banco de Dados'!$B$4:$J$50,6,FALSE)*(1-(PRINCIPAL!$O$187/100)),VLOOKUP($AC$672,'Banco de Dados'!$B$4:$J$50,6,FALSE)))))))))),"")</f>
        <v/>
      </c>
      <c r="AC693" s="29" t="str">
        <f>IFERROR(AB693*(IFERROR(VLOOKUP($AC$672,'Banco de Dados'!$B$4:$J$50,4,FALSE),"ERRO")),"")</f>
        <v/>
      </c>
      <c r="AD693" s="29" t="str">
        <f t="shared" si="463"/>
        <v/>
      </c>
      <c r="AE693" s="103" t="str">
        <f>IFERROR(AD693*(C693*(PRINCIPAL!$G$187/100))*0.47*(44/12),"")</f>
        <v/>
      </c>
      <c r="AF693" s="111" t="str">
        <f t="shared" si="464"/>
        <v/>
      </c>
      <c r="AG693" s="30" t="str">
        <f>IFERROR(IF(AND(PRINCIPAL!$H$188&lt;&gt;"",OR(L693=PRINCIPAL!$I$188,L693=PRINCIPAL!$I$188+PRINCIPAL!$I$188,L693=PRINCIPAL!$I$188+PRINCIPAL!$I$188+PRINCIPAL!$I$188)),0,IF(AND(PRINCIPAL!$H$188&lt;&gt;"",L693=PRINCIPAL!$J$188),VLOOKUP($AH$672,'Banco de Dados'!$B$4:$J$50,8,FALSE)*PRINCIPAL!$H$188*(1-(PRINCIPAL!$K$188/100)),IF(AND(PRINCIPAL!$H$188&lt;&gt;"",L693=PRINCIPAL!$L$188),VLOOKUP($AH$672,'Banco de Dados'!$B$4:$J$50,8,FALSE)*PRINCIPAL!$H$188*(1-(PRINCIPAL!$M$188/100)),IF(AND(PRINCIPAL!$H$188&lt;&gt;"",L693=PRINCIPAL!$N$188),VLOOKUP($AH$672,'Banco de Dados'!$B$4:$J$50,8,FALSE)*PRINCIPAL!$H$188*(1-(PRINCIPAL!$O$188/100)),IF(PRINCIPAL!$H$188&lt;&gt;"",VLOOKUP($AH$672,'Banco de Dados'!$B$4:$J$50,8,FALSE)*PRINCIPAL!$H$188,IF(OR(L693=PRINCIPAL!$I$188,L693=PRINCIPAL!$I$188+PRINCIPAL!$I$188,L693=PRINCIPAL!$I$188+PRINCIPAL!$I$188+PRINCIPAL!$I$188),0,IF(L693=PRINCIPAL!$J$188,VLOOKUP($AH$672,'Banco de Dados'!$B$4:$J$50,6,FALSE)*(1-(PRINCIPAL!$K$188/100)),IF(L693=PRINCIPAL!$L$188,VLOOKUP($AH$672,'Banco de Dados'!$B$4:$J$50,6,FALSE)*(1-(PRINCIPAL!$M$188/100)),IF(L693=PRINCIPAL!$N$188,VLOOKUP($AH$672,'Banco de Dados'!$B$4:$J$50,6,FALSE)*(1-(PRINCIPAL!$O$188/100)),VLOOKUP($AH$672,'Banco de Dados'!$B$4:$J$50,6,FALSE)))))))))),"")</f>
        <v/>
      </c>
      <c r="AH693" s="29" t="str">
        <f>IFERROR(AG693*(IFERROR(VLOOKUP($AH$672,'Banco de Dados'!$B$4:$J$50,4,FALSE),"ERRO")),"")</f>
        <v/>
      </c>
      <c r="AI693" s="29" t="str">
        <f t="shared" si="465"/>
        <v/>
      </c>
      <c r="AJ693" s="103" t="str">
        <f>IFERROR(AI693*(C693*(PRINCIPAL!$G$188/100))*0.47*(44/12),"")</f>
        <v/>
      </c>
      <c r="AK693" s="111" t="str">
        <f t="shared" si="474"/>
        <v/>
      </c>
      <c r="AL693" s="30" t="str">
        <f>IFERROR(IF(AND(PRINCIPAL!$H$189&lt;&gt;"",OR(L693=PRINCIPAL!$I$189,L693=PRINCIPAL!$I$189+PRINCIPAL!$I$189,L693=PRINCIPAL!$I$189+PRINCIPAL!$I$189+PRINCIPAL!$I$189)),0,IF(AND(PRINCIPAL!$H$189&lt;&gt;"",L693=PRINCIPAL!$J$189),VLOOKUP($AM$672,'Banco de Dados'!$B$4:$J$50,8,FALSE)*PRINCIPAL!$H$189*(1-(PRINCIPAL!$K$189/100)),IF(AND(PRINCIPAL!$H$189&lt;&gt;"",L693=PRINCIPAL!$L$189),VLOOKUP($AM$672,'Banco de Dados'!$B$4:$J$50,8,FALSE)*PRINCIPAL!$H$189*(1-(PRINCIPAL!$M$189/100)),IF(AND(PRINCIPAL!$H$189&lt;&gt;"",L693=PRINCIPAL!$N$189),VLOOKUP($AM$672,'Banco de Dados'!$B$4:$J$50,8,FALSE)*PRINCIPAL!$H$189*(1-(PRINCIPAL!$O$189/100)),IF(PRINCIPAL!$H$189&lt;&gt;"",VLOOKUP($AM$672,'Banco de Dados'!$B$4:$J$50,8,FALSE)*PRINCIPAL!$H$189,IF(OR(L693=PRINCIPAL!$I$189,L693=PRINCIPAL!$I$189+PRINCIPAL!$I$189,L693=PRINCIPAL!$I$189+PRINCIPAL!$I$189+PRINCIPAL!$I$189),0,IF(L693=PRINCIPAL!$J$189,VLOOKUP($AM$672,'Banco de Dados'!$B$4:$J$50,6,FALSE)*(1-(PRINCIPAL!$K$189/100)),IF(L693=PRINCIPAL!$L$189,VLOOKUP($AM$672,'Banco de Dados'!$B$4:$J$50,6,FALSE)*(1-(PRINCIPAL!$M$189/100)),IF(L693=PRINCIPAL!$N$189,VLOOKUP($AM$672,'Banco de Dados'!$B$4:$J$50,6,FALSE)*(1-(PRINCIPAL!$O$189/100)),VLOOKUP($AM$672,'Banco de Dados'!$B$4:$J$50,6,FALSE)))))))))),"")</f>
        <v/>
      </c>
      <c r="AM693" s="29" t="str">
        <f>IFERROR(AL693*(IFERROR(VLOOKUP($AM$672,'Banco de Dados'!$B$4:$J$50,4,FALSE),"ERRO")),"")</f>
        <v/>
      </c>
      <c r="AN693" s="29" t="str">
        <f t="shared" si="466"/>
        <v/>
      </c>
      <c r="AO693" s="103" t="str">
        <f>IFERROR(AN693*(C693*(PRINCIPAL!$G$189/100))*0.47*(44/12),"")</f>
        <v/>
      </c>
      <c r="AP693" s="111" t="str">
        <f t="shared" si="467"/>
        <v/>
      </c>
      <c r="AQ693" s="30" t="str">
        <f>IFERROR(IF(AND(PRINCIPAL!$H$190&lt;&gt;"",OR(L693=PRINCIPAL!$I$190,L693=PRINCIPAL!$I$190+PRINCIPAL!$I$190,L693=PRINCIPAL!$I$190+PRINCIPAL!$I$190+PRINCIPAL!$I$190)),0,IF(AND(PRINCIPAL!$H$190&lt;&gt;"",L693=PRINCIPAL!$J$190),VLOOKUP($AR$672,'Banco de Dados'!$B$4:$J$50,8,FALSE)*PRINCIPAL!$H$190*(1-(PRINCIPAL!$K$190/100)),IF(AND(PRINCIPAL!$H$190&lt;&gt;"",L693=PRINCIPAL!$L$190),VLOOKUP($AR$672,'Banco de Dados'!$B$4:$J$50,8,FALSE)*PRINCIPAL!$H$190*(1-(PRINCIPAL!$M$190/100)),IF(AND(PRINCIPAL!$H$190&lt;&gt;"",L693=PRINCIPAL!$N$190),VLOOKUP($AR$672,'Banco de Dados'!$B$4:$J$50,8,FALSE)*PRINCIPAL!$H$190*(1-(PRINCIPAL!$O$190/100)),IF(PRINCIPAL!$H$190&lt;&gt;"",VLOOKUP($AR$672,'Banco de Dados'!$B$4:$J$50,8,FALSE)*PRINCIPAL!$H$190,IF(OR(L693=PRINCIPAL!$I$190,L693=PRINCIPAL!$I$190+PRINCIPAL!$I$190,L693=PRINCIPAL!$I$190+PRINCIPAL!$I$190+PRINCIPAL!$I$190),0,IF(L693=PRINCIPAL!$J$190,VLOOKUP($AR$672,'Banco de Dados'!$B$4:$J$50,6,FALSE)*(1-(PRINCIPAL!$K$190/100)),IF(L693=PRINCIPAL!$L$190,VLOOKUP($AR$672,'Banco de Dados'!$B$4:$J$50,6,FALSE)*(1-(PRINCIPAL!$M$190/100)),IF(L693=PRINCIPAL!$N$190,VLOOKUP($AR$672,'Banco de Dados'!$B$4:$J$50,6,FALSE)*(1-(PRINCIPAL!$O$190/100)),VLOOKUP($AR$672,'Banco de Dados'!$B$4:$J$50,6,FALSE)))))))))),"")</f>
        <v/>
      </c>
      <c r="AR693" s="29" t="str">
        <f>IFERROR(AQ693*(IFERROR(VLOOKUP($AR$672,'Banco de Dados'!$B$4:$J$50,4,FALSE),"ERRO")),"")</f>
        <v/>
      </c>
      <c r="AS693" s="29" t="str">
        <f t="shared" si="468"/>
        <v/>
      </c>
      <c r="AT693" s="103" t="str">
        <f>IFERROR(AS693*(C693*(PRINCIPAL!$G$190/100))*0.47*(44/12),"")</f>
        <v/>
      </c>
      <c r="AU693" s="111" t="str">
        <f t="shared" si="469"/>
        <v/>
      </c>
      <c r="AV693" s="30" t="str">
        <f>IFERROR(IF(AND(PRINCIPAL!$H$191&lt;&gt;"",OR(L693=PRINCIPAL!$I$191,L693=PRINCIPAL!$I$191+PRINCIPAL!$I$191,L693=PRINCIPAL!$I$191+PRINCIPAL!$I$191+PRINCIPAL!$I$191)),0,IF(AND(PRINCIPAL!$H$191&lt;&gt;"",L693=PRINCIPAL!$J$191),VLOOKUP($AW$672,'Banco de Dados'!$B$4:$J$50,8,FALSE)*PRINCIPAL!$H$191*(1-(PRINCIPAL!$K$191/100)),IF(AND(PRINCIPAL!$H$191&lt;&gt;"",L693=PRINCIPAL!$L$191),VLOOKUP($AW$672,'Banco de Dados'!$B$4:$J$50,8,FALSE)*PRINCIPAL!$H$191*(1-(PRINCIPAL!$M$191/100)),IF(AND(PRINCIPAL!$H$191&lt;&gt;"",L693=PRINCIPAL!$N$191),VLOOKUP($AW$672,'Banco de Dados'!$B$4:$J$50,8,FALSE)*PRINCIPAL!$H$191*(1-(PRINCIPAL!$O$191/100)),IF(PRINCIPAL!$H$191&lt;&gt;"",VLOOKUP($AW$672,'Banco de Dados'!$B$4:$J$50,8,FALSE)*PRINCIPAL!$H$191,IF(OR(L693=PRINCIPAL!$I$191,L693=PRINCIPAL!$I$191+PRINCIPAL!$I$191,L693=PRINCIPAL!$I$191+PRINCIPAL!$I$191+PRINCIPAL!$I$191),0,IF(L693=PRINCIPAL!$J$191,VLOOKUP($AW$672,'Banco de Dados'!$B$4:$J$50,6,FALSE)*(1-(PRINCIPAL!$K$191/100)),IF(L693=PRINCIPAL!$L$191,VLOOKUP($AW$672,'Banco de Dados'!$B$4:$J$50,6,FALSE)*(1-(PRINCIPAL!$M$191/100)),IF(L693=PRINCIPAL!$N$191,VLOOKUP($AW$672,'Banco de Dados'!$B$4:$J$50,6,FALSE)*(1-(PRINCIPAL!$O$191/100)),VLOOKUP($AW$672,'Banco de Dados'!$B$4:$J$50,6,FALSE)))))))))),"")</f>
        <v/>
      </c>
      <c r="AW693" s="29" t="str">
        <f>IFERROR(AV693*(IFERROR(VLOOKUP($AW$672,'Banco de Dados'!$B$4:$J$50,4,FALSE),"ERRO")),"")</f>
        <v/>
      </c>
      <c r="AX693" s="29" t="str">
        <f t="shared" si="470"/>
        <v/>
      </c>
      <c r="AY693" s="103" t="str">
        <f>IFERROR(AX693*(C693*(PRINCIPAL!$G$191/100))*0.47*(44/12),"")</f>
        <v/>
      </c>
      <c r="AZ693" s="111" t="str">
        <f t="shared" si="475"/>
        <v/>
      </c>
      <c r="BA693" s="30" t="str">
        <f>IFERROR(IF(AND(PRINCIPAL!$H$192&lt;&gt;"",OR(L693=PRINCIPAL!$I$192,L693=PRINCIPAL!$I$192+PRINCIPAL!$I$192,L693=PRINCIPAL!$I$192+PRINCIPAL!$I$192+PRINCIPAL!$I$192)),0,IF(AND(PRINCIPAL!$H$192&lt;&gt;"",L693=PRINCIPAL!$J$192),VLOOKUP($BB$672,'Banco de Dados'!$B$4:$J$50,8,FALSE)*PRINCIPAL!$H$192*(1-(PRINCIPAL!$K$192/100)),IF(AND(PRINCIPAL!$H$192&lt;&gt;"",L693=PRINCIPAL!$L$192),VLOOKUP($BB$672,'Banco de Dados'!$B$4:$J$50,8,FALSE)*PRINCIPAL!$H$192*(1-(PRINCIPAL!$M$192/100)),IF(AND(PRINCIPAL!$H$192&lt;&gt;"",L693=PRINCIPAL!$N$192),VLOOKUP($BB$672,'Banco de Dados'!$B$4:$J$50,8,FALSE)*PRINCIPAL!$H$192*(1-(PRINCIPAL!$O$192/100)),IF(PRINCIPAL!$H$192&lt;&gt;"",VLOOKUP($BB$672,'Banco de Dados'!$B$4:$J$50,8,FALSE)*PRINCIPAL!$H$192,IF(OR(L693=PRINCIPAL!$I$192,L693=PRINCIPAL!$I$192+PRINCIPAL!$I$192,L693=PRINCIPAL!$I$192+PRINCIPAL!$I$192+PRINCIPAL!$I$192),0,IF(L693=PRINCIPAL!$J$192,VLOOKUP($BB$672,'Banco de Dados'!$B$4:$J$50,6,FALSE)*(1-(PRINCIPAL!$K$192/100)),IF(L693=PRINCIPAL!$L$192,VLOOKUP($BB$672,'Banco de Dados'!$B$4:$J$50,6,FALSE)*(1-(PRINCIPAL!$M$192/100)),IF(L693=PRINCIPAL!$N$192,VLOOKUP($BB$672,'Banco de Dados'!$B$4:$J$50,6,FALSE)*(1-(PRINCIPAL!$O$192/100)),VLOOKUP($BB$672,'Banco de Dados'!$B$4:$J$50,6,FALSE)))))))))),"")</f>
        <v/>
      </c>
      <c r="BB693" s="29" t="str">
        <f>IFERROR(BA693*(IFERROR(VLOOKUP($BB$672,'Banco de Dados'!$B$4:$J$50,4,FALSE),"ERRO")),"")</f>
        <v/>
      </c>
      <c r="BC693" s="29" t="str">
        <f t="shared" si="476"/>
        <v/>
      </c>
      <c r="BD693" s="103" t="str">
        <f>IFERROR(BC693*(C693*(PRINCIPAL!$G$192/100))*0.47*(44/12),"")</f>
        <v/>
      </c>
      <c r="BE693" s="111" t="str">
        <f t="shared" si="455"/>
        <v/>
      </c>
      <c r="BF693" s="30" t="str">
        <f>IFERROR(IF(AND(PRINCIPAL!$H$193&lt;&gt;"",OR(L693=PRINCIPAL!$I$193,L693=PRINCIPAL!$I$193+PRINCIPAL!$I$193,L693=PRINCIPAL!$I$193+PRINCIPAL!$I$193+PRINCIPAL!$I$193)),0,IF(AND(PRINCIPAL!$H$193&lt;&gt;"",L693=PRINCIPAL!$J$193),VLOOKUP($BG$672,'Banco de Dados'!$B$4:$J$50,8,FALSE)*PRINCIPAL!$H$193*(1-(PRINCIPAL!$K$193/100)),IF(AND(PRINCIPAL!$H$193&lt;&gt;"",L693=PRINCIPAL!$L$193),VLOOKUP($BG$672,'Banco de Dados'!$B$4:$J$50,8,FALSE)*PRINCIPAL!$H$193*(1-(PRINCIPAL!$M$193/100)),IF(AND(PRINCIPAL!$H$193&lt;&gt;"",L693=PRINCIPAL!$N$193),VLOOKUP($BG$672,'Banco de Dados'!$B$4:$J$50,8,FALSE)*PRINCIPAL!$H$193*(1-(PRINCIPAL!$O$193/100)),IF(PRINCIPAL!$H$193&lt;&gt;"",VLOOKUP($BG$672,'Banco de Dados'!$B$4:$J$50,8,FALSE)*PRINCIPAL!$H$193,IF(OR(L693=PRINCIPAL!$I$193,L693=PRINCIPAL!$I$193+PRINCIPAL!$I$193,L693=PRINCIPAL!$I$193+PRINCIPAL!$I$193+PRINCIPAL!$I$193),0,IF(L693=PRINCIPAL!$J$193,VLOOKUP($BG$672,'Banco de Dados'!$B$4:$J$50,6,FALSE)*(1-(PRINCIPAL!$K$193/100)),IF(L693=PRINCIPAL!$L$193,VLOOKUP($BG$672,'Banco de Dados'!$B$4:$J$50,6,FALSE)*(1-(PRINCIPAL!$M$193/100)),IF(L693=PRINCIPAL!$N$193,VLOOKUP($BG$672,'Banco de Dados'!$B$4:$J$50,6,FALSE)*(1-(PRINCIPAL!$O$193/100)),VLOOKUP($BG$672,'Banco de Dados'!$B$4:$J$50,6,FALSE)))))))))),"")</f>
        <v/>
      </c>
      <c r="BG693" s="29" t="str">
        <f>IFERROR(BF693*(IFERROR(VLOOKUP($BG$672,'Banco de Dados'!$B$4:$J$50,4,FALSE),"ERRO")),"")</f>
        <v/>
      </c>
      <c r="BH693" s="29" t="str">
        <f t="shared" si="471"/>
        <v/>
      </c>
      <c r="BI693" s="103" t="str">
        <f>IFERROR(BH693*(C693*(PRINCIPAL!$G$193/100))*0.47*(44/12),"")</f>
        <v/>
      </c>
      <c r="BJ693" s="102" t="str">
        <f t="shared" si="456"/>
        <v/>
      </c>
    </row>
    <row r="694" spans="2:62" ht="12.75" customHeight="1" x14ac:dyDescent="0.3">
      <c r="B694" s="326">
        <f t="shared" si="457"/>
        <v>2040</v>
      </c>
      <c r="C694" s="340"/>
      <c r="D694" s="1"/>
      <c r="E694" s="116">
        <v>20</v>
      </c>
      <c r="F694" s="24" t="str">
        <f>IFERROR(VLOOKUP($G$672,'Banco de Dados'!$B$4:$J$50,6,FALSE),"")</f>
        <v/>
      </c>
      <c r="G694" s="25" t="str">
        <f>IFERROR(F694*(IFERROR(VLOOKUP($G$672,'Banco de Dados'!$B$4:$J$50,4,FALSE),"ERRO")),"")</f>
        <v/>
      </c>
      <c r="H694" s="25" t="str">
        <f t="shared" si="458"/>
        <v/>
      </c>
      <c r="I694" s="103" t="str">
        <f t="shared" si="459"/>
        <v/>
      </c>
      <c r="J694" s="117" t="str">
        <f t="shared" si="460"/>
        <v/>
      </c>
      <c r="K694" s="1"/>
      <c r="L694" s="91">
        <v>20</v>
      </c>
      <c r="M694" s="24" t="str">
        <f>IFERROR(IF(AND(PRINCIPAL!$H$184&lt;&gt;"",OR(L694=PRINCIPAL!$I$184,L694=PRINCIPAL!$I$184+PRINCIPAL!$I$184,L694=PRINCIPAL!$I$184+PRINCIPAL!$I$184+PRINCIPAL!$I$184)),0,IF(AND(PRINCIPAL!$H$184&lt;&gt;"",L694=PRINCIPAL!$J$184),VLOOKUP($N$672,'Banco de Dados'!$B$4:$J$50,8,FALSE)*PRINCIPAL!$H$184*(1-(PRINCIPAL!$K$184/100)),IF(AND(PRINCIPAL!$H$184&lt;&gt;"",L694=PRINCIPAL!$L$184),VLOOKUP($N$672,'Banco de Dados'!$B$4:$J$50,8,FALSE)*PRINCIPAL!$H$184*(1-(PRINCIPAL!$M$184/100)),IF(AND(PRINCIPAL!$H$184&lt;&gt;"",L694=PRINCIPAL!$N$184),VLOOKUP($N$672,'Banco de Dados'!$B$4:$J$50,8,FALSE)*PRINCIPAL!$H$184*(1-(PRINCIPAL!$O$184/100)),IF(PRINCIPAL!$H$184&lt;&gt;"",VLOOKUP($N$672,'Banco de Dados'!$B$4:$J$50,8,FALSE)*PRINCIPAL!$H$184,IF(OR(L694=PRINCIPAL!$I$184,L694=PRINCIPAL!$I$184+PRINCIPAL!$I$184,L694=PRINCIPAL!$I$184+PRINCIPAL!$I$184+PRINCIPAL!$I$184),0,IF(L694=PRINCIPAL!$J$184,VLOOKUP($N$672,'Banco de Dados'!$B$4:$J$50,6,FALSE)*(1-(PRINCIPAL!$K$184/100)),IF(L694=PRINCIPAL!$L$184,VLOOKUP($N$672,'Banco de Dados'!$B$4:$J$50,6,FALSE)*(1-(PRINCIPAL!$M$184/100)),IF(L694=PRINCIPAL!$N$184,VLOOKUP($N$672,'Banco de Dados'!$B$4:$J$50,6,FALSE)*(1-(PRINCIPAL!$O$184/100)),VLOOKUP($N$672,'Banco de Dados'!$B$4:$J$50,6,FALSE)))))))))),"")</f>
        <v/>
      </c>
      <c r="N694" s="25" t="str">
        <f>IFERROR(M694*(IFERROR(VLOOKUP($N$672,'Banco de Dados'!$B$4:$J$50,4,FALSE),"ERRO")),"")</f>
        <v/>
      </c>
      <c r="O694" s="25" t="str">
        <f t="shared" ref="O694:O709" si="479">IFERROR(M694+N694,"")</f>
        <v/>
      </c>
      <c r="P694" s="103" t="str">
        <f>IFERROR(O694*(C694*(PRINCIPAL!$G$184/100))*0.47*(44/12),"")</f>
        <v/>
      </c>
      <c r="Q694" s="107" t="str">
        <f t="shared" ref="Q694:Q699" si="480">IFERROR(Q693+P694,"")</f>
        <v/>
      </c>
      <c r="R694" s="29" t="str">
        <f>IFERROR(IF(AND(PRINCIPAL!$H$185&lt;&gt;"",OR(L694=PRINCIPAL!$I$185,L694=PRINCIPAL!$I$185+PRINCIPAL!$I$185,L694=PRINCIPAL!$I$185+PRINCIPAL!$I$185+PRINCIPAL!$I$185)),0,IF(AND(PRINCIPAL!$H$185&lt;&gt;"",L694=PRINCIPAL!$J$185),VLOOKUP($S$672,'Banco de Dados'!$B$4:$J$50,8,FALSE)*PRINCIPAL!$H$185*(1-(PRINCIPAL!$K$185/100)),IF(AND(PRINCIPAL!$H$185&lt;&gt;"",L694=PRINCIPAL!$L$185),VLOOKUP($S$672,'Banco de Dados'!$B$4:$J$50,8,FALSE)*PRINCIPAL!$H$185*(1-(PRINCIPAL!$M$185/100)),IF(AND(PRINCIPAL!$H$185&lt;&gt;"",L694=PRINCIPAL!$N$185),VLOOKUP($S$672,'Banco de Dados'!$B$4:$J$50,8,FALSE)*PRINCIPAL!$H$185*(1-(PRINCIPAL!$O$185/100)),IF(PRINCIPAL!$H$185&lt;&gt;"",VLOOKUP($S$672,'Banco de Dados'!$B$4:$J$50,8,FALSE)*PRINCIPAL!$H$185,IF(OR(L694=PRINCIPAL!$I$185,L694=PRINCIPAL!$I$185+PRINCIPAL!$I$185,L694=PRINCIPAL!$I$185+PRINCIPAL!$I$185+PRINCIPAL!$I$185),0,IF(L694=PRINCIPAL!$J$185,VLOOKUP($S$672,'Banco de Dados'!$B$4:$J$50,6,FALSE)*(1-(PRINCIPAL!$K$185/100)),IF(L694=PRINCIPAL!$L$185,VLOOKUP($S$672,'Banco de Dados'!$B$4:$J$50,6,FALSE)*(1-(PRINCIPAL!$M$185/100)),IF(L694=PRINCIPAL!$N$185,VLOOKUP($S$672,'Banco de Dados'!$B$4:$J$50,6,FALSE)*(1-(PRINCIPAL!$O$185/100)),VLOOKUP($S$672,'Banco de Dados'!$B$4:$J$50,6,FALSE)))))))))),"")</f>
        <v/>
      </c>
      <c r="S694" s="29" t="str">
        <f>IFERROR(R694*(IFERROR(VLOOKUP($S$672,'Banco de Dados'!$B$4:$J$50,4,FALSE),"ERRO")),"")</f>
        <v/>
      </c>
      <c r="T694" s="29" t="str">
        <f t="shared" si="478"/>
        <v/>
      </c>
      <c r="U694" s="103" t="str">
        <f>IFERROR(T694*(C694*(PRINCIPAL!$G$185/100))*0.47*(44/12),"")</f>
        <v/>
      </c>
      <c r="V694" s="103" t="str">
        <f t="shared" si="454"/>
        <v/>
      </c>
      <c r="W694" s="30" t="str">
        <f>IFERROR(IF(AND(PRINCIPAL!$H$186&lt;&gt;"",OR(L694=PRINCIPAL!$I$186,L694=PRINCIPAL!$I$186+PRINCIPAL!$I$186,L694=PRINCIPAL!$I$186+PRINCIPAL!$I$186+PRINCIPAL!$I$186)),0,IF(AND(PRINCIPAL!$H$186&lt;&gt;"",L694=PRINCIPAL!$J$186),VLOOKUP($X$672,'Banco de Dados'!$B$4:$J$50,8,FALSE)*PRINCIPAL!$H$186*(1-(PRINCIPAL!$K$186/100)),IF(AND(PRINCIPAL!$H$186&lt;&gt;"",L694=PRINCIPAL!$L$186),VLOOKUP($X$672,'Banco de Dados'!$B$4:$J$50,8,FALSE)*PRINCIPAL!$H$186*(1-(PRINCIPAL!$M$186/100)),IF(AND(PRINCIPAL!$H$186&lt;&gt;"",L694=PRINCIPAL!$N$186),VLOOKUP($X$672,'Banco de Dados'!$B$4:$J$50,8,FALSE)*PRINCIPAL!$H$186*(1-(PRINCIPAL!$O$186/100)),IF(PRINCIPAL!$H$186&lt;&gt;"",VLOOKUP($X$672,'Banco de Dados'!$B$4:$J$50,8,FALSE)*PRINCIPAL!$H$186,IF(OR(L694=PRINCIPAL!$I$186,L694=PRINCIPAL!$I$186+PRINCIPAL!$I$186,L694=PRINCIPAL!$I$186+PRINCIPAL!$I$186+PRINCIPAL!$I$186),0,IF(L694=PRINCIPAL!$J$186,VLOOKUP($X$672,'Banco de Dados'!$B$4:$J$50,6,FALSE)*(1-(PRINCIPAL!$K$186/100)),IF(L694=PRINCIPAL!$L$186,VLOOKUP($X$672,'Banco de Dados'!$B$4:$J$50,6,FALSE)*(1-(PRINCIPAL!$M$186/100)),IF(L694=PRINCIPAL!$N$186,VLOOKUP($X$672,'Banco de Dados'!$B$4:$J$50,6,FALSE)*(1-(PRINCIPAL!$O$186/100)),VLOOKUP($X$672,'Banco de Dados'!$B$4:$J$50,6,FALSE)))))))))),"")</f>
        <v/>
      </c>
      <c r="X694" s="29" t="str">
        <f>IFERROR(W694*(IFERROR(VLOOKUP($X$672,'Banco de Dados'!$B$4:$J$50,4,FALSE),"ERRO")),"")</f>
        <v/>
      </c>
      <c r="Y694" s="29" t="str">
        <f t="shared" si="472"/>
        <v/>
      </c>
      <c r="Z694" s="103" t="str">
        <f>IFERROR(Y694*(C694*(PRINCIPAL!$G$186/100))*0.47*(44/12),"")</f>
        <v/>
      </c>
      <c r="AA694" s="111" t="str">
        <f t="shared" si="473"/>
        <v/>
      </c>
      <c r="AB694" s="30" t="str">
        <f>IFERROR(IF(AND(PRINCIPAL!$H$187&lt;&gt;"",OR(L694=PRINCIPAL!$I$187,L694=PRINCIPAL!$I$187+PRINCIPAL!$I$187,L694=PRINCIPAL!$I$187+PRINCIPAL!$I$187+PRINCIPAL!$I$187)),0,IF(AND(PRINCIPAL!$H$187&lt;&gt;"",L694=PRINCIPAL!$J$187),VLOOKUP($AC$672,'Banco de Dados'!$B$4:$J$50,8,FALSE)*PRINCIPAL!$H$187*(1-(PRINCIPAL!$K$187/100)),IF(AND(PRINCIPAL!$H$187&lt;&gt;"",L694=PRINCIPAL!$L$187),VLOOKUP($AC$672,'Banco de Dados'!$B$4:$J$50,8,FALSE)*PRINCIPAL!$H$187*(1-(PRINCIPAL!$M$187/100)),IF(AND(PRINCIPAL!$H$187&lt;&gt;"",L694=PRINCIPAL!$N$187),VLOOKUP($AC$672,'Banco de Dados'!$B$4:$J$50,8,FALSE)*PRINCIPAL!$H$187*(1-(PRINCIPAL!$O$187/100)),IF(PRINCIPAL!$H$187&lt;&gt;"",VLOOKUP($AC$672,'Banco de Dados'!$B$4:$J$50,8,FALSE)*PRINCIPAL!$H$187,IF(OR(L694=PRINCIPAL!$I$187,L694=PRINCIPAL!$I$187+PRINCIPAL!$I$187,L694=PRINCIPAL!$I$187+PRINCIPAL!$I$187+PRINCIPAL!$I$187),0,IF(L694=PRINCIPAL!$J$187,VLOOKUP($AC$672,'Banco de Dados'!$B$4:$J$50,6,FALSE)*(1-(PRINCIPAL!$K$187/100)),IF(L694=PRINCIPAL!$L$187,VLOOKUP($AC$672,'Banco de Dados'!$B$4:$J$50,6,FALSE)*(1-(PRINCIPAL!$M$187/100)),IF(L694=PRINCIPAL!$N$187,VLOOKUP($AC$672,'Banco de Dados'!$B$4:$J$50,6,FALSE)*(1-(PRINCIPAL!$O$187/100)),VLOOKUP($AC$672,'Banco de Dados'!$B$4:$J$50,6,FALSE)))))))))),"")</f>
        <v/>
      </c>
      <c r="AC694" s="29" t="str">
        <f>IFERROR(AB694*(IFERROR(VLOOKUP($AC$672,'Banco de Dados'!$B$4:$J$50,4,FALSE),"ERRO")),"")</f>
        <v/>
      </c>
      <c r="AD694" s="29" t="str">
        <f t="shared" si="463"/>
        <v/>
      </c>
      <c r="AE694" s="103" t="str">
        <f>IFERROR(AD694*(C694*(PRINCIPAL!$G$187/100))*0.47*(44/12),"")</f>
        <v/>
      </c>
      <c r="AF694" s="111" t="str">
        <f t="shared" si="464"/>
        <v/>
      </c>
      <c r="AG694" s="30" t="str">
        <f>IFERROR(IF(AND(PRINCIPAL!$H$188&lt;&gt;"",OR(L694=PRINCIPAL!$I$188,L694=PRINCIPAL!$I$188+PRINCIPAL!$I$188,L694=PRINCIPAL!$I$188+PRINCIPAL!$I$188+PRINCIPAL!$I$188)),0,IF(AND(PRINCIPAL!$H$188&lt;&gt;"",L694=PRINCIPAL!$J$188),VLOOKUP($AH$672,'Banco de Dados'!$B$4:$J$50,8,FALSE)*PRINCIPAL!$H$188*(1-(PRINCIPAL!$K$188/100)),IF(AND(PRINCIPAL!$H$188&lt;&gt;"",L694=PRINCIPAL!$L$188),VLOOKUP($AH$672,'Banco de Dados'!$B$4:$J$50,8,FALSE)*PRINCIPAL!$H$188*(1-(PRINCIPAL!$M$188/100)),IF(AND(PRINCIPAL!$H$188&lt;&gt;"",L694=PRINCIPAL!$N$188),VLOOKUP($AH$672,'Banco de Dados'!$B$4:$J$50,8,FALSE)*PRINCIPAL!$H$188*(1-(PRINCIPAL!$O$188/100)),IF(PRINCIPAL!$H$188&lt;&gt;"",VLOOKUP($AH$672,'Banco de Dados'!$B$4:$J$50,8,FALSE)*PRINCIPAL!$H$188,IF(OR(L694=PRINCIPAL!$I$188,L694=PRINCIPAL!$I$188+PRINCIPAL!$I$188,L694=PRINCIPAL!$I$188+PRINCIPAL!$I$188+PRINCIPAL!$I$188),0,IF(L694=PRINCIPAL!$J$188,VLOOKUP($AH$672,'Banco de Dados'!$B$4:$J$50,6,FALSE)*(1-(PRINCIPAL!$K$188/100)),IF(L694=PRINCIPAL!$L$188,VLOOKUP($AH$672,'Banco de Dados'!$B$4:$J$50,6,FALSE)*(1-(PRINCIPAL!$M$188/100)),IF(L694=PRINCIPAL!$N$188,VLOOKUP($AH$672,'Banco de Dados'!$B$4:$J$50,6,FALSE)*(1-(PRINCIPAL!$O$188/100)),VLOOKUP($AH$672,'Banco de Dados'!$B$4:$J$50,6,FALSE)))))))))),"")</f>
        <v/>
      </c>
      <c r="AH694" s="29" t="str">
        <f>IFERROR(AG694*(IFERROR(VLOOKUP($AH$672,'Banco de Dados'!$B$4:$J$50,4,FALSE),"ERRO")),"")</f>
        <v/>
      </c>
      <c r="AI694" s="29" t="str">
        <f t="shared" si="465"/>
        <v/>
      </c>
      <c r="AJ694" s="103" t="str">
        <f>IFERROR(AI694*(C694*(PRINCIPAL!$G$188/100))*0.47*(44/12),"")</f>
        <v/>
      </c>
      <c r="AK694" s="111" t="str">
        <f t="shared" si="474"/>
        <v/>
      </c>
      <c r="AL694" s="30" t="str">
        <f>IFERROR(IF(AND(PRINCIPAL!$H$189&lt;&gt;"",OR(L694=PRINCIPAL!$I$189,L694=PRINCIPAL!$I$189+PRINCIPAL!$I$189,L694=PRINCIPAL!$I$189+PRINCIPAL!$I$189+PRINCIPAL!$I$189)),0,IF(AND(PRINCIPAL!$H$189&lt;&gt;"",L694=PRINCIPAL!$J$189),VLOOKUP($AM$672,'Banco de Dados'!$B$4:$J$50,8,FALSE)*PRINCIPAL!$H$189*(1-(PRINCIPAL!$K$189/100)),IF(AND(PRINCIPAL!$H$189&lt;&gt;"",L694=PRINCIPAL!$L$189),VLOOKUP($AM$672,'Banco de Dados'!$B$4:$J$50,8,FALSE)*PRINCIPAL!$H$189*(1-(PRINCIPAL!$M$189/100)),IF(AND(PRINCIPAL!$H$189&lt;&gt;"",L694=PRINCIPAL!$N$189),VLOOKUP($AM$672,'Banco de Dados'!$B$4:$J$50,8,FALSE)*PRINCIPAL!$H$189*(1-(PRINCIPAL!$O$189/100)),IF(PRINCIPAL!$H$189&lt;&gt;"",VLOOKUP($AM$672,'Banco de Dados'!$B$4:$J$50,8,FALSE)*PRINCIPAL!$H$189,IF(OR(L694=PRINCIPAL!$I$189,L694=PRINCIPAL!$I$189+PRINCIPAL!$I$189,L694=PRINCIPAL!$I$189+PRINCIPAL!$I$189+PRINCIPAL!$I$189),0,IF(L694=PRINCIPAL!$J$189,VLOOKUP($AM$672,'Banco de Dados'!$B$4:$J$50,6,FALSE)*(1-(PRINCIPAL!$K$189/100)),IF(L694=PRINCIPAL!$L$189,VLOOKUP($AM$672,'Banco de Dados'!$B$4:$J$50,6,FALSE)*(1-(PRINCIPAL!$M$189/100)),IF(L694=PRINCIPAL!$N$189,VLOOKUP($AM$672,'Banco de Dados'!$B$4:$J$50,6,FALSE)*(1-(PRINCIPAL!$O$189/100)),VLOOKUP($AM$672,'Banco de Dados'!$B$4:$J$50,6,FALSE)))))))))),"")</f>
        <v/>
      </c>
      <c r="AM694" s="29" t="str">
        <f>IFERROR(AL694*(IFERROR(VLOOKUP($AM$672,'Banco de Dados'!$B$4:$J$50,4,FALSE),"ERRO")),"")</f>
        <v/>
      </c>
      <c r="AN694" s="29" t="str">
        <f t="shared" si="466"/>
        <v/>
      </c>
      <c r="AO694" s="103" t="str">
        <f>IFERROR(AN694*(C694*(PRINCIPAL!$G$189/100))*0.47*(44/12),"")</f>
        <v/>
      </c>
      <c r="AP694" s="111" t="str">
        <f t="shared" si="467"/>
        <v/>
      </c>
      <c r="AQ694" s="30" t="str">
        <f>IFERROR(IF(AND(PRINCIPAL!$H$190&lt;&gt;"",OR(L694=PRINCIPAL!$I$190,L694=PRINCIPAL!$I$190+PRINCIPAL!$I$190,L694=PRINCIPAL!$I$190+PRINCIPAL!$I$190+PRINCIPAL!$I$190)),0,IF(AND(PRINCIPAL!$H$190&lt;&gt;"",L694=PRINCIPAL!$J$190),VLOOKUP($AR$672,'Banco de Dados'!$B$4:$J$50,8,FALSE)*PRINCIPAL!$H$190*(1-(PRINCIPAL!$K$190/100)),IF(AND(PRINCIPAL!$H$190&lt;&gt;"",L694=PRINCIPAL!$L$190),VLOOKUP($AR$672,'Banco de Dados'!$B$4:$J$50,8,FALSE)*PRINCIPAL!$H$190*(1-(PRINCIPAL!$M$190/100)),IF(AND(PRINCIPAL!$H$190&lt;&gt;"",L694=PRINCIPAL!$N$190),VLOOKUP($AR$672,'Banco de Dados'!$B$4:$J$50,8,FALSE)*PRINCIPAL!$H$190*(1-(PRINCIPAL!$O$190/100)),IF(PRINCIPAL!$H$190&lt;&gt;"",VLOOKUP($AR$672,'Banco de Dados'!$B$4:$J$50,8,FALSE)*PRINCIPAL!$H$190,IF(OR(L694=PRINCIPAL!$I$190,L694=PRINCIPAL!$I$190+PRINCIPAL!$I$190,L694=PRINCIPAL!$I$190+PRINCIPAL!$I$190+PRINCIPAL!$I$190),0,IF(L694=PRINCIPAL!$J$190,VLOOKUP($AR$672,'Banco de Dados'!$B$4:$J$50,6,FALSE)*(1-(PRINCIPAL!$K$190/100)),IF(L694=PRINCIPAL!$L$190,VLOOKUP($AR$672,'Banco de Dados'!$B$4:$J$50,6,FALSE)*(1-(PRINCIPAL!$M$190/100)),IF(L694=PRINCIPAL!$N$190,VLOOKUP($AR$672,'Banco de Dados'!$B$4:$J$50,6,FALSE)*(1-(PRINCIPAL!$O$190/100)),VLOOKUP($AR$672,'Banco de Dados'!$B$4:$J$50,6,FALSE)))))))))),"")</f>
        <v/>
      </c>
      <c r="AR694" s="29" t="str">
        <f>IFERROR(AQ694*(IFERROR(VLOOKUP($AR$672,'Banco de Dados'!$B$4:$J$50,4,FALSE),"ERRO")),"")</f>
        <v/>
      </c>
      <c r="AS694" s="29" t="str">
        <f t="shared" si="468"/>
        <v/>
      </c>
      <c r="AT694" s="103" t="str">
        <f>IFERROR(AS694*(C694*(PRINCIPAL!$G$190/100))*0.47*(44/12),"")</f>
        <v/>
      </c>
      <c r="AU694" s="111" t="str">
        <f t="shared" si="469"/>
        <v/>
      </c>
      <c r="AV694" s="30" t="str">
        <f>IFERROR(IF(AND(PRINCIPAL!$H$191&lt;&gt;"",OR(L694=PRINCIPAL!$I$191,L694=PRINCIPAL!$I$191+PRINCIPAL!$I$191,L694=PRINCIPAL!$I$191+PRINCIPAL!$I$191+PRINCIPAL!$I$191)),0,IF(AND(PRINCIPAL!$H$191&lt;&gt;"",L694=PRINCIPAL!$J$191),VLOOKUP($AW$672,'Banco de Dados'!$B$4:$J$50,8,FALSE)*PRINCIPAL!$H$191*(1-(PRINCIPAL!$K$191/100)),IF(AND(PRINCIPAL!$H$191&lt;&gt;"",L694=PRINCIPAL!$L$191),VLOOKUP($AW$672,'Banco de Dados'!$B$4:$J$50,8,FALSE)*PRINCIPAL!$H$191*(1-(PRINCIPAL!$M$191/100)),IF(AND(PRINCIPAL!$H$191&lt;&gt;"",L694=PRINCIPAL!$N$191),VLOOKUP($AW$672,'Banco de Dados'!$B$4:$J$50,8,FALSE)*PRINCIPAL!$H$191*(1-(PRINCIPAL!$O$191/100)),IF(PRINCIPAL!$H$191&lt;&gt;"",VLOOKUP($AW$672,'Banco de Dados'!$B$4:$J$50,8,FALSE)*PRINCIPAL!$H$191,IF(OR(L694=PRINCIPAL!$I$191,L694=PRINCIPAL!$I$191+PRINCIPAL!$I$191,L694=PRINCIPAL!$I$191+PRINCIPAL!$I$191+PRINCIPAL!$I$191),0,IF(L694=PRINCIPAL!$J$191,VLOOKUP($AW$672,'Banco de Dados'!$B$4:$J$50,6,FALSE)*(1-(PRINCIPAL!$K$191/100)),IF(L694=PRINCIPAL!$L$191,VLOOKUP($AW$672,'Banco de Dados'!$B$4:$J$50,6,FALSE)*(1-(PRINCIPAL!$M$191/100)),IF(L694=PRINCIPAL!$N$191,VLOOKUP($AW$672,'Banco de Dados'!$B$4:$J$50,6,FALSE)*(1-(PRINCIPAL!$O$191/100)),VLOOKUP($AW$672,'Banco de Dados'!$B$4:$J$50,6,FALSE)))))))))),"")</f>
        <v/>
      </c>
      <c r="AW694" s="29" t="str">
        <f>IFERROR(AV694*(IFERROR(VLOOKUP($AW$672,'Banco de Dados'!$B$4:$J$50,4,FALSE),"ERRO")),"")</f>
        <v/>
      </c>
      <c r="AX694" s="29" t="str">
        <f t="shared" si="470"/>
        <v/>
      </c>
      <c r="AY694" s="103" t="str">
        <f>IFERROR(AX694*(C694*(PRINCIPAL!$G$191/100))*0.47*(44/12),"")</f>
        <v/>
      </c>
      <c r="AZ694" s="111" t="str">
        <f t="shared" si="475"/>
        <v/>
      </c>
      <c r="BA694" s="30" t="str">
        <f>IFERROR(IF(AND(PRINCIPAL!$H$192&lt;&gt;"",OR(L694=PRINCIPAL!$I$192,L694=PRINCIPAL!$I$192+PRINCIPAL!$I$192,L694=PRINCIPAL!$I$192+PRINCIPAL!$I$192+PRINCIPAL!$I$192)),0,IF(AND(PRINCIPAL!$H$192&lt;&gt;"",L694=PRINCIPAL!$J$192),VLOOKUP($BB$672,'Banco de Dados'!$B$4:$J$50,8,FALSE)*PRINCIPAL!$H$192*(1-(PRINCIPAL!$K$192/100)),IF(AND(PRINCIPAL!$H$192&lt;&gt;"",L694=PRINCIPAL!$L$192),VLOOKUP($BB$672,'Banco de Dados'!$B$4:$J$50,8,FALSE)*PRINCIPAL!$H$192*(1-(PRINCIPAL!$M$192/100)),IF(AND(PRINCIPAL!$H$192&lt;&gt;"",L694=PRINCIPAL!$N$192),VLOOKUP($BB$672,'Banco de Dados'!$B$4:$J$50,8,FALSE)*PRINCIPAL!$H$192*(1-(PRINCIPAL!$O$192/100)),IF(PRINCIPAL!$H$192&lt;&gt;"",VLOOKUP($BB$672,'Banco de Dados'!$B$4:$J$50,8,FALSE)*PRINCIPAL!$H$192,IF(OR(L694=PRINCIPAL!$I$192,L694=PRINCIPAL!$I$192+PRINCIPAL!$I$192,L694=PRINCIPAL!$I$192+PRINCIPAL!$I$192+PRINCIPAL!$I$192),0,IF(L694=PRINCIPAL!$J$192,VLOOKUP($BB$672,'Banco de Dados'!$B$4:$J$50,6,FALSE)*(1-(PRINCIPAL!$K$192/100)),IF(L694=PRINCIPAL!$L$192,VLOOKUP($BB$672,'Banco de Dados'!$B$4:$J$50,6,FALSE)*(1-(PRINCIPAL!$M$192/100)),IF(L694=PRINCIPAL!$N$192,VLOOKUP($BB$672,'Banco de Dados'!$B$4:$J$50,6,FALSE)*(1-(PRINCIPAL!$O$192/100)),VLOOKUP($BB$672,'Banco de Dados'!$B$4:$J$50,6,FALSE)))))))))),"")</f>
        <v/>
      </c>
      <c r="BB694" s="29" t="str">
        <f>IFERROR(BA694*(IFERROR(VLOOKUP($BB$672,'Banco de Dados'!$B$4:$J$50,4,FALSE),"ERRO")),"")</f>
        <v/>
      </c>
      <c r="BC694" s="29" t="str">
        <f t="shared" si="476"/>
        <v/>
      </c>
      <c r="BD694" s="103" t="str">
        <f>IFERROR(BC694*(C694*(PRINCIPAL!$G$192/100))*0.47*(44/12),"")</f>
        <v/>
      </c>
      <c r="BE694" s="111" t="str">
        <f t="shared" si="455"/>
        <v/>
      </c>
      <c r="BF694" s="30" t="str">
        <f>IFERROR(IF(AND(PRINCIPAL!$H$193&lt;&gt;"",OR(L694=PRINCIPAL!$I$193,L694=PRINCIPAL!$I$193+PRINCIPAL!$I$193,L694=PRINCIPAL!$I$193+PRINCIPAL!$I$193+PRINCIPAL!$I$193)),0,IF(AND(PRINCIPAL!$H$193&lt;&gt;"",L694=PRINCIPAL!$J$193),VLOOKUP($BG$672,'Banco de Dados'!$B$4:$J$50,8,FALSE)*PRINCIPAL!$H$193*(1-(PRINCIPAL!$K$193/100)),IF(AND(PRINCIPAL!$H$193&lt;&gt;"",L694=PRINCIPAL!$L$193),VLOOKUP($BG$672,'Banco de Dados'!$B$4:$J$50,8,FALSE)*PRINCIPAL!$H$193*(1-(PRINCIPAL!$M$193/100)),IF(AND(PRINCIPAL!$H$193&lt;&gt;"",L694=PRINCIPAL!$N$193),VLOOKUP($BG$672,'Banco de Dados'!$B$4:$J$50,8,FALSE)*PRINCIPAL!$H$193*(1-(PRINCIPAL!$O$193/100)),IF(PRINCIPAL!$H$193&lt;&gt;"",VLOOKUP($BG$672,'Banco de Dados'!$B$4:$J$50,8,FALSE)*PRINCIPAL!$H$193,IF(OR(L694=PRINCIPAL!$I$193,L694=PRINCIPAL!$I$193+PRINCIPAL!$I$193,L694=PRINCIPAL!$I$193+PRINCIPAL!$I$193+PRINCIPAL!$I$193),0,IF(L694=PRINCIPAL!$J$193,VLOOKUP($BG$672,'Banco de Dados'!$B$4:$J$50,6,FALSE)*(1-(PRINCIPAL!$K$193/100)),IF(L694=PRINCIPAL!$L$193,VLOOKUP($BG$672,'Banco de Dados'!$B$4:$J$50,6,FALSE)*(1-(PRINCIPAL!$M$193/100)),IF(L694=PRINCIPAL!$N$193,VLOOKUP($BG$672,'Banco de Dados'!$B$4:$J$50,6,FALSE)*(1-(PRINCIPAL!$O$193/100)),VLOOKUP($BG$672,'Banco de Dados'!$B$4:$J$50,6,FALSE)))))))))),"")</f>
        <v/>
      </c>
      <c r="BG694" s="29" t="str">
        <f>IFERROR(BF694*(IFERROR(VLOOKUP($BG$672,'Banco de Dados'!$B$4:$J$50,4,FALSE),"ERRO")),"")</f>
        <v/>
      </c>
      <c r="BH694" s="29" t="str">
        <f t="shared" si="471"/>
        <v/>
      </c>
      <c r="BI694" s="103" t="str">
        <f>IFERROR(BH694*(C694*(PRINCIPAL!$G$193/100))*0.47*(44/12),"")</f>
        <v/>
      </c>
      <c r="BJ694" s="102" t="str">
        <f t="shared" si="456"/>
        <v/>
      </c>
    </row>
    <row r="695" spans="2:62" ht="12.75" customHeight="1" x14ac:dyDescent="0.3">
      <c r="B695" s="326">
        <f t="shared" si="457"/>
        <v>2041</v>
      </c>
      <c r="C695" s="340"/>
      <c r="D695" s="1"/>
      <c r="E695" s="116">
        <v>21</v>
      </c>
      <c r="F695" s="24" t="str">
        <f>IFERROR(VLOOKUP($G$672,'Banco de Dados'!$B$4:$J$50,6,FALSE),"")</f>
        <v/>
      </c>
      <c r="G695" s="25" t="str">
        <f>IFERROR(F695*(IFERROR(VLOOKUP($G$672,'Banco de Dados'!$B$4:$J$50,4,FALSE),"ERRO")),"")</f>
        <v/>
      </c>
      <c r="H695" s="25" t="str">
        <f t="shared" si="458"/>
        <v/>
      </c>
      <c r="I695" s="103" t="str">
        <f t="shared" si="459"/>
        <v/>
      </c>
      <c r="J695" s="117" t="str">
        <f t="shared" si="460"/>
        <v/>
      </c>
      <c r="K695" s="1"/>
      <c r="L695" s="91">
        <v>21</v>
      </c>
      <c r="M695" s="24" t="str">
        <f>IFERROR(IF(AND(PRINCIPAL!$H$184&lt;&gt;"",OR(L695=PRINCIPAL!$I$184,L695=PRINCIPAL!$I$184+PRINCIPAL!$I$184,L695=PRINCIPAL!$I$184+PRINCIPAL!$I$184+PRINCIPAL!$I$184)),0,IF(AND(PRINCIPAL!$H$184&lt;&gt;"",L695=PRINCIPAL!$J$184),VLOOKUP($N$672,'Banco de Dados'!$B$4:$J$50,8,FALSE)*PRINCIPAL!$H$184*(1-(PRINCIPAL!$K$184/100)),IF(AND(PRINCIPAL!$H$184&lt;&gt;"",L695=PRINCIPAL!$L$184),VLOOKUP($N$672,'Banco de Dados'!$B$4:$J$50,8,FALSE)*PRINCIPAL!$H$184*(1-(PRINCIPAL!$M$184/100)),IF(AND(PRINCIPAL!$H$184&lt;&gt;"",L695=PRINCIPAL!$N$184),VLOOKUP($N$672,'Banco de Dados'!$B$4:$J$50,8,FALSE)*PRINCIPAL!$H$184*(1-(PRINCIPAL!$O$184/100)),IF(PRINCIPAL!$H$184&lt;&gt;"",VLOOKUP($N$672,'Banco de Dados'!$B$4:$J$50,8,FALSE)*PRINCIPAL!$H$184,IF(OR(L695=PRINCIPAL!$I$184,L695=PRINCIPAL!$I$184+PRINCIPAL!$I$184,L695=PRINCIPAL!$I$184+PRINCIPAL!$I$184+PRINCIPAL!$I$184),0,IF(L695=PRINCIPAL!$J$184,VLOOKUP($N$672,'Banco de Dados'!$B$4:$J$50,6,FALSE)*(1-(PRINCIPAL!$K$184/100)),IF(L695=PRINCIPAL!$L$184,VLOOKUP($N$672,'Banco de Dados'!$B$4:$J$50,6,FALSE)*(1-(PRINCIPAL!$M$184/100)),IF(L695=PRINCIPAL!$N$184,VLOOKUP($N$672,'Banco de Dados'!$B$4:$J$50,6,FALSE)*(1-(PRINCIPAL!$O$184/100)),VLOOKUP($N$672,'Banco de Dados'!$B$4:$J$50,6,FALSE)))))))))),"")</f>
        <v/>
      </c>
      <c r="N695" s="25" t="str">
        <f>IFERROR(M695*(IFERROR(VLOOKUP($N$672,'Banco de Dados'!$B$4:$J$50,4,FALSE),"ERRO")),"")</f>
        <v/>
      </c>
      <c r="O695" s="25" t="str">
        <f t="shared" si="479"/>
        <v/>
      </c>
      <c r="P695" s="103" t="str">
        <f>IFERROR(O695*(C695*(PRINCIPAL!$G$184/100))*0.47*(44/12),"")</f>
        <v/>
      </c>
      <c r="Q695" s="107" t="str">
        <f t="shared" si="480"/>
        <v/>
      </c>
      <c r="R695" s="29" t="str">
        <f>IFERROR(IF(AND(PRINCIPAL!$H$185&lt;&gt;"",OR(L695=PRINCIPAL!$I$185,L695=PRINCIPAL!$I$185+PRINCIPAL!$I$185,L695=PRINCIPAL!$I$185+PRINCIPAL!$I$185+PRINCIPAL!$I$185)),0,IF(AND(PRINCIPAL!$H$185&lt;&gt;"",L695=PRINCIPAL!$J$185),VLOOKUP($S$672,'Banco de Dados'!$B$4:$J$50,8,FALSE)*PRINCIPAL!$H$185*(1-(PRINCIPAL!$K$185/100)),IF(AND(PRINCIPAL!$H$185&lt;&gt;"",L695=PRINCIPAL!$L$185),VLOOKUP($S$672,'Banco de Dados'!$B$4:$J$50,8,FALSE)*PRINCIPAL!$H$185*(1-(PRINCIPAL!$M$185/100)),IF(AND(PRINCIPAL!$H$185&lt;&gt;"",L695=PRINCIPAL!$N$185),VLOOKUP($S$672,'Banco de Dados'!$B$4:$J$50,8,FALSE)*PRINCIPAL!$H$185*(1-(PRINCIPAL!$O$185/100)),IF(PRINCIPAL!$H$185&lt;&gt;"",VLOOKUP($S$672,'Banco de Dados'!$B$4:$J$50,8,FALSE)*PRINCIPAL!$H$185,IF(OR(L695=PRINCIPAL!$I$185,L695=PRINCIPAL!$I$185+PRINCIPAL!$I$185,L695=PRINCIPAL!$I$185+PRINCIPAL!$I$185+PRINCIPAL!$I$185),0,IF(L695=PRINCIPAL!$J$185,VLOOKUP($S$672,'Banco de Dados'!$B$4:$J$50,6,FALSE)*(1-(PRINCIPAL!$K$185/100)),IF(L695=PRINCIPAL!$L$185,VLOOKUP($S$672,'Banco de Dados'!$B$4:$J$50,6,FALSE)*(1-(PRINCIPAL!$M$185/100)),IF(L695=PRINCIPAL!$N$185,VLOOKUP($S$672,'Banco de Dados'!$B$4:$J$50,6,FALSE)*(1-(PRINCIPAL!$O$185/100)),VLOOKUP($S$672,'Banco de Dados'!$B$4:$J$50,6,FALSE)))))))))),"")</f>
        <v/>
      </c>
      <c r="S695" s="29" t="str">
        <f>IFERROR(R695*(IFERROR(VLOOKUP($S$672,'Banco de Dados'!$B$4:$J$50,4,FALSE),"ERRO")),"")</f>
        <v/>
      </c>
      <c r="T695" s="29" t="str">
        <f t="shared" si="478"/>
        <v/>
      </c>
      <c r="U695" s="103" t="str">
        <f>IFERROR(T695*(C695*(PRINCIPAL!$G$185/100))*0.47*(44/12),"")</f>
        <v/>
      </c>
      <c r="V695" s="103" t="str">
        <f t="shared" si="454"/>
        <v/>
      </c>
      <c r="W695" s="30" t="str">
        <f>IFERROR(IF(AND(PRINCIPAL!$H$186&lt;&gt;"",OR(L695=PRINCIPAL!$I$186,L695=PRINCIPAL!$I$186+PRINCIPAL!$I$186,L695=PRINCIPAL!$I$186+PRINCIPAL!$I$186+PRINCIPAL!$I$186)),0,IF(AND(PRINCIPAL!$H$186&lt;&gt;"",L695=PRINCIPAL!$J$186),VLOOKUP($X$672,'Banco de Dados'!$B$4:$J$50,8,FALSE)*PRINCIPAL!$H$186*(1-(PRINCIPAL!$K$186/100)),IF(AND(PRINCIPAL!$H$186&lt;&gt;"",L695=PRINCIPAL!$L$186),VLOOKUP($X$672,'Banco de Dados'!$B$4:$J$50,8,FALSE)*PRINCIPAL!$H$186*(1-(PRINCIPAL!$M$186/100)),IF(AND(PRINCIPAL!$H$186&lt;&gt;"",L695=PRINCIPAL!$N$186),VLOOKUP($X$672,'Banco de Dados'!$B$4:$J$50,8,FALSE)*PRINCIPAL!$H$186*(1-(PRINCIPAL!$O$186/100)),IF(PRINCIPAL!$H$186&lt;&gt;"",VLOOKUP($X$672,'Banco de Dados'!$B$4:$J$50,8,FALSE)*PRINCIPAL!$H$186,IF(OR(L695=PRINCIPAL!$I$186,L695=PRINCIPAL!$I$186+PRINCIPAL!$I$186,L695=PRINCIPAL!$I$186+PRINCIPAL!$I$186+PRINCIPAL!$I$186),0,IF(L695=PRINCIPAL!$J$186,VLOOKUP($X$672,'Banco de Dados'!$B$4:$J$50,6,FALSE)*(1-(PRINCIPAL!$K$186/100)),IF(L695=PRINCIPAL!$L$186,VLOOKUP($X$672,'Banco de Dados'!$B$4:$J$50,6,FALSE)*(1-(PRINCIPAL!$M$186/100)),IF(L695=PRINCIPAL!$N$186,VLOOKUP($X$672,'Banco de Dados'!$B$4:$J$50,6,FALSE)*(1-(PRINCIPAL!$O$186/100)),VLOOKUP($X$672,'Banco de Dados'!$B$4:$J$50,6,FALSE)))))))))),"")</f>
        <v/>
      </c>
      <c r="X695" s="29" t="str">
        <f>IFERROR(W695*(IFERROR(VLOOKUP($X$672,'Banco de Dados'!$B$4:$J$50,4,FALSE),"ERRO")),"")</f>
        <v/>
      </c>
      <c r="Y695" s="29" t="str">
        <f t="shared" si="472"/>
        <v/>
      </c>
      <c r="Z695" s="103" t="str">
        <f>IFERROR(Y695*(C695*(PRINCIPAL!$G$186/100))*0.47*(44/12),"")</f>
        <v/>
      </c>
      <c r="AA695" s="111" t="str">
        <f t="shared" si="473"/>
        <v/>
      </c>
      <c r="AB695" s="30" t="str">
        <f>IFERROR(IF(AND(PRINCIPAL!$H$187&lt;&gt;"",OR(L695=PRINCIPAL!$I$187,L695=PRINCIPAL!$I$187+PRINCIPAL!$I$187,L695=PRINCIPAL!$I$187+PRINCIPAL!$I$187+PRINCIPAL!$I$187)),0,IF(AND(PRINCIPAL!$H$187&lt;&gt;"",L695=PRINCIPAL!$J$187),VLOOKUP($AC$672,'Banco de Dados'!$B$4:$J$50,8,FALSE)*PRINCIPAL!$H$187*(1-(PRINCIPAL!$K$187/100)),IF(AND(PRINCIPAL!$H$187&lt;&gt;"",L695=PRINCIPAL!$L$187),VLOOKUP($AC$672,'Banco de Dados'!$B$4:$J$50,8,FALSE)*PRINCIPAL!$H$187*(1-(PRINCIPAL!$M$187/100)),IF(AND(PRINCIPAL!$H$187&lt;&gt;"",L695=PRINCIPAL!$N$187),VLOOKUP($AC$672,'Banco de Dados'!$B$4:$J$50,8,FALSE)*PRINCIPAL!$H$187*(1-(PRINCIPAL!$O$187/100)),IF(PRINCIPAL!$H$187&lt;&gt;"",VLOOKUP($AC$672,'Banco de Dados'!$B$4:$J$50,8,FALSE)*PRINCIPAL!$H$187,IF(OR(L695=PRINCIPAL!$I$187,L695=PRINCIPAL!$I$187+PRINCIPAL!$I$187,L695=PRINCIPAL!$I$187+PRINCIPAL!$I$187+PRINCIPAL!$I$187),0,IF(L695=PRINCIPAL!$J$187,VLOOKUP($AC$672,'Banco de Dados'!$B$4:$J$50,6,FALSE)*(1-(PRINCIPAL!$K$187/100)),IF(L695=PRINCIPAL!$L$187,VLOOKUP($AC$672,'Banco de Dados'!$B$4:$J$50,6,FALSE)*(1-(PRINCIPAL!$M$187/100)),IF(L695=PRINCIPAL!$N$187,VLOOKUP($AC$672,'Banco de Dados'!$B$4:$J$50,6,FALSE)*(1-(PRINCIPAL!$O$187/100)),VLOOKUP($AC$672,'Banco de Dados'!$B$4:$J$50,6,FALSE)))))))))),"")</f>
        <v/>
      </c>
      <c r="AC695" s="29" t="str">
        <f>IFERROR(AB695*(IFERROR(VLOOKUP($AC$672,'Banco de Dados'!$B$4:$J$50,4,FALSE),"ERRO")),"")</f>
        <v/>
      </c>
      <c r="AD695" s="29" t="str">
        <f t="shared" si="463"/>
        <v/>
      </c>
      <c r="AE695" s="103" t="str">
        <f>IFERROR(AD695*(C695*(PRINCIPAL!$G$187/100))*0.47*(44/12),"")</f>
        <v/>
      </c>
      <c r="AF695" s="111" t="str">
        <f t="shared" si="464"/>
        <v/>
      </c>
      <c r="AG695" s="30" t="str">
        <f>IFERROR(IF(AND(PRINCIPAL!$H$188&lt;&gt;"",OR(L695=PRINCIPAL!$I$188,L695=PRINCIPAL!$I$188+PRINCIPAL!$I$188,L695=PRINCIPAL!$I$188+PRINCIPAL!$I$188+PRINCIPAL!$I$188)),0,IF(AND(PRINCIPAL!$H$188&lt;&gt;"",L695=PRINCIPAL!$J$188),VLOOKUP($AH$672,'Banco de Dados'!$B$4:$J$50,8,FALSE)*PRINCIPAL!$H$188*(1-(PRINCIPAL!$K$188/100)),IF(AND(PRINCIPAL!$H$188&lt;&gt;"",L695=PRINCIPAL!$L$188),VLOOKUP($AH$672,'Banco de Dados'!$B$4:$J$50,8,FALSE)*PRINCIPAL!$H$188*(1-(PRINCIPAL!$M$188/100)),IF(AND(PRINCIPAL!$H$188&lt;&gt;"",L695=PRINCIPAL!$N$188),VLOOKUP($AH$672,'Banco de Dados'!$B$4:$J$50,8,FALSE)*PRINCIPAL!$H$188*(1-(PRINCIPAL!$O$188/100)),IF(PRINCIPAL!$H$188&lt;&gt;"",VLOOKUP($AH$672,'Banco de Dados'!$B$4:$J$50,8,FALSE)*PRINCIPAL!$H$188,IF(OR(L695=PRINCIPAL!$I$188,L695=PRINCIPAL!$I$188+PRINCIPAL!$I$188,L695=PRINCIPAL!$I$188+PRINCIPAL!$I$188+PRINCIPAL!$I$188),0,IF(L695=PRINCIPAL!$J$188,VLOOKUP($AH$672,'Banco de Dados'!$B$4:$J$50,6,FALSE)*(1-(PRINCIPAL!$K$188/100)),IF(L695=PRINCIPAL!$L$188,VLOOKUP($AH$672,'Banco de Dados'!$B$4:$J$50,6,FALSE)*(1-(PRINCIPAL!$M$188/100)),IF(L695=PRINCIPAL!$N$188,VLOOKUP($AH$672,'Banco de Dados'!$B$4:$J$50,6,FALSE)*(1-(PRINCIPAL!$O$188/100)),VLOOKUP($AH$672,'Banco de Dados'!$B$4:$J$50,6,FALSE)))))))))),"")</f>
        <v/>
      </c>
      <c r="AH695" s="29" t="str">
        <f>IFERROR(AG695*(IFERROR(VLOOKUP($AH$672,'Banco de Dados'!$B$4:$J$50,4,FALSE),"ERRO")),"")</f>
        <v/>
      </c>
      <c r="AI695" s="29" t="str">
        <f t="shared" si="465"/>
        <v/>
      </c>
      <c r="AJ695" s="103" t="str">
        <f>IFERROR(AI695*(C695*(PRINCIPAL!$G$188/100))*0.47*(44/12),"")</f>
        <v/>
      </c>
      <c r="AK695" s="111" t="str">
        <f t="shared" si="474"/>
        <v/>
      </c>
      <c r="AL695" s="30" t="str">
        <f>IFERROR(IF(AND(PRINCIPAL!$H$189&lt;&gt;"",OR(L695=PRINCIPAL!$I$189,L695=PRINCIPAL!$I$189+PRINCIPAL!$I$189,L695=PRINCIPAL!$I$189+PRINCIPAL!$I$189+PRINCIPAL!$I$189)),0,IF(AND(PRINCIPAL!$H$189&lt;&gt;"",L695=PRINCIPAL!$J$189),VLOOKUP($AM$672,'Banco de Dados'!$B$4:$J$50,8,FALSE)*PRINCIPAL!$H$189*(1-(PRINCIPAL!$K$189/100)),IF(AND(PRINCIPAL!$H$189&lt;&gt;"",L695=PRINCIPAL!$L$189),VLOOKUP($AM$672,'Banco de Dados'!$B$4:$J$50,8,FALSE)*PRINCIPAL!$H$189*(1-(PRINCIPAL!$M$189/100)),IF(AND(PRINCIPAL!$H$189&lt;&gt;"",L695=PRINCIPAL!$N$189),VLOOKUP($AM$672,'Banco de Dados'!$B$4:$J$50,8,FALSE)*PRINCIPAL!$H$189*(1-(PRINCIPAL!$O$189/100)),IF(PRINCIPAL!$H$189&lt;&gt;"",VLOOKUP($AM$672,'Banco de Dados'!$B$4:$J$50,8,FALSE)*PRINCIPAL!$H$189,IF(OR(L695=PRINCIPAL!$I$189,L695=PRINCIPAL!$I$189+PRINCIPAL!$I$189,L695=PRINCIPAL!$I$189+PRINCIPAL!$I$189+PRINCIPAL!$I$189),0,IF(L695=PRINCIPAL!$J$189,VLOOKUP($AM$672,'Banco de Dados'!$B$4:$J$50,6,FALSE)*(1-(PRINCIPAL!$K$189/100)),IF(L695=PRINCIPAL!$L$189,VLOOKUP($AM$672,'Banco de Dados'!$B$4:$J$50,6,FALSE)*(1-(PRINCIPAL!$M$189/100)),IF(L695=PRINCIPAL!$N$189,VLOOKUP($AM$672,'Banco de Dados'!$B$4:$J$50,6,FALSE)*(1-(PRINCIPAL!$O$189/100)),VLOOKUP($AM$672,'Banco de Dados'!$B$4:$J$50,6,FALSE)))))))))),"")</f>
        <v/>
      </c>
      <c r="AM695" s="29" t="str">
        <f>IFERROR(AL695*(IFERROR(VLOOKUP($AM$672,'Banco de Dados'!$B$4:$J$50,4,FALSE),"ERRO")),"")</f>
        <v/>
      </c>
      <c r="AN695" s="29" t="str">
        <f t="shared" si="466"/>
        <v/>
      </c>
      <c r="AO695" s="103" t="str">
        <f>IFERROR(AN695*(C695*(PRINCIPAL!$G$189/100))*0.47*(44/12),"")</f>
        <v/>
      </c>
      <c r="AP695" s="111" t="str">
        <f t="shared" si="467"/>
        <v/>
      </c>
      <c r="AQ695" s="30" t="str">
        <f>IFERROR(IF(AND(PRINCIPAL!$H$190&lt;&gt;"",OR(L695=PRINCIPAL!$I$190,L695=PRINCIPAL!$I$190+PRINCIPAL!$I$190,L695=PRINCIPAL!$I$190+PRINCIPAL!$I$190+PRINCIPAL!$I$190)),0,IF(AND(PRINCIPAL!$H$190&lt;&gt;"",L695=PRINCIPAL!$J$190),VLOOKUP($AR$672,'Banco de Dados'!$B$4:$J$50,8,FALSE)*PRINCIPAL!$H$190*(1-(PRINCIPAL!$K$190/100)),IF(AND(PRINCIPAL!$H$190&lt;&gt;"",L695=PRINCIPAL!$L$190),VLOOKUP($AR$672,'Banco de Dados'!$B$4:$J$50,8,FALSE)*PRINCIPAL!$H$190*(1-(PRINCIPAL!$M$190/100)),IF(AND(PRINCIPAL!$H$190&lt;&gt;"",L695=PRINCIPAL!$N$190),VLOOKUP($AR$672,'Banco de Dados'!$B$4:$J$50,8,FALSE)*PRINCIPAL!$H$190*(1-(PRINCIPAL!$O$190/100)),IF(PRINCIPAL!$H$190&lt;&gt;"",VLOOKUP($AR$672,'Banco de Dados'!$B$4:$J$50,8,FALSE)*PRINCIPAL!$H$190,IF(OR(L695=PRINCIPAL!$I$190,L695=PRINCIPAL!$I$190+PRINCIPAL!$I$190,L695=PRINCIPAL!$I$190+PRINCIPAL!$I$190+PRINCIPAL!$I$190),0,IF(L695=PRINCIPAL!$J$190,VLOOKUP($AR$672,'Banco de Dados'!$B$4:$J$50,6,FALSE)*(1-(PRINCIPAL!$K$190/100)),IF(L695=PRINCIPAL!$L$190,VLOOKUP($AR$672,'Banco de Dados'!$B$4:$J$50,6,FALSE)*(1-(PRINCIPAL!$M$190/100)),IF(L695=PRINCIPAL!$N$190,VLOOKUP($AR$672,'Banco de Dados'!$B$4:$J$50,6,FALSE)*(1-(PRINCIPAL!$O$190/100)),VLOOKUP($AR$672,'Banco de Dados'!$B$4:$J$50,6,FALSE)))))))))),"")</f>
        <v/>
      </c>
      <c r="AR695" s="29" t="str">
        <f>IFERROR(AQ695*(IFERROR(VLOOKUP($AR$672,'Banco de Dados'!$B$4:$J$50,4,FALSE),"ERRO")),"")</f>
        <v/>
      </c>
      <c r="AS695" s="29" t="str">
        <f t="shared" si="468"/>
        <v/>
      </c>
      <c r="AT695" s="103" t="str">
        <f>IFERROR(AS695*(C695*(PRINCIPAL!$G$190/100))*0.47*(44/12),"")</f>
        <v/>
      </c>
      <c r="AU695" s="111" t="str">
        <f t="shared" si="469"/>
        <v/>
      </c>
      <c r="AV695" s="30" t="str">
        <f>IFERROR(IF(AND(PRINCIPAL!$H$191&lt;&gt;"",OR(L695=PRINCIPAL!$I$191,L695=PRINCIPAL!$I$191+PRINCIPAL!$I$191,L695=PRINCIPAL!$I$191+PRINCIPAL!$I$191+PRINCIPAL!$I$191)),0,IF(AND(PRINCIPAL!$H$191&lt;&gt;"",L695=PRINCIPAL!$J$191),VLOOKUP($AW$672,'Banco de Dados'!$B$4:$J$50,8,FALSE)*PRINCIPAL!$H$191*(1-(PRINCIPAL!$K$191/100)),IF(AND(PRINCIPAL!$H$191&lt;&gt;"",L695=PRINCIPAL!$L$191),VLOOKUP($AW$672,'Banco de Dados'!$B$4:$J$50,8,FALSE)*PRINCIPAL!$H$191*(1-(PRINCIPAL!$M$191/100)),IF(AND(PRINCIPAL!$H$191&lt;&gt;"",L695=PRINCIPAL!$N$191),VLOOKUP($AW$672,'Banco de Dados'!$B$4:$J$50,8,FALSE)*PRINCIPAL!$H$191*(1-(PRINCIPAL!$O$191/100)),IF(PRINCIPAL!$H$191&lt;&gt;"",VLOOKUP($AW$672,'Banco de Dados'!$B$4:$J$50,8,FALSE)*PRINCIPAL!$H$191,IF(OR(L695=PRINCIPAL!$I$191,L695=PRINCIPAL!$I$191+PRINCIPAL!$I$191,L695=PRINCIPAL!$I$191+PRINCIPAL!$I$191+PRINCIPAL!$I$191),0,IF(L695=PRINCIPAL!$J$191,VLOOKUP($AW$672,'Banco de Dados'!$B$4:$J$50,6,FALSE)*(1-(PRINCIPAL!$K$191/100)),IF(L695=PRINCIPAL!$L$191,VLOOKUP($AW$672,'Banco de Dados'!$B$4:$J$50,6,FALSE)*(1-(PRINCIPAL!$M$191/100)),IF(L695=PRINCIPAL!$N$191,VLOOKUP($AW$672,'Banco de Dados'!$B$4:$J$50,6,FALSE)*(1-(PRINCIPAL!$O$191/100)),VLOOKUP($AW$672,'Banco de Dados'!$B$4:$J$50,6,FALSE)))))))))),"")</f>
        <v/>
      </c>
      <c r="AW695" s="29" t="str">
        <f>IFERROR(AV695*(IFERROR(VLOOKUP($AW$672,'Banco de Dados'!$B$4:$J$50,4,FALSE),"ERRO")),"")</f>
        <v/>
      </c>
      <c r="AX695" s="29" t="str">
        <f t="shared" si="470"/>
        <v/>
      </c>
      <c r="AY695" s="103" t="str">
        <f>IFERROR(AX695*(C695*(PRINCIPAL!$G$191/100))*0.47*(44/12),"")</f>
        <v/>
      </c>
      <c r="AZ695" s="111" t="str">
        <f t="shared" si="475"/>
        <v/>
      </c>
      <c r="BA695" s="30" t="str">
        <f>IFERROR(IF(AND(PRINCIPAL!$H$192&lt;&gt;"",OR(L695=PRINCIPAL!$I$192,L695=PRINCIPAL!$I$192+PRINCIPAL!$I$192,L695=PRINCIPAL!$I$192+PRINCIPAL!$I$192+PRINCIPAL!$I$192)),0,IF(AND(PRINCIPAL!$H$192&lt;&gt;"",L695=PRINCIPAL!$J$192),VLOOKUP($BB$672,'Banco de Dados'!$B$4:$J$50,8,FALSE)*PRINCIPAL!$H$192*(1-(PRINCIPAL!$K$192/100)),IF(AND(PRINCIPAL!$H$192&lt;&gt;"",L695=PRINCIPAL!$L$192),VLOOKUP($BB$672,'Banco de Dados'!$B$4:$J$50,8,FALSE)*PRINCIPAL!$H$192*(1-(PRINCIPAL!$M$192/100)),IF(AND(PRINCIPAL!$H$192&lt;&gt;"",L695=PRINCIPAL!$N$192),VLOOKUP($BB$672,'Banco de Dados'!$B$4:$J$50,8,FALSE)*PRINCIPAL!$H$192*(1-(PRINCIPAL!$O$192/100)),IF(PRINCIPAL!$H$192&lt;&gt;"",VLOOKUP($BB$672,'Banco de Dados'!$B$4:$J$50,8,FALSE)*PRINCIPAL!$H$192,IF(OR(L695=PRINCIPAL!$I$192,L695=PRINCIPAL!$I$192+PRINCIPAL!$I$192,L695=PRINCIPAL!$I$192+PRINCIPAL!$I$192+PRINCIPAL!$I$192),0,IF(L695=PRINCIPAL!$J$192,VLOOKUP($BB$672,'Banco de Dados'!$B$4:$J$50,6,FALSE)*(1-(PRINCIPAL!$K$192/100)),IF(L695=PRINCIPAL!$L$192,VLOOKUP($BB$672,'Banco de Dados'!$B$4:$J$50,6,FALSE)*(1-(PRINCIPAL!$M$192/100)),IF(L695=PRINCIPAL!$N$192,VLOOKUP($BB$672,'Banco de Dados'!$B$4:$J$50,6,FALSE)*(1-(PRINCIPAL!$O$192/100)),VLOOKUP($BB$672,'Banco de Dados'!$B$4:$J$50,6,FALSE)))))))))),"")</f>
        <v/>
      </c>
      <c r="BB695" s="29" t="str">
        <f>IFERROR(BA695*(IFERROR(VLOOKUP($BB$672,'Banco de Dados'!$B$4:$J$50,4,FALSE),"ERRO")),"")</f>
        <v/>
      </c>
      <c r="BC695" s="29" t="str">
        <f t="shared" si="476"/>
        <v/>
      </c>
      <c r="BD695" s="103" t="str">
        <f>IFERROR(BC695*(C695*(PRINCIPAL!$G$192/100))*0.47*(44/12),"")</f>
        <v/>
      </c>
      <c r="BE695" s="111" t="str">
        <f t="shared" si="455"/>
        <v/>
      </c>
      <c r="BF695" s="30" t="str">
        <f>IFERROR(IF(AND(PRINCIPAL!$H$193&lt;&gt;"",OR(L695=PRINCIPAL!$I$193,L695=PRINCIPAL!$I$193+PRINCIPAL!$I$193,L695=PRINCIPAL!$I$193+PRINCIPAL!$I$193+PRINCIPAL!$I$193)),0,IF(AND(PRINCIPAL!$H$193&lt;&gt;"",L695=PRINCIPAL!$J$193),VLOOKUP($BG$672,'Banco de Dados'!$B$4:$J$50,8,FALSE)*PRINCIPAL!$H$193*(1-(PRINCIPAL!$K$193/100)),IF(AND(PRINCIPAL!$H$193&lt;&gt;"",L695=PRINCIPAL!$L$193),VLOOKUP($BG$672,'Banco de Dados'!$B$4:$J$50,8,FALSE)*PRINCIPAL!$H$193*(1-(PRINCIPAL!$M$193/100)),IF(AND(PRINCIPAL!$H$193&lt;&gt;"",L695=PRINCIPAL!$N$193),VLOOKUP($BG$672,'Banco de Dados'!$B$4:$J$50,8,FALSE)*PRINCIPAL!$H$193*(1-(PRINCIPAL!$O$193/100)),IF(PRINCIPAL!$H$193&lt;&gt;"",VLOOKUP($BG$672,'Banco de Dados'!$B$4:$J$50,8,FALSE)*PRINCIPAL!$H$193,IF(OR(L695=PRINCIPAL!$I$193,L695=PRINCIPAL!$I$193+PRINCIPAL!$I$193,L695=PRINCIPAL!$I$193+PRINCIPAL!$I$193+PRINCIPAL!$I$193),0,IF(L695=PRINCIPAL!$J$193,VLOOKUP($BG$672,'Banco de Dados'!$B$4:$J$50,6,FALSE)*(1-(PRINCIPAL!$K$193/100)),IF(L695=PRINCIPAL!$L$193,VLOOKUP($BG$672,'Banco de Dados'!$B$4:$J$50,6,FALSE)*(1-(PRINCIPAL!$M$193/100)),IF(L695=PRINCIPAL!$N$193,VLOOKUP($BG$672,'Banco de Dados'!$B$4:$J$50,6,FALSE)*(1-(PRINCIPAL!$O$193/100)),VLOOKUP($BG$672,'Banco de Dados'!$B$4:$J$50,6,FALSE)))))))))),"")</f>
        <v/>
      </c>
      <c r="BG695" s="29" t="str">
        <f>IFERROR(BF695*(IFERROR(VLOOKUP($BG$672,'Banco de Dados'!$B$4:$J$50,4,FALSE),"ERRO")),"")</f>
        <v/>
      </c>
      <c r="BH695" s="29" t="str">
        <f t="shared" si="471"/>
        <v/>
      </c>
      <c r="BI695" s="103" t="str">
        <f>IFERROR(BH695*(C695*(PRINCIPAL!$G$193/100))*0.47*(44/12),"")</f>
        <v/>
      </c>
      <c r="BJ695" s="102" t="str">
        <f t="shared" si="456"/>
        <v/>
      </c>
    </row>
    <row r="696" spans="2:62" ht="12.75" customHeight="1" x14ac:dyDescent="0.3">
      <c r="B696" s="326">
        <f t="shared" si="457"/>
        <v>2042</v>
      </c>
      <c r="C696" s="340"/>
      <c r="D696" s="1"/>
      <c r="E696" s="116">
        <v>22</v>
      </c>
      <c r="F696" s="24" t="str">
        <f>IFERROR(VLOOKUP($G$672,'Banco de Dados'!$B$4:$J$50,6,FALSE),"")</f>
        <v/>
      </c>
      <c r="G696" s="25" t="str">
        <f>IFERROR(F696*(IFERROR(VLOOKUP($G$672,'Banco de Dados'!$B$4:$J$50,4,FALSE),"ERRO")),"")</f>
        <v/>
      </c>
      <c r="H696" s="25" t="str">
        <f t="shared" si="458"/>
        <v/>
      </c>
      <c r="I696" s="103" t="str">
        <f t="shared" si="459"/>
        <v/>
      </c>
      <c r="J696" s="117" t="str">
        <f t="shared" si="460"/>
        <v/>
      </c>
      <c r="K696" s="1"/>
      <c r="L696" s="91">
        <v>22</v>
      </c>
      <c r="M696" s="24" t="str">
        <f>IFERROR(IF(AND(PRINCIPAL!$H$184&lt;&gt;"",OR(L696=PRINCIPAL!$I$184,L696=PRINCIPAL!$I$184+PRINCIPAL!$I$184,L696=PRINCIPAL!$I$184+PRINCIPAL!$I$184+PRINCIPAL!$I$184)),0,IF(AND(PRINCIPAL!$H$184&lt;&gt;"",L696=PRINCIPAL!$J$184),VLOOKUP($N$672,'Banco de Dados'!$B$4:$J$50,8,FALSE)*PRINCIPAL!$H$184*(1-(PRINCIPAL!$K$184/100)),IF(AND(PRINCIPAL!$H$184&lt;&gt;"",L696=PRINCIPAL!$L$184),VLOOKUP($N$672,'Banco de Dados'!$B$4:$J$50,8,FALSE)*PRINCIPAL!$H$184*(1-(PRINCIPAL!$M$184/100)),IF(AND(PRINCIPAL!$H$184&lt;&gt;"",L696=PRINCIPAL!$N$184),VLOOKUP($N$672,'Banco de Dados'!$B$4:$J$50,8,FALSE)*PRINCIPAL!$H$184*(1-(PRINCIPAL!$O$184/100)),IF(PRINCIPAL!$H$184&lt;&gt;"",VLOOKUP($N$672,'Banco de Dados'!$B$4:$J$50,8,FALSE)*PRINCIPAL!$H$184,IF(OR(L696=PRINCIPAL!$I$184,L696=PRINCIPAL!$I$184+PRINCIPAL!$I$184,L696=PRINCIPAL!$I$184+PRINCIPAL!$I$184+PRINCIPAL!$I$184),0,IF(L696=PRINCIPAL!$J$184,VLOOKUP($N$672,'Banco de Dados'!$B$4:$J$50,6,FALSE)*(1-(PRINCIPAL!$K$184/100)),IF(L696=PRINCIPAL!$L$184,VLOOKUP($N$672,'Banco de Dados'!$B$4:$J$50,6,FALSE)*(1-(PRINCIPAL!$M$184/100)),IF(L696=PRINCIPAL!$N$184,VLOOKUP($N$672,'Banco de Dados'!$B$4:$J$50,6,FALSE)*(1-(PRINCIPAL!$O$184/100)),VLOOKUP($N$672,'Banco de Dados'!$B$4:$J$50,6,FALSE)))))))))),"")</f>
        <v/>
      </c>
      <c r="N696" s="25" t="str">
        <f>IFERROR(M696*(IFERROR(VLOOKUP($N$672,'Banco de Dados'!$B$4:$J$50,4,FALSE),"ERRO")),"")</f>
        <v/>
      </c>
      <c r="O696" s="25" t="str">
        <f t="shared" si="479"/>
        <v/>
      </c>
      <c r="P696" s="103" t="str">
        <f>IFERROR(O696*(C696*(PRINCIPAL!$G$184/100))*0.47*(44/12),"")</f>
        <v/>
      </c>
      <c r="Q696" s="107" t="str">
        <f t="shared" si="480"/>
        <v/>
      </c>
      <c r="R696" s="29" t="str">
        <f>IFERROR(IF(AND(PRINCIPAL!$H$185&lt;&gt;"",OR(L696=PRINCIPAL!$I$185,L696=PRINCIPAL!$I$185+PRINCIPAL!$I$185,L696=PRINCIPAL!$I$185+PRINCIPAL!$I$185+PRINCIPAL!$I$185)),0,IF(AND(PRINCIPAL!$H$185&lt;&gt;"",L696=PRINCIPAL!$J$185),VLOOKUP($S$672,'Banco de Dados'!$B$4:$J$50,8,FALSE)*PRINCIPAL!$H$185*(1-(PRINCIPAL!$K$185/100)),IF(AND(PRINCIPAL!$H$185&lt;&gt;"",L696=PRINCIPAL!$L$185),VLOOKUP($S$672,'Banco de Dados'!$B$4:$J$50,8,FALSE)*PRINCIPAL!$H$185*(1-(PRINCIPAL!$M$185/100)),IF(AND(PRINCIPAL!$H$185&lt;&gt;"",L696=PRINCIPAL!$N$185),VLOOKUP($S$672,'Banco de Dados'!$B$4:$J$50,8,FALSE)*PRINCIPAL!$H$185*(1-(PRINCIPAL!$O$185/100)),IF(PRINCIPAL!$H$185&lt;&gt;"",VLOOKUP($S$672,'Banco de Dados'!$B$4:$J$50,8,FALSE)*PRINCIPAL!$H$185,IF(OR(L696=PRINCIPAL!$I$185,L696=PRINCIPAL!$I$185+PRINCIPAL!$I$185,L696=PRINCIPAL!$I$185+PRINCIPAL!$I$185+PRINCIPAL!$I$185),0,IF(L696=PRINCIPAL!$J$185,VLOOKUP($S$672,'Banco de Dados'!$B$4:$J$50,6,FALSE)*(1-(PRINCIPAL!$K$185/100)),IF(L696=PRINCIPAL!$L$185,VLOOKUP($S$672,'Banco de Dados'!$B$4:$J$50,6,FALSE)*(1-(PRINCIPAL!$M$185/100)),IF(L696=PRINCIPAL!$N$185,VLOOKUP($S$672,'Banco de Dados'!$B$4:$J$50,6,FALSE)*(1-(PRINCIPAL!$O$185/100)),VLOOKUP($S$672,'Banco de Dados'!$B$4:$J$50,6,FALSE)))))))))),"")</f>
        <v/>
      </c>
      <c r="S696" s="29" t="str">
        <f>IFERROR(R696*(IFERROR(VLOOKUP($S$672,'Banco de Dados'!$B$4:$J$50,4,FALSE),"ERRO")),"")</f>
        <v/>
      </c>
      <c r="T696" s="29" t="str">
        <f t="shared" si="478"/>
        <v/>
      </c>
      <c r="U696" s="103" t="str">
        <f>IFERROR(T696*(C696*(PRINCIPAL!$G$185/100))*0.47*(44/12),"")</f>
        <v/>
      </c>
      <c r="V696" s="103" t="str">
        <f t="shared" si="454"/>
        <v/>
      </c>
      <c r="W696" s="30" t="str">
        <f>IFERROR(IF(AND(PRINCIPAL!$H$186&lt;&gt;"",OR(L696=PRINCIPAL!$I$186,L696=PRINCIPAL!$I$186+PRINCIPAL!$I$186,L696=PRINCIPAL!$I$186+PRINCIPAL!$I$186+PRINCIPAL!$I$186)),0,IF(AND(PRINCIPAL!$H$186&lt;&gt;"",L696=PRINCIPAL!$J$186),VLOOKUP($X$672,'Banco de Dados'!$B$4:$J$50,8,FALSE)*PRINCIPAL!$H$186*(1-(PRINCIPAL!$K$186/100)),IF(AND(PRINCIPAL!$H$186&lt;&gt;"",L696=PRINCIPAL!$L$186),VLOOKUP($X$672,'Banco de Dados'!$B$4:$J$50,8,FALSE)*PRINCIPAL!$H$186*(1-(PRINCIPAL!$M$186/100)),IF(AND(PRINCIPAL!$H$186&lt;&gt;"",L696=PRINCIPAL!$N$186),VLOOKUP($X$672,'Banco de Dados'!$B$4:$J$50,8,FALSE)*PRINCIPAL!$H$186*(1-(PRINCIPAL!$O$186/100)),IF(PRINCIPAL!$H$186&lt;&gt;"",VLOOKUP($X$672,'Banco de Dados'!$B$4:$J$50,8,FALSE)*PRINCIPAL!$H$186,IF(OR(L696=PRINCIPAL!$I$186,L696=PRINCIPAL!$I$186+PRINCIPAL!$I$186,L696=PRINCIPAL!$I$186+PRINCIPAL!$I$186+PRINCIPAL!$I$186),0,IF(L696=PRINCIPAL!$J$186,VLOOKUP($X$672,'Banco de Dados'!$B$4:$J$50,6,FALSE)*(1-(PRINCIPAL!$K$186/100)),IF(L696=PRINCIPAL!$L$186,VLOOKUP($X$672,'Banco de Dados'!$B$4:$J$50,6,FALSE)*(1-(PRINCIPAL!$M$186/100)),IF(L696=PRINCIPAL!$N$186,VLOOKUP($X$672,'Banco de Dados'!$B$4:$J$50,6,FALSE)*(1-(PRINCIPAL!$O$186/100)),VLOOKUP($X$672,'Banco de Dados'!$B$4:$J$50,6,FALSE)))))))))),"")</f>
        <v/>
      </c>
      <c r="X696" s="29" t="str">
        <f>IFERROR(W696*(IFERROR(VLOOKUP($X$672,'Banco de Dados'!$B$4:$J$50,4,FALSE),"ERRO")),"")</f>
        <v/>
      </c>
      <c r="Y696" s="29" t="str">
        <f t="shared" si="472"/>
        <v/>
      </c>
      <c r="Z696" s="103" t="str">
        <f>IFERROR(Y696*(C696*(PRINCIPAL!$G$186/100))*0.47*(44/12),"")</f>
        <v/>
      </c>
      <c r="AA696" s="111" t="str">
        <f t="shared" si="473"/>
        <v/>
      </c>
      <c r="AB696" s="30" t="str">
        <f>IFERROR(IF(AND(PRINCIPAL!$H$187&lt;&gt;"",OR(L696=PRINCIPAL!$I$187,L696=PRINCIPAL!$I$187+PRINCIPAL!$I$187,L696=PRINCIPAL!$I$187+PRINCIPAL!$I$187+PRINCIPAL!$I$187)),0,IF(AND(PRINCIPAL!$H$187&lt;&gt;"",L696=PRINCIPAL!$J$187),VLOOKUP($AC$672,'Banco de Dados'!$B$4:$J$50,8,FALSE)*PRINCIPAL!$H$187*(1-(PRINCIPAL!$K$187/100)),IF(AND(PRINCIPAL!$H$187&lt;&gt;"",L696=PRINCIPAL!$L$187),VLOOKUP($AC$672,'Banco de Dados'!$B$4:$J$50,8,FALSE)*PRINCIPAL!$H$187*(1-(PRINCIPAL!$M$187/100)),IF(AND(PRINCIPAL!$H$187&lt;&gt;"",L696=PRINCIPAL!$N$187),VLOOKUP($AC$672,'Banco de Dados'!$B$4:$J$50,8,FALSE)*PRINCIPAL!$H$187*(1-(PRINCIPAL!$O$187/100)),IF(PRINCIPAL!$H$187&lt;&gt;"",VLOOKUP($AC$672,'Banco de Dados'!$B$4:$J$50,8,FALSE)*PRINCIPAL!$H$187,IF(OR(L696=PRINCIPAL!$I$187,L696=PRINCIPAL!$I$187+PRINCIPAL!$I$187,L696=PRINCIPAL!$I$187+PRINCIPAL!$I$187+PRINCIPAL!$I$187),0,IF(L696=PRINCIPAL!$J$187,VLOOKUP($AC$672,'Banco de Dados'!$B$4:$J$50,6,FALSE)*(1-(PRINCIPAL!$K$187/100)),IF(L696=PRINCIPAL!$L$187,VLOOKUP($AC$672,'Banco de Dados'!$B$4:$J$50,6,FALSE)*(1-(PRINCIPAL!$M$187/100)),IF(L696=PRINCIPAL!$N$187,VLOOKUP($AC$672,'Banco de Dados'!$B$4:$J$50,6,FALSE)*(1-(PRINCIPAL!$O$187/100)),VLOOKUP($AC$672,'Banco de Dados'!$B$4:$J$50,6,FALSE)))))))))),"")</f>
        <v/>
      </c>
      <c r="AC696" s="29" t="str">
        <f>IFERROR(AB696*(IFERROR(VLOOKUP($AC$672,'Banco de Dados'!$B$4:$J$50,4,FALSE),"ERRO")),"")</f>
        <v/>
      </c>
      <c r="AD696" s="29" t="str">
        <f t="shared" si="463"/>
        <v/>
      </c>
      <c r="AE696" s="103" t="str">
        <f>IFERROR(AD696*(C696*(PRINCIPAL!$G$187/100))*0.47*(44/12),"")</f>
        <v/>
      </c>
      <c r="AF696" s="111" t="str">
        <f t="shared" si="464"/>
        <v/>
      </c>
      <c r="AG696" s="30" t="str">
        <f>IFERROR(IF(AND(PRINCIPAL!$H$188&lt;&gt;"",OR(L696=PRINCIPAL!$I$188,L696=PRINCIPAL!$I$188+PRINCIPAL!$I$188,L696=PRINCIPAL!$I$188+PRINCIPAL!$I$188+PRINCIPAL!$I$188)),0,IF(AND(PRINCIPAL!$H$188&lt;&gt;"",L696=PRINCIPAL!$J$188),VLOOKUP($AH$672,'Banco de Dados'!$B$4:$J$50,8,FALSE)*PRINCIPAL!$H$188*(1-(PRINCIPAL!$K$188/100)),IF(AND(PRINCIPAL!$H$188&lt;&gt;"",L696=PRINCIPAL!$L$188),VLOOKUP($AH$672,'Banco de Dados'!$B$4:$J$50,8,FALSE)*PRINCIPAL!$H$188*(1-(PRINCIPAL!$M$188/100)),IF(AND(PRINCIPAL!$H$188&lt;&gt;"",L696=PRINCIPAL!$N$188),VLOOKUP($AH$672,'Banco de Dados'!$B$4:$J$50,8,FALSE)*PRINCIPAL!$H$188*(1-(PRINCIPAL!$O$188/100)),IF(PRINCIPAL!$H$188&lt;&gt;"",VLOOKUP($AH$672,'Banco de Dados'!$B$4:$J$50,8,FALSE)*PRINCIPAL!$H$188,IF(OR(L696=PRINCIPAL!$I$188,L696=PRINCIPAL!$I$188+PRINCIPAL!$I$188,L696=PRINCIPAL!$I$188+PRINCIPAL!$I$188+PRINCIPAL!$I$188),0,IF(L696=PRINCIPAL!$J$188,VLOOKUP($AH$672,'Banco de Dados'!$B$4:$J$50,6,FALSE)*(1-(PRINCIPAL!$K$188/100)),IF(L696=PRINCIPAL!$L$188,VLOOKUP($AH$672,'Banco de Dados'!$B$4:$J$50,6,FALSE)*(1-(PRINCIPAL!$M$188/100)),IF(L696=PRINCIPAL!$N$188,VLOOKUP($AH$672,'Banco de Dados'!$B$4:$J$50,6,FALSE)*(1-(PRINCIPAL!$O$188/100)),VLOOKUP($AH$672,'Banco de Dados'!$B$4:$J$50,6,FALSE)))))))))),"")</f>
        <v/>
      </c>
      <c r="AH696" s="29" t="str">
        <f>IFERROR(AG696*(IFERROR(VLOOKUP($AH$672,'Banco de Dados'!$B$4:$J$50,4,FALSE),"ERRO")),"")</f>
        <v/>
      </c>
      <c r="AI696" s="29" t="str">
        <f t="shared" si="465"/>
        <v/>
      </c>
      <c r="AJ696" s="103" t="str">
        <f>IFERROR(AI696*(C696*(PRINCIPAL!$G$188/100))*0.47*(44/12),"")</f>
        <v/>
      </c>
      <c r="AK696" s="111" t="str">
        <f t="shared" si="474"/>
        <v/>
      </c>
      <c r="AL696" s="30" t="str">
        <f>IFERROR(IF(AND(PRINCIPAL!$H$189&lt;&gt;"",OR(L696=PRINCIPAL!$I$189,L696=PRINCIPAL!$I$189+PRINCIPAL!$I$189,L696=PRINCIPAL!$I$189+PRINCIPAL!$I$189+PRINCIPAL!$I$189)),0,IF(AND(PRINCIPAL!$H$189&lt;&gt;"",L696=PRINCIPAL!$J$189),VLOOKUP($AM$672,'Banco de Dados'!$B$4:$J$50,8,FALSE)*PRINCIPAL!$H$189*(1-(PRINCIPAL!$K$189/100)),IF(AND(PRINCIPAL!$H$189&lt;&gt;"",L696=PRINCIPAL!$L$189),VLOOKUP($AM$672,'Banco de Dados'!$B$4:$J$50,8,FALSE)*PRINCIPAL!$H$189*(1-(PRINCIPAL!$M$189/100)),IF(AND(PRINCIPAL!$H$189&lt;&gt;"",L696=PRINCIPAL!$N$189),VLOOKUP($AM$672,'Banco de Dados'!$B$4:$J$50,8,FALSE)*PRINCIPAL!$H$189*(1-(PRINCIPAL!$O$189/100)),IF(PRINCIPAL!$H$189&lt;&gt;"",VLOOKUP($AM$672,'Banco de Dados'!$B$4:$J$50,8,FALSE)*PRINCIPAL!$H$189,IF(OR(L696=PRINCIPAL!$I$189,L696=PRINCIPAL!$I$189+PRINCIPAL!$I$189,L696=PRINCIPAL!$I$189+PRINCIPAL!$I$189+PRINCIPAL!$I$189),0,IF(L696=PRINCIPAL!$J$189,VLOOKUP($AM$672,'Banco de Dados'!$B$4:$J$50,6,FALSE)*(1-(PRINCIPAL!$K$189/100)),IF(L696=PRINCIPAL!$L$189,VLOOKUP($AM$672,'Banco de Dados'!$B$4:$J$50,6,FALSE)*(1-(PRINCIPAL!$M$189/100)),IF(L696=PRINCIPAL!$N$189,VLOOKUP($AM$672,'Banco de Dados'!$B$4:$J$50,6,FALSE)*(1-(PRINCIPAL!$O$189/100)),VLOOKUP($AM$672,'Banco de Dados'!$B$4:$J$50,6,FALSE)))))))))),"")</f>
        <v/>
      </c>
      <c r="AM696" s="29" t="str">
        <f>IFERROR(AL696*(IFERROR(VLOOKUP($AM$672,'Banco de Dados'!$B$4:$J$50,4,FALSE),"ERRO")),"")</f>
        <v/>
      </c>
      <c r="AN696" s="29" t="str">
        <f t="shared" si="466"/>
        <v/>
      </c>
      <c r="AO696" s="103" t="str">
        <f>IFERROR(AN696*(C696*(PRINCIPAL!$G$189/100))*0.47*(44/12),"")</f>
        <v/>
      </c>
      <c r="AP696" s="111" t="str">
        <f t="shared" si="467"/>
        <v/>
      </c>
      <c r="AQ696" s="30" t="str">
        <f>IFERROR(IF(AND(PRINCIPAL!$H$190&lt;&gt;"",OR(L696=PRINCIPAL!$I$190,L696=PRINCIPAL!$I$190+PRINCIPAL!$I$190,L696=PRINCIPAL!$I$190+PRINCIPAL!$I$190+PRINCIPAL!$I$190)),0,IF(AND(PRINCIPAL!$H$190&lt;&gt;"",L696=PRINCIPAL!$J$190),VLOOKUP($AR$672,'Banco de Dados'!$B$4:$J$50,8,FALSE)*PRINCIPAL!$H$190*(1-(PRINCIPAL!$K$190/100)),IF(AND(PRINCIPAL!$H$190&lt;&gt;"",L696=PRINCIPAL!$L$190),VLOOKUP($AR$672,'Banco de Dados'!$B$4:$J$50,8,FALSE)*PRINCIPAL!$H$190*(1-(PRINCIPAL!$M$190/100)),IF(AND(PRINCIPAL!$H$190&lt;&gt;"",L696=PRINCIPAL!$N$190),VLOOKUP($AR$672,'Banco de Dados'!$B$4:$J$50,8,FALSE)*PRINCIPAL!$H$190*(1-(PRINCIPAL!$O$190/100)),IF(PRINCIPAL!$H$190&lt;&gt;"",VLOOKUP($AR$672,'Banco de Dados'!$B$4:$J$50,8,FALSE)*PRINCIPAL!$H$190,IF(OR(L696=PRINCIPAL!$I$190,L696=PRINCIPAL!$I$190+PRINCIPAL!$I$190,L696=PRINCIPAL!$I$190+PRINCIPAL!$I$190+PRINCIPAL!$I$190),0,IF(L696=PRINCIPAL!$J$190,VLOOKUP($AR$672,'Banco de Dados'!$B$4:$J$50,6,FALSE)*(1-(PRINCIPAL!$K$190/100)),IF(L696=PRINCIPAL!$L$190,VLOOKUP($AR$672,'Banco de Dados'!$B$4:$J$50,6,FALSE)*(1-(PRINCIPAL!$M$190/100)),IF(L696=PRINCIPAL!$N$190,VLOOKUP($AR$672,'Banco de Dados'!$B$4:$J$50,6,FALSE)*(1-(PRINCIPAL!$O$190/100)),VLOOKUP($AR$672,'Banco de Dados'!$B$4:$J$50,6,FALSE)))))))))),"")</f>
        <v/>
      </c>
      <c r="AR696" s="29" t="str">
        <f>IFERROR(AQ696*(IFERROR(VLOOKUP($AR$672,'Banco de Dados'!$B$4:$J$50,4,FALSE),"ERRO")),"")</f>
        <v/>
      </c>
      <c r="AS696" s="29" t="str">
        <f t="shared" si="468"/>
        <v/>
      </c>
      <c r="AT696" s="103" t="str">
        <f>IFERROR(AS696*(C696*(PRINCIPAL!$G$190/100))*0.47*(44/12),"")</f>
        <v/>
      </c>
      <c r="AU696" s="111" t="str">
        <f t="shared" si="469"/>
        <v/>
      </c>
      <c r="AV696" s="30" t="str">
        <f>IFERROR(IF(AND(PRINCIPAL!$H$191&lt;&gt;"",OR(L696=PRINCIPAL!$I$191,L696=PRINCIPAL!$I$191+PRINCIPAL!$I$191,L696=PRINCIPAL!$I$191+PRINCIPAL!$I$191+PRINCIPAL!$I$191)),0,IF(AND(PRINCIPAL!$H$191&lt;&gt;"",L696=PRINCIPAL!$J$191),VLOOKUP($AW$672,'Banco de Dados'!$B$4:$J$50,8,FALSE)*PRINCIPAL!$H$191*(1-(PRINCIPAL!$K$191/100)),IF(AND(PRINCIPAL!$H$191&lt;&gt;"",L696=PRINCIPAL!$L$191),VLOOKUP($AW$672,'Banco de Dados'!$B$4:$J$50,8,FALSE)*PRINCIPAL!$H$191*(1-(PRINCIPAL!$M$191/100)),IF(AND(PRINCIPAL!$H$191&lt;&gt;"",L696=PRINCIPAL!$N$191),VLOOKUP($AW$672,'Banco de Dados'!$B$4:$J$50,8,FALSE)*PRINCIPAL!$H$191*(1-(PRINCIPAL!$O$191/100)),IF(PRINCIPAL!$H$191&lt;&gt;"",VLOOKUP($AW$672,'Banco de Dados'!$B$4:$J$50,8,FALSE)*PRINCIPAL!$H$191,IF(OR(L696=PRINCIPAL!$I$191,L696=PRINCIPAL!$I$191+PRINCIPAL!$I$191,L696=PRINCIPAL!$I$191+PRINCIPAL!$I$191+PRINCIPAL!$I$191),0,IF(L696=PRINCIPAL!$J$191,VLOOKUP($AW$672,'Banco de Dados'!$B$4:$J$50,6,FALSE)*(1-(PRINCIPAL!$K$191/100)),IF(L696=PRINCIPAL!$L$191,VLOOKUP($AW$672,'Banco de Dados'!$B$4:$J$50,6,FALSE)*(1-(PRINCIPAL!$M$191/100)),IF(L696=PRINCIPAL!$N$191,VLOOKUP($AW$672,'Banco de Dados'!$B$4:$J$50,6,FALSE)*(1-(PRINCIPAL!$O$191/100)),VLOOKUP($AW$672,'Banco de Dados'!$B$4:$J$50,6,FALSE)))))))))),"")</f>
        <v/>
      </c>
      <c r="AW696" s="29" t="str">
        <f>IFERROR(AV696*(IFERROR(VLOOKUP($AW$672,'Banco de Dados'!$B$4:$J$50,4,FALSE),"ERRO")),"")</f>
        <v/>
      </c>
      <c r="AX696" s="29" t="str">
        <f t="shared" si="470"/>
        <v/>
      </c>
      <c r="AY696" s="103" t="str">
        <f>IFERROR(AX696*(C696*(PRINCIPAL!$G$191/100))*0.47*(44/12),"")</f>
        <v/>
      </c>
      <c r="AZ696" s="111" t="str">
        <f t="shared" si="475"/>
        <v/>
      </c>
      <c r="BA696" s="30" t="str">
        <f>IFERROR(IF(AND(PRINCIPAL!$H$192&lt;&gt;"",OR(L696=PRINCIPAL!$I$192,L696=PRINCIPAL!$I$192+PRINCIPAL!$I$192,L696=PRINCIPAL!$I$192+PRINCIPAL!$I$192+PRINCIPAL!$I$192)),0,IF(AND(PRINCIPAL!$H$192&lt;&gt;"",L696=PRINCIPAL!$J$192),VLOOKUP($BB$672,'Banco de Dados'!$B$4:$J$50,8,FALSE)*PRINCIPAL!$H$192*(1-(PRINCIPAL!$K$192/100)),IF(AND(PRINCIPAL!$H$192&lt;&gt;"",L696=PRINCIPAL!$L$192),VLOOKUP($BB$672,'Banco de Dados'!$B$4:$J$50,8,FALSE)*PRINCIPAL!$H$192*(1-(PRINCIPAL!$M$192/100)),IF(AND(PRINCIPAL!$H$192&lt;&gt;"",L696=PRINCIPAL!$N$192),VLOOKUP($BB$672,'Banco de Dados'!$B$4:$J$50,8,FALSE)*PRINCIPAL!$H$192*(1-(PRINCIPAL!$O$192/100)),IF(PRINCIPAL!$H$192&lt;&gt;"",VLOOKUP($BB$672,'Banco de Dados'!$B$4:$J$50,8,FALSE)*PRINCIPAL!$H$192,IF(OR(L696=PRINCIPAL!$I$192,L696=PRINCIPAL!$I$192+PRINCIPAL!$I$192,L696=PRINCIPAL!$I$192+PRINCIPAL!$I$192+PRINCIPAL!$I$192),0,IF(L696=PRINCIPAL!$J$192,VLOOKUP($BB$672,'Banco de Dados'!$B$4:$J$50,6,FALSE)*(1-(PRINCIPAL!$K$192/100)),IF(L696=PRINCIPAL!$L$192,VLOOKUP($BB$672,'Banco de Dados'!$B$4:$J$50,6,FALSE)*(1-(PRINCIPAL!$M$192/100)),IF(L696=PRINCIPAL!$N$192,VLOOKUP($BB$672,'Banco de Dados'!$B$4:$J$50,6,FALSE)*(1-(PRINCIPAL!$O$192/100)),VLOOKUP($BB$672,'Banco de Dados'!$B$4:$J$50,6,FALSE)))))))))),"")</f>
        <v/>
      </c>
      <c r="BB696" s="29" t="str">
        <f>IFERROR(BA696*(IFERROR(VLOOKUP($BB$672,'Banco de Dados'!$B$4:$J$50,4,FALSE),"ERRO")),"")</f>
        <v/>
      </c>
      <c r="BC696" s="29" t="str">
        <f t="shared" si="476"/>
        <v/>
      </c>
      <c r="BD696" s="103" t="str">
        <f>IFERROR(BC696*(C696*(PRINCIPAL!$G$192/100))*0.47*(44/12),"")</f>
        <v/>
      </c>
      <c r="BE696" s="111" t="str">
        <f t="shared" si="455"/>
        <v/>
      </c>
      <c r="BF696" s="30" t="str">
        <f>IFERROR(IF(AND(PRINCIPAL!$H$193&lt;&gt;"",OR(L696=PRINCIPAL!$I$193,L696=PRINCIPAL!$I$193+PRINCIPAL!$I$193,L696=PRINCIPAL!$I$193+PRINCIPAL!$I$193+PRINCIPAL!$I$193)),0,IF(AND(PRINCIPAL!$H$193&lt;&gt;"",L696=PRINCIPAL!$J$193),VLOOKUP($BG$672,'Banco de Dados'!$B$4:$J$50,8,FALSE)*PRINCIPAL!$H$193*(1-(PRINCIPAL!$K$193/100)),IF(AND(PRINCIPAL!$H$193&lt;&gt;"",L696=PRINCIPAL!$L$193),VLOOKUP($BG$672,'Banco de Dados'!$B$4:$J$50,8,FALSE)*PRINCIPAL!$H$193*(1-(PRINCIPAL!$M$193/100)),IF(AND(PRINCIPAL!$H$193&lt;&gt;"",L696=PRINCIPAL!$N$193),VLOOKUP($BG$672,'Banco de Dados'!$B$4:$J$50,8,FALSE)*PRINCIPAL!$H$193*(1-(PRINCIPAL!$O$193/100)),IF(PRINCIPAL!$H$193&lt;&gt;"",VLOOKUP($BG$672,'Banco de Dados'!$B$4:$J$50,8,FALSE)*PRINCIPAL!$H$193,IF(OR(L696=PRINCIPAL!$I$193,L696=PRINCIPAL!$I$193+PRINCIPAL!$I$193,L696=PRINCIPAL!$I$193+PRINCIPAL!$I$193+PRINCIPAL!$I$193),0,IF(L696=PRINCIPAL!$J$193,VLOOKUP($BG$672,'Banco de Dados'!$B$4:$J$50,6,FALSE)*(1-(PRINCIPAL!$K$193/100)),IF(L696=PRINCIPAL!$L$193,VLOOKUP($BG$672,'Banco de Dados'!$B$4:$J$50,6,FALSE)*(1-(PRINCIPAL!$M$193/100)),IF(L696=PRINCIPAL!$N$193,VLOOKUP($BG$672,'Banco de Dados'!$B$4:$J$50,6,FALSE)*(1-(PRINCIPAL!$O$193/100)),VLOOKUP($BG$672,'Banco de Dados'!$B$4:$J$50,6,FALSE)))))))))),"")</f>
        <v/>
      </c>
      <c r="BG696" s="29" t="str">
        <f>IFERROR(BF696*(IFERROR(VLOOKUP($BG$672,'Banco de Dados'!$B$4:$J$50,4,FALSE),"ERRO")),"")</f>
        <v/>
      </c>
      <c r="BH696" s="29" t="str">
        <f t="shared" si="471"/>
        <v/>
      </c>
      <c r="BI696" s="103" t="str">
        <f>IFERROR(BH696*(C696*(PRINCIPAL!$G$193/100))*0.47*(44/12),"")</f>
        <v/>
      </c>
      <c r="BJ696" s="102" t="str">
        <f t="shared" si="456"/>
        <v/>
      </c>
    </row>
    <row r="697" spans="2:62" ht="12.75" customHeight="1" x14ac:dyDescent="0.3">
      <c r="B697" s="326">
        <f t="shared" si="457"/>
        <v>2043</v>
      </c>
      <c r="C697" s="340"/>
      <c r="D697" s="1"/>
      <c r="E697" s="116">
        <v>23</v>
      </c>
      <c r="F697" s="24" t="str">
        <f>IFERROR(VLOOKUP($G$672,'Banco de Dados'!$B$4:$J$50,6,FALSE),"")</f>
        <v/>
      </c>
      <c r="G697" s="25" t="str">
        <f>IFERROR(F697*(IFERROR(VLOOKUP($G$672,'Banco de Dados'!$B$4:$J$50,4,FALSE),"ERRO")),"")</f>
        <v/>
      </c>
      <c r="H697" s="25" t="str">
        <f t="shared" si="458"/>
        <v/>
      </c>
      <c r="I697" s="103" t="str">
        <f t="shared" si="459"/>
        <v/>
      </c>
      <c r="J697" s="117" t="str">
        <f t="shared" si="460"/>
        <v/>
      </c>
      <c r="K697" s="1"/>
      <c r="L697" s="91">
        <v>23</v>
      </c>
      <c r="M697" s="24" t="str">
        <f>IFERROR(IF(AND(PRINCIPAL!$H$184&lt;&gt;"",OR(L697=PRINCIPAL!$I$184,L697=PRINCIPAL!$I$184+PRINCIPAL!$I$184,L697=PRINCIPAL!$I$184+PRINCIPAL!$I$184+PRINCIPAL!$I$184)),0,IF(AND(PRINCIPAL!$H$184&lt;&gt;"",L697=PRINCIPAL!$J$184),VLOOKUP($N$672,'Banco de Dados'!$B$4:$J$50,8,FALSE)*PRINCIPAL!$H$184*(1-(PRINCIPAL!$K$184/100)),IF(AND(PRINCIPAL!$H$184&lt;&gt;"",L697=PRINCIPAL!$L$184),VLOOKUP($N$672,'Banco de Dados'!$B$4:$J$50,8,FALSE)*PRINCIPAL!$H$184*(1-(PRINCIPAL!$M$184/100)),IF(AND(PRINCIPAL!$H$184&lt;&gt;"",L697=PRINCIPAL!$N$184),VLOOKUP($N$672,'Banco de Dados'!$B$4:$J$50,8,FALSE)*PRINCIPAL!$H$184*(1-(PRINCIPAL!$O$184/100)),IF(PRINCIPAL!$H$184&lt;&gt;"",VLOOKUP($N$672,'Banco de Dados'!$B$4:$J$50,8,FALSE)*PRINCIPAL!$H$184,IF(OR(L697=PRINCIPAL!$I$184,L697=PRINCIPAL!$I$184+PRINCIPAL!$I$184,L697=PRINCIPAL!$I$184+PRINCIPAL!$I$184+PRINCIPAL!$I$184),0,IF(L697=PRINCIPAL!$J$184,VLOOKUP($N$672,'Banco de Dados'!$B$4:$J$50,6,FALSE)*(1-(PRINCIPAL!$K$184/100)),IF(L697=PRINCIPAL!$L$184,VLOOKUP($N$672,'Banco de Dados'!$B$4:$J$50,6,FALSE)*(1-(PRINCIPAL!$M$184/100)),IF(L697=PRINCIPAL!$N$184,VLOOKUP($N$672,'Banco de Dados'!$B$4:$J$50,6,FALSE)*(1-(PRINCIPAL!$O$184/100)),VLOOKUP($N$672,'Banco de Dados'!$B$4:$J$50,6,FALSE)))))))))),"")</f>
        <v/>
      </c>
      <c r="N697" s="25" t="str">
        <f>IFERROR(M697*(IFERROR(VLOOKUP($N$672,'Banco de Dados'!$B$4:$J$50,4,FALSE),"ERRO")),"")</f>
        <v/>
      </c>
      <c r="O697" s="25" t="str">
        <f t="shared" si="479"/>
        <v/>
      </c>
      <c r="P697" s="103" t="str">
        <f>IFERROR(O697*(C697*(PRINCIPAL!$G$184/100))*0.47*(44/12),"")</f>
        <v/>
      </c>
      <c r="Q697" s="107" t="str">
        <f t="shared" si="480"/>
        <v/>
      </c>
      <c r="R697" s="29" t="str">
        <f>IFERROR(IF(AND(PRINCIPAL!$H$185&lt;&gt;"",OR(L697=PRINCIPAL!$I$185,L697=PRINCIPAL!$I$185+PRINCIPAL!$I$185,L697=PRINCIPAL!$I$185+PRINCIPAL!$I$185+PRINCIPAL!$I$185)),0,IF(AND(PRINCIPAL!$H$185&lt;&gt;"",L697=PRINCIPAL!$J$185),VLOOKUP($S$672,'Banco de Dados'!$B$4:$J$50,8,FALSE)*PRINCIPAL!$H$185*(1-(PRINCIPAL!$K$185/100)),IF(AND(PRINCIPAL!$H$185&lt;&gt;"",L697=PRINCIPAL!$L$185),VLOOKUP($S$672,'Banco de Dados'!$B$4:$J$50,8,FALSE)*PRINCIPAL!$H$185*(1-(PRINCIPAL!$M$185/100)),IF(AND(PRINCIPAL!$H$185&lt;&gt;"",L697=PRINCIPAL!$N$185),VLOOKUP($S$672,'Banco de Dados'!$B$4:$J$50,8,FALSE)*PRINCIPAL!$H$185*(1-(PRINCIPAL!$O$185/100)),IF(PRINCIPAL!$H$185&lt;&gt;"",VLOOKUP($S$672,'Banco de Dados'!$B$4:$J$50,8,FALSE)*PRINCIPAL!$H$185,IF(OR(L697=PRINCIPAL!$I$185,L697=PRINCIPAL!$I$185+PRINCIPAL!$I$185,L697=PRINCIPAL!$I$185+PRINCIPAL!$I$185+PRINCIPAL!$I$185),0,IF(L697=PRINCIPAL!$J$185,VLOOKUP($S$672,'Banco de Dados'!$B$4:$J$50,6,FALSE)*(1-(PRINCIPAL!$K$185/100)),IF(L697=PRINCIPAL!$L$185,VLOOKUP($S$672,'Banco de Dados'!$B$4:$J$50,6,FALSE)*(1-(PRINCIPAL!$M$185/100)),IF(L697=PRINCIPAL!$N$185,VLOOKUP($S$672,'Banco de Dados'!$B$4:$J$50,6,FALSE)*(1-(PRINCIPAL!$O$185/100)),VLOOKUP($S$672,'Banco de Dados'!$B$4:$J$50,6,FALSE)))))))))),"")</f>
        <v/>
      </c>
      <c r="S697" s="29" t="str">
        <f>IFERROR(R697*(IFERROR(VLOOKUP($S$672,'Banco de Dados'!$B$4:$J$50,4,FALSE),"ERRO")),"")</f>
        <v/>
      </c>
      <c r="T697" s="29" t="str">
        <f t="shared" si="478"/>
        <v/>
      </c>
      <c r="U697" s="103" t="str">
        <f>IFERROR(T697*(C697*(PRINCIPAL!$G$185/100))*0.47*(44/12),"")</f>
        <v/>
      </c>
      <c r="V697" s="103" t="str">
        <f t="shared" si="454"/>
        <v/>
      </c>
      <c r="W697" s="30" t="str">
        <f>IFERROR(IF(AND(PRINCIPAL!$H$186&lt;&gt;"",OR(L697=PRINCIPAL!$I$186,L697=PRINCIPAL!$I$186+PRINCIPAL!$I$186,L697=PRINCIPAL!$I$186+PRINCIPAL!$I$186+PRINCIPAL!$I$186)),0,IF(AND(PRINCIPAL!$H$186&lt;&gt;"",L697=PRINCIPAL!$J$186),VLOOKUP($X$672,'Banco de Dados'!$B$4:$J$50,8,FALSE)*PRINCIPAL!$H$186*(1-(PRINCIPAL!$K$186/100)),IF(AND(PRINCIPAL!$H$186&lt;&gt;"",L697=PRINCIPAL!$L$186),VLOOKUP($X$672,'Banco de Dados'!$B$4:$J$50,8,FALSE)*PRINCIPAL!$H$186*(1-(PRINCIPAL!$M$186/100)),IF(AND(PRINCIPAL!$H$186&lt;&gt;"",L697=PRINCIPAL!$N$186),VLOOKUP($X$672,'Banco de Dados'!$B$4:$J$50,8,FALSE)*PRINCIPAL!$H$186*(1-(PRINCIPAL!$O$186/100)),IF(PRINCIPAL!$H$186&lt;&gt;"",VLOOKUP($X$672,'Banco de Dados'!$B$4:$J$50,8,FALSE)*PRINCIPAL!$H$186,IF(OR(L697=PRINCIPAL!$I$186,L697=PRINCIPAL!$I$186+PRINCIPAL!$I$186,L697=PRINCIPAL!$I$186+PRINCIPAL!$I$186+PRINCIPAL!$I$186),0,IF(L697=PRINCIPAL!$J$186,VLOOKUP($X$672,'Banco de Dados'!$B$4:$J$50,6,FALSE)*(1-(PRINCIPAL!$K$186/100)),IF(L697=PRINCIPAL!$L$186,VLOOKUP($X$672,'Banco de Dados'!$B$4:$J$50,6,FALSE)*(1-(PRINCIPAL!$M$186/100)),IF(L697=PRINCIPAL!$N$186,VLOOKUP($X$672,'Banco de Dados'!$B$4:$J$50,6,FALSE)*(1-(PRINCIPAL!$O$186/100)),VLOOKUP($X$672,'Banco de Dados'!$B$4:$J$50,6,FALSE)))))))))),"")</f>
        <v/>
      </c>
      <c r="X697" s="29" t="str">
        <f>IFERROR(W697*(IFERROR(VLOOKUP($X$672,'Banco de Dados'!$B$4:$J$50,4,FALSE),"ERRO")),"")</f>
        <v/>
      </c>
      <c r="Y697" s="29" t="str">
        <f t="shared" si="472"/>
        <v/>
      </c>
      <c r="Z697" s="103" t="str">
        <f>IFERROR(Y697*(C697*(PRINCIPAL!$G$186/100))*0.47*(44/12),"")</f>
        <v/>
      </c>
      <c r="AA697" s="111" t="str">
        <f t="shared" si="473"/>
        <v/>
      </c>
      <c r="AB697" s="30" t="str">
        <f>IFERROR(IF(AND(PRINCIPAL!$H$187&lt;&gt;"",OR(L697=PRINCIPAL!$I$187,L697=PRINCIPAL!$I$187+PRINCIPAL!$I$187,L697=PRINCIPAL!$I$187+PRINCIPAL!$I$187+PRINCIPAL!$I$187)),0,IF(AND(PRINCIPAL!$H$187&lt;&gt;"",L697=PRINCIPAL!$J$187),VLOOKUP($AC$672,'Banco de Dados'!$B$4:$J$50,8,FALSE)*PRINCIPAL!$H$187*(1-(PRINCIPAL!$K$187/100)),IF(AND(PRINCIPAL!$H$187&lt;&gt;"",L697=PRINCIPAL!$L$187),VLOOKUP($AC$672,'Banco de Dados'!$B$4:$J$50,8,FALSE)*PRINCIPAL!$H$187*(1-(PRINCIPAL!$M$187/100)),IF(AND(PRINCIPAL!$H$187&lt;&gt;"",L697=PRINCIPAL!$N$187),VLOOKUP($AC$672,'Banco de Dados'!$B$4:$J$50,8,FALSE)*PRINCIPAL!$H$187*(1-(PRINCIPAL!$O$187/100)),IF(PRINCIPAL!$H$187&lt;&gt;"",VLOOKUP($AC$672,'Banco de Dados'!$B$4:$J$50,8,FALSE)*PRINCIPAL!$H$187,IF(OR(L697=PRINCIPAL!$I$187,L697=PRINCIPAL!$I$187+PRINCIPAL!$I$187,L697=PRINCIPAL!$I$187+PRINCIPAL!$I$187+PRINCIPAL!$I$187),0,IF(L697=PRINCIPAL!$J$187,VLOOKUP($AC$672,'Banco de Dados'!$B$4:$J$50,6,FALSE)*(1-(PRINCIPAL!$K$187/100)),IF(L697=PRINCIPAL!$L$187,VLOOKUP($AC$672,'Banco de Dados'!$B$4:$J$50,6,FALSE)*(1-(PRINCIPAL!$M$187/100)),IF(L697=PRINCIPAL!$N$187,VLOOKUP($AC$672,'Banco de Dados'!$B$4:$J$50,6,FALSE)*(1-(PRINCIPAL!$O$187/100)),VLOOKUP($AC$672,'Banco de Dados'!$B$4:$J$50,6,FALSE)))))))))),"")</f>
        <v/>
      </c>
      <c r="AC697" s="29" t="str">
        <f>IFERROR(AB697*(IFERROR(VLOOKUP($AC$672,'Banco de Dados'!$B$4:$J$50,4,FALSE),"ERRO")),"")</f>
        <v/>
      </c>
      <c r="AD697" s="29" t="str">
        <f t="shared" si="463"/>
        <v/>
      </c>
      <c r="AE697" s="103" t="str">
        <f>IFERROR(AD697*(C697*(PRINCIPAL!$G$187/100))*0.47*(44/12),"")</f>
        <v/>
      </c>
      <c r="AF697" s="111" t="str">
        <f t="shared" si="464"/>
        <v/>
      </c>
      <c r="AG697" s="30" t="str">
        <f>IFERROR(IF(AND(PRINCIPAL!$H$188&lt;&gt;"",OR(L697=PRINCIPAL!$I$188,L697=PRINCIPAL!$I$188+PRINCIPAL!$I$188,L697=PRINCIPAL!$I$188+PRINCIPAL!$I$188+PRINCIPAL!$I$188)),0,IF(AND(PRINCIPAL!$H$188&lt;&gt;"",L697=PRINCIPAL!$J$188),VLOOKUP($AH$672,'Banco de Dados'!$B$4:$J$50,8,FALSE)*PRINCIPAL!$H$188*(1-(PRINCIPAL!$K$188/100)),IF(AND(PRINCIPAL!$H$188&lt;&gt;"",L697=PRINCIPAL!$L$188),VLOOKUP($AH$672,'Banco de Dados'!$B$4:$J$50,8,FALSE)*PRINCIPAL!$H$188*(1-(PRINCIPAL!$M$188/100)),IF(AND(PRINCIPAL!$H$188&lt;&gt;"",L697=PRINCIPAL!$N$188),VLOOKUP($AH$672,'Banco de Dados'!$B$4:$J$50,8,FALSE)*PRINCIPAL!$H$188*(1-(PRINCIPAL!$O$188/100)),IF(PRINCIPAL!$H$188&lt;&gt;"",VLOOKUP($AH$672,'Banco de Dados'!$B$4:$J$50,8,FALSE)*PRINCIPAL!$H$188,IF(OR(L697=PRINCIPAL!$I$188,L697=PRINCIPAL!$I$188+PRINCIPAL!$I$188,L697=PRINCIPAL!$I$188+PRINCIPAL!$I$188+PRINCIPAL!$I$188),0,IF(L697=PRINCIPAL!$J$188,VLOOKUP($AH$672,'Banco de Dados'!$B$4:$J$50,6,FALSE)*(1-(PRINCIPAL!$K$188/100)),IF(L697=PRINCIPAL!$L$188,VLOOKUP($AH$672,'Banco de Dados'!$B$4:$J$50,6,FALSE)*(1-(PRINCIPAL!$M$188/100)),IF(L697=PRINCIPAL!$N$188,VLOOKUP($AH$672,'Banco de Dados'!$B$4:$J$50,6,FALSE)*(1-(PRINCIPAL!$O$188/100)),VLOOKUP($AH$672,'Banco de Dados'!$B$4:$J$50,6,FALSE)))))))))),"")</f>
        <v/>
      </c>
      <c r="AH697" s="29" t="str">
        <f>IFERROR(AG697*(IFERROR(VLOOKUP($AH$672,'Banco de Dados'!$B$4:$J$50,4,FALSE),"ERRO")),"")</f>
        <v/>
      </c>
      <c r="AI697" s="29" t="str">
        <f t="shared" si="465"/>
        <v/>
      </c>
      <c r="AJ697" s="103" t="str">
        <f>IFERROR(AI697*(C697*(PRINCIPAL!$G$188/100))*0.47*(44/12),"")</f>
        <v/>
      </c>
      <c r="AK697" s="111" t="str">
        <f t="shared" si="474"/>
        <v/>
      </c>
      <c r="AL697" s="30" t="str">
        <f>IFERROR(IF(AND(PRINCIPAL!$H$189&lt;&gt;"",OR(L697=PRINCIPAL!$I$189,L697=PRINCIPAL!$I$189+PRINCIPAL!$I$189,L697=PRINCIPAL!$I$189+PRINCIPAL!$I$189+PRINCIPAL!$I$189)),0,IF(AND(PRINCIPAL!$H$189&lt;&gt;"",L697=PRINCIPAL!$J$189),VLOOKUP($AM$672,'Banco de Dados'!$B$4:$J$50,8,FALSE)*PRINCIPAL!$H$189*(1-(PRINCIPAL!$K$189/100)),IF(AND(PRINCIPAL!$H$189&lt;&gt;"",L697=PRINCIPAL!$L$189),VLOOKUP($AM$672,'Banco de Dados'!$B$4:$J$50,8,FALSE)*PRINCIPAL!$H$189*(1-(PRINCIPAL!$M$189/100)),IF(AND(PRINCIPAL!$H$189&lt;&gt;"",L697=PRINCIPAL!$N$189),VLOOKUP($AM$672,'Banco de Dados'!$B$4:$J$50,8,FALSE)*PRINCIPAL!$H$189*(1-(PRINCIPAL!$O$189/100)),IF(PRINCIPAL!$H$189&lt;&gt;"",VLOOKUP($AM$672,'Banco de Dados'!$B$4:$J$50,8,FALSE)*PRINCIPAL!$H$189,IF(OR(L697=PRINCIPAL!$I$189,L697=PRINCIPAL!$I$189+PRINCIPAL!$I$189,L697=PRINCIPAL!$I$189+PRINCIPAL!$I$189+PRINCIPAL!$I$189),0,IF(L697=PRINCIPAL!$J$189,VLOOKUP($AM$672,'Banco de Dados'!$B$4:$J$50,6,FALSE)*(1-(PRINCIPAL!$K$189/100)),IF(L697=PRINCIPAL!$L$189,VLOOKUP($AM$672,'Banco de Dados'!$B$4:$J$50,6,FALSE)*(1-(PRINCIPAL!$M$189/100)),IF(L697=PRINCIPAL!$N$189,VLOOKUP($AM$672,'Banco de Dados'!$B$4:$J$50,6,FALSE)*(1-(PRINCIPAL!$O$189/100)),VLOOKUP($AM$672,'Banco de Dados'!$B$4:$J$50,6,FALSE)))))))))),"")</f>
        <v/>
      </c>
      <c r="AM697" s="29" t="str">
        <f>IFERROR(AL697*(IFERROR(VLOOKUP($AM$672,'Banco de Dados'!$B$4:$J$50,4,FALSE),"ERRO")),"")</f>
        <v/>
      </c>
      <c r="AN697" s="29" t="str">
        <f t="shared" si="466"/>
        <v/>
      </c>
      <c r="AO697" s="103" t="str">
        <f>IFERROR(AN697*(C697*(PRINCIPAL!$G$189/100))*0.47*(44/12),"")</f>
        <v/>
      </c>
      <c r="AP697" s="111" t="str">
        <f t="shared" si="467"/>
        <v/>
      </c>
      <c r="AQ697" s="30" t="str">
        <f>IFERROR(IF(AND(PRINCIPAL!$H$190&lt;&gt;"",OR(L697=PRINCIPAL!$I$190,L697=PRINCIPAL!$I$190+PRINCIPAL!$I$190,L697=PRINCIPAL!$I$190+PRINCIPAL!$I$190+PRINCIPAL!$I$190)),0,IF(AND(PRINCIPAL!$H$190&lt;&gt;"",L697=PRINCIPAL!$J$190),VLOOKUP($AR$672,'Banco de Dados'!$B$4:$J$50,8,FALSE)*PRINCIPAL!$H$190*(1-(PRINCIPAL!$K$190/100)),IF(AND(PRINCIPAL!$H$190&lt;&gt;"",L697=PRINCIPAL!$L$190),VLOOKUP($AR$672,'Banco de Dados'!$B$4:$J$50,8,FALSE)*PRINCIPAL!$H$190*(1-(PRINCIPAL!$M$190/100)),IF(AND(PRINCIPAL!$H$190&lt;&gt;"",L697=PRINCIPAL!$N$190),VLOOKUP($AR$672,'Banco de Dados'!$B$4:$J$50,8,FALSE)*PRINCIPAL!$H$190*(1-(PRINCIPAL!$O$190/100)),IF(PRINCIPAL!$H$190&lt;&gt;"",VLOOKUP($AR$672,'Banco de Dados'!$B$4:$J$50,8,FALSE)*PRINCIPAL!$H$190,IF(OR(L697=PRINCIPAL!$I$190,L697=PRINCIPAL!$I$190+PRINCIPAL!$I$190,L697=PRINCIPAL!$I$190+PRINCIPAL!$I$190+PRINCIPAL!$I$190),0,IF(L697=PRINCIPAL!$J$190,VLOOKUP($AR$672,'Banco de Dados'!$B$4:$J$50,6,FALSE)*(1-(PRINCIPAL!$K$190/100)),IF(L697=PRINCIPAL!$L$190,VLOOKUP($AR$672,'Banco de Dados'!$B$4:$J$50,6,FALSE)*(1-(PRINCIPAL!$M$190/100)),IF(L697=PRINCIPAL!$N$190,VLOOKUP($AR$672,'Banco de Dados'!$B$4:$J$50,6,FALSE)*(1-(PRINCIPAL!$O$190/100)),VLOOKUP($AR$672,'Banco de Dados'!$B$4:$J$50,6,FALSE)))))))))),"")</f>
        <v/>
      </c>
      <c r="AR697" s="29" t="str">
        <f>IFERROR(AQ697*(IFERROR(VLOOKUP($AR$672,'Banco de Dados'!$B$4:$J$50,4,FALSE),"ERRO")),"")</f>
        <v/>
      </c>
      <c r="AS697" s="29" t="str">
        <f t="shared" si="468"/>
        <v/>
      </c>
      <c r="AT697" s="103" t="str">
        <f>IFERROR(AS697*(C697*(PRINCIPAL!$G$190/100))*0.47*(44/12),"")</f>
        <v/>
      </c>
      <c r="AU697" s="111" t="str">
        <f t="shared" si="469"/>
        <v/>
      </c>
      <c r="AV697" s="30" t="str">
        <f>IFERROR(IF(AND(PRINCIPAL!$H$191&lt;&gt;"",OR(L697=PRINCIPAL!$I$191,L697=PRINCIPAL!$I$191+PRINCIPAL!$I$191,L697=PRINCIPAL!$I$191+PRINCIPAL!$I$191+PRINCIPAL!$I$191)),0,IF(AND(PRINCIPAL!$H$191&lt;&gt;"",L697=PRINCIPAL!$J$191),VLOOKUP($AW$672,'Banco de Dados'!$B$4:$J$50,8,FALSE)*PRINCIPAL!$H$191*(1-(PRINCIPAL!$K$191/100)),IF(AND(PRINCIPAL!$H$191&lt;&gt;"",L697=PRINCIPAL!$L$191),VLOOKUP($AW$672,'Banco de Dados'!$B$4:$J$50,8,FALSE)*PRINCIPAL!$H$191*(1-(PRINCIPAL!$M$191/100)),IF(AND(PRINCIPAL!$H$191&lt;&gt;"",L697=PRINCIPAL!$N$191),VLOOKUP($AW$672,'Banco de Dados'!$B$4:$J$50,8,FALSE)*PRINCIPAL!$H$191*(1-(PRINCIPAL!$O$191/100)),IF(PRINCIPAL!$H$191&lt;&gt;"",VLOOKUP($AW$672,'Banco de Dados'!$B$4:$J$50,8,FALSE)*PRINCIPAL!$H$191,IF(OR(L697=PRINCIPAL!$I$191,L697=PRINCIPAL!$I$191+PRINCIPAL!$I$191,L697=PRINCIPAL!$I$191+PRINCIPAL!$I$191+PRINCIPAL!$I$191),0,IF(L697=PRINCIPAL!$J$191,VLOOKUP($AW$672,'Banco de Dados'!$B$4:$J$50,6,FALSE)*(1-(PRINCIPAL!$K$191/100)),IF(L697=PRINCIPAL!$L$191,VLOOKUP($AW$672,'Banco de Dados'!$B$4:$J$50,6,FALSE)*(1-(PRINCIPAL!$M$191/100)),IF(L697=PRINCIPAL!$N$191,VLOOKUP($AW$672,'Banco de Dados'!$B$4:$J$50,6,FALSE)*(1-(PRINCIPAL!$O$191/100)),VLOOKUP($AW$672,'Banco de Dados'!$B$4:$J$50,6,FALSE)))))))))),"")</f>
        <v/>
      </c>
      <c r="AW697" s="29" t="str">
        <f>IFERROR(AV697*(IFERROR(VLOOKUP($AW$672,'Banco de Dados'!$B$4:$J$50,4,FALSE),"ERRO")),"")</f>
        <v/>
      </c>
      <c r="AX697" s="29" t="str">
        <f t="shared" si="470"/>
        <v/>
      </c>
      <c r="AY697" s="103" t="str">
        <f>IFERROR(AX697*(C697*(PRINCIPAL!$G$191/100))*0.47*(44/12),"")</f>
        <v/>
      </c>
      <c r="AZ697" s="111" t="str">
        <f t="shared" si="475"/>
        <v/>
      </c>
      <c r="BA697" s="30" t="str">
        <f>IFERROR(IF(AND(PRINCIPAL!$H$192&lt;&gt;"",OR(L697=PRINCIPAL!$I$192,L697=PRINCIPAL!$I$192+PRINCIPAL!$I$192,L697=PRINCIPAL!$I$192+PRINCIPAL!$I$192+PRINCIPAL!$I$192)),0,IF(AND(PRINCIPAL!$H$192&lt;&gt;"",L697=PRINCIPAL!$J$192),VLOOKUP($BB$672,'Banco de Dados'!$B$4:$J$50,8,FALSE)*PRINCIPAL!$H$192*(1-(PRINCIPAL!$K$192/100)),IF(AND(PRINCIPAL!$H$192&lt;&gt;"",L697=PRINCIPAL!$L$192),VLOOKUP($BB$672,'Banco de Dados'!$B$4:$J$50,8,FALSE)*PRINCIPAL!$H$192*(1-(PRINCIPAL!$M$192/100)),IF(AND(PRINCIPAL!$H$192&lt;&gt;"",L697=PRINCIPAL!$N$192),VLOOKUP($BB$672,'Banco de Dados'!$B$4:$J$50,8,FALSE)*PRINCIPAL!$H$192*(1-(PRINCIPAL!$O$192/100)),IF(PRINCIPAL!$H$192&lt;&gt;"",VLOOKUP($BB$672,'Banco de Dados'!$B$4:$J$50,8,FALSE)*PRINCIPAL!$H$192,IF(OR(L697=PRINCIPAL!$I$192,L697=PRINCIPAL!$I$192+PRINCIPAL!$I$192,L697=PRINCIPAL!$I$192+PRINCIPAL!$I$192+PRINCIPAL!$I$192),0,IF(L697=PRINCIPAL!$J$192,VLOOKUP($BB$672,'Banco de Dados'!$B$4:$J$50,6,FALSE)*(1-(PRINCIPAL!$K$192/100)),IF(L697=PRINCIPAL!$L$192,VLOOKUP($BB$672,'Banco de Dados'!$B$4:$J$50,6,FALSE)*(1-(PRINCIPAL!$M$192/100)),IF(L697=PRINCIPAL!$N$192,VLOOKUP($BB$672,'Banco de Dados'!$B$4:$J$50,6,FALSE)*(1-(PRINCIPAL!$O$192/100)),VLOOKUP($BB$672,'Banco de Dados'!$B$4:$J$50,6,FALSE)))))))))),"")</f>
        <v/>
      </c>
      <c r="BB697" s="29" t="str">
        <f>IFERROR(BA697*(IFERROR(VLOOKUP($BB$672,'Banco de Dados'!$B$4:$J$50,4,FALSE),"ERRO")),"")</f>
        <v/>
      </c>
      <c r="BC697" s="29" t="str">
        <f t="shared" si="476"/>
        <v/>
      </c>
      <c r="BD697" s="103" t="str">
        <f>IFERROR(BC697*(C697*(PRINCIPAL!$G$192/100))*0.47*(44/12),"")</f>
        <v/>
      </c>
      <c r="BE697" s="111" t="str">
        <f t="shared" si="455"/>
        <v/>
      </c>
      <c r="BF697" s="30" t="str">
        <f>IFERROR(IF(AND(PRINCIPAL!$H$193&lt;&gt;"",OR(L697=PRINCIPAL!$I$193,L697=PRINCIPAL!$I$193+PRINCIPAL!$I$193,L697=PRINCIPAL!$I$193+PRINCIPAL!$I$193+PRINCIPAL!$I$193)),0,IF(AND(PRINCIPAL!$H$193&lt;&gt;"",L697=PRINCIPAL!$J$193),VLOOKUP($BG$672,'Banco de Dados'!$B$4:$J$50,8,FALSE)*PRINCIPAL!$H$193*(1-(PRINCIPAL!$K$193/100)),IF(AND(PRINCIPAL!$H$193&lt;&gt;"",L697=PRINCIPAL!$L$193),VLOOKUP($BG$672,'Banco de Dados'!$B$4:$J$50,8,FALSE)*PRINCIPAL!$H$193*(1-(PRINCIPAL!$M$193/100)),IF(AND(PRINCIPAL!$H$193&lt;&gt;"",L697=PRINCIPAL!$N$193),VLOOKUP($BG$672,'Banco de Dados'!$B$4:$J$50,8,FALSE)*PRINCIPAL!$H$193*(1-(PRINCIPAL!$O$193/100)),IF(PRINCIPAL!$H$193&lt;&gt;"",VLOOKUP($BG$672,'Banco de Dados'!$B$4:$J$50,8,FALSE)*PRINCIPAL!$H$193,IF(OR(L697=PRINCIPAL!$I$193,L697=PRINCIPAL!$I$193+PRINCIPAL!$I$193,L697=PRINCIPAL!$I$193+PRINCIPAL!$I$193+PRINCIPAL!$I$193),0,IF(L697=PRINCIPAL!$J$193,VLOOKUP($BG$672,'Banco de Dados'!$B$4:$J$50,6,FALSE)*(1-(PRINCIPAL!$K$193/100)),IF(L697=PRINCIPAL!$L$193,VLOOKUP($BG$672,'Banco de Dados'!$B$4:$J$50,6,FALSE)*(1-(PRINCIPAL!$M$193/100)),IF(L697=PRINCIPAL!$N$193,VLOOKUP($BG$672,'Banco de Dados'!$B$4:$J$50,6,FALSE)*(1-(PRINCIPAL!$O$193/100)),VLOOKUP($BG$672,'Banco de Dados'!$B$4:$J$50,6,FALSE)))))))))),"")</f>
        <v/>
      </c>
      <c r="BG697" s="29" t="str">
        <f>IFERROR(BF697*(IFERROR(VLOOKUP($BG$672,'Banco de Dados'!$B$4:$J$50,4,FALSE),"ERRO")),"")</f>
        <v/>
      </c>
      <c r="BH697" s="29" t="str">
        <f t="shared" si="471"/>
        <v/>
      </c>
      <c r="BI697" s="103" t="str">
        <f>IFERROR(BH697*(C697*(PRINCIPAL!$G$193/100))*0.47*(44/12),"")</f>
        <v/>
      </c>
      <c r="BJ697" s="102" t="str">
        <f t="shared" si="456"/>
        <v/>
      </c>
    </row>
    <row r="698" spans="2:62" ht="12.75" customHeight="1" x14ac:dyDescent="0.3">
      <c r="B698" s="326">
        <f t="shared" si="457"/>
        <v>2044</v>
      </c>
      <c r="C698" s="340"/>
      <c r="D698" s="1"/>
      <c r="E698" s="116">
        <v>24</v>
      </c>
      <c r="F698" s="24" t="str">
        <f>IFERROR(VLOOKUP($G$672,'Banco de Dados'!$B$4:$J$50,6,FALSE),"")</f>
        <v/>
      </c>
      <c r="G698" s="25" t="str">
        <f>IFERROR(F698*(IFERROR(VLOOKUP($G$672,'Banco de Dados'!$B$4:$J$50,4,FALSE),"ERRO")),"")</f>
        <v/>
      </c>
      <c r="H698" s="25" t="str">
        <f t="shared" si="458"/>
        <v/>
      </c>
      <c r="I698" s="103" t="str">
        <f t="shared" si="459"/>
        <v/>
      </c>
      <c r="J698" s="117" t="str">
        <f t="shared" si="460"/>
        <v/>
      </c>
      <c r="K698" s="1"/>
      <c r="L698" s="91">
        <v>24</v>
      </c>
      <c r="M698" s="24" t="str">
        <f>IFERROR(IF(AND(PRINCIPAL!$H$184&lt;&gt;"",OR(L698=PRINCIPAL!$I$184,L698=PRINCIPAL!$I$184+PRINCIPAL!$I$184,L698=PRINCIPAL!$I$184+PRINCIPAL!$I$184+PRINCIPAL!$I$184)),0,IF(AND(PRINCIPAL!$H$184&lt;&gt;"",L698=PRINCIPAL!$J$184),VLOOKUP($N$672,'Banco de Dados'!$B$4:$J$50,8,FALSE)*PRINCIPAL!$H$184*(1-(PRINCIPAL!$K$184/100)),IF(AND(PRINCIPAL!$H$184&lt;&gt;"",L698=PRINCIPAL!$L$184),VLOOKUP($N$672,'Banco de Dados'!$B$4:$J$50,8,FALSE)*PRINCIPAL!$H$184*(1-(PRINCIPAL!$M$184/100)),IF(AND(PRINCIPAL!$H$184&lt;&gt;"",L698=PRINCIPAL!$N$184),VLOOKUP($N$672,'Banco de Dados'!$B$4:$J$50,8,FALSE)*PRINCIPAL!$H$184*(1-(PRINCIPAL!$O$184/100)),IF(PRINCIPAL!$H$184&lt;&gt;"",VLOOKUP($N$672,'Banco de Dados'!$B$4:$J$50,8,FALSE)*PRINCIPAL!$H$184,IF(OR(L698=PRINCIPAL!$I$184,L698=PRINCIPAL!$I$184+PRINCIPAL!$I$184,L698=PRINCIPAL!$I$184+PRINCIPAL!$I$184+PRINCIPAL!$I$184),0,IF(L698=PRINCIPAL!$J$184,VLOOKUP($N$672,'Banco de Dados'!$B$4:$J$50,6,FALSE)*(1-(PRINCIPAL!$K$184/100)),IF(L698=PRINCIPAL!$L$184,VLOOKUP($N$672,'Banco de Dados'!$B$4:$J$50,6,FALSE)*(1-(PRINCIPAL!$M$184/100)),IF(L698=PRINCIPAL!$N$184,VLOOKUP($N$672,'Banco de Dados'!$B$4:$J$50,6,FALSE)*(1-(PRINCIPAL!$O$184/100)),VLOOKUP($N$672,'Banco de Dados'!$B$4:$J$50,6,FALSE)))))))))),"")</f>
        <v/>
      </c>
      <c r="N698" s="25" t="str">
        <f>IFERROR(M698*(IFERROR(VLOOKUP($N$672,'Banco de Dados'!$B$4:$J$50,4,FALSE),"ERRO")),"")</f>
        <v/>
      </c>
      <c r="O698" s="25" t="str">
        <f t="shared" si="479"/>
        <v/>
      </c>
      <c r="P698" s="103" t="str">
        <f>IFERROR(O698*(C698*(PRINCIPAL!$G$184/100))*0.47*(44/12),"")</f>
        <v/>
      </c>
      <c r="Q698" s="107" t="str">
        <f t="shared" si="480"/>
        <v/>
      </c>
      <c r="R698" s="29" t="str">
        <f>IFERROR(IF(AND(PRINCIPAL!$H$185&lt;&gt;"",OR(L698=PRINCIPAL!$I$185,L698=PRINCIPAL!$I$185+PRINCIPAL!$I$185,L698=PRINCIPAL!$I$185+PRINCIPAL!$I$185+PRINCIPAL!$I$185)),0,IF(AND(PRINCIPAL!$H$185&lt;&gt;"",L698=PRINCIPAL!$J$185),VLOOKUP($S$672,'Banco de Dados'!$B$4:$J$50,8,FALSE)*PRINCIPAL!$H$185*(1-(PRINCIPAL!$K$185/100)),IF(AND(PRINCIPAL!$H$185&lt;&gt;"",L698=PRINCIPAL!$L$185),VLOOKUP($S$672,'Banco de Dados'!$B$4:$J$50,8,FALSE)*PRINCIPAL!$H$185*(1-(PRINCIPAL!$M$185/100)),IF(AND(PRINCIPAL!$H$185&lt;&gt;"",L698=PRINCIPAL!$N$185),VLOOKUP($S$672,'Banco de Dados'!$B$4:$J$50,8,FALSE)*PRINCIPAL!$H$185*(1-(PRINCIPAL!$O$185/100)),IF(PRINCIPAL!$H$185&lt;&gt;"",VLOOKUP($S$672,'Banco de Dados'!$B$4:$J$50,8,FALSE)*PRINCIPAL!$H$185,IF(OR(L698=PRINCIPAL!$I$185,L698=PRINCIPAL!$I$185+PRINCIPAL!$I$185,L698=PRINCIPAL!$I$185+PRINCIPAL!$I$185+PRINCIPAL!$I$185),0,IF(L698=PRINCIPAL!$J$185,VLOOKUP($S$672,'Banco de Dados'!$B$4:$J$50,6,FALSE)*(1-(PRINCIPAL!$K$185/100)),IF(L698=PRINCIPAL!$L$185,VLOOKUP($S$672,'Banco de Dados'!$B$4:$J$50,6,FALSE)*(1-(PRINCIPAL!$M$185/100)),IF(L698=PRINCIPAL!$N$185,VLOOKUP($S$672,'Banco de Dados'!$B$4:$J$50,6,FALSE)*(1-(PRINCIPAL!$O$185/100)),VLOOKUP($S$672,'Banco de Dados'!$B$4:$J$50,6,FALSE)))))))))),"")</f>
        <v/>
      </c>
      <c r="S698" s="29" t="str">
        <f>IFERROR(R698*(IFERROR(VLOOKUP($S$672,'Banco de Dados'!$B$4:$J$50,4,FALSE),"ERRO")),"")</f>
        <v/>
      </c>
      <c r="T698" s="29" t="str">
        <f t="shared" si="478"/>
        <v/>
      </c>
      <c r="U698" s="103" t="str">
        <f>IFERROR(T698*(C698*(PRINCIPAL!$G$185/100))*0.47*(44/12),"")</f>
        <v/>
      </c>
      <c r="V698" s="103" t="str">
        <f t="shared" si="454"/>
        <v/>
      </c>
      <c r="W698" s="30" t="str">
        <f>IFERROR(IF(AND(PRINCIPAL!$H$186&lt;&gt;"",OR(L698=PRINCIPAL!$I$186,L698=PRINCIPAL!$I$186+PRINCIPAL!$I$186,L698=PRINCIPAL!$I$186+PRINCIPAL!$I$186+PRINCIPAL!$I$186)),0,IF(AND(PRINCIPAL!$H$186&lt;&gt;"",L698=PRINCIPAL!$J$186),VLOOKUP($X$672,'Banco de Dados'!$B$4:$J$50,8,FALSE)*PRINCIPAL!$H$186*(1-(PRINCIPAL!$K$186/100)),IF(AND(PRINCIPAL!$H$186&lt;&gt;"",L698=PRINCIPAL!$L$186),VLOOKUP($X$672,'Banco de Dados'!$B$4:$J$50,8,FALSE)*PRINCIPAL!$H$186*(1-(PRINCIPAL!$M$186/100)),IF(AND(PRINCIPAL!$H$186&lt;&gt;"",L698=PRINCIPAL!$N$186),VLOOKUP($X$672,'Banco de Dados'!$B$4:$J$50,8,FALSE)*PRINCIPAL!$H$186*(1-(PRINCIPAL!$O$186/100)),IF(PRINCIPAL!$H$186&lt;&gt;"",VLOOKUP($X$672,'Banco de Dados'!$B$4:$J$50,8,FALSE)*PRINCIPAL!$H$186,IF(OR(L698=PRINCIPAL!$I$186,L698=PRINCIPAL!$I$186+PRINCIPAL!$I$186,L698=PRINCIPAL!$I$186+PRINCIPAL!$I$186+PRINCIPAL!$I$186),0,IF(L698=PRINCIPAL!$J$186,VLOOKUP($X$672,'Banco de Dados'!$B$4:$J$50,6,FALSE)*(1-(PRINCIPAL!$K$186/100)),IF(L698=PRINCIPAL!$L$186,VLOOKUP($X$672,'Banco de Dados'!$B$4:$J$50,6,FALSE)*(1-(PRINCIPAL!$M$186/100)),IF(L698=PRINCIPAL!$N$186,VLOOKUP($X$672,'Banco de Dados'!$B$4:$J$50,6,FALSE)*(1-(PRINCIPAL!$O$186/100)),VLOOKUP($X$672,'Banco de Dados'!$B$4:$J$50,6,FALSE)))))))))),"")</f>
        <v/>
      </c>
      <c r="X698" s="29" t="str">
        <f>IFERROR(W698*(IFERROR(VLOOKUP($X$672,'Banco de Dados'!$B$4:$J$50,4,FALSE),"ERRO")),"")</f>
        <v/>
      </c>
      <c r="Y698" s="29" t="str">
        <f t="shared" si="472"/>
        <v/>
      </c>
      <c r="Z698" s="103" t="str">
        <f>IFERROR(Y698*(C698*(PRINCIPAL!$G$186/100))*0.47*(44/12),"")</f>
        <v/>
      </c>
      <c r="AA698" s="111" t="str">
        <f t="shared" si="473"/>
        <v/>
      </c>
      <c r="AB698" s="30" t="str">
        <f>IFERROR(IF(AND(PRINCIPAL!$H$187&lt;&gt;"",OR(L698=PRINCIPAL!$I$187,L698=PRINCIPAL!$I$187+PRINCIPAL!$I$187,L698=PRINCIPAL!$I$187+PRINCIPAL!$I$187+PRINCIPAL!$I$187)),0,IF(AND(PRINCIPAL!$H$187&lt;&gt;"",L698=PRINCIPAL!$J$187),VLOOKUP($AC$672,'Banco de Dados'!$B$4:$J$50,8,FALSE)*PRINCIPAL!$H$187*(1-(PRINCIPAL!$K$187/100)),IF(AND(PRINCIPAL!$H$187&lt;&gt;"",L698=PRINCIPAL!$L$187),VLOOKUP($AC$672,'Banco de Dados'!$B$4:$J$50,8,FALSE)*PRINCIPAL!$H$187*(1-(PRINCIPAL!$M$187/100)),IF(AND(PRINCIPAL!$H$187&lt;&gt;"",L698=PRINCIPAL!$N$187),VLOOKUP($AC$672,'Banco de Dados'!$B$4:$J$50,8,FALSE)*PRINCIPAL!$H$187*(1-(PRINCIPAL!$O$187/100)),IF(PRINCIPAL!$H$187&lt;&gt;"",VLOOKUP($AC$672,'Banco de Dados'!$B$4:$J$50,8,FALSE)*PRINCIPAL!$H$187,IF(OR(L698=PRINCIPAL!$I$187,L698=PRINCIPAL!$I$187+PRINCIPAL!$I$187,L698=PRINCIPAL!$I$187+PRINCIPAL!$I$187+PRINCIPAL!$I$187),0,IF(L698=PRINCIPAL!$J$187,VLOOKUP($AC$672,'Banco de Dados'!$B$4:$J$50,6,FALSE)*(1-(PRINCIPAL!$K$187/100)),IF(L698=PRINCIPAL!$L$187,VLOOKUP($AC$672,'Banco de Dados'!$B$4:$J$50,6,FALSE)*(1-(PRINCIPAL!$M$187/100)),IF(L698=PRINCIPAL!$N$187,VLOOKUP($AC$672,'Banco de Dados'!$B$4:$J$50,6,FALSE)*(1-(PRINCIPAL!$O$187/100)),VLOOKUP($AC$672,'Banco de Dados'!$B$4:$J$50,6,FALSE)))))))))),"")</f>
        <v/>
      </c>
      <c r="AC698" s="29" t="str">
        <f>IFERROR(AB698*(IFERROR(VLOOKUP($AC$672,'Banco de Dados'!$B$4:$J$50,4,FALSE),"ERRO")),"")</f>
        <v/>
      </c>
      <c r="AD698" s="29" t="str">
        <f t="shared" si="463"/>
        <v/>
      </c>
      <c r="AE698" s="103" t="str">
        <f>IFERROR(AD698*(C698*(PRINCIPAL!$G$187/100))*0.47*(44/12),"")</f>
        <v/>
      </c>
      <c r="AF698" s="111" t="str">
        <f t="shared" si="464"/>
        <v/>
      </c>
      <c r="AG698" s="30" t="str">
        <f>IFERROR(IF(AND(PRINCIPAL!$H$188&lt;&gt;"",OR(L698=PRINCIPAL!$I$188,L698=PRINCIPAL!$I$188+PRINCIPAL!$I$188,L698=PRINCIPAL!$I$188+PRINCIPAL!$I$188+PRINCIPAL!$I$188)),0,IF(AND(PRINCIPAL!$H$188&lt;&gt;"",L698=PRINCIPAL!$J$188),VLOOKUP($AH$672,'Banco de Dados'!$B$4:$J$50,8,FALSE)*PRINCIPAL!$H$188*(1-(PRINCIPAL!$K$188/100)),IF(AND(PRINCIPAL!$H$188&lt;&gt;"",L698=PRINCIPAL!$L$188),VLOOKUP($AH$672,'Banco de Dados'!$B$4:$J$50,8,FALSE)*PRINCIPAL!$H$188*(1-(PRINCIPAL!$M$188/100)),IF(AND(PRINCIPAL!$H$188&lt;&gt;"",L698=PRINCIPAL!$N$188),VLOOKUP($AH$672,'Banco de Dados'!$B$4:$J$50,8,FALSE)*PRINCIPAL!$H$188*(1-(PRINCIPAL!$O$188/100)),IF(PRINCIPAL!$H$188&lt;&gt;"",VLOOKUP($AH$672,'Banco de Dados'!$B$4:$J$50,8,FALSE)*PRINCIPAL!$H$188,IF(OR(L698=PRINCIPAL!$I$188,L698=PRINCIPAL!$I$188+PRINCIPAL!$I$188,L698=PRINCIPAL!$I$188+PRINCIPAL!$I$188+PRINCIPAL!$I$188),0,IF(L698=PRINCIPAL!$J$188,VLOOKUP($AH$672,'Banco de Dados'!$B$4:$J$50,6,FALSE)*(1-(PRINCIPAL!$K$188/100)),IF(L698=PRINCIPAL!$L$188,VLOOKUP($AH$672,'Banco de Dados'!$B$4:$J$50,6,FALSE)*(1-(PRINCIPAL!$M$188/100)),IF(L698=PRINCIPAL!$N$188,VLOOKUP($AH$672,'Banco de Dados'!$B$4:$J$50,6,FALSE)*(1-(PRINCIPAL!$O$188/100)),VLOOKUP($AH$672,'Banco de Dados'!$B$4:$J$50,6,FALSE)))))))))),"")</f>
        <v/>
      </c>
      <c r="AH698" s="29" t="str">
        <f>IFERROR(AG698*(IFERROR(VLOOKUP($AH$672,'Banco de Dados'!$B$4:$J$50,4,FALSE),"ERRO")),"")</f>
        <v/>
      </c>
      <c r="AI698" s="29" t="str">
        <f t="shared" si="465"/>
        <v/>
      </c>
      <c r="AJ698" s="103" t="str">
        <f>IFERROR(AI698*(C698*(PRINCIPAL!$G$188/100))*0.47*(44/12),"")</f>
        <v/>
      </c>
      <c r="AK698" s="111" t="str">
        <f t="shared" si="474"/>
        <v/>
      </c>
      <c r="AL698" s="30" t="str">
        <f>IFERROR(IF(AND(PRINCIPAL!$H$189&lt;&gt;"",OR(L698=PRINCIPAL!$I$189,L698=PRINCIPAL!$I$189+PRINCIPAL!$I$189,L698=PRINCIPAL!$I$189+PRINCIPAL!$I$189+PRINCIPAL!$I$189)),0,IF(AND(PRINCIPAL!$H$189&lt;&gt;"",L698=PRINCIPAL!$J$189),VLOOKUP($AM$672,'Banco de Dados'!$B$4:$J$50,8,FALSE)*PRINCIPAL!$H$189*(1-(PRINCIPAL!$K$189/100)),IF(AND(PRINCIPAL!$H$189&lt;&gt;"",L698=PRINCIPAL!$L$189),VLOOKUP($AM$672,'Banco de Dados'!$B$4:$J$50,8,FALSE)*PRINCIPAL!$H$189*(1-(PRINCIPAL!$M$189/100)),IF(AND(PRINCIPAL!$H$189&lt;&gt;"",L698=PRINCIPAL!$N$189),VLOOKUP($AM$672,'Banco de Dados'!$B$4:$J$50,8,FALSE)*PRINCIPAL!$H$189*(1-(PRINCIPAL!$O$189/100)),IF(PRINCIPAL!$H$189&lt;&gt;"",VLOOKUP($AM$672,'Banco de Dados'!$B$4:$J$50,8,FALSE)*PRINCIPAL!$H$189,IF(OR(L698=PRINCIPAL!$I$189,L698=PRINCIPAL!$I$189+PRINCIPAL!$I$189,L698=PRINCIPAL!$I$189+PRINCIPAL!$I$189+PRINCIPAL!$I$189),0,IF(L698=PRINCIPAL!$J$189,VLOOKUP($AM$672,'Banco de Dados'!$B$4:$J$50,6,FALSE)*(1-(PRINCIPAL!$K$189/100)),IF(L698=PRINCIPAL!$L$189,VLOOKUP($AM$672,'Banco de Dados'!$B$4:$J$50,6,FALSE)*(1-(PRINCIPAL!$M$189/100)),IF(L698=PRINCIPAL!$N$189,VLOOKUP($AM$672,'Banco de Dados'!$B$4:$J$50,6,FALSE)*(1-(PRINCIPAL!$O$189/100)),VLOOKUP($AM$672,'Banco de Dados'!$B$4:$J$50,6,FALSE)))))))))),"")</f>
        <v/>
      </c>
      <c r="AM698" s="29" t="str">
        <f>IFERROR(AL698*(IFERROR(VLOOKUP($AM$672,'Banco de Dados'!$B$4:$J$50,4,FALSE),"ERRO")),"")</f>
        <v/>
      </c>
      <c r="AN698" s="29" t="str">
        <f t="shared" si="466"/>
        <v/>
      </c>
      <c r="AO698" s="103" t="str">
        <f>IFERROR(AN698*(C698*(PRINCIPAL!$G$189/100))*0.47*(44/12),"")</f>
        <v/>
      </c>
      <c r="AP698" s="111" t="str">
        <f t="shared" si="467"/>
        <v/>
      </c>
      <c r="AQ698" s="30" t="str">
        <f>IFERROR(IF(AND(PRINCIPAL!$H$190&lt;&gt;"",OR(L698=PRINCIPAL!$I$190,L698=PRINCIPAL!$I$190+PRINCIPAL!$I$190,L698=PRINCIPAL!$I$190+PRINCIPAL!$I$190+PRINCIPAL!$I$190)),0,IF(AND(PRINCIPAL!$H$190&lt;&gt;"",L698=PRINCIPAL!$J$190),VLOOKUP($AR$672,'Banco de Dados'!$B$4:$J$50,8,FALSE)*PRINCIPAL!$H$190*(1-(PRINCIPAL!$K$190/100)),IF(AND(PRINCIPAL!$H$190&lt;&gt;"",L698=PRINCIPAL!$L$190),VLOOKUP($AR$672,'Banco de Dados'!$B$4:$J$50,8,FALSE)*PRINCIPAL!$H$190*(1-(PRINCIPAL!$M$190/100)),IF(AND(PRINCIPAL!$H$190&lt;&gt;"",L698=PRINCIPAL!$N$190),VLOOKUP($AR$672,'Banco de Dados'!$B$4:$J$50,8,FALSE)*PRINCIPAL!$H$190*(1-(PRINCIPAL!$O$190/100)),IF(PRINCIPAL!$H$190&lt;&gt;"",VLOOKUP($AR$672,'Banco de Dados'!$B$4:$J$50,8,FALSE)*PRINCIPAL!$H$190,IF(OR(L698=PRINCIPAL!$I$190,L698=PRINCIPAL!$I$190+PRINCIPAL!$I$190,L698=PRINCIPAL!$I$190+PRINCIPAL!$I$190+PRINCIPAL!$I$190),0,IF(L698=PRINCIPAL!$J$190,VLOOKUP($AR$672,'Banco de Dados'!$B$4:$J$50,6,FALSE)*(1-(PRINCIPAL!$K$190/100)),IF(L698=PRINCIPAL!$L$190,VLOOKUP($AR$672,'Banco de Dados'!$B$4:$J$50,6,FALSE)*(1-(PRINCIPAL!$M$190/100)),IF(L698=PRINCIPAL!$N$190,VLOOKUP($AR$672,'Banco de Dados'!$B$4:$J$50,6,FALSE)*(1-(PRINCIPAL!$O$190/100)),VLOOKUP($AR$672,'Banco de Dados'!$B$4:$J$50,6,FALSE)))))))))),"")</f>
        <v/>
      </c>
      <c r="AR698" s="29" t="str">
        <f>IFERROR(AQ698*(IFERROR(VLOOKUP($AR$672,'Banco de Dados'!$B$4:$J$50,4,FALSE),"ERRO")),"")</f>
        <v/>
      </c>
      <c r="AS698" s="29" t="str">
        <f t="shared" si="468"/>
        <v/>
      </c>
      <c r="AT698" s="103" t="str">
        <f>IFERROR(AS698*(C698*(PRINCIPAL!$G$190/100))*0.47*(44/12),"")</f>
        <v/>
      </c>
      <c r="AU698" s="111" t="str">
        <f t="shared" si="469"/>
        <v/>
      </c>
      <c r="AV698" s="30" t="str">
        <f>IFERROR(IF(AND(PRINCIPAL!$H$191&lt;&gt;"",OR(L698=PRINCIPAL!$I$191,L698=PRINCIPAL!$I$191+PRINCIPAL!$I$191,L698=PRINCIPAL!$I$191+PRINCIPAL!$I$191+PRINCIPAL!$I$191)),0,IF(AND(PRINCIPAL!$H$191&lt;&gt;"",L698=PRINCIPAL!$J$191),VLOOKUP($AW$672,'Banco de Dados'!$B$4:$J$50,8,FALSE)*PRINCIPAL!$H$191*(1-(PRINCIPAL!$K$191/100)),IF(AND(PRINCIPAL!$H$191&lt;&gt;"",L698=PRINCIPAL!$L$191),VLOOKUP($AW$672,'Banco de Dados'!$B$4:$J$50,8,FALSE)*PRINCIPAL!$H$191*(1-(PRINCIPAL!$M$191/100)),IF(AND(PRINCIPAL!$H$191&lt;&gt;"",L698=PRINCIPAL!$N$191),VLOOKUP($AW$672,'Banco de Dados'!$B$4:$J$50,8,FALSE)*PRINCIPAL!$H$191*(1-(PRINCIPAL!$O$191/100)),IF(PRINCIPAL!$H$191&lt;&gt;"",VLOOKUP($AW$672,'Banco de Dados'!$B$4:$J$50,8,FALSE)*PRINCIPAL!$H$191,IF(OR(L698=PRINCIPAL!$I$191,L698=PRINCIPAL!$I$191+PRINCIPAL!$I$191,L698=PRINCIPAL!$I$191+PRINCIPAL!$I$191+PRINCIPAL!$I$191),0,IF(L698=PRINCIPAL!$J$191,VLOOKUP($AW$672,'Banco de Dados'!$B$4:$J$50,6,FALSE)*(1-(PRINCIPAL!$K$191/100)),IF(L698=PRINCIPAL!$L$191,VLOOKUP($AW$672,'Banco de Dados'!$B$4:$J$50,6,FALSE)*(1-(PRINCIPAL!$M$191/100)),IF(L698=PRINCIPAL!$N$191,VLOOKUP($AW$672,'Banco de Dados'!$B$4:$J$50,6,FALSE)*(1-(PRINCIPAL!$O$191/100)),VLOOKUP($AW$672,'Banco de Dados'!$B$4:$J$50,6,FALSE)))))))))),"")</f>
        <v/>
      </c>
      <c r="AW698" s="29" t="str">
        <f>IFERROR(AV698*(IFERROR(VLOOKUP($AW$672,'Banco de Dados'!$B$4:$J$50,4,FALSE),"ERRO")),"")</f>
        <v/>
      </c>
      <c r="AX698" s="29" t="str">
        <f t="shared" si="470"/>
        <v/>
      </c>
      <c r="AY698" s="103" t="str">
        <f>IFERROR(AX698*(C698*(PRINCIPAL!$G$191/100))*0.47*(44/12),"")</f>
        <v/>
      </c>
      <c r="AZ698" s="111" t="str">
        <f t="shared" si="475"/>
        <v/>
      </c>
      <c r="BA698" s="30" t="str">
        <f>IFERROR(IF(AND(PRINCIPAL!$H$192&lt;&gt;"",OR(L698=PRINCIPAL!$I$192,L698=PRINCIPAL!$I$192+PRINCIPAL!$I$192,L698=PRINCIPAL!$I$192+PRINCIPAL!$I$192+PRINCIPAL!$I$192)),0,IF(AND(PRINCIPAL!$H$192&lt;&gt;"",L698=PRINCIPAL!$J$192),VLOOKUP($BB$672,'Banco de Dados'!$B$4:$J$50,8,FALSE)*PRINCIPAL!$H$192*(1-(PRINCIPAL!$K$192/100)),IF(AND(PRINCIPAL!$H$192&lt;&gt;"",L698=PRINCIPAL!$L$192),VLOOKUP($BB$672,'Banco de Dados'!$B$4:$J$50,8,FALSE)*PRINCIPAL!$H$192*(1-(PRINCIPAL!$M$192/100)),IF(AND(PRINCIPAL!$H$192&lt;&gt;"",L698=PRINCIPAL!$N$192),VLOOKUP($BB$672,'Banco de Dados'!$B$4:$J$50,8,FALSE)*PRINCIPAL!$H$192*(1-(PRINCIPAL!$O$192/100)),IF(PRINCIPAL!$H$192&lt;&gt;"",VLOOKUP($BB$672,'Banco de Dados'!$B$4:$J$50,8,FALSE)*PRINCIPAL!$H$192,IF(OR(L698=PRINCIPAL!$I$192,L698=PRINCIPAL!$I$192+PRINCIPAL!$I$192,L698=PRINCIPAL!$I$192+PRINCIPAL!$I$192+PRINCIPAL!$I$192),0,IF(L698=PRINCIPAL!$J$192,VLOOKUP($BB$672,'Banco de Dados'!$B$4:$J$50,6,FALSE)*(1-(PRINCIPAL!$K$192/100)),IF(L698=PRINCIPAL!$L$192,VLOOKUP($BB$672,'Banco de Dados'!$B$4:$J$50,6,FALSE)*(1-(PRINCIPAL!$M$192/100)),IF(L698=PRINCIPAL!$N$192,VLOOKUP($BB$672,'Banco de Dados'!$B$4:$J$50,6,FALSE)*(1-(PRINCIPAL!$O$192/100)),VLOOKUP($BB$672,'Banco de Dados'!$B$4:$J$50,6,FALSE)))))))))),"")</f>
        <v/>
      </c>
      <c r="BB698" s="29" t="str">
        <f>IFERROR(BA698*(IFERROR(VLOOKUP($BB$672,'Banco de Dados'!$B$4:$J$50,4,FALSE),"ERRO")),"")</f>
        <v/>
      </c>
      <c r="BC698" s="29" t="str">
        <f t="shared" si="476"/>
        <v/>
      </c>
      <c r="BD698" s="103" t="str">
        <f>IFERROR(BC698*(C698*(PRINCIPAL!$G$192/100))*0.47*(44/12),"")</f>
        <v/>
      </c>
      <c r="BE698" s="111" t="str">
        <f t="shared" si="455"/>
        <v/>
      </c>
      <c r="BF698" s="30" t="str">
        <f>IFERROR(IF(AND(PRINCIPAL!$H$193&lt;&gt;"",OR(L698=PRINCIPAL!$I$193,L698=PRINCIPAL!$I$193+PRINCIPAL!$I$193,L698=PRINCIPAL!$I$193+PRINCIPAL!$I$193+PRINCIPAL!$I$193)),0,IF(AND(PRINCIPAL!$H$193&lt;&gt;"",L698=PRINCIPAL!$J$193),VLOOKUP($BG$672,'Banco de Dados'!$B$4:$J$50,8,FALSE)*PRINCIPAL!$H$193*(1-(PRINCIPAL!$K$193/100)),IF(AND(PRINCIPAL!$H$193&lt;&gt;"",L698=PRINCIPAL!$L$193),VLOOKUP($BG$672,'Banco de Dados'!$B$4:$J$50,8,FALSE)*PRINCIPAL!$H$193*(1-(PRINCIPAL!$M$193/100)),IF(AND(PRINCIPAL!$H$193&lt;&gt;"",L698=PRINCIPAL!$N$193),VLOOKUP($BG$672,'Banco de Dados'!$B$4:$J$50,8,FALSE)*PRINCIPAL!$H$193*(1-(PRINCIPAL!$O$193/100)),IF(PRINCIPAL!$H$193&lt;&gt;"",VLOOKUP($BG$672,'Banco de Dados'!$B$4:$J$50,8,FALSE)*PRINCIPAL!$H$193,IF(OR(L698=PRINCIPAL!$I$193,L698=PRINCIPAL!$I$193+PRINCIPAL!$I$193,L698=PRINCIPAL!$I$193+PRINCIPAL!$I$193+PRINCIPAL!$I$193),0,IF(L698=PRINCIPAL!$J$193,VLOOKUP($BG$672,'Banco de Dados'!$B$4:$J$50,6,FALSE)*(1-(PRINCIPAL!$K$193/100)),IF(L698=PRINCIPAL!$L$193,VLOOKUP($BG$672,'Banco de Dados'!$B$4:$J$50,6,FALSE)*(1-(PRINCIPAL!$M$193/100)),IF(L698=PRINCIPAL!$N$193,VLOOKUP($BG$672,'Banco de Dados'!$B$4:$J$50,6,FALSE)*(1-(PRINCIPAL!$O$193/100)),VLOOKUP($BG$672,'Banco de Dados'!$B$4:$J$50,6,FALSE)))))))))),"")</f>
        <v/>
      </c>
      <c r="BG698" s="29" t="str">
        <f>IFERROR(BF698*(IFERROR(VLOOKUP($BG$672,'Banco de Dados'!$B$4:$J$50,4,FALSE),"ERRO")),"")</f>
        <v/>
      </c>
      <c r="BH698" s="29" t="str">
        <f t="shared" si="471"/>
        <v/>
      </c>
      <c r="BI698" s="103" t="str">
        <f>IFERROR(BH698*(C698*(PRINCIPAL!$G$193/100))*0.47*(44/12),"")</f>
        <v/>
      </c>
      <c r="BJ698" s="102" t="str">
        <f t="shared" si="456"/>
        <v/>
      </c>
    </row>
    <row r="699" spans="2:62" ht="12.75" customHeight="1" x14ac:dyDescent="0.3">
      <c r="B699" s="326">
        <f t="shared" si="457"/>
        <v>2045</v>
      </c>
      <c r="C699" s="340"/>
      <c r="D699" s="1"/>
      <c r="E699" s="116">
        <v>25</v>
      </c>
      <c r="F699" s="24" t="str">
        <f>IFERROR(VLOOKUP($G$672,'Banco de Dados'!$B$4:$J$50,6,FALSE),"")</f>
        <v/>
      </c>
      <c r="G699" s="25" t="str">
        <f>IFERROR(F699*(IFERROR(VLOOKUP($G$672,'Banco de Dados'!$B$4:$J$50,4,FALSE),"ERRO")),"")</f>
        <v/>
      </c>
      <c r="H699" s="25" t="str">
        <f t="shared" si="458"/>
        <v/>
      </c>
      <c r="I699" s="103" t="str">
        <f t="shared" si="459"/>
        <v/>
      </c>
      <c r="J699" s="117" t="str">
        <f t="shared" si="460"/>
        <v/>
      </c>
      <c r="K699" s="1"/>
      <c r="L699" s="91">
        <v>25</v>
      </c>
      <c r="M699" s="24" t="str">
        <f>IFERROR(IF(AND(PRINCIPAL!$H$184&lt;&gt;"",OR(L699=PRINCIPAL!$I$184,L699=PRINCIPAL!$I$184+PRINCIPAL!$I$184,L699=PRINCIPAL!$I$184+PRINCIPAL!$I$184+PRINCIPAL!$I$184)),0,IF(AND(PRINCIPAL!$H$184&lt;&gt;"",L699=PRINCIPAL!$J$184),VLOOKUP($N$672,'Banco de Dados'!$B$4:$J$50,8,FALSE)*PRINCIPAL!$H$184*(1-(PRINCIPAL!$K$184/100)),IF(AND(PRINCIPAL!$H$184&lt;&gt;"",L699=PRINCIPAL!$L$184),VLOOKUP($N$672,'Banco de Dados'!$B$4:$J$50,8,FALSE)*PRINCIPAL!$H$184*(1-(PRINCIPAL!$M$184/100)),IF(AND(PRINCIPAL!$H$184&lt;&gt;"",L699=PRINCIPAL!$N$184),VLOOKUP($N$672,'Banco de Dados'!$B$4:$J$50,8,FALSE)*PRINCIPAL!$H$184*(1-(PRINCIPAL!$O$184/100)),IF(PRINCIPAL!$H$184&lt;&gt;"",VLOOKUP($N$672,'Banco de Dados'!$B$4:$J$50,8,FALSE)*PRINCIPAL!$H$184,IF(OR(L699=PRINCIPAL!$I$184,L699=PRINCIPAL!$I$184+PRINCIPAL!$I$184,L699=PRINCIPAL!$I$184+PRINCIPAL!$I$184+PRINCIPAL!$I$184),0,IF(L699=PRINCIPAL!$J$184,VLOOKUP($N$672,'Banco de Dados'!$B$4:$J$50,6,FALSE)*(1-(PRINCIPAL!$K$184/100)),IF(L699=PRINCIPAL!$L$184,VLOOKUP($N$672,'Banco de Dados'!$B$4:$J$50,6,FALSE)*(1-(PRINCIPAL!$M$184/100)),IF(L699=PRINCIPAL!$N$184,VLOOKUP($N$672,'Banco de Dados'!$B$4:$J$50,6,FALSE)*(1-(PRINCIPAL!$O$184/100)),VLOOKUP($N$672,'Banco de Dados'!$B$4:$J$50,6,FALSE)))))))))),"")</f>
        <v/>
      </c>
      <c r="N699" s="25" t="str">
        <f>IFERROR(M699*(IFERROR(VLOOKUP($N$672,'Banco de Dados'!$B$4:$J$50,4,FALSE),"ERRO")),"")</f>
        <v/>
      </c>
      <c r="O699" s="25" t="str">
        <f t="shared" si="479"/>
        <v/>
      </c>
      <c r="P699" s="103" t="str">
        <f>IFERROR(O699*(C699*(PRINCIPAL!$G$184/100))*0.47*(44/12),"")</f>
        <v/>
      </c>
      <c r="Q699" s="107" t="str">
        <f t="shared" si="480"/>
        <v/>
      </c>
      <c r="R699" s="29" t="str">
        <f>IFERROR(IF(AND(PRINCIPAL!$H$185&lt;&gt;"",OR(L699=PRINCIPAL!$I$185,L699=PRINCIPAL!$I$185+PRINCIPAL!$I$185,L699=PRINCIPAL!$I$185+PRINCIPAL!$I$185+PRINCIPAL!$I$185)),0,IF(AND(PRINCIPAL!$H$185&lt;&gt;"",L699=PRINCIPAL!$J$185),VLOOKUP($S$672,'Banco de Dados'!$B$4:$J$50,8,FALSE)*PRINCIPAL!$H$185*(1-(PRINCIPAL!$K$185/100)),IF(AND(PRINCIPAL!$H$185&lt;&gt;"",L699=PRINCIPAL!$L$185),VLOOKUP($S$672,'Banco de Dados'!$B$4:$J$50,8,FALSE)*PRINCIPAL!$H$185*(1-(PRINCIPAL!$M$185/100)),IF(AND(PRINCIPAL!$H$185&lt;&gt;"",L699=PRINCIPAL!$N$185),VLOOKUP($S$672,'Banco de Dados'!$B$4:$J$50,8,FALSE)*PRINCIPAL!$H$185*(1-(PRINCIPAL!$O$185/100)),IF(PRINCIPAL!$H$185&lt;&gt;"",VLOOKUP($S$672,'Banco de Dados'!$B$4:$J$50,8,FALSE)*PRINCIPAL!$H$185,IF(OR(L699=PRINCIPAL!$I$185,L699=PRINCIPAL!$I$185+PRINCIPAL!$I$185,L699=PRINCIPAL!$I$185+PRINCIPAL!$I$185+PRINCIPAL!$I$185),0,IF(L699=PRINCIPAL!$J$185,VLOOKUP($S$672,'Banco de Dados'!$B$4:$J$50,6,FALSE)*(1-(PRINCIPAL!$K$185/100)),IF(L699=PRINCIPAL!$L$185,VLOOKUP($S$672,'Banco de Dados'!$B$4:$J$50,6,FALSE)*(1-(PRINCIPAL!$M$185/100)),IF(L699=PRINCIPAL!$N$185,VLOOKUP($S$672,'Banco de Dados'!$B$4:$J$50,6,FALSE)*(1-(PRINCIPAL!$O$185/100)),VLOOKUP($S$672,'Banco de Dados'!$B$4:$J$50,6,FALSE)))))))))),"")</f>
        <v/>
      </c>
      <c r="S699" s="29" t="str">
        <f>IFERROR(R699*(IFERROR(VLOOKUP($S$672,'Banco de Dados'!$B$4:$J$50,4,FALSE),"ERRO")),"")</f>
        <v/>
      </c>
      <c r="T699" s="29" t="str">
        <f t="shared" si="478"/>
        <v/>
      </c>
      <c r="U699" s="103" t="str">
        <f>IFERROR(T699*(C699*(PRINCIPAL!$G$185/100))*0.47*(44/12),"")</f>
        <v/>
      </c>
      <c r="V699" s="103" t="str">
        <f t="shared" si="454"/>
        <v/>
      </c>
      <c r="W699" s="30" t="str">
        <f>IFERROR(IF(AND(PRINCIPAL!$H$186&lt;&gt;"",OR(L699=PRINCIPAL!$I$186,L699=PRINCIPAL!$I$186+PRINCIPAL!$I$186,L699=PRINCIPAL!$I$186+PRINCIPAL!$I$186+PRINCIPAL!$I$186)),0,IF(AND(PRINCIPAL!$H$186&lt;&gt;"",L699=PRINCIPAL!$J$186),VLOOKUP($X$672,'Banco de Dados'!$B$4:$J$50,8,FALSE)*PRINCIPAL!$H$186*(1-(PRINCIPAL!$K$186/100)),IF(AND(PRINCIPAL!$H$186&lt;&gt;"",L699=PRINCIPAL!$L$186),VLOOKUP($X$672,'Banco de Dados'!$B$4:$J$50,8,FALSE)*PRINCIPAL!$H$186*(1-(PRINCIPAL!$M$186/100)),IF(AND(PRINCIPAL!$H$186&lt;&gt;"",L699=PRINCIPAL!$N$186),VLOOKUP($X$672,'Banco de Dados'!$B$4:$J$50,8,FALSE)*PRINCIPAL!$H$186*(1-(PRINCIPAL!$O$186/100)),IF(PRINCIPAL!$H$186&lt;&gt;"",VLOOKUP($X$672,'Banco de Dados'!$B$4:$J$50,8,FALSE)*PRINCIPAL!$H$186,IF(OR(L699=PRINCIPAL!$I$186,L699=PRINCIPAL!$I$186+PRINCIPAL!$I$186,L699=PRINCIPAL!$I$186+PRINCIPAL!$I$186+PRINCIPAL!$I$186),0,IF(L699=PRINCIPAL!$J$186,VLOOKUP($X$672,'Banco de Dados'!$B$4:$J$50,6,FALSE)*(1-(PRINCIPAL!$K$186/100)),IF(L699=PRINCIPAL!$L$186,VLOOKUP($X$672,'Banco de Dados'!$B$4:$J$50,6,FALSE)*(1-(PRINCIPAL!$M$186/100)),IF(L699=PRINCIPAL!$N$186,VLOOKUP($X$672,'Banco de Dados'!$B$4:$J$50,6,FALSE)*(1-(PRINCIPAL!$O$186/100)),VLOOKUP($X$672,'Banco de Dados'!$B$4:$J$50,6,FALSE)))))))))),"")</f>
        <v/>
      </c>
      <c r="X699" s="29" t="str">
        <f>IFERROR(W699*(IFERROR(VLOOKUP($X$672,'Banco de Dados'!$B$4:$J$50,4,FALSE),"ERRO")),"")</f>
        <v/>
      </c>
      <c r="Y699" s="29" t="str">
        <f t="shared" si="472"/>
        <v/>
      </c>
      <c r="Z699" s="103" t="str">
        <f>IFERROR(Y699*(C699*(PRINCIPAL!$G$186/100))*0.47*(44/12),"")</f>
        <v/>
      </c>
      <c r="AA699" s="111" t="str">
        <f t="shared" si="473"/>
        <v/>
      </c>
      <c r="AB699" s="30" t="str">
        <f>IFERROR(IF(AND(PRINCIPAL!$H$187&lt;&gt;"",OR(L699=PRINCIPAL!$I$187,L699=PRINCIPAL!$I$187+PRINCIPAL!$I$187,L699=PRINCIPAL!$I$187+PRINCIPAL!$I$187+PRINCIPAL!$I$187)),0,IF(AND(PRINCIPAL!$H$187&lt;&gt;"",L699=PRINCIPAL!$J$187),VLOOKUP($AC$672,'Banco de Dados'!$B$4:$J$50,8,FALSE)*PRINCIPAL!$H$187*(1-(PRINCIPAL!$K$187/100)),IF(AND(PRINCIPAL!$H$187&lt;&gt;"",L699=PRINCIPAL!$L$187),VLOOKUP($AC$672,'Banco de Dados'!$B$4:$J$50,8,FALSE)*PRINCIPAL!$H$187*(1-(PRINCIPAL!$M$187/100)),IF(AND(PRINCIPAL!$H$187&lt;&gt;"",L699=PRINCIPAL!$N$187),VLOOKUP($AC$672,'Banco de Dados'!$B$4:$J$50,8,FALSE)*PRINCIPAL!$H$187*(1-(PRINCIPAL!$O$187/100)),IF(PRINCIPAL!$H$187&lt;&gt;"",VLOOKUP($AC$672,'Banco de Dados'!$B$4:$J$50,8,FALSE)*PRINCIPAL!$H$187,IF(OR(L699=PRINCIPAL!$I$187,L699=PRINCIPAL!$I$187+PRINCIPAL!$I$187,L699=PRINCIPAL!$I$187+PRINCIPAL!$I$187+PRINCIPAL!$I$187),0,IF(L699=PRINCIPAL!$J$187,VLOOKUP($AC$672,'Banco de Dados'!$B$4:$J$50,6,FALSE)*(1-(PRINCIPAL!$K$187/100)),IF(L699=PRINCIPAL!$L$187,VLOOKUP($AC$672,'Banco de Dados'!$B$4:$J$50,6,FALSE)*(1-(PRINCIPAL!$M$187/100)),IF(L699=PRINCIPAL!$N$187,VLOOKUP($AC$672,'Banco de Dados'!$B$4:$J$50,6,FALSE)*(1-(PRINCIPAL!$O$187/100)),VLOOKUP($AC$672,'Banco de Dados'!$B$4:$J$50,6,FALSE)))))))))),"")</f>
        <v/>
      </c>
      <c r="AC699" s="29" t="str">
        <f>IFERROR(AB699*(IFERROR(VLOOKUP($AC$672,'Banco de Dados'!$B$4:$J$50,4,FALSE),"ERRO")),"")</f>
        <v/>
      </c>
      <c r="AD699" s="29" t="str">
        <f t="shared" si="463"/>
        <v/>
      </c>
      <c r="AE699" s="103" t="str">
        <f>IFERROR(AD699*(C699*(PRINCIPAL!$G$187/100))*0.47*(44/12),"")</f>
        <v/>
      </c>
      <c r="AF699" s="111" t="str">
        <f t="shared" si="464"/>
        <v/>
      </c>
      <c r="AG699" s="30" t="str">
        <f>IFERROR(IF(AND(PRINCIPAL!$H$188&lt;&gt;"",OR(L699=PRINCIPAL!$I$188,L699=PRINCIPAL!$I$188+PRINCIPAL!$I$188,L699=PRINCIPAL!$I$188+PRINCIPAL!$I$188+PRINCIPAL!$I$188)),0,IF(AND(PRINCIPAL!$H$188&lt;&gt;"",L699=PRINCIPAL!$J$188),VLOOKUP($AH$672,'Banco de Dados'!$B$4:$J$50,8,FALSE)*PRINCIPAL!$H$188*(1-(PRINCIPAL!$K$188/100)),IF(AND(PRINCIPAL!$H$188&lt;&gt;"",L699=PRINCIPAL!$L$188),VLOOKUP($AH$672,'Banco de Dados'!$B$4:$J$50,8,FALSE)*PRINCIPAL!$H$188*(1-(PRINCIPAL!$M$188/100)),IF(AND(PRINCIPAL!$H$188&lt;&gt;"",L699=PRINCIPAL!$N$188),VLOOKUP($AH$672,'Banco de Dados'!$B$4:$J$50,8,FALSE)*PRINCIPAL!$H$188*(1-(PRINCIPAL!$O$188/100)),IF(PRINCIPAL!$H$188&lt;&gt;"",VLOOKUP($AH$672,'Banco de Dados'!$B$4:$J$50,8,FALSE)*PRINCIPAL!$H$188,IF(OR(L699=PRINCIPAL!$I$188,L699=PRINCIPAL!$I$188+PRINCIPAL!$I$188,L699=PRINCIPAL!$I$188+PRINCIPAL!$I$188+PRINCIPAL!$I$188),0,IF(L699=PRINCIPAL!$J$188,VLOOKUP($AH$672,'Banco de Dados'!$B$4:$J$50,6,FALSE)*(1-(PRINCIPAL!$K$188/100)),IF(L699=PRINCIPAL!$L$188,VLOOKUP($AH$672,'Banco de Dados'!$B$4:$J$50,6,FALSE)*(1-(PRINCIPAL!$M$188/100)),IF(L699=PRINCIPAL!$N$188,VLOOKUP($AH$672,'Banco de Dados'!$B$4:$J$50,6,FALSE)*(1-(PRINCIPAL!$O$188/100)),VLOOKUP($AH$672,'Banco de Dados'!$B$4:$J$50,6,FALSE)))))))))),"")</f>
        <v/>
      </c>
      <c r="AH699" s="29" t="str">
        <f>IFERROR(AG699*(IFERROR(VLOOKUP($AH$672,'Banco de Dados'!$B$4:$J$50,4,FALSE),"ERRO")),"")</f>
        <v/>
      </c>
      <c r="AI699" s="29" t="str">
        <f t="shared" si="465"/>
        <v/>
      </c>
      <c r="AJ699" s="103" t="str">
        <f>IFERROR(AI699*(C699*(PRINCIPAL!$G$188/100))*0.47*(44/12),"")</f>
        <v/>
      </c>
      <c r="AK699" s="111" t="str">
        <f t="shared" si="474"/>
        <v/>
      </c>
      <c r="AL699" s="30" t="str">
        <f>IFERROR(IF(AND(PRINCIPAL!$H$189&lt;&gt;"",OR(L699=PRINCIPAL!$I$189,L699=PRINCIPAL!$I$189+PRINCIPAL!$I$189,L699=PRINCIPAL!$I$189+PRINCIPAL!$I$189+PRINCIPAL!$I$189)),0,IF(AND(PRINCIPAL!$H$189&lt;&gt;"",L699=PRINCIPAL!$J$189),VLOOKUP($AM$672,'Banco de Dados'!$B$4:$J$50,8,FALSE)*PRINCIPAL!$H$189*(1-(PRINCIPAL!$K$189/100)),IF(AND(PRINCIPAL!$H$189&lt;&gt;"",L699=PRINCIPAL!$L$189),VLOOKUP($AM$672,'Banco de Dados'!$B$4:$J$50,8,FALSE)*PRINCIPAL!$H$189*(1-(PRINCIPAL!$M$189/100)),IF(AND(PRINCIPAL!$H$189&lt;&gt;"",L699=PRINCIPAL!$N$189),VLOOKUP($AM$672,'Banco de Dados'!$B$4:$J$50,8,FALSE)*PRINCIPAL!$H$189*(1-(PRINCIPAL!$O$189/100)),IF(PRINCIPAL!$H$189&lt;&gt;"",VLOOKUP($AM$672,'Banco de Dados'!$B$4:$J$50,8,FALSE)*PRINCIPAL!$H$189,IF(OR(L699=PRINCIPAL!$I$189,L699=PRINCIPAL!$I$189+PRINCIPAL!$I$189,L699=PRINCIPAL!$I$189+PRINCIPAL!$I$189+PRINCIPAL!$I$189),0,IF(L699=PRINCIPAL!$J$189,VLOOKUP($AM$672,'Banco de Dados'!$B$4:$J$50,6,FALSE)*(1-(PRINCIPAL!$K$189/100)),IF(L699=PRINCIPAL!$L$189,VLOOKUP($AM$672,'Banco de Dados'!$B$4:$J$50,6,FALSE)*(1-(PRINCIPAL!$M$189/100)),IF(L699=PRINCIPAL!$N$189,VLOOKUP($AM$672,'Banco de Dados'!$B$4:$J$50,6,FALSE)*(1-(PRINCIPAL!$O$189/100)),VLOOKUP($AM$672,'Banco de Dados'!$B$4:$J$50,6,FALSE)))))))))),"")</f>
        <v/>
      </c>
      <c r="AM699" s="29" t="str">
        <f>IFERROR(AL699*(IFERROR(VLOOKUP($AM$672,'Banco de Dados'!$B$4:$J$50,4,FALSE),"ERRO")),"")</f>
        <v/>
      </c>
      <c r="AN699" s="29" t="str">
        <f t="shared" si="466"/>
        <v/>
      </c>
      <c r="AO699" s="103" t="str">
        <f>IFERROR(AN699*(C699*(PRINCIPAL!$G$189/100))*0.47*(44/12),"")</f>
        <v/>
      </c>
      <c r="AP699" s="111" t="str">
        <f t="shared" si="467"/>
        <v/>
      </c>
      <c r="AQ699" s="30" t="str">
        <f>IFERROR(IF(AND(PRINCIPAL!$H$190&lt;&gt;"",OR(L699=PRINCIPAL!$I$190,L699=PRINCIPAL!$I$190+PRINCIPAL!$I$190,L699=PRINCIPAL!$I$190+PRINCIPAL!$I$190+PRINCIPAL!$I$190)),0,IF(AND(PRINCIPAL!$H$190&lt;&gt;"",L699=PRINCIPAL!$J$190),VLOOKUP($AR$672,'Banco de Dados'!$B$4:$J$50,8,FALSE)*PRINCIPAL!$H$190*(1-(PRINCIPAL!$K$190/100)),IF(AND(PRINCIPAL!$H$190&lt;&gt;"",L699=PRINCIPAL!$L$190),VLOOKUP($AR$672,'Banco de Dados'!$B$4:$J$50,8,FALSE)*PRINCIPAL!$H$190*(1-(PRINCIPAL!$M$190/100)),IF(AND(PRINCIPAL!$H$190&lt;&gt;"",L699=PRINCIPAL!$N$190),VLOOKUP($AR$672,'Banco de Dados'!$B$4:$J$50,8,FALSE)*PRINCIPAL!$H$190*(1-(PRINCIPAL!$O$190/100)),IF(PRINCIPAL!$H$190&lt;&gt;"",VLOOKUP($AR$672,'Banco de Dados'!$B$4:$J$50,8,FALSE)*PRINCIPAL!$H$190,IF(OR(L699=PRINCIPAL!$I$190,L699=PRINCIPAL!$I$190+PRINCIPAL!$I$190,L699=PRINCIPAL!$I$190+PRINCIPAL!$I$190+PRINCIPAL!$I$190),0,IF(L699=PRINCIPAL!$J$190,VLOOKUP($AR$672,'Banco de Dados'!$B$4:$J$50,6,FALSE)*(1-(PRINCIPAL!$K$190/100)),IF(L699=PRINCIPAL!$L$190,VLOOKUP($AR$672,'Banco de Dados'!$B$4:$J$50,6,FALSE)*(1-(PRINCIPAL!$M$190/100)),IF(L699=PRINCIPAL!$N$190,VLOOKUP($AR$672,'Banco de Dados'!$B$4:$J$50,6,FALSE)*(1-(PRINCIPAL!$O$190/100)),VLOOKUP($AR$672,'Banco de Dados'!$B$4:$J$50,6,FALSE)))))))))),"")</f>
        <v/>
      </c>
      <c r="AR699" s="29" t="str">
        <f>IFERROR(AQ699*(IFERROR(VLOOKUP($AR$672,'Banco de Dados'!$B$4:$J$50,4,FALSE),"ERRO")),"")</f>
        <v/>
      </c>
      <c r="AS699" s="29" t="str">
        <f t="shared" si="468"/>
        <v/>
      </c>
      <c r="AT699" s="103" t="str">
        <f>IFERROR(AS699*(C699*(PRINCIPAL!$G$190/100))*0.47*(44/12),"")</f>
        <v/>
      </c>
      <c r="AU699" s="111" t="str">
        <f t="shared" si="469"/>
        <v/>
      </c>
      <c r="AV699" s="30" t="str">
        <f>IFERROR(IF(AND(PRINCIPAL!$H$191&lt;&gt;"",OR(L699=PRINCIPAL!$I$191,L699=PRINCIPAL!$I$191+PRINCIPAL!$I$191,L699=PRINCIPAL!$I$191+PRINCIPAL!$I$191+PRINCIPAL!$I$191)),0,IF(AND(PRINCIPAL!$H$191&lt;&gt;"",L699=PRINCIPAL!$J$191),VLOOKUP($AW$672,'Banco de Dados'!$B$4:$J$50,8,FALSE)*PRINCIPAL!$H$191*(1-(PRINCIPAL!$K$191/100)),IF(AND(PRINCIPAL!$H$191&lt;&gt;"",L699=PRINCIPAL!$L$191),VLOOKUP($AW$672,'Banco de Dados'!$B$4:$J$50,8,FALSE)*PRINCIPAL!$H$191*(1-(PRINCIPAL!$M$191/100)),IF(AND(PRINCIPAL!$H$191&lt;&gt;"",L699=PRINCIPAL!$N$191),VLOOKUP($AW$672,'Banco de Dados'!$B$4:$J$50,8,FALSE)*PRINCIPAL!$H$191*(1-(PRINCIPAL!$O$191/100)),IF(PRINCIPAL!$H$191&lt;&gt;"",VLOOKUP($AW$672,'Banco de Dados'!$B$4:$J$50,8,FALSE)*PRINCIPAL!$H$191,IF(OR(L699=PRINCIPAL!$I$191,L699=PRINCIPAL!$I$191+PRINCIPAL!$I$191,L699=PRINCIPAL!$I$191+PRINCIPAL!$I$191+PRINCIPAL!$I$191),0,IF(L699=PRINCIPAL!$J$191,VLOOKUP($AW$672,'Banco de Dados'!$B$4:$J$50,6,FALSE)*(1-(PRINCIPAL!$K$191/100)),IF(L699=PRINCIPAL!$L$191,VLOOKUP($AW$672,'Banco de Dados'!$B$4:$J$50,6,FALSE)*(1-(PRINCIPAL!$M$191/100)),IF(L699=PRINCIPAL!$N$191,VLOOKUP($AW$672,'Banco de Dados'!$B$4:$J$50,6,FALSE)*(1-(PRINCIPAL!$O$191/100)),VLOOKUP($AW$672,'Banco de Dados'!$B$4:$J$50,6,FALSE)))))))))),"")</f>
        <v/>
      </c>
      <c r="AW699" s="29" t="str">
        <f>IFERROR(AV699*(IFERROR(VLOOKUP($AW$672,'Banco de Dados'!$B$4:$J$50,4,FALSE),"ERRO")),"")</f>
        <v/>
      </c>
      <c r="AX699" s="29" t="str">
        <f t="shared" si="470"/>
        <v/>
      </c>
      <c r="AY699" s="103" t="str">
        <f>IFERROR(AX699*(C699*(PRINCIPAL!$G$191/100))*0.47*(44/12),"")</f>
        <v/>
      </c>
      <c r="AZ699" s="111" t="str">
        <f t="shared" si="475"/>
        <v/>
      </c>
      <c r="BA699" s="30" t="str">
        <f>IFERROR(IF(AND(PRINCIPAL!$H$192&lt;&gt;"",OR(L699=PRINCIPAL!$I$192,L699=PRINCIPAL!$I$192+PRINCIPAL!$I$192,L699=PRINCIPAL!$I$192+PRINCIPAL!$I$192+PRINCIPAL!$I$192)),0,IF(AND(PRINCIPAL!$H$192&lt;&gt;"",L699=PRINCIPAL!$J$192),VLOOKUP($BB$672,'Banco de Dados'!$B$4:$J$50,8,FALSE)*PRINCIPAL!$H$192*(1-(PRINCIPAL!$K$192/100)),IF(AND(PRINCIPAL!$H$192&lt;&gt;"",L699=PRINCIPAL!$L$192),VLOOKUP($BB$672,'Banco de Dados'!$B$4:$J$50,8,FALSE)*PRINCIPAL!$H$192*(1-(PRINCIPAL!$M$192/100)),IF(AND(PRINCIPAL!$H$192&lt;&gt;"",L699=PRINCIPAL!$N$192),VLOOKUP($BB$672,'Banco de Dados'!$B$4:$J$50,8,FALSE)*PRINCIPAL!$H$192*(1-(PRINCIPAL!$O$192/100)),IF(PRINCIPAL!$H$192&lt;&gt;"",VLOOKUP($BB$672,'Banco de Dados'!$B$4:$J$50,8,FALSE)*PRINCIPAL!$H$192,IF(OR(L699=PRINCIPAL!$I$192,L699=PRINCIPAL!$I$192+PRINCIPAL!$I$192,L699=PRINCIPAL!$I$192+PRINCIPAL!$I$192+PRINCIPAL!$I$192),0,IF(L699=PRINCIPAL!$J$192,VLOOKUP($BB$672,'Banco de Dados'!$B$4:$J$50,6,FALSE)*(1-(PRINCIPAL!$K$192/100)),IF(L699=PRINCIPAL!$L$192,VLOOKUP($BB$672,'Banco de Dados'!$B$4:$J$50,6,FALSE)*(1-(PRINCIPAL!$M$192/100)),IF(L699=PRINCIPAL!$N$192,VLOOKUP($BB$672,'Banco de Dados'!$B$4:$J$50,6,FALSE)*(1-(PRINCIPAL!$O$192/100)),VLOOKUP($BB$672,'Banco de Dados'!$B$4:$J$50,6,FALSE)))))))))),"")</f>
        <v/>
      </c>
      <c r="BB699" s="29" t="str">
        <f>IFERROR(BA699*(IFERROR(VLOOKUP($BB$672,'Banco de Dados'!$B$4:$J$50,4,FALSE),"ERRO")),"")</f>
        <v/>
      </c>
      <c r="BC699" s="29" t="str">
        <f t="shared" si="476"/>
        <v/>
      </c>
      <c r="BD699" s="103" t="str">
        <f>IFERROR(BC699*(C699*(PRINCIPAL!$G$192/100))*0.47*(44/12),"")</f>
        <v/>
      </c>
      <c r="BE699" s="111" t="str">
        <f t="shared" si="455"/>
        <v/>
      </c>
      <c r="BF699" s="30" t="str">
        <f>IFERROR(IF(AND(PRINCIPAL!$H$193&lt;&gt;"",OR(L699=PRINCIPAL!$I$193,L699=PRINCIPAL!$I$193+PRINCIPAL!$I$193,L699=PRINCIPAL!$I$193+PRINCIPAL!$I$193+PRINCIPAL!$I$193)),0,IF(AND(PRINCIPAL!$H$193&lt;&gt;"",L699=PRINCIPAL!$J$193),VLOOKUP($BG$672,'Banco de Dados'!$B$4:$J$50,8,FALSE)*PRINCIPAL!$H$193*(1-(PRINCIPAL!$K$193/100)),IF(AND(PRINCIPAL!$H$193&lt;&gt;"",L699=PRINCIPAL!$L$193),VLOOKUP($BG$672,'Banco de Dados'!$B$4:$J$50,8,FALSE)*PRINCIPAL!$H$193*(1-(PRINCIPAL!$M$193/100)),IF(AND(PRINCIPAL!$H$193&lt;&gt;"",L699=PRINCIPAL!$N$193),VLOOKUP($BG$672,'Banco de Dados'!$B$4:$J$50,8,FALSE)*PRINCIPAL!$H$193*(1-(PRINCIPAL!$O$193/100)),IF(PRINCIPAL!$H$193&lt;&gt;"",VLOOKUP($BG$672,'Banco de Dados'!$B$4:$J$50,8,FALSE)*PRINCIPAL!$H$193,IF(OR(L699=PRINCIPAL!$I$193,L699=PRINCIPAL!$I$193+PRINCIPAL!$I$193,L699=PRINCIPAL!$I$193+PRINCIPAL!$I$193+PRINCIPAL!$I$193),0,IF(L699=PRINCIPAL!$J$193,VLOOKUP($BG$672,'Banco de Dados'!$B$4:$J$50,6,FALSE)*(1-(PRINCIPAL!$K$193/100)),IF(L699=PRINCIPAL!$L$193,VLOOKUP($BG$672,'Banco de Dados'!$B$4:$J$50,6,FALSE)*(1-(PRINCIPAL!$M$193/100)),IF(L699=PRINCIPAL!$N$193,VLOOKUP($BG$672,'Banco de Dados'!$B$4:$J$50,6,FALSE)*(1-(PRINCIPAL!$O$193/100)),VLOOKUP($BG$672,'Banco de Dados'!$B$4:$J$50,6,FALSE)))))))))),"")</f>
        <v/>
      </c>
      <c r="BG699" s="29" t="str">
        <f>IFERROR(BF699*(IFERROR(VLOOKUP($BG$672,'Banco de Dados'!$B$4:$J$50,4,FALSE),"ERRO")),"")</f>
        <v/>
      </c>
      <c r="BH699" s="29" t="str">
        <f t="shared" si="471"/>
        <v/>
      </c>
      <c r="BI699" s="103" t="str">
        <f>IFERROR(BH699*(C699*(PRINCIPAL!$G$193/100))*0.47*(44/12),"")</f>
        <v/>
      </c>
      <c r="BJ699" s="102" t="str">
        <f t="shared" si="456"/>
        <v/>
      </c>
    </row>
    <row r="700" spans="2:62" ht="12.75" customHeight="1" x14ac:dyDescent="0.3">
      <c r="B700" s="326">
        <f t="shared" si="457"/>
        <v>2046</v>
      </c>
      <c r="C700" s="340"/>
      <c r="D700" s="1"/>
      <c r="E700" s="116">
        <v>26</v>
      </c>
      <c r="F700" s="24" t="str">
        <f>IFERROR(VLOOKUP($G$672,'Banco de Dados'!$B$4:$J$50,6,FALSE),"")</f>
        <v/>
      </c>
      <c r="G700" s="25" t="str">
        <f>IFERROR(F700*(IFERROR(VLOOKUP($G$672,'Banco de Dados'!$B$4:$J$50,4,FALSE),"ERRO")),"")</f>
        <v/>
      </c>
      <c r="H700" s="25" t="str">
        <f t="shared" si="458"/>
        <v/>
      </c>
      <c r="I700" s="103" t="str">
        <f t="shared" si="459"/>
        <v/>
      </c>
      <c r="J700" s="117" t="str">
        <f t="shared" si="460"/>
        <v/>
      </c>
      <c r="K700" s="1"/>
      <c r="L700" s="91">
        <v>26</v>
      </c>
      <c r="M700" s="24" t="str">
        <f>IFERROR(IF(AND(PRINCIPAL!$H$184&lt;&gt;"",OR(L700=PRINCIPAL!$I$184,L700=PRINCIPAL!$I$184+PRINCIPAL!$I$184,L700=PRINCIPAL!$I$184+PRINCIPAL!$I$184+PRINCIPAL!$I$184)),0,IF(AND(PRINCIPAL!$H$184&lt;&gt;"",L700=PRINCIPAL!$J$184),VLOOKUP($N$672,'Banco de Dados'!$B$4:$J$50,8,FALSE)*PRINCIPAL!$H$184*(1-(PRINCIPAL!$K$184/100)),IF(AND(PRINCIPAL!$H$184&lt;&gt;"",L700=PRINCIPAL!$L$184),VLOOKUP($N$672,'Banco de Dados'!$B$4:$J$50,8,FALSE)*PRINCIPAL!$H$184*(1-(PRINCIPAL!$M$184/100)),IF(AND(PRINCIPAL!$H$184&lt;&gt;"",L700=PRINCIPAL!$N$184),VLOOKUP($N$672,'Banco de Dados'!$B$4:$J$50,8,FALSE)*PRINCIPAL!$H$184*(1-(PRINCIPAL!$O$184/100)),IF(PRINCIPAL!$H$184&lt;&gt;"",VLOOKUP($N$672,'Banco de Dados'!$B$4:$J$50,8,FALSE)*PRINCIPAL!$H$184,IF(OR(L700=PRINCIPAL!$I$184,L700=PRINCIPAL!$I$184+PRINCIPAL!$I$184,L700=PRINCIPAL!$I$184+PRINCIPAL!$I$184+PRINCIPAL!$I$184),0,IF(L700=PRINCIPAL!$J$184,VLOOKUP($N$672,'Banco de Dados'!$B$4:$J$50,6,FALSE)*(1-(PRINCIPAL!$K$184/100)),IF(L700=PRINCIPAL!$L$184,VLOOKUP($N$672,'Banco de Dados'!$B$4:$J$50,6,FALSE)*(1-(PRINCIPAL!$M$184/100)),IF(L700=PRINCIPAL!$N$184,VLOOKUP($N$672,'Banco de Dados'!$B$4:$J$50,6,FALSE)*(1-(PRINCIPAL!$O$184/100)),VLOOKUP($N$672,'Banco de Dados'!$B$4:$J$50,6,FALSE)))))))))),"")</f>
        <v/>
      </c>
      <c r="N700" s="25" t="str">
        <f>IFERROR(M700*(IFERROR(VLOOKUP($N$672,'Banco de Dados'!$B$4:$J$50,4,FALSE),"ERRO")),"")</f>
        <v/>
      </c>
      <c r="O700" s="25" t="str">
        <f t="shared" si="479"/>
        <v/>
      </c>
      <c r="P700" s="103" t="str">
        <f>IFERROR(O700*(C700*(PRINCIPAL!$G$184/100))*0.47*(44/12),"")</f>
        <v/>
      </c>
      <c r="Q700" s="107" t="str">
        <f>IFERROR(Q699+P700,"")</f>
        <v/>
      </c>
      <c r="R700" s="29" t="str">
        <f>IFERROR(IF(AND(PRINCIPAL!$H$185&lt;&gt;"",OR(L700=PRINCIPAL!$I$185,L700=PRINCIPAL!$I$185+PRINCIPAL!$I$185,L700=PRINCIPAL!$I$185+PRINCIPAL!$I$185+PRINCIPAL!$I$185)),0,IF(AND(PRINCIPAL!$H$185&lt;&gt;"",L700=PRINCIPAL!$J$185),VLOOKUP($S$672,'Banco de Dados'!$B$4:$J$50,8,FALSE)*PRINCIPAL!$H$185*(1-(PRINCIPAL!$K$185/100)),IF(AND(PRINCIPAL!$H$185&lt;&gt;"",L700=PRINCIPAL!$L$185),VLOOKUP($S$672,'Banco de Dados'!$B$4:$J$50,8,FALSE)*PRINCIPAL!$H$185*(1-(PRINCIPAL!$M$185/100)),IF(AND(PRINCIPAL!$H$185&lt;&gt;"",L700=PRINCIPAL!$N$185),VLOOKUP($S$672,'Banco de Dados'!$B$4:$J$50,8,FALSE)*PRINCIPAL!$H$185*(1-(PRINCIPAL!$O$185/100)),IF(PRINCIPAL!$H$185&lt;&gt;"",VLOOKUP($S$672,'Banco de Dados'!$B$4:$J$50,8,FALSE)*PRINCIPAL!$H$185,IF(OR(L700=PRINCIPAL!$I$185,L700=PRINCIPAL!$I$185+PRINCIPAL!$I$185,L700=PRINCIPAL!$I$185+PRINCIPAL!$I$185+PRINCIPAL!$I$185),0,IF(L700=PRINCIPAL!$J$185,VLOOKUP($S$672,'Banco de Dados'!$B$4:$J$50,6,FALSE)*(1-(PRINCIPAL!$K$185/100)),IF(L700=PRINCIPAL!$L$185,VLOOKUP($S$672,'Banco de Dados'!$B$4:$J$50,6,FALSE)*(1-(PRINCIPAL!$M$185/100)),IF(L700=PRINCIPAL!$N$185,VLOOKUP($S$672,'Banco de Dados'!$B$4:$J$50,6,FALSE)*(1-(PRINCIPAL!$O$185/100)),VLOOKUP($S$672,'Banco de Dados'!$B$4:$J$50,6,FALSE)))))))))),"")</f>
        <v/>
      </c>
      <c r="S700" s="29" t="str">
        <f>IFERROR(R700*(IFERROR(VLOOKUP($S$672,'Banco de Dados'!$B$4:$J$50,4,FALSE),"ERRO")),"")</f>
        <v/>
      </c>
      <c r="T700" s="29" t="str">
        <f t="shared" si="478"/>
        <v/>
      </c>
      <c r="U700" s="103" t="str">
        <f>IFERROR(T700*(C700*(PRINCIPAL!$G$185/100))*0.47*(44/12),"")</f>
        <v/>
      </c>
      <c r="V700" s="103" t="str">
        <f t="shared" si="454"/>
        <v/>
      </c>
      <c r="W700" s="30" t="str">
        <f>IFERROR(IF(AND(PRINCIPAL!$H$186&lt;&gt;"",OR(L700=PRINCIPAL!$I$186,L700=PRINCIPAL!$I$186+PRINCIPAL!$I$186,L700=PRINCIPAL!$I$186+PRINCIPAL!$I$186+PRINCIPAL!$I$186)),0,IF(AND(PRINCIPAL!$H$186&lt;&gt;"",L700=PRINCIPAL!$J$186),VLOOKUP($X$672,'Banco de Dados'!$B$4:$J$50,8,FALSE)*PRINCIPAL!$H$186*(1-(PRINCIPAL!$K$186/100)),IF(AND(PRINCIPAL!$H$186&lt;&gt;"",L700=PRINCIPAL!$L$186),VLOOKUP($X$672,'Banco de Dados'!$B$4:$J$50,8,FALSE)*PRINCIPAL!$H$186*(1-(PRINCIPAL!$M$186/100)),IF(AND(PRINCIPAL!$H$186&lt;&gt;"",L700=PRINCIPAL!$N$186),VLOOKUP($X$672,'Banco de Dados'!$B$4:$J$50,8,FALSE)*PRINCIPAL!$H$186*(1-(PRINCIPAL!$O$186/100)),IF(PRINCIPAL!$H$186&lt;&gt;"",VLOOKUP($X$672,'Banco de Dados'!$B$4:$J$50,8,FALSE)*PRINCIPAL!$H$186,IF(OR(L700=PRINCIPAL!$I$186,L700=PRINCIPAL!$I$186+PRINCIPAL!$I$186,L700=PRINCIPAL!$I$186+PRINCIPAL!$I$186+PRINCIPAL!$I$186),0,IF(L700=PRINCIPAL!$J$186,VLOOKUP($X$672,'Banco de Dados'!$B$4:$J$50,6,FALSE)*(1-(PRINCIPAL!$K$186/100)),IF(L700=PRINCIPAL!$L$186,VLOOKUP($X$672,'Banco de Dados'!$B$4:$J$50,6,FALSE)*(1-(PRINCIPAL!$M$186/100)),IF(L700=PRINCIPAL!$N$186,VLOOKUP($X$672,'Banco de Dados'!$B$4:$J$50,6,FALSE)*(1-(PRINCIPAL!$O$186/100)),VLOOKUP($X$672,'Banco de Dados'!$B$4:$J$50,6,FALSE)))))))))),"")</f>
        <v/>
      </c>
      <c r="X700" s="29" t="str">
        <f>IFERROR(W700*(IFERROR(VLOOKUP($X$672,'Banco de Dados'!$B$4:$J$50,4,FALSE),"ERRO")),"")</f>
        <v/>
      </c>
      <c r="Y700" s="29" t="str">
        <f t="shared" si="472"/>
        <v/>
      </c>
      <c r="Z700" s="103" t="str">
        <f>IFERROR(Y700*(C700*(PRINCIPAL!$G$186/100))*0.47*(44/12),"")</f>
        <v/>
      </c>
      <c r="AA700" s="111" t="str">
        <f t="shared" si="473"/>
        <v/>
      </c>
      <c r="AB700" s="30" t="str">
        <f>IFERROR(IF(AND(PRINCIPAL!$H$187&lt;&gt;"",OR(L700=PRINCIPAL!$I$187,L700=PRINCIPAL!$I$187+PRINCIPAL!$I$187,L700=PRINCIPAL!$I$187+PRINCIPAL!$I$187+PRINCIPAL!$I$187)),0,IF(AND(PRINCIPAL!$H$187&lt;&gt;"",L700=PRINCIPAL!$J$187),VLOOKUP($AC$672,'Banco de Dados'!$B$4:$J$50,8,FALSE)*PRINCIPAL!$H$187*(1-(PRINCIPAL!$K$187/100)),IF(AND(PRINCIPAL!$H$187&lt;&gt;"",L700=PRINCIPAL!$L$187),VLOOKUP($AC$672,'Banco de Dados'!$B$4:$J$50,8,FALSE)*PRINCIPAL!$H$187*(1-(PRINCIPAL!$M$187/100)),IF(AND(PRINCIPAL!$H$187&lt;&gt;"",L700=PRINCIPAL!$N$187),VLOOKUP($AC$672,'Banco de Dados'!$B$4:$J$50,8,FALSE)*PRINCIPAL!$H$187*(1-(PRINCIPAL!$O$187/100)),IF(PRINCIPAL!$H$187&lt;&gt;"",VLOOKUP($AC$672,'Banco de Dados'!$B$4:$J$50,8,FALSE)*PRINCIPAL!$H$187,IF(OR(L700=PRINCIPAL!$I$187,L700=PRINCIPAL!$I$187+PRINCIPAL!$I$187,L700=PRINCIPAL!$I$187+PRINCIPAL!$I$187+PRINCIPAL!$I$187),0,IF(L700=PRINCIPAL!$J$187,VLOOKUP($AC$672,'Banco de Dados'!$B$4:$J$50,6,FALSE)*(1-(PRINCIPAL!$K$187/100)),IF(L700=PRINCIPAL!$L$187,VLOOKUP($AC$672,'Banco de Dados'!$B$4:$J$50,6,FALSE)*(1-(PRINCIPAL!$M$187/100)),IF(L700=PRINCIPAL!$N$187,VLOOKUP($AC$672,'Banco de Dados'!$B$4:$J$50,6,FALSE)*(1-(PRINCIPAL!$O$187/100)),VLOOKUP($AC$672,'Banco de Dados'!$B$4:$J$50,6,FALSE)))))))))),"")</f>
        <v/>
      </c>
      <c r="AC700" s="29" t="str">
        <f>IFERROR(AB700*(IFERROR(VLOOKUP($AC$672,'Banco de Dados'!$B$4:$J$50,4,FALSE),"ERRO")),"")</f>
        <v/>
      </c>
      <c r="AD700" s="29" t="str">
        <f t="shared" si="463"/>
        <v/>
      </c>
      <c r="AE700" s="103" t="str">
        <f>IFERROR(AD700*(C700*(PRINCIPAL!$G$187/100))*0.47*(44/12),"")</f>
        <v/>
      </c>
      <c r="AF700" s="111" t="str">
        <f t="shared" si="464"/>
        <v/>
      </c>
      <c r="AG700" s="30" t="str">
        <f>IFERROR(IF(AND(PRINCIPAL!$H$188&lt;&gt;"",OR(L700=PRINCIPAL!$I$188,L700=PRINCIPAL!$I$188+PRINCIPAL!$I$188,L700=PRINCIPAL!$I$188+PRINCIPAL!$I$188+PRINCIPAL!$I$188)),0,IF(AND(PRINCIPAL!$H$188&lt;&gt;"",L700=PRINCIPAL!$J$188),VLOOKUP($AH$672,'Banco de Dados'!$B$4:$J$50,8,FALSE)*PRINCIPAL!$H$188*(1-(PRINCIPAL!$K$188/100)),IF(AND(PRINCIPAL!$H$188&lt;&gt;"",L700=PRINCIPAL!$L$188),VLOOKUP($AH$672,'Banco de Dados'!$B$4:$J$50,8,FALSE)*PRINCIPAL!$H$188*(1-(PRINCIPAL!$M$188/100)),IF(AND(PRINCIPAL!$H$188&lt;&gt;"",L700=PRINCIPAL!$N$188),VLOOKUP($AH$672,'Banco de Dados'!$B$4:$J$50,8,FALSE)*PRINCIPAL!$H$188*(1-(PRINCIPAL!$O$188/100)),IF(PRINCIPAL!$H$188&lt;&gt;"",VLOOKUP($AH$672,'Banco de Dados'!$B$4:$J$50,8,FALSE)*PRINCIPAL!$H$188,IF(OR(L700=PRINCIPAL!$I$188,L700=PRINCIPAL!$I$188+PRINCIPAL!$I$188,L700=PRINCIPAL!$I$188+PRINCIPAL!$I$188+PRINCIPAL!$I$188),0,IF(L700=PRINCIPAL!$J$188,VLOOKUP($AH$672,'Banco de Dados'!$B$4:$J$50,6,FALSE)*(1-(PRINCIPAL!$K$188/100)),IF(L700=PRINCIPAL!$L$188,VLOOKUP($AH$672,'Banco de Dados'!$B$4:$J$50,6,FALSE)*(1-(PRINCIPAL!$M$188/100)),IF(L700=PRINCIPAL!$N$188,VLOOKUP($AH$672,'Banco de Dados'!$B$4:$J$50,6,FALSE)*(1-(PRINCIPAL!$O$188/100)),VLOOKUP($AH$672,'Banco de Dados'!$B$4:$J$50,6,FALSE)))))))))),"")</f>
        <v/>
      </c>
      <c r="AH700" s="29" t="str">
        <f>IFERROR(AG700*(IFERROR(VLOOKUP($AH$672,'Banco de Dados'!$B$4:$J$50,4,FALSE),"ERRO")),"")</f>
        <v/>
      </c>
      <c r="AI700" s="29" t="str">
        <f t="shared" si="465"/>
        <v/>
      </c>
      <c r="AJ700" s="103" t="str">
        <f>IFERROR(AI700*(C700*(PRINCIPAL!$G$188/100))*0.47*(44/12),"")</f>
        <v/>
      </c>
      <c r="AK700" s="111" t="str">
        <f t="shared" si="474"/>
        <v/>
      </c>
      <c r="AL700" s="30" t="str">
        <f>IFERROR(IF(AND(PRINCIPAL!$H$189&lt;&gt;"",OR(L700=PRINCIPAL!$I$189,L700=PRINCIPAL!$I$189+PRINCIPAL!$I$189,L700=PRINCIPAL!$I$189+PRINCIPAL!$I$189+PRINCIPAL!$I$189)),0,IF(AND(PRINCIPAL!$H$189&lt;&gt;"",L700=PRINCIPAL!$J$189),VLOOKUP($AM$672,'Banco de Dados'!$B$4:$J$50,8,FALSE)*PRINCIPAL!$H$189*(1-(PRINCIPAL!$K$189/100)),IF(AND(PRINCIPAL!$H$189&lt;&gt;"",L700=PRINCIPAL!$L$189),VLOOKUP($AM$672,'Banco de Dados'!$B$4:$J$50,8,FALSE)*PRINCIPAL!$H$189*(1-(PRINCIPAL!$M$189/100)),IF(AND(PRINCIPAL!$H$189&lt;&gt;"",L700=PRINCIPAL!$N$189),VLOOKUP($AM$672,'Banco de Dados'!$B$4:$J$50,8,FALSE)*PRINCIPAL!$H$189*(1-(PRINCIPAL!$O$189/100)),IF(PRINCIPAL!$H$189&lt;&gt;"",VLOOKUP($AM$672,'Banco de Dados'!$B$4:$J$50,8,FALSE)*PRINCIPAL!$H$189,IF(OR(L700=PRINCIPAL!$I$189,L700=PRINCIPAL!$I$189+PRINCIPAL!$I$189,L700=PRINCIPAL!$I$189+PRINCIPAL!$I$189+PRINCIPAL!$I$189),0,IF(L700=PRINCIPAL!$J$189,VLOOKUP($AM$672,'Banco de Dados'!$B$4:$J$50,6,FALSE)*(1-(PRINCIPAL!$K$189/100)),IF(L700=PRINCIPAL!$L$189,VLOOKUP($AM$672,'Banco de Dados'!$B$4:$J$50,6,FALSE)*(1-(PRINCIPAL!$M$189/100)),IF(L700=PRINCIPAL!$N$189,VLOOKUP($AM$672,'Banco de Dados'!$B$4:$J$50,6,FALSE)*(1-(PRINCIPAL!$O$189/100)),VLOOKUP($AM$672,'Banco de Dados'!$B$4:$J$50,6,FALSE)))))))))),"")</f>
        <v/>
      </c>
      <c r="AM700" s="29" t="str">
        <f>IFERROR(AL700*(IFERROR(VLOOKUP($AM$672,'Banco de Dados'!$B$4:$J$50,4,FALSE),"ERRO")),"")</f>
        <v/>
      </c>
      <c r="AN700" s="29" t="str">
        <f t="shared" si="466"/>
        <v/>
      </c>
      <c r="AO700" s="103" t="str">
        <f>IFERROR(AN700*(C700*(PRINCIPAL!$G$189/100))*0.47*(44/12),"")</f>
        <v/>
      </c>
      <c r="AP700" s="111" t="str">
        <f t="shared" si="467"/>
        <v/>
      </c>
      <c r="AQ700" s="30" t="str">
        <f>IFERROR(IF(AND(PRINCIPAL!$H$190&lt;&gt;"",OR(L700=PRINCIPAL!$I$190,L700=PRINCIPAL!$I$190+PRINCIPAL!$I$190,L700=PRINCIPAL!$I$190+PRINCIPAL!$I$190+PRINCIPAL!$I$190)),0,IF(AND(PRINCIPAL!$H$190&lt;&gt;"",L700=PRINCIPAL!$J$190),VLOOKUP($AR$672,'Banco de Dados'!$B$4:$J$50,8,FALSE)*PRINCIPAL!$H$190*(1-(PRINCIPAL!$K$190/100)),IF(AND(PRINCIPAL!$H$190&lt;&gt;"",L700=PRINCIPAL!$L$190),VLOOKUP($AR$672,'Banco de Dados'!$B$4:$J$50,8,FALSE)*PRINCIPAL!$H$190*(1-(PRINCIPAL!$M$190/100)),IF(AND(PRINCIPAL!$H$190&lt;&gt;"",L700=PRINCIPAL!$N$190),VLOOKUP($AR$672,'Banco de Dados'!$B$4:$J$50,8,FALSE)*PRINCIPAL!$H$190*(1-(PRINCIPAL!$O$190/100)),IF(PRINCIPAL!$H$190&lt;&gt;"",VLOOKUP($AR$672,'Banco de Dados'!$B$4:$J$50,8,FALSE)*PRINCIPAL!$H$190,IF(OR(L700=PRINCIPAL!$I$190,L700=PRINCIPAL!$I$190+PRINCIPAL!$I$190,L700=PRINCIPAL!$I$190+PRINCIPAL!$I$190+PRINCIPAL!$I$190),0,IF(L700=PRINCIPAL!$J$190,VLOOKUP($AR$672,'Banco de Dados'!$B$4:$J$50,6,FALSE)*(1-(PRINCIPAL!$K$190/100)),IF(L700=PRINCIPAL!$L$190,VLOOKUP($AR$672,'Banco de Dados'!$B$4:$J$50,6,FALSE)*(1-(PRINCIPAL!$M$190/100)),IF(L700=PRINCIPAL!$N$190,VLOOKUP($AR$672,'Banco de Dados'!$B$4:$J$50,6,FALSE)*(1-(PRINCIPAL!$O$190/100)),VLOOKUP($AR$672,'Banco de Dados'!$B$4:$J$50,6,FALSE)))))))))),"")</f>
        <v/>
      </c>
      <c r="AR700" s="29" t="str">
        <f>IFERROR(AQ700*(IFERROR(VLOOKUP($AR$672,'Banco de Dados'!$B$4:$J$50,4,FALSE),"ERRO")),"")</f>
        <v/>
      </c>
      <c r="AS700" s="29" t="str">
        <f t="shared" si="468"/>
        <v/>
      </c>
      <c r="AT700" s="103" t="str">
        <f>IFERROR(AS700*(C700*(PRINCIPAL!$G$190/100))*0.47*(44/12),"")</f>
        <v/>
      </c>
      <c r="AU700" s="111" t="str">
        <f t="shared" si="469"/>
        <v/>
      </c>
      <c r="AV700" s="30" t="str">
        <f>IFERROR(IF(AND(PRINCIPAL!$H$191&lt;&gt;"",OR(L700=PRINCIPAL!$I$191,L700=PRINCIPAL!$I$191+PRINCIPAL!$I$191,L700=PRINCIPAL!$I$191+PRINCIPAL!$I$191+PRINCIPAL!$I$191)),0,IF(AND(PRINCIPAL!$H$191&lt;&gt;"",L700=PRINCIPAL!$J$191),VLOOKUP($AW$672,'Banco de Dados'!$B$4:$J$50,8,FALSE)*PRINCIPAL!$H$191*(1-(PRINCIPAL!$K$191/100)),IF(AND(PRINCIPAL!$H$191&lt;&gt;"",L700=PRINCIPAL!$L$191),VLOOKUP($AW$672,'Banco de Dados'!$B$4:$J$50,8,FALSE)*PRINCIPAL!$H$191*(1-(PRINCIPAL!$M$191/100)),IF(AND(PRINCIPAL!$H$191&lt;&gt;"",L700=PRINCIPAL!$N$191),VLOOKUP($AW$672,'Banco de Dados'!$B$4:$J$50,8,FALSE)*PRINCIPAL!$H$191*(1-(PRINCIPAL!$O$191/100)),IF(PRINCIPAL!$H$191&lt;&gt;"",VLOOKUP($AW$672,'Banco de Dados'!$B$4:$J$50,8,FALSE)*PRINCIPAL!$H$191,IF(OR(L700=PRINCIPAL!$I$191,L700=PRINCIPAL!$I$191+PRINCIPAL!$I$191,L700=PRINCIPAL!$I$191+PRINCIPAL!$I$191+PRINCIPAL!$I$191),0,IF(L700=PRINCIPAL!$J$191,VLOOKUP($AW$672,'Banco de Dados'!$B$4:$J$50,6,FALSE)*(1-(PRINCIPAL!$K$191/100)),IF(L700=PRINCIPAL!$L$191,VLOOKUP($AW$672,'Banco de Dados'!$B$4:$J$50,6,FALSE)*(1-(PRINCIPAL!$M$191/100)),IF(L700=PRINCIPAL!$N$191,VLOOKUP($AW$672,'Banco de Dados'!$B$4:$J$50,6,FALSE)*(1-(PRINCIPAL!$O$191/100)),VLOOKUP($AW$672,'Banco de Dados'!$B$4:$J$50,6,FALSE)))))))))),"")</f>
        <v/>
      </c>
      <c r="AW700" s="29" t="str">
        <f>IFERROR(AV700*(IFERROR(VLOOKUP($AW$672,'Banco de Dados'!$B$4:$J$50,4,FALSE),"ERRO")),"")</f>
        <v/>
      </c>
      <c r="AX700" s="29" t="str">
        <f t="shared" si="470"/>
        <v/>
      </c>
      <c r="AY700" s="103" t="str">
        <f>IFERROR(AX700*(C700*(PRINCIPAL!$G$191/100))*0.47*(44/12),"")</f>
        <v/>
      </c>
      <c r="AZ700" s="111" t="str">
        <f t="shared" si="475"/>
        <v/>
      </c>
      <c r="BA700" s="30" t="str">
        <f>IFERROR(IF(AND(PRINCIPAL!$H$192&lt;&gt;"",OR(L700=PRINCIPAL!$I$192,L700=PRINCIPAL!$I$192+PRINCIPAL!$I$192,L700=PRINCIPAL!$I$192+PRINCIPAL!$I$192+PRINCIPAL!$I$192)),0,IF(AND(PRINCIPAL!$H$192&lt;&gt;"",L700=PRINCIPAL!$J$192),VLOOKUP($BB$672,'Banco de Dados'!$B$4:$J$50,8,FALSE)*PRINCIPAL!$H$192*(1-(PRINCIPAL!$K$192/100)),IF(AND(PRINCIPAL!$H$192&lt;&gt;"",L700=PRINCIPAL!$L$192),VLOOKUP($BB$672,'Banco de Dados'!$B$4:$J$50,8,FALSE)*PRINCIPAL!$H$192*(1-(PRINCIPAL!$M$192/100)),IF(AND(PRINCIPAL!$H$192&lt;&gt;"",L700=PRINCIPAL!$N$192),VLOOKUP($BB$672,'Banco de Dados'!$B$4:$J$50,8,FALSE)*PRINCIPAL!$H$192*(1-(PRINCIPAL!$O$192/100)),IF(PRINCIPAL!$H$192&lt;&gt;"",VLOOKUP($BB$672,'Banco de Dados'!$B$4:$J$50,8,FALSE)*PRINCIPAL!$H$192,IF(OR(L700=PRINCIPAL!$I$192,L700=PRINCIPAL!$I$192+PRINCIPAL!$I$192,L700=PRINCIPAL!$I$192+PRINCIPAL!$I$192+PRINCIPAL!$I$192),0,IF(L700=PRINCIPAL!$J$192,VLOOKUP($BB$672,'Banco de Dados'!$B$4:$J$50,6,FALSE)*(1-(PRINCIPAL!$K$192/100)),IF(L700=PRINCIPAL!$L$192,VLOOKUP($BB$672,'Banco de Dados'!$B$4:$J$50,6,FALSE)*(1-(PRINCIPAL!$M$192/100)),IF(L700=PRINCIPAL!$N$192,VLOOKUP($BB$672,'Banco de Dados'!$B$4:$J$50,6,FALSE)*(1-(PRINCIPAL!$O$192/100)),VLOOKUP($BB$672,'Banco de Dados'!$B$4:$J$50,6,FALSE)))))))))),"")</f>
        <v/>
      </c>
      <c r="BB700" s="29" t="str">
        <f>IFERROR(BA700*(IFERROR(VLOOKUP($BB$672,'Banco de Dados'!$B$4:$J$50,4,FALSE),"ERRO")),"")</f>
        <v/>
      </c>
      <c r="BC700" s="29" t="str">
        <f t="shared" si="476"/>
        <v/>
      </c>
      <c r="BD700" s="103" t="str">
        <f>IFERROR(BC700*(C700*(PRINCIPAL!$G$192/100))*0.47*(44/12),"")</f>
        <v/>
      </c>
      <c r="BE700" s="111" t="str">
        <f t="shared" si="455"/>
        <v/>
      </c>
      <c r="BF700" s="30" t="str">
        <f>IFERROR(IF(AND(PRINCIPAL!$H$193&lt;&gt;"",OR(L700=PRINCIPAL!$I$193,L700=PRINCIPAL!$I$193+PRINCIPAL!$I$193,L700=PRINCIPAL!$I$193+PRINCIPAL!$I$193+PRINCIPAL!$I$193)),0,IF(AND(PRINCIPAL!$H$193&lt;&gt;"",L700=PRINCIPAL!$J$193),VLOOKUP($BG$672,'Banco de Dados'!$B$4:$J$50,8,FALSE)*PRINCIPAL!$H$193*(1-(PRINCIPAL!$K$193/100)),IF(AND(PRINCIPAL!$H$193&lt;&gt;"",L700=PRINCIPAL!$L$193),VLOOKUP($BG$672,'Banco de Dados'!$B$4:$J$50,8,FALSE)*PRINCIPAL!$H$193*(1-(PRINCIPAL!$M$193/100)),IF(AND(PRINCIPAL!$H$193&lt;&gt;"",L700=PRINCIPAL!$N$193),VLOOKUP($BG$672,'Banco de Dados'!$B$4:$J$50,8,FALSE)*PRINCIPAL!$H$193*(1-(PRINCIPAL!$O$193/100)),IF(PRINCIPAL!$H$193&lt;&gt;"",VLOOKUP($BG$672,'Banco de Dados'!$B$4:$J$50,8,FALSE)*PRINCIPAL!$H$193,IF(OR(L700=PRINCIPAL!$I$193,L700=PRINCIPAL!$I$193+PRINCIPAL!$I$193,L700=PRINCIPAL!$I$193+PRINCIPAL!$I$193+PRINCIPAL!$I$193),0,IF(L700=PRINCIPAL!$J$193,VLOOKUP($BG$672,'Banco de Dados'!$B$4:$J$50,6,FALSE)*(1-(PRINCIPAL!$K$193/100)),IF(L700=PRINCIPAL!$L$193,VLOOKUP($BG$672,'Banco de Dados'!$B$4:$J$50,6,FALSE)*(1-(PRINCIPAL!$M$193/100)),IF(L700=PRINCIPAL!$N$193,VLOOKUP($BG$672,'Banco de Dados'!$B$4:$J$50,6,FALSE)*(1-(PRINCIPAL!$O$193/100)),VLOOKUP($BG$672,'Banco de Dados'!$B$4:$J$50,6,FALSE)))))))))),"")</f>
        <v/>
      </c>
      <c r="BG700" s="29" t="str">
        <f>IFERROR(BF700*(IFERROR(VLOOKUP($BG$672,'Banco de Dados'!$B$4:$J$50,4,FALSE),"ERRO")),"")</f>
        <v/>
      </c>
      <c r="BH700" s="29" t="str">
        <f t="shared" si="471"/>
        <v/>
      </c>
      <c r="BI700" s="103" t="str">
        <f>IFERROR(BH700*(C700*(PRINCIPAL!$G$193/100))*0.47*(44/12),"")</f>
        <v/>
      </c>
      <c r="BJ700" s="102" t="str">
        <f t="shared" si="456"/>
        <v/>
      </c>
    </row>
    <row r="701" spans="2:62" ht="12.75" customHeight="1" x14ac:dyDescent="0.3">
      <c r="B701" s="326">
        <f t="shared" si="457"/>
        <v>2047</v>
      </c>
      <c r="C701" s="340"/>
      <c r="D701" s="1"/>
      <c r="E701" s="116">
        <v>27</v>
      </c>
      <c r="F701" s="24" t="str">
        <f>IFERROR(VLOOKUP($G$672,'Banco de Dados'!$B$4:$J$50,6,FALSE),"")</f>
        <v/>
      </c>
      <c r="G701" s="25" t="str">
        <f>IFERROR(F701*(IFERROR(VLOOKUP($G$672,'Banco de Dados'!$B$4:$J$50,4,FALSE),"ERRO")),"")</f>
        <v/>
      </c>
      <c r="H701" s="25" t="str">
        <f t="shared" si="458"/>
        <v/>
      </c>
      <c r="I701" s="103" t="str">
        <f t="shared" si="459"/>
        <v/>
      </c>
      <c r="J701" s="117" t="str">
        <f t="shared" si="460"/>
        <v/>
      </c>
      <c r="K701" s="1"/>
      <c r="L701" s="91">
        <v>27</v>
      </c>
      <c r="M701" s="24" t="str">
        <f>IFERROR(IF(AND(PRINCIPAL!$H$184&lt;&gt;"",OR(L701=PRINCIPAL!$I$184,L701=PRINCIPAL!$I$184+PRINCIPAL!$I$184,L701=PRINCIPAL!$I$184+PRINCIPAL!$I$184+PRINCIPAL!$I$184)),0,IF(AND(PRINCIPAL!$H$184&lt;&gt;"",L701=PRINCIPAL!$J$184),VLOOKUP($N$672,'Banco de Dados'!$B$4:$J$50,8,FALSE)*PRINCIPAL!$H$184*(1-(PRINCIPAL!$K$184/100)),IF(AND(PRINCIPAL!$H$184&lt;&gt;"",L701=PRINCIPAL!$L$184),VLOOKUP($N$672,'Banco de Dados'!$B$4:$J$50,8,FALSE)*PRINCIPAL!$H$184*(1-(PRINCIPAL!$M$184/100)),IF(AND(PRINCIPAL!$H$184&lt;&gt;"",L701=PRINCIPAL!$N$184),VLOOKUP($N$672,'Banco de Dados'!$B$4:$J$50,8,FALSE)*PRINCIPAL!$H$184*(1-(PRINCIPAL!$O$184/100)),IF(PRINCIPAL!$H$184&lt;&gt;"",VLOOKUP($N$672,'Banco de Dados'!$B$4:$J$50,8,FALSE)*PRINCIPAL!$H$184,IF(OR(L701=PRINCIPAL!$I$184,L701=PRINCIPAL!$I$184+PRINCIPAL!$I$184,L701=PRINCIPAL!$I$184+PRINCIPAL!$I$184+PRINCIPAL!$I$184),0,IF(L701=PRINCIPAL!$J$184,VLOOKUP($N$672,'Banco de Dados'!$B$4:$J$50,6,FALSE)*(1-(PRINCIPAL!$K$184/100)),IF(L701=PRINCIPAL!$L$184,VLOOKUP($N$672,'Banco de Dados'!$B$4:$J$50,6,FALSE)*(1-(PRINCIPAL!$M$184/100)),IF(L701=PRINCIPAL!$N$184,VLOOKUP($N$672,'Banco de Dados'!$B$4:$J$50,6,FALSE)*(1-(PRINCIPAL!$O$184/100)),VLOOKUP($N$672,'Banco de Dados'!$B$4:$J$50,6,FALSE)))))))))),"")</f>
        <v/>
      </c>
      <c r="N701" s="25" t="str">
        <f>IFERROR(M701*(IFERROR(VLOOKUP($N$672,'Banco de Dados'!$B$4:$J$50,4,FALSE),"ERRO")),"")</f>
        <v/>
      </c>
      <c r="O701" s="25" t="str">
        <f t="shared" si="479"/>
        <v/>
      </c>
      <c r="P701" s="103" t="str">
        <f>IFERROR(O701*(C701*(PRINCIPAL!$G$184/100))*0.47*(44/12),"")</f>
        <v/>
      </c>
      <c r="Q701" s="107" t="str">
        <f t="shared" ref="Q701:Q709" si="481">IFERROR(Q700+P701,"")</f>
        <v/>
      </c>
      <c r="R701" s="29" t="str">
        <f>IFERROR(IF(AND(PRINCIPAL!$H$185&lt;&gt;"",OR(L701=PRINCIPAL!$I$185,L701=PRINCIPAL!$I$185+PRINCIPAL!$I$185,L701=PRINCIPAL!$I$185+PRINCIPAL!$I$185+PRINCIPAL!$I$185)),0,IF(AND(PRINCIPAL!$H$185&lt;&gt;"",L701=PRINCIPAL!$J$185),VLOOKUP($S$672,'Banco de Dados'!$B$4:$J$50,8,FALSE)*PRINCIPAL!$H$185*(1-(PRINCIPAL!$K$185/100)),IF(AND(PRINCIPAL!$H$185&lt;&gt;"",L701=PRINCIPAL!$L$185),VLOOKUP($S$672,'Banco de Dados'!$B$4:$J$50,8,FALSE)*PRINCIPAL!$H$185*(1-(PRINCIPAL!$M$185/100)),IF(AND(PRINCIPAL!$H$185&lt;&gt;"",L701=PRINCIPAL!$N$185),VLOOKUP($S$672,'Banco de Dados'!$B$4:$J$50,8,FALSE)*PRINCIPAL!$H$185*(1-(PRINCIPAL!$O$185/100)),IF(PRINCIPAL!$H$185&lt;&gt;"",VLOOKUP($S$672,'Banco de Dados'!$B$4:$J$50,8,FALSE)*PRINCIPAL!$H$185,IF(OR(L701=PRINCIPAL!$I$185,L701=PRINCIPAL!$I$185+PRINCIPAL!$I$185,L701=PRINCIPAL!$I$185+PRINCIPAL!$I$185+PRINCIPAL!$I$185),0,IF(L701=PRINCIPAL!$J$185,VLOOKUP($S$672,'Banco de Dados'!$B$4:$J$50,6,FALSE)*(1-(PRINCIPAL!$K$185/100)),IF(L701=PRINCIPAL!$L$185,VLOOKUP($S$672,'Banco de Dados'!$B$4:$J$50,6,FALSE)*(1-(PRINCIPAL!$M$185/100)),IF(L701=PRINCIPAL!$N$185,VLOOKUP($S$672,'Banco de Dados'!$B$4:$J$50,6,FALSE)*(1-(PRINCIPAL!$O$185/100)),VLOOKUP($S$672,'Banco de Dados'!$B$4:$J$50,6,FALSE)))))))))),"")</f>
        <v/>
      </c>
      <c r="S701" s="29" t="str">
        <f>IFERROR(R701*(IFERROR(VLOOKUP($S$672,'Banco de Dados'!$B$4:$J$50,4,FALSE),"ERRO")),"")</f>
        <v/>
      </c>
      <c r="T701" s="29" t="str">
        <f t="shared" si="478"/>
        <v/>
      </c>
      <c r="U701" s="103" t="str">
        <f>IFERROR(T701*(C701*(PRINCIPAL!$G$185/100))*0.47*(44/12),"")</f>
        <v/>
      </c>
      <c r="V701" s="103" t="str">
        <f t="shared" si="454"/>
        <v/>
      </c>
      <c r="W701" s="30" t="str">
        <f>IFERROR(IF(AND(PRINCIPAL!$H$186&lt;&gt;"",OR(L701=PRINCIPAL!$I$186,L701=PRINCIPAL!$I$186+PRINCIPAL!$I$186,L701=PRINCIPAL!$I$186+PRINCIPAL!$I$186+PRINCIPAL!$I$186)),0,IF(AND(PRINCIPAL!$H$186&lt;&gt;"",L701=PRINCIPAL!$J$186),VLOOKUP($X$672,'Banco de Dados'!$B$4:$J$50,8,FALSE)*PRINCIPAL!$H$186*(1-(PRINCIPAL!$K$186/100)),IF(AND(PRINCIPAL!$H$186&lt;&gt;"",L701=PRINCIPAL!$L$186),VLOOKUP($X$672,'Banco de Dados'!$B$4:$J$50,8,FALSE)*PRINCIPAL!$H$186*(1-(PRINCIPAL!$M$186/100)),IF(AND(PRINCIPAL!$H$186&lt;&gt;"",L701=PRINCIPAL!$N$186),VLOOKUP($X$672,'Banco de Dados'!$B$4:$J$50,8,FALSE)*PRINCIPAL!$H$186*(1-(PRINCIPAL!$O$186/100)),IF(PRINCIPAL!$H$186&lt;&gt;"",VLOOKUP($X$672,'Banco de Dados'!$B$4:$J$50,8,FALSE)*PRINCIPAL!$H$186,IF(OR(L701=PRINCIPAL!$I$186,L701=PRINCIPAL!$I$186+PRINCIPAL!$I$186,L701=PRINCIPAL!$I$186+PRINCIPAL!$I$186+PRINCIPAL!$I$186),0,IF(L701=PRINCIPAL!$J$186,VLOOKUP($X$672,'Banco de Dados'!$B$4:$J$50,6,FALSE)*(1-(PRINCIPAL!$K$186/100)),IF(L701=PRINCIPAL!$L$186,VLOOKUP($X$672,'Banco de Dados'!$B$4:$J$50,6,FALSE)*(1-(PRINCIPAL!$M$186/100)),IF(L701=PRINCIPAL!$N$186,VLOOKUP($X$672,'Banco de Dados'!$B$4:$J$50,6,FALSE)*(1-(PRINCIPAL!$O$186/100)),VLOOKUP($X$672,'Banco de Dados'!$B$4:$J$50,6,FALSE)))))))))),"")</f>
        <v/>
      </c>
      <c r="X701" s="29" t="str">
        <f>IFERROR(W701*(IFERROR(VLOOKUP($X$672,'Banco de Dados'!$B$4:$J$50,4,FALSE),"ERRO")),"")</f>
        <v/>
      </c>
      <c r="Y701" s="29" t="str">
        <f t="shared" si="472"/>
        <v/>
      </c>
      <c r="Z701" s="103" t="str">
        <f>IFERROR(Y701*(C701*(PRINCIPAL!$G$186/100))*0.47*(44/12),"")</f>
        <v/>
      </c>
      <c r="AA701" s="111" t="str">
        <f t="shared" si="473"/>
        <v/>
      </c>
      <c r="AB701" s="30" t="str">
        <f>IFERROR(IF(AND(PRINCIPAL!$H$187&lt;&gt;"",OR(L701=PRINCIPAL!$I$187,L701=PRINCIPAL!$I$187+PRINCIPAL!$I$187,L701=PRINCIPAL!$I$187+PRINCIPAL!$I$187+PRINCIPAL!$I$187)),0,IF(AND(PRINCIPAL!$H$187&lt;&gt;"",L701=PRINCIPAL!$J$187),VLOOKUP($AC$672,'Banco de Dados'!$B$4:$J$50,8,FALSE)*PRINCIPAL!$H$187*(1-(PRINCIPAL!$K$187/100)),IF(AND(PRINCIPAL!$H$187&lt;&gt;"",L701=PRINCIPAL!$L$187),VLOOKUP($AC$672,'Banco de Dados'!$B$4:$J$50,8,FALSE)*PRINCIPAL!$H$187*(1-(PRINCIPAL!$M$187/100)),IF(AND(PRINCIPAL!$H$187&lt;&gt;"",L701=PRINCIPAL!$N$187),VLOOKUP($AC$672,'Banco de Dados'!$B$4:$J$50,8,FALSE)*PRINCIPAL!$H$187*(1-(PRINCIPAL!$O$187/100)),IF(PRINCIPAL!$H$187&lt;&gt;"",VLOOKUP($AC$672,'Banco de Dados'!$B$4:$J$50,8,FALSE)*PRINCIPAL!$H$187,IF(OR(L701=PRINCIPAL!$I$187,L701=PRINCIPAL!$I$187+PRINCIPAL!$I$187,L701=PRINCIPAL!$I$187+PRINCIPAL!$I$187+PRINCIPAL!$I$187),0,IF(L701=PRINCIPAL!$J$187,VLOOKUP($AC$672,'Banco de Dados'!$B$4:$J$50,6,FALSE)*(1-(PRINCIPAL!$K$187/100)),IF(L701=PRINCIPAL!$L$187,VLOOKUP($AC$672,'Banco de Dados'!$B$4:$J$50,6,FALSE)*(1-(PRINCIPAL!$M$187/100)),IF(L701=PRINCIPAL!$N$187,VLOOKUP($AC$672,'Banco de Dados'!$B$4:$J$50,6,FALSE)*(1-(PRINCIPAL!$O$187/100)),VLOOKUP($AC$672,'Banco de Dados'!$B$4:$J$50,6,FALSE)))))))))),"")</f>
        <v/>
      </c>
      <c r="AC701" s="29" t="str">
        <f>IFERROR(AB701*(IFERROR(VLOOKUP($AC$672,'Banco de Dados'!$B$4:$J$50,4,FALSE),"ERRO")),"")</f>
        <v/>
      </c>
      <c r="AD701" s="29" t="str">
        <f t="shared" si="463"/>
        <v/>
      </c>
      <c r="AE701" s="103" t="str">
        <f>IFERROR(AD701*(C701*(PRINCIPAL!$G$187/100))*0.47*(44/12),"")</f>
        <v/>
      </c>
      <c r="AF701" s="111" t="str">
        <f t="shared" si="464"/>
        <v/>
      </c>
      <c r="AG701" s="30" t="str">
        <f>IFERROR(IF(AND(PRINCIPAL!$H$188&lt;&gt;"",OR(L701=PRINCIPAL!$I$188,L701=PRINCIPAL!$I$188+PRINCIPAL!$I$188,L701=PRINCIPAL!$I$188+PRINCIPAL!$I$188+PRINCIPAL!$I$188)),0,IF(AND(PRINCIPAL!$H$188&lt;&gt;"",L701=PRINCIPAL!$J$188),VLOOKUP($AH$672,'Banco de Dados'!$B$4:$J$50,8,FALSE)*PRINCIPAL!$H$188*(1-(PRINCIPAL!$K$188/100)),IF(AND(PRINCIPAL!$H$188&lt;&gt;"",L701=PRINCIPAL!$L$188),VLOOKUP($AH$672,'Banco de Dados'!$B$4:$J$50,8,FALSE)*PRINCIPAL!$H$188*(1-(PRINCIPAL!$M$188/100)),IF(AND(PRINCIPAL!$H$188&lt;&gt;"",L701=PRINCIPAL!$N$188),VLOOKUP($AH$672,'Banco de Dados'!$B$4:$J$50,8,FALSE)*PRINCIPAL!$H$188*(1-(PRINCIPAL!$O$188/100)),IF(PRINCIPAL!$H$188&lt;&gt;"",VLOOKUP($AH$672,'Banco de Dados'!$B$4:$J$50,8,FALSE)*PRINCIPAL!$H$188,IF(OR(L701=PRINCIPAL!$I$188,L701=PRINCIPAL!$I$188+PRINCIPAL!$I$188,L701=PRINCIPAL!$I$188+PRINCIPAL!$I$188+PRINCIPAL!$I$188),0,IF(L701=PRINCIPAL!$J$188,VLOOKUP($AH$672,'Banco de Dados'!$B$4:$J$50,6,FALSE)*(1-(PRINCIPAL!$K$188/100)),IF(L701=PRINCIPAL!$L$188,VLOOKUP($AH$672,'Banco de Dados'!$B$4:$J$50,6,FALSE)*(1-(PRINCIPAL!$M$188/100)),IF(L701=PRINCIPAL!$N$188,VLOOKUP($AH$672,'Banco de Dados'!$B$4:$J$50,6,FALSE)*(1-(PRINCIPAL!$O$188/100)),VLOOKUP($AH$672,'Banco de Dados'!$B$4:$J$50,6,FALSE)))))))))),"")</f>
        <v/>
      </c>
      <c r="AH701" s="29" t="str">
        <f>IFERROR(AG701*(IFERROR(VLOOKUP($AH$672,'Banco de Dados'!$B$4:$J$50,4,FALSE),"ERRO")),"")</f>
        <v/>
      </c>
      <c r="AI701" s="29" t="str">
        <f t="shared" si="465"/>
        <v/>
      </c>
      <c r="AJ701" s="103" t="str">
        <f>IFERROR(AI701*(C701*(PRINCIPAL!$G$188/100))*0.47*(44/12),"")</f>
        <v/>
      </c>
      <c r="AK701" s="111" t="str">
        <f t="shared" si="474"/>
        <v/>
      </c>
      <c r="AL701" s="30" t="str">
        <f>IFERROR(IF(AND(PRINCIPAL!$H$189&lt;&gt;"",OR(L701=PRINCIPAL!$I$189,L701=PRINCIPAL!$I$189+PRINCIPAL!$I$189,L701=PRINCIPAL!$I$189+PRINCIPAL!$I$189+PRINCIPAL!$I$189)),0,IF(AND(PRINCIPAL!$H$189&lt;&gt;"",L701=PRINCIPAL!$J$189),VLOOKUP($AM$672,'Banco de Dados'!$B$4:$J$50,8,FALSE)*PRINCIPAL!$H$189*(1-(PRINCIPAL!$K$189/100)),IF(AND(PRINCIPAL!$H$189&lt;&gt;"",L701=PRINCIPAL!$L$189),VLOOKUP($AM$672,'Banco de Dados'!$B$4:$J$50,8,FALSE)*PRINCIPAL!$H$189*(1-(PRINCIPAL!$M$189/100)),IF(AND(PRINCIPAL!$H$189&lt;&gt;"",L701=PRINCIPAL!$N$189),VLOOKUP($AM$672,'Banco de Dados'!$B$4:$J$50,8,FALSE)*PRINCIPAL!$H$189*(1-(PRINCIPAL!$O$189/100)),IF(PRINCIPAL!$H$189&lt;&gt;"",VLOOKUP($AM$672,'Banco de Dados'!$B$4:$J$50,8,FALSE)*PRINCIPAL!$H$189,IF(OR(L701=PRINCIPAL!$I$189,L701=PRINCIPAL!$I$189+PRINCIPAL!$I$189,L701=PRINCIPAL!$I$189+PRINCIPAL!$I$189+PRINCIPAL!$I$189),0,IF(L701=PRINCIPAL!$J$189,VLOOKUP($AM$672,'Banco de Dados'!$B$4:$J$50,6,FALSE)*(1-(PRINCIPAL!$K$189/100)),IF(L701=PRINCIPAL!$L$189,VLOOKUP($AM$672,'Banco de Dados'!$B$4:$J$50,6,FALSE)*(1-(PRINCIPAL!$M$189/100)),IF(L701=PRINCIPAL!$N$189,VLOOKUP($AM$672,'Banco de Dados'!$B$4:$J$50,6,FALSE)*(1-(PRINCIPAL!$O$189/100)),VLOOKUP($AM$672,'Banco de Dados'!$B$4:$J$50,6,FALSE)))))))))),"")</f>
        <v/>
      </c>
      <c r="AM701" s="29" t="str">
        <f>IFERROR(AL701*(IFERROR(VLOOKUP($AM$672,'Banco de Dados'!$B$4:$J$50,4,FALSE),"ERRO")),"")</f>
        <v/>
      </c>
      <c r="AN701" s="29" t="str">
        <f t="shared" si="466"/>
        <v/>
      </c>
      <c r="AO701" s="103" t="str">
        <f>IFERROR(AN701*(C701*(PRINCIPAL!$G$189/100))*0.47*(44/12),"")</f>
        <v/>
      </c>
      <c r="AP701" s="111" t="str">
        <f t="shared" si="467"/>
        <v/>
      </c>
      <c r="AQ701" s="30" t="str">
        <f>IFERROR(IF(AND(PRINCIPAL!$H$190&lt;&gt;"",OR(L701=PRINCIPAL!$I$190,L701=PRINCIPAL!$I$190+PRINCIPAL!$I$190,L701=PRINCIPAL!$I$190+PRINCIPAL!$I$190+PRINCIPAL!$I$190)),0,IF(AND(PRINCIPAL!$H$190&lt;&gt;"",L701=PRINCIPAL!$J$190),VLOOKUP($AR$672,'Banco de Dados'!$B$4:$J$50,8,FALSE)*PRINCIPAL!$H$190*(1-(PRINCIPAL!$K$190/100)),IF(AND(PRINCIPAL!$H$190&lt;&gt;"",L701=PRINCIPAL!$L$190),VLOOKUP($AR$672,'Banco de Dados'!$B$4:$J$50,8,FALSE)*PRINCIPAL!$H$190*(1-(PRINCIPAL!$M$190/100)),IF(AND(PRINCIPAL!$H$190&lt;&gt;"",L701=PRINCIPAL!$N$190),VLOOKUP($AR$672,'Banco de Dados'!$B$4:$J$50,8,FALSE)*PRINCIPAL!$H$190*(1-(PRINCIPAL!$O$190/100)),IF(PRINCIPAL!$H$190&lt;&gt;"",VLOOKUP($AR$672,'Banco de Dados'!$B$4:$J$50,8,FALSE)*PRINCIPAL!$H$190,IF(OR(L701=PRINCIPAL!$I$190,L701=PRINCIPAL!$I$190+PRINCIPAL!$I$190,L701=PRINCIPAL!$I$190+PRINCIPAL!$I$190+PRINCIPAL!$I$190),0,IF(L701=PRINCIPAL!$J$190,VLOOKUP($AR$672,'Banco de Dados'!$B$4:$J$50,6,FALSE)*(1-(PRINCIPAL!$K$190/100)),IF(L701=PRINCIPAL!$L$190,VLOOKUP($AR$672,'Banco de Dados'!$B$4:$J$50,6,FALSE)*(1-(PRINCIPAL!$M$190/100)),IF(L701=PRINCIPAL!$N$190,VLOOKUP($AR$672,'Banco de Dados'!$B$4:$J$50,6,FALSE)*(1-(PRINCIPAL!$O$190/100)),VLOOKUP($AR$672,'Banco de Dados'!$B$4:$J$50,6,FALSE)))))))))),"")</f>
        <v/>
      </c>
      <c r="AR701" s="29" t="str">
        <f>IFERROR(AQ701*(IFERROR(VLOOKUP($AR$672,'Banco de Dados'!$B$4:$J$50,4,FALSE),"ERRO")),"")</f>
        <v/>
      </c>
      <c r="AS701" s="29" t="str">
        <f t="shared" si="468"/>
        <v/>
      </c>
      <c r="AT701" s="103" t="str">
        <f>IFERROR(AS701*(C701*(PRINCIPAL!$G$190/100))*0.47*(44/12),"")</f>
        <v/>
      </c>
      <c r="AU701" s="111" t="str">
        <f t="shared" si="469"/>
        <v/>
      </c>
      <c r="AV701" s="30" t="str">
        <f>IFERROR(IF(AND(PRINCIPAL!$H$191&lt;&gt;"",OR(L701=PRINCIPAL!$I$191,L701=PRINCIPAL!$I$191+PRINCIPAL!$I$191,L701=PRINCIPAL!$I$191+PRINCIPAL!$I$191+PRINCIPAL!$I$191)),0,IF(AND(PRINCIPAL!$H$191&lt;&gt;"",L701=PRINCIPAL!$J$191),VLOOKUP($AW$672,'Banco de Dados'!$B$4:$J$50,8,FALSE)*PRINCIPAL!$H$191*(1-(PRINCIPAL!$K$191/100)),IF(AND(PRINCIPAL!$H$191&lt;&gt;"",L701=PRINCIPAL!$L$191),VLOOKUP($AW$672,'Banco de Dados'!$B$4:$J$50,8,FALSE)*PRINCIPAL!$H$191*(1-(PRINCIPAL!$M$191/100)),IF(AND(PRINCIPAL!$H$191&lt;&gt;"",L701=PRINCIPAL!$N$191),VLOOKUP($AW$672,'Banco de Dados'!$B$4:$J$50,8,FALSE)*PRINCIPAL!$H$191*(1-(PRINCIPAL!$O$191/100)),IF(PRINCIPAL!$H$191&lt;&gt;"",VLOOKUP($AW$672,'Banco de Dados'!$B$4:$J$50,8,FALSE)*PRINCIPAL!$H$191,IF(OR(L701=PRINCIPAL!$I$191,L701=PRINCIPAL!$I$191+PRINCIPAL!$I$191,L701=PRINCIPAL!$I$191+PRINCIPAL!$I$191+PRINCIPAL!$I$191),0,IF(L701=PRINCIPAL!$J$191,VLOOKUP($AW$672,'Banco de Dados'!$B$4:$J$50,6,FALSE)*(1-(PRINCIPAL!$K$191/100)),IF(L701=PRINCIPAL!$L$191,VLOOKUP($AW$672,'Banco de Dados'!$B$4:$J$50,6,FALSE)*(1-(PRINCIPAL!$M$191/100)),IF(L701=PRINCIPAL!$N$191,VLOOKUP($AW$672,'Banco de Dados'!$B$4:$J$50,6,FALSE)*(1-(PRINCIPAL!$O$191/100)),VLOOKUP($AW$672,'Banco de Dados'!$B$4:$J$50,6,FALSE)))))))))),"")</f>
        <v/>
      </c>
      <c r="AW701" s="29" t="str">
        <f>IFERROR(AV701*(IFERROR(VLOOKUP($AW$672,'Banco de Dados'!$B$4:$J$50,4,FALSE),"ERRO")),"")</f>
        <v/>
      </c>
      <c r="AX701" s="29" t="str">
        <f t="shared" si="470"/>
        <v/>
      </c>
      <c r="AY701" s="103" t="str">
        <f>IFERROR(AX701*(C701*(PRINCIPAL!$G$191/100))*0.47*(44/12),"")</f>
        <v/>
      </c>
      <c r="AZ701" s="111" t="str">
        <f t="shared" si="475"/>
        <v/>
      </c>
      <c r="BA701" s="30" t="str">
        <f>IFERROR(IF(AND(PRINCIPAL!$H$192&lt;&gt;"",OR(L701=PRINCIPAL!$I$192,L701=PRINCIPAL!$I$192+PRINCIPAL!$I$192,L701=PRINCIPAL!$I$192+PRINCIPAL!$I$192+PRINCIPAL!$I$192)),0,IF(AND(PRINCIPAL!$H$192&lt;&gt;"",L701=PRINCIPAL!$J$192),VLOOKUP($BB$672,'Banco de Dados'!$B$4:$J$50,8,FALSE)*PRINCIPAL!$H$192*(1-(PRINCIPAL!$K$192/100)),IF(AND(PRINCIPAL!$H$192&lt;&gt;"",L701=PRINCIPAL!$L$192),VLOOKUP($BB$672,'Banco de Dados'!$B$4:$J$50,8,FALSE)*PRINCIPAL!$H$192*(1-(PRINCIPAL!$M$192/100)),IF(AND(PRINCIPAL!$H$192&lt;&gt;"",L701=PRINCIPAL!$N$192),VLOOKUP($BB$672,'Banco de Dados'!$B$4:$J$50,8,FALSE)*PRINCIPAL!$H$192*(1-(PRINCIPAL!$O$192/100)),IF(PRINCIPAL!$H$192&lt;&gt;"",VLOOKUP($BB$672,'Banco de Dados'!$B$4:$J$50,8,FALSE)*PRINCIPAL!$H$192,IF(OR(L701=PRINCIPAL!$I$192,L701=PRINCIPAL!$I$192+PRINCIPAL!$I$192,L701=PRINCIPAL!$I$192+PRINCIPAL!$I$192+PRINCIPAL!$I$192),0,IF(L701=PRINCIPAL!$J$192,VLOOKUP($BB$672,'Banco de Dados'!$B$4:$J$50,6,FALSE)*(1-(PRINCIPAL!$K$192/100)),IF(L701=PRINCIPAL!$L$192,VLOOKUP($BB$672,'Banco de Dados'!$B$4:$J$50,6,FALSE)*(1-(PRINCIPAL!$M$192/100)),IF(L701=PRINCIPAL!$N$192,VLOOKUP($BB$672,'Banco de Dados'!$B$4:$J$50,6,FALSE)*(1-(PRINCIPAL!$O$192/100)),VLOOKUP($BB$672,'Banco de Dados'!$B$4:$J$50,6,FALSE)))))))))),"")</f>
        <v/>
      </c>
      <c r="BB701" s="29" t="str">
        <f>IFERROR(BA701*(IFERROR(VLOOKUP($BB$672,'Banco de Dados'!$B$4:$J$50,4,FALSE),"ERRO")),"")</f>
        <v/>
      </c>
      <c r="BC701" s="29" t="str">
        <f t="shared" si="476"/>
        <v/>
      </c>
      <c r="BD701" s="103" t="str">
        <f>IFERROR(BC701*(C701*(PRINCIPAL!$G$192/100))*0.47*(44/12),"")</f>
        <v/>
      </c>
      <c r="BE701" s="111" t="str">
        <f t="shared" si="455"/>
        <v/>
      </c>
      <c r="BF701" s="30" t="str">
        <f>IFERROR(IF(AND(PRINCIPAL!$H$193&lt;&gt;"",OR(L701=PRINCIPAL!$I$193,L701=PRINCIPAL!$I$193+PRINCIPAL!$I$193,L701=PRINCIPAL!$I$193+PRINCIPAL!$I$193+PRINCIPAL!$I$193)),0,IF(AND(PRINCIPAL!$H$193&lt;&gt;"",L701=PRINCIPAL!$J$193),VLOOKUP($BG$672,'Banco de Dados'!$B$4:$J$50,8,FALSE)*PRINCIPAL!$H$193*(1-(PRINCIPAL!$K$193/100)),IF(AND(PRINCIPAL!$H$193&lt;&gt;"",L701=PRINCIPAL!$L$193),VLOOKUP($BG$672,'Banco de Dados'!$B$4:$J$50,8,FALSE)*PRINCIPAL!$H$193*(1-(PRINCIPAL!$M$193/100)),IF(AND(PRINCIPAL!$H$193&lt;&gt;"",L701=PRINCIPAL!$N$193),VLOOKUP($BG$672,'Banco de Dados'!$B$4:$J$50,8,FALSE)*PRINCIPAL!$H$193*(1-(PRINCIPAL!$O$193/100)),IF(PRINCIPAL!$H$193&lt;&gt;"",VLOOKUP($BG$672,'Banco de Dados'!$B$4:$J$50,8,FALSE)*PRINCIPAL!$H$193,IF(OR(L701=PRINCIPAL!$I$193,L701=PRINCIPAL!$I$193+PRINCIPAL!$I$193,L701=PRINCIPAL!$I$193+PRINCIPAL!$I$193+PRINCIPAL!$I$193),0,IF(L701=PRINCIPAL!$J$193,VLOOKUP($BG$672,'Banco de Dados'!$B$4:$J$50,6,FALSE)*(1-(PRINCIPAL!$K$193/100)),IF(L701=PRINCIPAL!$L$193,VLOOKUP($BG$672,'Banco de Dados'!$B$4:$J$50,6,FALSE)*(1-(PRINCIPAL!$M$193/100)),IF(L701=PRINCIPAL!$N$193,VLOOKUP($BG$672,'Banco de Dados'!$B$4:$J$50,6,FALSE)*(1-(PRINCIPAL!$O$193/100)),VLOOKUP($BG$672,'Banco de Dados'!$B$4:$J$50,6,FALSE)))))))))),"")</f>
        <v/>
      </c>
      <c r="BG701" s="29" t="str">
        <f>IFERROR(BF701*(IFERROR(VLOOKUP($BG$672,'Banco de Dados'!$B$4:$J$50,4,FALSE),"ERRO")),"")</f>
        <v/>
      </c>
      <c r="BH701" s="29" t="str">
        <f t="shared" si="471"/>
        <v/>
      </c>
      <c r="BI701" s="103" t="str">
        <f>IFERROR(BH701*(C701*(PRINCIPAL!$G$193/100))*0.47*(44/12),"")</f>
        <v/>
      </c>
      <c r="BJ701" s="102" t="str">
        <f t="shared" si="456"/>
        <v/>
      </c>
    </row>
    <row r="702" spans="2:62" ht="12.75" customHeight="1" x14ac:dyDescent="0.3">
      <c r="B702" s="326">
        <f t="shared" si="457"/>
        <v>2048</v>
      </c>
      <c r="C702" s="340"/>
      <c r="D702" s="1"/>
      <c r="E702" s="116">
        <v>28</v>
      </c>
      <c r="F702" s="24" t="str">
        <f>IFERROR(VLOOKUP($G$672,'Banco de Dados'!$B$4:$J$50,6,FALSE),"")</f>
        <v/>
      </c>
      <c r="G702" s="25" t="str">
        <f>IFERROR(F702*(IFERROR(VLOOKUP($G$672,'Banco de Dados'!$B$4:$J$50,4,FALSE),"ERRO")),"")</f>
        <v/>
      </c>
      <c r="H702" s="25" t="str">
        <f t="shared" si="458"/>
        <v/>
      </c>
      <c r="I702" s="103" t="str">
        <f t="shared" si="459"/>
        <v/>
      </c>
      <c r="J702" s="117" t="str">
        <f t="shared" si="460"/>
        <v/>
      </c>
      <c r="K702" s="1"/>
      <c r="L702" s="91">
        <v>28</v>
      </c>
      <c r="M702" s="24" t="str">
        <f>IFERROR(IF(AND(PRINCIPAL!$H$184&lt;&gt;"",OR(L702=PRINCIPAL!$I$184,L702=PRINCIPAL!$I$184+PRINCIPAL!$I$184,L702=PRINCIPAL!$I$184+PRINCIPAL!$I$184+PRINCIPAL!$I$184)),0,IF(AND(PRINCIPAL!$H$184&lt;&gt;"",L702=PRINCIPAL!$J$184),VLOOKUP($N$672,'Banco de Dados'!$B$4:$J$50,8,FALSE)*PRINCIPAL!$H$184*(1-(PRINCIPAL!$K$184/100)),IF(AND(PRINCIPAL!$H$184&lt;&gt;"",L702=PRINCIPAL!$L$184),VLOOKUP($N$672,'Banco de Dados'!$B$4:$J$50,8,FALSE)*PRINCIPAL!$H$184*(1-(PRINCIPAL!$M$184/100)),IF(AND(PRINCIPAL!$H$184&lt;&gt;"",L702=PRINCIPAL!$N$184),VLOOKUP($N$672,'Banco de Dados'!$B$4:$J$50,8,FALSE)*PRINCIPAL!$H$184*(1-(PRINCIPAL!$O$184/100)),IF(PRINCIPAL!$H$184&lt;&gt;"",VLOOKUP($N$672,'Banco de Dados'!$B$4:$J$50,8,FALSE)*PRINCIPAL!$H$184,IF(OR(L702=PRINCIPAL!$I$184,L702=PRINCIPAL!$I$184+PRINCIPAL!$I$184,L702=PRINCIPAL!$I$184+PRINCIPAL!$I$184+PRINCIPAL!$I$184),0,IF(L702=PRINCIPAL!$J$184,VLOOKUP($N$672,'Banco de Dados'!$B$4:$J$50,6,FALSE)*(1-(PRINCIPAL!$K$184/100)),IF(L702=PRINCIPAL!$L$184,VLOOKUP($N$672,'Banco de Dados'!$B$4:$J$50,6,FALSE)*(1-(PRINCIPAL!$M$184/100)),IF(L702=PRINCIPAL!$N$184,VLOOKUP($N$672,'Banco de Dados'!$B$4:$J$50,6,FALSE)*(1-(PRINCIPAL!$O$184/100)),VLOOKUP($N$672,'Banco de Dados'!$B$4:$J$50,6,FALSE)))))))))),"")</f>
        <v/>
      </c>
      <c r="N702" s="25" t="str">
        <f>IFERROR(M702*(IFERROR(VLOOKUP($N$672,'Banco de Dados'!$B$4:$J$50,4,FALSE),"ERRO")),"")</f>
        <v/>
      </c>
      <c r="O702" s="25" t="str">
        <f t="shared" si="479"/>
        <v/>
      </c>
      <c r="P702" s="103" t="str">
        <f>IFERROR(O702*(C702*(PRINCIPAL!$G$184/100))*0.47*(44/12),"")</f>
        <v/>
      </c>
      <c r="Q702" s="107" t="str">
        <f t="shared" si="481"/>
        <v/>
      </c>
      <c r="R702" s="29" t="str">
        <f>IFERROR(IF(AND(PRINCIPAL!$H$185&lt;&gt;"",OR(L702=PRINCIPAL!$I$185,L702=PRINCIPAL!$I$185+PRINCIPAL!$I$185,L702=PRINCIPAL!$I$185+PRINCIPAL!$I$185+PRINCIPAL!$I$185)),0,IF(AND(PRINCIPAL!$H$185&lt;&gt;"",L702=PRINCIPAL!$J$185),VLOOKUP($S$672,'Banco de Dados'!$B$4:$J$50,8,FALSE)*PRINCIPAL!$H$185*(1-(PRINCIPAL!$K$185/100)),IF(AND(PRINCIPAL!$H$185&lt;&gt;"",L702=PRINCIPAL!$L$185),VLOOKUP($S$672,'Banco de Dados'!$B$4:$J$50,8,FALSE)*PRINCIPAL!$H$185*(1-(PRINCIPAL!$M$185/100)),IF(AND(PRINCIPAL!$H$185&lt;&gt;"",L702=PRINCIPAL!$N$185),VLOOKUP($S$672,'Banco de Dados'!$B$4:$J$50,8,FALSE)*PRINCIPAL!$H$185*(1-(PRINCIPAL!$O$185/100)),IF(PRINCIPAL!$H$185&lt;&gt;"",VLOOKUP($S$672,'Banco de Dados'!$B$4:$J$50,8,FALSE)*PRINCIPAL!$H$185,IF(OR(L702=PRINCIPAL!$I$185,L702=PRINCIPAL!$I$185+PRINCIPAL!$I$185,L702=PRINCIPAL!$I$185+PRINCIPAL!$I$185+PRINCIPAL!$I$185),0,IF(L702=PRINCIPAL!$J$185,VLOOKUP($S$672,'Banco de Dados'!$B$4:$J$50,6,FALSE)*(1-(PRINCIPAL!$K$185/100)),IF(L702=PRINCIPAL!$L$185,VLOOKUP($S$672,'Banco de Dados'!$B$4:$J$50,6,FALSE)*(1-(PRINCIPAL!$M$185/100)),IF(L702=PRINCIPAL!$N$185,VLOOKUP($S$672,'Banco de Dados'!$B$4:$J$50,6,FALSE)*(1-(PRINCIPAL!$O$185/100)),VLOOKUP($S$672,'Banco de Dados'!$B$4:$J$50,6,FALSE)))))))))),"")</f>
        <v/>
      </c>
      <c r="S702" s="29" t="str">
        <f>IFERROR(R702*(IFERROR(VLOOKUP($S$672,'Banco de Dados'!$B$4:$J$50,4,FALSE),"ERRO")),"")</f>
        <v/>
      </c>
      <c r="T702" s="29" t="str">
        <f t="shared" si="478"/>
        <v/>
      </c>
      <c r="U702" s="103" t="str">
        <f>IFERROR(T702*(C702*(PRINCIPAL!$G$185/100))*0.47*(44/12),"")</f>
        <v/>
      </c>
      <c r="V702" s="103" t="str">
        <f t="shared" si="454"/>
        <v/>
      </c>
      <c r="W702" s="30" t="str">
        <f>IFERROR(IF(AND(PRINCIPAL!$H$186&lt;&gt;"",OR(L702=PRINCIPAL!$I$186,L702=PRINCIPAL!$I$186+PRINCIPAL!$I$186,L702=PRINCIPAL!$I$186+PRINCIPAL!$I$186+PRINCIPAL!$I$186)),0,IF(AND(PRINCIPAL!$H$186&lt;&gt;"",L702=PRINCIPAL!$J$186),VLOOKUP($X$672,'Banco de Dados'!$B$4:$J$50,8,FALSE)*PRINCIPAL!$H$186*(1-(PRINCIPAL!$K$186/100)),IF(AND(PRINCIPAL!$H$186&lt;&gt;"",L702=PRINCIPAL!$L$186),VLOOKUP($X$672,'Banco de Dados'!$B$4:$J$50,8,FALSE)*PRINCIPAL!$H$186*(1-(PRINCIPAL!$M$186/100)),IF(AND(PRINCIPAL!$H$186&lt;&gt;"",L702=PRINCIPAL!$N$186),VLOOKUP($X$672,'Banco de Dados'!$B$4:$J$50,8,FALSE)*PRINCIPAL!$H$186*(1-(PRINCIPAL!$O$186/100)),IF(PRINCIPAL!$H$186&lt;&gt;"",VLOOKUP($X$672,'Banco de Dados'!$B$4:$J$50,8,FALSE)*PRINCIPAL!$H$186,IF(OR(L702=PRINCIPAL!$I$186,L702=PRINCIPAL!$I$186+PRINCIPAL!$I$186,L702=PRINCIPAL!$I$186+PRINCIPAL!$I$186+PRINCIPAL!$I$186),0,IF(L702=PRINCIPAL!$J$186,VLOOKUP($X$672,'Banco de Dados'!$B$4:$J$50,6,FALSE)*(1-(PRINCIPAL!$K$186/100)),IF(L702=PRINCIPAL!$L$186,VLOOKUP($X$672,'Banco de Dados'!$B$4:$J$50,6,FALSE)*(1-(PRINCIPAL!$M$186/100)),IF(L702=PRINCIPAL!$N$186,VLOOKUP($X$672,'Banco de Dados'!$B$4:$J$50,6,FALSE)*(1-(PRINCIPAL!$O$186/100)),VLOOKUP($X$672,'Banco de Dados'!$B$4:$J$50,6,FALSE)))))))))),"")</f>
        <v/>
      </c>
      <c r="X702" s="29" t="str">
        <f>IFERROR(W702*(IFERROR(VLOOKUP($X$672,'Banco de Dados'!$B$4:$J$50,4,FALSE),"ERRO")),"")</f>
        <v/>
      </c>
      <c r="Y702" s="29" t="str">
        <f t="shared" si="472"/>
        <v/>
      </c>
      <c r="Z702" s="103" t="str">
        <f>IFERROR(Y702*(C702*(PRINCIPAL!$G$186/100))*0.47*(44/12),"")</f>
        <v/>
      </c>
      <c r="AA702" s="111" t="str">
        <f t="shared" si="473"/>
        <v/>
      </c>
      <c r="AB702" s="30" t="str">
        <f>IFERROR(IF(AND(PRINCIPAL!$H$187&lt;&gt;"",OR(L702=PRINCIPAL!$I$187,L702=PRINCIPAL!$I$187+PRINCIPAL!$I$187,L702=PRINCIPAL!$I$187+PRINCIPAL!$I$187+PRINCIPAL!$I$187)),0,IF(AND(PRINCIPAL!$H$187&lt;&gt;"",L702=PRINCIPAL!$J$187),VLOOKUP($AC$672,'Banco de Dados'!$B$4:$J$50,8,FALSE)*PRINCIPAL!$H$187*(1-(PRINCIPAL!$K$187/100)),IF(AND(PRINCIPAL!$H$187&lt;&gt;"",L702=PRINCIPAL!$L$187),VLOOKUP($AC$672,'Banco de Dados'!$B$4:$J$50,8,FALSE)*PRINCIPAL!$H$187*(1-(PRINCIPAL!$M$187/100)),IF(AND(PRINCIPAL!$H$187&lt;&gt;"",L702=PRINCIPAL!$N$187),VLOOKUP($AC$672,'Banco de Dados'!$B$4:$J$50,8,FALSE)*PRINCIPAL!$H$187*(1-(PRINCIPAL!$O$187/100)),IF(PRINCIPAL!$H$187&lt;&gt;"",VLOOKUP($AC$672,'Banco de Dados'!$B$4:$J$50,8,FALSE)*PRINCIPAL!$H$187,IF(OR(L702=PRINCIPAL!$I$187,L702=PRINCIPAL!$I$187+PRINCIPAL!$I$187,L702=PRINCIPAL!$I$187+PRINCIPAL!$I$187+PRINCIPAL!$I$187),0,IF(L702=PRINCIPAL!$J$187,VLOOKUP($AC$672,'Banco de Dados'!$B$4:$J$50,6,FALSE)*(1-(PRINCIPAL!$K$187/100)),IF(L702=PRINCIPAL!$L$187,VLOOKUP($AC$672,'Banco de Dados'!$B$4:$J$50,6,FALSE)*(1-(PRINCIPAL!$M$187/100)),IF(L702=PRINCIPAL!$N$187,VLOOKUP($AC$672,'Banco de Dados'!$B$4:$J$50,6,FALSE)*(1-(PRINCIPAL!$O$187/100)),VLOOKUP($AC$672,'Banco de Dados'!$B$4:$J$50,6,FALSE)))))))))),"")</f>
        <v/>
      </c>
      <c r="AC702" s="29" t="str">
        <f>IFERROR(AB702*(IFERROR(VLOOKUP($AC$672,'Banco de Dados'!$B$4:$J$50,4,FALSE),"ERRO")),"")</f>
        <v/>
      </c>
      <c r="AD702" s="29" t="str">
        <f t="shared" si="463"/>
        <v/>
      </c>
      <c r="AE702" s="103" t="str">
        <f>IFERROR(AD702*(C702*(PRINCIPAL!$G$187/100))*0.47*(44/12),"")</f>
        <v/>
      </c>
      <c r="AF702" s="111" t="str">
        <f t="shared" si="464"/>
        <v/>
      </c>
      <c r="AG702" s="30" t="str">
        <f>IFERROR(IF(AND(PRINCIPAL!$H$188&lt;&gt;"",OR(L702=PRINCIPAL!$I$188,L702=PRINCIPAL!$I$188+PRINCIPAL!$I$188,L702=PRINCIPAL!$I$188+PRINCIPAL!$I$188+PRINCIPAL!$I$188)),0,IF(AND(PRINCIPAL!$H$188&lt;&gt;"",L702=PRINCIPAL!$J$188),VLOOKUP($AH$672,'Banco de Dados'!$B$4:$J$50,8,FALSE)*PRINCIPAL!$H$188*(1-(PRINCIPAL!$K$188/100)),IF(AND(PRINCIPAL!$H$188&lt;&gt;"",L702=PRINCIPAL!$L$188),VLOOKUP($AH$672,'Banco de Dados'!$B$4:$J$50,8,FALSE)*PRINCIPAL!$H$188*(1-(PRINCIPAL!$M$188/100)),IF(AND(PRINCIPAL!$H$188&lt;&gt;"",L702=PRINCIPAL!$N$188),VLOOKUP($AH$672,'Banco de Dados'!$B$4:$J$50,8,FALSE)*PRINCIPAL!$H$188*(1-(PRINCIPAL!$O$188/100)),IF(PRINCIPAL!$H$188&lt;&gt;"",VLOOKUP($AH$672,'Banco de Dados'!$B$4:$J$50,8,FALSE)*PRINCIPAL!$H$188,IF(OR(L702=PRINCIPAL!$I$188,L702=PRINCIPAL!$I$188+PRINCIPAL!$I$188,L702=PRINCIPAL!$I$188+PRINCIPAL!$I$188+PRINCIPAL!$I$188),0,IF(L702=PRINCIPAL!$J$188,VLOOKUP($AH$672,'Banco de Dados'!$B$4:$J$50,6,FALSE)*(1-(PRINCIPAL!$K$188/100)),IF(L702=PRINCIPAL!$L$188,VLOOKUP($AH$672,'Banco de Dados'!$B$4:$J$50,6,FALSE)*(1-(PRINCIPAL!$M$188/100)),IF(L702=PRINCIPAL!$N$188,VLOOKUP($AH$672,'Banco de Dados'!$B$4:$J$50,6,FALSE)*(1-(PRINCIPAL!$O$188/100)),VLOOKUP($AH$672,'Banco de Dados'!$B$4:$J$50,6,FALSE)))))))))),"")</f>
        <v/>
      </c>
      <c r="AH702" s="29" t="str">
        <f>IFERROR(AG702*(IFERROR(VLOOKUP($AH$672,'Banco de Dados'!$B$4:$J$50,4,FALSE),"ERRO")),"")</f>
        <v/>
      </c>
      <c r="AI702" s="29" t="str">
        <f t="shared" si="465"/>
        <v/>
      </c>
      <c r="AJ702" s="103" t="str">
        <f>IFERROR(AI702*(C702*(PRINCIPAL!$G$188/100))*0.47*(44/12),"")</f>
        <v/>
      </c>
      <c r="AK702" s="111" t="str">
        <f t="shared" si="474"/>
        <v/>
      </c>
      <c r="AL702" s="30" t="str">
        <f>IFERROR(IF(AND(PRINCIPAL!$H$189&lt;&gt;"",OR(L702=PRINCIPAL!$I$189,L702=PRINCIPAL!$I$189+PRINCIPAL!$I$189,L702=PRINCIPAL!$I$189+PRINCIPAL!$I$189+PRINCIPAL!$I$189)),0,IF(AND(PRINCIPAL!$H$189&lt;&gt;"",L702=PRINCIPAL!$J$189),VLOOKUP($AM$672,'Banco de Dados'!$B$4:$J$50,8,FALSE)*PRINCIPAL!$H$189*(1-(PRINCIPAL!$K$189/100)),IF(AND(PRINCIPAL!$H$189&lt;&gt;"",L702=PRINCIPAL!$L$189),VLOOKUP($AM$672,'Banco de Dados'!$B$4:$J$50,8,FALSE)*PRINCIPAL!$H$189*(1-(PRINCIPAL!$M$189/100)),IF(AND(PRINCIPAL!$H$189&lt;&gt;"",L702=PRINCIPAL!$N$189),VLOOKUP($AM$672,'Banco de Dados'!$B$4:$J$50,8,FALSE)*PRINCIPAL!$H$189*(1-(PRINCIPAL!$O$189/100)),IF(PRINCIPAL!$H$189&lt;&gt;"",VLOOKUP($AM$672,'Banco de Dados'!$B$4:$J$50,8,FALSE)*PRINCIPAL!$H$189,IF(OR(L702=PRINCIPAL!$I$189,L702=PRINCIPAL!$I$189+PRINCIPAL!$I$189,L702=PRINCIPAL!$I$189+PRINCIPAL!$I$189+PRINCIPAL!$I$189),0,IF(L702=PRINCIPAL!$J$189,VLOOKUP($AM$672,'Banco de Dados'!$B$4:$J$50,6,FALSE)*(1-(PRINCIPAL!$K$189/100)),IF(L702=PRINCIPAL!$L$189,VLOOKUP($AM$672,'Banco de Dados'!$B$4:$J$50,6,FALSE)*(1-(PRINCIPAL!$M$189/100)),IF(L702=PRINCIPAL!$N$189,VLOOKUP($AM$672,'Banco de Dados'!$B$4:$J$50,6,FALSE)*(1-(PRINCIPAL!$O$189/100)),VLOOKUP($AM$672,'Banco de Dados'!$B$4:$J$50,6,FALSE)))))))))),"")</f>
        <v/>
      </c>
      <c r="AM702" s="29" t="str">
        <f>IFERROR(AL702*(IFERROR(VLOOKUP($AM$672,'Banco de Dados'!$B$4:$J$50,4,FALSE),"ERRO")),"")</f>
        <v/>
      </c>
      <c r="AN702" s="29" t="str">
        <f t="shared" si="466"/>
        <v/>
      </c>
      <c r="AO702" s="103" t="str">
        <f>IFERROR(AN702*(C702*(PRINCIPAL!$G$189/100))*0.47*(44/12),"")</f>
        <v/>
      </c>
      <c r="AP702" s="111" t="str">
        <f t="shared" si="467"/>
        <v/>
      </c>
      <c r="AQ702" s="30" t="str">
        <f>IFERROR(IF(AND(PRINCIPAL!$H$190&lt;&gt;"",OR(L702=PRINCIPAL!$I$190,L702=PRINCIPAL!$I$190+PRINCIPAL!$I$190,L702=PRINCIPAL!$I$190+PRINCIPAL!$I$190+PRINCIPAL!$I$190)),0,IF(AND(PRINCIPAL!$H$190&lt;&gt;"",L702=PRINCIPAL!$J$190),VLOOKUP($AR$672,'Banco de Dados'!$B$4:$J$50,8,FALSE)*PRINCIPAL!$H$190*(1-(PRINCIPAL!$K$190/100)),IF(AND(PRINCIPAL!$H$190&lt;&gt;"",L702=PRINCIPAL!$L$190),VLOOKUP($AR$672,'Banco de Dados'!$B$4:$J$50,8,FALSE)*PRINCIPAL!$H$190*(1-(PRINCIPAL!$M$190/100)),IF(AND(PRINCIPAL!$H$190&lt;&gt;"",L702=PRINCIPAL!$N$190),VLOOKUP($AR$672,'Banco de Dados'!$B$4:$J$50,8,FALSE)*PRINCIPAL!$H$190*(1-(PRINCIPAL!$O$190/100)),IF(PRINCIPAL!$H$190&lt;&gt;"",VLOOKUP($AR$672,'Banco de Dados'!$B$4:$J$50,8,FALSE)*PRINCIPAL!$H$190,IF(OR(L702=PRINCIPAL!$I$190,L702=PRINCIPAL!$I$190+PRINCIPAL!$I$190,L702=PRINCIPAL!$I$190+PRINCIPAL!$I$190+PRINCIPAL!$I$190),0,IF(L702=PRINCIPAL!$J$190,VLOOKUP($AR$672,'Banco de Dados'!$B$4:$J$50,6,FALSE)*(1-(PRINCIPAL!$K$190/100)),IF(L702=PRINCIPAL!$L$190,VLOOKUP($AR$672,'Banco de Dados'!$B$4:$J$50,6,FALSE)*(1-(PRINCIPAL!$M$190/100)),IF(L702=PRINCIPAL!$N$190,VLOOKUP($AR$672,'Banco de Dados'!$B$4:$J$50,6,FALSE)*(1-(PRINCIPAL!$O$190/100)),VLOOKUP($AR$672,'Banco de Dados'!$B$4:$J$50,6,FALSE)))))))))),"")</f>
        <v/>
      </c>
      <c r="AR702" s="29" t="str">
        <f>IFERROR(AQ702*(IFERROR(VLOOKUP($AR$672,'Banco de Dados'!$B$4:$J$50,4,FALSE),"ERRO")),"")</f>
        <v/>
      </c>
      <c r="AS702" s="29" t="str">
        <f t="shared" si="468"/>
        <v/>
      </c>
      <c r="AT702" s="103" t="str">
        <f>IFERROR(AS702*(C702*(PRINCIPAL!$G$190/100))*0.47*(44/12),"")</f>
        <v/>
      </c>
      <c r="AU702" s="111" t="str">
        <f t="shared" si="469"/>
        <v/>
      </c>
      <c r="AV702" s="30" t="str">
        <f>IFERROR(IF(AND(PRINCIPAL!$H$191&lt;&gt;"",OR(L702=PRINCIPAL!$I$191,L702=PRINCIPAL!$I$191+PRINCIPAL!$I$191,L702=PRINCIPAL!$I$191+PRINCIPAL!$I$191+PRINCIPAL!$I$191)),0,IF(AND(PRINCIPAL!$H$191&lt;&gt;"",L702=PRINCIPAL!$J$191),VLOOKUP($AW$672,'Banco de Dados'!$B$4:$J$50,8,FALSE)*PRINCIPAL!$H$191*(1-(PRINCIPAL!$K$191/100)),IF(AND(PRINCIPAL!$H$191&lt;&gt;"",L702=PRINCIPAL!$L$191),VLOOKUP($AW$672,'Banco de Dados'!$B$4:$J$50,8,FALSE)*PRINCIPAL!$H$191*(1-(PRINCIPAL!$M$191/100)),IF(AND(PRINCIPAL!$H$191&lt;&gt;"",L702=PRINCIPAL!$N$191),VLOOKUP($AW$672,'Banco de Dados'!$B$4:$J$50,8,FALSE)*PRINCIPAL!$H$191*(1-(PRINCIPAL!$O$191/100)),IF(PRINCIPAL!$H$191&lt;&gt;"",VLOOKUP($AW$672,'Banco de Dados'!$B$4:$J$50,8,FALSE)*PRINCIPAL!$H$191,IF(OR(L702=PRINCIPAL!$I$191,L702=PRINCIPAL!$I$191+PRINCIPAL!$I$191,L702=PRINCIPAL!$I$191+PRINCIPAL!$I$191+PRINCIPAL!$I$191),0,IF(L702=PRINCIPAL!$J$191,VLOOKUP($AW$672,'Banco de Dados'!$B$4:$J$50,6,FALSE)*(1-(PRINCIPAL!$K$191/100)),IF(L702=PRINCIPAL!$L$191,VLOOKUP($AW$672,'Banco de Dados'!$B$4:$J$50,6,FALSE)*(1-(PRINCIPAL!$M$191/100)),IF(L702=PRINCIPAL!$N$191,VLOOKUP($AW$672,'Banco de Dados'!$B$4:$J$50,6,FALSE)*(1-(PRINCIPAL!$O$191/100)),VLOOKUP($AW$672,'Banco de Dados'!$B$4:$J$50,6,FALSE)))))))))),"")</f>
        <v/>
      </c>
      <c r="AW702" s="29" t="str">
        <f>IFERROR(AV702*(IFERROR(VLOOKUP($AW$672,'Banco de Dados'!$B$4:$J$50,4,FALSE),"ERRO")),"")</f>
        <v/>
      </c>
      <c r="AX702" s="29" t="str">
        <f t="shared" si="470"/>
        <v/>
      </c>
      <c r="AY702" s="103" t="str">
        <f>IFERROR(AX702*(C702*(PRINCIPAL!$G$191/100))*0.47*(44/12),"")</f>
        <v/>
      </c>
      <c r="AZ702" s="111" t="str">
        <f t="shared" si="475"/>
        <v/>
      </c>
      <c r="BA702" s="30" t="str">
        <f>IFERROR(IF(AND(PRINCIPAL!$H$192&lt;&gt;"",OR(L702=PRINCIPAL!$I$192,L702=PRINCIPAL!$I$192+PRINCIPAL!$I$192,L702=PRINCIPAL!$I$192+PRINCIPAL!$I$192+PRINCIPAL!$I$192)),0,IF(AND(PRINCIPAL!$H$192&lt;&gt;"",L702=PRINCIPAL!$J$192),VLOOKUP($BB$672,'Banco de Dados'!$B$4:$J$50,8,FALSE)*PRINCIPAL!$H$192*(1-(PRINCIPAL!$K$192/100)),IF(AND(PRINCIPAL!$H$192&lt;&gt;"",L702=PRINCIPAL!$L$192),VLOOKUP($BB$672,'Banco de Dados'!$B$4:$J$50,8,FALSE)*PRINCIPAL!$H$192*(1-(PRINCIPAL!$M$192/100)),IF(AND(PRINCIPAL!$H$192&lt;&gt;"",L702=PRINCIPAL!$N$192),VLOOKUP($BB$672,'Banco de Dados'!$B$4:$J$50,8,FALSE)*PRINCIPAL!$H$192*(1-(PRINCIPAL!$O$192/100)),IF(PRINCIPAL!$H$192&lt;&gt;"",VLOOKUP($BB$672,'Banco de Dados'!$B$4:$J$50,8,FALSE)*PRINCIPAL!$H$192,IF(OR(L702=PRINCIPAL!$I$192,L702=PRINCIPAL!$I$192+PRINCIPAL!$I$192,L702=PRINCIPAL!$I$192+PRINCIPAL!$I$192+PRINCIPAL!$I$192),0,IF(L702=PRINCIPAL!$J$192,VLOOKUP($BB$672,'Banco de Dados'!$B$4:$J$50,6,FALSE)*(1-(PRINCIPAL!$K$192/100)),IF(L702=PRINCIPAL!$L$192,VLOOKUP($BB$672,'Banco de Dados'!$B$4:$J$50,6,FALSE)*(1-(PRINCIPAL!$M$192/100)),IF(L702=PRINCIPAL!$N$192,VLOOKUP($BB$672,'Banco de Dados'!$B$4:$J$50,6,FALSE)*(1-(PRINCIPAL!$O$192/100)),VLOOKUP($BB$672,'Banco de Dados'!$B$4:$J$50,6,FALSE)))))))))),"")</f>
        <v/>
      </c>
      <c r="BB702" s="29" t="str">
        <f>IFERROR(BA702*(IFERROR(VLOOKUP($BB$672,'Banco de Dados'!$B$4:$J$50,4,FALSE),"ERRO")),"")</f>
        <v/>
      </c>
      <c r="BC702" s="29" t="str">
        <f t="shared" si="476"/>
        <v/>
      </c>
      <c r="BD702" s="103" t="str">
        <f>IFERROR(BC702*(C702*(PRINCIPAL!$G$192/100))*0.47*(44/12),"")</f>
        <v/>
      </c>
      <c r="BE702" s="111" t="str">
        <f t="shared" si="455"/>
        <v/>
      </c>
      <c r="BF702" s="30" t="str">
        <f>IFERROR(IF(AND(PRINCIPAL!$H$193&lt;&gt;"",OR(L702=PRINCIPAL!$I$193,L702=PRINCIPAL!$I$193+PRINCIPAL!$I$193,L702=PRINCIPAL!$I$193+PRINCIPAL!$I$193+PRINCIPAL!$I$193)),0,IF(AND(PRINCIPAL!$H$193&lt;&gt;"",L702=PRINCIPAL!$J$193),VLOOKUP($BG$672,'Banco de Dados'!$B$4:$J$50,8,FALSE)*PRINCIPAL!$H$193*(1-(PRINCIPAL!$K$193/100)),IF(AND(PRINCIPAL!$H$193&lt;&gt;"",L702=PRINCIPAL!$L$193),VLOOKUP($BG$672,'Banco de Dados'!$B$4:$J$50,8,FALSE)*PRINCIPAL!$H$193*(1-(PRINCIPAL!$M$193/100)),IF(AND(PRINCIPAL!$H$193&lt;&gt;"",L702=PRINCIPAL!$N$193),VLOOKUP($BG$672,'Banco de Dados'!$B$4:$J$50,8,FALSE)*PRINCIPAL!$H$193*(1-(PRINCIPAL!$O$193/100)),IF(PRINCIPAL!$H$193&lt;&gt;"",VLOOKUP($BG$672,'Banco de Dados'!$B$4:$J$50,8,FALSE)*PRINCIPAL!$H$193,IF(OR(L702=PRINCIPAL!$I$193,L702=PRINCIPAL!$I$193+PRINCIPAL!$I$193,L702=PRINCIPAL!$I$193+PRINCIPAL!$I$193+PRINCIPAL!$I$193),0,IF(L702=PRINCIPAL!$J$193,VLOOKUP($BG$672,'Banco de Dados'!$B$4:$J$50,6,FALSE)*(1-(PRINCIPAL!$K$193/100)),IF(L702=PRINCIPAL!$L$193,VLOOKUP($BG$672,'Banco de Dados'!$B$4:$J$50,6,FALSE)*(1-(PRINCIPAL!$M$193/100)),IF(L702=PRINCIPAL!$N$193,VLOOKUP($BG$672,'Banco de Dados'!$B$4:$J$50,6,FALSE)*(1-(PRINCIPAL!$O$193/100)),VLOOKUP($BG$672,'Banco de Dados'!$B$4:$J$50,6,FALSE)))))))))),"")</f>
        <v/>
      </c>
      <c r="BG702" s="29" t="str">
        <f>IFERROR(BF702*(IFERROR(VLOOKUP($BG$672,'Banco de Dados'!$B$4:$J$50,4,FALSE),"ERRO")),"")</f>
        <v/>
      </c>
      <c r="BH702" s="29" t="str">
        <f t="shared" si="471"/>
        <v/>
      </c>
      <c r="BI702" s="103" t="str">
        <f>IFERROR(BH702*(C702*(PRINCIPAL!$G$193/100))*0.47*(44/12),"")</f>
        <v/>
      </c>
      <c r="BJ702" s="102" t="str">
        <f t="shared" si="456"/>
        <v/>
      </c>
    </row>
    <row r="703" spans="2:62" ht="12.75" customHeight="1" x14ac:dyDescent="0.3">
      <c r="B703" s="326">
        <f t="shared" si="457"/>
        <v>2049</v>
      </c>
      <c r="C703" s="340"/>
      <c r="D703" s="1"/>
      <c r="E703" s="116">
        <v>29</v>
      </c>
      <c r="F703" s="24" t="str">
        <f>IFERROR(VLOOKUP($G$672,'Banco de Dados'!$B$4:$J$50,6,FALSE),"")</f>
        <v/>
      </c>
      <c r="G703" s="25" t="str">
        <f>IFERROR(F703*(IFERROR(VLOOKUP($G$672,'Banco de Dados'!$B$4:$J$50,4,FALSE),"ERRO")),"")</f>
        <v/>
      </c>
      <c r="H703" s="25" t="str">
        <f t="shared" si="458"/>
        <v/>
      </c>
      <c r="I703" s="103" t="str">
        <f t="shared" si="459"/>
        <v/>
      </c>
      <c r="J703" s="117" t="str">
        <f t="shared" si="460"/>
        <v/>
      </c>
      <c r="K703" s="1"/>
      <c r="L703" s="91">
        <v>29</v>
      </c>
      <c r="M703" s="24" t="str">
        <f>IFERROR(IF(AND(PRINCIPAL!$H$184&lt;&gt;"",OR(L703=PRINCIPAL!$I$184,L703=PRINCIPAL!$I$184+PRINCIPAL!$I$184,L703=PRINCIPAL!$I$184+PRINCIPAL!$I$184+PRINCIPAL!$I$184)),0,IF(AND(PRINCIPAL!$H$184&lt;&gt;"",L703=PRINCIPAL!$J$184),VLOOKUP($N$672,'Banco de Dados'!$B$4:$J$50,8,FALSE)*PRINCIPAL!$H$184*(1-(PRINCIPAL!$K$184/100)),IF(AND(PRINCIPAL!$H$184&lt;&gt;"",L703=PRINCIPAL!$L$184),VLOOKUP($N$672,'Banco de Dados'!$B$4:$J$50,8,FALSE)*PRINCIPAL!$H$184*(1-(PRINCIPAL!$M$184/100)),IF(AND(PRINCIPAL!$H$184&lt;&gt;"",L703=PRINCIPAL!$N$184),VLOOKUP($N$672,'Banco de Dados'!$B$4:$J$50,8,FALSE)*PRINCIPAL!$H$184*(1-(PRINCIPAL!$O$184/100)),IF(PRINCIPAL!$H$184&lt;&gt;"",VLOOKUP($N$672,'Banco de Dados'!$B$4:$J$50,8,FALSE)*PRINCIPAL!$H$184,IF(OR(L703=PRINCIPAL!$I$184,L703=PRINCIPAL!$I$184+PRINCIPAL!$I$184,L703=PRINCIPAL!$I$184+PRINCIPAL!$I$184+PRINCIPAL!$I$184),0,IF(L703=PRINCIPAL!$J$184,VLOOKUP($N$672,'Banco de Dados'!$B$4:$J$50,6,FALSE)*(1-(PRINCIPAL!$K$184/100)),IF(L703=PRINCIPAL!$L$184,VLOOKUP($N$672,'Banco de Dados'!$B$4:$J$50,6,FALSE)*(1-(PRINCIPAL!$M$184/100)),IF(L703=PRINCIPAL!$N$184,VLOOKUP($N$672,'Banco de Dados'!$B$4:$J$50,6,FALSE)*(1-(PRINCIPAL!$O$184/100)),VLOOKUP($N$672,'Banco de Dados'!$B$4:$J$50,6,FALSE)))))))))),"")</f>
        <v/>
      </c>
      <c r="N703" s="25" t="str">
        <f>IFERROR(M703*(IFERROR(VLOOKUP($N$672,'Banco de Dados'!$B$4:$J$50,4,FALSE),"ERRO")),"")</f>
        <v/>
      </c>
      <c r="O703" s="25" t="str">
        <f t="shared" si="479"/>
        <v/>
      </c>
      <c r="P703" s="103" t="str">
        <f>IFERROR(O703*(C703*(PRINCIPAL!$G$184/100))*0.47*(44/12),"")</f>
        <v/>
      </c>
      <c r="Q703" s="107" t="str">
        <f t="shared" si="481"/>
        <v/>
      </c>
      <c r="R703" s="29" t="str">
        <f>IFERROR(IF(AND(PRINCIPAL!$H$185&lt;&gt;"",OR(L703=PRINCIPAL!$I$185,L703=PRINCIPAL!$I$185+PRINCIPAL!$I$185,L703=PRINCIPAL!$I$185+PRINCIPAL!$I$185+PRINCIPAL!$I$185)),0,IF(AND(PRINCIPAL!$H$185&lt;&gt;"",L703=PRINCIPAL!$J$185),VLOOKUP($S$672,'Banco de Dados'!$B$4:$J$50,8,FALSE)*PRINCIPAL!$H$185*(1-(PRINCIPAL!$K$185/100)),IF(AND(PRINCIPAL!$H$185&lt;&gt;"",L703=PRINCIPAL!$L$185),VLOOKUP($S$672,'Banco de Dados'!$B$4:$J$50,8,FALSE)*PRINCIPAL!$H$185*(1-(PRINCIPAL!$M$185/100)),IF(AND(PRINCIPAL!$H$185&lt;&gt;"",L703=PRINCIPAL!$N$185),VLOOKUP($S$672,'Banco de Dados'!$B$4:$J$50,8,FALSE)*PRINCIPAL!$H$185*(1-(PRINCIPAL!$O$185/100)),IF(PRINCIPAL!$H$185&lt;&gt;"",VLOOKUP($S$672,'Banco de Dados'!$B$4:$J$50,8,FALSE)*PRINCIPAL!$H$185,IF(OR(L703=PRINCIPAL!$I$185,L703=PRINCIPAL!$I$185+PRINCIPAL!$I$185,L703=PRINCIPAL!$I$185+PRINCIPAL!$I$185+PRINCIPAL!$I$185),0,IF(L703=PRINCIPAL!$J$185,VLOOKUP($S$672,'Banco de Dados'!$B$4:$J$50,6,FALSE)*(1-(PRINCIPAL!$K$185/100)),IF(L703=PRINCIPAL!$L$185,VLOOKUP($S$672,'Banco de Dados'!$B$4:$J$50,6,FALSE)*(1-(PRINCIPAL!$M$185/100)),IF(L703=PRINCIPAL!$N$185,VLOOKUP($S$672,'Banco de Dados'!$B$4:$J$50,6,FALSE)*(1-(PRINCIPAL!$O$185/100)),VLOOKUP($S$672,'Banco de Dados'!$B$4:$J$50,6,FALSE)))))))))),"")</f>
        <v/>
      </c>
      <c r="S703" s="29" t="str">
        <f>IFERROR(R703*(IFERROR(VLOOKUP($S$672,'Banco de Dados'!$B$4:$J$50,4,FALSE),"ERRO")),"")</f>
        <v/>
      </c>
      <c r="T703" s="29" t="str">
        <f t="shared" si="478"/>
        <v/>
      </c>
      <c r="U703" s="103" t="str">
        <f>IFERROR(T703*(C703*(PRINCIPAL!$G$185/100))*0.47*(44/12),"")</f>
        <v/>
      </c>
      <c r="V703" s="103" t="str">
        <f t="shared" si="454"/>
        <v/>
      </c>
      <c r="W703" s="30" t="str">
        <f>IFERROR(IF(AND(PRINCIPAL!$H$186&lt;&gt;"",OR(L703=PRINCIPAL!$I$186,L703=PRINCIPAL!$I$186+PRINCIPAL!$I$186,L703=PRINCIPAL!$I$186+PRINCIPAL!$I$186+PRINCIPAL!$I$186)),0,IF(AND(PRINCIPAL!$H$186&lt;&gt;"",L703=PRINCIPAL!$J$186),VLOOKUP($X$672,'Banco de Dados'!$B$4:$J$50,8,FALSE)*PRINCIPAL!$H$186*(1-(PRINCIPAL!$K$186/100)),IF(AND(PRINCIPAL!$H$186&lt;&gt;"",L703=PRINCIPAL!$L$186),VLOOKUP($X$672,'Banco de Dados'!$B$4:$J$50,8,FALSE)*PRINCIPAL!$H$186*(1-(PRINCIPAL!$M$186/100)),IF(AND(PRINCIPAL!$H$186&lt;&gt;"",L703=PRINCIPAL!$N$186),VLOOKUP($X$672,'Banco de Dados'!$B$4:$J$50,8,FALSE)*PRINCIPAL!$H$186*(1-(PRINCIPAL!$O$186/100)),IF(PRINCIPAL!$H$186&lt;&gt;"",VLOOKUP($X$672,'Banco de Dados'!$B$4:$J$50,8,FALSE)*PRINCIPAL!$H$186,IF(OR(L703=PRINCIPAL!$I$186,L703=PRINCIPAL!$I$186+PRINCIPAL!$I$186,L703=PRINCIPAL!$I$186+PRINCIPAL!$I$186+PRINCIPAL!$I$186),0,IF(L703=PRINCIPAL!$J$186,VLOOKUP($X$672,'Banco de Dados'!$B$4:$J$50,6,FALSE)*(1-(PRINCIPAL!$K$186/100)),IF(L703=PRINCIPAL!$L$186,VLOOKUP($X$672,'Banco de Dados'!$B$4:$J$50,6,FALSE)*(1-(PRINCIPAL!$M$186/100)),IF(L703=PRINCIPAL!$N$186,VLOOKUP($X$672,'Banco de Dados'!$B$4:$J$50,6,FALSE)*(1-(PRINCIPAL!$O$186/100)),VLOOKUP($X$672,'Banco de Dados'!$B$4:$J$50,6,FALSE)))))))))),"")</f>
        <v/>
      </c>
      <c r="X703" s="29" t="str">
        <f>IFERROR(W703*(IFERROR(VLOOKUP($X$672,'Banco de Dados'!$B$4:$J$50,4,FALSE),"ERRO")),"")</f>
        <v/>
      </c>
      <c r="Y703" s="29" t="str">
        <f t="shared" si="472"/>
        <v/>
      </c>
      <c r="Z703" s="103" t="str">
        <f>IFERROR(Y703*(C703*(PRINCIPAL!$G$186/100))*0.47*(44/12),"")</f>
        <v/>
      </c>
      <c r="AA703" s="111" t="str">
        <f t="shared" si="473"/>
        <v/>
      </c>
      <c r="AB703" s="30" t="str">
        <f>IFERROR(IF(AND(PRINCIPAL!$H$187&lt;&gt;"",OR(L703=PRINCIPAL!$I$187,L703=PRINCIPAL!$I$187+PRINCIPAL!$I$187,L703=PRINCIPAL!$I$187+PRINCIPAL!$I$187+PRINCIPAL!$I$187)),0,IF(AND(PRINCIPAL!$H$187&lt;&gt;"",L703=PRINCIPAL!$J$187),VLOOKUP($AC$672,'Banco de Dados'!$B$4:$J$50,8,FALSE)*PRINCIPAL!$H$187*(1-(PRINCIPAL!$K$187/100)),IF(AND(PRINCIPAL!$H$187&lt;&gt;"",L703=PRINCIPAL!$L$187),VLOOKUP($AC$672,'Banco de Dados'!$B$4:$J$50,8,FALSE)*PRINCIPAL!$H$187*(1-(PRINCIPAL!$M$187/100)),IF(AND(PRINCIPAL!$H$187&lt;&gt;"",L703=PRINCIPAL!$N$187),VLOOKUP($AC$672,'Banco de Dados'!$B$4:$J$50,8,FALSE)*PRINCIPAL!$H$187*(1-(PRINCIPAL!$O$187/100)),IF(PRINCIPAL!$H$187&lt;&gt;"",VLOOKUP($AC$672,'Banco de Dados'!$B$4:$J$50,8,FALSE)*PRINCIPAL!$H$187,IF(OR(L703=PRINCIPAL!$I$187,L703=PRINCIPAL!$I$187+PRINCIPAL!$I$187,L703=PRINCIPAL!$I$187+PRINCIPAL!$I$187+PRINCIPAL!$I$187),0,IF(L703=PRINCIPAL!$J$187,VLOOKUP($AC$672,'Banco de Dados'!$B$4:$J$50,6,FALSE)*(1-(PRINCIPAL!$K$187/100)),IF(L703=PRINCIPAL!$L$187,VLOOKUP($AC$672,'Banco de Dados'!$B$4:$J$50,6,FALSE)*(1-(PRINCIPAL!$M$187/100)),IF(L703=PRINCIPAL!$N$187,VLOOKUP($AC$672,'Banco de Dados'!$B$4:$J$50,6,FALSE)*(1-(PRINCIPAL!$O$187/100)),VLOOKUP($AC$672,'Banco de Dados'!$B$4:$J$50,6,FALSE)))))))))),"")</f>
        <v/>
      </c>
      <c r="AC703" s="29" t="str">
        <f>IFERROR(AB703*(IFERROR(VLOOKUP($AC$672,'Banco de Dados'!$B$4:$J$50,4,FALSE),"ERRO")),"")</f>
        <v/>
      </c>
      <c r="AD703" s="29" t="str">
        <f t="shared" si="463"/>
        <v/>
      </c>
      <c r="AE703" s="103" t="str">
        <f>IFERROR(AD703*(C703*(PRINCIPAL!$G$187/100))*0.47*(44/12),"")</f>
        <v/>
      </c>
      <c r="AF703" s="111" t="str">
        <f t="shared" si="464"/>
        <v/>
      </c>
      <c r="AG703" s="30" t="str">
        <f>IFERROR(IF(AND(PRINCIPAL!$H$188&lt;&gt;"",OR(L703=PRINCIPAL!$I$188,L703=PRINCIPAL!$I$188+PRINCIPAL!$I$188,L703=PRINCIPAL!$I$188+PRINCIPAL!$I$188+PRINCIPAL!$I$188)),0,IF(AND(PRINCIPAL!$H$188&lt;&gt;"",L703=PRINCIPAL!$J$188),VLOOKUP($AH$672,'Banco de Dados'!$B$4:$J$50,8,FALSE)*PRINCIPAL!$H$188*(1-(PRINCIPAL!$K$188/100)),IF(AND(PRINCIPAL!$H$188&lt;&gt;"",L703=PRINCIPAL!$L$188),VLOOKUP($AH$672,'Banco de Dados'!$B$4:$J$50,8,FALSE)*PRINCIPAL!$H$188*(1-(PRINCIPAL!$M$188/100)),IF(AND(PRINCIPAL!$H$188&lt;&gt;"",L703=PRINCIPAL!$N$188),VLOOKUP($AH$672,'Banco de Dados'!$B$4:$J$50,8,FALSE)*PRINCIPAL!$H$188*(1-(PRINCIPAL!$O$188/100)),IF(PRINCIPAL!$H$188&lt;&gt;"",VLOOKUP($AH$672,'Banco de Dados'!$B$4:$J$50,8,FALSE)*PRINCIPAL!$H$188,IF(OR(L703=PRINCIPAL!$I$188,L703=PRINCIPAL!$I$188+PRINCIPAL!$I$188,L703=PRINCIPAL!$I$188+PRINCIPAL!$I$188+PRINCIPAL!$I$188),0,IF(L703=PRINCIPAL!$J$188,VLOOKUP($AH$672,'Banco de Dados'!$B$4:$J$50,6,FALSE)*(1-(PRINCIPAL!$K$188/100)),IF(L703=PRINCIPAL!$L$188,VLOOKUP($AH$672,'Banco de Dados'!$B$4:$J$50,6,FALSE)*(1-(PRINCIPAL!$M$188/100)),IF(L703=PRINCIPAL!$N$188,VLOOKUP($AH$672,'Banco de Dados'!$B$4:$J$50,6,FALSE)*(1-(PRINCIPAL!$O$188/100)),VLOOKUP($AH$672,'Banco de Dados'!$B$4:$J$50,6,FALSE)))))))))),"")</f>
        <v/>
      </c>
      <c r="AH703" s="29" t="str">
        <f>IFERROR(AG703*(IFERROR(VLOOKUP($AH$672,'Banco de Dados'!$B$4:$J$50,4,FALSE),"ERRO")),"")</f>
        <v/>
      </c>
      <c r="AI703" s="29" t="str">
        <f t="shared" si="465"/>
        <v/>
      </c>
      <c r="AJ703" s="103" t="str">
        <f>IFERROR(AI703*(C703*(PRINCIPAL!$G$188/100))*0.47*(44/12),"")</f>
        <v/>
      </c>
      <c r="AK703" s="111" t="str">
        <f t="shared" si="474"/>
        <v/>
      </c>
      <c r="AL703" s="30" t="str">
        <f>IFERROR(IF(AND(PRINCIPAL!$H$189&lt;&gt;"",OR(L703=PRINCIPAL!$I$189,L703=PRINCIPAL!$I$189+PRINCIPAL!$I$189,L703=PRINCIPAL!$I$189+PRINCIPAL!$I$189+PRINCIPAL!$I$189)),0,IF(AND(PRINCIPAL!$H$189&lt;&gt;"",L703=PRINCIPAL!$J$189),VLOOKUP($AM$672,'Banco de Dados'!$B$4:$J$50,8,FALSE)*PRINCIPAL!$H$189*(1-(PRINCIPAL!$K$189/100)),IF(AND(PRINCIPAL!$H$189&lt;&gt;"",L703=PRINCIPAL!$L$189),VLOOKUP($AM$672,'Banco de Dados'!$B$4:$J$50,8,FALSE)*PRINCIPAL!$H$189*(1-(PRINCIPAL!$M$189/100)),IF(AND(PRINCIPAL!$H$189&lt;&gt;"",L703=PRINCIPAL!$N$189),VLOOKUP($AM$672,'Banco de Dados'!$B$4:$J$50,8,FALSE)*PRINCIPAL!$H$189*(1-(PRINCIPAL!$O$189/100)),IF(PRINCIPAL!$H$189&lt;&gt;"",VLOOKUP($AM$672,'Banco de Dados'!$B$4:$J$50,8,FALSE)*PRINCIPAL!$H$189,IF(OR(L703=PRINCIPAL!$I$189,L703=PRINCIPAL!$I$189+PRINCIPAL!$I$189,L703=PRINCIPAL!$I$189+PRINCIPAL!$I$189+PRINCIPAL!$I$189),0,IF(L703=PRINCIPAL!$J$189,VLOOKUP($AM$672,'Banco de Dados'!$B$4:$J$50,6,FALSE)*(1-(PRINCIPAL!$K$189/100)),IF(L703=PRINCIPAL!$L$189,VLOOKUP($AM$672,'Banco de Dados'!$B$4:$J$50,6,FALSE)*(1-(PRINCIPAL!$M$189/100)),IF(L703=PRINCIPAL!$N$189,VLOOKUP($AM$672,'Banco de Dados'!$B$4:$J$50,6,FALSE)*(1-(PRINCIPAL!$O$189/100)),VLOOKUP($AM$672,'Banco de Dados'!$B$4:$J$50,6,FALSE)))))))))),"")</f>
        <v/>
      </c>
      <c r="AM703" s="29" t="str">
        <f>IFERROR(AL703*(IFERROR(VLOOKUP($AM$672,'Banco de Dados'!$B$4:$J$50,4,FALSE),"ERRO")),"")</f>
        <v/>
      </c>
      <c r="AN703" s="29" t="str">
        <f t="shared" si="466"/>
        <v/>
      </c>
      <c r="AO703" s="103" t="str">
        <f>IFERROR(AN703*(C703*(PRINCIPAL!$G$189/100))*0.47*(44/12),"")</f>
        <v/>
      </c>
      <c r="AP703" s="111" t="str">
        <f t="shared" si="467"/>
        <v/>
      </c>
      <c r="AQ703" s="30" t="str">
        <f>IFERROR(IF(AND(PRINCIPAL!$H$190&lt;&gt;"",OR(L703=PRINCIPAL!$I$190,L703=PRINCIPAL!$I$190+PRINCIPAL!$I$190,L703=PRINCIPAL!$I$190+PRINCIPAL!$I$190+PRINCIPAL!$I$190)),0,IF(AND(PRINCIPAL!$H$190&lt;&gt;"",L703=PRINCIPAL!$J$190),VLOOKUP($AR$672,'Banco de Dados'!$B$4:$J$50,8,FALSE)*PRINCIPAL!$H$190*(1-(PRINCIPAL!$K$190/100)),IF(AND(PRINCIPAL!$H$190&lt;&gt;"",L703=PRINCIPAL!$L$190),VLOOKUP($AR$672,'Banco de Dados'!$B$4:$J$50,8,FALSE)*PRINCIPAL!$H$190*(1-(PRINCIPAL!$M$190/100)),IF(AND(PRINCIPAL!$H$190&lt;&gt;"",L703=PRINCIPAL!$N$190),VLOOKUP($AR$672,'Banco de Dados'!$B$4:$J$50,8,FALSE)*PRINCIPAL!$H$190*(1-(PRINCIPAL!$O$190/100)),IF(PRINCIPAL!$H$190&lt;&gt;"",VLOOKUP($AR$672,'Banco de Dados'!$B$4:$J$50,8,FALSE)*PRINCIPAL!$H$190,IF(OR(L703=PRINCIPAL!$I$190,L703=PRINCIPAL!$I$190+PRINCIPAL!$I$190,L703=PRINCIPAL!$I$190+PRINCIPAL!$I$190+PRINCIPAL!$I$190),0,IF(L703=PRINCIPAL!$J$190,VLOOKUP($AR$672,'Banco de Dados'!$B$4:$J$50,6,FALSE)*(1-(PRINCIPAL!$K$190/100)),IF(L703=PRINCIPAL!$L$190,VLOOKUP($AR$672,'Banco de Dados'!$B$4:$J$50,6,FALSE)*(1-(PRINCIPAL!$M$190/100)),IF(L703=PRINCIPAL!$N$190,VLOOKUP($AR$672,'Banco de Dados'!$B$4:$J$50,6,FALSE)*(1-(PRINCIPAL!$O$190/100)),VLOOKUP($AR$672,'Banco de Dados'!$B$4:$J$50,6,FALSE)))))))))),"")</f>
        <v/>
      </c>
      <c r="AR703" s="29" t="str">
        <f>IFERROR(AQ703*(IFERROR(VLOOKUP($AR$672,'Banco de Dados'!$B$4:$J$50,4,FALSE),"ERRO")),"")</f>
        <v/>
      </c>
      <c r="AS703" s="29" t="str">
        <f t="shared" si="468"/>
        <v/>
      </c>
      <c r="AT703" s="103" t="str">
        <f>IFERROR(AS703*(C703*(PRINCIPAL!$G$190/100))*0.47*(44/12),"")</f>
        <v/>
      </c>
      <c r="AU703" s="111" t="str">
        <f t="shared" si="469"/>
        <v/>
      </c>
      <c r="AV703" s="30" t="str">
        <f>IFERROR(IF(AND(PRINCIPAL!$H$191&lt;&gt;"",OR(L703=PRINCIPAL!$I$191,L703=PRINCIPAL!$I$191+PRINCIPAL!$I$191,L703=PRINCIPAL!$I$191+PRINCIPAL!$I$191+PRINCIPAL!$I$191)),0,IF(AND(PRINCIPAL!$H$191&lt;&gt;"",L703=PRINCIPAL!$J$191),VLOOKUP($AW$672,'Banco de Dados'!$B$4:$J$50,8,FALSE)*PRINCIPAL!$H$191*(1-(PRINCIPAL!$K$191/100)),IF(AND(PRINCIPAL!$H$191&lt;&gt;"",L703=PRINCIPAL!$L$191),VLOOKUP($AW$672,'Banco de Dados'!$B$4:$J$50,8,FALSE)*PRINCIPAL!$H$191*(1-(PRINCIPAL!$M$191/100)),IF(AND(PRINCIPAL!$H$191&lt;&gt;"",L703=PRINCIPAL!$N$191),VLOOKUP($AW$672,'Banco de Dados'!$B$4:$J$50,8,FALSE)*PRINCIPAL!$H$191*(1-(PRINCIPAL!$O$191/100)),IF(PRINCIPAL!$H$191&lt;&gt;"",VLOOKUP($AW$672,'Banco de Dados'!$B$4:$J$50,8,FALSE)*PRINCIPAL!$H$191,IF(OR(L703=PRINCIPAL!$I$191,L703=PRINCIPAL!$I$191+PRINCIPAL!$I$191,L703=PRINCIPAL!$I$191+PRINCIPAL!$I$191+PRINCIPAL!$I$191),0,IF(L703=PRINCIPAL!$J$191,VLOOKUP($AW$672,'Banco de Dados'!$B$4:$J$50,6,FALSE)*(1-(PRINCIPAL!$K$191/100)),IF(L703=PRINCIPAL!$L$191,VLOOKUP($AW$672,'Banco de Dados'!$B$4:$J$50,6,FALSE)*(1-(PRINCIPAL!$M$191/100)),IF(L703=PRINCIPAL!$N$191,VLOOKUP($AW$672,'Banco de Dados'!$B$4:$J$50,6,FALSE)*(1-(PRINCIPAL!$O$191/100)),VLOOKUP($AW$672,'Banco de Dados'!$B$4:$J$50,6,FALSE)))))))))),"")</f>
        <v/>
      </c>
      <c r="AW703" s="29" t="str">
        <f>IFERROR(AV703*(IFERROR(VLOOKUP($AW$672,'Banco de Dados'!$B$4:$J$50,4,FALSE),"ERRO")),"")</f>
        <v/>
      </c>
      <c r="AX703" s="29" t="str">
        <f t="shared" si="470"/>
        <v/>
      </c>
      <c r="AY703" s="103" t="str">
        <f>IFERROR(AX703*(C703*(PRINCIPAL!$G$191/100))*0.47*(44/12),"")</f>
        <v/>
      </c>
      <c r="AZ703" s="111" t="str">
        <f t="shared" si="475"/>
        <v/>
      </c>
      <c r="BA703" s="30" t="str">
        <f>IFERROR(IF(AND(PRINCIPAL!$H$192&lt;&gt;"",OR(L703=PRINCIPAL!$I$192,L703=PRINCIPAL!$I$192+PRINCIPAL!$I$192,L703=PRINCIPAL!$I$192+PRINCIPAL!$I$192+PRINCIPAL!$I$192)),0,IF(AND(PRINCIPAL!$H$192&lt;&gt;"",L703=PRINCIPAL!$J$192),VLOOKUP($BB$672,'Banco de Dados'!$B$4:$J$50,8,FALSE)*PRINCIPAL!$H$192*(1-(PRINCIPAL!$K$192/100)),IF(AND(PRINCIPAL!$H$192&lt;&gt;"",L703=PRINCIPAL!$L$192),VLOOKUP($BB$672,'Banco de Dados'!$B$4:$J$50,8,FALSE)*PRINCIPAL!$H$192*(1-(PRINCIPAL!$M$192/100)),IF(AND(PRINCIPAL!$H$192&lt;&gt;"",L703=PRINCIPAL!$N$192),VLOOKUP($BB$672,'Banco de Dados'!$B$4:$J$50,8,FALSE)*PRINCIPAL!$H$192*(1-(PRINCIPAL!$O$192/100)),IF(PRINCIPAL!$H$192&lt;&gt;"",VLOOKUP($BB$672,'Banco de Dados'!$B$4:$J$50,8,FALSE)*PRINCIPAL!$H$192,IF(OR(L703=PRINCIPAL!$I$192,L703=PRINCIPAL!$I$192+PRINCIPAL!$I$192,L703=PRINCIPAL!$I$192+PRINCIPAL!$I$192+PRINCIPAL!$I$192),0,IF(L703=PRINCIPAL!$J$192,VLOOKUP($BB$672,'Banco de Dados'!$B$4:$J$50,6,FALSE)*(1-(PRINCIPAL!$K$192/100)),IF(L703=PRINCIPAL!$L$192,VLOOKUP($BB$672,'Banco de Dados'!$B$4:$J$50,6,FALSE)*(1-(PRINCIPAL!$M$192/100)),IF(L703=PRINCIPAL!$N$192,VLOOKUP($BB$672,'Banco de Dados'!$B$4:$J$50,6,FALSE)*(1-(PRINCIPAL!$O$192/100)),VLOOKUP($BB$672,'Banco de Dados'!$B$4:$J$50,6,FALSE)))))))))),"")</f>
        <v/>
      </c>
      <c r="BB703" s="29" t="str">
        <f>IFERROR(BA703*(IFERROR(VLOOKUP($BB$672,'Banco de Dados'!$B$4:$J$50,4,FALSE),"ERRO")),"")</f>
        <v/>
      </c>
      <c r="BC703" s="29" t="str">
        <f t="shared" si="476"/>
        <v/>
      </c>
      <c r="BD703" s="103" t="str">
        <f>IFERROR(BC703*(C703*(PRINCIPAL!$G$192/100))*0.47*(44/12),"")</f>
        <v/>
      </c>
      <c r="BE703" s="111" t="str">
        <f t="shared" si="455"/>
        <v/>
      </c>
      <c r="BF703" s="30" t="str">
        <f>IFERROR(IF(AND(PRINCIPAL!$H$193&lt;&gt;"",OR(L703=PRINCIPAL!$I$193,L703=PRINCIPAL!$I$193+PRINCIPAL!$I$193,L703=PRINCIPAL!$I$193+PRINCIPAL!$I$193+PRINCIPAL!$I$193)),0,IF(AND(PRINCIPAL!$H$193&lt;&gt;"",L703=PRINCIPAL!$J$193),VLOOKUP($BG$672,'Banco de Dados'!$B$4:$J$50,8,FALSE)*PRINCIPAL!$H$193*(1-(PRINCIPAL!$K$193/100)),IF(AND(PRINCIPAL!$H$193&lt;&gt;"",L703=PRINCIPAL!$L$193),VLOOKUP($BG$672,'Banco de Dados'!$B$4:$J$50,8,FALSE)*PRINCIPAL!$H$193*(1-(PRINCIPAL!$M$193/100)),IF(AND(PRINCIPAL!$H$193&lt;&gt;"",L703=PRINCIPAL!$N$193),VLOOKUP($BG$672,'Banco de Dados'!$B$4:$J$50,8,FALSE)*PRINCIPAL!$H$193*(1-(PRINCIPAL!$O$193/100)),IF(PRINCIPAL!$H$193&lt;&gt;"",VLOOKUP($BG$672,'Banco de Dados'!$B$4:$J$50,8,FALSE)*PRINCIPAL!$H$193,IF(OR(L703=PRINCIPAL!$I$193,L703=PRINCIPAL!$I$193+PRINCIPAL!$I$193,L703=PRINCIPAL!$I$193+PRINCIPAL!$I$193+PRINCIPAL!$I$193),0,IF(L703=PRINCIPAL!$J$193,VLOOKUP($BG$672,'Banco de Dados'!$B$4:$J$50,6,FALSE)*(1-(PRINCIPAL!$K$193/100)),IF(L703=PRINCIPAL!$L$193,VLOOKUP($BG$672,'Banco de Dados'!$B$4:$J$50,6,FALSE)*(1-(PRINCIPAL!$M$193/100)),IF(L703=PRINCIPAL!$N$193,VLOOKUP($BG$672,'Banco de Dados'!$B$4:$J$50,6,FALSE)*(1-(PRINCIPAL!$O$193/100)),VLOOKUP($BG$672,'Banco de Dados'!$B$4:$J$50,6,FALSE)))))))))),"")</f>
        <v/>
      </c>
      <c r="BG703" s="29" t="str">
        <f>IFERROR(BF703*(IFERROR(VLOOKUP($BG$672,'Banco de Dados'!$B$4:$J$50,4,FALSE),"ERRO")),"")</f>
        <v/>
      </c>
      <c r="BH703" s="29" t="str">
        <f t="shared" si="471"/>
        <v/>
      </c>
      <c r="BI703" s="103" t="str">
        <f>IFERROR(BH703*(C703*(PRINCIPAL!$G$193/100))*0.47*(44/12),"")</f>
        <v/>
      </c>
      <c r="BJ703" s="102" t="str">
        <f t="shared" si="456"/>
        <v/>
      </c>
    </row>
    <row r="704" spans="2:62" ht="12.75" customHeight="1" x14ac:dyDescent="0.3">
      <c r="B704" s="326">
        <f t="shared" si="457"/>
        <v>2050</v>
      </c>
      <c r="C704" s="340"/>
      <c r="D704" s="1"/>
      <c r="E704" s="116">
        <v>30</v>
      </c>
      <c r="F704" s="24" t="str">
        <f>IFERROR(VLOOKUP($G$672,'Banco de Dados'!$B$4:$J$50,6,FALSE),"")</f>
        <v/>
      </c>
      <c r="G704" s="25" t="str">
        <f>IFERROR(F704*(IFERROR(VLOOKUP($G$672,'Banco de Dados'!$B$4:$J$50,4,FALSE),"ERRO")),"")</f>
        <v/>
      </c>
      <c r="H704" s="25" t="str">
        <f t="shared" si="458"/>
        <v/>
      </c>
      <c r="I704" s="103" t="str">
        <f t="shared" si="459"/>
        <v/>
      </c>
      <c r="J704" s="117" t="str">
        <f t="shared" si="460"/>
        <v/>
      </c>
      <c r="K704" s="1"/>
      <c r="L704" s="91">
        <v>30</v>
      </c>
      <c r="M704" s="24" t="str">
        <f>IFERROR(IF(AND(PRINCIPAL!$H$184&lt;&gt;"",OR(L704=PRINCIPAL!$I$184,L704=PRINCIPAL!$I$184+PRINCIPAL!$I$184,L704=PRINCIPAL!$I$184+PRINCIPAL!$I$184+PRINCIPAL!$I$184)),0,IF(AND(PRINCIPAL!$H$184&lt;&gt;"",L704=PRINCIPAL!$J$184),VLOOKUP($N$672,'Banco de Dados'!$B$4:$J$50,8,FALSE)*PRINCIPAL!$H$184*(1-(PRINCIPAL!$K$184/100)),IF(AND(PRINCIPAL!$H$184&lt;&gt;"",L704=PRINCIPAL!$L$184),VLOOKUP($N$672,'Banco de Dados'!$B$4:$J$50,8,FALSE)*PRINCIPAL!$H$184*(1-(PRINCIPAL!$M$184/100)),IF(AND(PRINCIPAL!$H$184&lt;&gt;"",L704=PRINCIPAL!$N$184),VLOOKUP($N$672,'Banco de Dados'!$B$4:$J$50,8,FALSE)*PRINCIPAL!$H$184*(1-(PRINCIPAL!$O$184/100)),IF(PRINCIPAL!$H$184&lt;&gt;"",VLOOKUP($N$672,'Banco de Dados'!$B$4:$J$50,8,FALSE)*PRINCIPAL!$H$184,IF(OR(L704=PRINCIPAL!$I$184,L704=PRINCIPAL!$I$184+PRINCIPAL!$I$184,L704=PRINCIPAL!$I$184+PRINCIPAL!$I$184+PRINCIPAL!$I$184),0,IF(L704=PRINCIPAL!$J$184,VLOOKUP($N$672,'Banco de Dados'!$B$4:$J$50,6,FALSE)*(1-(PRINCIPAL!$K$184/100)),IF(L704=PRINCIPAL!$L$184,VLOOKUP($N$672,'Banco de Dados'!$B$4:$J$50,6,FALSE)*(1-(PRINCIPAL!$M$184/100)),IF(L704=PRINCIPAL!$N$184,VLOOKUP($N$672,'Banco de Dados'!$B$4:$J$50,6,FALSE)*(1-(PRINCIPAL!$O$184/100)),VLOOKUP($N$672,'Banco de Dados'!$B$4:$J$50,6,FALSE)))))))))),"")</f>
        <v/>
      </c>
      <c r="N704" s="25" t="str">
        <f>IFERROR(M704*(IFERROR(VLOOKUP($N$672,'Banco de Dados'!$B$4:$J$50,4,FALSE),"ERRO")),"")</f>
        <v/>
      </c>
      <c r="O704" s="25" t="str">
        <f t="shared" si="479"/>
        <v/>
      </c>
      <c r="P704" s="103" t="str">
        <f>IFERROR(O704*(C704*(PRINCIPAL!$G$184/100))*0.47*(44/12),"")</f>
        <v/>
      </c>
      <c r="Q704" s="107" t="str">
        <f t="shared" si="481"/>
        <v/>
      </c>
      <c r="R704" s="29" t="str">
        <f>IFERROR(IF(AND(PRINCIPAL!$H$185&lt;&gt;"",OR(L704=PRINCIPAL!$I$185,L704=PRINCIPAL!$I$185+PRINCIPAL!$I$185,L704=PRINCIPAL!$I$185+PRINCIPAL!$I$185+PRINCIPAL!$I$185)),0,IF(AND(PRINCIPAL!$H$185&lt;&gt;"",L704=PRINCIPAL!$J$185),VLOOKUP($S$672,'Banco de Dados'!$B$4:$J$50,8,FALSE)*PRINCIPAL!$H$185*(1-(PRINCIPAL!$K$185/100)),IF(AND(PRINCIPAL!$H$185&lt;&gt;"",L704=PRINCIPAL!$L$185),VLOOKUP($S$672,'Banco de Dados'!$B$4:$J$50,8,FALSE)*PRINCIPAL!$H$185*(1-(PRINCIPAL!$M$185/100)),IF(AND(PRINCIPAL!$H$185&lt;&gt;"",L704=PRINCIPAL!$N$185),VLOOKUP($S$672,'Banco de Dados'!$B$4:$J$50,8,FALSE)*PRINCIPAL!$H$185*(1-(PRINCIPAL!$O$185/100)),IF(PRINCIPAL!$H$185&lt;&gt;"",VLOOKUP($S$672,'Banco de Dados'!$B$4:$J$50,8,FALSE)*PRINCIPAL!$H$185,IF(OR(L704=PRINCIPAL!$I$185,L704=PRINCIPAL!$I$185+PRINCIPAL!$I$185,L704=PRINCIPAL!$I$185+PRINCIPAL!$I$185+PRINCIPAL!$I$185),0,IF(L704=PRINCIPAL!$J$185,VLOOKUP($S$672,'Banco de Dados'!$B$4:$J$50,6,FALSE)*(1-(PRINCIPAL!$K$185/100)),IF(L704=PRINCIPAL!$L$185,VLOOKUP($S$672,'Banco de Dados'!$B$4:$J$50,6,FALSE)*(1-(PRINCIPAL!$M$185/100)),IF(L704=PRINCIPAL!$N$185,VLOOKUP($S$672,'Banco de Dados'!$B$4:$J$50,6,FALSE)*(1-(PRINCIPAL!$O$185/100)),VLOOKUP($S$672,'Banco de Dados'!$B$4:$J$50,6,FALSE)))))))))),"")</f>
        <v/>
      </c>
      <c r="S704" s="29" t="str">
        <f>IFERROR(R704*(IFERROR(VLOOKUP($S$672,'Banco de Dados'!$B$4:$J$50,4,FALSE),"ERRO")),"")</f>
        <v/>
      </c>
      <c r="T704" s="29" t="str">
        <f t="shared" si="478"/>
        <v/>
      </c>
      <c r="U704" s="103" t="str">
        <f>IFERROR(T704*(C704*(PRINCIPAL!$G$185/100))*0.47*(44/12),"")</f>
        <v/>
      </c>
      <c r="V704" s="103" t="str">
        <f t="shared" si="454"/>
        <v/>
      </c>
      <c r="W704" s="30" t="str">
        <f>IFERROR(IF(AND(PRINCIPAL!$H$186&lt;&gt;"",OR(L704=PRINCIPAL!$I$186,L704=PRINCIPAL!$I$186+PRINCIPAL!$I$186,L704=PRINCIPAL!$I$186+PRINCIPAL!$I$186+PRINCIPAL!$I$186)),0,IF(AND(PRINCIPAL!$H$186&lt;&gt;"",L704=PRINCIPAL!$J$186),VLOOKUP($X$672,'Banco de Dados'!$B$4:$J$50,8,FALSE)*PRINCIPAL!$H$186*(1-(PRINCIPAL!$K$186/100)),IF(AND(PRINCIPAL!$H$186&lt;&gt;"",L704=PRINCIPAL!$L$186),VLOOKUP($X$672,'Banco de Dados'!$B$4:$J$50,8,FALSE)*PRINCIPAL!$H$186*(1-(PRINCIPAL!$M$186/100)),IF(AND(PRINCIPAL!$H$186&lt;&gt;"",L704=PRINCIPAL!$N$186),VLOOKUP($X$672,'Banco de Dados'!$B$4:$J$50,8,FALSE)*PRINCIPAL!$H$186*(1-(PRINCIPAL!$O$186/100)),IF(PRINCIPAL!$H$186&lt;&gt;"",VLOOKUP($X$672,'Banco de Dados'!$B$4:$J$50,8,FALSE)*PRINCIPAL!$H$186,IF(OR(L704=PRINCIPAL!$I$186,L704=PRINCIPAL!$I$186+PRINCIPAL!$I$186,L704=PRINCIPAL!$I$186+PRINCIPAL!$I$186+PRINCIPAL!$I$186),0,IF(L704=PRINCIPAL!$J$186,VLOOKUP($X$672,'Banco de Dados'!$B$4:$J$50,6,FALSE)*(1-(PRINCIPAL!$K$186/100)),IF(L704=PRINCIPAL!$L$186,VLOOKUP($X$672,'Banco de Dados'!$B$4:$J$50,6,FALSE)*(1-(PRINCIPAL!$M$186/100)),IF(L704=PRINCIPAL!$N$186,VLOOKUP($X$672,'Banco de Dados'!$B$4:$J$50,6,FALSE)*(1-(PRINCIPAL!$O$186/100)),VLOOKUP($X$672,'Banco de Dados'!$B$4:$J$50,6,FALSE)))))))))),"")</f>
        <v/>
      </c>
      <c r="X704" s="29" t="str">
        <f>IFERROR(W704*(IFERROR(VLOOKUP($X$672,'Banco de Dados'!$B$4:$J$50,4,FALSE),"ERRO")),"")</f>
        <v/>
      </c>
      <c r="Y704" s="29" t="str">
        <f t="shared" si="472"/>
        <v/>
      </c>
      <c r="Z704" s="103" t="str">
        <f>IFERROR(Y704*(C704*(PRINCIPAL!$G$186/100))*0.47*(44/12),"")</f>
        <v/>
      </c>
      <c r="AA704" s="111" t="str">
        <f t="shared" si="473"/>
        <v/>
      </c>
      <c r="AB704" s="30" t="str">
        <f>IFERROR(IF(AND(PRINCIPAL!$H$187&lt;&gt;"",OR(L704=PRINCIPAL!$I$187,L704=PRINCIPAL!$I$187+PRINCIPAL!$I$187,L704=PRINCIPAL!$I$187+PRINCIPAL!$I$187+PRINCIPAL!$I$187)),0,IF(AND(PRINCIPAL!$H$187&lt;&gt;"",L704=PRINCIPAL!$J$187),VLOOKUP($AC$672,'Banco de Dados'!$B$4:$J$50,8,FALSE)*PRINCIPAL!$H$187*(1-(PRINCIPAL!$K$187/100)),IF(AND(PRINCIPAL!$H$187&lt;&gt;"",L704=PRINCIPAL!$L$187),VLOOKUP($AC$672,'Banco de Dados'!$B$4:$J$50,8,FALSE)*PRINCIPAL!$H$187*(1-(PRINCIPAL!$M$187/100)),IF(AND(PRINCIPAL!$H$187&lt;&gt;"",L704=PRINCIPAL!$N$187),VLOOKUP($AC$672,'Banco de Dados'!$B$4:$J$50,8,FALSE)*PRINCIPAL!$H$187*(1-(PRINCIPAL!$O$187/100)),IF(PRINCIPAL!$H$187&lt;&gt;"",VLOOKUP($AC$672,'Banco de Dados'!$B$4:$J$50,8,FALSE)*PRINCIPAL!$H$187,IF(OR(L704=PRINCIPAL!$I$187,L704=PRINCIPAL!$I$187+PRINCIPAL!$I$187,L704=PRINCIPAL!$I$187+PRINCIPAL!$I$187+PRINCIPAL!$I$187),0,IF(L704=PRINCIPAL!$J$187,VLOOKUP($AC$672,'Banco de Dados'!$B$4:$J$50,6,FALSE)*(1-(PRINCIPAL!$K$187/100)),IF(L704=PRINCIPAL!$L$187,VLOOKUP($AC$672,'Banco de Dados'!$B$4:$J$50,6,FALSE)*(1-(PRINCIPAL!$M$187/100)),IF(L704=PRINCIPAL!$N$187,VLOOKUP($AC$672,'Banco de Dados'!$B$4:$J$50,6,FALSE)*(1-(PRINCIPAL!$O$187/100)),VLOOKUP($AC$672,'Banco de Dados'!$B$4:$J$50,6,FALSE)))))))))),"")</f>
        <v/>
      </c>
      <c r="AC704" s="29" t="str">
        <f>IFERROR(AB704*(IFERROR(VLOOKUP($AC$672,'Banco de Dados'!$B$4:$J$50,4,FALSE),"ERRO")),"")</f>
        <v/>
      </c>
      <c r="AD704" s="29" t="str">
        <f t="shared" si="463"/>
        <v/>
      </c>
      <c r="AE704" s="103" t="str">
        <f>IFERROR(AD704*(C704*(PRINCIPAL!$G$187/100))*0.47*(44/12),"")</f>
        <v/>
      </c>
      <c r="AF704" s="111" t="str">
        <f t="shared" si="464"/>
        <v/>
      </c>
      <c r="AG704" s="30" t="str">
        <f>IFERROR(IF(AND(PRINCIPAL!$H$188&lt;&gt;"",OR(L704=PRINCIPAL!$I$188,L704=PRINCIPAL!$I$188+PRINCIPAL!$I$188,L704=PRINCIPAL!$I$188+PRINCIPAL!$I$188+PRINCIPAL!$I$188)),0,IF(AND(PRINCIPAL!$H$188&lt;&gt;"",L704=PRINCIPAL!$J$188),VLOOKUP($AH$672,'Banco de Dados'!$B$4:$J$50,8,FALSE)*PRINCIPAL!$H$188*(1-(PRINCIPAL!$K$188/100)),IF(AND(PRINCIPAL!$H$188&lt;&gt;"",L704=PRINCIPAL!$L$188),VLOOKUP($AH$672,'Banco de Dados'!$B$4:$J$50,8,FALSE)*PRINCIPAL!$H$188*(1-(PRINCIPAL!$M$188/100)),IF(AND(PRINCIPAL!$H$188&lt;&gt;"",L704=PRINCIPAL!$N$188),VLOOKUP($AH$672,'Banco de Dados'!$B$4:$J$50,8,FALSE)*PRINCIPAL!$H$188*(1-(PRINCIPAL!$O$188/100)),IF(PRINCIPAL!$H$188&lt;&gt;"",VLOOKUP($AH$672,'Banco de Dados'!$B$4:$J$50,8,FALSE)*PRINCIPAL!$H$188,IF(OR(L704=PRINCIPAL!$I$188,L704=PRINCIPAL!$I$188+PRINCIPAL!$I$188,L704=PRINCIPAL!$I$188+PRINCIPAL!$I$188+PRINCIPAL!$I$188),0,IF(L704=PRINCIPAL!$J$188,VLOOKUP($AH$672,'Banco de Dados'!$B$4:$J$50,6,FALSE)*(1-(PRINCIPAL!$K$188/100)),IF(L704=PRINCIPAL!$L$188,VLOOKUP($AH$672,'Banco de Dados'!$B$4:$J$50,6,FALSE)*(1-(PRINCIPAL!$M$188/100)),IF(L704=PRINCIPAL!$N$188,VLOOKUP($AH$672,'Banco de Dados'!$B$4:$J$50,6,FALSE)*(1-(PRINCIPAL!$O$188/100)),VLOOKUP($AH$672,'Banco de Dados'!$B$4:$J$50,6,FALSE)))))))))),"")</f>
        <v/>
      </c>
      <c r="AH704" s="29" t="str">
        <f>IFERROR(AG704*(IFERROR(VLOOKUP($AH$672,'Banco de Dados'!$B$4:$J$50,4,FALSE),"ERRO")),"")</f>
        <v/>
      </c>
      <c r="AI704" s="29" t="str">
        <f t="shared" si="465"/>
        <v/>
      </c>
      <c r="AJ704" s="103" t="str">
        <f>IFERROR(AI704*(C704*(PRINCIPAL!$G$188/100))*0.47*(44/12),"")</f>
        <v/>
      </c>
      <c r="AK704" s="111" t="str">
        <f t="shared" si="474"/>
        <v/>
      </c>
      <c r="AL704" s="30" t="str">
        <f>IFERROR(IF(AND(PRINCIPAL!$H$189&lt;&gt;"",OR(L704=PRINCIPAL!$I$189,L704=PRINCIPAL!$I$189+PRINCIPAL!$I$189,L704=PRINCIPAL!$I$189+PRINCIPAL!$I$189+PRINCIPAL!$I$189)),0,IF(AND(PRINCIPAL!$H$189&lt;&gt;"",L704=PRINCIPAL!$J$189),VLOOKUP($AM$672,'Banco de Dados'!$B$4:$J$50,8,FALSE)*PRINCIPAL!$H$189*(1-(PRINCIPAL!$K$189/100)),IF(AND(PRINCIPAL!$H$189&lt;&gt;"",L704=PRINCIPAL!$L$189),VLOOKUP($AM$672,'Banco de Dados'!$B$4:$J$50,8,FALSE)*PRINCIPAL!$H$189*(1-(PRINCIPAL!$M$189/100)),IF(AND(PRINCIPAL!$H$189&lt;&gt;"",L704=PRINCIPAL!$N$189),VLOOKUP($AM$672,'Banco de Dados'!$B$4:$J$50,8,FALSE)*PRINCIPAL!$H$189*(1-(PRINCIPAL!$O$189/100)),IF(PRINCIPAL!$H$189&lt;&gt;"",VLOOKUP($AM$672,'Banco de Dados'!$B$4:$J$50,8,FALSE)*PRINCIPAL!$H$189,IF(OR(L704=PRINCIPAL!$I$189,L704=PRINCIPAL!$I$189+PRINCIPAL!$I$189,L704=PRINCIPAL!$I$189+PRINCIPAL!$I$189+PRINCIPAL!$I$189),0,IF(L704=PRINCIPAL!$J$189,VLOOKUP($AM$672,'Banco de Dados'!$B$4:$J$50,6,FALSE)*(1-(PRINCIPAL!$K$189/100)),IF(L704=PRINCIPAL!$L$189,VLOOKUP($AM$672,'Banco de Dados'!$B$4:$J$50,6,FALSE)*(1-(PRINCIPAL!$M$189/100)),IF(L704=PRINCIPAL!$N$189,VLOOKUP($AM$672,'Banco de Dados'!$B$4:$J$50,6,FALSE)*(1-(PRINCIPAL!$O$189/100)),VLOOKUP($AM$672,'Banco de Dados'!$B$4:$J$50,6,FALSE)))))))))),"")</f>
        <v/>
      </c>
      <c r="AM704" s="29" t="str">
        <f>IFERROR(AL704*(IFERROR(VLOOKUP($AM$672,'Banco de Dados'!$B$4:$J$50,4,FALSE),"ERRO")),"")</f>
        <v/>
      </c>
      <c r="AN704" s="29" t="str">
        <f t="shared" si="466"/>
        <v/>
      </c>
      <c r="AO704" s="103" t="str">
        <f>IFERROR(AN704*(C704*(PRINCIPAL!$G$189/100))*0.47*(44/12),"")</f>
        <v/>
      </c>
      <c r="AP704" s="111" t="str">
        <f t="shared" si="467"/>
        <v/>
      </c>
      <c r="AQ704" s="30" t="str">
        <f>IFERROR(IF(AND(PRINCIPAL!$H$190&lt;&gt;"",OR(L704=PRINCIPAL!$I$190,L704=PRINCIPAL!$I$190+PRINCIPAL!$I$190,L704=PRINCIPAL!$I$190+PRINCIPAL!$I$190+PRINCIPAL!$I$190)),0,IF(AND(PRINCIPAL!$H$190&lt;&gt;"",L704=PRINCIPAL!$J$190),VLOOKUP($AR$672,'Banco de Dados'!$B$4:$J$50,8,FALSE)*PRINCIPAL!$H$190*(1-(PRINCIPAL!$K$190/100)),IF(AND(PRINCIPAL!$H$190&lt;&gt;"",L704=PRINCIPAL!$L$190),VLOOKUP($AR$672,'Banco de Dados'!$B$4:$J$50,8,FALSE)*PRINCIPAL!$H$190*(1-(PRINCIPAL!$M$190/100)),IF(AND(PRINCIPAL!$H$190&lt;&gt;"",L704=PRINCIPAL!$N$190),VLOOKUP($AR$672,'Banco de Dados'!$B$4:$J$50,8,FALSE)*PRINCIPAL!$H$190*(1-(PRINCIPAL!$O$190/100)),IF(PRINCIPAL!$H$190&lt;&gt;"",VLOOKUP($AR$672,'Banco de Dados'!$B$4:$J$50,8,FALSE)*PRINCIPAL!$H$190,IF(OR(L704=PRINCIPAL!$I$190,L704=PRINCIPAL!$I$190+PRINCIPAL!$I$190,L704=PRINCIPAL!$I$190+PRINCIPAL!$I$190+PRINCIPAL!$I$190),0,IF(L704=PRINCIPAL!$J$190,VLOOKUP($AR$672,'Banco de Dados'!$B$4:$J$50,6,FALSE)*(1-(PRINCIPAL!$K$190/100)),IF(L704=PRINCIPAL!$L$190,VLOOKUP($AR$672,'Banco de Dados'!$B$4:$J$50,6,FALSE)*(1-(PRINCIPAL!$M$190/100)),IF(L704=PRINCIPAL!$N$190,VLOOKUP($AR$672,'Banco de Dados'!$B$4:$J$50,6,FALSE)*(1-(PRINCIPAL!$O$190/100)),VLOOKUP($AR$672,'Banco de Dados'!$B$4:$J$50,6,FALSE)))))))))),"")</f>
        <v/>
      </c>
      <c r="AR704" s="29" t="str">
        <f>IFERROR(AQ704*(IFERROR(VLOOKUP($AR$672,'Banco de Dados'!$B$4:$J$50,4,FALSE),"ERRO")),"")</f>
        <v/>
      </c>
      <c r="AS704" s="29" t="str">
        <f t="shared" si="468"/>
        <v/>
      </c>
      <c r="AT704" s="103" t="str">
        <f>IFERROR(AS704*(C704*(PRINCIPAL!$G$190/100))*0.47*(44/12),"")</f>
        <v/>
      </c>
      <c r="AU704" s="111" t="str">
        <f t="shared" si="469"/>
        <v/>
      </c>
      <c r="AV704" s="30" t="str">
        <f>IFERROR(IF(AND(PRINCIPAL!$H$191&lt;&gt;"",OR(L704=PRINCIPAL!$I$191,L704=PRINCIPAL!$I$191+PRINCIPAL!$I$191,L704=PRINCIPAL!$I$191+PRINCIPAL!$I$191+PRINCIPAL!$I$191)),0,IF(AND(PRINCIPAL!$H$191&lt;&gt;"",L704=PRINCIPAL!$J$191),VLOOKUP($AW$672,'Banco de Dados'!$B$4:$J$50,8,FALSE)*PRINCIPAL!$H$191*(1-(PRINCIPAL!$K$191/100)),IF(AND(PRINCIPAL!$H$191&lt;&gt;"",L704=PRINCIPAL!$L$191),VLOOKUP($AW$672,'Banco de Dados'!$B$4:$J$50,8,FALSE)*PRINCIPAL!$H$191*(1-(PRINCIPAL!$M$191/100)),IF(AND(PRINCIPAL!$H$191&lt;&gt;"",L704=PRINCIPAL!$N$191),VLOOKUP($AW$672,'Banco de Dados'!$B$4:$J$50,8,FALSE)*PRINCIPAL!$H$191*(1-(PRINCIPAL!$O$191/100)),IF(PRINCIPAL!$H$191&lt;&gt;"",VLOOKUP($AW$672,'Banco de Dados'!$B$4:$J$50,8,FALSE)*PRINCIPAL!$H$191,IF(OR(L704=PRINCIPAL!$I$191,L704=PRINCIPAL!$I$191+PRINCIPAL!$I$191,L704=PRINCIPAL!$I$191+PRINCIPAL!$I$191+PRINCIPAL!$I$191),0,IF(L704=PRINCIPAL!$J$191,VLOOKUP($AW$672,'Banco de Dados'!$B$4:$J$50,6,FALSE)*(1-(PRINCIPAL!$K$191/100)),IF(L704=PRINCIPAL!$L$191,VLOOKUP($AW$672,'Banco de Dados'!$B$4:$J$50,6,FALSE)*(1-(PRINCIPAL!$M$191/100)),IF(L704=PRINCIPAL!$N$191,VLOOKUP($AW$672,'Banco de Dados'!$B$4:$J$50,6,FALSE)*(1-(PRINCIPAL!$O$191/100)),VLOOKUP($AW$672,'Banco de Dados'!$B$4:$J$50,6,FALSE)))))))))),"")</f>
        <v/>
      </c>
      <c r="AW704" s="29" t="str">
        <f>IFERROR(AV704*(IFERROR(VLOOKUP($AW$672,'Banco de Dados'!$B$4:$J$50,4,FALSE),"ERRO")),"")</f>
        <v/>
      </c>
      <c r="AX704" s="29" t="str">
        <f t="shared" si="470"/>
        <v/>
      </c>
      <c r="AY704" s="103" t="str">
        <f>IFERROR(AX704*(C704*(PRINCIPAL!$G$191/100))*0.47*(44/12),"")</f>
        <v/>
      </c>
      <c r="AZ704" s="111" t="str">
        <f t="shared" si="475"/>
        <v/>
      </c>
      <c r="BA704" s="30" t="str">
        <f>IFERROR(IF(AND(PRINCIPAL!$H$192&lt;&gt;"",OR(L704=PRINCIPAL!$I$192,L704=PRINCIPAL!$I$192+PRINCIPAL!$I$192,L704=PRINCIPAL!$I$192+PRINCIPAL!$I$192+PRINCIPAL!$I$192)),0,IF(AND(PRINCIPAL!$H$192&lt;&gt;"",L704=PRINCIPAL!$J$192),VLOOKUP($BB$672,'Banco de Dados'!$B$4:$J$50,8,FALSE)*PRINCIPAL!$H$192*(1-(PRINCIPAL!$K$192/100)),IF(AND(PRINCIPAL!$H$192&lt;&gt;"",L704=PRINCIPAL!$L$192),VLOOKUP($BB$672,'Banco de Dados'!$B$4:$J$50,8,FALSE)*PRINCIPAL!$H$192*(1-(PRINCIPAL!$M$192/100)),IF(AND(PRINCIPAL!$H$192&lt;&gt;"",L704=PRINCIPAL!$N$192),VLOOKUP($BB$672,'Banco de Dados'!$B$4:$J$50,8,FALSE)*PRINCIPAL!$H$192*(1-(PRINCIPAL!$O$192/100)),IF(PRINCIPAL!$H$192&lt;&gt;"",VLOOKUP($BB$672,'Banco de Dados'!$B$4:$J$50,8,FALSE)*PRINCIPAL!$H$192,IF(OR(L704=PRINCIPAL!$I$192,L704=PRINCIPAL!$I$192+PRINCIPAL!$I$192,L704=PRINCIPAL!$I$192+PRINCIPAL!$I$192+PRINCIPAL!$I$192),0,IF(L704=PRINCIPAL!$J$192,VLOOKUP($BB$672,'Banco de Dados'!$B$4:$J$50,6,FALSE)*(1-(PRINCIPAL!$K$192/100)),IF(L704=PRINCIPAL!$L$192,VLOOKUP($BB$672,'Banco de Dados'!$B$4:$J$50,6,FALSE)*(1-(PRINCIPAL!$M$192/100)),IF(L704=PRINCIPAL!$N$192,VLOOKUP($BB$672,'Banco de Dados'!$B$4:$J$50,6,FALSE)*(1-(PRINCIPAL!$O$192/100)),VLOOKUP($BB$672,'Banco de Dados'!$B$4:$J$50,6,FALSE)))))))))),"")</f>
        <v/>
      </c>
      <c r="BB704" s="29" t="str">
        <f>IFERROR(BA704*(IFERROR(VLOOKUP($BB$672,'Banco de Dados'!$B$4:$J$50,4,FALSE),"ERRO")),"")</f>
        <v/>
      </c>
      <c r="BC704" s="29" t="str">
        <f t="shared" si="476"/>
        <v/>
      </c>
      <c r="BD704" s="103" t="str">
        <f>IFERROR(BC704*(C704*(PRINCIPAL!$G$192/100))*0.47*(44/12),"")</f>
        <v/>
      </c>
      <c r="BE704" s="111" t="str">
        <f t="shared" si="455"/>
        <v/>
      </c>
      <c r="BF704" s="30" t="str">
        <f>IFERROR(IF(AND(PRINCIPAL!$H$193&lt;&gt;"",OR(L704=PRINCIPAL!$I$193,L704=PRINCIPAL!$I$193+PRINCIPAL!$I$193,L704=PRINCIPAL!$I$193+PRINCIPAL!$I$193+PRINCIPAL!$I$193)),0,IF(AND(PRINCIPAL!$H$193&lt;&gt;"",L704=PRINCIPAL!$J$193),VLOOKUP($BG$672,'Banco de Dados'!$B$4:$J$50,8,FALSE)*PRINCIPAL!$H$193*(1-(PRINCIPAL!$K$193/100)),IF(AND(PRINCIPAL!$H$193&lt;&gt;"",L704=PRINCIPAL!$L$193),VLOOKUP($BG$672,'Banco de Dados'!$B$4:$J$50,8,FALSE)*PRINCIPAL!$H$193*(1-(PRINCIPAL!$M$193/100)),IF(AND(PRINCIPAL!$H$193&lt;&gt;"",L704=PRINCIPAL!$N$193),VLOOKUP($BG$672,'Banco de Dados'!$B$4:$J$50,8,FALSE)*PRINCIPAL!$H$193*(1-(PRINCIPAL!$O$193/100)),IF(PRINCIPAL!$H$193&lt;&gt;"",VLOOKUP($BG$672,'Banco de Dados'!$B$4:$J$50,8,FALSE)*PRINCIPAL!$H$193,IF(OR(L704=PRINCIPAL!$I$193,L704=PRINCIPAL!$I$193+PRINCIPAL!$I$193,L704=PRINCIPAL!$I$193+PRINCIPAL!$I$193+PRINCIPAL!$I$193),0,IF(L704=PRINCIPAL!$J$193,VLOOKUP($BG$672,'Banco de Dados'!$B$4:$J$50,6,FALSE)*(1-(PRINCIPAL!$K$193/100)),IF(L704=PRINCIPAL!$L$193,VLOOKUP($BG$672,'Banco de Dados'!$B$4:$J$50,6,FALSE)*(1-(PRINCIPAL!$M$193/100)),IF(L704=PRINCIPAL!$N$193,VLOOKUP($BG$672,'Banco de Dados'!$B$4:$J$50,6,FALSE)*(1-(PRINCIPAL!$O$193/100)),VLOOKUP($BG$672,'Banco de Dados'!$B$4:$J$50,6,FALSE)))))))))),"")</f>
        <v/>
      </c>
      <c r="BG704" s="29" t="str">
        <f>IFERROR(BF704*(IFERROR(VLOOKUP($BG$672,'Banco de Dados'!$B$4:$J$50,4,FALSE),"ERRO")),"")</f>
        <v/>
      </c>
      <c r="BH704" s="29" t="str">
        <f t="shared" si="471"/>
        <v/>
      </c>
      <c r="BI704" s="103" t="str">
        <f>IFERROR(BH704*(C704*(PRINCIPAL!$G$193/100))*0.47*(44/12),"")</f>
        <v/>
      </c>
      <c r="BJ704" s="102" t="str">
        <f t="shared" si="456"/>
        <v/>
      </c>
    </row>
    <row r="705" spans="2:62" ht="12.75" customHeight="1" x14ac:dyDescent="0.3">
      <c r="B705" s="326">
        <f t="shared" si="457"/>
        <v>2051</v>
      </c>
      <c r="C705" s="340"/>
      <c r="D705" s="1"/>
      <c r="E705" s="116">
        <v>31</v>
      </c>
      <c r="F705" s="24" t="str">
        <f>IFERROR(VLOOKUP($G$672,'Banco de Dados'!$B$4:$J$50,6,FALSE),"")</f>
        <v/>
      </c>
      <c r="G705" s="25" t="str">
        <f>IFERROR(F705*(IFERROR(VLOOKUP($G$672,'Banco de Dados'!$B$4:$J$50,4,FALSE),"ERRO")),"")</f>
        <v/>
      </c>
      <c r="H705" s="25" t="str">
        <f t="shared" si="458"/>
        <v/>
      </c>
      <c r="I705" s="103" t="str">
        <f t="shared" si="459"/>
        <v/>
      </c>
      <c r="J705" s="117" t="str">
        <f t="shared" si="460"/>
        <v/>
      </c>
      <c r="K705" s="1"/>
      <c r="L705" s="91">
        <v>31</v>
      </c>
      <c r="M705" s="24" t="str">
        <f>IFERROR(IF(AND(PRINCIPAL!$H$184&lt;&gt;"",OR(L705=PRINCIPAL!$I$184,L705=PRINCIPAL!$I$184+PRINCIPAL!$I$184,L705=PRINCIPAL!$I$184+PRINCIPAL!$I$184+PRINCIPAL!$I$184)),0,IF(AND(PRINCIPAL!$H$184&lt;&gt;"",L705=PRINCIPAL!$J$184),VLOOKUP($N$672,'Banco de Dados'!$B$4:$J$50,8,FALSE)*PRINCIPAL!$H$184*(1-(PRINCIPAL!$K$184/100)),IF(AND(PRINCIPAL!$H$184&lt;&gt;"",L705=PRINCIPAL!$L$184),VLOOKUP($N$672,'Banco de Dados'!$B$4:$J$50,8,FALSE)*PRINCIPAL!$H$184*(1-(PRINCIPAL!$M$184/100)),IF(AND(PRINCIPAL!$H$184&lt;&gt;"",L705=PRINCIPAL!$N$184),VLOOKUP($N$672,'Banco de Dados'!$B$4:$J$50,8,FALSE)*PRINCIPAL!$H$184*(1-(PRINCIPAL!$O$184/100)),IF(PRINCIPAL!$H$184&lt;&gt;"",VLOOKUP($N$672,'Banco de Dados'!$B$4:$J$50,8,FALSE)*PRINCIPAL!$H$184,IF(OR(L705=PRINCIPAL!$I$184,L705=PRINCIPAL!$I$184+PRINCIPAL!$I$184,L705=PRINCIPAL!$I$184+PRINCIPAL!$I$184+PRINCIPAL!$I$184),0,IF(L705=PRINCIPAL!$J$184,VLOOKUP($N$672,'Banco de Dados'!$B$4:$J$50,6,FALSE)*(1-(PRINCIPAL!$K$184/100)),IF(L705=PRINCIPAL!$L$184,VLOOKUP($N$672,'Banco de Dados'!$B$4:$J$50,6,FALSE)*(1-(PRINCIPAL!$M$184/100)),IF(L705=PRINCIPAL!$N$184,VLOOKUP($N$672,'Banco de Dados'!$B$4:$J$50,6,FALSE)*(1-(PRINCIPAL!$O$184/100)),VLOOKUP($N$672,'Banco de Dados'!$B$4:$J$50,6,FALSE)))))))))),"")</f>
        <v/>
      </c>
      <c r="N705" s="25" t="str">
        <f>IFERROR(M705*(IFERROR(VLOOKUP($N$672,'Banco de Dados'!$B$4:$J$50,4,FALSE),"ERRO")),"")</f>
        <v/>
      </c>
      <c r="O705" s="25" t="str">
        <f t="shared" si="479"/>
        <v/>
      </c>
      <c r="P705" s="103" t="str">
        <f>IFERROR(O705*(C705*(PRINCIPAL!$G$184/100))*0.47*(44/12),"")</f>
        <v/>
      </c>
      <c r="Q705" s="107" t="str">
        <f t="shared" si="481"/>
        <v/>
      </c>
      <c r="R705" s="29" t="str">
        <f>IFERROR(IF(AND(PRINCIPAL!$H$185&lt;&gt;"",OR(L705=PRINCIPAL!$I$185,L705=PRINCIPAL!$I$185+PRINCIPAL!$I$185,L705=PRINCIPAL!$I$185+PRINCIPAL!$I$185+PRINCIPAL!$I$185)),0,IF(AND(PRINCIPAL!$H$185&lt;&gt;"",L705=PRINCIPAL!$J$185),VLOOKUP($S$672,'Banco de Dados'!$B$4:$J$50,8,FALSE)*PRINCIPAL!$H$185*(1-(PRINCIPAL!$K$185/100)),IF(AND(PRINCIPAL!$H$185&lt;&gt;"",L705=PRINCIPAL!$L$185),VLOOKUP($S$672,'Banco de Dados'!$B$4:$J$50,8,FALSE)*PRINCIPAL!$H$185*(1-(PRINCIPAL!$M$185/100)),IF(AND(PRINCIPAL!$H$185&lt;&gt;"",L705=PRINCIPAL!$N$185),VLOOKUP($S$672,'Banco de Dados'!$B$4:$J$50,8,FALSE)*PRINCIPAL!$H$185*(1-(PRINCIPAL!$O$185/100)),IF(PRINCIPAL!$H$185&lt;&gt;"",VLOOKUP($S$672,'Banco de Dados'!$B$4:$J$50,8,FALSE)*PRINCIPAL!$H$185,IF(OR(L705=PRINCIPAL!$I$185,L705=PRINCIPAL!$I$185+PRINCIPAL!$I$185,L705=PRINCIPAL!$I$185+PRINCIPAL!$I$185+PRINCIPAL!$I$185),0,IF(L705=PRINCIPAL!$J$185,VLOOKUP($S$672,'Banco de Dados'!$B$4:$J$50,6,FALSE)*(1-(PRINCIPAL!$K$185/100)),IF(L705=PRINCIPAL!$L$185,VLOOKUP($S$672,'Banco de Dados'!$B$4:$J$50,6,FALSE)*(1-(PRINCIPAL!$M$185/100)),IF(L705=PRINCIPAL!$N$185,VLOOKUP($S$672,'Banco de Dados'!$B$4:$J$50,6,FALSE)*(1-(PRINCIPAL!$O$185/100)),VLOOKUP($S$672,'Banco de Dados'!$B$4:$J$50,6,FALSE)))))))))),"")</f>
        <v/>
      </c>
      <c r="S705" s="29" t="str">
        <f>IFERROR(R705*(IFERROR(VLOOKUP($S$672,'Banco de Dados'!$B$4:$J$50,4,FALSE),"ERRO")),"")</f>
        <v/>
      </c>
      <c r="T705" s="29" t="str">
        <f t="shared" si="478"/>
        <v/>
      </c>
      <c r="U705" s="103" t="str">
        <f>IFERROR(T705*(C705*(PRINCIPAL!$G$185/100))*0.47*(44/12),"")</f>
        <v/>
      </c>
      <c r="V705" s="103" t="str">
        <f t="shared" si="454"/>
        <v/>
      </c>
      <c r="W705" s="30" t="str">
        <f>IFERROR(IF(AND(PRINCIPAL!$H$186&lt;&gt;"",OR(L705=PRINCIPAL!$I$186,L705=PRINCIPAL!$I$186+PRINCIPAL!$I$186,L705=PRINCIPAL!$I$186+PRINCIPAL!$I$186+PRINCIPAL!$I$186)),0,IF(AND(PRINCIPAL!$H$186&lt;&gt;"",L705=PRINCIPAL!$J$186),VLOOKUP($X$672,'Banco de Dados'!$B$4:$J$50,8,FALSE)*PRINCIPAL!$H$186*(1-(PRINCIPAL!$K$186/100)),IF(AND(PRINCIPAL!$H$186&lt;&gt;"",L705=PRINCIPAL!$L$186),VLOOKUP($X$672,'Banco de Dados'!$B$4:$J$50,8,FALSE)*PRINCIPAL!$H$186*(1-(PRINCIPAL!$M$186/100)),IF(AND(PRINCIPAL!$H$186&lt;&gt;"",L705=PRINCIPAL!$N$186),VLOOKUP($X$672,'Banco de Dados'!$B$4:$J$50,8,FALSE)*PRINCIPAL!$H$186*(1-(PRINCIPAL!$O$186/100)),IF(PRINCIPAL!$H$186&lt;&gt;"",VLOOKUP($X$672,'Banco de Dados'!$B$4:$J$50,8,FALSE)*PRINCIPAL!$H$186,IF(OR(L705=PRINCIPAL!$I$186,L705=PRINCIPAL!$I$186+PRINCIPAL!$I$186,L705=PRINCIPAL!$I$186+PRINCIPAL!$I$186+PRINCIPAL!$I$186),0,IF(L705=PRINCIPAL!$J$186,VLOOKUP($X$672,'Banco de Dados'!$B$4:$J$50,6,FALSE)*(1-(PRINCIPAL!$K$186/100)),IF(L705=PRINCIPAL!$L$186,VLOOKUP($X$672,'Banco de Dados'!$B$4:$J$50,6,FALSE)*(1-(PRINCIPAL!$M$186/100)),IF(L705=PRINCIPAL!$N$186,VLOOKUP($X$672,'Banco de Dados'!$B$4:$J$50,6,FALSE)*(1-(PRINCIPAL!$O$186/100)),VLOOKUP($X$672,'Banco de Dados'!$B$4:$J$50,6,FALSE)))))))))),"")</f>
        <v/>
      </c>
      <c r="X705" s="29" t="str">
        <f>IFERROR(W705*(IFERROR(VLOOKUP($X$672,'Banco de Dados'!$B$4:$J$50,4,FALSE),"ERRO")),"")</f>
        <v/>
      </c>
      <c r="Y705" s="29" t="str">
        <f t="shared" si="472"/>
        <v/>
      </c>
      <c r="Z705" s="103" t="str">
        <f>IFERROR(Y705*(C705*(PRINCIPAL!$G$186/100))*0.47*(44/12),"")</f>
        <v/>
      </c>
      <c r="AA705" s="111" t="str">
        <f t="shared" si="473"/>
        <v/>
      </c>
      <c r="AB705" s="30" t="str">
        <f>IFERROR(IF(AND(PRINCIPAL!$H$187&lt;&gt;"",OR(L705=PRINCIPAL!$I$187,L705=PRINCIPAL!$I$187+PRINCIPAL!$I$187,L705=PRINCIPAL!$I$187+PRINCIPAL!$I$187+PRINCIPAL!$I$187)),0,IF(AND(PRINCIPAL!$H$187&lt;&gt;"",L705=PRINCIPAL!$J$187),VLOOKUP($AC$672,'Banco de Dados'!$B$4:$J$50,8,FALSE)*PRINCIPAL!$H$187*(1-(PRINCIPAL!$K$187/100)),IF(AND(PRINCIPAL!$H$187&lt;&gt;"",L705=PRINCIPAL!$L$187),VLOOKUP($AC$672,'Banco de Dados'!$B$4:$J$50,8,FALSE)*PRINCIPAL!$H$187*(1-(PRINCIPAL!$M$187/100)),IF(AND(PRINCIPAL!$H$187&lt;&gt;"",L705=PRINCIPAL!$N$187),VLOOKUP($AC$672,'Banco de Dados'!$B$4:$J$50,8,FALSE)*PRINCIPAL!$H$187*(1-(PRINCIPAL!$O$187/100)),IF(PRINCIPAL!$H$187&lt;&gt;"",VLOOKUP($AC$672,'Banco de Dados'!$B$4:$J$50,8,FALSE)*PRINCIPAL!$H$187,IF(OR(L705=PRINCIPAL!$I$187,L705=PRINCIPAL!$I$187+PRINCIPAL!$I$187,L705=PRINCIPAL!$I$187+PRINCIPAL!$I$187+PRINCIPAL!$I$187),0,IF(L705=PRINCIPAL!$J$187,VLOOKUP($AC$672,'Banco de Dados'!$B$4:$J$50,6,FALSE)*(1-(PRINCIPAL!$K$187/100)),IF(L705=PRINCIPAL!$L$187,VLOOKUP($AC$672,'Banco de Dados'!$B$4:$J$50,6,FALSE)*(1-(PRINCIPAL!$M$187/100)),IF(L705=PRINCIPAL!$N$187,VLOOKUP($AC$672,'Banco de Dados'!$B$4:$J$50,6,FALSE)*(1-(PRINCIPAL!$O$187/100)),VLOOKUP($AC$672,'Banco de Dados'!$B$4:$J$50,6,FALSE)))))))))),"")</f>
        <v/>
      </c>
      <c r="AC705" s="29" t="str">
        <f>IFERROR(AB705*(IFERROR(VLOOKUP($AC$672,'Banco de Dados'!$B$4:$J$50,4,FALSE),"ERRO")),"")</f>
        <v/>
      </c>
      <c r="AD705" s="29" t="str">
        <f t="shared" si="463"/>
        <v/>
      </c>
      <c r="AE705" s="103" t="str">
        <f>IFERROR(AD705*(C705*(PRINCIPAL!$G$187/100))*0.47*(44/12),"")</f>
        <v/>
      </c>
      <c r="AF705" s="111" t="str">
        <f t="shared" si="464"/>
        <v/>
      </c>
      <c r="AG705" s="30" t="str">
        <f>IFERROR(IF(AND(PRINCIPAL!$H$188&lt;&gt;"",OR(L705=PRINCIPAL!$I$188,L705=PRINCIPAL!$I$188+PRINCIPAL!$I$188,L705=PRINCIPAL!$I$188+PRINCIPAL!$I$188+PRINCIPAL!$I$188)),0,IF(AND(PRINCIPAL!$H$188&lt;&gt;"",L705=PRINCIPAL!$J$188),VLOOKUP($AH$672,'Banco de Dados'!$B$4:$J$50,8,FALSE)*PRINCIPAL!$H$188*(1-(PRINCIPAL!$K$188/100)),IF(AND(PRINCIPAL!$H$188&lt;&gt;"",L705=PRINCIPAL!$L$188),VLOOKUP($AH$672,'Banco de Dados'!$B$4:$J$50,8,FALSE)*PRINCIPAL!$H$188*(1-(PRINCIPAL!$M$188/100)),IF(AND(PRINCIPAL!$H$188&lt;&gt;"",L705=PRINCIPAL!$N$188),VLOOKUP($AH$672,'Banco de Dados'!$B$4:$J$50,8,FALSE)*PRINCIPAL!$H$188*(1-(PRINCIPAL!$O$188/100)),IF(PRINCIPAL!$H$188&lt;&gt;"",VLOOKUP($AH$672,'Banco de Dados'!$B$4:$J$50,8,FALSE)*PRINCIPAL!$H$188,IF(OR(L705=PRINCIPAL!$I$188,L705=PRINCIPAL!$I$188+PRINCIPAL!$I$188,L705=PRINCIPAL!$I$188+PRINCIPAL!$I$188+PRINCIPAL!$I$188),0,IF(L705=PRINCIPAL!$J$188,VLOOKUP($AH$672,'Banco de Dados'!$B$4:$J$50,6,FALSE)*(1-(PRINCIPAL!$K$188/100)),IF(L705=PRINCIPAL!$L$188,VLOOKUP($AH$672,'Banco de Dados'!$B$4:$J$50,6,FALSE)*(1-(PRINCIPAL!$M$188/100)),IF(L705=PRINCIPAL!$N$188,VLOOKUP($AH$672,'Banco de Dados'!$B$4:$J$50,6,FALSE)*(1-(PRINCIPAL!$O$188/100)),VLOOKUP($AH$672,'Banco de Dados'!$B$4:$J$50,6,FALSE)))))))))),"")</f>
        <v/>
      </c>
      <c r="AH705" s="29" t="str">
        <f>IFERROR(AG705*(IFERROR(VLOOKUP($AH$672,'Banco de Dados'!$B$4:$J$50,4,FALSE),"ERRO")),"")</f>
        <v/>
      </c>
      <c r="AI705" s="29" t="str">
        <f t="shared" si="465"/>
        <v/>
      </c>
      <c r="AJ705" s="103" t="str">
        <f>IFERROR(AI705*(C705*(PRINCIPAL!$G$188/100))*0.47*(44/12),"")</f>
        <v/>
      </c>
      <c r="AK705" s="111" t="str">
        <f t="shared" si="474"/>
        <v/>
      </c>
      <c r="AL705" s="30" t="str">
        <f>IFERROR(IF(AND(PRINCIPAL!$H$189&lt;&gt;"",OR(L705=PRINCIPAL!$I$189,L705=PRINCIPAL!$I$189+PRINCIPAL!$I$189,L705=PRINCIPAL!$I$189+PRINCIPAL!$I$189+PRINCIPAL!$I$189)),0,IF(AND(PRINCIPAL!$H$189&lt;&gt;"",L705=PRINCIPAL!$J$189),VLOOKUP($AM$672,'Banco de Dados'!$B$4:$J$50,8,FALSE)*PRINCIPAL!$H$189*(1-(PRINCIPAL!$K$189/100)),IF(AND(PRINCIPAL!$H$189&lt;&gt;"",L705=PRINCIPAL!$L$189),VLOOKUP($AM$672,'Banco de Dados'!$B$4:$J$50,8,FALSE)*PRINCIPAL!$H$189*(1-(PRINCIPAL!$M$189/100)),IF(AND(PRINCIPAL!$H$189&lt;&gt;"",L705=PRINCIPAL!$N$189),VLOOKUP($AM$672,'Banco de Dados'!$B$4:$J$50,8,FALSE)*PRINCIPAL!$H$189*(1-(PRINCIPAL!$O$189/100)),IF(PRINCIPAL!$H$189&lt;&gt;"",VLOOKUP($AM$672,'Banco de Dados'!$B$4:$J$50,8,FALSE)*PRINCIPAL!$H$189,IF(OR(L705=PRINCIPAL!$I$189,L705=PRINCIPAL!$I$189+PRINCIPAL!$I$189,L705=PRINCIPAL!$I$189+PRINCIPAL!$I$189+PRINCIPAL!$I$189),0,IF(L705=PRINCIPAL!$J$189,VLOOKUP($AM$672,'Banco de Dados'!$B$4:$J$50,6,FALSE)*(1-(PRINCIPAL!$K$189/100)),IF(L705=PRINCIPAL!$L$189,VLOOKUP($AM$672,'Banco de Dados'!$B$4:$J$50,6,FALSE)*(1-(PRINCIPAL!$M$189/100)),IF(L705=PRINCIPAL!$N$189,VLOOKUP($AM$672,'Banco de Dados'!$B$4:$J$50,6,FALSE)*(1-(PRINCIPAL!$O$189/100)),VLOOKUP($AM$672,'Banco de Dados'!$B$4:$J$50,6,FALSE)))))))))),"")</f>
        <v/>
      </c>
      <c r="AM705" s="29" t="str">
        <f>IFERROR(AL705*(IFERROR(VLOOKUP($AM$672,'Banco de Dados'!$B$4:$J$50,4,FALSE),"ERRO")),"")</f>
        <v/>
      </c>
      <c r="AN705" s="29" t="str">
        <f t="shared" si="466"/>
        <v/>
      </c>
      <c r="AO705" s="103" t="str">
        <f>IFERROR(AN705*(C705*(PRINCIPAL!$G$189/100))*0.47*(44/12),"")</f>
        <v/>
      </c>
      <c r="AP705" s="111" t="str">
        <f t="shared" si="467"/>
        <v/>
      </c>
      <c r="AQ705" s="30" t="str">
        <f>IFERROR(IF(AND(PRINCIPAL!$H$190&lt;&gt;"",OR(L705=PRINCIPAL!$I$190,L705=PRINCIPAL!$I$190+PRINCIPAL!$I$190,L705=PRINCIPAL!$I$190+PRINCIPAL!$I$190+PRINCIPAL!$I$190)),0,IF(AND(PRINCIPAL!$H$190&lt;&gt;"",L705=PRINCIPAL!$J$190),VLOOKUP($AR$672,'Banco de Dados'!$B$4:$J$50,8,FALSE)*PRINCIPAL!$H$190*(1-(PRINCIPAL!$K$190/100)),IF(AND(PRINCIPAL!$H$190&lt;&gt;"",L705=PRINCIPAL!$L$190),VLOOKUP($AR$672,'Banco de Dados'!$B$4:$J$50,8,FALSE)*PRINCIPAL!$H$190*(1-(PRINCIPAL!$M$190/100)),IF(AND(PRINCIPAL!$H$190&lt;&gt;"",L705=PRINCIPAL!$N$190),VLOOKUP($AR$672,'Banco de Dados'!$B$4:$J$50,8,FALSE)*PRINCIPAL!$H$190*(1-(PRINCIPAL!$O$190/100)),IF(PRINCIPAL!$H$190&lt;&gt;"",VLOOKUP($AR$672,'Banco de Dados'!$B$4:$J$50,8,FALSE)*PRINCIPAL!$H$190,IF(OR(L705=PRINCIPAL!$I$190,L705=PRINCIPAL!$I$190+PRINCIPAL!$I$190,L705=PRINCIPAL!$I$190+PRINCIPAL!$I$190+PRINCIPAL!$I$190),0,IF(L705=PRINCIPAL!$J$190,VLOOKUP($AR$672,'Banco de Dados'!$B$4:$J$50,6,FALSE)*(1-(PRINCIPAL!$K$190/100)),IF(L705=PRINCIPAL!$L$190,VLOOKUP($AR$672,'Banco de Dados'!$B$4:$J$50,6,FALSE)*(1-(PRINCIPAL!$M$190/100)),IF(L705=PRINCIPAL!$N$190,VLOOKUP($AR$672,'Banco de Dados'!$B$4:$J$50,6,FALSE)*(1-(PRINCIPAL!$O$190/100)),VLOOKUP($AR$672,'Banco de Dados'!$B$4:$J$50,6,FALSE)))))))))),"")</f>
        <v/>
      </c>
      <c r="AR705" s="29" t="str">
        <f>IFERROR(AQ705*(IFERROR(VLOOKUP($AR$672,'Banco de Dados'!$B$4:$J$50,4,FALSE),"ERRO")),"")</f>
        <v/>
      </c>
      <c r="AS705" s="29" t="str">
        <f t="shared" si="468"/>
        <v/>
      </c>
      <c r="AT705" s="103" t="str">
        <f>IFERROR(AS705*(C705*(PRINCIPAL!$G$190/100))*0.47*(44/12),"")</f>
        <v/>
      </c>
      <c r="AU705" s="111" t="str">
        <f t="shared" si="469"/>
        <v/>
      </c>
      <c r="AV705" s="30" t="str">
        <f>IFERROR(IF(AND(PRINCIPAL!$H$191&lt;&gt;"",OR(L705=PRINCIPAL!$I$191,L705=PRINCIPAL!$I$191+PRINCIPAL!$I$191,L705=PRINCIPAL!$I$191+PRINCIPAL!$I$191+PRINCIPAL!$I$191)),0,IF(AND(PRINCIPAL!$H$191&lt;&gt;"",L705=PRINCIPAL!$J$191),VLOOKUP($AW$672,'Banco de Dados'!$B$4:$J$50,8,FALSE)*PRINCIPAL!$H$191*(1-(PRINCIPAL!$K$191/100)),IF(AND(PRINCIPAL!$H$191&lt;&gt;"",L705=PRINCIPAL!$L$191),VLOOKUP($AW$672,'Banco de Dados'!$B$4:$J$50,8,FALSE)*PRINCIPAL!$H$191*(1-(PRINCIPAL!$M$191/100)),IF(AND(PRINCIPAL!$H$191&lt;&gt;"",L705=PRINCIPAL!$N$191),VLOOKUP($AW$672,'Banco de Dados'!$B$4:$J$50,8,FALSE)*PRINCIPAL!$H$191*(1-(PRINCIPAL!$O$191/100)),IF(PRINCIPAL!$H$191&lt;&gt;"",VLOOKUP($AW$672,'Banco de Dados'!$B$4:$J$50,8,FALSE)*PRINCIPAL!$H$191,IF(OR(L705=PRINCIPAL!$I$191,L705=PRINCIPAL!$I$191+PRINCIPAL!$I$191,L705=PRINCIPAL!$I$191+PRINCIPAL!$I$191+PRINCIPAL!$I$191),0,IF(L705=PRINCIPAL!$J$191,VLOOKUP($AW$672,'Banco de Dados'!$B$4:$J$50,6,FALSE)*(1-(PRINCIPAL!$K$191/100)),IF(L705=PRINCIPAL!$L$191,VLOOKUP($AW$672,'Banco de Dados'!$B$4:$J$50,6,FALSE)*(1-(PRINCIPAL!$M$191/100)),IF(L705=PRINCIPAL!$N$191,VLOOKUP($AW$672,'Banco de Dados'!$B$4:$J$50,6,FALSE)*(1-(PRINCIPAL!$O$191/100)),VLOOKUP($AW$672,'Banco de Dados'!$B$4:$J$50,6,FALSE)))))))))),"")</f>
        <v/>
      </c>
      <c r="AW705" s="29" t="str">
        <f>IFERROR(AV705*(IFERROR(VLOOKUP($AW$672,'Banco de Dados'!$B$4:$J$50,4,FALSE),"ERRO")),"")</f>
        <v/>
      </c>
      <c r="AX705" s="29" t="str">
        <f t="shared" si="470"/>
        <v/>
      </c>
      <c r="AY705" s="103" t="str">
        <f>IFERROR(AX705*(C705*(PRINCIPAL!$G$191/100))*0.47*(44/12),"")</f>
        <v/>
      </c>
      <c r="AZ705" s="111" t="str">
        <f t="shared" si="475"/>
        <v/>
      </c>
      <c r="BA705" s="30" t="str">
        <f>IFERROR(IF(AND(PRINCIPAL!$H$192&lt;&gt;"",OR(L705=PRINCIPAL!$I$192,L705=PRINCIPAL!$I$192+PRINCIPAL!$I$192,L705=PRINCIPAL!$I$192+PRINCIPAL!$I$192+PRINCIPAL!$I$192)),0,IF(AND(PRINCIPAL!$H$192&lt;&gt;"",L705=PRINCIPAL!$J$192),VLOOKUP($BB$672,'Banco de Dados'!$B$4:$J$50,8,FALSE)*PRINCIPAL!$H$192*(1-(PRINCIPAL!$K$192/100)),IF(AND(PRINCIPAL!$H$192&lt;&gt;"",L705=PRINCIPAL!$L$192),VLOOKUP($BB$672,'Banco de Dados'!$B$4:$J$50,8,FALSE)*PRINCIPAL!$H$192*(1-(PRINCIPAL!$M$192/100)),IF(AND(PRINCIPAL!$H$192&lt;&gt;"",L705=PRINCIPAL!$N$192),VLOOKUP($BB$672,'Banco de Dados'!$B$4:$J$50,8,FALSE)*PRINCIPAL!$H$192*(1-(PRINCIPAL!$O$192/100)),IF(PRINCIPAL!$H$192&lt;&gt;"",VLOOKUP($BB$672,'Banco de Dados'!$B$4:$J$50,8,FALSE)*PRINCIPAL!$H$192,IF(OR(L705=PRINCIPAL!$I$192,L705=PRINCIPAL!$I$192+PRINCIPAL!$I$192,L705=PRINCIPAL!$I$192+PRINCIPAL!$I$192+PRINCIPAL!$I$192),0,IF(L705=PRINCIPAL!$J$192,VLOOKUP($BB$672,'Banco de Dados'!$B$4:$J$50,6,FALSE)*(1-(PRINCIPAL!$K$192/100)),IF(L705=PRINCIPAL!$L$192,VLOOKUP($BB$672,'Banco de Dados'!$B$4:$J$50,6,FALSE)*(1-(PRINCIPAL!$M$192/100)),IF(L705=PRINCIPAL!$N$192,VLOOKUP($BB$672,'Banco de Dados'!$B$4:$J$50,6,FALSE)*(1-(PRINCIPAL!$O$192/100)),VLOOKUP($BB$672,'Banco de Dados'!$B$4:$J$50,6,FALSE)))))))))),"")</f>
        <v/>
      </c>
      <c r="BB705" s="29" t="str">
        <f>IFERROR(BA705*(IFERROR(VLOOKUP($BB$672,'Banco de Dados'!$B$4:$J$50,4,FALSE),"ERRO")),"")</f>
        <v/>
      </c>
      <c r="BC705" s="29" t="str">
        <f t="shared" si="476"/>
        <v/>
      </c>
      <c r="BD705" s="103" t="str">
        <f>IFERROR(BC705*(C705*(PRINCIPAL!$G$192/100))*0.47*(44/12),"")</f>
        <v/>
      </c>
      <c r="BE705" s="111" t="str">
        <f t="shared" si="455"/>
        <v/>
      </c>
      <c r="BF705" s="30" t="str">
        <f>IFERROR(IF(AND(PRINCIPAL!$H$193&lt;&gt;"",OR(L705=PRINCIPAL!$I$193,L705=PRINCIPAL!$I$193+PRINCIPAL!$I$193,L705=PRINCIPAL!$I$193+PRINCIPAL!$I$193+PRINCIPAL!$I$193)),0,IF(AND(PRINCIPAL!$H$193&lt;&gt;"",L705=PRINCIPAL!$J$193),VLOOKUP($BG$672,'Banco de Dados'!$B$4:$J$50,8,FALSE)*PRINCIPAL!$H$193*(1-(PRINCIPAL!$K$193/100)),IF(AND(PRINCIPAL!$H$193&lt;&gt;"",L705=PRINCIPAL!$L$193),VLOOKUP($BG$672,'Banco de Dados'!$B$4:$J$50,8,FALSE)*PRINCIPAL!$H$193*(1-(PRINCIPAL!$M$193/100)),IF(AND(PRINCIPAL!$H$193&lt;&gt;"",L705=PRINCIPAL!$N$193),VLOOKUP($BG$672,'Banco de Dados'!$B$4:$J$50,8,FALSE)*PRINCIPAL!$H$193*(1-(PRINCIPAL!$O$193/100)),IF(PRINCIPAL!$H$193&lt;&gt;"",VLOOKUP($BG$672,'Banco de Dados'!$B$4:$J$50,8,FALSE)*PRINCIPAL!$H$193,IF(OR(L705=PRINCIPAL!$I$193,L705=PRINCIPAL!$I$193+PRINCIPAL!$I$193,L705=PRINCIPAL!$I$193+PRINCIPAL!$I$193+PRINCIPAL!$I$193),0,IF(L705=PRINCIPAL!$J$193,VLOOKUP($BG$672,'Banco de Dados'!$B$4:$J$50,6,FALSE)*(1-(PRINCIPAL!$K$193/100)),IF(L705=PRINCIPAL!$L$193,VLOOKUP($BG$672,'Banco de Dados'!$B$4:$J$50,6,FALSE)*(1-(PRINCIPAL!$M$193/100)),IF(L705=PRINCIPAL!$N$193,VLOOKUP($BG$672,'Banco de Dados'!$B$4:$J$50,6,FALSE)*(1-(PRINCIPAL!$O$193/100)),VLOOKUP($BG$672,'Banco de Dados'!$B$4:$J$50,6,FALSE)))))))))),"")</f>
        <v/>
      </c>
      <c r="BG705" s="29" t="str">
        <f>IFERROR(BF705*(IFERROR(VLOOKUP($BG$672,'Banco de Dados'!$B$4:$J$50,4,FALSE),"ERRO")),"")</f>
        <v/>
      </c>
      <c r="BH705" s="29" t="str">
        <f t="shared" si="471"/>
        <v/>
      </c>
      <c r="BI705" s="103" t="str">
        <f>IFERROR(BH705*(C705*(PRINCIPAL!$G$193/100))*0.47*(44/12),"")</f>
        <v/>
      </c>
      <c r="BJ705" s="102" t="str">
        <f t="shared" si="456"/>
        <v/>
      </c>
    </row>
    <row r="706" spans="2:62" ht="12.75" customHeight="1" x14ac:dyDescent="0.3">
      <c r="B706" s="326">
        <f t="shared" si="457"/>
        <v>2052</v>
      </c>
      <c r="C706" s="340"/>
      <c r="D706" s="1"/>
      <c r="E706" s="116">
        <v>32</v>
      </c>
      <c r="F706" s="24" t="str">
        <f>IFERROR(VLOOKUP($G$672,'Banco de Dados'!$B$4:$J$50,6,FALSE),"")</f>
        <v/>
      </c>
      <c r="G706" s="25" t="str">
        <f>IFERROR(F706*(IFERROR(VLOOKUP($G$672,'Banco de Dados'!$B$4:$J$50,4,FALSE),"ERRO")),"")</f>
        <v/>
      </c>
      <c r="H706" s="25" t="str">
        <f t="shared" si="458"/>
        <v/>
      </c>
      <c r="I706" s="103" t="str">
        <f t="shared" si="459"/>
        <v/>
      </c>
      <c r="J706" s="117" t="str">
        <f t="shared" si="460"/>
        <v/>
      </c>
      <c r="K706" s="1"/>
      <c r="L706" s="91">
        <v>32</v>
      </c>
      <c r="M706" s="24" t="str">
        <f>IFERROR(IF(AND(PRINCIPAL!$H$184&lt;&gt;"",OR(L706=PRINCIPAL!$I$184,L706=PRINCIPAL!$I$184+PRINCIPAL!$I$184,L706=PRINCIPAL!$I$184+PRINCIPAL!$I$184+PRINCIPAL!$I$184)),0,IF(AND(PRINCIPAL!$H$184&lt;&gt;"",L706=PRINCIPAL!$J$184),VLOOKUP($N$672,'Banco de Dados'!$B$4:$J$50,8,FALSE)*PRINCIPAL!$H$184*(1-(PRINCIPAL!$K$184/100)),IF(AND(PRINCIPAL!$H$184&lt;&gt;"",L706=PRINCIPAL!$L$184),VLOOKUP($N$672,'Banco de Dados'!$B$4:$J$50,8,FALSE)*PRINCIPAL!$H$184*(1-(PRINCIPAL!$M$184/100)),IF(AND(PRINCIPAL!$H$184&lt;&gt;"",L706=PRINCIPAL!$N$184),VLOOKUP($N$672,'Banco de Dados'!$B$4:$J$50,8,FALSE)*PRINCIPAL!$H$184*(1-(PRINCIPAL!$O$184/100)),IF(PRINCIPAL!$H$184&lt;&gt;"",VLOOKUP($N$672,'Banco de Dados'!$B$4:$J$50,8,FALSE)*PRINCIPAL!$H$184,IF(OR(L706=PRINCIPAL!$I$184,L706=PRINCIPAL!$I$184+PRINCIPAL!$I$184,L706=PRINCIPAL!$I$184+PRINCIPAL!$I$184+PRINCIPAL!$I$184),0,IF(L706=PRINCIPAL!$J$184,VLOOKUP($N$672,'Banco de Dados'!$B$4:$J$50,6,FALSE)*(1-(PRINCIPAL!$K$184/100)),IF(L706=PRINCIPAL!$L$184,VLOOKUP($N$672,'Banco de Dados'!$B$4:$J$50,6,FALSE)*(1-(PRINCIPAL!$M$184/100)),IF(L706=PRINCIPAL!$N$184,VLOOKUP($N$672,'Banco de Dados'!$B$4:$J$50,6,FALSE)*(1-(PRINCIPAL!$O$184/100)),VLOOKUP($N$672,'Banco de Dados'!$B$4:$J$50,6,FALSE)))))))))),"")</f>
        <v/>
      </c>
      <c r="N706" s="25" t="str">
        <f>IFERROR(M706*(IFERROR(VLOOKUP($N$672,'Banco de Dados'!$B$4:$J$50,4,FALSE),"ERRO")),"")</f>
        <v/>
      </c>
      <c r="O706" s="25" t="str">
        <f t="shared" si="479"/>
        <v/>
      </c>
      <c r="P706" s="103" t="str">
        <f>IFERROR(O706*(C706*(PRINCIPAL!$G$184/100))*0.47*(44/12),"")</f>
        <v/>
      </c>
      <c r="Q706" s="107" t="str">
        <f t="shared" si="481"/>
        <v/>
      </c>
      <c r="R706" s="29" t="str">
        <f>IFERROR(IF(AND(PRINCIPAL!$H$185&lt;&gt;"",OR(L706=PRINCIPAL!$I$185,L706=PRINCIPAL!$I$185+PRINCIPAL!$I$185,L706=PRINCIPAL!$I$185+PRINCIPAL!$I$185+PRINCIPAL!$I$185)),0,IF(AND(PRINCIPAL!$H$185&lt;&gt;"",L706=PRINCIPAL!$J$185),VLOOKUP($S$672,'Banco de Dados'!$B$4:$J$50,8,FALSE)*PRINCIPAL!$H$185*(1-(PRINCIPAL!$K$185/100)),IF(AND(PRINCIPAL!$H$185&lt;&gt;"",L706=PRINCIPAL!$L$185),VLOOKUP($S$672,'Banco de Dados'!$B$4:$J$50,8,FALSE)*PRINCIPAL!$H$185*(1-(PRINCIPAL!$M$185/100)),IF(AND(PRINCIPAL!$H$185&lt;&gt;"",L706=PRINCIPAL!$N$185),VLOOKUP($S$672,'Banco de Dados'!$B$4:$J$50,8,FALSE)*PRINCIPAL!$H$185*(1-(PRINCIPAL!$O$185/100)),IF(PRINCIPAL!$H$185&lt;&gt;"",VLOOKUP($S$672,'Banco de Dados'!$B$4:$J$50,8,FALSE)*PRINCIPAL!$H$185,IF(OR(L706=PRINCIPAL!$I$185,L706=PRINCIPAL!$I$185+PRINCIPAL!$I$185,L706=PRINCIPAL!$I$185+PRINCIPAL!$I$185+PRINCIPAL!$I$185),0,IF(L706=PRINCIPAL!$J$185,VLOOKUP($S$672,'Banco de Dados'!$B$4:$J$50,6,FALSE)*(1-(PRINCIPAL!$K$185/100)),IF(L706=PRINCIPAL!$L$185,VLOOKUP($S$672,'Banco de Dados'!$B$4:$J$50,6,FALSE)*(1-(PRINCIPAL!$M$185/100)),IF(L706=PRINCIPAL!$N$185,VLOOKUP($S$672,'Banco de Dados'!$B$4:$J$50,6,FALSE)*(1-(PRINCIPAL!$O$185/100)),VLOOKUP($S$672,'Banco de Dados'!$B$4:$J$50,6,FALSE)))))))))),"")</f>
        <v/>
      </c>
      <c r="S706" s="29" t="str">
        <f>IFERROR(R706*(IFERROR(VLOOKUP($S$672,'Banco de Dados'!$B$4:$J$50,4,FALSE),"ERRO")),"")</f>
        <v/>
      </c>
      <c r="T706" s="29" t="str">
        <f t="shared" si="478"/>
        <v/>
      </c>
      <c r="U706" s="103" t="str">
        <f>IFERROR(T706*(C706*(PRINCIPAL!$G$185/100))*0.47*(44/12),"")</f>
        <v/>
      </c>
      <c r="V706" s="103" t="str">
        <f t="shared" si="454"/>
        <v/>
      </c>
      <c r="W706" s="30" t="str">
        <f>IFERROR(IF(AND(PRINCIPAL!$H$186&lt;&gt;"",OR(L706=PRINCIPAL!$I$186,L706=PRINCIPAL!$I$186+PRINCIPAL!$I$186,L706=PRINCIPAL!$I$186+PRINCIPAL!$I$186+PRINCIPAL!$I$186)),0,IF(AND(PRINCIPAL!$H$186&lt;&gt;"",L706=PRINCIPAL!$J$186),VLOOKUP($X$672,'Banco de Dados'!$B$4:$J$50,8,FALSE)*PRINCIPAL!$H$186*(1-(PRINCIPAL!$K$186/100)),IF(AND(PRINCIPAL!$H$186&lt;&gt;"",L706=PRINCIPAL!$L$186),VLOOKUP($X$672,'Banco de Dados'!$B$4:$J$50,8,FALSE)*PRINCIPAL!$H$186*(1-(PRINCIPAL!$M$186/100)),IF(AND(PRINCIPAL!$H$186&lt;&gt;"",L706=PRINCIPAL!$N$186),VLOOKUP($X$672,'Banco de Dados'!$B$4:$J$50,8,FALSE)*PRINCIPAL!$H$186*(1-(PRINCIPAL!$O$186/100)),IF(PRINCIPAL!$H$186&lt;&gt;"",VLOOKUP($X$672,'Banco de Dados'!$B$4:$J$50,8,FALSE)*PRINCIPAL!$H$186,IF(OR(L706=PRINCIPAL!$I$186,L706=PRINCIPAL!$I$186+PRINCIPAL!$I$186,L706=PRINCIPAL!$I$186+PRINCIPAL!$I$186+PRINCIPAL!$I$186),0,IF(L706=PRINCIPAL!$J$186,VLOOKUP($X$672,'Banco de Dados'!$B$4:$J$50,6,FALSE)*(1-(PRINCIPAL!$K$186/100)),IF(L706=PRINCIPAL!$L$186,VLOOKUP($X$672,'Banco de Dados'!$B$4:$J$50,6,FALSE)*(1-(PRINCIPAL!$M$186/100)),IF(L706=PRINCIPAL!$N$186,VLOOKUP($X$672,'Banco de Dados'!$B$4:$J$50,6,FALSE)*(1-(PRINCIPAL!$O$186/100)),VLOOKUP($X$672,'Banco de Dados'!$B$4:$J$50,6,FALSE)))))))))),"")</f>
        <v/>
      </c>
      <c r="X706" s="29" t="str">
        <f>IFERROR(W706*(IFERROR(VLOOKUP($X$672,'Banco de Dados'!$B$4:$J$50,4,FALSE),"ERRO")),"")</f>
        <v/>
      </c>
      <c r="Y706" s="29" t="str">
        <f t="shared" si="472"/>
        <v/>
      </c>
      <c r="Z706" s="103" t="str">
        <f>IFERROR(Y706*(C706*(PRINCIPAL!$G$186/100))*0.47*(44/12),"")</f>
        <v/>
      </c>
      <c r="AA706" s="111" t="str">
        <f t="shared" si="473"/>
        <v/>
      </c>
      <c r="AB706" s="30" t="str">
        <f>IFERROR(IF(AND(PRINCIPAL!$H$187&lt;&gt;"",OR(L706=PRINCIPAL!$I$187,L706=PRINCIPAL!$I$187+PRINCIPAL!$I$187,L706=PRINCIPAL!$I$187+PRINCIPAL!$I$187+PRINCIPAL!$I$187)),0,IF(AND(PRINCIPAL!$H$187&lt;&gt;"",L706=PRINCIPAL!$J$187),VLOOKUP($AC$672,'Banco de Dados'!$B$4:$J$50,8,FALSE)*PRINCIPAL!$H$187*(1-(PRINCIPAL!$K$187/100)),IF(AND(PRINCIPAL!$H$187&lt;&gt;"",L706=PRINCIPAL!$L$187),VLOOKUP($AC$672,'Banco de Dados'!$B$4:$J$50,8,FALSE)*PRINCIPAL!$H$187*(1-(PRINCIPAL!$M$187/100)),IF(AND(PRINCIPAL!$H$187&lt;&gt;"",L706=PRINCIPAL!$N$187),VLOOKUP($AC$672,'Banco de Dados'!$B$4:$J$50,8,FALSE)*PRINCIPAL!$H$187*(1-(PRINCIPAL!$O$187/100)),IF(PRINCIPAL!$H$187&lt;&gt;"",VLOOKUP($AC$672,'Banco de Dados'!$B$4:$J$50,8,FALSE)*PRINCIPAL!$H$187,IF(OR(L706=PRINCIPAL!$I$187,L706=PRINCIPAL!$I$187+PRINCIPAL!$I$187,L706=PRINCIPAL!$I$187+PRINCIPAL!$I$187+PRINCIPAL!$I$187),0,IF(L706=PRINCIPAL!$J$187,VLOOKUP($AC$672,'Banco de Dados'!$B$4:$J$50,6,FALSE)*(1-(PRINCIPAL!$K$187/100)),IF(L706=PRINCIPAL!$L$187,VLOOKUP($AC$672,'Banco de Dados'!$B$4:$J$50,6,FALSE)*(1-(PRINCIPAL!$M$187/100)),IF(L706=PRINCIPAL!$N$187,VLOOKUP($AC$672,'Banco de Dados'!$B$4:$J$50,6,FALSE)*(1-(PRINCIPAL!$O$187/100)),VLOOKUP($AC$672,'Banco de Dados'!$B$4:$J$50,6,FALSE)))))))))),"")</f>
        <v/>
      </c>
      <c r="AC706" s="29" t="str">
        <f>IFERROR(AB706*(IFERROR(VLOOKUP($AC$672,'Banco de Dados'!$B$4:$J$50,4,FALSE),"ERRO")),"")</f>
        <v/>
      </c>
      <c r="AD706" s="29" t="str">
        <f t="shared" si="463"/>
        <v/>
      </c>
      <c r="AE706" s="103" t="str">
        <f>IFERROR(AD706*(C706*(PRINCIPAL!$G$187/100))*0.47*(44/12),"")</f>
        <v/>
      </c>
      <c r="AF706" s="111" t="str">
        <f t="shared" si="464"/>
        <v/>
      </c>
      <c r="AG706" s="30" t="str">
        <f>IFERROR(IF(AND(PRINCIPAL!$H$188&lt;&gt;"",OR(L706=PRINCIPAL!$I$188,L706=PRINCIPAL!$I$188+PRINCIPAL!$I$188,L706=PRINCIPAL!$I$188+PRINCIPAL!$I$188+PRINCIPAL!$I$188)),0,IF(AND(PRINCIPAL!$H$188&lt;&gt;"",L706=PRINCIPAL!$J$188),VLOOKUP($AH$672,'Banco de Dados'!$B$4:$J$50,8,FALSE)*PRINCIPAL!$H$188*(1-(PRINCIPAL!$K$188/100)),IF(AND(PRINCIPAL!$H$188&lt;&gt;"",L706=PRINCIPAL!$L$188),VLOOKUP($AH$672,'Banco de Dados'!$B$4:$J$50,8,FALSE)*PRINCIPAL!$H$188*(1-(PRINCIPAL!$M$188/100)),IF(AND(PRINCIPAL!$H$188&lt;&gt;"",L706=PRINCIPAL!$N$188),VLOOKUP($AH$672,'Banco de Dados'!$B$4:$J$50,8,FALSE)*PRINCIPAL!$H$188*(1-(PRINCIPAL!$O$188/100)),IF(PRINCIPAL!$H$188&lt;&gt;"",VLOOKUP($AH$672,'Banco de Dados'!$B$4:$J$50,8,FALSE)*PRINCIPAL!$H$188,IF(OR(L706=PRINCIPAL!$I$188,L706=PRINCIPAL!$I$188+PRINCIPAL!$I$188,L706=PRINCIPAL!$I$188+PRINCIPAL!$I$188+PRINCIPAL!$I$188),0,IF(L706=PRINCIPAL!$J$188,VLOOKUP($AH$672,'Banco de Dados'!$B$4:$J$50,6,FALSE)*(1-(PRINCIPAL!$K$188/100)),IF(L706=PRINCIPAL!$L$188,VLOOKUP($AH$672,'Banco de Dados'!$B$4:$J$50,6,FALSE)*(1-(PRINCIPAL!$M$188/100)),IF(L706=PRINCIPAL!$N$188,VLOOKUP($AH$672,'Banco de Dados'!$B$4:$J$50,6,FALSE)*(1-(PRINCIPAL!$O$188/100)),VLOOKUP($AH$672,'Banco de Dados'!$B$4:$J$50,6,FALSE)))))))))),"")</f>
        <v/>
      </c>
      <c r="AH706" s="29" t="str">
        <f>IFERROR(AG706*(IFERROR(VLOOKUP($AH$672,'Banco de Dados'!$B$4:$J$50,4,FALSE),"ERRO")),"")</f>
        <v/>
      </c>
      <c r="AI706" s="29" t="str">
        <f t="shared" si="465"/>
        <v/>
      </c>
      <c r="AJ706" s="103" t="str">
        <f>IFERROR(AI706*(C706*(PRINCIPAL!$G$188/100))*0.47*(44/12),"")</f>
        <v/>
      </c>
      <c r="AK706" s="111" t="str">
        <f t="shared" si="474"/>
        <v/>
      </c>
      <c r="AL706" s="30" t="str">
        <f>IFERROR(IF(AND(PRINCIPAL!$H$189&lt;&gt;"",OR(L706=PRINCIPAL!$I$189,L706=PRINCIPAL!$I$189+PRINCIPAL!$I$189,L706=PRINCIPAL!$I$189+PRINCIPAL!$I$189+PRINCIPAL!$I$189)),0,IF(AND(PRINCIPAL!$H$189&lt;&gt;"",L706=PRINCIPAL!$J$189),VLOOKUP($AM$672,'Banco de Dados'!$B$4:$J$50,8,FALSE)*PRINCIPAL!$H$189*(1-(PRINCIPAL!$K$189/100)),IF(AND(PRINCIPAL!$H$189&lt;&gt;"",L706=PRINCIPAL!$L$189),VLOOKUP($AM$672,'Banco de Dados'!$B$4:$J$50,8,FALSE)*PRINCIPAL!$H$189*(1-(PRINCIPAL!$M$189/100)),IF(AND(PRINCIPAL!$H$189&lt;&gt;"",L706=PRINCIPAL!$N$189),VLOOKUP($AM$672,'Banco de Dados'!$B$4:$J$50,8,FALSE)*PRINCIPAL!$H$189*(1-(PRINCIPAL!$O$189/100)),IF(PRINCIPAL!$H$189&lt;&gt;"",VLOOKUP($AM$672,'Banco de Dados'!$B$4:$J$50,8,FALSE)*PRINCIPAL!$H$189,IF(OR(L706=PRINCIPAL!$I$189,L706=PRINCIPAL!$I$189+PRINCIPAL!$I$189,L706=PRINCIPAL!$I$189+PRINCIPAL!$I$189+PRINCIPAL!$I$189),0,IF(L706=PRINCIPAL!$J$189,VLOOKUP($AM$672,'Banco de Dados'!$B$4:$J$50,6,FALSE)*(1-(PRINCIPAL!$K$189/100)),IF(L706=PRINCIPAL!$L$189,VLOOKUP($AM$672,'Banco de Dados'!$B$4:$J$50,6,FALSE)*(1-(PRINCIPAL!$M$189/100)),IF(L706=PRINCIPAL!$N$189,VLOOKUP($AM$672,'Banco de Dados'!$B$4:$J$50,6,FALSE)*(1-(PRINCIPAL!$O$189/100)),VLOOKUP($AM$672,'Banco de Dados'!$B$4:$J$50,6,FALSE)))))))))),"")</f>
        <v/>
      </c>
      <c r="AM706" s="29" t="str">
        <f>IFERROR(AL706*(IFERROR(VLOOKUP($AM$672,'Banco de Dados'!$B$4:$J$50,4,FALSE),"ERRO")),"")</f>
        <v/>
      </c>
      <c r="AN706" s="29" t="str">
        <f t="shared" si="466"/>
        <v/>
      </c>
      <c r="AO706" s="103" t="str">
        <f>IFERROR(AN706*(C706*(PRINCIPAL!$G$189/100))*0.47*(44/12),"")</f>
        <v/>
      </c>
      <c r="AP706" s="111" t="str">
        <f t="shared" si="467"/>
        <v/>
      </c>
      <c r="AQ706" s="30" t="str">
        <f>IFERROR(IF(AND(PRINCIPAL!$H$190&lt;&gt;"",OR(L706=PRINCIPAL!$I$190,L706=PRINCIPAL!$I$190+PRINCIPAL!$I$190,L706=PRINCIPAL!$I$190+PRINCIPAL!$I$190+PRINCIPAL!$I$190)),0,IF(AND(PRINCIPAL!$H$190&lt;&gt;"",L706=PRINCIPAL!$J$190),VLOOKUP($AR$672,'Banco de Dados'!$B$4:$J$50,8,FALSE)*PRINCIPAL!$H$190*(1-(PRINCIPAL!$K$190/100)),IF(AND(PRINCIPAL!$H$190&lt;&gt;"",L706=PRINCIPAL!$L$190),VLOOKUP($AR$672,'Banco de Dados'!$B$4:$J$50,8,FALSE)*PRINCIPAL!$H$190*(1-(PRINCIPAL!$M$190/100)),IF(AND(PRINCIPAL!$H$190&lt;&gt;"",L706=PRINCIPAL!$N$190),VLOOKUP($AR$672,'Banco de Dados'!$B$4:$J$50,8,FALSE)*PRINCIPAL!$H$190*(1-(PRINCIPAL!$O$190/100)),IF(PRINCIPAL!$H$190&lt;&gt;"",VLOOKUP($AR$672,'Banco de Dados'!$B$4:$J$50,8,FALSE)*PRINCIPAL!$H$190,IF(OR(L706=PRINCIPAL!$I$190,L706=PRINCIPAL!$I$190+PRINCIPAL!$I$190,L706=PRINCIPAL!$I$190+PRINCIPAL!$I$190+PRINCIPAL!$I$190),0,IF(L706=PRINCIPAL!$J$190,VLOOKUP($AR$672,'Banco de Dados'!$B$4:$J$50,6,FALSE)*(1-(PRINCIPAL!$K$190/100)),IF(L706=PRINCIPAL!$L$190,VLOOKUP($AR$672,'Banco de Dados'!$B$4:$J$50,6,FALSE)*(1-(PRINCIPAL!$M$190/100)),IF(L706=PRINCIPAL!$N$190,VLOOKUP($AR$672,'Banco de Dados'!$B$4:$J$50,6,FALSE)*(1-(PRINCIPAL!$O$190/100)),VLOOKUP($AR$672,'Banco de Dados'!$B$4:$J$50,6,FALSE)))))))))),"")</f>
        <v/>
      </c>
      <c r="AR706" s="29" t="str">
        <f>IFERROR(AQ706*(IFERROR(VLOOKUP($AR$672,'Banco de Dados'!$B$4:$J$50,4,FALSE),"ERRO")),"")</f>
        <v/>
      </c>
      <c r="AS706" s="29" t="str">
        <f t="shared" si="468"/>
        <v/>
      </c>
      <c r="AT706" s="103" t="str">
        <f>IFERROR(AS706*(C706*(PRINCIPAL!$G$190/100))*0.47*(44/12),"")</f>
        <v/>
      </c>
      <c r="AU706" s="111" t="str">
        <f t="shared" si="469"/>
        <v/>
      </c>
      <c r="AV706" s="30" t="str">
        <f>IFERROR(IF(AND(PRINCIPAL!$H$191&lt;&gt;"",OR(L706=PRINCIPAL!$I$191,L706=PRINCIPAL!$I$191+PRINCIPAL!$I$191,L706=PRINCIPAL!$I$191+PRINCIPAL!$I$191+PRINCIPAL!$I$191)),0,IF(AND(PRINCIPAL!$H$191&lt;&gt;"",L706=PRINCIPAL!$J$191),VLOOKUP($AW$672,'Banco de Dados'!$B$4:$J$50,8,FALSE)*PRINCIPAL!$H$191*(1-(PRINCIPAL!$K$191/100)),IF(AND(PRINCIPAL!$H$191&lt;&gt;"",L706=PRINCIPAL!$L$191),VLOOKUP($AW$672,'Banco de Dados'!$B$4:$J$50,8,FALSE)*PRINCIPAL!$H$191*(1-(PRINCIPAL!$M$191/100)),IF(AND(PRINCIPAL!$H$191&lt;&gt;"",L706=PRINCIPAL!$N$191),VLOOKUP($AW$672,'Banco de Dados'!$B$4:$J$50,8,FALSE)*PRINCIPAL!$H$191*(1-(PRINCIPAL!$O$191/100)),IF(PRINCIPAL!$H$191&lt;&gt;"",VLOOKUP($AW$672,'Banco de Dados'!$B$4:$J$50,8,FALSE)*PRINCIPAL!$H$191,IF(OR(L706=PRINCIPAL!$I$191,L706=PRINCIPAL!$I$191+PRINCIPAL!$I$191,L706=PRINCIPAL!$I$191+PRINCIPAL!$I$191+PRINCIPAL!$I$191),0,IF(L706=PRINCIPAL!$J$191,VLOOKUP($AW$672,'Banco de Dados'!$B$4:$J$50,6,FALSE)*(1-(PRINCIPAL!$K$191/100)),IF(L706=PRINCIPAL!$L$191,VLOOKUP($AW$672,'Banco de Dados'!$B$4:$J$50,6,FALSE)*(1-(PRINCIPAL!$M$191/100)),IF(L706=PRINCIPAL!$N$191,VLOOKUP($AW$672,'Banco de Dados'!$B$4:$J$50,6,FALSE)*(1-(PRINCIPAL!$O$191/100)),VLOOKUP($AW$672,'Banco de Dados'!$B$4:$J$50,6,FALSE)))))))))),"")</f>
        <v/>
      </c>
      <c r="AW706" s="29" t="str">
        <f>IFERROR(AV706*(IFERROR(VLOOKUP($AW$672,'Banco de Dados'!$B$4:$J$50,4,FALSE),"ERRO")),"")</f>
        <v/>
      </c>
      <c r="AX706" s="29" t="str">
        <f t="shared" si="470"/>
        <v/>
      </c>
      <c r="AY706" s="103" t="str">
        <f>IFERROR(AX706*(C706*(PRINCIPAL!$G$191/100))*0.47*(44/12),"")</f>
        <v/>
      </c>
      <c r="AZ706" s="111" t="str">
        <f t="shared" si="475"/>
        <v/>
      </c>
      <c r="BA706" s="30" t="str">
        <f>IFERROR(IF(AND(PRINCIPAL!$H$192&lt;&gt;"",OR(L706=PRINCIPAL!$I$192,L706=PRINCIPAL!$I$192+PRINCIPAL!$I$192,L706=PRINCIPAL!$I$192+PRINCIPAL!$I$192+PRINCIPAL!$I$192)),0,IF(AND(PRINCIPAL!$H$192&lt;&gt;"",L706=PRINCIPAL!$J$192),VLOOKUP($BB$672,'Banco de Dados'!$B$4:$J$50,8,FALSE)*PRINCIPAL!$H$192*(1-(PRINCIPAL!$K$192/100)),IF(AND(PRINCIPAL!$H$192&lt;&gt;"",L706=PRINCIPAL!$L$192),VLOOKUP($BB$672,'Banco de Dados'!$B$4:$J$50,8,FALSE)*PRINCIPAL!$H$192*(1-(PRINCIPAL!$M$192/100)),IF(AND(PRINCIPAL!$H$192&lt;&gt;"",L706=PRINCIPAL!$N$192),VLOOKUP($BB$672,'Banco de Dados'!$B$4:$J$50,8,FALSE)*PRINCIPAL!$H$192*(1-(PRINCIPAL!$O$192/100)),IF(PRINCIPAL!$H$192&lt;&gt;"",VLOOKUP($BB$672,'Banco de Dados'!$B$4:$J$50,8,FALSE)*PRINCIPAL!$H$192,IF(OR(L706=PRINCIPAL!$I$192,L706=PRINCIPAL!$I$192+PRINCIPAL!$I$192,L706=PRINCIPAL!$I$192+PRINCIPAL!$I$192+PRINCIPAL!$I$192),0,IF(L706=PRINCIPAL!$J$192,VLOOKUP($BB$672,'Banco de Dados'!$B$4:$J$50,6,FALSE)*(1-(PRINCIPAL!$K$192/100)),IF(L706=PRINCIPAL!$L$192,VLOOKUP($BB$672,'Banco de Dados'!$B$4:$J$50,6,FALSE)*(1-(PRINCIPAL!$M$192/100)),IF(L706=PRINCIPAL!$N$192,VLOOKUP($BB$672,'Banco de Dados'!$B$4:$J$50,6,FALSE)*(1-(PRINCIPAL!$O$192/100)),VLOOKUP($BB$672,'Banco de Dados'!$B$4:$J$50,6,FALSE)))))))))),"")</f>
        <v/>
      </c>
      <c r="BB706" s="29" t="str">
        <f>IFERROR(BA706*(IFERROR(VLOOKUP($BB$672,'Banco de Dados'!$B$4:$J$50,4,FALSE),"ERRO")),"")</f>
        <v/>
      </c>
      <c r="BC706" s="29" t="str">
        <f t="shared" si="476"/>
        <v/>
      </c>
      <c r="BD706" s="103" t="str">
        <f>IFERROR(BC706*(C706*(PRINCIPAL!$G$192/100))*0.47*(44/12),"")</f>
        <v/>
      </c>
      <c r="BE706" s="111" t="str">
        <f t="shared" si="455"/>
        <v/>
      </c>
      <c r="BF706" s="30" t="str">
        <f>IFERROR(IF(AND(PRINCIPAL!$H$193&lt;&gt;"",OR(L706=PRINCIPAL!$I$193,L706=PRINCIPAL!$I$193+PRINCIPAL!$I$193,L706=PRINCIPAL!$I$193+PRINCIPAL!$I$193+PRINCIPAL!$I$193)),0,IF(AND(PRINCIPAL!$H$193&lt;&gt;"",L706=PRINCIPAL!$J$193),VLOOKUP($BG$672,'Banco de Dados'!$B$4:$J$50,8,FALSE)*PRINCIPAL!$H$193*(1-(PRINCIPAL!$K$193/100)),IF(AND(PRINCIPAL!$H$193&lt;&gt;"",L706=PRINCIPAL!$L$193),VLOOKUP($BG$672,'Banco de Dados'!$B$4:$J$50,8,FALSE)*PRINCIPAL!$H$193*(1-(PRINCIPAL!$M$193/100)),IF(AND(PRINCIPAL!$H$193&lt;&gt;"",L706=PRINCIPAL!$N$193),VLOOKUP($BG$672,'Banco de Dados'!$B$4:$J$50,8,FALSE)*PRINCIPAL!$H$193*(1-(PRINCIPAL!$O$193/100)),IF(PRINCIPAL!$H$193&lt;&gt;"",VLOOKUP($BG$672,'Banco de Dados'!$B$4:$J$50,8,FALSE)*PRINCIPAL!$H$193,IF(OR(L706=PRINCIPAL!$I$193,L706=PRINCIPAL!$I$193+PRINCIPAL!$I$193,L706=PRINCIPAL!$I$193+PRINCIPAL!$I$193+PRINCIPAL!$I$193),0,IF(L706=PRINCIPAL!$J$193,VLOOKUP($BG$672,'Banco de Dados'!$B$4:$J$50,6,FALSE)*(1-(PRINCIPAL!$K$193/100)),IF(L706=PRINCIPAL!$L$193,VLOOKUP($BG$672,'Banco de Dados'!$B$4:$J$50,6,FALSE)*(1-(PRINCIPAL!$M$193/100)),IF(L706=PRINCIPAL!$N$193,VLOOKUP($BG$672,'Banco de Dados'!$B$4:$J$50,6,FALSE)*(1-(PRINCIPAL!$O$193/100)),VLOOKUP($BG$672,'Banco de Dados'!$B$4:$J$50,6,FALSE)))))))))),"")</f>
        <v/>
      </c>
      <c r="BG706" s="29" t="str">
        <f>IFERROR(BF706*(IFERROR(VLOOKUP($BG$672,'Banco de Dados'!$B$4:$J$50,4,FALSE),"ERRO")),"")</f>
        <v/>
      </c>
      <c r="BH706" s="29" t="str">
        <f t="shared" si="471"/>
        <v/>
      </c>
      <c r="BI706" s="103" t="str">
        <f>IFERROR(BH706*(C706*(PRINCIPAL!$G$193/100))*0.47*(44/12),"")</f>
        <v/>
      </c>
      <c r="BJ706" s="102" t="str">
        <f t="shared" si="456"/>
        <v/>
      </c>
    </row>
    <row r="707" spans="2:62" ht="12.75" customHeight="1" x14ac:dyDescent="0.3">
      <c r="B707" s="326">
        <f t="shared" si="457"/>
        <v>2053</v>
      </c>
      <c r="C707" s="340"/>
      <c r="D707" s="1"/>
      <c r="E707" s="116">
        <v>33</v>
      </c>
      <c r="F707" s="24" t="str">
        <f>IFERROR(VLOOKUP($G$672,'Banco de Dados'!$B$4:$J$50,6,FALSE),"")</f>
        <v/>
      </c>
      <c r="G707" s="25" t="str">
        <f>IFERROR(F707*(IFERROR(VLOOKUP($G$672,'Banco de Dados'!$B$4:$J$50,4,FALSE),"ERRO")),"")</f>
        <v/>
      </c>
      <c r="H707" s="25" t="str">
        <f t="shared" si="458"/>
        <v/>
      </c>
      <c r="I707" s="103" t="str">
        <f t="shared" si="459"/>
        <v/>
      </c>
      <c r="J707" s="117" t="str">
        <f t="shared" si="460"/>
        <v/>
      </c>
      <c r="K707" s="1"/>
      <c r="L707" s="91">
        <v>33</v>
      </c>
      <c r="M707" s="24" t="str">
        <f>IFERROR(IF(AND(PRINCIPAL!$H$184&lt;&gt;"",OR(L707=PRINCIPAL!$I$184,L707=PRINCIPAL!$I$184+PRINCIPAL!$I$184,L707=PRINCIPAL!$I$184+PRINCIPAL!$I$184+PRINCIPAL!$I$184)),0,IF(AND(PRINCIPAL!$H$184&lt;&gt;"",L707=PRINCIPAL!$J$184),VLOOKUP($N$672,'Banco de Dados'!$B$4:$J$50,8,FALSE)*PRINCIPAL!$H$184*(1-(PRINCIPAL!$K$184/100)),IF(AND(PRINCIPAL!$H$184&lt;&gt;"",L707=PRINCIPAL!$L$184),VLOOKUP($N$672,'Banco de Dados'!$B$4:$J$50,8,FALSE)*PRINCIPAL!$H$184*(1-(PRINCIPAL!$M$184/100)),IF(AND(PRINCIPAL!$H$184&lt;&gt;"",L707=PRINCIPAL!$N$184),VLOOKUP($N$672,'Banco de Dados'!$B$4:$J$50,8,FALSE)*PRINCIPAL!$H$184*(1-(PRINCIPAL!$O$184/100)),IF(PRINCIPAL!$H$184&lt;&gt;"",VLOOKUP($N$672,'Banco de Dados'!$B$4:$J$50,8,FALSE)*PRINCIPAL!$H$184,IF(OR(L707=PRINCIPAL!$I$184,L707=PRINCIPAL!$I$184+PRINCIPAL!$I$184,L707=PRINCIPAL!$I$184+PRINCIPAL!$I$184+PRINCIPAL!$I$184),0,IF(L707=PRINCIPAL!$J$184,VLOOKUP($N$672,'Banco de Dados'!$B$4:$J$50,6,FALSE)*(1-(PRINCIPAL!$K$184/100)),IF(L707=PRINCIPAL!$L$184,VLOOKUP($N$672,'Banco de Dados'!$B$4:$J$50,6,FALSE)*(1-(PRINCIPAL!$M$184/100)),IF(L707=PRINCIPAL!$N$184,VLOOKUP($N$672,'Banco de Dados'!$B$4:$J$50,6,FALSE)*(1-(PRINCIPAL!$O$184/100)),VLOOKUP($N$672,'Banco de Dados'!$B$4:$J$50,6,FALSE)))))))))),"")</f>
        <v/>
      </c>
      <c r="N707" s="25" t="str">
        <f>IFERROR(M707*(IFERROR(VLOOKUP($N$672,'Banco de Dados'!$B$4:$J$50,4,FALSE),"ERRO")),"")</f>
        <v/>
      </c>
      <c r="O707" s="25" t="str">
        <f t="shared" si="479"/>
        <v/>
      </c>
      <c r="P707" s="103" t="str">
        <f>IFERROR(O707*(C707*(PRINCIPAL!$G$184/100))*0.47*(44/12),"")</f>
        <v/>
      </c>
      <c r="Q707" s="107" t="str">
        <f t="shared" si="481"/>
        <v/>
      </c>
      <c r="R707" s="29" t="str">
        <f>IFERROR(IF(AND(PRINCIPAL!$H$185&lt;&gt;"",OR(L707=PRINCIPAL!$I$185,L707=PRINCIPAL!$I$185+PRINCIPAL!$I$185,L707=PRINCIPAL!$I$185+PRINCIPAL!$I$185+PRINCIPAL!$I$185)),0,IF(AND(PRINCIPAL!$H$185&lt;&gt;"",L707=PRINCIPAL!$J$185),VLOOKUP($S$672,'Banco de Dados'!$B$4:$J$50,8,FALSE)*PRINCIPAL!$H$185*(1-(PRINCIPAL!$K$185/100)),IF(AND(PRINCIPAL!$H$185&lt;&gt;"",L707=PRINCIPAL!$L$185),VLOOKUP($S$672,'Banco de Dados'!$B$4:$J$50,8,FALSE)*PRINCIPAL!$H$185*(1-(PRINCIPAL!$M$185/100)),IF(AND(PRINCIPAL!$H$185&lt;&gt;"",L707=PRINCIPAL!$N$185),VLOOKUP($S$672,'Banco de Dados'!$B$4:$J$50,8,FALSE)*PRINCIPAL!$H$185*(1-(PRINCIPAL!$O$185/100)),IF(PRINCIPAL!$H$185&lt;&gt;"",VLOOKUP($S$672,'Banco de Dados'!$B$4:$J$50,8,FALSE)*PRINCIPAL!$H$185,IF(OR(L707=PRINCIPAL!$I$185,L707=PRINCIPAL!$I$185+PRINCIPAL!$I$185,L707=PRINCIPAL!$I$185+PRINCIPAL!$I$185+PRINCIPAL!$I$185),0,IF(L707=PRINCIPAL!$J$185,VLOOKUP($S$672,'Banco de Dados'!$B$4:$J$50,6,FALSE)*(1-(PRINCIPAL!$K$185/100)),IF(L707=PRINCIPAL!$L$185,VLOOKUP($S$672,'Banco de Dados'!$B$4:$J$50,6,FALSE)*(1-(PRINCIPAL!$M$185/100)),IF(L707=PRINCIPAL!$N$185,VLOOKUP($S$672,'Banco de Dados'!$B$4:$J$50,6,FALSE)*(1-(PRINCIPAL!$O$185/100)),VLOOKUP($S$672,'Banco de Dados'!$B$4:$J$50,6,FALSE)))))))))),"")</f>
        <v/>
      </c>
      <c r="S707" s="29" t="str">
        <f>IFERROR(R707*(IFERROR(VLOOKUP($S$672,'Banco de Dados'!$B$4:$J$50,4,FALSE),"ERRO")),"")</f>
        <v/>
      </c>
      <c r="T707" s="29" t="str">
        <f t="shared" si="478"/>
        <v/>
      </c>
      <c r="U707" s="103" t="str">
        <f>IFERROR(T707*(C707*(PRINCIPAL!$G$185/100))*0.47*(44/12),"")</f>
        <v/>
      </c>
      <c r="V707" s="103" t="str">
        <f t="shared" si="454"/>
        <v/>
      </c>
      <c r="W707" s="30" t="str">
        <f>IFERROR(IF(AND(PRINCIPAL!$H$186&lt;&gt;"",OR(L707=PRINCIPAL!$I$186,L707=PRINCIPAL!$I$186+PRINCIPAL!$I$186,L707=PRINCIPAL!$I$186+PRINCIPAL!$I$186+PRINCIPAL!$I$186)),0,IF(AND(PRINCIPAL!$H$186&lt;&gt;"",L707=PRINCIPAL!$J$186),VLOOKUP($X$672,'Banco de Dados'!$B$4:$J$50,8,FALSE)*PRINCIPAL!$H$186*(1-(PRINCIPAL!$K$186/100)),IF(AND(PRINCIPAL!$H$186&lt;&gt;"",L707=PRINCIPAL!$L$186),VLOOKUP($X$672,'Banco de Dados'!$B$4:$J$50,8,FALSE)*PRINCIPAL!$H$186*(1-(PRINCIPAL!$M$186/100)),IF(AND(PRINCIPAL!$H$186&lt;&gt;"",L707=PRINCIPAL!$N$186),VLOOKUP($X$672,'Banco de Dados'!$B$4:$J$50,8,FALSE)*PRINCIPAL!$H$186*(1-(PRINCIPAL!$O$186/100)),IF(PRINCIPAL!$H$186&lt;&gt;"",VLOOKUP($X$672,'Banco de Dados'!$B$4:$J$50,8,FALSE)*PRINCIPAL!$H$186,IF(OR(L707=PRINCIPAL!$I$186,L707=PRINCIPAL!$I$186+PRINCIPAL!$I$186,L707=PRINCIPAL!$I$186+PRINCIPAL!$I$186+PRINCIPAL!$I$186),0,IF(L707=PRINCIPAL!$J$186,VLOOKUP($X$672,'Banco de Dados'!$B$4:$J$50,6,FALSE)*(1-(PRINCIPAL!$K$186/100)),IF(L707=PRINCIPAL!$L$186,VLOOKUP($X$672,'Banco de Dados'!$B$4:$J$50,6,FALSE)*(1-(PRINCIPAL!$M$186/100)),IF(L707=PRINCIPAL!$N$186,VLOOKUP($X$672,'Banco de Dados'!$B$4:$J$50,6,FALSE)*(1-(PRINCIPAL!$O$186/100)),VLOOKUP($X$672,'Banco de Dados'!$B$4:$J$50,6,FALSE)))))))))),"")</f>
        <v/>
      </c>
      <c r="X707" s="29" t="str">
        <f>IFERROR(W707*(IFERROR(VLOOKUP($X$672,'Banco de Dados'!$B$4:$J$50,4,FALSE),"ERRO")),"")</f>
        <v/>
      </c>
      <c r="Y707" s="29" t="str">
        <f t="shared" si="472"/>
        <v/>
      </c>
      <c r="Z707" s="103" t="str">
        <f>IFERROR(Y707*(C707*(PRINCIPAL!$G$186/100))*0.47*(44/12),"")</f>
        <v/>
      </c>
      <c r="AA707" s="111" t="str">
        <f t="shared" si="473"/>
        <v/>
      </c>
      <c r="AB707" s="30" t="str">
        <f>IFERROR(IF(AND(PRINCIPAL!$H$187&lt;&gt;"",OR(L707=PRINCIPAL!$I$187,L707=PRINCIPAL!$I$187+PRINCIPAL!$I$187,L707=PRINCIPAL!$I$187+PRINCIPAL!$I$187+PRINCIPAL!$I$187)),0,IF(AND(PRINCIPAL!$H$187&lt;&gt;"",L707=PRINCIPAL!$J$187),VLOOKUP($AC$672,'Banco de Dados'!$B$4:$J$50,8,FALSE)*PRINCIPAL!$H$187*(1-(PRINCIPAL!$K$187/100)),IF(AND(PRINCIPAL!$H$187&lt;&gt;"",L707=PRINCIPAL!$L$187),VLOOKUP($AC$672,'Banco de Dados'!$B$4:$J$50,8,FALSE)*PRINCIPAL!$H$187*(1-(PRINCIPAL!$M$187/100)),IF(AND(PRINCIPAL!$H$187&lt;&gt;"",L707=PRINCIPAL!$N$187),VLOOKUP($AC$672,'Banco de Dados'!$B$4:$J$50,8,FALSE)*PRINCIPAL!$H$187*(1-(PRINCIPAL!$O$187/100)),IF(PRINCIPAL!$H$187&lt;&gt;"",VLOOKUP($AC$672,'Banco de Dados'!$B$4:$J$50,8,FALSE)*PRINCIPAL!$H$187,IF(OR(L707=PRINCIPAL!$I$187,L707=PRINCIPAL!$I$187+PRINCIPAL!$I$187,L707=PRINCIPAL!$I$187+PRINCIPAL!$I$187+PRINCIPAL!$I$187),0,IF(L707=PRINCIPAL!$J$187,VLOOKUP($AC$672,'Banco de Dados'!$B$4:$J$50,6,FALSE)*(1-(PRINCIPAL!$K$187/100)),IF(L707=PRINCIPAL!$L$187,VLOOKUP($AC$672,'Banco de Dados'!$B$4:$J$50,6,FALSE)*(1-(PRINCIPAL!$M$187/100)),IF(L707=PRINCIPAL!$N$187,VLOOKUP($AC$672,'Banco de Dados'!$B$4:$J$50,6,FALSE)*(1-(PRINCIPAL!$O$187/100)),VLOOKUP($AC$672,'Banco de Dados'!$B$4:$J$50,6,FALSE)))))))))),"")</f>
        <v/>
      </c>
      <c r="AC707" s="29" t="str">
        <f>IFERROR(AB707*(IFERROR(VLOOKUP($AC$672,'Banco de Dados'!$B$4:$J$50,4,FALSE),"ERRO")),"")</f>
        <v/>
      </c>
      <c r="AD707" s="29" t="str">
        <f t="shared" si="463"/>
        <v/>
      </c>
      <c r="AE707" s="103" t="str">
        <f>IFERROR(AD707*(C707*(PRINCIPAL!$G$187/100))*0.47*(44/12),"")</f>
        <v/>
      </c>
      <c r="AF707" s="111" t="str">
        <f t="shared" si="464"/>
        <v/>
      </c>
      <c r="AG707" s="30" t="str">
        <f>IFERROR(IF(AND(PRINCIPAL!$H$188&lt;&gt;"",OR(L707=PRINCIPAL!$I$188,L707=PRINCIPAL!$I$188+PRINCIPAL!$I$188,L707=PRINCIPAL!$I$188+PRINCIPAL!$I$188+PRINCIPAL!$I$188)),0,IF(AND(PRINCIPAL!$H$188&lt;&gt;"",L707=PRINCIPAL!$J$188),VLOOKUP($AH$672,'Banco de Dados'!$B$4:$J$50,8,FALSE)*PRINCIPAL!$H$188*(1-(PRINCIPAL!$K$188/100)),IF(AND(PRINCIPAL!$H$188&lt;&gt;"",L707=PRINCIPAL!$L$188),VLOOKUP($AH$672,'Banco de Dados'!$B$4:$J$50,8,FALSE)*PRINCIPAL!$H$188*(1-(PRINCIPAL!$M$188/100)),IF(AND(PRINCIPAL!$H$188&lt;&gt;"",L707=PRINCIPAL!$N$188),VLOOKUP($AH$672,'Banco de Dados'!$B$4:$J$50,8,FALSE)*PRINCIPAL!$H$188*(1-(PRINCIPAL!$O$188/100)),IF(PRINCIPAL!$H$188&lt;&gt;"",VLOOKUP($AH$672,'Banco de Dados'!$B$4:$J$50,8,FALSE)*PRINCIPAL!$H$188,IF(OR(L707=PRINCIPAL!$I$188,L707=PRINCIPAL!$I$188+PRINCIPAL!$I$188,L707=PRINCIPAL!$I$188+PRINCIPAL!$I$188+PRINCIPAL!$I$188),0,IF(L707=PRINCIPAL!$J$188,VLOOKUP($AH$672,'Banco de Dados'!$B$4:$J$50,6,FALSE)*(1-(PRINCIPAL!$K$188/100)),IF(L707=PRINCIPAL!$L$188,VLOOKUP($AH$672,'Banco de Dados'!$B$4:$J$50,6,FALSE)*(1-(PRINCIPAL!$M$188/100)),IF(L707=PRINCIPAL!$N$188,VLOOKUP($AH$672,'Banco de Dados'!$B$4:$J$50,6,FALSE)*(1-(PRINCIPAL!$O$188/100)),VLOOKUP($AH$672,'Banco de Dados'!$B$4:$J$50,6,FALSE)))))))))),"")</f>
        <v/>
      </c>
      <c r="AH707" s="29" t="str">
        <f>IFERROR(AG707*(IFERROR(VLOOKUP($AH$672,'Banco de Dados'!$B$4:$J$50,4,FALSE),"ERRO")),"")</f>
        <v/>
      </c>
      <c r="AI707" s="29" t="str">
        <f t="shared" si="465"/>
        <v/>
      </c>
      <c r="AJ707" s="103" t="str">
        <f>IFERROR(AI707*(C707*(PRINCIPAL!$G$188/100))*0.47*(44/12),"")</f>
        <v/>
      </c>
      <c r="AK707" s="111" t="str">
        <f t="shared" si="474"/>
        <v/>
      </c>
      <c r="AL707" s="30" t="str">
        <f>IFERROR(IF(AND(PRINCIPAL!$H$189&lt;&gt;"",OR(L707=PRINCIPAL!$I$189,L707=PRINCIPAL!$I$189+PRINCIPAL!$I$189,L707=PRINCIPAL!$I$189+PRINCIPAL!$I$189+PRINCIPAL!$I$189)),0,IF(AND(PRINCIPAL!$H$189&lt;&gt;"",L707=PRINCIPAL!$J$189),VLOOKUP($AM$672,'Banco de Dados'!$B$4:$J$50,8,FALSE)*PRINCIPAL!$H$189*(1-(PRINCIPAL!$K$189/100)),IF(AND(PRINCIPAL!$H$189&lt;&gt;"",L707=PRINCIPAL!$L$189),VLOOKUP($AM$672,'Banco de Dados'!$B$4:$J$50,8,FALSE)*PRINCIPAL!$H$189*(1-(PRINCIPAL!$M$189/100)),IF(AND(PRINCIPAL!$H$189&lt;&gt;"",L707=PRINCIPAL!$N$189),VLOOKUP($AM$672,'Banco de Dados'!$B$4:$J$50,8,FALSE)*PRINCIPAL!$H$189*(1-(PRINCIPAL!$O$189/100)),IF(PRINCIPAL!$H$189&lt;&gt;"",VLOOKUP($AM$672,'Banco de Dados'!$B$4:$J$50,8,FALSE)*PRINCIPAL!$H$189,IF(OR(L707=PRINCIPAL!$I$189,L707=PRINCIPAL!$I$189+PRINCIPAL!$I$189,L707=PRINCIPAL!$I$189+PRINCIPAL!$I$189+PRINCIPAL!$I$189),0,IF(L707=PRINCIPAL!$J$189,VLOOKUP($AM$672,'Banco de Dados'!$B$4:$J$50,6,FALSE)*(1-(PRINCIPAL!$K$189/100)),IF(L707=PRINCIPAL!$L$189,VLOOKUP($AM$672,'Banco de Dados'!$B$4:$J$50,6,FALSE)*(1-(PRINCIPAL!$M$189/100)),IF(L707=PRINCIPAL!$N$189,VLOOKUP($AM$672,'Banco de Dados'!$B$4:$J$50,6,FALSE)*(1-(PRINCIPAL!$O$189/100)),VLOOKUP($AM$672,'Banco de Dados'!$B$4:$J$50,6,FALSE)))))))))),"")</f>
        <v/>
      </c>
      <c r="AM707" s="29" t="str">
        <f>IFERROR(AL707*(IFERROR(VLOOKUP($AM$672,'Banco de Dados'!$B$4:$J$50,4,FALSE),"ERRO")),"")</f>
        <v/>
      </c>
      <c r="AN707" s="29" t="str">
        <f t="shared" si="466"/>
        <v/>
      </c>
      <c r="AO707" s="103" t="str">
        <f>IFERROR(AN707*(C707*(PRINCIPAL!$G$189/100))*0.47*(44/12),"")</f>
        <v/>
      </c>
      <c r="AP707" s="111" t="str">
        <f t="shared" si="467"/>
        <v/>
      </c>
      <c r="AQ707" s="30" t="str">
        <f>IFERROR(IF(AND(PRINCIPAL!$H$190&lt;&gt;"",OR(L707=PRINCIPAL!$I$190,L707=PRINCIPAL!$I$190+PRINCIPAL!$I$190,L707=PRINCIPAL!$I$190+PRINCIPAL!$I$190+PRINCIPAL!$I$190)),0,IF(AND(PRINCIPAL!$H$190&lt;&gt;"",L707=PRINCIPAL!$J$190),VLOOKUP($AR$672,'Banco de Dados'!$B$4:$J$50,8,FALSE)*PRINCIPAL!$H$190*(1-(PRINCIPAL!$K$190/100)),IF(AND(PRINCIPAL!$H$190&lt;&gt;"",L707=PRINCIPAL!$L$190),VLOOKUP($AR$672,'Banco de Dados'!$B$4:$J$50,8,FALSE)*PRINCIPAL!$H$190*(1-(PRINCIPAL!$M$190/100)),IF(AND(PRINCIPAL!$H$190&lt;&gt;"",L707=PRINCIPAL!$N$190),VLOOKUP($AR$672,'Banco de Dados'!$B$4:$J$50,8,FALSE)*PRINCIPAL!$H$190*(1-(PRINCIPAL!$O$190/100)),IF(PRINCIPAL!$H$190&lt;&gt;"",VLOOKUP($AR$672,'Banco de Dados'!$B$4:$J$50,8,FALSE)*PRINCIPAL!$H$190,IF(OR(L707=PRINCIPAL!$I$190,L707=PRINCIPAL!$I$190+PRINCIPAL!$I$190,L707=PRINCIPAL!$I$190+PRINCIPAL!$I$190+PRINCIPAL!$I$190),0,IF(L707=PRINCIPAL!$J$190,VLOOKUP($AR$672,'Banco de Dados'!$B$4:$J$50,6,FALSE)*(1-(PRINCIPAL!$K$190/100)),IF(L707=PRINCIPAL!$L$190,VLOOKUP($AR$672,'Banco de Dados'!$B$4:$J$50,6,FALSE)*(1-(PRINCIPAL!$M$190/100)),IF(L707=PRINCIPAL!$N$190,VLOOKUP($AR$672,'Banco de Dados'!$B$4:$J$50,6,FALSE)*(1-(PRINCIPAL!$O$190/100)),VLOOKUP($AR$672,'Banco de Dados'!$B$4:$J$50,6,FALSE)))))))))),"")</f>
        <v/>
      </c>
      <c r="AR707" s="29" t="str">
        <f>IFERROR(AQ707*(IFERROR(VLOOKUP($AR$672,'Banco de Dados'!$B$4:$J$50,4,FALSE),"ERRO")),"")</f>
        <v/>
      </c>
      <c r="AS707" s="29" t="str">
        <f t="shared" si="468"/>
        <v/>
      </c>
      <c r="AT707" s="103" t="str">
        <f>IFERROR(AS707*(C707*(PRINCIPAL!$G$190/100))*0.47*(44/12),"")</f>
        <v/>
      </c>
      <c r="AU707" s="111" t="str">
        <f t="shared" si="469"/>
        <v/>
      </c>
      <c r="AV707" s="30" t="str">
        <f>IFERROR(IF(AND(PRINCIPAL!$H$191&lt;&gt;"",OR(L707=PRINCIPAL!$I$191,L707=PRINCIPAL!$I$191+PRINCIPAL!$I$191,L707=PRINCIPAL!$I$191+PRINCIPAL!$I$191+PRINCIPAL!$I$191)),0,IF(AND(PRINCIPAL!$H$191&lt;&gt;"",L707=PRINCIPAL!$J$191),VLOOKUP($AW$672,'Banco de Dados'!$B$4:$J$50,8,FALSE)*PRINCIPAL!$H$191*(1-(PRINCIPAL!$K$191/100)),IF(AND(PRINCIPAL!$H$191&lt;&gt;"",L707=PRINCIPAL!$L$191),VLOOKUP($AW$672,'Banco de Dados'!$B$4:$J$50,8,FALSE)*PRINCIPAL!$H$191*(1-(PRINCIPAL!$M$191/100)),IF(AND(PRINCIPAL!$H$191&lt;&gt;"",L707=PRINCIPAL!$N$191),VLOOKUP($AW$672,'Banco de Dados'!$B$4:$J$50,8,FALSE)*PRINCIPAL!$H$191*(1-(PRINCIPAL!$O$191/100)),IF(PRINCIPAL!$H$191&lt;&gt;"",VLOOKUP($AW$672,'Banco de Dados'!$B$4:$J$50,8,FALSE)*PRINCIPAL!$H$191,IF(OR(L707=PRINCIPAL!$I$191,L707=PRINCIPAL!$I$191+PRINCIPAL!$I$191,L707=PRINCIPAL!$I$191+PRINCIPAL!$I$191+PRINCIPAL!$I$191),0,IF(L707=PRINCIPAL!$J$191,VLOOKUP($AW$672,'Banco de Dados'!$B$4:$J$50,6,FALSE)*(1-(PRINCIPAL!$K$191/100)),IF(L707=PRINCIPAL!$L$191,VLOOKUP($AW$672,'Banco de Dados'!$B$4:$J$50,6,FALSE)*(1-(PRINCIPAL!$M$191/100)),IF(L707=PRINCIPAL!$N$191,VLOOKUP($AW$672,'Banco de Dados'!$B$4:$J$50,6,FALSE)*(1-(PRINCIPAL!$O$191/100)),VLOOKUP($AW$672,'Banco de Dados'!$B$4:$J$50,6,FALSE)))))))))),"")</f>
        <v/>
      </c>
      <c r="AW707" s="29" t="str">
        <f>IFERROR(AV707*(IFERROR(VLOOKUP($AW$672,'Banco de Dados'!$B$4:$J$50,4,FALSE),"ERRO")),"")</f>
        <v/>
      </c>
      <c r="AX707" s="29" t="str">
        <f t="shared" si="470"/>
        <v/>
      </c>
      <c r="AY707" s="103" t="str">
        <f>IFERROR(AX707*(C707*(PRINCIPAL!$G$191/100))*0.47*(44/12),"")</f>
        <v/>
      </c>
      <c r="AZ707" s="111" t="str">
        <f t="shared" si="475"/>
        <v/>
      </c>
      <c r="BA707" s="30" t="str">
        <f>IFERROR(IF(AND(PRINCIPAL!$H$192&lt;&gt;"",OR(L707=PRINCIPAL!$I$192,L707=PRINCIPAL!$I$192+PRINCIPAL!$I$192,L707=PRINCIPAL!$I$192+PRINCIPAL!$I$192+PRINCIPAL!$I$192)),0,IF(AND(PRINCIPAL!$H$192&lt;&gt;"",L707=PRINCIPAL!$J$192),VLOOKUP($BB$672,'Banco de Dados'!$B$4:$J$50,8,FALSE)*PRINCIPAL!$H$192*(1-(PRINCIPAL!$K$192/100)),IF(AND(PRINCIPAL!$H$192&lt;&gt;"",L707=PRINCIPAL!$L$192),VLOOKUP($BB$672,'Banco de Dados'!$B$4:$J$50,8,FALSE)*PRINCIPAL!$H$192*(1-(PRINCIPAL!$M$192/100)),IF(AND(PRINCIPAL!$H$192&lt;&gt;"",L707=PRINCIPAL!$N$192),VLOOKUP($BB$672,'Banco de Dados'!$B$4:$J$50,8,FALSE)*PRINCIPAL!$H$192*(1-(PRINCIPAL!$O$192/100)),IF(PRINCIPAL!$H$192&lt;&gt;"",VLOOKUP($BB$672,'Banco de Dados'!$B$4:$J$50,8,FALSE)*PRINCIPAL!$H$192,IF(OR(L707=PRINCIPAL!$I$192,L707=PRINCIPAL!$I$192+PRINCIPAL!$I$192,L707=PRINCIPAL!$I$192+PRINCIPAL!$I$192+PRINCIPAL!$I$192),0,IF(L707=PRINCIPAL!$J$192,VLOOKUP($BB$672,'Banco de Dados'!$B$4:$J$50,6,FALSE)*(1-(PRINCIPAL!$K$192/100)),IF(L707=PRINCIPAL!$L$192,VLOOKUP($BB$672,'Banco de Dados'!$B$4:$J$50,6,FALSE)*(1-(PRINCIPAL!$M$192/100)),IF(L707=PRINCIPAL!$N$192,VLOOKUP($BB$672,'Banco de Dados'!$B$4:$J$50,6,FALSE)*(1-(PRINCIPAL!$O$192/100)),VLOOKUP($BB$672,'Banco de Dados'!$B$4:$J$50,6,FALSE)))))))))),"")</f>
        <v/>
      </c>
      <c r="BB707" s="29" t="str">
        <f>IFERROR(BA707*(IFERROR(VLOOKUP($BB$672,'Banco de Dados'!$B$4:$J$50,4,FALSE),"ERRO")),"")</f>
        <v/>
      </c>
      <c r="BC707" s="29" t="str">
        <f t="shared" si="476"/>
        <v/>
      </c>
      <c r="BD707" s="103" t="str">
        <f>IFERROR(BC707*(C707*(PRINCIPAL!$G$192/100))*0.47*(44/12),"")</f>
        <v/>
      </c>
      <c r="BE707" s="111" t="str">
        <f t="shared" si="455"/>
        <v/>
      </c>
      <c r="BF707" s="30" t="str">
        <f>IFERROR(IF(AND(PRINCIPAL!$H$193&lt;&gt;"",OR(L707=PRINCIPAL!$I$193,L707=PRINCIPAL!$I$193+PRINCIPAL!$I$193,L707=PRINCIPAL!$I$193+PRINCIPAL!$I$193+PRINCIPAL!$I$193)),0,IF(AND(PRINCIPAL!$H$193&lt;&gt;"",L707=PRINCIPAL!$J$193),VLOOKUP($BG$672,'Banco de Dados'!$B$4:$J$50,8,FALSE)*PRINCIPAL!$H$193*(1-(PRINCIPAL!$K$193/100)),IF(AND(PRINCIPAL!$H$193&lt;&gt;"",L707=PRINCIPAL!$L$193),VLOOKUP($BG$672,'Banco de Dados'!$B$4:$J$50,8,FALSE)*PRINCIPAL!$H$193*(1-(PRINCIPAL!$M$193/100)),IF(AND(PRINCIPAL!$H$193&lt;&gt;"",L707=PRINCIPAL!$N$193),VLOOKUP($BG$672,'Banco de Dados'!$B$4:$J$50,8,FALSE)*PRINCIPAL!$H$193*(1-(PRINCIPAL!$O$193/100)),IF(PRINCIPAL!$H$193&lt;&gt;"",VLOOKUP($BG$672,'Banco de Dados'!$B$4:$J$50,8,FALSE)*PRINCIPAL!$H$193,IF(OR(L707=PRINCIPAL!$I$193,L707=PRINCIPAL!$I$193+PRINCIPAL!$I$193,L707=PRINCIPAL!$I$193+PRINCIPAL!$I$193+PRINCIPAL!$I$193),0,IF(L707=PRINCIPAL!$J$193,VLOOKUP($BG$672,'Banco de Dados'!$B$4:$J$50,6,FALSE)*(1-(PRINCIPAL!$K$193/100)),IF(L707=PRINCIPAL!$L$193,VLOOKUP($BG$672,'Banco de Dados'!$B$4:$J$50,6,FALSE)*(1-(PRINCIPAL!$M$193/100)),IF(L707=PRINCIPAL!$N$193,VLOOKUP($BG$672,'Banco de Dados'!$B$4:$J$50,6,FALSE)*(1-(PRINCIPAL!$O$193/100)),VLOOKUP($BG$672,'Banco de Dados'!$B$4:$J$50,6,FALSE)))))))))),"")</f>
        <v/>
      </c>
      <c r="BG707" s="29" t="str">
        <f>IFERROR(BF707*(IFERROR(VLOOKUP($BG$672,'Banco de Dados'!$B$4:$J$50,4,FALSE),"ERRO")),"")</f>
        <v/>
      </c>
      <c r="BH707" s="29" t="str">
        <f t="shared" si="471"/>
        <v/>
      </c>
      <c r="BI707" s="103" t="str">
        <f>IFERROR(BH707*(C707*(PRINCIPAL!$G$193/100))*0.47*(44/12),"")</f>
        <v/>
      </c>
      <c r="BJ707" s="102" t="str">
        <f t="shared" si="456"/>
        <v/>
      </c>
    </row>
    <row r="708" spans="2:62" ht="12.75" customHeight="1" x14ac:dyDescent="0.3">
      <c r="B708" s="326">
        <f t="shared" si="457"/>
        <v>2054</v>
      </c>
      <c r="C708" s="340"/>
      <c r="D708" s="1"/>
      <c r="E708" s="118">
        <v>34</v>
      </c>
      <c r="F708" s="24" t="str">
        <f>IFERROR(VLOOKUP($G$672,'Banco de Dados'!$B$4:$J$50,6,FALSE),"")</f>
        <v/>
      </c>
      <c r="G708" s="25" t="str">
        <f>IFERROR(F708*(IFERROR(VLOOKUP($G$672,'Banco de Dados'!$B$4:$J$50,4,FALSE),"ERRO")),"")</f>
        <v/>
      </c>
      <c r="H708" s="25" t="str">
        <f t="shared" si="458"/>
        <v/>
      </c>
      <c r="I708" s="103" t="str">
        <f t="shared" si="459"/>
        <v/>
      </c>
      <c r="J708" s="117" t="str">
        <f t="shared" si="460"/>
        <v/>
      </c>
      <c r="K708" s="1"/>
      <c r="L708" s="91">
        <v>34</v>
      </c>
      <c r="M708" s="24" t="str">
        <f>IFERROR(IF(AND(PRINCIPAL!$H$184&lt;&gt;"",OR(L708=PRINCIPAL!$I$184,L708=PRINCIPAL!$I$184+PRINCIPAL!$I$184,L708=PRINCIPAL!$I$184+PRINCIPAL!$I$184+PRINCIPAL!$I$184)),0,IF(AND(PRINCIPAL!$H$184&lt;&gt;"",L708=PRINCIPAL!$J$184),VLOOKUP($N$672,'Banco de Dados'!$B$4:$J$50,8,FALSE)*PRINCIPAL!$H$184*(1-(PRINCIPAL!$K$184/100)),IF(AND(PRINCIPAL!$H$184&lt;&gt;"",L708=PRINCIPAL!$L$184),VLOOKUP($N$672,'Banco de Dados'!$B$4:$J$50,8,FALSE)*PRINCIPAL!$H$184*(1-(PRINCIPAL!$M$184/100)),IF(AND(PRINCIPAL!$H$184&lt;&gt;"",L708=PRINCIPAL!$N$184),VLOOKUP($N$672,'Banco de Dados'!$B$4:$J$50,8,FALSE)*PRINCIPAL!$H$184*(1-(PRINCIPAL!$O$184/100)),IF(PRINCIPAL!$H$184&lt;&gt;"",VLOOKUP($N$672,'Banco de Dados'!$B$4:$J$50,8,FALSE)*PRINCIPAL!$H$184,IF(OR(L708=PRINCIPAL!$I$184,L708=PRINCIPAL!$I$184+PRINCIPAL!$I$184,L708=PRINCIPAL!$I$184+PRINCIPAL!$I$184+PRINCIPAL!$I$184),0,IF(L708=PRINCIPAL!$J$184,VLOOKUP($N$672,'Banco de Dados'!$B$4:$J$50,6,FALSE)*(1-(PRINCIPAL!$K$184/100)),IF(L708=PRINCIPAL!$L$184,VLOOKUP($N$672,'Banco de Dados'!$B$4:$J$50,6,FALSE)*(1-(PRINCIPAL!$M$184/100)),IF(L708=PRINCIPAL!$N$184,VLOOKUP($N$672,'Banco de Dados'!$B$4:$J$50,6,FALSE)*(1-(PRINCIPAL!$O$184/100)),VLOOKUP($N$672,'Banco de Dados'!$B$4:$J$50,6,FALSE)))))))))),"")</f>
        <v/>
      </c>
      <c r="N708" s="25" t="str">
        <f>IFERROR(M708*(IFERROR(VLOOKUP($N$672,'Banco de Dados'!$B$4:$J$50,4,FALSE),"ERRO")),"")</f>
        <v/>
      </c>
      <c r="O708" s="25" t="str">
        <f t="shared" si="479"/>
        <v/>
      </c>
      <c r="P708" s="103" t="str">
        <f>IFERROR(O708*(C708*(PRINCIPAL!$G$184/100))*0.47*(44/12),"")</f>
        <v/>
      </c>
      <c r="Q708" s="107" t="str">
        <f t="shared" si="481"/>
        <v/>
      </c>
      <c r="R708" s="39" t="str">
        <f>IFERROR(IF(AND(PRINCIPAL!$H$185&lt;&gt;"",OR(L708=PRINCIPAL!$I$185,L708=PRINCIPAL!$I$185+PRINCIPAL!$I$185,L708=PRINCIPAL!$I$185+PRINCIPAL!$I$185+PRINCIPAL!$I$185)),0,IF(AND(PRINCIPAL!$H$185&lt;&gt;"",L708=PRINCIPAL!$J$185),VLOOKUP($S$672,'Banco de Dados'!$B$4:$J$50,8,FALSE)*PRINCIPAL!$H$185*(1-(PRINCIPAL!$K$185/100)),IF(AND(PRINCIPAL!$H$185&lt;&gt;"",L708=PRINCIPAL!$L$185),VLOOKUP($S$672,'Banco de Dados'!$B$4:$J$50,8,FALSE)*PRINCIPAL!$H$185*(1-(PRINCIPAL!$M$185/100)),IF(AND(PRINCIPAL!$H$185&lt;&gt;"",L708=PRINCIPAL!$N$185),VLOOKUP($S$672,'Banco de Dados'!$B$4:$J$50,8,FALSE)*PRINCIPAL!$H$185*(1-(PRINCIPAL!$O$185/100)),IF(PRINCIPAL!$H$185&lt;&gt;"",VLOOKUP($S$672,'Banco de Dados'!$B$4:$J$50,8,FALSE)*PRINCIPAL!$H$185,IF(OR(L708=PRINCIPAL!$I$185,L708=PRINCIPAL!$I$185+PRINCIPAL!$I$185,L708=PRINCIPAL!$I$185+PRINCIPAL!$I$185+PRINCIPAL!$I$185),0,IF(L708=PRINCIPAL!$J$185,VLOOKUP($S$672,'Banco de Dados'!$B$4:$J$50,6,FALSE)*(1-(PRINCIPAL!$K$185/100)),IF(L708=PRINCIPAL!$L$185,VLOOKUP($S$672,'Banco de Dados'!$B$4:$J$50,6,FALSE)*(1-(PRINCIPAL!$M$185/100)),IF(L708=PRINCIPAL!$N$185,VLOOKUP($S$672,'Banco de Dados'!$B$4:$J$50,6,FALSE)*(1-(PRINCIPAL!$O$185/100)),VLOOKUP($S$672,'Banco de Dados'!$B$4:$J$50,6,FALSE)))))))))),"")</f>
        <v/>
      </c>
      <c r="S708" s="29" t="str">
        <f>IFERROR(R708*(IFERROR(VLOOKUP($S$672,'Banco de Dados'!$B$4:$J$50,4,FALSE),"ERRO")),"")</f>
        <v/>
      </c>
      <c r="T708" s="29" t="str">
        <f t="shared" si="478"/>
        <v/>
      </c>
      <c r="U708" s="103" t="str">
        <f>IFERROR(T708*(C708*(PRINCIPAL!$G$185/100))*0.47*(44/12),"")</f>
        <v/>
      </c>
      <c r="V708" s="111" t="str">
        <f t="shared" si="454"/>
        <v/>
      </c>
      <c r="W708" s="30" t="str">
        <f>IFERROR(IF(AND(PRINCIPAL!$H$186&lt;&gt;"",OR(L708=PRINCIPAL!$I$186,L708=PRINCIPAL!$I$186+PRINCIPAL!$I$186,L708=PRINCIPAL!$I$186+PRINCIPAL!$I$186+PRINCIPAL!$I$186)),0,IF(AND(PRINCIPAL!$H$186&lt;&gt;"",L708=PRINCIPAL!$J$186),VLOOKUP($X$672,'Banco de Dados'!$B$4:$J$50,8,FALSE)*PRINCIPAL!$H$186*(1-(PRINCIPAL!$K$186/100)),IF(AND(PRINCIPAL!$H$186&lt;&gt;"",L708=PRINCIPAL!$L$186),VLOOKUP($X$672,'Banco de Dados'!$B$4:$J$50,8,FALSE)*PRINCIPAL!$H$186*(1-(PRINCIPAL!$M$186/100)),IF(AND(PRINCIPAL!$H$186&lt;&gt;"",L708=PRINCIPAL!$N$186),VLOOKUP($X$672,'Banco de Dados'!$B$4:$J$50,8,FALSE)*PRINCIPAL!$H$186*(1-(PRINCIPAL!$O$186/100)),IF(PRINCIPAL!$H$186&lt;&gt;"",VLOOKUP($X$672,'Banco de Dados'!$B$4:$J$50,8,FALSE)*PRINCIPAL!$H$186,IF(OR(L708=PRINCIPAL!$I$186,L708=PRINCIPAL!$I$186+PRINCIPAL!$I$186,L708=PRINCIPAL!$I$186+PRINCIPAL!$I$186+PRINCIPAL!$I$186),0,IF(L708=PRINCIPAL!$J$186,VLOOKUP($X$672,'Banco de Dados'!$B$4:$J$50,6,FALSE)*(1-(PRINCIPAL!$K$186/100)),IF(L708=PRINCIPAL!$L$186,VLOOKUP($X$672,'Banco de Dados'!$B$4:$J$50,6,FALSE)*(1-(PRINCIPAL!$M$186/100)),IF(L708=PRINCIPAL!$N$186,VLOOKUP($X$672,'Banco de Dados'!$B$4:$J$50,6,FALSE)*(1-(PRINCIPAL!$O$186/100)),VLOOKUP($X$672,'Banco de Dados'!$B$4:$J$50,6,FALSE)))))))))),"")</f>
        <v/>
      </c>
      <c r="X708" s="29" t="str">
        <f>IFERROR(W708*(IFERROR(VLOOKUP($X$672,'Banco de Dados'!$B$4:$J$50,4,FALSE),"ERRO")),"")</f>
        <v/>
      </c>
      <c r="Y708" s="29" t="str">
        <f t="shared" si="472"/>
        <v/>
      </c>
      <c r="Z708" s="103" t="str">
        <f>IFERROR(Y708*(C708*(PRINCIPAL!$G$186/100))*0.47*(44/12),"")</f>
        <v/>
      </c>
      <c r="AA708" s="111" t="str">
        <f t="shared" si="473"/>
        <v/>
      </c>
      <c r="AB708" s="30" t="str">
        <f>IFERROR(IF(AND(PRINCIPAL!$H$187&lt;&gt;"",OR(L708=PRINCIPAL!$I$187,L708=PRINCIPAL!$I$187+PRINCIPAL!$I$187,L708=PRINCIPAL!$I$187+PRINCIPAL!$I$187+PRINCIPAL!$I$187)),0,IF(AND(PRINCIPAL!$H$187&lt;&gt;"",L708=PRINCIPAL!$J$187),VLOOKUP($AC$672,'Banco de Dados'!$B$4:$J$50,8,FALSE)*PRINCIPAL!$H$187*(1-(PRINCIPAL!$K$187/100)),IF(AND(PRINCIPAL!$H$187&lt;&gt;"",L708=PRINCIPAL!$L$187),VLOOKUP($AC$672,'Banco de Dados'!$B$4:$J$50,8,FALSE)*PRINCIPAL!$H$187*(1-(PRINCIPAL!$M$187/100)),IF(AND(PRINCIPAL!$H$187&lt;&gt;"",L708=PRINCIPAL!$N$187),VLOOKUP($AC$672,'Banco de Dados'!$B$4:$J$50,8,FALSE)*PRINCIPAL!$H$187*(1-(PRINCIPAL!$O$187/100)),IF(PRINCIPAL!$H$187&lt;&gt;"",VLOOKUP($AC$672,'Banco de Dados'!$B$4:$J$50,8,FALSE)*PRINCIPAL!$H$187,IF(OR(L708=PRINCIPAL!$I$187,L708=PRINCIPAL!$I$187+PRINCIPAL!$I$187,L708=PRINCIPAL!$I$187+PRINCIPAL!$I$187+PRINCIPAL!$I$187),0,IF(L708=PRINCIPAL!$J$187,VLOOKUP($AC$672,'Banco de Dados'!$B$4:$J$50,6,FALSE)*(1-(PRINCIPAL!$K$187/100)),IF(L708=PRINCIPAL!$L$187,VLOOKUP($AC$672,'Banco de Dados'!$B$4:$J$50,6,FALSE)*(1-(PRINCIPAL!$M$187/100)),IF(L708=PRINCIPAL!$N$187,VLOOKUP($AC$672,'Banco de Dados'!$B$4:$J$50,6,FALSE)*(1-(PRINCIPAL!$O$187/100)),VLOOKUP($AC$672,'Banco de Dados'!$B$4:$J$50,6,FALSE)))))))))),"")</f>
        <v/>
      </c>
      <c r="AC708" s="29" t="str">
        <f>IFERROR(AB708*(IFERROR(VLOOKUP($AC$672,'Banco de Dados'!$B$4:$J$50,4,FALSE),"ERRO")),"")</f>
        <v/>
      </c>
      <c r="AD708" s="29" t="str">
        <f t="shared" si="463"/>
        <v/>
      </c>
      <c r="AE708" s="103" t="str">
        <f>IFERROR(AD708*(C708*(PRINCIPAL!$G$187/100))*0.47*(44/12),"")</f>
        <v/>
      </c>
      <c r="AF708" s="111" t="str">
        <f t="shared" si="464"/>
        <v/>
      </c>
      <c r="AG708" s="30" t="str">
        <f>IFERROR(IF(AND(PRINCIPAL!$H$188&lt;&gt;"",OR(L708=PRINCIPAL!$I$188,L708=PRINCIPAL!$I$188+PRINCIPAL!$I$188,L708=PRINCIPAL!$I$188+PRINCIPAL!$I$188+PRINCIPAL!$I$188)),0,IF(AND(PRINCIPAL!$H$188&lt;&gt;"",L708=PRINCIPAL!$J$188),VLOOKUP($AH$672,'Banco de Dados'!$B$4:$J$50,8,FALSE)*PRINCIPAL!$H$188*(1-(PRINCIPAL!$K$188/100)),IF(AND(PRINCIPAL!$H$188&lt;&gt;"",L708=PRINCIPAL!$L$188),VLOOKUP($AH$672,'Banco de Dados'!$B$4:$J$50,8,FALSE)*PRINCIPAL!$H$188*(1-(PRINCIPAL!$M$188/100)),IF(AND(PRINCIPAL!$H$188&lt;&gt;"",L708=PRINCIPAL!$N$188),VLOOKUP($AH$672,'Banco de Dados'!$B$4:$J$50,8,FALSE)*PRINCIPAL!$H$188*(1-(PRINCIPAL!$O$188/100)),IF(PRINCIPAL!$H$188&lt;&gt;"",VLOOKUP($AH$672,'Banco de Dados'!$B$4:$J$50,8,FALSE)*PRINCIPAL!$H$188,IF(OR(L708=PRINCIPAL!$I$188,L708=PRINCIPAL!$I$188+PRINCIPAL!$I$188,L708=PRINCIPAL!$I$188+PRINCIPAL!$I$188+PRINCIPAL!$I$188),0,IF(L708=PRINCIPAL!$J$188,VLOOKUP($AH$672,'Banco de Dados'!$B$4:$J$50,6,FALSE)*(1-(PRINCIPAL!$K$188/100)),IF(L708=PRINCIPAL!$L$188,VLOOKUP($AH$672,'Banco de Dados'!$B$4:$J$50,6,FALSE)*(1-(PRINCIPAL!$M$188/100)),IF(L708=PRINCIPAL!$N$188,VLOOKUP($AH$672,'Banco de Dados'!$B$4:$J$50,6,FALSE)*(1-(PRINCIPAL!$O$188/100)),VLOOKUP($AH$672,'Banco de Dados'!$B$4:$J$50,6,FALSE)))))))))),"")</f>
        <v/>
      </c>
      <c r="AH708" s="29" t="str">
        <f>IFERROR(AG708*(IFERROR(VLOOKUP($AH$672,'Banco de Dados'!$B$4:$J$50,4,FALSE),"ERRO")),"")</f>
        <v/>
      </c>
      <c r="AI708" s="29" t="str">
        <f t="shared" si="465"/>
        <v/>
      </c>
      <c r="AJ708" s="103" t="str">
        <f>IFERROR(AI708*(C708*(PRINCIPAL!$G$188/100))*0.47*(44/12),"")</f>
        <v/>
      </c>
      <c r="AK708" s="111" t="str">
        <f t="shared" si="474"/>
        <v/>
      </c>
      <c r="AL708" s="30" t="str">
        <f>IFERROR(IF(AND(PRINCIPAL!$H$189&lt;&gt;"",OR(L708=PRINCIPAL!$I$189,L708=PRINCIPAL!$I$189+PRINCIPAL!$I$189,L708=PRINCIPAL!$I$189+PRINCIPAL!$I$189+PRINCIPAL!$I$189)),0,IF(AND(PRINCIPAL!$H$189&lt;&gt;"",L708=PRINCIPAL!$J$189),VLOOKUP($AM$672,'Banco de Dados'!$B$4:$J$50,8,FALSE)*PRINCIPAL!$H$189*(1-(PRINCIPAL!$K$189/100)),IF(AND(PRINCIPAL!$H$189&lt;&gt;"",L708=PRINCIPAL!$L$189),VLOOKUP($AM$672,'Banco de Dados'!$B$4:$J$50,8,FALSE)*PRINCIPAL!$H$189*(1-(PRINCIPAL!$M$189/100)),IF(AND(PRINCIPAL!$H$189&lt;&gt;"",L708=PRINCIPAL!$N$189),VLOOKUP($AM$672,'Banco de Dados'!$B$4:$J$50,8,FALSE)*PRINCIPAL!$H$189*(1-(PRINCIPAL!$O$189/100)),IF(PRINCIPAL!$H$189&lt;&gt;"",VLOOKUP($AM$672,'Banco de Dados'!$B$4:$J$50,8,FALSE)*PRINCIPAL!$H$189,IF(OR(L708=PRINCIPAL!$I$189,L708=PRINCIPAL!$I$189+PRINCIPAL!$I$189,L708=PRINCIPAL!$I$189+PRINCIPAL!$I$189+PRINCIPAL!$I$189),0,IF(L708=PRINCIPAL!$J$189,VLOOKUP($AM$672,'Banco de Dados'!$B$4:$J$50,6,FALSE)*(1-(PRINCIPAL!$K$189/100)),IF(L708=PRINCIPAL!$L$189,VLOOKUP($AM$672,'Banco de Dados'!$B$4:$J$50,6,FALSE)*(1-(PRINCIPAL!$M$189/100)),IF(L708=PRINCIPAL!$N$189,VLOOKUP($AM$672,'Banco de Dados'!$B$4:$J$50,6,FALSE)*(1-(PRINCIPAL!$O$189/100)),VLOOKUP($AM$672,'Banco de Dados'!$B$4:$J$50,6,FALSE)))))))))),"")</f>
        <v/>
      </c>
      <c r="AM708" s="29" t="str">
        <f>IFERROR(AL708*(IFERROR(VLOOKUP($AM$672,'Banco de Dados'!$B$4:$J$50,4,FALSE),"ERRO")),"")</f>
        <v/>
      </c>
      <c r="AN708" s="29" t="str">
        <f t="shared" si="466"/>
        <v/>
      </c>
      <c r="AO708" s="103" t="str">
        <f>IFERROR(AN708*(C708*(PRINCIPAL!$G$189/100))*0.47*(44/12),"")</f>
        <v/>
      </c>
      <c r="AP708" s="111" t="str">
        <f t="shared" si="467"/>
        <v/>
      </c>
      <c r="AQ708" s="30" t="str">
        <f>IFERROR(IF(AND(PRINCIPAL!$H$190&lt;&gt;"",OR(L708=PRINCIPAL!$I$190,L708=PRINCIPAL!$I$190+PRINCIPAL!$I$190,L708=PRINCIPAL!$I$190+PRINCIPAL!$I$190+PRINCIPAL!$I$190)),0,IF(AND(PRINCIPAL!$H$190&lt;&gt;"",L708=PRINCIPAL!$J$190),VLOOKUP($AR$672,'Banco de Dados'!$B$4:$J$50,8,FALSE)*PRINCIPAL!$H$190*(1-(PRINCIPAL!$K$190/100)),IF(AND(PRINCIPAL!$H$190&lt;&gt;"",L708=PRINCIPAL!$L$190),VLOOKUP($AR$672,'Banco de Dados'!$B$4:$J$50,8,FALSE)*PRINCIPAL!$H$190*(1-(PRINCIPAL!$M$190/100)),IF(AND(PRINCIPAL!$H$190&lt;&gt;"",L708=PRINCIPAL!$N$190),VLOOKUP($AR$672,'Banco de Dados'!$B$4:$J$50,8,FALSE)*PRINCIPAL!$H$190*(1-(PRINCIPAL!$O$190/100)),IF(PRINCIPAL!$H$190&lt;&gt;"",VLOOKUP($AR$672,'Banco de Dados'!$B$4:$J$50,8,FALSE)*PRINCIPAL!$H$190,IF(OR(L708=PRINCIPAL!$I$190,L708=PRINCIPAL!$I$190+PRINCIPAL!$I$190,L708=PRINCIPAL!$I$190+PRINCIPAL!$I$190+PRINCIPAL!$I$190),0,IF(L708=PRINCIPAL!$J$190,VLOOKUP($AR$672,'Banco de Dados'!$B$4:$J$50,6,FALSE)*(1-(PRINCIPAL!$K$190/100)),IF(L708=PRINCIPAL!$L$190,VLOOKUP($AR$672,'Banco de Dados'!$B$4:$J$50,6,FALSE)*(1-(PRINCIPAL!$M$190/100)),IF(L708=PRINCIPAL!$N$190,VLOOKUP($AR$672,'Banco de Dados'!$B$4:$J$50,6,FALSE)*(1-(PRINCIPAL!$O$190/100)),VLOOKUP($AR$672,'Banco de Dados'!$B$4:$J$50,6,FALSE)))))))))),"")</f>
        <v/>
      </c>
      <c r="AR708" s="29" t="str">
        <f>IFERROR(AQ708*(IFERROR(VLOOKUP($AR$672,'Banco de Dados'!$B$4:$J$50,4,FALSE),"ERRO")),"")</f>
        <v/>
      </c>
      <c r="AS708" s="29" t="str">
        <f t="shared" si="468"/>
        <v/>
      </c>
      <c r="AT708" s="103" t="str">
        <f>IFERROR(AS708*(C708*(PRINCIPAL!$G$190/100))*0.47*(44/12),"")</f>
        <v/>
      </c>
      <c r="AU708" s="111" t="str">
        <f t="shared" si="469"/>
        <v/>
      </c>
      <c r="AV708" s="30" t="str">
        <f>IFERROR(IF(AND(PRINCIPAL!$H$191&lt;&gt;"",OR(L708=PRINCIPAL!$I$191,L708=PRINCIPAL!$I$191+PRINCIPAL!$I$191,L708=PRINCIPAL!$I$191+PRINCIPAL!$I$191+PRINCIPAL!$I$191)),0,IF(AND(PRINCIPAL!$H$191&lt;&gt;"",L708=PRINCIPAL!$J$191),VLOOKUP($AW$672,'Banco de Dados'!$B$4:$J$50,8,FALSE)*PRINCIPAL!$H$191*(1-(PRINCIPAL!$K$191/100)),IF(AND(PRINCIPAL!$H$191&lt;&gt;"",L708=PRINCIPAL!$L$191),VLOOKUP($AW$672,'Banco de Dados'!$B$4:$J$50,8,FALSE)*PRINCIPAL!$H$191*(1-(PRINCIPAL!$M$191/100)),IF(AND(PRINCIPAL!$H$191&lt;&gt;"",L708=PRINCIPAL!$N$191),VLOOKUP($AW$672,'Banco de Dados'!$B$4:$J$50,8,FALSE)*PRINCIPAL!$H$191*(1-(PRINCIPAL!$O$191/100)),IF(PRINCIPAL!$H$191&lt;&gt;"",VLOOKUP($AW$672,'Banco de Dados'!$B$4:$J$50,8,FALSE)*PRINCIPAL!$H$191,IF(OR(L708=PRINCIPAL!$I$191,L708=PRINCIPAL!$I$191+PRINCIPAL!$I$191,L708=PRINCIPAL!$I$191+PRINCIPAL!$I$191+PRINCIPAL!$I$191),0,IF(L708=PRINCIPAL!$J$191,VLOOKUP($AW$672,'Banco de Dados'!$B$4:$J$50,6,FALSE)*(1-(PRINCIPAL!$K$191/100)),IF(L708=PRINCIPAL!$L$191,VLOOKUP($AW$672,'Banco de Dados'!$B$4:$J$50,6,FALSE)*(1-(PRINCIPAL!$M$191/100)),IF(L708=PRINCIPAL!$N$191,VLOOKUP($AW$672,'Banco de Dados'!$B$4:$J$50,6,FALSE)*(1-(PRINCIPAL!$O$191/100)),VLOOKUP($AW$672,'Banco de Dados'!$B$4:$J$50,6,FALSE)))))))))),"")</f>
        <v/>
      </c>
      <c r="AW708" s="29" t="str">
        <f>IFERROR(AV708*(IFERROR(VLOOKUP($AW$672,'Banco de Dados'!$B$4:$J$50,4,FALSE),"ERRO")),"")</f>
        <v/>
      </c>
      <c r="AX708" s="29" t="str">
        <f t="shared" si="470"/>
        <v/>
      </c>
      <c r="AY708" s="103" t="str">
        <f>IFERROR(AX708*(C708*(PRINCIPAL!$G$191/100))*0.47*(44/12),"")</f>
        <v/>
      </c>
      <c r="AZ708" s="111" t="str">
        <f t="shared" si="475"/>
        <v/>
      </c>
      <c r="BA708" s="30" t="str">
        <f>IFERROR(IF(AND(PRINCIPAL!$H$192&lt;&gt;"",OR(L708=PRINCIPAL!$I$192,L708=PRINCIPAL!$I$192+PRINCIPAL!$I$192,L708=PRINCIPAL!$I$192+PRINCIPAL!$I$192+PRINCIPAL!$I$192)),0,IF(AND(PRINCIPAL!$H$192&lt;&gt;"",L708=PRINCIPAL!$J$192),VLOOKUP($BB$672,'Banco de Dados'!$B$4:$J$50,8,FALSE)*PRINCIPAL!$H$192*(1-(PRINCIPAL!$K$192/100)),IF(AND(PRINCIPAL!$H$192&lt;&gt;"",L708=PRINCIPAL!$L$192),VLOOKUP($BB$672,'Banco de Dados'!$B$4:$J$50,8,FALSE)*PRINCIPAL!$H$192*(1-(PRINCIPAL!$M$192/100)),IF(AND(PRINCIPAL!$H$192&lt;&gt;"",L708=PRINCIPAL!$N$192),VLOOKUP($BB$672,'Banco de Dados'!$B$4:$J$50,8,FALSE)*PRINCIPAL!$H$192*(1-(PRINCIPAL!$O$192/100)),IF(PRINCIPAL!$H$192&lt;&gt;"",VLOOKUP($BB$672,'Banco de Dados'!$B$4:$J$50,8,FALSE)*PRINCIPAL!$H$192,IF(OR(L708=PRINCIPAL!$I$192,L708=PRINCIPAL!$I$192+PRINCIPAL!$I$192,L708=PRINCIPAL!$I$192+PRINCIPAL!$I$192+PRINCIPAL!$I$192),0,IF(L708=PRINCIPAL!$J$192,VLOOKUP($BB$672,'Banco de Dados'!$B$4:$J$50,6,FALSE)*(1-(PRINCIPAL!$K$192/100)),IF(L708=PRINCIPAL!$L$192,VLOOKUP($BB$672,'Banco de Dados'!$B$4:$J$50,6,FALSE)*(1-(PRINCIPAL!$M$192/100)),IF(L708=PRINCIPAL!$N$192,VLOOKUP($BB$672,'Banco de Dados'!$B$4:$J$50,6,FALSE)*(1-(PRINCIPAL!$O$192/100)),VLOOKUP($BB$672,'Banco de Dados'!$B$4:$J$50,6,FALSE)))))))))),"")</f>
        <v/>
      </c>
      <c r="BB708" s="29" t="str">
        <f>IFERROR(BA708*(IFERROR(VLOOKUP($BB$672,'Banco de Dados'!$B$4:$J$50,4,FALSE),"ERRO")),"")</f>
        <v/>
      </c>
      <c r="BC708" s="29" t="str">
        <f t="shared" si="476"/>
        <v/>
      </c>
      <c r="BD708" s="103" t="str">
        <f>IFERROR(BC708*(C708*(PRINCIPAL!$G$192/100))*0.47*(44/12),"")</f>
        <v/>
      </c>
      <c r="BE708" s="111" t="str">
        <f t="shared" si="455"/>
        <v/>
      </c>
      <c r="BF708" s="30" t="str">
        <f>IFERROR(IF(AND(PRINCIPAL!$H$193&lt;&gt;"",OR(L708=PRINCIPAL!$I$193,L708=PRINCIPAL!$I$193+PRINCIPAL!$I$193,L708=PRINCIPAL!$I$193+PRINCIPAL!$I$193+PRINCIPAL!$I$193)),0,IF(AND(PRINCIPAL!$H$193&lt;&gt;"",L708=PRINCIPAL!$J$193),VLOOKUP($BG$672,'Banco de Dados'!$B$4:$J$50,8,FALSE)*PRINCIPAL!$H$193*(1-(PRINCIPAL!$K$193/100)),IF(AND(PRINCIPAL!$H$193&lt;&gt;"",L708=PRINCIPAL!$L$193),VLOOKUP($BG$672,'Banco de Dados'!$B$4:$J$50,8,FALSE)*PRINCIPAL!$H$193*(1-(PRINCIPAL!$M$193/100)),IF(AND(PRINCIPAL!$H$193&lt;&gt;"",L708=PRINCIPAL!$N$193),VLOOKUP($BG$672,'Banco de Dados'!$B$4:$J$50,8,FALSE)*PRINCIPAL!$H$193*(1-(PRINCIPAL!$O$193/100)),IF(PRINCIPAL!$H$193&lt;&gt;"",VLOOKUP($BG$672,'Banco de Dados'!$B$4:$J$50,8,FALSE)*PRINCIPAL!$H$193,IF(OR(L708=PRINCIPAL!$I$193,L708=PRINCIPAL!$I$193+PRINCIPAL!$I$193,L708=PRINCIPAL!$I$193+PRINCIPAL!$I$193+PRINCIPAL!$I$193),0,IF(L708=PRINCIPAL!$J$193,VLOOKUP($BG$672,'Banco de Dados'!$B$4:$J$50,6,FALSE)*(1-(PRINCIPAL!$K$193/100)),IF(L708=PRINCIPAL!$L$193,VLOOKUP($BG$672,'Banco de Dados'!$B$4:$J$50,6,FALSE)*(1-(PRINCIPAL!$M$193/100)),IF(L708=PRINCIPAL!$N$193,VLOOKUP($BG$672,'Banco de Dados'!$B$4:$J$50,6,FALSE)*(1-(PRINCIPAL!$O$193/100)),VLOOKUP($BG$672,'Banco de Dados'!$B$4:$J$50,6,FALSE)))))))))),"")</f>
        <v/>
      </c>
      <c r="BG708" s="29" t="str">
        <f>IFERROR(BF708*(IFERROR(VLOOKUP($BG$672,'Banco de Dados'!$B$4:$J$50,4,FALSE),"ERRO")),"")</f>
        <v/>
      </c>
      <c r="BH708" s="29" t="str">
        <f t="shared" si="471"/>
        <v/>
      </c>
      <c r="BI708" s="103" t="str">
        <f>IFERROR(BH708*(C708*(PRINCIPAL!$G$193/100))*0.47*(44/12),"")</f>
        <v/>
      </c>
      <c r="BJ708" s="102" t="str">
        <f t="shared" si="456"/>
        <v/>
      </c>
    </row>
    <row r="709" spans="2:62" ht="12.75" customHeight="1" thickBot="1" x14ac:dyDescent="0.35">
      <c r="B709" s="327">
        <f t="shared" si="457"/>
        <v>2055</v>
      </c>
      <c r="C709" s="348"/>
      <c r="D709" s="1"/>
      <c r="E709" s="141">
        <v>35</v>
      </c>
      <c r="F709" s="93" t="str">
        <f>IFERROR(VLOOKUP($G$672,'Banco de Dados'!$B$4:$J$50,6,FALSE),"")</f>
        <v/>
      </c>
      <c r="G709" s="94" t="str">
        <f>IFERROR(F709*(IFERROR(VLOOKUP($G$672,'Banco de Dados'!$B$4:$J$50,4,FALSE),"ERRO")),"")</f>
        <v/>
      </c>
      <c r="H709" s="94" t="str">
        <f t="shared" si="458"/>
        <v/>
      </c>
      <c r="I709" s="104" t="str">
        <f t="shared" si="459"/>
        <v/>
      </c>
      <c r="J709" s="140" t="str">
        <f t="shared" si="460"/>
        <v/>
      </c>
      <c r="K709" s="1"/>
      <c r="L709" s="92">
        <v>35</v>
      </c>
      <c r="M709" s="93" t="str">
        <f>IFERROR(IF(AND(PRINCIPAL!$H$184&lt;&gt;"",OR(L709=PRINCIPAL!$I$184,L709=PRINCIPAL!$I$184+PRINCIPAL!$I$184,L709=PRINCIPAL!$I$184+PRINCIPAL!$I$184+PRINCIPAL!$I$184)),0,IF(AND(PRINCIPAL!$H$184&lt;&gt;"",L709=PRINCIPAL!$J$184),VLOOKUP($N$672,'Banco de Dados'!$B$4:$J$50,8,FALSE)*PRINCIPAL!$H$184*(1-(PRINCIPAL!$K$184/100)),IF(AND(PRINCIPAL!$H$184&lt;&gt;"",L709=PRINCIPAL!$L$184),VLOOKUP($N$672,'Banco de Dados'!$B$4:$J$50,8,FALSE)*PRINCIPAL!$H$184*(1-(PRINCIPAL!$M$184/100)),IF(AND(PRINCIPAL!$H$184&lt;&gt;"",L709=PRINCIPAL!$N$184),VLOOKUP($N$672,'Banco de Dados'!$B$4:$J$50,8,FALSE)*PRINCIPAL!$H$184*(1-(PRINCIPAL!$O$184/100)),IF(PRINCIPAL!$H$184&lt;&gt;"",VLOOKUP($N$672,'Banco de Dados'!$B$4:$J$50,8,FALSE)*PRINCIPAL!$H$184,IF(OR(L709=PRINCIPAL!$I$184,L709=PRINCIPAL!$I$184+PRINCIPAL!$I$184,L709=PRINCIPAL!$I$184+PRINCIPAL!$I$184+PRINCIPAL!$I$184),0,IF(L709=PRINCIPAL!$J$184,VLOOKUP($N$672,'Banco de Dados'!$B$4:$J$50,6,FALSE)*(1-(PRINCIPAL!$K$184/100)),IF(L709=PRINCIPAL!$L$184,VLOOKUP($N$672,'Banco de Dados'!$B$4:$J$50,6,FALSE)*(1-(PRINCIPAL!$M$184/100)),IF(L709=PRINCIPAL!$N$184,VLOOKUP($N$672,'Banco de Dados'!$B$4:$J$50,6,FALSE)*(1-(PRINCIPAL!$O$184/100)),VLOOKUP($N$672,'Banco de Dados'!$B$4:$J$50,6,FALSE)))))))))),"")</f>
        <v/>
      </c>
      <c r="N709" s="94" t="str">
        <f>IFERROR(M709*(IFERROR(VLOOKUP($N$672,'Banco de Dados'!$B$4:$J$50,4,FALSE),"ERRO")),"")</f>
        <v/>
      </c>
      <c r="O709" s="94" t="str">
        <f t="shared" si="479"/>
        <v/>
      </c>
      <c r="P709" s="104" t="str">
        <f>IFERROR(O709*(C709*(PRINCIPAL!$G$184/100))*0.47*(44/12),"")</f>
        <v/>
      </c>
      <c r="Q709" s="108" t="str">
        <f t="shared" si="481"/>
        <v/>
      </c>
      <c r="R709" s="95" t="str">
        <f>IFERROR(IF(AND(PRINCIPAL!$H$185&lt;&gt;"",OR(L709=PRINCIPAL!$I$185,L709=PRINCIPAL!$I$185+PRINCIPAL!$I$185,L709=PRINCIPAL!$I$185+PRINCIPAL!$I$185+PRINCIPAL!$I$185)),0,IF(AND(PRINCIPAL!$H$185&lt;&gt;"",L709=PRINCIPAL!$J$185),VLOOKUP($S$672,'Banco de Dados'!$B$4:$J$50,8,FALSE)*PRINCIPAL!$H$185*(1-(PRINCIPAL!$K$185/100)),IF(AND(PRINCIPAL!$H$185&lt;&gt;"",L709=PRINCIPAL!$L$185),VLOOKUP($S$672,'Banco de Dados'!$B$4:$J$50,8,FALSE)*PRINCIPAL!$H$185*(1-(PRINCIPAL!$M$185/100)),IF(AND(PRINCIPAL!$H$185&lt;&gt;"",L709=PRINCIPAL!$N$185),VLOOKUP($S$672,'Banco de Dados'!$B$4:$J$50,8,FALSE)*PRINCIPAL!$H$185*(1-(PRINCIPAL!$O$185/100)),IF(PRINCIPAL!$H$185&lt;&gt;"",VLOOKUP($S$672,'Banco de Dados'!$B$4:$J$50,8,FALSE)*PRINCIPAL!$H$185,IF(OR(L709=PRINCIPAL!$I$185,L709=PRINCIPAL!$I$185+PRINCIPAL!$I$185,L709=PRINCIPAL!$I$185+PRINCIPAL!$I$185+PRINCIPAL!$I$185),0,IF(L709=PRINCIPAL!$J$185,VLOOKUP($S$672,'Banco de Dados'!$B$4:$J$50,6,FALSE)*(1-(PRINCIPAL!$K$185/100)),IF(L709=PRINCIPAL!$L$185,VLOOKUP($S$672,'Banco de Dados'!$B$4:$J$50,6,FALSE)*(1-(PRINCIPAL!$M$185/100)),IF(L709=PRINCIPAL!$N$185,VLOOKUP($S$672,'Banco de Dados'!$B$4:$J$50,6,FALSE)*(1-(PRINCIPAL!$O$185/100)),VLOOKUP($S$672,'Banco de Dados'!$B$4:$J$50,6,FALSE)))))))))),"")</f>
        <v/>
      </c>
      <c r="S709" s="87" t="str">
        <f>IFERROR(R709*(IFERROR(VLOOKUP($S$672,'Banco de Dados'!$B$4:$J$50,4,FALSE),"ERRO")),"")</f>
        <v/>
      </c>
      <c r="T709" s="87" t="str">
        <f t="shared" si="478"/>
        <v/>
      </c>
      <c r="U709" s="104" t="str">
        <f>IFERROR(T709*(C709*(PRINCIPAL!$G$185/100))*0.47*(44/12),"")</f>
        <v/>
      </c>
      <c r="V709" s="109" t="str">
        <f t="shared" si="454"/>
        <v/>
      </c>
      <c r="W709" s="86" t="str">
        <f>IFERROR(IF(AND(PRINCIPAL!$H$186&lt;&gt;"",OR(L709=PRINCIPAL!$I$186,L709=PRINCIPAL!$I$186+PRINCIPAL!$I$186,L709=PRINCIPAL!$I$186+PRINCIPAL!$I$186+PRINCIPAL!$I$186)),0,IF(AND(PRINCIPAL!$H$186&lt;&gt;"",L709=PRINCIPAL!$J$186),VLOOKUP($X$672,'Banco de Dados'!$B$4:$J$50,8,FALSE)*PRINCIPAL!$H$186*(1-(PRINCIPAL!$K$186/100)),IF(AND(PRINCIPAL!$H$186&lt;&gt;"",L709=PRINCIPAL!$L$186),VLOOKUP($X$672,'Banco de Dados'!$B$4:$J$50,8,FALSE)*PRINCIPAL!$H$186*(1-(PRINCIPAL!$M$186/100)),IF(AND(PRINCIPAL!$H$186&lt;&gt;"",L709=PRINCIPAL!$N$186),VLOOKUP($X$672,'Banco de Dados'!$B$4:$J$50,8,FALSE)*PRINCIPAL!$H$186*(1-(PRINCIPAL!$O$186/100)),IF(PRINCIPAL!$H$186&lt;&gt;"",VLOOKUP($X$672,'Banco de Dados'!$B$4:$J$50,8,FALSE)*PRINCIPAL!$H$186,IF(OR(L709=PRINCIPAL!$I$186,L709=PRINCIPAL!$I$186+PRINCIPAL!$I$186,L709=PRINCIPAL!$I$186+PRINCIPAL!$I$186+PRINCIPAL!$I$186),0,IF(L709=PRINCIPAL!$J$186,VLOOKUP($X$672,'Banco de Dados'!$B$4:$J$50,6,FALSE)*(1-(PRINCIPAL!$K$186/100)),IF(L709=PRINCIPAL!$L$186,VLOOKUP($X$672,'Banco de Dados'!$B$4:$J$50,6,FALSE)*(1-(PRINCIPAL!$M$186/100)),IF(L709=PRINCIPAL!$N$186,VLOOKUP($X$672,'Banco de Dados'!$B$4:$J$50,6,FALSE)*(1-(PRINCIPAL!$O$186/100)),VLOOKUP($X$672,'Banco de Dados'!$B$4:$J$50,6,FALSE)))))))))),"")</f>
        <v/>
      </c>
      <c r="X709" s="87" t="str">
        <f>IFERROR(W709*(IFERROR(VLOOKUP($X$672,'Banco de Dados'!$B$4:$J$50,4,FALSE),"ERRO")),"")</f>
        <v/>
      </c>
      <c r="Y709" s="87" t="str">
        <f t="shared" si="472"/>
        <v/>
      </c>
      <c r="Z709" s="104" t="str">
        <f>IFERROR(Y709*(C709*(PRINCIPAL!$G$186/100))*0.47*(44/12),"")</f>
        <v/>
      </c>
      <c r="AA709" s="109" t="str">
        <f t="shared" si="473"/>
        <v/>
      </c>
      <c r="AB709" s="86" t="str">
        <f>IFERROR(IF(AND(PRINCIPAL!$H$187&lt;&gt;"",OR(L709=PRINCIPAL!$I$187,L709=PRINCIPAL!$I$187+PRINCIPAL!$I$187,L709=PRINCIPAL!$I$187+PRINCIPAL!$I$187+PRINCIPAL!$I$187)),0,IF(AND(PRINCIPAL!$H$187&lt;&gt;"",L709=PRINCIPAL!$J$187),VLOOKUP($AC$672,'Banco de Dados'!$B$4:$J$50,8,FALSE)*PRINCIPAL!$H$187*(1-(PRINCIPAL!$K$187/100)),IF(AND(PRINCIPAL!$H$187&lt;&gt;"",L709=PRINCIPAL!$L$187),VLOOKUP($AC$672,'Banco de Dados'!$B$4:$J$50,8,FALSE)*PRINCIPAL!$H$187*(1-(PRINCIPAL!$M$187/100)),IF(AND(PRINCIPAL!$H$187&lt;&gt;"",L709=PRINCIPAL!$N$187),VLOOKUP($AC$672,'Banco de Dados'!$B$4:$J$50,8,FALSE)*PRINCIPAL!$H$187*(1-(PRINCIPAL!$O$187/100)),IF(PRINCIPAL!$H$187&lt;&gt;"",VLOOKUP($AC$672,'Banco de Dados'!$B$4:$J$50,8,FALSE)*PRINCIPAL!$H$187,IF(OR(L709=PRINCIPAL!$I$187,L709=PRINCIPAL!$I$187+PRINCIPAL!$I$187,L709=PRINCIPAL!$I$187+PRINCIPAL!$I$187+PRINCIPAL!$I$187),0,IF(L709=PRINCIPAL!$J$187,VLOOKUP($AC$672,'Banco de Dados'!$B$4:$J$50,6,FALSE)*(1-(PRINCIPAL!$K$187/100)),IF(L709=PRINCIPAL!$L$187,VLOOKUP($AC$672,'Banco de Dados'!$B$4:$J$50,6,FALSE)*(1-(PRINCIPAL!$M$187/100)),IF(L709=PRINCIPAL!$N$187,VLOOKUP($AC$672,'Banco de Dados'!$B$4:$J$50,6,FALSE)*(1-(PRINCIPAL!$O$187/100)),VLOOKUP($AC$672,'Banco de Dados'!$B$4:$J$50,6,FALSE)))))))))),"")</f>
        <v/>
      </c>
      <c r="AC709" s="87" t="str">
        <f>IFERROR(AB709*(IFERROR(VLOOKUP($AC$672,'Banco de Dados'!$B$4:$J$50,4,FALSE),"ERRO")),"")</f>
        <v/>
      </c>
      <c r="AD709" s="87" t="str">
        <f t="shared" si="463"/>
        <v/>
      </c>
      <c r="AE709" s="104" t="str">
        <f>IFERROR(AD709*(C709*(PRINCIPAL!$G$187/100))*0.47*(44/12),"")</f>
        <v/>
      </c>
      <c r="AF709" s="109" t="str">
        <f t="shared" si="464"/>
        <v/>
      </c>
      <c r="AG709" s="86" t="str">
        <f>IFERROR(IF(AND(PRINCIPAL!$H$188&lt;&gt;"",OR(L709=PRINCIPAL!$I$188,L709=PRINCIPAL!$I$188+PRINCIPAL!$I$188,L709=PRINCIPAL!$I$188+PRINCIPAL!$I$188+PRINCIPAL!$I$188)),0,IF(AND(PRINCIPAL!$H$188&lt;&gt;"",L709=PRINCIPAL!$J$188),VLOOKUP($AH$672,'Banco de Dados'!$B$4:$J$50,8,FALSE)*PRINCIPAL!$H$188*(1-(PRINCIPAL!$K$188/100)),IF(AND(PRINCIPAL!$H$188&lt;&gt;"",L709=PRINCIPAL!$L$188),VLOOKUP($AH$672,'Banco de Dados'!$B$4:$J$50,8,FALSE)*PRINCIPAL!$H$188*(1-(PRINCIPAL!$M$188/100)),IF(AND(PRINCIPAL!$H$188&lt;&gt;"",L709=PRINCIPAL!$N$188),VLOOKUP($AH$672,'Banco de Dados'!$B$4:$J$50,8,FALSE)*PRINCIPAL!$H$188*(1-(PRINCIPAL!$O$188/100)),IF(PRINCIPAL!$H$188&lt;&gt;"",VLOOKUP($AH$672,'Banco de Dados'!$B$4:$J$50,8,FALSE)*PRINCIPAL!$H$188,IF(OR(L709=PRINCIPAL!$I$188,L709=PRINCIPAL!$I$188+PRINCIPAL!$I$188,L709=PRINCIPAL!$I$188+PRINCIPAL!$I$188+PRINCIPAL!$I$188),0,IF(L709=PRINCIPAL!$J$188,VLOOKUP($AH$672,'Banco de Dados'!$B$4:$J$50,6,FALSE)*(1-(PRINCIPAL!$K$188/100)),IF(L709=PRINCIPAL!$L$188,VLOOKUP($AH$672,'Banco de Dados'!$B$4:$J$50,6,FALSE)*(1-(PRINCIPAL!$M$188/100)),IF(L709=PRINCIPAL!$N$188,VLOOKUP($AH$672,'Banco de Dados'!$B$4:$J$50,6,FALSE)*(1-(PRINCIPAL!$O$188/100)),VLOOKUP($AH$672,'Banco de Dados'!$B$4:$J$50,6,FALSE)))))))))),"")</f>
        <v/>
      </c>
      <c r="AH709" s="87" t="str">
        <f>IFERROR(AG709*(IFERROR(VLOOKUP($AH$672,'Banco de Dados'!$B$4:$J$50,4,FALSE),"ERRO")),"")</f>
        <v/>
      </c>
      <c r="AI709" s="87" t="str">
        <f t="shared" si="465"/>
        <v/>
      </c>
      <c r="AJ709" s="104" t="str">
        <f>IFERROR(AI709*(C709*(PRINCIPAL!$G$188/100))*0.47*(44/12),"")</f>
        <v/>
      </c>
      <c r="AK709" s="109" t="str">
        <f t="shared" si="474"/>
        <v/>
      </c>
      <c r="AL709" s="86" t="str">
        <f>IFERROR(IF(AND(PRINCIPAL!$H$189&lt;&gt;"",OR(L709=PRINCIPAL!$I$189,L709=PRINCIPAL!$I$189+PRINCIPAL!$I$189,L709=PRINCIPAL!$I$189+PRINCIPAL!$I$189+PRINCIPAL!$I$189)),0,IF(AND(PRINCIPAL!$H$189&lt;&gt;"",L709=PRINCIPAL!$J$189),VLOOKUP($AM$672,'Banco de Dados'!$B$4:$J$50,8,FALSE)*PRINCIPAL!$H$189*(1-(PRINCIPAL!$K$189/100)),IF(AND(PRINCIPAL!$H$189&lt;&gt;"",L709=PRINCIPAL!$L$189),VLOOKUP($AM$672,'Banco de Dados'!$B$4:$J$50,8,FALSE)*PRINCIPAL!$H$189*(1-(PRINCIPAL!$M$189/100)),IF(AND(PRINCIPAL!$H$189&lt;&gt;"",L709=PRINCIPAL!$N$189),VLOOKUP($AM$672,'Banco de Dados'!$B$4:$J$50,8,FALSE)*PRINCIPAL!$H$189*(1-(PRINCIPAL!$O$189/100)),IF(PRINCIPAL!$H$189&lt;&gt;"",VLOOKUP($AM$672,'Banco de Dados'!$B$4:$J$50,8,FALSE)*PRINCIPAL!$H$189,IF(OR(L709=PRINCIPAL!$I$189,L709=PRINCIPAL!$I$189+PRINCIPAL!$I$189,L709=PRINCIPAL!$I$189+PRINCIPAL!$I$189+PRINCIPAL!$I$189),0,IF(L709=PRINCIPAL!$J$189,VLOOKUP($AM$672,'Banco de Dados'!$B$4:$J$50,6,FALSE)*(1-(PRINCIPAL!$K$189/100)),IF(L709=PRINCIPAL!$L$189,VLOOKUP($AM$672,'Banco de Dados'!$B$4:$J$50,6,FALSE)*(1-(PRINCIPAL!$M$189/100)),IF(L709=PRINCIPAL!$N$189,VLOOKUP($AM$672,'Banco de Dados'!$B$4:$J$50,6,FALSE)*(1-(PRINCIPAL!$O$189/100)),VLOOKUP($AM$672,'Banco de Dados'!$B$4:$J$50,6,FALSE)))))))))),"")</f>
        <v/>
      </c>
      <c r="AM709" s="87" t="str">
        <f>IFERROR(AL709*(IFERROR(VLOOKUP($AM$672,'Banco de Dados'!$B$4:$J$50,4,FALSE),"ERRO")),"")</f>
        <v/>
      </c>
      <c r="AN709" s="87" t="str">
        <f t="shared" si="466"/>
        <v/>
      </c>
      <c r="AO709" s="104" t="str">
        <f>IFERROR(AN709*(C709*(PRINCIPAL!$G$189/100))*0.47*(44/12),"")</f>
        <v/>
      </c>
      <c r="AP709" s="109" t="str">
        <f t="shared" si="467"/>
        <v/>
      </c>
      <c r="AQ709" s="86" t="str">
        <f>IFERROR(IF(AND(PRINCIPAL!$H$190&lt;&gt;"",OR(L709=PRINCIPAL!$I$190,L709=PRINCIPAL!$I$190+PRINCIPAL!$I$190,L709=PRINCIPAL!$I$190+PRINCIPAL!$I$190+PRINCIPAL!$I$190)),0,IF(AND(PRINCIPAL!$H$190&lt;&gt;"",L709=PRINCIPAL!$J$190),VLOOKUP($AR$672,'Banco de Dados'!$B$4:$J$50,8,FALSE)*PRINCIPAL!$H$190*(1-(PRINCIPAL!$K$190/100)),IF(AND(PRINCIPAL!$H$190&lt;&gt;"",L709=PRINCIPAL!$L$190),VLOOKUP($AR$672,'Banco de Dados'!$B$4:$J$50,8,FALSE)*PRINCIPAL!$H$190*(1-(PRINCIPAL!$M$190/100)),IF(AND(PRINCIPAL!$H$190&lt;&gt;"",L709=PRINCIPAL!$N$190),VLOOKUP($AR$672,'Banco de Dados'!$B$4:$J$50,8,FALSE)*PRINCIPAL!$H$190*(1-(PRINCIPAL!$O$190/100)),IF(PRINCIPAL!$H$190&lt;&gt;"",VLOOKUP($AR$672,'Banco de Dados'!$B$4:$J$50,8,FALSE)*PRINCIPAL!$H$190,IF(OR(L709=PRINCIPAL!$I$190,L709=PRINCIPAL!$I$190+PRINCIPAL!$I$190,L709=PRINCIPAL!$I$190+PRINCIPAL!$I$190+PRINCIPAL!$I$190),0,IF(L709=PRINCIPAL!$J$190,VLOOKUP($AR$672,'Banco de Dados'!$B$4:$J$50,6,FALSE)*(1-(PRINCIPAL!$K$190/100)),IF(L709=PRINCIPAL!$L$190,VLOOKUP($AR$672,'Banco de Dados'!$B$4:$J$50,6,FALSE)*(1-(PRINCIPAL!$M$190/100)),IF(L709=PRINCIPAL!$N$190,VLOOKUP($AR$672,'Banco de Dados'!$B$4:$J$50,6,FALSE)*(1-(PRINCIPAL!$O$190/100)),VLOOKUP($AR$672,'Banco de Dados'!$B$4:$J$50,6,FALSE)))))))))),"")</f>
        <v/>
      </c>
      <c r="AR709" s="87" t="str">
        <f>IFERROR(AQ709*(IFERROR(VLOOKUP($AR$672,'Banco de Dados'!$B$4:$J$50,4,FALSE),"ERRO")),"")</f>
        <v/>
      </c>
      <c r="AS709" s="87" t="str">
        <f t="shared" si="468"/>
        <v/>
      </c>
      <c r="AT709" s="104" t="str">
        <f>IFERROR(AS709*(C709*(PRINCIPAL!$G$190/100))*0.47*(44/12),"")</f>
        <v/>
      </c>
      <c r="AU709" s="109" t="str">
        <f t="shared" si="469"/>
        <v/>
      </c>
      <c r="AV709" s="86" t="str">
        <f>IFERROR(IF(AND(PRINCIPAL!$H$191&lt;&gt;"",OR(L709=PRINCIPAL!$I$191,L709=PRINCIPAL!$I$191+PRINCIPAL!$I$191,L709=PRINCIPAL!$I$191+PRINCIPAL!$I$191+PRINCIPAL!$I$191)),0,IF(AND(PRINCIPAL!$H$191&lt;&gt;"",L709=PRINCIPAL!$J$191),VLOOKUP($AW$672,'Banco de Dados'!$B$4:$J$50,8,FALSE)*PRINCIPAL!$H$191*(1-(PRINCIPAL!$K$191/100)),IF(AND(PRINCIPAL!$H$191&lt;&gt;"",L709=PRINCIPAL!$L$191),VLOOKUP($AW$672,'Banco de Dados'!$B$4:$J$50,8,FALSE)*PRINCIPAL!$H$191*(1-(PRINCIPAL!$M$191/100)),IF(AND(PRINCIPAL!$H$191&lt;&gt;"",L709=PRINCIPAL!$N$191),VLOOKUP($AW$672,'Banco de Dados'!$B$4:$J$50,8,FALSE)*PRINCIPAL!$H$191*(1-(PRINCIPAL!$O$191/100)),IF(PRINCIPAL!$H$191&lt;&gt;"",VLOOKUP($AW$672,'Banco de Dados'!$B$4:$J$50,8,FALSE)*PRINCIPAL!$H$191,IF(OR(L709=PRINCIPAL!$I$191,L709=PRINCIPAL!$I$191+PRINCIPAL!$I$191,L709=PRINCIPAL!$I$191+PRINCIPAL!$I$191+PRINCIPAL!$I$191),0,IF(L709=PRINCIPAL!$J$191,VLOOKUP($AW$672,'Banco de Dados'!$B$4:$J$50,6,FALSE)*(1-(PRINCIPAL!$K$191/100)),IF(L709=PRINCIPAL!$L$191,VLOOKUP($AW$672,'Banco de Dados'!$B$4:$J$50,6,FALSE)*(1-(PRINCIPAL!$M$191/100)),IF(L709=PRINCIPAL!$N$191,VLOOKUP($AW$672,'Banco de Dados'!$B$4:$J$50,6,FALSE)*(1-(PRINCIPAL!$O$191/100)),VLOOKUP($AW$672,'Banco de Dados'!$B$4:$J$50,6,FALSE)))))))))),"")</f>
        <v/>
      </c>
      <c r="AW709" s="87" t="str">
        <f>IFERROR(AV709*(IFERROR(VLOOKUP($AW$672,'Banco de Dados'!$B$4:$J$50,4,FALSE),"ERRO")),"")</f>
        <v/>
      </c>
      <c r="AX709" s="87" t="str">
        <f t="shared" si="470"/>
        <v/>
      </c>
      <c r="AY709" s="104" t="str">
        <f>IFERROR(AX709*(C709*(PRINCIPAL!$G$191/100))*0.47*(44/12),"")</f>
        <v/>
      </c>
      <c r="AZ709" s="109" t="str">
        <f t="shared" si="475"/>
        <v/>
      </c>
      <c r="BA709" s="86" t="str">
        <f>IFERROR(IF(AND(PRINCIPAL!$H$192&lt;&gt;"",OR(L709=PRINCIPAL!$I$192,L709=PRINCIPAL!$I$192+PRINCIPAL!$I$192,L709=PRINCIPAL!$I$192+PRINCIPAL!$I$192+PRINCIPAL!$I$192)),0,IF(AND(PRINCIPAL!$H$192&lt;&gt;"",L709=PRINCIPAL!$J$192),VLOOKUP($BB$672,'Banco de Dados'!$B$4:$J$50,8,FALSE)*PRINCIPAL!$H$192*(1-(PRINCIPAL!$K$192/100)),IF(AND(PRINCIPAL!$H$192&lt;&gt;"",L709=PRINCIPAL!$L$192),VLOOKUP($BB$672,'Banco de Dados'!$B$4:$J$50,8,FALSE)*PRINCIPAL!$H$192*(1-(PRINCIPAL!$M$192/100)),IF(AND(PRINCIPAL!$H$192&lt;&gt;"",L709=PRINCIPAL!$N$192),VLOOKUP($BB$672,'Banco de Dados'!$B$4:$J$50,8,FALSE)*PRINCIPAL!$H$192*(1-(PRINCIPAL!$O$192/100)),IF(PRINCIPAL!$H$192&lt;&gt;"",VLOOKUP($BB$672,'Banco de Dados'!$B$4:$J$50,8,FALSE)*PRINCIPAL!$H$192,IF(OR(L709=PRINCIPAL!$I$192,L709=PRINCIPAL!$I$192+PRINCIPAL!$I$192,L709=PRINCIPAL!$I$192+PRINCIPAL!$I$192+PRINCIPAL!$I$192),0,IF(L709=PRINCIPAL!$J$192,VLOOKUP($BB$672,'Banco de Dados'!$B$4:$J$50,6,FALSE)*(1-(PRINCIPAL!$K$192/100)),IF(L709=PRINCIPAL!$L$192,VLOOKUP($BB$672,'Banco de Dados'!$B$4:$J$50,6,FALSE)*(1-(PRINCIPAL!$M$192/100)),IF(L709=PRINCIPAL!$N$192,VLOOKUP($BB$672,'Banco de Dados'!$B$4:$J$50,6,FALSE)*(1-(PRINCIPAL!$O$192/100)),VLOOKUP($BB$672,'Banco de Dados'!$B$4:$J$50,6,FALSE)))))))))),"")</f>
        <v/>
      </c>
      <c r="BB709" s="87" t="str">
        <f>IFERROR(BA709*(IFERROR(VLOOKUP($BB$672,'Banco de Dados'!$B$4:$J$50,4,FALSE),"ERRO")),"")</f>
        <v/>
      </c>
      <c r="BC709" s="87" t="str">
        <f t="shared" si="476"/>
        <v/>
      </c>
      <c r="BD709" s="104" t="str">
        <f>IFERROR(BC709*(C709*(PRINCIPAL!$G$192/100))*0.47*(44/12),"")</f>
        <v/>
      </c>
      <c r="BE709" s="109" t="str">
        <f t="shared" si="455"/>
        <v/>
      </c>
      <c r="BF709" s="86" t="str">
        <f>IFERROR(IF(AND(PRINCIPAL!$H$193&lt;&gt;"",OR(L709=PRINCIPAL!$I$193,L709=PRINCIPAL!$I$193+PRINCIPAL!$I$193,L709=PRINCIPAL!$I$193+PRINCIPAL!$I$193+PRINCIPAL!$I$193)),0,IF(AND(PRINCIPAL!$H$193&lt;&gt;"",L709=PRINCIPAL!$J$193),VLOOKUP($BG$672,'Banco de Dados'!$B$4:$J$50,8,FALSE)*PRINCIPAL!$H$193*(1-(PRINCIPAL!$K$193/100)),IF(AND(PRINCIPAL!$H$193&lt;&gt;"",L709=PRINCIPAL!$L$193),VLOOKUP($BG$672,'Banco de Dados'!$B$4:$J$50,8,FALSE)*PRINCIPAL!$H$193*(1-(PRINCIPAL!$M$193/100)),IF(AND(PRINCIPAL!$H$193&lt;&gt;"",L709=PRINCIPAL!$N$193),VLOOKUP($BG$672,'Banco de Dados'!$B$4:$J$50,8,FALSE)*PRINCIPAL!$H$193*(1-(PRINCIPAL!$O$193/100)),IF(PRINCIPAL!$H$193&lt;&gt;"",VLOOKUP($BG$672,'Banco de Dados'!$B$4:$J$50,8,FALSE)*PRINCIPAL!$H$193,IF(OR(L709=PRINCIPAL!$I$193,L709=PRINCIPAL!$I$193+PRINCIPAL!$I$193,L709=PRINCIPAL!$I$193+PRINCIPAL!$I$193+PRINCIPAL!$I$193),0,IF(L709=PRINCIPAL!$J$193,VLOOKUP($BG$672,'Banco de Dados'!$B$4:$J$50,6,FALSE)*(1-(PRINCIPAL!$K$193/100)),IF(L709=PRINCIPAL!$L$193,VLOOKUP($BG$672,'Banco de Dados'!$B$4:$J$50,6,FALSE)*(1-(PRINCIPAL!$M$193/100)),IF(L709=PRINCIPAL!$N$193,VLOOKUP($BG$672,'Banco de Dados'!$B$4:$J$50,6,FALSE)*(1-(PRINCIPAL!$O$193/100)),VLOOKUP($BG$672,'Banco de Dados'!$B$4:$J$50,6,FALSE)))))))))),"")</f>
        <v/>
      </c>
      <c r="BG709" s="87" t="str">
        <f>IFERROR(BF709*(IFERROR(VLOOKUP($BG$672,'Banco de Dados'!$B$4:$J$50,4,FALSE),"ERRO")),"")</f>
        <v/>
      </c>
      <c r="BH709" s="87" t="str">
        <f t="shared" si="471"/>
        <v/>
      </c>
      <c r="BI709" s="104" t="str">
        <f>IFERROR(BH709*(C709*(PRINCIPAL!$G$193/100))*0.47*(44/12),"")</f>
        <v/>
      </c>
      <c r="BJ709" s="105" t="str">
        <f t="shared" si="456"/>
        <v/>
      </c>
    </row>
    <row r="710" spans="2:62" ht="15" thickBot="1" x14ac:dyDescent="0.35"/>
    <row r="711" spans="2:62" ht="15" thickBot="1" x14ac:dyDescent="0.35">
      <c r="B711" s="301" t="s">
        <v>15</v>
      </c>
      <c r="C711" s="41" t="str">
        <f>IF(PRINCIPAL!B194&lt;&gt;"",PRINCIPAL!B194,"")</f>
        <v/>
      </c>
      <c r="E711" s="113" t="s">
        <v>2</v>
      </c>
      <c r="F711" s="47" t="s">
        <v>5</v>
      </c>
      <c r="G711" s="408" t="str">
        <f>IF(PRINCIPAL!D194&lt;&gt;"",PRINCIPAL!D194,"")</f>
        <v/>
      </c>
      <c r="H711" s="408"/>
      <c r="I711" s="408"/>
      <c r="J711" s="409"/>
      <c r="L711" s="88" t="s">
        <v>4</v>
      </c>
      <c r="M711" s="6" t="s">
        <v>5</v>
      </c>
      <c r="N711" s="410" t="str">
        <f>IF(PRINCIPAL!F194&lt;&gt;"",PRINCIPAL!F194,"")</f>
        <v/>
      </c>
      <c r="O711" s="410"/>
      <c r="P711" s="410"/>
      <c r="Q711" s="411"/>
      <c r="R711" s="6" t="s">
        <v>5</v>
      </c>
      <c r="S711" s="405" t="str">
        <f>IF(PRINCIPAL!F195&lt;&gt;"",PRINCIPAL!F195,"")</f>
        <v/>
      </c>
      <c r="T711" s="405"/>
      <c r="U711" s="405"/>
      <c r="V711" s="407"/>
      <c r="W711" s="6" t="s">
        <v>5</v>
      </c>
      <c r="X711" s="405" t="str">
        <f>IF(PRINCIPAL!F196&lt;&gt;"",PRINCIPAL!F196,"")</f>
        <v/>
      </c>
      <c r="Y711" s="405"/>
      <c r="Z711" s="405"/>
      <c r="AA711" s="407"/>
      <c r="AB711" s="6" t="s">
        <v>5</v>
      </c>
      <c r="AC711" s="405" t="str">
        <f>IF(PRINCIPAL!F197&lt;&gt;"",PRINCIPAL!F197,"")</f>
        <v/>
      </c>
      <c r="AD711" s="405"/>
      <c r="AE711" s="405"/>
      <c r="AF711" s="407"/>
      <c r="AG711" s="6" t="s">
        <v>5</v>
      </c>
      <c r="AH711" s="405" t="str">
        <f>IF(PRINCIPAL!F198&lt;&gt;"",PRINCIPAL!F198,"")</f>
        <v/>
      </c>
      <c r="AI711" s="405"/>
      <c r="AJ711" s="405"/>
      <c r="AK711" s="407"/>
      <c r="AL711" s="6" t="s">
        <v>5</v>
      </c>
      <c r="AM711" s="405" t="str">
        <f>IF(PRINCIPAL!F199&lt;&gt;"",PRINCIPAL!F199,"")</f>
        <v/>
      </c>
      <c r="AN711" s="405"/>
      <c r="AO711" s="405"/>
      <c r="AP711" s="407"/>
      <c r="AQ711" s="6" t="s">
        <v>5</v>
      </c>
      <c r="AR711" s="405" t="str">
        <f>IF(PRINCIPAL!F200&lt;&gt;"",PRINCIPAL!F200,"")</f>
        <v/>
      </c>
      <c r="AS711" s="405"/>
      <c r="AT711" s="405"/>
      <c r="AU711" s="407"/>
      <c r="AV711" s="6" t="s">
        <v>5</v>
      </c>
      <c r="AW711" s="405" t="str">
        <f>IF(PRINCIPAL!F201&lt;&gt;"",PRINCIPAL!F201,"")</f>
        <v/>
      </c>
      <c r="AX711" s="405"/>
      <c r="AY711" s="405"/>
      <c r="AZ711" s="407"/>
      <c r="BA711" s="6" t="s">
        <v>5</v>
      </c>
      <c r="BB711" s="405" t="str">
        <f>IF(PRINCIPAL!F202&lt;&gt;"",PRINCIPAL!F202,"")</f>
        <v/>
      </c>
      <c r="BC711" s="405"/>
      <c r="BD711" s="405"/>
      <c r="BE711" s="407"/>
      <c r="BF711" s="6" t="s">
        <v>5</v>
      </c>
      <c r="BG711" s="405" t="str">
        <f>IF(PRINCIPAL!F203&lt;&gt;"",PRINCIPAL!F203,"")</f>
        <v/>
      </c>
      <c r="BH711" s="405"/>
      <c r="BI711" s="405"/>
      <c r="BJ711" s="406"/>
    </row>
    <row r="712" spans="2:62" ht="26.4" x14ac:dyDescent="0.3">
      <c r="B712" s="45" t="s">
        <v>45</v>
      </c>
      <c r="C712" s="44" t="s">
        <v>44</v>
      </c>
      <c r="D712" s="112"/>
      <c r="E712" s="114" t="s">
        <v>0</v>
      </c>
      <c r="F712" s="33" t="s">
        <v>3</v>
      </c>
      <c r="G712" s="34" t="s">
        <v>33</v>
      </c>
      <c r="H712" s="34" t="s">
        <v>35</v>
      </c>
      <c r="I712" s="34" t="s">
        <v>41</v>
      </c>
      <c r="J712" s="48" t="s">
        <v>42</v>
      </c>
      <c r="K712" s="1"/>
      <c r="L712" s="89" t="s">
        <v>0</v>
      </c>
      <c r="M712" s="33" t="s">
        <v>3</v>
      </c>
      <c r="N712" s="34" t="s">
        <v>33</v>
      </c>
      <c r="O712" s="34" t="s">
        <v>35</v>
      </c>
      <c r="P712" s="34" t="s">
        <v>41</v>
      </c>
      <c r="Q712" s="34" t="s">
        <v>42</v>
      </c>
      <c r="R712" s="33" t="s">
        <v>3</v>
      </c>
      <c r="S712" s="34" t="s">
        <v>33</v>
      </c>
      <c r="T712" s="34" t="s">
        <v>35</v>
      </c>
      <c r="U712" s="34" t="s">
        <v>41</v>
      </c>
      <c r="V712" s="34" t="s">
        <v>42</v>
      </c>
      <c r="W712" s="33" t="s">
        <v>3</v>
      </c>
      <c r="X712" s="34" t="s">
        <v>33</v>
      </c>
      <c r="Y712" s="34" t="s">
        <v>35</v>
      </c>
      <c r="Z712" s="34" t="s">
        <v>41</v>
      </c>
      <c r="AA712" s="36" t="s">
        <v>42</v>
      </c>
      <c r="AB712" s="33" t="s">
        <v>3</v>
      </c>
      <c r="AC712" s="34" t="s">
        <v>33</v>
      </c>
      <c r="AD712" s="34" t="s">
        <v>35</v>
      </c>
      <c r="AE712" s="34" t="s">
        <v>41</v>
      </c>
      <c r="AF712" s="36" t="s">
        <v>42</v>
      </c>
      <c r="AG712" s="33" t="s">
        <v>3</v>
      </c>
      <c r="AH712" s="34" t="s">
        <v>33</v>
      </c>
      <c r="AI712" s="34" t="s">
        <v>35</v>
      </c>
      <c r="AJ712" s="34" t="s">
        <v>41</v>
      </c>
      <c r="AK712" s="36" t="s">
        <v>42</v>
      </c>
      <c r="AL712" s="33" t="s">
        <v>3</v>
      </c>
      <c r="AM712" s="34" t="s">
        <v>33</v>
      </c>
      <c r="AN712" s="34" t="s">
        <v>35</v>
      </c>
      <c r="AO712" s="34" t="s">
        <v>41</v>
      </c>
      <c r="AP712" s="36" t="s">
        <v>42</v>
      </c>
      <c r="AQ712" s="33" t="s">
        <v>3</v>
      </c>
      <c r="AR712" s="34" t="s">
        <v>33</v>
      </c>
      <c r="AS712" s="34" t="s">
        <v>35</v>
      </c>
      <c r="AT712" s="34" t="s">
        <v>41</v>
      </c>
      <c r="AU712" s="36" t="s">
        <v>42</v>
      </c>
      <c r="AV712" s="33" t="s">
        <v>3</v>
      </c>
      <c r="AW712" s="34" t="s">
        <v>33</v>
      </c>
      <c r="AX712" s="34" t="s">
        <v>35</v>
      </c>
      <c r="AY712" s="34" t="s">
        <v>41</v>
      </c>
      <c r="AZ712" s="36" t="s">
        <v>42</v>
      </c>
      <c r="BA712" s="33" t="s">
        <v>3</v>
      </c>
      <c r="BB712" s="34" t="s">
        <v>33</v>
      </c>
      <c r="BC712" s="34" t="s">
        <v>35</v>
      </c>
      <c r="BD712" s="34" t="s">
        <v>41</v>
      </c>
      <c r="BE712" s="36" t="s">
        <v>42</v>
      </c>
      <c r="BF712" s="33" t="s">
        <v>3</v>
      </c>
      <c r="BG712" s="34" t="s">
        <v>33</v>
      </c>
      <c r="BH712" s="34" t="s">
        <v>35</v>
      </c>
      <c r="BI712" s="34" t="s">
        <v>41</v>
      </c>
      <c r="BJ712" s="35" t="s">
        <v>42</v>
      </c>
    </row>
    <row r="713" spans="2:62" ht="15" thickBot="1" x14ac:dyDescent="0.35">
      <c r="B713" s="43" t="s">
        <v>1</v>
      </c>
      <c r="C713" s="42" t="s">
        <v>46</v>
      </c>
      <c r="E713" s="115" t="s">
        <v>54</v>
      </c>
      <c r="F713" s="8" t="s">
        <v>25</v>
      </c>
      <c r="G713" s="9" t="s">
        <v>25</v>
      </c>
      <c r="H713" s="9" t="s">
        <v>25</v>
      </c>
      <c r="I713" s="9" t="s">
        <v>25</v>
      </c>
      <c r="J713" s="49" t="s">
        <v>25</v>
      </c>
      <c r="L713" s="90" t="s">
        <v>54</v>
      </c>
      <c r="M713" s="8" t="s">
        <v>25</v>
      </c>
      <c r="N713" s="9" t="s">
        <v>25</v>
      </c>
      <c r="O713" s="9" t="s">
        <v>25</v>
      </c>
      <c r="P713" s="9" t="s">
        <v>34</v>
      </c>
      <c r="Q713" s="38" t="s">
        <v>34</v>
      </c>
      <c r="R713" s="9" t="s">
        <v>25</v>
      </c>
      <c r="S713" s="9" t="s">
        <v>25</v>
      </c>
      <c r="T713" s="9" t="s">
        <v>25</v>
      </c>
      <c r="U713" s="9" t="s">
        <v>34</v>
      </c>
      <c r="V713" s="9" t="s">
        <v>34</v>
      </c>
      <c r="W713" s="8" t="s">
        <v>25</v>
      </c>
      <c r="X713" s="9" t="s">
        <v>25</v>
      </c>
      <c r="Y713" s="9" t="s">
        <v>25</v>
      </c>
      <c r="Z713" s="9" t="s">
        <v>34</v>
      </c>
      <c r="AA713" s="11" t="s">
        <v>34</v>
      </c>
      <c r="AB713" s="8" t="s">
        <v>25</v>
      </c>
      <c r="AC713" s="9" t="s">
        <v>25</v>
      </c>
      <c r="AD713" s="9" t="s">
        <v>25</v>
      </c>
      <c r="AE713" s="9" t="s">
        <v>34</v>
      </c>
      <c r="AF713" s="11" t="s">
        <v>34</v>
      </c>
      <c r="AG713" s="8" t="s">
        <v>25</v>
      </c>
      <c r="AH713" s="9" t="s">
        <v>25</v>
      </c>
      <c r="AI713" s="9" t="s">
        <v>25</v>
      </c>
      <c r="AJ713" s="9" t="s">
        <v>34</v>
      </c>
      <c r="AK713" s="38" t="s">
        <v>34</v>
      </c>
      <c r="AL713" s="8" t="s">
        <v>25</v>
      </c>
      <c r="AM713" s="9" t="s">
        <v>25</v>
      </c>
      <c r="AN713" s="9" t="s">
        <v>25</v>
      </c>
      <c r="AO713" s="9" t="s">
        <v>34</v>
      </c>
      <c r="AP713" s="38" t="s">
        <v>34</v>
      </c>
      <c r="AQ713" s="8" t="s">
        <v>25</v>
      </c>
      <c r="AR713" s="9" t="s">
        <v>25</v>
      </c>
      <c r="AS713" s="9" t="s">
        <v>25</v>
      </c>
      <c r="AT713" s="9" t="s">
        <v>34</v>
      </c>
      <c r="AU713" s="38" t="s">
        <v>34</v>
      </c>
      <c r="AV713" s="8" t="s">
        <v>25</v>
      </c>
      <c r="AW713" s="9" t="s">
        <v>25</v>
      </c>
      <c r="AX713" s="9" t="s">
        <v>25</v>
      </c>
      <c r="AY713" s="9" t="s">
        <v>34</v>
      </c>
      <c r="AZ713" s="38" t="s">
        <v>34</v>
      </c>
      <c r="BA713" s="8" t="s">
        <v>25</v>
      </c>
      <c r="BB713" s="9" t="s">
        <v>25</v>
      </c>
      <c r="BC713" s="9" t="s">
        <v>25</v>
      </c>
      <c r="BD713" s="9" t="s">
        <v>34</v>
      </c>
      <c r="BE713" s="38" t="s">
        <v>34</v>
      </c>
      <c r="BF713" s="8" t="s">
        <v>25</v>
      </c>
      <c r="BG713" s="9" t="s">
        <v>25</v>
      </c>
      <c r="BH713" s="9" t="s">
        <v>25</v>
      </c>
      <c r="BI713" s="9" t="s">
        <v>34</v>
      </c>
      <c r="BJ713" s="10" t="s">
        <v>34</v>
      </c>
    </row>
    <row r="714" spans="2:62" ht="12.75" customHeight="1" thickTop="1" x14ac:dyDescent="0.3">
      <c r="B714" s="326">
        <f>IF(B675&lt;&gt;"",B675,"")</f>
        <v>2021</v>
      </c>
      <c r="C714" s="339"/>
      <c r="D714" s="1"/>
      <c r="E714" s="116">
        <v>1</v>
      </c>
      <c r="F714" s="24" t="str">
        <f>IFERROR(VLOOKUP($G$711,'Banco de Dados'!$B$4:$J$50,6,FALSE),"")</f>
        <v/>
      </c>
      <c r="G714" s="25" t="str">
        <f>IFERROR(F714*(IFERROR(VLOOKUP($G$711,'Banco de Dados'!$B$4:$J$50,4,FALSE),"ERRO")),"")</f>
        <v/>
      </c>
      <c r="H714" s="25" t="str">
        <f>IFERROR(F714+G714,"")</f>
        <v/>
      </c>
      <c r="I714" s="101" t="str">
        <f>IFERROR(H714*C714*0.47*(44/12),"")</f>
        <v/>
      </c>
      <c r="J714" s="117" t="str">
        <f>IFERROR(I714,"")</f>
        <v/>
      </c>
      <c r="K714" s="1"/>
      <c r="L714" s="91">
        <v>1</v>
      </c>
      <c r="M714" s="24" t="str">
        <f>IFERROR(IF(AND(PRINCIPAL!$H$194&lt;&gt;"",OR(L714=PRINCIPAL!$I$194,L714=PRINCIPAL!$I$194+PRINCIPAL!$I$194,L714=PRINCIPAL!$I$194+PRINCIPAL!$I$194+PRINCIPAL!$I$194)),0,IF(AND(PRINCIPAL!$H$194&lt;&gt;"",L714=PRINCIPAL!$J$194),VLOOKUP($N$711,'Banco de Dados'!$B$4:$J$50,8,FALSE)*PRINCIPAL!$H$194*(1-(PRINCIPAL!$K$194/100)),IF(AND(PRINCIPAL!$H$194&lt;&gt;"",L714=PRINCIPAL!$L$194),VLOOKUP($N$711,'Banco de Dados'!$B$4:$J$50,8,FALSE)*PRINCIPAL!$H$194*(1-(PRINCIPAL!$M$194/100)),IF(AND(PRINCIPAL!$H$194&lt;&gt;"",L714=PRINCIPAL!$N$194),VLOOKUP($N$711,'Banco de Dados'!$B$4:$J$50,8,FALSE)*PRINCIPAL!$H$194*(1-(PRINCIPAL!$O$194/100)),IF(PRINCIPAL!$H$194&lt;&gt;"",VLOOKUP($N$711,'Banco de Dados'!$B$4:$J$50,8,FALSE)*PRINCIPAL!$H$194,IF(OR(L714=PRINCIPAL!$I$194,L714=PRINCIPAL!$I$194+PRINCIPAL!$I$194,L714=PRINCIPAL!$I$194+PRINCIPAL!$I$194+PRINCIPAL!$I$194),0,IF(L714=PRINCIPAL!$J$194,VLOOKUP($N$711,'Banco de Dados'!$B$4:$J$50,6,FALSE)*(1-(PRINCIPAL!$K$194/100)),IF(L714=PRINCIPAL!$L$194,VLOOKUP($N$711,'Banco de Dados'!$B$4:$J$50,6,FALSE)*(1-(PRINCIPAL!$M$194/100)),IF(L714=PRINCIPAL!$N$194,VLOOKUP($N$711,'Banco de Dados'!$B$4:$J$50,6,FALSE)*(1-(PRINCIPAL!$O$194/100)),VLOOKUP($N$711,'Banco de Dados'!$B$4:$J$50,6,FALSE)))))))))),"")</f>
        <v/>
      </c>
      <c r="N714" s="25" t="str">
        <f>IFERROR(M714*(IFERROR(VLOOKUP($N$711,'Banco de Dados'!$B$4:$J$50,4,FALSE),"ERRO")),"")</f>
        <v/>
      </c>
      <c r="O714" s="25" t="str">
        <f>IFERROR(M714+N714,"")</f>
        <v/>
      </c>
      <c r="P714" s="103" t="str">
        <f>IFERROR(O714*(C714*(PRINCIPAL!$G$194/100))*0.47*(44/12),"")</f>
        <v/>
      </c>
      <c r="Q714" s="106" t="str">
        <f>IFERROR(P714,"")</f>
        <v/>
      </c>
      <c r="R714" s="29" t="str">
        <f>IFERROR(IF(AND(PRINCIPAL!$H$195&lt;&gt;"",OR(L714=PRINCIPAL!$I$195,L714=PRINCIPAL!$I$195+PRINCIPAL!$I$195,L714=PRINCIPAL!$I$195+PRINCIPAL!$I$195+PRINCIPAL!$I$195)),0,IF(AND(PRINCIPAL!$H$195&lt;&gt;"",L714=PRINCIPAL!$J$195),VLOOKUP($S$711,'Banco de Dados'!$B$4:$J$50,8,FALSE)*PRINCIPAL!$H$195*(1-(PRINCIPAL!$K$195/100)),IF(AND(PRINCIPAL!$H$195&lt;&gt;"",L714=PRINCIPAL!$L$195),VLOOKUP($S$711,'Banco de Dados'!$B$4:$J$50,8,FALSE)*PRINCIPAL!$H$195*(1-(PRINCIPAL!$M$195/100)),IF(AND(PRINCIPAL!$H$195&lt;&gt;"",L714=PRINCIPAL!$N$195),VLOOKUP($S$711,'Banco de Dados'!$B$4:$J$50,8,FALSE)*PRINCIPAL!$H$195*(1-(PRINCIPAL!$O$195/100)),IF(PRINCIPAL!$H$195&lt;&gt;"",VLOOKUP($S$711,'Banco de Dados'!$B$4:$J$50,8,FALSE)*PRINCIPAL!$H$195,IF(OR(L714=PRINCIPAL!$I$195,L714=PRINCIPAL!$I$195+PRINCIPAL!$I$195,L714=PRINCIPAL!$I$195+PRINCIPAL!$I$195+PRINCIPAL!$I$195),0,IF(L714=PRINCIPAL!$J$195,VLOOKUP($S$711,'Banco de Dados'!$B$4:$J$50,6,FALSE)*(1-(PRINCIPAL!$K$195/100)),IF(L714=PRINCIPAL!$L$195,VLOOKUP($S$711,'Banco de Dados'!$B$4:$J$50,6,FALSE)*(1-(PRINCIPAL!$M$195/100)),IF(L714=PRINCIPAL!$N$195,VLOOKUP($S$711,'Banco de Dados'!$B$4:$J$50,6,FALSE)*(1-(PRINCIPAL!$O$195/100)),VLOOKUP($S$711,'Banco de Dados'!$B$4:$J$50,6,FALSE)))))))))),"")</f>
        <v/>
      </c>
      <c r="S714" s="29" t="str">
        <f>IFERROR(R714*(IFERROR(VLOOKUP($S$711,'Banco de Dados'!$B$4:$J$50,4,FALSE),"ERRO")),"")</f>
        <v/>
      </c>
      <c r="T714" s="28" t="str">
        <f>IFERROR(R714+S714,"")</f>
        <v/>
      </c>
      <c r="U714" s="103" t="str">
        <f>IFERROR(T714*(C714*(PRINCIPAL!$G$195/100))*0.47*(44/12),"")</f>
        <v/>
      </c>
      <c r="V714" s="101" t="str">
        <f>IFERROR(U714,"")</f>
        <v/>
      </c>
      <c r="W714" s="30" t="str">
        <f>IFERROR(IF(AND(PRINCIPAL!$H$196&lt;&gt;"",OR(L714=PRINCIPAL!$I$196,L714=PRINCIPAL!$I$196+PRINCIPAL!$I$196,L714=PRINCIPAL!$I$196+PRINCIPAL!$I$196+PRINCIPAL!$I$196)),0,IF(AND(PRINCIPAL!$H$196&lt;&gt;"",L714=PRINCIPAL!$J$196),VLOOKUP($X$711,'Banco de Dados'!$B$4:$J$50,8,FALSE)*PRINCIPAL!$H$196*(1-(PRINCIPAL!$K$196/100)),IF(AND(PRINCIPAL!$H$196&lt;&gt;"",L714=PRINCIPAL!$L$196),VLOOKUP($X$711,'Banco de Dados'!$B$4:$J$50,8,FALSE)*PRINCIPAL!$H$196*(1-(PRINCIPAL!$M$196/100)),IF(AND(PRINCIPAL!$H$196&lt;&gt;"",L714=PRINCIPAL!$N$196),VLOOKUP($X$711,'Banco de Dados'!$B$4:$J$50,8,FALSE)*PRINCIPAL!$H$196*(1-(PRINCIPAL!$O$196/100)),IF(PRINCIPAL!$H$196&lt;&gt;"",VLOOKUP($X$711,'Banco de Dados'!$B$4:$J$50,8,FALSE)*PRINCIPAL!$H$196,IF(OR(L714=PRINCIPAL!$I$196,L714=PRINCIPAL!$I$196+PRINCIPAL!$I$196,L714=PRINCIPAL!$I$196+PRINCIPAL!$I$196+PRINCIPAL!$I$196),0,IF(L714=PRINCIPAL!$J$196,VLOOKUP($X$711,'Banco de Dados'!$B$4:$J$50,6,FALSE)*(1-(PRINCIPAL!$K$196/100)),IF(L714=PRINCIPAL!$L$196,VLOOKUP($X$711,'Banco de Dados'!$B$4:$J$50,6,FALSE)*(1-(PRINCIPAL!$M$196/100)),IF(L714=PRINCIPAL!$N$196,VLOOKUP($X$711,'Banco de Dados'!$B$4:$J$50,6,FALSE)*(1-(PRINCIPAL!$O$196/100)),VLOOKUP($X$711,'Banco de Dados'!$B$4:$J$50,6,FALSE)))))))))),"")</f>
        <v/>
      </c>
      <c r="X714" s="28" t="str">
        <f>IFERROR(W714*(IFERROR(VLOOKUP($X$711,'Banco de Dados'!$B$4:$J$50,4,FALSE),"ERRO")),"")</f>
        <v/>
      </c>
      <c r="Y714" s="28" t="str">
        <f>IFERROR(X714+W714,"")</f>
        <v/>
      </c>
      <c r="Z714" s="101" t="str">
        <f>IFERROR(Y714*(C714*(PRINCIPAL!$G$196/100))*0.47*(44/12),"")</f>
        <v/>
      </c>
      <c r="AA714" s="110" t="str">
        <f>IFERROR(Z714,"")</f>
        <v/>
      </c>
      <c r="AB714" s="30" t="str">
        <f>IFERROR(IF(AND(PRINCIPAL!$H$197&lt;&gt;"",OR(L714=PRINCIPAL!$I$197,L714=PRINCIPAL!$I$197+PRINCIPAL!$I$197,L714=PRINCIPAL!$I$197+PRINCIPAL!$I$197+PRINCIPAL!$I$197)),0,IF(AND(PRINCIPAL!$H$197&lt;&gt;"",L714=PRINCIPAL!$J$197),VLOOKUP($AC$711,'Banco de Dados'!$B$4:$J$50,8,FALSE)*PRINCIPAL!$H$197*(1-(PRINCIPAL!$K$197/100)),IF(AND(PRINCIPAL!$H$197&lt;&gt;"",L714=PRINCIPAL!$L$197),VLOOKUP($AC$711,'Banco de Dados'!$B$4:$J$50,8,FALSE)*PRINCIPAL!$H$197*(1-(PRINCIPAL!$M$197/100)),IF(AND(PRINCIPAL!$H$197&lt;&gt;"",L714=PRINCIPAL!$N$197),VLOOKUP($AC$711,'Banco de Dados'!$B$4:$J$50,8,FALSE)*PRINCIPAL!$H$197*(1-(PRINCIPAL!$O$197/100)),IF(PRINCIPAL!$H$197&lt;&gt;"",VLOOKUP($AC$711,'Banco de Dados'!$B$4:$J$50,8,FALSE)*PRINCIPAL!$H$197,IF(OR(L714=PRINCIPAL!$I$197,L714=PRINCIPAL!$I$197+PRINCIPAL!$I$197,L714=PRINCIPAL!$I$197+PRINCIPAL!$I$197+PRINCIPAL!$I$197),0,IF(L714=PRINCIPAL!$J$197,VLOOKUP($AC$711,'Banco de Dados'!$B$4:$J$50,6,FALSE)*(1-(PRINCIPAL!$K$197/100)),IF(L714=PRINCIPAL!$L$197,VLOOKUP($AC$711,'Banco de Dados'!$B$4:$J$50,6,FALSE)*(1-(PRINCIPAL!$M$197/100)),IF(L714=PRINCIPAL!$N$197,VLOOKUP($AC$711,'Banco de Dados'!$B$4:$J$50,6,FALSE)*(1-(PRINCIPAL!$O$197/100)),VLOOKUP($AC$711,'Banco de Dados'!$B$4:$J$50,6,FALSE)))))))))),"")</f>
        <v/>
      </c>
      <c r="AC714" s="28" t="str">
        <f>IFERROR(AB714*(IFERROR(VLOOKUP($AC$711,'Banco de Dados'!$B$4:$J$50,4,FALSE),"ERRO")),"")</f>
        <v/>
      </c>
      <c r="AD714" s="28" t="str">
        <f>IFERROR(AC714+AB714,"")</f>
        <v/>
      </c>
      <c r="AE714" s="101" t="str">
        <f>IFERROR(AD714*(C714*(PRINCIPAL!$G$197/100))*0.47*(44/12),"")</f>
        <v/>
      </c>
      <c r="AF714" s="110" t="str">
        <f>IFERROR(AE714,"")</f>
        <v/>
      </c>
      <c r="AG714" s="30" t="str">
        <f>IFERROR(IF(AND(PRINCIPAL!$H$198&lt;&gt;"",OR(L714=PRINCIPAL!$I$198,L714=PRINCIPAL!$I$198+PRINCIPAL!$I$198,L714=PRINCIPAL!$I$198+PRINCIPAL!$I$198+PRINCIPAL!$I$198)),0,IF(AND(PRINCIPAL!$H$198&lt;&gt;"",L714=PRINCIPAL!$J$198),VLOOKUP($AH$711,'Banco de Dados'!$B$4:$J$50,8,FALSE)*PRINCIPAL!$H$198*(1-(PRINCIPAL!$K$198/100)),IF(AND(PRINCIPAL!$H$198&lt;&gt;"",L714=PRINCIPAL!$L$198),VLOOKUP($AH$711,'Banco de Dados'!$B$4:$J$50,8,FALSE)*PRINCIPAL!$H$198*(1-(PRINCIPAL!$M$198/100)),IF(AND(PRINCIPAL!$H$198&lt;&gt;"",L714=PRINCIPAL!$N$198),VLOOKUP($AH$711,'Banco de Dados'!$B$4:$J$50,8,FALSE)*PRINCIPAL!$H$198*(1-(PRINCIPAL!$O$198/100)),IF(PRINCIPAL!$H$198&lt;&gt;"",VLOOKUP($AH$711,'Banco de Dados'!$B$4:$J$50,8,FALSE)*PRINCIPAL!$H$198,IF(OR(L714=PRINCIPAL!$I$198,L714=PRINCIPAL!$I$198+PRINCIPAL!$I$198,L714=PRINCIPAL!$I$198+PRINCIPAL!$I$198+PRINCIPAL!$I$198),0,IF(L714=PRINCIPAL!$J$198,VLOOKUP($AH$711,'Banco de Dados'!$B$4:$J$50,6,FALSE)*(1-(PRINCIPAL!$K$198/100)),IF(L714=PRINCIPAL!$L$198,VLOOKUP($AH$711,'Banco de Dados'!$B$4:$J$50,6,FALSE)*(1-(PRINCIPAL!$M$198/100)),IF(L714=PRINCIPAL!$N$198,VLOOKUP($AH$711,'Banco de Dados'!$B$4:$J$50,6,FALSE)*(1-(PRINCIPAL!$O$198/100)),VLOOKUP($AH$711,'Banco de Dados'!$B$4:$J$50,6,FALSE)))))))))),"")</f>
        <v/>
      </c>
      <c r="AH714" s="29" t="str">
        <f>IFERROR(AG714*(IFERROR(VLOOKUP($AH$711,'Banco de Dados'!$B$4:$J$50,4,FALSE),"ERRO")),"")</f>
        <v/>
      </c>
      <c r="AI714" s="28" t="str">
        <f>IFERROR(AH714+AG714,"")</f>
        <v/>
      </c>
      <c r="AJ714" s="101" t="str">
        <f>IFERROR(AI714*(C714*(PRINCIPAL!$G$198/100))*0.47*(44/12),"")</f>
        <v/>
      </c>
      <c r="AK714" s="111" t="str">
        <f>IFERROR(AJ714,"")</f>
        <v/>
      </c>
      <c r="AL714" s="30" t="str">
        <f>IFERROR(IF(AND(PRINCIPAL!$H$199&lt;&gt;"",OR(L714=PRINCIPAL!$I$199,L714=PRINCIPAL!$I$199+PRINCIPAL!$I$199,L714=PRINCIPAL!$I$199+PRINCIPAL!$I$199+PRINCIPAL!$I$199)),0,IF(AND(PRINCIPAL!$H$199&lt;&gt;"",L714=PRINCIPAL!$J$199),VLOOKUP($AM$711,'Banco de Dados'!$B$4:$J$50,8,FALSE)*PRINCIPAL!$H$199*(1-(PRINCIPAL!$K$199/100)),IF(AND(PRINCIPAL!$H$199&lt;&gt;"",L714=PRINCIPAL!$L$199),VLOOKUP($AM$711,'Banco de Dados'!$B$4:$J$50,8,FALSE)*PRINCIPAL!$H$199*(1-(PRINCIPAL!$M$199/100)),IF(AND(PRINCIPAL!$H$199&lt;&gt;"",L714=PRINCIPAL!$N$199),VLOOKUP($AM$711,'Banco de Dados'!$B$4:$J$50,8,FALSE)*PRINCIPAL!$H$199*(1-(PRINCIPAL!$O$199/100)),IF(PRINCIPAL!$H$199&lt;&gt;"",VLOOKUP($AM$711,'Banco de Dados'!$B$4:$J$50,8,FALSE)*PRINCIPAL!$H$199,IF(OR(L714=PRINCIPAL!$I$199,L714=PRINCIPAL!$I$199+PRINCIPAL!$I$199,L714=PRINCIPAL!$I$199+PRINCIPAL!$I$199+PRINCIPAL!$I$199),0,IF(L714=PRINCIPAL!$J$199,VLOOKUP($AM$711,'Banco de Dados'!$B$4:$J$50,6,FALSE)*(1-(PRINCIPAL!$K$199/100)),IF(L714=PRINCIPAL!$L$199,VLOOKUP($AM$711,'Banco de Dados'!$B$4:$J$50,6,FALSE)*(1-(PRINCIPAL!$M$199/100)),IF(L714=PRINCIPAL!$N$199,VLOOKUP($AM$711,'Banco de Dados'!$B$4:$J$50,6,FALSE)*(1-(PRINCIPAL!$O$199/100)),VLOOKUP($AM$711,'Banco de Dados'!$B$4:$J$50,6,FALSE)))))))))),"")</f>
        <v/>
      </c>
      <c r="AM714" s="29" t="str">
        <f>IFERROR(AL714*(IFERROR(VLOOKUP($AM$711,'Banco de Dados'!$B$4:$J$50,4,FALSE),"ERRO")),"")</f>
        <v/>
      </c>
      <c r="AN714" s="28" t="str">
        <f>IFERROR(AM714+AL714,"")</f>
        <v/>
      </c>
      <c r="AO714" s="103" t="str">
        <f>IFERROR(AN714*(C714*(PRINCIPAL!$G$199/100))*0.47*(44/12),"")</f>
        <v/>
      </c>
      <c r="AP714" s="111" t="str">
        <f>IFERROR(AO714,"")</f>
        <v/>
      </c>
      <c r="AQ714" s="132" t="str">
        <f>IFERROR(IF(AND(PRINCIPAL!$H$200&lt;&gt;"",OR(L714=PRINCIPAL!$I$200,L714=PRINCIPAL!$I$200+PRINCIPAL!$I$200,L714=PRINCIPAL!$I$200+PRINCIPAL!$I$200+PRINCIPAL!$I$200)),0,IF(AND(PRINCIPAL!$H$200&lt;&gt;"",L714=PRINCIPAL!$J$200),VLOOKUP($AR$711,'Banco de Dados'!$B$4:$J$50,8,FALSE)*PRINCIPAL!$H$200*(1-(PRINCIPAL!$K$200/100)),IF(AND(PRINCIPAL!$H$200&lt;&gt;"",L714=PRINCIPAL!$L$200),VLOOKUP($AR$711,'Banco de Dados'!$B$4:$J$50,8,FALSE)*PRINCIPAL!$H$200*(1-(PRINCIPAL!$M$200/100)),IF(AND(PRINCIPAL!$H$200&lt;&gt;"",L714=PRINCIPAL!$N$200),VLOOKUP($AR$711,'Banco de Dados'!$B$4:$J$50,8,FALSE)*PRINCIPAL!$H$200*(1-(PRINCIPAL!$O$200/100)),IF(PRINCIPAL!$H$200&lt;&gt;"",VLOOKUP($AR$711,'Banco de Dados'!$B$4:$J$50,8,FALSE)*PRINCIPAL!$H$200,IF(OR(L714=PRINCIPAL!$I$200,L714=PRINCIPAL!$I$200+PRINCIPAL!$I$200,L714=PRINCIPAL!$I$200+PRINCIPAL!$I$200+PRINCIPAL!$I$200),0,IF(L714=PRINCIPAL!$J$200,VLOOKUP($AR$711,'Banco de Dados'!$B$4:$J$50,6,FALSE)*(1-(PRINCIPAL!$K$200/100)),IF(L714=PRINCIPAL!$L$200,VLOOKUP($AR$711,'Banco de Dados'!$B$4:$J$50,6,FALSE)*(1-(PRINCIPAL!$M$200/100)),IF(L714=PRINCIPAL!$N$200,VLOOKUP($AR$711,'Banco de Dados'!$B$4:$J$50,6,FALSE)*(1-(PRINCIPAL!$O$200/100)),VLOOKUP($AR$711,'Banco de Dados'!$B$4:$J$50,6,FALSE)))))))))),"")</f>
        <v/>
      </c>
      <c r="AR714" s="28" t="str">
        <f>IFERROR(AQ714*(IFERROR(VLOOKUP($AR$711,'Banco de Dados'!$B$4:$J$50,4,FALSE),"ERRO")),"")</f>
        <v/>
      </c>
      <c r="AS714" s="28" t="str">
        <f>IFERROR(AR714+AQ714,"")</f>
        <v/>
      </c>
      <c r="AT714" s="101" t="str">
        <f>IFERROR(AS714*(C714*(PRINCIPAL!$G$200/100))*0.47*(44/12),"")</f>
        <v/>
      </c>
      <c r="AU714" s="110" t="str">
        <f>IFERROR(AT714,"")</f>
        <v/>
      </c>
      <c r="AV714" s="30" t="str">
        <f>IFERROR(IF(AND(PRINCIPAL!$H$201&lt;&gt;"",OR(L714=PRINCIPAL!$I$201,L714=PRINCIPAL!$I$201+PRINCIPAL!$I$201,L714=PRINCIPAL!$I$201+PRINCIPAL!$I$201+PRINCIPAL!$I$201)),0,IF(AND(PRINCIPAL!$H$201&lt;&gt;"",L714=PRINCIPAL!$J$201),VLOOKUP($AW$711,'Banco de Dados'!$B$4:$J$50,8,FALSE)*PRINCIPAL!$H$201*(1-(PRINCIPAL!$K$201/100)),IF(AND(PRINCIPAL!$H$201&lt;&gt;"",L714=PRINCIPAL!$L$201),VLOOKUP($AW$711,'Banco de Dados'!$B$4:$J$50,8,FALSE)*PRINCIPAL!$H$201*(1-(PRINCIPAL!$M$201/100)),IF(AND(PRINCIPAL!$H$201&lt;&gt;"",L714=PRINCIPAL!$N$201),VLOOKUP($AW$711,'Banco de Dados'!$B$4:$J$50,8,FALSE)*PRINCIPAL!$H$201*(1-(PRINCIPAL!$O$201/100)),IF(PRINCIPAL!$H$201&lt;&gt;"",VLOOKUP($AW$711,'Banco de Dados'!$B$4:$J$50,8,FALSE)*PRINCIPAL!$H$201,IF(OR(L714=PRINCIPAL!$I$201,L714=PRINCIPAL!$I$201+PRINCIPAL!$I$201,L714=PRINCIPAL!$I$201+PRINCIPAL!$I$201+PRINCIPAL!$I$201),0,IF(L714=PRINCIPAL!$J$201,VLOOKUP($AW$711,'Banco de Dados'!$B$4:$J$50,6,FALSE)*(1-(PRINCIPAL!$K$201/100)),IF(L714=PRINCIPAL!$L$201,VLOOKUP($AW$711,'Banco de Dados'!$B$4:$J$50,6,FALSE)*(1-(PRINCIPAL!$M$201/100)),IF(L714=PRINCIPAL!$N$201,VLOOKUP($AW$711,'Banco de Dados'!$B$4:$J$50,6,FALSE)*(1-(PRINCIPAL!$O$201/100)),VLOOKUP($AW$711,'Banco de Dados'!$B$4:$J$50,6,FALSE)))))))))),"")</f>
        <v/>
      </c>
      <c r="AW714" s="29" t="str">
        <f>IFERROR(AV714*(IFERROR(VLOOKUP($AW$711,'Banco de Dados'!$B$4:$J$50,4,FALSE),"ERRO")),"")</f>
        <v/>
      </c>
      <c r="AX714" s="28" t="str">
        <f>IFERROR(AW714+AV714,"")</f>
        <v/>
      </c>
      <c r="AY714" s="101" t="str">
        <f>IFERROR(AX714*(C714*(PRINCIPAL!$G$201/100))*0.47*(44/12),"")</f>
        <v/>
      </c>
      <c r="AZ714" s="111" t="str">
        <f>IFERROR(AY714,"")</f>
        <v/>
      </c>
      <c r="BA714" s="132" t="str">
        <f>IFERROR(IF(AND(PRINCIPAL!$H$192&lt;&gt;"",OR(L714=PRINCIPAL!$I$192,L714=PRINCIPAL!$I$192+PRINCIPAL!$I$192,L714=PRINCIPAL!$I$192+PRINCIPAL!$I$192+PRINCIPAL!$I$192)),0,IF(AND(PRINCIPAL!$H$192&lt;&gt;"",L714=PRINCIPAL!$J$192),VLOOKUP($BB$711,'Banco de Dados'!$B$4:$J$50,8,FALSE)*PRINCIPAL!$H$192*(1-(PRINCIPAL!$K$192/100)),IF(AND(PRINCIPAL!$H$192&lt;&gt;"",L714=PRINCIPAL!$L$192),VLOOKUP($BB$711,'Banco de Dados'!$B$4:$J$50,8,FALSE)*PRINCIPAL!$H$192*(1-(PRINCIPAL!$M$192/100)),IF(AND(PRINCIPAL!$H$192&lt;&gt;"",L714=PRINCIPAL!$N$192),VLOOKUP($BB$711,'Banco de Dados'!$B$4:$J$50,8,FALSE)*PRINCIPAL!$H$192*(1-(PRINCIPAL!$O$192/100)),IF(PRINCIPAL!$H$192&lt;&gt;"",VLOOKUP($BB$711,'Banco de Dados'!$B$4:$J$50,8,FALSE)*PRINCIPAL!$H$192,IF(OR(L714=PRINCIPAL!$I$192,L714=PRINCIPAL!$I$192+PRINCIPAL!$I$192,L714=PRINCIPAL!$I$192+PRINCIPAL!$I$192+PRINCIPAL!$I$192),0,IF(L714=PRINCIPAL!$J$192,VLOOKUP($BB$711,'Banco de Dados'!$B$4:$J$50,6,FALSE)*(1-(PRINCIPAL!$K$192/100)),IF(L714=PRINCIPAL!$L$192,VLOOKUP($BB$711,'Banco de Dados'!$B$4:$J$50,6,FALSE)*(1-(PRINCIPAL!$M$192/100)),IF(L714=PRINCIPAL!$N$192,VLOOKUP($BB$711,'Banco de Dados'!$B$4:$J$50,6,FALSE)*(1-(PRINCIPAL!$O$192/100)),VLOOKUP($BB$711,'Banco de Dados'!$B$4:$J$50,6,FALSE)))))))))),"")</f>
        <v/>
      </c>
      <c r="BB714" s="28" t="str">
        <f>IFERROR(BA714*(IFERROR(VLOOKUP($BB$711,'Banco de Dados'!$B$4:$J$50,4,FALSE),"ERRO")),"")</f>
        <v/>
      </c>
      <c r="BC714" s="28" t="str">
        <f>IFERROR(BB714+BA714,"")</f>
        <v/>
      </c>
      <c r="BD714" s="101" t="str">
        <f>IFERROR(BC714*(C714*(PRINCIPAL!$G$192/100))*0.47*(44/12),"")</f>
        <v/>
      </c>
      <c r="BE714" s="110" t="str">
        <f>IFERROR(BD714,"")</f>
        <v/>
      </c>
      <c r="BF714" s="30" t="str">
        <f>IFERROR(IF(AND(PRINCIPAL!$H$203&lt;&gt;"",OR(L714=PRINCIPAL!$I$203,L714=PRINCIPAL!$I$203+PRINCIPAL!$I$203,L714=PRINCIPAL!$I$203+PRINCIPAL!$I$203+PRINCIPAL!$I$203)),0,IF(AND(PRINCIPAL!$H$203&lt;&gt;"",L714=PRINCIPAL!$J$203),VLOOKUP($BG$711,'Banco de Dados'!$B$4:$J$50,8,FALSE)*PRINCIPAL!$H$203*(1-(PRINCIPAL!$K$203/100)),IF(AND(PRINCIPAL!$H$203&lt;&gt;"",L714=PRINCIPAL!$L$203),VLOOKUP($BG$711,'Banco de Dados'!$B$4:$J$50,8,FALSE)*PRINCIPAL!$H$203*(1-(PRINCIPAL!$M$203/100)),IF(AND(PRINCIPAL!$H$203&lt;&gt;"",L714=PRINCIPAL!$N$203),VLOOKUP($BG$711,'Banco de Dados'!$B$4:$J$50,8,FALSE)*PRINCIPAL!$H$203*(1-(PRINCIPAL!$O$203/100)),IF(PRINCIPAL!$H$203&lt;&gt;"",VLOOKUP($BG$711,'Banco de Dados'!$B$4:$J$50,8,FALSE)*PRINCIPAL!$H$203,IF(OR(L714=PRINCIPAL!$I$203,L714=PRINCIPAL!$I$203+PRINCIPAL!$I$203,L714=PRINCIPAL!$I$203+PRINCIPAL!$I$203+PRINCIPAL!$I$203),0,IF(L714=PRINCIPAL!$J$203,VLOOKUP($BG$711,'Banco de Dados'!$B$4:$J$50,6,FALSE)*(1-(PRINCIPAL!$K$203/100)),IF(L714=PRINCIPAL!$L$203,VLOOKUP($BG$711,'Banco de Dados'!$B$4:$J$50,6,FALSE)*(1-(PRINCIPAL!$M$203/100)),IF(L714=PRINCIPAL!$N$203,VLOOKUP($BG$711,'Banco de Dados'!$B$4:$J$50,6,FALSE)*(1-(PRINCIPAL!$O$203/100)),VLOOKUP($BG$711,'Banco de Dados'!$B$4:$J$50,6,FALSE)))))))))),"")</f>
        <v/>
      </c>
      <c r="BG714" s="29" t="str">
        <f>IFERROR(BF714*(IFERROR(VLOOKUP($BG$711,'Banco de Dados'!$B$4:$J$50,4,FALSE),"ERRO")),"")</f>
        <v/>
      </c>
      <c r="BH714" s="28" t="str">
        <f>IFERROR(BG714+BF714,"")</f>
        <v/>
      </c>
      <c r="BI714" s="103" t="str">
        <f>IFERROR(BH714*(C714*(PRINCIPAL!$G$203/100))*0.47*(44/12),"")</f>
        <v/>
      </c>
      <c r="BJ714" s="102" t="str">
        <f>IFERROR(BI714,"")</f>
        <v/>
      </c>
    </row>
    <row r="715" spans="2:62" ht="12.75" customHeight="1" x14ac:dyDescent="0.3">
      <c r="B715" s="326">
        <f>IF(B676&lt;&gt;"",B676,"")</f>
        <v>2022</v>
      </c>
      <c r="C715" s="340"/>
      <c r="D715" s="1"/>
      <c r="E715" s="116">
        <v>2</v>
      </c>
      <c r="F715" s="24" t="str">
        <f>IFERROR(VLOOKUP($G$711,'Banco de Dados'!$B$4:$J$50,6,FALSE),"")</f>
        <v/>
      </c>
      <c r="G715" s="25" t="str">
        <f>IFERROR(F715*(IFERROR(VLOOKUP($G$711,'Banco de Dados'!$B$4:$J$50,4,FALSE),"ERRO")),"")</f>
        <v/>
      </c>
      <c r="H715" s="25" t="str">
        <f>IFERROR(F715+G715,"")</f>
        <v/>
      </c>
      <c r="I715" s="103" t="str">
        <f>IFERROR(H715*(C715)*0.47*(44/12),"")</f>
        <v/>
      </c>
      <c r="J715" s="117" t="str">
        <f>IFERROR(I715+J714,"")</f>
        <v/>
      </c>
      <c r="K715" s="1"/>
      <c r="L715" s="91">
        <v>2</v>
      </c>
      <c r="M715" s="24" t="str">
        <f>IFERROR(IF(AND(PRINCIPAL!$H$194&lt;&gt;"",OR(L715=PRINCIPAL!$I$194,L715=PRINCIPAL!$I$194+PRINCIPAL!$I$194,L715=PRINCIPAL!$I$194+PRINCIPAL!$I$194+PRINCIPAL!$I$194)),0,IF(AND(PRINCIPAL!$H$194&lt;&gt;"",L715=PRINCIPAL!$J$194),VLOOKUP($N$711,'Banco de Dados'!$B$4:$J$50,8,FALSE)*PRINCIPAL!$H$194*(1-(PRINCIPAL!$K$194/100)),IF(AND(PRINCIPAL!$H$194&lt;&gt;"",L715=PRINCIPAL!$L$194),VLOOKUP($N$711,'Banco de Dados'!$B$4:$J$50,8,FALSE)*PRINCIPAL!$H$194*(1-(PRINCIPAL!$M$194/100)),IF(AND(PRINCIPAL!$H$194&lt;&gt;"",L715=PRINCIPAL!$N$194),VLOOKUP($N$711,'Banco de Dados'!$B$4:$J$50,8,FALSE)*PRINCIPAL!$H$194*(1-(PRINCIPAL!$O$194/100)),IF(PRINCIPAL!$H$194&lt;&gt;"",VLOOKUP($N$711,'Banco de Dados'!$B$4:$J$50,8,FALSE)*PRINCIPAL!$H$194,IF(OR(L715=PRINCIPAL!$I$194,L715=PRINCIPAL!$I$194+PRINCIPAL!$I$194,L715=PRINCIPAL!$I$194+PRINCIPAL!$I$194+PRINCIPAL!$I$194),0,IF(L715=PRINCIPAL!$J$194,VLOOKUP($N$711,'Banco de Dados'!$B$4:$J$50,6,FALSE)*(1-(PRINCIPAL!$K$194/100)),IF(L715=PRINCIPAL!$L$194,VLOOKUP($N$711,'Banco de Dados'!$B$4:$J$50,6,FALSE)*(1-(PRINCIPAL!$M$194/100)),IF(L715=PRINCIPAL!$N$194,VLOOKUP($N$711,'Banco de Dados'!$B$4:$J$50,6,FALSE)*(1-(PRINCIPAL!$O$194/100)),VLOOKUP($N$711,'Banco de Dados'!$B$4:$J$50,6,FALSE)))))))))),"")</f>
        <v/>
      </c>
      <c r="N715" s="25" t="str">
        <f>IFERROR(M715*(IFERROR(VLOOKUP($N$711,'Banco de Dados'!$B$4:$J$50,4,FALSE),"ERRO")),"")</f>
        <v/>
      </c>
      <c r="O715" s="25" t="str">
        <f>IFERROR(M715+N715,"")</f>
        <v/>
      </c>
      <c r="P715" s="103" t="str">
        <f>IFERROR(O715*(C715*(PRINCIPAL!$G$194/100))*0.47*(44/12),"")</f>
        <v/>
      </c>
      <c r="Q715" s="107" t="str">
        <f>IFERROR(Q714+P715,"")</f>
        <v/>
      </c>
      <c r="R715" s="29" t="str">
        <f>IFERROR(IF(AND(PRINCIPAL!$H$195&lt;&gt;"",OR(L715=PRINCIPAL!$I$195,L715=PRINCIPAL!$I$195+PRINCIPAL!$I$195,L715=PRINCIPAL!$I$195+PRINCIPAL!$I$195+PRINCIPAL!$I$195)),0,IF(AND(PRINCIPAL!$H$195&lt;&gt;"",L715=PRINCIPAL!$J$195),VLOOKUP($S$711,'Banco de Dados'!$B$4:$J$50,8,FALSE)*PRINCIPAL!$H$195*(1-(PRINCIPAL!$K$195/100)),IF(AND(PRINCIPAL!$H$195&lt;&gt;"",L715=PRINCIPAL!$L$195),VLOOKUP($S$711,'Banco de Dados'!$B$4:$J$50,8,FALSE)*PRINCIPAL!$H$195*(1-(PRINCIPAL!$M$195/100)),IF(AND(PRINCIPAL!$H$195&lt;&gt;"",L715=PRINCIPAL!$N$195),VLOOKUP($S$711,'Banco de Dados'!$B$4:$J$50,8,FALSE)*PRINCIPAL!$H$195*(1-(PRINCIPAL!$O$195/100)),IF(PRINCIPAL!$H$195&lt;&gt;"",VLOOKUP($S$711,'Banco de Dados'!$B$4:$J$50,8,FALSE)*PRINCIPAL!$H$195,IF(OR(L715=PRINCIPAL!$I$195,L715=PRINCIPAL!$I$195+PRINCIPAL!$I$195,L715=PRINCIPAL!$I$195+PRINCIPAL!$I$195+PRINCIPAL!$I$195),0,IF(L715=PRINCIPAL!$J$195,VLOOKUP($S$711,'Banco de Dados'!$B$4:$J$50,6,FALSE)*(1-(PRINCIPAL!$K$195/100)),IF(L715=PRINCIPAL!$L$195,VLOOKUP($S$711,'Banco de Dados'!$B$4:$J$50,6,FALSE)*(1-(PRINCIPAL!$M$195/100)),IF(L715=PRINCIPAL!$N$195,VLOOKUP($S$711,'Banco de Dados'!$B$4:$J$50,6,FALSE)*(1-(PRINCIPAL!$O$195/100)),VLOOKUP($S$711,'Banco de Dados'!$B$4:$J$50,6,FALSE)))))))))),"")</f>
        <v/>
      </c>
      <c r="S715" s="29" t="str">
        <f>IFERROR(R715*(IFERROR(VLOOKUP($S$711,'Banco de Dados'!$B$4:$J$50,4,FALSE),"ERRO")),"")</f>
        <v/>
      </c>
      <c r="T715" s="29" t="str">
        <f>IFERROR(R715+S715,"")</f>
        <v/>
      </c>
      <c r="U715" s="103" t="str">
        <f>IFERROR(T715*(C715*(PRINCIPAL!$G$195/100))*0.47*(44/12),"")</f>
        <v/>
      </c>
      <c r="V715" s="103" t="str">
        <f t="shared" ref="V715:V748" si="482">IFERROR(V714+U715,"")</f>
        <v/>
      </c>
      <c r="W715" s="30" t="str">
        <f>IFERROR(IF(AND(PRINCIPAL!$H$196&lt;&gt;"",OR(L715=PRINCIPAL!$I$196,L715=PRINCIPAL!$I$196+PRINCIPAL!$I$196,L715=PRINCIPAL!$I$196+PRINCIPAL!$I$196+PRINCIPAL!$I$196)),0,IF(AND(PRINCIPAL!$H$196&lt;&gt;"",L715=PRINCIPAL!$J$196),VLOOKUP($X$711,'Banco de Dados'!$B$4:$J$50,8,FALSE)*PRINCIPAL!$H$196*(1-(PRINCIPAL!$K$196/100)),IF(AND(PRINCIPAL!$H$196&lt;&gt;"",L715=PRINCIPAL!$L$196),VLOOKUP($X$711,'Banco de Dados'!$B$4:$J$50,8,FALSE)*PRINCIPAL!$H$196*(1-(PRINCIPAL!$M$196/100)),IF(AND(PRINCIPAL!$H$196&lt;&gt;"",L715=PRINCIPAL!$N$196),VLOOKUP($X$711,'Banco de Dados'!$B$4:$J$50,8,FALSE)*PRINCIPAL!$H$196*(1-(PRINCIPAL!$O$196/100)),IF(PRINCIPAL!$H$196&lt;&gt;"",VLOOKUP($X$711,'Banco de Dados'!$B$4:$J$50,8,FALSE)*PRINCIPAL!$H$196,IF(OR(L715=PRINCIPAL!$I$196,L715=PRINCIPAL!$I$196+PRINCIPAL!$I$196,L715=PRINCIPAL!$I$196+PRINCIPAL!$I$196+PRINCIPAL!$I$196),0,IF(L715=PRINCIPAL!$J$196,VLOOKUP($X$711,'Banco de Dados'!$B$4:$J$50,6,FALSE)*(1-(PRINCIPAL!$K$196/100)),IF(L715=PRINCIPAL!$L$196,VLOOKUP($X$711,'Banco de Dados'!$B$4:$J$50,6,FALSE)*(1-(PRINCIPAL!$M$196/100)),IF(L715=PRINCIPAL!$N$196,VLOOKUP($X$711,'Banco de Dados'!$B$4:$J$50,6,FALSE)*(1-(PRINCIPAL!$O$196/100)),VLOOKUP($X$711,'Banco de Dados'!$B$4:$J$50,6,FALSE)))))))))),"")</f>
        <v/>
      </c>
      <c r="X715" s="29" t="str">
        <f>IFERROR(W715*(IFERROR(VLOOKUP($X$711,'Banco de Dados'!$B$4:$J$50,4,FALSE),"ERRO")),"")</f>
        <v/>
      </c>
      <c r="Y715" s="29" t="str">
        <f>IFERROR(X715+W715,"")</f>
        <v/>
      </c>
      <c r="Z715" s="103" t="str">
        <f>IFERROR(Y715*(C715*(PRINCIPAL!$G$196/100))*0.47*(44/12),"")</f>
        <v/>
      </c>
      <c r="AA715" s="111" t="str">
        <f>IFERROR(Z715+AA714,"")</f>
        <v/>
      </c>
      <c r="AB715" s="30" t="str">
        <f>IFERROR(IF(AND(PRINCIPAL!$H$197&lt;&gt;"",OR(L715=PRINCIPAL!$I$197,L715=PRINCIPAL!$I$197+PRINCIPAL!$I$197,L715=PRINCIPAL!$I$197+PRINCIPAL!$I$197+PRINCIPAL!$I$197)),0,IF(AND(PRINCIPAL!$H$197&lt;&gt;"",L715=PRINCIPAL!$J$197),VLOOKUP($AC$711,'Banco de Dados'!$B$4:$J$50,8,FALSE)*PRINCIPAL!$H$197*(1-(PRINCIPAL!$K$197/100)),IF(AND(PRINCIPAL!$H$197&lt;&gt;"",L715=PRINCIPAL!$L$197),VLOOKUP($AC$711,'Banco de Dados'!$B$4:$J$50,8,FALSE)*PRINCIPAL!$H$197*(1-(PRINCIPAL!$M$197/100)),IF(AND(PRINCIPAL!$H$197&lt;&gt;"",L715=PRINCIPAL!$N$197),VLOOKUP($AC$711,'Banco de Dados'!$B$4:$J$50,8,FALSE)*PRINCIPAL!$H$197*(1-(PRINCIPAL!$O$197/100)),IF(PRINCIPAL!$H$197&lt;&gt;"",VLOOKUP($AC$711,'Banco de Dados'!$B$4:$J$50,8,FALSE)*PRINCIPAL!$H$197,IF(OR(L715=PRINCIPAL!$I$197,L715=PRINCIPAL!$I$197+PRINCIPAL!$I$197,L715=PRINCIPAL!$I$197+PRINCIPAL!$I$197+PRINCIPAL!$I$197),0,IF(L715=PRINCIPAL!$J$197,VLOOKUP($AC$711,'Banco de Dados'!$B$4:$J$50,6,FALSE)*(1-(PRINCIPAL!$K$197/100)),IF(L715=PRINCIPAL!$L$197,VLOOKUP($AC$711,'Banco de Dados'!$B$4:$J$50,6,FALSE)*(1-(PRINCIPAL!$M$197/100)),IF(L715=PRINCIPAL!$N$197,VLOOKUP($AC$711,'Banco de Dados'!$B$4:$J$50,6,FALSE)*(1-(PRINCIPAL!$O$197/100)),VLOOKUP($AC$711,'Banco de Dados'!$B$4:$J$50,6,FALSE)))))))))),"")</f>
        <v/>
      </c>
      <c r="AC715" s="29" t="str">
        <f>IFERROR(AB715*(IFERROR(VLOOKUP($AC$711,'Banco de Dados'!$B$4:$J$50,4,FALSE),"ERRO")),"")</f>
        <v/>
      </c>
      <c r="AD715" s="29" t="str">
        <f>IFERROR(AC715+AB715,"")</f>
        <v/>
      </c>
      <c r="AE715" s="103" t="str">
        <f>IFERROR(AD715*(C715*(PRINCIPAL!$G$197/100))*0.47*(44/12),"")</f>
        <v/>
      </c>
      <c r="AF715" s="111" t="str">
        <f>IFERROR(AE715+AF714,"")</f>
        <v/>
      </c>
      <c r="AG715" s="30" t="str">
        <f>IFERROR(IF(AND(PRINCIPAL!$H$198&lt;&gt;"",OR(L715=PRINCIPAL!$I$198,L715=PRINCIPAL!$I$198+PRINCIPAL!$I$198,L715=PRINCIPAL!$I$198+PRINCIPAL!$I$198+PRINCIPAL!$I$198)),0,IF(AND(PRINCIPAL!$H$198&lt;&gt;"",L715=PRINCIPAL!$J$198),VLOOKUP($AH$711,'Banco de Dados'!$B$4:$J$50,8,FALSE)*PRINCIPAL!$H$198*(1-(PRINCIPAL!$K$198/100)),IF(AND(PRINCIPAL!$H$198&lt;&gt;"",L715=PRINCIPAL!$L$198),VLOOKUP($AH$711,'Banco de Dados'!$B$4:$J$50,8,FALSE)*PRINCIPAL!$H$198*(1-(PRINCIPAL!$M$198/100)),IF(AND(PRINCIPAL!$H$198&lt;&gt;"",L715=PRINCIPAL!$N$198),VLOOKUP($AH$711,'Banco de Dados'!$B$4:$J$50,8,FALSE)*PRINCIPAL!$H$198*(1-(PRINCIPAL!$O$198/100)),IF(PRINCIPAL!$H$198&lt;&gt;"",VLOOKUP($AH$711,'Banco de Dados'!$B$4:$J$50,8,FALSE)*PRINCIPAL!$H$198,IF(OR(L715=PRINCIPAL!$I$198,L715=PRINCIPAL!$I$198+PRINCIPAL!$I$198,L715=PRINCIPAL!$I$198+PRINCIPAL!$I$198+PRINCIPAL!$I$198),0,IF(L715=PRINCIPAL!$J$198,VLOOKUP($AH$711,'Banco de Dados'!$B$4:$J$50,6,FALSE)*(1-(PRINCIPAL!$K$198/100)),IF(L715=PRINCIPAL!$L$198,VLOOKUP($AH$711,'Banco de Dados'!$B$4:$J$50,6,FALSE)*(1-(PRINCIPAL!$M$198/100)),IF(L715=PRINCIPAL!$N$198,VLOOKUP($AH$711,'Banco de Dados'!$B$4:$J$50,6,FALSE)*(1-(PRINCIPAL!$O$198/100)),VLOOKUP($AH$711,'Banco de Dados'!$B$4:$J$50,6,FALSE)))))))))),"")</f>
        <v/>
      </c>
      <c r="AH715" s="29" t="str">
        <f>IFERROR(AG715*(IFERROR(VLOOKUP($AH$711,'Banco de Dados'!$B$4:$J$50,4,FALSE),"ERRO")),"")</f>
        <v/>
      </c>
      <c r="AI715" s="29" t="str">
        <f>IFERROR(AH715+AG715,"")</f>
        <v/>
      </c>
      <c r="AJ715" s="103" t="str">
        <f>IFERROR(AI715*(C715*(PRINCIPAL!$G$198/100))*0.47*(44/12),"")</f>
        <v/>
      </c>
      <c r="AK715" s="111" t="str">
        <f>IFERROR(AJ715+AK714,"")</f>
        <v/>
      </c>
      <c r="AL715" s="30" t="str">
        <f>IFERROR(IF(AND(PRINCIPAL!$H$199&lt;&gt;"",OR(L715=PRINCIPAL!$I$199,L715=PRINCIPAL!$I$199+PRINCIPAL!$I$199,L715=PRINCIPAL!$I$199+PRINCIPAL!$I$199+PRINCIPAL!$I$199)),0,IF(AND(PRINCIPAL!$H$199&lt;&gt;"",L715=PRINCIPAL!$J$199),VLOOKUP($AM$711,'Banco de Dados'!$B$4:$J$50,8,FALSE)*PRINCIPAL!$H$199*(1-(PRINCIPAL!$K$199/100)),IF(AND(PRINCIPAL!$H$199&lt;&gt;"",L715=PRINCIPAL!$L$199),VLOOKUP($AM$711,'Banco de Dados'!$B$4:$J$50,8,FALSE)*PRINCIPAL!$H$199*(1-(PRINCIPAL!$M$199/100)),IF(AND(PRINCIPAL!$H$199&lt;&gt;"",L715=PRINCIPAL!$N$199),VLOOKUP($AM$711,'Banco de Dados'!$B$4:$J$50,8,FALSE)*PRINCIPAL!$H$199*(1-(PRINCIPAL!$O$199/100)),IF(PRINCIPAL!$H$199&lt;&gt;"",VLOOKUP($AM$711,'Banco de Dados'!$B$4:$J$50,8,FALSE)*PRINCIPAL!$H$199,IF(OR(L715=PRINCIPAL!$I$199,L715=PRINCIPAL!$I$199+PRINCIPAL!$I$199,L715=PRINCIPAL!$I$199+PRINCIPAL!$I$199+PRINCIPAL!$I$199),0,IF(L715=PRINCIPAL!$J$199,VLOOKUP($AM$711,'Banco de Dados'!$B$4:$J$50,6,FALSE)*(1-(PRINCIPAL!$K$199/100)),IF(L715=PRINCIPAL!$L$199,VLOOKUP($AM$711,'Banco de Dados'!$B$4:$J$50,6,FALSE)*(1-(PRINCIPAL!$M$199/100)),IF(L715=PRINCIPAL!$N$199,VLOOKUP($AM$711,'Banco de Dados'!$B$4:$J$50,6,FALSE)*(1-(PRINCIPAL!$O$199/100)),VLOOKUP($AM$711,'Banco de Dados'!$B$4:$J$50,6,FALSE)))))))))),"")</f>
        <v/>
      </c>
      <c r="AM715" s="29" t="str">
        <f>IFERROR(AL715*(IFERROR(VLOOKUP($AM$711,'Banco de Dados'!$B$4:$J$50,4,FALSE),"ERRO")),"")</f>
        <v/>
      </c>
      <c r="AN715" s="29" t="str">
        <f>IFERROR(AM715+AL715,"")</f>
        <v/>
      </c>
      <c r="AO715" s="103" t="str">
        <f>IFERROR(AN715*(C715*(PRINCIPAL!$G$199/100))*0.47*(44/12),"")</f>
        <v/>
      </c>
      <c r="AP715" s="111" t="str">
        <f>IFERROR(AO715+AP714,"")</f>
        <v/>
      </c>
      <c r="AQ715" s="30" t="str">
        <f>IFERROR(IF(AND(PRINCIPAL!$H$200&lt;&gt;"",OR(L715=PRINCIPAL!$I$200,L715=PRINCIPAL!$I$200+PRINCIPAL!$I$200,L715=PRINCIPAL!$I$200+PRINCIPAL!$I$200+PRINCIPAL!$I$200)),0,IF(AND(PRINCIPAL!$H$200&lt;&gt;"",L715=PRINCIPAL!$J$200),VLOOKUP($AR$711,'Banco de Dados'!$B$4:$J$50,8,FALSE)*PRINCIPAL!$H$200*(1-(PRINCIPAL!$K$200/100)),IF(AND(PRINCIPAL!$H$200&lt;&gt;"",L715=PRINCIPAL!$L$200),VLOOKUP($AR$711,'Banco de Dados'!$B$4:$J$50,8,FALSE)*PRINCIPAL!$H$200*(1-(PRINCIPAL!$M$200/100)),IF(AND(PRINCIPAL!$H$200&lt;&gt;"",L715=PRINCIPAL!$N$200),VLOOKUP($AR$711,'Banco de Dados'!$B$4:$J$50,8,FALSE)*PRINCIPAL!$H$200*(1-(PRINCIPAL!$O$200/100)),IF(PRINCIPAL!$H$200&lt;&gt;"",VLOOKUP($AR$711,'Banco de Dados'!$B$4:$J$50,8,FALSE)*PRINCIPAL!$H$200,IF(OR(L715=PRINCIPAL!$I$200,L715=PRINCIPAL!$I$200+PRINCIPAL!$I$200,L715=PRINCIPAL!$I$200+PRINCIPAL!$I$200+PRINCIPAL!$I$200),0,IF(L715=PRINCIPAL!$J$200,VLOOKUP($AR$711,'Banco de Dados'!$B$4:$J$50,6,FALSE)*(1-(PRINCIPAL!$K$200/100)),IF(L715=PRINCIPAL!$L$200,VLOOKUP($AR$711,'Banco de Dados'!$B$4:$J$50,6,FALSE)*(1-(PRINCIPAL!$M$200/100)),IF(L715=PRINCIPAL!$N$200,VLOOKUP($AR$711,'Banco de Dados'!$B$4:$J$50,6,FALSE)*(1-(PRINCIPAL!$O$200/100)),VLOOKUP($AR$711,'Banco de Dados'!$B$4:$J$50,6,FALSE)))))))))),"")</f>
        <v/>
      </c>
      <c r="AR715" s="29" t="str">
        <f>IFERROR(AQ715*(IFERROR(VLOOKUP($AR$711,'Banco de Dados'!$B$4:$J$50,4,FALSE),"ERRO")),"")</f>
        <v/>
      </c>
      <c r="AS715" s="29" t="str">
        <f>IFERROR(AR715+AQ715,"")</f>
        <v/>
      </c>
      <c r="AT715" s="103" t="str">
        <f>IFERROR(AS715*(C715*(PRINCIPAL!$G$200/100))*0.47*(44/12),"")</f>
        <v/>
      </c>
      <c r="AU715" s="111" t="str">
        <f>IFERROR(AT715+AU714,"")</f>
        <v/>
      </c>
      <c r="AV715" s="30" t="str">
        <f>IFERROR(IF(AND(PRINCIPAL!$H$201&lt;&gt;"",OR(L715=PRINCIPAL!$I$201,L715=PRINCIPAL!$I$201+PRINCIPAL!$I$201,L715=PRINCIPAL!$I$201+PRINCIPAL!$I$201+PRINCIPAL!$I$201)),0,IF(AND(PRINCIPAL!$H$201&lt;&gt;"",L715=PRINCIPAL!$J$201),VLOOKUP($AW$711,'Banco de Dados'!$B$4:$J$50,8,FALSE)*PRINCIPAL!$H$201*(1-(PRINCIPAL!$K$201/100)),IF(AND(PRINCIPAL!$H$201&lt;&gt;"",L715=PRINCIPAL!$L$201),VLOOKUP($AW$711,'Banco de Dados'!$B$4:$J$50,8,FALSE)*PRINCIPAL!$H$201*(1-(PRINCIPAL!$M$201/100)),IF(AND(PRINCIPAL!$H$201&lt;&gt;"",L715=PRINCIPAL!$N$201),VLOOKUP($AW$711,'Banco de Dados'!$B$4:$J$50,8,FALSE)*PRINCIPAL!$H$201*(1-(PRINCIPAL!$O$201/100)),IF(PRINCIPAL!$H$201&lt;&gt;"",VLOOKUP($AW$711,'Banco de Dados'!$B$4:$J$50,8,FALSE)*PRINCIPAL!$H$201,IF(OR(L715=PRINCIPAL!$I$201,L715=PRINCIPAL!$I$201+PRINCIPAL!$I$201,L715=PRINCIPAL!$I$201+PRINCIPAL!$I$201+PRINCIPAL!$I$201),0,IF(L715=PRINCIPAL!$J$201,VLOOKUP($AW$711,'Banco de Dados'!$B$4:$J$50,6,FALSE)*(1-(PRINCIPAL!$K$201/100)),IF(L715=PRINCIPAL!$L$201,VLOOKUP($AW$711,'Banco de Dados'!$B$4:$J$50,6,FALSE)*(1-(PRINCIPAL!$M$201/100)),IF(L715=PRINCIPAL!$N$201,VLOOKUP($AW$711,'Banco de Dados'!$B$4:$J$50,6,FALSE)*(1-(PRINCIPAL!$O$201/100)),VLOOKUP($AW$711,'Banco de Dados'!$B$4:$J$50,6,FALSE)))))))))),"")</f>
        <v/>
      </c>
      <c r="AW715" s="29" t="str">
        <f>IFERROR(AV715*(IFERROR(VLOOKUP($AW$711,'Banco de Dados'!$B$4:$J$50,4,FALSE),"ERRO")),"")</f>
        <v/>
      </c>
      <c r="AX715" s="29" t="str">
        <f>IFERROR(AW715+AV715,"")</f>
        <v/>
      </c>
      <c r="AY715" s="103" t="str">
        <f>IFERROR(AX715*(C715*(PRINCIPAL!$G$201/100))*0.47*(44/12),"")</f>
        <v/>
      </c>
      <c r="AZ715" s="111" t="str">
        <f>IFERROR(AY715+AZ714,"")</f>
        <v/>
      </c>
      <c r="BA715" s="30" t="str">
        <f>IFERROR(IF(AND(PRINCIPAL!$H$192&lt;&gt;"",OR(L715=PRINCIPAL!$I$192,L715=PRINCIPAL!$I$192+PRINCIPAL!$I$192,L715=PRINCIPAL!$I$192+PRINCIPAL!$I$192+PRINCIPAL!$I$192)),0,IF(AND(PRINCIPAL!$H$192&lt;&gt;"",L715=PRINCIPAL!$J$192),VLOOKUP($BB$711,'Banco de Dados'!$B$4:$J$50,8,FALSE)*PRINCIPAL!$H$192*(1-(PRINCIPAL!$K$192/100)),IF(AND(PRINCIPAL!$H$192&lt;&gt;"",L715=PRINCIPAL!$L$192),VLOOKUP($BB$711,'Banco de Dados'!$B$4:$J$50,8,FALSE)*PRINCIPAL!$H$192*(1-(PRINCIPAL!$M$192/100)),IF(AND(PRINCIPAL!$H$192&lt;&gt;"",L715=PRINCIPAL!$N$192),VLOOKUP($BB$711,'Banco de Dados'!$B$4:$J$50,8,FALSE)*PRINCIPAL!$H$192*(1-(PRINCIPAL!$O$192/100)),IF(PRINCIPAL!$H$192&lt;&gt;"",VLOOKUP($BB$711,'Banco de Dados'!$B$4:$J$50,8,FALSE)*PRINCIPAL!$H$192,IF(OR(L715=PRINCIPAL!$I$192,L715=PRINCIPAL!$I$192+PRINCIPAL!$I$192,L715=PRINCIPAL!$I$192+PRINCIPAL!$I$192+PRINCIPAL!$I$192),0,IF(L715=PRINCIPAL!$J$192,VLOOKUP($BB$711,'Banco de Dados'!$B$4:$J$50,6,FALSE)*(1-(PRINCIPAL!$K$192/100)),IF(L715=PRINCIPAL!$L$192,VLOOKUP($BB$711,'Banco de Dados'!$B$4:$J$50,6,FALSE)*(1-(PRINCIPAL!$M$192/100)),IF(L715=PRINCIPAL!$N$192,VLOOKUP($BB$711,'Banco de Dados'!$B$4:$J$50,6,FALSE)*(1-(PRINCIPAL!$O$192/100)),VLOOKUP($BB$711,'Banco de Dados'!$B$4:$J$50,6,FALSE)))))))))),"")</f>
        <v/>
      </c>
      <c r="BB715" s="29" t="str">
        <f>IFERROR(BA715*(IFERROR(VLOOKUP($BB$711,'Banco de Dados'!$B$4:$J$50,4,FALSE),"ERRO")),"")</f>
        <v/>
      </c>
      <c r="BC715" s="29" t="str">
        <f>IFERROR(BB715+BA715,"")</f>
        <v/>
      </c>
      <c r="BD715" s="103" t="str">
        <f>IFERROR(BC715*(C715*(PRINCIPAL!$G$192/100))*0.47*(44/12),"")</f>
        <v/>
      </c>
      <c r="BE715" s="111" t="str">
        <f t="shared" ref="BE715:BE748" si="483">IFERROR(BD715,"")</f>
        <v/>
      </c>
      <c r="BF715" s="30" t="str">
        <f>IFERROR(IF(AND(PRINCIPAL!$H$203&lt;&gt;"",OR(L715=PRINCIPAL!$I$203,L715=PRINCIPAL!$I$203+PRINCIPAL!$I$203,L715=PRINCIPAL!$I$203+PRINCIPAL!$I$203+PRINCIPAL!$I$203)),0,IF(AND(PRINCIPAL!$H$203&lt;&gt;"",L715=PRINCIPAL!$J$203),VLOOKUP($BG$711,'Banco de Dados'!$B$4:$J$50,8,FALSE)*PRINCIPAL!$H$203*(1-(PRINCIPAL!$K$203/100)),IF(AND(PRINCIPAL!$H$203&lt;&gt;"",L715=PRINCIPAL!$L$203),VLOOKUP($BG$711,'Banco de Dados'!$B$4:$J$50,8,FALSE)*PRINCIPAL!$H$203*(1-(PRINCIPAL!$M$203/100)),IF(AND(PRINCIPAL!$H$203&lt;&gt;"",L715=PRINCIPAL!$N$203),VLOOKUP($BG$711,'Banco de Dados'!$B$4:$J$50,8,FALSE)*PRINCIPAL!$H$203*(1-(PRINCIPAL!$O$203/100)),IF(PRINCIPAL!$H$203&lt;&gt;"",VLOOKUP($BG$711,'Banco de Dados'!$B$4:$J$50,8,FALSE)*PRINCIPAL!$H$203,IF(OR(L715=PRINCIPAL!$I$203,L715=PRINCIPAL!$I$203+PRINCIPAL!$I$203,L715=PRINCIPAL!$I$203+PRINCIPAL!$I$203+PRINCIPAL!$I$203),0,IF(L715=PRINCIPAL!$J$203,VLOOKUP($BG$711,'Banco de Dados'!$B$4:$J$50,6,FALSE)*(1-(PRINCIPAL!$K$203/100)),IF(L715=PRINCIPAL!$L$203,VLOOKUP($BG$711,'Banco de Dados'!$B$4:$J$50,6,FALSE)*(1-(PRINCIPAL!$M$203/100)),IF(L715=PRINCIPAL!$N$203,VLOOKUP($BG$711,'Banco de Dados'!$B$4:$J$50,6,FALSE)*(1-(PRINCIPAL!$O$203/100)),VLOOKUP($BG$711,'Banco de Dados'!$B$4:$J$50,6,FALSE)))))))))),"")</f>
        <v/>
      </c>
      <c r="BG715" s="29" t="str">
        <f>IFERROR(BF715*(IFERROR(VLOOKUP($BG$711,'Banco de Dados'!$B$4:$J$50,4,FALSE),"ERRO")),"")</f>
        <v/>
      </c>
      <c r="BH715" s="29" t="str">
        <f>IFERROR(BG715+BF715,"")</f>
        <v/>
      </c>
      <c r="BI715" s="103" t="str">
        <f>IFERROR(BH715*(C715*(PRINCIPAL!$G$203/100))*0.47*(44/12),"")</f>
        <v/>
      </c>
      <c r="BJ715" s="102" t="str">
        <f t="shared" ref="BJ715:BJ748" si="484">IFERROR(BI715,"")</f>
        <v/>
      </c>
    </row>
    <row r="716" spans="2:62" ht="12.75" customHeight="1" x14ac:dyDescent="0.3">
      <c r="B716" s="326">
        <f t="shared" ref="B716:B748" si="485">IF(B677&lt;&gt;"",B677,"")</f>
        <v>2023</v>
      </c>
      <c r="C716" s="342"/>
      <c r="D716" s="1"/>
      <c r="E716" s="116">
        <v>3</v>
      </c>
      <c r="F716" s="24" t="str">
        <f>IFERROR(VLOOKUP($G$711,'Banco de Dados'!$B$4:$J$50,6,FALSE),"")</f>
        <v/>
      </c>
      <c r="G716" s="25" t="str">
        <f>IFERROR(F716*(IFERROR(VLOOKUP($G$711,'Banco de Dados'!$B$4:$J$50,4,FALSE),"ERRO")),"")</f>
        <v/>
      </c>
      <c r="H716" s="25" t="str">
        <f t="shared" ref="H716:H748" si="486">IFERROR(F716+G716,"")</f>
        <v/>
      </c>
      <c r="I716" s="103" t="str">
        <f t="shared" ref="I716:I748" si="487">IFERROR(H716*(C716)*0.47*(44/12),"")</f>
        <v/>
      </c>
      <c r="J716" s="117" t="str">
        <f t="shared" ref="J716:J748" si="488">IFERROR(I716+J715,"")</f>
        <v/>
      </c>
      <c r="K716" s="1"/>
      <c r="L716" s="91">
        <v>3</v>
      </c>
      <c r="M716" s="24" t="str">
        <f>IFERROR(IF(AND(PRINCIPAL!$H$194&lt;&gt;"",OR(L716=PRINCIPAL!$I$194,L716=PRINCIPAL!$I$194+PRINCIPAL!$I$194,L716=PRINCIPAL!$I$194+PRINCIPAL!$I$194+PRINCIPAL!$I$194)),0,IF(AND(PRINCIPAL!$H$194&lt;&gt;"",L716=PRINCIPAL!$J$194),VLOOKUP($N$711,'Banco de Dados'!$B$4:$J$50,8,FALSE)*PRINCIPAL!$H$194*(1-(PRINCIPAL!$K$194/100)),IF(AND(PRINCIPAL!$H$194&lt;&gt;"",L716=PRINCIPAL!$L$194),VLOOKUP($N$711,'Banco de Dados'!$B$4:$J$50,8,FALSE)*PRINCIPAL!$H$194*(1-(PRINCIPAL!$M$194/100)),IF(AND(PRINCIPAL!$H$194&lt;&gt;"",L716=PRINCIPAL!$N$194),VLOOKUP($N$711,'Banco de Dados'!$B$4:$J$50,8,FALSE)*PRINCIPAL!$H$194*(1-(PRINCIPAL!$O$194/100)),IF(PRINCIPAL!$H$194&lt;&gt;"",VLOOKUP($N$711,'Banco de Dados'!$B$4:$J$50,8,FALSE)*PRINCIPAL!$H$194,IF(OR(L716=PRINCIPAL!$I$194,L716=PRINCIPAL!$I$194+PRINCIPAL!$I$194,L716=PRINCIPAL!$I$194+PRINCIPAL!$I$194+PRINCIPAL!$I$194),0,IF(L716=PRINCIPAL!$J$194,VLOOKUP($N$711,'Banco de Dados'!$B$4:$J$50,6,FALSE)*(1-(PRINCIPAL!$K$194/100)),IF(L716=PRINCIPAL!$L$194,VLOOKUP($N$711,'Banco de Dados'!$B$4:$J$50,6,FALSE)*(1-(PRINCIPAL!$M$194/100)),IF(L716=PRINCIPAL!$N$194,VLOOKUP($N$711,'Banco de Dados'!$B$4:$J$50,6,FALSE)*(1-(PRINCIPAL!$O$194/100)),VLOOKUP($N$711,'Banco de Dados'!$B$4:$J$50,6,FALSE)))))))))),"")</f>
        <v/>
      </c>
      <c r="N716" s="25" t="str">
        <f>IFERROR(M716*(IFERROR(VLOOKUP($N$711,'Banco de Dados'!$B$4:$J$50,4,FALSE),"ERRO")),"")</f>
        <v/>
      </c>
      <c r="O716" s="25" t="str">
        <f t="shared" ref="O716:O731" si="489">IFERROR(M716+N716,"")</f>
        <v/>
      </c>
      <c r="P716" s="103" t="str">
        <f>IFERROR(O716*(C716*(PRINCIPAL!$G$194/100))*0.47*(44/12),"")</f>
        <v/>
      </c>
      <c r="Q716" s="107" t="str">
        <f>IFERROR(Q715+P716,"")</f>
        <v/>
      </c>
      <c r="R716" s="29" t="str">
        <f>IFERROR(IF(AND(PRINCIPAL!$H$195&lt;&gt;"",OR(L716=PRINCIPAL!$I$195,L716=PRINCIPAL!$I$195+PRINCIPAL!$I$195,L716=PRINCIPAL!$I$195+PRINCIPAL!$I$195+PRINCIPAL!$I$195)),0,IF(AND(PRINCIPAL!$H$195&lt;&gt;"",L716=PRINCIPAL!$J$195),VLOOKUP($S$711,'Banco de Dados'!$B$4:$J$50,8,FALSE)*PRINCIPAL!$H$195*(1-(PRINCIPAL!$K$195/100)),IF(AND(PRINCIPAL!$H$195&lt;&gt;"",L716=PRINCIPAL!$L$195),VLOOKUP($S$711,'Banco de Dados'!$B$4:$J$50,8,FALSE)*PRINCIPAL!$H$195*(1-(PRINCIPAL!$M$195/100)),IF(AND(PRINCIPAL!$H$195&lt;&gt;"",L716=PRINCIPAL!$N$195),VLOOKUP($S$711,'Banco de Dados'!$B$4:$J$50,8,FALSE)*PRINCIPAL!$H$195*(1-(PRINCIPAL!$O$195/100)),IF(PRINCIPAL!$H$195&lt;&gt;"",VLOOKUP($S$711,'Banco de Dados'!$B$4:$J$50,8,FALSE)*PRINCIPAL!$H$195,IF(OR(L716=PRINCIPAL!$I$195,L716=PRINCIPAL!$I$195+PRINCIPAL!$I$195,L716=PRINCIPAL!$I$195+PRINCIPAL!$I$195+PRINCIPAL!$I$195),0,IF(L716=PRINCIPAL!$J$195,VLOOKUP($S$711,'Banco de Dados'!$B$4:$J$50,6,FALSE)*(1-(PRINCIPAL!$K$195/100)),IF(L716=PRINCIPAL!$L$195,VLOOKUP($S$711,'Banco de Dados'!$B$4:$J$50,6,FALSE)*(1-(PRINCIPAL!$M$195/100)),IF(L716=PRINCIPAL!$N$195,VLOOKUP($S$711,'Banco de Dados'!$B$4:$J$50,6,FALSE)*(1-(PRINCIPAL!$O$195/100)),VLOOKUP($S$711,'Banco de Dados'!$B$4:$J$50,6,FALSE)))))))))),"")</f>
        <v/>
      </c>
      <c r="S716" s="29" t="str">
        <f>IFERROR(R716*(IFERROR(VLOOKUP($S$711,'Banco de Dados'!$B$4:$J$50,4,FALSE),"ERRO")),"")</f>
        <v/>
      </c>
      <c r="T716" s="29" t="str">
        <f t="shared" ref="T716:T720" si="490">IFERROR(R716+S716,"")</f>
        <v/>
      </c>
      <c r="U716" s="103" t="str">
        <f>IFERROR(T716*(C716*(PRINCIPAL!$G$195/100))*0.47*(44/12),"")</f>
        <v/>
      </c>
      <c r="V716" s="103" t="str">
        <f t="shared" si="482"/>
        <v/>
      </c>
      <c r="W716" s="30" t="str">
        <f>IFERROR(IF(AND(PRINCIPAL!$H$196&lt;&gt;"",OR(L716=PRINCIPAL!$I$196,L716=PRINCIPAL!$I$196+PRINCIPAL!$I$196,L716=PRINCIPAL!$I$196+PRINCIPAL!$I$196+PRINCIPAL!$I$196)),0,IF(AND(PRINCIPAL!$H$196&lt;&gt;"",L716=PRINCIPAL!$J$196),VLOOKUP($X$711,'Banco de Dados'!$B$4:$J$50,8,FALSE)*PRINCIPAL!$H$196*(1-(PRINCIPAL!$K$196/100)),IF(AND(PRINCIPAL!$H$196&lt;&gt;"",L716=PRINCIPAL!$L$196),VLOOKUP($X$711,'Banco de Dados'!$B$4:$J$50,8,FALSE)*PRINCIPAL!$H$196*(1-(PRINCIPAL!$M$196/100)),IF(AND(PRINCIPAL!$H$196&lt;&gt;"",L716=PRINCIPAL!$N$196),VLOOKUP($X$711,'Banco de Dados'!$B$4:$J$50,8,FALSE)*PRINCIPAL!$H$196*(1-(PRINCIPAL!$O$196/100)),IF(PRINCIPAL!$H$196&lt;&gt;"",VLOOKUP($X$711,'Banco de Dados'!$B$4:$J$50,8,FALSE)*PRINCIPAL!$H$196,IF(OR(L716=PRINCIPAL!$I$196,L716=PRINCIPAL!$I$196+PRINCIPAL!$I$196,L716=PRINCIPAL!$I$196+PRINCIPAL!$I$196+PRINCIPAL!$I$196),0,IF(L716=PRINCIPAL!$J$196,VLOOKUP($X$711,'Banco de Dados'!$B$4:$J$50,6,FALSE)*(1-(PRINCIPAL!$K$196/100)),IF(L716=PRINCIPAL!$L$196,VLOOKUP($X$711,'Banco de Dados'!$B$4:$J$50,6,FALSE)*(1-(PRINCIPAL!$M$196/100)),IF(L716=PRINCIPAL!$N$196,VLOOKUP($X$711,'Banco de Dados'!$B$4:$J$50,6,FALSE)*(1-(PRINCIPAL!$O$196/100)),VLOOKUP($X$711,'Banco de Dados'!$B$4:$J$50,6,FALSE)))))))))),"")</f>
        <v/>
      </c>
      <c r="X716" s="29" t="str">
        <f>IFERROR(W716*(IFERROR(VLOOKUP($X$711,'Banco de Dados'!$B$4:$J$50,4,FALSE),"ERRO")),"")</f>
        <v/>
      </c>
      <c r="Y716" s="29" t="str">
        <f>IFERROR(X716+W716,"")</f>
        <v/>
      </c>
      <c r="Z716" s="103" t="str">
        <f>IFERROR(Y716*(C716*(PRINCIPAL!$G$196/100))*0.47*(44/12),"")</f>
        <v/>
      </c>
      <c r="AA716" s="111" t="str">
        <f>IFERROR(Z716+AA715,"")</f>
        <v/>
      </c>
      <c r="AB716" s="30" t="str">
        <f>IFERROR(IF(AND(PRINCIPAL!$H$197&lt;&gt;"",OR(L716=PRINCIPAL!$I$197,L716=PRINCIPAL!$I$197+PRINCIPAL!$I$197,L716=PRINCIPAL!$I$197+PRINCIPAL!$I$197+PRINCIPAL!$I$197)),0,IF(AND(PRINCIPAL!$H$197&lt;&gt;"",L716=PRINCIPAL!$J$197),VLOOKUP($AC$711,'Banco de Dados'!$B$4:$J$50,8,FALSE)*PRINCIPAL!$H$197*(1-(PRINCIPAL!$K$197/100)),IF(AND(PRINCIPAL!$H$197&lt;&gt;"",L716=PRINCIPAL!$L$197),VLOOKUP($AC$711,'Banco de Dados'!$B$4:$J$50,8,FALSE)*PRINCIPAL!$H$197*(1-(PRINCIPAL!$M$197/100)),IF(AND(PRINCIPAL!$H$197&lt;&gt;"",L716=PRINCIPAL!$N$197),VLOOKUP($AC$711,'Banco de Dados'!$B$4:$J$50,8,FALSE)*PRINCIPAL!$H$197*(1-(PRINCIPAL!$O$197/100)),IF(PRINCIPAL!$H$197&lt;&gt;"",VLOOKUP($AC$711,'Banco de Dados'!$B$4:$J$50,8,FALSE)*PRINCIPAL!$H$197,IF(OR(L716=PRINCIPAL!$I$197,L716=PRINCIPAL!$I$197+PRINCIPAL!$I$197,L716=PRINCIPAL!$I$197+PRINCIPAL!$I$197+PRINCIPAL!$I$197),0,IF(L716=PRINCIPAL!$J$197,VLOOKUP($AC$711,'Banco de Dados'!$B$4:$J$50,6,FALSE)*(1-(PRINCIPAL!$K$197/100)),IF(L716=PRINCIPAL!$L$197,VLOOKUP($AC$711,'Banco de Dados'!$B$4:$J$50,6,FALSE)*(1-(PRINCIPAL!$M$197/100)),IF(L716=PRINCIPAL!$N$197,VLOOKUP($AC$711,'Banco de Dados'!$B$4:$J$50,6,FALSE)*(1-(PRINCIPAL!$O$197/100)),VLOOKUP($AC$711,'Banco de Dados'!$B$4:$J$50,6,FALSE)))))))))),"")</f>
        <v/>
      </c>
      <c r="AC716" s="29" t="str">
        <f>IFERROR(AB716*(IFERROR(VLOOKUP($AC$711,'Banco de Dados'!$B$4:$J$50,4,FALSE),"ERRO")),"")</f>
        <v/>
      </c>
      <c r="AD716" s="29" t="str">
        <f t="shared" ref="AD716:AD748" si="491">IFERROR(AC716+AB716,"")</f>
        <v/>
      </c>
      <c r="AE716" s="103" t="str">
        <f>IFERROR(AD716*(C716*(PRINCIPAL!$G$197/100))*0.47*(44/12),"")</f>
        <v/>
      </c>
      <c r="AF716" s="111" t="str">
        <f t="shared" ref="AF716:AF748" si="492">IFERROR(AE716+AF715,"")</f>
        <v/>
      </c>
      <c r="AG716" s="30" t="str">
        <f>IFERROR(IF(AND(PRINCIPAL!$H$198&lt;&gt;"",OR(L716=PRINCIPAL!$I$198,L716=PRINCIPAL!$I$198+PRINCIPAL!$I$198,L716=PRINCIPAL!$I$198+PRINCIPAL!$I$198+PRINCIPAL!$I$198)),0,IF(AND(PRINCIPAL!$H$198&lt;&gt;"",L716=PRINCIPAL!$J$198),VLOOKUP($AH$711,'Banco de Dados'!$B$4:$J$50,8,FALSE)*PRINCIPAL!$H$198*(1-(PRINCIPAL!$K$198/100)),IF(AND(PRINCIPAL!$H$198&lt;&gt;"",L716=PRINCIPAL!$L$198),VLOOKUP($AH$711,'Banco de Dados'!$B$4:$J$50,8,FALSE)*PRINCIPAL!$H$198*(1-(PRINCIPAL!$M$198/100)),IF(AND(PRINCIPAL!$H$198&lt;&gt;"",L716=PRINCIPAL!$N$198),VLOOKUP($AH$711,'Banco de Dados'!$B$4:$J$50,8,FALSE)*PRINCIPAL!$H$198*(1-(PRINCIPAL!$O$198/100)),IF(PRINCIPAL!$H$198&lt;&gt;"",VLOOKUP($AH$711,'Banco de Dados'!$B$4:$J$50,8,FALSE)*PRINCIPAL!$H$198,IF(OR(L716=PRINCIPAL!$I$198,L716=PRINCIPAL!$I$198+PRINCIPAL!$I$198,L716=PRINCIPAL!$I$198+PRINCIPAL!$I$198+PRINCIPAL!$I$198),0,IF(L716=PRINCIPAL!$J$198,VLOOKUP($AH$711,'Banco de Dados'!$B$4:$J$50,6,FALSE)*(1-(PRINCIPAL!$K$198/100)),IF(L716=PRINCIPAL!$L$198,VLOOKUP($AH$711,'Banco de Dados'!$B$4:$J$50,6,FALSE)*(1-(PRINCIPAL!$M$198/100)),IF(L716=PRINCIPAL!$N$198,VLOOKUP($AH$711,'Banco de Dados'!$B$4:$J$50,6,FALSE)*(1-(PRINCIPAL!$O$198/100)),VLOOKUP($AH$711,'Banco de Dados'!$B$4:$J$50,6,FALSE)))))))))),"")</f>
        <v/>
      </c>
      <c r="AH716" s="29" t="str">
        <f>IFERROR(AG716*(IFERROR(VLOOKUP($AH$711,'Banco de Dados'!$B$4:$J$50,4,FALSE),"ERRO")),"")</f>
        <v/>
      </c>
      <c r="AI716" s="29" t="str">
        <f t="shared" ref="AI716:AI748" si="493">IFERROR(AH716+AG716,"")</f>
        <v/>
      </c>
      <c r="AJ716" s="103" t="str">
        <f>IFERROR(AI716*(C716*(PRINCIPAL!$G$198/100))*0.47*(44/12),"")</f>
        <v/>
      </c>
      <c r="AK716" s="111" t="str">
        <f>IFERROR(AJ716+AK715,"")</f>
        <v/>
      </c>
      <c r="AL716" s="30" t="str">
        <f>IFERROR(IF(AND(PRINCIPAL!$H$199&lt;&gt;"",OR(L716=PRINCIPAL!$I$199,L716=PRINCIPAL!$I$199+PRINCIPAL!$I$199,L716=PRINCIPAL!$I$199+PRINCIPAL!$I$199+PRINCIPAL!$I$199)),0,IF(AND(PRINCIPAL!$H$199&lt;&gt;"",L716=PRINCIPAL!$J$199),VLOOKUP($AM$711,'Banco de Dados'!$B$4:$J$50,8,FALSE)*PRINCIPAL!$H$199*(1-(PRINCIPAL!$K$199/100)),IF(AND(PRINCIPAL!$H$199&lt;&gt;"",L716=PRINCIPAL!$L$199),VLOOKUP($AM$711,'Banco de Dados'!$B$4:$J$50,8,FALSE)*PRINCIPAL!$H$199*(1-(PRINCIPAL!$M$199/100)),IF(AND(PRINCIPAL!$H$199&lt;&gt;"",L716=PRINCIPAL!$N$199),VLOOKUP($AM$711,'Banco de Dados'!$B$4:$J$50,8,FALSE)*PRINCIPAL!$H$199*(1-(PRINCIPAL!$O$199/100)),IF(PRINCIPAL!$H$199&lt;&gt;"",VLOOKUP($AM$711,'Banco de Dados'!$B$4:$J$50,8,FALSE)*PRINCIPAL!$H$199,IF(OR(L716=PRINCIPAL!$I$199,L716=PRINCIPAL!$I$199+PRINCIPAL!$I$199,L716=PRINCIPAL!$I$199+PRINCIPAL!$I$199+PRINCIPAL!$I$199),0,IF(L716=PRINCIPAL!$J$199,VLOOKUP($AM$711,'Banco de Dados'!$B$4:$J$50,6,FALSE)*(1-(PRINCIPAL!$K$199/100)),IF(L716=PRINCIPAL!$L$199,VLOOKUP($AM$711,'Banco de Dados'!$B$4:$J$50,6,FALSE)*(1-(PRINCIPAL!$M$199/100)),IF(L716=PRINCIPAL!$N$199,VLOOKUP($AM$711,'Banco de Dados'!$B$4:$J$50,6,FALSE)*(1-(PRINCIPAL!$O$199/100)),VLOOKUP($AM$711,'Banco de Dados'!$B$4:$J$50,6,FALSE)))))))))),"")</f>
        <v/>
      </c>
      <c r="AM716" s="29" t="str">
        <f>IFERROR(AL716*(IFERROR(VLOOKUP($AM$711,'Banco de Dados'!$B$4:$J$50,4,FALSE),"ERRO")),"")</f>
        <v/>
      </c>
      <c r="AN716" s="29" t="str">
        <f t="shared" ref="AN716:AN748" si="494">IFERROR(AM716+AL716,"")</f>
        <v/>
      </c>
      <c r="AO716" s="103" t="str">
        <f>IFERROR(AN716*(C716*(PRINCIPAL!$G$199/100))*0.47*(44/12),"")</f>
        <v/>
      </c>
      <c r="AP716" s="111" t="str">
        <f t="shared" ref="AP716:AP748" si="495">IFERROR(AO716+AP715,"")</f>
        <v/>
      </c>
      <c r="AQ716" s="30" t="str">
        <f>IFERROR(IF(AND(PRINCIPAL!$H$200&lt;&gt;"",OR(L716=PRINCIPAL!$I$200,L716=PRINCIPAL!$I$200+PRINCIPAL!$I$200,L716=PRINCIPAL!$I$200+PRINCIPAL!$I$200+PRINCIPAL!$I$200)),0,IF(AND(PRINCIPAL!$H$200&lt;&gt;"",L716=PRINCIPAL!$J$200),VLOOKUP($AR$711,'Banco de Dados'!$B$4:$J$50,8,FALSE)*PRINCIPAL!$H$200*(1-(PRINCIPAL!$K$200/100)),IF(AND(PRINCIPAL!$H$200&lt;&gt;"",L716=PRINCIPAL!$L$200),VLOOKUP($AR$711,'Banco de Dados'!$B$4:$J$50,8,FALSE)*PRINCIPAL!$H$200*(1-(PRINCIPAL!$M$200/100)),IF(AND(PRINCIPAL!$H$200&lt;&gt;"",L716=PRINCIPAL!$N$200),VLOOKUP($AR$711,'Banco de Dados'!$B$4:$J$50,8,FALSE)*PRINCIPAL!$H$200*(1-(PRINCIPAL!$O$200/100)),IF(PRINCIPAL!$H$200&lt;&gt;"",VLOOKUP($AR$711,'Banco de Dados'!$B$4:$J$50,8,FALSE)*PRINCIPAL!$H$200,IF(OR(L716=PRINCIPAL!$I$200,L716=PRINCIPAL!$I$200+PRINCIPAL!$I$200,L716=PRINCIPAL!$I$200+PRINCIPAL!$I$200+PRINCIPAL!$I$200),0,IF(L716=PRINCIPAL!$J$200,VLOOKUP($AR$711,'Banco de Dados'!$B$4:$J$50,6,FALSE)*(1-(PRINCIPAL!$K$200/100)),IF(L716=PRINCIPAL!$L$200,VLOOKUP($AR$711,'Banco de Dados'!$B$4:$J$50,6,FALSE)*(1-(PRINCIPAL!$M$200/100)),IF(L716=PRINCIPAL!$N$200,VLOOKUP($AR$711,'Banco de Dados'!$B$4:$J$50,6,FALSE)*(1-(PRINCIPAL!$O$200/100)),VLOOKUP($AR$711,'Banco de Dados'!$B$4:$J$50,6,FALSE)))))))))),"")</f>
        <v/>
      </c>
      <c r="AR716" s="29" t="str">
        <f>IFERROR(AQ716*(IFERROR(VLOOKUP($AR$711,'Banco de Dados'!$B$4:$J$50,4,FALSE),"ERRO")),"")</f>
        <v/>
      </c>
      <c r="AS716" s="29" t="str">
        <f t="shared" ref="AS716:AS748" si="496">IFERROR(AR716+AQ716,"")</f>
        <v/>
      </c>
      <c r="AT716" s="103" t="str">
        <f>IFERROR(AS716*(C716*(PRINCIPAL!$G$200/100))*0.47*(44/12),"")</f>
        <v/>
      </c>
      <c r="AU716" s="111" t="str">
        <f t="shared" ref="AU716:AU748" si="497">IFERROR(AT716+AU715,"")</f>
        <v/>
      </c>
      <c r="AV716" s="30" t="str">
        <f>IFERROR(IF(AND(PRINCIPAL!$H$201&lt;&gt;"",OR(L716=PRINCIPAL!$I$201,L716=PRINCIPAL!$I$201+PRINCIPAL!$I$201,L716=PRINCIPAL!$I$201+PRINCIPAL!$I$201+PRINCIPAL!$I$201)),0,IF(AND(PRINCIPAL!$H$201&lt;&gt;"",L716=PRINCIPAL!$J$201),VLOOKUP($AW$711,'Banco de Dados'!$B$4:$J$50,8,FALSE)*PRINCIPAL!$H$201*(1-(PRINCIPAL!$K$201/100)),IF(AND(PRINCIPAL!$H$201&lt;&gt;"",L716=PRINCIPAL!$L$201),VLOOKUP($AW$711,'Banco de Dados'!$B$4:$J$50,8,FALSE)*PRINCIPAL!$H$201*(1-(PRINCIPAL!$M$201/100)),IF(AND(PRINCIPAL!$H$201&lt;&gt;"",L716=PRINCIPAL!$N$201),VLOOKUP($AW$711,'Banco de Dados'!$B$4:$J$50,8,FALSE)*PRINCIPAL!$H$201*(1-(PRINCIPAL!$O$201/100)),IF(PRINCIPAL!$H$201&lt;&gt;"",VLOOKUP($AW$711,'Banco de Dados'!$B$4:$J$50,8,FALSE)*PRINCIPAL!$H$201,IF(OR(L716=PRINCIPAL!$I$201,L716=PRINCIPAL!$I$201+PRINCIPAL!$I$201,L716=PRINCIPAL!$I$201+PRINCIPAL!$I$201+PRINCIPAL!$I$201),0,IF(L716=PRINCIPAL!$J$201,VLOOKUP($AW$711,'Banco de Dados'!$B$4:$J$50,6,FALSE)*(1-(PRINCIPAL!$K$201/100)),IF(L716=PRINCIPAL!$L$201,VLOOKUP($AW$711,'Banco de Dados'!$B$4:$J$50,6,FALSE)*(1-(PRINCIPAL!$M$201/100)),IF(L716=PRINCIPAL!$N$201,VLOOKUP($AW$711,'Banco de Dados'!$B$4:$J$50,6,FALSE)*(1-(PRINCIPAL!$O$201/100)),VLOOKUP($AW$711,'Banco de Dados'!$B$4:$J$50,6,FALSE)))))))))),"")</f>
        <v/>
      </c>
      <c r="AW716" s="29" t="str">
        <f>IFERROR(AV716*(IFERROR(VLOOKUP($AW$711,'Banco de Dados'!$B$4:$J$50,4,FALSE),"ERRO")),"")</f>
        <v/>
      </c>
      <c r="AX716" s="29" t="str">
        <f t="shared" ref="AX716:AX748" si="498">IFERROR(AW716+AV716,"")</f>
        <v/>
      </c>
      <c r="AY716" s="103" t="str">
        <f>IFERROR(AX716*(C716*(PRINCIPAL!$G$201/100))*0.47*(44/12),"")</f>
        <v/>
      </c>
      <c r="AZ716" s="111" t="str">
        <f>IFERROR(AY716+AZ715,"")</f>
        <v/>
      </c>
      <c r="BA716" s="30" t="str">
        <f>IFERROR(IF(AND(PRINCIPAL!$H$192&lt;&gt;"",OR(L716=PRINCIPAL!$I$192,L716=PRINCIPAL!$I$192+PRINCIPAL!$I$192,L716=PRINCIPAL!$I$192+PRINCIPAL!$I$192+PRINCIPAL!$I$192)),0,IF(AND(PRINCIPAL!$H$192&lt;&gt;"",L716=PRINCIPAL!$J$192),VLOOKUP($BB$711,'Banco de Dados'!$B$4:$J$50,8,FALSE)*PRINCIPAL!$H$192*(1-(PRINCIPAL!$K$192/100)),IF(AND(PRINCIPAL!$H$192&lt;&gt;"",L716=PRINCIPAL!$L$192),VLOOKUP($BB$711,'Banco de Dados'!$B$4:$J$50,8,FALSE)*PRINCIPAL!$H$192*(1-(PRINCIPAL!$M$192/100)),IF(AND(PRINCIPAL!$H$192&lt;&gt;"",L716=PRINCIPAL!$N$192),VLOOKUP($BB$711,'Banco de Dados'!$B$4:$J$50,8,FALSE)*PRINCIPAL!$H$192*(1-(PRINCIPAL!$O$192/100)),IF(PRINCIPAL!$H$192&lt;&gt;"",VLOOKUP($BB$711,'Banco de Dados'!$B$4:$J$50,8,FALSE)*PRINCIPAL!$H$192,IF(OR(L716=PRINCIPAL!$I$192,L716=PRINCIPAL!$I$192+PRINCIPAL!$I$192,L716=PRINCIPAL!$I$192+PRINCIPAL!$I$192+PRINCIPAL!$I$192),0,IF(L716=PRINCIPAL!$J$192,VLOOKUP($BB$711,'Banco de Dados'!$B$4:$J$50,6,FALSE)*(1-(PRINCIPAL!$K$192/100)),IF(L716=PRINCIPAL!$L$192,VLOOKUP($BB$711,'Banco de Dados'!$B$4:$J$50,6,FALSE)*(1-(PRINCIPAL!$M$192/100)),IF(L716=PRINCIPAL!$N$192,VLOOKUP($BB$711,'Banco de Dados'!$B$4:$J$50,6,FALSE)*(1-(PRINCIPAL!$O$192/100)),VLOOKUP($BB$711,'Banco de Dados'!$B$4:$J$50,6,FALSE)))))))))),"")</f>
        <v/>
      </c>
      <c r="BB716" s="29" t="str">
        <f>IFERROR(BA716*(IFERROR(VLOOKUP($BB$711,'Banco de Dados'!$B$4:$J$50,4,FALSE),"ERRO")),"")</f>
        <v/>
      </c>
      <c r="BC716" s="29" t="str">
        <f>IFERROR(BB716+BA716,"")</f>
        <v/>
      </c>
      <c r="BD716" s="103" t="str">
        <f>IFERROR(BC716*(C716*(PRINCIPAL!$G$192/100))*0.47*(44/12),"")</f>
        <v/>
      </c>
      <c r="BE716" s="111" t="str">
        <f t="shared" si="483"/>
        <v/>
      </c>
      <c r="BF716" s="30" t="str">
        <f>IFERROR(IF(AND(PRINCIPAL!$H$203&lt;&gt;"",OR(L716=PRINCIPAL!$I$203,L716=PRINCIPAL!$I$203+PRINCIPAL!$I$203,L716=PRINCIPAL!$I$203+PRINCIPAL!$I$203+PRINCIPAL!$I$203)),0,IF(AND(PRINCIPAL!$H$203&lt;&gt;"",L716=PRINCIPAL!$J$203),VLOOKUP($BG$711,'Banco de Dados'!$B$4:$J$50,8,FALSE)*PRINCIPAL!$H$203*(1-(PRINCIPAL!$K$203/100)),IF(AND(PRINCIPAL!$H$203&lt;&gt;"",L716=PRINCIPAL!$L$203),VLOOKUP($BG$711,'Banco de Dados'!$B$4:$J$50,8,FALSE)*PRINCIPAL!$H$203*(1-(PRINCIPAL!$M$203/100)),IF(AND(PRINCIPAL!$H$203&lt;&gt;"",L716=PRINCIPAL!$N$203),VLOOKUP($BG$711,'Banco de Dados'!$B$4:$J$50,8,FALSE)*PRINCIPAL!$H$203*(1-(PRINCIPAL!$O$203/100)),IF(PRINCIPAL!$H$203&lt;&gt;"",VLOOKUP($BG$711,'Banco de Dados'!$B$4:$J$50,8,FALSE)*PRINCIPAL!$H$203,IF(OR(L716=PRINCIPAL!$I$203,L716=PRINCIPAL!$I$203+PRINCIPAL!$I$203,L716=PRINCIPAL!$I$203+PRINCIPAL!$I$203+PRINCIPAL!$I$203),0,IF(L716=PRINCIPAL!$J$203,VLOOKUP($BG$711,'Banco de Dados'!$B$4:$J$50,6,FALSE)*(1-(PRINCIPAL!$K$203/100)),IF(L716=PRINCIPAL!$L$203,VLOOKUP($BG$711,'Banco de Dados'!$B$4:$J$50,6,FALSE)*(1-(PRINCIPAL!$M$203/100)),IF(L716=PRINCIPAL!$N$203,VLOOKUP($BG$711,'Banco de Dados'!$B$4:$J$50,6,FALSE)*(1-(PRINCIPAL!$O$203/100)),VLOOKUP($BG$711,'Banco de Dados'!$B$4:$J$50,6,FALSE)))))))))),"")</f>
        <v/>
      </c>
      <c r="BG716" s="29" t="str">
        <f>IFERROR(BF716*(IFERROR(VLOOKUP($BG$711,'Banco de Dados'!$B$4:$J$50,4,FALSE),"ERRO")),"")</f>
        <v/>
      </c>
      <c r="BH716" s="29" t="str">
        <f t="shared" ref="BH716:BH748" si="499">IFERROR(BG716+BF716,"")</f>
        <v/>
      </c>
      <c r="BI716" s="103" t="str">
        <f>IFERROR(BH716*(C716*(PRINCIPAL!$G$203/100))*0.47*(44/12),"")</f>
        <v/>
      </c>
      <c r="BJ716" s="102" t="str">
        <f t="shared" si="484"/>
        <v/>
      </c>
    </row>
    <row r="717" spans="2:62" ht="12.75" customHeight="1" x14ac:dyDescent="0.3">
      <c r="B717" s="326">
        <f t="shared" si="485"/>
        <v>2024</v>
      </c>
      <c r="C717" s="343"/>
      <c r="D717" s="1"/>
      <c r="E717" s="116">
        <v>4</v>
      </c>
      <c r="F717" s="24" t="str">
        <f>IFERROR(VLOOKUP($G$711,'Banco de Dados'!$B$4:$J$50,6,FALSE),"")</f>
        <v/>
      </c>
      <c r="G717" s="25" t="str">
        <f>IFERROR(F717*(IFERROR(VLOOKUP($G$711,'Banco de Dados'!$B$4:$J$50,4,FALSE),"ERRO")),"")</f>
        <v/>
      </c>
      <c r="H717" s="25" t="str">
        <f t="shared" si="486"/>
        <v/>
      </c>
      <c r="I717" s="103" t="str">
        <f t="shared" si="487"/>
        <v/>
      </c>
      <c r="J717" s="117" t="str">
        <f t="shared" si="488"/>
        <v/>
      </c>
      <c r="K717" s="1"/>
      <c r="L717" s="91">
        <v>4</v>
      </c>
      <c r="M717" s="24" t="str">
        <f>IFERROR(IF(AND(PRINCIPAL!$H$194&lt;&gt;"",OR(L717=PRINCIPAL!$I$194,L717=PRINCIPAL!$I$194+PRINCIPAL!$I$194,L717=PRINCIPAL!$I$194+PRINCIPAL!$I$194+PRINCIPAL!$I$194)),0,IF(AND(PRINCIPAL!$H$194&lt;&gt;"",L717=PRINCIPAL!$J$194),VLOOKUP($N$711,'Banco de Dados'!$B$4:$J$50,8,FALSE)*PRINCIPAL!$H$194*(1-(PRINCIPAL!$K$194/100)),IF(AND(PRINCIPAL!$H$194&lt;&gt;"",L717=PRINCIPAL!$L$194),VLOOKUP($N$711,'Banco de Dados'!$B$4:$J$50,8,FALSE)*PRINCIPAL!$H$194*(1-(PRINCIPAL!$M$194/100)),IF(AND(PRINCIPAL!$H$194&lt;&gt;"",L717=PRINCIPAL!$N$194),VLOOKUP($N$711,'Banco de Dados'!$B$4:$J$50,8,FALSE)*PRINCIPAL!$H$194*(1-(PRINCIPAL!$O$194/100)),IF(PRINCIPAL!$H$194&lt;&gt;"",VLOOKUP($N$711,'Banco de Dados'!$B$4:$J$50,8,FALSE)*PRINCIPAL!$H$194,IF(OR(L717=PRINCIPAL!$I$194,L717=PRINCIPAL!$I$194+PRINCIPAL!$I$194,L717=PRINCIPAL!$I$194+PRINCIPAL!$I$194+PRINCIPAL!$I$194),0,IF(L717=PRINCIPAL!$J$194,VLOOKUP($N$711,'Banco de Dados'!$B$4:$J$50,6,FALSE)*(1-(PRINCIPAL!$K$194/100)),IF(L717=PRINCIPAL!$L$194,VLOOKUP($N$711,'Banco de Dados'!$B$4:$J$50,6,FALSE)*(1-(PRINCIPAL!$M$194/100)),IF(L717=PRINCIPAL!$N$194,VLOOKUP($N$711,'Banco de Dados'!$B$4:$J$50,6,FALSE)*(1-(PRINCIPAL!$O$194/100)),VLOOKUP($N$711,'Banco de Dados'!$B$4:$J$50,6,FALSE)))))))))),"")</f>
        <v/>
      </c>
      <c r="N717" s="25" t="str">
        <f>IFERROR(M717*(IFERROR(VLOOKUP($N$711,'Banco de Dados'!$B$4:$J$50,4,FALSE),"ERRO")),"")</f>
        <v/>
      </c>
      <c r="O717" s="25" t="str">
        <f t="shared" si="489"/>
        <v/>
      </c>
      <c r="P717" s="103" t="str">
        <f>IFERROR(O717*(C717*(PRINCIPAL!$G$194/100))*0.47*(44/12),"")</f>
        <v/>
      </c>
      <c r="Q717" s="107" t="str">
        <f>IFERROR(Q716+P717,"")</f>
        <v/>
      </c>
      <c r="R717" s="29" t="str">
        <f>IFERROR(IF(AND(PRINCIPAL!$H$195&lt;&gt;"",OR(L717=PRINCIPAL!$I$195,L717=PRINCIPAL!$I$195+PRINCIPAL!$I$195,L717=PRINCIPAL!$I$195+PRINCIPAL!$I$195+PRINCIPAL!$I$195)),0,IF(AND(PRINCIPAL!$H$195&lt;&gt;"",L717=PRINCIPAL!$J$195),VLOOKUP($S$711,'Banco de Dados'!$B$4:$J$50,8,FALSE)*PRINCIPAL!$H$195*(1-(PRINCIPAL!$K$195/100)),IF(AND(PRINCIPAL!$H$195&lt;&gt;"",L717=PRINCIPAL!$L$195),VLOOKUP($S$711,'Banco de Dados'!$B$4:$J$50,8,FALSE)*PRINCIPAL!$H$195*(1-(PRINCIPAL!$M$195/100)),IF(AND(PRINCIPAL!$H$195&lt;&gt;"",L717=PRINCIPAL!$N$195),VLOOKUP($S$711,'Banco de Dados'!$B$4:$J$50,8,FALSE)*PRINCIPAL!$H$195*(1-(PRINCIPAL!$O$195/100)),IF(PRINCIPAL!$H$195&lt;&gt;"",VLOOKUP($S$711,'Banco de Dados'!$B$4:$J$50,8,FALSE)*PRINCIPAL!$H$195,IF(OR(L717=PRINCIPAL!$I$195,L717=PRINCIPAL!$I$195+PRINCIPAL!$I$195,L717=PRINCIPAL!$I$195+PRINCIPAL!$I$195+PRINCIPAL!$I$195),0,IF(L717=PRINCIPAL!$J$195,VLOOKUP($S$711,'Banco de Dados'!$B$4:$J$50,6,FALSE)*(1-(PRINCIPAL!$K$195/100)),IF(L717=PRINCIPAL!$L$195,VLOOKUP($S$711,'Banco de Dados'!$B$4:$J$50,6,FALSE)*(1-(PRINCIPAL!$M$195/100)),IF(L717=PRINCIPAL!$N$195,VLOOKUP($S$711,'Banco de Dados'!$B$4:$J$50,6,FALSE)*(1-(PRINCIPAL!$O$195/100)),VLOOKUP($S$711,'Banco de Dados'!$B$4:$J$50,6,FALSE)))))))))),"")</f>
        <v/>
      </c>
      <c r="S717" s="29" t="str">
        <f>IFERROR(R717*(IFERROR(VLOOKUP($S$711,'Banco de Dados'!$B$4:$J$50,4,FALSE),"ERRO")),"")</f>
        <v/>
      </c>
      <c r="T717" s="29" t="str">
        <f t="shared" si="490"/>
        <v/>
      </c>
      <c r="U717" s="103" t="str">
        <f>IFERROR(T717*(C717*(PRINCIPAL!$G$195/100))*0.47*(44/12),"")</f>
        <v/>
      </c>
      <c r="V717" s="103" t="str">
        <f t="shared" si="482"/>
        <v/>
      </c>
      <c r="W717" s="30" t="str">
        <f>IFERROR(IF(AND(PRINCIPAL!$H$196&lt;&gt;"",OR(L717=PRINCIPAL!$I$196,L717=PRINCIPAL!$I$196+PRINCIPAL!$I$196,L717=PRINCIPAL!$I$196+PRINCIPAL!$I$196+PRINCIPAL!$I$196)),0,IF(AND(PRINCIPAL!$H$196&lt;&gt;"",L717=PRINCIPAL!$J$196),VLOOKUP($X$711,'Banco de Dados'!$B$4:$J$50,8,FALSE)*PRINCIPAL!$H$196*(1-(PRINCIPAL!$K$196/100)),IF(AND(PRINCIPAL!$H$196&lt;&gt;"",L717=PRINCIPAL!$L$196),VLOOKUP($X$711,'Banco de Dados'!$B$4:$J$50,8,FALSE)*PRINCIPAL!$H$196*(1-(PRINCIPAL!$M$196/100)),IF(AND(PRINCIPAL!$H$196&lt;&gt;"",L717=PRINCIPAL!$N$196),VLOOKUP($X$711,'Banco de Dados'!$B$4:$J$50,8,FALSE)*PRINCIPAL!$H$196*(1-(PRINCIPAL!$O$196/100)),IF(PRINCIPAL!$H$196&lt;&gt;"",VLOOKUP($X$711,'Banco de Dados'!$B$4:$J$50,8,FALSE)*PRINCIPAL!$H$196,IF(OR(L717=PRINCIPAL!$I$196,L717=PRINCIPAL!$I$196+PRINCIPAL!$I$196,L717=PRINCIPAL!$I$196+PRINCIPAL!$I$196+PRINCIPAL!$I$196),0,IF(L717=PRINCIPAL!$J$196,VLOOKUP($X$711,'Banco de Dados'!$B$4:$J$50,6,FALSE)*(1-(PRINCIPAL!$K$196/100)),IF(L717=PRINCIPAL!$L$196,VLOOKUP($X$711,'Banco de Dados'!$B$4:$J$50,6,FALSE)*(1-(PRINCIPAL!$M$196/100)),IF(L717=PRINCIPAL!$N$196,VLOOKUP($X$711,'Banco de Dados'!$B$4:$J$50,6,FALSE)*(1-(PRINCIPAL!$O$196/100)),VLOOKUP($X$711,'Banco de Dados'!$B$4:$J$50,6,FALSE)))))))))),"")</f>
        <v/>
      </c>
      <c r="X717" s="29" t="str">
        <f>IFERROR(W717*(IFERROR(VLOOKUP($X$711,'Banco de Dados'!$B$4:$J$50,4,FALSE),"ERRO")),"")</f>
        <v/>
      </c>
      <c r="Y717" s="29" t="str">
        <f t="shared" ref="Y717:Y748" si="500">IFERROR(X717+W717,"")</f>
        <v/>
      </c>
      <c r="Z717" s="103" t="str">
        <f>IFERROR(Y717*(C717*(PRINCIPAL!$G$196/100))*0.47*(44/12),"")</f>
        <v/>
      </c>
      <c r="AA717" s="111" t="str">
        <f t="shared" ref="AA717:AA748" si="501">IFERROR(Z717+AA716,"")</f>
        <v/>
      </c>
      <c r="AB717" s="30" t="str">
        <f>IFERROR(IF(AND(PRINCIPAL!$H$197&lt;&gt;"",OR(L717=PRINCIPAL!$I$197,L717=PRINCIPAL!$I$197+PRINCIPAL!$I$197,L717=PRINCIPAL!$I$197+PRINCIPAL!$I$197+PRINCIPAL!$I$197)),0,IF(AND(PRINCIPAL!$H$197&lt;&gt;"",L717=PRINCIPAL!$J$197),VLOOKUP($AC$711,'Banco de Dados'!$B$4:$J$50,8,FALSE)*PRINCIPAL!$H$197*(1-(PRINCIPAL!$K$197/100)),IF(AND(PRINCIPAL!$H$197&lt;&gt;"",L717=PRINCIPAL!$L$197),VLOOKUP($AC$711,'Banco de Dados'!$B$4:$J$50,8,FALSE)*PRINCIPAL!$H$197*(1-(PRINCIPAL!$M$197/100)),IF(AND(PRINCIPAL!$H$197&lt;&gt;"",L717=PRINCIPAL!$N$197),VLOOKUP($AC$711,'Banco de Dados'!$B$4:$J$50,8,FALSE)*PRINCIPAL!$H$197*(1-(PRINCIPAL!$O$197/100)),IF(PRINCIPAL!$H$197&lt;&gt;"",VLOOKUP($AC$711,'Banco de Dados'!$B$4:$J$50,8,FALSE)*PRINCIPAL!$H$197,IF(OR(L717=PRINCIPAL!$I$197,L717=PRINCIPAL!$I$197+PRINCIPAL!$I$197,L717=PRINCIPAL!$I$197+PRINCIPAL!$I$197+PRINCIPAL!$I$197),0,IF(L717=PRINCIPAL!$J$197,VLOOKUP($AC$711,'Banco de Dados'!$B$4:$J$50,6,FALSE)*(1-(PRINCIPAL!$K$197/100)),IF(L717=PRINCIPAL!$L$197,VLOOKUP($AC$711,'Banco de Dados'!$B$4:$J$50,6,FALSE)*(1-(PRINCIPAL!$M$197/100)),IF(L717=PRINCIPAL!$N$197,VLOOKUP($AC$711,'Banco de Dados'!$B$4:$J$50,6,FALSE)*(1-(PRINCIPAL!$O$197/100)),VLOOKUP($AC$711,'Banco de Dados'!$B$4:$J$50,6,FALSE)))))))))),"")</f>
        <v/>
      </c>
      <c r="AC717" s="29" t="str">
        <f>IFERROR(AB717*(IFERROR(VLOOKUP($AC$711,'Banco de Dados'!$B$4:$J$50,4,FALSE),"ERRO")),"")</f>
        <v/>
      </c>
      <c r="AD717" s="29" t="str">
        <f t="shared" si="491"/>
        <v/>
      </c>
      <c r="AE717" s="103" t="str">
        <f>IFERROR(AD717*(C717*(PRINCIPAL!$G$197/100))*0.47*(44/12),"")</f>
        <v/>
      </c>
      <c r="AF717" s="111" t="str">
        <f t="shared" si="492"/>
        <v/>
      </c>
      <c r="AG717" s="30" t="str">
        <f>IFERROR(IF(AND(PRINCIPAL!$H$198&lt;&gt;"",OR(L717=PRINCIPAL!$I$198,L717=PRINCIPAL!$I$198+PRINCIPAL!$I$198,L717=PRINCIPAL!$I$198+PRINCIPAL!$I$198+PRINCIPAL!$I$198)),0,IF(AND(PRINCIPAL!$H$198&lt;&gt;"",L717=PRINCIPAL!$J$198),VLOOKUP($AH$711,'Banco de Dados'!$B$4:$J$50,8,FALSE)*PRINCIPAL!$H$198*(1-(PRINCIPAL!$K$198/100)),IF(AND(PRINCIPAL!$H$198&lt;&gt;"",L717=PRINCIPAL!$L$198),VLOOKUP($AH$711,'Banco de Dados'!$B$4:$J$50,8,FALSE)*PRINCIPAL!$H$198*(1-(PRINCIPAL!$M$198/100)),IF(AND(PRINCIPAL!$H$198&lt;&gt;"",L717=PRINCIPAL!$N$198),VLOOKUP($AH$711,'Banco de Dados'!$B$4:$J$50,8,FALSE)*PRINCIPAL!$H$198*(1-(PRINCIPAL!$O$198/100)),IF(PRINCIPAL!$H$198&lt;&gt;"",VLOOKUP($AH$711,'Banco de Dados'!$B$4:$J$50,8,FALSE)*PRINCIPAL!$H$198,IF(OR(L717=PRINCIPAL!$I$198,L717=PRINCIPAL!$I$198+PRINCIPAL!$I$198,L717=PRINCIPAL!$I$198+PRINCIPAL!$I$198+PRINCIPAL!$I$198),0,IF(L717=PRINCIPAL!$J$198,VLOOKUP($AH$711,'Banco de Dados'!$B$4:$J$50,6,FALSE)*(1-(PRINCIPAL!$K$198/100)),IF(L717=PRINCIPAL!$L$198,VLOOKUP($AH$711,'Banco de Dados'!$B$4:$J$50,6,FALSE)*(1-(PRINCIPAL!$M$198/100)),IF(L717=PRINCIPAL!$N$198,VLOOKUP($AH$711,'Banco de Dados'!$B$4:$J$50,6,FALSE)*(1-(PRINCIPAL!$O$198/100)),VLOOKUP($AH$711,'Banco de Dados'!$B$4:$J$50,6,FALSE)))))))))),"")</f>
        <v/>
      </c>
      <c r="AH717" s="29" t="str">
        <f>IFERROR(AG717*(IFERROR(VLOOKUP($AH$711,'Banco de Dados'!$B$4:$J$50,4,FALSE),"ERRO")),"")</f>
        <v/>
      </c>
      <c r="AI717" s="29" t="str">
        <f t="shared" si="493"/>
        <v/>
      </c>
      <c r="AJ717" s="103" t="str">
        <f>IFERROR(AI717*(C717*(PRINCIPAL!$G$198/100))*0.47*(44/12),"")</f>
        <v/>
      </c>
      <c r="AK717" s="111" t="str">
        <f t="shared" ref="AK717:AK748" si="502">IFERROR(AJ717+AK716,"")</f>
        <v/>
      </c>
      <c r="AL717" s="30" t="str">
        <f>IFERROR(IF(AND(PRINCIPAL!$H$199&lt;&gt;"",OR(L717=PRINCIPAL!$I$199,L717=PRINCIPAL!$I$199+PRINCIPAL!$I$199,L717=PRINCIPAL!$I$199+PRINCIPAL!$I$199+PRINCIPAL!$I$199)),0,IF(AND(PRINCIPAL!$H$199&lt;&gt;"",L717=PRINCIPAL!$J$199),VLOOKUP($AM$711,'Banco de Dados'!$B$4:$J$50,8,FALSE)*PRINCIPAL!$H$199*(1-(PRINCIPAL!$K$199/100)),IF(AND(PRINCIPAL!$H$199&lt;&gt;"",L717=PRINCIPAL!$L$199),VLOOKUP($AM$711,'Banco de Dados'!$B$4:$J$50,8,FALSE)*PRINCIPAL!$H$199*(1-(PRINCIPAL!$M$199/100)),IF(AND(PRINCIPAL!$H$199&lt;&gt;"",L717=PRINCIPAL!$N$199),VLOOKUP($AM$711,'Banco de Dados'!$B$4:$J$50,8,FALSE)*PRINCIPAL!$H$199*(1-(PRINCIPAL!$O$199/100)),IF(PRINCIPAL!$H$199&lt;&gt;"",VLOOKUP($AM$711,'Banco de Dados'!$B$4:$J$50,8,FALSE)*PRINCIPAL!$H$199,IF(OR(L717=PRINCIPAL!$I$199,L717=PRINCIPAL!$I$199+PRINCIPAL!$I$199,L717=PRINCIPAL!$I$199+PRINCIPAL!$I$199+PRINCIPAL!$I$199),0,IF(L717=PRINCIPAL!$J$199,VLOOKUP($AM$711,'Banco de Dados'!$B$4:$J$50,6,FALSE)*(1-(PRINCIPAL!$K$199/100)),IF(L717=PRINCIPAL!$L$199,VLOOKUP($AM$711,'Banco de Dados'!$B$4:$J$50,6,FALSE)*(1-(PRINCIPAL!$M$199/100)),IF(L717=PRINCIPAL!$N$199,VLOOKUP($AM$711,'Banco de Dados'!$B$4:$J$50,6,FALSE)*(1-(PRINCIPAL!$O$199/100)),VLOOKUP($AM$711,'Banco de Dados'!$B$4:$J$50,6,FALSE)))))))))),"")</f>
        <v/>
      </c>
      <c r="AM717" s="29" t="str">
        <f>IFERROR(AL717*(IFERROR(VLOOKUP($AM$711,'Banco de Dados'!$B$4:$J$50,4,FALSE),"ERRO")),"")</f>
        <v/>
      </c>
      <c r="AN717" s="29" t="str">
        <f t="shared" si="494"/>
        <v/>
      </c>
      <c r="AO717" s="103" t="str">
        <f>IFERROR(AN717*(C717*(PRINCIPAL!$G$199/100))*0.47*(44/12),"")</f>
        <v/>
      </c>
      <c r="AP717" s="111" t="str">
        <f t="shared" si="495"/>
        <v/>
      </c>
      <c r="AQ717" s="30" t="str">
        <f>IFERROR(IF(AND(PRINCIPAL!$H$200&lt;&gt;"",OR(L717=PRINCIPAL!$I$200,L717=PRINCIPAL!$I$200+PRINCIPAL!$I$200,L717=PRINCIPAL!$I$200+PRINCIPAL!$I$200+PRINCIPAL!$I$200)),0,IF(AND(PRINCIPAL!$H$200&lt;&gt;"",L717=PRINCIPAL!$J$200),VLOOKUP($AR$711,'Banco de Dados'!$B$4:$J$50,8,FALSE)*PRINCIPAL!$H$200*(1-(PRINCIPAL!$K$200/100)),IF(AND(PRINCIPAL!$H$200&lt;&gt;"",L717=PRINCIPAL!$L$200),VLOOKUP($AR$711,'Banco de Dados'!$B$4:$J$50,8,FALSE)*PRINCIPAL!$H$200*(1-(PRINCIPAL!$M$200/100)),IF(AND(PRINCIPAL!$H$200&lt;&gt;"",L717=PRINCIPAL!$N$200),VLOOKUP($AR$711,'Banco de Dados'!$B$4:$J$50,8,FALSE)*PRINCIPAL!$H$200*(1-(PRINCIPAL!$O$200/100)),IF(PRINCIPAL!$H$200&lt;&gt;"",VLOOKUP($AR$711,'Banco de Dados'!$B$4:$J$50,8,FALSE)*PRINCIPAL!$H$200,IF(OR(L717=PRINCIPAL!$I$200,L717=PRINCIPAL!$I$200+PRINCIPAL!$I$200,L717=PRINCIPAL!$I$200+PRINCIPAL!$I$200+PRINCIPAL!$I$200),0,IF(L717=PRINCIPAL!$J$200,VLOOKUP($AR$711,'Banco de Dados'!$B$4:$J$50,6,FALSE)*(1-(PRINCIPAL!$K$200/100)),IF(L717=PRINCIPAL!$L$200,VLOOKUP($AR$711,'Banco de Dados'!$B$4:$J$50,6,FALSE)*(1-(PRINCIPAL!$M$200/100)),IF(L717=PRINCIPAL!$N$200,VLOOKUP($AR$711,'Banco de Dados'!$B$4:$J$50,6,FALSE)*(1-(PRINCIPAL!$O$200/100)),VLOOKUP($AR$711,'Banco de Dados'!$B$4:$J$50,6,FALSE)))))))))),"")</f>
        <v/>
      </c>
      <c r="AR717" s="29" t="str">
        <f>IFERROR(AQ717*(IFERROR(VLOOKUP($AR$711,'Banco de Dados'!$B$4:$J$50,4,FALSE),"ERRO")),"")</f>
        <v/>
      </c>
      <c r="AS717" s="29" t="str">
        <f t="shared" si="496"/>
        <v/>
      </c>
      <c r="AT717" s="103" t="str">
        <f>IFERROR(AS717*(C717*(PRINCIPAL!$G$200/100))*0.47*(44/12),"")</f>
        <v/>
      </c>
      <c r="AU717" s="111" t="str">
        <f t="shared" si="497"/>
        <v/>
      </c>
      <c r="AV717" s="30" t="str">
        <f>IFERROR(IF(AND(PRINCIPAL!$H$201&lt;&gt;"",OR(L717=PRINCIPAL!$I$201,L717=PRINCIPAL!$I$201+PRINCIPAL!$I$201,L717=PRINCIPAL!$I$201+PRINCIPAL!$I$201+PRINCIPAL!$I$201)),0,IF(AND(PRINCIPAL!$H$201&lt;&gt;"",L717=PRINCIPAL!$J$201),VLOOKUP($AW$711,'Banco de Dados'!$B$4:$J$50,8,FALSE)*PRINCIPAL!$H$201*(1-(PRINCIPAL!$K$201/100)),IF(AND(PRINCIPAL!$H$201&lt;&gt;"",L717=PRINCIPAL!$L$201),VLOOKUP($AW$711,'Banco de Dados'!$B$4:$J$50,8,FALSE)*PRINCIPAL!$H$201*(1-(PRINCIPAL!$M$201/100)),IF(AND(PRINCIPAL!$H$201&lt;&gt;"",L717=PRINCIPAL!$N$201),VLOOKUP($AW$711,'Banco de Dados'!$B$4:$J$50,8,FALSE)*PRINCIPAL!$H$201*(1-(PRINCIPAL!$O$201/100)),IF(PRINCIPAL!$H$201&lt;&gt;"",VLOOKUP($AW$711,'Banco de Dados'!$B$4:$J$50,8,FALSE)*PRINCIPAL!$H$201,IF(OR(L717=PRINCIPAL!$I$201,L717=PRINCIPAL!$I$201+PRINCIPAL!$I$201,L717=PRINCIPAL!$I$201+PRINCIPAL!$I$201+PRINCIPAL!$I$201),0,IF(L717=PRINCIPAL!$J$201,VLOOKUP($AW$711,'Banco de Dados'!$B$4:$J$50,6,FALSE)*(1-(PRINCIPAL!$K$201/100)),IF(L717=PRINCIPAL!$L$201,VLOOKUP($AW$711,'Banco de Dados'!$B$4:$J$50,6,FALSE)*(1-(PRINCIPAL!$M$201/100)),IF(L717=PRINCIPAL!$N$201,VLOOKUP($AW$711,'Banco de Dados'!$B$4:$J$50,6,FALSE)*(1-(PRINCIPAL!$O$201/100)),VLOOKUP($AW$711,'Banco de Dados'!$B$4:$J$50,6,FALSE)))))))))),"")</f>
        <v/>
      </c>
      <c r="AW717" s="29" t="str">
        <f>IFERROR(AV717*(IFERROR(VLOOKUP($AW$711,'Banco de Dados'!$B$4:$J$50,4,FALSE),"ERRO")),"")</f>
        <v/>
      </c>
      <c r="AX717" s="29" t="str">
        <f t="shared" si="498"/>
        <v/>
      </c>
      <c r="AY717" s="103" t="str">
        <f>IFERROR(AX717*(C717*(PRINCIPAL!$G$201/100))*0.47*(44/12),"")</f>
        <v/>
      </c>
      <c r="AZ717" s="111" t="str">
        <f t="shared" ref="AZ717:AZ748" si="503">IFERROR(AY717+AZ716,"")</f>
        <v/>
      </c>
      <c r="BA717" s="30" t="str">
        <f>IFERROR(IF(AND(PRINCIPAL!$H$192&lt;&gt;"",OR(L717=PRINCIPAL!$I$192,L717=PRINCIPAL!$I$192+PRINCIPAL!$I$192,L717=PRINCIPAL!$I$192+PRINCIPAL!$I$192+PRINCIPAL!$I$192)),0,IF(AND(PRINCIPAL!$H$192&lt;&gt;"",L717=PRINCIPAL!$J$192),VLOOKUP($BB$711,'Banco de Dados'!$B$4:$J$50,8,FALSE)*PRINCIPAL!$H$192*(1-(PRINCIPAL!$K$192/100)),IF(AND(PRINCIPAL!$H$192&lt;&gt;"",L717=PRINCIPAL!$L$192),VLOOKUP($BB$711,'Banco de Dados'!$B$4:$J$50,8,FALSE)*PRINCIPAL!$H$192*(1-(PRINCIPAL!$M$192/100)),IF(AND(PRINCIPAL!$H$192&lt;&gt;"",L717=PRINCIPAL!$N$192),VLOOKUP($BB$711,'Banco de Dados'!$B$4:$J$50,8,FALSE)*PRINCIPAL!$H$192*(1-(PRINCIPAL!$O$192/100)),IF(PRINCIPAL!$H$192&lt;&gt;"",VLOOKUP($BB$711,'Banco de Dados'!$B$4:$J$50,8,FALSE)*PRINCIPAL!$H$192,IF(OR(L717=PRINCIPAL!$I$192,L717=PRINCIPAL!$I$192+PRINCIPAL!$I$192,L717=PRINCIPAL!$I$192+PRINCIPAL!$I$192+PRINCIPAL!$I$192),0,IF(L717=PRINCIPAL!$J$192,VLOOKUP($BB$711,'Banco de Dados'!$B$4:$J$50,6,FALSE)*(1-(PRINCIPAL!$K$192/100)),IF(L717=PRINCIPAL!$L$192,VLOOKUP($BB$711,'Banco de Dados'!$B$4:$J$50,6,FALSE)*(1-(PRINCIPAL!$M$192/100)),IF(L717=PRINCIPAL!$N$192,VLOOKUP($BB$711,'Banco de Dados'!$B$4:$J$50,6,FALSE)*(1-(PRINCIPAL!$O$192/100)),VLOOKUP($BB$711,'Banco de Dados'!$B$4:$J$50,6,FALSE)))))))))),"")</f>
        <v/>
      </c>
      <c r="BB717" s="29" t="str">
        <f>IFERROR(BA717*(IFERROR(VLOOKUP($BB$711,'Banco de Dados'!$B$4:$J$50,4,FALSE),"ERRO")),"")</f>
        <v/>
      </c>
      <c r="BC717" s="29" t="str">
        <f t="shared" ref="BC717:BC748" si="504">IFERROR(BB717+BA717,"")</f>
        <v/>
      </c>
      <c r="BD717" s="103" t="str">
        <f>IFERROR(BC717*(C717*(PRINCIPAL!$G$192/100))*0.47*(44/12),"")</f>
        <v/>
      </c>
      <c r="BE717" s="111" t="str">
        <f t="shared" si="483"/>
        <v/>
      </c>
      <c r="BF717" s="30" t="str">
        <f>IFERROR(IF(AND(PRINCIPAL!$H$203&lt;&gt;"",OR(L717=PRINCIPAL!$I$203,L717=PRINCIPAL!$I$203+PRINCIPAL!$I$203,L717=PRINCIPAL!$I$203+PRINCIPAL!$I$203+PRINCIPAL!$I$203)),0,IF(AND(PRINCIPAL!$H$203&lt;&gt;"",L717=PRINCIPAL!$J$203),VLOOKUP($BG$711,'Banco de Dados'!$B$4:$J$50,8,FALSE)*PRINCIPAL!$H$203*(1-(PRINCIPAL!$K$203/100)),IF(AND(PRINCIPAL!$H$203&lt;&gt;"",L717=PRINCIPAL!$L$203),VLOOKUP($BG$711,'Banco de Dados'!$B$4:$J$50,8,FALSE)*PRINCIPAL!$H$203*(1-(PRINCIPAL!$M$203/100)),IF(AND(PRINCIPAL!$H$203&lt;&gt;"",L717=PRINCIPAL!$N$203),VLOOKUP($BG$711,'Banco de Dados'!$B$4:$J$50,8,FALSE)*PRINCIPAL!$H$203*(1-(PRINCIPAL!$O$203/100)),IF(PRINCIPAL!$H$203&lt;&gt;"",VLOOKUP($BG$711,'Banco de Dados'!$B$4:$J$50,8,FALSE)*PRINCIPAL!$H$203,IF(OR(L717=PRINCIPAL!$I$203,L717=PRINCIPAL!$I$203+PRINCIPAL!$I$203,L717=PRINCIPAL!$I$203+PRINCIPAL!$I$203+PRINCIPAL!$I$203),0,IF(L717=PRINCIPAL!$J$203,VLOOKUP($BG$711,'Banco de Dados'!$B$4:$J$50,6,FALSE)*(1-(PRINCIPAL!$K$203/100)),IF(L717=PRINCIPAL!$L$203,VLOOKUP($BG$711,'Banco de Dados'!$B$4:$J$50,6,FALSE)*(1-(PRINCIPAL!$M$203/100)),IF(L717=PRINCIPAL!$N$203,VLOOKUP($BG$711,'Banco de Dados'!$B$4:$J$50,6,FALSE)*(1-(PRINCIPAL!$O$203/100)),VLOOKUP($BG$711,'Banco de Dados'!$B$4:$J$50,6,FALSE)))))))))),"")</f>
        <v/>
      </c>
      <c r="BG717" s="29" t="str">
        <f>IFERROR(BF717*(IFERROR(VLOOKUP($BG$711,'Banco de Dados'!$B$4:$J$50,4,FALSE),"ERRO")),"")</f>
        <v/>
      </c>
      <c r="BH717" s="29" t="str">
        <f t="shared" si="499"/>
        <v/>
      </c>
      <c r="BI717" s="103" t="str">
        <f>IFERROR(BH717*(C717*(PRINCIPAL!$G$203/100))*0.47*(44/12),"")</f>
        <v/>
      </c>
      <c r="BJ717" s="102" t="str">
        <f t="shared" si="484"/>
        <v/>
      </c>
    </row>
    <row r="718" spans="2:62" ht="12.75" customHeight="1" x14ac:dyDescent="0.3">
      <c r="B718" s="326">
        <f t="shared" si="485"/>
        <v>2025</v>
      </c>
      <c r="C718" s="340"/>
      <c r="D718" s="1"/>
      <c r="E718" s="116">
        <v>5</v>
      </c>
      <c r="F718" s="24" t="str">
        <f>IFERROR(VLOOKUP($G$711,'Banco de Dados'!$B$4:$J$50,6,FALSE),"")</f>
        <v/>
      </c>
      <c r="G718" s="25" t="str">
        <f>IFERROR(F718*(IFERROR(VLOOKUP($G$711,'Banco de Dados'!$B$4:$J$50,4,FALSE),"ERRO")),"")</f>
        <v/>
      </c>
      <c r="H718" s="25" t="str">
        <f t="shared" si="486"/>
        <v/>
      </c>
      <c r="I718" s="103" t="str">
        <f t="shared" si="487"/>
        <v/>
      </c>
      <c r="J718" s="117" t="str">
        <f t="shared" si="488"/>
        <v/>
      </c>
      <c r="K718" s="1"/>
      <c r="L718" s="91">
        <v>5</v>
      </c>
      <c r="M718" s="24" t="str">
        <f>IFERROR(IF(AND(PRINCIPAL!$H$194&lt;&gt;"",OR(L718=PRINCIPAL!$I$194,L718=PRINCIPAL!$I$194+PRINCIPAL!$I$194,L718=PRINCIPAL!$I$194+PRINCIPAL!$I$194+PRINCIPAL!$I$194)),0,IF(AND(PRINCIPAL!$H$194&lt;&gt;"",L718=PRINCIPAL!$J$194),VLOOKUP($N$711,'Banco de Dados'!$B$4:$J$50,8,FALSE)*PRINCIPAL!$H$194*(1-(PRINCIPAL!$K$194/100)),IF(AND(PRINCIPAL!$H$194&lt;&gt;"",L718=PRINCIPAL!$L$194),VLOOKUP($N$711,'Banco de Dados'!$B$4:$J$50,8,FALSE)*PRINCIPAL!$H$194*(1-(PRINCIPAL!$M$194/100)),IF(AND(PRINCIPAL!$H$194&lt;&gt;"",L718=PRINCIPAL!$N$194),VLOOKUP($N$711,'Banco de Dados'!$B$4:$J$50,8,FALSE)*PRINCIPAL!$H$194*(1-(PRINCIPAL!$O$194/100)),IF(PRINCIPAL!$H$194&lt;&gt;"",VLOOKUP($N$711,'Banco de Dados'!$B$4:$J$50,8,FALSE)*PRINCIPAL!$H$194,IF(OR(L718=PRINCIPAL!$I$194,L718=PRINCIPAL!$I$194+PRINCIPAL!$I$194,L718=PRINCIPAL!$I$194+PRINCIPAL!$I$194+PRINCIPAL!$I$194),0,IF(L718=PRINCIPAL!$J$194,VLOOKUP($N$711,'Banco de Dados'!$B$4:$J$50,6,FALSE)*(1-(PRINCIPAL!$K$194/100)),IF(L718=PRINCIPAL!$L$194,VLOOKUP($N$711,'Banco de Dados'!$B$4:$J$50,6,FALSE)*(1-(PRINCIPAL!$M$194/100)),IF(L718=PRINCIPAL!$N$194,VLOOKUP($N$711,'Banco de Dados'!$B$4:$J$50,6,FALSE)*(1-(PRINCIPAL!$O$194/100)),VLOOKUP($N$711,'Banco de Dados'!$B$4:$J$50,6,FALSE)))))))))),"")</f>
        <v/>
      </c>
      <c r="N718" s="25" t="str">
        <f>IFERROR(M718*(IFERROR(VLOOKUP($N$711,'Banco de Dados'!$B$4:$J$50,4,FALSE),"ERRO")),"")</f>
        <v/>
      </c>
      <c r="O718" s="25" t="str">
        <f t="shared" si="489"/>
        <v/>
      </c>
      <c r="P718" s="103" t="str">
        <f>IFERROR(O718*(C718*(PRINCIPAL!$G$194/100))*0.47*(44/12),"")</f>
        <v/>
      </c>
      <c r="Q718" s="107" t="str">
        <f>IFERROR(Q717+P718,"")</f>
        <v/>
      </c>
      <c r="R718" s="29" t="str">
        <f>IFERROR(IF(AND(PRINCIPAL!$H$195&lt;&gt;"",OR(L718=PRINCIPAL!$I$195,L718=PRINCIPAL!$I$195+PRINCIPAL!$I$195,L718=PRINCIPAL!$I$195+PRINCIPAL!$I$195+PRINCIPAL!$I$195)),0,IF(AND(PRINCIPAL!$H$195&lt;&gt;"",L718=PRINCIPAL!$J$195),VLOOKUP($S$711,'Banco de Dados'!$B$4:$J$50,8,FALSE)*PRINCIPAL!$H$195*(1-(PRINCIPAL!$K$195/100)),IF(AND(PRINCIPAL!$H$195&lt;&gt;"",L718=PRINCIPAL!$L$195),VLOOKUP($S$711,'Banco de Dados'!$B$4:$J$50,8,FALSE)*PRINCIPAL!$H$195*(1-(PRINCIPAL!$M$195/100)),IF(AND(PRINCIPAL!$H$195&lt;&gt;"",L718=PRINCIPAL!$N$195),VLOOKUP($S$711,'Banco de Dados'!$B$4:$J$50,8,FALSE)*PRINCIPAL!$H$195*(1-(PRINCIPAL!$O$195/100)),IF(PRINCIPAL!$H$195&lt;&gt;"",VLOOKUP($S$711,'Banco de Dados'!$B$4:$J$50,8,FALSE)*PRINCIPAL!$H$195,IF(OR(L718=PRINCIPAL!$I$195,L718=PRINCIPAL!$I$195+PRINCIPAL!$I$195,L718=PRINCIPAL!$I$195+PRINCIPAL!$I$195+PRINCIPAL!$I$195),0,IF(L718=PRINCIPAL!$J$195,VLOOKUP($S$711,'Banco de Dados'!$B$4:$J$50,6,FALSE)*(1-(PRINCIPAL!$K$195/100)),IF(L718=PRINCIPAL!$L$195,VLOOKUP($S$711,'Banco de Dados'!$B$4:$J$50,6,FALSE)*(1-(PRINCIPAL!$M$195/100)),IF(L718=PRINCIPAL!$N$195,VLOOKUP($S$711,'Banco de Dados'!$B$4:$J$50,6,FALSE)*(1-(PRINCIPAL!$O$195/100)),VLOOKUP($S$711,'Banco de Dados'!$B$4:$J$50,6,FALSE)))))))))),"")</f>
        <v/>
      </c>
      <c r="S718" s="29" t="str">
        <f>IFERROR(R718*(IFERROR(VLOOKUP($S$711,'Banco de Dados'!$B$4:$J$50,4,FALSE),"ERRO")),"")</f>
        <v/>
      </c>
      <c r="T718" s="29" t="str">
        <f t="shared" si="490"/>
        <v/>
      </c>
      <c r="U718" s="103" t="str">
        <f>IFERROR(T718*(C718*(PRINCIPAL!$G$195/100))*0.47*(44/12),"")</f>
        <v/>
      </c>
      <c r="V718" s="103" t="str">
        <f t="shared" si="482"/>
        <v/>
      </c>
      <c r="W718" s="30" t="str">
        <f>IFERROR(IF(AND(PRINCIPAL!$H$196&lt;&gt;"",OR(L718=PRINCIPAL!$I$196,L718=PRINCIPAL!$I$196+PRINCIPAL!$I$196,L718=PRINCIPAL!$I$196+PRINCIPAL!$I$196+PRINCIPAL!$I$196)),0,IF(AND(PRINCIPAL!$H$196&lt;&gt;"",L718=PRINCIPAL!$J$196),VLOOKUP($X$711,'Banco de Dados'!$B$4:$J$50,8,FALSE)*PRINCIPAL!$H$196*(1-(PRINCIPAL!$K$196/100)),IF(AND(PRINCIPAL!$H$196&lt;&gt;"",L718=PRINCIPAL!$L$196),VLOOKUP($X$711,'Banco de Dados'!$B$4:$J$50,8,FALSE)*PRINCIPAL!$H$196*(1-(PRINCIPAL!$M$196/100)),IF(AND(PRINCIPAL!$H$196&lt;&gt;"",L718=PRINCIPAL!$N$196),VLOOKUP($X$711,'Banco de Dados'!$B$4:$J$50,8,FALSE)*PRINCIPAL!$H$196*(1-(PRINCIPAL!$O$196/100)),IF(PRINCIPAL!$H$196&lt;&gt;"",VLOOKUP($X$711,'Banco de Dados'!$B$4:$J$50,8,FALSE)*PRINCIPAL!$H$196,IF(OR(L718=PRINCIPAL!$I$196,L718=PRINCIPAL!$I$196+PRINCIPAL!$I$196,L718=PRINCIPAL!$I$196+PRINCIPAL!$I$196+PRINCIPAL!$I$196),0,IF(L718=PRINCIPAL!$J$196,VLOOKUP($X$711,'Banco de Dados'!$B$4:$J$50,6,FALSE)*(1-(PRINCIPAL!$K$196/100)),IF(L718=PRINCIPAL!$L$196,VLOOKUP($X$711,'Banco de Dados'!$B$4:$J$50,6,FALSE)*(1-(PRINCIPAL!$M$196/100)),IF(L718=PRINCIPAL!$N$196,VLOOKUP($X$711,'Banco de Dados'!$B$4:$J$50,6,FALSE)*(1-(PRINCIPAL!$O$196/100)),VLOOKUP($X$711,'Banco de Dados'!$B$4:$J$50,6,FALSE)))))))))),"")</f>
        <v/>
      </c>
      <c r="X718" s="29" t="str">
        <f>IFERROR(W718*(IFERROR(VLOOKUP($X$711,'Banco de Dados'!$B$4:$J$50,4,FALSE),"ERRO")),"")</f>
        <v/>
      </c>
      <c r="Y718" s="29" t="str">
        <f t="shared" si="500"/>
        <v/>
      </c>
      <c r="Z718" s="103" t="str">
        <f>IFERROR(Y718*(C718*(PRINCIPAL!$G$196/100))*0.47*(44/12),"")</f>
        <v/>
      </c>
      <c r="AA718" s="111" t="str">
        <f t="shared" si="501"/>
        <v/>
      </c>
      <c r="AB718" s="30" t="str">
        <f>IFERROR(IF(AND(PRINCIPAL!$H$197&lt;&gt;"",OR(L718=PRINCIPAL!$I$197,L718=PRINCIPAL!$I$197+PRINCIPAL!$I$197,L718=PRINCIPAL!$I$197+PRINCIPAL!$I$197+PRINCIPAL!$I$197)),0,IF(AND(PRINCIPAL!$H$197&lt;&gt;"",L718=PRINCIPAL!$J$197),VLOOKUP($AC$711,'Banco de Dados'!$B$4:$J$50,8,FALSE)*PRINCIPAL!$H$197*(1-(PRINCIPAL!$K$197/100)),IF(AND(PRINCIPAL!$H$197&lt;&gt;"",L718=PRINCIPAL!$L$197),VLOOKUP($AC$711,'Banco de Dados'!$B$4:$J$50,8,FALSE)*PRINCIPAL!$H$197*(1-(PRINCIPAL!$M$197/100)),IF(AND(PRINCIPAL!$H$197&lt;&gt;"",L718=PRINCIPAL!$N$197),VLOOKUP($AC$711,'Banco de Dados'!$B$4:$J$50,8,FALSE)*PRINCIPAL!$H$197*(1-(PRINCIPAL!$O$197/100)),IF(PRINCIPAL!$H$197&lt;&gt;"",VLOOKUP($AC$711,'Banco de Dados'!$B$4:$J$50,8,FALSE)*PRINCIPAL!$H$197,IF(OR(L718=PRINCIPAL!$I$197,L718=PRINCIPAL!$I$197+PRINCIPAL!$I$197,L718=PRINCIPAL!$I$197+PRINCIPAL!$I$197+PRINCIPAL!$I$197),0,IF(L718=PRINCIPAL!$J$197,VLOOKUP($AC$711,'Banco de Dados'!$B$4:$J$50,6,FALSE)*(1-(PRINCIPAL!$K$197/100)),IF(L718=PRINCIPAL!$L$197,VLOOKUP($AC$711,'Banco de Dados'!$B$4:$J$50,6,FALSE)*(1-(PRINCIPAL!$M$197/100)),IF(L718=PRINCIPAL!$N$197,VLOOKUP($AC$711,'Banco de Dados'!$B$4:$J$50,6,FALSE)*(1-(PRINCIPAL!$O$197/100)),VLOOKUP($AC$711,'Banco de Dados'!$B$4:$J$50,6,FALSE)))))))))),"")</f>
        <v/>
      </c>
      <c r="AC718" s="29" t="str">
        <f>IFERROR(AB718*(IFERROR(VLOOKUP($AC$711,'Banco de Dados'!$B$4:$J$50,4,FALSE),"ERRO")),"")</f>
        <v/>
      </c>
      <c r="AD718" s="29" t="str">
        <f t="shared" si="491"/>
        <v/>
      </c>
      <c r="AE718" s="103" t="str">
        <f>IFERROR(AD718*(C718*(PRINCIPAL!$G$197/100))*0.47*(44/12),"")</f>
        <v/>
      </c>
      <c r="AF718" s="111" t="str">
        <f t="shared" si="492"/>
        <v/>
      </c>
      <c r="AG718" s="30" t="str">
        <f>IFERROR(IF(AND(PRINCIPAL!$H$198&lt;&gt;"",OR(L718=PRINCIPAL!$I$198,L718=PRINCIPAL!$I$198+PRINCIPAL!$I$198,L718=PRINCIPAL!$I$198+PRINCIPAL!$I$198+PRINCIPAL!$I$198)),0,IF(AND(PRINCIPAL!$H$198&lt;&gt;"",L718=PRINCIPAL!$J$198),VLOOKUP($AH$711,'Banco de Dados'!$B$4:$J$50,8,FALSE)*PRINCIPAL!$H$198*(1-(PRINCIPAL!$K$198/100)),IF(AND(PRINCIPAL!$H$198&lt;&gt;"",L718=PRINCIPAL!$L$198),VLOOKUP($AH$711,'Banco de Dados'!$B$4:$J$50,8,FALSE)*PRINCIPAL!$H$198*(1-(PRINCIPAL!$M$198/100)),IF(AND(PRINCIPAL!$H$198&lt;&gt;"",L718=PRINCIPAL!$N$198),VLOOKUP($AH$711,'Banco de Dados'!$B$4:$J$50,8,FALSE)*PRINCIPAL!$H$198*(1-(PRINCIPAL!$O$198/100)),IF(PRINCIPAL!$H$198&lt;&gt;"",VLOOKUP($AH$711,'Banco de Dados'!$B$4:$J$50,8,FALSE)*PRINCIPAL!$H$198,IF(OR(L718=PRINCIPAL!$I$198,L718=PRINCIPAL!$I$198+PRINCIPAL!$I$198,L718=PRINCIPAL!$I$198+PRINCIPAL!$I$198+PRINCIPAL!$I$198),0,IF(L718=PRINCIPAL!$J$198,VLOOKUP($AH$711,'Banco de Dados'!$B$4:$J$50,6,FALSE)*(1-(PRINCIPAL!$K$198/100)),IF(L718=PRINCIPAL!$L$198,VLOOKUP($AH$711,'Banco de Dados'!$B$4:$J$50,6,FALSE)*(1-(PRINCIPAL!$M$198/100)),IF(L718=PRINCIPAL!$N$198,VLOOKUP($AH$711,'Banco de Dados'!$B$4:$J$50,6,FALSE)*(1-(PRINCIPAL!$O$198/100)),VLOOKUP($AH$711,'Banco de Dados'!$B$4:$J$50,6,FALSE)))))))))),"")</f>
        <v/>
      </c>
      <c r="AH718" s="29" t="str">
        <f>IFERROR(AG718*(IFERROR(VLOOKUP($AH$711,'Banco de Dados'!$B$4:$J$50,4,FALSE),"ERRO")),"")</f>
        <v/>
      </c>
      <c r="AI718" s="29" t="str">
        <f t="shared" si="493"/>
        <v/>
      </c>
      <c r="AJ718" s="103" t="str">
        <f>IFERROR(AI718*(C718*(PRINCIPAL!$G$198/100))*0.47*(44/12),"")</f>
        <v/>
      </c>
      <c r="AK718" s="111" t="str">
        <f t="shared" si="502"/>
        <v/>
      </c>
      <c r="AL718" s="30" t="str">
        <f>IFERROR(IF(AND(PRINCIPAL!$H$199&lt;&gt;"",OR(L718=PRINCIPAL!$I$199,L718=PRINCIPAL!$I$199+PRINCIPAL!$I$199,L718=PRINCIPAL!$I$199+PRINCIPAL!$I$199+PRINCIPAL!$I$199)),0,IF(AND(PRINCIPAL!$H$199&lt;&gt;"",L718=PRINCIPAL!$J$199),VLOOKUP($AM$711,'Banco de Dados'!$B$4:$J$50,8,FALSE)*PRINCIPAL!$H$199*(1-(PRINCIPAL!$K$199/100)),IF(AND(PRINCIPAL!$H$199&lt;&gt;"",L718=PRINCIPAL!$L$199),VLOOKUP($AM$711,'Banco de Dados'!$B$4:$J$50,8,FALSE)*PRINCIPAL!$H$199*(1-(PRINCIPAL!$M$199/100)),IF(AND(PRINCIPAL!$H$199&lt;&gt;"",L718=PRINCIPAL!$N$199),VLOOKUP($AM$711,'Banco de Dados'!$B$4:$J$50,8,FALSE)*PRINCIPAL!$H$199*(1-(PRINCIPAL!$O$199/100)),IF(PRINCIPAL!$H$199&lt;&gt;"",VLOOKUP($AM$711,'Banco de Dados'!$B$4:$J$50,8,FALSE)*PRINCIPAL!$H$199,IF(OR(L718=PRINCIPAL!$I$199,L718=PRINCIPAL!$I$199+PRINCIPAL!$I$199,L718=PRINCIPAL!$I$199+PRINCIPAL!$I$199+PRINCIPAL!$I$199),0,IF(L718=PRINCIPAL!$J$199,VLOOKUP($AM$711,'Banco de Dados'!$B$4:$J$50,6,FALSE)*(1-(PRINCIPAL!$K$199/100)),IF(L718=PRINCIPAL!$L$199,VLOOKUP($AM$711,'Banco de Dados'!$B$4:$J$50,6,FALSE)*(1-(PRINCIPAL!$M$199/100)),IF(L718=PRINCIPAL!$N$199,VLOOKUP($AM$711,'Banco de Dados'!$B$4:$J$50,6,FALSE)*(1-(PRINCIPAL!$O$199/100)),VLOOKUP($AM$711,'Banco de Dados'!$B$4:$J$50,6,FALSE)))))))))),"")</f>
        <v/>
      </c>
      <c r="AM718" s="29" t="str">
        <f>IFERROR(AL718*(IFERROR(VLOOKUP($AM$711,'Banco de Dados'!$B$4:$J$50,4,FALSE),"ERRO")),"")</f>
        <v/>
      </c>
      <c r="AN718" s="29" t="str">
        <f t="shared" si="494"/>
        <v/>
      </c>
      <c r="AO718" s="103" t="str">
        <f>IFERROR(AN718*(C718*(PRINCIPAL!$G$199/100))*0.47*(44/12),"")</f>
        <v/>
      </c>
      <c r="AP718" s="111" t="str">
        <f t="shared" si="495"/>
        <v/>
      </c>
      <c r="AQ718" s="30" t="str">
        <f>IFERROR(IF(AND(PRINCIPAL!$H$200&lt;&gt;"",OR(L718=PRINCIPAL!$I$200,L718=PRINCIPAL!$I$200+PRINCIPAL!$I$200,L718=PRINCIPAL!$I$200+PRINCIPAL!$I$200+PRINCIPAL!$I$200)),0,IF(AND(PRINCIPAL!$H$200&lt;&gt;"",L718=PRINCIPAL!$J$200),VLOOKUP($AR$711,'Banco de Dados'!$B$4:$J$50,8,FALSE)*PRINCIPAL!$H$200*(1-(PRINCIPAL!$K$200/100)),IF(AND(PRINCIPAL!$H$200&lt;&gt;"",L718=PRINCIPAL!$L$200),VLOOKUP($AR$711,'Banco de Dados'!$B$4:$J$50,8,FALSE)*PRINCIPAL!$H$200*(1-(PRINCIPAL!$M$200/100)),IF(AND(PRINCIPAL!$H$200&lt;&gt;"",L718=PRINCIPAL!$N$200),VLOOKUP($AR$711,'Banco de Dados'!$B$4:$J$50,8,FALSE)*PRINCIPAL!$H$200*(1-(PRINCIPAL!$O$200/100)),IF(PRINCIPAL!$H$200&lt;&gt;"",VLOOKUP($AR$711,'Banco de Dados'!$B$4:$J$50,8,FALSE)*PRINCIPAL!$H$200,IF(OR(L718=PRINCIPAL!$I$200,L718=PRINCIPAL!$I$200+PRINCIPAL!$I$200,L718=PRINCIPAL!$I$200+PRINCIPAL!$I$200+PRINCIPAL!$I$200),0,IF(L718=PRINCIPAL!$J$200,VLOOKUP($AR$711,'Banco de Dados'!$B$4:$J$50,6,FALSE)*(1-(PRINCIPAL!$K$200/100)),IF(L718=PRINCIPAL!$L$200,VLOOKUP($AR$711,'Banco de Dados'!$B$4:$J$50,6,FALSE)*(1-(PRINCIPAL!$M$200/100)),IF(L718=PRINCIPAL!$N$200,VLOOKUP($AR$711,'Banco de Dados'!$B$4:$J$50,6,FALSE)*(1-(PRINCIPAL!$O$200/100)),VLOOKUP($AR$711,'Banco de Dados'!$B$4:$J$50,6,FALSE)))))))))),"")</f>
        <v/>
      </c>
      <c r="AR718" s="29" t="str">
        <f>IFERROR(AQ718*(IFERROR(VLOOKUP($AR$711,'Banco de Dados'!$B$4:$J$50,4,FALSE),"ERRO")),"")</f>
        <v/>
      </c>
      <c r="AS718" s="29" t="str">
        <f t="shared" si="496"/>
        <v/>
      </c>
      <c r="AT718" s="103" t="str">
        <f>IFERROR(AS718*(C718*(PRINCIPAL!$G$200/100))*0.47*(44/12),"")</f>
        <v/>
      </c>
      <c r="AU718" s="111" t="str">
        <f t="shared" si="497"/>
        <v/>
      </c>
      <c r="AV718" s="30" t="str">
        <f>IFERROR(IF(AND(PRINCIPAL!$H$201&lt;&gt;"",OR(L718=PRINCIPAL!$I$201,L718=PRINCIPAL!$I$201+PRINCIPAL!$I$201,L718=PRINCIPAL!$I$201+PRINCIPAL!$I$201+PRINCIPAL!$I$201)),0,IF(AND(PRINCIPAL!$H$201&lt;&gt;"",L718=PRINCIPAL!$J$201),VLOOKUP($AW$711,'Banco de Dados'!$B$4:$J$50,8,FALSE)*PRINCIPAL!$H$201*(1-(PRINCIPAL!$K$201/100)),IF(AND(PRINCIPAL!$H$201&lt;&gt;"",L718=PRINCIPAL!$L$201),VLOOKUP($AW$711,'Banco de Dados'!$B$4:$J$50,8,FALSE)*PRINCIPAL!$H$201*(1-(PRINCIPAL!$M$201/100)),IF(AND(PRINCIPAL!$H$201&lt;&gt;"",L718=PRINCIPAL!$N$201),VLOOKUP($AW$711,'Banco de Dados'!$B$4:$J$50,8,FALSE)*PRINCIPAL!$H$201*(1-(PRINCIPAL!$O$201/100)),IF(PRINCIPAL!$H$201&lt;&gt;"",VLOOKUP($AW$711,'Banco de Dados'!$B$4:$J$50,8,FALSE)*PRINCIPAL!$H$201,IF(OR(L718=PRINCIPAL!$I$201,L718=PRINCIPAL!$I$201+PRINCIPAL!$I$201,L718=PRINCIPAL!$I$201+PRINCIPAL!$I$201+PRINCIPAL!$I$201),0,IF(L718=PRINCIPAL!$J$201,VLOOKUP($AW$711,'Banco de Dados'!$B$4:$J$50,6,FALSE)*(1-(PRINCIPAL!$K$201/100)),IF(L718=PRINCIPAL!$L$201,VLOOKUP($AW$711,'Banco de Dados'!$B$4:$J$50,6,FALSE)*(1-(PRINCIPAL!$M$201/100)),IF(L718=PRINCIPAL!$N$201,VLOOKUP($AW$711,'Banco de Dados'!$B$4:$J$50,6,FALSE)*(1-(PRINCIPAL!$O$201/100)),VLOOKUP($AW$711,'Banco de Dados'!$B$4:$J$50,6,FALSE)))))))))),"")</f>
        <v/>
      </c>
      <c r="AW718" s="29" t="str">
        <f>IFERROR(AV718*(IFERROR(VLOOKUP($AW$711,'Banco de Dados'!$B$4:$J$50,4,FALSE),"ERRO")),"")</f>
        <v/>
      </c>
      <c r="AX718" s="29" t="str">
        <f t="shared" si="498"/>
        <v/>
      </c>
      <c r="AY718" s="103" t="str">
        <f>IFERROR(AX718*(C718*(PRINCIPAL!$G$201/100))*0.47*(44/12),"")</f>
        <v/>
      </c>
      <c r="AZ718" s="111" t="str">
        <f t="shared" si="503"/>
        <v/>
      </c>
      <c r="BA718" s="30" t="str">
        <f>IFERROR(IF(AND(PRINCIPAL!$H$192&lt;&gt;"",OR(L718=PRINCIPAL!$I$192,L718=PRINCIPAL!$I$192+PRINCIPAL!$I$192,L718=PRINCIPAL!$I$192+PRINCIPAL!$I$192+PRINCIPAL!$I$192)),0,IF(AND(PRINCIPAL!$H$192&lt;&gt;"",L718=PRINCIPAL!$J$192),VLOOKUP($BB$711,'Banco de Dados'!$B$4:$J$50,8,FALSE)*PRINCIPAL!$H$192*(1-(PRINCIPAL!$K$192/100)),IF(AND(PRINCIPAL!$H$192&lt;&gt;"",L718=PRINCIPAL!$L$192),VLOOKUP($BB$711,'Banco de Dados'!$B$4:$J$50,8,FALSE)*PRINCIPAL!$H$192*(1-(PRINCIPAL!$M$192/100)),IF(AND(PRINCIPAL!$H$192&lt;&gt;"",L718=PRINCIPAL!$N$192),VLOOKUP($BB$711,'Banco de Dados'!$B$4:$J$50,8,FALSE)*PRINCIPAL!$H$192*(1-(PRINCIPAL!$O$192/100)),IF(PRINCIPAL!$H$192&lt;&gt;"",VLOOKUP($BB$711,'Banco de Dados'!$B$4:$J$50,8,FALSE)*PRINCIPAL!$H$192,IF(OR(L718=PRINCIPAL!$I$192,L718=PRINCIPAL!$I$192+PRINCIPAL!$I$192,L718=PRINCIPAL!$I$192+PRINCIPAL!$I$192+PRINCIPAL!$I$192),0,IF(L718=PRINCIPAL!$J$192,VLOOKUP($BB$711,'Banco de Dados'!$B$4:$J$50,6,FALSE)*(1-(PRINCIPAL!$K$192/100)),IF(L718=PRINCIPAL!$L$192,VLOOKUP($BB$711,'Banco de Dados'!$B$4:$J$50,6,FALSE)*(1-(PRINCIPAL!$M$192/100)),IF(L718=PRINCIPAL!$N$192,VLOOKUP($BB$711,'Banco de Dados'!$B$4:$J$50,6,FALSE)*(1-(PRINCIPAL!$O$192/100)),VLOOKUP($BB$711,'Banco de Dados'!$B$4:$J$50,6,FALSE)))))))))),"")</f>
        <v/>
      </c>
      <c r="BB718" s="29" t="str">
        <f>IFERROR(BA718*(IFERROR(VLOOKUP($BB$711,'Banco de Dados'!$B$4:$J$50,4,FALSE),"ERRO")),"")</f>
        <v/>
      </c>
      <c r="BC718" s="29" t="str">
        <f t="shared" si="504"/>
        <v/>
      </c>
      <c r="BD718" s="103" t="str">
        <f>IFERROR(BC718*(C718*(PRINCIPAL!$G$192/100))*0.47*(44/12),"")</f>
        <v/>
      </c>
      <c r="BE718" s="111" t="str">
        <f t="shared" si="483"/>
        <v/>
      </c>
      <c r="BF718" s="30" t="str">
        <f>IFERROR(IF(AND(PRINCIPAL!$H$203&lt;&gt;"",OR(L718=PRINCIPAL!$I$203,L718=PRINCIPAL!$I$203+PRINCIPAL!$I$203,L718=PRINCIPAL!$I$203+PRINCIPAL!$I$203+PRINCIPAL!$I$203)),0,IF(AND(PRINCIPAL!$H$203&lt;&gt;"",L718=PRINCIPAL!$J$203),VLOOKUP($BG$711,'Banco de Dados'!$B$4:$J$50,8,FALSE)*PRINCIPAL!$H$203*(1-(PRINCIPAL!$K$203/100)),IF(AND(PRINCIPAL!$H$203&lt;&gt;"",L718=PRINCIPAL!$L$203),VLOOKUP($BG$711,'Banco de Dados'!$B$4:$J$50,8,FALSE)*PRINCIPAL!$H$203*(1-(PRINCIPAL!$M$203/100)),IF(AND(PRINCIPAL!$H$203&lt;&gt;"",L718=PRINCIPAL!$N$203),VLOOKUP($BG$711,'Banco de Dados'!$B$4:$J$50,8,FALSE)*PRINCIPAL!$H$203*(1-(PRINCIPAL!$O$203/100)),IF(PRINCIPAL!$H$203&lt;&gt;"",VLOOKUP($BG$711,'Banco de Dados'!$B$4:$J$50,8,FALSE)*PRINCIPAL!$H$203,IF(OR(L718=PRINCIPAL!$I$203,L718=PRINCIPAL!$I$203+PRINCIPAL!$I$203,L718=PRINCIPAL!$I$203+PRINCIPAL!$I$203+PRINCIPAL!$I$203),0,IF(L718=PRINCIPAL!$J$203,VLOOKUP($BG$711,'Banco de Dados'!$B$4:$J$50,6,FALSE)*(1-(PRINCIPAL!$K$203/100)),IF(L718=PRINCIPAL!$L$203,VLOOKUP($BG$711,'Banco de Dados'!$B$4:$J$50,6,FALSE)*(1-(PRINCIPAL!$M$203/100)),IF(L718=PRINCIPAL!$N$203,VLOOKUP($BG$711,'Banco de Dados'!$B$4:$J$50,6,FALSE)*(1-(PRINCIPAL!$O$203/100)),VLOOKUP($BG$711,'Banco de Dados'!$B$4:$J$50,6,FALSE)))))))))),"")</f>
        <v/>
      </c>
      <c r="BG718" s="29" t="str">
        <f>IFERROR(BF718*(IFERROR(VLOOKUP($BG$711,'Banco de Dados'!$B$4:$J$50,4,FALSE),"ERRO")),"")</f>
        <v/>
      </c>
      <c r="BH718" s="29" t="str">
        <f t="shared" si="499"/>
        <v/>
      </c>
      <c r="BI718" s="103" t="str">
        <f>IFERROR(BH718*(C718*(PRINCIPAL!$G$203/100))*0.47*(44/12),"")</f>
        <v/>
      </c>
      <c r="BJ718" s="102" t="str">
        <f t="shared" si="484"/>
        <v/>
      </c>
    </row>
    <row r="719" spans="2:62" ht="12.75" customHeight="1" x14ac:dyDescent="0.3">
      <c r="B719" s="326">
        <f t="shared" si="485"/>
        <v>2026</v>
      </c>
      <c r="C719" s="340"/>
      <c r="D719" s="1"/>
      <c r="E719" s="116">
        <v>6</v>
      </c>
      <c r="F719" s="24" t="str">
        <f>IFERROR(VLOOKUP($G$711,'Banco de Dados'!$B$4:$J$50,6,FALSE),"")</f>
        <v/>
      </c>
      <c r="G719" s="25" t="str">
        <f>IFERROR(F719*(IFERROR(VLOOKUP($G$711,'Banco de Dados'!$B$4:$J$50,4,FALSE),"ERRO")),"")</f>
        <v/>
      </c>
      <c r="H719" s="25" t="str">
        <f t="shared" si="486"/>
        <v/>
      </c>
      <c r="I719" s="103" t="str">
        <f t="shared" si="487"/>
        <v/>
      </c>
      <c r="J719" s="117" t="str">
        <f t="shared" si="488"/>
        <v/>
      </c>
      <c r="K719" s="1"/>
      <c r="L719" s="91">
        <v>6</v>
      </c>
      <c r="M719" s="24" t="str">
        <f>IFERROR(IF(AND(PRINCIPAL!$H$194&lt;&gt;"",OR(L719=PRINCIPAL!$I$194,L719=PRINCIPAL!$I$194+PRINCIPAL!$I$194,L719=PRINCIPAL!$I$194+PRINCIPAL!$I$194+PRINCIPAL!$I$194)),0,IF(AND(PRINCIPAL!$H$194&lt;&gt;"",L719=PRINCIPAL!$J$194),VLOOKUP($N$711,'Banco de Dados'!$B$4:$J$50,8,FALSE)*PRINCIPAL!$H$194*(1-(PRINCIPAL!$K$194/100)),IF(AND(PRINCIPAL!$H$194&lt;&gt;"",L719=PRINCIPAL!$L$194),VLOOKUP($N$711,'Banco de Dados'!$B$4:$J$50,8,FALSE)*PRINCIPAL!$H$194*(1-(PRINCIPAL!$M$194/100)),IF(AND(PRINCIPAL!$H$194&lt;&gt;"",L719=PRINCIPAL!$N$194),VLOOKUP($N$711,'Banco de Dados'!$B$4:$J$50,8,FALSE)*PRINCIPAL!$H$194*(1-(PRINCIPAL!$O$194/100)),IF(PRINCIPAL!$H$194&lt;&gt;"",VLOOKUP($N$711,'Banco de Dados'!$B$4:$J$50,8,FALSE)*PRINCIPAL!$H$194,IF(OR(L719=PRINCIPAL!$I$194,L719=PRINCIPAL!$I$194+PRINCIPAL!$I$194,L719=PRINCIPAL!$I$194+PRINCIPAL!$I$194+PRINCIPAL!$I$194),0,IF(L719=PRINCIPAL!$J$194,VLOOKUP($N$711,'Banco de Dados'!$B$4:$J$50,6,FALSE)*(1-(PRINCIPAL!$K$194/100)),IF(L719=PRINCIPAL!$L$194,VLOOKUP($N$711,'Banco de Dados'!$B$4:$J$50,6,FALSE)*(1-(PRINCIPAL!$M$194/100)),IF(L719=PRINCIPAL!$N$194,VLOOKUP($N$711,'Banco de Dados'!$B$4:$J$50,6,FALSE)*(1-(PRINCIPAL!$O$194/100)),VLOOKUP($N$711,'Banco de Dados'!$B$4:$J$50,6,FALSE)))))))))),"")</f>
        <v/>
      </c>
      <c r="N719" s="25" t="str">
        <f>IFERROR(M719*(IFERROR(VLOOKUP($N$711,'Banco de Dados'!$B$4:$J$50,4,FALSE),"ERRO")),"")</f>
        <v/>
      </c>
      <c r="O719" s="25" t="str">
        <f t="shared" si="489"/>
        <v/>
      </c>
      <c r="P719" s="103" t="str">
        <f>IFERROR(O719*(C719*(PRINCIPAL!$G$194/100))*0.47*(44/12),"")</f>
        <v/>
      </c>
      <c r="Q719" s="107" t="str">
        <f t="shared" ref="Q719:Q729" si="505">IFERROR(Q718+P719,"")</f>
        <v/>
      </c>
      <c r="R719" s="29" t="str">
        <f>IFERROR(IF(AND(PRINCIPAL!$H$195&lt;&gt;"",OR(L719=PRINCIPAL!$I$195,L719=PRINCIPAL!$I$195+PRINCIPAL!$I$195,L719=PRINCIPAL!$I$195+PRINCIPAL!$I$195+PRINCIPAL!$I$195)),0,IF(AND(PRINCIPAL!$H$195&lt;&gt;"",L719=PRINCIPAL!$J$195),VLOOKUP($S$711,'Banco de Dados'!$B$4:$J$50,8,FALSE)*PRINCIPAL!$H$195*(1-(PRINCIPAL!$K$195/100)),IF(AND(PRINCIPAL!$H$195&lt;&gt;"",L719=PRINCIPAL!$L$195),VLOOKUP($S$711,'Banco de Dados'!$B$4:$J$50,8,FALSE)*PRINCIPAL!$H$195*(1-(PRINCIPAL!$M$195/100)),IF(AND(PRINCIPAL!$H$195&lt;&gt;"",L719=PRINCIPAL!$N$195),VLOOKUP($S$711,'Banco de Dados'!$B$4:$J$50,8,FALSE)*PRINCIPAL!$H$195*(1-(PRINCIPAL!$O$195/100)),IF(PRINCIPAL!$H$195&lt;&gt;"",VLOOKUP($S$711,'Banco de Dados'!$B$4:$J$50,8,FALSE)*PRINCIPAL!$H$195,IF(OR(L719=PRINCIPAL!$I$195,L719=PRINCIPAL!$I$195+PRINCIPAL!$I$195,L719=PRINCIPAL!$I$195+PRINCIPAL!$I$195+PRINCIPAL!$I$195),0,IF(L719=PRINCIPAL!$J$195,VLOOKUP($S$711,'Banco de Dados'!$B$4:$J$50,6,FALSE)*(1-(PRINCIPAL!$K$195/100)),IF(L719=PRINCIPAL!$L$195,VLOOKUP($S$711,'Banco de Dados'!$B$4:$J$50,6,FALSE)*(1-(PRINCIPAL!$M$195/100)),IF(L719=PRINCIPAL!$N$195,VLOOKUP($S$711,'Banco de Dados'!$B$4:$J$50,6,FALSE)*(1-(PRINCIPAL!$O$195/100)),VLOOKUP($S$711,'Banco de Dados'!$B$4:$J$50,6,FALSE)))))))))),"")</f>
        <v/>
      </c>
      <c r="S719" s="29" t="str">
        <f>IFERROR(R719*(IFERROR(VLOOKUP($S$711,'Banco de Dados'!$B$4:$J$50,4,FALSE),"ERRO")),"")</f>
        <v/>
      </c>
      <c r="T719" s="29" t="str">
        <f t="shared" si="490"/>
        <v/>
      </c>
      <c r="U719" s="103" t="str">
        <f>IFERROR(T719*(C719*(PRINCIPAL!$G$195/100))*0.47*(44/12),"")</f>
        <v/>
      </c>
      <c r="V719" s="103" t="str">
        <f t="shared" si="482"/>
        <v/>
      </c>
      <c r="W719" s="30" t="str">
        <f>IFERROR(IF(AND(PRINCIPAL!$H$196&lt;&gt;"",OR(L719=PRINCIPAL!$I$196,L719=PRINCIPAL!$I$196+PRINCIPAL!$I$196,L719=PRINCIPAL!$I$196+PRINCIPAL!$I$196+PRINCIPAL!$I$196)),0,IF(AND(PRINCIPAL!$H$196&lt;&gt;"",L719=PRINCIPAL!$J$196),VLOOKUP($X$711,'Banco de Dados'!$B$4:$J$50,8,FALSE)*PRINCIPAL!$H$196*(1-(PRINCIPAL!$K$196/100)),IF(AND(PRINCIPAL!$H$196&lt;&gt;"",L719=PRINCIPAL!$L$196),VLOOKUP($X$711,'Banco de Dados'!$B$4:$J$50,8,FALSE)*PRINCIPAL!$H$196*(1-(PRINCIPAL!$M$196/100)),IF(AND(PRINCIPAL!$H$196&lt;&gt;"",L719=PRINCIPAL!$N$196),VLOOKUP($X$711,'Banco de Dados'!$B$4:$J$50,8,FALSE)*PRINCIPAL!$H$196*(1-(PRINCIPAL!$O$196/100)),IF(PRINCIPAL!$H$196&lt;&gt;"",VLOOKUP($X$711,'Banco de Dados'!$B$4:$J$50,8,FALSE)*PRINCIPAL!$H$196,IF(OR(L719=PRINCIPAL!$I$196,L719=PRINCIPAL!$I$196+PRINCIPAL!$I$196,L719=PRINCIPAL!$I$196+PRINCIPAL!$I$196+PRINCIPAL!$I$196),0,IF(L719=PRINCIPAL!$J$196,VLOOKUP($X$711,'Banco de Dados'!$B$4:$J$50,6,FALSE)*(1-(PRINCIPAL!$K$196/100)),IF(L719=PRINCIPAL!$L$196,VLOOKUP($X$711,'Banco de Dados'!$B$4:$J$50,6,FALSE)*(1-(PRINCIPAL!$M$196/100)),IF(L719=PRINCIPAL!$N$196,VLOOKUP($X$711,'Banco de Dados'!$B$4:$J$50,6,FALSE)*(1-(PRINCIPAL!$O$196/100)),VLOOKUP($X$711,'Banco de Dados'!$B$4:$J$50,6,FALSE)))))))))),"")</f>
        <v/>
      </c>
      <c r="X719" s="29" t="str">
        <f>IFERROR(W719*(IFERROR(VLOOKUP($X$711,'Banco de Dados'!$B$4:$J$50,4,FALSE),"ERRO")),"")</f>
        <v/>
      </c>
      <c r="Y719" s="29" t="str">
        <f t="shared" si="500"/>
        <v/>
      </c>
      <c r="Z719" s="103" t="str">
        <f>IFERROR(Y719*(C719*(PRINCIPAL!$G$196/100))*0.47*(44/12),"")</f>
        <v/>
      </c>
      <c r="AA719" s="111" t="str">
        <f t="shared" si="501"/>
        <v/>
      </c>
      <c r="AB719" s="30" t="str">
        <f>IFERROR(IF(AND(PRINCIPAL!$H$197&lt;&gt;"",OR(L719=PRINCIPAL!$I$197,L719=PRINCIPAL!$I$197+PRINCIPAL!$I$197,L719=PRINCIPAL!$I$197+PRINCIPAL!$I$197+PRINCIPAL!$I$197)),0,IF(AND(PRINCIPAL!$H$197&lt;&gt;"",L719=PRINCIPAL!$J$197),VLOOKUP($AC$711,'Banco de Dados'!$B$4:$J$50,8,FALSE)*PRINCIPAL!$H$197*(1-(PRINCIPAL!$K$197/100)),IF(AND(PRINCIPAL!$H$197&lt;&gt;"",L719=PRINCIPAL!$L$197),VLOOKUP($AC$711,'Banco de Dados'!$B$4:$J$50,8,FALSE)*PRINCIPAL!$H$197*(1-(PRINCIPAL!$M$197/100)),IF(AND(PRINCIPAL!$H$197&lt;&gt;"",L719=PRINCIPAL!$N$197),VLOOKUP($AC$711,'Banco de Dados'!$B$4:$J$50,8,FALSE)*PRINCIPAL!$H$197*(1-(PRINCIPAL!$O$197/100)),IF(PRINCIPAL!$H$197&lt;&gt;"",VLOOKUP($AC$711,'Banco de Dados'!$B$4:$J$50,8,FALSE)*PRINCIPAL!$H$197,IF(OR(L719=PRINCIPAL!$I$197,L719=PRINCIPAL!$I$197+PRINCIPAL!$I$197,L719=PRINCIPAL!$I$197+PRINCIPAL!$I$197+PRINCIPAL!$I$197),0,IF(L719=PRINCIPAL!$J$197,VLOOKUP($AC$711,'Banco de Dados'!$B$4:$J$50,6,FALSE)*(1-(PRINCIPAL!$K$197/100)),IF(L719=PRINCIPAL!$L$197,VLOOKUP($AC$711,'Banco de Dados'!$B$4:$J$50,6,FALSE)*(1-(PRINCIPAL!$M$197/100)),IF(L719=PRINCIPAL!$N$197,VLOOKUP($AC$711,'Banco de Dados'!$B$4:$J$50,6,FALSE)*(1-(PRINCIPAL!$O$197/100)),VLOOKUP($AC$711,'Banco de Dados'!$B$4:$J$50,6,FALSE)))))))))),"")</f>
        <v/>
      </c>
      <c r="AC719" s="29" t="str">
        <f>IFERROR(AB719*(IFERROR(VLOOKUP($AC$711,'Banco de Dados'!$B$4:$J$50,4,FALSE),"ERRO")),"")</f>
        <v/>
      </c>
      <c r="AD719" s="29" t="str">
        <f t="shared" si="491"/>
        <v/>
      </c>
      <c r="AE719" s="103" t="str">
        <f>IFERROR(AD719*(C719*(PRINCIPAL!$G$197/100))*0.47*(44/12),"")</f>
        <v/>
      </c>
      <c r="AF719" s="111" t="str">
        <f t="shared" si="492"/>
        <v/>
      </c>
      <c r="AG719" s="30" t="str">
        <f>IFERROR(IF(AND(PRINCIPAL!$H$198&lt;&gt;"",OR(L719=PRINCIPAL!$I$198,L719=PRINCIPAL!$I$198+PRINCIPAL!$I$198,L719=PRINCIPAL!$I$198+PRINCIPAL!$I$198+PRINCIPAL!$I$198)),0,IF(AND(PRINCIPAL!$H$198&lt;&gt;"",L719=PRINCIPAL!$J$198),VLOOKUP($AH$711,'Banco de Dados'!$B$4:$J$50,8,FALSE)*PRINCIPAL!$H$198*(1-(PRINCIPAL!$K$198/100)),IF(AND(PRINCIPAL!$H$198&lt;&gt;"",L719=PRINCIPAL!$L$198),VLOOKUP($AH$711,'Banco de Dados'!$B$4:$J$50,8,FALSE)*PRINCIPAL!$H$198*(1-(PRINCIPAL!$M$198/100)),IF(AND(PRINCIPAL!$H$198&lt;&gt;"",L719=PRINCIPAL!$N$198),VLOOKUP($AH$711,'Banco de Dados'!$B$4:$J$50,8,FALSE)*PRINCIPAL!$H$198*(1-(PRINCIPAL!$O$198/100)),IF(PRINCIPAL!$H$198&lt;&gt;"",VLOOKUP($AH$711,'Banco de Dados'!$B$4:$J$50,8,FALSE)*PRINCIPAL!$H$198,IF(OR(L719=PRINCIPAL!$I$198,L719=PRINCIPAL!$I$198+PRINCIPAL!$I$198,L719=PRINCIPAL!$I$198+PRINCIPAL!$I$198+PRINCIPAL!$I$198),0,IF(L719=PRINCIPAL!$J$198,VLOOKUP($AH$711,'Banco de Dados'!$B$4:$J$50,6,FALSE)*(1-(PRINCIPAL!$K$198/100)),IF(L719=PRINCIPAL!$L$198,VLOOKUP($AH$711,'Banco de Dados'!$B$4:$J$50,6,FALSE)*(1-(PRINCIPAL!$M$198/100)),IF(L719=PRINCIPAL!$N$198,VLOOKUP($AH$711,'Banco de Dados'!$B$4:$J$50,6,FALSE)*(1-(PRINCIPAL!$O$198/100)),VLOOKUP($AH$711,'Banco de Dados'!$B$4:$J$50,6,FALSE)))))))))),"")</f>
        <v/>
      </c>
      <c r="AH719" s="29" t="str">
        <f>IFERROR(AG719*(IFERROR(VLOOKUP($AH$711,'Banco de Dados'!$B$4:$J$50,4,FALSE),"ERRO")),"")</f>
        <v/>
      </c>
      <c r="AI719" s="29" t="str">
        <f t="shared" si="493"/>
        <v/>
      </c>
      <c r="AJ719" s="103" t="str">
        <f>IFERROR(AI719*(C719*(PRINCIPAL!$G$198/100))*0.47*(44/12),"")</f>
        <v/>
      </c>
      <c r="AK719" s="111" t="str">
        <f t="shared" si="502"/>
        <v/>
      </c>
      <c r="AL719" s="30" t="str">
        <f>IFERROR(IF(AND(PRINCIPAL!$H$199&lt;&gt;"",OR(L719=PRINCIPAL!$I$199,L719=PRINCIPAL!$I$199+PRINCIPAL!$I$199,L719=PRINCIPAL!$I$199+PRINCIPAL!$I$199+PRINCIPAL!$I$199)),0,IF(AND(PRINCIPAL!$H$199&lt;&gt;"",L719=PRINCIPAL!$J$199),VLOOKUP($AM$711,'Banco de Dados'!$B$4:$J$50,8,FALSE)*PRINCIPAL!$H$199*(1-(PRINCIPAL!$K$199/100)),IF(AND(PRINCIPAL!$H$199&lt;&gt;"",L719=PRINCIPAL!$L$199),VLOOKUP($AM$711,'Banco de Dados'!$B$4:$J$50,8,FALSE)*PRINCIPAL!$H$199*(1-(PRINCIPAL!$M$199/100)),IF(AND(PRINCIPAL!$H$199&lt;&gt;"",L719=PRINCIPAL!$N$199),VLOOKUP($AM$711,'Banco de Dados'!$B$4:$J$50,8,FALSE)*PRINCIPAL!$H$199*(1-(PRINCIPAL!$O$199/100)),IF(PRINCIPAL!$H$199&lt;&gt;"",VLOOKUP($AM$711,'Banco de Dados'!$B$4:$J$50,8,FALSE)*PRINCIPAL!$H$199,IF(OR(L719=PRINCIPAL!$I$199,L719=PRINCIPAL!$I$199+PRINCIPAL!$I$199,L719=PRINCIPAL!$I$199+PRINCIPAL!$I$199+PRINCIPAL!$I$199),0,IF(L719=PRINCIPAL!$J$199,VLOOKUP($AM$711,'Banco de Dados'!$B$4:$J$50,6,FALSE)*(1-(PRINCIPAL!$K$199/100)),IF(L719=PRINCIPAL!$L$199,VLOOKUP($AM$711,'Banco de Dados'!$B$4:$J$50,6,FALSE)*(1-(PRINCIPAL!$M$199/100)),IF(L719=PRINCIPAL!$N$199,VLOOKUP($AM$711,'Banco de Dados'!$B$4:$J$50,6,FALSE)*(1-(PRINCIPAL!$O$199/100)),VLOOKUP($AM$711,'Banco de Dados'!$B$4:$J$50,6,FALSE)))))))))),"")</f>
        <v/>
      </c>
      <c r="AM719" s="29" t="str">
        <f>IFERROR(AL719*(IFERROR(VLOOKUP($AM$711,'Banco de Dados'!$B$4:$J$50,4,FALSE),"ERRO")),"")</f>
        <v/>
      </c>
      <c r="AN719" s="29" t="str">
        <f t="shared" si="494"/>
        <v/>
      </c>
      <c r="AO719" s="103" t="str">
        <f>IFERROR(AN719*(C719*(PRINCIPAL!$G$199/100))*0.47*(44/12),"")</f>
        <v/>
      </c>
      <c r="AP719" s="111" t="str">
        <f t="shared" si="495"/>
        <v/>
      </c>
      <c r="AQ719" s="30" t="str">
        <f>IFERROR(IF(AND(PRINCIPAL!$H$200&lt;&gt;"",OR(L719=PRINCIPAL!$I$200,L719=PRINCIPAL!$I$200+PRINCIPAL!$I$200,L719=PRINCIPAL!$I$200+PRINCIPAL!$I$200+PRINCIPAL!$I$200)),0,IF(AND(PRINCIPAL!$H$200&lt;&gt;"",L719=PRINCIPAL!$J$200),VLOOKUP($AR$711,'Banco de Dados'!$B$4:$J$50,8,FALSE)*PRINCIPAL!$H$200*(1-(PRINCIPAL!$K$200/100)),IF(AND(PRINCIPAL!$H$200&lt;&gt;"",L719=PRINCIPAL!$L$200),VLOOKUP($AR$711,'Banco de Dados'!$B$4:$J$50,8,FALSE)*PRINCIPAL!$H$200*(1-(PRINCIPAL!$M$200/100)),IF(AND(PRINCIPAL!$H$200&lt;&gt;"",L719=PRINCIPAL!$N$200),VLOOKUP($AR$711,'Banco de Dados'!$B$4:$J$50,8,FALSE)*PRINCIPAL!$H$200*(1-(PRINCIPAL!$O$200/100)),IF(PRINCIPAL!$H$200&lt;&gt;"",VLOOKUP($AR$711,'Banco de Dados'!$B$4:$J$50,8,FALSE)*PRINCIPAL!$H$200,IF(OR(L719=PRINCIPAL!$I$200,L719=PRINCIPAL!$I$200+PRINCIPAL!$I$200,L719=PRINCIPAL!$I$200+PRINCIPAL!$I$200+PRINCIPAL!$I$200),0,IF(L719=PRINCIPAL!$J$200,VLOOKUP($AR$711,'Banco de Dados'!$B$4:$J$50,6,FALSE)*(1-(PRINCIPAL!$K$200/100)),IF(L719=PRINCIPAL!$L$200,VLOOKUP($AR$711,'Banco de Dados'!$B$4:$J$50,6,FALSE)*(1-(PRINCIPAL!$M$200/100)),IF(L719=PRINCIPAL!$N$200,VLOOKUP($AR$711,'Banco de Dados'!$B$4:$J$50,6,FALSE)*(1-(PRINCIPAL!$O$200/100)),VLOOKUP($AR$711,'Banco de Dados'!$B$4:$J$50,6,FALSE)))))))))),"")</f>
        <v/>
      </c>
      <c r="AR719" s="29" t="str">
        <f>IFERROR(AQ719*(IFERROR(VLOOKUP($AR$711,'Banco de Dados'!$B$4:$J$50,4,FALSE),"ERRO")),"")</f>
        <v/>
      </c>
      <c r="AS719" s="29" t="str">
        <f t="shared" si="496"/>
        <v/>
      </c>
      <c r="AT719" s="103" t="str">
        <f>IFERROR(AS719*(C719*(PRINCIPAL!$G$200/100))*0.47*(44/12),"")</f>
        <v/>
      </c>
      <c r="AU719" s="111" t="str">
        <f t="shared" si="497"/>
        <v/>
      </c>
      <c r="AV719" s="30" t="str">
        <f>IFERROR(IF(AND(PRINCIPAL!$H$201&lt;&gt;"",OR(L719=PRINCIPAL!$I$201,L719=PRINCIPAL!$I$201+PRINCIPAL!$I$201,L719=PRINCIPAL!$I$201+PRINCIPAL!$I$201+PRINCIPAL!$I$201)),0,IF(AND(PRINCIPAL!$H$201&lt;&gt;"",L719=PRINCIPAL!$J$201),VLOOKUP($AW$711,'Banco de Dados'!$B$4:$J$50,8,FALSE)*PRINCIPAL!$H$201*(1-(PRINCIPAL!$K$201/100)),IF(AND(PRINCIPAL!$H$201&lt;&gt;"",L719=PRINCIPAL!$L$201),VLOOKUP($AW$711,'Banco de Dados'!$B$4:$J$50,8,FALSE)*PRINCIPAL!$H$201*(1-(PRINCIPAL!$M$201/100)),IF(AND(PRINCIPAL!$H$201&lt;&gt;"",L719=PRINCIPAL!$N$201),VLOOKUP($AW$711,'Banco de Dados'!$B$4:$J$50,8,FALSE)*PRINCIPAL!$H$201*(1-(PRINCIPAL!$O$201/100)),IF(PRINCIPAL!$H$201&lt;&gt;"",VLOOKUP($AW$711,'Banco de Dados'!$B$4:$J$50,8,FALSE)*PRINCIPAL!$H$201,IF(OR(L719=PRINCIPAL!$I$201,L719=PRINCIPAL!$I$201+PRINCIPAL!$I$201,L719=PRINCIPAL!$I$201+PRINCIPAL!$I$201+PRINCIPAL!$I$201),0,IF(L719=PRINCIPAL!$J$201,VLOOKUP($AW$711,'Banco de Dados'!$B$4:$J$50,6,FALSE)*(1-(PRINCIPAL!$K$201/100)),IF(L719=PRINCIPAL!$L$201,VLOOKUP($AW$711,'Banco de Dados'!$B$4:$J$50,6,FALSE)*(1-(PRINCIPAL!$M$201/100)),IF(L719=PRINCIPAL!$N$201,VLOOKUP($AW$711,'Banco de Dados'!$B$4:$J$50,6,FALSE)*(1-(PRINCIPAL!$O$201/100)),VLOOKUP($AW$711,'Banco de Dados'!$B$4:$J$50,6,FALSE)))))))))),"")</f>
        <v/>
      </c>
      <c r="AW719" s="29" t="str">
        <f>IFERROR(AV719*(IFERROR(VLOOKUP($AW$711,'Banco de Dados'!$B$4:$J$50,4,FALSE),"ERRO")),"")</f>
        <v/>
      </c>
      <c r="AX719" s="29" t="str">
        <f t="shared" si="498"/>
        <v/>
      </c>
      <c r="AY719" s="103" t="str">
        <f>IFERROR(AX719*(C719*(PRINCIPAL!$G$201/100))*0.47*(44/12),"")</f>
        <v/>
      </c>
      <c r="AZ719" s="111" t="str">
        <f t="shared" si="503"/>
        <v/>
      </c>
      <c r="BA719" s="30" t="str">
        <f>IFERROR(IF(AND(PRINCIPAL!$H$192&lt;&gt;"",OR(L719=PRINCIPAL!$I$192,L719=PRINCIPAL!$I$192+PRINCIPAL!$I$192,L719=PRINCIPAL!$I$192+PRINCIPAL!$I$192+PRINCIPAL!$I$192)),0,IF(AND(PRINCIPAL!$H$192&lt;&gt;"",L719=PRINCIPAL!$J$192),VLOOKUP($BB$711,'Banco de Dados'!$B$4:$J$50,8,FALSE)*PRINCIPAL!$H$192*(1-(PRINCIPAL!$K$192/100)),IF(AND(PRINCIPAL!$H$192&lt;&gt;"",L719=PRINCIPAL!$L$192),VLOOKUP($BB$711,'Banco de Dados'!$B$4:$J$50,8,FALSE)*PRINCIPAL!$H$192*(1-(PRINCIPAL!$M$192/100)),IF(AND(PRINCIPAL!$H$192&lt;&gt;"",L719=PRINCIPAL!$N$192),VLOOKUP($BB$711,'Banco de Dados'!$B$4:$J$50,8,FALSE)*PRINCIPAL!$H$192*(1-(PRINCIPAL!$O$192/100)),IF(PRINCIPAL!$H$192&lt;&gt;"",VLOOKUP($BB$711,'Banco de Dados'!$B$4:$J$50,8,FALSE)*PRINCIPAL!$H$192,IF(OR(L719=PRINCIPAL!$I$192,L719=PRINCIPAL!$I$192+PRINCIPAL!$I$192,L719=PRINCIPAL!$I$192+PRINCIPAL!$I$192+PRINCIPAL!$I$192),0,IF(L719=PRINCIPAL!$J$192,VLOOKUP($BB$711,'Banco de Dados'!$B$4:$J$50,6,FALSE)*(1-(PRINCIPAL!$K$192/100)),IF(L719=PRINCIPAL!$L$192,VLOOKUP($BB$711,'Banco de Dados'!$B$4:$J$50,6,FALSE)*(1-(PRINCIPAL!$M$192/100)),IF(L719=PRINCIPAL!$N$192,VLOOKUP($BB$711,'Banco de Dados'!$B$4:$J$50,6,FALSE)*(1-(PRINCIPAL!$O$192/100)),VLOOKUP($BB$711,'Banco de Dados'!$B$4:$J$50,6,FALSE)))))))))),"")</f>
        <v/>
      </c>
      <c r="BB719" s="29" t="str">
        <f>IFERROR(BA719*(IFERROR(VLOOKUP($BB$711,'Banco de Dados'!$B$4:$J$50,4,FALSE),"ERRO")),"")</f>
        <v/>
      </c>
      <c r="BC719" s="29" t="str">
        <f t="shared" si="504"/>
        <v/>
      </c>
      <c r="BD719" s="103" t="str">
        <f>IFERROR(BC719*(C719*(PRINCIPAL!$G$192/100))*0.47*(44/12),"")</f>
        <v/>
      </c>
      <c r="BE719" s="111" t="str">
        <f t="shared" si="483"/>
        <v/>
      </c>
      <c r="BF719" s="30" t="str">
        <f>IFERROR(IF(AND(PRINCIPAL!$H$203&lt;&gt;"",OR(L719=PRINCIPAL!$I$203,L719=PRINCIPAL!$I$203+PRINCIPAL!$I$203,L719=PRINCIPAL!$I$203+PRINCIPAL!$I$203+PRINCIPAL!$I$203)),0,IF(AND(PRINCIPAL!$H$203&lt;&gt;"",L719=PRINCIPAL!$J$203),VLOOKUP($BG$711,'Banco de Dados'!$B$4:$J$50,8,FALSE)*PRINCIPAL!$H$203*(1-(PRINCIPAL!$K$203/100)),IF(AND(PRINCIPAL!$H$203&lt;&gt;"",L719=PRINCIPAL!$L$203),VLOOKUP($BG$711,'Banco de Dados'!$B$4:$J$50,8,FALSE)*PRINCIPAL!$H$203*(1-(PRINCIPAL!$M$203/100)),IF(AND(PRINCIPAL!$H$203&lt;&gt;"",L719=PRINCIPAL!$N$203),VLOOKUP($BG$711,'Banco de Dados'!$B$4:$J$50,8,FALSE)*PRINCIPAL!$H$203*(1-(PRINCIPAL!$O$203/100)),IF(PRINCIPAL!$H$203&lt;&gt;"",VLOOKUP($BG$711,'Banco de Dados'!$B$4:$J$50,8,FALSE)*PRINCIPAL!$H$203,IF(OR(L719=PRINCIPAL!$I$203,L719=PRINCIPAL!$I$203+PRINCIPAL!$I$203,L719=PRINCIPAL!$I$203+PRINCIPAL!$I$203+PRINCIPAL!$I$203),0,IF(L719=PRINCIPAL!$J$203,VLOOKUP($BG$711,'Banco de Dados'!$B$4:$J$50,6,FALSE)*(1-(PRINCIPAL!$K$203/100)),IF(L719=PRINCIPAL!$L$203,VLOOKUP($BG$711,'Banco de Dados'!$B$4:$J$50,6,FALSE)*(1-(PRINCIPAL!$M$203/100)),IF(L719=PRINCIPAL!$N$203,VLOOKUP($BG$711,'Banco de Dados'!$B$4:$J$50,6,FALSE)*(1-(PRINCIPAL!$O$203/100)),VLOOKUP($BG$711,'Banco de Dados'!$B$4:$J$50,6,FALSE)))))))))),"")</f>
        <v/>
      </c>
      <c r="BG719" s="29" t="str">
        <f>IFERROR(BF719*(IFERROR(VLOOKUP($BG$711,'Banco de Dados'!$B$4:$J$50,4,FALSE),"ERRO")),"")</f>
        <v/>
      </c>
      <c r="BH719" s="29" t="str">
        <f t="shared" si="499"/>
        <v/>
      </c>
      <c r="BI719" s="103" t="str">
        <f>IFERROR(BH719*(C719*(PRINCIPAL!$G$203/100))*0.47*(44/12),"")</f>
        <v/>
      </c>
      <c r="BJ719" s="102" t="str">
        <f t="shared" si="484"/>
        <v/>
      </c>
    </row>
    <row r="720" spans="2:62" ht="12.75" customHeight="1" x14ac:dyDescent="0.3">
      <c r="B720" s="326">
        <f t="shared" si="485"/>
        <v>2027</v>
      </c>
      <c r="C720" s="340"/>
      <c r="D720" s="1"/>
      <c r="E720" s="116">
        <v>7</v>
      </c>
      <c r="F720" s="24" t="str">
        <f>IFERROR(VLOOKUP($G$711,'Banco de Dados'!$B$4:$J$50,6,FALSE),"")</f>
        <v/>
      </c>
      <c r="G720" s="25" t="str">
        <f>IFERROR(F720*(IFERROR(VLOOKUP($G$711,'Banco de Dados'!$B$4:$J$50,4,FALSE),"ERRO")),"")</f>
        <v/>
      </c>
      <c r="H720" s="25" t="str">
        <f t="shared" si="486"/>
        <v/>
      </c>
      <c r="I720" s="103" t="str">
        <f t="shared" si="487"/>
        <v/>
      </c>
      <c r="J720" s="117" t="str">
        <f t="shared" si="488"/>
        <v/>
      </c>
      <c r="K720" s="1"/>
      <c r="L720" s="91">
        <v>7</v>
      </c>
      <c r="M720" s="24" t="str">
        <f>IFERROR(IF(AND(PRINCIPAL!$H$194&lt;&gt;"",OR(L720=PRINCIPAL!$I$194,L720=PRINCIPAL!$I$194+PRINCIPAL!$I$194,L720=PRINCIPAL!$I$194+PRINCIPAL!$I$194+PRINCIPAL!$I$194)),0,IF(AND(PRINCIPAL!$H$194&lt;&gt;"",L720=PRINCIPAL!$J$194),VLOOKUP($N$711,'Banco de Dados'!$B$4:$J$50,8,FALSE)*PRINCIPAL!$H$194*(1-(PRINCIPAL!$K$194/100)),IF(AND(PRINCIPAL!$H$194&lt;&gt;"",L720=PRINCIPAL!$L$194),VLOOKUP($N$711,'Banco de Dados'!$B$4:$J$50,8,FALSE)*PRINCIPAL!$H$194*(1-(PRINCIPAL!$M$194/100)),IF(AND(PRINCIPAL!$H$194&lt;&gt;"",L720=PRINCIPAL!$N$194),VLOOKUP($N$711,'Banco de Dados'!$B$4:$J$50,8,FALSE)*PRINCIPAL!$H$194*(1-(PRINCIPAL!$O$194/100)),IF(PRINCIPAL!$H$194&lt;&gt;"",VLOOKUP($N$711,'Banco de Dados'!$B$4:$J$50,8,FALSE)*PRINCIPAL!$H$194,IF(OR(L720=PRINCIPAL!$I$194,L720=PRINCIPAL!$I$194+PRINCIPAL!$I$194,L720=PRINCIPAL!$I$194+PRINCIPAL!$I$194+PRINCIPAL!$I$194),0,IF(L720=PRINCIPAL!$J$194,VLOOKUP($N$711,'Banco de Dados'!$B$4:$J$50,6,FALSE)*(1-(PRINCIPAL!$K$194/100)),IF(L720=PRINCIPAL!$L$194,VLOOKUP($N$711,'Banco de Dados'!$B$4:$J$50,6,FALSE)*(1-(PRINCIPAL!$M$194/100)),IF(L720=PRINCIPAL!$N$194,VLOOKUP($N$711,'Banco de Dados'!$B$4:$J$50,6,FALSE)*(1-(PRINCIPAL!$O$194/100)),VLOOKUP($N$711,'Banco de Dados'!$B$4:$J$50,6,FALSE)))))))))),"")</f>
        <v/>
      </c>
      <c r="N720" s="25" t="str">
        <f>IFERROR(M720*(IFERROR(VLOOKUP($N$711,'Banco de Dados'!$B$4:$J$50,4,FALSE),"ERRO")),"")</f>
        <v/>
      </c>
      <c r="O720" s="25" t="str">
        <f t="shared" si="489"/>
        <v/>
      </c>
      <c r="P720" s="103" t="str">
        <f>IFERROR(O720*(C720*(PRINCIPAL!$G$194/100))*0.47*(44/12),"")</f>
        <v/>
      </c>
      <c r="Q720" s="107" t="str">
        <f t="shared" si="505"/>
        <v/>
      </c>
      <c r="R720" s="29" t="str">
        <f>IFERROR(IF(AND(PRINCIPAL!$H$195&lt;&gt;"",OR(L720=PRINCIPAL!$I$195,L720=PRINCIPAL!$I$195+PRINCIPAL!$I$195,L720=PRINCIPAL!$I$195+PRINCIPAL!$I$195+PRINCIPAL!$I$195)),0,IF(AND(PRINCIPAL!$H$195&lt;&gt;"",L720=PRINCIPAL!$J$195),VLOOKUP($S$711,'Banco de Dados'!$B$4:$J$50,8,FALSE)*PRINCIPAL!$H$195*(1-(PRINCIPAL!$K$195/100)),IF(AND(PRINCIPAL!$H$195&lt;&gt;"",L720=PRINCIPAL!$L$195),VLOOKUP($S$711,'Banco de Dados'!$B$4:$J$50,8,FALSE)*PRINCIPAL!$H$195*(1-(PRINCIPAL!$M$195/100)),IF(AND(PRINCIPAL!$H$195&lt;&gt;"",L720=PRINCIPAL!$N$195),VLOOKUP($S$711,'Banco de Dados'!$B$4:$J$50,8,FALSE)*PRINCIPAL!$H$195*(1-(PRINCIPAL!$O$195/100)),IF(PRINCIPAL!$H$195&lt;&gt;"",VLOOKUP($S$711,'Banco de Dados'!$B$4:$J$50,8,FALSE)*PRINCIPAL!$H$195,IF(OR(L720=PRINCIPAL!$I$195,L720=PRINCIPAL!$I$195+PRINCIPAL!$I$195,L720=PRINCIPAL!$I$195+PRINCIPAL!$I$195+PRINCIPAL!$I$195),0,IF(L720=PRINCIPAL!$J$195,VLOOKUP($S$711,'Banco de Dados'!$B$4:$J$50,6,FALSE)*(1-(PRINCIPAL!$K$195/100)),IF(L720=PRINCIPAL!$L$195,VLOOKUP($S$711,'Banco de Dados'!$B$4:$J$50,6,FALSE)*(1-(PRINCIPAL!$M$195/100)),IF(L720=PRINCIPAL!$N$195,VLOOKUP($S$711,'Banco de Dados'!$B$4:$J$50,6,FALSE)*(1-(PRINCIPAL!$O$195/100)),VLOOKUP($S$711,'Banco de Dados'!$B$4:$J$50,6,FALSE)))))))))),"")</f>
        <v/>
      </c>
      <c r="S720" s="29" t="str">
        <f>IFERROR(R720*(IFERROR(VLOOKUP($S$711,'Banco de Dados'!$B$4:$J$50,4,FALSE),"ERRO")),"")</f>
        <v/>
      </c>
      <c r="T720" s="29" t="str">
        <f t="shared" si="490"/>
        <v/>
      </c>
      <c r="U720" s="103" t="str">
        <f>IFERROR(T720*(C720*(PRINCIPAL!$G$195/100))*0.47*(44/12),"")</f>
        <v/>
      </c>
      <c r="V720" s="103" t="str">
        <f t="shared" si="482"/>
        <v/>
      </c>
      <c r="W720" s="30" t="str">
        <f>IFERROR(IF(AND(PRINCIPAL!$H$196&lt;&gt;"",OR(L720=PRINCIPAL!$I$196,L720=PRINCIPAL!$I$196+PRINCIPAL!$I$196,L720=PRINCIPAL!$I$196+PRINCIPAL!$I$196+PRINCIPAL!$I$196)),0,IF(AND(PRINCIPAL!$H$196&lt;&gt;"",L720=PRINCIPAL!$J$196),VLOOKUP($X$711,'Banco de Dados'!$B$4:$J$50,8,FALSE)*PRINCIPAL!$H$196*(1-(PRINCIPAL!$K$196/100)),IF(AND(PRINCIPAL!$H$196&lt;&gt;"",L720=PRINCIPAL!$L$196),VLOOKUP($X$711,'Banco de Dados'!$B$4:$J$50,8,FALSE)*PRINCIPAL!$H$196*(1-(PRINCIPAL!$M$196/100)),IF(AND(PRINCIPAL!$H$196&lt;&gt;"",L720=PRINCIPAL!$N$196),VLOOKUP($X$711,'Banco de Dados'!$B$4:$J$50,8,FALSE)*PRINCIPAL!$H$196*(1-(PRINCIPAL!$O$196/100)),IF(PRINCIPAL!$H$196&lt;&gt;"",VLOOKUP($X$711,'Banco de Dados'!$B$4:$J$50,8,FALSE)*PRINCIPAL!$H$196,IF(OR(L720=PRINCIPAL!$I$196,L720=PRINCIPAL!$I$196+PRINCIPAL!$I$196,L720=PRINCIPAL!$I$196+PRINCIPAL!$I$196+PRINCIPAL!$I$196),0,IF(L720=PRINCIPAL!$J$196,VLOOKUP($X$711,'Banco de Dados'!$B$4:$J$50,6,FALSE)*(1-(PRINCIPAL!$K$196/100)),IF(L720=PRINCIPAL!$L$196,VLOOKUP($X$711,'Banco de Dados'!$B$4:$J$50,6,FALSE)*(1-(PRINCIPAL!$M$196/100)),IF(L720=PRINCIPAL!$N$196,VLOOKUP($X$711,'Banco de Dados'!$B$4:$J$50,6,FALSE)*(1-(PRINCIPAL!$O$196/100)),VLOOKUP($X$711,'Banco de Dados'!$B$4:$J$50,6,FALSE)))))))))),"")</f>
        <v/>
      </c>
      <c r="X720" s="29" t="str">
        <f>IFERROR(W720*(IFERROR(VLOOKUP($X$711,'Banco de Dados'!$B$4:$J$50,4,FALSE),"ERRO")),"")</f>
        <v/>
      </c>
      <c r="Y720" s="29" t="str">
        <f t="shared" si="500"/>
        <v/>
      </c>
      <c r="Z720" s="103" t="str">
        <f>IFERROR(Y720*(C720*(PRINCIPAL!$G$196/100))*0.47*(44/12),"")</f>
        <v/>
      </c>
      <c r="AA720" s="111" t="str">
        <f t="shared" si="501"/>
        <v/>
      </c>
      <c r="AB720" s="30" t="str">
        <f>IFERROR(IF(AND(PRINCIPAL!$H$197&lt;&gt;"",OR(L720=PRINCIPAL!$I$197,L720=PRINCIPAL!$I$197+PRINCIPAL!$I$197,L720=PRINCIPAL!$I$197+PRINCIPAL!$I$197+PRINCIPAL!$I$197)),0,IF(AND(PRINCIPAL!$H$197&lt;&gt;"",L720=PRINCIPAL!$J$197),VLOOKUP($AC$711,'Banco de Dados'!$B$4:$J$50,8,FALSE)*PRINCIPAL!$H$197*(1-(PRINCIPAL!$K$197/100)),IF(AND(PRINCIPAL!$H$197&lt;&gt;"",L720=PRINCIPAL!$L$197),VLOOKUP($AC$711,'Banco de Dados'!$B$4:$J$50,8,FALSE)*PRINCIPAL!$H$197*(1-(PRINCIPAL!$M$197/100)),IF(AND(PRINCIPAL!$H$197&lt;&gt;"",L720=PRINCIPAL!$N$197),VLOOKUP($AC$711,'Banco de Dados'!$B$4:$J$50,8,FALSE)*PRINCIPAL!$H$197*(1-(PRINCIPAL!$O$197/100)),IF(PRINCIPAL!$H$197&lt;&gt;"",VLOOKUP($AC$711,'Banco de Dados'!$B$4:$J$50,8,FALSE)*PRINCIPAL!$H$197,IF(OR(L720=PRINCIPAL!$I$197,L720=PRINCIPAL!$I$197+PRINCIPAL!$I$197,L720=PRINCIPAL!$I$197+PRINCIPAL!$I$197+PRINCIPAL!$I$197),0,IF(L720=PRINCIPAL!$J$197,VLOOKUP($AC$711,'Banco de Dados'!$B$4:$J$50,6,FALSE)*(1-(PRINCIPAL!$K$197/100)),IF(L720=PRINCIPAL!$L$197,VLOOKUP($AC$711,'Banco de Dados'!$B$4:$J$50,6,FALSE)*(1-(PRINCIPAL!$M$197/100)),IF(L720=PRINCIPAL!$N$197,VLOOKUP($AC$711,'Banco de Dados'!$B$4:$J$50,6,FALSE)*(1-(PRINCIPAL!$O$197/100)),VLOOKUP($AC$711,'Banco de Dados'!$B$4:$J$50,6,FALSE)))))))))),"")</f>
        <v/>
      </c>
      <c r="AC720" s="29" t="str">
        <f>IFERROR(AB720*(IFERROR(VLOOKUP($AC$711,'Banco de Dados'!$B$4:$J$50,4,FALSE),"ERRO")),"")</f>
        <v/>
      </c>
      <c r="AD720" s="29" t="str">
        <f t="shared" si="491"/>
        <v/>
      </c>
      <c r="AE720" s="103" t="str">
        <f>IFERROR(AD720*(C720*(PRINCIPAL!$G$197/100))*0.47*(44/12),"")</f>
        <v/>
      </c>
      <c r="AF720" s="111" t="str">
        <f t="shared" si="492"/>
        <v/>
      </c>
      <c r="AG720" s="30" t="str">
        <f>IFERROR(IF(AND(PRINCIPAL!$H$198&lt;&gt;"",OR(L720=PRINCIPAL!$I$198,L720=PRINCIPAL!$I$198+PRINCIPAL!$I$198,L720=PRINCIPAL!$I$198+PRINCIPAL!$I$198+PRINCIPAL!$I$198)),0,IF(AND(PRINCIPAL!$H$198&lt;&gt;"",L720=PRINCIPAL!$J$198),VLOOKUP($AH$711,'Banco de Dados'!$B$4:$J$50,8,FALSE)*PRINCIPAL!$H$198*(1-(PRINCIPAL!$K$198/100)),IF(AND(PRINCIPAL!$H$198&lt;&gt;"",L720=PRINCIPAL!$L$198),VLOOKUP($AH$711,'Banco de Dados'!$B$4:$J$50,8,FALSE)*PRINCIPAL!$H$198*(1-(PRINCIPAL!$M$198/100)),IF(AND(PRINCIPAL!$H$198&lt;&gt;"",L720=PRINCIPAL!$N$198),VLOOKUP($AH$711,'Banco de Dados'!$B$4:$J$50,8,FALSE)*PRINCIPAL!$H$198*(1-(PRINCIPAL!$O$198/100)),IF(PRINCIPAL!$H$198&lt;&gt;"",VLOOKUP($AH$711,'Banco de Dados'!$B$4:$J$50,8,FALSE)*PRINCIPAL!$H$198,IF(OR(L720=PRINCIPAL!$I$198,L720=PRINCIPAL!$I$198+PRINCIPAL!$I$198,L720=PRINCIPAL!$I$198+PRINCIPAL!$I$198+PRINCIPAL!$I$198),0,IF(L720=PRINCIPAL!$J$198,VLOOKUP($AH$711,'Banco de Dados'!$B$4:$J$50,6,FALSE)*(1-(PRINCIPAL!$K$198/100)),IF(L720=PRINCIPAL!$L$198,VLOOKUP($AH$711,'Banco de Dados'!$B$4:$J$50,6,FALSE)*(1-(PRINCIPAL!$M$198/100)),IF(L720=PRINCIPAL!$N$198,VLOOKUP($AH$711,'Banco de Dados'!$B$4:$J$50,6,FALSE)*(1-(PRINCIPAL!$O$198/100)),VLOOKUP($AH$711,'Banco de Dados'!$B$4:$J$50,6,FALSE)))))))))),"")</f>
        <v/>
      </c>
      <c r="AH720" s="29" t="str">
        <f>IFERROR(AG720*(IFERROR(VLOOKUP($AH$711,'Banco de Dados'!$B$4:$J$50,4,FALSE),"ERRO")),"")</f>
        <v/>
      </c>
      <c r="AI720" s="29" t="str">
        <f t="shared" si="493"/>
        <v/>
      </c>
      <c r="AJ720" s="103" t="str">
        <f>IFERROR(AI720*(C720*(PRINCIPAL!$G$198/100))*0.47*(44/12),"")</f>
        <v/>
      </c>
      <c r="AK720" s="111" t="str">
        <f t="shared" si="502"/>
        <v/>
      </c>
      <c r="AL720" s="30" t="str">
        <f>IFERROR(IF(AND(PRINCIPAL!$H$199&lt;&gt;"",OR(L720=PRINCIPAL!$I$199,L720=PRINCIPAL!$I$199+PRINCIPAL!$I$199,L720=PRINCIPAL!$I$199+PRINCIPAL!$I$199+PRINCIPAL!$I$199)),0,IF(AND(PRINCIPAL!$H$199&lt;&gt;"",L720=PRINCIPAL!$J$199),VLOOKUP($AM$711,'Banco de Dados'!$B$4:$J$50,8,FALSE)*PRINCIPAL!$H$199*(1-(PRINCIPAL!$K$199/100)),IF(AND(PRINCIPAL!$H$199&lt;&gt;"",L720=PRINCIPAL!$L$199),VLOOKUP($AM$711,'Banco de Dados'!$B$4:$J$50,8,FALSE)*PRINCIPAL!$H$199*(1-(PRINCIPAL!$M$199/100)),IF(AND(PRINCIPAL!$H$199&lt;&gt;"",L720=PRINCIPAL!$N$199),VLOOKUP($AM$711,'Banco de Dados'!$B$4:$J$50,8,FALSE)*PRINCIPAL!$H$199*(1-(PRINCIPAL!$O$199/100)),IF(PRINCIPAL!$H$199&lt;&gt;"",VLOOKUP($AM$711,'Banco de Dados'!$B$4:$J$50,8,FALSE)*PRINCIPAL!$H$199,IF(OR(L720=PRINCIPAL!$I$199,L720=PRINCIPAL!$I$199+PRINCIPAL!$I$199,L720=PRINCIPAL!$I$199+PRINCIPAL!$I$199+PRINCIPAL!$I$199),0,IF(L720=PRINCIPAL!$J$199,VLOOKUP($AM$711,'Banco de Dados'!$B$4:$J$50,6,FALSE)*(1-(PRINCIPAL!$K$199/100)),IF(L720=PRINCIPAL!$L$199,VLOOKUP($AM$711,'Banco de Dados'!$B$4:$J$50,6,FALSE)*(1-(PRINCIPAL!$M$199/100)),IF(L720=PRINCIPAL!$N$199,VLOOKUP($AM$711,'Banco de Dados'!$B$4:$J$50,6,FALSE)*(1-(PRINCIPAL!$O$199/100)),VLOOKUP($AM$711,'Banco de Dados'!$B$4:$J$50,6,FALSE)))))))))),"")</f>
        <v/>
      </c>
      <c r="AM720" s="29" t="str">
        <f>IFERROR(AL720*(IFERROR(VLOOKUP($AM$711,'Banco de Dados'!$B$4:$J$50,4,FALSE),"ERRO")),"")</f>
        <v/>
      </c>
      <c r="AN720" s="29" t="str">
        <f t="shared" si="494"/>
        <v/>
      </c>
      <c r="AO720" s="103" t="str">
        <f>IFERROR(AN720*(C720*(PRINCIPAL!$G$199/100))*0.47*(44/12),"")</f>
        <v/>
      </c>
      <c r="AP720" s="111" t="str">
        <f t="shared" si="495"/>
        <v/>
      </c>
      <c r="AQ720" s="30" t="str">
        <f>IFERROR(IF(AND(PRINCIPAL!$H$200&lt;&gt;"",OR(L720=PRINCIPAL!$I$200,L720=PRINCIPAL!$I$200+PRINCIPAL!$I$200,L720=PRINCIPAL!$I$200+PRINCIPAL!$I$200+PRINCIPAL!$I$200)),0,IF(AND(PRINCIPAL!$H$200&lt;&gt;"",L720=PRINCIPAL!$J$200),VLOOKUP($AR$711,'Banco de Dados'!$B$4:$J$50,8,FALSE)*PRINCIPAL!$H$200*(1-(PRINCIPAL!$K$200/100)),IF(AND(PRINCIPAL!$H$200&lt;&gt;"",L720=PRINCIPAL!$L$200),VLOOKUP($AR$711,'Banco de Dados'!$B$4:$J$50,8,FALSE)*PRINCIPAL!$H$200*(1-(PRINCIPAL!$M$200/100)),IF(AND(PRINCIPAL!$H$200&lt;&gt;"",L720=PRINCIPAL!$N$200),VLOOKUP($AR$711,'Banco de Dados'!$B$4:$J$50,8,FALSE)*PRINCIPAL!$H$200*(1-(PRINCIPAL!$O$200/100)),IF(PRINCIPAL!$H$200&lt;&gt;"",VLOOKUP($AR$711,'Banco de Dados'!$B$4:$J$50,8,FALSE)*PRINCIPAL!$H$200,IF(OR(L720=PRINCIPAL!$I$200,L720=PRINCIPAL!$I$200+PRINCIPAL!$I$200,L720=PRINCIPAL!$I$200+PRINCIPAL!$I$200+PRINCIPAL!$I$200),0,IF(L720=PRINCIPAL!$J$200,VLOOKUP($AR$711,'Banco de Dados'!$B$4:$J$50,6,FALSE)*(1-(PRINCIPAL!$K$200/100)),IF(L720=PRINCIPAL!$L$200,VLOOKUP($AR$711,'Banco de Dados'!$B$4:$J$50,6,FALSE)*(1-(PRINCIPAL!$M$200/100)),IF(L720=PRINCIPAL!$N$200,VLOOKUP($AR$711,'Banco de Dados'!$B$4:$J$50,6,FALSE)*(1-(PRINCIPAL!$O$200/100)),VLOOKUP($AR$711,'Banco de Dados'!$B$4:$J$50,6,FALSE)))))))))),"")</f>
        <v/>
      </c>
      <c r="AR720" s="29" t="str">
        <f>IFERROR(AQ720*(IFERROR(VLOOKUP($AR$711,'Banco de Dados'!$B$4:$J$50,4,FALSE),"ERRO")),"")</f>
        <v/>
      </c>
      <c r="AS720" s="29" t="str">
        <f t="shared" si="496"/>
        <v/>
      </c>
      <c r="AT720" s="103" t="str">
        <f>IFERROR(AS720*(C720*(PRINCIPAL!$G$200/100))*0.47*(44/12),"")</f>
        <v/>
      </c>
      <c r="AU720" s="111" t="str">
        <f t="shared" si="497"/>
        <v/>
      </c>
      <c r="AV720" s="30" t="str">
        <f>IFERROR(IF(AND(PRINCIPAL!$H$201&lt;&gt;"",OR(L720=PRINCIPAL!$I$201,L720=PRINCIPAL!$I$201+PRINCIPAL!$I$201,L720=PRINCIPAL!$I$201+PRINCIPAL!$I$201+PRINCIPAL!$I$201)),0,IF(AND(PRINCIPAL!$H$201&lt;&gt;"",L720=PRINCIPAL!$J$201),VLOOKUP($AW$711,'Banco de Dados'!$B$4:$J$50,8,FALSE)*PRINCIPAL!$H$201*(1-(PRINCIPAL!$K$201/100)),IF(AND(PRINCIPAL!$H$201&lt;&gt;"",L720=PRINCIPAL!$L$201),VLOOKUP($AW$711,'Banco de Dados'!$B$4:$J$50,8,FALSE)*PRINCIPAL!$H$201*(1-(PRINCIPAL!$M$201/100)),IF(AND(PRINCIPAL!$H$201&lt;&gt;"",L720=PRINCIPAL!$N$201),VLOOKUP($AW$711,'Banco de Dados'!$B$4:$J$50,8,FALSE)*PRINCIPAL!$H$201*(1-(PRINCIPAL!$O$201/100)),IF(PRINCIPAL!$H$201&lt;&gt;"",VLOOKUP($AW$711,'Banco de Dados'!$B$4:$J$50,8,FALSE)*PRINCIPAL!$H$201,IF(OR(L720=PRINCIPAL!$I$201,L720=PRINCIPAL!$I$201+PRINCIPAL!$I$201,L720=PRINCIPAL!$I$201+PRINCIPAL!$I$201+PRINCIPAL!$I$201),0,IF(L720=PRINCIPAL!$J$201,VLOOKUP($AW$711,'Banco de Dados'!$B$4:$J$50,6,FALSE)*(1-(PRINCIPAL!$K$201/100)),IF(L720=PRINCIPAL!$L$201,VLOOKUP($AW$711,'Banco de Dados'!$B$4:$J$50,6,FALSE)*(1-(PRINCIPAL!$M$201/100)),IF(L720=PRINCIPAL!$N$201,VLOOKUP($AW$711,'Banco de Dados'!$B$4:$J$50,6,FALSE)*(1-(PRINCIPAL!$O$201/100)),VLOOKUP($AW$711,'Banco de Dados'!$B$4:$J$50,6,FALSE)))))))))),"")</f>
        <v/>
      </c>
      <c r="AW720" s="29" t="str">
        <f>IFERROR(AV720*(IFERROR(VLOOKUP($AW$711,'Banco de Dados'!$B$4:$J$50,4,FALSE),"ERRO")),"")</f>
        <v/>
      </c>
      <c r="AX720" s="29" t="str">
        <f t="shared" si="498"/>
        <v/>
      </c>
      <c r="AY720" s="103" t="str">
        <f>IFERROR(AX720*(C720*(PRINCIPAL!$G$201/100))*0.47*(44/12),"")</f>
        <v/>
      </c>
      <c r="AZ720" s="111" t="str">
        <f t="shared" si="503"/>
        <v/>
      </c>
      <c r="BA720" s="30" t="str">
        <f>IFERROR(IF(AND(PRINCIPAL!$H$192&lt;&gt;"",OR(L720=PRINCIPAL!$I$192,L720=PRINCIPAL!$I$192+PRINCIPAL!$I$192,L720=PRINCIPAL!$I$192+PRINCIPAL!$I$192+PRINCIPAL!$I$192)),0,IF(AND(PRINCIPAL!$H$192&lt;&gt;"",L720=PRINCIPAL!$J$192),VLOOKUP($BB$711,'Banco de Dados'!$B$4:$J$50,8,FALSE)*PRINCIPAL!$H$192*(1-(PRINCIPAL!$K$192/100)),IF(AND(PRINCIPAL!$H$192&lt;&gt;"",L720=PRINCIPAL!$L$192),VLOOKUP($BB$711,'Banco de Dados'!$B$4:$J$50,8,FALSE)*PRINCIPAL!$H$192*(1-(PRINCIPAL!$M$192/100)),IF(AND(PRINCIPAL!$H$192&lt;&gt;"",L720=PRINCIPAL!$N$192),VLOOKUP($BB$711,'Banco de Dados'!$B$4:$J$50,8,FALSE)*PRINCIPAL!$H$192*(1-(PRINCIPAL!$O$192/100)),IF(PRINCIPAL!$H$192&lt;&gt;"",VLOOKUP($BB$711,'Banco de Dados'!$B$4:$J$50,8,FALSE)*PRINCIPAL!$H$192,IF(OR(L720=PRINCIPAL!$I$192,L720=PRINCIPAL!$I$192+PRINCIPAL!$I$192,L720=PRINCIPAL!$I$192+PRINCIPAL!$I$192+PRINCIPAL!$I$192),0,IF(L720=PRINCIPAL!$J$192,VLOOKUP($BB$711,'Banco de Dados'!$B$4:$J$50,6,FALSE)*(1-(PRINCIPAL!$K$192/100)),IF(L720=PRINCIPAL!$L$192,VLOOKUP($BB$711,'Banco de Dados'!$B$4:$J$50,6,FALSE)*(1-(PRINCIPAL!$M$192/100)),IF(L720=PRINCIPAL!$N$192,VLOOKUP($BB$711,'Banco de Dados'!$B$4:$J$50,6,FALSE)*(1-(PRINCIPAL!$O$192/100)),VLOOKUP($BB$711,'Banco de Dados'!$B$4:$J$50,6,FALSE)))))))))),"")</f>
        <v/>
      </c>
      <c r="BB720" s="29" t="str">
        <f>IFERROR(BA720*(IFERROR(VLOOKUP($BB$711,'Banco de Dados'!$B$4:$J$50,4,FALSE),"ERRO")),"")</f>
        <v/>
      </c>
      <c r="BC720" s="29" t="str">
        <f t="shared" si="504"/>
        <v/>
      </c>
      <c r="BD720" s="103" t="str">
        <f>IFERROR(BC720*(C720*(PRINCIPAL!$G$192/100))*0.47*(44/12),"")</f>
        <v/>
      </c>
      <c r="BE720" s="111" t="str">
        <f t="shared" si="483"/>
        <v/>
      </c>
      <c r="BF720" s="30" t="str">
        <f>IFERROR(IF(AND(PRINCIPAL!$H$203&lt;&gt;"",OR(L720=PRINCIPAL!$I$203,L720=PRINCIPAL!$I$203+PRINCIPAL!$I$203,L720=PRINCIPAL!$I$203+PRINCIPAL!$I$203+PRINCIPAL!$I$203)),0,IF(AND(PRINCIPAL!$H$203&lt;&gt;"",L720=PRINCIPAL!$J$203),VLOOKUP($BG$711,'Banco de Dados'!$B$4:$J$50,8,FALSE)*PRINCIPAL!$H$203*(1-(PRINCIPAL!$K$203/100)),IF(AND(PRINCIPAL!$H$203&lt;&gt;"",L720=PRINCIPAL!$L$203),VLOOKUP($BG$711,'Banco de Dados'!$B$4:$J$50,8,FALSE)*PRINCIPAL!$H$203*(1-(PRINCIPAL!$M$203/100)),IF(AND(PRINCIPAL!$H$203&lt;&gt;"",L720=PRINCIPAL!$N$203),VLOOKUP($BG$711,'Banco de Dados'!$B$4:$J$50,8,FALSE)*PRINCIPAL!$H$203*(1-(PRINCIPAL!$O$203/100)),IF(PRINCIPAL!$H$203&lt;&gt;"",VLOOKUP($BG$711,'Banco de Dados'!$B$4:$J$50,8,FALSE)*PRINCIPAL!$H$203,IF(OR(L720=PRINCIPAL!$I$203,L720=PRINCIPAL!$I$203+PRINCIPAL!$I$203,L720=PRINCIPAL!$I$203+PRINCIPAL!$I$203+PRINCIPAL!$I$203),0,IF(L720=PRINCIPAL!$J$203,VLOOKUP($BG$711,'Banco de Dados'!$B$4:$J$50,6,FALSE)*(1-(PRINCIPAL!$K$203/100)),IF(L720=PRINCIPAL!$L$203,VLOOKUP($BG$711,'Banco de Dados'!$B$4:$J$50,6,FALSE)*(1-(PRINCIPAL!$M$203/100)),IF(L720=PRINCIPAL!$N$203,VLOOKUP($BG$711,'Banco de Dados'!$B$4:$J$50,6,FALSE)*(1-(PRINCIPAL!$O$203/100)),VLOOKUP($BG$711,'Banco de Dados'!$B$4:$J$50,6,FALSE)))))))))),"")</f>
        <v/>
      </c>
      <c r="BG720" s="29" t="str">
        <f>IFERROR(BF720*(IFERROR(VLOOKUP($BG$711,'Banco de Dados'!$B$4:$J$50,4,FALSE),"ERRO")),"")</f>
        <v/>
      </c>
      <c r="BH720" s="29" t="str">
        <f t="shared" si="499"/>
        <v/>
      </c>
      <c r="BI720" s="103" t="str">
        <f>IFERROR(BH720*(C720*(PRINCIPAL!$G$203/100))*0.47*(44/12),"")</f>
        <v/>
      </c>
      <c r="BJ720" s="102" t="str">
        <f t="shared" si="484"/>
        <v/>
      </c>
    </row>
    <row r="721" spans="2:62" ht="12.75" customHeight="1" x14ac:dyDescent="0.3">
      <c r="B721" s="326">
        <f t="shared" si="485"/>
        <v>2028</v>
      </c>
      <c r="C721" s="340"/>
      <c r="D721" s="1"/>
      <c r="E721" s="116">
        <v>8</v>
      </c>
      <c r="F721" s="24" t="str">
        <f>IFERROR(VLOOKUP($G$711,'Banco de Dados'!$B$4:$J$50,6,FALSE),"")</f>
        <v/>
      </c>
      <c r="G721" s="25" t="str">
        <f>IFERROR(F721*(IFERROR(VLOOKUP($G$711,'Banco de Dados'!$B$4:$J$50,4,FALSE),"ERRO")),"")</f>
        <v/>
      </c>
      <c r="H721" s="25" t="str">
        <f t="shared" si="486"/>
        <v/>
      </c>
      <c r="I721" s="103" t="str">
        <f t="shared" si="487"/>
        <v/>
      </c>
      <c r="J721" s="117" t="str">
        <f t="shared" si="488"/>
        <v/>
      </c>
      <c r="K721" s="1"/>
      <c r="L721" s="91">
        <v>8</v>
      </c>
      <c r="M721" s="24" t="str">
        <f>IFERROR(IF(AND(PRINCIPAL!$H$194&lt;&gt;"",OR(L721=PRINCIPAL!$I$194,L721=PRINCIPAL!$I$194+PRINCIPAL!$I$194,L721=PRINCIPAL!$I$194+PRINCIPAL!$I$194+PRINCIPAL!$I$194)),0,IF(AND(PRINCIPAL!$H$194&lt;&gt;"",L721=PRINCIPAL!$J$194),VLOOKUP($N$711,'Banco de Dados'!$B$4:$J$50,8,FALSE)*PRINCIPAL!$H$194*(1-(PRINCIPAL!$K$194/100)),IF(AND(PRINCIPAL!$H$194&lt;&gt;"",L721=PRINCIPAL!$L$194),VLOOKUP($N$711,'Banco de Dados'!$B$4:$J$50,8,FALSE)*PRINCIPAL!$H$194*(1-(PRINCIPAL!$M$194/100)),IF(AND(PRINCIPAL!$H$194&lt;&gt;"",L721=PRINCIPAL!$N$194),VLOOKUP($N$711,'Banco de Dados'!$B$4:$J$50,8,FALSE)*PRINCIPAL!$H$194*(1-(PRINCIPAL!$O$194/100)),IF(PRINCIPAL!$H$194&lt;&gt;"",VLOOKUP($N$711,'Banco de Dados'!$B$4:$J$50,8,FALSE)*PRINCIPAL!$H$194,IF(OR(L721=PRINCIPAL!$I$194,L721=PRINCIPAL!$I$194+PRINCIPAL!$I$194,L721=PRINCIPAL!$I$194+PRINCIPAL!$I$194+PRINCIPAL!$I$194),0,IF(L721=PRINCIPAL!$J$194,VLOOKUP($N$711,'Banco de Dados'!$B$4:$J$50,6,FALSE)*(1-(PRINCIPAL!$K$194/100)),IF(L721=PRINCIPAL!$L$194,VLOOKUP($N$711,'Banco de Dados'!$B$4:$J$50,6,FALSE)*(1-(PRINCIPAL!$M$194/100)),IF(L721=PRINCIPAL!$N$194,VLOOKUP($N$711,'Banco de Dados'!$B$4:$J$50,6,FALSE)*(1-(PRINCIPAL!$O$194/100)),VLOOKUP($N$711,'Banco de Dados'!$B$4:$J$50,6,FALSE)))))))))),"")</f>
        <v/>
      </c>
      <c r="N721" s="25" t="str">
        <f>IFERROR(M721*(IFERROR(VLOOKUP($N$711,'Banco de Dados'!$B$4:$J$50,4,FALSE),"ERRO")),"")</f>
        <v/>
      </c>
      <c r="O721" s="25" t="str">
        <f t="shared" si="489"/>
        <v/>
      </c>
      <c r="P721" s="103" t="str">
        <f>IFERROR(O721*(C721*(PRINCIPAL!$G$194/100))*0.47*(44/12),"")</f>
        <v/>
      </c>
      <c r="Q721" s="107" t="str">
        <f t="shared" si="505"/>
        <v/>
      </c>
      <c r="R721" s="29" t="str">
        <f>IFERROR(IF(AND(PRINCIPAL!$H$195&lt;&gt;"",OR(L721=PRINCIPAL!$I$195,L721=PRINCIPAL!$I$195+PRINCIPAL!$I$195,L721=PRINCIPAL!$I$195+PRINCIPAL!$I$195+PRINCIPAL!$I$195)),0,IF(AND(PRINCIPAL!$H$195&lt;&gt;"",L721=PRINCIPAL!$J$195),VLOOKUP($S$711,'Banco de Dados'!$B$4:$J$50,8,FALSE)*PRINCIPAL!$H$195*(1-(PRINCIPAL!$K$195/100)),IF(AND(PRINCIPAL!$H$195&lt;&gt;"",L721=PRINCIPAL!$L$195),VLOOKUP($S$711,'Banco de Dados'!$B$4:$J$50,8,FALSE)*PRINCIPAL!$H$195*(1-(PRINCIPAL!$M$195/100)),IF(AND(PRINCIPAL!$H$195&lt;&gt;"",L721=PRINCIPAL!$N$195),VLOOKUP($S$711,'Banco de Dados'!$B$4:$J$50,8,FALSE)*PRINCIPAL!$H$195*(1-(PRINCIPAL!$O$195/100)),IF(PRINCIPAL!$H$195&lt;&gt;"",VLOOKUP($S$711,'Banco de Dados'!$B$4:$J$50,8,FALSE)*PRINCIPAL!$H$195,IF(OR(L721=PRINCIPAL!$I$195,L721=PRINCIPAL!$I$195+PRINCIPAL!$I$195,L721=PRINCIPAL!$I$195+PRINCIPAL!$I$195+PRINCIPAL!$I$195),0,IF(L721=PRINCIPAL!$J$195,VLOOKUP($S$711,'Banco de Dados'!$B$4:$J$50,6,FALSE)*(1-(PRINCIPAL!$K$195/100)),IF(L721=PRINCIPAL!$L$195,VLOOKUP($S$711,'Banco de Dados'!$B$4:$J$50,6,FALSE)*(1-(PRINCIPAL!$M$195/100)),IF(L721=PRINCIPAL!$N$195,VLOOKUP($S$711,'Banco de Dados'!$B$4:$J$50,6,FALSE)*(1-(PRINCIPAL!$O$195/100)),VLOOKUP($S$711,'Banco de Dados'!$B$4:$J$50,6,FALSE)))))))))),"")</f>
        <v/>
      </c>
      <c r="S721" s="29" t="str">
        <f>IFERROR(R721*(IFERROR(VLOOKUP($S$711,'Banco de Dados'!$B$4:$J$50,4,FALSE),"ERRO")),"")</f>
        <v/>
      </c>
      <c r="T721" s="29" t="str">
        <f>IFERROR(R721+S721,"")</f>
        <v/>
      </c>
      <c r="U721" s="103" t="str">
        <f>IFERROR(T721*(C721*(PRINCIPAL!$G$195/100))*0.47*(44/12),"")</f>
        <v/>
      </c>
      <c r="V721" s="103" t="str">
        <f t="shared" si="482"/>
        <v/>
      </c>
      <c r="W721" s="30" t="str">
        <f>IFERROR(IF(AND(PRINCIPAL!$H$196&lt;&gt;"",OR(L721=PRINCIPAL!$I$196,L721=PRINCIPAL!$I$196+PRINCIPAL!$I$196,L721=PRINCIPAL!$I$196+PRINCIPAL!$I$196+PRINCIPAL!$I$196)),0,IF(AND(PRINCIPAL!$H$196&lt;&gt;"",L721=PRINCIPAL!$J$196),VLOOKUP($X$711,'Banco de Dados'!$B$4:$J$50,8,FALSE)*PRINCIPAL!$H$196*(1-(PRINCIPAL!$K$196/100)),IF(AND(PRINCIPAL!$H$196&lt;&gt;"",L721=PRINCIPAL!$L$196),VLOOKUP($X$711,'Banco de Dados'!$B$4:$J$50,8,FALSE)*PRINCIPAL!$H$196*(1-(PRINCIPAL!$M$196/100)),IF(AND(PRINCIPAL!$H$196&lt;&gt;"",L721=PRINCIPAL!$N$196),VLOOKUP($X$711,'Banco de Dados'!$B$4:$J$50,8,FALSE)*PRINCIPAL!$H$196*(1-(PRINCIPAL!$O$196/100)),IF(PRINCIPAL!$H$196&lt;&gt;"",VLOOKUP($X$711,'Banco de Dados'!$B$4:$J$50,8,FALSE)*PRINCIPAL!$H$196,IF(OR(L721=PRINCIPAL!$I$196,L721=PRINCIPAL!$I$196+PRINCIPAL!$I$196,L721=PRINCIPAL!$I$196+PRINCIPAL!$I$196+PRINCIPAL!$I$196),0,IF(L721=PRINCIPAL!$J$196,VLOOKUP($X$711,'Banco de Dados'!$B$4:$J$50,6,FALSE)*(1-(PRINCIPAL!$K$196/100)),IF(L721=PRINCIPAL!$L$196,VLOOKUP($X$711,'Banco de Dados'!$B$4:$J$50,6,FALSE)*(1-(PRINCIPAL!$M$196/100)),IF(L721=PRINCIPAL!$N$196,VLOOKUP($X$711,'Banco de Dados'!$B$4:$J$50,6,FALSE)*(1-(PRINCIPAL!$O$196/100)),VLOOKUP($X$711,'Banco de Dados'!$B$4:$J$50,6,FALSE)))))))))),"")</f>
        <v/>
      </c>
      <c r="X721" s="29" t="str">
        <f>IFERROR(W721*(IFERROR(VLOOKUP($X$711,'Banco de Dados'!$B$4:$J$50,4,FALSE),"ERRO")),"")</f>
        <v/>
      </c>
      <c r="Y721" s="29" t="str">
        <f t="shared" si="500"/>
        <v/>
      </c>
      <c r="Z721" s="103" t="str">
        <f>IFERROR(Y721*(C721*(PRINCIPAL!$G$196/100))*0.47*(44/12),"")</f>
        <v/>
      </c>
      <c r="AA721" s="111" t="str">
        <f t="shared" si="501"/>
        <v/>
      </c>
      <c r="AB721" s="30" t="str">
        <f>IFERROR(IF(AND(PRINCIPAL!$H$197&lt;&gt;"",OR(L721=PRINCIPAL!$I$197,L721=PRINCIPAL!$I$197+PRINCIPAL!$I$197,L721=PRINCIPAL!$I$197+PRINCIPAL!$I$197+PRINCIPAL!$I$197)),0,IF(AND(PRINCIPAL!$H$197&lt;&gt;"",L721=PRINCIPAL!$J$197),VLOOKUP($AC$711,'Banco de Dados'!$B$4:$J$50,8,FALSE)*PRINCIPAL!$H$197*(1-(PRINCIPAL!$K$197/100)),IF(AND(PRINCIPAL!$H$197&lt;&gt;"",L721=PRINCIPAL!$L$197),VLOOKUP($AC$711,'Banco de Dados'!$B$4:$J$50,8,FALSE)*PRINCIPAL!$H$197*(1-(PRINCIPAL!$M$197/100)),IF(AND(PRINCIPAL!$H$197&lt;&gt;"",L721=PRINCIPAL!$N$197),VLOOKUP($AC$711,'Banco de Dados'!$B$4:$J$50,8,FALSE)*PRINCIPAL!$H$197*(1-(PRINCIPAL!$O$197/100)),IF(PRINCIPAL!$H$197&lt;&gt;"",VLOOKUP($AC$711,'Banco de Dados'!$B$4:$J$50,8,FALSE)*PRINCIPAL!$H$197,IF(OR(L721=PRINCIPAL!$I$197,L721=PRINCIPAL!$I$197+PRINCIPAL!$I$197,L721=PRINCIPAL!$I$197+PRINCIPAL!$I$197+PRINCIPAL!$I$197),0,IF(L721=PRINCIPAL!$J$197,VLOOKUP($AC$711,'Banco de Dados'!$B$4:$J$50,6,FALSE)*(1-(PRINCIPAL!$K$197/100)),IF(L721=PRINCIPAL!$L$197,VLOOKUP($AC$711,'Banco de Dados'!$B$4:$J$50,6,FALSE)*(1-(PRINCIPAL!$M$197/100)),IF(L721=PRINCIPAL!$N$197,VLOOKUP($AC$711,'Banco de Dados'!$B$4:$J$50,6,FALSE)*(1-(PRINCIPAL!$O$197/100)),VLOOKUP($AC$711,'Banco de Dados'!$B$4:$J$50,6,FALSE)))))))))),"")</f>
        <v/>
      </c>
      <c r="AC721" s="29" t="str">
        <f>IFERROR(AB721*(IFERROR(VLOOKUP($AC$711,'Banco de Dados'!$B$4:$J$50,4,FALSE),"ERRO")),"")</f>
        <v/>
      </c>
      <c r="AD721" s="29" t="str">
        <f t="shared" si="491"/>
        <v/>
      </c>
      <c r="AE721" s="103" t="str">
        <f>IFERROR(AD721*(C721*(PRINCIPAL!$G$197/100))*0.47*(44/12),"")</f>
        <v/>
      </c>
      <c r="AF721" s="111" t="str">
        <f t="shared" si="492"/>
        <v/>
      </c>
      <c r="AG721" s="30" t="str">
        <f>IFERROR(IF(AND(PRINCIPAL!$H$198&lt;&gt;"",OR(L721=PRINCIPAL!$I$198,L721=PRINCIPAL!$I$198+PRINCIPAL!$I$198,L721=PRINCIPAL!$I$198+PRINCIPAL!$I$198+PRINCIPAL!$I$198)),0,IF(AND(PRINCIPAL!$H$198&lt;&gt;"",L721=PRINCIPAL!$J$198),VLOOKUP($AH$711,'Banco de Dados'!$B$4:$J$50,8,FALSE)*PRINCIPAL!$H$198*(1-(PRINCIPAL!$K$198/100)),IF(AND(PRINCIPAL!$H$198&lt;&gt;"",L721=PRINCIPAL!$L$198),VLOOKUP($AH$711,'Banco de Dados'!$B$4:$J$50,8,FALSE)*PRINCIPAL!$H$198*(1-(PRINCIPAL!$M$198/100)),IF(AND(PRINCIPAL!$H$198&lt;&gt;"",L721=PRINCIPAL!$N$198),VLOOKUP($AH$711,'Banco de Dados'!$B$4:$J$50,8,FALSE)*PRINCIPAL!$H$198*(1-(PRINCIPAL!$O$198/100)),IF(PRINCIPAL!$H$198&lt;&gt;"",VLOOKUP($AH$711,'Banco de Dados'!$B$4:$J$50,8,FALSE)*PRINCIPAL!$H$198,IF(OR(L721=PRINCIPAL!$I$198,L721=PRINCIPAL!$I$198+PRINCIPAL!$I$198,L721=PRINCIPAL!$I$198+PRINCIPAL!$I$198+PRINCIPAL!$I$198),0,IF(L721=PRINCIPAL!$J$198,VLOOKUP($AH$711,'Banco de Dados'!$B$4:$J$50,6,FALSE)*(1-(PRINCIPAL!$K$198/100)),IF(L721=PRINCIPAL!$L$198,VLOOKUP($AH$711,'Banco de Dados'!$B$4:$J$50,6,FALSE)*(1-(PRINCIPAL!$M$198/100)),IF(L721=PRINCIPAL!$N$198,VLOOKUP($AH$711,'Banco de Dados'!$B$4:$J$50,6,FALSE)*(1-(PRINCIPAL!$O$198/100)),VLOOKUP($AH$711,'Banco de Dados'!$B$4:$J$50,6,FALSE)))))))))),"")</f>
        <v/>
      </c>
      <c r="AH721" s="29" t="str">
        <f>IFERROR(AG721*(IFERROR(VLOOKUP($AH$711,'Banco de Dados'!$B$4:$J$50,4,FALSE),"ERRO")),"")</f>
        <v/>
      </c>
      <c r="AI721" s="29" t="str">
        <f t="shared" si="493"/>
        <v/>
      </c>
      <c r="AJ721" s="103" t="str">
        <f>IFERROR(AI721*(C721*(PRINCIPAL!$G$198/100))*0.47*(44/12),"")</f>
        <v/>
      </c>
      <c r="AK721" s="111" t="str">
        <f t="shared" si="502"/>
        <v/>
      </c>
      <c r="AL721" s="30" t="str">
        <f>IFERROR(IF(AND(PRINCIPAL!$H$199&lt;&gt;"",OR(L721=PRINCIPAL!$I$199,L721=PRINCIPAL!$I$199+PRINCIPAL!$I$199,L721=PRINCIPAL!$I$199+PRINCIPAL!$I$199+PRINCIPAL!$I$199)),0,IF(AND(PRINCIPAL!$H$199&lt;&gt;"",L721=PRINCIPAL!$J$199),VLOOKUP($AM$711,'Banco de Dados'!$B$4:$J$50,8,FALSE)*PRINCIPAL!$H$199*(1-(PRINCIPAL!$K$199/100)),IF(AND(PRINCIPAL!$H$199&lt;&gt;"",L721=PRINCIPAL!$L$199),VLOOKUP($AM$711,'Banco de Dados'!$B$4:$J$50,8,FALSE)*PRINCIPAL!$H$199*(1-(PRINCIPAL!$M$199/100)),IF(AND(PRINCIPAL!$H$199&lt;&gt;"",L721=PRINCIPAL!$N$199),VLOOKUP($AM$711,'Banco de Dados'!$B$4:$J$50,8,FALSE)*PRINCIPAL!$H$199*(1-(PRINCIPAL!$O$199/100)),IF(PRINCIPAL!$H$199&lt;&gt;"",VLOOKUP($AM$711,'Banco de Dados'!$B$4:$J$50,8,FALSE)*PRINCIPAL!$H$199,IF(OR(L721=PRINCIPAL!$I$199,L721=PRINCIPAL!$I$199+PRINCIPAL!$I$199,L721=PRINCIPAL!$I$199+PRINCIPAL!$I$199+PRINCIPAL!$I$199),0,IF(L721=PRINCIPAL!$J$199,VLOOKUP($AM$711,'Banco de Dados'!$B$4:$J$50,6,FALSE)*(1-(PRINCIPAL!$K$199/100)),IF(L721=PRINCIPAL!$L$199,VLOOKUP($AM$711,'Banco de Dados'!$B$4:$J$50,6,FALSE)*(1-(PRINCIPAL!$M$199/100)),IF(L721=PRINCIPAL!$N$199,VLOOKUP($AM$711,'Banco de Dados'!$B$4:$J$50,6,FALSE)*(1-(PRINCIPAL!$O$199/100)),VLOOKUP($AM$711,'Banco de Dados'!$B$4:$J$50,6,FALSE)))))))))),"")</f>
        <v/>
      </c>
      <c r="AM721" s="29" t="str">
        <f>IFERROR(AL721*(IFERROR(VLOOKUP($AM$711,'Banco de Dados'!$B$4:$J$50,4,FALSE),"ERRO")),"")</f>
        <v/>
      </c>
      <c r="AN721" s="29" t="str">
        <f t="shared" si="494"/>
        <v/>
      </c>
      <c r="AO721" s="103" t="str">
        <f>IFERROR(AN721*(C721*(PRINCIPAL!$G$199/100))*0.47*(44/12),"")</f>
        <v/>
      </c>
      <c r="AP721" s="111" t="str">
        <f t="shared" si="495"/>
        <v/>
      </c>
      <c r="AQ721" s="30" t="str">
        <f>IFERROR(IF(AND(PRINCIPAL!$H$200&lt;&gt;"",OR(L721=PRINCIPAL!$I$200,L721=PRINCIPAL!$I$200+PRINCIPAL!$I$200,L721=PRINCIPAL!$I$200+PRINCIPAL!$I$200+PRINCIPAL!$I$200)),0,IF(AND(PRINCIPAL!$H$200&lt;&gt;"",L721=PRINCIPAL!$J$200),VLOOKUP($AR$711,'Banco de Dados'!$B$4:$J$50,8,FALSE)*PRINCIPAL!$H$200*(1-(PRINCIPAL!$K$200/100)),IF(AND(PRINCIPAL!$H$200&lt;&gt;"",L721=PRINCIPAL!$L$200),VLOOKUP($AR$711,'Banco de Dados'!$B$4:$J$50,8,FALSE)*PRINCIPAL!$H$200*(1-(PRINCIPAL!$M$200/100)),IF(AND(PRINCIPAL!$H$200&lt;&gt;"",L721=PRINCIPAL!$N$200),VLOOKUP($AR$711,'Banco de Dados'!$B$4:$J$50,8,FALSE)*PRINCIPAL!$H$200*(1-(PRINCIPAL!$O$200/100)),IF(PRINCIPAL!$H$200&lt;&gt;"",VLOOKUP($AR$711,'Banco de Dados'!$B$4:$J$50,8,FALSE)*PRINCIPAL!$H$200,IF(OR(L721=PRINCIPAL!$I$200,L721=PRINCIPAL!$I$200+PRINCIPAL!$I$200,L721=PRINCIPAL!$I$200+PRINCIPAL!$I$200+PRINCIPAL!$I$200),0,IF(L721=PRINCIPAL!$J$200,VLOOKUP($AR$711,'Banco de Dados'!$B$4:$J$50,6,FALSE)*(1-(PRINCIPAL!$K$200/100)),IF(L721=PRINCIPAL!$L$200,VLOOKUP($AR$711,'Banco de Dados'!$B$4:$J$50,6,FALSE)*(1-(PRINCIPAL!$M$200/100)),IF(L721=PRINCIPAL!$N$200,VLOOKUP($AR$711,'Banco de Dados'!$B$4:$J$50,6,FALSE)*(1-(PRINCIPAL!$O$200/100)),VLOOKUP($AR$711,'Banco de Dados'!$B$4:$J$50,6,FALSE)))))))))),"")</f>
        <v/>
      </c>
      <c r="AR721" s="29" t="str">
        <f>IFERROR(AQ721*(IFERROR(VLOOKUP($AR$711,'Banco de Dados'!$B$4:$J$50,4,FALSE),"ERRO")),"")</f>
        <v/>
      </c>
      <c r="AS721" s="29" t="str">
        <f t="shared" si="496"/>
        <v/>
      </c>
      <c r="AT721" s="103" t="str">
        <f>IFERROR(AS721*(C721*(PRINCIPAL!$G$200/100))*0.47*(44/12),"")</f>
        <v/>
      </c>
      <c r="AU721" s="111" t="str">
        <f t="shared" si="497"/>
        <v/>
      </c>
      <c r="AV721" s="30" t="str">
        <f>IFERROR(IF(AND(PRINCIPAL!$H$201&lt;&gt;"",OR(L721=PRINCIPAL!$I$201,L721=PRINCIPAL!$I$201+PRINCIPAL!$I$201,L721=PRINCIPAL!$I$201+PRINCIPAL!$I$201+PRINCIPAL!$I$201)),0,IF(AND(PRINCIPAL!$H$201&lt;&gt;"",L721=PRINCIPAL!$J$201),VLOOKUP($AW$711,'Banco de Dados'!$B$4:$J$50,8,FALSE)*PRINCIPAL!$H$201*(1-(PRINCIPAL!$K$201/100)),IF(AND(PRINCIPAL!$H$201&lt;&gt;"",L721=PRINCIPAL!$L$201),VLOOKUP($AW$711,'Banco de Dados'!$B$4:$J$50,8,FALSE)*PRINCIPAL!$H$201*(1-(PRINCIPAL!$M$201/100)),IF(AND(PRINCIPAL!$H$201&lt;&gt;"",L721=PRINCIPAL!$N$201),VLOOKUP($AW$711,'Banco de Dados'!$B$4:$J$50,8,FALSE)*PRINCIPAL!$H$201*(1-(PRINCIPAL!$O$201/100)),IF(PRINCIPAL!$H$201&lt;&gt;"",VLOOKUP($AW$711,'Banco de Dados'!$B$4:$J$50,8,FALSE)*PRINCIPAL!$H$201,IF(OR(L721=PRINCIPAL!$I$201,L721=PRINCIPAL!$I$201+PRINCIPAL!$I$201,L721=PRINCIPAL!$I$201+PRINCIPAL!$I$201+PRINCIPAL!$I$201),0,IF(L721=PRINCIPAL!$J$201,VLOOKUP($AW$711,'Banco de Dados'!$B$4:$J$50,6,FALSE)*(1-(PRINCIPAL!$K$201/100)),IF(L721=PRINCIPAL!$L$201,VLOOKUP($AW$711,'Banco de Dados'!$B$4:$J$50,6,FALSE)*(1-(PRINCIPAL!$M$201/100)),IF(L721=PRINCIPAL!$N$201,VLOOKUP($AW$711,'Banco de Dados'!$B$4:$J$50,6,FALSE)*(1-(PRINCIPAL!$O$201/100)),VLOOKUP($AW$711,'Banco de Dados'!$B$4:$J$50,6,FALSE)))))))))),"")</f>
        <v/>
      </c>
      <c r="AW721" s="29" t="str">
        <f>IFERROR(AV721*(IFERROR(VLOOKUP($AW$711,'Banco de Dados'!$B$4:$J$50,4,FALSE),"ERRO")),"")</f>
        <v/>
      </c>
      <c r="AX721" s="29" t="str">
        <f t="shared" si="498"/>
        <v/>
      </c>
      <c r="AY721" s="103" t="str">
        <f>IFERROR(AX721*(C721*(PRINCIPAL!$G$201/100))*0.47*(44/12),"")</f>
        <v/>
      </c>
      <c r="AZ721" s="111" t="str">
        <f t="shared" si="503"/>
        <v/>
      </c>
      <c r="BA721" s="30" t="str">
        <f>IFERROR(IF(AND(PRINCIPAL!$H$192&lt;&gt;"",OR(L721=PRINCIPAL!$I$192,L721=PRINCIPAL!$I$192+PRINCIPAL!$I$192,L721=PRINCIPAL!$I$192+PRINCIPAL!$I$192+PRINCIPAL!$I$192)),0,IF(AND(PRINCIPAL!$H$192&lt;&gt;"",L721=PRINCIPAL!$J$192),VLOOKUP($BB$711,'Banco de Dados'!$B$4:$J$50,8,FALSE)*PRINCIPAL!$H$192*(1-(PRINCIPAL!$K$192/100)),IF(AND(PRINCIPAL!$H$192&lt;&gt;"",L721=PRINCIPAL!$L$192),VLOOKUP($BB$711,'Banco de Dados'!$B$4:$J$50,8,FALSE)*PRINCIPAL!$H$192*(1-(PRINCIPAL!$M$192/100)),IF(AND(PRINCIPAL!$H$192&lt;&gt;"",L721=PRINCIPAL!$N$192),VLOOKUP($BB$711,'Banco de Dados'!$B$4:$J$50,8,FALSE)*PRINCIPAL!$H$192*(1-(PRINCIPAL!$O$192/100)),IF(PRINCIPAL!$H$192&lt;&gt;"",VLOOKUP($BB$711,'Banco de Dados'!$B$4:$J$50,8,FALSE)*PRINCIPAL!$H$192,IF(OR(L721=PRINCIPAL!$I$192,L721=PRINCIPAL!$I$192+PRINCIPAL!$I$192,L721=PRINCIPAL!$I$192+PRINCIPAL!$I$192+PRINCIPAL!$I$192),0,IF(L721=PRINCIPAL!$J$192,VLOOKUP($BB$711,'Banco de Dados'!$B$4:$J$50,6,FALSE)*(1-(PRINCIPAL!$K$192/100)),IF(L721=PRINCIPAL!$L$192,VLOOKUP($BB$711,'Banco de Dados'!$B$4:$J$50,6,FALSE)*(1-(PRINCIPAL!$M$192/100)),IF(L721=PRINCIPAL!$N$192,VLOOKUP($BB$711,'Banco de Dados'!$B$4:$J$50,6,FALSE)*(1-(PRINCIPAL!$O$192/100)),VLOOKUP($BB$711,'Banco de Dados'!$B$4:$J$50,6,FALSE)))))))))),"")</f>
        <v/>
      </c>
      <c r="BB721" s="29" t="str">
        <f>IFERROR(BA721*(IFERROR(VLOOKUP($BB$711,'Banco de Dados'!$B$4:$J$50,4,FALSE),"ERRO")),"")</f>
        <v/>
      </c>
      <c r="BC721" s="29" t="str">
        <f t="shared" si="504"/>
        <v/>
      </c>
      <c r="BD721" s="103" t="str">
        <f>IFERROR(BC721*(C721*(PRINCIPAL!$G$192/100))*0.47*(44/12),"")</f>
        <v/>
      </c>
      <c r="BE721" s="111" t="str">
        <f t="shared" si="483"/>
        <v/>
      </c>
      <c r="BF721" s="30" t="str">
        <f>IFERROR(IF(AND(PRINCIPAL!$H$203&lt;&gt;"",OR(L721=PRINCIPAL!$I$203,L721=PRINCIPAL!$I$203+PRINCIPAL!$I$203,L721=PRINCIPAL!$I$203+PRINCIPAL!$I$203+PRINCIPAL!$I$203)),0,IF(AND(PRINCIPAL!$H$203&lt;&gt;"",L721=PRINCIPAL!$J$203),VLOOKUP($BG$711,'Banco de Dados'!$B$4:$J$50,8,FALSE)*PRINCIPAL!$H$203*(1-(PRINCIPAL!$K$203/100)),IF(AND(PRINCIPAL!$H$203&lt;&gt;"",L721=PRINCIPAL!$L$203),VLOOKUP($BG$711,'Banco de Dados'!$B$4:$J$50,8,FALSE)*PRINCIPAL!$H$203*(1-(PRINCIPAL!$M$203/100)),IF(AND(PRINCIPAL!$H$203&lt;&gt;"",L721=PRINCIPAL!$N$203),VLOOKUP($BG$711,'Banco de Dados'!$B$4:$J$50,8,FALSE)*PRINCIPAL!$H$203*(1-(PRINCIPAL!$O$203/100)),IF(PRINCIPAL!$H$203&lt;&gt;"",VLOOKUP($BG$711,'Banco de Dados'!$B$4:$J$50,8,FALSE)*PRINCIPAL!$H$203,IF(OR(L721=PRINCIPAL!$I$203,L721=PRINCIPAL!$I$203+PRINCIPAL!$I$203,L721=PRINCIPAL!$I$203+PRINCIPAL!$I$203+PRINCIPAL!$I$203),0,IF(L721=PRINCIPAL!$J$203,VLOOKUP($BG$711,'Banco de Dados'!$B$4:$J$50,6,FALSE)*(1-(PRINCIPAL!$K$203/100)),IF(L721=PRINCIPAL!$L$203,VLOOKUP($BG$711,'Banco de Dados'!$B$4:$J$50,6,FALSE)*(1-(PRINCIPAL!$M$203/100)),IF(L721=PRINCIPAL!$N$203,VLOOKUP($BG$711,'Banco de Dados'!$B$4:$J$50,6,FALSE)*(1-(PRINCIPAL!$O$203/100)),VLOOKUP($BG$711,'Banco de Dados'!$B$4:$J$50,6,FALSE)))))))))),"")</f>
        <v/>
      </c>
      <c r="BG721" s="29" t="str">
        <f>IFERROR(BF721*(IFERROR(VLOOKUP($BG$711,'Banco de Dados'!$B$4:$J$50,4,FALSE),"ERRO")),"")</f>
        <v/>
      </c>
      <c r="BH721" s="29" t="str">
        <f t="shared" si="499"/>
        <v/>
      </c>
      <c r="BI721" s="103" t="str">
        <f>IFERROR(BH721*(C721*(PRINCIPAL!$G$203/100))*0.47*(44/12),"")</f>
        <v/>
      </c>
      <c r="BJ721" s="102" t="str">
        <f t="shared" si="484"/>
        <v/>
      </c>
    </row>
    <row r="722" spans="2:62" ht="12.75" customHeight="1" x14ac:dyDescent="0.3">
      <c r="B722" s="326">
        <f t="shared" si="485"/>
        <v>2029</v>
      </c>
      <c r="C722" s="340"/>
      <c r="D722" s="1"/>
      <c r="E722" s="116">
        <v>9</v>
      </c>
      <c r="F722" s="24" t="str">
        <f>IFERROR(VLOOKUP($G$711,'Banco de Dados'!$B$4:$J$50,6,FALSE),"")</f>
        <v/>
      </c>
      <c r="G722" s="25" t="str">
        <f>IFERROR(F722*(IFERROR(VLOOKUP($G$711,'Banco de Dados'!$B$4:$J$50,4,FALSE),"ERRO")),"")</f>
        <v/>
      </c>
      <c r="H722" s="25" t="str">
        <f t="shared" si="486"/>
        <v/>
      </c>
      <c r="I722" s="103" t="str">
        <f t="shared" si="487"/>
        <v/>
      </c>
      <c r="J722" s="117" t="str">
        <f t="shared" si="488"/>
        <v/>
      </c>
      <c r="K722" s="1"/>
      <c r="L722" s="91">
        <v>9</v>
      </c>
      <c r="M722" s="24" t="str">
        <f>IFERROR(IF(AND(PRINCIPAL!$H$194&lt;&gt;"",OR(L722=PRINCIPAL!$I$194,L722=PRINCIPAL!$I$194+PRINCIPAL!$I$194,L722=PRINCIPAL!$I$194+PRINCIPAL!$I$194+PRINCIPAL!$I$194)),0,IF(AND(PRINCIPAL!$H$194&lt;&gt;"",L722=PRINCIPAL!$J$194),VLOOKUP($N$711,'Banco de Dados'!$B$4:$J$50,8,FALSE)*PRINCIPAL!$H$194*(1-(PRINCIPAL!$K$194/100)),IF(AND(PRINCIPAL!$H$194&lt;&gt;"",L722=PRINCIPAL!$L$194),VLOOKUP($N$711,'Banco de Dados'!$B$4:$J$50,8,FALSE)*PRINCIPAL!$H$194*(1-(PRINCIPAL!$M$194/100)),IF(AND(PRINCIPAL!$H$194&lt;&gt;"",L722=PRINCIPAL!$N$194),VLOOKUP($N$711,'Banco de Dados'!$B$4:$J$50,8,FALSE)*PRINCIPAL!$H$194*(1-(PRINCIPAL!$O$194/100)),IF(PRINCIPAL!$H$194&lt;&gt;"",VLOOKUP($N$711,'Banco de Dados'!$B$4:$J$50,8,FALSE)*PRINCIPAL!$H$194,IF(OR(L722=PRINCIPAL!$I$194,L722=PRINCIPAL!$I$194+PRINCIPAL!$I$194,L722=PRINCIPAL!$I$194+PRINCIPAL!$I$194+PRINCIPAL!$I$194),0,IF(L722=PRINCIPAL!$J$194,VLOOKUP($N$711,'Banco de Dados'!$B$4:$J$50,6,FALSE)*(1-(PRINCIPAL!$K$194/100)),IF(L722=PRINCIPAL!$L$194,VLOOKUP($N$711,'Banco de Dados'!$B$4:$J$50,6,FALSE)*(1-(PRINCIPAL!$M$194/100)),IF(L722=PRINCIPAL!$N$194,VLOOKUP($N$711,'Banco de Dados'!$B$4:$J$50,6,FALSE)*(1-(PRINCIPAL!$O$194/100)),VLOOKUP($N$711,'Banco de Dados'!$B$4:$J$50,6,FALSE)))))))))),"")</f>
        <v/>
      </c>
      <c r="N722" s="25" t="str">
        <f>IFERROR(M722*(IFERROR(VLOOKUP($N$711,'Banco de Dados'!$B$4:$J$50,4,FALSE),"ERRO")),"")</f>
        <v/>
      </c>
      <c r="O722" s="25" t="str">
        <f t="shared" si="489"/>
        <v/>
      </c>
      <c r="P722" s="103" t="str">
        <f>IFERROR(O722*(C722*(PRINCIPAL!$G$194/100))*0.47*(44/12),"")</f>
        <v/>
      </c>
      <c r="Q722" s="107" t="str">
        <f t="shared" si="505"/>
        <v/>
      </c>
      <c r="R722" s="29" t="str">
        <f>IFERROR(IF(AND(PRINCIPAL!$H$195&lt;&gt;"",OR(L722=PRINCIPAL!$I$195,L722=PRINCIPAL!$I$195+PRINCIPAL!$I$195,L722=PRINCIPAL!$I$195+PRINCIPAL!$I$195+PRINCIPAL!$I$195)),0,IF(AND(PRINCIPAL!$H$195&lt;&gt;"",L722=PRINCIPAL!$J$195),VLOOKUP($S$711,'Banco de Dados'!$B$4:$J$50,8,FALSE)*PRINCIPAL!$H$195*(1-(PRINCIPAL!$K$195/100)),IF(AND(PRINCIPAL!$H$195&lt;&gt;"",L722=PRINCIPAL!$L$195),VLOOKUP($S$711,'Banco de Dados'!$B$4:$J$50,8,FALSE)*PRINCIPAL!$H$195*(1-(PRINCIPAL!$M$195/100)),IF(AND(PRINCIPAL!$H$195&lt;&gt;"",L722=PRINCIPAL!$N$195),VLOOKUP($S$711,'Banco de Dados'!$B$4:$J$50,8,FALSE)*PRINCIPAL!$H$195*(1-(PRINCIPAL!$O$195/100)),IF(PRINCIPAL!$H$195&lt;&gt;"",VLOOKUP($S$711,'Banco de Dados'!$B$4:$J$50,8,FALSE)*PRINCIPAL!$H$195,IF(OR(L722=PRINCIPAL!$I$195,L722=PRINCIPAL!$I$195+PRINCIPAL!$I$195,L722=PRINCIPAL!$I$195+PRINCIPAL!$I$195+PRINCIPAL!$I$195),0,IF(L722=PRINCIPAL!$J$195,VLOOKUP($S$711,'Banco de Dados'!$B$4:$J$50,6,FALSE)*(1-(PRINCIPAL!$K$195/100)),IF(L722=PRINCIPAL!$L$195,VLOOKUP($S$711,'Banco de Dados'!$B$4:$J$50,6,FALSE)*(1-(PRINCIPAL!$M$195/100)),IF(L722=PRINCIPAL!$N$195,VLOOKUP($S$711,'Banco de Dados'!$B$4:$J$50,6,FALSE)*(1-(PRINCIPAL!$O$195/100)),VLOOKUP($S$711,'Banco de Dados'!$B$4:$J$50,6,FALSE)))))))))),"")</f>
        <v/>
      </c>
      <c r="S722" s="29" t="str">
        <f>IFERROR(R722*(IFERROR(VLOOKUP($S$711,'Banco de Dados'!$B$4:$J$50,4,FALSE),"ERRO")),"")</f>
        <v/>
      </c>
      <c r="T722" s="29" t="str">
        <f t="shared" ref="T722:T748" si="506">IFERROR(R722+S722,"")</f>
        <v/>
      </c>
      <c r="U722" s="103" t="str">
        <f>IFERROR(T722*(C722*(PRINCIPAL!$G$195/100))*0.47*(44/12),"")</f>
        <v/>
      </c>
      <c r="V722" s="103" t="str">
        <f t="shared" si="482"/>
        <v/>
      </c>
      <c r="W722" s="30" t="str">
        <f>IFERROR(IF(AND(PRINCIPAL!$H$196&lt;&gt;"",OR(L722=PRINCIPAL!$I$196,L722=PRINCIPAL!$I$196+PRINCIPAL!$I$196,L722=PRINCIPAL!$I$196+PRINCIPAL!$I$196+PRINCIPAL!$I$196)),0,IF(AND(PRINCIPAL!$H$196&lt;&gt;"",L722=PRINCIPAL!$J$196),VLOOKUP($X$711,'Banco de Dados'!$B$4:$J$50,8,FALSE)*PRINCIPAL!$H$196*(1-(PRINCIPAL!$K$196/100)),IF(AND(PRINCIPAL!$H$196&lt;&gt;"",L722=PRINCIPAL!$L$196),VLOOKUP($X$711,'Banco de Dados'!$B$4:$J$50,8,FALSE)*PRINCIPAL!$H$196*(1-(PRINCIPAL!$M$196/100)),IF(AND(PRINCIPAL!$H$196&lt;&gt;"",L722=PRINCIPAL!$N$196),VLOOKUP($X$711,'Banco de Dados'!$B$4:$J$50,8,FALSE)*PRINCIPAL!$H$196*(1-(PRINCIPAL!$O$196/100)),IF(PRINCIPAL!$H$196&lt;&gt;"",VLOOKUP($X$711,'Banco de Dados'!$B$4:$J$50,8,FALSE)*PRINCIPAL!$H$196,IF(OR(L722=PRINCIPAL!$I$196,L722=PRINCIPAL!$I$196+PRINCIPAL!$I$196,L722=PRINCIPAL!$I$196+PRINCIPAL!$I$196+PRINCIPAL!$I$196),0,IF(L722=PRINCIPAL!$J$196,VLOOKUP($X$711,'Banco de Dados'!$B$4:$J$50,6,FALSE)*(1-(PRINCIPAL!$K$196/100)),IF(L722=PRINCIPAL!$L$196,VLOOKUP($X$711,'Banco de Dados'!$B$4:$J$50,6,FALSE)*(1-(PRINCIPAL!$M$196/100)),IF(L722=PRINCIPAL!$N$196,VLOOKUP($X$711,'Banco de Dados'!$B$4:$J$50,6,FALSE)*(1-(PRINCIPAL!$O$196/100)),VLOOKUP($X$711,'Banco de Dados'!$B$4:$J$50,6,FALSE)))))))))),"")</f>
        <v/>
      </c>
      <c r="X722" s="29" t="str">
        <f>IFERROR(W722*(IFERROR(VLOOKUP($X$711,'Banco de Dados'!$B$4:$J$50,4,FALSE),"ERRO")),"")</f>
        <v/>
      </c>
      <c r="Y722" s="29" t="str">
        <f t="shared" si="500"/>
        <v/>
      </c>
      <c r="Z722" s="103" t="str">
        <f>IFERROR(Y722*(C722*(PRINCIPAL!$G$196/100))*0.47*(44/12),"")</f>
        <v/>
      </c>
      <c r="AA722" s="111" t="str">
        <f t="shared" si="501"/>
        <v/>
      </c>
      <c r="AB722" s="30" t="str">
        <f>IFERROR(IF(AND(PRINCIPAL!$H$197&lt;&gt;"",OR(L722=PRINCIPAL!$I$197,L722=PRINCIPAL!$I$197+PRINCIPAL!$I$197,L722=PRINCIPAL!$I$197+PRINCIPAL!$I$197+PRINCIPAL!$I$197)),0,IF(AND(PRINCIPAL!$H$197&lt;&gt;"",L722=PRINCIPAL!$J$197),VLOOKUP($AC$711,'Banco de Dados'!$B$4:$J$50,8,FALSE)*PRINCIPAL!$H$197*(1-(PRINCIPAL!$K$197/100)),IF(AND(PRINCIPAL!$H$197&lt;&gt;"",L722=PRINCIPAL!$L$197),VLOOKUP($AC$711,'Banco de Dados'!$B$4:$J$50,8,FALSE)*PRINCIPAL!$H$197*(1-(PRINCIPAL!$M$197/100)),IF(AND(PRINCIPAL!$H$197&lt;&gt;"",L722=PRINCIPAL!$N$197),VLOOKUP($AC$711,'Banco de Dados'!$B$4:$J$50,8,FALSE)*PRINCIPAL!$H$197*(1-(PRINCIPAL!$O$197/100)),IF(PRINCIPAL!$H$197&lt;&gt;"",VLOOKUP($AC$711,'Banco de Dados'!$B$4:$J$50,8,FALSE)*PRINCIPAL!$H$197,IF(OR(L722=PRINCIPAL!$I$197,L722=PRINCIPAL!$I$197+PRINCIPAL!$I$197,L722=PRINCIPAL!$I$197+PRINCIPAL!$I$197+PRINCIPAL!$I$197),0,IF(L722=PRINCIPAL!$J$197,VLOOKUP($AC$711,'Banco de Dados'!$B$4:$J$50,6,FALSE)*(1-(PRINCIPAL!$K$197/100)),IF(L722=PRINCIPAL!$L$197,VLOOKUP($AC$711,'Banco de Dados'!$B$4:$J$50,6,FALSE)*(1-(PRINCIPAL!$M$197/100)),IF(L722=PRINCIPAL!$N$197,VLOOKUP($AC$711,'Banco de Dados'!$B$4:$J$50,6,FALSE)*(1-(PRINCIPAL!$O$197/100)),VLOOKUP($AC$711,'Banco de Dados'!$B$4:$J$50,6,FALSE)))))))))),"")</f>
        <v/>
      </c>
      <c r="AC722" s="29" t="str">
        <f>IFERROR(AB722*(IFERROR(VLOOKUP($AC$711,'Banco de Dados'!$B$4:$J$50,4,FALSE),"ERRO")),"")</f>
        <v/>
      </c>
      <c r="AD722" s="29" t="str">
        <f t="shared" si="491"/>
        <v/>
      </c>
      <c r="AE722" s="103" t="str">
        <f>IFERROR(AD722*(C722*(PRINCIPAL!$G$197/100))*0.47*(44/12),"")</f>
        <v/>
      </c>
      <c r="AF722" s="111" t="str">
        <f t="shared" si="492"/>
        <v/>
      </c>
      <c r="AG722" s="30" t="str">
        <f>IFERROR(IF(AND(PRINCIPAL!$H$198&lt;&gt;"",OR(L722=PRINCIPAL!$I$198,L722=PRINCIPAL!$I$198+PRINCIPAL!$I$198,L722=PRINCIPAL!$I$198+PRINCIPAL!$I$198+PRINCIPAL!$I$198)),0,IF(AND(PRINCIPAL!$H$198&lt;&gt;"",L722=PRINCIPAL!$J$198),VLOOKUP($AH$711,'Banco de Dados'!$B$4:$J$50,8,FALSE)*PRINCIPAL!$H$198*(1-(PRINCIPAL!$K$198/100)),IF(AND(PRINCIPAL!$H$198&lt;&gt;"",L722=PRINCIPAL!$L$198),VLOOKUP($AH$711,'Banco de Dados'!$B$4:$J$50,8,FALSE)*PRINCIPAL!$H$198*(1-(PRINCIPAL!$M$198/100)),IF(AND(PRINCIPAL!$H$198&lt;&gt;"",L722=PRINCIPAL!$N$198),VLOOKUP($AH$711,'Banco de Dados'!$B$4:$J$50,8,FALSE)*PRINCIPAL!$H$198*(1-(PRINCIPAL!$O$198/100)),IF(PRINCIPAL!$H$198&lt;&gt;"",VLOOKUP($AH$711,'Banco de Dados'!$B$4:$J$50,8,FALSE)*PRINCIPAL!$H$198,IF(OR(L722=PRINCIPAL!$I$198,L722=PRINCIPAL!$I$198+PRINCIPAL!$I$198,L722=PRINCIPAL!$I$198+PRINCIPAL!$I$198+PRINCIPAL!$I$198),0,IF(L722=PRINCIPAL!$J$198,VLOOKUP($AH$711,'Banco de Dados'!$B$4:$J$50,6,FALSE)*(1-(PRINCIPAL!$K$198/100)),IF(L722=PRINCIPAL!$L$198,VLOOKUP($AH$711,'Banco de Dados'!$B$4:$J$50,6,FALSE)*(1-(PRINCIPAL!$M$198/100)),IF(L722=PRINCIPAL!$N$198,VLOOKUP($AH$711,'Banco de Dados'!$B$4:$J$50,6,FALSE)*(1-(PRINCIPAL!$O$198/100)),VLOOKUP($AH$711,'Banco de Dados'!$B$4:$J$50,6,FALSE)))))))))),"")</f>
        <v/>
      </c>
      <c r="AH722" s="29" t="str">
        <f>IFERROR(AG722*(IFERROR(VLOOKUP($AH$711,'Banco de Dados'!$B$4:$J$50,4,FALSE),"ERRO")),"")</f>
        <v/>
      </c>
      <c r="AI722" s="29" t="str">
        <f t="shared" si="493"/>
        <v/>
      </c>
      <c r="AJ722" s="103" t="str">
        <f>IFERROR(AI722*(C722*(PRINCIPAL!$G$198/100))*0.47*(44/12),"")</f>
        <v/>
      </c>
      <c r="AK722" s="111" t="str">
        <f t="shared" si="502"/>
        <v/>
      </c>
      <c r="AL722" s="30" t="str">
        <f>IFERROR(IF(AND(PRINCIPAL!$H$199&lt;&gt;"",OR(L722=PRINCIPAL!$I$199,L722=PRINCIPAL!$I$199+PRINCIPAL!$I$199,L722=PRINCIPAL!$I$199+PRINCIPAL!$I$199+PRINCIPAL!$I$199)),0,IF(AND(PRINCIPAL!$H$199&lt;&gt;"",L722=PRINCIPAL!$J$199),VLOOKUP($AM$711,'Banco de Dados'!$B$4:$J$50,8,FALSE)*PRINCIPAL!$H$199*(1-(PRINCIPAL!$K$199/100)),IF(AND(PRINCIPAL!$H$199&lt;&gt;"",L722=PRINCIPAL!$L$199),VLOOKUP($AM$711,'Banco de Dados'!$B$4:$J$50,8,FALSE)*PRINCIPAL!$H$199*(1-(PRINCIPAL!$M$199/100)),IF(AND(PRINCIPAL!$H$199&lt;&gt;"",L722=PRINCIPAL!$N$199),VLOOKUP($AM$711,'Banco de Dados'!$B$4:$J$50,8,FALSE)*PRINCIPAL!$H$199*(1-(PRINCIPAL!$O$199/100)),IF(PRINCIPAL!$H$199&lt;&gt;"",VLOOKUP($AM$711,'Banco de Dados'!$B$4:$J$50,8,FALSE)*PRINCIPAL!$H$199,IF(OR(L722=PRINCIPAL!$I$199,L722=PRINCIPAL!$I$199+PRINCIPAL!$I$199,L722=PRINCIPAL!$I$199+PRINCIPAL!$I$199+PRINCIPAL!$I$199),0,IF(L722=PRINCIPAL!$J$199,VLOOKUP($AM$711,'Banco de Dados'!$B$4:$J$50,6,FALSE)*(1-(PRINCIPAL!$K$199/100)),IF(L722=PRINCIPAL!$L$199,VLOOKUP($AM$711,'Banco de Dados'!$B$4:$J$50,6,FALSE)*(1-(PRINCIPAL!$M$199/100)),IF(L722=PRINCIPAL!$N$199,VLOOKUP($AM$711,'Banco de Dados'!$B$4:$J$50,6,FALSE)*(1-(PRINCIPAL!$O$199/100)),VLOOKUP($AM$711,'Banco de Dados'!$B$4:$J$50,6,FALSE)))))))))),"")</f>
        <v/>
      </c>
      <c r="AM722" s="29" t="str">
        <f>IFERROR(AL722*(IFERROR(VLOOKUP($AM$711,'Banco de Dados'!$B$4:$J$50,4,FALSE),"ERRO")),"")</f>
        <v/>
      </c>
      <c r="AN722" s="29" t="str">
        <f t="shared" si="494"/>
        <v/>
      </c>
      <c r="AO722" s="103" t="str">
        <f>IFERROR(AN722*(C722*(PRINCIPAL!$G$199/100))*0.47*(44/12),"")</f>
        <v/>
      </c>
      <c r="AP722" s="111" t="str">
        <f t="shared" si="495"/>
        <v/>
      </c>
      <c r="AQ722" s="30" t="str">
        <f>IFERROR(IF(AND(PRINCIPAL!$H$200&lt;&gt;"",OR(L722=PRINCIPAL!$I$200,L722=PRINCIPAL!$I$200+PRINCIPAL!$I$200,L722=PRINCIPAL!$I$200+PRINCIPAL!$I$200+PRINCIPAL!$I$200)),0,IF(AND(PRINCIPAL!$H$200&lt;&gt;"",L722=PRINCIPAL!$J$200),VLOOKUP($AR$711,'Banco de Dados'!$B$4:$J$50,8,FALSE)*PRINCIPAL!$H$200*(1-(PRINCIPAL!$K$200/100)),IF(AND(PRINCIPAL!$H$200&lt;&gt;"",L722=PRINCIPAL!$L$200),VLOOKUP($AR$711,'Banco de Dados'!$B$4:$J$50,8,FALSE)*PRINCIPAL!$H$200*(1-(PRINCIPAL!$M$200/100)),IF(AND(PRINCIPAL!$H$200&lt;&gt;"",L722=PRINCIPAL!$N$200),VLOOKUP($AR$711,'Banco de Dados'!$B$4:$J$50,8,FALSE)*PRINCIPAL!$H$200*(1-(PRINCIPAL!$O$200/100)),IF(PRINCIPAL!$H$200&lt;&gt;"",VLOOKUP($AR$711,'Banco de Dados'!$B$4:$J$50,8,FALSE)*PRINCIPAL!$H$200,IF(OR(L722=PRINCIPAL!$I$200,L722=PRINCIPAL!$I$200+PRINCIPAL!$I$200,L722=PRINCIPAL!$I$200+PRINCIPAL!$I$200+PRINCIPAL!$I$200),0,IF(L722=PRINCIPAL!$J$200,VLOOKUP($AR$711,'Banco de Dados'!$B$4:$J$50,6,FALSE)*(1-(PRINCIPAL!$K$200/100)),IF(L722=PRINCIPAL!$L$200,VLOOKUP($AR$711,'Banco de Dados'!$B$4:$J$50,6,FALSE)*(1-(PRINCIPAL!$M$200/100)),IF(L722=PRINCIPAL!$N$200,VLOOKUP($AR$711,'Banco de Dados'!$B$4:$J$50,6,FALSE)*(1-(PRINCIPAL!$O$200/100)),VLOOKUP($AR$711,'Banco de Dados'!$B$4:$J$50,6,FALSE)))))))))),"")</f>
        <v/>
      </c>
      <c r="AR722" s="29" t="str">
        <f>IFERROR(AQ722*(IFERROR(VLOOKUP($AR$711,'Banco de Dados'!$B$4:$J$50,4,FALSE),"ERRO")),"")</f>
        <v/>
      </c>
      <c r="AS722" s="29" t="str">
        <f t="shared" si="496"/>
        <v/>
      </c>
      <c r="AT722" s="103" t="str">
        <f>IFERROR(AS722*(C722*(PRINCIPAL!$G$200/100))*0.47*(44/12),"")</f>
        <v/>
      </c>
      <c r="AU722" s="111" t="str">
        <f t="shared" si="497"/>
        <v/>
      </c>
      <c r="AV722" s="30" t="str">
        <f>IFERROR(IF(AND(PRINCIPAL!$H$201&lt;&gt;"",OR(L722=PRINCIPAL!$I$201,L722=PRINCIPAL!$I$201+PRINCIPAL!$I$201,L722=PRINCIPAL!$I$201+PRINCIPAL!$I$201+PRINCIPAL!$I$201)),0,IF(AND(PRINCIPAL!$H$201&lt;&gt;"",L722=PRINCIPAL!$J$201),VLOOKUP($AW$711,'Banco de Dados'!$B$4:$J$50,8,FALSE)*PRINCIPAL!$H$201*(1-(PRINCIPAL!$K$201/100)),IF(AND(PRINCIPAL!$H$201&lt;&gt;"",L722=PRINCIPAL!$L$201),VLOOKUP($AW$711,'Banco de Dados'!$B$4:$J$50,8,FALSE)*PRINCIPAL!$H$201*(1-(PRINCIPAL!$M$201/100)),IF(AND(PRINCIPAL!$H$201&lt;&gt;"",L722=PRINCIPAL!$N$201),VLOOKUP($AW$711,'Banco de Dados'!$B$4:$J$50,8,FALSE)*PRINCIPAL!$H$201*(1-(PRINCIPAL!$O$201/100)),IF(PRINCIPAL!$H$201&lt;&gt;"",VLOOKUP($AW$711,'Banco de Dados'!$B$4:$J$50,8,FALSE)*PRINCIPAL!$H$201,IF(OR(L722=PRINCIPAL!$I$201,L722=PRINCIPAL!$I$201+PRINCIPAL!$I$201,L722=PRINCIPAL!$I$201+PRINCIPAL!$I$201+PRINCIPAL!$I$201),0,IF(L722=PRINCIPAL!$J$201,VLOOKUP($AW$711,'Banco de Dados'!$B$4:$J$50,6,FALSE)*(1-(PRINCIPAL!$K$201/100)),IF(L722=PRINCIPAL!$L$201,VLOOKUP($AW$711,'Banco de Dados'!$B$4:$J$50,6,FALSE)*(1-(PRINCIPAL!$M$201/100)),IF(L722=PRINCIPAL!$N$201,VLOOKUP($AW$711,'Banco de Dados'!$B$4:$J$50,6,FALSE)*(1-(PRINCIPAL!$O$201/100)),VLOOKUP($AW$711,'Banco de Dados'!$B$4:$J$50,6,FALSE)))))))))),"")</f>
        <v/>
      </c>
      <c r="AW722" s="29" t="str">
        <f>IFERROR(AV722*(IFERROR(VLOOKUP($AW$711,'Banco de Dados'!$B$4:$J$50,4,FALSE),"ERRO")),"")</f>
        <v/>
      </c>
      <c r="AX722" s="29" t="str">
        <f t="shared" si="498"/>
        <v/>
      </c>
      <c r="AY722" s="103" t="str">
        <f>IFERROR(AX722*(C722*(PRINCIPAL!$G$201/100))*0.47*(44/12),"")</f>
        <v/>
      </c>
      <c r="AZ722" s="111" t="str">
        <f t="shared" si="503"/>
        <v/>
      </c>
      <c r="BA722" s="30" t="str">
        <f>IFERROR(IF(AND(PRINCIPAL!$H$192&lt;&gt;"",OR(L722=PRINCIPAL!$I$192,L722=PRINCIPAL!$I$192+PRINCIPAL!$I$192,L722=PRINCIPAL!$I$192+PRINCIPAL!$I$192+PRINCIPAL!$I$192)),0,IF(AND(PRINCIPAL!$H$192&lt;&gt;"",L722=PRINCIPAL!$J$192),VLOOKUP($BB$711,'Banco de Dados'!$B$4:$J$50,8,FALSE)*PRINCIPAL!$H$192*(1-(PRINCIPAL!$K$192/100)),IF(AND(PRINCIPAL!$H$192&lt;&gt;"",L722=PRINCIPAL!$L$192),VLOOKUP($BB$711,'Banco de Dados'!$B$4:$J$50,8,FALSE)*PRINCIPAL!$H$192*(1-(PRINCIPAL!$M$192/100)),IF(AND(PRINCIPAL!$H$192&lt;&gt;"",L722=PRINCIPAL!$N$192),VLOOKUP($BB$711,'Banco de Dados'!$B$4:$J$50,8,FALSE)*PRINCIPAL!$H$192*(1-(PRINCIPAL!$O$192/100)),IF(PRINCIPAL!$H$192&lt;&gt;"",VLOOKUP($BB$711,'Banco de Dados'!$B$4:$J$50,8,FALSE)*PRINCIPAL!$H$192,IF(OR(L722=PRINCIPAL!$I$192,L722=PRINCIPAL!$I$192+PRINCIPAL!$I$192,L722=PRINCIPAL!$I$192+PRINCIPAL!$I$192+PRINCIPAL!$I$192),0,IF(L722=PRINCIPAL!$J$192,VLOOKUP($BB$711,'Banco de Dados'!$B$4:$J$50,6,FALSE)*(1-(PRINCIPAL!$K$192/100)),IF(L722=PRINCIPAL!$L$192,VLOOKUP($BB$711,'Banco de Dados'!$B$4:$J$50,6,FALSE)*(1-(PRINCIPAL!$M$192/100)),IF(L722=PRINCIPAL!$N$192,VLOOKUP($BB$711,'Banco de Dados'!$B$4:$J$50,6,FALSE)*(1-(PRINCIPAL!$O$192/100)),VLOOKUP($BB$711,'Banco de Dados'!$B$4:$J$50,6,FALSE)))))))))),"")</f>
        <v/>
      </c>
      <c r="BB722" s="29" t="str">
        <f>IFERROR(BA722*(IFERROR(VLOOKUP($BB$711,'Banco de Dados'!$B$4:$J$50,4,FALSE),"ERRO")),"")</f>
        <v/>
      </c>
      <c r="BC722" s="29" t="str">
        <f t="shared" si="504"/>
        <v/>
      </c>
      <c r="BD722" s="103" t="str">
        <f>IFERROR(BC722*(C722*(PRINCIPAL!$G$192/100))*0.47*(44/12),"")</f>
        <v/>
      </c>
      <c r="BE722" s="111" t="str">
        <f t="shared" si="483"/>
        <v/>
      </c>
      <c r="BF722" s="30" t="str">
        <f>IFERROR(IF(AND(PRINCIPAL!$H$203&lt;&gt;"",OR(L722=PRINCIPAL!$I$203,L722=PRINCIPAL!$I$203+PRINCIPAL!$I$203,L722=PRINCIPAL!$I$203+PRINCIPAL!$I$203+PRINCIPAL!$I$203)),0,IF(AND(PRINCIPAL!$H$203&lt;&gt;"",L722=PRINCIPAL!$J$203),VLOOKUP($BG$711,'Banco de Dados'!$B$4:$J$50,8,FALSE)*PRINCIPAL!$H$203*(1-(PRINCIPAL!$K$203/100)),IF(AND(PRINCIPAL!$H$203&lt;&gt;"",L722=PRINCIPAL!$L$203),VLOOKUP($BG$711,'Banco de Dados'!$B$4:$J$50,8,FALSE)*PRINCIPAL!$H$203*(1-(PRINCIPAL!$M$203/100)),IF(AND(PRINCIPAL!$H$203&lt;&gt;"",L722=PRINCIPAL!$N$203),VLOOKUP($BG$711,'Banco de Dados'!$B$4:$J$50,8,FALSE)*PRINCIPAL!$H$203*(1-(PRINCIPAL!$O$203/100)),IF(PRINCIPAL!$H$203&lt;&gt;"",VLOOKUP($BG$711,'Banco de Dados'!$B$4:$J$50,8,FALSE)*PRINCIPAL!$H$203,IF(OR(L722=PRINCIPAL!$I$203,L722=PRINCIPAL!$I$203+PRINCIPAL!$I$203,L722=PRINCIPAL!$I$203+PRINCIPAL!$I$203+PRINCIPAL!$I$203),0,IF(L722=PRINCIPAL!$J$203,VLOOKUP($BG$711,'Banco de Dados'!$B$4:$J$50,6,FALSE)*(1-(PRINCIPAL!$K$203/100)),IF(L722=PRINCIPAL!$L$203,VLOOKUP($BG$711,'Banco de Dados'!$B$4:$J$50,6,FALSE)*(1-(PRINCIPAL!$M$203/100)),IF(L722=PRINCIPAL!$N$203,VLOOKUP($BG$711,'Banco de Dados'!$B$4:$J$50,6,FALSE)*(1-(PRINCIPAL!$O$203/100)),VLOOKUP($BG$711,'Banco de Dados'!$B$4:$J$50,6,FALSE)))))))))),"")</f>
        <v/>
      </c>
      <c r="BG722" s="29" t="str">
        <f>IFERROR(BF722*(IFERROR(VLOOKUP($BG$711,'Banco de Dados'!$B$4:$J$50,4,FALSE),"ERRO")),"")</f>
        <v/>
      </c>
      <c r="BH722" s="29" t="str">
        <f t="shared" si="499"/>
        <v/>
      </c>
      <c r="BI722" s="103" t="str">
        <f>IFERROR(BH722*(C722*(PRINCIPAL!$G$203/100))*0.47*(44/12),"")</f>
        <v/>
      </c>
      <c r="BJ722" s="102" t="str">
        <f t="shared" si="484"/>
        <v/>
      </c>
    </row>
    <row r="723" spans="2:62" ht="12.75" customHeight="1" x14ac:dyDescent="0.3">
      <c r="B723" s="326">
        <f t="shared" si="485"/>
        <v>2030</v>
      </c>
      <c r="C723" s="340"/>
      <c r="D723" s="1"/>
      <c r="E723" s="116">
        <v>10</v>
      </c>
      <c r="F723" s="24" t="str">
        <f>IFERROR(VLOOKUP($G$711,'Banco de Dados'!$B$4:$J$50,6,FALSE),"")</f>
        <v/>
      </c>
      <c r="G723" s="25" t="str">
        <f>IFERROR(F723*(IFERROR(VLOOKUP($G$711,'Banco de Dados'!$B$4:$J$50,4,FALSE),"ERRO")),"")</f>
        <v/>
      </c>
      <c r="H723" s="25" t="str">
        <f t="shared" si="486"/>
        <v/>
      </c>
      <c r="I723" s="103" t="str">
        <f t="shared" si="487"/>
        <v/>
      </c>
      <c r="J723" s="117" t="str">
        <f t="shared" si="488"/>
        <v/>
      </c>
      <c r="K723" s="1"/>
      <c r="L723" s="91">
        <v>10</v>
      </c>
      <c r="M723" s="24" t="str">
        <f>IFERROR(IF(AND(PRINCIPAL!$H$194&lt;&gt;"",OR(L723=PRINCIPAL!$I$194,L723=PRINCIPAL!$I$194+PRINCIPAL!$I$194,L723=PRINCIPAL!$I$194+PRINCIPAL!$I$194+PRINCIPAL!$I$194)),0,IF(AND(PRINCIPAL!$H$194&lt;&gt;"",L723=PRINCIPAL!$J$194),VLOOKUP($N$711,'Banco de Dados'!$B$4:$J$50,8,FALSE)*PRINCIPAL!$H$194*(1-(PRINCIPAL!$K$194/100)),IF(AND(PRINCIPAL!$H$194&lt;&gt;"",L723=PRINCIPAL!$L$194),VLOOKUP($N$711,'Banco de Dados'!$B$4:$J$50,8,FALSE)*PRINCIPAL!$H$194*(1-(PRINCIPAL!$M$194/100)),IF(AND(PRINCIPAL!$H$194&lt;&gt;"",L723=PRINCIPAL!$N$194),VLOOKUP($N$711,'Banco de Dados'!$B$4:$J$50,8,FALSE)*PRINCIPAL!$H$194*(1-(PRINCIPAL!$O$194/100)),IF(PRINCIPAL!$H$194&lt;&gt;"",VLOOKUP($N$711,'Banco de Dados'!$B$4:$J$50,8,FALSE)*PRINCIPAL!$H$194,IF(OR(L723=PRINCIPAL!$I$194,L723=PRINCIPAL!$I$194+PRINCIPAL!$I$194,L723=PRINCIPAL!$I$194+PRINCIPAL!$I$194+PRINCIPAL!$I$194),0,IF(L723=PRINCIPAL!$J$194,VLOOKUP($N$711,'Banco de Dados'!$B$4:$J$50,6,FALSE)*(1-(PRINCIPAL!$K$194/100)),IF(L723=PRINCIPAL!$L$194,VLOOKUP($N$711,'Banco de Dados'!$B$4:$J$50,6,FALSE)*(1-(PRINCIPAL!$M$194/100)),IF(L723=PRINCIPAL!$N$194,VLOOKUP($N$711,'Banco de Dados'!$B$4:$J$50,6,FALSE)*(1-(PRINCIPAL!$O$194/100)),VLOOKUP($N$711,'Banco de Dados'!$B$4:$J$50,6,FALSE)))))))))),"")</f>
        <v/>
      </c>
      <c r="N723" s="25" t="str">
        <f>IFERROR(M723*(IFERROR(VLOOKUP($N$711,'Banco de Dados'!$B$4:$J$50,4,FALSE),"ERRO")),"")</f>
        <v/>
      </c>
      <c r="O723" s="25" t="str">
        <f t="shared" si="489"/>
        <v/>
      </c>
      <c r="P723" s="103" t="str">
        <f>IFERROR(O723*(C723*(PRINCIPAL!$G$194/100))*0.47*(44/12),"")</f>
        <v/>
      </c>
      <c r="Q723" s="107" t="str">
        <f t="shared" si="505"/>
        <v/>
      </c>
      <c r="R723" s="29" t="str">
        <f>IFERROR(IF(AND(PRINCIPAL!$H$195&lt;&gt;"",OR(L723=PRINCIPAL!$I$195,L723=PRINCIPAL!$I$195+PRINCIPAL!$I$195,L723=PRINCIPAL!$I$195+PRINCIPAL!$I$195+PRINCIPAL!$I$195)),0,IF(AND(PRINCIPAL!$H$195&lt;&gt;"",L723=PRINCIPAL!$J$195),VLOOKUP($S$711,'Banco de Dados'!$B$4:$J$50,8,FALSE)*PRINCIPAL!$H$195*(1-(PRINCIPAL!$K$195/100)),IF(AND(PRINCIPAL!$H$195&lt;&gt;"",L723=PRINCIPAL!$L$195),VLOOKUP($S$711,'Banco de Dados'!$B$4:$J$50,8,FALSE)*PRINCIPAL!$H$195*(1-(PRINCIPAL!$M$195/100)),IF(AND(PRINCIPAL!$H$195&lt;&gt;"",L723=PRINCIPAL!$N$195),VLOOKUP($S$711,'Banco de Dados'!$B$4:$J$50,8,FALSE)*PRINCIPAL!$H$195*(1-(PRINCIPAL!$O$195/100)),IF(PRINCIPAL!$H$195&lt;&gt;"",VLOOKUP($S$711,'Banco de Dados'!$B$4:$J$50,8,FALSE)*PRINCIPAL!$H$195,IF(OR(L723=PRINCIPAL!$I$195,L723=PRINCIPAL!$I$195+PRINCIPAL!$I$195,L723=PRINCIPAL!$I$195+PRINCIPAL!$I$195+PRINCIPAL!$I$195),0,IF(L723=PRINCIPAL!$J$195,VLOOKUP($S$711,'Banco de Dados'!$B$4:$J$50,6,FALSE)*(1-(PRINCIPAL!$K$195/100)),IF(L723=PRINCIPAL!$L$195,VLOOKUP($S$711,'Banco de Dados'!$B$4:$J$50,6,FALSE)*(1-(PRINCIPAL!$M$195/100)),IF(L723=PRINCIPAL!$N$195,VLOOKUP($S$711,'Banco de Dados'!$B$4:$J$50,6,FALSE)*(1-(PRINCIPAL!$O$195/100)),VLOOKUP($S$711,'Banco de Dados'!$B$4:$J$50,6,FALSE)))))))))),"")</f>
        <v/>
      </c>
      <c r="S723" s="29" t="str">
        <f>IFERROR(R723*(IFERROR(VLOOKUP($S$711,'Banco de Dados'!$B$4:$J$50,4,FALSE),"ERRO")),"")</f>
        <v/>
      </c>
      <c r="T723" s="29" t="str">
        <f t="shared" si="506"/>
        <v/>
      </c>
      <c r="U723" s="103" t="str">
        <f>IFERROR(T723*(C723*(PRINCIPAL!$G$195/100))*0.47*(44/12),"")</f>
        <v/>
      </c>
      <c r="V723" s="103" t="str">
        <f t="shared" si="482"/>
        <v/>
      </c>
      <c r="W723" s="30" t="str">
        <f>IFERROR(IF(AND(PRINCIPAL!$H$196&lt;&gt;"",OR(L723=PRINCIPAL!$I$196,L723=PRINCIPAL!$I$196+PRINCIPAL!$I$196,L723=PRINCIPAL!$I$196+PRINCIPAL!$I$196+PRINCIPAL!$I$196)),0,IF(AND(PRINCIPAL!$H$196&lt;&gt;"",L723=PRINCIPAL!$J$196),VLOOKUP($X$711,'Banco de Dados'!$B$4:$J$50,8,FALSE)*PRINCIPAL!$H$196*(1-(PRINCIPAL!$K$196/100)),IF(AND(PRINCIPAL!$H$196&lt;&gt;"",L723=PRINCIPAL!$L$196),VLOOKUP($X$711,'Banco de Dados'!$B$4:$J$50,8,FALSE)*PRINCIPAL!$H$196*(1-(PRINCIPAL!$M$196/100)),IF(AND(PRINCIPAL!$H$196&lt;&gt;"",L723=PRINCIPAL!$N$196),VLOOKUP($X$711,'Banco de Dados'!$B$4:$J$50,8,FALSE)*PRINCIPAL!$H$196*(1-(PRINCIPAL!$O$196/100)),IF(PRINCIPAL!$H$196&lt;&gt;"",VLOOKUP($X$711,'Banco de Dados'!$B$4:$J$50,8,FALSE)*PRINCIPAL!$H$196,IF(OR(L723=PRINCIPAL!$I$196,L723=PRINCIPAL!$I$196+PRINCIPAL!$I$196,L723=PRINCIPAL!$I$196+PRINCIPAL!$I$196+PRINCIPAL!$I$196),0,IF(L723=PRINCIPAL!$J$196,VLOOKUP($X$711,'Banco de Dados'!$B$4:$J$50,6,FALSE)*(1-(PRINCIPAL!$K$196/100)),IF(L723=PRINCIPAL!$L$196,VLOOKUP($X$711,'Banco de Dados'!$B$4:$J$50,6,FALSE)*(1-(PRINCIPAL!$M$196/100)),IF(L723=PRINCIPAL!$N$196,VLOOKUP($X$711,'Banco de Dados'!$B$4:$J$50,6,FALSE)*(1-(PRINCIPAL!$O$196/100)),VLOOKUP($X$711,'Banco de Dados'!$B$4:$J$50,6,FALSE)))))))))),"")</f>
        <v/>
      </c>
      <c r="X723" s="29" t="str">
        <f>IFERROR(W723*(IFERROR(VLOOKUP($X$711,'Banco de Dados'!$B$4:$J$50,4,FALSE),"ERRO")),"")</f>
        <v/>
      </c>
      <c r="Y723" s="29" t="str">
        <f t="shared" si="500"/>
        <v/>
      </c>
      <c r="Z723" s="103" t="str">
        <f>IFERROR(Y723*(C723*(PRINCIPAL!$G$196/100))*0.47*(44/12),"")</f>
        <v/>
      </c>
      <c r="AA723" s="111" t="str">
        <f t="shared" si="501"/>
        <v/>
      </c>
      <c r="AB723" s="30" t="str">
        <f>IFERROR(IF(AND(PRINCIPAL!$H$197&lt;&gt;"",OR(L723=PRINCIPAL!$I$197,L723=PRINCIPAL!$I$197+PRINCIPAL!$I$197,L723=PRINCIPAL!$I$197+PRINCIPAL!$I$197+PRINCIPAL!$I$197)),0,IF(AND(PRINCIPAL!$H$197&lt;&gt;"",L723=PRINCIPAL!$J$197),VLOOKUP($AC$711,'Banco de Dados'!$B$4:$J$50,8,FALSE)*PRINCIPAL!$H$197*(1-(PRINCIPAL!$K$197/100)),IF(AND(PRINCIPAL!$H$197&lt;&gt;"",L723=PRINCIPAL!$L$197),VLOOKUP($AC$711,'Banco de Dados'!$B$4:$J$50,8,FALSE)*PRINCIPAL!$H$197*(1-(PRINCIPAL!$M$197/100)),IF(AND(PRINCIPAL!$H$197&lt;&gt;"",L723=PRINCIPAL!$N$197),VLOOKUP($AC$711,'Banco de Dados'!$B$4:$J$50,8,FALSE)*PRINCIPAL!$H$197*(1-(PRINCIPAL!$O$197/100)),IF(PRINCIPAL!$H$197&lt;&gt;"",VLOOKUP($AC$711,'Banco de Dados'!$B$4:$J$50,8,FALSE)*PRINCIPAL!$H$197,IF(OR(L723=PRINCIPAL!$I$197,L723=PRINCIPAL!$I$197+PRINCIPAL!$I$197,L723=PRINCIPAL!$I$197+PRINCIPAL!$I$197+PRINCIPAL!$I$197),0,IF(L723=PRINCIPAL!$J$197,VLOOKUP($AC$711,'Banco de Dados'!$B$4:$J$50,6,FALSE)*(1-(PRINCIPAL!$K$197/100)),IF(L723=PRINCIPAL!$L$197,VLOOKUP($AC$711,'Banco de Dados'!$B$4:$J$50,6,FALSE)*(1-(PRINCIPAL!$M$197/100)),IF(L723=PRINCIPAL!$N$197,VLOOKUP($AC$711,'Banco de Dados'!$B$4:$J$50,6,FALSE)*(1-(PRINCIPAL!$O$197/100)),VLOOKUP($AC$711,'Banco de Dados'!$B$4:$J$50,6,FALSE)))))))))),"")</f>
        <v/>
      </c>
      <c r="AC723" s="29" t="str">
        <f>IFERROR(AB723*(IFERROR(VLOOKUP($AC$711,'Banco de Dados'!$B$4:$J$50,4,FALSE),"ERRO")),"")</f>
        <v/>
      </c>
      <c r="AD723" s="29" t="str">
        <f t="shared" si="491"/>
        <v/>
      </c>
      <c r="AE723" s="103" t="str">
        <f>IFERROR(AD723*(C723*(PRINCIPAL!$G$197/100))*0.47*(44/12),"")</f>
        <v/>
      </c>
      <c r="AF723" s="111" t="str">
        <f t="shared" si="492"/>
        <v/>
      </c>
      <c r="AG723" s="30" t="str">
        <f>IFERROR(IF(AND(PRINCIPAL!$H$198&lt;&gt;"",OR(L723=PRINCIPAL!$I$198,L723=PRINCIPAL!$I$198+PRINCIPAL!$I$198,L723=PRINCIPAL!$I$198+PRINCIPAL!$I$198+PRINCIPAL!$I$198)),0,IF(AND(PRINCIPAL!$H$198&lt;&gt;"",L723=PRINCIPAL!$J$198),VLOOKUP($AH$711,'Banco de Dados'!$B$4:$J$50,8,FALSE)*PRINCIPAL!$H$198*(1-(PRINCIPAL!$K$198/100)),IF(AND(PRINCIPAL!$H$198&lt;&gt;"",L723=PRINCIPAL!$L$198),VLOOKUP($AH$711,'Banco de Dados'!$B$4:$J$50,8,FALSE)*PRINCIPAL!$H$198*(1-(PRINCIPAL!$M$198/100)),IF(AND(PRINCIPAL!$H$198&lt;&gt;"",L723=PRINCIPAL!$N$198),VLOOKUP($AH$711,'Banco de Dados'!$B$4:$J$50,8,FALSE)*PRINCIPAL!$H$198*(1-(PRINCIPAL!$O$198/100)),IF(PRINCIPAL!$H$198&lt;&gt;"",VLOOKUP($AH$711,'Banco de Dados'!$B$4:$J$50,8,FALSE)*PRINCIPAL!$H$198,IF(OR(L723=PRINCIPAL!$I$198,L723=PRINCIPAL!$I$198+PRINCIPAL!$I$198,L723=PRINCIPAL!$I$198+PRINCIPAL!$I$198+PRINCIPAL!$I$198),0,IF(L723=PRINCIPAL!$J$198,VLOOKUP($AH$711,'Banco de Dados'!$B$4:$J$50,6,FALSE)*(1-(PRINCIPAL!$K$198/100)),IF(L723=PRINCIPAL!$L$198,VLOOKUP($AH$711,'Banco de Dados'!$B$4:$J$50,6,FALSE)*(1-(PRINCIPAL!$M$198/100)),IF(L723=PRINCIPAL!$N$198,VLOOKUP($AH$711,'Banco de Dados'!$B$4:$J$50,6,FALSE)*(1-(PRINCIPAL!$O$198/100)),VLOOKUP($AH$711,'Banco de Dados'!$B$4:$J$50,6,FALSE)))))))))),"")</f>
        <v/>
      </c>
      <c r="AH723" s="29" t="str">
        <f>IFERROR(AG723*(IFERROR(VLOOKUP($AH$711,'Banco de Dados'!$B$4:$J$50,4,FALSE),"ERRO")),"")</f>
        <v/>
      </c>
      <c r="AI723" s="29" t="str">
        <f t="shared" si="493"/>
        <v/>
      </c>
      <c r="AJ723" s="103" t="str">
        <f>IFERROR(AI723*(C723*(PRINCIPAL!$G$198/100))*0.47*(44/12),"")</f>
        <v/>
      </c>
      <c r="AK723" s="111" t="str">
        <f t="shared" si="502"/>
        <v/>
      </c>
      <c r="AL723" s="30" t="str">
        <f>IFERROR(IF(AND(PRINCIPAL!$H$199&lt;&gt;"",OR(L723=PRINCIPAL!$I$199,L723=PRINCIPAL!$I$199+PRINCIPAL!$I$199,L723=PRINCIPAL!$I$199+PRINCIPAL!$I$199+PRINCIPAL!$I$199)),0,IF(AND(PRINCIPAL!$H$199&lt;&gt;"",L723=PRINCIPAL!$J$199),VLOOKUP($AM$711,'Banco de Dados'!$B$4:$J$50,8,FALSE)*PRINCIPAL!$H$199*(1-(PRINCIPAL!$K$199/100)),IF(AND(PRINCIPAL!$H$199&lt;&gt;"",L723=PRINCIPAL!$L$199),VLOOKUP($AM$711,'Banco de Dados'!$B$4:$J$50,8,FALSE)*PRINCIPAL!$H$199*(1-(PRINCIPAL!$M$199/100)),IF(AND(PRINCIPAL!$H$199&lt;&gt;"",L723=PRINCIPAL!$N$199),VLOOKUP($AM$711,'Banco de Dados'!$B$4:$J$50,8,FALSE)*PRINCIPAL!$H$199*(1-(PRINCIPAL!$O$199/100)),IF(PRINCIPAL!$H$199&lt;&gt;"",VLOOKUP($AM$711,'Banco de Dados'!$B$4:$J$50,8,FALSE)*PRINCIPAL!$H$199,IF(OR(L723=PRINCIPAL!$I$199,L723=PRINCIPAL!$I$199+PRINCIPAL!$I$199,L723=PRINCIPAL!$I$199+PRINCIPAL!$I$199+PRINCIPAL!$I$199),0,IF(L723=PRINCIPAL!$J$199,VLOOKUP($AM$711,'Banco de Dados'!$B$4:$J$50,6,FALSE)*(1-(PRINCIPAL!$K$199/100)),IF(L723=PRINCIPAL!$L$199,VLOOKUP($AM$711,'Banco de Dados'!$B$4:$J$50,6,FALSE)*(1-(PRINCIPAL!$M$199/100)),IF(L723=PRINCIPAL!$N$199,VLOOKUP($AM$711,'Banco de Dados'!$B$4:$J$50,6,FALSE)*(1-(PRINCIPAL!$O$199/100)),VLOOKUP($AM$711,'Banco de Dados'!$B$4:$J$50,6,FALSE)))))))))),"")</f>
        <v/>
      </c>
      <c r="AM723" s="29" t="str">
        <f>IFERROR(AL723*(IFERROR(VLOOKUP($AM$711,'Banco de Dados'!$B$4:$J$50,4,FALSE),"ERRO")),"")</f>
        <v/>
      </c>
      <c r="AN723" s="29" t="str">
        <f t="shared" si="494"/>
        <v/>
      </c>
      <c r="AO723" s="103" t="str">
        <f>IFERROR(AN723*(C723*(PRINCIPAL!$G$199/100))*0.47*(44/12),"")</f>
        <v/>
      </c>
      <c r="AP723" s="111" t="str">
        <f t="shared" si="495"/>
        <v/>
      </c>
      <c r="AQ723" s="30" t="str">
        <f>IFERROR(IF(AND(PRINCIPAL!$H$200&lt;&gt;"",OR(L723=PRINCIPAL!$I$200,L723=PRINCIPAL!$I$200+PRINCIPAL!$I$200,L723=PRINCIPAL!$I$200+PRINCIPAL!$I$200+PRINCIPAL!$I$200)),0,IF(AND(PRINCIPAL!$H$200&lt;&gt;"",L723=PRINCIPAL!$J$200),VLOOKUP($AR$711,'Banco de Dados'!$B$4:$J$50,8,FALSE)*PRINCIPAL!$H$200*(1-(PRINCIPAL!$K$200/100)),IF(AND(PRINCIPAL!$H$200&lt;&gt;"",L723=PRINCIPAL!$L$200),VLOOKUP($AR$711,'Banco de Dados'!$B$4:$J$50,8,FALSE)*PRINCIPAL!$H$200*(1-(PRINCIPAL!$M$200/100)),IF(AND(PRINCIPAL!$H$200&lt;&gt;"",L723=PRINCIPAL!$N$200),VLOOKUP($AR$711,'Banco de Dados'!$B$4:$J$50,8,FALSE)*PRINCIPAL!$H$200*(1-(PRINCIPAL!$O$200/100)),IF(PRINCIPAL!$H$200&lt;&gt;"",VLOOKUP($AR$711,'Banco de Dados'!$B$4:$J$50,8,FALSE)*PRINCIPAL!$H$200,IF(OR(L723=PRINCIPAL!$I$200,L723=PRINCIPAL!$I$200+PRINCIPAL!$I$200,L723=PRINCIPAL!$I$200+PRINCIPAL!$I$200+PRINCIPAL!$I$200),0,IF(L723=PRINCIPAL!$J$200,VLOOKUP($AR$711,'Banco de Dados'!$B$4:$J$50,6,FALSE)*(1-(PRINCIPAL!$K$200/100)),IF(L723=PRINCIPAL!$L$200,VLOOKUP($AR$711,'Banco de Dados'!$B$4:$J$50,6,FALSE)*(1-(PRINCIPAL!$M$200/100)),IF(L723=PRINCIPAL!$N$200,VLOOKUP($AR$711,'Banco de Dados'!$B$4:$J$50,6,FALSE)*(1-(PRINCIPAL!$O$200/100)),VLOOKUP($AR$711,'Banco de Dados'!$B$4:$J$50,6,FALSE)))))))))),"")</f>
        <v/>
      </c>
      <c r="AR723" s="29" t="str">
        <f>IFERROR(AQ723*(IFERROR(VLOOKUP($AR$711,'Banco de Dados'!$B$4:$J$50,4,FALSE),"ERRO")),"")</f>
        <v/>
      </c>
      <c r="AS723" s="29" t="str">
        <f t="shared" si="496"/>
        <v/>
      </c>
      <c r="AT723" s="103" t="str">
        <f>IFERROR(AS723*(C723*(PRINCIPAL!$G$200/100))*0.47*(44/12),"")</f>
        <v/>
      </c>
      <c r="AU723" s="111" t="str">
        <f t="shared" si="497"/>
        <v/>
      </c>
      <c r="AV723" s="30" t="str">
        <f>IFERROR(IF(AND(PRINCIPAL!$H$201&lt;&gt;"",OR(L723=PRINCIPAL!$I$201,L723=PRINCIPAL!$I$201+PRINCIPAL!$I$201,L723=PRINCIPAL!$I$201+PRINCIPAL!$I$201+PRINCIPAL!$I$201)),0,IF(AND(PRINCIPAL!$H$201&lt;&gt;"",L723=PRINCIPAL!$J$201),VLOOKUP($AW$711,'Banco de Dados'!$B$4:$J$50,8,FALSE)*PRINCIPAL!$H$201*(1-(PRINCIPAL!$K$201/100)),IF(AND(PRINCIPAL!$H$201&lt;&gt;"",L723=PRINCIPAL!$L$201),VLOOKUP($AW$711,'Banco de Dados'!$B$4:$J$50,8,FALSE)*PRINCIPAL!$H$201*(1-(PRINCIPAL!$M$201/100)),IF(AND(PRINCIPAL!$H$201&lt;&gt;"",L723=PRINCIPAL!$N$201),VLOOKUP($AW$711,'Banco de Dados'!$B$4:$J$50,8,FALSE)*PRINCIPAL!$H$201*(1-(PRINCIPAL!$O$201/100)),IF(PRINCIPAL!$H$201&lt;&gt;"",VLOOKUP($AW$711,'Banco de Dados'!$B$4:$J$50,8,FALSE)*PRINCIPAL!$H$201,IF(OR(L723=PRINCIPAL!$I$201,L723=PRINCIPAL!$I$201+PRINCIPAL!$I$201,L723=PRINCIPAL!$I$201+PRINCIPAL!$I$201+PRINCIPAL!$I$201),0,IF(L723=PRINCIPAL!$J$201,VLOOKUP($AW$711,'Banco de Dados'!$B$4:$J$50,6,FALSE)*(1-(PRINCIPAL!$K$201/100)),IF(L723=PRINCIPAL!$L$201,VLOOKUP($AW$711,'Banco de Dados'!$B$4:$J$50,6,FALSE)*(1-(PRINCIPAL!$M$201/100)),IF(L723=PRINCIPAL!$N$201,VLOOKUP($AW$711,'Banco de Dados'!$B$4:$J$50,6,FALSE)*(1-(PRINCIPAL!$O$201/100)),VLOOKUP($AW$711,'Banco de Dados'!$B$4:$J$50,6,FALSE)))))))))),"")</f>
        <v/>
      </c>
      <c r="AW723" s="29" t="str">
        <f>IFERROR(AV723*(IFERROR(VLOOKUP($AW$711,'Banco de Dados'!$B$4:$J$50,4,FALSE),"ERRO")),"")</f>
        <v/>
      </c>
      <c r="AX723" s="29" t="str">
        <f t="shared" si="498"/>
        <v/>
      </c>
      <c r="AY723" s="103" t="str">
        <f>IFERROR(AX723*(C723*(PRINCIPAL!$G$201/100))*0.47*(44/12),"")</f>
        <v/>
      </c>
      <c r="AZ723" s="111" t="str">
        <f t="shared" si="503"/>
        <v/>
      </c>
      <c r="BA723" s="30" t="str">
        <f>IFERROR(IF(AND(PRINCIPAL!$H$192&lt;&gt;"",OR(L723=PRINCIPAL!$I$192,L723=PRINCIPAL!$I$192+PRINCIPAL!$I$192,L723=PRINCIPAL!$I$192+PRINCIPAL!$I$192+PRINCIPAL!$I$192)),0,IF(AND(PRINCIPAL!$H$192&lt;&gt;"",L723=PRINCIPAL!$J$192),VLOOKUP($BB$711,'Banco de Dados'!$B$4:$J$50,8,FALSE)*PRINCIPAL!$H$192*(1-(PRINCIPAL!$K$192/100)),IF(AND(PRINCIPAL!$H$192&lt;&gt;"",L723=PRINCIPAL!$L$192),VLOOKUP($BB$711,'Banco de Dados'!$B$4:$J$50,8,FALSE)*PRINCIPAL!$H$192*(1-(PRINCIPAL!$M$192/100)),IF(AND(PRINCIPAL!$H$192&lt;&gt;"",L723=PRINCIPAL!$N$192),VLOOKUP($BB$711,'Banco de Dados'!$B$4:$J$50,8,FALSE)*PRINCIPAL!$H$192*(1-(PRINCIPAL!$O$192/100)),IF(PRINCIPAL!$H$192&lt;&gt;"",VLOOKUP($BB$711,'Banco de Dados'!$B$4:$J$50,8,FALSE)*PRINCIPAL!$H$192,IF(OR(L723=PRINCIPAL!$I$192,L723=PRINCIPAL!$I$192+PRINCIPAL!$I$192,L723=PRINCIPAL!$I$192+PRINCIPAL!$I$192+PRINCIPAL!$I$192),0,IF(L723=PRINCIPAL!$J$192,VLOOKUP($BB$711,'Banco de Dados'!$B$4:$J$50,6,FALSE)*(1-(PRINCIPAL!$K$192/100)),IF(L723=PRINCIPAL!$L$192,VLOOKUP($BB$711,'Banco de Dados'!$B$4:$J$50,6,FALSE)*(1-(PRINCIPAL!$M$192/100)),IF(L723=PRINCIPAL!$N$192,VLOOKUP($BB$711,'Banco de Dados'!$B$4:$J$50,6,FALSE)*(1-(PRINCIPAL!$O$192/100)),VLOOKUP($BB$711,'Banco de Dados'!$B$4:$J$50,6,FALSE)))))))))),"")</f>
        <v/>
      </c>
      <c r="BB723" s="29" t="str">
        <f>IFERROR(BA723*(IFERROR(VLOOKUP($BB$711,'Banco de Dados'!$B$4:$J$50,4,FALSE),"ERRO")),"")</f>
        <v/>
      </c>
      <c r="BC723" s="29" t="str">
        <f t="shared" si="504"/>
        <v/>
      </c>
      <c r="BD723" s="103" t="str">
        <f>IFERROR(BC723*(C723*(PRINCIPAL!$G$192/100))*0.47*(44/12),"")</f>
        <v/>
      </c>
      <c r="BE723" s="111" t="str">
        <f t="shared" si="483"/>
        <v/>
      </c>
      <c r="BF723" s="30" t="str">
        <f>IFERROR(IF(AND(PRINCIPAL!$H$203&lt;&gt;"",OR(L723=PRINCIPAL!$I$203,L723=PRINCIPAL!$I$203+PRINCIPAL!$I$203,L723=PRINCIPAL!$I$203+PRINCIPAL!$I$203+PRINCIPAL!$I$203)),0,IF(AND(PRINCIPAL!$H$203&lt;&gt;"",L723=PRINCIPAL!$J$203),VLOOKUP($BG$711,'Banco de Dados'!$B$4:$J$50,8,FALSE)*PRINCIPAL!$H$203*(1-(PRINCIPAL!$K$203/100)),IF(AND(PRINCIPAL!$H$203&lt;&gt;"",L723=PRINCIPAL!$L$203),VLOOKUP($BG$711,'Banco de Dados'!$B$4:$J$50,8,FALSE)*PRINCIPAL!$H$203*(1-(PRINCIPAL!$M$203/100)),IF(AND(PRINCIPAL!$H$203&lt;&gt;"",L723=PRINCIPAL!$N$203),VLOOKUP($BG$711,'Banco de Dados'!$B$4:$J$50,8,FALSE)*PRINCIPAL!$H$203*(1-(PRINCIPAL!$O$203/100)),IF(PRINCIPAL!$H$203&lt;&gt;"",VLOOKUP($BG$711,'Banco de Dados'!$B$4:$J$50,8,FALSE)*PRINCIPAL!$H$203,IF(OR(L723=PRINCIPAL!$I$203,L723=PRINCIPAL!$I$203+PRINCIPAL!$I$203,L723=PRINCIPAL!$I$203+PRINCIPAL!$I$203+PRINCIPAL!$I$203),0,IF(L723=PRINCIPAL!$J$203,VLOOKUP($BG$711,'Banco de Dados'!$B$4:$J$50,6,FALSE)*(1-(PRINCIPAL!$K$203/100)),IF(L723=PRINCIPAL!$L$203,VLOOKUP($BG$711,'Banco de Dados'!$B$4:$J$50,6,FALSE)*(1-(PRINCIPAL!$M$203/100)),IF(L723=PRINCIPAL!$N$203,VLOOKUP($BG$711,'Banco de Dados'!$B$4:$J$50,6,FALSE)*(1-(PRINCIPAL!$O$203/100)),VLOOKUP($BG$711,'Banco de Dados'!$B$4:$J$50,6,FALSE)))))))))),"")</f>
        <v/>
      </c>
      <c r="BG723" s="29" t="str">
        <f>IFERROR(BF723*(IFERROR(VLOOKUP($BG$711,'Banco de Dados'!$B$4:$J$50,4,FALSE),"ERRO")),"")</f>
        <v/>
      </c>
      <c r="BH723" s="29" t="str">
        <f t="shared" si="499"/>
        <v/>
      </c>
      <c r="BI723" s="103" t="str">
        <f>IFERROR(BH723*(C723*(PRINCIPAL!$G$203/100))*0.47*(44/12),"")</f>
        <v/>
      </c>
      <c r="BJ723" s="102" t="str">
        <f t="shared" si="484"/>
        <v/>
      </c>
    </row>
    <row r="724" spans="2:62" ht="12.75" customHeight="1" x14ac:dyDescent="0.3">
      <c r="B724" s="326">
        <f t="shared" si="485"/>
        <v>2031</v>
      </c>
      <c r="C724" s="340"/>
      <c r="D724" s="1"/>
      <c r="E724" s="116">
        <v>11</v>
      </c>
      <c r="F724" s="24" t="str">
        <f>IFERROR(VLOOKUP($G$711,'Banco de Dados'!$B$4:$J$50,6,FALSE),"")</f>
        <v/>
      </c>
      <c r="G724" s="25" t="str">
        <f>IFERROR(F724*(IFERROR(VLOOKUP($G$711,'Banco de Dados'!$B$4:$J$50,4,FALSE),"ERRO")),"")</f>
        <v/>
      </c>
      <c r="H724" s="25" t="str">
        <f t="shared" si="486"/>
        <v/>
      </c>
      <c r="I724" s="103" t="str">
        <f t="shared" si="487"/>
        <v/>
      </c>
      <c r="J724" s="117" t="str">
        <f t="shared" si="488"/>
        <v/>
      </c>
      <c r="K724" s="1"/>
      <c r="L724" s="91">
        <v>11</v>
      </c>
      <c r="M724" s="24" t="str">
        <f>IFERROR(IF(AND(PRINCIPAL!$H$194&lt;&gt;"",OR(L724=PRINCIPAL!$I$194,L724=PRINCIPAL!$I$194+PRINCIPAL!$I$194,L724=PRINCIPAL!$I$194+PRINCIPAL!$I$194+PRINCIPAL!$I$194)),0,IF(AND(PRINCIPAL!$H$194&lt;&gt;"",L724=PRINCIPAL!$J$194),VLOOKUP($N$711,'Banco de Dados'!$B$4:$J$50,8,FALSE)*PRINCIPAL!$H$194*(1-(PRINCIPAL!$K$194/100)),IF(AND(PRINCIPAL!$H$194&lt;&gt;"",L724=PRINCIPAL!$L$194),VLOOKUP($N$711,'Banco de Dados'!$B$4:$J$50,8,FALSE)*PRINCIPAL!$H$194*(1-(PRINCIPAL!$M$194/100)),IF(AND(PRINCIPAL!$H$194&lt;&gt;"",L724=PRINCIPAL!$N$194),VLOOKUP($N$711,'Banco de Dados'!$B$4:$J$50,8,FALSE)*PRINCIPAL!$H$194*(1-(PRINCIPAL!$O$194/100)),IF(PRINCIPAL!$H$194&lt;&gt;"",VLOOKUP($N$711,'Banco de Dados'!$B$4:$J$50,8,FALSE)*PRINCIPAL!$H$194,IF(OR(L724=PRINCIPAL!$I$194,L724=PRINCIPAL!$I$194+PRINCIPAL!$I$194,L724=PRINCIPAL!$I$194+PRINCIPAL!$I$194+PRINCIPAL!$I$194),0,IF(L724=PRINCIPAL!$J$194,VLOOKUP($N$711,'Banco de Dados'!$B$4:$J$50,6,FALSE)*(1-(PRINCIPAL!$K$194/100)),IF(L724=PRINCIPAL!$L$194,VLOOKUP($N$711,'Banco de Dados'!$B$4:$J$50,6,FALSE)*(1-(PRINCIPAL!$M$194/100)),IF(L724=PRINCIPAL!$N$194,VLOOKUP($N$711,'Banco de Dados'!$B$4:$J$50,6,FALSE)*(1-(PRINCIPAL!$O$194/100)),VLOOKUP($N$711,'Banco de Dados'!$B$4:$J$50,6,FALSE)))))))))),"")</f>
        <v/>
      </c>
      <c r="N724" s="25" t="str">
        <f>IFERROR(M724*(IFERROR(VLOOKUP($N$711,'Banco de Dados'!$B$4:$J$50,4,FALSE),"ERRO")),"")</f>
        <v/>
      </c>
      <c r="O724" s="25" t="str">
        <f t="shared" si="489"/>
        <v/>
      </c>
      <c r="P724" s="103" t="str">
        <f>IFERROR(O724*(C724*(PRINCIPAL!$G$194/100))*0.47*(44/12),"")</f>
        <v/>
      </c>
      <c r="Q724" s="107" t="str">
        <f t="shared" si="505"/>
        <v/>
      </c>
      <c r="R724" s="29" t="str">
        <f>IFERROR(IF(AND(PRINCIPAL!$H$195&lt;&gt;"",OR(L724=PRINCIPAL!$I$195,L724=PRINCIPAL!$I$195+PRINCIPAL!$I$195,L724=PRINCIPAL!$I$195+PRINCIPAL!$I$195+PRINCIPAL!$I$195)),0,IF(AND(PRINCIPAL!$H$195&lt;&gt;"",L724=PRINCIPAL!$J$195),VLOOKUP($S$711,'Banco de Dados'!$B$4:$J$50,8,FALSE)*PRINCIPAL!$H$195*(1-(PRINCIPAL!$K$195/100)),IF(AND(PRINCIPAL!$H$195&lt;&gt;"",L724=PRINCIPAL!$L$195),VLOOKUP($S$711,'Banco de Dados'!$B$4:$J$50,8,FALSE)*PRINCIPAL!$H$195*(1-(PRINCIPAL!$M$195/100)),IF(AND(PRINCIPAL!$H$195&lt;&gt;"",L724=PRINCIPAL!$N$195),VLOOKUP($S$711,'Banco de Dados'!$B$4:$J$50,8,FALSE)*PRINCIPAL!$H$195*(1-(PRINCIPAL!$O$195/100)),IF(PRINCIPAL!$H$195&lt;&gt;"",VLOOKUP($S$711,'Banco de Dados'!$B$4:$J$50,8,FALSE)*PRINCIPAL!$H$195,IF(OR(L724=PRINCIPAL!$I$195,L724=PRINCIPAL!$I$195+PRINCIPAL!$I$195,L724=PRINCIPAL!$I$195+PRINCIPAL!$I$195+PRINCIPAL!$I$195),0,IF(L724=PRINCIPAL!$J$195,VLOOKUP($S$711,'Banco de Dados'!$B$4:$J$50,6,FALSE)*(1-(PRINCIPAL!$K$195/100)),IF(L724=PRINCIPAL!$L$195,VLOOKUP($S$711,'Banco de Dados'!$B$4:$J$50,6,FALSE)*(1-(PRINCIPAL!$M$195/100)),IF(L724=PRINCIPAL!$N$195,VLOOKUP($S$711,'Banco de Dados'!$B$4:$J$50,6,FALSE)*(1-(PRINCIPAL!$O$195/100)),VLOOKUP($S$711,'Banco de Dados'!$B$4:$J$50,6,FALSE)))))))))),"")</f>
        <v/>
      </c>
      <c r="S724" s="29" t="str">
        <f>IFERROR(R724*(IFERROR(VLOOKUP($S$711,'Banco de Dados'!$B$4:$J$50,4,FALSE),"ERRO")),"")</f>
        <v/>
      </c>
      <c r="T724" s="29" t="str">
        <f t="shared" si="506"/>
        <v/>
      </c>
      <c r="U724" s="103" t="str">
        <f>IFERROR(T724*(C724*(PRINCIPAL!$G$195/100))*0.47*(44/12),"")</f>
        <v/>
      </c>
      <c r="V724" s="103" t="str">
        <f t="shared" si="482"/>
        <v/>
      </c>
      <c r="W724" s="30" t="str">
        <f>IFERROR(IF(AND(PRINCIPAL!$H$196&lt;&gt;"",OR(L724=PRINCIPAL!$I$196,L724=PRINCIPAL!$I$196+PRINCIPAL!$I$196,L724=PRINCIPAL!$I$196+PRINCIPAL!$I$196+PRINCIPAL!$I$196)),0,IF(AND(PRINCIPAL!$H$196&lt;&gt;"",L724=PRINCIPAL!$J$196),VLOOKUP($X$711,'Banco de Dados'!$B$4:$J$50,8,FALSE)*PRINCIPAL!$H$196*(1-(PRINCIPAL!$K$196/100)),IF(AND(PRINCIPAL!$H$196&lt;&gt;"",L724=PRINCIPAL!$L$196),VLOOKUP($X$711,'Banco de Dados'!$B$4:$J$50,8,FALSE)*PRINCIPAL!$H$196*(1-(PRINCIPAL!$M$196/100)),IF(AND(PRINCIPAL!$H$196&lt;&gt;"",L724=PRINCIPAL!$N$196),VLOOKUP($X$711,'Banco de Dados'!$B$4:$J$50,8,FALSE)*PRINCIPAL!$H$196*(1-(PRINCIPAL!$O$196/100)),IF(PRINCIPAL!$H$196&lt;&gt;"",VLOOKUP($X$711,'Banco de Dados'!$B$4:$J$50,8,FALSE)*PRINCIPAL!$H$196,IF(OR(L724=PRINCIPAL!$I$196,L724=PRINCIPAL!$I$196+PRINCIPAL!$I$196,L724=PRINCIPAL!$I$196+PRINCIPAL!$I$196+PRINCIPAL!$I$196),0,IF(L724=PRINCIPAL!$J$196,VLOOKUP($X$711,'Banco de Dados'!$B$4:$J$50,6,FALSE)*(1-(PRINCIPAL!$K$196/100)),IF(L724=PRINCIPAL!$L$196,VLOOKUP($X$711,'Banco de Dados'!$B$4:$J$50,6,FALSE)*(1-(PRINCIPAL!$M$196/100)),IF(L724=PRINCIPAL!$N$196,VLOOKUP($X$711,'Banco de Dados'!$B$4:$J$50,6,FALSE)*(1-(PRINCIPAL!$O$196/100)),VLOOKUP($X$711,'Banco de Dados'!$B$4:$J$50,6,FALSE)))))))))),"")</f>
        <v/>
      </c>
      <c r="X724" s="29" t="str">
        <f>IFERROR(W724*(IFERROR(VLOOKUP($X$711,'Banco de Dados'!$B$4:$J$50,4,FALSE),"ERRO")),"")</f>
        <v/>
      </c>
      <c r="Y724" s="29" t="str">
        <f t="shared" si="500"/>
        <v/>
      </c>
      <c r="Z724" s="103" t="str">
        <f>IFERROR(Y724*(C724*(PRINCIPAL!$G$196/100))*0.47*(44/12),"")</f>
        <v/>
      </c>
      <c r="AA724" s="111" t="str">
        <f t="shared" si="501"/>
        <v/>
      </c>
      <c r="AB724" s="30" t="str">
        <f>IFERROR(IF(AND(PRINCIPAL!$H$197&lt;&gt;"",OR(L724=PRINCIPAL!$I$197,L724=PRINCIPAL!$I$197+PRINCIPAL!$I$197,L724=PRINCIPAL!$I$197+PRINCIPAL!$I$197+PRINCIPAL!$I$197)),0,IF(AND(PRINCIPAL!$H$197&lt;&gt;"",L724=PRINCIPAL!$J$197),VLOOKUP($AC$711,'Banco de Dados'!$B$4:$J$50,8,FALSE)*PRINCIPAL!$H$197*(1-(PRINCIPAL!$K$197/100)),IF(AND(PRINCIPAL!$H$197&lt;&gt;"",L724=PRINCIPAL!$L$197),VLOOKUP($AC$711,'Banco de Dados'!$B$4:$J$50,8,FALSE)*PRINCIPAL!$H$197*(1-(PRINCIPAL!$M$197/100)),IF(AND(PRINCIPAL!$H$197&lt;&gt;"",L724=PRINCIPAL!$N$197),VLOOKUP($AC$711,'Banco de Dados'!$B$4:$J$50,8,FALSE)*PRINCIPAL!$H$197*(1-(PRINCIPAL!$O$197/100)),IF(PRINCIPAL!$H$197&lt;&gt;"",VLOOKUP($AC$711,'Banco de Dados'!$B$4:$J$50,8,FALSE)*PRINCIPAL!$H$197,IF(OR(L724=PRINCIPAL!$I$197,L724=PRINCIPAL!$I$197+PRINCIPAL!$I$197,L724=PRINCIPAL!$I$197+PRINCIPAL!$I$197+PRINCIPAL!$I$197),0,IF(L724=PRINCIPAL!$J$197,VLOOKUP($AC$711,'Banco de Dados'!$B$4:$J$50,6,FALSE)*(1-(PRINCIPAL!$K$197/100)),IF(L724=PRINCIPAL!$L$197,VLOOKUP($AC$711,'Banco de Dados'!$B$4:$J$50,6,FALSE)*(1-(PRINCIPAL!$M$197/100)),IF(L724=PRINCIPAL!$N$197,VLOOKUP($AC$711,'Banco de Dados'!$B$4:$J$50,6,FALSE)*(1-(PRINCIPAL!$O$197/100)),VLOOKUP($AC$711,'Banco de Dados'!$B$4:$J$50,6,FALSE)))))))))),"")</f>
        <v/>
      </c>
      <c r="AC724" s="29" t="str">
        <f>IFERROR(AB724*(IFERROR(VLOOKUP($AC$711,'Banco de Dados'!$B$4:$J$50,4,FALSE),"ERRO")),"")</f>
        <v/>
      </c>
      <c r="AD724" s="29" t="str">
        <f t="shared" si="491"/>
        <v/>
      </c>
      <c r="AE724" s="103" t="str">
        <f>IFERROR(AD724*(C724*(PRINCIPAL!$G$197/100))*0.47*(44/12),"")</f>
        <v/>
      </c>
      <c r="AF724" s="111" t="str">
        <f t="shared" si="492"/>
        <v/>
      </c>
      <c r="AG724" s="30" t="str">
        <f>IFERROR(IF(AND(PRINCIPAL!$H$198&lt;&gt;"",OR(L724=PRINCIPAL!$I$198,L724=PRINCIPAL!$I$198+PRINCIPAL!$I$198,L724=PRINCIPAL!$I$198+PRINCIPAL!$I$198+PRINCIPAL!$I$198)),0,IF(AND(PRINCIPAL!$H$198&lt;&gt;"",L724=PRINCIPAL!$J$198),VLOOKUP($AH$711,'Banco de Dados'!$B$4:$J$50,8,FALSE)*PRINCIPAL!$H$198*(1-(PRINCIPAL!$K$198/100)),IF(AND(PRINCIPAL!$H$198&lt;&gt;"",L724=PRINCIPAL!$L$198),VLOOKUP($AH$711,'Banco de Dados'!$B$4:$J$50,8,FALSE)*PRINCIPAL!$H$198*(1-(PRINCIPAL!$M$198/100)),IF(AND(PRINCIPAL!$H$198&lt;&gt;"",L724=PRINCIPAL!$N$198),VLOOKUP($AH$711,'Banco de Dados'!$B$4:$J$50,8,FALSE)*PRINCIPAL!$H$198*(1-(PRINCIPAL!$O$198/100)),IF(PRINCIPAL!$H$198&lt;&gt;"",VLOOKUP($AH$711,'Banco de Dados'!$B$4:$J$50,8,FALSE)*PRINCIPAL!$H$198,IF(OR(L724=PRINCIPAL!$I$198,L724=PRINCIPAL!$I$198+PRINCIPAL!$I$198,L724=PRINCIPAL!$I$198+PRINCIPAL!$I$198+PRINCIPAL!$I$198),0,IF(L724=PRINCIPAL!$J$198,VLOOKUP($AH$711,'Banco de Dados'!$B$4:$J$50,6,FALSE)*(1-(PRINCIPAL!$K$198/100)),IF(L724=PRINCIPAL!$L$198,VLOOKUP($AH$711,'Banco de Dados'!$B$4:$J$50,6,FALSE)*(1-(PRINCIPAL!$M$198/100)),IF(L724=PRINCIPAL!$N$198,VLOOKUP($AH$711,'Banco de Dados'!$B$4:$J$50,6,FALSE)*(1-(PRINCIPAL!$O$198/100)),VLOOKUP($AH$711,'Banco de Dados'!$B$4:$J$50,6,FALSE)))))))))),"")</f>
        <v/>
      </c>
      <c r="AH724" s="29" t="str">
        <f>IFERROR(AG724*(IFERROR(VLOOKUP($AH$711,'Banco de Dados'!$B$4:$J$50,4,FALSE),"ERRO")),"")</f>
        <v/>
      </c>
      <c r="AI724" s="29" t="str">
        <f t="shared" si="493"/>
        <v/>
      </c>
      <c r="AJ724" s="103" t="str">
        <f>IFERROR(AI724*(C724*(PRINCIPAL!$G$198/100))*0.47*(44/12),"")</f>
        <v/>
      </c>
      <c r="AK724" s="111" t="str">
        <f t="shared" si="502"/>
        <v/>
      </c>
      <c r="AL724" s="30" t="str">
        <f>IFERROR(IF(AND(PRINCIPAL!$H$199&lt;&gt;"",OR(L724=PRINCIPAL!$I$199,L724=PRINCIPAL!$I$199+PRINCIPAL!$I$199,L724=PRINCIPAL!$I$199+PRINCIPAL!$I$199+PRINCIPAL!$I$199)),0,IF(AND(PRINCIPAL!$H$199&lt;&gt;"",L724=PRINCIPAL!$J$199),VLOOKUP($AM$711,'Banco de Dados'!$B$4:$J$50,8,FALSE)*PRINCIPAL!$H$199*(1-(PRINCIPAL!$K$199/100)),IF(AND(PRINCIPAL!$H$199&lt;&gt;"",L724=PRINCIPAL!$L$199),VLOOKUP($AM$711,'Banco de Dados'!$B$4:$J$50,8,FALSE)*PRINCIPAL!$H$199*(1-(PRINCIPAL!$M$199/100)),IF(AND(PRINCIPAL!$H$199&lt;&gt;"",L724=PRINCIPAL!$N$199),VLOOKUP($AM$711,'Banco de Dados'!$B$4:$J$50,8,FALSE)*PRINCIPAL!$H$199*(1-(PRINCIPAL!$O$199/100)),IF(PRINCIPAL!$H$199&lt;&gt;"",VLOOKUP($AM$711,'Banco de Dados'!$B$4:$J$50,8,FALSE)*PRINCIPAL!$H$199,IF(OR(L724=PRINCIPAL!$I$199,L724=PRINCIPAL!$I$199+PRINCIPAL!$I$199,L724=PRINCIPAL!$I$199+PRINCIPAL!$I$199+PRINCIPAL!$I$199),0,IF(L724=PRINCIPAL!$J$199,VLOOKUP($AM$711,'Banco de Dados'!$B$4:$J$50,6,FALSE)*(1-(PRINCIPAL!$K$199/100)),IF(L724=PRINCIPAL!$L$199,VLOOKUP($AM$711,'Banco de Dados'!$B$4:$J$50,6,FALSE)*(1-(PRINCIPAL!$M$199/100)),IF(L724=PRINCIPAL!$N$199,VLOOKUP($AM$711,'Banco de Dados'!$B$4:$J$50,6,FALSE)*(1-(PRINCIPAL!$O$199/100)),VLOOKUP($AM$711,'Banco de Dados'!$B$4:$J$50,6,FALSE)))))))))),"")</f>
        <v/>
      </c>
      <c r="AM724" s="29" t="str">
        <f>IFERROR(AL724*(IFERROR(VLOOKUP($AM$711,'Banco de Dados'!$B$4:$J$50,4,FALSE),"ERRO")),"")</f>
        <v/>
      </c>
      <c r="AN724" s="29" t="str">
        <f t="shared" si="494"/>
        <v/>
      </c>
      <c r="AO724" s="103" t="str">
        <f>IFERROR(AN724*(C724*(PRINCIPAL!$G$199/100))*0.47*(44/12),"")</f>
        <v/>
      </c>
      <c r="AP724" s="111" t="str">
        <f t="shared" si="495"/>
        <v/>
      </c>
      <c r="AQ724" s="30" t="str">
        <f>IFERROR(IF(AND(PRINCIPAL!$H$200&lt;&gt;"",OR(L724=PRINCIPAL!$I$200,L724=PRINCIPAL!$I$200+PRINCIPAL!$I$200,L724=PRINCIPAL!$I$200+PRINCIPAL!$I$200+PRINCIPAL!$I$200)),0,IF(AND(PRINCIPAL!$H$200&lt;&gt;"",L724=PRINCIPAL!$J$200),VLOOKUP($AR$711,'Banco de Dados'!$B$4:$J$50,8,FALSE)*PRINCIPAL!$H$200*(1-(PRINCIPAL!$K$200/100)),IF(AND(PRINCIPAL!$H$200&lt;&gt;"",L724=PRINCIPAL!$L$200),VLOOKUP($AR$711,'Banco de Dados'!$B$4:$J$50,8,FALSE)*PRINCIPAL!$H$200*(1-(PRINCIPAL!$M$200/100)),IF(AND(PRINCIPAL!$H$200&lt;&gt;"",L724=PRINCIPAL!$N$200),VLOOKUP($AR$711,'Banco de Dados'!$B$4:$J$50,8,FALSE)*PRINCIPAL!$H$200*(1-(PRINCIPAL!$O$200/100)),IF(PRINCIPAL!$H$200&lt;&gt;"",VLOOKUP($AR$711,'Banco de Dados'!$B$4:$J$50,8,FALSE)*PRINCIPAL!$H$200,IF(OR(L724=PRINCIPAL!$I$200,L724=PRINCIPAL!$I$200+PRINCIPAL!$I$200,L724=PRINCIPAL!$I$200+PRINCIPAL!$I$200+PRINCIPAL!$I$200),0,IF(L724=PRINCIPAL!$J$200,VLOOKUP($AR$711,'Banco de Dados'!$B$4:$J$50,6,FALSE)*(1-(PRINCIPAL!$K$200/100)),IF(L724=PRINCIPAL!$L$200,VLOOKUP($AR$711,'Banco de Dados'!$B$4:$J$50,6,FALSE)*(1-(PRINCIPAL!$M$200/100)),IF(L724=PRINCIPAL!$N$200,VLOOKUP($AR$711,'Banco de Dados'!$B$4:$J$50,6,FALSE)*(1-(PRINCIPAL!$O$200/100)),VLOOKUP($AR$711,'Banco de Dados'!$B$4:$J$50,6,FALSE)))))))))),"")</f>
        <v/>
      </c>
      <c r="AR724" s="29" t="str">
        <f>IFERROR(AQ724*(IFERROR(VLOOKUP($AR$711,'Banco de Dados'!$B$4:$J$50,4,FALSE),"ERRO")),"")</f>
        <v/>
      </c>
      <c r="AS724" s="29" t="str">
        <f t="shared" si="496"/>
        <v/>
      </c>
      <c r="AT724" s="103" t="str">
        <f>IFERROR(AS724*(C724*(PRINCIPAL!$G$200/100))*0.47*(44/12),"")</f>
        <v/>
      </c>
      <c r="AU724" s="111" t="str">
        <f t="shared" si="497"/>
        <v/>
      </c>
      <c r="AV724" s="30" t="str">
        <f>IFERROR(IF(AND(PRINCIPAL!$H$201&lt;&gt;"",OR(L724=PRINCIPAL!$I$201,L724=PRINCIPAL!$I$201+PRINCIPAL!$I$201,L724=PRINCIPAL!$I$201+PRINCIPAL!$I$201+PRINCIPAL!$I$201)),0,IF(AND(PRINCIPAL!$H$201&lt;&gt;"",L724=PRINCIPAL!$J$201),VLOOKUP($AW$711,'Banco de Dados'!$B$4:$J$50,8,FALSE)*PRINCIPAL!$H$201*(1-(PRINCIPAL!$K$201/100)),IF(AND(PRINCIPAL!$H$201&lt;&gt;"",L724=PRINCIPAL!$L$201),VLOOKUP($AW$711,'Banco de Dados'!$B$4:$J$50,8,FALSE)*PRINCIPAL!$H$201*(1-(PRINCIPAL!$M$201/100)),IF(AND(PRINCIPAL!$H$201&lt;&gt;"",L724=PRINCIPAL!$N$201),VLOOKUP($AW$711,'Banco de Dados'!$B$4:$J$50,8,FALSE)*PRINCIPAL!$H$201*(1-(PRINCIPAL!$O$201/100)),IF(PRINCIPAL!$H$201&lt;&gt;"",VLOOKUP($AW$711,'Banco de Dados'!$B$4:$J$50,8,FALSE)*PRINCIPAL!$H$201,IF(OR(L724=PRINCIPAL!$I$201,L724=PRINCIPAL!$I$201+PRINCIPAL!$I$201,L724=PRINCIPAL!$I$201+PRINCIPAL!$I$201+PRINCIPAL!$I$201),0,IF(L724=PRINCIPAL!$J$201,VLOOKUP($AW$711,'Banco de Dados'!$B$4:$J$50,6,FALSE)*(1-(PRINCIPAL!$K$201/100)),IF(L724=PRINCIPAL!$L$201,VLOOKUP($AW$711,'Banco de Dados'!$B$4:$J$50,6,FALSE)*(1-(PRINCIPAL!$M$201/100)),IF(L724=PRINCIPAL!$N$201,VLOOKUP($AW$711,'Banco de Dados'!$B$4:$J$50,6,FALSE)*(1-(PRINCIPAL!$O$201/100)),VLOOKUP($AW$711,'Banco de Dados'!$B$4:$J$50,6,FALSE)))))))))),"")</f>
        <v/>
      </c>
      <c r="AW724" s="29" t="str">
        <f>IFERROR(AV724*(IFERROR(VLOOKUP($AW$711,'Banco de Dados'!$B$4:$J$50,4,FALSE),"ERRO")),"")</f>
        <v/>
      </c>
      <c r="AX724" s="29" t="str">
        <f t="shared" si="498"/>
        <v/>
      </c>
      <c r="AY724" s="103" t="str">
        <f>IFERROR(AX724*(C724*(PRINCIPAL!$G$201/100))*0.47*(44/12),"")</f>
        <v/>
      </c>
      <c r="AZ724" s="111" t="str">
        <f t="shared" si="503"/>
        <v/>
      </c>
      <c r="BA724" s="30" t="str">
        <f>IFERROR(IF(AND(PRINCIPAL!$H$192&lt;&gt;"",OR(L724=PRINCIPAL!$I$192,L724=PRINCIPAL!$I$192+PRINCIPAL!$I$192,L724=PRINCIPAL!$I$192+PRINCIPAL!$I$192+PRINCIPAL!$I$192)),0,IF(AND(PRINCIPAL!$H$192&lt;&gt;"",L724=PRINCIPAL!$J$192),VLOOKUP($BB$711,'Banco de Dados'!$B$4:$J$50,8,FALSE)*PRINCIPAL!$H$192*(1-(PRINCIPAL!$K$192/100)),IF(AND(PRINCIPAL!$H$192&lt;&gt;"",L724=PRINCIPAL!$L$192),VLOOKUP($BB$711,'Banco de Dados'!$B$4:$J$50,8,FALSE)*PRINCIPAL!$H$192*(1-(PRINCIPAL!$M$192/100)),IF(AND(PRINCIPAL!$H$192&lt;&gt;"",L724=PRINCIPAL!$N$192),VLOOKUP($BB$711,'Banco de Dados'!$B$4:$J$50,8,FALSE)*PRINCIPAL!$H$192*(1-(PRINCIPAL!$O$192/100)),IF(PRINCIPAL!$H$192&lt;&gt;"",VLOOKUP($BB$711,'Banco de Dados'!$B$4:$J$50,8,FALSE)*PRINCIPAL!$H$192,IF(OR(L724=PRINCIPAL!$I$192,L724=PRINCIPAL!$I$192+PRINCIPAL!$I$192,L724=PRINCIPAL!$I$192+PRINCIPAL!$I$192+PRINCIPAL!$I$192),0,IF(L724=PRINCIPAL!$J$192,VLOOKUP($BB$711,'Banco de Dados'!$B$4:$J$50,6,FALSE)*(1-(PRINCIPAL!$K$192/100)),IF(L724=PRINCIPAL!$L$192,VLOOKUP($BB$711,'Banco de Dados'!$B$4:$J$50,6,FALSE)*(1-(PRINCIPAL!$M$192/100)),IF(L724=PRINCIPAL!$N$192,VLOOKUP($BB$711,'Banco de Dados'!$B$4:$J$50,6,FALSE)*(1-(PRINCIPAL!$O$192/100)),VLOOKUP($BB$711,'Banco de Dados'!$B$4:$J$50,6,FALSE)))))))))),"")</f>
        <v/>
      </c>
      <c r="BB724" s="29" t="str">
        <f>IFERROR(BA724*(IFERROR(VLOOKUP($BB$711,'Banco de Dados'!$B$4:$J$50,4,FALSE),"ERRO")),"")</f>
        <v/>
      </c>
      <c r="BC724" s="29" t="str">
        <f t="shared" si="504"/>
        <v/>
      </c>
      <c r="BD724" s="103" t="str">
        <f>IFERROR(BC724*(C724*(PRINCIPAL!$G$192/100))*0.47*(44/12),"")</f>
        <v/>
      </c>
      <c r="BE724" s="111" t="str">
        <f t="shared" si="483"/>
        <v/>
      </c>
      <c r="BF724" s="30" t="str">
        <f>IFERROR(IF(AND(PRINCIPAL!$H$203&lt;&gt;"",OR(L724=PRINCIPAL!$I$203,L724=PRINCIPAL!$I$203+PRINCIPAL!$I$203,L724=PRINCIPAL!$I$203+PRINCIPAL!$I$203+PRINCIPAL!$I$203)),0,IF(AND(PRINCIPAL!$H$203&lt;&gt;"",L724=PRINCIPAL!$J$203),VLOOKUP($BG$711,'Banco de Dados'!$B$4:$J$50,8,FALSE)*PRINCIPAL!$H$203*(1-(PRINCIPAL!$K$203/100)),IF(AND(PRINCIPAL!$H$203&lt;&gt;"",L724=PRINCIPAL!$L$203),VLOOKUP($BG$711,'Banco de Dados'!$B$4:$J$50,8,FALSE)*PRINCIPAL!$H$203*(1-(PRINCIPAL!$M$203/100)),IF(AND(PRINCIPAL!$H$203&lt;&gt;"",L724=PRINCIPAL!$N$203),VLOOKUP($BG$711,'Banco de Dados'!$B$4:$J$50,8,FALSE)*PRINCIPAL!$H$203*(1-(PRINCIPAL!$O$203/100)),IF(PRINCIPAL!$H$203&lt;&gt;"",VLOOKUP($BG$711,'Banco de Dados'!$B$4:$J$50,8,FALSE)*PRINCIPAL!$H$203,IF(OR(L724=PRINCIPAL!$I$203,L724=PRINCIPAL!$I$203+PRINCIPAL!$I$203,L724=PRINCIPAL!$I$203+PRINCIPAL!$I$203+PRINCIPAL!$I$203),0,IF(L724=PRINCIPAL!$J$203,VLOOKUP($BG$711,'Banco de Dados'!$B$4:$J$50,6,FALSE)*(1-(PRINCIPAL!$K$203/100)),IF(L724=PRINCIPAL!$L$203,VLOOKUP($BG$711,'Banco de Dados'!$B$4:$J$50,6,FALSE)*(1-(PRINCIPAL!$M$203/100)),IF(L724=PRINCIPAL!$N$203,VLOOKUP($BG$711,'Banco de Dados'!$B$4:$J$50,6,FALSE)*(1-(PRINCIPAL!$O$203/100)),VLOOKUP($BG$711,'Banco de Dados'!$B$4:$J$50,6,FALSE)))))))))),"")</f>
        <v/>
      </c>
      <c r="BG724" s="29" t="str">
        <f>IFERROR(BF724*(IFERROR(VLOOKUP($BG$711,'Banco de Dados'!$B$4:$J$50,4,FALSE),"ERRO")),"")</f>
        <v/>
      </c>
      <c r="BH724" s="29" t="str">
        <f t="shared" si="499"/>
        <v/>
      </c>
      <c r="BI724" s="103" t="str">
        <f>IFERROR(BH724*(C724*(PRINCIPAL!$G$203/100))*0.47*(44/12),"")</f>
        <v/>
      </c>
      <c r="BJ724" s="102" t="str">
        <f t="shared" si="484"/>
        <v/>
      </c>
    </row>
    <row r="725" spans="2:62" ht="12.75" customHeight="1" x14ac:dyDescent="0.3">
      <c r="B725" s="326">
        <f t="shared" si="485"/>
        <v>2032</v>
      </c>
      <c r="C725" s="340"/>
      <c r="D725" s="1"/>
      <c r="E725" s="116">
        <v>12</v>
      </c>
      <c r="F725" s="24" t="str">
        <f>IFERROR(VLOOKUP($G$711,'Banco de Dados'!$B$4:$J$50,6,FALSE),"")</f>
        <v/>
      </c>
      <c r="G725" s="25" t="str">
        <f>IFERROR(F725*(IFERROR(VLOOKUP($G$711,'Banco de Dados'!$B$4:$J$50,4,FALSE),"ERRO")),"")</f>
        <v/>
      </c>
      <c r="H725" s="25" t="str">
        <f t="shared" si="486"/>
        <v/>
      </c>
      <c r="I725" s="103" t="str">
        <f t="shared" si="487"/>
        <v/>
      </c>
      <c r="J725" s="117" t="str">
        <f t="shared" si="488"/>
        <v/>
      </c>
      <c r="K725" s="1"/>
      <c r="L725" s="91">
        <v>12</v>
      </c>
      <c r="M725" s="24" t="str">
        <f>IFERROR(IF(AND(PRINCIPAL!$H$194&lt;&gt;"",OR(L725=PRINCIPAL!$I$194,L725=PRINCIPAL!$I$194+PRINCIPAL!$I$194,L725=PRINCIPAL!$I$194+PRINCIPAL!$I$194+PRINCIPAL!$I$194)),0,IF(AND(PRINCIPAL!$H$194&lt;&gt;"",L725=PRINCIPAL!$J$194),VLOOKUP($N$711,'Banco de Dados'!$B$4:$J$50,8,FALSE)*PRINCIPAL!$H$194*(1-(PRINCIPAL!$K$194/100)),IF(AND(PRINCIPAL!$H$194&lt;&gt;"",L725=PRINCIPAL!$L$194),VLOOKUP($N$711,'Banco de Dados'!$B$4:$J$50,8,FALSE)*PRINCIPAL!$H$194*(1-(PRINCIPAL!$M$194/100)),IF(AND(PRINCIPAL!$H$194&lt;&gt;"",L725=PRINCIPAL!$N$194),VLOOKUP($N$711,'Banco de Dados'!$B$4:$J$50,8,FALSE)*PRINCIPAL!$H$194*(1-(PRINCIPAL!$O$194/100)),IF(PRINCIPAL!$H$194&lt;&gt;"",VLOOKUP($N$711,'Banco de Dados'!$B$4:$J$50,8,FALSE)*PRINCIPAL!$H$194,IF(OR(L725=PRINCIPAL!$I$194,L725=PRINCIPAL!$I$194+PRINCIPAL!$I$194,L725=PRINCIPAL!$I$194+PRINCIPAL!$I$194+PRINCIPAL!$I$194),0,IF(L725=PRINCIPAL!$J$194,VLOOKUP($N$711,'Banco de Dados'!$B$4:$J$50,6,FALSE)*(1-(PRINCIPAL!$K$194/100)),IF(L725=PRINCIPAL!$L$194,VLOOKUP($N$711,'Banco de Dados'!$B$4:$J$50,6,FALSE)*(1-(PRINCIPAL!$M$194/100)),IF(L725=PRINCIPAL!$N$194,VLOOKUP($N$711,'Banco de Dados'!$B$4:$J$50,6,FALSE)*(1-(PRINCIPAL!$O$194/100)),VLOOKUP($N$711,'Banco de Dados'!$B$4:$J$50,6,FALSE)))))))))),"")</f>
        <v/>
      </c>
      <c r="N725" s="25" t="str">
        <f>IFERROR(M725*(IFERROR(VLOOKUP($N$711,'Banco de Dados'!$B$4:$J$50,4,FALSE),"ERRO")),"")</f>
        <v/>
      </c>
      <c r="O725" s="25" t="str">
        <f t="shared" si="489"/>
        <v/>
      </c>
      <c r="P725" s="103" t="str">
        <f>IFERROR(O725*(C725*(PRINCIPAL!$G$194/100))*0.47*(44/12),"")</f>
        <v/>
      </c>
      <c r="Q725" s="107" t="str">
        <f t="shared" si="505"/>
        <v/>
      </c>
      <c r="R725" s="29" t="str">
        <f>IFERROR(IF(AND(PRINCIPAL!$H$195&lt;&gt;"",OR(L725=PRINCIPAL!$I$195,L725=PRINCIPAL!$I$195+PRINCIPAL!$I$195,L725=PRINCIPAL!$I$195+PRINCIPAL!$I$195+PRINCIPAL!$I$195)),0,IF(AND(PRINCIPAL!$H$195&lt;&gt;"",L725=PRINCIPAL!$J$195),VLOOKUP($S$711,'Banco de Dados'!$B$4:$J$50,8,FALSE)*PRINCIPAL!$H$195*(1-(PRINCIPAL!$K$195/100)),IF(AND(PRINCIPAL!$H$195&lt;&gt;"",L725=PRINCIPAL!$L$195),VLOOKUP($S$711,'Banco de Dados'!$B$4:$J$50,8,FALSE)*PRINCIPAL!$H$195*(1-(PRINCIPAL!$M$195/100)),IF(AND(PRINCIPAL!$H$195&lt;&gt;"",L725=PRINCIPAL!$N$195),VLOOKUP($S$711,'Banco de Dados'!$B$4:$J$50,8,FALSE)*PRINCIPAL!$H$195*(1-(PRINCIPAL!$O$195/100)),IF(PRINCIPAL!$H$195&lt;&gt;"",VLOOKUP($S$711,'Banco de Dados'!$B$4:$J$50,8,FALSE)*PRINCIPAL!$H$195,IF(OR(L725=PRINCIPAL!$I$195,L725=PRINCIPAL!$I$195+PRINCIPAL!$I$195,L725=PRINCIPAL!$I$195+PRINCIPAL!$I$195+PRINCIPAL!$I$195),0,IF(L725=PRINCIPAL!$J$195,VLOOKUP($S$711,'Banco de Dados'!$B$4:$J$50,6,FALSE)*(1-(PRINCIPAL!$K$195/100)),IF(L725=PRINCIPAL!$L$195,VLOOKUP($S$711,'Banco de Dados'!$B$4:$J$50,6,FALSE)*(1-(PRINCIPAL!$M$195/100)),IF(L725=PRINCIPAL!$N$195,VLOOKUP($S$711,'Banco de Dados'!$B$4:$J$50,6,FALSE)*(1-(PRINCIPAL!$O$195/100)),VLOOKUP($S$711,'Banco de Dados'!$B$4:$J$50,6,FALSE)))))))))),"")</f>
        <v/>
      </c>
      <c r="S725" s="29" t="str">
        <f>IFERROR(R725*(IFERROR(VLOOKUP($S$711,'Banco de Dados'!$B$4:$J$50,4,FALSE),"ERRO")),"")</f>
        <v/>
      </c>
      <c r="T725" s="29" t="str">
        <f t="shared" si="506"/>
        <v/>
      </c>
      <c r="U725" s="103" t="str">
        <f>IFERROR(T725*(C725*(PRINCIPAL!$G$195/100))*0.47*(44/12),"")</f>
        <v/>
      </c>
      <c r="V725" s="103" t="str">
        <f t="shared" si="482"/>
        <v/>
      </c>
      <c r="W725" s="30" t="str">
        <f>IFERROR(IF(AND(PRINCIPAL!$H$196&lt;&gt;"",OR(L725=PRINCIPAL!$I$196,L725=PRINCIPAL!$I$196+PRINCIPAL!$I$196,L725=PRINCIPAL!$I$196+PRINCIPAL!$I$196+PRINCIPAL!$I$196)),0,IF(AND(PRINCIPAL!$H$196&lt;&gt;"",L725=PRINCIPAL!$J$196),VLOOKUP($X$711,'Banco de Dados'!$B$4:$J$50,8,FALSE)*PRINCIPAL!$H$196*(1-(PRINCIPAL!$K$196/100)),IF(AND(PRINCIPAL!$H$196&lt;&gt;"",L725=PRINCIPAL!$L$196),VLOOKUP($X$711,'Banco de Dados'!$B$4:$J$50,8,FALSE)*PRINCIPAL!$H$196*(1-(PRINCIPAL!$M$196/100)),IF(AND(PRINCIPAL!$H$196&lt;&gt;"",L725=PRINCIPAL!$N$196),VLOOKUP($X$711,'Banco de Dados'!$B$4:$J$50,8,FALSE)*PRINCIPAL!$H$196*(1-(PRINCIPAL!$O$196/100)),IF(PRINCIPAL!$H$196&lt;&gt;"",VLOOKUP($X$711,'Banco de Dados'!$B$4:$J$50,8,FALSE)*PRINCIPAL!$H$196,IF(OR(L725=PRINCIPAL!$I$196,L725=PRINCIPAL!$I$196+PRINCIPAL!$I$196,L725=PRINCIPAL!$I$196+PRINCIPAL!$I$196+PRINCIPAL!$I$196),0,IF(L725=PRINCIPAL!$J$196,VLOOKUP($X$711,'Banco de Dados'!$B$4:$J$50,6,FALSE)*(1-(PRINCIPAL!$K$196/100)),IF(L725=PRINCIPAL!$L$196,VLOOKUP($X$711,'Banco de Dados'!$B$4:$J$50,6,FALSE)*(1-(PRINCIPAL!$M$196/100)),IF(L725=PRINCIPAL!$N$196,VLOOKUP($X$711,'Banco de Dados'!$B$4:$J$50,6,FALSE)*(1-(PRINCIPAL!$O$196/100)),VLOOKUP($X$711,'Banco de Dados'!$B$4:$J$50,6,FALSE)))))))))),"")</f>
        <v/>
      </c>
      <c r="X725" s="29" t="str">
        <f>IFERROR(W725*(IFERROR(VLOOKUP($X$711,'Banco de Dados'!$B$4:$J$50,4,FALSE),"ERRO")),"")</f>
        <v/>
      </c>
      <c r="Y725" s="29" t="str">
        <f t="shared" si="500"/>
        <v/>
      </c>
      <c r="Z725" s="103" t="str">
        <f>IFERROR(Y725*(C725*(PRINCIPAL!$G$196/100))*0.47*(44/12),"")</f>
        <v/>
      </c>
      <c r="AA725" s="111" t="str">
        <f t="shared" si="501"/>
        <v/>
      </c>
      <c r="AB725" s="30" t="str">
        <f>IFERROR(IF(AND(PRINCIPAL!$H$197&lt;&gt;"",OR(L725=PRINCIPAL!$I$197,L725=PRINCIPAL!$I$197+PRINCIPAL!$I$197,L725=PRINCIPAL!$I$197+PRINCIPAL!$I$197+PRINCIPAL!$I$197)),0,IF(AND(PRINCIPAL!$H$197&lt;&gt;"",L725=PRINCIPAL!$J$197),VLOOKUP($AC$711,'Banco de Dados'!$B$4:$J$50,8,FALSE)*PRINCIPAL!$H$197*(1-(PRINCIPAL!$K$197/100)),IF(AND(PRINCIPAL!$H$197&lt;&gt;"",L725=PRINCIPAL!$L$197),VLOOKUP($AC$711,'Banco de Dados'!$B$4:$J$50,8,FALSE)*PRINCIPAL!$H$197*(1-(PRINCIPAL!$M$197/100)),IF(AND(PRINCIPAL!$H$197&lt;&gt;"",L725=PRINCIPAL!$N$197),VLOOKUP($AC$711,'Banco de Dados'!$B$4:$J$50,8,FALSE)*PRINCIPAL!$H$197*(1-(PRINCIPAL!$O$197/100)),IF(PRINCIPAL!$H$197&lt;&gt;"",VLOOKUP($AC$711,'Banco de Dados'!$B$4:$J$50,8,FALSE)*PRINCIPAL!$H$197,IF(OR(L725=PRINCIPAL!$I$197,L725=PRINCIPAL!$I$197+PRINCIPAL!$I$197,L725=PRINCIPAL!$I$197+PRINCIPAL!$I$197+PRINCIPAL!$I$197),0,IF(L725=PRINCIPAL!$J$197,VLOOKUP($AC$711,'Banco de Dados'!$B$4:$J$50,6,FALSE)*(1-(PRINCIPAL!$K$197/100)),IF(L725=PRINCIPAL!$L$197,VLOOKUP($AC$711,'Banco de Dados'!$B$4:$J$50,6,FALSE)*(1-(PRINCIPAL!$M$197/100)),IF(L725=PRINCIPAL!$N$197,VLOOKUP($AC$711,'Banco de Dados'!$B$4:$J$50,6,FALSE)*(1-(PRINCIPAL!$O$197/100)),VLOOKUP($AC$711,'Banco de Dados'!$B$4:$J$50,6,FALSE)))))))))),"")</f>
        <v/>
      </c>
      <c r="AC725" s="29" t="str">
        <f>IFERROR(AB725*(IFERROR(VLOOKUP($AC$711,'Banco de Dados'!$B$4:$J$50,4,FALSE),"ERRO")),"")</f>
        <v/>
      </c>
      <c r="AD725" s="29" t="str">
        <f t="shared" si="491"/>
        <v/>
      </c>
      <c r="AE725" s="103" t="str">
        <f>IFERROR(AD725*(C725*(PRINCIPAL!$G$197/100))*0.47*(44/12),"")</f>
        <v/>
      </c>
      <c r="AF725" s="111" t="str">
        <f t="shared" si="492"/>
        <v/>
      </c>
      <c r="AG725" s="30" t="str">
        <f>IFERROR(IF(AND(PRINCIPAL!$H$198&lt;&gt;"",OR(L725=PRINCIPAL!$I$198,L725=PRINCIPAL!$I$198+PRINCIPAL!$I$198,L725=PRINCIPAL!$I$198+PRINCIPAL!$I$198+PRINCIPAL!$I$198)),0,IF(AND(PRINCIPAL!$H$198&lt;&gt;"",L725=PRINCIPAL!$J$198),VLOOKUP($AH$711,'Banco de Dados'!$B$4:$J$50,8,FALSE)*PRINCIPAL!$H$198*(1-(PRINCIPAL!$K$198/100)),IF(AND(PRINCIPAL!$H$198&lt;&gt;"",L725=PRINCIPAL!$L$198),VLOOKUP($AH$711,'Banco de Dados'!$B$4:$J$50,8,FALSE)*PRINCIPAL!$H$198*(1-(PRINCIPAL!$M$198/100)),IF(AND(PRINCIPAL!$H$198&lt;&gt;"",L725=PRINCIPAL!$N$198),VLOOKUP($AH$711,'Banco de Dados'!$B$4:$J$50,8,FALSE)*PRINCIPAL!$H$198*(1-(PRINCIPAL!$O$198/100)),IF(PRINCIPAL!$H$198&lt;&gt;"",VLOOKUP($AH$711,'Banco de Dados'!$B$4:$J$50,8,FALSE)*PRINCIPAL!$H$198,IF(OR(L725=PRINCIPAL!$I$198,L725=PRINCIPAL!$I$198+PRINCIPAL!$I$198,L725=PRINCIPAL!$I$198+PRINCIPAL!$I$198+PRINCIPAL!$I$198),0,IF(L725=PRINCIPAL!$J$198,VLOOKUP($AH$711,'Banco de Dados'!$B$4:$J$50,6,FALSE)*(1-(PRINCIPAL!$K$198/100)),IF(L725=PRINCIPAL!$L$198,VLOOKUP($AH$711,'Banco de Dados'!$B$4:$J$50,6,FALSE)*(1-(PRINCIPAL!$M$198/100)),IF(L725=PRINCIPAL!$N$198,VLOOKUP($AH$711,'Banco de Dados'!$B$4:$J$50,6,FALSE)*(1-(PRINCIPAL!$O$198/100)),VLOOKUP($AH$711,'Banco de Dados'!$B$4:$J$50,6,FALSE)))))))))),"")</f>
        <v/>
      </c>
      <c r="AH725" s="29" t="str">
        <f>IFERROR(AG725*(IFERROR(VLOOKUP($AH$711,'Banco de Dados'!$B$4:$J$50,4,FALSE),"ERRO")),"")</f>
        <v/>
      </c>
      <c r="AI725" s="29" t="str">
        <f t="shared" si="493"/>
        <v/>
      </c>
      <c r="AJ725" s="103" t="str">
        <f>IFERROR(AI725*(C725*(PRINCIPAL!$G$198/100))*0.47*(44/12),"")</f>
        <v/>
      </c>
      <c r="AK725" s="111" t="str">
        <f t="shared" si="502"/>
        <v/>
      </c>
      <c r="AL725" s="30" t="str">
        <f>IFERROR(IF(AND(PRINCIPAL!$H$199&lt;&gt;"",OR(L725=PRINCIPAL!$I$199,L725=PRINCIPAL!$I$199+PRINCIPAL!$I$199,L725=PRINCIPAL!$I$199+PRINCIPAL!$I$199+PRINCIPAL!$I$199)),0,IF(AND(PRINCIPAL!$H$199&lt;&gt;"",L725=PRINCIPAL!$J$199),VLOOKUP($AM$711,'Banco de Dados'!$B$4:$J$50,8,FALSE)*PRINCIPAL!$H$199*(1-(PRINCIPAL!$K$199/100)),IF(AND(PRINCIPAL!$H$199&lt;&gt;"",L725=PRINCIPAL!$L$199),VLOOKUP($AM$711,'Banco de Dados'!$B$4:$J$50,8,FALSE)*PRINCIPAL!$H$199*(1-(PRINCIPAL!$M$199/100)),IF(AND(PRINCIPAL!$H$199&lt;&gt;"",L725=PRINCIPAL!$N$199),VLOOKUP($AM$711,'Banco de Dados'!$B$4:$J$50,8,FALSE)*PRINCIPAL!$H$199*(1-(PRINCIPAL!$O$199/100)),IF(PRINCIPAL!$H$199&lt;&gt;"",VLOOKUP($AM$711,'Banco de Dados'!$B$4:$J$50,8,FALSE)*PRINCIPAL!$H$199,IF(OR(L725=PRINCIPAL!$I$199,L725=PRINCIPAL!$I$199+PRINCIPAL!$I$199,L725=PRINCIPAL!$I$199+PRINCIPAL!$I$199+PRINCIPAL!$I$199),0,IF(L725=PRINCIPAL!$J$199,VLOOKUP($AM$711,'Banco de Dados'!$B$4:$J$50,6,FALSE)*(1-(PRINCIPAL!$K$199/100)),IF(L725=PRINCIPAL!$L$199,VLOOKUP($AM$711,'Banco de Dados'!$B$4:$J$50,6,FALSE)*(1-(PRINCIPAL!$M$199/100)),IF(L725=PRINCIPAL!$N$199,VLOOKUP($AM$711,'Banco de Dados'!$B$4:$J$50,6,FALSE)*(1-(PRINCIPAL!$O$199/100)),VLOOKUP($AM$711,'Banco de Dados'!$B$4:$J$50,6,FALSE)))))))))),"")</f>
        <v/>
      </c>
      <c r="AM725" s="29" t="str">
        <f>IFERROR(AL725*(IFERROR(VLOOKUP($AM$711,'Banco de Dados'!$B$4:$J$50,4,FALSE),"ERRO")),"")</f>
        <v/>
      </c>
      <c r="AN725" s="29" t="str">
        <f t="shared" si="494"/>
        <v/>
      </c>
      <c r="AO725" s="103" t="str">
        <f>IFERROR(AN725*(C725*(PRINCIPAL!$G$199/100))*0.47*(44/12),"")</f>
        <v/>
      </c>
      <c r="AP725" s="111" t="str">
        <f t="shared" si="495"/>
        <v/>
      </c>
      <c r="AQ725" s="30" t="str">
        <f>IFERROR(IF(AND(PRINCIPAL!$H$200&lt;&gt;"",OR(L725=PRINCIPAL!$I$200,L725=PRINCIPAL!$I$200+PRINCIPAL!$I$200,L725=PRINCIPAL!$I$200+PRINCIPAL!$I$200+PRINCIPAL!$I$200)),0,IF(AND(PRINCIPAL!$H$200&lt;&gt;"",L725=PRINCIPAL!$J$200),VLOOKUP($AR$711,'Banco de Dados'!$B$4:$J$50,8,FALSE)*PRINCIPAL!$H$200*(1-(PRINCIPAL!$K$200/100)),IF(AND(PRINCIPAL!$H$200&lt;&gt;"",L725=PRINCIPAL!$L$200),VLOOKUP($AR$711,'Banco de Dados'!$B$4:$J$50,8,FALSE)*PRINCIPAL!$H$200*(1-(PRINCIPAL!$M$200/100)),IF(AND(PRINCIPAL!$H$200&lt;&gt;"",L725=PRINCIPAL!$N$200),VLOOKUP($AR$711,'Banco de Dados'!$B$4:$J$50,8,FALSE)*PRINCIPAL!$H$200*(1-(PRINCIPAL!$O$200/100)),IF(PRINCIPAL!$H$200&lt;&gt;"",VLOOKUP($AR$711,'Banco de Dados'!$B$4:$J$50,8,FALSE)*PRINCIPAL!$H$200,IF(OR(L725=PRINCIPAL!$I$200,L725=PRINCIPAL!$I$200+PRINCIPAL!$I$200,L725=PRINCIPAL!$I$200+PRINCIPAL!$I$200+PRINCIPAL!$I$200),0,IF(L725=PRINCIPAL!$J$200,VLOOKUP($AR$711,'Banco de Dados'!$B$4:$J$50,6,FALSE)*(1-(PRINCIPAL!$K$200/100)),IF(L725=PRINCIPAL!$L$200,VLOOKUP($AR$711,'Banco de Dados'!$B$4:$J$50,6,FALSE)*(1-(PRINCIPAL!$M$200/100)),IF(L725=PRINCIPAL!$N$200,VLOOKUP($AR$711,'Banco de Dados'!$B$4:$J$50,6,FALSE)*(1-(PRINCIPAL!$O$200/100)),VLOOKUP($AR$711,'Banco de Dados'!$B$4:$J$50,6,FALSE)))))))))),"")</f>
        <v/>
      </c>
      <c r="AR725" s="29" t="str">
        <f>IFERROR(AQ725*(IFERROR(VLOOKUP($AR$711,'Banco de Dados'!$B$4:$J$50,4,FALSE),"ERRO")),"")</f>
        <v/>
      </c>
      <c r="AS725" s="29" t="str">
        <f t="shared" si="496"/>
        <v/>
      </c>
      <c r="AT725" s="103" t="str">
        <f>IFERROR(AS725*(C725*(PRINCIPAL!$G$200/100))*0.47*(44/12),"")</f>
        <v/>
      </c>
      <c r="AU725" s="111" t="str">
        <f t="shared" si="497"/>
        <v/>
      </c>
      <c r="AV725" s="30" t="str">
        <f>IFERROR(IF(AND(PRINCIPAL!$H$201&lt;&gt;"",OR(L725=PRINCIPAL!$I$201,L725=PRINCIPAL!$I$201+PRINCIPAL!$I$201,L725=PRINCIPAL!$I$201+PRINCIPAL!$I$201+PRINCIPAL!$I$201)),0,IF(AND(PRINCIPAL!$H$201&lt;&gt;"",L725=PRINCIPAL!$J$201),VLOOKUP($AW$711,'Banco de Dados'!$B$4:$J$50,8,FALSE)*PRINCIPAL!$H$201*(1-(PRINCIPAL!$K$201/100)),IF(AND(PRINCIPAL!$H$201&lt;&gt;"",L725=PRINCIPAL!$L$201),VLOOKUP($AW$711,'Banco de Dados'!$B$4:$J$50,8,FALSE)*PRINCIPAL!$H$201*(1-(PRINCIPAL!$M$201/100)),IF(AND(PRINCIPAL!$H$201&lt;&gt;"",L725=PRINCIPAL!$N$201),VLOOKUP($AW$711,'Banco de Dados'!$B$4:$J$50,8,FALSE)*PRINCIPAL!$H$201*(1-(PRINCIPAL!$O$201/100)),IF(PRINCIPAL!$H$201&lt;&gt;"",VLOOKUP($AW$711,'Banco de Dados'!$B$4:$J$50,8,FALSE)*PRINCIPAL!$H$201,IF(OR(L725=PRINCIPAL!$I$201,L725=PRINCIPAL!$I$201+PRINCIPAL!$I$201,L725=PRINCIPAL!$I$201+PRINCIPAL!$I$201+PRINCIPAL!$I$201),0,IF(L725=PRINCIPAL!$J$201,VLOOKUP($AW$711,'Banco de Dados'!$B$4:$J$50,6,FALSE)*(1-(PRINCIPAL!$K$201/100)),IF(L725=PRINCIPAL!$L$201,VLOOKUP($AW$711,'Banco de Dados'!$B$4:$J$50,6,FALSE)*(1-(PRINCIPAL!$M$201/100)),IF(L725=PRINCIPAL!$N$201,VLOOKUP($AW$711,'Banco de Dados'!$B$4:$J$50,6,FALSE)*(1-(PRINCIPAL!$O$201/100)),VLOOKUP($AW$711,'Banco de Dados'!$B$4:$J$50,6,FALSE)))))))))),"")</f>
        <v/>
      </c>
      <c r="AW725" s="29" t="str">
        <f>IFERROR(AV725*(IFERROR(VLOOKUP($AW$711,'Banco de Dados'!$B$4:$J$50,4,FALSE),"ERRO")),"")</f>
        <v/>
      </c>
      <c r="AX725" s="29" t="str">
        <f t="shared" si="498"/>
        <v/>
      </c>
      <c r="AY725" s="103" t="str">
        <f>IFERROR(AX725*(C725*(PRINCIPAL!$G$201/100))*0.47*(44/12),"")</f>
        <v/>
      </c>
      <c r="AZ725" s="111" t="str">
        <f t="shared" si="503"/>
        <v/>
      </c>
      <c r="BA725" s="30" t="str">
        <f>IFERROR(IF(AND(PRINCIPAL!$H$192&lt;&gt;"",OR(L725=PRINCIPAL!$I$192,L725=PRINCIPAL!$I$192+PRINCIPAL!$I$192,L725=PRINCIPAL!$I$192+PRINCIPAL!$I$192+PRINCIPAL!$I$192)),0,IF(AND(PRINCIPAL!$H$192&lt;&gt;"",L725=PRINCIPAL!$J$192),VLOOKUP($BB$711,'Banco de Dados'!$B$4:$J$50,8,FALSE)*PRINCIPAL!$H$192*(1-(PRINCIPAL!$K$192/100)),IF(AND(PRINCIPAL!$H$192&lt;&gt;"",L725=PRINCIPAL!$L$192),VLOOKUP($BB$711,'Banco de Dados'!$B$4:$J$50,8,FALSE)*PRINCIPAL!$H$192*(1-(PRINCIPAL!$M$192/100)),IF(AND(PRINCIPAL!$H$192&lt;&gt;"",L725=PRINCIPAL!$N$192),VLOOKUP($BB$711,'Banco de Dados'!$B$4:$J$50,8,FALSE)*PRINCIPAL!$H$192*(1-(PRINCIPAL!$O$192/100)),IF(PRINCIPAL!$H$192&lt;&gt;"",VLOOKUP($BB$711,'Banco de Dados'!$B$4:$J$50,8,FALSE)*PRINCIPAL!$H$192,IF(OR(L725=PRINCIPAL!$I$192,L725=PRINCIPAL!$I$192+PRINCIPAL!$I$192,L725=PRINCIPAL!$I$192+PRINCIPAL!$I$192+PRINCIPAL!$I$192),0,IF(L725=PRINCIPAL!$J$192,VLOOKUP($BB$711,'Banco de Dados'!$B$4:$J$50,6,FALSE)*(1-(PRINCIPAL!$K$192/100)),IF(L725=PRINCIPAL!$L$192,VLOOKUP($BB$711,'Banco de Dados'!$B$4:$J$50,6,FALSE)*(1-(PRINCIPAL!$M$192/100)),IF(L725=PRINCIPAL!$N$192,VLOOKUP($BB$711,'Banco de Dados'!$B$4:$J$50,6,FALSE)*(1-(PRINCIPAL!$O$192/100)),VLOOKUP($BB$711,'Banco de Dados'!$B$4:$J$50,6,FALSE)))))))))),"")</f>
        <v/>
      </c>
      <c r="BB725" s="29" t="str">
        <f>IFERROR(BA725*(IFERROR(VLOOKUP($BB$711,'Banco de Dados'!$B$4:$J$50,4,FALSE),"ERRO")),"")</f>
        <v/>
      </c>
      <c r="BC725" s="29" t="str">
        <f t="shared" si="504"/>
        <v/>
      </c>
      <c r="BD725" s="103" t="str">
        <f>IFERROR(BC725*(C725*(PRINCIPAL!$G$192/100))*0.47*(44/12),"")</f>
        <v/>
      </c>
      <c r="BE725" s="111" t="str">
        <f t="shared" si="483"/>
        <v/>
      </c>
      <c r="BF725" s="30" t="str">
        <f>IFERROR(IF(AND(PRINCIPAL!$H$203&lt;&gt;"",OR(L725=PRINCIPAL!$I$203,L725=PRINCIPAL!$I$203+PRINCIPAL!$I$203,L725=PRINCIPAL!$I$203+PRINCIPAL!$I$203+PRINCIPAL!$I$203)),0,IF(AND(PRINCIPAL!$H$203&lt;&gt;"",L725=PRINCIPAL!$J$203),VLOOKUP($BG$711,'Banco de Dados'!$B$4:$J$50,8,FALSE)*PRINCIPAL!$H$203*(1-(PRINCIPAL!$K$203/100)),IF(AND(PRINCIPAL!$H$203&lt;&gt;"",L725=PRINCIPAL!$L$203),VLOOKUP($BG$711,'Banco de Dados'!$B$4:$J$50,8,FALSE)*PRINCIPAL!$H$203*(1-(PRINCIPAL!$M$203/100)),IF(AND(PRINCIPAL!$H$203&lt;&gt;"",L725=PRINCIPAL!$N$203),VLOOKUP($BG$711,'Banco de Dados'!$B$4:$J$50,8,FALSE)*PRINCIPAL!$H$203*(1-(PRINCIPAL!$O$203/100)),IF(PRINCIPAL!$H$203&lt;&gt;"",VLOOKUP($BG$711,'Banco de Dados'!$B$4:$J$50,8,FALSE)*PRINCIPAL!$H$203,IF(OR(L725=PRINCIPAL!$I$203,L725=PRINCIPAL!$I$203+PRINCIPAL!$I$203,L725=PRINCIPAL!$I$203+PRINCIPAL!$I$203+PRINCIPAL!$I$203),0,IF(L725=PRINCIPAL!$J$203,VLOOKUP($BG$711,'Banco de Dados'!$B$4:$J$50,6,FALSE)*(1-(PRINCIPAL!$K$203/100)),IF(L725=PRINCIPAL!$L$203,VLOOKUP($BG$711,'Banco de Dados'!$B$4:$J$50,6,FALSE)*(1-(PRINCIPAL!$M$203/100)),IF(L725=PRINCIPAL!$N$203,VLOOKUP($BG$711,'Banco de Dados'!$B$4:$J$50,6,FALSE)*(1-(PRINCIPAL!$O$203/100)),VLOOKUP($BG$711,'Banco de Dados'!$B$4:$J$50,6,FALSE)))))))))),"")</f>
        <v/>
      </c>
      <c r="BG725" s="29" t="str">
        <f>IFERROR(BF725*(IFERROR(VLOOKUP($BG$711,'Banco de Dados'!$B$4:$J$50,4,FALSE),"ERRO")),"")</f>
        <v/>
      </c>
      <c r="BH725" s="29" t="str">
        <f t="shared" si="499"/>
        <v/>
      </c>
      <c r="BI725" s="103" t="str">
        <f>IFERROR(BH725*(C725*(PRINCIPAL!$G$203/100))*0.47*(44/12),"")</f>
        <v/>
      </c>
      <c r="BJ725" s="102" t="str">
        <f t="shared" si="484"/>
        <v/>
      </c>
    </row>
    <row r="726" spans="2:62" ht="12.75" customHeight="1" x14ac:dyDescent="0.3">
      <c r="B726" s="326">
        <f t="shared" si="485"/>
        <v>2033</v>
      </c>
      <c r="C726" s="340"/>
      <c r="D726" s="1"/>
      <c r="E726" s="116">
        <v>13</v>
      </c>
      <c r="F726" s="24" t="str">
        <f>IFERROR(VLOOKUP($G$711,'Banco de Dados'!$B$4:$J$50,6,FALSE),"")</f>
        <v/>
      </c>
      <c r="G726" s="25" t="str">
        <f>IFERROR(F726*(IFERROR(VLOOKUP($G$711,'Banco de Dados'!$B$4:$J$50,4,FALSE),"ERRO")),"")</f>
        <v/>
      </c>
      <c r="H726" s="25" t="str">
        <f t="shared" si="486"/>
        <v/>
      </c>
      <c r="I726" s="103" t="str">
        <f t="shared" si="487"/>
        <v/>
      </c>
      <c r="J726" s="117" t="str">
        <f t="shared" si="488"/>
        <v/>
      </c>
      <c r="K726" s="1"/>
      <c r="L726" s="91">
        <v>13</v>
      </c>
      <c r="M726" s="24" t="str">
        <f>IFERROR(IF(AND(PRINCIPAL!$H$194&lt;&gt;"",OR(L726=PRINCIPAL!$I$194,L726=PRINCIPAL!$I$194+PRINCIPAL!$I$194,L726=PRINCIPAL!$I$194+PRINCIPAL!$I$194+PRINCIPAL!$I$194)),0,IF(AND(PRINCIPAL!$H$194&lt;&gt;"",L726=PRINCIPAL!$J$194),VLOOKUP($N$711,'Banco de Dados'!$B$4:$J$50,8,FALSE)*PRINCIPAL!$H$194*(1-(PRINCIPAL!$K$194/100)),IF(AND(PRINCIPAL!$H$194&lt;&gt;"",L726=PRINCIPAL!$L$194),VLOOKUP($N$711,'Banco de Dados'!$B$4:$J$50,8,FALSE)*PRINCIPAL!$H$194*(1-(PRINCIPAL!$M$194/100)),IF(AND(PRINCIPAL!$H$194&lt;&gt;"",L726=PRINCIPAL!$N$194),VLOOKUP($N$711,'Banco de Dados'!$B$4:$J$50,8,FALSE)*PRINCIPAL!$H$194*(1-(PRINCIPAL!$O$194/100)),IF(PRINCIPAL!$H$194&lt;&gt;"",VLOOKUP($N$711,'Banco de Dados'!$B$4:$J$50,8,FALSE)*PRINCIPAL!$H$194,IF(OR(L726=PRINCIPAL!$I$194,L726=PRINCIPAL!$I$194+PRINCIPAL!$I$194,L726=PRINCIPAL!$I$194+PRINCIPAL!$I$194+PRINCIPAL!$I$194),0,IF(L726=PRINCIPAL!$J$194,VLOOKUP($N$711,'Banco de Dados'!$B$4:$J$50,6,FALSE)*(1-(PRINCIPAL!$K$194/100)),IF(L726=PRINCIPAL!$L$194,VLOOKUP($N$711,'Banco de Dados'!$B$4:$J$50,6,FALSE)*(1-(PRINCIPAL!$M$194/100)),IF(L726=PRINCIPAL!$N$194,VLOOKUP($N$711,'Banco de Dados'!$B$4:$J$50,6,FALSE)*(1-(PRINCIPAL!$O$194/100)),VLOOKUP($N$711,'Banco de Dados'!$B$4:$J$50,6,FALSE)))))))))),"")</f>
        <v/>
      </c>
      <c r="N726" s="25" t="str">
        <f>IFERROR(M726*(IFERROR(VLOOKUP($N$711,'Banco de Dados'!$B$4:$J$50,4,FALSE),"ERRO")),"")</f>
        <v/>
      </c>
      <c r="O726" s="25" t="str">
        <f t="shared" si="489"/>
        <v/>
      </c>
      <c r="P726" s="103" t="str">
        <f>IFERROR(O726*(C726*(PRINCIPAL!$G$194/100))*0.47*(44/12),"")</f>
        <v/>
      </c>
      <c r="Q726" s="107" t="str">
        <f t="shared" si="505"/>
        <v/>
      </c>
      <c r="R726" s="29" t="str">
        <f>IFERROR(IF(AND(PRINCIPAL!$H$195&lt;&gt;"",OR(L726=PRINCIPAL!$I$195,L726=PRINCIPAL!$I$195+PRINCIPAL!$I$195,L726=PRINCIPAL!$I$195+PRINCIPAL!$I$195+PRINCIPAL!$I$195)),0,IF(AND(PRINCIPAL!$H$195&lt;&gt;"",L726=PRINCIPAL!$J$195),VLOOKUP($S$711,'Banco de Dados'!$B$4:$J$50,8,FALSE)*PRINCIPAL!$H$195*(1-(PRINCIPAL!$K$195/100)),IF(AND(PRINCIPAL!$H$195&lt;&gt;"",L726=PRINCIPAL!$L$195),VLOOKUP($S$711,'Banco de Dados'!$B$4:$J$50,8,FALSE)*PRINCIPAL!$H$195*(1-(PRINCIPAL!$M$195/100)),IF(AND(PRINCIPAL!$H$195&lt;&gt;"",L726=PRINCIPAL!$N$195),VLOOKUP($S$711,'Banco de Dados'!$B$4:$J$50,8,FALSE)*PRINCIPAL!$H$195*(1-(PRINCIPAL!$O$195/100)),IF(PRINCIPAL!$H$195&lt;&gt;"",VLOOKUP($S$711,'Banco de Dados'!$B$4:$J$50,8,FALSE)*PRINCIPAL!$H$195,IF(OR(L726=PRINCIPAL!$I$195,L726=PRINCIPAL!$I$195+PRINCIPAL!$I$195,L726=PRINCIPAL!$I$195+PRINCIPAL!$I$195+PRINCIPAL!$I$195),0,IF(L726=PRINCIPAL!$J$195,VLOOKUP($S$711,'Banco de Dados'!$B$4:$J$50,6,FALSE)*(1-(PRINCIPAL!$K$195/100)),IF(L726=PRINCIPAL!$L$195,VLOOKUP($S$711,'Banco de Dados'!$B$4:$J$50,6,FALSE)*(1-(PRINCIPAL!$M$195/100)),IF(L726=PRINCIPAL!$N$195,VLOOKUP($S$711,'Banco de Dados'!$B$4:$J$50,6,FALSE)*(1-(PRINCIPAL!$O$195/100)),VLOOKUP($S$711,'Banco de Dados'!$B$4:$J$50,6,FALSE)))))))))),"")</f>
        <v/>
      </c>
      <c r="S726" s="29" t="str">
        <f>IFERROR(R726*(IFERROR(VLOOKUP($S$711,'Banco de Dados'!$B$4:$J$50,4,FALSE),"ERRO")),"")</f>
        <v/>
      </c>
      <c r="T726" s="29" t="str">
        <f t="shared" si="506"/>
        <v/>
      </c>
      <c r="U726" s="103" t="str">
        <f>IFERROR(T726*(C726*(PRINCIPAL!$G$195/100))*0.47*(44/12),"")</f>
        <v/>
      </c>
      <c r="V726" s="103" t="str">
        <f t="shared" si="482"/>
        <v/>
      </c>
      <c r="W726" s="30" t="str">
        <f>IFERROR(IF(AND(PRINCIPAL!$H$196&lt;&gt;"",OR(L726=PRINCIPAL!$I$196,L726=PRINCIPAL!$I$196+PRINCIPAL!$I$196,L726=PRINCIPAL!$I$196+PRINCIPAL!$I$196+PRINCIPAL!$I$196)),0,IF(AND(PRINCIPAL!$H$196&lt;&gt;"",L726=PRINCIPAL!$J$196),VLOOKUP($X$711,'Banco de Dados'!$B$4:$J$50,8,FALSE)*PRINCIPAL!$H$196*(1-(PRINCIPAL!$K$196/100)),IF(AND(PRINCIPAL!$H$196&lt;&gt;"",L726=PRINCIPAL!$L$196),VLOOKUP($X$711,'Banco de Dados'!$B$4:$J$50,8,FALSE)*PRINCIPAL!$H$196*(1-(PRINCIPAL!$M$196/100)),IF(AND(PRINCIPAL!$H$196&lt;&gt;"",L726=PRINCIPAL!$N$196),VLOOKUP($X$711,'Banco de Dados'!$B$4:$J$50,8,FALSE)*PRINCIPAL!$H$196*(1-(PRINCIPAL!$O$196/100)),IF(PRINCIPAL!$H$196&lt;&gt;"",VLOOKUP($X$711,'Banco de Dados'!$B$4:$J$50,8,FALSE)*PRINCIPAL!$H$196,IF(OR(L726=PRINCIPAL!$I$196,L726=PRINCIPAL!$I$196+PRINCIPAL!$I$196,L726=PRINCIPAL!$I$196+PRINCIPAL!$I$196+PRINCIPAL!$I$196),0,IF(L726=PRINCIPAL!$J$196,VLOOKUP($X$711,'Banco de Dados'!$B$4:$J$50,6,FALSE)*(1-(PRINCIPAL!$K$196/100)),IF(L726=PRINCIPAL!$L$196,VLOOKUP($X$711,'Banco de Dados'!$B$4:$J$50,6,FALSE)*(1-(PRINCIPAL!$M$196/100)),IF(L726=PRINCIPAL!$N$196,VLOOKUP($X$711,'Banco de Dados'!$B$4:$J$50,6,FALSE)*(1-(PRINCIPAL!$O$196/100)),VLOOKUP($X$711,'Banco de Dados'!$B$4:$J$50,6,FALSE)))))))))),"")</f>
        <v/>
      </c>
      <c r="X726" s="29" t="str">
        <f>IFERROR(W726*(IFERROR(VLOOKUP($X$711,'Banco de Dados'!$B$4:$J$50,4,FALSE),"ERRO")),"")</f>
        <v/>
      </c>
      <c r="Y726" s="29" t="str">
        <f t="shared" si="500"/>
        <v/>
      </c>
      <c r="Z726" s="103" t="str">
        <f>IFERROR(Y726*(C726*(PRINCIPAL!$G$196/100))*0.47*(44/12),"")</f>
        <v/>
      </c>
      <c r="AA726" s="111" t="str">
        <f t="shared" si="501"/>
        <v/>
      </c>
      <c r="AB726" s="30" t="str">
        <f>IFERROR(IF(AND(PRINCIPAL!$H$197&lt;&gt;"",OR(L726=PRINCIPAL!$I$197,L726=PRINCIPAL!$I$197+PRINCIPAL!$I$197,L726=PRINCIPAL!$I$197+PRINCIPAL!$I$197+PRINCIPAL!$I$197)),0,IF(AND(PRINCIPAL!$H$197&lt;&gt;"",L726=PRINCIPAL!$J$197),VLOOKUP($AC$711,'Banco de Dados'!$B$4:$J$50,8,FALSE)*PRINCIPAL!$H$197*(1-(PRINCIPAL!$K$197/100)),IF(AND(PRINCIPAL!$H$197&lt;&gt;"",L726=PRINCIPAL!$L$197),VLOOKUP($AC$711,'Banco de Dados'!$B$4:$J$50,8,FALSE)*PRINCIPAL!$H$197*(1-(PRINCIPAL!$M$197/100)),IF(AND(PRINCIPAL!$H$197&lt;&gt;"",L726=PRINCIPAL!$N$197),VLOOKUP($AC$711,'Banco de Dados'!$B$4:$J$50,8,FALSE)*PRINCIPAL!$H$197*(1-(PRINCIPAL!$O$197/100)),IF(PRINCIPAL!$H$197&lt;&gt;"",VLOOKUP($AC$711,'Banco de Dados'!$B$4:$J$50,8,FALSE)*PRINCIPAL!$H$197,IF(OR(L726=PRINCIPAL!$I$197,L726=PRINCIPAL!$I$197+PRINCIPAL!$I$197,L726=PRINCIPAL!$I$197+PRINCIPAL!$I$197+PRINCIPAL!$I$197),0,IF(L726=PRINCIPAL!$J$197,VLOOKUP($AC$711,'Banco de Dados'!$B$4:$J$50,6,FALSE)*(1-(PRINCIPAL!$K$197/100)),IF(L726=PRINCIPAL!$L$197,VLOOKUP($AC$711,'Banco de Dados'!$B$4:$J$50,6,FALSE)*(1-(PRINCIPAL!$M$197/100)),IF(L726=PRINCIPAL!$N$197,VLOOKUP($AC$711,'Banco de Dados'!$B$4:$J$50,6,FALSE)*(1-(PRINCIPAL!$O$197/100)),VLOOKUP($AC$711,'Banco de Dados'!$B$4:$J$50,6,FALSE)))))))))),"")</f>
        <v/>
      </c>
      <c r="AC726" s="29" t="str">
        <f>IFERROR(AB726*(IFERROR(VLOOKUP($AC$711,'Banco de Dados'!$B$4:$J$50,4,FALSE),"ERRO")),"")</f>
        <v/>
      </c>
      <c r="AD726" s="29" t="str">
        <f t="shared" si="491"/>
        <v/>
      </c>
      <c r="AE726" s="103" t="str">
        <f>IFERROR(AD726*(C726*(PRINCIPAL!$G$197/100))*0.47*(44/12),"")</f>
        <v/>
      </c>
      <c r="AF726" s="111" t="str">
        <f t="shared" si="492"/>
        <v/>
      </c>
      <c r="AG726" s="30" t="str">
        <f>IFERROR(IF(AND(PRINCIPAL!$H$198&lt;&gt;"",OR(L726=PRINCIPAL!$I$198,L726=PRINCIPAL!$I$198+PRINCIPAL!$I$198,L726=PRINCIPAL!$I$198+PRINCIPAL!$I$198+PRINCIPAL!$I$198)),0,IF(AND(PRINCIPAL!$H$198&lt;&gt;"",L726=PRINCIPAL!$J$198),VLOOKUP($AH$711,'Banco de Dados'!$B$4:$J$50,8,FALSE)*PRINCIPAL!$H$198*(1-(PRINCIPAL!$K$198/100)),IF(AND(PRINCIPAL!$H$198&lt;&gt;"",L726=PRINCIPAL!$L$198),VLOOKUP($AH$711,'Banco de Dados'!$B$4:$J$50,8,FALSE)*PRINCIPAL!$H$198*(1-(PRINCIPAL!$M$198/100)),IF(AND(PRINCIPAL!$H$198&lt;&gt;"",L726=PRINCIPAL!$N$198),VLOOKUP($AH$711,'Banco de Dados'!$B$4:$J$50,8,FALSE)*PRINCIPAL!$H$198*(1-(PRINCIPAL!$O$198/100)),IF(PRINCIPAL!$H$198&lt;&gt;"",VLOOKUP($AH$711,'Banco de Dados'!$B$4:$J$50,8,FALSE)*PRINCIPAL!$H$198,IF(OR(L726=PRINCIPAL!$I$198,L726=PRINCIPAL!$I$198+PRINCIPAL!$I$198,L726=PRINCIPAL!$I$198+PRINCIPAL!$I$198+PRINCIPAL!$I$198),0,IF(L726=PRINCIPAL!$J$198,VLOOKUP($AH$711,'Banco de Dados'!$B$4:$J$50,6,FALSE)*(1-(PRINCIPAL!$K$198/100)),IF(L726=PRINCIPAL!$L$198,VLOOKUP($AH$711,'Banco de Dados'!$B$4:$J$50,6,FALSE)*(1-(PRINCIPAL!$M$198/100)),IF(L726=PRINCIPAL!$N$198,VLOOKUP($AH$711,'Banco de Dados'!$B$4:$J$50,6,FALSE)*(1-(PRINCIPAL!$O$198/100)),VLOOKUP($AH$711,'Banco de Dados'!$B$4:$J$50,6,FALSE)))))))))),"")</f>
        <v/>
      </c>
      <c r="AH726" s="29" t="str">
        <f>IFERROR(AG726*(IFERROR(VLOOKUP($AH$711,'Banco de Dados'!$B$4:$J$50,4,FALSE),"ERRO")),"")</f>
        <v/>
      </c>
      <c r="AI726" s="29" t="str">
        <f t="shared" si="493"/>
        <v/>
      </c>
      <c r="AJ726" s="103" t="str">
        <f>IFERROR(AI726*(C726*(PRINCIPAL!$G$198/100))*0.47*(44/12),"")</f>
        <v/>
      </c>
      <c r="AK726" s="111" t="str">
        <f t="shared" si="502"/>
        <v/>
      </c>
      <c r="AL726" s="30" t="str">
        <f>IFERROR(IF(AND(PRINCIPAL!$H$199&lt;&gt;"",OR(L726=PRINCIPAL!$I$199,L726=PRINCIPAL!$I$199+PRINCIPAL!$I$199,L726=PRINCIPAL!$I$199+PRINCIPAL!$I$199+PRINCIPAL!$I$199)),0,IF(AND(PRINCIPAL!$H$199&lt;&gt;"",L726=PRINCIPAL!$J$199),VLOOKUP($AM$711,'Banco de Dados'!$B$4:$J$50,8,FALSE)*PRINCIPAL!$H$199*(1-(PRINCIPAL!$K$199/100)),IF(AND(PRINCIPAL!$H$199&lt;&gt;"",L726=PRINCIPAL!$L$199),VLOOKUP($AM$711,'Banco de Dados'!$B$4:$J$50,8,FALSE)*PRINCIPAL!$H$199*(1-(PRINCIPAL!$M$199/100)),IF(AND(PRINCIPAL!$H$199&lt;&gt;"",L726=PRINCIPAL!$N$199),VLOOKUP($AM$711,'Banco de Dados'!$B$4:$J$50,8,FALSE)*PRINCIPAL!$H$199*(1-(PRINCIPAL!$O$199/100)),IF(PRINCIPAL!$H$199&lt;&gt;"",VLOOKUP($AM$711,'Banco de Dados'!$B$4:$J$50,8,FALSE)*PRINCIPAL!$H$199,IF(OR(L726=PRINCIPAL!$I$199,L726=PRINCIPAL!$I$199+PRINCIPAL!$I$199,L726=PRINCIPAL!$I$199+PRINCIPAL!$I$199+PRINCIPAL!$I$199),0,IF(L726=PRINCIPAL!$J$199,VLOOKUP($AM$711,'Banco de Dados'!$B$4:$J$50,6,FALSE)*(1-(PRINCIPAL!$K$199/100)),IF(L726=PRINCIPAL!$L$199,VLOOKUP($AM$711,'Banco de Dados'!$B$4:$J$50,6,FALSE)*(1-(PRINCIPAL!$M$199/100)),IF(L726=PRINCIPAL!$N$199,VLOOKUP($AM$711,'Banco de Dados'!$B$4:$J$50,6,FALSE)*(1-(PRINCIPAL!$O$199/100)),VLOOKUP($AM$711,'Banco de Dados'!$B$4:$J$50,6,FALSE)))))))))),"")</f>
        <v/>
      </c>
      <c r="AM726" s="29" t="str">
        <f>IFERROR(AL726*(IFERROR(VLOOKUP($AM$711,'Banco de Dados'!$B$4:$J$50,4,FALSE),"ERRO")),"")</f>
        <v/>
      </c>
      <c r="AN726" s="29" t="str">
        <f t="shared" si="494"/>
        <v/>
      </c>
      <c r="AO726" s="103" t="str">
        <f>IFERROR(AN726*(C726*(PRINCIPAL!$G$199/100))*0.47*(44/12),"")</f>
        <v/>
      </c>
      <c r="AP726" s="111" t="str">
        <f t="shared" si="495"/>
        <v/>
      </c>
      <c r="AQ726" s="30" t="str">
        <f>IFERROR(IF(AND(PRINCIPAL!$H$200&lt;&gt;"",OR(L726=PRINCIPAL!$I$200,L726=PRINCIPAL!$I$200+PRINCIPAL!$I$200,L726=PRINCIPAL!$I$200+PRINCIPAL!$I$200+PRINCIPAL!$I$200)),0,IF(AND(PRINCIPAL!$H$200&lt;&gt;"",L726=PRINCIPAL!$J$200),VLOOKUP($AR$711,'Banco de Dados'!$B$4:$J$50,8,FALSE)*PRINCIPAL!$H$200*(1-(PRINCIPAL!$K$200/100)),IF(AND(PRINCIPAL!$H$200&lt;&gt;"",L726=PRINCIPAL!$L$200),VLOOKUP($AR$711,'Banco de Dados'!$B$4:$J$50,8,FALSE)*PRINCIPAL!$H$200*(1-(PRINCIPAL!$M$200/100)),IF(AND(PRINCIPAL!$H$200&lt;&gt;"",L726=PRINCIPAL!$N$200),VLOOKUP($AR$711,'Banco de Dados'!$B$4:$J$50,8,FALSE)*PRINCIPAL!$H$200*(1-(PRINCIPAL!$O$200/100)),IF(PRINCIPAL!$H$200&lt;&gt;"",VLOOKUP($AR$711,'Banco de Dados'!$B$4:$J$50,8,FALSE)*PRINCIPAL!$H$200,IF(OR(L726=PRINCIPAL!$I$200,L726=PRINCIPAL!$I$200+PRINCIPAL!$I$200,L726=PRINCIPAL!$I$200+PRINCIPAL!$I$200+PRINCIPAL!$I$200),0,IF(L726=PRINCIPAL!$J$200,VLOOKUP($AR$711,'Banco de Dados'!$B$4:$J$50,6,FALSE)*(1-(PRINCIPAL!$K$200/100)),IF(L726=PRINCIPAL!$L$200,VLOOKUP($AR$711,'Banco de Dados'!$B$4:$J$50,6,FALSE)*(1-(PRINCIPAL!$M$200/100)),IF(L726=PRINCIPAL!$N$200,VLOOKUP($AR$711,'Banco de Dados'!$B$4:$J$50,6,FALSE)*(1-(PRINCIPAL!$O$200/100)),VLOOKUP($AR$711,'Banco de Dados'!$B$4:$J$50,6,FALSE)))))))))),"")</f>
        <v/>
      </c>
      <c r="AR726" s="29" t="str">
        <f>IFERROR(AQ726*(IFERROR(VLOOKUP($AR$711,'Banco de Dados'!$B$4:$J$50,4,FALSE),"ERRO")),"")</f>
        <v/>
      </c>
      <c r="AS726" s="29" t="str">
        <f t="shared" si="496"/>
        <v/>
      </c>
      <c r="AT726" s="103" t="str">
        <f>IFERROR(AS726*(C726*(PRINCIPAL!$G$200/100))*0.47*(44/12),"")</f>
        <v/>
      </c>
      <c r="AU726" s="111" t="str">
        <f t="shared" si="497"/>
        <v/>
      </c>
      <c r="AV726" s="30" t="str">
        <f>IFERROR(IF(AND(PRINCIPAL!$H$201&lt;&gt;"",OR(L726=PRINCIPAL!$I$201,L726=PRINCIPAL!$I$201+PRINCIPAL!$I$201,L726=PRINCIPAL!$I$201+PRINCIPAL!$I$201+PRINCIPAL!$I$201)),0,IF(AND(PRINCIPAL!$H$201&lt;&gt;"",L726=PRINCIPAL!$J$201),VLOOKUP($AW$711,'Banco de Dados'!$B$4:$J$50,8,FALSE)*PRINCIPAL!$H$201*(1-(PRINCIPAL!$K$201/100)),IF(AND(PRINCIPAL!$H$201&lt;&gt;"",L726=PRINCIPAL!$L$201),VLOOKUP($AW$711,'Banco de Dados'!$B$4:$J$50,8,FALSE)*PRINCIPAL!$H$201*(1-(PRINCIPAL!$M$201/100)),IF(AND(PRINCIPAL!$H$201&lt;&gt;"",L726=PRINCIPAL!$N$201),VLOOKUP($AW$711,'Banco de Dados'!$B$4:$J$50,8,FALSE)*PRINCIPAL!$H$201*(1-(PRINCIPAL!$O$201/100)),IF(PRINCIPAL!$H$201&lt;&gt;"",VLOOKUP($AW$711,'Banco de Dados'!$B$4:$J$50,8,FALSE)*PRINCIPAL!$H$201,IF(OR(L726=PRINCIPAL!$I$201,L726=PRINCIPAL!$I$201+PRINCIPAL!$I$201,L726=PRINCIPAL!$I$201+PRINCIPAL!$I$201+PRINCIPAL!$I$201),0,IF(L726=PRINCIPAL!$J$201,VLOOKUP($AW$711,'Banco de Dados'!$B$4:$J$50,6,FALSE)*(1-(PRINCIPAL!$K$201/100)),IF(L726=PRINCIPAL!$L$201,VLOOKUP($AW$711,'Banco de Dados'!$B$4:$J$50,6,FALSE)*(1-(PRINCIPAL!$M$201/100)),IF(L726=PRINCIPAL!$N$201,VLOOKUP($AW$711,'Banco de Dados'!$B$4:$J$50,6,FALSE)*(1-(PRINCIPAL!$O$201/100)),VLOOKUP($AW$711,'Banco de Dados'!$B$4:$J$50,6,FALSE)))))))))),"")</f>
        <v/>
      </c>
      <c r="AW726" s="29" t="str">
        <f>IFERROR(AV726*(IFERROR(VLOOKUP($AW$711,'Banco de Dados'!$B$4:$J$50,4,FALSE),"ERRO")),"")</f>
        <v/>
      </c>
      <c r="AX726" s="29" t="str">
        <f t="shared" si="498"/>
        <v/>
      </c>
      <c r="AY726" s="103" t="str">
        <f>IFERROR(AX726*(C726*(PRINCIPAL!$G$201/100))*0.47*(44/12),"")</f>
        <v/>
      </c>
      <c r="AZ726" s="111" t="str">
        <f t="shared" si="503"/>
        <v/>
      </c>
      <c r="BA726" s="30" t="str">
        <f>IFERROR(IF(AND(PRINCIPAL!$H$192&lt;&gt;"",OR(L726=PRINCIPAL!$I$192,L726=PRINCIPAL!$I$192+PRINCIPAL!$I$192,L726=PRINCIPAL!$I$192+PRINCIPAL!$I$192+PRINCIPAL!$I$192)),0,IF(AND(PRINCIPAL!$H$192&lt;&gt;"",L726=PRINCIPAL!$J$192),VLOOKUP($BB$711,'Banco de Dados'!$B$4:$J$50,8,FALSE)*PRINCIPAL!$H$192*(1-(PRINCIPAL!$K$192/100)),IF(AND(PRINCIPAL!$H$192&lt;&gt;"",L726=PRINCIPAL!$L$192),VLOOKUP($BB$711,'Banco de Dados'!$B$4:$J$50,8,FALSE)*PRINCIPAL!$H$192*(1-(PRINCIPAL!$M$192/100)),IF(AND(PRINCIPAL!$H$192&lt;&gt;"",L726=PRINCIPAL!$N$192),VLOOKUP($BB$711,'Banco de Dados'!$B$4:$J$50,8,FALSE)*PRINCIPAL!$H$192*(1-(PRINCIPAL!$O$192/100)),IF(PRINCIPAL!$H$192&lt;&gt;"",VLOOKUP($BB$711,'Banco de Dados'!$B$4:$J$50,8,FALSE)*PRINCIPAL!$H$192,IF(OR(L726=PRINCIPAL!$I$192,L726=PRINCIPAL!$I$192+PRINCIPAL!$I$192,L726=PRINCIPAL!$I$192+PRINCIPAL!$I$192+PRINCIPAL!$I$192),0,IF(L726=PRINCIPAL!$J$192,VLOOKUP($BB$711,'Banco de Dados'!$B$4:$J$50,6,FALSE)*(1-(PRINCIPAL!$K$192/100)),IF(L726=PRINCIPAL!$L$192,VLOOKUP($BB$711,'Banco de Dados'!$B$4:$J$50,6,FALSE)*(1-(PRINCIPAL!$M$192/100)),IF(L726=PRINCIPAL!$N$192,VLOOKUP($BB$711,'Banco de Dados'!$B$4:$J$50,6,FALSE)*(1-(PRINCIPAL!$O$192/100)),VLOOKUP($BB$711,'Banco de Dados'!$B$4:$J$50,6,FALSE)))))))))),"")</f>
        <v/>
      </c>
      <c r="BB726" s="29" t="str">
        <f>IFERROR(BA726*(IFERROR(VLOOKUP($BB$711,'Banco de Dados'!$B$4:$J$50,4,FALSE),"ERRO")),"")</f>
        <v/>
      </c>
      <c r="BC726" s="29" t="str">
        <f t="shared" si="504"/>
        <v/>
      </c>
      <c r="BD726" s="103" t="str">
        <f>IFERROR(BC726*(C726*(PRINCIPAL!$G$192/100))*0.47*(44/12),"")</f>
        <v/>
      </c>
      <c r="BE726" s="111" t="str">
        <f t="shared" si="483"/>
        <v/>
      </c>
      <c r="BF726" s="30" t="str">
        <f>IFERROR(IF(AND(PRINCIPAL!$H$203&lt;&gt;"",OR(L726=PRINCIPAL!$I$203,L726=PRINCIPAL!$I$203+PRINCIPAL!$I$203,L726=PRINCIPAL!$I$203+PRINCIPAL!$I$203+PRINCIPAL!$I$203)),0,IF(AND(PRINCIPAL!$H$203&lt;&gt;"",L726=PRINCIPAL!$J$203),VLOOKUP($BG$711,'Banco de Dados'!$B$4:$J$50,8,FALSE)*PRINCIPAL!$H$203*(1-(PRINCIPAL!$K$203/100)),IF(AND(PRINCIPAL!$H$203&lt;&gt;"",L726=PRINCIPAL!$L$203),VLOOKUP($BG$711,'Banco de Dados'!$B$4:$J$50,8,FALSE)*PRINCIPAL!$H$203*(1-(PRINCIPAL!$M$203/100)),IF(AND(PRINCIPAL!$H$203&lt;&gt;"",L726=PRINCIPAL!$N$203),VLOOKUP($BG$711,'Banco de Dados'!$B$4:$J$50,8,FALSE)*PRINCIPAL!$H$203*(1-(PRINCIPAL!$O$203/100)),IF(PRINCIPAL!$H$203&lt;&gt;"",VLOOKUP($BG$711,'Banco de Dados'!$B$4:$J$50,8,FALSE)*PRINCIPAL!$H$203,IF(OR(L726=PRINCIPAL!$I$203,L726=PRINCIPAL!$I$203+PRINCIPAL!$I$203,L726=PRINCIPAL!$I$203+PRINCIPAL!$I$203+PRINCIPAL!$I$203),0,IF(L726=PRINCIPAL!$J$203,VLOOKUP($BG$711,'Banco de Dados'!$B$4:$J$50,6,FALSE)*(1-(PRINCIPAL!$K$203/100)),IF(L726=PRINCIPAL!$L$203,VLOOKUP($BG$711,'Banco de Dados'!$B$4:$J$50,6,FALSE)*(1-(PRINCIPAL!$M$203/100)),IF(L726=PRINCIPAL!$N$203,VLOOKUP($BG$711,'Banco de Dados'!$B$4:$J$50,6,FALSE)*(1-(PRINCIPAL!$O$203/100)),VLOOKUP($BG$711,'Banco de Dados'!$B$4:$J$50,6,FALSE)))))))))),"")</f>
        <v/>
      </c>
      <c r="BG726" s="29" t="str">
        <f>IFERROR(BF726*(IFERROR(VLOOKUP($BG$711,'Banco de Dados'!$B$4:$J$50,4,FALSE),"ERRO")),"")</f>
        <v/>
      </c>
      <c r="BH726" s="29" t="str">
        <f t="shared" si="499"/>
        <v/>
      </c>
      <c r="BI726" s="103" t="str">
        <f>IFERROR(BH726*(C726*(PRINCIPAL!$G$203/100))*0.47*(44/12),"")</f>
        <v/>
      </c>
      <c r="BJ726" s="102" t="str">
        <f t="shared" si="484"/>
        <v/>
      </c>
    </row>
    <row r="727" spans="2:62" ht="12.75" customHeight="1" x14ac:dyDescent="0.3">
      <c r="B727" s="326">
        <f t="shared" si="485"/>
        <v>2034</v>
      </c>
      <c r="C727" s="340"/>
      <c r="D727" s="1"/>
      <c r="E727" s="116">
        <v>14</v>
      </c>
      <c r="F727" s="24" t="str">
        <f>IFERROR(VLOOKUP($G$711,'Banco de Dados'!$B$4:$J$50,6,FALSE),"")</f>
        <v/>
      </c>
      <c r="G727" s="25" t="str">
        <f>IFERROR(F727*(IFERROR(VLOOKUP($G$711,'Banco de Dados'!$B$4:$J$50,4,FALSE),"ERRO")),"")</f>
        <v/>
      </c>
      <c r="H727" s="25" t="str">
        <f t="shared" si="486"/>
        <v/>
      </c>
      <c r="I727" s="103" t="str">
        <f t="shared" si="487"/>
        <v/>
      </c>
      <c r="J727" s="117" t="str">
        <f t="shared" si="488"/>
        <v/>
      </c>
      <c r="K727" s="1"/>
      <c r="L727" s="91">
        <v>14</v>
      </c>
      <c r="M727" s="24" t="str">
        <f>IFERROR(IF(AND(PRINCIPAL!$H$194&lt;&gt;"",OR(L727=PRINCIPAL!$I$194,L727=PRINCIPAL!$I$194+PRINCIPAL!$I$194,L727=PRINCIPAL!$I$194+PRINCIPAL!$I$194+PRINCIPAL!$I$194)),0,IF(AND(PRINCIPAL!$H$194&lt;&gt;"",L727=PRINCIPAL!$J$194),VLOOKUP($N$711,'Banco de Dados'!$B$4:$J$50,8,FALSE)*PRINCIPAL!$H$194*(1-(PRINCIPAL!$K$194/100)),IF(AND(PRINCIPAL!$H$194&lt;&gt;"",L727=PRINCIPAL!$L$194),VLOOKUP($N$711,'Banco de Dados'!$B$4:$J$50,8,FALSE)*PRINCIPAL!$H$194*(1-(PRINCIPAL!$M$194/100)),IF(AND(PRINCIPAL!$H$194&lt;&gt;"",L727=PRINCIPAL!$N$194),VLOOKUP($N$711,'Banco de Dados'!$B$4:$J$50,8,FALSE)*PRINCIPAL!$H$194*(1-(PRINCIPAL!$O$194/100)),IF(PRINCIPAL!$H$194&lt;&gt;"",VLOOKUP($N$711,'Banco de Dados'!$B$4:$J$50,8,FALSE)*PRINCIPAL!$H$194,IF(OR(L727=PRINCIPAL!$I$194,L727=PRINCIPAL!$I$194+PRINCIPAL!$I$194,L727=PRINCIPAL!$I$194+PRINCIPAL!$I$194+PRINCIPAL!$I$194),0,IF(L727=PRINCIPAL!$J$194,VLOOKUP($N$711,'Banco de Dados'!$B$4:$J$50,6,FALSE)*(1-(PRINCIPAL!$K$194/100)),IF(L727=PRINCIPAL!$L$194,VLOOKUP($N$711,'Banco de Dados'!$B$4:$J$50,6,FALSE)*(1-(PRINCIPAL!$M$194/100)),IF(L727=PRINCIPAL!$N$194,VLOOKUP($N$711,'Banco de Dados'!$B$4:$J$50,6,FALSE)*(1-(PRINCIPAL!$O$194/100)),VLOOKUP($N$711,'Banco de Dados'!$B$4:$J$50,6,FALSE)))))))))),"")</f>
        <v/>
      </c>
      <c r="N727" s="25" t="str">
        <f>IFERROR(M727*(IFERROR(VLOOKUP($N$711,'Banco de Dados'!$B$4:$J$50,4,FALSE),"ERRO")),"")</f>
        <v/>
      </c>
      <c r="O727" s="25" t="str">
        <f t="shared" si="489"/>
        <v/>
      </c>
      <c r="P727" s="103" t="str">
        <f>IFERROR(O727*(C727*(PRINCIPAL!$G$194/100))*0.47*(44/12),"")</f>
        <v/>
      </c>
      <c r="Q727" s="107" t="str">
        <f t="shared" si="505"/>
        <v/>
      </c>
      <c r="R727" s="29" t="str">
        <f>IFERROR(IF(AND(PRINCIPAL!$H$195&lt;&gt;"",OR(L727=PRINCIPAL!$I$195,L727=PRINCIPAL!$I$195+PRINCIPAL!$I$195,L727=PRINCIPAL!$I$195+PRINCIPAL!$I$195+PRINCIPAL!$I$195)),0,IF(AND(PRINCIPAL!$H$195&lt;&gt;"",L727=PRINCIPAL!$J$195),VLOOKUP($S$711,'Banco de Dados'!$B$4:$J$50,8,FALSE)*PRINCIPAL!$H$195*(1-(PRINCIPAL!$K$195/100)),IF(AND(PRINCIPAL!$H$195&lt;&gt;"",L727=PRINCIPAL!$L$195),VLOOKUP($S$711,'Banco de Dados'!$B$4:$J$50,8,FALSE)*PRINCIPAL!$H$195*(1-(PRINCIPAL!$M$195/100)),IF(AND(PRINCIPAL!$H$195&lt;&gt;"",L727=PRINCIPAL!$N$195),VLOOKUP($S$711,'Banco de Dados'!$B$4:$J$50,8,FALSE)*PRINCIPAL!$H$195*(1-(PRINCIPAL!$O$195/100)),IF(PRINCIPAL!$H$195&lt;&gt;"",VLOOKUP($S$711,'Banco de Dados'!$B$4:$J$50,8,FALSE)*PRINCIPAL!$H$195,IF(OR(L727=PRINCIPAL!$I$195,L727=PRINCIPAL!$I$195+PRINCIPAL!$I$195,L727=PRINCIPAL!$I$195+PRINCIPAL!$I$195+PRINCIPAL!$I$195),0,IF(L727=PRINCIPAL!$J$195,VLOOKUP($S$711,'Banco de Dados'!$B$4:$J$50,6,FALSE)*(1-(PRINCIPAL!$K$195/100)),IF(L727=PRINCIPAL!$L$195,VLOOKUP($S$711,'Banco de Dados'!$B$4:$J$50,6,FALSE)*(1-(PRINCIPAL!$M$195/100)),IF(L727=PRINCIPAL!$N$195,VLOOKUP($S$711,'Banco de Dados'!$B$4:$J$50,6,FALSE)*(1-(PRINCIPAL!$O$195/100)),VLOOKUP($S$711,'Banco de Dados'!$B$4:$J$50,6,FALSE)))))))))),"")</f>
        <v/>
      </c>
      <c r="S727" s="29" t="str">
        <f>IFERROR(R727*(IFERROR(VLOOKUP($S$711,'Banco de Dados'!$B$4:$J$50,4,FALSE),"ERRO")),"")</f>
        <v/>
      </c>
      <c r="T727" s="29" t="str">
        <f t="shared" si="506"/>
        <v/>
      </c>
      <c r="U727" s="103" t="str">
        <f>IFERROR(T727*(C727*(PRINCIPAL!$G$195/100))*0.47*(44/12),"")</f>
        <v/>
      </c>
      <c r="V727" s="103" t="str">
        <f t="shared" si="482"/>
        <v/>
      </c>
      <c r="W727" s="30" t="str">
        <f>IFERROR(IF(AND(PRINCIPAL!$H$196&lt;&gt;"",OR(L727=PRINCIPAL!$I$196,L727=PRINCIPAL!$I$196+PRINCIPAL!$I$196,L727=PRINCIPAL!$I$196+PRINCIPAL!$I$196+PRINCIPAL!$I$196)),0,IF(AND(PRINCIPAL!$H$196&lt;&gt;"",L727=PRINCIPAL!$J$196),VLOOKUP($X$711,'Banco de Dados'!$B$4:$J$50,8,FALSE)*PRINCIPAL!$H$196*(1-(PRINCIPAL!$K$196/100)),IF(AND(PRINCIPAL!$H$196&lt;&gt;"",L727=PRINCIPAL!$L$196),VLOOKUP($X$711,'Banco de Dados'!$B$4:$J$50,8,FALSE)*PRINCIPAL!$H$196*(1-(PRINCIPAL!$M$196/100)),IF(AND(PRINCIPAL!$H$196&lt;&gt;"",L727=PRINCIPAL!$N$196),VLOOKUP($X$711,'Banco de Dados'!$B$4:$J$50,8,FALSE)*PRINCIPAL!$H$196*(1-(PRINCIPAL!$O$196/100)),IF(PRINCIPAL!$H$196&lt;&gt;"",VLOOKUP($X$711,'Banco de Dados'!$B$4:$J$50,8,FALSE)*PRINCIPAL!$H$196,IF(OR(L727=PRINCIPAL!$I$196,L727=PRINCIPAL!$I$196+PRINCIPAL!$I$196,L727=PRINCIPAL!$I$196+PRINCIPAL!$I$196+PRINCIPAL!$I$196),0,IF(L727=PRINCIPAL!$J$196,VLOOKUP($X$711,'Banco de Dados'!$B$4:$J$50,6,FALSE)*(1-(PRINCIPAL!$K$196/100)),IF(L727=PRINCIPAL!$L$196,VLOOKUP($X$711,'Banco de Dados'!$B$4:$J$50,6,FALSE)*(1-(PRINCIPAL!$M$196/100)),IF(L727=PRINCIPAL!$N$196,VLOOKUP($X$711,'Banco de Dados'!$B$4:$J$50,6,FALSE)*(1-(PRINCIPAL!$O$196/100)),VLOOKUP($X$711,'Banco de Dados'!$B$4:$J$50,6,FALSE)))))))))),"")</f>
        <v/>
      </c>
      <c r="X727" s="29" t="str">
        <f>IFERROR(W727*(IFERROR(VLOOKUP($X$711,'Banco de Dados'!$B$4:$J$50,4,FALSE),"ERRO")),"")</f>
        <v/>
      </c>
      <c r="Y727" s="29" t="str">
        <f t="shared" si="500"/>
        <v/>
      </c>
      <c r="Z727" s="103" t="str">
        <f>IFERROR(Y727*(C727*(PRINCIPAL!$G$196/100))*0.47*(44/12),"")</f>
        <v/>
      </c>
      <c r="AA727" s="111" t="str">
        <f t="shared" si="501"/>
        <v/>
      </c>
      <c r="AB727" s="30" t="str">
        <f>IFERROR(IF(AND(PRINCIPAL!$H$197&lt;&gt;"",OR(L727=PRINCIPAL!$I$197,L727=PRINCIPAL!$I$197+PRINCIPAL!$I$197,L727=PRINCIPAL!$I$197+PRINCIPAL!$I$197+PRINCIPAL!$I$197)),0,IF(AND(PRINCIPAL!$H$197&lt;&gt;"",L727=PRINCIPAL!$J$197),VLOOKUP($AC$711,'Banco de Dados'!$B$4:$J$50,8,FALSE)*PRINCIPAL!$H$197*(1-(PRINCIPAL!$K$197/100)),IF(AND(PRINCIPAL!$H$197&lt;&gt;"",L727=PRINCIPAL!$L$197),VLOOKUP($AC$711,'Banco de Dados'!$B$4:$J$50,8,FALSE)*PRINCIPAL!$H$197*(1-(PRINCIPAL!$M$197/100)),IF(AND(PRINCIPAL!$H$197&lt;&gt;"",L727=PRINCIPAL!$N$197),VLOOKUP($AC$711,'Banco de Dados'!$B$4:$J$50,8,FALSE)*PRINCIPAL!$H$197*(1-(PRINCIPAL!$O$197/100)),IF(PRINCIPAL!$H$197&lt;&gt;"",VLOOKUP($AC$711,'Banco de Dados'!$B$4:$J$50,8,FALSE)*PRINCIPAL!$H$197,IF(OR(L727=PRINCIPAL!$I$197,L727=PRINCIPAL!$I$197+PRINCIPAL!$I$197,L727=PRINCIPAL!$I$197+PRINCIPAL!$I$197+PRINCIPAL!$I$197),0,IF(L727=PRINCIPAL!$J$197,VLOOKUP($AC$711,'Banco de Dados'!$B$4:$J$50,6,FALSE)*(1-(PRINCIPAL!$K$197/100)),IF(L727=PRINCIPAL!$L$197,VLOOKUP($AC$711,'Banco de Dados'!$B$4:$J$50,6,FALSE)*(1-(PRINCIPAL!$M$197/100)),IF(L727=PRINCIPAL!$N$197,VLOOKUP($AC$711,'Banco de Dados'!$B$4:$J$50,6,FALSE)*(1-(PRINCIPAL!$O$197/100)),VLOOKUP($AC$711,'Banco de Dados'!$B$4:$J$50,6,FALSE)))))))))),"")</f>
        <v/>
      </c>
      <c r="AC727" s="29" t="str">
        <f>IFERROR(AB727*(IFERROR(VLOOKUP($AC$711,'Banco de Dados'!$B$4:$J$50,4,FALSE),"ERRO")),"")</f>
        <v/>
      </c>
      <c r="AD727" s="29" t="str">
        <f t="shared" si="491"/>
        <v/>
      </c>
      <c r="AE727" s="103" t="str">
        <f>IFERROR(AD727*(C727*(PRINCIPAL!$G$197/100))*0.47*(44/12),"")</f>
        <v/>
      </c>
      <c r="AF727" s="111" t="str">
        <f t="shared" si="492"/>
        <v/>
      </c>
      <c r="AG727" s="30" t="str">
        <f>IFERROR(IF(AND(PRINCIPAL!$H$198&lt;&gt;"",OR(L727=PRINCIPAL!$I$198,L727=PRINCIPAL!$I$198+PRINCIPAL!$I$198,L727=PRINCIPAL!$I$198+PRINCIPAL!$I$198+PRINCIPAL!$I$198)),0,IF(AND(PRINCIPAL!$H$198&lt;&gt;"",L727=PRINCIPAL!$J$198),VLOOKUP($AH$711,'Banco de Dados'!$B$4:$J$50,8,FALSE)*PRINCIPAL!$H$198*(1-(PRINCIPAL!$K$198/100)),IF(AND(PRINCIPAL!$H$198&lt;&gt;"",L727=PRINCIPAL!$L$198),VLOOKUP($AH$711,'Banco de Dados'!$B$4:$J$50,8,FALSE)*PRINCIPAL!$H$198*(1-(PRINCIPAL!$M$198/100)),IF(AND(PRINCIPAL!$H$198&lt;&gt;"",L727=PRINCIPAL!$N$198),VLOOKUP($AH$711,'Banco de Dados'!$B$4:$J$50,8,FALSE)*PRINCIPAL!$H$198*(1-(PRINCIPAL!$O$198/100)),IF(PRINCIPAL!$H$198&lt;&gt;"",VLOOKUP($AH$711,'Banco de Dados'!$B$4:$J$50,8,FALSE)*PRINCIPAL!$H$198,IF(OR(L727=PRINCIPAL!$I$198,L727=PRINCIPAL!$I$198+PRINCIPAL!$I$198,L727=PRINCIPAL!$I$198+PRINCIPAL!$I$198+PRINCIPAL!$I$198),0,IF(L727=PRINCIPAL!$J$198,VLOOKUP($AH$711,'Banco de Dados'!$B$4:$J$50,6,FALSE)*(1-(PRINCIPAL!$K$198/100)),IF(L727=PRINCIPAL!$L$198,VLOOKUP($AH$711,'Banco de Dados'!$B$4:$J$50,6,FALSE)*(1-(PRINCIPAL!$M$198/100)),IF(L727=PRINCIPAL!$N$198,VLOOKUP($AH$711,'Banco de Dados'!$B$4:$J$50,6,FALSE)*(1-(PRINCIPAL!$O$198/100)),VLOOKUP($AH$711,'Banco de Dados'!$B$4:$J$50,6,FALSE)))))))))),"")</f>
        <v/>
      </c>
      <c r="AH727" s="29" t="str">
        <f>IFERROR(AG727*(IFERROR(VLOOKUP($AH$711,'Banco de Dados'!$B$4:$J$50,4,FALSE),"ERRO")),"")</f>
        <v/>
      </c>
      <c r="AI727" s="29" t="str">
        <f t="shared" si="493"/>
        <v/>
      </c>
      <c r="AJ727" s="103" t="str">
        <f>IFERROR(AI727*(C727*(PRINCIPAL!$G$198/100))*0.47*(44/12),"")</f>
        <v/>
      </c>
      <c r="AK727" s="111" t="str">
        <f t="shared" si="502"/>
        <v/>
      </c>
      <c r="AL727" s="30" t="str">
        <f>IFERROR(IF(AND(PRINCIPAL!$H$199&lt;&gt;"",OR(L727=PRINCIPAL!$I$199,L727=PRINCIPAL!$I$199+PRINCIPAL!$I$199,L727=PRINCIPAL!$I$199+PRINCIPAL!$I$199+PRINCIPAL!$I$199)),0,IF(AND(PRINCIPAL!$H$199&lt;&gt;"",L727=PRINCIPAL!$J$199),VLOOKUP($AM$711,'Banco de Dados'!$B$4:$J$50,8,FALSE)*PRINCIPAL!$H$199*(1-(PRINCIPAL!$K$199/100)),IF(AND(PRINCIPAL!$H$199&lt;&gt;"",L727=PRINCIPAL!$L$199),VLOOKUP($AM$711,'Banco de Dados'!$B$4:$J$50,8,FALSE)*PRINCIPAL!$H$199*(1-(PRINCIPAL!$M$199/100)),IF(AND(PRINCIPAL!$H$199&lt;&gt;"",L727=PRINCIPAL!$N$199),VLOOKUP($AM$711,'Banco de Dados'!$B$4:$J$50,8,FALSE)*PRINCIPAL!$H$199*(1-(PRINCIPAL!$O$199/100)),IF(PRINCIPAL!$H$199&lt;&gt;"",VLOOKUP($AM$711,'Banco de Dados'!$B$4:$J$50,8,FALSE)*PRINCIPAL!$H$199,IF(OR(L727=PRINCIPAL!$I$199,L727=PRINCIPAL!$I$199+PRINCIPAL!$I$199,L727=PRINCIPAL!$I$199+PRINCIPAL!$I$199+PRINCIPAL!$I$199),0,IF(L727=PRINCIPAL!$J$199,VLOOKUP($AM$711,'Banco de Dados'!$B$4:$J$50,6,FALSE)*(1-(PRINCIPAL!$K$199/100)),IF(L727=PRINCIPAL!$L$199,VLOOKUP($AM$711,'Banco de Dados'!$B$4:$J$50,6,FALSE)*(1-(PRINCIPAL!$M$199/100)),IF(L727=PRINCIPAL!$N$199,VLOOKUP($AM$711,'Banco de Dados'!$B$4:$J$50,6,FALSE)*(1-(PRINCIPAL!$O$199/100)),VLOOKUP($AM$711,'Banco de Dados'!$B$4:$J$50,6,FALSE)))))))))),"")</f>
        <v/>
      </c>
      <c r="AM727" s="29" t="str">
        <f>IFERROR(AL727*(IFERROR(VLOOKUP($AM$711,'Banco de Dados'!$B$4:$J$50,4,FALSE),"ERRO")),"")</f>
        <v/>
      </c>
      <c r="AN727" s="29" t="str">
        <f t="shared" si="494"/>
        <v/>
      </c>
      <c r="AO727" s="103" t="str">
        <f>IFERROR(AN727*(C727*(PRINCIPAL!$G$199/100))*0.47*(44/12),"")</f>
        <v/>
      </c>
      <c r="AP727" s="111" t="str">
        <f t="shared" si="495"/>
        <v/>
      </c>
      <c r="AQ727" s="30" t="str">
        <f>IFERROR(IF(AND(PRINCIPAL!$H$200&lt;&gt;"",OR(L727=PRINCIPAL!$I$200,L727=PRINCIPAL!$I$200+PRINCIPAL!$I$200,L727=PRINCIPAL!$I$200+PRINCIPAL!$I$200+PRINCIPAL!$I$200)),0,IF(AND(PRINCIPAL!$H$200&lt;&gt;"",L727=PRINCIPAL!$J$200),VLOOKUP($AR$711,'Banco de Dados'!$B$4:$J$50,8,FALSE)*PRINCIPAL!$H$200*(1-(PRINCIPAL!$K$200/100)),IF(AND(PRINCIPAL!$H$200&lt;&gt;"",L727=PRINCIPAL!$L$200),VLOOKUP($AR$711,'Banco de Dados'!$B$4:$J$50,8,FALSE)*PRINCIPAL!$H$200*(1-(PRINCIPAL!$M$200/100)),IF(AND(PRINCIPAL!$H$200&lt;&gt;"",L727=PRINCIPAL!$N$200),VLOOKUP($AR$711,'Banco de Dados'!$B$4:$J$50,8,FALSE)*PRINCIPAL!$H$200*(1-(PRINCIPAL!$O$200/100)),IF(PRINCIPAL!$H$200&lt;&gt;"",VLOOKUP($AR$711,'Banco de Dados'!$B$4:$J$50,8,FALSE)*PRINCIPAL!$H$200,IF(OR(L727=PRINCIPAL!$I$200,L727=PRINCIPAL!$I$200+PRINCIPAL!$I$200,L727=PRINCIPAL!$I$200+PRINCIPAL!$I$200+PRINCIPAL!$I$200),0,IF(L727=PRINCIPAL!$J$200,VLOOKUP($AR$711,'Banco de Dados'!$B$4:$J$50,6,FALSE)*(1-(PRINCIPAL!$K$200/100)),IF(L727=PRINCIPAL!$L$200,VLOOKUP($AR$711,'Banco de Dados'!$B$4:$J$50,6,FALSE)*(1-(PRINCIPAL!$M$200/100)),IF(L727=PRINCIPAL!$N$200,VLOOKUP($AR$711,'Banco de Dados'!$B$4:$J$50,6,FALSE)*(1-(PRINCIPAL!$O$200/100)),VLOOKUP($AR$711,'Banco de Dados'!$B$4:$J$50,6,FALSE)))))))))),"")</f>
        <v/>
      </c>
      <c r="AR727" s="29" t="str">
        <f>IFERROR(AQ727*(IFERROR(VLOOKUP($AR$711,'Banco de Dados'!$B$4:$J$50,4,FALSE),"ERRO")),"")</f>
        <v/>
      </c>
      <c r="AS727" s="29" t="str">
        <f t="shared" si="496"/>
        <v/>
      </c>
      <c r="AT727" s="103" t="str">
        <f>IFERROR(AS727*(C727*(PRINCIPAL!$G$200/100))*0.47*(44/12),"")</f>
        <v/>
      </c>
      <c r="AU727" s="111" t="str">
        <f t="shared" si="497"/>
        <v/>
      </c>
      <c r="AV727" s="30" t="str">
        <f>IFERROR(IF(AND(PRINCIPAL!$H$201&lt;&gt;"",OR(L727=PRINCIPAL!$I$201,L727=PRINCIPAL!$I$201+PRINCIPAL!$I$201,L727=PRINCIPAL!$I$201+PRINCIPAL!$I$201+PRINCIPAL!$I$201)),0,IF(AND(PRINCIPAL!$H$201&lt;&gt;"",L727=PRINCIPAL!$J$201),VLOOKUP($AW$711,'Banco de Dados'!$B$4:$J$50,8,FALSE)*PRINCIPAL!$H$201*(1-(PRINCIPAL!$K$201/100)),IF(AND(PRINCIPAL!$H$201&lt;&gt;"",L727=PRINCIPAL!$L$201),VLOOKUP($AW$711,'Banco de Dados'!$B$4:$J$50,8,FALSE)*PRINCIPAL!$H$201*(1-(PRINCIPAL!$M$201/100)),IF(AND(PRINCIPAL!$H$201&lt;&gt;"",L727=PRINCIPAL!$N$201),VLOOKUP($AW$711,'Banco de Dados'!$B$4:$J$50,8,FALSE)*PRINCIPAL!$H$201*(1-(PRINCIPAL!$O$201/100)),IF(PRINCIPAL!$H$201&lt;&gt;"",VLOOKUP($AW$711,'Banco de Dados'!$B$4:$J$50,8,FALSE)*PRINCIPAL!$H$201,IF(OR(L727=PRINCIPAL!$I$201,L727=PRINCIPAL!$I$201+PRINCIPAL!$I$201,L727=PRINCIPAL!$I$201+PRINCIPAL!$I$201+PRINCIPAL!$I$201),0,IF(L727=PRINCIPAL!$J$201,VLOOKUP($AW$711,'Banco de Dados'!$B$4:$J$50,6,FALSE)*(1-(PRINCIPAL!$K$201/100)),IF(L727=PRINCIPAL!$L$201,VLOOKUP($AW$711,'Banco de Dados'!$B$4:$J$50,6,FALSE)*(1-(PRINCIPAL!$M$201/100)),IF(L727=PRINCIPAL!$N$201,VLOOKUP($AW$711,'Banco de Dados'!$B$4:$J$50,6,FALSE)*(1-(PRINCIPAL!$O$201/100)),VLOOKUP($AW$711,'Banco de Dados'!$B$4:$J$50,6,FALSE)))))))))),"")</f>
        <v/>
      </c>
      <c r="AW727" s="29" t="str">
        <f>IFERROR(AV727*(IFERROR(VLOOKUP($AW$711,'Banco de Dados'!$B$4:$J$50,4,FALSE),"ERRO")),"")</f>
        <v/>
      </c>
      <c r="AX727" s="29" t="str">
        <f t="shared" si="498"/>
        <v/>
      </c>
      <c r="AY727" s="103" t="str">
        <f>IFERROR(AX727*(C727*(PRINCIPAL!$G$201/100))*0.47*(44/12),"")</f>
        <v/>
      </c>
      <c r="AZ727" s="111" t="str">
        <f t="shared" si="503"/>
        <v/>
      </c>
      <c r="BA727" s="30" t="str">
        <f>IFERROR(IF(AND(PRINCIPAL!$H$192&lt;&gt;"",OR(L727=PRINCIPAL!$I$192,L727=PRINCIPAL!$I$192+PRINCIPAL!$I$192,L727=PRINCIPAL!$I$192+PRINCIPAL!$I$192+PRINCIPAL!$I$192)),0,IF(AND(PRINCIPAL!$H$192&lt;&gt;"",L727=PRINCIPAL!$J$192),VLOOKUP($BB$711,'Banco de Dados'!$B$4:$J$50,8,FALSE)*PRINCIPAL!$H$192*(1-(PRINCIPAL!$K$192/100)),IF(AND(PRINCIPAL!$H$192&lt;&gt;"",L727=PRINCIPAL!$L$192),VLOOKUP($BB$711,'Banco de Dados'!$B$4:$J$50,8,FALSE)*PRINCIPAL!$H$192*(1-(PRINCIPAL!$M$192/100)),IF(AND(PRINCIPAL!$H$192&lt;&gt;"",L727=PRINCIPAL!$N$192),VLOOKUP($BB$711,'Banco de Dados'!$B$4:$J$50,8,FALSE)*PRINCIPAL!$H$192*(1-(PRINCIPAL!$O$192/100)),IF(PRINCIPAL!$H$192&lt;&gt;"",VLOOKUP($BB$711,'Banco de Dados'!$B$4:$J$50,8,FALSE)*PRINCIPAL!$H$192,IF(OR(L727=PRINCIPAL!$I$192,L727=PRINCIPAL!$I$192+PRINCIPAL!$I$192,L727=PRINCIPAL!$I$192+PRINCIPAL!$I$192+PRINCIPAL!$I$192),0,IF(L727=PRINCIPAL!$J$192,VLOOKUP($BB$711,'Banco de Dados'!$B$4:$J$50,6,FALSE)*(1-(PRINCIPAL!$K$192/100)),IF(L727=PRINCIPAL!$L$192,VLOOKUP($BB$711,'Banco de Dados'!$B$4:$J$50,6,FALSE)*(1-(PRINCIPAL!$M$192/100)),IF(L727=PRINCIPAL!$N$192,VLOOKUP($BB$711,'Banco de Dados'!$B$4:$J$50,6,FALSE)*(1-(PRINCIPAL!$O$192/100)),VLOOKUP($BB$711,'Banco de Dados'!$B$4:$J$50,6,FALSE)))))))))),"")</f>
        <v/>
      </c>
      <c r="BB727" s="29" t="str">
        <f>IFERROR(BA727*(IFERROR(VLOOKUP($BB$711,'Banco de Dados'!$B$4:$J$50,4,FALSE),"ERRO")),"")</f>
        <v/>
      </c>
      <c r="BC727" s="29" t="str">
        <f t="shared" si="504"/>
        <v/>
      </c>
      <c r="BD727" s="103" t="str">
        <f>IFERROR(BC727*(C727*(PRINCIPAL!$G$192/100))*0.47*(44/12),"")</f>
        <v/>
      </c>
      <c r="BE727" s="111" t="str">
        <f t="shared" si="483"/>
        <v/>
      </c>
      <c r="BF727" s="30" t="str">
        <f>IFERROR(IF(AND(PRINCIPAL!$H$203&lt;&gt;"",OR(L727=PRINCIPAL!$I$203,L727=PRINCIPAL!$I$203+PRINCIPAL!$I$203,L727=PRINCIPAL!$I$203+PRINCIPAL!$I$203+PRINCIPAL!$I$203)),0,IF(AND(PRINCIPAL!$H$203&lt;&gt;"",L727=PRINCIPAL!$J$203),VLOOKUP($BG$711,'Banco de Dados'!$B$4:$J$50,8,FALSE)*PRINCIPAL!$H$203*(1-(PRINCIPAL!$K$203/100)),IF(AND(PRINCIPAL!$H$203&lt;&gt;"",L727=PRINCIPAL!$L$203),VLOOKUP($BG$711,'Banco de Dados'!$B$4:$J$50,8,FALSE)*PRINCIPAL!$H$203*(1-(PRINCIPAL!$M$203/100)),IF(AND(PRINCIPAL!$H$203&lt;&gt;"",L727=PRINCIPAL!$N$203),VLOOKUP($BG$711,'Banco de Dados'!$B$4:$J$50,8,FALSE)*PRINCIPAL!$H$203*(1-(PRINCIPAL!$O$203/100)),IF(PRINCIPAL!$H$203&lt;&gt;"",VLOOKUP($BG$711,'Banco de Dados'!$B$4:$J$50,8,FALSE)*PRINCIPAL!$H$203,IF(OR(L727=PRINCIPAL!$I$203,L727=PRINCIPAL!$I$203+PRINCIPAL!$I$203,L727=PRINCIPAL!$I$203+PRINCIPAL!$I$203+PRINCIPAL!$I$203),0,IF(L727=PRINCIPAL!$J$203,VLOOKUP($BG$711,'Banco de Dados'!$B$4:$J$50,6,FALSE)*(1-(PRINCIPAL!$K$203/100)),IF(L727=PRINCIPAL!$L$203,VLOOKUP($BG$711,'Banco de Dados'!$B$4:$J$50,6,FALSE)*(1-(PRINCIPAL!$M$203/100)),IF(L727=PRINCIPAL!$N$203,VLOOKUP($BG$711,'Banco de Dados'!$B$4:$J$50,6,FALSE)*(1-(PRINCIPAL!$O$203/100)),VLOOKUP($BG$711,'Banco de Dados'!$B$4:$J$50,6,FALSE)))))))))),"")</f>
        <v/>
      </c>
      <c r="BG727" s="29" t="str">
        <f>IFERROR(BF727*(IFERROR(VLOOKUP($BG$711,'Banco de Dados'!$B$4:$J$50,4,FALSE),"ERRO")),"")</f>
        <v/>
      </c>
      <c r="BH727" s="29" t="str">
        <f t="shared" si="499"/>
        <v/>
      </c>
      <c r="BI727" s="103" t="str">
        <f>IFERROR(BH727*(C727*(PRINCIPAL!$G$203/100))*0.47*(44/12),"")</f>
        <v/>
      </c>
      <c r="BJ727" s="102" t="str">
        <f t="shared" si="484"/>
        <v/>
      </c>
    </row>
    <row r="728" spans="2:62" ht="12.75" customHeight="1" x14ac:dyDescent="0.3">
      <c r="B728" s="326">
        <f t="shared" si="485"/>
        <v>2035</v>
      </c>
      <c r="C728" s="340"/>
      <c r="D728" s="1"/>
      <c r="E728" s="116">
        <v>15</v>
      </c>
      <c r="F728" s="24" t="str">
        <f>IFERROR(VLOOKUP($G$711,'Banco de Dados'!$B$4:$J$50,6,FALSE),"")</f>
        <v/>
      </c>
      <c r="G728" s="25" t="str">
        <f>IFERROR(F728*(IFERROR(VLOOKUP($G$711,'Banco de Dados'!$B$4:$J$50,4,FALSE),"ERRO")),"")</f>
        <v/>
      </c>
      <c r="H728" s="25" t="str">
        <f t="shared" si="486"/>
        <v/>
      </c>
      <c r="I728" s="103" t="str">
        <f t="shared" si="487"/>
        <v/>
      </c>
      <c r="J728" s="117" t="str">
        <f t="shared" si="488"/>
        <v/>
      </c>
      <c r="K728" s="1"/>
      <c r="L728" s="91">
        <v>15</v>
      </c>
      <c r="M728" s="24" t="str">
        <f>IFERROR(IF(AND(PRINCIPAL!$H$194&lt;&gt;"",OR(L728=PRINCIPAL!$I$194,L728=PRINCIPAL!$I$194+PRINCIPAL!$I$194,L728=PRINCIPAL!$I$194+PRINCIPAL!$I$194+PRINCIPAL!$I$194)),0,IF(AND(PRINCIPAL!$H$194&lt;&gt;"",L728=PRINCIPAL!$J$194),VLOOKUP($N$711,'Banco de Dados'!$B$4:$J$50,8,FALSE)*PRINCIPAL!$H$194*(1-(PRINCIPAL!$K$194/100)),IF(AND(PRINCIPAL!$H$194&lt;&gt;"",L728=PRINCIPAL!$L$194),VLOOKUP($N$711,'Banco de Dados'!$B$4:$J$50,8,FALSE)*PRINCIPAL!$H$194*(1-(PRINCIPAL!$M$194/100)),IF(AND(PRINCIPAL!$H$194&lt;&gt;"",L728=PRINCIPAL!$N$194),VLOOKUP($N$711,'Banco de Dados'!$B$4:$J$50,8,FALSE)*PRINCIPAL!$H$194*(1-(PRINCIPAL!$O$194/100)),IF(PRINCIPAL!$H$194&lt;&gt;"",VLOOKUP($N$711,'Banco de Dados'!$B$4:$J$50,8,FALSE)*PRINCIPAL!$H$194,IF(OR(L728=PRINCIPAL!$I$194,L728=PRINCIPAL!$I$194+PRINCIPAL!$I$194,L728=PRINCIPAL!$I$194+PRINCIPAL!$I$194+PRINCIPAL!$I$194),0,IF(L728=PRINCIPAL!$J$194,VLOOKUP($N$711,'Banco de Dados'!$B$4:$J$50,6,FALSE)*(1-(PRINCIPAL!$K$194/100)),IF(L728=PRINCIPAL!$L$194,VLOOKUP($N$711,'Banco de Dados'!$B$4:$J$50,6,FALSE)*(1-(PRINCIPAL!$M$194/100)),IF(L728=PRINCIPAL!$N$194,VLOOKUP($N$711,'Banco de Dados'!$B$4:$J$50,6,FALSE)*(1-(PRINCIPAL!$O$194/100)),VLOOKUP($N$711,'Banco de Dados'!$B$4:$J$50,6,FALSE)))))))))),"")</f>
        <v/>
      </c>
      <c r="N728" s="25" t="str">
        <f>IFERROR(M728*(IFERROR(VLOOKUP($N$711,'Banco de Dados'!$B$4:$J$50,4,FALSE),"ERRO")),"")</f>
        <v/>
      </c>
      <c r="O728" s="25" t="str">
        <f t="shared" si="489"/>
        <v/>
      </c>
      <c r="P728" s="103" t="str">
        <f>IFERROR(O728*(C728*(PRINCIPAL!$G$194/100))*0.47*(44/12),"")</f>
        <v/>
      </c>
      <c r="Q728" s="107" t="str">
        <f t="shared" si="505"/>
        <v/>
      </c>
      <c r="R728" s="29" t="str">
        <f>IFERROR(IF(AND(PRINCIPAL!$H$195&lt;&gt;"",OR(L728=PRINCIPAL!$I$195,L728=PRINCIPAL!$I$195+PRINCIPAL!$I$195,L728=PRINCIPAL!$I$195+PRINCIPAL!$I$195+PRINCIPAL!$I$195)),0,IF(AND(PRINCIPAL!$H$195&lt;&gt;"",L728=PRINCIPAL!$J$195),VLOOKUP($S$711,'Banco de Dados'!$B$4:$J$50,8,FALSE)*PRINCIPAL!$H$195*(1-(PRINCIPAL!$K$195/100)),IF(AND(PRINCIPAL!$H$195&lt;&gt;"",L728=PRINCIPAL!$L$195),VLOOKUP($S$711,'Banco de Dados'!$B$4:$J$50,8,FALSE)*PRINCIPAL!$H$195*(1-(PRINCIPAL!$M$195/100)),IF(AND(PRINCIPAL!$H$195&lt;&gt;"",L728=PRINCIPAL!$N$195),VLOOKUP($S$711,'Banco de Dados'!$B$4:$J$50,8,FALSE)*PRINCIPAL!$H$195*(1-(PRINCIPAL!$O$195/100)),IF(PRINCIPAL!$H$195&lt;&gt;"",VLOOKUP($S$711,'Banco de Dados'!$B$4:$J$50,8,FALSE)*PRINCIPAL!$H$195,IF(OR(L728=PRINCIPAL!$I$195,L728=PRINCIPAL!$I$195+PRINCIPAL!$I$195,L728=PRINCIPAL!$I$195+PRINCIPAL!$I$195+PRINCIPAL!$I$195),0,IF(L728=PRINCIPAL!$J$195,VLOOKUP($S$711,'Banco de Dados'!$B$4:$J$50,6,FALSE)*(1-(PRINCIPAL!$K$195/100)),IF(L728=PRINCIPAL!$L$195,VLOOKUP($S$711,'Banco de Dados'!$B$4:$J$50,6,FALSE)*(1-(PRINCIPAL!$M$195/100)),IF(L728=PRINCIPAL!$N$195,VLOOKUP($S$711,'Banco de Dados'!$B$4:$J$50,6,FALSE)*(1-(PRINCIPAL!$O$195/100)),VLOOKUP($S$711,'Banco de Dados'!$B$4:$J$50,6,FALSE)))))))))),"")</f>
        <v/>
      </c>
      <c r="S728" s="29" t="str">
        <f>IFERROR(R728*(IFERROR(VLOOKUP($S$711,'Banco de Dados'!$B$4:$J$50,4,FALSE),"ERRO")),"")</f>
        <v/>
      </c>
      <c r="T728" s="29" t="str">
        <f t="shared" si="506"/>
        <v/>
      </c>
      <c r="U728" s="103" t="str">
        <f>IFERROR(T728*(C728*(PRINCIPAL!$G$195/100))*0.47*(44/12),"")</f>
        <v/>
      </c>
      <c r="V728" s="103" t="str">
        <f t="shared" si="482"/>
        <v/>
      </c>
      <c r="W728" s="30" t="str">
        <f>IFERROR(IF(AND(PRINCIPAL!$H$196&lt;&gt;"",OR(L728=PRINCIPAL!$I$196,L728=PRINCIPAL!$I$196+PRINCIPAL!$I$196,L728=PRINCIPAL!$I$196+PRINCIPAL!$I$196+PRINCIPAL!$I$196)),0,IF(AND(PRINCIPAL!$H$196&lt;&gt;"",L728=PRINCIPAL!$J$196),VLOOKUP($X$711,'Banco de Dados'!$B$4:$J$50,8,FALSE)*PRINCIPAL!$H$196*(1-(PRINCIPAL!$K$196/100)),IF(AND(PRINCIPAL!$H$196&lt;&gt;"",L728=PRINCIPAL!$L$196),VLOOKUP($X$711,'Banco de Dados'!$B$4:$J$50,8,FALSE)*PRINCIPAL!$H$196*(1-(PRINCIPAL!$M$196/100)),IF(AND(PRINCIPAL!$H$196&lt;&gt;"",L728=PRINCIPAL!$N$196),VLOOKUP($X$711,'Banco de Dados'!$B$4:$J$50,8,FALSE)*PRINCIPAL!$H$196*(1-(PRINCIPAL!$O$196/100)),IF(PRINCIPAL!$H$196&lt;&gt;"",VLOOKUP($X$711,'Banco de Dados'!$B$4:$J$50,8,FALSE)*PRINCIPAL!$H$196,IF(OR(L728=PRINCIPAL!$I$196,L728=PRINCIPAL!$I$196+PRINCIPAL!$I$196,L728=PRINCIPAL!$I$196+PRINCIPAL!$I$196+PRINCIPAL!$I$196),0,IF(L728=PRINCIPAL!$J$196,VLOOKUP($X$711,'Banco de Dados'!$B$4:$J$50,6,FALSE)*(1-(PRINCIPAL!$K$196/100)),IF(L728=PRINCIPAL!$L$196,VLOOKUP($X$711,'Banco de Dados'!$B$4:$J$50,6,FALSE)*(1-(PRINCIPAL!$M$196/100)),IF(L728=PRINCIPAL!$N$196,VLOOKUP($X$711,'Banco de Dados'!$B$4:$J$50,6,FALSE)*(1-(PRINCIPAL!$O$196/100)),VLOOKUP($X$711,'Banco de Dados'!$B$4:$J$50,6,FALSE)))))))))),"")</f>
        <v/>
      </c>
      <c r="X728" s="29" t="str">
        <f>IFERROR(W728*(IFERROR(VLOOKUP($X$711,'Banco de Dados'!$B$4:$J$50,4,FALSE),"ERRO")),"")</f>
        <v/>
      </c>
      <c r="Y728" s="29" t="str">
        <f t="shared" si="500"/>
        <v/>
      </c>
      <c r="Z728" s="103" t="str">
        <f>IFERROR(Y728*(C728*(PRINCIPAL!$G$196/100))*0.47*(44/12),"")</f>
        <v/>
      </c>
      <c r="AA728" s="111" t="str">
        <f t="shared" si="501"/>
        <v/>
      </c>
      <c r="AB728" s="30" t="str">
        <f>IFERROR(IF(AND(PRINCIPAL!$H$197&lt;&gt;"",OR(L728=PRINCIPAL!$I$197,L728=PRINCIPAL!$I$197+PRINCIPAL!$I$197,L728=PRINCIPAL!$I$197+PRINCIPAL!$I$197+PRINCIPAL!$I$197)),0,IF(AND(PRINCIPAL!$H$197&lt;&gt;"",L728=PRINCIPAL!$J$197),VLOOKUP($AC$711,'Banco de Dados'!$B$4:$J$50,8,FALSE)*PRINCIPAL!$H$197*(1-(PRINCIPAL!$K$197/100)),IF(AND(PRINCIPAL!$H$197&lt;&gt;"",L728=PRINCIPAL!$L$197),VLOOKUP($AC$711,'Banco de Dados'!$B$4:$J$50,8,FALSE)*PRINCIPAL!$H$197*(1-(PRINCIPAL!$M$197/100)),IF(AND(PRINCIPAL!$H$197&lt;&gt;"",L728=PRINCIPAL!$N$197),VLOOKUP($AC$711,'Banco de Dados'!$B$4:$J$50,8,FALSE)*PRINCIPAL!$H$197*(1-(PRINCIPAL!$O$197/100)),IF(PRINCIPAL!$H$197&lt;&gt;"",VLOOKUP($AC$711,'Banco de Dados'!$B$4:$J$50,8,FALSE)*PRINCIPAL!$H$197,IF(OR(L728=PRINCIPAL!$I$197,L728=PRINCIPAL!$I$197+PRINCIPAL!$I$197,L728=PRINCIPAL!$I$197+PRINCIPAL!$I$197+PRINCIPAL!$I$197),0,IF(L728=PRINCIPAL!$J$197,VLOOKUP($AC$711,'Banco de Dados'!$B$4:$J$50,6,FALSE)*(1-(PRINCIPAL!$K$197/100)),IF(L728=PRINCIPAL!$L$197,VLOOKUP($AC$711,'Banco de Dados'!$B$4:$J$50,6,FALSE)*(1-(PRINCIPAL!$M$197/100)),IF(L728=PRINCIPAL!$N$197,VLOOKUP($AC$711,'Banco de Dados'!$B$4:$J$50,6,FALSE)*(1-(PRINCIPAL!$O$197/100)),VLOOKUP($AC$711,'Banco de Dados'!$B$4:$J$50,6,FALSE)))))))))),"")</f>
        <v/>
      </c>
      <c r="AC728" s="29" t="str">
        <f>IFERROR(AB728*(IFERROR(VLOOKUP($AC$711,'Banco de Dados'!$B$4:$J$50,4,FALSE),"ERRO")),"")</f>
        <v/>
      </c>
      <c r="AD728" s="29" t="str">
        <f t="shared" si="491"/>
        <v/>
      </c>
      <c r="AE728" s="103" t="str">
        <f>IFERROR(AD728*(C728*(PRINCIPAL!$G$197/100))*0.47*(44/12),"")</f>
        <v/>
      </c>
      <c r="AF728" s="111" t="str">
        <f t="shared" si="492"/>
        <v/>
      </c>
      <c r="AG728" s="30" t="str">
        <f>IFERROR(IF(AND(PRINCIPAL!$H$198&lt;&gt;"",OR(L728=PRINCIPAL!$I$198,L728=PRINCIPAL!$I$198+PRINCIPAL!$I$198,L728=PRINCIPAL!$I$198+PRINCIPAL!$I$198+PRINCIPAL!$I$198)),0,IF(AND(PRINCIPAL!$H$198&lt;&gt;"",L728=PRINCIPAL!$J$198),VLOOKUP($AH$711,'Banco de Dados'!$B$4:$J$50,8,FALSE)*PRINCIPAL!$H$198*(1-(PRINCIPAL!$K$198/100)),IF(AND(PRINCIPAL!$H$198&lt;&gt;"",L728=PRINCIPAL!$L$198),VLOOKUP($AH$711,'Banco de Dados'!$B$4:$J$50,8,FALSE)*PRINCIPAL!$H$198*(1-(PRINCIPAL!$M$198/100)),IF(AND(PRINCIPAL!$H$198&lt;&gt;"",L728=PRINCIPAL!$N$198),VLOOKUP($AH$711,'Banco de Dados'!$B$4:$J$50,8,FALSE)*PRINCIPAL!$H$198*(1-(PRINCIPAL!$O$198/100)),IF(PRINCIPAL!$H$198&lt;&gt;"",VLOOKUP($AH$711,'Banco de Dados'!$B$4:$J$50,8,FALSE)*PRINCIPAL!$H$198,IF(OR(L728=PRINCIPAL!$I$198,L728=PRINCIPAL!$I$198+PRINCIPAL!$I$198,L728=PRINCIPAL!$I$198+PRINCIPAL!$I$198+PRINCIPAL!$I$198),0,IF(L728=PRINCIPAL!$J$198,VLOOKUP($AH$711,'Banco de Dados'!$B$4:$J$50,6,FALSE)*(1-(PRINCIPAL!$K$198/100)),IF(L728=PRINCIPAL!$L$198,VLOOKUP($AH$711,'Banco de Dados'!$B$4:$J$50,6,FALSE)*(1-(PRINCIPAL!$M$198/100)),IF(L728=PRINCIPAL!$N$198,VLOOKUP($AH$711,'Banco de Dados'!$B$4:$J$50,6,FALSE)*(1-(PRINCIPAL!$O$198/100)),VLOOKUP($AH$711,'Banco de Dados'!$B$4:$J$50,6,FALSE)))))))))),"")</f>
        <v/>
      </c>
      <c r="AH728" s="29" t="str">
        <f>IFERROR(AG728*(IFERROR(VLOOKUP($AH$711,'Banco de Dados'!$B$4:$J$50,4,FALSE),"ERRO")),"")</f>
        <v/>
      </c>
      <c r="AI728" s="29" t="str">
        <f t="shared" si="493"/>
        <v/>
      </c>
      <c r="AJ728" s="103" t="str">
        <f>IFERROR(AI728*(C728*(PRINCIPAL!$G$198/100))*0.47*(44/12),"")</f>
        <v/>
      </c>
      <c r="AK728" s="111" t="str">
        <f t="shared" si="502"/>
        <v/>
      </c>
      <c r="AL728" s="30" t="str">
        <f>IFERROR(IF(AND(PRINCIPAL!$H$199&lt;&gt;"",OR(L728=PRINCIPAL!$I$199,L728=PRINCIPAL!$I$199+PRINCIPAL!$I$199,L728=PRINCIPAL!$I$199+PRINCIPAL!$I$199+PRINCIPAL!$I$199)),0,IF(AND(PRINCIPAL!$H$199&lt;&gt;"",L728=PRINCIPAL!$J$199),VLOOKUP($AM$711,'Banco de Dados'!$B$4:$J$50,8,FALSE)*PRINCIPAL!$H$199*(1-(PRINCIPAL!$K$199/100)),IF(AND(PRINCIPAL!$H$199&lt;&gt;"",L728=PRINCIPAL!$L$199),VLOOKUP($AM$711,'Banco de Dados'!$B$4:$J$50,8,FALSE)*PRINCIPAL!$H$199*(1-(PRINCIPAL!$M$199/100)),IF(AND(PRINCIPAL!$H$199&lt;&gt;"",L728=PRINCIPAL!$N$199),VLOOKUP($AM$711,'Banco de Dados'!$B$4:$J$50,8,FALSE)*PRINCIPAL!$H$199*(1-(PRINCIPAL!$O$199/100)),IF(PRINCIPAL!$H$199&lt;&gt;"",VLOOKUP($AM$711,'Banco de Dados'!$B$4:$J$50,8,FALSE)*PRINCIPAL!$H$199,IF(OR(L728=PRINCIPAL!$I$199,L728=PRINCIPAL!$I$199+PRINCIPAL!$I$199,L728=PRINCIPAL!$I$199+PRINCIPAL!$I$199+PRINCIPAL!$I$199),0,IF(L728=PRINCIPAL!$J$199,VLOOKUP($AM$711,'Banco de Dados'!$B$4:$J$50,6,FALSE)*(1-(PRINCIPAL!$K$199/100)),IF(L728=PRINCIPAL!$L$199,VLOOKUP($AM$711,'Banco de Dados'!$B$4:$J$50,6,FALSE)*(1-(PRINCIPAL!$M$199/100)),IF(L728=PRINCIPAL!$N$199,VLOOKUP($AM$711,'Banco de Dados'!$B$4:$J$50,6,FALSE)*(1-(PRINCIPAL!$O$199/100)),VLOOKUP($AM$711,'Banco de Dados'!$B$4:$J$50,6,FALSE)))))))))),"")</f>
        <v/>
      </c>
      <c r="AM728" s="29" t="str">
        <f>IFERROR(AL728*(IFERROR(VLOOKUP($AM$711,'Banco de Dados'!$B$4:$J$50,4,FALSE),"ERRO")),"")</f>
        <v/>
      </c>
      <c r="AN728" s="29" t="str">
        <f t="shared" si="494"/>
        <v/>
      </c>
      <c r="AO728" s="103" t="str">
        <f>IFERROR(AN728*(C728*(PRINCIPAL!$G$199/100))*0.47*(44/12),"")</f>
        <v/>
      </c>
      <c r="AP728" s="111" t="str">
        <f t="shared" si="495"/>
        <v/>
      </c>
      <c r="AQ728" s="30" t="str">
        <f>IFERROR(IF(AND(PRINCIPAL!$H$200&lt;&gt;"",OR(L728=PRINCIPAL!$I$200,L728=PRINCIPAL!$I$200+PRINCIPAL!$I$200,L728=PRINCIPAL!$I$200+PRINCIPAL!$I$200+PRINCIPAL!$I$200)),0,IF(AND(PRINCIPAL!$H$200&lt;&gt;"",L728=PRINCIPAL!$J$200),VLOOKUP($AR$711,'Banco de Dados'!$B$4:$J$50,8,FALSE)*PRINCIPAL!$H$200*(1-(PRINCIPAL!$K$200/100)),IF(AND(PRINCIPAL!$H$200&lt;&gt;"",L728=PRINCIPAL!$L$200),VLOOKUP($AR$711,'Banco de Dados'!$B$4:$J$50,8,FALSE)*PRINCIPAL!$H$200*(1-(PRINCIPAL!$M$200/100)),IF(AND(PRINCIPAL!$H$200&lt;&gt;"",L728=PRINCIPAL!$N$200),VLOOKUP($AR$711,'Banco de Dados'!$B$4:$J$50,8,FALSE)*PRINCIPAL!$H$200*(1-(PRINCIPAL!$O$200/100)),IF(PRINCIPAL!$H$200&lt;&gt;"",VLOOKUP($AR$711,'Banco de Dados'!$B$4:$J$50,8,FALSE)*PRINCIPAL!$H$200,IF(OR(L728=PRINCIPAL!$I$200,L728=PRINCIPAL!$I$200+PRINCIPAL!$I$200,L728=PRINCIPAL!$I$200+PRINCIPAL!$I$200+PRINCIPAL!$I$200),0,IF(L728=PRINCIPAL!$J$200,VLOOKUP($AR$711,'Banco de Dados'!$B$4:$J$50,6,FALSE)*(1-(PRINCIPAL!$K$200/100)),IF(L728=PRINCIPAL!$L$200,VLOOKUP($AR$711,'Banco de Dados'!$B$4:$J$50,6,FALSE)*(1-(PRINCIPAL!$M$200/100)),IF(L728=PRINCIPAL!$N$200,VLOOKUP($AR$711,'Banco de Dados'!$B$4:$J$50,6,FALSE)*(1-(PRINCIPAL!$O$200/100)),VLOOKUP($AR$711,'Banco de Dados'!$B$4:$J$50,6,FALSE)))))))))),"")</f>
        <v/>
      </c>
      <c r="AR728" s="29" t="str">
        <f>IFERROR(AQ728*(IFERROR(VLOOKUP($AR$711,'Banco de Dados'!$B$4:$J$50,4,FALSE),"ERRO")),"")</f>
        <v/>
      </c>
      <c r="AS728" s="29" t="str">
        <f t="shared" si="496"/>
        <v/>
      </c>
      <c r="AT728" s="103" t="str">
        <f>IFERROR(AS728*(C728*(PRINCIPAL!$G$200/100))*0.47*(44/12),"")</f>
        <v/>
      </c>
      <c r="AU728" s="111" t="str">
        <f t="shared" si="497"/>
        <v/>
      </c>
      <c r="AV728" s="30" t="str">
        <f>IFERROR(IF(AND(PRINCIPAL!$H$201&lt;&gt;"",OR(L728=PRINCIPAL!$I$201,L728=PRINCIPAL!$I$201+PRINCIPAL!$I$201,L728=PRINCIPAL!$I$201+PRINCIPAL!$I$201+PRINCIPAL!$I$201)),0,IF(AND(PRINCIPAL!$H$201&lt;&gt;"",L728=PRINCIPAL!$J$201),VLOOKUP($AW$711,'Banco de Dados'!$B$4:$J$50,8,FALSE)*PRINCIPAL!$H$201*(1-(PRINCIPAL!$K$201/100)),IF(AND(PRINCIPAL!$H$201&lt;&gt;"",L728=PRINCIPAL!$L$201),VLOOKUP($AW$711,'Banco de Dados'!$B$4:$J$50,8,FALSE)*PRINCIPAL!$H$201*(1-(PRINCIPAL!$M$201/100)),IF(AND(PRINCIPAL!$H$201&lt;&gt;"",L728=PRINCIPAL!$N$201),VLOOKUP($AW$711,'Banco de Dados'!$B$4:$J$50,8,FALSE)*PRINCIPAL!$H$201*(1-(PRINCIPAL!$O$201/100)),IF(PRINCIPAL!$H$201&lt;&gt;"",VLOOKUP($AW$711,'Banco de Dados'!$B$4:$J$50,8,FALSE)*PRINCIPAL!$H$201,IF(OR(L728=PRINCIPAL!$I$201,L728=PRINCIPAL!$I$201+PRINCIPAL!$I$201,L728=PRINCIPAL!$I$201+PRINCIPAL!$I$201+PRINCIPAL!$I$201),0,IF(L728=PRINCIPAL!$J$201,VLOOKUP($AW$711,'Banco de Dados'!$B$4:$J$50,6,FALSE)*(1-(PRINCIPAL!$K$201/100)),IF(L728=PRINCIPAL!$L$201,VLOOKUP($AW$711,'Banco de Dados'!$B$4:$J$50,6,FALSE)*(1-(PRINCIPAL!$M$201/100)),IF(L728=PRINCIPAL!$N$201,VLOOKUP($AW$711,'Banco de Dados'!$B$4:$J$50,6,FALSE)*(1-(PRINCIPAL!$O$201/100)),VLOOKUP($AW$711,'Banco de Dados'!$B$4:$J$50,6,FALSE)))))))))),"")</f>
        <v/>
      </c>
      <c r="AW728" s="29" t="str">
        <f>IFERROR(AV728*(IFERROR(VLOOKUP($AW$711,'Banco de Dados'!$B$4:$J$50,4,FALSE),"ERRO")),"")</f>
        <v/>
      </c>
      <c r="AX728" s="29" t="str">
        <f t="shared" si="498"/>
        <v/>
      </c>
      <c r="AY728" s="103" t="str">
        <f>IFERROR(AX728*(C728*(PRINCIPAL!$G$201/100))*0.47*(44/12),"")</f>
        <v/>
      </c>
      <c r="AZ728" s="111" t="str">
        <f t="shared" si="503"/>
        <v/>
      </c>
      <c r="BA728" s="30" t="str">
        <f>IFERROR(IF(AND(PRINCIPAL!$H$192&lt;&gt;"",OR(L728=PRINCIPAL!$I$192,L728=PRINCIPAL!$I$192+PRINCIPAL!$I$192,L728=PRINCIPAL!$I$192+PRINCIPAL!$I$192+PRINCIPAL!$I$192)),0,IF(AND(PRINCIPAL!$H$192&lt;&gt;"",L728=PRINCIPAL!$J$192),VLOOKUP($BB$711,'Banco de Dados'!$B$4:$J$50,8,FALSE)*PRINCIPAL!$H$192*(1-(PRINCIPAL!$K$192/100)),IF(AND(PRINCIPAL!$H$192&lt;&gt;"",L728=PRINCIPAL!$L$192),VLOOKUP($BB$711,'Banco de Dados'!$B$4:$J$50,8,FALSE)*PRINCIPAL!$H$192*(1-(PRINCIPAL!$M$192/100)),IF(AND(PRINCIPAL!$H$192&lt;&gt;"",L728=PRINCIPAL!$N$192),VLOOKUP($BB$711,'Banco de Dados'!$B$4:$J$50,8,FALSE)*PRINCIPAL!$H$192*(1-(PRINCIPAL!$O$192/100)),IF(PRINCIPAL!$H$192&lt;&gt;"",VLOOKUP($BB$711,'Banco de Dados'!$B$4:$J$50,8,FALSE)*PRINCIPAL!$H$192,IF(OR(L728=PRINCIPAL!$I$192,L728=PRINCIPAL!$I$192+PRINCIPAL!$I$192,L728=PRINCIPAL!$I$192+PRINCIPAL!$I$192+PRINCIPAL!$I$192),0,IF(L728=PRINCIPAL!$J$192,VLOOKUP($BB$711,'Banco de Dados'!$B$4:$J$50,6,FALSE)*(1-(PRINCIPAL!$K$192/100)),IF(L728=PRINCIPAL!$L$192,VLOOKUP($BB$711,'Banco de Dados'!$B$4:$J$50,6,FALSE)*(1-(PRINCIPAL!$M$192/100)),IF(L728=PRINCIPAL!$N$192,VLOOKUP($BB$711,'Banco de Dados'!$B$4:$J$50,6,FALSE)*(1-(PRINCIPAL!$O$192/100)),VLOOKUP($BB$711,'Banco de Dados'!$B$4:$J$50,6,FALSE)))))))))),"")</f>
        <v/>
      </c>
      <c r="BB728" s="29" t="str">
        <f>IFERROR(BA728*(IFERROR(VLOOKUP($BB$711,'Banco de Dados'!$B$4:$J$50,4,FALSE),"ERRO")),"")</f>
        <v/>
      </c>
      <c r="BC728" s="29" t="str">
        <f t="shared" si="504"/>
        <v/>
      </c>
      <c r="BD728" s="103" t="str">
        <f>IFERROR(BC728*(C728*(PRINCIPAL!$G$192/100))*0.47*(44/12),"")</f>
        <v/>
      </c>
      <c r="BE728" s="111" t="str">
        <f t="shared" si="483"/>
        <v/>
      </c>
      <c r="BF728" s="30" t="str">
        <f>IFERROR(IF(AND(PRINCIPAL!$H$203&lt;&gt;"",OR(L728=PRINCIPAL!$I$203,L728=PRINCIPAL!$I$203+PRINCIPAL!$I$203,L728=PRINCIPAL!$I$203+PRINCIPAL!$I$203+PRINCIPAL!$I$203)),0,IF(AND(PRINCIPAL!$H$203&lt;&gt;"",L728=PRINCIPAL!$J$203),VLOOKUP($BG$711,'Banco de Dados'!$B$4:$J$50,8,FALSE)*PRINCIPAL!$H$203*(1-(PRINCIPAL!$K$203/100)),IF(AND(PRINCIPAL!$H$203&lt;&gt;"",L728=PRINCIPAL!$L$203),VLOOKUP($BG$711,'Banco de Dados'!$B$4:$J$50,8,FALSE)*PRINCIPAL!$H$203*(1-(PRINCIPAL!$M$203/100)),IF(AND(PRINCIPAL!$H$203&lt;&gt;"",L728=PRINCIPAL!$N$203),VLOOKUP($BG$711,'Banco de Dados'!$B$4:$J$50,8,FALSE)*PRINCIPAL!$H$203*(1-(PRINCIPAL!$O$203/100)),IF(PRINCIPAL!$H$203&lt;&gt;"",VLOOKUP($BG$711,'Banco de Dados'!$B$4:$J$50,8,FALSE)*PRINCIPAL!$H$203,IF(OR(L728=PRINCIPAL!$I$203,L728=PRINCIPAL!$I$203+PRINCIPAL!$I$203,L728=PRINCIPAL!$I$203+PRINCIPAL!$I$203+PRINCIPAL!$I$203),0,IF(L728=PRINCIPAL!$J$203,VLOOKUP($BG$711,'Banco de Dados'!$B$4:$J$50,6,FALSE)*(1-(PRINCIPAL!$K$203/100)),IF(L728=PRINCIPAL!$L$203,VLOOKUP($BG$711,'Banco de Dados'!$B$4:$J$50,6,FALSE)*(1-(PRINCIPAL!$M$203/100)),IF(L728=PRINCIPAL!$N$203,VLOOKUP($BG$711,'Banco de Dados'!$B$4:$J$50,6,FALSE)*(1-(PRINCIPAL!$O$203/100)),VLOOKUP($BG$711,'Banco de Dados'!$B$4:$J$50,6,FALSE)))))))))),"")</f>
        <v/>
      </c>
      <c r="BG728" s="29" t="str">
        <f>IFERROR(BF728*(IFERROR(VLOOKUP($BG$711,'Banco de Dados'!$B$4:$J$50,4,FALSE),"ERRO")),"")</f>
        <v/>
      </c>
      <c r="BH728" s="29" t="str">
        <f t="shared" si="499"/>
        <v/>
      </c>
      <c r="BI728" s="103" t="str">
        <f>IFERROR(BH728*(C728*(PRINCIPAL!$G$203/100))*0.47*(44/12),"")</f>
        <v/>
      </c>
      <c r="BJ728" s="102" t="str">
        <f t="shared" si="484"/>
        <v/>
      </c>
    </row>
    <row r="729" spans="2:62" ht="12.75" customHeight="1" x14ac:dyDescent="0.3">
      <c r="B729" s="326">
        <f t="shared" si="485"/>
        <v>2036</v>
      </c>
      <c r="C729" s="340"/>
      <c r="D729" s="1"/>
      <c r="E729" s="116">
        <v>16</v>
      </c>
      <c r="F729" s="24" t="str">
        <f>IFERROR(VLOOKUP($G$711,'Banco de Dados'!$B$4:$J$50,6,FALSE),"")</f>
        <v/>
      </c>
      <c r="G729" s="25" t="str">
        <f>IFERROR(F729*(IFERROR(VLOOKUP($G$711,'Banco de Dados'!$B$4:$J$50,4,FALSE),"ERRO")),"")</f>
        <v/>
      </c>
      <c r="H729" s="25" t="str">
        <f t="shared" si="486"/>
        <v/>
      </c>
      <c r="I729" s="103" t="str">
        <f t="shared" si="487"/>
        <v/>
      </c>
      <c r="J729" s="117" t="str">
        <f t="shared" si="488"/>
        <v/>
      </c>
      <c r="K729" s="1"/>
      <c r="L729" s="91">
        <v>16</v>
      </c>
      <c r="M729" s="24" t="str">
        <f>IFERROR(IF(AND(PRINCIPAL!$H$194&lt;&gt;"",OR(L729=PRINCIPAL!$I$194,L729=PRINCIPAL!$I$194+PRINCIPAL!$I$194,L729=PRINCIPAL!$I$194+PRINCIPAL!$I$194+PRINCIPAL!$I$194)),0,IF(AND(PRINCIPAL!$H$194&lt;&gt;"",L729=PRINCIPAL!$J$194),VLOOKUP($N$711,'Banco de Dados'!$B$4:$J$50,8,FALSE)*PRINCIPAL!$H$194*(1-(PRINCIPAL!$K$194/100)),IF(AND(PRINCIPAL!$H$194&lt;&gt;"",L729=PRINCIPAL!$L$194),VLOOKUP($N$711,'Banco de Dados'!$B$4:$J$50,8,FALSE)*PRINCIPAL!$H$194*(1-(PRINCIPAL!$M$194/100)),IF(AND(PRINCIPAL!$H$194&lt;&gt;"",L729=PRINCIPAL!$N$194),VLOOKUP($N$711,'Banco de Dados'!$B$4:$J$50,8,FALSE)*PRINCIPAL!$H$194*(1-(PRINCIPAL!$O$194/100)),IF(PRINCIPAL!$H$194&lt;&gt;"",VLOOKUP($N$711,'Banco de Dados'!$B$4:$J$50,8,FALSE)*PRINCIPAL!$H$194,IF(OR(L729=PRINCIPAL!$I$194,L729=PRINCIPAL!$I$194+PRINCIPAL!$I$194,L729=PRINCIPAL!$I$194+PRINCIPAL!$I$194+PRINCIPAL!$I$194),0,IF(L729=PRINCIPAL!$J$194,VLOOKUP($N$711,'Banco de Dados'!$B$4:$J$50,6,FALSE)*(1-(PRINCIPAL!$K$194/100)),IF(L729=PRINCIPAL!$L$194,VLOOKUP($N$711,'Banco de Dados'!$B$4:$J$50,6,FALSE)*(1-(PRINCIPAL!$M$194/100)),IF(L729=PRINCIPAL!$N$194,VLOOKUP($N$711,'Banco de Dados'!$B$4:$J$50,6,FALSE)*(1-(PRINCIPAL!$O$194/100)),VLOOKUP($N$711,'Banco de Dados'!$B$4:$J$50,6,FALSE)))))))))),"")</f>
        <v/>
      </c>
      <c r="N729" s="25" t="str">
        <f>IFERROR(M729*(IFERROR(VLOOKUP($N$711,'Banco de Dados'!$B$4:$J$50,4,FALSE),"ERRO")),"")</f>
        <v/>
      </c>
      <c r="O729" s="25" t="str">
        <f t="shared" si="489"/>
        <v/>
      </c>
      <c r="P729" s="103" t="str">
        <f>IFERROR(O729*(C729*(PRINCIPAL!$G$194/100))*0.47*(44/12),"")</f>
        <v/>
      </c>
      <c r="Q729" s="107" t="str">
        <f t="shared" si="505"/>
        <v/>
      </c>
      <c r="R729" s="29" t="str">
        <f>IFERROR(IF(AND(PRINCIPAL!$H$195&lt;&gt;"",OR(L729=PRINCIPAL!$I$195,L729=PRINCIPAL!$I$195+PRINCIPAL!$I$195,L729=PRINCIPAL!$I$195+PRINCIPAL!$I$195+PRINCIPAL!$I$195)),0,IF(AND(PRINCIPAL!$H$195&lt;&gt;"",L729=PRINCIPAL!$J$195),VLOOKUP($S$711,'Banco de Dados'!$B$4:$J$50,8,FALSE)*PRINCIPAL!$H$195*(1-(PRINCIPAL!$K$195/100)),IF(AND(PRINCIPAL!$H$195&lt;&gt;"",L729=PRINCIPAL!$L$195),VLOOKUP($S$711,'Banco de Dados'!$B$4:$J$50,8,FALSE)*PRINCIPAL!$H$195*(1-(PRINCIPAL!$M$195/100)),IF(AND(PRINCIPAL!$H$195&lt;&gt;"",L729=PRINCIPAL!$N$195),VLOOKUP($S$711,'Banco de Dados'!$B$4:$J$50,8,FALSE)*PRINCIPAL!$H$195*(1-(PRINCIPAL!$O$195/100)),IF(PRINCIPAL!$H$195&lt;&gt;"",VLOOKUP($S$711,'Banco de Dados'!$B$4:$J$50,8,FALSE)*PRINCIPAL!$H$195,IF(OR(L729=PRINCIPAL!$I$195,L729=PRINCIPAL!$I$195+PRINCIPAL!$I$195,L729=PRINCIPAL!$I$195+PRINCIPAL!$I$195+PRINCIPAL!$I$195),0,IF(L729=PRINCIPAL!$J$195,VLOOKUP($S$711,'Banco de Dados'!$B$4:$J$50,6,FALSE)*(1-(PRINCIPAL!$K$195/100)),IF(L729=PRINCIPAL!$L$195,VLOOKUP($S$711,'Banco de Dados'!$B$4:$J$50,6,FALSE)*(1-(PRINCIPAL!$M$195/100)),IF(L729=PRINCIPAL!$N$195,VLOOKUP($S$711,'Banco de Dados'!$B$4:$J$50,6,FALSE)*(1-(PRINCIPAL!$O$195/100)),VLOOKUP($S$711,'Banco de Dados'!$B$4:$J$50,6,FALSE)))))))))),"")</f>
        <v/>
      </c>
      <c r="S729" s="29" t="str">
        <f>IFERROR(R729*(IFERROR(VLOOKUP($S$711,'Banco de Dados'!$B$4:$J$50,4,FALSE),"ERRO")),"")</f>
        <v/>
      </c>
      <c r="T729" s="29" t="str">
        <f t="shared" si="506"/>
        <v/>
      </c>
      <c r="U729" s="103" t="str">
        <f>IFERROR(T729*(C729*(PRINCIPAL!$G$195/100))*0.47*(44/12),"")</f>
        <v/>
      </c>
      <c r="V729" s="103" t="str">
        <f t="shared" si="482"/>
        <v/>
      </c>
      <c r="W729" s="30" t="str">
        <f>IFERROR(IF(AND(PRINCIPAL!$H$196&lt;&gt;"",OR(L729=PRINCIPAL!$I$196,L729=PRINCIPAL!$I$196+PRINCIPAL!$I$196,L729=PRINCIPAL!$I$196+PRINCIPAL!$I$196+PRINCIPAL!$I$196)),0,IF(AND(PRINCIPAL!$H$196&lt;&gt;"",L729=PRINCIPAL!$J$196),VLOOKUP($X$711,'Banco de Dados'!$B$4:$J$50,8,FALSE)*PRINCIPAL!$H$196*(1-(PRINCIPAL!$K$196/100)),IF(AND(PRINCIPAL!$H$196&lt;&gt;"",L729=PRINCIPAL!$L$196),VLOOKUP($X$711,'Banco de Dados'!$B$4:$J$50,8,FALSE)*PRINCIPAL!$H$196*(1-(PRINCIPAL!$M$196/100)),IF(AND(PRINCIPAL!$H$196&lt;&gt;"",L729=PRINCIPAL!$N$196),VLOOKUP($X$711,'Banco de Dados'!$B$4:$J$50,8,FALSE)*PRINCIPAL!$H$196*(1-(PRINCIPAL!$O$196/100)),IF(PRINCIPAL!$H$196&lt;&gt;"",VLOOKUP($X$711,'Banco de Dados'!$B$4:$J$50,8,FALSE)*PRINCIPAL!$H$196,IF(OR(L729=PRINCIPAL!$I$196,L729=PRINCIPAL!$I$196+PRINCIPAL!$I$196,L729=PRINCIPAL!$I$196+PRINCIPAL!$I$196+PRINCIPAL!$I$196),0,IF(L729=PRINCIPAL!$J$196,VLOOKUP($X$711,'Banco de Dados'!$B$4:$J$50,6,FALSE)*(1-(PRINCIPAL!$K$196/100)),IF(L729=PRINCIPAL!$L$196,VLOOKUP($X$711,'Banco de Dados'!$B$4:$J$50,6,FALSE)*(1-(PRINCIPAL!$M$196/100)),IF(L729=PRINCIPAL!$N$196,VLOOKUP($X$711,'Banco de Dados'!$B$4:$J$50,6,FALSE)*(1-(PRINCIPAL!$O$196/100)),VLOOKUP($X$711,'Banco de Dados'!$B$4:$J$50,6,FALSE)))))))))),"")</f>
        <v/>
      </c>
      <c r="X729" s="29" t="str">
        <f>IFERROR(W729*(IFERROR(VLOOKUP($X$711,'Banco de Dados'!$B$4:$J$50,4,FALSE),"ERRO")),"")</f>
        <v/>
      </c>
      <c r="Y729" s="29" t="str">
        <f t="shared" si="500"/>
        <v/>
      </c>
      <c r="Z729" s="103" t="str">
        <f>IFERROR(Y729*(C729*(PRINCIPAL!$G$196/100))*0.47*(44/12),"")</f>
        <v/>
      </c>
      <c r="AA729" s="111" t="str">
        <f t="shared" si="501"/>
        <v/>
      </c>
      <c r="AB729" s="30" t="str">
        <f>IFERROR(IF(AND(PRINCIPAL!$H$197&lt;&gt;"",OR(L729=PRINCIPAL!$I$197,L729=PRINCIPAL!$I$197+PRINCIPAL!$I$197,L729=PRINCIPAL!$I$197+PRINCIPAL!$I$197+PRINCIPAL!$I$197)),0,IF(AND(PRINCIPAL!$H$197&lt;&gt;"",L729=PRINCIPAL!$J$197),VLOOKUP($AC$711,'Banco de Dados'!$B$4:$J$50,8,FALSE)*PRINCIPAL!$H$197*(1-(PRINCIPAL!$K$197/100)),IF(AND(PRINCIPAL!$H$197&lt;&gt;"",L729=PRINCIPAL!$L$197),VLOOKUP($AC$711,'Banco de Dados'!$B$4:$J$50,8,FALSE)*PRINCIPAL!$H$197*(1-(PRINCIPAL!$M$197/100)),IF(AND(PRINCIPAL!$H$197&lt;&gt;"",L729=PRINCIPAL!$N$197),VLOOKUP($AC$711,'Banco de Dados'!$B$4:$J$50,8,FALSE)*PRINCIPAL!$H$197*(1-(PRINCIPAL!$O$197/100)),IF(PRINCIPAL!$H$197&lt;&gt;"",VLOOKUP($AC$711,'Banco de Dados'!$B$4:$J$50,8,FALSE)*PRINCIPAL!$H$197,IF(OR(L729=PRINCIPAL!$I$197,L729=PRINCIPAL!$I$197+PRINCIPAL!$I$197,L729=PRINCIPAL!$I$197+PRINCIPAL!$I$197+PRINCIPAL!$I$197),0,IF(L729=PRINCIPAL!$J$197,VLOOKUP($AC$711,'Banco de Dados'!$B$4:$J$50,6,FALSE)*(1-(PRINCIPAL!$K$197/100)),IF(L729=PRINCIPAL!$L$197,VLOOKUP($AC$711,'Banco de Dados'!$B$4:$J$50,6,FALSE)*(1-(PRINCIPAL!$M$197/100)),IF(L729=PRINCIPAL!$N$197,VLOOKUP($AC$711,'Banco de Dados'!$B$4:$J$50,6,FALSE)*(1-(PRINCIPAL!$O$197/100)),VLOOKUP($AC$711,'Banco de Dados'!$B$4:$J$50,6,FALSE)))))))))),"")</f>
        <v/>
      </c>
      <c r="AC729" s="29" t="str">
        <f>IFERROR(AB729*(IFERROR(VLOOKUP($AC$711,'Banco de Dados'!$B$4:$J$50,4,FALSE),"ERRO")),"")</f>
        <v/>
      </c>
      <c r="AD729" s="29" t="str">
        <f t="shared" si="491"/>
        <v/>
      </c>
      <c r="AE729" s="103" t="str">
        <f>IFERROR(AD729*(C729*(PRINCIPAL!$G$197/100))*0.47*(44/12),"")</f>
        <v/>
      </c>
      <c r="AF729" s="111" t="str">
        <f t="shared" si="492"/>
        <v/>
      </c>
      <c r="AG729" s="30" t="str">
        <f>IFERROR(IF(AND(PRINCIPAL!$H$198&lt;&gt;"",OR(L729=PRINCIPAL!$I$198,L729=PRINCIPAL!$I$198+PRINCIPAL!$I$198,L729=PRINCIPAL!$I$198+PRINCIPAL!$I$198+PRINCIPAL!$I$198)),0,IF(AND(PRINCIPAL!$H$198&lt;&gt;"",L729=PRINCIPAL!$J$198),VLOOKUP($AH$711,'Banco de Dados'!$B$4:$J$50,8,FALSE)*PRINCIPAL!$H$198*(1-(PRINCIPAL!$K$198/100)),IF(AND(PRINCIPAL!$H$198&lt;&gt;"",L729=PRINCIPAL!$L$198),VLOOKUP($AH$711,'Banco de Dados'!$B$4:$J$50,8,FALSE)*PRINCIPAL!$H$198*(1-(PRINCIPAL!$M$198/100)),IF(AND(PRINCIPAL!$H$198&lt;&gt;"",L729=PRINCIPAL!$N$198),VLOOKUP($AH$711,'Banco de Dados'!$B$4:$J$50,8,FALSE)*PRINCIPAL!$H$198*(1-(PRINCIPAL!$O$198/100)),IF(PRINCIPAL!$H$198&lt;&gt;"",VLOOKUP($AH$711,'Banco de Dados'!$B$4:$J$50,8,FALSE)*PRINCIPAL!$H$198,IF(OR(L729=PRINCIPAL!$I$198,L729=PRINCIPAL!$I$198+PRINCIPAL!$I$198,L729=PRINCIPAL!$I$198+PRINCIPAL!$I$198+PRINCIPAL!$I$198),0,IF(L729=PRINCIPAL!$J$198,VLOOKUP($AH$711,'Banco de Dados'!$B$4:$J$50,6,FALSE)*(1-(PRINCIPAL!$K$198/100)),IF(L729=PRINCIPAL!$L$198,VLOOKUP($AH$711,'Banco de Dados'!$B$4:$J$50,6,FALSE)*(1-(PRINCIPAL!$M$198/100)),IF(L729=PRINCIPAL!$N$198,VLOOKUP($AH$711,'Banco de Dados'!$B$4:$J$50,6,FALSE)*(1-(PRINCIPAL!$O$198/100)),VLOOKUP($AH$711,'Banco de Dados'!$B$4:$J$50,6,FALSE)))))))))),"")</f>
        <v/>
      </c>
      <c r="AH729" s="29" t="str">
        <f>IFERROR(AG729*(IFERROR(VLOOKUP($AH$711,'Banco de Dados'!$B$4:$J$50,4,FALSE),"ERRO")),"")</f>
        <v/>
      </c>
      <c r="AI729" s="29" t="str">
        <f t="shared" si="493"/>
        <v/>
      </c>
      <c r="AJ729" s="103" t="str">
        <f>IFERROR(AI729*(C729*(PRINCIPAL!$G$198/100))*0.47*(44/12),"")</f>
        <v/>
      </c>
      <c r="AK729" s="111" t="str">
        <f t="shared" si="502"/>
        <v/>
      </c>
      <c r="AL729" s="30" t="str">
        <f>IFERROR(IF(AND(PRINCIPAL!$H$199&lt;&gt;"",OR(L729=PRINCIPAL!$I$199,L729=PRINCIPAL!$I$199+PRINCIPAL!$I$199,L729=PRINCIPAL!$I$199+PRINCIPAL!$I$199+PRINCIPAL!$I$199)),0,IF(AND(PRINCIPAL!$H$199&lt;&gt;"",L729=PRINCIPAL!$J$199),VLOOKUP($AM$711,'Banco de Dados'!$B$4:$J$50,8,FALSE)*PRINCIPAL!$H$199*(1-(PRINCIPAL!$K$199/100)),IF(AND(PRINCIPAL!$H$199&lt;&gt;"",L729=PRINCIPAL!$L$199),VLOOKUP($AM$711,'Banco de Dados'!$B$4:$J$50,8,FALSE)*PRINCIPAL!$H$199*(1-(PRINCIPAL!$M$199/100)),IF(AND(PRINCIPAL!$H$199&lt;&gt;"",L729=PRINCIPAL!$N$199),VLOOKUP($AM$711,'Banco de Dados'!$B$4:$J$50,8,FALSE)*PRINCIPAL!$H$199*(1-(PRINCIPAL!$O$199/100)),IF(PRINCIPAL!$H$199&lt;&gt;"",VLOOKUP($AM$711,'Banco de Dados'!$B$4:$J$50,8,FALSE)*PRINCIPAL!$H$199,IF(OR(L729=PRINCIPAL!$I$199,L729=PRINCIPAL!$I$199+PRINCIPAL!$I$199,L729=PRINCIPAL!$I$199+PRINCIPAL!$I$199+PRINCIPAL!$I$199),0,IF(L729=PRINCIPAL!$J$199,VLOOKUP($AM$711,'Banco de Dados'!$B$4:$J$50,6,FALSE)*(1-(PRINCIPAL!$K$199/100)),IF(L729=PRINCIPAL!$L$199,VLOOKUP($AM$711,'Banco de Dados'!$B$4:$J$50,6,FALSE)*(1-(PRINCIPAL!$M$199/100)),IF(L729=PRINCIPAL!$N$199,VLOOKUP($AM$711,'Banco de Dados'!$B$4:$J$50,6,FALSE)*(1-(PRINCIPAL!$O$199/100)),VLOOKUP($AM$711,'Banco de Dados'!$B$4:$J$50,6,FALSE)))))))))),"")</f>
        <v/>
      </c>
      <c r="AM729" s="29" t="str">
        <f>IFERROR(AL729*(IFERROR(VLOOKUP($AM$711,'Banco de Dados'!$B$4:$J$50,4,FALSE),"ERRO")),"")</f>
        <v/>
      </c>
      <c r="AN729" s="29" t="str">
        <f t="shared" si="494"/>
        <v/>
      </c>
      <c r="AO729" s="103" t="str">
        <f>IFERROR(AN729*(C729*(PRINCIPAL!$G$199/100))*0.47*(44/12),"")</f>
        <v/>
      </c>
      <c r="AP729" s="111" t="str">
        <f t="shared" si="495"/>
        <v/>
      </c>
      <c r="AQ729" s="30" t="str">
        <f>IFERROR(IF(AND(PRINCIPAL!$H$200&lt;&gt;"",OR(L729=PRINCIPAL!$I$200,L729=PRINCIPAL!$I$200+PRINCIPAL!$I$200,L729=PRINCIPAL!$I$200+PRINCIPAL!$I$200+PRINCIPAL!$I$200)),0,IF(AND(PRINCIPAL!$H$200&lt;&gt;"",L729=PRINCIPAL!$J$200),VLOOKUP($AR$711,'Banco de Dados'!$B$4:$J$50,8,FALSE)*PRINCIPAL!$H$200*(1-(PRINCIPAL!$K$200/100)),IF(AND(PRINCIPAL!$H$200&lt;&gt;"",L729=PRINCIPAL!$L$200),VLOOKUP($AR$711,'Banco de Dados'!$B$4:$J$50,8,FALSE)*PRINCIPAL!$H$200*(1-(PRINCIPAL!$M$200/100)),IF(AND(PRINCIPAL!$H$200&lt;&gt;"",L729=PRINCIPAL!$N$200),VLOOKUP($AR$711,'Banco de Dados'!$B$4:$J$50,8,FALSE)*PRINCIPAL!$H$200*(1-(PRINCIPAL!$O$200/100)),IF(PRINCIPAL!$H$200&lt;&gt;"",VLOOKUP($AR$711,'Banco de Dados'!$B$4:$J$50,8,FALSE)*PRINCIPAL!$H$200,IF(OR(L729=PRINCIPAL!$I$200,L729=PRINCIPAL!$I$200+PRINCIPAL!$I$200,L729=PRINCIPAL!$I$200+PRINCIPAL!$I$200+PRINCIPAL!$I$200),0,IF(L729=PRINCIPAL!$J$200,VLOOKUP($AR$711,'Banco de Dados'!$B$4:$J$50,6,FALSE)*(1-(PRINCIPAL!$K$200/100)),IF(L729=PRINCIPAL!$L$200,VLOOKUP($AR$711,'Banco de Dados'!$B$4:$J$50,6,FALSE)*(1-(PRINCIPAL!$M$200/100)),IF(L729=PRINCIPAL!$N$200,VLOOKUP($AR$711,'Banco de Dados'!$B$4:$J$50,6,FALSE)*(1-(PRINCIPAL!$O$200/100)),VLOOKUP($AR$711,'Banco de Dados'!$B$4:$J$50,6,FALSE)))))))))),"")</f>
        <v/>
      </c>
      <c r="AR729" s="29" t="str">
        <f>IFERROR(AQ729*(IFERROR(VLOOKUP($AR$711,'Banco de Dados'!$B$4:$J$50,4,FALSE),"ERRO")),"")</f>
        <v/>
      </c>
      <c r="AS729" s="29" t="str">
        <f t="shared" si="496"/>
        <v/>
      </c>
      <c r="AT729" s="103" t="str">
        <f>IFERROR(AS729*(C729*(PRINCIPAL!$G$200/100))*0.47*(44/12),"")</f>
        <v/>
      </c>
      <c r="AU729" s="111" t="str">
        <f t="shared" si="497"/>
        <v/>
      </c>
      <c r="AV729" s="30" t="str">
        <f>IFERROR(IF(AND(PRINCIPAL!$H$201&lt;&gt;"",OR(L729=PRINCIPAL!$I$201,L729=PRINCIPAL!$I$201+PRINCIPAL!$I$201,L729=PRINCIPAL!$I$201+PRINCIPAL!$I$201+PRINCIPAL!$I$201)),0,IF(AND(PRINCIPAL!$H$201&lt;&gt;"",L729=PRINCIPAL!$J$201),VLOOKUP($AW$711,'Banco de Dados'!$B$4:$J$50,8,FALSE)*PRINCIPAL!$H$201*(1-(PRINCIPAL!$K$201/100)),IF(AND(PRINCIPAL!$H$201&lt;&gt;"",L729=PRINCIPAL!$L$201),VLOOKUP($AW$711,'Banco de Dados'!$B$4:$J$50,8,FALSE)*PRINCIPAL!$H$201*(1-(PRINCIPAL!$M$201/100)),IF(AND(PRINCIPAL!$H$201&lt;&gt;"",L729=PRINCIPAL!$N$201),VLOOKUP($AW$711,'Banco de Dados'!$B$4:$J$50,8,FALSE)*PRINCIPAL!$H$201*(1-(PRINCIPAL!$O$201/100)),IF(PRINCIPAL!$H$201&lt;&gt;"",VLOOKUP($AW$711,'Banco de Dados'!$B$4:$J$50,8,FALSE)*PRINCIPAL!$H$201,IF(OR(L729=PRINCIPAL!$I$201,L729=PRINCIPAL!$I$201+PRINCIPAL!$I$201,L729=PRINCIPAL!$I$201+PRINCIPAL!$I$201+PRINCIPAL!$I$201),0,IF(L729=PRINCIPAL!$J$201,VLOOKUP($AW$711,'Banco de Dados'!$B$4:$J$50,6,FALSE)*(1-(PRINCIPAL!$K$201/100)),IF(L729=PRINCIPAL!$L$201,VLOOKUP($AW$711,'Banco de Dados'!$B$4:$J$50,6,FALSE)*(1-(PRINCIPAL!$M$201/100)),IF(L729=PRINCIPAL!$N$201,VLOOKUP($AW$711,'Banco de Dados'!$B$4:$J$50,6,FALSE)*(1-(PRINCIPAL!$O$201/100)),VLOOKUP($AW$711,'Banco de Dados'!$B$4:$J$50,6,FALSE)))))))))),"")</f>
        <v/>
      </c>
      <c r="AW729" s="29" t="str">
        <f>IFERROR(AV729*(IFERROR(VLOOKUP($AW$711,'Banco de Dados'!$B$4:$J$50,4,FALSE),"ERRO")),"")</f>
        <v/>
      </c>
      <c r="AX729" s="29" t="str">
        <f t="shared" si="498"/>
        <v/>
      </c>
      <c r="AY729" s="103" t="str">
        <f>IFERROR(AX729*(C729*(PRINCIPAL!$G$201/100))*0.47*(44/12),"")</f>
        <v/>
      </c>
      <c r="AZ729" s="111" t="str">
        <f t="shared" si="503"/>
        <v/>
      </c>
      <c r="BA729" s="30" t="str">
        <f>IFERROR(IF(AND(PRINCIPAL!$H$192&lt;&gt;"",OR(L729=PRINCIPAL!$I$192,L729=PRINCIPAL!$I$192+PRINCIPAL!$I$192,L729=PRINCIPAL!$I$192+PRINCIPAL!$I$192+PRINCIPAL!$I$192)),0,IF(AND(PRINCIPAL!$H$192&lt;&gt;"",L729=PRINCIPAL!$J$192),VLOOKUP($BB$711,'Banco de Dados'!$B$4:$J$50,8,FALSE)*PRINCIPAL!$H$192*(1-(PRINCIPAL!$K$192/100)),IF(AND(PRINCIPAL!$H$192&lt;&gt;"",L729=PRINCIPAL!$L$192),VLOOKUP($BB$711,'Banco de Dados'!$B$4:$J$50,8,FALSE)*PRINCIPAL!$H$192*(1-(PRINCIPAL!$M$192/100)),IF(AND(PRINCIPAL!$H$192&lt;&gt;"",L729=PRINCIPAL!$N$192),VLOOKUP($BB$711,'Banco de Dados'!$B$4:$J$50,8,FALSE)*PRINCIPAL!$H$192*(1-(PRINCIPAL!$O$192/100)),IF(PRINCIPAL!$H$192&lt;&gt;"",VLOOKUP($BB$711,'Banco de Dados'!$B$4:$J$50,8,FALSE)*PRINCIPAL!$H$192,IF(OR(L729=PRINCIPAL!$I$192,L729=PRINCIPAL!$I$192+PRINCIPAL!$I$192,L729=PRINCIPAL!$I$192+PRINCIPAL!$I$192+PRINCIPAL!$I$192),0,IF(L729=PRINCIPAL!$J$192,VLOOKUP($BB$711,'Banco de Dados'!$B$4:$J$50,6,FALSE)*(1-(PRINCIPAL!$K$192/100)),IF(L729=PRINCIPAL!$L$192,VLOOKUP($BB$711,'Banco de Dados'!$B$4:$J$50,6,FALSE)*(1-(PRINCIPAL!$M$192/100)),IF(L729=PRINCIPAL!$N$192,VLOOKUP($BB$711,'Banco de Dados'!$B$4:$J$50,6,FALSE)*(1-(PRINCIPAL!$O$192/100)),VLOOKUP($BB$711,'Banco de Dados'!$B$4:$J$50,6,FALSE)))))))))),"")</f>
        <v/>
      </c>
      <c r="BB729" s="29" t="str">
        <f>IFERROR(BA729*(IFERROR(VLOOKUP($BB$711,'Banco de Dados'!$B$4:$J$50,4,FALSE),"ERRO")),"")</f>
        <v/>
      </c>
      <c r="BC729" s="29" t="str">
        <f t="shared" si="504"/>
        <v/>
      </c>
      <c r="BD729" s="103" t="str">
        <f>IFERROR(BC729*(C729*(PRINCIPAL!$G$192/100))*0.47*(44/12),"")</f>
        <v/>
      </c>
      <c r="BE729" s="111" t="str">
        <f t="shared" si="483"/>
        <v/>
      </c>
      <c r="BF729" s="30" t="str">
        <f>IFERROR(IF(AND(PRINCIPAL!$H$203&lt;&gt;"",OR(L729=PRINCIPAL!$I$203,L729=PRINCIPAL!$I$203+PRINCIPAL!$I$203,L729=PRINCIPAL!$I$203+PRINCIPAL!$I$203+PRINCIPAL!$I$203)),0,IF(AND(PRINCIPAL!$H$203&lt;&gt;"",L729=PRINCIPAL!$J$203),VLOOKUP($BG$711,'Banco de Dados'!$B$4:$J$50,8,FALSE)*PRINCIPAL!$H$203*(1-(PRINCIPAL!$K$203/100)),IF(AND(PRINCIPAL!$H$203&lt;&gt;"",L729=PRINCIPAL!$L$203),VLOOKUP($BG$711,'Banco de Dados'!$B$4:$J$50,8,FALSE)*PRINCIPAL!$H$203*(1-(PRINCIPAL!$M$203/100)),IF(AND(PRINCIPAL!$H$203&lt;&gt;"",L729=PRINCIPAL!$N$203),VLOOKUP($BG$711,'Banco de Dados'!$B$4:$J$50,8,FALSE)*PRINCIPAL!$H$203*(1-(PRINCIPAL!$O$203/100)),IF(PRINCIPAL!$H$203&lt;&gt;"",VLOOKUP($BG$711,'Banco de Dados'!$B$4:$J$50,8,FALSE)*PRINCIPAL!$H$203,IF(OR(L729=PRINCIPAL!$I$203,L729=PRINCIPAL!$I$203+PRINCIPAL!$I$203,L729=PRINCIPAL!$I$203+PRINCIPAL!$I$203+PRINCIPAL!$I$203),0,IF(L729=PRINCIPAL!$J$203,VLOOKUP($BG$711,'Banco de Dados'!$B$4:$J$50,6,FALSE)*(1-(PRINCIPAL!$K$203/100)),IF(L729=PRINCIPAL!$L$203,VLOOKUP($BG$711,'Banco de Dados'!$B$4:$J$50,6,FALSE)*(1-(PRINCIPAL!$M$203/100)),IF(L729=PRINCIPAL!$N$203,VLOOKUP($BG$711,'Banco de Dados'!$B$4:$J$50,6,FALSE)*(1-(PRINCIPAL!$O$203/100)),VLOOKUP($BG$711,'Banco de Dados'!$B$4:$J$50,6,FALSE)))))))))),"")</f>
        <v/>
      </c>
      <c r="BG729" s="29" t="str">
        <f>IFERROR(BF729*(IFERROR(VLOOKUP($BG$711,'Banco de Dados'!$B$4:$J$50,4,FALSE),"ERRO")),"")</f>
        <v/>
      </c>
      <c r="BH729" s="29" t="str">
        <f t="shared" si="499"/>
        <v/>
      </c>
      <c r="BI729" s="103" t="str">
        <f>IFERROR(BH729*(C729*(PRINCIPAL!$G$203/100))*0.47*(44/12),"")</f>
        <v/>
      </c>
      <c r="BJ729" s="102" t="str">
        <f t="shared" si="484"/>
        <v/>
      </c>
    </row>
    <row r="730" spans="2:62" ht="12.75" customHeight="1" x14ac:dyDescent="0.3">
      <c r="B730" s="326">
        <f t="shared" si="485"/>
        <v>2037</v>
      </c>
      <c r="C730" s="340"/>
      <c r="D730" s="1"/>
      <c r="E730" s="116">
        <v>17</v>
      </c>
      <c r="F730" s="24" t="str">
        <f>IFERROR(VLOOKUP($G$711,'Banco de Dados'!$B$4:$J$50,6,FALSE),"")</f>
        <v/>
      </c>
      <c r="G730" s="25" t="str">
        <f>IFERROR(F730*(IFERROR(VLOOKUP($G$711,'Banco de Dados'!$B$4:$J$50,4,FALSE),"ERRO")),"")</f>
        <v/>
      </c>
      <c r="H730" s="25" t="str">
        <f t="shared" si="486"/>
        <v/>
      </c>
      <c r="I730" s="103" t="str">
        <f t="shared" si="487"/>
        <v/>
      </c>
      <c r="J730" s="117" t="str">
        <f t="shared" si="488"/>
        <v/>
      </c>
      <c r="K730" s="1"/>
      <c r="L730" s="91">
        <v>17</v>
      </c>
      <c r="M730" s="24" t="str">
        <f>IFERROR(IF(AND(PRINCIPAL!$H$194&lt;&gt;"",OR(L730=PRINCIPAL!$I$194,L730=PRINCIPAL!$I$194+PRINCIPAL!$I$194,L730=PRINCIPAL!$I$194+PRINCIPAL!$I$194+PRINCIPAL!$I$194)),0,IF(AND(PRINCIPAL!$H$194&lt;&gt;"",L730=PRINCIPAL!$J$194),VLOOKUP($N$711,'Banco de Dados'!$B$4:$J$50,8,FALSE)*PRINCIPAL!$H$194*(1-(PRINCIPAL!$K$194/100)),IF(AND(PRINCIPAL!$H$194&lt;&gt;"",L730=PRINCIPAL!$L$194),VLOOKUP($N$711,'Banco de Dados'!$B$4:$J$50,8,FALSE)*PRINCIPAL!$H$194*(1-(PRINCIPAL!$M$194/100)),IF(AND(PRINCIPAL!$H$194&lt;&gt;"",L730=PRINCIPAL!$N$194),VLOOKUP($N$711,'Banco de Dados'!$B$4:$J$50,8,FALSE)*PRINCIPAL!$H$194*(1-(PRINCIPAL!$O$194/100)),IF(PRINCIPAL!$H$194&lt;&gt;"",VLOOKUP($N$711,'Banco de Dados'!$B$4:$J$50,8,FALSE)*PRINCIPAL!$H$194,IF(OR(L730=PRINCIPAL!$I$194,L730=PRINCIPAL!$I$194+PRINCIPAL!$I$194,L730=PRINCIPAL!$I$194+PRINCIPAL!$I$194+PRINCIPAL!$I$194),0,IF(L730=PRINCIPAL!$J$194,VLOOKUP($N$711,'Banco de Dados'!$B$4:$J$50,6,FALSE)*(1-(PRINCIPAL!$K$194/100)),IF(L730=PRINCIPAL!$L$194,VLOOKUP($N$711,'Banco de Dados'!$B$4:$J$50,6,FALSE)*(1-(PRINCIPAL!$M$194/100)),IF(L730=PRINCIPAL!$N$194,VLOOKUP($N$711,'Banco de Dados'!$B$4:$J$50,6,FALSE)*(1-(PRINCIPAL!$O$194/100)),VLOOKUP($N$711,'Banco de Dados'!$B$4:$J$50,6,FALSE)))))))))),"")</f>
        <v/>
      </c>
      <c r="N730" s="25" t="str">
        <f>IFERROR(M730*(IFERROR(VLOOKUP($N$711,'Banco de Dados'!$B$4:$J$50,4,FALSE),"ERRO")),"")</f>
        <v/>
      </c>
      <c r="O730" s="25" t="str">
        <f t="shared" si="489"/>
        <v/>
      </c>
      <c r="P730" s="103" t="str">
        <f>IFERROR(O730*(C730*(PRINCIPAL!$G$194/100))*0.47*(44/12),"")</f>
        <v/>
      </c>
      <c r="Q730" s="107" t="str">
        <f>IFERROR(Q729+P730,"")</f>
        <v/>
      </c>
      <c r="R730" s="29" t="str">
        <f>IFERROR(IF(AND(PRINCIPAL!$H$195&lt;&gt;"",OR(L730=PRINCIPAL!$I$195,L730=PRINCIPAL!$I$195+PRINCIPAL!$I$195,L730=PRINCIPAL!$I$195+PRINCIPAL!$I$195+PRINCIPAL!$I$195)),0,IF(AND(PRINCIPAL!$H$195&lt;&gt;"",L730=PRINCIPAL!$J$195),VLOOKUP($S$711,'Banco de Dados'!$B$4:$J$50,8,FALSE)*PRINCIPAL!$H$195*(1-(PRINCIPAL!$K$195/100)),IF(AND(PRINCIPAL!$H$195&lt;&gt;"",L730=PRINCIPAL!$L$195),VLOOKUP($S$711,'Banco de Dados'!$B$4:$J$50,8,FALSE)*PRINCIPAL!$H$195*(1-(PRINCIPAL!$M$195/100)),IF(AND(PRINCIPAL!$H$195&lt;&gt;"",L730=PRINCIPAL!$N$195),VLOOKUP($S$711,'Banco de Dados'!$B$4:$J$50,8,FALSE)*PRINCIPAL!$H$195*(1-(PRINCIPAL!$O$195/100)),IF(PRINCIPAL!$H$195&lt;&gt;"",VLOOKUP($S$711,'Banco de Dados'!$B$4:$J$50,8,FALSE)*PRINCIPAL!$H$195,IF(OR(L730=PRINCIPAL!$I$195,L730=PRINCIPAL!$I$195+PRINCIPAL!$I$195,L730=PRINCIPAL!$I$195+PRINCIPAL!$I$195+PRINCIPAL!$I$195),0,IF(L730=PRINCIPAL!$J$195,VLOOKUP($S$711,'Banco de Dados'!$B$4:$J$50,6,FALSE)*(1-(PRINCIPAL!$K$195/100)),IF(L730=PRINCIPAL!$L$195,VLOOKUP($S$711,'Banco de Dados'!$B$4:$J$50,6,FALSE)*(1-(PRINCIPAL!$M$195/100)),IF(L730=PRINCIPAL!$N$195,VLOOKUP($S$711,'Banco de Dados'!$B$4:$J$50,6,FALSE)*(1-(PRINCIPAL!$O$195/100)),VLOOKUP($S$711,'Banco de Dados'!$B$4:$J$50,6,FALSE)))))))))),"")</f>
        <v/>
      </c>
      <c r="S730" s="29" t="str">
        <f>IFERROR(R730*(IFERROR(VLOOKUP($S$711,'Banco de Dados'!$B$4:$J$50,4,FALSE),"ERRO")),"")</f>
        <v/>
      </c>
      <c r="T730" s="29" t="str">
        <f t="shared" si="506"/>
        <v/>
      </c>
      <c r="U730" s="103" t="str">
        <f>IFERROR(T730*(C730*(PRINCIPAL!$G$195/100))*0.47*(44/12),"")</f>
        <v/>
      </c>
      <c r="V730" s="103" t="str">
        <f t="shared" si="482"/>
        <v/>
      </c>
      <c r="W730" s="30" t="str">
        <f>IFERROR(IF(AND(PRINCIPAL!$H$196&lt;&gt;"",OR(L730=PRINCIPAL!$I$196,L730=PRINCIPAL!$I$196+PRINCIPAL!$I$196,L730=PRINCIPAL!$I$196+PRINCIPAL!$I$196+PRINCIPAL!$I$196)),0,IF(AND(PRINCIPAL!$H$196&lt;&gt;"",L730=PRINCIPAL!$J$196),VLOOKUP($X$711,'Banco de Dados'!$B$4:$J$50,8,FALSE)*PRINCIPAL!$H$196*(1-(PRINCIPAL!$K$196/100)),IF(AND(PRINCIPAL!$H$196&lt;&gt;"",L730=PRINCIPAL!$L$196),VLOOKUP($X$711,'Banco de Dados'!$B$4:$J$50,8,FALSE)*PRINCIPAL!$H$196*(1-(PRINCIPAL!$M$196/100)),IF(AND(PRINCIPAL!$H$196&lt;&gt;"",L730=PRINCIPAL!$N$196),VLOOKUP($X$711,'Banco de Dados'!$B$4:$J$50,8,FALSE)*PRINCIPAL!$H$196*(1-(PRINCIPAL!$O$196/100)),IF(PRINCIPAL!$H$196&lt;&gt;"",VLOOKUP($X$711,'Banco de Dados'!$B$4:$J$50,8,FALSE)*PRINCIPAL!$H$196,IF(OR(L730=PRINCIPAL!$I$196,L730=PRINCIPAL!$I$196+PRINCIPAL!$I$196,L730=PRINCIPAL!$I$196+PRINCIPAL!$I$196+PRINCIPAL!$I$196),0,IF(L730=PRINCIPAL!$J$196,VLOOKUP($X$711,'Banco de Dados'!$B$4:$J$50,6,FALSE)*(1-(PRINCIPAL!$K$196/100)),IF(L730=PRINCIPAL!$L$196,VLOOKUP($X$711,'Banco de Dados'!$B$4:$J$50,6,FALSE)*(1-(PRINCIPAL!$M$196/100)),IF(L730=PRINCIPAL!$N$196,VLOOKUP($X$711,'Banco de Dados'!$B$4:$J$50,6,FALSE)*(1-(PRINCIPAL!$O$196/100)),VLOOKUP($X$711,'Banco de Dados'!$B$4:$J$50,6,FALSE)))))))))),"")</f>
        <v/>
      </c>
      <c r="X730" s="29" t="str">
        <f>IFERROR(W730*(IFERROR(VLOOKUP($X$711,'Banco de Dados'!$B$4:$J$50,4,FALSE),"ERRO")),"")</f>
        <v/>
      </c>
      <c r="Y730" s="29" t="str">
        <f t="shared" si="500"/>
        <v/>
      </c>
      <c r="Z730" s="103" t="str">
        <f>IFERROR(Y730*(C730*(PRINCIPAL!$G$196/100))*0.47*(44/12),"")</f>
        <v/>
      </c>
      <c r="AA730" s="111" t="str">
        <f t="shared" si="501"/>
        <v/>
      </c>
      <c r="AB730" s="30" t="str">
        <f>IFERROR(IF(AND(PRINCIPAL!$H$197&lt;&gt;"",OR(L730=PRINCIPAL!$I$197,L730=PRINCIPAL!$I$197+PRINCIPAL!$I$197,L730=PRINCIPAL!$I$197+PRINCIPAL!$I$197+PRINCIPAL!$I$197)),0,IF(AND(PRINCIPAL!$H$197&lt;&gt;"",L730=PRINCIPAL!$J$197),VLOOKUP($AC$711,'Banco de Dados'!$B$4:$J$50,8,FALSE)*PRINCIPAL!$H$197*(1-(PRINCIPAL!$K$197/100)),IF(AND(PRINCIPAL!$H$197&lt;&gt;"",L730=PRINCIPAL!$L$197),VLOOKUP($AC$711,'Banco de Dados'!$B$4:$J$50,8,FALSE)*PRINCIPAL!$H$197*(1-(PRINCIPAL!$M$197/100)),IF(AND(PRINCIPAL!$H$197&lt;&gt;"",L730=PRINCIPAL!$N$197),VLOOKUP($AC$711,'Banco de Dados'!$B$4:$J$50,8,FALSE)*PRINCIPAL!$H$197*(1-(PRINCIPAL!$O$197/100)),IF(PRINCIPAL!$H$197&lt;&gt;"",VLOOKUP($AC$711,'Banco de Dados'!$B$4:$J$50,8,FALSE)*PRINCIPAL!$H$197,IF(OR(L730=PRINCIPAL!$I$197,L730=PRINCIPAL!$I$197+PRINCIPAL!$I$197,L730=PRINCIPAL!$I$197+PRINCIPAL!$I$197+PRINCIPAL!$I$197),0,IF(L730=PRINCIPAL!$J$197,VLOOKUP($AC$711,'Banco de Dados'!$B$4:$J$50,6,FALSE)*(1-(PRINCIPAL!$K$197/100)),IF(L730=PRINCIPAL!$L$197,VLOOKUP($AC$711,'Banco de Dados'!$B$4:$J$50,6,FALSE)*(1-(PRINCIPAL!$M$197/100)),IF(L730=PRINCIPAL!$N$197,VLOOKUP($AC$711,'Banco de Dados'!$B$4:$J$50,6,FALSE)*(1-(PRINCIPAL!$O$197/100)),VLOOKUP($AC$711,'Banco de Dados'!$B$4:$J$50,6,FALSE)))))))))),"")</f>
        <v/>
      </c>
      <c r="AC730" s="29" t="str">
        <f>IFERROR(AB730*(IFERROR(VLOOKUP($AC$711,'Banco de Dados'!$B$4:$J$50,4,FALSE),"ERRO")),"")</f>
        <v/>
      </c>
      <c r="AD730" s="29" t="str">
        <f t="shared" si="491"/>
        <v/>
      </c>
      <c r="AE730" s="103" t="str">
        <f>IFERROR(AD730*(C730*(PRINCIPAL!$G$197/100))*0.47*(44/12),"")</f>
        <v/>
      </c>
      <c r="AF730" s="111" t="str">
        <f t="shared" si="492"/>
        <v/>
      </c>
      <c r="AG730" s="30" t="str">
        <f>IFERROR(IF(AND(PRINCIPAL!$H$198&lt;&gt;"",OR(L730=PRINCIPAL!$I$198,L730=PRINCIPAL!$I$198+PRINCIPAL!$I$198,L730=PRINCIPAL!$I$198+PRINCIPAL!$I$198+PRINCIPAL!$I$198)),0,IF(AND(PRINCIPAL!$H$198&lt;&gt;"",L730=PRINCIPAL!$J$198),VLOOKUP($AH$711,'Banco de Dados'!$B$4:$J$50,8,FALSE)*PRINCIPAL!$H$198*(1-(PRINCIPAL!$K$198/100)),IF(AND(PRINCIPAL!$H$198&lt;&gt;"",L730=PRINCIPAL!$L$198),VLOOKUP($AH$711,'Banco de Dados'!$B$4:$J$50,8,FALSE)*PRINCIPAL!$H$198*(1-(PRINCIPAL!$M$198/100)),IF(AND(PRINCIPAL!$H$198&lt;&gt;"",L730=PRINCIPAL!$N$198),VLOOKUP($AH$711,'Banco de Dados'!$B$4:$J$50,8,FALSE)*PRINCIPAL!$H$198*(1-(PRINCIPAL!$O$198/100)),IF(PRINCIPAL!$H$198&lt;&gt;"",VLOOKUP($AH$711,'Banco de Dados'!$B$4:$J$50,8,FALSE)*PRINCIPAL!$H$198,IF(OR(L730=PRINCIPAL!$I$198,L730=PRINCIPAL!$I$198+PRINCIPAL!$I$198,L730=PRINCIPAL!$I$198+PRINCIPAL!$I$198+PRINCIPAL!$I$198),0,IF(L730=PRINCIPAL!$J$198,VLOOKUP($AH$711,'Banco de Dados'!$B$4:$J$50,6,FALSE)*(1-(PRINCIPAL!$K$198/100)),IF(L730=PRINCIPAL!$L$198,VLOOKUP($AH$711,'Banco de Dados'!$B$4:$J$50,6,FALSE)*(1-(PRINCIPAL!$M$198/100)),IF(L730=PRINCIPAL!$N$198,VLOOKUP($AH$711,'Banco de Dados'!$B$4:$J$50,6,FALSE)*(1-(PRINCIPAL!$O$198/100)),VLOOKUP($AH$711,'Banco de Dados'!$B$4:$J$50,6,FALSE)))))))))),"")</f>
        <v/>
      </c>
      <c r="AH730" s="29" t="str">
        <f>IFERROR(AG730*(IFERROR(VLOOKUP($AH$711,'Banco de Dados'!$B$4:$J$50,4,FALSE),"ERRO")),"")</f>
        <v/>
      </c>
      <c r="AI730" s="29" t="str">
        <f t="shared" si="493"/>
        <v/>
      </c>
      <c r="AJ730" s="103" t="str">
        <f>IFERROR(AI730*(C730*(PRINCIPAL!$G$198/100))*0.47*(44/12),"")</f>
        <v/>
      </c>
      <c r="AK730" s="111" t="str">
        <f t="shared" si="502"/>
        <v/>
      </c>
      <c r="AL730" s="30" t="str">
        <f>IFERROR(IF(AND(PRINCIPAL!$H$199&lt;&gt;"",OR(L730=PRINCIPAL!$I$199,L730=PRINCIPAL!$I$199+PRINCIPAL!$I$199,L730=PRINCIPAL!$I$199+PRINCIPAL!$I$199+PRINCIPAL!$I$199)),0,IF(AND(PRINCIPAL!$H$199&lt;&gt;"",L730=PRINCIPAL!$J$199),VLOOKUP($AM$711,'Banco de Dados'!$B$4:$J$50,8,FALSE)*PRINCIPAL!$H$199*(1-(PRINCIPAL!$K$199/100)),IF(AND(PRINCIPAL!$H$199&lt;&gt;"",L730=PRINCIPAL!$L$199),VLOOKUP($AM$711,'Banco de Dados'!$B$4:$J$50,8,FALSE)*PRINCIPAL!$H$199*(1-(PRINCIPAL!$M$199/100)),IF(AND(PRINCIPAL!$H$199&lt;&gt;"",L730=PRINCIPAL!$N$199),VLOOKUP($AM$711,'Banco de Dados'!$B$4:$J$50,8,FALSE)*PRINCIPAL!$H$199*(1-(PRINCIPAL!$O$199/100)),IF(PRINCIPAL!$H$199&lt;&gt;"",VLOOKUP($AM$711,'Banco de Dados'!$B$4:$J$50,8,FALSE)*PRINCIPAL!$H$199,IF(OR(L730=PRINCIPAL!$I$199,L730=PRINCIPAL!$I$199+PRINCIPAL!$I$199,L730=PRINCIPAL!$I$199+PRINCIPAL!$I$199+PRINCIPAL!$I$199),0,IF(L730=PRINCIPAL!$J$199,VLOOKUP($AM$711,'Banco de Dados'!$B$4:$J$50,6,FALSE)*(1-(PRINCIPAL!$K$199/100)),IF(L730=PRINCIPAL!$L$199,VLOOKUP($AM$711,'Banco de Dados'!$B$4:$J$50,6,FALSE)*(1-(PRINCIPAL!$M$199/100)),IF(L730=PRINCIPAL!$N$199,VLOOKUP($AM$711,'Banco de Dados'!$B$4:$J$50,6,FALSE)*(1-(PRINCIPAL!$O$199/100)),VLOOKUP($AM$711,'Banco de Dados'!$B$4:$J$50,6,FALSE)))))))))),"")</f>
        <v/>
      </c>
      <c r="AM730" s="29" t="str">
        <f>IFERROR(AL730*(IFERROR(VLOOKUP($AM$711,'Banco de Dados'!$B$4:$J$50,4,FALSE),"ERRO")),"")</f>
        <v/>
      </c>
      <c r="AN730" s="29" t="str">
        <f t="shared" si="494"/>
        <v/>
      </c>
      <c r="AO730" s="103" t="str">
        <f>IFERROR(AN730*(C730*(PRINCIPAL!$G$199/100))*0.47*(44/12),"")</f>
        <v/>
      </c>
      <c r="AP730" s="111" t="str">
        <f t="shared" si="495"/>
        <v/>
      </c>
      <c r="AQ730" s="30" t="str">
        <f>IFERROR(IF(AND(PRINCIPAL!$H$200&lt;&gt;"",OR(L730=PRINCIPAL!$I$200,L730=PRINCIPAL!$I$200+PRINCIPAL!$I$200,L730=PRINCIPAL!$I$200+PRINCIPAL!$I$200+PRINCIPAL!$I$200)),0,IF(AND(PRINCIPAL!$H$200&lt;&gt;"",L730=PRINCIPAL!$J$200),VLOOKUP($AR$711,'Banco de Dados'!$B$4:$J$50,8,FALSE)*PRINCIPAL!$H$200*(1-(PRINCIPAL!$K$200/100)),IF(AND(PRINCIPAL!$H$200&lt;&gt;"",L730=PRINCIPAL!$L$200),VLOOKUP($AR$711,'Banco de Dados'!$B$4:$J$50,8,FALSE)*PRINCIPAL!$H$200*(1-(PRINCIPAL!$M$200/100)),IF(AND(PRINCIPAL!$H$200&lt;&gt;"",L730=PRINCIPAL!$N$200),VLOOKUP($AR$711,'Banco de Dados'!$B$4:$J$50,8,FALSE)*PRINCIPAL!$H$200*(1-(PRINCIPAL!$O$200/100)),IF(PRINCIPAL!$H$200&lt;&gt;"",VLOOKUP($AR$711,'Banco de Dados'!$B$4:$J$50,8,FALSE)*PRINCIPAL!$H$200,IF(OR(L730=PRINCIPAL!$I$200,L730=PRINCIPAL!$I$200+PRINCIPAL!$I$200,L730=PRINCIPAL!$I$200+PRINCIPAL!$I$200+PRINCIPAL!$I$200),0,IF(L730=PRINCIPAL!$J$200,VLOOKUP($AR$711,'Banco de Dados'!$B$4:$J$50,6,FALSE)*(1-(PRINCIPAL!$K$200/100)),IF(L730=PRINCIPAL!$L$200,VLOOKUP($AR$711,'Banco de Dados'!$B$4:$J$50,6,FALSE)*(1-(PRINCIPAL!$M$200/100)),IF(L730=PRINCIPAL!$N$200,VLOOKUP($AR$711,'Banco de Dados'!$B$4:$J$50,6,FALSE)*(1-(PRINCIPAL!$O$200/100)),VLOOKUP($AR$711,'Banco de Dados'!$B$4:$J$50,6,FALSE)))))))))),"")</f>
        <v/>
      </c>
      <c r="AR730" s="29" t="str">
        <f>IFERROR(AQ730*(IFERROR(VLOOKUP($AR$711,'Banco de Dados'!$B$4:$J$50,4,FALSE),"ERRO")),"")</f>
        <v/>
      </c>
      <c r="AS730" s="29" t="str">
        <f t="shared" si="496"/>
        <v/>
      </c>
      <c r="AT730" s="103" t="str">
        <f>IFERROR(AS730*(C730*(PRINCIPAL!$G$200/100))*0.47*(44/12),"")</f>
        <v/>
      </c>
      <c r="AU730" s="111" t="str">
        <f t="shared" si="497"/>
        <v/>
      </c>
      <c r="AV730" s="30" t="str">
        <f>IFERROR(IF(AND(PRINCIPAL!$H$201&lt;&gt;"",OR(L730=PRINCIPAL!$I$201,L730=PRINCIPAL!$I$201+PRINCIPAL!$I$201,L730=PRINCIPAL!$I$201+PRINCIPAL!$I$201+PRINCIPAL!$I$201)),0,IF(AND(PRINCIPAL!$H$201&lt;&gt;"",L730=PRINCIPAL!$J$201),VLOOKUP($AW$711,'Banco de Dados'!$B$4:$J$50,8,FALSE)*PRINCIPAL!$H$201*(1-(PRINCIPAL!$K$201/100)),IF(AND(PRINCIPAL!$H$201&lt;&gt;"",L730=PRINCIPAL!$L$201),VLOOKUP($AW$711,'Banco de Dados'!$B$4:$J$50,8,FALSE)*PRINCIPAL!$H$201*(1-(PRINCIPAL!$M$201/100)),IF(AND(PRINCIPAL!$H$201&lt;&gt;"",L730=PRINCIPAL!$N$201),VLOOKUP($AW$711,'Banco de Dados'!$B$4:$J$50,8,FALSE)*PRINCIPAL!$H$201*(1-(PRINCIPAL!$O$201/100)),IF(PRINCIPAL!$H$201&lt;&gt;"",VLOOKUP($AW$711,'Banco de Dados'!$B$4:$J$50,8,FALSE)*PRINCIPAL!$H$201,IF(OR(L730=PRINCIPAL!$I$201,L730=PRINCIPAL!$I$201+PRINCIPAL!$I$201,L730=PRINCIPAL!$I$201+PRINCIPAL!$I$201+PRINCIPAL!$I$201),0,IF(L730=PRINCIPAL!$J$201,VLOOKUP($AW$711,'Banco de Dados'!$B$4:$J$50,6,FALSE)*(1-(PRINCIPAL!$K$201/100)),IF(L730=PRINCIPAL!$L$201,VLOOKUP($AW$711,'Banco de Dados'!$B$4:$J$50,6,FALSE)*(1-(PRINCIPAL!$M$201/100)),IF(L730=PRINCIPAL!$N$201,VLOOKUP($AW$711,'Banco de Dados'!$B$4:$J$50,6,FALSE)*(1-(PRINCIPAL!$O$201/100)),VLOOKUP($AW$711,'Banco de Dados'!$B$4:$J$50,6,FALSE)))))))))),"")</f>
        <v/>
      </c>
      <c r="AW730" s="29" t="str">
        <f>IFERROR(AV730*(IFERROR(VLOOKUP($AW$711,'Banco de Dados'!$B$4:$J$50,4,FALSE),"ERRO")),"")</f>
        <v/>
      </c>
      <c r="AX730" s="29" t="str">
        <f t="shared" si="498"/>
        <v/>
      </c>
      <c r="AY730" s="103" t="str">
        <f>IFERROR(AX730*(C730*(PRINCIPAL!$G$201/100))*0.47*(44/12),"")</f>
        <v/>
      </c>
      <c r="AZ730" s="111" t="str">
        <f t="shared" si="503"/>
        <v/>
      </c>
      <c r="BA730" s="30" t="str">
        <f>IFERROR(IF(AND(PRINCIPAL!$H$192&lt;&gt;"",OR(L730=PRINCIPAL!$I$192,L730=PRINCIPAL!$I$192+PRINCIPAL!$I$192,L730=PRINCIPAL!$I$192+PRINCIPAL!$I$192+PRINCIPAL!$I$192)),0,IF(AND(PRINCIPAL!$H$192&lt;&gt;"",L730=PRINCIPAL!$J$192),VLOOKUP($BB$711,'Banco de Dados'!$B$4:$J$50,8,FALSE)*PRINCIPAL!$H$192*(1-(PRINCIPAL!$K$192/100)),IF(AND(PRINCIPAL!$H$192&lt;&gt;"",L730=PRINCIPAL!$L$192),VLOOKUP($BB$711,'Banco de Dados'!$B$4:$J$50,8,FALSE)*PRINCIPAL!$H$192*(1-(PRINCIPAL!$M$192/100)),IF(AND(PRINCIPAL!$H$192&lt;&gt;"",L730=PRINCIPAL!$N$192),VLOOKUP($BB$711,'Banco de Dados'!$B$4:$J$50,8,FALSE)*PRINCIPAL!$H$192*(1-(PRINCIPAL!$O$192/100)),IF(PRINCIPAL!$H$192&lt;&gt;"",VLOOKUP($BB$711,'Banco de Dados'!$B$4:$J$50,8,FALSE)*PRINCIPAL!$H$192,IF(OR(L730=PRINCIPAL!$I$192,L730=PRINCIPAL!$I$192+PRINCIPAL!$I$192,L730=PRINCIPAL!$I$192+PRINCIPAL!$I$192+PRINCIPAL!$I$192),0,IF(L730=PRINCIPAL!$J$192,VLOOKUP($BB$711,'Banco de Dados'!$B$4:$J$50,6,FALSE)*(1-(PRINCIPAL!$K$192/100)),IF(L730=PRINCIPAL!$L$192,VLOOKUP($BB$711,'Banco de Dados'!$B$4:$J$50,6,FALSE)*(1-(PRINCIPAL!$M$192/100)),IF(L730=PRINCIPAL!$N$192,VLOOKUP($BB$711,'Banco de Dados'!$B$4:$J$50,6,FALSE)*(1-(PRINCIPAL!$O$192/100)),VLOOKUP($BB$711,'Banco de Dados'!$B$4:$J$50,6,FALSE)))))))))),"")</f>
        <v/>
      </c>
      <c r="BB730" s="29" t="str">
        <f>IFERROR(BA730*(IFERROR(VLOOKUP($BB$711,'Banco de Dados'!$B$4:$J$50,4,FALSE),"ERRO")),"")</f>
        <v/>
      </c>
      <c r="BC730" s="29" t="str">
        <f t="shared" si="504"/>
        <v/>
      </c>
      <c r="BD730" s="103" t="str">
        <f>IFERROR(BC730*(C730*(PRINCIPAL!$G$192/100))*0.47*(44/12),"")</f>
        <v/>
      </c>
      <c r="BE730" s="111" t="str">
        <f t="shared" si="483"/>
        <v/>
      </c>
      <c r="BF730" s="30" t="str">
        <f>IFERROR(IF(AND(PRINCIPAL!$H$203&lt;&gt;"",OR(L730=PRINCIPAL!$I$203,L730=PRINCIPAL!$I$203+PRINCIPAL!$I$203,L730=PRINCIPAL!$I$203+PRINCIPAL!$I$203+PRINCIPAL!$I$203)),0,IF(AND(PRINCIPAL!$H$203&lt;&gt;"",L730=PRINCIPAL!$J$203),VLOOKUP($BG$711,'Banco de Dados'!$B$4:$J$50,8,FALSE)*PRINCIPAL!$H$203*(1-(PRINCIPAL!$K$203/100)),IF(AND(PRINCIPAL!$H$203&lt;&gt;"",L730=PRINCIPAL!$L$203),VLOOKUP($BG$711,'Banco de Dados'!$B$4:$J$50,8,FALSE)*PRINCIPAL!$H$203*(1-(PRINCIPAL!$M$203/100)),IF(AND(PRINCIPAL!$H$203&lt;&gt;"",L730=PRINCIPAL!$N$203),VLOOKUP($BG$711,'Banco de Dados'!$B$4:$J$50,8,FALSE)*PRINCIPAL!$H$203*(1-(PRINCIPAL!$O$203/100)),IF(PRINCIPAL!$H$203&lt;&gt;"",VLOOKUP($BG$711,'Banco de Dados'!$B$4:$J$50,8,FALSE)*PRINCIPAL!$H$203,IF(OR(L730=PRINCIPAL!$I$203,L730=PRINCIPAL!$I$203+PRINCIPAL!$I$203,L730=PRINCIPAL!$I$203+PRINCIPAL!$I$203+PRINCIPAL!$I$203),0,IF(L730=PRINCIPAL!$J$203,VLOOKUP($BG$711,'Banco de Dados'!$B$4:$J$50,6,FALSE)*(1-(PRINCIPAL!$K$203/100)),IF(L730=PRINCIPAL!$L$203,VLOOKUP($BG$711,'Banco de Dados'!$B$4:$J$50,6,FALSE)*(1-(PRINCIPAL!$M$203/100)),IF(L730=PRINCIPAL!$N$203,VLOOKUP($BG$711,'Banco de Dados'!$B$4:$J$50,6,FALSE)*(1-(PRINCIPAL!$O$203/100)),VLOOKUP($BG$711,'Banco de Dados'!$B$4:$J$50,6,FALSE)))))))))),"")</f>
        <v/>
      </c>
      <c r="BG730" s="29" t="str">
        <f>IFERROR(BF730*(IFERROR(VLOOKUP($BG$711,'Banco de Dados'!$B$4:$J$50,4,FALSE),"ERRO")),"")</f>
        <v/>
      </c>
      <c r="BH730" s="29" t="str">
        <f t="shared" si="499"/>
        <v/>
      </c>
      <c r="BI730" s="103" t="str">
        <f>IFERROR(BH730*(C730*(PRINCIPAL!$G$203/100))*0.47*(44/12),"")</f>
        <v/>
      </c>
      <c r="BJ730" s="102" t="str">
        <f t="shared" si="484"/>
        <v/>
      </c>
    </row>
    <row r="731" spans="2:62" ht="12.75" customHeight="1" x14ac:dyDescent="0.3">
      <c r="B731" s="326">
        <f t="shared" si="485"/>
        <v>2038</v>
      </c>
      <c r="C731" s="340"/>
      <c r="D731" s="1"/>
      <c r="E731" s="116">
        <v>18</v>
      </c>
      <c r="F731" s="24" t="str">
        <f>IFERROR(VLOOKUP($G$711,'Banco de Dados'!$B$4:$J$50,6,FALSE),"")</f>
        <v/>
      </c>
      <c r="G731" s="25" t="str">
        <f>IFERROR(F731*(IFERROR(VLOOKUP($G$711,'Banco de Dados'!$B$4:$J$50,4,FALSE),"ERRO")),"")</f>
        <v/>
      </c>
      <c r="H731" s="25" t="str">
        <f t="shared" si="486"/>
        <v/>
      </c>
      <c r="I731" s="103" t="str">
        <f t="shared" si="487"/>
        <v/>
      </c>
      <c r="J731" s="117" t="str">
        <f t="shared" si="488"/>
        <v/>
      </c>
      <c r="K731" s="1"/>
      <c r="L731" s="91">
        <v>18</v>
      </c>
      <c r="M731" s="24" t="str">
        <f>IFERROR(IF(AND(PRINCIPAL!$H$194&lt;&gt;"",OR(L731=PRINCIPAL!$I$194,L731=PRINCIPAL!$I$194+PRINCIPAL!$I$194,L731=PRINCIPAL!$I$194+PRINCIPAL!$I$194+PRINCIPAL!$I$194)),0,IF(AND(PRINCIPAL!$H$194&lt;&gt;"",L731=PRINCIPAL!$J$194),VLOOKUP($N$711,'Banco de Dados'!$B$4:$J$50,8,FALSE)*PRINCIPAL!$H$194*(1-(PRINCIPAL!$K$194/100)),IF(AND(PRINCIPAL!$H$194&lt;&gt;"",L731=PRINCIPAL!$L$194),VLOOKUP($N$711,'Banco de Dados'!$B$4:$J$50,8,FALSE)*PRINCIPAL!$H$194*(1-(PRINCIPAL!$M$194/100)),IF(AND(PRINCIPAL!$H$194&lt;&gt;"",L731=PRINCIPAL!$N$194),VLOOKUP($N$711,'Banco de Dados'!$B$4:$J$50,8,FALSE)*PRINCIPAL!$H$194*(1-(PRINCIPAL!$O$194/100)),IF(PRINCIPAL!$H$194&lt;&gt;"",VLOOKUP($N$711,'Banco de Dados'!$B$4:$J$50,8,FALSE)*PRINCIPAL!$H$194,IF(OR(L731=PRINCIPAL!$I$194,L731=PRINCIPAL!$I$194+PRINCIPAL!$I$194,L731=PRINCIPAL!$I$194+PRINCIPAL!$I$194+PRINCIPAL!$I$194),0,IF(L731=PRINCIPAL!$J$194,VLOOKUP($N$711,'Banco de Dados'!$B$4:$J$50,6,FALSE)*(1-(PRINCIPAL!$K$194/100)),IF(L731=PRINCIPAL!$L$194,VLOOKUP($N$711,'Banco de Dados'!$B$4:$J$50,6,FALSE)*(1-(PRINCIPAL!$M$194/100)),IF(L731=PRINCIPAL!$N$194,VLOOKUP($N$711,'Banco de Dados'!$B$4:$J$50,6,FALSE)*(1-(PRINCIPAL!$O$194/100)),VLOOKUP($N$711,'Banco de Dados'!$B$4:$J$50,6,FALSE)))))))))),"")</f>
        <v/>
      </c>
      <c r="N731" s="25" t="str">
        <f>IFERROR(M731*(IFERROR(VLOOKUP($N$711,'Banco de Dados'!$B$4:$J$50,4,FALSE),"ERRO")),"")</f>
        <v/>
      </c>
      <c r="O731" s="25" t="str">
        <f t="shared" si="489"/>
        <v/>
      </c>
      <c r="P731" s="103" t="str">
        <f>IFERROR(O731*(C731*(PRINCIPAL!$G$194/100))*0.47*(44/12),"")</f>
        <v/>
      </c>
      <c r="Q731" s="107" t="str">
        <f>IFERROR(Q730+P731,"")</f>
        <v/>
      </c>
      <c r="R731" s="29" t="str">
        <f>IFERROR(IF(AND(PRINCIPAL!$H$195&lt;&gt;"",OR(L731=PRINCIPAL!$I$195,L731=PRINCIPAL!$I$195+PRINCIPAL!$I$195,L731=PRINCIPAL!$I$195+PRINCIPAL!$I$195+PRINCIPAL!$I$195)),0,IF(AND(PRINCIPAL!$H$195&lt;&gt;"",L731=PRINCIPAL!$J$195),VLOOKUP($S$711,'Banco de Dados'!$B$4:$J$50,8,FALSE)*PRINCIPAL!$H$195*(1-(PRINCIPAL!$K$195/100)),IF(AND(PRINCIPAL!$H$195&lt;&gt;"",L731=PRINCIPAL!$L$195),VLOOKUP($S$711,'Banco de Dados'!$B$4:$J$50,8,FALSE)*PRINCIPAL!$H$195*(1-(PRINCIPAL!$M$195/100)),IF(AND(PRINCIPAL!$H$195&lt;&gt;"",L731=PRINCIPAL!$N$195),VLOOKUP($S$711,'Banco de Dados'!$B$4:$J$50,8,FALSE)*PRINCIPAL!$H$195*(1-(PRINCIPAL!$O$195/100)),IF(PRINCIPAL!$H$195&lt;&gt;"",VLOOKUP($S$711,'Banco de Dados'!$B$4:$J$50,8,FALSE)*PRINCIPAL!$H$195,IF(OR(L731=PRINCIPAL!$I$195,L731=PRINCIPAL!$I$195+PRINCIPAL!$I$195,L731=PRINCIPAL!$I$195+PRINCIPAL!$I$195+PRINCIPAL!$I$195),0,IF(L731=PRINCIPAL!$J$195,VLOOKUP($S$711,'Banco de Dados'!$B$4:$J$50,6,FALSE)*(1-(PRINCIPAL!$K$195/100)),IF(L731=PRINCIPAL!$L$195,VLOOKUP($S$711,'Banco de Dados'!$B$4:$J$50,6,FALSE)*(1-(PRINCIPAL!$M$195/100)),IF(L731=PRINCIPAL!$N$195,VLOOKUP($S$711,'Banco de Dados'!$B$4:$J$50,6,FALSE)*(1-(PRINCIPAL!$O$195/100)),VLOOKUP($S$711,'Banco de Dados'!$B$4:$J$50,6,FALSE)))))))))),"")</f>
        <v/>
      </c>
      <c r="S731" s="29" t="str">
        <f>IFERROR(R731*(IFERROR(VLOOKUP($S$711,'Banco de Dados'!$B$4:$J$50,4,FALSE),"ERRO")),"")</f>
        <v/>
      </c>
      <c r="T731" s="29" t="str">
        <f t="shared" si="506"/>
        <v/>
      </c>
      <c r="U731" s="103" t="str">
        <f>IFERROR(T731*(C731*(PRINCIPAL!$G$195/100))*0.47*(44/12),"")</f>
        <v/>
      </c>
      <c r="V731" s="103" t="str">
        <f t="shared" si="482"/>
        <v/>
      </c>
      <c r="W731" s="30" t="str">
        <f>IFERROR(IF(AND(PRINCIPAL!$H$196&lt;&gt;"",OR(L731=PRINCIPAL!$I$196,L731=PRINCIPAL!$I$196+PRINCIPAL!$I$196,L731=PRINCIPAL!$I$196+PRINCIPAL!$I$196+PRINCIPAL!$I$196)),0,IF(AND(PRINCIPAL!$H$196&lt;&gt;"",L731=PRINCIPAL!$J$196),VLOOKUP($X$711,'Banco de Dados'!$B$4:$J$50,8,FALSE)*PRINCIPAL!$H$196*(1-(PRINCIPAL!$K$196/100)),IF(AND(PRINCIPAL!$H$196&lt;&gt;"",L731=PRINCIPAL!$L$196),VLOOKUP($X$711,'Banco de Dados'!$B$4:$J$50,8,FALSE)*PRINCIPAL!$H$196*(1-(PRINCIPAL!$M$196/100)),IF(AND(PRINCIPAL!$H$196&lt;&gt;"",L731=PRINCIPAL!$N$196),VLOOKUP($X$711,'Banco de Dados'!$B$4:$J$50,8,FALSE)*PRINCIPAL!$H$196*(1-(PRINCIPAL!$O$196/100)),IF(PRINCIPAL!$H$196&lt;&gt;"",VLOOKUP($X$711,'Banco de Dados'!$B$4:$J$50,8,FALSE)*PRINCIPAL!$H$196,IF(OR(L731=PRINCIPAL!$I$196,L731=PRINCIPAL!$I$196+PRINCIPAL!$I$196,L731=PRINCIPAL!$I$196+PRINCIPAL!$I$196+PRINCIPAL!$I$196),0,IF(L731=PRINCIPAL!$J$196,VLOOKUP($X$711,'Banco de Dados'!$B$4:$J$50,6,FALSE)*(1-(PRINCIPAL!$K$196/100)),IF(L731=PRINCIPAL!$L$196,VLOOKUP($X$711,'Banco de Dados'!$B$4:$J$50,6,FALSE)*(1-(PRINCIPAL!$M$196/100)),IF(L731=PRINCIPAL!$N$196,VLOOKUP($X$711,'Banco de Dados'!$B$4:$J$50,6,FALSE)*(1-(PRINCIPAL!$O$196/100)),VLOOKUP($X$711,'Banco de Dados'!$B$4:$J$50,6,FALSE)))))))))),"")</f>
        <v/>
      </c>
      <c r="X731" s="29" t="str">
        <f>IFERROR(W731*(IFERROR(VLOOKUP($X$711,'Banco de Dados'!$B$4:$J$50,4,FALSE),"ERRO")),"")</f>
        <v/>
      </c>
      <c r="Y731" s="29" t="str">
        <f t="shared" si="500"/>
        <v/>
      </c>
      <c r="Z731" s="103" t="str">
        <f>IFERROR(Y731*(C731*(PRINCIPAL!$G$196/100))*0.47*(44/12),"")</f>
        <v/>
      </c>
      <c r="AA731" s="111" t="str">
        <f t="shared" si="501"/>
        <v/>
      </c>
      <c r="AB731" s="30" t="str">
        <f>IFERROR(IF(AND(PRINCIPAL!$H$197&lt;&gt;"",OR(L731=PRINCIPAL!$I$197,L731=PRINCIPAL!$I$197+PRINCIPAL!$I$197,L731=PRINCIPAL!$I$197+PRINCIPAL!$I$197+PRINCIPAL!$I$197)),0,IF(AND(PRINCIPAL!$H$197&lt;&gt;"",L731=PRINCIPAL!$J$197),VLOOKUP($AC$711,'Banco de Dados'!$B$4:$J$50,8,FALSE)*PRINCIPAL!$H$197*(1-(PRINCIPAL!$K$197/100)),IF(AND(PRINCIPAL!$H$197&lt;&gt;"",L731=PRINCIPAL!$L$197),VLOOKUP($AC$711,'Banco de Dados'!$B$4:$J$50,8,FALSE)*PRINCIPAL!$H$197*(1-(PRINCIPAL!$M$197/100)),IF(AND(PRINCIPAL!$H$197&lt;&gt;"",L731=PRINCIPAL!$N$197),VLOOKUP($AC$711,'Banco de Dados'!$B$4:$J$50,8,FALSE)*PRINCIPAL!$H$197*(1-(PRINCIPAL!$O$197/100)),IF(PRINCIPAL!$H$197&lt;&gt;"",VLOOKUP($AC$711,'Banco de Dados'!$B$4:$J$50,8,FALSE)*PRINCIPAL!$H$197,IF(OR(L731=PRINCIPAL!$I$197,L731=PRINCIPAL!$I$197+PRINCIPAL!$I$197,L731=PRINCIPAL!$I$197+PRINCIPAL!$I$197+PRINCIPAL!$I$197),0,IF(L731=PRINCIPAL!$J$197,VLOOKUP($AC$711,'Banco de Dados'!$B$4:$J$50,6,FALSE)*(1-(PRINCIPAL!$K$197/100)),IF(L731=PRINCIPAL!$L$197,VLOOKUP($AC$711,'Banco de Dados'!$B$4:$J$50,6,FALSE)*(1-(PRINCIPAL!$M$197/100)),IF(L731=PRINCIPAL!$N$197,VLOOKUP($AC$711,'Banco de Dados'!$B$4:$J$50,6,FALSE)*(1-(PRINCIPAL!$O$197/100)),VLOOKUP($AC$711,'Banco de Dados'!$B$4:$J$50,6,FALSE)))))))))),"")</f>
        <v/>
      </c>
      <c r="AC731" s="29" t="str">
        <f>IFERROR(AB731*(IFERROR(VLOOKUP($AC$711,'Banco de Dados'!$B$4:$J$50,4,FALSE),"ERRO")),"")</f>
        <v/>
      </c>
      <c r="AD731" s="29" t="str">
        <f t="shared" si="491"/>
        <v/>
      </c>
      <c r="AE731" s="103" t="str">
        <f>IFERROR(AD731*(C731*(PRINCIPAL!$G$197/100))*0.47*(44/12),"")</f>
        <v/>
      </c>
      <c r="AF731" s="111" t="str">
        <f t="shared" si="492"/>
        <v/>
      </c>
      <c r="AG731" s="30" t="str">
        <f>IFERROR(IF(AND(PRINCIPAL!$H$198&lt;&gt;"",OR(L731=PRINCIPAL!$I$198,L731=PRINCIPAL!$I$198+PRINCIPAL!$I$198,L731=PRINCIPAL!$I$198+PRINCIPAL!$I$198+PRINCIPAL!$I$198)),0,IF(AND(PRINCIPAL!$H$198&lt;&gt;"",L731=PRINCIPAL!$J$198),VLOOKUP($AH$711,'Banco de Dados'!$B$4:$J$50,8,FALSE)*PRINCIPAL!$H$198*(1-(PRINCIPAL!$K$198/100)),IF(AND(PRINCIPAL!$H$198&lt;&gt;"",L731=PRINCIPAL!$L$198),VLOOKUP($AH$711,'Banco de Dados'!$B$4:$J$50,8,FALSE)*PRINCIPAL!$H$198*(1-(PRINCIPAL!$M$198/100)),IF(AND(PRINCIPAL!$H$198&lt;&gt;"",L731=PRINCIPAL!$N$198),VLOOKUP($AH$711,'Banco de Dados'!$B$4:$J$50,8,FALSE)*PRINCIPAL!$H$198*(1-(PRINCIPAL!$O$198/100)),IF(PRINCIPAL!$H$198&lt;&gt;"",VLOOKUP($AH$711,'Banco de Dados'!$B$4:$J$50,8,FALSE)*PRINCIPAL!$H$198,IF(OR(L731=PRINCIPAL!$I$198,L731=PRINCIPAL!$I$198+PRINCIPAL!$I$198,L731=PRINCIPAL!$I$198+PRINCIPAL!$I$198+PRINCIPAL!$I$198),0,IF(L731=PRINCIPAL!$J$198,VLOOKUP($AH$711,'Banco de Dados'!$B$4:$J$50,6,FALSE)*(1-(PRINCIPAL!$K$198/100)),IF(L731=PRINCIPAL!$L$198,VLOOKUP($AH$711,'Banco de Dados'!$B$4:$J$50,6,FALSE)*(1-(PRINCIPAL!$M$198/100)),IF(L731=PRINCIPAL!$N$198,VLOOKUP($AH$711,'Banco de Dados'!$B$4:$J$50,6,FALSE)*(1-(PRINCIPAL!$O$198/100)),VLOOKUP($AH$711,'Banco de Dados'!$B$4:$J$50,6,FALSE)))))))))),"")</f>
        <v/>
      </c>
      <c r="AH731" s="29" t="str">
        <f>IFERROR(AG731*(IFERROR(VLOOKUP($AH$711,'Banco de Dados'!$B$4:$J$50,4,FALSE),"ERRO")),"")</f>
        <v/>
      </c>
      <c r="AI731" s="29" t="str">
        <f t="shared" si="493"/>
        <v/>
      </c>
      <c r="AJ731" s="103" t="str">
        <f>IFERROR(AI731*(C731*(PRINCIPAL!$G$198/100))*0.47*(44/12),"")</f>
        <v/>
      </c>
      <c r="AK731" s="111" t="str">
        <f t="shared" si="502"/>
        <v/>
      </c>
      <c r="AL731" s="30" t="str">
        <f>IFERROR(IF(AND(PRINCIPAL!$H$199&lt;&gt;"",OR(L731=PRINCIPAL!$I$199,L731=PRINCIPAL!$I$199+PRINCIPAL!$I$199,L731=PRINCIPAL!$I$199+PRINCIPAL!$I$199+PRINCIPAL!$I$199)),0,IF(AND(PRINCIPAL!$H$199&lt;&gt;"",L731=PRINCIPAL!$J$199),VLOOKUP($AM$711,'Banco de Dados'!$B$4:$J$50,8,FALSE)*PRINCIPAL!$H$199*(1-(PRINCIPAL!$K$199/100)),IF(AND(PRINCIPAL!$H$199&lt;&gt;"",L731=PRINCIPAL!$L$199),VLOOKUP($AM$711,'Banco de Dados'!$B$4:$J$50,8,FALSE)*PRINCIPAL!$H$199*(1-(PRINCIPAL!$M$199/100)),IF(AND(PRINCIPAL!$H$199&lt;&gt;"",L731=PRINCIPAL!$N$199),VLOOKUP($AM$711,'Banco de Dados'!$B$4:$J$50,8,FALSE)*PRINCIPAL!$H$199*(1-(PRINCIPAL!$O$199/100)),IF(PRINCIPAL!$H$199&lt;&gt;"",VLOOKUP($AM$711,'Banco de Dados'!$B$4:$J$50,8,FALSE)*PRINCIPAL!$H$199,IF(OR(L731=PRINCIPAL!$I$199,L731=PRINCIPAL!$I$199+PRINCIPAL!$I$199,L731=PRINCIPAL!$I$199+PRINCIPAL!$I$199+PRINCIPAL!$I$199),0,IF(L731=PRINCIPAL!$J$199,VLOOKUP($AM$711,'Banco de Dados'!$B$4:$J$50,6,FALSE)*(1-(PRINCIPAL!$K$199/100)),IF(L731=PRINCIPAL!$L$199,VLOOKUP($AM$711,'Banco de Dados'!$B$4:$J$50,6,FALSE)*(1-(PRINCIPAL!$M$199/100)),IF(L731=PRINCIPAL!$N$199,VLOOKUP($AM$711,'Banco de Dados'!$B$4:$J$50,6,FALSE)*(1-(PRINCIPAL!$O$199/100)),VLOOKUP($AM$711,'Banco de Dados'!$B$4:$J$50,6,FALSE)))))))))),"")</f>
        <v/>
      </c>
      <c r="AM731" s="29" t="str">
        <f>IFERROR(AL731*(IFERROR(VLOOKUP($AM$711,'Banco de Dados'!$B$4:$J$50,4,FALSE),"ERRO")),"")</f>
        <v/>
      </c>
      <c r="AN731" s="29" t="str">
        <f t="shared" si="494"/>
        <v/>
      </c>
      <c r="AO731" s="103" t="str">
        <f>IFERROR(AN731*(C731*(PRINCIPAL!$G$199/100))*0.47*(44/12),"")</f>
        <v/>
      </c>
      <c r="AP731" s="111" t="str">
        <f t="shared" si="495"/>
        <v/>
      </c>
      <c r="AQ731" s="30" t="str">
        <f>IFERROR(IF(AND(PRINCIPAL!$H$200&lt;&gt;"",OR(L731=PRINCIPAL!$I$200,L731=PRINCIPAL!$I$200+PRINCIPAL!$I$200,L731=PRINCIPAL!$I$200+PRINCIPAL!$I$200+PRINCIPAL!$I$200)),0,IF(AND(PRINCIPAL!$H$200&lt;&gt;"",L731=PRINCIPAL!$J$200),VLOOKUP($AR$711,'Banco de Dados'!$B$4:$J$50,8,FALSE)*PRINCIPAL!$H$200*(1-(PRINCIPAL!$K$200/100)),IF(AND(PRINCIPAL!$H$200&lt;&gt;"",L731=PRINCIPAL!$L$200),VLOOKUP($AR$711,'Banco de Dados'!$B$4:$J$50,8,FALSE)*PRINCIPAL!$H$200*(1-(PRINCIPAL!$M$200/100)),IF(AND(PRINCIPAL!$H$200&lt;&gt;"",L731=PRINCIPAL!$N$200),VLOOKUP($AR$711,'Banco de Dados'!$B$4:$J$50,8,FALSE)*PRINCIPAL!$H$200*(1-(PRINCIPAL!$O$200/100)),IF(PRINCIPAL!$H$200&lt;&gt;"",VLOOKUP($AR$711,'Banco de Dados'!$B$4:$J$50,8,FALSE)*PRINCIPAL!$H$200,IF(OR(L731=PRINCIPAL!$I$200,L731=PRINCIPAL!$I$200+PRINCIPAL!$I$200,L731=PRINCIPAL!$I$200+PRINCIPAL!$I$200+PRINCIPAL!$I$200),0,IF(L731=PRINCIPAL!$J$200,VLOOKUP($AR$711,'Banco de Dados'!$B$4:$J$50,6,FALSE)*(1-(PRINCIPAL!$K$200/100)),IF(L731=PRINCIPAL!$L$200,VLOOKUP($AR$711,'Banco de Dados'!$B$4:$J$50,6,FALSE)*(1-(PRINCIPAL!$M$200/100)),IF(L731=PRINCIPAL!$N$200,VLOOKUP($AR$711,'Banco de Dados'!$B$4:$J$50,6,FALSE)*(1-(PRINCIPAL!$O$200/100)),VLOOKUP($AR$711,'Banco de Dados'!$B$4:$J$50,6,FALSE)))))))))),"")</f>
        <v/>
      </c>
      <c r="AR731" s="29" t="str">
        <f>IFERROR(AQ731*(IFERROR(VLOOKUP($AR$711,'Banco de Dados'!$B$4:$J$50,4,FALSE),"ERRO")),"")</f>
        <v/>
      </c>
      <c r="AS731" s="29" t="str">
        <f t="shared" si="496"/>
        <v/>
      </c>
      <c r="AT731" s="103" t="str">
        <f>IFERROR(AS731*(C731*(PRINCIPAL!$G$200/100))*0.47*(44/12),"")</f>
        <v/>
      </c>
      <c r="AU731" s="111" t="str">
        <f t="shared" si="497"/>
        <v/>
      </c>
      <c r="AV731" s="30" t="str">
        <f>IFERROR(IF(AND(PRINCIPAL!$H$201&lt;&gt;"",OR(L731=PRINCIPAL!$I$201,L731=PRINCIPAL!$I$201+PRINCIPAL!$I$201,L731=PRINCIPAL!$I$201+PRINCIPAL!$I$201+PRINCIPAL!$I$201)),0,IF(AND(PRINCIPAL!$H$201&lt;&gt;"",L731=PRINCIPAL!$J$201),VLOOKUP($AW$711,'Banco de Dados'!$B$4:$J$50,8,FALSE)*PRINCIPAL!$H$201*(1-(PRINCIPAL!$K$201/100)),IF(AND(PRINCIPAL!$H$201&lt;&gt;"",L731=PRINCIPAL!$L$201),VLOOKUP($AW$711,'Banco de Dados'!$B$4:$J$50,8,FALSE)*PRINCIPAL!$H$201*(1-(PRINCIPAL!$M$201/100)),IF(AND(PRINCIPAL!$H$201&lt;&gt;"",L731=PRINCIPAL!$N$201),VLOOKUP($AW$711,'Banco de Dados'!$B$4:$J$50,8,FALSE)*PRINCIPAL!$H$201*(1-(PRINCIPAL!$O$201/100)),IF(PRINCIPAL!$H$201&lt;&gt;"",VLOOKUP($AW$711,'Banco de Dados'!$B$4:$J$50,8,FALSE)*PRINCIPAL!$H$201,IF(OR(L731=PRINCIPAL!$I$201,L731=PRINCIPAL!$I$201+PRINCIPAL!$I$201,L731=PRINCIPAL!$I$201+PRINCIPAL!$I$201+PRINCIPAL!$I$201),0,IF(L731=PRINCIPAL!$J$201,VLOOKUP($AW$711,'Banco de Dados'!$B$4:$J$50,6,FALSE)*(1-(PRINCIPAL!$K$201/100)),IF(L731=PRINCIPAL!$L$201,VLOOKUP($AW$711,'Banco de Dados'!$B$4:$J$50,6,FALSE)*(1-(PRINCIPAL!$M$201/100)),IF(L731=PRINCIPAL!$N$201,VLOOKUP($AW$711,'Banco de Dados'!$B$4:$J$50,6,FALSE)*(1-(PRINCIPAL!$O$201/100)),VLOOKUP($AW$711,'Banco de Dados'!$B$4:$J$50,6,FALSE)))))))))),"")</f>
        <v/>
      </c>
      <c r="AW731" s="29" t="str">
        <f>IFERROR(AV731*(IFERROR(VLOOKUP($AW$711,'Banco de Dados'!$B$4:$J$50,4,FALSE),"ERRO")),"")</f>
        <v/>
      </c>
      <c r="AX731" s="29" t="str">
        <f t="shared" si="498"/>
        <v/>
      </c>
      <c r="AY731" s="103" t="str">
        <f>IFERROR(AX731*(C731*(PRINCIPAL!$G$201/100))*0.47*(44/12),"")</f>
        <v/>
      </c>
      <c r="AZ731" s="111" t="str">
        <f t="shared" si="503"/>
        <v/>
      </c>
      <c r="BA731" s="30" t="str">
        <f>IFERROR(IF(AND(PRINCIPAL!$H$192&lt;&gt;"",OR(L731=PRINCIPAL!$I$192,L731=PRINCIPAL!$I$192+PRINCIPAL!$I$192,L731=PRINCIPAL!$I$192+PRINCIPAL!$I$192+PRINCIPAL!$I$192)),0,IF(AND(PRINCIPAL!$H$192&lt;&gt;"",L731=PRINCIPAL!$J$192),VLOOKUP($BB$711,'Banco de Dados'!$B$4:$J$50,8,FALSE)*PRINCIPAL!$H$192*(1-(PRINCIPAL!$K$192/100)),IF(AND(PRINCIPAL!$H$192&lt;&gt;"",L731=PRINCIPAL!$L$192),VLOOKUP($BB$711,'Banco de Dados'!$B$4:$J$50,8,FALSE)*PRINCIPAL!$H$192*(1-(PRINCIPAL!$M$192/100)),IF(AND(PRINCIPAL!$H$192&lt;&gt;"",L731=PRINCIPAL!$N$192),VLOOKUP($BB$711,'Banco de Dados'!$B$4:$J$50,8,FALSE)*PRINCIPAL!$H$192*(1-(PRINCIPAL!$O$192/100)),IF(PRINCIPAL!$H$192&lt;&gt;"",VLOOKUP($BB$711,'Banco de Dados'!$B$4:$J$50,8,FALSE)*PRINCIPAL!$H$192,IF(OR(L731=PRINCIPAL!$I$192,L731=PRINCIPAL!$I$192+PRINCIPAL!$I$192,L731=PRINCIPAL!$I$192+PRINCIPAL!$I$192+PRINCIPAL!$I$192),0,IF(L731=PRINCIPAL!$J$192,VLOOKUP($BB$711,'Banco de Dados'!$B$4:$J$50,6,FALSE)*(1-(PRINCIPAL!$K$192/100)),IF(L731=PRINCIPAL!$L$192,VLOOKUP($BB$711,'Banco de Dados'!$B$4:$J$50,6,FALSE)*(1-(PRINCIPAL!$M$192/100)),IF(L731=PRINCIPAL!$N$192,VLOOKUP($BB$711,'Banco de Dados'!$B$4:$J$50,6,FALSE)*(1-(PRINCIPAL!$O$192/100)),VLOOKUP($BB$711,'Banco de Dados'!$B$4:$J$50,6,FALSE)))))))))),"")</f>
        <v/>
      </c>
      <c r="BB731" s="29" t="str">
        <f>IFERROR(BA731*(IFERROR(VLOOKUP($BB$711,'Banco de Dados'!$B$4:$J$50,4,FALSE),"ERRO")),"")</f>
        <v/>
      </c>
      <c r="BC731" s="29" t="str">
        <f t="shared" si="504"/>
        <v/>
      </c>
      <c r="BD731" s="103" t="str">
        <f>IFERROR(BC731*(C731*(PRINCIPAL!$G$192/100))*0.47*(44/12),"")</f>
        <v/>
      </c>
      <c r="BE731" s="111" t="str">
        <f t="shared" si="483"/>
        <v/>
      </c>
      <c r="BF731" s="30" t="str">
        <f>IFERROR(IF(AND(PRINCIPAL!$H$203&lt;&gt;"",OR(L731=PRINCIPAL!$I$203,L731=PRINCIPAL!$I$203+PRINCIPAL!$I$203,L731=PRINCIPAL!$I$203+PRINCIPAL!$I$203+PRINCIPAL!$I$203)),0,IF(AND(PRINCIPAL!$H$203&lt;&gt;"",L731=PRINCIPAL!$J$203),VLOOKUP($BG$711,'Banco de Dados'!$B$4:$J$50,8,FALSE)*PRINCIPAL!$H$203*(1-(PRINCIPAL!$K$203/100)),IF(AND(PRINCIPAL!$H$203&lt;&gt;"",L731=PRINCIPAL!$L$203),VLOOKUP($BG$711,'Banco de Dados'!$B$4:$J$50,8,FALSE)*PRINCIPAL!$H$203*(1-(PRINCIPAL!$M$203/100)),IF(AND(PRINCIPAL!$H$203&lt;&gt;"",L731=PRINCIPAL!$N$203),VLOOKUP($BG$711,'Banco de Dados'!$B$4:$J$50,8,FALSE)*PRINCIPAL!$H$203*(1-(PRINCIPAL!$O$203/100)),IF(PRINCIPAL!$H$203&lt;&gt;"",VLOOKUP($BG$711,'Banco de Dados'!$B$4:$J$50,8,FALSE)*PRINCIPAL!$H$203,IF(OR(L731=PRINCIPAL!$I$203,L731=PRINCIPAL!$I$203+PRINCIPAL!$I$203,L731=PRINCIPAL!$I$203+PRINCIPAL!$I$203+PRINCIPAL!$I$203),0,IF(L731=PRINCIPAL!$J$203,VLOOKUP($BG$711,'Banco de Dados'!$B$4:$J$50,6,FALSE)*(1-(PRINCIPAL!$K$203/100)),IF(L731=PRINCIPAL!$L$203,VLOOKUP($BG$711,'Banco de Dados'!$B$4:$J$50,6,FALSE)*(1-(PRINCIPAL!$M$203/100)),IF(L731=PRINCIPAL!$N$203,VLOOKUP($BG$711,'Banco de Dados'!$B$4:$J$50,6,FALSE)*(1-(PRINCIPAL!$O$203/100)),VLOOKUP($BG$711,'Banco de Dados'!$B$4:$J$50,6,FALSE)))))))))),"")</f>
        <v/>
      </c>
      <c r="BG731" s="29" t="str">
        <f>IFERROR(BF731*(IFERROR(VLOOKUP($BG$711,'Banco de Dados'!$B$4:$J$50,4,FALSE),"ERRO")),"")</f>
        <v/>
      </c>
      <c r="BH731" s="29" t="str">
        <f t="shared" si="499"/>
        <v/>
      </c>
      <c r="BI731" s="103" t="str">
        <f>IFERROR(BH731*(C731*(PRINCIPAL!$G$203/100))*0.47*(44/12),"")</f>
        <v/>
      </c>
      <c r="BJ731" s="102" t="str">
        <f t="shared" si="484"/>
        <v/>
      </c>
    </row>
    <row r="732" spans="2:62" ht="12.75" customHeight="1" x14ac:dyDescent="0.3">
      <c r="B732" s="326">
        <f t="shared" si="485"/>
        <v>2039</v>
      </c>
      <c r="C732" s="340"/>
      <c r="D732" s="1"/>
      <c r="E732" s="116">
        <v>19</v>
      </c>
      <c r="F732" s="24" t="str">
        <f>IFERROR(VLOOKUP($G$711,'Banco de Dados'!$B$4:$J$50,6,FALSE),"")</f>
        <v/>
      </c>
      <c r="G732" s="25" t="str">
        <f>IFERROR(F732*(IFERROR(VLOOKUP($G$711,'Banco de Dados'!$B$4:$J$50,4,FALSE),"ERRO")),"")</f>
        <v/>
      </c>
      <c r="H732" s="25" t="str">
        <f t="shared" si="486"/>
        <v/>
      </c>
      <c r="I732" s="103" t="str">
        <f t="shared" si="487"/>
        <v/>
      </c>
      <c r="J732" s="117" t="str">
        <f t="shared" si="488"/>
        <v/>
      </c>
      <c r="K732" s="1"/>
      <c r="L732" s="91">
        <v>19</v>
      </c>
      <c r="M732" s="24" t="str">
        <f>IFERROR(IF(AND(PRINCIPAL!$H$194&lt;&gt;"",OR(L732=PRINCIPAL!$I$194,L732=PRINCIPAL!$I$194+PRINCIPAL!$I$194,L732=PRINCIPAL!$I$194+PRINCIPAL!$I$194+PRINCIPAL!$I$194)),0,IF(AND(PRINCIPAL!$H$194&lt;&gt;"",L732=PRINCIPAL!$J$194),VLOOKUP($N$711,'Banco de Dados'!$B$4:$J$50,8,FALSE)*PRINCIPAL!$H$194*(1-(PRINCIPAL!$K$194/100)),IF(AND(PRINCIPAL!$H$194&lt;&gt;"",L732=PRINCIPAL!$L$194),VLOOKUP($N$711,'Banco de Dados'!$B$4:$J$50,8,FALSE)*PRINCIPAL!$H$194*(1-(PRINCIPAL!$M$194/100)),IF(AND(PRINCIPAL!$H$194&lt;&gt;"",L732=PRINCIPAL!$N$194),VLOOKUP($N$711,'Banco de Dados'!$B$4:$J$50,8,FALSE)*PRINCIPAL!$H$194*(1-(PRINCIPAL!$O$194/100)),IF(PRINCIPAL!$H$194&lt;&gt;"",VLOOKUP($N$711,'Banco de Dados'!$B$4:$J$50,8,FALSE)*PRINCIPAL!$H$194,IF(OR(L732=PRINCIPAL!$I$194,L732=PRINCIPAL!$I$194+PRINCIPAL!$I$194,L732=PRINCIPAL!$I$194+PRINCIPAL!$I$194+PRINCIPAL!$I$194),0,IF(L732=PRINCIPAL!$J$194,VLOOKUP($N$711,'Banco de Dados'!$B$4:$J$50,6,FALSE)*(1-(PRINCIPAL!$K$194/100)),IF(L732=PRINCIPAL!$L$194,VLOOKUP($N$711,'Banco de Dados'!$B$4:$J$50,6,FALSE)*(1-(PRINCIPAL!$M$194/100)),IF(L732=PRINCIPAL!$N$194,VLOOKUP($N$711,'Banco de Dados'!$B$4:$J$50,6,FALSE)*(1-(PRINCIPAL!$O$194/100)),VLOOKUP($N$711,'Banco de Dados'!$B$4:$J$50,6,FALSE)))))))))),"")</f>
        <v/>
      </c>
      <c r="N732" s="25" t="str">
        <f>IFERROR(M732*(IFERROR(VLOOKUP($N$711,'Banco de Dados'!$B$4:$J$50,4,FALSE),"ERRO")),"")</f>
        <v/>
      </c>
      <c r="O732" s="25" t="str">
        <f>IFERROR(M732+N732,"")</f>
        <v/>
      </c>
      <c r="P732" s="103" t="str">
        <f>IFERROR(O732*(C732*(PRINCIPAL!$G$194/100))*0.47*(44/12),"")</f>
        <v/>
      </c>
      <c r="Q732" s="107" t="str">
        <f>IFERROR(Q731+P732,"")</f>
        <v/>
      </c>
      <c r="R732" s="29" t="str">
        <f>IFERROR(IF(AND(PRINCIPAL!$H$195&lt;&gt;"",OR(L732=PRINCIPAL!$I$195,L732=PRINCIPAL!$I$195+PRINCIPAL!$I$195,L732=PRINCIPAL!$I$195+PRINCIPAL!$I$195+PRINCIPAL!$I$195)),0,IF(AND(PRINCIPAL!$H$195&lt;&gt;"",L732=PRINCIPAL!$J$195),VLOOKUP($S$711,'Banco de Dados'!$B$4:$J$50,8,FALSE)*PRINCIPAL!$H$195*(1-(PRINCIPAL!$K$195/100)),IF(AND(PRINCIPAL!$H$195&lt;&gt;"",L732=PRINCIPAL!$L$195),VLOOKUP($S$711,'Banco de Dados'!$B$4:$J$50,8,FALSE)*PRINCIPAL!$H$195*(1-(PRINCIPAL!$M$195/100)),IF(AND(PRINCIPAL!$H$195&lt;&gt;"",L732=PRINCIPAL!$N$195),VLOOKUP($S$711,'Banco de Dados'!$B$4:$J$50,8,FALSE)*PRINCIPAL!$H$195*(1-(PRINCIPAL!$O$195/100)),IF(PRINCIPAL!$H$195&lt;&gt;"",VLOOKUP($S$711,'Banco de Dados'!$B$4:$J$50,8,FALSE)*PRINCIPAL!$H$195,IF(OR(L732=PRINCIPAL!$I$195,L732=PRINCIPAL!$I$195+PRINCIPAL!$I$195,L732=PRINCIPAL!$I$195+PRINCIPAL!$I$195+PRINCIPAL!$I$195),0,IF(L732=PRINCIPAL!$J$195,VLOOKUP($S$711,'Banco de Dados'!$B$4:$J$50,6,FALSE)*(1-(PRINCIPAL!$K$195/100)),IF(L732=PRINCIPAL!$L$195,VLOOKUP($S$711,'Banco de Dados'!$B$4:$J$50,6,FALSE)*(1-(PRINCIPAL!$M$195/100)),IF(L732=PRINCIPAL!$N$195,VLOOKUP($S$711,'Banco de Dados'!$B$4:$J$50,6,FALSE)*(1-(PRINCIPAL!$O$195/100)),VLOOKUP($S$711,'Banco de Dados'!$B$4:$J$50,6,FALSE)))))))))),"")</f>
        <v/>
      </c>
      <c r="S732" s="29" t="str">
        <f>IFERROR(R732*(IFERROR(VLOOKUP($S$711,'Banco de Dados'!$B$4:$J$50,4,FALSE),"ERRO")),"")</f>
        <v/>
      </c>
      <c r="T732" s="29" t="str">
        <f t="shared" si="506"/>
        <v/>
      </c>
      <c r="U732" s="103" t="str">
        <f>IFERROR(T732*(C732*(PRINCIPAL!$G$195/100))*0.47*(44/12),"")</f>
        <v/>
      </c>
      <c r="V732" s="103" t="str">
        <f t="shared" si="482"/>
        <v/>
      </c>
      <c r="W732" s="30" t="str">
        <f>IFERROR(IF(AND(PRINCIPAL!$H$196&lt;&gt;"",OR(L732=PRINCIPAL!$I$196,L732=PRINCIPAL!$I$196+PRINCIPAL!$I$196,L732=PRINCIPAL!$I$196+PRINCIPAL!$I$196+PRINCIPAL!$I$196)),0,IF(AND(PRINCIPAL!$H$196&lt;&gt;"",L732=PRINCIPAL!$J$196),VLOOKUP($X$711,'Banco de Dados'!$B$4:$J$50,8,FALSE)*PRINCIPAL!$H$196*(1-(PRINCIPAL!$K$196/100)),IF(AND(PRINCIPAL!$H$196&lt;&gt;"",L732=PRINCIPAL!$L$196),VLOOKUP($X$711,'Banco de Dados'!$B$4:$J$50,8,FALSE)*PRINCIPAL!$H$196*(1-(PRINCIPAL!$M$196/100)),IF(AND(PRINCIPAL!$H$196&lt;&gt;"",L732=PRINCIPAL!$N$196),VLOOKUP($X$711,'Banco de Dados'!$B$4:$J$50,8,FALSE)*PRINCIPAL!$H$196*(1-(PRINCIPAL!$O$196/100)),IF(PRINCIPAL!$H$196&lt;&gt;"",VLOOKUP($X$711,'Banco de Dados'!$B$4:$J$50,8,FALSE)*PRINCIPAL!$H$196,IF(OR(L732=PRINCIPAL!$I$196,L732=PRINCIPAL!$I$196+PRINCIPAL!$I$196,L732=PRINCIPAL!$I$196+PRINCIPAL!$I$196+PRINCIPAL!$I$196),0,IF(L732=PRINCIPAL!$J$196,VLOOKUP($X$711,'Banco de Dados'!$B$4:$J$50,6,FALSE)*(1-(PRINCIPAL!$K$196/100)),IF(L732=PRINCIPAL!$L$196,VLOOKUP($X$711,'Banco de Dados'!$B$4:$J$50,6,FALSE)*(1-(PRINCIPAL!$M$196/100)),IF(L732=PRINCIPAL!$N$196,VLOOKUP($X$711,'Banco de Dados'!$B$4:$J$50,6,FALSE)*(1-(PRINCIPAL!$O$196/100)),VLOOKUP($X$711,'Banco de Dados'!$B$4:$J$50,6,FALSE)))))))))),"")</f>
        <v/>
      </c>
      <c r="X732" s="29" t="str">
        <f>IFERROR(W732*(IFERROR(VLOOKUP($X$711,'Banco de Dados'!$B$4:$J$50,4,FALSE),"ERRO")),"")</f>
        <v/>
      </c>
      <c r="Y732" s="29" t="str">
        <f t="shared" si="500"/>
        <v/>
      </c>
      <c r="Z732" s="103" t="str">
        <f>IFERROR(Y732*(C732*(PRINCIPAL!$G$196/100))*0.47*(44/12),"")</f>
        <v/>
      </c>
      <c r="AA732" s="111" t="str">
        <f t="shared" si="501"/>
        <v/>
      </c>
      <c r="AB732" s="30" t="str">
        <f>IFERROR(IF(AND(PRINCIPAL!$H$197&lt;&gt;"",OR(L732=PRINCIPAL!$I$197,L732=PRINCIPAL!$I$197+PRINCIPAL!$I$197,L732=PRINCIPAL!$I$197+PRINCIPAL!$I$197+PRINCIPAL!$I$197)),0,IF(AND(PRINCIPAL!$H$197&lt;&gt;"",L732=PRINCIPAL!$J$197),VLOOKUP($AC$711,'Banco de Dados'!$B$4:$J$50,8,FALSE)*PRINCIPAL!$H$197*(1-(PRINCIPAL!$K$197/100)),IF(AND(PRINCIPAL!$H$197&lt;&gt;"",L732=PRINCIPAL!$L$197),VLOOKUP($AC$711,'Banco de Dados'!$B$4:$J$50,8,FALSE)*PRINCIPAL!$H$197*(1-(PRINCIPAL!$M$197/100)),IF(AND(PRINCIPAL!$H$197&lt;&gt;"",L732=PRINCIPAL!$N$197),VLOOKUP($AC$711,'Banco de Dados'!$B$4:$J$50,8,FALSE)*PRINCIPAL!$H$197*(1-(PRINCIPAL!$O$197/100)),IF(PRINCIPAL!$H$197&lt;&gt;"",VLOOKUP($AC$711,'Banco de Dados'!$B$4:$J$50,8,FALSE)*PRINCIPAL!$H$197,IF(OR(L732=PRINCIPAL!$I$197,L732=PRINCIPAL!$I$197+PRINCIPAL!$I$197,L732=PRINCIPAL!$I$197+PRINCIPAL!$I$197+PRINCIPAL!$I$197),0,IF(L732=PRINCIPAL!$J$197,VLOOKUP($AC$711,'Banco de Dados'!$B$4:$J$50,6,FALSE)*(1-(PRINCIPAL!$K$197/100)),IF(L732=PRINCIPAL!$L$197,VLOOKUP($AC$711,'Banco de Dados'!$B$4:$J$50,6,FALSE)*(1-(PRINCIPAL!$M$197/100)),IF(L732=PRINCIPAL!$N$197,VLOOKUP($AC$711,'Banco de Dados'!$B$4:$J$50,6,FALSE)*(1-(PRINCIPAL!$O$197/100)),VLOOKUP($AC$711,'Banco de Dados'!$B$4:$J$50,6,FALSE)))))))))),"")</f>
        <v/>
      </c>
      <c r="AC732" s="29" t="str">
        <f>IFERROR(AB732*(IFERROR(VLOOKUP($AC$711,'Banco de Dados'!$B$4:$J$50,4,FALSE),"ERRO")),"")</f>
        <v/>
      </c>
      <c r="AD732" s="29" t="str">
        <f t="shared" si="491"/>
        <v/>
      </c>
      <c r="AE732" s="103" t="str">
        <f>IFERROR(AD732*(C732*(PRINCIPAL!$G$197/100))*0.47*(44/12),"")</f>
        <v/>
      </c>
      <c r="AF732" s="111" t="str">
        <f t="shared" si="492"/>
        <v/>
      </c>
      <c r="AG732" s="30" t="str">
        <f>IFERROR(IF(AND(PRINCIPAL!$H$198&lt;&gt;"",OR(L732=PRINCIPAL!$I$198,L732=PRINCIPAL!$I$198+PRINCIPAL!$I$198,L732=PRINCIPAL!$I$198+PRINCIPAL!$I$198+PRINCIPAL!$I$198)),0,IF(AND(PRINCIPAL!$H$198&lt;&gt;"",L732=PRINCIPAL!$J$198),VLOOKUP($AH$711,'Banco de Dados'!$B$4:$J$50,8,FALSE)*PRINCIPAL!$H$198*(1-(PRINCIPAL!$K$198/100)),IF(AND(PRINCIPAL!$H$198&lt;&gt;"",L732=PRINCIPAL!$L$198),VLOOKUP($AH$711,'Banco de Dados'!$B$4:$J$50,8,FALSE)*PRINCIPAL!$H$198*(1-(PRINCIPAL!$M$198/100)),IF(AND(PRINCIPAL!$H$198&lt;&gt;"",L732=PRINCIPAL!$N$198),VLOOKUP($AH$711,'Banco de Dados'!$B$4:$J$50,8,FALSE)*PRINCIPAL!$H$198*(1-(PRINCIPAL!$O$198/100)),IF(PRINCIPAL!$H$198&lt;&gt;"",VLOOKUP($AH$711,'Banco de Dados'!$B$4:$J$50,8,FALSE)*PRINCIPAL!$H$198,IF(OR(L732=PRINCIPAL!$I$198,L732=PRINCIPAL!$I$198+PRINCIPAL!$I$198,L732=PRINCIPAL!$I$198+PRINCIPAL!$I$198+PRINCIPAL!$I$198),0,IF(L732=PRINCIPAL!$J$198,VLOOKUP($AH$711,'Banco de Dados'!$B$4:$J$50,6,FALSE)*(1-(PRINCIPAL!$K$198/100)),IF(L732=PRINCIPAL!$L$198,VLOOKUP($AH$711,'Banco de Dados'!$B$4:$J$50,6,FALSE)*(1-(PRINCIPAL!$M$198/100)),IF(L732=PRINCIPAL!$N$198,VLOOKUP($AH$711,'Banco de Dados'!$B$4:$J$50,6,FALSE)*(1-(PRINCIPAL!$O$198/100)),VLOOKUP($AH$711,'Banco de Dados'!$B$4:$J$50,6,FALSE)))))))))),"")</f>
        <v/>
      </c>
      <c r="AH732" s="29" t="str">
        <f>IFERROR(AG732*(IFERROR(VLOOKUP($AH$711,'Banco de Dados'!$B$4:$J$50,4,FALSE),"ERRO")),"")</f>
        <v/>
      </c>
      <c r="AI732" s="29" t="str">
        <f t="shared" si="493"/>
        <v/>
      </c>
      <c r="AJ732" s="103" t="str">
        <f>IFERROR(AI732*(C732*(PRINCIPAL!$G$198/100))*0.47*(44/12),"")</f>
        <v/>
      </c>
      <c r="AK732" s="111" t="str">
        <f t="shared" si="502"/>
        <v/>
      </c>
      <c r="AL732" s="30" t="str">
        <f>IFERROR(IF(AND(PRINCIPAL!$H$199&lt;&gt;"",OR(L732=PRINCIPAL!$I$199,L732=PRINCIPAL!$I$199+PRINCIPAL!$I$199,L732=PRINCIPAL!$I$199+PRINCIPAL!$I$199+PRINCIPAL!$I$199)),0,IF(AND(PRINCIPAL!$H$199&lt;&gt;"",L732=PRINCIPAL!$J$199),VLOOKUP($AM$711,'Banco de Dados'!$B$4:$J$50,8,FALSE)*PRINCIPAL!$H$199*(1-(PRINCIPAL!$K$199/100)),IF(AND(PRINCIPAL!$H$199&lt;&gt;"",L732=PRINCIPAL!$L$199),VLOOKUP($AM$711,'Banco de Dados'!$B$4:$J$50,8,FALSE)*PRINCIPAL!$H$199*(1-(PRINCIPAL!$M$199/100)),IF(AND(PRINCIPAL!$H$199&lt;&gt;"",L732=PRINCIPAL!$N$199),VLOOKUP($AM$711,'Banco de Dados'!$B$4:$J$50,8,FALSE)*PRINCIPAL!$H$199*(1-(PRINCIPAL!$O$199/100)),IF(PRINCIPAL!$H$199&lt;&gt;"",VLOOKUP($AM$711,'Banco de Dados'!$B$4:$J$50,8,FALSE)*PRINCIPAL!$H$199,IF(OR(L732=PRINCIPAL!$I$199,L732=PRINCIPAL!$I$199+PRINCIPAL!$I$199,L732=PRINCIPAL!$I$199+PRINCIPAL!$I$199+PRINCIPAL!$I$199),0,IF(L732=PRINCIPAL!$J$199,VLOOKUP($AM$711,'Banco de Dados'!$B$4:$J$50,6,FALSE)*(1-(PRINCIPAL!$K$199/100)),IF(L732=PRINCIPAL!$L$199,VLOOKUP($AM$711,'Banco de Dados'!$B$4:$J$50,6,FALSE)*(1-(PRINCIPAL!$M$199/100)),IF(L732=PRINCIPAL!$N$199,VLOOKUP($AM$711,'Banco de Dados'!$B$4:$J$50,6,FALSE)*(1-(PRINCIPAL!$O$199/100)),VLOOKUP($AM$711,'Banco de Dados'!$B$4:$J$50,6,FALSE)))))))))),"")</f>
        <v/>
      </c>
      <c r="AM732" s="29" t="str">
        <f>IFERROR(AL732*(IFERROR(VLOOKUP($AM$711,'Banco de Dados'!$B$4:$J$50,4,FALSE),"ERRO")),"")</f>
        <v/>
      </c>
      <c r="AN732" s="29" t="str">
        <f t="shared" si="494"/>
        <v/>
      </c>
      <c r="AO732" s="103" t="str">
        <f>IFERROR(AN732*(C732*(PRINCIPAL!$G$199/100))*0.47*(44/12),"")</f>
        <v/>
      </c>
      <c r="AP732" s="111" t="str">
        <f t="shared" si="495"/>
        <v/>
      </c>
      <c r="AQ732" s="30" t="str">
        <f>IFERROR(IF(AND(PRINCIPAL!$H$200&lt;&gt;"",OR(L732=PRINCIPAL!$I$200,L732=PRINCIPAL!$I$200+PRINCIPAL!$I$200,L732=PRINCIPAL!$I$200+PRINCIPAL!$I$200+PRINCIPAL!$I$200)),0,IF(AND(PRINCIPAL!$H$200&lt;&gt;"",L732=PRINCIPAL!$J$200),VLOOKUP($AR$711,'Banco de Dados'!$B$4:$J$50,8,FALSE)*PRINCIPAL!$H$200*(1-(PRINCIPAL!$K$200/100)),IF(AND(PRINCIPAL!$H$200&lt;&gt;"",L732=PRINCIPAL!$L$200),VLOOKUP($AR$711,'Banco de Dados'!$B$4:$J$50,8,FALSE)*PRINCIPAL!$H$200*(1-(PRINCIPAL!$M$200/100)),IF(AND(PRINCIPAL!$H$200&lt;&gt;"",L732=PRINCIPAL!$N$200),VLOOKUP($AR$711,'Banco de Dados'!$B$4:$J$50,8,FALSE)*PRINCIPAL!$H$200*(1-(PRINCIPAL!$O$200/100)),IF(PRINCIPAL!$H$200&lt;&gt;"",VLOOKUP($AR$711,'Banco de Dados'!$B$4:$J$50,8,FALSE)*PRINCIPAL!$H$200,IF(OR(L732=PRINCIPAL!$I$200,L732=PRINCIPAL!$I$200+PRINCIPAL!$I$200,L732=PRINCIPAL!$I$200+PRINCIPAL!$I$200+PRINCIPAL!$I$200),0,IF(L732=PRINCIPAL!$J$200,VLOOKUP($AR$711,'Banco de Dados'!$B$4:$J$50,6,FALSE)*(1-(PRINCIPAL!$K$200/100)),IF(L732=PRINCIPAL!$L$200,VLOOKUP($AR$711,'Banco de Dados'!$B$4:$J$50,6,FALSE)*(1-(PRINCIPAL!$M$200/100)),IF(L732=PRINCIPAL!$N$200,VLOOKUP($AR$711,'Banco de Dados'!$B$4:$J$50,6,FALSE)*(1-(PRINCIPAL!$O$200/100)),VLOOKUP($AR$711,'Banco de Dados'!$B$4:$J$50,6,FALSE)))))))))),"")</f>
        <v/>
      </c>
      <c r="AR732" s="29" t="str">
        <f>IFERROR(AQ732*(IFERROR(VLOOKUP($AR$711,'Banco de Dados'!$B$4:$J$50,4,FALSE),"ERRO")),"")</f>
        <v/>
      </c>
      <c r="AS732" s="29" t="str">
        <f t="shared" si="496"/>
        <v/>
      </c>
      <c r="AT732" s="103" t="str">
        <f>IFERROR(AS732*(C732*(PRINCIPAL!$G$200/100))*0.47*(44/12),"")</f>
        <v/>
      </c>
      <c r="AU732" s="111" t="str">
        <f t="shared" si="497"/>
        <v/>
      </c>
      <c r="AV732" s="30" t="str">
        <f>IFERROR(IF(AND(PRINCIPAL!$H$201&lt;&gt;"",OR(L732=PRINCIPAL!$I$201,L732=PRINCIPAL!$I$201+PRINCIPAL!$I$201,L732=PRINCIPAL!$I$201+PRINCIPAL!$I$201+PRINCIPAL!$I$201)),0,IF(AND(PRINCIPAL!$H$201&lt;&gt;"",L732=PRINCIPAL!$J$201),VLOOKUP($AW$711,'Banco de Dados'!$B$4:$J$50,8,FALSE)*PRINCIPAL!$H$201*(1-(PRINCIPAL!$K$201/100)),IF(AND(PRINCIPAL!$H$201&lt;&gt;"",L732=PRINCIPAL!$L$201),VLOOKUP($AW$711,'Banco de Dados'!$B$4:$J$50,8,FALSE)*PRINCIPAL!$H$201*(1-(PRINCIPAL!$M$201/100)),IF(AND(PRINCIPAL!$H$201&lt;&gt;"",L732=PRINCIPAL!$N$201),VLOOKUP($AW$711,'Banco de Dados'!$B$4:$J$50,8,FALSE)*PRINCIPAL!$H$201*(1-(PRINCIPAL!$O$201/100)),IF(PRINCIPAL!$H$201&lt;&gt;"",VLOOKUP($AW$711,'Banco de Dados'!$B$4:$J$50,8,FALSE)*PRINCIPAL!$H$201,IF(OR(L732=PRINCIPAL!$I$201,L732=PRINCIPAL!$I$201+PRINCIPAL!$I$201,L732=PRINCIPAL!$I$201+PRINCIPAL!$I$201+PRINCIPAL!$I$201),0,IF(L732=PRINCIPAL!$J$201,VLOOKUP($AW$711,'Banco de Dados'!$B$4:$J$50,6,FALSE)*(1-(PRINCIPAL!$K$201/100)),IF(L732=PRINCIPAL!$L$201,VLOOKUP($AW$711,'Banco de Dados'!$B$4:$J$50,6,FALSE)*(1-(PRINCIPAL!$M$201/100)),IF(L732=PRINCIPAL!$N$201,VLOOKUP($AW$711,'Banco de Dados'!$B$4:$J$50,6,FALSE)*(1-(PRINCIPAL!$O$201/100)),VLOOKUP($AW$711,'Banco de Dados'!$B$4:$J$50,6,FALSE)))))))))),"")</f>
        <v/>
      </c>
      <c r="AW732" s="29" t="str">
        <f>IFERROR(AV732*(IFERROR(VLOOKUP($AW$711,'Banco de Dados'!$B$4:$J$50,4,FALSE),"ERRO")),"")</f>
        <v/>
      </c>
      <c r="AX732" s="29" t="str">
        <f t="shared" si="498"/>
        <v/>
      </c>
      <c r="AY732" s="103" t="str">
        <f>IFERROR(AX732*(C732*(PRINCIPAL!$G$201/100))*0.47*(44/12),"")</f>
        <v/>
      </c>
      <c r="AZ732" s="111" t="str">
        <f t="shared" si="503"/>
        <v/>
      </c>
      <c r="BA732" s="30" t="str">
        <f>IFERROR(IF(AND(PRINCIPAL!$H$192&lt;&gt;"",OR(L732=PRINCIPAL!$I$192,L732=PRINCIPAL!$I$192+PRINCIPAL!$I$192,L732=PRINCIPAL!$I$192+PRINCIPAL!$I$192+PRINCIPAL!$I$192)),0,IF(AND(PRINCIPAL!$H$192&lt;&gt;"",L732=PRINCIPAL!$J$192),VLOOKUP($BB$711,'Banco de Dados'!$B$4:$J$50,8,FALSE)*PRINCIPAL!$H$192*(1-(PRINCIPAL!$K$192/100)),IF(AND(PRINCIPAL!$H$192&lt;&gt;"",L732=PRINCIPAL!$L$192),VLOOKUP($BB$711,'Banco de Dados'!$B$4:$J$50,8,FALSE)*PRINCIPAL!$H$192*(1-(PRINCIPAL!$M$192/100)),IF(AND(PRINCIPAL!$H$192&lt;&gt;"",L732=PRINCIPAL!$N$192),VLOOKUP($BB$711,'Banco de Dados'!$B$4:$J$50,8,FALSE)*PRINCIPAL!$H$192*(1-(PRINCIPAL!$O$192/100)),IF(PRINCIPAL!$H$192&lt;&gt;"",VLOOKUP($BB$711,'Banco de Dados'!$B$4:$J$50,8,FALSE)*PRINCIPAL!$H$192,IF(OR(L732=PRINCIPAL!$I$192,L732=PRINCIPAL!$I$192+PRINCIPAL!$I$192,L732=PRINCIPAL!$I$192+PRINCIPAL!$I$192+PRINCIPAL!$I$192),0,IF(L732=PRINCIPAL!$J$192,VLOOKUP($BB$711,'Banco de Dados'!$B$4:$J$50,6,FALSE)*(1-(PRINCIPAL!$K$192/100)),IF(L732=PRINCIPAL!$L$192,VLOOKUP($BB$711,'Banco de Dados'!$B$4:$J$50,6,FALSE)*(1-(PRINCIPAL!$M$192/100)),IF(L732=PRINCIPAL!$N$192,VLOOKUP($BB$711,'Banco de Dados'!$B$4:$J$50,6,FALSE)*(1-(PRINCIPAL!$O$192/100)),VLOOKUP($BB$711,'Banco de Dados'!$B$4:$J$50,6,FALSE)))))))))),"")</f>
        <v/>
      </c>
      <c r="BB732" s="29" t="str">
        <f>IFERROR(BA732*(IFERROR(VLOOKUP($BB$711,'Banco de Dados'!$B$4:$J$50,4,FALSE),"ERRO")),"")</f>
        <v/>
      </c>
      <c r="BC732" s="29" t="str">
        <f t="shared" si="504"/>
        <v/>
      </c>
      <c r="BD732" s="103" t="str">
        <f>IFERROR(BC732*(C732*(PRINCIPAL!$G$192/100))*0.47*(44/12),"")</f>
        <v/>
      </c>
      <c r="BE732" s="111" t="str">
        <f t="shared" si="483"/>
        <v/>
      </c>
      <c r="BF732" s="30" t="str">
        <f>IFERROR(IF(AND(PRINCIPAL!$H$203&lt;&gt;"",OR(L732=PRINCIPAL!$I$203,L732=PRINCIPAL!$I$203+PRINCIPAL!$I$203,L732=PRINCIPAL!$I$203+PRINCIPAL!$I$203+PRINCIPAL!$I$203)),0,IF(AND(PRINCIPAL!$H$203&lt;&gt;"",L732=PRINCIPAL!$J$203),VLOOKUP($BG$711,'Banco de Dados'!$B$4:$J$50,8,FALSE)*PRINCIPAL!$H$203*(1-(PRINCIPAL!$K$203/100)),IF(AND(PRINCIPAL!$H$203&lt;&gt;"",L732=PRINCIPAL!$L$203),VLOOKUP($BG$711,'Banco de Dados'!$B$4:$J$50,8,FALSE)*PRINCIPAL!$H$203*(1-(PRINCIPAL!$M$203/100)),IF(AND(PRINCIPAL!$H$203&lt;&gt;"",L732=PRINCIPAL!$N$203),VLOOKUP($BG$711,'Banco de Dados'!$B$4:$J$50,8,FALSE)*PRINCIPAL!$H$203*(1-(PRINCIPAL!$O$203/100)),IF(PRINCIPAL!$H$203&lt;&gt;"",VLOOKUP($BG$711,'Banco de Dados'!$B$4:$J$50,8,FALSE)*PRINCIPAL!$H$203,IF(OR(L732=PRINCIPAL!$I$203,L732=PRINCIPAL!$I$203+PRINCIPAL!$I$203,L732=PRINCIPAL!$I$203+PRINCIPAL!$I$203+PRINCIPAL!$I$203),0,IF(L732=PRINCIPAL!$J$203,VLOOKUP($BG$711,'Banco de Dados'!$B$4:$J$50,6,FALSE)*(1-(PRINCIPAL!$K$203/100)),IF(L732=PRINCIPAL!$L$203,VLOOKUP($BG$711,'Banco de Dados'!$B$4:$J$50,6,FALSE)*(1-(PRINCIPAL!$M$203/100)),IF(L732=PRINCIPAL!$N$203,VLOOKUP($BG$711,'Banco de Dados'!$B$4:$J$50,6,FALSE)*(1-(PRINCIPAL!$O$203/100)),VLOOKUP($BG$711,'Banco de Dados'!$B$4:$J$50,6,FALSE)))))))))),"")</f>
        <v/>
      </c>
      <c r="BG732" s="29" t="str">
        <f>IFERROR(BF732*(IFERROR(VLOOKUP($BG$711,'Banco de Dados'!$B$4:$J$50,4,FALSE),"ERRO")),"")</f>
        <v/>
      </c>
      <c r="BH732" s="29" t="str">
        <f t="shared" si="499"/>
        <v/>
      </c>
      <c r="BI732" s="103" t="str">
        <f>IFERROR(BH732*(C732*(PRINCIPAL!$G$203/100))*0.47*(44/12),"")</f>
        <v/>
      </c>
      <c r="BJ732" s="102" t="str">
        <f t="shared" si="484"/>
        <v/>
      </c>
    </row>
    <row r="733" spans="2:62" ht="12.75" customHeight="1" x14ac:dyDescent="0.3">
      <c r="B733" s="326">
        <f t="shared" si="485"/>
        <v>2040</v>
      </c>
      <c r="C733" s="340"/>
      <c r="D733" s="1"/>
      <c r="E733" s="116">
        <v>20</v>
      </c>
      <c r="F733" s="24" t="str">
        <f>IFERROR(VLOOKUP($G$711,'Banco de Dados'!$B$4:$J$50,6,FALSE),"")</f>
        <v/>
      </c>
      <c r="G733" s="25" t="str">
        <f>IFERROR(F733*(IFERROR(VLOOKUP($G$711,'Banco de Dados'!$B$4:$J$50,4,FALSE),"ERRO")),"")</f>
        <v/>
      </c>
      <c r="H733" s="25" t="str">
        <f t="shared" si="486"/>
        <v/>
      </c>
      <c r="I733" s="103" t="str">
        <f t="shared" si="487"/>
        <v/>
      </c>
      <c r="J733" s="117" t="str">
        <f t="shared" si="488"/>
        <v/>
      </c>
      <c r="K733" s="1"/>
      <c r="L733" s="91">
        <v>20</v>
      </c>
      <c r="M733" s="24" t="str">
        <f>IFERROR(IF(AND(PRINCIPAL!$H$194&lt;&gt;"",OR(L733=PRINCIPAL!$I$194,L733=PRINCIPAL!$I$194+PRINCIPAL!$I$194,L733=PRINCIPAL!$I$194+PRINCIPAL!$I$194+PRINCIPAL!$I$194)),0,IF(AND(PRINCIPAL!$H$194&lt;&gt;"",L733=PRINCIPAL!$J$194),VLOOKUP($N$711,'Banco de Dados'!$B$4:$J$50,8,FALSE)*PRINCIPAL!$H$194*(1-(PRINCIPAL!$K$194/100)),IF(AND(PRINCIPAL!$H$194&lt;&gt;"",L733=PRINCIPAL!$L$194),VLOOKUP($N$711,'Banco de Dados'!$B$4:$J$50,8,FALSE)*PRINCIPAL!$H$194*(1-(PRINCIPAL!$M$194/100)),IF(AND(PRINCIPAL!$H$194&lt;&gt;"",L733=PRINCIPAL!$N$194),VLOOKUP($N$711,'Banco de Dados'!$B$4:$J$50,8,FALSE)*PRINCIPAL!$H$194*(1-(PRINCIPAL!$O$194/100)),IF(PRINCIPAL!$H$194&lt;&gt;"",VLOOKUP($N$711,'Banco de Dados'!$B$4:$J$50,8,FALSE)*PRINCIPAL!$H$194,IF(OR(L733=PRINCIPAL!$I$194,L733=PRINCIPAL!$I$194+PRINCIPAL!$I$194,L733=PRINCIPAL!$I$194+PRINCIPAL!$I$194+PRINCIPAL!$I$194),0,IF(L733=PRINCIPAL!$J$194,VLOOKUP($N$711,'Banco de Dados'!$B$4:$J$50,6,FALSE)*(1-(PRINCIPAL!$K$194/100)),IF(L733=PRINCIPAL!$L$194,VLOOKUP($N$711,'Banco de Dados'!$B$4:$J$50,6,FALSE)*(1-(PRINCIPAL!$M$194/100)),IF(L733=PRINCIPAL!$N$194,VLOOKUP($N$711,'Banco de Dados'!$B$4:$J$50,6,FALSE)*(1-(PRINCIPAL!$O$194/100)),VLOOKUP($N$711,'Banco de Dados'!$B$4:$J$50,6,FALSE)))))))))),"")</f>
        <v/>
      </c>
      <c r="N733" s="25" t="str">
        <f>IFERROR(M733*(IFERROR(VLOOKUP($N$711,'Banco de Dados'!$B$4:$J$50,4,FALSE),"ERRO")),"")</f>
        <v/>
      </c>
      <c r="O733" s="25" t="str">
        <f t="shared" ref="O733:O748" si="507">IFERROR(M733+N733,"")</f>
        <v/>
      </c>
      <c r="P733" s="103" t="str">
        <f>IFERROR(O733*(C733*(PRINCIPAL!$G$194/100))*0.47*(44/12),"")</f>
        <v/>
      </c>
      <c r="Q733" s="107" t="str">
        <f t="shared" ref="Q733:Q738" si="508">IFERROR(Q732+P733,"")</f>
        <v/>
      </c>
      <c r="R733" s="29" t="str">
        <f>IFERROR(IF(AND(PRINCIPAL!$H$195&lt;&gt;"",OR(L733=PRINCIPAL!$I$195,L733=PRINCIPAL!$I$195+PRINCIPAL!$I$195,L733=PRINCIPAL!$I$195+PRINCIPAL!$I$195+PRINCIPAL!$I$195)),0,IF(AND(PRINCIPAL!$H$195&lt;&gt;"",L733=PRINCIPAL!$J$195),VLOOKUP($S$711,'Banco de Dados'!$B$4:$J$50,8,FALSE)*PRINCIPAL!$H$195*(1-(PRINCIPAL!$K$195/100)),IF(AND(PRINCIPAL!$H$195&lt;&gt;"",L733=PRINCIPAL!$L$195),VLOOKUP($S$711,'Banco de Dados'!$B$4:$J$50,8,FALSE)*PRINCIPAL!$H$195*(1-(PRINCIPAL!$M$195/100)),IF(AND(PRINCIPAL!$H$195&lt;&gt;"",L733=PRINCIPAL!$N$195),VLOOKUP($S$711,'Banco de Dados'!$B$4:$J$50,8,FALSE)*PRINCIPAL!$H$195*(1-(PRINCIPAL!$O$195/100)),IF(PRINCIPAL!$H$195&lt;&gt;"",VLOOKUP($S$711,'Banco de Dados'!$B$4:$J$50,8,FALSE)*PRINCIPAL!$H$195,IF(OR(L733=PRINCIPAL!$I$195,L733=PRINCIPAL!$I$195+PRINCIPAL!$I$195,L733=PRINCIPAL!$I$195+PRINCIPAL!$I$195+PRINCIPAL!$I$195),0,IF(L733=PRINCIPAL!$J$195,VLOOKUP($S$711,'Banco de Dados'!$B$4:$J$50,6,FALSE)*(1-(PRINCIPAL!$K$195/100)),IF(L733=PRINCIPAL!$L$195,VLOOKUP($S$711,'Banco de Dados'!$B$4:$J$50,6,FALSE)*(1-(PRINCIPAL!$M$195/100)),IF(L733=PRINCIPAL!$N$195,VLOOKUP($S$711,'Banco de Dados'!$B$4:$J$50,6,FALSE)*(1-(PRINCIPAL!$O$195/100)),VLOOKUP($S$711,'Banco de Dados'!$B$4:$J$50,6,FALSE)))))))))),"")</f>
        <v/>
      </c>
      <c r="S733" s="29" t="str">
        <f>IFERROR(R733*(IFERROR(VLOOKUP($S$711,'Banco de Dados'!$B$4:$J$50,4,FALSE),"ERRO")),"")</f>
        <v/>
      </c>
      <c r="T733" s="29" t="str">
        <f t="shared" si="506"/>
        <v/>
      </c>
      <c r="U733" s="103" t="str">
        <f>IFERROR(T733*(C733*(PRINCIPAL!$G$195/100))*0.47*(44/12),"")</f>
        <v/>
      </c>
      <c r="V733" s="103" t="str">
        <f t="shared" si="482"/>
        <v/>
      </c>
      <c r="W733" s="30" t="str">
        <f>IFERROR(IF(AND(PRINCIPAL!$H$196&lt;&gt;"",OR(L733=PRINCIPAL!$I$196,L733=PRINCIPAL!$I$196+PRINCIPAL!$I$196,L733=PRINCIPAL!$I$196+PRINCIPAL!$I$196+PRINCIPAL!$I$196)),0,IF(AND(PRINCIPAL!$H$196&lt;&gt;"",L733=PRINCIPAL!$J$196),VLOOKUP($X$711,'Banco de Dados'!$B$4:$J$50,8,FALSE)*PRINCIPAL!$H$196*(1-(PRINCIPAL!$K$196/100)),IF(AND(PRINCIPAL!$H$196&lt;&gt;"",L733=PRINCIPAL!$L$196),VLOOKUP($X$711,'Banco de Dados'!$B$4:$J$50,8,FALSE)*PRINCIPAL!$H$196*(1-(PRINCIPAL!$M$196/100)),IF(AND(PRINCIPAL!$H$196&lt;&gt;"",L733=PRINCIPAL!$N$196),VLOOKUP($X$711,'Banco de Dados'!$B$4:$J$50,8,FALSE)*PRINCIPAL!$H$196*(1-(PRINCIPAL!$O$196/100)),IF(PRINCIPAL!$H$196&lt;&gt;"",VLOOKUP($X$711,'Banco de Dados'!$B$4:$J$50,8,FALSE)*PRINCIPAL!$H$196,IF(OR(L733=PRINCIPAL!$I$196,L733=PRINCIPAL!$I$196+PRINCIPAL!$I$196,L733=PRINCIPAL!$I$196+PRINCIPAL!$I$196+PRINCIPAL!$I$196),0,IF(L733=PRINCIPAL!$J$196,VLOOKUP($X$711,'Banco de Dados'!$B$4:$J$50,6,FALSE)*(1-(PRINCIPAL!$K$196/100)),IF(L733=PRINCIPAL!$L$196,VLOOKUP($X$711,'Banco de Dados'!$B$4:$J$50,6,FALSE)*(1-(PRINCIPAL!$M$196/100)),IF(L733=PRINCIPAL!$N$196,VLOOKUP($X$711,'Banco de Dados'!$B$4:$J$50,6,FALSE)*(1-(PRINCIPAL!$O$196/100)),VLOOKUP($X$711,'Banco de Dados'!$B$4:$J$50,6,FALSE)))))))))),"")</f>
        <v/>
      </c>
      <c r="X733" s="29" t="str">
        <f>IFERROR(W733*(IFERROR(VLOOKUP($X$711,'Banco de Dados'!$B$4:$J$50,4,FALSE),"ERRO")),"")</f>
        <v/>
      </c>
      <c r="Y733" s="29" t="str">
        <f t="shared" si="500"/>
        <v/>
      </c>
      <c r="Z733" s="103" t="str">
        <f>IFERROR(Y733*(C733*(PRINCIPAL!$G$196/100))*0.47*(44/12),"")</f>
        <v/>
      </c>
      <c r="AA733" s="111" t="str">
        <f t="shared" si="501"/>
        <v/>
      </c>
      <c r="AB733" s="30" t="str">
        <f>IFERROR(IF(AND(PRINCIPAL!$H$197&lt;&gt;"",OR(L733=PRINCIPAL!$I$197,L733=PRINCIPAL!$I$197+PRINCIPAL!$I$197,L733=PRINCIPAL!$I$197+PRINCIPAL!$I$197+PRINCIPAL!$I$197)),0,IF(AND(PRINCIPAL!$H$197&lt;&gt;"",L733=PRINCIPAL!$J$197),VLOOKUP($AC$711,'Banco de Dados'!$B$4:$J$50,8,FALSE)*PRINCIPAL!$H$197*(1-(PRINCIPAL!$K$197/100)),IF(AND(PRINCIPAL!$H$197&lt;&gt;"",L733=PRINCIPAL!$L$197),VLOOKUP($AC$711,'Banco de Dados'!$B$4:$J$50,8,FALSE)*PRINCIPAL!$H$197*(1-(PRINCIPAL!$M$197/100)),IF(AND(PRINCIPAL!$H$197&lt;&gt;"",L733=PRINCIPAL!$N$197),VLOOKUP($AC$711,'Banco de Dados'!$B$4:$J$50,8,FALSE)*PRINCIPAL!$H$197*(1-(PRINCIPAL!$O$197/100)),IF(PRINCIPAL!$H$197&lt;&gt;"",VLOOKUP($AC$711,'Banco de Dados'!$B$4:$J$50,8,FALSE)*PRINCIPAL!$H$197,IF(OR(L733=PRINCIPAL!$I$197,L733=PRINCIPAL!$I$197+PRINCIPAL!$I$197,L733=PRINCIPAL!$I$197+PRINCIPAL!$I$197+PRINCIPAL!$I$197),0,IF(L733=PRINCIPAL!$J$197,VLOOKUP($AC$711,'Banco de Dados'!$B$4:$J$50,6,FALSE)*(1-(PRINCIPAL!$K$197/100)),IF(L733=PRINCIPAL!$L$197,VLOOKUP($AC$711,'Banco de Dados'!$B$4:$J$50,6,FALSE)*(1-(PRINCIPAL!$M$197/100)),IF(L733=PRINCIPAL!$N$197,VLOOKUP($AC$711,'Banco de Dados'!$B$4:$J$50,6,FALSE)*(1-(PRINCIPAL!$O$197/100)),VLOOKUP($AC$711,'Banco de Dados'!$B$4:$J$50,6,FALSE)))))))))),"")</f>
        <v/>
      </c>
      <c r="AC733" s="29" t="str">
        <f>IFERROR(AB733*(IFERROR(VLOOKUP($AC$711,'Banco de Dados'!$B$4:$J$50,4,FALSE),"ERRO")),"")</f>
        <v/>
      </c>
      <c r="AD733" s="29" t="str">
        <f t="shared" si="491"/>
        <v/>
      </c>
      <c r="AE733" s="103" t="str">
        <f>IFERROR(AD733*(C733*(PRINCIPAL!$G$197/100))*0.47*(44/12),"")</f>
        <v/>
      </c>
      <c r="AF733" s="111" t="str">
        <f t="shared" si="492"/>
        <v/>
      </c>
      <c r="AG733" s="30" t="str">
        <f>IFERROR(IF(AND(PRINCIPAL!$H$198&lt;&gt;"",OR(L733=PRINCIPAL!$I$198,L733=PRINCIPAL!$I$198+PRINCIPAL!$I$198,L733=PRINCIPAL!$I$198+PRINCIPAL!$I$198+PRINCIPAL!$I$198)),0,IF(AND(PRINCIPAL!$H$198&lt;&gt;"",L733=PRINCIPAL!$J$198),VLOOKUP($AH$711,'Banco de Dados'!$B$4:$J$50,8,FALSE)*PRINCIPAL!$H$198*(1-(PRINCIPAL!$K$198/100)),IF(AND(PRINCIPAL!$H$198&lt;&gt;"",L733=PRINCIPAL!$L$198),VLOOKUP($AH$711,'Banco de Dados'!$B$4:$J$50,8,FALSE)*PRINCIPAL!$H$198*(1-(PRINCIPAL!$M$198/100)),IF(AND(PRINCIPAL!$H$198&lt;&gt;"",L733=PRINCIPAL!$N$198),VLOOKUP($AH$711,'Banco de Dados'!$B$4:$J$50,8,FALSE)*PRINCIPAL!$H$198*(1-(PRINCIPAL!$O$198/100)),IF(PRINCIPAL!$H$198&lt;&gt;"",VLOOKUP($AH$711,'Banco de Dados'!$B$4:$J$50,8,FALSE)*PRINCIPAL!$H$198,IF(OR(L733=PRINCIPAL!$I$198,L733=PRINCIPAL!$I$198+PRINCIPAL!$I$198,L733=PRINCIPAL!$I$198+PRINCIPAL!$I$198+PRINCIPAL!$I$198),0,IF(L733=PRINCIPAL!$J$198,VLOOKUP($AH$711,'Banco de Dados'!$B$4:$J$50,6,FALSE)*(1-(PRINCIPAL!$K$198/100)),IF(L733=PRINCIPAL!$L$198,VLOOKUP($AH$711,'Banco de Dados'!$B$4:$J$50,6,FALSE)*(1-(PRINCIPAL!$M$198/100)),IF(L733=PRINCIPAL!$N$198,VLOOKUP($AH$711,'Banco de Dados'!$B$4:$J$50,6,FALSE)*(1-(PRINCIPAL!$O$198/100)),VLOOKUP($AH$711,'Banco de Dados'!$B$4:$J$50,6,FALSE)))))))))),"")</f>
        <v/>
      </c>
      <c r="AH733" s="29" t="str">
        <f>IFERROR(AG733*(IFERROR(VLOOKUP($AH$711,'Banco de Dados'!$B$4:$J$50,4,FALSE),"ERRO")),"")</f>
        <v/>
      </c>
      <c r="AI733" s="29" t="str">
        <f t="shared" si="493"/>
        <v/>
      </c>
      <c r="AJ733" s="103" t="str">
        <f>IFERROR(AI733*(C733*(PRINCIPAL!$G$198/100))*0.47*(44/12),"")</f>
        <v/>
      </c>
      <c r="AK733" s="111" t="str">
        <f t="shared" si="502"/>
        <v/>
      </c>
      <c r="AL733" s="30" t="str">
        <f>IFERROR(IF(AND(PRINCIPAL!$H$199&lt;&gt;"",OR(L733=PRINCIPAL!$I$199,L733=PRINCIPAL!$I$199+PRINCIPAL!$I$199,L733=PRINCIPAL!$I$199+PRINCIPAL!$I$199+PRINCIPAL!$I$199)),0,IF(AND(PRINCIPAL!$H$199&lt;&gt;"",L733=PRINCIPAL!$J$199),VLOOKUP($AM$711,'Banco de Dados'!$B$4:$J$50,8,FALSE)*PRINCIPAL!$H$199*(1-(PRINCIPAL!$K$199/100)),IF(AND(PRINCIPAL!$H$199&lt;&gt;"",L733=PRINCIPAL!$L$199),VLOOKUP($AM$711,'Banco de Dados'!$B$4:$J$50,8,FALSE)*PRINCIPAL!$H$199*(1-(PRINCIPAL!$M$199/100)),IF(AND(PRINCIPAL!$H$199&lt;&gt;"",L733=PRINCIPAL!$N$199),VLOOKUP($AM$711,'Banco de Dados'!$B$4:$J$50,8,FALSE)*PRINCIPAL!$H$199*(1-(PRINCIPAL!$O$199/100)),IF(PRINCIPAL!$H$199&lt;&gt;"",VLOOKUP($AM$711,'Banco de Dados'!$B$4:$J$50,8,FALSE)*PRINCIPAL!$H$199,IF(OR(L733=PRINCIPAL!$I$199,L733=PRINCIPAL!$I$199+PRINCIPAL!$I$199,L733=PRINCIPAL!$I$199+PRINCIPAL!$I$199+PRINCIPAL!$I$199),0,IF(L733=PRINCIPAL!$J$199,VLOOKUP($AM$711,'Banco de Dados'!$B$4:$J$50,6,FALSE)*(1-(PRINCIPAL!$K$199/100)),IF(L733=PRINCIPAL!$L$199,VLOOKUP($AM$711,'Banco de Dados'!$B$4:$J$50,6,FALSE)*(1-(PRINCIPAL!$M$199/100)),IF(L733=PRINCIPAL!$N$199,VLOOKUP($AM$711,'Banco de Dados'!$B$4:$J$50,6,FALSE)*(1-(PRINCIPAL!$O$199/100)),VLOOKUP($AM$711,'Banco de Dados'!$B$4:$J$50,6,FALSE)))))))))),"")</f>
        <v/>
      </c>
      <c r="AM733" s="29" t="str">
        <f>IFERROR(AL733*(IFERROR(VLOOKUP($AM$711,'Banco de Dados'!$B$4:$J$50,4,FALSE),"ERRO")),"")</f>
        <v/>
      </c>
      <c r="AN733" s="29" t="str">
        <f t="shared" si="494"/>
        <v/>
      </c>
      <c r="AO733" s="103" t="str">
        <f>IFERROR(AN733*(C733*(PRINCIPAL!$G$199/100))*0.47*(44/12),"")</f>
        <v/>
      </c>
      <c r="AP733" s="111" t="str">
        <f t="shared" si="495"/>
        <v/>
      </c>
      <c r="AQ733" s="30" t="str">
        <f>IFERROR(IF(AND(PRINCIPAL!$H$200&lt;&gt;"",OR(L733=PRINCIPAL!$I$200,L733=PRINCIPAL!$I$200+PRINCIPAL!$I$200,L733=PRINCIPAL!$I$200+PRINCIPAL!$I$200+PRINCIPAL!$I$200)),0,IF(AND(PRINCIPAL!$H$200&lt;&gt;"",L733=PRINCIPAL!$J$200),VLOOKUP($AR$711,'Banco de Dados'!$B$4:$J$50,8,FALSE)*PRINCIPAL!$H$200*(1-(PRINCIPAL!$K$200/100)),IF(AND(PRINCIPAL!$H$200&lt;&gt;"",L733=PRINCIPAL!$L$200),VLOOKUP($AR$711,'Banco de Dados'!$B$4:$J$50,8,FALSE)*PRINCIPAL!$H$200*(1-(PRINCIPAL!$M$200/100)),IF(AND(PRINCIPAL!$H$200&lt;&gt;"",L733=PRINCIPAL!$N$200),VLOOKUP($AR$711,'Banco de Dados'!$B$4:$J$50,8,FALSE)*PRINCIPAL!$H$200*(1-(PRINCIPAL!$O$200/100)),IF(PRINCIPAL!$H$200&lt;&gt;"",VLOOKUP($AR$711,'Banco de Dados'!$B$4:$J$50,8,FALSE)*PRINCIPAL!$H$200,IF(OR(L733=PRINCIPAL!$I$200,L733=PRINCIPAL!$I$200+PRINCIPAL!$I$200,L733=PRINCIPAL!$I$200+PRINCIPAL!$I$200+PRINCIPAL!$I$200),0,IF(L733=PRINCIPAL!$J$200,VLOOKUP($AR$711,'Banco de Dados'!$B$4:$J$50,6,FALSE)*(1-(PRINCIPAL!$K$200/100)),IF(L733=PRINCIPAL!$L$200,VLOOKUP($AR$711,'Banco de Dados'!$B$4:$J$50,6,FALSE)*(1-(PRINCIPAL!$M$200/100)),IF(L733=PRINCIPAL!$N$200,VLOOKUP($AR$711,'Banco de Dados'!$B$4:$J$50,6,FALSE)*(1-(PRINCIPAL!$O$200/100)),VLOOKUP($AR$711,'Banco de Dados'!$B$4:$J$50,6,FALSE)))))))))),"")</f>
        <v/>
      </c>
      <c r="AR733" s="29" t="str">
        <f>IFERROR(AQ733*(IFERROR(VLOOKUP($AR$711,'Banco de Dados'!$B$4:$J$50,4,FALSE),"ERRO")),"")</f>
        <v/>
      </c>
      <c r="AS733" s="29" t="str">
        <f t="shared" si="496"/>
        <v/>
      </c>
      <c r="AT733" s="103" t="str">
        <f>IFERROR(AS733*(C733*(PRINCIPAL!$G$200/100))*0.47*(44/12),"")</f>
        <v/>
      </c>
      <c r="AU733" s="111" t="str">
        <f t="shared" si="497"/>
        <v/>
      </c>
      <c r="AV733" s="30" t="str">
        <f>IFERROR(IF(AND(PRINCIPAL!$H$201&lt;&gt;"",OR(L733=PRINCIPAL!$I$201,L733=PRINCIPAL!$I$201+PRINCIPAL!$I$201,L733=PRINCIPAL!$I$201+PRINCIPAL!$I$201+PRINCIPAL!$I$201)),0,IF(AND(PRINCIPAL!$H$201&lt;&gt;"",L733=PRINCIPAL!$J$201),VLOOKUP($AW$711,'Banco de Dados'!$B$4:$J$50,8,FALSE)*PRINCIPAL!$H$201*(1-(PRINCIPAL!$K$201/100)),IF(AND(PRINCIPAL!$H$201&lt;&gt;"",L733=PRINCIPAL!$L$201),VLOOKUP($AW$711,'Banco de Dados'!$B$4:$J$50,8,FALSE)*PRINCIPAL!$H$201*(1-(PRINCIPAL!$M$201/100)),IF(AND(PRINCIPAL!$H$201&lt;&gt;"",L733=PRINCIPAL!$N$201),VLOOKUP($AW$711,'Banco de Dados'!$B$4:$J$50,8,FALSE)*PRINCIPAL!$H$201*(1-(PRINCIPAL!$O$201/100)),IF(PRINCIPAL!$H$201&lt;&gt;"",VLOOKUP($AW$711,'Banco de Dados'!$B$4:$J$50,8,FALSE)*PRINCIPAL!$H$201,IF(OR(L733=PRINCIPAL!$I$201,L733=PRINCIPAL!$I$201+PRINCIPAL!$I$201,L733=PRINCIPAL!$I$201+PRINCIPAL!$I$201+PRINCIPAL!$I$201),0,IF(L733=PRINCIPAL!$J$201,VLOOKUP($AW$711,'Banco de Dados'!$B$4:$J$50,6,FALSE)*(1-(PRINCIPAL!$K$201/100)),IF(L733=PRINCIPAL!$L$201,VLOOKUP($AW$711,'Banco de Dados'!$B$4:$J$50,6,FALSE)*(1-(PRINCIPAL!$M$201/100)),IF(L733=PRINCIPAL!$N$201,VLOOKUP($AW$711,'Banco de Dados'!$B$4:$J$50,6,FALSE)*(1-(PRINCIPAL!$O$201/100)),VLOOKUP($AW$711,'Banco de Dados'!$B$4:$J$50,6,FALSE)))))))))),"")</f>
        <v/>
      </c>
      <c r="AW733" s="29" t="str">
        <f>IFERROR(AV733*(IFERROR(VLOOKUP($AW$711,'Banco de Dados'!$B$4:$J$50,4,FALSE),"ERRO")),"")</f>
        <v/>
      </c>
      <c r="AX733" s="29" t="str">
        <f t="shared" si="498"/>
        <v/>
      </c>
      <c r="AY733" s="103" t="str">
        <f>IFERROR(AX733*(C733*(PRINCIPAL!$G$201/100))*0.47*(44/12),"")</f>
        <v/>
      </c>
      <c r="AZ733" s="111" t="str">
        <f t="shared" si="503"/>
        <v/>
      </c>
      <c r="BA733" s="30" t="str">
        <f>IFERROR(IF(AND(PRINCIPAL!$H$192&lt;&gt;"",OR(L733=PRINCIPAL!$I$192,L733=PRINCIPAL!$I$192+PRINCIPAL!$I$192,L733=PRINCIPAL!$I$192+PRINCIPAL!$I$192+PRINCIPAL!$I$192)),0,IF(AND(PRINCIPAL!$H$192&lt;&gt;"",L733=PRINCIPAL!$J$192),VLOOKUP($BB$711,'Banco de Dados'!$B$4:$J$50,8,FALSE)*PRINCIPAL!$H$192*(1-(PRINCIPAL!$K$192/100)),IF(AND(PRINCIPAL!$H$192&lt;&gt;"",L733=PRINCIPAL!$L$192),VLOOKUP($BB$711,'Banco de Dados'!$B$4:$J$50,8,FALSE)*PRINCIPAL!$H$192*(1-(PRINCIPAL!$M$192/100)),IF(AND(PRINCIPAL!$H$192&lt;&gt;"",L733=PRINCIPAL!$N$192),VLOOKUP($BB$711,'Banco de Dados'!$B$4:$J$50,8,FALSE)*PRINCIPAL!$H$192*(1-(PRINCIPAL!$O$192/100)),IF(PRINCIPAL!$H$192&lt;&gt;"",VLOOKUP($BB$711,'Banco de Dados'!$B$4:$J$50,8,FALSE)*PRINCIPAL!$H$192,IF(OR(L733=PRINCIPAL!$I$192,L733=PRINCIPAL!$I$192+PRINCIPAL!$I$192,L733=PRINCIPAL!$I$192+PRINCIPAL!$I$192+PRINCIPAL!$I$192),0,IF(L733=PRINCIPAL!$J$192,VLOOKUP($BB$711,'Banco de Dados'!$B$4:$J$50,6,FALSE)*(1-(PRINCIPAL!$K$192/100)),IF(L733=PRINCIPAL!$L$192,VLOOKUP($BB$711,'Banco de Dados'!$B$4:$J$50,6,FALSE)*(1-(PRINCIPAL!$M$192/100)),IF(L733=PRINCIPAL!$N$192,VLOOKUP($BB$711,'Banco de Dados'!$B$4:$J$50,6,FALSE)*(1-(PRINCIPAL!$O$192/100)),VLOOKUP($BB$711,'Banco de Dados'!$B$4:$J$50,6,FALSE)))))))))),"")</f>
        <v/>
      </c>
      <c r="BB733" s="29" t="str">
        <f>IFERROR(BA733*(IFERROR(VLOOKUP($BB$711,'Banco de Dados'!$B$4:$J$50,4,FALSE),"ERRO")),"")</f>
        <v/>
      </c>
      <c r="BC733" s="29" t="str">
        <f t="shared" si="504"/>
        <v/>
      </c>
      <c r="BD733" s="103" t="str">
        <f>IFERROR(BC733*(C733*(PRINCIPAL!$G$192/100))*0.47*(44/12),"")</f>
        <v/>
      </c>
      <c r="BE733" s="111" t="str">
        <f t="shared" si="483"/>
        <v/>
      </c>
      <c r="BF733" s="30" t="str">
        <f>IFERROR(IF(AND(PRINCIPAL!$H$203&lt;&gt;"",OR(L733=PRINCIPAL!$I$203,L733=PRINCIPAL!$I$203+PRINCIPAL!$I$203,L733=PRINCIPAL!$I$203+PRINCIPAL!$I$203+PRINCIPAL!$I$203)),0,IF(AND(PRINCIPAL!$H$203&lt;&gt;"",L733=PRINCIPAL!$J$203),VLOOKUP($BG$711,'Banco de Dados'!$B$4:$J$50,8,FALSE)*PRINCIPAL!$H$203*(1-(PRINCIPAL!$K$203/100)),IF(AND(PRINCIPAL!$H$203&lt;&gt;"",L733=PRINCIPAL!$L$203),VLOOKUP($BG$711,'Banco de Dados'!$B$4:$J$50,8,FALSE)*PRINCIPAL!$H$203*(1-(PRINCIPAL!$M$203/100)),IF(AND(PRINCIPAL!$H$203&lt;&gt;"",L733=PRINCIPAL!$N$203),VLOOKUP($BG$711,'Banco de Dados'!$B$4:$J$50,8,FALSE)*PRINCIPAL!$H$203*(1-(PRINCIPAL!$O$203/100)),IF(PRINCIPAL!$H$203&lt;&gt;"",VLOOKUP($BG$711,'Banco de Dados'!$B$4:$J$50,8,FALSE)*PRINCIPAL!$H$203,IF(OR(L733=PRINCIPAL!$I$203,L733=PRINCIPAL!$I$203+PRINCIPAL!$I$203,L733=PRINCIPAL!$I$203+PRINCIPAL!$I$203+PRINCIPAL!$I$203),0,IF(L733=PRINCIPAL!$J$203,VLOOKUP($BG$711,'Banco de Dados'!$B$4:$J$50,6,FALSE)*(1-(PRINCIPAL!$K$203/100)),IF(L733=PRINCIPAL!$L$203,VLOOKUP($BG$711,'Banco de Dados'!$B$4:$J$50,6,FALSE)*(1-(PRINCIPAL!$M$203/100)),IF(L733=PRINCIPAL!$N$203,VLOOKUP($BG$711,'Banco de Dados'!$B$4:$J$50,6,FALSE)*(1-(PRINCIPAL!$O$203/100)),VLOOKUP($BG$711,'Banco de Dados'!$B$4:$J$50,6,FALSE)))))))))),"")</f>
        <v/>
      </c>
      <c r="BG733" s="29" t="str">
        <f>IFERROR(BF733*(IFERROR(VLOOKUP($BG$711,'Banco de Dados'!$B$4:$J$50,4,FALSE),"ERRO")),"")</f>
        <v/>
      </c>
      <c r="BH733" s="29" t="str">
        <f t="shared" si="499"/>
        <v/>
      </c>
      <c r="BI733" s="103" t="str">
        <f>IFERROR(BH733*(C733*(PRINCIPAL!$G$203/100))*0.47*(44/12),"")</f>
        <v/>
      </c>
      <c r="BJ733" s="102" t="str">
        <f t="shared" si="484"/>
        <v/>
      </c>
    </row>
    <row r="734" spans="2:62" ht="12.75" customHeight="1" x14ac:dyDescent="0.3">
      <c r="B734" s="326">
        <f t="shared" si="485"/>
        <v>2041</v>
      </c>
      <c r="C734" s="340"/>
      <c r="D734" s="1"/>
      <c r="E734" s="116">
        <v>21</v>
      </c>
      <c r="F734" s="24" t="str">
        <f>IFERROR(VLOOKUP($G$711,'Banco de Dados'!$B$4:$J$50,6,FALSE),"")</f>
        <v/>
      </c>
      <c r="G734" s="25" t="str">
        <f>IFERROR(F734*(IFERROR(VLOOKUP($G$711,'Banco de Dados'!$B$4:$J$50,4,FALSE),"ERRO")),"")</f>
        <v/>
      </c>
      <c r="H734" s="25" t="str">
        <f t="shared" si="486"/>
        <v/>
      </c>
      <c r="I734" s="103" t="str">
        <f t="shared" si="487"/>
        <v/>
      </c>
      <c r="J734" s="117" t="str">
        <f t="shared" si="488"/>
        <v/>
      </c>
      <c r="K734" s="1"/>
      <c r="L734" s="91">
        <v>21</v>
      </c>
      <c r="M734" s="24" t="str">
        <f>IFERROR(IF(AND(PRINCIPAL!$H$194&lt;&gt;"",OR(L734=PRINCIPAL!$I$194,L734=PRINCIPAL!$I$194+PRINCIPAL!$I$194,L734=PRINCIPAL!$I$194+PRINCIPAL!$I$194+PRINCIPAL!$I$194)),0,IF(AND(PRINCIPAL!$H$194&lt;&gt;"",L734=PRINCIPAL!$J$194),VLOOKUP($N$711,'Banco de Dados'!$B$4:$J$50,8,FALSE)*PRINCIPAL!$H$194*(1-(PRINCIPAL!$K$194/100)),IF(AND(PRINCIPAL!$H$194&lt;&gt;"",L734=PRINCIPAL!$L$194),VLOOKUP($N$711,'Banco de Dados'!$B$4:$J$50,8,FALSE)*PRINCIPAL!$H$194*(1-(PRINCIPAL!$M$194/100)),IF(AND(PRINCIPAL!$H$194&lt;&gt;"",L734=PRINCIPAL!$N$194),VLOOKUP($N$711,'Banco de Dados'!$B$4:$J$50,8,FALSE)*PRINCIPAL!$H$194*(1-(PRINCIPAL!$O$194/100)),IF(PRINCIPAL!$H$194&lt;&gt;"",VLOOKUP($N$711,'Banco de Dados'!$B$4:$J$50,8,FALSE)*PRINCIPAL!$H$194,IF(OR(L734=PRINCIPAL!$I$194,L734=PRINCIPAL!$I$194+PRINCIPAL!$I$194,L734=PRINCIPAL!$I$194+PRINCIPAL!$I$194+PRINCIPAL!$I$194),0,IF(L734=PRINCIPAL!$J$194,VLOOKUP($N$711,'Banco de Dados'!$B$4:$J$50,6,FALSE)*(1-(PRINCIPAL!$K$194/100)),IF(L734=PRINCIPAL!$L$194,VLOOKUP($N$711,'Banco de Dados'!$B$4:$J$50,6,FALSE)*(1-(PRINCIPAL!$M$194/100)),IF(L734=PRINCIPAL!$N$194,VLOOKUP($N$711,'Banco de Dados'!$B$4:$J$50,6,FALSE)*(1-(PRINCIPAL!$O$194/100)),VLOOKUP($N$711,'Banco de Dados'!$B$4:$J$50,6,FALSE)))))))))),"")</f>
        <v/>
      </c>
      <c r="N734" s="25" t="str">
        <f>IFERROR(M734*(IFERROR(VLOOKUP($N$711,'Banco de Dados'!$B$4:$J$50,4,FALSE),"ERRO")),"")</f>
        <v/>
      </c>
      <c r="O734" s="25" t="str">
        <f t="shared" si="507"/>
        <v/>
      </c>
      <c r="P734" s="103" t="str">
        <f>IFERROR(O734*(C734*(PRINCIPAL!$G$194/100))*0.47*(44/12),"")</f>
        <v/>
      </c>
      <c r="Q734" s="107" t="str">
        <f t="shared" si="508"/>
        <v/>
      </c>
      <c r="R734" s="29" t="str">
        <f>IFERROR(IF(AND(PRINCIPAL!$H$195&lt;&gt;"",OR(L734=PRINCIPAL!$I$195,L734=PRINCIPAL!$I$195+PRINCIPAL!$I$195,L734=PRINCIPAL!$I$195+PRINCIPAL!$I$195+PRINCIPAL!$I$195)),0,IF(AND(PRINCIPAL!$H$195&lt;&gt;"",L734=PRINCIPAL!$J$195),VLOOKUP($S$711,'Banco de Dados'!$B$4:$J$50,8,FALSE)*PRINCIPAL!$H$195*(1-(PRINCIPAL!$K$195/100)),IF(AND(PRINCIPAL!$H$195&lt;&gt;"",L734=PRINCIPAL!$L$195),VLOOKUP($S$711,'Banco de Dados'!$B$4:$J$50,8,FALSE)*PRINCIPAL!$H$195*(1-(PRINCIPAL!$M$195/100)),IF(AND(PRINCIPAL!$H$195&lt;&gt;"",L734=PRINCIPAL!$N$195),VLOOKUP($S$711,'Banco de Dados'!$B$4:$J$50,8,FALSE)*PRINCIPAL!$H$195*(1-(PRINCIPAL!$O$195/100)),IF(PRINCIPAL!$H$195&lt;&gt;"",VLOOKUP($S$711,'Banco de Dados'!$B$4:$J$50,8,FALSE)*PRINCIPAL!$H$195,IF(OR(L734=PRINCIPAL!$I$195,L734=PRINCIPAL!$I$195+PRINCIPAL!$I$195,L734=PRINCIPAL!$I$195+PRINCIPAL!$I$195+PRINCIPAL!$I$195),0,IF(L734=PRINCIPAL!$J$195,VLOOKUP($S$711,'Banco de Dados'!$B$4:$J$50,6,FALSE)*(1-(PRINCIPAL!$K$195/100)),IF(L734=PRINCIPAL!$L$195,VLOOKUP($S$711,'Banco de Dados'!$B$4:$J$50,6,FALSE)*(1-(PRINCIPAL!$M$195/100)),IF(L734=PRINCIPAL!$N$195,VLOOKUP($S$711,'Banco de Dados'!$B$4:$J$50,6,FALSE)*(1-(PRINCIPAL!$O$195/100)),VLOOKUP($S$711,'Banco de Dados'!$B$4:$J$50,6,FALSE)))))))))),"")</f>
        <v/>
      </c>
      <c r="S734" s="29" t="str">
        <f>IFERROR(R734*(IFERROR(VLOOKUP($S$711,'Banco de Dados'!$B$4:$J$50,4,FALSE),"ERRO")),"")</f>
        <v/>
      </c>
      <c r="T734" s="29" t="str">
        <f t="shared" si="506"/>
        <v/>
      </c>
      <c r="U734" s="103" t="str">
        <f>IFERROR(T734*(C734*(PRINCIPAL!$G$195/100))*0.47*(44/12),"")</f>
        <v/>
      </c>
      <c r="V734" s="103" t="str">
        <f t="shared" si="482"/>
        <v/>
      </c>
      <c r="W734" s="30" t="str">
        <f>IFERROR(IF(AND(PRINCIPAL!$H$196&lt;&gt;"",OR(L734=PRINCIPAL!$I$196,L734=PRINCIPAL!$I$196+PRINCIPAL!$I$196,L734=PRINCIPAL!$I$196+PRINCIPAL!$I$196+PRINCIPAL!$I$196)),0,IF(AND(PRINCIPAL!$H$196&lt;&gt;"",L734=PRINCIPAL!$J$196),VLOOKUP($X$711,'Banco de Dados'!$B$4:$J$50,8,FALSE)*PRINCIPAL!$H$196*(1-(PRINCIPAL!$K$196/100)),IF(AND(PRINCIPAL!$H$196&lt;&gt;"",L734=PRINCIPAL!$L$196),VLOOKUP($X$711,'Banco de Dados'!$B$4:$J$50,8,FALSE)*PRINCIPAL!$H$196*(1-(PRINCIPAL!$M$196/100)),IF(AND(PRINCIPAL!$H$196&lt;&gt;"",L734=PRINCIPAL!$N$196),VLOOKUP($X$711,'Banco de Dados'!$B$4:$J$50,8,FALSE)*PRINCIPAL!$H$196*(1-(PRINCIPAL!$O$196/100)),IF(PRINCIPAL!$H$196&lt;&gt;"",VLOOKUP($X$711,'Banco de Dados'!$B$4:$J$50,8,FALSE)*PRINCIPAL!$H$196,IF(OR(L734=PRINCIPAL!$I$196,L734=PRINCIPAL!$I$196+PRINCIPAL!$I$196,L734=PRINCIPAL!$I$196+PRINCIPAL!$I$196+PRINCIPAL!$I$196),0,IF(L734=PRINCIPAL!$J$196,VLOOKUP($X$711,'Banco de Dados'!$B$4:$J$50,6,FALSE)*(1-(PRINCIPAL!$K$196/100)),IF(L734=PRINCIPAL!$L$196,VLOOKUP($X$711,'Banco de Dados'!$B$4:$J$50,6,FALSE)*(1-(PRINCIPAL!$M$196/100)),IF(L734=PRINCIPAL!$N$196,VLOOKUP($X$711,'Banco de Dados'!$B$4:$J$50,6,FALSE)*(1-(PRINCIPAL!$O$196/100)),VLOOKUP($X$711,'Banco de Dados'!$B$4:$J$50,6,FALSE)))))))))),"")</f>
        <v/>
      </c>
      <c r="X734" s="29" t="str">
        <f>IFERROR(W734*(IFERROR(VLOOKUP($X$711,'Banco de Dados'!$B$4:$J$50,4,FALSE),"ERRO")),"")</f>
        <v/>
      </c>
      <c r="Y734" s="29" t="str">
        <f t="shared" si="500"/>
        <v/>
      </c>
      <c r="Z734" s="103" t="str">
        <f>IFERROR(Y734*(C734*(PRINCIPAL!$G$196/100))*0.47*(44/12),"")</f>
        <v/>
      </c>
      <c r="AA734" s="111" t="str">
        <f t="shared" si="501"/>
        <v/>
      </c>
      <c r="AB734" s="30" t="str">
        <f>IFERROR(IF(AND(PRINCIPAL!$H$197&lt;&gt;"",OR(L734=PRINCIPAL!$I$197,L734=PRINCIPAL!$I$197+PRINCIPAL!$I$197,L734=PRINCIPAL!$I$197+PRINCIPAL!$I$197+PRINCIPAL!$I$197)),0,IF(AND(PRINCIPAL!$H$197&lt;&gt;"",L734=PRINCIPAL!$J$197),VLOOKUP($AC$711,'Banco de Dados'!$B$4:$J$50,8,FALSE)*PRINCIPAL!$H$197*(1-(PRINCIPAL!$K$197/100)),IF(AND(PRINCIPAL!$H$197&lt;&gt;"",L734=PRINCIPAL!$L$197),VLOOKUP($AC$711,'Banco de Dados'!$B$4:$J$50,8,FALSE)*PRINCIPAL!$H$197*(1-(PRINCIPAL!$M$197/100)),IF(AND(PRINCIPAL!$H$197&lt;&gt;"",L734=PRINCIPAL!$N$197),VLOOKUP($AC$711,'Banco de Dados'!$B$4:$J$50,8,FALSE)*PRINCIPAL!$H$197*(1-(PRINCIPAL!$O$197/100)),IF(PRINCIPAL!$H$197&lt;&gt;"",VLOOKUP($AC$711,'Banco de Dados'!$B$4:$J$50,8,FALSE)*PRINCIPAL!$H$197,IF(OR(L734=PRINCIPAL!$I$197,L734=PRINCIPAL!$I$197+PRINCIPAL!$I$197,L734=PRINCIPAL!$I$197+PRINCIPAL!$I$197+PRINCIPAL!$I$197),0,IF(L734=PRINCIPAL!$J$197,VLOOKUP($AC$711,'Banco de Dados'!$B$4:$J$50,6,FALSE)*(1-(PRINCIPAL!$K$197/100)),IF(L734=PRINCIPAL!$L$197,VLOOKUP($AC$711,'Banco de Dados'!$B$4:$J$50,6,FALSE)*(1-(PRINCIPAL!$M$197/100)),IF(L734=PRINCIPAL!$N$197,VLOOKUP($AC$711,'Banco de Dados'!$B$4:$J$50,6,FALSE)*(1-(PRINCIPAL!$O$197/100)),VLOOKUP($AC$711,'Banco de Dados'!$B$4:$J$50,6,FALSE)))))))))),"")</f>
        <v/>
      </c>
      <c r="AC734" s="29" t="str">
        <f>IFERROR(AB734*(IFERROR(VLOOKUP($AC$711,'Banco de Dados'!$B$4:$J$50,4,FALSE),"ERRO")),"")</f>
        <v/>
      </c>
      <c r="AD734" s="29" t="str">
        <f t="shared" si="491"/>
        <v/>
      </c>
      <c r="AE734" s="103" t="str">
        <f>IFERROR(AD734*(C734*(PRINCIPAL!$G$197/100))*0.47*(44/12),"")</f>
        <v/>
      </c>
      <c r="AF734" s="111" t="str">
        <f t="shared" si="492"/>
        <v/>
      </c>
      <c r="AG734" s="30" t="str">
        <f>IFERROR(IF(AND(PRINCIPAL!$H$198&lt;&gt;"",OR(L734=PRINCIPAL!$I$198,L734=PRINCIPAL!$I$198+PRINCIPAL!$I$198,L734=PRINCIPAL!$I$198+PRINCIPAL!$I$198+PRINCIPAL!$I$198)),0,IF(AND(PRINCIPAL!$H$198&lt;&gt;"",L734=PRINCIPAL!$J$198),VLOOKUP($AH$711,'Banco de Dados'!$B$4:$J$50,8,FALSE)*PRINCIPAL!$H$198*(1-(PRINCIPAL!$K$198/100)),IF(AND(PRINCIPAL!$H$198&lt;&gt;"",L734=PRINCIPAL!$L$198),VLOOKUP($AH$711,'Banco de Dados'!$B$4:$J$50,8,FALSE)*PRINCIPAL!$H$198*(1-(PRINCIPAL!$M$198/100)),IF(AND(PRINCIPAL!$H$198&lt;&gt;"",L734=PRINCIPAL!$N$198),VLOOKUP($AH$711,'Banco de Dados'!$B$4:$J$50,8,FALSE)*PRINCIPAL!$H$198*(1-(PRINCIPAL!$O$198/100)),IF(PRINCIPAL!$H$198&lt;&gt;"",VLOOKUP($AH$711,'Banco de Dados'!$B$4:$J$50,8,FALSE)*PRINCIPAL!$H$198,IF(OR(L734=PRINCIPAL!$I$198,L734=PRINCIPAL!$I$198+PRINCIPAL!$I$198,L734=PRINCIPAL!$I$198+PRINCIPAL!$I$198+PRINCIPAL!$I$198),0,IF(L734=PRINCIPAL!$J$198,VLOOKUP($AH$711,'Banco de Dados'!$B$4:$J$50,6,FALSE)*(1-(PRINCIPAL!$K$198/100)),IF(L734=PRINCIPAL!$L$198,VLOOKUP($AH$711,'Banco de Dados'!$B$4:$J$50,6,FALSE)*(1-(PRINCIPAL!$M$198/100)),IF(L734=PRINCIPAL!$N$198,VLOOKUP($AH$711,'Banco de Dados'!$B$4:$J$50,6,FALSE)*(1-(PRINCIPAL!$O$198/100)),VLOOKUP($AH$711,'Banco de Dados'!$B$4:$J$50,6,FALSE)))))))))),"")</f>
        <v/>
      </c>
      <c r="AH734" s="29" t="str">
        <f>IFERROR(AG734*(IFERROR(VLOOKUP($AH$711,'Banco de Dados'!$B$4:$J$50,4,FALSE),"ERRO")),"")</f>
        <v/>
      </c>
      <c r="AI734" s="29" t="str">
        <f t="shared" si="493"/>
        <v/>
      </c>
      <c r="AJ734" s="103" t="str">
        <f>IFERROR(AI734*(C734*(PRINCIPAL!$G$198/100))*0.47*(44/12),"")</f>
        <v/>
      </c>
      <c r="AK734" s="111" t="str">
        <f t="shared" si="502"/>
        <v/>
      </c>
      <c r="AL734" s="30" t="str">
        <f>IFERROR(IF(AND(PRINCIPAL!$H$199&lt;&gt;"",OR(L734=PRINCIPAL!$I$199,L734=PRINCIPAL!$I$199+PRINCIPAL!$I$199,L734=PRINCIPAL!$I$199+PRINCIPAL!$I$199+PRINCIPAL!$I$199)),0,IF(AND(PRINCIPAL!$H$199&lt;&gt;"",L734=PRINCIPAL!$J$199),VLOOKUP($AM$711,'Banco de Dados'!$B$4:$J$50,8,FALSE)*PRINCIPAL!$H$199*(1-(PRINCIPAL!$K$199/100)),IF(AND(PRINCIPAL!$H$199&lt;&gt;"",L734=PRINCIPAL!$L$199),VLOOKUP($AM$711,'Banco de Dados'!$B$4:$J$50,8,FALSE)*PRINCIPAL!$H$199*(1-(PRINCIPAL!$M$199/100)),IF(AND(PRINCIPAL!$H$199&lt;&gt;"",L734=PRINCIPAL!$N$199),VLOOKUP($AM$711,'Banco de Dados'!$B$4:$J$50,8,FALSE)*PRINCIPAL!$H$199*(1-(PRINCIPAL!$O$199/100)),IF(PRINCIPAL!$H$199&lt;&gt;"",VLOOKUP($AM$711,'Banco de Dados'!$B$4:$J$50,8,FALSE)*PRINCIPAL!$H$199,IF(OR(L734=PRINCIPAL!$I$199,L734=PRINCIPAL!$I$199+PRINCIPAL!$I$199,L734=PRINCIPAL!$I$199+PRINCIPAL!$I$199+PRINCIPAL!$I$199),0,IF(L734=PRINCIPAL!$J$199,VLOOKUP($AM$711,'Banco de Dados'!$B$4:$J$50,6,FALSE)*(1-(PRINCIPAL!$K$199/100)),IF(L734=PRINCIPAL!$L$199,VLOOKUP($AM$711,'Banco de Dados'!$B$4:$J$50,6,FALSE)*(1-(PRINCIPAL!$M$199/100)),IF(L734=PRINCIPAL!$N$199,VLOOKUP($AM$711,'Banco de Dados'!$B$4:$J$50,6,FALSE)*(1-(PRINCIPAL!$O$199/100)),VLOOKUP($AM$711,'Banco de Dados'!$B$4:$J$50,6,FALSE)))))))))),"")</f>
        <v/>
      </c>
      <c r="AM734" s="29" t="str">
        <f>IFERROR(AL734*(IFERROR(VLOOKUP($AM$711,'Banco de Dados'!$B$4:$J$50,4,FALSE),"ERRO")),"")</f>
        <v/>
      </c>
      <c r="AN734" s="29" t="str">
        <f t="shared" si="494"/>
        <v/>
      </c>
      <c r="AO734" s="103" t="str">
        <f>IFERROR(AN734*(C734*(PRINCIPAL!$G$199/100))*0.47*(44/12),"")</f>
        <v/>
      </c>
      <c r="AP734" s="111" t="str">
        <f t="shared" si="495"/>
        <v/>
      </c>
      <c r="AQ734" s="30" t="str">
        <f>IFERROR(IF(AND(PRINCIPAL!$H$200&lt;&gt;"",OR(L734=PRINCIPAL!$I$200,L734=PRINCIPAL!$I$200+PRINCIPAL!$I$200,L734=PRINCIPAL!$I$200+PRINCIPAL!$I$200+PRINCIPAL!$I$200)),0,IF(AND(PRINCIPAL!$H$200&lt;&gt;"",L734=PRINCIPAL!$J$200),VLOOKUP($AR$711,'Banco de Dados'!$B$4:$J$50,8,FALSE)*PRINCIPAL!$H$200*(1-(PRINCIPAL!$K$200/100)),IF(AND(PRINCIPAL!$H$200&lt;&gt;"",L734=PRINCIPAL!$L$200),VLOOKUP($AR$711,'Banco de Dados'!$B$4:$J$50,8,FALSE)*PRINCIPAL!$H$200*(1-(PRINCIPAL!$M$200/100)),IF(AND(PRINCIPAL!$H$200&lt;&gt;"",L734=PRINCIPAL!$N$200),VLOOKUP($AR$711,'Banco de Dados'!$B$4:$J$50,8,FALSE)*PRINCIPAL!$H$200*(1-(PRINCIPAL!$O$200/100)),IF(PRINCIPAL!$H$200&lt;&gt;"",VLOOKUP($AR$711,'Banco de Dados'!$B$4:$J$50,8,FALSE)*PRINCIPAL!$H$200,IF(OR(L734=PRINCIPAL!$I$200,L734=PRINCIPAL!$I$200+PRINCIPAL!$I$200,L734=PRINCIPAL!$I$200+PRINCIPAL!$I$200+PRINCIPAL!$I$200),0,IF(L734=PRINCIPAL!$J$200,VLOOKUP($AR$711,'Banco de Dados'!$B$4:$J$50,6,FALSE)*(1-(PRINCIPAL!$K$200/100)),IF(L734=PRINCIPAL!$L$200,VLOOKUP($AR$711,'Banco de Dados'!$B$4:$J$50,6,FALSE)*(1-(PRINCIPAL!$M$200/100)),IF(L734=PRINCIPAL!$N$200,VLOOKUP($AR$711,'Banco de Dados'!$B$4:$J$50,6,FALSE)*(1-(PRINCIPAL!$O$200/100)),VLOOKUP($AR$711,'Banco de Dados'!$B$4:$J$50,6,FALSE)))))))))),"")</f>
        <v/>
      </c>
      <c r="AR734" s="29" t="str">
        <f>IFERROR(AQ734*(IFERROR(VLOOKUP($AR$711,'Banco de Dados'!$B$4:$J$50,4,FALSE),"ERRO")),"")</f>
        <v/>
      </c>
      <c r="AS734" s="29" t="str">
        <f t="shared" si="496"/>
        <v/>
      </c>
      <c r="AT734" s="103" t="str">
        <f>IFERROR(AS734*(C734*(PRINCIPAL!$G$200/100))*0.47*(44/12),"")</f>
        <v/>
      </c>
      <c r="AU734" s="111" t="str">
        <f t="shared" si="497"/>
        <v/>
      </c>
      <c r="AV734" s="30" t="str">
        <f>IFERROR(IF(AND(PRINCIPAL!$H$201&lt;&gt;"",OR(L734=PRINCIPAL!$I$201,L734=PRINCIPAL!$I$201+PRINCIPAL!$I$201,L734=PRINCIPAL!$I$201+PRINCIPAL!$I$201+PRINCIPAL!$I$201)),0,IF(AND(PRINCIPAL!$H$201&lt;&gt;"",L734=PRINCIPAL!$J$201),VLOOKUP($AW$711,'Banco de Dados'!$B$4:$J$50,8,FALSE)*PRINCIPAL!$H$201*(1-(PRINCIPAL!$K$201/100)),IF(AND(PRINCIPAL!$H$201&lt;&gt;"",L734=PRINCIPAL!$L$201),VLOOKUP($AW$711,'Banco de Dados'!$B$4:$J$50,8,FALSE)*PRINCIPAL!$H$201*(1-(PRINCIPAL!$M$201/100)),IF(AND(PRINCIPAL!$H$201&lt;&gt;"",L734=PRINCIPAL!$N$201),VLOOKUP($AW$711,'Banco de Dados'!$B$4:$J$50,8,FALSE)*PRINCIPAL!$H$201*(1-(PRINCIPAL!$O$201/100)),IF(PRINCIPAL!$H$201&lt;&gt;"",VLOOKUP($AW$711,'Banco de Dados'!$B$4:$J$50,8,FALSE)*PRINCIPAL!$H$201,IF(OR(L734=PRINCIPAL!$I$201,L734=PRINCIPAL!$I$201+PRINCIPAL!$I$201,L734=PRINCIPAL!$I$201+PRINCIPAL!$I$201+PRINCIPAL!$I$201),0,IF(L734=PRINCIPAL!$J$201,VLOOKUP($AW$711,'Banco de Dados'!$B$4:$J$50,6,FALSE)*(1-(PRINCIPAL!$K$201/100)),IF(L734=PRINCIPAL!$L$201,VLOOKUP($AW$711,'Banco de Dados'!$B$4:$J$50,6,FALSE)*(1-(PRINCIPAL!$M$201/100)),IF(L734=PRINCIPAL!$N$201,VLOOKUP($AW$711,'Banco de Dados'!$B$4:$J$50,6,FALSE)*(1-(PRINCIPAL!$O$201/100)),VLOOKUP($AW$711,'Banco de Dados'!$B$4:$J$50,6,FALSE)))))))))),"")</f>
        <v/>
      </c>
      <c r="AW734" s="29" t="str">
        <f>IFERROR(AV734*(IFERROR(VLOOKUP($AW$711,'Banco de Dados'!$B$4:$J$50,4,FALSE),"ERRO")),"")</f>
        <v/>
      </c>
      <c r="AX734" s="29" t="str">
        <f t="shared" si="498"/>
        <v/>
      </c>
      <c r="AY734" s="103" t="str">
        <f>IFERROR(AX734*(C734*(PRINCIPAL!$G$201/100))*0.47*(44/12),"")</f>
        <v/>
      </c>
      <c r="AZ734" s="111" t="str">
        <f t="shared" si="503"/>
        <v/>
      </c>
      <c r="BA734" s="30" t="str">
        <f>IFERROR(IF(AND(PRINCIPAL!$H$192&lt;&gt;"",OR(L734=PRINCIPAL!$I$192,L734=PRINCIPAL!$I$192+PRINCIPAL!$I$192,L734=PRINCIPAL!$I$192+PRINCIPAL!$I$192+PRINCIPAL!$I$192)),0,IF(AND(PRINCIPAL!$H$192&lt;&gt;"",L734=PRINCIPAL!$J$192),VLOOKUP($BB$711,'Banco de Dados'!$B$4:$J$50,8,FALSE)*PRINCIPAL!$H$192*(1-(PRINCIPAL!$K$192/100)),IF(AND(PRINCIPAL!$H$192&lt;&gt;"",L734=PRINCIPAL!$L$192),VLOOKUP($BB$711,'Banco de Dados'!$B$4:$J$50,8,FALSE)*PRINCIPAL!$H$192*(1-(PRINCIPAL!$M$192/100)),IF(AND(PRINCIPAL!$H$192&lt;&gt;"",L734=PRINCIPAL!$N$192),VLOOKUP($BB$711,'Banco de Dados'!$B$4:$J$50,8,FALSE)*PRINCIPAL!$H$192*(1-(PRINCIPAL!$O$192/100)),IF(PRINCIPAL!$H$192&lt;&gt;"",VLOOKUP($BB$711,'Banco de Dados'!$B$4:$J$50,8,FALSE)*PRINCIPAL!$H$192,IF(OR(L734=PRINCIPAL!$I$192,L734=PRINCIPAL!$I$192+PRINCIPAL!$I$192,L734=PRINCIPAL!$I$192+PRINCIPAL!$I$192+PRINCIPAL!$I$192),0,IF(L734=PRINCIPAL!$J$192,VLOOKUP($BB$711,'Banco de Dados'!$B$4:$J$50,6,FALSE)*(1-(PRINCIPAL!$K$192/100)),IF(L734=PRINCIPAL!$L$192,VLOOKUP($BB$711,'Banco de Dados'!$B$4:$J$50,6,FALSE)*(1-(PRINCIPAL!$M$192/100)),IF(L734=PRINCIPAL!$N$192,VLOOKUP($BB$711,'Banco de Dados'!$B$4:$J$50,6,FALSE)*(1-(PRINCIPAL!$O$192/100)),VLOOKUP($BB$711,'Banco de Dados'!$B$4:$J$50,6,FALSE)))))))))),"")</f>
        <v/>
      </c>
      <c r="BB734" s="29" t="str">
        <f>IFERROR(BA734*(IFERROR(VLOOKUP($BB$711,'Banco de Dados'!$B$4:$J$50,4,FALSE),"ERRO")),"")</f>
        <v/>
      </c>
      <c r="BC734" s="29" t="str">
        <f t="shared" si="504"/>
        <v/>
      </c>
      <c r="BD734" s="103" t="str">
        <f>IFERROR(BC734*(C734*(PRINCIPAL!$G$192/100))*0.47*(44/12),"")</f>
        <v/>
      </c>
      <c r="BE734" s="111" t="str">
        <f t="shared" si="483"/>
        <v/>
      </c>
      <c r="BF734" s="30" t="str">
        <f>IFERROR(IF(AND(PRINCIPAL!$H$203&lt;&gt;"",OR(L734=PRINCIPAL!$I$203,L734=PRINCIPAL!$I$203+PRINCIPAL!$I$203,L734=PRINCIPAL!$I$203+PRINCIPAL!$I$203+PRINCIPAL!$I$203)),0,IF(AND(PRINCIPAL!$H$203&lt;&gt;"",L734=PRINCIPAL!$J$203),VLOOKUP($BG$711,'Banco de Dados'!$B$4:$J$50,8,FALSE)*PRINCIPAL!$H$203*(1-(PRINCIPAL!$K$203/100)),IF(AND(PRINCIPAL!$H$203&lt;&gt;"",L734=PRINCIPAL!$L$203),VLOOKUP($BG$711,'Banco de Dados'!$B$4:$J$50,8,FALSE)*PRINCIPAL!$H$203*(1-(PRINCIPAL!$M$203/100)),IF(AND(PRINCIPAL!$H$203&lt;&gt;"",L734=PRINCIPAL!$N$203),VLOOKUP($BG$711,'Banco de Dados'!$B$4:$J$50,8,FALSE)*PRINCIPAL!$H$203*(1-(PRINCIPAL!$O$203/100)),IF(PRINCIPAL!$H$203&lt;&gt;"",VLOOKUP($BG$711,'Banco de Dados'!$B$4:$J$50,8,FALSE)*PRINCIPAL!$H$203,IF(OR(L734=PRINCIPAL!$I$203,L734=PRINCIPAL!$I$203+PRINCIPAL!$I$203,L734=PRINCIPAL!$I$203+PRINCIPAL!$I$203+PRINCIPAL!$I$203),0,IF(L734=PRINCIPAL!$J$203,VLOOKUP($BG$711,'Banco de Dados'!$B$4:$J$50,6,FALSE)*(1-(PRINCIPAL!$K$203/100)),IF(L734=PRINCIPAL!$L$203,VLOOKUP($BG$711,'Banco de Dados'!$B$4:$J$50,6,FALSE)*(1-(PRINCIPAL!$M$203/100)),IF(L734=PRINCIPAL!$N$203,VLOOKUP($BG$711,'Banco de Dados'!$B$4:$J$50,6,FALSE)*(1-(PRINCIPAL!$O$203/100)),VLOOKUP($BG$711,'Banco de Dados'!$B$4:$J$50,6,FALSE)))))))))),"")</f>
        <v/>
      </c>
      <c r="BG734" s="29" t="str">
        <f>IFERROR(BF734*(IFERROR(VLOOKUP($BG$711,'Banco de Dados'!$B$4:$J$50,4,FALSE),"ERRO")),"")</f>
        <v/>
      </c>
      <c r="BH734" s="29" t="str">
        <f t="shared" si="499"/>
        <v/>
      </c>
      <c r="BI734" s="103" t="str">
        <f>IFERROR(BH734*(C734*(PRINCIPAL!$G$203/100))*0.47*(44/12),"")</f>
        <v/>
      </c>
      <c r="BJ734" s="102" t="str">
        <f t="shared" si="484"/>
        <v/>
      </c>
    </row>
    <row r="735" spans="2:62" ht="12.75" customHeight="1" x14ac:dyDescent="0.3">
      <c r="B735" s="326">
        <f t="shared" si="485"/>
        <v>2042</v>
      </c>
      <c r="C735" s="340"/>
      <c r="D735" s="1"/>
      <c r="E735" s="116">
        <v>22</v>
      </c>
      <c r="F735" s="24" t="str">
        <f>IFERROR(VLOOKUP($G$711,'Banco de Dados'!$B$4:$J$50,6,FALSE),"")</f>
        <v/>
      </c>
      <c r="G735" s="25" t="str">
        <f>IFERROR(F735*(IFERROR(VLOOKUP($G$711,'Banco de Dados'!$B$4:$J$50,4,FALSE),"ERRO")),"")</f>
        <v/>
      </c>
      <c r="H735" s="25" t="str">
        <f t="shared" si="486"/>
        <v/>
      </c>
      <c r="I735" s="103" t="str">
        <f t="shared" si="487"/>
        <v/>
      </c>
      <c r="J735" s="117" t="str">
        <f t="shared" si="488"/>
        <v/>
      </c>
      <c r="K735" s="1"/>
      <c r="L735" s="91">
        <v>22</v>
      </c>
      <c r="M735" s="24" t="str">
        <f>IFERROR(IF(AND(PRINCIPAL!$H$194&lt;&gt;"",OR(L735=PRINCIPAL!$I$194,L735=PRINCIPAL!$I$194+PRINCIPAL!$I$194,L735=PRINCIPAL!$I$194+PRINCIPAL!$I$194+PRINCIPAL!$I$194)),0,IF(AND(PRINCIPAL!$H$194&lt;&gt;"",L735=PRINCIPAL!$J$194),VLOOKUP($N$711,'Banco de Dados'!$B$4:$J$50,8,FALSE)*PRINCIPAL!$H$194*(1-(PRINCIPAL!$K$194/100)),IF(AND(PRINCIPAL!$H$194&lt;&gt;"",L735=PRINCIPAL!$L$194),VLOOKUP($N$711,'Banco de Dados'!$B$4:$J$50,8,FALSE)*PRINCIPAL!$H$194*(1-(PRINCIPAL!$M$194/100)),IF(AND(PRINCIPAL!$H$194&lt;&gt;"",L735=PRINCIPAL!$N$194),VLOOKUP($N$711,'Banco de Dados'!$B$4:$J$50,8,FALSE)*PRINCIPAL!$H$194*(1-(PRINCIPAL!$O$194/100)),IF(PRINCIPAL!$H$194&lt;&gt;"",VLOOKUP($N$711,'Banco de Dados'!$B$4:$J$50,8,FALSE)*PRINCIPAL!$H$194,IF(OR(L735=PRINCIPAL!$I$194,L735=PRINCIPAL!$I$194+PRINCIPAL!$I$194,L735=PRINCIPAL!$I$194+PRINCIPAL!$I$194+PRINCIPAL!$I$194),0,IF(L735=PRINCIPAL!$J$194,VLOOKUP($N$711,'Banco de Dados'!$B$4:$J$50,6,FALSE)*(1-(PRINCIPAL!$K$194/100)),IF(L735=PRINCIPAL!$L$194,VLOOKUP($N$711,'Banco de Dados'!$B$4:$J$50,6,FALSE)*(1-(PRINCIPAL!$M$194/100)),IF(L735=PRINCIPAL!$N$194,VLOOKUP($N$711,'Banco de Dados'!$B$4:$J$50,6,FALSE)*(1-(PRINCIPAL!$O$194/100)),VLOOKUP($N$711,'Banco de Dados'!$B$4:$J$50,6,FALSE)))))))))),"")</f>
        <v/>
      </c>
      <c r="N735" s="25" t="str">
        <f>IFERROR(M735*(IFERROR(VLOOKUP($N$711,'Banco de Dados'!$B$4:$J$50,4,FALSE),"ERRO")),"")</f>
        <v/>
      </c>
      <c r="O735" s="25" t="str">
        <f t="shared" si="507"/>
        <v/>
      </c>
      <c r="P735" s="103" t="str">
        <f>IFERROR(O735*(C735*(PRINCIPAL!$G$194/100))*0.47*(44/12),"")</f>
        <v/>
      </c>
      <c r="Q735" s="107" t="str">
        <f t="shared" si="508"/>
        <v/>
      </c>
      <c r="R735" s="29" t="str">
        <f>IFERROR(IF(AND(PRINCIPAL!$H$195&lt;&gt;"",OR(L735=PRINCIPAL!$I$195,L735=PRINCIPAL!$I$195+PRINCIPAL!$I$195,L735=PRINCIPAL!$I$195+PRINCIPAL!$I$195+PRINCIPAL!$I$195)),0,IF(AND(PRINCIPAL!$H$195&lt;&gt;"",L735=PRINCIPAL!$J$195),VLOOKUP($S$711,'Banco de Dados'!$B$4:$J$50,8,FALSE)*PRINCIPAL!$H$195*(1-(PRINCIPAL!$K$195/100)),IF(AND(PRINCIPAL!$H$195&lt;&gt;"",L735=PRINCIPAL!$L$195),VLOOKUP($S$711,'Banco de Dados'!$B$4:$J$50,8,FALSE)*PRINCIPAL!$H$195*(1-(PRINCIPAL!$M$195/100)),IF(AND(PRINCIPAL!$H$195&lt;&gt;"",L735=PRINCIPAL!$N$195),VLOOKUP($S$711,'Banco de Dados'!$B$4:$J$50,8,FALSE)*PRINCIPAL!$H$195*(1-(PRINCIPAL!$O$195/100)),IF(PRINCIPAL!$H$195&lt;&gt;"",VLOOKUP($S$711,'Banco de Dados'!$B$4:$J$50,8,FALSE)*PRINCIPAL!$H$195,IF(OR(L735=PRINCIPAL!$I$195,L735=PRINCIPAL!$I$195+PRINCIPAL!$I$195,L735=PRINCIPAL!$I$195+PRINCIPAL!$I$195+PRINCIPAL!$I$195),0,IF(L735=PRINCIPAL!$J$195,VLOOKUP($S$711,'Banco de Dados'!$B$4:$J$50,6,FALSE)*(1-(PRINCIPAL!$K$195/100)),IF(L735=PRINCIPAL!$L$195,VLOOKUP($S$711,'Banco de Dados'!$B$4:$J$50,6,FALSE)*(1-(PRINCIPAL!$M$195/100)),IF(L735=PRINCIPAL!$N$195,VLOOKUP($S$711,'Banco de Dados'!$B$4:$J$50,6,FALSE)*(1-(PRINCIPAL!$O$195/100)),VLOOKUP($S$711,'Banco de Dados'!$B$4:$J$50,6,FALSE)))))))))),"")</f>
        <v/>
      </c>
      <c r="S735" s="29" t="str">
        <f>IFERROR(R735*(IFERROR(VLOOKUP($S$711,'Banco de Dados'!$B$4:$J$50,4,FALSE),"ERRO")),"")</f>
        <v/>
      </c>
      <c r="T735" s="29" t="str">
        <f t="shared" si="506"/>
        <v/>
      </c>
      <c r="U735" s="103" t="str">
        <f>IFERROR(T735*(C735*(PRINCIPAL!$G$195/100))*0.47*(44/12),"")</f>
        <v/>
      </c>
      <c r="V735" s="103" t="str">
        <f t="shared" si="482"/>
        <v/>
      </c>
      <c r="W735" s="30" t="str">
        <f>IFERROR(IF(AND(PRINCIPAL!$H$196&lt;&gt;"",OR(L735=PRINCIPAL!$I$196,L735=PRINCIPAL!$I$196+PRINCIPAL!$I$196,L735=PRINCIPAL!$I$196+PRINCIPAL!$I$196+PRINCIPAL!$I$196)),0,IF(AND(PRINCIPAL!$H$196&lt;&gt;"",L735=PRINCIPAL!$J$196),VLOOKUP($X$711,'Banco de Dados'!$B$4:$J$50,8,FALSE)*PRINCIPAL!$H$196*(1-(PRINCIPAL!$K$196/100)),IF(AND(PRINCIPAL!$H$196&lt;&gt;"",L735=PRINCIPAL!$L$196),VLOOKUP($X$711,'Banco de Dados'!$B$4:$J$50,8,FALSE)*PRINCIPAL!$H$196*(1-(PRINCIPAL!$M$196/100)),IF(AND(PRINCIPAL!$H$196&lt;&gt;"",L735=PRINCIPAL!$N$196),VLOOKUP($X$711,'Banco de Dados'!$B$4:$J$50,8,FALSE)*PRINCIPAL!$H$196*(1-(PRINCIPAL!$O$196/100)),IF(PRINCIPAL!$H$196&lt;&gt;"",VLOOKUP($X$711,'Banco de Dados'!$B$4:$J$50,8,FALSE)*PRINCIPAL!$H$196,IF(OR(L735=PRINCIPAL!$I$196,L735=PRINCIPAL!$I$196+PRINCIPAL!$I$196,L735=PRINCIPAL!$I$196+PRINCIPAL!$I$196+PRINCIPAL!$I$196),0,IF(L735=PRINCIPAL!$J$196,VLOOKUP($X$711,'Banco de Dados'!$B$4:$J$50,6,FALSE)*(1-(PRINCIPAL!$K$196/100)),IF(L735=PRINCIPAL!$L$196,VLOOKUP($X$711,'Banco de Dados'!$B$4:$J$50,6,FALSE)*(1-(PRINCIPAL!$M$196/100)),IF(L735=PRINCIPAL!$N$196,VLOOKUP($X$711,'Banco de Dados'!$B$4:$J$50,6,FALSE)*(1-(PRINCIPAL!$O$196/100)),VLOOKUP($X$711,'Banco de Dados'!$B$4:$J$50,6,FALSE)))))))))),"")</f>
        <v/>
      </c>
      <c r="X735" s="29" t="str">
        <f>IFERROR(W735*(IFERROR(VLOOKUP($X$711,'Banco de Dados'!$B$4:$J$50,4,FALSE),"ERRO")),"")</f>
        <v/>
      </c>
      <c r="Y735" s="29" t="str">
        <f t="shared" si="500"/>
        <v/>
      </c>
      <c r="Z735" s="103" t="str">
        <f>IFERROR(Y735*(C735*(PRINCIPAL!$G$196/100))*0.47*(44/12),"")</f>
        <v/>
      </c>
      <c r="AA735" s="111" t="str">
        <f t="shared" si="501"/>
        <v/>
      </c>
      <c r="AB735" s="30" t="str">
        <f>IFERROR(IF(AND(PRINCIPAL!$H$197&lt;&gt;"",OR(L735=PRINCIPAL!$I$197,L735=PRINCIPAL!$I$197+PRINCIPAL!$I$197,L735=PRINCIPAL!$I$197+PRINCIPAL!$I$197+PRINCIPAL!$I$197)),0,IF(AND(PRINCIPAL!$H$197&lt;&gt;"",L735=PRINCIPAL!$J$197),VLOOKUP($AC$711,'Banco de Dados'!$B$4:$J$50,8,FALSE)*PRINCIPAL!$H$197*(1-(PRINCIPAL!$K$197/100)),IF(AND(PRINCIPAL!$H$197&lt;&gt;"",L735=PRINCIPAL!$L$197),VLOOKUP($AC$711,'Banco de Dados'!$B$4:$J$50,8,FALSE)*PRINCIPAL!$H$197*(1-(PRINCIPAL!$M$197/100)),IF(AND(PRINCIPAL!$H$197&lt;&gt;"",L735=PRINCIPAL!$N$197),VLOOKUP($AC$711,'Banco de Dados'!$B$4:$J$50,8,FALSE)*PRINCIPAL!$H$197*(1-(PRINCIPAL!$O$197/100)),IF(PRINCIPAL!$H$197&lt;&gt;"",VLOOKUP($AC$711,'Banco de Dados'!$B$4:$J$50,8,FALSE)*PRINCIPAL!$H$197,IF(OR(L735=PRINCIPAL!$I$197,L735=PRINCIPAL!$I$197+PRINCIPAL!$I$197,L735=PRINCIPAL!$I$197+PRINCIPAL!$I$197+PRINCIPAL!$I$197),0,IF(L735=PRINCIPAL!$J$197,VLOOKUP($AC$711,'Banco de Dados'!$B$4:$J$50,6,FALSE)*(1-(PRINCIPAL!$K$197/100)),IF(L735=PRINCIPAL!$L$197,VLOOKUP($AC$711,'Banco de Dados'!$B$4:$J$50,6,FALSE)*(1-(PRINCIPAL!$M$197/100)),IF(L735=PRINCIPAL!$N$197,VLOOKUP($AC$711,'Banco de Dados'!$B$4:$J$50,6,FALSE)*(1-(PRINCIPAL!$O$197/100)),VLOOKUP($AC$711,'Banco de Dados'!$B$4:$J$50,6,FALSE)))))))))),"")</f>
        <v/>
      </c>
      <c r="AC735" s="29" t="str">
        <f>IFERROR(AB735*(IFERROR(VLOOKUP($AC$711,'Banco de Dados'!$B$4:$J$50,4,FALSE),"ERRO")),"")</f>
        <v/>
      </c>
      <c r="AD735" s="29" t="str">
        <f t="shared" si="491"/>
        <v/>
      </c>
      <c r="AE735" s="103" t="str">
        <f>IFERROR(AD735*(C735*(PRINCIPAL!$G$197/100))*0.47*(44/12),"")</f>
        <v/>
      </c>
      <c r="AF735" s="111" t="str">
        <f t="shared" si="492"/>
        <v/>
      </c>
      <c r="AG735" s="30" t="str">
        <f>IFERROR(IF(AND(PRINCIPAL!$H$198&lt;&gt;"",OR(L735=PRINCIPAL!$I$198,L735=PRINCIPAL!$I$198+PRINCIPAL!$I$198,L735=PRINCIPAL!$I$198+PRINCIPAL!$I$198+PRINCIPAL!$I$198)),0,IF(AND(PRINCIPAL!$H$198&lt;&gt;"",L735=PRINCIPAL!$J$198),VLOOKUP($AH$711,'Banco de Dados'!$B$4:$J$50,8,FALSE)*PRINCIPAL!$H$198*(1-(PRINCIPAL!$K$198/100)),IF(AND(PRINCIPAL!$H$198&lt;&gt;"",L735=PRINCIPAL!$L$198),VLOOKUP($AH$711,'Banco de Dados'!$B$4:$J$50,8,FALSE)*PRINCIPAL!$H$198*(1-(PRINCIPAL!$M$198/100)),IF(AND(PRINCIPAL!$H$198&lt;&gt;"",L735=PRINCIPAL!$N$198),VLOOKUP($AH$711,'Banco de Dados'!$B$4:$J$50,8,FALSE)*PRINCIPAL!$H$198*(1-(PRINCIPAL!$O$198/100)),IF(PRINCIPAL!$H$198&lt;&gt;"",VLOOKUP($AH$711,'Banco de Dados'!$B$4:$J$50,8,FALSE)*PRINCIPAL!$H$198,IF(OR(L735=PRINCIPAL!$I$198,L735=PRINCIPAL!$I$198+PRINCIPAL!$I$198,L735=PRINCIPAL!$I$198+PRINCIPAL!$I$198+PRINCIPAL!$I$198),0,IF(L735=PRINCIPAL!$J$198,VLOOKUP($AH$711,'Banco de Dados'!$B$4:$J$50,6,FALSE)*(1-(PRINCIPAL!$K$198/100)),IF(L735=PRINCIPAL!$L$198,VLOOKUP($AH$711,'Banco de Dados'!$B$4:$J$50,6,FALSE)*(1-(PRINCIPAL!$M$198/100)),IF(L735=PRINCIPAL!$N$198,VLOOKUP($AH$711,'Banco de Dados'!$B$4:$J$50,6,FALSE)*(1-(PRINCIPAL!$O$198/100)),VLOOKUP($AH$711,'Banco de Dados'!$B$4:$J$50,6,FALSE)))))))))),"")</f>
        <v/>
      </c>
      <c r="AH735" s="29" t="str">
        <f>IFERROR(AG735*(IFERROR(VLOOKUP($AH$711,'Banco de Dados'!$B$4:$J$50,4,FALSE),"ERRO")),"")</f>
        <v/>
      </c>
      <c r="AI735" s="29" t="str">
        <f t="shared" si="493"/>
        <v/>
      </c>
      <c r="AJ735" s="103" t="str">
        <f>IFERROR(AI735*(C735*(PRINCIPAL!$G$198/100))*0.47*(44/12),"")</f>
        <v/>
      </c>
      <c r="AK735" s="111" t="str">
        <f t="shared" si="502"/>
        <v/>
      </c>
      <c r="AL735" s="30" t="str">
        <f>IFERROR(IF(AND(PRINCIPAL!$H$199&lt;&gt;"",OR(L735=PRINCIPAL!$I$199,L735=PRINCIPAL!$I$199+PRINCIPAL!$I$199,L735=PRINCIPAL!$I$199+PRINCIPAL!$I$199+PRINCIPAL!$I$199)),0,IF(AND(PRINCIPAL!$H$199&lt;&gt;"",L735=PRINCIPAL!$J$199),VLOOKUP($AM$711,'Banco de Dados'!$B$4:$J$50,8,FALSE)*PRINCIPAL!$H$199*(1-(PRINCIPAL!$K$199/100)),IF(AND(PRINCIPAL!$H$199&lt;&gt;"",L735=PRINCIPAL!$L$199),VLOOKUP($AM$711,'Banco de Dados'!$B$4:$J$50,8,FALSE)*PRINCIPAL!$H$199*(1-(PRINCIPAL!$M$199/100)),IF(AND(PRINCIPAL!$H$199&lt;&gt;"",L735=PRINCIPAL!$N$199),VLOOKUP($AM$711,'Banco de Dados'!$B$4:$J$50,8,FALSE)*PRINCIPAL!$H$199*(1-(PRINCIPAL!$O$199/100)),IF(PRINCIPAL!$H$199&lt;&gt;"",VLOOKUP($AM$711,'Banco de Dados'!$B$4:$J$50,8,FALSE)*PRINCIPAL!$H$199,IF(OR(L735=PRINCIPAL!$I$199,L735=PRINCIPAL!$I$199+PRINCIPAL!$I$199,L735=PRINCIPAL!$I$199+PRINCIPAL!$I$199+PRINCIPAL!$I$199),0,IF(L735=PRINCIPAL!$J$199,VLOOKUP($AM$711,'Banco de Dados'!$B$4:$J$50,6,FALSE)*(1-(PRINCIPAL!$K$199/100)),IF(L735=PRINCIPAL!$L$199,VLOOKUP($AM$711,'Banco de Dados'!$B$4:$J$50,6,FALSE)*(1-(PRINCIPAL!$M$199/100)),IF(L735=PRINCIPAL!$N$199,VLOOKUP($AM$711,'Banco de Dados'!$B$4:$J$50,6,FALSE)*(1-(PRINCIPAL!$O$199/100)),VLOOKUP($AM$711,'Banco de Dados'!$B$4:$J$50,6,FALSE)))))))))),"")</f>
        <v/>
      </c>
      <c r="AM735" s="29" t="str">
        <f>IFERROR(AL735*(IFERROR(VLOOKUP($AM$711,'Banco de Dados'!$B$4:$J$50,4,FALSE),"ERRO")),"")</f>
        <v/>
      </c>
      <c r="AN735" s="29" t="str">
        <f t="shared" si="494"/>
        <v/>
      </c>
      <c r="AO735" s="103" t="str">
        <f>IFERROR(AN735*(C735*(PRINCIPAL!$G$199/100))*0.47*(44/12),"")</f>
        <v/>
      </c>
      <c r="AP735" s="111" t="str">
        <f t="shared" si="495"/>
        <v/>
      </c>
      <c r="AQ735" s="30" t="str">
        <f>IFERROR(IF(AND(PRINCIPAL!$H$200&lt;&gt;"",OR(L735=PRINCIPAL!$I$200,L735=PRINCIPAL!$I$200+PRINCIPAL!$I$200,L735=PRINCIPAL!$I$200+PRINCIPAL!$I$200+PRINCIPAL!$I$200)),0,IF(AND(PRINCIPAL!$H$200&lt;&gt;"",L735=PRINCIPAL!$J$200),VLOOKUP($AR$711,'Banco de Dados'!$B$4:$J$50,8,FALSE)*PRINCIPAL!$H$200*(1-(PRINCIPAL!$K$200/100)),IF(AND(PRINCIPAL!$H$200&lt;&gt;"",L735=PRINCIPAL!$L$200),VLOOKUP($AR$711,'Banco de Dados'!$B$4:$J$50,8,FALSE)*PRINCIPAL!$H$200*(1-(PRINCIPAL!$M$200/100)),IF(AND(PRINCIPAL!$H$200&lt;&gt;"",L735=PRINCIPAL!$N$200),VLOOKUP($AR$711,'Banco de Dados'!$B$4:$J$50,8,FALSE)*PRINCIPAL!$H$200*(1-(PRINCIPAL!$O$200/100)),IF(PRINCIPAL!$H$200&lt;&gt;"",VLOOKUP($AR$711,'Banco de Dados'!$B$4:$J$50,8,FALSE)*PRINCIPAL!$H$200,IF(OR(L735=PRINCIPAL!$I$200,L735=PRINCIPAL!$I$200+PRINCIPAL!$I$200,L735=PRINCIPAL!$I$200+PRINCIPAL!$I$200+PRINCIPAL!$I$200),0,IF(L735=PRINCIPAL!$J$200,VLOOKUP($AR$711,'Banco de Dados'!$B$4:$J$50,6,FALSE)*(1-(PRINCIPAL!$K$200/100)),IF(L735=PRINCIPAL!$L$200,VLOOKUP($AR$711,'Banco de Dados'!$B$4:$J$50,6,FALSE)*(1-(PRINCIPAL!$M$200/100)),IF(L735=PRINCIPAL!$N$200,VLOOKUP($AR$711,'Banco de Dados'!$B$4:$J$50,6,FALSE)*(1-(PRINCIPAL!$O$200/100)),VLOOKUP($AR$711,'Banco de Dados'!$B$4:$J$50,6,FALSE)))))))))),"")</f>
        <v/>
      </c>
      <c r="AR735" s="29" t="str">
        <f>IFERROR(AQ735*(IFERROR(VLOOKUP($AR$711,'Banco de Dados'!$B$4:$J$50,4,FALSE),"ERRO")),"")</f>
        <v/>
      </c>
      <c r="AS735" s="29" t="str">
        <f t="shared" si="496"/>
        <v/>
      </c>
      <c r="AT735" s="103" t="str">
        <f>IFERROR(AS735*(C735*(PRINCIPAL!$G$200/100))*0.47*(44/12),"")</f>
        <v/>
      </c>
      <c r="AU735" s="111" t="str">
        <f t="shared" si="497"/>
        <v/>
      </c>
      <c r="AV735" s="30" t="str">
        <f>IFERROR(IF(AND(PRINCIPAL!$H$201&lt;&gt;"",OR(L735=PRINCIPAL!$I$201,L735=PRINCIPAL!$I$201+PRINCIPAL!$I$201,L735=PRINCIPAL!$I$201+PRINCIPAL!$I$201+PRINCIPAL!$I$201)),0,IF(AND(PRINCIPAL!$H$201&lt;&gt;"",L735=PRINCIPAL!$J$201),VLOOKUP($AW$711,'Banco de Dados'!$B$4:$J$50,8,FALSE)*PRINCIPAL!$H$201*(1-(PRINCIPAL!$K$201/100)),IF(AND(PRINCIPAL!$H$201&lt;&gt;"",L735=PRINCIPAL!$L$201),VLOOKUP($AW$711,'Banco de Dados'!$B$4:$J$50,8,FALSE)*PRINCIPAL!$H$201*(1-(PRINCIPAL!$M$201/100)),IF(AND(PRINCIPAL!$H$201&lt;&gt;"",L735=PRINCIPAL!$N$201),VLOOKUP($AW$711,'Banco de Dados'!$B$4:$J$50,8,FALSE)*PRINCIPAL!$H$201*(1-(PRINCIPAL!$O$201/100)),IF(PRINCIPAL!$H$201&lt;&gt;"",VLOOKUP($AW$711,'Banco de Dados'!$B$4:$J$50,8,FALSE)*PRINCIPAL!$H$201,IF(OR(L735=PRINCIPAL!$I$201,L735=PRINCIPAL!$I$201+PRINCIPAL!$I$201,L735=PRINCIPAL!$I$201+PRINCIPAL!$I$201+PRINCIPAL!$I$201),0,IF(L735=PRINCIPAL!$J$201,VLOOKUP($AW$711,'Banco de Dados'!$B$4:$J$50,6,FALSE)*(1-(PRINCIPAL!$K$201/100)),IF(L735=PRINCIPAL!$L$201,VLOOKUP($AW$711,'Banco de Dados'!$B$4:$J$50,6,FALSE)*(1-(PRINCIPAL!$M$201/100)),IF(L735=PRINCIPAL!$N$201,VLOOKUP($AW$711,'Banco de Dados'!$B$4:$J$50,6,FALSE)*(1-(PRINCIPAL!$O$201/100)),VLOOKUP($AW$711,'Banco de Dados'!$B$4:$J$50,6,FALSE)))))))))),"")</f>
        <v/>
      </c>
      <c r="AW735" s="29" t="str">
        <f>IFERROR(AV735*(IFERROR(VLOOKUP($AW$711,'Banco de Dados'!$B$4:$J$50,4,FALSE),"ERRO")),"")</f>
        <v/>
      </c>
      <c r="AX735" s="29" t="str">
        <f t="shared" si="498"/>
        <v/>
      </c>
      <c r="AY735" s="103" t="str">
        <f>IFERROR(AX735*(C735*(PRINCIPAL!$G$201/100))*0.47*(44/12),"")</f>
        <v/>
      </c>
      <c r="AZ735" s="111" t="str">
        <f t="shared" si="503"/>
        <v/>
      </c>
      <c r="BA735" s="30" t="str">
        <f>IFERROR(IF(AND(PRINCIPAL!$H$192&lt;&gt;"",OR(L735=PRINCIPAL!$I$192,L735=PRINCIPAL!$I$192+PRINCIPAL!$I$192,L735=PRINCIPAL!$I$192+PRINCIPAL!$I$192+PRINCIPAL!$I$192)),0,IF(AND(PRINCIPAL!$H$192&lt;&gt;"",L735=PRINCIPAL!$J$192),VLOOKUP($BB$711,'Banco de Dados'!$B$4:$J$50,8,FALSE)*PRINCIPAL!$H$192*(1-(PRINCIPAL!$K$192/100)),IF(AND(PRINCIPAL!$H$192&lt;&gt;"",L735=PRINCIPAL!$L$192),VLOOKUP($BB$711,'Banco de Dados'!$B$4:$J$50,8,FALSE)*PRINCIPAL!$H$192*(1-(PRINCIPAL!$M$192/100)),IF(AND(PRINCIPAL!$H$192&lt;&gt;"",L735=PRINCIPAL!$N$192),VLOOKUP($BB$711,'Banco de Dados'!$B$4:$J$50,8,FALSE)*PRINCIPAL!$H$192*(1-(PRINCIPAL!$O$192/100)),IF(PRINCIPAL!$H$192&lt;&gt;"",VLOOKUP($BB$711,'Banco de Dados'!$B$4:$J$50,8,FALSE)*PRINCIPAL!$H$192,IF(OR(L735=PRINCIPAL!$I$192,L735=PRINCIPAL!$I$192+PRINCIPAL!$I$192,L735=PRINCIPAL!$I$192+PRINCIPAL!$I$192+PRINCIPAL!$I$192),0,IF(L735=PRINCIPAL!$J$192,VLOOKUP($BB$711,'Banco de Dados'!$B$4:$J$50,6,FALSE)*(1-(PRINCIPAL!$K$192/100)),IF(L735=PRINCIPAL!$L$192,VLOOKUP($BB$711,'Banco de Dados'!$B$4:$J$50,6,FALSE)*(1-(PRINCIPAL!$M$192/100)),IF(L735=PRINCIPAL!$N$192,VLOOKUP($BB$711,'Banco de Dados'!$B$4:$J$50,6,FALSE)*(1-(PRINCIPAL!$O$192/100)),VLOOKUP($BB$711,'Banco de Dados'!$B$4:$J$50,6,FALSE)))))))))),"")</f>
        <v/>
      </c>
      <c r="BB735" s="29" t="str">
        <f>IFERROR(BA735*(IFERROR(VLOOKUP($BB$711,'Banco de Dados'!$B$4:$J$50,4,FALSE),"ERRO")),"")</f>
        <v/>
      </c>
      <c r="BC735" s="29" t="str">
        <f t="shared" si="504"/>
        <v/>
      </c>
      <c r="BD735" s="103" t="str">
        <f>IFERROR(BC735*(C735*(PRINCIPAL!$G$192/100))*0.47*(44/12),"")</f>
        <v/>
      </c>
      <c r="BE735" s="111" t="str">
        <f t="shared" si="483"/>
        <v/>
      </c>
      <c r="BF735" s="30" t="str">
        <f>IFERROR(IF(AND(PRINCIPAL!$H$203&lt;&gt;"",OR(L735=PRINCIPAL!$I$203,L735=PRINCIPAL!$I$203+PRINCIPAL!$I$203,L735=PRINCIPAL!$I$203+PRINCIPAL!$I$203+PRINCIPAL!$I$203)),0,IF(AND(PRINCIPAL!$H$203&lt;&gt;"",L735=PRINCIPAL!$J$203),VLOOKUP($BG$711,'Banco de Dados'!$B$4:$J$50,8,FALSE)*PRINCIPAL!$H$203*(1-(PRINCIPAL!$K$203/100)),IF(AND(PRINCIPAL!$H$203&lt;&gt;"",L735=PRINCIPAL!$L$203),VLOOKUP($BG$711,'Banco de Dados'!$B$4:$J$50,8,FALSE)*PRINCIPAL!$H$203*(1-(PRINCIPAL!$M$203/100)),IF(AND(PRINCIPAL!$H$203&lt;&gt;"",L735=PRINCIPAL!$N$203),VLOOKUP($BG$711,'Banco de Dados'!$B$4:$J$50,8,FALSE)*PRINCIPAL!$H$203*(1-(PRINCIPAL!$O$203/100)),IF(PRINCIPAL!$H$203&lt;&gt;"",VLOOKUP($BG$711,'Banco de Dados'!$B$4:$J$50,8,FALSE)*PRINCIPAL!$H$203,IF(OR(L735=PRINCIPAL!$I$203,L735=PRINCIPAL!$I$203+PRINCIPAL!$I$203,L735=PRINCIPAL!$I$203+PRINCIPAL!$I$203+PRINCIPAL!$I$203),0,IF(L735=PRINCIPAL!$J$203,VLOOKUP($BG$711,'Banco de Dados'!$B$4:$J$50,6,FALSE)*(1-(PRINCIPAL!$K$203/100)),IF(L735=PRINCIPAL!$L$203,VLOOKUP($BG$711,'Banco de Dados'!$B$4:$J$50,6,FALSE)*(1-(PRINCIPAL!$M$203/100)),IF(L735=PRINCIPAL!$N$203,VLOOKUP($BG$711,'Banco de Dados'!$B$4:$J$50,6,FALSE)*(1-(PRINCIPAL!$O$203/100)),VLOOKUP($BG$711,'Banco de Dados'!$B$4:$J$50,6,FALSE)))))))))),"")</f>
        <v/>
      </c>
      <c r="BG735" s="29" t="str">
        <f>IFERROR(BF735*(IFERROR(VLOOKUP($BG$711,'Banco de Dados'!$B$4:$J$50,4,FALSE),"ERRO")),"")</f>
        <v/>
      </c>
      <c r="BH735" s="29" t="str">
        <f t="shared" si="499"/>
        <v/>
      </c>
      <c r="BI735" s="103" t="str">
        <f>IFERROR(BH735*(C735*(PRINCIPAL!$G$203/100))*0.47*(44/12),"")</f>
        <v/>
      </c>
      <c r="BJ735" s="102" t="str">
        <f t="shared" si="484"/>
        <v/>
      </c>
    </row>
    <row r="736" spans="2:62" ht="12.75" customHeight="1" x14ac:dyDescent="0.3">
      <c r="B736" s="326">
        <f t="shared" si="485"/>
        <v>2043</v>
      </c>
      <c r="C736" s="340"/>
      <c r="D736" s="1"/>
      <c r="E736" s="116">
        <v>23</v>
      </c>
      <c r="F736" s="24" t="str">
        <f>IFERROR(VLOOKUP($G$711,'Banco de Dados'!$B$4:$J$50,6,FALSE),"")</f>
        <v/>
      </c>
      <c r="G736" s="25" t="str">
        <f>IFERROR(F736*(IFERROR(VLOOKUP($G$711,'Banco de Dados'!$B$4:$J$50,4,FALSE),"ERRO")),"")</f>
        <v/>
      </c>
      <c r="H736" s="25" t="str">
        <f t="shared" si="486"/>
        <v/>
      </c>
      <c r="I736" s="103" t="str">
        <f t="shared" si="487"/>
        <v/>
      </c>
      <c r="J736" s="117" t="str">
        <f t="shared" si="488"/>
        <v/>
      </c>
      <c r="K736" s="1"/>
      <c r="L736" s="91">
        <v>23</v>
      </c>
      <c r="M736" s="24" t="str">
        <f>IFERROR(IF(AND(PRINCIPAL!$H$194&lt;&gt;"",OR(L736=PRINCIPAL!$I$194,L736=PRINCIPAL!$I$194+PRINCIPAL!$I$194,L736=PRINCIPAL!$I$194+PRINCIPAL!$I$194+PRINCIPAL!$I$194)),0,IF(AND(PRINCIPAL!$H$194&lt;&gt;"",L736=PRINCIPAL!$J$194),VLOOKUP($N$711,'Banco de Dados'!$B$4:$J$50,8,FALSE)*PRINCIPAL!$H$194*(1-(PRINCIPAL!$K$194/100)),IF(AND(PRINCIPAL!$H$194&lt;&gt;"",L736=PRINCIPAL!$L$194),VLOOKUP($N$711,'Banco de Dados'!$B$4:$J$50,8,FALSE)*PRINCIPAL!$H$194*(1-(PRINCIPAL!$M$194/100)),IF(AND(PRINCIPAL!$H$194&lt;&gt;"",L736=PRINCIPAL!$N$194),VLOOKUP($N$711,'Banco de Dados'!$B$4:$J$50,8,FALSE)*PRINCIPAL!$H$194*(1-(PRINCIPAL!$O$194/100)),IF(PRINCIPAL!$H$194&lt;&gt;"",VLOOKUP($N$711,'Banco de Dados'!$B$4:$J$50,8,FALSE)*PRINCIPAL!$H$194,IF(OR(L736=PRINCIPAL!$I$194,L736=PRINCIPAL!$I$194+PRINCIPAL!$I$194,L736=PRINCIPAL!$I$194+PRINCIPAL!$I$194+PRINCIPAL!$I$194),0,IF(L736=PRINCIPAL!$J$194,VLOOKUP($N$711,'Banco de Dados'!$B$4:$J$50,6,FALSE)*(1-(PRINCIPAL!$K$194/100)),IF(L736=PRINCIPAL!$L$194,VLOOKUP($N$711,'Banco de Dados'!$B$4:$J$50,6,FALSE)*(1-(PRINCIPAL!$M$194/100)),IF(L736=PRINCIPAL!$N$194,VLOOKUP($N$711,'Banco de Dados'!$B$4:$J$50,6,FALSE)*(1-(PRINCIPAL!$O$194/100)),VLOOKUP($N$711,'Banco de Dados'!$B$4:$J$50,6,FALSE)))))))))),"")</f>
        <v/>
      </c>
      <c r="N736" s="25" t="str">
        <f>IFERROR(M736*(IFERROR(VLOOKUP($N$711,'Banco de Dados'!$B$4:$J$50,4,FALSE),"ERRO")),"")</f>
        <v/>
      </c>
      <c r="O736" s="25" t="str">
        <f t="shared" si="507"/>
        <v/>
      </c>
      <c r="P736" s="103" t="str">
        <f>IFERROR(O736*(C736*(PRINCIPAL!$G$194/100))*0.47*(44/12),"")</f>
        <v/>
      </c>
      <c r="Q736" s="107" t="str">
        <f t="shared" si="508"/>
        <v/>
      </c>
      <c r="R736" s="29" t="str">
        <f>IFERROR(IF(AND(PRINCIPAL!$H$195&lt;&gt;"",OR(L736=PRINCIPAL!$I$195,L736=PRINCIPAL!$I$195+PRINCIPAL!$I$195,L736=PRINCIPAL!$I$195+PRINCIPAL!$I$195+PRINCIPAL!$I$195)),0,IF(AND(PRINCIPAL!$H$195&lt;&gt;"",L736=PRINCIPAL!$J$195),VLOOKUP($S$711,'Banco de Dados'!$B$4:$J$50,8,FALSE)*PRINCIPAL!$H$195*(1-(PRINCIPAL!$K$195/100)),IF(AND(PRINCIPAL!$H$195&lt;&gt;"",L736=PRINCIPAL!$L$195),VLOOKUP($S$711,'Banco de Dados'!$B$4:$J$50,8,FALSE)*PRINCIPAL!$H$195*(1-(PRINCIPAL!$M$195/100)),IF(AND(PRINCIPAL!$H$195&lt;&gt;"",L736=PRINCIPAL!$N$195),VLOOKUP($S$711,'Banco de Dados'!$B$4:$J$50,8,FALSE)*PRINCIPAL!$H$195*(1-(PRINCIPAL!$O$195/100)),IF(PRINCIPAL!$H$195&lt;&gt;"",VLOOKUP($S$711,'Banco de Dados'!$B$4:$J$50,8,FALSE)*PRINCIPAL!$H$195,IF(OR(L736=PRINCIPAL!$I$195,L736=PRINCIPAL!$I$195+PRINCIPAL!$I$195,L736=PRINCIPAL!$I$195+PRINCIPAL!$I$195+PRINCIPAL!$I$195),0,IF(L736=PRINCIPAL!$J$195,VLOOKUP($S$711,'Banco de Dados'!$B$4:$J$50,6,FALSE)*(1-(PRINCIPAL!$K$195/100)),IF(L736=PRINCIPAL!$L$195,VLOOKUP($S$711,'Banco de Dados'!$B$4:$J$50,6,FALSE)*(1-(PRINCIPAL!$M$195/100)),IF(L736=PRINCIPAL!$N$195,VLOOKUP($S$711,'Banco de Dados'!$B$4:$J$50,6,FALSE)*(1-(PRINCIPAL!$O$195/100)),VLOOKUP($S$711,'Banco de Dados'!$B$4:$J$50,6,FALSE)))))))))),"")</f>
        <v/>
      </c>
      <c r="S736" s="29" t="str">
        <f>IFERROR(R736*(IFERROR(VLOOKUP($S$711,'Banco de Dados'!$B$4:$J$50,4,FALSE),"ERRO")),"")</f>
        <v/>
      </c>
      <c r="T736" s="29" t="str">
        <f t="shared" si="506"/>
        <v/>
      </c>
      <c r="U736" s="103" t="str">
        <f>IFERROR(T736*(C736*(PRINCIPAL!$G$195/100))*0.47*(44/12),"")</f>
        <v/>
      </c>
      <c r="V736" s="103" t="str">
        <f t="shared" si="482"/>
        <v/>
      </c>
      <c r="W736" s="30" t="str">
        <f>IFERROR(IF(AND(PRINCIPAL!$H$196&lt;&gt;"",OR(L736=PRINCIPAL!$I$196,L736=PRINCIPAL!$I$196+PRINCIPAL!$I$196,L736=PRINCIPAL!$I$196+PRINCIPAL!$I$196+PRINCIPAL!$I$196)),0,IF(AND(PRINCIPAL!$H$196&lt;&gt;"",L736=PRINCIPAL!$J$196),VLOOKUP($X$711,'Banco de Dados'!$B$4:$J$50,8,FALSE)*PRINCIPAL!$H$196*(1-(PRINCIPAL!$K$196/100)),IF(AND(PRINCIPAL!$H$196&lt;&gt;"",L736=PRINCIPAL!$L$196),VLOOKUP($X$711,'Banco de Dados'!$B$4:$J$50,8,FALSE)*PRINCIPAL!$H$196*(1-(PRINCIPAL!$M$196/100)),IF(AND(PRINCIPAL!$H$196&lt;&gt;"",L736=PRINCIPAL!$N$196),VLOOKUP($X$711,'Banco de Dados'!$B$4:$J$50,8,FALSE)*PRINCIPAL!$H$196*(1-(PRINCIPAL!$O$196/100)),IF(PRINCIPAL!$H$196&lt;&gt;"",VLOOKUP($X$711,'Banco de Dados'!$B$4:$J$50,8,FALSE)*PRINCIPAL!$H$196,IF(OR(L736=PRINCIPAL!$I$196,L736=PRINCIPAL!$I$196+PRINCIPAL!$I$196,L736=PRINCIPAL!$I$196+PRINCIPAL!$I$196+PRINCIPAL!$I$196),0,IF(L736=PRINCIPAL!$J$196,VLOOKUP($X$711,'Banco de Dados'!$B$4:$J$50,6,FALSE)*(1-(PRINCIPAL!$K$196/100)),IF(L736=PRINCIPAL!$L$196,VLOOKUP($X$711,'Banco de Dados'!$B$4:$J$50,6,FALSE)*(1-(PRINCIPAL!$M$196/100)),IF(L736=PRINCIPAL!$N$196,VLOOKUP($X$711,'Banco de Dados'!$B$4:$J$50,6,FALSE)*(1-(PRINCIPAL!$O$196/100)),VLOOKUP($X$711,'Banco de Dados'!$B$4:$J$50,6,FALSE)))))))))),"")</f>
        <v/>
      </c>
      <c r="X736" s="29" t="str">
        <f>IFERROR(W736*(IFERROR(VLOOKUP($X$711,'Banco de Dados'!$B$4:$J$50,4,FALSE),"ERRO")),"")</f>
        <v/>
      </c>
      <c r="Y736" s="29" t="str">
        <f t="shared" si="500"/>
        <v/>
      </c>
      <c r="Z736" s="103" t="str">
        <f>IFERROR(Y736*(C736*(PRINCIPAL!$G$196/100))*0.47*(44/12),"")</f>
        <v/>
      </c>
      <c r="AA736" s="111" t="str">
        <f t="shared" si="501"/>
        <v/>
      </c>
      <c r="AB736" s="30" t="str">
        <f>IFERROR(IF(AND(PRINCIPAL!$H$197&lt;&gt;"",OR(L736=PRINCIPAL!$I$197,L736=PRINCIPAL!$I$197+PRINCIPAL!$I$197,L736=PRINCIPAL!$I$197+PRINCIPAL!$I$197+PRINCIPAL!$I$197)),0,IF(AND(PRINCIPAL!$H$197&lt;&gt;"",L736=PRINCIPAL!$J$197),VLOOKUP($AC$711,'Banco de Dados'!$B$4:$J$50,8,FALSE)*PRINCIPAL!$H$197*(1-(PRINCIPAL!$K$197/100)),IF(AND(PRINCIPAL!$H$197&lt;&gt;"",L736=PRINCIPAL!$L$197),VLOOKUP($AC$711,'Banco de Dados'!$B$4:$J$50,8,FALSE)*PRINCIPAL!$H$197*(1-(PRINCIPAL!$M$197/100)),IF(AND(PRINCIPAL!$H$197&lt;&gt;"",L736=PRINCIPAL!$N$197),VLOOKUP($AC$711,'Banco de Dados'!$B$4:$J$50,8,FALSE)*PRINCIPAL!$H$197*(1-(PRINCIPAL!$O$197/100)),IF(PRINCIPAL!$H$197&lt;&gt;"",VLOOKUP($AC$711,'Banco de Dados'!$B$4:$J$50,8,FALSE)*PRINCIPAL!$H$197,IF(OR(L736=PRINCIPAL!$I$197,L736=PRINCIPAL!$I$197+PRINCIPAL!$I$197,L736=PRINCIPAL!$I$197+PRINCIPAL!$I$197+PRINCIPAL!$I$197),0,IF(L736=PRINCIPAL!$J$197,VLOOKUP($AC$711,'Banco de Dados'!$B$4:$J$50,6,FALSE)*(1-(PRINCIPAL!$K$197/100)),IF(L736=PRINCIPAL!$L$197,VLOOKUP($AC$711,'Banco de Dados'!$B$4:$J$50,6,FALSE)*(1-(PRINCIPAL!$M$197/100)),IF(L736=PRINCIPAL!$N$197,VLOOKUP($AC$711,'Banco de Dados'!$B$4:$J$50,6,FALSE)*(1-(PRINCIPAL!$O$197/100)),VLOOKUP($AC$711,'Banco de Dados'!$B$4:$J$50,6,FALSE)))))))))),"")</f>
        <v/>
      </c>
      <c r="AC736" s="29" t="str">
        <f>IFERROR(AB736*(IFERROR(VLOOKUP($AC$711,'Banco de Dados'!$B$4:$J$50,4,FALSE),"ERRO")),"")</f>
        <v/>
      </c>
      <c r="AD736" s="29" t="str">
        <f t="shared" si="491"/>
        <v/>
      </c>
      <c r="AE736" s="103" t="str">
        <f>IFERROR(AD736*(C736*(PRINCIPAL!$G$197/100))*0.47*(44/12),"")</f>
        <v/>
      </c>
      <c r="AF736" s="111" t="str">
        <f t="shared" si="492"/>
        <v/>
      </c>
      <c r="AG736" s="30" t="str">
        <f>IFERROR(IF(AND(PRINCIPAL!$H$198&lt;&gt;"",OR(L736=PRINCIPAL!$I$198,L736=PRINCIPAL!$I$198+PRINCIPAL!$I$198,L736=PRINCIPAL!$I$198+PRINCIPAL!$I$198+PRINCIPAL!$I$198)),0,IF(AND(PRINCIPAL!$H$198&lt;&gt;"",L736=PRINCIPAL!$J$198),VLOOKUP($AH$711,'Banco de Dados'!$B$4:$J$50,8,FALSE)*PRINCIPAL!$H$198*(1-(PRINCIPAL!$K$198/100)),IF(AND(PRINCIPAL!$H$198&lt;&gt;"",L736=PRINCIPAL!$L$198),VLOOKUP($AH$711,'Banco de Dados'!$B$4:$J$50,8,FALSE)*PRINCIPAL!$H$198*(1-(PRINCIPAL!$M$198/100)),IF(AND(PRINCIPAL!$H$198&lt;&gt;"",L736=PRINCIPAL!$N$198),VLOOKUP($AH$711,'Banco de Dados'!$B$4:$J$50,8,FALSE)*PRINCIPAL!$H$198*(1-(PRINCIPAL!$O$198/100)),IF(PRINCIPAL!$H$198&lt;&gt;"",VLOOKUP($AH$711,'Banco de Dados'!$B$4:$J$50,8,FALSE)*PRINCIPAL!$H$198,IF(OR(L736=PRINCIPAL!$I$198,L736=PRINCIPAL!$I$198+PRINCIPAL!$I$198,L736=PRINCIPAL!$I$198+PRINCIPAL!$I$198+PRINCIPAL!$I$198),0,IF(L736=PRINCIPAL!$J$198,VLOOKUP($AH$711,'Banco de Dados'!$B$4:$J$50,6,FALSE)*(1-(PRINCIPAL!$K$198/100)),IF(L736=PRINCIPAL!$L$198,VLOOKUP($AH$711,'Banco de Dados'!$B$4:$J$50,6,FALSE)*(1-(PRINCIPAL!$M$198/100)),IF(L736=PRINCIPAL!$N$198,VLOOKUP($AH$711,'Banco de Dados'!$B$4:$J$50,6,FALSE)*(1-(PRINCIPAL!$O$198/100)),VLOOKUP($AH$711,'Banco de Dados'!$B$4:$J$50,6,FALSE)))))))))),"")</f>
        <v/>
      </c>
      <c r="AH736" s="29" t="str">
        <f>IFERROR(AG736*(IFERROR(VLOOKUP($AH$711,'Banco de Dados'!$B$4:$J$50,4,FALSE),"ERRO")),"")</f>
        <v/>
      </c>
      <c r="AI736" s="29" t="str">
        <f t="shared" si="493"/>
        <v/>
      </c>
      <c r="AJ736" s="103" t="str">
        <f>IFERROR(AI736*(C736*(PRINCIPAL!$G$198/100))*0.47*(44/12),"")</f>
        <v/>
      </c>
      <c r="AK736" s="111" t="str">
        <f t="shared" si="502"/>
        <v/>
      </c>
      <c r="AL736" s="30" t="str">
        <f>IFERROR(IF(AND(PRINCIPAL!$H$199&lt;&gt;"",OR(L736=PRINCIPAL!$I$199,L736=PRINCIPAL!$I$199+PRINCIPAL!$I$199,L736=PRINCIPAL!$I$199+PRINCIPAL!$I$199+PRINCIPAL!$I$199)),0,IF(AND(PRINCIPAL!$H$199&lt;&gt;"",L736=PRINCIPAL!$J$199),VLOOKUP($AM$711,'Banco de Dados'!$B$4:$J$50,8,FALSE)*PRINCIPAL!$H$199*(1-(PRINCIPAL!$K$199/100)),IF(AND(PRINCIPAL!$H$199&lt;&gt;"",L736=PRINCIPAL!$L$199),VLOOKUP($AM$711,'Banco de Dados'!$B$4:$J$50,8,FALSE)*PRINCIPAL!$H$199*(1-(PRINCIPAL!$M$199/100)),IF(AND(PRINCIPAL!$H$199&lt;&gt;"",L736=PRINCIPAL!$N$199),VLOOKUP($AM$711,'Banco de Dados'!$B$4:$J$50,8,FALSE)*PRINCIPAL!$H$199*(1-(PRINCIPAL!$O$199/100)),IF(PRINCIPAL!$H$199&lt;&gt;"",VLOOKUP($AM$711,'Banco de Dados'!$B$4:$J$50,8,FALSE)*PRINCIPAL!$H$199,IF(OR(L736=PRINCIPAL!$I$199,L736=PRINCIPAL!$I$199+PRINCIPAL!$I$199,L736=PRINCIPAL!$I$199+PRINCIPAL!$I$199+PRINCIPAL!$I$199),0,IF(L736=PRINCIPAL!$J$199,VLOOKUP($AM$711,'Banco de Dados'!$B$4:$J$50,6,FALSE)*(1-(PRINCIPAL!$K$199/100)),IF(L736=PRINCIPAL!$L$199,VLOOKUP($AM$711,'Banco de Dados'!$B$4:$J$50,6,FALSE)*(1-(PRINCIPAL!$M$199/100)),IF(L736=PRINCIPAL!$N$199,VLOOKUP($AM$711,'Banco de Dados'!$B$4:$J$50,6,FALSE)*(1-(PRINCIPAL!$O$199/100)),VLOOKUP($AM$711,'Banco de Dados'!$B$4:$J$50,6,FALSE)))))))))),"")</f>
        <v/>
      </c>
      <c r="AM736" s="29" t="str">
        <f>IFERROR(AL736*(IFERROR(VLOOKUP($AM$711,'Banco de Dados'!$B$4:$J$50,4,FALSE),"ERRO")),"")</f>
        <v/>
      </c>
      <c r="AN736" s="29" t="str">
        <f t="shared" si="494"/>
        <v/>
      </c>
      <c r="AO736" s="103" t="str">
        <f>IFERROR(AN736*(C736*(PRINCIPAL!$G$199/100))*0.47*(44/12),"")</f>
        <v/>
      </c>
      <c r="AP736" s="111" t="str">
        <f t="shared" si="495"/>
        <v/>
      </c>
      <c r="AQ736" s="30" t="str">
        <f>IFERROR(IF(AND(PRINCIPAL!$H$200&lt;&gt;"",OR(L736=PRINCIPAL!$I$200,L736=PRINCIPAL!$I$200+PRINCIPAL!$I$200,L736=PRINCIPAL!$I$200+PRINCIPAL!$I$200+PRINCIPAL!$I$200)),0,IF(AND(PRINCIPAL!$H$200&lt;&gt;"",L736=PRINCIPAL!$J$200),VLOOKUP($AR$711,'Banco de Dados'!$B$4:$J$50,8,FALSE)*PRINCIPAL!$H$200*(1-(PRINCIPAL!$K$200/100)),IF(AND(PRINCIPAL!$H$200&lt;&gt;"",L736=PRINCIPAL!$L$200),VLOOKUP($AR$711,'Banco de Dados'!$B$4:$J$50,8,FALSE)*PRINCIPAL!$H$200*(1-(PRINCIPAL!$M$200/100)),IF(AND(PRINCIPAL!$H$200&lt;&gt;"",L736=PRINCIPAL!$N$200),VLOOKUP($AR$711,'Banco de Dados'!$B$4:$J$50,8,FALSE)*PRINCIPAL!$H$200*(1-(PRINCIPAL!$O$200/100)),IF(PRINCIPAL!$H$200&lt;&gt;"",VLOOKUP($AR$711,'Banco de Dados'!$B$4:$J$50,8,FALSE)*PRINCIPAL!$H$200,IF(OR(L736=PRINCIPAL!$I$200,L736=PRINCIPAL!$I$200+PRINCIPAL!$I$200,L736=PRINCIPAL!$I$200+PRINCIPAL!$I$200+PRINCIPAL!$I$200),0,IF(L736=PRINCIPAL!$J$200,VLOOKUP($AR$711,'Banco de Dados'!$B$4:$J$50,6,FALSE)*(1-(PRINCIPAL!$K$200/100)),IF(L736=PRINCIPAL!$L$200,VLOOKUP($AR$711,'Banco de Dados'!$B$4:$J$50,6,FALSE)*(1-(PRINCIPAL!$M$200/100)),IF(L736=PRINCIPAL!$N$200,VLOOKUP($AR$711,'Banco de Dados'!$B$4:$J$50,6,FALSE)*(1-(PRINCIPAL!$O$200/100)),VLOOKUP($AR$711,'Banco de Dados'!$B$4:$J$50,6,FALSE)))))))))),"")</f>
        <v/>
      </c>
      <c r="AR736" s="29" t="str">
        <f>IFERROR(AQ736*(IFERROR(VLOOKUP($AR$711,'Banco de Dados'!$B$4:$J$50,4,FALSE),"ERRO")),"")</f>
        <v/>
      </c>
      <c r="AS736" s="29" t="str">
        <f t="shared" si="496"/>
        <v/>
      </c>
      <c r="AT736" s="103" t="str">
        <f>IFERROR(AS736*(C736*(PRINCIPAL!$G$200/100))*0.47*(44/12),"")</f>
        <v/>
      </c>
      <c r="AU736" s="111" t="str">
        <f t="shared" si="497"/>
        <v/>
      </c>
      <c r="AV736" s="30" t="str">
        <f>IFERROR(IF(AND(PRINCIPAL!$H$201&lt;&gt;"",OR(L736=PRINCIPAL!$I$201,L736=PRINCIPAL!$I$201+PRINCIPAL!$I$201,L736=PRINCIPAL!$I$201+PRINCIPAL!$I$201+PRINCIPAL!$I$201)),0,IF(AND(PRINCIPAL!$H$201&lt;&gt;"",L736=PRINCIPAL!$J$201),VLOOKUP($AW$711,'Banco de Dados'!$B$4:$J$50,8,FALSE)*PRINCIPAL!$H$201*(1-(PRINCIPAL!$K$201/100)),IF(AND(PRINCIPAL!$H$201&lt;&gt;"",L736=PRINCIPAL!$L$201),VLOOKUP($AW$711,'Banco de Dados'!$B$4:$J$50,8,FALSE)*PRINCIPAL!$H$201*(1-(PRINCIPAL!$M$201/100)),IF(AND(PRINCIPAL!$H$201&lt;&gt;"",L736=PRINCIPAL!$N$201),VLOOKUP($AW$711,'Banco de Dados'!$B$4:$J$50,8,FALSE)*PRINCIPAL!$H$201*(1-(PRINCIPAL!$O$201/100)),IF(PRINCIPAL!$H$201&lt;&gt;"",VLOOKUP($AW$711,'Banco de Dados'!$B$4:$J$50,8,FALSE)*PRINCIPAL!$H$201,IF(OR(L736=PRINCIPAL!$I$201,L736=PRINCIPAL!$I$201+PRINCIPAL!$I$201,L736=PRINCIPAL!$I$201+PRINCIPAL!$I$201+PRINCIPAL!$I$201),0,IF(L736=PRINCIPAL!$J$201,VLOOKUP($AW$711,'Banco de Dados'!$B$4:$J$50,6,FALSE)*(1-(PRINCIPAL!$K$201/100)),IF(L736=PRINCIPAL!$L$201,VLOOKUP($AW$711,'Banco de Dados'!$B$4:$J$50,6,FALSE)*(1-(PRINCIPAL!$M$201/100)),IF(L736=PRINCIPAL!$N$201,VLOOKUP($AW$711,'Banco de Dados'!$B$4:$J$50,6,FALSE)*(1-(PRINCIPAL!$O$201/100)),VLOOKUP($AW$711,'Banco de Dados'!$B$4:$J$50,6,FALSE)))))))))),"")</f>
        <v/>
      </c>
      <c r="AW736" s="29" t="str">
        <f>IFERROR(AV736*(IFERROR(VLOOKUP($AW$711,'Banco de Dados'!$B$4:$J$50,4,FALSE),"ERRO")),"")</f>
        <v/>
      </c>
      <c r="AX736" s="29" t="str">
        <f t="shared" si="498"/>
        <v/>
      </c>
      <c r="AY736" s="103" t="str">
        <f>IFERROR(AX736*(C736*(PRINCIPAL!$G$201/100))*0.47*(44/12),"")</f>
        <v/>
      </c>
      <c r="AZ736" s="111" t="str">
        <f t="shared" si="503"/>
        <v/>
      </c>
      <c r="BA736" s="30" t="str">
        <f>IFERROR(IF(AND(PRINCIPAL!$H$192&lt;&gt;"",OR(L736=PRINCIPAL!$I$192,L736=PRINCIPAL!$I$192+PRINCIPAL!$I$192,L736=PRINCIPAL!$I$192+PRINCIPAL!$I$192+PRINCIPAL!$I$192)),0,IF(AND(PRINCIPAL!$H$192&lt;&gt;"",L736=PRINCIPAL!$J$192),VLOOKUP($BB$711,'Banco de Dados'!$B$4:$J$50,8,FALSE)*PRINCIPAL!$H$192*(1-(PRINCIPAL!$K$192/100)),IF(AND(PRINCIPAL!$H$192&lt;&gt;"",L736=PRINCIPAL!$L$192),VLOOKUP($BB$711,'Banco de Dados'!$B$4:$J$50,8,FALSE)*PRINCIPAL!$H$192*(1-(PRINCIPAL!$M$192/100)),IF(AND(PRINCIPAL!$H$192&lt;&gt;"",L736=PRINCIPAL!$N$192),VLOOKUP($BB$711,'Banco de Dados'!$B$4:$J$50,8,FALSE)*PRINCIPAL!$H$192*(1-(PRINCIPAL!$O$192/100)),IF(PRINCIPAL!$H$192&lt;&gt;"",VLOOKUP($BB$711,'Banco de Dados'!$B$4:$J$50,8,FALSE)*PRINCIPAL!$H$192,IF(OR(L736=PRINCIPAL!$I$192,L736=PRINCIPAL!$I$192+PRINCIPAL!$I$192,L736=PRINCIPAL!$I$192+PRINCIPAL!$I$192+PRINCIPAL!$I$192),0,IF(L736=PRINCIPAL!$J$192,VLOOKUP($BB$711,'Banco de Dados'!$B$4:$J$50,6,FALSE)*(1-(PRINCIPAL!$K$192/100)),IF(L736=PRINCIPAL!$L$192,VLOOKUP($BB$711,'Banco de Dados'!$B$4:$J$50,6,FALSE)*(1-(PRINCIPAL!$M$192/100)),IF(L736=PRINCIPAL!$N$192,VLOOKUP($BB$711,'Banco de Dados'!$B$4:$J$50,6,FALSE)*(1-(PRINCIPAL!$O$192/100)),VLOOKUP($BB$711,'Banco de Dados'!$B$4:$J$50,6,FALSE)))))))))),"")</f>
        <v/>
      </c>
      <c r="BB736" s="29" t="str">
        <f>IFERROR(BA736*(IFERROR(VLOOKUP($BB$711,'Banco de Dados'!$B$4:$J$50,4,FALSE),"ERRO")),"")</f>
        <v/>
      </c>
      <c r="BC736" s="29" t="str">
        <f t="shared" si="504"/>
        <v/>
      </c>
      <c r="BD736" s="103" t="str">
        <f>IFERROR(BC736*(C736*(PRINCIPAL!$G$192/100))*0.47*(44/12),"")</f>
        <v/>
      </c>
      <c r="BE736" s="111" t="str">
        <f t="shared" si="483"/>
        <v/>
      </c>
      <c r="BF736" s="30" t="str">
        <f>IFERROR(IF(AND(PRINCIPAL!$H$203&lt;&gt;"",OR(L736=PRINCIPAL!$I$203,L736=PRINCIPAL!$I$203+PRINCIPAL!$I$203,L736=PRINCIPAL!$I$203+PRINCIPAL!$I$203+PRINCIPAL!$I$203)),0,IF(AND(PRINCIPAL!$H$203&lt;&gt;"",L736=PRINCIPAL!$J$203),VLOOKUP($BG$711,'Banco de Dados'!$B$4:$J$50,8,FALSE)*PRINCIPAL!$H$203*(1-(PRINCIPAL!$K$203/100)),IF(AND(PRINCIPAL!$H$203&lt;&gt;"",L736=PRINCIPAL!$L$203),VLOOKUP($BG$711,'Banco de Dados'!$B$4:$J$50,8,FALSE)*PRINCIPAL!$H$203*(1-(PRINCIPAL!$M$203/100)),IF(AND(PRINCIPAL!$H$203&lt;&gt;"",L736=PRINCIPAL!$N$203),VLOOKUP($BG$711,'Banco de Dados'!$B$4:$J$50,8,FALSE)*PRINCIPAL!$H$203*(1-(PRINCIPAL!$O$203/100)),IF(PRINCIPAL!$H$203&lt;&gt;"",VLOOKUP($BG$711,'Banco de Dados'!$B$4:$J$50,8,FALSE)*PRINCIPAL!$H$203,IF(OR(L736=PRINCIPAL!$I$203,L736=PRINCIPAL!$I$203+PRINCIPAL!$I$203,L736=PRINCIPAL!$I$203+PRINCIPAL!$I$203+PRINCIPAL!$I$203),0,IF(L736=PRINCIPAL!$J$203,VLOOKUP($BG$711,'Banco de Dados'!$B$4:$J$50,6,FALSE)*(1-(PRINCIPAL!$K$203/100)),IF(L736=PRINCIPAL!$L$203,VLOOKUP($BG$711,'Banco de Dados'!$B$4:$J$50,6,FALSE)*(1-(PRINCIPAL!$M$203/100)),IF(L736=PRINCIPAL!$N$203,VLOOKUP($BG$711,'Banco de Dados'!$B$4:$J$50,6,FALSE)*(1-(PRINCIPAL!$O$203/100)),VLOOKUP($BG$711,'Banco de Dados'!$B$4:$J$50,6,FALSE)))))))))),"")</f>
        <v/>
      </c>
      <c r="BG736" s="29" t="str">
        <f>IFERROR(BF736*(IFERROR(VLOOKUP($BG$711,'Banco de Dados'!$B$4:$J$50,4,FALSE),"ERRO")),"")</f>
        <v/>
      </c>
      <c r="BH736" s="29" t="str">
        <f t="shared" si="499"/>
        <v/>
      </c>
      <c r="BI736" s="103" t="str">
        <f>IFERROR(BH736*(C736*(PRINCIPAL!$G$203/100))*0.47*(44/12),"")</f>
        <v/>
      </c>
      <c r="BJ736" s="102" t="str">
        <f t="shared" si="484"/>
        <v/>
      </c>
    </row>
    <row r="737" spans="2:62" ht="12.75" customHeight="1" x14ac:dyDescent="0.3">
      <c r="B737" s="326">
        <f t="shared" si="485"/>
        <v>2044</v>
      </c>
      <c r="C737" s="340"/>
      <c r="D737" s="1"/>
      <c r="E737" s="116">
        <v>24</v>
      </c>
      <c r="F737" s="24" t="str">
        <f>IFERROR(VLOOKUP($G$711,'Banco de Dados'!$B$4:$J$50,6,FALSE),"")</f>
        <v/>
      </c>
      <c r="G737" s="25" t="str">
        <f>IFERROR(F737*(IFERROR(VLOOKUP($G$711,'Banco de Dados'!$B$4:$J$50,4,FALSE),"ERRO")),"")</f>
        <v/>
      </c>
      <c r="H737" s="25" t="str">
        <f t="shared" si="486"/>
        <v/>
      </c>
      <c r="I737" s="103" t="str">
        <f t="shared" si="487"/>
        <v/>
      </c>
      <c r="J737" s="117" t="str">
        <f t="shared" si="488"/>
        <v/>
      </c>
      <c r="K737" s="1"/>
      <c r="L737" s="91">
        <v>24</v>
      </c>
      <c r="M737" s="24" t="str">
        <f>IFERROR(IF(AND(PRINCIPAL!$H$194&lt;&gt;"",OR(L737=PRINCIPAL!$I$194,L737=PRINCIPAL!$I$194+PRINCIPAL!$I$194,L737=PRINCIPAL!$I$194+PRINCIPAL!$I$194+PRINCIPAL!$I$194)),0,IF(AND(PRINCIPAL!$H$194&lt;&gt;"",L737=PRINCIPAL!$J$194),VLOOKUP($N$711,'Banco de Dados'!$B$4:$J$50,8,FALSE)*PRINCIPAL!$H$194*(1-(PRINCIPAL!$K$194/100)),IF(AND(PRINCIPAL!$H$194&lt;&gt;"",L737=PRINCIPAL!$L$194),VLOOKUP($N$711,'Banco de Dados'!$B$4:$J$50,8,FALSE)*PRINCIPAL!$H$194*(1-(PRINCIPAL!$M$194/100)),IF(AND(PRINCIPAL!$H$194&lt;&gt;"",L737=PRINCIPAL!$N$194),VLOOKUP($N$711,'Banco de Dados'!$B$4:$J$50,8,FALSE)*PRINCIPAL!$H$194*(1-(PRINCIPAL!$O$194/100)),IF(PRINCIPAL!$H$194&lt;&gt;"",VLOOKUP($N$711,'Banco de Dados'!$B$4:$J$50,8,FALSE)*PRINCIPAL!$H$194,IF(OR(L737=PRINCIPAL!$I$194,L737=PRINCIPAL!$I$194+PRINCIPAL!$I$194,L737=PRINCIPAL!$I$194+PRINCIPAL!$I$194+PRINCIPAL!$I$194),0,IF(L737=PRINCIPAL!$J$194,VLOOKUP($N$711,'Banco de Dados'!$B$4:$J$50,6,FALSE)*(1-(PRINCIPAL!$K$194/100)),IF(L737=PRINCIPAL!$L$194,VLOOKUP($N$711,'Banco de Dados'!$B$4:$J$50,6,FALSE)*(1-(PRINCIPAL!$M$194/100)),IF(L737=PRINCIPAL!$N$194,VLOOKUP($N$711,'Banco de Dados'!$B$4:$J$50,6,FALSE)*(1-(PRINCIPAL!$O$194/100)),VLOOKUP($N$711,'Banco de Dados'!$B$4:$J$50,6,FALSE)))))))))),"")</f>
        <v/>
      </c>
      <c r="N737" s="25" t="str">
        <f>IFERROR(M737*(IFERROR(VLOOKUP($N$711,'Banco de Dados'!$B$4:$J$50,4,FALSE),"ERRO")),"")</f>
        <v/>
      </c>
      <c r="O737" s="25" t="str">
        <f t="shared" si="507"/>
        <v/>
      </c>
      <c r="P737" s="103" t="str">
        <f>IFERROR(O737*(C737*(PRINCIPAL!$G$194/100))*0.47*(44/12),"")</f>
        <v/>
      </c>
      <c r="Q737" s="107" t="str">
        <f t="shared" si="508"/>
        <v/>
      </c>
      <c r="R737" s="29" t="str">
        <f>IFERROR(IF(AND(PRINCIPAL!$H$195&lt;&gt;"",OR(L737=PRINCIPAL!$I$195,L737=PRINCIPAL!$I$195+PRINCIPAL!$I$195,L737=PRINCIPAL!$I$195+PRINCIPAL!$I$195+PRINCIPAL!$I$195)),0,IF(AND(PRINCIPAL!$H$195&lt;&gt;"",L737=PRINCIPAL!$J$195),VLOOKUP($S$711,'Banco de Dados'!$B$4:$J$50,8,FALSE)*PRINCIPAL!$H$195*(1-(PRINCIPAL!$K$195/100)),IF(AND(PRINCIPAL!$H$195&lt;&gt;"",L737=PRINCIPAL!$L$195),VLOOKUP($S$711,'Banco de Dados'!$B$4:$J$50,8,FALSE)*PRINCIPAL!$H$195*(1-(PRINCIPAL!$M$195/100)),IF(AND(PRINCIPAL!$H$195&lt;&gt;"",L737=PRINCIPAL!$N$195),VLOOKUP($S$711,'Banco de Dados'!$B$4:$J$50,8,FALSE)*PRINCIPAL!$H$195*(1-(PRINCIPAL!$O$195/100)),IF(PRINCIPAL!$H$195&lt;&gt;"",VLOOKUP($S$711,'Banco de Dados'!$B$4:$J$50,8,FALSE)*PRINCIPAL!$H$195,IF(OR(L737=PRINCIPAL!$I$195,L737=PRINCIPAL!$I$195+PRINCIPAL!$I$195,L737=PRINCIPAL!$I$195+PRINCIPAL!$I$195+PRINCIPAL!$I$195),0,IF(L737=PRINCIPAL!$J$195,VLOOKUP($S$711,'Banco de Dados'!$B$4:$J$50,6,FALSE)*(1-(PRINCIPAL!$K$195/100)),IF(L737=PRINCIPAL!$L$195,VLOOKUP($S$711,'Banco de Dados'!$B$4:$J$50,6,FALSE)*(1-(PRINCIPAL!$M$195/100)),IF(L737=PRINCIPAL!$N$195,VLOOKUP($S$711,'Banco de Dados'!$B$4:$J$50,6,FALSE)*(1-(PRINCIPAL!$O$195/100)),VLOOKUP($S$711,'Banco de Dados'!$B$4:$J$50,6,FALSE)))))))))),"")</f>
        <v/>
      </c>
      <c r="S737" s="29" t="str">
        <f>IFERROR(R737*(IFERROR(VLOOKUP($S$711,'Banco de Dados'!$B$4:$J$50,4,FALSE),"ERRO")),"")</f>
        <v/>
      </c>
      <c r="T737" s="29" t="str">
        <f t="shared" si="506"/>
        <v/>
      </c>
      <c r="U737" s="103" t="str">
        <f>IFERROR(T737*(C737*(PRINCIPAL!$G$195/100))*0.47*(44/12),"")</f>
        <v/>
      </c>
      <c r="V737" s="103" t="str">
        <f t="shared" si="482"/>
        <v/>
      </c>
      <c r="W737" s="30" t="str">
        <f>IFERROR(IF(AND(PRINCIPAL!$H$196&lt;&gt;"",OR(L737=PRINCIPAL!$I$196,L737=PRINCIPAL!$I$196+PRINCIPAL!$I$196,L737=PRINCIPAL!$I$196+PRINCIPAL!$I$196+PRINCIPAL!$I$196)),0,IF(AND(PRINCIPAL!$H$196&lt;&gt;"",L737=PRINCIPAL!$J$196),VLOOKUP($X$711,'Banco de Dados'!$B$4:$J$50,8,FALSE)*PRINCIPAL!$H$196*(1-(PRINCIPAL!$K$196/100)),IF(AND(PRINCIPAL!$H$196&lt;&gt;"",L737=PRINCIPAL!$L$196),VLOOKUP($X$711,'Banco de Dados'!$B$4:$J$50,8,FALSE)*PRINCIPAL!$H$196*(1-(PRINCIPAL!$M$196/100)),IF(AND(PRINCIPAL!$H$196&lt;&gt;"",L737=PRINCIPAL!$N$196),VLOOKUP($X$711,'Banco de Dados'!$B$4:$J$50,8,FALSE)*PRINCIPAL!$H$196*(1-(PRINCIPAL!$O$196/100)),IF(PRINCIPAL!$H$196&lt;&gt;"",VLOOKUP($X$711,'Banco de Dados'!$B$4:$J$50,8,FALSE)*PRINCIPAL!$H$196,IF(OR(L737=PRINCIPAL!$I$196,L737=PRINCIPAL!$I$196+PRINCIPAL!$I$196,L737=PRINCIPAL!$I$196+PRINCIPAL!$I$196+PRINCIPAL!$I$196),0,IF(L737=PRINCIPAL!$J$196,VLOOKUP($X$711,'Banco de Dados'!$B$4:$J$50,6,FALSE)*(1-(PRINCIPAL!$K$196/100)),IF(L737=PRINCIPAL!$L$196,VLOOKUP($X$711,'Banco de Dados'!$B$4:$J$50,6,FALSE)*(1-(PRINCIPAL!$M$196/100)),IF(L737=PRINCIPAL!$N$196,VLOOKUP($X$711,'Banco de Dados'!$B$4:$J$50,6,FALSE)*(1-(PRINCIPAL!$O$196/100)),VLOOKUP($X$711,'Banco de Dados'!$B$4:$J$50,6,FALSE)))))))))),"")</f>
        <v/>
      </c>
      <c r="X737" s="29" t="str">
        <f>IFERROR(W737*(IFERROR(VLOOKUP($X$711,'Banco de Dados'!$B$4:$J$50,4,FALSE),"ERRO")),"")</f>
        <v/>
      </c>
      <c r="Y737" s="29" t="str">
        <f t="shared" si="500"/>
        <v/>
      </c>
      <c r="Z737" s="103" t="str">
        <f>IFERROR(Y737*(C737*(PRINCIPAL!$G$196/100))*0.47*(44/12),"")</f>
        <v/>
      </c>
      <c r="AA737" s="111" t="str">
        <f t="shared" si="501"/>
        <v/>
      </c>
      <c r="AB737" s="30" t="str">
        <f>IFERROR(IF(AND(PRINCIPAL!$H$197&lt;&gt;"",OR(L737=PRINCIPAL!$I$197,L737=PRINCIPAL!$I$197+PRINCIPAL!$I$197,L737=PRINCIPAL!$I$197+PRINCIPAL!$I$197+PRINCIPAL!$I$197)),0,IF(AND(PRINCIPAL!$H$197&lt;&gt;"",L737=PRINCIPAL!$J$197),VLOOKUP($AC$711,'Banco de Dados'!$B$4:$J$50,8,FALSE)*PRINCIPAL!$H$197*(1-(PRINCIPAL!$K$197/100)),IF(AND(PRINCIPAL!$H$197&lt;&gt;"",L737=PRINCIPAL!$L$197),VLOOKUP($AC$711,'Banco de Dados'!$B$4:$J$50,8,FALSE)*PRINCIPAL!$H$197*(1-(PRINCIPAL!$M$197/100)),IF(AND(PRINCIPAL!$H$197&lt;&gt;"",L737=PRINCIPAL!$N$197),VLOOKUP($AC$711,'Banco de Dados'!$B$4:$J$50,8,FALSE)*PRINCIPAL!$H$197*(1-(PRINCIPAL!$O$197/100)),IF(PRINCIPAL!$H$197&lt;&gt;"",VLOOKUP($AC$711,'Banco de Dados'!$B$4:$J$50,8,FALSE)*PRINCIPAL!$H$197,IF(OR(L737=PRINCIPAL!$I$197,L737=PRINCIPAL!$I$197+PRINCIPAL!$I$197,L737=PRINCIPAL!$I$197+PRINCIPAL!$I$197+PRINCIPAL!$I$197),0,IF(L737=PRINCIPAL!$J$197,VLOOKUP($AC$711,'Banco de Dados'!$B$4:$J$50,6,FALSE)*(1-(PRINCIPAL!$K$197/100)),IF(L737=PRINCIPAL!$L$197,VLOOKUP($AC$711,'Banco de Dados'!$B$4:$J$50,6,FALSE)*(1-(PRINCIPAL!$M$197/100)),IF(L737=PRINCIPAL!$N$197,VLOOKUP($AC$711,'Banco de Dados'!$B$4:$J$50,6,FALSE)*(1-(PRINCIPAL!$O$197/100)),VLOOKUP($AC$711,'Banco de Dados'!$B$4:$J$50,6,FALSE)))))))))),"")</f>
        <v/>
      </c>
      <c r="AC737" s="29" t="str">
        <f>IFERROR(AB737*(IFERROR(VLOOKUP($AC$711,'Banco de Dados'!$B$4:$J$50,4,FALSE),"ERRO")),"")</f>
        <v/>
      </c>
      <c r="AD737" s="29" t="str">
        <f t="shared" si="491"/>
        <v/>
      </c>
      <c r="AE737" s="103" t="str">
        <f>IFERROR(AD737*(C737*(PRINCIPAL!$G$197/100))*0.47*(44/12),"")</f>
        <v/>
      </c>
      <c r="AF737" s="111" t="str">
        <f t="shared" si="492"/>
        <v/>
      </c>
      <c r="AG737" s="30" t="str">
        <f>IFERROR(IF(AND(PRINCIPAL!$H$198&lt;&gt;"",OR(L737=PRINCIPAL!$I$198,L737=PRINCIPAL!$I$198+PRINCIPAL!$I$198,L737=PRINCIPAL!$I$198+PRINCIPAL!$I$198+PRINCIPAL!$I$198)),0,IF(AND(PRINCIPAL!$H$198&lt;&gt;"",L737=PRINCIPAL!$J$198),VLOOKUP($AH$711,'Banco de Dados'!$B$4:$J$50,8,FALSE)*PRINCIPAL!$H$198*(1-(PRINCIPAL!$K$198/100)),IF(AND(PRINCIPAL!$H$198&lt;&gt;"",L737=PRINCIPAL!$L$198),VLOOKUP($AH$711,'Banco de Dados'!$B$4:$J$50,8,FALSE)*PRINCIPAL!$H$198*(1-(PRINCIPAL!$M$198/100)),IF(AND(PRINCIPAL!$H$198&lt;&gt;"",L737=PRINCIPAL!$N$198),VLOOKUP($AH$711,'Banco de Dados'!$B$4:$J$50,8,FALSE)*PRINCIPAL!$H$198*(1-(PRINCIPAL!$O$198/100)),IF(PRINCIPAL!$H$198&lt;&gt;"",VLOOKUP($AH$711,'Banco de Dados'!$B$4:$J$50,8,FALSE)*PRINCIPAL!$H$198,IF(OR(L737=PRINCIPAL!$I$198,L737=PRINCIPAL!$I$198+PRINCIPAL!$I$198,L737=PRINCIPAL!$I$198+PRINCIPAL!$I$198+PRINCIPAL!$I$198),0,IF(L737=PRINCIPAL!$J$198,VLOOKUP($AH$711,'Banco de Dados'!$B$4:$J$50,6,FALSE)*(1-(PRINCIPAL!$K$198/100)),IF(L737=PRINCIPAL!$L$198,VLOOKUP($AH$711,'Banco de Dados'!$B$4:$J$50,6,FALSE)*(1-(PRINCIPAL!$M$198/100)),IF(L737=PRINCIPAL!$N$198,VLOOKUP($AH$711,'Banco de Dados'!$B$4:$J$50,6,FALSE)*(1-(PRINCIPAL!$O$198/100)),VLOOKUP($AH$711,'Banco de Dados'!$B$4:$J$50,6,FALSE)))))))))),"")</f>
        <v/>
      </c>
      <c r="AH737" s="29" t="str">
        <f>IFERROR(AG737*(IFERROR(VLOOKUP($AH$711,'Banco de Dados'!$B$4:$J$50,4,FALSE),"ERRO")),"")</f>
        <v/>
      </c>
      <c r="AI737" s="29" t="str">
        <f t="shared" si="493"/>
        <v/>
      </c>
      <c r="AJ737" s="103" t="str">
        <f>IFERROR(AI737*(C737*(PRINCIPAL!$G$198/100))*0.47*(44/12),"")</f>
        <v/>
      </c>
      <c r="AK737" s="111" t="str">
        <f t="shared" si="502"/>
        <v/>
      </c>
      <c r="AL737" s="30" t="str">
        <f>IFERROR(IF(AND(PRINCIPAL!$H$199&lt;&gt;"",OR(L737=PRINCIPAL!$I$199,L737=PRINCIPAL!$I$199+PRINCIPAL!$I$199,L737=PRINCIPAL!$I$199+PRINCIPAL!$I$199+PRINCIPAL!$I$199)),0,IF(AND(PRINCIPAL!$H$199&lt;&gt;"",L737=PRINCIPAL!$J$199),VLOOKUP($AM$711,'Banco de Dados'!$B$4:$J$50,8,FALSE)*PRINCIPAL!$H$199*(1-(PRINCIPAL!$K$199/100)),IF(AND(PRINCIPAL!$H$199&lt;&gt;"",L737=PRINCIPAL!$L$199),VLOOKUP($AM$711,'Banco de Dados'!$B$4:$J$50,8,FALSE)*PRINCIPAL!$H$199*(1-(PRINCIPAL!$M$199/100)),IF(AND(PRINCIPAL!$H$199&lt;&gt;"",L737=PRINCIPAL!$N$199),VLOOKUP($AM$711,'Banco de Dados'!$B$4:$J$50,8,FALSE)*PRINCIPAL!$H$199*(1-(PRINCIPAL!$O$199/100)),IF(PRINCIPAL!$H$199&lt;&gt;"",VLOOKUP($AM$711,'Banco de Dados'!$B$4:$J$50,8,FALSE)*PRINCIPAL!$H$199,IF(OR(L737=PRINCIPAL!$I$199,L737=PRINCIPAL!$I$199+PRINCIPAL!$I$199,L737=PRINCIPAL!$I$199+PRINCIPAL!$I$199+PRINCIPAL!$I$199),0,IF(L737=PRINCIPAL!$J$199,VLOOKUP($AM$711,'Banco de Dados'!$B$4:$J$50,6,FALSE)*(1-(PRINCIPAL!$K$199/100)),IF(L737=PRINCIPAL!$L$199,VLOOKUP($AM$711,'Banco de Dados'!$B$4:$J$50,6,FALSE)*(1-(PRINCIPAL!$M$199/100)),IF(L737=PRINCIPAL!$N$199,VLOOKUP($AM$711,'Banco de Dados'!$B$4:$J$50,6,FALSE)*(1-(PRINCIPAL!$O$199/100)),VLOOKUP($AM$711,'Banco de Dados'!$B$4:$J$50,6,FALSE)))))))))),"")</f>
        <v/>
      </c>
      <c r="AM737" s="29" t="str">
        <f>IFERROR(AL737*(IFERROR(VLOOKUP($AM$711,'Banco de Dados'!$B$4:$J$50,4,FALSE),"ERRO")),"")</f>
        <v/>
      </c>
      <c r="AN737" s="29" t="str">
        <f t="shared" si="494"/>
        <v/>
      </c>
      <c r="AO737" s="103" t="str">
        <f>IFERROR(AN737*(C737*(PRINCIPAL!$G$199/100))*0.47*(44/12),"")</f>
        <v/>
      </c>
      <c r="AP737" s="111" t="str">
        <f t="shared" si="495"/>
        <v/>
      </c>
      <c r="AQ737" s="30" t="str">
        <f>IFERROR(IF(AND(PRINCIPAL!$H$200&lt;&gt;"",OR(L737=PRINCIPAL!$I$200,L737=PRINCIPAL!$I$200+PRINCIPAL!$I$200,L737=PRINCIPAL!$I$200+PRINCIPAL!$I$200+PRINCIPAL!$I$200)),0,IF(AND(PRINCIPAL!$H$200&lt;&gt;"",L737=PRINCIPAL!$J$200),VLOOKUP($AR$711,'Banco de Dados'!$B$4:$J$50,8,FALSE)*PRINCIPAL!$H$200*(1-(PRINCIPAL!$K$200/100)),IF(AND(PRINCIPAL!$H$200&lt;&gt;"",L737=PRINCIPAL!$L$200),VLOOKUP($AR$711,'Banco de Dados'!$B$4:$J$50,8,FALSE)*PRINCIPAL!$H$200*(1-(PRINCIPAL!$M$200/100)),IF(AND(PRINCIPAL!$H$200&lt;&gt;"",L737=PRINCIPAL!$N$200),VLOOKUP($AR$711,'Banco de Dados'!$B$4:$J$50,8,FALSE)*PRINCIPAL!$H$200*(1-(PRINCIPAL!$O$200/100)),IF(PRINCIPAL!$H$200&lt;&gt;"",VLOOKUP($AR$711,'Banco de Dados'!$B$4:$J$50,8,FALSE)*PRINCIPAL!$H$200,IF(OR(L737=PRINCIPAL!$I$200,L737=PRINCIPAL!$I$200+PRINCIPAL!$I$200,L737=PRINCIPAL!$I$200+PRINCIPAL!$I$200+PRINCIPAL!$I$200),0,IF(L737=PRINCIPAL!$J$200,VLOOKUP($AR$711,'Banco de Dados'!$B$4:$J$50,6,FALSE)*(1-(PRINCIPAL!$K$200/100)),IF(L737=PRINCIPAL!$L$200,VLOOKUP($AR$711,'Banco de Dados'!$B$4:$J$50,6,FALSE)*(1-(PRINCIPAL!$M$200/100)),IF(L737=PRINCIPAL!$N$200,VLOOKUP($AR$711,'Banco de Dados'!$B$4:$J$50,6,FALSE)*(1-(PRINCIPAL!$O$200/100)),VLOOKUP($AR$711,'Banco de Dados'!$B$4:$J$50,6,FALSE)))))))))),"")</f>
        <v/>
      </c>
      <c r="AR737" s="29" t="str">
        <f>IFERROR(AQ737*(IFERROR(VLOOKUP($AR$711,'Banco de Dados'!$B$4:$J$50,4,FALSE),"ERRO")),"")</f>
        <v/>
      </c>
      <c r="AS737" s="29" t="str">
        <f t="shared" si="496"/>
        <v/>
      </c>
      <c r="AT737" s="103" t="str">
        <f>IFERROR(AS737*(C737*(PRINCIPAL!$G$200/100))*0.47*(44/12),"")</f>
        <v/>
      </c>
      <c r="AU737" s="111" t="str">
        <f t="shared" si="497"/>
        <v/>
      </c>
      <c r="AV737" s="30" t="str">
        <f>IFERROR(IF(AND(PRINCIPAL!$H$201&lt;&gt;"",OR(L737=PRINCIPAL!$I$201,L737=PRINCIPAL!$I$201+PRINCIPAL!$I$201,L737=PRINCIPAL!$I$201+PRINCIPAL!$I$201+PRINCIPAL!$I$201)),0,IF(AND(PRINCIPAL!$H$201&lt;&gt;"",L737=PRINCIPAL!$J$201),VLOOKUP($AW$711,'Banco de Dados'!$B$4:$J$50,8,FALSE)*PRINCIPAL!$H$201*(1-(PRINCIPAL!$K$201/100)),IF(AND(PRINCIPAL!$H$201&lt;&gt;"",L737=PRINCIPAL!$L$201),VLOOKUP($AW$711,'Banco de Dados'!$B$4:$J$50,8,FALSE)*PRINCIPAL!$H$201*(1-(PRINCIPAL!$M$201/100)),IF(AND(PRINCIPAL!$H$201&lt;&gt;"",L737=PRINCIPAL!$N$201),VLOOKUP($AW$711,'Banco de Dados'!$B$4:$J$50,8,FALSE)*PRINCIPAL!$H$201*(1-(PRINCIPAL!$O$201/100)),IF(PRINCIPAL!$H$201&lt;&gt;"",VLOOKUP($AW$711,'Banco de Dados'!$B$4:$J$50,8,FALSE)*PRINCIPAL!$H$201,IF(OR(L737=PRINCIPAL!$I$201,L737=PRINCIPAL!$I$201+PRINCIPAL!$I$201,L737=PRINCIPAL!$I$201+PRINCIPAL!$I$201+PRINCIPAL!$I$201),0,IF(L737=PRINCIPAL!$J$201,VLOOKUP($AW$711,'Banco de Dados'!$B$4:$J$50,6,FALSE)*(1-(PRINCIPAL!$K$201/100)),IF(L737=PRINCIPAL!$L$201,VLOOKUP($AW$711,'Banco de Dados'!$B$4:$J$50,6,FALSE)*(1-(PRINCIPAL!$M$201/100)),IF(L737=PRINCIPAL!$N$201,VLOOKUP($AW$711,'Banco de Dados'!$B$4:$J$50,6,FALSE)*(1-(PRINCIPAL!$O$201/100)),VLOOKUP($AW$711,'Banco de Dados'!$B$4:$J$50,6,FALSE)))))))))),"")</f>
        <v/>
      </c>
      <c r="AW737" s="29" t="str">
        <f>IFERROR(AV737*(IFERROR(VLOOKUP($AW$711,'Banco de Dados'!$B$4:$J$50,4,FALSE),"ERRO")),"")</f>
        <v/>
      </c>
      <c r="AX737" s="29" t="str">
        <f t="shared" si="498"/>
        <v/>
      </c>
      <c r="AY737" s="103" t="str">
        <f>IFERROR(AX737*(C737*(PRINCIPAL!$G$201/100))*0.47*(44/12),"")</f>
        <v/>
      </c>
      <c r="AZ737" s="111" t="str">
        <f t="shared" si="503"/>
        <v/>
      </c>
      <c r="BA737" s="30" t="str">
        <f>IFERROR(IF(AND(PRINCIPAL!$H$192&lt;&gt;"",OR(L737=PRINCIPAL!$I$192,L737=PRINCIPAL!$I$192+PRINCIPAL!$I$192,L737=PRINCIPAL!$I$192+PRINCIPAL!$I$192+PRINCIPAL!$I$192)),0,IF(AND(PRINCIPAL!$H$192&lt;&gt;"",L737=PRINCIPAL!$J$192),VLOOKUP($BB$711,'Banco de Dados'!$B$4:$J$50,8,FALSE)*PRINCIPAL!$H$192*(1-(PRINCIPAL!$K$192/100)),IF(AND(PRINCIPAL!$H$192&lt;&gt;"",L737=PRINCIPAL!$L$192),VLOOKUP($BB$711,'Banco de Dados'!$B$4:$J$50,8,FALSE)*PRINCIPAL!$H$192*(1-(PRINCIPAL!$M$192/100)),IF(AND(PRINCIPAL!$H$192&lt;&gt;"",L737=PRINCIPAL!$N$192),VLOOKUP($BB$711,'Banco de Dados'!$B$4:$J$50,8,FALSE)*PRINCIPAL!$H$192*(1-(PRINCIPAL!$O$192/100)),IF(PRINCIPAL!$H$192&lt;&gt;"",VLOOKUP($BB$711,'Banco de Dados'!$B$4:$J$50,8,FALSE)*PRINCIPAL!$H$192,IF(OR(L737=PRINCIPAL!$I$192,L737=PRINCIPAL!$I$192+PRINCIPAL!$I$192,L737=PRINCIPAL!$I$192+PRINCIPAL!$I$192+PRINCIPAL!$I$192),0,IF(L737=PRINCIPAL!$J$192,VLOOKUP($BB$711,'Banco de Dados'!$B$4:$J$50,6,FALSE)*(1-(PRINCIPAL!$K$192/100)),IF(L737=PRINCIPAL!$L$192,VLOOKUP($BB$711,'Banco de Dados'!$B$4:$J$50,6,FALSE)*(1-(PRINCIPAL!$M$192/100)),IF(L737=PRINCIPAL!$N$192,VLOOKUP($BB$711,'Banco de Dados'!$B$4:$J$50,6,FALSE)*(1-(PRINCIPAL!$O$192/100)),VLOOKUP($BB$711,'Banco de Dados'!$B$4:$J$50,6,FALSE)))))))))),"")</f>
        <v/>
      </c>
      <c r="BB737" s="29" t="str">
        <f>IFERROR(BA737*(IFERROR(VLOOKUP($BB$711,'Banco de Dados'!$B$4:$J$50,4,FALSE),"ERRO")),"")</f>
        <v/>
      </c>
      <c r="BC737" s="29" t="str">
        <f t="shared" si="504"/>
        <v/>
      </c>
      <c r="BD737" s="103" t="str">
        <f>IFERROR(BC737*(C737*(PRINCIPAL!$G$192/100))*0.47*(44/12),"")</f>
        <v/>
      </c>
      <c r="BE737" s="111" t="str">
        <f t="shared" si="483"/>
        <v/>
      </c>
      <c r="BF737" s="30" t="str">
        <f>IFERROR(IF(AND(PRINCIPAL!$H$203&lt;&gt;"",OR(L737=PRINCIPAL!$I$203,L737=PRINCIPAL!$I$203+PRINCIPAL!$I$203,L737=PRINCIPAL!$I$203+PRINCIPAL!$I$203+PRINCIPAL!$I$203)),0,IF(AND(PRINCIPAL!$H$203&lt;&gt;"",L737=PRINCIPAL!$J$203),VLOOKUP($BG$711,'Banco de Dados'!$B$4:$J$50,8,FALSE)*PRINCIPAL!$H$203*(1-(PRINCIPAL!$K$203/100)),IF(AND(PRINCIPAL!$H$203&lt;&gt;"",L737=PRINCIPAL!$L$203),VLOOKUP($BG$711,'Banco de Dados'!$B$4:$J$50,8,FALSE)*PRINCIPAL!$H$203*(1-(PRINCIPAL!$M$203/100)),IF(AND(PRINCIPAL!$H$203&lt;&gt;"",L737=PRINCIPAL!$N$203),VLOOKUP($BG$711,'Banco de Dados'!$B$4:$J$50,8,FALSE)*PRINCIPAL!$H$203*(1-(PRINCIPAL!$O$203/100)),IF(PRINCIPAL!$H$203&lt;&gt;"",VLOOKUP($BG$711,'Banco de Dados'!$B$4:$J$50,8,FALSE)*PRINCIPAL!$H$203,IF(OR(L737=PRINCIPAL!$I$203,L737=PRINCIPAL!$I$203+PRINCIPAL!$I$203,L737=PRINCIPAL!$I$203+PRINCIPAL!$I$203+PRINCIPAL!$I$203),0,IF(L737=PRINCIPAL!$J$203,VLOOKUP($BG$711,'Banco de Dados'!$B$4:$J$50,6,FALSE)*(1-(PRINCIPAL!$K$203/100)),IF(L737=PRINCIPAL!$L$203,VLOOKUP($BG$711,'Banco de Dados'!$B$4:$J$50,6,FALSE)*(1-(PRINCIPAL!$M$203/100)),IF(L737=PRINCIPAL!$N$203,VLOOKUP($BG$711,'Banco de Dados'!$B$4:$J$50,6,FALSE)*(1-(PRINCIPAL!$O$203/100)),VLOOKUP($BG$711,'Banco de Dados'!$B$4:$J$50,6,FALSE)))))))))),"")</f>
        <v/>
      </c>
      <c r="BG737" s="29" t="str">
        <f>IFERROR(BF737*(IFERROR(VLOOKUP($BG$711,'Banco de Dados'!$B$4:$J$50,4,FALSE),"ERRO")),"")</f>
        <v/>
      </c>
      <c r="BH737" s="29" t="str">
        <f t="shared" si="499"/>
        <v/>
      </c>
      <c r="BI737" s="103" t="str">
        <f>IFERROR(BH737*(C737*(PRINCIPAL!$G$203/100))*0.47*(44/12),"")</f>
        <v/>
      </c>
      <c r="BJ737" s="102" t="str">
        <f t="shared" si="484"/>
        <v/>
      </c>
    </row>
    <row r="738" spans="2:62" ht="12.75" customHeight="1" x14ac:dyDescent="0.3">
      <c r="B738" s="326">
        <f t="shared" si="485"/>
        <v>2045</v>
      </c>
      <c r="C738" s="340"/>
      <c r="D738" s="1"/>
      <c r="E738" s="116">
        <v>25</v>
      </c>
      <c r="F738" s="24" t="str">
        <f>IFERROR(VLOOKUP($G$711,'Banco de Dados'!$B$4:$J$50,6,FALSE),"")</f>
        <v/>
      </c>
      <c r="G738" s="25" t="str">
        <f>IFERROR(F738*(IFERROR(VLOOKUP($G$711,'Banco de Dados'!$B$4:$J$50,4,FALSE),"ERRO")),"")</f>
        <v/>
      </c>
      <c r="H738" s="25" t="str">
        <f t="shared" si="486"/>
        <v/>
      </c>
      <c r="I738" s="103" t="str">
        <f t="shared" si="487"/>
        <v/>
      </c>
      <c r="J738" s="117" t="str">
        <f t="shared" si="488"/>
        <v/>
      </c>
      <c r="K738" s="1"/>
      <c r="L738" s="91">
        <v>25</v>
      </c>
      <c r="M738" s="24" t="str">
        <f>IFERROR(IF(AND(PRINCIPAL!$H$194&lt;&gt;"",OR(L738=PRINCIPAL!$I$194,L738=PRINCIPAL!$I$194+PRINCIPAL!$I$194,L738=PRINCIPAL!$I$194+PRINCIPAL!$I$194+PRINCIPAL!$I$194)),0,IF(AND(PRINCIPAL!$H$194&lt;&gt;"",L738=PRINCIPAL!$J$194),VLOOKUP($N$711,'Banco de Dados'!$B$4:$J$50,8,FALSE)*PRINCIPAL!$H$194*(1-(PRINCIPAL!$K$194/100)),IF(AND(PRINCIPAL!$H$194&lt;&gt;"",L738=PRINCIPAL!$L$194),VLOOKUP($N$711,'Banco de Dados'!$B$4:$J$50,8,FALSE)*PRINCIPAL!$H$194*(1-(PRINCIPAL!$M$194/100)),IF(AND(PRINCIPAL!$H$194&lt;&gt;"",L738=PRINCIPAL!$N$194),VLOOKUP($N$711,'Banco de Dados'!$B$4:$J$50,8,FALSE)*PRINCIPAL!$H$194*(1-(PRINCIPAL!$O$194/100)),IF(PRINCIPAL!$H$194&lt;&gt;"",VLOOKUP($N$711,'Banco de Dados'!$B$4:$J$50,8,FALSE)*PRINCIPAL!$H$194,IF(OR(L738=PRINCIPAL!$I$194,L738=PRINCIPAL!$I$194+PRINCIPAL!$I$194,L738=PRINCIPAL!$I$194+PRINCIPAL!$I$194+PRINCIPAL!$I$194),0,IF(L738=PRINCIPAL!$J$194,VLOOKUP($N$711,'Banco de Dados'!$B$4:$J$50,6,FALSE)*(1-(PRINCIPAL!$K$194/100)),IF(L738=PRINCIPAL!$L$194,VLOOKUP($N$711,'Banco de Dados'!$B$4:$J$50,6,FALSE)*(1-(PRINCIPAL!$M$194/100)),IF(L738=PRINCIPAL!$N$194,VLOOKUP($N$711,'Banco de Dados'!$B$4:$J$50,6,FALSE)*(1-(PRINCIPAL!$O$194/100)),VLOOKUP($N$711,'Banco de Dados'!$B$4:$J$50,6,FALSE)))))))))),"")</f>
        <v/>
      </c>
      <c r="N738" s="25" t="str">
        <f>IFERROR(M738*(IFERROR(VLOOKUP($N$711,'Banco de Dados'!$B$4:$J$50,4,FALSE),"ERRO")),"")</f>
        <v/>
      </c>
      <c r="O738" s="25" t="str">
        <f t="shared" si="507"/>
        <v/>
      </c>
      <c r="P738" s="103" t="str">
        <f>IFERROR(O738*(C738*(PRINCIPAL!$G$194/100))*0.47*(44/12),"")</f>
        <v/>
      </c>
      <c r="Q738" s="107" t="str">
        <f t="shared" si="508"/>
        <v/>
      </c>
      <c r="R738" s="29" t="str">
        <f>IFERROR(IF(AND(PRINCIPAL!$H$195&lt;&gt;"",OR(L738=PRINCIPAL!$I$195,L738=PRINCIPAL!$I$195+PRINCIPAL!$I$195,L738=PRINCIPAL!$I$195+PRINCIPAL!$I$195+PRINCIPAL!$I$195)),0,IF(AND(PRINCIPAL!$H$195&lt;&gt;"",L738=PRINCIPAL!$J$195),VLOOKUP($S$711,'Banco de Dados'!$B$4:$J$50,8,FALSE)*PRINCIPAL!$H$195*(1-(PRINCIPAL!$K$195/100)),IF(AND(PRINCIPAL!$H$195&lt;&gt;"",L738=PRINCIPAL!$L$195),VLOOKUP($S$711,'Banco de Dados'!$B$4:$J$50,8,FALSE)*PRINCIPAL!$H$195*(1-(PRINCIPAL!$M$195/100)),IF(AND(PRINCIPAL!$H$195&lt;&gt;"",L738=PRINCIPAL!$N$195),VLOOKUP($S$711,'Banco de Dados'!$B$4:$J$50,8,FALSE)*PRINCIPAL!$H$195*(1-(PRINCIPAL!$O$195/100)),IF(PRINCIPAL!$H$195&lt;&gt;"",VLOOKUP($S$711,'Banco de Dados'!$B$4:$J$50,8,FALSE)*PRINCIPAL!$H$195,IF(OR(L738=PRINCIPAL!$I$195,L738=PRINCIPAL!$I$195+PRINCIPAL!$I$195,L738=PRINCIPAL!$I$195+PRINCIPAL!$I$195+PRINCIPAL!$I$195),0,IF(L738=PRINCIPAL!$J$195,VLOOKUP($S$711,'Banco de Dados'!$B$4:$J$50,6,FALSE)*(1-(PRINCIPAL!$K$195/100)),IF(L738=PRINCIPAL!$L$195,VLOOKUP($S$711,'Banco de Dados'!$B$4:$J$50,6,FALSE)*(1-(PRINCIPAL!$M$195/100)),IF(L738=PRINCIPAL!$N$195,VLOOKUP($S$711,'Banco de Dados'!$B$4:$J$50,6,FALSE)*(1-(PRINCIPAL!$O$195/100)),VLOOKUP($S$711,'Banco de Dados'!$B$4:$J$50,6,FALSE)))))))))),"")</f>
        <v/>
      </c>
      <c r="S738" s="29" t="str">
        <f>IFERROR(R738*(IFERROR(VLOOKUP($S$711,'Banco de Dados'!$B$4:$J$50,4,FALSE),"ERRO")),"")</f>
        <v/>
      </c>
      <c r="T738" s="29" t="str">
        <f t="shared" si="506"/>
        <v/>
      </c>
      <c r="U738" s="103" t="str">
        <f>IFERROR(T738*(C738*(PRINCIPAL!$G$195/100))*0.47*(44/12),"")</f>
        <v/>
      </c>
      <c r="V738" s="103" t="str">
        <f t="shared" si="482"/>
        <v/>
      </c>
      <c r="W738" s="30" t="str">
        <f>IFERROR(IF(AND(PRINCIPAL!$H$196&lt;&gt;"",OR(L738=PRINCIPAL!$I$196,L738=PRINCIPAL!$I$196+PRINCIPAL!$I$196,L738=PRINCIPAL!$I$196+PRINCIPAL!$I$196+PRINCIPAL!$I$196)),0,IF(AND(PRINCIPAL!$H$196&lt;&gt;"",L738=PRINCIPAL!$J$196),VLOOKUP($X$711,'Banco de Dados'!$B$4:$J$50,8,FALSE)*PRINCIPAL!$H$196*(1-(PRINCIPAL!$K$196/100)),IF(AND(PRINCIPAL!$H$196&lt;&gt;"",L738=PRINCIPAL!$L$196),VLOOKUP($X$711,'Banco de Dados'!$B$4:$J$50,8,FALSE)*PRINCIPAL!$H$196*(1-(PRINCIPAL!$M$196/100)),IF(AND(PRINCIPAL!$H$196&lt;&gt;"",L738=PRINCIPAL!$N$196),VLOOKUP($X$711,'Banco de Dados'!$B$4:$J$50,8,FALSE)*PRINCIPAL!$H$196*(1-(PRINCIPAL!$O$196/100)),IF(PRINCIPAL!$H$196&lt;&gt;"",VLOOKUP($X$711,'Banco de Dados'!$B$4:$J$50,8,FALSE)*PRINCIPAL!$H$196,IF(OR(L738=PRINCIPAL!$I$196,L738=PRINCIPAL!$I$196+PRINCIPAL!$I$196,L738=PRINCIPAL!$I$196+PRINCIPAL!$I$196+PRINCIPAL!$I$196),0,IF(L738=PRINCIPAL!$J$196,VLOOKUP($X$711,'Banco de Dados'!$B$4:$J$50,6,FALSE)*(1-(PRINCIPAL!$K$196/100)),IF(L738=PRINCIPAL!$L$196,VLOOKUP($X$711,'Banco de Dados'!$B$4:$J$50,6,FALSE)*(1-(PRINCIPAL!$M$196/100)),IF(L738=PRINCIPAL!$N$196,VLOOKUP($X$711,'Banco de Dados'!$B$4:$J$50,6,FALSE)*(1-(PRINCIPAL!$O$196/100)),VLOOKUP($X$711,'Banco de Dados'!$B$4:$J$50,6,FALSE)))))))))),"")</f>
        <v/>
      </c>
      <c r="X738" s="29" t="str">
        <f>IFERROR(W738*(IFERROR(VLOOKUP($X$711,'Banco de Dados'!$B$4:$J$50,4,FALSE),"ERRO")),"")</f>
        <v/>
      </c>
      <c r="Y738" s="29" t="str">
        <f t="shared" si="500"/>
        <v/>
      </c>
      <c r="Z738" s="103" t="str">
        <f>IFERROR(Y738*(C738*(PRINCIPAL!$G$196/100))*0.47*(44/12),"")</f>
        <v/>
      </c>
      <c r="AA738" s="111" t="str">
        <f t="shared" si="501"/>
        <v/>
      </c>
      <c r="AB738" s="30" t="str">
        <f>IFERROR(IF(AND(PRINCIPAL!$H$197&lt;&gt;"",OR(L738=PRINCIPAL!$I$197,L738=PRINCIPAL!$I$197+PRINCIPAL!$I$197,L738=PRINCIPAL!$I$197+PRINCIPAL!$I$197+PRINCIPAL!$I$197)),0,IF(AND(PRINCIPAL!$H$197&lt;&gt;"",L738=PRINCIPAL!$J$197),VLOOKUP($AC$711,'Banco de Dados'!$B$4:$J$50,8,FALSE)*PRINCIPAL!$H$197*(1-(PRINCIPAL!$K$197/100)),IF(AND(PRINCIPAL!$H$197&lt;&gt;"",L738=PRINCIPAL!$L$197),VLOOKUP($AC$711,'Banco de Dados'!$B$4:$J$50,8,FALSE)*PRINCIPAL!$H$197*(1-(PRINCIPAL!$M$197/100)),IF(AND(PRINCIPAL!$H$197&lt;&gt;"",L738=PRINCIPAL!$N$197),VLOOKUP($AC$711,'Banco de Dados'!$B$4:$J$50,8,FALSE)*PRINCIPAL!$H$197*(1-(PRINCIPAL!$O$197/100)),IF(PRINCIPAL!$H$197&lt;&gt;"",VLOOKUP($AC$711,'Banco de Dados'!$B$4:$J$50,8,FALSE)*PRINCIPAL!$H$197,IF(OR(L738=PRINCIPAL!$I$197,L738=PRINCIPAL!$I$197+PRINCIPAL!$I$197,L738=PRINCIPAL!$I$197+PRINCIPAL!$I$197+PRINCIPAL!$I$197),0,IF(L738=PRINCIPAL!$J$197,VLOOKUP($AC$711,'Banco de Dados'!$B$4:$J$50,6,FALSE)*(1-(PRINCIPAL!$K$197/100)),IF(L738=PRINCIPAL!$L$197,VLOOKUP($AC$711,'Banco de Dados'!$B$4:$J$50,6,FALSE)*(1-(PRINCIPAL!$M$197/100)),IF(L738=PRINCIPAL!$N$197,VLOOKUP($AC$711,'Banco de Dados'!$B$4:$J$50,6,FALSE)*(1-(PRINCIPAL!$O$197/100)),VLOOKUP($AC$711,'Banco de Dados'!$B$4:$J$50,6,FALSE)))))))))),"")</f>
        <v/>
      </c>
      <c r="AC738" s="29" t="str">
        <f>IFERROR(AB738*(IFERROR(VLOOKUP($AC$711,'Banco de Dados'!$B$4:$J$50,4,FALSE),"ERRO")),"")</f>
        <v/>
      </c>
      <c r="AD738" s="29" t="str">
        <f t="shared" si="491"/>
        <v/>
      </c>
      <c r="AE738" s="103" t="str">
        <f>IFERROR(AD738*(C738*(PRINCIPAL!$G$197/100))*0.47*(44/12),"")</f>
        <v/>
      </c>
      <c r="AF738" s="111" t="str">
        <f t="shared" si="492"/>
        <v/>
      </c>
      <c r="AG738" s="30" t="str">
        <f>IFERROR(IF(AND(PRINCIPAL!$H$198&lt;&gt;"",OR(L738=PRINCIPAL!$I$198,L738=PRINCIPAL!$I$198+PRINCIPAL!$I$198,L738=PRINCIPAL!$I$198+PRINCIPAL!$I$198+PRINCIPAL!$I$198)),0,IF(AND(PRINCIPAL!$H$198&lt;&gt;"",L738=PRINCIPAL!$J$198),VLOOKUP($AH$711,'Banco de Dados'!$B$4:$J$50,8,FALSE)*PRINCIPAL!$H$198*(1-(PRINCIPAL!$K$198/100)),IF(AND(PRINCIPAL!$H$198&lt;&gt;"",L738=PRINCIPAL!$L$198),VLOOKUP($AH$711,'Banco de Dados'!$B$4:$J$50,8,FALSE)*PRINCIPAL!$H$198*(1-(PRINCIPAL!$M$198/100)),IF(AND(PRINCIPAL!$H$198&lt;&gt;"",L738=PRINCIPAL!$N$198),VLOOKUP($AH$711,'Banco de Dados'!$B$4:$J$50,8,FALSE)*PRINCIPAL!$H$198*(1-(PRINCIPAL!$O$198/100)),IF(PRINCIPAL!$H$198&lt;&gt;"",VLOOKUP($AH$711,'Banco de Dados'!$B$4:$J$50,8,FALSE)*PRINCIPAL!$H$198,IF(OR(L738=PRINCIPAL!$I$198,L738=PRINCIPAL!$I$198+PRINCIPAL!$I$198,L738=PRINCIPAL!$I$198+PRINCIPAL!$I$198+PRINCIPAL!$I$198),0,IF(L738=PRINCIPAL!$J$198,VLOOKUP($AH$711,'Banco de Dados'!$B$4:$J$50,6,FALSE)*(1-(PRINCIPAL!$K$198/100)),IF(L738=PRINCIPAL!$L$198,VLOOKUP($AH$711,'Banco de Dados'!$B$4:$J$50,6,FALSE)*(1-(PRINCIPAL!$M$198/100)),IF(L738=PRINCIPAL!$N$198,VLOOKUP($AH$711,'Banco de Dados'!$B$4:$J$50,6,FALSE)*(1-(PRINCIPAL!$O$198/100)),VLOOKUP($AH$711,'Banco de Dados'!$B$4:$J$50,6,FALSE)))))))))),"")</f>
        <v/>
      </c>
      <c r="AH738" s="29" t="str">
        <f>IFERROR(AG738*(IFERROR(VLOOKUP($AH$711,'Banco de Dados'!$B$4:$J$50,4,FALSE),"ERRO")),"")</f>
        <v/>
      </c>
      <c r="AI738" s="29" t="str">
        <f t="shared" si="493"/>
        <v/>
      </c>
      <c r="AJ738" s="103" t="str">
        <f>IFERROR(AI738*(C738*(PRINCIPAL!$G$198/100))*0.47*(44/12),"")</f>
        <v/>
      </c>
      <c r="AK738" s="111" t="str">
        <f t="shared" si="502"/>
        <v/>
      </c>
      <c r="AL738" s="30" t="str">
        <f>IFERROR(IF(AND(PRINCIPAL!$H$199&lt;&gt;"",OR(L738=PRINCIPAL!$I$199,L738=PRINCIPAL!$I$199+PRINCIPAL!$I$199,L738=PRINCIPAL!$I$199+PRINCIPAL!$I$199+PRINCIPAL!$I$199)),0,IF(AND(PRINCIPAL!$H$199&lt;&gt;"",L738=PRINCIPAL!$J$199),VLOOKUP($AM$711,'Banco de Dados'!$B$4:$J$50,8,FALSE)*PRINCIPAL!$H$199*(1-(PRINCIPAL!$K$199/100)),IF(AND(PRINCIPAL!$H$199&lt;&gt;"",L738=PRINCIPAL!$L$199),VLOOKUP($AM$711,'Banco de Dados'!$B$4:$J$50,8,FALSE)*PRINCIPAL!$H$199*(1-(PRINCIPAL!$M$199/100)),IF(AND(PRINCIPAL!$H$199&lt;&gt;"",L738=PRINCIPAL!$N$199),VLOOKUP($AM$711,'Banco de Dados'!$B$4:$J$50,8,FALSE)*PRINCIPAL!$H$199*(1-(PRINCIPAL!$O$199/100)),IF(PRINCIPAL!$H$199&lt;&gt;"",VLOOKUP($AM$711,'Banco de Dados'!$B$4:$J$50,8,FALSE)*PRINCIPAL!$H$199,IF(OR(L738=PRINCIPAL!$I$199,L738=PRINCIPAL!$I$199+PRINCIPAL!$I$199,L738=PRINCIPAL!$I$199+PRINCIPAL!$I$199+PRINCIPAL!$I$199),0,IF(L738=PRINCIPAL!$J$199,VLOOKUP($AM$711,'Banco de Dados'!$B$4:$J$50,6,FALSE)*(1-(PRINCIPAL!$K$199/100)),IF(L738=PRINCIPAL!$L$199,VLOOKUP($AM$711,'Banco de Dados'!$B$4:$J$50,6,FALSE)*(1-(PRINCIPAL!$M$199/100)),IF(L738=PRINCIPAL!$N$199,VLOOKUP($AM$711,'Banco de Dados'!$B$4:$J$50,6,FALSE)*(1-(PRINCIPAL!$O$199/100)),VLOOKUP($AM$711,'Banco de Dados'!$B$4:$J$50,6,FALSE)))))))))),"")</f>
        <v/>
      </c>
      <c r="AM738" s="29" t="str">
        <f>IFERROR(AL738*(IFERROR(VLOOKUP($AM$711,'Banco de Dados'!$B$4:$J$50,4,FALSE),"ERRO")),"")</f>
        <v/>
      </c>
      <c r="AN738" s="29" t="str">
        <f t="shared" si="494"/>
        <v/>
      </c>
      <c r="AO738" s="103" t="str">
        <f>IFERROR(AN738*(C738*(PRINCIPAL!$G$199/100))*0.47*(44/12),"")</f>
        <v/>
      </c>
      <c r="AP738" s="111" t="str">
        <f t="shared" si="495"/>
        <v/>
      </c>
      <c r="AQ738" s="30" t="str">
        <f>IFERROR(IF(AND(PRINCIPAL!$H$200&lt;&gt;"",OR(L738=PRINCIPAL!$I$200,L738=PRINCIPAL!$I$200+PRINCIPAL!$I$200,L738=PRINCIPAL!$I$200+PRINCIPAL!$I$200+PRINCIPAL!$I$200)),0,IF(AND(PRINCIPAL!$H$200&lt;&gt;"",L738=PRINCIPAL!$J$200),VLOOKUP($AR$711,'Banco de Dados'!$B$4:$J$50,8,FALSE)*PRINCIPAL!$H$200*(1-(PRINCIPAL!$K$200/100)),IF(AND(PRINCIPAL!$H$200&lt;&gt;"",L738=PRINCIPAL!$L$200),VLOOKUP($AR$711,'Banco de Dados'!$B$4:$J$50,8,FALSE)*PRINCIPAL!$H$200*(1-(PRINCIPAL!$M$200/100)),IF(AND(PRINCIPAL!$H$200&lt;&gt;"",L738=PRINCIPAL!$N$200),VLOOKUP($AR$711,'Banco de Dados'!$B$4:$J$50,8,FALSE)*PRINCIPAL!$H$200*(1-(PRINCIPAL!$O$200/100)),IF(PRINCIPAL!$H$200&lt;&gt;"",VLOOKUP($AR$711,'Banco de Dados'!$B$4:$J$50,8,FALSE)*PRINCIPAL!$H$200,IF(OR(L738=PRINCIPAL!$I$200,L738=PRINCIPAL!$I$200+PRINCIPAL!$I$200,L738=PRINCIPAL!$I$200+PRINCIPAL!$I$200+PRINCIPAL!$I$200),0,IF(L738=PRINCIPAL!$J$200,VLOOKUP($AR$711,'Banco de Dados'!$B$4:$J$50,6,FALSE)*(1-(PRINCIPAL!$K$200/100)),IF(L738=PRINCIPAL!$L$200,VLOOKUP($AR$711,'Banco de Dados'!$B$4:$J$50,6,FALSE)*(1-(PRINCIPAL!$M$200/100)),IF(L738=PRINCIPAL!$N$200,VLOOKUP($AR$711,'Banco de Dados'!$B$4:$J$50,6,FALSE)*(1-(PRINCIPAL!$O$200/100)),VLOOKUP($AR$711,'Banco de Dados'!$B$4:$J$50,6,FALSE)))))))))),"")</f>
        <v/>
      </c>
      <c r="AR738" s="29" t="str">
        <f>IFERROR(AQ738*(IFERROR(VLOOKUP($AR$711,'Banco de Dados'!$B$4:$J$50,4,FALSE),"ERRO")),"")</f>
        <v/>
      </c>
      <c r="AS738" s="29" t="str">
        <f t="shared" si="496"/>
        <v/>
      </c>
      <c r="AT738" s="103" t="str">
        <f>IFERROR(AS738*(C738*(PRINCIPAL!$G$200/100))*0.47*(44/12),"")</f>
        <v/>
      </c>
      <c r="AU738" s="111" t="str">
        <f t="shared" si="497"/>
        <v/>
      </c>
      <c r="AV738" s="30" t="str">
        <f>IFERROR(IF(AND(PRINCIPAL!$H$201&lt;&gt;"",OR(L738=PRINCIPAL!$I$201,L738=PRINCIPAL!$I$201+PRINCIPAL!$I$201,L738=PRINCIPAL!$I$201+PRINCIPAL!$I$201+PRINCIPAL!$I$201)),0,IF(AND(PRINCIPAL!$H$201&lt;&gt;"",L738=PRINCIPAL!$J$201),VLOOKUP($AW$711,'Banco de Dados'!$B$4:$J$50,8,FALSE)*PRINCIPAL!$H$201*(1-(PRINCIPAL!$K$201/100)),IF(AND(PRINCIPAL!$H$201&lt;&gt;"",L738=PRINCIPAL!$L$201),VLOOKUP($AW$711,'Banco de Dados'!$B$4:$J$50,8,FALSE)*PRINCIPAL!$H$201*(1-(PRINCIPAL!$M$201/100)),IF(AND(PRINCIPAL!$H$201&lt;&gt;"",L738=PRINCIPAL!$N$201),VLOOKUP($AW$711,'Banco de Dados'!$B$4:$J$50,8,FALSE)*PRINCIPAL!$H$201*(1-(PRINCIPAL!$O$201/100)),IF(PRINCIPAL!$H$201&lt;&gt;"",VLOOKUP($AW$711,'Banco de Dados'!$B$4:$J$50,8,FALSE)*PRINCIPAL!$H$201,IF(OR(L738=PRINCIPAL!$I$201,L738=PRINCIPAL!$I$201+PRINCIPAL!$I$201,L738=PRINCIPAL!$I$201+PRINCIPAL!$I$201+PRINCIPAL!$I$201),0,IF(L738=PRINCIPAL!$J$201,VLOOKUP($AW$711,'Banco de Dados'!$B$4:$J$50,6,FALSE)*(1-(PRINCIPAL!$K$201/100)),IF(L738=PRINCIPAL!$L$201,VLOOKUP($AW$711,'Banco de Dados'!$B$4:$J$50,6,FALSE)*(1-(PRINCIPAL!$M$201/100)),IF(L738=PRINCIPAL!$N$201,VLOOKUP($AW$711,'Banco de Dados'!$B$4:$J$50,6,FALSE)*(1-(PRINCIPAL!$O$201/100)),VLOOKUP($AW$711,'Banco de Dados'!$B$4:$J$50,6,FALSE)))))))))),"")</f>
        <v/>
      </c>
      <c r="AW738" s="29" t="str">
        <f>IFERROR(AV738*(IFERROR(VLOOKUP($AW$711,'Banco de Dados'!$B$4:$J$50,4,FALSE),"ERRO")),"")</f>
        <v/>
      </c>
      <c r="AX738" s="29" t="str">
        <f t="shared" si="498"/>
        <v/>
      </c>
      <c r="AY738" s="103" t="str">
        <f>IFERROR(AX738*(C738*(PRINCIPAL!$G$201/100))*0.47*(44/12),"")</f>
        <v/>
      </c>
      <c r="AZ738" s="111" t="str">
        <f t="shared" si="503"/>
        <v/>
      </c>
      <c r="BA738" s="30" t="str">
        <f>IFERROR(IF(AND(PRINCIPAL!$H$192&lt;&gt;"",OR(L738=PRINCIPAL!$I$192,L738=PRINCIPAL!$I$192+PRINCIPAL!$I$192,L738=PRINCIPAL!$I$192+PRINCIPAL!$I$192+PRINCIPAL!$I$192)),0,IF(AND(PRINCIPAL!$H$192&lt;&gt;"",L738=PRINCIPAL!$J$192),VLOOKUP($BB$711,'Banco de Dados'!$B$4:$J$50,8,FALSE)*PRINCIPAL!$H$192*(1-(PRINCIPAL!$K$192/100)),IF(AND(PRINCIPAL!$H$192&lt;&gt;"",L738=PRINCIPAL!$L$192),VLOOKUP($BB$711,'Banco de Dados'!$B$4:$J$50,8,FALSE)*PRINCIPAL!$H$192*(1-(PRINCIPAL!$M$192/100)),IF(AND(PRINCIPAL!$H$192&lt;&gt;"",L738=PRINCIPAL!$N$192),VLOOKUP($BB$711,'Banco de Dados'!$B$4:$J$50,8,FALSE)*PRINCIPAL!$H$192*(1-(PRINCIPAL!$O$192/100)),IF(PRINCIPAL!$H$192&lt;&gt;"",VLOOKUP($BB$711,'Banco de Dados'!$B$4:$J$50,8,FALSE)*PRINCIPAL!$H$192,IF(OR(L738=PRINCIPAL!$I$192,L738=PRINCIPAL!$I$192+PRINCIPAL!$I$192,L738=PRINCIPAL!$I$192+PRINCIPAL!$I$192+PRINCIPAL!$I$192),0,IF(L738=PRINCIPAL!$J$192,VLOOKUP($BB$711,'Banco de Dados'!$B$4:$J$50,6,FALSE)*(1-(PRINCIPAL!$K$192/100)),IF(L738=PRINCIPAL!$L$192,VLOOKUP($BB$711,'Banco de Dados'!$B$4:$J$50,6,FALSE)*(1-(PRINCIPAL!$M$192/100)),IF(L738=PRINCIPAL!$N$192,VLOOKUP($BB$711,'Banco de Dados'!$B$4:$J$50,6,FALSE)*(1-(PRINCIPAL!$O$192/100)),VLOOKUP($BB$711,'Banco de Dados'!$B$4:$J$50,6,FALSE)))))))))),"")</f>
        <v/>
      </c>
      <c r="BB738" s="29" t="str">
        <f>IFERROR(BA738*(IFERROR(VLOOKUP($BB$711,'Banco de Dados'!$B$4:$J$50,4,FALSE),"ERRO")),"")</f>
        <v/>
      </c>
      <c r="BC738" s="29" t="str">
        <f t="shared" si="504"/>
        <v/>
      </c>
      <c r="BD738" s="103" t="str">
        <f>IFERROR(BC738*(C738*(PRINCIPAL!$G$192/100))*0.47*(44/12),"")</f>
        <v/>
      </c>
      <c r="BE738" s="111" t="str">
        <f t="shared" si="483"/>
        <v/>
      </c>
      <c r="BF738" s="30" t="str">
        <f>IFERROR(IF(AND(PRINCIPAL!$H$203&lt;&gt;"",OR(L738=PRINCIPAL!$I$203,L738=PRINCIPAL!$I$203+PRINCIPAL!$I$203,L738=PRINCIPAL!$I$203+PRINCIPAL!$I$203+PRINCIPAL!$I$203)),0,IF(AND(PRINCIPAL!$H$203&lt;&gt;"",L738=PRINCIPAL!$J$203),VLOOKUP($BG$711,'Banco de Dados'!$B$4:$J$50,8,FALSE)*PRINCIPAL!$H$203*(1-(PRINCIPAL!$K$203/100)),IF(AND(PRINCIPAL!$H$203&lt;&gt;"",L738=PRINCIPAL!$L$203),VLOOKUP($BG$711,'Banco de Dados'!$B$4:$J$50,8,FALSE)*PRINCIPAL!$H$203*(1-(PRINCIPAL!$M$203/100)),IF(AND(PRINCIPAL!$H$203&lt;&gt;"",L738=PRINCIPAL!$N$203),VLOOKUP($BG$711,'Banco de Dados'!$B$4:$J$50,8,FALSE)*PRINCIPAL!$H$203*(1-(PRINCIPAL!$O$203/100)),IF(PRINCIPAL!$H$203&lt;&gt;"",VLOOKUP($BG$711,'Banco de Dados'!$B$4:$J$50,8,FALSE)*PRINCIPAL!$H$203,IF(OR(L738=PRINCIPAL!$I$203,L738=PRINCIPAL!$I$203+PRINCIPAL!$I$203,L738=PRINCIPAL!$I$203+PRINCIPAL!$I$203+PRINCIPAL!$I$203),0,IF(L738=PRINCIPAL!$J$203,VLOOKUP($BG$711,'Banco de Dados'!$B$4:$J$50,6,FALSE)*(1-(PRINCIPAL!$K$203/100)),IF(L738=PRINCIPAL!$L$203,VLOOKUP($BG$711,'Banco de Dados'!$B$4:$J$50,6,FALSE)*(1-(PRINCIPAL!$M$203/100)),IF(L738=PRINCIPAL!$N$203,VLOOKUP($BG$711,'Banco de Dados'!$B$4:$J$50,6,FALSE)*(1-(PRINCIPAL!$O$203/100)),VLOOKUP($BG$711,'Banco de Dados'!$B$4:$J$50,6,FALSE)))))))))),"")</f>
        <v/>
      </c>
      <c r="BG738" s="29" t="str">
        <f>IFERROR(BF738*(IFERROR(VLOOKUP($BG$711,'Banco de Dados'!$B$4:$J$50,4,FALSE),"ERRO")),"")</f>
        <v/>
      </c>
      <c r="BH738" s="29" t="str">
        <f t="shared" si="499"/>
        <v/>
      </c>
      <c r="BI738" s="103" t="str">
        <f>IFERROR(BH738*(C738*(PRINCIPAL!$G$203/100))*0.47*(44/12),"")</f>
        <v/>
      </c>
      <c r="BJ738" s="102" t="str">
        <f t="shared" si="484"/>
        <v/>
      </c>
    </row>
    <row r="739" spans="2:62" ht="12.75" customHeight="1" x14ac:dyDescent="0.3">
      <c r="B739" s="326">
        <f t="shared" si="485"/>
        <v>2046</v>
      </c>
      <c r="C739" s="340"/>
      <c r="D739" s="1"/>
      <c r="E739" s="116">
        <v>26</v>
      </c>
      <c r="F739" s="24" t="str">
        <f>IFERROR(VLOOKUP($G$711,'Banco de Dados'!$B$4:$J$50,6,FALSE),"")</f>
        <v/>
      </c>
      <c r="G739" s="25" t="str">
        <f>IFERROR(F739*(IFERROR(VLOOKUP($G$711,'Banco de Dados'!$B$4:$J$50,4,FALSE),"ERRO")),"")</f>
        <v/>
      </c>
      <c r="H739" s="25" t="str">
        <f t="shared" si="486"/>
        <v/>
      </c>
      <c r="I739" s="103" t="str">
        <f t="shared" si="487"/>
        <v/>
      </c>
      <c r="J739" s="117" t="str">
        <f t="shared" si="488"/>
        <v/>
      </c>
      <c r="K739" s="1"/>
      <c r="L739" s="91">
        <v>26</v>
      </c>
      <c r="M739" s="24" t="str">
        <f>IFERROR(IF(AND(PRINCIPAL!$H$194&lt;&gt;"",OR(L739=PRINCIPAL!$I$194,L739=PRINCIPAL!$I$194+PRINCIPAL!$I$194,L739=PRINCIPAL!$I$194+PRINCIPAL!$I$194+PRINCIPAL!$I$194)),0,IF(AND(PRINCIPAL!$H$194&lt;&gt;"",L739=PRINCIPAL!$J$194),VLOOKUP($N$711,'Banco de Dados'!$B$4:$J$50,8,FALSE)*PRINCIPAL!$H$194*(1-(PRINCIPAL!$K$194/100)),IF(AND(PRINCIPAL!$H$194&lt;&gt;"",L739=PRINCIPAL!$L$194),VLOOKUP($N$711,'Banco de Dados'!$B$4:$J$50,8,FALSE)*PRINCIPAL!$H$194*(1-(PRINCIPAL!$M$194/100)),IF(AND(PRINCIPAL!$H$194&lt;&gt;"",L739=PRINCIPAL!$N$194),VLOOKUP($N$711,'Banco de Dados'!$B$4:$J$50,8,FALSE)*PRINCIPAL!$H$194*(1-(PRINCIPAL!$O$194/100)),IF(PRINCIPAL!$H$194&lt;&gt;"",VLOOKUP($N$711,'Banco de Dados'!$B$4:$J$50,8,FALSE)*PRINCIPAL!$H$194,IF(OR(L739=PRINCIPAL!$I$194,L739=PRINCIPAL!$I$194+PRINCIPAL!$I$194,L739=PRINCIPAL!$I$194+PRINCIPAL!$I$194+PRINCIPAL!$I$194),0,IF(L739=PRINCIPAL!$J$194,VLOOKUP($N$711,'Banco de Dados'!$B$4:$J$50,6,FALSE)*(1-(PRINCIPAL!$K$194/100)),IF(L739=PRINCIPAL!$L$194,VLOOKUP($N$711,'Banco de Dados'!$B$4:$J$50,6,FALSE)*(1-(PRINCIPAL!$M$194/100)),IF(L739=PRINCIPAL!$N$194,VLOOKUP($N$711,'Banco de Dados'!$B$4:$J$50,6,FALSE)*(1-(PRINCIPAL!$O$194/100)),VLOOKUP($N$711,'Banco de Dados'!$B$4:$J$50,6,FALSE)))))))))),"")</f>
        <v/>
      </c>
      <c r="N739" s="25" t="str">
        <f>IFERROR(M739*(IFERROR(VLOOKUP($N$711,'Banco de Dados'!$B$4:$J$50,4,FALSE),"ERRO")),"")</f>
        <v/>
      </c>
      <c r="O739" s="25" t="str">
        <f t="shared" si="507"/>
        <v/>
      </c>
      <c r="P739" s="103" t="str">
        <f>IFERROR(O739*(C739*(PRINCIPAL!$G$194/100))*0.47*(44/12),"")</f>
        <v/>
      </c>
      <c r="Q739" s="107" t="str">
        <f>IFERROR(Q738+P739,"")</f>
        <v/>
      </c>
      <c r="R739" s="29" t="str">
        <f>IFERROR(IF(AND(PRINCIPAL!$H$195&lt;&gt;"",OR(L739=PRINCIPAL!$I$195,L739=PRINCIPAL!$I$195+PRINCIPAL!$I$195,L739=PRINCIPAL!$I$195+PRINCIPAL!$I$195+PRINCIPAL!$I$195)),0,IF(AND(PRINCIPAL!$H$195&lt;&gt;"",L739=PRINCIPAL!$J$195),VLOOKUP($S$711,'Banco de Dados'!$B$4:$J$50,8,FALSE)*PRINCIPAL!$H$195*(1-(PRINCIPAL!$K$195/100)),IF(AND(PRINCIPAL!$H$195&lt;&gt;"",L739=PRINCIPAL!$L$195),VLOOKUP($S$711,'Banco de Dados'!$B$4:$J$50,8,FALSE)*PRINCIPAL!$H$195*(1-(PRINCIPAL!$M$195/100)),IF(AND(PRINCIPAL!$H$195&lt;&gt;"",L739=PRINCIPAL!$N$195),VLOOKUP($S$711,'Banco de Dados'!$B$4:$J$50,8,FALSE)*PRINCIPAL!$H$195*(1-(PRINCIPAL!$O$195/100)),IF(PRINCIPAL!$H$195&lt;&gt;"",VLOOKUP($S$711,'Banco de Dados'!$B$4:$J$50,8,FALSE)*PRINCIPAL!$H$195,IF(OR(L739=PRINCIPAL!$I$195,L739=PRINCIPAL!$I$195+PRINCIPAL!$I$195,L739=PRINCIPAL!$I$195+PRINCIPAL!$I$195+PRINCIPAL!$I$195),0,IF(L739=PRINCIPAL!$J$195,VLOOKUP($S$711,'Banco de Dados'!$B$4:$J$50,6,FALSE)*(1-(PRINCIPAL!$K$195/100)),IF(L739=PRINCIPAL!$L$195,VLOOKUP($S$711,'Banco de Dados'!$B$4:$J$50,6,FALSE)*(1-(PRINCIPAL!$M$195/100)),IF(L739=PRINCIPAL!$N$195,VLOOKUP($S$711,'Banco de Dados'!$B$4:$J$50,6,FALSE)*(1-(PRINCIPAL!$O$195/100)),VLOOKUP($S$711,'Banco de Dados'!$B$4:$J$50,6,FALSE)))))))))),"")</f>
        <v/>
      </c>
      <c r="S739" s="29" t="str">
        <f>IFERROR(R739*(IFERROR(VLOOKUP($S$711,'Banco de Dados'!$B$4:$J$50,4,FALSE),"ERRO")),"")</f>
        <v/>
      </c>
      <c r="T739" s="29" t="str">
        <f t="shared" si="506"/>
        <v/>
      </c>
      <c r="U739" s="103" t="str">
        <f>IFERROR(T739*(C739*(PRINCIPAL!$G$195/100))*0.47*(44/12),"")</f>
        <v/>
      </c>
      <c r="V739" s="103" t="str">
        <f t="shared" si="482"/>
        <v/>
      </c>
      <c r="W739" s="30" t="str">
        <f>IFERROR(IF(AND(PRINCIPAL!$H$196&lt;&gt;"",OR(L739=PRINCIPAL!$I$196,L739=PRINCIPAL!$I$196+PRINCIPAL!$I$196,L739=PRINCIPAL!$I$196+PRINCIPAL!$I$196+PRINCIPAL!$I$196)),0,IF(AND(PRINCIPAL!$H$196&lt;&gt;"",L739=PRINCIPAL!$J$196),VLOOKUP($X$711,'Banco de Dados'!$B$4:$J$50,8,FALSE)*PRINCIPAL!$H$196*(1-(PRINCIPAL!$K$196/100)),IF(AND(PRINCIPAL!$H$196&lt;&gt;"",L739=PRINCIPAL!$L$196),VLOOKUP($X$711,'Banco de Dados'!$B$4:$J$50,8,FALSE)*PRINCIPAL!$H$196*(1-(PRINCIPAL!$M$196/100)),IF(AND(PRINCIPAL!$H$196&lt;&gt;"",L739=PRINCIPAL!$N$196),VLOOKUP($X$711,'Banco de Dados'!$B$4:$J$50,8,FALSE)*PRINCIPAL!$H$196*(1-(PRINCIPAL!$O$196/100)),IF(PRINCIPAL!$H$196&lt;&gt;"",VLOOKUP($X$711,'Banco de Dados'!$B$4:$J$50,8,FALSE)*PRINCIPAL!$H$196,IF(OR(L739=PRINCIPAL!$I$196,L739=PRINCIPAL!$I$196+PRINCIPAL!$I$196,L739=PRINCIPAL!$I$196+PRINCIPAL!$I$196+PRINCIPAL!$I$196),0,IF(L739=PRINCIPAL!$J$196,VLOOKUP($X$711,'Banco de Dados'!$B$4:$J$50,6,FALSE)*(1-(PRINCIPAL!$K$196/100)),IF(L739=PRINCIPAL!$L$196,VLOOKUP($X$711,'Banco de Dados'!$B$4:$J$50,6,FALSE)*(1-(PRINCIPAL!$M$196/100)),IF(L739=PRINCIPAL!$N$196,VLOOKUP($X$711,'Banco de Dados'!$B$4:$J$50,6,FALSE)*(1-(PRINCIPAL!$O$196/100)),VLOOKUP($X$711,'Banco de Dados'!$B$4:$J$50,6,FALSE)))))))))),"")</f>
        <v/>
      </c>
      <c r="X739" s="29" t="str">
        <f>IFERROR(W739*(IFERROR(VLOOKUP($X$711,'Banco de Dados'!$B$4:$J$50,4,FALSE),"ERRO")),"")</f>
        <v/>
      </c>
      <c r="Y739" s="29" t="str">
        <f t="shared" si="500"/>
        <v/>
      </c>
      <c r="Z739" s="103" t="str">
        <f>IFERROR(Y739*(C739*(PRINCIPAL!$G$196/100))*0.47*(44/12),"")</f>
        <v/>
      </c>
      <c r="AA739" s="111" t="str">
        <f t="shared" si="501"/>
        <v/>
      </c>
      <c r="AB739" s="30" t="str">
        <f>IFERROR(IF(AND(PRINCIPAL!$H$197&lt;&gt;"",OR(L739=PRINCIPAL!$I$197,L739=PRINCIPAL!$I$197+PRINCIPAL!$I$197,L739=PRINCIPAL!$I$197+PRINCIPAL!$I$197+PRINCIPAL!$I$197)),0,IF(AND(PRINCIPAL!$H$197&lt;&gt;"",L739=PRINCIPAL!$J$197),VLOOKUP($AC$711,'Banco de Dados'!$B$4:$J$50,8,FALSE)*PRINCIPAL!$H$197*(1-(PRINCIPAL!$K$197/100)),IF(AND(PRINCIPAL!$H$197&lt;&gt;"",L739=PRINCIPAL!$L$197),VLOOKUP($AC$711,'Banco de Dados'!$B$4:$J$50,8,FALSE)*PRINCIPAL!$H$197*(1-(PRINCIPAL!$M$197/100)),IF(AND(PRINCIPAL!$H$197&lt;&gt;"",L739=PRINCIPAL!$N$197),VLOOKUP($AC$711,'Banco de Dados'!$B$4:$J$50,8,FALSE)*PRINCIPAL!$H$197*(1-(PRINCIPAL!$O$197/100)),IF(PRINCIPAL!$H$197&lt;&gt;"",VLOOKUP($AC$711,'Banco de Dados'!$B$4:$J$50,8,FALSE)*PRINCIPAL!$H$197,IF(OR(L739=PRINCIPAL!$I$197,L739=PRINCIPAL!$I$197+PRINCIPAL!$I$197,L739=PRINCIPAL!$I$197+PRINCIPAL!$I$197+PRINCIPAL!$I$197),0,IF(L739=PRINCIPAL!$J$197,VLOOKUP($AC$711,'Banco de Dados'!$B$4:$J$50,6,FALSE)*(1-(PRINCIPAL!$K$197/100)),IF(L739=PRINCIPAL!$L$197,VLOOKUP($AC$711,'Banco de Dados'!$B$4:$J$50,6,FALSE)*(1-(PRINCIPAL!$M$197/100)),IF(L739=PRINCIPAL!$N$197,VLOOKUP($AC$711,'Banco de Dados'!$B$4:$J$50,6,FALSE)*(1-(PRINCIPAL!$O$197/100)),VLOOKUP($AC$711,'Banco de Dados'!$B$4:$J$50,6,FALSE)))))))))),"")</f>
        <v/>
      </c>
      <c r="AC739" s="29" t="str">
        <f>IFERROR(AB739*(IFERROR(VLOOKUP($AC$711,'Banco de Dados'!$B$4:$J$50,4,FALSE),"ERRO")),"")</f>
        <v/>
      </c>
      <c r="AD739" s="29" t="str">
        <f t="shared" si="491"/>
        <v/>
      </c>
      <c r="AE739" s="103" t="str">
        <f>IFERROR(AD739*(C739*(PRINCIPAL!$G$197/100))*0.47*(44/12),"")</f>
        <v/>
      </c>
      <c r="AF739" s="111" t="str">
        <f t="shared" si="492"/>
        <v/>
      </c>
      <c r="AG739" s="30" t="str">
        <f>IFERROR(IF(AND(PRINCIPAL!$H$198&lt;&gt;"",OR(L739=PRINCIPAL!$I$198,L739=PRINCIPAL!$I$198+PRINCIPAL!$I$198,L739=PRINCIPAL!$I$198+PRINCIPAL!$I$198+PRINCIPAL!$I$198)),0,IF(AND(PRINCIPAL!$H$198&lt;&gt;"",L739=PRINCIPAL!$J$198),VLOOKUP($AH$711,'Banco de Dados'!$B$4:$J$50,8,FALSE)*PRINCIPAL!$H$198*(1-(PRINCIPAL!$K$198/100)),IF(AND(PRINCIPAL!$H$198&lt;&gt;"",L739=PRINCIPAL!$L$198),VLOOKUP($AH$711,'Banco de Dados'!$B$4:$J$50,8,FALSE)*PRINCIPAL!$H$198*(1-(PRINCIPAL!$M$198/100)),IF(AND(PRINCIPAL!$H$198&lt;&gt;"",L739=PRINCIPAL!$N$198),VLOOKUP($AH$711,'Banco de Dados'!$B$4:$J$50,8,FALSE)*PRINCIPAL!$H$198*(1-(PRINCIPAL!$O$198/100)),IF(PRINCIPAL!$H$198&lt;&gt;"",VLOOKUP($AH$711,'Banco de Dados'!$B$4:$J$50,8,FALSE)*PRINCIPAL!$H$198,IF(OR(L739=PRINCIPAL!$I$198,L739=PRINCIPAL!$I$198+PRINCIPAL!$I$198,L739=PRINCIPAL!$I$198+PRINCIPAL!$I$198+PRINCIPAL!$I$198),0,IF(L739=PRINCIPAL!$J$198,VLOOKUP($AH$711,'Banco de Dados'!$B$4:$J$50,6,FALSE)*(1-(PRINCIPAL!$K$198/100)),IF(L739=PRINCIPAL!$L$198,VLOOKUP($AH$711,'Banco de Dados'!$B$4:$J$50,6,FALSE)*(1-(PRINCIPAL!$M$198/100)),IF(L739=PRINCIPAL!$N$198,VLOOKUP($AH$711,'Banco de Dados'!$B$4:$J$50,6,FALSE)*(1-(PRINCIPAL!$O$198/100)),VLOOKUP($AH$711,'Banco de Dados'!$B$4:$J$50,6,FALSE)))))))))),"")</f>
        <v/>
      </c>
      <c r="AH739" s="29" t="str">
        <f>IFERROR(AG739*(IFERROR(VLOOKUP($AH$711,'Banco de Dados'!$B$4:$J$50,4,FALSE),"ERRO")),"")</f>
        <v/>
      </c>
      <c r="AI739" s="29" t="str">
        <f t="shared" si="493"/>
        <v/>
      </c>
      <c r="AJ739" s="103" t="str">
        <f>IFERROR(AI739*(C739*(PRINCIPAL!$G$198/100))*0.47*(44/12),"")</f>
        <v/>
      </c>
      <c r="AK739" s="111" t="str">
        <f t="shared" si="502"/>
        <v/>
      </c>
      <c r="AL739" s="30" t="str">
        <f>IFERROR(IF(AND(PRINCIPAL!$H$199&lt;&gt;"",OR(L739=PRINCIPAL!$I$199,L739=PRINCIPAL!$I$199+PRINCIPAL!$I$199,L739=PRINCIPAL!$I$199+PRINCIPAL!$I$199+PRINCIPAL!$I$199)),0,IF(AND(PRINCIPAL!$H$199&lt;&gt;"",L739=PRINCIPAL!$J$199),VLOOKUP($AM$711,'Banco de Dados'!$B$4:$J$50,8,FALSE)*PRINCIPAL!$H$199*(1-(PRINCIPAL!$K$199/100)),IF(AND(PRINCIPAL!$H$199&lt;&gt;"",L739=PRINCIPAL!$L$199),VLOOKUP($AM$711,'Banco de Dados'!$B$4:$J$50,8,FALSE)*PRINCIPAL!$H$199*(1-(PRINCIPAL!$M$199/100)),IF(AND(PRINCIPAL!$H$199&lt;&gt;"",L739=PRINCIPAL!$N$199),VLOOKUP($AM$711,'Banco de Dados'!$B$4:$J$50,8,FALSE)*PRINCIPAL!$H$199*(1-(PRINCIPAL!$O$199/100)),IF(PRINCIPAL!$H$199&lt;&gt;"",VLOOKUP($AM$711,'Banco de Dados'!$B$4:$J$50,8,FALSE)*PRINCIPAL!$H$199,IF(OR(L739=PRINCIPAL!$I$199,L739=PRINCIPAL!$I$199+PRINCIPAL!$I$199,L739=PRINCIPAL!$I$199+PRINCIPAL!$I$199+PRINCIPAL!$I$199),0,IF(L739=PRINCIPAL!$J$199,VLOOKUP($AM$711,'Banco de Dados'!$B$4:$J$50,6,FALSE)*(1-(PRINCIPAL!$K$199/100)),IF(L739=PRINCIPAL!$L$199,VLOOKUP($AM$711,'Banco de Dados'!$B$4:$J$50,6,FALSE)*(1-(PRINCIPAL!$M$199/100)),IF(L739=PRINCIPAL!$N$199,VLOOKUP($AM$711,'Banco de Dados'!$B$4:$J$50,6,FALSE)*(1-(PRINCIPAL!$O$199/100)),VLOOKUP($AM$711,'Banco de Dados'!$B$4:$J$50,6,FALSE)))))))))),"")</f>
        <v/>
      </c>
      <c r="AM739" s="29" t="str">
        <f>IFERROR(AL739*(IFERROR(VLOOKUP($AM$711,'Banco de Dados'!$B$4:$J$50,4,FALSE),"ERRO")),"")</f>
        <v/>
      </c>
      <c r="AN739" s="29" t="str">
        <f t="shared" si="494"/>
        <v/>
      </c>
      <c r="AO739" s="103" t="str">
        <f>IFERROR(AN739*(C739*(PRINCIPAL!$G$199/100))*0.47*(44/12),"")</f>
        <v/>
      </c>
      <c r="AP739" s="111" t="str">
        <f t="shared" si="495"/>
        <v/>
      </c>
      <c r="AQ739" s="30" t="str">
        <f>IFERROR(IF(AND(PRINCIPAL!$H$200&lt;&gt;"",OR(L739=PRINCIPAL!$I$200,L739=PRINCIPAL!$I$200+PRINCIPAL!$I$200,L739=PRINCIPAL!$I$200+PRINCIPAL!$I$200+PRINCIPAL!$I$200)),0,IF(AND(PRINCIPAL!$H$200&lt;&gt;"",L739=PRINCIPAL!$J$200),VLOOKUP($AR$711,'Banco de Dados'!$B$4:$J$50,8,FALSE)*PRINCIPAL!$H$200*(1-(PRINCIPAL!$K$200/100)),IF(AND(PRINCIPAL!$H$200&lt;&gt;"",L739=PRINCIPAL!$L$200),VLOOKUP($AR$711,'Banco de Dados'!$B$4:$J$50,8,FALSE)*PRINCIPAL!$H$200*(1-(PRINCIPAL!$M$200/100)),IF(AND(PRINCIPAL!$H$200&lt;&gt;"",L739=PRINCIPAL!$N$200),VLOOKUP($AR$711,'Banco de Dados'!$B$4:$J$50,8,FALSE)*PRINCIPAL!$H$200*(1-(PRINCIPAL!$O$200/100)),IF(PRINCIPAL!$H$200&lt;&gt;"",VLOOKUP($AR$711,'Banco de Dados'!$B$4:$J$50,8,FALSE)*PRINCIPAL!$H$200,IF(OR(L739=PRINCIPAL!$I$200,L739=PRINCIPAL!$I$200+PRINCIPAL!$I$200,L739=PRINCIPAL!$I$200+PRINCIPAL!$I$200+PRINCIPAL!$I$200),0,IF(L739=PRINCIPAL!$J$200,VLOOKUP($AR$711,'Banco de Dados'!$B$4:$J$50,6,FALSE)*(1-(PRINCIPAL!$K$200/100)),IF(L739=PRINCIPAL!$L$200,VLOOKUP($AR$711,'Banco de Dados'!$B$4:$J$50,6,FALSE)*(1-(PRINCIPAL!$M$200/100)),IF(L739=PRINCIPAL!$N$200,VLOOKUP($AR$711,'Banco de Dados'!$B$4:$J$50,6,FALSE)*(1-(PRINCIPAL!$O$200/100)),VLOOKUP($AR$711,'Banco de Dados'!$B$4:$J$50,6,FALSE)))))))))),"")</f>
        <v/>
      </c>
      <c r="AR739" s="29" t="str">
        <f>IFERROR(AQ739*(IFERROR(VLOOKUP($AR$711,'Banco de Dados'!$B$4:$J$50,4,FALSE),"ERRO")),"")</f>
        <v/>
      </c>
      <c r="AS739" s="29" t="str">
        <f t="shared" si="496"/>
        <v/>
      </c>
      <c r="AT739" s="103" t="str">
        <f>IFERROR(AS739*(C739*(PRINCIPAL!$G$200/100))*0.47*(44/12),"")</f>
        <v/>
      </c>
      <c r="AU739" s="111" t="str">
        <f t="shared" si="497"/>
        <v/>
      </c>
      <c r="AV739" s="30" t="str">
        <f>IFERROR(IF(AND(PRINCIPAL!$H$201&lt;&gt;"",OR(L739=PRINCIPAL!$I$201,L739=PRINCIPAL!$I$201+PRINCIPAL!$I$201,L739=PRINCIPAL!$I$201+PRINCIPAL!$I$201+PRINCIPAL!$I$201)),0,IF(AND(PRINCIPAL!$H$201&lt;&gt;"",L739=PRINCIPAL!$J$201),VLOOKUP($AW$711,'Banco de Dados'!$B$4:$J$50,8,FALSE)*PRINCIPAL!$H$201*(1-(PRINCIPAL!$K$201/100)),IF(AND(PRINCIPAL!$H$201&lt;&gt;"",L739=PRINCIPAL!$L$201),VLOOKUP($AW$711,'Banco de Dados'!$B$4:$J$50,8,FALSE)*PRINCIPAL!$H$201*(1-(PRINCIPAL!$M$201/100)),IF(AND(PRINCIPAL!$H$201&lt;&gt;"",L739=PRINCIPAL!$N$201),VLOOKUP($AW$711,'Banco de Dados'!$B$4:$J$50,8,FALSE)*PRINCIPAL!$H$201*(1-(PRINCIPAL!$O$201/100)),IF(PRINCIPAL!$H$201&lt;&gt;"",VLOOKUP($AW$711,'Banco de Dados'!$B$4:$J$50,8,FALSE)*PRINCIPAL!$H$201,IF(OR(L739=PRINCIPAL!$I$201,L739=PRINCIPAL!$I$201+PRINCIPAL!$I$201,L739=PRINCIPAL!$I$201+PRINCIPAL!$I$201+PRINCIPAL!$I$201),0,IF(L739=PRINCIPAL!$J$201,VLOOKUP($AW$711,'Banco de Dados'!$B$4:$J$50,6,FALSE)*(1-(PRINCIPAL!$K$201/100)),IF(L739=PRINCIPAL!$L$201,VLOOKUP($AW$711,'Banco de Dados'!$B$4:$J$50,6,FALSE)*(1-(PRINCIPAL!$M$201/100)),IF(L739=PRINCIPAL!$N$201,VLOOKUP($AW$711,'Banco de Dados'!$B$4:$J$50,6,FALSE)*(1-(PRINCIPAL!$O$201/100)),VLOOKUP($AW$711,'Banco de Dados'!$B$4:$J$50,6,FALSE)))))))))),"")</f>
        <v/>
      </c>
      <c r="AW739" s="29" t="str">
        <f>IFERROR(AV739*(IFERROR(VLOOKUP($AW$711,'Banco de Dados'!$B$4:$J$50,4,FALSE),"ERRO")),"")</f>
        <v/>
      </c>
      <c r="AX739" s="29" t="str">
        <f t="shared" si="498"/>
        <v/>
      </c>
      <c r="AY739" s="103" t="str">
        <f>IFERROR(AX739*(C739*(PRINCIPAL!$G$201/100))*0.47*(44/12),"")</f>
        <v/>
      </c>
      <c r="AZ739" s="111" t="str">
        <f t="shared" si="503"/>
        <v/>
      </c>
      <c r="BA739" s="30" t="str">
        <f>IFERROR(IF(AND(PRINCIPAL!$H$192&lt;&gt;"",OR(L739=PRINCIPAL!$I$192,L739=PRINCIPAL!$I$192+PRINCIPAL!$I$192,L739=PRINCIPAL!$I$192+PRINCIPAL!$I$192+PRINCIPAL!$I$192)),0,IF(AND(PRINCIPAL!$H$192&lt;&gt;"",L739=PRINCIPAL!$J$192),VLOOKUP($BB$711,'Banco de Dados'!$B$4:$J$50,8,FALSE)*PRINCIPAL!$H$192*(1-(PRINCIPAL!$K$192/100)),IF(AND(PRINCIPAL!$H$192&lt;&gt;"",L739=PRINCIPAL!$L$192),VLOOKUP($BB$711,'Banco de Dados'!$B$4:$J$50,8,FALSE)*PRINCIPAL!$H$192*(1-(PRINCIPAL!$M$192/100)),IF(AND(PRINCIPAL!$H$192&lt;&gt;"",L739=PRINCIPAL!$N$192),VLOOKUP($BB$711,'Banco de Dados'!$B$4:$J$50,8,FALSE)*PRINCIPAL!$H$192*(1-(PRINCIPAL!$O$192/100)),IF(PRINCIPAL!$H$192&lt;&gt;"",VLOOKUP($BB$711,'Banco de Dados'!$B$4:$J$50,8,FALSE)*PRINCIPAL!$H$192,IF(OR(L739=PRINCIPAL!$I$192,L739=PRINCIPAL!$I$192+PRINCIPAL!$I$192,L739=PRINCIPAL!$I$192+PRINCIPAL!$I$192+PRINCIPAL!$I$192),0,IF(L739=PRINCIPAL!$J$192,VLOOKUP($BB$711,'Banco de Dados'!$B$4:$J$50,6,FALSE)*(1-(PRINCIPAL!$K$192/100)),IF(L739=PRINCIPAL!$L$192,VLOOKUP($BB$711,'Banco de Dados'!$B$4:$J$50,6,FALSE)*(1-(PRINCIPAL!$M$192/100)),IF(L739=PRINCIPAL!$N$192,VLOOKUP($BB$711,'Banco de Dados'!$B$4:$J$50,6,FALSE)*(1-(PRINCIPAL!$O$192/100)),VLOOKUP($BB$711,'Banco de Dados'!$B$4:$J$50,6,FALSE)))))))))),"")</f>
        <v/>
      </c>
      <c r="BB739" s="29" t="str">
        <f>IFERROR(BA739*(IFERROR(VLOOKUP($BB$711,'Banco de Dados'!$B$4:$J$50,4,FALSE),"ERRO")),"")</f>
        <v/>
      </c>
      <c r="BC739" s="29" t="str">
        <f t="shared" si="504"/>
        <v/>
      </c>
      <c r="BD739" s="103" t="str">
        <f>IFERROR(BC739*(C739*(PRINCIPAL!$G$192/100))*0.47*(44/12),"")</f>
        <v/>
      </c>
      <c r="BE739" s="111" t="str">
        <f t="shared" si="483"/>
        <v/>
      </c>
      <c r="BF739" s="30" t="str">
        <f>IFERROR(IF(AND(PRINCIPAL!$H$203&lt;&gt;"",OR(L739=PRINCIPAL!$I$203,L739=PRINCIPAL!$I$203+PRINCIPAL!$I$203,L739=PRINCIPAL!$I$203+PRINCIPAL!$I$203+PRINCIPAL!$I$203)),0,IF(AND(PRINCIPAL!$H$203&lt;&gt;"",L739=PRINCIPAL!$J$203),VLOOKUP($BG$711,'Banco de Dados'!$B$4:$J$50,8,FALSE)*PRINCIPAL!$H$203*(1-(PRINCIPAL!$K$203/100)),IF(AND(PRINCIPAL!$H$203&lt;&gt;"",L739=PRINCIPAL!$L$203),VLOOKUP($BG$711,'Banco de Dados'!$B$4:$J$50,8,FALSE)*PRINCIPAL!$H$203*(1-(PRINCIPAL!$M$203/100)),IF(AND(PRINCIPAL!$H$203&lt;&gt;"",L739=PRINCIPAL!$N$203),VLOOKUP($BG$711,'Banco de Dados'!$B$4:$J$50,8,FALSE)*PRINCIPAL!$H$203*(1-(PRINCIPAL!$O$203/100)),IF(PRINCIPAL!$H$203&lt;&gt;"",VLOOKUP($BG$711,'Banco de Dados'!$B$4:$J$50,8,FALSE)*PRINCIPAL!$H$203,IF(OR(L739=PRINCIPAL!$I$203,L739=PRINCIPAL!$I$203+PRINCIPAL!$I$203,L739=PRINCIPAL!$I$203+PRINCIPAL!$I$203+PRINCIPAL!$I$203),0,IF(L739=PRINCIPAL!$J$203,VLOOKUP($BG$711,'Banco de Dados'!$B$4:$J$50,6,FALSE)*(1-(PRINCIPAL!$K$203/100)),IF(L739=PRINCIPAL!$L$203,VLOOKUP($BG$711,'Banco de Dados'!$B$4:$J$50,6,FALSE)*(1-(PRINCIPAL!$M$203/100)),IF(L739=PRINCIPAL!$N$203,VLOOKUP($BG$711,'Banco de Dados'!$B$4:$J$50,6,FALSE)*(1-(PRINCIPAL!$O$203/100)),VLOOKUP($BG$711,'Banco de Dados'!$B$4:$J$50,6,FALSE)))))))))),"")</f>
        <v/>
      </c>
      <c r="BG739" s="29" t="str">
        <f>IFERROR(BF739*(IFERROR(VLOOKUP($BG$711,'Banco de Dados'!$B$4:$J$50,4,FALSE),"ERRO")),"")</f>
        <v/>
      </c>
      <c r="BH739" s="29" t="str">
        <f t="shared" si="499"/>
        <v/>
      </c>
      <c r="BI739" s="103" t="str">
        <f>IFERROR(BH739*(C739*(PRINCIPAL!$G$203/100))*0.47*(44/12),"")</f>
        <v/>
      </c>
      <c r="BJ739" s="102" t="str">
        <f t="shared" si="484"/>
        <v/>
      </c>
    </row>
    <row r="740" spans="2:62" ht="12.75" customHeight="1" x14ac:dyDescent="0.3">
      <c r="B740" s="326">
        <f t="shared" si="485"/>
        <v>2047</v>
      </c>
      <c r="C740" s="340"/>
      <c r="D740" s="1"/>
      <c r="E740" s="116">
        <v>27</v>
      </c>
      <c r="F740" s="24" t="str">
        <f>IFERROR(VLOOKUP($G$711,'Banco de Dados'!$B$4:$J$50,6,FALSE),"")</f>
        <v/>
      </c>
      <c r="G740" s="25" t="str">
        <f>IFERROR(F740*(IFERROR(VLOOKUP($G$711,'Banco de Dados'!$B$4:$J$50,4,FALSE),"ERRO")),"")</f>
        <v/>
      </c>
      <c r="H740" s="25" t="str">
        <f t="shared" si="486"/>
        <v/>
      </c>
      <c r="I740" s="103" t="str">
        <f t="shared" si="487"/>
        <v/>
      </c>
      <c r="J740" s="117" t="str">
        <f t="shared" si="488"/>
        <v/>
      </c>
      <c r="K740" s="1"/>
      <c r="L740" s="91">
        <v>27</v>
      </c>
      <c r="M740" s="24" t="str">
        <f>IFERROR(IF(AND(PRINCIPAL!$H$194&lt;&gt;"",OR(L740=PRINCIPAL!$I$194,L740=PRINCIPAL!$I$194+PRINCIPAL!$I$194,L740=PRINCIPAL!$I$194+PRINCIPAL!$I$194+PRINCIPAL!$I$194)),0,IF(AND(PRINCIPAL!$H$194&lt;&gt;"",L740=PRINCIPAL!$J$194),VLOOKUP($N$711,'Banco de Dados'!$B$4:$J$50,8,FALSE)*PRINCIPAL!$H$194*(1-(PRINCIPAL!$K$194/100)),IF(AND(PRINCIPAL!$H$194&lt;&gt;"",L740=PRINCIPAL!$L$194),VLOOKUP($N$711,'Banco de Dados'!$B$4:$J$50,8,FALSE)*PRINCIPAL!$H$194*(1-(PRINCIPAL!$M$194/100)),IF(AND(PRINCIPAL!$H$194&lt;&gt;"",L740=PRINCIPAL!$N$194),VLOOKUP($N$711,'Banco de Dados'!$B$4:$J$50,8,FALSE)*PRINCIPAL!$H$194*(1-(PRINCIPAL!$O$194/100)),IF(PRINCIPAL!$H$194&lt;&gt;"",VLOOKUP($N$711,'Banco de Dados'!$B$4:$J$50,8,FALSE)*PRINCIPAL!$H$194,IF(OR(L740=PRINCIPAL!$I$194,L740=PRINCIPAL!$I$194+PRINCIPAL!$I$194,L740=PRINCIPAL!$I$194+PRINCIPAL!$I$194+PRINCIPAL!$I$194),0,IF(L740=PRINCIPAL!$J$194,VLOOKUP($N$711,'Banco de Dados'!$B$4:$J$50,6,FALSE)*(1-(PRINCIPAL!$K$194/100)),IF(L740=PRINCIPAL!$L$194,VLOOKUP($N$711,'Banco de Dados'!$B$4:$J$50,6,FALSE)*(1-(PRINCIPAL!$M$194/100)),IF(L740=PRINCIPAL!$N$194,VLOOKUP($N$711,'Banco de Dados'!$B$4:$J$50,6,FALSE)*(1-(PRINCIPAL!$O$194/100)),VLOOKUP($N$711,'Banco de Dados'!$B$4:$J$50,6,FALSE)))))))))),"")</f>
        <v/>
      </c>
      <c r="N740" s="25" t="str">
        <f>IFERROR(M740*(IFERROR(VLOOKUP($N$711,'Banco de Dados'!$B$4:$J$50,4,FALSE),"ERRO")),"")</f>
        <v/>
      </c>
      <c r="O740" s="25" t="str">
        <f t="shared" si="507"/>
        <v/>
      </c>
      <c r="P740" s="103" t="str">
        <f>IFERROR(O740*(C740*(PRINCIPAL!$G$194/100))*0.47*(44/12),"")</f>
        <v/>
      </c>
      <c r="Q740" s="107" t="str">
        <f t="shared" ref="Q740:Q748" si="509">IFERROR(Q739+P740,"")</f>
        <v/>
      </c>
      <c r="R740" s="29" t="str">
        <f>IFERROR(IF(AND(PRINCIPAL!$H$195&lt;&gt;"",OR(L740=PRINCIPAL!$I$195,L740=PRINCIPAL!$I$195+PRINCIPAL!$I$195,L740=PRINCIPAL!$I$195+PRINCIPAL!$I$195+PRINCIPAL!$I$195)),0,IF(AND(PRINCIPAL!$H$195&lt;&gt;"",L740=PRINCIPAL!$J$195),VLOOKUP($S$711,'Banco de Dados'!$B$4:$J$50,8,FALSE)*PRINCIPAL!$H$195*(1-(PRINCIPAL!$K$195/100)),IF(AND(PRINCIPAL!$H$195&lt;&gt;"",L740=PRINCIPAL!$L$195),VLOOKUP($S$711,'Banco de Dados'!$B$4:$J$50,8,FALSE)*PRINCIPAL!$H$195*(1-(PRINCIPAL!$M$195/100)),IF(AND(PRINCIPAL!$H$195&lt;&gt;"",L740=PRINCIPAL!$N$195),VLOOKUP($S$711,'Banco de Dados'!$B$4:$J$50,8,FALSE)*PRINCIPAL!$H$195*(1-(PRINCIPAL!$O$195/100)),IF(PRINCIPAL!$H$195&lt;&gt;"",VLOOKUP($S$711,'Banco de Dados'!$B$4:$J$50,8,FALSE)*PRINCIPAL!$H$195,IF(OR(L740=PRINCIPAL!$I$195,L740=PRINCIPAL!$I$195+PRINCIPAL!$I$195,L740=PRINCIPAL!$I$195+PRINCIPAL!$I$195+PRINCIPAL!$I$195),0,IF(L740=PRINCIPAL!$J$195,VLOOKUP($S$711,'Banco de Dados'!$B$4:$J$50,6,FALSE)*(1-(PRINCIPAL!$K$195/100)),IF(L740=PRINCIPAL!$L$195,VLOOKUP($S$711,'Banco de Dados'!$B$4:$J$50,6,FALSE)*(1-(PRINCIPAL!$M$195/100)),IF(L740=PRINCIPAL!$N$195,VLOOKUP($S$711,'Banco de Dados'!$B$4:$J$50,6,FALSE)*(1-(PRINCIPAL!$O$195/100)),VLOOKUP($S$711,'Banco de Dados'!$B$4:$J$50,6,FALSE)))))))))),"")</f>
        <v/>
      </c>
      <c r="S740" s="29" t="str">
        <f>IFERROR(R740*(IFERROR(VLOOKUP($S$711,'Banco de Dados'!$B$4:$J$50,4,FALSE),"ERRO")),"")</f>
        <v/>
      </c>
      <c r="T740" s="29" t="str">
        <f t="shared" si="506"/>
        <v/>
      </c>
      <c r="U740" s="103" t="str">
        <f>IFERROR(T740*(C740*(PRINCIPAL!$G$195/100))*0.47*(44/12),"")</f>
        <v/>
      </c>
      <c r="V740" s="103" t="str">
        <f t="shared" si="482"/>
        <v/>
      </c>
      <c r="W740" s="30" t="str">
        <f>IFERROR(IF(AND(PRINCIPAL!$H$196&lt;&gt;"",OR(L740=PRINCIPAL!$I$196,L740=PRINCIPAL!$I$196+PRINCIPAL!$I$196,L740=PRINCIPAL!$I$196+PRINCIPAL!$I$196+PRINCIPAL!$I$196)),0,IF(AND(PRINCIPAL!$H$196&lt;&gt;"",L740=PRINCIPAL!$J$196),VLOOKUP($X$711,'Banco de Dados'!$B$4:$J$50,8,FALSE)*PRINCIPAL!$H$196*(1-(PRINCIPAL!$K$196/100)),IF(AND(PRINCIPAL!$H$196&lt;&gt;"",L740=PRINCIPAL!$L$196),VLOOKUP($X$711,'Banco de Dados'!$B$4:$J$50,8,FALSE)*PRINCIPAL!$H$196*(1-(PRINCIPAL!$M$196/100)),IF(AND(PRINCIPAL!$H$196&lt;&gt;"",L740=PRINCIPAL!$N$196),VLOOKUP($X$711,'Banco de Dados'!$B$4:$J$50,8,FALSE)*PRINCIPAL!$H$196*(1-(PRINCIPAL!$O$196/100)),IF(PRINCIPAL!$H$196&lt;&gt;"",VLOOKUP($X$711,'Banco de Dados'!$B$4:$J$50,8,FALSE)*PRINCIPAL!$H$196,IF(OR(L740=PRINCIPAL!$I$196,L740=PRINCIPAL!$I$196+PRINCIPAL!$I$196,L740=PRINCIPAL!$I$196+PRINCIPAL!$I$196+PRINCIPAL!$I$196),0,IF(L740=PRINCIPAL!$J$196,VLOOKUP($X$711,'Banco de Dados'!$B$4:$J$50,6,FALSE)*(1-(PRINCIPAL!$K$196/100)),IF(L740=PRINCIPAL!$L$196,VLOOKUP($X$711,'Banco de Dados'!$B$4:$J$50,6,FALSE)*(1-(PRINCIPAL!$M$196/100)),IF(L740=PRINCIPAL!$N$196,VLOOKUP($X$711,'Banco de Dados'!$B$4:$J$50,6,FALSE)*(1-(PRINCIPAL!$O$196/100)),VLOOKUP($X$711,'Banco de Dados'!$B$4:$J$50,6,FALSE)))))))))),"")</f>
        <v/>
      </c>
      <c r="X740" s="29" t="str">
        <f>IFERROR(W740*(IFERROR(VLOOKUP($X$711,'Banco de Dados'!$B$4:$J$50,4,FALSE),"ERRO")),"")</f>
        <v/>
      </c>
      <c r="Y740" s="29" t="str">
        <f t="shared" si="500"/>
        <v/>
      </c>
      <c r="Z740" s="103" t="str">
        <f>IFERROR(Y740*(C740*(PRINCIPAL!$G$196/100))*0.47*(44/12),"")</f>
        <v/>
      </c>
      <c r="AA740" s="111" t="str">
        <f t="shared" si="501"/>
        <v/>
      </c>
      <c r="AB740" s="30" t="str">
        <f>IFERROR(IF(AND(PRINCIPAL!$H$197&lt;&gt;"",OR(L740=PRINCIPAL!$I$197,L740=PRINCIPAL!$I$197+PRINCIPAL!$I$197,L740=PRINCIPAL!$I$197+PRINCIPAL!$I$197+PRINCIPAL!$I$197)),0,IF(AND(PRINCIPAL!$H$197&lt;&gt;"",L740=PRINCIPAL!$J$197),VLOOKUP($AC$711,'Banco de Dados'!$B$4:$J$50,8,FALSE)*PRINCIPAL!$H$197*(1-(PRINCIPAL!$K$197/100)),IF(AND(PRINCIPAL!$H$197&lt;&gt;"",L740=PRINCIPAL!$L$197),VLOOKUP($AC$711,'Banco de Dados'!$B$4:$J$50,8,FALSE)*PRINCIPAL!$H$197*(1-(PRINCIPAL!$M$197/100)),IF(AND(PRINCIPAL!$H$197&lt;&gt;"",L740=PRINCIPAL!$N$197),VLOOKUP($AC$711,'Banco de Dados'!$B$4:$J$50,8,FALSE)*PRINCIPAL!$H$197*(1-(PRINCIPAL!$O$197/100)),IF(PRINCIPAL!$H$197&lt;&gt;"",VLOOKUP($AC$711,'Banco de Dados'!$B$4:$J$50,8,FALSE)*PRINCIPAL!$H$197,IF(OR(L740=PRINCIPAL!$I$197,L740=PRINCIPAL!$I$197+PRINCIPAL!$I$197,L740=PRINCIPAL!$I$197+PRINCIPAL!$I$197+PRINCIPAL!$I$197),0,IF(L740=PRINCIPAL!$J$197,VLOOKUP($AC$711,'Banco de Dados'!$B$4:$J$50,6,FALSE)*(1-(PRINCIPAL!$K$197/100)),IF(L740=PRINCIPAL!$L$197,VLOOKUP($AC$711,'Banco de Dados'!$B$4:$J$50,6,FALSE)*(1-(PRINCIPAL!$M$197/100)),IF(L740=PRINCIPAL!$N$197,VLOOKUP($AC$711,'Banco de Dados'!$B$4:$J$50,6,FALSE)*(1-(PRINCIPAL!$O$197/100)),VLOOKUP($AC$711,'Banco de Dados'!$B$4:$J$50,6,FALSE)))))))))),"")</f>
        <v/>
      </c>
      <c r="AC740" s="29" t="str">
        <f>IFERROR(AB740*(IFERROR(VLOOKUP($AC$711,'Banco de Dados'!$B$4:$J$50,4,FALSE),"ERRO")),"")</f>
        <v/>
      </c>
      <c r="AD740" s="29" t="str">
        <f t="shared" si="491"/>
        <v/>
      </c>
      <c r="AE740" s="103" t="str">
        <f>IFERROR(AD740*(C740*(PRINCIPAL!$G$197/100))*0.47*(44/12),"")</f>
        <v/>
      </c>
      <c r="AF740" s="111" t="str">
        <f t="shared" si="492"/>
        <v/>
      </c>
      <c r="AG740" s="30" t="str">
        <f>IFERROR(IF(AND(PRINCIPAL!$H$198&lt;&gt;"",OR(L740=PRINCIPAL!$I$198,L740=PRINCIPAL!$I$198+PRINCIPAL!$I$198,L740=PRINCIPAL!$I$198+PRINCIPAL!$I$198+PRINCIPAL!$I$198)),0,IF(AND(PRINCIPAL!$H$198&lt;&gt;"",L740=PRINCIPAL!$J$198),VLOOKUP($AH$711,'Banco de Dados'!$B$4:$J$50,8,FALSE)*PRINCIPAL!$H$198*(1-(PRINCIPAL!$K$198/100)),IF(AND(PRINCIPAL!$H$198&lt;&gt;"",L740=PRINCIPAL!$L$198),VLOOKUP($AH$711,'Banco de Dados'!$B$4:$J$50,8,FALSE)*PRINCIPAL!$H$198*(1-(PRINCIPAL!$M$198/100)),IF(AND(PRINCIPAL!$H$198&lt;&gt;"",L740=PRINCIPAL!$N$198),VLOOKUP($AH$711,'Banco de Dados'!$B$4:$J$50,8,FALSE)*PRINCIPAL!$H$198*(1-(PRINCIPAL!$O$198/100)),IF(PRINCIPAL!$H$198&lt;&gt;"",VLOOKUP($AH$711,'Banco de Dados'!$B$4:$J$50,8,FALSE)*PRINCIPAL!$H$198,IF(OR(L740=PRINCIPAL!$I$198,L740=PRINCIPAL!$I$198+PRINCIPAL!$I$198,L740=PRINCIPAL!$I$198+PRINCIPAL!$I$198+PRINCIPAL!$I$198),0,IF(L740=PRINCIPAL!$J$198,VLOOKUP($AH$711,'Banco de Dados'!$B$4:$J$50,6,FALSE)*(1-(PRINCIPAL!$K$198/100)),IF(L740=PRINCIPAL!$L$198,VLOOKUP($AH$711,'Banco de Dados'!$B$4:$J$50,6,FALSE)*(1-(PRINCIPAL!$M$198/100)),IF(L740=PRINCIPAL!$N$198,VLOOKUP($AH$711,'Banco de Dados'!$B$4:$J$50,6,FALSE)*(1-(PRINCIPAL!$O$198/100)),VLOOKUP($AH$711,'Banco de Dados'!$B$4:$J$50,6,FALSE)))))))))),"")</f>
        <v/>
      </c>
      <c r="AH740" s="29" t="str">
        <f>IFERROR(AG740*(IFERROR(VLOOKUP($AH$711,'Banco de Dados'!$B$4:$J$50,4,FALSE),"ERRO")),"")</f>
        <v/>
      </c>
      <c r="AI740" s="29" t="str">
        <f t="shared" si="493"/>
        <v/>
      </c>
      <c r="AJ740" s="103" t="str">
        <f>IFERROR(AI740*(C740*(PRINCIPAL!$G$198/100))*0.47*(44/12),"")</f>
        <v/>
      </c>
      <c r="AK740" s="111" t="str">
        <f t="shared" si="502"/>
        <v/>
      </c>
      <c r="AL740" s="30" t="str">
        <f>IFERROR(IF(AND(PRINCIPAL!$H$199&lt;&gt;"",OR(L740=PRINCIPAL!$I$199,L740=PRINCIPAL!$I$199+PRINCIPAL!$I$199,L740=PRINCIPAL!$I$199+PRINCIPAL!$I$199+PRINCIPAL!$I$199)),0,IF(AND(PRINCIPAL!$H$199&lt;&gt;"",L740=PRINCIPAL!$J$199),VLOOKUP($AM$711,'Banco de Dados'!$B$4:$J$50,8,FALSE)*PRINCIPAL!$H$199*(1-(PRINCIPAL!$K$199/100)),IF(AND(PRINCIPAL!$H$199&lt;&gt;"",L740=PRINCIPAL!$L$199),VLOOKUP($AM$711,'Banco de Dados'!$B$4:$J$50,8,FALSE)*PRINCIPAL!$H$199*(1-(PRINCIPAL!$M$199/100)),IF(AND(PRINCIPAL!$H$199&lt;&gt;"",L740=PRINCIPAL!$N$199),VLOOKUP($AM$711,'Banco de Dados'!$B$4:$J$50,8,FALSE)*PRINCIPAL!$H$199*(1-(PRINCIPAL!$O$199/100)),IF(PRINCIPAL!$H$199&lt;&gt;"",VLOOKUP($AM$711,'Banco de Dados'!$B$4:$J$50,8,FALSE)*PRINCIPAL!$H$199,IF(OR(L740=PRINCIPAL!$I$199,L740=PRINCIPAL!$I$199+PRINCIPAL!$I$199,L740=PRINCIPAL!$I$199+PRINCIPAL!$I$199+PRINCIPAL!$I$199),0,IF(L740=PRINCIPAL!$J$199,VLOOKUP($AM$711,'Banco de Dados'!$B$4:$J$50,6,FALSE)*(1-(PRINCIPAL!$K$199/100)),IF(L740=PRINCIPAL!$L$199,VLOOKUP($AM$711,'Banco de Dados'!$B$4:$J$50,6,FALSE)*(1-(PRINCIPAL!$M$199/100)),IF(L740=PRINCIPAL!$N$199,VLOOKUP($AM$711,'Banco de Dados'!$B$4:$J$50,6,FALSE)*(1-(PRINCIPAL!$O$199/100)),VLOOKUP($AM$711,'Banco de Dados'!$B$4:$J$50,6,FALSE)))))))))),"")</f>
        <v/>
      </c>
      <c r="AM740" s="29" t="str">
        <f>IFERROR(AL740*(IFERROR(VLOOKUP($AM$711,'Banco de Dados'!$B$4:$J$50,4,FALSE),"ERRO")),"")</f>
        <v/>
      </c>
      <c r="AN740" s="29" t="str">
        <f t="shared" si="494"/>
        <v/>
      </c>
      <c r="AO740" s="103" t="str">
        <f>IFERROR(AN740*(C740*(PRINCIPAL!$G$199/100))*0.47*(44/12),"")</f>
        <v/>
      </c>
      <c r="AP740" s="111" t="str">
        <f t="shared" si="495"/>
        <v/>
      </c>
      <c r="AQ740" s="30" t="str">
        <f>IFERROR(IF(AND(PRINCIPAL!$H$200&lt;&gt;"",OR(L740=PRINCIPAL!$I$200,L740=PRINCIPAL!$I$200+PRINCIPAL!$I$200,L740=PRINCIPAL!$I$200+PRINCIPAL!$I$200+PRINCIPAL!$I$200)),0,IF(AND(PRINCIPAL!$H$200&lt;&gt;"",L740=PRINCIPAL!$J$200),VLOOKUP($AR$711,'Banco de Dados'!$B$4:$J$50,8,FALSE)*PRINCIPAL!$H$200*(1-(PRINCIPAL!$K$200/100)),IF(AND(PRINCIPAL!$H$200&lt;&gt;"",L740=PRINCIPAL!$L$200),VLOOKUP($AR$711,'Banco de Dados'!$B$4:$J$50,8,FALSE)*PRINCIPAL!$H$200*(1-(PRINCIPAL!$M$200/100)),IF(AND(PRINCIPAL!$H$200&lt;&gt;"",L740=PRINCIPAL!$N$200),VLOOKUP($AR$711,'Banco de Dados'!$B$4:$J$50,8,FALSE)*PRINCIPAL!$H$200*(1-(PRINCIPAL!$O$200/100)),IF(PRINCIPAL!$H$200&lt;&gt;"",VLOOKUP($AR$711,'Banco de Dados'!$B$4:$J$50,8,FALSE)*PRINCIPAL!$H$200,IF(OR(L740=PRINCIPAL!$I$200,L740=PRINCIPAL!$I$200+PRINCIPAL!$I$200,L740=PRINCIPAL!$I$200+PRINCIPAL!$I$200+PRINCIPAL!$I$200),0,IF(L740=PRINCIPAL!$J$200,VLOOKUP($AR$711,'Banco de Dados'!$B$4:$J$50,6,FALSE)*(1-(PRINCIPAL!$K$200/100)),IF(L740=PRINCIPAL!$L$200,VLOOKUP($AR$711,'Banco de Dados'!$B$4:$J$50,6,FALSE)*(1-(PRINCIPAL!$M$200/100)),IF(L740=PRINCIPAL!$N$200,VLOOKUP($AR$711,'Banco de Dados'!$B$4:$J$50,6,FALSE)*(1-(PRINCIPAL!$O$200/100)),VLOOKUP($AR$711,'Banco de Dados'!$B$4:$J$50,6,FALSE)))))))))),"")</f>
        <v/>
      </c>
      <c r="AR740" s="29" t="str">
        <f>IFERROR(AQ740*(IFERROR(VLOOKUP($AR$711,'Banco de Dados'!$B$4:$J$50,4,FALSE),"ERRO")),"")</f>
        <v/>
      </c>
      <c r="AS740" s="29" t="str">
        <f t="shared" si="496"/>
        <v/>
      </c>
      <c r="AT740" s="103" t="str">
        <f>IFERROR(AS740*(C740*(PRINCIPAL!$G$200/100))*0.47*(44/12),"")</f>
        <v/>
      </c>
      <c r="AU740" s="111" t="str">
        <f t="shared" si="497"/>
        <v/>
      </c>
      <c r="AV740" s="30" t="str">
        <f>IFERROR(IF(AND(PRINCIPAL!$H$201&lt;&gt;"",OR(L740=PRINCIPAL!$I$201,L740=PRINCIPAL!$I$201+PRINCIPAL!$I$201,L740=PRINCIPAL!$I$201+PRINCIPAL!$I$201+PRINCIPAL!$I$201)),0,IF(AND(PRINCIPAL!$H$201&lt;&gt;"",L740=PRINCIPAL!$J$201),VLOOKUP($AW$711,'Banco de Dados'!$B$4:$J$50,8,FALSE)*PRINCIPAL!$H$201*(1-(PRINCIPAL!$K$201/100)),IF(AND(PRINCIPAL!$H$201&lt;&gt;"",L740=PRINCIPAL!$L$201),VLOOKUP($AW$711,'Banco de Dados'!$B$4:$J$50,8,FALSE)*PRINCIPAL!$H$201*(1-(PRINCIPAL!$M$201/100)),IF(AND(PRINCIPAL!$H$201&lt;&gt;"",L740=PRINCIPAL!$N$201),VLOOKUP($AW$711,'Banco de Dados'!$B$4:$J$50,8,FALSE)*PRINCIPAL!$H$201*(1-(PRINCIPAL!$O$201/100)),IF(PRINCIPAL!$H$201&lt;&gt;"",VLOOKUP($AW$711,'Banco de Dados'!$B$4:$J$50,8,FALSE)*PRINCIPAL!$H$201,IF(OR(L740=PRINCIPAL!$I$201,L740=PRINCIPAL!$I$201+PRINCIPAL!$I$201,L740=PRINCIPAL!$I$201+PRINCIPAL!$I$201+PRINCIPAL!$I$201),0,IF(L740=PRINCIPAL!$J$201,VLOOKUP($AW$711,'Banco de Dados'!$B$4:$J$50,6,FALSE)*(1-(PRINCIPAL!$K$201/100)),IF(L740=PRINCIPAL!$L$201,VLOOKUP($AW$711,'Banco de Dados'!$B$4:$J$50,6,FALSE)*(1-(PRINCIPAL!$M$201/100)),IF(L740=PRINCIPAL!$N$201,VLOOKUP($AW$711,'Banco de Dados'!$B$4:$J$50,6,FALSE)*(1-(PRINCIPAL!$O$201/100)),VLOOKUP($AW$711,'Banco de Dados'!$B$4:$J$50,6,FALSE)))))))))),"")</f>
        <v/>
      </c>
      <c r="AW740" s="29" t="str">
        <f>IFERROR(AV740*(IFERROR(VLOOKUP($AW$711,'Banco de Dados'!$B$4:$J$50,4,FALSE),"ERRO")),"")</f>
        <v/>
      </c>
      <c r="AX740" s="29" t="str">
        <f t="shared" si="498"/>
        <v/>
      </c>
      <c r="AY740" s="103" t="str">
        <f>IFERROR(AX740*(C740*(PRINCIPAL!$G$201/100))*0.47*(44/12),"")</f>
        <v/>
      </c>
      <c r="AZ740" s="111" t="str">
        <f t="shared" si="503"/>
        <v/>
      </c>
      <c r="BA740" s="30" t="str">
        <f>IFERROR(IF(AND(PRINCIPAL!$H$192&lt;&gt;"",OR(L740=PRINCIPAL!$I$192,L740=PRINCIPAL!$I$192+PRINCIPAL!$I$192,L740=PRINCIPAL!$I$192+PRINCIPAL!$I$192+PRINCIPAL!$I$192)),0,IF(AND(PRINCIPAL!$H$192&lt;&gt;"",L740=PRINCIPAL!$J$192),VLOOKUP($BB$711,'Banco de Dados'!$B$4:$J$50,8,FALSE)*PRINCIPAL!$H$192*(1-(PRINCIPAL!$K$192/100)),IF(AND(PRINCIPAL!$H$192&lt;&gt;"",L740=PRINCIPAL!$L$192),VLOOKUP($BB$711,'Banco de Dados'!$B$4:$J$50,8,FALSE)*PRINCIPAL!$H$192*(1-(PRINCIPAL!$M$192/100)),IF(AND(PRINCIPAL!$H$192&lt;&gt;"",L740=PRINCIPAL!$N$192),VLOOKUP($BB$711,'Banco de Dados'!$B$4:$J$50,8,FALSE)*PRINCIPAL!$H$192*(1-(PRINCIPAL!$O$192/100)),IF(PRINCIPAL!$H$192&lt;&gt;"",VLOOKUP($BB$711,'Banco de Dados'!$B$4:$J$50,8,FALSE)*PRINCIPAL!$H$192,IF(OR(L740=PRINCIPAL!$I$192,L740=PRINCIPAL!$I$192+PRINCIPAL!$I$192,L740=PRINCIPAL!$I$192+PRINCIPAL!$I$192+PRINCIPAL!$I$192),0,IF(L740=PRINCIPAL!$J$192,VLOOKUP($BB$711,'Banco de Dados'!$B$4:$J$50,6,FALSE)*(1-(PRINCIPAL!$K$192/100)),IF(L740=PRINCIPAL!$L$192,VLOOKUP($BB$711,'Banco de Dados'!$B$4:$J$50,6,FALSE)*(1-(PRINCIPAL!$M$192/100)),IF(L740=PRINCIPAL!$N$192,VLOOKUP($BB$711,'Banco de Dados'!$B$4:$J$50,6,FALSE)*(1-(PRINCIPAL!$O$192/100)),VLOOKUP($BB$711,'Banco de Dados'!$B$4:$J$50,6,FALSE)))))))))),"")</f>
        <v/>
      </c>
      <c r="BB740" s="29" t="str">
        <f>IFERROR(BA740*(IFERROR(VLOOKUP($BB$711,'Banco de Dados'!$B$4:$J$50,4,FALSE),"ERRO")),"")</f>
        <v/>
      </c>
      <c r="BC740" s="29" t="str">
        <f t="shared" si="504"/>
        <v/>
      </c>
      <c r="BD740" s="103" t="str">
        <f>IFERROR(BC740*(C740*(PRINCIPAL!$G$192/100))*0.47*(44/12),"")</f>
        <v/>
      </c>
      <c r="BE740" s="111" t="str">
        <f t="shared" si="483"/>
        <v/>
      </c>
      <c r="BF740" s="30" t="str">
        <f>IFERROR(IF(AND(PRINCIPAL!$H$203&lt;&gt;"",OR(L740=PRINCIPAL!$I$203,L740=PRINCIPAL!$I$203+PRINCIPAL!$I$203,L740=PRINCIPAL!$I$203+PRINCIPAL!$I$203+PRINCIPAL!$I$203)),0,IF(AND(PRINCIPAL!$H$203&lt;&gt;"",L740=PRINCIPAL!$J$203),VLOOKUP($BG$711,'Banco de Dados'!$B$4:$J$50,8,FALSE)*PRINCIPAL!$H$203*(1-(PRINCIPAL!$K$203/100)),IF(AND(PRINCIPAL!$H$203&lt;&gt;"",L740=PRINCIPAL!$L$203),VLOOKUP($BG$711,'Banco de Dados'!$B$4:$J$50,8,FALSE)*PRINCIPAL!$H$203*(1-(PRINCIPAL!$M$203/100)),IF(AND(PRINCIPAL!$H$203&lt;&gt;"",L740=PRINCIPAL!$N$203),VLOOKUP($BG$711,'Banco de Dados'!$B$4:$J$50,8,FALSE)*PRINCIPAL!$H$203*(1-(PRINCIPAL!$O$203/100)),IF(PRINCIPAL!$H$203&lt;&gt;"",VLOOKUP($BG$711,'Banco de Dados'!$B$4:$J$50,8,FALSE)*PRINCIPAL!$H$203,IF(OR(L740=PRINCIPAL!$I$203,L740=PRINCIPAL!$I$203+PRINCIPAL!$I$203,L740=PRINCIPAL!$I$203+PRINCIPAL!$I$203+PRINCIPAL!$I$203),0,IF(L740=PRINCIPAL!$J$203,VLOOKUP($BG$711,'Banco de Dados'!$B$4:$J$50,6,FALSE)*(1-(PRINCIPAL!$K$203/100)),IF(L740=PRINCIPAL!$L$203,VLOOKUP($BG$711,'Banco de Dados'!$B$4:$J$50,6,FALSE)*(1-(PRINCIPAL!$M$203/100)),IF(L740=PRINCIPAL!$N$203,VLOOKUP($BG$711,'Banco de Dados'!$B$4:$J$50,6,FALSE)*(1-(PRINCIPAL!$O$203/100)),VLOOKUP($BG$711,'Banco de Dados'!$B$4:$J$50,6,FALSE)))))))))),"")</f>
        <v/>
      </c>
      <c r="BG740" s="29" t="str">
        <f>IFERROR(BF740*(IFERROR(VLOOKUP($BG$711,'Banco de Dados'!$B$4:$J$50,4,FALSE),"ERRO")),"")</f>
        <v/>
      </c>
      <c r="BH740" s="29" t="str">
        <f t="shared" si="499"/>
        <v/>
      </c>
      <c r="BI740" s="103" t="str">
        <f>IFERROR(BH740*(C740*(PRINCIPAL!$G$203/100))*0.47*(44/12),"")</f>
        <v/>
      </c>
      <c r="BJ740" s="102" t="str">
        <f t="shared" si="484"/>
        <v/>
      </c>
    </row>
    <row r="741" spans="2:62" ht="12.75" customHeight="1" x14ac:dyDescent="0.3">
      <c r="B741" s="326">
        <f t="shared" si="485"/>
        <v>2048</v>
      </c>
      <c r="C741" s="340"/>
      <c r="D741" s="1"/>
      <c r="E741" s="116">
        <v>28</v>
      </c>
      <c r="F741" s="24" t="str">
        <f>IFERROR(VLOOKUP($G$711,'Banco de Dados'!$B$4:$J$50,6,FALSE),"")</f>
        <v/>
      </c>
      <c r="G741" s="25" t="str">
        <f>IFERROR(F741*(IFERROR(VLOOKUP($G$711,'Banco de Dados'!$B$4:$J$50,4,FALSE),"ERRO")),"")</f>
        <v/>
      </c>
      <c r="H741" s="25" t="str">
        <f t="shared" si="486"/>
        <v/>
      </c>
      <c r="I741" s="103" t="str">
        <f t="shared" si="487"/>
        <v/>
      </c>
      <c r="J741" s="117" t="str">
        <f t="shared" si="488"/>
        <v/>
      </c>
      <c r="K741" s="1"/>
      <c r="L741" s="91">
        <v>28</v>
      </c>
      <c r="M741" s="24" t="str">
        <f>IFERROR(IF(AND(PRINCIPAL!$H$194&lt;&gt;"",OR(L741=PRINCIPAL!$I$194,L741=PRINCIPAL!$I$194+PRINCIPAL!$I$194,L741=PRINCIPAL!$I$194+PRINCIPAL!$I$194+PRINCIPAL!$I$194)),0,IF(AND(PRINCIPAL!$H$194&lt;&gt;"",L741=PRINCIPAL!$J$194),VLOOKUP($N$711,'Banco de Dados'!$B$4:$J$50,8,FALSE)*PRINCIPAL!$H$194*(1-(PRINCIPAL!$K$194/100)),IF(AND(PRINCIPAL!$H$194&lt;&gt;"",L741=PRINCIPAL!$L$194),VLOOKUP($N$711,'Banco de Dados'!$B$4:$J$50,8,FALSE)*PRINCIPAL!$H$194*(1-(PRINCIPAL!$M$194/100)),IF(AND(PRINCIPAL!$H$194&lt;&gt;"",L741=PRINCIPAL!$N$194),VLOOKUP($N$711,'Banco de Dados'!$B$4:$J$50,8,FALSE)*PRINCIPAL!$H$194*(1-(PRINCIPAL!$O$194/100)),IF(PRINCIPAL!$H$194&lt;&gt;"",VLOOKUP($N$711,'Banco de Dados'!$B$4:$J$50,8,FALSE)*PRINCIPAL!$H$194,IF(OR(L741=PRINCIPAL!$I$194,L741=PRINCIPAL!$I$194+PRINCIPAL!$I$194,L741=PRINCIPAL!$I$194+PRINCIPAL!$I$194+PRINCIPAL!$I$194),0,IF(L741=PRINCIPAL!$J$194,VLOOKUP($N$711,'Banco de Dados'!$B$4:$J$50,6,FALSE)*(1-(PRINCIPAL!$K$194/100)),IF(L741=PRINCIPAL!$L$194,VLOOKUP($N$711,'Banco de Dados'!$B$4:$J$50,6,FALSE)*(1-(PRINCIPAL!$M$194/100)),IF(L741=PRINCIPAL!$N$194,VLOOKUP($N$711,'Banco de Dados'!$B$4:$J$50,6,FALSE)*(1-(PRINCIPAL!$O$194/100)),VLOOKUP($N$711,'Banco de Dados'!$B$4:$J$50,6,FALSE)))))))))),"")</f>
        <v/>
      </c>
      <c r="N741" s="25" t="str">
        <f>IFERROR(M741*(IFERROR(VLOOKUP($N$711,'Banco de Dados'!$B$4:$J$50,4,FALSE),"ERRO")),"")</f>
        <v/>
      </c>
      <c r="O741" s="25" t="str">
        <f t="shared" si="507"/>
        <v/>
      </c>
      <c r="P741" s="103" t="str">
        <f>IFERROR(O741*(C741*(PRINCIPAL!$G$194/100))*0.47*(44/12),"")</f>
        <v/>
      </c>
      <c r="Q741" s="107" t="str">
        <f t="shared" si="509"/>
        <v/>
      </c>
      <c r="R741" s="29" t="str">
        <f>IFERROR(IF(AND(PRINCIPAL!$H$195&lt;&gt;"",OR(L741=PRINCIPAL!$I$195,L741=PRINCIPAL!$I$195+PRINCIPAL!$I$195,L741=PRINCIPAL!$I$195+PRINCIPAL!$I$195+PRINCIPAL!$I$195)),0,IF(AND(PRINCIPAL!$H$195&lt;&gt;"",L741=PRINCIPAL!$J$195),VLOOKUP($S$711,'Banco de Dados'!$B$4:$J$50,8,FALSE)*PRINCIPAL!$H$195*(1-(PRINCIPAL!$K$195/100)),IF(AND(PRINCIPAL!$H$195&lt;&gt;"",L741=PRINCIPAL!$L$195),VLOOKUP($S$711,'Banco de Dados'!$B$4:$J$50,8,FALSE)*PRINCIPAL!$H$195*(1-(PRINCIPAL!$M$195/100)),IF(AND(PRINCIPAL!$H$195&lt;&gt;"",L741=PRINCIPAL!$N$195),VLOOKUP($S$711,'Banco de Dados'!$B$4:$J$50,8,FALSE)*PRINCIPAL!$H$195*(1-(PRINCIPAL!$O$195/100)),IF(PRINCIPAL!$H$195&lt;&gt;"",VLOOKUP($S$711,'Banco de Dados'!$B$4:$J$50,8,FALSE)*PRINCIPAL!$H$195,IF(OR(L741=PRINCIPAL!$I$195,L741=PRINCIPAL!$I$195+PRINCIPAL!$I$195,L741=PRINCIPAL!$I$195+PRINCIPAL!$I$195+PRINCIPAL!$I$195),0,IF(L741=PRINCIPAL!$J$195,VLOOKUP($S$711,'Banco de Dados'!$B$4:$J$50,6,FALSE)*(1-(PRINCIPAL!$K$195/100)),IF(L741=PRINCIPAL!$L$195,VLOOKUP($S$711,'Banco de Dados'!$B$4:$J$50,6,FALSE)*(1-(PRINCIPAL!$M$195/100)),IF(L741=PRINCIPAL!$N$195,VLOOKUP($S$711,'Banco de Dados'!$B$4:$J$50,6,FALSE)*(1-(PRINCIPAL!$O$195/100)),VLOOKUP($S$711,'Banco de Dados'!$B$4:$J$50,6,FALSE)))))))))),"")</f>
        <v/>
      </c>
      <c r="S741" s="29" t="str">
        <f>IFERROR(R741*(IFERROR(VLOOKUP($S$711,'Banco de Dados'!$B$4:$J$50,4,FALSE),"ERRO")),"")</f>
        <v/>
      </c>
      <c r="T741" s="29" t="str">
        <f t="shared" si="506"/>
        <v/>
      </c>
      <c r="U741" s="103" t="str">
        <f>IFERROR(T741*(C741*(PRINCIPAL!$G$195/100))*0.47*(44/12),"")</f>
        <v/>
      </c>
      <c r="V741" s="103" t="str">
        <f t="shared" si="482"/>
        <v/>
      </c>
      <c r="W741" s="30" t="str">
        <f>IFERROR(IF(AND(PRINCIPAL!$H$196&lt;&gt;"",OR(L741=PRINCIPAL!$I$196,L741=PRINCIPAL!$I$196+PRINCIPAL!$I$196,L741=PRINCIPAL!$I$196+PRINCIPAL!$I$196+PRINCIPAL!$I$196)),0,IF(AND(PRINCIPAL!$H$196&lt;&gt;"",L741=PRINCIPAL!$J$196),VLOOKUP($X$711,'Banco de Dados'!$B$4:$J$50,8,FALSE)*PRINCIPAL!$H$196*(1-(PRINCIPAL!$K$196/100)),IF(AND(PRINCIPAL!$H$196&lt;&gt;"",L741=PRINCIPAL!$L$196),VLOOKUP($X$711,'Banco de Dados'!$B$4:$J$50,8,FALSE)*PRINCIPAL!$H$196*(1-(PRINCIPAL!$M$196/100)),IF(AND(PRINCIPAL!$H$196&lt;&gt;"",L741=PRINCIPAL!$N$196),VLOOKUP($X$711,'Banco de Dados'!$B$4:$J$50,8,FALSE)*PRINCIPAL!$H$196*(1-(PRINCIPAL!$O$196/100)),IF(PRINCIPAL!$H$196&lt;&gt;"",VLOOKUP($X$711,'Banco de Dados'!$B$4:$J$50,8,FALSE)*PRINCIPAL!$H$196,IF(OR(L741=PRINCIPAL!$I$196,L741=PRINCIPAL!$I$196+PRINCIPAL!$I$196,L741=PRINCIPAL!$I$196+PRINCIPAL!$I$196+PRINCIPAL!$I$196),0,IF(L741=PRINCIPAL!$J$196,VLOOKUP($X$711,'Banco de Dados'!$B$4:$J$50,6,FALSE)*(1-(PRINCIPAL!$K$196/100)),IF(L741=PRINCIPAL!$L$196,VLOOKUP($X$711,'Banco de Dados'!$B$4:$J$50,6,FALSE)*(1-(PRINCIPAL!$M$196/100)),IF(L741=PRINCIPAL!$N$196,VLOOKUP($X$711,'Banco de Dados'!$B$4:$J$50,6,FALSE)*(1-(PRINCIPAL!$O$196/100)),VLOOKUP($X$711,'Banco de Dados'!$B$4:$J$50,6,FALSE)))))))))),"")</f>
        <v/>
      </c>
      <c r="X741" s="29" t="str">
        <f>IFERROR(W741*(IFERROR(VLOOKUP($X$711,'Banco de Dados'!$B$4:$J$50,4,FALSE),"ERRO")),"")</f>
        <v/>
      </c>
      <c r="Y741" s="29" t="str">
        <f t="shared" si="500"/>
        <v/>
      </c>
      <c r="Z741" s="103" t="str">
        <f>IFERROR(Y741*(C741*(PRINCIPAL!$G$196/100))*0.47*(44/12),"")</f>
        <v/>
      </c>
      <c r="AA741" s="111" t="str">
        <f t="shared" si="501"/>
        <v/>
      </c>
      <c r="AB741" s="30" t="str">
        <f>IFERROR(IF(AND(PRINCIPAL!$H$197&lt;&gt;"",OR(L741=PRINCIPAL!$I$197,L741=PRINCIPAL!$I$197+PRINCIPAL!$I$197,L741=PRINCIPAL!$I$197+PRINCIPAL!$I$197+PRINCIPAL!$I$197)),0,IF(AND(PRINCIPAL!$H$197&lt;&gt;"",L741=PRINCIPAL!$J$197),VLOOKUP($AC$711,'Banco de Dados'!$B$4:$J$50,8,FALSE)*PRINCIPAL!$H$197*(1-(PRINCIPAL!$K$197/100)),IF(AND(PRINCIPAL!$H$197&lt;&gt;"",L741=PRINCIPAL!$L$197),VLOOKUP($AC$711,'Banco de Dados'!$B$4:$J$50,8,FALSE)*PRINCIPAL!$H$197*(1-(PRINCIPAL!$M$197/100)),IF(AND(PRINCIPAL!$H$197&lt;&gt;"",L741=PRINCIPAL!$N$197),VLOOKUP($AC$711,'Banco de Dados'!$B$4:$J$50,8,FALSE)*PRINCIPAL!$H$197*(1-(PRINCIPAL!$O$197/100)),IF(PRINCIPAL!$H$197&lt;&gt;"",VLOOKUP($AC$711,'Banco de Dados'!$B$4:$J$50,8,FALSE)*PRINCIPAL!$H$197,IF(OR(L741=PRINCIPAL!$I$197,L741=PRINCIPAL!$I$197+PRINCIPAL!$I$197,L741=PRINCIPAL!$I$197+PRINCIPAL!$I$197+PRINCIPAL!$I$197),0,IF(L741=PRINCIPAL!$J$197,VLOOKUP($AC$711,'Banco de Dados'!$B$4:$J$50,6,FALSE)*(1-(PRINCIPAL!$K$197/100)),IF(L741=PRINCIPAL!$L$197,VLOOKUP($AC$711,'Banco de Dados'!$B$4:$J$50,6,FALSE)*(1-(PRINCIPAL!$M$197/100)),IF(L741=PRINCIPAL!$N$197,VLOOKUP($AC$711,'Banco de Dados'!$B$4:$J$50,6,FALSE)*(1-(PRINCIPAL!$O$197/100)),VLOOKUP($AC$711,'Banco de Dados'!$B$4:$J$50,6,FALSE)))))))))),"")</f>
        <v/>
      </c>
      <c r="AC741" s="29" t="str">
        <f>IFERROR(AB741*(IFERROR(VLOOKUP($AC$711,'Banco de Dados'!$B$4:$J$50,4,FALSE),"ERRO")),"")</f>
        <v/>
      </c>
      <c r="AD741" s="29" t="str">
        <f t="shared" si="491"/>
        <v/>
      </c>
      <c r="AE741" s="103" t="str">
        <f>IFERROR(AD741*(C741*(PRINCIPAL!$G$197/100))*0.47*(44/12),"")</f>
        <v/>
      </c>
      <c r="AF741" s="111" t="str">
        <f t="shared" si="492"/>
        <v/>
      </c>
      <c r="AG741" s="30" t="str">
        <f>IFERROR(IF(AND(PRINCIPAL!$H$198&lt;&gt;"",OR(L741=PRINCIPAL!$I$198,L741=PRINCIPAL!$I$198+PRINCIPAL!$I$198,L741=PRINCIPAL!$I$198+PRINCIPAL!$I$198+PRINCIPAL!$I$198)),0,IF(AND(PRINCIPAL!$H$198&lt;&gt;"",L741=PRINCIPAL!$J$198),VLOOKUP($AH$711,'Banco de Dados'!$B$4:$J$50,8,FALSE)*PRINCIPAL!$H$198*(1-(PRINCIPAL!$K$198/100)),IF(AND(PRINCIPAL!$H$198&lt;&gt;"",L741=PRINCIPAL!$L$198),VLOOKUP($AH$711,'Banco de Dados'!$B$4:$J$50,8,FALSE)*PRINCIPAL!$H$198*(1-(PRINCIPAL!$M$198/100)),IF(AND(PRINCIPAL!$H$198&lt;&gt;"",L741=PRINCIPAL!$N$198),VLOOKUP($AH$711,'Banco de Dados'!$B$4:$J$50,8,FALSE)*PRINCIPAL!$H$198*(1-(PRINCIPAL!$O$198/100)),IF(PRINCIPAL!$H$198&lt;&gt;"",VLOOKUP($AH$711,'Banco de Dados'!$B$4:$J$50,8,FALSE)*PRINCIPAL!$H$198,IF(OR(L741=PRINCIPAL!$I$198,L741=PRINCIPAL!$I$198+PRINCIPAL!$I$198,L741=PRINCIPAL!$I$198+PRINCIPAL!$I$198+PRINCIPAL!$I$198),0,IF(L741=PRINCIPAL!$J$198,VLOOKUP($AH$711,'Banco de Dados'!$B$4:$J$50,6,FALSE)*(1-(PRINCIPAL!$K$198/100)),IF(L741=PRINCIPAL!$L$198,VLOOKUP($AH$711,'Banco de Dados'!$B$4:$J$50,6,FALSE)*(1-(PRINCIPAL!$M$198/100)),IF(L741=PRINCIPAL!$N$198,VLOOKUP($AH$711,'Banco de Dados'!$B$4:$J$50,6,FALSE)*(1-(PRINCIPAL!$O$198/100)),VLOOKUP($AH$711,'Banco de Dados'!$B$4:$J$50,6,FALSE)))))))))),"")</f>
        <v/>
      </c>
      <c r="AH741" s="29" t="str">
        <f>IFERROR(AG741*(IFERROR(VLOOKUP($AH$711,'Banco de Dados'!$B$4:$J$50,4,FALSE),"ERRO")),"")</f>
        <v/>
      </c>
      <c r="AI741" s="29" t="str">
        <f t="shared" si="493"/>
        <v/>
      </c>
      <c r="AJ741" s="103" t="str">
        <f>IFERROR(AI741*(C741*(PRINCIPAL!$G$198/100))*0.47*(44/12),"")</f>
        <v/>
      </c>
      <c r="AK741" s="111" t="str">
        <f t="shared" si="502"/>
        <v/>
      </c>
      <c r="AL741" s="30" t="str">
        <f>IFERROR(IF(AND(PRINCIPAL!$H$199&lt;&gt;"",OR(L741=PRINCIPAL!$I$199,L741=PRINCIPAL!$I$199+PRINCIPAL!$I$199,L741=PRINCIPAL!$I$199+PRINCIPAL!$I$199+PRINCIPAL!$I$199)),0,IF(AND(PRINCIPAL!$H$199&lt;&gt;"",L741=PRINCIPAL!$J$199),VLOOKUP($AM$711,'Banco de Dados'!$B$4:$J$50,8,FALSE)*PRINCIPAL!$H$199*(1-(PRINCIPAL!$K$199/100)),IF(AND(PRINCIPAL!$H$199&lt;&gt;"",L741=PRINCIPAL!$L$199),VLOOKUP($AM$711,'Banco de Dados'!$B$4:$J$50,8,FALSE)*PRINCIPAL!$H$199*(1-(PRINCIPAL!$M$199/100)),IF(AND(PRINCIPAL!$H$199&lt;&gt;"",L741=PRINCIPAL!$N$199),VLOOKUP($AM$711,'Banco de Dados'!$B$4:$J$50,8,FALSE)*PRINCIPAL!$H$199*(1-(PRINCIPAL!$O$199/100)),IF(PRINCIPAL!$H$199&lt;&gt;"",VLOOKUP($AM$711,'Banco de Dados'!$B$4:$J$50,8,FALSE)*PRINCIPAL!$H$199,IF(OR(L741=PRINCIPAL!$I$199,L741=PRINCIPAL!$I$199+PRINCIPAL!$I$199,L741=PRINCIPAL!$I$199+PRINCIPAL!$I$199+PRINCIPAL!$I$199),0,IF(L741=PRINCIPAL!$J$199,VLOOKUP($AM$711,'Banco de Dados'!$B$4:$J$50,6,FALSE)*(1-(PRINCIPAL!$K$199/100)),IF(L741=PRINCIPAL!$L$199,VLOOKUP($AM$711,'Banco de Dados'!$B$4:$J$50,6,FALSE)*(1-(PRINCIPAL!$M$199/100)),IF(L741=PRINCIPAL!$N$199,VLOOKUP($AM$711,'Banco de Dados'!$B$4:$J$50,6,FALSE)*(1-(PRINCIPAL!$O$199/100)),VLOOKUP($AM$711,'Banco de Dados'!$B$4:$J$50,6,FALSE)))))))))),"")</f>
        <v/>
      </c>
      <c r="AM741" s="29" t="str">
        <f>IFERROR(AL741*(IFERROR(VLOOKUP($AM$711,'Banco de Dados'!$B$4:$J$50,4,FALSE),"ERRO")),"")</f>
        <v/>
      </c>
      <c r="AN741" s="29" t="str">
        <f t="shared" si="494"/>
        <v/>
      </c>
      <c r="AO741" s="103" t="str">
        <f>IFERROR(AN741*(C741*(PRINCIPAL!$G$199/100))*0.47*(44/12),"")</f>
        <v/>
      </c>
      <c r="AP741" s="111" t="str">
        <f t="shared" si="495"/>
        <v/>
      </c>
      <c r="AQ741" s="30" t="str">
        <f>IFERROR(IF(AND(PRINCIPAL!$H$200&lt;&gt;"",OR(L741=PRINCIPAL!$I$200,L741=PRINCIPAL!$I$200+PRINCIPAL!$I$200,L741=PRINCIPAL!$I$200+PRINCIPAL!$I$200+PRINCIPAL!$I$200)),0,IF(AND(PRINCIPAL!$H$200&lt;&gt;"",L741=PRINCIPAL!$J$200),VLOOKUP($AR$711,'Banco de Dados'!$B$4:$J$50,8,FALSE)*PRINCIPAL!$H$200*(1-(PRINCIPAL!$K$200/100)),IF(AND(PRINCIPAL!$H$200&lt;&gt;"",L741=PRINCIPAL!$L$200),VLOOKUP($AR$711,'Banco de Dados'!$B$4:$J$50,8,FALSE)*PRINCIPAL!$H$200*(1-(PRINCIPAL!$M$200/100)),IF(AND(PRINCIPAL!$H$200&lt;&gt;"",L741=PRINCIPAL!$N$200),VLOOKUP($AR$711,'Banco de Dados'!$B$4:$J$50,8,FALSE)*PRINCIPAL!$H$200*(1-(PRINCIPAL!$O$200/100)),IF(PRINCIPAL!$H$200&lt;&gt;"",VLOOKUP($AR$711,'Banco de Dados'!$B$4:$J$50,8,FALSE)*PRINCIPAL!$H$200,IF(OR(L741=PRINCIPAL!$I$200,L741=PRINCIPAL!$I$200+PRINCIPAL!$I$200,L741=PRINCIPAL!$I$200+PRINCIPAL!$I$200+PRINCIPAL!$I$200),0,IF(L741=PRINCIPAL!$J$200,VLOOKUP($AR$711,'Banco de Dados'!$B$4:$J$50,6,FALSE)*(1-(PRINCIPAL!$K$200/100)),IF(L741=PRINCIPAL!$L$200,VLOOKUP($AR$711,'Banco de Dados'!$B$4:$J$50,6,FALSE)*(1-(PRINCIPAL!$M$200/100)),IF(L741=PRINCIPAL!$N$200,VLOOKUP($AR$711,'Banco de Dados'!$B$4:$J$50,6,FALSE)*(1-(PRINCIPAL!$O$200/100)),VLOOKUP($AR$711,'Banco de Dados'!$B$4:$J$50,6,FALSE)))))))))),"")</f>
        <v/>
      </c>
      <c r="AR741" s="29" t="str">
        <f>IFERROR(AQ741*(IFERROR(VLOOKUP($AR$711,'Banco de Dados'!$B$4:$J$50,4,FALSE),"ERRO")),"")</f>
        <v/>
      </c>
      <c r="AS741" s="29" t="str">
        <f t="shared" si="496"/>
        <v/>
      </c>
      <c r="AT741" s="103" t="str">
        <f>IFERROR(AS741*(C741*(PRINCIPAL!$G$200/100))*0.47*(44/12),"")</f>
        <v/>
      </c>
      <c r="AU741" s="111" t="str">
        <f t="shared" si="497"/>
        <v/>
      </c>
      <c r="AV741" s="30" t="str">
        <f>IFERROR(IF(AND(PRINCIPAL!$H$201&lt;&gt;"",OR(L741=PRINCIPAL!$I$201,L741=PRINCIPAL!$I$201+PRINCIPAL!$I$201,L741=PRINCIPAL!$I$201+PRINCIPAL!$I$201+PRINCIPAL!$I$201)),0,IF(AND(PRINCIPAL!$H$201&lt;&gt;"",L741=PRINCIPAL!$J$201),VLOOKUP($AW$711,'Banco de Dados'!$B$4:$J$50,8,FALSE)*PRINCIPAL!$H$201*(1-(PRINCIPAL!$K$201/100)),IF(AND(PRINCIPAL!$H$201&lt;&gt;"",L741=PRINCIPAL!$L$201),VLOOKUP($AW$711,'Banco de Dados'!$B$4:$J$50,8,FALSE)*PRINCIPAL!$H$201*(1-(PRINCIPAL!$M$201/100)),IF(AND(PRINCIPAL!$H$201&lt;&gt;"",L741=PRINCIPAL!$N$201),VLOOKUP($AW$711,'Banco de Dados'!$B$4:$J$50,8,FALSE)*PRINCIPAL!$H$201*(1-(PRINCIPAL!$O$201/100)),IF(PRINCIPAL!$H$201&lt;&gt;"",VLOOKUP($AW$711,'Banco de Dados'!$B$4:$J$50,8,FALSE)*PRINCIPAL!$H$201,IF(OR(L741=PRINCIPAL!$I$201,L741=PRINCIPAL!$I$201+PRINCIPAL!$I$201,L741=PRINCIPAL!$I$201+PRINCIPAL!$I$201+PRINCIPAL!$I$201),0,IF(L741=PRINCIPAL!$J$201,VLOOKUP($AW$711,'Banco de Dados'!$B$4:$J$50,6,FALSE)*(1-(PRINCIPAL!$K$201/100)),IF(L741=PRINCIPAL!$L$201,VLOOKUP($AW$711,'Banco de Dados'!$B$4:$J$50,6,FALSE)*(1-(PRINCIPAL!$M$201/100)),IF(L741=PRINCIPAL!$N$201,VLOOKUP($AW$711,'Banco de Dados'!$B$4:$J$50,6,FALSE)*(1-(PRINCIPAL!$O$201/100)),VLOOKUP($AW$711,'Banco de Dados'!$B$4:$J$50,6,FALSE)))))))))),"")</f>
        <v/>
      </c>
      <c r="AW741" s="29" t="str">
        <f>IFERROR(AV741*(IFERROR(VLOOKUP($AW$711,'Banco de Dados'!$B$4:$J$50,4,FALSE),"ERRO")),"")</f>
        <v/>
      </c>
      <c r="AX741" s="29" t="str">
        <f t="shared" si="498"/>
        <v/>
      </c>
      <c r="AY741" s="103" t="str">
        <f>IFERROR(AX741*(C741*(PRINCIPAL!$G$201/100))*0.47*(44/12),"")</f>
        <v/>
      </c>
      <c r="AZ741" s="111" t="str">
        <f t="shared" si="503"/>
        <v/>
      </c>
      <c r="BA741" s="30" t="str">
        <f>IFERROR(IF(AND(PRINCIPAL!$H$192&lt;&gt;"",OR(L741=PRINCIPAL!$I$192,L741=PRINCIPAL!$I$192+PRINCIPAL!$I$192,L741=PRINCIPAL!$I$192+PRINCIPAL!$I$192+PRINCIPAL!$I$192)),0,IF(AND(PRINCIPAL!$H$192&lt;&gt;"",L741=PRINCIPAL!$J$192),VLOOKUP($BB$711,'Banco de Dados'!$B$4:$J$50,8,FALSE)*PRINCIPAL!$H$192*(1-(PRINCIPAL!$K$192/100)),IF(AND(PRINCIPAL!$H$192&lt;&gt;"",L741=PRINCIPAL!$L$192),VLOOKUP($BB$711,'Banco de Dados'!$B$4:$J$50,8,FALSE)*PRINCIPAL!$H$192*(1-(PRINCIPAL!$M$192/100)),IF(AND(PRINCIPAL!$H$192&lt;&gt;"",L741=PRINCIPAL!$N$192),VLOOKUP($BB$711,'Banco de Dados'!$B$4:$J$50,8,FALSE)*PRINCIPAL!$H$192*(1-(PRINCIPAL!$O$192/100)),IF(PRINCIPAL!$H$192&lt;&gt;"",VLOOKUP($BB$711,'Banco de Dados'!$B$4:$J$50,8,FALSE)*PRINCIPAL!$H$192,IF(OR(L741=PRINCIPAL!$I$192,L741=PRINCIPAL!$I$192+PRINCIPAL!$I$192,L741=PRINCIPAL!$I$192+PRINCIPAL!$I$192+PRINCIPAL!$I$192),0,IF(L741=PRINCIPAL!$J$192,VLOOKUP($BB$711,'Banco de Dados'!$B$4:$J$50,6,FALSE)*(1-(PRINCIPAL!$K$192/100)),IF(L741=PRINCIPAL!$L$192,VLOOKUP($BB$711,'Banco de Dados'!$B$4:$J$50,6,FALSE)*(1-(PRINCIPAL!$M$192/100)),IF(L741=PRINCIPAL!$N$192,VLOOKUP($BB$711,'Banco de Dados'!$B$4:$J$50,6,FALSE)*(1-(PRINCIPAL!$O$192/100)),VLOOKUP($BB$711,'Banco de Dados'!$B$4:$J$50,6,FALSE)))))))))),"")</f>
        <v/>
      </c>
      <c r="BB741" s="29" t="str">
        <f>IFERROR(BA741*(IFERROR(VLOOKUP($BB$711,'Banco de Dados'!$B$4:$J$50,4,FALSE),"ERRO")),"")</f>
        <v/>
      </c>
      <c r="BC741" s="29" t="str">
        <f t="shared" si="504"/>
        <v/>
      </c>
      <c r="BD741" s="103" t="str">
        <f>IFERROR(BC741*(C741*(PRINCIPAL!$G$192/100))*0.47*(44/12),"")</f>
        <v/>
      </c>
      <c r="BE741" s="111" t="str">
        <f t="shared" si="483"/>
        <v/>
      </c>
      <c r="BF741" s="30" t="str">
        <f>IFERROR(IF(AND(PRINCIPAL!$H$203&lt;&gt;"",OR(L741=PRINCIPAL!$I$203,L741=PRINCIPAL!$I$203+PRINCIPAL!$I$203,L741=PRINCIPAL!$I$203+PRINCIPAL!$I$203+PRINCIPAL!$I$203)),0,IF(AND(PRINCIPAL!$H$203&lt;&gt;"",L741=PRINCIPAL!$J$203),VLOOKUP($BG$711,'Banco de Dados'!$B$4:$J$50,8,FALSE)*PRINCIPAL!$H$203*(1-(PRINCIPAL!$K$203/100)),IF(AND(PRINCIPAL!$H$203&lt;&gt;"",L741=PRINCIPAL!$L$203),VLOOKUP($BG$711,'Banco de Dados'!$B$4:$J$50,8,FALSE)*PRINCIPAL!$H$203*(1-(PRINCIPAL!$M$203/100)),IF(AND(PRINCIPAL!$H$203&lt;&gt;"",L741=PRINCIPAL!$N$203),VLOOKUP($BG$711,'Banco de Dados'!$B$4:$J$50,8,FALSE)*PRINCIPAL!$H$203*(1-(PRINCIPAL!$O$203/100)),IF(PRINCIPAL!$H$203&lt;&gt;"",VLOOKUP($BG$711,'Banco de Dados'!$B$4:$J$50,8,FALSE)*PRINCIPAL!$H$203,IF(OR(L741=PRINCIPAL!$I$203,L741=PRINCIPAL!$I$203+PRINCIPAL!$I$203,L741=PRINCIPAL!$I$203+PRINCIPAL!$I$203+PRINCIPAL!$I$203),0,IF(L741=PRINCIPAL!$J$203,VLOOKUP($BG$711,'Banco de Dados'!$B$4:$J$50,6,FALSE)*(1-(PRINCIPAL!$K$203/100)),IF(L741=PRINCIPAL!$L$203,VLOOKUP($BG$711,'Banco de Dados'!$B$4:$J$50,6,FALSE)*(1-(PRINCIPAL!$M$203/100)),IF(L741=PRINCIPAL!$N$203,VLOOKUP($BG$711,'Banco de Dados'!$B$4:$J$50,6,FALSE)*(1-(PRINCIPAL!$O$203/100)),VLOOKUP($BG$711,'Banco de Dados'!$B$4:$J$50,6,FALSE)))))))))),"")</f>
        <v/>
      </c>
      <c r="BG741" s="29" t="str">
        <f>IFERROR(BF741*(IFERROR(VLOOKUP($BG$711,'Banco de Dados'!$B$4:$J$50,4,FALSE),"ERRO")),"")</f>
        <v/>
      </c>
      <c r="BH741" s="29" t="str">
        <f t="shared" si="499"/>
        <v/>
      </c>
      <c r="BI741" s="103" t="str">
        <f>IFERROR(BH741*(C741*(PRINCIPAL!$G$203/100))*0.47*(44/12),"")</f>
        <v/>
      </c>
      <c r="BJ741" s="102" t="str">
        <f t="shared" si="484"/>
        <v/>
      </c>
    </row>
    <row r="742" spans="2:62" ht="12.75" customHeight="1" x14ac:dyDescent="0.3">
      <c r="B742" s="326">
        <f t="shared" si="485"/>
        <v>2049</v>
      </c>
      <c r="C742" s="340"/>
      <c r="D742" s="1"/>
      <c r="E742" s="116">
        <v>29</v>
      </c>
      <c r="F742" s="24" t="str">
        <f>IFERROR(VLOOKUP($G$711,'Banco de Dados'!$B$4:$J$50,6,FALSE),"")</f>
        <v/>
      </c>
      <c r="G742" s="25" t="str">
        <f>IFERROR(F742*(IFERROR(VLOOKUP($G$711,'Banco de Dados'!$B$4:$J$50,4,FALSE),"ERRO")),"")</f>
        <v/>
      </c>
      <c r="H742" s="25" t="str">
        <f t="shared" si="486"/>
        <v/>
      </c>
      <c r="I742" s="103" t="str">
        <f t="shared" si="487"/>
        <v/>
      </c>
      <c r="J742" s="117" t="str">
        <f t="shared" si="488"/>
        <v/>
      </c>
      <c r="K742" s="1"/>
      <c r="L742" s="91">
        <v>29</v>
      </c>
      <c r="M742" s="24" t="str">
        <f>IFERROR(IF(AND(PRINCIPAL!$H$194&lt;&gt;"",OR(L742=PRINCIPAL!$I$194,L742=PRINCIPAL!$I$194+PRINCIPAL!$I$194,L742=PRINCIPAL!$I$194+PRINCIPAL!$I$194+PRINCIPAL!$I$194)),0,IF(AND(PRINCIPAL!$H$194&lt;&gt;"",L742=PRINCIPAL!$J$194),VLOOKUP($N$711,'Banco de Dados'!$B$4:$J$50,8,FALSE)*PRINCIPAL!$H$194*(1-(PRINCIPAL!$K$194/100)),IF(AND(PRINCIPAL!$H$194&lt;&gt;"",L742=PRINCIPAL!$L$194),VLOOKUP($N$711,'Banco de Dados'!$B$4:$J$50,8,FALSE)*PRINCIPAL!$H$194*(1-(PRINCIPAL!$M$194/100)),IF(AND(PRINCIPAL!$H$194&lt;&gt;"",L742=PRINCIPAL!$N$194),VLOOKUP($N$711,'Banco de Dados'!$B$4:$J$50,8,FALSE)*PRINCIPAL!$H$194*(1-(PRINCIPAL!$O$194/100)),IF(PRINCIPAL!$H$194&lt;&gt;"",VLOOKUP($N$711,'Banco de Dados'!$B$4:$J$50,8,FALSE)*PRINCIPAL!$H$194,IF(OR(L742=PRINCIPAL!$I$194,L742=PRINCIPAL!$I$194+PRINCIPAL!$I$194,L742=PRINCIPAL!$I$194+PRINCIPAL!$I$194+PRINCIPAL!$I$194),0,IF(L742=PRINCIPAL!$J$194,VLOOKUP($N$711,'Banco de Dados'!$B$4:$J$50,6,FALSE)*(1-(PRINCIPAL!$K$194/100)),IF(L742=PRINCIPAL!$L$194,VLOOKUP($N$711,'Banco de Dados'!$B$4:$J$50,6,FALSE)*(1-(PRINCIPAL!$M$194/100)),IF(L742=PRINCIPAL!$N$194,VLOOKUP($N$711,'Banco de Dados'!$B$4:$J$50,6,FALSE)*(1-(PRINCIPAL!$O$194/100)),VLOOKUP($N$711,'Banco de Dados'!$B$4:$J$50,6,FALSE)))))))))),"")</f>
        <v/>
      </c>
      <c r="N742" s="25" t="str">
        <f>IFERROR(M742*(IFERROR(VLOOKUP($N$711,'Banco de Dados'!$B$4:$J$50,4,FALSE),"ERRO")),"")</f>
        <v/>
      </c>
      <c r="O742" s="25" t="str">
        <f t="shared" si="507"/>
        <v/>
      </c>
      <c r="P742" s="103" t="str">
        <f>IFERROR(O742*(C742*(PRINCIPAL!$G$194/100))*0.47*(44/12),"")</f>
        <v/>
      </c>
      <c r="Q742" s="107" t="str">
        <f t="shared" si="509"/>
        <v/>
      </c>
      <c r="R742" s="29" t="str">
        <f>IFERROR(IF(AND(PRINCIPAL!$H$195&lt;&gt;"",OR(L742=PRINCIPAL!$I$195,L742=PRINCIPAL!$I$195+PRINCIPAL!$I$195,L742=PRINCIPAL!$I$195+PRINCIPAL!$I$195+PRINCIPAL!$I$195)),0,IF(AND(PRINCIPAL!$H$195&lt;&gt;"",L742=PRINCIPAL!$J$195),VLOOKUP($S$711,'Banco de Dados'!$B$4:$J$50,8,FALSE)*PRINCIPAL!$H$195*(1-(PRINCIPAL!$K$195/100)),IF(AND(PRINCIPAL!$H$195&lt;&gt;"",L742=PRINCIPAL!$L$195),VLOOKUP($S$711,'Banco de Dados'!$B$4:$J$50,8,FALSE)*PRINCIPAL!$H$195*(1-(PRINCIPAL!$M$195/100)),IF(AND(PRINCIPAL!$H$195&lt;&gt;"",L742=PRINCIPAL!$N$195),VLOOKUP($S$711,'Banco de Dados'!$B$4:$J$50,8,FALSE)*PRINCIPAL!$H$195*(1-(PRINCIPAL!$O$195/100)),IF(PRINCIPAL!$H$195&lt;&gt;"",VLOOKUP($S$711,'Banco de Dados'!$B$4:$J$50,8,FALSE)*PRINCIPAL!$H$195,IF(OR(L742=PRINCIPAL!$I$195,L742=PRINCIPAL!$I$195+PRINCIPAL!$I$195,L742=PRINCIPAL!$I$195+PRINCIPAL!$I$195+PRINCIPAL!$I$195),0,IF(L742=PRINCIPAL!$J$195,VLOOKUP($S$711,'Banco de Dados'!$B$4:$J$50,6,FALSE)*(1-(PRINCIPAL!$K$195/100)),IF(L742=PRINCIPAL!$L$195,VLOOKUP($S$711,'Banco de Dados'!$B$4:$J$50,6,FALSE)*(1-(PRINCIPAL!$M$195/100)),IF(L742=PRINCIPAL!$N$195,VLOOKUP($S$711,'Banco de Dados'!$B$4:$J$50,6,FALSE)*(1-(PRINCIPAL!$O$195/100)),VLOOKUP($S$711,'Banco de Dados'!$B$4:$J$50,6,FALSE)))))))))),"")</f>
        <v/>
      </c>
      <c r="S742" s="29" t="str">
        <f>IFERROR(R742*(IFERROR(VLOOKUP($S$711,'Banco de Dados'!$B$4:$J$50,4,FALSE),"ERRO")),"")</f>
        <v/>
      </c>
      <c r="T742" s="29" t="str">
        <f t="shared" si="506"/>
        <v/>
      </c>
      <c r="U742" s="103" t="str">
        <f>IFERROR(T742*(C742*(PRINCIPAL!$G$195/100))*0.47*(44/12),"")</f>
        <v/>
      </c>
      <c r="V742" s="103" t="str">
        <f t="shared" si="482"/>
        <v/>
      </c>
      <c r="W742" s="30" t="str">
        <f>IFERROR(IF(AND(PRINCIPAL!$H$196&lt;&gt;"",OR(L742=PRINCIPAL!$I$196,L742=PRINCIPAL!$I$196+PRINCIPAL!$I$196,L742=PRINCIPAL!$I$196+PRINCIPAL!$I$196+PRINCIPAL!$I$196)),0,IF(AND(PRINCIPAL!$H$196&lt;&gt;"",L742=PRINCIPAL!$J$196),VLOOKUP($X$711,'Banco de Dados'!$B$4:$J$50,8,FALSE)*PRINCIPAL!$H$196*(1-(PRINCIPAL!$K$196/100)),IF(AND(PRINCIPAL!$H$196&lt;&gt;"",L742=PRINCIPAL!$L$196),VLOOKUP($X$711,'Banco de Dados'!$B$4:$J$50,8,FALSE)*PRINCIPAL!$H$196*(1-(PRINCIPAL!$M$196/100)),IF(AND(PRINCIPAL!$H$196&lt;&gt;"",L742=PRINCIPAL!$N$196),VLOOKUP($X$711,'Banco de Dados'!$B$4:$J$50,8,FALSE)*PRINCIPAL!$H$196*(1-(PRINCIPAL!$O$196/100)),IF(PRINCIPAL!$H$196&lt;&gt;"",VLOOKUP($X$711,'Banco de Dados'!$B$4:$J$50,8,FALSE)*PRINCIPAL!$H$196,IF(OR(L742=PRINCIPAL!$I$196,L742=PRINCIPAL!$I$196+PRINCIPAL!$I$196,L742=PRINCIPAL!$I$196+PRINCIPAL!$I$196+PRINCIPAL!$I$196),0,IF(L742=PRINCIPAL!$J$196,VLOOKUP($X$711,'Banco de Dados'!$B$4:$J$50,6,FALSE)*(1-(PRINCIPAL!$K$196/100)),IF(L742=PRINCIPAL!$L$196,VLOOKUP($X$711,'Banco de Dados'!$B$4:$J$50,6,FALSE)*(1-(PRINCIPAL!$M$196/100)),IF(L742=PRINCIPAL!$N$196,VLOOKUP($X$711,'Banco de Dados'!$B$4:$J$50,6,FALSE)*(1-(PRINCIPAL!$O$196/100)),VLOOKUP($X$711,'Banco de Dados'!$B$4:$J$50,6,FALSE)))))))))),"")</f>
        <v/>
      </c>
      <c r="X742" s="29" t="str">
        <f>IFERROR(W742*(IFERROR(VLOOKUP($X$711,'Banco de Dados'!$B$4:$J$50,4,FALSE),"ERRO")),"")</f>
        <v/>
      </c>
      <c r="Y742" s="29" t="str">
        <f t="shared" si="500"/>
        <v/>
      </c>
      <c r="Z742" s="103" t="str">
        <f>IFERROR(Y742*(C742*(PRINCIPAL!$G$196/100))*0.47*(44/12),"")</f>
        <v/>
      </c>
      <c r="AA742" s="111" t="str">
        <f t="shared" si="501"/>
        <v/>
      </c>
      <c r="AB742" s="30" t="str">
        <f>IFERROR(IF(AND(PRINCIPAL!$H$197&lt;&gt;"",OR(L742=PRINCIPAL!$I$197,L742=PRINCIPAL!$I$197+PRINCIPAL!$I$197,L742=PRINCIPAL!$I$197+PRINCIPAL!$I$197+PRINCIPAL!$I$197)),0,IF(AND(PRINCIPAL!$H$197&lt;&gt;"",L742=PRINCIPAL!$J$197),VLOOKUP($AC$711,'Banco de Dados'!$B$4:$J$50,8,FALSE)*PRINCIPAL!$H$197*(1-(PRINCIPAL!$K$197/100)),IF(AND(PRINCIPAL!$H$197&lt;&gt;"",L742=PRINCIPAL!$L$197),VLOOKUP($AC$711,'Banco de Dados'!$B$4:$J$50,8,FALSE)*PRINCIPAL!$H$197*(1-(PRINCIPAL!$M$197/100)),IF(AND(PRINCIPAL!$H$197&lt;&gt;"",L742=PRINCIPAL!$N$197),VLOOKUP($AC$711,'Banco de Dados'!$B$4:$J$50,8,FALSE)*PRINCIPAL!$H$197*(1-(PRINCIPAL!$O$197/100)),IF(PRINCIPAL!$H$197&lt;&gt;"",VLOOKUP($AC$711,'Banco de Dados'!$B$4:$J$50,8,FALSE)*PRINCIPAL!$H$197,IF(OR(L742=PRINCIPAL!$I$197,L742=PRINCIPAL!$I$197+PRINCIPAL!$I$197,L742=PRINCIPAL!$I$197+PRINCIPAL!$I$197+PRINCIPAL!$I$197),0,IF(L742=PRINCIPAL!$J$197,VLOOKUP($AC$711,'Banco de Dados'!$B$4:$J$50,6,FALSE)*(1-(PRINCIPAL!$K$197/100)),IF(L742=PRINCIPAL!$L$197,VLOOKUP($AC$711,'Banco de Dados'!$B$4:$J$50,6,FALSE)*(1-(PRINCIPAL!$M$197/100)),IF(L742=PRINCIPAL!$N$197,VLOOKUP($AC$711,'Banco de Dados'!$B$4:$J$50,6,FALSE)*(1-(PRINCIPAL!$O$197/100)),VLOOKUP($AC$711,'Banco de Dados'!$B$4:$J$50,6,FALSE)))))))))),"")</f>
        <v/>
      </c>
      <c r="AC742" s="29" t="str">
        <f>IFERROR(AB742*(IFERROR(VLOOKUP($AC$711,'Banco de Dados'!$B$4:$J$50,4,FALSE),"ERRO")),"")</f>
        <v/>
      </c>
      <c r="AD742" s="29" t="str">
        <f t="shared" si="491"/>
        <v/>
      </c>
      <c r="AE742" s="103" t="str">
        <f>IFERROR(AD742*(C742*(PRINCIPAL!$G$197/100))*0.47*(44/12),"")</f>
        <v/>
      </c>
      <c r="AF742" s="111" t="str">
        <f t="shared" si="492"/>
        <v/>
      </c>
      <c r="AG742" s="30" t="str">
        <f>IFERROR(IF(AND(PRINCIPAL!$H$198&lt;&gt;"",OR(L742=PRINCIPAL!$I$198,L742=PRINCIPAL!$I$198+PRINCIPAL!$I$198,L742=PRINCIPAL!$I$198+PRINCIPAL!$I$198+PRINCIPAL!$I$198)),0,IF(AND(PRINCIPAL!$H$198&lt;&gt;"",L742=PRINCIPAL!$J$198),VLOOKUP($AH$711,'Banco de Dados'!$B$4:$J$50,8,FALSE)*PRINCIPAL!$H$198*(1-(PRINCIPAL!$K$198/100)),IF(AND(PRINCIPAL!$H$198&lt;&gt;"",L742=PRINCIPAL!$L$198),VLOOKUP($AH$711,'Banco de Dados'!$B$4:$J$50,8,FALSE)*PRINCIPAL!$H$198*(1-(PRINCIPAL!$M$198/100)),IF(AND(PRINCIPAL!$H$198&lt;&gt;"",L742=PRINCIPAL!$N$198),VLOOKUP($AH$711,'Banco de Dados'!$B$4:$J$50,8,FALSE)*PRINCIPAL!$H$198*(1-(PRINCIPAL!$O$198/100)),IF(PRINCIPAL!$H$198&lt;&gt;"",VLOOKUP($AH$711,'Banco de Dados'!$B$4:$J$50,8,FALSE)*PRINCIPAL!$H$198,IF(OR(L742=PRINCIPAL!$I$198,L742=PRINCIPAL!$I$198+PRINCIPAL!$I$198,L742=PRINCIPAL!$I$198+PRINCIPAL!$I$198+PRINCIPAL!$I$198),0,IF(L742=PRINCIPAL!$J$198,VLOOKUP($AH$711,'Banco de Dados'!$B$4:$J$50,6,FALSE)*(1-(PRINCIPAL!$K$198/100)),IF(L742=PRINCIPAL!$L$198,VLOOKUP($AH$711,'Banco de Dados'!$B$4:$J$50,6,FALSE)*(1-(PRINCIPAL!$M$198/100)),IF(L742=PRINCIPAL!$N$198,VLOOKUP($AH$711,'Banco de Dados'!$B$4:$J$50,6,FALSE)*(1-(PRINCIPAL!$O$198/100)),VLOOKUP($AH$711,'Banco de Dados'!$B$4:$J$50,6,FALSE)))))))))),"")</f>
        <v/>
      </c>
      <c r="AH742" s="29" t="str">
        <f>IFERROR(AG742*(IFERROR(VLOOKUP($AH$711,'Banco de Dados'!$B$4:$J$50,4,FALSE),"ERRO")),"")</f>
        <v/>
      </c>
      <c r="AI742" s="29" t="str">
        <f t="shared" si="493"/>
        <v/>
      </c>
      <c r="AJ742" s="103" t="str">
        <f>IFERROR(AI742*(C742*(PRINCIPAL!$G$198/100))*0.47*(44/12),"")</f>
        <v/>
      </c>
      <c r="AK742" s="111" t="str">
        <f t="shared" si="502"/>
        <v/>
      </c>
      <c r="AL742" s="30" t="str">
        <f>IFERROR(IF(AND(PRINCIPAL!$H$199&lt;&gt;"",OR(L742=PRINCIPAL!$I$199,L742=PRINCIPAL!$I$199+PRINCIPAL!$I$199,L742=PRINCIPAL!$I$199+PRINCIPAL!$I$199+PRINCIPAL!$I$199)),0,IF(AND(PRINCIPAL!$H$199&lt;&gt;"",L742=PRINCIPAL!$J$199),VLOOKUP($AM$711,'Banco de Dados'!$B$4:$J$50,8,FALSE)*PRINCIPAL!$H$199*(1-(PRINCIPAL!$K$199/100)),IF(AND(PRINCIPAL!$H$199&lt;&gt;"",L742=PRINCIPAL!$L$199),VLOOKUP($AM$711,'Banco de Dados'!$B$4:$J$50,8,FALSE)*PRINCIPAL!$H$199*(1-(PRINCIPAL!$M$199/100)),IF(AND(PRINCIPAL!$H$199&lt;&gt;"",L742=PRINCIPAL!$N$199),VLOOKUP($AM$711,'Banco de Dados'!$B$4:$J$50,8,FALSE)*PRINCIPAL!$H$199*(1-(PRINCIPAL!$O$199/100)),IF(PRINCIPAL!$H$199&lt;&gt;"",VLOOKUP($AM$711,'Banco de Dados'!$B$4:$J$50,8,FALSE)*PRINCIPAL!$H$199,IF(OR(L742=PRINCIPAL!$I$199,L742=PRINCIPAL!$I$199+PRINCIPAL!$I$199,L742=PRINCIPAL!$I$199+PRINCIPAL!$I$199+PRINCIPAL!$I$199),0,IF(L742=PRINCIPAL!$J$199,VLOOKUP($AM$711,'Banco de Dados'!$B$4:$J$50,6,FALSE)*(1-(PRINCIPAL!$K$199/100)),IF(L742=PRINCIPAL!$L$199,VLOOKUP($AM$711,'Banco de Dados'!$B$4:$J$50,6,FALSE)*(1-(PRINCIPAL!$M$199/100)),IF(L742=PRINCIPAL!$N$199,VLOOKUP($AM$711,'Banco de Dados'!$B$4:$J$50,6,FALSE)*(1-(PRINCIPAL!$O$199/100)),VLOOKUP($AM$711,'Banco de Dados'!$B$4:$J$50,6,FALSE)))))))))),"")</f>
        <v/>
      </c>
      <c r="AM742" s="29" t="str">
        <f>IFERROR(AL742*(IFERROR(VLOOKUP($AM$711,'Banco de Dados'!$B$4:$J$50,4,FALSE),"ERRO")),"")</f>
        <v/>
      </c>
      <c r="AN742" s="29" t="str">
        <f t="shared" si="494"/>
        <v/>
      </c>
      <c r="AO742" s="103" t="str">
        <f>IFERROR(AN742*(C742*(PRINCIPAL!$G$199/100))*0.47*(44/12),"")</f>
        <v/>
      </c>
      <c r="AP742" s="111" t="str">
        <f t="shared" si="495"/>
        <v/>
      </c>
      <c r="AQ742" s="30" t="str">
        <f>IFERROR(IF(AND(PRINCIPAL!$H$200&lt;&gt;"",OR(L742=PRINCIPAL!$I$200,L742=PRINCIPAL!$I$200+PRINCIPAL!$I$200,L742=PRINCIPAL!$I$200+PRINCIPAL!$I$200+PRINCIPAL!$I$200)),0,IF(AND(PRINCIPAL!$H$200&lt;&gt;"",L742=PRINCIPAL!$J$200),VLOOKUP($AR$711,'Banco de Dados'!$B$4:$J$50,8,FALSE)*PRINCIPAL!$H$200*(1-(PRINCIPAL!$K$200/100)),IF(AND(PRINCIPAL!$H$200&lt;&gt;"",L742=PRINCIPAL!$L$200),VLOOKUP($AR$711,'Banco de Dados'!$B$4:$J$50,8,FALSE)*PRINCIPAL!$H$200*(1-(PRINCIPAL!$M$200/100)),IF(AND(PRINCIPAL!$H$200&lt;&gt;"",L742=PRINCIPAL!$N$200),VLOOKUP($AR$711,'Banco de Dados'!$B$4:$J$50,8,FALSE)*PRINCIPAL!$H$200*(1-(PRINCIPAL!$O$200/100)),IF(PRINCIPAL!$H$200&lt;&gt;"",VLOOKUP($AR$711,'Banco de Dados'!$B$4:$J$50,8,FALSE)*PRINCIPAL!$H$200,IF(OR(L742=PRINCIPAL!$I$200,L742=PRINCIPAL!$I$200+PRINCIPAL!$I$200,L742=PRINCIPAL!$I$200+PRINCIPAL!$I$200+PRINCIPAL!$I$200),0,IF(L742=PRINCIPAL!$J$200,VLOOKUP($AR$711,'Banco de Dados'!$B$4:$J$50,6,FALSE)*(1-(PRINCIPAL!$K$200/100)),IF(L742=PRINCIPAL!$L$200,VLOOKUP($AR$711,'Banco de Dados'!$B$4:$J$50,6,FALSE)*(1-(PRINCIPAL!$M$200/100)),IF(L742=PRINCIPAL!$N$200,VLOOKUP($AR$711,'Banco de Dados'!$B$4:$J$50,6,FALSE)*(1-(PRINCIPAL!$O$200/100)),VLOOKUP($AR$711,'Banco de Dados'!$B$4:$J$50,6,FALSE)))))))))),"")</f>
        <v/>
      </c>
      <c r="AR742" s="29" t="str">
        <f>IFERROR(AQ742*(IFERROR(VLOOKUP($AR$711,'Banco de Dados'!$B$4:$J$50,4,FALSE),"ERRO")),"")</f>
        <v/>
      </c>
      <c r="AS742" s="29" t="str">
        <f t="shared" si="496"/>
        <v/>
      </c>
      <c r="AT742" s="103" t="str">
        <f>IFERROR(AS742*(C742*(PRINCIPAL!$G$200/100))*0.47*(44/12),"")</f>
        <v/>
      </c>
      <c r="AU742" s="111" t="str">
        <f t="shared" si="497"/>
        <v/>
      </c>
      <c r="AV742" s="30" t="str">
        <f>IFERROR(IF(AND(PRINCIPAL!$H$201&lt;&gt;"",OR(L742=PRINCIPAL!$I$201,L742=PRINCIPAL!$I$201+PRINCIPAL!$I$201,L742=PRINCIPAL!$I$201+PRINCIPAL!$I$201+PRINCIPAL!$I$201)),0,IF(AND(PRINCIPAL!$H$201&lt;&gt;"",L742=PRINCIPAL!$J$201),VLOOKUP($AW$711,'Banco de Dados'!$B$4:$J$50,8,FALSE)*PRINCIPAL!$H$201*(1-(PRINCIPAL!$K$201/100)),IF(AND(PRINCIPAL!$H$201&lt;&gt;"",L742=PRINCIPAL!$L$201),VLOOKUP($AW$711,'Banco de Dados'!$B$4:$J$50,8,FALSE)*PRINCIPAL!$H$201*(1-(PRINCIPAL!$M$201/100)),IF(AND(PRINCIPAL!$H$201&lt;&gt;"",L742=PRINCIPAL!$N$201),VLOOKUP($AW$711,'Banco de Dados'!$B$4:$J$50,8,FALSE)*PRINCIPAL!$H$201*(1-(PRINCIPAL!$O$201/100)),IF(PRINCIPAL!$H$201&lt;&gt;"",VLOOKUP($AW$711,'Banco de Dados'!$B$4:$J$50,8,FALSE)*PRINCIPAL!$H$201,IF(OR(L742=PRINCIPAL!$I$201,L742=PRINCIPAL!$I$201+PRINCIPAL!$I$201,L742=PRINCIPAL!$I$201+PRINCIPAL!$I$201+PRINCIPAL!$I$201),0,IF(L742=PRINCIPAL!$J$201,VLOOKUP($AW$711,'Banco de Dados'!$B$4:$J$50,6,FALSE)*(1-(PRINCIPAL!$K$201/100)),IF(L742=PRINCIPAL!$L$201,VLOOKUP($AW$711,'Banco de Dados'!$B$4:$J$50,6,FALSE)*(1-(PRINCIPAL!$M$201/100)),IF(L742=PRINCIPAL!$N$201,VLOOKUP($AW$711,'Banco de Dados'!$B$4:$J$50,6,FALSE)*(1-(PRINCIPAL!$O$201/100)),VLOOKUP($AW$711,'Banco de Dados'!$B$4:$J$50,6,FALSE)))))))))),"")</f>
        <v/>
      </c>
      <c r="AW742" s="29" t="str">
        <f>IFERROR(AV742*(IFERROR(VLOOKUP($AW$711,'Banco de Dados'!$B$4:$J$50,4,FALSE),"ERRO")),"")</f>
        <v/>
      </c>
      <c r="AX742" s="29" t="str">
        <f t="shared" si="498"/>
        <v/>
      </c>
      <c r="AY742" s="103" t="str">
        <f>IFERROR(AX742*(C742*(PRINCIPAL!$G$201/100))*0.47*(44/12),"")</f>
        <v/>
      </c>
      <c r="AZ742" s="111" t="str">
        <f t="shared" si="503"/>
        <v/>
      </c>
      <c r="BA742" s="30" t="str">
        <f>IFERROR(IF(AND(PRINCIPAL!$H$192&lt;&gt;"",OR(L742=PRINCIPAL!$I$192,L742=PRINCIPAL!$I$192+PRINCIPAL!$I$192,L742=PRINCIPAL!$I$192+PRINCIPAL!$I$192+PRINCIPAL!$I$192)),0,IF(AND(PRINCIPAL!$H$192&lt;&gt;"",L742=PRINCIPAL!$J$192),VLOOKUP($BB$711,'Banco de Dados'!$B$4:$J$50,8,FALSE)*PRINCIPAL!$H$192*(1-(PRINCIPAL!$K$192/100)),IF(AND(PRINCIPAL!$H$192&lt;&gt;"",L742=PRINCIPAL!$L$192),VLOOKUP($BB$711,'Banco de Dados'!$B$4:$J$50,8,FALSE)*PRINCIPAL!$H$192*(1-(PRINCIPAL!$M$192/100)),IF(AND(PRINCIPAL!$H$192&lt;&gt;"",L742=PRINCIPAL!$N$192),VLOOKUP($BB$711,'Banco de Dados'!$B$4:$J$50,8,FALSE)*PRINCIPAL!$H$192*(1-(PRINCIPAL!$O$192/100)),IF(PRINCIPAL!$H$192&lt;&gt;"",VLOOKUP($BB$711,'Banco de Dados'!$B$4:$J$50,8,FALSE)*PRINCIPAL!$H$192,IF(OR(L742=PRINCIPAL!$I$192,L742=PRINCIPAL!$I$192+PRINCIPAL!$I$192,L742=PRINCIPAL!$I$192+PRINCIPAL!$I$192+PRINCIPAL!$I$192),0,IF(L742=PRINCIPAL!$J$192,VLOOKUP($BB$711,'Banco de Dados'!$B$4:$J$50,6,FALSE)*(1-(PRINCIPAL!$K$192/100)),IF(L742=PRINCIPAL!$L$192,VLOOKUP($BB$711,'Banco de Dados'!$B$4:$J$50,6,FALSE)*(1-(PRINCIPAL!$M$192/100)),IF(L742=PRINCIPAL!$N$192,VLOOKUP($BB$711,'Banco de Dados'!$B$4:$J$50,6,FALSE)*(1-(PRINCIPAL!$O$192/100)),VLOOKUP($BB$711,'Banco de Dados'!$B$4:$J$50,6,FALSE)))))))))),"")</f>
        <v/>
      </c>
      <c r="BB742" s="29" t="str">
        <f>IFERROR(BA742*(IFERROR(VLOOKUP($BB$711,'Banco de Dados'!$B$4:$J$50,4,FALSE),"ERRO")),"")</f>
        <v/>
      </c>
      <c r="BC742" s="29" t="str">
        <f t="shared" si="504"/>
        <v/>
      </c>
      <c r="BD742" s="103" t="str">
        <f>IFERROR(BC742*(C742*(PRINCIPAL!$G$192/100))*0.47*(44/12),"")</f>
        <v/>
      </c>
      <c r="BE742" s="111" t="str">
        <f t="shared" si="483"/>
        <v/>
      </c>
      <c r="BF742" s="30" t="str">
        <f>IFERROR(IF(AND(PRINCIPAL!$H$203&lt;&gt;"",OR(L742=PRINCIPAL!$I$203,L742=PRINCIPAL!$I$203+PRINCIPAL!$I$203,L742=PRINCIPAL!$I$203+PRINCIPAL!$I$203+PRINCIPAL!$I$203)),0,IF(AND(PRINCIPAL!$H$203&lt;&gt;"",L742=PRINCIPAL!$J$203),VLOOKUP($BG$711,'Banco de Dados'!$B$4:$J$50,8,FALSE)*PRINCIPAL!$H$203*(1-(PRINCIPAL!$K$203/100)),IF(AND(PRINCIPAL!$H$203&lt;&gt;"",L742=PRINCIPAL!$L$203),VLOOKUP($BG$711,'Banco de Dados'!$B$4:$J$50,8,FALSE)*PRINCIPAL!$H$203*(1-(PRINCIPAL!$M$203/100)),IF(AND(PRINCIPAL!$H$203&lt;&gt;"",L742=PRINCIPAL!$N$203),VLOOKUP($BG$711,'Banco de Dados'!$B$4:$J$50,8,FALSE)*PRINCIPAL!$H$203*(1-(PRINCIPAL!$O$203/100)),IF(PRINCIPAL!$H$203&lt;&gt;"",VLOOKUP($BG$711,'Banco de Dados'!$B$4:$J$50,8,FALSE)*PRINCIPAL!$H$203,IF(OR(L742=PRINCIPAL!$I$203,L742=PRINCIPAL!$I$203+PRINCIPAL!$I$203,L742=PRINCIPAL!$I$203+PRINCIPAL!$I$203+PRINCIPAL!$I$203),0,IF(L742=PRINCIPAL!$J$203,VLOOKUP($BG$711,'Banco de Dados'!$B$4:$J$50,6,FALSE)*(1-(PRINCIPAL!$K$203/100)),IF(L742=PRINCIPAL!$L$203,VLOOKUP($BG$711,'Banco de Dados'!$B$4:$J$50,6,FALSE)*(1-(PRINCIPAL!$M$203/100)),IF(L742=PRINCIPAL!$N$203,VLOOKUP($BG$711,'Banco de Dados'!$B$4:$J$50,6,FALSE)*(1-(PRINCIPAL!$O$203/100)),VLOOKUP($BG$711,'Banco de Dados'!$B$4:$J$50,6,FALSE)))))))))),"")</f>
        <v/>
      </c>
      <c r="BG742" s="29" t="str">
        <f>IFERROR(BF742*(IFERROR(VLOOKUP($BG$711,'Banco de Dados'!$B$4:$J$50,4,FALSE),"ERRO")),"")</f>
        <v/>
      </c>
      <c r="BH742" s="29" t="str">
        <f t="shared" si="499"/>
        <v/>
      </c>
      <c r="BI742" s="103" t="str">
        <f>IFERROR(BH742*(C742*(PRINCIPAL!$G$203/100))*0.47*(44/12),"")</f>
        <v/>
      </c>
      <c r="BJ742" s="102" t="str">
        <f t="shared" si="484"/>
        <v/>
      </c>
    </row>
    <row r="743" spans="2:62" ht="12.75" customHeight="1" x14ac:dyDescent="0.3">
      <c r="B743" s="326">
        <f t="shared" si="485"/>
        <v>2050</v>
      </c>
      <c r="C743" s="340"/>
      <c r="D743" s="1"/>
      <c r="E743" s="116">
        <v>30</v>
      </c>
      <c r="F743" s="24" t="str">
        <f>IFERROR(VLOOKUP($G$711,'Banco de Dados'!$B$4:$J$50,6,FALSE),"")</f>
        <v/>
      </c>
      <c r="G743" s="25" t="str">
        <f>IFERROR(F743*(IFERROR(VLOOKUP($G$711,'Banco de Dados'!$B$4:$J$50,4,FALSE),"ERRO")),"")</f>
        <v/>
      </c>
      <c r="H743" s="25" t="str">
        <f t="shared" si="486"/>
        <v/>
      </c>
      <c r="I743" s="103" t="str">
        <f t="shared" si="487"/>
        <v/>
      </c>
      <c r="J743" s="117" t="str">
        <f t="shared" si="488"/>
        <v/>
      </c>
      <c r="K743" s="1"/>
      <c r="L743" s="91">
        <v>30</v>
      </c>
      <c r="M743" s="24" t="str">
        <f>IFERROR(IF(AND(PRINCIPAL!$H$194&lt;&gt;"",OR(L743=PRINCIPAL!$I$194,L743=PRINCIPAL!$I$194+PRINCIPAL!$I$194,L743=PRINCIPAL!$I$194+PRINCIPAL!$I$194+PRINCIPAL!$I$194)),0,IF(AND(PRINCIPAL!$H$194&lt;&gt;"",L743=PRINCIPAL!$J$194),VLOOKUP($N$711,'Banco de Dados'!$B$4:$J$50,8,FALSE)*PRINCIPAL!$H$194*(1-(PRINCIPAL!$K$194/100)),IF(AND(PRINCIPAL!$H$194&lt;&gt;"",L743=PRINCIPAL!$L$194),VLOOKUP($N$711,'Banco de Dados'!$B$4:$J$50,8,FALSE)*PRINCIPAL!$H$194*(1-(PRINCIPAL!$M$194/100)),IF(AND(PRINCIPAL!$H$194&lt;&gt;"",L743=PRINCIPAL!$N$194),VLOOKUP($N$711,'Banco de Dados'!$B$4:$J$50,8,FALSE)*PRINCIPAL!$H$194*(1-(PRINCIPAL!$O$194/100)),IF(PRINCIPAL!$H$194&lt;&gt;"",VLOOKUP($N$711,'Banco de Dados'!$B$4:$J$50,8,FALSE)*PRINCIPAL!$H$194,IF(OR(L743=PRINCIPAL!$I$194,L743=PRINCIPAL!$I$194+PRINCIPAL!$I$194,L743=PRINCIPAL!$I$194+PRINCIPAL!$I$194+PRINCIPAL!$I$194),0,IF(L743=PRINCIPAL!$J$194,VLOOKUP($N$711,'Banco de Dados'!$B$4:$J$50,6,FALSE)*(1-(PRINCIPAL!$K$194/100)),IF(L743=PRINCIPAL!$L$194,VLOOKUP($N$711,'Banco de Dados'!$B$4:$J$50,6,FALSE)*(1-(PRINCIPAL!$M$194/100)),IF(L743=PRINCIPAL!$N$194,VLOOKUP($N$711,'Banco de Dados'!$B$4:$J$50,6,FALSE)*(1-(PRINCIPAL!$O$194/100)),VLOOKUP($N$711,'Banco de Dados'!$B$4:$J$50,6,FALSE)))))))))),"")</f>
        <v/>
      </c>
      <c r="N743" s="25" t="str">
        <f>IFERROR(M743*(IFERROR(VLOOKUP($N$711,'Banco de Dados'!$B$4:$J$50,4,FALSE),"ERRO")),"")</f>
        <v/>
      </c>
      <c r="O743" s="25" t="str">
        <f t="shared" si="507"/>
        <v/>
      </c>
      <c r="P743" s="103" t="str">
        <f>IFERROR(O743*(C743*(PRINCIPAL!$G$194/100))*0.47*(44/12),"")</f>
        <v/>
      </c>
      <c r="Q743" s="107" t="str">
        <f t="shared" si="509"/>
        <v/>
      </c>
      <c r="R743" s="29" t="str">
        <f>IFERROR(IF(AND(PRINCIPAL!$H$195&lt;&gt;"",OR(L743=PRINCIPAL!$I$195,L743=PRINCIPAL!$I$195+PRINCIPAL!$I$195,L743=PRINCIPAL!$I$195+PRINCIPAL!$I$195+PRINCIPAL!$I$195)),0,IF(AND(PRINCIPAL!$H$195&lt;&gt;"",L743=PRINCIPAL!$J$195),VLOOKUP($S$711,'Banco de Dados'!$B$4:$J$50,8,FALSE)*PRINCIPAL!$H$195*(1-(PRINCIPAL!$K$195/100)),IF(AND(PRINCIPAL!$H$195&lt;&gt;"",L743=PRINCIPAL!$L$195),VLOOKUP($S$711,'Banco de Dados'!$B$4:$J$50,8,FALSE)*PRINCIPAL!$H$195*(1-(PRINCIPAL!$M$195/100)),IF(AND(PRINCIPAL!$H$195&lt;&gt;"",L743=PRINCIPAL!$N$195),VLOOKUP($S$711,'Banco de Dados'!$B$4:$J$50,8,FALSE)*PRINCIPAL!$H$195*(1-(PRINCIPAL!$O$195/100)),IF(PRINCIPAL!$H$195&lt;&gt;"",VLOOKUP($S$711,'Banco de Dados'!$B$4:$J$50,8,FALSE)*PRINCIPAL!$H$195,IF(OR(L743=PRINCIPAL!$I$195,L743=PRINCIPAL!$I$195+PRINCIPAL!$I$195,L743=PRINCIPAL!$I$195+PRINCIPAL!$I$195+PRINCIPAL!$I$195),0,IF(L743=PRINCIPAL!$J$195,VLOOKUP($S$711,'Banco de Dados'!$B$4:$J$50,6,FALSE)*(1-(PRINCIPAL!$K$195/100)),IF(L743=PRINCIPAL!$L$195,VLOOKUP($S$711,'Banco de Dados'!$B$4:$J$50,6,FALSE)*(1-(PRINCIPAL!$M$195/100)),IF(L743=PRINCIPAL!$N$195,VLOOKUP($S$711,'Banco de Dados'!$B$4:$J$50,6,FALSE)*(1-(PRINCIPAL!$O$195/100)),VLOOKUP($S$711,'Banco de Dados'!$B$4:$J$50,6,FALSE)))))))))),"")</f>
        <v/>
      </c>
      <c r="S743" s="29" t="str">
        <f>IFERROR(R743*(IFERROR(VLOOKUP($S$711,'Banco de Dados'!$B$4:$J$50,4,FALSE),"ERRO")),"")</f>
        <v/>
      </c>
      <c r="T743" s="29" t="str">
        <f t="shared" si="506"/>
        <v/>
      </c>
      <c r="U743" s="103" t="str">
        <f>IFERROR(T743*(C743*(PRINCIPAL!$G$195/100))*0.47*(44/12),"")</f>
        <v/>
      </c>
      <c r="V743" s="103" t="str">
        <f t="shared" si="482"/>
        <v/>
      </c>
      <c r="W743" s="30" t="str">
        <f>IFERROR(IF(AND(PRINCIPAL!$H$196&lt;&gt;"",OR(L743=PRINCIPAL!$I$196,L743=PRINCIPAL!$I$196+PRINCIPAL!$I$196,L743=PRINCIPAL!$I$196+PRINCIPAL!$I$196+PRINCIPAL!$I$196)),0,IF(AND(PRINCIPAL!$H$196&lt;&gt;"",L743=PRINCIPAL!$J$196),VLOOKUP($X$711,'Banco de Dados'!$B$4:$J$50,8,FALSE)*PRINCIPAL!$H$196*(1-(PRINCIPAL!$K$196/100)),IF(AND(PRINCIPAL!$H$196&lt;&gt;"",L743=PRINCIPAL!$L$196),VLOOKUP($X$711,'Banco de Dados'!$B$4:$J$50,8,FALSE)*PRINCIPAL!$H$196*(1-(PRINCIPAL!$M$196/100)),IF(AND(PRINCIPAL!$H$196&lt;&gt;"",L743=PRINCIPAL!$N$196),VLOOKUP($X$711,'Banco de Dados'!$B$4:$J$50,8,FALSE)*PRINCIPAL!$H$196*(1-(PRINCIPAL!$O$196/100)),IF(PRINCIPAL!$H$196&lt;&gt;"",VLOOKUP($X$711,'Banco de Dados'!$B$4:$J$50,8,FALSE)*PRINCIPAL!$H$196,IF(OR(L743=PRINCIPAL!$I$196,L743=PRINCIPAL!$I$196+PRINCIPAL!$I$196,L743=PRINCIPAL!$I$196+PRINCIPAL!$I$196+PRINCIPAL!$I$196),0,IF(L743=PRINCIPAL!$J$196,VLOOKUP($X$711,'Banco de Dados'!$B$4:$J$50,6,FALSE)*(1-(PRINCIPAL!$K$196/100)),IF(L743=PRINCIPAL!$L$196,VLOOKUP($X$711,'Banco de Dados'!$B$4:$J$50,6,FALSE)*(1-(PRINCIPAL!$M$196/100)),IF(L743=PRINCIPAL!$N$196,VLOOKUP($X$711,'Banco de Dados'!$B$4:$J$50,6,FALSE)*(1-(PRINCIPAL!$O$196/100)),VLOOKUP($X$711,'Banco de Dados'!$B$4:$J$50,6,FALSE)))))))))),"")</f>
        <v/>
      </c>
      <c r="X743" s="29" t="str">
        <f>IFERROR(W743*(IFERROR(VLOOKUP($X$711,'Banco de Dados'!$B$4:$J$50,4,FALSE),"ERRO")),"")</f>
        <v/>
      </c>
      <c r="Y743" s="29" t="str">
        <f t="shared" si="500"/>
        <v/>
      </c>
      <c r="Z743" s="103" t="str">
        <f>IFERROR(Y743*(C743*(PRINCIPAL!$G$196/100))*0.47*(44/12),"")</f>
        <v/>
      </c>
      <c r="AA743" s="111" t="str">
        <f t="shared" si="501"/>
        <v/>
      </c>
      <c r="AB743" s="30" t="str">
        <f>IFERROR(IF(AND(PRINCIPAL!$H$197&lt;&gt;"",OR(L743=PRINCIPAL!$I$197,L743=PRINCIPAL!$I$197+PRINCIPAL!$I$197,L743=PRINCIPAL!$I$197+PRINCIPAL!$I$197+PRINCIPAL!$I$197)),0,IF(AND(PRINCIPAL!$H$197&lt;&gt;"",L743=PRINCIPAL!$J$197),VLOOKUP($AC$711,'Banco de Dados'!$B$4:$J$50,8,FALSE)*PRINCIPAL!$H$197*(1-(PRINCIPAL!$K$197/100)),IF(AND(PRINCIPAL!$H$197&lt;&gt;"",L743=PRINCIPAL!$L$197),VLOOKUP($AC$711,'Banco de Dados'!$B$4:$J$50,8,FALSE)*PRINCIPAL!$H$197*(1-(PRINCIPAL!$M$197/100)),IF(AND(PRINCIPAL!$H$197&lt;&gt;"",L743=PRINCIPAL!$N$197),VLOOKUP($AC$711,'Banco de Dados'!$B$4:$J$50,8,FALSE)*PRINCIPAL!$H$197*(1-(PRINCIPAL!$O$197/100)),IF(PRINCIPAL!$H$197&lt;&gt;"",VLOOKUP($AC$711,'Banco de Dados'!$B$4:$J$50,8,FALSE)*PRINCIPAL!$H$197,IF(OR(L743=PRINCIPAL!$I$197,L743=PRINCIPAL!$I$197+PRINCIPAL!$I$197,L743=PRINCIPAL!$I$197+PRINCIPAL!$I$197+PRINCIPAL!$I$197),0,IF(L743=PRINCIPAL!$J$197,VLOOKUP($AC$711,'Banco de Dados'!$B$4:$J$50,6,FALSE)*(1-(PRINCIPAL!$K$197/100)),IF(L743=PRINCIPAL!$L$197,VLOOKUP($AC$711,'Banco de Dados'!$B$4:$J$50,6,FALSE)*(1-(PRINCIPAL!$M$197/100)),IF(L743=PRINCIPAL!$N$197,VLOOKUP($AC$711,'Banco de Dados'!$B$4:$J$50,6,FALSE)*(1-(PRINCIPAL!$O$197/100)),VLOOKUP($AC$711,'Banco de Dados'!$B$4:$J$50,6,FALSE)))))))))),"")</f>
        <v/>
      </c>
      <c r="AC743" s="29" t="str">
        <f>IFERROR(AB743*(IFERROR(VLOOKUP($AC$711,'Banco de Dados'!$B$4:$J$50,4,FALSE),"ERRO")),"")</f>
        <v/>
      </c>
      <c r="AD743" s="29" t="str">
        <f t="shared" si="491"/>
        <v/>
      </c>
      <c r="AE743" s="103" t="str">
        <f>IFERROR(AD743*(C743*(PRINCIPAL!$G$197/100))*0.47*(44/12),"")</f>
        <v/>
      </c>
      <c r="AF743" s="111" t="str">
        <f t="shared" si="492"/>
        <v/>
      </c>
      <c r="AG743" s="30" t="str">
        <f>IFERROR(IF(AND(PRINCIPAL!$H$198&lt;&gt;"",OR(L743=PRINCIPAL!$I$198,L743=PRINCIPAL!$I$198+PRINCIPAL!$I$198,L743=PRINCIPAL!$I$198+PRINCIPAL!$I$198+PRINCIPAL!$I$198)),0,IF(AND(PRINCIPAL!$H$198&lt;&gt;"",L743=PRINCIPAL!$J$198),VLOOKUP($AH$711,'Banco de Dados'!$B$4:$J$50,8,FALSE)*PRINCIPAL!$H$198*(1-(PRINCIPAL!$K$198/100)),IF(AND(PRINCIPAL!$H$198&lt;&gt;"",L743=PRINCIPAL!$L$198),VLOOKUP($AH$711,'Banco de Dados'!$B$4:$J$50,8,FALSE)*PRINCIPAL!$H$198*(1-(PRINCIPAL!$M$198/100)),IF(AND(PRINCIPAL!$H$198&lt;&gt;"",L743=PRINCIPAL!$N$198),VLOOKUP($AH$711,'Banco de Dados'!$B$4:$J$50,8,FALSE)*PRINCIPAL!$H$198*(1-(PRINCIPAL!$O$198/100)),IF(PRINCIPAL!$H$198&lt;&gt;"",VLOOKUP($AH$711,'Banco de Dados'!$B$4:$J$50,8,FALSE)*PRINCIPAL!$H$198,IF(OR(L743=PRINCIPAL!$I$198,L743=PRINCIPAL!$I$198+PRINCIPAL!$I$198,L743=PRINCIPAL!$I$198+PRINCIPAL!$I$198+PRINCIPAL!$I$198),0,IF(L743=PRINCIPAL!$J$198,VLOOKUP($AH$711,'Banco de Dados'!$B$4:$J$50,6,FALSE)*(1-(PRINCIPAL!$K$198/100)),IF(L743=PRINCIPAL!$L$198,VLOOKUP($AH$711,'Banco de Dados'!$B$4:$J$50,6,FALSE)*(1-(PRINCIPAL!$M$198/100)),IF(L743=PRINCIPAL!$N$198,VLOOKUP($AH$711,'Banco de Dados'!$B$4:$J$50,6,FALSE)*(1-(PRINCIPAL!$O$198/100)),VLOOKUP($AH$711,'Banco de Dados'!$B$4:$J$50,6,FALSE)))))))))),"")</f>
        <v/>
      </c>
      <c r="AH743" s="29" t="str">
        <f>IFERROR(AG743*(IFERROR(VLOOKUP($AH$711,'Banco de Dados'!$B$4:$J$50,4,FALSE),"ERRO")),"")</f>
        <v/>
      </c>
      <c r="AI743" s="29" t="str">
        <f t="shared" si="493"/>
        <v/>
      </c>
      <c r="AJ743" s="103" t="str">
        <f>IFERROR(AI743*(C743*(PRINCIPAL!$G$198/100))*0.47*(44/12),"")</f>
        <v/>
      </c>
      <c r="AK743" s="111" t="str">
        <f t="shared" si="502"/>
        <v/>
      </c>
      <c r="AL743" s="30" t="str">
        <f>IFERROR(IF(AND(PRINCIPAL!$H$199&lt;&gt;"",OR(L743=PRINCIPAL!$I$199,L743=PRINCIPAL!$I$199+PRINCIPAL!$I$199,L743=PRINCIPAL!$I$199+PRINCIPAL!$I$199+PRINCIPAL!$I$199)),0,IF(AND(PRINCIPAL!$H$199&lt;&gt;"",L743=PRINCIPAL!$J$199),VLOOKUP($AM$711,'Banco de Dados'!$B$4:$J$50,8,FALSE)*PRINCIPAL!$H$199*(1-(PRINCIPAL!$K$199/100)),IF(AND(PRINCIPAL!$H$199&lt;&gt;"",L743=PRINCIPAL!$L$199),VLOOKUP($AM$711,'Banco de Dados'!$B$4:$J$50,8,FALSE)*PRINCIPAL!$H$199*(1-(PRINCIPAL!$M$199/100)),IF(AND(PRINCIPAL!$H$199&lt;&gt;"",L743=PRINCIPAL!$N$199),VLOOKUP($AM$711,'Banco de Dados'!$B$4:$J$50,8,FALSE)*PRINCIPAL!$H$199*(1-(PRINCIPAL!$O$199/100)),IF(PRINCIPAL!$H$199&lt;&gt;"",VLOOKUP($AM$711,'Banco de Dados'!$B$4:$J$50,8,FALSE)*PRINCIPAL!$H$199,IF(OR(L743=PRINCIPAL!$I$199,L743=PRINCIPAL!$I$199+PRINCIPAL!$I$199,L743=PRINCIPAL!$I$199+PRINCIPAL!$I$199+PRINCIPAL!$I$199),0,IF(L743=PRINCIPAL!$J$199,VLOOKUP($AM$711,'Banco de Dados'!$B$4:$J$50,6,FALSE)*(1-(PRINCIPAL!$K$199/100)),IF(L743=PRINCIPAL!$L$199,VLOOKUP($AM$711,'Banco de Dados'!$B$4:$J$50,6,FALSE)*(1-(PRINCIPAL!$M$199/100)),IF(L743=PRINCIPAL!$N$199,VLOOKUP($AM$711,'Banco de Dados'!$B$4:$J$50,6,FALSE)*(1-(PRINCIPAL!$O$199/100)),VLOOKUP($AM$711,'Banco de Dados'!$B$4:$J$50,6,FALSE)))))))))),"")</f>
        <v/>
      </c>
      <c r="AM743" s="29" t="str">
        <f>IFERROR(AL743*(IFERROR(VLOOKUP($AM$711,'Banco de Dados'!$B$4:$J$50,4,FALSE),"ERRO")),"")</f>
        <v/>
      </c>
      <c r="AN743" s="29" t="str">
        <f t="shared" si="494"/>
        <v/>
      </c>
      <c r="AO743" s="103" t="str">
        <f>IFERROR(AN743*(C743*(PRINCIPAL!$G$199/100))*0.47*(44/12),"")</f>
        <v/>
      </c>
      <c r="AP743" s="111" t="str">
        <f t="shared" si="495"/>
        <v/>
      </c>
      <c r="AQ743" s="30" t="str">
        <f>IFERROR(IF(AND(PRINCIPAL!$H$200&lt;&gt;"",OR(L743=PRINCIPAL!$I$200,L743=PRINCIPAL!$I$200+PRINCIPAL!$I$200,L743=PRINCIPAL!$I$200+PRINCIPAL!$I$200+PRINCIPAL!$I$200)),0,IF(AND(PRINCIPAL!$H$200&lt;&gt;"",L743=PRINCIPAL!$J$200),VLOOKUP($AR$711,'Banco de Dados'!$B$4:$J$50,8,FALSE)*PRINCIPAL!$H$200*(1-(PRINCIPAL!$K$200/100)),IF(AND(PRINCIPAL!$H$200&lt;&gt;"",L743=PRINCIPAL!$L$200),VLOOKUP($AR$711,'Banco de Dados'!$B$4:$J$50,8,FALSE)*PRINCIPAL!$H$200*(1-(PRINCIPAL!$M$200/100)),IF(AND(PRINCIPAL!$H$200&lt;&gt;"",L743=PRINCIPAL!$N$200),VLOOKUP($AR$711,'Banco de Dados'!$B$4:$J$50,8,FALSE)*PRINCIPAL!$H$200*(1-(PRINCIPAL!$O$200/100)),IF(PRINCIPAL!$H$200&lt;&gt;"",VLOOKUP($AR$711,'Banco de Dados'!$B$4:$J$50,8,FALSE)*PRINCIPAL!$H$200,IF(OR(L743=PRINCIPAL!$I$200,L743=PRINCIPAL!$I$200+PRINCIPAL!$I$200,L743=PRINCIPAL!$I$200+PRINCIPAL!$I$200+PRINCIPAL!$I$200),0,IF(L743=PRINCIPAL!$J$200,VLOOKUP($AR$711,'Banco de Dados'!$B$4:$J$50,6,FALSE)*(1-(PRINCIPAL!$K$200/100)),IF(L743=PRINCIPAL!$L$200,VLOOKUP($AR$711,'Banco de Dados'!$B$4:$J$50,6,FALSE)*(1-(PRINCIPAL!$M$200/100)),IF(L743=PRINCIPAL!$N$200,VLOOKUP($AR$711,'Banco de Dados'!$B$4:$J$50,6,FALSE)*(1-(PRINCIPAL!$O$200/100)),VLOOKUP($AR$711,'Banco de Dados'!$B$4:$J$50,6,FALSE)))))))))),"")</f>
        <v/>
      </c>
      <c r="AR743" s="29" t="str">
        <f>IFERROR(AQ743*(IFERROR(VLOOKUP($AR$711,'Banco de Dados'!$B$4:$J$50,4,FALSE),"ERRO")),"")</f>
        <v/>
      </c>
      <c r="AS743" s="29" t="str">
        <f t="shared" si="496"/>
        <v/>
      </c>
      <c r="AT743" s="103" t="str">
        <f>IFERROR(AS743*(C743*(PRINCIPAL!$G$200/100))*0.47*(44/12),"")</f>
        <v/>
      </c>
      <c r="AU743" s="111" t="str">
        <f t="shared" si="497"/>
        <v/>
      </c>
      <c r="AV743" s="30" t="str">
        <f>IFERROR(IF(AND(PRINCIPAL!$H$201&lt;&gt;"",OR(L743=PRINCIPAL!$I$201,L743=PRINCIPAL!$I$201+PRINCIPAL!$I$201,L743=PRINCIPAL!$I$201+PRINCIPAL!$I$201+PRINCIPAL!$I$201)),0,IF(AND(PRINCIPAL!$H$201&lt;&gt;"",L743=PRINCIPAL!$J$201),VLOOKUP($AW$711,'Banco de Dados'!$B$4:$J$50,8,FALSE)*PRINCIPAL!$H$201*(1-(PRINCIPAL!$K$201/100)),IF(AND(PRINCIPAL!$H$201&lt;&gt;"",L743=PRINCIPAL!$L$201),VLOOKUP($AW$711,'Banco de Dados'!$B$4:$J$50,8,FALSE)*PRINCIPAL!$H$201*(1-(PRINCIPAL!$M$201/100)),IF(AND(PRINCIPAL!$H$201&lt;&gt;"",L743=PRINCIPAL!$N$201),VLOOKUP($AW$711,'Banco de Dados'!$B$4:$J$50,8,FALSE)*PRINCIPAL!$H$201*(1-(PRINCIPAL!$O$201/100)),IF(PRINCIPAL!$H$201&lt;&gt;"",VLOOKUP($AW$711,'Banco de Dados'!$B$4:$J$50,8,FALSE)*PRINCIPAL!$H$201,IF(OR(L743=PRINCIPAL!$I$201,L743=PRINCIPAL!$I$201+PRINCIPAL!$I$201,L743=PRINCIPAL!$I$201+PRINCIPAL!$I$201+PRINCIPAL!$I$201),0,IF(L743=PRINCIPAL!$J$201,VLOOKUP($AW$711,'Banco de Dados'!$B$4:$J$50,6,FALSE)*(1-(PRINCIPAL!$K$201/100)),IF(L743=PRINCIPAL!$L$201,VLOOKUP($AW$711,'Banco de Dados'!$B$4:$J$50,6,FALSE)*(1-(PRINCIPAL!$M$201/100)),IF(L743=PRINCIPAL!$N$201,VLOOKUP($AW$711,'Banco de Dados'!$B$4:$J$50,6,FALSE)*(1-(PRINCIPAL!$O$201/100)),VLOOKUP($AW$711,'Banco de Dados'!$B$4:$J$50,6,FALSE)))))))))),"")</f>
        <v/>
      </c>
      <c r="AW743" s="29" t="str">
        <f>IFERROR(AV743*(IFERROR(VLOOKUP($AW$711,'Banco de Dados'!$B$4:$J$50,4,FALSE),"ERRO")),"")</f>
        <v/>
      </c>
      <c r="AX743" s="29" t="str">
        <f t="shared" si="498"/>
        <v/>
      </c>
      <c r="AY743" s="103" t="str">
        <f>IFERROR(AX743*(C743*(PRINCIPAL!$G$201/100))*0.47*(44/12),"")</f>
        <v/>
      </c>
      <c r="AZ743" s="111" t="str">
        <f t="shared" si="503"/>
        <v/>
      </c>
      <c r="BA743" s="30" t="str">
        <f>IFERROR(IF(AND(PRINCIPAL!$H$192&lt;&gt;"",OR(L743=PRINCIPAL!$I$192,L743=PRINCIPAL!$I$192+PRINCIPAL!$I$192,L743=PRINCIPAL!$I$192+PRINCIPAL!$I$192+PRINCIPAL!$I$192)),0,IF(AND(PRINCIPAL!$H$192&lt;&gt;"",L743=PRINCIPAL!$J$192),VLOOKUP($BB$711,'Banco de Dados'!$B$4:$J$50,8,FALSE)*PRINCIPAL!$H$192*(1-(PRINCIPAL!$K$192/100)),IF(AND(PRINCIPAL!$H$192&lt;&gt;"",L743=PRINCIPAL!$L$192),VLOOKUP($BB$711,'Banco de Dados'!$B$4:$J$50,8,FALSE)*PRINCIPAL!$H$192*(1-(PRINCIPAL!$M$192/100)),IF(AND(PRINCIPAL!$H$192&lt;&gt;"",L743=PRINCIPAL!$N$192),VLOOKUP($BB$711,'Banco de Dados'!$B$4:$J$50,8,FALSE)*PRINCIPAL!$H$192*(1-(PRINCIPAL!$O$192/100)),IF(PRINCIPAL!$H$192&lt;&gt;"",VLOOKUP($BB$711,'Banco de Dados'!$B$4:$J$50,8,FALSE)*PRINCIPAL!$H$192,IF(OR(L743=PRINCIPAL!$I$192,L743=PRINCIPAL!$I$192+PRINCIPAL!$I$192,L743=PRINCIPAL!$I$192+PRINCIPAL!$I$192+PRINCIPAL!$I$192),0,IF(L743=PRINCIPAL!$J$192,VLOOKUP($BB$711,'Banco de Dados'!$B$4:$J$50,6,FALSE)*(1-(PRINCIPAL!$K$192/100)),IF(L743=PRINCIPAL!$L$192,VLOOKUP($BB$711,'Banco de Dados'!$B$4:$J$50,6,FALSE)*(1-(PRINCIPAL!$M$192/100)),IF(L743=PRINCIPAL!$N$192,VLOOKUP($BB$711,'Banco de Dados'!$B$4:$J$50,6,FALSE)*(1-(PRINCIPAL!$O$192/100)),VLOOKUP($BB$711,'Banco de Dados'!$B$4:$J$50,6,FALSE)))))))))),"")</f>
        <v/>
      </c>
      <c r="BB743" s="29" t="str">
        <f>IFERROR(BA743*(IFERROR(VLOOKUP($BB$711,'Banco de Dados'!$B$4:$J$50,4,FALSE),"ERRO")),"")</f>
        <v/>
      </c>
      <c r="BC743" s="29" t="str">
        <f t="shared" si="504"/>
        <v/>
      </c>
      <c r="BD743" s="103" t="str">
        <f>IFERROR(BC743*(C743*(PRINCIPAL!$G$192/100))*0.47*(44/12),"")</f>
        <v/>
      </c>
      <c r="BE743" s="111" t="str">
        <f t="shared" si="483"/>
        <v/>
      </c>
      <c r="BF743" s="30" t="str">
        <f>IFERROR(IF(AND(PRINCIPAL!$H$203&lt;&gt;"",OR(L743=PRINCIPAL!$I$203,L743=PRINCIPAL!$I$203+PRINCIPAL!$I$203,L743=PRINCIPAL!$I$203+PRINCIPAL!$I$203+PRINCIPAL!$I$203)),0,IF(AND(PRINCIPAL!$H$203&lt;&gt;"",L743=PRINCIPAL!$J$203),VLOOKUP($BG$711,'Banco de Dados'!$B$4:$J$50,8,FALSE)*PRINCIPAL!$H$203*(1-(PRINCIPAL!$K$203/100)),IF(AND(PRINCIPAL!$H$203&lt;&gt;"",L743=PRINCIPAL!$L$203),VLOOKUP($BG$711,'Banco de Dados'!$B$4:$J$50,8,FALSE)*PRINCIPAL!$H$203*(1-(PRINCIPAL!$M$203/100)),IF(AND(PRINCIPAL!$H$203&lt;&gt;"",L743=PRINCIPAL!$N$203),VLOOKUP($BG$711,'Banco de Dados'!$B$4:$J$50,8,FALSE)*PRINCIPAL!$H$203*(1-(PRINCIPAL!$O$203/100)),IF(PRINCIPAL!$H$203&lt;&gt;"",VLOOKUP($BG$711,'Banco de Dados'!$B$4:$J$50,8,FALSE)*PRINCIPAL!$H$203,IF(OR(L743=PRINCIPAL!$I$203,L743=PRINCIPAL!$I$203+PRINCIPAL!$I$203,L743=PRINCIPAL!$I$203+PRINCIPAL!$I$203+PRINCIPAL!$I$203),0,IF(L743=PRINCIPAL!$J$203,VLOOKUP($BG$711,'Banco de Dados'!$B$4:$J$50,6,FALSE)*(1-(PRINCIPAL!$K$203/100)),IF(L743=PRINCIPAL!$L$203,VLOOKUP($BG$711,'Banco de Dados'!$B$4:$J$50,6,FALSE)*(1-(PRINCIPAL!$M$203/100)),IF(L743=PRINCIPAL!$N$203,VLOOKUP($BG$711,'Banco de Dados'!$B$4:$J$50,6,FALSE)*(1-(PRINCIPAL!$O$203/100)),VLOOKUP($BG$711,'Banco de Dados'!$B$4:$J$50,6,FALSE)))))))))),"")</f>
        <v/>
      </c>
      <c r="BG743" s="29" t="str">
        <f>IFERROR(BF743*(IFERROR(VLOOKUP($BG$711,'Banco de Dados'!$B$4:$J$50,4,FALSE),"ERRO")),"")</f>
        <v/>
      </c>
      <c r="BH743" s="29" t="str">
        <f t="shared" si="499"/>
        <v/>
      </c>
      <c r="BI743" s="103" t="str">
        <f>IFERROR(BH743*(C743*(PRINCIPAL!$G$203/100))*0.47*(44/12),"")</f>
        <v/>
      </c>
      <c r="BJ743" s="102" t="str">
        <f t="shared" si="484"/>
        <v/>
      </c>
    </row>
    <row r="744" spans="2:62" ht="12.75" customHeight="1" x14ac:dyDescent="0.3">
      <c r="B744" s="326">
        <f t="shared" si="485"/>
        <v>2051</v>
      </c>
      <c r="C744" s="340"/>
      <c r="D744" s="1"/>
      <c r="E744" s="116">
        <v>31</v>
      </c>
      <c r="F744" s="24" t="str">
        <f>IFERROR(VLOOKUP($G$711,'Banco de Dados'!$B$4:$J$50,6,FALSE),"")</f>
        <v/>
      </c>
      <c r="G744" s="25" t="str">
        <f>IFERROR(F744*(IFERROR(VLOOKUP($G$711,'Banco de Dados'!$B$4:$J$50,4,FALSE),"ERRO")),"")</f>
        <v/>
      </c>
      <c r="H744" s="25" t="str">
        <f t="shared" si="486"/>
        <v/>
      </c>
      <c r="I744" s="103" t="str">
        <f t="shared" si="487"/>
        <v/>
      </c>
      <c r="J744" s="117" t="str">
        <f t="shared" si="488"/>
        <v/>
      </c>
      <c r="K744" s="1"/>
      <c r="L744" s="91">
        <v>31</v>
      </c>
      <c r="M744" s="24" t="str">
        <f>IFERROR(IF(AND(PRINCIPAL!$H$194&lt;&gt;"",OR(L744=PRINCIPAL!$I$194,L744=PRINCIPAL!$I$194+PRINCIPAL!$I$194,L744=PRINCIPAL!$I$194+PRINCIPAL!$I$194+PRINCIPAL!$I$194)),0,IF(AND(PRINCIPAL!$H$194&lt;&gt;"",L744=PRINCIPAL!$J$194),VLOOKUP($N$711,'Banco de Dados'!$B$4:$J$50,8,FALSE)*PRINCIPAL!$H$194*(1-(PRINCIPAL!$K$194/100)),IF(AND(PRINCIPAL!$H$194&lt;&gt;"",L744=PRINCIPAL!$L$194),VLOOKUP($N$711,'Banco de Dados'!$B$4:$J$50,8,FALSE)*PRINCIPAL!$H$194*(1-(PRINCIPAL!$M$194/100)),IF(AND(PRINCIPAL!$H$194&lt;&gt;"",L744=PRINCIPAL!$N$194),VLOOKUP($N$711,'Banco de Dados'!$B$4:$J$50,8,FALSE)*PRINCIPAL!$H$194*(1-(PRINCIPAL!$O$194/100)),IF(PRINCIPAL!$H$194&lt;&gt;"",VLOOKUP($N$711,'Banco de Dados'!$B$4:$J$50,8,FALSE)*PRINCIPAL!$H$194,IF(OR(L744=PRINCIPAL!$I$194,L744=PRINCIPAL!$I$194+PRINCIPAL!$I$194,L744=PRINCIPAL!$I$194+PRINCIPAL!$I$194+PRINCIPAL!$I$194),0,IF(L744=PRINCIPAL!$J$194,VLOOKUP($N$711,'Banco de Dados'!$B$4:$J$50,6,FALSE)*(1-(PRINCIPAL!$K$194/100)),IF(L744=PRINCIPAL!$L$194,VLOOKUP($N$711,'Banco de Dados'!$B$4:$J$50,6,FALSE)*(1-(PRINCIPAL!$M$194/100)),IF(L744=PRINCIPAL!$N$194,VLOOKUP($N$711,'Banco de Dados'!$B$4:$J$50,6,FALSE)*(1-(PRINCIPAL!$O$194/100)),VLOOKUP($N$711,'Banco de Dados'!$B$4:$J$50,6,FALSE)))))))))),"")</f>
        <v/>
      </c>
      <c r="N744" s="25" t="str">
        <f>IFERROR(M744*(IFERROR(VLOOKUP($N$711,'Banco de Dados'!$B$4:$J$50,4,FALSE),"ERRO")),"")</f>
        <v/>
      </c>
      <c r="O744" s="25" t="str">
        <f t="shared" si="507"/>
        <v/>
      </c>
      <c r="P744" s="103" t="str">
        <f>IFERROR(O744*(C744*(PRINCIPAL!$G$194/100))*0.47*(44/12),"")</f>
        <v/>
      </c>
      <c r="Q744" s="107" t="str">
        <f t="shared" si="509"/>
        <v/>
      </c>
      <c r="R744" s="29" t="str">
        <f>IFERROR(IF(AND(PRINCIPAL!$H$195&lt;&gt;"",OR(L744=PRINCIPAL!$I$195,L744=PRINCIPAL!$I$195+PRINCIPAL!$I$195,L744=PRINCIPAL!$I$195+PRINCIPAL!$I$195+PRINCIPAL!$I$195)),0,IF(AND(PRINCIPAL!$H$195&lt;&gt;"",L744=PRINCIPAL!$J$195),VLOOKUP($S$711,'Banco de Dados'!$B$4:$J$50,8,FALSE)*PRINCIPAL!$H$195*(1-(PRINCIPAL!$K$195/100)),IF(AND(PRINCIPAL!$H$195&lt;&gt;"",L744=PRINCIPAL!$L$195),VLOOKUP($S$711,'Banco de Dados'!$B$4:$J$50,8,FALSE)*PRINCIPAL!$H$195*(1-(PRINCIPAL!$M$195/100)),IF(AND(PRINCIPAL!$H$195&lt;&gt;"",L744=PRINCIPAL!$N$195),VLOOKUP($S$711,'Banco de Dados'!$B$4:$J$50,8,FALSE)*PRINCIPAL!$H$195*(1-(PRINCIPAL!$O$195/100)),IF(PRINCIPAL!$H$195&lt;&gt;"",VLOOKUP($S$711,'Banco de Dados'!$B$4:$J$50,8,FALSE)*PRINCIPAL!$H$195,IF(OR(L744=PRINCIPAL!$I$195,L744=PRINCIPAL!$I$195+PRINCIPAL!$I$195,L744=PRINCIPAL!$I$195+PRINCIPAL!$I$195+PRINCIPAL!$I$195),0,IF(L744=PRINCIPAL!$J$195,VLOOKUP($S$711,'Banco de Dados'!$B$4:$J$50,6,FALSE)*(1-(PRINCIPAL!$K$195/100)),IF(L744=PRINCIPAL!$L$195,VLOOKUP($S$711,'Banco de Dados'!$B$4:$J$50,6,FALSE)*(1-(PRINCIPAL!$M$195/100)),IF(L744=PRINCIPAL!$N$195,VLOOKUP($S$711,'Banco de Dados'!$B$4:$J$50,6,FALSE)*(1-(PRINCIPAL!$O$195/100)),VLOOKUP($S$711,'Banco de Dados'!$B$4:$J$50,6,FALSE)))))))))),"")</f>
        <v/>
      </c>
      <c r="S744" s="29" t="str">
        <f>IFERROR(R744*(IFERROR(VLOOKUP($S$711,'Banco de Dados'!$B$4:$J$50,4,FALSE),"ERRO")),"")</f>
        <v/>
      </c>
      <c r="T744" s="29" t="str">
        <f t="shared" si="506"/>
        <v/>
      </c>
      <c r="U744" s="103" t="str">
        <f>IFERROR(T744*(C744*(PRINCIPAL!$G$195/100))*0.47*(44/12),"")</f>
        <v/>
      </c>
      <c r="V744" s="103" t="str">
        <f t="shared" si="482"/>
        <v/>
      </c>
      <c r="W744" s="30" t="str">
        <f>IFERROR(IF(AND(PRINCIPAL!$H$196&lt;&gt;"",OR(L744=PRINCIPAL!$I$196,L744=PRINCIPAL!$I$196+PRINCIPAL!$I$196,L744=PRINCIPAL!$I$196+PRINCIPAL!$I$196+PRINCIPAL!$I$196)),0,IF(AND(PRINCIPAL!$H$196&lt;&gt;"",L744=PRINCIPAL!$J$196),VLOOKUP($X$711,'Banco de Dados'!$B$4:$J$50,8,FALSE)*PRINCIPAL!$H$196*(1-(PRINCIPAL!$K$196/100)),IF(AND(PRINCIPAL!$H$196&lt;&gt;"",L744=PRINCIPAL!$L$196),VLOOKUP($X$711,'Banco de Dados'!$B$4:$J$50,8,FALSE)*PRINCIPAL!$H$196*(1-(PRINCIPAL!$M$196/100)),IF(AND(PRINCIPAL!$H$196&lt;&gt;"",L744=PRINCIPAL!$N$196),VLOOKUP($X$711,'Banco de Dados'!$B$4:$J$50,8,FALSE)*PRINCIPAL!$H$196*(1-(PRINCIPAL!$O$196/100)),IF(PRINCIPAL!$H$196&lt;&gt;"",VLOOKUP($X$711,'Banco de Dados'!$B$4:$J$50,8,FALSE)*PRINCIPAL!$H$196,IF(OR(L744=PRINCIPAL!$I$196,L744=PRINCIPAL!$I$196+PRINCIPAL!$I$196,L744=PRINCIPAL!$I$196+PRINCIPAL!$I$196+PRINCIPAL!$I$196),0,IF(L744=PRINCIPAL!$J$196,VLOOKUP($X$711,'Banco de Dados'!$B$4:$J$50,6,FALSE)*(1-(PRINCIPAL!$K$196/100)),IF(L744=PRINCIPAL!$L$196,VLOOKUP($X$711,'Banco de Dados'!$B$4:$J$50,6,FALSE)*(1-(PRINCIPAL!$M$196/100)),IF(L744=PRINCIPAL!$N$196,VLOOKUP($X$711,'Banco de Dados'!$B$4:$J$50,6,FALSE)*(1-(PRINCIPAL!$O$196/100)),VLOOKUP($X$711,'Banco de Dados'!$B$4:$J$50,6,FALSE)))))))))),"")</f>
        <v/>
      </c>
      <c r="X744" s="29" t="str">
        <f>IFERROR(W744*(IFERROR(VLOOKUP($X$711,'Banco de Dados'!$B$4:$J$50,4,FALSE),"ERRO")),"")</f>
        <v/>
      </c>
      <c r="Y744" s="29" t="str">
        <f t="shared" si="500"/>
        <v/>
      </c>
      <c r="Z744" s="103" t="str">
        <f>IFERROR(Y744*(C744*(PRINCIPAL!$G$196/100))*0.47*(44/12),"")</f>
        <v/>
      </c>
      <c r="AA744" s="111" t="str">
        <f t="shared" si="501"/>
        <v/>
      </c>
      <c r="AB744" s="30" t="str">
        <f>IFERROR(IF(AND(PRINCIPAL!$H$197&lt;&gt;"",OR(L744=PRINCIPAL!$I$197,L744=PRINCIPAL!$I$197+PRINCIPAL!$I$197,L744=PRINCIPAL!$I$197+PRINCIPAL!$I$197+PRINCIPAL!$I$197)),0,IF(AND(PRINCIPAL!$H$197&lt;&gt;"",L744=PRINCIPAL!$J$197),VLOOKUP($AC$711,'Banco de Dados'!$B$4:$J$50,8,FALSE)*PRINCIPAL!$H$197*(1-(PRINCIPAL!$K$197/100)),IF(AND(PRINCIPAL!$H$197&lt;&gt;"",L744=PRINCIPAL!$L$197),VLOOKUP($AC$711,'Banco de Dados'!$B$4:$J$50,8,FALSE)*PRINCIPAL!$H$197*(1-(PRINCIPAL!$M$197/100)),IF(AND(PRINCIPAL!$H$197&lt;&gt;"",L744=PRINCIPAL!$N$197),VLOOKUP($AC$711,'Banco de Dados'!$B$4:$J$50,8,FALSE)*PRINCIPAL!$H$197*(1-(PRINCIPAL!$O$197/100)),IF(PRINCIPAL!$H$197&lt;&gt;"",VLOOKUP($AC$711,'Banco de Dados'!$B$4:$J$50,8,FALSE)*PRINCIPAL!$H$197,IF(OR(L744=PRINCIPAL!$I$197,L744=PRINCIPAL!$I$197+PRINCIPAL!$I$197,L744=PRINCIPAL!$I$197+PRINCIPAL!$I$197+PRINCIPAL!$I$197),0,IF(L744=PRINCIPAL!$J$197,VLOOKUP($AC$711,'Banco de Dados'!$B$4:$J$50,6,FALSE)*(1-(PRINCIPAL!$K$197/100)),IF(L744=PRINCIPAL!$L$197,VLOOKUP($AC$711,'Banco de Dados'!$B$4:$J$50,6,FALSE)*(1-(PRINCIPAL!$M$197/100)),IF(L744=PRINCIPAL!$N$197,VLOOKUP($AC$711,'Banco de Dados'!$B$4:$J$50,6,FALSE)*(1-(PRINCIPAL!$O$197/100)),VLOOKUP($AC$711,'Banco de Dados'!$B$4:$J$50,6,FALSE)))))))))),"")</f>
        <v/>
      </c>
      <c r="AC744" s="29" t="str">
        <f>IFERROR(AB744*(IFERROR(VLOOKUP($AC$711,'Banco de Dados'!$B$4:$J$50,4,FALSE),"ERRO")),"")</f>
        <v/>
      </c>
      <c r="AD744" s="29" t="str">
        <f t="shared" si="491"/>
        <v/>
      </c>
      <c r="AE744" s="103" t="str">
        <f>IFERROR(AD744*(C744*(PRINCIPAL!$G$197/100))*0.47*(44/12),"")</f>
        <v/>
      </c>
      <c r="AF744" s="111" t="str">
        <f t="shared" si="492"/>
        <v/>
      </c>
      <c r="AG744" s="30" t="str">
        <f>IFERROR(IF(AND(PRINCIPAL!$H$198&lt;&gt;"",OR(L744=PRINCIPAL!$I$198,L744=PRINCIPAL!$I$198+PRINCIPAL!$I$198,L744=PRINCIPAL!$I$198+PRINCIPAL!$I$198+PRINCIPAL!$I$198)),0,IF(AND(PRINCIPAL!$H$198&lt;&gt;"",L744=PRINCIPAL!$J$198),VLOOKUP($AH$711,'Banco de Dados'!$B$4:$J$50,8,FALSE)*PRINCIPAL!$H$198*(1-(PRINCIPAL!$K$198/100)),IF(AND(PRINCIPAL!$H$198&lt;&gt;"",L744=PRINCIPAL!$L$198),VLOOKUP($AH$711,'Banco de Dados'!$B$4:$J$50,8,FALSE)*PRINCIPAL!$H$198*(1-(PRINCIPAL!$M$198/100)),IF(AND(PRINCIPAL!$H$198&lt;&gt;"",L744=PRINCIPAL!$N$198),VLOOKUP($AH$711,'Banco de Dados'!$B$4:$J$50,8,FALSE)*PRINCIPAL!$H$198*(1-(PRINCIPAL!$O$198/100)),IF(PRINCIPAL!$H$198&lt;&gt;"",VLOOKUP($AH$711,'Banco de Dados'!$B$4:$J$50,8,FALSE)*PRINCIPAL!$H$198,IF(OR(L744=PRINCIPAL!$I$198,L744=PRINCIPAL!$I$198+PRINCIPAL!$I$198,L744=PRINCIPAL!$I$198+PRINCIPAL!$I$198+PRINCIPAL!$I$198),0,IF(L744=PRINCIPAL!$J$198,VLOOKUP($AH$711,'Banco de Dados'!$B$4:$J$50,6,FALSE)*(1-(PRINCIPAL!$K$198/100)),IF(L744=PRINCIPAL!$L$198,VLOOKUP($AH$711,'Banco de Dados'!$B$4:$J$50,6,FALSE)*(1-(PRINCIPAL!$M$198/100)),IF(L744=PRINCIPAL!$N$198,VLOOKUP($AH$711,'Banco de Dados'!$B$4:$J$50,6,FALSE)*(1-(PRINCIPAL!$O$198/100)),VLOOKUP($AH$711,'Banco de Dados'!$B$4:$J$50,6,FALSE)))))))))),"")</f>
        <v/>
      </c>
      <c r="AH744" s="29" t="str">
        <f>IFERROR(AG744*(IFERROR(VLOOKUP($AH$711,'Banco de Dados'!$B$4:$J$50,4,FALSE),"ERRO")),"")</f>
        <v/>
      </c>
      <c r="AI744" s="29" t="str">
        <f t="shared" si="493"/>
        <v/>
      </c>
      <c r="AJ744" s="103" t="str">
        <f>IFERROR(AI744*(C744*(PRINCIPAL!$G$198/100))*0.47*(44/12),"")</f>
        <v/>
      </c>
      <c r="AK744" s="111" t="str">
        <f t="shared" si="502"/>
        <v/>
      </c>
      <c r="AL744" s="30" t="str">
        <f>IFERROR(IF(AND(PRINCIPAL!$H$199&lt;&gt;"",OR(L744=PRINCIPAL!$I$199,L744=PRINCIPAL!$I$199+PRINCIPAL!$I$199,L744=PRINCIPAL!$I$199+PRINCIPAL!$I$199+PRINCIPAL!$I$199)),0,IF(AND(PRINCIPAL!$H$199&lt;&gt;"",L744=PRINCIPAL!$J$199),VLOOKUP($AM$711,'Banco de Dados'!$B$4:$J$50,8,FALSE)*PRINCIPAL!$H$199*(1-(PRINCIPAL!$K$199/100)),IF(AND(PRINCIPAL!$H$199&lt;&gt;"",L744=PRINCIPAL!$L$199),VLOOKUP($AM$711,'Banco de Dados'!$B$4:$J$50,8,FALSE)*PRINCIPAL!$H$199*(1-(PRINCIPAL!$M$199/100)),IF(AND(PRINCIPAL!$H$199&lt;&gt;"",L744=PRINCIPAL!$N$199),VLOOKUP($AM$711,'Banco de Dados'!$B$4:$J$50,8,FALSE)*PRINCIPAL!$H$199*(1-(PRINCIPAL!$O$199/100)),IF(PRINCIPAL!$H$199&lt;&gt;"",VLOOKUP($AM$711,'Banco de Dados'!$B$4:$J$50,8,FALSE)*PRINCIPAL!$H$199,IF(OR(L744=PRINCIPAL!$I$199,L744=PRINCIPAL!$I$199+PRINCIPAL!$I$199,L744=PRINCIPAL!$I$199+PRINCIPAL!$I$199+PRINCIPAL!$I$199),0,IF(L744=PRINCIPAL!$J$199,VLOOKUP($AM$711,'Banco de Dados'!$B$4:$J$50,6,FALSE)*(1-(PRINCIPAL!$K$199/100)),IF(L744=PRINCIPAL!$L$199,VLOOKUP($AM$711,'Banco de Dados'!$B$4:$J$50,6,FALSE)*(1-(PRINCIPAL!$M$199/100)),IF(L744=PRINCIPAL!$N$199,VLOOKUP($AM$711,'Banco de Dados'!$B$4:$J$50,6,FALSE)*(1-(PRINCIPAL!$O$199/100)),VLOOKUP($AM$711,'Banco de Dados'!$B$4:$J$50,6,FALSE)))))))))),"")</f>
        <v/>
      </c>
      <c r="AM744" s="29" t="str">
        <f>IFERROR(AL744*(IFERROR(VLOOKUP($AM$711,'Banco de Dados'!$B$4:$J$50,4,FALSE),"ERRO")),"")</f>
        <v/>
      </c>
      <c r="AN744" s="29" t="str">
        <f t="shared" si="494"/>
        <v/>
      </c>
      <c r="AO744" s="103" t="str">
        <f>IFERROR(AN744*(C744*(PRINCIPAL!$G$199/100))*0.47*(44/12),"")</f>
        <v/>
      </c>
      <c r="AP744" s="111" t="str">
        <f t="shared" si="495"/>
        <v/>
      </c>
      <c r="AQ744" s="30" t="str">
        <f>IFERROR(IF(AND(PRINCIPAL!$H$200&lt;&gt;"",OR(L744=PRINCIPAL!$I$200,L744=PRINCIPAL!$I$200+PRINCIPAL!$I$200,L744=PRINCIPAL!$I$200+PRINCIPAL!$I$200+PRINCIPAL!$I$200)),0,IF(AND(PRINCIPAL!$H$200&lt;&gt;"",L744=PRINCIPAL!$J$200),VLOOKUP($AR$711,'Banco de Dados'!$B$4:$J$50,8,FALSE)*PRINCIPAL!$H$200*(1-(PRINCIPAL!$K$200/100)),IF(AND(PRINCIPAL!$H$200&lt;&gt;"",L744=PRINCIPAL!$L$200),VLOOKUP($AR$711,'Banco de Dados'!$B$4:$J$50,8,FALSE)*PRINCIPAL!$H$200*(1-(PRINCIPAL!$M$200/100)),IF(AND(PRINCIPAL!$H$200&lt;&gt;"",L744=PRINCIPAL!$N$200),VLOOKUP($AR$711,'Banco de Dados'!$B$4:$J$50,8,FALSE)*PRINCIPAL!$H$200*(1-(PRINCIPAL!$O$200/100)),IF(PRINCIPAL!$H$200&lt;&gt;"",VLOOKUP($AR$711,'Banco de Dados'!$B$4:$J$50,8,FALSE)*PRINCIPAL!$H$200,IF(OR(L744=PRINCIPAL!$I$200,L744=PRINCIPAL!$I$200+PRINCIPAL!$I$200,L744=PRINCIPAL!$I$200+PRINCIPAL!$I$200+PRINCIPAL!$I$200),0,IF(L744=PRINCIPAL!$J$200,VLOOKUP($AR$711,'Banco de Dados'!$B$4:$J$50,6,FALSE)*(1-(PRINCIPAL!$K$200/100)),IF(L744=PRINCIPAL!$L$200,VLOOKUP($AR$711,'Banco de Dados'!$B$4:$J$50,6,FALSE)*(1-(PRINCIPAL!$M$200/100)),IF(L744=PRINCIPAL!$N$200,VLOOKUP($AR$711,'Banco de Dados'!$B$4:$J$50,6,FALSE)*(1-(PRINCIPAL!$O$200/100)),VLOOKUP($AR$711,'Banco de Dados'!$B$4:$J$50,6,FALSE)))))))))),"")</f>
        <v/>
      </c>
      <c r="AR744" s="29" t="str">
        <f>IFERROR(AQ744*(IFERROR(VLOOKUP($AR$711,'Banco de Dados'!$B$4:$J$50,4,FALSE),"ERRO")),"")</f>
        <v/>
      </c>
      <c r="AS744" s="29" t="str">
        <f t="shared" si="496"/>
        <v/>
      </c>
      <c r="AT744" s="103" t="str">
        <f>IFERROR(AS744*(C744*(PRINCIPAL!$G$200/100))*0.47*(44/12),"")</f>
        <v/>
      </c>
      <c r="AU744" s="111" t="str">
        <f t="shared" si="497"/>
        <v/>
      </c>
      <c r="AV744" s="30" t="str">
        <f>IFERROR(IF(AND(PRINCIPAL!$H$201&lt;&gt;"",OR(L744=PRINCIPAL!$I$201,L744=PRINCIPAL!$I$201+PRINCIPAL!$I$201,L744=PRINCIPAL!$I$201+PRINCIPAL!$I$201+PRINCIPAL!$I$201)),0,IF(AND(PRINCIPAL!$H$201&lt;&gt;"",L744=PRINCIPAL!$J$201),VLOOKUP($AW$711,'Banco de Dados'!$B$4:$J$50,8,FALSE)*PRINCIPAL!$H$201*(1-(PRINCIPAL!$K$201/100)),IF(AND(PRINCIPAL!$H$201&lt;&gt;"",L744=PRINCIPAL!$L$201),VLOOKUP($AW$711,'Banco de Dados'!$B$4:$J$50,8,FALSE)*PRINCIPAL!$H$201*(1-(PRINCIPAL!$M$201/100)),IF(AND(PRINCIPAL!$H$201&lt;&gt;"",L744=PRINCIPAL!$N$201),VLOOKUP($AW$711,'Banco de Dados'!$B$4:$J$50,8,FALSE)*PRINCIPAL!$H$201*(1-(PRINCIPAL!$O$201/100)),IF(PRINCIPAL!$H$201&lt;&gt;"",VLOOKUP($AW$711,'Banco de Dados'!$B$4:$J$50,8,FALSE)*PRINCIPAL!$H$201,IF(OR(L744=PRINCIPAL!$I$201,L744=PRINCIPAL!$I$201+PRINCIPAL!$I$201,L744=PRINCIPAL!$I$201+PRINCIPAL!$I$201+PRINCIPAL!$I$201),0,IF(L744=PRINCIPAL!$J$201,VLOOKUP($AW$711,'Banco de Dados'!$B$4:$J$50,6,FALSE)*(1-(PRINCIPAL!$K$201/100)),IF(L744=PRINCIPAL!$L$201,VLOOKUP($AW$711,'Banco de Dados'!$B$4:$J$50,6,FALSE)*(1-(PRINCIPAL!$M$201/100)),IF(L744=PRINCIPAL!$N$201,VLOOKUP($AW$711,'Banco de Dados'!$B$4:$J$50,6,FALSE)*(1-(PRINCIPAL!$O$201/100)),VLOOKUP($AW$711,'Banco de Dados'!$B$4:$J$50,6,FALSE)))))))))),"")</f>
        <v/>
      </c>
      <c r="AW744" s="29" t="str">
        <f>IFERROR(AV744*(IFERROR(VLOOKUP($AW$711,'Banco de Dados'!$B$4:$J$50,4,FALSE),"ERRO")),"")</f>
        <v/>
      </c>
      <c r="AX744" s="29" t="str">
        <f t="shared" si="498"/>
        <v/>
      </c>
      <c r="AY744" s="103" t="str">
        <f>IFERROR(AX744*(C744*(PRINCIPAL!$G$201/100))*0.47*(44/12),"")</f>
        <v/>
      </c>
      <c r="AZ744" s="111" t="str">
        <f t="shared" si="503"/>
        <v/>
      </c>
      <c r="BA744" s="30" t="str">
        <f>IFERROR(IF(AND(PRINCIPAL!$H$192&lt;&gt;"",OR(L744=PRINCIPAL!$I$192,L744=PRINCIPAL!$I$192+PRINCIPAL!$I$192,L744=PRINCIPAL!$I$192+PRINCIPAL!$I$192+PRINCIPAL!$I$192)),0,IF(AND(PRINCIPAL!$H$192&lt;&gt;"",L744=PRINCIPAL!$J$192),VLOOKUP($BB$711,'Banco de Dados'!$B$4:$J$50,8,FALSE)*PRINCIPAL!$H$192*(1-(PRINCIPAL!$K$192/100)),IF(AND(PRINCIPAL!$H$192&lt;&gt;"",L744=PRINCIPAL!$L$192),VLOOKUP($BB$711,'Banco de Dados'!$B$4:$J$50,8,FALSE)*PRINCIPAL!$H$192*(1-(PRINCIPAL!$M$192/100)),IF(AND(PRINCIPAL!$H$192&lt;&gt;"",L744=PRINCIPAL!$N$192),VLOOKUP($BB$711,'Banco de Dados'!$B$4:$J$50,8,FALSE)*PRINCIPAL!$H$192*(1-(PRINCIPAL!$O$192/100)),IF(PRINCIPAL!$H$192&lt;&gt;"",VLOOKUP($BB$711,'Banco de Dados'!$B$4:$J$50,8,FALSE)*PRINCIPAL!$H$192,IF(OR(L744=PRINCIPAL!$I$192,L744=PRINCIPAL!$I$192+PRINCIPAL!$I$192,L744=PRINCIPAL!$I$192+PRINCIPAL!$I$192+PRINCIPAL!$I$192),0,IF(L744=PRINCIPAL!$J$192,VLOOKUP($BB$711,'Banco de Dados'!$B$4:$J$50,6,FALSE)*(1-(PRINCIPAL!$K$192/100)),IF(L744=PRINCIPAL!$L$192,VLOOKUP($BB$711,'Banco de Dados'!$B$4:$J$50,6,FALSE)*(1-(PRINCIPAL!$M$192/100)),IF(L744=PRINCIPAL!$N$192,VLOOKUP($BB$711,'Banco de Dados'!$B$4:$J$50,6,FALSE)*(1-(PRINCIPAL!$O$192/100)),VLOOKUP($BB$711,'Banco de Dados'!$B$4:$J$50,6,FALSE)))))))))),"")</f>
        <v/>
      </c>
      <c r="BB744" s="29" t="str">
        <f>IFERROR(BA744*(IFERROR(VLOOKUP($BB$711,'Banco de Dados'!$B$4:$J$50,4,FALSE),"ERRO")),"")</f>
        <v/>
      </c>
      <c r="BC744" s="29" t="str">
        <f t="shared" si="504"/>
        <v/>
      </c>
      <c r="BD744" s="103" t="str">
        <f>IFERROR(BC744*(C744*(PRINCIPAL!$G$192/100))*0.47*(44/12),"")</f>
        <v/>
      </c>
      <c r="BE744" s="111" t="str">
        <f t="shared" si="483"/>
        <v/>
      </c>
      <c r="BF744" s="30" t="str">
        <f>IFERROR(IF(AND(PRINCIPAL!$H$203&lt;&gt;"",OR(L744=PRINCIPAL!$I$203,L744=PRINCIPAL!$I$203+PRINCIPAL!$I$203,L744=PRINCIPAL!$I$203+PRINCIPAL!$I$203+PRINCIPAL!$I$203)),0,IF(AND(PRINCIPAL!$H$203&lt;&gt;"",L744=PRINCIPAL!$J$203),VLOOKUP($BG$711,'Banco de Dados'!$B$4:$J$50,8,FALSE)*PRINCIPAL!$H$203*(1-(PRINCIPAL!$K$203/100)),IF(AND(PRINCIPAL!$H$203&lt;&gt;"",L744=PRINCIPAL!$L$203),VLOOKUP($BG$711,'Banco de Dados'!$B$4:$J$50,8,FALSE)*PRINCIPAL!$H$203*(1-(PRINCIPAL!$M$203/100)),IF(AND(PRINCIPAL!$H$203&lt;&gt;"",L744=PRINCIPAL!$N$203),VLOOKUP($BG$711,'Banco de Dados'!$B$4:$J$50,8,FALSE)*PRINCIPAL!$H$203*(1-(PRINCIPAL!$O$203/100)),IF(PRINCIPAL!$H$203&lt;&gt;"",VLOOKUP($BG$711,'Banco de Dados'!$B$4:$J$50,8,FALSE)*PRINCIPAL!$H$203,IF(OR(L744=PRINCIPAL!$I$203,L744=PRINCIPAL!$I$203+PRINCIPAL!$I$203,L744=PRINCIPAL!$I$203+PRINCIPAL!$I$203+PRINCIPAL!$I$203),0,IF(L744=PRINCIPAL!$J$203,VLOOKUP($BG$711,'Banco de Dados'!$B$4:$J$50,6,FALSE)*(1-(PRINCIPAL!$K$203/100)),IF(L744=PRINCIPAL!$L$203,VLOOKUP($BG$711,'Banco de Dados'!$B$4:$J$50,6,FALSE)*(1-(PRINCIPAL!$M$203/100)),IF(L744=PRINCIPAL!$N$203,VLOOKUP($BG$711,'Banco de Dados'!$B$4:$J$50,6,FALSE)*(1-(PRINCIPAL!$O$203/100)),VLOOKUP($BG$711,'Banco de Dados'!$B$4:$J$50,6,FALSE)))))))))),"")</f>
        <v/>
      </c>
      <c r="BG744" s="29" t="str">
        <f>IFERROR(BF744*(IFERROR(VLOOKUP($BG$711,'Banco de Dados'!$B$4:$J$50,4,FALSE),"ERRO")),"")</f>
        <v/>
      </c>
      <c r="BH744" s="29" t="str">
        <f t="shared" si="499"/>
        <v/>
      </c>
      <c r="BI744" s="103" t="str">
        <f>IFERROR(BH744*(C744*(PRINCIPAL!$G$203/100))*0.47*(44/12),"")</f>
        <v/>
      </c>
      <c r="BJ744" s="102" t="str">
        <f t="shared" si="484"/>
        <v/>
      </c>
    </row>
    <row r="745" spans="2:62" ht="12.75" customHeight="1" x14ac:dyDescent="0.3">
      <c r="B745" s="326">
        <f t="shared" si="485"/>
        <v>2052</v>
      </c>
      <c r="C745" s="340"/>
      <c r="D745" s="1"/>
      <c r="E745" s="116">
        <v>32</v>
      </c>
      <c r="F745" s="24" t="str">
        <f>IFERROR(VLOOKUP($G$711,'Banco de Dados'!$B$4:$J$50,6,FALSE),"")</f>
        <v/>
      </c>
      <c r="G745" s="25" t="str">
        <f>IFERROR(F745*(IFERROR(VLOOKUP($G$711,'Banco de Dados'!$B$4:$J$50,4,FALSE),"ERRO")),"")</f>
        <v/>
      </c>
      <c r="H745" s="25" t="str">
        <f t="shared" si="486"/>
        <v/>
      </c>
      <c r="I745" s="103" t="str">
        <f t="shared" si="487"/>
        <v/>
      </c>
      <c r="J745" s="117" t="str">
        <f t="shared" si="488"/>
        <v/>
      </c>
      <c r="K745" s="1"/>
      <c r="L745" s="91">
        <v>32</v>
      </c>
      <c r="M745" s="24" t="str">
        <f>IFERROR(IF(AND(PRINCIPAL!$H$194&lt;&gt;"",OR(L745=PRINCIPAL!$I$194,L745=PRINCIPAL!$I$194+PRINCIPAL!$I$194,L745=PRINCIPAL!$I$194+PRINCIPAL!$I$194+PRINCIPAL!$I$194)),0,IF(AND(PRINCIPAL!$H$194&lt;&gt;"",L745=PRINCIPAL!$J$194),VLOOKUP($N$711,'Banco de Dados'!$B$4:$J$50,8,FALSE)*PRINCIPAL!$H$194*(1-(PRINCIPAL!$K$194/100)),IF(AND(PRINCIPAL!$H$194&lt;&gt;"",L745=PRINCIPAL!$L$194),VLOOKUP($N$711,'Banco de Dados'!$B$4:$J$50,8,FALSE)*PRINCIPAL!$H$194*(1-(PRINCIPAL!$M$194/100)),IF(AND(PRINCIPAL!$H$194&lt;&gt;"",L745=PRINCIPAL!$N$194),VLOOKUP($N$711,'Banco de Dados'!$B$4:$J$50,8,FALSE)*PRINCIPAL!$H$194*(1-(PRINCIPAL!$O$194/100)),IF(PRINCIPAL!$H$194&lt;&gt;"",VLOOKUP($N$711,'Banco de Dados'!$B$4:$J$50,8,FALSE)*PRINCIPAL!$H$194,IF(OR(L745=PRINCIPAL!$I$194,L745=PRINCIPAL!$I$194+PRINCIPAL!$I$194,L745=PRINCIPAL!$I$194+PRINCIPAL!$I$194+PRINCIPAL!$I$194),0,IF(L745=PRINCIPAL!$J$194,VLOOKUP($N$711,'Banco de Dados'!$B$4:$J$50,6,FALSE)*(1-(PRINCIPAL!$K$194/100)),IF(L745=PRINCIPAL!$L$194,VLOOKUP($N$711,'Banco de Dados'!$B$4:$J$50,6,FALSE)*(1-(PRINCIPAL!$M$194/100)),IF(L745=PRINCIPAL!$N$194,VLOOKUP($N$711,'Banco de Dados'!$B$4:$J$50,6,FALSE)*(1-(PRINCIPAL!$O$194/100)),VLOOKUP($N$711,'Banco de Dados'!$B$4:$J$50,6,FALSE)))))))))),"")</f>
        <v/>
      </c>
      <c r="N745" s="25" t="str">
        <f>IFERROR(M745*(IFERROR(VLOOKUP($N$711,'Banco de Dados'!$B$4:$J$50,4,FALSE),"ERRO")),"")</f>
        <v/>
      </c>
      <c r="O745" s="25" t="str">
        <f t="shared" si="507"/>
        <v/>
      </c>
      <c r="P745" s="103" t="str">
        <f>IFERROR(O745*(C745*(PRINCIPAL!$G$194/100))*0.47*(44/12),"")</f>
        <v/>
      </c>
      <c r="Q745" s="107" t="str">
        <f t="shared" si="509"/>
        <v/>
      </c>
      <c r="R745" s="29" t="str">
        <f>IFERROR(IF(AND(PRINCIPAL!$H$195&lt;&gt;"",OR(L745=PRINCIPAL!$I$195,L745=PRINCIPAL!$I$195+PRINCIPAL!$I$195,L745=PRINCIPAL!$I$195+PRINCIPAL!$I$195+PRINCIPAL!$I$195)),0,IF(AND(PRINCIPAL!$H$195&lt;&gt;"",L745=PRINCIPAL!$J$195),VLOOKUP($S$711,'Banco de Dados'!$B$4:$J$50,8,FALSE)*PRINCIPAL!$H$195*(1-(PRINCIPAL!$K$195/100)),IF(AND(PRINCIPAL!$H$195&lt;&gt;"",L745=PRINCIPAL!$L$195),VLOOKUP($S$711,'Banco de Dados'!$B$4:$J$50,8,FALSE)*PRINCIPAL!$H$195*(1-(PRINCIPAL!$M$195/100)),IF(AND(PRINCIPAL!$H$195&lt;&gt;"",L745=PRINCIPAL!$N$195),VLOOKUP($S$711,'Banco de Dados'!$B$4:$J$50,8,FALSE)*PRINCIPAL!$H$195*(1-(PRINCIPAL!$O$195/100)),IF(PRINCIPAL!$H$195&lt;&gt;"",VLOOKUP($S$711,'Banco de Dados'!$B$4:$J$50,8,FALSE)*PRINCIPAL!$H$195,IF(OR(L745=PRINCIPAL!$I$195,L745=PRINCIPAL!$I$195+PRINCIPAL!$I$195,L745=PRINCIPAL!$I$195+PRINCIPAL!$I$195+PRINCIPAL!$I$195),0,IF(L745=PRINCIPAL!$J$195,VLOOKUP($S$711,'Banco de Dados'!$B$4:$J$50,6,FALSE)*(1-(PRINCIPAL!$K$195/100)),IF(L745=PRINCIPAL!$L$195,VLOOKUP($S$711,'Banco de Dados'!$B$4:$J$50,6,FALSE)*(1-(PRINCIPAL!$M$195/100)),IF(L745=PRINCIPAL!$N$195,VLOOKUP($S$711,'Banco de Dados'!$B$4:$J$50,6,FALSE)*(1-(PRINCIPAL!$O$195/100)),VLOOKUP($S$711,'Banco de Dados'!$B$4:$J$50,6,FALSE)))))))))),"")</f>
        <v/>
      </c>
      <c r="S745" s="29" t="str">
        <f>IFERROR(R745*(IFERROR(VLOOKUP($S$711,'Banco de Dados'!$B$4:$J$50,4,FALSE),"ERRO")),"")</f>
        <v/>
      </c>
      <c r="T745" s="29" t="str">
        <f t="shared" si="506"/>
        <v/>
      </c>
      <c r="U745" s="103" t="str">
        <f>IFERROR(T745*(C745*(PRINCIPAL!$G$195/100))*0.47*(44/12),"")</f>
        <v/>
      </c>
      <c r="V745" s="103" t="str">
        <f t="shared" si="482"/>
        <v/>
      </c>
      <c r="W745" s="30" t="str">
        <f>IFERROR(IF(AND(PRINCIPAL!$H$196&lt;&gt;"",OR(L745=PRINCIPAL!$I$196,L745=PRINCIPAL!$I$196+PRINCIPAL!$I$196,L745=PRINCIPAL!$I$196+PRINCIPAL!$I$196+PRINCIPAL!$I$196)),0,IF(AND(PRINCIPAL!$H$196&lt;&gt;"",L745=PRINCIPAL!$J$196),VLOOKUP($X$711,'Banco de Dados'!$B$4:$J$50,8,FALSE)*PRINCIPAL!$H$196*(1-(PRINCIPAL!$K$196/100)),IF(AND(PRINCIPAL!$H$196&lt;&gt;"",L745=PRINCIPAL!$L$196),VLOOKUP($X$711,'Banco de Dados'!$B$4:$J$50,8,FALSE)*PRINCIPAL!$H$196*(1-(PRINCIPAL!$M$196/100)),IF(AND(PRINCIPAL!$H$196&lt;&gt;"",L745=PRINCIPAL!$N$196),VLOOKUP($X$711,'Banco de Dados'!$B$4:$J$50,8,FALSE)*PRINCIPAL!$H$196*(1-(PRINCIPAL!$O$196/100)),IF(PRINCIPAL!$H$196&lt;&gt;"",VLOOKUP($X$711,'Banco de Dados'!$B$4:$J$50,8,FALSE)*PRINCIPAL!$H$196,IF(OR(L745=PRINCIPAL!$I$196,L745=PRINCIPAL!$I$196+PRINCIPAL!$I$196,L745=PRINCIPAL!$I$196+PRINCIPAL!$I$196+PRINCIPAL!$I$196),0,IF(L745=PRINCIPAL!$J$196,VLOOKUP($X$711,'Banco de Dados'!$B$4:$J$50,6,FALSE)*(1-(PRINCIPAL!$K$196/100)),IF(L745=PRINCIPAL!$L$196,VLOOKUP($X$711,'Banco de Dados'!$B$4:$J$50,6,FALSE)*(1-(PRINCIPAL!$M$196/100)),IF(L745=PRINCIPAL!$N$196,VLOOKUP($X$711,'Banco de Dados'!$B$4:$J$50,6,FALSE)*(1-(PRINCIPAL!$O$196/100)),VLOOKUP($X$711,'Banco de Dados'!$B$4:$J$50,6,FALSE)))))))))),"")</f>
        <v/>
      </c>
      <c r="X745" s="29" t="str">
        <f>IFERROR(W745*(IFERROR(VLOOKUP($X$711,'Banco de Dados'!$B$4:$J$50,4,FALSE),"ERRO")),"")</f>
        <v/>
      </c>
      <c r="Y745" s="29" t="str">
        <f t="shared" si="500"/>
        <v/>
      </c>
      <c r="Z745" s="103" t="str">
        <f>IFERROR(Y745*(C745*(PRINCIPAL!$G$196/100))*0.47*(44/12),"")</f>
        <v/>
      </c>
      <c r="AA745" s="111" t="str">
        <f t="shared" si="501"/>
        <v/>
      </c>
      <c r="AB745" s="30" t="str">
        <f>IFERROR(IF(AND(PRINCIPAL!$H$197&lt;&gt;"",OR(L745=PRINCIPAL!$I$197,L745=PRINCIPAL!$I$197+PRINCIPAL!$I$197,L745=PRINCIPAL!$I$197+PRINCIPAL!$I$197+PRINCIPAL!$I$197)),0,IF(AND(PRINCIPAL!$H$197&lt;&gt;"",L745=PRINCIPAL!$J$197),VLOOKUP($AC$711,'Banco de Dados'!$B$4:$J$50,8,FALSE)*PRINCIPAL!$H$197*(1-(PRINCIPAL!$K$197/100)),IF(AND(PRINCIPAL!$H$197&lt;&gt;"",L745=PRINCIPAL!$L$197),VLOOKUP($AC$711,'Banco de Dados'!$B$4:$J$50,8,FALSE)*PRINCIPAL!$H$197*(1-(PRINCIPAL!$M$197/100)),IF(AND(PRINCIPAL!$H$197&lt;&gt;"",L745=PRINCIPAL!$N$197),VLOOKUP($AC$711,'Banco de Dados'!$B$4:$J$50,8,FALSE)*PRINCIPAL!$H$197*(1-(PRINCIPAL!$O$197/100)),IF(PRINCIPAL!$H$197&lt;&gt;"",VLOOKUP($AC$711,'Banco de Dados'!$B$4:$J$50,8,FALSE)*PRINCIPAL!$H$197,IF(OR(L745=PRINCIPAL!$I$197,L745=PRINCIPAL!$I$197+PRINCIPAL!$I$197,L745=PRINCIPAL!$I$197+PRINCIPAL!$I$197+PRINCIPAL!$I$197),0,IF(L745=PRINCIPAL!$J$197,VLOOKUP($AC$711,'Banco de Dados'!$B$4:$J$50,6,FALSE)*(1-(PRINCIPAL!$K$197/100)),IF(L745=PRINCIPAL!$L$197,VLOOKUP($AC$711,'Banco de Dados'!$B$4:$J$50,6,FALSE)*(1-(PRINCIPAL!$M$197/100)),IF(L745=PRINCIPAL!$N$197,VLOOKUP($AC$711,'Banco de Dados'!$B$4:$J$50,6,FALSE)*(1-(PRINCIPAL!$O$197/100)),VLOOKUP($AC$711,'Banco de Dados'!$B$4:$J$50,6,FALSE)))))))))),"")</f>
        <v/>
      </c>
      <c r="AC745" s="29" t="str">
        <f>IFERROR(AB745*(IFERROR(VLOOKUP($AC$711,'Banco de Dados'!$B$4:$J$50,4,FALSE),"ERRO")),"")</f>
        <v/>
      </c>
      <c r="AD745" s="29" t="str">
        <f t="shared" si="491"/>
        <v/>
      </c>
      <c r="AE745" s="103" t="str">
        <f>IFERROR(AD745*(C745*(PRINCIPAL!$G$197/100))*0.47*(44/12),"")</f>
        <v/>
      </c>
      <c r="AF745" s="111" t="str">
        <f t="shared" si="492"/>
        <v/>
      </c>
      <c r="AG745" s="30" t="str">
        <f>IFERROR(IF(AND(PRINCIPAL!$H$198&lt;&gt;"",OR(L745=PRINCIPAL!$I$198,L745=PRINCIPAL!$I$198+PRINCIPAL!$I$198,L745=PRINCIPAL!$I$198+PRINCIPAL!$I$198+PRINCIPAL!$I$198)),0,IF(AND(PRINCIPAL!$H$198&lt;&gt;"",L745=PRINCIPAL!$J$198),VLOOKUP($AH$711,'Banco de Dados'!$B$4:$J$50,8,FALSE)*PRINCIPAL!$H$198*(1-(PRINCIPAL!$K$198/100)),IF(AND(PRINCIPAL!$H$198&lt;&gt;"",L745=PRINCIPAL!$L$198),VLOOKUP($AH$711,'Banco de Dados'!$B$4:$J$50,8,FALSE)*PRINCIPAL!$H$198*(1-(PRINCIPAL!$M$198/100)),IF(AND(PRINCIPAL!$H$198&lt;&gt;"",L745=PRINCIPAL!$N$198),VLOOKUP($AH$711,'Banco de Dados'!$B$4:$J$50,8,FALSE)*PRINCIPAL!$H$198*(1-(PRINCIPAL!$O$198/100)),IF(PRINCIPAL!$H$198&lt;&gt;"",VLOOKUP($AH$711,'Banco de Dados'!$B$4:$J$50,8,FALSE)*PRINCIPAL!$H$198,IF(OR(L745=PRINCIPAL!$I$198,L745=PRINCIPAL!$I$198+PRINCIPAL!$I$198,L745=PRINCIPAL!$I$198+PRINCIPAL!$I$198+PRINCIPAL!$I$198),0,IF(L745=PRINCIPAL!$J$198,VLOOKUP($AH$711,'Banco de Dados'!$B$4:$J$50,6,FALSE)*(1-(PRINCIPAL!$K$198/100)),IF(L745=PRINCIPAL!$L$198,VLOOKUP($AH$711,'Banco de Dados'!$B$4:$J$50,6,FALSE)*(1-(PRINCIPAL!$M$198/100)),IF(L745=PRINCIPAL!$N$198,VLOOKUP($AH$711,'Banco de Dados'!$B$4:$J$50,6,FALSE)*(1-(PRINCIPAL!$O$198/100)),VLOOKUP($AH$711,'Banco de Dados'!$B$4:$J$50,6,FALSE)))))))))),"")</f>
        <v/>
      </c>
      <c r="AH745" s="29" t="str">
        <f>IFERROR(AG745*(IFERROR(VLOOKUP($AH$711,'Banco de Dados'!$B$4:$J$50,4,FALSE),"ERRO")),"")</f>
        <v/>
      </c>
      <c r="AI745" s="29" t="str">
        <f t="shared" si="493"/>
        <v/>
      </c>
      <c r="AJ745" s="103" t="str">
        <f>IFERROR(AI745*(C745*(PRINCIPAL!$G$198/100))*0.47*(44/12),"")</f>
        <v/>
      </c>
      <c r="AK745" s="111" t="str">
        <f t="shared" si="502"/>
        <v/>
      </c>
      <c r="AL745" s="30" t="str">
        <f>IFERROR(IF(AND(PRINCIPAL!$H$199&lt;&gt;"",OR(L745=PRINCIPAL!$I$199,L745=PRINCIPAL!$I$199+PRINCIPAL!$I$199,L745=PRINCIPAL!$I$199+PRINCIPAL!$I$199+PRINCIPAL!$I$199)),0,IF(AND(PRINCIPAL!$H$199&lt;&gt;"",L745=PRINCIPAL!$J$199),VLOOKUP($AM$711,'Banco de Dados'!$B$4:$J$50,8,FALSE)*PRINCIPAL!$H$199*(1-(PRINCIPAL!$K$199/100)),IF(AND(PRINCIPAL!$H$199&lt;&gt;"",L745=PRINCIPAL!$L$199),VLOOKUP($AM$711,'Banco de Dados'!$B$4:$J$50,8,FALSE)*PRINCIPAL!$H$199*(1-(PRINCIPAL!$M$199/100)),IF(AND(PRINCIPAL!$H$199&lt;&gt;"",L745=PRINCIPAL!$N$199),VLOOKUP($AM$711,'Banco de Dados'!$B$4:$J$50,8,FALSE)*PRINCIPAL!$H$199*(1-(PRINCIPAL!$O$199/100)),IF(PRINCIPAL!$H$199&lt;&gt;"",VLOOKUP($AM$711,'Banco de Dados'!$B$4:$J$50,8,FALSE)*PRINCIPAL!$H$199,IF(OR(L745=PRINCIPAL!$I$199,L745=PRINCIPAL!$I$199+PRINCIPAL!$I$199,L745=PRINCIPAL!$I$199+PRINCIPAL!$I$199+PRINCIPAL!$I$199),0,IF(L745=PRINCIPAL!$J$199,VLOOKUP($AM$711,'Banco de Dados'!$B$4:$J$50,6,FALSE)*(1-(PRINCIPAL!$K$199/100)),IF(L745=PRINCIPAL!$L$199,VLOOKUP($AM$711,'Banco de Dados'!$B$4:$J$50,6,FALSE)*(1-(PRINCIPAL!$M$199/100)),IF(L745=PRINCIPAL!$N$199,VLOOKUP($AM$711,'Banco de Dados'!$B$4:$J$50,6,FALSE)*(1-(PRINCIPAL!$O$199/100)),VLOOKUP($AM$711,'Banco de Dados'!$B$4:$J$50,6,FALSE)))))))))),"")</f>
        <v/>
      </c>
      <c r="AM745" s="29" t="str">
        <f>IFERROR(AL745*(IFERROR(VLOOKUP($AM$711,'Banco de Dados'!$B$4:$J$50,4,FALSE),"ERRO")),"")</f>
        <v/>
      </c>
      <c r="AN745" s="29" t="str">
        <f t="shared" si="494"/>
        <v/>
      </c>
      <c r="AO745" s="103" t="str">
        <f>IFERROR(AN745*(C745*(PRINCIPAL!$G$199/100))*0.47*(44/12),"")</f>
        <v/>
      </c>
      <c r="AP745" s="111" t="str">
        <f t="shared" si="495"/>
        <v/>
      </c>
      <c r="AQ745" s="30" t="str">
        <f>IFERROR(IF(AND(PRINCIPAL!$H$200&lt;&gt;"",OR(L745=PRINCIPAL!$I$200,L745=PRINCIPAL!$I$200+PRINCIPAL!$I$200,L745=PRINCIPAL!$I$200+PRINCIPAL!$I$200+PRINCIPAL!$I$200)),0,IF(AND(PRINCIPAL!$H$200&lt;&gt;"",L745=PRINCIPAL!$J$200),VLOOKUP($AR$711,'Banco de Dados'!$B$4:$J$50,8,FALSE)*PRINCIPAL!$H$200*(1-(PRINCIPAL!$K$200/100)),IF(AND(PRINCIPAL!$H$200&lt;&gt;"",L745=PRINCIPAL!$L$200),VLOOKUP($AR$711,'Banco de Dados'!$B$4:$J$50,8,FALSE)*PRINCIPAL!$H$200*(1-(PRINCIPAL!$M$200/100)),IF(AND(PRINCIPAL!$H$200&lt;&gt;"",L745=PRINCIPAL!$N$200),VLOOKUP($AR$711,'Banco de Dados'!$B$4:$J$50,8,FALSE)*PRINCIPAL!$H$200*(1-(PRINCIPAL!$O$200/100)),IF(PRINCIPAL!$H$200&lt;&gt;"",VLOOKUP($AR$711,'Banco de Dados'!$B$4:$J$50,8,FALSE)*PRINCIPAL!$H$200,IF(OR(L745=PRINCIPAL!$I$200,L745=PRINCIPAL!$I$200+PRINCIPAL!$I$200,L745=PRINCIPAL!$I$200+PRINCIPAL!$I$200+PRINCIPAL!$I$200),0,IF(L745=PRINCIPAL!$J$200,VLOOKUP($AR$711,'Banco de Dados'!$B$4:$J$50,6,FALSE)*(1-(PRINCIPAL!$K$200/100)),IF(L745=PRINCIPAL!$L$200,VLOOKUP($AR$711,'Banco de Dados'!$B$4:$J$50,6,FALSE)*(1-(PRINCIPAL!$M$200/100)),IF(L745=PRINCIPAL!$N$200,VLOOKUP($AR$711,'Banco de Dados'!$B$4:$J$50,6,FALSE)*(1-(PRINCIPAL!$O$200/100)),VLOOKUP($AR$711,'Banco de Dados'!$B$4:$J$50,6,FALSE)))))))))),"")</f>
        <v/>
      </c>
      <c r="AR745" s="29" t="str">
        <f>IFERROR(AQ745*(IFERROR(VLOOKUP($AR$711,'Banco de Dados'!$B$4:$J$50,4,FALSE),"ERRO")),"")</f>
        <v/>
      </c>
      <c r="AS745" s="29" t="str">
        <f t="shared" si="496"/>
        <v/>
      </c>
      <c r="AT745" s="103" t="str">
        <f>IFERROR(AS745*(C745*(PRINCIPAL!$G$200/100))*0.47*(44/12),"")</f>
        <v/>
      </c>
      <c r="AU745" s="111" t="str">
        <f t="shared" si="497"/>
        <v/>
      </c>
      <c r="AV745" s="30" t="str">
        <f>IFERROR(IF(AND(PRINCIPAL!$H$201&lt;&gt;"",OR(L745=PRINCIPAL!$I$201,L745=PRINCIPAL!$I$201+PRINCIPAL!$I$201,L745=PRINCIPAL!$I$201+PRINCIPAL!$I$201+PRINCIPAL!$I$201)),0,IF(AND(PRINCIPAL!$H$201&lt;&gt;"",L745=PRINCIPAL!$J$201),VLOOKUP($AW$711,'Banco de Dados'!$B$4:$J$50,8,FALSE)*PRINCIPAL!$H$201*(1-(PRINCIPAL!$K$201/100)),IF(AND(PRINCIPAL!$H$201&lt;&gt;"",L745=PRINCIPAL!$L$201),VLOOKUP($AW$711,'Banco de Dados'!$B$4:$J$50,8,FALSE)*PRINCIPAL!$H$201*(1-(PRINCIPAL!$M$201/100)),IF(AND(PRINCIPAL!$H$201&lt;&gt;"",L745=PRINCIPAL!$N$201),VLOOKUP($AW$711,'Banco de Dados'!$B$4:$J$50,8,FALSE)*PRINCIPAL!$H$201*(1-(PRINCIPAL!$O$201/100)),IF(PRINCIPAL!$H$201&lt;&gt;"",VLOOKUP($AW$711,'Banco de Dados'!$B$4:$J$50,8,FALSE)*PRINCIPAL!$H$201,IF(OR(L745=PRINCIPAL!$I$201,L745=PRINCIPAL!$I$201+PRINCIPAL!$I$201,L745=PRINCIPAL!$I$201+PRINCIPAL!$I$201+PRINCIPAL!$I$201),0,IF(L745=PRINCIPAL!$J$201,VLOOKUP($AW$711,'Banco de Dados'!$B$4:$J$50,6,FALSE)*(1-(PRINCIPAL!$K$201/100)),IF(L745=PRINCIPAL!$L$201,VLOOKUP($AW$711,'Banco de Dados'!$B$4:$J$50,6,FALSE)*(1-(PRINCIPAL!$M$201/100)),IF(L745=PRINCIPAL!$N$201,VLOOKUP($AW$711,'Banco de Dados'!$B$4:$J$50,6,FALSE)*(1-(PRINCIPAL!$O$201/100)),VLOOKUP($AW$711,'Banco de Dados'!$B$4:$J$50,6,FALSE)))))))))),"")</f>
        <v/>
      </c>
      <c r="AW745" s="29" t="str">
        <f>IFERROR(AV745*(IFERROR(VLOOKUP($AW$711,'Banco de Dados'!$B$4:$J$50,4,FALSE),"ERRO")),"")</f>
        <v/>
      </c>
      <c r="AX745" s="29" t="str">
        <f t="shared" si="498"/>
        <v/>
      </c>
      <c r="AY745" s="103" t="str">
        <f>IFERROR(AX745*(C745*(PRINCIPAL!$G$201/100))*0.47*(44/12),"")</f>
        <v/>
      </c>
      <c r="AZ745" s="111" t="str">
        <f t="shared" si="503"/>
        <v/>
      </c>
      <c r="BA745" s="30" t="str">
        <f>IFERROR(IF(AND(PRINCIPAL!$H$192&lt;&gt;"",OR(L745=PRINCIPAL!$I$192,L745=PRINCIPAL!$I$192+PRINCIPAL!$I$192,L745=PRINCIPAL!$I$192+PRINCIPAL!$I$192+PRINCIPAL!$I$192)),0,IF(AND(PRINCIPAL!$H$192&lt;&gt;"",L745=PRINCIPAL!$J$192),VLOOKUP($BB$711,'Banco de Dados'!$B$4:$J$50,8,FALSE)*PRINCIPAL!$H$192*(1-(PRINCIPAL!$K$192/100)),IF(AND(PRINCIPAL!$H$192&lt;&gt;"",L745=PRINCIPAL!$L$192),VLOOKUP($BB$711,'Banco de Dados'!$B$4:$J$50,8,FALSE)*PRINCIPAL!$H$192*(1-(PRINCIPAL!$M$192/100)),IF(AND(PRINCIPAL!$H$192&lt;&gt;"",L745=PRINCIPAL!$N$192),VLOOKUP($BB$711,'Banco de Dados'!$B$4:$J$50,8,FALSE)*PRINCIPAL!$H$192*(1-(PRINCIPAL!$O$192/100)),IF(PRINCIPAL!$H$192&lt;&gt;"",VLOOKUP($BB$711,'Banco de Dados'!$B$4:$J$50,8,FALSE)*PRINCIPAL!$H$192,IF(OR(L745=PRINCIPAL!$I$192,L745=PRINCIPAL!$I$192+PRINCIPAL!$I$192,L745=PRINCIPAL!$I$192+PRINCIPAL!$I$192+PRINCIPAL!$I$192),0,IF(L745=PRINCIPAL!$J$192,VLOOKUP($BB$711,'Banco de Dados'!$B$4:$J$50,6,FALSE)*(1-(PRINCIPAL!$K$192/100)),IF(L745=PRINCIPAL!$L$192,VLOOKUP($BB$711,'Banco de Dados'!$B$4:$J$50,6,FALSE)*(1-(PRINCIPAL!$M$192/100)),IF(L745=PRINCIPAL!$N$192,VLOOKUP($BB$711,'Banco de Dados'!$B$4:$J$50,6,FALSE)*(1-(PRINCIPAL!$O$192/100)),VLOOKUP($BB$711,'Banco de Dados'!$B$4:$J$50,6,FALSE)))))))))),"")</f>
        <v/>
      </c>
      <c r="BB745" s="29" t="str">
        <f>IFERROR(BA745*(IFERROR(VLOOKUP($BB$711,'Banco de Dados'!$B$4:$J$50,4,FALSE),"ERRO")),"")</f>
        <v/>
      </c>
      <c r="BC745" s="29" t="str">
        <f t="shared" si="504"/>
        <v/>
      </c>
      <c r="BD745" s="103" t="str">
        <f>IFERROR(BC745*(C745*(PRINCIPAL!$G$192/100))*0.47*(44/12),"")</f>
        <v/>
      </c>
      <c r="BE745" s="111" t="str">
        <f t="shared" si="483"/>
        <v/>
      </c>
      <c r="BF745" s="30" t="str">
        <f>IFERROR(IF(AND(PRINCIPAL!$H$203&lt;&gt;"",OR(L745=PRINCIPAL!$I$203,L745=PRINCIPAL!$I$203+PRINCIPAL!$I$203,L745=PRINCIPAL!$I$203+PRINCIPAL!$I$203+PRINCIPAL!$I$203)),0,IF(AND(PRINCIPAL!$H$203&lt;&gt;"",L745=PRINCIPAL!$J$203),VLOOKUP($BG$711,'Banco de Dados'!$B$4:$J$50,8,FALSE)*PRINCIPAL!$H$203*(1-(PRINCIPAL!$K$203/100)),IF(AND(PRINCIPAL!$H$203&lt;&gt;"",L745=PRINCIPAL!$L$203),VLOOKUP($BG$711,'Banco de Dados'!$B$4:$J$50,8,FALSE)*PRINCIPAL!$H$203*(1-(PRINCIPAL!$M$203/100)),IF(AND(PRINCIPAL!$H$203&lt;&gt;"",L745=PRINCIPAL!$N$203),VLOOKUP($BG$711,'Banco de Dados'!$B$4:$J$50,8,FALSE)*PRINCIPAL!$H$203*(1-(PRINCIPAL!$O$203/100)),IF(PRINCIPAL!$H$203&lt;&gt;"",VLOOKUP($BG$711,'Banco de Dados'!$B$4:$J$50,8,FALSE)*PRINCIPAL!$H$203,IF(OR(L745=PRINCIPAL!$I$203,L745=PRINCIPAL!$I$203+PRINCIPAL!$I$203,L745=PRINCIPAL!$I$203+PRINCIPAL!$I$203+PRINCIPAL!$I$203),0,IF(L745=PRINCIPAL!$J$203,VLOOKUP($BG$711,'Banco de Dados'!$B$4:$J$50,6,FALSE)*(1-(PRINCIPAL!$K$203/100)),IF(L745=PRINCIPAL!$L$203,VLOOKUP($BG$711,'Banco de Dados'!$B$4:$J$50,6,FALSE)*(1-(PRINCIPAL!$M$203/100)),IF(L745=PRINCIPAL!$N$203,VLOOKUP($BG$711,'Banco de Dados'!$B$4:$J$50,6,FALSE)*(1-(PRINCIPAL!$O$203/100)),VLOOKUP($BG$711,'Banco de Dados'!$B$4:$J$50,6,FALSE)))))))))),"")</f>
        <v/>
      </c>
      <c r="BG745" s="29" t="str">
        <f>IFERROR(BF745*(IFERROR(VLOOKUP($BG$711,'Banco de Dados'!$B$4:$J$50,4,FALSE),"ERRO")),"")</f>
        <v/>
      </c>
      <c r="BH745" s="29" t="str">
        <f t="shared" si="499"/>
        <v/>
      </c>
      <c r="BI745" s="103" t="str">
        <f>IFERROR(BH745*(C745*(PRINCIPAL!$G$203/100))*0.47*(44/12),"")</f>
        <v/>
      </c>
      <c r="BJ745" s="102" t="str">
        <f t="shared" si="484"/>
        <v/>
      </c>
    </row>
    <row r="746" spans="2:62" ht="12.75" customHeight="1" x14ac:dyDescent="0.3">
      <c r="B746" s="326">
        <f t="shared" si="485"/>
        <v>2053</v>
      </c>
      <c r="C746" s="340"/>
      <c r="D746" s="1"/>
      <c r="E746" s="116">
        <v>33</v>
      </c>
      <c r="F746" s="24" t="str">
        <f>IFERROR(VLOOKUP($G$711,'Banco de Dados'!$B$4:$J$50,6,FALSE),"")</f>
        <v/>
      </c>
      <c r="G746" s="25" t="str">
        <f>IFERROR(F746*(IFERROR(VLOOKUP($G$711,'Banco de Dados'!$B$4:$J$50,4,FALSE),"ERRO")),"")</f>
        <v/>
      </c>
      <c r="H746" s="25" t="str">
        <f t="shared" si="486"/>
        <v/>
      </c>
      <c r="I746" s="103" t="str">
        <f t="shared" si="487"/>
        <v/>
      </c>
      <c r="J746" s="117" t="str">
        <f t="shared" si="488"/>
        <v/>
      </c>
      <c r="K746" s="1"/>
      <c r="L746" s="91">
        <v>33</v>
      </c>
      <c r="M746" s="24" t="str">
        <f>IFERROR(IF(AND(PRINCIPAL!$H$194&lt;&gt;"",OR(L746=PRINCIPAL!$I$194,L746=PRINCIPAL!$I$194+PRINCIPAL!$I$194,L746=PRINCIPAL!$I$194+PRINCIPAL!$I$194+PRINCIPAL!$I$194)),0,IF(AND(PRINCIPAL!$H$194&lt;&gt;"",L746=PRINCIPAL!$J$194),VLOOKUP($N$711,'Banco de Dados'!$B$4:$J$50,8,FALSE)*PRINCIPAL!$H$194*(1-(PRINCIPAL!$K$194/100)),IF(AND(PRINCIPAL!$H$194&lt;&gt;"",L746=PRINCIPAL!$L$194),VLOOKUP($N$711,'Banco de Dados'!$B$4:$J$50,8,FALSE)*PRINCIPAL!$H$194*(1-(PRINCIPAL!$M$194/100)),IF(AND(PRINCIPAL!$H$194&lt;&gt;"",L746=PRINCIPAL!$N$194),VLOOKUP($N$711,'Banco de Dados'!$B$4:$J$50,8,FALSE)*PRINCIPAL!$H$194*(1-(PRINCIPAL!$O$194/100)),IF(PRINCIPAL!$H$194&lt;&gt;"",VLOOKUP($N$711,'Banco de Dados'!$B$4:$J$50,8,FALSE)*PRINCIPAL!$H$194,IF(OR(L746=PRINCIPAL!$I$194,L746=PRINCIPAL!$I$194+PRINCIPAL!$I$194,L746=PRINCIPAL!$I$194+PRINCIPAL!$I$194+PRINCIPAL!$I$194),0,IF(L746=PRINCIPAL!$J$194,VLOOKUP($N$711,'Banco de Dados'!$B$4:$J$50,6,FALSE)*(1-(PRINCIPAL!$K$194/100)),IF(L746=PRINCIPAL!$L$194,VLOOKUP($N$711,'Banco de Dados'!$B$4:$J$50,6,FALSE)*(1-(PRINCIPAL!$M$194/100)),IF(L746=PRINCIPAL!$N$194,VLOOKUP($N$711,'Banco de Dados'!$B$4:$J$50,6,FALSE)*(1-(PRINCIPAL!$O$194/100)),VLOOKUP($N$711,'Banco de Dados'!$B$4:$J$50,6,FALSE)))))))))),"")</f>
        <v/>
      </c>
      <c r="N746" s="25" t="str">
        <f>IFERROR(M746*(IFERROR(VLOOKUP($N$711,'Banco de Dados'!$B$4:$J$50,4,FALSE),"ERRO")),"")</f>
        <v/>
      </c>
      <c r="O746" s="25" t="str">
        <f t="shared" si="507"/>
        <v/>
      </c>
      <c r="P746" s="103" t="str">
        <f>IFERROR(O746*(C746*(PRINCIPAL!$G$194/100))*0.47*(44/12),"")</f>
        <v/>
      </c>
      <c r="Q746" s="107" t="str">
        <f t="shared" si="509"/>
        <v/>
      </c>
      <c r="R746" s="29" t="str">
        <f>IFERROR(IF(AND(PRINCIPAL!$H$195&lt;&gt;"",OR(L746=PRINCIPAL!$I$195,L746=PRINCIPAL!$I$195+PRINCIPAL!$I$195,L746=PRINCIPAL!$I$195+PRINCIPAL!$I$195+PRINCIPAL!$I$195)),0,IF(AND(PRINCIPAL!$H$195&lt;&gt;"",L746=PRINCIPAL!$J$195),VLOOKUP($S$711,'Banco de Dados'!$B$4:$J$50,8,FALSE)*PRINCIPAL!$H$195*(1-(PRINCIPAL!$K$195/100)),IF(AND(PRINCIPAL!$H$195&lt;&gt;"",L746=PRINCIPAL!$L$195),VLOOKUP($S$711,'Banco de Dados'!$B$4:$J$50,8,FALSE)*PRINCIPAL!$H$195*(1-(PRINCIPAL!$M$195/100)),IF(AND(PRINCIPAL!$H$195&lt;&gt;"",L746=PRINCIPAL!$N$195),VLOOKUP($S$711,'Banco de Dados'!$B$4:$J$50,8,FALSE)*PRINCIPAL!$H$195*(1-(PRINCIPAL!$O$195/100)),IF(PRINCIPAL!$H$195&lt;&gt;"",VLOOKUP($S$711,'Banco de Dados'!$B$4:$J$50,8,FALSE)*PRINCIPAL!$H$195,IF(OR(L746=PRINCIPAL!$I$195,L746=PRINCIPAL!$I$195+PRINCIPAL!$I$195,L746=PRINCIPAL!$I$195+PRINCIPAL!$I$195+PRINCIPAL!$I$195),0,IF(L746=PRINCIPAL!$J$195,VLOOKUP($S$711,'Banco de Dados'!$B$4:$J$50,6,FALSE)*(1-(PRINCIPAL!$K$195/100)),IF(L746=PRINCIPAL!$L$195,VLOOKUP($S$711,'Banco de Dados'!$B$4:$J$50,6,FALSE)*(1-(PRINCIPAL!$M$195/100)),IF(L746=PRINCIPAL!$N$195,VLOOKUP($S$711,'Banco de Dados'!$B$4:$J$50,6,FALSE)*(1-(PRINCIPAL!$O$195/100)),VLOOKUP($S$711,'Banco de Dados'!$B$4:$J$50,6,FALSE)))))))))),"")</f>
        <v/>
      </c>
      <c r="S746" s="29" t="str">
        <f>IFERROR(R746*(IFERROR(VLOOKUP($S$711,'Banco de Dados'!$B$4:$J$50,4,FALSE),"ERRO")),"")</f>
        <v/>
      </c>
      <c r="T746" s="29" t="str">
        <f t="shared" si="506"/>
        <v/>
      </c>
      <c r="U746" s="103" t="str">
        <f>IFERROR(T746*(C746*(PRINCIPAL!$G$195/100))*0.47*(44/12),"")</f>
        <v/>
      </c>
      <c r="V746" s="103" t="str">
        <f t="shared" si="482"/>
        <v/>
      </c>
      <c r="W746" s="30" t="str">
        <f>IFERROR(IF(AND(PRINCIPAL!$H$196&lt;&gt;"",OR(L746=PRINCIPAL!$I$196,L746=PRINCIPAL!$I$196+PRINCIPAL!$I$196,L746=PRINCIPAL!$I$196+PRINCIPAL!$I$196+PRINCIPAL!$I$196)),0,IF(AND(PRINCIPAL!$H$196&lt;&gt;"",L746=PRINCIPAL!$J$196),VLOOKUP($X$711,'Banco de Dados'!$B$4:$J$50,8,FALSE)*PRINCIPAL!$H$196*(1-(PRINCIPAL!$K$196/100)),IF(AND(PRINCIPAL!$H$196&lt;&gt;"",L746=PRINCIPAL!$L$196),VLOOKUP($X$711,'Banco de Dados'!$B$4:$J$50,8,FALSE)*PRINCIPAL!$H$196*(1-(PRINCIPAL!$M$196/100)),IF(AND(PRINCIPAL!$H$196&lt;&gt;"",L746=PRINCIPAL!$N$196),VLOOKUP($X$711,'Banco de Dados'!$B$4:$J$50,8,FALSE)*PRINCIPAL!$H$196*(1-(PRINCIPAL!$O$196/100)),IF(PRINCIPAL!$H$196&lt;&gt;"",VLOOKUP($X$711,'Banco de Dados'!$B$4:$J$50,8,FALSE)*PRINCIPAL!$H$196,IF(OR(L746=PRINCIPAL!$I$196,L746=PRINCIPAL!$I$196+PRINCIPAL!$I$196,L746=PRINCIPAL!$I$196+PRINCIPAL!$I$196+PRINCIPAL!$I$196),0,IF(L746=PRINCIPAL!$J$196,VLOOKUP($X$711,'Banco de Dados'!$B$4:$J$50,6,FALSE)*(1-(PRINCIPAL!$K$196/100)),IF(L746=PRINCIPAL!$L$196,VLOOKUP($X$711,'Banco de Dados'!$B$4:$J$50,6,FALSE)*(1-(PRINCIPAL!$M$196/100)),IF(L746=PRINCIPAL!$N$196,VLOOKUP($X$711,'Banco de Dados'!$B$4:$J$50,6,FALSE)*(1-(PRINCIPAL!$O$196/100)),VLOOKUP($X$711,'Banco de Dados'!$B$4:$J$50,6,FALSE)))))))))),"")</f>
        <v/>
      </c>
      <c r="X746" s="29" t="str">
        <f>IFERROR(W746*(IFERROR(VLOOKUP($X$711,'Banco de Dados'!$B$4:$J$50,4,FALSE),"ERRO")),"")</f>
        <v/>
      </c>
      <c r="Y746" s="29" t="str">
        <f t="shared" si="500"/>
        <v/>
      </c>
      <c r="Z746" s="103" t="str">
        <f>IFERROR(Y746*(C746*(PRINCIPAL!$G$196/100))*0.47*(44/12),"")</f>
        <v/>
      </c>
      <c r="AA746" s="111" t="str">
        <f t="shared" si="501"/>
        <v/>
      </c>
      <c r="AB746" s="30" t="str">
        <f>IFERROR(IF(AND(PRINCIPAL!$H$197&lt;&gt;"",OR(L746=PRINCIPAL!$I$197,L746=PRINCIPAL!$I$197+PRINCIPAL!$I$197,L746=PRINCIPAL!$I$197+PRINCIPAL!$I$197+PRINCIPAL!$I$197)),0,IF(AND(PRINCIPAL!$H$197&lt;&gt;"",L746=PRINCIPAL!$J$197),VLOOKUP($AC$711,'Banco de Dados'!$B$4:$J$50,8,FALSE)*PRINCIPAL!$H$197*(1-(PRINCIPAL!$K$197/100)),IF(AND(PRINCIPAL!$H$197&lt;&gt;"",L746=PRINCIPAL!$L$197),VLOOKUP($AC$711,'Banco de Dados'!$B$4:$J$50,8,FALSE)*PRINCIPAL!$H$197*(1-(PRINCIPAL!$M$197/100)),IF(AND(PRINCIPAL!$H$197&lt;&gt;"",L746=PRINCIPAL!$N$197),VLOOKUP($AC$711,'Banco de Dados'!$B$4:$J$50,8,FALSE)*PRINCIPAL!$H$197*(1-(PRINCIPAL!$O$197/100)),IF(PRINCIPAL!$H$197&lt;&gt;"",VLOOKUP($AC$711,'Banco de Dados'!$B$4:$J$50,8,FALSE)*PRINCIPAL!$H$197,IF(OR(L746=PRINCIPAL!$I$197,L746=PRINCIPAL!$I$197+PRINCIPAL!$I$197,L746=PRINCIPAL!$I$197+PRINCIPAL!$I$197+PRINCIPAL!$I$197),0,IF(L746=PRINCIPAL!$J$197,VLOOKUP($AC$711,'Banco de Dados'!$B$4:$J$50,6,FALSE)*(1-(PRINCIPAL!$K$197/100)),IF(L746=PRINCIPAL!$L$197,VLOOKUP($AC$711,'Banco de Dados'!$B$4:$J$50,6,FALSE)*(1-(PRINCIPAL!$M$197/100)),IF(L746=PRINCIPAL!$N$197,VLOOKUP($AC$711,'Banco de Dados'!$B$4:$J$50,6,FALSE)*(1-(PRINCIPAL!$O$197/100)),VLOOKUP($AC$711,'Banco de Dados'!$B$4:$J$50,6,FALSE)))))))))),"")</f>
        <v/>
      </c>
      <c r="AC746" s="29" t="str">
        <f>IFERROR(AB746*(IFERROR(VLOOKUP($AC$711,'Banco de Dados'!$B$4:$J$50,4,FALSE),"ERRO")),"")</f>
        <v/>
      </c>
      <c r="AD746" s="29" t="str">
        <f t="shared" si="491"/>
        <v/>
      </c>
      <c r="AE746" s="103" t="str">
        <f>IFERROR(AD746*(C746*(PRINCIPAL!$G$197/100))*0.47*(44/12),"")</f>
        <v/>
      </c>
      <c r="AF746" s="111" t="str">
        <f t="shared" si="492"/>
        <v/>
      </c>
      <c r="AG746" s="30" t="str">
        <f>IFERROR(IF(AND(PRINCIPAL!$H$198&lt;&gt;"",OR(L746=PRINCIPAL!$I$198,L746=PRINCIPAL!$I$198+PRINCIPAL!$I$198,L746=PRINCIPAL!$I$198+PRINCIPAL!$I$198+PRINCIPAL!$I$198)),0,IF(AND(PRINCIPAL!$H$198&lt;&gt;"",L746=PRINCIPAL!$J$198),VLOOKUP($AH$711,'Banco de Dados'!$B$4:$J$50,8,FALSE)*PRINCIPAL!$H$198*(1-(PRINCIPAL!$K$198/100)),IF(AND(PRINCIPAL!$H$198&lt;&gt;"",L746=PRINCIPAL!$L$198),VLOOKUP($AH$711,'Banco de Dados'!$B$4:$J$50,8,FALSE)*PRINCIPAL!$H$198*(1-(PRINCIPAL!$M$198/100)),IF(AND(PRINCIPAL!$H$198&lt;&gt;"",L746=PRINCIPAL!$N$198),VLOOKUP($AH$711,'Banco de Dados'!$B$4:$J$50,8,FALSE)*PRINCIPAL!$H$198*(1-(PRINCIPAL!$O$198/100)),IF(PRINCIPAL!$H$198&lt;&gt;"",VLOOKUP($AH$711,'Banco de Dados'!$B$4:$J$50,8,FALSE)*PRINCIPAL!$H$198,IF(OR(L746=PRINCIPAL!$I$198,L746=PRINCIPAL!$I$198+PRINCIPAL!$I$198,L746=PRINCIPAL!$I$198+PRINCIPAL!$I$198+PRINCIPAL!$I$198),0,IF(L746=PRINCIPAL!$J$198,VLOOKUP($AH$711,'Banco de Dados'!$B$4:$J$50,6,FALSE)*(1-(PRINCIPAL!$K$198/100)),IF(L746=PRINCIPAL!$L$198,VLOOKUP($AH$711,'Banco de Dados'!$B$4:$J$50,6,FALSE)*(1-(PRINCIPAL!$M$198/100)),IF(L746=PRINCIPAL!$N$198,VLOOKUP($AH$711,'Banco de Dados'!$B$4:$J$50,6,FALSE)*(1-(PRINCIPAL!$O$198/100)),VLOOKUP($AH$711,'Banco de Dados'!$B$4:$J$50,6,FALSE)))))))))),"")</f>
        <v/>
      </c>
      <c r="AH746" s="29" t="str">
        <f>IFERROR(AG746*(IFERROR(VLOOKUP($AH$711,'Banco de Dados'!$B$4:$J$50,4,FALSE),"ERRO")),"")</f>
        <v/>
      </c>
      <c r="AI746" s="29" t="str">
        <f t="shared" si="493"/>
        <v/>
      </c>
      <c r="AJ746" s="103" t="str">
        <f>IFERROR(AI746*(C746*(PRINCIPAL!$G$198/100))*0.47*(44/12),"")</f>
        <v/>
      </c>
      <c r="AK746" s="111" t="str">
        <f t="shared" si="502"/>
        <v/>
      </c>
      <c r="AL746" s="30" t="str">
        <f>IFERROR(IF(AND(PRINCIPAL!$H$199&lt;&gt;"",OR(L746=PRINCIPAL!$I$199,L746=PRINCIPAL!$I$199+PRINCIPAL!$I$199,L746=PRINCIPAL!$I$199+PRINCIPAL!$I$199+PRINCIPAL!$I$199)),0,IF(AND(PRINCIPAL!$H$199&lt;&gt;"",L746=PRINCIPAL!$J$199),VLOOKUP($AM$711,'Banco de Dados'!$B$4:$J$50,8,FALSE)*PRINCIPAL!$H$199*(1-(PRINCIPAL!$K$199/100)),IF(AND(PRINCIPAL!$H$199&lt;&gt;"",L746=PRINCIPAL!$L$199),VLOOKUP($AM$711,'Banco de Dados'!$B$4:$J$50,8,FALSE)*PRINCIPAL!$H$199*(1-(PRINCIPAL!$M$199/100)),IF(AND(PRINCIPAL!$H$199&lt;&gt;"",L746=PRINCIPAL!$N$199),VLOOKUP($AM$711,'Banco de Dados'!$B$4:$J$50,8,FALSE)*PRINCIPAL!$H$199*(1-(PRINCIPAL!$O$199/100)),IF(PRINCIPAL!$H$199&lt;&gt;"",VLOOKUP($AM$711,'Banco de Dados'!$B$4:$J$50,8,FALSE)*PRINCIPAL!$H$199,IF(OR(L746=PRINCIPAL!$I$199,L746=PRINCIPAL!$I$199+PRINCIPAL!$I$199,L746=PRINCIPAL!$I$199+PRINCIPAL!$I$199+PRINCIPAL!$I$199),0,IF(L746=PRINCIPAL!$J$199,VLOOKUP($AM$711,'Banco de Dados'!$B$4:$J$50,6,FALSE)*(1-(PRINCIPAL!$K$199/100)),IF(L746=PRINCIPAL!$L$199,VLOOKUP($AM$711,'Banco de Dados'!$B$4:$J$50,6,FALSE)*(1-(PRINCIPAL!$M$199/100)),IF(L746=PRINCIPAL!$N$199,VLOOKUP($AM$711,'Banco de Dados'!$B$4:$J$50,6,FALSE)*(1-(PRINCIPAL!$O$199/100)),VLOOKUP($AM$711,'Banco de Dados'!$B$4:$J$50,6,FALSE)))))))))),"")</f>
        <v/>
      </c>
      <c r="AM746" s="29" t="str">
        <f>IFERROR(AL746*(IFERROR(VLOOKUP($AM$711,'Banco de Dados'!$B$4:$J$50,4,FALSE),"ERRO")),"")</f>
        <v/>
      </c>
      <c r="AN746" s="29" t="str">
        <f t="shared" si="494"/>
        <v/>
      </c>
      <c r="AO746" s="103" t="str">
        <f>IFERROR(AN746*(C746*(PRINCIPAL!$G$199/100))*0.47*(44/12),"")</f>
        <v/>
      </c>
      <c r="AP746" s="111" t="str">
        <f t="shared" si="495"/>
        <v/>
      </c>
      <c r="AQ746" s="30" t="str">
        <f>IFERROR(IF(AND(PRINCIPAL!$H$200&lt;&gt;"",OR(L746=PRINCIPAL!$I$200,L746=PRINCIPAL!$I$200+PRINCIPAL!$I$200,L746=PRINCIPAL!$I$200+PRINCIPAL!$I$200+PRINCIPAL!$I$200)),0,IF(AND(PRINCIPAL!$H$200&lt;&gt;"",L746=PRINCIPAL!$J$200),VLOOKUP($AR$711,'Banco de Dados'!$B$4:$J$50,8,FALSE)*PRINCIPAL!$H$200*(1-(PRINCIPAL!$K$200/100)),IF(AND(PRINCIPAL!$H$200&lt;&gt;"",L746=PRINCIPAL!$L$200),VLOOKUP($AR$711,'Banco de Dados'!$B$4:$J$50,8,FALSE)*PRINCIPAL!$H$200*(1-(PRINCIPAL!$M$200/100)),IF(AND(PRINCIPAL!$H$200&lt;&gt;"",L746=PRINCIPAL!$N$200),VLOOKUP($AR$711,'Banco de Dados'!$B$4:$J$50,8,FALSE)*PRINCIPAL!$H$200*(1-(PRINCIPAL!$O$200/100)),IF(PRINCIPAL!$H$200&lt;&gt;"",VLOOKUP($AR$711,'Banco de Dados'!$B$4:$J$50,8,FALSE)*PRINCIPAL!$H$200,IF(OR(L746=PRINCIPAL!$I$200,L746=PRINCIPAL!$I$200+PRINCIPAL!$I$200,L746=PRINCIPAL!$I$200+PRINCIPAL!$I$200+PRINCIPAL!$I$200),0,IF(L746=PRINCIPAL!$J$200,VLOOKUP($AR$711,'Banco de Dados'!$B$4:$J$50,6,FALSE)*(1-(PRINCIPAL!$K$200/100)),IF(L746=PRINCIPAL!$L$200,VLOOKUP($AR$711,'Banco de Dados'!$B$4:$J$50,6,FALSE)*(1-(PRINCIPAL!$M$200/100)),IF(L746=PRINCIPAL!$N$200,VLOOKUP($AR$711,'Banco de Dados'!$B$4:$J$50,6,FALSE)*(1-(PRINCIPAL!$O$200/100)),VLOOKUP($AR$711,'Banco de Dados'!$B$4:$J$50,6,FALSE)))))))))),"")</f>
        <v/>
      </c>
      <c r="AR746" s="29" t="str">
        <f>IFERROR(AQ746*(IFERROR(VLOOKUP($AR$711,'Banco de Dados'!$B$4:$J$50,4,FALSE),"ERRO")),"")</f>
        <v/>
      </c>
      <c r="AS746" s="29" t="str">
        <f t="shared" si="496"/>
        <v/>
      </c>
      <c r="AT746" s="103" t="str">
        <f>IFERROR(AS746*(C746*(PRINCIPAL!$G$200/100))*0.47*(44/12),"")</f>
        <v/>
      </c>
      <c r="AU746" s="111" t="str">
        <f t="shared" si="497"/>
        <v/>
      </c>
      <c r="AV746" s="30" t="str">
        <f>IFERROR(IF(AND(PRINCIPAL!$H$201&lt;&gt;"",OR(L746=PRINCIPAL!$I$201,L746=PRINCIPAL!$I$201+PRINCIPAL!$I$201,L746=PRINCIPAL!$I$201+PRINCIPAL!$I$201+PRINCIPAL!$I$201)),0,IF(AND(PRINCIPAL!$H$201&lt;&gt;"",L746=PRINCIPAL!$J$201),VLOOKUP($AW$711,'Banco de Dados'!$B$4:$J$50,8,FALSE)*PRINCIPAL!$H$201*(1-(PRINCIPAL!$K$201/100)),IF(AND(PRINCIPAL!$H$201&lt;&gt;"",L746=PRINCIPAL!$L$201),VLOOKUP($AW$711,'Banco de Dados'!$B$4:$J$50,8,FALSE)*PRINCIPAL!$H$201*(1-(PRINCIPAL!$M$201/100)),IF(AND(PRINCIPAL!$H$201&lt;&gt;"",L746=PRINCIPAL!$N$201),VLOOKUP($AW$711,'Banco de Dados'!$B$4:$J$50,8,FALSE)*PRINCIPAL!$H$201*(1-(PRINCIPAL!$O$201/100)),IF(PRINCIPAL!$H$201&lt;&gt;"",VLOOKUP($AW$711,'Banco de Dados'!$B$4:$J$50,8,FALSE)*PRINCIPAL!$H$201,IF(OR(L746=PRINCIPAL!$I$201,L746=PRINCIPAL!$I$201+PRINCIPAL!$I$201,L746=PRINCIPAL!$I$201+PRINCIPAL!$I$201+PRINCIPAL!$I$201),0,IF(L746=PRINCIPAL!$J$201,VLOOKUP($AW$711,'Banco de Dados'!$B$4:$J$50,6,FALSE)*(1-(PRINCIPAL!$K$201/100)),IF(L746=PRINCIPAL!$L$201,VLOOKUP($AW$711,'Banco de Dados'!$B$4:$J$50,6,FALSE)*(1-(PRINCIPAL!$M$201/100)),IF(L746=PRINCIPAL!$N$201,VLOOKUP($AW$711,'Banco de Dados'!$B$4:$J$50,6,FALSE)*(1-(PRINCIPAL!$O$201/100)),VLOOKUP($AW$711,'Banco de Dados'!$B$4:$J$50,6,FALSE)))))))))),"")</f>
        <v/>
      </c>
      <c r="AW746" s="29" t="str">
        <f>IFERROR(AV746*(IFERROR(VLOOKUP($AW$711,'Banco de Dados'!$B$4:$J$50,4,FALSE),"ERRO")),"")</f>
        <v/>
      </c>
      <c r="AX746" s="29" t="str">
        <f t="shared" si="498"/>
        <v/>
      </c>
      <c r="AY746" s="103" t="str">
        <f>IFERROR(AX746*(C746*(PRINCIPAL!$G$201/100))*0.47*(44/12),"")</f>
        <v/>
      </c>
      <c r="AZ746" s="111" t="str">
        <f t="shared" si="503"/>
        <v/>
      </c>
      <c r="BA746" s="30" t="str">
        <f>IFERROR(IF(AND(PRINCIPAL!$H$192&lt;&gt;"",OR(L746=PRINCIPAL!$I$192,L746=PRINCIPAL!$I$192+PRINCIPAL!$I$192,L746=PRINCIPAL!$I$192+PRINCIPAL!$I$192+PRINCIPAL!$I$192)),0,IF(AND(PRINCIPAL!$H$192&lt;&gt;"",L746=PRINCIPAL!$J$192),VLOOKUP($BB$711,'Banco de Dados'!$B$4:$J$50,8,FALSE)*PRINCIPAL!$H$192*(1-(PRINCIPAL!$K$192/100)),IF(AND(PRINCIPAL!$H$192&lt;&gt;"",L746=PRINCIPAL!$L$192),VLOOKUP($BB$711,'Banco de Dados'!$B$4:$J$50,8,FALSE)*PRINCIPAL!$H$192*(1-(PRINCIPAL!$M$192/100)),IF(AND(PRINCIPAL!$H$192&lt;&gt;"",L746=PRINCIPAL!$N$192),VLOOKUP($BB$711,'Banco de Dados'!$B$4:$J$50,8,FALSE)*PRINCIPAL!$H$192*(1-(PRINCIPAL!$O$192/100)),IF(PRINCIPAL!$H$192&lt;&gt;"",VLOOKUP($BB$711,'Banco de Dados'!$B$4:$J$50,8,FALSE)*PRINCIPAL!$H$192,IF(OR(L746=PRINCIPAL!$I$192,L746=PRINCIPAL!$I$192+PRINCIPAL!$I$192,L746=PRINCIPAL!$I$192+PRINCIPAL!$I$192+PRINCIPAL!$I$192),0,IF(L746=PRINCIPAL!$J$192,VLOOKUP($BB$711,'Banco de Dados'!$B$4:$J$50,6,FALSE)*(1-(PRINCIPAL!$K$192/100)),IF(L746=PRINCIPAL!$L$192,VLOOKUP($BB$711,'Banco de Dados'!$B$4:$J$50,6,FALSE)*(1-(PRINCIPAL!$M$192/100)),IF(L746=PRINCIPAL!$N$192,VLOOKUP($BB$711,'Banco de Dados'!$B$4:$J$50,6,FALSE)*(1-(PRINCIPAL!$O$192/100)),VLOOKUP($BB$711,'Banco de Dados'!$B$4:$J$50,6,FALSE)))))))))),"")</f>
        <v/>
      </c>
      <c r="BB746" s="29" t="str">
        <f>IFERROR(BA746*(IFERROR(VLOOKUP($BB$711,'Banco de Dados'!$B$4:$J$50,4,FALSE),"ERRO")),"")</f>
        <v/>
      </c>
      <c r="BC746" s="29" t="str">
        <f t="shared" si="504"/>
        <v/>
      </c>
      <c r="BD746" s="103" t="str">
        <f>IFERROR(BC746*(C746*(PRINCIPAL!$G$192/100))*0.47*(44/12),"")</f>
        <v/>
      </c>
      <c r="BE746" s="111" t="str">
        <f t="shared" si="483"/>
        <v/>
      </c>
      <c r="BF746" s="30" t="str">
        <f>IFERROR(IF(AND(PRINCIPAL!$H$203&lt;&gt;"",OR(L746=PRINCIPAL!$I$203,L746=PRINCIPAL!$I$203+PRINCIPAL!$I$203,L746=PRINCIPAL!$I$203+PRINCIPAL!$I$203+PRINCIPAL!$I$203)),0,IF(AND(PRINCIPAL!$H$203&lt;&gt;"",L746=PRINCIPAL!$J$203),VLOOKUP($BG$711,'Banco de Dados'!$B$4:$J$50,8,FALSE)*PRINCIPAL!$H$203*(1-(PRINCIPAL!$K$203/100)),IF(AND(PRINCIPAL!$H$203&lt;&gt;"",L746=PRINCIPAL!$L$203),VLOOKUP($BG$711,'Banco de Dados'!$B$4:$J$50,8,FALSE)*PRINCIPAL!$H$203*(1-(PRINCIPAL!$M$203/100)),IF(AND(PRINCIPAL!$H$203&lt;&gt;"",L746=PRINCIPAL!$N$203),VLOOKUP($BG$711,'Banco de Dados'!$B$4:$J$50,8,FALSE)*PRINCIPAL!$H$203*(1-(PRINCIPAL!$O$203/100)),IF(PRINCIPAL!$H$203&lt;&gt;"",VLOOKUP($BG$711,'Banco de Dados'!$B$4:$J$50,8,FALSE)*PRINCIPAL!$H$203,IF(OR(L746=PRINCIPAL!$I$203,L746=PRINCIPAL!$I$203+PRINCIPAL!$I$203,L746=PRINCIPAL!$I$203+PRINCIPAL!$I$203+PRINCIPAL!$I$203),0,IF(L746=PRINCIPAL!$J$203,VLOOKUP($BG$711,'Banco de Dados'!$B$4:$J$50,6,FALSE)*(1-(PRINCIPAL!$K$203/100)),IF(L746=PRINCIPAL!$L$203,VLOOKUP($BG$711,'Banco de Dados'!$B$4:$J$50,6,FALSE)*(1-(PRINCIPAL!$M$203/100)),IF(L746=PRINCIPAL!$N$203,VLOOKUP($BG$711,'Banco de Dados'!$B$4:$J$50,6,FALSE)*(1-(PRINCIPAL!$O$203/100)),VLOOKUP($BG$711,'Banco de Dados'!$B$4:$J$50,6,FALSE)))))))))),"")</f>
        <v/>
      </c>
      <c r="BG746" s="29" t="str">
        <f>IFERROR(BF746*(IFERROR(VLOOKUP($BG$711,'Banco de Dados'!$B$4:$J$50,4,FALSE),"ERRO")),"")</f>
        <v/>
      </c>
      <c r="BH746" s="29" t="str">
        <f t="shared" si="499"/>
        <v/>
      </c>
      <c r="BI746" s="103" t="str">
        <f>IFERROR(BH746*(C746*(PRINCIPAL!$G$203/100))*0.47*(44/12),"")</f>
        <v/>
      </c>
      <c r="BJ746" s="102" t="str">
        <f t="shared" si="484"/>
        <v/>
      </c>
    </row>
    <row r="747" spans="2:62" ht="12.75" customHeight="1" x14ac:dyDescent="0.3">
      <c r="B747" s="326">
        <f t="shared" si="485"/>
        <v>2054</v>
      </c>
      <c r="C747" s="340"/>
      <c r="D747" s="1"/>
      <c r="E747" s="118">
        <v>34</v>
      </c>
      <c r="F747" s="24" t="str">
        <f>IFERROR(VLOOKUP($G$711,'Banco de Dados'!$B$4:$J$50,6,FALSE),"")</f>
        <v/>
      </c>
      <c r="G747" s="25" t="str">
        <f>IFERROR(F747*(IFERROR(VLOOKUP($G$711,'Banco de Dados'!$B$4:$J$50,4,FALSE),"ERRO")),"")</f>
        <v/>
      </c>
      <c r="H747" s="25" t="str">
        <f t="shared" si="486"/>
        <v/>
      </c>
      <c r="I747" s="103" t="str">
        <f t="shared" si="487"/>
        <v/>
      </c>
      <c r="J747" s="117" t="str">
        <f t="shared" si="488"/>
        <v/>
      </c>
      <c r="K747" s="1"/>
      <c r="L747" s="91">
        <v>34</v>
      </c>
      <c r="M747" s="24" t="str">
        <f>IFERROR(IF(AND(PRINCIPAL!$H$194&lt;&gt;"",OR(L747=PRINCIPAL!$I$194,L747=PRINCIPAL!$I$194+PRINCIPAL!$I$194,L747=PRINCIPAL!$I$194+PRINCIPAL!$I$194+PRINCIPAL!$I$194)),0,IF(AND(PRINCIPAL!$H$194&lt;&gt;"",L747=PRINCIPAL!$J$194),VLOOKUP($N$711,'Banco de Dados'!$B$4:$J$50,8,FALSE)*PRINCIPAL!$H$194*(1-(PRINCIPAL!$K$194/100)),IF(AND(PRINCIPAL!$H$194&lt;&gt;"",L747=PRINCIPAL!$L$194),VLOOKUP($N$711,'Banco de Dados'!$B$4:$J$50,8,FALSE)*PRINCIPAL!$H$194*(1-(PRINCIPAL!$M$194/100)),IF(AND(PRINCIPAL!$H$194&lt;&gt;"",L747=PRINCIPAL!$N$194),VLOOKUP($N$711,'Banco de Dados'!$B$4:$J$50,8,FALSE)*PRINCIPAL!$H$194*(1-(PRINCIPAL!$O$194/100)),IF(PRINCIPAL!$H$194&lt;&gt;"",VLOOKUP($N$711,'Banco de Dados'!$B$4:$J$50,8,FALSE)*PRINCIPAL!$H$194,IF(OR(L747=PRINCIPAL!$I$194,L747=PRINCIPAL!$I$194+PRINCIPAL!$I$194,L747=PRINCIPAL!$I$194+PRINCIPAL!$I$194+PRINCIPAL!$I$194),0,IF(L747=PRINCIPAL!$J$194,VLOOKUP($N$711,'Banco de Dados'!$B$4:$J$50,6,FALSE)*(1-(PRINCIPAL!$K$194/100)),IF(L747=PRINCIPAL!$L$194,VLOOKUP($N$711,'Banco de Dados'!$B$4:$J$50,6,FALSE)*(1-(PRINCIPAL!$M$194/100)),IF(L747=PRINCIPAL!$N$194,VLOOKUP($N$711,'Banco de Dados'!$B$4:$J$50,6,FALSE)*(1-(PRINCIPAL!$O$194/100)),VLOOKUP($N$711,'Banco de Dados'!$B$4:$J$50,6,FALSE)))))))))),"")</f>
        <v/>
      </c>
      <c r="N747" s="25" t="str">
        <f>IFERROR(M747*(IFERROR(VLOOKUP($N$711,'Banco de Dados'!$B$4:$J$50,4,FALSE),"ERRO")),"")</f>
        <v/>
      </c>
      <c r="O747" s="25" t="str">
        <f t="shared" si="507"/>
        <v/>
      </c>
      <c r="P747" s="103" t="str">
        <f>IFERROR(O747*(C747*(PRINCIPAL!$G$194/100))*0.47*(44/12),"")</f>
        <v/>
      </c>
      <c r="Q747" s="107" t="str">
        <f t="shared" si="509"/>
        <v/>
      </c>
      <c r="R747" s="39" t="str">
        <f>IFERROR(IF(AND(PRINCIPAL!$H$195&lt;&gt;"",OR(L747=PRINCIPAL!$I$195,L747=PRINCIPAL!$I$195+PRINCIPAL!$I$195,L747=PRINCIPAL!$I$195+PRINCIPAL!$I$195+PRINCIPAL!$I$195)),0,IF(AND(PRINCIPAL!$H$195&lt;&gt;"",L747=PRINCIPAL!$J$195),VLOOKUP($S$711,'Banco de Dados'!$B$4:$J$50,8,FALSE)*PRINCIPAL!$H$195*(1-(PRINCIPAL!$K$195/100)),IF(AND(PRINCIPAL!$H$195&lt;&gt;"",L747=PRINCIPAL!$L$195),VLOOKUP($S$711,'Banco de Dados'!$B$4:$J$50,8,FALSE)*PRINCIPAL!$H$195*(1-(PRINCIPAL!$M$195/100)),IF(AND(PRINCIPAL!$H$195&lt;&gt;"",L747=PRINCIPAL!$N$195),VLOOKUP($S$711,'Banco de Dados'!$B$4:$J$50,8,FALSE)*PRINCIPAL!$H$195*(1-(PRINCIPAL!$O$195/100)),IF(PRINCIPAL!$H$195&lt;&gt;"",VLOOKUP($S$711,'Banco de Dados'!$B$4:$J$50,8,FALSE)*PRINCIPAL!$H$195,IF(OR(L747=PRINCIPAL!$I$195,L747=PRINCIPAL!$I$195+PRINCIPAL!$I$195,L747=PRINCIPAL!$I$195+PRINCIPAL!$I$195+PRINCIPAL!$I$195),0,IF(L747=PRINCIPAL!$J$195,VLOOKUP($S$711,'Banco de Dados'!$B$4:$J$50,6,FALSE)*(1-(PRINCIPAL!$K$195/100)),IF(L747=PRINCIPAL!$L$195,VLOOKUP($S$711,'Banco de Dados'!$B$4:$J$50,6,FALSE)*(1-(PRINCIPAL!$M$195/100)),IF(L747=PRINCIPAL!$N$195,VLOOKUP($S$711,'Banco de Dados'!$B$4:$J$50,6,FALSE)*(1-(PRINCIPAL!$O$195/100)),VLOOKUP($S$711,'Banco de Dados'!$B$4:$J$50,6,FALSE)))))))))),"")</f>
        <v/>
      </c>
      <c r="S747" s="29" t="str">
        <f>IFERROR(R747*(IFERROR(VLOOKUP($S$711,'Banco de Dados'!$B$4:$J$50,4,FALSE),"ERRO")),"")</f>
        <v/>
      </c>
      <c r="T747" s="29" t="str">
        <f t="shared" si="506"/>
        <v/>
      </c>
      <c r="U747" s="103" t="str">
        <f>IFERROR(T747*(C747*(PRINCIPAL!$G$195/100))*0.47*(44/12),"")</f>
        <v/>
      </c>
      <c r="V747" s="111" t="str">
        <f t="shared" si="482"/>
        <v/>
      </c>
      <c r="W747" s="30" t="str">
        <f>IFERROR(IF(AND(PRINCIPAL!$H$196&lt;&gt;"",OR(L747=PRINCIPAL!$I$196,L747=PRINCIPAL!$I$196+PRINCIPAL!$I$196,L747=PRINCIPAL!$I$196+PRINCIPAL!$I$196+PRINCIPAL!$I$196)),0,IF(AND(PRINCIPAL!$H$196&lt;&gt;"",L747=PRINCIPAL!$J$196),VLOOKUP($X$711,'Banco de Dados'!$B$4:$J$50,8,FALSE)*PRINCIPAL!$H$196*(1-(PRINCIPAL!$K$196/100)),IF(AND(PRINCIPAL!$H$196&lt;&gt;"",L747=PRINCIPAL!$L$196),VLOOKUP($X$711,'Banco de Dados'!$B$4:$J$50,8,FALSE)*PRINCIPAL!$H$196*(1-(PRINCIPAL!$M$196/100)),IF(AND(PRINCIPAL!$H$196&lt;&gt;"",L747=PRINCIPAL!$N$196),VLOOKUP($X$711,'Banco de Dados'!$B$4:$J$50,8,FALSE)*PRINCIPAL!$H$196*(1-(PRINCIPAL!$O$196/100)),IF(PRINCIPAL!$H$196&lt;&gt;"",VLOOKUP($X$711,'Banco de Dados'!$B$4:$J$50,8,FALSE)*PRINCIPAL!$H$196,IF(OR(L747=PRINCIPAL!$I$196,L747=PRINCIPAL!$I$196+PRINCIPAL!$I$196,L747=PRINCIPAL!$I$196+PRINCIPAL!$I$196+PRINCIPAL!$I$196),0,IF(L747=PRINCIPAL!$J$196,VLOOKUP($X$711,'Banco de Dados'!$B$4:$J$50,6,FALSE)*(1-(PRINCIPAL!$K$196/100)),IF(L747=PRINCIPAL!$L$196,VLOOKUP($X$711,'Banco de Dados'!$B$4:$J$50,6,FALSE)*(1-(PRINCIPAL!$M$196/100)),IF(L747=PRINCIPAL!$N$196,VLOOKUP($X$711,'Banco de Dados'!$B$4:$J$50,6,FALSE)*(1-(PRINCIPAL!$O$196/100)),VLOOKUP($X$711,'Banco de Dados'!$B$4:$J$50,6,FALSE)))))))))),"")</f>
        <v/>
      </c>
      <c r="X747" s="29" t="str">
        <f>IFERROR(W747*(IFERROR(VLOOKUP($X$711,'Banco de Dados'!$B$4:$J$50,4,FALSE),"ERRO")),"")</f>
        <v/>
      </c>
      <c r="Y747" s="29" t="str">
        <f t="shared" si="500"/>
        <v/>
      </c>
      <c r="Z747" s="103" t="str">
        <f>IFERROR(Y747*(C747*(PRINCIPAL!$G$196/100))*0.47*(44/12),"")</f>
        <v/>
      </c>
      <c r="AA747" s="111" t="str">
        <f t="shared" si="501"/>
        <v/>
      </c>
      <c r="AB747" s="30" t="str">
        <f>IFERROR(IF(AND(PRINCIPAL!$H$197&lt;&gt;"",OR(L747=PRINCIPAL!$I$197,L747=PRINCIPAL!$I$197+PRINCIPAL!$I$197,L747=PRINCIPAL!$I$197+PRINCIPAL!$I$197+PRINCIPAL!$I$197)),0,IF(AND(PRINCIPAL!$H$197&lt;&gt;"",L747=PRINCIPAL!$J$197),VLOOKUP($AC$711,'Banco de Dados'!$B$4:$J$50,8,FALSE)*PRINCIPAL!$H$197*(1-(PRINCIPAL!$K$197/100)),IF(AND(PRINCIPAL!$H$197&lt;&gt;"",L747=PRINCIPAL!$L$197),VLOOKUP($AC$711,'Banco de Dados'!$B$4:$J$50,8,FALSE)*PRINCIPAL!$H$197*(1-(PRINCIPAL!$M$197/100)),IF(AND(PRINCIPAL!$H$197&lt;&gt;"",L747=PRINCIPAL!$N$197),VLOOKUP($AC$711,'Banco de Dados'!$B$4:$J$50,8,FALSE)*PRINCIPAL!$H$197*(1-(PRINCIPAL!$O$197/100)),IF(PRINCIPAL!$H$197&lt;&gt;"",VLOOKUP($AC$711,'Banco de Dados'!$B$4:$J$50,8,FALSE)*PRINCIPAL!$H$197,IF(OR(L747=PRINCIPAL!$I$197,L747=PRINCIPAL!$I$197+PRINCIPAL!$I$197,L747=PRINCIPAL!$I$197+PRINCIPAL!$I$197+PRINCIPAL!$I$197),0,IF(L747=PRINCIPAL!$J$197,VLOOKUP($AC$711,'Banco de Dados'!$B$4:$J$50,6,FALSE)*(1-(PRINCIPAL!$K$197/100)),IF(L747=PRINCIPAL!$L$197,VLOOKUP($AC$711,'Banco de Dados'!$B$4:$J$50,6,FALSE)*(1-(PRINCIPAL!$M$197/100)),IF(L747=PRINCIPAL!$N$197,VLOOKUP($AC$711,'Banco de Dados'!$B$4:$J$50,6,FALSE)*(1-(PRINCIPAL!$O$197/100)),VLOOKUP($AC$711,'Banco de Dados'!$B$4:$J$50,6,FALSE)))))))))),"")</f>
        <v/>
      </c>
      <c r="AC747" s="29" t="str">
        <f>IFERROR(AB747*(IFERROR(VLOOKUP($AC$711,'Banco de Dados'!$B$4:$J$50,4,FALSE),"ERRO")),"")</f>
        <v/>
      </c>
      <c r="AD747" s="29" t="str">
        <f t="shared" si="491"/>
        <v/>
      </c>
      <c r="AE747" s="103" t="str">
        <f>IFERROR(AD747*(C747*(PRINCIPAL!$G$197/100))*0.47*(44/12),"")</f>
        <v/>
      </c>
      <c r="AF747" s="111" t="str">
        <f t="shared" si="492"/>
        <v/>
      </c>
      <c r="AG747" s="30" t="str">
        <f>IFERROR(IF(AND(PRINCIPAL!$H$198&lt;&gt;"",OR(L747=PRINCIPAL!$I$198,L747=PRINCIPAL!$I$198+PRINCIPAL!$I$198,L747=PRINCIPAL!$I$198+PRINCIPAL!$I$198+PRINCIPAL!$I$198)),0,IF(AND(PRINCIPAL!$H$198&lt;&gt;"",L747=PRINCIPAL!$J$198),VLOOKUP($AH$711,'Banco de Dados'!$B$4:$J$50,8,FALSE)*PRINCIPAL!$H$198*(1-(PRINCIPAL!$K$198/100)),IF(AND(PRINCIPAL!$H$198&lt;&gt;"",L747=PRINCIPAL!$L$198),VLOOKUP($AH$711,'Banco de Dados'!$B$4:$J$50,8,FALSE)*PRINCIPAL!$H$198*(1-(PRINCIPAL!$M$198/100)),IF(AND(PRINCIPAL!$H$198&lt;&gt;"",L747=PRINCIPAL!$N$198),VLOOKUP($AH$711,'Banco de Dados'!$B$4:$J$50,8,FALSE)*PRINCIPAL!$H$198*(1-(PRINCIPAL!$O$198/100)),IF(PRINCIPAL!$H$198&lt;&gt;"",VLOOKUP($AH$711,'Banco de Dados'!$B$4:$J$50,8,FALSE)*PRINCIPAL!$H$198,IF(OR(L747=PRINCIPAL!$I$198,L747=PRINCIPAL!$I$198+PRINCIPAL!$I$198,L747=PRINCIPAL!$I$198+PRINCIPAL!$I$198+PRINCIPAL!$I$198),0,IF(L747=PRINCIPAL!$J$198,VLOOKUP($AH$711,'Banco de Dados'!$B$4:$J$50,6,FALSE)*(1-(PRINCIPAL!$K$198/100)),IF(L747=PRINCIPAL!$L$198,VLOOKUP($AH$711,'Banco de Dados'!$B$4:$J$50,6,FALSE)*(1-(PRINCIPAL!$M$198/100)),IF(L747=PRINCIPAL!$N$198,VLOOKUP($AH$711,'Banco de Dados'!$B$4:$J$50,6,FALSE)*(1-(PRINCIPAL!$O$198/100)),VLOOKUP($AH$711,'Banco de Dados'!$B$4:$J$50,6,FALSE)))))))))),"")</f>
        <v/>
      </c>
      <c r="AH747" s="29" t="str">
        <f>IFERROR(AG747*(IFERROR(VLOOKUP($AH$711,'Banco de Dados'!$B$4:$J$50,4,FALSE),"ERRO")),"")</f>
        <v/>
      </c>
      <c r="AI747" s="29" t="str">
        <f t="shared" si="493"/>
        <v/>
      </c>
      <c r="AJ747" s="103" t="str">
        <f>IFERROR(AI747*(C747*(PRINCIPAL!$G$198/100))*0.47*(44/12),"")</f>
        <v/>
      </c>
      <c r="AK747" s="111" t="str">
        <f t="shared" si="502"/>
        <v/>
      </c>
      <c r="AL747" s="30" t="str">
        <f>IFERROR(IF(AND(PRINCIPAL!$H$199&lt;&gt;"",OR(L747=PRINCIPAL!$I$199,L747=PRINCIPAL!$I$199+PRINCIPAL!$I$199,L747=PRINCIPAL!$I$199+PRINCIPAL!$I$199+PRINCIPAL!$I$199)),0,IF(AND(PRINCIPAL!$H$199&lt;&gt;"",L747=PRINCIPAL!$J$199),VLOOKUP($AM$711,'Banco de Dados'!$B$4:$J$50,8,FALSE)*PRINCIPAL!$H$199*(1-(PRINCIPAL!$K$199/100)),IF(AND(PRINCIPAL!$H$199&lt;&gt;"",L747=PRINCIPAL!$L$199),VLOOKUP($AM$711,'Banco de Dados'!$B$4:$J$50,8,FALSE)*PRINCIPAL!$H$199*(1-(PRINCIPAL!$M$199/100)),IF(AND(PRINCIPAL!$H$199&lt;&gt;"",L747=PRINCIPAL!$N$199),VLOOKUP($AM$711,'Banco de Dados'!$B$4:$J$50,8,FALSE)*PRINCIPAL!$H$199*(1-(PRINCIPAL!$O$199/100)),IF(PRINCIPAL!$H$199&lt;&gt;"",VLOOKUP($AM$711,'Banco de Dados'!$B$4:$J$50,8,FALSE)*PRINCIPAL!$H$199,IF(OR(L747=PRINCIPAL!$I$199,L747=PRINCIPAL!$I$199+PRINCIPAL!$I$199,L747=PRINCIPAL!$I$199+PRINCIPAL!$I$199+PRINCIPAL!$I$199),0,IF(L747=PRINCIPAL!$J$199,VLOOKUP($AM$711,'Banco de Dados'!$B$4:$J$50,6,FALSE)*(1-(PRINCIPAL!$K$199/100)),IF(L747=PRINCIPAL!$L$199,VLOOKUP($AM$711,'Banco de Dados'!$B$4:$J$50,6,FALSE)*(1-(PRINCIPAL!$M$199/100)),IF(L747=PRINCIPAL!$N$199,VLOOKUP($AM$711,'Banco de Dados'!$B$4:$J$50,6,FALSE)*(1-(PRINCIPAL!$O$199/100)),VLOOKUP($AM$711,'Banco de Dados'!$B$4:$J$50,6,FALSE)))))))))),"")</f>
        <v/>
      </c>
      <c r="AM747" s="29" t="str">
        <f>IFERROR(AL747*(IFERROR(VLOOKUP($AM$711,'Banco de Dados'!$B$4:$J$50,4,FALSE),"ERRO")),"")</f>
        <v/>
      </c>
      <c r="AN747" s="29" t="str">
        <f t="shared" si="494"/>
        <v/>
      </c>
      <c r="AO747" s="103" t="str">
        <f>IFERROR(AN747*(C747*(PRINCIPAL!$G$199/100))*0.47*(44/12),"")</f>
        <v/>
      </c>
      <c r="AP747" s="111" t="str">
        <f t="shared" si="495"/>
        <v/>
      </c>
      <c r="AQ747" s="30" t="str">
        <f>IFERROR(IF(AND(PRINCIPAL!$H$200&lt;&gt;"",OR(L747=PRINCIPAL!$I$200,L747=PRINCIPAL!$I$200+PRINCIPAL!$I$200,L747=PRINCIPAL!$I$200+PRINCIPAL!$I$200+PRINCIPAL!$I$200)),0,IF(AND(PRINCIPAL!$H$200&lt;&gt;"",L747=PRINCIPAL!$J$200),VLOOKUP($AR$711,'Banco de Dados'!$B$4:$J$50,8,FALSE)*PRINCIPAL!$H$200*(1-(PRINCIPAL!$K$200/100)),IF(AND(PRINCIPAL!$H$200&lt;&gt;"",L747=PRINCIPAL!$L$200),VLOOKUP($AR$711,'Banco de Dados'!$B$4:$J$50,8,FALSE)*PRINCIPAL!$H$200*(1-(PRINCIPAL!$M$200/100)),IF(AND(PRINCIPAL!$H$200&lt;&gt;"",L747=PRINCIPAL!$N$200),VLOOKUP($AR$711,'Banco de Dados'!$B$4:$J$50,8,FALSE)*PRINCIPAL!$H$200*(1-(PRINCIPAL!$O$200/100)),IF(PRINCIPAL!$H$200&lt;&gt;"",VLOOKUP($AR$711,'Banco de Dados'!$B$4:$J$50,8,FALSE)*PRINCIPAL!$H$200,IF(OR(L747=PRINCIPAL!$I$200,L747=PRINCIPAL!$I$200+PRINCIPAL!$I$200,L747=PRINCIPAL!$I$200+PRINCIPAL!$I$200+PRINCIPAL!$I$200),0,IF(L747=PRINCIPAL!$J$200,VLOOKUP($AR$711,'Banco de Dados'!$B$4:$J$50,6,FALSE)*(1-(PRINCIPAL!$K$200/100)),IF(L747=PRINCIPAL!$L$200,VLOOKUP($AR$711,'Banco de Dados'!$B$4:$J$50,6,FALSE)*(1-(PRINCIPAL!$M$200/100)),IF(L747=PRINCIPAL!$N$200,VLOOKUP($AR$711,'Banco de Dados'!$B$4:$J$50,6,FALSE)*(1-(PRINCIPAL!$O$200/100)),VLOOKUP($AR$711,'Banco de Dados'!$B$4:$J$50,6,FALSE)))))))))),"")</f>
        <v/>
      </c>
      <c r="AR747" s="29" t="str">
        <f>IFERROR(AQ747*(IFERROR(VLOOKUP($AR$711,'Banco de Dados'!$B$4:$J$50,4,FALSE),"ERRO")),"")</f>
        <v/>
      </c>
      <c r="AS747" s="29" t="str">
        <f t="shared" si="496"/>
        <v/>
      </c>
      <c r="AT747" s="103" t="str">
        <f>IFERROR(AS747*(C747*(PRINCIPAL!$G$200/100))*0.47*(44/12),"")</f>
        <v/>
      </c>
      <c r="AU747" s="111" t="str">
        <f t="shared" si="497"/>
        <v/>
      </c>
      <c r="AV747" s="30" t="str">
        <f>IFERROR(IF(AND(PRINCIPAL!$H$201&lt;&gt;"",OR(L747=PRINCIPAL!$I$201,L747=PRINCIPAL!$I$201+PRINCIPAL!$I$201,L747=PRINCIPAL!$I$201+PRINCIPAL!$I$201+PRINCIPAL!$I$201)),0,IF(AND(PRINCIPAL!$H$201&lt;&gt;"",L747=PRINCIPAL!$J$201),VLOOKUP($AW$711,'Banco de Dados'!$B$4:$J$50,8,FALSE)*PRINCIPAL!$H$201*(1-(PRINCIPAL!$K$201/100)),IF(AND(PRINCIPAL!$H$201&lt;&gt;"",L747=PRINCIPAL!$L$201),VLOOKUP($AW$711,'Banco de Dados'!$B$4:$J$50,8,FALSE)*PRINCIPAL!$H$201*(1-(PRINCIPAL!$M$201/100)),IF(AND(PRINCIPAL!$H$201&lt;&gt;"",L747=PRINCIPAL!$N$201),VLOOKUP($AW$711,'Banco de Dados'!$B$4:$J$50,8,FALSE)*PRINCIPAL!$H$201*(1-(PRINCIPAL!$O$201/100)),IF(PRINCIPAL!$H$201&lt;&gt;"",VLOOKUP($AW$711,'Banco de Dados'!$B$4:$J$50,8,FALSE)*PRINCIPAL!$H$201,IF(OR(L747=PRINCIPAL!$I$201,L747=PRINCIPAL!$I$201+PRINCIPAL!$I$201,L747=PRINCIPAL!$I$201+PRINCIPAL!$I$201+PRINCIPAL!$I$201),0,IF(L747=PRINCIPAL!$J$201,VLOOKUP($AW$711,'Banco de Dados'!$B$4:$J$50,6,FALSE)*(1-(PRINCIPAL!$K$201/100)),IF(L747=PRINCIPAL!$L$201,VLOOKUP($AW$711,'Banco de Dados'!$B$4:$J$50,6,FALSE)*(1-(PRINCIPAL!$M$201/100)),IF(L747=PRINCIPAL!$N$201,VLOOKUP($AW$711,'Banco de Dados'!$B$4:$J$50,6,FALSE)*(1-(PRINCIPAL!$O$201/100)),VLOOKUP($AW$711,'Banco de Dados'!$B$4:$J$50,6,FALSE)))))))))),"")</f>
        <v/>
      </c>
      <c r="AW747" s="29" t="str">
        <f>IFERROR(AV747*(IFERROR(VLOOKUP($AW$711,'Banco de Dados'!$B$4:$J$50,4,FALSE),"ERRO")),"")</f>
        <v/>
      </c>
      <c r="AX747" s="29" t="str">
        <f t="shared" si="498"/>
        <v/>
      </c>
      <c r="AY747" s="103" t="str">
        <f>IFERROR(AX747*(C747*(PRINCIPAL!$G$201/100))*0.47*(44/12),"")</f>
        <v/>
      </c>
      <c r="AZ747" s="111" t="str">
        <f t="shared" si="503"/>
        <v/>
      </c>
      <c r="BA747" s="30" t="str">
        <f>IFERROR(IF(AND(PRINCIPAL!$H$192&lt;&gt;"",OR(L747=PRINCIPAL!$I$192,L747=PRINCIPAL!$I$192+PRINCIPAL!$I$192,L747=PRINCIPAL!$I$192+PRINCIPAL!$I$192+PRINCIPAL!$I$192)),0,IF(AND(PRINCIPAL!$H$192&lt;&gt;"",L747=PRINCIPAL!$J$192),VLOOKUP($BB$711,'Banco de Dados'!$B$4:$J$50,8,FALSE)*PRINCIPAL!$H$192*(1-(PRINCIPAL!$K$192/100)),IF(AND(PRINCIPAL!$H$192&lt;&gt;"",L747=PRINCIPAL!$L$192),VLOOKUP($BB$711,'Banco de Dados'!$B$4:$J$50,8,FALSE)*PRINCIPAL!$H$192*(1-(PRINCIPAL!$M$192/100)),IF(AND(PRINCIPAL!$H$192&lt;&gt;"",L747=PRINCIPAL!$N$192),VLOOKUP($BB$711,'Banco de Dados'!$B$4:$J$50,8,FALSE)*PRINCIPAL!$H$192*(1-(PRINCIPAL!$O$192/100)),IF(PRINCIPAL!$H$192&lt;&gt;"",VLOOKUP($BB$711,'Banco de Dados'!$B$4:$J$50,8,FALSE)*PRINCIPAL!$H$192,IF(OR(L747=PRINCIPAL!$I$192,L747=PRINCIPAL!$I$192+PRINCIPAL!$I$192,L747=PRINCIPAL!$I$192+PRINCIPAL!$I$192+PRINCIPAL!$I$192),0,IF(L747=PRINCIPAL!$J$192,VLOOKUP($BB$711,'Banco de Dados'!$B$4:$J$50,6,FALSE)*(1-(PRINCIPAL!$K$192/100)),IF(L747=PRINCIPAL!$L$192,VLOOKUP($BB$711,'Banco de Dados'!$B$4:$J$50,6,FALSE)*(1-(PRINCIPAL!$M$192/100)),IF(L747=PRINCIPAL!$N$192,VLOOKUP($BB$711,'Banco de Dados'!$B$4:$J$50,6,FALSE)*(1-(PRINCIPAL!$O$192/100)),VLOOKUP($BB$711,'Banco de Dados'!$B$4:$J$50,6,FALSE)))))))))),"")</f>
        <v/>
      </c>
      <c r="BB747" s="29" t="str">
        <f>IFERROR(BA747*(IFERROR(VLOOKUP($BB$711,'Banco de Dados'!$B$4:$J$50,4,FALSE),"ERRO")),"")</f>
        <v/>
      </c>
      <c r="BC747" s="29" t="str">
        <f t="shared" si="504"/>
        <v/>
      </c>
      <c r="BD747" s="103" t="str">
        <f>IFERROR(BC747*(C747*(PRINCIPAL!$G$192/100))*0.47*(44/12),"")</f>
        <v/>
      </c>
      <c r="BE747" s="111" t="str">
        <f t="shared" si="483"/>
        <v/>
      </c>
      <c r="BF747" s="30" t="str">
        <f>IFERROR(IF(AND(PRINCIPAL!$H$203&lt;&gt;"",OR(L747=PRINCIPAL!$I$203,L747=PRINCIPAL!$I$203+PRINCIPAL!$I$203,L747=PRINCIPAL!$I$203+PRINCIPAL!$I$203+PRINCIPAL!$I$203)),0,IF(AND(PRINCIPAL!$H$203&lt;&gt;"",L747=PRINCIPAL!$J$203),VLOOKUP($BG$711,'Banco de Dados'!$B$4:$J$50,8,FALSE)*PRINCIPAL!$H$203*(1-(PRINCIPAL!$K$203/100)),IF(AND(PRINCIPAL!$H$203&lt;&gt;"",L747=PRINCIPAL!$L$203),VLOOKUP($BG$711,'Banco de Dados'!$B$4:$J$50,8,FALSE)*PRINCIPAL!$H$203*(1-(PRINCIPAL!$M$203/100)),IF(AND(PRINCIPAL!$H$203&lt;&gt;"",L747=PRINCIPAL!$N$203),VLOOKUP($BG$711,'Banco de Dados'!$B$4:$J$50,8,FALSE)*PRINCIPAL!$H$203*(1-(PRINCIPAL!$O$203/100)),IF(PRINCIPAL!$H$203&lt;&gt;"",VLOOKUP($BG$711,'Banco de Dados'!$B$4:$J$50,8,FALSE)*PRINCIPAL!$H$203,IF(OR(L747=PRINCIPAL!$I$203,L747=PRINCIPAL!$I$203+PRINCIPAL!$I$203,L747=PRINCIPAL!$I$203+PRINCIPAL!$I$203+PRINCIPAL!$I$203),0,IF(L747=PRINCIPAL!$J$203,VLOOKUP($BG$711,'Banco de Dados'!$B$4:$J$50,6,FALSE)*(1-(PRINCIPAL!$K$203/100)),IF(L747=PRINCIPAL!$L$203,VLOOKUP($BG$711,'Banco de Dados'!$B$4:$J$50,6,FALSE)*(1-(PRINCIPAL!$M$203/100)),IF(L747=PRINCIPAL!$N$203,VLOOKUP($BG$711,'Banco de Dados'!$B$4:$J$50,6,FALSE)*(1-(PRINCIPAL!$O$203/100)),VLOOKUP($BG$711,'Banco de Dados'!$B$4:$J$50,6,FALSE)))))))))),"")</f>
        <v/>
      </c>
      <c r="BG747" s="29" t="str">
        <f>IFERROR(BF747*(IFERROR(VLOOKUP($BG$711,'Banco de Dados'!$B$4:$J$50,4,FALSE),"ERRO")),"")</f>
        <v/>
      </c>
      <c r="BH747" s="29" t="str">
        <f t="shared" si="499"/>
        <v/>
      </c>
      <c r="BI747" s="103" t="str">
        <f>IFERROR(BH747*(C747*(PRINCIPAL!$G$203/100))*0.47*(44/12),"")</f>
        <v/>
      </c>
      <c r="BJ747" s="102" t="str">
        <f t="shared" si="484"/>
        <v/>
      </c>
    </row>
    <row r="748" spans="2:62" ht="12.75" customHeight="1" thickBot="1" x14ac:dyDescent="0.35">
      <c r="B748" s="327">
        <f t="shared" si="485"/>
        <v>2055</v>
      </c>
      <c r="C748" s="348"/>
      <c r="D748" s="1"/>
      <c r="E748" s="141">
        <v>35</v>
      </c>
      <c r="F748" s="93" t="str">
        <f>IFERROR(VLOOKUP($G$711,'Banco de Dados'!$B$4:$J$50,6,FALSE),"")</f>
        <v/>
      </c>
      <c r="G748" s="94" t="str">
        <f>IFERROR(F748*(IFERROR(VLOOKUP($G$711,'Banco de Dados'!$B$4:$J$50,4,FALSE),"ERRO")),"")</f>
        <v/>
      </c>
      <c r="H748" s="94" t="str">
        <f t="shared" si="486"/>
        <v/>
      </c>
      <c r="I748" s="104" t="str">
        <f t="shared" si="487"/>
        <v/>
      </c>
      <c r="J748" s="140" t="str">
        <f t="shared" si="488"/>
        <v/>
      </c>
      <c r="K748" s="1"/>
      <c r="L748" s="92">
        <v>35</v>
      </c>
      <c r="M748" s="93" t="str">
        <f>IFERROR(IF(AND(PRINCIPAL!$H$194&lt;&gt;"",OR(L748=PRINCIPAL!$I$194,L748=PRINCIPAL!$I$194+PRINCIPAL!$I$194,L748=PRINCIPAL!$I$194+PRINCIPAL!$I$194+PRINCIPAL!$I$194)),0,IF(AND(PRINCIPAL!$H$194&lt;&gt;"",L748=PRINCIPAL!$J$194),VLOOKUP($N$711,'Banco de Dados'!$B$4:$J$50,8,FALSE)*PRINCIPAL!$H$194*(1-(PRINCIPAL!$K$194/100)),IF(AND(PRINCIPAL!$H$194&lt;&gt;"",L748=PRINCIPAL!$L$194),VLOOKUP($N$711,'Banco de Dados'!$B$4:$J$50,8,FALSE)*PRINCIPAL!$H$194*(1-(PRINCIPAL!$M$194/100)),IF(AND(PRINCIPAL!$H$194&lt;&gt;"",L748=PRINCIPAL!$N$194),VLOOKUP($N$711,'Banco de Dados'!$B$4:$J$50,8,FALSE)*PRINCIPAL!$H$194*(1-(PRINCIPAL!$O$194/100)),IF(PRINCIPAL!$H$194&lt;&gt;"",VLOOKUP($N$711,'Banco de Dados'!$B$4:$J$50,8,FALSE)*PRINCIPAL!$H$194,IF(OR(L748=PRINCIPAL!$I$194,L748=PRINCIPAL!$I$194+PRINCIPAL!$I$194,L748=PRINCIPAL!$I$194+PRINCIPAL!$I$194+PRINCIPAL!$I$194),0,IF(L748=PRINCIPAL!$J$194,VLOOKUP($N$711,'Banco de Dados'!$B$4:$J$50,6,FALSE)*(1-(PRINCIPAL!$K$194/100)),IF(L748=PRINCIPAL!$L$194,VLOOKUP($N$711,'Banco de Dados'!$B$4:$J$50,6,FALSE)*(1-(PRINCIPAL!$M$194/100)),IF(L748=PRINCIPAL!$N$194,VLOOKUP($N$711,'Banco de Dados'!$B$4:$J$50,6,FALSE)*(1-(PRINCIPAL!$O$194/100)),VLOOKUP($N$711,'Banco de Dados'!$B$4:$J$50,6,FALSE)))))))))),"")</f>
        <v/>
      </c>
      <c r="N748" s="94" t="str">
        <f>IFERROR(M748*(IFERROR(VLOOKUP($N$711,'Banco de Dados'!$B$4:$J$50,4,FALSE),"ERRO")),"")</f>
        <v/>
      </c>
      <c r="O748" s="94" t="str">
        <f t="shared" si="507"/>
        <v/>
      </c>
      <c r="P748" s="104" t="str">
        <f>IFERROR(O748*(C748*(PRINCIPAL!$G$194/100))*0.47*(44/12),"")</f>
        <v/>
      </c>
      <c r="Q748" s="108" t="str">
        <f t="shared" si="509"/>
        <v/>
      </c>
      <c r="R748" s="95" t="str">
        <f>IFERROR(IF(AND(PRINCIPAL!$H$195&lt;&gt;"",OR(L748=PRINCIPAL!$I$195,L748=PRINCIPAL!$I$195+PRINCIPAL!$I$195,L748=PRINCIPAL!$I$195+PRINCIPAL!$I$195+PRINCIPAL!$I$195)),0,IF(AND(PRINCIPAL!$H$195&lt;&gt;"",L748=PRINCIPAL!$J$195),VLOOKUP($S$711,'Banco de Dados'!$B$4:$J$50,8,FALSE)*PRINCIPAL!$H$195*(1-(PRINCIPAL!$K$195/100)),IF(AND(PRINCIPAL!$H$195&lt;&gt;"",L748=PRINCIPAL!$L$195),VLOOKUP($S$711,'Banco de Dados'!$B$4:$J$50,8,FALSE)*PRINCIPAL!$H$195*(1-(PRINCIPAL!$M$195/100)),IF(AND(PRINCIPAL!$H$195&lt;&gt;"",L748=PRINCIPAL!$N$195),VLOOKUP($S$711,'Banco de Dados'!$B$4:$J$50,8,FALSE)*PRINCIPAL!$H$195*(1-(PRINCIPAL!$O$195/100)),IF(PRINCIPAL!$H$195&lt;&gt;"",VLOOKUP($S$711,'Banco de Dados'!$B$4:$J$50,8,FALSE)*PRINCIPAL!$H$195,IF(OR(L748=PRINCIPAL!$I$195,L748=PRINCIPAL!$I$195+PRINCIPAL!$I$195,L748=PRINCIPAL!$I$195+PRINCIPAL!$I$195+PRINCIPAL!$I$195),0,IF(L748=PRINCIPAL!$J$195,VLOOKUP($S$711,'Banco de Dados'!$B$4:$J$50,6,FALSE)*(1-(PRINCIPAL!$K$195/100)),IF(L748=PRINCIPAL!$L$195,VLOOKUP($S$711,'Banco de Dados'!$B$4:$J$50,6,FALSE)*(1-(PRINCIPAL!$M$195/100)),IF(L748=PRINCIPAL!$N$195,VLOOKUP($S$711,'Banco de Dados'!$B$4:$J$50,6,FALSE)*(1-(PRINCIPAL!$O$195/100)),VLOOKUP($S$711,'Banco de Dados'!$B$4:$J$50,6,FALSE)))))))))),"")</f>
        <v/>
      </c>
      <c r="S748" s="87" t="str">
        <f>IFERROR(R748*(IFERROR(VLOOKUP($S$711,'Banco de Dados'!$B$4:$J$50,4,FALSE),"ERRO")),"")</f>
        <v/>
      </c>
      <c r="T748" s="87" t="str">
        <f t="shared" si="506"/>
        <v/>
      </c>
      <c r="U748" s="104" t="str">
        <f>IFERROR(T748*(C748*(PRINCIPAL!$G$195/100))*0.47*(44/12),"")</f>
        <v/>
      </c>
      <c r="V748" s="109" t="str">
        <f t="shared" si="482"/>
        <v/>
      </c>
      <c r="W748" s="86" t="str">
        <f>IFERROR(IF(AND(PRINCIPAL!$H$196&lt;&gt;"",OR(L748=PRINCIPAL!$I$196,L748=PRINCIPAL!$I$196+PRINCIPAL!$I$196,L748=PRINCIPAL!$I$196+PRINCIPAL!$I$196+PRINCIPAL!$I$196)),0,IF(AND(PRINCIPAL!$H$196&lt;&gt;"",L748=PRINCIPAL!$J$196),VLOOKUP($X$711,'Banco de Dados'!$B$4:$J$50,8,FALSE)*PRINCIPAL!$H$196*(1-(PRINCIPAL!$K$196/100)),IF(AND(PRINCIPAL!$H$196&lt;&gt;"",L748=PRINCIPAL!$L$196),VLOOKUP($X$711,'Banco de Dados'!$B$4:$J$50,8,FALSE)*PRINCIPAL!$H$196*(1-(PRINCIPAL!$M$196/100)),IF(AND(PRINCIPAL!$H$196&lt;&gt;"",L748=PRINCIPAL!$N$196),VLOOKUP($X$711,'Banco de Dados'!$B$4:$J$50,8,FALSE)*PRINCIPAL!$H$196*(1-(PRINCIPAL!$O$196/100)),IF(PRINCIPAL!$H$196&lt;&gt;"",VLOOKUP($X$711,'Banco de Dados'!$B$4:$J$50,8,FALSE)*PRINCIPAL!$H$196,IF(OR(L748=PRINCIPAL!$I$196,L748=PRINCIPAL!$I$196+PRINCIPAL!$I$196,L748=PRINCIPAL!$I$196+PRINCIPAL!$I$196+PRINCIPAL!$I$196),0,IF(L748=PRINCIPAL!$J$196,VLOOKUP($X$711,'Banco de Dados'!$B$4:$J$50,6,FALSE)*(1-(PRINCIPAL!$K$196/100)),IF(L748=PRINCIPAL!$L$196,VLOOKUP($X$711,'Banco de Dados'!$B$4:$J$50,6,FALSE)*(1-(PRINCIPAL!$M$196/100)),IF(L748=PRINCIPAL!$N$196,VLOOKUP($X$711,'Banco de Dados'!$B$4:$J$50,6,FALSE)*(1-(PRINCIPAL!$O$196/100)),VLOOKUP($X$711,'Banco de Dados'!$B$4:$J$50,6,FALSE)))))))))),"")</f>
        <v/>
      </c>
      <c r="X748" s="87" t="str">
        <f>IFERROR(W748*(IFERROR(VLOOKUP($X$711,'Banco de Dados'!$B$4:$J$50,4,FALSE),"ERRO")),"")</f>
        <v/>
      </c>
      <c r="Y748" s="87" t="str">
        <f t="shared" si="500"/>
        <v/>
      </c>
      <c r="Z748" s="104" t="str">
        <f>IFERROR(Y748*(C748*(PRINCIPAL!$G$196/100))*0.47*(44/12),"")</f>
        <v/>
      </c>
      <c r="AA748" s="109" t="str">
        <f t="shared" si="501"/>
        <v/>
      </c>
      <c r="AB748" s="86" t="str">
        <f>IFERROR(IF(AND(PRINCIPAL!$H$197&lt;&gt;"",OR(L748=PRINCIPAL!$I$197,L748=PRINCIPAL!$I$197+PRINCIPAL!$I$197,L748=PRINCIPAL!$I$197+PRINCIPAL!$I$197+PRINCIPAL!$I$197)),0,IF(AND(PRINCIPAL!$H$197&lt;&gt;"",L748=PRINCIPAL!$J$197),VLOOKUP($AC$711,'Banco de Dados'!$B$4:$J$50,8,FALSE)*PRINCIPAL!$H$197*(1-(PRINCIPAL!$K$197/100)),IF(AND(PRINCIPAL!$H$197&lt;&gt;"",L748=PRINCIPAL!$L$197),VLOOKUP($AC$711,'Banco de Dados'!$B$4:$J$50,8,FALSE)*PRINCIPAL!$H$197*(1-(PRINCIPAL!$M$197/100)),IF(AND(PRINCIPAL!$H$197&lt;&gt;"",L748=PRINCIPAL!$N$197),VLOOKUP($AC$711,'Banco de Dados'!$B$4:$J$50,8,FALSE)*PRINCIPAL!$H$197*(1-(PRINCIPAL!$O$197/100)),IF(PRINCIPAL!$H$197&lt;&gt;"",VLOOKUP($AC$711,'Banco de Dados'!$B$4:$J$50,8,FALSE)*PRINCIPAL!$H$197,IF(OR(L748=PRINCIPAL!$I$197,L748=PRINCIPAL!$I$197+PRINCIPAL!$I$197,L748=PRINCIPAL!$I$197+PRINCIPAL!$I$197+PRINCIPAL!$I$197),0,IF(L748=PRINCIPAL!$J$197,VLOOKUP($AC$711,'Banco de Dados'!$B$4:$J$50,6,FALSE)*(1-(PRINCIPAL!$K$197/100)),IF(L748=PRINCIPAL!$L$197,VLOOKUP($AC$711,'Banco de Dados'!$B$4:$J$50,6,FALSE)*(1-(PRINCIPAL!$M$197/100)),IF(L748=PRINCIPAL!$N$197,VLOOKUP($AC$711,'Banco de Dados'!$B$4:$J$50,6,FALSE)*(1-(PRINCIPAL!$O$197/100)),VLOOKUP($AC$711,'Banco de Dados'!$B$4:$J$50,6,FALSE)))))))))),"")</f>
        <v/>
      </c>
      <c r="AC748" s="87" t="str">
        <f>IFERROR(AB748*(IFERROR(VLOOKUP($AC$711,'Banco de Dados'!$B$4:$J$50,4,FALSE),"ERRO")),"")</f>
        <v/>
      </c>
      <c r="AD748" s="87" t="str">
        <f t="shared" si="491"/>
        <v/>
      </c>
      <c r="AE748" s="104" t="str">
        <f>IFERROR(AD748*(C748*(PRINCIPAL!$G$197/100))*0.47*(44/12),"")</f>
        <v/>
      </c>
      <c r="AF748" s="109" t="str">
        <f t="shared" si="492"/>
        <v/>
      </c>
      <c r="AG748" s="86" t="str">
        <f>IFERROR(IF(AND(PRINCIPAL!$H$198&lt;&gt;"",OR(L748=PRINCIPAL!$I$198,L748=PRINCIPAL!$I$198+PRINCIPAL!$I$198,L748=PRINCIPAL!$I$198+PRINCIPAL!$I$198+PRINCIPAL!$I$198)),0,IF(AND(PRINCIPAL!$H$198&lt;&gt;"",L748=PRINCIPAL!$J$198),VLOOKUP($AH$711,'Banco de Dados'!$B$4:$J$50,8,FALSE)*PRINCIPAL!$H$198*(1-(PRINCIPAL!$K$198/100)),IF(AND(PRINCIPAL!$H$198&lt;&gt;"",L748=PRINCIPAL!$L$198),VLOOKUP($AH$711,'Banco de Dados'!$B$4:$J$50,8,FALSE)*PRINCIPAL!$H$198*(1-(PRINCIPAL!$M$198/100)),IF(AND(PRINCIPAL!$H$198&lt;&gt;"",L748=PRINCIPAL!$N$198),VLOOKUP($AH$711,'Banco de Dados'!$B$4:$J$50,8,FALSE)*PRINCIPAL!$H$198*(1-(PRINCIPAL!$O$198/100)),IF(PRINCIPAL!$H$198&lt;&gt;"",VLOOKUP($AH$711,'Banco de Dados'!$B$4:$J$50,8,FALSE)*PRINCIPAL!$H$198,IF(OR(L748=PRINCIPAL!$I$198,L748=PRINCIPAL!$I$198+PRINCIPAL!$I$198,L748=PRINCIPAL!$I$198+PRINCIPAL!$I$198+PRINCIPAL!$I$198),0,IF(L748=PRINCIPAL!$J$198,VLOOKUP($AH$711,'Banco de Dados'!$B$4:$J$50,6,FALSE)*(1-(PRINCIPAL!$K$198/100)),IF(L748=PRINCIPAL!$L$198,VLOOKUP($AH$711,'Banco de Dados'!$B$4:$J$50,6,FALSE)*(1-(PRINCIPAL!$M$198/100)),IF(L748=PRINCIPAL!$N$198,VLOOKUP($AH$711,'Banco de Dados'!$B$4:$J$50,6,FALSE)*(1-(PRINCIPAL!$O$198/100)),VLOOKUP($AH$711,'Banco de Dados'!$B$4:$J$50,6,FALSE)))))))))),"")</f>
        <v/>
      </c>
      <c r="AH748" s="87" t="str">
        <f>IFERROR(AG748*(IFERROR(VLOOKUP($AH$711,'Banco de Dados'!$B$4:$J$50,4,FALSE),"ERRO")),"")</f>
        <v/>
      </c>
      <c r="AI748" s="87" t="str">
        <f t="shared" si="493"/>
        <v/>
      </c>
      <c r="AJ748" s="104" t="str">
        <f>IFERROR(AI748*(C748*(PRINCIPAL!$G$198/100))*0.47*(44/12),"")</f>
        <v/>
      </c>
      <c r="AK748" s="109" t="str">
        <f t="shared" si="502"/>
        <v/>
      </c>
      <c r="AL748" s="86" t="str">
        <f>IFERROR(IF(AND(PRINCIPAL!$H$199&lt;&gt;"",OR(L748=PRINCIPAL!$I$199,L748=PRINCIPAL!$I$199+PRINCIPAL!$I$199,L748=PRINCIPAL!$I$199+PRINCIPAL!$I$199+PRINCIPAL!$I$199)),0,IF(AND(PRINCIPAL!$H$199&lt;&gt;"",L748=PRINCIPAL!$J$199),VLOOKUP($AM$711,'Banco de Dados'!$B$4:$J$50,8,FALSE)*PRINCIPAL!$H$199*(1-(PRINCIPAL!$K$199/100)),IF(AND(PRINCIPAL!$H$199&lt;&gt;"",L748=PRINCIPAL!$L$199),VLOOKUP($AM$711,'Banco de Dados'!$B$4:$J$50,8,FALSE)*PRINCIPAL!$H$199*(1-(PRINCIPAL!$M$199/100)),IF(AND(PRINCIPAL!$H$199&lt;&gt;"",L748=PRINCIPAL!$N$199),VLOOKUP($AM$711,'Banco de Dados'!$B$4:$J$50,8,FALSE)*PRINCIPAL!$H$199*(1-(PRINCIPAL!$O$199/100)),IF(PRINCIPAL!$H$199&lt;&gt;"",VLOOKUP($AM$711,'Banco de Dados'!$B$4:$J$50,8,FALSE)*PRINCIPAL!$H$199,IF(OR(L748=PRINCIPAL!$I$199,L748=PRINCIPAL!$I$199+PRINCIPAL!$I$199,L748=PRINCIPAL!$I$199+PRINCIPAL!$I$199+PRINCIPAL!$I$199),0,IF(L748=PRINCIPAL!$J$199,VLOOKUP($AM$711,'Banco de Dados'!$B$4:$J$50,6,FALSE)*(1-(PRINCIPAL!$K$199/100)),IF(L748=PRINCIPAL!$L$199,VLOOKUP($AM$711,'Banco de Dados'!$B$4:$J$50,6,FALSE)*(1-(PRINCIPAL!$M$199/100)),IF(L748=PRINCIPAL!$N$199,VLOOKUP($AM$711,'Banco de Dados'!$B$4:$J$50,6,FALSE)*(1-(PRINCIPAL!$O$199/100)),VLOOKUP($AM$711,'Banco de Dados'!$B$4:$J$50,6,FALSE)))))))))),"")</f>
        <v/>
      </c>
      <c r="AM748" s="87" t="str">
        <f>IFERROR(AL748*(IFERROR(VLOOKUP($AM$711,'Banco de Dados'!$B$4:$J$50,4,FALSE),"ERRO")),"")</f>
        <v/>
      </c>
      <c r="AN748" s="87" t="str">
        <f t="shared" si="494"/>
        <v/>
      </c>
      <c r="AO748" s="104" t="str">
        <f>IFERROR(AN748*(C748*(PRINCIPAL!$G$199/100))*0.47*(44/12),"")</f>
        <v/>
      </c>
      <c r="AP748" s="109" t="str">
        <f t="shared" si="495"/>
        <v/>
      </c>
      <c r="AQ748" s="86" t="str">
        <f>IFERROR(IF(AND(PRINCIPAL!$H$200&lt;&gt;"",OR(L748=PRINCIPAL!$I$200,L748=PRINCIPAL!$I$200+PRINCIPAL!$I$200,L748=PRINCIPAL!$I$200+PRINCIPAL!$I$200+PRINCIPAL!$I$200)),0,IF(AND(PRINCIPAL!$H$200&lt;&gt;"",L748=PRINCIPAL!$J$200),VLOOKUP($AR$711,'Banco de Dados'!$B$4:$J$50,8,FALSE)*PRINCIPAL!$H$200*(1-(PRINCIPAL!$K$200/100)),IF(AND(PRINCIPAL!$H$200&lt;&gt;"",L748=PRINCIPAL!$L$200),VLOOKUP($AR$711,'Banco de Dados'!$B$4:$J$50,8,FALSE)*PRINCIPAL!$H$200*(1-(PRINCIPAL!$M$200/100)),IF(AND(PRINCIPAL!$H$200&lt;&gt;"",L748=PRINCIPAL!$N$200),VLOOKUP($AR$711,'Banco de Dados'!$B$4:$J$50,8,FALSE)*PRINCIPAL!$H$200*(1-(PRINCIPAL!$O$200/100)),IF(PRINCIPAL!$H$200&lt;&gt;"",VLOOKUP($AR$711,'Banco de Dados'!$B$4:$J$50,8,FALSE)*PRINCIPAL!$H$200,IF(OR(L748=PRINCIPAL!$I$200,L748=PRINCIPAL!$I$200+PRINCIPAL!$I$200,L748=PRINCIPAL!$I$200+PRINCIPAL!$I$200+PRINCIPAL!$I$200),0,IF(L748=PRINCIPAL!$J$200,VLOOKUP($AR$711,'Banco de Dados'!$B$4:$J$50,6,FALSE)*(1-(PRINCIPAL!$K$200/100)),IF(L748=PRINCIPAL!$L$200,VLOOKUP($AR$711,'Banco de Dados'!$B$4:$J$50,6,FALSE)*(1-(PRINCIPAL!$M$200/100)),IF(L748=PRINCIPAL!$N$200,VLOOKUP($AR$711,'Banco de Dados'!$B$4:$J$50,6,FALSE)*(1-(PRINCIPAL!$O$200/100)),VLOOKUP($AR$711,'Banco de Dados'!$B$4:$J$50,6,FALSE)))))))))),"")</f>
        <v/>
      </c>
      <c r="AR748" s="87" t="str">
        <f>IFERROR(AQ748*(IFERROR(VLOOKUP($AR$711,'Banco de Dados'!$B$4:$J$50,4,FALSE),"ERRO")),"")</f>
        <v/>
      </c>
      <c r="AS748" s="87" t="str">
        <f t="shared" si="496"/>
        <v/>
      </c>
      <c r="AT748" s="104" t="str">
        <f>IFERROR(AS748*(C748*(PRINCIPAL!$G$200/100))*0.47*(44/12),"")</f>
        <v/>
      </c>
      <c r="AU748" s="109" t="str">
        <f t="shared" si="497"/>
        <v/>
      </c>
      <c r="AV748" s="86" t="str">
        <f>IFERROR(IF(AND(PRINCIPAL!$H$201&lt;&gt;"",OR(L748=PRINCIPAL!$I$201,L748=PRINCIPAL!$I$201+PRINCIPAL!$I$201,L748=PRINCIPAL!$I$201+PRINCIPAL!$I$201+PRINCIPAL!$I$201)),0,IF(AND(PRINCIPAL!$H$201&lt;&gt;"",L748=PRINCIPAL!$J$201),VLOOKUP($AW$711,'Banco de Dados'!$B$4:$J$50,8,FALSE)*PRINCIPAL!$H$201*(1-(PRINCIPAL!$K$201/100)),IF(AND(PRINCIPAL!$H$201&lt;&gt;"",L748=PRINCIPAL!$L$201),VLOOKUP($AW$711,'Banco de Dados'!$B$4:$J$50,8,FALSE)*PRINCIPAL!$H$201*(1-(PRINCIPAL!$M$201/100)),IF(AND(PRINCIPAL!$H$201&lt;&gt;"",L748=PRINCIPAL!$N$201),VLOOKUP($AW$711,'Banco de Dados'!$B$4:$J$50,8,FALSE)*PRINCIPAL!$H$201*(1-(PRINCIPAL!$O$201/100)),IF(PRINCIPAL!$H$201&lt;&gt;"",VLOOKUP($AW$711,'Banco de Dados'!$B$4:$J$50,8,FALSE)*PRINCIPAL!$H$201,IF(OR(L748=PRINCIPAL!$I$201,L748=PRINCIPAL!$I$201+PRINCIPAL!$I$201,L748=PRINCIPAL!$I$201+PRINCIPAL!$I$201+PRINCIPAL!$I$201),0,IF(L748=PRINCIPAL!$J$201,VLOOKUP($AW$711,'Banco de Dados'!$B$4:$J$50,6,FALSE)*(1-(PRINCIPAL!$K$201/100)),IF(L748=PRINCIPAL!$L$201,VLOOKUP($AW$711,'Banco de Dados'!$B$4:$J$50,6,FALSE)*(1-(PRINCIPAL!$M$201/100)),IF(L748=PRINCIPAL!$N$201,VLOOKUP($AW$711,'Banco de Dados'!$B$4:$J$50,6,FALSE)*(1-(PRINCIPAL!$O$201/100)),VLOOKUP($AW$711,'Banco de Dados'!$B$4:$J$50,6,FALSE)))))))))),"")</f>
        <v/>
      </c>
      <c r="AW748" s="87" t="str">
        <f>IFERROR(AV748*(IFERROR(VLOOKUP($AW$711,'Banco de Dados'!$B$4:$J$50,4,FALSE),"ERRO")),"")</f>
        <v/>
      </c>
      <c r="AX748" s="87" t="str">
        <f t="shared" si="498"/>
        <v/>
      </c>
      <c r="AY748" s="104" t="str">
        <f>IFERROR(AX748*(C748*(PRINCIPAL!$G$201/100))*0.47*(44/12),"")</f>
        <v/>
      </c>
      <c r="AZ748" s="109" t="str">
        <f t="shared" si="503"/>
        <v/>
      </c>
      <c r="BA748" s="86" t="str">
        <f>IFERROR(IF(AND(PRINCIPAL!$H$192&lt;&gt;"",OR(L748=PRINCIPAL!$I$192,L748=PRINCIPAL!$I$192+PRINCIPAL!$I$192,L748=PRINCIPAL!$I$192+PRINCIPAL!$I$192+PRINCIPAL!$I$192)),0,IF(AND(PRINCIPAL!$H$192&lt;&gt;"",L748=PRINCIPAL!$J$192),VLOOKUP($BB$711,'Banco de Dados'!$B$4:$J$50,8,FALSE)*PRINCIPAL!$H$192*(1-(PRINCIPAL!$K$192/100)),IF(AND(PRINCIPAL!$H$192&lt;&gt;"",L748=PRINCIPAL!$L$192),VLOOKUP($BB$711,'Banco de Dados'!$B$4:$J$50,8,FALSE)*PRINCIPAL!$H$192*(1-(PRINCIPAL!$M$192/100)),IF(AND(PRINCIPAL!$H$192&lt;&gt;"",L748=PRINCIPAL!$N$192),VLOOKUP($BB$711,'Banco de Dados'!$B$4:$J$50,8,FALSE)*PRINCIPAL!$H$192*(1-(PRINCIPAL!$O$192/100)),IF(PRINCIPAL!$H$192&lt;&gt;"",VLOOKUP($BB$711,'Banco de Dados'!$B$4:$J$50,8,FALSE)*PRINCIPAL!$H$192,IF(OR(L748=PRINCIPAL!$I$192,L748=PRINCIPAL!$I$192+PRINCIPAL!$I$192,L748=PRINCIPAL!$I$192+PRINCIPAL!$I$192+PRINCIPAL!$I$192),0,IF(L748=PRINCIPAL!$J$192,VLOOKUP($BB$711,'Banco de Dados'!$B$4:$J$50,6,FALSE)*(1-(PRINCIPAL!$K$192/100)),IF(L748=PRINCIPAL!$L$192,VLOOKUP($BB$711,'Banco de Dados'!$B$4:$J$50,6,FALSE)*(1-(PRINCIPAL!$M$192/100)),IF(L748=PRINCIPAL!$N$192,VLOOKUP($BB$711,'Banco de Dados'!$B$4:$J$50,6,FALSE)*(1-(PRINCIPAL!$O$192/100)),VLOOKUP($BB$711,'Banco de Dados'!$B$4:$J$50,6,FALSE)))))))))),"")</f>
        <v/>
      </c>
      <c r="BB748" s="87" t="str">
        <f>IFERROR(BA748*(IFERROR(VLOOKUP($BB$711,'Banco de Dados'!$B$4:$J$50,4,FALSE),"ERRO")),"")</f>
        <v/>
      </c>
      <c r="BC748" s="87" t="str">
        <f t="shared" si="504"/>
        <v/>
      </c>
      <c r="BD748" s="104" t="str">
        <f>IFERROR(BC748*(C748*(PRINCIPAL!$G$192/100))*0.47*(44/12),"")</f>
        <v/>
      </c>
      <c r="BE748" s="109" t="str">
        <f t="shared" si="483"/>
        <v/>
      </c>
      <c r="BF748" s="86" t="str">
        <f>IFERROR(IF(AND(PRINCIPAL!$H$203&lt;&gt;"",OR(L748=PRINCIPAL!$I$203,L748=PRINCIPAL!$I$203+PRINCIPAL!$I$203,L748=PRINCIPAL!$I$203+PRINCIPAL!$I$203+PRINCIPAL!$I$203)),0,IF(AND(PRINCIPAL!$H$203&lt;&gt;"",L748=PRINCIPAL!$J$203),VLOOKUP($BG$711,'Banco de Dados'!$B$4:$J$50,8,FALSE)*PRINCIPAL!$H$203*(1-(PRINCIPAL!$K$203/100)),IF(AND(PRINCIPAL!$H$203&lt;&gt;"",L748=PRINCIPAL!$L$203),VLOOKUP($BG$711,'Banco de Dados'!$B$4:$J$50,8,FALSE)*PRINCIPAL!$H$203*(1-(PRINCIPAL!$M$203/100)),IF(AND(PRINCIPAL!$H$203&lt;&gt;"",L748=PRINCIPAL!$N$203),VLOOKUP($BG$711,'Banco de Dados'!$B$4:$J$50,8,FALSE)*PRINCIPAL!$H$203*(1-(PRINCIPAL!$O$203/100)),IF(PRINCIPAL!$H$203&lt;&gt;"",VLOOKUP($BG$711,'Banco de Dados'!$B$4:$J$50,8,FALSE)*PRINCIPAL!$H$203,IF(OR(L748=PRINCIPAL!$I$203,L748=PRINCIPAL!$I$203+PRINCIPAL!$I$203,L748=PRINCIPAL!$I$203+PRINCIPAL!$I$203+PRINCIPAL!$I$203),0,IF(L748=PRINCIPAL!$J$203,VLOOKUP($BG$711,'Banco de Dados'!$B$4:$J$50,6,FALSE)*(1-(PRINCIPAL!$K$203/100)),IF(L748=PRINCIPAL!$L$203,VLOOKUP($BG$711,'Banco de Dados'!$B$4:$J$50,6,FALSE)*(1-(PRINCIPAL!$M$203/100)),IF(L748=PRINCIPAL!$N$203,VLOOKUP($BG$711,'Banco de Dados'!$B$4:$J$50,6,FALSE)*(1-(PRINCIPAL!$O$203/100)),VLOOKUP($BG$711,'Banco de Dados'!$B$4:$J$50,6,FALSE)))))))))),"")</f>
        <v/>
      </c>
      <c r="BG748" s="87" t="str">
        <f>IFERROR(BF748*(IFERROR(VLOOKUP($BG$711,'Banco de Dados'!$B$4:$J$50,4,FALSE),"ERRO")),"")</f>
        <v/>
      </c>
      <c r="BH748" s="87" t="str">
        <f t="shared" si="499"/>
        <v/>
      </c>
      <c r="BI748" s="104" t="str">
        <f>IFERROR(BH748*(C748*(PRINCIPAL!$G$203/100))*0.47*(44/12),"")</f>
        <v/>
      </c>
      <c r="BJ748" s="105" t="str">
        <f t="shared" si="484"/>
        <v/>
      </c>
    </row>
    <row r="749" spans="2:62" ht="15" thickBot="1" x14ac:dyDescent="0.35"/>
    <row r="750" spans="2:62" ht="15" thickBot="1" x14ac:dyDescent="0.35">
      <c r="B750" s="301" t="s">
        <v>15</v>
      </c>
      <c r="C750" s="41" t="str">
        <f>IF(PRINCIPAL!B204&lt;&gt;"",PRINCIPAL!B204,"")</f>
        <v/>
      </c>
      <c r="E750" s="113" t="s">
        <v>2</v>
      </c>
      <c r="F750" s="47" t="s">
        <v>5</v>
      </c>
      <c r="G750" s="408" t="str">
        <f>IF(PRINCIPAL!D204&lt;&gt;"",PRINCIPAL!D204,"")</f>
        <v/>
      </c>
      <c r="H750" s="408"/>
      <c r="I750" s="408"/>
      <c r="J750" s="409"/>
      <c r="L750" s="88" t="s">
        <v>4</v>
      </c>
      <c r="M750" s="6" t="s">
        <v>5</v>
      </c>
      <c r="N750" s="410" t="str">
        <f>IF(PRINCIPAL!F204&lt;&gt;"",PRINCIPAL!F204,"")</f>
        <v/>
      </c>
      <c r="O750" s="410"/>
      <c r="P750" s="410"/>
      <c r="Q750" s="411"/>
      <c r="R750" s="6" t="s">
        <v>5</v>
      </c>
      <c r="S750" s="405" t="str">
        <f>IF(PRINCIPAL!F205&lt;&gt;"",PRINCIPAL!F205,"")</f>
        <v/>
      </c>
      <c r="T750" s="405"/>
      <c r="U750" s="405"/>
      <c r="V750" s="407"/>
      <c r="W750" s="6" t="s">
        <v>5</v>
      </c>
      <c r="X750" s="405" t="str">
        <f>IF(PRINCIPAL!F206&lt;&gt;"",PRINCIPAL!F206,"")</f>
        <v/>
      </c>
      <c r="Y750" s="405"/>
      <c r="Z750" s="405"/>
      <c r="AA750" s="407"/>
      <c r="AB750" s="6" t="s">
        <v>5</v>
      </c>
      <c r="AC750" s="405" t="str">
        <f>IF(PRINCIPAL!F207&lt;&gt;"",PRINCIPAL!F207,"")</f>
        <v/>
      </c>
      <c r="AD750" s="405"/>
      <c r="AE750" s="405"/>
      <c r="AF750" s="407"/>
      <c r="AG750" s="6" t="s">
        <v>5</v>
      </c>
      <c r="AH750" s="405" t="str">
        <f>IF(PRINCIPAL!F208&lt;&gt;"",PRINCIPAL!F208,"")</f>
        <v/>
      </c>
      <c r="AI750" s="405"/>
      <c r="AJ750" s="405"/>
      <c r="AK750" s="407"/>
      <c r="AL750" s="6" t="s">
        <v>5</v>
      </c>
      <c r="AM750" s="405" t="str">
        <f>IF(PRINCIPAL!F209&lt;&gt;"",PRINCIPAL!F209,"")</f>
        <v/>
      </c>
      <c r="AN750" s="405"/>
      <c r="AO750" s="405"/>
      <c r="AP750" s="407"/>
      <c r="AQ750" s="6" t="s">
        <v>5</v>
      </c>
      <c r="AR750" s="405" t="str">
        <f>IF(PRINCIPAL!F210&lt;&gt;"",PRINCIPAL!F210,"")</f>
        <v/>
      </c>
      <c r="AS750" s="405"/>
      <c r="AT750" s="405"/>
      <c r="AU750" s="407"/>
      <c r="AV750" s="6" t="s">
        <v>5</v>
      </c>
      <c r="AW750" s="405" t="str">
        <f>IF(PRINCIPAL!F211&lt;&gt;"",PRINCIPAL!F211,"")</f>
        <v/>
      </c>
      <c r="AX750" s="405"/>
      <c r="AY750" s="405"/>
      <c r="AZ750" s="407"/>
      <c r="BA750" s="6" t="s">
        <v>5</v>
      </c>
      <c r="BB750" s="405" t="str">
        <f>IF(PRINCIPAL!F212&lt;&gt;"",PRINCIPAL!F212,"")</f>
        <v/>
      </c>
      <c r="BC750" s="405"/>
      <c r="BD750" s="405"/>
      <c r="BE750" s="407"/>
      <c r="BF750" s="6" t="s">
        <v>5</v>
      </c>
      <c r="BG750" s="405" t="str">
        <f>IF(PRINCIPAL!F213&lt;&gt;"",PRINCIPAL!F213,"")</f>
        <v/>
      </c>
      <c r="BH750" s="405"/>
      <c r="BI750" s="405"/>
      <c r="BJ750" s="406"/>
    </row>
    <row r="751" spans="2:62" ht="26.4" x14ac:dyDescent="0.3">
      <c r="B751" s="45" t="s">
        <v>45</v>
      </c>
      <c r="C751" s="44" t="s">
        <v>44</v>
      </c>
      <c r="D751" s="112"/>
      <c r="E751" s="114" t="s">
        <v>0</v>
      </c>
      <c r="F751" s="33" t="s">
        <v>3</v>
      </c>
      <c r="G751" s="34" t="s">
        <v>33</v>
      </c>
      <c r="H751" s="34" t="s">
        <v>35</v>
      </c>
      <c r="I751" s="34" t="s">
        <v>41</v>
      </c>
      <c r="J751" s="48" t="s">
        <v>42</v>
      </c>
      <c r="K751" s="1"/>
      <c r="L751" s="89" t="s">
        <v>0</v>
      </c>
      <c r="M751" s="33" t="s">
        <v>3</v>
      </c>
      <c r="N751" s="34" t="s">
        <v>33</v>
      </c>
      <c r="O751" s="34" t="s">
        <v>35</v>
      </c>
      <c r="P751" s="34" t="s">
        <v>41</v>
      </c>
      <c r="Q751" s="34" t="s">
        <v>42</v>
      </c>
      <c r="R751" s="33" t="s">
        <v>3</v>
      </c>
      <c r="S751" s="34" t="s">
        <v>33</v>
      </c>
      <c r="T751" s="34" t="s">
        <v>35</v>
      </c>
      <c r="U751" s="34" t="s">
        <v>41</v>
      </c>
      <c r="V751" s="34" t="s">
        <v>42</v>
      </c>
      <c r="W751" s="33" t="s">
        <v>3</v>
      </c>
      <c r="X751" s="34" t="s">
        <v>33</v>
      </c>
      <c r="Y751" s="34" t="s">
        <v>35</v>
      </c>
      <c r="Z751" s="34" t="s">
        <v>41</v>
      </c>
      <c r="AA751" s="36" t="s">
        <v>42</v>
      </c>
      <c r="AB751" s="33" t="s">
        <v>3</v>
      </c>
      <c r="AC751" s="34" t="s">
        <v>33</v>
      </c>
      <c r="AD751" s="34" t="s">
        <v>35</v>
      </c>
      <c r="AE751" s="34" t="s">
        <v>41</v>
      </c>
      <c r="AF751" s="36" t="s">
        <v>42</v>
      </c>
      <c r="AG751" s="33" t="s">
        <v>3</v>
      </c>
      <c r="AH751" s="34" t="s">
        <v>33</v>
      </c>
      <c r="AI751" s="34" t="s">
        <v>35</v>
      </c>
      <c r="AJ751" s="34" t="s">
        <v>41</v>
      </c>
      <c r="AK751" s="36" t="s">
        <v>42</v>
      </c>
      <c r="AL751" s="33" t="s">
        <v>3</v>
      </c>
      <c r="AM751" s="34" t="s">
        <v>33</v>
      </c>
      <c r="AN751" s="34" t="s">
        <v>35</v>
      </c>
      <c r="AO751" s="34" t="s">
        <v>41</v>
      </c>
      <c r="AP751" s="36" t="s">
        <v>42</v>
      </c>
      <c r="AQ751" s="33" t="s">
        <v>3</v>
      </c>
      <c r="AR751" s="34" t="s">
        <v>33</v>
      </c>
      <c r="AS751" s="34" t="s">
        <v>35</v>
      </c>
      <c r="AT751" s="34" t="s">
        <v>41</v>
      </c>
      <c r="AU751" s="36" t="s">
        <v>42</v>
      </c>
      <c r="AV751" s="33" t="s">
        <v>3</v>
      </c>
      <c r="AW751" s="34" t="s">
        <v>33</v>
      </c>
      <c r="AX751" s="34" t="s">
        <v>35</v>
      </c>
      <c r="AY751" s="34" t="s">
        <v>41</v>
      </c>
      <c r="AZ751" s="36" t="s">
        <v>42</v>
      </c>
      <c r="BA751" s="33" t="s">
        <v>3</v>
      </c>
      <c r="BB751" s="34" t="s">
        <v>33</v>
      </c>
      <c r="BC751" s="34" t="s">
        <v>35</v>
      </c>
      <c r="BD751" s="34" t="s">
        <v>41</v>
      </c>
      <c r="BE751" s="36" t="s">
        <v>42</v>
      </c>
      <c r="BF751" s="33" t="s">
        <v>3</v>
      </c>
      <c r="BG751" s="34" t="s">
        <v>33</v>
      </c>
      <c r="BH751" s="34" t="s">
        <v>35</v>
      </c>
      <c r="BI751" s="34" t="s">
        <v>41</v>
      </c>
      <c r="BJ751" s="35" t="s">
        <v>42</v>
      </c>
    </row>
    <row r="752" spans="2:62" ht="15" thickBot="1" x14ac:dyDescent="0.35">
      <c r="B752" s="43" t="s">
        <v>1</v>
      </c>
      <c r="C752" s="42" t="s">
        <v>46</v>
      </c>
      <c r="E752" s="115" t="s">
        <v>54</v>
      </c>
      <c r="F752" s="8" t="s">
        <v>25</v>
      </c>
      <c r="G752" s="9" t="s">
        <v>25</v>
      </c>
      <c r="H752" s="9" t="s">
        <v>25</v>
      </c>
      <c r="I752" s="9" t="s">
        <v>25</v>
      </c>
      <c r="J752" s="49" t="s">
        <v>25</v>
      </c>
      <c r="L752" s="90" t="s">
        <v>54</v>
      </c>
      <c r="M752" s="8" t="s">
        <v>25</v>
      </c>
      <c r="N752" s="9" t="s">
        <v>25</v>
      </c>
      <c r="O752" s="9" t="s">
        <v>25</v>
      </c>
      <c r="P752" s="9" t="s">
        <v>34</v>
      </c>
      <c r="Q752" s="38" t="s">
        <v>34</v>
      </c>
      <c r="R752" s="9" t="s">
        <v>25</v>
      </c>
      <c r="S752" s="9" t="s">
        <v>25</v>
      </c>
      <c r="T752" s="9" t="s">
        <v>25</v>
      </c>
      <c r="U752" s="9" t="s">
        <v>34</v>
      </c>
      <c r="V752" s="9" t="s">
        <v>34</v>
      </c>
      <c r="W752" s="8" t="s">
        <v>25</v>
      </c>
      <c r="X752" s="9" t="s">
        <v>25</v>
      </c>
      <c r="Y752" s="9" t="s">
        <v>25</v>
      </c>
      <c r="Z752" s="9" t="s">
        <v>34</v>
      </c>
      <c r="AA752" s="11" t="s">
        <v>34</v>
      </c>
      <c r="AB752" s="8" t="s">
        <v>25</v>
      </c>
      <c r="AC752" s="9" t="s">
        <v>25</v>
      </c>
      <c r="AD752" s="9" t="s">
        <v>25</v>
      </c>
      <c r="AE752" s="9" t="s">
        <v>34</v>
      </c>
      <c r="AF752" s="11" t="s">
        <v>34</v>
      </c>
      <c r="AG752" s="8" t="s">
        <v>25</v>
      </c>
      <c r="AH752" s="9" t="s">
        <v>25</v>
      </c>
      <c r="AI752" s="9" t="s">
        <v>25</v>
      </c>
      <c r="AJ752" s="9" t="s">
        <v>34</v>
      </c>
      <c r="AK752" s="38" t="s">
        <v>34</v>
      </c>
      <c r="AL752" s="8" t="s">
        <v>25</v>
      </c>
      <c r="AM752" s="9" t="s">
        <v>25</v>
      </c>
      <c r="AN752" s="9" t="s">
        <v>25</v>
      </c>
      <c r="AO752" s="9" t="s">
        <v>34</v>
      </c>
      <c r="AP752" s="38" t="s">
        <v>34</v>
      </c>
      <c r="AQ752" s="8" t="s">
        <v>25</v>
      </c>
      <c r="AR752" s="9" t="s">
        <v>25</v>
      </c>
      <c r="AS752" s="9" t="s">
        <v>25</v>
      </c>
      <c r="AT752" s="9" t="s">
        <v>34</v>
      </c>
      <c r="AU752" s="38" t="s">
        <v>34</v>
      </c>
      <c r="AV752" s="8" t="s">
        <v>25</v>
      </c>
      <c r="AW752" s="9" t="s">
        <v>25</v>
      </c>
      <c r="AX752" s="9" t="s">
        <v>25</v>
      </c>
      <c r="AY752" s="9" t="s">
        <v>34</v>
      </c>
      <c r="AZ752" s="38" t="s">
        <v>34</v>
      </c>
      <c r="BA752" s="8" t="s">
        <v>25</v>
      </c>
      <c r="BB752" s="9" t="s">
        <v>25</v>
      </c>
      <c r="BC752" s="9" t="s">
        <v>25</v>
      </c>
      <c r="BD752" s="9" t="s">
        <v>34</v>
      </c>
      <c r="BE752" s="38" t="s">
        <v>34</v>
      </c>
      <c r="BF752" s="8" t="s">
        <v>25</v>
      </c>
      <c r="BG752" s="9" t="s">
        <v>25</v>
      </c>
      <c r="BH752" s="9" t="s">
        <v>25</v>
      </c>
      <c r="BI752" s="9" t="s">
        <v>34</v>
      </c>
      <c r="BJ752" s="10" t="s">
        <v>34</v>
      </c>
    </row>
    <row r="753" spans="2:62" ht="12.75" customHeight="1" thickTop="1" x14ac:dyDescent="0.3">
      <c r="B753" s="326">
        <f>IF(B714&lt;&gt;"",B714,"")</f>
        <v>2021</v>
      </c>
      <c r="C753" s="339"/>
      <c r="D753" s="1"/>
      <c r="E753" s="116">
        <v>1</v>
      </c>
      <c r="F753" s="24" t="str">
        <f>IFERROR(VLOOKUP($G$750,'Banco de Dados'!$B$4:$J$50,6,FALSE),"")</f>
        <v/>
      </c>
      <c r="G753" s="25" t="str">
        <f>IFERROR(F753*(IFERROR(VLOOKUP($G$750,'Banco de Dados'!$B$4:$J$50,4,FALSE),"ERRO")),"")</f>
        <v/>
      </c>
      <c r="H753" s="25" t="str">
        <f>IFERROR(F753+G753,"")</f>
        <v/>
      </c>
      <c r="I753" s="101" t="str">
        <f>IFERROR(H753*C753*0.47*(44/12),"")</f>
        <v/>
      </c>
      <c r="J753" s="117" t="str">
        <f>IFERROR(I753,"")</f>
        <v/>
      </c>
      <c r="K753" s="1"/>
      <c r="L753" s="91">
        <v>1</v>
      </c>
      <c r="M753" s="24" t="str">
        <f>IFERROR(IF(AND(PRINCIPAL!$H$204&lt;&gt;"",OR(L753=PRINCIPAL!$I$204,L753=PRINCIPAL!$I$204+PRINCIPAL!$I$204,L753=PRINCIPAL!$I$204+PRINCIPAL!$I$204+PRINCIPAL!$I$204)),0,IF(AND(PRINCIPAL!$H$204&lt;&gt;"",L753=PRINCIPAL!$J$204),VLOOKUP($N$750,'Banco de Dados'!$B$4:$J$50,8,FALSE)*PRINCIPAL!$H$204*(1-(PRINCIPAL!$K$204/100)),IF(AND(PRINCIPAL!$H$204&lt;&gt;"",L753=PRINCIPAL!$L$204),VLOOKUP($N$750,'Banco de Dados'!$B$4:$J$50,8,FALSE)*PRINCIPAL!$H$204*(1-(PRINCIPAL!$M$204/100)),IF(AND(PRINCIPAL!$H$204&lt;&gt;"",L753=PRINCIPAL!$N$204),VLOOKUP($N$750,'Banco de Dados'!$B$4:$J$50,8,FALSE)*PRINCIPAL!$H$204*(1-(PRINCIPAL!$O$204/100)),IF(PRINCIPAL!$H$204&lt;&gt;"",VLOOKUP($N$750,'Banco de Dados'!$B$4:$J$50,8,FALSE)*PRINCIPAL!$H$204,IF(OR(L753=PRINCIPAL!$I$204,L753=PRINCIPAL!$I$204+PRINCIPAL!$I$204,L753=PRINCIPAL!$I$204+PRINCIPAL!$I$204+PRINCIPAL!$I$204),0,IF(L753=PRINCIPAL!$J$204,VLOOKUP($N$750,'Banco de Dados'!$B$4:$J$50,6,FALSE)*(1-(PRINCIPAL!$K$204/100)),IF(L753=PRINCIPAL!$L$204,VLOOKUP($N$750,'Banco de Dados'!$B$4:$J$50,6,FALSE)*(1-(PRINCIPAL!$M$204/100)),IF(L753=PRINCIPAL!$N$204,VLOOKUP($N$750,'Banco de Dados'!$B$4:$J$50,6,FALSE)*(1-(PRINCIPAL!$O$204/100)),VLOOKUP($N$750,'Banco de Dados'!$B$4:$J$50,6,FALSE)))))))))),"")</f>
        <v/>
      </c>
      <c r="N753" s="25" t="str">
        <f>IFERROR(M753*(IFERROR(VLOOKUP($N$750,'Banco de Dados'!$B$4:$J$50,4,FALSE),"ERRO")),"")</f>
        <v/>
      </c>
      <c r="O753" s="25" t="str">
        <f>IFERROR(M753+N753,"")</f>
        <v/>
      </c>
      <c r="P753" s="103" t="str">
        <f>IFERROR(O753*(C753*(PRINCIPAL!$G$204/100))*0.47*(44/12),"")</f>
        <v/>
      </c>
      <c r="Q753" s="106" t="str">
        <f>IFERROR(P753,"")</f>
        <v/>
      </c>
      <c r="R753" s="29" t="str">
        <f>IFERROR(IF(AND(PRINCIPAL!$H$205&lt;&gt;"",OR(L753=PRINCIPAL!$I$205,L753=PRINCIPAL!$I$205+PRINCIPAL!$I$205,L753=PRINCIPAL!$I$205+PRINCIPAL!$I$205+PRINCIPAL!$I$205)),0,IF(AND(PRINCIPAL!$H$205&lt;&gt;"",L753=PRINCIPAL!$J$205),VLOOKUP($S$750,'Banco de Dados'!$B$4:$J$50,8,FALSE)*PRINCIPAL!$H$205*(1-(PRINCIPAL!$K$205/100)),IF(AND(PRINCIPAL!$H$205&lt;&gt;"",L753=PRINCIPAL!$L$205),VLOOKUP($S$750,'Banco de Dados'!$B$4:$J$50,8,FALSE)*PRINCIPAL!$H$205*(1-(PRINCIPAL!$M$205/100)),IF(AND(PRINCIPAL!$H$205&lt;&gt;"",L753=PRINCIPAL!$N$205),VLOOKUP($S$750,'Banco de Dados'!$B$4:$J$50,8,FALSE)*PRINCIPAL!$H$205*(1-(PRINCIPAL!$O$205/100)),IF(PRINCIPAL!$H$205&lt;&gt;"",VLOOKUP($S$750,'Banco de Dados'!$B$4:$J$50,8,FALSE)*PRINCIPAL!$H$205,IF(OR(L753=PRINCIPAL!$I$205,L753=PRINCIPAL!$I$205+PRINCIPAL!$I$205,L753=PRINCIPAL!$I$205+PRINCIPAL!$I$205+PRINCIPAL!$I$205),0,IF(L753=PRINCIPAL!$J$205,VLOOKUP($S$750,'Banco de Dados'!$B$4:$J$50,6,FALSE)*(1-(PRINCIPAL!$K$205/100)),IF(L753=PRINCIPAL!$L$205,VLOOKUP($S$750,'Banco de Dados'!$B$4:$J$50,6,FALSE)*(1-(PRINCIPAL!$M$205/100)),IF(L753=PRINCIPAL!$N$205,VLOOKUP($S$750,'Banco de Dados'!$B$4:$J$50,6,FALSE)*(1-(PRINCIPAL!$O$205/100)),VLOOKUP($S$750,'Banco de Dados'!$B$4:$J$50,6,FALSE)))))))))),"")</f>
        <v/>
      </c>
      <c r="S753" s="29" t="str">
        <f>IFERROR(R753*(IFERROR(VLOOKUP($S$750,'Banco de Dados'!$B$4:$J$50,4,FALSE),"ERRO")),"")</f>
        <v/>
      </c>
      <c r="T753" s="28" t="str">
        <f>IFERROR(R753+S753,"")</f>
        <v/>
      </c>
      <c r="U753" s="103" t="str">
        <f>IFERROR(T753*(C753*(PRINCIPAL!$G$205/100))*0.47*(44/12),"")</f>
        <v/>
      </c>
      <c r="V753" s="101" t="str">
        <f>IFERROR(U753,"")</f>
        <v/>
      </c>
      <c r="W753" s="30" t="str">
        <f>IFERROR(IF(AND(PRINCIPAL!$H$206&lt;&gt;"",OR(L753=PRINCIPAL!$I$206,L753=PRINCIPAL!$I$206+PRINCIPAL!$I$206,L753=PRINCIPAL!$I$206+PRINCIPAL!$I$206+PRINCIPAL!$I$206)),0,IF(AND(PRINCIPAL!$H$206&lt;&gt;"",L753=PRINCIPAL!$J$206),VLOOKUP($X$750,'Banco de Dados'!$B$4:$J$50,8,FALSE)*PRINCIPAL!$H$206*(1-(PRINCIPAL!$K$206/100)),IF(AND(PRINCIPAL!$H$206&lt;&gt;"",L753=PRINCIPAL!$L$206),VLOOKUP($X$750,'Banco de Dados'!$B$4:$J$50,8,FALSE)*PRINCIPAL!$H$206*(1-(PRINCIPAL!$M$206/100)),IF(AND(PRINCIPAL!$H$206&lt;&gt;"",L753=PRINCIPAL!$N$206),VLOOKUP($X$750,'Banco de Dados'!$B$4:$J$50,8,FALSE)*PRINCIPAL!$H$206*(1-(PRINCIPAL!$O$206/100)),IF(PRINCIPAL!$H$206&lt;&gt;"",VLOOKUP($X$750,'Banco de Dados'!$B$4:$J$50,8,FALSE)*PRINCIPAL!$H$206,IF(OR(L753=PRINCIPAL!$I$206,L753=PRINCIPAL!$I$206+PRINCIPAL!$I$206,L753=PRINCIPAL!$I$206+PRINCIPAL!$I$206+PRINCIPAL!$I$206),0,IF(L753=PRINCIPAL!$J$206,VLOOKUP($X$750,'Banco de Dados'!$B$4:$J$50,6,FALSE)*(1-(PRINCIPAL!$K$206/100)),IF(L753=PRINCIPAL!$L$206,VLOOKUP($X$750,'Banco de Dados'!$B$4:$J$50,6,FALSE)*(1-(PRINCIPAL!$M$206/100)),IF(L753=PRINCIPAL!$N$206,VLOOKUP($X$750,'Banco de Dados'!$B$4:$J$50,6,FALSE)*(1-(PRINCIPAL!$O$206/100)),VLOOKUP($X$750,'Banco de Dados'!$B$4:$J$50,6,FALSE)))))))))),"")</f>
        <v/>
      </c>
      <c r="X753" s="28" t="str">
        <f>IFERROR(W753*(IFERROR(VLOOKUP($X$750,'Banco de Dados'!$B$4:$J$50,4,FALSE),"ERRO")),"")</f>
        <v/>
      </c>
      <c r="Y753" s="28" t="str">
        <f>IFERROR(X753+W753,"")</f>
        <v/>
      </c>
      <c r="Z753" s="101" t="str">
        <f>IFERROR(Y753*(C753*(PRINCIPAL!$G$206/100))*0.47*(44/12),"")</f>
        <v/>
      </c>
      <c r="AA753" s="110" t="str">
        <f>IFERROR(Z753,"")</f>
        <v/>
      </c>
      <c r="AB753" s="30" t="str">
        <f>IFERROR(IF(AND(PRINCIPAL!$H$207&lt;&gt;"",OR(L753=PRINCIPAL!$I$207,L753=PRINCIPAL!$I$207+PRINCIPAL!$I$207,L753=PRINCIPAL!$I$207+PRINCIPAL!$I$207+PRINCIPAL!$I$207)),0,IF(AND(PRINCIPAL!$H$207&lt;&gt;"",L753=PRINCIPAL!$J$207),VLOOKUP($AC$750,'Banco de Dados'!$B$4:$J$50,8,FALSE)*PRINCIPAL!$H$207*(1-(PRINCIPAL!$K$207/100)),IF(AND(PRINCIPAL!$H$207&lt;&gt;"",L753=PRINCIPAL!$L$207),VLOOKUP($AC$750,'Banco de Dados'!$B$4:$J$50,8,FALSE)*PRINCIPAL!$H$207*(1-(PRINCIPAL!$M$207/100)),IF(AND(PRINCIPAL!$H$207&lt;&gt;"",L753=PRINCIPAL!$N$207),VLOOKUP($AC$750,'Banco de Dados'!$B$4:$J$50,8,FALSE)*PRINCIPAL!$H$207*(1-(PRINCIPAL!$O$207/100)),IF(PRINCIPAL!$H$207&lt;&gt;"",VLOOKUP($AC$750,'Banco de Dados'!$B$4:$J$50,8,FALSE)*PRINCIPAL!$H$207,IF(OR(L753=PRINCIPAL!$I$207,L753=PRINCIPAL!$I$207+PRINCIPAL!$I$207,L753=PRINCIPAL!$I$207+PRINCIPAL!$I$207+PRINCIPAL!$I$207),0,IF(L753=PRINCIPAL!$J$207,VLOOKUP($AC$750,'Banco de Dados'!$B$4:$J$50,6,FALSE)*(1-(PRINCIPAL!$K$207/100)),IF(L753=PRINCIPAL!$L$207,VLOOKUP($AC$750,'Banco de Dados'!$B$4:$J$50,6,FALSE)*(1-(PRINCIPAL!$M$207/100)),IF(L753=PRINCIPAL!$N$207,VLOOKUP($AC$750,'Banco de Dados'!$B$4:$J$50,6,FALSE)*(1-(PRINCIPAL!$O$207/100)),VLOOKUP($AC$750,'Banco de Dados'!$B$4:$J$50,6,FALSE)))))))))),"")</f>
        <v/>
      </c>
      <c r="AC753" s="28" t="str">
        <f>IFERROR(AB753*(IFERROR(VLOOKUP($AC$750,'Banco de Dados'!$B$4:$J$50,4,FALSE),"ERRO")),"")</f>
        <v/>
      </c>
      <c r="AD753" s="28" t="str">
        <f>IFERROR(AC753+AB753,"")</f>
        <v/>
      </c>
      <c r="AE753" s="101" t="str">
        <f>IFERROR(AD753*(C753*(PRINCIPAL!$G$207/100))*0.47*(44/12),"")</f>
        <v/>
      </c>
      <c r="AF753" s="110" t="str">
        <f>IFERROR(AE753,"")</f>
        <v/>
      </c>
      <c r="AG753" s="30" t="str">
        <f>IFERROR(IF(AND(PRINCIPAL!$H$208&lt;&gt;"",OR(L753=PRINCIPAL!$I$208,L753=PRINCIPAL!$I$208+PRINCIPAL!$I$208,L753=PRINCIPAL!$I$208+PRINCIPAL!$I$208+PRINCIPAL!$I$208)),0,IF(AND(PRINCIPAL!$H$208&lt;&gt;"",L753=PRINCIPAL!$J$208),VLOOKUP($AH$750,'Banco de Dados'!$B$4:$J$50,8,FALSE)*PRINCIPAL!$H$208*(1-(PRINCIPAL!$K$208/100)),IF(AND(PRINCIPAL!$H$208&lt;&gt;"",L753=PRINCIPAL!$L$208),VLOOKUP($AH$750,'Banco de Dados'!$B$4:$J$50,8,FALSE)*PRINCIPAL!$H$208*(1-(PRINCIPAL!$M$208/100)),IF(AND(PRINCIPAL!$H$208&lt;&gt;"",L753=PRINCIPAL!$N$208),VLOOKUP($AH$750,'Banco de Dados'!$B$4:$J$50,8,FALSE)*PRINCIPAL!$H$208*(1-(PRINCIPAL!$O$208/100)),IF(PRINCIPAL!$H$208&lt;&gt;"",VLOOKUP($AH$750,'Banco de Dados'!$B$4:$J$50,8,FALSE)*PRINCIPAL!$H$208,IF(OR(L753=PRINCIPAL!$I$208,L753=PRINCIPAL!$I$208+PRINCIPAL!$I$208,L753=PRINCIPAL!$I$208+PRINCIPAL!$I$208+PRINCIPAL!$I$208),0,IF(L753=PRINCIPAL!$J$208,VLOOKUP($AH$750,'Banco de Dados'!$B$4:$J$50,6,FALSE)*(1-(PRINCIPAL!$K$208/100)),IF(L753=PRINCIPAL!$L$208,VLOOKUP($AH$750,'Banco de Dados'!$B$4:$J$50,6,FALSE)*(1-(PRINCIPAL!$M$208/100)),IF(L753=PRINCIPAL!$N$208,VLOOKUP($AH$750,'Banco de Dados'!$B$4:$J$50,6,FALSE)*(1-(PRINCIPAL!$O$208/100)),VLOOKUP($AH$750,'Banco de Dados'!$B$4:$J$50,6,FALSE)))))))))),"")</f>
        <v/>
      </c>
      <c r="AH753" s="29" t="str">
        <f>IFERROR(AG753*(IFERROR(VLOOKUP($AH$750,'Banco de Dados'!$B$4:$J$50,4,FALSE),"ERRO")),"")</f>
        <v/>
      </c>
      <c r="AI753" s="28" t="str">
        <f>IFERROR(AH753+AG753,"")</f>
        <v/>
      </c>
      <c r="AJ753" s="101" t="str">
        <f>IFERROR(AI753*(C753*(PRINCIPAL!$G$208/100))*0.47*(44/12),"")</f>
        <v/>
      </c>
      <c r="AK753" s="111" t="str">
        <f>IFERROR(AJ753,"")</f>
        <v/>
      </c>
      <c r="AL753" s="30" t="str">
        <f>IFERROR(IF(AND(PRINCIPAL!$H$209&lt;&gt;"",OR(L753=PRINCIPAL!$I$209,L753=PRINCIPAL!$I$209+PRINCIPAL!$I$209,L753=PRINCIPAL!$I$209+PRINCIPAL!$I$209+PRINCIPAL!$I$209)),0,IF(AND(PRINCIPAL!$H$209&lt;&gt;"",L753=PRINCIPAL!$J$209),VLOOKUP($AM$750,'Banco de Dados'!$B$4:$J$50,8,FALSE)*PRINCIPAL!$H$209*(1-(PRINCIPAL!$K$209/100)),IF(AND(PRINCIPAL!$H$209&lt;&gt;"",L753=PRINCIPAL!$L$209),VLOOKUP($AM$750,'Banco de Dados'!$B$4:$J$50,8,FALSE)*PRINCIPAL!$H$209*(1-(PRINCIPAL!$M$209/100)),IF(AND(PRINCIPAL!$H$209&lt;&gt;"",L753=PRINCIPAL!$N$209),VLOOKUP($AM$750,'Banco de Dados'!$B$4:$J$50,8,FALSE)*PRINCIPAL!$H$209*(1-(PRINCIPAL!$O$209/100)),IF(PRINCIPAL!$H$209&lt;&gt;"",VLOOKUP($AM$750,'Banco de Dados'!$B$4:$J$50,8,FALSE)*PRINCIPAL!$H$209,IF(OR(L753=PRINCIPAL!$I$209,L753=PRINCIPAL!$I$209+PRINCIPAL!$I$209,L753=PRINCIPAL!$I$209+PRINCIPAL!$I$209+PRINCIPAL!$I$209),0,IF(L753=PRINCIPAL!$J$209,VLOOKUP($AM$750,'Banco de Dados'!$B$4:$J$50,6,FALSE)*(1-(PRINCIPAL!$K$209/100)),IF(L753=PRINCIPAL!$L$209,VLOOKUP($AM$750,'Banco de Dados'!$B$4:$J$50,6,FALSE)*(1-(PRINCIPAL!$M$209/100)),IF(L753=PRINCIPAL!$N$209,VLOOKUP($AM$750,'Banco de Dados'!$B$4:$J$50,6,FALSE)*(1-(PRINCIPAL!$O$209/100)),VLOOKUP($AM$750,'Banco de Dados'!$B$4:$J$50,6,FALSE)))))))))),"")</f>
        <v/>
      </c>
      <c r="AM753" s="29" t="str">
        <f>IFERROR(AL753*(IFERROR(VLOOKUP($AM$750,'Banco de Dados'!$B$4:$J$50,4,FALSE),"ERRO")),"")</f>
        <v/>
      </c>
      <c r="AN753" s="28" t="str">
        <f>IFERROR(AM753+AL753,"")</f>
        <v/>
      </c>
      <c r="AO753" s="103" t="str">
        <f>IFERROR(AN753*(C753*(PRINCIPAL!$G$209/100))*0.47*(44/12),"")</f>
        <v/>
      </c>
      <c r="AP753" s="111" t="str">
        <f>IFERROR(AO753,"")</f>
        <v/>
      </c>
      <c r="AQ753" s="132" t="str">
        <f>IFERROR(IF(AND(PRINCIPAL!$H$210&lt;&gt;"",OR(L753=PRINCIPAL!$I$210,L753=PRINCIPAL!$I$210+PRINCIPAL!$I$210,L753=PRINCIPAL!$I$210+PRINCIPAL!$I$210+PRINCIPAL!$I$210)),0,IF(AND(PRINCIPAL!$H$210&lt;&gt;"",L753=PRINCIPAL!$J$210),VLOOKUP($AR$750,'Banco de Dados'!$B$4:$J$50,8,FALSE)*PRINCIPAL!$H$210*(1-(PRINCIPAL!$K$210/100)),IF(AND(PRINCIPAL!$H$210&lt;&gt;"",L753=PRINCIPAL!$L$210),VLOOKUP($AR$750,'Banco de Dados'!$B$4:$J$50,8,FALSE)*PRINCIPAL!$H$210*(1-(PRINCIPAL!$M$210/100)),IF(AND(PRINCIPAL!$H$210&lt;&gt;"",L753=PRINCIPAL!$N$210),VLOOKUP($AR$750,'Banco de Dados'!$B$4:$J$50,8,FALSE)*PRINCIPAL!$H$210*(1-(PRINCIPAL!$O$210/100)),IF(PRINCIPAL!$H$210&lt;&gt;"",VLOOKUP($AR$750,'Banco de Dados'!$B$4:$J$50,8,FALSE)*PRINCIPAL!$H$210,IF(OR(L753=PRINCIPAL!$I$210,L753=PRINCIPAL!$I$210+PRINCIPAL!$I$210,L753=PRINCIPAL!$I$210+PRINCIPAL!$I$210+PRINCIPAL!$I$210),0,IF(L753=PRINCIPAL!$J$210,VLOOKUP($AR$750,'Banco de Dados'!$B$4:$J$50,6,FALSE)*(1-(PRINCIPAL!$K$210/100)),IF(L753=PRINCIPAL!$L$210,VLOOKUP($AR$750,'Banco de Dados'!$B$4:$J$50,6,FALSE)*(1-(PRINCIPAL!$M$210/100)),IF(L753=PRINCIPAL!$N$210,VLOOKUP($AR$750,'Banco de Dados'!$B$4:$J$50,6,FALSE)*(1-(PRINCIPAL!$O$210/100)),VLOOKUP($AR$750,'Banco de Dados'!$B$4:$J$50,6,FALSE)))))))))),"")</f>
        <v/>
      </c>
      <c r="AR753" s="28" t="str">
        <f>IFERROR(AQ753*(IFERROR(VLOOKUP($AR$750,'Banco de Dados'!$B$4:$J$50,4,FALSE),"ERRO")),"")</f>
        <v/>
      </c>
      <c r="AS753" s="28" t="str">
        <f>IFERROR(AR753+AQ753,"")</f>
        <v/>
      </c>
      <c r="AT753" s="101" t="str">
        <f>IFERROR(AS753*(C753*(PRINCIPAL!$G$210/100))*0.47*(44/12),"")</f>
        <v/>
      </c>
      <c r="AU753" s="110" t="str">
        <f>IFERROR(AT753,"")</f>
        <v/>
      </c>
      <c r="AV753" s="30" t="str">
        <f>IFERROR(IF(AND(PRINCIPAL!$H$211&lt;&gt;"",OR(L753=PRINCIPAL!$I$211,L753=PRINCIPAL!$I$211+PRINCIPAL!$I$211,L753=PRINCIPAL!$I$211+PRINCIPAL!$I$211+PRINCIPAL!$I$211)),0,IF(AND(PRINCIPAL!$H$211&lt;&gt;"",L753=PRINCIPAL!$J$211),VLOOKUP($AW$750,'Banco de Dados'!$B$4:$J$50,8,FALSE)*PRINCIPAL!$H$211*(1-(PRINCIPAL!$K$211/100)),IF(AND(PRINCIPAL!$H$211&lt;&gt;"",L753=PRINCIPAL!$L$211),VLOOKUP($AW$750,'Banco de Dados'!$B$4:$J$50,8,FALSE)*PRINCIPAL!$H$211*(1-(PRINCIPAL!$M$211/100)),IF(AND(PRINCIPAL!$H$211&lt;&gt;"",L753=PRINCIPAL!$N$211),VLOOKUP($AW$750,'Banco de Dados'!$B$4:$J$50,8,FALSE)*PRINCIPAL!$H$211*(1-(PRINCIPAL!$O$211/100)),IF(PRINCIPAL!$H$211&lt;&gt;"",VLOOKUP($AW$750,'Banco de Dados'!$B$4:$J$50,8,FALSE)*PRINCIPAL!$H$211,IF(OR(L753=PRINCIPAL!$I$211,L753=PRINCIPAL!$I$211+PRINCIPAL!$I$211,L753=PRINCIPAL!$I$211+PRINCIPAL!$I$211+PRINCIPAL!$I$211),0,IF(L753=PRINCIPAL!$J$211,VLOOKUP($AW$750,'Banco de Dados'!$B$4:$J$50,6,FALSE)*(1-(PRINCIPAL!$K$211/100)),IF(L753=PRINCIPAL!$L$211,VLOOKUP($AW$750,'Banco de Dados'!$B$4:$J$50,6,FALSE)*(1-(PRINCIPAL!$M$211/100)),IF(L753=PRINCIPAL!$N$211,VLOOKUP($AW$750,'Banco de Dados'!$B$4:$J$50,6,FALSE)*(1-(PRINCIPAL!$O$211/100)),VLOOKUP($AW$750,'Banco de Dados'!$B$4:$J$50,6,FALSE)))))))))),"")</f>
        <v/>
      </c>
      <c r="AW753" s="29" t="str">
        <f>IFERROR(AV753*(IFERROR(VLOOKUP($AW$750,'Banco de Dados'!$B$4:$J$50,4,FALSE),"ERRO")),"")</f>
        <v/>
      </c>
      <c r="AX753" s="28" t="str">
        <f>IFERROR(AW753+AV753,"")</f>
        <v/>
      </c>
      <c r="AY753" s="101" t="str">
        <f>IFERROR(AX753*(C753*(PRINCIPAL!$G$211/100))*0.47*(44/12),"")</f>
        <v/>
      </c>
      <c r="AZ753" s="111" t="str">
        <f>IFERROR(AY753,"")</f>
        <v/>
      </c>
      <c r="BA753" s="132" t="str">
        <f>IFERROR(IF(AND(PRINCIPAL!$H$192&lt;&gt;"",OR(L753=PRINCIPAL!$I$192,L753=PRINCIPAL!$I$192+PRINCIPAL!$I$192,L753=PRINCIPAL!$I$192+PRINCIPAL!$I$192+PRINCIPAL!$I$192)),0,IF(AND(PRINCIPAL!$H$192&lt;&gt;"",L753=PRINCIPAL!$J$192),VLOOKUP($BB$750,'Banco de Dados'!$B$4:$J$50,8,FALSE)*PRINCIPAL!$H$192*(1-(PRINCIPAL!$K$192/100)),IF(AND(PRINCIPAL!$H$192&lt;&gt;"",L753=PRINCIPAL!$L$192),VLOOKUP($BB$750,'Banco de Dados'!$B$4:$J$50,8,FALSE)*PRINCIPAL!$H$192*(1-(PRINCIPAL!$M$192/100)),IF(AND(PRINCIPAL!$H$192&lt;&gt;"",L753=PRINCIPAL!$N$192),VLOOKUP($BB$750,'Banco de Dados'!$B$4:$J$50,8,FALSE)*PRINCIPAL!$H$192*(1-(PRINCIPAL!$O$192/100)),IF(PRINCIPAL!$H$192&lt;&gt;"",VLOOKUP($BB$750,'Banco de Dados'!$B$4:$J$50,8,FALSE)*PRINCIPAL!$H$192,IF(OR(L753=PRINCIPAL!$I$192,L753=PRINCIPAL!$I$192+PRINCIPAL!$I$192,L753=PRINCIPAL!$I$192+PRINCIPAL!$I$192+PRINCIPAL!$I$192),0,IF(L753=PRINCIPAL!$J$192,VLOOKUP($BB$750,'Banco de Dados'!$B$4:$J$50,6,FALSE)*(1-(PRINCIPAL!$K$192/100)),IF(L753=PRINCIPAL!$L$192,VLOOKUP($BB$750,'Banco de Dados'!$B$4:$J$50,6,FALSE)*(1-(PRINCIPAL!$M$192/100)),IF(L753=PRINCIPAL!$N$192,VLOOKUP($BB$750,'Banco de Dados'!$B$4:$J$50,6,FALSE)*(1-(PRINCIPAL!$O$192/100)),VLOOKUP($BB$750,'Banco de Dados'!$B$4:$J$50,6,FALSE)))))))))),"")</f>
        <v/>
      </c>
      <c r="BB753" s="28" t="str">
        <f>IFERROR(BA753*(IFERROR(VLOOKUP($BB$750,'Banco de Dados'!$B$4:$J$50,4,FALSE),"ERRO")),"")</f>
        <v/>
      </c>
      <c r="BC753" s="28" t="str">
        <f>IFERROR(BB753+BA753,"")</f>
        <v/>
      </c>
      <c r="BD753" s="101" t="str">
        <f>IFERROR(BC753*(C753*(PRINCIPAL!$G$192/100))*0.47*(44/12),"")</f>
        <v/>
      </c>
      <c r="BE753" s="110" t="str">
        <f>IFERROR(BD753,"")</f>
        <v/>
      </c>
      <c r="BF753" s="30" t="str">
        <f>IFERROR(IF(AND(PRINCIPAL!$H$213&lt;&gt;"",OR(L753=PRINCIPAL!$I$213,L753=PRINCIPAL!$I$213+PRINCIPAL!$I$213,L753=PRINCIPAL!$I$213+PRINCIPAL!$I$213+PRINCIPAL!$I$213)),0,IF(AND(PRINCIPAL!$H$213&lt;&gt;"",L753=PRINCIPAL!$J$213),VLOOKUP($BG$750,'Banco de Dados'!$B$4:$J$50,8,FALSE)*PRINCIPAL!$H$213*(1-(PRINCIPAL!$K$213/100)),IF(AND(PRINCIPAL!$H$213&lt;&gt;"",L753=PRINCIPAL!$L$213),VLOOKUP($BG$750,'Banco de Dados'!$B$4:$J$50,8,FALSE)*PRINCIPAL!$H$213*(1-(PRINCIPAL!$M$213/100)),IF(AND(PRINCIPAL!$H$213&lt;&gt;"",L753=PRINCIPAL!$N$213),VLOOKUP($BG$750,'Banco de Dados'!$B$4:$J$50,8,FALSE)*PRINCIPAL!$H$213*(1-(PRINCIPAL!$O$213/100)),IF(PRINCIPAL!$H$213&lt;&gt;"",VLOOKUP($BG$750,'Banco de Dados'!$B$4:$J$50,8,FALSE)*PRINCIPAL!$H$213,IF(OR(L753=PRINCIPAL!$I$213,L753=PRINCIPAL!$I$213+PRINCIPAL!$I$213,L753=PRINCIPAL!$I$213+PRINCIPAL!$I$213+PRINCIPAL!$I$213),0,IF(L753=PRINCIPAL!$J$213,VLOOKUP($BG$750,'Banco de Dados'!$B$4:$J$50,6,FALSE)*(1-(PRINCIPAL!$K$213/100)),IF(L753=PRINCIPAL!$L$213,VLOOKUP($BG$750,'Banco de Dados'!$B$4:$J$50,6,FALSE)*(1-(PRINCIPAL!$M$213/100)),IF(L753=PRINCIPAL!$N$213,VLOOKUP($BG$750,'Banco de Dados'!$B$4:$J$50,6,FALSE)*(1-(PRINCIPAL!$O$213/100)),VLOOKUP($BG$750,'Banco de Dados'!$B$4:$J$50,6,FALSE)))))))))),"")</f>
        <v/>
      </c>
      <c r="BG753" s="29" t="str">
        <f>IFERROR(BF753*(IFERROR(VLOOKUP($BG$750,'Banco de Dados'!$B$4:$J$50,4,FALSE),"ERRO")),"")</f>
        <v/>
      </c>
      <c r="BH753" s="28" t="str">
        <f>IFERROR(BG753+BF753,"")</f>
        <v/>
      </c>
      <c r="BI753" s="103" t="str">
        <f>IFERROR(BH753*(C753*(PRINCIPAL!$G$213/100))*0.47*(44/12),"")</f>
        <v/>
      </c>
      <c r="BJ753" s="102" t="str">
        <f>IFERROR(BI753,"")</f>
        <v/>
      </c>
    </row>
    <row r="754" spans="2:62" ht="12.75" customHeight="1" x14ac:dyDescent="0.3">
      <c r="B754" s="326">
        <f>IF(B715&lt;&gt;"",B715,"")</f>
        <v>2022</v>
      </c>
      <c r="C754" s="340"/>
      <c r="D754" s="1"/>
      <c r="E754" s="116">
        <v>2</v>
      </c>
      <c r="F754" s="24" t="str">
        <f>IFERROR(VLOOKUP($G$750,'Banco de Dados'!$B$4:$J$50,6,FALSE),"")</f>
        <v/>
      </c>
      <c r="G754" s="25" t="str">
        <f>IFERROR(F754*(IFERROR(VLOOKUP($G$750,'Banco de Dados'!$B$4:$J$50,4,FALSE),"ERRO")),"")</f>
        <v/>
      </c>
      <c r="H754" s="25" t="str">
        <f>IFERROR(F754+G754,"")</f>
        <v/>
      </c>
      <c r="I754" s="103" t="str">
        <f>IFERROR(H754*(C754)*0.47*(44/12),"")</f>
        <v/>
      </c>
      <c r="J754" s="117" t="str">
        <f>IFERROR(I754+J753,"")</f>
        <v/>
      </c>
      <c r="K754" s="1"/>
      <c r="L754" s="91">
        <v>2</v>
      </c>
      <c r="M754" s="24" t="str">
        <f>IFERROR(IF(AND(PRINCIPAL!$H$204&lt;&gt;"",OR(L754=PRINCIPAL!$I$204,L754=PRINCIPAL!$I$204+PRINCIPAL!$I$204,L754=PRINCIPAL!$I$204+PRINCIPAL!$I$204+PRINCIPAL!$I$204)),0,IF(AND(PRINCIPAL!$H$204&lt;&gt;"",L754=PRINCIPAL!$J$204),VLOOKUP($N$750,'Banco de Dados'!$B$4:$J$50,8,FALSE)*PRINCIPAL!$H$204*(1-(PRINCIPAL!$K$204/100)),IF(AND(PRINCIPAL!$H$204&lt;&gt;"",L754=PRINCIPAL!$L$204),VLOOKUP($N$750,'Banco de Dados'!$B$4:$J$50,8,FALSE)*PRINCIPAL!$H$204*(1-(PRINCIPAL!$M$204/100)),IF(AND(PRINCIPAL!$H$204&lt;&gt;"",L754=PRINCIPAL!$N$204),VLOOKUP($N$750,'Banco de Dados'!$B$4:$J$50,8,FALSE)*PRINCIPAL!$H$204*(1-(PRINCIPAL!$O$204/100)),IF(PRINCIPAL!$H$204&lt;&gt;"",VLOOKUP($N$750,'Banco de Dados'!$B$4:$J$50,8,FALSE)*PRINCIPAL!$H$204,IF(OR(L754=PRINCIPAL!$I$204,L754=PRINCIPAL!$I$204+PRINCIPAL!$I$204,L754=PRINCIPAL!$I$204+PRINCIPAL!$I$204+PRINCIPAL!$I$204),0,IF(L754=PRINCIPAL!$J$204,VLOOKUP($N$750,'Banco de Dados'!$B$4:$J$50,6,FALSE)*(1-(PRINCIPAL!$K$204/100)),IF(L754=PRINCIPAL!$L$204,VLOOKUP($N$750,'Banco de Dados'!$B$4:$J$50,6,FALSE)*(1-(PRINCIPAL!$M$204/100)),IF(L754=PRINCIPAL!$N$204,VLOOKUP($N$750,'Banco de Dados'!$B$4:$J$50,6,FALSE)*(1-(PRINCIPAL!$O$204/100)),VLOOKUP($N$750,'Banco de Dados'!$B$4:$J$50,6,FALSE)))))))))),"")</f>
        <v/>
      </c>
      <c r="N754" s="25" t="str">
        <f>IFERROR(M754*(IFERROR(VLOOKUP($N$750,'Banco de Dados'!$B$4:$J$50,4,FALSE),"ERRO")),"")</f>
        <v/>
      </c>
      <c r="O754" s="25" t="str">
        <f>IFERROR(M754+N754,"")</f>
        <v/>
      </c>
      <c r="P754" s="103" t="str">
        <f>IFERROR(O754*(C754*(PRINCIPAL!$G$204/100))*0.47*(44/12),"")</f>
        <v/>
      </c>
      <c r="Q754" s="107" t="str">
        <f>IFERROR(Q753+P754,"")</f>
        <v/>
      </c>
      <c r="R754" s="29" t="str">
        <f>IFERROR(IF(AND(PRINCIPAL!$H$205&lt;&gt;"",OR(L754=PRINCIPAL!$I$205,L754=PRINCIPAL!$I$205+PRINCIPAL!$I$205,L754=PRINCIPAL!$I$205+PRINCIPAL!$I$205+PRINCIPAL!$I$205)),0,IF(AND(PRINCIPAL!$H$205&lt;&gt;"",L754=PRINCIPAL!$J$205),VLOOKUP($S$750,'Banco de Dados'!$B$4:$J$50,8,FALSE)*PRINCIPAL!$H$205*(1-(PRINCIPAL!$K$205/100)),IF(AND(PRINCIPAL!$H$205&lt;&gt;"",L754=PRINCIPAL!$L$205),VLOOKUP($S$750,'Banco de Dados'!$B$4:$J$50,8,FALSE)*PRINCIPAL!$H$205*(1-(PRINCIPAL!$M$205/100)),IF(AND(PRINCIPAL!$H$205&lt;&gt;"",L754=PRINCIPAL!$N$205),VLOOKUP($S$750,'Banco de Dados'!$B$4:$J$50,8,FALSE)*PRINCIPAL!$H$205*(1-(PRINCIPAL!$O$205/100)),IF(PRINCIPAL!$H$205&lt;&gt;"",VLOOKUP($S$750,'Banco de Dados'!$B$4:$J$50,8,FALSE)*PRINCIPAL!$H$205,IF(OR(L754=PRINCIPAL!$I$205,L754=PRINCIPAL!$I$205+PRINCIPAL!$I$205,L754=PRINCIPAL!$I$205+PRINCIPAL!$I$205+PRINCIPAL!$I$205),0,IF(L754=PRINCIPAL!$J$205,VLOOKUP($S$750,'Banco de Dados'!$B$4:$J$50,6,FALSE)*(1-(PRINCIPAL!$K$205/100)),IF(L754=PRINCIPAL!$L$205,VLOOKUP($S$750,'Banco de Dados'!$B$4:$J$50,6,FALSE)*(1-(PRINCIPAL!$M$205/100)),IF(L754=PRINCIPAL!$N$205,VLOOKUP($S$750,'Banco de Dados'!$B$4:$J$50,6,FALSE)*(1-(PRINCIPAL!$O$205/100)),VLOOKUP($S$750,'Banco de Dados'!$B$4:$J$50,6,FALSE)))))))))),"")</f>
        <v/>
      </c>
      <c r="S754" s="29" t="str">
        <f>IFERROR(R754*(IFERROR(VLOOKUP($S$750,'Banco de Dados'!$B$4:$J$50,4,FALSE),"ERRO")),"")</f>
        <v/>
      </c>
      <c r="T754" s="29" t="str">
        <f>IFERROR(R754+S754,"")</f>
        <v/>
      </c>
      <c r="U754" s="103" t="str">
        <f>IFERROR(T754*(C754*(PRINCIPAL!$G$205/100))*0.47*(44/12),"")</f>
        <v/>
      </c>
      <c r="V754" s="103" t="str">
        <f t="shared" ref="V754:V787" si="510">IFERROR(V753+U754,"")</f>
        <v/>
      </c>
      <c r="W754" s="30" t="str">
        <f>IFERROR(IF(AND(PRINCIPAL!$H$206&lt;&gt;"",OR(L754=PRINCIPAL!$I$206,L754=PRINCIPAL!$I$206+PRINCIPAL!$I$206,L754=PRINCIPAL!$I$206+PRINCIPAL!$I$206+PRINCIPAL!$I$206)),0,IF(AND(PRINCIPAL!$H$206&lt;&gt;"",L754=PRINCIPAL!$J$206),VLOOKUP($X$750,'Banco de Dados'!$B$4:$J$50,8,FALSE)*PRINCIPAL!$H$206*(1-(PRINCIPAL!$K$206/100)),IF(AND(PRINCIPAL!$H$206&lt;&gt;"",L754=PRINCIPAL!$L$206),VLOOKUP($X$750,'Banco de Dados'!$B$4:$J$50,8,FALSE)*PRINCIPAL!$H$206*(1-(PRINCIPAL!$M$206/100)),IF(AND(PRINCIPAL!$H$206&lt;&gt;"",L754=PRINCIPAL!$N$206),VLOOKUP($X$750,'Banco de Dados'!$B$4:$J$50,8,FALSE)*PRINCIPAL!$H$206*(1-(PRINCIPAL!$O$206/100)),IF(PRINCIPAL!$H$206&lt;&gt;"",VLOOKUP($X$750,'Banco de Dados'!$B$4:$J$50,8,FALSE)*PRINCIPAL!$H$206,IF(OR(L754=PRINCIPAL!$I$206,L754=PRINCIPAL!$I$206+PRINCIPAL!$I$206,L754=PRINCIPAL!$I$206+PRINCIPAL!$I$206+PRINCIPAL!$I$206),0,IF(L754=PRINCIPAL!$J$206,VLOOKUP($X$750,'Banco de Dados'!$B$4:$J$50,6,FALSE)*(1-(PRINCIPAL!$K$206/100)),IF(L754=PRINCIPAL!$L$206,VLOOKUP($X$750,'Banco de Dados'!$B$4:$J$50,6,FALSE)*(1-(PRINCIPAL!$M$206/100)),IF(L754=PRINCIPAL!$N$206,VLOOKUP($X$750,'Banco de Dados'!$B$4:$J$50,6,FALSE)*(1-(PRINCIPAL!$O$206/100)),VLOOKUP($X$750,'Banco de Dados'!$B$4:$J$50,6,FALSE)))))))))),"")</f>
        <v/>
      </c>
      <c r="X754" s="29" t="str">
        <f>IFERROR(W754*(IFERROR(VLOOKUP($X$750,'Banco de Dados'!$B$4:$J$50,4,FALSE),"ERRO")),"")</f>
        <v/>
      </c>
      <c r="Y754" s="29" t="str">
        <f>IFERROR(X754+W754,"")</f>
        <v/>
      </c>
      <c r="Z754" s="103" t="str">
        <f>IFERROR(Y754*(C754*(PRINCIPAL!$G$206/100))*0.47*(44/12),"")</f>
        <v/>
      </c>
      <c r="AA754" s="111" t="str">
        <f>IFERROR(Z754+AA753,"")</f>
        <v/>
      </c>
      <c r="AB754" s="30" t="str">
        <f>IFERROR(IF(AND(PRINCIPAL!$H$207&lt;&gt;"",OR(L754=PRINCIPAL!$I$207,L754=PRINCIPAL!$I$207+PRINCIPAL!$I$207,L754=PRINCIPAL!$I$207+PRINCIPAL!$I$207+PRINCIPAL!$I$207)),0,IF(AND(PRINCIPAL!$H$207&lt;&gt;"",L754=PRINCIPAL!$J$207),VLOOKUP($AC$750,'Banco de Dados'!$B$4:$J$50,8,FALSE)*PRINCIPAL!$H$207*(1-(PRINCIPAL!$K$207/100)),IF(AND(PRINCIPAL!$H$207&lt;&gt;"",L754=PRINCIPAL!$L$207),VLOOKUP($AC$750,'Banco de Dados'!$B$4:$J$50,8,FALSE)*PRINCIPAL!$H$207*(1-(PRINCIPAL!$M$207/100)),IF(AND(PRINCIPAL!$H$207&lt;&gt;"",L754=PRINCIPAL!$N$207),VLOOKUP($AC$750,'Banco de Dados'!$B$4:$J$50,8,FALSE)*PRINCIPAL!$H$207*(1-(PRINCIPAL!$O$207/100)),IF(PRINCIPAL!$H$207&lt;&gt;"",VLOOKUP($AC$750,'Banco de Dados'!$B$4:$J$50,8,FALSE)*PRINCIPAL!$H$207,IF(OR(L754=PRINCIPAL!$I$207,L754=PRINCIPAL!$I$207+PRINCIPAL!$I$207,L754=PRINCIPAL!$I$207+PRINCIPAL!$I$207+PRINCIPAL!$I$207),0,IF(L754=PRINCIPAL!$J$207,VLOOKUP($AC$750,'Banco de Dados'!$B$4:$J$50,6,FALSE)*(1-(PRINCIPAL!$K$207/100)),IF(L754=PRINCIPAL!$L$207,VLOOKUP($AC$750,'Banco de Dados'!$B$4:$J$50,6,FALSE)*(1-(PRINCIPAL!$M$207/100)),IF(L754=PRINCIPAL!$N$207,VLOOKUP($AC$750,'Banco de Dados'!$B$4:$J$50,6,FALSE)*(1-(PRINCIPAL!$O$207/100)),VLOOKUP($AC$750,'Banco de Dados'!$B$4:$J$50,6,FALSE)))))))))),"")</f>
        <v/>
      </c>
      <c r="AC754" s="29" t="str">
        <f>IFERROR(AB754*(IFERROR(VLOOKUP($AC$750,'Banco de Dados'!$B$4:$J$50,4,FALSE),"ERRO")),"")</f>
        <v/>
      </c>
      <c r="AD754" s="29" t="str">
        <f>IFERROR(AC754+AB754,"")</f>
        <v/>
      </c>
      <c r="AE754" s="103" t="str">
        <f>IFERROR(AD754*(C754*(PRINCIPAL!$G$207/100))*0.47*(44/12),"")</f>
        <v/>
      </c>
      <c r="AF754" s="111" t="str">
        <f>IFERROR(AE754+AF753,"")</f>
        <v/>
      </c>
      <c r="AG754" s="30" t="str">
        <f>IFERROR(IF(AND(PRINCIPAL!$H$208&lt;&gt;"",OR(L754=PRINCIPAL!$I$208,L754=PRINCIPAL!$I$208+PRINCIPAL!$I$208,L754=PRINCIPAL!$I$208+PRINCIPAL!$I$208+PRINCIPAL!$I$208)),0,IF(AND(PRINCIPAL!$H$208&lt;&gt;"",L754=PRINCIPAL!$J$208),VLOOKUP($AH$750,'Banco de Dados'!$B$4:$J$50,8,FALSE)*PRINCIPAL!$H$208*(1-(PRINCIPAL!$K$208/100)),IF(AND(PRINCIPAL!$H$208&lt;&gt;"",L754=PRINCIPAL!$L$208),VLOOKUP($AH$750,'Banco de Dados'!$B$4:$J$50,8,FALSE)*PRINCIPAL!$H$208*(1-(PRINCIPAL!$M$208/100)),IF(AND(PRINCIPAL!$H$208&lt;&gt;"",L754=PRINCIPAL!$N$208),VLOOKUP($AH$750,'Banco de Dados'!$B$4:$J$50,8,FALSE)*PRINCIPAL!$H$208*(1-(PRINCIPAL!$O$208/100)),IF(PRINCIPAL!$H$208&lt;&gt;"",VLOOKUP($AH$750,'Banco de Dados'!$B$4:$J$50,8,FALSE)*PRINCIPAL!$H$208,IF(OR(L754=PRINCIPAL!$I$208,L754=PRINCIPAL!$I$208+PRINCIPAL!$I$208,L754=PRINCIPAL!$I$208+PRINCIPAL!$I$208+PRINCIPAL!$I$208),0,IF(L754=PRINCIPAL!$J$208,VLOOKUP($AH$750,'Banco de Dados'!$B$4:$J$50,6,FALSE)*(1-(PRINCIPAL!$K$208/100)),IF(L754=PRINCIPAL!$L$208,VLOOKUP($AH$750,'Banco de Dados'!$B$4:$J$50,6,FALSE)*(1-(PRINCIPAL!$M$208/100)),IF(L754=PRINCIPAL!$N$208,VLOOKUP($AH$750,'Banco de Dados'!$B$4:$J$50,6,FALSE)*(1-(PRINCIPAL!$O$208/100)),VLOOKUP($AH$750,'Banco de Dados'!$B$4:$J$50,6,FALSE)))))))))),"")</f>
        <v/>
      </c>
      <c r="AH754" s="29" t="str">
        <f>IFERROR(AG754*(IFERROR(VLOOKUP($AH$750,'Banco de Dados'!$B$4:$J$50,4,FALSE),"ERRO")),"")</f>
        <v/>
      </c>
      <c r="AI754" s="29" t="str">
        <f>IFERROR(AH754+AG754,"")</f>
        <v/>
      </c>
      <c r="AJ754" s="103" t="str">
        <f>IFERROR(AI754*(C754*(PRINCIPAL!$G$208/100))*0.47*(44/12),"")</f>
        <v/>
      </c>
      <c r="AK754" s="111" t="str">
        <f>IFERROR(AJ754+AK753,"")</f>
        <v/>
      </c>
      <c r="AL754" s="30" t="str">
        <f>IFERROR(IF(AND(PRINCIPAL!$H$209&lt;&gt;"",OR(L754=PRINCIPAL!$I$209,L754=PRINCIPAL!$I$209+PRINCIPAL!$I$209,L754=PRINCIPAL!$I$209+PRINCIPAL!$I$209+PRINCIPAL!$I$209)),0,IF(AND(PRINCIPAL!$H$209&lt;&gt;"",L754=PRINCIPAL!$J$209),VLOOKUP($AM$750,'Banco de Dados'!$B$4:$J$50,8,FALSE)*PRINCIPAL!$H$209*(1-(PRINCIPAL!$K$209/100)),IF(AND(PRINCIPAL!$H$209&lt;&gt;"",L754=PRINCIPAL!$L$209),VLOOKUP($AM$750,'Banco de Dados'!$B$4:$J$50,8,FALSE)*PRINCIPAL!$H$209*(1-(PRINCIPAL!$M$209/100)),IF(AND(PRINCIPAL!$H$209&lt;&gt;"",L754=PRINCIPAL!$N$209),VLOOKUP($AM$750,'Banco de Dados'!$B$4:$J$50,8,FALSE)*PRINCIPAL!$H$209*(1-(PRINCIPAL!$O$209/100)),IF(PRINCIPAL!$H$209&lt;&gt;"",VLOOKUP($AM$750,'Banco de Dados'!$B$4:$J$50,8,FALSE)*PRINCIPAL!$H$209,IF(OR(L754=PRINCIPAL!$I$209,L754=PRINCIPAL!$I$209+PRINCIPAL!$I$209,L754=PRINCIPAL!$I$209+PRINCIPAL!$I$209+PRINCIPAL!$I$209),0,IF(L754=PRINCIPAL!$J$209,VLOOKUP($AM$750,'Banco de Dados'!$B$4:$J$50,6,FALSE)*(1-(PRINCIPAL!$K$209/100)),IF(L754=PRINCIPAL!$L$209,VLOOKUP($AM$750,'Banco de Dados'!$B$4:$J$50,6,FALSE)*(1-(PRINCIPAL!$M$209/100)),IF(L754=PRINCIPAL!$N$209,VLOOKUP($AM$750,'Banco de Dados'!$B$4:$J$50,6,FALSE)*(1-(PRINCIPAL!$O$209/100)),VLOOKUP($AM$750,'Banco de Dados'!$B$4:$J$50,6,FALSE)))))))))),"")</f>
        <v/>
      </c>
      <c r="AM754" s="29" t="str">
        <f>IFERROR(AL754*(IFERROR(VLOOKUP($AM$750,'Banco de Dados'!$B$4:$J$50,4,FALSE),"ERRO")),"")</f>
        <v/>
      </c>
      <c r="AN754" s="29" t="str">
        <f>IFERROR(AM754+AL754,"")</f>
        <v/>
      </c>
      <c r="AO754" s="103" t="str">
        <f>IFERROR(AN754*(C754*(PRINCIPAL!$G$209/100))*0.47*(44/12),"")</f>
        <v/>
      </c>
      <c r="AP754" s="111" t="str">
        <f>IFERROR(AO754+AP753,"")</f>
        <v/>
      </c>
      <c r="AQ754" s="30" t="str">
        <f>IFERROR(IF(AND(PRINCIPAL!$H$210&lt;&gt;"",OR(L754=PRINCIPAL!$I$210,L754=PRINCIPAL!$I$210+PRINCIPAL!$I$210,L754=PRINCIPAL!$I$210+PRINCIPAL!$I$210+PRINCIPAL!$I$210)),0,IF(AND(PRINCIPAL!$H$210&lt;&gt;"",L754=PRINCIPAL!$J$210),VLOOKUP($AR$750,'Banco de Dados'!$B$4:$J$50,8,FALSE)*PRINCIPAL!$H$210*(1-(PRINCIPAL!$K$210/100)),IF(AND(PRINCIPAL!$H$210&lt;&gt;"",L754=PRINCIPAL!$L$210),VLOOKUP($AR$750,'Banco de Dados'!$B$4:$J$50,8,FALSE)*PRINCIPAL!$H$210*(1-(PRINCIPAL!$M$210/100)),IF(AND(PRINCIPAL!$H$210&lt;&gt;"",L754=PRINCIPAL!$N$210),VLOOKUP($AR$750,'Banco de Dados'!$B$4:$J$50,8,FALSE)*PRINCIPAL!$H$210*(1-(PRINCIPAL!$O$210/100)),IF(PRINCIPAL!$H$210&lt;&gt;"",VLOOKUP($AR$750,'Banco de Dados'!$B$4:$J$50,8,FALSE)*PRINCIPAL!$H$210,IF(OR(L754=PRINCIPAL!$I$210,L754=PRINCIPAL!$I$210+PRINCIPAL!$I$210,L754=PRINCIPAL!$I$210+PRINCIPAL!$I$210+PRINCIPAL!$I$210),0,IF(L754=PRINCIPAL!$J$210,VLOOKUP($AR$750,'Banco de Dados'!$B$4:$J$50,6,FALSE)*(1-(PRINCIPAL!$K$210/100)),IF(L754=PRINCIPAL!$L$210,VLOOKUP($AR$750,'Banco de Dados'!$B$4:$J$50,6,FALSE)*(1-(PRINCIPAL!$M$210/100)),IF(L754=PRINCIPAL!$N$210,VLOOKUP($AR$750,'Banco de Dados'!$B$4:$J$50,6,FALSE)*(1-(PRINCIPAL!$O$210/100)),VLOOKUP($AR$750,'Banco de Dados'!$B$4:$J$50,6,FALSE)))))))))),"")</f>
        <v/>
      </c>
      <c r="AR754" s="29" t="str">
        <f>IFERROR(AQ754*(IFERROR(VLOOKUP($AR$750,'Banco de Dados'!$B$4:$J$50,4,FALSE),"ERRO")),"")</f>
        <v/>
      </c>
      <c r="AS754" s="29" t="str">
        <f>IFERROR(AR754+AQ754,"")</f>
        <v/>
      </c>
      <c r="AT754" s="103" t="str">
        <f>IFERROR(AS754*(C754*(PRINCIPAL!$G$210/100))*0.47*(44/12),"")</f>
        <v/>
      </c>
      <c r="AU754" s="111" t="str">
        <f>IFERROR(AT754+AU753,"")</f>
        <v/>
      </c>
      <c r="AV754" s="30" t="str">
        <f>IFERROR(IF(AND(PRINCIPAL!$H$211&lt;&gt;"",OR(L754=PRINCIPAL!$I$211,L754=PRINCIPAL!$I$211+PRINCIPAL!$I$211,L754=PRINCIPAL!$I$211+PRINCIPAL!$I$211+PRINCIPAL!$I$211)),0,IF(AND(PRINCIPAL!$H$211&lt;&gt;"",L754=PRINCIPAL!$J$211),VLOOKUP($AW$750,'Banco de Dados'!$B$4:$J$50,8,FALSE)*PRINCIPAL!$H$211*(1-(PRINCIPAL!$K$211/100)),IF(AND(PRINCIPAL!$H$211&lt;&gt;"",L754=PRINCIPAL!$L$211),VLOOKUP($AW$750,'Banco de Dados'!$B$4:$J$50,8,FALSE)*PRINCIPAL!$H$211*(1-(PRINCIPAL!$M$211/100)),IF(AND(PRINCIPAL!$H$211&lt;&gt;"",L754=PRINCIPAL!$N$211),VLOOKUP($AW$750,'Banco de Dados'!$B$4:$J$50,8,FALSE)*PRINCIPAL!$H$211*(1-(PRINCIPAL!$O$211/100)),IF(PRINCIPAL!$H$211&lt;&gt;"",VLOOKUP($AW$750,'Banco de Dados'!$B$4:$J$50,8,FALSE)*PRINCIPAL!$H$211,IF(OR(L754=PRINCIPAL!$I$211,L754=PRINCIPAL!$I$211+PRINCIPAL!$I$211,L754=PRINCIPAL!$I$211+PRINCIPAL!$I$211+PRINCIPAL!$I$211),0,IF(L754=PRINCIPAL!$J$211,VLOOKUP($AW$750,'Banco de Dados'!$B$4:$J$50,6,FALSE)*(1-(PRINCIPAL!$K$211/100)),IF(L754=PRINCIPAL!$L$211,VLOOKUP($AW$750,'Banco de Dados'!$B$4:$J$50,6,FALSE)*(1-(PRINCIPAL!$M$211/100)),IF(L754=PRINCIPAL!$N$211,VLOOKUP($AW$750,'Banco de Dados'!$B$4:$J$50,6,FALSE)*(1-(PRINCIPAL!$O$211/100)),VLOOKUP($AW$750,'Banco de Dados'!$B$4:$J$50,6,FALSE)))))))))),"")</f>
        <v/>
      </c>
      <c r="AW754" s="29" t="str">
        <f>IFERROR(AV754*(IFERROR(VLOOKUP($AW$750,'Banco de Dados'!$B$4:$J$50,4,FALSE),"ERRO")),"")</f>
        <v/>
      </c>
      <c r="AX754" s="29" t="str">
        <f>IFERROR(AW754+AV754,"")</f>
        <v/>
      </c>
      <c r="AY754" s="103" t="str">
        <f>IFERROR(AX754*(C754*(PRINCIPAL!$G$211/100))*0.47*(44/12),"")</f>
        <v/>
      </c>
      <c r="AZ754" s="111" t="str">
        <f>IFERROR(AY754+AZ753,"")</f>
        <v/>
      </c>
      <c r="BA754" s="30" t="str">
        <f>IFERROR(IF(AND(PRINCIPAL!$H$192&lt;&gt;"",OR(L754=PRINCIPAL!$I$192,L754=PRINCIPAL!$I$192+PRINCIPAL!$I$192,L754=PRINCIPAL!$I$192+PRINCIPAL!$I$192+PRINCIPAL!$I$192)),0,IF(AND(PRINCIPAL!$H$192&lt;&gt;"",L754=PRINCIPAL!$J$192),VLOOKUP($BB$750,'Banco de Dados'!$B$4:$J$50,8,FALSE)*PRINCIPAL!$H$192*(1-(PRINCIPAL!$K$192/100)),IF(AND(PRINCIPAL!$H$192&lt;&gt;"",L754=PRINCIPAL!$L$192),VLOOKUP($BB$750,'Banco de Dados'!$B$4:$J$50,8,FALSE)*PRINCIPAL!$H$192*(1-(PRINCIPAL!$M$192/100)),IF(AND(PRINCIPAL!$H$192&lt;&gt;"",L754=PRINCIPAL!$N$192),VLOOKUP($BB$750,'Banco de Dados'!$B$4:$J$50,8,FALSE)*PRINCIPAL!$H$192*(1-(PRINCIPAL!$O$192/100)),IF(PRINCIPAL!$H$192&lt;&gt;"",VLOOKUP($BB$750,'Banco de Dados'!$B$4:$J$50,8,FALSE)*PRINCIPAL!$H$192,IF(OR(L754=PRINCIPAL!$I$192,L754=PRINCIPAL!$I$192+PRINCIPAL!$I$192,L754=PRINCIPAL!$I$192+PRINCIPAL!$I$192+PRINCIPAL!$I$192),0,IF(L754=PRINCIPAL!$J$192,VLOOKUP($BB$750,'Banco de Dados'!$B$4:$J$50,6,FALSE)*(1-(PRINCIPAL!$K$192/100)),IF(L754=PRINCIPAL!$L$192,VLOOKUP($BB$750,'Banco de Dados'!$B$4:$J$50,6,FALSE)*(1-(PRINCIPAL!$M$192/100)),IF(L754=PRINCIPAL!$N$192,VLOOKUP($BB$750,'Banco de Dados'!$B$4:$J$50,6,FALSE)*(1-(PRINCIPAL!$O$192/100)),VLOOKUP($BB$750,'Banco de Dados'!$B$4:$J$50,6,FALSE)))))))))),"")</f>
        <v/>
      </c>
      <c r="BB754" s="29" t="str">
        <f>IFERROR(BA754*(IFERROR(VLOOKUP($BB$750,'Banco de Dados'!$B$4:$J$50,4,FALSE),"ERRO")),"")</f>
        <v/>
      </c>
      <c r="BC754" s="29" t="str">
        <f>IFERROR(BB754+BA754,"")</f>
        <v/>
      </c>
      <c r="BD754" s="103" t="str">
        <f>IFERROR(BC754*(C754*(PRINCIPAL!$G$192/100))*0.47*(44/12),"")</f>
        <v/>
      </c>
      <c r="BE754" s="111" t="str">
        <f t="shared" ref="BE754:BE787" si="511">IFERROR(BD754,"")</f>
        <v/>
      </c>
      <c r="BF754" s="30" t="str">
        <f>IFERROR(IF(AND(PRINCIPAL!$H$213&lt;&gt;"",OR(L754=PRINCIPAL!$I$213,L754=PRINCIPAL!$I$213+PRINCIPAL!$I$213,L754=PRINCIPAL!$I$213+PRINCIPAL!$I$213+PRINCIPAL!$I$213)),0,IF(AND(PRINCIPAL!$H$213&lt;&gt;"",L754=PRINCIPAL!$J$213),VLOOKUP($BG$750,'Banco de Dados'!$B$4:$J$50,8,FALSE)*PRINCIPAL!$H$213*(1-(PRINCIPAL!$K$213/100)),IF(AND(PRINCIPAL!$H$213&lt;&gt;"",L754=PRINCIPAL!$L$213),VLOOKUP($BG$750,'Banco de Dados'!$B$4:$J$50,8,FALSE)*PRINCIPAL!$H$213*(1-(PRINCIPAL!$M$213/100)),IF(AND(PRINCIPAL!$H$213&lt;&gt;"",L754=PRINCIPAL!$N$213),VLOOKUP($BG$750,'Banco de Dados'!$B$4:$J$50,8,FALSE)*PRINCIPAL!$H$213*(1-(PRINCIPAL!$O$213/100)),IF(PRINCIPAL!$H$213&lt;&gt;"",VLOOKUP($BG$750,'Banco de Dados'!$B$4:$J$50,8,FALSE)*PRINCIPAL!$H$213,IF(OR(L754=PRINCIPAL!$I$213,L754=PRINCIPAL!$I$213+PRINCIPAL!$I$213,L754=PRINCIPAL!$I$213+PRINCIPAL!$I$213+PRINCIPAL!$I$213),0,IF(L754=PRINCIPAL!$J$213,VLOOKUP($BG$750,'Banco de Dados'!$B$4:$J$50,6,FALSE)*(1-(PRINCIPAL!$K$213/100)),IF(L754=PRINCIPAL!$L$213,VLOOKUP($BG$750,'Banco de Dados'!$B$4:$J$50,6,FALSE)*(1-(PRINCIPAL!$M$213/100)),IF(L754=PRINCIPAL!$N$213,VLOOKUP($BG$750,'Banco de Dados'!$B$4:$J$50,6,FALSE)*(1-(PRINCIPAL!$O$213/100)),VLOOKUP($BG$750,'Banco de Dados'!$B$4:$J$50,6,FALSE)))))))))),"")</f>
        <v/>
      </c>
      <c r="BG754" s="29" t="str">
        <f>IFERROR(BF754*(IFERROR(VLOOKUP($BG$750,'Banco de Dados'!$B$4:$J$50,4,FALSE),"ERRO")),"")</f>
        <v/>
      </c>
      <c r="BH754" s="29" t="str">
        <f>IFERROR(BG754+BF754,"")</f>
        <v/>
      </c>
      <c r="BI754" s="103" t="str">
        <f>IFERROR(BH754*(C754*(PRINCIPAL!$G$213/100))*0.47*(44/12),"")</f>
        <v/>
      </c>
      <c r="BJ754" s="102" t="str">
        <f t="shared" ref="BJ754:BJ787" si="512">IFERROR(BI754,"")</f>
        <v/>
      </c>
    </row>
    <row r="755" spans="2:62" ht="12.75" customHeight="1" x14ac:dyDescent="0.3">
      <c r="B755" s="326">
        <f t="shared" ref="B755:B787" si="513">IF(B716&lt;&gt;"",B716,"")</f>
        <v>2023</v>
      </c>
      <c r="C755" s="342"/>
      <c r="D755" s="1"/>
      <c r="E755" s="116">
        <v>3</v>
      </c>
      <c r="F755" s="24" t="str">
        <f>IFERROR(VLOOKUP($G$750,'Banco de Dados'!$B$4:$J$50,6,FALSE),"")</f>
        <v/>
      </c>
      <c r="G755" s="25" t="str">
        <f>IFERROR(F755*(IFERROR(VLOOKUP($G$750,'Banco de Dados'!$B$4:$J$50,4,FALSE),"ERRO")),"")</f>
        <v/>
      </c>
      <c r="H755" s="25" t="str">
        <f t="shared" ref="H755:H787" si="514">IFERROR(F755+G755,"")</f>
        <v/>
      </c>
      <c r="I755" s="103" t="str">
        <f t="shared" ref="I755:I787" si="515">IFERROR(H755*(C755)*0.47*(44/12),"")</f>
        <v/>
      </c>
      <c r="J755" s="117" t="str">
        <f t="shared" ref="J755:J787" si="516">IFERROR(I755+J754,"")</f>
        <v/>
      </c>
      <c r="K755" s="1"/>
      <c r="L755" s="91">
        <v>3</v>
      </c>
      <c r="M755" s="24" t="str">
        <f>IFERROR(IF(AND(PRINCIPAL!$H$204&lt;&gt;"",OR(L755=PRINCIPAL!$I$204,L755=PRINCIPAL!$I$204+PRINCIPAL!$I$204,L755=PRINCIPAL!$I$204+PRINCIPAL!$I$204+PRINCIPAL!$I$204)),0,IF(AND(PRINCIPAL!$H$204&lt;&gt;"",L755=PRINCIPAL!$J$204),VLOOKUP($N$750,'Banco de Dados'!$B$4:$J$50,8,FALSE)*PRINCIPAL!$H$204*(1-(PRINCIPAL!$K$204/100)),IF(AND(PRINCIPAL!$H$204&lt;&gt;"",L755=PRINCIPAL!$L$204),VLOOKUP($N$750,'Banco de Dados'!$B$4:$J$50,8,FALSE)*PRINCIPAL!$H$204*(1-(PRINCIPAL!$M$204/100)),IF(AND(PRINCIPAL!$H$204&lt;&gt;"",L755=PRINCIPAL!$N$204),VLOOKUP($N$750,'Banco de Dados'!$B$4:$J$50,8,FALSE)*PRINCIPAL!$H$204*(1-(PRINCIPAL!$O$204/100)),IF(PRINCIPAL!$H$204&lt;&gt;"",VLOOKUP($N$750,'Banco de Dados'!$B$4:$J$50,8,FALSE)*PRINCIPAL!$H$204,IF(OR(L755=PRINCIPAL!$I$204,L755=PRINCIPAL!$I$204+PRINCIPAL!$I$204,L755=PRINCIPAL!$I$204+PRINCIPAL!$I$204+PRINCIPAL!$I$204),0,IF(L755=PRINCIPAL!$J$204,VLOOKUP($N$750,'Banco de Dados'!$B$4:$J$50,6,FALSE)*(1-(PRINCIPAL!$K$204/100)),IF(L755=PRINCIPAL!$L$204,VLOOKUP($N$750,'Banco de Dados'!$B$4:$J$50,6,FALSE)*(1-(PRINCIPAL!$M$204/100)),IF(L755=PRINCIPAL!$N$204,VLOOKUP($N$750,'Banco de Dados'!$B$4:$J$50,6,FALSE)*(1-(PRINCIPAL!$O$204/100)),VLOOKUP($N$750,'Banco de Dados'!$B$4:$J$50,6,FALSE)))))))))),"")</f>
        <v/>
      </c>
      <c r="N755" s="25" t="str">
        <f>IFERROR(M755*(IFERROR(VLOOKUP($N$750,'Banco de Dados'!$B$4:$J$50,4,FALSE),"ERRO")),"")</f>
        <v/>
      </c>
      <c r="O755" s="25" t="str">
        <f t="shared" ref="O755:O770" si="517">IFERROR(M755+N755,"")</f>
        <v/>
      </c>
      <c r="P755" s="103" t="str">
        <f>IFERROR(O755*(C755*(PRINCIPAL!$G$204/100))*0.47*(44/12),"")</f>
        <v/>
      </c>
      <c r="Q755" s="107" t="str">
        <f>IFERROR(Q754+P755,"")</f>
        <v/>
      </c>
      <c r="R755" s="29" t="str">
        <f>IFERROR(IF(AND(PRINCIPAL!$H$205&lt;&gt;"",OR(L755=PRINCIPAL!$I$205,L755=PRINCIPAL!$I$205+PRINCIPAL!$I$205,L755=PRINCIPAL!$I$205+PRINCIPAL!$I$205+PRINCIPAL!$I$205)),0,IF(AND(PRINCIPAL!$H$205&lt;&gt;"",L755=PRINCIPAL!$J$205),VLOOKUP($S$750,'Banco de Dados'!$B$4:$J$50,8,FALSE)*PRINCIPAL!$H$205*(1-(PRINCIPAL!$K$205/100)),IF(AND(PRINCIPAL!$H$205&lt;&gt;"",L755=PRINCIPAL!$L$205),VLOOKUP($S$750,'Banco de Dados'!$B$4:$J$50,8,FALSE)*PRINCIPAL!$H$205*(1-(PRINCIPAL!$M$205/100)),IF(AND(PRINCIPAL!$H$205&lt;&gt;"",L755=PRINCIPAL!$N$205),VLOOKUP($S$750,'Banco de Dados'!$B$4:$J$50,8,FALSE)*PRINCIPAL!$H$205*(1-(PRINCIPAL!$O$205/100)),IF(PRINCIPAL!$H$205&lt;&gt;"",VLOOKUP($S$750,'Banco de Dados'!$B$4:$J$50,8,FALSE)*PRINCIPAL!$H$205,IF(OR(L755=PRINCIPAL!$I$205,L755=PRINCIPAL!$I$205+PRINCIPAL!$I$205,L755=PRINCIPAL!$I$205+PRINCIPAL!$I$205+PRINCIPAL!$I$205),0,IF(L755=PRINCIPAL!$J$205,VLOOKUP($S$750,'Banco de Dados'!$B$4:$J$50,6,FALSE)*(1-(PRINCIPAL!$K$205/100)),IF(L755=PRINCIPAL!$L$205,VLOOKUP($S$750,'Banco de Dados'!$B$4:$J$50,6,FALSE)*(1-(PRINCIPAL!$M$205/100)),IF(L755=PRINCIPAL!$N$205,VLOOKUP($S$750,'Banco de Dados'!$B$4:$J$50,6,FALSE)*(1-(PRINCIPAL!$O$205/100)),VLOOKUP($S$750,'Banco de Dados'!$B$4:$J$50,6,FALSE)))))))))),"")</f>
        <v/>
      </c>
      <c r="S755" s="29" t="str">
        <f>IFERROR(R755*(IFERROR(VLOOKUP($S$750,'Banco de Dados'!$B$4:$J$50,4,FALSE),"ERRO")),"")</f>
        <v/>
      </c>
      <c r="T755" s="29" t="str">
        <f t="shared" ref="T755:T759" si="518">IFERROR(R755+S755,"")</f>
        <v/>
      </c>
      <c r="U755" s="103" t="str">
        <f>IFERROR(T755*(C755*(PRINCIPAL!$G$205/100))*0.47*(44/12),"")</f>
        <v/>
      </c>
      <c r="V755" s="103" t="str">
        <f t="shared" si="510"/>
        <v/>
      </c>
      <c r="W755" s="30" t="str">
        <f>IFERROR(IF(AND(PRINCIPAL!$H$206&lt;&gt;"",OR(L755=PRINCIPAL!$I$206,L755=PRINCIPAL!$I$206+PRINCIPAL!$I$206,L755=PRINCIPAL!$I$206+PRINCIPAL!$I$206+PRINCIPAL!$I$206)),0,IF(AND(PRINCIPAL!$H$206&lt;&gt;"",L755=PRINCIPAL!$J$206),VLOOKUP($X$750,'Banco de Dados'!$B$4:$J$50,8,FALSE)*PRINCIPAL!$H$206*(1-(PRINCIPAL!$K$206/100)),IF(AND(PRINCIPAL!$H$206&lt;&gt;"",L755=PRINCIPAL!$L$206),VLOOKUP($X$750,'Banco de Dados'!$B$4:$J$50,8,FALSE)*PRINCIPAL!$H$206*(1-(PRINCIPAL!$M$206/100)),IF(AND(PRINCIPAL!$H$206&lt;&gt;"",L755=PRINCIPAL!$N$206),VLOOKUP($X$750,'Banco de Dados'!$B$4:$J$50,8,FALSE)*PRINCIPAL!$H$206*(1-(PRINCIPAL!$O$206/100)),IF(PRINCIPAL!$H$206&lt;&gt;"",VLOOKUP($X$750,'Banco de Dados'!$B$4:$J$50,8,FALSE)*PRINCIPAL!$H$206,IF(OR(L755=PRINCIPAL!$I$206,L755=PRINCIPAL!$I$206+PRINCIPAL!$I$206,L755=PRINCIPAL!$I$206+PRINCIPAL!$I$206+PRINCIPAL!$I$206),0,IF(L755=PRINCIPAL!$J$206,VLOOKUP($X$750,'Banco de Dados'!$B$4:$J$50,6,FALSE)*(1-(PRINCIPAL!$K$206/100)),IF(L755=PRINCIPAL!$L$206,VLOOKUP($X$750,'Banco de Dados'!$B$4:$J$50,6,FALSE)*(1-(PRINCIPAL!$M$206/100)),IF(L755=PRINCIPAL!$N$206,VLOOKUP($X$750,'Banco de Dados'!$B$4:$J$50,6,FALSE)*(1-(PRINCIPAL!$O$206/100)),VLOOKUP($X$750,'Banco de Dados'!$B$4:$J$50,6,FALSE)))))))))),"")</f>
        <v/>
      </c>
      <c r="X755" s="29" t="str">
        <f>IFERROR(W755*(IFERROR(VLOOKUP($X$750,'Banco de Dados'!$B$4:$J$50,4,FALSE),"ERRO")),"")</f>
        <v/>
      </c>
      <c r="Y755" s="29" t="str">
        <f>IFERROR(X755+W755,"")</f>
        <v/>
      </c>
      <c r="Z755" s="103" t="str">
        <f>IFERROR(Y755*(C755*(PRINCIPAL!$G$206/100))*0.47*(44/12),"")</f>
        <v/>
      </c>
      <c r="AA755" s="111" t="str">
        <f>IFERROR(Z755+AA754,"")</f>
        <v/>
      </c>
      <c r="AB755" s="30" t="str">
        <f>IFERROR(IF(AND(PRINCIPAL!$H$207&lt;&gt;"",OR(L755=PRINCIPAL!$I$207,L755=PRINCIPAL!$I$207+PRINCIPAL!$I$207,L755=PRINCIPAL!$I$207+PRINCIPAL!$I$207+PRINCIPAL!$I$207)),0,IF(AND(PRINCIPAL!$H$207&lt;&gt;"",L755=PRINCIPAL!$J$207),VLOOKUP($AC$750,'Banco de Dados'!$B$4:$J$50,8,FALSE)*PRINCIPAL!$H$207*(1-(PRINCIPAL!$K$207/100)),IF(AND(PRINCIPAL!$H$207&lt;&gt;"",L755=PRINCIPAL!$L$207),VLOOKUP($AC$750,'Banco de Dados'!$B$4:$J$50,8,FALSE)*PRINCIPAL!$H$207*(1-(PRINCIPAL!$M$207/100)),IF(AND(PRINCIPAL!$H$207&lt;&gt;"",L755=PRINCIPAL!$N$207),VLOOKUP($AC$750,'Banco de Dados'!$B$4:$J$50,8,FALSE)*PRINCIPAL!$H$207*(1-(PRINCIPAL!$O$207/100)),IF(PRINCIPAL!$H$207&lt;&gt;"",VLOOKUP($AC$750,'Banco de Dados'!$B$4:$J$50,8,FALSE)*PRINCIPAL!$H$207,IF(OR(L755=PRINCIPAL!$I$207,L755=PRINCIPAL!$I$207+PRINCIPAL!$I$207,L755=PRINCIPAL!$I$207+PRINCIPAL!$I$207+PRINCIPAL!$I$207),0,IF(L755=PRINCIPAL!$J$207,VLOOKUP($AC$750,'Banco de Dados'!$B$4:$J$50,6,FALSE)*(1-(PRINCIPAL!$K$207/100)),IF(L755=PRINCIPAL!$L$207,VLOOKUP($AC$750,'Banco de Dados'!$B$4:$J$50,6,FALSE)*(1-(PRINCIPAL!$M$207/100)),IF(L755=PRINCIPAL!$N$207,VLOOKUP($AC$750,'Banco de Dados'!$B$4:$J$50,6,FALSE)*(1-(PRINCIPAL!$O$207/100)),VLOOKUP($AC$750,'Banco de Dados'!$B$4:$J$50,6,FALSE)))))))))),"")</f>
        <v/>
      </c>
      <c r="AC755" s="29" t="str">
        <f>IFERROR(AB755*(IFERROR(VLOOKUP($AC$750,'Banco de Dados'!$B$4:$J$50,4,FALSE),"ERRO")),"")</f>
        <v/>
      </c>
      <c r="AD755" s="29" t="str">
        <f t="shared" ref="AD755:AD787" si="519">IFERROR(AC755+AB755,"")</f>
        <v/>
      </c>
      <c r="AE755" s="103" t="str">
        <f>IFERROR(AD755*(C755*(PRINCIPAL!$G$207/100))*0.47*(44/12),"")</f>
        <v/>
      </c>
      <c r="AF755" s="111" t="str">
        <f t="shared" ref="AF755:AF787" si="520">IFERROR(AE755+AF754,"")</f>
        <v/>
      </c>
      <c r="AG755" s="30" t="str">
        <f>IFERROR(IF(AND(PRINCIPAL!$H$208&lt;&gt;"",OR(L755=PRINCIPAL!$I$208,L755=PRINCIPAL!$I$208+PRINCIPAL!$I$208,L755=PRINCIPAL!$I$208+PRINCIPAL!$I$208+PRINCIPAL!$I$208)),0,IF(AND(PRINCIPAL!$H$208&lt;&gt;"",L755=PRINCIPAL!$J$208),VLOOKUP($AH$750,'Banco de Dados'!$B$4:$J$50,8,FALSE)*PRINCIPAL!$H$208*(1-(PRINCIPAL!$K$208/100)),IF(AND(PRINCIPAL!$H$208&lt;&gt;"",L755=PRINCIPAL!$L$208),VLOOKUP($AH$750,'Banco de Dados'!$B$4:$J$50,8,FALSE)*PRINCIPAL!$H$208*(1-(PRINCIPAL!$M$208/100)),IF(AND(PRINCIPAL!$H$208&lt;&gt;"",L755=PRINCIPAL!$N$208),VLOOKUP($AH$750,'Banco de Dados'!$B$4:$J$50,8,FALSE)*PRINCIPAL!$H$208*(1-(PRINCIPAL!$O$208/100)),IF(PRINCIPAL!$H$208&lt;&gt;"",VLOOKUP($AH$750,'Banco de Dados'!$B$4:$J$50,8,FALSE)*PRINCIPAL!$H$208,IF(OR(L755=PRINCIPAL!$I$208,L755=PRINCIPAL!$I$208+PRINCIPAL!$I$208,L755=PRINCIPAL!$I$208+PRINCIPAL!$I$208+PRINCIPAL!$I$208),0,IF(L755=PRINCIPAL!$J$208,VLOOKUP($AH$750,'Banco de Dados'!$B$4:$J$50,6,FALSE)*(1-(PRINCIPAL!$K$208/100)),IF(L755=PRINCIPAL!$L$208,VLOOKUP($AH$750,'Banco de Dados'!$B$4:$J$50,6,FALSE)*(1-(PRINCIPAL!$M$208/100)),IF(L755=PRINCIPAL!$N$208,VLOOKUP($AH$750,'Banco de Dados'!$B$4:$J$50,6,FALSE)*(1-(PRINCIPAL!$O$208/100)),VLOOKUP($AH$750,'Banco de Dados'!$B$4:$J$50,6,FALSE)))))))))),"")</f>
        <v/>
      </c>
      <c r="AH755" s="29" t="str">
        <f>IFERROR(AG755*(IFERROR(VLOOKUP($AH$750,'Banco de Dados'!$B$4:$J$50,4,FALSE),"ERRO")),"")</f>
        <v/>
      </c>
      <c r="AI755" s="29" t="str">
        <f t="shared" ref="AI755:AI787" si="521">IFERROR(AH755+AG755,"")</f>
        <v/>
      </c>
      <c r="AJ755" s="103" t="str">
        <f>IFERROR(AI755*(C755*(PRINCIPAL!$G$208/100))*0.47*(44/12),"")</f>
        <v/>
      </c>
      <c r="AK755" s="111" t="str">
        <f>IFERROR(AJ755+AK754,"")</f>
        <v/>
      </c>
      <c r="AL755" s="30" t="str">
        <f>IFERROR(IF(AND(PRINCIPAL!$H$209&lt;&gt;"",OR(L755=PRINCIPAL!$I$209,L755=PRINCIPAL!$I$209+PRINCIPAL!$I$209,L755=PRINCIPAL!$I$209+PRINCIPAL!$I$209+PRINCIPAL!$I$209)),0,IF(AND(PRINCIPAL!$H$209&lt;&gt;"",L755=PRINCIPAL!$J$209),VLOOKUP($AM$750,'Banco de Dados'!$B$4:$J$50,8,FALSE)*PRINCIPAL!$H$209*(1-(PRINCIPAL!$K$209/100)),IF(AND(PRINCIPAL!$H$209&lt;&gt;"",L755=PRINCIPAL!$L$209),VLOOKUP($AM$750,'Banco de Dados'!$B$4:$J$50,8,FALSE)*PRINCIPAL!$H$209*(1-(PRINCIPAL!$M$209/100)),IF(AND(PRINCIPAL!$H$209&lt;&gt;"",L755=PRINCIPAL!$N$209),VLOOKUP($AM$750,'Banco de Dados'!$B$4:$J$50,8,FALSE)*PRINCIPAL!$H$209*(1-(PRINCIPAL!$O$209/100)),IF(PRINCIPAL!$H$209&lt;&gt;"",VLOOKUP($AM$750,'Banco de Dados'!$B$4:$J$50,8,FALSE)*PRINCIPAL!$H$209,IF(OR(L755=PRINCIPAL!$I$209,L755=PRINCIPAL!$I$209+PRINCIPAL!$I$209,L755=PRINCIPAL!$I$209+PRINCIPAL!$I$209+PRINCIPAL!$I$209),0,IF(L755=PRINCIPAL!$J$209,VLOOKUP($AM$750,'Banco de Dados'!$B$4:$J$50,6,FALSE)*(1-(PRINCIPAL!$K$209/100)),IF(L755=PRINCIPAL!$L$209,VLOOKUP($AM$750,'Banco de Dados'!$B$4:$J$50,6,FALSE)*(1-(PRINCIPAL!$M$209/100)),IF(L755=PRINCIPAL!$N$209,VLOOKUP($AM$750,'Banco de Dados'!$B$4:$J$50,6,FALSE)*(1-(PRINCIPAL!$O$209/100)),VLOOKUP($AM$750,'Banco de Dados'!$B$4:$J$50,6,FALSE)))))))))),"")</f>
        <v/>
      </c>
      <c r="AM755" s="29" t="str">
        <f>IFERROR(AL755*(IFERROR(VLOOKUP($AM$750,'Banco de Dados'!$B$4:$J$50,4,FALSE),"ERRO")),"")</f>
        <v/>
      </c>
      <c r="AN755" s="29" t="str">
        <f t="shared" ref="AN755:AN787" si="522">IFERROR(AM755+AL755,"")</f>
        <v/>
      </c>
      <c r="AO755" s="103" t="str">
        <f>IFERROR(AN755*(C755*(PRINCIPAL!$G$209/100))*0.47*(44/12),"")</f>
        <v/>
      </c>
      <c r="AP755" s="111" t="str">
        <f t="shared" ref="AP755:AP787" si="523">IFERROR(AO755+AP754,"")</f>
        <v/>
      </c>
      <c r="AQ755" s="30" t="str">
        <f>IFERROR(IF(AND(PRINCIPAL!$H$210&lt;&gt;"",OR(L755=PRINCIPAL!$I$210,L755=PRINCIPAL!$I$210+PRINCIPAL!$I$210,L755=PRINCIPAL!$I$210+PRINCIPAL!$I$210+PRINCIPAL!$I$210)),0,IF(AND(PRINCIPAL!$H$210&lt;&gt;"",L755=PRINCIPAL!$J$210),VLOOKUP($AR$750,'Banco de Dados'!$B$4:$J$50,8,FALSE)*PRINCIPAL!$H$210*(1-(PRINCIPAL!$K$210/100)),IF(AND(PRINCIPAL!$H$210&lt;&gt;"",L755=PRINCIPAL!$L$210),VLOOKUP($AR$750,'Banco de Dados'!$B$4:$J$50,8,FALSE)*PRINCIPAL!$H$210*(1-(PRINCIPAL!$M$210/100)),IF(AND(PRINCIPAL!$H$210&lt;&gt;"",L755=PRINCIPAL!$N$210),VLOOKUP($AR$750,'Banco de Dados'!$B$4:$J$50,8,FALSE)*PRINCIPAL!$H$210*(1-(PRINCIPAL!$O$210/100)),IF(PRINCIPAL!$H$210&lt;&gt;"",VLOOKUP($AR$750,'Banco de Dados'!$B$4:$J$50,8,FALSE)*PRINCIPAL!$H$210,IF(OR(L755=PRINCIPAL!$I$210,L755=PRINCIPAL!$I$210+PRINCIPAL!$I$210,L755=PRINCIPAL!$I$210+PRINCIPAL!$I$210+PRINCIPAL!$I$210),0,IF(L755=PRINCIPAL!$J$210,VLOOKUP($AR$750,'Banco de Dados'!$B$4:$J$50,6,FALSE)*(1-(PRINCIPAL!$K$210/100)),IF(L755=PRINCIPAL!$L$210,VLOOKUP($AR$750,'Banco de Dados'!$B$4:$J$50,6,FALSE)*(1-(PRINCIPAL!$M$210/100)),IF(L755=PRINCIPAL!$N$210,VLOOKUP($AR$750,'Banco de Dados'!$B$4:$J$50,6,FALSE)*(1-(PRINCIPAL!$O$210/100)),VLOOKUP($AR$750,'Banco de Dados'!$B$4:$J$50,6,FALSE)))))))))),"")</f>
        <v/>
      </c>
      <c r="AR755" s="29" t="str">
        <f>IFERROR(AQ755*(IFERROR(VLOOKUP($AR$750,'Banco de Dados'!$B$4:$J$50,4,FALSE),"ERRO")),"")</f>
        <v/>
      </c>
      <c r="AS755" s="29" t="str">
        <f t="shared" ref="AS755:AS787" si="524">IFERROR(AR755+AQ755,"")</f>
        <v/>
      </c>
      <c r="AT755" s="103" t="str">
        <f>IFERROR(AS755*(C755*(PRINCIPAL!$G$210/100))*0.47*(44/12),"")</f>
        <v/>
      </c>
      <c r="AU755" s="111" t="str">
        <f t="shared" ref="AU755:AU787" si="525">IFERROR(AT755+AU754,"")</f>
        <v/>
      </c>
      <c r="AV755" s="30" t="str">
        <f>IFERROR(IF(AND(PRINCIPAL!$H$211&lt;&gt;"",OR(L755=PRINCIPAL!$I$211,L755=PRINCIPAL!$I$211+PRINCIPAL!$I$211,L755=PRINCIPAL!$I$211+PRINCIPAL!$I$211+PRINCIPAL!$I$211)),0,IF(AND(PRINCIPAL!$H$211&lt;&gt;"",L755=PRINCIPAL!$J$211),VLOOKUP($AW$750,'Banco de Dados'!$B$4:$J$50,8,FALSE)*PRINCIPAL!$H$211*(1-(PRINCIPAL!$K$211/100)),IF(AND(PRINCIPAL!$H$211&lt;&gt;"",L755=PRINCIPAL!$L$211),VLOOKUP($AW$750,'Banco de Dados'!$B$4:$J$50,8,FALSE)*PRINCIPAL!$H$211*(1-(PRINCIPAL!$M$211/100)),IF(AND(PRINCIPAL!$H$211&lt;&gt;"",L755=PRINCIPAL!$N$211),VLOOKUP($AW$750,'Banco de Dados'!$B$4:$J$50,8,FALSE)*PRINCIPAL!$H$211*(1-(PRINCIPAL!$O$211/100)),IF(PRINCIPAL!$H$211&lt;&gt;"",VLOOKUP($AW$750,'Banco de Dados'!$B$4:$J$50,8,FALSE)*PRINCIPAL!$H$211,IF(OR(L755=PRINCIPAL!$I$211,L755=PRINCIPAL!$I$211+PRINCIPAL!$I$211,L755=PRINCIPAL!$I$211+PRINCIPAL!$I$211+PRINCIPAL!$I$211),0,IF(L755=PRINCIPAL!$J$211,VLOOKUP($AW$750,'Banco de Dados'!$B$4:$J$50,6,FALSE)*(1-(PRINCIPAL!$K$211/100)),IF(L755=PRINCIPAL!$L$211,VLOOKUP($AW$750,'Banco de Dados'!$B$4:$J$50,6,FALSE)*(1-(PRINCIPAL!$M$211/100)),IF(L755=PRINCIPAL!$N$211,VLOOKUP($AW$750,'Banco de Dados'!$B$4:$J$50,6,FALSE)*(1-(PRINCIPAL!$O$211/100)),VLOOKUP($AW$750,'Banco de Dados'!$B$4:$J$50,6,FALSE)))))))))),"")</f>
        <v/>
      </c>
      <c r="AW755" s="29" t="str">
        <f>IFERROR(AV755*(IFERROR(VLOOKUP($AW$750,'Banco de Dados'!$B$4:$J$50,4,FALSE),"ERRO")),"")</f>
        <v/>
      </c>
      <c r="AX755" s="29" t="str">
        <f t="shared" ref="AX755:AX787" si="526">IFERROR(AW755+AV755,"")</f>
        <v/>
      </c>
      <c r="AY755" s="103" t="str">
        <f>IFERROR(AX755*(C755*(PRINCIPAL!$G$211/100))*0.47*(44/12),"")</f>
        <v/>
      </c>
      <c r="AZ755" s="111" t="str">
        <f>IFERROR(AY755+AZ754,"")</f>
        <v/>
      </c>
      <c r="BA755" s="30" t="str">
        <f>IFERROR(IF(AND(PRINCIPAL!$H$192&lt;&gt;"",OR(L755=PRINCIPAL!$I$192,L755=PRINCIPAL!$I$192+PRINCIPAL!$I$192,L755=PRINCIPAL!$I$192+PRINCIPAL!$I$192+PRINCIPAL!$I$192)),0,IF(AND(PRINCIPAL!$H$192&lt;&gt;"",L755=PRINCIPAL!$J$192),VLOOKUP($BB$750,'Banco de Dados'!$B$4:$J$50,8,FALSE)*PRINCIPAL!$H$192*(1-(PRINCIPAL!$K$192/100)),IF(AND(PRINCIPAL!$H$192&lt;&gt;"",L755=PRINCIPAL!$L$192),VLOOKUP($BB$750,'Banco de Dados'!$B$4:$J$50,8,FALSE)*PRINCIPAL!$H$192*(1-(PRINCIPAL!$M$192/100)),IF(AND(PRINCIPAL!$H$192&lt;&gt;"",L755=PRINCIPAL!$N$192),VLOOKUP($BB$750,'Banco de Dados'!$B$4:$J$50,8,FALSE)*PRINCIPAL!$H$192*(1-(PRINCIPAL!$O$192/100)),IF(PRINCIPAL!$H$192&lt;&gt;"",VLOOKUP($BB$750,'Banco de Dados'!$B$4:$J$50,8,FALSE)*PRINCIPAL!$H$192,IF(OR(L755=PRINCIPAL!$I$192,L755=PRINCIPAL!$I$192+PRINCIPAL!$I$192,L755=PRINCIPAL!$I$192+PRINCIPAL!$I$192+PRINCIPAL!$I$192),0,IF(L755=PRINCIPAL!$J$192,VLOOKUP($BB$750,'Banco de Dados'!$B$4:$J$50,6,FALSE)*(1-(PRINCIPAL!$K$192/100)),IF(L755=PRINCIPAL!$L$192,VLOOKUP($BB$750,'Banco de Dados'!$B$4:$J$50,6,FALSE)*(1-(PRINCIPAL!$M$192/100)),IF(L755=PRINCIPAL!$N$192,VLOOKUP($BB$750,'Banco de Dados'!$B$4:$J$50,6,FALSE)*(1-(PRINCIPAL!$O$192/100)),VLOOKUP($BB$750,'Banco de Dados'!$B$4:$J$50,6,FALSE)))))))))),"")</f>
        <v/>
      </c>
      <c r="BB755" s="29" t="str">
        <f>IFERROR(BA755*(IFERROR(VLOOKUP($BB$750,'Banco de Dados'!$B$4:$J$50,4,FALSE),"ERRO")),"")</f>
        <v/>
      </c>
      <c r="BC755" s="29" t="str">
        <f>IFERROR(BB755+BA755,"")</f>
        <v/>
      </c>
      <c r="BD755" s="103" t="str">
        <f>IFERROR(BC755*(C755*(PRINCIPAL!$G$192/100))*0.47*(44/12),"")</f>
        <v/>
      </c>
      <c r="BE755" s="111" t="str">
        <f t="shared" si="511"/>
        <v/>
      </c>
      <c r="BF755" s="30" t="str">
        <f>IFERROR(IF(AND(PRINCIPAL!$H$213&lt;&gt;"",OR(L755=PRINCIPAL!$I$213,L755=PRINCIPAL!$I$213+PRINCIPAL!$I$213,L755=PRINCIPAL!$I$213+PRINCIPAL!$I$213+PRINCIPAL!$I$213)),0,IF(AND(PRINCIPAL!$H$213&lt;&gt;"",L755=PRINCIPAL!$J$213),VLOOKUP($BG$750,'Banco de Dados'!$B$4:$J$50,8,FALSE)*PRINCIPAL!$H$213*(1-(PRINCIPAL!$K$213/100)),IF(AND(PRINCIPAL!$H$213&lt;&gt;"",L755=PRINCIPAL!$L$213),VLOOKUP($BG$750,'Banco de Dados'!$B$4:$J$50,8,FALSE)*PRINCIPAL!$H$213*(1-(PRINCIPAL!$M$213/100)),IF(AND(PRINCIPAL!$H$213&lt;&gt;"",L755=PRINCIPAL!$N$213),VLOOKUP($BG$750,'Banco de Dados'!$B$4:$J$50,8,FALSE)*PRINCIPAL!$H$213*(1-(PRINCIPAL!$O$213/100)),IF(PRINCIPAL!$H$213&lt;&gt;"",VLOOKUP($BG$750,'Banco de Dados'!$B$4:$J$50,8,FALSE)*PRINCIPAL!$H$213,IF(OR(L755=PRINCIPAL!$I$213,L755=PRINCIPAL!$I$213+PRINCIPAL!$I$213,L755=PRINCIPAL!$I$213+PRINCIPAL!$I$213+PRINCIPAL!$I$213),0,IF(L755=PRINCIPAL!$J$213,VLOOKUP($BG$750,'Banco de Dados'!$B$4:$J$50,6,FALSE)*(1-(PRINCIPAL!$K$213/100)),IF(L755=PRINCIPAL!$L$213,VLOOKUP($BG$750,'Banco de Dados'!$B$4:$J$50,6,FALSE)*(1-(PRINCIPAL!$M$213/100)),IF(L755=PRINCIPAL!$N$213,VLOOKUP($BG$750,'Banco de Dados'!$B$4:$J$50,6,FALSE)*(1-(PRINCIPAL!$O$213/100)),VLOOKUP($BG$750,'Banco de Dados'!$B$4:$J$50,6,FALSE)))))))))),"")</f>
        <v/>
      </c>
      <c r="BG755" s="29" t="str">
        <f>IFERROR(BF755*(IFERROR(VLOOKUP($BG$750,'Banco de Dados'!$B$4:$J$50,4,FALSE),"ERRO")),"")</f>
        <v/>
      </c>
      <c r="BH755" s="29" t="str">
        <f t="shared" ref="BH755:BH787" si="527">IFERROR(BG755+BF755,"")</f>
        <v/>
      </c>
      <c r="BI755" s="103" t="str">
        <f>IFERROR(BH755*(C755*(PRINCIPAL!$G$213/100))*0.47*(44/12),"")</f>
        <v/>
      </c>
      <c r="BJ755" s="102" t="str">
        <f t="shared" si="512"/>
        <v/>
      </c>
    </row>
    <row r="756" spans="2:62" ht="12.75" customHeight="1" x14ac:dyDescent="0.3">
      <c r="B756" s="326">
        <f t="shared" si="513"/>
        <v>2024</v>
      </c>
      <c r="C756" s="343"/>
      <c r="D756" s="1"/>
      <c r="E756" s="116">
        <v>4</v>
      </c>
      <c r="F756" s="24" t="str">
        <f>IFERROR(VLOOKUP($G$750,'Banco de Dados'!$B$4:$J$50,6,FALSE),"")</f>
        <v/>
      </c>
      <c r="G756" s="25" t="str">
        <f>IFERROR(F756*(IFERROR(VLOOKUP($G$750,'Banco de Dados'!$B$4:$J$50,4,FALSE),"ERRO")),"")</f>
        <v/>
      </c>
      <c r="H756" s="25" t="str">
        <f t="shared" si="514"/>
        <v/>
      </c>
      <c r="I756" s="103" t="str">
        <f t="shared" si="515"/>
        <v/>
      </c>
      <c r="J756" s="117" t="str">
        <f t="shared" si="516"/>
        <v/>
      </c>
      <c r="K756" s="1"/>
      <c r="L756" s="91">
        <v>4</v>
      </c>
      <c r="M756" s="24" t="str">
        <f>IFERROR(IF(AND(PRINCIPAL!$H$204&lt;&gt;"",OR(L756=PRINCIPAL!$I$204,L756=PRINCIPAL!$I$204+PRINCIPAL!$I$204,L756=PRINCIPAL!$I$204+PRINCIPAL!$I$204+PRINCIPAL!$I$204)),0,IF(AND(PRINCIPAL!$H$204&lt;&gt;"",L756=PRINCIPAL!$J$204),VLOOKUP($N$750,'Banco de Dados'!$B$4:$J$50,8,FALSE)*PRINCIPAL!$H$204*(1-(PRINCIPAL!$K$204/100)),IF(AND(PRINCIPAL!$H$204&lt;&gt;"",L756=PRINCIPAL!$L$204),VLOOKUP($N$750,'Banco de Dados'!$B$4:$J$50,8,FALSE)*PRINCIPAL!$H$204*(1-(PRINCIPAL!$M$204/100)),IF(AND(PRINCIPAL!$H$204&lt;&gt;"",L756=PRINCIPAL!$N$204),VLOOKUP($N$750,'Banco de Dados'!$B$4:$J$50,8,FALSE)*PRINCIPAL!$H$204*(1-(PRINCIPAL!$O$204/100)),IF(PRINCIPAL!$H$204&lt;&gt;"",VLOOKUP($N$750,'Banco de Dados'!$B$4:$J$50,8,FALSE)*PRINCIPAL!$H$204,IF(OR(L756=PRINCIPAL!$I$204,L756=PRINCIPAL!$I$204+PRINCIPAL!$I$204,L756=PRINCIPAL!$I$204+PRINCIPAL!$I$204+PRINCIPAL!$I$204),0,IF(L756=PRINCIPAL!$J$204,VLOOKUP($N$750,'Banco de Dados'!$B$4:$J$50,6,FALSE)*(1-(PRINCIPAL!$K$204/100)),IF(L756=PRINCIPAL!$L$204,VLOOKUP($N$750,'Banco de Dados'!$B$4:$J$50,6,FALSE)*(1-(PRINCIPAL!$M$204/100)),IF(L756=PRINCIPAL!$N$204,VLOOKUP($N$750,'Banco de Dados'!$B$4:$J$50,6,FALSE)*(1-(PRINCIPAL!$O$204/100)),VLOOKUP($N$750,'Banco de Dados'!$B$4:$J$50,6,FALSE)))))))))),"")</f>
        <v/>
      </c>
      <c r="N756" s="25" t="str">
        <f>IFERROR(M756*(IFERROR(VLOOKUP($N$750,'Banco de Dados'!$B$4:$J$50,4,FALSE),"ERRO")),"")</f>
        <v/>
      </c>
      <c r="O756" s="25" t="str">
        <f t="shared" si="517"/>
        <v/>
      </c>
      <c r="P756" s="103" t="str">
        <f>IFERROR(O756*(C756*(PRINCIPAL!$G$204/100))*0.47*(44/12),"")</f>
        <v/>
      </c>
      <c r="Q756" s="107" t="str">
        <f>IFERROR(Q755+P756,"")</f>
        <v/>
      </c>
      <c r="R756" s="29" t="str">
        <f>IFERROR(IF(AND(PRINCIPAL!$H$205&lt;&gt;"",OR(L756=PRINCIPAL!$I$205,L756=PRINCIPAL!$I$205+PRINCIPAL!$I$205,L756=PRINCIPAL!$I$205+PRINCIPAL!$I$205+PRINCIPAL!$I$205)),0,IF(AND(PRINCIPAL!$H$205&lt;&gt;"",L756=PRINCIPAL!$J$205),VLOOKUP($S$750,'Banco de Dados'!$B$4:$J$50,8,FALSE)*PRINCIPAL!$H$205*(1-(PRINCIPAL!$K$205/100)),IF(AND(PRINCIPAL!$H$205&lt;&gt;"",L756=PRINCIPAL!$L$205),VLOOKUP($S$750,'Banco de Dados'!$B$4:$J$50,8,FALSE)*PRINCIPAL!$H$205*(1-(PRINCIPAL!$M$205/100)),IF(AND(PRINCIPAL!$H$205&lt;&gt;"",L756=PRINCIPAL!$N$205),VLOOKUP($S$750,'Banco de Dados'!$B$4:$J$50,8,FALSE)*PRINCIPAL!$H$205*(1-(PRINCIPAL!$O$205/100)),IF(PRINCIPAL!$H$205&lt;&gt;"",VLOOKUP($S$750,'Banco de Dados'!$B$4:$J$50,8,FALSE)*PRINCIPAL!$H$205,IF(OR(L756=PRINCIPAL!$I$205,L756=PRINCIPAL!$I$205+PRINCIPAL!$I$205,L756=PRINCIPAL!$I$205+PRINCIPAL!$I$205+PRINCIPAL!$I$205),0,IF(L756=PRINCIPAL!$J$205,VLOOKUP($S$750,'Banco de Dados'!$B$4:$J$50,6,FALSE)*(1-(PRINCIPAL!$K$205/100)),IF(L756=PRINCIPAL!$L$205,VLOOKUP($S$750,'Banco de Dados'!$B$4:$J$50,6,FALSE)*(1-(PRINCIPAL!$M$205/100)),IF(L756=PRINCIPAL!$N$205,VLOOKUP($S$750,'Banco de Dados'!$B$4:$J$50,6,FALSE)*(1-(PRINCIPAL!$O$205/100)),VLOOKUP($S$750,'Banco de Dados'!$B$4:$J$50,6,FALSE)))))))))),"")</f>
        <v/>
      </c>
      <c r="S756" s="29" t="str">
        <f>IFERROR(R756*(IFERROR(VLOOKUP($S$750,'Banco de Dados'!$B$4:$J$50,4,FALSE),"ERRO")),"")</f>
        <v/>
      </c>
      <c r="T756" s="29" t="str">
        <f t="shared" si="518"/>
        <v/>
      </c>
      <c r="U756" s="103" t="str">
        <f>IFERROR(T756*(C756*(PRINCIPAL!$G$205/100))*0.47*(44/12),"")</f>
        <v/>
      </c>
      <c r="V756" s="103" t="str">
        <f t="shared" si="510"/>
        <v/>
      </c>
      <c r="W756" s="30" t="str">
        <f>IFERROR(IF(AND(PRINCIPAL!$H$206&lt;&gt;"",OR(L756=PRINCIPAL!$I$206,L756=PRINCIPAL!$I$206+PRINCIPAL!$I$206,L756=PRINCIPAL!$I$206+PRINCIPAL!$I$206+PRINCIPAL!$I$206)),0,IF(AND(PRINCIPAL!$H$206&lt;&gt;"",L756=PRINCIPAL!$J$206),VLOOKUP($X$750,'Banco de Dados'!$B$4:$J$50,8,FALSE)*PRINCIPAL!$H$206*(1-(PRINCIPAL!$K$206/100)),IF(AND(PRINCIPAL!$H$206&lt;&gt;"",L756=PRINCIPAL!$L$206),VLOOKUP($X$750,'Banco de Dados'!$B$4:$J$50,8,FALSE)*PRINCIPAL!$H$206*(1-(PRINCIPAL!$M$206/100)),IF(AND(PRINCIPAL!$H$206&lt;&gt;"",L756=PRINCIPAL!$N$206),VLOOKUP($X$750,'Banco de Dados'!$B$4:$J$50,8,FALSE)*PRINCIPAL!$H$206*(1-(PRINCIPAL!$O$206/100)),IF(PRINCIPAL!$H$206&lt;&gt;"",VLOOKUP($X$750,'Banco de Dados'!$B$4:$J$50,8,FALSE)*PRINCIPAL!$H$206,IF(OR(L756=PRINCIPAL!$I$206,L756=PRINCIPAL!$I$206+PRINCIPAL!$I$206,L756=PRINCIPAL!$I$206+PRINCIPAL!$I$206+PRINCIPAL!$I$206),0,IF(L756=PRINCIPAL!$J$206,VLOOKUP($X$750,'Banco de Dados'!$B$4:$J$50,6,FALSE)*(1-(PRINCIPAL!$K$206/100)),IF(L756=PRINCIPAL!$L$206,VLOOKUP($X$750,'Banco de Dados'!$B$4:$J$50,6,FALSE)*(1-(PRINCIPAL!$M$206/100)),IF(L756=PRINCIPAL!$N$206,VLOOKUP($X$750,'Banco de Dados'!$B$4:$J$50,6,FALSE)*(1-(PRINCIPAL!$O$206/100)),VLOOKUP($X$750,'Banco de Dados'!$B$4:$J$50,6,FALSE)))))))))),"")</f>
        <v/>
      </c>
      <c r="X756" s="29" t="str">
        <f>IFERROR(W756*(IFERROR(VLOOKUP($X$750,'Banco de Dados'!$B$4:$J$50,4,FALSE),"ERRO")),"")</f>
        <v/>
      </c>
      <c r="Y756" s="29" t="str">
        <f t="shared" ref="Y756:Y787" si="528">IFERROR(X756+W756,"")</f>
        <v/>
      </c>
      <c r="Z756" s="103" t="str">
        <f>IFERROR(Y756*(C756*(PRINCIPAL!$G$206/100))*0.47*(44/12),"")</f>
        <v/>
      </c>
      <c r="AA756" s="111" t="str">
        <f t="shared" ref="AA756:AA787" si="529">IFERROR(Z756+AA755,"")</f>
        <v/>
      </c>
      <c r="AB756" s="30" t="str">
        <f>IFERROR(IF(AND(PRINCIPAL!$H$207&lt;&gt;"",OR(L756=PRINCIPAL!$I$207,L756=PRINCIPAL!$I$207+PRINCIPAL!$I$207,L756=PRINCIPAL!$I$207+PRINCIPAL!$I$207+PRINCIPAL!$I$207)),0,IF(AND(PRINCIPAL!$H$207&lt;&gt;"",L756=PRINCIPAL!$J$207),VLOOKUP($AC$750,'Banco de Dados'!$B$4:$J$50,8,FALSE)*PRINCIPAL!$H$207*(1-(PRINCIPAL!$K$207/100)),IF(AND(PRINCIPAL!$H$207&lt;&gt;"",L756=PRINCIPAL!$L$207),VLOOKUP($AC$750,'Banco de Dados'!$B$4:$J$50,8,FALSE)*PRINCIPAL!$H$207*(1-(PRINCIPAL!$M$207/100)),IF(AND(PRINCIPAL!$H$207&lt;&gt;"",L756=PRINCIPAL!$N$207),VLOOKUP($AC$750,'Banco de Dados'!$B$4:$J$50,8,FALSE)*PRINCIPAL!$H$207*(1-(PRINCIPAL!$O$207/100)),IF(PRINCIPAL!$H$207&lt;&gt;"",VLOOKUP($AC$750,'Banco de Dados'!$B$4:$J$50,8,FALSE)*PRINCIPAL!$H$207,IF(OR(L756=PRINCIPAL!$I$207,L756=PRINCIPAL!$I$207+PRINCIPAL!$I$207,L756=PRINCIPAL!$I$207+PRINCIPAL!$I$207+PRINCIPAL!$I$207),0,IF(L756=PRINCIPAL!$J$207,VLOOKUP($AC$750,'Banco de Dados'!$B$4:$J$50,6,FALSE)*(1-(PRINCIPAL!$K$207/100)),IF(L756=PRINCIPAL!$L$207,VLOOKUP($AC$750,'Banco de Dados'!$B$4:$J$50,6,FALSE)*(1-(PRINCIPAL!$M$207/100)),IF(L756=PRINCIPAL!$N$207,VLOOKUP($AC$750,'Banco de Dados'!$B$4:$J$50,6,FALSE)*(1-(PRINCIPAL!$O$207/100)),VLOOKUP($AC$750,'Banco de Dados'!$B$4:$J$50,6,FALSE)))))))))),"")</f>
        <v/>
      </c>
      <c r="AC756" s="29" t="str">
        <f>IFERROR(AB756*(IFERROR(VLOOKUP($AC$750,'Banco de Dados'!$B$4:$J$50,4,FALSE),"ERRO")),"")</f>
        <v/>
      </c>
      <c r="AD756" s="29" t="str">
        <f t="shared" si="519"/>
        <v/>
      </c>
      <c r="AE756" s="103" t="str">
        <f>IFERROR(AD756*(C756*(PRINCIPAL!$G$207/100))*0.47*(44/12),"")</f>
        <v/>
      </c>
      <c r="AF756" s="111" t="str">
        <f t="shared" si="520"/>
        <v/>
      </c>
      <c r="AG756" s="30" t="str">
        <f>IFERROR(IF(AND(PRINCIPAL!$H$208&lt;&gt;"",OR(L756=PRINCIPAL!$I$208,L756=PRINCIPAL!$I$208+PRINCIPAL!$I$208,L756=PRINCIPAL!$I$208+PRINCIPAL!$I$208+PRINCIPAL!$I$208)),0,IF(AND(PRINCIPAL!$H$208&lt;&gt;"",L756=PRINCIPAL!$J$208),VLOOKUP($AH$750,'Banco de Dados'!$B$4:$J$50,8,FALSE)*PRINCIPAL!$H$208*(1-(PRINCIPAL!$K$208/100)),IF(AND(PRINCIPAL!$H$208&lt;&gt;"",L756=PRINCIPAL!$L$208),VLOOKUP($AH$750,'Banco de Dados'!$B$4:$J$50,8,FALSE)*PRINCIPAL!$H$208*(1-(PRINCIPAL!$M$208/100)),IF(AND(PRINCIPAL!$H$208&lt;&gt;"",L756=PRINCIPAL!$N$208),VLOOKUP($AH$750,'Banco de Dados'!$B$4:$J$50,8,FALSE)*PRINCIPAL!$H$208*(1-(PRINCIPAL!$O$208/100)),IF(PRINCIPAL!$H$208&lt;&gt;"",VLOOKUP($AH$750,'Banco de Dados'!$B$4:$J$50,8,FALSE)*PRINCIPAL!$H$208,IF(OR(L756=PRINCIPAL!$I$208,L756=PRINCIPAL!$I$208+PRINCIPAL!$I$208,L756=PRINCIPAL!$I$208+PRINCIPAL!$I$208+PRINCIPAL!$I$208),0,IF(L756=PRINCIPAL!$J$208,VLOOKUP($AH$750,'Banco de Dados'!$B$4:$J$50,6,FALSE)*(1-(PRINCIPAL!$K$208/100)),IF(L756=PRINCIPAL!$L$208,VLOOKUP($AH$750,'Banco de Dados'!$B$4:$J$50,6,FALSE)*(1-(PRINCIPAL!$M$208/100)),IF(L756=PRINCIPAL!$N$208,VLOOKUP($AH$750,'Banco de Dados'!$B$4:$J$50,6,FALSE)*(1-(PRINCIPAL!$O$208/100)),VLOOKUP($AH$750,'Banco de Dados'!$B$4:$J$50,6,FALSE)))))))))),"")</f>
        <v/>
      </c>
      <c r="AH756" s="29" t="str">
        <f>IFERROR(AG756*(IFERROR(VLOOKUP($AH$750,'Banco de Dados'!$B$4:$J$50,4,FALSE),"ERRO")),"")</f>
        <v/>
      </c>
      <c r="AI756" s="29" t="str">
        <f t="shared" si="521"/>
        <v/>
      </c>
      <c r="AJ756" s="103" t="str">
        <f>IFERROR(AI756*(C756*(PRINCIPAL!$G$208/100))*0.47*(44/12),"")</f>
        <v/>
      </c>
      <c r="AK756" s="111" t="str">
        <f t="shared" ref="AK756:AK787" si="530">IFERROR(AJ756+AK755,"")</f>
        <v/>
      </c>
      <c r="AL756" s="30" t="str">
        <f>IFERROR(IF(AND(PRINCIPAL!$H$209&lt;&gt;"",OR(L756=PRINCIPAL!$I$209,L756=PRINCIPAL!$I$209+PRINCIPAL!$I$209,L756=PRINCIPAL!$I$209+PRINCIPAL!$I$209+PRINCIPAL!$I$209)),0,IF(AND(PRINCIPAL!$H$209&lt;&gt;"",L756=PRINCIPAL!$J$209),VLOOKUP($AM$750,'Banco de Dados'!$B$4:$J$50,8,FALSE)*PRINCIPAL!$H$209*(1-(PRINCIPAL!$K$209/100)),IF(AND(PRINCIPAL!$H$209&lt;&gt;"",L756=PRINCIPAL!$L$209),VLOOKUP($AM$750,'Banco de Dados'!$B$4:$J$50,8,FALSE)*PRINCIPAL!$H$209*(1-(PRINCIPAL!$M$209/100)),IF(AND(PRINCIPAL!$H$209&lt;&gt;"",L756=PRINCIPAL!$N$209),VLOOKUP($AM$750,'Banco de Dados'!$B$4:$J$50,8,FALSE)*PRINCIPAL!$H$209*(1-(PRINCIPAL!$O$209/100)),IF(PRINCIPAL!$H$209&lt;&gt;"",VLOOKUP($AM$750,'Banco de Dados'!$B$4:$J$50,8,FALSE)*PRINCIPAL!$H$209,IF(OR(L756=PRINCIPAL!$I$209,L756=PRINCIPAL!$I$209+PRINCIPAL!$I$209,L756=PRINCIPAL!$I$209+PRINCIPAL!$I$209+PRINCIPAL!$I$209),0,IF(L756=PRINCIPAL!$J$209,VLOOKUP($AM$750,'Banco de Dados'!$B$4:$J$50,6,FALSE)*(1-(PRINCIPAL!$K$209/100)),IF(L756=PRINCIPAL!$L$209,VLOOKUP($AM$750,'Banco de Dados'!$B$4:$J$50,6,FALSE)*(1-(PRINCIPAL!$M$209/100)),IF(L756=PRINCIPAL!$N$209,VLOOKUP($AM$750,'Banco de Dados'!$B$4:$J$50,6,FALSE)*(1-(PRINCIPAL!$O$209/100)),VLOOKUP($AM$750,'Banco de Dados'!$B$4:$J$50,6,FALSE)))))))))),"")</f>
        <v/>
      </c>
      <c r="AM756" s="29" t="str">
        <f>IFERROR(AL756*(IFERROR(VLOOKUP($AM$750,'Banco de Dados'!$B$4:$J$50,4,FALSE),"ERRO")),"")</f>
        <v/>
      </c>
      <c r="AN756" s="29" t="str">
        <f t="shared" si="522"/>
        <v/>
      </c>
      <c r="AO756" s="103" t="str">
        <f>IFERROR(AN756*(C756*(PRINCIPAL!$G$209/100))*0.47*(44/12),"")</f>
        <v/>
      </c>
      <c r="AP756" s="111" t="str">
        <f t="shared" si="523"/>
        <v/>
      </c>
      <c r="AQ756" s="30" t="str">
        <f>IFERROR(IF(AND(PRINCIPAL!$H$210&lt;&gt;"",OR(L756=PRINCIPAL!$I$210,L756=PRINCIPAL!$I$210+PRINCIPAL!$I$210,L756=PRINCIPAL!$I$210+PRINCIPAL!$I$210+PRINCIPAL!$I$210)),0,IF(AND(PRINCIPAL!$H$210&lt;&gt;"",L756=PRINCIPAL!$J$210),VLOOKUP($AR$750,'Banco de Dados'!$B$4:$J$50,8,FALSE)*PRINCIPAL!$H$210*(1-(PRINCIPAL!$K$210/100)),IF(AND(PRINCIPAL!$H$210&lt;&gt;"",L756=PRINCIPAL!$L$210),VLOOKUP($AR$750,'Banco de Dados'!$B$4:$J$50,8,FALSE)*PRINCIPAL!$H$210*(1-(PRINCIPAL!$M$210/100)),IF(AND(PRINCIPAL!$H$210&lt;&gt;"",L756=PRINCIPAL!$N$210),VLOOKUP($AR$750,'Banco de Dados'!$B$4:$J$50,8,FALSE)*PRINCIPAL!$H$210*(1-(PRINCIPAL!$O$210/100)),IF(PRINCIPAL!$H$210&lt;&gt;"",VLOOKUP($AR$750,'Banco de Dados'!$B$4:$J$50,8,FALSE)*PRINCIPAL!$H$210,IF(OR(L756=PRINCIPAL!$I$210,L756=PRINCIPAL!$I$210+PRINCIPAL!$I$210,L756=PRINCIPAL!$I$210+PRINCIPAL!$I$210+PRINCIPAL!$I$210),0,IF(L756=PRINCIPAL!$J$210,VLOOKUP($AR$750,'Banco de Dados'!$B$4:$J$50,6,FALSE)*(1-(PRINCIPAL!$K$210/100)),IF(L756=PRINCIPAL!$L$210,VLOOKUP($AR$750,'Banco de Dados'!$B$4:$J$50,6,FALSE)*(1-(PRINCIPAL!$M$210/100)),IF(L756=PRINCIPAL!$N$210,VLOOKUP($AR$750,'Banco de Dados'!$B$4:$J$50,6,FALSE)*(1-(PRINCIPAL!$O$210/100)),VLOOKUP($AR$750,'Banco de Dados'!$B$4:$J$50,6,FALSE)))))))))),"")</f>
        <v/>
      </c>
      <c r="AR756" s="29" t="str">
        <f>IFERROR(AQ756*(IFERROR(VLOOKUP($AR$750,'Banco de Dados'!$B$4:$J$50,4,FALSE),"ERRO")),"")</f>
        <v/>
      </c>
      <c r="AS756" s="29" t="str">
        <f t="shared" si="524"/>
        <v/>
      </c>
      <c r="AT756" s="103" t="str">
        <f>IFERROR(AS756*(C756*(PRINCIPAL!$G$210/100))*0.47*(44/12),"")</f>
        <v/>
      </c>
      <c r="AU756" s="111" t="str">
        <f t="shared" si="525"/>
        <v/>
      </c>
      <c r="AV756" s="30" t="str">
        <f>IFERROR(IF(AND(PRINCIPAL!$H$211&lt;&gt;"",OR(L756=PRINCIPAL!$I$211,L756=PRINCIPAL!$I$211+PRINCIPAL!$I$211,L756=PRINCIPAL!$I$211+PRINCIPAL!$I$211+PRINCIPAL!$I$211)),0,IF(AND(PRINCIPAL!$H$211&lt;&gt;"",L756=PRINCIPAL!$J$211),VLOOKUP($AW$750,'Banco de Dados'!$B$4:$J$50,8,FALSE)*PRINCIPAL!$H$211*(1-(PRINCIPAL!$K$211/100)),IF(AND(PRINCIPAL!$H$211&lt;&gt;"",L756=PRINCIPAL!$L$211),VLOOKUP($AW$750,'Banco de Dados'!$B$4:$J$50,8,FALSE)*PRINCIPAL!$H$211*(1-(PRINCIPAL!$M$211/100)),IF(AND(PRINCIPAL!$H$211&lt;&gt;"",L756=PRINCIPAL!$N$211),VLOOKUP($AW$750,'Banco de Dados'!$B$4:$J$50,8,FALSE)*PRINCIPAL!$H$211*(1-(PRINCIPAL!$O$211/100)),IF(PRINCIPAL!$H$211&lt;&gt;"",VLOOKUP($AW$750,'Banco de Dados'!$B$4:$J$50,8,FALSE)*PRINCIPAL!$H$211,IF(OR(L756=PRINCIPAL!$I$211,L756=PRINCIPAL!$I$211+PRINCIPAL!$I$211,L756=PRINCIPAL!$I$211+PRINCIPAL!$I$211+PRINCIPAL!$I$211),0,IF(L756=PRINCIPAL!$J$211,VLOOKUP($AW$750,'Banco de Dados'!$B$4:$J$50,6,FALSE)*(1-(PRINCIPAL!$K$211/100)),IF(L756=PRINCIPAL!$L$211,VLOOKUP($AW$750,'Banco de Dados'!$B$4:$J$50,6,FALSE)*(1-(PRINCIPAL!$M$211/100)),IF(L756=PRINCIPAL!$N$211,VLOOKUP($AW$750,'Banco de Dados'!$B$4:$J$50,6,FALSE)*(1-(PRINCIPAL!$O$211/100)),VLOOKUP($AW$750,'Banco de Dados'!$B$4:$J$50,6,FALSE)))))))))),"")</f>
        <v/>
      </c>
      <c r="AW756" s="29" t="str">
        <f>IFERROR(AV756*(IFERROR(VLOOKUP($AW$750,'Banco de Dados'!$B$4:$J$50,4,FALSE),"ERRO")),"")</f>
        <v/>
      </c>
      <c r="AX756" s="29" t="str">
        <f t="shared" si="526"/>
        <v/>
      </c>
      <c r="AY756" s="103" t="str">
        <f>IFERROR(AX756*(C756*(PRINCIPAL!$G$211/100))*0.47*(44/12),"")</f>
        <v/>
      </c>
      <c r="AZ756" s="111" t="str">
        <f t="shared" ref="AZ756:AZ787" si="531">IFERROR(AY756+AZ755,"")</f>
        <v/>
      </c>
      <c r="BA756" s="30" t="str">
        <f>IFERROR(IF(AND(PRINCIPAL!$H$192&lt;&gt;"",OR(L756=PRINCIPAL!$I$192,L756=PRINCIPAL!$I$192+PRINCIPAL!$I$192,L756=PRINCIPAL!$I$192+PRINCIPAL!$I$192+PRINCIPAL!$I$192)),0,IF(AND(PRINCIPAL!$H$192&lt;&gt;"",L756=PRINCIPAL!$J$192),VLOOKUP($BB$750,'Banco de Dados'!$B$4:$J$50,8,FALSE)*PRINCIPAL!$H$192*(1-(PRINCIPAL!$K$192/100)),IF(AND(PRINCIPAL!$H$192&lt;&gt;"",L756=PRINCIPAL!$L$192),VLOOKUP($BB$750,'Banco de Dados'!$B$4:$J$50,8,FALSE)*PRINCIPAL!$H$192*(1-(PRINCIPAL!$M$192/100)),IF(AND(PRINCIPAL!$H$192&lt;&gt;"",L756=PRINCIPAL!$N$192),VLOOKUP($BB$750,'Banco de Dados'!$B$4:$J$50,8,FALSE)*PRINCIPAL!$H$192*(1-(PRINCIPAL!$O$192/100)),IF(PRINCIPAL!$H$192&lt;&gt;"",VLOOKUP($BB$750,'Banco de Dados'!$B$4:$J$50,8,FALSE)*PRINCIPAL!$H$192,IF(OR(L756=PRINCIPAL!$I$192,L756=PRINCIPAL!$I$192+PRINCIPAL!$I$192,L756=PRINCIPAL!$I$192+PRINCIPAL!$I$192+PRINCIPAL!$I$192),0,IF(L756=PRINCIPAL!$J$192,VLOOKUP($BB$750,'Banco de Dados'!$B$4:$J$50,6,FALSE)*(1-(PRINCIPAL!$K$192/100)),IF(L756=PRINCIPAL!$L$192,VLOOKUP($BB$750,'Banco de Dados'!$B$4:$J$50,6,FALSE)*(1-(PRINCIPAL!$M$192/100)),IF(L756=PRINCIPAL!$N$192,VLOOKUP($BB$750,'Banco de Dados'!$B$4:$J$50,6,FALSE)*(1-(PRINCIPAL!$O$192/100)),VLOOKUP($BB$750,'Banco de Dados'!$B$4:$J$50,6,FALSE)))))))))),"")</f>
        <v/>
      </c>
      <c r="BB756" s="29" t="str">
        <f>IFERROR(BA756*(IFERROR(VLOOKUP($BB$750,'Banco de Dados'!$B$4:$J$50,4,FALSE),"ERRO")),"")</f>
        <v/>
      </c>
      <c r="BC756" s="29" t="str">
        <f t="shared" ref="BC756:BC787" si="532">IFERROR(BB756+BA756,"")</f>
        <v/>
      </c>
      <c r="BD756" s="103" t="str">
        <f>IFERROR(BC756*(C756*(PRINCIPAL!$G$192/100))*0.47*(44/12),"")</f>
        <v/>
      </c>
      <c r="BE756" s="111" t="str">
        <f t="shared" si="511"/>
        <v/>
      </c>
      <c r="BF756" s="30" t="str">
        <f>IFERROR(IF(AND(PRINCIPAL!$H$213&lt;&gt;"",OR(L756=PRINCIPAL!$I$213,L756=PRINCIPAL!$I$213+PRINCIPAL!$I$213,L756=PRINCIPAL!$I$213+PRINCIPAL!$I$213+PRINCIPAL!$I$213)),0,IF(AND(PRINCIPAL!$H$213&lt;&gt;"",L756=PRINCIPAL!$J$213),VLOOKUP($BG$750,'Banco de Dados'!$B$4:$J$50,8,FALSE)*PRINCIPAL!$H$213*(1-(PRINCIPAL!$K$213/100)),IF(AND(PRINCIPAL!$H$213&lt;&gt;"",L756=PRINCIPAL!$L$213),VLOOKUP($BG$750,'Banco de Dados'!$B$4:$J$50,8,FALSE)*PRINCIPAL!$H$213*(1-(PRINCIPAL!$M$213/100)),IF(AND(PRINCIPAL!$H$213&lt;&gt;"",L756=PRINCIPAL!$N$213),VLOOKUP($BG$750,'Banco de Dados'!$B$4:$J$50,8,FALSE)*PRINCIPAL!$H$213*(1-(PRINCIPAL!$O$213/100)),IF(PRINCIPAL!$H$213&lt;&gt;"",VLOOKUP($BG$750,'Banco de Dados'!$B$4:$J$50,8,FALSE)*PRINCIPAL!$H$213,IF(OR(L756=PRINCIPAL!$I$213,L756=PRINCIPAL!$I$213+PRINCIPAL!$I$213,L756=PRINCIPAL!$I$213+PRINCIPAL!$I$213+PRINCIPAL!$I$213),0,IF(L756=PRINCIPAL!$J$213,VLOOKUP($BG$750,'Banco de Dados'!$B$4:$J$50,6,FALSE)*(1-(PRINCIPAL!$K$213/100)),IF(L756=PRINCIPAL!$L$213,VLOOKUP($BG$750,'Banco de Dados'!$B$4:$J$50,6,FALSE)*(1-(PRINCIPAL!$M$213/100)),IF(L756=PRINCIPAL!$N$213,VLOOKUP($BG$750,'Banco de Dados'!$B$4:$J$50,6,FALSE)*(1-(PRINCIPAL!$O$213/100)),VLOOKUP($BG$750,'Banco de Dados'!$B$4:$J$50,6,FALSE)))))))))),"")</f>
        <v/>
      </c>
      <c r="BG756" s="29" t="str">
        <f>IFERROR(BF756*(IFERROR(VLOOKUP($BG$750,'Banco de Dados'!$B$4:$J$50,4,FALSE),"ERRO")),"")</f>
        <v/>
      </c>
      <c r="BH756" s="29" t="str">
        <f t="shared" si="527"/>
        <v/>
      </c>
      <c r="BI756" s="103" t="str">
        <f>IFERROR(BH756*(C756*(PRINCIPAL!$G$213/100))*0.47*(44/12),"")</f>
        <v/>
      </c>
      <c r="BJ756" s="102" t="str">
        <f t="shared" si="512"/>
        <v/>
      </c>
    </row>
    <row r="757" spans="2:62" ht="12.75" customHeight="1" x14ac:dyDescent="0.3">
      <c r="B757" s="326">
        <f t="shared" si="513"/>
        <v>2025</v>
      </c>
      <c r="C757" s="340"/>
      <c r="D757" s="1"/>
      <c r="E757" s="116">
        <v>5</v>
      </c>
      <c r="F757" s="24" t="str">
        <f>IFERROR(VLOOKUP($G$750,'Banco de Dados'!$B$4:$J$50,6,FALSE),"")</f>
        <v/>
      </c>
      <c r="G757" s="25" t="str">
        <f>IFERROR(F757*(IFERROR(VLOOKUP($G$750,'Banco de Dados'!$B$4:$J$50,4,FALSE),"ERRO")),"")</f>
        <v/>
      </c>
      <c r="H757" s="25" t="str">
        <f t="shared" si="514"/>
        <v/>
      </c>
      <c r="I757" s="103" t="str">
        <f t="shared" si="515"/>
        <v/>
      </c>
      <c r="J757" s="117" t="str">
        <f t="shared" si="516"/>
        <v/>
      </c>
      <c r="K757" s="1"/>
      <c r="L757" s="91">
        <v>5</v>
      </c>
      <c r="M757" s="24" t="str">
        <f>IFERROR(IF(AND(PRINCIPAL!$H$204&lt;&gt;"",OR(L757=PRINCIPAL!$I$204,L757=PRINCIPAL!$I$204+PRINCIPAL!$I$204,L757=PRINCIPAL!$I$204+PRINCIPAL!$I$204+PRINCIPAL!$I$204)),0,IF(AND(PRINCIPAL!$H$204&lt;&gt;"",L757=PRINCIPAL!$J$204),VLOOKUP($N$750,'Banco de Dados'!$B$4:$J$50,8,FALSE)*PRINCIPAL!$H$204*(1-(PRINCIPAL!$K$204/100)),IF(AND(PRINCIPAL!$H$204&lt;&gt;"",L757=PRINCIPAL!$L$204),VLOOKUP($N$750,'Banco de Dados'!$B$4:$J$50,8,FALSE)*PRINCIPAL!$H$204*(1-(PRINCIPAL!$M$204/100)),IF(AND(PRINCIPAL!$H$204&lt;&gt;"",L757=PRINCIPAL!$N$204),VLOOKUP($N$750,'Banco de Dados'!$B$4:$J$50,8,FALSE)*PRINCIPAL!$H$204*(1-(PRINCIPAL!$O$204/100)),IF(PRINCIPAL!$H$204&lt;&gt;"",VLOOKUP($N$750,'Banco de Dados'!$B$4:$J$50,8,FALSE)*PRINCIPAL!$H$204,IF(OR(L757=PRINCIPAL!$I$204,L757=PRINCIPAL!$I$204+PRINCIPAL!$I$204,L757=PRINCIPAL!$I$204+PRINCIPAL!$I$204+PRINCIPAL!$I$204),0,IF(L757=PRINCIPAL!$J$204,VLOOKUP($N$750,'Banco de Dados'!$B$4:$J$50,6,FALSE)*(1-(PRINCIPAL!$K$204/100)),IF(L757=PRINCIPAL!$L$204,VLOOKUP($N$750,'Banco de Dados'!$B$4:$J$50,6,FALSE)*(1-(PRINCIPAL!$M$204/100)),IF(L757=PRINCIPAL!$N$204,VLOOKUP($N$750,'Banco de Dados'!$B$4:$J$50,6,FALSE)*(1-(PRINCIPAL!$O$204/100)),VLOOKUP($N$750,'Banco de Dados'!$B$4:$J$50,6,FALSE)))))))))),"")</f>
        <v/>
      </c>
      <c r="N757" s="25" t="str">
        <f>IFERROR(M757*(IFERROR(VLOOKUP($N$750,'Banco de Dados'!$B$4:$J$50,4,FALSE),"ERRO")),"")</f>
        <v/>
      </c>
      <c r="O757" s="25" t="str">
        <f t="shared" si="517"/>
        <v/>
      </c>
      <c r="P757" s="103" t="str">
        <f>IFERROR(O757*(C757*(PRINCIPAL!$G$204/100))*0.47*(44/12),"")</f>
        <v/>
      </c>
      <c r="Q757" s="107" t="str">
        <f>IFERROR(Q756+P757,"")</f>
        <v/>
      </c>
      <c r="R757" s="29" t="str">
        <f>IFERROR(IF(AND(PRINCIPAL!$H$205&lt;&gt;"",OR(L757=PRINCIPAL!$I$205,L757=PRINCIPAL!$I$205+PRINCIPAL!$I$205,L757=PRINCIPAL!$I$205+PRINCIPAL!$I$205+PRINCIPAL!$I$205)),0,IF(AND(PRINCIPAL!$H$205&lt;&gt;"",L757=PRINCIPAL!$J$205),VLOOKUP($S$750,'Banco de Dados'!$B$4:$J$50,8,FALSE)*PRINCIPAL!$H$205*(1-(PRINCIPAL!$K$205/100)),IF(AND(PRINCIPAL!$H$205&lt;&gt;"",L757=PRINCIPAL!$L$205),VLOOKUP($S$750,'Banco de Dados'!$B$4:$J$50,8,FALSE)*PRINCIPAL!$H$205*(1-(PRINCIPAL!$M$205/100)),IF(AND(PRINCIPAL!$H$205&lt;&gt;"",L757=PRINCIPAL!$N$205),VLOOKUP($S$750,'Banco de Dados'!$B$4:$J$50,8,FALSE)*PRINCIPAL!$H$205*(1-(PRINCIPAL!$O$205/100)),IF(PRINCIPAL!$H$205&lt;&gt;"",VLOOKUP($S$750,'Banco de Dados'!$B$4:$J$50,8,FALSE)*PRINCIPAL!$H$205,IF(OR(L757=PRINCIPAL!$I$205,L757=PRINCIPAL!$I$205+PRINCIPAL!$I$205,L757=PRINCIPAL!$I$205+PRINCIPAL!$I$205+PRINCIPAL!$I$205),0,IF(L757=PRINCIPAL!$J$205,VLOOKUP($S$750,'Banco de Dados'!$B$4:$J$50,6,FALSE)*(1-(PRINCIPAL!$K$205/100)),IF(L757=PRINCIPAL!$L$205,VLOOKUP($S$750,'Banco de Dados'!$B$4:$J$50,6,FALSE)*(1-(PRINCIPAL!$M$205/100)),IF(L757=PRINCIPAL!$N$205,VLOOKUP($S$750,'Banco de Dados'!$B$4:$J$50,6,FALSE)*(1-(PRINCIPAL!$O$205/100)),VLOOKUP($S$750,'Banco de Dados'!$B$4:$J$50,6,FALSE)))))))))),"")</f>
        <v/>
      </c>
      <c r="S757" s="29" t="str">
        <f>IFERROR(R757*(IFERROR(VLOOKUP($S$750,'Banco de Dados'!$B$4:$J$50,4,FALSE),"ERRO")),"")</f>
        <v/>
      </c>
      <c r="T757" s="29" t="str">
        <f t="shared" si="518"/>
        <v/>
      </c>
      <c r="U757" s="103" t="str">
        <f>IFERROR(T757*(C757*(PRINCIPAL!$G$205/100))*0.47*(44/12),"")</f>
        <v/>
      </c>
      <c r="V757" s="103" t="str">
        <f t="shared" si="510"/>
        <v/>
      </c>
      <c r="W757" s="30" t="str">
        <f>IFERROR(IF(AND(PRINCIPAL!$H$206&lt;&gt;"",OR(L757=PRINCIPAL!$I$206,L757=PRINCIPAL!$I$206+PRINCIPAL!$I$206,L757=PRINCIPAL!$I$206+PRINCIPAL!$I$206+PRINCIPAL!$I$206)),0,IF(AND(PRINCIPAL!$H$206&lt;&gt;"",L757=PRINCIPAL!$J$206),VLOOKUP($X$750,'Banco de Dados'!$B$4:$J$50,8,FALSE)*PRINCIPAL!$H$206*(1-(PRINCIPAL!$K$206/100)),IF(AND(PRINCIPAL!$H$206&lt;&gt;"",L757=PRINCIPAL!$L$206),VLOOKUP($X$750,'Banco de Dados'!$B$4:$J$50,8,FALSE)*PRINCIPAL!$H$206*(1-(PRINCIPAL!$M$206/100)),IF(AND(PRINCIPAL!$H$206&lt;&gt;"",L757=PRINCIPAL!$N$206),VLOOKUP($X$750,'Banco de Dados'!$B$4:$J$50,8,FALSE)*PRINCIPAL!$H$206*(1-(PRINCIPAL!$O$206/100)),IF(PRINCIPAL!$H$206&lt;&gt;"",VLOOKUP($X$750,'Banco de Dados'!$B$4:$J$50,8,FALSE)*PRINCIPAL!$H$206,IF(OR(L757=PRINCIPAL!$I$206,L757=PRINCIPAL!$I$206+PRINCIPAL!$I$206,L757=PRINCIPAL!$I$206+PRINCIPAL!$I$206+PRINCIPAL!$I$206),0,IF(L757=PRINCIPAL!$J$206,VLOOKUP($X$750,'Banco de Dados'!$B$4:$J$50,6,FALSE)*(1-(PRINCIPAL!$K$206/100)),IF(L757=PRINCIPAL!$L$206,VLOOKUP($X$750,'Banco de Dados'!$B$4:$J$50,6,FALSE)*(1-(PRINCIPAL!$M$206/100)),IF(L757=PRINCIPAL!$N$206,VLOOKUP($X$750,'Banco de Dados'!$B$4:$J$50,6,FALSE)*(1-(PRINCIPAL!$O$206/100)),VLOOKUP($X$750,'Banco de Dados'!$B$4:$J$50,6,FALSE)))))))))),"")</f>
        <v/>
      </c>
      <c r="X757" s="29" t="str">
        <f>IFERROR(W757*(IFERROR(VLOOKUP($X$750,'Banco de Dados'!$B$4:$J$50,4,FALSE),"ERRO")),"")</f>
        <v/>
      </c>
      <c r="Y757" s="29" t="str">
        <f t="shared" si="528"/>
        <v/>
      </c>
      <c r="Z757" s="103" t="str">
        <f>IFERROR(Y757*(C757*(PRINCIPAL!$G$206/100))*0.47*(44/12),"")</f>
        <v/>
      </c>
      <c r="AA757" s="111" t="str">
        <f t="shared" si="529"/>
        <v/>
      </c>
      <c r="AB757" s="30" t="str">
        <f>IFERROR(IF(AND(PRINCIPAL!$H$207&lt;&gt;"",OR(L757=PRINCIPAL!$I$207,L757=PRINCIPAL!$I$207+PRINCIPAL!$I$207,L757=PRINCIPAL!$I$207+PRINCIPAL!$I$207+PRINCIPAL!$I$207)),0,IF(AND(PRINCIPAL!$H$207&lt;&gt;"",L757=PRINCIPAL!$J$207),VLOOKUP($AC$750,'Banco de Dados'!$B$4:$J$50,8,FALSE)*PRINCIPAL!$H$207*(1-(PRINCIPAL!$K$207/100)),IF(AND(PRINCIPAL!$H$207&lt;&gt;"",L757=PRINCIPAL!$L$207),VLOOKUP($AC$750,'Banco de Dados'!$B$4:$J$50,8,FALSE)*PRINCIPAL!$H$207*(1-(PRINCIPAL!$M$207/100)),IF(AND(PRINCIPAL!$H$207&lt;&gt;"",L757=PRINCIPAL!$N$207),VLOOKUP($AC$750,'Banco de Dados'!$B$4:$J$50,8,FALSE)*PRINCIPAL!$H$207*(1-(PRINCIPAL!$O$207/100)),IF(PRINCIPAL!$H$207&lt;&gt;"",VLOOKUP($AC$750,'Banco de Dados'!$B$4:$J$50,8,FALSE)*PRINCIPAL!$H$207,IF(OR(L757=PRINCIPAL!$I$207,L757=PRINCIPAL!$I$207+PRINCIPAL!$I$207,L757=PRINCIPAL!$I$207+PRINCIPAL!$I$207+PRINCIPAL!$I$207),0,IF(L757=PRINCIPAL!$J$207,VLOOKUP($AC$750,'Banco de Dados'!$B$4:$J$50,6,FALSE)*(1-(PRINCIPAL!$K$207/100)),IF(L757=PRINCIPAL!$L$207,VLOOKUP($AC$750,'Banco de Dados'!$B$4:$J$50,6,FALSE)*(1-(PRINCIPAL!$M$207/100)),IF(L757=PRINCIPAL!$N$207,VLOOKUP($AC$750,'Banco de Dados'!$B$4:$J$50,6,FALSE)*(1-(PRINCIPAL!$O$207/100)),VLOOKUP($AC$750,'Banco de Dados'!$B$4:$J$50,6,FALSE)))))))))),"")</f>
        <v/>
      </c>
      <c r="AC757" s="29" t="str">
        <f>IFERROR(AB757*(IFERROR(VLOOKUP($AC$750,'Banco de Dados'!$B$4:$J$50,4,FALSE),"ERRO")),"")</f>
        <v/>
      </c>
      <c r="AD757" s="29" t="str">
        <f t="shared" si="519"/>
        <v/>
      </c>
      <c r="AE757" s="103" t="str">
        <f>IFERROR(AD757*(C757*(PRINCIPAL!$G$207/100))*0.47*(44/12),"")</f>
        <v/>
      </c>
      <c r="AF757" s="111" t="str">
        <f t="shared" si="520"/>
        <v/>
      </c>
      <c r="AG757" s="30" t="str">
        <f>IFERROR(IF(AND(PRINCIPAL!$H$208&lt;&gt;"",OR(L757=PRINCIPAL!$I$208,L757=PRINCIPAL!$I$208+PRINCIPAL!$I$208,L757=PRINCIPAL!$I$208+PRINCIPAL!$I$208+PRINCIPAL!$I$208)),0,IF(AND(PRINCIPAL!$H$208&lt;&gt;"",L757=PRINCIPAL!$J$208),VLOOKUP($AH$750,'Banco de Dados'!$B$4:$J$50,8,FALSE)*PRINCIPAL!$H$208*(1-(PRINCIPAL!$K$208/100)),IF(AND(PRINCIPAL!$H$208&lt;&gt;"",L757=PRINCIPAL!$L$208),VLOOKUP($AH$750,'Banco de Dados'!$B$4:$J$50,8,FALSE)*PRINCIPAL!$H$208*(1-(PRINCIPAL!$M$208/100)),IF(AND(PRINCIPAL!$H$208&lt;&gt;"",L757=PRINCIPAL!$N$208),VLOOKUP($AH$750,'Banco de Dados'!$B$4:$J$50,8,FALSE)*PRINCIPAL!$H$208*(1-(PRINCIPAL!$O$208/100)),IF(PRINCIPAL!$H$208&lt;&gt;"",VLOOKUP($AH$750,'Banco de Dados'!$B$4:$J$50,8,FALSE)*PRINCIPAL!$H$208,IF(OR(L757=PRINCIPAL!$I$208,L757=PRINCIPAL!$I$208+PRINCIPAL!$I$208,L757=PRINCIPAL!$I$208+PRINCIPAL!$I$208+PRINCIPAL!$I$208),0,IF(L757=PRINCIPAL!$J$208,VLOOKUP($AH$750,'Banco de Dados'!$B$4:$J$50,6,FALSE)*(1-(PRINCIPAL!$K$208/100)),IF(L757=PRINCIPAL!$L$208,VLOOKUP($AH$750,'Banco de Dados'!$B$4:$J$50,6,FALSE)*(1-(PRINCIPAL!$M$208/100)),IF(L757=PRINCIPAL!$N$208,VLOOKUP($AH$750,'Banco de Dados'!$B$4:$J$50,6,FALSE)*(1-(PRINCIPAL!$O$208/100)),VLOOKUP($AH$750,'Banco de Dados'!$B$4:$J$50,6,FALSE)))))))))),"")</f>
        <v/>
      </c>
      <c r="AH757" s="29" t="str">
        <f>IFERROR(AG757*(IFERROR(VLOOKUP($AH$750,'Banco de Dados'!$B$4:$J$50,4,FALSE),"ERRO")),"")</f>
        <v/>
      </c>
      <c r="AI757" s="29" t="str">
        <f t="shared" si="521"/>
        <v/>
      </c>
      <c r="AJ757" s="103" t="str">
        <f>IFERROR(AI757*(C757*(PRINCIPAL!$G$208/100))*0.47*(44/12),"")</f>
        <v/>
      </c>
      <c r="AK757" s="111" t="str">
        <f t="shared" si="530"/>
        <v/>
      </c>
      <c r="AL757" s="30" t="str">
        <f>IFERROR(IF(AND(PRINCIPAL!$H$209&lt;&gt;"",OR(L757=PRINCIPAL!$I$209,L757=PRINCIPAL!$I$209+PRINCIPAL!$I$209,L757=PRINCIPAL!$I$209+PRINCIPAL!$I$209+PRINCIPAL!$I$209)),0,IF(AND(PRINCIPAL!$H$209&lt;&gt;"",L757=PRINCIPAL!$J$209),VLOOKUP($AM$750,'Banco de Dados'!$B$4:$J$50,8,FALSE)*PRINCIPAL!$H$209*(1-(PRINCIPAL!$K$209/100)),IF(AND(PRINCIPAL!$H$209&lt;&gt;"",L757=PRINCIPAL!$L$209),VLOOKUP($AM$750,'Banco de Dados'!$B$4:$J$50,8,FALSE)*PRINCIPAL!$H$209*(1-(PRINCIPAL!$M$209/100)),IF(AND(PRINCIPAL!$H$209&lt;&gt;"",L757=PRINCIPAL!$N$209),VLOOKUP($AM$750,'Banco de Dados'!$B$4:$J$50,8,FALSE)*PRINCIPAL!$H$209*(1-(PRINCIPAL!$O$209/100)),IF(PRINCIPAL!$H$209&lt;&gt;"",VLOOKUP($AM$750,'Banco de Dados'!$B$4:$J$50,8,FALSE)*PRINCIPAL!$H$209,IF(OR(L757=PRINCIPAL!$I$209,L757=PRINCIPAL!$I$209+PRINCIPAL!$I$209,L757=PRINCIPAL!$I$209+PRINCIPAL!$I$209+PRINCIPAL!$I$209),0,IF(L757=PRINCIPAL!$J$209,VLOOKUP($AM$750,'Banco de Dados'!$B$4:$J$50,6,FALSE)*(1-(PRINCIPAL!$K$209/100)),IF(L757=PRINCIPAL!$L$209,VLOOKUP($AM$750,'Banco de Dados'!$B$4:$J$50,6,FALSE)*(1-(PRINCIPAL!$M$209/100)),IF(L757=PRINCIPAL!$N$209,VLOOKUP($AM$750,'Banco de Dados'!$B$4:$J$50,6,FALSE)*(1-(PRINCIPAL!$O$209/100)),VLOOKUP($AM$750,'Banco de Dados'!$B$4:$J$50,6,FALSE)))))))))),"")</f>
        <v/>
      </c>
      <c r="AM757" s="29" t="str">
        <f>IFERROR(AL757*(IFERROR(VLOOKUP($AM$750,'Banco de Dados'!$B$4:$J$50,4,FALSE),"ERRO")),"")</f>
        <v/>
      </c>
      <c r="AN757" s="29" t="str">
        <f t="shared" si="522"/>
        <v/>
      </c>
      <c r="AO757" s="103" t="str">
        <f>IFERROR(AN757*(C757*(PRINCIPAL!$G$209/100))*0.47*(44/12),"")</f>
        <v/>
      </c>
      <c r="AP757" s="111" t="str">
        <f t="shared" si="523"/>
        <v/>
      </c>
      <c r="AQ757" s="30" t="str">
        <f>IFERROR(IF(AND(PRINCIPAL!$H$210&lt;&gt;"",OR(L757=PRINCIPAL!$I$210,L757=PRINCIPAL!$I$210+PRINCIPAL!$I$210,L757=PRINCIPAL!$I$210+PRINCIPAL!$I$210+PRINCIPAL!$I$210)),0,IF(AND(PRINCIPAL!$H$210&lt;&gt;"",L757=PRINCIPAL!$J$210),VLOOKUP($AR$750,'Banco de Dados'!$B$4:$J$50,8,FALSE)*PRINCIPAL!$H$210*(1-(PRINCIPAL!$K$210/100)),IF(AND(PRINCIPAL!$H$210&lt;&gt;"",L757=PRINCIPAL!$L$210),VLOOKUP($AR$750,'Banco de Dados'!$B$4:$J$50,8,FALSE)*PRINCIPAL!$H$210*(1-(PRINCIPAL!$M$210/100)),IF(AND(PRINCIPAL!$H$210&lt;&gt;"",L757=PRINCIPAL!$N$210),VLOOKUP($AR$750,'Banco de Dados'!$B$4:$J$50,8,FALSE)*PRINCIPAL!$H$210*(1-(PRINCIPAL!$O$210/100)),IF(PRINCIPAL!$H$210&lt;&gt;"",VLOOKUP($AR$750,'Banco de Dados'!$B$4:$J$50,8,FALSE)*PRINCIPAL!$H$210,IF(OR(L757=PRINCIPAL!$I$210,L757=PRINCIPAL!$I$210+PRINCIPAL!$I$210,L757=PRINCIPAL!$I$210+PRINCIPAL!$I$210+PRINCIPAL!$I$210),0,IF(L757=PRINCIPAL!$J$210,VLOOKUP($AR$750,'Banco de Dados'!$B$4:$J$50,6,FALSE)*(1-(PRINCIPAL!$K$210/100)),IF(L757=PRINCIPAL!$L$210,VLOOKUP($AR$750,'Banco de Dados'!$B$4:$J$50,6,FALSE)*(1-(PRINCIPAL!$M$210/100)),IF(L757=PRINCIPAL!$N$210,VLOOKUP($AR$750,'Banco de Dados'!$B$4:$J$50,6,FALSE)*(1-(PRINCIPAL!$O$210/100)),VLOOKUP($AR$750,'Banco de Dados'!$B$4:$J$50,6,FALSE)))))))))),"")</f>
        <v/>
      </c>
      <c r="AR757" s="29" t="str">
        <f>IFERROR(AQ757*(IFERROR(VLOOKUP($AR$750,'Banco de Dados'!$B$4:$J$50,4,FALSE),"ERRO")),"")</f>
        <v/>
      </c>
      <c r="AS757" s="29" t="str">
        <f t="shared" si="524"/>
        <v/>
      </c>
      <c r="AT757" s="103" t="str">
        <f>IFERROR(AS757*(C757*(PRINCIPAL!$G$210/100))*0.47*(44/12),"")</f>
        <v/>
      </c>
      <c r="AU757" s="111" t="str">
        <f t="shared" si="525"/>
        <v/>
      </c>
      <c r="AV757" s="30" t="str">
        <f>IFERROR(IF(AND(PRINCIPAL!$H$211&lt;&gt;"",OR(L757=PRINCIPAL!$I$211,L757=PRINCIPAL!$I$211+PRINCIPAL!$I$211,L757=PRINCIPAL!$I$211+PRINCIPAL!$I$211+PRINCIPAL!$I$211)),0,IF(AND(PRINCIPAL!$H$211&lt;&gt;"",L757=PRINCIPAL!$J$211),VLOOKUP($AW$750,'Banco de Dados'!$B$4:$J$50,8,FALSE)*PRINCIPAL!$H$211*(1-(PRINCIPAL!$K$211/100)),IF(AND(PRINCIPAL!$H$211&lt;&gt;"",L757=PRINCIPAL!$L$211),VLOOKUP($AW$750,'Banco de Dados'!$B$4:$J$50,8,FALSE)*PRINCIPAL!$H$211*(1-(PRINCIPAL!$M$211/100)),IF(AND(PRINCIPAL!$H$211&lt;&gt;"",L757=PRINCIPAL!$N$211),VLOOKUP($AW$750,'Banco de Dados'!$B$4:$J$50,8,FALSE)*PRINCIPAL!$H$211*(1-(PRINCIPAL!$O$211/100)),IF(PRINCIPAL!$H$211&lt;&gt;"",VLOOKUP($AW$750,'Banco de Dados'!$B$4:$J$50,8,FALSE)*PRINCIPAL!$H$211,IF(OR(L757=PRINCIPAL!$I$211,L757=PRINCIPAL!$I$211+PRINCIPAL!$I$211,L757=PRINCIPAL!$I$211+PRINCIPAL!$I$211+PRINCIPAL!$I$211),0,IF(L757=PRINCIPAL!$J$211,VLOOKUP($AW$750,'Banco de Dados'!$B$4:$J$50,6,FALSE)*(1-(PRINCIPAL!$K$211/100)),IF(L757=PRINCIPAL!$L$211,VLOOKUP($AW$750,'Banco de Dados'!$B$4:$J$50,6,FALSE)*(1-(PRINCIPAL!$M$211/100)),IF(L757=PRINCIPAL!$N$211,VLOOKUP($AW$750,'Banco de Dados'!$B$4:$J$50,6,FALSE)*(1-(PRINCIPAL!$O$211/100)),VLOOKUP($AW$750,'Banco de Dados'!$B$4:$J$50,6,FALSE)))))))))),"")</f>
        <v/>
      </c>
      <c r="AW757" s="29" t="str">
        <f>IFERROR(AV757*(IFERROR(VLOOKUP($AW$750,'Banco de Dados'!$B$4:$J$50,4,FALSE),"ERRO")),"")</f>
        <v/>
      </c>
      <c r="AX757" s="29" t="str">
        <f t="shared" si="526"/>
        <v/>
      </c>
      <c r="AY757" s="103" t="str">
        <f>IFERROR(AX757*(C757*(PRINCIPAL!$G$211/100))*0.47*(44/12),"")</f>
        <v/>
      </c>
      <c r="AZ757" s="111" t="str">
        <f t="shared" si="531"/>
        <v/>
      </c>
      <c r="BA757" s="30" t="str">
        <f>IFERROR(IF(AND(PRINCIPAL!$H$192&lt;&gt;"",OR(L757=PRINCIPAL!$I$192,L757=PRINCIPAL!$I$192+PRINCIPAL!$I$192,L757=PRINCIPAL!$I$192+PRINCIPAL!$I$192+PRINCIPAL!$I$192)),0,IF(AND(PRINCIPAL!$H$192&lt;&gt;"",L757=PRINCIPAL!$J$192),VLOOKUP($BB$750,'Banco de Dados'!$B$4:$J$50,8,FALSE)*PRINCIPAL!$H$192*(1-(PRINCIPAL!$K$192/100)),IF(AND(PRINCIPAL!$H$192&lt;&gt;"",L757=PRINCIPAL!$L$192),VLOOKUP($BB$750,'Banco de Dados'!$B$4:$J$50,8,FALSE)*PRINCIPAL!$H$192*(1-(PRINCIPAL!$M$192/100)),IF(AND(PRINCIPAL!$H$192&lt;&gt;"",L757=PRINCIPAL!$N$192),VLOOKUP($BB$750,'Banco de Dados'!$B$4:$J$50,8,FALSE)*PRINCIPAL!$H$192*(1-(PRINCIPAL!$O$192/100)),IF(PRINCIPAL!$H$192&lt;&gt;"",VLOOKUP($BB$750,'Banco de Dados'!$B$4:$J$50,8,FALSE)*PRINCIPAL!$H$192,IF(OR(L757=PRINCIPAL!$I$192,L757=PRINCIPAL!$I$192+PRINCIPAL!$I$192,L757=PRINCIPAL!$I$192+PRINCIPAL!$I$192+PRINCIPAL!$I$192),0,IF(L757=PRINCIPAL!$J$192,VLOOKUP($BB$750,'Banco de Dados'!$B$4:$J$50,6,FALSE)*(1-(PRINCIPAL!$K$192/100)),IF(L757=PRINCIPAL!$L$192,VLOOKUP($BB$750,'Banco de Dados'!$B$4:$J$50,6,FALSE)*(1-(PRINCIPAL!$M$192/100)),IF(L757=PRINCIPAL!$N$192,VLOOKUP($BB$750,'Banco de Dados'!$B$4:$J$50,6,FALSE)*(1-(PRINCIPAL!$O$192/100)),VLOOKUP($BB$750,'Banco de Dados'!$B$4:$J$50,6,FALSE)))))))))),"")</f>
        <v/>
      </c>
      <c r="BB757" s="29" t="str">
        <f>IFERROR(BA757*(IFERROR(VLOOKUP($BB$750,'Banco de Dados'!$B$4:$J$50,4,FALSE),"ERRO")),"")</f>
        <v/>
      </c>
      <c r="BC757" s="29" t="str">
        <f t="shared" si="532"/>
        <v/>
      </c>
      <c r="BD757" s="103" t="str">
        <f>IFERROR(BC757*(C757*(PRINCIPAL!$G$192/100))*0.47*(44/12),"")</f>
        <v/>
      </c>
      <c r="BE757" s="111" t="str">
        <f t="shared" si="511"/>
        <v/>
      </c>
      <c r="BF757" s="30" t="str">
        <f>IFERROR(IF(AND(PRINCIPAL!$H$213&lt;&gt;"",OR(L757=PRINCIPAL!$I$213,L757=PRINCIPAL!$I$213+PRINCIPAL!$I$213,L757=PRINCIPAL!$I$213+PRINCIPAL!$I$213+PRINCIPAL!$I$213)),0,IF(AND(PRINCIPAL!$H$213&lt;&gt;"",L757=PRINCIPAL!$J$213),VLOOKUP($BG$750,'Banco de Dados'!$B$4:$J$50,8,FALSE)*PRINCIPAL!$H$213*(1-(PRINCIPAL!$K$213/100)),IF(AND(PRINCIPAL!$H$213&lt;&gt;"",L757=PRINCIPAL!$L$213),VLOOKUP($BG$750,'Banco de Dados'!$B$4:$J$50,8,FALSE)*PRINCIPAL!$H$213*(1-(PRINCIPAL!$M$213/100)),IF(AND(PRINCIPAL!$H$213&lt;&gt;"",L757=PRINCIPAL!$N$213),VLOOKUP($BG$750,'Banco de Dados'!$B$4:$J$50,8,FALSE)*PRINCIPAL!$H$213*(1-(PRINCIPAL!$O$213/100)),IF(PRINCIPAL!$H$213&lt;&gt;"",VLOOKUP($BG$750,'Banco de Dados'!$B$4:$J$50,8,FALSE)*PRINCIPAL!$H$213,IF(OR(L757=PRINCIPAL!$I$213,L757=PRINCIPAL!$I$213+PRINCIPAL!$I$213,L757=PRINCIPAL!$I$213+PRINCIPAL!$I$213+PRINCIPAL!$I$213),0,IF(L757=PRINCIPAL!$J$213,VLOOKUP($BG$750,'Banco de Dados'!$B$4:$J$50,6,FALSE)*(1-(PRINCIPAL!$K$213/100)),IF(L757=PRINCIPAL!$L$213,VLOOKUP($BG$750,'Banco de Dados'!$B$4:$J$50,6,FALSE)*(1-(PRINCIPAL!$M$213/100)),IF(L757=PRINCIPAL!$N$213,VLOOKUP($BG$750,'Banco de Dados'!$B$4:$J$50,6,FALSE)*(1-(PRINCIPAL!$O$213/100)),VLOOKUP($BG$750,'Banco de Dados'!$B$4:$J$50,6,FALSE)))))))))),"")</f>
        <v/>
      </c>
      <c r="BG757" s="29" t="str">
        <f>IFERROR(BF757*(IFERROR(VLOOKUP($BG$750,'Banco de Dados'!$B$4:$J$50,4,FALSE),"ERRO")),"")</f>
        <v/>
      </c>
      <c r="BH757" s="29" t="str">
        <f t="shared" si="527"/>
        <v/>
      </c>
      <c r="BI757" s="103" t="str">
        <f>IFERROR(BH757*(C757*(PRINCIPAL!$G$213/100))*0.47*(44/12),"")</f>
        <v/>
      </c>
      <c r="BJ757" s="102" t="str">
        <f t="shared" si="512"/>
        <v/>
      </c>
    </row>
    <row r="758" spans="2:62" ht="12.75" customHeight="1" x14ac:dyDescent="0.3">
      <c r="B758" s="326">
        <f t="shared" si="513"/>
        <v>2026</v>
      </c>
      <c r="C758" s="340"/>
      <c r="D758" s="1"/>
      <c r="E758" s="116">
        <v>6</v>
      </c>
      <c r="F758" s="24" t="str">
        <f>IFERROR(VLOOKUP($G$750,'Banco de Dados'!$B$4:$J$50,6,FALSE),"")</f>
        <v/>
      </c>
      <c r="G758" s="25" t="str">
        <f>IFERROR(F758*(IFERROR(VLOOKUP($G$750,'Banco de Dados'!$B$4:$J$50,4,FALSE),"ERRO")),"")</f>
        <v/>
      </c>
      <c r="H758" s="25" t="str">
        <f t="shared" si="514"/>
        <v/>
      </c>
      <c r="I758" s="103" t="str">
        <f t="shared" si="515"/>
        <v/>
      </c>
      <c r="J758" s="117" t="str">
        <f t="shared" si="516"/>
        <v/>
      </c>
      <c r="K758" s="1"/>
      <c r="L758" s="91">
        <v>6</v>
      </c>
      <c r="M758" s="24" t="str">
        <f>IFERROR(IF(AND(PRINCIPAL!$H$204&lt;&gt;"",OR(L758=PRINCIPAL!$I$204,L758=PRINCIPAL!$I$204+PRINCIPAL!$I$204,L758=PRINCIPAL!$I$204+PRINCIPAL!$I$204+PRINCIPAL!$I$204)),0,IF(AND(PRINCIPAL!$H$204&lt;&gt;"",L758=PRINCIPAL!$J$204),VLOOKUP($N$750,'Banco de Dados'!$B$4:$J$50,8,FALSE)*PRINCIPAL!$H$204*(1-(PRINCIPAL!$K$204/100)),IF(AND(PRINCIPAL!$H$204&lt;&gt;"",L758=PRINCIPAL!$L$204),VLOOKUP($N$750,'Banco de Dados'!$B$4:$J$50,8,FALSE)*PRINCIPAL!$H$204*(1-(PRINCIPAL!$M$204/100)),IF(AND(PRINCIPAL!$H$204&lt;&gt;"",L758=PRINCIPAL!$N$204),VLOOKUP($N$750,'Banco de Dados'!$B$4:$J$50,8,FALSE)*PRINCIPAL!$H$204*(1-(PRINCIPAL!$O$204/100)),IF(PRINCIPAL!$H$204&lt;&gt;"",VLOOKUP($N$750,'Banco de Dados'!$B$4:$J$50,8,FALSE)*PRINCIPAL!$H$204,IF(OR(L758=PRINCIPAL!$I$204,L758=PRINCIPAL!$I$204+PRINCIPAL!$I$204,L758=PRINCIPAL!$I$204+PRINCIPAL!$I$204+PRINCIPAL!$I$204),0,IF(L758=PRINCIPAL!$J$204,VLOOKUP($N$750,'Banco de Dados'!$B$4:$J$50,6,FALSE)*(1-(PRINCIPAL!$K$204/100)),IF(L758=PRINCIPAL!$L$204,VLOOKUP($N$750,'Banco de Dados'!$B$4:$J$50,6,FALSE)*(1-(PRINCIPAL!$M$204/100)),IF(L758=PRINCIPAL!$N$204,VLOOKUP($N$750,'Banco de Dados'!$B$4:$J$50,6,FALSE)*(1-(PRINCIPAL!$O$204/100)),VLOOKUP($N$750,'Banco de Dados'!$B$4:$J$50,6,FALSE)))))))))),"")</f>
        <v/>
      </c>
      <c r="N758" s="25" t="str">
        <f>IFERROR(M758*(IFERROR(VLOOKUP($N$750,'Banco de Dados'!$B$4:$J$50,4,FALSE),"ERRO")),"")</f>
        <v/>
      </c>
      <c r="O758" s="25" t="str">
        <f t="shared" si="517"/>
        <v/>
      </c>
      <c r="P758" s="103" t="str">
        <f>IFERROR(O758*(C758*(PRINCIPAL!$G$204/100))*0.47*(44/12),"")</f>
        <v/>
      </c>
      <c r="Q758" s="107" t="str">
        <f t="shared" ref="Q758:Q768" si="533">IFERROR(Q757+P758,"")</f>
        <v/>
      </c>
      <c r="R758" s="29" t="str">
        <f>IFERROR(IF(AND(PRINCIPAL!$H$205&lt;&gt;"",OR(L758=PRINCIPAL!$I$205,L758=PRINCIPAL!$I$205+PRINCIPAL!$I$205,L758=PRINCIPAL!$I$205+PRINCIPAL!$I$205+PRINCIPAL!$I$205)),0,IF(AND(PRINCIPAL!$H$205&lt;&gt;"",L758=PRINCIPAL!$J$205),VLOOKUP($S$750,'Banco de Dados'!$B$4:$J$50,8,FALSE)*PRINCIPAL!$H$205*(1-(PRINCIPAL!$K$205/100)),IF(AND(PRINCIPAL!$H$205&lt;&gt;"",L758=PRINCIPAL!$L$205),VLOOKUP($S$750,'Banco de Dados'!$B$4:$J$50,8,FALSE)*PRINCIPAL!$H$205*(1-(PRINCIPAL!$M$205/100)),IF(AND(PRINCIPAL!$H$205&lt;&gt;"",L758=PRINCIPAL!$N$205),VLOOKUP($S$750,'Banco de Dados'!$B$4:$J$50,8,FALSE)*PRINCIPAL!$H$205*(1-(PRINCIPAL!$O$205/100)),IF(PRINCIPAL!$H$205&lt;&gt;"",VLOOKUP($S$750,'Banco de Dados'!$B$4:$J$50,8,FALSE)*PRINCIPAL!$H$205,IF(OR(L758=PRINCIPAL!$I$205,L758=PRINCIPAL!$I$205+PRINCIPAL!$I$205,L758=PRINCIPAL!$I$205+PRINCIPAL!$I$205+PRINCIPAL!$I$205),0,IF(L758=PRINCIPAL!$J$205,VLOOKUP($S$750,'Banco de Dados'!$B$4:$J$50,6,FALSE)*(1-(PRINCIPAL!$K$205/100)),IF(L758=PRINCIPAL!$L$205,VLOOKUP($S$750,'Banco de Dados'!$B$4:$J$50,6,FALSE)*(1-(PRINCIPAL!$M$205/100)),IF(L758=PRINCIPAL!$N$205,VLOOKUP($S$750,'Banco de Dados'!$B$4:$J$50,6,FALSE)*(1-(PRINCIPAL!$O$205/100)),VLOOKUP($S$750,'Banco de Dados'!$B$4:$J$50,6,FALSE)))))))))),"")</f>
        <v/>
      </c>
      <c r="S758" s="29" t="str">
        <f>IFERROR(R758*(IFERROR(VLOOKUP($S$750,'Banco de Dados'!$B$4:$J$50,4,FALSE),"ERRO")),"")</f>
        <v/>
      </c>
      <c r="T758" s="29" t="str">
        <f t="shared" si="518"/>
        <v/>
      </c>
      <c r="U758" s="103" t="str">
        <f>IFERROR(T758*(C758*(PRINCIPAL!$G$205/100))*0.47*(44/12),"")</f>
        <v/>
      </c>
      <c r="V758" s="103" t="str">
        <f t="shared" si="510"/>
        <v/>
      </c>
      <c r="W758" s="30" t="str">
        <f>IFERROR(IF(AND(PRINCIPAL!$H$206&lt;&gt;"",OR(L758=PRINCIPAL!$I$206,L758=PRINCIPAL!$I$206+PRINCIPAL!$I$206,L758=PRINCIPAL!$I$206+PRINCIPAL!$I$206+PRINCIPAL!$I$206)),0,IF(AND(PRINCIPAL!$H$206&lt;&gt;"",L758=PRINCIPAL!$J$206),VLOOKUP($X$750,'Banco de Dados'!$B$4:$J$50,8,FALSE)*PRINCIPAL!$H$206*(1-(PRINCIPAL!$K$206/100)),IF(AND(PRINCIPAL!$H$206&lt;&gt;"",L758=PRINCIPAL!$L$206),VLOOKUP($X$750,'Banco de Dados'!$B$4:$J$50,8,FALSE)*PRINCIPAL!$H$206*(1-(PRINCIPAL!$M$206/100)),IF(AND(PRINCIPAL!$H$206&lt;&gt;"",L758=PRINCIPAL!$N$206),VLOOKUP($X$750,'Banco de Dados'!$B$4:$J$50,8,FALSE)*PRINCIPAL!$H$206*(1-(PRINCIPAL!$O$206/100)),IF(PRINCIPAL!$H$206&lt;&gt;"",VLOOKUP($X$750,'Banco de Dados'!$B$4:$J$50,8,FALSE)*PRINCIPAL!$H$206,IF(OR(L758=PRINCIPAL!$I$206,L758=PRINCIPAL!$I$206+PRINCIPAL!$I$206,L758=PRINCIPAL!$I$206+PRINCIPAL!$I$206+PRINCIPAL!$I$206),0,IF(L758=PRINCIPAL!$J$206,VLOOKUP($X$750,'Banco de Dados'!$B$4:$J$50,6,FALSE)*(1-(PRINCIPAL!$K$206/100)),IF(L758=PRINCIPAL!$L$206,VLOOKUP($X$750,'Banco de Dados'!$B$4:$J$50,6,FALSE)*(1-(PRINCIPAL!$M$206/100)),IF(L758=PRINCIPAL!$N$206,VLOOKUP($X$750,'Banco de Dados'!$B$4:$J$50,6,FALSE)*(1-(PRINCIPAL!$O$206/100)),VLOOKUP($X$750,'Banco de Dados'!$B$4:$J$50,6,FALSE)))))))))),"")</f>
        <v/>
      </c>
      <c r="X758" s="29" t="str">
        <f>IFERROR(W758*(IFERROR(VLOOKUP($X$750,'Banco de Dados'!$B$4:$J$50,4,FALSE),"ERRO")),"")</f>
        <v/>
      </c>
      <c r="Y758" s="29" t="str">
        <f t="shared" si="528"/>
        <v/>
      </c>
      <c r="Z758" s="103" t="str">
        <f>IFERROR(Y758*(C758*(PRINCIPAL!$G$206/100))*0.47*(44/12),"")</f>
        <v/>
      </c>
      <c r="AA758" s="111" t="str">
        <f t="shared" si="529"/>
        <v/>
      </c>
      <c r="AB758" s="30" t="str">
        <f>IFERROR(IF(AND(PRINCIPAL!$H$207&lt;&gt;"",OR(L758=PRINCIPAL!$I$207,L758=PRINCIPAL!$I$207+PRINCIPAL!$I$207,L758=PRINCIPAL!$I$207+PRINCIPAL!$I$207+PRINCIPAL!$I$207)),0,IF(AND(PRINCIPAL!$H$207&lt;&gt;"",L758=PRINCIPAL!$J$207),VLOOKUP($AC$750,'Banco de Dados'!$B$4:$J$50,8,FALSE)*PRINCIPAL!$H$207*(1-(PRINCIPAL!$K$207/100)),IF(AND(PRINCIPAL!$H$207&lt;&gt;"",L758=PRINCIPAL!$L$207),VLOOKUP($AC$750,'Banco de Dados'!$B$4:$J$50,8,FALSE)*PRINCIPAL!$H$207*(1-(PRINCIPAL!$M$207/100)),IF(AND(PRINCIPAL!$H$207&lt;&gt;"",L758=PRINCIPAL!$N$207),VLOOKUP($AC$750,'Banco de Dados'!$B$4:$J$50,8,FALSE)*PRINCIPAL!$H$207*(1-(PRINCIPAL!$O$207/100)),IF(PRINCIPAL!$H$207&lt;&gt;"",VLOOKUP($AC$750,'Banco de Dados'!$B$4:$J$50,8,FALSE)*PRINCIPAL!$H$207,IF(OR(L758=PRINCIPAL!$I$207,L758=PRINCIPAL!$I$207+PRINCIPAL!$I$207,L758=PRINCIPAL!$I$207+PRINCIPAL!$I$207+PRINCIPAL!$I$207),0,IF(L758=PRINCIPAL!$J$207,VLOOKUP($AC$750,'Banco de Dados'!$B$4:$J$50,6,FALSE)*(1-(PRINCIPAL!$K$207/100)),IF(L758=PRINCIPAL!$L$207,VLOOKUP($AC$750,'Banco de Dados'!$B$4:$J$50,6,FALSE)*(1-(PRINCIPAL!$M$207/100)),IF(L758=PRINCIPAL!$N$207,VLOOKUP($AC$750,'Banco de Dados'!$B$4:$J$50,6,FALSE)*(1-(PRINCIPAL!$O$207/100)),VLOOKUP($AC$750,'Banco de Dados'!$B$4:$J$50,6,FALSE)))))))))),"")</f>
        <v/>
      </c>
      <c r="AC758" s="29" t="str">
        <f>IFERROR(AB758*(IFERROR(VLOOKUP($AC$750,'Banco de Dados'!$B$4:$J$50,4,FALSE),"ERRO")),"")</f>
        <v/>
      </c>
      <c r="AD758" s="29" t="str">
        <f t="shared" si="519"/>
        <v/>
      </c>
      <c r="AE758" s="103" t="str">
        <f>IFERROR(AD758*(C758*(PRINCIPAL!$G$207/100))*0.47*(44/12),"")</f>
        <v/>
      </c>
      <c r="AF758" s="111" t="str">
        <f t="shared" si="520"/>
        <v/>
      </c>
      <c r="AG758" s="30" t="str">
        <f>IFERROR(IF(AND(PRINCIPAL!$H$208&lt;&gt;"",OR(L758=PRINCIPAL!$I$208,L758=PRINCIPAL!$I$208+PRINCIPAL!$I$208,L758=PRINCIPAL!$I$208+PRINCIPAL!$I$208+PRINCIPAL!$I$208)),0,IF(AND(PRINCIPAL!$H$208&lt;&gt;"",L758=PRINCIPAL!$J$208),VLOOKUP($AH$750,'Banco de Dados'!$B$4:$J$50,8,FALSE)*PRINCIPAL!$H$208*(1-(PRINCIPAL!$K$208/100)),IF(AND(PRINCIPAL!$H$208&lt;&gt;"",L758=PRINCIPAL!$L$208),VLOOKUP($AH$750,'Banco de Dados'!$B$4:$J$50,8,FALSE)*PRINCIPAL!$H$208*(1-(PRINCIPAL!$M$208/100)),IF(AND(PRINCIPAL!$H$208&lt;&gt;"",L758=PRINCIPAL!$N$208),VLOOKUP($AH$750,'Banco de Dados'!$B$4:$J$50,8,FALSE)*PRINCIPAL!$H$208*(1-(PRINCIPAL!$O$208/100)),IF(PRINCIPAL!$H$208&lt;&gt;"",VLOOKUP($AH$750,'Banco de Dados'!$B$4:$J$50,8,FALSE)*PRINCIPAL!$H$208,IF(OR(L758=PRINCIPAL!$I$208,L758=PRINCIPAL!$I$208+PRINCIPAL!$I$208,L758=PRINCIPAL!$I$208+PRINCIPAL!$I$208+PRINCIPAL!$I$208),0,IF(L758=PRINCIPAL!$J$208,VLOOKUP($AH$750,'Banco de Dados'!$B$4:$J$50,6,FALSE)*(1-(PRINCIPAL!$K$208/100)),IF(L758=PRINCIPAL!$L$208,VLOOKUP($AH$750,'Banco de Dados'!$B$4:$J$50,6,FALSE)*(1-(PRINCIPAL!$M$208/100)),IF(L758=PRINCIPAL!$N$208,VLOOKUP($AH$750,'Banco de Dados'!$B$4:$J$50,6,FALSE)*(1-(PRINCIPAL!$O$208/100)),VLOOKUP($AH$750,'Banco de Dados'!$B$4:$J$50,6,FALSE)))))))))),"")</f>
        <v/>
      </c>
      <c r="AH758" s="29" t="str">
        <f>IFERROR(AG758*(IFERROR(VLOOKUP($AH$750,'Banco de Dados'!$B$4:$J$50,4,FALSE),"ERRO")),"")</f>
        <v/>
      </c>
      <c r="AI758" s="29" t="str">
        <f t="shared" si="521"/>
        <v/>
      </c>
      <c r="AJ758" s="103" t="str">
        <f>IFERROR(AI758*(C758*(PRINCIPAL!$G$208/100))*0.47*(44/12),"")</f>
        <v/>
      </c>
      <c r="AK758" s="111" t="str">
        <f t="shared" si="530"/>
        <v/>
      </c>
      <c r="AL758" s="30" t="str">
        <f>IFERROR(IF(AND(PRINCIPAL!$H$209&lt;&gt;"",OR(L758=PRINCIPAL!$I$209,L758=PRINCIPAL!$I$209+PRINCIPAL!$I$209,L758=PRINCIPAL!$I$209+PRINCIPAL!$I$209+PRINCIPAL!$I$209)),0,IF(AND(PRINCIPAL!$H$209&lt;&gt;"",L758=PRINCIPAL!$J$209),VLOOKUP($AM$750,'Banco de Dados'!$B$4:$J$50,8,FALSE)*PRINCIPAL!$H$209*(1-(PRINCIPAL!$K$209/100)),IF(AND(PRINCIPAL!$H$209&lt;&gt;"",L758=PRINCIPAL!$L$209),VLOOKUP($AM$750,'Banco de Dados'!$B$4:$J$50,8,FALSE)*PRINCIPAL!$H$209*(1-(PRINCIPAL!$M$209/100)),IF(AND(PRINCIPAL!$H$209&lt;&gt;"",L758=PRINCIPAL!$N$209),VLOOKUP($AM$750,'Banco de Dados'!$B$4:$J$50,8,FALSE)*PRINCIPAL!$H$209*(1-(PRINCIPAL!$O$209/100)),IF(PRINCIPAL!$H$209&lt;&gt;"",VLOOKUP($AM$750,'Banco de Dados'!$B$4:$J$50,8,FALSE)*PRINCIPAL!$H$209,IF(OR(L758=PRINCIPAL!$I$209,L758=PRINCIPAL!$I$209+PRINCIPAL!$I$209,L758=PRINCIPAL!$I$209+PRINCIPAL!$I$209+PRINCIPAL!$I$209),0,IF(L758=PRINCIPAL!$J$209,VLOOKUP($AM$750,'Banco de Dados'!$B$4:$J$50,6,FALSE)*(1-(PRINCIPAL!$K$209/100)),IF(L758=PRINCIPAL!$L$209,VLOOKUP($AM$750,'Banco de Dados'!$B$4:$J$50,6,FALSE)*(1-(PRINCIPAL!$M$209/100)),IF(L758=PRINCIPAL!$N$209,VLOOKUP($AM$750,'Banco de Dados'!$B$4:$J$50,6,FALSE)*(1-(PRINCIPAL!$O$209/100)),VLOOKUP($AM$750,'Banco de Dados'!$B$4:$J$50,6,FALSE)))))))))),"")</f>
        <v/>
      </c>
      <c r="AM758" s="29" t="str">
        <f>IFERROR(AL758*(IFERROR(VLOOKUP($AM$750,'Banco de Dados'!$B$4:$J$50,4,FALSE),"ERRO")),"")</f>
        <v/>
      </c>
      <c r="AN758" s="29" t="str">
        <f t="shared" si="522"/>
        <v/>
      </c>
      <c r="AO758" s="103" t="str">
        <f>IFERROR(AN758*(C758*(PRINCIPAL!$G$209/100))*0.47*(44/12),"")</f>
        <v/>
      </c>
      <c r="AP758" s="111" t="str">
        <f t="shared" si="523"/>
        <v/>
      </c>
      <c r="AQ758" s="30" t="str">
        <f>IFERROR(IF(AND(PRINCIPAL!$H$210&lt;&gt;"",OR(L758=PRINCIPAL!$I$210,L758=PRINCIPAL!$I$210+PRINCIPAL!$I$210,L758=PRINCIPAL!$I$210+PRINCIPAL!$I$210+PRINCIPAL!$I$210)),0,IF(AND(PRINCIPAL!$H$210&lt;&gt;"",L758=PRINCIPAL!$J$210),VLOOKUP($AR$750,'Banco de Dados'!$B$4:$J$50,8,FALSE)*PRINCIPAL!$H$210*(1-(PRINCIPAL!$K$210/100)),IF(AND(PRINCIPAL!$H$210&lt;&gt;"",L758=PRINCIPAL!$L$210),VLOOKUP($AR$750,'Banco de Dados'!$B$4:$J$50,8,FALSE)*PRINCIPAL!$H$210*(1-(PRINCIPAL!$M$210/100)),IF(AND(PRINCIPAL!$H$210&lt;&gt;"",L758=PRINCIPAL!$N$210),VLOOKUP($AR$750,'Banco de Dados'!$B$4:$J$50,8,FALSE)*PRINCIPAL!$H$210*(1-(PRINCIPAL!$O$210/100)),IF(PRINCIPAL!$H$210&lt;&gt;"",VLOOKUP($AR$750,'Banco de Dados'!$B$4:$J$50,8,FALSE)*PRINCIPAL!$H$210,IF(OR(L758=PRINCIPAL!$I$210,L758=PRINCIPAL!$I$210+PRINCIPAL!$I$210,L758=PRINCIPAL!$I$210+PRINCIPAL!$I$210+PRINCIPAL!$I$210),0,IF(L758=PRINCIPAL!$J$210,VLOOKUP($AR$750,'Banco de Dados'!$B$4:$J$50,6,FALSE)*(1-(PRINCIPAL!$K$210/100)),IF(L758=PRINCIPAL!$L$210,VLOOKUP($AR$750,'Banco de Dados'!$B$4:$J$50,6,FALSE)*(1-(PRINCIPAL!$M$210/100)),IF(L758=PRINCIPAL!$N$210,VLOOKUP($AR$750,'Banco de Dados'!$B$4:$J$50,6,FALSE)*(1-(PRINCIPAL!$O$210/100)),VLOOKUP($AR$750,'Banco de Dados'!$B$4:$J$50,6,FALSE)))))))))),"")</f>
        <v/>
      </c>
      <c r="AR758" s="29" t="str">
        <f>IFERROR(AQ758*(IFERROR(VLOOKUP($AR$750,'Banco de Dados'!$B$4:$J$50,4,FALSE),"ERRO")),"")</f>
        <v/>
      </c>
      <c r="AS758" s="29" t="str">
        <f t="shared" si="524"/>
        <v/>
      </c>
      <c r="AT758" s="103" t="str">
        <f>IFERROR(AS758*(C758*(PRINCIPAL!$G$210/100))*0.47*(44/12),"")</f>
        <v/>
      </c>
      <c r="AU758" s="111" t="str">
        <f t="shared" si="525"/>
        <v/>
      </c>
      <c r="AV758" s="30" t="str">
        <f>IFERROR(IF(AND(PRINCIPAL!$H$211&lt;&gt;"",OR(L758=PRINCIPAL!$I$211,L758=PRINCIPAL!$I$211+PRINCIPAL!$I$211,L758=PRINCIPAL!$I$211+PRINCIPAL!$I$211+PRINCIPAL!$I$211)),0,IF(AND(PRINCIPAL!$H$211&lt;&gt;"",L758=PRINCIPAL!$J$211),VLOOKUP($AW$750,'Banco de Dados'!$B$4:$J$50,8,FALSE)*PRINCIPAL!$H$211*(1-(PRINCIPAL!$K$211/100)),IF(AND(PRINCIPAL!$H$211&lt;&gt;"",L758=PRINCIPAL!$L$211),VLOOKUP($AW$750,'Banco de Dados'!$B$4:$J$50,8,FALSE)*PRINCIPAL!$H$211*(1-(PRINCIPAL!$M$211/100)),IF(AND(PRINCIPAL!$H$211&lt;&gt;"",L758=PRINCIPAL!$N$211),VLOOKUP($AW$750,'Banco de Dados'!$B$4:$J$50,8,FALSE)*PRINCIPAL!$H$211*(1-(PRINCIPAL!$O$211/100)),IF(PRINCIPAL!$H$211&lt;&gt;"",VLOOKUP($AW$750,'Banco de Dados'!$B$4:$J$50,8,FALSE)*PRINCIPAL!$H$211,IF(OR(L758=PRINCIPAL!$I$211,L758=PRINCIPAL!$I$211+PRINCIPAL!$I$211,L758=PRINCIPAL!$I$211+PRINCIPAL!$I$211+PRINCIPAL!$I$211),0,IF(L758=PRINCIPAL!$J$211,VLOOKUP($AW$750,'Banco de Dados'!$B$4:$J$50,6,FALSE)*(1-(PRINCIPAL!$K$211/100)),IF(L758=PRINCIPAL!$L$211,VLOOKUP($AW$750,'Banco de Dados'!$B$4:$J$50,6,FALSE)*(1-(PRINCIPAL!$M$211/100)),IF(L758=PRINCIPAL!$N$211,VLOOKUP($AW$750,'Banco de Dados'!$B$4:$J$50,6,FALSE)*(1-(PRINCIPAL!$O$211/100)),VLOOKUP($AW$750,'Banco de Dados'!$B$4:$J$50,6,FALSE)))))))))),"")</f>
        <v/>
      </c>
      <c r="AW758" s="29" t="str">
        <f>IFERROR(AV758*(IFERROR(VLOOKUP($AW$750,'Banco de Dados'!$B$4:$J$50,4,FALSE),"ERRO")),"")</f>
        <v/>
      </c>
      <c r="AX758" s="29" t="str">
        <f t="shared" si="526"/>
        <v/>
      </c>
      <c r="AY758" s="103" t="str">
        <f>IFERROR(AX758*(C758*(PRINCIPAL!$G$211/100))*0.47*(44/12),"")</f>
        <v/>
      </c>
      <c r="AZ758" s="111" t="str">
        <f t="shared" si="531"/>
        <v/>
      </c>
      <c r="BA758" s="30" t="str">
        <f>IFERROR(IF(AND(PRINCIPAL!$H$192&lt;&gt;"",OR(L758=PRINCIPAL!$I$192,L758=PRINCIPAL!$I$192+PRINCIPAL!$I$192,L758=PRINCIPAL!$I$192+PRINCIPAL!$I$192+PRINCIPAL!$I$192)),0,IF(AND(PRINCIPAL!$H$192&lt;&gt;"",L758=PRINCIPAL!$J$192),VLOOKUP($BB$750,'Banco de Dados'!$B$4:$J$50,8,FALSE)*PRINCIPAL!$H$192*(1-(PRINCIPAL!$K$192/100)),IF(AND(PRINCIPAL!$H$192&lt;&gt;"",L758=PRINCIPAL!$L$192),VLOOKUP($BB$750,'Banco de Dados'!$B$4:$J$50,8,FALSE)*PRINCIPAL!$H$192*(1-(PRINCIPAL!$M$192/100)),IF(AND(PRINCIPAL!$H$192&lt;&gt;"",L758=PRINCIPAL!$N$192),VLOOKUP($BB$750,'Banco de Dados'!$B$4:$J$50,8,FALSE)*PRINCIPAL!$H$192*(1-(PRINCIPAL!$O$192/100)),IF(PRINCIPAL!$H$192&lt;&gt;"",VLOOKUP($BB$750,'Banco de Dados'!$B$4:$J$50,8,FALSE)*PRINCIPAL!$H$192,IF(OR(L758=PRINCIPAL!$I$192,L758=PRINCIPAL!$I$192+PRINCIPAL!$I$192,L758=PRINCIPAL!$I$192+PRINCIPAL!$I$192+PRINCIPAL!$I$192),0,IF(L758=PRINCIPAL!$J$192,VLOOKUP($BB$750,'Banco de Dados'!$B$4:$J$50,6,FALSE)*(1-(PRINCIPAL!$K$192/100)),IF(L758=PRINCIPAL!$L$192,VLOOKUP($BB$750,'Banco de Dados'!$B$4:$J$50,6,FALSE)*(1-(PRINCIPAL!$M$192/100)),IF(L758=PRINCIPAL!$N$192,VLOOKUP($BB$750,'Banco de Dados'!$B$4:$J$50,6,FALSE)*(1-(PRINCIPAL!$O$192/100)),VLOOKUP($BB$750,'Banco de Dados'!$B$4:$J$50,6,FALSE)))))))))),"")</f>
        <v/>
      </c>
      <c r="BB758" s="29" t="str">
        <f>IFERROR(BA758*(IFERROR(VLOOKUP($BB$750,'Banco de Dados'!$B$4:$J$50,4,FALSE),"ERRO")),"")</f>
        <v/>
      </c>
      <c r="BC758" s="29" t="str">
        <f t="shared" si="532"/>
        <v/>
      </c>
      <c r="BD758" s="103" t="str">
        <f>IFERROR(BC758*(C758*(PRINCIPAL!$G$192/100))*0.47*(44/12),"")</f>
        <v/>
      </c>
      <c r="BE758" s="111" t="str">
        <f t="shared" si="511"/>
        <v/>
      </c>
      <c r="BF758" s="30" t="str">
        <f>IFERROR(IF(AND(PRINCIPAL!$H$213&lt;&gt;"",OR(L758=PRINCIPAL!$I$213,L758=PRINCIPAL!$I$213+PRINCIPAL!$I$213,L758=PRINCIPAL!$I$213+PRINCIPAL!$I$213+PRINCIPAL!$I$213)),0,IF(AND(PRINCIPAL!$H$213&lt;&gt;"",L758=PRINCIPAL!$J$213),VLOOKUP($BG$750,'Banco de Dados'!$B$4:$J$50,8,FALSE)*PRINCIPAL!$H$213*(1-(PRINCIPAL!$K$213/100)),IF(AND(PRINCIPAL!$H$213&lt;&gt;"",L758=PRINCIPAL!$L$213),VLOOKUP($BG$750,'Banco de Dados'!$B$4:$J$50,8,FALSE)*PRINCIPAL!$H$213*(1-(PRINCIPAL!$M$213/100)),IF(AND(PRINCIPAL!$H$213&lt;&gt;"",L758=PRINCIPAL!$N$213),VLOOKUP($BG$750,'Banco de Dados'!$B$4:$J$50,8,FALSE)*PRINCIPAL!$H$213*(1-(PRINCIPAL!$O$213/100)),IF(PRINCIPAL!$H$213&lt;&gt;"",VLOOKUP($BG$750,'Banco de Dados'!$B$4:$J$50,8,FALSE)*PRINCIPAL!$H$213,IF(OR(L758=PRINCIPAL!$I$213,L758=PRINCIPAL!$I$213+PRINCIPAL!$I$213,L758=PRINCIPAL!$I$213+PRINCIPAL!$I$213+PRINCIPAL!$I$213),0,IF(L758=PRINCIPAL!$J$213,VLOOKUP($BG$750,'Banco de Dados'!$B$4:$J$50,6,FALSE)*(1-(PRINCIPAL!$K$213/100)),IF(L758=PRINCIPAL!$L$213,VLOOKUP($BG$750,'Banco de Dados'!$B$4:$J$50,6,FALSE)*(1-(PRINCIPAL!$M$213/100)),IF(L758=PRINCIPAL!$N$213,VLOOKUP($BG$750,'Banco de Dados'!$B$4:$J$50,6,FALSE)*(1-(PRINCIPAL!$O$213/100)),VLOOKUP($BG$750,'Banco de Dados'!$B$4:$J$50,6,FALSE)))))))))),"")</f>
        <v/>
      </c>
      <c r="BG758" s="29" t="str">
        <f>IFERROR(BF758*(IFERROR(VLOOKUP($BG$750,'Banco de Dados'!$B$4:$J$50,4,FALSE),"ERRO")),"")</f>
        <v/>
      </c>
      <c r="BH758" s="29" t="str">
        <f t="shared" si="527"/>
        <v/>
      </c>
      <c r="BI758" s="103" t="str">
        <f>IFERROR(BH758*(C758*(PRINCIPAL!$G$213/100))*0.47*(44/12),"")</f>
        <v/>
      </c>
      <c r="BJ758" s="102" t="str">
        <f t="shared" si="512"/>
        <v/>
      </c>
    </row>
    <row r="759" spans="2:62" ht="12.75" customHeight="1" x14ac:dyDescent="0.3">
      <c r="B759" s="326">
        <f t="shared" si="513"/>
        <v>2027</v>
      </c>
      <c r="C759" s="340"/>
      <c r="D759" s="1"/>
      <c r="E759" s="116">
        <v>7</v>
      </c>
      <c r="F759" s="24" t="str">
        <f>IFERROR(VLOOKUP($G$750,'Banco de Dados'!$B$4:$J$50,6,FALSE),"")</f>
        <v/>
      </c>
      <c r="G759" s="25" t="str">
        <f>IFERROR(F759*(IFERROR(VLOOKUP($G$750,'Banco de Dados'!$B$4:$J$50,4,FALSE),"ERRO")),"")</f>
        <v/>
      </c>
      <c r="H759" s="25" t="str">
        <f t="shared" si="514"/>
        <v/>
      </c>
      <c r="I759" s="103" t="str">
        <f t="shared" si="515"/>
        <v/>
      </c>
      <c r="J759" s="117" t="str">
        <f t="shared" si="516"/>
        <v/>
      </c>
      <c r="K759" s="1"/>
      <c r="L759" s="91">
        <v>7</v>
      </c>
      <c r="M759" s="24" t="str">
        <f>IFERROR(IF(AND(PRINCIPAL!$H$204&lt;&gt;"",OR(L759=PRINCIPAL!$I$204,L759=PRINCIPAL!$I$204+PRINCIPAL!$I$204,L759=PRINCIPAL!$I$204+PRINCIPAL!$I$204+PRINCIPAL!$I$204)),0,IF(AND(PRINCIPAL!$H$204&lt;&gt;"",L759=PRINCIPAL!$J$204),VLOOKUP($N$750,'Banco de Dados'!$B$4:$J$50,8,FALSE)*PRINCIPAL!$H$204*(1-(PRINCIPAL!$K$204/100)),IF(AND(PRINCIPAL!$H$204&lt;&gt;"",L759=PRINCIPAL!$L$204),VLOOKUP($N$750,'Banco de Dados'!$B$4:$J$50,8,FALSE)*PRINCIPAL!$H$204*(1-(PRINCIPAL!$M$204/100)),IF(AND(PRINCIPAL!$H$204&lt;&gt;"",L759=PRINCIPAL!$N$204),VLOOKUP($N$750,'Banco de Dados'!$B$4:$J$50,8,FALSE)*PRINCIPAL!$H$204*(1-(PRINCIPAL!$O$204/100)),IF(PRINCIPAL!$H$204&lt;&gt;"",VLOOKUP($N$750,'Banco de Dados'!$B$4:$J$50,8,FALSE)*PRINCIPAL!$H$204,IF(OR(L759=PRINCIPAL!$I$204,L759=PRINCIPAL!$I$204+PRINCIPAL!$I$204,L759=PRINCIPAL!$I$204+PRINCIPAL!$I$204+PRINCIPAL!$I$204),0,IF(L759=PRINCIPAL!$J$204,VLOOKUP($N$750,'Banco de Dados'!$B$4:$J$50,6,FALSE)*(1-(PRINCIPAL!$K$204/100)),IF(L759=PRINCIPAL!$L$204,VLOOKUP($N$750,'Banco de Dados'!$B$4:$J$50,6,FALSE)*(1-(PRINCIPAL!$M$204/100)),IF(L759=PRINCIPAL!$N$204,VLOOKUP($N$750,'Banco de Dados'!$B$4:$J$50,6,FALSE)*(1-(PRINCIPAL!$O$204/100)),VLOOKUP($N$750,'Banco de Dados'!$B$4:$J$50,6,FALSE)))))))))),"")</f>
        <v/>
      </c>
      <c r="N759" s="25" t="str">
        <f>IFERROR(M759*(IFERROR(VLOOKUP($N$750,'Banco de Dados'!$B$4:$J$50,4,FALSE),"ERRO")),"")</f>
        <v/>
      </c>
      <c r="O759" s="25" t="str">
        <f t="shared" si="517"/>
        <v/>
      </c>
      <c r="P759" s="103" t="str">
        <f>IFERROR(O759*(C759*(PRINCIPAL!$G$204/100))*0.47*(44/12),"")</f>
        <v/>
      </c>
      <c r="Q759" s="107" t="str">
        <f t="shared" si="533"/>
        <v/>
      </c>
      <c r="R759" s="29" t="str">
        <f>IFERROR(IF(AND(PRINCIPAL!$H$205&lt;&gt;"",OR(L759=PRINCIPAL!$I$205,L759=PRINCIPAL!$I$205+PRINCIPAL!$I$205,L759=PRINCIPAL!$I$205+PRINCIPAL!$I$205+PRINCIPAL!$I$205)),0,IF(AND(PRINCIPAL!$H$205&lt;&gt;"",L759=PRINCIPAL!$J$205),VLOOKUP($S$750,'Banco de Dados'!$B$4:$J$50,8,FALSE)*PRINCIPAL!$H$205*(1-(PRINCIPAL!$K$205/100)),IF(AND(PRINCIPAL!$H$205&lt;&gt;"",L759=PRINCIPAL!$L$205),VLOOKUP($S$750,'Banco de Dados'!$B$4:$J$50,8,FALSE)*PRINCIPAL!$H$205*(1-(PRINCIPAL!$M$205/100)),IF(AND(PRINCIPAL!$H$205&lt;&gt;"",L759=PRINCIPAL!$N$205),VLOOKUP($S$750,'Banco de Dados'!$B$4:$J$50,8,FALSE)*PRINCIPAL!$H$205*(1-(PRINCIPAL!$O$205/100)),IF(PRINCIPAL!$H$205&lt;&gt;"",VLOOKUP($S$750,'Banco de Dados'!$B$4:$J$50,8,FALSE)*PRINCIPAL!$H$205,IF(OR(L759=PRINCIPAL!$I$205,L759=PRINCIPAL!$I$205+PRINCIPAL!$I$205,L759=PRINCIPAL!$I$205+PRINCIPAL!$I$205+PRINCIPAL!$I$205),0,IF(L759=PRINCIPAL!$J$205,VLOOKUP($S$750,'Banco de Dados'!$B$4:$J$50,6,FALSE)*(1-(PRINCIPAL!$K$205/100)),IF(L759=PRINCIPAL!$L$205,VLOOKUP($S$750,'Banco de Dados'!$B$4:$J$50,6,FALSE)*(1-(PRINCIPAL!$M$205/100)),IF(L759=PRINCIPAL!$N$205,VLOOKUP($S$750,'Banco de Dados'!$B$4:$J$50,6,FALSE)*(1-(PRINCIPAL!$O$205/100)),VLOOKUP($S$750,'Banco de Dados'!$B$4:$J$50,6,FALSE)))))))))),"")</f>
        <v/>
      </c>
      <c r="S759" s="29" t="str">
        <f>IFERROR(R759*(IFERROR(VLOOKUP($S$750,'Banco de Dados'!$B$4:$J$50,4,FALSE),"ERRO")),"")</f>
        <v/>
      </c>
      <c r="T759" s="29" t="str">
        <f t="shared" si="518"/>
        <v/>
      </c>
      <c r="U759" s="103" t="str">
        <f>IFERROR(T759*(C759*(PRINCIPAL!$G$205/100))*0.47*(44/12),"")</f>
        <v/>
      </c>
      <c r="V759" s="103" t="str">
        <f t="shared" si="510"/>
        <v/>
      </c>
      <c r="W759" s="30" t="str">
        <f>IFERROR(IF(AND(PRINCIPAL!$H$206&lt;&gt;"",OR(L759=PRINCIPAL!$I$206,L759=PRINCIPAL!$I$206+PRINCIPAL!$I$206,L759=PRINCIPAL!$I$206+PRINCIPAL!$I$206+PRINCIPAL!$I$206)),0,IF(AND(PRINCIPAL!$H$206&lt;&gt;"",L759=PRINCIPAL!$J$206),VLOOKUP($X$750,'Banco de Dados'!$B$4:$J$50,8,FALSE)*PRINCIPAL!$H$206*(1-(PRINCIPAL!$K$206/100)),IF(AND(PRINCIPAL!$H$206&lt;&gt;"",L759=PRINCIPAL!$L$206),VLOOKUP($X$750,'Banco de Dados'!$B$4:$J$50,8,FALSE)*PRINCIPAL!$H$206*(1-(PRINCIPAL!$M$206/100)),IF(AND(PRINCIPAL!$H$206&lt;&gt;"",L759=PRINCIPAL!$N$206),VLOOKUP($X$750,'Banco de Dados'!$B$4:$J$50,8,FALSE)*PRINCIPAL!$H$206*(1-(PRINCIPAL!$O$206/100)),IF(PRINCIPAL!$H$206&lt;&gt;"",VLOOKUP($X$750,'Banco de Dados'!$B$4:$J$50,8,FALSE)*PRINCIPAL!$H$206,IF(OR(L759=PRINCIPAL!$I$206,L759=PRINCIPAL!$I$206+PRINCIPAL!$I$206,L759=PRINCIPAL!$I$206+PRINCIPAL!$I$206+PRINCIPAL!$I$206),0,IF(L759=PRINCIPAL!$J$206,VLOOKUP($X$750,'Banco de Dados'!$B$4:$J$50,6,FALSE)*(1-(PRINCIPAL!$K$206/100)),IF(L759=PRINCIPAL!$L$206,VLOOKUP($X$750,'Banco de Dados'!$B$4:$J$50,6,FALSE)*(1-(PRINCIPAL!$M$206/100)),IF(L759=PRINCIPAL!$N$206,VLOOKUP($X$750,'Banco de Dados'!$B$4:$J$50,6,FALSE)*(1-(PRINCIPAL!$O$206/100)),VLOOKUP($X$750,'Banco de Dados'!$B$4:$J$50,6,FALSE)))))))))),"")</f>
        <v/>
      </c>
      <c r="X759" s="29" t="str">
        <f>IFERROR(W759*(IFERROR(VLOOKUP($X$750,'Banco de Dados'!$B$4:$J$50,4,FALSE),"ERRO")),"")</f>
        <v/>
      </c>
      <c r="Y759" s="29" t="str">
        <f t="shared" si="528"/>
        <v/>
      </c>
      <c r="Z759" s="103" t="str">
        <f>IFERROR(Y759*(C759*(PRINCIPAL!$G$206/100))*0.47*(44/12),"")</f>
        <v/>
      </c>
      <c r="AA759" s="111" t="str">
        <f t="shared" si="529"/>
        <v/>
      </c>
      <c r="AB759" s="30" t="str">
        <f>IFERROR(IF(AND(PRINCIPAL!$H$207&lt;&gt;"",OR(L759=PRINCIPAL!$I$207,L759=PRINCIPAL!$I$207+PRINCIPAL!$I$207,L759=PRINCIPAL!$I$207+PRINCIPAL!$I$207+PRINCIPAL!$I$207)),0,IF(AND(PRINCIPAL!$H$207&lt;&gt;"",L759=PRINCIPAL!$J$207),VLOOKUP($AC$750,'Banco de Dados'!$B$4:$J$50,8,FALSE)*PRINCIPAL!$H$207*(1-(PRINCIPAL!$K$207/100)),IF(AND(PRINCIPAL!$H$207&lt;&gt;"",L759=PRINCIPAL!$L$207),VLOOKUP($AC$750,'Banco de Dados'!$B$4:$J$50,8,FALSE)*PRINCIPAL!$H$207*(1-(PRINCIPAL!$M$207/100)),IF(AND(PRINCIPAL!$H$207&lt;&gt;"",L759=PRINCIPAL!$N$207),VLOOKUP($AC$750,'Banco de Dados'!$B$4:$J$50,8,FALSE)*PRINCIPAL!$H$207*(1-(PRINCIPAL!$O$207/100)),IF(PRINCIPAL!$H$207&lt;&gt;"",VLOOKUP($AC$750,'Banco de Dados'!$B$4:$J$50,8,FALSE)*PRINCIPAL!$H$207,IF(OR(L759=PRINCIPAL!$I$207,L759=PRINCIPAL!$I$207+PRINCIPAL!$I$207,L759=PRINCIPAL!$I$207+PRINCIPAL!$I$207+PRINCIPAL!$I$207),0,IF(L759=PRINCIPAL!$J$207,VLOOKUP($AC$750,'Banco de Dados'!$B$4:$J$50,6,FALSE)*(1-(PRINCIPAL!$K$207/100)),IF(L759=PRINCIPAL!$L$207,VLOOKUP($AC$750,'Banco de Dados'!$B$4:$J$50,6,FALSE)*(1-(PRINCIPAL!$M$207/100)),IF(L759=PRINCIPAL!$N$207,VLOOKUP($AC$750,'Banco de Dados'!$B$4:$J$50,6,FALSE)*(1-(PRINCIPAL!$O$207/100)),VLOOKUP($AC$750,'Banco de Dados'!$B$4:$J$50,6,FALSE)))))))))),"")</f>
        <v/>
      </c>
      <c r="AC759" s="29" t="str">
        <f>IFERROR(AB759*(IFERROR(VLOOKUP($AC$750,'Banco de Dados'!$B$4:$J$50,4,FALSE),"ERRO")),"")</f>
        <v/>
      </c>
      <c r="AD759" s="29" t="str">
        <f t="shared" si="519"/>
        <v/>
      </c>
      <c r="AE759" s="103" t="str">
        <f>IFERROR(AD759*(C759*(PRINCIPAL!$G$207/100))*0.47*(44/12),"")</f>
        <v/>
      </c>
      <c r="AF759" s="111" t="str">
        <f t="shared" si="520"/>
        <v/>
      </c>
      <c r="AG759" s="30" t="str">
        <f>IFERROR(IF(AND(PRINCIPAL!$H$208&lt;&gt;"",OR(L759=PRINCIPAL!$I$208,L759=PRINCIPAL!$I$208+PRINCIPAL!$I$208,L759=PRINCIPAL!$I$208+PRINCIPAL!$I$208+PRINCIPAL!$I$208)),0,IF(AND(PRINCIPAL!$H$208&lt;&gt;"",L759=PRINCIPAL!$J$208),VLOOKUP($AH$750,'Banco de Dados'!$B$4:$J$50,8,FALSE)*PRINCIPAL!$H$208*(1-(PRINCIPAL!$K$208/100)),IF(AND(PRINCIPAL!$H$208&lt;&gt;"",L759=PRINCIPAL!$L$208),VLOOKUP($AH$750,'Banco de Dados'!$B$4:$J$50,8,FALSE)*PRINCIPAL!$H$208*(1-(PRINCIPAL!$M$208/100)),IF(AND(PRINCIPAL!$H$208&lt;&gt;"",L759=PRINCIPAL!$N$208),VLOOKUP($AH$750,'Banco de Dados'!$B$4:$J$50,8,FALSE)*PRINCIPAL!$H$208*(1-(PRINCIPAL!$O$208/100)),IF(PRINCIPAL!$H$208&lt;&gt;"",VLOOKUP($AH$750,'Banco de Dados'!$B$4:$J$50,8,FALSE)*PRINCIPAL!$H$208,IF(OR(L759=PRINCIPAL!$I$208,L759=PRINCIPAL!$I$208+PRINCIPAL!$I$208,L759=PRINCIPAL!$I$208+PRINCIPAL!$I$208+PRINCIPAL!$I$208),0,IF(L759=PRINCIPAL!$J$208,VLOOKUP($AH$750,'Banco de Dados'!$B$4:$J$50,6,FALSE)*(1-(PRINCIPAL!$K$208/100)),IF(L759=PRINCIPAL!$L$208,VLOOKUP($AH$750,'Banco de Dados'!$B$4:$J$50,6,FALSE)*(1-(PRINCIPAL!$M$208/100)),IF(L759=PRINCIPAL!$N$208,VLOOKUP($AH$750,'Banco de Dados'!$B$4:$J$50,6,FALSE)*(1-(PRINCIPAL!$O$208/100)),VLOOKUP($AH$750,'Banco de Dados'!$B$4:$J$50,6,FALSE)))))))))),"")</f>
        <v/>
      </c>
      <c r="AH759" s="29" t="str">
        <f>IFERROR(AG759*(IFERROR(VLOOKUP($AH$750,'Banco de Dados'!$B$4:$J$50,4,FALSE),"ERRO")),"")</f>
        <v/>
      </c>
      <c r="AI759" s="29" t="str">
        <f t="shared" si="521"/>
        <v/>
      </c>
      <c r="AJ759" s="103" t="str">
        <f>IFERROR(AI759*(C759*(PRINCIPAL!$G$208/100))*0.47*(44/12),"")</f>
        <v/>
      </c>
      <c r="AK759" s="111" t="str">
        <f t="shared" si="530"/>
        <v/>
      </c>
      <c r="AL759" s="30" t="str">
        <f>IFERROR(IF(AND(PRINCIPAL!$H$209&lt;&gt;"",OR(L759=PRINCIPAL!$I$209,L759=PRINCIPAL!$I$209+PRINCIPAL!$I$209,L759=PRINCIPAL!$I$209+PRINCIPAL!$I$209+PRINCIPAL!$I$209)),0,IF(AND(PRINCIPAL!$H$209&lt;&gt;"",L759=PRINCIPAL!$J$209),VLOOKUP($AM$750,'Banco de Dados'!$B$4:$J$50,8,FALSE)*PRINCIPAL!$H$209*(1-(PRINCIPAL!$K$209/100)),IF(AND(PRINCIPAL!$H$209&lt;&gt;"",L759=PRINCIPAL!$L$209),VLOOKUP($AM$750,'Banco de Dados'!$B$4:$J$50,8,FALSE)*PRINCIPAL!$H$209*(1-(PRINCIPAL!$M$209/100)),IF(AND(PRINCIPAL!$H$209&lt;&gt;"",L759=PRINCIPAL!$N$209),VLOOKUP($AM$750,'Banco de Dados'!$B$4:$J$50,8,FALSE)*PRINCIPAL!$H$209*(1-(PRINCIPAL!$O$209/100)),IF(PRINCIPAL!$H$209&lt;&gt;"",VLOOKUP($AM$750,'Banco de Dados'!$B$4:$J$50,8,FALSE)*PRINCIPAL!$H$209,IF(OR(L759=PRINCIPAL!$I$209,L759=PRINCIPAL!$I$209+PRINCIPAL!$I$209,L759=PRINCIPAL!$I$209+PRINCIPAL!$I$209+PRINCIPAL!$I$209),0,IF(L759=PRINCIPAL!$J$209,VLOOKUP($AM$750,'Banco de Dados'!$B$4:$J$50,6,FALSE)*(1-(PRINCIPAL!$K$209/100)),IF(L759=PRINCIPAL!$L$209,VLOOKUP($AM$750,'Banco de Dados'!$B$4:$J$50,6,FALSE)*(1-(PRINCIPAL!$M$209/100)),IF(L759=PRINCIPAL!$N$209,VLOOKUP($AM$750,'Banco de Dados'!$B$4:$J$50,6,FALSE)*(1-(PRINCIPAL!$O$209/100)),VLOOKUP($AM$750,'Banco de Dados'!$B$4:$J$50,6,FALSE)))))))))),"")</f>
        <v/>
      </c>
      <c r="AM759" s="29" t="str">
        <f>IFERROR(AL759*(IFERROR(VLOOKUP($AM$750,'Banco de Dados'!$B$4:$J$50,4,FALSE),"ERRO")),"")</f>
        <v/>
      </c>
      <c r="AN759" s="29" t="str">
        <f t="shared" si="522"/>
        <v/>
      </c>
      <c r="AO759" s="103" t="str">
        <f>IFERROR(AN759*(C759*(PRINCIPAL!$G$209/100))*0.47*(44/12),"")</f>
        <v/>
      </c>
      <c r="AP759" s="111" t="str">
        <f t="shared" si="523"/>
        <v/>
      </c>
      <c r="AQ759" s="30" t="str">
        <f>IFERROR(IF(AND(PRINCIPAL!$H$210&lt;&gt;"",OR(L759=PRINCIPAL!$I$210,L759=PRINCIPAL!$I$210+PRINCIPAL!$I$210,L759=PRINCIPAL!$I$210+PRINCIPAL!$I$210+PRINCIPAL!$I$210)),0,IF(AND(PRINCIPAL!$H$210&lt;&gt;"",L759=PRINCIPAL!$J$210),VLOOKUP($AR$750,'Banco de Dados'!$B$4:$J$50,8,FALSE)*PRINCIPAL!$H$210*(1-(PRINCIPAL!$K$210/100)),IF(AND(PRINCIPAL!$H$210&lt;&gt;"",L759=PRINCIPAL!$L$210),VLOOKUP($AR$750,'Banco de Dados'!$B$4:$J$50,8,FALSE)*PRINCIPAL!$H$210*(1-(PRINCIPAL!$M$210/100)),IF(AND(PRINCIPAL!$H$210&lt;&gt;"",L759=PRINCIPAL!$N$210),VLOOKUP($AR$750,'Banco de Dados'!$B$4:$J$50,8,FALSE)*PRINCIPAL!$H$210*(1-(PRINCIPAL!$O$210/100)),IF(PRINCIPAL!$H$210&lt;&gt;"",VLOOKUP($AR$750,'Banco de Dados'!$B$4:$J$50,8,FALSE)*PRINCIPAL!$H$210,IF(OR(L759=PRINCIPAL!$I$210,L759=PRINCIPAL!$I$210+PRINCIPAL!$I$210,L759=PRINCIPAL!$I$210+PRINCIPAL!$I$210+PRINCIPAL!$I$210),0,IF(L759=PRINCIPAL!$J$210,VLOOKUP($AR$750,'Banco de Dados'!$B$4:$J$50,6,FALSE)*(1-(PRINCIPAL!$K$210/100)),IF(L759=PRINCIPAL!$L$210,VLOOKUP($AR$750,'Banco de Dados'!$B$4:$J$50,6,FALSE)*(1-(PRINCIPAL!$M$210/100)),IF(L759=PRINCIPAL!$N$210,VLOOKUP($AR$750,'Banco de Dados'!$B$4:$J$50,6,FALSE)*(1-(PRINCIPAL!$O$210/100)),VLOOKUP($AR$750,'Banco de Dados'!$B$4:$J$50,6,FALSE)))))))))),"")</f>
        <v/>
      </c>
      <c r="AR759" s="29" t="str">
        <f>IFERROR(AQ759*(IFERROR(VLOOKUP($AR$750,'Banco de Dados'!$B$4:$J$50,4,FALSE),"ERRO")),"")</f>
        <v/>
      </c>
      <c r="AS759" s="29" t="str">
        <f t="shared" si="524"/>
        <v/>
      </c>
      <c r="AT759" s="103" t="str">
        <f>IFERROR(AS759*(C759*(PRINCIPAL!$G$210/100))*0.47*(44/12),"")</f>
        <v/>
      </c>
      <c r="AU759" s="111" t="str">
        <f t="shared" si="525"/>
        <v/>
      </c>
      <c r="AV759" s="30" t="str">
        <f>IFERROR(IF(AND(PRINCIPAL!$H$211&lt;&gt;"",OR(L759=PRINCIPAL!$I$211,L759=PRINCIPAL!$I$211+PRINCIPAL!$I$211,L759=PRINCIPAL!$I$211+PRINCIPAL!$I$211+PRINCIPAL!$I$211)),0,IF(AND(PRINCIPAL!$H$211&lt;&gt;"",L759=PRINCIPAL!$J$211),VLOOKUP($AW$750,'Banco de Dados'!$B$4:$J$50,8,FALSE)*PRINCIPAL!$H$211*(1-(PRINCIPAL!$K$211/100)),IF(AND(PRINCIPAL!$H$211&lt;&gt;"",L759=PRINCIPAL!$L$211),VLOOKUP($AW$750,'Banco de Dados'!$B$4:$J$50,8,FALSE)*PRINCIPAL!$H$211*(1-(PRINCIPAL!$M$211/100)),IF(AND(PRINCIPAL!$H$211&lt;&gt;"",L759=PRINCIPAL!$N$211),VLOOKUP($AW$750,'Banco de Dados'!$B$4:$J$50,8,FALSE)*PRINCIPAL!$H$211*(1-(PRINCIPAL!$O$211/100)),IF(PRINCIPAL!$H$211&lt;&gt;"",VLOOKUP($AW$750,'Banco de Dados'!$B$4:$J$50,8,FALSE)*PRINCIPAL!$H$211,IF(OR(L759=PRINCIPAL!$I$211,L759=PRINCIPAL!$I$211+PRINCIPAL!$I$211,L759=PRINCIPAL!$I$211+PRINCIPAL!$I$211+PRINCIPAL!$I$211),0,IF(L759=PRINCIPAL!$J$211,VLOOKUP($AW$750,'Banco de Dados'!$B$4:$J$50,6,FALSE)*(1-(PRINCIPAL!$K$211/100)),IF(L759=PRINCIPAL!$L$211,VLOOKUP($AW$750,'Banco de Dados'!$B$4:$J$50,6,FALSE)*(1-(PRINCIPAL!$M$211/100)),IF(L759=PRINCIPAL!$N$211,VLOOKUP($AW$750,'Banco de Dados'!$B$4:$J$50,6,FALSE)*(1-(PRINCIPAL!$O$211/100)),VLOOKUP($AW$750,'Banco de Dados'!$B$4:$J$50,6,FALSE)))))))))),"")</f>
        <v/>
      </c>
      <c r="AW759" s="29" t="str">
        <f>IFERROR(AV759*(IFERROR(VLOOKUP($AW$750,'Banco de Dados'!$B$4:$J$50,4,FALSE),"ERRO")),"")</f>
        <v/>
      </c>
      <c r="AX759" s="29" t="str">
        <f t="shared" si="526"/>
        <v/>
      </c>
      <c r="AY759" s="103" t="str">
        <f>IFERROR(AX759*(C759*(PRINCIPAL!$G$211/100))*0.47*(44/12),"")</f>
        <v/>
      </c>
      <c r="AZ759" s="111" t="str">
        <f t="shared" si="531"/>
        <v/>
      </c>
      <c r="BA759" s="30" t="str">
        <f>IFERROR(IF(AND(PRINCIPAL!$H$192&lt;&gt;"",OR(L759=PRINCIPAL!$I$192,L759=PRINCIPAL!$I$192+PRINCIPAL!$I$192,L759=PRINCIPAL!$I$192+PRINCIPAL!$I$192+PRINCIPAL!$I$192)),0,IF(AND(PRINCIPAL!$H$192&lt;&gt;"",L759=PRINCIPAL!$J$192),VLOOKUP($BB$750,'Banco de Dados'!$B$4:$J$50,8,FALSE)*PRINCIPAL!$H$192*(1-(PRINCIPAL!$K$192/100)),IF(AND(PRINCIPAL!$H$192&lt;&gt;"",L759=PRINCIPAL!$L$192),VLOOKUP($BB$750,'Banco de Dados'!$B$4:$J$50,8,FALSE)*PRINCIPAL!$H$192*(1-(PRINCIPAL!$M$192/100)),IF(AND(PRINCIPAL!$H$192&lt;&gt;"",L759=PRINCIPAL!$N$192),VLOOKUP($BB$750,'Banco de Dados'!$B$4:$J$50,8,FALSE)*PRINCIPAL!$H$192*(1-(PRINCIPAL!$O$192/100)),IF(PRINCIPAL!$H$192&lt;&gt;"",VLOOKUP($BB$750,'Banco de Dados'!$B$4:$J$50,8,FALSE)*PRINCIPAL!$H$192,IF(OR(L759=PRINCIPAL!$I$192,L759=PRINCIPAL!$I$192+PRINCIPAL!$I$192,L759=PRINCIPAL!$I$192+PRINCIPAL!$I$192+PRINCIPAL!$I$192),0,IF(L759=PRINCIPAL!$J$192,VLOOKUP($BB$750,'Banco de Dados'!$B$4:$J$50,6,FALSE)*(1-(PRINCIPAL!$K$192/100)),IF(L759=PRINCIPAL!$L$192,VLOOKUP($BB$750,'Banco de Dados'!$B$4:$J$50,6,FALSE)*(1-(PRINCIPAL!$M$192/100)),IF(L759=PRINCIPAL!$N$192,VLOOKUP($BB$750,'Banco de Dados'!$B$4:$J$50,6,FALSE)*(1-(PRINCIPAL!$O$192/100)),VLOOKUP($BB$750,'Banco de Dados'!$B$4:$J$50,6,FALSE)))))))))),"")</f>
        <v/>
      </c>
      <c r="BB759" s="29" t="str">
        <f>IFERROR(BA759*(IFERROR(VLOOKUP($BB$750,'Banco de Dados'!$B$4:$J$50,4,FALSE),"ERRO")),"")</f>
        <v/>
      </c>
      <c r="BC759" s="29" t="str">
        <f t="shared" si="532"/>
        <v/>
      </c>
      <c r="BD759" s="103" t="str">
        <f>IFERROR(BC759*(C759*(PRINCIPAL!$G$192/100))*0.47*(44/12),"")</f>
        <v/>
      </c>
      <c r="BE759" s="111" t="str">
        <f t="shared" si="511"/>
        <v/>
      </c>
      <c r="BF759" s="30" t="str">
        <f>IFERROR(IF(AND(PRINCIPAL!$H$213&lt;&gt;"",OR(L759=PRINCIPAL!$I$213,L759=PRINCIPAL!$I$213+PRINCIPAL!$I$213,L759=PRINCIPAL!$I$213+PRINCIPAL!$I$213+PRINCIPAL!$I$213)),0,IF(AND(PRINCIPAL!$H$213&lt;&gt;"",L759=PRINCIPAL!$J$213),VLOOKUP($BG$750,'Banco de Dados'!$B$4:$J$50,8,FALSE)*PRINCIPAL!$H$213*(1-(PRINCIPAL!$K$213/100)),IF(AND(PRINCIPAL!$H$213&lt;&gt;"",L759=PRINCIPAL!$L$213),VLOOKUP($BG$750,'Banco de Dados'!$B$4:$J$50,8,FALSE)*PRINCIPAL!$H$213*(1-(PRINCIPAL!$M$213/100)),IF(AND(PRINCIPAL!$H$213&lt;&gt;"",L759=PRINCIPAL!$N$213),VLOOKUP($BG$750,'Banco de Dados'!$B$4:$J$50,8,FALSE)*PRINCIPAL!$H$213*(1-(PRINCIPAL!$O$213/100)),IF(PRINCIPAL!$H$213&lt;&gt;"",VLOOKUP($BG$750,'Banco de Dados'!$B$4:$J$50,8,FALSE)*PRINCIPAL!$H$213,IF(OR(L759=PRINCIPAL!$I$213,L759=PRINCIPAL!$I$213+PRINCIPAL!$I$213,L759=PRINCIPAL!$I$213+PRINCIPAL!$I$213+PRINCIPAL!$I$213),0,IF(L759=PRINCIPAL!$J$213,VLOOKUP($BG$750,'Banco de Dados'!$B$4:$J$50,6,FALSE)*(1-(PRINCIPAL!$K$213/100)),IF(L759=PRINCIPAL!$L$213,VLOOKUP($BG$750,'Banco de Dados'!$B$4:$J$50,6,FALSE)*(1-(PRINCIPAL!$M$213/100)),IF(L759=PRINCIPAL!$N$213,VLOOKUP($BG$750,'Banco de Dados'!$B$4:$J$50,6,FALSE)*(1-(PRINCIPAL!$O$213/100)),VLOOKUP($BG$750,'Banco de Dados'!$B$4:$J$50,6,FALSE)))))))))),"")</f>
        <v/>
      </c>
      <c r="BG759" s="29" t="str">
        <f>IFERROR(BF759*(IFERROR(VLOOKUP($BG$750,'Banco de Dados'!$B$4:$J$50,4,FALSE),"ERRO")),"")</f>
        <v/>
      </c>
      <c r="BH759" s="29" t="str">
        <f t="shared" si="527"/>
        <v/>
      </c>
      <c r="BI759" s="103" t="str">
        <f>IFERROR(BH759*(C759*(PRINCIPAL!$G$213/100))*0.47*(44/12),"")</f>
        <v/>
      </c>
      <c r="BJ759" s="102" t="str">
        <f t="shared" si="512"/>
        <v/>
      </c>
    </row>
    <row r="760" spans="2:62" ht="12.75" customHeight="1" x14ac:dyDescent="0.3">
      <c r="B760" s="326">
        <f t="shared" si="513"/>
        <v>2028</v>
      </c>
      <c r="C760" s="340"/>
      <c r="D760" s="1"/>
      <c r="E760" s="116">
        <v>8</v>
      </c>
      <c r="F760" s="24" t="str">
        <f>IFERROR(VLOOKUP($G$750,'Banco de Dados'!$B$4:$J$50,6,FALSE),"")</f>
        <v/>
      </c>
      <c r="G760" s="25" t="str">
        <f>IFERROR(F760*(IFERROR(VLOOKUP($G$750,'Banco de Dados'!$B$4:$J$50,4,FALSE),"ERRO")),"")</f>
        <v/>
      </c>
      <c r="H760" s="25" t="str">
        <f t="shared" si="514"/>
        <v/>
      </c>
      <c r="I760" s="103" t="str">
        <f t="shared" si="515"/>
        <v/>
      </c>
      <c r="J760" s="117" t="str">
        <f t="shared" si="516"/>
        <v/>
      </c>
      <c r="K760" s="1"/>
      <c r="L760" s="91">
        <v>8</v>
      </c>
      <c r="M760" s="24" t="str">
        <f>IFERROR(IF(AND(PRINCIPAL!$H$204&lt;&gt;"",OR(L760=PRINCIPAL!$I$204,L760=PRINCIPAL!$I$204+PRINCIPAL!$I$204,L760=PRINCIPAL!$I$204+PRINCIPAL!$I$204+PRINCIPAL!$I$204)),0,IF(AND(PRINCIPAL!$H$204&lt;&gt;"",L760=PRINCIPAL!$J$204),VLOOKUP($N$750,'Banco de Dados'!$B$4:$J$50,8,FALSE)*PRINCIPAL!$H$204*(1-(PRINCIPAL!$K$204/100)),IF(AND(PRINCIPAL!$H$204&lt;&gt;"",L760=PRINCIPAL!$L$204),VLOOKUP($N$750,'Banco de Dados'!$B$4:$J$50,8,FALSE)*PRINCIPAL!$H$204*(1-(PRINCIPAL!$M$204/100)),IF(AND(PRINCIPAL!$H$204&lt;&gt;"",L760=PRINCIPAL!$N$204),VLOOKUP($N$750,'Banco de Dados'!$B$4:$J$50,8,FALSE)*PRINCIPAL!$H$204*(1-(PRINCIPAL!$O$204/100)),IF(PRINCIPAL!$H$204&lt;&gt;"",VLOOKUP($N$750,'Banco de Dados'!$B$4:$J$50,8,FALSE)*PRINCIPAL!$H$204,IF(OR(L760=PRINCIPAL!$I$204,L760=PRINCIPAL!$I$204+PRINCIPAL!$I$204,L760=PRINCIPAL!$I$204+PRINCIPAL!$I$204+PRINCIPAL!$I$204),0,IF(L760=PRINCIPAL!$J$204,VLOOKUP($N$750,'Banco de Dados'!$B$4:$J$50,6,FALSE)*(1-(PRINCIPAL!$K$204/100)),IF(L760=PRINCIPAL!$L$204,VLOOKUP($N$750,'Banco de Dados'!$B$4:$J$50,6,FALSE)*(1-(PRINCIPAL!$M$204/100)),IF(L760=PRINCIPAL!$N$204,VLOOKUP($N$750,'Banco de Dados'!$B$4:$J$50,6,FALSE)*(1-(PRINCIPAL!$O$204/100)),VLOOKUP($N$750,'Banco de Dados'!$B$4:$J$50,6,FALSE)))))))))),"")</f>
        <v/>
      </c>
      <c r="N760" s="25" t="str">
        <f>IFERROR(M760*(IFERROR(VLOOKUP($N$750,'Banco de Dados'!$B$4:$J$50,4,FALSE),"ERRO")),"")</f>
        <v/>
      </c>
      <c r="O760" s="25" t="str">
        <f t="shared" si="517"/>
        <v/>
      </c>
      <c r="P760" s="103" t="str">
        <f>IFERROR(O760*(C760*(PRINCIPAL!$G$204/100))*0.47*(44/12),"")</f>
        <v/>
      </c>
      <c r="Q760" s="107" t="str">
        <f t="shared" si="533"/>
        <v/>
      </c>
      <c r="R760" s="29" t="str">
        <f>IFERROR(IF(AND(PRINCIPAL!$H$205&lt;&gt;"",OR(L760=PRINCIPAL!$I$205,L760=PRINCIPAL!$I$205+PRINCIPAL!$I$205,L760=PRINCIPAL!$I$205+PRINCIPAL!$I$205+PRINCIPAL!$I$205)),0,IF(AND(PRINCIPAL!$H$205&lt;&gt;"",L760=PRINCIPAL!$J$205),VLOOKUP($S$750,'Banco de Dados'!$B$4:$J$50,8,FALSE)*PRINCIPAL!$H$205*(1-(PRINCIPAL!$K$205/100)),IF(AND(PRINCIPAL!$H$205&lt;&gt;"",L760=PRINCIPAL!$L$205),VLOOKUP($S$750,'Banco de Dados'!$B$4:$J$50,8,FALSE)*PRINCIPAL!$H$205*(1-(PRINCIPAL!$M$205/100)),IF(AND(PRINCIPAL!$H$205&lt;&gt;"",L760=PRINCIPAL!$N$205),VLOOKUP($S$750,'Banco de Dados'!$B$4:$J$50,8,FALSE)*PRINCIPAL!$H$205*(1-(PRINCIPAL!$O$205/100)),IF(PRINCIPAL!$H$205&lt;&gt;"",VLOOKUP($S$750,'Banco de Dados'!$B$4:$J$50,8,FALSE)*PRINCIPAL!$H$205,IF(OR(L760=PRINCIPAL!$I$205,L760=PRINCIPAL!$I$205+PRINCIPAL!$I$205,L760=PRINCIPAL!$I$205+PRINCIPAL!$I$205+PRINCIPAL!$I$205),0,IF(L760=PRINCIPAL!$J$205,VLOOKUP($S$750,'Banco de Dados'!$B$4:$J$50,6,FALSE)*(1-(PRINCIPAL!$K$205/100)),IF(L760=PRINCIPAL!$L$205,VLOOKUP($S$750,'Banco de Dados'!$B$4:$J$50,6,FALSE)*(1-(PRINCIPAL!$M$205/100)),IF(L760=PRINCIPAL!$N$205,VLOOKUP($S$750,'Banco de Dados'!$B$4:$J$50,6,FALSE)*(1-(PRINCIPAL!$O$205/100)),VLOOKUP($S$750,'Banco de Dados'!$B$4:$J$50,6,FALSE)))))))))),"")</f>
        <v/>
      </c>
      <c r="S760" s="29" t="str">
        <f>IFERROR(R760*(IFERROR(VLOOKUP($S$750,'Banco de Dados'!$B$4:$J$50,4,FALSE),"ERRO")),"")</f>
        <v/>
      </c>
      <c r="T760" s="29" t="str">
        <f>IFERROR(R760+S760,"")</f>
        <v/>
      </c>
      <c r="U760" s="103" t="str">
        <f>IFERROR(T760*(C760*(PRINCIPAL!$G$205/100))*0.47*(44/12),"")</f>
        <v/>
      </c>
      <c r="V760" s="103" t="str">
        <f t="shared" si="510"/>
        <v/>
      </c>
      <c r="W760" s="30" t="str">
        <f>IFERROR(IF(AND(PRINCIPAL!$H$206&lt;&gt;"",OR(L760=PRINCIPAL!$I$206,L760=PRINCIPAL!$I$206+PRINCIPAL!$I$206,L760=PRINCIPAL!$I$206+PRINCIPAL!$I$206+PRINCIPAL!$I$206)),0,IF(AND(PRINCIPAL!$H$206&lt;&gt;"",L760=PRINCIPAL!$J$206),VLOOKUP($X$750,'Banco de Dados'!$B$4:$J$50,8,FALSE)*PRINCIPAL!$H$206*(1-(PRINCIPAL!$K$206/100)),IF(AND(PRINCIPAL!$H$206&lt;&gt;"",L760=PRINCIPAL!$L$206),VLOOKUP($X$750,'Banco de Dados'!$B$4:$J$50,8,FALSE)*PRINCIPAL!$H$206*(1-(PRINCIPAL!$M$206/100)),IF(AND(PRINCIPAL!$H$206&lt;&gt;"",L760=PRINCIPAL!$N$206),VLOOKUP($X$750,'Banco de Dados'!$B$4:$J$50,8,FALSE)*PRINCIPAL!$H$206*(1-(PRINCIPAL!$O$206/100)),IF(PRINCIPAL!$H$206&lt;&gt;"",VLOOKUP($X$750,'Banco de Dados'!$B$4:$J$50,8,FALSE)*PRINCIPAL!$H$206,IF(OR(L760=PRINCIPAL!$I$206,L760=PRINCIPAL!$I$206+PRINCIPAL!$I$206,L760=PRINCIPAL!$I$206+PRINCIPAL!$I$206+PRINCIPAL!$I$206),0,IF(L760=PRINCIPAL!$J$206,VLOOKUP($X$750,'Banco de Dados'!$B$4:$J$50,6,FALSE)*(1-(PRINCIPAL!$K$206/100)),IF(L760=PRINCIPAL!$L$206,VLOOKUP($X$750,'Banco de Dados'!$B$4:$J$50,6,FALSE)*(1-(PRINCIPAL!$M$206/100)),IF(L760=PRINCIPAL!$N$206,VLOOKUP($X$750,'Banco de Dados'!$B$4:$J$50,6,FALSE)*(1-(PRINCIPAL!$O$206/100)),VLOOKUP($X$750,'Banco de Dados'!$B$4:$J$50,6,FALSE)))))))))),"")</f>
        <v/>
      </c>
      <c r="X760" s="29" t="str">
        <f>IFERROR(W760*(IFERROR(VLOOKUP($X$750,'Banco de Dados'!$B$4:$J$50,4,FALSE),"ERRO")),"")</f>
        <v/>
      </c>
      <c r="Y760" s="29" t="str">
        <f t="shared" si="528"/>
        <v/>
      </c>
      <c r="Z760" s="103" t="str">
        <f>IFERROR(Y760*(C760*(PRINCIPAL!$G$206/100))*0.47*(44/12),"")</f>
        <v/>
      </c>
      <c r="AA760" s="111" t="str">
        <f t="shared" si="529"/>
        <v/>
      </c>
      <c r="AB760" s="30" t="str">
        <f>IFERROR(IF(AND(PRINCIPAL!$H$207&lt;&gt;"",OR(L760=PRINCIPAL!$I$207,L760=PRINCIPAL!$I$207+PRINCIPAL!$I$207,L760=PRINCIPAL!$I$207+PRINCIPAL!$I$207+PRINCIPAL!$I$207)),0,IF(AND(PRINCIPAL!$H$207&lt;&gt;"",L760=PRINCIPAL!$J$207),VLOOKUP($AC$750,'Banco de Dados'!$B$4:$J$50,8,FALSE)*PRINCIPAL!$H$207*(1-(PRINCIPAL!$K$207/100)),IF(AND(PRINCIPAL!$H$207&lt;&gt;"",L760=PRINCIPAL!$L$207),VLOOKUP($AC$750,'Banco de Dados'!$B$4:$J$50,8,FALSE)*PRINCIPAL!$H$207*(1-(PRINCIPAL!$M$207/100)),IF(AND(PRINCIPAL!$H$207&lt;&gt;"",L760=PRINCIPAL!$N$207),VLOOKUP($AC$750,'Banco de Dados'!$B$4:$J$50,8,FALSE)*PRINCIPAL!$H$207*(1-(PRINCIPAL!$O$207/100)),IF(PRINCIPAL!$H$207&lt;&gt;"",VLOOKUP($AC$750,'Banco de Dados'!$B$4:$J$50,8,FALSE)*PRINCIPAL!$H$207,IF(OR(L760=PRINCIPAL!$I$207,L760=PRINCIPAL!$I$207+PRINCIPAL!$I$207,L760=PRINCIPAL!$I$207+PRINCIPAL!$I$207+PRINCIPAL!$I$207),0,IF(L760=PRINCIPAL!$J$207,VLOOKUP($AC$750,'Banco de Dados'!$B$4:$J$50,6,FALSE)*(1-(PRINCIPAL!$K$207/100)),IF(L760=PRINCIPAL!$L$207,VLOOKUP($AC$750,'Banco de Dados'!$B$4:$J$50,6,FALSE)*(1-(PRINCIPAL!$M$207/100)),IF(L760=PRINCIPAL!$N$207,VLOOKUP($AC$750,'Banco de Dados'!$B$4:$J$50,6,FALSE)*(1-(PRINCIPAL!$O$207/100)),VLOOKUP($AC$750,'Banco de Dados'!$B$4:$J$50,6,FALSE)))))))))),"")</f>
        <v/>
      </c>
      <c r="AC760" s="29" t="str">
        <f>IFERROR(AB760*(IFERROR(VLOOKUP($AC$750,'Banco de Dados'!$B$4:$J$50,4,FALSE),"ERRO")),"")</f>
        <v/>
      </c>
      <c r="AD760" s="29" t="str">
        <f t="shared" si="519"/>
        <v/>
      </c>
      <c r="AE760" s="103" t="str">
        <f>IFERROR(AD760*(C760*(PRINCIPAL!$G$207/100))*0.47*(44/12),"")</f>
        <v/>
      </c>
      <c r="AF760" s="111" t="str">
        <f t="shared" si="520"/>
        <v/>
      </c>
      <c r="AG760" s="30" t="str">
        <f>IFERROR(IF(AND(PRINCIPAL!$H$208&lt;&gt;"",OR(L760=PRINCIPAL!$I$208,L760=PRINCIPAL!$I$208+PRINCIPAL!$I$208,L760=PRINCIPAL!$I$208+PRINCIPAL!$I$208+PRINCIPAL!$I$208)),0,IF(AND(PRINCIPAL!$H$208&lt;&gt;"",L760=PRINCIPAL!$J$208),VLOOKUP($AH$750,'Banco de Dados'!$B$4:$J$50,8,FALSE)*PRINCIPAL!$H$208*(1-(PRINCIPAL!$K$208/100)),IF(AND(PRINCIPAL!$H$208&lt;&gt;"",L760=PRINCIPAL!$L$208),VLOOKUP($AH$750,'Banco de Dados'!$B$4:$J$50,8,FALSE)*PRINCIPAL!$H$208*(1-(PRINCIPAL!$M$208/100)),IF(AND(PRINCIPAL!$H$208&lt;&gt;"",L760=PRINCIPAL!$N$208),VLOOKUP($AH$750,'Banco de Dados'!$B$4:$J$50,8,FALSE)*PRINCIPAL!$H$208*(1-(PRINCIPAL!$O$208/100)),IF(PRINCIPAL!$H$208&lt;&gt;"",VLOOKUP($AH$750,'Banco de Dados'!$B$4:$J$50,8,FALSE)*PRINCIPAL!$H$208,IF(OR(L760=PRINCIPAL!$I$208,L760=PRINCIPAL!$I$208+PRINCIPAL!$I$208,L760=PRINCIPAL!$I$208+PRINCIPAL!$I$208+PRINCIPAL!$I$208),0,IF(L760=PRINCIPAL!$J$208,VLOOKUP($AH$750,'Banco de Dados'!$B$4:$J$50,6,FALSE)*(1-(PRINCIPAL!$K$208/100)),IF(L760=PRINCIPAL!$L$208,VLOOKUP($AH$750,'Banco de Dados'!$B$4:$J$50,6,FALSE)*(1-(PRINCIPAL!$M$208/100)),IF(L760=PRINCIPAL!$N$208,VLOOKUP($AH$750,'Banco de Dados'!$B$4:$J$50,6,FALSE)*(1-(PRINCIPAL!$O$208/100)),VLOOKUP($AH$750,'Banco de Dados'!$B$4:$J$50,6,FALSE)))))))))),"")</f>
        <v/>
      </c>
      <c r="AH760" s="29" t="str">
        <f>IFERROR(AG760*(IFERROR(VLOOKUP($AH$750,'Banco de Dados'!$B$4:$J$50,4,FALSE),"ERRO")),"")</f>
        <v/>
      </c>
      <c r="AI760" s="29" t="str">
        <f t="shared" si="521"/>
        <v/>
      </c>
      <c r="AJ760" s="103" t="str">
        <f>IFERROR(AI760*(C760*(PRINCIPAL!$G$208/100))*0.47*(44/12),"")</f>
        <v/>
      </c>
      <c r="AK760" s="111" t="str">
        <f t="shared" si="530"/>
        <v/>
      </c>
      <c r="AL760" s="30" t="str">
        <f>IFERROR(IF(AND(PRINCIPAL!$H$209&lt;&gt;"",OR(L760=PRINCIPAL!$I$209,L760=PRINCIPAL!$I$209+PRINCIPAL!$I$209,L760=PRINCIPAL!$I$209+PRINCIPAL!$I$209+PRINCIPAL!$I$209)),0,IF(AND(PRINCIPAL!$H$209&lt;&gt;"",L760=PRINCIPAL!$J$209),VLOOKUP($AM$750,'Banco de Dados'!$B$4:$J$50,8,FALSE)*PRINCIPAL!$H$209*(1-(PRINCIPAL!$K$209/100)),IF(AND(PRINCIPAL!$H$209&lt;&gt;"",L760=PRINCIPAL!$L$209),VLOOKUP($AM$750,'Banco de Dados'!$B$4:$J$50,8,FALSE)*PRINCIPAL!$H$209*(1-(PRINCIPAL!$M$209/100)),IF(AND(PRINCIPAL!$H$209&lt;&gt;"",L760=PRINCIPAL!$N$209),VLOOKUP($AM$750,'Banco de Dados'!$B$4:$J$50,8,FALSE)*PRINCIPAL!$H$209*(1-(PRINCIPAL!$O$209/100)),IF(PRINCIPAL!$H$209&lt;&gt;"",VLOOKUP($AM$750,'Banco de Dados'!$B$4:$J$50,8,FALSE)*PRINCIPAL!$H$209,IF(OR(L760=PRINCIPAL!$I$209,L760=PRINCIPAL!$I$209+PRINCIPAL!$I$209,L760=PRINCIPAL!$I$209+PRINCIPAL!$I$209+PRINCIPAL!$I$209),0,IF(L760=PRINCIPAL!$J$209,VLOOKUP($AM$750,'Banco de Dados'!$B$4:$J$50,6,FALSE)*(1-(PRINCIPAL!$K$209/100)),IF(L760=PRINCIPAL!$L$209,VLOOKUP($AM$750,'Banco de Dados'!$B$4:$J$50,6,FALSE)*(1-(PRINCIPAL!$M$209/100)),IF(L760=PRINCIPAL!$N$209,VLOOKUP($AM$750,'Banco de Dados'!$B$4:$J$50,6,FALSE)*(1-(PRINCIPAL!$O$209/100)),VLOOKUP($AM$750,'Banco de Dados'!$B$4:$J$50,6,FALSE)))))))))),"")</f>
        <v/>
      </c>
      <c r="AM760" s="29" t="str">
        <f>IFERROR(AL760*(IFERROR(VLOOKUP($AM$750,'Banco de Dados'!$B$4:$J$50,4,FALSE),"ERRO")),"")</f>
        <v/>
      </c>
      <c r="AN760" s="29" t="str">
        <f t="shared" si="522"/>
        <v/>
      </c>
      <c r="AO760" s="103" t="str">
        <f>IFERROR(AN760*(C760*(PRINCIPAL!$G$209/100))*0.47*(44/12),"")</f>
        <v/>
      </c>
      <c r="AP760" s="111" t="str">
        <f t="shared" si="523"/>
        <v/>
      </c>
      <c r="AQ760" s="30" t="str">
        <f>IFERROR(IF(AND(PRINCIPAL!$H$210&lt;&gt;"",OR(L760=PRINCIPAL!$I$210,L760=PRINCIPAL!$I$210+PRINCIPAL!$I$210,L760=PRINCIPAL!$I$210+PRINCIPAL!$I$210+PRINCIPAL!$I$210)),0,IF(AND(PRINCIPAL!$H$210&lt;&gt;"",L760=PRINCIPAL!$J$210),VLOOKUP($AR$750,'Banco de Dados'!$B$4:$J$50,8,FALSE)*PRINCIPAL!$H$210*(1-(PRINCIPAL!$K$210/100)),IF(AND(PRINCIPAL!$H$210&lt;&gt;"",L760=PRINCIPAL!$L$210),VLOOKUP($AR$750,'Banco de Dados'!$B$4:$J$50,8,FALSE)*PRINCIPAL!$H$210*(1-(PRINCIPAL!$M$210/100)),IF(AND(PRINCIPAL!$H$210&lt;&gt;"",L760=PRINCIPAL!$N$210),VLOOKUP($AR$750,'Banco de Dados'!$B$4:$J$50,8,FALSE)*PRINCIPAL!$H$210*(1-(PRINCIPAL!$O$210/100)),IF(PRINCIPAL!$H$210&lt;&gt;"",VLOOKUP($AR$750,'Banco de Dados'!$B$4:$J$50,8,FALSE)*PRINCIPAL!$H$210,IF(OR(L760=PRINCIPAL!$I$210,L760=PRINCIPAL!$I$210+PRINCIPAL!$I$210,L760=PRINCIPAL!$I$210+PRINCIPAL!$I$210+PRINCIPAL!$I$210),0,IF(L760=PRINCIPAL!$J$210,VLOOKUP($AR$750,'Banco de Dados'!$B$4:$J$50,6,FALSE)*(1-(PRINCIPAL!$K$210/100)),IF(L760=PRINCIPAL!$L$210,VLOOKUP($AR$750,'Banco de Dados'!$B$4:$J$50,6,FALSE)*(1-(PRINCIPAL!$M$210/100)),IF(L760=PRINCIPAL!$N$210,VLOOKUP($AR$750,'Banco de Dados'!$B$4:$J$50,6,FALSE)*(1-(PRINCIPAL!$O$210/100)),VLOOKUP($AR$750,'Banco de Dados'!$B$4:$J$50,6,FALSE)))))))))),"")</f>
        <v/>
      </c>
      <c r="AR760" s="29" t="str">
        <f>IFERROR(AQ760*(IFERROR(VLOOKUP($AR$750,'Banco de Dados'!$B$4:$J$50,4,FALSE),"ERRO")),"")</f>
        <v/>
      </c>
      <c r="AS760" s="29" t="str">
        <f t="shared" si="524"/>
        <v/>
      </c>
      <c r="AT760" s="103" t="str">
        <f>IFERROR(AS760*(C760*(PRINCIPAL!$G$210/100))*0.47*(44/12),"")</f>
        <v/>
      </c>
      <c r="AU760" s="111" t="str">
        <f t="shared" si="525"/>
        <v/>
      </c>
      <c r="AV760" s="30" t="str">
        <f>IFERROR(IF(AND(PRINCIPAL!$H$211&lt;&gt;"",OR(L760=PRINCIPAL!$I$211,L760=PRINCIPAL!$I$211+PRINCIPAL!$I$211,L760=PRINCIPAL!$I$211+PRINCIPAL!$I$211+PRINCIPAL!$I$211)),0,IF(AND(PRINCIPAL!$H$211&lt;&gt;"",L760=PRINCIPAL!$J$211),VLOOKUP($AW$750,'Banco de Dados'!$B$4:$J$50,8,FALSE)*PRINCIPAL!$H$211*(1-(PRINCIPAL!$K$211/100)),IF(AND(PRINCIPAL!$H$211&lt;&gt;"",L760=PRINCIPAL!$L$211),VLOOKUP($AW$750,'Banco de Dados'!$B$4:$J$50,8,FALSE)*PRINCIPAL!$H$211*(1-(PRINCIPAL!$M$211/100)),IF(AND(PRINCIPAL!$H$211&lt;&gt;"",L760=PRINCIPAL!$N$211),VLOOKUP($AW$750,'Banco de Dados'!$B$4:$J$50,8,FALSE)*PRINCIPAL!$H$211*(1-(PRINCIPAL!$O$211/100)),IF(PRINCIPAL!$H$211&lt;&gt;"",VLOOKUP($AW$750,'Banco de Dados'!$B$4:$J$50,8,FALSE)*PRINCIPAL!$H$211,IF(OR(L760=PRINCIPAL!$I$211,L760=PRINCIPAL!$I$211+PRINCIPAL!$I$211,L760=PRINCIPAL!$I$211+PRINCIPAL!$I$211+PRINCIPAL!$I$211),0,IF(L760=PRINCIPAL!$J$211,VLOOKUP($AW$750,'Banco de Dados'!$B$4:$J$50,6,FALSE)*(1-(PRINCIPAL!$K$211/100)),IF(L760=PRINCIPAL!$L$211,VLOOKUP($AW$750,'Banco de Dados'!$B$4:$J$50,6,FALSE)*(1-(PRINCIPAL!$M$211/100)),IF(L760=PRINCIPAL!$N$211,VLOOKUP($AW$750,'Banco de Dados'!$B$4:$J$50,6,FALSE)*(1-(PRINCIPAL!$O$211/100)),VLOOKUP($AW$750,'Banco de Dados'!$B$4:$J$50,6,FALSE)))))))))),"")</f>
        <v/>
      </c>
      <c r="AW760" s="29" t="str">
        <f>IFERROR(AV760*(IFERROR(VLOOKUP($AW$750,'Banco de Dados'!$B$4:$J$50,4,FALSE),"ERRO")),"")</f>
        <v/>
      </c>
      <c r="AX760" s="29" t="str">
        <f t="shared" si="526"/>
        <v/>
      </c>
      <c r="AY760" s="103" t="str">
        <f>IFERROR(AX760*(C760*(PRINCIPAL!$G$211/100))*0.47*(44/12),"")</f>
        <v/>
      </c>
      <c r="AZ760" s="111" t="str">
        <f t="shared" si="531"/>
        <v/>
      </c>
      <c r="BA760" s="30" t="str">
        <f>IFERROR(IF(AND(PRINCIPAL!$H$192&lt;&gt;"",OR(L760=PRINCIPAL!$I$192,L760=PRINCIPAL!$I$192+PRINCIPAL!$I$192,L760=PRINCIPAL!$I$192+PRINCIPAL!$I$192+PRINCIPAL!$I$192)),0,IF(AND(PRINCIPAL!$H$192&lt;&gt;"",L760=PRINCIPAL!$J$192),VLOOKUP($BB$750,'Banco de Dados'!$B$4:$J$50,8,FALSE)*PRINCIPAL!$H$192*(1-(PRINCIPAL!$K$192/100)),IF(AND(PRINCIPAL!$H$192&lt;&gt;"",L760=PRINCIPAL!$L$192),VLOOKUP($BB$750,'Banco de Dados'!$B$4:$J$50,8,FALSE)*PRINCIPAL!$H$192*(1-(PRINCIPAL!$M$192/100)),IF(AND(PRINCIPAL!$H$192&lt;&gt;"",L760=PRINCIPAL!$N$192),VLOOKUP($BB$750,'Banco de Dados'!$B$4:$J$50,8,FALSE)*PRINCIPAL!$H$192*(1-(PRINCIPAL!$O$192/100)),IF(PRINCIPAL!$H$192&lt;&gt;"",VLOOKUP($BB$750,'Banco de Dados'!$B$4:$J$50,8,FALSE)*PRINCIPAL!$H$192,IF(OR(L760=PRINCIPAL!$I$192,L760=PRINCIPAL!$I$192+PRINCIPAL!$I$192,L760=PRINCIPAL!$I$192+PRINCIPAL!$I$192+PRINCIPAL!$I$192),0,IF(L760=PRINCIPAL!$J$192,VLOOKUP($BB$750,'Banco de Dados'!$B$4:$J$50,6,FALSE)*(1-(PRINCIPAL!$K$192/100)),IF(L760=PRINCIPAL!$L$192,VLOOKUP($BB$750,'Banco de Dados'!$B$4:$J$50,6,FALSE)*(1-(PRINCIPAL!$M$192/100)),IF(L760=PRINCIPAL!$N$192,VLOOKUP($BB$750,'Banco de Dados'!$B$4:$J$50,6,FALSE)*(1-(PRINCIPAL!$O$192/100)),VLOOKUP($BB$750,'Banco de Dados'!$B$4:$J$50,6,FALSE)))))))))),"")</f>
        <v/>
      </c>
      <c r="BB760" s="29" t="str">
        <f>IFERROR(BA760*(IFERROR(VLOOKUP($BB$750,'Banco de Dados'!$B$4:$J$50,4,FALSE),"ERRO")),"")</f>
        <v/>
      </c>
      <c r="BC760" s="29" t="str">
        <f t="shared" si="532"/>
        <v/>
      </c>
      <c r="BD760" s="103" t="str">
        <f>IFERROR(BC760*(C760*(PRINCIPAL!$G$192/100))*0.47*(44/12),"")</f>
        <v/>
      </c>
      <c r="BE760" s="111" t="str">
        <f t="shared" si="511"/>
        <v/>
      </c>
      <c r="BF760" s="30" t="str">
        <f>IFERROR(IF(AND(PRINCIPAL!$H$213&lt;&gt;"",OR(L760=PRINCIPAL!$I$213,L760=PRINCIPAL!$I$213+PRINCIPAL!$I$213,L760=PRINCIPAL!$I$213+PRINCIPAL!$I$213+PRINCIPAL!$I$213)),0,IF(AND(PRINCIPAL!$H$213&lt;&gt;"",L760=PRINCIPAL!$J$213),VLOOKUP($BG$750,'Banco de Dados'!$B$4:$J$50,8,FALSE)*PRINCIPAL!$H$213*(1-(PRINCIPAL!$K$213/100)),IF(AND(PRINCIPAL!$H$213&lt;&gt;"",L760=PRINCIPAL!$L$213),VLOOKUP($BG$750,'Banco de Dados'!$B$4:$J$50,8,FALSE)*PRINCIPAL!$H$213*(1-(PRINCIPAL!$M$213/100)),IF(AND(PRINCIPAL!$H$213&lt;&gt;"",L760=PRINCIPAL!$N$213),VLOOKUP($BG$750,'Banco de Dados'!$B$4:$J$50,8,FALSE)*PRINCIPAL!$H$213*(1-(PRINCIPAL!$O$213/100)),IF(PRINCIPAL!$H$213&lt;&gt;"",VLOOKUP($BG$750,'Banco de Dados'!$B$4:$J$50,8,FALSE)*PRINCIPAL!$H$213,IF(OR(L760=PRINCIPAL!$I$213,L760=PRINCIPAL!$I$213+PRINCIPAL!$I$213,L760=PRINCIPAL!$I$213+PRINCIPAL!$I$213+PRINCIPAL!$I$213),0,IF(L760=PRINCIPAL!$J$213,VLOOKUP($BG$750,'Banco de Dados'!$B$4:$J$50,6,FALSE)*(1-(PRINCIPAL!$K$213/100)),IF(L760=PRINCIPAL!$L$213,VLOOKUP($BG$750,'Banco de Dados'!$B$4:$J$50,6,FALSE)*(1-(PRINCIPAL!$M$213/100)),IF(L760=PRINCIPAL!$N$213,VLOOKUP($BG$750,'Banco de Dados'!$B$4:$J$50,6,FALSE)*(1-(PRINCIPAL!$O$213/100)),VLOOKUP($BG$750,'Banco de Dados'!$B$4:$J$50,6,FALSE)))))))))),"")</f>
        <v/>
      </c>
      <c r="BG760" s="29" t="str">
        <f>IFERROR(BF760*(IFERROR(VLOOKUP($BG$750,'Banco de Dados'!$B$4:$J$50,4,FALSE),"ERRO")),"")</f>
        <v/>
      </c>
      <c r="BH760" s="29" t="str">
        <f t="shared" si="527"/>
        <v/>
      </c>
      <c r="BI760" s="103" t="str">
        <f>IFERROR(BH760*(C760*(PRINCIPAL!$G$213/100))*0.47*(44/12),"")</f>
        <v/>
      </c>
      <c r="BJ760" s="102" t="str">
        <f t="shared" si="512"/>
        <v/>
      </c>
    </row>
    <row r="761" spans="2:62" ht="12.75" customHeight="1" x14ac:dyDescent="0.3">
      <c r="B761" s="326">
        <f t="shared" si="513"/>
        <v>2029</v>
      </c>
      <c r="C761" s="340"/>
      <c r="D761" s="1"/>
      <c r="E761" s="116">
        <v>9</v>
      </c>
      <c r="F761" s="24" t="str">
        <f>IFERROR(VLOOKUP($G$750,'Banco de Dados'!$B$4:$J$50,6,FALSE),"")</f>
        <v/>
      </c>
      <c r="G761" s="25" t="str">
        <f>IFERROR(F761*(IFERROR(VLOOKUP($G$750,'Banco de Dados'!$B$4:$J$50,4,FALSE),"ERRO")),"")</f>
        <v/>
      </c>
      <c r="H761" s="25" t="str">
        <f t="shared" si="514"/>
        <v/>
      </c>
      <c r="I761" s="103" t="str">
        <f t="shared" si="515"/>
        <v/>
      </c>
      <c r="J761" s="117" t="str">
        <f t="shared" si="516"/>
        <v/>
      </c>
      <c r="K761" s="1"/>
      <c r="L761" s="91">
        <v>9</v>
      </c>
      <c r="M761" s="24" t="str">
        <f>IFERROR(IF(AND(PRINCIPAL!$H$204&lt;&gt;"",OR(L761=PRINCIPAL!$I$204,L761=PRINCIPAL!$I$204+PRINCIPAL!$I$204,L761=PRINCIPAL!$I$204+PRINCIPAL!$I$204+PRINCIPAL!$I$204)),0,IF(AND(PRINCIPAL!$H$204&lt;&gt;"",L761=PRINCIPAL!$J$204),VLOOKUP($N$750,'Banco de Dados'!$B$4:$J$50,8,FALSE)*PRINCIPAL!$H$204*(1-(PRINCIPAL!$K$204/100)),IF(AND(PRINCIPAL!$H$204&lt;&gt;"",L761=PRINCIPAL!$L$204),VLOOKUP($N$750,'Banco de Dados'!$B$4:$J$50,8,FALSE)*PRINCIPAL!$H$204*(1-(PRINCIPAL!$M$204/100)),IF(AND(PRINCIPAL!$H$204&lt;&gt;"",L761=PRINCIPAL!$N$204),VLOOKUP($N$750,'Banco de Dados'!$B$4:$J$50,8,FALSE)*PRINCIPAL!$H$204*(1-(PRINCIPAL!$O$204/100)),IF(PRINCIPAL!$H$204&lt;&gt;"",VLOOKUP($N$750,'Banco de Dados'!$B$4:$J$50,8,FALSE)*PRINCIPAL!$H$204,IF(OR(L761=PRINCIPAL!$I$204,L761=PRINCIPAL!$I$204+PRINCIPAL!$I$204,L761=PRINCIPAL!$I$204+PRINCIPAL!$I$204+PRINCIPAL!$I$204),0,IF(L761=PRINCIPAL!$J$204,VLOOKUP($N$750,'Banco de Dados'!$B$4:$J$50,6,FALSE)*(1-(PRINCIPAL!$K$204/100)),IF(L761=PRINCIPAL!$L$204,VLOOKUP($N$750,'Banco de Dados'!$B$4:$J$50,6,FALSE)*(1-(PRINCIPAL!$M$204/100)),IF(L761=PRINCIPAL!$N$204,VLOOKUP($N$750,'Banco de Dados'!$B$4:$J$50,6,FALSE)*(1-(PRINCIPAL!$O$204/100)),VLOOKUP($N$750,'Banco de Dados'!$B$4:$J$50,6,FALSE)))))))))),"")</f>
        <v/>
      </c>
      <c r="N761" s="25" t="str">
        <f>IFERROR(M761*(IFERROR(VLOOKUP($N$750,'Banco de Dados'!$B$4:$J$50,4,FALSE),"ERRO")),"")</f>
        <v/>
      </c>
      <c r="O761" s="25" t="str">
        <f t="shared" si="517"/>
        <v/>
      </c>
      <c r="P761" s="103" t="str">
        <f>IFERROR(O761*(C761*(PRINCIPAL!$G$204/100))*0.47*(44/12),"")</f>
        <v/>
      </c>
      <c r="Q761" s="107" t="str">
        <f t="shared" si="533"/>
        <v/>
      </c>
      <c r="R761" s="29" t="str">
        <f>IFERROR(IF(AND(PRINCIPAL!$H$205&lt;&gt;"",OR(L761=PRINCIPAL!$I$205,L761=PRINCIPAL!$I$205+PRINCIPAL!$I$205,L761=PRINCIPAL!$I$205+PRINCIPAL!$I$205+PRINCIPAL!$I$205)),0,IF(AND(PRINCIPAL!$H$205&lt;&gt;"",L761=PRINCIPAL!$J$205),VLOOKUP($S$750,'Banco de Dados'!$B$4:$J$50,8,FALSE)*PRINCIPAL!$H$205*(1-(PRINCIPAL!$K$205/100)),IF(AND(PRINCIPAL!$H$205&lt;&gt;"",L761=PRINCIPAL!$L$205),VLOOKUP($S$750,'Banco de Dados'!$B$4:$J$50,8,FALSE)*PRINCIPAL!$H$205*(1-(PRINCIPAL!$M$205/100)),IF(AND(PRINCIPAL!$H$205&lt;&gt;"",L761=PRINCIPAL!$N$205),VLOOKUP($S$750,'Banco de Dados'!$B$4:$J$50,8,FALSE)*PRINCIPAL!$H$205*(1-(PRINCIPAL!$O$205/100)),IF(PRINCIPAL!$H$205&lt;&gt;"",VLOOKUP($S$750,'Banco de Dados'!$B$4:$J$50,8,FALSE)*PRINCIPAL!$H$205,IF(OR(L761=PRINCIPAL!$I$205,L761=PRINCIPAL!$I$205+PRINCIPAL!$I$205,L761=PRINCIPAL!$I$205+PRINCIPAL!$I$205+PRINCIPAL!$I$205),0,IF(L761=PRINCIPAL!$J$205,VLOOKUP($S$750,'Banco de Dados'!$B$4:$J$50,6,FALSE)*(1-(PRINCIPAL!$K$205/100)),IF(L761=PRINCIPAL!$L$205,VLOOKUP($S$750,'Banco de Dados'!$B$4:$J$50,6,FALSE)*(1-(PRINCIPAL!$M$205/100)),IF(L761=PRINCIPAL!$N$205,VLOOKUP($S$750,'Banco de Dados'!$B$4:$J$50,6,FALSE)*(1-(PRINCIPAL!$O$205/100)),VLOOKUP($S$750,'Banco de Dados'!$B$4:$J$50,6,FALSE)))))))))),"")</f>
        <v/>
      </c>
      <c r="S761" s="29" t="str">
        <f>IFERROR(R761*(IFERROR(VLOOKUP($S$750,'Banco de Dados'!$B$4:$J$50,4,FALSE),"ERRO")),"")</f>
        <v/>
      </c>
      <c r="T761" s="29" t="str">
        <f t="shared" ref="T761:T787" si="534">IFERROR(R761+S761,"")</f>
        <v/>
      </c>
      <c r="U761" s="103" t="str">
        <f>IFERROR(T761*(C761*(PRINCIPAL!$G$205/100))*0.47*(44/12),"")</f>
        <v/>
      </c>
      <c r="V761" s="103" t="str">
        <f t="shared" si="510"/>
        <v/>
      </c>
      <c r="W761" s="30" t="str">
        <f>IFERROR(IF(AND(PRINCIPAL!$H$206&lt;&gt;"",OR(L761=PRINCIPAL!$I$206,L761=PRINCIPAL!$I$206+PRINCIPAL!$I$206,L761=PRINCIPAL!$I$206+PRINCIPAL!$I$206+PRINCIPAL!$I$206)),0,IF(AND(PRINCIPAL!$H$206&lt;&gt;"",L761=PRINCIPAL!$J$206),VLOOKUP($X$750,'Banco de Dados'!$B$4:$J$50,8,FALSE)*PRINCIPAL!$H$206*(1-(PRINCIPAL!$K$206/100)),IF(AND(PRINCIPAL!$H$206&lt;&gt;"",L761=PRINCIPAL!$L$206),VLOOKUP($X$750,'Banco de Dados'!$B$4:$J$50,8,FALSE)*PRINCIPAL!$H$206*(1-(PRINCIPAL!$M$206/100)),IF(AND(PRINCIPAL!$H$206&lt;&gt;"",L761=PRINCIPAL!$N$206),VLOOKUP($X$750,'Banco de Dados'!$B$4:$J$50,8,FALSE)*PRINCIPAL!$H$206*(1-(PRINCIPAL!$O$206/100)),IF(PRINCIPAL!$H$206&lt;&gt;"",VLOOKUP($X$750,'Banco de Dados'!$B$4:$J$50,8,FALSE)*PRINCIPAL!$H$206,IF(OR(L761=PRINCIPAL!$I$206,L761=PRINCIPAL!$I$206+PRINCIPAL!$I$206,L761=PRINCIPAL!$I$206+PRINCIPAL!$I$206+PRINCIPAL!$I$206),0,IF(L761=PRINCIPAL!$J$206,VLOOKUP($X$750,'Banco de Dados'!$B$4:$J$50,6,FALSE)*(1-(PRINCIPAL!$K$206/100)),IF(L761=PRINCIPAL!$L$206,VLOOKUP($X$750,'Banco de Dados'!$B$4:$J$50,6,FALSE)*(1-(PRINCIPAL!$M$206/100)),IF(L761=PRINCIPAL!$N$206,VLOOKUP($X$750,'Banco de Dados'!$B$4:$J$50,6,FALSE)*(1-(PRINCIPAL!$O$206/100)),VLOOKUP($X$750,'Banco de Dados'!$B$4:$J$50,6,FALSE)))))))))),"")</f>
        <v/>
      </c>
      <c r="X761" s="29" t="str">
        <f>IFERROR(W761*(IFERROR(VLOOKUP($X$750,'Banco de Dados'!$B$4:$J$50,4,FALSE),"ERRO")),"")</f>
        <v/>
      </c>
      <c r="Y761" s="29" t="str">
        <f t="shared" si="528"/>
        <v/>
      </c>
      <c r="Z761" s="103" t="str">
        <f>IFERROR(Y761*(C761*(PRINCIPAL!$G$206/100))*0.47*(44/12),"")</f>
        <v/>
      </c>
      <c r="AA761" s="111" t="str">
        <f t="shared" si="529"/>
        <v/>
      </c>
      <c r="AB761" s="30" t="str">
        <f>IFERROR(IF(AND(PRINCIPAL!$H$207&lt;&gt;"",OR(L761=PRINCIPAL!$I$207,L761=PRINCIPAL!$I$207+PRINCIPAL!$I$207,L761=PRINCIPAL!$I$207+PRINCIPAL!$I$207+PRINCIPAL!$I$207)),0,IF(AND(PRINCIPAL!$H$207&lt;&gt;"",L761=PRINCIPAL!$J$207),VLOOKUP($AC$750,'Banco de Dados'!$B$4:$J$50,8,FALSE)*PRINCIPAL!$H$207*(1-(PRINCIPAL!$K$207/100)),IF(AND(PRINCIPAL!$H$207&lt;&gt;"",L761=PRINCIPAL!$L$207),VLOOKUP($AC$750,'Banco de Dados'!$B$4:$J$50,8,FALSE)*PRINCIPAL!$H$207*(1-(PRINCIPAL!$M$207/100)),IF(AND(PRINCIPAL!$H$207&lt;&gt;"",L761=PRINCIPAL!$N$207),VLOOKUP($AC$750,'Banco de Dados'!$B$4:$J$50,8,FALSE)*PRINCIPAL!$H$207*(1-(PRINCIPAL!$O$207/100)),IF(PRINCIPAL!$H$207&lt;&gt;"",VLOOKUP($AC$750,'Banco de Dados'!$B$4:$J$50,8,FALSE)*PRINCIPAL!$H$207,IF(OR(L761=PRINCIPAL!$I$207,L761=PRINCIPAL!$I$207+PRINCIPAL!$I$207,L761=PRINCIPAL!$I$207+PRINCIPAL!$I$207+PRINCIPAL!$I$207),0,IF(L761=PRINCIPAL!$J$207,VLOOKUP($AC$750,'Banco de Dados'!$B$4:$J$50,6,FALSE)*(1-(PRINCIPAL!$K$207/100)),IF(L761=PRINCIPAL!$L$207,VLOOKUP($AC$750,'Banco de Dados'!$B$4:$J$50,6,FALSE)*(1-(PRINCIPAL!$M$207/100)),IF(L761=PRINCIPAL!$N$207,VLOOKUP($AC$750,'Banco de Dados'!$B$4:$J$50,6,FALSE)*(1-(PRINCIPAL!$O$207/100)),VLOOKUP($AC$750,'Banco de Dados'!$B$4:$J$50,6,FALSE)))))))))),"")</f>
        <v/>
      </c>
      <c r="AC761" s="29" t="str">
        <f>IFERROR(AB761*(IFERROR(VLOOKUP($AC$750,'Banco de Dados'!$B$4:$J$50,4,FALSE),"ERRO")),"")</f>
        <v/>
      </c>
      <c r="AD761" s="29" t="str">
        <f t="shared" si="519"/>
        <v/>
      </c>
      <c r="AE761" s="103" t="str">
        <f>IFERROR(AD761*(C761*(PRINCIPAL!$G$207/100))*0.47*(44/12),"")</f>
        <v/>
      </c>
      <c r="AF761" s="111" t="str">
        <f t="shared" si="520"/>
        <v/>
      </c>
      <c r="AG761" s="30" t="str">
        <f>IFERROR(IF(AND(PRINCIPAL!$H$208&lt;&gt;"",OR(L761=PRINCIPAL!$I$208,L761=PRINCIPAL!$I$208+PRINCIPAL!$I$208,L761=PRINCIPAL!$I$208+PRINCIPAL!$I$208+PRINCIPAL!$I$208)),0,IF(AND(PRINCIPAL!$H$208&lt;&gt;"",L761=PRINCIPAL!$J$208),VLOOKUP($AH$750,'Banco de Dados'!$B$4:$J$50,8,FALSE)*PRINCIPAL!$H$208*(1-(PRINCIPAL!$K$208/100)),IF(AND(PRINCIPAL!$H$208&lt;&gt;"",L761=PRINCIPAL!$L$208),VLOOKUP($AH$750,'Banco de Dados'!$B$4:$J$50,8,FALSE)*PRINCIPAL!$H$208*(1-(PRINCIPAL!$M$208/100)),IF(AND(PRINCIPAL!$H$208&lt;&gt;"",L761=PRINCIPAL!$N$208),VLOOKUP($AH$750,'Banco de Dados'!$B$4:$J$50,8,FALSE)*PRINCIPAL!$H$208*(1-(PRINCIPAL!$O$208/100)),IF(PRINCIPAL!$H$208&lt;&gt;"",VLOOKUP($AH$750,'Banco de Dados'!$B$4:$J$50,8,FALSE)*PRINCIPAL!$H$208,IF(OR(L761=PRINCIPAL!$I$208,L761=PRINCIPAL!$I$208+PRINCIPAL!$I$208,L761=PRINCIPAL!$I$208+PRINCIPAL!$I$208+PRINCIPAL!$I$208),0,IF(L761=PRINCIPAL!$J$208,VLOOKUP($AH$750,'Banco de Dados'!$B$4:$J$50,6,FALSE)*(1-(PRINCIPAL!$K$208/100)),IF(L761=PRINCIPAL!$L$208,VLOOKUP($AH$750,'Banco de Dados'!$B$4:$J$50,6,FALSE)*(1-(PRINCIPAL!$M$208/100)),IF(L761=PRINCIPAL!$N$208,VLOOKUP($AH$750,'Banco de Dados'!$B$4:$J$50,6,FALSE)*(1-(PRINCIPAL!$O$208/100)),VLOOKUP($AH$750,'Banco de Dados'!$B$4:$J$50,6,FALSE)))))))))),"")</f>
        <v/>
      </c>
      <c r="AH761" s="29" t="str">
        <f>IFERROR(AG761*(IFERROR(VLOOKUP($AH$750,'Banco de Dados'!$B$4:$J$50,4,FALSE),"ERRO")),"")</f>
        <v/>
      </c>
      <c r="AI761" s="29" t="str">
        <f t="shared" si="521"/>
        <v/>
      </c>
      <c r="AJ761" s="103" t="str">
        <f>IFERROR(AI761*(C761*(PRINCIPAL!$G$208/100))*0.47*(44/12),"")</f>
        <v/>
      </c>
      <c r="AK761" s="111" t="str">
        <f t="shared" si="530"/>
        <v/>
      </c>
      <c r="AL761" s="30" t="str">
        <f>IFERROR(IF(AND(PRINCIPAL!$H$209&lt;&gt;"",OR(L761=PRINCIPAL!$I$209,L761=PRINCIPAL!$I$209+PRINCIPAL!$I$209,L761=PRINCIPAL!$I$209+PRINCIPAL!$I$209+PRINCIPAL!$I$209)),0,IF(AND(PRINCIPAL!$H$209&lt;&gt;"",L761=PRINCIPAL!$J$209),VLOOKUP($AM$750,'Banco de Dados'!$B$4:$J$50,8,FALSE)*PRINCIPAL!$H$209*(1-(PRINCIPAL!$K$209/100)),IF(AND(PRINCIPAL!$H$209&lt;&gt;"",L761=PRINCIPAL!$L$209),VLOOKUP($AM$750,'Banco de Dados'!$B$4:$J$50,8,FALSE)*PRINCIPAL!$H$209*(1-(PRINCIPAL!$M$209/100)),IF(AND(PRINCIPAL!$H$209&lt;&gt;"",L761=PRINCIPAL!$N$209),VLOOKUP($AM$750,'Banco de Dados'!$B$4:$J$50,8,FALSE)*PRINCIPAL!$H$209*(1-(PRINCIPAL!$O$209/100)),IF(PRINCIPAL!$H$209&lt;&gt;"",VLOOKUP($AM$750,'Banco de Dados'!$B$4:$J$50,8,FALSE)*PRINCIPAL!$H$209,IF(OR(L761=PRINCIPAL!$I$209,L761=PRINCIPAL!$I$209+PRINCIPAL!$I$209,L761=PRINCIPAL!$I$209+PRINCIPAL!$I$209+PRINCIPAL!$I$209),0,IF(L761=PRINCIPAL!$J$209,VLOOKUP($AM$750,'Banco de Dados'!$B$4:$J$50,6,FALSE)*(1-(PRINCIPAL!$K$209/100)),IF(L761=PRINCIPAL!$L$209,VLOOKUP($AM$750,'Banco de Dados'!$B$4:$J$50,6,FALSE)*(1-(PRINCIPAL!$M$209/100)),IF(L761=PRINCIPAL!$N$209,VLOOKUP($AM$750,'Banco de Dados'!$B$4:$J$50,6,FALSE)*(1-(PRINCIPAL!$O$209/100)),VLOOKUP($AM$750,'Banco de Dados'!$B$4:$J$50,6,FALSE)))))))))),"")</f>
        <v/>
      </c>
      <c r="AM761" s="29" t="str">
        <f>IFERROR(AL761*(IFERROR(VLOOKUP($AM$750,'Banco de Dados'!$B$4:$J$50,4,FALSE),"ERRO")),"")</f>
        <v/>
      </c>
      <c r="AN761" s="29" t="str">
        <f t="shared" si="522"/>
        <v/>
      </c>
      <c r="AO761" s="103" t="str">
        <f>IFERROR(AN761*(C761*(PRINCIPAL!$G$209/100))*0.47*(44/12),"")</f>
        <v/>
      </c>
      <c r="AP761" s="111" t="str">
        <f t="shared" si="523"/>
        <v/>
      </c>
      <c r="AQ761" s="30" t="str">
        <f>IFERROR(IF(AND(PRINCIPAL!$H$210&lt;&gt;"",OR(L761=PRINCIPAL!$I$210,L761=PRINCIPAL!$I$210+PRINCIPAL!$I$210,L761=PRINCIPAL!$I$210+PRINCIPAL!$I$210+PRINCIPAL!$I$210)),0,IF(AND(PRINCIPAL!$H$210&lt;&gt;"",L761=PRINCIPAL!$J$210),VLOOKUP($AR$750,'Banco de Dados'!$B$4:$J$50,8,FALSE)*PRINCIPAL!$H$210*(1-(PRINCIPAL!$K$210/100)),IF(AND(PRINCIPAL!$H$210&lt;&gt;"",L761=PRINCIPAL!$L$210),VLOOKUP($AR$750,'Banco de Dados'!$B$4:$J$50,8,FALSE)*PRINCIPAL!$H$210*(1-(PRINCIPAL!$M$210/100)),IF(AND(PRINCIPAL!$H$210&lt;&gt;"",L761=PRINCIPAL!$N$210),VLOOKUP($AR$750,'Banco de Dados'!$B$4:$J$50,8,FALSE)*PRINCIPAL!$H$210*(1-(PRINCIPAL!$O$210/100)),IF(PRINCIPAL!$H$210&lt;&gt;"",VLOOKUP($AR$750,'Banco de Dados'!$B$4:$J$50,8,FALSE)*PRINCIPAL!$H$210,IF(OR(L761=PRINCIPAL!$I$210,L761=PRINCIPAL!$I$210+PRINCIPAL!$I$210,L761=PRINCIPAL!$I$210+PRINCIPAL!$I$210+PRINCIPAL!$I$210),0,IF(L761=PRINCIPAL!$J$210,VLOOKUP($AR$750,'Banco de Dados'!$B$4:$J$50,6,FALSE)*(1-(PRINCIPAL!$K$210/100)),IF(L761=PRINCIPAL!$L$210,VLOOKUP($AR$750,'Banco de Dados'!$B$4:$J$50,6,FALSE)*(1-(PRINCIPAL!$M$210/100)),IF(L761=PRINCIPAL!$N$210,VLOOKUP($AR$750,'Banco de Dados'!$B$4:$J$50,6,FALSE)*(1-(PRINCIPAL!$O$210/100)),VLOOKUP($AR$750,'Banco de Dados'!$B$4:$J$50,6,FALSE)))))))))),"")</f>
        <v/>
      </c>
      <c r="AR761" s="29" t="str">
        <f>IFERROR(AQ761*(IFERROR(VLOOKUP($AR$750,'Banco de Dados'!$B$4:$J$50,4,FALSE),"ERRO")),"")</f>
        <v/>
      </c>
      <c r="AS761" s="29" t="str">
        <f t="shared" si="524"/>
        <v/>
      </c>
      <c r="AT761" s="103" t="str">
        <f>IFERROR(AS761*(C761*(PRINCIPAL!$G$210/100))*0.47*(44/12),"")</f>
        <v/>
      </c>
      <c r="AU761" s="111" t="str">
        <f t="shared" si="525"/>
        <v/>
      </c>
      <c r="AV761" s="30" t="str">
        <f>IFERROR(IF(AND(PRINCIPAL!$H$211&lt;&gt;"",OR(L761=PRINCIPAL!$I$211,L761=PRINCIPAL!$I$211+PRINCIPAL!$I$211,L761=PRINCIPAL!$I$211+PRINCIPAL!$I$211+PRINCIPAL!$I$211)),0,IF(AND(PRINCIPAL!$H$211&lt;&gt;"",L761=PRINCIPAL!$J$211),VLOOKUP($AW$750,'Banco de Dados'!$B$4:$J$50,8,FALSE)*PRINCIPAL!$H$211*(1-(PRINCIPAL!$K$211/100)),IF(AND(PRINCIPAL!$H$211&lt;&gt;"",L761=PRINCIPAL!$L$211),VLOOKUP($AW$750,'Banco de Dados'!$B$4:$J$50,8,FALSE)*PRINCIPAL!$H$211*(1-(PRINCIPAL!$M$211/100)),IF(AND(PRINCIPAL!$H$211&lt;&gt;"",L761=PRINCIPAL!$N$211),VLOOKUP($AW$750,'Banco de Dados'!$B$4:$J$50,8,FALSE)*PRINCIPAL!$H$211*(1-(PRINCIPAL!$O$211/100)),IF(PRINCIPAL!$H$211&lt;&gt;"",VLOOKUP($AW$750,'Banco de Dados'!$B$4:$J$50,8,FALSE)*PRINCIPAL!$H$211,IF(OR(L761=PRINCIPAL!$I$211,L761=PRINCIPAL!$I$211+PRINCIPAL!$I$211,L761=PRINCIPAL!$I$211+PRINCIPAL!$I$211+PRINCIPAL!$I$211),0,IF(L761=PRINCIPAL!$J$211,VLOOKUP($AW$750,'Banco de Dados'!$B$4:$J$50,6,FALSE)*(1-(PRINCIPAL!$K$211/100)),IF(L761=PRINCIPAL!$L$211,VLOOKUP($AW$750,'Banco de Dados'!$B$4:$J$50,6,FALSE)*(1-(PRINCIPAL!$M$211/100)),IF(L761=PRINCIPAL!$N$211,VLOOKUP($AW$750,'Banco de Dados'!$B$4:$J$50,6,FALSE)*(1-(PRINCIPAL!$O$211/100)),VLOOKUP($AW$750,'Banco de Dados'!$B$4:$J$50,6,FALSE)))))))))),"")</f>
        <v/>
      </c>
      <c r="AW761" s="29" t="str">
        <f>IFERROR(AV761*(IFERROR(VLOOKUP($AW$750,'Banco de Dados'!$B$4:$J$50,4,FALSE),"ERRO")),"")</f>
        <v/>
      </c>
      <c r="AX761" s="29" t="str">
        <f t="shared" si="526"/>
        <v/>
      </c>
      <c r="AY761" s="103" t="str">
        <f>IFERROR(AX761*(C761*(PRINCIPAL!$G$211/100))*0.47*(44/12),"")</f>
        <v/>
      </c>
      <c r="AZ761" s="111" t="str">
        <f t="shared" si="531"/>
        <v/>
      </c>
      <c r="BA761" s="30" t="str">
        <f>IFERROR(IF(AND(PRINCIPAL!$H$192&lt;&gt;"",OR(L761=PRINCIPAL!$I$192,L761=PRINCIPAL!$I$192+PRINCIPAL!$I$192,L761=PRINCIPAL!$I$192+PRINCIPAL!$I$192+PRINCIPAL!$I$192)),0,IF(AND(PRINCIPAL!$H$192&lt;&gt;"",L761=PRINCIPAL!$J$192),VLOOKUP($BB$750,'Banco de Dados'!$B$4:$J$50,8,FALSE)*PRINCIPAL!$H$192*(1-(PRINCIPAL!$K$192/100)),IF(AND(PRINCIPAL!$H$192&lt;&gt;"",L761=PRINCIPAL!$L$192),VLOOKUP($BB$750,'Banco de Dados'!$B$4:$J$50,8,FALSE)*PRINCIPAL!$H$192*(1-(PRINCIPAL!$M$192/100)),IF(AND(PRINCIPAL!$H$192&lt;&gt;"",L761=PRINCIPAL!$N$192),VLOOKUP($BB$750,'Banco de Dados'!$B$4:$J$50,8,FALSE)*PRINCIPAL!$H$192*(1-(PRINCIPAL!$O$192/100)),IF(PRINCIPAL!$H$192&lt;&gt;"",VLOOKUP($BB$750,'Banco de Dados'!$B$4:$J$50,8,FALSE)*PRINCIPAL!$H$192,IF(OR(L761=PRINCIPAL!$I$192,L761=PRINCIPAL!$I$192+PRINCIPAL!$I$192,L761=PRINCIPAL!$I$192+PRINCIPAL!$I$192+PRINCIPAL!$I$192),0,IF(L761=PRINCIPAL!$J$192,VLOOKUP($BB$750,'Banco de Dados'!$B$4:$J$50,6,FALSE)*(1-(PRINCIPAL!$K$192/100)),IF(L761=PRINCIPAL!$L$192,VLOOKUP($BB$750,'Banco de Dados'!$B$4:$J$50,6,FALSE)*(1-(PRINCIPAL!$M$192/100)),IF(L761=PRINCIPAL!$N$192,VLOOKUP($BB$750,'Banco de Dados'!$B$4:$J$50,6,FALSE)*(1-(PRINCIPAL!$O$192/100)),VLOOKUP($BB$750,'Banco de Dados'!$B$4:$J$50,6,FALSE)))))))))),"")</f>
        <v/>
      </c>
      <c r="BB761" s="29" t="str">
        <f>IFERROR(BA761*(IFERROR(VLOOKUP($BB$750,'Banco de Dados'!$B$4:$J$50,4,FALSE),"ERRO")),"")</f>
        <v/>
      </c>
      <c r="BC761" s="29" t="str">
        <f t="shared" si="532"/>
        <v/>
      </c>
      <c r="BD761" s="103" t="str">
        <f>IFERROR(BC761*(C761*(PRINCIPAL!$G$192/100))*0.47*(44/12),"")</f>
        <v/>
      </c>
      <c r="BE761" s="111" t="str">
        <f t="shared" si="511"/>
        <v/>
      </c>
      <c r="BF761" s="30" t="str">
        <f>IFERROR(IF(AND(PRINCIPAL!$H$213&lt;&gt;"",OR(L761=PRINCIPAL!$I$213,L761=PRINCIPAL!$I$213+PRINCIPAL!$I$213,L761=PRINCIPAL!$I$213+PRINCIPAL!$I$213+PRINCIPAL!$I$213)),0,IF(AND(PRINCIPAL!$H$213&lt;&gt;"",L761=PRINCIPAL!$J$213),VLOOKUP($BG$750,'Banco de Dados'!$B$4:$J$50,8,FALSE)*PRINCIPAL!$H$213*(1-(PRINCIPAL!$K$213/100)),IF(AND(PRINCIPAL!$H$213&lt;&gt;"",L761=PRINCIPAL!$L$213),VLOOKUP($BG$750,'Banco de Dados'!$B$4:$J$50,8,FALSE)*PRINCIPAL!$H$213*(1-(PRINCIPAL!$M$213/100)),IF(AND(PRINCIPAL!$H$213&lt;&gt;"",L761=PRINCIPAL!$N$213),VLOOKUP($BG$750,'Banco de Dados'!$B$4:$J$50,8,FALSE)*PRINCIPAL!$H$213*(1-(PRINCIPAL!$O$213/100)),IF(PRINCIPAL!$H$213&lt;&gt;"",VLOOKUP($BG$750,'Banco de Dados'!$B$4:$J$50,8,FALSE)*PRINCIPAL!$H$213,IF(OR(L761=PRINCIPAL!$I$213,L761=PRINCIPAL!$I$213+PRINCIPAL!$I$213,L761=PRINCIPAL!$I$213+PRINCIPAL!$I$213+PRINCIPAL!$I$213),0,IF(L761=PRINCIPAL!$J$213,VLOOKUP($BG$750,'Banco de Dados'!$B$4:$J$50,6,FALSE)*(1-(PRINCIPAL!$K$213/100)),IF(L761=PRINCIPAL!$L$213,VLOOKUP($BG$750,'Banco de Dados'!$B$4:$J$50,6,FALSE)*(1-(PRINCIPAL!$M$213/100)),IF(L761=PRINCIPAL!$N$213,VLOOKUP($BG$750,'Banco de Dados'!$B$4:$J$50,6,FALSE)*(1-(PRINCIPAL!$O$213/100)),VLOOKUP($BG$750,'Banco de Dados'!$B$4:$J$50,6,FALSE)))))))))),"")</f>
        <v/>
      </c>
      <c r="BG761" s="29" t="str">
        <f>IFERROR(BF761*(IFERROR(VLOOKUP($BG$750,'Banco de Dados'!$B$4:$J$50,4,FALSE),"ERRO")),"")</f>
        <v/>
      </c>
      <c r="BH761" s="29" t="str">
        <f t="shared" si="527"/>
        <v/>
      </c>
      <c r="BI761" s="103" t="str">
        <f>IFERROR(BH761*(C761*(PRINCIPAL!$G$213/100))*0.47*(44/12),"")</f>
        <v/>
      </c>
      <c r="BJ761" s="102" t="str">
        <f t="shared" si="512"/>
        <v/>
      </c>
    </row>
    <row r="762" spans="2:62" ht="12.75" customHeight="1" x14ac:dyDescent="0.3">
      <c r="B762" s="326">
        <f t="shared" si="513"/>
        <v>2030</v>
      </c>
      <c r="C762" s="340"/>
      <c r="D762" s="1"/>
      <c r="E762" s="116">
        <v>10</v>
      </c>
      <c r="F762" s="24" t="str">
        <f>IFERROR(VLOOKUP($G$750,'Banco de Dados'!$B$4:$J$50,6,FALSE),"")</f>
        <v/>
      </c>
      <c r="G762" s="25" t="str">
        <f>IFERROR(F762*(IFERROR(VLOOKUP($G$750,'Banco de Dados'!$B$4:$J$50,4,FALSE),"ERRO")),"")</f>
        <v/>
      </c>
      <c r="H762" s="25" t="str">
        <f t="shared" si="514"/>
        <v/>
      </c>
      <c r="I762" s="103" t="str">
        <f t="shared" si="515"/>
        <v/>
      </c>
      <c r="J762" s="117" t="str">
        <f t="shared" si="516"/>
        <v/>
      </c>
      <c r="K762" s="1"/>
      <c r="L762" s="91">
        <v>10</v>
      </c>
      <c r="M762" s="24" t="str">
        <f>IFERROR(IF(AND(PRINCIPAL!$H$204&lt;&gt;"",OR(L762=PRINCIPAL!$I$204,L762=PRINCIPAL!$I$204+PRINCIPAL!$I$204,L762=PRINCIPAL!$I$204+PRINCIPAL!$I$204+PRINCIPAL!$I$204)),0,IF(AND(PRINCIPAL!$H$204&lt;&gt;"",L762=PRINCIPAL!$J$204),VLOOKUP($N$750,'Banco de Dados'!$B$4:$J$50,8,FALSE)*PRINCIPAL!$H$204*(1-(PRINCIPAL!$K$204/100)),IF(AND(PRINCIPAL!$H$204&lt;&gt;"",L762=PRINCIPAL!$L$204),VLOOKUP($N$750,'Banco de Dados'!$B$4:$J$50,8,FALSE)*PRINCIPAL!$H$204*(1-(PRINCIPAL!$M$204/100)),IF(AND(PRINCIPAL!$H$204&lt;&gt;"",L762=PRINCIPAL!$N$204),VLOOKUP($N$750,'Banco de Dados'!$B$4:$J$50,8,FALSE)*PRINCIPAL!$H$204*(1-(PRINCIPAL!$O$204/100)),IF(PRINCIPAL!$H$204&lt;&gt;"",VLOOKUP($N$750,'Banco de Dados'!$B$4:$J$50,8,FALSE)*PRINCIPAL!$H$204,IF(OR(L762=PRINCIPAL!$I$204,L762=PRINCIPAL!$I$204+PRINCIPAL!$I$204,L762=PRINCIPAL!$I$204+PRINCIPAL!$I$204+PRINCIPAL!$I$204),0,IF(L762=PRINCIPAL!$J$204,VLOOKUP($N$750,'Banco de Dados'!$B$4:$J$50,6,FALSE)*(1-(PRINCIPAL!$K$204/100)),IF(L762=PRINCIPAL!$L$204,VLOOKUP($N$750,'Banco de Dados'!$B$4:$J$50,6,FALSE)*(1-(PRINCIPAL!$M$204/100)),IF(L762=PRINCIPAL!$N$204,VLOOKUP($N$750,'Banco de Dados'!$B$4:$J$50,6,FALSE)*(1-(PRINCIPAL!$O$204/100)),VLOOKUP($N$750,'Banco de Dados'!$B$4:$J$50,6,FALSE)))))))))),"")</f>
        <v/>
      </c>
      <c r="N762" s="25" t="str">
        <f>IFERROR(M762*(IFERROR(VLOOKUP($N$750,'Banco de Dados'!$B$4:$J$50,4,FALSE),"ERRO")),"")</f>
        <v/>
      </c>
      <c r="O762" s="25" t="str">
        <f t="shared" si="517"/>
        <v/>
      </c>
      <c r="P762" s="103" t="str">
        <f>IFERROR(O762*(C762*(PRINCIPAL!$G$204/100))*0.47*(44/12),"")</f>
        <v/>
      </c>
      <c r="Q762" s="107" t="str">
        <f t="shared" si="533"/>
        <v/>
      </c>
      <c r="R762" s="29" t="str">
        <f>IFERROR(IF(AND(PRINCIPAL!$H$205&lt;&gt;"",OR(L762=PRINCIPAL!$I$205,L762=PRINCIPAL!$I$205+PRINCIPAL!$I$205,L762=PRINCIPAL!$I$205+PRINCIPAL!$I$205+PRINCIPAL!$I$205)),0,IF(AND(PRINCIPAL!$H$205&lt;&gt;"",L762=PRINCIPAL!$J$205),VLOOKUP($S$750,'Banco de Dados'!$B$4:$J$50,8,FALSE)*PRINCIPAL!$H$205*(1-(PRINCIPAL!$K$205/100)),IF(AND(PRINCIPAL!$H$205&lt;&gt;"",L762=PRINCIPAL!$L$205),VLOOKUP($S$750,'Banco de Dados'!$B$4:$J$50,8,FALSE)*PRINCIPAL!$H$205*(1-(PRINCIPAL!$M$205/100)),IF(AND(PRINCIPAL!$H$205&lt;&gt;"",L762=PRINCIPAL!$N$205),VLOOKUP($S$750,'Banco de Dados'!$B$4:$J$50,8,FALSE)*PRINCIPAL!$H$205*(1-(PRINCIPAL!$O$205/100)),IF(PRINCIPAL!$H$205&lt;&gt;"",VLOOKUP($S$750,'Banco de Dados'!$B$4:$J$50,8,FALSE)*PRINCIPAL!$H$205,IF(OR(L762=PRINCIPAL!$I$205,L762=PRINCIPAL!$I$205+PRINCIPAL!$I$205,L762=PRINCIPAL!$I$205+PRINCIPAL!$I$205+PRINCIPAL!$I$205),0,IF(L762=PRINCIPAL!$J$205,VLOOKUP($S$750,'Banco de Dados'!$B$4:$J$50,6,FALSE)*(1-(PRINCIPAL!$K$205/100)),IF(L762=PRINCIPAL!$L$205,VLOOKUP($S$750,'Banco de Dados'!$B$4:$J$50,6,FALSE)*(1-(PRINCIPAL!$M$205/100)),IF(L762=PRINCIPAL!$N$205,VLOOKUP($S$750,'Banco de Dados'!$B$4:$J$50,6,FALSE)*(1-(PRINCIPAL!$O$205/100)),VLOOKUP($S$750,'Banco de Dados'!$B$4:$J$50,6,FALSE)))))))))),"")</f>
        <v/>
      </c>
      <c r="S762" s="29" t="str">
        <f>IFERROR(R762*(IFERROR(VLOOKUP($S$750,'Banco de Dados'!$B$4:$J$50,4,FALSE),"ERRO")),"")</f>
        <v/>
      </c>
      <c r="T762" s="29" t="str">
        <f t="shared" si="534"/>
        <v/>
      </c>
      <c r="U762" s="103" t="str">
        <f>IFERROR(T762*(C762*(PRINCIPAL!$G$205/100))*0.47*(44/12),"")</f>
        <v/>
      </c>
      <c r="V762" s="103" t="str">
        <f t="shared" si="510"/>
        <v/>
      </c>
      <c r="W762" s="30" t="str">
        <f>IFERROR(IF(AND(PRINCIPAL!$H$206&lt;&gt;"",OR(L762=PRINCIPAL!$I$206,L762=PRINCIPAL!$I$206+PRINCIPAL!$I$206,L762=PRINCIPAL!$I$206+PRINCIPAL!$I$206+PRINCIPAL!$I$206)),0,IF(AND(PRINCIPAL!$H$206&lt;&gt;"",L762=PRINCIPAL!$J$206),VLOOKUP($X$750,'Banco de Dados'!$B$4:$J$50,8,FALSE)*PRINCIPAL!$H$206*(1-(PRINCIPAL!$K$206/100)),IF(AND(PRINCIPAL!$H$206&lt;&gt;"",L762=PRINCIPAL!$L$206),VLOOKUP($X$750,'Banco de Dados'!$B$4:$J$50,8,FALSE)*PRINCIPAL!$H$206*(1-(PRINCIPAL!$M$206/100)),IF(AND(PRINCIPAL!$H$206&lt;&gt;"",L762=PRINCIPAL!$N$206),VLOOKUP($X$750,'Banco de Dados'!$B$4:$J$50,8,FALSE)*PRINCIPAL!$H$206*(1-(PRINCIPAL!$O$206/100)),IF(PRINCIPAL!$H$206&lt;&gt;"",VLOOKUP($X$750,'Banco de Dados'!$B$4:$J$50,8,FALSE)*PRINCIPAL!$H$206,IF(OR(L762=PRINCIPAL!$I$206,L762=PRINCIPAL!$I$206+PRINCIPAL!$I$206,L762=PRINCIPAL!$I$206+PRINCIPAL!$I$206+PRINCIPAL!$I$206),0,IF(L762=PRINCIPAL!$J$206,VLOOKUP($X$750,'Banco de Dados'!$B$4:$J$50,6,FALSE)*(1-(PRINCIPAL!$K$206/100)),IF(L762=PRINCIPAL!$L$206,VLOOKUP($X$750,'Banco de Dados'!$B$4:$J$50,6,FALSE)*(1-(PRINCIPAL!$M$206/100)),IF(L762=PRINCIPAL!$N$206,VLOOKUP($X$750,'Banco de Dados'!$B$4:$J$50,6,FALSE)*(1-(PRINCIPAL!$O$206/100)),VLOOKUP($X$750,'Banco de Dados'!$B$4:$J$50,6,FALSE)))))))))),"")</f>
        <v/>
      </c>
      <c r="X762" s="29" t="str">
        <f>IFERROR(W762*(IFERROR(VLOOKUP($X$750,'Banco de Dados'!$B$4:$J$50,4,FALSE),"ERRO")),"")</f>
        <v/>
      </c>
      <c r="Y762" s="29" t="str">
        <f t="shared" si="528"/>
        <v/>
      </c>
      <c r="Z762" s="103" t="str">
        <f>IFERROR(Y762*(C762*(PRINCIPAL!$G$206/100))*0.47*(44/12),"")</f>
        <v/>
      </c>
      <c r="AA762" s="111" t="str">
        <f t="shared" si="529"/>
        <v/>
      </c>
      <c r="AB762" s="30" t="str">
        <f>IFERROR(IF(AND(PRINCIPAL!$H$207&lt;&gt;"",OR(L762=PRINCIPAL!$I$207,L762=PRINCIPAL!$I$207+PRINCIPAL!$I$207,L762=PRINCIPAL!$I$207+PRINCIPAL!$I$207+PRINCIPAL!$I$207)),0,IF(AND(PRINCIPAL!$H$207&lt;&gt;"",L762=PRINCIPAL!$J$207),VLOOKUP($AC$750,'Banco de Dados'!$B$4:$J$50,8,FALSE)*PRINCIPAL!$H$207*(1-(PRINCIPAL!$K$207/100)),IF(AND(PRINCIPAL!$H$207&lt;&gt;"",L762=PRINCIPAL!$L$207),VLOOKUP($AC$750,'Banco de Dados'!$B$4:$J$50,8,FALSE)*PRINCIPAL!$H$207*(1-(PRINCIPAL!$M$207/100)),IF(AND(PRINCIPAL!$H$207&lt;&gt;"",L762=PRINCIPAL!$N$207),VLOOKUP($AC$750,'Banco de Dados'!$B$4:$J$50,8,FALSE)*PRINCIPAL!$H$207*(1-(PRINCIPAL!$O$207/100)),IF(PRINCIPAL!$H$207&lt;&gt;"",VLOOKUP($AC$750,'Banco de Dados'!$B$4:$J$50,8,FALSE)*PRINCIPAL!$H$207,IF(OR(L762=PRINCIPAL!$I$207,L762=PRINCIPAL!$I$207+PRINCIPAL!$I$207,L762=PRINCIPAL!$I$207+PRINCIPAL!$I$207+PRINCIPAL!$I$207),0,IF(L762=PRINCIPAL!$J$207,VLOOKUP($AC$750,'Banco de Dados'!$B$4:$J$50,6,FALSE)*(1-(PRINCIPAL!$K$207/100)),IF(L762=PRINCIPAL!$L$207,VLOOKUP($AC$750,'Banco de Dados'!$B$4:$J$50,6,FALSE)*(1-(PRINCIPAL!$M$207/100)),IF(L762=PRINCIPAL!$N$207,VLOOKUP($AC$750,'Banco de Dados'!$B$4:$J$50,6,FALSE)*(1-(PRINCIPAL!$O$207/100)),VLOOKUP($AC$750,'Banco de Dados'!$B$4:$J$50,6,FALSE)))))))))),"")</f>
        <v/>
      </c>
      <c r="AC762" s="29" t="str">
        <f>IFERROR(AB762*(IFERROR(VLOOKUP($AC$750,'Banco de Dados'!$B$4:$J$50,4,FALSE),"ERRO")),"")</f>
        <v/>
      </c>
      <c r="AD762" s="29" t="str">
        <f t="shared" si="519"/>
        <v/>
      </c>
      <c r="AE762" s="103" t="str">
        <f>IFERROR(AD762*(C762*(PRINCIPAL!$G$207/100))*0.47*(44/12),"")</f>
        <v/>
      </c>
      <c r="AF762" s="111" t="str">
        <f t="shared" si="520"/>
        <v/>
      </c>
      <c r="AG762" s="30" t="str">
        <f>IFERROR(IF(AND(PRINCIPAL!$H$208&lt;&gt;"",OR(L762=PRINCIPAL!$I$208,L762=PRINCIPAL!$I$208+PRINCIPAL!$I$208,L762=PRINCIPAL!$I$208+PRINCIPAL!$I$208+PRINCIPAL!$I$208)),0,IF(AND(PRINCIPAL!$H$208&lt;&gt;"",L762=PRINCIPAL!$J$208),VLOOKUP($AH$750,'Banco de Dados'!$B$4:$J$50,8,FALSE)*PRINCIPAL!$H$208*(1-(PRINCIPAL!$K$208/100)),IF(AND(PRINCIPAL!$H$208&lt;&gt;"",L762=PRINCIPAL!$L$208),VLOOKUP($AH$750,'Banco de Dados'!$B$4:$J$50,8,FALSE)*PRINCIPAL!$H$208*(1-(PRINCIPAL!$M$208/100)),IF(AND(PRINCIPAL!$H$208&lt;&gt;"",L762=PRINCIPAL!$N$208),VLOOKUP($AH$750,'Banco de Dados'!$B$4:$J$50,8,FALSE)*PRINCIPAL!$H$208*(1-(PRINCIPAL!$O$208/100)),IF(PRINCIPAL!$H$208&lt;&gt;"",VLOOKUP($AH$750,'Banco de Dados'!$B$4:$J$50,8,FALSE)*PRINCIPAL!$H$208,IF(OR(L762=PRINCIPAL!$I$208,L762=PRINCIPAL!$I$208+PRINCIPAL!$I$208,L762=PRINCIPAL!$I$208+PRINCIPAL!$I$208+PRINCIPAL!$I$208),0,IF(L762=PRINCIPAL!$J$208,VLOOKUP($AH$750,'Banco de Dados'!$B$4:$J$50,6,FALSE)*(1-(PRINCIPAL!$K$208/100)),IF(L762=PRINCIPAL!$L$208,VLOOKUP($AH$750,'Banco de Dados'!$B$4:$J$50,6,FALSE)*(1-(PRINCIPAL!$M$208/100)),IF(L762=PRINCIPAL!$N$208,VLOOKUP($AH$750,'Banco de Dados'!$B$4:$J$50,6,FALSE)*(1-(PRINCIPAL!$O$208/100)),VLOOKUP($AH$750,'Banco de Dados'!$B$4:$J$50,6,FALSE)))))))))),"")</f>
        <v/>
      </c>
      <c r="AH762" s="29" t="str">
        <f>IFERROR(AG762*(IFERROR(VLOOKUP($AH$750,'Banco de Dados'!$B$4:$J$50,4,FALSE),"ERRO")),"")</f>
        <v/>
      </c>
      <c r="AI762" s="29" t="str">
        <f t="shared" si="521"/>
        <v/>
      </c>
      <c r="AJ762" s="103" t="str">
        <f>IFERROR(AI762*(C762*(PRINCIPAL!$G$208/100))*0.47*(44/12),"")</f>
        <v/>
      </c>
      <c r="AK762" s="111" t="str">
        <f t="shared" si="530"/>
        <v/>
      </c>
      <c r="AL762" s="30" t="str">
        <f>IFERROR(IF(AND(PRINCIPAL!$H$209&lt;&gt;"",OR(L762=PRINCIPAL!$I$209,L762=PRINCIPAL!$I$209+PRINCIPAL!$I$209,L762=PRINCIPAL!$I$209+PRINCIPAL!$I$209+PRINCIPAL!$I$209)),0,IF(AND(PRINCIPAL!$H$209&lt;&gt;"",L762=PRINCIPAL!$J$209),VLOOKUP($AM$750,'Banco de Dados'!$B$4:$J$50,8,FALSE)*PRINCIPAL!$H$209*(1-(PRINCIPAL!$K$209/100)),IF(AND(PRINCIPAL!$H$209&lt;&gt;"",L762=PRINCIPAL!$L$209),VLOOKUP($AM$750,'Banco de Dados'!$B$4:$J$50,8,FALSE)*PRINCIPAL!$H$209*(1-(PRINCIPAL!$M$209/100)),IF(AND(PRINCIPAL!$H$209&lt;&gt;"",L762=PRINCIPAL!$N$209),VLOOKUP($AM$750,'Banco de Dados'!$B$4:$J$50,8,FALSE)*PRINCIPAL!$H$209*(1-(PRINCIPAL!$O$209/100)),IF(PRINCIPAL!$H$209&lt;&gt;"",VLOOKUP($AM$750,'Banco de Dados'!$B$4:$J$50,8,FALSE)*PRINCIPAL!$H$209,IF(OR(L762=PRINCIPAL!$I$209,L762=PRINCIPAL!$I$209+PRINCIPAL!$I$209,L762=PRINCIPAL!$I$209+PRINCIPAL!$I$209+PRINCIPAL!$I$209),0,IF(L762=PRINCIPAL!$J$209,VLOOKUP($AM$750,'Banco de Dados'!$B$4:$J$50,6,FALSE)*(1-(PRINCIPAL!$K$209/100)),IF(L762=PRINCIPAL!$L$209,VLOOKUP($AM$750,'Banco de Dados'!$B$4:$J$50,6,FALSE)*(1-(PRINCIPAL!$M$209/100)),IF(L762=PRINCIPAL!$N$209,VLOOKUP($AM$750,'Banco de Dados'!$B$4:$J$50,6,FALSE)*(1-(PRINCIPAL!$O$209/100)),VLOOKUP($AM$750,'Banco de Dados'!$B$4:$J$50,6,FALSE)))))))))),"")</f>
        <v/>
      </c>
      <c r="AM762" s="29" t="str">
        <f>IFERROR(AL762*(IFERROR(VLOOKUP($AM$750,'Banco de Dados'!$B$4:$J$50,4,FALSE),"ERRO")),"")</f>
        <v/>
      </c>
      <c r="AN762" s="29" t="str">
        <f t="shared" si="522"/>
        <v/>
      </c>
      <c r="AO762" s="103" t="str">
        <f>IFERROR(AN762*(C762*(PRINCIPAL!$G$209/100))*0.47*(44/12),"")</f>
        <v/>
      </c>
      <c r="AP762" s="111" t="str">
        <f t="shared" si="523"/>
        <v/>
      </c>
      <c r="AQ762" s="30" t="str">
        <f>IFERROR(IF(AND(PRINCIPAL!$H$210&lt;&gt;"",OR(L762=PRINCIPAL!$I$210,L762=PRINCIPAL!$I$210+PRINCIPAL!$I$210,L762=PRINCIPAL!$I$210+PRINCIPAL!$I$210+PRINCIPAL!$I$210)),0,IF(AND(PRINCIPAL!$H$210&lt;&gt;"",L762=PRINCIPAL!$J$210),VLOOKUP($AR$750,'Banco de Dados'!$B$4:$J$50,8,FALSE)*PRINCIPAL!$H$210*(1-(PRINCIPAL!$K$210/100)),IF(AND(PRINCIPAL!$H$210&lt;&gt;"",L762=PRINCIPAL!$L$210),VLOOKUP($AR$750,'Banco de Dados'!$B$4:$J$50,8,FALSE)*PRINCIPAL!$H$210*(1-(PRINCIPAL!$M$210/100)),IF(AND(PRINCIPAL!$H$210&lt;&gt;"",L762=PRINCIPAL!$N$210),VLOOKUP($AR$750,'Banco de Dados'!$B$4:$J$50,8,FALSE)*PRINCIPAL!$H$210*(1-(PRINCIPAL!$O$210/100)),IF(PRINCIPAL!$H$210&lt;&gt;"",VLOOKUP($AR$750,'Banco de Dados'!$B$4:$J$50,8,FALSE)*PRINCIPAL!$H$210,IF(OR(L762=PRINCIPAL!$I$210,L762=PRINCIPAL!$I$210+PRINCIPAL!$I$210,L762=PRINCIPAL!$I$210+PRINCIPAL!$I$210+PRINCIPAL!$I$210),0,IF(L762=PRINCIPAL!$J$210,VLOOKUP($AR$750,'Banco de Dados'!$B$4:$J$50,6,FALSE)*(1-(PRINCIPAL!$K$210/100)),IF(L762=PRINCIPAL!$L$210,VLOOKUP($AR$750,'Banco de Dados'!$B$4:$J$50,6,FALSE)*(1-(PRINCIPAL!$M$210/100)),IF(L762=PRINCIPAL!$N$210,VLOOKUP($AR$750,'Banco de Dados'!$B$4:$J$50,6,FALSE)*(1-(PRINCIPAL!$O$210/100)),VLOOKUP($AR$750,'Banco de Dados'!$B$4:$J$50,6,FALSE)))))))))),"")</f>
        <v/>
      </c>
      <c r="AR762" s="29" t="str">
        <f>IFERROR(AQ762*(IFERROR(VLOOKUP($AR$750,'Banco de Dados'!$B$4:$J$50,4,FALSE),"ERRO")),"")</f>
        <v/>
      </c>
      <c r="AS762" s="29" t="str">
        <f t="shared" si="524"/>
        <v/>
      </c>
      <c r="AT762" s="103" t="str">
        <f>IFERROR(AS762*(C762*(PRINCIPAL!$G$210/100))*0.47*(44/12),"")</f>
        <v/>
      </c>
      <c r="AU762" s="111" t="str">
        <f t="shared" si="525"/>
        <v/>
      </c>
      <c r="AV762" s="30" t="str">
        <f>IFERROR(IF(AND(PRINCIPAL!$H$211&lt;&gt;"",OR(L762=PRINCIPAL!$I$211,L762=PRINCIPAL!$I$211+PRINCIPAL!$I$211,L762=PRINCIPAL!$I$211+PRINCIPAL!$I$211+PRINCIPAL!$I$211)),0,IF(AND(PRINCIPAL!$H$211&lt;&gt;"",L762=PRINCIPAL!$J$211),VLOOKUP($AW$750,'Banco de Dados'!$B$4:$J$50,8,FALSE)*PRINCIPAL!$H$211*(1-(PRINCIPAL!$K$211/100)),IF(AND(PRINCIPAL!$H$211&lt;&gt;"",L762=PRINCIPAL!$L$211),VLOOKUP($AW$750,'Banco de Dados'!$B$4:$J$50,8,FALSE)*PRINCIPAL!$H$211*(1-(PRINCIPAL!$M$211/100)),IF(AND(PRINCIPAL!$H$211&lt;&gt;"",L762=PRINCIPAL!$N$211),VLOOKUP($AW$750,'Banco de Dados'!$B$4:$J$50,8,FALSE)*PRINCIPAL!$H$211*(1-(PRINCIPAL!$O$211/100)),IF(PRINCIPAL!$H$211&lt;&gt;"",VLOOKUP($AW$750,'Banco de Dados'!$B$4:$J$50,8,FALSE)*PRINCIPAL!$H$211,IF(OR(L762=PRINCIPAL!$I$211,L762=PRINCIPAL!$I$211+PRINCIPAL!$I$211,L762=PRINCIPAL!$I$211+PRINCIPAL!$I$211+PRINCIPAL!$I$211),0,IF(L762=PRINCIPAL!$J$211,VLOOKUP($AW$750,'Banco de Dados'!$B$4:$J$50,6,FALSE)*(1-(PRINCIPAL!$K$211/100)),IF(L762=PRINCIPAL!$L$211,VLOOKUP($AW$750,'Banco de Dados'!$B$4:$J$50,6,FALSE)*(1-(PRINCIPAL!$M$211/100)),IF(L762=PRINCIPAL!$N$211,VLOOKUP($AW$750,'Banco de Dados'!$B$4:$J$50,6,FALSE)*(1-(PRINCIPAL!$O$211/100)),VLOOKUP($AW$750,'Banco de Dados'!$B$4:$J$50,6,FALSE)))))))))),"")</f>
        <v/>
      </c>
      <c r="AW762" s="29" t="str">
        <f>IFERROR(AV762*(IFERROR(VLOOKUP($AW$750,'Banco de Dados'!$B$4:$J$50,4,FALSE),"ERRO")),"")</f>
        <v/>
      </c>
      <c r="AX762" s="29" t="str">
        <f t="shared" si="526"/>
        <v/>
      </c>
      <c r="AY762" s="103" t="str">
        <f>IFERROR(AX762*(C762*(PRINCIPAL!$G$211/100))*0.47*(44/12),"")</f>
        <v/>
      </c>
      <c r="AZ762" s="111" t="str">
        <f t="shared" si="531"/>
        <v/>
      </c>
      <c r="BA762" s="30" t="str">
        <f>IFERROR(IF(AND(PRINCIPAL!$H$192&lt;&gt;"",OR(L762=PRINCIPAL!$I$192,L762=PRINCIPAL!$I$192+PRINCIPAL!$I$192,L762=PRINCIPAL!$I$192+PRINCIPAL!$I$192+PRINCIPAL!$I$192)),0,IF(AND(PRINCIPAL!$H$192&lt;&gt;"",L762=PRINCIPAL!$J$192),VLOOKUP($BB$750,'Banco de Dados'!$B$4:$J$50,8,FALSE)*PRINCIPAL!$H$192*(1-(PRINCIPAL!$K$192/100)),IF(AND(PRINCIPAL!$H$192&lt;&gt;"",L762=PRINCIPAL!$L$192),VLOOKUP($BB$750,'Banco de Dados'!$B$4:$J$50,8,FALSE)*PRINCIPAL!$H$192*(1-(PRINCIPAL!$M$192/100)),IF(AND(PRINCIPAL!$H$192&lt;&gt;"",L762=PRINCIPAL!$N$192),VLOOKUP($BB$750,'Banco de Dados'!$B$4:$J$50,8,FALSE)*PRINCIPAL!$H$192*(1-(PRINCIPAL!$O$192/100)),IF(PRINCIPAL!$H$192&lt;&gt;"",VLOOKUP($BB$750,'Banco de Dados'!$B$4:$J$50,8,FALSE)*PRINCIPAL!$H$192,IF(OR(L762=PRINCIPAL!$I$192,L762=PRINCIPAL!$I$192+PRINCIPAL!$I$192,L762=PRINCIPAL!$I$192+PRINCIPAL!$I$192+PRINCIPAL!$I$192),0,IF(L762=PRINCIPAL!$J$192,VLOOKUP($BB$750,'Banco de Dados'!$B$4:$J$50,6,FALSE)*(1-(PRINCIPAL!$K$192/100)),IF(L762=PRINCIPAL!$L$192,VLOOKUP($BB$750,'Banco de Dados'!$B$4:$J$50,6,FALSE)*(1-(PRINCIPAL!$M$192/100)),IF(L762=PRINCIPAL!$N$192,VLOOKUP($BB$750,'Banco de Dados'!$B$4:$J$50,6,FALSE)*(1-(PRINCIPAL!$O$192/100)),VLOOKUP($BB$750,'Banco de Dados'!$B$4:$J$50,6,FALSE)))))))))),"")</f>
        <v/>
      </c>
      <c r="BB762" s="29" t="str">
        <f>IFERROR(BA762*(IFERROR(VLOOKUP($BB$750,'Banco de Dados'!$B$4:$J$50,4,FALSE),"ERRO")),"")</f>
        <v/>
      </c>
      <c r="BC762" s="29" t="str">
        <f t="shared" si="532"/>
        <v/>
      </c>
      <c r="BD762" s="103" t="str">
        <f>IFERROR(BC762*(C762*(PRINCIPAL!$G$192/100))*0.47*(44/12),"")</f>
        <v/>
      </c>
      <c r="BE762" s="111" t="str">
        <f t="shared" si="511"/>
        <v/>
      </c>
      <c r="BF762" s="30" t="str">
        <f>IFERROR(IF(AND(PRINCIPAL!$H$213&lt;&gt;"",OR(L762=PRINCIPAL!$I$213,L762=PRINCIPAL!$I$213+PRINCIPAL!$I$213,L762=PRINCIPAL!$I$213+PRINCIPAL!$I$213+PRINCIPAL!$I$213)),0,IF(AND(PRINCIPAL!$H$213&lt;&gt;"",L762=PRINCIPAL!$J$213),VLOOKUP($BG$750,'Banco de Dados'!$B$4:$J$50,8,FALSE)*PRINCIPAL!$H$213*(1-(PRINCIPAL!$K$213/100)),IF(AND(PRINCIPAL!$H$213&lt;&gt;"",L762=PRINCIPAL!$L$213),VLOOKUP($BG$750,'Banco de Dados'!$B$4:$J$50,8,FALSE)*PRINCIPAL!$H$213*(1-(PRINCIPAL!$M$213/100)),IF(AND(PRINCIPAL!$H$213&lt;&gt;"",L762=PRINCIPAL!$N$213),VLOOKUP($BG$750,'Banco de Dados'!$B$4:$J$50,8,FALSE)*PRINCIPAL!$H$213*(1-(PRINCIPAL!$O$213/100)),IF(PRINCIPAL!$H$213&lt;&gt;"",VLOOKUP($BG$750,'Banco de Dados'!$B$4:$J$50,8,FALSE)*PRINCIPAL!$H$213,IF(OR(L762=PRINCIPAL!$I$213,L762=PRINCIPAL!$I$213+PRINCIPAL!$I$213,L762=PRINCIPAL!$I$213+PRINCIPAL!$I$213+PRINCIPAL!$I$213),0,IF(L762=PRINCIPAL!$J$213,VLOOKUP($BG$750,'Banco de Dados'!$B$4:$J$50,6,FALSE)*(1-(PRINCIPAL!$K$213/100)),IF(L762=PRINCIPAL!$L$213,VLOOKUP($BG$750,'Banco de Dados'!$B$4:$J$50,6,FALSE)*(1-(PRINCIPAL!$M$213/100)),IF(L762=PRINCIPAL!$N$213,VLOOKUP($BG$750,'Banco de Dados'!$B$4:$J$50,6,FALSE)*(1-(PRINCIPAL!$O$213/100)),VLOOKUP($BG$750,'Banco de Dados'!$B$4:$J$50,6,FALSE)))))))))),"")</f>
        <v/>
      </c>
      <c r="BG762" s="29" t="str">
        <f>IFERROR(BF762*(IFERROR(VLOOKUP($BG$750,'Banco de Dados'!$B$4:$J$50,4,FALSE),"ERRO")),"")</f>
        <v/>
      </c>
      <c r="BH762" s="29" t="str">
        <f t="shared" si="527"/>
        <v/>
      </c>
      <c r="BI762" s="103" t="str">
        <f>IFERROR(BH762*(C762*(PRINCIPAL!$G$213/100))*0.47*(44/12),"")</f>
        <v/>
      </c>
      <c r="BJ762" s="102" t="str">
        <f t="shared" si="512"/>
        <v/>
      </c>
    </row>
    <row r="763" spans="2:62" ht="12.75" customHeight="1" x14ac:dyDescent="0.3">
      <c r="B763" s="326">
        <f t="shared" si="513"/>
        <v>2031</v>
      </c>
      <c r="C763" s="340"/>
      <c r="D763" s="1"/>
      <c r="E763" s="116">
        <v>11</v>
      </c>
      <c r="F763" s="24" t="str">
        <f>IFERROR(VLOOKUP($G$750,'Banco de Dados'!$B$4:$J$50,6,FALSE),"")</f>
        <v/>
      </c>
      <c r="G763" s="25" t="str">
        <f>IFERROR(F763*(IFERROR(VLOOKUP($G$750,'Banco de Dados'!$B$4:$J$50,4,FALSE),"ERRO")),"")</f>
        <v/>
      </c>
      <c r="H763" s="25" t="str">
        <f t="shared" si="514"/>
        <v/>
      </c>
      <c r="I763" s="103" t="str">
        <f t="shared" si="515"/>
        <v/>
      </c>
      <c r="J763" s="117" t="str">
        <f t="shared" si="516"/>
        <v/>
      </c>
      <c r="K763" s="1"/>
      <c r="L763" s="91">
        <v>11</v>
      </c>
      <c r="M763" s="24" t="str">
        <f>IFERROR(IF(AND(PRINCIPAL!$H$204&lt;&gt;"",OR(L763=PRINCIPAL!$I$204,L763=PRINCIPAL!$I$204+PRINCIPAL!$I$204,L763=PRINCIPAL!$I$204+PRINCIPAL!$I$204+PRINCIPAL!$I$204)),0,IF(AND(PRINCIPAL!$H$204&lt;&gt;"",L763=PRINCIPAL!$J$204),VLOOKUP($N$750,'Banco de Dados'!$B$4:$J$50,8,FALSE)*PRINCIPAL!$H$204*(1-(PRINCIPAL!$K$204/100)),IF(AND(PRINCIPAL!$H$204&lt;&gt;"",L763=PRINCIPAL!$L$204),VLOOKUP($N$750,'Banco de Dados'!$B$4:$J$50,8,FALSE)*PRINCIPAL!$H$204*(1-(PRINCIPAL!$M$204/100)),IF(AND(PRINCIPAL!$H$204&lt;&gt;"",L763=PRINCIPAL!$N$204),VLOOKUP($N$750,'Banco de Dados'!$B$4:$J$50,8,FALSE)*PRINCIPAL!$H$204*(1-(PRINCIPAL!$O$204/100)),IF(PRINCIPAL!$H$204&lt;&gt;"",VLOOKUP($N$750,'Banco de Dados'!$B$4:$J$50,8,FALSE)*PRINCIPAL!$H$204,IF(OR(L763=PRINCIPAL!$I$204,L763=PRINCIPAL!$I$204+PRINCIPAL!$I$204,L763=PRINCIPAL!$I$204+PRINCIPAL!$I$204+PRINCIPAL!$I$204),0,IF(L763=PRINCIPAL!$J$204,VLOOKUP($N$750,'Banco de Dados'!$B$4:$J$50,6,FALSE)*(1-(PRINCIPAL!$K$204/100)),IF(L763=PRINCIPAL!$L$204,VLOOKUP($N$750,'Banco de Dados'!$B$4:$J$50,6,FALSE)*(1-(PRINCIPAL!$M$204/100)),IF(L763=PRINCIPAL!$N$204,VLOOKUP($N$750,'Banco de Dados'!$B$4:$J$50,6,FALSE)*(1-(PRINCIPAL!$O$204/100)),VLOOKUP($N$750,'Banco de Dados'!$B$4:$J$50,6,FALSE)))))))))),"")</f>
        <v/>
      </c>
      <c r="N763" s="25" t="str">
        <f>IFERROR(M763*(IFERROR(VLOOKUP($N$750,'Banco de Dados'!$B$4:$J$50,4,FALSE),"ERRO")),"")</f>
        <v/>
      </c>
      <c r="O763" s="25" t="str">
        <f t="shared" si="517"/>
        <v/>
      </c>
      <c r="P763" s="103" t="str">
        <f>IFERROR(O763*(C763*(PRINCIPAL!$G$204/100))*0.47*(44/12),"")</f>
        <v/>
      </c>
      <c r="Q763" s="107" t="str">
        <f t="shared" si="533"/>
        <v/>
      </c>
      <c r="R763" s="29" t="str">
        <f>IFERROR(IF(AND(PRINCIPAL!$H$205&lt;&gt;"",OR(L763=PRINCIPAL!$I$205,L763=PRINCIPAL!$I$205+PRINCIPAL!$I$205,L763=PRINCIPAL!$I$205+PRINCIPAL!$I$205+PRINCIPAL!$I$205)),0,IF(AND(PRINCIPAL!$H$205&lt;&gt;"",L763=PRINCIPAL!$J$205),VLOOKUP($S$750,'Banco de Dados'!$B$4:$J$50,8,FALSE)*PRINCIPAL!$H$205*(1-(PRINCIPAL!$K$205/100)),IF(AND(PRINCIPAL!$H$205&lt;&gt;"",L763=PRINCIPAL!$L$205),VLOOKUP($S$750,'Banco de Dados'!$B$4:$J$50,8,FALSE)*PRINCIPAL!$H$205*(1-(PRINCIPAL!$M$205/100)),IF(AND(PRINCIPAL!$H$205&lt;&gt;"",L763=PRINCIPAL!$N$205),VLOOKUP($S$750,'Banco de Dados'!$B$4:$J$50,8,FALSE)*PRINCIPAL!$H$205*(1-(PRINCIPAL!$O$205/100)),IF(PRINCIPAL!$H$205&lt;&gt;"",VLOOKUP($S$750,'Banco de Dados'!$B$4:$J$50,8,FALSE)*PRINCIPAL!$H$205,IF(OR(L763=PRINCIPAL!$I$205,L763=PRINCIPAL!$I$205+PRINCIPAL!$I$205,L763=PRINCIPAL!$I$205+PRINCIPAL!$I$205+PRINCIPAL!$I$205),0,IF(L763=PRINCIPAL!$J$205,VLOOKUP($S$750,'Banco de Dados'!$B$4:$J$50,6,FALSE)*(1-(PRINCIPAL!$K$205/100)),IF(L763=PRINCIPAL!$L$205,VLOOKUP($S$750,'Banco de Dados'!$B$4:$J$50,6,FALSE)*(1-(PRINCIPAL!$M$205/100)),IF(L763=PRINCIPAL!$N$205,VLOOKUP($S$750,'Banco de Dados'!$B$4:$J$50,6,FALSE)*(1-(PRINCIPAL!$O$205/100)),VLOOKUP($S$750,'Banco de Dados'!$B$4:$J$50,6,FALSE)))))))))),"")</f>
        <v/>
      </c>
      <c r="S763" s="29" t="str">
        <f>IFERROR(R763*(IFERROR(VLOOKUP($S$750,'Banco de Dados'!$B$4:$J$50,4,FALSE),"ERRO")),"")</f>
        <v/>
      </c>
      <c r="T763" s="29" t="str">
        <f t="shared" si="534"/>
        <v/>
      </c>
      <c r="U763" s="103" t="str">
        <f>IFERROR(T763*(C763*(PRINCIPAL!$G$205/100))*0.47*(44/12),"")</f>
        <v/>
      </c>
      <c r="V763" s="103" t="str">
        <f t="shared" si="510"/>
        <v/>
      </c>
      <c r="W763" s="30" t="str">
        <f>IFERROR(IF(AND(PRINCIPAL!$H$206&lt;&gt;"",OR(L763=PRINCIPAL!$I$206,L763=PRINCIPAL!$I$206+PRINCIPAL!$I$206,L763=PRINCIPAL!$I$206+PRINCIPAL!$I$206+PRINCIPAL!$I$206)),0,IF(AND(PRINCIPAL!$H$206&lt;&gt;"",L763=PRINCIPAL!$J$206),VLOOKUP($X$750,'Banco de Dados'!$B$4:$J$50,8,FALSE)*PRINCIPAL!$H$206*(1-(PRINCIPAL!$K$206/100)),IF(AND(PRINCIPAL!$H$206&lt;&gt;"",L763=PRINCIPAL!$L$206),VLOOKUP($X$750,'Banco de Dados'!$B$4:$J$50,8,FALSE)*PRINCIPAL!$H$206*(1-(PRINCIPAL!$M$206/100)),IF(AND(PRINCIPAL!$H$206&lt;&gt;"",L763=PRINCIPAL!$N$206),VLOOKUP($X$750,'Banco de Dados'!$B$4:$J$50,8,FALSE)*PRINCIPAL!$H$206*(1-(PRINCIPAL!$O$206/100)),IF(PRINCIPAL!$H$206&lt;&gt;"",VLOOKUP($X$750,'Banco de Dados'!$B$4:$J$50,8,FALSE)*PRINCIPAL!$H$206,IF(OR(L763=PRINCIPAL!$I$206,L763=PRINCIPAL!$I$206+PRINCIPAL!$I$206,L763=PRINCIPAL!$I$206+PRINCIPAL!$I$206+PRINCIPAL!$I$206),0,IF(L763=PRINCIPAL!$J$206,VLOOKUP($X$750,'Banco de Dados'!$B$4:$J$50,6,FALSE)*(1-(PRINCIPAL!$K$206/100)),IF(L763=PRINCIPAL!$L$206,VLOOKUP($X$750,'Banco de Dados'!$B$4:$J$50,6,FALSE)*(1-(PRINCIPAL!$M$206/100)),IF(L763=PRINCIPAL!$N$206,VLOOKUP($X$750,'Banco de Dados'!$B$4:$J$50,6,FALSE)*(1-(PRINCIPAL!$O$206/100)),VLOOKUP($X$750,'Banco de Dados'!$B$4:$J$50,6,FALSE)))))))))),"")</f>
        <v/>
      </c>
      <c r="X763" s="29" t="str">
        <f>IFERROR(W763*(IFERROR(VLOOKUP($X$750,'Banco de Dados'!$B$4:$J$50,4,FALSE),"ERRO")),"")</f>
        <v/>
      </c>
      <c r="Y763" s="29" t="str">
        <f t="shared" si="528"/>
        <v/>
      </c>
      <c r="Z763" s="103" t="str">
        <f>IFERROR(Y763*(C763*(PRINCIPAL!$G$206/100))*0.47*(44/12),"")</f>
        <v/>
      </c>
      <c r="AA763" s="111" t="str">
        <f t="shared" si="529"/>
        <v/>
      </c>
      <c r="AB763" s="30" t="str">
        <f>IFERROR(IF(AND(PRINCIPAL!$H$207&lt;&gt;"",OR(L763=PRINCIPAL!$I$207,L763=PRINCIPAL!$I$207+PRINCIPAL!$I$207,L763=PRINCIPAL!$I$207+PRINCIPAL!$I$207+PRINCIPAL!$I$207)),0,IF(AND(PRINCIPAL!$H$207&lt;&gt;"",L763=PRINCIPAL!$J$207),VLOOKUP($AC$750,'Banco de Dados'!$B$4:$J$50,8,FALSE)*PRINCIPAL!$H$207*(1-(PRINCIPAL!$K$207/100)),IF(AND(PRINCIPAL!$H$207&lt;&gt;"",L763=PRINCIPAL!$L$207),VLOOKUP($AC$750,'Banco de Dados'!$B$4:$J$50,8,FALSE)*PRINCIPAL!$H$207*(1-(PRINCIPAL!$M$207/100)),IF(AND(PRINCIPAL!$H$207&lt;&gt;"",L763=PRINCIPAL!$N$207),VLOOKUP($AC$750,'Banco de Dados'!$B$4:$J$50,8,FALSE)*PRINCIPAL!$H$207*(1-(PRINCIPAL!$O$207/100)),IF(PRINCIPAL!$H$207&lt;&gt;"",VLOOKUP($AC$750,'Banco de Dados'!$B$4:$J$50,8,FALSE)*PRINCIPAL!$H$207,IF(OR(L763=PRINCIPAL!$I$207,L763=PRINCIPAL!$I$207+PRINCIPAL!$I$207,L763=PRINCIPAL!$I$207+PRINCIPAL!$I$207+PRINCIPAL!$I$207),0,IF(L763=PRINCIPAL!$J$207,VLOOKUP($AC$750,'Banco de Dados'!$B$4:$J$50,6,FALSE)*(1-(PRINCIPAL!$K$207/100)),IF(L763=PRINCIPAL!$L$207,VLOOKUP($AC$750,'Banco de Dados'!$B$4:$J$50,6,FALSE)*(1-(PRINCIPAL!$M$207/100)),IF(L763=PRINCIPAL!$N$207,VLOOKUP($AC$750,'Banco de Dados'!$B$4:$J$50,6,FALSE)*(1-(PRINCIPAL!$O$207/100)),VLOOKUP($AC$750,'Banco de Dados'!$B$4:$J$50,6,FALSE)))))))))),"")</f>
        <v/>
      </c>
      <c r="AC763" s="29" t="str">
        <f>IFERROR(AB763*(IFERROR(VLOOKUP($AC$750,'Banco de Dados'!$B$4:$J$50,4,FALSE),"ERRO")),"")</f>
        <v/>
      </c>
      <c r="AD763" s="29" t="str">
        <f t="shared" si="519"/>
        <v/>
      </c>
      <c r="AE763" s="103" t="str">
        <f>IFERROR(AD763*(C763*(PRINCIPAL!$G$207/100))*0.47*(44/12),"")</f>
        <v/>
      </c>
      <c r="AF763" s="111" t="str">
        <f t="shared" si="520"/>
        <v/>
      </c>
      <c r="AG763" s="30" t="str">
        <f>IFERROR(IF(AND(PRINCIPAL!$H$208&lt;&gt;"",OR(L763=PRINCIPAL!$I$208,L763=PRINCIPAL!$I$208+PRINCIPAL!$I$208,L763=PRINCIPAL!$I$208+PRINCIPAL!$I$208+PRINCIPAL!$I$208)),0,IF(AND(PRINCIPAL!$H$208&lt;&gt;"",L763=PRINCIPAL!$J$208),VLOOKUP($AH$750,'Banco de Dados'!$B$4:$J$50,8,FALSE)*PRINCIPAL!$H$208*(1-(PRINCIPAL!$K$208/100)),IF(AND(PRINCIPAL!$H$208&lt;&gt;"",L763=PRINCIPAL!$L$208),VLOOKUP($AH$750,'Banco de Dados'!$B$4:$J$50,8,FALSE)*PRINCIPAL!$H$208*(1-(PRINCIPAL!$M$208/100)),IF(AND(PRINCIPAL!$H$208&lt;&gt;"",L763=PRINCIPAL!$N$208),VLOOKUP($AH$750,'Banco de Dados'!$B$4:$J$50,8,FALSE)*PRINCIPAL!$H$208*(1-(PRINCIPAL!$O$208/100)),IF(PRINCIPAL!$H$208&lt;&gt;"",VLOOKUP($AH$750,'Banco de Dados'!$B$4:$J$50,8,FALSE)*PRINCIPAL!$H$208,IF(OR(L763=PRINCIPAL!$I$208,L763=PRINCIPAL!$I$208+PRINCIPAL!$I$208,L763=PRINCIPAL!$I$208+PRINCIPAL!$I$208+PRINCIPAL!$I$208),0,IF(L763=PRINCIPAL!$J$208,VLOOKUP($AH$750,'Banco de Dados'!$B$4:$J$50,6,FALSE)*(1-(PRINCIPAL!$K$208/100)),IF(L763=PRINCIPAL!$L$208,VLOOKUP($AH$750,'Banco de Dados'!$B$4:$J$50,6,FALSE)*(1-(PRINCIPAL!$M$208/100)),IF(L763=PRINCIPAL!$N$208,VLOOKUP($AH$750,'Banco de Dados'!$B$4:$J$50,6,FALSE)*(1-(PRINCIPAL!$O$208/100)),VLOOKUP($AH$750,'Banco de Dados'!$B$4:$J$50,6,FALSE)))))))))),"")</f>
        <v/>
      </c>
      <c r="AH763" s="29" t="str">
        <f>IFERROR(AG763*(IFERROR(VLOOKUP($AH$750,'Banco de Dados'!$B$4:$J$50,4,FALSE),"ERRO")),"")</f>
        <v/>
      </c>
      <c r="AI763" s="29" t="str">
        <f t="shared" si="521"/>
        <v/>
      </c>
      <c r="AJ763" s="103" t="str">
        <f>IFERROR(AI763*(C763*(PRINCIPAL!$G$208/100))*0.47*(44/12),"")</f>
        <v/>
      </c>
      <c r="AK763" s="111" t="str">
        <f t="shared" si="530"/>
        <v/>
      </c>
      <c r="AL763" s="30" t="str">
        <f>IFERROR(IF(AND(PRINCIPAL!$H$209&lt;&gt;"",OR(L763=PRINCIPAL!$I$209,L763=PRINCIPAL!$I$209+PRINCIPAL!$I$209,L763=PRINCIPAL!$I$209+PRINCIPAL!$I$209+PRINCIPAL!$I$209)),0,IF(AND(PRINCIPAL!$H$209&lt;&gt;"",L763=PRINCIPAL!$J$209),VLOOKUP($AM$750,'Banco de Dados'!$B$4:$J$50,8,FALSE)*PRINCIPAL!$H$209*(1-(PRINCIPAL!$K$209/100)),IF(AND(PRINCIPAL!$H$209&lt;&gt;"",L763=PRINCIPAL!$L$209),VLOOKUP($AM$750,'Banco de Dados'!$B$4:$J$50,8,FALSE)*PRINCIPAL!$H$209*(1-(PRINCIPAL!$M$209/100)),IF(AND(PRINCIPAL!$H$209&lt;&gt;"",L763=PRINCIPAL!$N$209),VLOOKUP($AM$750,'Banco de Dados'!$B$4:$J$50,8,FALSE)*PRINCIPAL!$H$209*(1-(PRINCIPAL!$O$209/100)),IF(PRINCIPAL!$H$209&lt;&gt;"",VLOOKUP($AM$750,'Banco de Dados'!$B$4:$J$50,8,FALSE)*PRINCIPAL!$H$209,IF(OR(L763=PRINCIPAL!$I$209,L763=PRINCIPAL!$I$209+PRINCIPAL!$I$209,L763=PRINCIPAL!$I$209+PRINCIPAL!$I$209+PRINCIPAL!$I$209),0,IF(L763=PRINCIPAL!$J$209,VLOOKUP($AM$750,'Banco de Dados'!$B$4:$J$50,6,FALSE)*(1-(PRINCIPAL!$K$209/100)),IF(L763=PRINCIPAL!$L$209,VLOOKUP($AM$750,'Banco de Dados'!$B$4:$J$50,6,FALSE)*(1-(PRINCIPAL!$M$209/100)),IF(L763=PRINCIPAL!$N$209,VLOOKUP($AM$750,'Banco de Dados'!$B$4:$J$50,6,FALSE)*(1-(PRINCIPAL!$O$209/100)),VLOOKUP($AM$750,'Banco de Dados'!$B$4:$J$50,6,FALSE)))))))))),"")</f>
        <v/>
      </c>
      <c r="AM763" s="29" t="str">
        <f>IFERROR(AL763*(IFERROR(VLOOKUP($AM$750,'Banco de Dados'!$B$4:$J$50,4,FALSE),"ERRO")),"")</f>
        <v/>
      </c>
      <c r="AN763" s="29" t="str">
        <f t="shared" si="522"/>
        <v/>
      </c>
      <c r="AO763" s="103" t="str">
        <f>IFERROR(AN763*(C763*(PRINCIPAL!$G$209/100))*0.47*(44/12),"")</f>
        <v/>
      </c>
      <c r="AP763" s="111" t="str">
        <f t="shared" si="523"/>
        <v/>
      </c>
      <c r="AQ763" s="30" t="str">
        <f>IFERROR(IF(AND(PRINCIPAL!$H$210&lt;&gt;"",OR(L763=PRINCIPAL!$I$210,L763=PRINCIPAL!$I$210+PRINCIPAL!$I$210,L763=PRINCIPAL!$I$210+PRINCIPAL!$I$210+PRINCIPAL!$I$210)),0,IF(AND(PRINCIPAL!$H$210&lt;&gt;"",L763=PRINCIPAL!$J$210),VLOOKUP($AR$750,'Banco de Dados'!$B$4:$J$50,8,FALSE)*PRINCIPAL!$H$210*(1-(PRINCIPAL!$K$210/100)),IF(AND(PRINCIPAL!$H$210&lt;&gt;"",L763=PRINCIPAL!$L$210),VLOOKUP($AR$750,'Banco de Dados'!$B$4:$J$50,8,FALSE)*PRINCIPAL!$H$210*(1-(PRINCIPAL!$M$210/100)),IF(AND(PRINCIPAL!$H$210&lt;&gt;"",L763=PRINCIPAL!$N$210),VLOOKUP($AR$750,'Banco de Dados'!$B$4:$J$50,8,FALSE)*PRINCIPAL!$H$210*(1-(PRINCIPAL!$O$210/100)),IF(PRINCIPAL!$H$210&lt;&gt;"",VLOOKUP($AR$750,'Banco de Dados'!$B$4:$J$50,8,FALSE)*PRINCIPAL!$H$210,IF(OR(L763=PRINCIPAL!$I$210,L763=PRINCIPAL!$I$210+PRINCIPAL!$I$210,L763=PRINCIPAL!$I$210+PRINCIPAL!$I$210+PRINCIPAL!$I$210),0,IF(L763=PRINCIPAL!$J$210,VLOOKUP($AR$750,'Banco de Dados'!$B$4:$J$50,6,FALSE)*(1-(PRINCIPAL!$K$210/100)),IF(L763=PRINCIPAL!$L$210,VLOOKUP($AR$750,'Banco de Dados'!$B$4:$J$50,6,FALSE)*(1-(PRINCIPAL!$M$210/100)),IF(L763=PRINCIPAL!$N$210,VLOOKUP($AR$750,'Banco de Dados'!$B$4:$J$50,6,FALSE)*(1-(PRINCIPAL!$O$210/100)),VLOOKUP($AR$750,'Banco de Dados'!$B$4:$J$50,6,FALSE)))))))))),"")</f>
        <v/>
      </c>
      <c r="AR763" s="29" t="str">
        <f>IFERROR(AQ763*(IFERROR(VLOOKUP($AR$750,'Banco de Dados'!$B$4:$J$50,4,FALSE),"ERRO")),"")</f>
        <v/>
      </c>
      <c r="AS763" s="29" t="str">
        <f t="shared" si="524"/>
        <v/>
      </c>
      <c r="AT763" s="103" t="str">
        <f>IFERROR(AS763*(C763*(PRINCIPAL!$G$210/100))*0.47*(44/12),"")</f>
        <v/>
      </c>
      <c r="AU763" s="111" t="str">
        <f t="shared" si="525"/>
        <v/>
      </c>
      <c r="AV763" s="30" t="str">
        <f>IFERROR(IF(AND(PRINCIPAL!$H$211&lt;&gt;"",OR(L763=PRINCIPAL!$I$211,L763=PRINCIPAL!$I$211+PRINCIPAL!$I$211,L763=PRINCIPAL!$I$211+PRINCIPAL!$I$211+PRINCIPAL!$I$211)),0,IF(AND(PRINCIPAL!$H$211&lt;&gt;"",L763=PRINCIPAL!$J$211),VLOOKUP($AW$750,'Banco de Dados'!$B$4:$J$50,8,FALSE)*PRINCIPAL!$H$211*(1-(PRINCIPAL!$K$211/100)),IF(AND(PRINCIPAL!$H$211&lt;&gt;"",L763=PRINCIPAL!$L$211),VLOOKUP($AW$750,'Banco de Dados'!$B$4:$J$50,8,FALSE)*PRINCIPAL!$H$211*(1-(PRINCIPAL!$M$211/100)),IF(AND(PRINCIPAL!$H$211&lt;&gt;"",L763=PRINCIPAL!$N$211),VLOOKUP($AW$750,'Banco de Dados'!$B$4:$J$50,8,FALSE)*PRINCIPAL!$H$211*(1-(PRINCIPAL!$O$211/100)),IF(PRINCIPAL!$H$211&lt;&gt;"",VLOOKUP($AW$750,'Banco de Dados'!$B$4:$J$50,8,FALSE)*PRINCIPAL!$H$211,IF(OR(L763=PRINCIPAL!$I$211,L763=PRINCIPAL!$I$211+PRINCIPAL!$I$211,L763=PRINCIPAL!$I$211+PRINCIPAL!$I$211+PRINCIPAL!$I$211),0,IF(L763=PRINCIPAL!$J$211,VLOOKUP($AW$750,'Banco de Dados'!$B$4:$J$50,6,FALSE)*(1-(PRINCIPAL!$K$211/100)),IF(L763=PRINCIPAL!$L$211,VLOOKUP($AW$750,'Banco de Dados'!$B$4:$J$50,6,FALSE)*(1-(PRINCIPAL!$M$211/100)),IF(L763=PRINCIPAL!$N$211,VLOOKUP($AW$750,'Banco de Dados'!$B$4:$J$50,6,FALSE)*(1-(PRINCIPAL!$O$211/100)),VLOOKUP($AW$750,'Banco de Dados'!$B$4:$J$50,6,FALSE)))))))))),"")</f>
        <v/>
      </c>
      <c r="AW763" s="29" t="str">
        <f>IFERROR(AV763*(IFERROR(VLOOKUP($AW$750,'Banco de Dados'!$B$4:$J$50,4,FALSE),"ERRO")),"")</f>
        <v/>
      </c>
      <c r="AX763" s="29" t="str">
        <f t="shared" si="526"/>
        <v/>
      </c>
      <c r="AY763" s="103" t="str">
        <f>IFERROR(AX763*(C763*(PRINCIPAL!$G$211/100))*0.47*(44/12),"")</f>
        <v/>
      </c>
      <c r="AZ763" s="111" t="str">
        <f t="shared" si="531"/>
        <v/>
      </c>
      <c r="BA763" s="30" t="str">
        <f>IFERROR(IF(AND(PRINCIPAL!$H$192&lt;&gt;"",OR(L763=PRINCIPAL!$I$192,L763=PRINCIPAL!$I$192+PRINCIPAL!$I$192,L763=PRINCIPAL!$I$192+PRINCIPAL!$I$192+PRINCIPAL!$I$192)),0,IF(AND(PRINCIPAL!$H$192&lt;&gt;"",L763=PRINCIPAL!$J$192),VLOOKUP($BB$750,'Banco de Dados'!$B$4:$J$50,8,FALSE)*PRINCIPAL!$H$192*(1-(PRINCIPAL!$K$192/100)),IF(AND(PRINCIPAL!$H$192&lt;&gt;"",L763=PRINCIPAL!$L$192),VLOOKUP($BB$750,'Banco de Dados'!$B$4:$J$50,8,FALSE)*PRINCIPAL!$H$192*(1-(PRINCIPAL!$M$192/100)),IF(AND(PRINCIPAL!$H$192&lt;&gt;"",L763=PRINCIPAL!$N$192),VLOOKUP($BB$750,'Banco de Dados'!$B$4:$J$50,8,FALSE)*PRINCIPAL!$H$192*(1-(PRINCIPAL!$O$192/100)),IF(PRINCIPAL!$H$192&lt;&gt;"",VLOOKUP($BB$750,'Banco de Dados'!$B$4:$J$50,8,FALSE)*PRINCIPAL!$H$192,IF(OR(L763=PRINCIPAL!$I$192,L763=PRINCIPAL!$I$192+PRINCIPAL!$I$192,L763=PRINCIPAL!$I$192+PRINCIPAL!$I$192+PRINCIPAL!$I$192),0,IF(L763=PRINCIPAL!$J$192,VLOOKUP($BB$750,'Banco de Dados'!$B$4:$J$50,6,FALSE)*(1-(PRINCIPAL!$K$192/100)),IF(L763=PRINCIPAL!$L$192,VLOOKUP($BB$750,'Banco de Dados'!$B$4:$J$50,6,FALSE)*(1-(PRINCIPAL!$M$192/100)),IF(L763=PRINCIPAL!$N$192,VLOOKUP($BB$750,'Banco de Dados'!$B$4:$J$50,6,FALSE)*(1-(PRINCIPAL!$O$192/100)),VLOOKUP($BB$750,'Banco de Dados'!$B$4:$J$50,6,FALSE)))))))))),"")</f>
        <v/>
      </c>
      <c r="BB763" s="29" t="str">
        <f>IFERROR(BA763*(IFERROR(VLOOKUP($BB$750,'Banco de Dados'!$B$4:$J$50,4,FALSE),"ERRO")),"")</f>
        <v/>
      </c>
      <c r="BC763" s="29" t="str">
        <f t="shared" si="532"/>
        <v/>
      </c>
      <c r="BD763" s="103" t="str">
        <f>IFERROR(BC763*(C763*(PRINCIPAL!$G$192/100))*0.47*(44/12),"")</f>
        <v/>
      </c>
      <c r="BE763" s="111" t="str">
        <f t="shared" si="511"/>
        <v/>
      </c>
      <c r="BF763" s="30" t="str">
        <f>IFERROR(IF(AND(PRINCIPAL!$H$213&lt;&gt;"",OR(L763=PRINCIPAL!$I$213,L763=PRINCIPAL!$I$213+PRINCIPAL!$I$213,L763=PRINCIPAL!$I$213+PRINCIPAL!$I$213+PRINCIPAL!$I$213)),0,IF(AND(PRINCIPAL!$H$213&lt;&gt;"",L763=PRINCIPAL!$J$213),VLOOKUP($BG$750,'Banco de Dados'!$B$4:$J$50,8,FALSE)*PRINCIPAL!$H$213*(1-(PRINCIPAL!$K$213/100)),IF(AND(PRINCIPAL!$H$213&lt;&gt;"",L763=PRINCIPAL!$L$213),VLOOKUP($BG$750,'Banco de Dados'!$B$4:$J$50,8,FALSE)*PRINCIPAL!$H$213*(1-(PRINCIPAL!$M$213/100)),IF(AND(PRINCIPAL!$H$213&lt;&gt;"",L763=PRINCIPAL!$N$213),VLOOKUP($BG$750,'Banco de Dados'!$B$4:$J$50,8,FALSE)*PRINCIPAL!$H$213*(1-(PRINCIPAL!$O$213/100)),IF(PRINCIPAL!$H$213&lt;&gt;"",VLOOKUP($BG$750,'Banco de Dados'!$B$4:$J$50,8,FALSE)*PRINCIPAL!$H$213,IF(OR(L763=PRINCIPAL!$I$213,L763=PRINCIPAL!$I$213+PRINCIPAL!$I$213,L763=PRINCIPAL!$I$213+PRINCIPAL!$I$213+PRINCIPAL!$I$213),0,IF(L763=PRINCIPAL!$J$213,VLOOKUP($BG$750,'Banco de Dados'!$B$4:$J$50,6,FALSE)*(1-(PRINCIPAL!$K$213/100)),IF(L763=PRINCIPAL!$L$213,VLOOKUP($BG$750,'Banco de Dados'!$B$4:$J$50,6,FALSE)*(1-(PRINCIPAL!$M$213/100)),IF(L763=PRINCIPAL!$N$213,VLOOKUP($BG$750,'Banco de Dados'!$B$4:$J$50,6,FALSE)*(1-(PRINCIPAL!$O$213/100)),VLOOKUP($BG$750,'Banco de Dados'!$B$4:$J$50,6,FALSE)))))))))),"")</f>
        <v/>
      </c>
      <c r="BG763" s="29" t="str">
        <f>IFERROR(BF763*(IFERROR(VLOOKUP($BG$750,'Banco de Dados'!$B$4:$J$50,4,FALSE),"ERRO")),"")</f>
        <v/>
      </c>
      <c r="BH763" s="29" t="str">
        <f t="shared" si="527"/>
        <v/>
      </c>
      <c r="BI763" s="103" t="str">
        <f>IFERROR(BH763*(C763*(PRINCIPAL!$G$213/100))*0.47*(44/12),"")</f>
        <v/>
      </c>
      <c r="BJ763" s="102" t="str">
        <f t="shared" si="512"/>
        <v/>
      </c>
    </row>
    <row r="764" spans="2:62" ht="12.75" customHeight="1" x14ac:dyDescent="0.3">
      <c r="B764" s="326">
        <f t="shared" si="513"/>
        <v>2032</v>
      </c>
      <c r="C764" s="340"/>
      <c r="D764" s="1"/>
      <c r="E764" s="116">
        <v>12</v>
      </c>
      <c r="F764" s="24" t="str">
        <f>IFERROR(VLOOKUP($G$750,'Banco de Dados'!$B$4:$J$50,6,FALSE),"")</f>
        <v/>
      </c>
      <c r="G764" s="25" t="str">
        <f>IFERROR(F764*(IFERROR(VLOOKUP($G$750,'Banco de Dados'!$B$4:$J$50,4,FALSE),"ERRO")),"")</f>
        <v/>
      </c>
      <c r="H764" s="25" t="str">
        <f t="shared" si="514"/>
        <v/>
      </c>
      <c r="I764" s="103" t="str">
        <f t="shared" si="515"/>
        <v/>
      </c>
      <c r="J764" s="117" t="str">
        <f t="shared" si="516"/>
        <v/>
      </c>
      <c r="K764" s="1"/>
      <c r="L764" s="91">
        <v>12</v>
      </c>
      <c r="M764" s="24" t="str">
        <f>IFERROR(IF(AND(PRINCIPAL!$H$204&lt;&gt;"",OR(L764=PRINCIPAL!$I$204,L764=PRINCIPAL!$I$204+PRINCIPAL!$I$204,L764=PRINCIPAL!$I$204+PRINCIPAL!$I$204+PRINCIPAL!$I$204)),0,IF(AND(PRINCIPAL!$H$204&lt;&gt;"",L764=PRINCIPAL!$J$204),VLOOKUP($N$750,'Banco de Dados'!$B$4:$J$50,8,FALSE)*PRINCIPAL!$H$204*(1-(PRINCIPAL!$K$204/100)),IF(AND(PRINCIPAL!$H$204&lt;&gt;"",L764=PRINCIPAL!$L$204),VLOOKUP($N$750,'Banco de Dados'!$B$4:$J$50,8,FALSE)*PRINCIPAL!$H$204*(1-(PRINCIPAL!$M$204/100)),IF(AND(PRINCIPAL!$H$204&lt;&gt;"",L764=PRINCIPAL!$N$204),VLOOKUP($N$750,'Banco de Dados'!$B$4:$J$50,8,FALSE)*PRINCIPAL!$H$204*(1-(PRINCIPAL!$O$204/100)),IF(PRINCIPAL!$H$204&lt;&gt;"",VLOOKUP($N$750,'Banco de Dados'!$B$4:$J$50,8,FALSE)*PRINCIPAL!$H$204,IF(OR(L764=PRINCIPAL!$I$204,L764=PRINCIPAL!$I$204+PRINCIPAL!$I$204,L764=PRINCIPAL!$I$204+PRINCIPAL!$I$204+PRINCIPAL!$I$204),0,IF(L764=PRINCIPAL!$J$204,VLOOKUP($N$750,'Banco de Dados'!$B$4:$J$50,6,FALSE)*(1-(PRINCIPAL!$K$204/100)),IF(L764=PRINCIPAL!$L$204,VLOOKUP($N$750,'Banco de Dados'!$B$4:$J$50,6,FALSE)*(1-(PRINCIPAL!$M$204/100)),IF(L764=PRINCIPAL!$N$204,VLOOKUP($N$750,'Banco de Dados'!$B$4:$J$50,6,FALSE)*(1-(PRINCIPAL!$O$204/100)),VLOOKUP($N$750,'Banco de Dados'!$B$4:$J$50,6,FALSE)))))))))),"")</f>
        <v/>
      </c>
      <c r="N764" s="25" t="str">
        <f>IFERROR(M764*(IFERROR(VLOOKUP($N$750,'Banco de Dados'!$B$4:$J$50,4,FALSE),"ERRO")),"")</f>
        <v/>
      </c>
      <c r="O764" s="25" t="str">
        <f t="shared" si="517"/>
        <v/>
      </c>
      <c r="P764" s="103" t="str">
        <f>IFERROR(O764*(C764*(PRINCIPAL!$G$204/100))*0.47*(44/12),"")</f>
        <v/>
      </c>
      <c r="Q764" s="107" t="str">
        <f t="shared" si="533"/>
        <v/>
      </c>
      <c r="R764" s="29" t="str">
        <f>IFERROR(IF(AND(PRINCIPAL!$H$205&lt;&gt;"",OR(L764=PRINCIPAL!$I$205,L764=PRINCIPAL!$I$205+PRINCIPAL!$I$205,L764=PRINCIPAL!$I$205+PRINCIPAL!$I$205+PRINCIPAL!$I$205)),0,IF(AND(PRINCIPAL!$H$205&lt;&gt;"",L764=PRINCIPAL!$J$205),VLOOKUP($S$750,'Banco de Dados'!$B$4:$J$50,8,FALSE)*PRINCIPAL!$H$205*(1-(PRINCIPAL!$K$205/100)),IF(AND(PRINCIPAL!$H$205&lt;&gt;"",L764=PRINCIPAL!$L$205),VLOOKUP($S$750,'Banco de Dados'!$B$4:$J$50,8,FALSE)*PRINCIPAL!$H$205*(1-(PRINCIPAL!$M$205/100)),IF(AND(PRINCIPAL!$H$205&lt;&gt;"",L764=PRINCIPAL!$N$205),VLOOKUP($S$750,'Banco de Dados'!$B$4:$J$50,8,FALSE)*PRINCIPAL!$H$205*(1-(PRINCIPAL!$O$205/100)),IF(PRINCIPAL!$H$205&lt;&gt;"",VLOOKUP($S$750,'Banco de Dados'!$B$4:$J$50,8,FALSE)*PRINCIPAL!$H$205,IF(OR(L764=PRINCIPAL!$I$205,L764=PRINCIPAL!$I$205+PRINCIPAL!$I$205,L764=PRINCIPAL!$I$205+PRINCIPAL!$I$205+PRINCIPAL!$I$205),0,IF(L764=PRINCIPAL!$J$205,VLOOKUP($S$750,'Banco de Dados'!$B$4:$J$50,6,FALSE)*(1-(PRINCIPAL!$K$205/100)),IF(L764=PRINCIPAL!$L$205,VLOOKUP($S$750,'Banco de Dados'!$B$4:$J$50,6,FALSE)*(1-(PRINCIPAL!$M$205/100)),IF(L764=PRINCIPAL!$N$205,VLOOKUP($S$750,'Banco de Dados'!$B$4:$J$50,6,FALSE)*(1-(PRINCIPAL!$O$205/100)),VLOOKUP($S$750,'Banco de Dados'!$B$4:$J$50,6,FALSE)))))))))),"")</f>
        <v/>
      </c>
      <c r="S764" s="29" t="str">
        <f>IFERROR(R764*(IFERROR(VLOOKUP($S$750,'Banco de Dados'!$B$4:$J$50,4,FALSE),"ERRO")),"")</f>
        <v/>
      </c>
      <c r="T764" s="29" t="str">
        <f t="shared" si="534"/>
        <v/>
      </c>
      <c r="U764" s="103" t="str">
        <f>IFERROR(T764*(C764*(PRINCIPAL!$G$205/100))*0.47*(44/12),"")</f>
        <v/>
      </c>
      <c r="V764" s="103" t="str">
        <f t="shared" si="510"/>
        <v/>
      </c>
      <c r="W764" s="30" t="str">
        <f>IFERROR(IF(AND(PRINCIPAL!$H$206&lt;&gt;"",OR(L764=PRINCIPAL!$I$206,L764=PRINCIPAL!$I$206+PRINCIPAL!$I$206,L764=PRINCIPAL!$I$206+PRINCIPAL!$I$206+PRINCIPAL!$I$206)),0,IF(AND(PRINCIPAL!$H$206&lt;&gt;"",L764=PRINCIPAL!$J$206),VLOOKUP($X$750,'Banco de Dados'!$B$4:$J$50,8,FALSE)*PRINCIPAL!$H$206*(1-(PRINCIPAL!$K$206/100)),IF(AND(PRINCIPAL!$H$206&lt;&gt;"",L764=PRINCIPAL!$L$206),VLOOKUP($X$750,'Banco de Dados'!$B$4:$J$50,8,FALSE)*PRINCIPAL!$H$206*(1-(PRINCIPAL!$M$206/100)),IF(AND(PRINCIPAL!$H$206&lt;&gt;"",L764=PRINCIPAL!$N$206),VLOOKUP($X$750,'Banco de Dados'!$B$4:$J$50,8,FALSE)*PRINCIPAL!$H$206*(1-(PRINCIPAL!$O$206/100)),IF(PRINCIPAL!$H$206&lt;&gt;"",VLOOKUP($X$750,'Banco de Dados'!$B$4:$J$50,8,FALSE)*PRINCIPAL!$H$206,IF(OR(L764=PRINCIPAL!$I$206,L764=PRINCIPAL!$I$206+PRINCIPAL!$I$206,L764=PRINCIPAL!$I$206+PRINCIPAL!$I$206+PRINCIPAL!$I$206),0,IF(L764=PRINCIPAL!$J$206,VLOOKUP($X$750,'Banco de Dados'!$B$4:$J$50,6,FALSE)*(1-(PRINCIPAL!$K$206/100)),IF(L764=PRINCIPAL!$L$206,VLOOKUP($X$750,'Banco de Dados'!$B$4:$J$50,6,FALSE)*(1-(PRINCIPAL!$M$206/100)),IF(L764=PRINCIPAL!$N$206,VLOOKUP($X$750,'Banco de Dados'!$B$4:$J$50,6,FALSE)*(1-(PRINCIPAL!$O$206/100)),VLOOKUP($X$750,'Banco de Dados'!$B$4:$J$50,6,FALSE)))))))))),"")</f>
        <v/>
      </c>
      <c r="X764" s="29" t="str">
        <f>IFERROR(W764*(IFERROR(VLOOKUP($X$750,'Banco de Dados'!$B$4:$J$50,4,FALSE),"ERRO")),"")</f>
        <v/>
      </c>
      <c r="Y764" s="29" t="str">
        <f t="shared" si="528"/>
        <v/>
      </c>
      <c r="Z764" s="103" t="str">
        <f>IFERROR(Y764*(C764*(PRINCIPAL!$G$206/100))*0.47*(44/12),"")</f>
        <v/>
      </c>
      <c r="AA764" s="111" t="str">
        <f t="shared" si="529"/>
        <v/>
      </c>
      <c r="AB764" s="30" t="str">
        <f>IFERROR(IF(AND(PRINCIPAL!$H$207&lt;&gt;"",OR(L764=PRINCIPAL!$I$207,L764=PRINCIPAL!$I$207+PRINCIPAL!$I$207,L764=PRINCIPAL!$I$207+PRINCIPAL!$I$207+PRINCIPAL!$I$207)),0,IF(AND(PRINCIPAL!$H$207&lt;&gt;"",L764=PRINCIPAL!$J$207),VLOOKUP($AC$750,'Banco de Dados'!$B$4:$J$50,8,FALSE)*PRINCIPAL!$H$207*(1-(PRINCIPAL!$K$207/100)),IF(AND(PRINCIPAL!$H$207&lt;&gt;"",L764=PRINCIPAL!$L$207),VLOOKUP($AC$750,'Banco de Dados'!$B$4:$J$50,8,FALSE)*PRINCIPAL!$H$207*(1-(PRINCIPAL!$M$207/100)),IF(AND(PRINCIPAL!$H$207&lt;&gt;"",L764=PRINCIPAL!$N$207),VLOOKUP($AC$750,'Banco de Dados'!$B$4:$J$50,8,FALSE)*PRINCIPAL!$H$207*(1-(PRINCIPAL!$O$207/100)),IF(PRINCIPAL!$H$207&lt;&gt;"",VLOOKUP($AC$750,'Banco de Dados'!$B$4:$J$50,8,FALSE)*PRINCIPAL!$H$207,IF(OR(L764=PRINCIPAL!$I$207,L764=PRINCIPAL!$I$207+PRINCIPAL!$I$207,L764=PRINCIPAL!$I$207+PRINCIPAL!$I$207+PRINCIPAL!$I$207),0,IF(L764=PRINCIPAL!$J$207,VLOOKUP($AC$750,'Banco de Dados'!$B$4:$J$50,6,FALSE)*(1-(PRINCIPAL!$K$207/100)),IF(L764=PRINCIPAL!$L$207,VLOOKUP($AC$750,'Banco de Dados'!$B$4:$J$50,6,FALSE)*(1-(PRINCIPAL!$M$207/100)),IF(L764=PRINCIPAL!$N$207,VLOOKUP($AC$750,'Banco de Dados'!$B$4:$J$50,6,FALSE)*(1-(PRINCIPAL!$O$207/100)),VLOOKUP($AC$750,'Banco de Dados'!$B$4:$J$50,6,FALSE)))))))))),"")</f>
        <v/>
      </c>
      <c r="AC764" s="29" t="str">
        <f>IFERROR(AB764*(IFERROR(VLOOKUP($AC$750,'Banco de Dados'!$B$4:$J$50,4,FALSE),"ERRO")),"")</f>
        <v/>
      </c>
      <c r="AD764" s="29" t="str">
        <f t="shared" si="519"/>
        <v/>
      </c>
      <c r="AE764" s="103" t="str">
        <f>IFERROR(AD764*(C764*(PRINCIPAL!$G$207/100))*0.47*(44/12),"")</f>
        <v/>
      </c>
      <c r="AF764" s="111" t="str">
        <f t="shared" si="520"/>
        <v/>
      </c>
      <c r="AG764" s="30" t="str">
        <f>IFERROR(IF(AND(PRINCIPAL!$H$208&lt;&gt;"",OR(L764=PRINCIPAL!$I$208,L764=PRINCIPAL!$I$208+PRINCIPAL!$I$208,L764=PRINCIPAL!$I$208+PRINCIPAL!$I$208+PRINCIPAL!$I$208)),0,IF(AND(PRINCIPAL!$H$208&lt;&gt;"",L764=PRINCIPAL!$J$208),VLOOKUP($AH$750,'Banco de Dados'!$B$4:$J$50,8,FALSE)*PRINCIPAL!$H$208*(1-(PRINCIPAL!$K$208/100)),IF(AND(PRINCIPAL!$H$208&lt;&gt;"",L764=PRINCIPAL!$L$208),VLOOKUP($AH$750,'Banco de Dados'!$B$4:$J$50,8,FALSE)*PRINCIPAL!$H$208*(1-(PRINCIPAL!$M$208/100)),IF(AND(PRINCIPAL!$H$208&lt;&gt;"",L764=PRINCIPAL!$N$208),VLOOKUP($AH$750,'Banco de Dados'!$B$4:$J$50,8,FALSE)*PRINCIPAL!$H$208*(1-(PRINCIPAL!$O$208/100)),IF(PRINCIPAL!$H$208&lt;&gt;"",VLOOKUP($AH$750,'Banco de Dados'!$B$4:$J$50,8,FALSE)*PRINCIPAL!$H$208,IF(OR(L764=PRINCIPAL!$I$208,L764=PRINCIPAL!$I$208+PRINCIPAL!$I$208,L764=PRINCIPAL!$I$208+PRINCIPAL!$I$208+PRINCIPAL!$I$208),0,IF(L764=PRINCIPAL!$J$208,VLOOKUP($AH$750,'Banco de Dados'!$B$4:$J$50,6,FALSE)*(1-(PRINCIPAL!$K$208/100)),IF(L764=PRINCIPAL!$L$208,VLOOKUP($AH$750,'Banco de Dados'!$B$4:$J$50,6,FALSE)*(1-(PRINCIPAL!$M$208/100)),IF(L764=PRINCIPAL!$N$208,VLOOKUP($AH$750,'Banco de Dados'!$B$4:$J$50,6,FALSE)*(1-(PRINCIPAL!$O$208/100)),VLOOKUP($AH$750,'Banco de Dados'!$B$4:$J$50,6,FALSE)))))))))),"")</f>
        <v/>
      </c>
      <c r="AH764" s="29" t="str">
        <f>IFERROR(AG764*(IFERROR(VLOOKUP($AH$750,'Banco de Dados'!$B$4:$J$50,4,FALSE),"ERRO")),"")</f>
        <v/>
      </c>
      <c r="AI764" s="29" t="str">
        <f t="shared" si="521"/>
        <v/>
      </c>
      <c r="AJ764" s="103" t="str">
        <f>IFERROR(AI764*(C764*(PRINCIPAL!$G$208/100))*0.47*(44/12),"")</f>
        <v/>
      </c>
      <c r="AK764" s="111" t="str">
        <f t="shared" si="530"/>
        <v/>
      </c>
      <c r="AL764" s="30" t="str">
        <f>IFERROR(IF(AND(PRINCIPAL!$H$209&lt;&gt;"",OR(L764=PRINCIPAL!$I$209,L764=PRINCIPAL!$I$209+PRINCIPAL!$I$209,L764=PRINCIPAL!$I$209+PRINCIPAL!$I$209+PRINCIPAL!$I$209)),0,IF(AND(PRINCIPAL!$H$209&lt;&gt;"",L764=PRINCIPAL!$J$209),VLOOKUP($AM$750,'Banco de Dados'!$B$4:$J$50,8,FALSE)*PRINCIPAL!$H$209*(1-(PRINCIPAL!$K$209/100)),IF(AND(PRINCIPAL!$H$209&lt;&gt;"",L764=PRINCIPAL!$L$209),VLOOKUP($AM$750,'Banco de Dados'!$B$4:$J$50,8,FALSE)*PRINCIPAL!$H$209*(1-(PRINCIPAL!$M$209/100)),IF(AND(PRINCIPAL!$H$209&lt;&gt;"",L764=PRINCIPAL!$N$209),VLOOKUP($AM$750,'Banco de Dados'!$B$4:$J$50,8,FALSE)*PRINCIPAL!$H$209*(1-(PRINCIPAL!$O$209/100)),IF(PRINCIPAL!$H$209&lt;&gt;"",VLOOKUP($AM$750,'Banco de Dados'!$B$4:$J$50,8,FALSE)*PRINCIPAL!$H$209,IF(OR(L764=PRINCIPAL!$I$209,L764=PRINCIPAL!$I$209+PRINCIPAL!$I$209,L764=PRINCIPAL!$I$209+PRINCIPAL!$I$209+PRINCIPAL!$I$209),0,IF(L764=PRINCIPAL!$J$209,VLOOKUP($AM$750,'Banco de Dados'!$B$4:$J$50,6,FALSE)*(1-(PRINCIPAL!$K$209/100)),IF(L764=PRINCIPAL!$L$209,VLOOKUP($AM$750,'Banco de Dados'!$B$4:$J$50,6,FALSE)*(1-(PRINCIPAL!$M$209/100)),IF(L764=PRINCIPAL!$N$209,VLOOKUP($AM$750,'Banco de Dados'!$B$4:$J$50,6,FALSE)*(1-(PRINCIPAL!$O$209/100)),VLOOKUP($AM$750,'Banco de Dados'!$B$4:$J$50,6,FALSE)))))))))),"")</f>
        <v/>
      </c>
      <c r="AM764" s="29" t="str">
        <f>IFERROR(AL764*(IFERROR(VLOOKUP($AM$750,'Banco de Dados'!$B$4:$J$50,4,FALSE),"ERRO")),"")</f>
        <v/>
      </c>
      <c r="AN764" s="29" t="str">
        <f t="shared" si="522"/>
        <v/>
      </c>
      <c r="AO764" s="103" t="str">
        <f>IFERROR(AN764*(C764*(PRINCIPAL!$G$209/100))*0.47*(44/12),"")</f>
        <v/>
      </c>
      <c r="AP764" s="111" t="str">
        <f t="shared" si="523"/>
        <v/>
      </c>
      <c r="AQ764" s="30" t="str">
        <f>IFERROR(IF(AND(PRINCIPAL!$H$210&lt;&gt;"",OR(L764=PRINCIPAL!$I$210,L764=PRINCIPAL!$I$210+PRINCIPAL!$I$210,L764=PRINCIPAL!$I$210+PRINCIPAL!$I$210+PRINCIPAL!$I$210)),0,IF(AND(PRINCIPAL!$H$210&lt;&gt;"",L764=PRINCIPAL!$J$210),VLOOKUP($AR$750,'Banco de Dados'!$B$4:$J$50,8,FALSE)*PRINCIPAL!$H$210*(1-(PRINCIPAL!$K$210/100)),IF(AND(PRINCIPAL!$H$210&lt;&gt;"",L764=PRINCIPAL!$L$210),VLOOKUP($AR$750,'Banco de Dados'!$B$4:$J$50,8,FALSE)*PRINCIPAL!$H$210*(1-(PRINCIPAL!$M$210/100)),IF(AND(PRINCIPAL!$H$210&lt;&gt;"",L764=PRINCIPAL!$N$210),VLOOKUP($AR$750,'Banco de Dados'!$B$4:$J$50,8,FALSE)*PRINCIPAL!$H$210*(1-(PRINCIPAL!$O$210/100)),IF(PRINCIPAL!$H$210&lt;&gt;"",VLOOKUP($AR$750,'Banco de Dados'!$B$4:$J$50,8,FALSE)*PRINCIPAL!$H$210,IF(OR(L764=PRINCIPAL!$I$210,L764=PRINCIPAL!$I$210+PRINCIPAL!$I$210,L764=PRINCIPAL!$I$210+PRINCIPAL!$I$210+PRINCIPAL!$I$210),0,IF(L764=PRINCIPAL!$J$210,VLOOKUP($AR$750,'Banco de Dados'!$B$4:$J$50,6,FALSE)*(1-(PRINCIPAL!$K$210/100)),IF(L764=PRINCIPAL!$L$210,VLOOKUP($AR$750,'Banco de Dados'!$B$4:$J$50,6,FALSE)*(1-(PRINCIPAL!$M$210/100)),IF(L764=PRINCIPAL!$N$210,VLOOKUP($AR$750,'Banco de Dados'!$B$4:$J$50,6,FALSE)*(1-(PRINCIPAL!$O$210/100)),VLOOKUP($AR$750,'Banco de Dados'!$B$4:$J$50,6,FALSE)))))))))),"")</f>
        <v/>
      </c>
      <c r="AR764" s="29" t="str">
        <f>IFERROR(AQ764*(IFERROR(VLOOKUP($AR$750,'Banco de Dados'!$B$4:$J$50,4,FALSE),"ERRO")),"")</f>
        <v/>
      </c>
      <c r="AS764" s="29" t="str">
        <f t="shared" si="524"/>
        <v/>
      </c>
      <c r="AT764" s="103" t="str">
        <f>IFERROR(AS764*(C764*(PRINCIPAL!$G$210/100))*0.47*(44/12),"")</f>
        <v/>
      </c>
      <c r="AU764" s="111" t="str">
        <f t="shared" si="525"/>
        <v/>
      </c>
      <c r="AV764" s="30" t="str">
        <f>IFERROR(IF(AND(PRINCIPAL!$H$211&lt;&gt;"",OR(L764=PRINCIPAL!$I$211,L764=PRINCIPAL!$I$211+PRINCIPAL!$I$211,L764=PRINCIPAL!$I$211+PRINCIPAL!$I$211+PRINCIPAL!$I$211)),0,IF(AND(PRINCIPAL!$H$211&lt;&gt;"",L764=PRINCIPAL!$J$211),VLOOKUP($AW$750,'Banco de Dados'!$B$4:$J$50,8,FALSE)*PRINCIPAL!$H$211*(1-(PRINCIPAL!$K$211/100)),IF(AND(PRINCIPAL!$H$211&lt;&gt;"",L764=PRINCIPAL!$L$211),VLOOKUP($AW$750,'Banco de Dados'!$B$4:$J$50,8,FALSE)*PRINCIPAL!$H$211*(1-(PRINCIPAL!$M$211/100)),IF(AND(PRINCIPAL!$H$211&lt;&gt;"",L764=PRINCIPAL!$N$211),VLOOKUP($AW$750,'Banco de Dados'!$B$4:$J$50,8,FALSE)*PRINCIPAL!$H$211*(1-(PRINCIPAL!$O$211/100)),IF(PRINCIPAL!$H$211&lt;&gt;"",VLOOKUP($AW$750,'Banco de Dados'!$B$4:$J$50,8,FALSE)*PRINCIPAL!$H$211,IF(OR(L764=PRINCIPAL!$I$211,L764=PRINCIPAL!$I$211+PRINCIPAL!$I$211,L764=PRINCIPAL!$I$211+PRINCIPAL!$I$211+PRINCIPAL!$I$211),0,IF(L764=PRINCIPAL!$J$211,VLOOKUP($AW$750,'Banco de Dados'!$B$4:$J$50,6,FALSE)*(1-(PRINCIPAL!$K$211/100)),IF(L764=PRINCIPAL!$L$211,VLOOKUP($AW$750,'Banco de Dados'!$B$4:$J$50,6,FALSE)*(1-(PRINCIPAL!$M$211/100)),IF(L764=PRINCIPAL!$N$211,VLOOKUP($AW$750,'Banco de Dados'!$B$4:$J$50,6,FALSE)*(1-(PRINCIPAL!$O$211/100)),VLOOKUP($AW$750,'Banco de Dados'!$B$4:$J$50,6,FALSE)))))))))),"")</f>
        <v/>
      </c>
      <c r="AW764" s="29" t="str">
        <f>IFERROR(AV764*(IFERROR(VLOOKUP($AW$750,'Banco de Dados'!$B$4:$J$50,4,FALSE),"ERRO")),"")</f>
        <v/>
      </c>
      <c r="AX764" s="29" t="str">
        <f t="shared" si="526"/>
        <v/>
      </c>
      <c r="AY764" s="103" t="str">
        <f>IFERROR(AX764*(C764*(PRINCIPAL!$G$211/100))*0.47*(44/12),"")</f>
        <v/>
      </c>
      <c r="AZ764" s="111" t="str">
        <f t="shared" si="531"/>
        <v/>
      </c>
      <c r="BA764" s="30" t="str">
        <f>IFERROR(IF(AND(PRINCIPAL!$H$192&lt;&gt;"",OR(L764=PRINCIPAL!$I$192,L764=PRINCIPAL!$I$192+PRINCIPAL!$I$192,L764=PRINCIPAL!$I$192+PRINCIPAL!$I$192+PRINCIPAL!$I$192)),0,IF(AND(PRINCIPAL!$H$192&lt;&gt;"",L764=PRINCIPAL!$J$192),VLOOKUP($BB$750,'Banco de Dados'!$B$4:$J$50,8,FALSE)*PRINCIPAL!$H$192*(1-(PRINCIPAL!$K$192/100)),IF(AND(PRINCIPAL!$H$192&lt;&gt;"",L764=PRINCIPAL!$L$192),VLOOKUP($BB$750,'Banco de Dados'!$B$4:$J$50,8,FALSE)*PRINCIPAL!$H$192*(1-(PRINCIPAL!$M$192/100)),IF(AND(PRINCIPAL!$H$192&lt;&gt;"",L764=PRINCIPAL!$N$192),VLOOKUP($BB$750,'Banco de Dados'!$B$4:$J$50,8,FALSE)*PRINCIPAL!$H$192*(1-(PRINCIPAL!$O$192/100)),IF(PRINCIPAL!$H$192&lt;&gt;"",VLOOKUP($BB$750,'Banco de Dados'!$B$4:$J$50,8,FALSE)*PRINCIPAL!$H$192,IF(OR(L764=PRINCIPAL!$I$192,L764=PRINCIPAL!$I$192+PRINCIPAL!$I$192,L764=PRINCIPAL!$I$192+PRINCIPAL!$I$192+PRINCIPAL!$I$192),0,IF(L764=PRINCIPAL!$J$192,VLOOKUP($BB$750,'Banco de Dados'!$B$4:$J$50,6,FALSE)*(1-(PRINCIPAL!$K$192/100)),IF(L764=PRINCIPAL!$L$192,VLOOKUP($BB$750,'Banco de Dados'!$B$4:$J$50,6,FALSE)*(1-(PRINCIPAL!$M$192/100)),IF(L764=PRINCIPAL!$N$192,VLOOKUP($BB$750,'Banco de Dados'!$B$4:$J$50,6,FALSE)*(1-(PRINCIPAL!$O$192/100)),VLOOKUP($BB$750,'Banco de Dados'!$B$4:$J$50,6,FALSE)))))))))),"")</f>
        <v/>
      </c>
      <c r="BB764" s="29" t="str">
        <f>IFERROR(BA764*(IFERROR(VLOOKUP($BB$750,'Banco de Dados'!$B$4:$J$50,4,FALSE),"ERRO")),"")</f>
        <v/>
      </c>
      <c r="BC764" s="29" t="str">
        <f t="shared" si="532"/>
        <v/>
      </c>
      <c r="BD764" s="103" t="str">
        <f>IFERROR(BC764*(C764*(PRINCIPAL!$G$192/100))*0.47*(44/12),"")</f>
        <v/>
      </c>
      <c r="BE764" s="111" t="str">
        <f t="shared" si="511"/>
        <v/>
      </c>
      <c r="BF764" s="30" t="str">
        <f>IFERROR(IF(AND(PRINCIPAL!$H$213&lt;&gt;"",OR(L764=PRINCIPAL!$I$213,L764=PRINCIPAL!$I$213+PRINCIPAL!$I$213,L764=PRINCIPAL!$I$213+PRINCIPAL!$I$213+PRINCIPAL!$I$213)),0,IF(AND(PRINCIPAL!$H$213&lt;&gt;"",L764=PRINCIPAL!$J$213),VLOOKUP($BG$750,'Banco de Dados'!$B$4:$J$50,8,FALSE)*PRINCIPAL!$H$213*(1-(PRINCIPAL!$K$213/100)),IF(AND(PRINCIPAL!$H$213&lt;&gt;"",L764=PRINCIPAL!$L$213),VLOOKUP($BG$750,'Banco de Dados'!$B$4:$J$50,8,FALSE)*PRINCIPAL!$H$213*(1-(PRINCIPAL!$M$213/100)),IF(AND(PRINCIPAL!$H$213&lt;&gt;"",L764=PRINCIPAL!$N$213),VLOOKUP($BG$750,'Banco de Dados'!$B$4:$J$50,8,FALSE)*PRINCIPAL!$H$213*(1-(PRINCIPAL!$O$213/100)),IF(PRINCIPAL!$H$213&lt;&gt;"",VLOOKUP($BG$750,'Banco de Dados'!$B$4:$J$50,8,FALSE)*PRINCIPAL!$H$213,IF(OR(L764=PRINCIPAL!$I$213,L764=PRINCIPAL!$I$213+PRINCIPAL!$I$213,L764=PRINCIPAL!$I$213+PRINCIPAL!$I$213+PRINCIPAL!$I$213),0,IF(L764=PRINCIPAL!$J$213,VLOOKUP($BG$750,'Banco de Dados'!$B$4:$J$50,6,FALSE)*(1-(PRINCIPAL!$K$213/100)),IF(L764=PRINCIPAL!$L$213,VLOOKUP($BG$750,'Banco de Dados'!$B$4:$J$50,6,FALSE)*(1-(PRINCIPAL!$M$213/100)),IF(L764=PRINCIPAL!$N$213,VLOOKUP($BG$750,'Banco de Dados'!$B$4:$J$50,6,FALSE)*(1-(PRINCIPAL!$O$213/100)),VLOOKUP($BG$750,'Banco de Dados'!$B$4:$J$50,6,FALSE)))))))))),"")</f>
        <v/>
      </c>
      <c r="BG764" s="29" t="str">
        <f>IFERROR(BF764*(IFERROR(VLOOKUP($BG$750,'Banco de Dados'!$B$4:$J$50,4,FALSE),"ERRO")),"")</f>
        <v/>
      </c>
      <c r="BH764" s="29" t="str">
        <f t="shared" si="527"/>
        <v/>
      </c>
      <c r="BI764" s="103" t="str">
        <f>IFERROR(BH764*(C764*(PRINCIPAL!$G$213/100))*0.47*(44/12),"")</f>
        <v/>
      </c>
      <c r="BJ764" s="102" t="str">
        <f t="shared" si="512"/>
        <v/>
      </c>
    </row>
    <row r="765" spans="2:62" ht="12.75" customHeight="1" x14ac:dyDescent="0.3">
      <c r="B765" s="326">
        <f t="shared" si="513"/>
        <v>2033</v>
      </c>
      <c r="C765" s="340"/>
      <c r="D765" s="1"/>
      <c r="E765" s="116">
        <v>13</v>
      </c>
      <c r="F765" s="24" t="str">
        <f>IFERROR(VLOOKUP($G$750,'Banco de Dados'!$B$4:$J$50,6,FALSE),"")</f>
        <v/>
      </c>
      <c r="G765" s="25" t="str">
        <f>IFERROR(F765*(IFERROR(VLOOKUP($G$750,'Banco de Dados'!$B$4:$J$50,4,FALSE),"ERRO")),"")</f>
        <v/>
      </c>
      <c r="H765" s="25" t="str">
        <f t="shared" si="514"/>
        <v/>
      </c>
      <c r="I765" s="103" t="str">
        <f t="shared" si="515"/>
        <v/>
      </c>
      <c r="J765" s="117" t="str">
        <f t="shared" si="516"/>
        <v/>
      </c>
      <c r="K765" s="1"/>
      <c r="L765" s="91">
        <v>13</v>
      </c>
      <c r="M765" s="24" t="str">
        <f>IFERROR(IF(AND(PRINCIPAL!$H$204&lt;&gt;"",OR(L765=PRINCIPAL!$I$204,L765=PRINCIPAL!$I$204+PRINCIPAL!$I$204,L765=PRINCIPAL!$I$204+PRINCIPAL!$I$204+PRINCIPAL!$I$204)),0,IF(AND(PRINCIPAL!$H$204&lt;&gt;"",L765=PRINCIPAL!$J$204),VLOOKUP($N$750,'Banco de Dados'!$B$4:$J$50,8,FALSE)*PRINCIPAL!$H$204*(1-(PRINCIPAL!$K$204/100)),IF(AND(PRINCIPAL!$H$204&lt;&gt;"",L765=PRINCIPAL!$L$204),VLOOKUP($N$750,'Banco de Dados'!$B$4:$J$50,8,FALSE)*PRINCIPAL!$H$204*(1-(PRINCIPAL!$M$204/100)),IF(AND(PRINCIPAL!$H$204&lt;&gt;"",L765=PRINCIPAL!$N$204),VLOOKUP($N$750,'Banco de Dados'!$B$4:$J$50,8,FALSE)*PRINCIPAL!$H$204*(1-(PRINCIPAL!$O$204/100)),IF(PRINCIPAL!$H$204&lt;&gt;"",VLOOKUP($N$750,'Banco de Dados'!$B$4:$J$50,8,FALSE)*PRINCIPAL!$H$204,IF(OR(L765=PRINCIPAL!$I$204,L765=PRINCIPAL!$I$204+PRINCIPAL!$I$204,L765=PRINCIPAL!$I$204+PRINCIPAL!$I$204+PRINCIPAL!$I$204),0,IF(L765=PRINCIPAL!$J$204,VLOOKUP($N$750,'Banco de Dados'!$B$4:$J$50,6,FALSE)*(1-(PRINCIPAL!$K$204/100)),IF(L765=PRINCIPAL!$L$204,VLOOKUP($N$750,'Banco de Dados'!$B$4:$J$50,6,FALSE)*(1-(PRINCIPAL!$M$204/100)),IF(L765=PRINCIPAL!$N$204,VLOOKUP($N$750,'Banco de Dados'!$B$4:$J$50,6,FALSE)*(1-(PRINCIPAL!$O$204/100)),VLOOKUP($N$750,'Banco de Dados'!$B$4:$J$50,6,FALSE)))))))))),"")</f>
        <v/>
      </c>
      <c r="N765" s="25" t="str">
        <f>IFERROR(M765*(IFERROR(VLOOKUP($N$750,'Banco de Dados'!$B$4:$J$50,4,FALSE),"ERRO")),"")</f>
        <v/>
      </c>
      <c r="O765" s="25" t="str">
        <f t="shared" si="517"/>
        <v/>
      </c>
      <c r="P765" s="103" t="str">
        <f>IFERROR(O765*(C765*(PRINCIPAL!$G$204/100))*0.47*(44/12),"")</f>
        <v/>
      </c>
      <c r="Q765" s="107" t="str">
        <f t="shared" si="533"/>
        <v/>
      </c>
      <c r="R765" s="29" t="str">
        <f>IFERROR(IF(AND(PRINCIPAL!$H$205&lt;&gt;"",OR(L765=PRINCIPAL!$I$205,L765=PRINCIPAL!$I$205+PRINCIPAL!$I$205,L765=PRINCIPAL!$I$205+PRINCIPAL!$I$205+PRINCIPAL!$I$205)),0,IF(AND(PRINCIPAL!$H$205&lt;&gt;"",L765=PRINCIPAL!$J$205),VLOOKUP($S$750,'Banco de Dados'!$B$4:$J$50,8,FALSE)*PRINCIPAL!$H$205*(1-(PRINCIPAL!$K$205/100)),IF(AND(PRINCIPAL!$H$205&lt;&gt;"",L765=PRINCIPAL!$L$205),VLOOKUP($S$750,'Banco de Dados'!$B$4:$J$50,8,FALSE)*PRINCIPAL!$H$205*(1-(PRINCIPAL!$M$205/100)),IF(AND(PRINCIPAL!$H$205&lt;&gt;"",L765=PRINCIPAL!$N$205),VLOOKUP($S$750,'Banco de Dados'!$B$4:$J$50,8,FALSE)*PRINCIPAL!$H$205*(1-(PRINCIPAL!$O$205/100)),IF(PRINCIPAL!$H$205&lt;&gt;"",VLOOKUP($S$750,'Banco de Dados'!$B$4:$J$50,8,FALSE)*PRINCIPAL!$H$205,IF(OR(L765=PRINCIPAL!$I$205,L765=PRINCIPAL!$I$205+PRINCIPAL!$I$205,L765=PRINCIPAL!$I$205+PRINCIPAL!$I$205+PRINCIPAL!$I$205),0,IF(L765=PRINCIPAL!$J$205,VLOOKUP($S$750,'Banco de Dados'!$B$4:$J$50,6,FALSE)*(1-(PRINCIPAL!$K$205/100)),IF(L765=PRINCIPAL!$L$205,VLOOKUP($S$750,'Banco de Dados'!$B$4:$J$50,6,FALSE)*(1-(PRINCIPAL!$M$205/100)),IF(L765=PRINCIPAL!$N$205,VLOOKUP($S$750,'Banco de Dados'!$B$4:$J$50,6,FALSE)*(1-(PRINCIPAL!$O$205/100)),VLOOKUP($S$750,'Banco de Dados'!$B$4:$J$50,6,FALSE)))))))))),"")</f>
        <v/>
      </c>
      <c r="S765" s="29" t="str">
        <f>IFERROR(R765*(IFERROR(VLOOKUP($S$750,'Banco de Dados'!$B$4:$J$50,4,FALSE),"ERRO")),"")</f>
        <v/>
      </c>
      <c r="T765" s="29" t="str">
        <f t="shared" si="534"/>
        <v/>
      </c>
      <c r="U765" s="103" t="str">
        <f>IFERROR(T765*(C765*(PRINCIPAL!$G$205/100))*0.47*(44/12),"")</f>
        <v/>
      </c>
      <c r="V765" s="103" t="str">
        <f t="shared" si="510"/>
        <v/>
      </c>
      <c r="W765" s="30" t="str">
        <f>IFERROR(IF(AND(PRINCIPAL!$H$206&lt;&gt;"",OR(L765=PRINCIPAL!$I$206,L765=PRINCIPAL!$I$206+PRINCIPAL!$I$206,L765=PRINCIPAL!$I$206+PRINCIPAL!$I$206+PRINCIPAL!$I$206)),0,IF(AND(PRINCIPAL!$H$206&lt;&gt;"",L765=PRINCIPAL!$J$206),VLOOKUP($X$750,'Banco de Dados'!$B$4:$J$50,8,FALSE)*PRINCIPAL!$H$206*(1-(PRINCIPAL!$K$206/100)),IF(AND(PRINCIPAL!$H$206&lt;&gt;"",L765=PRINCIPAL!$L$206),VLOOKUP($X$750,'Banco de Dados'!$B$4:$J$50,8,FALSE)*PRINCIPAL!$H$206*(1-(PRINCIPAL!$M$206/100)),IF(AND(PRINCIPAL!$H$206&lt;&gt;"",L765=PRINCIPAL!$N$206),VLOOKUP($X$750,'Banco de Dados'!$B$4:$J$50,8,FALSE)*PRINCIPAL!$H$206*(1-(PRINCIPAL!$O$206/100)),IF(PRINCIPAL!$H$206&lt;&gt;"",VLOOKUP($X$750,'Banco de Dados'!$B$4:$J$50,8,FALSE)*PRINCIPAL!$H$206,IF(OR(L765=PRINCIPAL!$I$206,L765=PRINCIPAL!$I$206+PRINCIPAL!$I$206,L765=PRINCIPAL!$I$206+PRINCIPAL!$I$206+PRINCIPAL!$I$206),0,IF(L765=PRINCIPAL!$J$206,VLOOKUP($X$750,'Banco de Dados'!$B$4:$J$50,6,FALSE)*(1-(PRINCIPAL!$K$206/100)),IF(L765=PRINCIPAL!$L$206,VLOOKUP($X$750,'Banco de Dados'!$B$4:$J$50,6,FALSE)*(1-(PRINCIPAL!$M$206/100)),IF(L765=PRINCIPAL!$N$206,VLOOKUP($X$750,'Banco de Dados'!$B$4:$J$50,6,FALSE)*(1-(PRINCIPAL!$O$206/100)),VLOOKUP($X$750,'Banco de Dados'!$B$4:$J$50,6,FALSE)))))))))),"")</f>
        <v/>
      </c>
      <c r="X765" s="29" t="str">
        <f>IFERROR(W765*(IFERROR(VLOOKUP($X$750,'Banco de Dados'!$B$4:$J$50,4,FALSE),"ERRO")),"")</f>
        <v/>
      </c>
      <c r="Y765" s="29" t="str">
        <f t="shared" si="528"/>
        <v/>
      </c>
      <c r="Z765" s="103" t="str">
        <f>IFERROR(Y765*(C765*(PRINCIPAL!$G$206/100))*0.47*(44/12),"")</f>
        <v/>
      </c>
      <c r="AA765" s="111" t="str">
        <f t="shared" si="529"/>
        <v/>
      </c>
      <c r="AB765" s="30" t="str">
        <f>IFERROR(IF(AND(PRINCIPAL!$H$207&lt;&gt;"",OR(L765=PRINCIPAL!$I$207,L765=PRINCIPAL!$I$207+PRINCIPAL!$I$207,L765=PRINCIPAL!$I$207+PRINCIPAL!$I$207+PRINCIPAL!$I$207)),0,IF(AND(PRINCIPAL!$H$207&lt;&gt;"",L765=PRINCIPAL!$J$207),VLOOKUP($AC$750,'Banco de Dados'!$B$4:$J$50,8,FALSE)*PRINCIPAL!$H$207*(1-(PRINCIPAL!$K$207/100)),IF(AND(PRINCIPAL!$H$207&lt;&gt;"",L765=PRINCIPAL!$L$207),VLOOKUP($AC$750,'Banco de Dados'!$B$4:$J$50,8,FALSE)*PRINCIPAL!$H$207*(1-(PRINCIPAL!$M$207/100)),IF(AND(PRINCIPAL!$H$207&lt;&gt;"",L765=PRINCIPAL!$N$207),VLOOKUP($AC$750,'Banco de Dados'!$B$4:$J$50,8,FALSE)*PRINCIPAL!$H$207*(1-(PRINCIPAL!$O$207/100)),IF(PRINCIPAL!$H$207&lt;&gt;"",VLOOKUP($AC$750,'Banco de Dados'!$B$4:$J$50,8,FALSE)*PRINCIPAL!$H$207,IF(OR(L765=PRINCIPAL!$I$207,L765=PRINCIPAL!$I$207+PRINCIPAL!$I$207,L765=PRINCIPAL!$I$207+PRINCIPAL!$I$207+PRINCIPAL!$I$207),0,IF(L765=PRINCIPAL!$J$207,VLOOKUP($AC$750,'Banco de Dados'!$B$4:$J$50,6,FALSE)*(1-(PRINCIPAL!$K$207/100)),IF(L765=PRINCIPAL!$L$207,VLOOKUP($AC$750,'Banco de Dados'!$B$4:$J$50,6,FALSE)*(1-(PRINCIPAL!$M$207/100)),IF(L765=PRINCIPAL!$N$207,VLOOKUP($AC$750,'Banco de Dados'!$B$4:$J$50,6,FALSE)*(1-(PRINCIPAL!$O$207/100)),VLOOKUP($AC$750,'Banco de Dados'!$B$4:$J$50,6,FALSE)))))))))),"")</f>
        <v/>
      </c>
      <c r="AC765" s="29" t="str">
        <f>IFERROR(AB765*(IFERROR(VLOOKUP($AC$750,'Banco de Dados'!$B$4:$J$50,4,FALSE),"ERRO")),"")</f>
        <v/>
      </c>
      <c r="AD765" s="29" t="str">
        <f t="shared" si="519"/>
        <v/>
      </c>
      <c r="AE765" s="103" t="str">
        <f>IFERROR(AD765*(C765*(PRINCIPAL!$G$207/100))*0.47*(44/12),"")</f>
        <v/>
      </c>
      <c r="AF765" s="111" t="str">
        <f t="shared" si="520"/>
        <v/>
      </c>
      <c r="AG765" s="30" t="str">
        <f>IFERROR(IF(AND(PRINCIPAL!$H$208&lt;&gt;"",OR(L765=PRINCIPAL!$I$208,L765=PRINCIPAL!$I$208+PRINCIPAL!$I$208,L765=PRINCIPAL!$I$208+PRINCIPAL!$I$208+PRINCIPAL!$I$208)),0,IF(AND(PRINCIPAL!$H$208&lt;&gt;"",L765=PRINCIPAL!$J$208),VLOOKUP($AH$750,'Banco de Dados'!$B$4:$J$50,8,FALSE)*PRINCIPAL!$H$208*(1-(PRINCIPAL!$K$208/100)),IF(AND(PRINCIPAL!$H$208&lt;&gt;"",L765=PRINCIPAL!$L$208),VLOOKUP($AH$750,'Banco de Dados'!$B$4:$J$50,8,FALSE)*PRINCIPAL!$H$208*(1-(PRINCIPAL!$M$208/100)),IF(AND(PRINCIPAL!$H$208&lt;&gt;"",L765=PRINCIPAL!$N$208),VLOOKUP($AH$750,'Banco de Dados'!$B$4:$J$50,8,FALSE)*PRINCIPAL!$H$208*(1-(PRINCIPAL!$O$208/100)),IF(PRINCIPAL!$H$208&lt;&gt;"",VLOOKUP($AH$750,'Banco de Dados'!$B$4:$J$50,8,FALSE)*PRINCIPAL!$H$208,IF(OR(L765=PRINCIPAL!$I$208,L765=PRINCIPAL!$I$208+PRINCIPAL!$I$208,L765=PRINCIPAL!$I$208+PRINCIPAL!$I$208+PRINCIPAL!$I$208),0,IF(L765=PRINCIPAL!$J$208,VLOOKUP($AH$750,'Banco de Dados'!$B$4:$J$50,6,FALSE)*(1-(PRINCIPAL!$K$208/100)),IF(L765=PRINCIPAL!$L$208,VLOOKUP($AH$750,'Banco de Dados'!$B$4:$J$50,6,FALSE)*(1-(PRINCIPAL!$M$208/100)),IF(L765=PRINCIPAL!$N$208,VLOOKUP($AH$750,'Banco de Dados'!$B$4:$J$50,6,FALSE)*(1-(PRINCIPAL!$O$208/100)),VLOOKUP($AH$750,'Banco de Dados'!$B$4:$J$50,6,FALSE)))))))))),"")</f>
        <v/>
      </c>
      <c r="AH765" s="29" t="str">
        <f>IFERROR(AG765*(IFERROR(VLOOKUP($AH$750,'Banco de Dados'!$B$4:$J$50,4,FALSE),"ERRO")),"")</f>
        <v/>
      </c>
      <c r="AI765" s="29" t="str">
        <f t="shared" si="521"/>
        <v/>
      </c>
      <c r="AJ765" s="103" t="str">
        <f>IFERROR(AI765*(C765*(PRINCIPAL!$G$208/100))*0.47*(44/12),"")</f>
        <v/>
      </c>
      <c r="AK765" s="111" t="str">
        <f t="shared" si="530"/>
        <v/>
      </c>
      <c r="AL765" s="30" t="str">
        <f>IFERROR(IF(AND(PRINCIPAL!$H$209&lt;&gt;"",OR(L765=PRINCIPAL!$I$209,L765=PRINCIPAL!$I$209+PRINCIPAL!$I$209,L765=PRINCIPAL!$I$209+PRINCIPAL!$I$209+PRINCIPAL!$I$209)),0,IF(AND(PRINCIPAL!$H$209&lt;&gt;"",L765=PRINCIPAL!$J$209),VLOOKUP($AM$750,'Banco de Dados'!$B$4:$J$50,8,FALSE)*PRINCIPAL!$H$209*(1-(PRINCIPAL!$K$209/100)),IF(AND(PRINCIPAL!$H$209&lt;&gt;"",L765=PRINCIPAL!$L$209),VLOOKUP($AM$750,'Banco de Dados'!$B$4:$J$50,8,FALSE)*PRINCIPAL!$H$209*(1-(PRINCIPAL!$M$209/100)),IF(AND(PRINCIPAL!$H$209&lt;&gt;"",L765=PRINCIPAL!$N$209),VLOOKUP($AM$750,'Banco de Dados'!$B$4:$J$50,8,FALSE)*PRINCIPAL!$H$209*(1-(PRINCIPAL!$O$209/100)),IF(PRINCIPAL!$H$209&lt;&gt;"",VLOOKUP($AM$750,'Banco de Dados'!$B$4:$J$50,8,FALSE)*PRINCIPAL!$H$209,IF(OR(L765=PRINCIPAL!$I$209,L765=PRINCIPAL!$I$209+PRINCIPAL!$I$209,L765=PRINCIPAL!$I$209+PRINCIPAL!$I$209+PRINCIPAL!$I$209),0,IF(L765=PRINCIPAL!$J$209,VLOOKUP($AM$750,'Banco de Dados'!$B$4:$J$50,6,FALSE)*(1-(PRINCIPAL!$K$209/100)),IF(L765=PRINCIPAL!$L$209,VLOOKUP($AM$750,'Banco de Dados'!$B$4:$J$50,6,FALSE)*(1-(PRINCIPAL!$M$209/100)),IF(L765=PRINCIPAL!$N$209,VLOOKUP($AM$750,'Banco de Dados'!$B$4:$J$50,6,FALSE)*(1-(PRINCIPAL!$O$209/100)),VLOOKUP($AM$750,'Banco de Dados'!$B$4:$J$50,6,FALSE)))))))))),"")</f>
        <v/>
      </c>
      <c r="AM765" s="29" t="str">
        <f>IFERROR(AL765*(IFERROR(VLOOKUP($AM$750,'Banco de Dados'!$B$4:$J$50,4,FALSE),"ERRO")),"")</f>
        <v/>
      </c>
      <c r="AN765" s="29" t="str">
        <f t="shared" si="522"/>
        <v/>
      </c>
      <c r="AO765" s="103" t="str">
        <f>IFERROR(AN765*(C765*(PRINCIPAL!$G$209/100))*0.47*(44/12),"")</f>
        <v/>
      </c>
      <c r="AP765" s="111" t="str">
        <f t="shared" si="523"/>
        <v/>
      </c>
      <c r="AQ765" s="30" t="str">
        <f>IFERROR(IF(AND(PRINCIPAL!$H$210&lt;&gt;"",OR(L765=PRINCIPAL!$I$210,L765=PRINCIPAL!$I$210+PRINCIPAL!$I$210,L765=PRINCIPAL!$I$210+PRINCIPAL!$I$210+PRINCIPAL!$I$210)),0,IF(AND(PRINCIPAL!$H$210&lt;&gt;"",L765=PRINCIPAL!$J$210),VLOOKUP($AR$750,'Banco de Dados'!$B$4:$J$50,8,FALSE)*PRINCIPAL!$H$210*(1-(PRINCIPAL!$K$210/100)),IF(AND(PRINCIPAL!$H$210&lt;&gt;"",L765=PRINCIPAL!$L$210),VLOOKUP($AR$750,'Banco de Dados'!$B$4:$J$50,8,FALSE)*PRINCIPAL!$H$210*(1-(PRINCIPAL!$M$210/100)),IF(AND(PRINCIPAL!$H$210&lt;&gt;"",L765=PRINCIPAL!$N$210),VLOOKUP($AR$750,'Banco de Dados'!$B$4:$J$50,8,FALSE)*PRINCIPAL!$H$210*(1-(PRINCIPAL!$O$210/100)),IF(PRINCIPAL!$H$210&lt;&gt;"",VLOOKUP($AR$750,'Banco de Dados'!$B$4:$J$50,8,FALSE)*PRINCIPAL!$H$210,IF(OR(L765=PRINCIPAL!$I$210,L765=PRINCIPAL!$I$210+PRINCIPAL!$I$210,L765=PRINCIPAL!$I$210+PRINCIPAL!$I$210+PRINCIPAL!$I$210),0,IF(L765=PRINCIPAL!$J$210,VLOOKUP($AR$750,'Banco de Dados'!$B$4:$J$50,6,FALSE)*(1-(PRINCIPAL!$K$210/100)),IF(L765=PRINCIPAL!$L$210,VLOOKUP($AR$750,'Banco de Dados'!$B$4:$J$50,6,FALSE)*(1-(PRINCIPAL!$M$210/100)),IF(L765=PRINCIPAL!$N$210,VLOOKUP($AR$750,'Banco de Dados'!$B$4:$J$50,6,FALSE)*(1-(PRINCIPAL!$O$210/100)),VLOOKUP($AR$750,'Banco de Dados'!$B$4:$J$50,6,FALSE)))))))))),"")</f>
        <v/>
      </c>
      <c r="AR765" s="29" t="str">
        <f>IFERROR(AQ765*(IFERROR(VLOOKUP($AR$750,'Banco de Dados'!$B$4:$J$50,4,FALSE),"ERRO")),"")</f>
        <v/>
      </c>
      <c r="AS765" s="29" t="str">
        <f t="shared" si="524"/>
        <v/>
      </c>
      <c r="AT765" s="103" t="str">
        <f>IFERROR(AS765*(C765*(PRINCIPAL!$G$210/100))*0.47*(44/12),"")</f>
        <v/>
      </c>
      <c r="AU765" s="111" t="str">
        <f t="shared" si="525"/>
        <v/>
      </c>
      <c r="AV765" s="30" t="str">
        <f>IFERROR(IF(AND(PRINCIPAL!$H$211&lt;&gt;"",OR(L765=PRINCIPAL!$I$211,L765=PRINCIPAL!$I$211+PRINCIPAL!$I$211,L765=PRINCIPAL!$I$211+PRINCIPAL!$I$211+PRINCIPAL!$I$211)),0,IF(AND(PRINCIPAL!$H$211&lt;&gt;"",L765=PRINCIPAL!$J$211),VLOOKUP($AW$750,'Banco de Dados'!$B$4:$J$50,8,FALSE)*PRINCIPAL!$H$211*(1-(PRINCIPAL!$K$211/100)),IF(AND(PRINCIPAL!$H$211&lt;&gt;"",L765=PRINCIPAL!$L$211),VLOOKUP($AW$750,'Banco de Dados'!$B$4:$J$50,8,FALSE)*PRINCIPAL!$H$211*(1-(PRINCIPAL!$M$211/100)),IF(AND(PRINCIPAL!$H$211&lt;&gt;"",L765=PRINCIPAL!$N$211),VLOOKUP($AW$750,'Banco de Dados'!$B$4:$J$50,8,FALSE)*PRINCIPAL!$H$211*(1-(PRINCIPAL!$O$211/100)),IF(PRINCIPAL!$H$211&lt;&gt;"",VLOOKUP($AW$750,'Banco de Dados'!$B$4:$J$50,8,FALSE)*PRINCIPAL!$H$211,IF(OR(L765=PRINCIPAL!$I$211,L765=PRINCIPAL!$I$211+PRINCIPAL!$I$211,L765=PRINCIPAL!$I$211+PRINCIPAL!$I$211+PRINCIPAL!$I$211),0,IF(L765=PRINCIPAL!$J$211,VLOOKUP($AW$750,'Banco de Dados'!$B$4:$J$50,6,FALSE)*(1-(PRINCIPAL!$K$211/100)),IF(L765=PRINCIPAL!$L$211,VLOOKUP($AW$750,'Banco de Dados'!$B$4:$J$50,6,FALSE)*(1-(PRINCIPAL!$M$211/100)),IF(L765=PRINCIPAL!$N$211,VLOOKUP($AW$750,'Banco de Dados'!$B$4:$J$50,6,FALSE)*(1-(PRINCIPAL!$O$211/100)),VLOOKUP($AW$750,'Banco de Dados'!$B$4:$J$50,6,FALSE)))))))))),"")</f>
        <v/>
      </c>
      <c r="AW765" s="29" t="str">
        <f>IFERROR(AV765*(IFERROR(VLOOKUP($AW$750,'Banco de Dados'!$B$4:$J$50,4,FALSE),"ERRO")),"")</f>
        <v/>
      </c>
      <c r="AX765" s="29" t="str">
        <f t="shared" si="526"/>
        <v/>
      </c>
      <c r="AY765" s="103" t="str">
        <f>IFERROR(AX765*(C765*(PRINCIPAL!$G$211/100))*0.47*(44/12),"")</f>
        <v/>
      </c>
      <c r="AZ765" s="111" t="str">
        <f t="shared" si="531"/>
        <v/>
      </c>
      <c r="BA765" s="30" t="str">
        <f>IFERROR(IF(AND(PRINCIPAL!$H$192&lt;&gt;"",OR(L765=PRINCIPAL!$I$192,L765=PRINCIPAL!$I$192+PRINCIPAL!$I$192,L765=PRINCIPAL!$I$192+PRINCIPAL!$I$192+PRINCIPAL!$I$192)),0,IF(AND(PRINCIPAL!$H$192&lt;&gt;"",L765=PRINCIPAL!$J$192),VLOOKUP($BB$750,'Banco de Dados'!$B$4:$J$50,8,FALSE)*PRINCIPAL!$H$192*(1-(PRINCIPAL!$K$192/100)),IF(AND(PRINCIPAL!$H$192&lt;&gt;"",L765=PRINCIPAL!$L$192),VLOOKUP($BB$750,'Banco de Dados'!$B$4:$J$50,8,FALSE)*PRINCIPAL!$H$192*(1-(PRINCIPAL!$M$192/100)),IF(AND(PRINCIPAL!$H$192&lt;&gt;"",L765=PRINCIPAL!$N$192),VLOOKUP($BB$750,'Banco de Dados'!$B$4:$J$50,8,FALSE)*PRINCIPAL!$H$192*(1-(PRINCIPAL!$O$192/100)),IF(PRINCIPAL!$H$192&lt;&gt;"",VLOOKUP($BB$750,'Banco de Dados'!$B$4:$J$50,8,FALSE)*PRINCIPAL!$H$192,IF(OR(L765=PRINCIPAL!$I$192,L765=PRINCIPAL!$I$192+PRINCIPAL!$I$192,L765=PRINCIPAL!$I$192+PRINCIPAL!$I$192+PRINCIPAL!$I$192),0,IF(L765=PRINCIPAL!$J$192,VLOOKUP($BB$750,'Banco de Dados'!$B$4:$J$50,6,FALSE)*(1-(PRINCIPAL!$K$192/100)),IF(L765=PRINCIPAL!$L$192,VLOOKUP($BB$750,'Banco de Dados'!$B$4:$J$50,6,FALSE)*(1-(PRINCIPAL!$M$192/100)),IF(L765=PRINCIPAL!$N$192,VLOOKUP($BB$750,'Banco de Dados'!$B$4:$J$50,6,FALSE)*(1-(PRINCIPAL!$O$192/100)),VLOOKUP($BB$750,'Banco de Dados'!$B$4:$J$50,6,FALSE)))))))))),"")</f>
        <v/>
      </c>
      <c r="BB765" s="29" t="str">
        <f>IFERROR(BA765*(IFERROR(VLOOKUP($BB$750,'Banco de Dados'!$B$4:$J$50,4,FALSE),"ERRO")),"")</f>
        <v/>
      </c>
      <c r="BC765" s="29" t="str">
        <f t="shared" si="532"/>
        <v/>
      </c>
      <c r="BD765" s="103" t="str">
        <f>IFERROR(BC765*(C765*(PRINCIPAL!$G$192/100))*0.47*(44/12),"")</f>
        <v/>
      </c>
      <c r="BE765" s="111" t="str">
        <f t="shared" si="511"/>
        <v/>
      </c>
      <c r="BF765" s="30" t="str">
        <f>IFERROR(IF(AND(PRINCIPAL!$H$213&lt;&gt;"",OR(L765=PRINCIPAL!$I$213,L765=PRINCIPAL!$I$213+PRINCIPAL!$I$213,L765=PRINCIPAL!$I$213+PRINCIPAL!$I$213+PRINCIPAL!$I$213)),0,IF(AND(PRINCIPAL!$H$213&lt;&gt;"",L765=PRINCIPAL!$J$213),VLOOKUP($BG$750,'Banco de Dados'!$B$4:$J$50,8,FALSE)*PRINCIPAL!$H$213*(1-(PRINCIPAL!$K$213/100)),IF(AND(PRINCIPAL!$H$213&lt;&gt;"",L765=PRINCIPAL!$L$213),VLOOKUP($BG$750,'Banco de Dados'!$B$4:$J$50,8,FALSE)*PRINCIPAL!$H$213*(1-(PRINCIPAL!$M$213/100)),IF(AND(PRINCIPAL!$H$213&lt;&gt;"",L765=PRINCIPAL!$N$213),VLOOKUP($BG$750,'Banco de Dados'!$B$4:$J$50,8,FALSE)*PRINCIPAL!$H$213*(1-(PRINCIPAL!$O$213/100)),IF(PRINCIPAL!$H$213&lt;&gt;"",VLOOKUP($BG$750,'Banco de Dados'!$B$4:$J$50,8,FALSE)*PRINCIPAL!$H$213,IF(OR(L765=PRINCIPAL!$I$213,L765=PRINCIPAL!$I$213+PRINCIPAL!$I$213,L765=PRINCIPAL!$I$213+PRINCIPAL!$I$213+PRINCIPAL!$I$213),0,IF(L765=PRINCIPAL!$J$213,VLOOKUP($BG$750,'Banco de Dados'!$B$4:$J$50,6,FALSE)*(1-(PRINCIPAL!$K$213/100)),IF(L765=PRINCIPAL!$L$213,VLOOKUP($BG$750,'Banco de Dados'!$B$4:$J$50,6,FALSE)*(1-(PRINCIPAL!$M$213/100)),IF(L765=PRINCIPAL!$N$213,VLOOKUP($BG$750,'Banco de Dados'!$B$4:$J$50,6,FALSE)*(1-(PRINCIPAL!$O$213/100)),VLOOKUP($BG$750,'Banco de Dados'!$B$4:$J$50,6,FALSE)))))))))),"")</f>
        <v/>
      </c>
      <c r="BG765" s="29" t="str">
        <f>IFERROR(BF765*(IFERROR(VLOOKUP($BG$750,'Banco de Dados'!$B$4:$J$50,4,FALSE),"ERRO")),"")</f>
        <v/>
      </c>
      <c r="BH765" s="29" t="str">
        <f t="shared" si="527"/>
        <v/>
      </c>
      <c r="BI765" s="103" t="str">
        <f>IFERROR(BH765*(C765*(PRINCIPAL!$G$213/100))*0.47*(44/12),"")</f>
        <v/>
      </c>
      <c r="BJ765" s="102" t="str">
        <f t="shared" si="512"/>
        <v/>
      </c>
    </row>
    <row r="766" spans="2:62" ht="12.75" customHeight="1" x14ac:dyDescent="0.3">
      <c r="B766" s="326">
        <f t="shared" si="513"/>
        <v>2034</v>
      </c>
      <c r="C766" s="340"/>
      <c r="D766" s="1"/>
      <c r="E766" s="116">
        <v>14</v>
      </c>
      <c r="F766" s="24" t="str">
        <f>IFERROR(VLOOKUP($G$750,'Banco de Dados'!$B$4:$J$50,6,FALSE),"")</f>
        <v/>
      </c>
      <c r="G766" s="25" t="str">
        <f>IFERROR(F766*(IFERROR(VLOOKUP($G$750,'Banco de Dados'!$B$4:$J$50,4,FALSE),"ERRO")),"")</f>
        <v/>
      </c>
      <c r="H766" s="25" t="str">
        <f t="shared" si="514"/>
        <v/>
      </c>
      <c r="I766" s="103" t="str">
        <f t="shared" si="515"/>
        <v/>
      </c>
      <c r="J766" s="117" t="str">
        <f t="shared" si="516"/>
        <v/>
      </c>
      <c r="K766" s="1"/>
      <c r="L766" s="91">
        <v>14</v>
      </c>
      <c r="M766" s="24" t="str">
        <f>IFERROR(IF(AND(PRINCIPAL!$H$204&lt;&gt;"",OR(L766=PRINCIPAL!$I$204,L766=PRINCIPAL!$I$204+PRINCIPAL!$I$204,L766=PRINCIPAL!$I$204+PRINCIPAL!$I$204+PRINCIPAL!$I$204)),0,IF(AND(PRINCIPAL!$H$204&lt;&gt;"",L766=PRINCIPAL!$J$204),VLOOKUP($N$750,'Banco de Dados'!$B$4:$J$50,8,FALSE)*PRINCIPAL!$H$204*(1-(PRINCIPAL!$K$204/100)),IF(AND(PRINCIPAL!$H$204&lt;&gt;"",L766=PRINCIPAL!$L$204),VLOOKUP($N$750,'Banco de Dados'!$B$4:$J$50,8,FALSE)*PRINCIPAL!$H$204*(1-(PRINCIPAL!$M$204/100)),IF(AND(PRINCIPAL!$H$204&lt;&gt;"",L766=PRINCIPAL!$N$204),VLOOKUP($N$750,'Banco de Dados'!$B$4:$J$50,8,FALSE)*PRINCIPAL!$H$204*(1-(PRINCIPAL!$O$204/100)),IF(PRINCIPAL!$H$204&lt;&gt;"",VLOOKUP($N$750,'Banco de Dados'!$B$4:$J$50,8,FALSE)*PRINCIPAL!$H$204,IF(OR(L766=PRINCIPAL!$I$204,L766=PRINCIPAL!$I$204+PRINCIPAL!$I$204,L766=PRINCIPAL!$I$204+PRINCIPAL!$I$204+PRINCIPAL!$I$204),0,IF(L766=PRINCIPAL!$J$204,VLOOKUP($N$750,'Banco de Dados'!$B$4:$J$50,6,FALSE)*(1-(PRINCIPAL!$K$204/100)),IF(L766=PRINCIPAL!$L$204,VLOOKUP($N$750,'Banco de Dados'!$B$4:$J$50,6,FALSE)*(1-(PRINCIPAL!$M$204/100)),IF(L766=PRINCIPAL!$N$204,VLOOKUP($N$750,'Banco de Dados'!$B$4:$J$50,6,FALSE)*(1-(PRINCIPAL!$O$204/100)),VLOOKUP($N$750,'Banco de Dados'!$B$4:$J$50,6,FALSE)))))))))),"")</f>
        <v/>
      </c>
      <c r="N766" s="25" t="str">
        <f>IFERROR(M766*(IFERROR(VLOOKUP($N$750,'Banco de Dados'!$B$4:$J$50,4,FALSE),"ERRO")),"")</f>
        <v/>
      </c>
      <c r="O766" s="25" t="str">
        <f t="shared" si="517"/>
        <v/>
      </c>
      <c r="P766" s="103" t="str">
        <f>IFERROR(O766*(C766*(PRINCIPAL!$G$204/100))*0.47*(44/12),"")</f>
        <v/>
      </c>
      <c r="Q766" s="107" t="str">
        <f t="shared" si="533"/>
        <v/>
      </c>
      <c r="R766" s="29" t="str">
        <f>IFERROR(IF(AND(PRINCIPAL!$H$205&lt;&gt;"",OR(L766=PRINCIPAL!$I$205,L766=PRINCIPAL!$I$205+PRINCIPAL!$I$205,L766=PRINCIPAL!$I$205+PRINCIPAL!$I$205+PRINCIPAL!$I$205)),0,IF(AND(PRINCIPAL!$H$205&lt;&gt;"",L766=PRINCIPAL!$J$205),VLOOKUP($S$750,'Banco de Dados'!$B$4:$J$50,8,FALSE)*PRINCIPAL!$H$205*(1-(PRINCIPAL!$K$205/100)),IF(AND(PRINCIPAL!$H$205&lt;&gt;"",L766=PRINCIPAL!$L$205),VLOOKUP($S$750,'Banco de Dados'!$B$4:$J$50,8,FALSE)*PRINCIPAL!$H$205*(1-(PRINCIPAL!$M$205/100)),IF(AND(PRINCIPAL!$H$205&lt;&gt;"",L766=PRINCIPAL!$N$205),VLOOKUP($S$750,'Banco de Dados'!$B$4:$J$50,8,FALSE)*PRINCIPAL!$H$205*(1-(PRINCIPAL!$O$205/100)),IF(PRINCIPAL!$H$205&lt;&gt;"",VLOOKUP($S$750,'Banco de Dados'!$B$4:$J$50,8,FALSE)*PRINCIPAL!$H$205,IF(OR(L766=PRINCIPAL!$I$205,L766=PRINCIPAL!$I$205+PRINCIPAL!$I$205,L766=PRINCIPAL!$I$205+PRINCIPAL!$I$205+PRINCIPAL!$I$205),0,IF(L766=PRINCIPAL!$J$205,VLOOKUP($S$750,'Banco de Dados'!$B$4:$J$50,6,FALSE)*(1-(PRINCIPAL!$K$205/100)),IF(L766=PRINCIPAL!$L$205,VLOOKUP($S$750,'Banco de Dados'!$B$4:$J$50,6,FALSE)*(1-(PRINCIPAL!$M$205/100)),IF(L766=PRINCIPAL!$N$205,VLOOKUP($S$750,'Banco de Dados'!$B$4:$J$50,6,FALSE)*(1-(PRINCIPAL!$O$205/100)),VLOOKUP($S$750,'Banco de Dados'!$B$4:$J$50,6,FALSE)))))))))),"")</f>
        <v/>
      </c>
      <c r="S766" s="29" t="str">
        <f>IFERROR(R766*(IFERROR(VLOOKUP($S$750,'Banco de Dados'!$B$4:$J$50,4,FALSE),"ERRO")),"")</f>
        <v/>
      </c>
      <c r="T766" s="29" t="str">
        <f t="shared" si="534"/>
        <v/>
      </c>
      <c r="U766" s="103" t="str">
        <f>IFERROR(T766*(C766*(PRINCIPAL!$G$205/100))*0.47*(44/12),"")</f>
        <v/>
      </c>
      <c r="V766" s="103" t="str">
        <f t="shared" si="510"/>
        <v/>
      </c>
      <c r="W766" s="30" t="str">
        <f>IFERROR(IF(AND(PRINCIPAL!$H$206&lt;&gt;"",OR(L766=PRINCIPAL!$I$206,L766=PRINCIPAL!$I$206+PRINCIPAL!$I$206,L766=PRINCIPAL!$I$206+PRINCIPAL!$I$206+PRINCIPAL!$I$206)),0,IF(AND(PRINCIPAL!$H$206&lt;&gt;"",L766=PRINCIPAL!$J$206),VLOOKUP($X$750,'Banco de Dados'!$B$4:$J$50,8,FALSE)*PRINCIPAL!$H$206*(1-(PRINCIPAL!$K$206/100)),IF(AND(PRINCIPAL!$H$206&lt;&gt;"",L766=PRINCIPAL!$L$206),VLOOKUP($X$750,'Banco de Dados'!$B$4:$J$50,8,FALSE)*PRINCIPAL!$H$206*(1-(PRINCIPAL!$M$206/100)),IF(AND(PRINCIPAL!$H$206&lt;&gt;"",L766=PRINCIPAL!$N$206),VLOOKUP($X$750,'Banco de Dados'!$B$4:$J$50,8,FALSE)*PRINCIPAL!$H$206*(1-(PRINCIPAL!$O$206/100)),IF(PRINCIPAL!$H$206&lt;&gt;"",VLOOKUP($X$750,'Banco de Dados'!$B$4:$J$50,8,FALSE)*PRINCIPAL!$H$206,IF(OR(L766=PRINCIPAL!$I$206,L766=PRINCIPAL!$I$206+PRINCIPAL!$I$206,L766=PRINCIPAL!$I$206+PRINCIPAL!$I$206+PRINCIPAL!$I$206),0,IF(L766=PRINCIPAL!$J$206,VLOOKUP($X$750,'Banco de Dados'!$B$4:$J$50,6,FALSE)*(1-(PRINCIPAL!$K$206/100)),IF(L766=PRINCIPAL!$L$206,VLOOKUP($X$750,'Banco de Dados'!$B$4:$J$50,6,FALSE)*(1-(PRINCIPAL!$M$206/100)),IF(L766=PRINCIPAL!$N$206,VLOOKUP($X$750,'Banco de Dados'!$B$4:$J$50,6,FALSE)*(1-(PRINCIPAL!$O$206/100)),VLOOKUP($X$750,'Banco de Dados'!$B$4:$J$50,6,FALSE)))))))))),"")</f>
        <v/>
      </c>
      <c r="X766" s="29" t="str">
        <f>IFERROR(W766*(IFERROR(VLOOKUP($X$750,'Banco de Dados'!$B$4:$J$50,4,FALSE),"ERRO")),"")</f>
        <v/>
      </c>
      <c r="Y766" s="29" t="str">
        <f t="shared" si="528"/>
        <v/>
      </c>
      <c r="Z766" s="103" t="str">
        <f>IFERROR(Y766*(C766*(PRINCIPAL!$G$206/100))*0.47*(44/12),"")</f>
        <v/>
      </c>
      <c r="AA766" s="111" t="str">
        <f t="shared" si="529"/>
        <v/>
      </c>
      <c r="AB766" s="30" t="str">
        <f>IFERROR(IF(AND(PRINCIPAL!$H$207&lt;&gt;"",OR(L766=PRINCIPAL!$I$207,L766=PRINCIPAL!$I$207+PRINCIPAL!$I$207,L766=PRINCIPAL!$I$207+PRINCIPAL!$I$207+PRINCIPAL!$I$207)),0,IF(AND(PRINCIPAL!$H$207&lt;&gt;"",L766=PRINCIPAL!$J$207),VLOOKUP($AC$750,'Banco de Dados'!$B$4:$J$50,8,FALSE)*PRINCIPAL!$H$207*(1-(PRINCIPAL!$K$207/100)),IF(AND(PRINCIPAL!$H$207&lt;&gt;"",L766=PRINCIPAL!$L$207),VLOOKUP($AC$750,'Banco de Dados'!$B$4:$J$50,8,FALSE)*PRINCIPAL!$H$207*(1-(PRINCIPAL!$M$207/100)),IF(AND(PRINCIPAL!$H$207&lt;&gt;"",L766=PRINCIPAL!$N$207),VLOOKUP($AC$750,'Banco de Dados'!$B$4:$J$50,8,FALSE)*PRINCIPAL!$H$207*(1-(PRINCIPAL!$O$207/100)),IF(PRINCIPAL!$H$207&lt;&gt;"",VLOOKUP($AC$750,'Banco de Dados'!$B$4:$J$50,8,FALSE)*PRINCIPAL!$H$207,IF(OR(L766=PRINCIPAL!$I$207,L766=PRINCIPAL!$I$207+PRINCIPAL!$I$207,L766=PRINCIPAL!$I$207+PRINCIPAL!$I$207+PRINCIPAL!$I$207),0,IF(L766=PRINCIPAL!$J$207,VLOOKUP($AC$750,'Banco de Dados'!$B$4:$J$50,6,FALSE)*(1-(PRINCIPAL!$K$207/100)),IF(L766=PRINCIPAL!$L$207,VLOOKUP($AC$750,'Banco de Dados'!$B$4:$J$50,6,FALSE)*(1-(PRINCIPAL!$M$207/100)),IF(L766=PRINCIPAL!$N$207,VLOOKUP($AC$750,'Banco de Dados'!$B$4:$J$50,6,FALSE)*(1-(PRINCIPAL!$O$207/100)),VLOOKUP($AC$750,'Banco de Dados'!$B$4:$J$50,6,FALSE)))))))))),"")</f>
        <v/>
      </c>
      <c r="AC766" s="29" t="str">
        <f>IFERROR(AB766*(IFERROR(VLOOKUP($AC$750,'Banco de Dados'!$B$4:$J$50,4,FALSE),"ERRO")),"")</f>
        <v/>
      </c>
      <c r="AD766" s="29" t="str">
        <f t="shared" si="519"/>
        <v/>
      </c>
      <c r="AE766" s="103" t="str">
        <f>IFERROR(AD766*(C766*(PRINCIPAL!$G$207/100))*0.47*(44/12),"")</f>
        <v/>
      </c>
      <c r="AF766" s="111" t="str">
        <f t="shared" si="520"/>
        <v/>
      </c>
      <c r="AG766" s="30" t="str">
        <f>IFERROR(IF(AND(PRINCIPAL!$H$208&lt;&gt;"",OR(L766=PRINCIPAL!$I$208,L766=PRINCIPAL!$I$208+PRINCIPAL!$I$208,L766=PRINCIPAL!$I$208+PRINCIPAL!$I$208+PRINCIPAL!$I$208)),0,IF(AND(PRINCIPAL!$H$208&lt;&gt;"",L766=PRINCIPAL!$J$208),VLOOKUP($AH$750,'Banco de Dados'!$B$4:$J$50,8,FALSE)*PRINCIPAL!$H$208*(1-(PRINCIPAL!$K$208/100)),IF(AND(PRINCIPAL!$H$208&lt;&gt;"",L766=PRINCIPAL!$L$208),VLOOKUP($AH$750,'Banco de Dados'!$B$4:$J$50,8,FALSE)*PRINCIPAL!$H$208*(1-(PRINCIPAL!$M$208/100)),IF(AND(PRINCIPAL!$H$208&lt;&gt;"",L766=PRINCIPAL!$N$208),VLOOKUP($AH$750,'Banco de Dados'!$B$4:$J$50,8,FALSE)*PRINCIPAL!$H$208*(1-(PRINCIPAL!$O$208/100)),IF(PRINCIPAL!$H$208&lt;&gt;"",VLOOKUP($AH$750,'Banco de Dados'!$B$4:$J$50,8,FALSE)*PRINCIPAL!$H$208,IF(OR(L766=PRINCIPAL!$I$208,L766=PRINCIPAL!$I$208+PRINCIPAL!$I$208,L766=PRINCIPAL!$I$208+PRINCIPAL!$I$208+PRINCIPAL!$I$208),0,IF(L766=PRINCIPAL!$J$208,VLOOKUP($AH$750,'Banco de Dados'!$B$4:$J$50,6,FALSE)*(1-(PRINCIPAL!$K$208/100)),IF(L766=PRINCIPAL!$L$208,VLOOKUP($AH$750,'Banco de Dados'!$B$4:$J$50,6,FALSE)*(1-(PRINCIPAL!$M$208/100)),IF(L766=PRINCIPAL!$N$208,VLOOKUP($AH$750,'Banco de Dados'!$B$4:$J$50,6,FALSE)*(1-(PRINCIPAL!$O$208/100)),VLOOKUP($AH$750,'Banco de Dados'!$B$4:$J$50,6,FALSE)))))))))),"")</f>
        <v/>
      </c>
      <c r="AH766" s="29" t="str">
        <f>IFERROR(AG766*(IFERROR(VLOOKUP($AH$750,'Banco de Dados'!$B$4:$J$50,4,FALSE),"ERRO")),"")</f>
        <v/>
      </c>
      <c r="AI766" s="29" t="str">
        <f t="shared" si="521"/>
        <v/>
      </c>
      <c r="AJ766" s="103" t="str">
        <f>IFERROR(AI766*(C766*(PRINCIPAL!$G$208/100))*0.47*(44/12),"")</f>
        <v/>
      </c>
      <c r="AK766" s="111" t="str">
        <f t="shared" si="530"/>
        <v/>
      </c>
      <c r="AL766" s="30" t="str">
        <f>IFERROR(IF(AND(PRINCIPAL!$H$209&lt;&gt;"",OR(L766=PRINCIPAL!$I$209,L766=PRINCIPAL!$I$209+PRINCIPAL!$I$209,L766=PRINCIPAL!$I$209+PRINCIPAL!$I$209+PRINCIPAL!$I$209)),0,IF(AND(PRINCIPAL!$H$209&lt;&gt;"",L766=PRINCIPAL!$J$209),VLOOKUP($AM$750,'Banco de Dados'!$B$4:$J$50,8,FALSE)*PRINCIPAL!$H$209*(1-(PRINCIPAL!$K$209/100)),IF(AND(PRINCIPAL!$H$209&lt;&gt;"",L766=PRINCIPAL!$L$209),VLOOKUP($AM$750,'Banco de Dados'!$B$4:$J$50,8,FALSE)*PRINCIPAL!$H$209*(1-(PRINCIPAL!$M$209/100)),IF(AND(PRINCIPAL!$H$209&lt;&gt;"",L766=PRINCIPAL!$N$209),VLOOKUP($AM$750,'Banco de Dados'!$B$4:$J$50,8,FALSE)*PRINCIPAL!$H$209*(1-(PRINCIPAL!$O$209/100)),IF(PRINCIPAL!$H$209&lt;&gt;"",VLOOKUP($AM$750,'Banco de Dados'!$B$4:$J$50,8,FALSE)*PRINCIPAL!$H$209,IF(OR(L766=PRINCIPAL!$I$209,L766=PRINCIPAL!$I$209+PRINCIPAL!$I$209,L766=PRINCIPAL!$I$209+PRINCIPAL!$I$209+PRINCIPAL!$I$209),0,IF(L766=PRINCIPAL!$J$209,VLOOKUP($AM$750,'Banco de Dados'!$B$4:$J$50,6,FALSE)*(1-(PRINCIPAL!$K$209/100)),IF(L766=PRINCIPAL!$L$209,VLOOKUP($AM$750,'Banco de Dados'!$B$4:$J$50,6,FALSE)*(1-(PRINCIPAL!$M$209/100)),IF(L766=PRINCIPAL!$N$209,VLOOKUP($AM$750,'Banco de Dados'!$B$4:$J$50,6,FALSE)*(1-(PRINCIPAL!$O$209/100)),VLOOKUP($AM$750,'Banco de Dados'!$B$4:$J$50,6,FALSE)))))))))),"")</f>
        <v/>
      </c>
      <c r="AM766" s="29" t="str">
        <f>IFERROR(AL766*(IFERROR(VLOOKUP($AM$750,'Banco de Dados'!$B$4:$J$50,4,FALSE),"ERRO")),"")</f>
        <v/>
      </c>
      <c r="AN766" s="29" t="str">
        <f t="shared" si="522"/>
        <v/>
      </c>
      <c r="AO766" s="103" t="str">
        <f>IFERROR(AN766*(C766*(PRINCIPAL!$G$209/100))*0.47*(44/12),"")</f>
        <v/>
      </c>
      <c r="AP766" s="111" t="str">
        <f t="shared" si="523"/>
        <v/>
      </c>
      <c r="AQ766" s="30" t="str">
        <f>IFERROR(IF(AND(PRINCIPAL!$H$210&lt;&gt;"",OR(L766=PRINCIPAL!$I$210,L766=PRINCIPAL!$I$210+PRINCIPAL!$I$210,L766=PRINCIPAL!$I$210+PRINCIPAL!$I$210+PRINCIPAL!$I$210)),0,IF(AND(PRINCIPAL!$H$210&lt;&gt;"",L766=PRINCIPAL!$J$210),VLOOKUP($AR$750,'Banco de Dados'!$B$4:$J$50,8,FALSE)*PRINCIPAL!$H$210*(1-(PRINCIPAL!$K$210/100)),IF(AND(PRINCIPAL!$H$210&lt;&gt;"",L766=PRINCIPAL!$L$210),VLOOKUP($AR$750,'Banco de Dados'!$B$4:$J$50,8,FALSE)*PRINCIPAL!$H$210*(1-(PRINCIPAL!$M$210/100)),IF(AND(PRINCIPAL!$H$210&lt;&gt;"",L766=PRINCIPAL!$N$210),VLOOKUP($AR$750,'Banco de Dados'!$B$4:$J$50,8,FALSE)*PRINCIPAL!$H$210*(1-(PRINCIPAL!$O$210/100)),IF(PRINCIPAL!$H$210&lt;&gt;"",VLOOKUP($AR$750,'Banco de Dados'!$B$4:$J$50,8,FALSE)*PRINCIPAL!$H$210,IF(OR(L766=PRINCIPAL!$I$210,L766=PRINCIPAL!$I$210+PRINCIPAL!$I$210,L766=PRINCIPAL!$I$210+PRINCIPAL!$I$210+PRINCIPAL!$I$210),0,IF(L766=PRINCIPAL!$J$210,VLOOKUP($AR$750,'Banco de Dados'!$B$4:$J$50,6,FALSE)*(1-(PRINCIPAL!$K$210/100)),IF(L766=PRINCIPAL!$L$210,VLOOKUP($AR$750,'Banco de Dados'!$B$4:$J$50,6,FALSE)*(1-(PRINCIPAL!$M$210/100)),IF(L766=PRINCIPAL!$N$210,VLOOKUP($AR$750,'Banco de Dados'!$B$4:$J$50,6,FALSE)*(1-(PRINCIPAL!$O$210/100)),VLOOKUP($AR$750,'Banco de Dados'!$B$4:$J$50,6,FALSE)))))))))),"")</f>
        <v/>
      </c>
      <c r="AR766" s="29" t="str">
        <f>IFERROR(AQ766*(IFERROR(VLOOKUP($AR$750,'Banco de Dados'!$B$4:$J$50,4,FALSE),"ERRO")),"")</f>
        <v/>
      </c>
      <c r="AS766" s="29" t="str">
        <f t="shared" si="524"/>
        <v/>
      </c>
      <c r="AT766" s="103" t="str">
        <f>IFERROR(AS766*(C766*(PRINCIPAL!$G$210/100))*0.47*(44/12),"")</f>
        <v/>
      </c>
      <c r="AU766" s="111" t="str">
        <f t="shared" si="525"/>
        <v/>
      </c>
      <c r="AV766" s="30" t="str">
        <f>IFERROR(IF(AND(PRINCIPAL!$H$211&lt;&gt;"",OR(L766=PRINCIPAL!$I$211,L766=PRINCIPAL!$I$211+PRINCIPAL!$I$211,L766=PRINCIPAL!$I$211+PRINCIPAL!$I$211+PRINCIPAL!$I$211)),0,IF(AND(PRINCIPAL!$H$211&lt;&gt;"",L766=PRINCIPAL!$J$211),VLOOKUP($AW$750,'Banco de Dados'!$B$4:$J$50,8,FALSE)*PRINCIPAL!$H$211*(1-(PRINCIPAL!$K$211/100)),IF(AND(PRINCIPAL!$H$211&lt;&gt;"",L766=PRINCIPAL!$L$211),VLOOKUP($AW$750,'Banco de Dados'!$B$4:$J$50,8,FALSE)*PRINCIPAL!$H$211*(1-(PRINCIPAL!$M$211/100)),IF(AND(PRINCIPAL!$H$211&lt;&gt;"",L766=PRINCIPAL!$N$211),VLOOKUP($AW$750,'Banco de Dados'!$B$4:$J$50,8,FALSE)*PRINCIPAL!$H$211*(1-(PRINCIPAL!$O$211/100)),IF(PRINCIPAL!$H$211&lt;&gt;"",VLOOKUP($AW$750,'Banco de Dados'!$B$4:$J$50,8,FALSE)*PRINCIPAL!$H$211,IF(OR(L766=PRINCIPAL!$I$211,L766=PRINCIPAL!$I$211+PRINCIPAL!$I$211,L766=PRINCIPAL!$I$211+PRINCIPAL!$I$211+PRINCIPAL!$I$211),0,IF(L766=PRINCIPAL!$J$211,VLOOKUP($AW$750,'Banco de Dados'!$B$4:$J$50,6,FALSE)*(1-(PRINCIPAL!$K$211/100)),IF(L766=PRINCIPAL!$L$211,VLOOKUP($AW$750,'Banco de Dados'!$B$4:$J$50,6,FALSE)*(1-(PRINCIPAL!$M$211/100)),IF(L766=PRINCIPAL!$N$211,VLOOKUP($AW$750,'Banco de Dados'!$B$4:$J$50,6,FALSE)*(1-(PRINCIPAL!$O$211/100)),VLOOKUP($AW$750,'Banco de Dados'!$B$4:$J$50,6,FALSE)))))))))),"")</f>
        <v/>
      </c>
      <c r="AW766" s="29" t="str">
        <f>IFERROR(AV766*(IFERROR(VLOOKUP($AW$750,'Banco de Dados'!$B$4:$J$50,4,FALSE),"ERRO")),"")</f>
        <v/>
      </c>
      <c r="AX766" s="29" t="str">
        <f t="shared" si="526"/>
        <v/>
      </c>
      <c r="AY766" s="103" t="str">
        <f>IFERROR(AX766*(C766*(PRINCIPAL!$G$211/100))*0.47*(44/12),"")</f>
        <v/>
      </c>
      <c r="AZ766" s="111" t="str">
        <f t="shared" si="531"/>
        <v/>
      </c>
      <c r="BA766" s="30" t="str">
        <f>IFERROR(IF(AND(PRINCIPAL!$H$192&lt;&gt;"",OR(L766=PRINCIPAL!$I$192,L766=PRINCIPAL!$I$192+PRINCIPAL!$I$192,L766=PRINCIPAL!$I$192+PRINCIPAL!$I$192+PRINCIPAL!$I$192)),0,IF(AND(PRINCIPAL!$H$192&lt;&gt;"",L766=PRINCIPAL!$J$192),VLOOKUP($BB$750,'Banco de Dados'!$B$4:$J$50,8,FALSE)*PRINCIPAL!$H$192*(1-(PRINCIPAL!$K$192/100)),IF(AND(PRINCIPAL!$H$192&lt;&gt;"",L766=PRINCIPAL!$L$192),VLOOKUP($BB$750,'Banco de Dados'!$B$4:$J$50,8,FALSE)*PRINCIPAL!$H$192*(1-(PRINCIPAL!$M$192/100)),IF(AND(PRINCIPAL!$H$192&lt;&gt;"",L766=PRINCIPAL!$N$192),VLOOKUP($BB$750,'Banco de Dados'!$B$4:$J$50,8,FALSE)*PRINCIPAL!$H$192*(1-(PRINCIPAL!$O$192/100)),IF(PRINCIPAL!$H$192&lt;&gt;"",VLOOKUP($BB$750,'Banco de Dados'!$B$4:$J$50,8,FALSE)*PRINCIPAL!$H$192,IF(OR(L766=PRINCIPAL!$I$192,L766=PRINCIPAL!$I$192+PRINCIPAL!$I$192,L766=PRINCIPAL!$I$192+PRINCIPAL!$I$192+PRINCIPAL!$I$192),0,IF(L766=PRINCIPAL!$J$192,VLOOKUP($BB$750,'Banco de Dados'!$B$4:$J$50,6,FALSE)*(1-(PRINCIPAL!$K$192/100)),IF(L766=PRINCIPAL!$L$192,VLOOKUP($BB$750,'Banco de Dados'!$B$4:$J$50,6,FALSE)*(1-(PRINCIPAL!$M$192/100)),IF(L766=PRINCIPAL!$N$192,VLOOKUP($BB$750,'Banco de Dados'!$B$4:$J$50,6,FALSE)*(1-(PRINCIPAL!$O$192/100)),VLOOKUP($BB$750,'Banco de Dados'!$B$4:$J$50,6,FALSE)))))))))),"")</f>
        <v/>
      </c>
      <c r="BB766" s="29" t="str">
        <f>IFERROR(BA766*(IFERROR(VLOOKUP($BB$750,'Banco de Dados'!$B$4:$J$50,4,FALSE),"ERRO")),"")</f>
        <v/>
      </c>
      <c r="BC766" s="29" t="str">
        <f t="shared" si="532"/>
        <v/>
      </c>
      <c r="BD766" s="103" t="str">
        <f>IFERROR(BC766*(C766*(PRINCIPAL!$G$192/100))*0.47*(44/12),"")</f>
        <v/>
      </c>
      <c r="BE766" s="111" t="str">
        <f t="shared" si="511"/>
        <v/>
      </c>
      <c r="BF766" s="30" t="str">
        <f>IFERROR(IF(AND(PRINCIPAL!$H$213&lt;&gt;"",OR(L766=PRINCIPAL!$I$213,L766=PRINCIPAL!$I$213+PRINCIPAL!$I$213,L766=PRINCIPAL!$I$213+PRINCIPAL!$I$213+PRINCIPAL!$I$213)),0,IF(AND(PRINCIPAL!$H$213&lt;&gt;"",L766=PRINCIPAL!$J$213),VLOOKUP($BG$750,'Banco de Dados'!$B$4:$J$50,8,FALSE)*PRINCIPAL!$H$213*(1-(PRINCIPAL!$K$213/100)),IF(AND(PRINCIPAL!$H$213&lt;&gt;"",L766=PRINCIPAL!$L$213),VLOOKUP($BG$750,'Banco de Dados'!$B$4:$J$50,8,FALSE)*PRINCIPAL!$H$213*(1-(PRINCIPAL!$M$213/100)),IF(AND(PRINCIPAL!$H$213&lt;&gt;"",L766=PRINCIPAL!$N$213),VLOOKUP($BG$750,'Banco de Dados'!$B$4:$J$50,8,FALSE)*PRINCIPAL!$H$213*(1-(PRINCIPAL!$O$213/100)),IF(PRINCIPAL!$H$213&lt;&gt;"",VLOOKUP($BG$750,'Banco de Dados'!$B$4:$J$50,8,FALSE)*PRINCIPAL!$H$213,IF(OR(L766=PRINCIPAL!$I$213,L766=PRINCIPAL!$I$213+PRINCIPAL!$I$213,L766=PRINCIPAL!$I$213+PRINCIPAL!$I$213+PRINCIPAL!$I$213),0,IF(L766=PRINCIPAL!$J$213,VLOOKUP($BG$750,'Banco de Dados'!$B$4:$J$50,6,FALSE)*(1-(PRINCIPAL!$K$213/100)),IF(L766=PRINCIPAL!$L$213,VLOOKUP($BG$750,'Banco de Dados'!$B$4:$J$50,6,FALSE)*(1-(PRINCIPAL!$M$213/100)),IF(L766=PRINCIPAL!$N$213,VLOOKUP($BG$750,'Banco de Dados'!$B$4:$J$50,6,FALSE)*(1-(PRINCIPAL!$O$213/100)),VLOOKUP($BG$750,'Banco de Dados'!$B$4:$J$50,6,FALSE)))))))))),"")</f>
        <v/>
      </c>
      <c r="BG766" s="29" t="str">
        <f>IFERROR(BF766*(IFERROR(VLOOKUP($BG$750,'Banco de Dados'!$B$4:$J$50,4,FALSE),"ERRO")),"")</f>
        <v/>
      </c>
      <c r="BH766" s="29" t="str">
        <f t="shared" si="527"/>
        <v/>
      </c>
      <c r="BI766" s="103" t="str">
        <f>IFERROR(BH766*(C766*(PRINCIPAL!$G$213/100))*0.47*(44/12),"")</f>
        <v/>
      </c>
      <c r="BJ766" s="102" t="str">
        <f t="shared" si="512"/>
        <v/>
      </c>
    </row>
    <row r="767" spans="2:62" ht="12.75" customHeight="1" x14ac:dyDescent="0.3">
      <c r="B767" s="326">
        <f t="shared" si="513"/>
        <v>2035</v>
      </c>
      <c r="C767" s="340"/>
      <c r="D767" s="1"/>
      <c r="E767" s="116">
        <v>15</v>
      </c>
      <c r="F767" s="24" t="str">
        <f>IFERROR(VLOOKUP($G$750,'Banco de Dados'!$B$4:$J$50,6,FALSE),"")</f>
        <v/>
      </c>
      <c r="G767" s="25" t="str">
        <f>IFERROR(F767*(IFERROR(VLOOKUP($G$750,'Banco de Dados'!$B$4:$J$50,4,FALSE),"ERRO")),"")</f>
        <v/>
      </c>
      <c r="H767" s="25" t="str">
        <f t="shared" si="514"/>
        <v/>
      </c>
      <c r="I767" s="103" t="str">
        <f t="shared" si="515"/>
        <v/>
      </c>
      <c r="J767" s="117" t="str">
        <f t="shared" si="516"/>
        <v/>
      </c>
      <c r="K767" s="1"/>
      <c r="L767" s="91">
        <v>15</v>
      </c>
      <c r="M767" s="24" t="str">
        <f>IFERROR(IF(AND(PRINCIPAL!$H$204&lt;&gt;"",OR(L767=PRINCIPAL!$I$204,L767=PRINCIPAL!$I$204+PRINCIPAL!$I$204,L767=PRINCIPAL!$I$204+PRINCIPAL!$I$204+PRINCIPAL!$I$204)),0,IF(AND(PRINCIPAL!$H$204&lt;&gt;"",L767=PRINCIPAL!$J$204),VLOOKUP($N$750,'Banco de Dados'!$B$4:$J$50,8,FALSE)*PRINCIPAL!$H$204*(1-(PRINCIPAL!$K$204/100)),IF(AND(PRINCIPAL!$H$204&lt;&gt;"",L767=PRINCIPAL!$L$204),VLOOKUP($N$750,'Banco de Dados'!$B$4:$J$50,8,FALSE)*PRINCIPAL!$H$204*(1-(PRINCIPAL!$M$204/100)),IF(AND(PRINCIPAL!$H$204&lt;&gt;"",L767=PRINCIPAL!$N$204),VLOOKUP($N$750,'Banco de Dados'!$B$4:$J$50,8,FALSE)*PRINCIPAL!$H$204*(1-(PRINCIPAL!$O$204/100)),IF(PRINCIPAL!$H$204&lt;&gt;"",VLOOKUP($N$750,'Banco de Dados'!$B$4:$J$50,8,FALSE)*PRINCIPAL!$H$204,IF(OR(L767=PRINCIPAL!$I$204,L767=PRINCIPAL!$I$204+PRINCIPAL!$I$204,L767=PRINCIPAL!$I$204+PRINCIPAL!$I$204+PRINCIPAL!$I$204),0,IF(L767=PRINCIPAL!$J$204,VLOOKUP($N$750,'Banco de Dados'!$B$4:$J$50,6,FALSE)*(1-(PRINCIPAL!$K$204/100)),IF(L767=PRINCIPAL!$L$204,VLOOKUP($N$750,'Banco de Dados'!$B$4:$J$50,6,FALSE)*(1-(PRINCIPAL!$M$204/100)),IF(L767=PRINCIPAL!$N$204,VLOOKUP($N$750,'Banco de Dados'!$B$4:$J$50,6,FALSE)*(1-(PRINCIPAL!$O$204/100)),VLOOKUP($N$750,'Banco de Dados'!$B$4:$J$50,6,FALSE)))))))))),"")</f>
        <v/>
      </c>
      <c r="N767" s="25" t="str">
        <f>IFERROR(M767*(IFERROR(VLOOKUP($N$750,'Banco de Dados'!$B$4:$J$50,4,FALSE),"ERRO")),"")</f>
        <v/>
      </c>
      <c r="O767" s="25" t="str">
        <f t="shared" si="517"/>
        <v/>
      </c>
      <c r="P767" s="103" t="str">
        <f>IFERROR(O767*(C767*(PRINCIPAL!$G$204/100))*0.47*(44/12),"")</f>
        <v/>
      </c>
      <c r="Q767" s="107" t="str">
        <f t="shared" si="533"/>
        <v/>
      </c>
      <c r="R767" s="29" t="str">
        <f>IFERROR(IF(AND(PRINCIPAL!$H$205&lt;&gt;"",OR(L767=PRINCIPAL!$I$205,L767=PRINCIPAL!$I$205+PRINCIPAL!$I$205,L767=PRINCIPAL!$I$205+PRINCIPAL!$I$205+PRINCIPAL!$I$205)),0,IF(AND(PRINCIPAL!$H$205&lt;&gt;"",L767=PRINCIPAL!$J$205),VLOOKUP($S$750,'Banco de Dados'!$B$4:$J$50,8,FALSE)*PRINCIPAL!$H$205*(1-(PRINCIPAL!$K$205/100)),IF(AND(PRINCIPAL!$H$205&lt;&gt;"",L767=PRINCIPAL!$L$205),VLOOKUP($S$750,'Banco de Dados'!$B$4:$J$50,8,FALSE)*PRINCIPAL!$H$205*(1-(PRINCIPAL!$M$205/100)),IF(AND(PRINCIPAL!$H$205&lt;&gt;"",L767=PRINCIPAL!$N$205),VLOOKUP($S$750,'Banco de Dados'!$B$4:$J$50,8,FALSE)*PRINCIPAL!$H$205*(1-(PRINCIPAL!$O$205/100)),IF(PRINCIPAL!$H$205&lt;&gt;"",VLOOKUP($S$750,'Banco de Dados'!$B$4:$J$50,8,FALSE)*PRINCIPAL!$H$205,IF(OR(L767=PRINCIPAL!$I$205,L767=PRINCIPAL!$I$205+PRINCIPAL!$I$205,L767=PRINCIPAL!$I$205+PRINCIPAL!$I$205+PRINCIPAL!$I$205),0,IF(L767=PRINCIPAL!$J$205,VLOOKUP($S$750,'Banco de Dados'!$B$4:$J$50,6,FALSE)*(1-(PRINCIPAL!$K$205/100)),IF(L767=PRINCIPAL!$L$205,VLOOKUP($S$750,'Banco de Dados'!$B$4:$J$50,6,FALSE)*(1-(PRINCIPAL!$M$205/100)),IF(L767=PRINCIPAL!$N$205,VLOOKUP($S$750,'Banco de Dados'!$B$4:$J$50,6,FALSE)*(1-(PRINCIPAL!$O$205/100)),VLOOKUP($S$750,'Banco de Dados'!$B$4:$J$50,6,FALSE)))))))))),"")</f>
        <v/>
      </c>
      <c r="S767" s="29" t="str">
        <f>IFERROR(R767*(IFERROR(VLOOKUP($S$750,'Banco de Dados'!$B$4:$J$50,4,FALSE),"ERRO")),"")</f>
        <v/>
      </c>
      <c r="T767" s="29" t="str">
        <f t="shared" si="534"/>
        <v/>
      </c>
      <c r="U767" s="103" t="str">
        <f>IFERROR(T767*(C767*(PRINCIPAL!$G$205/100))*0.47*(44/12),"")</f>
        <v/>
      </c>
      <c r="V767" s="103" t="str">
        <f t="shared" si="510"/>
        <v/>
      </c>
      <c r="W767" s="30" t="str">
        <f>IFERROR(IF(AND(PRINCIPAL!$H$206&lt;&gt;"",OR(L767=PRINCIPAL!$I$206,L767=PRINCIPAL!$I$206+PRINCIPAL!$I$206,L767=PRINCIPAL!$I$206+PRINCIPAL!$I$206+PRINCIPAL!$I$206)),0,IF(AND(PRINCIPAL!$H$206&lt;&gt;"",L767=PRINCIPAL!$J$206),VLOOKUP($X$750,'Banco de Dados'!$B$4:$J$50,8,FALSE)*PRINCIPAL!$H$206*(1-(PRINCIPAL!$K$206/100)),IF(AND(PRINCIPAL!$H$206&lt;&gt;"",L767=PRINCIPAL!$L$206),VLOOKUP($X$750,'Banco de Dados'!$B$4:$J$50,8,FALSE)*PRINCIPAL!$H$206*(1-(PRINCIPAL!$M$206/100)),IF(AND(PRINCIPAL!$H$206&lt;&gt;"",L767=PRINCIPAL!$N$206),VLOOKUP($X$750,'Banco de Dados'!$B$4:$J$50,8,FALSE)*PRINCIPAL!$H$206*(1-(PRINCIPAL!$O$206/100)),IF(PRINCIPAL!$H$206&lt;&gt;"",VLOOKUP($X$750,'Banco de Dados'!$B$4:$J$50,8,FALSE)*PRINCIPAL!$H$206,IF(OR(L767=PRINCIPAL!$I$206,L767=PRINCIPAL!$I$206+PRINCIPAL!$I$206,L767=PRINCIPAL!$I$206+PRINCIPAL!$I$206+PRINCIPAL!$I$206),0,IF(L767=PRINCIPAL!$J$206,VLOOKUP($X$750,'Banco de Dados'!$B$4:$J$50,6,FALSE)*(1-(PRINCIPAL!$K$206/100)),IF(L767=PRINCIPAL!$L$206,VLOOKUP($X$750,'Banco de Dados'!$B$4:$J$50,6,FALSE)*(1-(PRINCIPAL!$M$206/100)),IF(L767=PRINCIPAL!$N$206,VLOOKUP($X$750,'Banco de Dados'!$B$4:$J$50,6,FALSE)*(1-(PRINCIPAL!$O$206/100)),VLOOKUP($X$750,'Banco de Dados'!$B$4:$J$50,6,FALSE)))))))))),"")</f>
        <v/>
      </c>
      <c r="X767" s="29" t="str">
        <f>IFERROR(W767*(IFERROR(VLOOKUP($X$750,'Banco de Dados'!$B$4:$J$50,4,FALSE),"ERRO")),"")</f>
        <v/>
      </c>
      <c r="Y767" s="29" t="str">
        <f t="shared" si="528"/>
        <v/>
      </c>
      <c r="Z767" s="103" t="str">
        <f>IFERROR(Y767*(C767*(PRINCIPAL!$G$206/100))*0.47*(44/12),"")</f>
        <v/>
      </c>
      <c r="AA767" s="111" t="str">
        <f t="shared" si="529"/>
        <v/>
      </c>
      <c r="AB767" s="30" t="str">
        <f>IFERROR(IF(AND(PRINCIPAL!$H$207&lt;&gt;"",OR(L767=PRINCIPAL!$I$207,L767=PRINCIPAL!$I$207+PRINCIPAL!$I$207,L767=PRINCIPAL!$I$207+PRINCIPAL!$I$207+PRINCIPAL!$I$207)),0,IF(AND(PRINCIPAL!$H$207&lt;&gt;"",L767=PRINCIPAL!$J$207),VLOOKUP($AC$750,'Banco de Dados'!$B$4:$J$50,8,FALSE)*PRINCIPAL!$H$207*(1-(PRINCIPAL!$K$207/100)),IF(AND(PRINCIPAL!$H$207&lt;&gt;"",L767=PRINCIPAL!$L$207),VLOOKUP($AC$750,'Banco de Dados'!$B$4:$J$50,8,FALSE)*PRINCIPAL!$H$207*(1-(PRINCIPAL!$M$207/100)),IF(AND(PRINCIPAL!$H$207&lt;&gt;"",L767=PRINCIPAL!$N$207),VLOOKUP($AC$750,'Banco de Dados'!$B$4:$J$50,8,FALSE)*PRINCIPAL!$H$207*(1-(PRINCIPAL!$O$207/100)),IF(PRINCIPAL!$H$207&lt;&gt;"",VLOOKUP($AC$750,'Banco de Dados'!$B$4:$J$50,8,FALSE)*PRINCIPAL!$H$207,IF(OR(L767=PRINCIPAL!$I$207,L767=PRINCIPAL!$I$207+PRINCIPAL!$I$207,L767=PRINCIPAL!$I$207+PRINCIPAL!$I$207+PRINCIPAL!$I$207),0,IF(L767=PRINCIPAL!$J$207,VLOOKUP($AC$750,'Banco de Dados'!$B$4:$J$50,6,FALSE)*(1-(PRINCIPAL!$K$207/100)),IF(L767=PRINCIPAL!$L$207,VLOOKUP($AC$750,'Banco de Dados'!$B$4:$J$50,6,FALSE)*(1-(PRINCIPAL!$M$207/100)),IF(L767=PRINCIPAL!$N$207,VLOOKUP($AC$750,'Banco de Dados'!$B$4:$J$50,6,FALSE)*(1-(PRINCIPAL!$O$207/100)),VLOOKUP($AC$750,'Banco de Dados'!$B$4:$J$50,6,FALSE)))))))))),"")</f>
        <v/>
      </c>
      <c r="AC767" s="29" t="str">
        <f>IFERROR(AB767*(IFERROR(VLOOKUP($AC$750,'Banco de Dados'!$B$4:$J$50,4,FALSE),"ERRO")),"")</f>
        <v/>
      </c>
      <c r="AD767" s="29" t="str">
        <f t="shared" si="519"/>
        <v/>
      </c>
      <c r="AE767" s="103" t="str">
        <f>IFERROR(AD767*(C767*(PRINCIPAL!$G$207/100))*0.47*(44/12),"")</f>
        <v/>
      </c>
      <c r="AF767" s="111" t="str">
        <f t="shared" si="520"/>
        <v/>
      </c>
      <c r="AG767" s="30" t="str">
        <f>IFERROR(IF(AND(PRINCIPAL!$H$208&lt;&gt;"",OR(L767=PRINCIPAL!$I$208,L767=PRINCIPAL!$I$208+PRINCIPAL!$I$208,L767=PRINCIPAL!$I$208+PRINCIPAL!$I$208+PRINCIPAL!$I$208)),0,IF(AND(PRINCIPAL!$H$208&lt;&gt;"",L767=PRINCIPAL!$J$208),VLOOKUP($AH$750,'Banco de Dados'!$B$4:$J$50,8,FALSE)*PRINCIPAL!$H$208*(1-(PRINCIPAL!$K$208/100)),IF(AND(PRINCIPAL!$H$208&lt;&gt;"",L767=PRINCIPAL!$L$208),VLOOKUP($AH$750,'Banco de Dados'!$B$4:$J$50,8,FALSE)*PRINCIPAL!$H$208*(1-(PRINCIPAL!$M$208/100)),IF(AND(PRINCIPAL!$H$208&lt;&gt;"",L767=PRINCIPAL!$N$208),VLOOKUP($AH$750,'Banco de Dados'!$B$4:$J$50,8,FALSE)*PRINCIPAL!$H$208*(1-(PRINCIPAL!$O$208/100)),IF(PRINCIPAL!$H$208&lt;&gt;"",VLOOKUP($AH$750,'Banco de Dados'!$B$4:$J$50,8,FALSE)*PRINCIPAL!$H$208,IF(OR(L767=PRINCIPAL!$I$208,L767=PRINCIPAL!$I$208+PRINCIPAL!$I$208,L767=PRINCIPAL!$I$208+PRINCIPAL!$I$208+PRINCIPAL!$I$208),0,IF(L767=PRINCIPAL!$J$208,VLOOKUP($AH$750,'Banco de Dados'!$B$4:$J$50,6,FALSE)*(1-(PRINCIPAL!$K$208/100)),IF(L767=PRINCIPAL!$L$208,VLOOKUP($AH$750,'Banco de Dados'!$B$4:$J$50,6,FALSE)*(1-(PRINCIPAL!$M$208/100)),IF(L767=PRINCIPAL!$N$208,VLOOKUP($AH$750,'Banco de Dados'!$B$4:$J$50,6,FALSE)*(1-(PRINCIPAL!$O$208/100)),VLOOKUP($AH$750,'Banco de Dados'!$B$4:$J$50,6,FALSE)))))))))),"")</f>
        <v/>
      </c>
      <c r="AH767" s="29" t="str">
        <f>IFERROR(AG767*(IFERROR(VLOOKUP($AH$750,'Banco de Dados'!$B$4:$J$50,4,FALSE),"ERRO")),"")</f>
        <v/>
      </c>
      <c r="AI767" s="29" t="str">
        <f t="shared" si="521"/>
        <v/>
      </c>
      <c r="AJ767" s="103" t="str">
        <f>IFERROR(AI767*(C767*(PRINCIPAL!$G$208/100))*0.47*(44/12),"")</f>
        <v/>
      </c>
      <c r="AK767" s="111" t="str">
        <f t="shared" si="530"/>
        <v/>
      </c>
      <c r="AL767" s="30" t="str">
        <f>IFERROR(IF(AND(PRINCIPAL!$H$209&lt;&gt;"",OR(L767=PRINCIPAL!$I$209,L767=PRINCIPAL!$I$209+PRINCIPAL!$I$209,L767=PRINCIPAL!$I$209+PRINCIPAL!$I$209+PRINCIPAL!$I$209)),0,IF(AND(PRINCIPAL!$H$209&lt;&gt;"",L767=PRINCIPAL!$J$209),VLOOKUP($AM$750,'Banco de Dados'!$B$4:$J$50,8,FALSE)*PRINCIPAL!$H$209*(1-(PRINCIPAL!$K$209/100)),IF(AND(PRINCIPAL!$H$209&lt;&gt;"",L767=PRINCIPAL!$L$209),VLOOKUP($AM$750,'Banco de Dados'!$B$4:$J$50,8,FALSE)*PRINCIPAL!$H$209*(1-(PRINCIPAL!$M$209/100)),IF(AND(PRINCIPAL!$H$209&lt;&gt;"",L767=PRINCIPAL!$N$209),VLOOKUP($AM$750,'Banco de Dados'!$B$4:$J$50,8,FALSE)*PRINCIPAL!$H$209*(1-(PRINCIPAL!$O$209/100)),IF(PRINCIPAL!$H$209&lt;&gt;"",VLOOKUP($AM$750,'Banco de Dados'!$B$4:$J$50,8,FALSE)*PRINCIPAL!$H$209,IF(OR(L767=PRINCIPAL!$I$209,L767=PRINCIPAL!$I$209+PRINCIPAL!$I$209,L767=PRINCIPAL!$I$209+PRINCIPAL!$I$209+PRINCIPAL!$I$209),0,IF(L767=PRINCIPAL!$J$209,VLOOKUP($AM$750,'Banco de Dados'!$B$4:$J$50,6,FALSE)*(1-(PRINCIPAL!$K$209/100)),IF(L767=PRINCIPAL!$L$209,VLOOKUP($AM$750,'Banco de Dados'!$B$4:$J$50,6,FALSE)*(1-(PRINCIPAL!$M$209/100)),IF(L767=PRINCIPAL!$N$209,VLOOKUP($AM$750,'Banco de Dados'!$B$4:$J$50,6,FALSE)*(1-(PRINCIPAL!$O$209/100)),VLOOKUP($AM$750,'Banco de Dados'!$B$4:$J$50,6,FALSE)))))))))),"")</f>
        <v/>
      </c>
      <c r="AM767" s="29" t="str">
        <f>IFERROR(AL767*(IFERROR(VLOOKUP($AM$750,'Banco de Dados'!$B$4:$J$50,4,FALSE),"ERRO")),"")</f>
        <v/>
      </c>
      <c r="AN767" s="29" t="str">
        <f t="shared" si="522"/>
        <v/>
      </c>
      <c r="AO767" s="103" t="str">
        <f>IFERROR(AN767*(C767*(PRINCIPAL!$G$209/100))*0.47*(44/12),"")</f>
        <v/>
      </c>
      <c r="AP767" s="111" t="str">
        <f t="shared" si="523"/>
        <v/>
      </c>
      <c r="AQ767" s="30" t="str">
        <f>IFERROR(IF(AND(PRINCIPAL!$H$210&lt;&gt;"",OR(L767=PRINCIPAL!$I$210,L767=PRINCIPAL!$I$210+PRINCIPAL!$I$210,L767=PRINCIPAL!$I$210+PRINCIPAL!$I$210+PRINCIPAL!$I$210)),0,IF(AND(PRINCIPAL!$H$210&lt;&gt;"",L767=PRINCIPAL!$J$210),VLOOKUP($AR$750,'Banco de Dados'!$B$4:$J$50,8,FALSE)*PRINCIPAL!$H$210*(1-(PRINCIPAL!$K$210/100)),IF(AND(PRINCIPAL!$H$210&lt;&gt;"",L767=PRINCIPAL!$L$210),VLOOKUP($AR$750,'Banco de Dados'!$B$4:$J$50,8,FALSE)*PRINCIPAL!$H$210*(1-(PRINCIPAL!$M$210/100)),IF(AND(PRINCIPAL!$H$210&lt;&gt;"",L767=PRINCIPAL!$N$210),VLOOKUP($AR$750,'Banco de Dados'!$B$4:$J$50,8,FALSE)*PRINCIPAL!$H$210*(1-(PRINCIPAL!$O$210/100)),IF(PRINCIPAL!$H$210&lt;&gt;"",VLOOKUP($AR$750,'Banco de Dados'!$B$4:$J$50,8,FALSE)*PRINCIPAL!$H$210,IF(OR(L767=PRINCIPAL!$I$210,L767=PRINCIPAL!$I$210+PRINCIPAL!$I$210,L767=PRINCIPAL!$I$210+PRINCIPAL!$I$210+PRINCIPAL!$I$210),0,IF(L767=PRINCIPAL!$J$210,VLOOKUP($AR$750,'Banco de Dados'!$B$4:$J$50,6,FALSE)*(1-(PRINCIPAL!$K$210/100)),IF(L767=PRINCIPAL!$L$210,VLOOKUP($AR$750,'Banco de Dados'!$B$4:$J$50,6,FALSE)*(1-(PRINCIPAL!$M$210/100)),IF(L767=PRINCIPAL!$N$210,VLOOKUP($AR$750,'Banco de Dados'!$B$4:$J$50,6,FALSE)*(1-(PRINCIPAL!$O$210/100)),VLOOKUP($AR$750,'Banco de Dados'!$B$4:$J$50,6,FALSE)))))))))),"")</f>
        <v/>
      </c>
      <c r="AR767" s="29" t="str">
        <f>IFERROR(AQ767*(IFERROR(VLOOKUP($AR$750,'Banco de Dados'!$B$4:$J$50,4,FALSE),"ERRO")),"")</f>
        <v/>
      </c>
      <c r="AS767" s="29" t="str">
        <f t="shared" si="524"/>
        <v/>
      </c>
      <c r="AT767" s="103" t="str">
        <f>IFERROR(AS767*(C767*(PRINCIPAL!$G$210/100))*0.47*(44/12),"")</f>
        <v/>
      </c>
      <c r="AU767" s="111" t="str">
        <f t="shared" si="525"/>
        <v/>
      </c>
      <c r="AV767" s="30" t="str">
        <f>IFERROR(IF(AND(PRINCIPAL!$H$211&lt;&gt;"",OR(L767=PRINCIPAL!$I$211,L767=PRINCIPAL!$I$211+PRINCIPAL!$I$211,L767=PRINCIPAL!$I$211+PRINCIPAL!$I$211+PRINCIPAL!$I$211)),0,IF(AND(PRINCIPAL!$H$211&lt;&gt;"",L767=PRINCIPAL!$J$211),VLOOKUP($AW$750,'Banco de Dados'!$B$4:$J$50,8,FALSE)*PRINCIPAL!$H$211*(1-(PRINCIPAL!$K$211/100)),IF(AND(PRINCIPAL!$H$211&lt;&gt;"",L767=PRINCIPAL!$L$211),VLOOKUP($AW$750,'Banco de Dados'!$B$4:$J$50,8,FALSE)*PRINCIPAL!$H$211*(1-(PRINCIPAL!$M$211/100)),IF(AND(PRINCIPAL!$H$211&lt;&gt;"",L767=PRINCIPAL!$N$211),VLOOKUP($AW$750,'Banco de Dados'!$B$4:$J$50,8,FALSE)*PRINCIPAL!$H$211*(1-(PRINCIPAL!$O$211/100)),IF(PRINCIPAL!$H$211&lt;&gt;"",VLOOKUP($AW$750,'Banco de Dados'!$B$4:$J$50,8,FALSE)*PRINCIPAL!$H$211,IF(OR(L767=PRINCIPAL!$I$211,L767=PRINCIPAL!$I$211+PRINCIPAL!$I$211,L767=PRINCIPAL!$I$211+PRINCIPAL!$I$211+PRINCIPAL!$I$211),0,IF(L767=PRINCIPAL!$J$211,VLOOKUP($AW$750,'Banco de Dados'!$B$4:$J$50,6,FALSE)*(1-(PRINCIPAL!$K$211/100)),IF(L767=PRINCIPAL!$L$211,VLOOKUP($AW$750,'Banco de Dados'!$B$4:$J$50,6,FALSE)*(1-(PRINCIPAL!$M$211/100)),IF(L767=PRINCIPAL!$N$211,VLOOKUP($AW$750,'Banco de Dados'!$B$4:$J$50,6,FALSE)*(1-(PRINCIPAL!$O$211/100)),VLOOKUP($AW$750,'Banco de Dados'!$B$4:$J$50,6,FALSE)))))))))),"")</f>
        <v/>
      </c>
      <c r="AW767" s="29" t="str">
        <f>IFERROR(AV767*(IFERROR(VLOOKUP($AW$750,'Banco de Dados'!$B$4:$J$50,4,FALSE),"ERRO")),"")</f>
        <v/>
      </c>
      <c r="AX767" s="29" t="str">
        <f t="shared" si="526"/>
        <v/>
      </c>
      <c r="AY767" s="103" t="str">
        <f>IFERROR(AX767*(C767*(PRINCIPAL!$G$211/100))*0.47*(44/12),"")</f>
        <v/>
      </c>
      <c r="AZ767" s="111" t="str">
        <f t="shared" si="531"/>
        <v/>
      </c>
      <c r="BA767" s="30" t="str">
        <f>IFERROR(IF(AND(PRINCIPAL!$H$192&lt;&gt;"",OR(L767=PRINCIPAL!$I$192,L767=PRINCIPAL!$I$192+PRINCIPAL!$I$192,L767=PRINCIPAL!$I$192+PRINCIPAL!$I$192+PRINCIPAL!$I$192)),0,IF(AND(PRINCIPAL!$H$192&lt;&gt;"",L767=PRINCIPAL!$J$192),VLOOKUP($BB$750,'Banco de Dados'!$B$4:$J$50,8,FALSE)*PRINCIPAL!$H$192*(1-(PRINCIPAL!$K$192/100)),IF(AND(PRINCIPAL!$H$192&lt;&gt;"",L767=PRINCIPAL!$L$192),VLOOKUP($BB$750,'Banco de Dados'!$B$4:$J$50,8,FALSE)*PRINCIPAL!$H$192*(1-(PRINCIPAL!$M$192/100)),IF(AND(PRINCIPAL!$H$192&lt;&gt;"",L767=PRINCIPAL!$N$192),VLOOKUP($BB$750,'Banco de Dados'!$B$4:$J$50,8,FALSE)*PRINCIPAL!$H$192*(1-(PRINCIPAL!$O$192/100)),IF(PRINCIPAL!$H$192&lt;&gt;"",VLOOKUP($BB$750,'Banco de Dados'!$B$4:$J$50,8,FALSE)*PRINCIPAL!$H$192,IF(OR(L767=PRINCIPAL!$I$192,L767=PRINCIPAL!$I$192+PRINCIPAL!$I$192,L767=PRINCIPAL!$I$192+PRINCIPAL!$I$192+PRINCIPAL!$I$192),0,IF(L767=PRINCIPAL!$J$192,VLOOKUP($BB$750,'Banco de Dados'!$B$4:$J$50,6,FALSE)*(1-(PRINCIPAL!$K$192/100)),IF(L767=PRINCIPAL!$L$192,VLOOKUP($BB$750,'Banco de Dados'!$B$4:$J$50,6,FALSE)*(1-(PRINCIPAL!$M$192/100)),IF(L767=PRINCIPAL!$N$192,VLOOKUP($BB$750,'Banco de Dados'!$B$4:$J$50,6,FALSE)*(1-(PRINCIPAL!$O$192/100)),VLOOKUP($BB$750,'Banco de Dados'!$B$4:$J$50,6,FALSE)))))))))),"")</f>
        <v/>
      </c>
      <c r="BB767" s="29" t="str">
        <f>IFERROR(BA767*(IFERROR(VLOOKUP($BB$750,'Banco de Dados'!$B$4:$J$50,4,FALSE),"ERRO")),"")</f>
        <v/>
      </c>
      <c r="BC767" s="29" t="str">
        <f t="shared" si="532"/>
        <v/>
      </c>
      <c r="BD767" s="103" t="str">
        <f>IFERROR(BC767*(C767*(PRINCIPAL!$G$192/100))*0.47*(44/12),"")</f>
        <v/>
      </c>
      <c r="BE767" s="111" t="str">
        <f t="shared" si="511"/>
        <v/>
      </c>
      <c r="BF767" s="30" t="str">
        <f>IFERROR(IF(AND(PRINCIPAL!$H$213&lt;&gt;"",OR(L767=PRINCIPAL!$I$213,L767=PRINCIPAL!$I$213+PRINCIPAL!$I$213,L767=PRINCIPAL!$I$213+PRINCIPAL!$I$213+PRINCIPAL!$I$213)),0,IF(AND(PRINCIPAL!$H$213&lt;&gt;"",L767=PRINCIPAL!$J$213),VLOOKUP($BG$750,'Banco de Dados'!$B$4:$J$50,8,FALSE)*PRINCIPAL!$H$213*(1-(PRINCIPAL!$K$213/100)),IF(AND(PRINCIPAL!$H$213&lt;&gt;"",L767=PRINCIPAL!$L$213),VLOOKUP($BG$750,'Banco de Dados'!$B$4:$J$50,8,FALSE)*PRINCIPAL!$H$213*(1-(PRINCIPAL!$M$213/100)),IF(AND(PRINCIPAL!$H$213&lt;&gt;"",L767=PRINCIPAL!$N$213),VLOOKUP($BG$750,'Banco de Dados'!$B$4:$J$50,8,FALSE)*PRINCIPAL!$H$213*(1-(PRINCIPAL!$O$213/100)),IF(PRINCIPAL!$H$213&lt;&gt;"",VLOOKUP($BG$750,'Banco de Dados'!$B$4:$J$50,8,FALSE)*PRINCIPAL!$H$213,IF(OR(L767=PRINCIPAL!$I$213,L767=PRINCIPAL!$I$213+PRINCIPAL!$I$213,L767=PRINCIPAL!$I$213+PRINCIPAL!$I$213+PRINCIPAL!$I$213),0,IF(L767=PRINCIPAL!$J$213,VLOOKUP($BG$750,'Banco de Dados'!$B$4:$J$50,6,FALSE)*(1-(PRINCIPAL!$K$213/100)),IF(L767=PRINCIPAL!$L$213,VLOOKUP($BG$750,'Banco de Dados'!$B$4:$J$50,6,FALSE)*(1-(PRINCIPAL!$M$213/100)),IF(L767=PRINCIPAL!$N$213,VLOOKUP($BG$750,'Banco de Dados'!$B$4:$J$50,6,FALSE)*(1-(PRINCIPAL!$O$213/100)),VLOOKUP($BG$750,'Banco de Dados'!$B$4:$J$50,6,FALSE)))))))))),"")</f>
        <v/>
      </c>
      <c r="BG767" s="29" t="str">
        <f>IFERROR(BF767*(IFERROR(VLOOKUP($BG$750,'Banco de Dados'!$B$4:$J$50,4,FALSE),"ERRO")),"")</f>
        <v/>
      </c>
      <c r="BH767" s="29" t="str">
        <f t="shared" si="527"/>
        <v/>
      </c>
      <c r="BI767" s="103" t="str">
        <f>IFERROR(BH767*(C767*(PRINCIPAL!$G$213/100))*0.47*(44/12),"")</f>
        <v/>
      </c>
      <c r="BJ767" s="102" t="str">
        <f t="shared" si="512"/>
        <v/>
      </c>
    </row>
    <row r="768" spans="2:62" ht="12.75" customHeight="1" x14ac:dyDescent="0.3">
      <c r="B768" s="326">
        <f t="shared" si="513"/>
        <v>2036</v>
      </c>
      <c r="C768" s="340"/>
      <c r="D768" s="1"/>
      <c r="E768" s="116">
        <v>16</v>
      </c>
      <c r="F768" s="24" t="str">
        <f>IFERROR(VLOOKUP($G$750,'Banco de Dados'!$B$4:$J$50,6,FALSE),"")</f>
        <v/>
      </c>
      <c r="G768" s="25" t="str">
        <f>IFERROR(F768*(IFERROR(VLOOKUP($G$750,'Banco de Dados'!$B$4:$J$50,4,FALSE),"ERRO")),"")</f>
        <v/>
      </c>
      <c r="H768" s="25" t="str">
        <f t="shared" si="514"/>
        <v/>
      </c>
      <c r="I768" s="103" t="str">
        <f t="shared" si="515"/>
        <v/>
      </c>
      <c r="J768" s="117" t="str">
        <f t="shared" si="516"/>
        <v/>
      </c>
      <c r="K768" s="1"/>
      <c r="L768" s="91">
        <v>16</v>
      </c>
      <c r="M768" s="24" t="str">
        <f>IFERROR(IF(AND(PRINCIPAL!$H$204&lt;&gt;"",OR(L768=PRINCIPAL!$I$204,L768=PRINCIPAL!$I$204+PRINCIPAL!$I$204,L768=PRINCIPAL!$I$204+PRINCIPAL!$I$204+PRINCIPAL!$I$204)),0,IF(AND(PRINCIPAL!$H$204&lt;&gt;"",L768=PRINCIPAL!$J$204),VLOOKUP($N$750,'Banco de Dados'!$B$4:$J$50,8,FALSE)*PRINCIPAL!$H$204*(1-(PRINCIPAL!$K$204/100)),IF(AND(PRINCIPAL!$H$204&lt;&gt;"",L768=PRINCIPAL!$L$204),VLOOKUP($N$750,'Banco de Dados'!$B$4:$J$50,8,FALSE)*PRINCIPAL!$H$204*(1-(PRINCIPAL!$M$204/100)),IF(AND(PRINCIPAL!$H$204&lt;&gt;"",L768=PRINCIPAL!$N$204),VLOOKUP($N$750,'Banco de Dados'!$B$4:$J$50,8,FALSE)*PRINCIPAL!$H$204*(1-(PRINCIPAL!$O$204/100)),IF(PRINCIPAL!$H$204&lt;&gt;"",VLOOKUP($N$750,'Banco de Dados'!$B$4:$J$50,8,FALSE)*PRINCIPAL!$H$204,IF(OR(L768=PRINCIPAL!$I$204,L768=PRINCIPAL!$I$204+PRINCIPAL!$I$204,L768=PRINCIPAL!$I$204+PRINCIPAL!$I$204+PRINCIPAL!$I$204),0,IF(L768=PRINCIPAL!$J$204,VLOOKUP($N$750,'Banco de Dados'!$B$4:$J$50,6,FALSE)*(1-(PRINCIPAL!$K$204/100)),IF(L768=PRINCIPAL!$L$204,VLOOKUP($N$750,'Banco de Dados'!$B$4:$J$50,6,FALSE)*(1-(PRINCIPAL!$M$204/100)),IF(L768=PRINCIPAL!$N$204,VLOOKUP($N$750,'Banco de Dados'!$B$4:$J$50,6,FALSE)*(1-(PRINCIPAL!$O$204/100)),VLOOKUP($N$750,'Banco de Dados'!$B$4:$J$50,6,FALSE)))))))))),"")</f>
        <v/>
      </c>
      <c r="N768" s="25" t="str">
        <f>IFERROR(M768*(IFERROR(VLOOKUP($N$750,'Banco de Dados'!$B$4:$J$50,4,FALSE),"ERRO")),"")</f>
        <v/>
      </c>
      <c r="O768" s="25" t="str">
        <f t="shared" si="517"/>
        <v/>
      </c>
      <c r="P768" s="103" t="str">
        <f>IFERROR(O768*(C768*(PRINCIPAL!$G$204/100))*0.47*(44/12),"")</f>
        <v/>
      </c>
      <c r="Q768" s="107" t="str">
        <f t="shared" si="533"/>
        <v/>
      </c>
      <c r="R768" s="29" t="str">
        <f>IFERROR(IF(AND(PRINCIPAL!$H$205&lt;&gt;"",OR(L768=PRINCIPAL!$I$205,L768=PRINCIPAL!$I$205+PRINCIPAL!$I$205,L768=PRINCIPAL!$I$205+PRINCIPAL!$I$205+PRINCIPAL!$I$205)),0,IF(AND(PRINCIPAL!$H$205&lt;&gt;"",L768=PRINCIPAL!$J$205),VLOOKUP($S$750,'Banco de Dados'!$B$4:$J$50,8,FALSE)*PRINCIPAL!$H$205*(1-(PRINCIPAL!$K$205/100)),IF(AND(PRINCIPAL!$H$205&lt;&gt;"",L768=PRINCIPAL!$L$205),VLOOKUP($S$750,'Banco de Dados'!$B$4:$J$50,8,FALSE)*PRINCIPAL!$H$205*(1-(PRINCIPAL!$M$205/100)),IF(AND(PRINCIPAL!$H$205&lt;&gt;"",L768=PRINCIPAL!$N$205),VLOOKUP($S$750,'Banco de Dados'!$B$4:$J$50,8,FALSE)*PRINCIPAL!$H$205*(1-(PRINCIPAL!$O$205/100)),IF(PRINCIPAL!$H$205&lt;&gt;"",VLOOKUP($S$750,'Banco de Dados'!$B$4:$J$50,8,FALSE)*PRINCIPAL!$H$205,IF(OR(L768=PRINCIPAL!$I$205,L768=PRINCIPAL!$I$205+PRINCIPAL!$I$205,L768=PRINCIPAL!$I$205+PRINCIPAL!$I$205+PRINCIPAL!$I$205),0,IF(L768=PRINCIPAL!$J$205,VLOOKUP($S$750,'Banco de Dados'!$B$4:$J$50,6,FALSE)*(1-(PRINCIPAL!$K$205/100)),IF(L768=PRINCIPAL!$L$205,VLOOKUP($S$750,'Banco de Dados'!$B$4:$J$50,6,FALSE)*(1-(PRINCIPAL!$M$205/100)),IF(L768=PRINCIPAL!$N$205,VLOOKUP($S$750,'Banco de Dados'!$B$4:$J$50,6,FALSE)*(1-(PRINCIPAL!$O$205/100)),VLOOKUP($S$750,'Banco de Dados'!$B$4:$J$50,6,FALSE)))))))))),"")</f>
        <v/>
      </c>
      <c r="S768" s="29" t="str">
        <f>IFERROR(R768*(IFERROR(VLOOKUP($S$750,'Banco de Dados'!$B$4:$J$50,4,FALSE),"ERRO")),"")</f>
        <v/>
      </c>
      <c r="T768" s="29" t="str">
        <f t="shared" si="534"/>
        <v/>
      </c>
      <c r="U768" s="103" t="str">
        <f>IFERROR(T768*(C768*(PRINCIPAL!$G$205/100))*0.47*(44/12),"")</f>
        <v/>
      </c>
      <c r="V768" s="103" t="str">
        <f t="shared" si="510"/>
        <v/>
      </c>
      <c r="W768" s="30" t="str">
        <f>IFERROR(IF(AND(PRINCIPAL!$H$206&lt;&gt;"",OR(L768=PRINCIPAL!$I$206,L768=PRINCIPAL!$I$206+PRINCIPAL!$I$206,L768=PRINCIPAL!$I$206+PRINCIPAL!$I$206+PRINCIPAL!$I$206)),0,IF(AND(PRINCIPAL!$H$206&lt;&gt;"",L768=PRINCIPAL!$J$206),VLOOKUP($X$750,'Banco de Dados'!$B$4:$J$50,8,FALSE)*PRINCIPAL!$H$206*(1-(PRINCIPAL!$K$206/100)),IF(AND(PRINCIPAL!$H$206&lt;&gt;"",L768=PRINCIPAL!$L$206),VLOOKUP($X$750,'Banco de Dados'!$B$4:$J$50,8,FALSE)*PRINCIPAL!$H$206*(1-(PRINCIPAL!$M$206/100)),IF(AND(PRINCIPAL!$H$206&lt;&gt;"",L768=PRINCIPAL!$N$206),VLOOKUP($X$750,'Banco de Dados'!$B$4:$J$50,8,FALSE)*PRINCIPAL!$H$206*(1-(PRINCIPAL!$O$206/100)),IF(PRINCIPAL!$H$206&lt;&gt;"",VLOOKUP($X$750,'Banco de Dados'!$B$4:$J$50,8,FALSE)*PRINCIPAL!$H$206,IF(OR(L768=PRINCIPAL!$I$206,L768=PRINCIPAL!$I$206+PRINCIPAL!$I$206,L768=PRINCIPAL!$I$206+PRINCIPAL!$I$206+PRINCIPAL!$I$206),0,IF(L768=PRINCIPAL!$J$206,VLOOKUP($X$750,'Banco de Dados'!$B$4:$J$50,6,FALSE)*(1-(PRINCIPAL!$K$206/100)),IF(L768=PRINCIPAL!$L$206,VLOOKUP($X$750,'Banco de Dados'!$B$4:$J$50,6,FALSE)*(1-(PRINCIPAL!$M$206/100)),IF(L768=PRINCIPAL!$N$206,VLOOKUP($X$750,'Banco de Dados'!$B$4:$J$50,6,FALSE)*(1-(PRINCIPAL!$O$206/100)),VLOOKUP($X$750,'Banco de Dados'!$B$4:$J$50,6,FALSE)))))))))),"")</f>
        <v/>
      </c>
      <c r="X768" s="29" t="str">
        <f>IFERROR(W768*(IFERROR(VLOOKUP($X$750,'Banco de Dados'!$B$4:$J$50,4,FALSE),"ERRO")),"")</f>
        <v/>
      </c>
      <c r="Y768" s="29" t="str">
        <f t="shared" si="528"/>
        <v/>
      </c>
      <c r="Z768" s="103" t="str">
        <f>IFERROR(Y768*(C768*(PRINCIPAL!$G$206/100))*0.47*(44/12),"")</f>
        <v/>
      </c>
      <c r="AA768" s="111" t="str">
        <f t="shared" si="529"/>
        <v/>
      </c>
      <c r="AB768" s="30" t="str">
        <f>IFERROR(IF(AND(PRINCIPAL!$H$207&lt;&gt;"",OR(L768=PRINCIPAL!$I$207,L768=PRINCIPAL!$I$207+PRINCIPAL!$I$207,L768=PRINCIPAL!$I$207+PRINCIPAL!$I$207+PRINCIPAL!$I$207)),0,IF(AND(PRINCIPAL!$H$207&lt;&gt;"",L768=PRINCIPAL!$J$207),VLOOKUP($AC$750,'Banco de Dados'!$B$4:$J$50,8,FALSE)*PRINCIPAL!$H$207*(1-(PRINCIPAL!$K$207/100)),IF(AND(PRINCIPAL!$H$207&lt;&gt;"",L768=PRINCIPAL!$L$207),VLOOKUP($AC$750,'Banco de Dados'!$B$4:$J$50,8,FALSE)*PRINCIPAL!$H$207*(1-(PRINCIPAL!$M$207/100)),IF(AND(PRINCIPAL!$H$207&lt;&gt;"",L768=PRINCIPAL!$N$207),VLOOKUP($AC$750,'Banco de Dados'!$B$4:$J$50,8,FALSE)*PRINCIPAL!$H$207*(1-(PRINCIPAL!$O$207/100)),IF(PRINCIPAL!$H$207&lt;&gt;"",VLOOKUP($AC$750,'Banco de Dados'!$B$4:$J$50,8,FALSE)*PRINCIPAL!$H$207,IF(OR(L768=PRINCIPAL!$I$207,L768=PRINCIPAL!$I$207+PRINCIPAL!$I$207,L768=PRINCIPAL!$I$207+PRINCIPAL!$I$207+PRINCIPAL!$I$207),0,IF(L768=PRINCIPAL!$J$207,VLOOKUP($AC$750,'Banco de Dados'!$B$4:$J$50,6,FALSE)*(1-(PRINCIPAL!$K$207/100)),IF(L768=PRINCIPAL!$L$207,VLOOKUP($AC$750,'Banco de Dados'!$B$4:$J$50,6,FALSE)*(1-(PRINCIPAL!$M$207/100)),IF(L768=PRINCIPAL!$N$207,VLOOKUP($AC$750,'Banco de Dados'!$B$4:$J$50,6,FALSE)*(1-(PRINCIPAL!$O$207/100)),VLOOKUP($AC$750,'Banco de Dados'!$B$4:$J$50,6,FALSE)))))))))),"")</f>
        <v/>
      </c>
      <c r="AC768" s="29" t="str">
        <f>IFERROR(AB768*(IFERROR(VLOOKUP($AC$750,'Banco de Dados'!$B$4:$J$50,4,FALSE),"ERRO")),"")</f>
        <v/>
      </c>
      <c r="AD768" s="29" t="str">
        <f t="shared" si="519"/>
        <v/>
      </c>
      <c r="AE768" s="103" t="str">
        <f>IFERROR(AD768*(C768*(PRINCIPAL!$G$207/100))*0.47*(44/12),"")</f>
        <v/>
      </c>
      <c r="AF768" s="111" t="str">
        <f t="shared" si="520"/>
        <v/>
      </c>
      <c r="AG768" s="30" t="str">
        <f>IFERROR(IF(AND(PRINCIPAL!$H$208&lt;&gt;"",OR(L768=PRINCIPAL!$I$208,L768=PRINCIPAL!$I$208+PRINCIPAL!$I$208,L768=PRINCIPAL!$I$208+PRINCIPAL!$I$208+PRINCIPAL!$I$208)),0,IF(AND(PRINCIPAL!$H$208&lt;&gt;"",L768=PRINCIPAL!$J$208),VLOOKUP($AH$750,'Banco de Dados'!$B$4:$J$50,8,FALSE)*PRINCIPAL!$H$208*(1-(PRINCIPAL!$K$208/100)),IF(AND(PRINCIPAL!$H$208&lt;&gt;"",L768=PRINCIPAL!$L$208),VLOOKUP($AH$750,'Banco de Dados'!$B$4:$J$50,8,FALSE)*PRINCIPAL!$H$208*(1-(PRINCIPAL!$M$208/100)),IF(AND(PRINCIPAL!$H$208&lt;&gt;"",L768=PRINCIPAL!$N$208),VLOOKUP($AH$750,'Banco de Dados'!$B$4:$J$50,8,FALSE)*PRINCIPAL!$H$208*(1-(PRINCIPAL!$O$208/100)),IF(PRINCIPAL!$H$208&lt;&gt;"",VLOOKUP($AH$750,'Banco de Dados'!$B$4:$J$50,8,FALSE)*PRINCIPAL!$H$208,IF(OR(L768=PRINCIPAL!$I$208,L768=PRINCIPAL!$I$208+PRINCIPAL!$I$208,L768=PRINCIPAL!$I$208+PRINCIPAL!$I$208+PRINCIPAL!$I$208),0,IF(L768=PRINCIPAL!$J$208,VLOOKUP($AH$750,'Banco de Dados'!$B$4:$J$50,6,FALSE)*(1-(PRINCIPAL!$K$208/100)),IF(L768=PRINCIPAL!$L$208,VLOOKUP($AH$750,'Banco de Dados'!$B$4:$J$50,6,FALSE)*(1-(PRINCIPAL!$M$208/100)),IF(L768=PRINCIPAL!$N$208,VLOOKUP($AH$750,'Banco de Dados'!$B$4:$J$50,6,FALSE)*(1-(PRINCIPAL!$O$208/100)),VLOOKUP($AH$750,'Banco de Dados'!$B$4:$J$50,6,FALSE)))))))))),"")</f>
        <v/>
      </c>
      <c r="AH768" s="29" t="str">
        <f>IFERROR(AG768*(IFERROR(VLOOKUP($AH$750,'Banco de Dados'!$B$4:$J$50,4,FALSE),"ERRO")),"")</f>
        <v/>
      </c>
      <c r="AI768" s="29" t="str">
        <f t="shared" si="521"/>
        <v/>
      </c>
      <c r="AJ768" s="103" t="str">
        <f>IFERROR(AI768*(C768*(PRINCIPAL!$G$208/100))*0.47*(44/12),"")</f>
        <v/>
      </c>
      <c r="AK768" s="111" t="str">
        <f t="shared" si="530"/>
        <v/>
      </c>
      <c r="AL768" s="30" t="str">
        <f>IFERROR(IF(AND(PRINCIPAL!$H$209&lt;&gt;"",OR(L768=PRINCIPAL!$I$209,L768=PRINCIPAL!$I$209+PRINCIPAL!$I$209,L768=PRINCIPAL!$I$209+PRINCIPAL!$I$209+PRINCIPAL!$I$209)),0,IF(AND(PRINCIPAL!$H$209&lt;&gt;"",L768=PRINCIPAL!$J$209),VLOOKUP($AM$750,'Banco de Dados'!$B$4:$J$50,8,FALSE)*PRINCIPAL!$H$209*(1-(PRINCIPAL!$K$209/100)),IF(AND(PRINCIPAL!$H$209&lt;&gt;"",L768=PRINCIPAL!$L$209),VLOOKUP($AM$750,'Banco de Dados'!$B$4:$J$50,8,FALSE)*PRINCIPAL!$H$209*(1-(PRINCIPAL!$M$209/100)),IF(AND(PRINCIPAL!$H$209&lt;&gt;"",L768=PRINCIPAL!$N$209),VLOOKUP($AM$750,'Banco de Dados'!$B$4:$J$50,8,FALSE)*PRINCIPAL!$H$209*(1-(PRINCIPAL!$O$209/100)),IF(PRINCIPAL!$H$209&lt;&gt;"",VLOOKUP($AM$750,'Banco de Dados'!$B$4:$J$50,8,FALSE)*PRINCIPAL!$H$209,IF(OR(L768=PRINCIPAL!$I$209,L768=PRINCIPAL!$I$209+PRINCIPAL!$I$209,L768=PRINCIPAL!$I$209+PRINCIPAL!$I$209+PRINCIPAL!$I$209),0,IF(L768=PRINCIPAL!$J$209,VLOOKUP($AM$750,'Banco de Dados'!$B$4:$J$50,6,FALSE)*(1-(PRINCIPAL!$K$209/100)),IF(L768=PRINCIPAL!$L$209,VLOOKUP($AM$750,'Banco de Dados'!$B$4:$J$50,6,FALSE)*(1-(PRINCIPAL!$M$209/100)),IF(L768=PRINCIPAL!$N$209,VLOOKUP($AM$750,'Banco de Dados'!$B$4:$J$50,6,FALSE)*(1-(PRINCIPAL!$O$209/100)),VLOOKUP($AM$750,'Banco de Dados'!$B$4:$J$50,6,FALSE)))))))))),"")</f>
        <v/>
      </c>
      <c r="AM768" s="29" t="str">
        <f>IFERROR(AL768*(IFERROR(VLOOKUP($AM$750,'Banco de Dados'!$B$4:$J$50,4,FALSE),"ERRO")),"")</f>
        <v/>
      </c>
      <c r="AN768" s="29" t="str">
        <f t="shared" si="522"/>
        <v/>
      </c>
      <c r="AO768" s="103" t="str">
        <f>IFERROR(AN768*(C768*(PRINCIPAL!$G$209/100))*0.47*(44/12),"")</f>
        <v/>
      </c>
      <c r="AP768" s="111" t="str">
        <f t="shared" si="523"/>
        <v/>
      </c>
      <c r="AQ768" s="30" t="str">
        <f>IFERROR(IF(AND(PRINCIPAL!$H$210&lt;&gt;"",OR(L768=PRINCIPAL!$I$210,L768=PRINCIPAL!$I$210+PRINCIPAL!$I$210,L768=PRINCIPAL!$I$210+PRINCIPAL!$I$210+PRINCIPAL!$I$210)),0,IF(AND(PRINCIPAL!$H$210&lt;&gt;"",L768=PRINCIPAL!$J$210),VLOOKUP($AR$750,'Banco de Dados'!$B$4:$J$50,8,FALSE)*PRINCIPAL!$H$210*(1-(PRINCIPAL!$K$210/100)),IF(AND(PRINCIPAL!$H$210&lt;&gt;"",L768=PRINCIPAL!$L$210),VLOOKUP($AR$750,'Banco de Dados'!$B$4:$J$50,8,FALSE)*PRINCIPAL!$H$210*(1-(PRINCIPAL!$M$210/100)),IF(AND(PRINCIPAL!$H$210&lt;&gt;"",L768=PRINCIPAL!$N$210),VLOOKUP($AR$750,'Banco de Dados'!$B$4:$J$50,8,FALSE)*PRINCIPAL!$H$210*(1-(PRINCIPAL!$O$210/100)),IF(PRINCIPAL!$H$210&lt;&gt;"",VLOOKUP($AR$750,'Banco de Dados'!$B$4:$J$50,8,FALSE)*PRINCIPAL!$H$210,IF(OR(L768=PRINCIPAL!$I$210,L768=PRINCIPAL!$I$210+PRINCIPAL!$I$210,L768=PRINCIPAL!$I$210+PRINCIPAL!$I$210+PRINCIPAL!$I$210),0,IF(L768=PRINCIPAL!$J$210,VLOOKUP($AR$750,'Banco de Dados'!$B$4:$J$50,6,FALSE)*(1-(PRINCIPAL!$K$210/100)),IF(L768=PRINCIPAL!$L$210,VLOOKUP($AR$750,'Banco de Dados'!$B$4:$J$50,6,FALSE)*(1-(PRINCIPAL!$M$210/100)),IF(L768=PRINCIPAL!$N$210,VLOOKUP($AR$750,'Banco de Dados'!$B$4:$J$50,6,FALSE)*(1-(PRINCIPAL!$O$210/100)),VLOOKUP($AR$750,'Banco de Dados'!$B$4:$J$50,6,FALSE)))))))))),"")</f>
        <v/>
      </c>
      <c r="AR768" s="29" t="str">
        <f>IFERROR(AQ768*(IFERROR(VLOOKUP($AR$750,'Banco de Dados'!$B$4:$J$50,4,FALSE),"ERRO")),"")</f>
        <v/>
      </c>
      <c r="AS768" s="29" t="str">
        <f t="shared" si="524"/>
        <v/>
      </c>
      <c r="AT768" s="103" t="str">
        <f>IFERROR(AS768*(C768*(PRINCIPAL!$G$210/100))*0.47*(44/12),"")</f>
        <v/>
      </c>
      <c r="AU768" s="111" t="str">
        <f t="shared" si="525"/>
        <v/>
      </c>
      <c r="AV768" s="30" t="str">
        <f>IFERROR(IF(AND(PRINCIPAL!$H$211&lt;&gt;"",OR(L768=PRINCIPAL!$I$211,L768=PRINCIPAL!$I$211+PRINCIPAL!$I$211,L768=PRINCIPAL!$I$211+PRINCIPAL!$I$211+PRINCIPAL!$I$211)),0,IF(AND(PRINCIPAL!$H$211&lt;&gt;"",L768=PRINCIPAL!$J$211),VLOOKUP($AW$750,'Banco de Dados'!$B$4:$J$50,8,FALSE)*PRINCIPAL!$H$211*(1-(PRINCIPAL!$K$211/100)),IF(AND(PRINCIPAL!$H$211&lt;&gt;"",L768=PRINCIPAL!$L$211),VLOOKUP($AW$750,'Banco de Dados'!$B$4:$J$50,8,FALSE)*PRINCIPAL!$H$211*(1-(PRINCIPAL!$M$211/100)),IF(AND(PRINCIPAL!$H$211&lt;&gt;"",L768=PRINCIPAL!$N$211),VLOOKUP($AW$750,'Banco de Dados'!$B$4:$J$50,8,FALSE)*PRINCIPAL!$H$211*(1-(PRINCIPAL!$O$211/100)),IF(PRINCIPAL!$H$211&lt;&gt;"",VLOOKUP($AW$750,'Banco de Dados'!$B$4:$J$50,8,FALSE)*PRINCIPAL!$H$211,IF(OR(L768=PRINCIPAL!$I$211,L768=PRINCIPAL!$I$211+PRINCIPAL!$I$211,L768=PRINCIPAL!$I$211+PRINCIPAL!$I$211+PRINCIPAL!$I$211),0,IF(L768=PRINCIPAL!$J$211,VLOOKUP($AW$750,'Banco de Dados'!$B$4:$J$50,6,FALSE)*(1-(PRINCIPAL!$K$211/100)),IF(L768=PRINCIPAL!$L$211,VLOOKUP($AW$750,'Banco de Dados'!$B$4:$J$50,6,FALSE)*(1-(PRINCIPAL!$M$211/100)),IF(L768=PRINCIPAL!$N$211,VLOOKUP($AW$750,'Banco de Dados'!$B$4:$J$50,6,FALSE)*(1-(PRINCIPAL!$O$211/100)),VLOOKUP($AW$750,'Banco de Dados'!$B$4:$J$50,6,FALSE)))))))))),"")</f>
        <v/>
      </c>
      <c r="AW768" s="29" t="str">
        <f>IFERROR(AV768*(IFERROR(VLOOKUP($AW$750,'Banco de Dados'!$B$4:$J$50,4,FALSE),"ERRO")),"")</f>
        <v/>
      </c>
      <c r="AX768" s="29" t="str">
        <f t="shared" si="526"/>
        <v/>
      </c>
      <c r="AY768" s="103" t="str">
        <f>IFERROR(AX768*(C768*(PRINCIPAL!$G$211/100))*0.47*(44/12),"")</f>
        <v/>
      </c>
      <c r="AZ768" s="111" t="str">
        <f t="shared" si="531"/>
        <v/>
      </c>
      <c r="BA768" s="30" t="str">
        <f>IFERROR(IF(AND(PRINCIPAL!$H$192&lt;&gt;"",OR(L768=PRINCIPAL!$I$192,L768=PRINCIPAL!$I$192+PRINCIPAL!$I$192,L768=PRINCIPAL!$I$192+PRINCIPAL!$I$192+PRINCIPAL!$I$192)),0,IF(AND(PRINCIPAL!$H$192&lt;&gt;"",L768=PRINCIPAL!$J$192),VLOOKUP($BB$750,'Banco de Dados'!$B$4:$J$50,8,FALSE)*PRINCIPAL!$H$192*(1-(PRINCIPAL!$K$192/100)),IF(AND(PRINCIPAL!$H$192&lt;&gt;"",L768=PRINCIPAL!$L$192),VLOOKUP($BB$750,'Banco de Dados'!$B$4:$J$50,8,FALSE)*PRINCIPAL!$H$192*(1-(PRINCIPAL!$M$192/100)),IF(AND(PRINCIPAL!$H$192&lt;&gt;"",L768=PRINCIPAL!$N$192),VLOOKUP($BB$750,'Banco de Dados'!$B$4:$J$50,8,FALSE)*PRINCIPAL!$H$192*(1-(PRINCIPAL!$O$192/100)),IF(PRINCIPAL!$H$192&lt;&gt;"",VLOOKUP($BB$750,'Banco de Dados'!$B$4:$J$50,8,FALSE)*PRINCIPAL!$H$192,IF(OR(L768=PRINCIPAL!$I$192,L768=PRINCIPAL!$I$192+PRINCIPAL!$I$192,L768=PRINCIPAL!$I$192+PRINCIPAL!$I$192+PRINCIPAL!$I$192),0,IF(L768=PRINCIPAL!$J$192,VLOOKUP($BB$750,'Banco de Dados'!$B$4:$J$50,6,FALSE)*(1-(PRINCIPAL!$K$192/100)),IF(L768=PRINCIPAL!$L$192,VLOOKUP($BB$750,'Banco de Dados'!$B$4:$J$50,6,FALSE)*(1-(PRINCIPAL!$M$192/100)),IF(L768=PRINCIPAL!$N$192,VLOOKUP($BB$750,'Banco de Dados'!$B$4:$J$50,6,FALSE)*(1-(PRINCIPAL!$O$192/100)),VLOOKUP($BB$750,'Banco de Dados'!$B$4:$J$50,6,FALSE)))))))))),"")</f>
        <v/>
      </c>
      <c r="BB768" s="29" t="str">
        <f>IFERROR(BA768*(IFERROR(VLOOKUP($BB$750,'Banco de Dados'!$B$4:$J$50,4,FALSE),"ERRO")),"")</f>
        <v/>
      </c>
      <c r="BC768" s="29" t="str">
        <f t="shared" si="532"/>
        <v/>
      </c>
      <c r="BD768" s="103" t="str">
        <f>IFERROR(BC768*(C768*(PRINCIPAL!$G$192/100))*0.47*(44/12),"")</f>
        <v/>
      </c>
      <c r="BE768" s="111" t="str">
        <f t="shared" si="511"/>
        <v/>
      </c>
      <c r="BF768" s="30" t="str">
        <f>IFERROR(IF(AND(PRINCIPAL!$H$213&lt;&gt;"",OR(L768=PRINCIPAL!$I$213,L768=PRINCIPAL!$I$213+PRINCIPAL!$I$213,L768=PRINCIPAL!$I$213+PRINCIPAL!$I$213+PRINCIPAL!$I$213)),0,IF(AND(PRINCIPAL!$H$213&lt;&gt;"",L768=PRINCIPAL!$J$213),VLOOKUP($BG$750,'Banco de Dados'!$B$4:$J$50,8,FALSE)*PRINCIPAL!$H$213*(1-(PRINCIPAL!$K$213/100)),IF(AND(PRINCIPAL!$H$213&lt;&gt;"",L768=PRINCIPAL!$L$213),VLOOKUP($BG$750,'Banco de Dados'!$B$4:$J$50,8,FALSE)*PRINCIPAL!$H$213*(1-(PRINCIPAL!$M$213/100)),IF(AND(PRINCIPAL!$H$213&lt;&gt;"",L768=PRINCIPAL!$N$213),VLOOKUP($BG$750,'Banco de Dados'!$B$4:$J$50,8,FALSE)*PRINCIPAL!$H$213*(1-(PRINCIPAL!$O$213/100)),IF(PRINCIPAL!$H$213&lt;&gt;"",VLOOKUP($BG$750,'Banco de Dados'!$B$4:$J$50,8,FALSE)*PRINCIPAL!$H$213,IF(OR(L768=PRINCIPAL!$I$213,L768=PRINCIPAL!$I$213+PRINCIPAL!$I$213,L768=PRINCIPAL!$I$213+PRINCIPAL!$I$213+PRINCIPAL!$I$213),0,IF(L768=PRINCIPAL!$J$213,VLOOKUP($BG$750,'Banco de Dados'!$B$4:$J$50,6,FALSE)*(1-(PRINCIPAL!$K$213/100)),IF(L768=PRINCIPAL!$L$213,VLOOKUP($BG$750,'Banco de Dados'!$B$4:$J$50,6,FALSE)*(1-(PRINCIPAL!$M$213/100)),IF(L768=PRINCIPAL!$N$213,VLOOKUP($BG$750,'Banco de Dados'!$B$4:$J$50,6,FALSE)*(1-(PRINCIPAL!$O$213/100)),VLOOKUP($BG$750,'Banco de Dados'!$B$4:$J$50,6,FALSE)))))))))),"")</f>
        <v/>
      </c>
      <c r="BG768" s="29" t="str">
        <f>IFERROR(BF768*(IFERROR(VLOOKUP($BG$750,'Banco de Dados'!$B$4:$J$50,4,FALSE),"ERRO")),"")</f>
        <v/>
      </c>
      <c r="BH768" s="29" t="str">
        <f t="shared" si="527"/>
        <v/>
      </c>
      <c r="BI768" s="103" t="str">
        <f>IFERROR(BH768*(C768*(PRINCIPAL!$G$213/100))*0.47*(44/12),"")</f>
        <v/>
      </c>
      <c r="BJ768" s="102" t="str">
        <f t="shared" si="512"/>
        <v/>
      </c>
    </row>
    <row r="769" spans="2:62" ht="12.75" customHeight="1" x14ac:dyDescent="0.3">
      <c r="B769" s="326">
        <f t="shared" si="513"/>
        <v>2037</v>
      </c>
      <c r="C769" s="340"/>
      <c r="D769" s="1"/>
      <c r="E769" s="116">
        <v>17</v>
      </c>
      <c r="F769" s="24" t="str">
        <f>IFERROR(VLOOKUP($G$750,'Banco de Dados'!$B$4:$J$50,6,FALSE),"")</f>
        <v/>
      </c>
      <c r="G769" s="25" t="str">
        <f>IFERROR(F769*(IFERROR(VLOOKUP($G$750,'Banco de Dados'!$B$4:$J$50,4,FALSE),"ERRO")),"")</f>
        <v/>
      </c>
      <c r="H769" s="25" t="str">
        <f t="shared" si="514"/>
        <v/>
      </c>
      <c r="I769" s="103" t="str">
        <f t="shared" si="515"/>
        <v/>
      </c>
      <c r="J769" s="117" t="str">
        <f t="shared" si="516"/>
        <v/>
      </c>
      <c r="K769" s="1"/>
      <c r="L769" s="91">
        <v>17</v>
      </c>
      <c r="M769" s="24" t="str">
        <f>IFERROR(IF(AND(PRINCIPAL!$H$204&lt;&gt;"",OR(L769=PRINCIPAL!$I$204,L769=PRINCIPAL!$I$204+PRINCIPAL!$I$204,L769=PRINCIPAL!$I$204+PRINCIPAL!$I$204+PRINCIPAL!$I$204)),0,IF(AND(PRINCIPAL!$H$204&lt;&gt;"",L769=PRINCIPAL!$J$204),VLOOKUP($N$750,'Banco de Dados'!$B$4:$J$50,8,FALSE)*PRINCIPAL!$H$204*(1-(PRINCIPAL!$K$204/100)),IF(AND(PRINCIPAL!$H$204&lt;&gt;"",L769=PRINCIPAL!$L$204),VLOOKUP($N$750,'Banco de Dados'!$B$4:$J$50,8,FALSE)*PRINCIPAL!$H$204*(1-(PRINCIPAL!$M$204/100)),IF(AND(PRINCIPAL!$H$204&lt;&gt;"",L769=PRINCIPAL!$N$204),VLOOKUP($N$750,'Banco de Dados'!$B$4:$J$50,8,FALSE)*PRINCIPAL!$H$204*(1-(PRINCIPAL!$O$204/100)),IF(PRINCIPAL!$H$204&lt;&gt;"",VLOOKUP($N$750,'Banco de Dados'!$B$4:$J$50,8,FALSE)*PRINCIPAL!$H$204,IF(OR(L769=PRINCIPAL!$I$204,L769=PRINCIPAL!$I$204+PRINCIPAL!$I$204,L769=PRINCIPAL!$I$204+PRINCIPAL!$I$204+PRINCIPAL!$I$204),0,IF(L769=PRINCIPAL!$J$204,VLOOKUP($N$750,'Banco de Dados'!$B$4:$J$50,6,FALSE)*(1-(PRINCIPAL!$K$204/100)),IF(L769=PRINCIPAL!$L$204,VLOOKUP($N$750,'Banco de Dados'!$B$4:$J$50,6,FALSE)*(1-(PRINCIPAL!$M$204/100)),IF(L769=PRINCIPAL!$N$204,VLOOKUP($N$750,'Banco de Dados'!$B$4:$J$50,6,FALSE)*(1-(PRINCIPAL!$O$204/100)),VLOOKUP($N$750,'Banco de Dados'!$B$4:$J$50,6,FALSE)))))))))),"")</f>
        <v/>
      </c>
      <c r="N769" s="25" t="str">
        <f>IFERROR(M769*(IFERROR(VLOOKUP($N$750,'Banco de Dados'!$B$4:$J$50,4,FALSE),"ERRO")),"")</f>
        <v/>
      </c>
      <c r="O769" s="25" t="str">
        <f t="shared" si="517"/>
        <v/>
      </c>
      <c r="P769" s="103" t="str">
        <f>IFERROR(O769*(C769*(PRINCIPAL!$G$204/100))*0.47*(44/12),"")</f>
        <v/>
      </c>
      <c r="Q769" s="107" t="str">
        <f>IFERROR(Q768+P769,"")</f>
        <v/>
      </c>
      <c r="R769" s="29" t="str">
        <f>IFERROR(IF(AND(PRINCIPAL!$H$205&lt;&gt;"",OR(L769=PRINCIPAL!$I$205,L769=PRINCIPAL!$I$205+PRINCIPAL!$I$205,L769=PRINCIPAL!$I$205+PRINCIPAL!$I$205+PRINCIPAL!$I$205)),0,IF(AND(PRINCIPAL!$H$205&lt;&gt;"",L769=PRINCIPAL!$J$205),VLOOKUP($S$750,'Banco de Dados'!$B$4:$J$50,8,FALSE)*PRINCIPAL!$H$205*(1-(PRINCIPAL!$K$205/100)),IF(AND(PRINCIPAL!$H$205&lt;&gt;"",L769=PRINCIPAL!$L$205),VLOOKUP($S$750,'Banco de Dados'!$B$4:$J$50,8,FALSE)*PRINCIPAL!$H$205*(1-(PRINCIPAL!$M$205/100)),IF(AND(PRINCIPAL!$H$205&lt;&gt;"",L769=PRINCIPAL!$N$205),VLOOKUP($S$750,'Banco de Dados'!$B$4:$J$50,8,FALSE)*PRINCIPAL!$H$205*(1-(PRINCIPAL!$O$205/100)),IF(PRINCIPAL!$H$205&lt;&gt;"",VLOOKUP($S$750,'Banco de Dados'!$B$4:$J$50,8,FALSE)*PRINCIPAL!$H$205,IF(OR(L769=PRINCIPAL!$I$205,L769=PRINCIPAL!$I$205+PRINCIPAL!$I$205,L769=PRINCIPAL!$I$205+PRINCIPAL!$I$205+PRINCIPAL!$I$205),0,IF(L769=PRINCIPAL!$J$205,VLOOKUP($S$750,'Banco de Dados'!$B$4:$J$50,6,FALSE)*(1-(PRINCIPAL!$K$205/100)),IF(L769=PRINCIPAL!$L$205,VLOOKUP($S$750,'Banco de Dados'!$B$4:$J$50,6,FALSE)*(1-(PRINCIPAL!$M$205/100)),IF(L769=PRINCIPAL!$N$205,VLOOKUP($S$750,'Banco de Dados'!$B$4:$J$50,6,FALSE)*(1-(PRINCIPAL!$O$205/100)),VLOOKUP($S$750,'Banco de Dados'!$B$4:$J$50,6,FALSE)))))))))),"")</f>
        <v/>
      </c>
      <c r="S769" s="29" t="str">
        <f>IFERROR(R769*(IFERROR(VLOOKUP($S$750,'Banco de Dados'!$B$4:$J$50,4,FALSE),"ERRO")),"")</f>
        <v/>
      </c>
      <c r="T769" s="29" t="str">
        <f t="shared" si="534"/>
        <v/>
      </c>
      <c r="U769" s="103" t="str">
        <f>IFERROR(T769*(C769*(PRINCIPAL!$G$205/100))*0.47*(44/12),"")</f>
        <v/>
      </c>
      <c r="V769" s="103" t="str">
        <f t="shared" si="510"/>
        <v/>
      </c>
      <c r="W769" s="30" t="str">
        <f>IFERROR(IF(AND(PRINCIPAL!$H$206&lt;&gt;"",OR(L769=PRINCIPAL!$I$206,L769=PRINCIPAL!$I$206+PRINCIPAL!$I$206,L769=PRINCIPAL!$I$206+PRINCIPAL!$I$206+PRINCIPAL!$I$206)),0,IF(AND(PRINCIPAL!$H$206&lt;&gt;"",L769=PRINCIPAL!$J$206),VLOOKUP($X$750,'Banco de Dados'!$B$4:$J$50,8,FALSE)*PRINCIPAL!$H$206*(1-(PRINCIPAL!$K$206/100)),IF(AND(PRINCIPAL!$H$206&lt;&gt;"",L769=PRINCIPAL!$L$206),VLOOKUP($X$750,'Banco de Dados'!$B$4:$J$50,8,FALSE)*PRINCIPAL!$H$206*(1-(PRINCIPAL!$M$206/100)),IF(AND(PRINCIPAL!$H$206&lt;&gt;"",L769=PRINCIPAL!$N$206),VLOOKUP($X$750,'Banco de Dados'!$B$4:$J$50,8,FALSE)*PRINCIPAL!$H$206*(1-(PRINCIPAL!$O$206/100)),IF(PRINCIPAL!$H$206&lt;&gt;"",VLOOKUP($X$750,'Banco de Dados'!$B$4:$J$50,8,FALSE)*PRINCIPAL!$H$206,IF(OR(L769=PRINCIPAL!$I$206,L769=PRINCIPAL!$I$206+PRINCIPAL!$I$206,L769=PRINCIPAL!$I$206+PRINCIPAL!$I$206+PRINCIPAL!$I$206),0,IF(L769=PRINCIPAL!$J$206,VLOOKUP($X$750,'Banco de Dados'!$B$4:$J$50,6,FALSE)*(1-(PRINCIPAL!$K$206/100)),IF(L769=PRINCIPAL!$L$206,VLOOKUP($X$750,'Banco de Dados'!$B$4:$J$50,6,FALSE)*(1-(PRINCIPAL!$M$206/100)),IF(L769=PRINCIPAL!$N$206,VLOOKUP($X$750,'Banco de Dados'!$B$4:$J$50,6,FALSE)*(1-(PRINCIPAL!$O$206/100)),VLOOKUP($X$750,'Banco de Dados'!$B$4:$J$50,6,FALSE)))))))))),"")</f>
        <v/>
      </c>
      <c r="X769" s="29" t="str">
        <f>IFERROR(W769*(IFERROR(VLOOKUP($X$750,'Banco de Dados'!$B$4:$J$50,4,FALSE),"ERRO")),"")</f>
        <v/>
      </c>
      <c r="Y769" s="29" t="str">
        <f t="shared" si="528"/>
        <v/>
      </c>
      <c r="Z769" s="103" t="str">
        <f>IFERROR(Y769*(C769*(PRINCIPAL!$G$206/100))*0.47*(44/12),"")</f>
        <v/>
      </c>
      <c r="AA769" s="111" t="str">
        <f t="shared" si="529"/>
        <v/>
      </c>
      <c r="AB769" s="30" t="str">
        <f>IFERROR(IF(AND(PRINCIPAL!$H$207&lt;&gt;"",OR(L769=PRINCIPAL!$I$207,L769=PRINCIPAL!$I$207+PRINCIPAL!$I$207,L769=PRINCIPAL!$I$207+PRINCIPAL!$I$207+PRINCIPAL!$I$207)),0,IF(AND(PRINCIPAL!$H$207&lt;&gt;"",L769=PRINCIPAL!$J$207),VLOOKUP($AC$750,'Banco de Dados'!$B$4:$J$50,8,FALSE)*PRINCIPAL!$H$207*(1-(PRINCIPAL!$K$207/100)),IF(AND(PRINCIPAL!$H$207&lt;&gt;"",L769=PRINCIPAL!$L$207),VLOOKUP($AC$750,'Banco de Dados'!$B$4:$J$50,8,FALSE)*PRINCIPAL!$H$207*(1-(PRINCIPAL!$M$207/100)),IF(AND(PRINCIPAL!$H$207&lt;&gt;"",L769=PRINCIPAL!$N$207),VLOOKUP($AC$750,'Banco de Dados'!$B$4:$J$50,8,FALSE)*PRINCIPAL!$H$207*(1-(PRINCIPAL!$O$207/100)),IF(PRINCIPAL!$H$207&lt;&gt;"",VLOOKUP($AC$750,'Banco de Dados'!$B$4:$J$50,8,FALSE)*PRINCIPAL!$H$207,IF(OR(L769=PRINCIPAL!$I$207,L769=PRINCIPAL!$I$207+PRINCIPAL!$I$207,L769=PRINCIPAL!$I$207+PRINCIPAL!$I$207+PRINCIPAL!$I$207),0,IF(L769=PRINCIPAL!$J$207,VLOOKUP($AC$750,'Banco de Dados'!$B$4:$J$50,6,FALSE)*(1-(PRINCIPAL!$K$207/100)),IF(L769=PRINCIPAL!$L$207,VLOOKUP($AC$750,'Banco de Dados'!$B$4:$J$50,6,FALSE)*(1-(PRINCIPAL!$M$207/100)),IF(L769=PRINCIPAL!$N$207,VLOOKUP($AC$750,'Banco de Dados'!$B$4:$J$50,6,FALSE)*(1-(PRINCIPAL!$O$207/100)),VLOOKUP($AC$750,'Banco de Dados'!$B$4:$J$50,6,FALSE)))))))))),"")</f>
        <v/>
      </c>
      <c r="AC769" s="29" t="str">
        <f>IFERROR(AB769*(IFERROR(VLOOKUP($AC$750,'Banco de Dados'!$B$4:$J$50,4,FALSE),"ERRO")),"")</f>
        <v/>
      </c>
      <c r="AD769" s="29" t="str">
        <f t="shared" si="519"/>
        <v/>
      </c>
      <c r="AE769" s="103" t="str">
        <f>IFERROR(AD769*(C769*(PRINCIPAL!$G$207/100))*0.47*(44/12),"")</f>
        <v/>
      </c>
      <c r="AF769" s="111" t="str">
        <f t="shared" si="520"/>
        <v/>
      </c>
      <c r="AG769" s="30" t="str">
        <f>IFERROR(IF(AND(PRINCIPAL!$H$208&lt;&gt;"",OR(L769=PRINCIPAL!$I$208,L769=PRINCIPAL!$I$208+PRINCIPAL!$I$208,L769=PRINCIPAL!$I$208+PRINCIPAL!$I$208+PRINCIPAL!$I$208)),0,IF(AND(PRINCIPAL!$H$208&lt;&gt;"",L769=PRINCIPAL!$J$208),VLOOKUP($AH$750,'Banco de Dados'!$B$4:$J$50,8,FALSE)*PRINCIPAL!$H$208*(1-(PRINCIPAL!$K$208/100)),IF(AND(PRINCIPAL!$H$208&lt;&gt;"",L769=PRINCIPAL!$L$208),VLOOKUP($AH$750,'Banco de Dados'!$B$4:$J$50,8,FALSE)*PRINCIPAL!$H$208*(1-(PRINCIPAL!$M$208/100)),IF(AND(PRINCIPAL!$H$208&lt;&gt;"",L769=PRINCIPAL!$N$208),VLOOKUP($AH$750,'Banco de Dados'!$B$4:$J$50,8,FALSE)*PRINCIPAL!$H$208*(1-(PRINCIPAL!$O$208/100)),IF(PRINCIPAL!$H$208&lt;&gt;"",VLOOKUP($AH$750,'Banco de Dados'!$B$4:$J$50,8,FALSE)*PRINCIPAL!$H$208,IF(OR(L769=PRINCIPAL!$I$208,L769=PRINCIPAL!$I$208+PRINCIPAL!$I$208,L769=PRINCIPAL!$I$208+PRINCIPAL!$I$208+PRINCIPAL!$I$208),0,IF(L769=PRINCIPAL!$J$208,VLOOKUP($AH$750,'Banco de Dados'!$B$4:$J$50,6,FALSE)*(1-(PRINCIPAL!$K$208/100)),IF(L769=PRINCIPAL!$L$208,VLOOKUP($AH$750,'Banco de Dados'!$B$4:$J$50,6,FALSE)*(1-(PRINCIPAL!$M$208/100)),IF(L769=PRINCIPAL!$N$208,VLOOKUP($AH$750,'Banco de Dados'!$B$4:$J$50,6,FALSE)*(1-(PRINCIPAL!$O$208/100)),VLOOKUP($AH$750,'Banco de Dados'!$B$4:$J$50,6,FALSE)))))))))),"")</f>
        <v/>
      </c>
      <c r="AH769" s="29" t="str">
        <f>IFERROR(AG769*(IFERROR(VLOOKUP($AH$750,'Banco de Dados'!$B$4:$J$50,4,FALSE),"ERRO")),"")</f>
        <v/>
      </c>
      <c r="AI769" s="29" t="str">
        <f t="shared" si="521"/>
        <v/>
      </c>
      <c r="AJ769" s="103" t="str">
        <f>IFERROR(AI769*(C769*(PRINCIPAL!$G$208/100))*0.47*(44/12),"")</f>
        <v/>
      </c>
      <c r="AK769" s="111" t="str">
        <f t="shared" si="530"/>
        <v/>
      </c>
      <c r="AL769" s="30" t="str">
        <f>IFERROR(IF(AND(PRINCIPAL!$H$209&lt;&gt;"",OR(L769=PRINCIPAL!$I$209,L769=PRINCIPAL!$I$209+PRINCIPAL!$I$209,L769=PRINCIPAL!$I$209+PRINCIPAL!$I$209+PRINCIPAL!$I$209)),0,IF(AND(PRINCIPAL!$H$209&lt;&gt;"",L769=PRINCIPAL!$J$209),VLOOKUP($AM$750,'Banco de Dados'!$B$4:$J$50,8,FALSE)*PRINCIPAL!$H$209*(1-(PRINCIPAL!$K$209/100)),IF(AND(PRINCIPAL!$H$209&lt;&gt;"",L769=PRINCIPAL!$L$209),VLOOKUP($AM$750,'Banco de Dados'!$B$4:$J$50,8,FALSE)*PRINCIPAL!$H$209*(1-(PRINCIPAL!$M$209/100)),IF(AND(PRINCIPAL!$H$209&lt;&gt;"",L769=PRINCIPAL!$N$209),VLOOKUP($AM$750,'Banco de Dados'!$B$4:$J$50,8,FALSE)*PRINCIPAL!$H$209*(1-(PRINCIPAL!$O$209/100)),IF(PRINCIPAL!$H$209&lt;&gt;"",VLOOKUP($AM$750,'Banco de Dados'!$B$4:$J$50,8,FALSE)*PRINCIPAL!$H$209,IF(OR(L769=PRINCIPAL!$I$209,L769=PRINCIPAL!$I$209+PRINCIPAL!$I$209,L769=PRINCIPAL!$I$209+PRINCIPAL!$I$209+PRINCIPAL!$I$209),0,IF(L769=PRINCIPAL!$J$209,VLOOKUP($AM$750,'Banco de Dados'!$B$4:$J$50,6,FALSE)*(1-(PRINCIPAL!$K$209/100)),IF(L769=PRINCIPAL!$L$209,VLOOKUP($AM$750,'Banco de Dados'!$B$4:$J$50,6,FALSE)*(1-(PRINCIPAL!$M$209/100)),IF(L769=PRINCIPAL!$N$209,VLOOKUP($AM$750,'Banco de Dados'!$B$4:$J$50,6,FALSE)*(1-(PRINCIPAL!$O$209/100)),VLOOKUP($AM$750,'Banco de Dados'!$B$4:$J$50,6,FALSE)))))))))),"")</f>
        <v/>
      </c>
      <c r="AM769" s="29" t="str">
        <f>IFERROR(AL769*(IFERROR(VLOOKUP($AM$750,'Banco de Dados'!$B$4:$J$50,4,FALSE),"ERRO")),"")</f>
        <v/>
      </c>
      <c r="AN769" s="29" t="str">
        <f t="shared" si="522"/>
        <v/>
      </c>
      <c r="AO769" s="103" t="str">
        <f>IFERROR(AN769*(C769*(PRINCIPAL!$G$209/100))*0.47*(44/12),"")</f>
        <v/>
      </c>
      <c r="AP769" s="111" t="str">
        <f t="shared" si="523"/>
        <v/>
      </c>
      <c r="AQ769" s="30" t="str">
        <f>IFERROR(IF(AND(PRINCIPAL!$H$210&lt;&gt;"",OR(L769=PRINCIPAL!$I$210,L769=PRINCIPAL!$I$210+PRINCIPAL!$I$210,L769=PRINCIPAL!$I$210+PRINCIPAL!$I$210+PRINCIPAL!$I$210)),0,IF(AND(PRINCIPAL!$H$210&lt;&gt;"",L769=PRINCIPAL!$J$210),VLOOKUP($AR$750,'Banco de Dados'!$B$4:$J$50,8,FALSE)*PRINCIPAL!$H$210*(1-(PRINCIPAL!$K$210/100)),IF(AND(PRINCIPAL!$H$210&lt;&gt;"",L769=PRINCIPAL!$L$210),VLOOKUP($AR$750,'Banco de Dados'!$B$4:$J$50,8,FALSE)*PRINCIPAL!$H$210*(1-(PRINCIPAL!$M$210/100)),IF(AND(PRINCIPAL!$H$210&lt;&gt;"",L769=PRINCIPAL!$N$210),VLOOKUP($AR$750,'Banco de Dados'!$B$4:$J$50,8,FALSE)*PRINCIPAL!$H$210*(1-(PRINCIPAL!$O$210/100)),IF(PRINCIPAL!$H$210&lt;&gt;"",VLOOKUP($AR$750,'Banco de Dados'!$B$4:$J$50,8,FALSE)*PRINCIPAL!$H$210,IF(OR(L769=PRINCIPAL!$I$210,L769=PRINCIPAL!$I$210+PRINCIPAL!$I$210,L769=PRINCIPAL!$I$210+PRINCIPAL!$I$210+PRINCIPAL!$I$210),0,IF(L769=PRINCIPAL!$J$210,VLOOKUP($AR$750,'Banco de Dados'!$B$4:$J$50,6,FALSE)*(1-(PRINCIPAL!$K$210/100)),IF(L769=PRINCIPAL!$L$210,VLOOKUP($AR$750,'Banco de Dados'!$B$4:$J$50,6,FALSE)*(1-(PRINCIPAL!$M$210/100)),IF(L769=PRINCIPAL!$N$210,VLOOKUP($AR$750,'Banco de Dados'!$B$4:$J$50,6,FALSE)*(1-(PRINCIPAL!$O$210/100)),VLOOKUP($AR$750,'Banco de Dados'!$B$4:$J$50,6,FALSE)))))))))),"")</f>
        <v/>
      </c>
      <c r="AR769" s="29" t="str">
        <f>IFERROR(AQ769*(IFERROR(VLOOKUP($AR$750,'Banco de Dados'!$B$4:$J$50,4,FALSE),"ERRO")),"")</f>
        <v/>
      </c>
      <c r="AS769" s="29" t="str">
        <f t="shared" si="524"/>
        <v/>
      </c>
      <c r="AT769" s="103" t="str">
        <f>IFERROR(AS769*(C769*(PRINCIPAL!$G$210/100))*0.47*(44/12),"")</f>
        <v/>
      </c>
      <c r="AU769" s="111" t="str">
        <f t="shared" si="525"/>
        <v/>
      </c>
      <c r="AV769" s="30" t="str">
        <f>IFERROR(IF(AND(PRINCIPAL!$H$211&lt;&gt;"",OR(L769=PRINCIPAL!$I$211,L769=PRINCIPAL!$I$211+PRINCIPAL!$I$211,L769=PRINCIPAL!$I$211+PRINCIPAL!$I$211+PRINCIPAL!$I$211)),0,IF(AND(PRINCIPAL!$H$211&lt;&gt;"",L769=PRINCIPAL!$J$211),VLOOKUP($AW$750,'Banco de Dados'!$B$4:$J$50,8,FALSE)*PRINCIPAL!$H$211*(1-(PRINCIPAL!$K$211/100)),IF(AND(PRINCIPAL!$H$211&lt;&gt;"",L769=PRINCIPAL!$L$211),VLOOKUP($AW$750,'Banco de Dados'!$B$4:$J$50,8,FALSE)*PRINCIPAL!$H$211*(1-(PRINCIPAL!$M$211/100)),IF(AND(PRINCIPAL!$H$211&lt;&gt;"",L769=PRINCIPAL!$N$211),VLOOKUP($AW$750,'Banco de Dados'!$B$4:$J$50,8,FALSE)*PRINCIPAL!$H$211*(1-(PRINCIPAL!$O$211/100)),IF(PRINCIPAL!$H$211&lt;&gt;"",VLOOKUP($AW$750,'Banco de Dados'!$B$4:$J$50,8,FALSE)*PRINCIPAL!$H$211,IF(OR(L769=PRINCIPAL!$I$211,L769=PRINCIPAL!$I$211+PRINCIPAL!$I$211,L769=PRINCIPAL!$I$211+PRINCIPAL!$I$211+PRINCIPAL!$I$211),0,IF(L769=PRINCIPAL!$J$211,VLOOKUP($AW$750,'Banco de Dados'!$B$4:$J$50,6,FALSE)*(1-(PRINCIPAL!$K$211/100)),IF(L769=PRINCIPAL!$L$211,VLOOKUP($AW$750,'Banco de Dados'!$B$4:$J$50,6,FALSE)*(1-(PRINCIPAL!$M$211/100)),IF(L769=PRINCIPAL!$N$211,VLOOKUP($AW$750,'Banco de Dados'!$B$4:$J$50,6,FALSE)*(1-(PRINCIPAL!$O$211/100)),VLOOKUP($AW$750,'Banco de Dados'!$B$4:$J$50,6,FALSE)))))))))),"")</f>
        <v/>
      </c>
      <c r="AW769" s="29" t="str">
        <f>IFERROR(AV769*(IFERROR(VLOOKUP($AW$750,'Banco de Dados'!$B$4:$J$50,4,FALSE),"ERRO")),"")</f>
        <v/>
      </c>
      <c r="AX769" s="29" t="str">
        <f t="shared" si="526"/>
        <v/>
      </c>
      <c r="AY769" s="103" t="str">
        <f>IFERROR(AX769*(C769*(PRINCIPAL!$G$211/100))*0.47*(44/12),"")</f>
        <v/>
      </c>
      <c r="AZ769" s="111" t="str">
        <f t="shared" si="531"/>
        <v/>
      </c>
      <c r="BA769" s="30" t="str">
        <f>IFERROR(IF(AND(PRINCIPAL!$H$192&lt;&gt;"",OR(L769=PRINCIPAL!$I$192,L769=PRINCIPAL!$I$192+PRINCIPAL!$I$192,L769=PRINCIPAL!$I$192+PRINCIPAL!$I$192+PRINCIPAL!$I$192)),0,IF(AND(PRINCIPAL!$H$192&lt;&gt;"",L769=PRINCIPAL!$J$192),VLOOKUP($BB$750,'Banco de Dados'!$B$4:$J$50,8,FALSE)*PRINCIPAL!$H$192*(1-(PRINCIPAL!$K$192/100)),IF(AND(PRINCIPAL!$H$192&lt;&gt;"",L769=PRINCIPAL!$L$192),VLOOKUP($BB$750,'Banco de Dados'!$B$4:$J$50,8,FALSE)*PRINCIPAL!$H$192*(1-(PRINCIPAL!$M$192/100)),IF(AND(PRINCIPAL!$H$192&lt;&gt;"",L769=PRINCIPAL!$N$192),VLOOKUP($BB$750,'Banco de Dados'!$B$4:$J$50,8,FALSE)*PRINCIPAL!$H$192*(1-(PRINCIPAL!$O$192/100)),IF(PRINCIPAL!$H$192&lt;&gt;"",VLOOKUP($BB$750,'Banco de Dados'!$B$4:$J$50,8,FALSE)*PRINCIPAL!$H$192,IF(OR(L769=PRINCIPAL!$I$192,L769=PRINCIPAL!$I$192+PRINCIPAL!$I$192,L769=PRINCIPAL!$I$192+PRINCIPAL!$I$192+PRINCIPAL!$I$192),0,IF(L769=PRINCIPAL!$J$192,VLOOKUP($BB$750,'Banco de Dados'!$B$4:$J$50,6,FALSE)*(1-(PRINCIPAL!$K$192/100)),IF(L769=PRINCIPAL!$L$192,VLOOKUP($BB$750,'Banco de Dados'!$B$4:$J$50,6,FALSE)*(1-(PRINCIPAL!$M$192/100)),IF(L769=PRINCIPAL!$N$192,VLOOKUP($BB$750,'Banco de Dados'!$B$4:$J$50,6,FALSE)*(1-(PRINCIPAL!$O$192/100)),VLOOKUP($BB$750,'Banco de Dados'!$B$4:$J$50,6,FALSE)))))))))),"")</f>
        <v/>
      </c>
      <c r="BB769" s="29" t="str">
        <f>IFERROR(BA769*(IFERROR(VLOOKUP($BB$750,'Banco de Dados'!$B$4:$J$50,4,FALSE),"ERRO")),"")</f>
        <v/>
      </c>
      <c r="BC769" s="29" t="str">
        <f t="shared" si="532"/>
        <v/>
      </c>
      <c r="BD769" s="103" t="str">
        <f>IFERROR(BC769*(C769*(PRINCIPAL!$G$192/100))*0.47*(44/12),"")</f>
        <v/>
      </c>
      <c r="BE769" s="111" t="str">
        <f t="shared" si="511"/>
        <v/>
      </c>
      <c r="BF769" s="30" t="str">
        <f>IFERROR(IF(AND(PRINCIPAL!$H$213&lt;&gt;"",OR(L769=PRINCIPAL!$I$213,L769=PRINCIPAL!$I$213+PRINCIPAL!$I$213,L769=PRINCIPAL!$I$213+PRINCIPAL!$I$213+PRINCIPAL!$I$213)),0,IF(AND(PRINCIPAL!$H$213&lt;&gt;"",L769=PRINCIPAL!$J$213),VLOOKUP($BG$750,'Banco de Dados'!$B$4:$J$50,8,FALSE)*PRINCIPAL!$H$213*(1-(PRINCIPAL!$K$213/100)),IF(AND(PRINCIPAL!$H$213&lt;&gt;"",L769=PRINCIPAL!$L$213),VLOOKUP($BG$750,'Banco de Dados'!$B$4:$J$50,8,FALSE)*PRINCIPAL!$H$213*(1-(PRINCIPAL!$M$213/100)),IF(AND(PRINCIPAL!$H$213&lt;&gt;"",L769=PRINCIPAL!$N$213),VLOOKUP($BG$750,'Banco de Dados'!$B$4:$J$50,8,FALSE)*PRINCIPAL!$H$213*(1-(PRINCIPAL!$O$213/100)),IF(PRINCIPAL!$H$213&lt;&gt;"",VLOOKUP($BG$750,'Banco de Dados'!$B$4:$J$50,8,FALSE)*PRINCIPAL!$H$213,IF(OR(L769=PRINCIPAL!$I$213,L769=PRINCIPAL!$I$213+PRINCIPAL!$I$213,L769=PRINCIPAL!$I$213+PRINCIPAL!$I$213+PRINCIPAL!$I$213),0,IF(L769=PRINCIPAL!$J$213,VLOOKUP($BG$750,'Banco de Dados'!$B$4:$J$50,6,FALSE)*(1-(PRINCIPAL!$K$213/100)),IF(L769=PRINCIPAL!$L$213,VLOOKUP($BG$750,'Banco de Dados'!$B$4:$J$50,6,FALSE)*(1-(PRINCIPAL!$M$213/100)),IF(L769=PRINCIPAL!$N$213,VLOOKUP($BG$750,'Banco de Dados'!$B$4:$J$50,6,FALSE)*(1-(PRINCIPAL!$O$213/100)),VLOOKUP($BG$750,'Banco de Dados'!$B$4:$J$50,6,FALSE)))))))))),"")</f>
        <v/>
      </c>
      <c r="BG769" s="29" t="str">
        <f>IFERROR(BF769*(IFERROR(VLOOKUP($BG$750,'Banco de Dados'!$B$4:$J$50,4,FALSE),"ERRO")),"")</f>
        <v/>
      </c>
      <c r="BH769" s="29" t="str">
        <f t="shared" si="527"/>
        <v/>
      </c>
      <c r="BI769" s="103" t="str">
        <f>IFERROR(BH769*(C769*(PRINCIPAL!$G$213/100))*0.47*(44/12),"")</f>
        <v/>
      </c>
      <c r="BJ769" s="102" t="str">
        <f t="shared" si="512"/>
        <v/>
      </c>
    </row>
    <row r="770" spans="2:62" ht="12.75" customHeight="1" x14ac:dyDescent="0.3">
      <c r="B770" s="326">
        <f t="shared" si="513"/>
        <v>2038</v>
      </c>
      <c r="C770" s="340"/>
      <c r="D770" s="1"/>
      <c r="E770" s="116">
        <v>18</v>
      </c>
      <c r="F770" s="24" t="str">
        <f>IFERROR(VLOOKUP($G$750,'Banco de Dados'!$B$4:$J$50,6,FALSE),"")</f>
        <v/>
      </c>
      <c r="G770" s="25" t="str">
        <f>IFERROR(F770*(IFERROR(VLOOKUP($G$750,'Banco de Dados'!$B$4:$J$50,4,FALSE),"ERRO")),"")</f>
        <v/>
      </c>
      <c r="H770" s="25" t="str">
        <f t="shared" si="514"/>
        <v/>
      </c>
      <c r="I770" s="103" t="str">
        <f t="shared" si="515"/>
        <v/>
      </c>
      <c r="J770" s="117" t="str">
        <f t="shared" si="516"/>
        <v/>
      </c>
      <c r="K770" s="1"/>
      <c r="L770" s="91">
        <v>18</v>
      </c>
      <c r="M770" s="24" t="str">
        <f>IFERROR(IF(AND(PRINCIPAL!$H$204&lt;&gt;"",OR(L770=PRINCIPAL!$I$204,L770=PRINCIPAL!$I$204+PRINCIPAL!$I$204,L770=PRINCIPAL!$I$204+PRINCIPAL!$I$204+PRINCIPAL!$I$204)),0,IF(AND(PRINCIPAL!$H$204&lt;&gt;"",L770=PRINCIPAL!$J$204),VLOOKUP($N$750,'Banco de Dados'!$B$4:$J$50,8,FALSE)*PRINCIPAL!$H$204*(1-(PRINCIPAL!$K$204/100)),IF(AND(PRINCIPAL!$H$204&lt;&gt;"",L770=PRINCIPAL!$L$204),VLOOKUP($N$750,'Banco de Dados'!$B$4:$J$50,8,FALSE)*PRINCIPAL!$H$204*(1-(PRINCIPAL!$M$204/100)),IF(AND(PRINCIPAL!$H$204&lt;&gt;"",L770=PRINCIPAL!$N$204),VLOOKUP($N$750,'Banco de Dados'!$B$4:$J$50,8,FALSE)*PRINCIPAL!$H$204*(1-(PRINCIPAL!$O$204/100)),IF(PRINCIPAL!$H$204&lt;&gt;"",VLOOKUP($N$750,'Banco de Dados'!$B$4:$J$50,8,FALSE)*PRINCIPAL!$H$204,IF(OR(L770=PRINCIPAL!$I$204,L770=PRINCIPAL!$I$204+PRINCIPAL!$I$204,L770=PRINCIPAL!$I$204+PRINCIPAL!$I$204+PRINCIPAL!$I$204),0,IF(L770=PRINCIPAL!$J$204,VLOOKUP($N$750,'Banco de Dados'!$B$4:$J$50,6,FALSE)*(1-(PRINCIPAL!$K$204/100)),IF(L770=PRINCIPAL!$L$204,VLOOKUP($N$750,'Banco de Dados'!$B$4:$J$50,6,FALSE)*(1-(PRINCIPAL!$M$204/100)),IF(L770=PRINCIPAL!$N$204,VLOOKUP($N$750,'Banco de Dados'!$B$4:$J$50,6,FALSE)*(1-(PRINCIPAL!$O$204/100)),VLOOKUP($N$750,'Banco de Dados'!$B$4:$J$50,6,FALSE)))))))))),"")</f>
        <v/>
      </c>
      <c r="N770" s="25" t="str">
        <f>IFERROR(M770*(IFERROR(VLOOKUP($N$750,'Banco de Dados'!$B$4:$J$50,4,FALSE),"ERRO")),"")</f>
        <v/>
      </c>
      <c r="O770" s="25" t="str">
        <f t="shared" si="517"/>
        <v/>
      </c>
      <c r="P770" s="103" t="str">
        <f>IFERROR(O770*(C770*(PRINCIPAL!$G$204/100))*0.47*(44/12),"")</f>
        <v/>
      </c>
      <c r="Q770" s="107" t="str">
        <f>IFERROR(Q769+P770,"")</f>
        <v/>
      </c>
      <c r="R770" s="29" t="str">
        <f>IFERROR(IF(AND(PRINCIPAL!$H$205&lt;&gt;"",OR(L770=PRINCIPAL!$I$205,L770=PRINCIPAL!$I$205+PRINCIPAL!$I$205,L770=PRINCIPAL!$I$205+PRINCIPAL!$I$205+PRINCIPAL!$I$205)),0,IF(AND(PRINCIPAL!$H$205&lt;&gt;"",L770=PRINCIPAL!$J$205),VLOOKUP($S$750,'Banco de Dados'!$B$4:$J$50,8,FALSE)*PRINCIPAL!$H$205*(1-(PRINCIPAL!$K$205/100)),IF(AND(PRINCIPAL!$H$205&lt;&gt;"",L770=PRINCIPAL!$L$205),VLOOKUP($S$750,'Banco de Dados'!$B$4:$J$50,8,FALSE)*PRINCIPAL!$H$205*(1-(PRINCIPAL!$M$205/100)),IF(AND(PRINCIPAL!$H$205&lt;&gt;"",L770=PRINCIPAL!$N$205),VLOOKUP($S$750,'Banco de Dados'!$B$4:$J$50,8,FALSE)*PRINCIPAL!$H$205*(1-(PRINCIPAL!$O$205/100)),IF(PRINCIPAL!$H$205&lt;&gt;"",VLOOKUP($S$750,'Banco de Dados'!$B$4:$J$50,8,FALSE)*PRINCIPAL!$H$205,IF(OR(L770=PRINCIPAL!$I$205,L770=PRINCIPAL!$I$205+PRINCIPAL!$I$205,L770=PRINCIPAL!$I$205+PRINCIPAL!$I$205+PRINCIPAL!$I$205),0,IF(L770=PRINCIPAL!$J$205,VLOOKUP($S$750,'Banco de Dados'!$B$4:$J$50,6,FALSE)*(1-(PRINCIPAL!$K$205/100)),IF(L770=PRINCIPAL!$L$205,VLOOKUP($S$750,'Banco de Dados'!$B$4:$J$50,6,FALSE)*(1-(PRINCIPAL!$M$205/100)),IF(L770=PRINCIPAL!$N$205,VLOOKUP($S$750,'Banco de Dados'!$B$4:$J$50,6,FALSE)*(1-(PRINCIPAL!$O$205/100)),VLOOKUP($S$750,'Banco de Dados'!$B$4:$J$50,6,FALSE)))))))))),"")</f>
        <v/>
      </c>
      <c r="S770" s="29" t="str">
        <f>IFERROR(R770*(IFERROR(VLOOKUP($S$750,'Banco de Dados'!$B$4:$J$50,4,FALSE),"ERRO")),"")</f>
        <v/>
      </c>
      <c r="T770" s="29" t="str">
        <f t="shared" si="534"/>
        <v/>
      </c>
      <c r="U770" s="103" t="str">
        <f>IFERROR(T770*(C770*(PRINCIPAL!$G$205/100))*0.47*(44/12),"")</f>
        <v/>
      </c>
      <c r="V770" s="103" t="str">
        <f t="shared" si="510"/>
        <v/>
      </c>
      <c r="W770" s="30" t="str">
        <f>IFERROR(IF(AND(PRINCIPAL!$H$206&lt;&gt;"",OR(L770=PRINCIPAL!$I$206,L770=PRINCIPAL!$I$206+PRINCIPAL!$I$206,L770=PRINCIPAL!$I$206+PRINCIPAL!$I$206+PRINCIPAL!$I$206)),0,IF(AND(PRINCIPAL!$H$206&lt;&gt;"",L770=PRINCIPAL!$J$206),VLOOKUP($X$750,'Banco de Dados'!$B$4:$J$50,8,FALSE)*PRINCIPAL!$H$206*(1-(PRINCIPAL!$K$206/100)),IF(AND(PRINCIPAL!$H$206&lt;&gt;"",L770=PRINCIPAL!$L$206),VLOOKUP($X$750,'Banco de Dados'!$B$4:$J$50,8,FALSE)*PRINCIPAL!$H$206*(1-(PRINCIPAL!$M$206/100)),IF(AND(PRINCIPAL!$H$206&lt;&gt;"",L770=PRINCIPAL!$N$206),VLOOKUP($X$750,'Banco de Dados'!$B$4:$J$50,8,FALSE)*PRINCIPAL!$H$206*(1-(PRINCIPAL!$O$206/100)),IF(PRINCIPAL!$H$206&lt;&gt;"",VLOOKUP($X$750,'Banco de Dados'!$B$4:$J$50,8,FALSE)*PRINCIPAL!$H$206,IF(OR(L770=PRINCIPAL!$I$206,L770=PRINCIPAL!$I$206+PRINCIPAL!$I$206,L770=PRINCIPAL!$I$206+PRINCIPAL!$I$206+PRINCIPAL!$I$206),0,IF(L770=PRINCIPAL!$J$206,VLOOKUP($X$750,'Banco de Dados'!$B$4:$J$50,6,FALSE)*(1-(PRINCIPAL!$K$206/100)),IF(L770=PRINCIPAL!$L$206,VLOOKUP($X$750,'Banco de Dados'!$B$4:$J$50,6,FALSE)*(1-(PRINCIPAL!$M$206/100)),IF(L770=PRINCIPAL!$N$206,VLOOKUP($X$750,'Banco de Dados'!$B$4:$J$50,6,FALSE)*(1-(PRINCIPAL!$O$206/100)),VLOOKUP($X$750,'Banco de Dados'!$B$4:$J$50,6,FALSE)))))))))),"")</f>
        <v/>
      </c>
      <c r="X770" s="29" t="str">
        <f>IFERROR(W770*(IFERROR(VLOOKUP($X$750,'Banco de Dados'!$B$4:$J$50,4,FALSE),"ERRO")),"")</f>
        <v/>
      </c>
      <c r="Y770" s="29" t="str">
        <f t="shared" si="528"/>
        <v/>
      </c>
      <c r="Z770" s="103" t="str">
        <f>IFERROR(Y770*(C770*(PRINCIPAL!$G$206/100))*0.47*(44/12),"")</f>
        <v/>
      </c>
      <c r="AA770" s="111" t="str">
        <f t="shared" si="529"/>
        <v/>
      </c>
      <c r="AB770" s="30" t="str">
        <f>IFERROR(IF(AND(PRINCIPAL!$H$207&lt;&gt;"",OR(L770=PRINCIPAL!$I$207,L770=PRINCIPAL!$I$207+PRINCIPAL!$I$207,L770=PRINCIPAL!$I$207+PRINCIPAL!$I$207+PRINCIPAL!$I$207)),0,IF(AND(PRINCIPAL!$H$207&lt;&gt;"",L770=PRINCIPAL!$J$207),VLOOKUP($AC$750,'Banco de Dados'!$B$4:$J$50,8,FALSE)*PRINCIPAL!$H$207*(1-(PRINCIPAL!$K$207/100)),IF(AND(PRINCIPAL!$H$207&lt;&gt;"",L770=PRINCIPAL!$L$207),VLOOKUP($AC$750,'Banco de Dados'!$B$4:$J$50,8,FALSE)*PRINCIPAL!$H$207*(1-(PRINCIPAL!$M$207/100)),IF(AND(PRINCIPAL!$H$207&lt;&gt;"",L770=PRINCIPAL!$N$207),VLOOKUP($AC$750,'Banco de Dados'!$B$4:$J$50,8,FALSE)*PRINCIPAL!$H$207*(1-(PRINCIPAL!$O$207/100)),IF(PRINCIPAL!$H$207&lt;&gt;"",VLOOKUP($AC$750,'Banco de Dados'!$B$4:$J$50,8,FALSE)*PRINCIPAL!$H$207,IF(OR(L770=PRINCIPAL!$I$207,L770=PRINCIPAL!$I$207+PRINCIPAL!$I$207,L770=PRINCIPAL!$I$207+PRINCIPAL!$I$207+PRINCIPAL!$I$207),0,IF(L770=PRINCIPAL!$J$207,VLOOKUP($AC$750,'Banco de Dados'!$B$4:$J$50,6,FALSE)*(1-(PRINCIPAL!$K$207/100)),IF(L770=PRINCIPAL!$L$207,VLOOKUP($AC$750,'Banco de Dados'!$B$4:$J$50,6,FALSE)*(1-(PRINCIPAL!$M$207/100)),IF(L770=PRINCIPAL!$N$207,VLOOKUP($AC$750,'Banco de Dados'!$B$4:$J$50,6,FALSE)*(1-(PRINCIPAL!$O$207/100)),VLOOKUP($AC$750,'Banco de Dados'!$B$4:$J$50,6,FALSE)))))))))),"")</f>
        <v/>
      </c>
      <c r="AC770" s="29" t="str">
        <f>IFERROR(AB770*(IFERROR(VLOOKUP($AC$750,'Banco de Dados'!$B$4:$J$50,4,FALSE),"ERRO")),"")</f>
        <v/>
      </c>
      <c r="AD770" s="29" t="str">
        <f t="shared" si="519"/>
        <v/>
      </c>
      <c r="AE770" s="103" t="str">
        <f>IFERROR(AD770*(C770*(PRINCIPAL!$G$207/100))*0.47*(44/12),"")</f>
        <v/>
      </c>
      <c r="AF770" s="111" t="str">
        <f t="shared" si="520"/>
        <v/>
      </c>
      <c r="AG770" s="30" t="str">
        <f>IFERROR(IF(AND(PRINCIPAL!$H$208&lt;&gt;"",OR(L770=PRINCIPAL!$I$208,L770=PRINCIPAL!$I$208+PRINCIPAL!$I$208,L770=PRINCIPAL!$I$208+PRINCIPAL!$I$208+PRINCIPAL!$I$208)),0,IF(AND(PRINCIPAL!$H$208&lt;&gt;"",L770=PRINCIPAL!$J$208),VLOOKUP($AH$750,'Banco de Dados'!$B$4:$J$50,8,FALSE)*PRINCIPAL!$H$208*(1-(PRINCIPAL!$K$208/100)),IF(AND(PRINCIPAL!$H$208&lt;&gt;"",L770=PRINCIPAL!$L$208),VLOOKUP($AH$750,'Banco de Dados'!$B$4:$J$50,8,FALSE)*PRINCIPAL!$H$208*(1-(PRINCIPAL!$M$208/100)),IF(AND(PRINCIPAL!$H$208&lt;&gt;"",L770=PRINCIPAL!$N$208),VLOOKUP($AH$750,'Banco de Dados'!$B$4:$J$50,8,FALSE)*PRINCIPAL!$H$208*(1-(PRINCIPAL!$O$208/100)),IF(PRINCIPAL!$H$208&lt;&gt;"",VLOOKUP($AH$750,'Banco de Dados'!$B$4:$J$50,8,FALSE)*PRINCIPAL!$H$208,IF(OR(L770=PRINCIPAL!$I$208,L770=PRINCIPAL!$I$208+PRINCIPAL!$I$208,L770=PRINCIPAL!$I$208+PRINCIPAL!$I$208+PRINCIPAL!$I$208),0,IF(L770=PRINCIPAL!$J$208,VLOOKUP($AH$750,'Banco de Dados'!$B$4:$J$50,6,FALSE)*(1-(PRINCIPAL!$K$208/100)),IF(L770=PRINCIPAL!$L$208,VLOOKUP($AH$750,'Banco de Dados'!$B$4:$J$50,6,FALSE)*(1-(PRINCIPAL!$M$208/100)),IF(L770=PRINCIPAL!$N$208,VLOOKUP($AH$750,'Banco de Dados'!$B$4:$J$50,6,FALSE)*(1-(PRINCIPAL!$O$208/100)),VLOOKUP($AH$750,'Banco de Dados'!$B$4:$J$50,6,FALSE)))))))))),"")</f>
        <v/>
      </c>
      <c r="AH770" s="29" t="str">
        <f>IFERROR(AG770*(IFERROR(VLOOKUP($AH$750,'Banco de Dados'!$B$4:$J$50,4,FALSE),"ERRO")),"")</f>
        <v/>
      </c>
      <c r="AI770" s="29" t="str">
        <f t="shared" si="521"/>
        <v/>
      </c>
      <c r="AJ770" s="103" t="str">
        <f>IFERROR(AI770*(C770*(PRINCIPAL!$G$208/100))*0.47*(44/12),"")</f>
        <v/>
      </c>
      <c r="AK770" s="111" t="str">
        <f t="shared" si="530"/>
        <v/>
      </c>
      <c r="AL770" s="30" t="str">
        <f>IFERROR(IF(AND(PRINCIPAL!$H$209&lt;&gt;"",OR(L770=PRINCIPAL!$I$209,L770=PRINCIPAL!$I$209+PRINCIPAL!$I$209,L770=PRINCIPAL!$I$209+PRINCIPAL!$I$209+PRINCIPAL!$I$209)),0,IF(AND(PRINCIPAL!$H$209&lt;&gt;"",L770=PRINCIPAL!$J$209),VLOOKUP($AM$750,'Banco de Dados'!$B$4:$J$50,8,FALSE)*PRINCIPAL!$H$209*(1-(PRINCIPAL!$K$209/100)),IF(AND(PRINCIPAL!$H$209&lt;&gt;"",L770=PRINCIPAL!$L$209),VLOOKUP($AM$750,'Banco de Dados'!$B$4:$J$50,8,FALSE)*PRINCIPAL!$H$209*(1-(PRINCIPAL!$M$209/100)),IF(AND(PRINCIPAL!$H$209&lt;&gt;"",L770=PRINCIPAL!$N$209),VLOOKUP($AM$750,'Banco de Dados'!$B$4:$J$50,8,FALSE)*PRINCIPAL!$H$209*(1-(PRINCIPAL!$O$209/100)),IF(PRINCIPAL!$H$209&lt;&gt;"",VLOOKUP($AM$750,'Banco de Dados'!$B$4:$J$50,8,FALSE)*PRINCIPAL!$H$209,IF(OR(L770=PRINCIPAL!$I$209,L770=PRINCIPAL!$I$209+PRINCIPAL!$I$209,L770=PRINCIPAL!$I$209+PRINCIPAL!$I$209+PRINCIPAL!$I$209),0,IF(L770=PRINCIPAL!$J$209,VLOOKUP($AM$750,'Banco de Dados'!$B$4:$J$50,6,FALSE)*(1-(PRINCIPAL!$K$209/100)),IF(L770=PRINCIPAL!$L$209,VLOOKUP($AM$750,'Banco de Dados'!$B$4:$J$50,6,FALSE)*(1-(PRINCIPAL!$M$209/100)),IF(L770=PRINCIPAL!$N$209,VLOOKUP($AM$750,'Banco de Dados'!$B$4:$J$50,6,FALSE)*(1-(PRINCIPAL!$O$209/100)),VLOOKUP($AM$750,'Banco de Dados'!$B$4:$J$50,6,FALSE)))))))))),"")</f>
        <v/>
      </c>
      <c r="AM770" s="29" t="str">
        <f>IFERROR(AL770*(IFERROR(VLOOKUP($AM$750,'Banco de Dados'!$B$4:$J$50,4,FALSE),"ERRO")),"")</f>
        <v/>
      </c>
      <c r="AN770" s="29" t="str">
        <f t="shared" si="522"/>
        <v/>
      </c>
      <c r="AO770" s="103" t="str">
        <f>IFERROR(AN770*(C770*(PRINCIPAL!$G$209/100))*0.47*(44/12),"")</f>
        <v/>
      </c>
      <c r="AP770" s="111" t="str">
        <f t="shared" si="523"/>
        <v/>
      </c>
      <c r="AQ770" s="30" t="str">
        <f>IFERROR(IF(AND(PRINCIPAL!$H$210&lt;&gt;"",OR(L770=PRINCIPAL!$I$210,L770=PRINCIPAL!$I$210+PRINCIPAL!$I$210,L770=PRINCIPAL!$I$210+PRINCIPAL!$I$210+PRINCIPAL!$I$210)),0,IF(AND(PRINCIPAL!$H$210&lt;&gt;"",L770=PRINCIPAL!$J$210),VLOOKUP($AR$750,'Banco de Dados'!$B$4:$J$50,8,FALSE)*PRINCIPAL!$H$210*(1-(PRINCIPAL!$K$210/100)),IF(AND(PRINCIPAL!$H$210&lt;&gt;"",L770=PRINCIPAL!$L$210),VLOOKUP($AR$750,'Banco de Dados'!$B$4:$J$50,8,FALSE)*PRINCIPAL!$H$210*(1-(PRINCIPAL!$M$210/100)),IF(AND(PRINCIPAL!$H$210&lt;&gt;"",L770=PRINCIPAL!$N$210),VLOOKUP($AR$750,'Banco de Dados'!$B$4:$J$50,8,FALSE)*PRINCIPAL!$H$210*(1-(PRINCIPAL!$O$210/100)),IF(PRINCIPAL!$H$210&lt;&gt;"",VLOOKUP($AR$750,'Banco de Dados'!$B$4:$J$50,8,FALSE)*PRINCIPAL!$H$210,IF(OR(L770=PRINCIPAL!$I$210,L770=PRINCIPAL!$I$210+PRINCIPAL!$I$210,L770=PRINCIPAL!$I$210+PRINCIPAL!$I$210+PRINCIPAL!$I$210),0,IF(L770=PRINCIPAL!$J$210,VLOOKUP($AR$750,'Banco de Dados'!$B$4:$J$50,6,FALSE)*(1-(PRINCIPAL!$K$210/100)),IF(L770=PRINCIPAL!$L$210,VLOOKUP($AR$750,'Banco de Dados'!$B$4:$J$50,6,FALSE)*(1-(PRINCIPAL!$M$210/100)),IF(L770=PRINCIPAL!$N$210,VLOOKUP($AR$750,'Banco de Dados'!$B$4:$J$50,6,FALSE)*(1-(PRINCIPAL!$O$210/100)),VLOOKUP($AR$750,'Banco de Dados'!$B$4:$J$50,6,FALSE)))))))))),"")</f>
        <v/>
      </c>
      <c r="AR770" s="29" t="str">
        <f>IFERROR(AQ770*(IFERROR(VLOOKUP($AR$750,'Banco de Dados'!$B$4:$J$50,4,FALSE),"ERRO")),"")</f>
        <v/>
      </c>
      <c r="AS770" s="29" t="str">
        <f t="shared" si="524"/>
        <v/>
      </c>
      <c r="AT770" s="103" t="str">
        <f>IFERROR(AS770*(C770*(PRINCIPAL!$G$210/100))*0.47*(44/12),"")</f>
        <v/>
      </c>
      <c r="AU770" s="111" t="str">
        <f t="shared" si="525"/>
        <v/>
      </c>
      <c r="AV770" s="30" t="str">
        <f>IFERROR(IF(AND(PRINCIPAL!$H$211&lt;&gt;"",OR(L770=PRINCIPAL!$I$211,L770=PRINCIPAL!$I$211+PRINCIPAL!$I$211,L770=PRINCIPAL!$I$211+PRINCIPAL!$I$211+PRINCIPAL!$I$211)),0,IF(AND(PRINCIPAL!$H$211&lt;&gt;"",L770=PRINCIPAL!$J$211),VLOOKUP($AW$750,'Banco de Dados'!$B$4:$J$50,8,FALSE)*PRINCIPAL!$H$211*(1-(PRINCIPAL!$K$211/100)),IF(AND(PRINCIPAL!$H$211&lt;&gt;"",L770=PRINCIPAL!$L$211),VLOOKUP($AW$750,'Banco de Dados'!$B$4:$J$50,8,FALSE)*PRINCIPAL!$H$211*(1-(PRINCIPAL!$M$211/100)),IF(AND(PRINCIPAL!$H$211&lt;&gt;"",L770=PRINCIPAL!$N$211),VLOOKUP($AW$750,'Banco de Dados'!$B$4:$J$50,8,FALSE)*PRINCIPAL!$H$211*(1-(PRINCIPAL!$O$211/100)),IF(PRINCIPAL!$H$211&lt;&gt;"",VLOOKUP($AW$750,'Banco de Dados'!$B$4:$J$50,8,FALSE)*PRINCIPAL!$H$211,IF(OR(L770=PRINCIPAL!$I$211,L770=PRINCIPAL!$I$211+PRINCIPAL!$I$211,L770=PRINCIPAL!$I$211+PRINCIPAL!$I$211+PRINCIPAL!$I$211),0,IF(L770=PRINCIPAL!$J$211,VLOOKUP($AW$750,'Banco de Dados'!$B$4:$J$50,6,FALSE)*(1-(PRINCIPAL!$K$211/100)),IF(L770=PRINCIPAL!$L$211,VLOOKUP($AW$750,'Banco de Dados'!$B$4:$J$50,6,FALSE)*(1-(PRINCIPAL!$M$211/100)),IF(L770=PRINCIPAL!$N$211,VLOOKUP($AW$750,'Banco de Dados'!$B$4:$J$50,6,FALSE)*(1-(PRINCIPAL!$O$211/100)),VLOOKUP($AW$750,'Banco de Dados'!$B$4:$J$50,6,FALSE)))))))))),"")</f>
        <v/>
      </c>
      <c r="AW770" s="29" t="str">
        <f>IFERROR(AV770*(IFERROR(VLOOKUP($AW$750,'Banco de Dados'!$B$4:$J$50,4,FALSE),"ERRO")),"")</f>
        <v/>
      </c>
      <c r="AX770" s="29" t="str">
        <f t="shared" si="526"/>
        <v/>
      </c>
      <c r="AY770" s="103" t="str">
        <f>IFERROR(AX770*(C770*(PRINCIPAL!$G$211/100))*0.47*(44/12),"")</f>
        <v/>
      </c>
      <c r="AZ770" s="111" t="str">
        <f t="shared" si="531"/>
        <v/>
      </c>
      <c r="BA770" s="30" t="str">
        <f>IFERROR(IF(AND(PRINCIPAL!$H$192&lt;&gt;"",OR(L770=PRINCIPAL!$I$192,L770=PRINCIPAL!$I$192+PRINCIPAL!$I$192,L770=PRINCIPAL!$I$192+PRINCIPAL!$I$192+PRINCIPAL!$I$192)),0,IF(AND(PRINCIPAL!$H$192&lt;&gt;"",L770=PRINCIPAL!$J$192),VLOOKUP($BB$750,'Banco de Dados'!$B$4:$J$50,8,FALSE)*PRINCIPAL!$H$192*(1-(PRINCIPAL!$K$192/100)),IF(AND(PRINCIPAL!$H$192&lt;&gt;"",L770=PRINCIPAL!$L$192),VLOOKUP($BB$750,'Banco de Dados'!$B$4:$J$50,8,FALSE)*PRINCIPAL!$H$192*(1-(PRINCIPAL!$M$192/100)),IF(AND(PRINCIPAL!$H$192&lt;&gt;"",L770=PRINCIPAL!$N$192),VLOOKUP($BB$750,'Banco de Dados'!$B$4:$J$50,8,FALSE)*PRINCIPAL!$H$192*(1-(PRINCIPAL!$O$192/100)),IF(PRINCIPAL!$H$192&lt;&gt;"",VLOOKUP($BB$750,'Banco de Dados'!$B$4:$J$50,8,FALSE)*PRINCIPAL!$H$192,IF(OR(L770=PRINCIPAL!$I$192,L770=PRINCIPAL!$I$192+PRINCIPAL!$I$192,L770=PRINCIPAL!$I$192+PRINCIPAL!$I$192+PRINCIPAL!$I$192),0,IF(L770=PRINCIPAL!$J$192,VLOOKUP($BB$750,'Banco de Dados'!$B$4:$J$50,6,FALSE)*(1-(PRINCIPAL!$K$192/100)),IF(L770=PRINCIPAL!$L$192,VLOOKUP($BB$750,'Banco de Dados'!$B$4:$J$50,6,FALSE)*(1-(PRINCIPAL!$M$192/100)),IF(L770=PRINCIPAL!$N$192,VLOOKUP($BB$750,'Banco de Dados'!$B$4:$J$50,6,FALSE)*(1-(PRINCIPAL!$O$192/100)),VLOOKUP($BB$750,'Banco de Dados'!$B$4:$J$50,6,FALSE)))))))))),"")</f>
        <v/>
      </c>
      <c r="BB770" s="29" t="str">
        <f>IFERROR(BA770*(IFERROR(VLOOKUP($BB$750,'Banco de Dados'!$B$4:$J$50,4,FALSE),"ERRO")),"")</f>
        <v/>
      </c>
      <c r="BC770" s="29" t="str">
        <f t="shared" si="532"/>
        <v/>
      </c>
      <c r="BD770" s="103" t="str">
        <f>IFERROR(BC770*(C770*(PRINCIPAL!$G$192/100))*0.47*(44/12),"")</f>
        <v/>
      </c>
      <c r="BE770" s="111" t="str">
        <f t="shared" si="511"/>
        <v/>
      </c>
      <c r="BF770" s="30" t="str">
        <f>IFERROR(IF(AND(PRINCIPAL!$H$213&lt;&gt;"",OR(L770=PRINCIPAL!$I$213,L770=PRINCIPAL!$I$213+PRINCIPAL!$I$213,L770=PRINCIPAL!$I$213+PRINCIPAL!$I$213+PRINCIPAL!$I$213)),0,IF(AND(PRINCIPAL!$H$213&lt;&gt;"",L770=PRINCIPAL!$J$213),VLOOKUP($BG$750,'Banco de Dados'!$B$4:$J$50,8,FALSE)*PRINCIPAL!$H$213*(1-(PRINCIPAL!$K$213/100)),IF(AND(PRINCIPAL!$H$213&lt;&gt;"",L770=PRINCIPAL!$L$213),VLOOKUP($BG$750,'Banco de Dados'!$B$4:$J$50,8,FALSE)*PRINCIPAL!$H$213*(1-(PRINCIPAL!$M$213/100)),IF(AND(PRINCIPAL!$H$213&lt;&gt;"",L770=PRINCIPAL!$N$213),VLOOKUP($BG$750,'Banco de Dados'!$B$4:$J$50,8,FALSE)*PRINCIPAL!$H$213*(1-(PRINCIPAL!$O$213/100)),IF(PRINCIPAL!$H$213&lt;&gt;"",VLOOKUP($BG$750,'Banco de Dados'!$B$4:$J$50,8,FALSE)*PRINCIPAL!$H$213,IF(OR(L770=PRINCIPAL!$I$213,L770=PRINCIPAL!$I$213+PRINCIPAL!$I$213,L770=PRINCIPAL!$I$213+PRINCIPAL!$I$213+PRINCIPAL!$I$213),0,IF(L770=PRINCIPAL!$J$213,VLOOKUP($BG$750,'Banco de Dados'!$B$4:$J$50,6,FALSE)*(1-(PRINCIPAL!$K$213/100)),IF(L770=PRINCIPAL!$L$213,VLOOKUP($BG$750,'Banco de Dados'!$B$4:$J$50,6,FALSE)*(1-(PRINCIPAL!$M$213/100)),IF(L770=PRINCIPAL!$N$213,VLOOKUP($BG$750,'Banco de Dados'!$B$4:$J$50,6,FALSE)*(1-(PRINCIPAL!$O$213/100)),VLOOKUP($BG$750,'Banco de Dados'!$B$4:$J$50,6,FALSE)))))))))),"")</f>
        <v/>
      </c>
      <c r="BG770" s="29" t="str">
        <f>IFERROR(BF770*(IFERROR(VLOOKUP($BG$750,'Banco de Dados'!$B$4:$J$50,4,FALSE),"ERRO")),"")</f>
        <v/>
      </c>
      <c r="BH770" s="29" t="str">
        <f t="shared" si="527"/>
        <v/>
      </c>
      <c r="BI770" s="103" t="str">
        <f>IFERROR(BH770*(C770*(PRINCIPAL!$G$213/100))*0.47*(44/12),"")</f>
        <v/>
      </c>
      <c r="BJ770" s="102" t="str">
        <f t="shared" si="512"/>
        <v/>
      </c>
    </row>
    <row r="771" spans="2:62" ht="12.75" customHeight="1" x14ac:dyDescent="0.3">
      <c r="B771" s="326">
        <f t="shared" si="513"/>
        <v>2039</v>
      </c>
      <c r="C771" s="340"/>
      <c r="D771" s="1"/>
      <c r="E771" s="116">
        <v>19</v>
      </c>
      <c r="F771" s="24" t="str">
        <f>IFERROR(VLOOKUP($G$750,'Banco de Dados'!$B$4:$J$50,6,FALSE),"")</f>
        <v/>
      </c>
      <c r="G771" s="25" t="str">
        <f>IFERROR(F771*(IFERROR(VLOOKUP($G$750,'Banco de Dados'!$B$4:$J$50,4,FALSE),"ERRO")),"")</f>
        <v/>
      </c>
      <c r="H771" s="25" t="str">
        <f t="shared" si="514"/>
        <v/>
      </c>
      <c r="I771" s="103" t="str">
        <f t="shared" si="515"/>
        <v/>
      </c>
      <c r="J771" s="117" t="str">
        <f t="shared" si="516"/>
        <v/>
      </c>
      <c r="K771" s="1"/>
      <c r="L771" s="91">
        <v>19</v>
      </c>
      <c r="M771" s="24" t="str">
        <f>IFERROR(IF(AND(PRINCIPAL!$H$204&lt;&gt;"",OR(L771=PRINCIPAL!$I$204,L771=PRINCIPAL!$I$204+PRINCIPAL!$I$204,L771=PRINCIPAL!$I$204+PRINCIPAL!$I$204+PRINCIPAL!$I$204)),0,IF(AND(PRINCIPAL!$H$204&lt;&gt;"",L771=PRINCIPAL!$J$204),VLOOKUP($N$750,'Banco de Dados'!$B$4:$J$50,8,FALSE)*PRINCIPAL!$H$204*(1-(PRINCIPAL!$K$204/100)),IF(AND(PRINCIPAL!$H$204&lt;&gt;"",L771=PRINCIPAL!$L$204),VLOOKUP($N$750,'Banco de Dados'!$B$4:$J$50,8,FALSE)*PRINCIPAL!$H$204*(1-(PRINCIPAL!$M$204/100)),IF(AND(PRINCIPAL!$H$204&lt;&gt;"",L771=PRINCIPAL!$N$204),VLOOKUP($N$750,'Banco de Dados'!$B$4:$J$50,8,FALSE)*PRINCIPAL!$H$204*(1-(PRINCIPAL!$O$204/100)),IF(PRINCIPAL!$H$204&lt;&gt;"",VLOOKUP($N$750,'Banco de Dados'!$B$4:$J$50,8,FALSE)*PRINCIPAL!$H$204,IF(OR(L771=PRINCIPAL!$I$204,L771=PRINCIPAL!$I$204+PRINCIPAL!$I$204,L771=PRINCIPAL!$I$204+PRINCIPAL!$I$204+PRINCIPAL!$I$204),0,IF(L771=PRINCIPAL!$J$204,VLOOKUP($N$750,'Banco de Dados'!$B$4:$J$50,6,FALSE)*(1-(PRINCIPAL!$K$204/100)),IF(L771=PRINCIPAL!$L$204,VLOOKUP($N$750,'Banco de Dados'!$B$4:$J$50,6,FALSE)*(1-(PRINCIPAL!$M$204/100)),IF(L771=PRINCIPAL!$N$204,VLOOKUP($N$750,'Banco de Dados'!$B$4:$J$50,6,FALSE)*(1-(PRINCIPAL!$O$204/100)),VLOOKUP($N$750,'Banco de Dados'!$B$4:$J$50,6,FALSE)))))))))),"")</f>
        <v/>
      </c>
      <c r="N771" s="25" t="str">
        <f>IFERROR(M771*(IFERROR(VLOOKUP($N$750,'Banco de Dados'!$B$4:$J$50,4,FALSE),"ERRO")),"")</f>
        <v/>
      </c>
      <c r="O771" s="25" t="str">
        <f>IFERROR(M771+N771,"")</f>
        <v/>
      </c>
      <c r="P771" s="103" t="str">
        <f>IFERROR(O771*(C771*(PRINCIPAL!$G$204/100))*0.47*(44/12),"")</f>
        <v/>
      </c>
      <c r="Q771" s="107" t="str">
        <f>IFERROR(Q770+P771,"")</f>
        <v/>
      </c>
      <c r="R771" s="29" t="str">
        <f>IFERROR(IF(AND(PRINCIPAL!$H$205&lt;&gt;"",OR(L771=PRINCIPAL!$I$205,L771=PRINCIPAL!$I$205+PRINCIPAL!$I$205,L771=PRINCIPAL!$I$205+PRINCIPAL!$I$205+PRINCIPAL!$I$205)),0,IF(AND(PRINCIPAL!$H$205&lt;&gt;"",L771=PRINCIPAL!$J$205),VLOOKUP($S$750,'Banco de Dados'!$B$4:$J$50,8,FALSE)*PRINCIPAL!$H$205*(1-(PRINCIPAL!$K$205/100)),IF(AND(PRINCIPAL!$H$205&lt;&gt;"",L771=PRINCIPAL!$L$205),VLOOKUP($S$750,'Banco de Dados'!$B$4:$J$50,8,FALSE)*PRINCIPAL!$H$205*(1-(PRINCIPAL!$M$205/100)),IF(AND(PRINCIPAL!$H$205&lt;&gt;"",L771=PRINCIPAL!$N$205),VLOOKUP($S$750,'Banco de Dados'!$B$4:$J$50,8,FALSE)*PRINCIPAL!$H$205*(1-(PRINCIPAL!$O$205/100)),IF(PRINCIPAL!$H$205&lt;&gt;"",VLOOKUP($S$750,'Banco de Dados'!$B$4:$J$50,8,FALSE)*PRINCIPAL!$H$205,IF(OR(L771=PRINCIPAL!$I$205,L771=PRINCIPAL!$I$205+PRINCIPAL!$I$205,L771=PRINCIPAL!$I$205+PRINCIPAL!$I$205+PRINCIPAL!$I$205),0,IF(L771=PRINCIPAL!$J$205,VLOOKUP($S$750,'Banco de Dados'!$B$4:$J$50,6,FALSE)*(1-(PRINCIPAL!$K$205/100)),IF(L771=PRINCIPAL!$L$205,VLOOKUP($S$750,'Banco de Dados'!$B$4:$J$50,6,FALSE)*(1-(PRINCIPAL!$M$205/100)),IF(L771=PRINCIPAL!$N$205,VLOOKUP($S$750,'Banco de Dados'!$B$4:$J$50,6,FALSE)*(1-(PRINCIPAL!$O$205/100)),VLOOKUP($S$750,'Banco de Dados'!$B$4:$J$50,6,FALSE)))))))))),"")</f>
        <v/>
      </c>
      <c r="S771" s="29" t="str">
        <f>IFERROR(R771*(IFERROR(VLOOKUP($S$750,'Banco de Dados'!$B$4:$J$50,4,FALSE),"ERRO")),"")</f>
        <v/>
      </c>
      <c r="T771" s="29" t="str">
        <f t="shared" si="534"/>
        <v/>
      </c>
      <c r="U771" s="103" t="str">
        <f>IFERROR(T771*(C771*(PRINCIPAL!$G$205/100))*0.47*(44/12),"")</f>
        <v/>
      </c>
      <c r="V771" s="103" t="str">
        <f t="shared" si="510"/>
        <v/>
      </c>
      <c r="W771" s="30" t="str">
        <f>IFERROR(IF(AND(PRINCIPAL!$H$206&lt;&gt;"",OR(L771=PRINCIPAL!$I$206,L771=PRINCIPAL!$I$206+PRINCIPAL!$I$206,L771=PRINCIPAL!$I$206+PRINCIPAL!$I$206+PRINCIPAL!$I$206)),0,IF(AND(PRINCIPAL!$H$206&lt;&gt;"",L771=PRINCIPAL!$J$206),VLOOKUP($X$750,'Banco de Dados'!$B$4:$J$50,8,FALSE)*PRINCIPAL!$H$206*(1-(PRINCIPAL!$K$206/100)),IF(AND(PRINCIPAL!$H$206&lt;&gt;"",L771=PRINCIPAL!$L$206),VLOOKUP($X$750,'Banco de Dados'!$B$4:$J$50,8,FALSE)*PRINCIPAL!$H$206*(1-(PRINCIPAL!$M$206/100)),IF(AND(PRINCIPAL!$H$206&lt;&gt;"",L771=PRINCIPAL!$N$206),VLOOKUP($X$750,'Banco de Dados'!$B$4:$J$50,8,FALSE)*PRINCIPAL!$H$206*(1-(PRINCIPAL!$O$206/100)),IF(PRINCIPAL!$H$206&lt;&gt;"",VLOOKUP($X$750,'Banco de Dados'!$B$4:$J$50,8,FALSE)*PRINCIPAL!$H$206,IF(OR(L771=PRINCIPAL!$I$206,L771=PRINCIPAL!$I$206+PRINCIPAL!$I$206,L771=PRINCIPAL!$I$206+PRINCIPAL!$I$206+PRINCIPAL!$I$206),0,IF(L771=PRINCIPAL!$J$206,VLOOKUP($X$750,'Banco de Dados'!$B$4:$J$50,6,FALSE)*(1-(PRINCIPAL!$K$206/100)),IF(L771=PRINCIPAL!$L$206,VLOOKUP($X$750,'Banco de Dados'!$B$4:$J$50,6,FALSE)*(1-(PRINCIPAL!$M$206/100)),IF(L771=PRINCIPAL!$N$206,VLOOKUP($X$750,'Banco de Dados'!$B$4:$J$50,6,FALSE)*(1-(PRINCIPAL!$O$206/100)),VLOOKUP($X$750,'Banco de Dados'!$B$4:$J$50,6,FALSE)))))))))),"")</f>
        <v/>
      </c>
      <c r="X771" s="29" t="str">
        <f>IFERROR(W771*(IFERROR(VLOOKUP($X$750,'Banco de Dados'!$B$4:$J$50,4,FALSE),"ERRO")),"")</f>
        <v/>
      </c>
      <c r="Y771" s="29" t="str">
        <f t="shared" si="528"/>
        <v/>
      </c>
      <c r="Z771" s="103" t="str">
        <f>IFERROR(Y771*(C771*(PRINCIPAL!$G$206/100))*0.47*(44/12),"")</f>
        <v/>
      </c>
      <c r="AA771" s="111" t="str">
        <f t="shared" si="529"/>
        <v/>
      </c>
      <c r="AB771" s="30" t="str">
        <f>IFERROR(IF(AND(PRINCIPAL!$H$207&lt;&gt;"",OR(L771=PRINCIPAL!$I$207,L771=PRINCIPAL!$I$207+PRINCIPAL!$I$207,L771=PRINCIPAL!$I$207+PRINCIPAL!$I$207+PRINCIPAL!$I$207)),0,IF(AND(PRINCIPAL!$H$207&lt;&gt;"",L771=PRINCIPAL!$J$207),VLOOKUP($AC$750,'Banco de Dados'!$B$4:$J$50,8,FALSE)*PRINCIPAL!$H$207*(1-(PRINCIPAL!$K$207/100)),IF(AND(PRINCIPAL!$H$207&lt;&gt;"",L771=PRINCIPAL!$L$207),VLOOKUP($AC$750,'Banco de Dados'!$B$4:$J$50,8,FALSE)*PRINCIPAL!$H$207*(1-(PRINCIPAL!$M$207/100)),IF(AND(PRINCIPAL!$H$207&lt;&gt;"",L771=PRINCIPAL!$N$207),VLOOKUP($AC$750,'Banco de Dados'!$B$4:$J$50,8,FALSE)*PRINCIPAL!$H$207*(1-(PRINCIPAL!$O$207/100)),IF(PRINCIPAL!$H$207&lt;&gt;"",VLOOKUP($AC$750,'Banco de Dados'!$B$4:$J$50,8,FALSE)*PRINCIPAL!$H$207,IF(OR(L771=PRINCIPAL!$I$207,L771=PRINCIPAL!$I$207+PRINCIPAL!$I$207,L771=PRINCIPAL!$I$207+PRINCIPAL!$I$207+PRINCIPAL!$I$207),0,IF(L771=PRINCIPAL!$J$207,VLOOKUP($AC$750,'Banco de Dados'!$B$4:$J$50,6,FALSE)*(1-(PRINCIPAL!$K$207/100)),IF(L771=PRINCIPAL!$L$207,VLOOKUP($AC$750,'Banco de Dados'!$B$4:$J$50,6,FALSE)*(1-(PRINCIPAL!$M$207/100)),IF(L771=PRINCIPAL!$N$207,VLOOKUP($AC$750,'Banco de Dados'!$B$4:$J$50,6,FALSE)*(1-(PRINCIPAL!$O$207/100)),VLOOKUP($AC$750,'Banco de Dados'!$B$4:$J$50,6,FALSE)))))))))),"")</f>
        <v/>
      </c>
      <c r="AC771" s="29" t="str">
        <f>IFERROR(AB771*(IFERROR(VLOOKUP($AC$750,'Banco de Dados'!$B$4:$J$50,4,FALSE),"ERRO")),"")</f>
        <v/>
      </c>
      <c r="AD771" s="29" t="str">
        <f t="shared" si="519"/>
        <v/>
      </c>
      <c r="AE771" s="103" t="str">
        <f>IFERROR(AD771*(C771*(PRINCIPAL!$G$207/100))*0.47*(44/12),"")</f>
        <v/>
      </c>
      <c r="AF771" s="111" t="str">
        <f t="shared" si="520"/>
        <v/>
      </c>
      <c r="AG771" s="30" t="str">
        <f>IFERROR(IF(AND(PRINCIPAL!$H$208&lt;&gt;"",OR(L771=PRINCIPAL!$I$208,L771=PRINCIPAL!$I$208+PRINCIPAL!$I$208,L771=PRINCIPAL!$I$208+PRINCIPAL!$I$208+PRINCIPAL!$I$208)),0,IF(AND(PRINCIPAL!$H$208&lt;&gt;"",L771=PRINCIPAL!$J$208),VLOOKUP($AH$750,'Banco de Dados'!$B$4:$J$50,8,FALSE)*PRINCIPAL!$H$208*(1-(PRINCIPAL!$K$208/100)),IF(AND(PRINCIPAL!$H$208&lt;&gt;"",L771=PRINCIPAL!$L$208),VLOOKUP($AH$750,'Banco de Dados'!$B$4:$J$50,8,FALSE)*PRINCIPAL!$H$208*(1-(PRINCIPAL!$M$208/100)),IF(AND(PRINCIPAL!$H$208&lt;&gt;"",L771=PRINCIPAL!$N$208),VLOOKUP($AH$750,'Banco de Dados'!$B$4:$J$50,8,FALSE)*PRINCIPAL!$H$208*(1-(PRINCIPAL!$O$208/100)),IF(PRINCIPAL!$H$208&lt;&gt;"",VLOOKUP($AH$750,'Banco de Dados'!$B$4:$J$50,8,FALSE)*PRINCIPAL!$H$208,IF(OR(L771=PRINCIPAL!$I$208,L771=PRINCIPAL!$I$208+PRINCIPAL!$I$208,L771=PRINCIPAL!$I$208+PRINCIPAL!$I$208+PRINCIPAL!$I$208),0,IF(L771=PRINCIPAL!$J$208,VLOOKUP($AH$750,'Banco de Dados'!$B$4:$J$50,6,FALSE)*(1-(PRINCIPAL!$K$208/100)),IF(L771=PRINCIPAL!$L$208,VLOOKUP($AH$750,'Banco de Dados'!$B$4:$J$50,6,FALSE)*(1-(PRINCIPAL!$M$208/100)),IF(L771=PRINCIPAL!$N$208,VLOOKUP($AH$750,'Banco de Dados'!$B$4:$J$50,6,FALSE)*(1-(PRINCIPAL!$O$208/100)),VLOOKUP($AH$750,'Banco de Dados'!$B$4:$J$50,6,FALSE)))))))))),"")</f>
        <v/>
      </c>
      <c r="AH771" s="29" t="str">
        <f>IFERROR(AG771*(IFERROR(VLOOKUP($AH$750,'Banco de Dados'!$B$4:$J$50,4,FALSE),"ERRO")),"")</f>
        <v/>
      </c>
      <c r="AI771" s="29" t="str">
        <f t="shared" si="521"/>
        <v/>
      </c>
      <c r="AJ771" s="103" t="str">
        <f>IFERROR(AI771*(C771*(PRINCIPAL!$G$208/100))*0.47*(44/12),"")</f>
        <v/>
      </c>
      <c r="AK771" s="111" t="str">
        <f t="shared" si="530"/>
        <v/>
      </c>
      <c r="AL771" s="30" t="str">
        <f>IFERROR(IF(AND(PRINCIPAL!$H$209&lt;&gt;"",OR(L771=PRINCIPAL!$I$209,L771=PRINCIPAL!$I$209+PRINCIPAL!$I$209,L771=PRINCIPAL!$I$209+PRINCIPAL!$I$209+PRINCIPAL!$I$209)),0,IF(AND(PRINCIPAL!$H$209&lt;&gt;"",L771=PRINCIPAL!$J$209),VLOOKUP($AM$750,'Banco de Dados'!$B$4:$J$50,8,FALSE)*PRINCIPAL!$H$209*(1-(PRINCIPAL!$K$209/100)),IF(AND(PRINCIPAL!$H$209&lt;&gt;"",L771=PRINCIPAL!$L$209),VLOOKUP($AM$750,'Banco de Dados'!$B$4:$J$50,8,FALSE)*PRINCIPAL!$H$209*(1-(PRINCIPAL!$M$209/100)),IF(AND(PRINCIPAL!$H$209&lt;&gt;"",L771=PRINCIPAL!$N$209),VLOOKUP($AM$750,'Banco de Dados'!$B$4:$J$50,8,FALSE)*PRINCIPAL!$H$209*(1-(PRINCIPAL!$O$209/100)),IF(PRINCIPAL!$H$209&lt;&gt;"",VLOOKUP($AM$750,'Banco de Dados'!$B$4:$J$50,8,FALSE)*PRINCIPAL!$H$209,IF(OR(L771=PRINCIPAL!$I$209,L771=PRINCIPAL!$I$209+PRINCIPAL!$I$209,L771=PRINCIPAL!$I$209+PRINCIPAL!$I$209+PRINCIPAL!$I$209),0,IF(L771=PRINCIPAL!$J$209,VLOOKUP($AM$750,'Banco de Dados'!$B$4:$J$50,6,FALSE)*(1-(PRINCIPAL!$K$209/100)),IF(L771=PRINCIPAL!$L$209,VLOOKUP($AM$750,'Banco de Dados'!$B$4:$J$50,6,FALSE)*(1-(PRINCIPAL!$M$209/100)),IF(L771=PRINCIPAL!$N$209,VLOOKUP($AM$750,'Banco de Dados'!$B$4:$J$50,6,FALSE)*(1-(PRINCIPAL!$O$209/100)),VLOOKUP($AM$750,'Banco de Dados'!$B$4:$J$50,6,FALSE)))))))))),"")</f>
        <v/>
      </c>
      <c r="AM771" s="29" t="str">
        <f>IFERROR(AL771*(IFERROR(VLOOKUP($AM$750,'Banco de Dados'!$B$4:$J$50,4,FALSE),"ERRO")),"")</f>
        <v/>
      </c>
      <c r="AN771" s="29" t="str">
        <f t="shared" si="522"/>
        <v/>
      </c>
      <c r="AO771" s="103" t="str">
        <f>IFERROR(AN771*(C771*(PRINCIPAL!$G$209/100))*0.47*(44/12),"")</f>
        <v/>
      </c>
      <c r="AP771" s="111" t="str">
        <f t="shared" si="523"/>
        <v/>
      </c>
      <c r="AQ771" s="30" t="str">
        <f>IFERROR(IF(AND(PRINCIPAL!$H$210&lt;&gt;"",OR(L771=PRINCIPAL!$I$210,L771=PRINCIPAL!$I$210+PRINCIPAL!$I$210,L771=PRINCIPAL!$I$210+PRINCIPAL!$I$210+PRINCIPAL!$I$210)),0,IF(AND(PRINCIPAL!$H$210&lt;&gt;"",L771=PRINCIPAL!$J$210),VLOOKUP($AR$750,'Banco de Dados'!$B$4:$J$50,8,FALSE)*PRINCIPAL!$H$210*(1-(PRINCIPAL!$K$210/100)),IF(AND(PRINCIPAL!$H$210&lt;&gt;"",L771=PRINCIPAL!$L$210),VLOOKUP($AR$750,'Banco de Dados'!$B$4:$J$50,8,FALSE)*PRINCIPAL!$H$210*(1-(PRINCIPAL!$M$210/100)),IF(AND(PRINCIPAL!$H$210&lt;&gt;"",L771=PRINCIPAL!$N$210),VLOOKUP($AR$750,'Banco de Dados'!$B$4:$J$50,8,FALSE)*PRINCIPAL!$H$210*(1-(PRINCIPAL!$O$210/100)),IF(PRINCIPAL!$H$210&lt;&gt;"",VLOOKUP($AR$750,'Banco de Dados'!$B$4:$J$50,8,FALSE)*PRINCIPAL!$H$210,IF(OR(L771=PRINCIPAL!$I$210,L771=PRINCIPAL!$I$210+PRINCIPAL!$I$210,L771=PRINCIPAL!$I$210+PRINCIPAL!$I$210+PRINCIPAL!$I$210),0,IF(L771=PRINCIPAL!$J$210,VLOOKUP($AR$750,'Banco de Dados'!$B$4:$J$50,6,FALSE)*(1-(PRINCIPAL!$K$210/100)),IF(L771=PRINCIPAL!$L$210,VLOOKUP($AR$750,'Banco de Dados'!$B$4:$J$50,6,FALSE)*(1-(PRINCIPAL!$M$210/100)),IF(L771=PRINCIPAL!$N$210,VLOOKUP($AR$750,'Banco de Dados'!$B$4:$J$50,6,FALSE)*(1-(PRINCIPAL!$O$210/100)),VLOOKUP($AR$750,'Banco de Dados'!$B$4:$J$50,6,FALSE)))))))))),"")</f>
        <v/>
      </c>
      <c r="AR771" s="29" t="str">
        <f>IFERROR(AQ771*(IFERROR(VLOOKUP($AR$750,'Banco de Dados'!$B$4:$J$50,4,FALSE),"ERRO")),"")</f>
        <v/>
      </c>
      <c r="AS771" s="29" t="str">
        <f t="shared" si="524"/>
        <v/>
      </c>
      <c r="AT771" s="103" t="str">
        <f>IFERROR(AS771*(C771*(PRINCIPAL!$G$210/100))*0.47*(44/12),"")</f>
        <v/>
      </c>
      <c r="AU771" s="111" t="str">
        <f t="shared" si="525"/>
        <v/>
      </c>
      <c r="AV771" s="30" t="str">
        <f>IFERROR(IF(AND(PRINCIPAL!$H$211&lt;&gt;"",OR(L771=PRINCIPAL!$I$211,L771=PRINCIPAL!$I$211+PRINCIPAL!$I$211,L771=PRINCIPAL!$I$211+PRINCIPAL!$I$211+PRINCIPAL!$I$211)),0,IF(AND(PRINCIPAL!$H$211&lt;&gt;"",L771=PRINCIPAL!$J$211),VLOOKUP($AW$750,'Banco de Dados'!$B$4:$J$50,8,FALSE)*PRINCIPAL!$H$211*(1-(PRINCIPAL!$K$211/100)),IF(AND(PRINCIPAL!$H$211&lt;&gt;"",L771=PRINCIPAL!$L$211),VLOOKUP($AW$750,'Banco de Dados'!$B$4:$J$50,8,FALSE)*PRINCIPAL!$H$211*(1-(PRINCIPAL!$M$211/100)),IF(AND(PRINCIPAL!$H$211&lt;&gt;"",L771=PRINCIPAL!$N$211),VLOOKUP($AW$750,'Banco de Dados'!$B$4:$J$50,8,FALSE)*PRINCIPAL!$H$211*(1-(PRINCIPAL!$O$211/100)),IF(PRINCIPAL!$H$211&lt;&gt;"",VLOOKUP($AW$750,'Banco de Dados'!$B$4:$J$50,8,FALSE)*PRINCIPAL!$H$211,IF(OR(L771=PRINCIPAL!$I$211,L771=PRINCIPAL!$I$211+PRINCIPAL!$I$211,L771=PRINCIPAL!$I$211+PRINCIPAL!$I$211+PRINCIPAL!$I$211),0,IF(L771=PRINCIPAL!$J$211,VLOOKUP($AW$750,'Banco de Dados'!$B$4:$J$50,6,FALSE)*(1-(PRINCIPAL!$K$211/100)),IF(L771=PRINCIPAL!$L$211,VLOOKUP($AW$750,'Banco de Dados'!$B$4:$J$50,6,FALSE)*(1-(PRINCIPAL!$M$211/100)),IF(L771=PRINCIPAL!$N$211,VLOOKUP($AW$750,'Banco de Dados'!$B$4:$J$50,6,FALSE)*(1-(PRINCIPAL!$O$211/100)),VLOOKUP($AW$750,'Banco de Dados'!$B$4:$J$50,6,FALSE)))))))))),"")</f>
        <v/>
      </c>
      <c r="AW771" s="29" t="str">
        <f>IFERROR(AV771*(IFERROR(VLOOKUP($AW$750,'Banco de Dados'!$B$4:$J$50,4,FALSE),"ERRO")),"")</f>
        <v/>
      </c>
      <c r="AX771" s="29" t="str">
        <f t="shared" si="526"/>
        <v/>
      </c>
      <c r="AY771" s="103" t="str">
        <f>IFERROR(AX771*(C771*(PRINCIPAL!$G$211/100))*0.47*(44/12),"")</f>
        <v/>
      </c>
      <c r="AZ771" s="111" t="str">
        <f t="shared" si="531"/>
        <v/>
      </c>
      <c r="BA771" s="30" t="str">
        <f>IFERROR(IF(AND(PRINCIPAL!$H$192&lt;&gt;"",OR(L771=PRINCIPAL!$I$192,L771=PRINCIPAL!$I$192+PRINCIPAL!$I$192,L771=PRINCIPAL!$I$192+PRINCIPAL!$I$192+PRINCIPAL!$I$192)),0,IF(AND(PRINCIPAL!$H$192&lt;&gt;"",L771=PRINCIPAL!$J$192),VLOOKUP($BB$750,'Banco de Dados'!$B$4:$J$50,8,FALSE)*PRINCIPAL!$H$192*(1-(PRINCIPAL!$K$192/100)),IF(AND(PRINCIPAL!$H$192&lt;&gt;"",L771=PRINCIPAL!$L$192),VLOOKUP($BB$750,'Banco de Dados'!$B$4:$J$50,8,FALSE)*PRINCIPAL!$H$192*(1-(PRINCIPAL!$M$192/100)),IF(AND(PRINCIPAL!$H$192&lt;&gt;"",L771=PRINCIPAL!$N$192),VLOOKUP($BB$750,'Banco de Dados'!$B$4:$J$50,8,FALSE)*PRINCIPAL!$H$192*(1-(PRINCIPAL!$O$192/100)),IF(PRINCIPAL!$H$192&lt;&gt;"",VLOOKUP($BB$750,'Banco de Dados'!$B$4:$J$50,8,FALSE)*PRINCIPAL!$H$192,IF(OR(L771=PRINCIPAL!$I$192,L771=PRINCIPAL!$I$192+PRINCIPAL!$I$192,L771=PRINCIPAL!$I$192+PRINCIPAL!$I$192+PRINCIPAL!$I$192),0,IF(L771=PRINCIPAL!$J$192,VLOOKUP($BB$750,'Banco de Dados'!$B$4:$J$50,6,FALSE)*(1-(PRINCIPAL!$K$192/100)),IF(L771=PRINCIPAL!$L$192,VLOOKUP($BB$750,'Banco de Dados'!$B$4:$J$50,6,FALSE)*(1-(PRINCIPAL!$M$192/100)),IF(L771=PRINCIPAL!$N$192,VLOOKUP($BB$750,'Banco de Dados'!$B$4:$J$50,6,FALSE)*(1-(PRINCIPAL!$O$192/100)),VLOOKUP($BB$750,'Banco de Dados'!$B$4:$J$50,6,FALSE)))))))))),"")</f>
        <v/>
      </c>
      <c r="BB771" s="29" t="str">
        <f>IFERROR(BA771*(IFERROR(VLOOKUP($BB$750,'Banco de Dados'!$B$4:$J$50,4,FALSE),"ERRO")),"")</f>
        <v/>
      </c>
      <c r="BC771" s="29" t="str">
        <f t="shared" si="532"/>
        <v/>
      </c>
      <c r="BD771" s="103" t="str">
        <f>IFERROR(BC771*(C771*(PRINCIPAL!$G$192/100))*0.47*(44/12),"")</f>
        <v/>
      </c>
      <c r="BE771" s="111" t="str">
        <f t="shared" si="511"/>
        <v/>
      </c>
      <c r="BF771" s="30" t="str">
        <f>IFERROR(IF(AND(PRINCIPAL!$H$213&lt;&gt;"",OR(L771=PRINCIPAL!$I$213,L771=PRINCIPAL!$I$213+PRINCIPAL!$I$213,L771=PRINCIPAL!$I$213+PRINCIPAL!$I$213+PRINCIPAL!$I$213)),0,IF(AND(PRINCIPAL!$H$213&lt;&gt;"",L771=PRINCIPAL!$J$213),VLOOKUP($BG$750,'Banco de Dados'!$B$4:$J$50,8,FALSE)*PRINCIPAL!$H$213*(1-(PRINCIPAL!$K$213/100)),IF(AND(PRINCIPAL!$H$213&lt;&gt;"",L771=PRINCIPAL!$L$213),VLOOKUP($BG$750,'Banco de Dados'!$B$4:$J$50,8,FALSE)*PRINCIPAL!$H$213*(1-(PRINCIPAL!$M$213/100)),IF(AND(PRINCIPAL!$H$213&lt;&gt;"",L771=PRINCIPAL!$N$213),VLOOKUP($BG$750,'Banco de Dados'!$B$4:$J$50,8,FALSE)*PRINCIPAL!$H$213*(1-(PRINCIPAL!$O$213/100)),IF(PRINCIPAL!$H$213&lt;&gt;"",VLOOKUP($BG$750,'Banco de Dados'!$B$4:$J$50,8,FALSE)*PRINCIPAL!$H$213,IF(OR(L771=PRINCIPAL!$I$213,L771=PRINCIPAL!$I$213+PRINCIPAL!$I$213,L771=PRINCIPAL!$I$213+PRINCIPAL!$I$213+PRINCIPAL!$I$213),0,IF(L771=PRINCIPAL!$J$213,VLOOKUP($BG$750,'Banco de Dados'!$B$4:$J$50,6,FALSE)*(1-(PRINCIPAL!$K$213/100)),IF(L771=PRINCIPAL!$L$213,VLOOKUP($BG$750,'Banco de Dados'!$B$4:$J$50,6,FALSE)*(1-(PRINCIPAL!$M$213/100)),IF(L771=PRINCIPAL!$N$213,VLOOKUP($BG$750,'Banco de Dados'!$B$4:$J$50,6,FALSE)*(1-(PRINCIPAL!$O$213/100)),VLOOKUP($BG$750,'Banco de Dados'!$B$4:$J$50,6,FALSE)))))))))),"")</f>
        <v/>
      </c>
      <c r="BG771" s="29" t="str">
        <f>IFERROR(BF771*(IFERROR(VLOOKUP($BG$750,'Banco de Dados'!$B$4:$J$50,4,FALSE),"ERRO")),"")</f>
        <v/>
      </c>
      <c r="BH771" s="29" t="str">
        <f t="shared" si="527"/>
        <v/>
      </c>
      <c r="BI771" s="103" t="str">
        <f>IFERROR(BH771*(C771*(PRINCIPAL!$G$213/100))*0.47*(44/12),"")</f>
        <v/>
      </c>
      <c r="BJ771" s="102" t="str">
        <f t="shared" si="512"/>
        <v/>
      </c>
    </row>
    <row r="772" spans="2:62" ht="12.75" customHeight="1" x14ac:dyDescent="0.3">
      <c r="B772" s="326">
        <f t="shared" si="513"/>
        <v>2040</v>
      </c>
      <c r="C772" s="340"/>
      <c r="D772" s="1"/>
      <c r="E772" s="116">
        <v>20</v>
      </c>
      <c r="F772" s="24" t="str">
        <f>IFERROR(VLOOKUP($G$750,'Banco de Dados'!$B$4:$J$50,6,FALSE),"")</f>
        <v/>
      </c>
      <c r="G772" s="25" t="str">
        <f>IFERROR(F772*(IFERROR(VLOOKUP($G$750,'Banco de Dados'!$B$4:$J$50,4,FALSE),"ERRO")),"")</f>
        <v/>
      </c>
      <c r="H772" s="25" t="str">
        <f t="shared" si="514"/>
        <v/>
      </c>
      <c r="I772" s="103" t="str">
        <f t="shared" si="515"/>
        <v/>
      </c>
      <c r="J772" s="117" t="str">
        <f t="shared" si="516"/>
        <v/>
      </c>
      <c r="K772" s="1"/>
      <c r="L772" s="91">
        <v>20</v>
      </c>
      <c r="M772" s="24" t="str">
        <f>IFERROR(IF(AND(PRINCIPAL!$H$204&lt;&gt;"",OR(L772=PRINCIPAL!$I$204,L772=PRINCIPAL!$I$204+PRINCIPAL!$I$204,L772=PRINCIPAL!$I$204+PRINCIPAL!$I$204+PRINCIPAL!$I$204)),0,IF(AND(PRINCIPAL!$H$204&lt;&gt;"",L772=PRINCIPAL!$J$204),VLOOKUP($N$750,'Banco de Dados'!$B$4:$J$50,8,FALSE)*PRINCIPAL!$H$204*(1-(PRINCIPAL!$K$204/100)),IF(AND(PRINCIPAL!$H$204&lt;&gt;"",L772=PRINCIPAL!$L$204),VLOOKUP($N$750,'Banco de Dados'!$B$4:$J$50,8,FALSE)*PRINCIPAL!$H$204*(1-(PRINCIPAL!$M$204/100)),IF(AND(PRINCIPAL!$H$204&lt;&gt;"",L772=PRINCIPAL!$N$204),VLOOKUP($N$750,'Banco de Dados'!$B$4:$J$50,8,FALSE)*PRINCIPAL!$H$204*(1-(PRINCIPAL!$O$204/100)),IF(PRINCIPAL!$H$204&lt;&gt;"",VLOOKUP($N$750,'Banco de Dados'!$B$4:$J$50,8,FALSE)*PRINCIPAL!$H$204,IF(OR(L772=PRINCIPAL!$I$204,L772=PRINCIPAL!$I$204+PRINCIPAL!$I$204,L772=PRINCIPAL!$I$204+PRINCIPAL!$I$204+PRINCIPAL!$I$204),0,IF(L772=PRINCIPAL!$J$204,VLOOKUP($N$750,'Banco de Dados'!$B$4:$J$50,6,FALSE)*(1-(PRINCIPAL!$K$204/100)),IF(L772=PRINCIPAL!$L$204,VLOOKUP($N$750,'Banco de Dados'!$B$4:$J$50,6,FALSE)*(1-(PRINCIPAL!$M$204/100)),IF(L772=PRINCIPAL!$N$204,VLOOKUP($N$750,'Banco de Dados'!$B$4:$J$50,6,FALSE)*(1-(PRINCIPAL!$O$204/100)),VLOOKUP($N$750,'Banco de Dados'!$B$4:$J$50,6,FALSE)))))))))),"")</f>
        <v/>
      </c>
      <c r="N772" s="25" t="str">
        <f>IFERROR(M772*(IFERROR(VLOOKUP($N$750,'Banco de Dados'!$B$4:$J$50,4,FALSE),"ERRO")),"")</f>
        <v/>
      </c>
      <c r="O772" s="25" t="str">
        <f t="shared" ref="O772:O787" si="535">IFERROR(M772+N772,"")</f>
        <v/>
      </c>
      <c r="P772" s="103" t="str">
        <f>IFERROR(O772*(C772*(PRINCIPAL!$G$204/100))*0.47*(44/12),"")</f>
        <v/>
      </c>
      <c r="Q772" s="107" t="str">
        <f t="shared" ref="Q772:Q777" si="536">IFERROR(Q771+P772,"")</f>
        <v/>
      </c>
      <c r="R772" s="29" t="str">
        <f>IFERROR(IF(AND(PRINCIPAL!$H$205&lt;&gt;"",OR(L772=PRINCIPAL!$I$205,L772=PRINCIPAL!$I$205+PRINCIPAL!$I$205,L772=PRINCIPAL!$I$205+PRINCIPAL!$I$205+PRINCIPAL!$I$205)),0,IF(AND(PRINCIPAL!$H$205&lt;&gt;"",L772=PRINCIPAL!$J$205),VLOOKUP($S$750,'Banco de Dados'!$B$4:$J$50,8,FALSE)*PRINCIPAL!$H$205*(1-(PRINCIPAL!$K$205/100)),IF(AND(PRINCIPAL!$H$205&lt;&gt;"",L772=PRINCIPAL!$L$205),VLOOKUP($S$750,'Banco de Dados'!$B$4:$J$50,8,FALSE)*PRINCIPAL!$H$205*(1-(PRINCIPAL!$M$205/100)),IF(AND(PRINCIPAL!$H$205&lt;&gt;"",L772=PRINCIPAL!$N$205),VLOOKUP($S$750,'Banco de Dados'!$B$4:$J$50,8,FALSE)*PRINCIPAL!$H$205*(1-(PRINCIPAL!$O$205/100)),IF(PRINCIPAL!$H$205&lt;&gt;"",VLOOKUP($S$750,'Banco de Dados'!$B$4:$J$50,8,FALSE)*PRINCIPAL!$H$205,IF(OR(L772=PRINCIPAL!$I$205,L772=PRINCIPAL!$I$205+PRINCIPAL!$I$205,L772=PRINCIPAL!$I$205+PRINCIPAL!$I$205+PRINCIPAL!$I$205),0,IF(L772=PRINCIPAL!$J$205,VLOOKUP($S$750,'Banco de Dados'!$B$4:$J$50,6,FALSE)*(1-(PRINCIPAL!$K$205/100)),IF(L772=PRINCIPAL!$L$205,VLOOKUP($S$750,'Banco de Dados'!$B$4:$J$50,6,FALSE)*(1-(PRINCIPAL!$M$205/100)),IF(L772=PRINCIPAL!$N$205,VLOOKUP($S$750,'Banco de Dados'!$B$4:$J$50,6,FALSE)*(1-(PRINCIPAL!$O$205/100)),VLOOKUP($S$750,'Banco de Dados'!$B$4:$J$50,6,FALSE)))))))))),"")</f>
        <v/>
      </c>
      <c r="S772" s="29" t="str">
        <f>IFERROR(R772*(IFERROR(VLOOKUP($S$750,'Banco de Dados'!$B$4:$J$50,4,FALSE),"ERRO")),"")</f>
        <v/>
      </c>
      <c r="T772" s="29" t="str">
        <f t="shared" si="534"/>
        <v/>
      </c>
      <c r="U772" s="103" t="str">
        <f>IFERROR(T772*(C772*(PRINCIPAL!$G$205/100))*0.47*(44/12),"")</f>
        <v/>
      </c>
      <c r="V772" s="103" t="str">
        <f t="shared" si="510"/>
        <v/>
      </c>
      <c r="W772" s="30" t="str">
        <f>IFERROR(IF(AND(PRINCIPAL!$H$206&lt;&gt;"",OR(L772=PRINCIPAL!$I$206,L772=PRINCIPAL!$I$206+PRINCIPAL!$I$206,L772=PRINCIPAL!$I$206+PRINCIPAL!$I$206+PRINCIPAL!$I$206)),0,IF(AND(PRINCIPAL!$H$206&lt;&gt;"",L772=PRINCIPAL!$J$206),VLOOKUP($X$750,'Banco de Dados'!$B$4:$J$50,8,FALSE)*PRINCIPAL!$H$206*(1-(PRINCIPAL!$K$206/100)),IF(AND(PRINCIPAL!$H$206&lt;&gt;"",L772=PRINCIPAL!$L$206),VLOOKUP($X$750,'Banco de Dados'!$B$4:$J$50,8,FALSE)*PRINCIPAL!$H$206*(1-(PRINCIPAL!$M$206/100)),IF(AND(PRINCIPAL!$H$206&lt;&gt;"",L772=PRINCIPAL!$N$206),VLOOKUP($X$750,'Banco de Dados'!$B$4:$J$50,8,FALSE)*PRINCIPAL!$H$206*(1-(PRINCIPAL!$O$206/100)),IF(PRINCIPAL!$H$206&lt;&gt;"",VLOOKUP($X$750,'Banco de Dados'!$B$4:$J$50,8,FALSE)*PRINCIPAL!$H$206,IF(OR(L772=PRINCIPAL!$I$206,L772=PRINCIPAL!$I$206+PRINCIPAL!$I$206,L772=PRINCIPAL!$I$206+PRINCIPAL!$I$206+PRINCIPAL!$I$206),0,IF(L772=PRINCIPAL!$J$206,VLOOKUP($X$750,'Banco de Dados'!$B$4:$J$50,6,FALSE)*(1-(PRINCIPAL!$K$206/100)),IF(L772=PRINCIPAL!$L$206,VLOOKUP($X$750,'Banco de Dados'!$B$4:$J$50,6,FALSE)*(1-(PRINCIPAL!$M$206/100)),IF(L772=PRINCIPAL!$N$206,VLOOKUP($X$750,'Banco de Dados'!$B$4:$J$50,6,FALSE)*(1-(PRINCIPAL!$O$206/100)),VLOOKUP($X$750,'Banco de Dados'!$B$4:$J$50,6,FALSE)))))))))),"")</f>
        <v/>
      </c>
      <c r="X772" s="29" t="str">
        <f>IFERROR(W772*(IFERROR(VLOOKUP($X$750,'Banco de Dados'!$B$4:$J$50,4,FALSE),"ERRO")),"")</f>
        <v/>
      </c>
      <c r="Y772" s="29" t="str">
        <f t="shared" si="528"/>
        <v/>
      </c>
      <c r="Z772" s="103" t="str">
        <f>IFERROR(Y772*(C772*(PRINCIPAL!$G$206/100))*0.47*(44/12),"")</f>
        <v/>
      </c>
      <c r="AA772" s="111" t="str">
        <f t="shared" si="529"/>
        <v/>
      </c>
      <c r="AB772" s="30" t="str">
        <f>IFERROR(IF(AND(PRINCIPAL!$H$207&lt;&gt;"",OR(L772=PRINCIPAL!$I$207,L772=PRINCIPAL!$I$207+PRINCIPAL!$I$207,L772=PRINCIPAL!$I$207+PRINCIPAL!$I$207+PRINCIPAL!$I$207)),0,IF(AND(PRINCIPAL!$H$207&lt;&gt;"",L772=PRINCIPAL!$J$207),VLOOKUP($AC$750,'Banco de Dados'!$B$4:$J$50,8,FALSE)*PRINCIPAL!$H$207*(1-(PRINCIPAL!$K$207/100)),IF(AND(PRINCIPAL!$H$207&lt;&gt;"",L772=PRINCIPAL!$L$207),VLOOKUP($AC$750,'Banco de Dados'!$B$4:$J$50,8,FALSE)*PRINCIPAL!$H$207*(1-(PRINCIPAL!$M$207/100)),IF(AND(PRINCIPAL!$H$207&lt;&gt;"",L772=PRINCIPAL!$N$207),VLOOKUP($AC$750,'Banco de Dados'!$B$4:$J$50,8,FALSE)*PRINCIPAL!$H$207*(1-(PRINCIPAL!$O$207/100)),IF(PRINCIPAL!$H$207&lt;&gt;"",VLOOKUP($AC$750,'Banco de Dados'!$B$4:$J$50,8,FALSE)*PRINCIPAL!$H$207,IF(OR(L772=PRINCIPAL!$I$207,L772=PRINCIPAL!$I$207+PRINCIPAL!$I$207,L772=PRINCIPAL!$I$207+PRINCIPAL!$I$207+PRINCIPAL!$I$207),0,IF(L772=PRINCIPAL!$J$207,VLOOKUP($AC$750,'Banco de Dados'!$B$4:$J$50,6,FALSE)*(1-(PRINCIPAL!$K$207/100)),IF(L772=PRINCIPAL!$L$207,VLOOKUP($AC$750,'Banco de Dados'!$B$4:$J$50,6,FALSE)*(1-(PRINCIPAL!$M$207/100)),IF(L772=PRINCIPAL!$N$207,VLOOKUP($AC$750,'Banco de Dados'!$B$4:$J$50,6,FALSE)*(1-(PRINCIPAL!$O$207/100)),VLOOKUP($AC$750,'Banco de Dados'!$B$4:$J$50,6,FALSE)))))))))),"")</f>
        <v/>
      </c>
      <c r="AC772" s="29" t="str">
        <f>IFERROR(AB772*(IFERROR(VLOOKUP($AC$750,'Banco de Dados'!$B$4:$J$50,4,FALSE),"ERRO")),"")</f>
        <v/>
      </c>
      <c r="AD772" s="29" t="str">
        <f t="shared" si="519"/>
        <v/>
      </c>
      <c r="AE772" s="103" t="str">
        <f>IFERROR(AD772*(C772*(PRINCIPAL!$G$207/100))*0.47*(44/12),"")</f>
        <v/>
      </c>
      <c r="AF772" s="111" t="str">
        <f t="shared" si="520"/>
        <v/>
      </c>
      <c r="AG772" s="30" t="str">
        <f>IFERROR(IF(AND(PRINCIPAL!$H$208&lt;&gt;"",OR(L772=PRINCIPAL!$I$208,L772=PRINCIPAL!$I$208+PRINCIPAL!$I$208,L772=PRINCIPAL!$I$208+PRINCIPAL!$I$208+PRINCIPAL!$I$208)),0,IF(AND(PRINCIPAL!$H$208&lt;&gt;"",L772=PRINCIPAL!$J$208),VLOOKUP($AH$750,'Banco de Dados'!$B$4:$J$50,8,FALSE)*PRINCIPAL!$H$208*(1-(PRINCIPAL!$K$208/100)),IF(AND(PRINCIPAL!$H$208&lt;&gt;"",L772=PRINCIPAL!$L$208),VLOOKUP($AH$750,'Banco de Dados'!$B$4:$J$50,8,FALSE)*PRINCIPAL!$H$208*(1-(PRINCIPAL!$M$208/100)),IF(AND(PRINCIPAL!$H$208&lt;&gt;"",L772=PRINCIPAL!$N$208),VLOOKUP($AH$750,'Banco de Dados'!$B$4:$J$50,8,FALSE)*PRINCIPAL!$H$208*(1-(PRINCIPAL!$O$208/100)),IF(PRINCIPAL!$H$208&lt;&gt;"",VLOOKUP($AH$750,'Banco de Dados'!$B$4:$J$50,8,FALSE)*PRINCIPAL!$H$208,IF(OR(L772=PRINCIPAL!$I$208,L772=PRINCIPAL!$I$208+PRINCIPAL!$I$208,L772=PRINCIPAL!$I$208+PRINCIPAL!$I$208+PRINCIPAL!$I$208),0,IF(L772=PRINCIPAL!$J$208,VLOOKUP($AH$750,'Banco de Dados'!$B$4:$J$50,6,FALSE)*(1-(PRINCIPAL!$K$208/100)),IF(L772=PRINCIPAL!$L$208,VLOOKUP($AH$750,'Banco de Dados'!$B$4:$J$50,6,FALSE)*(1-(PRINCIPAL!$M$208/100)),IF(L772=PRINCIPAL!$N$208,VLOOKUP($AH$750,'Banco de Dados'!$B$4:$J$50,6,FALSE)*(1-(PRINCIPAL!$O$208/100)),VLOOKUP($AH$750,'Banco de Dados'!$B$4:$J$50,6,FALSE)))))))))),"")</f>
        <v/>
      </c>
      <c r="AH772" s="29" t="str">
        <f>IFERROR(AG772*(IFERROR(VLOOKUP($AH$750,'Banco de Dados'!$B$4:$J$50,4,FALSE),"ERRO")),"")</f>
        <v/>
      </c>
      <c r="AI772" s="29" t="str">
        <f t="shared" si="521"/>
        <v/>
      </c>
      <c r="AJ772" s="103" t="str">
        <f>IFERROR(AI772*(C772*(PRINCIPAL!$G$208/100))*0.47*(44/12),"")</f>
        <v/>
      </c>
      <c r="AK772" s="111" t="str">
        <f t="shared" si="530"/>
        <v/>
      </c>
      <c r="AL772" s="30" t="str">
        <f>IFERROR(IF(AND(PRINCIPAL!$H$209&lt;&gt;"",OR(L772=PRINCIPAL!$I$209,L772=PRINCIPAL!$I$209+PRINCIPAL!$I$209,L772=PRINCIPAL!$I$209+PRINCIPAL!$I$209+PRINCIPAL!$I$209)),0,IF(AND(PRINCIPAL!$H$209&lt;&gt;"",L772=PRINCIPAL!$J$209),VLOOKUP($AM$750,'Banco de Dados'!$B$4:$J$50,8,FALSE)*PRINCIPAL!$H$209*(1-(PRINCIPAL!$K$209/100)),IF(AND(PRINCIPAL!$H$209&lt;&gt;"",L772=PRINCIPAL!$L$209),VLOOKUP($AM$750,'Banco de Dados'!$B$4:$J$50,8,FALSE)*PRINCIPAL!$H$209*(1-(PRINCIPAL!$M$209/100)),IF(AND(PRINCIPAL!$H$209&lt;&gt;"",L772=PRINCIPAL!$N$209),VLOOKUP($AM$750,'Banco de Dados'!$B$4:$J$50,8,FALSE)*PRINCIPAL!$H$209*(1-(PRINCIPAL!$O$209/100)),IF(PRINCIPAL!$H$209&lt;&gt;"",VLOOKUP($AM$750,'Banco de Dados'!$B$4:$J$50,8,FALSE)*PRINCIPAL!$H$209,IF(OR(L772=PRINCIPAL!$I$209,L772=PRINCIPAL!$I$209+PRINCIPAL!$I$209,L772=PRINCIPAL!$I$209+PRINCIPAL!$I$209+PRINCIPAL!$I$209),0,IF(L772=PRINCIPAL!$J$209,VLOOKUP($AM$750,'Banco de Dados'!$B$4:$J$50,6,FALSE)*(1-(PRINCIPAL!$K$209/100)),IF(L772=PRINCIPAL!$L$209,VLOOKUP($AM$750,'Banco de Dados'!$B$4:$J$50,6,FALSE)*(1-(PRINCIPAL!$M$209/100)),IF(L772=PRINCIPAL!$N$209,VLOOKUP($AM$750,'Banco de Dados'!$B$4:$J$50,6,FALSE)*(1-(PRINCIPAL!$O$209/100)),VLOOKUP($AM$750,'Banco de Dados'!$B$4:$J$50,6,FALSE)))))))))),"")</f>
        <v/>
      </c>
      <c r="AM772" s="29" t="str">
        <f>IFERROR(AL772*(IFERROR(VLOOKUP($AM$750,'Banco de Dados'!$B$4:$J$50,4,FALSE),"ERRO")),"")</f>
        <v/>
      </c>
      <c r="AN772" s="29" t="str">
        <f t="shared" si="522"/>
        <v/>
      </c>
      <c r="AO772" s="103" t="str">
        <f>IFERROR(AN772*(C772*(PRINCIPAL!$G$209/100))*0.47*(44/12),"")</f>
        <v/>
      </c>
      <c r="AP772" s="111" t="str">
        <f t="shared" si="523"/>
        <v/>
      </c>
      <c r="AQ772" s="30" t="str">
        <f>IFERROR(IF(AND(PRINCIPAL!$H$210&lt;&gt;"",OR(L772=PRINCIPAL!$I$210,L772=PRINCIPAL!$I$210+PRINCIPAL!$I$210,L772=PRINCIPAL!$I$210+PRINCIPAL!$I$210+PRINCIPAL!$I$210)),0,IF(AND(PRINCIPAL!$H$210&lt;&gt;"",L772=PRINCIPAL!$J$210),VLOOKUP($AR$750,'Banco de Dados'!$B$4:$J$50,8,FALSE)*PRINCIPAL!$H$210*(1-(PRINCIPAL!$K$210/100)),IF(AND(PRINCIPAL!$H$210&lt;&gt;"",L772=PRINCIPAL!$L$210),VLOOKUP($AR$750,'Banco de Dados'!$B$4:$J$50,8,FALSE)*PRINCIPAL!$H$210*(1-(PRINCIPAL!$M$210/100)),IF(AND(PRINCIPAL!$H$210&lt;&gt;"",L772=PRINCIPAL!$N$210),VLOOKUP($AR$750,'Banco de Dados'!$B$4:$J$50,8,FALSE)*PRINCIPAL!$H$210*(1-(PRINCIPAL!$O$210/100)),IF(PRINCIPAL!$H$210&lt;&gt;"",VLOOKUP($AR$750,'Banco de Dados'!$B$4:$J$50,8,FALSE)*PRINCIPAL!$H$210,IF(OR(L772=PRINCIPAL!$I$210,L772=PRINCIPAL!$I$210+PRINCIPAL!$I$210,L772=PRINCIPAL!$I$210+PRINCIPAL!$I$210+PRINCIPAL!$I$210),0,IF(L772=PRINCIPAL!$J$210,VLOOKUP($AR$750,'Banco de Dados'!$B$4:$J$50,6,FALSE)*(1-(PRINCIPAL!$K$210/100)),IF(L772=PRINCIPAL!$L$210,VLOOKUP($AR$750,'Banco de Dados'!$B$4:$J$50,6,FALSE)*(1-(PRINCIPAL!$M$210/100)),IF(L772=PRINCIPAL!$N$210,VLOOKUP($AR$750,'Banco de Dados'!$B$4:$J$50,6,FALSE)*(1-(PRINCIPAL!$O$210/100)),VLOOKUP($AR$750,'Banco de Dados'!$B$4:$J$50,6,FALSE)))))))))),"")</f>
        <v/>
      </c>
      <c r="AR772" s="29" t="str">
        <f>IFERROR(AQ772*(IFERROR(VLOOKUP($AR$750,'Banco de Dados'!$B$4:$J$50,4,FALSE),"ERRO")),"")</f>
        <v/>
      </c>
      <c r="AS772" s="29" t="str">
        <f t="shared" si="524"/>
        <v/>
      </c>
      <c r="AT772" s="103" t="str">
        <f>IFERROR(AS772*(C772*(PRINCIPAL!$G$210/100))*0.47*(44/12),"")</f>
        <v/>
      </c>
      <c r="AU772" s="111" t="str">
        <f t="shared" si="525"/>
        <v/>
      </c>
      <c r="AV772" s="30" t="str">
        <f>IFERROR(IF(AND(PRINCIPAL!$H$211&lt;&gt;"",OR(L772=PRINCIPAL!$I$211,L772=PRINCIPAL!$I$211+PRINCIPAL!$I$211,L772=PRINCIPAL!$I$211+PRINCIPAL!$I$211+PRINCIPAL!$I$211)),0,IF(AND(PRINCIPAL!$H$211&lt;&gt;"",L772=PRINCIPAL!$J$211),VLOOKUP($AW$750,'Banco de Dados'!$B$4:$J$50,8,FALSE)*PRINCIPAL!$H$211*(1-(PRINCIPAL!$K$211/100)),IF(AND(PRINCIPAL!$H$211&lt;&gt;"",L772=PRINCIPAL!$L$211),VLOOKUP($AW$750,'Banco de Dados'!$B$4:$J$50,8,FALSE)*PRINCIPAL!$H$211*(1-(PRINCIPAL!$M$211/100)),IF(AND(PRINCIPAL!$H$211&lt;&gt;"",L772=PRINCIPAL!$N$211),VLOOKUP($AW$750,'Banco de Dados'!$B$4:$J$50,8,FALSE)*PRINCIPAL!$H$211*(1-(PRINCIPAL!$O$211/100)),IF(PRINCIPAL!$H$211&lt;&gt;"",VLOOKUP($AW$750,'Banco de Dados'!$B$4:$J$50,8,FALSE)*PRINCIPAL!$H$211,IF(OR(L772=PRINCIPAL!$I$211,L772=PRINCIPAL!$I$211+PRINCIPAL!$I$211,L772=PRINCIPAL!$I$211+PRINCIPAL!$I$211+PRINCIPAL!$I$211),0,IF(L772=PRINCIPAL!$J$211,VLOOKUP($AW$750,'Banco de Dados'!$B$4:$J$50,6,FALSE)*(1-(PRINCIPAL!$K$211/100)),IF(L772=PRINCIPAL!$L$211,VLOOKUP($AW$750,'Banco de Dados'!$B$4:$J$50,6,FALSE)*(1-(PRINCIPAL!$M$211/100)),IF(L772=PRINCIPAL!$N$211,VLOOKUP($AW$750,'Banco de Dados'!$B$4:$J$50,6,FALSE)*(1-(PRINCIPAL!$O$211/100)),VLOOKUP($AW$750,'Banco de Dados'!$B$4:$J$50,6,FALSE)))))))))),"")</f>
        <v/>
      </c>
      <c r="AW772" s="29" t="str">
        <f>IFERROR(AV772*(IFERROR(VLOOKUP($AW$750,'Banco de Dados'!$B$4:$J$50,4,FALSE),"ERRO")),"")</f>
        <v/>
      </c>
      <c r="AX772" s="29" t="str">
        <f t="shared" si="526"/>
        <v/>
      </c>
      <c r="AY772" s="103" t="str">
        <f>IFERROR(AX772*(C772*(PRINCIPAL!$G$211/100))*0.47*(44/12),"")</f>
        <v/>
      </c>
      <c r="AZ772" s="111" t="str">
        <f t="shared" si="531"/>
        <v/>
      </c>
      <c r="BA772" s="30" t="str">
        <f>IFERROR(IF(AND(PRINCIPAL!$H$192&lt;&gt;"",OR(L772=PRINCIPAL!$I$192,L772=PRINCIPAL!$I$192+PRINCIPAL!$I$192,L772=PRINCIPAL!$I$192+PRINCIPAL!$I$192+PRINCIPAL!$I$192)),0,IF(AND(PRINCIPAL!$H$192&lt;&gt;"",L772=PRINCIPAL!$J$192),VLOOKUP($BB$750,'Banco de Dados'!$B$4:$J$50,8,FALSE)*PRINCIPAL!$H$192*(1-(PRINCIPAL!$K$192/100)),IF(AND(PRINCIPAL!$H$192&lt;&gt;"",L772=PRINCIPAL!$L$192),VLOOKUP($BB$750,'Banco de Dados'!$B$4:$J$50,8,FALSE)*PRINCIPAL!$H$192*(1-(PRINCIPAL!$M$192/100)),IF(AND(PRINCIPAL!$H$192&lt;&gt;"",L772=PRINCIPAL!$N$192),VLOOKUP($BB$750,'Banco de Dados'!$B$4:$J$50,8,FALSE)*PRINCIPAL!$H$192*(1-(PRINCIPAL!$O$192/100)),IF(PRINCIPAL!$H$192&lt;&gt;"",VLOOKUP($BB$750,'Banco de Dados'!$B$4:$J$50,8,FALSE)*PRINCIPAL!$H$192,IF(OR(L772=PRINCIPAL!$I$192,L772=PRINCIPAL!$I$192+PRINCIPAL!$I$192,L772=PRINCIPAL!$I$192+PRINCIPAL!$I$192+PRINCIPAL!$I$192),0,IF(L772=PRINCIPAL!$J$192,VLOOKUP($BB$750,'Banco de Dados'!$B$4:$J$50,6,FALSE)*(1-(PRINCIPAL!$K$192/100)),IF(L772=PRINCIPAL!$L$192,VLOOKUP($BB$750,'Banco de Dados'!$B$4:$J$50,6,FALSE)*(1-(PRINCIPAL!$M$192/100)),IF(L772=PRINCIPAL!$N$192,VLOOKUP($BB$750,'Banco de Dados'!$B$4:$J$50,6,FALSE)*(1-(PRINCIPAL!$O$192/100)),VLOOKUP($BB$750,'Banco de Dados'!$B$4:$J$50,6,FALSE)))))))))),"")</f>
        <v/>
      </c>
      <c r="BB772" s="29" t="str">
        <f>IFERROR(BA772*(IFERROR(VLOOKUP($BB$750,'Banco de Dados'!$B$4:$J$50,4,FALSE),"ERRO")),"")</f>
        <v/>
      </c>
      <c r="BC772" s="29" t="str">
        <f t="shared" si="532"/>
        <v/>
      </c>
      <c r="BD772" s="103" t="str">
        <f>IFERROR(BC772*(C772*(PRINCIPAL!$G$192/100))*0.47*(44/12),"")</f>
        <v/>
      </c>
      <c r="BE772" s="111" t="str">
        <f t="shared" si="511"/>
        <v/>
      </c>
      <c r="BF772" s="30" t="str">
        <f>IFERROR(IF(AND(PRINCIPAL!$H$213&lt;&gt;"",OR(L772=PRINCIPAL!$I$213,L772=PRINCIPAL!$I$213+PRINCIPAL!$I$213,L772=PRINCIPAL!$I$213+PRINCIPAL!$I$213+PRINCIPAL!$I$213)),0,IF(AND(PRINCIPAL!$H$213&lt;&gt;"",L772=PRINCIPAL!$J$213),VLOOKUP($BG$750,'Banco de Dados'!$B$4:$J$50,8,FALSE)*PRINCIPAL!$H$213*(1-(PRINCIPAL!$K$213/100)),IF(AND(PRINCIPAL!$H$213&lt;&gt;"",L772=PRINCIPAL!$L$213),VLOOKUP($BG$750,'Banco de Dados'!$B$4:$J$50,8,FALSE)*PRINCIPAL!$H$213*(1-(PRINCIPAL!$M$213/100)),IF(AND(PRINCIPAL!$H$213&lt;&gt;"",L772=PRINCIPAL!$N$213),VLOOKUP($BG$750,'Banco de Dados'!$B$4:$J$50,8,FALSE)*PRINCIPAL!$H$213*(1-(PRINCIPAL!$O$213/100)),IF(PRINCIPAL!$H$213&lt;&gt;"",VLOOKUP($BG$750,'Banco de Dados'!$B$4:$J$50,8,FALSE)*PRINCIPAL!$H$213,IF(OR(L772=PRINCIPAL!$I$213,L772=PRINCIPAL!$I$213+PRINCIPAL!$I$213,L772=PRINCIPAL!$I$213+PRINCIPAL!$I$213+PRINCIPAL!$I$213),0,IF(L772=PRINCIPAL!$J$213,VLOOKUP($BG$750,'Banco de Dados'!$B$4:$J$50,6,FALSE)*(1-(PRINCIPAL!$K$213/100)),IF(L772=PRINCIPAL!$L$213,VLOOKUP($BG$750,'Banco de Dados'!$B$4:$J$50,6,FALSE)*(1-(PRINCIPAL!$M$213/100)),IF(L772=PRINCIPAL!$N$213,VLOOKUP($BG$750,'Banco de Dados'!$B$4:$J$50,6,FALSE)*(1-(PRINCIPAL!$O$213/100)),VLOOKUP($BG$750,'Banco de Dados'!$B$4:$J$50,6,FALSE)))))))))),"")</f>
        <v/>
      </c>
      <c r="BG772" s="29" t="str">
        <f>IFERROR(BF772*(IFERROR(VLOOKUP($BG$750,'Banco de Dados'!$B$4:$J$50,4,FALSE),"ERRO")),"")</f>
        <v/>
      </c>
      <c r="BH772" s="29" t="str">
        <f t="shared" si="527"/>
        <v/>
      </c>
      <c r="BI772" s="103" t="str">
        <f>IFERROR(BH772*(C772*(PRINCIPAL!$G$213/100))*0.47*(44/12),"")</f>
        <v/>
      </c>
      <c r="BJ772" s="102" t="str">
        <f t="shared" si="512"/>
        <v/>
      </c>
    </row>
    <row r="773" spans="2:62" ht="12.75" customHeight="1" x14ac:dyDescent="0.3">
      <c r="B773" s="326">
        <f t="shared" si="513"/>
        <v>2041</v>
      </c>
      <c r="C773" s="340"/>
      <c r="D773" s="1"/>
      <c r="E773" s="116">
        <v>21</v>
      </c>
      <c r="F773" s="24" t="str">
        <f>IFERROR(VLOOKUP($G$750,'Banco de Dados'!$B$4:$J$50,6,FALSE),"")</f>
        <v/>
      </c>
      <c r="G773" s="25" t="str">
        <f>IFERROR(F773*(IFERROR(VLOOKUP($G$750,'Banco de Dados'!$B$4:$J$50,4,FALSE),"ERRO")),"")</f>
        <v/>
      </c>
      <c r="H773" s="25" t="str">
        <f t="shared" si="514"/>
        <v/>
      </c>
      <c r="I773" s="103" t="str">
        <f t="shared" si="515"/>
        <v/>
      </c>
      <c r="J773" s="117" t="str">
        <f t="shared" si="516"/>
        <v/>
      </c>
      <c r="K773" s="1"/>
      <c r="L773" s="91">
        <v>21</v>
      </c>
      <c r="M773" s="24" t="str">
        <f>IFERROR(IF(AND(PRINCIPAL!$H$204&lt;&gt;"",OR(L773=PRINCIPAL!$I$204,L773=PRINCIPAL!$I$204+PRINCIPAL!$I$204,L773=PRINCIPAL!$I$204+PRINCIPAL!$I$204+PRINCIPAL!$I$204)),0,IF(AND(PRINCIPAL!$H$204&lt;&gt;"",L773=PRINCIPAL!$J$204),VLOOKUP($N$750,'Banco de Dados'!$B$4:$J$50,8,FALSE)*PRINCIPAL!$H$204*(1-(PRINCIPAL!$K$204/100)),IF(AND(PRINCIPAL!$H$204&lt;&gt;"",L773=PRINCIPAL!$L$204),VLOOKUP($N$750,'Banco de Dados'!$B$4:$J$50,8,FALSE)*PRINCIPAL!$H$204*(1-(PRINCIPAL!$M$204/100)),IF(AND(PRINCIPAL!$H$204&lt;&gt;"",L773=PRINCIPAL!$N$204),VLOOKUP($N$750,'Banco de Dados'!$B$4:$J$50,8,FALSE)*PRINCIPAL!$H$204*(1-(PRINCIPAL!$O$204/100)),IF(PRINCIPAL!$H$204&lt;&gt;"",VLOOKUP($N$750,'Banco de Dados'!$B$4:$J$50,8,FALSE)*PRINCIPAL!$H$204,IF(OR(L773=PRINCIPAL!$I$204,L773=PRINCIPAL!$I$204+PRINCIPAL!$I$204,L773=PRINCIPAL!$I$204+PRINCIPAL!$I$204+PRINCIPAL!$I$204),0,IF(L773=PRINCIPAL!$J$204,VLOOKUP($N$750,'Banco de Dados'!$B$4:$J$50,6,FALSE)*(1-(PRINCIPAL!$K$204/100)),IF(L773=PRINCIPAL!$L$204,VLOOKUP($N$750,'Banco de Dados'!$B$4:$J$50,6,FALSE)*(1-(PRINCIPAL!$M$204/100)),IF(L773=PRINCIPAL!$N$204,VLOOKUP($N$750,'Banco de Dados'!$B$4:$J$50,6,FALSE)*(1-(PRINCIPAL!$O$204/100)),VLOOKUP($N$750,'Banco de Dados'!$B$4:$J$50,6,FALSE)))))))))),"")</f>
        <v/>
      </c>
      <c r="N773" s="25" t="str">
        <f>IFERROR(M773*(IFERROR(VLOOKUP($N$750,'Banco de Dados'!$B$4:$J$50,4,FALSE),"ERRO")),"")</f>
        <v/>
      </c>
      <c r="O773" s="25" t="str">
        <f t="shared" si="535"/>
        <v/>
      </c>
      <c r="P773" s="103" t="str">
        <f>IFERROR(O773*(C773*(PRINCIPAL!$G$204/100))*0.47*(44/12),"")</f>
        <v/>
      </c>
      <c r="Q773" s="107" t="str">
        <f t="shared" si="536"/>
        <v/>
      </c>
      <c r="R773" s="29" t="str">
        <f>IFERROR(IF(AND(PRINCIPAL!$H$205&lt;&gt;"",OR(L773=PRINCIPAL!$I$205,L773=PRINCIPAL!$I$205+PRINCIPAL!$I$205,L773=PRINCIPAL!$I$205+PRINCIPAL!$I$205+PRINCIPAL!$I$205)),0,IF(AND(PRINCIPAL!$H$205&lt;&gt;"",L773=PRINCIPAL!$J$205),VLOOKUP($S$750,'Banco de Dados'!$B$4:$J$50,8,FALSE)*PRINCIPAL!$H$205*(1-(PRINCIPAL!$K$205/100)),IF(AND(PRINCIPAL!$H$205&lt;&gt;"",L773=PRINCIPAL!$L$205),VLOOKUP($S$750,'Banco de Dados'!$B$4:$J$50,8,FALSE)*PRINCIPAL!$H$205*(1-(PRINCIPAL!$M$205/100)),IF(AND(PRINCIPAL!$H$205&lt;&gt;"",L773=PRINCIPAL!$N$205),VLOOKUP($S$750,'Banco de Dados'!$B$4:$J$50,8,FALSE)*PRINCIPAL!$H$205*(1-(PRINCIPAL!$O$205/100)),IF(PRINCIPAL!$H$205&lt;&gt;"",VLOOKUP($S$750,'Banco de Dados'!$B$4:$J$50,8,FALSE)*PRINCIPAL!$H$205,IF(OR(L773=PRINCIPAL!$I$205,L773=PRINCIPAL!$I$205+PRINCIPAL!$I$205,L773=PRINCIPAL!$I$205+PRINCIPAL!$I$205+PRINCIPAL!$I$205),0,IF(L773=PRINCIPAL!$J$205,VLOOKUP($S$750,'Banco de Dados'!$B$4:$J$50,6,FALSE)*(1-(PRINCIPAL!$K$205/100)),IF(L773=PRINCIPAL!$L$205,VLOOKUP($S$750,'Banco de Dados'!$B$4:$J$50,6,FALSE)*(1-(PRINCIPAL!$M$205/100)),IF(L773=PRINCIPAL!$N$205,VLOOKUP($S$750,'Banco de Dados'!$B$4:$J$50,6,FALSE)*(1-(PRINCIPAL!$O$205/100)),VLOOKUP($S$750,'Banco de Dados'!$B$4:$J$50,6,FALSE)))))))))),"")</f>
        <v/>
      </c>
      <c r="S773" s="29" t="str">
        <f>IFERROR(R773*(IFERROR(VLOOKUP($S$750,'Banco de Dados'!$B$4:$J$50,4,FALSE),"ERRO")),"")</f>
        <v/>
      </c>
      <c r="T773" s="29" t="str">
        <f t="shared" si="534"/>
        <v/>
      </c>
      <c r="U773" s="103" t="str">
        <f>IFERROR(T773*(C773*(PRINCIPAL!$G$205/100))*0.47*(44/12),"")</f>
        <v/>
      </c>
      <c r="V773" s="103" t="str">
        <f t="shared" si="510"/>
        <v/>
      </c>
      <c r="W773" s="30" t="str">
        <f>IFERROR(IF(AND(PRINCIPAL!$H$206&lt;&gt;"",OR(L773=PRINCIPAL!$I$206,L773=PRINCIPAL!$I$206+PRINCIPAL!$I$206,L773=PRINCIPAL!$I$206+PRINCIPAL!$I$206+PRINCIPAL!$I$206)),0,IF(AND(PRINCIPAL!$H$206&lt;&gt;"",L773=PRINCIPAL!$J$206),VLOOKUP($X$750,'Banco de Dados'!$B$4:$J$50,8,FALSE)*PRINCIPAL!$H$206*(1-(PRINCIPAL!$K$206/100)),IF(AND(PRINCIPAL!$H$206&lt;&gt;"",L773=PRINCIPAL!$L$206),VLOOKUP($X$750,'Banco de Dados'!$B$4:$J$50,8,FALSE)*PRINCIPAL!$H$206*(1-(PRINCIPAL!$M$206/100)),IF(AND(PRINCIPAL!$H$206&lt;&gt;"",L773=PRINCIPAL!$N$206),VLOOKUP($X$750,'Banco de Dados'!$B$4:$J$50,8,FALSE)*PRINCIPAL!$H$206*(1-(PRINCIPAL!$O$206/100)),IF(PRINCIPAL!$H$206&lt;&gt;"",VLOOKUP($X$750,'Banco de Dados'!$B$4:$J$50,8,FALSE)*PRINCIPAL!$H$206,IF(OR(L773=PRINCIPAL!$I$206,L773=PRINCIPAL!$I$206+PRINCIPAL!$I$206,L773=PRINCIPAL!$I$206+PRINCIPAL!$I$206+PRINCIPAL!$I$206),0,IF(L773=PRINCIPAL!$J$206,VLOOKUP($X$750,'Banco de Dados'!$B$4:$J$50,6,FALSE)*(1-(PRINCIPAL!$K$206/100)),IF(L773=PRINCIPAL!$L$206,VLOOKUP($X$750,'Banco de Dados'!$B$4:$J$50,6,FALSE)*(1-(PRINCIPAL!$M$206/100)),IF(L773=PRINCIPAL!$N$206,VLOOKUP($X$750,'Banco de Dados'!$B$4:$J$50,6,FALSE)*(1-(PRINCIPAL!$O$206/100)),VLOOKUP($X$750,'Banco de Dados'!$B$4:$J$50,6,FALSE)))))))))),"")</f>
        <v/>
      </c>
      <c r="X773" s="29" t="str">
        <f>IFERROR(W773*(IFERROR(VLOOKUP($X$750,'Banco de Dados'!$B$4:$J$50,4,FALSE),"ERRO")),"")</f>
        <v/>
      </c>
      <c r="Y773" s="29" t="str">
        <f t="shared" si="528"/>
        <v/>
      </c>
      <c r="Z773" s="103" t="str">
        <f>IFERROR(Y773*(C773*(PRINCIPAL!$G$206/100))*0.47*(44/12),"")</f>
        <v/>
      </c>
      <c r="AA773" s="111" t="str">
        <f t="shared" si="529"/>
        <v/>
      </c>
      <c r="AB773" s="30" t="str">
        <f>IFERROR(IF(AND(PRINCIPAL!$H$207&lt;&gt;"",OR(L773=PRINCIPAL!$I$207,L773=PRINCIPAL!$I$207+PRINCIPAL!$I$207,L773=PRINCIPAL!$I$207+PRINCIPAL!$I$207+PRINCIPAL!$I$207)),0,IF(AND(PRINCIPAL!$H$207&lt;&gt;"",L773=PRINCIPAL!$J$207),VLOOKUP($AC$750,'Banco de Dados'!$B$4:$J$50,8,FALSE)*PRINCIPAL!$H$207*(1-(PRINCIPAL!$K$207/100)),IF(AND(PRINCIPAL!$H$207&lt;&gt;"",L773=PRINCIPAL!$L$207),VLOOKUP($AC$750,'Banco de Dados'!$B$4:$J$50,8,FALSE)*PRINCIPAL!$H$207*(1-(PRINCIPAL!$M$207/100)),IF(AND(PRINCIPAL!$H$207&lt;&gt;"",L773=PRINCIPAL!$N$207),VLOOKUP($AC$750,'Banco de Dados'!$B$4:$J$50,8,FALSE)*PRINCIPAL!$H$207*(1-(PRINCIPAL!$O$207/100)),IF(PRINCIPAL!$H$207&lt;&gt;"",VLOOKUP($AC$750,'Banco de Dados'!$B$4:$J$50,8,FALSE)*PRINCIPAL!$H$207,IF(OR(L773=PRINCIPAL!$I$207,L773=PRINCIPAL!$I$207+PRINCIPAL!$I$207,L773=PRINCIPAL!$I$207+PRINCIPAL!$I$207+PRINCIPAL!$I$207),0,IF(L773=PRINCIPAL!$J$207,VLOOKUP($AC$750,'Banco de Dados'!$B$4:$J$50,6,FALSE)*(1-(PRINCIPAL!$K$207/100)),IF(L773=PRINCIPAL!$L$207,VLOOKUP($AC$750,'Banco de Dados'!$B$4:$J$50,6,FALSE)*(1-(PRINCIPAL!$M$207/100)),IF(L773=PRINCIPAL!$N$207,VLOOKUP($AC$750,'Banco de Dados'!$B$4:$J$50,6,FALSE)*(1-(PRINCIPAL!$O$207/100)),VLOOKUP($AC$750,'Banco de Dados'!$B$4:$J$50,6,FALSE)))))))))),"")</f>
        <v/>
      </c>
      <c r="AC773" s="29" t="str">
        <f>IFERROR(AB773*(IFERROR(VLOOKUP($AC$750,'Banco de Dados'!$B$4:$J$50,4,FALSE),"ERRO")),"")</f>
        <v/>
      </c>
      <c r="AD773" s="29" t="str">
        <f t="shared" si="519"/>
        <v/>
      </c>
      <c r="AE773" s="103" t="str">
        <f>IFERROR(AD773*(C773*(PRINCIPAL!$G$207/100))*0.47*(44/12),"")</f>
        <v/>
      </c>
      <c r="AF773" s="111" t="str">
        <f t="shared" si="520"/>
        <v/>
      </c>
      <c r="AG773" s="30" t="str">
        <f>IFERROR(IF(AND(PRINCIPAL!$H$208&lt;&gt;"",OR(L773=PRINCIPAL!$I$208,L773=PRINCIPAL!$I$208+PRINCIPAL!$I$208,L773=PRINCIPAL!$I$208+PRINCIPAL!$I$208+PRINCIPAL!$I$208)),0,IF(AND(PRINCIPAL!$H$208&lt;&gt;"",L773=PRINCIPAL!$J$208),VLOOKUP($AH$750,'Banco de Dados'!$B$4:$J$50,8,FALSE)*PRINCIPAL!$H$208*(1-(PRINCIPAL!$K$208/100)),IF(AND(PRINCIPAL!$H$208&lt;&gt;"",L773=PRINCIPAL!$L$208),VLOOKUP($AH$750,'Banco de Dados'!$B$4:$J$50,8,FALSE)*PRINCIPAL!$H$208*(1-(PRINCIPAL!$M$208/100)),IF(AND(PRINCIPAL!$H$208&lt;&gt;"",L773=PRINCIPAL!$N$208),VLOOKUP($AH$750,'Banco de Dados'!$B$4:$J$50,8,FALSE)*PRINCIPAL!$H$208*(1-(PRINCIPAL!$O$208/100)),IF(PRINCIPAL!$H$208&lt;&gt;"",VLOOKUP($AH$750,'Banco de Dados'!$B$4:$J$50,8,FALSE)*PRINCIPAL!$H$208,IF(OR(L773=PRINCIPAL!$I$208,L773=PRINCIPAL!$I$208+PRINCIPAL!$I$208,L773=PRINCIPAL!$I$208+PRINCIPAL!$I$208+PRINCIPAL!$I$208),0,IF(L773=PRINCIPAL!$J$208,VLOOKUP($AH$750,'Banco de Dados'!$B$4:$J$50,6,FALSE)*(1-(PRINCIPAL!$K$208/100)),IF(L773=PRINCIPAL!$L$208,VLOOKUP($AH$750,'Banco de Dados'!$B$4:$J$50,6,FALSE)*(1-(PRINCIPAL!$M$208/100)),IF(L773=PRINCIPAL!$N$208,VLOOKUP($AH$750,'Banco de Dados'!$B$4:$J$50,6,FALSE)*(1-(PRINCIPAL!$O$208/100)),VLOOKUP($AH$750,'Banco de Dados'!$B$4:$J$50,6,FALSE)))))))))),"")</f>
        <v/>
      </c>
      <c r="AH773" s="29" t="str">
        <f>IFERROR(AG773*(IFERROR(VLOOKUP($AH$750,'Banco de Dados'!$B$4:$J$50,4,FALSE),"ERRO")),"")</f>
        <v/>
      </c>
      <c r="AI773" s="29" t="str">
        <f t="shared" si="521"/>
        <v/>
      </c>
      <c r="AJ773" s="103" t="str">
        <f>IFERROR(AI773*(C773*(PRINCIPAL!$G$208/100))*0.47*(44/12),"")</f>
        <v/>
      </c>
      <c r="AK773" s="111" t="str">
        <f t="shared" si="530"/>
        <v/>
      </c>
      <c r="AL773" s="30" t="str">
        <f>IFERROR(IF(AND(PRINCIPAL!$H$209&lt;&gt;"",OR(L773=PRINCIPAL!$I$209,L773=PRINCIPAL!$I$209+PRINCIPAL!$I$209,L773=PRINCIPAL!$I$209+PRINCIPAL!$I$209+PRINCIPAL!$I$209)),0,IF(AND(PRINCIPAL!$H$209&lt;&gt;"",L773=PRINCIPAL!$J$209),VLOOKUP($AM$750,'Banco de Dados'!$B$4:$J$50,8,FALSE)*PRINCIPAL!$H$209*(1-(PRINCIPAL!$K$209/100)),IF(AND(PRINCIPAL!$H$209&lt;&gt;"",L773=PRINCIPAL!$L$209),VLOOKUP($AM$750,'Banco de Dados'!$B$4:$J$50,8,FALSE)*PRINCIPAL!$H$209*(1-(PRINCIPAL!$M$209/100)),IF(AND(PRINCIPAL!$H$209&lt;&gt;"",L773=PRINCIPAL!$N$209),VLOOKUP($AM$750,'Banco de Dados'!$B$4:$J$50,8,FALSE)*PRINCIPAL!$H$209*(1-(PRINCIPAL!$O$209/100)),IF(PRINCIPAL!$H$209&lt;&gt;"",VLOOKUP($AM$750,'Banco de Dados'!$B$4:$J$50,8,FALSE)*PRINCIPAL!$H$209,IF(OR(L773=PRINCIPAL!$I$209,L773=PRINCIPAL!$I$209+PRINCIPAL!$I$209,L773=PRINCIPAL!$I$209+PRINCIPAL!$I$209+PRINCIPAL!$I$209),0,IF(L773=PRINCIPAL!$J$209,VLOOKUP($AM$750,'Banco de Dados'!$B$4:$J$50,6,FALSE)*(1-(PRINCIPAL!$K$209/100)),IF(L773=PRINCIPAL!$L$209,VLOOKUP($AM$750,'Banco de Dados'!$B$4:$J$50,6,FALSE)*(1-(PRINCIPAL!$M$209/100)),IF(L773=PRINCIPAL!$N$209,VLOOKUP($AM$750,'Banco de Dados'!$B$4:$J$50,6,FALSE)*(1-(PRINCIPAL!$O$209/100)),VLOOKUP($AM$750,'Banco de Dados'!$B$4:$J$50,6,FALSE)))))))))),"")</f>
        <v/>
      </c>
      <c r="AM773" s="29" t="str">
        <f>IFERROR(AL773*(IFERROR(VLOOKUP($AM$750,'Banco de Dados'!$B$4:$J$50,4,FALSE),"ERRO")),"")</f>
        <v/>
      </c>
      <c r="AN773" s="29" t="str">
        <f t="shared" si="522"/>
        <v/>
      </c>
      <c r="AO773" s="103" t="str">
        <f>IFERROR(AN773*(C773*(PRINCIPAL!$G$209/100))*0.47*(44/12),"")</f>
        <v/>
      </c>
      <c r="AP773" s="111" t="str">
        <f t="shared" si="523"/>
        <v/>
      </c>
      <c r="AQ773" s="30" t="str">
        <f>IFERROR(IF(AND(PRINCIPAL!$H$210&lt;&gt;"",OR(L773=PRINCIPAL!$I$210,L773=PRINCIPAL!$I$210+PRINCIPAL!$I$210,L773=PRINCIPAL!$I$210+PRINCIPAL!$I$210+PRINCIPAL!$I$210)),0,IF(AND(PRINCIPAL!$H$210&lt;&gt;"",L773=PRINCIPAL!$J$210),VLOOKUP($AR$750,'Banco de Dados'!$B$4:$J$50,8,FALSE)*PRINCIPAL!$H$210*(1-(PRINCIPAL!$K$210/100)),IF(AND(PRINCIPAL!$H$210&lt;&gt;"",L773=PRINCIPAL!$L$210),VLOOKUP($AR$750,'Banco de Dados'!$B$4:$J$50,8,FALSE)*PRINCIPAL!$H$210*(1-(PRINCIPAL!$M$210/100)),IF(AND(PRINCIPAL!$H$210&lt;&gt;"",L773=PRINCIPAL!$N$210),VLOOKUP($AR$750,'Banco de Dados'!$B$4:$J$50,8,FALSE)*PRINCIPAL!$H$210*(1-(PRINCIPAL!$O$210/100)),IF(PRINCIPAL!$H$210&lt;&gt;"",VLOOKUP($AR$750,'Banco de Dados'!$B$4:$J$50,8,FALSE)*PRINCIPAL!$H$210,IF(OR(L773=PRINCIPAL!$I$210,L773=PRINCIPAL!$I$210+PRINCIPAL!$I$210,L773=PRINCIPAL!$I$210+PRINCIPAL!$I$210+PRINCIPAL!$I$210),0,IF(L773=PRINCIPAL!$J$210,VLOOKUP($AR$750,'Banco de Dados'!$B$4:$J$50,6,FALSE)*(1-(PRINCIPAL!$K$210/100)),IF(L773=PRINCIPAL!$L$210,VLOOKUP($AR$750,'Banco de Dados'!$B$4:$J$50,6,FALSE)*(1-(PRINCIPAL!$M$210/100)),IF(L773=PRINCIPAL!$N$210,VLOOKUP($AR$750,'Banco de Dados'!$B$4:$J$50,6,FALSE)*(1-(PRINCIPAL!$O$210/100)),VLOOKUP($AR$750,'Banco de Dados'!$B$4:$J$50,6,FALSE)))))))))),"")</f>
        <v/>
      </c>
      <c r="AR773" s="29" t="str">
        <f>IFERROR(AQ773*(IFERROR(VLOOKUP($AR$750,'Banco de Dados'!$B$4:$J$50,4,FALSE),"ERRO")),"")</f>
        <v/>
      </c>
      <c r="AS773" s="29" t="str">
        <f t="shared" si="524"/>
        <v/>
      </c>
      <c r="AT773" s="103" t="str">
        <f>IFERROR(AS773*(C773*(PRINCIPAL!$G$210/100))*0.47*(44/12),"")</f>
        <v/>
      </c>
      <c r="AU773" s="111" t="str">
        <f t="shared" si="525"/>
        <v/>
      </c>
      <c r="AV773" s="30" t="str">
        <f>IFERROR(IF(AND(PRINCIPAL!$H$211&lt;&gt;"",OR(L773=PRINCIPAL!$I$211,L773=PRINCIPAL!$I$211+PRINCIPAL!$I$211,L773=PRINCIPAL!$I$211+PRINCIPAL!$I$211+PRINCIPAL!$I$211)),0,IF(AND(PRINCIPAL!$H$211&lt;&gt;"",L773=PRINCIPAL!$J$211),VLOOKUP($AW$750,'Banco de Dados'!$B$4:$J$50,8,FALSE)*PRINCIPAL!$H$211*(1-(PRINCIPAL!$K$211/100)),IF(AND(PRINCIPAL!$H$211&lt;&gt;"",L773=PRINCIPAL!$L$211),VLOOKUP($AW$750,'Banco de Dados'!$B$4:$J$50,8,FALSE)*PRINCIPAL!$H$211*(1-(PRINCIPAL!$M$211/100)),IF(AND(PRINCIPAL!$H$211&lt;&gt;"",L773=PRINCIPAL!$N$211),VLOOKUP($AW$750,'Banco de Dados'!$B$4:$J$50,8,FALSE)*PRINCIPAL!$H$211*(1-(PRINCIPAL!$O$211/100)),IF(PRINCIPAL!$H$211&lt;&gt;"",VLOOKUP($AW$750,'Banco de Dados'!$B$4:$J$50,8,FALSE)*PRINCIPAL!$H$211,IF(OR(L773=PRINCIPAL!$I$211,L773=PRINCIPAL!$I$211+PRINCIPAL!$I$211,L773=PRINCIPAL!$I$211+PRINCIPAL!$I$211+PRINCIPAL!$I$211),0,IF(L773=PRINCIPAL!$J$211,VLOOKUP($AW$750,'Banco de Dados'!$B$4:$J$50,6,FALSE)*(1-(PRINCIPAL!$K$211/100)),IF(L773=PRINCIPAL!$L$211,VLOOKUP($AW$750,'Banco de Dados'!$B$4:$J$50,6,FALSE)*(1-(PRINCIPAL!$M$211/100)),IF(L773=PRINCIPAL!$N$211,VLOOKUP($AW$750,'Banco de Dados'!$B$4:$J$50,6,FALSE)*(1-(PRINCIPAL!$O$211/100)),VLOOKUP($AW$750,'Banco de Dados'!$B$4:$J$50,6,FALSE)))))))))),"")</f>
        <v/>
      </c>
      <c r="AW773" s="29" t="str">
        <f>IFERROR(AV773*(IFERROR(VLOOKUP($AW$750,'Banco de Dados'!$B$4:$J$50,4,FALSE),"ERRO")),"")</f>
        <v/>
      </c>
      <c r="AX773" s="29" t="str">
        <f t="shared" si="526"/>
        <v/>
      </c>
      <c r="AY773" s="103" t="str">
        <f>IFERROR(AX773*(C773*(PRINCIPAL!$G$211/100))*0.47*(44/12),"")</f>
        <v/>
      </c>
      <c r="AZ773" s="111" t="str">
        <f t="shared" si="531"/>
        <v/>
      </c>
      <c r="BA773" s="30" t="str">
        <f>IFERROR(IF(AND(PRINCIPAL!$H$192&lt;&gt;"",OR(L773=PRINCIPAL!$I$192,L773=PRINCIPAL!$I$192+PRINCIPAL!$I$192,L773=PRINCIPAL!$I$192+PRINCIPAL!$I$192+PRINCIPAL!$I$192)),0,IF(AND(PRINCIPAL!$H$192&lt;&gt;"",L773=PRINCIPAL!$J$192),VLOOKUP($BB$750,'Banco de Dados'!$B$4:$J$50,8,FALSE)*PRINCIPAL!$H$192*(1-(PRINCIPAL!$K$192/100)),IF(AND(PRINCIPAL!$H$192&lt;&gt;"",L773=PRINCIPAL!$L$192),VLOOKUP($BB$750,'Banco de Dados'!$B$4:$J$50,8,FALSE)*PRINCIPAL!$H$192*(1-(PRINCIPAL!$M$192/100)),IF(AND(PRINCIPAL!$H$192&lt;&gt;"",L773=PRINCIPAL!$N$192),VLOOKUP($BB$750,'Banco de Dados'!$B$4:$J$50,8,FALSE)*PRINCIPAL!$H$192*(1-(PRINCIPAL!$O$192/100)),IF(PRINCIPAL!$H$192&lt;&gt;"",VLOOKUP($BB$750,'Banco de Dados'!$B$4:$J$50,8,FALSE)*PRINCIPAL!$H$192,IF(OR(L773=PRINCIPAL!$I$192,L773=PRINCIPAL!$I$192+PRINCIPAL!$I$192,L773=PRINCIPAL!$I$192+PRINCIPAL!$I$192+PRINCIPAL!$I$192),0,IF(L773=PRINCIPAL!$J$192,VLOOKUP($BB$750,'Banco de Dados'!$B$4:$J$50,6,FALSE)*(1-(PRINCIPAL!$K$192/100)),IF(L773=PRINCIPAL!$L$192,VLOOKUP($BB$750,'Banco de Dados'!$B$4:$J$50,6,FALSE)*(1-(PRINCIPAL!$M$192/100)),IF(L773=PRINCIPAL!$N$192,VLOOKUP($BB$750,'Banco de Dados'!$B$4:$J$50,6,FALSE)*(1-(PRINCIPAL!$O$192/100)),VLOOKUP($BB$750,'Banco de Dados'!$B$4:$J$50,6,FALSE)))))))))),"")</f>
        <v/>
      </c>
      <c r="BB773" s="29" t="str">
        <f>IFERROR(BA773*(IFERROR(VLOOKUP($BB$750,'Banco de Dados'!$B$4:$J$50,4,FALSE),"ERRO")),"")</f>
        <v/>
      </c>
      <c r="BC773" s="29" t="str">
        <f t="shared" si="532"/>
        <v/>
      </c>
      <c r="BD773" s="103" t="str">
        <f>IFERROR(BC773*(C773*(PRINCIPAL!$G$192/100))*0.47*(44/12),"")</f>
        <v/>
      </c>
      <c r="BE773" s="111" t="str">
        <f t="shared" si="511"/>
        <v/>
      </c>
      <c r="BF773" s="30" t="str">
        <f>IFERROR(IF(AND(PRINCIPAL!$H$213&lt;&gt;"",OR(L773=PRINCIPAL!$I$213,L773=PRINCIPAL!$I$213+PRINCIPAL!$I$213,L773=PRINCIPAL!$I$213+PRINCIPAL!$I$213+PRINCIPAL!$I$213)),0,IF(AND(PRINCIPAL!$H$213&lt;&gt;"",L773=PRINCIPAL!$J$213),VLOOKUP($BG$750,'Banco de Dados'!$B$4:$J$50,8,FALSE)*PRINCIPAL!$H$213*(1-(PRINCIPAL!$K$213/100)),IF(AND(PRINCIPAL!$H$213&lt;&gt;"",L773=PRINCIPAL!$L$213),VLOOKUP($BG$750,'Banco de Dados'!$B$4:$J$50,8,FALSE)*PRINCIPAL!$H$213*(1-(PRINCIPAL!$M$213/100)),IF(AND(PRINCIPAL!$H$213&lt;&gt;"",L773=PRINCIPAL!$N$213),VLOOKUP($BG$750,'Banco de Dados'!$B$4:$J$50,8,FALSE)*PRINCIPAL!$H$213*(1-(PRINCIPAL!$O$213/100)),IF(PRINCIPAL!$H$213&lt;&gt;"",VLOOKUP($BG$750,'Banco de Dados'!$B$4:$J$50,8,FALSE)*PRINCIPAL!$H$213,IF(OR(L773=PRINCIPAL!$I$213,L773=PRINCIPAL!$I$213+PRINCIPAL!$I$213,L773=PRINCIPAL!$I$213+PRINCIPAL!$I$213+PRINCIPAL!$I$213),0,IF(L773=PRINCIPAL!$J$213,VLOOKUP($BG$750,'Banco de Dados'!$B$4:$J$50,6,FALSE)*(1-(PRINCIPAL!$K$213/100)),IF(L773=PRINCIPAL!$L$213,VLOOKUP($BG$750,'Banco de Dados'!$B$4:$J$50,6,FALSE)*(1-(PRINCIPAL!$M$213/100)),IF(L773=PRINCIPAL!$N$213,VLOOKUP($BG$750,'Banco de Dados'!$B$4:$J$50,6,FALSE)*(1-(PRINCIPAL!$O$213/100)),VLOOKUP($BG$750,'Banco de Dados'!$B$4:$J$50,6,FALSE)))))))))),"")</f>
        <v/>
      </c>
      <c r="BG773" s="29" t="str">
        <f>IFERROR(BF773*(IFERROR(VLOOKUP($BG$750,'Banco de Dados'!$B$4:$J$50,4,FALSE),"ERRO")),"")</f>
        <v/>
      </c>
      <c r="BH773" s="29" t="str">
        <f t="shared" si="527"/>
        <v/>
      </c>
      <c r="BI773" s="103" t="str">
        <f>IFERROR(BH773*(C773*(PRINCIPAL!$G$213/100))*0.47*(44/12),"")</f>
        <v/>
      </c>
      <c r="BJ773" s="102" t="str">
        <f t="shared" si="512"/>
        <v/>
      </c>
    </row>
    <row r="774" spans="2:62" ht="12.75" customHeight="1" x14ac:dyDescent="0.3">
      <c r="B774" s="326">
        <f t="shared" si="513"/>
        <v>2042</v>
      </c>
      <c r="C774" s="340"/>
      <c r="D774" s="1"/>
      <c r="E774" s="116">
        <v>22</v>
      </c>
      <c r="F774" s="24" t="str">
        <f>IFERROR(VLOOKUP($G$750,'Banco de Dados'!$B$4:$J$50,6,FALSE),"")</f>
        <v/>
      </c>
      <c r="G774" s="25" t="str">
        <f>IFERROR(F774*(IFERROR(VLOOKUP($G$750,'Banco de Dados'!$B$4:$J$50,4,FALSE),"ERRO")),"")</f>
        <v/>
      </c>
      <c r="H774" s="25" t="str">
        <f t="shared" si="514"/>
        <v/>
      </c>
      <c r="I774" s="103" t="str">
        <f t="shared" si="515"/>
        <v/>
      </c>
      <c r="J774" s="117" t="str">
        <f t="shared" si="516"/>
        <v/>
      </c>
      <c r="K774" s="1"/>
      <c r="L774" s="91">
        <v>22</v>
      </c>
      <c r="M774" s="24" t="str">
        <f>IFERROR(IF(AND(PRINCIPAL!$H$204&lt;&gt;"",OR(L774=PRINCIPAL!$I$204,L774=PRINCIPAL!$I$204+PRINCIPAL!$I$204,L774=PRINCIPAL!$I$204+PRINCIPAL!$I$204+PRINCIPAL!$I$204)),0,IF(AND(PRINCIPAL!$H$204&lt;&gt;"",L774=PRINCIPAL!$J$204),VLOOKUP($N$750,'Banco de Dados'!$B$4:$J$50,8,FALSE)*PRINCIPAL!$H$204*(1-(PRINCIPAL!$K$204/100)),IF(AND(PRINCIPAL!$H$204&lt;&gt;"",L774=PRINCIPAL!$L$204),VLOOKUP($N$750,'Banco de Dados'!$B$4:$J$50,8,FALSE)*PRINCIPAL!$H$204*(1-(PRINCIPAL!$M$204/100)),IF(AND(PRINCIPAL!$H$204&lt;&gt;"",L774=PRINCIPAL!$N$204),VLOOKUP($N$750,'Banco de Dados'!$B$4:$J$50,8,FALSE)*PRINCIPAL!$H$204*(1-(PRINCIPAL!$O$204/100)),IF(PRINCIPAL!$H$204&lt;&gt;"",VLOOKUP($N$750,'Banco de Dados'!$B$4:$J$50,8,FALSE)*PRINCIPAL!$H$204,IF(OR(L774=PRINCIPAL!$I$204,L774=PRINCIPAL!$I$204+PRINCIPAL!$I$204,L774=PRINCIPAL!$I$204+PRINCIPAL!$I$204+PRINCIPAL!$I$204),0,IF(L774=PRINCIPAL!$J$204,VLOOKUP($N$750,'Banco de Dados'!$B$4:$J$50,6,FALSE)*(1-(PRINCIPAL!$K$204/100)),IF(L774=PRINCIPAL!$L$204,VLOOKUP($N$750,'Banco de Dados'!$B$4:$J$50,6,FALSE)*(1-(PRINCIPAL!$M$204/100)),IF(L774=PRINCIPAL!$N$204,VLOOKUP($N$750,'Banco de Dados'!$B$4:$J$50,6,FALSE)*(1-(PRINCIPAL!$O$204/100)),VLOOKUP($N$750,'Banco de Dados'!$B$4:$J$50,6,FALSE)))))))))),"")</f>
        <v/>
      </c>
      <c r="N774" s="25" t="str">
        <f>IFERROR(M774*(IFERROR(VLOOKUP($N$750,'Banco de Dados'!$B$4:$J$50,4,FALSE),"ERRO")),"")</f>
        <v/>
      </c>
      <c r="O774" s="25" t="str">
        <f t="shared" si="535"/>
        <v/>
      </c>
      <c r="P774" s="103" t="str">
        <f>IFERROR(O774*(C774*(PRINCIPAL!$G$204/100))*0.47*(44/12),"")</f>
        <v/>
      </c>
      <c r="Q774" s="107" t="str">
        <f t="shared" si="536"/>
        <v/>
      </c>
      <c r="R774" s="29" t="str">
        <f>IFERROR(IF(AND(PRINCIPAL!$H$205&lt;&gt;"",OR(L774=PRINCIPAL!$I$205,L774=PRINCIPAL!$I$205+PRINCIPAL!$I$205,L774=PRINCIPAL!$I$205+PRINCIPAL!$I$205+PRINCIPAL!$I$205)),0,IF(AND(PRINCIPAL!$H$205&lt;&gt;"",L774=PRINCIPAL!$J$205),VLOOKUP($S$750,'Banco de Dados'!$B$4:$J$50,8,FALSE)*PRINCIPAL!$H$205*(1-(PRINCIPAL!$K$205/100)),IF(AND(PRINCIPAL!$H$205&lt;&gt;"",L774=PRINCIPAL!$L$205),VLOOKUP($S$750,'Banco de Dados'!$B$4:$J$50,8,FALSE)*PRINCIPAL!$H$205*(1-(PRINCIPAL!$M$205/100)),IF(AND(PRINCIPAL!$H$205&lt;&gt;"",L774=PRINCIPAL!$N$205),VLOOKUP($S$750,'Banco de Dados'!$B$4:$J$50,8,FALSE)*PRINCIPAL!$H$205*(1-(PRINCIPAL!$O$205/100)),IF(PRINCIPAL!$H$205&lt;&gt;"",VLOOKUP($S$750,'Banco de Dados'!$B$4:$J$50,8,FALSE)*PRINCIPAL!$H$205,IF(OR(L774=PRINCIPAL!$I$205,L774=PRINCIPAL!$I$205+PRINCIPAL!$I$205,L774=PRINCIPAL!$I$205+PRINCIPAL!$I$205+PRINCIPAL!$I$205),0,IF(L774=PRINCIPAL!$J$205,VLOOKUP($S$750,'Banco de Dados'!$B$4:$J$50,6,FALSE)*(1-(PRINCIPAL!$K$205/100)),IF(L774=PRINCIPAL!$L$205,VLOOKUP($S$750,'Banco de Dados'!$B$4:$J$50,6,FALSE)*(1-(PRINCIPAL!$M$205/100)),IF(L774=PRINCIPAL!$N$205,VLOOKUP($S$750,'Banco de Dados'!$B$4:$J$50,6,FALSE)*(1-(PRINCIPAL!$O$205/100)),VLOOKUP($S$750,'Banco de Dados'!$B$4:$J$50,6,FALSE)))))))))),"")</f>
        <v/>
      </c>
      <c r="S774" s="29" t="str">
        <f>IFERROR(R774*(IFERROR(VLOOKUP($S$750,'Banco de Dados'!$B$4:$J$50,4,FALSE),"ERRO")),"")</f>
        <v/>
      </c>
      <c r="T774" s="29" t="str">
        <f t="shared" si="534"/>
        <v/>
      </c>
      <c r="U774" s="103" t="str">
        <f>IFERROR(T774*(C774*(PRINCIPAL!$G$205/100))*0.47*(44/12),"")</f>
        <v/>
      </c>
      <c r="V774" s="103" t="str">
        <f t="shared" si="510"/>
        <v/>
      </c>
      <c r="W774" s="30" t="str">
        <f>IFERROR(IF(AND(PRINCIPAL!$H$206&lt;&gt;"",OR(L774=PRINCIPAL!$I$206,L774=PRINCIPAL!$I$206+PRINCIPAL!$I$206,L774=PRINCIPAL!$I$206+PRINCIPAL!$I$206+PRINCIPAL!$I$206)),0,IF(AND(PRINCIPAL!$H$206&lt;&gt;"",L774=PRINCIPAL!$J$206),VLOOKUP($X$750,'Banco de Dados'!$B$4:$J$50,8,FALSE)*PRINCIPAL!$H$206*(1-(PRINCIPAL!$K$206/100)),IF(AND(PRINCIPAL!$H$206&lt;&gt;"",L774=PRINCIPAL!$L$206),VLOOKUP($X$750,'Banco de Dados'!$B$4:$J$50,8,FALSE)*PRINCIPAL!$H$206*(1-(PRINCIPAL!$M$206/100)),IF(AND(PRINCIPAL!$H$206&lt;&gt;"",L774=PRINCIPAL!$N$206),VLOOKUP($X$750,'Banco de Dados'!$B$4:$J$50,8,FALSE)*PRINCIPAL!$H$206*(1-(PRINCIPAL!$O$206/100)),IF(PRINCIPAL!$H$206&lt;&gt;"",VLOOKUP($X$750,'Banco de Dados'!$B$4:$J$50,8,FALSE)*PRINCIPAL!$H$206,IF(OR(L774=PRINCIPAL!$I$206,L774=PRINCIPAL!$I$206+PRINCIPAL!$I$206,L774=PRINCIPAL!$I$206+PRINCIPAL!$I$206+PRINCIPAL!$I$206),0,IF(L774=PRINCIPAL!$J$206,VLOOKUP($X$750,'Banco de Dados'!$B$4:$J$50,6,FALSE)*(1-(PRINCIPAL!$K$206/100)),IF(L774=PRINCIPAL!$L$206,VLOOKUP($X$750,'Banco de Dados'!$B$4:$J$50,6,FALSE)*(1-(PRINCIPAL!$M$206/100)),IF(L774=PRINCIPAL!$N$206,VLOOKUP($X$750,'Banco de Dados'!$B$4:$J$50,6,FALSE)*(1-(PRINCIPAL!$O$206/100)),VLOOKUP($X$750,'Banco de Dados'!$B$4:$J$50,6,FALSE)))))))))),"")</f>
        <v/>
      </c>
      <c r="X774" s="29" t="str">
        <f>IFERROR(W774*(IFERROR(VLOOKUP($X$750,'Banco de Dados'!$B$4:$J$50,4,FALSE),"ERRO")),"")</f>
        <v/>
      </c>
      <c r="Y774" s="29" t="str">
        <f t="shared" si="528"/>
        <v/>
      </c>
      <c r="Z774" s="103" t="str">
        <f>IFERROR(Y774*(C774*(PRINCIPAL!$G$206/100))*0.47*(44/12),"")</f>
        <v/>
      </c>
      <c r="AA774" s="111" t="str">
        <f t="shared" si="529"/>
        <v/>
      </c>
      <c r="AB774" s="30" t="str">
        <f>IFERROR(IF(AND(PRINCIPAL!$H$207&lt;&gt;"",OR(L774=PRINCIPAL!$I$207,L774=PRINCIPAL!$I$207+PRINCIPAL!$I$207,L774=PRINCIPAL!$I$207+PRINCIPAL!$I$207+PRINCIPAL!$I$207)),0,IF(AND(PRINCIPAL!$H$207&lt;&gt;"",L774=PRINCIPAL!$J$207),VLOOKUP($AC$750,'Banco de Dados'!$B$4:$J$50,8,FALSE)*PRINCIPAL!$H$207*(1-(PRINCIPAL!$K$207/100)),IF(AND(PRINCIPAL!$H$207&lt;&gt;"",L774=PRINCIPAL!$L$207),VLOOKUP($AC$750,'Banco de Dados'!$B$4:$J$50,8,FALSE)*PRINCIPAL!$H$207*(1-(PRINCIPAL!$M$207/100)),IF(AND(PRINCIPAL!$H$207&lt;&gt;"",L774=PRINCIPAL!$N$207),VLOOKUP($AC$750,'Banco de Dados'!$B$4:$J$50,8,FALSE)*PRINCIPAL!$H$207*(1-(PRINCIPAL!$O$207/100)),IF(PRINCIPAL!$H$207&lt;&gt;"",VLOOKUP($AC$750,'Banco de Dados'!$B$4:$J$50,8,FALSE)*PRINCIPAL!$H$207,IF(OR(L774=PRINCIPAL!$I$207,L774=PRINCIPAL!$I$207+PRINCIPAL!$I$207,L774=PRINCIPAL!$I$207+PRINCIPAL!$I$207+PRINCIPAL!$I$207),0,IF(L774=PRINCIPAL!$J$207,VLOOKUP($AC$750,'Banco de Dados'!$B$4:$J$50,6,FALSE)*(1-(PRINCIPAL!$K$207/100)),IF(L774=PRINCIPAL!$L$207,VLOOKUP($AC$750,'Banco de Dados'!$B$4:$J$50,6,FALSE)*(1-(PRINCIPAL!$M$207/100)),IF(L774=PRINCIPAL!$N$207,VLOOKUP($AC$750,'Banco de Dados'!$B$4:$J$50,6,FALSE)*(1-(PRINCIPAL!$O$207/100)),VLOOKUP($AC$750,'Banco de Dados'!$B$4:$J$50,6,FALSE)))))))))),"")</f>
        <v/>
      </c>
      <c r="AC774" s="29" t="str">
        <f>IFERROR(AB774*(IFERROR(VLOOKUP($AC$750,'Banco de Dados'!$B$4:$J$50,4,FALSE),"ERRO")),"")</f>
        <v/>
      </c>
      <c r="AD774" s="29" t="str">
        <f t="shared" si="519"/>
        <v/>
      </c>
      <c r="AE774" s="103" t="str">
        <f>IFERROR(AD774*(C774*(PRINCIPAL!$G$207/100))*0.47*(44/12),"")</f>
        <v/>
      </c>
      <c r="AF774" s="111" t="str">
        <f t="shared" si="520"/>
        <v/>
      </c>
      <c r="AG774" s="30" t="str">
        <f>IFERROR(IF(AND(PRINCIPAL!$H$208&lt;&gt;"",OR(L774=PRINCIPAL!$I$208,L774=PRINCIPAL!$I$208+PRINCIPAL!$I$208,L774=PRINCIPAL!$I$208+PRINCIPAL!$I$208+PRINCIPAL!$I$208)),0,IF(AND(PRINCIPAL!$H$208&lt;&gt;"",L774=PRINCIPAL!$J$208),VLOOKUP($AH$750,'Banco de Dados'!$B$4:$J$50,8,FALSE)*PRINCIPAL!$H$208*(1-(PRINCIPAL!$K$208/100)),IF(AND(PRINCIPAL!$H$208&lt;&gt;"",L774=PRINCIPAL!$L$208),VLOOKUP($AH$750,'Banco de Dados'!$B$4:$J$50,8,FALSE)*PRINCIPAL!$H$208*(1-(PRINCIPAL!$M$208/100)),IF(AND(PRINCIPAL!$H$208&lt;&gt;"",L774=PRINCIPAL!$N$208),VLOOKUP($AH$750,'Banco de Dados'!$B$4:$J$50,8,FALSE)*PRINCIPAL!$H$208*(1-(PRINCIPAL!$O$208/100)),IF(PRINCIPAL!$H$208&lt;&gt;"",VLOOKUP($AH$750,'Banco de Dados'!$B$4:$J$50,8,FALSE)*PRINCIPAL!$H$208,IF(OR(L774=PRINCIPAL!$I$208,L774=PRINCIPAL!$I$208+PRINCIPAL!$I$208,L774=PRINCIPAL!$I$208+PRINCIPAL!$I$208+PRINCIPAL!$I$208),0,IF(L774=PRINCIPAL!$J$208,VLOOKUP($AH$750,'Banco de Dados'!$B$4:$J$50,6,FALSE)*(1-(PRINCIPAL!$K$208/100)),IF(L774=PRINCIPAL!$L$208,VLOOKUP($AH$750,'Banco de Dados'!$B$4:$J$50,6,FALSE)*(1-(PRINCIPAL!$M$208/100)),IF(L774=PRINCIPAL!$N$208,VLOOKUP($AH$750,'Banco de Dados'!$B$4:$J$50,6,FALSE)*(1-(PRINCIPAL!$O$208/100)),VLOOKUP($AH$750,'Banco de Dados'!$B$4:$J$50,6,FALSE)))))))))),"")</f>
        <v/>
      </c>
      <c r="AH774" s="29" t="str">
        <f>IFERROR(AG774*(IFERROR(VLOOKUP($AH$750,'Banco de Dados'!$B$4:$J$50,4,FALSE),"ERRO")),"")</f>
        <v/>
      </c>
      <c r="AI774" s="29" t="str">
        <f t="shared" si="521"/>
        <v/>
      </c>
      <c r="AJ774" s="103" t="str">
        <f>IFERROR(AI774*(C774*(PRINCIPAL!$G$208/100))*0.47*(44/12),"")</f>
        <v/>
      </c>
      <c r="AK774" s="111" t="str">
        <f t="shared" si="530"/>
        <v/>
      </c>
      <c r="AL774" s="30" t="str">
        <f>IFERROR(IF(AND(PRINCIPAL!$H$209&lt;&gt;"",OR(L774=PRINCIPAL!$I$209,L774=PRINCIPAL!$I$209+PRINCIPAL!$I$209,L774=PRINCIPAL!$I$209+PRINCIPAL!$I$209+PRINCIPAL!$I$209)),0,IF(AND(PRINCIPAL!$H$209&lt;&gt;"",L774=PRINCIPAL!$J$209),VLOOKUP($AM$750,'Banco de Dados'!$B$4:$J$50,8,FALSE)*PRINCIPAL!$H$209*(1-(PRINCIPAL!$K$209/100)),IF(AND(PRINCIPAL!$H$209&lt;&gt;"",L774=PRINCIPAL!$L$209),VLOOKUP($AM$750,'Banco de Dados'!$B$4:$J$50,8,FALSE)*PRINCIPAL!$H$209*(1-(PRINCIPAL!$M$209/100)),IF(AND(PRINCIPAL!$H$209&lt;&gt;"",L774=PRINCIPAL!$N$209),VLOOKUP($AM$750,'Banco de Dados'!$B$4:$J$50,8,FALSE)*PRINCIPAL!$H$209*(1-(PRINCIPAL!$O$209/100)),IF(PRINCIPAL!$H$209&lt;&gt;"",VLOOKUP($AM$750,'Banco de Dados'!$B$4:$J$50,8,FALSE)*PRINCIPAL!$H$209,IF(OR(L774=PRINCIPAL!$I$209,L774=PRINCIPAL!$I$209+PRINCIPAL!$I$209,L774=PRINCIPAL!$I$209+PRINCIPAL!$I$209+PRINCIPAL!$I$209),0,IF(L774=PRINCIPAL!$J$209,VLOOKUP($AM$750,'Banco de Dados'!$B$4:$J$50,6,FALSE)*(1-(PRINCIPAL!$K$209/100)),IF(L774=PRINCIPAL!$L$209,VLOOKUP($AM$750,'Banco de Dados'!$B$4:$J$50,6,FALSE)*(1-(PRINCIPAL!$M$209/100)),IF(L774=PRINCIPAL!$N$209,VLOOKUP($AM$750,'Banco de Dados'!$B$4:$J$50,6,FALSE)*(1-(PRINCIPAL!$O$209/100)),VLOOKUP($AM$750,'Banco de Dados'!$B$4:$J$50,6,FALSE)))))))))),"")</f>
        <v/>
      </c>
      <c r="AM774" s="29" t="str">
        <f>IFERROR(AL774*(IFERROR(VLOOKUP($AM$750,'Banco de Dados'!$B$4:$J$50,4,FALSE),"ERRO")),"")</f>
        <v/>
      </c>
      <c r="AN774" s="29" t="str">
        <f t="shared" si="522"/>
        <v/>
      </c>
      <c r="AO774" s="103" t="str">
        <f>IFERROR(AN774*(C774*(PRINCIPAL!$G$209/100))*0.47*(44/12),"")</f>
        <v/>
      </c>
      <c r="AP774" s="111" t="str">
        <f t="shared" si="523"/>
        <v/>
      </c>
      <c r="AQ774" s="30" t="str">
        <f>IFERROR(IF(AND(PRINCIPAL!$H$210&lt;&gt;"",OR(L774=PRINCIPAL!$I$210,L774=PRINCIPAL!$I$210+PRINCIPAL!$I$210,L774=PRINCIPAL!$I$210+PRINCIPAL!$I$210+PRINCIPAL!$I$210)),0,IF(AND(PRINCIPAL!$H$210&lt;&gt;"",L774=PRINCIPAL!$J$210),VLOOKUP($AR$750,'Banco de Dados'!$B$4:$J$50,8,FALSE)*PRINCIPAL!$H$210*(1-(PRINCIPAL!$K$210/100)),IF(AND(PRINCIPAL!$H$210&lt;&gt;"",L774=PRINCIPAL!$L$210),VLOOKUP($AR$750,'Banco de Dados'!$B$4:$J$50,8,FALSE)*PRINCIPAL!$H$210*(1-(PRINCIPAL!$M$210/100)),IF(AND(PRINCIPAL!$H$210&lt;&gt;"",L774=PRINCIPAL!$N$210),VLOOKUP($AR$750,'Banco de Dados'!$B$4:$J$50,8,FALSE)*PRINCIPAL!$H$210*(1-(PRINCIPAL!$O$210/100)),IF(PRINCIPAL!$H$210&lt;&gt;"",VLOOKUP($AR$750,'Banco de Dados'!$B$4:$J$50,8,FALSE)*PRINCIPAL!$H$210,IF(OR(L774=PRINCIPAL!$I$210,L774=PRINCIPAL!$I$210+PRINCIPAL!$I$210,L774=PRINCIPAL!$I$210+PRINCIPAL!$I$210+PRINCIPAL!$I$210),0,IF(L774=PRINCIPAL!$J$210,VLOOKUP($AR$750,'Banco de Dados'!$B$4:$J$50,6,FALSE)*(1-(PRINCIPAL!$K$210/100)),IF(L774=PRINCIPAL!$L$210,VLOOKUP($AR$750,'Banco de Dados'!$B$4:$J$50,6,FALSE)*(1-(PRINCIPAL!$M$210/100)),IF(L774=PRINCIPAL!$N$210,VLOOKUP($AR$750,'Banco de Dados'!$B$4:$J$50,6,FALSE)*(1-(PRINCIPAL!$O$210/100)),VLOOKUP($AR$750,'Banco de Dados'!$B$4:$J$50,6,FALSE)))))))))),"")</f>
        <v/>
      </c>
      <c r="AR774" s="29" t="str">
        <f>IFERROR(AQ774*(IFERROR(VLOOKUP($AR$750,'Banco de Dados'!$B$4:$J$50,4,FALSE),"ERRO")),"")</f>
        <v/>
      </c>
      <c r="AS774" s="29" t="str">
        <f t="shared" si="524"/>
        <v/>
      </c>
      <c r="AT774" s="103" t="str">
        <f>IFERROR(AS774*(C774*(PRINCIPAL!$G$210/100))*0.47*(44/12),"")</f>
        <v/>
      </c>
      <c r="AU774" s="111" t="str">
        <f t="shared" si="525"/>
        <v/>
      </c>
      <c r="AV774" s="30" t="str">
        <f>IFERROR(IF(AND(PRINCIPAL!$H$211&lt;&gt;"",OR(L774=PRINCIPAL!$I$211,L774=PRINCIPAL!$I$211+PRINCIPAL!$I$211,L774=PRINCIPAL!$I$211+PRINCIPAL!$I$211+PRINCIPAL!$I$211)),0,IF(AND(PRINCIPAL!$H$211&lt;&gt;"",L774=PRINCIPAL!$J$211),VLOOKUP($AW$750,'Banco de Dados'!$B$4:$J$50,8,FALSE)*PRINCIPAL!$H$211*(1-(PRINCIPAL!$K$211/100)),IF(AND(PRINCIPAL!$H$211&lt;&gt;"",L774=PRINCIPAL!$L$211),VLOOKUP($AW$750,'Banco de Dados'!$B$4:$J$50,8,FALSE)*PRINCIPAL!$H$211*(1-(PRINCIPAL!$M$211/100)),IF(AND(PRINCIPAL!$H$211&lt;&gt;"",L774=PRINCIPAL!$N$211),VLOOKUP($AW$750,'Banco de Dados'!$B$4:$J$50,8,FALSE)*PRINCIPAL!$H$211*(1-(PRINCIPAL!$O$211/100)),IF(PRINCIPAL!$H$211&lt;&gt;"",VLOOKUP($AW$750,'Banco de Dados'!$B$4:$J$50,8,FALSE)*PRINCIPAL!$H$211,IF(OR(L774=PRINCIPAL!$I$211,L774=PRINCIPAL!$I$211+PRINCIPAL!$I$211,L774=PRINCIPAL!$I$211+PRINCIPAL!$I$211+PRINCIPAL!$I$211),0,IF(L774=PRINCIPAL!$J$211,VLOOKUP($AW$750,'Banco de Dados'!$B$4:$J$50,6,FALSE)*(1-(PRINCIPAL!$K$211/100)),IF(L774=PRINCIPAL!$L$211,VLOOKUP($AW$750,'Banco de Dados'!$B$4:$J$50,6,FALSE)*(1-(PRINCIPAL!$M$211/100)),IF(L774=PRINCIPAL!$N$211,VLOOKUP($AW$750,'Banco de Dados'!$B$4:$J$50,6,FALSE)*(1-(PRINCIPAL!$O$211/100)),VLOOKUP($AW$750,'Banco de Dados'!$B$4:$J$50,6,FALSE)))))))))),"")</f>
        <v/>
      </c>
      <c r="AW774" s="29" t="str">
        <f>IFERROR(AV774*(IFERROR(VLOOKUP($AW$750,'Banco de Dados'!$B$4:$J$50,4,FALSE),"ERRO")),"")</f>
        <v/>
      </c>
      <c r="AX774" s="29" t="str">
        <f t="shared" si="526"/>
        <v/>
      </c>
      <c r="AY774" s="103" t="str">
        <f>IFERROR(AX774*(C774*(PRINCIPAL!$G$211/100))*0.47*(44/12),"")</f>
        <v/>
      </c>
      <c r="AZ774" s="111" t="str">
        <f t="shared" si="531"/>
        <v/>
      </c>
      <c r="BA774" s="30" t="str">
        <f>IFERROR(IF(AND(PRINCIPAL!$H$192&lt;&gt;"",OR(L774=PRINCIPAL!$I$192,L774=PRINCIPAL!$I$192+PRINCIPAL!$I$192,L774=PRINCIPAL!$I$192+PRINCIPAL!$I$192+PRINCIPAL!$I$192)),0,IF(AND(PRINCIPAL!$H$192&lt;&gt;"",L774=PRINCIPAL!$J$192),VLOOKUP($BB$750,'Banco de Dados'!$B$4:$J$50,8,FALSE)*PRINCIPAL!$H$192*(1-(PRINCIPAL!$K$192/100)),IF(AND(PRINCIPAL!$H$192&lt;&gt;"",L774=PRINCIPAL!$L$192),VLOOKUP($BB$750,'Banco de Dados'!$B$4:$J$50,8,FALSE)*PRINCIPAL!$H$192*(1-(PRINCIPAL!$M$192/100)),IF(AND(PRINCIPAL!$H$192&lt;&gt;"",L774=PRINCIPAL!$N$192),VLOOKUP($BB$750,'Banco de Dados'!$B$4:$J$50,8,FALSE)*PRINCIPAL!$H$192*(1-(PRINCIPAL!$O$192/100)),IF(PRINCIPAL!$H$192&lt;&gt;"",VLOOKUP($BB$750,'Banco de Dados'!$B$4:$J$50,8,FALSE)*PRINCIPAL!$H$192,IF(OR(L774=PRINCIPAL!$I$192,L774=PRINCIPAL!$I$192+PRINCIPAL!$I$192,L774=PRINCIPAL!$I$192+PRINCIPAL!$I$192+PRINCIPAL!$I$192),0,IF(L774=PRINCIPAL!$J$192,VLOOKUP($BB$750,'Banco de Dados'!$B$4:$J$50,6,FALSE)*(1-(PRINCIPAL!$K$192/100)),IF(L774=PRINCIPAL!$L$192,VLOOKUP($BB$750,'Banco de Dados'!$B$4:$J$50,6,FALSE)*(1-(PRINCIPAL!$M$192/100)),IF(L774=PRINCIPAL!$N$192,VLOOKUP($BB$750,'Banco de Dados'!$B$4:$J$50,6,FALSE)*(1-(PRINCIPAL!$O$192/100)),VLOOKUP($BB$750,'Banco de Dados'!$B$4:$J$50,6,FALSE)))))))))),"")</f>
        <v/>
      </c>
      <c r="BB774" s="29" t="str">
        <f>IFERROR(BA774*(IFERROR(VLOOKUP($BB$750,'Banco de Dados'!$B$4:$J$50,4,FALSE),"ERRO")),"")</f>
        <v/>
      </c>
      <c r="BC774" s="29" t="str">
        <f t="shared" si="532"/>
        <v/>
      </c>
      <c r="BD774" s="103" t="str">
        <f>IFERROR(BC774*(C774*(PRINCIPAL!$G$192/100))*0.47*(44/12),"")</f>
        <v/>
      </c>
      <c r="BE774" s="111" t="str">
        <f t="shared" si="511"/>
        <v/>
      </c>
      <c r="BF774" s="30" t="str">
        <f>IFERROR(IF(AND(PRINCIPAL!$H$213&lt;&gt;"",OR(L774=PRINCIPAL!$I$213,L774=PRINCIPAL!$I$213+PRINCIPAL!$I$213,L774=PRINCIPAL!$I$213+PRINCIPAL!$I$213+PRINCIPAL!$I$213)),0,IF(AND(PRINCIPAL!$H$213&lt;&gt;"",L774=PRINCIPAL!$J$213),VLOOKUP($BG$750,'Banco de Dados'!$B$4:$J$50,8,FALSE)*PRINCIPAL!$H$213*(1-(PRINCIPAL!$K$213/100)),IF(AND(PRINCIPAL!$H$213&lt;&gt;"",L774=PRINCIPAL!$L$213),VLOOKUP($BG$750,'Banco de Dados'!$B$4:$J$50,8,FALSE)*PRINCIPAL!$H$213*(1-(PRINCIPAL!$M$213/100)),IF(AND(PRINCIPAL!$H$213&lt;&gt;"",L774=PRINCIPAL!$N$213),VLOOKUP($BG$750,'Banco de Dados'!$B$4:$J$50,8,FALSE)*PRINCIPAL!$H$213*(1-(PRINCIPAL!$O$213/100)),IF(PRINCIPAL!$H$213&lt;&gt;"",VLOOKUP($BG$750,'Banco de Dados'!$B$4:$J$50,8,FALSE)*PRINCIPAL!$H$213,IF(OR(L774=PRINCIPAL!$I$213,L774=PRINCIPAL!$I$213+PRINCIPAL!$I$213,L774=PRINCIPAL!$I$213+PRINCIPAL!$I$213+PRINCIPAL!$I$213),0,IF(L774=PRINCIPAL!$J$213,VLOOKUP($BG$750,'Banco de Dados'!$B$4:$J$50,6,FALSE)*(1-(PRINCIPAL!$K$213/100)),IF(L774=PRINCIPAL!$L$213,VLOOKUP($BG$750,'Banco de Dados'!$B$4:$J$50,6,FALSE)*(1-(PRINCIPAL!$M$213/100)),IF(L774=PRINCIPAL!$N$213,VLOOKUP($BG$750,'Banco de Dados'!$B$4:$J$50,6,FALSE)*(1-(PRINCIPAL!$O$213/100)),VLOOKUP($BG$750,'Banco de Dados'!$B$4:$J$50,6,FALSE)))))))))),"")</f>
        <v/>
      </c>
      <c r="BG774" s="29" t="str">
        <f>IFERROR(BF774*(IFERROR(VLOOKUP($BG$750,'Banco de Dados'!$B$4:$J$50,4,FALSE),"ERRO")),"")</f>
        <v/>
      </c>
      <c r="BH774" s="29" t="str">
        <f t="shared" si="527"/>
        <v/>
      </c>
      <c r="BI774" s="103" t="str">
        <f>IFERROR(BH774*(C774*(PRINCIPAL!$G$213/100))*0.47*(44/12),"")</f>
        <v/>
      </c>
      <c r="BJ774" s="102" t="str">
        <f t="shared" si="512"/>
        <v/>
      </c>
    </row>
    <row r="775" spans="2:62" ht="12.75" customHeight="1" x14ac:dyDescent="0.3">
      <c r="B775" s="326">
        <f t="shared" si="513"/>
        <v>2043</v>
      </c>
      <c r="C775" s="340"/>
      <c r="D775" s="1"/>
      <c r="E775" s="116">
        <v>23</v>
      </c>
      <c r="F775" s="24" t="str">
        <f>IFERROR(VLOOKUP($G$750,'Banco de Dados'!$B$4:$J$50,6,FALSE),"")</f>
        <v/>
      </c>
      <c r="G775" s="25" t="str">
        <f>IFERROR(F775*(IFERROR(VLOOKUP($G$750,'Banco de Dados'!$B$4:$J$50,4,FALSE),"ERRO")),"")</f>
        <v/>
      </c>
      <c r="H775" s="25" t="str">
        <f t="shared" si="514"/>
        <v/>
      </c>
      <c r="I775" s="103" t="str">
        <f t="shared" si="515"/>
        <v/>
      </c>
      <c r="J775" s="117" t="str">
        <f t="shared" si="516"/>
        <v/>
      </c>
      <c r="K775" s="1"/>
      <c r="L775" s="91">
        <v>23</v>
      </c>
      <c r="M775" s="24" t="str">
        <f>IFERROR(IF(AND(PRINCIPAL!$H$204&lt;&gt;"",OR(L775=PRINCIPAL!$I$204,L775=PRINCIPAL!$I$204+PRINCIPAL!$I$204,L775=PRINCIPAL!$I$204+PRINCIPAL!$I$204+PRINCIPAL!$I$204)),0,IF(AND(PRINCIPAL!$H$204&lt;&gt;"",L775=PRINCIPAL!$J$204),VLOOKUP($N$750,'Banco de Dados'!$B$4:$J$50,8,FALSE)*PRINCIPAL!$H$204*(1-(PRINCIPAL!$K$204/100)),IF(AND(PRINCIPAL!$H$204&lt;&gt;"",L775=PRINCIPAL!$L$204),VLOOKUP($N$750,'Banco de Dados'!$B$4:$J$50,8,FALSE)*PRINCIPAL!$H$204*(1-(PRINCIPAL!$M$204/100)),IF(AND(PRINCIPAL!$H$204&lt;&gt;"",L775=PRINCIPAL!$N$204),VLOOKUP($N$750,'Banco de Dados'!$B$4:$J$50,8,FALSE)*PRINCIPAL!$H$204*(1-(PRINCIPAL!$O$204/100)),IF(PRINCIPAL!$H$204&lt;&gt;"",VLOOKUP($N$750,'Banco de Dados'!$B$4:$J$50,8,FALSE)*PRINCIPAL!$H$204,IF(OR(L775=PRINCIPAL!$I$204,L775=PRINCIPAL!$I$204+PRINCIPAL!$I$204,L775=PRINCIPAL!$I$204+PRINCIPAL!$I$204+PRINCIPAL!$I$204),0,IF(L775=PRINCIPAL!$J$204,VLOOKUP($N$750,'Banco de Dados'!$B$4:$J$50,6,FALSE)*(1-(PRINCIPAL!$K$204/100)),IF(L775=PRINCIPAL!$L$204,VLOOKUP($N$750,'Banco de Dados'!$B$4:$J$50,6,FALSE)*(1-(PRINCIPAL!$M$204/100)),IF(L775=PRINCIPAL!$N$204,VLOOKUP($N$750,'Banco de Dados'!$B$4:$J$50,6,FALSE)*(1-(PRINCIPAL!$O$204/100)),VLOOKUP($N$750,'Banco de Dados'!$B$4:$J$50,6,FALSE)))))))))),"")</f>
        <v/>
      </c>
      <c r="N775" s="25" t="str">
        <f>IFERROR(M775*(IFERROR(VLOOKUP($N$750,'Banco de Dados'!$B$4:$J$50,4,FALSE),"ERRO")),"")</f>
        <v/>
      </c>
      <c r="O775" s="25" t="str">
        <f t="shared" si="535"/>
        <v/>
      </c>
      <c r="P775" s="103" t="str">
        <f>IFERROR(O775*(C775*(PRINCIPAL!$G$204/100))*0.47*(44/12),"")</f>
        <v/>
      </c>
      <c r="Q775" s="107" t="str">
        <f t="shared" si="536"/>
        <v/>
      </c>
      <c r="R775" s="29" t="str">
        <f>IFERROR(IF(AND(PRINCIPAL!$H$205&lt;&gt;"",OR(L775=PRINCIPAL!$I$205,L775=PRINCIPAL!$I$205+PRINCIPAL!$I$205,L775=PRINCIPAL!$I$205+PRINCIPAL!$I$205+PRINCIPAL!$I$205)),0,IF(AND(PRINCIPAL!$H$205&lt;&gt;"",L775=PRINCIPAL!$J$205),VLOOKUP($S$750,'Banco de Dados'!$B$4:$J$50,8,FALSE)*PRINCIPAL!$H$205*(1-(PRINCIPAL!$K$205/100)),IF(AND(PRINCIPAL!$H$205&lt;&gt;"",L775=PRINCIPAL!$L$205),VLOOKUP($S$750,'Banco de Dados'!$B$4:$J$50,8,FALSE)*PRINCIPAL!$H$205*(1-(PRINCIPAL!$M$205/100)),IF(AND(PRINCIPAL!$H$205&lt;&gt;"",L775=PRINCIPAL!$N$205),VLOOKUP($S$750,'Banco de Dados'!$B$4:$J$50,8,FALSE)*PRINCIPAL!$H$205*(1-(PRINCIPAL!$O$205/100)),IF(PRINCIPAL!$H$205&lt;&gt;"",VLOOKUP($S$750,'Banco de Dados'!$B$4:$J$50,8,FALSE)*PRINCIPAL!$H$205,IF(OR(L775=PRINCIPAL!$I$205,L775=PRINCIPAL!$I$205+PRINCIPAL!$I$205,L775=PRINCIPAL!$I$205+PRINCIPAL!$I$205+PRINCIPAL!$I$205),0,IF(L775=PRINCIPAL!$J$205,VLOOKUP($S$750,'Banco de Dados'!$B$4:$J$50,6,FALSE)*(1-(PRINCIPAL!$K$205/100)),IF(L775=PRINCIPAL!$L$205,VLOOKUP($S$750,'Banco de Dados'!$B$4:$J$50,6,FALSE)*(1-(PRINCIPAL!$M$205/100)),IF(L775=PRINCIPAL!$N$205,VLOOKUP($S$750,'Banco de Dados'!$B$4:$J$50,6,FALSE)*(1-(PRINCIPAL!$O$205/100)),VLOOKUP($S$750,'Banco de Dados'!$B$4:$J$50,6,FALSE)))))))))),"")</f>
        <v/>
      </c>
      <c r="S775" s="29" t="str">
        <f>IFERROR(R775*(IFERROR(VLOOKUP($S$750,'Banco de Dados'!$B$4:$J$50,4,FALSE),"ERRO")),"")</f>
        <v/>
      </c>
      <c r="T775" s="29" t="str">
        <f t="shared" si="534"/>
        <v/>
      </c>
      <c r="U775" s="103" t="str">
        <f>IFERROR(T775*(C775*(PRINCIPAL!$G$205/100))*0.47*(44/12),"")</f>
        <v/>
      </c>
      <c r="V775" s="103" t="str">
        <f t="shared" si="510"/>
        <v/>
      </c>
      <c r="W775" s="30" t="str">
        <f>IFERROR(IF(AND(PRINCIPAL!$H$206&lt;&gt;"",OR(L775=PRINCIPAL!$I$206,L775=PRINCIPAL!$I$206+PRINCIPAL!$I$206,L775=PRINCIPAL!$I$206+PRINCIPAL!$I$206+PRINCIPAL!$I$206)),0,IF(AND(PRINCIPAL!$H$206&lt;&gt;"",L775=PRINCIPAL!$J$206),VLOOKUP($X$750,'Banco de Dados'!$B$4:$J$50,8,FALSE)*PRINCIPAL!$H$206*(1-(PRINCIPAL!$K$206/100)),IF(AND(PRINCIPAL!$H$206&lt;&gt;"",L775=PRINCIPAL!$L$206),VLOOKUP($X$750,'Banco de Dados'!$B$4:$J$50,8,FALSE)*PRINCIPAL!$H$206*(1-(PRINCIPAL!$M$206/100)),IF(AND(PRINCIPAL!$H$206&lt;&gt;"",L775=PRINCIPAL!$N$206),VLOOKUP($X$750,'Banco de Dados'!$B$4:$J$50,8,FALSE)*PRINCIPAL!$H$206*(1-(PRINCIPAL!$O$206/100)),IF(PRINCIPAL!$H$206&lt;&gt;"",VLOOKUP($X$750,'Banco de Dados'!$B$4:$J$50,8,FALSE)*PRINCIPAL!$H$206,IF(OR(L775=PRINCIPAL!$I$206,L775=PRINCIPAL!$I$206+PRINCIPAL!$I$206,L775=PRINCIPAL!$I$206+PRINCIPAL!$I$206+PRINCIPAL!$I$206),0,IF(L775=PRINCIPAL!$J$206,VLOOKUP($X$750,'Banco de Dados'!$B$4:$J$50,6,FALSE)*(1-(PRINCIPAL!$K$206/100)),IF(L775=PRINCIPAL!$L$206,VLOOKUP($X$750,'Banco de Dados'!$B$4:$J$50,6,FALSE)*(1-(PRINCIPAL!$M$206/100)),IF(L775=PRINCIPAL!$N$206,VLOOKUP($X$750,'Banco de Dados'!$B$4:$J$50,6,FALSE)*(1-(PRINCIPAL!$O$206/100)),VLOOKUP($X$750,'Banco de Dados'!$B$4:$J$50,6,FALSE)))))))))),"")</f>
        <v/>
      </c>
      <c r="X775" s="29" t="str">
        <f>IFERROR(W775*(IFERROR(VLOOKUP($X$750,'Banco de Dados'!$B$4:$J$50,4,FALSE),"ERRO")),"")</f>
        <v/>
      </c>
      <c r="Y775" s="29" t="str">
        <f t="shared" si="528"/>
        <v/>
      </c>
      <c r="Z775" s="103" t="str">
        <f>IFERROR(Y775*(C775*(PRINCIPAL!$G$206/100))*0.47*(44/12),"")</f>
        <v/>
      </c>
      <c r="AA775" s="111" t="str">
        <f t="shared" si="529"/>
        <v/>
      </c>
      <c r="AB775" s="30" t="str">
        <f>IFERROR(IF(AND(PRINCIPAL!$H$207&lt;&gt;"",OR(L775=PRINCIPAL!$I$207,L775=PRINCIPAL!$I$207+PRINCIPAL!$I$207,L775=PRINCIPAL!$I$207+PRINCIPAL!$I$207+PRINCIPAL!$I$207)),0,IF(AND(PRINCIPAL!$H$207&lt;&gt;"",L775=PRINCIPAL!$J$207),VLOOKUP($AC$750,'Banco de Dados'!$B$4:$J$50,8,FALSE)*PRINCIPAL!$H$207*(1-(PRINCIPAL!$K$207/100)),IF(AND(PRINCIPAL!$H$207&lt;&gt;"",L775=PRINCIPAL!$L$207),VLOOKUP($AC$750,'Banco de Dados'!$B$4:$J$50,8,FALSE)*PRINCIPAL!$H$207*(1-(PRINCIPAL!$M$207/100)),IF(AND(PRINCIPAL!$H$207&lt;&gt;"",L775=PRINCIPAL!$N$207),VLOOKUP($AC$750,'Banco de Dados'!$B$4:$J$50,8,FALSE)*PRINCIPAL!$H$207*(1-(PRINCIPAL!$O$207/100)),IF(PRINCIPAL!$H$207&lt;&gt;"",VLOOKUP($AC$750,'Banco de Dados'!$B$4:$J$50,8,FALSE)*PRINCIPAL!$H$207,IF(OR(L775=PRINCIPAL!$I$207,L775=PRINCIPAL!$I$207+PRINCIPAL!$I$207,L775=PRINCIPAL!$I$207+PRINCIPAL!$I$207+PRINCIPAL!$I$207),0,IF(L775=PRINCIPAL!$J$207,VLOOKUP($AC$750,'Banco de Dados'!$B$4:$J$50,6,FALSE)*(1-(PRINCIPAL!$K$207/100)),IF(L775=PRINCIPAL!$L$207,VLOOKUP($AC$750,'Banco de Dados'!$B$4:$J$50,6,FALSE)*(1-(PRINCIPAL!$M$207/100)),IF(L775=PRINCIPAL!$N$207,VLOOKUP($AC$750,'Banco de Dados'!$B$4:$J$50,6,FALSE)*(1-(PRINCIPAL!$O$207/100)),VLOOKUP($AC$750,'Banco de Dados'!$B$4:$J$50,6,FALSE)))))))))),"")</f>
        <v/>
      </c>
      <c r="AC775" s="29" t="str">
        <f>IFERROR(AB775*(IFERROR(VLOOKUP($AC$750,'Banco de Dados'!$B$4:$J$50,4,FALSE),"ERRO")),"")</f>
        <v/>
      </c>
      <c r="AD775" s="29" t="str">
        <f t="shared" si="519"/>
        <v/>
      </c>
      <c r="AE775" s="103" t="str">
        <f>IFERROR(AD775*(C775*(PRINCIPAL!$G$207/100))*0.47*(44/12),"")</f>
        <v/>
      </c>
      <c r="AF775" s="111" t="str">
        <f t="shared" si="520"/>
        <v/>
      </c>
      <c r="AG775" s="30" t="str">
        <f>IFERROR(IF(AND(PRINCIPAL!$H$208&lt;&gt;"",OR(L775=PRINCIPAL!$I$208,L775=PRINCIPAL!$I$208+PRINCIPAL!$I$208,L775=PRINCIPAL!$I$208+PRINCIPAL!$I$208+PRINCIPAL!$I$208)),0,IF(AND(PRINCIPAL!$H$208&lt;&gt;"",L775=PRINCIPAL!$J$208),VLOOKUP($AH$750,'Banco de Dados'!$B$4:$J$50,8,FALSE)*PRINCIPAL!$H$208*(1-(PRINCIPAL!$K$208/100)),IF(AND(PRINCIPAL!$H$208&lt;&gt;"",L775=PRINCIPAL!$L$208),VLOOKUP($AH$750,'Banco de Dados'!$B$4:$J$50,8,FALSE)*PRINCIPAL!$H$208*(1-(PRINCIPAL!$M$208/100)),IF(AND(PRINCIPAL!$H$208&lt;&gt;"",L775=PRINCIPAL!$N$208),VLOOKUP($AH$750,'Banco de Dados'!$B$4:$J$50,8,FALSE)*PRINCIPAL!$H$208*(1-(PRINCIPAL!$O$208/100)),IF(PRINCIPAL!$H$208&lt;&gt;"",VLOOKUP($AH$750,'Banco de Dados'!$B$4:$J$50,8,FALSE)*PRINCIPAL!$H$208,IF(OR(L775=PRINCIPAL!$I$208,L775=PRINCIPAL!$I$208+PRINCIPAL!$I$208,L775=PRINCIPAL!$I$208+PRINCIPAL!$I$208+PRINCIPAL!$I$208),0,IF(L775=PRINCIPAL!$J$208,VLOOKUP($AH$750,'Banco de Dados'!$B$4:$J$50,6,FALSE)*(1-(PRINCIPAL!$K$208/100)),IF(L775=PRINCIPAL!$L$208,VLOOKUP($AH$750,'Banco de Dados'!$B$4:$J$50,6,FALSE)*(1-(PRINCIPAL!$M$208/100)),IF(L775=PRINCIPAL!$N$208,VLOOKUP($AH$750,'Banco de Dados'!$B$4:$J$50,6,FALSE)*(1-(PRINCIPAL!$O$208/100)),VLOOKUP($AH$750,'Banco de Dados'!$B$4:$J$50,6,FALSE)))))))))),"")</f>
        <v/>
      </c>
      <c r="AH775" s="29" t="str">
        <f>IFERROR(AG775*(IFERROR(VLOOKUP($AH$750,'Banco de Dados'!$B$4:$J$50,4,FALSE),"ERRO")),"")</f>
        <v/>
      </c>
      <c r="AI775" s="29" t="str">
        <f t="shared" si="521"/>
        <v/>
      </c>
      <c r="AJ775" s="103" t="str">
        <f>IFERROR(AI775*(C775*(PRINCIPAL!$G$208/100))*0.47*(44/12),"")</f>
        <v/>
      </c>
      <c r="AK775" s="111" t="str">
        <f t="shared" si="530"/>
        <v/>
      </c>
      <c r="AL775" s="30" t="str">
        <f>IFERROR(IF(AND(PRINCIPAL!$H$209&lt;&gt;"",OR(L775=PRINCIPAL!$I$209,L775=PRINCIPAL!$I$209+PRINCIPAL!$I$209,L775=PRINCIPAL!$I$209+PRINCIPAL!$I$209+PRINCIPAL!$I$209)),0,IF(AND(PRINCIPAL!$H$209&lt;&gt;"",L775=PRINCIPAL!$J$209),VLOOKUP($AM$750,'Banco de Dados'!$B$4:$J$50,8,FALSE)*PRINCIPAL!$H$209*(1-(PRINCIPAL!$K$209/100)),IF(AND(PRINCIPAL!$H$209&lt;&gt;"",L775=PRINCIPAL!$L$209),VLOOKUP($AM$750,'Banco de Dados'!$B$4:$J$50,8,FALSE)*PRINCIPAL!$H$209*(1-(PRINCIPAL!$M$209/100)),IF(AND(PRINCIPAL!$H$209&lt;&gt;"",L775=PRINCIPAL!$N$209),VLOOKUP($AM$750,'Banco de Dados'!$B$4:$J$50,8,FALSE)*PRINCIPAL!$H$209*(1-(PRINCIPAL!$O$209/100)),IF(PRINCIPAL!$H$209&lt;&gt;"",VLOOKUP($AM$750,'Banco de Dados'!$B$4:$J$50,8,FALSE)*PRINCIPAL!$H$209,IF(OR(L775=PRINCIPAL!$I$209,L775=PRINCIPAL!$I$209+PRINCIPAL!$I$209,L775=PRINCIPAL!$I$209+PRINCIPAL!$I$209+PRINCIPAL!$I$209),0,IF(L775=PRINCIPAL!$J$209,VLOOKUP($AM$750,'Banco de Dados'!$B$4:$J$50,6,FALSE)*(1-(PRINCIPAL!$K$209/100)),IF(L775=PRINCIPAL!$L$209,VLOOKUP($AM$750,'Banco de Dados'!$B$4:$J$50,6,FALSE)*(1-(PRINCIPAL!$M$209/100)),IF(L775=PRINCIPAL!$N$209,VLOOKUP($AM$750,'Banco de Dados'!$B$4:$J$50,6,FALSE)*(1-(PRINCIPAL!$O$209/100)),VLOOKUP($AM$750,'Banco de Dados'!$B$4:$J$50,6,FALSE)))))))))),"")</f>
        <v/>
      </c>
      <c r="AM775" s="29" t="str">
        <f>IFERROR(AL775*(IFERROR(VLOOKUP($AM$750,'Banco de Dados'!$B$4:$J$50,4,FALSE),"ERRO")),"")</f>
        <v/>
      </c>
      <c r="AN775" s="29" t="str">
        <f t="shared" si="522"/>
        <v/>
      </c>
      <c r="AO775" s="103" t="str">
        <f>IFERROR(AN775*(C775*(PRINCIPAL!$G$209/100))*0.47*(44/12),"")</f>
        <v/>
      </c>
      <c r="AP775" s="111" t="str">
        <f t="shared" si="523"/>
        <v/>
      </c>
      <c r="AQ775" s="30" t="str">
        <f>IFERROR(IF(AND(PRINCIPAL!$H$210&lt;&gt;"",OR(L775=PRINCIPAL!$I$210,L775=PRINCIPAL!$I$210+PRINCIPAL!$I$210,L775=PRINCIPAL!$I$210+PRINCIPAL!$I$210+PRINCIPAL!$I$210)),0,IF(AND(PRINCIPAL!$H$210&lt;&gt;"",L775=PRINCIPAL!$J$210),VLOOKUP($AR$750,'Banco de Dados'!$B$4:$J$50,8,FALSE)*PRINCIPAL!$H$210*(1-(PRINCIPAL!$K$210/100)),IF(AND(PRINCIPAL!$H$210&lt;&gt;"",L775=PRINCIPAL!$L$210),VLOOKUP($AR$750,'Banco de Dados'!$B$4:$J$50,8,FALSE)*PRINCIPAL!$H$210*(1-(PRINCIPAL!$M$210/100)),IF(AND(PRINCIPAL!$H$210&lt;&gt;"",L775=PRINCIPAL!$N$210),VLOOKUP($AR$750,'Banco de Dados'!$B$4:$J$50,8,FALSE)*PRINCIPAL!$H$210*(1-(PRINCIPAL!$O$210/100)),IF(PRINCIPAL!$H$210&lt;&gt;"",VLOOKUP($AR$750,'Banco de Dados'!$B$4:$J$50,8,FALSE)*PRINCIPAL!$H$210,IF(OR(L775=PRINCIPAL!$I$210,L775=PRINCIPAL!$I$210+PRINCIPAL!$I$210,L775=PRINCIPAL!$I$210+PRINCIPAL!$I$210+PRINCIPAL!$I$210),0,IF(L775=PRINCIPAL!$J$210,VLOOKUP($AR$750,'Banco de Dados'!$B$4:$J$50,6,FALSE)*(1-(PRINCIPAL!$K$210/100)),IF(L775=PRINCIPAL!$L$210,VLOOKUP($AR$750,'Banco de Dados'!$B$4:$J$50,6,FALSE)*(1-(PRINCIPAL!$M$210/100)),IF(L775=PRINCIPAL!$N$210,VLOOKUP($AR$750,'Banco de Dados'!$B$4:$J$50,6,FALSE)*(1-(PRINCIPAL!$O$210/100)),VLOOKUP($AR$750,'Banco de Dados'!$B$4:$J$50,6,FALSE)))))))))),"")</f>
        <v/>
      </c>
      <c r="AR775" s="29" t="str">
        <f>IFERROR(AQ775*(IFERROR(VLOOKUP($AR$750,'Banco de Dados'!$B$4:$J$50,4,FALSE),"ERRO")),"")</f>
        <v/>
      </c>
      <c r="AS775" s="29" t="str">
        <f t="shared" si="524"/>
        <v/>
      </c>
      <c r="AT775" s="103" t="str">
        <f>IFERROR(AS775*(C775*(PRINCIPAL!$G$210/100))*0.47*(44/12),"")</f>
        <v/>
      </c>
      <c r="AU775" s="111" t="str">
        <f t="shared" si="525"/>
        <v/>
      </c>
      <c r="AV775" s="30" t="str">
        <f>IFERROR(IF(AND(PRINCIPAL!$H$211&lt;&gt;"",OR(L775=PRINCIPAL!$I$211,L775=PRINCIPAL!$I$211+PRINCIPAL!$I$211,L775=PRINCIPAL!$I$211+PRINCIPAL!$I$211+PRINCIPAL!$I$211)),0,IF(AND(PRINCIPAL!$H$211&lt;&gt;"",L775=PRINCIPAL!$J$211),VLOOKUP($AW$750,'Banco de Dados'!$B$4:$J$50,8,FALSE)*PRINCIPAL!$H$211*(1-(PRINCIPAL!$K$211/100)),IF(AND(PRINCIPAL!$H$211&lt;&gt;"",L775=PRINCIPAL!$L$211),VLOOKUP($AW$750,'Banco de Dados'!$B$4:$J$50,8,FALSE)*PRINCIPAL!$H$211*(1-(PRINCIPAL!$M$211/100)),IF(AND(PRINCIPAL!$H$211&lt;&gt;"",L775=PRINCIPAL!$N$211),VLOOKUP($AW$750,'Banco de Dados'!$B$4:$J$50,8,FALSE)*PRINCIPAL!$H$211*(1-(PRINCIPAL!$O$211/100)),IF(PRINCIPAL!$H$211&lt;&gt;"",VLOOKUP($AW$750,'Banco de Dados'!$B$4:$J$50,8,FALSE)*PRINCIPAL!$H$211,IF(OR(L775=PRINCIPAL!$I$211,L775=PRINCIPAL!$I$211+PRINCIPAL!$I$211,L775=PRINCIPAL!$I$211+PRINCIPAL!$I$211+PRINCIPAL!$I$211),0,IF(L775=PRINCIPAL!$J$211,VLOOKUP($AW$750,'Banco de Dados'!$B$4:$J$50,6,FALSE)*(1-(PRINCIPAL!$K$211/100)),IF(L775=PRINCIPAL!$L$211,VLOOKUP($AW$750,'Banco de Dados'!$B$4:$J$50,6,FALSE)*(1-(PRINCIPAL!$M$211/100)),IF(L775=PRINCIPAL!$N$211,VLOOKUP($AW$750,'Banco de Dados'!$B$4:$J$50,6,FALSE)*(1-(PRINCIPAL!$O$211/100)),VLOOKUP($AW$750,'Banco de Dados'!$B$4:$J$50,6,FALSE)))))))))),"")</f>
        <v/>
      </c>
      <c r="AW775" s="29" t="str">
        <f>IFERROR(AV775*(IFERROR(VLOOKUP($AW$750,'Banco de Dados'!$B$4:$J$50,4,FALSE),"ERRO")),"")</f>
        <v/>
      </c>
      <c r="AX775" s="29" t="str">
        <f t="shared" si="526"/>
        <v/>
      </c>
      <c r="AY775" s="103" t="str">
        <f>IFERROR(AX775*(C775*(PRINCIPAL!$G$211/100))*0.47*(44/12),"")</f>
        <v/>
      </c>
      <c r="AZ775" s="111" t="str">
        <f t="shared" si="531"/>
        <v/>
      </c>
      <c r="BA775" s="30" t="str">
        <f>IFERROR(IF(AND(PRINCIPAL!$H$192&lt;&gt;"",OR(L775=PRINCIPAL!$I$192,L775=PRINCIPAL!$I$192+PRINCIPAL!$I$192,L775=PRINCIPAL!$I$192+PRINCIPAL!$I$192+PRINCIPAL!$I$192)),0,IF(AND(PRINCIPAL!$H$192&lt;&gt;"",L775=PRINCIPAL!$J$192),VLOOKUP($BB$750,'Banco de Dados'!$B$4:$J$50,8,FALSE)*PRINCIPAL!$H$192*(1-(PRINCIPAL!$K$192/100)),IF(AND(PRINCIPAL!$H$192&lt;&gt;"",L775=PRINCIPAL!$L$192),VLOOKUP($BB$750,'Banco de Dados'!$B$4:$J$50,8,FALSE)*PRINCIPAL!$H$192*(1-(PRINCIPAL!$M$192/100)),IF(AND(PRINCIPAL!$H$192&lt;&gt;"",L775=PRINCIPAL!$N$192),VLOOKUP($BB$750,'Banco de Dados'!$B$4:$J$50,8,FALSE)*PRINCIPAL!$H$192*(1-(PRINCIPAL!$O$192/100)),IF(PRINCIPAL!$H$192&lt;&gt;"",VLOOKUP($BB$750,'Banco de Dados'!$B$4:$J$50,8,FALSE)*PRINCIPAL!$H$192,IF(OR(L775=PRINCIPAL!$I$192,L775=PRINCIPAL!$I$192+PRINCIPAL!$I$192,L775=PRINCIPAL!$I$192+PRINCIPAL!$I$192+PRINCIPAL!$I$192),0,IF(L775=PRINCIPAL!$J$192,VLOOKUP($BB$750,'Banco de Dados'!$B$4:$J$50,6,FALSE)*(1-(PRINCIPAL!$K$192/100)),IF(L775=PRINCIPAL!$L$192,VLOOKUP($BB$750,'Banco de Dados'!$B$4:$J$50,6,FALSE)*(1-(PRINCIPAL!$M$192/100)),IF(L775=PRINCIPAL!$N$192,VLOOKUP($BB$750,'Banco de Dados'!$B$4:$J$50,6,FALSE)*(1-(PRINCIPAL!$O$192/100)),VLOOKUP($BB$750,'Banco de Dados'!$B$4:$J$50,6,FALSE)))))))))),"")</f>
        <v/>
      </c>
      <c r="BB775" s="29" t="str">
        <f>IFERROR(BA775*(IFERROR(VLOOKUP($BB$750,'Banco de Dados'!$B$4:$J$50,4,FALSE),"ERRO")),"")</f>
        <v/>
      </c>
      <c r="BC775" s="29" t="str">
        <f t="shared" si="532"/>
        <v/>
      </c>
      <c r="BD775" s="103" t="str">
        <f>IFERROR(BC775*(C775*(PRINCIPAL!$G$192/100))*0.47*(44/12),"")</f>
        <v/>
      </c>
      <c r="BE775" s="111" t="str">
        <f t="shared" si="511"/>
        <v/>
      </c>
      <c r="BF775" s="30" t="str">
        <f>IFERROR(IF(AND(PRINCIPAL!$H$213&lt;&gt;"",OR(L775=PRINCIPAL!$I$213,L775=PRINCIPAL!$I$213+PRINCIPAL!$I$213,L775=PRINCIPAL!$I$213+PRINCIPAL!$I$213+PRINCIPAL!$I$213)),0,IF(AND(PRINCIPAL!$H$213&lt;&gt;"",L775=PRINCIPAL!$J$213),VLOOKUP($BG$750,'Banco de Dados'!$B$4:$J$50,8,FALSE)*PRINCIPAL!$H$213*(1-(PRINCIPAL!$K$213/100)),IF(AND(PRINCIPAL!$H$213&lt;&gt;"",L775=PRINCIPAL!$L$213),VLOOKUP($BG$750,'Banco de Dados'!$B$4:$J$50,8,FALSE)*PRINCIPAL!$H$213*(1-(PRINCIPAL!$M$213/100)),IF(AND(PRINCIPAL!$H$213&lt;&gt;"",L775=PRINCIPAL!$N$213),VLOOKUP($BG$750,'Banco de Dados'!$B$4:$J$50,8,FALSE)*PRINCIPAL!$H$213*(1-(PRINCIPAL!$O$213/100)),IF(PRINCIPAL!$H$213&lt;&gt;"",VLOOKUP($BG$750,'Banco de Dados'!$B$4:$J$50,8,FALSE)*PRINCIPAL!$H$213,IF(OR(L775=PRINCIPAL!$I$213,L775=PRINCIPAL!$I$213+PRINCIPAL!$I$213,L775=PRINCIPAL!$I$213+PRINCIPAL!$I$213+PRINCIPAL!$I$213),0,IF(L775=PRINCIPAL!$J$213,VLOOKUP($BG$750,'Banco de Dados'!$B$4:$J$50,6,FALSE)*(1-(PRINCIPAL!$K$213/100)),IF(L775=PRINCIPAL!$L$213,VLOOKUP($BG$750,'Banco de Dados'!$B$4:$J$50,6,FALSE)*(1-(PRINCIPAL!$M$213/100)),IF(L775=PRINCIPAL!$N$213,VLOOKUP($BG$750,'Banco de Dados'!$B$4:$J$50,6,FALSE)*(1-(PRINCIPAL!$O$213/100)),VLOOKUP($BG$750,'Banco de Dados'!$B$4:$J$50,6,FALSE)))))))))),"")</f>
        <v/>
      </c>
      <c r="BG775" s="29" t="str">
        <f>IFERROR(BF775*(IFERROR(VLOOKUP($BG$750,'Banco de Dados'!$B$4:$J$50,4,FALSE),"ERRO")),"")</f>
        <v/>
      </c>
      <c r="BH775" s="29" t="str">
        <f t="shared" si="527"/>
        <v/>
      </c>
      <c r="BI775" s="103" t="str">
        <f>IFERROR(BH775*(C775*(PRINCIPAL!$G$213/100))*0.47*(44/12),"")</f>
        <v/>
      </c>
      <c r="BJ775" s="102" t="str">
        <f t="shared" si="512"/>
        <v/>
      </c>
    </row>
    <row r="776" spans="2:62" ht="12.75" customHeight="1" x14ac:dyDescent="0.3">
      <c r="B776" s="326">
        <f t="shared" si="513"/>
        <v>2044</v>
      </c>
      <c r="C776" s="340"/>
      <c r="D776" s="1"/>
      <c r="E776" s="116">
        <v>24</v>
      </c>
      <c r="F776" s="24" t="str">
        <f>IFERROR(VLOOKUP($G$750,'Banco de Dados'!$B$4:$J$50,6,FALSE),"")</f>
        <v/>
      </c>
      <c r="G776" s="25" t="str">
        <f>IFERROR(F776*(IFERROR(VLOOKUP($G$750,'Banco de Dados'!$B$4:$J$50,4,FALSE),"ERRO")),"")</f>
        <v/>
      </c>
      <c r="H776" s="25" t="str">
        <f t="shared" si="514"/>
        <v/>
      </c>
      <c r="I776" s="103" t="str">
        <f t="shared" si="515"/>
        <v/>
      </c>
      <c r="J776" s="117" t="str">
        <f t="shared" si="516"/>
        <v/>
      </c>
      <c r="K776" s="1"/>
      <c r="L776" s="91">
        <v>24</v>
      </c>
      <c r="M776" s="24" t="str">
        <f>IFERROR(IF(AND(PRINCIPAL!$H$204&lt;&gt;"",OR(L776=PRINCIPAL!$I$204,L776=PRINCIPAL!$I$204+PRINCIPAL!$I$204,L776=PRINCIPAL!$I$204+PRINCIPAL!$I$204+PRINCIPAL!$I$204)),0,IF(AND(PRINCIPAL!$H$204&lt;&gt;"",L776=PRINCIPAL!$J$204),VLOOKUP($N$750,'Banco de Dados'!$B$4:$J$50,8,FALSE)*PRINCIPAL!$H$204*(1-(PRINCIPAL!$K$204/100)),IF(AND(PRINCIPAL!$H$204&lt;&gt;"",L776=PRINCIPAL!$L$204),VLOOKUP($N$750,'Banco de Dados'!$B$4:$J$50,8,FALSE)*PRINCIPAL!$H$204*(1-(PRINCIPAL!$M$204/100)),IF(AND(PRINCIPAL!$H$204&lt;&gt;"",L776=PRINCIPAL!$N$204),VLOOKUP($N$750,'Banco de Dados'!$B$4:$J$50,8,FALSE)*PRINCIPAL!$H$204*(1-(PRINCIPAL!$O$204/100)),IF(PRINCIPAL!$H$204&lt;&gt;"",VLOOKUP($N$750,'Banco de Dados'!$B$4:$J$50,8,FALSE)*PRINCIPAL!$H$204,IF(OR(L776=PRINCIPAL!$I$204,L776=PRINCIPAL!$I$204+PRINCIPAL!$I$204,L776=PRINCIPAL!$I$204+PRINCIPAL!$I$204+PRINCIPAL!$I$204),0,IF(L776=PRINCIPAL!$J$204,VLOOKUP($N$750,'Banco de Dados'!$B$4:$J$50,6,FALSE)*(1-(PRINCIPAL!$K$204/100)),IF(L776=PRINCIPAL!$L$204,VLOOKUP($N$750,'Banco de Dados'!$B$4:$J$50,6,FALSE)*(1-(PRINCIPAL!$M$204/100)),IF(L776=PRINCIPAL!$N$204,VLOOKUP($N$750,'Banco de Dados'!$B$4:$J$50,6,FALSE)*(1-(PRINCIPAL!$O$204/100)),VLOOKUP($N$750,'Banco de Dados'!$B$4:$J$50,6,FALSE)))))))))),"")</f>
        <v/>
      </c>
      <c r="N776" s="25" t="str">
        <f>IFERROR(M776*(IFERROR(VLOOKUP($N$750,'Banco de Dados'!$B$4:$J$50,4,FALSE),"ERRO")),"")</f>
        <v/>
      </c>
      <c r="O776" s="25" t="str">
        <f t="shared" si="535"/>
        <v/>
      </c>
      <c r="P776" s="103" t="str">
        <f>IFERROR(O776*(C776*(PRINCIPAL!$G$204/100))*0.47*(44/12),"")</f>
        <v/>
      </c>
      <c r="Q776" s="107" t="str">
        <f t="shared" si="536"/>
        <v/>
      </c>
      <c r="R776" s="29" t="str">
        <f>IFERROR(IF(AND(PRINCIPAL!$H$205&lt;&gt;"",OR(L776=PRINCIPAL!$I$205,L776=PRINCIPAL!$I$205+PRINCIPAL!$I$205,L776=PRINCIPAL!$I$205+PRINCIPAL!$I$205+PRINCIPAL!$I$205)),0,IF(AND(PRINCIPAL!$H$205&lt;&gt;"",L776=PRINCIPAL!$J$205),VLOOKUP($S$750,'Banco de Dados'!$B$4:$J$50,8,FALSE)*PRINCIPAL!$H$205*(1-(PRINCIPAL!$K$205/100)),IF(AND(PRINCIPAL!$H$205&lt;&gt;"",L776=PRINCIPAL!$L$205),VLOOKUP($S$750,'Banco de Dados'!$B$4:$J$50,8,FALSE)*PRINCIPAL!$H$205*(1-(PRINCIPAL!$M$205/100)),IF(AND(PRINCIPAL!$H$205&lt;&gt;"",L776=PRINCIPAL!$N$205),VLOOKUP($S$750,'Banco de Dados'!$B$4:$J$50,8,FALSE)*PRINCIPAL!$H$205*(1-(PRINCIPAL!$O$205/100)),IF(PRINCIPAL!$H$205&lt;&gt;"",VLOOKUP($S$750,'Banco de Dados'!$B$4:$J$50,8,FALSE)*PRINCIPAL!$H$205,IF(OR(L776=PRINCIPAL!$I$205,L776=PRINCIPAL!$I$205+PRINCIPAL!$I$205,L776=PRINCIPAL!$I$205+PRINCIPAL!$I$205+PRINCIPAL!$I$205),0,IF(L776=PRINCIPAL!$J$205,VLOOKUP($S$750,'Banco de Dados'!$B$4:$J$50,6,FALSE)*(1-(PRINCIPAL!$K$205/100)),IF(L776=PRINCIPAL!$L$205,VLOOKUP($S$750,'Banco de Dados'!$B$4:$J$50,6,FALSE)*(1-(PRINCIPAL!$M$205/100)),IF(L776=PRINCIPAL!$N$205,VLOOKUP($S$750,'Banco de Dados'!$B$4:$J$50,6,FALSE)*(1-(PRINCIPAL!$O$205/100)),VLOOKUP($S$750,'Banco de Dados'!$B$4:$J$50,6,FALSE)))))))))),"")</f>
        <v/>
      </c>
      <c r="S776" s="29" t="str">
        <f>IFERROR(R776*(IFERROR(VLOOKUP($S$750,'Banco de Dados'!$B$4:$J$50,4,FALSE),"ERRO")),"")</f>
        <v/>
      </c>
      <c r="T776" s="29" t="str">
        <f t="shared" si="534"/>
        <v/>
      </c>
      <c r="U776" s="103" t="str">
        <f>IFERROR(T776*(C776*(PRINCIPAL!$G$205/100))*0.47*(44/12),"")</f>
        <v/>
      </c>
      <c r="V776" s="103" t="str">
        <f t="shared" si="510"/>
        <v/>
      </c>
      <c r="W776" s="30" t="str">
        <f>IFERROR(IF(AND(PRINCIPAL!$H$206&lt;&gt;"",OR(L776=PRINCIPAL!$I$206,L776=PRINCIPAL!$I$206+PRINCIPAL!$I$206,L776=PRINCIPAL!$I$206+PRINCIPAL!$I$206+PRINCIPAL!$I$206)),0,IF(AND(PRINCIPAL!$H$206&lt;&gt;"",L776=PRINCIPAL!$J$206),VLOOKUP($X$750,'Banco de Dados'!$B$4:$J$50,8,FALSE)*PRINCIPAL!$H$206*(1-(PRINCIPAL!$K$206/100)),IF(AND(PRINCIPAL!$H$206&lt;&gt;"",L776=PRINCIPAL!$L$206),VLOOKUP($X$750,'Banco de Dados'!$B$4:$J$50,8,FALSE)*PRINCIPAL!$H$206*(1-(PRINCIPAL!$M$206/100)),IF(AND(PRINCIPAL!$H$206&lt;&gt;"",L776=PRINCIPAL!$N$206),VLOOKUP($X$750,'Banco de Dados'!$B$4:$J$50,8,FALSE)*PRINCIPAL!$H$206*(1-(PRINCIPAL!$O$206/100)),IF(PRINCIPAL!$H$206&lt;&gt;"",VLOOKUP($X$750,'Banco de Dados'!$B$4:$J$50,8,FALSE)*PRINCIPAL!$H$206,IF(OR(L776=PRINCIPAL!$I$206,L776=PRINCIPAL!$I$206+PRINCIPAL!$I$206,L776=PRINCIPAL!$I$206+PRINCIPAL!$I$206+PRINCIPAL!$I$206),0,IF(L776=PRINCIPAL!$J$206,VLOOKUP($X$750,'Banco de Dados'!$B$4:$J$50,6,FALSE)*(1-(PRINCIPAL!$K$206/100)),IF(L776=PRINCIPAL!$L$206,VLOOKUP($X$750,'Banco de Dados'!$B$4:$J$50,6,FALSE)*(1-(PRINCIPAL!$M$206/100)),IF(L776=PRINCIPAL!$N$206,VLOOKUP($X$750,'Banco de Dados'!$B$4:$J$50,6,FALSE)*(1-(PRINCIPAL!$O$206/100)),VLOOKUP($X$750,'Banco de Dados'!$B$4:$J$50,6,FALSE)))))))))),"")</f>
        <v/>
      </c>
      <c r="X776" s="29" t="str">
        <f>IFERROR(W776*(IFERROR(VLOOKUP($X$750,'Banco de Dados'!$B$4:$J$50,4,FALSE),"ERRO")),"")</f>
        <v/>
      </c>
      <c r="Y776" s="29" t="str">
        <f t="shared" si="528"/>
        <v/>
      </c>
      <c r="Z776" s="103" t="str">
        <f>IFERROR(Y776*(C776*(PRINCIPAL!$G$206/100))*0.47*(44/12),"")</f>
        <v/>
      </c>
      <c r="AA776" s="111" t="str">
        <f t="shared" si="529"/>
        <v/>
      </c>
      <c r="AB776" s="30" t="str">
        <f>IFERROR(IF(AND(PRINCIPAL!$H$207&lt;&gt;"",OR(L776=PRINCIPAL!$I$207,L776=PRINCIPAL!$I$207+PRINCIPAL!$I$207,L776=PRINCIPAL!$I$207+PRINCIPAL!$I$207+PRINCIPAL!$I$207)),0,IF(AND(PRINCIPAL!$H$207&lt;&gt;"",L776=PRINCIPAL!$J$207),VLOOKUP($AC$750,'Banco de Dados'!$B$4:$J$50,8,FALSE)*PRINCIPAL!$H$207*(1-(PRINCIPAL!$K$207/100)),IF(AND(PRINCIPAL!$H$207&lt;&gt;"",L776=PRINCIPAL!$L$207),VLOOKUP($AC$750,'Banco de Dados'!$B$4:$J$50,8,FALSE)*PRINCIPAL!$H$207*(1-(PRINCIPAL!$M$207/100)),IF(AND(PRINCIPAL!$H$207&lt;&gt;"",L776=PRINCIPAL!$N$207),VLOOKUP($AC$750,'Banco de Dados'!$B$4:$J$50,8,FALSE)*PRINCIPAL!$H$207*(1-(PRINCIPAL!$O$207/100)),IF(PRINCIPAL!$H$207&lt;&gt;"",VLOOKUP($AC$750,'Banco de Dados'!$B$4:$J$50,8,FALSE)*PRINCIPAL!$H$207,IF(OR(L776=PRINCIPAL!$I$207,L776=PRINCIPAL!$I$207+PRINCIPAL!$I$207,L776=PRINCIPAL!$I$207+PRINCIPAL!$I$207+PRINCIPAL!$I$207),0,IF(L776=PRINCIPAL!$J$207,VLOOKUP($AC$750,'Banco de Dados'!$B$4:$J$50,6,FALSE)*(1-(PRINCIPAL!$K$207/100)),IF(L776=PRINCIPAL!$L$207,VLOOKUP($AC$750,'Banco de Dados'!$B$4:$J$50,6,FALSE)*(1-(PRINCIPAL!$M$207/100)),IF(L776=PRINCIPAL!$N$207,VLOOKUP($AC$750,'Banco de Dados'!$B$4:$J$50,6,FALSE)*(1-(PRINCIPAL!$O$207/100)),VLOOKUP($AC$750,'Banco de Dados'!$B$4:$J$50,6,FALSE)))))))))),"")</f>
        <v/>
      </c>
      <c r="AC776" s="29" t="str">
        <f>IFERROR(AB776*(IFERROR(VLOOKUP($AC$750,'Banco de Dados'!$B$4:$J$50,4,FALSE),"ERRO")),"")</f>
        <v/>
      </c>
      <c r="AD776" s="29" t="str">
        <f t="shared" si="519"/>
        <v/>
      </c>
      <c r="AE776" s="103" t="str">
        <f>IFERROR(AD776*(C776*(PRINCIPAL!$G$207/100))*0.47*(44/12),"")</f>
        <v/>
      </c>
      <c r="AF776" s="111" t="str">
        <f t="shared" si="520"/>
        <v/>
      </c>
      <c r="AG776" s="30" t="str">
        <f>IFERROR(IF(AND(PRINCIPAL!$H$208&lt;&gt;"",OR(L776=PRINCIPAL!$I$208,L776=PRINCIPAL!$I$208+PRINCIPAL!$I$208,L776=PRINCIPAL!$I$208+PRINCIPAL!$I$208+PRINCIPAL!$I$208)),0,IF(AND(PRINCIPAL!$H$208&lt;&gt;"",L776=PRINCIPAL!$J$208),VLOOKUP($AH$750,'Banco de Dados'!$B$4:$J$50,8,FALSE)*PRINCIPAL!$H$208*(1-(PRINCIPAL!$K$208/100)),IF(AND(PRINCIPAL!$H$208&lt;&gt;"",L776=PRINCIPAL!$L$208),VLOOKUP($AH$750,'Banco de Dados'!$B$4:$J$50,8,FALSE)*PRINCIPAL!$H$208*(1-(PRINCIPAL!$M$208/100)),IF(AND(PRINCIPAL!$H$208&lt;&gt;"",L776=PRINCIPAL!$N$208),VLOOKUP($AH$750,'Banco de Dados'!$B$4:$J$50,8,FALSE)*PRINCIPAL!$H$208*(1-(PRINCIPAL!$O$208/100)),IF(PRINCIPAL!$H$208&lt;&gt;"",VLOOKUP($AH$750,'Banco de Dados'!$B$4:$J$50,8,FALSE)*PRINCIPAL!$H$208,IF(OR(L776=PRINCIPAL!$I$208,L776=PRINCIPAL!$I$208+PRINCIPAL!$I$208,L776=PRINCIPAL!$I$208+PRINCIPAL!$I$208+PRINCIPAL!$I$208),0,IF(L776=PRINCIPAL!$J$208,VLOOKUP($AH$750,'Banco de Dados'!$B$4:$J$50,6,FALSE)*(1-(PRINCIPAL!$K$208/100)),IF(L776=PRINCIPAL!$L$208,VLOOKUP($AH$750,'Banco de Dados'!$B$4:$J$50,6,FALSE)*(1-(PRINCIPAL!$M$208/100)),IF(L776=PRINCIPAL!$N$208,VLOOKUP($AH$750,'Banco de Dados'!$B$4:$J$50,6,FALSE)*(1-(PRINCIPAL!$O$208/100)),VLOOKUP($AH$750,'Banco de Dados'!$B$4:$J$50,6,FALSE)))))))))),"")</f>
        <v/>
      </c>
      <c r="AH776" s="29" t="str">
        <f>IFERROR(AG776*(IFERROR(VLOOKUP($AH$750,'Banco de Dados'!$B$4:$J$50,4,FALSE),"ERRO")),"")</f>
        <v/>
      </c>
      <c r="AI776" s="29" t="str">
        <f t="shared" si="521"/>
        <v/>
      </c>
      <c r="AJ776" s="103" t="str">
        <f>IFERROR(AI776*(C776*(PRINCIPAL!$G$208/100))*0.47*(44/12),"")</f>
        <v/>
      </c>
      <c r="AK776" s="111" t="str">
        <f t="shared" si="530"/>
        <v/>
      </c>
      <c r="AL776" s="30" t="str">
        <f>IFERROR(IF(AND(PRINCIPAL!$H$209&lt;&gt;"",OR(L776=PRINCIPAL!$I$209,L776=PRINCIPAL!$I$209+PRINCIPAL!$I$209,L776=PRINCIPAL!$I$209+PRINCIPAL!$I$209+PRINCIPAL!$I$209)),0,IF(AND(PRINCIPAL!$H$209&lt;&gt;"",L776=PRINCIPAL!$J$209),VLOOKUP($AM$750,'Banco de Dados'!$B$4:$J$50,8,FALSE)*PRINCIPAL!$H$209*(1-(PRINCIPAL!$K$209/100)),IF(AND(PRINCIPAL!$H$209&lt;&gt;"",L776=PRINCIPAL!$L$209),VLOOKUP($AM$750,'Banco de Dados'!$B$4:$J$50,8,FALSE)*PRINCIPAL!$H$209*(1-(PRINCIPAL!$M$209/100)),IF(AND(PRINCIPAL!$H$209&lt;&gt;"",L776=PRINCIPAL!$N$209),VLOOKUP($AM$750,'Banco de Dados'!$B$4:$J$50,8,FALSE)*PRINCIPAL!$H$209*(1-(PRINCIPAL!$O$209/100)),IF(PRINCIPAL!$H$209&lt;&gt;"",VLOOKUP($AM$750,'Banco de Dados'!$B$4:$J$50,8,FALSE)*PRINCIPAL!$H$209,IF(OR(L776=PRINCIPAL!$I$209,L776=PRINCIPAL!$I$209+PRINCIPAL!$I$209,L776=PRINCIPAL!$I$209+PRINCIPAL!$I$209+PRINCIPAL!$I$209),0,IF(L776=PRINCIPAL!$J$209,VLOOKUP($AM$750,'Banco de Dados'!$B$4:$J$50,6,FALSE)*(1-(PRINCIPAL!$K$209/100)),IF(L776=PRINCIPAL!$L$209,VLOOKUP($AM$750,'Banco de Dados'!$B$4:$J$50,6,FALSE)*(1-(PRINCIPAL!$M$209/100)),IF(L776=PRINCIPAL!$N$209,VLOOKUP($AM$750,'Banco de Dados'!$B$4:$J$50,6,FALSE)*(1-(PRINCIPAL!$O$209/100)),VLOOKUP($AM$750,'Banco de Dados'!$B$4:$J$50,6,FALSE)))))))))),"")</f>
        <v/>
      </c>
      <c r="AM776" s="29" t="str">
        <f>IFERROR(AL776*(IFERROR(VLOOKUP($AM$750,'Banco de Dados'!$B$4:$J$50,4,FALSE),"ERRO")),"")</f>
        <v/>
      </c>
      <c r="AN776" s="29" t="str">
        <f t="shared" si="522"/>
        <v/>
      </c>
      <c r="AO776" s="103" t="str">
        <f>IFERROR(AN776*(C776*(PRINCIPAL!$G$209/100))*0.47*(44/12),"")</f>
        <v/>
      </c>
      <c r="AP776" s="111" t="str">
        <f t="shared" si="523"/>
        <v/>
      </c>
      <c r="AQ776" s="30" t="str">
        <f>IFERROR(IF(AND(PRINCIPAL!$H$210&lt;&gt;"",OR(L776=PRINCIPAL!$I$210,L776=PRINCIPAL!$I$210+PRINCIPAL!$I$210,L776=PRINCIPAL!$I$210+PRINCIPAL!$I$210+PRINCIPAL!$I$210)),0,IF(AND(PRINCIPAL!$H$210&lt;&gt;"",L776=PRINCIPAL!$J$210),VLOOKUP($AR$750,'Banco de Dados'!$B$4:$J$50,8,FALSE)*PRINCIPAL!$H$210*(1-(PRINCIPAL!$K$210/100)),IF(AND(PRINCIPAL!$H$210&lt;&gt;"",L776=PRINCIPAL!$L$210),VLOOKUP($AR$750,'Banco de Dados'!$B$4:$J$50,8,FALSE)*PRINCIPAL!$H$210*(1-(PRINCIPAL!$M$210/100)),IF(AND(PRINCIPAL!$H$210&lt;&gt;"",L776=PRINCIPAL!$N$210),VLOOKUP($AR$750,'Banco de Dados'!$B$4:$J$50,8,FALSE)*PRINCIPAL!$H$210*(1-(PRINCIPAL!$O$210/100)),IF(PRINCIPAL!$H$210&lt;&gt;"",VLOOKUP($AR$750,'Banco de Dados'!$B$4:$J$50,8,FALSE)*PRINCIPAL!$H$210,IF(OR(L776=PRINCIPAL!$I$210,L776=PRINCIPAL!$I$210+PRINCIPAL!$I$210,L776=PRINCIPAL!$I$210+PRINCIPAL!$I$210+PRINCIPAL!$I$210),0,IF(L776=PRINCIPAL!$J$210,VLOOKUP($AR$750,'Banco de Dados'!$B$4:$J$50,6,FALSE)*(1-(PRINCIPAL!$K$210/100)),IF(L776=PRINCIPAL!$L$210,VLOOKUP($AR$750,'Banco de Dados'!$B$4:$J$50,6,FALSE)*(1-(PRINCIPAL!$M$210/100)),IF(L776=PRINCIPAL!$N$210,VLOOKUP($AR$750,'Banco de Dados'!$B$4:$J$50,6,FALSE)*(1-(PRINCIPAL!$O$210/100)),VLOOKUP($AR$750,'Banco de Dados'!$B$4:$J$50,6,FALSE)))))))))),"")</f>
        <v/>
      </c>
      <c r="AR776" s="29" t="str">
        <f>IFERROR(AQ776*(IFERROR(VLOOKUP($AR$750,'Banco de Dados'!$B$4:$J$50,4,FALSE),"ERRO")),"")</f>
        <v/>
      </c>
      <c r="AS776" s="29" t="str">
        <f t="shared" si="524"/>
        <v/>
      </c>
      <c r="AT776" s="103" t="str">
        <f>IFERROR(AS776*(C776*(PRINCIPAL!$G$210/100))*0.47*(44/12),"")</f>
        <v/>
      </c>
      <c r="AU776" s="111" t="str">
        <f t="shared" si="525"/>
        <v/>
      </c>
      <c r="AV776" s="30" t="str">
        <f>IFERROR(IF(AND(PRINCIPAL!$H$211&lt;&gt;"",OR(L776=PRINCIPAL!$I$211,L776=PRINCIPAL!$I$211+PRINCIPAL!$I$211,L776=PRINCIPAL!$I$211+PRINCIPAL!$I$211+PRINCIPAL!$I$211)),0,IF(AND(PRINCIPAL!$H$211&lt;&gt;"",L776=PRINCIPAL!$J$211),VLOOKUP($AW$750,'Banco de Dados'!$B$4:$J$50,8,FALSE)*PRINCIPAL!$H$211*(1-(PRINCIPAL!$K$211/100)),IF(AND(PRINCIPAL!$H$211&lt;&gt;"",L776=PRINCIPAL!$L$211),VLOOKUP($AW$750,'Banco de Dados'!$B$4:$J$50,8,FALSE)*PRINCIPAL!$H$211*(1-(PRINCIPAL!$M$211/100)),IF(AND(PRINCIPAL!$H$211&lt;&gt;"",L776=PRINCIPAL!$N$211),VLOOKUP($AW$750,'Banco de Dados'!$B$4:$J$50,8,FALSE)*PRINCIPAL!$H$211*(1-(PRINCIPAL!$O$211/100)),IF(PRINCIPAL!$H$211&lt;&gt;"",VLOOKUP($AW$750,'Banco de Dados'!$B$4:$J$50,8,FALSE)*PRINCIPAL!$H$211,IF(OR(L776=PRINCIPAL!$I$211,L776=PRINCIPAL!$I$211+PRINCIPAL!$I$211,L776=PRINCIPAL!$I$211+PRINCIPAL!$I$211+PRINCIPAL!$I$211),0,IF(L776=PRINCIPAL!$J$211,VLOOKUP($AW$750,'Banco de Dados'!$B$4:$J$50,6,FALSE)*(1-(PRINCIPAL!$K$211/100)),IF(L776=PRINCIPAL!$L$211,VLOOKUP($AW$750,'Banco de Dados'!$B$4:$J$50,6,FALSE)*(1-(PRINCIPAL!$M$211/100)),IF(L776=PRINCIPAL!$N$211,VLOOKUP($AW$750,'Banco de Dados'!$B$4:$J$50,6,FALSE)*(1-(PRINCIPAL!$O$211/100)),VLOOKUP($AW$750,'Banco de Dados'!$B$4:$J$50,6,FALSE)))))))))),"")</f>
        <v/>
      </c>
      <c r="AW776" s="29" t="str">
        <f>IFERROR(AV776*(IFERROR(VLOOKUP($AW$750,'Banco de Dados'!$B$4:$J$50,4,FALSE),"ERRO")),"")</f>
        <v/>
      </c>
      <c r="AX776" s="29" t="str">
        <f t="shared" si="526"/>
        <v/>
      </c>
      <c r="AY776" s="103" t="str">
        <f>IFERROR(AX776*(C776*(PRINCIPAL!$G$211/100))*0.47*(44/12),"")</f>
        <v/>
      </c>
      <c r="AZ776" s="111" t="str">
        <f t="shared" si="531"/>
        <v/>
      </c>
      <c r="BA776" s="30" t="str">
        <f>IFERROR(IF(AND(PRINCIPAL!$H$192&lt;&gt;"",OR(L776=PRINCIPAL!$I$192,L776=PRINCIPAL!$I$192+PRINCIPAL!$I$192,L776=PRINCIPAL!$I$192+PRINCIPAL!$I$192+PRINCIPAL!$I$192)),0,IF(AND(PRINCIPAL!$H$192&lt;&gt;"",L776=PRINCIPAL!$J$192),VLOOKUP($BB$750,'Banco de Dados'!$B$4:$J$50,8,FALSE)*PRINCIPAL!$H$192*(1-(PRINCIPAL!$K$192/100)),IF(AND(PRINCIPAL!$H$192&lt;&gt;"",L776=PRINCIPAL!$L$192),VLOOKUP($BB$750,'Banco de Dados'!$B$4:$J$50,8,FALSE)*PRINCIPAL!$H$192*(1-(PRINCIPAL!$M$192/100)),IF(AND(PRINCIPAL!$H$192&lt;&gt;"",L776=PRINCIPAL!$N$192),VLOOKUP($BB$750,'Banco de Dados'!$B$4:$J$50,8,FALSE)*PRINCIPAL!$H$192*(1-(PRINCIPAL!$O$192/100)),IF(PRINCIPAL!$H$192&lt;&gt;"",VLOOKUP($BB$750,'Banco de Dados'!$B$4:$J$50,8,FALSE)*PRINCIPAL!$H$192,IF(OR(L776=PRINCIPAL!$I$192,L776=PRINCIPAL!$I$192+PRINCIPAL!$I$192,L776=PRINCIPAL!$I$192+PRINCIPAL!$I$192+PRINCIPAL!$I$192),0,IF(L776=PRINCIPAL!$J$192,VLOOKUP($BB$750,'Banco de Dados'!$B$4:$J$50,6,FALSE)*(1-(PRINCIPAL!$K$192/100)),IF(L776=PRINCIPAL!$L$192,VLOOKUP($BB$750,'Banco de Dados'!$B$4:$J$50,6,FALSE)*(1-(PRINCIPAL!$M$192/100)),IF(L776=PRINCIPAL!$N$192,VLOOKUP($BB$750,'Banco de Dados'!$B$4:$J$50,6,FALSE)*(1-(PRINCIPAL!$O$192/100)),VLOOKUP($BB$750,'Banco de Dados'!$B$4:$J$50,6,FALSE)))))))))),"")</f>
        <v/>
      </c>
      <c r="BB776" s="29" t="str">
        <f>IFERROR(BA776*(IFERROR(VLOOKUP($BB$750,'Banco de Dados'!$B$4:$J$50,4,FALSE),"ERRO")),"")</f>
        <v/>
      </c>
      <c r="BC776" s="29" t="str">
        <f t="shared" si="532"/>
        <v/>
      </c>
      <c r="BD776" s="103" t="str">
        <f>IFERROR(BC776*(C776*(PRINCIPAL!$G$192/100))*0.47*(44/12),"")</f>
        <v/>
      </c>
      <c r="BE776" s="111" t="str">
        <f t="shared" si="511"/>
        <v/>
      </c>
      <c r="BF776" s="30" t="str">
        <f>IFERROR(IF(AND(PRINCIPAL!$H$213&lt;&gt;"",OR(L776=PRINCIPAL!$I$213,L776=PRINCIPAL!$I$213+PRINCIPAL!$I$213,L776=PRINCIPAL!$I$213+PRINCIPAL!$I$213+PRINCIPAL!$I$213)),0,IF(AND(PRINCIPAL!$H$213&lt;&gt;"",L776=PRINCIPAL!$J$213),VLOOKUP($BG$750,'Banco de Dados'!$B$4:$J$50,8,FALSE)*PRINCIPAL!$H$213*(1-(PRINCIPAL!$K$213/100)),IF(AND(PRINCIPAL!$H$213&lt;&gt;"",L776=PRINCIPAL!$L$213),VLOOKUP($BG$750,'Banco de Dados'!$B$4:$J$50,8,FALSE)*PRINCIPAL!$H$213*(1-(PRINCIPAL!$M$213/100)),IF(AND(PRINCIPAL!$H$213&lt;&gt;"",L776=PRINCIPAL!$N$213),VLOOKUP($BG$750,'Banco de Dados'!$B$4:$J$50,8,FALSE)*PRINCIPAL!$H$213*(1-(PRINCIPAL!$O$213/100)),IF(PRINCIPAL!$H$213&lt;&gt;"",VLOOKUP($BG$750,'Banco de Dados'!$B$4:$J$50,8,FALSE)*PRINCIPAL!$H$213,IF(OR(L776=PRINCIPAL!$I$213,L776=PRINCIPAL!$I$213+PRINCIPAL!$I$213,L776=PRINCIPAL!$I$213+PRINCIPAL!$I$213+PRINCIPAL!$I$213),0,IF(L776=PRINCIPAL!$J$213,VLOOKUP($BG$750,'Banco de Dados'!$B$4:$J$50,6,FALSE)*(1-(PRINCIPAL!$K$213/100)),IF(L776=PRINCIPAL!$L$213,VLOOKUP($BG$750,'Banco de Dados'!$B$4:$J$50,6,FALSE)*(1-(PRINCIPAL!$M$213/100)),IF(L776=PRINCIPAL!$N$213,VLOOKUP($BG$750,'Banco de Dados'!$B$4:$J$50,6,FALSE)*(1-(PRINCIPAL!$O$213/100)),VLOOKUP($BG$750,'Banco de Dados'!$B$4:$J$50,6,FALSE)))))))))),"")</f>
        <v/>
      </c>
      <c r="BG776" s="29" t="str">
        <f>IFERROR(BF776*(IFERROR(VLOOKUP($BG$750,'Banco de Dados'!$B$4:$J$50,4,FALSE),"ERRO")),"")</f>
        <v/>
      </c>
      <c r="BH776" s="29" t="str">
        <f t="shared" si="527"/>
        <v/>
      </c>
      <c r="BI776" s="103" t="str">
        <f>IFERROR(BH776*(C776*(PRINCIPAL!$G$213/100))*0.47*(44/12),"")</f>
        <v/>
      </c>
      <c r="BJ776" s="102" t="str">
        <f t="shared" si="512"/>
        <v/>
      </c>
    </row>
    <row r="777" spans="2:62" ht="12.75" customHeight="1" x14ac:dyDescent="0.3">
      <c r="B777" s="326">
        <f t="shared" si="513"/>
        <v>2045</v>
      </c>
      <c r="C777" s="340"/>
      <c r="D777" s="1"/>
      <c r="E777" s="116">
        <v>25</v>
      </c>
      <c r="F777" s="24" t="str">
        <f>IFERROR(VLOOKUP($G$750,'Banco de Dados'!$B$4:$J$50,6,FALSE),"")</f>
        <v/>
      </c>
      <c r="G777" s="25" t="str">
        <f>IFERROR(F777*(IFERROR(VLOOKUP($G$750,'Banco de Dados'!$B$4:$J$50,4,FALSE),"ERRO")),"")</f>
        <v/>
      </c>
      <c r="H777" s="25" t="str">
        <f t="shared" si="514"/>
        <v/>
      </c>
      <c r="I777" s="103" t="str">
        <f t="shared" si="515"/>
        <v/>
      </c>
      <c r="J777" s="117" t="str">
        <f t="shared" si="516"/>
        <v/>
      </c>
      <c r="K777" s="1"/>
      <c r="L777" s="91">
        <v>25</v>
      </c>
      <c r="M777" s="24" t="str">
        <f>IFERROR(IF(AND(PRINCIPAL!$H$204&lt;&gt;"",OR(L777=PRINCIPAL!$I$204,L777=PRINCIPAL!$I$204+PRINCIPAL!$I$204,L777=PRINCIPAL!$I$204+PRINCIPAL!$I$204+PRINCIPAL!$I$204)),0,IF(AND(PRINCIPAL!$H$204&lt;&gt;"",L777=PRINCIPAL!$J$204),VLOOKUP($N$750,'Banco de Dados'!$B$4:$J$50,8,FALSE)*PRINCIPAL!$H$204*(1-(PRINCIPAL!$K$204/100)),IF(AND(PRINCIPAL!$H$204&lt;&gt;"",L777=PRINCIPAL!$L$204),VLOOKUP($N$750,'Banco de Dados'!$B$4:$J$50,8,FALSE)*PRINCIPAL!$H$204*(1-(PRINCIPAL!$M$204/100)),IF(AND(PRINCIPAL!$H$204&lt;&gt;"",L777=PRINCIPAL!$N$204),VLOOKUP($N$750,'Banco de Dados'!$B$4:$J$50,8,FALSE)*PRINCIPAL!$H$204*(1-(PRINCIPAL!$O$204/100)),IF(PRINCIPAL!$H$204&lt;&gt;"",VLOOKUP($N$750,'Banco de Dados'!$B$4:$J$50,8,FALSE)*PRINCIPAL!$H$204,IF(OR(L777=PRINCIPAL!$I$204,L777=PRINCIPAL!$I$204+PRINCIPAL!$I$204,L777=PRINCIPAL!$I$204+PRINCIPAL!$I$204+PRINCIPAL!$I$204),0,IF(L777=PRINCIPAL!$J$204,VLOOKUP($N$750,'Banco de Dados'!$B$4:$J$50,6,FALSE)*(1-(PRINCIPAL!$K$204/100)),IF(L777=PRINCIPAL!$L$204,VLOOKUP($N$750,'Banco de Dados'!$B$4:$J$50,6,FALSE)*(1-(PRINCIPAL!$M$204/100)),IF(L777=PRINCIPAL!$N$204,VLOOKUP($N$750,'Banco de Dados'!$B$4:$J$50,6,FALSE)*(1-(PRINCIPAL!$O$204/100)),VLOOKUP($N$750,'Banco de Dados'!$B$4:$J$50,6,FALSE)))))))))),"")</f>
        <v/>
      </c>
      <c r="N777" s="25" t="str">
        <f>IFERROR(M777*(IFERROR(VLOOKUP($N$750,'Banco de Dados'!$B$4:$J$50,4,FALSE),"ERRO")),"")</f>
        <v/>
      </c>
      <c r="O777" s="25" t="str">
        <f t="shared" si="535"/>
        <v/>
      </c>
      <c r="P777" s="103" t="str">
        <f>IFERROR(O777*(C777*(PRINCIPAL!$G$204/100))*0.47*(44/12),"")</f>
        <v/>
      </c>
      <c r="Q777" s="107" t="str">
        <f t="shared" si="536"/>
        <v/>
      </c>
      <c r="R777" s="29" t="str">
        <f>IFERROR(IF(AND(PRINCIPAL!$H$205&lt;&gt;"",OR(L777=PRINCIPAL!$I$205,L777=PRINCIPAL!$I$205+PRINCIPAL!$I$205,L777=PRINCIPAL!$I$205+PRINCIPAL!$I$205+PRINCIPAL!$I$205)),0,IF(AND(PRINCIPAL!$H$205&lt;&gt;"",L777=PRINCIPAL!$J$205),VLOOKUP($S$750,'Banco de Dados'!$B$4:$J$50,8,FALSE)*PRINCIPAL!$H$205*(1-(PRINCIPAL!$K$205/100)),IF(AND(PRINCIPAL!$H$205&lt;&gt;"",L777=PRINCIPAL!$L$205),VLOOKUP($S$750,'Banco de Dados'!$B$4:$J$50,8,FALSE)*PRINCIPAL!$H$205*(1-(PRINCIPAL!$M$205/100)),IF(AND(PRINCIPAL!$H$205&lt;&gt;"",L777=PRINCIPAL!$N$205),VLOOKUP($S$750,'Banco de Dados'!$B$4:$J$50,8,FALSE)*PRINCIPAL!$H$205*(1-(PRINCIPAL!$O$205/100)),IF(PRINCIPAL!$H$205&lt;&gt;"",VLOOKUP($S$750,'Banco de Dados'!$B$4:$J$50,8,FALSE)*PRINCIPAL!$H$205,IF(OR(L777=PRINCIPAL!$I$205,L777=PRINCIPAL!$I$205+PRINCIPAL!$I$205,L777=PRINCIPAL!$I$205+PRINCIPAL!$I$205+PRINCIPAL!$I$205),0,IF(L777=PRINCIPAL!$J$205,VLOOKUP($S$750,'Banco de Dados'!$B$4:$J$50,6,FALSE)*(1-(PRINCIPAL!$K$205/100)),IF(L777=PRINCIPAL!$L$205,VLOOKUP($S$750,'Banco de Dados'!$B$4:$J$50,6,FALSE)*(1-(PRINCIPAL!$M$205/100)),IF(L777=PRINCIPAL!$N$205,VLOOKUP($S$750,'Banco de Dados'!$B$4:$J$50,6,FALSE)*(1-(PRINCIPAL!$O$205/100)),VLOOKUP($S$750,'Banco de Dados'!$B$4:$J$50,6,FALSE)))))))))),"")</f>
        <v/>
      </c>
      <c r="S777" s="29" t="str">
        <f>IFERROR(R777*(IFERROR(VLOOKUP($S$750,'Banco de Dados'!$B$4:$J$50,4,FALSE),"ERRO")),"")</f>
        <v/>
      </c>
      <c r="T777" s="29" t="str">
        <f t="shared" si="534"/>
        <v/>
      </c>
      <c r="U777" s="103" t="str">
        <f>IFERROR(T777*(C777*(PRINCIPAL!$G$205/100))*0.47*(44/12),"")</f>
        <v/>
      </c>
      <c r="V777" s="103" t="str">
        <f t="shared" si="510"/>
        <v/>
      </c>
      <c r="W777" s="30" t="str">
        <f>IFERROR(IF(AND(PRINCIPAL!$H$206&lt;&gt;"",OR(L777=PRINCIPAL!$I$206,L777=PRINCIPAL!$I$206+PRINCIPAL!$I$206,L777=PRINCIPAL!$I$206+PRINCIPAL!$I$206+PRINCIPAL!$I$206)),0,IF(AND(PRINCIPAL!$H$206&lt;&gt;"",L777=PRINCIPAL!$J$206),VLOOKUP($X$750,'Banco de Dados'!$B$4:$J$50,8,FALSE)*PRINCIPAL!$H$206*(1-(PRINCIPAL!$K$206/100)),IF(AND(PRINCIPAL!$H$206&lt;&gt;"",L777=PRINCIPAL!$L$206),VLOOKUP($X$750,'Banco de Dados'!$B$4:$J$50,8,FALSE)*PRINCIPAL!$H$206*(1-(PRINCIPAL!$M$206/100)),IF(AND(PRINCIPAL!$H$206&lt;&gt;"",L777=PRINCIPAL!$N$206),VLOOKUP($X$750,'Banco de Dados'!$B$4:$J$50,8,FALSE)*PRINCIPAL!$H$206*(1-(PRINCIPAL!$O$206/100)),IF(PRINCIPAL!$H$206&lt;&gt;"",VLOOKUP($X$750,'Banco de Dados'!$B$4:$J$50,8,FALSE)*PRINCIPAL!$H$206,IF(OR(L777=PRINCIPAL!$I$206,L777=PRINCIPAL!$I$206+PRINCIPAL!$I$206,L777=PRINCIPAL!$I$206+PRINCIPAL!$I$206+PRINCIPAL!$I$206),0,IF(L777=PRINCIPAL!$J$206,VLOOKUP($X$750,'Banco de Dados'!$B$4:$J$50,6,FALSE)*(1-(PRINCIPAL!$K$206/100)),IF(L777=PRINCIPAL!$L$206,VLOOKUP($X$750,'Banco de Dados'!$B$4:$J$50,6,FALSE)*(1-(PRINCIPAL!$M$206/100)),IF(L777=PRINCIPAL!$N$206,VLOOKUP($X$750,'Banco de Dados'!$B$4:$J$50,6,FALSE)*(1-(PRINCIPAL!$O$206/100)),VLOOKUP($X$750,'Banco de Dados'!$B$4:$J$50,6,FALSE)))))))))),"")</f>
        <v/>
      </c>
      <c r="X777" s="29" t="str">
        <f>IFERROR(W777*(IFERROR(VLOOKUP($X$750,'Banco de Dados'!$B$4:$J$50,4,FALSE),"ERRO")),"")</f>
        <v/>
      </c>
      <c r="Y777" s="29" t="str">
        <f t="shared" si="528"/>
        <v/>
      </c>
      <c r="Z777" s="103" t="str">
        <f>IFERROR(Y777*(C777*(PRINCIPAL!$G$206/100))*0.47*(44/12),"")</f>
        <v/>
      </c>
      <c r="AA777" s="111" t="str">
        <f t="shared" si="529"/>
        <v/>
      </c>
      <c r="AB777" s="30" t="str">
        <f>IFERROR(IF(AND(PRINCIPAL!$H$207&lt;&gt;"",OR(L777=PRINCIPAL!$I$207,L777=PRINCIPAL!$I$207+PRINCIPAL!$I$207,L777=PRINCIPAL!$I$207+PRINCIPAL!$I$207+PRINCIPAL!$I$207)),0,IF(AND(PRINCIPAL!$H$207&lt;&gt;"",L777=PRINCIPAL!$J$207),VLOOKUP($AC$750,'Banco de Dados'!$B$4:$J$50,8,FALSE)*PRINCIPAL!$H$207*(1-(PRINCIPAL!$K$207/100)),IF(AND(PRINCIPAL!$H$207&lt;&gt;"",L777=PRINCIPAL!$L$207),VLOOKUP($AC$750,'Banco de Dados'!$B$4:$J$50,8,FALSE)*PRINCIPAL!$H$207*(1-(PRINCIPAL!$M$207/100)),IF(AND(PRINCIPAL!$H$207&lt;&gt;"",L777=PRINCIPAL!$N$207),VLOOKUP($AC$750,'Banco de Dados'!$B$4:$J$50,8,FALSE)*PRINCIPAL!$H$207*(1-(PRINCIPAL!$O$207/100)),IF(PRINCIPAL!$H$207&lt;&gt;"",VLOOKUP($AC$750,'Banco de Dados'!$B$4:$J$50,8,FALSE)*PRINCIPAL!$H$207,IF(OR(L777=PRINCIPAL!$I$207,L777=PRINCIPAL!$I$207+PRINCIPAL!$I$207,L777=PRINCIPAL!$I$207+PRINCIPAL!$I$207+PRINCIPAL!$I$207),0,IF(L777=PRINCIPAL!$J$207,VLOOKUP($AC$750,'Banco de Dados'!$B$4:$J$50,6,FALSE)*(1-(PRINCIPAL!$K$207/100)),IF(L777=PRINCIPAL!$L$207,VLOOKUP($AC$750,'Banco de Dados'!$B$4:$J$50,6,FALSE)*(1-(PRINCIPAL!$M$207/100)),IF(L777=PRINCIPAL!$N$207,VLOOKUP($AC$750,'Banco de Dados'!$B$4:$J$50,6,FALSE)*(1-(PRINCIPAL!$O$207/100)),VLOOKUP($AC$750,'Banco de Dados'!$B$4:$J$50,6,FALSE)))))))))),"")</f>
        <v/>
      </c>
      <c r="AC777" s="29" t="str">
        <f>IFERROR(AB777*(IFERROR(VLOOKUP($AC$750,'Banco de Dados'!$B$4:$J$50,4,FALSE),"ERRO")),"")</f>
        <v/>
      </c>
      <c r="AD777" s="29" t="str">
        <f t="shared" si="519"/>
        <v/>
      </c>
      <c r="AE777" s="103" t="str">
        <f>IFERROR(AD777*(C777*(PRINCIPAL!$G$207/100))*0.47*(44/12),"")</f>
        <v/>
      </c>
      <c r="AF777" s="111" t="str">
        <f t="shared" si="520"/>
        <v/>
      </c>
      <c r="AG777" s="30" t="str">
        <f>IFERROR(IF(AND(PRINCIPAL!$H$208&lt;&gt;"",OR(L777=PRINCIPAL!$I$208,L777=PRINCIPAL!$I$208+PRINCIPAL!$I$208,L777=PRINCIPAL!$I$208+PRINCIPAL!$I$208+PRINCIPAL!$I$208)),0,IF(AND(PRINCIPAL!$H$208&lt;&gt;"",L777=PRINCIPAL!$J$208),VLOOKUP($AH$750,'Banco de Dados'!$B$4:$J$50,8,FALSE)*PRINCIPAL!$H$208*(1-(PRINCIPAL!$K$208/100)),IF(AND(PRINCIPAL!$H$208&lt;&gt;"",L777=PRINCIPAL!$L$208),VLOOKUP($AH$750,'Banco de Dados'!$B$4:$J$50,8,FALSE)*PRINCIPAL!$H$208*(1-(PRINCIPAL!$M$208/100)),IF(AND(PRINCIPAL!$H$208&lt;&gt;"",L777=PRINCIPAL!$N$208),VLOOKUP($AH$750,'Banco de Dados'!$B$4:$J$50,8,FALSE)*PRINCIPAL!$H$208*(1-(PRINCIPAL!$O$208/100)),IF(PRINCIPAL!$H$208&lt;&gt;"",VLOOKUP($AH$750,'Banco de Dados'!$B$4:$J$50,8,FALSE)*PRINCIPAL!$H$208,IF(OR(L777=PRINCIPAL!$I$208,L777=PRINCIPAL!$I$208+PRINCIPAL!$I$208,L777=PRINCIPAL!$I$208+PRINCIPAL!$I$208+PRINCIPAL!$I$208),0,IF(L777=PRINCIPAL!$J$208,VLOOKUP($AH$750,'Banco de Dados'!$B$4:$J$50,6,FALSE)*(1-(PRINCIPAL!$K$208/100)),IF(L777=PRINCIPAL!$L$208,VLOOKUP($AH$750,'Banco de Dados'!$B$4:$J$50,6,FALSE)*(1-(PRINCIPAL!$M$208/100)),IF(L777=PRINCIPAL!$N$208,VLOOKUP($AH$750,'Banco de Dados'!$B$4:$J$50,6,FALSE)*(1-(PRINCIPAL!$O$208/100)),VLOOKUP($AH$750,'Banco de Dados'!$B$4:$J$50,6,FALSE)))))))))),"")</f>
        <v/>
      </c>
      <c r="AH777" s="29" t="str">
        <f>IFERROR(AG777*(IFERROR(VLOOKUP($AH$750,'Banco de Dados'!$B$4:$J$50,4,FALSE),"ERRO")),"")</f>
        <v/>
      </c>
      <c r="AI777" s="29" t="str">
        <f t="shared" si="521"/>
        <v/>
      </c>
      <c r="AJ777" s="103" t="str">
        <f>IFERROR(AI777*(C777*(PRINCIPAL!$G$208/100))*0.47*(44/12),"")</f>
        <v/>
      </c>
      <c r="AK777" s="111" t="str">
        <f t="shared" si="530"/>
        <v/>
      </c>
      <c r="AL777" s="30" t="str">
        <f>IFERROR(IF(AND(PRINCIPAL!$H$209&lt;&gt;"",OR(L777=PRINCIPAL!$I$209,L777=PRINCIPAL!$I$209+PRINCIPAL!$I$209,L777=PRINCIPAL!$I$209+PRINCIPAL!$I$209+PRINCIPAL!$I$209)),0,IF(AND(PRINCIPAL!$H$209&lt;&gt;"",L777=PRINCIPAL!$J$209),VLOOKUP($AM$750,'Banco de Dados'!$B$4:$J$50,8,FALSE)*PRINCIPAL!$H$209*(1-(PRINCIPAL!$K$209/100)),IF(AND(PRINCIPAL!$H$209&lt;&gt;"",L777=PRINCIPAL!$L$209),VLOOKUP($AM$750,'Banco de Dados'!$B$4:$J$50,8,FALSE)*PRINCIPAL!$H$209*(1-(PRINCIPAL!$M$209/100)),IF(AND(PRINCIPAL!$H$209&lt;&gt;"",L777=PRINCIPAL!$N$209),VLOOKUP($AM$750,'Banco de Dados'!$B$4:$J$50,8,FALSE)*PRINCIPAL!$H$209*(1-(PRINCIPAL!$O$209/100)),IF(PRINCIPAL!$H$209&lt;&gt;"",VLOOKUP($AM$750,'Banco de Dados'!$B$4:$J$50,8,FALSE)*PRINCIPAL!$H$209,IF(OR(L777=PRINCIPAL!$I$209,L777=PRINCIPAL!$I$209+PRINCIPAL!$I$209,L777=PRINCIPAL!$I$209+PRINCIPAL!$I$209+PRINCIPAL!$I$209),0,IF(L777=PRINCIPAL!$J$209,VLOOKUP($AM$750,'Banco de Dados'!$B$4:$J$50,6,FALSE)*(1-(PRINCIPAL!$K$209/100)),IF(L777=PRINCIPAL!$L$209,VLOOKUP($AM$750,'Banco de Dados'!$B$4:$J$50,6,FALSE)*(1-(PRINCIPAL!$M$209/100)),IF(L777=PRINCIPAL!$N$209,VLOOKUP($AM$750,'Banco de Dados'!$B$4:$J$50,6,FALSE)*(1-(PRINCIPAL!$O$209/100)),VLOOKUP($AM$750,'Banco de Dados'!$B$4:$J$50,6,FALSE)))))))))),"")</f>
        <v/>
      </c>
      <c r="AM777" s="29" t="str">
        <f>IFERROR(AL777*(IFERROR(VLOOKUP($AM$750,'Banco de Dados'!$B$4:$J$50,4,FALSE),"ERRO")),"")</f>
        <v/>
      </c>
      <c r="AN777" s="29" t="str">
        <f t="shared" si="522"/>
        <v/>
      </c>
      <c r="AO777" s="103" t="str">
        <f>IFERROR(AN777*(C777*(PRINCIPAL!$G$209/100))*0.47*(44/12),"")</f>
        <v/>
      </c>
      <c r="AP777" s="111" t="str">
        <f t="shared" si="523"/>
        <v/>
      </c>
      <c r="AQ777" s="30" t="str">
        <f>IFERROR(IF(AND(PRINCIPAL!$H$210&lt;&gt;"",OR(L777=PRINCIPAL!$I$210,L777=PRINCIPAL!$I$210+PRINCIPAL!$I$210,L777=PRINCIPAL!$I$210+PRINCIPAL!$I$210+PRINCIPAL!$I$210)),0,IF(AND(PRINCIPAL!$H$210&lt;&gt;"",L777=PRINCIPAL!$J$210),VLOOKUP($AR$750,'Banco de Dados'!$B$4:$J$50,8,FALSE)*PRINCIPAL!$H$210*(1-(PRINCIPAL!$K$210/100)),IF(AND(PRINCIPAL!$H$210&lt;&gt;"",L777=PRINCIPAL!$L$210),VLOOKUP($AR$750,'Banco de Dados'!$B$4:$J$50,8,FALSE)*PRINCIPAL!$H$210*(1-(PRINCIPAL!$M$210/100)),IF(AND(PRINCIPAL!$H$210&lt;&gt;"",L777=PRINCIPAL!$N$210),VLOOKUP($AR$750,'Banco de Dados'!$B$4:$J$50,8,FALSE)*PRINCIPAL!$H$210*(1-(PRINCIPAL!$O$210/100)),IF(PRINCIPAL!$H$210&lt;&gt;"",VLOOKUP($AR$750,'Banco de Dados'!$B$4:$J$50,8,FALSE)*PRINCIPAL!$H$210,IF(OR(L777=PRINCIPAL!$I$210,L777=PRINCIPAL!$I$210+PRINCIPAL!$I$210,L777=PRINCIPAL!$I$210+PRINCIPAL!$I$210+PRINCIPAL!$I$210),0,IF(L777=PRINCIPAL!$J$210,VLOOKUP($AR$750,'Banco de Dados'!$B$4:$J$50,6,FALSE)*(1-(PRINCIPAL!$K$210/100)),IF(L777=PRINCIPAL!$L$210,VLOOKUP($AR$750,'Banco de Dados'!$B$4:$J$50,6,FALSE)*(1-(PRINCIPAL!$M$210/100)),IF(L777=PRINCIPAL!$N$210,VLOOKUP($AR$750,'Banco de Dados'!$B$4:$J$50,6,FALSE)*(1-(PRINCIPAL!$O$210/100)),VLOOKUP($AR$750,'Banco de Dados'!$B$4:$J$50,6,FALSE)))))))))),"")</f>
        <v/>
      </c>
      <c r="AR777" s="29" t="str">
        <f>IFERROR(AQ777*(IFERROR(VLOOKUP($AR$750,'Banco de Dados'!$B$4:$J$50,4,FALSE),"ERRO")),"")</f>
        <v/>
      </c>
      <c r="AS777" s="29" t="str">
        <f t="shared" si="524"/>
        <v/>
      </c>
      <c r="AT777" s="103" t="str">
        <f>IFERROR(AS777*(C777*(PRINCIPAL!$G$210/100))*0.47*(44/12),"")</f>
        <v/>
      </c>
      <c r="AU777" s="111" t="str">
        <f t="shared" si="525"/>
        <v/>
      </c>
      <c r="AV777" s="30" t="str">
        <f>IFERROR(IF(AND(PRINCIPAL!$H$211&lt;&gt;"",OR(L777=PRINCIPAL!$I$211,L777=PRINCIPAL!$I$211+PRINCIPAL!$I$211,L777=PRINCIPAL!$I$211+PRINCIPAL!$I$211+PRINCIPAL!$I$211)),0,IF(AND(PRINCIPAL!$H$211&lt;&gt;"",L777=PRINCIPAL!$J$211),VLOOKUP($AW$750,'Banco de Dados'!$B$4:$J$50,8,FALSE)*PRINCIPAL!$H$211*(1-(PRINCIPAL!$K$211/100)),IF(AND(PRINCIPAL!$H$211&lt;&gt;"",L777=PRINCIPAL!$L$211),VLOOKUP($AW$750,'Banco de Dados'!$B$4:$J$50,8,FALSE)*PRINCIPAL!$H$211*(1-(PRINCIPAL!$M$211/100)),IF(AND(PRINCIPAL!$H$211&lt;&gt;"",L777=PRINCIPAL!$N$211),VLOOKUP($AW$750,'Banco de Dados'!$B$4:$J$50,8,FALSE)*PRINCIPAL!$H$211*(1-(PRINCIPAL!$O$211/100)),IF(PRINCIPAL!$H$211&lt;&gt;"",VLOOKUP($AW$750,'Banco de Dados'!$B$4:$J$50,8,FALSE)*PRINCIPAL!$H$211,IF(OR(L777=PRINCIPAL!$I$211,L777=PRINCIPAL!$I$211+PRINCIPAL!$I$211,L777=PRINCIPAL!$I$211+PRINCIPAL!$I$211+PRINCIPAL!$I$211),0,IF(L777=PRINCIPAL!$J$211,VLOOKUP($AW$750,'Banco de Dados'!$B$4:$J$50,6,FALSE)*(1-(PRINCIPAL!$K$211/100)),IF(L777=PRINCIPAL!$L$211,VLOOKUP($AW$750,'Banco de Dados'!$B$4:$J$50,6,FALSE)*(1-(PRINCIPAL!$M$211/100)),IF(L777=PRINCIPAL!$N$211,VLOOKUP($AW$750,'Banco de Dados'!$B$4:$J$50,6,FALSE)*(1-(PRINCIPAL!$O$211/100)),VLOOKUP($AW$750,'Banco de Dados'!$B$4:$J$50,6,FALSE)))))))))),"")</f>
        <v/>
      </c>
      <c r="AW777" s="29" t="str">
        <f>IFERROR(AV777*(IFERROR(VLOOKUP($AW$750,'Banco de Dados'!$B$4:$J$50,4,FALSE),"ERRO")),"")</f>
        <v/>
      </c>
      <c r="AX777" s="29" t="str">
        <f t="shared" si="526"/>
        <v/>
      </c>
      <c r="AY777" s="103" t="str">
        <f>IFERROR(AX777*(C777*(PRINCIPAL!$G$211/100))*0.47*(44/12),"")</f>
        <v/>
      </c>
      <c r="AZ777" s="111" t="str">
        <f t="shared" si="531"/>
        <v/>
      </c>
      <c r="BA777" s="30" t="str">
        <f>IFERROR(IF(AND(PRINCIPAL!$H$192&lt;&gt;"",OR(L777=PRINCIPAL!$I$192,L777=PRINCIPAL!$I$192+PRINCIPAL!$I$192,L777=PRINCIPAL!$I$192+PRINCIPAL!$I$192+PRINCIPAL!$I$192)),0,IF(AND(PRINCIPAL!$H$192&lt;&gt;"",L777=PRINCIPAL!$J$192),VLOOKUP($BB$750,'Banco de Dados'!$B$4:$J$50,8,FALSE)*PRINCIPAL!$H$192*(1-(PRINCIPAL!$K$192/100)),IF(AND(PRINCIPAL!$H$192&lt;&gt;"",L777=PRINCIPAL!$L$192),VLOOKUP($BB$750,'Banco de Dados'!$B$4:$J$50,8,FALSE)*PRINCIPAL!$H$192*(1-(PRINCIPAL!$M$192/100)),IF(AND(PRINCIPAL!$H$192&lt;&gt;"",L777=PRINCIPAL!$N$192),VLOOKUP($BB$750,'Banco de Dados'!$B$4:$J$50,8,FALSE)*PRINCIPAL!$H$192*(1-(PRINCIPAL!$O$192/100)),IF(PRINCIPAL!$H$192&lt;&gt;"",VLOOKUP($BB$750,'Banco de Dados'!$B$4:$J$50,8,FALSE)*PRINCIPAL!$H$192,IF(OR(L777=PRINCIPAL!$I$192,L777=PRINCIPAL!$I$192+PRINCIPAL!$I$192,L777=PRINCIPAL!$I$192+PRINCIPAL!$I$192+PRINCIPAL!$I$192),0,IF(L777=PRINCIPAL!$J$192,VLOOKUP($BB$750,'Banco de Dados'!$B$4:$J$50,6,FALSE)*(1-(PRINCIPAL!$K$192/100)),IF(L777=PRINCIPAL!$L$192,VLOOKUP($BB$750,'Banco de Dados'!$B$4:$J$50,6,FALSE)*(1-(PRINCIPAL!$M$192/100)),IF(L777=PRINCIPAL!$N$192,VLOOKUP($BB$750,'Banco de Dados'!$B$4:$J$50,6,FALSE)*(1-(PRINCIPAL!$O$192/100)),VLOOKUP($BB$750,'Banco de Dados'!$B$4:$J$50,6,FALSE)))))))))),"")</f>
        <v/>
      </c>
      <c r="BB777" s="29" t="str">
        <f>IFERROR(BA777*(IFERROR(VLOOKUP($BB$750,'Banco de Dados'!$B$4:$J$50,4,FALSE),"ERRO")),"")</f>
        <v/>
      </c>
      <c r="BC777" s="29" t="str">
        <f t="shared" si="532"/>
        <v/>
      </c>
      <c r="BD777" s="103" t="str">
        <f>IFERROR(BC777*(C777*(PRINCIPAL!$G$192/100))*0.47*(44/12),"")</f>
        <v/>
      </c>
      <c r="BE777" s="111" t="str">
        <f t="shared" si="511"/>
        <v/>
      </c>
      <c r="BF777" s="30" t="str">
        <f>IFERROR(IF(AND(PRINCIPAL!$H$213&lt;&gt;"",OR(L777=PRINCIPAL!$I$213,L777=PRINCIPAL!$I$213+PRINCIPAL!$I$213,L777=PRINCIPAL!$I$213+PRINCIPAL!$I$213+PRINCIPAL!$I$213)),0,IF(AND(PRINCIPAL!$H$213&lt;&gt;"",L777=PRINCIPAL!$J$213),VLOOKUP($BG$750,'Banco de Dados'!$B$4:$J$50,8,FALSE)*PRINCIPAL!$H$213*(1-(PRINCIPAL!$K$213/100)),IF(AND(PRINCIPAL!$H$213&lt;&gt;"",L777=PRINCIPAL!$L$213),VLOOKUP($BG$750,'Banco de Dados'!$B$4:$J$50,8,FALSE)*PRINCIPAL!$H$213*(1-(PRINCIPAL!$M$213/100)),IF(AND(PRINCIPAL!$H$213&lt;&gt;"",L777=PRINCIPAL!$N$213),VLOOKUP($BG$750,'Banco de Dados'!$B$4:$J$50,8,FALSE)*PRINCIPAL!$H$213*(1-(PRINCIPAL!$O$213/100)),IF(PRINCIPAL!$H$213&lt;&gt;"",VLOOKUP($BG$750,'Banco de Dados'!$B$4:$J$50,8,FALSE)*PRINCIPAL!$H$213,IF(OR(L777=PRINCIPAL!$I$213,L777=PRINCIPAL!$I$213+PRINCIPAL!$I$213,L777=PRINCIPAL!$I$213+PRINCIPAL!$I$213+PRINCIPAL!$I$213),0,IF(L777=PRINCIPAL!$J$213,VLOOKUP($BG$750,'Banco de Dados'!$B$4:$J$50,6,FALSE)*(1-(PRINCIPAL!$K$213/100)),IF(L777=PRINCIPAL!$L$213,VLOOKUP($BG$750,'Banco de Dados'!$B$4:$J$50,6,FALSE)*(1-(PRINCIPAL!$M$213/100)),IF(L777=PRINCIPAL!$N$213,VLOOKUP($BG$750,'Banco de Dados'!$B$4:$J$50,6,FALSE)*(1-(PRINCIPAL!$O$213/100)),VLOOKUP($BG$750,'Banco de Dados'!$B$4:$J$50,6,FALSE)))))))))),"")</f>
        <v/>
      </c>
      <c r="BG777" s="29" t="str">
        <f>IFERROR(BF777*(IFERROR(VLOOKUP($BG$750,'Banco de Dados'!$B$4:$J$50,4,FALSE),"ERRO")),"")</f>
        <v/>
      </c>
      <c r="BH777" s="29" t="str">
        <f t="shared" si="527"/>
        <v/>
      </c>
      <c r="BI777" s="103" t="str">
        <f>IFERROR(BH777*(C777*(PRINCIPAL!$G$213/100))*0.47*(44/12),"")</f>
        <v/>
      </c>
      <c r="BJ777" s="102" t="str">
        <f t="shared" si="512"/>
        <v/>
      </c>
    </row>
    <row r="778" spans="2:62" ht="12.75" customHeight="1" x14ac:dyDescent="0.3">
      <c r="B778" s="326">
        <f t="shared" si="513"/>
        <v>2046</v>
      </c>
      <c r="C778" s="340"/>
      <c r="D778" s="1"/>
      <c r="E778" s="116">
        <v>26</v>
      </c>
      <c r="F778" s="24" t="str">
        <f>IFERROR(VLOOKUP($G$750,'Banco de Dados'!$B$4:$J$50,6,FALSE),"")</f>
        <v/>
      </c>
      <c r="G778" s="25" t="str">
        <f>IFERROR(F778*(IFERROR(VLOOKUP($G$750,'Banco de Dados'!$B$4:$J$50,4,FALSE),"ERRO")),"")</f>
        <v/>
      </c>
      <c r="H778" s="25" t="str">
        <f t="shared" si="514"/>
        <v/>
      </c>
      <c r="I778" s="103" t="str">
        <f t="shared" si="515"/>
        <v/>
      </c>
      <c r="J778" s="117" t="str">
        <f t="shared" si="516"/>
        <v/>
      </c>
      <c r="K778" s="1"/>
      <c r="L778" s="91">
        <v>26</v>
      </c>
      <c r="M778" s="24" t="str">
        <f>IFERROR(IF(AND(PRINCIPAL!$H$204&lt;&gt;"",OR(L778=PRINCIPAL!$I$204,L778=PRINCIPAL!$I$204+PRINCIPAL!$I$204,L778=PRINCIPAL!$I$204+PRINCIPAL!$I$204+PRINCIPAL!$I$204)),0,IF(AND(PRINCIPAL!$H$204&lt;&gt;"",L778=PRINCIPAL!$J$204),VLOOKUP($N$750,'Banco de Dados'!$B$4:$J$50,8,FALSE)*PRINCIPAL!$H$204*(1-(PRINCIPAL!$K$204/100)),IF(AND(PRINCIPAL!$H$204&lt;&gt;"",L778=PRINCIPAL!$L$204),VLOOKUP($N$750,'Banco de Dados'!$B$4:$J$50,8,FALSE)*PRINCIPAL!$H$204*(1-(PRINCIPAL!$M$204/100)),IF(AND(PRINCIPAL!$H$204&lt;&gt;"",L778=PRINCIPAL!$N$204),VLOOKUP($N$750,'Banco de Dados'!$B$4:$J$50,8,FALSE)*PRINCIPAL!$H$204*(1-(PRINCIPAL!$O$204/100)),IF(PRINCIPAL!$H$204&lt;&gt;"",VLOOKUP($N$750,'Banco de Dados'!$B$4:$J$50,8,FALSE)*PRINCIPAL!$H$204,IF(OR(L778=PRINCIPAL!$I$204,L778=PRINCIPAL!$I$204+PRINCIPAL!$I$204,L778=PRINCIPAL!$I$204+PRINCIPAL!$I$204+PRINCIPAL!$I$204),0,IF(L778=PRINCIPAL!$J$204,VLOOKUP($N$750,'Banco de Dados'!$B$4:$J$50,6,FALSE)*(1-(PRINCIPAL!$K$204/100)),IF(L778=PRINCIPAL!$L$204,VLOOKUP($N$750,'Banco de Dados'!$B$4:$J$50,6,FALSE)*(1-(PRINCIPAL!$M$204/100)),IF(L778=PRINCIPAL!$N$204,VLOOKUP($N$750,'Banco de Dados'!$B$4:$J$50,6,FALSE)*(1-(PRINCIPAL!$O$204/100)),VLOOKUP($N$750,'Banco de Dados'!$B$4:$J$50,6,FALSE)))))))))),"")</f>
        <v/>
      </c>
      <c r="N778" s="25" t="str">
        <f>IFERROR(M778*(IFERROR(VLOOKUP($N$750,'Banco de Dados'!$B$4:$J$50,4,FALSE),"ERRO")),"")</f>
        <v/>
      </c>
      <c r="O778" s="25" t="str">
        <f t="shared" si="535"/>
        <v/>
      </c>
      <c r="P778" s="103" t="str">
        <f>IFERROR(O778*(C778*(PRINCIPAL!$G$204/100))*0.47*(44/12),"")</f>
        <v/>
      </c>
      <c r="Q778" s="107" t="str">
        <f>IFERROR(Q777+P778,"")</f>
        <v/>
      </c>
      <c r="R778" s="29" t="str">
        <f>IFERROR(IF(AND(PRINCIPAL!$H$205&lt;&gt;"",OR(L778=PRINCIPAL!$I$205,L778=PRINCIPAL!$I$205+PRINCIPAL!$I$205,L778=PRINCIPAL!$I$205+PRINCIPAL!$I$205+PRINCIPAL!$I$205)),0,IF(AND(PRINCIPAL!$H$205&lt;&gt;"",L778=PRINCIPAL!$J$205),VLOOKUP($S$750,'Banco de Dados'!$B$4:$J$50,8,FALSE)*PRINCIPAL!$H$205*(1-(PRINCIPAL!$K$205/100)),IF(AND(PRINCIPAL!$H$205&lt;&gt;"",L778=PRINCIPAL!$L$205),VLOOKUP($S$750,'Banco de Dados'!$B$4:$J$50,8,FALSE)*PRINCIPAL!$H$205*(1-(PRINCIPAL!$M$205/100)),IF(AND(PRINCIPAL!$H$205&lt;&gt;"",L778=PRINCIPAL!$N$205),VLOOKUP($S$750,'Banco de Dados'!$B$4:$J$50,8,FALSE)*PRINCIPAL!$H$205*(1-(PRINCIPAL!$O$205/100)),IF(PRINCIPAL!$H$205&lt;&gt;"",VLOOKUP($S$750,'Banco de Dados'!$B$4:$J$50,8,FALSE)*PRINCIPAL!$H$205,IF(OR(L778=PRINCIPAL!$I$205,L778=PRINCIPAL!$I$205+PRINCIPAL!$I$205,L778=PRINCIPAL!$I$205+PRINCIPAL!$I$205+PRINCIPAL!$I$205),0,IF(L778=PRINCIPAL!$J$205,VLOOKUP($S$750,'Banco de Dados'!$B$4:$J$50,6,FALSE)*(1-(PRINCIPAL!$K$205/100)),IF(L778=PRINCIPAL!$L$205,VLOOKUP($S$750,'Banco de Dados'!$B$4:$J$50,6,FALSE)*(1-(PRINCIPAL!$M$205/100)),IF(L778=PRINCIPAL!$N$205,VLOOKUP($S$750,'Banco de Dados'!$B$4:$J$50,6,FALSE)*(1-(PRINCIPAL!$O$205/100)),VLOOKUP($S$750,'Banco de Dados'!$B$4:$J$50,6,FALSE)))))))))),"")</f>
        <v/>
      </c>
      <c r="S778" s="29" t="str">
        <f>IFERROR(R778*(IFERROR(VLOOKUP($S$750,'Banco de Dados'!$B$4:$J$50,4,FALSE),"ERRO")),"")</f>
        <v/>
      </c>
      <c r="T778" s="29" t="str">
        <f t="shared" si="534"/>
        <v/>
      </c>
      <c r="U778" s="103" t="str">
        <f>IFERROR(T778*(C778*(PRINCIPAL!$G$205/100))*0.47*(44/12),"")</f>
        <v/>
      </c>
      <c r="V778" s="103" t="str">
        <f t="shared" si="510"/>
        <v/>
      </c>
      <c r="W778" s="30" t="str">
        <f>IFERROR(IF(AND(PRINCIPAL!$H$206&lt;&gt;"",OR(L778=PRINCIPAL!$I$206,L778=PRINCIPAL!$I$206+PRINCIPAL!$I$206,L778=PRINCIPAL!$I$206+PRINCIPAL!$I$206+PRINCIPAL!$I$206)),0,IF(AND(PRINCIPAL!$H$206&lt;&gt;"",L778=PRINCIPAL!$J$206),VLOOKUP($X$750,'Banco de Dados'!$B$4:$J$50,8,FALSE)*PRINCIPAL!$H$206*(1-(PRINCIPAL!$K$206/100)),IF(AND(PRINCIPAL!$H$206&lt;&gt;"",L778=PRINCIPAL!$L$206),VLOOKUP($X$750,'Banco de Dados'!$B$4:$J$50,8,FALSE)*PRINCIPAL!$H$206*(1-(PRINCIPAL!$M$206/100)),IF(AND(PRINCIPAL!$H$206&lt;&gt;"",L778=PRINCIPAL!$N$206),VLOOKUP($X$750,'Banco de Dados'!$B$4:$J$50,8,FALSE)*PRINCIPAL!$H$206*(1-(PRINCIPAL!$O$206/100)),IF(PRINCIPAL!$H$206&lt;&gt;"",VLOOKUP($X$750,'Banco de Dados'!$B$4:$J$50,8,FALSE)*PRINCIPAL!$H$206,IF(OR(L778=PRINCIPAL!$I$206,L778=PRINCIPAL!$I$206+PRINCIPAL!$I$206,L778=PRINCIPAL!$I$206+PRINCIPAL!$I$206+PRINCIPAL!$I$206),0,IF(L778=PRINCIPAL!$J$206,VLOOKUP($X$750,'Banco de Dados'!$B$4:$J$50,6,FALSE)*(1-(PRINCIPAL!$K$206/100)),IF(L778=PRINCIPAL!$L$206,VLOOKUP($X$750,'Banco de Dados'!$B$4:$J$50,6,FALSE)*(1-(PRINCIPAL!$M$206/100)),IF(L778=PRINCIPAL!$N$206,VLOOKUP($X$750,'Banco de Dados'!$B$4:$J$50,6,FALSE)*(1-(PRINCIPAL!$O$206/100)),VLOOKUP($X$750,'Banco de Dados'!$B$4:$J$50,6,FALSE)))))))))),"")</f>
        <v/>
      </c>
      <c r="X778" s="29" t="str">
        <f>IFERROR(W778*(IFERROR(VLOOKUP($X$750,'Banco de Dados'!$B$4:$J$50,4,FALSE),"ERRO")),"")</f>
        <v/>
      </c>
      <c r="Y778" s="29" t="str">
        <f t="shared" si="528"/>
        <v/>
      </c>
      <c r="Z778" s="103" t="str">
        <f>IFERROR(Y778*(C778*(PRINCIPAL!$G$206/100))*0.47*(44/12),"")</f>
        <v/>
      </c>
      <c r="AA778" s="111" t="str">
        <f t="shared" si="529"/>
        <v/>
      </c>
      <c r="AB778" s="30" t="str">
        <f>IFERROR(IF(AND(PRINCIPAL!$H$207&lt;&gt;"",OR(L778=PRINCIPAL!$I$207,L778=PRINCIPAL!$I$207+PRINCIPAL!$I$207,L778=PRINCIPAL!$I$207+PRINCIPAL!$I$207+PRINCIPAL!$I$207)),0,IF(AND(PRINCIPAL!$H$207&lt;&gt;"",L778=PRINCIPAL!$J$207),VLOOKUP($AC$750,'Banco de Dados'!$B$4:$J$50,8,FALSE)*PRINCIPAL!$H$207*(1-(PRINCIPAL!$K$207/100)),IF(AND(PRINCIPAL!$H$207&lt;&gt;"",L778=PRINCIPAL!$L$207),VLOOKUP($AC$750,'Banco de Dados'!$B$4:$J$50,8,FALSE)*PRINCIPAL!$H$207*(1-(PRINCIPAL!$M$207/100)),IF(AND(PRINCIPAL!$H$207&lt;&gt;"",L778=PRINCIPAL!$N$207),VLOOKUP($AC$750,'Banco de Dados'!$B$4:$J$50,8,FALSE)*PRINCIPAL!$H$207*(1-(PRINCIPAL!$O$207/100)),IF(PRINCIPAL!$H$207&lt;&gt;"",VLOOKUP($AC$750,'Banco de Dados'!$B$4:$J$50,8,FALSE)*PRINCIPAL!$H$207,IF(OR(L778=PRINCIPAL!$I$207,L778=PRINCIPAL!$I$207+PRINCIPAL!$I$207,L778=PRINCIPAL!$I$207+PRINCIPAL!$I$207+PRINCIPAL!$I$207),0,IF(L778=PRINCIPAL!$J$207,VLOOKUP($AC$750,'Banco de Dados'!$B$4:$J$50,6,FALSE)*(1-(PRINCIPAL!$K$207/100)),IF(L778=PRINCIPAL!$L$207,VLOOKUP($AC$750,'Banco de Dados'!$B$4:$J$50,6,FALSE)*(1-(PRINCIPAL!$M$207/100)),IF(L778=PRINCIPAL!$N$207,VLOOKUP($AC$750,'Banco de Dados'!$B$4:$J$50,6,FALSE)*(1-(PRINCIPAL!$O$207/100)),VLOOKUP($AC$750,'Banco de Dados'!$B$4:$J$50,6,FALSE)))))))))),"")</f>
        <v/>
      </c>
      <c r="AC778" s="29" t="str">
        <f>IFERROR(AB778*(IFERROR(VLOOKUP($AC$750,'Banco de Dados'!$B$4:$J$50,4,FALSE),"ERRO")),"")</f>
        <v/>
      </c>
      <c r="AD778" s="29" t="str">
        <f t="shared" si="519"/>
        <v/>
      </c>
      <c r="AE778" s="103" t="str">
        <f>IFERROR(AD778*(C778*(PRINCIPAL!$G$207/100))*0.47*(44/12),"")</f>
        <v/>
      </c>
      <c r="AF778" s="111" t="str">
        <f t="shared" si="520"/>
        <v/>
      </c>
      <c r="AG778" s="30" t="str">
        <f>IFERROR(IF(AND(PRINCIPAL!$H$208&lt;&gt;"",OR(L778=PRINCIPAL!$I$208,L778=PRINCIPAL!$I$208+PRINCIPAL!$I$208,L778=PRINCIPAL!$I$208+PRINCIPAL!$I$208+PRINCIPAL!$I$208)),0,IF(AND(PRINCIPAL!$H$208&lt;&gt;"",L778=PRINCIPAL!$J$208),VLOOKUP($AH$750,'Banco de Dados'!$B$4:$J$50,8,FALSE)*PRINCIPAL!$H$208*(1-(PRINCIPAL!$K$208/100)),IF(AND(PRINCIPAL!$H$208&lt;&gt;"",L778=PRINCIPAL!$L$208),VLOOKUP($AH$750,'Banco de Dados'!$B$4:$J$50,8,FALSE)*PRINCIPAL!$H$208*(1-(PRINCIPAL!$M$208/100)),IF(AND(PRINCIPAL!$H$208&lt;&gt;"",L778=PRINCIPAL!$N$208),VLOOKUP($AH$750,'Banco de Dados'!$B$4:$J$50,8,FALSE)*PRINCIPAL!$H$208*(1-(PRINCIPAL!$O$208/100)),IF(PRINCIPAL!$H$208&lt;&gt;"",VLOOKUP($AH$750,'Banco de Dados'!$B$4:$J$50,8,FALSE)*PRINCIPAL!$H$208,IF(OR(L778=PRINCIPAL!$I$208,L778=PRINCIPAL!$I$208+PRINCIPAL!$I$208,L778=PRINCIPAL!$I$208+PRINCIPAL!$I$208+PRINCIPAL!$I$208),0,IF(L778=PRINCIPAL!$J$208,VLOOKUP($AH$750,'Banco de Dados'!$B$4:$J$50,6,FALSE)*(1-(PRINCIPAL!$K$208/100)),IF(L778=PRINCIPAL!$L$208,VLOOKUP($AH$750,'Banco de Dados'!$B$4:$J$50,6,FALSE)*(1-(PRINCIPAL!$M$208/100)),IF(L778=PRINCIPAL!$N$208,VLOOKUP($AH$750,'Banco de Dados'!$B$4:$J$50,6,FALSE)*(1-(PRINCIPAL!$O$208/100)),VLOOKUP($AH$750,'Banco de Dados'!$B$4:$J$50,6,FALSE)))))))))),"")</f>
        <v/>
      </c>
      <c r="AH778" s="29" t="str">
        <f>IFERROR(AG778*(IFERROR(VLOOKUP($AH$750,'Banco de Dados'!$B$4:$J$50,4,FALSE),"ERRO")),"")</f>
        <v/>
      </c>
      <c r="AI778" s="29" t="str">
        <f t="shared" si="521"/>
        <v/>
      </c>
      <c r="AJ778" s="103" t="str">
        <f>IFERROR(AI778*(C778*(PRINCIPAL!$G$208/100))*0.47*(44/12),"")</f>
        <v/>
      </c>
      <c r="AK778" s="111" t="str">
        <f t="shared" si="530"/>
        <v/>
      </c>
      <c r="AL778" s="30" t="str">
        <f>IFERROR(IF(AND(PRINCIPAL!$H$209&lt;&gt;"",OR(L778=PRINCIPAL!$I$209,L778=PRINCIPAL!$I$209+PRINCIPAL!$I$209,L778=PRINCIPAL!$I$209+PRINCIPAL!$I$209+PRINCIPAL!$I$209)),0,IF(AND(PRINCIPAL!$H$209&lt;&gt;"",L778=PRINCIPAL!$J$209),VLOOKUP($AM$750,'Banco de Dados'!$B$4:$J$50,8,FALSE)*PRINCIPAL!$H$209*(1-(PRINCIPAL!$K$209/100)),IF(AND(PRINCIPAL!$H$209&lt;&gt;"",L778=PRINCIPAL!$L$209),VLOOKUP($AM$750,'Banco de Dados'!$B$4:$J$50,8,FALSE)*PRINCIPAL!$H$209*(1-(PRINCIPAL!$M$209/100)),IF(AND(PRINCIPAL!$H$209&lt;&gt;"",L778=PRINCIPAL!$N$209),VLOOKUP($AM$750,'Banco de Dados'!$B$4:$J$50,8,FALSE)*PRINCIPAL!$H$209*(1-(PRINCIPAL!$O$209/100)),IF(PRINCIPAL!$H$209&lt;&gt;"",VLOOKUP($AM$750,'Banco de Dados'!$B$4:$J$50,8,FALSE)*PRINCIPAL!$H$209,IF(OR(L778=PRINCIPAL!$I$209,L778=PRINCIPAL!$I$209+PRINCIPAL!$I$209,L778=PRINCIPAL!$I$209+PRINCIPAL!$I$209+PRINCIPAL!$I$209),0,IF(L778=PRINCIPAL!$J$209,VLOOKUP($AM$750,'Banco de Dados'!$B$4:$J$50,6,FALSE)*(1-(PRINCIPAL!$K$209/100)),IF(L778=PRINCIPAL!$L$209,VLOOKUP($AM$750,'Banco de Dados'!$B$4:$J$50,6,FALSE)*(1-(PRINCIPAL!$M$209/100)),IF(L778=PRINCIPAL!$N$209,VLOOKUP($AM$750,'Banco de Dados'!$B$4:$J$50,6,FALSE)*(1-(PRINCIPAL!$O$209/100)),VLOOKUP($AM$750,'Banco de Dados'!$B$4:$J$50,6,FALSE)))))))))),"")</f>
        <v/>
      </c>
      <c r="AM778" s="29" t="str">
        <f>IFERROR(AL778*(IFERROR(VLOOKUP($AM$750,'Banco de Dados'!$B$4:$J$50,4,FALSE),"ERRO")),"")</f>
        <v/>
      </c>
      <c r="AN778" s="29" t="str">
        <f t="shared" si="522"/>
        <v/>
      </c>
      <c r="AO778" s="103" t="str">
        <f>IFERROR(AN778*(C778*(PRINCIPAL!$G$209/100))*0.47*(44/12),"")</f>
        <v/>
      </c>
      <c r="AP778" s="111" t="str">
        <f t="shared" si="523"/>
        <v/>
      </c>
      <c r="AQ778" s="30" t="str">
        <f>IFERROR(IF(AND(PRINCIPAL!$H$210&lt;&gt;"",OR(L778=PRINCIPAL!$I$210,L778=PRINCIPAL!$I$210+PRINCIPAL!$I$210,L778=PRINCIPAL!$I$210+PRINCIPAL!$I$210+PRINCIPAL!$I$210)),0,IF(AND(PRINCIPAL!$H$210&lt;&gt;"",L778=PRINCIPAL!$J$210),VLOOKUP($AR$750,'Banco de Dados'!$B$4:$J$50,8,FALSE)*PRINCIPAL!$H$210*(1-(PRINCIPAL!$K$210/100)),IF(AND(PRINCIPAL!$H$210&lt;&gt;"",L778=PRINCIPAL!$L$210),VLOOKUP($AR$750,'Banco de Dados'!$B$4:$J$50,8,FALSE)*PRINCIPAL!$H$210*(1-(PRINCIPAL!$M$210/100)),IF(AND(PRINCIPAL!$H$210&lt;&gt;"",L778=PRINCIPAL!$N$210),VLOOKUP($AR$750,'Banco de Dados'!$B$4:$J$50,8,FALSE)*PRINCIPAL!$H$210*(1-(PRINCIPAL!$O$210/100)),IF(PRINCIPAL!$H$210&lt;&gt;"",VLOOKUP($AR$750,'Banco de Dados'!$B$4:$J$50,8,FALSE)*PRINCIPAL!$H$210,IF(OR(L778=PRINCIPAL!$I$210,L778=PRINCIPAL!$I$210+PRINCIPAL!$I$210,L778=PRINCIPAL!$I$210+PRINCIPAL!$I$210+PRINCIPAL!$I$210),0,IF(L778=PRINCIPAL!$J$210,VLOOKUP($AR$750,'Banco de Dados'!$B$4:$J$50,6,FALSE)*(1-(PRINCIPAL!$K$210/100)),IF(L778=PRINCIPAL!$L$210,VLOOKUP($AR$750,'Banco de Dados'!$B$4:$J$50,6,FALSE)*(1-(PRINCIPAL!$M$210/100)),IF(L778=PRINCIPAL!$N$210,VLOOKUP($AR$750,'Banco de Dados'!$B$4:$J$50,6,FALSE)*(1-(PRINCIPAL!$O$210/100)),VLOOKUP($AR$750,'Banco de Dados'!$B$4:$J$50,6,FALSE)))))))))),"")</f>
        <v/>
      </c>
      <c r="AR778" s="29" t="str">
        <f>IFERROR(AQ778*(IFERROR(VLOOKUP($AR$750,'Banco de Dados'!$B$4:$J$50,4,FALSE),"ERRO")),"")</f>
        <v/>
      </c>
      <c r="AS778" s="29" t="str">
        <f t="shared" si="524"/>
        <v/>
      </c>
      <c r="AT778" s="103" t="str">
        <f>IFERROR(AS778*(C778*(PRINCIPAL!$G$210/100))*0.47*(44/12),"")</f>
        <v/>
      </c>
      <c r="AU778" s="111" t="str">
        <f t="shared" si="525"/>
        <v/>
      </c>
      <c r="AV778" s="30" t="str">
        <f>IFERROR(IF(AND(PRINCIPAL!$H$211&lt;&gt;"",OR(L778=PRINCIPAL!$I$211,L778=PRINCIPAL!$I$211+PRINCIPAL!$I$211,L778=PRINCIPAL!$I$211+PRINCIPAL!$I$211+PRINCIPAL!$I$211)),0,IF(AND(PRINCIPAL!$H$211&lt;&gt;"",L778=PRINCIPAL!$J$211),VLOOKUP($AW$750,'Banco de Dados'!$B$4:$J$50,8,FALSE)*PRINCIPAL!$H$211*(1-(PRINCIPAL!$K$211/100)),IF(AND(PRINCIPAL!$H$211&lt;&gt;"",L778=PRINCIPAL!$L$211),VLOOKUP($AW$750,'Banco de Dados'!$B$4:$J$50,8,FALSE)*PRINCIPAL!$H$211*(1-(PRINCIPAL!$M$211/100)),IF(AND(PRINCIPAL!$H$211&lt;&gt;"",L778=PRINCIPAL!$N$211),VLOOKUP($AW$750,'Banco de Dados'!$B$4:$J$50,8,FALSE)*PRINCIPAL!$H$211*(1-(PRINCIPAL!$O$211/100)),IF(PRINCIPAL!$H$211&lt;&gt;"",VLOOKUP($AW$750,'Banco de Dados'!$B$4:$J$50,8,FALSE)*PRINCIPAL!$H$211,IF(OR(L778=PRINCIPAL!$I$211,L778=PRINCIPAL!$I$211+PRINCIPAL!$I$211,L778=PRINCIPAL!$I$211+PRINCIPAL!$I$211+PRINCIPAL!$I$211),0,IF(L778=PRINCIPAL!$J$211,VLOOKUP($AW$750,'Banco de Dados'!$B$4:$J$50,6,FALSE)*(1-(PRINCIPAL!$K$211/100)),IF(L778=PRINCIPAL!$L$211,VLOOKUP($AW$750,'Banco de Dados'!$B$4:$J$50,6,FALSE)*(1-(PRINCIPAL!$M$211/100)),IF(L778=PRINCIPAL!$N$211,VLOOKUP($AW$750,'Banco de Dados'!$B$4:$J$50,6,FALSE)*(1-(PRINCIPAL!$O$211/100)),VLOOKUP($AW$750,'Banco de Dados'!$B$4:$J$50,6,FALSE)))))))))),"")</f>
        <v/>
      </c>
      <c r="AW778" s="29" t="str">
        <f>IFERROR(AV778*(IFERROR(VLOOKUP($AW$750,'Banco de Dados'!$B$4:$J$50,4,FALSE),"ERRO")),"")</f>
        <v/>
      </c>
      <c r="AX778" s="29" t="str">
        <f t="shared" si="526"/>
        <v/>
      </c>
      <c r="AY778" s="103" t="str">
        <f>IFERROR(AX778*(C778*(PRINCIPAL!$G$211/100))*0.47*(44/12),"")</f>
        <v/>
      </c>
      <c r="AZ778" s="111" t="str">
        <f t="shared" si="531"/>
        <v/>
      </c>
      <c r="BA778" s="30" t="str">
        <f>IFERROR(IF(AND(PRINCIPAL!$H$192&lt;&gt;"",OR(L778=PRINCIPAL!$I$192,L778=PRINCIPAL!$I$192+PRINCIPAL!$I$192,L778=PRINCIPAL!$I$192+PRINCIPAL!$I$192+PRINCIPAL!$I$192)),0,IF(AND(PRINCIPAL!$H$192&lt;&gt;"",L778=PRINCIPAL!$J$192),VLOOKUP($BB$750,'Banco de Dados'!$B$4:$J$50,8,FALSE)*PRINCIPAL!$H$192*(1-(PRINCIPAL!$K$192/100)),IF(AND(PRINCIPAL!$H$192&lt;&gt;"",L778=PRINCIPAL!$L$192),VLOOKUP($BB$750,'Banco de Dados'!$B$4:$J$50,8,FALSE)*PRINCIPAL!$H$192*(1-(PRINCIPAL!$M$192/100)),IF(AND(PRINCIPAL!$H$192&lt;&gt;"",L778=PRINCIPAL!$N$192),VLOOKUP($BB$750,'Banco de Dados'!$B$4:$J$50,8,FALSE)*PRINCIPAL!$H$192*(1-(PRINCIPAL!$O$192/100)),IF(PRINCIPAL!$H$192&lt;&gt;"",VLOOKUP($BB$750,'Banco de Dados'!$B$4:$J$50,8,FALSE)*PRINCIPAL!$H$192,IF(OR(L778=PRINCIPAL!$I$192,L778=PRINCIPAL!$I$192+PRINCIPAL!$I$192,L778=PRINCIPAL!$I$192+PRINCIPAL!$I$192+PRINCIPAL!$I$192),0,IF(L778=PRINCIPAL!$J$192,VLOOKUP($BB$750,'Banco de Dados'!$B$4:$J$50,6,FALSE)*(1-(PRINCIPAL!$K$192/100)),IF(L778=PRINCIPAL!$L$192,VLOOKUP($BB$750,'Banco de Dados'!$B$4:$J$50,6,FALSE)*(1-(PRINCIPAL!$M$192/100)),IF(L778=PRINCIPAL!$N$192,VLOOKUP($BB$750,'Banco de Dados'!$B$4:$J$50,6,FALSE)*(1-(PRINCIPAL!$O$192/100)),VLOOKUP($BB$750,'Banco de Dados'!$B$4:$J$50,6,FALSE)))))))))),"")</f>
        <v/>
      </c>
      <c r="BB778" s="29" t="str">
        <f>IFERROR(BA778*(IFERROR(VLOOKUP($BB$750,'Banco de Dados'!$B$4:$J$50,4,FALSE),"ERRO")),"")</f>
        <v/>
      </c>
      <c r="BC778" s="29" t="str">
        <f t="shared" si="532"/>
        <v/>
      </c>
      <c r="BD778" s="103" t="str">
        <f>IFERROR(BC778*(C778*(PRINCIPAL!$G$192/100))*0.47*(44/12),"")</f>
        <v/>
      </c>
      <c r="BE778" s="111" t="str">
        <f t="shared" si="511"/>
        <v/>
      </c>
      <c r="BF778" s="30" t="str">
        <f>IFERROR(IF(AND(PRINCIPAL!$H$213&lt;&gt;"",OR(L778=PRINCIPAL!$I$213,L778=PRINCIPAL!$I$213+PRINCIPAL!$I$213,L778=PRINCIPAL!$I$213+PRINCIPAL!$I$213+PRINCIPAL!$I$213)),0,IF(AND(PRINCIPAL!$H$213&lt;&gt;"",L778=PRINCIPAL!$J$213),VLOOKUP($BG$750,'Banco de Dados'!$B$4:$J$50,8,FALSE)*PRINCIPAL!$H$213*(1-(PRINCIPAL!$K$213/100)),IF(AND(PRINCIPAL!$H$213&lt;&gt;"",L778=PRINCIPAL!$L$213),VLOOKUP($BG$750,'Banco de Dados'!$B$4:$J$50,8,FALSE)*PRINCIPAL!$H$213*(1-(PRINCIPAL!$M$213/100)),IF(AND(PRINCIPAL!$H$213&lt;&gt;"",L778=PRINCIPAL!$N$213),VLOOKUP($BG$750,'Banco de Dados'!$B$4:$J$50,8,FALSE)*PRINCIPAL!$H$213*(1-(PRINCIPAL!$O$213/100)),IF(PRINCIPAL!$H$213&lt;&gt;"",VLOOKUP($BG$750,'Banco de Dados'!$B$4:$J$50,8,FALSE)*PRINCIPAL!$H$213,IF(OR(L778=PRINCIPAL!$I$213,L778=PRINCIPAL!$I$213+PRINCIPAL!$I$213,L778=PRINCIPAL!$I$213+PRINCIPAL!$I$213+PRINCIPAL!$I$213),0,IF(L778=PRINCIPAL!$J$213,VLOOKUP($BG$750,'Banco de Dados'!$B$4:$J$50,6,FALSE)*(1-(PRINCIPAL!$K$213/100)),IF(L778=PRINCIPAL!$L$213,VLOOKUP($BG$750,'Banco de Dados'!$B$4:$J$50,6,FALSE)*(1-(PRINCIPAL!$M$213/100)),IF(L778=PRINCIPAL!$N$213,VLOOKUP($BG$750,'Banco de Dados'!$B$4:$J$50,6,FALSE)*(1-(PRINCIPAL!$O$213/100)),VLOOKUP($BG$750,'Banco de Dados'!$B$4:$J$50,6,FALSE)))))))))),"")</f>
        <v/>
      </c>
      <c r="BG778" s="29" t="str">
        <f>IFERROR(BF778*(IFERROR(VLOOKUP($BG$750,'Banco de Dados'!$B$4:$J$50,4,FALSE),"ERRO")),"")</f>
        <v/>
      </c>
      <c r="BH778" s="29" t="str">
        <f t="shared" si="527"/>
        <v/>
      </c>
      <c r="BI778" s="103" t="str">
        <f>IFERROR(BH778*(C778*(PRINCIPAL!$G$213/100))*0.47*(44/12),"")</f>
        <v/>
      </c>
      <c r="BJ778" s="102" t="str">
        <f t="shared" si="512"/>
        <v/>
      </c>
    </row>
    <row r="779" spans="2:62" ht="12.75" customHeight="1" x14ac:dyDescent="0.3">
      <c r="B779" s="326">
        <f t="shared" si="513"/>
        <v>2047</v>
      </c>
      <c r="C779" s="340"/>
      <c r="D779" s="1"/>
      <c r="E779" s="116">
        <v>27</v>
      </c>
      <c r="F779" s="24" t="str">
        <f>IFERROR(VLOOKUP($G$750,'Banco de Dados'!$B$4:$J$50,6,FALSE),"")</f>
        <v/>
      </c>
      <c r="G779" s="25" t="str">
        <f>IFERROR(F779*(IFERROR(VLOOKUP($G$750,'Banco de Dados'!$B$4:$J$50,4,FALSE),"ERRO")),"")</f>
        <v/>
      </c>
      <c r="H779" s="25" t="str">
        <f t="shared" si="514"/>
        <v/>
      </c>
      <c r="I779" s="103" t="str">
        <f t="shared" si="515"/>
        <v/>
      </c>
      <c r="J779" s="117" t="str">
        <f t="shared" si="516"/>
        <v/>
      </c>
      <c r="K779" s="1"/>
      <c r="L779" s="91">
        <v>27</v>
      </c>
      <c r="M779" s="24" t="str">
        <f>IFERROR(IF(AND(PRINCIPAL!$H$204&lt;&gt;"",OR(L779=PRINCIPAL!$I$204,L779=PRINCIPAL!$I$204+PRINCIPAL!$I$204,L779=PRINCIPAL!$I$204+PRINCIPAL!$I$204+PRINCIPAL!$I$204)),0,IF(AND(PRINCIPAL!$H$204&lt;&gt;"",L779=PRINCIPAL!$J$204),VLOOKUP($N$750,'Banco de Dados'!$B$4:$J$50,8,FALSE)*PRINCIPAL!$H$204*(1-(PRINCIPAL!$K$204/100)),IF(AND(PRINCIPAL!$H$204&lt;&gt;"",L779=PRINCIPAL!$L$204),VLOOKUP($N$750,'Banco de Dados'!$B$4:$J$50,8,FALSE)*PRINCIPAL!$H$204*(1-(PRINCIPAL!$M$204/100)),IF(AND(PRINCIPAL!$H$204&lt;&gt;"",L779=PRINCIPAL!$N$204),VLOOKUP($N$750,'Banco de Dados'!$B$4:$J$50,8,FALSE)*PRINCIPAL!$H$204*(1-(PRINCIPAL!$O$204/100)),IF(PRINCIPAL!$H$204&lt;&gt;"",VLOOKUP($N$750,'Banco de Dados'!$B$4:$J$50,8,FALSE)*PRINCIPAL!$H$204,IF(OR(L779=PRINCIPAL!$I$204,L779=PRINCIPAL!$I$204+PRINCIPAL!$I$204,L779=PRINCIPAL!$I$204+PRINCIPAL!$I$204+PRINCIPAL!$I$204),0,IF(L779=PRINCIPAL!$J$204,VLOOKUP($N$750,'Banco de Dados'!$B$4:$J$50,6,FALSE)*(1-(PRINCIPAL!$K$204/100)),IF(L779=PRINCIPAL!$L$204,VLOOKUP($N$750,'Banco de Dados'!$B$4:$J$50,6,FALSE)*(1-(PRINCIPAL!$M$204/100)),IF(L779=PRINCIPAL!$N$204,VLOOKUP($N$750,'Banco de Dados'!$B$4:$J$50,6,FALSE)*(1-(PRINCIPAL!$O$204/100)),VLOOKUP($N$750,'Banco de Dados'!$B$4:$J$50,6,FALSE)))))))))),"")</f>
        <v/>
      </c>
      <c r="N779" s="25" t="str">
        <f>IFERROR(M779*(IFERROR(VLOOKUP($N$750,'Banco de Dados'!$B$4:$J$50,4,FALSE),"ERRO")),"")</f>
        <v/>
      </c>
      <c r="O779" s="25" t="str">
        <f t="shared" si="535"/>
        <v/>
      </c>
      <c r="P779" s="103" t="str">
        <f>IFERROR(O779*(C779*(PRINCIPAL!$G$204/100))*0.47*(44/12),"")</f>
        <v/>
      </c>
      <c r="Q779" s="107" t="str">
        <f t="shared" ref="Q779:Q787" si="537">IFERROR(Q778+P779,"")</f>
        <v/>
      </c>
      <c r="R779" s="29" t="str">
        <f>IFERROR(IF(AND(PRINCIPAL!$H$205&lt;&gt;"",OR(L779=PRINCIPAL!$I$205,L779=PRINCIPAL!$I$205+PRINCIPAL!$I$205,L779=PRINCIPAL!$I$205+PRINCIPAL!$I$205+PRINCIPAL!$I$205)),0,IF(AND(PRINCIPAL!$H$205&lt;&gt;"",L779=PRINCIPAL!$J$205),VLOOKUP($S$750,'Banco de Dados'!$B$4:$J$50,8,FALSE)*PRINCIPAL!$H$205*(1-(PRINCIPAL!$K$205/100)),IF(AND(PRINCIPAL!$H$205&lt;&gt;"",L779=PRINCIPAL!$L$205),VLOOKUP($S$750,'Banco de Dados'!$B$4:$J$50,8,FALSE)*PRINCIPAL!$H$205*(1-(PRINCIPAL!$M$205/100)),IF(AND(PRINCIPAL!$H$205&lt;&gt;"",L779=PRINCIPAL!$N$205),VLOOKUP($S$750,'Banco de Dados'!$B$4:$J$50,8,FALSE)*PRINCIPAL!$H$205*(1-(PRINCIPAL!$O$205/100)),IF(PRINCIPAL!$H$205&lt;&gt;"",VLOOKUP($S$750,'Banco de Dados'!$B$4:$J$50,8,FALSE)*PRINCIPAL!$H$205,IF(OR(L779=PRINCIPAL!$I$205,L779=PRINCIPAL!$I$205+PRINCIPAL!$I$205,L779=PRINCIPAL!$I$205+PRINCIPAL!$I$205+PRINCIPAL!$I$205),0,IF(L779=PRINCIPAL!$J$205,VLOOKUP($S$750,'Banco de Dados'!$B$4:$J$50,6,FALSE)*(1-(PRINCIPAL!$K$205/100)),IF(L779=PRINCIPAL!$L$205,VLOOKUP($S$750,'Banco de Dados'!$B$4:$J$50,6,FALSE)*(1-(PRINCIPAL!$M$205/100)),IF(L779=PRINCIPAL!$N$205,VLOOKUP($S$750,'Banco de Dados'!$B$4:$J$50,6,FALSE)*(1-(PRINCIPAL!$O$205/100)),VLOOKUP($S$750,'Banco de Dados'!$B$4:$J$50,6,FALSE)))))))))),"")</f>
        <v/>
      </c>
      <c r="S779" s="29" t="str">
        <f>IFERROR(R779*(IFERROR(VLOOKUP($S$750,'Banco de Dados'!$B$4:$J$50,4,FALSE),"ERRO")),"")</f>
        <v/>
      </c>
      <c r="T779" s="29" t="str">
        <f t="shared" si="534"/>
        <v/>
      </c>
      <c r="U779" s="103" t="str">
        <f>IFERROR(T779*(C779*(PRINCIPAL!$G$205/100))*0.47*(44/12),"")</f>
        <v/>
      </c>
      <c r="V779" s="103" t="str">
        <f t="shared" si="510"/>
        <v/>
      </c>
      <c r="W779" s="30" t="str">
        <f>IFERROR(IF(AND(PRINCIPAL!$H$206&lt;&gt;"",OR(L779=PRINCIPAL!$I$206,L779=PRINCIPAL!$I$206+PRINCIPAL!$I$206,L779=PRINCIPAL!$I$206+PRINCIPAL!$I$206+PRINCIPAL!$I$206)),0,IF(AND(PRINCIPAL!$H$206&lt;&gt;"",L779=PRINCIPAL!$J$206),VLOOKUP($X$750,'Banco de Dados'!$B$4:$J$50,8,FALSE)*PRINCIPAL!$H$206*(1-(PRINCIPAL!$K$206/100)),IF(AND(PRINCIPAL!$H$206&lt;&gt;"",L779=PRINCIPAL!$L$206),VLOOKUP($X$750,'Banco de Dados'!$B$4:$J$50,8,FALSE)*PRINCIPAL!$H$206*(1-(PRINCIPAL!$M$206/100)),IF(AND(PRINCIPAL!$H$206&lt;&gt;"",L779=PRINCIPAL!$N$206),VLOOKUP($X$750,'Banco de Dados'!$B$4:$J$50,8,FALSE)*PRINCIPAL!$H$206*(1-(PRINCIPAL!$O$206/100)),IF(PRINCIPAL!$H$206&lt;&gt;"",VLOOKUP($X$750,'Banco de Dados'!$B$4:$J$50,8,FALSE)*PRINCIPAL!$H$206,IF(OR(L779=PRINCIPAL!$I$206,L779=PRINCIPAL!$I$206+PRINCIPAL!$I$206,L779=PRINCIPAL!$I$206+PRINCIPAL!$I$206+PRINCIPAL!$I$206),0,IF(L779=PRINCIPAL!$J$206,VLOOKUP($X$750,'Banco de Dados'!$B$4:$J$50,6,FALSE)*(1-(PRINCIPAL!$K$206/100)),IF(L779=PRINCIPAL!$L$206,VLOOKUP($X$750,'Banco de Dados'!$B$4:$J$50,6,FALSE)*(1-(PRINCIPAL!$M$206/100)),IF(L779=PRINCIPAL!$N$206,VLOOKUP($X$750,'Banco de Dados'!$B$4:$J$50,6,FALSE)*(1-(PRINCIPAL!$O$206/100)),VLOOKUP($X$750,'Banco de Dados'!$B$4:$J$50,6,FALSE)))))))))),"")</f>
        <v/>
      </c>
      <c r="X779" s="29" t="str">
        <f>IFERROR(W779*(IFERROR(VLOOKUP($X$750,'Banco de Dados'!$B$4:$J$50,4,FALSE),"ERRO")),"")</f>
        <v/>
      </c>
      <c r="Y779" s="29" t="str">
        <f t="shared" si="528"/>
        <v/>
      </c>
      <c r="Z779" s="103" t="str">
        <f>IFERROR(Y779*(C779*(PRINCIPAL!$G$206/100))*0.47*(44/12),"")</f>
        <v/>
      </c>
      <c r="AA779" s="111" t="str">
        <f t="shared" si="529"/>
        <v/>
      </c>
      <c r="AB779" s="30" t="str">
        <f>IFERROR(IF(AND(PRINCIPAL!$H$207&lt;&gt;"",OR(L779=PRINCIPAL!$I$207,L779=PRINCIPAL!$I$207+PRINCIPAL!$I$207,L779=PRINCIPAL!$I$207+PRINCIPAL!$I$207+PRINCIPAL!$I$207)),0,IF(AND(PRINCIPAL!$H$207&lt;&gt;"",L779=PRINCIPAL!$J$207),VLOOKUP($AC$750,'Banco de Dados'!$B$4:$J$50,8,FALSE)*PRINCIPAL!$H$207*(1-(PRINCIPAL!$K$207/100)),IF(AND(PRINCIPAL!$H$207&lt;&gt;"",L779=PRINCIPAL!$L$207),VLOOKUP($AC$750,'Banco de Dados'!$B$4:$J$50,8,FALSE)*PRINCIPAL!$H$207*(1-(PRINCIPAL!$M$207/100)),IF(AND(PRINCIPAL!$H$207&lt;&gt;"",L779=PRINCIPAL!$N$207),VLOOKUP($AC$750,'Banco de Dados'!$B$4:$J$50,8,FALSE)*PRINCIPAL!$H$207*(1-(PRINCIPAL!$O$207/100)),IF(PRINCIPAL!$H$207&lt;&gt;"",VLOOKUP($AC$750,'Banco de Dados'!$B$4:$J$50,8,FALSE)*PRINCIPAL!$H$207,IF(OR(L779=PRINCIPAL!$I$207,L779=PRINCIPAL!$I$207+PRINCIPAL!$I$207,L779=PRINCIPAL!$I$207+PRINCIPAL!$I$207+PRINCIPAL!$I$207),0,IF(L779=PRINCIPAL!$J$207,VLOOKUP($AC$750,'Banco de Dados'!$B$4:$J$50,6,FALSE)*(1-(PRINCIPAL!$K$207/100)),IF(L779=PRINCIPAL!$L$207,VLOOKUP($AC$750,'Banco de Dados'!$B$4:$J$50,6,FALSE)*(1-(PRINCIPAL!$M$207/100)),IF(L779=PRINCIPAL!$N$207,VLOOKUP($AC$750,'Banco de Dados'!$B$4:$J$50,6,FALSE)*(1-(PRINCIPAL!$O$207/100)),VLOOKUP($AC$750,'Banco de Dados'!$B$4:$J$50,6,FALSE)))))))))),"")</f>
        <v/>
      </c>
      <c r="AC779" s="29" t="str">
        <f>IFERROR(AB779*(IFERROR(VLOOKUP($AC$750,'Banco de Dados'!$B$4:$J$50,4,FALSE),"ERRO")),"")</f>
        <v/>
      </c>
      <c r="AD779" s="29" t="str">
        <f t="shared" si="519"/>
        <v/>
      </c>
      <c r="AE779" s="103" t="str">
        <f>IFERROR(AD779*(C779*(PRINCIPAL!$G$207/100))*0.47*(44/12),"")</f>
        <v/>
      </c>
      <c r="AF779" s="111" t="str">
        <f t="shared" si="520"/>
        <v/>
      </c>
      <c r="AG779" s="30" t="str">
        <f>IFERROR(IF(AND(PRINCIPAL!$H$208&lt;&gt;"",OR(L779=PRINCIPAL!$I$208,L779=PRINCIPAL!$I$208+PRINCIPAL!$I$208,L779=PRINCIPAL!$I$208+PRINCIPAL!$I$208+PRINCIPAL!$I$208)),0,IF(AND(PRINCIPAL!$H$208&lt;&gt;"",L779=PRINCIPAL!$J$208),VLOOKUP($AH$750,'Banco de Dados'!$B$4:$J$50,8,FALSE)*PRINCIPAL!$H$208*(1-(PRINCIPAL!$K$208/100)),IF(AND(PRINCIPAL!$H$208&lt;&gt;"",L779=PRINCIPAL!$L$208),VLOOKUP($AH$750,'Banco de Dados'!$B$4:$J$50,8,FALSE)*PRINCIPAL!$H$208*(1-(PRINCIPAL!$M$208/100)),IF(AND(PRINCIPAL!$H$208&lt;&gt;"",L779=PRINCIPAL!$N$208),VLOOKUP($AH$750,'Banco de Dados'!$B$4:$J$50,8,FALSE)*PRINCIPAL!$H$208*(1-(PRINCIPAL!$O$208/100)),IF(PRINCIPAL!$H$208&lt;&gt;"",VLOOKUP($AH$750,'Banco de Dados'!$B$4:$J$50,8,FALSE)*PRINCIPAL!$H$208,IF(OR(L779=PRINCIPAL!$I$208,L779=PRINCIPAL!$I$208+PRINCIPAL!$I$208,L779=PRINCIPAL!$I$208+PRINCIPAL!$I$208+PRINCIPAL!$I$208),0,IF(L779=PRINCIPAL!$J$208,VLOOKUP($AH$750,'Banco de Dados'!$B$4:$J$50,6,FALSE)*(1-(PRINCIPAL!$K$208/100)),IF(L779=PRINCIPAL!$L$208,VLOOKUP($AH$750,'Banco de Dados'!$B$4:$J$50,6,FALSE)*(1-(PRINCIPAL!$M$208/100)),IF(L779=PRINCIPAL!$N$208,VLOOKUP($AH$750,'Banco de Dados'!$B$4:$J$50,6,FALSE)*(1-(PRINCIPAL!$O$208/100)),VLOOKUP($AH$750,'Banco de Dados'!$B$4:$J$50,6,FALSE)))))))))),"")</f>
        <v/>
      </c>
      <c r="AH779" s="29" t="str">
        <f>IFERROR(AG779*(IFERROR(VLOOKUP($AH$750,'Banco de Dados'!$B$4:$J$50,4,FALSE),"ERRO")),"")</f>
        <v/>
      </c>
      <c r="AI779" s="29" t="str">
        <f t="shared" si="521"/>
        <v/>
      </c>
      <c r="AJ779" s="103" t="str">
        <f>IFERROR(AI779*(C779*(PRINCIPAL!$G$208/100))*0.47*(44/12),"")</f>
        <v/>
      </c>
      <c r="AK779" s="111" t="str">
        <f t="shared" si="530"/>
        <v/>
      </c>
      <c r="AL779" s="30" t="str">
        <f>IFERROR(IF(AND(PRINCIPAL!$H$209&lt;&gt;"",OR(L779=PRINCIPAL!$I$209,L779=PRINCIPAL!$I$209+PRINCIPAL!$I$209,L779=PRINCIPAL!$I$209+PRINCIPAL!$I$209+PRINCIPAL!$I$209)),0,IF(AND(PRINCIPAL!$H$209&lt;&gt;"",L779=PRINCIPAL!$J$209),VLOOKUP($AM$750,'Banco de Dados'!$B$4:$J$50,8,FALSE)*PRINCIPAL!$H$209*(1-(PRINCIPAL!$K$209/100)),IF(AND(PRINCIPAL!$H$209&lt;&gt;"",L779=PRINCIPAL!$L$209),VLOOKUP($AM$750,'Banco de Dados'!$B$4:$J$50,8,FALSE)*PRINCIPAL!$H$209*(1-(PRINCIPAL!$M$209/100)),IF(AND(PRINCIPAL!$H$209&lt;&gt;"",L779=PRINCIPAL!$N$209),VLOOKUP($AM$750,'Banco de Dados'!$B$4:$J$50,8,FALSE)*PRINCIPAL!$H$209*(1-(PRINCIPAL!$O$209/100)),IF(PRINCIPAL!$H$209&lt;&gt;"",VLOOKUP($AM$750,'Banco de Dados'!$B$4:$J$50,8,FALSE)*PRINCIPAL!$H$209,IF(OR(L779=PRINCIPAL!$I$209,L779=PRINCIPAL!$I$209+PRINCIPAL!$I$209,L779=PRINCIPAL!$I$209+PRINCIPAL!$I$209+PRINCIPAL!$I$209),0,IF(L779=PRINCIPAL!$J$209,VLOOKUP($AM$750,'Banco de Dados'!$B$4:$J$50,6,FALSE)*(1-(PRINCIPAL!$K$209/100)),IF(L779=PRINCIPAL!$L$209,VLOOKUP($AM$750,'Banco de Dados'!$B$4:$J$50,6,FALSE)*(1-(PRINCIPAL!$M$209/100)),IF(L779=PRINCIPAL!$N$209,VLOOKUP($AM$750,'Banco de Dados'!$B$4:$J$50,6,FALSE)*(1-(PRINCIPAL!$O$209/100)),VLOOKUP($AM$750,'Banco de Dados'!$B$4:$J$50,6,FALSE)))))))))),"")</f>
        <v/>
      </c>
      <c r="AM779" s="29" t="str">
        <f>IFERROR(AL779*(IFERROR(VLOOKUP($AM$750,'Banco de Dados'!$B$4:$J$50,4,FALSE),"ERRO")),"")</f>
        <v/>
      </c>
      <c r="AN779" s="29" t="str">
        <f t="shared" si="522"/>
        <v/>
      </c>
      <c r="AO779" s="103" t="str">
        <f>IFERROR(AN779*(C779*(PRINCIPAL!$G$209/100))*0.47*(44/12),"")</f>
        <v/>
      </c>
      <c r="AP779" s="111" t="str">
        <f t="shared" si="523"/>
        <v/>
      </c>
      <c r="AQ779" s="30" t="str">
        <f>IFERROR(IF(AND(PRINCIPAL!$H$210&lt;&gt;"",OR(L779=PRINCIPAL!$I$210,L779=PRINCIPAL!$I$210+PRINCIPAL!$I$210,L779=PRINCIPAL!$I$210+PRINCIPAL!$I$210+PRINCIPAL!$I$210)),0,IF(AND(PRINCIPAL!$H$210&lt;&gt;"",L779=PRINCIPAL!$J$210),VLOOKUP($AR$750,'Banco de Dados'!$B$4:$J$50,8,FALSE)*PRINCIPAL!$H$210*(1-(PRINCIPAL!$K$210/100)),IF(AND(PRINCIPAL!$H$210&lt;&gt;"",L779=PRINCIPAL!$L$210),VLOOKUP($AR$750,'Banco de Dados'!$B$4:$J$50,8,FALSE)*PRINCIPAL!$H$210*(1-(PRINCIPAL!$M$210/100)),IF(AND(PRINCIPAL!$H$210&lt;&gt;"",L779=PRINCIPAL!$N$210),VLOOKUP($AR$750,'Banco de Dados'!$B$4:$J$50,8,FALSE)*PRINCIPAL!$H$210*(1-(PRINCIPAL!$O$210/100)),IF(PRINCIPAL!$H$210&lt;&gt;"",VLOOKUP($AR$750,'Banco de Dados'!$B$4:$J$50,8,FALSE)*PRINCIPAL!$H$210,IF(OR(L779=PRINCIPAL!$I$210,L779=PRINCIPAL!$I$210+PRINCIPAL!$I$210,L779=PRINCIPAL!$I$210+PRINCIPAL!$I$210+PRINCIPAL!$I$210),0,IF(L779=PRINCIPAL!$J$210,VLOOKUP($AR$750,'Banco de Dados'!$B$4:$J$50,6,FALSE)*(1-(PRINCIPAL!$K$210/100)),IF(L779=PRINCIPAL!$L$210,VLOOKUP($AR$750,'Banco de Dados'!$B$4:$J$50,6,FALSE)*(1-(PRINCIPAL!$M$210/100)),IF(L779=PRINCIPAL!$N$210,VLOOKUP($AR$750,'Banco de Dados'!$B$4:$J$50,6,FALSE)*(1-(PRINCIPAL!$O$210/100)),VLOOKUP($AR$750,'Banco de Dados'!$B$4:$J$50,6,FALSE)))))))))),"")</f>
        <v/>
      </c>
      <c r="AR779" s="29" t="str">
        <f>IFERROR(AQ779*(IFERROR(VLOOKUP($AR$750,'Banco de Dados'!$B$4:$J$50,4,FALSE),"ERRO")),"")</f>
        <v/>
      </c>
      <c r="AS779" s="29" t="str">
        <f t="shared" si="524"/>
        <v/>
      </c>
      <c r="AT779" s="103" t="str">
        <f>IFERROR(AS779*(C779*(PRINCIPAL!$G$210/100))*0.47*(44/12),"")</f>
        <v/>
      </c>
      <c r="AU779" s="111" t="str">
        <f t="shared" si="525"/>
        <v/>
      </c>
      <c r="AV779" s="30" t="str">
        <f>IFERROR(IF(AND(PRINCIPAL!$H$211&lt;&gt;"",OR(L779=PRINCIPAL!$I$211,L779=PRINCIPAL!$I$211+PRINCIPAL!$I$211,L779=PRINCIPAL!$I$211+PRINCIPAL!$I$211+PRINCIPAL!$I$211)),0,IF(AND(PRINCIPAL!$H$211&lt;&gt;"",L779=PRINCIPAL!$J$211),VLOOKUP($AW$750,'Banco de Dados'!$B$4:$J$50,8,FALSE)*PRINCIPAL!$H$211*(1-(PRINCIPAL!$K$211/100)),IF(AND(PRINCIPAL!$H$211&lt;&gt;"",L779=PRINCIPAL!$L$211),VLOOKUP($AW$750,'Banco de Dados'!$B$4:$J$50,8,FALSE)*PRINCIPAL!$H$211*(1-(PRINCIPAL!$M$211/100)),IF(AND(PRINCIPAL!$H$211&lt;&gt;"",L779=PRINCIPAL!$N$211),VLOOKUP($AW$750,'Banco de Dados'!$B$4:$J$50,8,FALSE)*PRINCIPAL!$H$211*(1-(PRINCIPAL!$O$211/100)),IF(PRINCIPAL!$H$211&lt;&gt;"",VLOOKUP($AW$750,'Banco de Dados'!$B$4:$J$50,8,FALSE)*PRINCIPAL!$H$211,IF(OR(L779=PRINCIPAL!$I$211,L779=PRINCIPAL!$I$211+PRINCIPAL!$I$211,L779=PRINCIPAL!$I$211+PRINCIPAL!$I$211+PRINCIPAL!$I$211),0,IF(L779=PRINCIPAL!$J$211,VLOOKUP($AW$750,'Banco de Dados'!$B$4:$J$50,6,FALSE)*(1-(PRINCIPAL!$K$211/100)),IF(L779=PRINCIPAL!$L$211,VLOOKUP($AW$750,'Banco de Dados'!$B$4:$J$50,6,FALSE)*(1-(PRINCIPAL!$M$211/100)),IF(L779=PRINCIPAL!$N$211,VLOOKUP($AW$750,'Banco de Dados'!$B$4:$J$50,6,FALSE)*(1-(PRINCIPAL!$O$211/100)),VLOOKUP($AW$750,'Banco de Dados'!$B$4:$J$50,6,FALSE)))))))))),"")</f>
        <v/>
      </c>
      <c r="AW779" s="29" t="str">
        <f>IFERROR(AV779*(IFERROR(VLOOKUP($AW$750,'Banco de Dados'!$B$4:$J$50,4,FALSE),"ERRO")),"")</f>
        <v/>
      </c>
      <c r="AX779" s="29" t="str">
        <f t="shared" si="526"/>
        <v/>
      </c>
      <c r="AY779" s="103" t="str">
        <f>IFERROR(AX779*(C779*(PRINCIPAL!$G$211/100))*0.47*(44/12),"")</f>
        <v/>
      </c>
      <c r="AZ779" s="111" t="str">
        <f t="shared" si="531"/>
        <v/>
      </c>
      <c r="BA779" s="30" t="str">
        <f>IFERROR(IF(AND(PRINCIPAL!$H$192&lt;&gt;"",OR(L779=PRINCIPAL!$I$192,L779=PRINCIPAL!$I$192+PRINCIPAL!$I$192,L779=PRINCIPAL!$I$192+PRINCIPAL!$I$192+PRINCIPAL!$I$192)),0,IF(AND(PRINCIPAL!$H$192&lt;&gt;"",L779=PRINCIPAL!$J$192),VLOOKUP($BB$750,'Banco de Dados'!$B$4:$J$50,8,FALSE)*PRINCIPAL!$H$192*(1-(PRINCIPAL!$K$192/100)),IF(AND(PRINCIPAL!$H$192&lt;&gt;"",L779=PRINCIPAL!$L$192),VLOOKUP($BB$750,'Banco de Dados'!$B$4:$J$50,8,FALSE)*PRINCIPAL!$H$192*(1-(PRINCIPAL!$M$192/100)),IF(AND(PRINCIPAL!$H$192&lt;&gt;"",L779=PRINCIPAL!$N$192),VLOOKUP($BB$750,'Banco de Dados'!$B$4:$J$50,8,FALSE)*PRINCIPAL!$H$192*(1-(PRINCIPAL!$O$192/100)),IF(PRINCIPAL!$H$192&lt;&gt;"",VLOOKUP($BB$750,'Banco de Dados'!$B$4:$J$50,8,FALSE)*PRINCIPAL!$H$192,IF(OR(L779=PRINCIPAL!$I$192,L779=PRINCIPAL!$I$192+PRINCIPAL!$I$192,L779=PRINCIPAL!$I$192+PRINCIPAL!$I$192+PRINCIPAL!$I$192),0,IF(L779=PRINCIPAL!$J$192,VLOOKUP($BB$750,'Banco de Dados'!$B$4:$J$50,6,FALSE)*(1-(PRINCIPAL!$K$192/100)),IF(L779=PRINCIPAL!$L$192,VLOOKUP($BB$750,'Banco de Dados'!$B$4:$J$50,6,FALSE)*(1-(PRINCIPAL!$M$192/100)),IF(L779=PRINCIPAL!$N$192,VLOOKUP($BB$750,'Banco de Dados'!$B$4:$J$50,6,FALSE)*(1-(PRINCIPAL!$O$192/100)),VLOOKUP($BB$750,'Banco de Dados'!$B$4:$J$50,6,FALSE)))))))))),"")</f>
        <v/>
      </c>
      <c r="BB779" s="29" t="str">
        <f>IFERROR(BA779*(IFERROR(VLOOKUP($BB$750,'Banco de Dados'!$B$4:$J$50,4,FALSE),"ERRO")),"")</f>
        <v/>
      </c>
      <c r="BC779" s="29" t="str">
        <f t="shared" si="532"/>
        <v/>
      </c>
      <c r="BD779" s="103" t="str">
        <f>IFERROR(BC779*(C779*(PRINCIPAL!$G$192/100))*0.47*(44/12),"")</f>
        <v/>
      </c>
      <c r="BE779" s="111" t="str">
        <f t="shared" si="511"/>
        <v/>
      </c>
      <c r="BF779" s="30" t="str">
        <f>IFERROR(IF(AND(PRINCIPAL!$H$213&lt;&gt;"",OR(L779=PRINCIPAL!$I$213,L779=PRINCIPAL!$I$213+PRINCIPAL!$I$213,L779=PRINCIPAL!$I$213+PRINCIPAL!$I$213+PRINCIPAL!$I$213)),0,IF(AND(PRINCIPAL!$H$213&lt;&gt;"",L779=PRINCIPAL!$J$213),VLOOKUP($BG$750,'Banco de Dados'!$B$4:$J$50,8,FALSE)*PRINCIPAL!$H$213*(1-(PRINCIPAL!$K$213/100)),IF(AND(PRINCIPAL!$H$213&lt;&gt;"",L779=PRINCIPAL!$L$213),VLOOKUP($BG$750,'Banco de Dados'!$B$4:$J$50,8,FALSE)*PRINCIPAL!$H$213*(1-(PRINCIPAL!$M$213/100)),IF(AND(PRINCIPAL!$H$213&lt;&gt;"",L779=PRINCIPAL!$N$213),VLOOKUP($BG$750,'Banco de Dados'!$B$4:$J$50,8,FALSE)*PRINCIPAL!$H$213*(1-(PRINCIPAL!$O$213/100)),IF(PRINCIPAL!$H$213&lt;&gt;"",VLOOKUP($BG$750,'Banco de Dados'!$B$4:$J$50,8,FALSE)*PRINCIPAL!$H$213,IF(OR(L779=PRINCIPAL!$I$213,L779=PRINCIPAL!$I$213+PRINCIPAL!$I$213,L779=PRINCIPAL!$I$213+PRINCIPAL!$I$213+PRINCIPAL!$I$213),0,IF(L779=PRINCIPAL!$J$213,VLOOKUP($BG$750,'Banco de Dados'!$B$4:$J$50,6,FALSE)*(1-(PRINCIPAL!$K$213/100)),IF(L779=PRINCIPAL!$L$213,VLOOKUP($BG$750,'Banco de Dados'!$B$4:$J$50,6,FALSE)*(1-(PRINCIPAL!$M$213/100)),IF(L779=PRINCIPAL!$N$213,VLOOKUP($BG$750,'Banco de Dados'!$B$4:$J$50,6,FALSE)*(1-(PRINCIPAL!$O$213/100)),VLOOKUP($BG$750,'Banco de Dados'!$B$4:$J$50,6,FALSE)))))))))),"")</f>
        <v/>
      </c>
      <c r="BG779" s="29" t="str">
        <f>IFERROR(BF779*(IFERROR(VLOOKUP($BG$750,'Banco de Dados'!$B$4:$J$50,4,FALSE),"ERRO")),"")</f>
        <v/>
      </c>
      <c r="BH779" s="29" t="str">
        <f t="shared" si="527"/>
        <v/>
      </c>
      <c r="BI779" s="103" t="str">
        <f>IFERROR(BH779*(C779*(PRINCIPAL!$G$213/100))*0.47*(44/12),"")</f>
        <v/>
      </c>
      <c r="BJ779" s="102" t="str">
        <f t="shared" si="512"/>
        <v/>
      </c>
    </row>
    <row r="780" spans="2:62" ht="12.75" customHeight="1" x14ac:dyDescent="0.3">
      <c r="B780" s="326">
        <f t="shared" si="513"/>
        <v>2048</v>
      </c>
      <c r="C780" s="340"/>
      <c r="D780" s="1"/>
      <c r="E780" s="116">
        <v>28</v>
      </c>
      <c r="F780" s="24" t="str">
        <f>IFERROR(VLOOKUP($G$750,'Banco de Dados'!$B$4:$J$50,6,FALSE),"")</f>
        <v/>
      </c>
      <c r="G780" s="25" t="str">
        <f>IFERROR(F780*(IFERROR(VLOOKUP($G$750,'Banco de Dados'!$B$4:$J$50,4,FALSE),"ERRO")),"")</f>
        <v/>
      </c>
      <c r="H780" s="25" t="str">
        <f t="shared" si="514"/>
        <v/>
      </c>
      <c r="I780" s="103" t="str">
        <f t="shared" si="515"/>
        <v/>
      </c>
      <c r="J780" s="117" t="str">
        <f t="shared" si="516"/>
        <v/>
      </c>
      <c r="K780" s="1"/>
      <c r="L780" s="91">
        <v>28</v>
      </c>
      <c r="M780" s="24" t="str">
        <f>IFERROR(IF(AND(PRINCIPAL!$H$204&lt;&gt;"",OR(L780=PRINCIPAL!$I$204,L780=PRINCIPAL!$I$204+PRINCIPAL!$I$204,L780=PRINCIPAL!$I$204+PRINCIPAL!$I$204+PRINCIPAL!$I$204)),0,IF(AND(PRINCIPAL!$H$204&lt;&gt;"",L780=PRINCIPAL!$J$204),VLOOKUP($N$750,'Banco de Dados'!$B$4:$J$50,8,FALSE)*PRINCIPAL!$H$204*(1-(PRINCIPAL!$K$204/100)),IF(AND(PRINCIPAL!$H$204&lt;&gt;"",L780=PRINCIPAL!$L$204),VLOOKUP($N$750,'Banco de Dados'!$B$4:$J$50,8,FALSE)*PRINCIPAL!$H$204*(1-(PRINCIPAL!$M$204/100)),IF(AND(PRINCIPAL!$H$204&lt;&gt;"",L780=PRINCIPAL!$N$204),VLOOKUP($N$750,'Banco de Dados'!$B$4:$J$50,8,FALSE)*PRINCIPAL!$H$204*(1-(PRINCIPAL!$O$204/100)),IF(PRINCIPAL!$H$204&lt;&gt;"",VLOOKUP($N$750,'Banco de Dados'!$B$4:$J$50,8,FALSE)*PRINCIPAL!$H$204,IF(OR(L780=PRINCIPAL!$I$204,L780=PRINCIPAL!$I$204+PRINCIPAL!$I$204,L780=PRINCIPAL!$I$204+PRINCIPAL!$I$204+PRINCIPAL!$I$204),0,IF(L780=PRINCIPAL!$J$204,VLOOKUP($N$750,'Banco de Dados'!$B$4:$J$50,6,FALSE)*(1-(PRINCIPAL!$K$204/100)),IF(L780=PRINCIPAL!$L$204,VLOOKUP($N$750,'Banco de Dados'!$B$4:$J$50,6,FALSE)*(1-(PRINCIPAL!$M$204/100)),IF(L780=PRINCIPAL!$N$204,VLOOKUP($N$750,'Banco de Dados'!$B$4:$J$50,6,FALSE)*(1-(PRINCIPAL!$O$204/100)),VLOOKUP($N$750,'Banco de Dados'!$B$4:$J$50,6,FALSE)))))))))),"")</f>
        <v/>
      </c>
      <c r="N780" s="25" t="str">
        <f>IFERROR(M780*(IFERROR(VLOOKUP($N$750,'Banco de Dados'!$B$4:$J$50,4,FALSE),"ERRO")),"")</f>
        <v/>
      </c>
      <c r="O780" s="25" t="str">
        <f t="shared" si="535"/>
        <v/>
      </c>
      <c r="P780" s="103" t="str">
        <f>IFERROR(O780*(C780*(PRINCIPAL!$G$204/100))*0.47*(44/12),"")</f>
        <v/>
      </c>
      <c r="Q780" s="107" t="str">
        <f t="shared" si="537"/>
        <v/>
      </c>
      <c r="R780" s="29" t="str">
        <f>IFERROR(IF(AND(PRINCIPAL!$H$205&lt;&gt;"",OR(L780=PRINCIPAL!$I$205,L780=PRINCIPAL!$I$205+PRINCIPAL!$I$205,L780=PRINCIPAL!$I$205+PRINCIPAL!$I$205+PRINCIPAL!$I$205)),0,IF(AND(PRINCIPAL!$H$205&lt;&gt;"",L780=PRINCIPAL!$J$205),VLOOKUP($S$750,'Banco de Dados'!$B$4:$J$50,8,FALSE)*PRINCIPAL!$H$205*(1-(PRINCIPAL!$K$205/100)),IF(AND(PRINCIPAL!$H$205&lt;&gt;"",L780=PRINCIPAL!$L$205),VLOOKUP($S$750,'Banco de Dados'!$B$4:$J$50,8,FALSE)*PRINCIPAL!$H$205*(1-(PRINCIPAL!$M$205/100)),IF(AND(PRINCIPAL!$H$205&lt;&gt;"",L780=PRINCIPAL!$N$205),VLOOKUP($S$750,'Banco de Dados'!$B$4:$J$50,8,FALSE)*PRINCIPAL!$H$205*(1-(PRINCIPAL!$O$205/100)),IF(PRINCIPAL!$H$205&lt;&gt;"",VLOOKUP($S$750,'Banco de Dados'!$B$4:$J$50,8,FALSE)*PRINCIPAL!$H$205,IF(OR(L780=PRINCIPAL!$I$205,L780=PRINCIPAL!$I$205+PRINCIPAL!$I$205,L780=PRINCIPAL!$I$205+PRINCIPAL!$I$205+PRINCIPAL!$I$205),0,IF(L780=PRINCIPAL!$J$205,VLOOKUP($S$750,'Banco de Dados'!$B$4:$J$50,6,FALSE)*(1-(PRINCIPAL!$K$205/100)),IF(L780=PRINCIPAL!$L$205,VLOOKUP($S$750,'Banco de Dados'!$B$4:$J$50,6,FALSE)*(1-(PRINCIPAL!$M$205/100)),IF(L780=PRINCIPAL!$N$205,VLOOKUP($S$750,'Banco de Dados'!$B$4:$J$50,6,FALSE)*(1-(PRINCIPAL!$O$205/100)),VLOOKUP($S$750,'Banco de Dados'!$B$4:$J$50,6,FALSE)))))))))),"")</f>
        <v/>
      </c>
      <c r="S780" s="29" t="str">
        <f>IFERROR(R780*(IFERROR(VLOOKUP($S$750,'Banco de Dados'!$B$4:$J$50,4,FALSE),"ERRO")),"")</f>
        <v/>
      </c>
      <c r="T780" s="29" t="str">
        <f t="shared" si="534"/>
        <v/>
      </c>
      <c r="U780" s="103" t="str">
        <f>IFERROR(T780*(C780*(PRINCIPAL!$G$205/100))*0.47*(44/12),"")</f>
        <v/>
      </c>
      <c r="V780" s="103" t="str">
        <f t="shared" si="510"/>
        <v/>
      </c>
      <c r="W780" s="30" t="str">
        <f>IFERROR(IF(AND(PRINCIPAL!$H$206&lt;&gt;"",OR(L780=PRINCIPAL!$I$206,L780=PRINCIPAL!$I$206+PRINCIPAL!$I$206,L780=PRINCIPAL!$I$206+PRINCIPAL!$I$206+PRINCIPAL!$I$206)),0,IF(AND(PRINCIPAL!$H$206&lt;&gt;"",L780=PRINCIPAL!$J$206),VLOOKUP($X$750,'Banco de Dados'!$B$4:$J$50,8,FALSE)*PRINCIPAL!$H$206*(1-(PRINCIPAL!$K$206/100)),IF(AND(PRINCIPAL!$H$206&lt;&gt;"",L780=PRINCIPAL!$L$206),VLOOKUP($X$750,'Banco de Dados'!$B$4:$J$50,8,FALSE)*PRINCIPAL!$H$206*(1-(PRINCIPAL!$M$206/100)),IF(AND(PRINCIPAL!$H$206&lt;&gt;"",L780=PRINCIPAL!$N$206),VLOOKUP($X$750,'Banco de Dados'!$B$4:$J$50,8,FALSE)*PRINCIPAL!$H$206*(1-(PRINCIPAL!$O$206/100)),IF(PRINCIPAL!$H$206&lt;&gt;"",VLOOKUP($X$750,'Banco de Dados'!$B$4:$J$50,8,FALSE)*PRINCIPAL!$H$206,IF(OR(L780=PRINCIPAL!$I$206,L780=PRINCIPAL!$I$206+PRINCIPAL!$I$206,L780=PRINCIPAL!$I$206+PRINCIPAL!$I$206+PRINCIPAL!$I$206),0,IF(L780=PRINCIPAL!$J$206,VLOOKUP($X$750,'Banco de Dados'!$B$4:$J$50,6,FALSE)*(1-(PRINCIPAL!$K$206/100)),IF(L780=PRINCIPAL!$L$206,VLOOKUP($X$750,'Banco de Dados'!$B$4:$J$50,6,FALSE)*(1-(PRINCIPAL!$M$206/100)),IF(L780=PRINCIPAL!$N$206,VLOOKUP($X$750,'Banco de Dados'!$B$4:$J$50,6,FALSE)*(1-(PRINCIPAL!$O$206/100)),VLOOKUP($X$750,'Banco de Dados'!$B$4:$J$50,6,FALSE)))))))))),"")</f>
        <v/>
      </c>
      <c r="X780" s="29" t="str">
        <f>IFERROR(W780*(IFERROR(VLOOKUP($X$750,'Banco de Dados'!$B$4:$J$50,4,FALSE),"ERRO")),"")</f>
        <v/>
      </c>
      <c r="Y780" s="29" t="str">
        <f t="shared" si="528"/>
        <v/>
      </c>
      <c r="Z780" s="103" t="str">
        <f>IFERROR(Y780*(C780*(PRINCIPAL!$G$206/100))*0.47*(44/12),"")</f>
        <v/>
      </c>
      <c r="AA780" s="111" t="str">
        <f t="shared" si="529"/>
        <v/>
      </c>
      <c r="AB780" s="30" t="str">
        <f>IFERROR(IF(AND(PRINCIPAL!$H$207&lt;&gt;"",OR(L780=PRINCIPAL!$I$207,L780=PRINCIPAL!$I$207+PRINCIPAL!$I$207,L780=PRINCIPAL!$I$207+PRINCIPAL!$I$207+PRINCIPAL!$I$207)),0,IF(AND(PRINCIPAL!$H$207&lt;&gt;"",L780=PRINCIPAL!$J$207),VLOOKUP($AC$750,'Banco de Dados'!$B$4:$J$50,8,FALSE)*PRINCIPAL!$H$207*(1-(PRINCIPAL!$K$207/100)),IF(AND(PRINCIPAL!$H$207&lt;&gt;"",L780=PRINCIPAL!$L$207),VLOOKUP($AC$750,'Banco de Dados'!$B$4:$J$50,8,FALSE)*PRINCIPAL!$H$207*(1-(PRINCIPAL!$M$207/100)),IF(AND(PRINCIPAL!$H$207&lt;&gt;"",L780=PRINCIPAL!$N$207),VLOOKUP($AC$750,'Banco de Dados'!$B$4:$J$50,8,FALSE)*PRINCIPAL!$H$207*(1-(PRINCIPAL!$O$207/100)),IF(PRINCIPAL!$H$207&lt;&gt;"",VLOOKUP($AC$750,'Banco de Dados'!$B$4:$J$50,8,FALSE)*PRINCIPAL!$H$207,IF(OR(L780=PRINCIPAL!$I$207,L780=PRINCIPAL!$I$207+PRINCIPAL!$I$207,L780=PRINCIPAL!$I$207+PRINCIPAL!$I$207+PRINCIPAL!$I$207),0,IF(L780=PRINCIPAL!$J$207,VLOOKUP($AC$750,'Banco de Dados'!$B$4:$J$50,6,FALSE)*(1-(PRINCIPAL!$K$207/100)),IF(L780=PRINCIPAL!$L$207,VLOOKUP($AC$750,'Banco de Dados'!$B$4:$J$50,6,FALSE)*(1-(PRINCIPAL!$M$207/100)),IF(L780=PRINCIPAL!$N$207,VLOOKUP($AC$750,'Banco de Dados'!$B$4:$J$50,6,FALSE)*(1-(PRINCIPAL!$O$207/100)),VLOOKUP($AC$750,'Banco de Dados'!$B$4:$J$50,6,FALSE)))))))))),"")</f>
        <v/>
      </c>
      <c r="AC780" s="29" t="str">
        <f>IFERROR(AB780*(IFERROR(VLOOKUP($AC$750,'Banco de Dados'!$B$4:$J$50,4,FALSE),"ERRO")),"")</f>
        <v/>
      </c>
      <c r="AD780" s="29" t="str">
        <f t="shared" si="519"/>
        <v/>
      </c>
      <c r="AE780" s="103" t="str">
        <f>IFERROR(AD780*(C780*(PRINCIPAL!$G$207/100))*0.47*(44/12),"")</f>
        <v/>
      </c>
      <c r="AF780" s="111" t="str">
        <f t="shared" si="520"/>
        <v/>
      </c>
      <c r="AG780" s="30" t="str">
        <f>IFERROR(IF(AND(PRINCIPAL!$H$208&lt;&gt;"",OR(L780=PRINCIPAL!$I$208,L780=PRINCIPAL!$I$208+PRINCIPAL!$I$208,L780=PRINCIPAL!$I$208+PRINCIPAL!$I$208+PRINCIPAL!$I$208)),0,IF(AND(PRINCIPAL!$H$208&lt;&gt;"",L780=PRINCIPAL!$J$208),VLOOKUP($AH$750,'Banco de Dados'!$B$4:$J$50,8,FALSE)*PRINCIPAL!$H$208*(1-(PRINCIPAL!$K$208/100)),IF(AND(PRINCIPAL!$H$208&lt;&gt;"",L780=PRINCIPAL!$L$208),VLOOKUP($AH$750,'Banco de Dados'!$B$4:$J$50,8,FALSE)*PRINCIPAL!$H$208*(1-(PRINCIPAL!$M$208/100)),IF(AND(PRINCIPAL!$H$208&lt;&gt;"",L780=PRINCIPAL!$N$208),VLOOKUP($AH$750,'Banco de Dados'!$B$4:$J$50,8,FALSE)*PRINCIPAL!$H$208*(1-(PRINCIPAL!$O$208/100)),IF(PRINCIPAL!$H$208&lt;&gt;"",VLOOKUP($AH$750,'Banco de Dados'!$B$4:$J$50,8,FALSE)*PRINCIPAL!$H$208,IF(OR(L780=PRINCIPAL!$I$208,L780=PRINCIPAL!$I$208+PRINCIPAL!$I$208,L780=PRINCIPAL!$I$208+PRINCIPAL!$I$208+PRINCIPAL!$I$208),0,IF(L780=PRINCIPAL!$J$208,VLOOKUP($AH$750,'Banco de Dados'!$B$4:$J$50,6,FALSE)*(1-(PRINCIPAL!$K$208/100)),IF(L780=PRINCIPAL!$L$208,VLOOKUP($AH$750,'Banco de Dados'!$B$4:$J$50,6,FALSE)*(1-(PRINCIPAL!$M$208/100)),IF(L780=PRINCIPAL!$N$208,VLOOKUP($AH$750,'Banco de Dados'!$B$4:$J$50,6,FALSE)*(1-(PRINCIPAL!$O$208/100)),VLOOKUP($AH$750,'Banco de Dados'!$B$4:$J$50,6,FALSE)))))))))),"")</f>
        <v/>
      </c>
      <c r="AH780" s="29" t="str">
        <f>IFERROR(AG780*(IFERROR(VLOOKUP($AH$750,'Banco de Dados'!$B$4:$J$50,4,FALSE),"ERRO")),"")</f>
        <v/>
      </c>
      <c r="AI780" s="29" t="str">
        <f t="shared" si="521"/>
        <v/>
      </c>
      <c r="AJ780" s="103" t="str">
        <f>IFERROR(AI780*(C780*(PRINCIPAL!$G$208/100))*0.47*(44/12),"")</f>
        <v/>
      </c>
      <c r="AK780" s="111" t="str">
        <f t="shared" si="530"/>
        <v/>
      </c>
      <c r="AL780" s="30" t="str">
        <f>IFERROR(IF(AND(PRINCIPAL!$H$209&lt;&gt;"",OR(L780=PRINCIPAL!$I$209,L780=PRINCIPAL!$I$209+PRINCIPAL!$I$209,L780=PRINCIPAL!$I$209+PRINCIPAL!$I$209+PRINCIPAL!$I$209)),0,IF(AND(PRINCIPAL!$H$209&lt;&gt;"",L780=PRINCIPAL!$J$209),VLOOKUP($AM$750,'Banco de Dados'!$B$4:$J$50,8,FALSE)*PRINCIPAL!$H$209*(1-(PRINCIPAL!$K$209/100)),IF(AND(PRINCIPAL!$H$209&lt;&gt;"",L780=PRINCIPAL!$L$209),VLOOKUP($AM$750,'Banco de Dados'!$B$4:$J$50,8,FALSE)*PRINCIPAL!$H$209*(1-(PRINCIPAL!$M$209/100)),IF(AND(PRINCIPAL!$H$209&lt;&gt;"",L780=PRINCIPAL!$N$209),VLOOKUP($AM$750,'Banco de Dados'!$B$4:$J$50,8,FALSE)*PRINCIPAL!$H$209*(1-(PRINCIPAL!$O$209/100)),IF(PRINCIPAL!$H$209&lt;&gt;"",VLOOKUP($AM$750,'Banco de Dados'!$B$4:$J$50,8,FALSE)*PRINCIPAL!$H$209,IF(OR(L780=PRINCIPAL!$I$209,L780=PRINCIPAL!$I$209+PRINCIPAL!$I$209,L780=PRINCIPAL!$I$209+PRINCIPAL!$I$209+PRINCIPAL!$I$209),0,IF(L780=PRINCIPAL!$J$209,VLOOKUP($AM$750,'Banco de Dados'!$B$4:$J$50,6,FALSE)*(1-(PRINCIPAL!$K$209/100)),IF(L780=PRINCIPAL!$L$209,VLOOKUP($AM$750,'Banco de Dados'!$B$4:$J$50,6,FALSE)*(1-(PRINCIPAL!$M$209/100)),IF(L780=PRINCIPAL!$N$209,VLOOKUP($AM$750,'Banco de Dados'!$B$4:$J$50,6,FALSE)*(1-(PRINCIPAL!$O$209/100)),VLOOKUP($AM$750,'Banco de Dados'!$B$4:$J$50,6,FALSE)))))))))),"")</f>
        <v/>
      </c>
      <c r="AM780" s="29" t="str">
        <f>IFERROR(AL780*(IFERROR(VLOOKUP($AM$750,'Banco de Dados'!$B$4:$J$50,4,FALSE),"ERRO")),"")</f>
        <v/>
      </c>
      <c r="AN780" s="29" t="str">
        <f t="shared" si="522"/>
        <v/>
      </c>
      <c r="AO780" s="103" t="str">
        <f>IFERROR(AN780*(C780*(PRINCIPAL!$G$209/100))*0.47*(44/12),"")</f>
        <v/>
      </c>
      <c r="AP780" s="111" t="str">
        <f t="shared" si="523"/>
        <v/>
      </c>
      <c r="AQ780" s="30" t="str">
        <f>IFERROR(IF(AND(PRINCIPAL!$H$210&lt;&gt;"",OR(L780=PRINCIPAL!$I$210,L780=PRINCIPAL!$I$210+PRINCIPAL!$I$210,L780=PRINCIPAL!$I$210+PRINCIPAL!$I$210+PRINCIPAL!$I$210)),0,IF(AND(PRINCIPAL!$H$210&lt;&gt;"",L780=PRINCIPAL!$J$210),VLOOKUP($AR$750,'Banco de Dados'!$B$4:$J$50,8,FALSE)*PRINCIPAL!$H$210*(1-(PRINCIPAL!$K$210/100)),IF(AND(PRINCIPAL!$H$210&lt;&gt;"",L780=PRINCIPAL!$L$210),VLOOKUP($AR$750,'Banco de Dados'!$B$4:$J$50,8,FALSE)*PRINCIPAL!$H$210*(1-(PRINCIPAL!$M$210/100)),IF(AND(PRINCIPAL!$H$210&lt;&gt;"",L780=PRINCIPAL!$N$210),VLOOKUP($AR$750,'Banco de Dados'!$B$4:$J$50,8,FALSE)*PRINCIPAL!$H$210*(1-(PRINCIPAL!$O$210/100)),IF(PRINCIPAL!$H$210&lt;&gt;"",VLOOKUP($AR$750,'Banco de Dados'!$B$4:$J$50,8,FALSE)*PRINCIPAL!$H$210,IF(OR(L780=PRINCIPAL!$I$210,L780=PRINCIPAL!$I$210+PRINCIPAL!$I$210,L780=PRINCIPAL!$I$210+PRINCIPAL!$I$210+PRINCIPAL!$I$210),0,IF(L780=PRINCIPAL!$J$210,VLOOKUP($AR$750,'Banco de Dados'!$B$4:$J$50,6,FALSE)*(1-(PRINCIPAL!$K$210/100)),IF(L780=PRINCIPAL!$L$210,VLOOKUP($AR$750,'Banco de Dados'!$B$4:$J$50,6,FALSE)*(1-(PRINCIPAL!$M$210/100)),IF(L780=PRINCIPAL!$N$210,VLOOKUP($AR$750,'Banco de Dados'!$B$4:$J$50,6,FALSE)*(1-(PRINCIPAL!$O$210/100)),VLOOKUP($AR$750,'Banco de Dados'!$B$4:$J$50,6,FALSE)))))))))),"")</f>
        <v/>
      </c>
      <c r="AR780" s="29" t="str">
        <f>IFERROR(AQ780*(IFERROR(VLOOKUP($AR$750,'Banco de Dados'!$B$4:$J$50,4,FALSE),"ERRO")),"")</f>
        <v/>
      </c>
      <c r="AS780" s="29" t="str">
        <f t="shared" si="524"/>
        <v/>
      </c>
      <c r="AT780" s="103" t="str">
        <f>IFERROR(AS780*(C780*(PRINCIPAL!$G$210/100))*0.47*(44/12),"")</f>
        <v/>
      </c>
      <c r="AU780" s="111" t="str">
        <f t="shared" si="525"/>
        <v/>
      </c>
      <c r="AV780" s="30" t="str">
        <f>IFERROR(IF(AND(PRINCIPAL!$H$211&lt;&gt;"",OR(L780=PRINCIPAL!$I$211,L780=PRINCIPAL!$I$211+PRINCIPAL!$I$211,L780=PRINCIPAL!$I$211+PRINCIPAL!$I$211+PRINCIPAL!$I$211)),0,IF(AND(PRINCIPAL!$H$211&lt;&gt;"",L780=PRINCIPAL!$J$211),VLOOKUP($AW$750,'Banco de Dados'!$B$4:$J$50,8,FALSE)*PRINCIPAL!$H$211*(1-(PRINCIPAL!$K$211/100)),IF(AND(PRINCIPAL!$H$211&lt;&gt;"",L780=PRINCIPAL!$L$211),VLOOKUP($AW$750,'Banco de Dados'!$B$4:$J$50,8,FALSE)*PRINCIPAL!$H$211*(1-(PRINCIPAL!$M$211/100)),IF(AND(PRINCIPAL!$H$211&lt;&gt;"",L780=PRINCIPAL!$N$211),VLOOKUP($AW$750,'Banco de Dados'!$B$4:$J$50,8,FALSE)*PRINCIPAL!$H$211*(1-(PRINCIPAL!$O$211/100)),IF(PRINCIPAL!$H$211&lt;&gt;"",VLOOKUP($AW$750,'Banco de Dados'!$B$4:$J$50,8,FALSE)*PRINCIPAL!$H$211,IF(OR(L780=PRINCIPAL!$I$211,L780=PRINCIPAL!$I$211+PRINCIPAL!$I$211,L780=PRINCIPAL!$I$211+PRINCIPAL!$I$211+PRINCIPAL!$I$211),0,IF(L780=PRINCIPAL!$J$211,VLOOKUP($AW$750,'Banco de Dados'!$B$4:$J$50,6,FALSE)*(1-(PRINCIPAL!$K$211/100)),IF(L780=PRINCIPAL!$L$211,VLOOKUP($AW$750,'Banco de Dados'!$B$4:$J$50,6,FALSE)*(1-(PRINCIPAL!$M$211/100)),IF(L780=PRINCIPAL!$N$211,VLOOKUP($AW$750,'Banco de Dados'!$B$4:$J$50,6,FALSE)*(1-(PRINCIPAL!$O$211/100)),VLOOKUP($AW$750,'Banco de Dados'!$B$4:$J$50,6,FALSE)))))))))),"")</f>
        <v/>
      </c>
      <c r="AW780" s="29" t="str">
        <f>IFERROR(AV780*(IFERROR(VLOOKUP($AW$750,'Banco de Dados'!$B$4:$J$50,4,FALSE),"ERRO")),"")</f>
        <v/>
      </c>
      <c r="AX780" s="29" t="str">
        <f t="shared" si="526"/>
        <v/>
      </c>
      <c r="AY780" s="103" t="str">
        <f>IFERROR(AX780*(C780*(PRINCIPAL!$G$211/100))*0.47*(44/12),"")</f>
        <v/>
      </c>
      <c r="AZ780" s="111" t="str">
        <f t="shared" si="531"/>
        <v/>
      </c>
      <c r="BA780" s="30" t="str">
        <f>IFERROR(IF(AND(PRINCIPAL!$H$192&lt;&gt;"",OR(L780=PRINCIPAL!$I$192,L780=PRINCIPAL!$I$192+PRINCIPAL!$I$192,L780=PRINCIPAL!$I$192+PRINCIPAL!$I$192+PRINCIPAL!$I$192)),0,IF(AND(PRINCIPAL!$H$192&lt;&gt;"",L780=PRINCIPAL!$J$192),VLOOKUP($BB$750,'Banco de Dados'!$B$4:$J$50,8,FALSE)*PRINCIPAL!$H$192*(1-(PRINCIPAL!$K$192/100)),IF(AND(PRINCIPAL!$H$192&lt;&gt;"",L780=PRINCIPAL!$L$192),VLOOKUP($BB$750,'Banco de Dados'!$B$4:$J$50,8,FALSE)*PRINCIPAL!$H$192*(1-(PRINCIPAL!$M$192/100)),IF(AND(PRINCIPAL!$H$192&lt;&gt;"",L780=PRINCIPAL!$N$192),VLOOKUP($BB$750,'Banco de Dados'!$B$4:$J$50,8,FALSE)*PRINCIPAL!$H$192*(1-(PRINCIPAL!$O$192/100)),IF(PRINCIPAL!$H$192&lt;&gt;"",VLOOKUP($BB$750,'Banco de Dados'!$B$4:$J$50,8,FALSE)*PRINCIPAL!$H$192,IF(OR(L780=PRINCIPAL!$I$192,L780=PRINCIPAL!$I$192+PRINCIPAL!$I$192,L780=PRINCIPAL!$I$192+PRINCIPAL!$I$192+PRINCIPAL!$I$192),0,IF(L780=PRINCIPAL!$J$192,VLOOKUP($BB$750,'Banco de Dados'!$B$4:$J$50,6,FALSE)*(1-(PRINCIPAL!$K$192/100)),IF(L780=PRINCIPAL!$L$192,VLOOKUP($BB$750,'Banco de Dados'!$B$4:$J$50,6,FALSE)*(1-(PRINCIPAL!$M$192/100)),IF(L780=PRINCIPAL!$N$192,VLOOKUP($BB$750,'Banco de Dados'!$B$4:$J$50,6,FALSE)*(1-(PRINCIPAL!$O$192/100)),VLOOKUP($BB$750,'Banco de Dados'!$B$4:$J$50,6,FALSE)))))))))),"")</f>
        <v/>
      </c>
      <c r="BB780" s="29" t="str">
        <f>IFERROR(BA780*(IFERROR(VLOOKUP($BB$750,'Banco de Dados'!$B$4:$J$50,4,FALSE),"ERRO")),"")</f>
        <v/>
      </c>
      <c r="BC780" s="29" t="str">
        <f t="shared" si="532"/>
        <v/>
      </c>
      <c r="BD780" s="103" t="str">
        <f>IFERROR(BC780*(C780*(PRINCIPAL!$G$192/100))*0.47*(44/12),"")</f>
        <v/>
      </c>
      <c r="BE780" s="111" t="str">
        <f t="shared" si="511"/>
        <v/>
      </c>
      <c r="BF780" s="30" t="str">
        <f>IFERROR(IF(AND(PRINCIPAL!$H$213&lt;&gt;"",OR(L780=PRINCIPAL!$I$213,L780=PRINCIPAL!$I$213+PRINCIPAL!$I$213,L780=PRINCIPAL!$I$213+PRINCIPAL!$I$213+PRINCIPAL!$I$213)),0,IF(AND(PRINCIPAL!$H$213&lt;&gt;"",L780=PRINCIPAL!$J$213),VLOOKUP($BG$750,'Banco de Dados'!$B$4:$J$50,8,FALSE)*PRINCIPAL!$H$213*(1-(PRINCIPAL!$K$213/100)),IF(AND(PRINCIPAL!$H$213&lt;&gt;"",L780=PRINCIPAL!$L$213),VLOOKUP($BG$750,'Banco de Dados'!$B$4:$J$50,8,FALSE)*PRINCIPAL!$H$213*(1-(PRINCIPAL!$M$213/100)),IF(AND(PRINCIPAL!$H$213&lt;&gt;"",L780=PRINCIPAL!$N$213),VLOOKUP($BG$750,'Banco de Dados'!$B$4:$J$50,8,FALSE)*PRINCIPAL!$H$213*(1-(PRINCIPAL!$O$213/100)),IF(PRINCIPAL!$H$213&lt;&gt;"",VLOOKUP($BG$750,'Banco de Dados'!$B$4:$J$50,8,FALSE)*PRINCIPAL!$H$213,IF(OR(L780=PRINCIPAL!$I$213,L780=PRINCIPAL!$I$213+PRINCIPAL!$I$213,L780=PRINCIPAL!$I$213+PRINCIPAL!$I$213+PRINCIPAL!$I$213),0,IF(L780=PRINCIPAL!$J$213,VLOOKUP($BG$750,'Banco de Dados'!$B$4:$J$50,6,FALSE)*(1-(PRINCIPAL!$K$213/100)),IF(L780=PRINCIPAL!$L$213,VLOOKUP($BG$750,'Banco de Dados'!$B$4:$J$50,6,FALSE)*(1-(PRINCIPAL!$M$213/100)),IF(L780=PRINCIPAL!$N$213,VLOOKUP($BG$750,'Banco de Dados'!$B$4:$J$50,6,FALSE)*(1-(PRINCIPAL!$O$213/100)),VLOOKUP($BG$750,'Banco de Dados'!$B$4:$J$50,6,FALSE)))))))))),"")</f>
        <v/>
      </c>
      <c r="BG780" s="29" t="str">
        <f>IFERROR(BF780*(IFERROR(VLOOKUP($BG$750,'Banco de Dados'!$B$4:$J$50,4,FALSE),"ERRO")),"")</f>
        <v/>
      </c>
      <c r="BH780" s="29" t="str">
        <f t="shared" si="527"/>
        <v/>
      </c>
      <c r="BI780" s="103" t="str">
        <f>IFERROR(BH780*(C780*(PRINCIPAL!$G$213/100))*0.47*(44/12),"")</f>
        <v/>
      </c>
      <c r="BJ780" s="102" t="str">
        <f t="shared" si="512"/>
        <v/>
      </c>
    </row>
    <row r="781" spans="2:62" ht="12.75" customHeight="1" x14ac:dyDescent="0.3">
      <c r="B781" s="326">
        <f t="shared" si="513"/>
        <v>2049</v>
      </c>
      <c r="C781" s="340"/>
      <c r="D781" s="1"/>
      <c r="E781" s="116">
        <v>29</v>
      </c>
      <c r="F781" s="24" t="str">
        <f>IFERROR(VLOOKUP($G$750,'Banco de Dados'!$B$4:$J$50,6,FALSE),"")</f>
        <v/>
      </c>
      <c r="G781" s="25" t="str">
        <f>IFERROR(F781*(IFERROR(VLOOKUP($G$750,'Banco de Dados'!$B$4:$J$50,4,FALSE),"ERRO")),"")</f>
        <v/>
      </c>
      <c r="H781" s="25" t="str">
        <f t="shared" si="514"/>
        <v/>
      </c>
      <c r="I781" s="103" t="str">
        <f t="shared" si="515"/>
        <v/>
      </c>
      <c r="J781" s="117" t="str">
        <f t="shared" si="516"/>
        <v/>
      </c>
      <c r="K781" s="1"/>
      <c r="L781" s="91">
        <v>29</v>
      </c>
      <c r="M781" s="24" t="str">
        <f>IFERROR(IF(AND(PRINCIPAL!$H$204&lt;&gt;"",OR(L781=PRINCIPAL!$I$204,L781=PRINCIPAL!$I$204+PRINCIPAL!$I$204,L781=PRINCIPAL!$I$204+PRINCIPAL!$I$204+PRINCIPAL!$I$204)),0,IF(AND(PRINCIPAL!$H$204&lt;&gt;"",L781=PRINCIPAL!$J$204),VLOOKUP($N$750,'Banco de Dados'!$B$4:$J$50,8,FALSE)*PRINCIPAL!$H$204*(1-(PRINCIPAL!$K$204/100)),IF(AND(PRINCIPAL!$H$204&lt;&gt;"",L781=PRINCIPAL!$L$204),VLOOKUP($N$750,'Banco de Dados'!$B$4:$J$50,8,FALSE)*PRINCIPAL!$H$204*(1-(PRINCIPAL!$M$204/100)),IF(AND(PRINCIPAL!$H$204&lt;&gt;"",L781=PRINCIPAL!$N$204),VLOOKUP($N$750,'Banco de Dados'!$B$4:$J$50,8,FALSE)*PRINCIPAL!$H$204*(1-(PRINCIPAL!$O$204/100)),IF(PRINCIPAL!$H$204&lt;&gt;"",VLOOKUP($N$750,'Banco de Dados'!$B$4:$J$50,8,FALSE)*PRINCIPAL!$H$204,IF(OR(L781=PRINCIPAL!$I$204,L781=PRINCIPAL!$I$204+PRINCIPAL!$I$204,L781=PRINCIPAL!$I$204+PRINCIPAL!$I$204+PRINCIPAL!$I$204),0,IF(L781=PRINCIPAL!$J$204,VLOOKUP($N$750,'Banco de Dados'!$B$4:$J$50,6,FALSE)*(1-(PRINCIPAL!$K$204/100)),IF(L781=PRINCIPAL!$L$204,VLOOKUP($N$750,'Banco de Dados'!$B$4:$J$50,6,FALSE)*(1-(PRINCIPAL!$M$204/100)),IF(L781=PRINCIPAL!$N$204,VLOOKUP($N$750,'Banco de Dados'!$B$4:$J$50,6,FALSE)*(1-(PRINCIPAL!$O$204/100)),VLOOKUP($N$750,'Banco de Dados'!$B$4:$J$50,6,FALSE)))))))))),"")</f>
        <v/>
      </c>
      <c r="N781" s="25" t="str">
        <f>IFERROR(M781*(IFERROR(VLOOKUP($N$750,'Banco de Dados'!$B$4:$J$50,4,FALSE),"ERRO")),"")</f>
        <v/>
      </c>
      <c r="O781" s="25" t="str">
        <f t="shared" si="535"/>
        <v/>
      </c>
      <c r="P781" s="103" t="str">
        <f>IFERROR(O781*(C781*(PRINCIPAL!$G$204/100))*0.47*(44/12),"")</f>
        <v/>
      </c>
      <c r="Q781" s="107" t="str">
        <f t="shared" si="537"/>
        <v/>
      </c>
      <c r="R781" s="29" t="str">
        <f>IFERROR(IF(AND(PRINCIPAL!$H$205&lt;&gt;"",OR(L781=PRINCIPAL!$I$205,L781=PRINCIPAL!$I$205+PRINCIPAL!$I$205,L781=PRINCIPAL!$I$205+PRINCIPAL!$I$205+PRINCIPAL!$I$205)),0,IF(AND(PRINCIPAL!$H$205&lt;&gt;"",L781=PRINCIPAL!$J$205),VLOOKUP($S$750,'Banco de Dados'!$B$4:$J$50,8,FALSE)*PRINCIPAL!$H$205*(1-(PRINCIPAL!$K$205/100)),IF(AND(PRINCIPAL!$H$205&lt;&gt;"",L781=PRINCIPAL!$L$205),VLOOKUP($S$750,'Banco de Dados'!$B$4:$J$50,8,FALSE)*PRINCIPAL!$H$205*(1-(PRINCIPAL!$M$205/100)),IF(AND(PRINCIPAL!$H$205&lt;&gt;"",L781=PRINCIPAL!$N$205),VLOOKUP($S$750,'Banco de Dados'!$B$4:$J$50,8,FALSE)*PRINCIPAL!$H$205*(1-(PRINCIPAL!$O$205/100)),IF(PRINCIPAL!$H$205&lt;&gt;"",VLOOKUP($S$750,'Banco de Dados'!$B$4:$J$50,8,FALSE)*PRINCIPAL!$H$205,IF(OR(L781=PRINCIPAL!$I$205,L781=PRINCIPAL!$I$205+PRINCIPAL!$I$205,L781=PRINCIPAL!$I$205+PRINCIPAL!$I$205+PRINCIPAL!$I$205),0,IF(L781=PRINCIPAL!$J$205,VLOOKUP($S$750,'Banco de Dados'!$B$4:$J$50,6,FALSE)*(1-(PRINCIPAL!$K$205/100)),IF(L781=PRINCIPAL!$L$205,VLOOKUP($S$750,'Banco de Dados'!$B$4:$J$50,6,FALSE)*(1-(PRINCIPAL!$M$205/100)),IF(L781=PRINCIPAL!$N$205,VLOOKUP($S$750,'Banco de Dados'!$B$4:$J$50,6,FALSE)*(1-(PRINCIPAL!$O$205/100)),VLOOKUP($S$750,'Banco de Dados'!$B$4:$J$50,6,FALSE)))))))))),"")</f>
        <v/>
      </c>
      <c r="S781" s="29" t="str">
        <f>IFERROR(R781*(IFERROR(VLOOKUP($S$750,'Banco de Dados'!$B$4:$J$50,4,FALSE),"ERRO")),"")</f>
        <v/>
      </c>
      <c r="T781" s="29" t="str">
        <f t="shared" si="534"/>
        <v/>
      </c>
      <c r="U781" s="103" t="str">
        <f>IFERROR(T781*(C781*(PRINCIPAL!$G$205/100))*0.47*(44/12),"")</f>
        <v/>
      </c>
      <c r="V781" s="103" t="str">
        <f t="shared" si="510"/>
        <v/>
      </c>
      <c r="W781" s="30" t="str">
        <f>IFERROR(IF(AND(PRINCIPAL!$H$206&lt;&gt;"",OR(L781=PRINCIPAL!$I$206,L781=PRINCIPAL!$I$206+PRINCIPAL!$I$206,L781=PRINCIPAL!$I$206+PRINCIPAL!$I$206+PRINCIPAL!$I$206)),0,IF(AND(PRINCIPAL!$H$206&lt;&gt;"",L781=PRINCIPAL!$J$206),VLOOKUP($X$750,'Banco de Dados'!$B$4:$J$50,8,FALSE)*PRINCIPAL!$H$206*(1-(PRINCIPAL!$K$206/100)),IF(AND(PRINCIPAL!$H$206&lt;&gt;"",L781=PRINCIPAL!$L$206),VLOOKUP($X$750,'Banco de Dados'!$B$4:$J$50,8,FALSE)*PRINCIPAL!$H$206*(1-(PRINCIPAL!$M$206/100)),IF(AND(PRINCIPAL!$H$206&lt;&gt;"",L781=PRINCIPAL!$N$206),VLOOKUP($X$750,'Banco de Dados'!$B$4:$J$50,8,FALSE)*PRINCIPAL!$H$206*(1-(PRINCIPAL!$O$206/100)),IF(PRINCIPAL!$H$206&lt;&gt;"",VLOOKUP($X$750,'Banco de Dados'!$B$4:$J$50,8,FALSE)*PRINCIPAL!$H$206,IF(OR(L781=PRINCIPAL!$I$206,L781=PRINCIPAL!$I$206+PRINCIPAL!$I$206,L781=PRINCIPAL!$I$206+PRINCIPAL!$I$206+PRINCIPAL!$I$206),0,IF(L781=PRINCIPAL!$J$206,VLOOKUP($X$750,'Banco de Dados'!$B$4:$J$50,6,FALSE)*(1-(PRINCIPAL!$K$206/100)),IF(L781=PRINCIPAL!$L$206,VLOOKUP($X$750,'Banco de Dados'!$B$4:$J$50,6,FALSE)*(1-(PRINCIPAL!$M$206/100)),IF(L781=PRINCIPAL!$N$206,VLOOKUP($X$750,'Banco de Dados'!$B$4:$J$50,6,FALSE)*(1-(PRINCIPAL!$O$206/100)),VLOOKUP($X$750,'Banco de Dados'!$B$4:$J$50,6,FALSE)))))))))),"")</f>
        <v/>
      </c>
      <c r="X781" s="29" t="str">
        <f>IFERROR(W781*(IFERROR(VLOOKUP($X$750,'Banco de Dados'!$B$4:$J$50,4,FALSE),"ERRO")),"")</f>
        <v/>
      </c>
      <c r="Y781" s="29" t="str">
        <f t="shared" si="528"/>
        <v/>
      </c>
      <c r="Z781" s="103" t="str">
        <f>IFERROR(Y781*(C781*(PRINCIPAL!$G$206/100))*0.47*(44/12),"")</f>
        <v/>
      </c>
      <c r="AA781" s="111" t="str">
        <f t="shared" si="529"/>
        <v/>
      </c>
      <c r="AB781" s="30" t="str">
        <f>IFERROR(IF(AND(PRINCIPAL!$H$207&lt;&gt;"",OR(L781=PRINCIPAL!$I$207,L781=PRINCIPAL!$I$207+PRINCIPAL!$I$207,L781=PRINCIPAL!$I$207+PRINCIPAL!$I$207+PRINCIPAL!$I$207)),0,IF(AND(PRINCIPAL!$H$207&lt;&gt;"",L781=PRINCIPAL!$J$207),VLOOKUP($AC$750,'Banco de Dados'!$B$4:$J$50,8,FALSE)*PRINCIPAL!$H$207*(1-(PRINCIPAL!$K$207/100)),IF(AND(PRINCIPAL!$H$207&lt;&gt;"",L781=PRINCIPAL!$L$207),VLOOKUP($AC$750,'Banco de Dados'!$B$4:$J$50,8,FALSE)*PRINCIPAL!$H$207*(1-(PRINCIPAL!$M$207/100)),IF(AND(PRINCIPAL!$H$207&lt;&gt;"",L781=PRINCIPAL!$N$207),VLOOKUP($AC$750,'Banco de Dados'!$B$4:$J$50,8,FALSE)*PRINCIPAL!$H$207*(1-(PRINCIPAL!$O$207/100)),IF(PRINCIPAL!$H$207&lt;&gt;"",VLOOKUP($AC$750,'Banco de Dados'!$B$4:$J$50,8,FALSE)*PRINCIPAL!$H$207,IF(OR(L781=PRINCIPAL!$I$207,L781=PRINCIPAL!$I$207+PRINCIPAL!$I$207,L781=PRINCIPAL!$I$207+PRINCIPAL!$I$207+PRINCIPAL!$I$207),0,IF(L781=PRINCIPAL!$J$207,VLOOKUP($AC$750,'Banco de Dados'!$B$4:$J$50,6,FALSE)*(1-(PRINCIPAL!$K$207/100)),IF(L781=PRINCIPAL!$L$207,VLOOKUP($AC$750,'Banco de Dados'!$B$4:$J$50,6,FALSE)*(1-(PRINCIPAL!$M$207/100)),IF(L781=PRINCIPAL!$N$207,VLOOKUP($AC$750,'Banco de Dados'!$B$4:$J$50,6,FALSE)*(1-(PRINCIPAL!$O$207/100)),VLOOKUP($AC$750,'Banco de Dados'!$B$4:$J$50,6,FALSE)))))))))),"")</f>
        <v/>
      </c>
      <c r="AC781" s="29" t="str">
        <f>IFERROR(AB781*(IFERROR(VLOOKUP($AC$750,'Banco de Dados'!$B$4:$J$50,4,FALSE),"ERRO")),"")</f>
        <v/>
      </c>
      <c r="AD781" s="29" t="str">
        <f t="shared" si="519"/>
        <v/>
      </c>
      <c r="AE781" s="103" t="str">
        <f>IFERROR(AD781*(C781*(PRINCIPAL!$G$207/100))*0.47*(44/12),"")</f>
        <v/>
      </c>
      <c r="AF781" s="111" t="str">
        <f t="shared" si="520"/>
        <v/>
      </c>
      <c r="AG781" s="30" t="str">
        <f>IFERROR(IF(AND(PRINCIPAL!$H$208&lt;&gt;"",OR(L781=PRINCIPAL!$I$208,L781=PRINCIPAL!$I$208+PRINCIPAL!$I$208,L781=PRINCIPAL!$I$208+PRINCIPAL!$I$208+PRINCIPAL!$I$208)),0,IF(AND(PRINCIPAL!$H$208&lt;&gt;"",L781=PRINCIPAL!$J$208),VLOOKUP($AH$750,'Banco de Dados'!$B$4:$J$50,8,FALSE)*PRINCIPAL!$H$208*(1-(PRINCIPAL!$K$208/100)),IF(AND(PRINCIPAL!$H$208&lt;&gt;"",L781=PRINCIPAL!$L$208),VLOOKUP($AH$750,'Banco de Dados'!$B$4:$J$50,8,FALSE)*PRINCIPAL!$H$208*(1-(PRINCIPAL!$M$208/100)),IF(AND(PRINCIPAL!$H$208&lt;&gt;"",L781=PRINCIPAL!$N$208),VLOOKUP($AH$750,'Banco de Dados'!$B$4:$J$50,8,FALSE)*PRINCIPAL!$H$208*(1-(PRINCIPAL!$O$208/100)),IF(PRINCIPAL!$H$208&lt;&gt;"",VLOOKUP($AH$750,'Banco de Dados'!$B$4:$J$50,8,FALSE)*PRINCIPAL!$H$208,IF(OR(L781=PRINCIPAL!$I$208,L781=PRINCIPAL!$I$208+PRINCIPAL!$I$208,L781=PRINCIPAL!$I$208+PRINCIPAL!$I$208+PRINCIPAL!$I$208),0,IF(L781=PRINCIPAL!$J$208,VLOOKUP($AH$750,'Banco de Dados'!$B$4:$J$50,6,FALSE)*(1-(PRINCIPAL!$K$208/100)),IF(L781=PRINCIPAL!$L$208,VLOOKUP($AH$750,'Banco de Dados'!$B$4:$J$50,6,FALSE)*(1-(PRINCIPAL!$M$208/100)),IF(L781=PRINCIPAL!$N$208,VLOOKUP($AH$750,'Banco de Dados'!$B$4:$J$50,6,FALSE)*(1-(PRINCIPAL!$O$208/100)),VLOOKUP($AH$750,'Banco de Dados'!$B$4:$J$50,6,FALSE)))))))))),"")</f>
        <v/>
      </c>
      <c r="AH781" s="29" t="str">
        <f>IFERROR(AG781*(IFERROR(VLOOKUP($AH$750,'Banco de Dados'!$B$4:$J$50,4,FALSE),"ERRO")),"")</f>
        <v/>
      </c>
      <c r="AI781" s="29" t="str">
        <f t="shared" si="521"/>
        <v/>
      </c>
      <c r="AJ781" s="103" t="str">
        <f>IFERROR(AI781*(C781*(PRINCIPAL!$G$208/100))*0.47*(44/12),"")</f>
        <v/>
      </c>
      <c r="AK781" s="111" t="str">
        <f t="shared" si="530"/>
        <v/>
      </c>
      <c r="AL781" s="30" t="str">
        <f>IFERROR(IF(AND(PRINCIPAL!$H$209&lt;&gt;"",OR(L781=PRINCIPAL!$I$209,L781=PRINCIPAL!$I$209+PRINCIPAL!$I$209,L781=PRINCIPAL!$I$209+PRINCIPAL!$I$209+PRINCIPAL!$I$209)),0,IF(AND(PRINCIPAL!$H$209&lt;&gt;"",L781=PRINCIPAL!$J$209),VLOOKUP($AM$750,'Banco de Dados'!$B$4:$J$50,8,FALSE)*PRINCIPAL!$H$209*(1-(PRINCIPAL!$K$209/100)),IF(AND(PRINCIPAL!$H$209&lt;&gt;"",L781=PRINCIPAL!$L$209),VLOOKUP($AM$750,'Banco de Dados'!$B$4:$J$50,8,FALSE)*PRINCIPAL!$H$209*(1-(PRINCIPAL!$M$209/100)),IF(AND(PRINCIPAL!$H$209&lt;&gt;"",L781=PRINCIPAL!$N$209),VLOOKUP($AM$750,'Banco de Dados'!$B$4:$J$50,8,FALSE)*PRINCIPAL!$H$209*(1-(PRINCIPAL!$O$209/100)),IF(PRINCIPAL!$H$209&lt;&gt;"",VLOOKUP($AM$750,'Banco de Dados'!$B$4:$J$50,8,FALSE)*PRINCIPAL!$H$209,IF(OR(L781=PRINCIPAL!$I$209,L781=PRINCIPAL!$I$209+PRINCIPAL!$I$209,L781=PRINCIPAL!$I$209+PRINCIPAL!$I$209+PRINCIPAL!$I$209),0,IF(L781=PRINCIPAL!$J$209,VLOOKUP($AM$750,'Banco de Dados'!$B$4:$J$50,6,FALSE)*(1-(PRINCIPAL!$K$209/100)),IF(L781=PRINCIPAL!$L$209,VLOOKUP($AM$750,'Banco de Dados'!$B$4:$J$50,6,FALSE)*(1-(PRINCIPAL!$M$209/100)),IF(L781=PRINCIPAL!$N$209,VLOOKUP($AM$750,'Banco de Dados'!$B$4:$J$50,6,FALSE)*(1-(PRINCIPAL!$O$209/100)),VLOOKUP($AM$750,'Banco de Dados'!$B$4:$J$50,6,FALSE)))))))))),"")</f>
        <v/>
      </c>
      <c r="AM781" s="29" t="str">
        <f>IFERROR(AL781*(IFERROR(VLOOKUP($AM$750,'Banco de Dados'!$B$4:$J$50,4,FALSE),"ERRO")),"")</f>
        <v/>
      </c>
      <c r="AN781" s="29" t="str">
        <f t="shared" si="522"/>
        <v/>
      </c>
      <c r="AO781" s="103" t="str">
        <f>IFERROR(AN781*(C781*(PRINCIPAL!$G$209/100))*0.47*(44/12),"")</f>
        <v/>
      </c>
      <c r="AP781" s="111" t="str">
        <f t="shared" si="523"/>
        <v/>
      </c>
      <c r="AQ781" s="30" t="str">
        <f>IFERROR(IF(AND(PRINCIPAL!$H$210&lt;&gt;"",OR(L781=PRINCIPAL!$I$210,L781=PRINCIPAL!$I$210+PRINCIPAL!$I$210,L781=PRINCIPAL!$I$210+PRINCIPAL!$I$210+PRINCIPAL!$I$210)),0,IF(AND(PRINCIPAL!$H$210&lt;&gt;"",L781=PRINCIPAL!$J$210),VLOOKUP($AR$750,'Banco de Dados'!$B$4:$J$50,8,FALSE)*PRINCIPAL!$H$210*(1-(PRINCIPAL!$K$210/100)),IF(AND(PRINCIPAL!$H$210&lt;&gt;"",L781=PRINCIPAL!$L$210),VLOOKUP($AR$750,'Banco de Dados'!$B$4:$J$50,8,FALSE)*PRINCIPAL!$H$210*(1-(PRINCIPAL!$M$210/100)),IF(AND(PRINCIPAL!$H$210&lt;&gt;"",L781=PRINCIPAL!$N$210),VLOOKUP($AR$750,'Banco de Dados'!$B$4:$J$50,8,FALSE)*PRINCIPAL!$H$210*(1-(PRINCIPAL!$O$210/100)),IF(PRINCIPAL!$H$210&lt;&gt;"",VLOOKUP($AR$750,'Banco de Dados'!$B$4:$J$50,8,FALSE)*PRINCIPAL!$H$210,IF(OR(L781=PRINCIPAL!$I$210,L781=PRINCIPAL!$I$210+PRINCIPAL!$I$210,L781=PRINCIPAL!$I$210+PRINCIPAL!$I$210+PRINCIPAL!$I$210),0,IF(L781=PRINCIPAL!$J$210,VLOOKUP($AR$750,'Banco de Dados'!$B$4:$J$50,6,FALSE)*(1-(PRINCIPAL!$K$210/100)),IF(L781=PRINCIPAL!$L$210,VLOOKUP($AR$750,'Banco de Dados'!$B$4:$J$50,6,FALSE)*(1-(PRINCIPAL!$M$210/100)),IF(L781=PRINCIPAL!$N$210,VLOOKUP($AR$750,'Banco de Dados'!$B$4:$J$50,6,FALSE)*(1-(PRINCIPAL!$O$210/100)),VLOOKUP($AR$750,'Banco de Dados'!$B$4:$J$50,6,FALSE)))))))))),"")</f>
        <v/>
      </c>
      <c r="AR781" s="29" t="str">
        <f>IFERROR(AQ781*(IFERROR(VLOOKUP($AR$750,'Banco de Dados'!$B$4:$J$50,4,FALSE),"ERRO")),"")</f>
        <v/>
      </c>
      <c r="AS781" s="29" t="str">
        <f t="shared" si="524"/>
        <v/>
      </c>
      <c r="AT781" s="103" t="str">
        <f>IFERROR(AS781*(C781*(PRINCIPAL!$G$210/100))*0.47*(44/12),"")</f>
        <v/>
      </c>
      <c r="AU781" s="111" t="str">
        <f t="shared" si="525"/>
        <v/>
      </c>
      <c r="AV781" s="30" t="str">
        <f>IFERROR(IF(AND(PRINCIPAL!$H$211&lt;&gt;"",OR(L781=PRINCIPAL!$I$211,L781=PRINCIPAL!$I$211+PRINCIPAL!$I$211,L781=PRINCIPAL!$I$211+PRINCIPAL!$I$211+PRINCIPAL!$I$211)),0,IF(AND(PRINCIPAL!$H$211&lt;&gt;"",L781=PRINCIPAL!$J$211),VLOOKUP($AW$750,'Banco de Dados'!$B$4:$J$50,8,FALSE)*PRINCIPAL!$H$211*(1-(PRINCIPAL!$K$211/100)),IF(AND(PRINCIPAL!$H$211&lt;&gt;"",L781=PRINCIPAL!$L$211),VLOOKUP($AW$750,'Banco de Dados'!$B$4:$J$50,8,FALSE)*PRINCIPAL!$H$211*(1-(PRINCIPAL!$M$211/100)),IF(AND(PRINCIPAL!$H$211&lt;&gt;"",L781=PRINCIPAL!$N$211),VLOOKUP($AW$750,'Banco de Dados'!$B$4:$J$50,8,FALSE)*PRINCIPAL!$H$211*(1-(PRINCIPAL!$O$211/100)),IF(PRINCIPAL!$H$211&lt;&gt;"",VLOOKUP($AW$750,'Banco de Dados'!$B$4:$J$50,8,FALSE)*PRINCIPAL!$H$211,IF(OR(L781=PRINCIPAL!$I$211,L781=PRINCIPAL!$I$211+PRINCIPAL!$I$211,L781=PRINCIPAL!$I$211+PRINCIPAL!$I$211+PRINCIPAL!$I$211),0,IF(L781=PRINCIPAL!$J$211,VLOOKUP($AW$750,'Banco de Dados'!$B$4:$J$50,6,FALSE)*(1-(PRINCIPAL!$K$211/100)),IF(L781=PRINCIPAL!$L$211,VLOOKUP($AW$750,'Banco de Dados'!$B$4:$J$50,6,FALSE)*(1-(PRINCIPAL!$M$211/100)),IF(L781=PRINCIPAL!$N$211,VLOOKUP($AW$750,'Banco de Dados'!$B$4:$J$50,6,FALSE)*(1-(PRINCIPAL!$O$211/100)),VLOOKUP($AW$750,'Banco de Dados'!$B$4:$J$50,6,FALSE)))))))))),"")</f>
        <v/>
      </c>
      <c r="AW781" s="29" t="str">
        <f>IFERROR(AV781*(IFERROR(VLOOKUP($AW$750,'Banco de Dados'!$B$4:$J$50,4,FALSE),"ERRO")),"")</f>
        <v/>
      </c>
      <c r="AX781" s="29" t="str">
        <f t="shared" si="526"/>
        <v/>
      </c>
      <c r="AY781" s="103" t="str">
        <f>IFERROR(AX781*(C781*(PRINCIPAL!$G$211/100))*0.47*(44/12),"")</f>
        <v/>
      </c>
      <c r="AZ781" s="111" t="str">
        <f t="shared" si="531"/>
        <v/>
      </c>
      <c r="BA781" s="30" t="str">
        <f>IFERROR(IF(AND(PRINCIPAL!$H$192&lt;&gt;"",OR(L781=PRINCIPAL!$I$192,L781=PRINCIPAL!$I$192+PRINCIPAL!$I$192,L781=PRINCIPAL!$I$192+PRINCIPAL!$I$192+PRINCIPAL!$I$192)),0,IF(AND(PRINCIPAL!$H$192&lt;&gt;"",L781=PRINCIPAL!$J$192),VLOOKUP($BB$750,'Banco de Dados'!$B$4:$J$50,8,FALSE)*PRINCIPAL!$H$192*(1-(PRINCIPAL!$K$192/100)),IF(AND(PRINCIPAL!$H$192&lt;&gt;"",L781=PRINCIPAL!$L$192),VLOOKUP($BB$750,'Banco de Dados'!$B$4:$J$50,8,FALSE)*PRINCIPAL!$H$192*(1-(PRINCIPAL!$M$192/100)),IF(AND(PRINCIPAL!$H$192&lt;&gt;"",L781=PRINCIPAL!$N$192),VLOOKUP($BB$750,'Banco de Dados'!$B$4:$J$50,8,FALSE)*PRINCIPAL!$H$192*(1-(PRINCIPAL!$O$192/100)),IF(PRINCIPAL!$H$192&lt;&gt;"",VLOOKUP($BB$750,'Banco de Dados'!$B$4:$J$50,8,FALSE)*PRINCIPAL!$H$192,IF(OR(L781=PRINCIPAL!$I$192,L781=PRINCIPAL!$I$192+PRINCIPAL!$I$192,L781=PRINCIPAL!$I$192+PRINCIPAL!$I$192+PRINCIPAL!$I$192),0,IF(L781=PRINCIPAL!$J$192,VLOOKUP($BB$750,'Banco de Dados'!$B$4:$J$50,6,FALSE)*(1-(PRINCIPAL!$K$192/100)),IF(L781=PRINCIPAL!$L$192,VLOOKUP($BB$750,'Banco de Dados'!$B$4:$J$50,6,FALSE)*(1-(PRINCIPAL!$M$192/100)),IF(L781=PRINCIPAL!$N$192,VLOOKUP($BB$750,'Banco de Dados'!$B$4:$J$50,6,FALSE)*(1-(PRINCIPAL!$O$192/100)),VLOOKUP($BB$750,'Banco de Dados'!$B$4:$J$50,6,FALSE)))))))))),"")</f>
        <v/>
      </c>
      <c r="BB781" s="29" t="str">
        <f>IFERROR(BA781*(IFERROR(VLOOKUP($BB$750,'Banco de Dados'!$B$4:$J$50,4,FALSE),"ERRO")),"")</f>
        <v/>
      </c>
      <c r="BC781" s="29" t="str">
        <f t="shared" si="532"/>
        <v/>
      </c>
      <c r="BD781" s="103" t="str">
        <f>IFERROR(BC781*(C781*(PRINCIPAL!$G$192/100))*0.47*(44/12),"")</f>
        <v/>
      </c>
      <c r="BE781" s="111" t="str">
        <f t="shared" si="511"/>
        <v/>
      </c>
      <c r="BF781" s="30" t="str">
        <f>IFERROR(IF(AND(PRINCIPAL!$H$213&lt;&gt;"",OR(L781=PRINCIPAL!$I$213,L781=PRINCIPAL!$I$213+PRINCIPAL!$I$213,L781=PRINCIPAL!$I$213+PRINCIPAL!$I$213+PRINCIPAL!$I$213)),0,IF(AND(PRINCIPAL!$H$213&lt;&gt;"",L781=PRINCIPAL!$J$213),VLOOKUP($BG$750,'Banco de Dados'!$B$4:$J$50,8,FALSE)*PRINCIPAL!$H$213*(1-(PRINCIPAL!$K$213/100)),IF(AND(PRINCIPAL!$H$213&lt;&gt;"",L781=PRINCIPAL!$L$213),VLOOKUP($BG$750,'Banco de Dados'!$B$4:$J$50,8,FALSE)*PRINCIPAL!$H$213*(1-(PRINCIPAL!$M$213/100)),IF(AND(PRINCIPAL!$H$213&lt;&gt;"",L781=PRINCIPAL!$N$213),VLOOKUP($BG$750,'Banco de Dados'!$B$4:$J$50,8,FALSE)*PRINCIPAL!$H$213*(1-(PRINCIPAL!$O$213/100)),IF(PRINCIPAL!$H$213&lt;&gt;"",VLOOKUP($BG$750,'Banco de Dados'!$B$4:$J$50,8,FALSE)*PRINCIPAL!$H$213,IF(OR(L781=PRINCIPAL!$I$213,L781=PRINCIPAL!$I$213+PRINCIPAL!$I$213,L781=PRINCIPAL!$I$213+PRINCIPAL!$I$213+PRINCIPAL!$I$213),0,IF(L781=PRINCIPAL!$J$213,VLOOKUP($BG$750,'Banco de Dados'!$B$4:$J$50,6,FALSE)*(1-(PRINCIPAL!$K$213/100)),IF(L781=PRINCIPAL!$L$213,VLOOKUP($BG$750,'Banco de Dados'!$B$4:$J$50,6,FALSE)*(1-(PRINCIPAL!$M$213/100)),IF(L781=PRINCIPAL!$N$213,VLOOKUP($BG$750,'Banco de Dados'!$B$4:$J$50,6,FALSE)*(1-(PRINCIPAL!$O$213/100)),VLOOKUP($BG$750,'Banco de Dados'!$B$4:$J$50,6,FALSE)))))))))),"")</f>
        <v/>
      </c>
      <c r="BG781" s="29" t="str">
        <f>IFERROR(BF781*(IFERROR(VLOOKUP($BG$750,'Banco de Dados'!$B$4:$J$50,4,FALSE),"ERRO")),"")</f>
        <v/>
      </c>
      <c r="BH781" s="29" t="str">
        <f t="shared" si="527"/>
        <v/>
      </c>
      <c r="BI781" s="103" t="str">
        <f>IFERROR(BH781*(C781*(PRINCIPAL!$G$213/100))*0.47*(44/12),"")</f>
        <v/>
      </c>
      <c r="BJ781" s="102" t="str">
        <f t="shared" si="512"/>
        <v/>
      </c>
    </row>
    <row r="782" spans="2:62" ht="12.75" customHeight="1" x14ac:dyDescent="0.3">
      <c r="B782" s="326">
        <f t="shared" si="513"/>
        <v>2050</v>
      </c>
      <c r="C782" s="340"/>
      <c r="D782" s="1"/>
      <c r="E782" s="116">
        <v>30</v>
      </c>
      <c r="F782" s="24" t="str">
        <f>IFERROR(VLOOKUP($G$750,'Banco de Dados'!$B$4:$J$50,6,FALSE),"")</f>
        <v/>
      </c>
      <c r="G782" s="25" t="str">
        <f>IFERROR(F782*(IFERROR(VLOOKUP($G$750,'Banco de Dados'!$B$4:$J$50,4,FALSE),"ERRO")),"")</f>
        <v/>
      </c>
      <c r="H782" s="25" t="str">
        <f t="shared" si="514"/>
        <v/>
      </c>
      <c r="I782" s="103" t="str">
        <f t="shared" si="515"/>
        <v/>
      </c>
      <c r="J782" s="117" t="str">
        <f t="shared" si="516"/>
        <v/>
      </c>
      <c r="K782" s="1"/>
      <c r="L782" s="91">
        <v>30</v>
      </c>
      <c r="M782" s="24" t="str">
        <f>IFERROR(IF(AND(PRINCIPAL!$H$204&lt;&gt;"",OR(L782=PRINCIPAL!$I$204,L782=PRINCIPAL!$I$204+PRINCIPAL!$I$204,L782=PRINCIPAL!$I$204+PRINCIPAL!$I$204+PRINCIPAL!$I$204)),0,IF(AND(PRINCIPAL!$H$204&lt;&gt;"",L782=PRINCIPAL!$J$204),VLOOKUP($N$750,'Banco de Dados'!$B$4:$J$50,8,FALSE)*PRINCIPAL!$H$204*(1-(PRINCIPAL!$K$204/100)),IF(AND(PRINCIPAL!$H$204&lt;&gt;"",L782=PRINCIPAL!$L$204),VLOOKUP($N$750,'Banco de Dados'!$B$4:$J$50,8,FALSE)*PRINCIPAL!$H$204*(1-(PRINCIPAL!$M$204/100)),IF(AND(PRINCIPAL!$H$204&lt;&gt;"",L782=PRINCIPAL!$N$204),VLOOKUP($N$750,'Banco de Dados'!$B$4:$J$50,8,FALSE)*PRINCIPAL!$H$204*(1-(PRINCIPAL!$O$204/100)),IF(PRINCIPAL!$H$204&lt;&gt;"",VLOOKUP($N$750,'Banco de Dados'!$B$4:$J$50,8,FALSE)*PRINCIPAL!$H$204,IF(OR(L782=PRINCIPAL!$I$204,L782=PRINCIPAL!$I$204+PRINCIPAL!$I$204,L782=PRINCIPAL!$I$204+PRINCIPAL!$I$204+PRINCIPAL!$I$204),0,IF(L782=PRINCIPAL!$J$204,VLOOKUP($N$750,'Banco de Dados'!$B$4:$J$50,6,FALSE)*(1-(PRINCIPAL!$K$204/100)),IF(L782=PRINCIPAL!$L$204,VLOOKUP($N$750,'Banco de Dados'!$B$4:$J$50,6,FALSE)*(1-(PRINCIPAL!$M$204/100)),IF(L782=PRINCIPAL!$N$204,VLOOKUP($N$750,'Banco de Dados'!$B$4:$J$50,6,FALSE)*(1-(PRINCIPAL!$O$204/100)),VLOOKUP($N$750,'Banco de Dados'!$B$4:$J$50,6,FALSE)))))))))),"")</f>
        <v/>
      </c>
      <c r="N782" s="25" t="str">
        <f>IFERROR(M782*(IFERROR(VLOOKUP($N$750,'Banco de Dados'!$B$4:$J$50,4,FALSE),"ERRO")),"")</f>
        <v/>
      </c>
      <c r="O782" s="25" t="str">
        <f t="shared" si="535"/>
        <v/>
      </c>
      <c r="P782" s="103" t="str">
        <f>IFERROR(O782*(C782*(PRINCIPAL!$G$204/100))*0.47*(44/12),"")</f>
        <v/>
      </c>
      <c r="Q782" s="107" t="str">
        <f t="shared" si="537"/>
        <v/>
      </c>
      <c r="R782" s="29" t="str">
        <f>IFERROR(IF(AND(PRINCIPAL!$H$205&lt;&gt;"",OR(L782=PRINCIPAL!$I$205,L782=PRINCIPAL!$I$205+PRINCIPAL!$I$205,L782=PRINCIPAL!$I$205+PRINCIPAL!$I$205+PRINCIPAL!$I$205)),0,IF(AND(PRINCIPAL!$H$205&lt;&gt;"",L782=PRINCIPAL!$J$205),VLOOKUP($S$750,'Banco de Dados'!$B$4:$J$50,8,FALSE)*PRINCIPAL!$H$205*(1-(PRINCIPAL!$K$205/100)),IF(AND(PRINCIPAL!$H$205&lt;&gt;"",L782=PRINCIPAL!$L$205),VLOOKUP($S$750,'Banco de Dados'!$B$4:$J$50,8,FALSE)*PRINCIPAL!$H$205*(1-(PRINCIPAL!$M$205/100)),IF(AND(PRINCIPAL!$H$205&lt;&gt;"",L782=PRINCIPAL!$N$205),VLOOKUP($S$750,'Banco de Dados'!$B$4:$J$50,8,FALSE)*PRINCIPAL!$H$205*(1-(PRINCIPAL!$O$205/100)),IF(PRINCIPAL!$H$205&lt;&gt;"",VLOOKUP($S$750,'Banco de Dados'!$B$4:$J$50,8,FALSE)*PRINCIPAL!$H$205,IF(OR(L782=PRINCIPAL!$I$205,L782=PRINCIPAL!$I$205+PRINCIPAL!$I$205,L782=PRINCIPAL!$I$205+PRINCIPAL!$I$205+PRINCIPAL!$I$205),0,IF(L782=PRINCIPAL!$J$205,VLOOKUP($S$750,'Banco de Dados'!$B$4:$J$50,6,FALSE)*(1-(PRINCIPAL!$K$205/100)),IF(L782=PRINCIPAL!$L$205,VLOOKUP($S$750,'Banco de Dados'!$B$4:$J$50,6,FALSE)*(1-(PRINCIPAL!$M$205/100)),IF(L782=PRINCIPAL!$N$205,VLOOKUP($S$750,'Banco de Dados'!$B$4:$J$50,6,FALSE)*(1-(PRINCIPAL!$O$205/100)),VLOOKUP($S$750,'Banco de Dados'!$B$4:$J$50,6,FALSE)))))))))),"")</f>
        <v/>
      </c>
      <c r="S782" s="29" t="str">
        <f>IFERROR(R782*(IFERROR(VLOOKUP($S$750,'Banco de Dados'!$B$4:$J$50,4,FALSE),"ERRO")),"")</f>
        <v/>
      </c>
      <c r="T782" s="29" t="str">
        <f t="shared" si="534"/>
        <v/>
      </c>
      <c r="U782" s="103" t="str">
        <f>IFERROR(T782*(C782*(PRINCIPAL!$G$205/100))*0.47*(44/12),"")</f>
        <v/>
      </c>
      <c r="V782" s="103" t="str">
        <f t="shared" si="510"/>
        <v/>
      </c>
      <c r="W782" s="30" t="str">
        <f>IFERROR(IF(AND(PRINCIPAL!$H$206&lt;&gt;"",OR(L782=PRINCIPAL!$I$206,L782=PRINCIPAL!$I$206+PRINCIPAL!$I$206,L782=PRINCIPAL!$I$206+PRINCIPAL!$I$206+PRINCIPAL!$I$206)),0,IF(AND(PRINCIPAL!$H$206&lt;&gt;"",L782=PRINCIPAL!$J$206),VLOOKUP($X$750,'Banco de Dados'!$B$4:$J$50,8,FALSE)*PRINCIPAL!$H$206*(1-(PRINCIPAL!$K$206/100)),IF(AND(PRINCIPAL!$H$206&lt;&gt;"",L782=PRINCIPAL!$L$206),VLOOKUP($X$750,'Banco de Dados'!$B$4:$J$50,8,FALSE)*PRINCIPAL!$H$206*(1-(PRINCIPAL!$M$206/100)),IF(AND(PRINCIPAL!$H$206&lt;&gt;"",L782=PRINCIPAL!$N$206),VLOOKUP($X$750,'Banco de Dados'!$B$4:$J$50,8,FALSE)*PRINCIPAL!$H$206*(1-(PRINCIPAL!$O$206/100)),IF(PRINCIPAL!$H$206&lt;&gt;"",VLOOKUP($X$750,'Banco de Dados'!$B$4:$J$50,8,FALSE)*PRINCIPAL!$H$206,IF(OR(L782=PRINCIPAL!$I$206,L782=PRINCIPAL!$I$206+PRINCIPAL!$I$206,L782=PRINCIPAL!$I$206+PRINCIPAL!$I$206+PRINCIPAL!$I$206),0,IF(L782=PRINCIPAL!$J$206,VLOOKUP($X$750,'Banco de Dados'!$B$4:$J$50,6,FALSE)*(1-(PRINCIPAL!$K$206/100)),IF(L782=PRINCIPAL!$L$206,VLOOKUP($X$750,'Banco de Dados'!$B$4:$J$50,6,FALSE)*(1-(PRINCIPAL!$M$206/100)),IF(L782=PRINCIPAL!$N$206,VLOOKUP($X$750,'Banco de Dados'!$B$4:$J$50,6,FALSE)*(1-(PRINCIPAL!$O$206/100)),VLOOKUP($X$750,'Banco de Dados'!$B$4:$J$50,6,FALSE)))))))))),"")</f>
        <v/>
      </c>
      <c r="X782" s="29" t="str">
        <f>IFERROR(W782*(IFERROR(VLOOKUP($X$750,'Banco de Dados'!$B$4:$J$50,4,FALSE),"ERRO")),"")</f>
        <v/>
      </c>
      <c r="Y782" s="29" t="str">
        <f t="shared" si="528"/>
        <v/>
      </c>
      <c r="Z782" s="103" t="str">
        <f>IFERROR(Y782*(C782*(PRINCIPAL!$G$206/100))*0.47*(44/12),"")</f>
        <v/>
      </c>
      <c r="AA782" s="111" t="str">
        <f t="shared" si="529"/>
        <v/>
      </c>
      <c r="AB782" s="30" t="str">
        <f>IFERROR(IF(AND(PRINCIPAL!$H$207&lt;&gt;"",OR(L782=PRINCIPAL!$I$207,L782=PRINCIPAL!$I$207+PRINCIPAL!$I$207,L782=PRINCIPAL!$I$207+PRINCIPAL!$I$207+PRINCIPAL!$I$207)),0,IF(AND(PRINCIPAL!$H$207&lt;&gt;"",L782=PRINCIPAL!$J$207),VLOOKUP($AC$750,'Banco de Dados'!$B$4:$J$50,8,FALSE)*PRINCIPAL!$H$207*(1-(PRINCIPAL!$K$207/100)),IF(AND(PRINCIPAL!$H$207&lt;&gt;"",L782=PRINCIPAL!$L$207),VLOOKUP($AC$750,'Banco de Dados'!$B$4:$J$50,8,FALSE)*PRINCIPAL!$H$207*(1-(PRINCIPAL!$M$207/100)),IF(AND(PRINCIPAL!$H$207&lt;&gt;"",L782=PRINCIPAL!$N$207),VLOOKUP($AC$750,'Banco de Dados'!$B$4:$J$50,8,FALSE)*PRINCIPAL!$H$207*(1-(PRINCIPAL!$O$207/100)),IF(PRINCIPAL!$H$207&lt;&gt;"",VLOOKUP($AC$750,'Banco de Dados'!$B$4:$J$50,8,FALSE)*PRINCIPAL!$H$207,IF(OR(L782=PRINCIPAL!$I$207,L782=PRINCIPAL!$I$207+PRINCIPAL!$I$207,L782=PRINCIPAL!$I$207+PRINCIPAL!$I$207+PRINCIPAL!$I$207),0,IF(L782=PRINCIPAL!$J$207,VLOOKUP($AC$750,'Banco de Dados'!$B$4:$J$50,6,FALSE)*(1-(PRINCIPAL!$K$207/100)),IF(L782=PRINCIPAL!$L$207,VLOOKUP($AC$750,'Banco de Dados'!$B$4:$J$50,6,FALSE)*(1-(PRINCIPAL!$M$207/100)),IF(L782=PRINCIPAL!$N$207,VLOOKUP($AC$750,'Banco de Dados'!$B$4:$J$50,6,FALSE)*(1-(PRINCIPAL!$O$207/100)),VLOOKUP($AC$750,'Banco de Dados'!$B$4:$J$50,6,FALSE)))))))))),"")</f>
        <v/>
      </c>
      <c r="AC782" s="29" t="str">
        <f>IFERROR(AB782*(IFERROR(VLOOKUP($AC$750,'Banco de Dados'!$B$4:$J$50,4,FALSE),"ERRO")),"")</f>
        <v/>
      </c>
      <c r="AD782" s="29" t="str">
        <f t="shared" si="519"/>
        <v/>
      </c>
      <c r="AE782" s="103" t="str">
        <f>IFERROR(AD782*(C782*(PRINCIPAL!$G$207/100))*0.47*(44/12),"")</f>
        <v/>
      </c>
      <c r="AF782" s="111" t="str">
        <f t="shared" si="520"/>
        <v/>
      </c>
      <c r="AG782" s="30" t="str">
        <f>IFERROR(IF(AND(PRINCIPAL!$H$208&lt;&gt;"",OR(L782=PRINCIPAL!$I$208,L782=PRINCIPAL!$I$208+PRINCIPAL!$I$208,L782=PRINCIPAL!$I$208+PRINCIPAL!$I$208+PRINCIPAL!$I$208)),0,IF(AND(PRINCIPAL!$H$208&lt;&gt;"",L782=PRINCIPAL!$J$208),VLOOKUP($AH$750,'Banco de Dados'!$B$4:$J$50,8,FALSE)*PRINCIPAL!$H$208*(1-(PRINCIPAL!$K$208/100)),IF(AND(PRINCIPAL!$H$208&lt;&gt;"",L782=PRINCIPAL!$L$208),VLOOKUP($AH$750,'Banco de Dados'!$B$4:$J$50,8,FALSE)*PRINCIPAL!$H$208*(1-(PRINCIPAL!$M$208/100)),IF(AND(PRINCIPAL!$H$208&lt;&gt;"",L782=PRINCIPAL!$N$208),VLOOKUP($AH$750,'Banco de Dados'!$B$4:$J$50,8,FALSE)*PRINCIPAL!$H$208*(1-(PRINCIPAL!$O$208/100)),IF(PRINCIPAL!$H$208&lt;&gt;"",VLOOKUP($AH$750,'Banco de Dados'!$B$4:$J$50,8,FALSE)*PRINCIPAL!$H$208,IF(OR(L782=PRINCIPAL!$I$208,L782=PRINCIPAL!$I$208+PRINCIPAL!$I$208,L782=PRINCIPAL!$I$208+PRINCIPAL!$I$208+PRINCIPAL!$I$208),0,IF(L782=PRINCIPAL!$J$208,VLOOKUP($AH$750,'Banco de Dados'!$B$4:$J$50,6,FALSE)*(1-(PRINCIPAL!$K$208/100)),IF(L782=PRINCIPAL!$L$208,VLOOKUP($AH$750,'Banco de Dados'!$B$4:$J$50,6,FALSE)*(1-(PRINCIPAL!$M$208/100)),IF(L782=PRINCIPAL!$N$208,VLOOKUP($AH$750,'Banco de Dados'!$B$4:$J$50,6,FALSE)*(1-(PRINCIPAL!$O$208/100)),VLOOKUP($AH$750,'Banco de Dados'!$B$4:$J$50,6,FALSE)))))))))),"")</f>
        <v/>
      </c>
      <c r="AH782" s="29" t="str">
        <f>IFERROR(AG782*(IFERROR(VLOOKUP($AH$750,'Banco de Dados'!$B$4:$J$50,4,FALSE),"ERRO")),"")</f>
        <v/>
      </c>
      <c r="AI782" s="29" t="str">
        <f t="shared" si="521"/>
        <v/>
      </c>
      <c r="AJ782" s="103" t="str">
        <f>IFERROR(AI782*(C782*(PRINCIPAL!$G$208/100))*0.47*(44/12),"")</f>
        <v/>
      </c>
      <c r="AK782" s="111" t="str">
        <f t="shared" si="530"/>
        <v/>
      </c>
      <c r="AL782" s="30" t="str">
        <f>IFERROR(IF(AND(PRINCIPAL!$H$209&lt;&gt;"",OR(L782=PRINCIPAL!$I$209,L782=PRINCIPAL!$I$209+PRINCIPAL!$I$209,L782=PRINCIPAL!$I$209+PRINCIPAL!$I$209+PRINCIPAL!$I$209)),0,IF(AND(PRINCIPAL!$H$209&lt;&gt;"",L782=PRINCIPAL!$J$209),VLOOKUP($AM$750,'Banco de Dados'!$B$4:$J$50,8,FALSE)*PRINCIPAL!$H$209*(1-(PRINCIPAL!$K$209/100)),IF(AND(PRINCIPAL!$H$209&lt;&gt;"",L782=PRINCIPAL!$L$209),VLOOKUP($AM$750,'Banco de Dados'!$B$4:$J$50,8,FALSE)*PRINCIPAL!$H$209*(1-(PRINCIPAL!$M$209/100)),IF(AND(PRINCIPAL!$H$209&lt;&gt;"",L782=PRINCIPAL!$N$209),VLOOKUP($AM$750,'Banco de Dados'!$B$4:$J$50,8,FALSE)*PRINCIPAL!$H$209*(1-(PRINCIPAL!$O$209/100)),IF(PRINCIPAL!$H$209&lt;&gt;"",VLOOKUP($AM$750,'Banco de Dados'!$B$4:$J$50,8,FALSE)*PRINCIPAL!$H$209,IF(OR(L782=PRINCIPAL!$I$209,L782=PRINCIPAL!$I$209+PRINCIPAL!$I$209,L782=PRINCIPAL!$I$209+PRINCIPAL!$I$209+PRINCIPAL!$I$209),0,IF(L782=PRINCIPAL!$J$209,VLOOKUP($AM$750,'Banco de Dados'!$B$4:$J$50,6,FALSE)*(1-(PRINCIPAL!$K$209/100)),IF(L782=PRINCIPAL!$L$209,VLOOKUP($AM$750,'Banco de Dados'!$B$4:$J$50,6,FALSE)*(1-(PRINCIPAL!$M$209/100)),IF(L782=PRINCIPAL!$N$209,VLOOKUP($AM$750,'Banco de Dados'!$B$4:$J$50,6,FALSE)*(1-(PRINCIPAL!$O$209/100)),VLOOKUP($AM$750,'Banco de Dados'!$B$4:$J$50,6,FALSE)))))))))),"")</f>
        <v/>
      </c>
      <c r="AM782" s="29" t="str">
        <f>IFERROR(AL782*(IFERROR(VLOOKUP($AM$750,'Banco de Dados'!$B$4:$J$50,4,FALSE),"ERRO")),"")</f>
        <v/>
      </c>
      <c r="AN782" s="29" t="str">
        <f t="shared" si="522"/>
        <v/>
      </c>
      <c r="AO782" s="103" t="str">
        <f>IFERROR(AN782*(C782*(PRINCIPAL!$G$209/100))*0.47*(44/12),"")</f>
        <v/>
      </c>
      <c r="AP782" s="111" t="str">
        <f t="shared" si="523"/>
        <v/>
      </c>
      <c r="AQ782" s="30" t="str">
        <f>IFERROR(IF(AND(PRINCIPAL!$H$210&lt;&gt;"",OR(L782=PRINCIPAL!$I$210,L782=PRINCIPAL!$I$210+PRINCIPAL!$I$210,L782=PRINCIPAL!$I$210+PRINCIPAL!$I$210+PRINCIPAL!$I$210)),0,IF(AND(PRINCIPAL!$H$210&lt;&gt;"",L782=PRINCIPAL!$J$210),VLOOKUP($AR$750,'Banco de Dados'!$B$4:$J$50,8,FALSE)*PRINCIPAL!$H$210*(1-(PRINCIPAL!$K$210/100)),IF(AND(PRINCIPAL!$H$210&lt;&gt;"",L782=PRINCIPAL!$L$210),VLOOKUP($AR$750,'Banco de Dados'!$B$4:$J$50,8,FALSE)*PRINCIPAL!$H$210*(1-(PRINCIPAL!$M$210/100)),IF(AND(PRINCIPAL!$H$210&lt;&gt;"",L782=PRINCIPAL!$N$210),VLOOKUP($AR$750,'Banco de Dados'!$B$4:$J$50,8,FALSE)*PRINCIPAL!$H$210*(1-(PRINCIPAL!$O$210/100)),IF(PRINCIPAL!$H$210&lt;&gt;"",VLOOKUP($AR$750,'Banco de Dados'!$B$4:$J$50,8,FALSE)*PRINCIPAL!$H$210,IF(OR(L782=PRINCIPAL!$I$210,L782=PRINCIPAL!$I$210+PRINCIPAL!$I$210,L782=PRINCIPAL!$I$210+PRINCIPAL!$I$210+PRINCIPAL!$I$210),0,IF(L782=PRINCIPAL!$J$210,VLOOKUP($AR$750,'Banco de Dados'!$B$4:$J$50,6,FALSE)*(1-(PRINCIPAL!$K$210/100)),IF(L782=PRINCIPAL!$L$210,VLOOKUP($AR$750,'Banco de Dados'!$B$4:$J$50,6,FALSE)*(1-(PRINCIPAL!$M$210/100)),IF(L782=PRINCIPAL!$N$210,VLOOKUP($AR$750,'Banco de Dados'!$B$4:$J$50,6,FALSE)*(1-(PRINCIPAL!$O$210/100)),VLOOKUP($AR$750,'Banco de Dados'!$B$4:$J$50,6,FALSE)))))))))),"")</f>
        <v/>
      </c>
      <c r="AR782" s="29" t="str">
        <f>IFERROR(AQ782*(IFERROR(VLOOKUP($AR$750,'Banco de Dados'!$B$4:$J$50,4,FALSE),"ERRO")),"")</f>
        <v/>
      </c>
      <c r="AS782" s="29" t="str">
        <f t="shared" si="524"/>
        <v/>
      </c>
      <c r="AT782" s="103" t="str">
        <f>IFERROR(AS782*(C782*(PRINCIPAL!$G$210/100))*0.47*(44/12),"")</f>
        <v/>
      </c>
      <c r="AU782" s="111" t="str">
        <f t="shared" si="525"/>
        <v/>
      </c>
      <c r="AV782" s="30" t="str">
        <f>IFERROR(IF(AND(PRINCIPAL!$H$211&lt;&gt;"",OR(L782=PRINCIPAL!$I$211,L782=PRINCIPAL!$I$211+PRINCIPAL!$I$211,L782=PRINCIPAL!$I$211+PRINCIPAL!$I$211+PRINCIPAL!$I$211)),0,IF(AND(PRINCIPAL!$H$211&lt;&gt;"",L782=PRINCIPAL!$J$211),VLOOKUP($AW$750,'Banco de Dados'!$B$4:$J$50,8,FALSE)*PRINCIPAL!$H$211*(1-(PRINCIPAL!$K$211/100)),IF(AND(PRINCIPAL!$H$211&lt;&gt;"",L782=PRINCIPAL!$L$211),VLOOKUP($AW$750,'Banco de Dados'!$B$4:$J$50,8,FALSE)*PRINCIPAL!$H$211*(1-(PRINCIPAL!$M$211/100)),IF(AND(PRINCIPAL!$H$211&lt;&gt;"",L782=PRINCIPAL!$N$211),VLOOKUP($AW$750,'Banco de Dados'!$B$4:$J$50,8,FALSE)*PRINCIPAL!$H$211*(1-(PRINCIPAL!$O$211/100)),IF(PRINCIPAL!$H$211&lt;&gt;"",VLOOKUP($AW$750,'Banco de Dados'!$B$4:$J$50,8,FALSE)*PRINCIPAL!$H$211,IF(OR(L782=PRINCIPAL!$I$211,L782=PRINCIPAL!$I$211+PRINCIPAL!$I$211,L782=PRINCIPAL!$I$211+PRINCIPAL!$I$211+PRINCIPAL!$I$211),0,IF(L782=PRINCIPAL!$J$211,VLOOKUP($AW$750,'Banco de Dados'!$B$4:$J$50,6,FALSE)*(1-(PRINCIPAL!$K$211/100)),IF(L782=PRINCIPAL!$L$211,VLOOKUP($AW$750,'Banco de Dados'!$B$4:$J$50,6,FALSE)*(1-(PRINCIPAL!$M$211/100)),IF(L782=PRINCIPAL!$N$211,VLOOKUP($AW$750,'Banco de Dados'!$B$4:$J$50,6,FALSE)*(1-(PRINCIPAL!$O$211/100)),VLOOKUP($AW$750,'Banco de Dados'!$B$4:$J$50,6,FALSE)))))))))),"")</f>
        <v/>
      </c>
      <c r="AW782" s="29" t="str">
        <f>IFERROR(AV782*(IFERROR(VLOOKUP($AW$750,'Banco de Dados'!$B$4:$J$50,4,FALSE),"ERRO")),"")</f>
        <v/>
      </c>
      <c r="AX782" s="29" t="str">
        <f t="shared" si="526"/>
        <v/>
      </c>
      <c r="AY782" s="103" t="str">
        <f>IFERROR(AX782*(C782*(PRINCIPAL!$G$211/100))*0.47*(44/12),"")</f>
        <v/>
      </c>
      <c r="AZ782" s="111" t="str">
        <f t="shared" si="531"/>
        <v/>
      </c>
      <c r="BA782" s="30" t="str">
        <f>IFERROR(IF(AND(PRINCIPAL!$H$192&lt;&gt;"",OR(L782=PRINCIPAL!$I$192,L782=PRINCIPAL!$I$192+PRINCIPAL!$I$192,L782=PRINCIPAL!$I$192+PRINCIPAL!$I$192+PRINCIPAL!$I$192)),0,IF(AND(PRINCIPAL!$H$192&lt;&gt;"",L782=PRINCIPAL!$J$192),VLOOKUP($BB$750,'Banco de Dados'!$B$4:$J$50,8,FALSE)*PRINCIPAL!$H$192*(1-(PRINCIPAL!$K$192/100)),IF(AND(PRINCIPAL!$H$192&lt;&gt;"",L782=PRINCIPAL!$L$192),VLOOKUP($BB$750,'Banco de Dados'!$B$4:$J$50,8,FALSE)*PRINCIPAL!$H$192*(1-(PRINCIPAL!$M$192/100)),IF(AND(PRINCIPAL!$H$192&lt;&gt;"",L782=PRINCIPAL!$N$192),VLOOKUP($BB$750,'Banco de Dados'!$B$4:$J$50,8,FALSE)*PRINCIPAL!$H$192*(1-(PRINCIPAL!$O$192/100)),IF(PRINCIPAL!$H$192&lt;&gt;"",VLOOKUP($BB$750,'Banco de Dados'!$B$4:$J$50,8,FALSE)*PRINCIPAL!$H$192,IF(OR(L782=PRINCIPAL!$I$192,L782=PRINCIPAL!$I$192+PRINCIPAL!$I$192,L782=PRINCIPAL!$I$192+PRINCIPAL!$I$192+PRINCIPAL!$I$192),0,IF(L782=PRINCIPAL!$J$192,VLOOKUP($BB$750,'Banco de Dados'!$B$4:$J$50,6,FALSE)*(1-(PRINCIPAL!$K$192/100)),IF(L782=PRINCIPAL!$L$192,VLOOKUP($BB$750,'Banco de Dados'!$B$4:$J$50,6,FALSE)*(1-(PRINCIPAL!$M$192/100)),IF(L782=PRINCIPAL!$N$192,VLOOKUP($BB$750,'Banco de Dados'!$B$4:$J$50,6,FALSE)*(1-(PRINCIPAL!$O$192/100)),VLOOKUP($BB$750,'Banco de Dados'!$B$4:$J$50,6,FALSE)))))))))),"")</f>
        <v/>
      </c>
      <c r="BB782" s="29" t="str">
        <f>IFERROR(BA782*(IFERROR(VLOOKUP($BB$750,'Banco de Dados'!$B$4:$J$50,4,FALSE),"ERRO")),"")</f>
        <v/>
      </c>
      <c r="BC782" s="29" t="str">
        <f t="shared" si="532"/>
        <v/>
      </c>
      <c r="BD782" s="103" t="str">
        <f>IFERROR(BC782*(C782*(PRINCIPAL!$G$192/100))*0.47*(44/12),"")</f>
        <v/>
      </c>
      <c r="BE782" s="111" t="str">
        <f t="shared" si="511"/>
        <v/>
      </c>
      <c r="BF782" s="30" t="str">
        <f>IFERROR(IF(AND(PRINCIPAL!$H$213&lt;&gt;"",OR(L782=PRINCIPAL!$I$213,L782=PRINCIPAL!$I$213+PRINCIPAL!$I$213,L782=PRINCIPAL!$I$213+PRINCIPAL!$I$213+PRINCIPAL!$I$213)),0,IF(AND(PRINCIPAL!$H$213&lt;&gt;"",L782=PRINCIPAL!$J$213),VLOOKUP($BG$750,'Banco de Dados'!$B$4:$J$50,8,FALSE)*PRINCIPAL!$H$213*(1-(PRINCIPAL!$K$213/100)),IF(AND(PRINCIPAL!$H$213&lt;&gt;"",L782=PRINCIPAL!$L$213),VLOOKUP($BG$750,'Banco de Dados'!$B$4:$J$50,8,FALSE)*PRINCIPAL!$H$213*(1-(PRINCIPAL!$M$213/100)),IF(AND(PRINCIPAL!$H$213&lt;&gt;"",L782=PRINCIPAL!$N$213),VLOOKUP($BG$750,'Banco de Dados'!$B$4:$J$50,8,FALSE)*PRINCIPAL!$H$213*(1-(PRINCIPAL!$O$213/100)),IF(PRINCIPAL!$H$213&lt;&gt;"",VLOOKUP($BG$750,'Banco de Dados'!$B$4:$J$50,8,FALSE)*PRINCIPAL!$H$213,IF(OR(L782=PRINCIPAL!$I$213,L782=PRINCIPAL!$I$213+PRINCIPAL!$I$213,L782=PRINCIPAL!$I$213+PRINCIPAL!$I$213+PRINCIPAL!$I$213),0,IF(L782=PRINCIPAL!$J$213,VLOOKUP($BG$750,'Banco de Dados'!$B$4:$J$50,6,FALSE)*(1-(PRINCIPAL!$K$213/100)),IF(L782=PRINCIPAL!$L$213,VLOOKUP($BG$750,'Banco de Dados'!$B$4:$J$50,6,FALSE)*(1-(PRINCIPAL!$M$213/100)),IF(L782=PRINCIPAL!$N$213,VLOOKUP($BG$750,'Banco de Dados'!$B$4:$J$50,6,FALSE)*(1-(PRINCIPAL!$O$213/100)),VLOOKUP($BG$750,'Banco de Dados'!$B$4:$J$50,6,FALSE)))))))))),"")</f>
        <v/>
      </c>
      <c r="BG782" s="29" t="str">
        <f>IFERROR(BF782*(IFERROR(VLOOKUP($BG$750,'Banco de Dados'!$B$4:$J$50,4,FALSE),"ERRO")),"")</f>
        <v/>
      </c>
      <c r="BH782" s="29" t="str">
        <f t="shared" si="527"/>
        <v/>
      </c>
      <c r="BI782" s="103" t="str">
        <f>IFERROR(BH782*(C782*(PRINCIPAL!$G$213/100))*0.47*(44/12),"")</f>
        <v/>
      </c>
      <c r="BJ782" s="102" t="str">
        <f t="shared" si="512"/>
        <v/>
      </c>
    </row>
    <row r="783" spans="2:62" ht="12.75" customHeight="1" x14ac:dyDescent="0.3">
      <c r="B783" s="326">
        <f t="shared" si="513"/>
        <v>2051</v>
      </c>
      <c r="C783" s="340"/>
      <c r="D783" s="1"/>
      <c r="E783" s="116">
        <v>31</v>
      </c>
      <c r="F783" s="24" t="str">
        <f>IFERROR(VLOOKUP($G$750,'Banco de Dados'!$B$4:$J$50,6,FALSE),"")</f>
        <v/>
      </c>
      <c r="G783" s="25" t="str">
        <f>IFERROR(F783*(IFERROR(VLOOKUP($G$750,'Banco de Dados'!$B$4:$J$50,4,FALSE),"ERRO")),"")</f>
        <v/>
      </c>
      <c r="H783" s="25" t="str">
        <f t="shared" si="514"/>
        <v/>
      </c>
      <c r="I783" s="103" t="str">
        <f t="shared" si="515"/>
        <v/>
      </c>
      <c r="J783" s="117" t="str">
        <f t="shared" si="516"/>
        <v/>
      </c>
      <c r="K783" s="1"/>
      <c r="L783" s="91">
        <v>31</v>
      </c>
      <c r="M783" s="24" t="str">
        <f>IFERROR(IF(AND(PRINCIPAL!$H$204&lt;&gt;"",OR(L783=PRINCIPAL!$I$204,L783=PRINCIPAL!$I$204+PRINCIPAL!$I$204,L783=PRINCIPAL!$I$204+PRINCIPAL!$I$204+PRINCIPAL!$I$204)),0,IF(AND(PRINCIPAL!$H$204&lt;&gt;"",L783=PRINCIPAL!$J$204),VLOOKUP($N$750,'Banco de Dados'!$B$4:$J$50,8,FALSE)*PRINCIPAL!$H$204*(1-(PRINCIPAL!$K$204/100)),IF(AND(PRINCIPAL!$H$204&lt;&gt;"",L783=PRINCIPAL!$L$204),VLOOKUP($N$750,'Banco de Dados'!$B$4:$J$50,8,FALSE)*PRINCIPAL!$H$204*(1-(PRINCIPAL!$M$204/100)),IF(AND(PRINCIPAL!$H$204&lt;&gt;"",L783=PRINCIPAL!$N$204),VLOOKUP($N$750,'Banco de Dados'!$B$4:$J$50,8,FALSE)*PRINCIPAL!$H$204*(1-(PRINCIPAL!$O$204/100)),IF(PRINCIPAL!$H$204&lt;&gt;"",VLOOKUP($N$750,'Banco de Dados'!$B$4:$J$50,8,FALSE)*PRINCIPAL!$H$204,IF(OR(L783=PRINCIPAL!$I$204,L783=PRINCIPAL!$I$204+PRINCIPAL!$I$204,L783=PRINCIPAL!$I$204+PRINCIPAL!$I$204+PRINCIPAL!$I$204),0,IF(L783=PRINCIPAL!$J$204,VLOOKUP($N$750,'Banco de Dados'!$B$4:$J$50,6,FALSE)*(1-(PRINCIPAL!$K$204/100)),IF(L783=PRINCIPAL!$L$204,VLOOKUP($N$750,'Banco de Dados'!$B$4:$J$50,6,FALSE)*(1-(PRINCIPAL!$M$204/100)),IF(L783=PRINCIPAL!$N$204,VLOOKUP($N$750,'Banco de Dados'!$B$4:$J$50,6,FALSE)*(1-(PRINCIPAL!$O$204/100)),VLOOKUP($N$750,'Banco de Dados'!$B$4:$J$50,6,FALSE)))))))))),"")</f>
        <v/>
      </c>
      <c r="N783" s="25" t="str">
        <f>IFERROR(M783*(IFERROR(VLOOKUP($N$750,'Banco de Dados'!$B$4:$J$50,4,FALSE),"ERRO")),"")</f>
        <v/>
      </c>
      <c r="O783" s="25" t="str">
        <f t="shared" si="535"/>
        <v/>
      </c>
      <c r="P783" s="103" t="str">
        <f>IFERROR(O783*(C783*(PRINCIPAL!$G$204/100))*0.47*(44/12),"")</f>
        <v/>
      </c>
      <c r="Q783" s="107" t="str">
        <f t="shared" si="537"/>
        <v/>
      </c>
      <c r="R783" s="29" t="str">
        <f>IFERROR(IF(AND(PRINCIPAL!$H$205&lt;&gt;"",OR(L783=PRINCIPAL!$I$205,L783=PRINCIPAL!$I$205+PRINCIPAL!$I$205,L783=PRINCIPAL!$I$205+PRINCIPAL!$I$205+PRINCIPAL!$I$205)),0,IF(AND(PRINCIPAL!$H$205&lt;&gt;"",L783=PRINCIPAL!$J$205),VLOOKUP($S$750,'Banco de Dados'!$B$4:$J$50,8,FALSE)*PRINCIPAL!$H$205*(1-(PRINCIPAL!$K$205/100)),IF(AND(PRINCIPAL!$H$205&lt;&gt;"",L783=PRINCIPAL!$L$205),VLOOKUP($S$750,'Banco de Dados'!$B$4:$J$50,8,FALSE)*PRINCIPAL!$H$205*(1-(PRINCIPAL!$M$205/100)),IF(AND(PRINCIPAL!$H$205&lt;&gt;"",L783=PRINCIPAL!$N$205),VLOOKUP($S$750,'Banco de Dados'!$B$4:$J$50,8,FALSE)*PRINCIPAL!$H$205*(1-(PRINCIPAL!$O$205/100)),IF(PRINCIPAL!$H$205&lt;&gt;"",VLOOKUP($S$750,'Banco de Dados'!$B$4:$J$50,8,FALSE)*PRINCIPAL!$H$205,IF(OR(L783=PRINCIPAL!$I$205,L783=PRINCIPAL!$I$205+PRINCIPAL!$I$205,L783=PRINCIPAL!$I$205+PRINCIPAL!$I$205+PRINCIPAL!$I$205),0,IF(L783=PRINCIPAL!$J$205,VLOOKUP($S$750,'Banco de Dados'!$B$4:$J$50,6,FALSE)*(1-(PRINCIPAL!$K$205/100)),IF(L783=PRINCIPAL!$L$205,VLOOKUP($S$750,'Banco de Dados'!$B$4:$J$50,6,FALSE)*(1-(PRINCIPAL!$M$205/100)),IF(L783=PRINCIPAL!$N$205,VLOOKUP($S$750,'Banco de Dados'!$B$4:$J$50,6,FALSE)*(1-(PRINCIPAL!$O$205/100)),VLOOKUP($S$750,'Banco de Dados'!$B$4:$J$50,6,FALSE)))))))))),"")</f>
        <v/>
      </c>
      <c r="S783" s="29" t="str">
        <f>IFERROR(R783*(IFERROR(VLOOKUP($S$750,'Banco de Dados'!$B$4:$J$50,4,FALSE),"ERRO")),"")</f>
        <v/>
      </c>
      <c r="T783" s="29" t="str">
        <f t="shared" si="534"/>
        <v/>
      </c>
      <c r="U783" s="103" t="str">
        <f>IFERROR(T783*(C783*(PRINCIPAL!$G$205/100))*0.47*(44/12),"")</f>
        <v/>
      </c>
      <c r="V783" s="103" t="str">
        <f t="shared" si="510"/>
        <v/>
      </c>
      <c r="W783" s="30" t="str">
        <f>IFERROR(IF(AND(PRINCIPAL!$H$206&lt;&gt;"",OR(L783=PRINCIPAL!$I$206,L783=PRINCIPAL!$I$206+PRINCIPAL!$I$206,L783=PRINCIPAL!$I$206+PRINCIPAL!$I$206+PRINCIPAL!$I$206)),0,IF(AND(PRINCIPAL!$H$206&lt;&gt;"",L783=PRINCIPAL!$J$206),VLOOKUP($X$750,'Banco de Dados'!$B$4:$J$50,8,FALSE)*PRINCIPAL!$H$206*(1-(PRINCIPAL!$K$206/100)),IF(AND(PRINCIPAL!$H$206&lt;&gt;"",L783=PRINCIPAL!$L$206),VLOOKUP($X$750,'Banco de Dados'!$B$4:$J$50,8,FALSE)*PRINCIPAL!$H$206*(1-(PRINCIPAL!$M$206/100)),IF(AND(PRINCIPAL!$H$206&lt;&gt;"",L783=PRINCIPAL!$N$206),VLOOKUP($X$750,'Banco de Dados'!$B$4:$J$50,8,FALSE)*PRINCIPAL!$H$206*(1-(PRINCIPAL!$O$206/100)),IF(PRINCIPAL!$H$206&lt;&gt;"",VLOOKUP($X$750,'Banco de Dados'!$B$4:$J$50,8,FALSE)*PRINCIPAL!$H$206,IF(OR(L783=PRINCIPAL!$I$206,L783=PRINCIPAL!$I$206+PRINCIPAL!$I$206,L783=PRINCIPAL!$I$206+PRINCIPAL!$I$206+PRINCIPAL!$I$206),0,IF(L783=PRINCIPAL!$J$206,VLOOKUP($X$750,'Banco de Dados'!$B$4:$J$50,6,FALSE)*(1-(PRINCIPAL!$K$206/100)),IF(L783=PRINCIPAL!$L$206,VLOOKUP($X$750,'Banco de Dados'!$B$4:$J$50,6,FALSE)*(1-(PRINCIPAL!$M$206/100)),IF(L783=PRINCIPAL!$N$206,VLOOKUP($X$750,'Banco de Dados'!$B$4:$J$50,6,FALSE)*(1-(PRINCIPAL!$O$206/100)),VLOOKUP($X$750,'Banco de Dados'!$B$4:$J$50,6,FALSE)))))))))),"")</f>
        <v/>
      </c>
      <c r="X783" s="29" t="str">
        <f>IFERROR(W783*(IFERROR(VLOOKUP($X$750,'Banco de Dados'!$B$4:$J$50,4,FALSE),"ERRO")),"")</f>
        <v/>
      </c>
      <c r="Y783" s="29" t="str">
        <f t="shared" si="528"/>
        <v/>
      </c>
      <c r="Z783" s="103" t="str">
        <f>IFERROR(Y783*(C783*(PRINCIPAL!$G$206/100))*0.47*(44/12),"")</f>
        <v/>
      </c>
      <c r="AA783" s="111" t="str">
        <f t="shared" si="529"/>
        <v/>
      </c>
      <c r="AB783" s="30" t="str">
        <f>IFERROR(IF(AND(PRINCIPAL!$H$207&lt;&gt;"",OR(L783=PRINCIPAL!$I$207,L783=PRINCIPAL!$I$207+PRINCIPAL!$I$207,L783=PRINCIPAL!$I$207+PRINCIPAL!$I$207+PRINCIPAL!$I$207)),0,IF(AND(PRINCIPAL!$H$207&lt;&gt;"",L783=PRINCIPAL!$J$207),VLOOKUP($AC$750,'Banco de Dados'!$B$4:$J$50,8,FALSE)*PRINCIPAL!$H$207*(1-(PRINCIPAL!$K$207/100)),IF(AND(PRINCIPAL!$H$207&lt;&gt;"",L783=PRINCIPAL!$L$207),VLOOKUP($AC$750,'Banco de Dados'!$B$4:$J$50,8,FALSE)*PRINCIPAL!$H$207*(1-(PRINCIPAL!$M$207/100)),IF(AND(PRINCIPAL!$H$207&lt;&gt;"",L783=PRINCIPAL!$N$207),VLOOKUP($AC$750,'Banco de Dados'!$B$4:$J$50,8,FALSE)*PRINCIPAL!$H$207*(1-(PRINCIPAL!$O$207/100)),IF(PRINCIPAL!$H$207&lt;&gt;"",VLOOKUP($AC$750,'Banco de Dados'!$B$4:$J$50,8,FALSE)*PRINCIPAL!$H$207,IF(OR(L783=PRINCIPAL!$I$207,L783=PRINCIPAL!$I$207+PRINCIPAL!$I$207,L783=PRINCIPAL!$I$207+PRINCIPAL!$I$207+PRINCIPAL!$I$207),0,IF(L783=PRINCIPAL!$J$207,VLOOKUP($AC$750,'Banco de Dados'!$B$4:$J$50,6,FALSE)*(1-(PRINCIPAL!$K$207/100)),IF(L783=PRINCIPAL!$L$207,VLOOKUP($AC$750,'Banco de Dados'!$B$4:$J$50,6,FALSE)*(1-(PRINCIPAL!$M$207/100)),IF(L783=PRINCIPAL!$N$207,VLOOKUP($AC$750,'Banco de Dados'!$B$4:$J$50,6,FALSE)*(1-(PRINCIPAL!$O$207/100)),VLOOKUP($AC$750,'Banco de Dados'!$B$4:$J$50,6,FALSE)))))))))),"")</f>
        <v/>
      </c>
      <c r="AC783" s="29" t="str">
        <f>IFERROR(AB783*(IFERROR(VLOOKUP($AC$750,'Banco de Dados'!$B$4:$J$50,4,FALSE),"ERRO")),"")</f>
        <v/>
      </c>
      <c r="AD783" s="29" t="str">
        <f t="shared" si="519"/>
        <v/>
      </c>
      <c r="AE783" s="103" t="str">
        <f>IFERROR(AD783*(C783*(PRINCIPAL!$G$207/100))*0.47*(44/12),"")</f>
        <v/>
      </c>
      <c r="AF783" s="111" t="str">
        <f t="shared" si="520"/>
        <v/>
      </c>
      <c r="AG783" s="30" t="str">
        <f>IFERROR(IF(AND(PRINCIPAL!$H$208&lt;&gt;"",OR(L783=PRINCIPAL!$I$208,L783=PRINCIPAL!$I$208+PRINCIPAL!$I$208,L783=PRINCIPAL!$I$208+PRINCIPAL!$I$208+PRINCIPAL!$I$208)),0,IF(AND(PRINCIPAL!$H$208&lt;&gt;"",L783=PRINCIPAL!$J$208),VLOOKUP($AH$750,'Banco de Dados'!$B$4:$J$50,8,FALSE)*PRINCIPAL!$H$208*(1-(PRINCIPAL!$K$208/100)),IF(AND(PRINCIPAL!$H$208&lt;&gt;"",L783=PRINCIPAL!$L$208),VLOOKUP($AH$750,'Banco de Dados'!$B$4:$J$50,8,FALSE)*PRINCIPAL!$H$208*(1-(PRINCIPAL!$M$208/100)),IF(AND(PRINCIPAL!$H$208&lt;&gt;"",L783=PRINCIPAL!$N$208),VLOOKUP($AH$750,'Banco de Dados'!$B$4:$J$50,8,FALSE)*PRINCIPAL!$H$208*(1-(PRINCIPAL!$O$208/100)),IF(PRINCIPAL!$H$208&lt;&gt;"",VLOOKUP($AH$750,'Banco de Dados'!$B$4:$J$50,8,FALSE)*PRINCIPAL!$H$208,IF(OR(L783=PRINCIPAL!$I$208,L783=PRINCIPAL!$I$208+PRINCIPAL!$I$208,L783=PRINCIPAL!$I$208+PRINCIPAL!$I$208+PRINCIPAL!$I$208),0,IF(L783=PRINCIPAL!$J$208,VLOOKUP($AH$750,'Banco de Dados'!$B$4:$J$50,6,FALSE)*(1-(PRINCIPAL!$K$208/100)),IF(L783=PRINCIPAL!$L$208,VLOOKUP($AH$750,'Banco de Dados'!$B$4:$J$50,6,FALSE)*(1-(PRINCIPAL!$M$208/100)),IF(L783=PRINCIPAL!$N$208,VLOOKUP($AH$750,'Banco de Dados'!$B$4:$J$50,6,FALSE)*(1-(PRINCIPAL!$O$208/100)),VLOOKUP($AH$750,'Banco de Dados'!$B$4:$J$50,6,FALSE)))))))))),"")</f>
        <v/>
      </c>
      <c r="AH783" s="29" t="str">
        <f>IFERROR(AG783*(IFERROR(VLOOKUP($AH$750,'Banco de Dados'!$B$4:$J$50,4,FALSE),"ERRO")),"")</f>
        <v/>
      </c>
      <c r="AI783" s="29" t="str">
        <f t="shared" si="521"/>
        <v/>
      </c>
      <c r="AJ783" s="103" t="str">
        <f>IFERROR(AI783*(C783*(PRINCIPAL!$G$208/100))*0.47*(44/12),"")</f>
        <v/>
      </c>
      <c r="AK783" s="111" t="str">
        <f t="shared" si="530"/>
        <v/>
      </c>
      <c r="AL783" s="30" t="str">
        <f>IFERROR(IF(AND(PRINCIPAL!$H$209&lt;&gt;"",OR(L783=PRINCIPAL!$I$209,L783=PRINCIPAL!$I$209+PRINCIPAL!$I$209,L783=PRINCIPAL!$I$209+PRINCIPAL!$I$209+PRINCIPAL!$I$209)),0,IF(AND(PRINCIPAL!$H$209&lt;&gt;"",L783=PRINCIPAL!$J$209),VLOOKUP($AM$750,'Banco de Dados'!$B$4:$J$50,8,FALSE)*PRINCIPAL!$H$209*(1-(PRINCIPAL!$K$209/100)),IF(AND(PRINCIPAL!$H$209&lt;&gt;"",L783=PRINCIPAL!$L$209),VLOOKUP($AM$750,'Banco de Dados'!$B$4:$J$50,8,FALSE)*PRINCIPAL!$H$209*(1-(PRINCIPAL!$M$209/100)),IF(AND(PRINCIPAL!$H$209&lt;&gt;"",L783=PRINCIPAL!$N$209),VLOOKUP($AM$750,'Banco de Dados'!$B$4:$J$50,8,FALSE)*PRINCIPAL!$H$209*(1-(PRINCIPAL!$O$209/100)),IF(PRINCIPAL!$H$209&lt;&gt;"",VLOOKUP($AM$750,'Banco de Dados'!$B$4:$J$50,8,FALSE)*PRINCIPAL!$H$209,IF(OR(L783=PRINCIPAL!$I$209,L783=PRINCIPAL!$I$209+PRINCIPAL!$I$209,L783=PRINCIPAL!$I$209+PRINCIPAL!$I$209+PRINCIPAL!$I$209),0,IF(L783=PRINCIPAL!$J$209,VLOOKUP($AM$750,'Banco de Dados'!$B$4:$J$50,6,FALSE)*(1-(PRINCIPAL!$K$209/100)),IF(L783=PRINCIPAL!$L$209,VLOOKUP($AM$750,'Banco de Dados'!$B$4:$J$50,6,FALSE)*(1-(PRINCIPAL!$M$209/100)),IF(L783=PRINCIPAL!$N$209,VLOOKUP($AM$750,'Banco de Dados'!$B$4:$J$50,6,FALSE)*(1-(PRINCIPAL!$O$209/100)),VLOOKUP($AM$750,'Banco de Dados'!$B$4:$J$50,6,FALSE)))))))))),"")</f>
        <v/>
      </c>
      <c r="AM783" s="29" t="str">
        <f>IFERROR(AL783*(IFERROR(VLOOKUP($AM$750,'Banco de Dados'!$B$4:$J$50,4,FALSE),"ERRO")),"")</f>
        <v/>
      </c>
      <c r="AN783" s="29" t="str">
        <f t="shared" si="522"/>
        <v/>
      </c>
      <c r="AO783" s="103" t="str">
        <f>IFERROR(AN783*(C783*(PRINCIPAL!$G$209/100))*0.47*(44/12),"")</f>
        <v/>
      </c>
      <c r="AP783" s="111" t="str">
        <f t="shared" si="523"/>
        <v/>
      </c>
      <c r="AQ783" s="30" t="str">
        <f>IFERROR(IF(AND(PRINCIPAL!$H$210&lt;&gt;"",OR(L783=PRINCIPAL!$I$210,L783=PRINCIPAL!$I$210+PRINCIPAL!$I$210,L783=PRINCIPAL!$I$210+PRINCIPAL!$I$210+PRINCIPAL!$I$210)),0,IF(AND(PRINCIPAL!$H$210&lt;&gt;"",L783=PRINCIPAL!$J$210),VLOOKUP($AR$750,'Banco de Dados'!$B$4:$J$50,8,FALSE)*PRINCIPAL!$H$210*(1-(PRINCIPAL!$K$210/100)),IF(AND(PRINCIPAL!$H$210&lt;&gt;"",L783=PRINCIPAL!$L$210),VLOOKUP($AR$750,'Banco de Dados'!$B$4:$J$50,8,FALSE)*PRINCIPAL!$H$210*(1-(PRINCIPAL!$M$210/100)),IF(AND(PRINCIPAL!$H$210&lt;&gt;"",L783=PRINCIPAL!$N$210),VLOOKUP($AR$750,'Banco de Dados'!$B$4:$J$50,8,FALSE)*PRINCIPAL!$H$210*(1-(PRINCIPAL!$O$210/100)),IF(PRINCIPAL!$H$210&lt;&gt;"",VLOOKUP($AR$750,'Banco de Dados'!$B$4:$J$50,8,FALSE)*PRINCIPAL!$H$210,IF(OR(L783=PRINCIPAL!$I$210,L783=PRINCIPAL!$I$210+PRINCIPAL!$I$210,L783=PRINCIPAL!$I$210+PRINCIPAL!$I$210+PRINCIPAL!$I$210),0,IF(L783=PRINCIPAL!$J$210,VLOOKUP($AR$750,'Banco de Dados'!$B$4:$J$50,6,FALSE)*(1-(PRINCIPAL!$K$210/100)),IF(L783=PRINCIPAL!$L$210,VLOOKUP($AR$750,'Banco de Dados'!$B$4:$J$50,6,FALSE)*(1-(PRINCIPAL!$M$210/100)),IF(L783=PRINCIPAL!$N$210,VLOOKUP($AR$750,'Banco de Dados'!$B$4:$J$50,6,FALSE)*(1-(PRINCIPAL!$O$210/100)),VLOOKUP($AR$750,'Banco de Dados'!$B$4:$J$50,6,FALSE)))))))))),"")</f>
        <v/>
      </c>
      <c r="AR783" s="29" t="str">
        <f>IFERROR(AQ783*(IFERROR(VLOOKUP($AR$750,'Banco de Dados'!$B$4:$J$50,4,FALSE),"ERRO")),"")</f>
        <v/>
      </c>
      <c r="AS783" s="29" t="str">
        <f t="shared" si="524"/>
        <v/>
      </c>
      <c r="AT783" s="103" t="str">
        <f>IFERROR(AS783*(C783*(PRINCIPAL!$G$210/100))*0.47*(44/12),"")</f>
        <v/>
      </c>
      <c r="AU783" s="111" t="str">
        <f t="shared" si="525"/>
        <v/>
      </c>
      <c r="AV783" s="30" t="str">
        <f>IFERROR(IF(AND(PRINCIPAL!$H$211&lt;&gt;"",OR(L783=PRINCIPAL!$I$211,L783=PRINCIPAL!$I$211+PRINCIPAL!$I$211,L783=PRINCIPAL!$I$211+PRINCIPAL!$I$211+PRINCIPAL!$I$211)),0,IF(AND(PRINCIPAL!$H$211&lt;&gt;"",L783=PRINCIPAL!$J$211),VLOOKUP($AW$750,'Banco de Dados'!$B$4:$J$50,8,FALSE)*PRINCIPAL!$H$211*(1-(PRINCIPAL!$K$211/100)),IF(AND(PRINCIPAL!$H$211&lt;&gt;"",L783=PRINCIPAL!$L$211),VLOOKUP($AW$750,'Banco de Dados'!$B$4:$J$50,8,FALSE)*PRINCIPAL!$H$211*(1-(PRINCIPAL!$M$211/100)),IF(AND(PRINCIPAL!$H$211&lt;&gt;"",L783=PRINCIPAL!$N$211),VLOOKUP($AW$750,'Banco de Dados'!$B$4:$J$50,8,FALSE)*PRINCIPAL!$H$211*(1-(PRINCIPAL!$O$211/100)),IF(PRINCIPAL!$H$211&lt;&gt;"",VLOOKUP($AW$750,'Banco de Dados'!$B$4:$J$50,8,FALSE)*PRINCIPAL!$H$211,IF(OR(L783=PRINCIPAL!$I$211,L783=PRINCIPAL!$I$211+PRINCIPAL!$I$211,L783=PRINCIPAL!$I$211+PRINCIPAL!$I$211+PRINCIPAL!$I$211),0,IF(L783=PRINCIPAL!$J$211,VLOOKUP($AW$750,'Banco de Dados'!$B$4:$J$50,6,FALSE)*(1-(PRINCIPAL!$K$211/100)),IF(L783=PRINCIPAL!$L$211,VLOOKUP($AW$750,'Banco de Dados'!$B$4:$J$50,6,FALSE)*(1-(PRINCIPAL!$M$211/100)),IF(L783=PRINCIPAL!$N$211,VLOOKUP($AW$750,'Banco de Dados'!$B$4:$J$50,6,FALSE)*(1-(PRINCIPAL!$O$211/100)),VLOOKUP($AW$750,'Banco de Dados'!$B$4:$J$50,6,FALSE)))))))))),"")</f>
        <v/>
      </c>
      <c r="AW783" s="29" t="str">
        <f>IFERROR(AV783*(IFERROR(VLOOKUP($AW$750,'Banco de Dados'!$B$4:$J$50,4,FALSE),"ERRO")),"")</f>
        <v/>
      </c>
      <c r="AX783" s="29" t="str">
        <f t="shared" si="526"/>
        <v/>
      </c>
      <c r="AY783" s="103" t="str">
        <f>IFERROR(AX783*(C783*(PRINCIPAL!$G$211/100))*0.47*(44/12),"")</f>
        <v/>
      </c>
      <c r="AZ783" s="111" t="str">
        <f t="shared" si="531"/>
        <v/>
      </c>
      <c r="BA783" s="30" t="str">
        <f>IFERROR(IF(AND(PRINCIPAL!$H$192&lt;&gt;"",OR(L783=PRINCIPAL!$I$192,L783=PRINCIPAL!$I$192+PRINCIPAL!$I$192,L783=PRINCIPAL!$I$192+PRINCIPAL!$I$192+PRINCIPAL!$I$192)),0,IF(AND(PRINCIPAL!$H$192&lt;&gt;"",L783=PRINCIPAL!$J$192),VLOOKUP($BB$750,'Banco de Dados'!$B$4:$J$50,8,FALSE)*PRINCIPAL!$H$192*(1-(PRINCIPAL!$K$192/100)),IF(AND(PRINCIPAL!$H$192&lt;&gt;"",L783=PRINCIPAL!$L$192),VLOOKUP($BB$750,'Banco de Dados'!$B$4:$J$50,8,FALSE)*PRINCIPAL!$H$192*(1-(PRINCIPAL!$M$192/100)),IF(AND(PRINCIPAL!$H$192&lt;&gt;"",L783=PRINCIPAL!$N$192),VLOOKUP($BB$750,'Banco de Dados'!$B$4:$J$50,8,FALSE)*PRINCIPAL!$H$192*(1-(PRINCIPAL!$O$192/100)),IF(PRINCIPAL!$H$192&lt;&gt;"",VLOOKUP($BB$750,'Banco de Dados'!$B$4:$J$50,8,FALSE)*PRINCIPAL!$H$192,IF(OR(L783=PRINCIPAL!$I$192,L783=PRINCIPAL!$I$192+PRINCIPAL!$I$192,L783=PRINCIPAL!$I$192+PRINCIPAL!$I$192+PRINCIPAL!$I$192),0,IF(L783=PRINCIPAL!$J$192,VLOOKUP($BB$750,'Banco de Dados'!$B$4:$J$50,6,FALSE)*(1-(PRINCIPAL!$K$192/100)),IF(L783=PRINCIPAL!$L$192,VLOOKUP($BB$750,'Banco de Dados'!$B$4:$J$50,6,FALSE)*(1-(PRINCIPAL!$M$192/100)),IF(L783=PRINCIPAL!$N$192,VLOOKUP($BB$750,'Banco de Dados'!$B$4:$J$50,6,FALSE)*(1-(PRINCIPAL!$O$192/100)),VLOOKUP($BB$750,'Banco de Dados'!$B$4:$J$50,6,FALSE)))))))))),"")</f>
        <v/>
      </c>
      <c r="BB783" s="29" t="str">
        <f>IFERROR(BA783*(IFERROR(VLOOKUP($BB$750,'Banco de Dados'!$B$4:$J$50,4,FALSE),"ERRO")),"")</f>
        <v/>
      </c>
      <c r="BC783" s="29" t="str">
        <f t="shared" si="532"/>
        <v/>
      </c>
      <c r="BD783" s="103" t="str">
        <f>IFERROR(BC783*(C783*(PRINCIPAL!$G$192/100))*0.47*(44/12),"")</f>
        <v/>
      </c>
      <c r="BE783" s="111" t="str">
        <f t="shared" si="511"/>
        <v/>
      </c>
      <c r="BF783" s="30" t="str">
        <f>IFERROR(IF(AND(PRINCIPAL!$H$213&lt;&gt;"",OR(L783=PRINCIPAL!$I$213,L783=PRINCIPAL!$I$213+PRINCIPAL!$I$213,L783=PRINCIPAL!$I$213+PRINCIPAL!$I$213+PRINCIPAL!$I$213)),0,IF(AND(PRINCIPAL!$H$213&lt;&gt;"",L783=PRINCIPAL!$J$213),VLOOKUP($BG$750,'Banco de Dados'!$B$4:$J$50,8,FALSE)*PRINCIPAL!$H$213*(1-(PRINCIPAL!$K$213/100)),IF(AND(PRINCIPAL!$H$213&lt;&gt;"",L783=PRINCIPAL!$L$213),VLOOKUP($BG$750,'Banco de Dados'!$B$4:$J$50,8,FALSE)*PRINCIPAL!$H$213*(1-(PRINCIPAL!$M$213/100)),IF(AND(PRINCIPAL!$H$213&lt;&gt;"",L783=PRINCIPAL!$N$213),VLOOKUP($BG$750,'Banco de Dados'!$B$4:$J$50,8,FALSE)*PRINCIPAL!$H$213*(1-(PRINCIPAL!$O$213/100)),IF(PRINCIPAL!$H$213&lt;&gt;"",VLOOKUP($BG$750,'Banco de Dados'!$B$4:$J$50,8,FALSE)*PRINCIPAL!$H$213,IF(OR(L783=PRINCIPAL!$I$213,L783=PRINCIPAL!$I$213+PRINCIPAL!$I$213,L783=PRINCIPAL!$I$213+PRINCIPAL!$I$213+PRINCIPAL!$I$213),0,IF(L783=PRINCIPAL!$J$213,VLOOKUP($BG$750,'Banco de Dados'!$B$4:$J$50,6,FALSE)*(1-(PRINCIPAL!$K$213/100)),IF(L783=PRINCIPAL!$L$213,VLOOKUP($BG$750,'Banco de Dados'!$B$4:$J$50,6,FALSE)*(1-(PRINCIPAL!$M$213/100)),IF(L783=PRINCIPAL!$N$213,VLOOKUP($BG$750,'Banco de Dados'!$B$4:$J$50,6,FALSE)*(1-(PRINCIPAL!$O$213/100)),VLOOKUP($BG$750,'Banco de Dados'!$B$4:$J$50,6,FALSE)))))))))),"")</f>
        <v/>
      </c>
      <c r="BG783" s="29" t="str">
        <f>IFERROR(BF783*(IFERROR(VLOOKUP($BG$750,'Banco de Dados'!$B$4:$J$50,4,FALSE),"ERRO")),"")</f>
        <v/>
      </c>
      <c r="BH783" s="29" t="str">
        <f t="shared" si="527"/>
        <v/>
      </c>
      <c r="BI783" s="103" t="str">
        <f>IFERROR(BH783*(C783*(PRINCIPAL!$G$213/100))*0.47*(44/12),"")</f>
        <v/>
      </c>
      <c r="BJ783" s="102" t="str">
        <f t="shared" si="512"/>
        <v/>
      </c>
    </row>
    <row r="784" spans="2:62" ht="12.75" customHeight="1" x14ac:dyDescent="0.3">
      <c r="B784" s="326">
        <f t="shared" si="513"/>
        <v>2052</v>
      </c>
      <c r="C784" s="340"/>
      <c r="D784" s="1"/>
      <c r="E784" s="116">
        <v>32</v>
      </c>
      <c r="F784" s="24" t="str">
        <f>IFERROR(VLOOKUP($G$750,'Banco de Dados'!$B$4:$J$50,6,FALSE),"")</f>
        <v/>
      </c>
      <c r="G784" s="25" t="str">
        <f>IFERROR(F784*(IFERROR(VLOOKUP($G$750,'Banco de Dados'!$B$4:$J$50,4,FALSE),"ERRO")),"")</f>
        <v/>
      </c>
      <c r="H784" s="25" t="str">
        <f t="shared" si="514"/>
        <v/>
      </c>
      <c r="I784" s="103" t="str">
        <f t="shared" si="515"/>
        <v/>
      </c>
      <c r="J784" s="117" t="str">
        <f t="shared" si="516"/>
        <v/>
      </c>
      <c r="K784" s="1"/>
      <c r="L784" s="91">
        <v>32</v>
      </c>
      <c r="M784" s="24" t="str">
        <f>IFERROR(IF(AND(PRINCIPAL!$H$204&lt;&gt;"",OR(L784=PRINCIPAL!$I$204,L784=PRINCIPAL!$I$204+PRINCIPAL!$I$204,L784=PRINCIPAL!$I$204+PRINCIPAL!$I$204+PRINCIPAL!$I$204)),0,IF(AND(PRINCIPAL!$H$204&lt;&gt;"",L784=PRINCIPAL!$J$204),VLOOKUP($N$750,'Banco de Dados'!$B$4:$J$50,8,FALSE)*PRINCIPAL!$H$204*(1-(PRINCIPAL!$K$204/100)),IF(AND(PRINCIPAL!$H$204&lt;&gt;"",L784=PRINCIPAL!$L$204),VLOOKUP($N$750,'Banco de Dados'!$B$4:$J$50,8,FALSE)*PRINCIPAL!$H$204*(1-(PRINCIPAL!$M$204/100)),IF(AND(PRINCIPAL!$H$204&lt;&gt;"",L784=PRINCIPAL!$N$204),VLOOKUP($N$750,'Banco de Dados'!$B$4:$J$50,8,FALSE)*PRINCIPAL!$H$204*(1-(PRINCIPAL!$O$204/100)),IF(PRINCIPAL!$H$204&lt;&gt;"",VLOOKUP($N$750,'Banco de Dados'!$B$4:$J$50,8,FALSE)*PRINCIPAL!$H$204,IF(OR(L784=PRINCIPAL!$I$204,L784=PRINCIPAL!$I$204+PRINCIPAL!$I$204,L784=PRINCIPAL!$I$204+PRINCIPAL!$I$204+PRINCIPAL!$I$204),0,IF(L784=PRINCIPAL!$J$204,VLOOKUP($N$750,'Banco de Dados'!$B$4:$J$50,6,FALSE)*(1-(PRINCIPAL!$K$204/100)),IF(L784=PRINCIPAL!$L$204,VLOOKUP($N$750,'Banco de Dados'!$B$4:$J$50,6,FALSE)*(1-(PRINCIPAL!$M$204/100)),IF(L784=PRINCIPAL!$N$204,VLOOKUP($N$750,'Banco de Dados'!$B$4:$J$50,6,FALSE)*(1-(PRINCIPAL!$O$204/100)),VLOOKUP($N$750,'Banco de Dados'!$B$4:$J$50,6,FALSE)))))))))),"")</f>
        <v/>
      </c>
      <c r="N784" s="25" t="str">
        <f>IFERROR(M784*(IFERROR(VLOOKUP($N$750,'Banco de Dados'!$B$4:$J$50,4,FALSE),"ERRO")),"")</f>
        <v/>
      </c>
      <c r="O784" s="25" t="str">
        <f t="shared" si="535"/>
        <v/>
      </c>
      <c r="P784" s="103" t="str">
        <f>IFERROR(O784*(C784*(PRINCIPAL!$G$204/100))*0.47*(44/12),"")</f>
        <v/>
      </c>
      <c r="Q784" s="107" t="str">
        <f t="shared" si="537"/>
        <v/>
      </c>
      <c r="R784" s="29" t="str">
        <f>IFERROR(IF(AND(PRINCIPAL!$H$205&lt;&gt;"",OR(L784=PRINCIPAL!$I$205,L784=PRINCIPAL!$I$205+PRINCIPAL!$I$205,L784=PRINCIPAL!$I$205+PRINCIPAL!$I$205+PRINCIPAL!$I$205)),0,IF(AND(PRINCIPAL!$H$205&lt;&gt;"",L784=PRINCIPAL!$J$205),VLOOKUP($S$750,'Banco de Dados'!$B$4:$J$50,8,FALSE)*PRINCIPAL!$H$205*(1-(PRINCIPAL!$K$205/100)),IF(AND(PRINCIPAL!$H$205&lt;&gt;"",L784=PRINCIPAL!$L$205),VLOOKUP($S$750,'Banco de Dados'!$B$4:$J$50,8,FALSE)*PRINCIPAL!$H$205*(1-(PRINCIPAL!$M$205/100)),IF(AND(PRINCIPAL!$H$205&lt;&gt;"",L784=PRINCIPAL!$N$205),VLOOKUP($S$750,'Banco de Dados'!$B$4:$J$50,8,FALSE)*PRINCIPAL!$H$205*(1-(PRINCIPAL!$O$205/100)),IF(PRINCIPAL!$H$205&lt;&gt;"",VLOOKUP($S$750,'Banco de Dados'!$B$4:$J$50,8,FALSE)*PRINCIPAL!$H$205,IF(OR(L784=PRINCIPAL!$I$205,L784=PRINCIPAL!$I$205+PRINCIPAL!$I$205,L784=PRINCIPAL!$I$205+PRINCIPAL!$I$205+PRINCIPAL!$I$205),0,IF(L784=PRINCIPAL!$J$205,VLOOKUP($S$750,'Banco de Dados'!$B$4:$J$50,6,FALSE)*(1-(PRINCIPAL!$K$205/100)),IF(L784=PRINCIPAL!$L$205,VLOOKUP($S$750,'Banco de Dados'!$B$4:$J$50,6,FALSE)*(1-(PRINCIPAL!$M$205/100)),IF(L784=PRINCIPAL!$N$205,VLOOKUP($S$750,'Banco de Dados'!$B$4:$J$50,6,FALSE)*(1-(PRINCIPAL!$O$205/100)),VLOOKUP($S$750,'Banco de Dados'!$B$4:$J$50,6,FALSE)))))))))),"")</f>
        <v/>
      </c>
      <c r="S784" s="29" t="str">
        <f>IFERROR(R784*(IFERROR(VLOOKUP($S$750,'Banco de Dados'!$B$4:$J$50,4,FALSE),"ERRO")),"")</f>
        <v/>
      </c>
      <c r="T784" s="29" t="str">
        <f t="shared" si="534"/>
        <v/>
      </c>
      <c r="U784" s="103" t="str">
        <f>IFERROR(T784*(C784*(PRINCIPAL!$G$205/100))*0.47*(44/12),"")</f>
        <v/>
      </c>
      <c r="V784" s="103" t="str">
        <f t="shared" si="510"/>
        <v/>
      </c>
      <c r="W784" s="30" t="str">
        <f>IFERROR(IF(AND(PRINCIPAL!$H$206&lt;&gt;"",OR(L784=PRINCIPAL!$I$206,L784=PRINCIPAL!$I$206+PRINCIPAL!$I$206,L784=PRINCIPAL!$I$206+PRINCIPAL!$I$206+PRINCIPAL!$I$206)),0,IF(AND(PRINCIPAL!$H$206&lt;&gt;"",L784=PRINCIPAL!$J$206),VLOOKUP($X$750,'Banco de Dados'!$B$4:$J$50,8,FALSE)*PRINCIPAL!$H$206*(1-(PRINCIPAL!$K$206/100)),IF(AND(PRINCIPAL!$H$206&lt;&gt;"",L784=PRINCIPAL!$L$206),VLOOKUP($X$750,'Banco de Dados'!$B$4:$J$50,8,FALSE)*PRINCIPAL!$H$206*(1-(PRINCIPAL!$M$206/100)),IF(AND(PRINCIPAL!$H$206&lt;&gt;"",L784=PRINCIPAL!$N$206),VLOOKUP($X$750,'Banco de Dados'!$B$4:$J$50,8,FALSE)*PRINCIPAL!$H$206*(1-(PRINCIPAL!$O$206/100)),IF(PRINCIPAL!$H$206&lt;&gt;"",VLOOKUP($X$750,'Banco de Dados'!$B$4:$J$50,8,FALSE)*PRINCIPAL!$H$206,IF(OR(L784=PRINCIPAL!$I$206,L784=PRINCIPAL!$I$206+PRINCIPAL!$I$206,L784=PRINCIPAL!$I$206+PRINCIPAL!$I$206+PRINCIPAL!$I$206),0,IF(L784=PRINCIPAL!$J$206,VLOOKUP($X$750,'Banco de Dados'!$B$4:$J$50,6,FALSE)*(1-(PRINCIPAL!$K$206/100)),IF(L784=PRINCIPAL!$L$206,VLOOKUP($X$750,'Banco de Dados'!$B$4:$J$50,6,FALSE)*(1-(PRINCIPAL!$M$206/100)),IF(L784=PRINCIPAL!$N$206,VLOOKUP($X$750,'Banco de Dados'!$B$4:$J$50,6,FALSE)*(1-(PRINCIPAL!$O$206/100)),VLOOKUP($X$750,'Banco de Dados'!$B$4:$J$50,6,FALSE)))))))))),"")</f>
        <v/>
      </c>
      <c r="X784" s="29" t="str">
        <f>IFERROR(W784*(IFERROR(VLOOKUP($X$750,'Banco de Dados'!$B$4:$J$50,4,FALSE),"ERRO")),"")</f>
        <v/>
      </c>
      <c r="Y784" s="29" t="str">
        <f t="shared" si="528"/>
        <v/>
      </c>
      <c r="Z784" s="103" t="str">
        <f>IFERROR(Y784*(C784*(PRINCIPAL!$G$206/100))*0.47*(44/12),"")</f>
        <v/>
      </c>
      <c r="AA784" s="111" t="str">
        <f t="shared" si="529"/>
        <v/>
      </c>
      <c r="AB784" s="30" t="str">
        <f>IFERROR(IF(AND(PRINCIPAL!$H$207&lt;&gt;"",OR(L784=PRINCIPAL!$I$207,L784=PRINCIPAL!$I$207+PRINCIPAL!$I$207,L784=PRINCIPAL!$I$207+PRINCIPAL!$I$207+PRINCIPAL!$I$207)),0,IF(AND(PRINCIPAL!$H$207&lt;&gt;"",L784=PRINCIPAL!$J$207),VLOOKUP($AC$750,'Banco de Dados'!$B$4:$J$50,8,FALSE)*PRINCIPAL!$H$207*(1-(PRINCIPAL!$K$207/100)),IF(AND(PRINCIPAL!$H$207&lt;&gt;"",L784=PRINCIPAL!$L$207),VLOOKUP($AC$750,'Banco de Dados'!$B$4:$J$50,8,FALSE)*PRINCIPAL!$H$207*(1-(PRINCIPAL!$M$207/100)),IF(AND(PRINCIPAL!$H$207&lt;&gt;"",L784=PRINCIPAL!$N$207),VLOOKUP($AC$750,'Banco de Dados'!$B$4:$J$50,8,FALSE)*PRINCIPAL!$H$207*(1-(PRINCIPAL!$O$207/100)),IF(PRINCIPAL!$H$207&lt;&gt;"",VLOOKUP($AC$750,'Banco de Dados'!$B$4:$J$50,8,FALSE)*PRINCIPAL!$H$207,IF(OR(L784=PRINCIPAL!$I$207,L784=PRINCIPAL!$I$207+PRINCIPAL!$I$207,L784=PRINCIPAL!$I$207+PRINCIPAL!$I$207+PRINCIPAL!$I$207),0,IF(L784=PRINCIPAL!$J$207,VLOOKUP($AC$750,'Banco de Dados'!$B$4:$J$50,6,FALSE)*(1-(PRINCIPAL!$K$207/100)),IF(L784=PRINCIPAL!$L$207,VLOOKUP($AC$750,'Banco de Dados'!$B$4:$J$50,6,FALSE)*(1-(PRINCIPAL!$M$207/100)),IF(L784=PRINCIPAL!$N$207,VLOOKUP($AC$750,'Banco de Dados'!$B$4:$J$50,6,FALSE)*(1-(PRINCIPAL!$O$207/100)),VLOOKUP($AC$750,'Banco de Dados'!$B$4:$J$50,6,FALSE)))))))))),"")</f>
        <v/>
      </c>
      <c r="AC784" s="29" t="str">
        <f>IFERROR(AB784*(IFERROR(VLOOKUP($AC$750,'Banco de Dados'!$B$4:$J$50,4,FALSE),"ERRO")),"")</f>
        <v/>
      </c>
      <c r="AD784" s="29" t="str">
        <f t="shared" si="519"/>
        <v/>
      </c>
      <c r="AE784" s="103" t="str">
        <f>IFERROR(AD784*(C784*(PRINCIPAL!$G$207/100))*0.47*(44/12),"")</f>
        <v/>
      </c>
      <c r="AF784" s="111" t="str">
        <f t="shared" si="520"/>
        <v/>
      </c>
      <c r="AG784" s="30" t="str">
        <f>IFERROR(IF(AND(PRINCIPAL!$H$208&lt;&gt;"",OR(L784=PRINCIPAL!$I$208,L784=PRINCIPAL!$I$208+PRINCIPAL!$I$208,L784=PRINCIPAL!$I$208+PRINCIPAL!$I$208+PRINCIPAL!$I$208)),0,IF(AND(PRINCIPAL!$H$208&lt;&gt;"",L784=PRINCIPAL!$J$208),VLOOKUP($AH$750,'Banco de Dados'!$B$4:$J$50,8,FALSE)*PRINCIPAL!$H$208*(1-(PRINCIPAL!$K$208/100)),IF(AND(PRINCIPAL!$H$208&lt;&gt;"",L784=PRINCIPAL!$L$208),VLOOKUP($AH$750,'Banco de Dados'!$B$4:$J$50,8,FALSE)*PRINCIPAL!$H$208*(1-(PRINCIPAL!$M$208/100)),IF(AND(PRINCIPAL!$H$208&lt;&gt;"",L784=PRINCIPAL!$N$208),VLOOKUP($AH$750,'Banco de Dados'!$B$4:$J$50,8,FALSE)*PRINCIPAL!$H$208*(1-(PRINCIPAL!$O$208/100)),IF(PRINCIPAL!$H$208&lt;&gt;"",VLOOKUP($AH$750,'Banco de Dados'!$B$4:$J$50,8,FALSE)*PRINCIPAL!$H$208,IF(OR(L784=PRINCIPAL!$I$208,L784=PRINCIPAL!$I$208+PRINCIPAL!$I$208,L784=PRINCIPAL!$I$208+PRINCIPAL!$I$208+PRINCIPAL!$I$208),0,IF(L784=PRINCIPAL!$J$208,VLOOKUP($AH$750,'Banco de Dados'!$B$4:$J$50,6,FALSE)*(1-(PRINCIPAL!$K$208/100)),IF(L784=PRINCIPAL!$L$208,VLOOKUP($AH$750,'Banco de Dados'!$B$4:$J$50,6,FALSE)*(1-(PRINCIPAL!$M$208/100)),IF(L784=PRINCIPAL!$N$208,VLOOKUP($AH$750,'Banco de Dados'!$B$4:$J$50,6,FALSE)*(1-(PRINCIPAL!$O$208/100)),VLOOKUP($AH$750,'Banco de Dados'!$B$4:$J$50,6,FALSE)))))))))),"")</f>
        <v/>
      </c>
      <c r="AH784" s="29" t="str">
        <f>IFERROR(AG784*(IFERROR(VLOOKUP($AH$750,'Banco de Dados'!$B$4:$J$50,4,FALSE),"ERRO")),"")</f>
        <v/>
      </c>
      <c r="AI784" s="29" t="str">
        <f t="shared" si="521"/>
        <v/>
      </c>
      <c r="AJ784" s="103" t="str">
        <f>IFERROR(AI784*(C784*(PRINCIPAL!$G$208/100))*0.47*(44/12),"")</f>
        <v/>
      </c>
      <c r="AK784" s="111" t="str">
        <f t="shared" si="530"/>
        <v/>
      </c>
      <c r="AL784" s="30" t="str">
        <f>IFERROR(IF(AND(PRINCIPAL!$H$209&lt;&gt;"",OR(L784=PRINCIPAL!$I$209,L784=PRINCIPAL!$I$209+PRINCIPAL!$I$209,L784=PRINCIPAL!$I$209+PRINCIPAL!$I$209+PRINCIPAL!$I$209)),0,IF(AND(PRINCIPAL!$H$209&lt;&gt;"",L784=PRINCIPAL!$J$209),VLOOKUP($AM$750,'Banco de Dados'!$B$4:$J$50,8,FALSE)*PRINCIPAL!$H$209*(1-(PRINCIPAL!$K$209/100)),IF(AND(PRINCIPAL!$H$209&lt;&gt;"",L784=PRINCIPAL!$L$209),VLOOKUP($AM$750,'Banco de Dados'!$B$4:$J$50,8,FALSE)*PRINCIPAL!$H$209*(1-(PRINCIPAL!$M$209/100)),IF(AND(PRINCIPAL!$H$209&lt;&gt;"",L784=PRINCIPAL!$N$209),VLOOKUP($AM$750,'Banco de Dados'!$B$4:$J$50,8,FALSE)*PRINCIPAL!$H$209*(1-(PRINCIPAL!$O$209/100)),IF(PRINCIPAL!$H$209&lt;&gt;"",VLOOKUP($AM$750,'Banco de Dados'!$B$4:$J$50,8,FALSE)*PRINCIPAL!$H$209,IF(OR(L784=PRINCIPAL!$I$209,L784=PRINCIPAL!$I$209+PRINCIPAL!$I$209,L784=PRINCIPAL!$I$209+PRINCIPAL!$I$209+PRINCIPAL!$I$209),0,IF(L784=PRINCIPAL!$J$209,VLOOKUP($AM$750,'Banco de Dados'!$B$4:$J$50,6,FALSE)*(1-(PRINCIPAL!$K$209/100)),IF(L784=PRINCIPAL!$L$209,VLOOKUP($AM$750,'Banco de Dados'!$B$4:$J$50,6,FALSE)*(1-(PRINCIPAL!$M$209/100)),IF(L784=PRINCIPAL!$N$209,VLOOKUP($AM$750,'Banco de Dados'!$B$4:$J$50,6,FALSE)*(1-(PRINCIPAL!$O$209/100)),VLOOKUP($AM$750,'Banco de Dados'!$B$4:$J$50,6,FALSE)))))))))),"")</f>
        <v/>
      </c>
      <c r="AM784" s="29" t="str">
        <f>IFERROR(AL784*(IFERROR(VLOOKUP($AM$750,'Banco de Dados'!$B$4:$J$50,4,FALSE),"ERRO")),"")</f>
        <v/>
      </c>
      <c r="AN784" s="29" t="str">
        <f t="shared" si="522"/>
        <v/>
      </c>
      <c r="AO784" s="103" t="str">
        <f>IFERROR(AN784*(C784*(PRINCIPAL!$G$209/100))*0.47*(44/12),"")</f>
        <v/>
      </c>
      <c r="AP784" s="111" t="str">
        <f t="shared" si="523"/>
        <v/>
      </c>
      <c r="AQ784" s="30" t="str">
        <f>IFERROR(IF(AND(PRINCIPAL!$H$210&lt;&gt;"",OR(L784=PRINCIPAL!$I$210,L784=PRINCIPAL!$I$210+PRINCIPAL!$I$210,L784=PRINCIPAL!$I$210+PRINCIPAL!$I$210+PRINCIPAL!$I$210)),0,IF(AND(PRINCIPAL!$H$210&lt;&gt;"",L784=PRINCIPAL!$J$210),VLOOKUP($AR$750,'Banco de Dados'!$B$4:$J$50,8,FALSE)*PRINCIPAL!$H$210*(1-(PRINCIPAL!$K$210/100)),IF(AND(PRINCIPAL!$H$210&lt;&gt;"",L784=PRINCIPAL!$L$210),VLOOKUP($AR$750,'Banco de Dados'!$B$4:$J$50,8,FALSE)*PRINCIPAL!$H$210*(1-(PRINCIPAL!$M$210/100)),IF(AND(PRINCIPAL!$H$210&lt;&gt;"",L784=PRINCIPAL!$N$210),VLOOKUP($AR$750,'Banco de Dados'!$B$4:$J$50,8,FALSE)*PRINCIPAL!$H$210*(1-(PRINCIPAL!$O$210/100)),IF(PRINCIPAL!$H$210&lt;&gt;"",VLOOKUP($AR$750,'Banco de Dados'!$B$4:$J$50,8,FALSE)*PRINCIPAL!$H$210,IF(OR(L784=PRINCIPAL!$I$210,L784=PRINCIPAL!$I$210+PRINCIPAL!$I$210,L784=PRINCIPAL!$I$210+PRINCIPAL!$I$210+PRINCIPAL!$I$210),0,IF(L784=PRINCIPAL!$J$210,VLOOKUP($AR$750,'Banco de Dados'!$B$4:$J$50,6,FALSE)*(1-(PRINCIPAL!$K$210/100)),IF(L784=PRINCIPAL!$L$210,VLOOKUP($AR$750,'Banco de Dados'!$B$4:$J$50,6,FALSE)*(1-(PRINCIPAL!$M$210/100)),IF(L784=PRINCIPAL!$N$210,VLOOKUP($AR$750,'Banco de Dados'!$B$4:$J$50,6,FALSE)*(1-(PRINCIPAL!$O$210/100)),VLOOKUP($AR$750,'Banco de Dados'!$B$4:$J$50,6,FALSE)))))))))),"")</f>
        <v/>
      </c>
      <c r="AR784" s="29" t="str">
        <f>IFERROR(AQ784*(IFERROR(VLOOKUP($AR$750,'Banco de Dados'!$B$4:$J$50,4,FALSE),"ERRO")),"")</f>
        <v/>
      </c>
      <c r="AS784" s="29" t="str">
        <f t="shared" si="524"/>
        <v/>
      </c>
      <c r="AT784" s="103" t="str">
        <f>IFERROR(AS784*(C784*(PRINCIPAL!$G$210/100))*0.47*(44/12),"")</f>
        <v/>
      </c>
      <c r="AU784" s="111" t="str">
        <f t="shared" si="525"/>
        <v/>
      </c>
      <c r="AV784" s="30" t="str">
        <f>IFERROR(IF(AND(PRINCIPAL!$H$211&lt;&gt;"",OR(L784=PRINCIPAL!$I$211,L784=PRINCIPAL!$I$211+PRINCIPAL!$I$211,L784=PRINCIPAL!$I$211+PRINCIPAL!$I$211+PRINCIPAL!$I$211)),0,IF(AND(PRINCIPAL!$H$211&lt;&gt;"",L784=PRINCIPAL!$J$211),VLOOKUP($AW$750,'Banco de Dados'!$B$4:$J$50,8,FALSE)*PRINCIPAL!$H$211*(1-(PRINCIPAL!$K$211/100)),IF(AND(PRINCIPAL!$H$211&lt;&gt;"",L784=PRINCIPAL!$L$211),VLOOKUP($AW$750,'Banco de Dados'!$B$4:$J$50,8,FALSE)*PRINCIPAL!$H$211*(1-(PRINCIPAL!$M$211/100)),IF(AND(PRINCIPAL!$H$211&lt;&gt;"",L784=PRINCIPAL!$N$211),VLOOKUP($AW$750,'Banco de Dados'!$B$4:$J$50,8,FALSE)*PRINCIPAL!$H$211*(1-(PRINCIPAL!$O$211/100)),IF(PRINCIPAL!$H$211&lt;&gt;"",VLOOKUP($AW$750,'Banco de Dados'!$B$4:$J$50,8,FALSE)*PRINCIPAL!$H$211,IF(OR(L784=PRINCIPAL!$I$211,L784=PRINCIPAL!$I$211+PRINCIPAL!$I$211,L784=PRINCIPAL!$I$211+PRINCIPAL!$I$211+PRINCIPAL!$I$211),0,IF(L784=PRINCIPAL!$J$211,VLOOKUP($AW$750,'Banco de Dados'!$B$4:$J$50,6,FALSE)*(1-(PRINCIPAL!$K$211/100)),IF(L784=PRINCIPAL!$L$211,VLOOKUP($AW$750,'Banco de Dados'!$B$4:$J$50,6,FALSE)*(1-(PRINCIPAL!$M$211/100)),IF(L784=PRINCIPAL!$N$211,VLOOKUP($AW$750,'Banco de Dados'!$B$4:$J$50,6,FALSE)*(1-(PRINCIPAL!$O$211/100)),VLOOKUP($AW$750,'Banco de Dados'!$B$4:$J$50,6,FALSE)))))))))),"")</f>
        <v/>
      </c>
      <c r="AW784" s="29" t="str">
        <f>IFERROR(AV784*(IFERROR(VLOOKUP($AW$750,'Banco de Dados'!$B$4:$J$50,4,FALSE),"ERRO")),"")</f>
        <v/>
      </c>
      <c r="AX784" s="29" t="str">
        <f t="shared" si="526"/>
        <v/>
      </c>
      <c r="AY784" s="103" t="str">
        <f>IFERROR(AX784*(C784*(PRINCIPAL!$G$211/100))*0.47*(44/12),"")</f>
        <v/>
      </c>
      <c r="AZ784" s="111" t="str">
        <f t="shared" si="531"/>
        <v/>
      </c>
      <c r="BA784" s="30" t="str">
        <f>IFERROR(IF(AND(PRINCIPAL!$H$192&lt;&gt;"",OR(L784=PRINCIPAL!$I$192,L784=PRINCIPAL!$I$192+PRINCIPAL!$I$192,L784=PRINCIPAL!$I$192+PRINCIPAL!$I$192+PRINCIPAL!$I$192)),0,IF(AND(PRINCIPAL!$H$192&lt;&gt;"",L784=PRINCIPAL!$J$192),VLOOKUP($BB$750,'Banco de Dados'!$B$4:$J$50,8,FALSE)*PRINCIPAL!$H$192*(1-(PRINCIPAL!$K$192/100)),IF(AND(PRINCIPAL!$H$192&lt;&gt;"",L784=PRINCIPAL!$L$192),VLOOKUP($BB$750,'Banco de Dados'!$B$4:$J$50,8,FALSE)*PRINCIPAL!$H$192*(1-(PRINCIPAL!$M$192/100)),IF(AND(PRINCIPAL!$H$192&lt;&gt;"",L784=PRINCIPAL!$N$192),VLOOKUP($BB$750,'Banco de Dados'!$B$4:$J$50,8,FALSE)*PRINCIPAL!$H$192*(1-(PRINCIPAL!$O$192/100)),IF(PRINCIPAL!$H$192&lt;&gt;"",VLOOKUP($BB$750,'Banco de Dados'!$B$4:$J$50,8,FALSE)*PRINCIPAL!$H$192,IF(OR(L784=PRINCIPAL!$I$192,L784=PRINCIPAL!$I$192+PRINCIPAL!$I$192,L784=PRINCIPAL!$I$192+PRINCIPAL!$I$192+PRINCIPAL!$I$192),0,IF(L784=PRINCIPAL!$J$192,VLOOKUP($BB$750,'Banco de Dados'!$B$4:$J$50,6,FALSE)*(1-(PRINCIPAL!$K$192/100)),IF(L784=PRINCIPAL!$L$192,VLOOKUP($BB$750,'Banco de Dados'!$B$4:$J$50,6,FALSE)*(1-(PRINCIPAL!$M$192/100)),IF(L784=PRINCIPAL!$N$192,VLOOKUP($BB$750,'Banco de Dados'!$B$4:$J$50,6,FALSE)*(1-(PRINCIPAL!$O$192/100)),VLOOKUP($BB$750,'Banco de Dados'!$B$4:$J$50,6,FALSE)))))))))),"")</f>
        <v/>
      </c>
      <c r="BB784" s="29" t="str">
        <f>IFERROR(BA784*(IFERROR(VLOOKUP($BB$750,'Banco de Dados'!$B$4:$J$50,4,FALSE),"ERRO")),"")</f>
        <v/>
      </c>
      <c r="BC784" s="29" t="str">
        <f t="shared" si="532"/>
        <v/>
      </c>
      <c r="BD784" s="103" t="str">
        <f>IFERROR(BC784*(C784*(PRINCIPAL!$G$192/100))*0.47*(44/12),"")</f>
        <v/>
      </c>
      <c r="BE784" s="111" t="str">
        <f t="shared" si="511"/>
        <v/>
      </c>
      <c r="BF784" s="30" t="str">
        <f>IFERROR(IF(AND(PRINCIPAL!$H$213&lt;&gt;"",OR(L784=PRINCIPAL!$I$213,L784=PRINCIPAL!$I$213+PRINCIPAL!$I$213,L784=PRINCIPAL!$I$213+PRINCIPAL!$I$213+PRINCIPAL!$I$213)),0,IF(AND(PRINCIPAL!$H$213&lt;&gt;"",L784=PRINCIPAL!$J$213),VLOOKUP($BG$750,'Banco de Dados'!$B$4:$J$50,8,FALSE)*PRINCIPAL!$H$213*(1-(PRINCIPAL!$K$213/100)),IF(AND(PRINCIPAL!$H$213&lt;&gt;"",L784=PRINCIPAL!$L$213),VLOOKUP($BG$750,'Banco de Dados'!$B$4:$J$50,8,FALSE)*PRINCIPAL!$H$213*(1-(PRINCIPAL!$M$213/100)),IF(AND(PRINCIPAL!$H$213&lt;&gt;"",L784=PRINCIPAL!$N$213),VLOOKUP($BG$750,'Banco de Dados'!$B$4:$J$50,8,FALSE)*PRINCIPAL!$H$213*(1-(PRINCIPAL!$O$213/100)),IF(PRINCIPAL!$H$213&lt;&gt;"",VLOOKUP($BG$750,'Banco de Dados'!$B$4:$J$50,8,FALSE)*PRINCIPAL!$H$213,IF(OR(L784=PRINCIPAL!$I$213,L784=PRINCIPAL!$I$213+PRINCIPAL!$I$213,L784=PRINCIPAL!$I$213+PRINCIPAL!$I$213+PRINCIPAL!$I$213),0,IF(L784=PRINCIPAL!$J$213,VLOOKUP($BG$750,'Banco de Dados'!$B$4:$J$50,6,FALSE)*(1-(PRINCIPAL!$K$213/100)),IF(L784=PRINCIPAL!$L$213,VLOOKUP($BG$750,'Banco de Dados'!$B$4:$J$50,6,FALSE)*(1-(PRINCIPAL!$M$213/100)),IF(L784=PRINCIPAL!$N$213,VLOOKUP($BG$750,'Banco de Dados'!$B$4:$J$50,6,FALSE)*(1-(PRINCIPAL!$O$213/100)),VLOOKUP($BG$750,'Banco de Dados'!$B$4:$J$50,6,FALSE)))))))))),"")</f>
        <v/>
      </c>
      <c r="BG784" s="29" t="str">
        <f>IFERROR(BF784*(IFERROR(VLOOKUP($BG$750,'Banco de Dados'!$B$4:$J$50,4,FALSE),"ERRO")),"")</f>
        <v/>
      </c>
      <c r="BH784" s="29" t="str">
        <f t="shared" si="527"/>
        <v/>
      </c>
      <c r="BI784" s="103" t="str">
        <f>IFERROR(BH784*(C784*(PRINCIPAL!$G$213/100))*0.47*(44/12),"")</f>
        <v/>
      </c>
      <c r="BJ784" s="102" t="str">
        <f t="shared" si="512"/>
        <v/>
      </c>
    </row>
    <row r="785" spans="2:62" ht="12.75" customHeight="1" x14ac:dyDescent="0.3">
      <c r="B785" s="326">
        <f t="shared" si="513"/>
        <v>2053</v>
      </c>
      <c r="C785" s="340"/>
      <c r="D785" s="1"/>
      <c r="E785" s="116">
        <v>33</v>
      </c>
      <c r="F785" s="24" t="str">
        <f>IFERROR(VLOOKUP($G$750,'Banco de Dados'!$B$4:$J$50,6,FALSE),"")</f>
        <v/>
      </c>
      <c r="G785" s="25" t="str">
        <f>IFERROR(F785*(IFERROR(VLOOKUP($G$750,'Banco de Dados'!$B$4:$J$50,4,FALSE),"ERRO")),"")</f>
        <v/>
      </c>
      <c r="H785" s="25" t="str">
        <f t="shared" si="514"/>
        <v/>
      </c>
      <c r="I785" s="103" t="str">
        <f t="shared" si="515"/>
        <v/>
      </c>
      <c r="J785" s="117" t="str">
        <f t="shared" si="516"/>
        <v/>
      </c>
      <c r="K785" s="1"/>
      <c r="L785" s="91">
        <v>33</v>
      </c>
      <c r="M785" s="24" t="str">
        <f>IFERROR(IF(AND(PRINCIPAL!$H$204&lt;&gt;"",OR(L785=PRINCIPAL!$I$204,L785=PRINCIPAL!$I$204+PRINCIPAL!$I$204,L785=PRINCIPAL!$I$204+PRINCIPAL!$I$204+PRINCIPAL!$I$204)),0,IF(AND(PRINCIPAL!$H$204&lt;&gt;"",L785=PRINCIPAL!$J$204),VLOOKUP($N$750,'Banco de Dados'!$B$4:$J$50,8,FALSE)*PRINCIPAL!$H$204*(1-(PRINCIPAL!$K$204/100)),IF(AND(PRINCIPAL!$H$204&lt;&gt;"",L785=PRINCIPAL!$L$204),VLOOKUP($N$750,'Banco de Dados'!$B$4:$J$50,8,FALSE)*PRINCIPAL!$H$204*(1-(PRINCIPAL!$M$204/100)),IF(AND(PRINCIPAL!$H$204&lt;&gt;"",L785=PRINCIPAL!$N$204),VLOOKUP($N$750,'Banco de Dados'!$B$4:$J$50,8,FALSE)*PRINCIPAL!$H$204*(1-(PRINCIPAL!$O$204/100)),IF(PRINCIPAL!$H$204&lt;&gt;"",VLOOKUP($N$750,'Banco de Dados'!$B$4:$J$50,8,FALSE)*PRINCIPAL!$H$204,IF(OR(L785=PRINCIPAL!$I$204,L785=PRINCIPAL!$I$204+PRINCIPAL!$I$204,L785=PRINCIPAL!$I$204+PRINCIPAL!$I$204+PRINCIPAL!$I$204),0,IF(L785=PRINCIPAL!$J$204,VLOOKUP($N$750,'Banco de Dados'!$B$4:$J$50,6,FALSE)*(1-(PRINCIPAL!$K$204/100)),IF(L785=PRINCIPAL!$L$204,VLOOKUP($N$750,'Banco de Dados'!$B$4:$J$50,6,FALSE)*(1-(PRINCIPAL!$M$204/100)),IF(L785=PRINCIPAL!$N$204,VLOOKUP($N$750,'Banco de Dados'!$B$4:$J$50,6,FALSE)*(1-(PRINCIPAL!$O$204/100)),VLOOKUP($N$750,'Banco de Dados'!$B$4:$J$50,6,FALSE)))))))))),"")</f>
        <v/>
      </c>
      <c r="N785" s="25" t="str">
        <f>IFERROR(M785*(IFERROR(VLOOKUP($N$750,'Banco de Dados'!$B$4:$J$50,4,FALSE),"ERRO")),"")</f>
        <v/>
      </c>
      <c r="O785" s="25" t="str">
        <f t="shared" si="535"/>
        <v/>
      </c>
      <c r="P785" s="103" t="str">
        <f>IFERROR(O785*(C785*(PRINCIPAL!$G$204/100))*0.47*(44/12),"")</f>
        <v/>
      </c>
      <c r="Q785" s="107" t="str">
        <f t="shared" si="537"/>
        <v/>
      </c>
      <c r="R785" s="29" t="str">
        <f>IFERROR(IF(AND(PRINCIPAL!$H$205&lt;&gt;"",OR(L785=PRINCIPAL!$I$205,L785=PRINCIPAL!$I$205+PRINCIPAL!$I$205,L785=PRINCIPAL!$I$205+PRINCIPAL!$I$205+PRINCIPAL!$I$205)),0,IF(AND(PRINCIPAL!$H$205&lt;&gt;"",L785=PRINCIPAL!$J$205),VLOOKUP($S$750,'Banco de Dados'!$B$4:$J$50,8,FALSE)*PRINCIPAL!$H$205*(1-(PRINCIPAL!$K$205/100)),IF(AND(PRINCIPAL!$H$205&lt;&gt;"",L785=PRINCIPAL!$L$205),VLOOKUP($S$750,'Banco de Dados'!$B$4:$J$50,8,FALSE)*PRINCIPAL!$H$205*(1-(PRINCIPAL!$M$205/100)),IF(AND(PRINCIPAL!$H$205&lt;&gt;"",L785=PRINCIPAL!$N$205),VLOOKUP($S$750,'Banco de Dados'!$B$4:$J$50,8,FALSE)*PRINCIPAL!$H$205*(1-(PRINCIPAL!$O$205/100)),IF(PRINCIPAL!$H$205&lt;&gt;"",VLOOKUP($S$750,'Banco de Dados'!$B$4:$J$50,8,FALSE)*PRINCIPAL!$H$205,IF(OR(L785=PRINCIPAL!$I$205,L785=PRINCIPAL!$I$205+PRINCIPAL!$I$205,L785=PRINCIPAL!$I$205+PRINCIPAL!$I$205+PRINCIPAL!$I$205),0,IF(L785=PRINCIPAL!$J$205,VLOOKUP($S$750,'Banco de Dados'!$B$4:$J$50,6,FALSE)*(1-(PRINCIPAL!$K$205/100)),IF(L785=PRINCIPAL!$L$205,VLOOKUP($S$750,'Banco de Dados'!$B$4:$J$50,6,FALSE)*(1-(PRINCIPAL!$M$205/100)),IF(L785=PRINCIPAL!$N$205,VLOOKUP($S$750,'Banco de Dados'!$B$4:$J$50,6,FALSE)*(1-(PRINCIPAL!$O$205/100)),VLOOKUP($S$750,'Banco de Dados'!$B$4:$J$50,6,FALSE)))))))))),"")</f>
        <v/>
      </c>
      <c r="S785" s="29" t="str">
        <f>IFERROR(R785*(IFERROR(VLOOKUP($S$750,'Banco de Dados'!$B$4:$J$50,4,FALSE),"ERRO")),"")</f>
        <v/>
      </c>
      <c r="T785" s="29" t="str">
        <f t="shared" si="534"/>
        <v/>
      </c>
      <c r="U785" s="103" t="str">
        <f>IFERROR(T785*(C785*(PRINCIPAL!$G$205/100))*0.47*(44/12),"")</f>
        <v/>
      </c>
      <c r="V785" s="103" t="str">
        <f t="shared" si="510"/>
        <v/>
      </c>
      <c r="W785" s="30" t="str">
        <f>IFERROR(IF(AND(PRINCIPAL!$H$206&lt;&gt;"",OR(L785=PRINCIPAL!$I$206,L785=PRINCIPAL!$I$206+PRINCIPAL!$I$206,L785=PRINCIPAL!$I$206+PRINCIPAL!$I$206+PRINCIPAL!$I$206)),0,IF(AND(PRINCIPAL!$H$206&lt;&gt;"",L785=PRINCIPAL!$J$206),VLOOKUP($X$750,'Banco de Dados'!$B$4:$J$50,8,FALSE)*PRINCIPAL!$H$206*(1-(PRINCIPAL!$K$206/100)),IF(AND(PRINCIPAL!$H$206&lt;&gt;"",L785=PRINCIPAL!$L$206),VLOOKUP($X$750,'Banco de Dados'!$B$4:$J$50,8,FALSE)*PRINCIPAL!$H$206*(1-(PRINCIPAL!$M$206/100)),IF(AND(PRINCIPAL!$H$206&lt;&gt;"",L785=PRINCIPAL!$N$206),VLOOKUP($X$750,'Banco de Dados'!$B$4:$J$50,8,FALSE)*PRINCIPAL!$H$206*(1-(PRINCIPAL!$O$206/100)),IF(PRINCIPAL!$H$206&lt;&gt;"",VLOOKUP($X$750,'Banco de Dados'!$B$4:$J$50,8,FALSE)*PRINCIPAL!$H$206,IF(OR(L785=PRINCIPAL!$I$206,L785=PRINCIPAL!$I$206+PRINCIPAL!$I$206,L785=PRINCIPAL!$I$206+PRINCIPAL!$I$206+PRINCIPAL!$I$206),0,IF(L785=PRINCIPAL!$J$206,VLOOKUP($X$750,'Banco de Dados'!$B$4:$J$50,6,FALSE)*(1-(PRINCIPAL!$K$206/100)),IF(L785=PRINCIPAL!$L$206,VLOOKUP($X$750,'Banco de Dados'!$B$4:$J$50,6,FALSE)*(1-(PRINCIPAL!$M$206/100)),IF(L785=PRINCIPAL!$N$206,VLOOKUP($X$750,'Banco de Dados'!$B$4:$J$50,6,FALSE)*(1-(PRINCIPAL!$O$206/100)),VLOOKUP($X$750,'Banco de Dados'!$B$4:$J$50,6,FALSE)))))))))),"")</f>
        <v/>
      </c>
      <c r="X785" s="29" t="str">
        <f>IFERROR(W785*(IFERROR(VLOOKUP($X$750,'Banco de Dados'!$B$4:$J$50,4,FALSE),"ERRO")),"")</f>
        <v/>
      </c>
      <c r="Y785" s="29" t="str">
        <f t="shared" si="528"/>
        <v/>
      </c>
      <c r="Z785" s="103" t="str">
        <f>IFERROR(Y785*(C785*(PRINCIPAL!$G$206/100))*0.47*(44/12),"")</f>
        <v/>
      </c>
      <c r="AA785" s="111" t="str">
        <f t="shared" si="529"/>
        <v/>
      </c>
      <c r="AB785" s="30" t="str">
        <f>IFERROR(IF(AND(PRINCIPAL!$H$207&lt;&gt;"",OR(L785=PRINCIPAL!$I$207,L785=PRINCIPAL!$I$207+PRINCIPAL!$I$207,L785=PRINCIPAL!$I$207+PRINCIPAL!$I$207+PRINCIPAL!$I$207)),0,IF(AND(PRINCIPAL!$H$207&lt;&gt;"",L785=PRINCIPAL!$J$207),VLOOKUP($AC$750,'Banco de Dados'!$B$4:$J$50,8,FALSE)*PRINCIPAL!$H$207*(1-(PRINCIPAL!$K$207/100)),IF(AND(PRINCIPAL!$H$207&lt;&gt;"",L785=PRINCIPAL!$L$207),VLOOKUP($AC$750,'Banco de Dados'!$B$4:$J$50,8,FALSE)*PRINCIPAL!$H$207*(1-(PRINCIPAL!$M$207/100)),IF(AND(PRINCIPAL!$H$207&lt;&gt;"",L785=PRINCIPAL!$N$207),VLOOKUP($AC$750,'Banco de Dados'!$B$4:$J$50,8,FALSE)*PRINCIPAL!$H$207*(1-(PRINCIPAL!$O$207/100)),IF(PRINCIPAL!$H$207&lt;&gt;"",VLOOKUP($AC$750,'Banco de Dados'!$B$4:$J$50,8,FALSE)*PRINCIPAL!$H$207,IF(OR(L785=PRINCIPAL!$I$207,L785=PRINCIPAL!$I$207+PRINCIPAL!$I$207,L785=PRINCIPAL!$I$207+PRINCIPAL!$I$207+PRINCIPAL!$I$207),0,IF(L785=PRINCIPAL!$J$207,VLOOKUP($AC$750,'Banco de Dados'!$B$4:$J$50,6,FALSE)*(1-(PRINCIPAL!$K$207/100)),IF(L785=PRINCIPAL!$L$207,VLOOKUP($AC$750,'Banco de Dados'!$B$4:$J$50,6,FALSE)*(1-(PRINCIPAL!$M$207/100)),IF(L785=PRINCIPAL!$N$207,VLOOKUP($AC$750,'Banco de Dados'!$B$4:$J$50,6,FALSE)*(1-(PRINCIPAL!$O$207/100)),VLOOKUP($AC$750,'Banco de Dados'!$B$4:$J$50,6,FALSE)))))))))),"")</f>
        <v/>
      </c>
      <c r="AC785" s="29" t="str">
        <f>IFERROR(AB785*(IFERROR(VLOOKUP($AC$750,'Banco de Dados'!$B$4:$J$50,4,FALSE),"ERRO")),"")</f>
        <v/>
      </c>
      <c r="AD785" s="29" t="str">
        <f t="shared" si="519"/>
        <v/>
      </c>
      <c r="AE785" s="103" t="str">
        <f>IFERROR(AD785*(C785*(PRINCIPAL!$G$207/100))*0.47*(44/12),"")</f>
        <v/>
      </c>
      <c r="AF785" s="111" t="str">
        <f t="shared" si="520"/>
        <v/>
      </c>
      <c r="AG785" s="30" t="str">
        <f>IFERROR(IF(AND(PRINCIPAL!$H$208&lt;&gt;"",OR(L785=PRINCIPAL!$I$208,L785=PRINCIPAL!$I$208+PRINCIPAL!$I$208,L785=PRINCIPAL!$I$208+PRINCIPAL!$I$208+PRINCIPAL!$I$208)),0,IF(AND(PRINCIPAL!$H$208&lt;&gt;"",L785=PRINCIPAL!$J$208),VLOOKUP($AH$750,'Banco de Dados'!$B$4:$J$50,8,FALSE)*PRINCIPAL!$H$208*(1-(PRINCIPAL!$K$208/100)),IF(AND(PRINCIPAL!$H$208&lt;&gt;"",L785=PRINCIPAL!$L$208),VLOOKUP($AH$750,'Banco de Dados'!$B$4:$J$50,8,FALSE)*PRINCIPAL!$H$208*(1-(PRINCIPAL!$M$208/100)),IF(AND(PRINCIPAL!$H$208&lt;&gt;"",L785=PRINCIPAL!$N$208),VLOOKUP($AH$750,'Banco de Dados'!$B$4:$J$50,8,FALSE)*PRINCIPAL!$H$208*(1-(PRINCIPAL!$O$208/100)),IF(PRINCIPAL!$H$208&lt;&gt;"",VLOOKUP($AH$750,'Banco de Dados'!$B$4:$J$50,8,FALSE)*PRINCIPAL!$H$208,IF(OR(L785=PRINCIPAL!$I$208,L785=PRINCIPAL!$I$208+PRINCIPAL!$I$208,L785=PRINCIPAL!$I$208+PRINCIPAL!$I$208+PRINCIPAL!$I$208),0,IF(L785=PRINCIPAL!$J$208,VLOOKUP($AH$750,'Banco de Dados'!$B$4:$J$50,6,FALSE)*(1-(PRINCIPAL!$K$208/100)),IF(L785=PRINCIPAL!$L$208,VLOOKUP($AH$750,'Banco de Dados'!$B$4:$J$50,6,FALSE)*(1-(PRINCIPAL!$M$208/100)),IF(L785=PRINCIPAL!$N$208,VLOOKUP($AH$750,'Banco de Dados'!$B$4:$J$50,6,FALSE)*(1-(PRINCIPAL!$O$208/100)),VLOOKUP($AH$750,'Banco de Dados'!$B$4:$J$50,6,FALSE)))))))))),"")</f>
        <v/>
      </c>
      <c r="AH785" s="29" t="str">
        <f>IFERROR(AG785*(IFERROR(VLOOKUP($AH$750,'Banco de Dados'!$B$4:$J$50,4,FALSE),"ERRO")),"")</f>
        <v/>
      </c>
      <c r="AI785" s="29" t="str">
        <f t="shared" si="521"/>
        <v/>
      </c>
      <c r="AJ785" s="103" t="str">
        <f>IFERROR(AI785*(C785*(PRINCIPAL!$G$208/100))*0.47*(44/12),"")</f>
        <v/>
      </c>
      <c r="AK785" s="111" t="str">
        <f t="shared" si="530"/>
        <v/>
      </c>
      <c r="AL785" s="30" t="str">
        <f>IFERROR(IF(AND(PRINCIPAL!$H$209&lt;&gt;"",OR(L785=PRINCIPAL!$I$209,L785=PRINCIPAL!$I$209+PRINCIPAL!$I$209,L785=PRINCIPAL!$I$209+PRINCIPAL!$I$209+PRINCIPAL!$I$209)),0,IF(AND(PRINCIPAL!$H$209&lt;&gt;"",L785=PRINCIPAL!$J$209),VLOOKUP($AM$750,'Banco de Dados'!$B$4:$J$50,8,FALSE)*PRINCIPAL!$H$209*(1-(PRINCIPAL!$K$209/100)),IF(AND(PRINCIPAL!$H$209&lt;&gt;"",L785=PRINCIPAL!$L$209),VLOOKUP($AM$750,'Banco de Dados'!$B$4:$J$50,8,FALSE)*PRINCIPAL!$H$209*(1-(PRINCIPAL!$M$209/100)),IF(AND(PRINCIPAL!$H$209&lt;&gt;"",L785=PRINCIPAL!$N$209),VLOOKUP($AM$750,'Banco de Dados'!$B$4:$J$50,8,FALSE)*PRINCIPAL!$H$209*(1-(PRINCIPAL!$O$209/100)),IF(PRINCIPAL!$H$209&lt;&gt;"",VLOOKUP($AM$750,'Banco de Dados'!$B$4:$J$50,8,FALSE)*PRINCIPAL!$H$209,IF(OR(L785=PRINCIPAL!$I$209,L785=PRINCIPAL!$I$209+PRINCIPAL!$I$209,L785=PRINCIPAL!$I$209+PRINCIPAL!$I$209+PRINCIPAL!$I$209),0,IF(L785=PRINCIPAL!$J$209,VLOOKUP($AM$750,'Banco de Dados'!$B$4:$J$50,6,FALSE)*(1-(PRINCIPAL!$K$209/100)),IF(L785=PRINCIPAL!$L$209,VLOOKUP($AM$750,'Banco de Dados'!$B$4:$J$50,6,FALSE)*(1-(PRINCIPAL!$M$209/100)),IF(L785=PRINCIPAL!$N$209,VLOOKUP($AM$750,'Banco de Dados'!$B$4:$J$50,6,FALSE)*(1-(PRINCIPAL!$O$209/100)),VLOOKUP($AM$750,'Banco de Dados'!$B$4:$J$50,6,FALSE)))))))))),"")</f>
        <v/>
      </c>
      <c r="AM785" s="29" t="str">
        <f>IFERROR(AL785*(IFERROR(VLOOKUP($AM$750,'Banco de Dados'!$B$4:$J$50,4,FALSE),"ERRO")),"")</f>
        <v/>
      </c>
      <c r="AN785" s="29" t="str">
        <f t="shared" si="522"/>
        <v/>
      </c>
      <c r="AO785" s="103" t="str">
        <f>IFERROR(AN785*(C785*(PRINCIPAL!$G$209/100))*0.47*(44/12),"")</f>
        <v/>
      </c>
      <c r="AP785" s="111" t="str">
        <f t="shared" si="523"/>
        <v/>
      </c>
      <c r="AQ785" s="30" t="str">
        <f>IFERROR(IF(AND(PRINCIPAL!$H$210&lt;&gt;"",OR(L785=PRINCIPAL!$I$210,L785=PRINCIPAL!$I$210+PRINCIPAL!$I$210,L785=PRINCIPAL!$I$210+PRINCIPAL!$I$210+PRINCIPAL!$I$210)),0,IF(AND(PRINCIPAL!$H$210&lt;&gt;"",L785=PRINCIPAL!$J$210),VLOOKUP($AR$750,'Banco de Dados'!$B$4:$J$50,8,FALSE)*PRINCIPAL!$H$210*(1-(PRINCIPAL!$K$210/100)),IF(AND(PRINCIPAL!$H$210&lt;&gt;"",L785=PRINCIPAL!$L$210),VLOOKUP($AR$750,'Banco de Dados'!$B$4:$J$50,8,FALSE)*PRINCIPAL!$H$210*(1-(PRINCIPAL!$M$210/100)),IF(AND(PRINCIPAL!$H$210&lt;&gt;"",L785=PRINCIPAL!$N$210),VLOOKUP($AR$750,'Banco de Dados'!$B$4:$J$50,8,FALSE)*PRINCIPAL!$H$210*(1-(PRINCIPAL!$O$210/100)),IF(PRINCIPAL!$H$210&lt;&gt;"",VLOOKUP($AR$750,'Banco de Dados'!$B$4:$J$50,8,FALSE)*PRINCIPAL!$H$210,IF(OR(L785=PRINCIPAL!$I$210,L785=PRINCIPAL!$I$210+PRINCIPAL!$I$210,L785=PRINCIPAL!$I$210+PRINCIPAL!$I$210+PRINCIPAL!$I$210),0,IF(L785=PRINCIPAL!$J$210,VLOOKUP($AR$750,'Banco de Dados'!$B$4:$J$50,6,FALSE)*(1-(PRINCIPAL!$K$210/100)),IF(L785=PRINCIPAL!$L$210,VLOOKUP($AR$750,'Banco de Dados'!$B$4:$J$50,6,FALSE)*(1-(PRINCIPAL!$M$210/100)),IF(L785=PRINCIPAL!$N$210,VLOOKUP($AR$750,'Banco de Dados'!$B$4:$J$50,6,FALSE)*(1-(PRINCIPAL!$O$210/100)),VLOOKUP($AR$750,'Banco de Dados'!$B$4:$J$50,6,FALSE)))))))))),"")</f>
        <v/>
      </c>
      <c r="AR785" s="29" t="str">
        <f>IFERROR(AQ785*(IFERROR(VLOOKUP($AR$750,'Banco de Dados'!$B$4:$J$50,4,FALSE),"ERRO")),"")</f>
        <v/>
      </c>
      <c r="AS785" s="29" t="str">
        <f t="shared" si="524"/>
        <v/>
      </c>
      <c r="AT785" s="103" t="str">
        <f>IFERROR(AS785*(C785*(PRINCIPAL!$G$210/100))*0.47*(44/12),"")</f>
        <v/>
      </c>
      <c r="AU785" s="111" t="str">
        <f t="shared" si="525"/>
        <v/>
      </c>
      <c r="AV785" s="30" t="str">
        <f>IFERROR(IF(AND(PRINCIPAL!$H$211&lt;&gt;"",OR(L785=PRINCIPAL!$I$211,L785=PRINCIPAL!$I$211+PRINCIPAL!$I$211,L785=PRINCIPAL!$I$211+PRINCIPAL!$I$211+PRINCIPAL!$I$211)),0,IF(AND(PRINCIPAL!$H$211&lt;&gt;"",L785=PRINCIPAL!$J$211),VLOOKUP($AW$750,'Banco de Dados'!$B$4:$J$50,8,FALSE)*PRINCIPAL!$H$211*(1-(PRINCIPAL!$K$211/100)),IF(AND(PRINCIPAL!$H$211&lt;&gt;"",L785=PRINCIPAL!$L$211),VLOOKUP($AW$750,'Banco de Dados'!$B$4:$J$50,8,FALSE)*PRINCIPAL!$H$211*(1-(PRINCIPAL!$M$211/100)),IF(AND(PRINCIPAL!$H$211&lt;&gt;"",L785=PRINCIPAL!$N$211),VLOOKUP($AW$750,'Banco de Dados'!$B$4:$J$50,8,FALSE)*PRINCIPAL!$H$211*(1-(PRINCIPAL!$O$211/100)),IF(PRINCIPAL!$H$211&lt;&gt;"",VLOOKUP($AW$750,'Banco de Dados'!$B$4:$J$50,8,FALSE)*PRINCIPAL!$H$211,IF(OR(L785=PRINCIPAL!$I$211,L785=PRINCIPAL!$I$211+PRINCIPAL!$I$211,L785=PRINCIPAL!$I$211+PRINCIPAL!$I$211+PRINCIPAL!$I$211),0,IF(L785=PRINCIPAL!$J$211,VLOOKUP($AW$750,'Banco de Dados'!$B$4:$J$50,6,FALSE)*(1-(PRINCIPAL!$K$211/100)),IF(L785=PRINCIPAL!$L$211,VLOOKUP($AW$750,'Banco de Dados'!$B$4:$J$50,6,FALSE)*(1-(PRINCIPAL!$M$211/100)),IF(L785=PRINCIPAL!$N$211,VLOOKUP($AW$750,'Banco de Dados'!$B$4:$J$50,6,FALSE)*(1-(PRINCIPAL!$O$211/100)),VLOOKUP($AW$750,'Banco de Dados'!$B$4:$J$50,6,FALSE)))))))))),"")</f>
        <v/>
      </c>
      <c r="AW785" s="29" t="str">
        <f>IFERROR(AV785*(IFERROR(VLOOKUP($AW$750,'Banco de Dados'!$B$4:$J$50,4,FALSE),"ERRO")),"")</f>
        <v/>
      </c>
      <c r="AX785" s="29" t="str">
        <f t="shared" si="526"/>
        <v/>
      </c>
      <c r="AY785" s="103" t="str">
        <f>IFERROR(AX785*(C785*(PRINCIPAL!$G$211/100))*0.47*(44/12),"")</f>
        <v/>
      </c>
      <c r="AZ785" s="111" t="str">
        <f t="shared" si="531"/>
        <v/>
      </c>
      <c r="BA785" s="30" t="str">
        <f>IFERROR(IF(AND(PRINCIPAL!$H$192&lt;&gt;"",OR(L785=PRINCIPAL!$I$192,L785=PRINCIPAL!$I$192+PRINCIPAL!$I$192,L785=PRINCIPAL!$I$192+PRINCIPAL!$I$192+PRINCIPAL!$I$192)),0,IF(AND(PRINCIPAL!$H$192&lt;&gt;"",L785=PRINCIPAL!$J$192),VLOOKUP($BB$750,'Banco de Dados'!$B$4:$J$50,8,FALSE)*PRINCIPAL!$H$192*(1-(PRINCIPAL!$K$192/100)),IF(AND(PRINCIPAL!$H$192&lt;&gt;"",L785=PRINCIPAL!$L$192),VLOOKUP($BB$750,'Banco de Dados'!$B$4:$J$50,8,FALSE)*PRINCIPAL!$H$192*(1-(PRINCIPAL!$M$192/100)),IF(AND(PRINCIPAL!$H$192&lt;&gt;"",L785=PRINCIPAL!$N$192),VLOOKUP($BB$750,'Banco de Dados'!$B$4:$J$50,8,FALSE)*PRINCIPAL!$H$192*(1-(PRINCIPAL!$O$192/100)),IF(PRINCIPAL!$H$192&lt;&gt;"",VLOOKUP($BB$750,'Banco de Dados'!$B$4:$J$50,8,FALSE)*PRINCIPAL!$H$192,IF(OR(L785=PRINCIPAL!$I$192,L785=PRINCIPAL!$I$192+PRINCIPAL!$I$192,L785=PRINCIPAL!$I$192+PRINCIPAL!$I$192+PRINCIPAL!$I$192),0,IF(L785=PRINCIPAL!$J$192,VLOOKUP($BB$750,'Banco de Dados'!$B$4:$J$50,6,FALSE)*(1-(PRINCIPAL!$K$192/100)),IF(L785=PRINCIPAL!$L$192,VLOOKUP($BB$750,'Banco de Dados'!$B$4:$J$50,6,FALSE)*(1-(PRINCIPAL!$M$192/100)),IF(L785=PRINCIPAL!$N$192,VLOOKUP($BB$750,'Banco de Dados'!$B$4:$J$50,6,FALSE)*(1-(PRINCIPAL!$O$192/100)),VLOOKUP($BB$750,'Banco de Dados'!$B$4:$J$50,6,FALSE)))))))))),"")</f>
        <v/>
      </c>
      <c r="BB785" s="29" t="str">
        <f>IFERROR(BA785*(IFERROR(VLOOKUP($BB$750,'Banco de Dados'!$B$4:$J$50,4,FALSE),"ERRO")),"")</f>
        <v/>
      </c>
      <c r="BC785" s="29" t="str">
        <f t="shared" si="532"/>
        <v/>
      </c>
      <c r="BD785" s="103" t="str">
        <f>IFERROR(BC785*(C785*(PRINCIPAL!$G$192/100))*0.47*(44/12),"")</f>
        <v/>
      </c>
      <c r="BE785" s="111" t="str">
        <f t="shared" si="511"/>
        <v/>
      </c>
      <c r="BF785" s="30" t="str">
        <f>IFERROR(IF(AND(PRINCIPAL!$H$213&lt;&gt;"",OR(L785=PRINCIPAL!$I$213,L785=PRINCIPAL!$I$213+PRINCIPAL!$I$213,L785=PRINCIPAL!$I$213+PRINCIPAL!$I$213+PRINCIPAL!$I$213)),0,IF(AND(PRINCIPAL!$H$213&lt;&gt;"",L785=PRINCIPAL!$J$213),VLOOKUP($BG$750,'Banco de Dados'!$B$4:$J$50,8,FALSE)*PRINCIPAL!$H$213*(1-(PRINCIPAL!$K$213/100)),IF(AND(PRINCIPAL!$H$213&lt;&gt;"",L785=PRINCIPAL!$L$213),VLOOKUP($BG$750,'Banco de Dados'!$B$4:$J$50,8,FALSE)*PRINCIPAL!$H$213*(1-(PRINCIPAL!$M$213/100)),IF(AND(PRINCIPAL!$H$213&lt;&gt;"",L785=PRINCIPAL!$N$213),VLOOKUP($BG$750,'Banco de Dados'!$B$4:$J$50,8,FALSE)*PRINCIPAL!$H$213*(1-(PRINCIPAL!$O$213/100)),IF(PRINCIPAL!$H$213&lt;&gt;"",VLOOKUP($BG$750,'Banco de Dados'!$B$4:$J$50,8,FALSE)*PRINCIPAL!$H$213,IF(OR(L785=PRINCIPAL!$I$213,L785=PRINCIPAL!$I$213+PRINCIPAL!$I$213,L785=PRINCIPAL!$I$213+PRINCIPAL!$I$213+PRINCIPAL!$I$213),0,IF(L785=PRINCIPAL!$J$213,VLOOKUP($BG$750,'Banco de Dados'!$B$4:$J$50,6,FALSE)*(1-(PRINCIPAL!$K$213/100)),IF(L785=PRINCIPAL!$L$213,VLOOKUP($BG$750,'Banco de Dados'!$B$4:$J$50,6,FALSE)*(1-(PRINCIPAL!$M$213/100)),IF(L785=PRINCIPAL!$N$213,VLOOKUP($BG$750,'Banco de Dados'!$B$4:$J$50,6,FALSE)*(1-(PRINCIPAL!$O$213/100)),VLOOKUP($BG$750,'Banco de Dados'!$B$4:$J$50,6,FALSE)))))))))),"")</f>
        <v/>
      </c>
      <c r="BG785" s="29" t="str">
        <f>IFERROR(BF785*(IFERROR(VLOOKUP($BG$750,'Banco de Dados'!$B$4:$J$50,4,FALSE),"ERRO")),"")</f>
        <v/>
      </c>
      <c r="BH785" s="29" t="str">
        <f t="shared" si="527"/>
        <v/>
      </c>
      <c r="BI785" s="103" t="str">
        <f>IFERROR(BH785*(C785*(PRINCIPAL!$G$213/100))*0.47*(44/12),"")</f>
        <v/>
      </c>
      <c r="BJ785" s="102" t="str">
        <f t="shared" si="512"/>
        <v/>
      </c>
    </row>
    <row r="786" spans="2:62" ht="12.75" customHeight="1" x14ac:dyDescent="0.3">
      <c r="B786" s="326">
        <f t="shared" si="513"/>
        <v>2054</v>
      </c>
      <c r="C786" s="340"/>
      <c r="D786" s="1"/>
      <c r="E786" s="118">
        <v>34</v>
      </c>
      <c r="F786" s="24" t="str">
        <f>IFERROR(VLOOKUP($G$750,'Banco de Dados'!$B$4:$J$50,6,FALSE),"")</f>
        <v/>
      </c>
      <c r="G786" s="25" t="str">
        <f>IFERROR(F786*(IFERROR(VLOOKUP($G$750,'Banco de Dados'!$B$4:$J$50,4,FALSE),"ERRO")),"")</f>
        <v/>
      </c>
      <c r="H786" s="25" t="str">
        <f t="shared" si="514"/>
        <v/>
      </c>
      <c r="I786" s="103" t="str">
        <f t="shared" si="515"/>
        <v/>
      </c>
      <c r="J786" s="117" t="str">
        <f t="shared" si="516"/>
        <v/>
      </c>
      <c r="K786" s="1"/>
      <c r="L786" s="91">
        <v>34</v>
      </c>
      <c r="M786" s="24" t="str">
        <f>IFERROR(IF(AND(PRINCIPAL!$H$204&lt;&gt;"",OR(L786=PRINCIPAL!$I$204,L786=PRINCIPAL!$I$204+PRINCIPAL!$I$204,L786=PRINCIPAL!$I$204+PRINCIPAL!$I$204+PRINCIPAL!$I$204)),0,IF(AND(PRINCIPAL!$H$204&lt;&gt;"",L786=PRINCIPAL!$J$204),VLOOKUP($N$750,'Banco de Dados'!$B$4:$J$50,8,FALSE)*PRINCIPAL!$H$204*(1-(PRINCIPAL!$K$204/100)),IF(AND(PRINCIPAL!$H$204&lt;&gt;"",L786=PRINCIPAL!$L$204),VLOOKUP($N$750,'Banco de Dados'!$B$4:$J$50,8,FALSE)*PRINCIPAL!$H$204*(1-(PRINCIPAL!$M$204/100)),IF(AND(PRINCIPAL!$H$204&lt;&gt;"",L786=PRINCIPAL!$N$204),VLOOKUP($N$750,'Banco de Dados'!$B$4:$J$50,8,FALSE)*PRINCIPAL!$H$204*(1-(PRINCIPAL!$O$204/100)),IF(PRINCIPAL!$H$204&lt;&gt;"",VLOOKUP($N$750,'Banco de Dados'!$B$4:$J$50,8,FALSE)*PRINCIPAL!$H$204,IF(OR(L786=PRINCIPAL!$I$204,L786=PRINCIPAL!$I$204+PRINCIPAL!$I$204,L786=PRINCIPAL!$I$204+PRINCIPAL!$I$204+PRINCIPAL!$I$204),0,IF(L786=PRINCIPAL!$J$204,VLOOKUP($N$750,'Banco de Dados'!$B$4:$J$50,6,FALSE)*(1-(PRINCIPAL!$K$204/100)),IF(L786=PRINCIPAL!$L$204,VLOOKUP($N$750,'Banco de Dados'!$B$4:$J$50,6,FALSE)*(1-(PRINCIPAL!$M$204/100)),IF(L786=PRINCIPAL!$N$204,VLOOKUP($N$750,'Banco de Dados'!$B$4:$J$50,6,FALSE)*(1-(PRINCIPAL!$O$204/100)),VLOOKUP($N$750,'Banco de Dados'!$B$4:$J$50,6,FALSE)))))))))),"")</f>
        <v/>
      </c>
      <c r="N786" s="25" t="str">
        <f>IFERROR(M786*(IFERROR(VLOOKUP($N$750,'Banco de Dados'!$B$4:$J$50,4,FALSE),"ERRO")),"")</f>
        <v/>
      </c>
      <c r="O786" s="25" t="str">
        <f t="shared" si="535"/>
        <v/>
      </c>
      <c r="P786" s="103" t="str">
        <f>IFERROR(O786*(C786*(PRINCIPAL!$G$204/100))*0.47*(44/12),"")</f>
        <v/>
      </c>
      <c r="Q786" s="107" t="str">
        <f t="shared" si="537"/>
        <v/>
      </c>
      <c r="R786" s="39" t="str">
        <f>IFERROR(IF(AND(PRINCIPAL!$H$205&lt;&gt;"",OR(L786=PRINCIPAL!$I$205,L786=PRINCIPAL!$I$205+PRINCIPAL!$I$205,L786=PRINCIPAL!$I$205+PRINCIPAL!$I$205+PRINCIPAL!$I$205)),0,IF(AND(PRINCIPAL!$H$205&lt;&gt;"",L786=PRINCIPAL!$J$205),VLOOKUP($S$750,'Banco de Dados'!$B$4:$J$50,8,FALSE)*PRINCIPAL!$H$205*(1-(PRINCIPAL!$K$205/100)),IF(AND(PRINCIPAL!$H$205&lt;&gt;"",L786=PRINCIPAL!$L$205),VLOOKUP($S$750,'Banco de Dados'!$B$4:$J$50,8,FALSE)*PRINCIPAL!$H$205*(1-(PRINCIPAL!$M$205/100)),IF(AND(PRINCIPAL!$H$205&lt;&gt;"",L786=PRINCIPAL!$N$205),VLOOKUP($S$750,'Banco de Dados'!$B$4:$J$50,8,FALSE)*PRINCIPAL!$H$205*(1-(PRINCIPAL!$O$205/100)),IF(PRINCIPAL!$H$205&lt;&gt;"",VLOOKUP($S$750,'Banco de Dados'!$B$4:$J$50,8,FALSE)*PRINCIPAL!$H$205,IF(OR(L786=PRINCIPAL!$I$205,L786=PRINCIPAL!$I$205+PRINCIPAL!$I$205,L786=PRINCIPAL!$I$205+PRINCIPAL!$I$205+PRINCIPAL!$I$205),0,IF(L786=PRINCIPAL!$J$205,VLOOKUP($S$750,'Banco de Dados'!$B$4:$J$50,6,FALSE)*(1-(PRINCIPAL!$K$205/100)),IF(L786=PRINCIPAL!$L$205,VLOOKUP($S$750,'Banco de Dados'!$B$4:$J$50,6,FALSE)*(1-(PRINCIPAL!$M$205/100)),IF(L786=PRINCIPAL!$N$205,VLOOKUP($S$750,'Banco de Dados'!$B$4:$J$50,6,FALSE)*(1-(PRINCIPAL!$O$205/100)),VLOOKUP($S$750,'Banco de Dados'!$B$4:$J$50,6,FALSE)))))))))),"")</f>
        <v/>
      </c>
      <c r="S786" s="29" t="str">
        <f>IFERROR(R786*(IFERROR(VLOOKUP($S$750,'Banco de Dados'!$B$4:$J$50,4,FALSE),"ERRO")),"")</f>
        <v/>
      </c>
      <c r="T786" s="29" t="str">
        <f t="shared" si="534"/>
        <v/>
      </c>
      <c r="U786" s="103" t="str">
        <f>IFERROR(T786*(C786*(PRINCIPAL!$G$205/100))*0.47*(44/12),"")</f>
        <v/>
      </c>
      <c r="V786" s="111" t="str">
        <f t="shared" si="510"/>
        <v/>
      </c>
      <c r="W786" s="30" t="str">
        <f>IFERROR(IF(AND(PRINCIPAL!$H$206&lt;&gt;"",OR(L786=PRINCIPAL!$I$206,L786=PRINCIPAL!$I$206+PRINCIPAL!$I$206,L786=PRINCIPAL!$I$206+PRINCIPAL!$I$206+PRINCIPAL!$I$206)),0,IF(AND(PRINCIPAL!$H$206&lt;&gt;"",L786=PRINCIPAL!$J$206),VLOOKUP($X$750,'Banco de Dados'!$B$4:$J$50,8,FALSE)*PRINCIPAL!$H$206*(1-(PRINCIPAL!$K$206/100)),IF(AND(PRINCIPAL!$H$206&lt;&gt;"",L786=PRINCIPAL!$L$206),VLOOKUP($X$750,'Banco de Dados'!$B$4:$J$50,8,FALSE)*PRINCIPAL!$H$206*(1-(PRINCIPAL!$M$206/100)),IF(AND(PRINCIPAL!$H$206&lt;&gt;"",L786=PRINCIPAL!$N$206),VLOOKUP($X$750,'Banco de Dados'!$B$4:$J$50,8,FALSE)*PRINCIPAL!$H$206*(1-(PRINCIPAL!$O$206/100)),IF(PRINCIPAL!$H$206&lt;&gt;"",VLOOKUP($X$750,'Banco de Dados'!$B$4:$J$50,8,FALSE)*PRINCIPAL!$H$206,IF(OR(L786=PRINCIPAL!$I$206,L786=PRINCIPAL!$I$206+PRINCIPAL!$I$206,L786=PRINCIPAL!$I$206+PRINCIPAL!$I$206+PRINCIPAL!$I$206),0,IF(L786=PRINCIPAL!$J$206,VLOOKUP($X$750,'Banco de Dados'!$B$4:$J$50,6,FALSE)*(1-(PRINCIPAL!$K$206/100)),IF(L786=PRINCIPAL!$L$206,VLOOKUP($X$750,'Banco de Dados'!$B$4:$J$50,6,FALSE)*(1-(PRINCIPAL!$M$206/100)),IF(L786=PRINCIPAL!$N$206,VLOOKUP($X$750,'Banco de Dados'!$B$4:$J$50,6,FALSE)*(1-(PRINCIPAL!$O$206/100)),VLOOKUP($X$750,'Banco de Dados'!$B$4:$J$50,6,FALSE)))))))))),"")</f>
        <v/>
      </c>
      <c r="X786" s="29" t="str">
        <f>IFERROR(W786*(IFERROR(VLOOKUP($X$750,'Banco de Dados'!$B$4:$J$50,4,FALSE),"ERRO")),"")</f>
        <v/>
      </c>
      <c r="Y786" s="29" t="str">
        <f t="shared" si="528"/>
        <v/>
      </c>
      <c r="Z786" s="103" t="str">
        <f>IFERROR(Y786*(C786*(PRINCIPAL!$G$206/100))*0.47*(44/12),"")</f>
        <v/>
      </c>
      <c r="AA786" s="111" t="str">
        <f t="shared" si="529"/>
        <v/>
      </c>
      <c r="AB786" s="30" t="str">
        <f>IFERROR(IF(AND(PRINCIPAL!$H$207&lt;&gt;"",OR(L786=PRINCIPAL!$I$207,L786=PRINCIPAL!$I$207+PRINCIPAL!$I$207,L786=PRINCIPAL!$I$207+PRINCIPAL!$I$207+PRINCIPAL!$I$207)),0,IF(AND(PRINCIPAL!$H$207&lt;&gt;"",L786=PRINCIPAL!$J$207),VLOOKUP($AC$750,'Banco de Dados'!$B$4:$J$50,8,FALSE)*PRINCIPAL!$H$207*(1-(PRINCIPAL!$K$207/100)),IF(AND(PRINCIPAL!$H$207&lt;&gt;"",L786=PRINCIPAL!$L$207),VLOOKUP($AC$750,'Banco de Dados'!$B$4:$J$50,8,FALSE)*PRINCIPAL!$H$207*(1-(PRINCIPAL!$M$207/100)),IF(AND(PRINCIPAL!$H$207&lt;&gt;"",L786=PRINCIPAL!$N$207),VLOOKUP($AC$750,'Banco de Dados'!$B$4:$J$50,8,FALSE)*PRINCIPAL!$H$207*(1-(PRINCIPAL!$O$207/100)),IF(PRINCIPAL!$H$207&lt;&gt;"",VLOOKUP($AC$750,'Banco de Dados'!$B$4:$J$50,8,FALSE)*PRINCIPAL!$H$207,IF(OR(L786=PRINCIPAL!$I$207,L786=PRINCIPAL!$I$207+PRINCIPAL!$I$207,L786=PRINCIPAL!$I$207+PRINCIPAL!$I$207+PRINCIPAL!$I$207),0,IF(L786=PRINCIPAL!$J$207,VLOOKUP($AC$750,'Banco de Dados'!$B$4:$J$50,6,FALSE)*(1-(PRINCIPAL!$K$207/100)),IF(L786=PRINCIPAL!$L$207,VLOOKUP($AC$750,'Banco de Dados'!$B$4:$J$50,6,FALSE)*(1-(PRINCIPAL!$M$207/100)),IF(L786=PRINCIPAL!$N$207,VLOOKUP($AC$750,'Banco de Dados'!$B$4:$J$50,6,FALSE)*(1-(PRINCIPAL!$O$207/100)),VLOOKUP($AC$750,'Banco de Dados'!$B$4:$J$50,6,FALSE)))))))))),"")</f>
        <v/>
      </c>
      <c r="AC786" s="29" t="str">
        <f>IFERROR(AB786*(IFERROR(VLOOKUP($AC$750,'Banco de Dados'!$B$4:$J$50,4,FALSE),"ERRO")),"")</f>
        <v/>
      </c>
      <c r="AD786" s="29" t="str">
        <f t="shared" si="519"/>
        <v/>
      </c>
      <c r="AE786" s="103" t="str">
        <f>IFERROR(AD786*(C786*(PRINCIPAL!$G$207/100))*0.47*(44/12),"")</f>
        <v/>
      </c>
      <c r="AF786" s="111" t="str">
        <f t="shared" si="520"/>
        <v/>
      </c>
      <c r="AG786" s="30" t="str">
        <f>IFERROR(IF(AND(PRINCIPAL!$H$208&lt;&gt;"",OR(L786=PRINCIPAL!$I$208,L786=PRINCIPAL!$I$208+PRINCIPAL!$I$208,L786=PRINCIPAL!$I$208+PRINCIPAL!$I$208+PRINCIPAL!$I$208)),0,IF(AND(PRINCIPAL!$H$208&lt;&gt;"",L786=PRINCIPAL!$J$208),VLOOKUP($AH$750,'Banco de Dados'!$B$4:$J$50,8,FALSE)*PRINCIPAL!$H$208*(1-(PRINCIPAL!$K$208/100)),IF(AND(PRINCIPAL!$H$208&lt;&gt;"",L786=PRINCIPAL!$L$208),VLOOKUP($AH$750,'Banco de Dados'!$B$4:$J$50,8,FALSE)*PRINCIPAL!$H$208*(1-(PRINCIPAL!$M$208/100)),IF(AND(PRINCIPAL!$H$208&lt;&gt;"",L786=PRINCIPAL!$N$208),VLOOKUP($AH$750,'Banco de Dados'!$B$4:$J$50,8,FALSE)*PRINCIPAL!$H$208*(1-(PRINCIPAL!$O$208/100)),IF(PRINCIPAL!$H$208&lt;&gt;"",VLOOKUP($AH$750,'Banco de Dados'!$B$4:$J$50,8,FALSE)*PRINCIPAL!$H$208,IF(OR(L786=PRINCIPAL!$I$208,L786=PRINCIPAL!$I$208+PRINCIPAL!$I$208,L786=PRINCIPAL!$I$208+PRINCIPAL!$I$208+PRINCIPAL!$I$208),0,IF(L786=PRINCIPAL!$J$208,VLOOKUP($AH$750,'Banco de Dados'!$B$4:$J$50,6,FALSE)*(1-(PRINCIPAL!$K$208/100)),IF(L786=PRINCIPAL!$L$208,VLOOKUP($AH$750,'Banco de Dados'!$B$4:$J$50,6,FALSE)*(1-(PRINCIPAL!$M$208/100)),IF(L786=PRINCIPAL!$N$208,VLOOKUP($AH$750,'Banco de Dados'!$B$4:$J$50,6,FALSE)*(1-(PRINCIPAL!$O$208/100)),VLOOKUP($AH$750,'Banco de Dados'!$B$4:$J$50,6,FALSE)))))))))),"")</f>
        <v/>
      </c>
      <c r="AH786" s="29" t="str">
        <f>IFERROR(AG786*(IFERROR(VLOOKUP($AH$750,'Banco de Dados'!$B$4:$J$50,4,FALSE),"ERRO")),"")</f>
        <v/>
      </c>
      <c r="AI786" s="29" t="str">
        <f t="shared" si="521"/>
        <v/>
      </c>
      <c r="AJ786" s="103" t="str">
        <f>IFERROR(AI786*(C786*(PRINCIPAL!$G$208/100))*0.47*(44/12),"")</f>
        <v/>
      </c>
      <c r="AK786" s="111" t="str">
        <f t="shared" si="530"/>
        <v/>
      </c>
      <c r="AL786" s="30" t="str">
        <f>IFERROR(IF(AND(PRINCIPAL!$H$209&lt;&gt;"",OR(L786=PRINCIPAL!$I$209,L786=PRINCIPAL!$I$209+PRINCIPAL!$I$209,L786=PRINCIPAL!$I$209+PRINCIPAL!$I$209+PRINCIPAL!$I$209)),0,IF(AND(PRINCIPAL!$H$209&lt;&gt;"",L786=PRINCIPAL!$J$209),VLOOKUP($AM$750,'Banco de Dados'!$B$4:$J$50,8,FALSE)*PRINCIPAL!$H$209*(1-(PRINCIPAL!$K$209/100)),IF(AND(PRINCIPAL!$H$209&lt;&gt;"",L786=PRINCIPAL!$L$209),VLOOKUP($AM$750,'Banco de Dados'!$B$4:$J$50,8,FALSE)*PRINCIPAL!$H$209*(1-(PRINCIPAL!$M$209/100)),IF(AND(PRINCIPAL!$H$209&lt;&gt;"",L786=PRINCIPAL!$N$209),VLOOKUP($AM$750,'Banco de Dados'!$B$4:$J$50,8,FALSE)*PRINCIPAL!$H$209*(1-(PRINCIPAL!$O$209/100)),IF(PRINCIPAL!$H$209&lt;&gt;"",VLOOKUP($AM$750,'Banco de Dados'!$B$4:$J$50,8,FALSE)*PRINCIPAL!$H$209,IF(OR(L786=PRINCIPAL!$I$209,L786=PRINCIPAL!$I$209+PRINCIPAL!$I$209,L786=PRINCIPAL!$I$209+PRINCIPAL!$I$209+PRINCIPAL!$I$209),0,IF(L786=PRINCIPAL!$J$209,VLOOKUP($AM$750,'Banco de Dados'!$B$4:$J$50,6,FALSE)*(1-(PRINCIPAL!$K$209/100)),IF(L786=PRINCIPAL!$L$209,VLOOKUP($AM$750,'Banco de Dados'!$B$4:$J$50,6,FALSE)*(1-(PRINCIPAL!$M$209/100)),IF(L786=PRINCIPAL!$N$209,VLOOKUP($AM$750,'Banco de Dados'!$B$4:$J$50,6,FALSE)*(1-(PRINCIPAL!$O$209/100)),VLOOKUP($AM$750,'Banco de Dados'!$B$4:$J$50,6,FALSE)))))))))),"")</f>
        <v/>
      </c>
      <c r="AM786" s="29" t="str">
        <f>IFERROR(AL786*(IFERROR(VLOOKUP($AM$750,'Banco de Dados'!$B$4:$J$50,4,FALSE),"ERRO")),"")</f>
        <v/>
      </c>
      <c r="AN786" s="29" t="str">
        <f t="shared" si="522"/>
        <v/>
      </c>
      <c r="AO786" s="103" t="str">
        <f>IFERROR(AN786*(C786*(PRINCIPAL!$G$209/100))*0.47*(44/12),"")</f>
        <v/>
      </c>
      <c r="AP786" s="111" t="str">
        <f t="shared" si="523"/>
        <v/>
      </c>
      <c r="AQ786" s="30" t="str">
        <f>IFERROR(IF(AND(PRINCIPAL!$H$210&lt;&gt;"",OR(L786=PRINCIPAL!$I$210,L786=PRINCIPAL!$I$210+PRINCIPAL!$I$210,L786=PRINCIPAL!$I$210+PRINCIPAL!$I$210+PRINCIPAL!$I$210)),0,IF(AND(PRINCIPAL!$H$210&lt;&gt;"",L786=PRINCIPAL!$J$210),VLOOKUP($AR$750,'Banco de Dados'!$B$4:$J$50,8,FALSE)*PRINCIPAL!$H$210*(1-(PRINCIPAL!$K$210/100)),IF(AND(PRINCIPAL!$H$210&lt;&gt;"",L786=PRINCIPAL!$L$210),VLOOKUP($AR$750,'Banco de Dados'!$B$4:$J$50,8,FALSE)*PRINCIPAL!$H$210*(1-(PRINCIPAL!$M$210/100)),IF(AND(PRINCIPAL!$H$210&lt;&gt;"",L786=PRINCIPAL!$N$210),VLOOKUP($AR$750,'Banco de Dados'!$B$4:$J$50,8,FALSE)*PRINCIPAL!$H$210*(1-(PRINCIPAL!$O$210/100)),IF(PRINCIPAL!$H$210&lt;&gt;"",VLOOKUP($AR$750,'Banco de Dados'!$B$4:$J$50,8,FALSE)*PRINCIPAL!$H$210,IF(OR(L786=PRINCIPAL!$I$210,L786=PRINCIPAL!$I$210+PRINCIPAL!$I$210,L786=PRINCIPAL!$I$210+PRINCIPAL!$I$210+PRINCIPAL!$I$210),0,IF(L786=PRINCIPAL!$J$210,VLOOKUP($AR$750,'Banco de Dados'!$B$4:$J$50,6,FALSE)*(1-(PRINCIPAL!$K$210/100)),IF(L786=PRINCIPAL!$L$210,VLOOKUP($AR$750,'Banco de Dados'!$B$4:$J$50,6,FALSE)*(1-(PRINCIPAL!$M$210/100)),IF(L786=PRINCIPAL!$N$210,VLOOKUP($AR$750,'Banco de Dados'!$B$4:$J$50,6,FALSE)*(1-(PRINCIPAL!$O$210/100)),VLOOKUP($AR$750,'Banco de Dados'!$B$4:$J$50,6,FALSE)))))))))),"")</f>
        <v/>
      </c>
      <c r="AR786" s="29" t="str">
        <f>IFERROR(AQ786*(IFERROR(VLOOKUP($AR$750,'Banco de Dados'!$B$4:$J$50,4,FALSE),"ERRO")),"")</f>
        <v/>
      </c>
      <c r="AS786" s="29" t="str">
        <f t="shared" si="524"/>
        <v/>
      </c>
      <c r="AT786" s="103" t="str">
        <f>IFERROR(AS786*(C786*(PRINCIPAL!$G$210/100))*0.47*(44/12),"")</f>
        <v/>
      </c>
      <c r="AU786" s="111" t="str">
        <f t="shared" si="525"/>
        <v/>
      </c>
      <c r="AV786" s="30" t="str">
        <f>IFERROR(IF(AND(PRINCIPAL!$H$211&lt;&gt;"",OR(L786=PRINCIPAL!$I$211,L786=PRINCIPAL!$I$211+PRINCIPAL!$I$211,L786=PRINCIPAL!$I$211+PRINCIPAL!$I$211+PRINCIPAL!$I$211)),0,IF(AND(PRINCIPAL!$H$211&lt;&gt;"",L786=PRINCIPAL!$J$211),VLOOKUP($AW$750,'Banco de Dados'!$B$4:$J$50,8,FALSE)*PRINCIPAL!$H$211*(1-(PRINCIPAL!$K$211/100)),IF(AND(PRINCIPAL!$H$211&lt;&gt;"",L786=PRINCIPAL!$L$211),VLOOKUP($AW$750,'Banco de Dados'!$B$4:$J$50,8,FALSE)*PRINCIPAL!$H$211*(1-(PRINCIPAL!$M$211/100)),IF(AND(PRINCIPAL!$H$211&lt;&gt;"",L786=PRINCIPAL!$N$211),VLOOKUP($AW$750,'Banco de Dados'!$B$4:$J$50,8,FALSE)*PRINCIPAL!$H$211*(1-(PRINCIPAL!$O$211/100)),IF(PRINCIPAL!$H$211&lt;&gt;"",VLOOKUP($AW$750,'Banco de Dados'!$B$4:$J$50,8,FALSE)*PRINCIPAL!$H$211,IF(OR(L786=PRINCIPAL!$I$211,L786=PRINCIPAL!$I$211+PRINCIPAL!$I$211,L786=PRINCIPAL!$I$211+PRINCIPAL!$I$211+PRINCIPAL!$I$211),0,IF(L786=PRINCIPAL!$J$211,VLOOKUP($AW$750,'Banco de Dados'!$B$4:$J$50,6,FALSE)*(1-(PRINCIPAL!$K$211/100)),IF(L786=PRINCIPAL!$L$211,VLOOKUP($AW$750,'Banco de Dados'!$B$4:$J$50,6,FALSE)*(1-(PRINCIPAL!$M$211/100)),IF(L786=PRINCIPAL!$N$211,VLOOKUP($AW$750,'Banco de Dados'!$B$4:$J$50,6,FALSE)*(1-(PRINCIPAL!$O$211/100)),VLOOKUP($AW$750,'Banco de Dados'!$B$4:$J$50,6,FALSE)))))))))),"")</f>
        <v/>
      </c>
      <c r="AW786" s="29" t="str">
        <f>IFERROR(AV786*(IFERROR(VLOOKUP($AW$750,'Banco de Dados'!$B$4:$J$50,4,FALSE),"ERRO")),"")</f>
        <v/>
      </c>
      <c r="AX786" s="29" t="str">
        <f t="shared" si="526"/>
        <v/>
      </c>
      <c r="AY786" s="103" t="str">
        <f>IFERROR(AX786*(C786*(PRINCIPAL!$G$211/100))*0.47*(44/12),"")</f>
        <v/>
      </c>
      <c r="AZ786" s="111" t="str">
        <f t="shared" si="531"/>
        <v/>
      </c>
      <c r="BA786" s="30" t="str">
        <f>IFERROR(IF(AND(PRINCIPAL!$H$192&lt;&gt;"",OR(L786=PRINCIPAL!$I$192,L786=PRINCIPAL!$I$192+PRINCIPAL!$I$192,L786=PRINCIPAL!$I$192+PRINCIPAL!$I$192+PRINCIPAL!$I$192)),0,IF(AND(PRINCIPAL!$H$192&lt;&gt;"",L786=PRINCIPAL!$J$192),VLOOKUP($BB$750,'Banco de Dados'!$B$4:$J$50,8,FALSE)*PRINCIPAL!$H$192*(1-(PRINCIPAL!$K$192/100)),IF(AND(PRINCIPAL!$H$192&lt;&gt;"",L786=PRINCIPAL!$L$192),VLOOKUP($BB$750,'Banco de Dados'!$B$4:$J$50,8,FALSE)*PRINCIPAL!$H$192*(1-(PRINCIPAL!$M$192/100)),IF(AND(PRINCIPAL!$H$192&lt;&gt;"",L786=PRINCIPAL!$N$192),VLOOKUP($BB$750,'Banco de Dados'!$B$4:$J$50,8,FALSE)*PRINCIPAL!$H$192*(1-(PRINCIPAL!$O$192/100)),IF(PRINCIPAL!$H$192&lt;&gt;"",VLOOKUP($BB$750,'Banco de Dados'!$B$4:$J$50,8,FALSE)*PRINCIPAL!$H$192,IF(OR(L786=PRINCIPAL!$I$192,L786=PRINCIPAL!$I$192+PRINCIPAL!$I$192,L786=PRINCIPAL!$I$192+PRINCIPAL!$I$192+PRINCIPAL!$I$192),0,IF(L786=PRINCIPAL!$J$192,VLOOKUP($BB$750,'Banco de Dados'!$B$4:$J$50,6,FALSE)*(1-(PRINCIPAL!$K$192/100)),IF(L786=PRINCIPAL!$L$192,VLOOKUP($BB$750,'Banco de Dados'!$B$4:$J$50,6,FALSE)*(1-(PRINCIPAL!$M$192/100)),IF(L786=PRINCIPAL!$N$192,VLOOKUP($BB$750,'Banco de Dados'!$B$4:$J$50,6,FALSE)*(1-(PRINCIPAL!$O$192/100)),VLOOKUP($BB$750,'Banco de Dados'!$B$4:$J$50,6,FALSE)))))))))),"")</f>
        <v/>
      </c>
      <c r="BB786" s="29" t="str">
        <f>IFERROR(BA786*(IFERROR(VLOOKUP($BB$750,'Banco de Dados'!$B$4:$J$50,4,FALSE),"ERRO")),"")</f>
        <v/>
      </c>
      <c r="BC786" s="29" t="str">
        <f t="shared" si="532"/>
        <v/>
      </c>
      <c r="BD786" s="103" t="str">
        <f>IFERROR(BC786*(C786*(PRINCIPAL!$G$192/100))*0.47*(44/12),"")</f>
        <v/>
      </c>
      <c r="BE786" s="111" t="str">
        <f t="shared" si="511"/>
        <v/>
      </c>
      <c r="BF786" s="30" t="str">
        <f>IFERROR(IF(AND(PRINCIPAL!$H$213&lt;&gt;"",OR(L786=PRINCIPAL!$I$213,L786=PRINCIPAL!$I$213+PRINCIPAL!$I$213,L786=PRINCIPAL!$I$213+PRINCIPAL!$I$213+PRINCIPAL!$I$213)),0,IF(AND(PRINCIPAL!$H$213&lt;&gt;"",L786=PRINCIPAL!$J$213),VLOOKUP($BG$750,'Banco de Dados'!$B$4:$J$50,8,FALSE)*PRINCIPAL!$H$213*(1-(PRINCIPAL!$K$213/100)),IF(AND(PRINCIPAL!$H$213&lt;&gt;"",L786=PRINCIPAL!$L$213),VLOOKUP($BG$750,'Banco de Dados'!$B$4:$J$50,8,FALSE)*PRINCIPAL!$H$213*(1-(PRINCIPAL!$M$213/100)),IF(AND(PRINCIPAL!$H$213&lt;&gt;"",L786=PRINCIPAL!$N$213),VLOOKUP($BG$750,'Banco de Dados'!$B$4:$J$50,8,FALSE)*PRINCIPAL!$H$213*(1-(PRINCIPAL!$O$213/100)),IF(PRINCIPAL!$H$213&lt;&gt;"",VLOOKUP($BG$750,'Banco de Dados'!$B$4:$J$50,8,FALSE)*PRINCIPAL!$H$213,IF(OR(L786=PRINCIPAL!$I$213,L786=PRINCIPAL!$I$213+PRINCIPAL!$I$213,L786=PRINCIPAL!$I$213+PRINCIPAL!$I$213+PRINCIPAL!$I$213),0,IF(L786=PRINCIPAL!$J$213,VLOOKUP($BG$750,'Banco de Dados'!$B$4:$J$50,6,FALSE)*(1-(PRINCIPAL!$K$213/100)),IF(L786=PRINCIPAL!$L$213,VLOOKUP($BG$750,'Banco de Dados'!$B$4:$J$50,6,FALSE)*(1-(PRINCIPAL!$M$213/100)),IF(L786=PRINCIPAL!$N$213,VLOOKUP($BG$750,'Banco de Dados'!$B$4:$J$50,6,FALSE)*(1-(PRINCIPAL!$O$213/100)),VLOOKUP($BG$750,'Banco de Dados'!$B$4:$J$50,6,FALSE)))))))))),"")</f>
        <v/>
      </c>
      <c r="BG786" s="29" t="str">
        <f>IFERROR(BF786*(IFERROR(VLOOKUP($BG$750,'Banco de Dados'!$B$4:$J$50,4,FALSE),"ERRO")),"")</f>
        <v/>
      </c>
      <c r="BH786" s="29" t="str">
        <f t="shared" si="527"/>
        <v/>
      </c>
      <c r="BI786" s="103" t="str">
        <f>IFERROR(BH786*(C786*(PRINCIPAL!$G$213/100))*0.47*(44/12),"")</f>
        <v/>
      </c>
      <c r="BJ786" s="102" t="str">
        <f t="shared" si="512"/>
        <v/>
      </c>
    </row>
    <row r="787" spans="2:62" ht="12.75" customHeight="1" thickBot="1" x14ac:dyDescent="0.35">
      <c r="B787" s="327">
        <f t="shared" si="513"/>
        <v>2055</v>
      </c>
      <c r="C787" s="348"/>
      <c r="D787" s="1"/>
      <c r="E787" s="141">
        <v>35</v>
      </c>
      <c r="F787" s="93" t="str">
        <f>IFERROR(VLOOKUP($G$750,'Banco de Dados'!$B$4:$J$50,6,FALSE),"")</f>
        <v/>
      </c>
      <c r="G787" s="94" t="str">
        <f>IFERROR(F787*(IFERROR(VLOOKUP($G$750,'Banco de Dados'!$B$4:$J$50,4,FALSE),"ERRO")),"")</f>
        <v/>
      </c>
      <c r="H787" s="94" t="str">
        <f t="shared" si="514"/>
        <v/>
      </c>
      <c r="I787" s="104" t="str">
        <f t="shared" si="515"/>
        <v/>
      </c>
      <c r="J787" s="140" t="str">
        <f t="shared" si="516"/>
        <v/>
      </c>
      <c r="K787" s="1"/>
      <c r="L787" s="92">
        <v>35</v>
      </c>
      <c r="M787" s="93" t="str">
        <f>IFERROR(IF(AND(PRINCIPAL!$H$204&lt;&gt;"",OR(L787=PRINCIPAL!$I$204,L787=PRINCIPAL!$I$204+PRINCIPAL!$I$204,L787=PRINCIPAL!$I$204+PRINCIPAL!$I$204+PRINCIPAL!$I$204)),0,IF(AND(PRINCIPAL!$H$204&lt;&gt;"",L787=PRINCIPAL!$J$204),VLOOKUP($N$750,'Banco de Dados'!$B$4:$J$50,8,FALSE)*PRINCIPAL!$H$204*(1-(PRINCIPAL!$K$204/100)),IF(AND(PRINCIPAL!$H$204&lt;&gt;"",L787=PRINCIPAL!$L$204),VLOOKUP($N$750,'Banco de Dados'!$B$4:$J$50,8,FALSE)*PRINCIPAL!$H$204*(1-(PRINCIPAL!$M$204/100)),IF(AND(PRINCIPAL!$H$204&lt;&gt;"",L787=PRINCIPAL!$N$204),VLOOKUP($N$750,'Banco de Dados'!$B$4:$J$50,8,FALSE)*PRINCIPAL!$H$204*(1-(PRINCIPAL!$O$204/100)),IF(PRINCIPAL!$H$204&lt;&gt;"",VLOOKUP($N$750,'Banco de Dados'!$B$4:$J$50,8,FALSE)*PRINCIPAL!$H$204,IF(OR(L787=PRINCIPAL!$I$204,L787=PRINCIPAL!$I$204+PRINCIPAL!$I$204,L787=PRINCIPAL!$I$204+PRINCIPAL!$I$204+PRINCIPAL!$I$204),0,IF(L787=PRINCIPAL!$J$204,VLOOKUP($N$750,'Banco de Dados'!$B$4:$J$50,6,FALSE)*(1-(PRINCIPAL!$K$204/100)),IF(L787=PRINCIPAL!$L$204,VLOOKUP($N$750,'Banco de Dados'!$B$4:$J$50,6,FALSE)*(1-(PRINCIPAL!$M$204/100)),IF(L787=PRINCIPAL!$N$204,VLOOKUP($N$750,'Banco de Dados'!$B$4:$J$50,6,FALSE)*(1-(PRINCIPAL!$O$204/100)),VLOOKUP($N$750,'Banco de Dados'!$B$4:$J$50,6,FALSE)))))))))),"")</f>
        <v/>
      </c>
      <c r="N787" s="94" t="str">
        <f>IFERROR(M787*(IFERROR(VLOOKUP($N$750,'Banco de Dados'!$B$4:$J$50,4,FALSE),"ERRO")),"")</f>
        <v/>
      </c>
      <c r="O787" s="94" t="str">
        <f t="shared" si="535"/>
        <v/>
      </c>
      <c r="P787" s="104" t="str">
        <f>IFERROR(O787*(C787*(PRINCIPAL!$G$204/100))*0.47*(44/12),"")</f>
        <v/>
      </c>
      <c r="Q787" s="108" t="str">
        <f t="shared" si="537"/>
        <v/>
      </c>
      <c r="R787" s="95" t="str">
        <f>IFERROR(IF(AND(PRINCIPAL!$H$205&lt;&gt;"",OR(L787=PRINCIPAL!$I$205,L787=PRINCIPAL!$I$205+PRINCIPAL!$I$205,L787=PRINCIPAL!$I$205+PRINCIPAL!$I$205+PRINCIPAL!$I$205)),0,IF(AND(PRINCIPAL!$H$205&lt;&gt;"",L787=PRINCIPAL!$J$205),VLOOKUP($S$750,'Banco de Dados'!$B$4:$J$50,8,FALSE)*PRINCIPAL!$H$205*(1-(PRINCIPAL!$K$205/100)),IF(AND(PRINCIPAL!$H$205&lt;&gt;"",L787=PRINCIPAL!$L$205),VLOOKUP($S$750,'Banco de Dados'!$B$4:$J$50,8,FALSE)*PRINCIPAL!$H$205*(1-(PRINCIPAL!$M$205/100)),IF(AND(PRINCIPAL!$H$205&lt;&gt;"",L787=PRINCIPAL!$N$205),VLOOKUP($S$750,'Banco de Dados'!$B$4:$J$50,8,FALSE)*PRINCIPAL!$H$205*(1-(PRINCIPAL!$O$205/100)),IF(PRINCIPAL!$H$205&lt;&gt;"",VLOOKUP($S$750,'Banco de Dados'!$B$4:$J$50,8,FALSE)*PRINCIPAL!$H$205,IF(OR(L787=PRINCIPAL!$I$205,L787=PRINCIPAL!$I$205+PRINCIPAL!$I$205,L787=PRINCIPAL!$I$205+PRINCIPAL!$I$205+PRINCIPAL!$I$205),0,IF(L787=PRINCIPAL!$J$205,VLOOKUP($S$750,'Banco de Dados'!$B$4:$J$50,6,FALSE)*(1-(PRINCIPAL!$K$205/100)),IF(L787=PRINCIPAL!$L$205,VLOOKUP($S$750,'Banco de Dados'!$B$4:$J$50,6,FALSE)*(1-(PRINCIPAL!$M$205/100)),IF(L787=PRINCIPAL!$N$205,VLOOKUP($S$750,'Banco de Dados'!$B$4:$J$50,6,FALSE)*(1-(PRINCIPAL!$O$205/100)),VLOOKUP($S$750,'Banco de Dados'!$B$4:$J$50,6,FALSE)))))))))),"")</f>
        <v/>
      </c>
      <c r="S787" s="87" t="str">
        <f>IFERROR(R787*(IFERROR(VLOOKUP($S$750,'Banco de Dados'!$B$4:$J$50,4,FALSE),"ERRO")),"")</f>
        <v/>
      </c>
      <c r="T787" s="87" t="str">
        <f t="shared" si="534"/>
        <v/>
      </c>
      <c r="U787" s="104" t="str">
        <f>IFERROR(T787*(C787*(PRINCIPAL!$G$205/100))*0.47*(44/12),"")</f>
        <v/>
      </c>
      <c r="V787" s="109" t="str">
        <f t="shared" si="510"/>
        <v/>
      </c>
      <c r="W787" s="86" t="str">
        <f>IFERROR(IF(AND(PRINCIPAL!$H$206&lt;&gt;"",OR(L787=PRINCIPAL!$I$206,L787=PRINCIPAL!$I$206+PRINCIPAL!$I$206,L787=PRINCIPAL!$I$206+PRINCIPAL!$I$206+PRINCIPAL!$I$206)),0,IF(AND(PRINCIPAL!$H$206&lt;&gt;"",L787=PRINCIPAL!$J$206),VLOOKUP($X$750,'Banco de Dados'!$B$4:$J$50,8,FALSE)*PRINCIPAL!$H$206*(1-(PRINCIPAL!$K$206/100)),IF(AND(PRINCIPAL!$H$206&lt;&gt;"",L787=PRINCIPAL!$L$206),VLOOKUP($X$750,'Banco de Dados'!$B$4:$J$50,8,FALSE)*PRINCIPAL!$H$206*(1-(PRINCIPAL!$M$206/100)),IF(AND(PRINCIPAL!$H$206&lt;&gt;"",L787=PRINCIPAL!$N$206),VLOOKUP($X$750,'Banco de Dados'!$B$4:$J$50,8,FALSE)*PRINCIPAL!$H$206*(1-(PRINCIPAL!$O$206/100)),IF(PRINCIPAL!$H$206&lt;&gt;"",VLOOKUP($X$750,'Banco de Dados'!$B$4:$J$50,8,FALSE)*PRINCIPAL!$H$206,IF(OR(L787=PRINCIPAL!$I$206,L787=PRINCIPAL!$I$206+PRINCIPAL!$I$206,L787=PRINCIPAL!$I$206+PRINCIPAL!$I$206+PRINCIPAL!$I$206),0,IF(L787=PRINCIPAL!$J$206,VLOOKUP($X$750,'Banco de Dados'!$B$4:$J$50,6,FALSE)*(1-(PRINCIPAL!$K$206/100)),IF(L787=PRINCIPAL!$L$206,VLOOKUP($X$750,'Banco de Dados'!$B$4:$J$50,6,FALSE)*(1-(PRINCIPAL!$M$206/100)),IF(L787=PRINCIPAL!$N$206,VLOOKUP($X$750,'Banco de Dados'!$B$4:$J$50,6,FALSE)*(1-(PRINCIPAL!$O$206/100)),VLOOKUP($X$750,'Banco de Dados'!$B$4:$J$50,6,FALSE)))))))))),"")</f>
        <v/>
      </c>
      <c r="X787" s="87" t="str">
        <f>IFERROR(W787*(IFERROR(VLOOKUP($X$750,'Banco de Dados'!$B$4:$J$50,4,FALSE),"ERRO")),"")</f>
        <v/>
      </c>
      <c r="Y787" s="87" t="str">
        <f t="shared" si="528"/>
        <v/>
      </c>
      <c r="Z787" s="104" t="str">
        <f>IFERROR(Y787*(C787*(PRINCIPAL!$G$206/100))*0.47*(44/12),"")</f>
        <v/>
      </c>
      <c r="AA787" s="109" t="str">
        <f t="shared" si="529"/>
        <v/>
      </c>
      <c r="AB787" s="86" t="str">
        <f>IFERROR(IF(AND(PRINCIPAL!$H$207&lt;&gt;"",OR(L787=PRINCIPAL!$I$207,L787=PRINCIPAL!$I$207+PRINCIPAL!$I$207,L787=PRINCIPAL!$I$207+PRINCIPAL!$I$207+PRINCIPAL!$I$207)),0,IF(AND(PRINCIPAL!$H$207&lt;&gt;"",L787=PRINCIPAL!$J$207),VLOOKUP($AC$750,'Banco de Dados'!$B$4:$J$50,8,FALSE)*PRINCIPAL!$H$207*(1-(PRINCIPAL!$K$207/100)),IF(AND(PRINCIPAL!$H$207&lt;&gt;"",L787=PRINCIPAL!$L$207),VLOOKUP($AC$750,'Banco de Dados'!$B$4:$J$50,8,FALSE)*PRINCIPAL!$H$207*(1-(PRINCIPAL!$M$207/100)),IF(AND(PRINCIPAL!$H$207&lt;&gt;"",L787=PRINCIPAL!$N$207),VLOOKUP($AC$750,'Banco de Dados'!$B$4:$J$50,8,FALSE)*PRINCIPAL!$H$207*(1-(PRINCIPAL!$O$207/100)),IF(PRINCIPAL!$H$207&lt;&gt;"",VLOOKUP($AC$750,'Banco de Dados'!$B$4:$J$50,8,FALSE)*PRINCIPAL!$H$207,IF(OR(L787=PRINCIPAL!$I$207,L787=PRINCIPAL!$I$207+PRINCIPAL!$I$207,L787=PRINCIPAL!$I$207+PRINCIPAL!$I$207+PRINCIPAL!$I$207),0,IF(L787=PRINCIPAL!$J$207,VLOOKUP($AC$750,'Banco de Dados'!$B$4:$J$50,6,FALSE)*(1-(PRINCIPAL!$K$207/100)),IF(L787=PRINCIPAL!$L$207,VLOOKUP($AC$750,'Banco de Dados'!$B$4:$J$50,6,FALSE)*(1-(PRINCIPAL!$M$207/100)),IF(L787=PRINCIPAL!$N$207,VLOOKUP($AC$750,'Banco de Dados'!$B$4:$J$50,6,FALSE)*(1-(PRINCIPAL!$O$207/100)),VLOOKUP($AC$750,'Banco de Dados'!$B$4:$J$50,6,FALSE)))))))))),"")</f>
        <v/>
      </c>
      <c r="AC787" s="87" t="str">
        <f>IFERROR(AB787*(IFERROR(VLOOKUP($AC$750,'Banco de Dados'!$B$4:$J$50,4,FALSE),"ERRO")),"")</f>
        <v/>
      </c>
      <c r="AD787" s="87" t="str">
        <f t="shared" si="519"/>
        <v/>
      </c>
      <c r="AE787" s="104" t="str">
        <f>IFERROR(AD787*(C787*(PRINCIPAL!$G$207/100))*0.47*(44/12),"")</f>
        <v/>
      </c>
      <c r="AF787" s="109" t="str">
        <f t="shared" si="520"/>
        <v/>
      </c>
      <c r="AG787" s="86" t="str">
        <f>IFERROR(IF(AND(PRINCIPAL!$H$208&lt;&gt;"",OR(L787=PRINCIPAL!$I$208,L787=PRINCIPAL!$I$208+PRINCIPAL!$I$208,L787=PRINCIPAL!$I$208+PRINCIPAL!$I$208+PRINCIPAL!$I$208)),0,IF(AND(PRINCIPAL!$H$208&lt;&gt;"",L787=PRINCIPAL!$J$208),VLOOKUP($AH$750,'Banco de Dados'!$B$4:$J$50,8,FALSE)*PRINCIPAL!$H$208*(1-(PRINCIPAL!$K$208/100)),IF(AND(PRINCIPAL!$H$208&lt;&gt;"",L787=PRINCIPAL!$L$208),VLOOKUP($AH$750,'Banco de Dados'!$B$4:$J$50,8,FALSE)*PRINCIPAL!$H$208*(1-(PRINCIPAL!$M$208/100)),IF(AND(PRINCIPAL!$H$208&lt;&gt;"",L787=PRINCIPAL!$N$208),VLOOKUP($AH$750,'Banco de Dados'!$B$4:$J$50,8,FALSE)*PRINCIPAL!$H$208*(1-(PRINCIPAL!$O$208/100)),IF(PRINCIPAL!$H$208&lt;&gt;"",VLOOKUP($AH$750,'Banco de Dados'!$B$4:$J$50,8,FALSE)*PRINCIPAL!$H$208,IF(OR(L787=PRINCIPAL!$I$208,L787=PRINCIPAL!$I$208+PRINCIPAL!$I$208,L787=PRINCIPAL!$I$208+PRINCIPAL!$I$208+PRINCIPAL!$I$208),0,IF(L787=PRINCIPAL!$J$208,VLOOKUP($AH$750,'Banco de Dados'!$B$4:$J$50,6,FALSE)*(1-(PRINCIPAL!$K$208/100)),IF(L787=PRINCIPAL!$L$208,VLOOKUP($AH$750,'Banco de Dados'!$B$4:$J$50,6,FALSE)*(1-(PRINCIPAL!$M$208/100)),IF(L787=PRINCIPAL!$N$208,VLOOKUP($AH$750,'Banco de Dados'!$B$4:$J$50,6,FALSE)*(1-(PRINCIPAL!$O$208/100)),VLOOKUP($AH$750,'Banco de Dados'!$B$4:$J$50,6,FALSE)))))))))),"")</f>
        <v/>
      </c>
      <c r="AH787" s="87" t="str">
        <f>IFERROR(AG787*(IFERROR(VLOOKUP($AH$750,'Banco de Dados'!$B$4:$J$50,4,FALSE),"ERRO")),"")</f>
        <v/>
      </c>
      <c r="AI787" s="87" t="str">
        <f t="shared" si="521"/>
        <v/>
      </c>
      <c r="AJ787" s="104" t="str">
        <f>IFERROR(AI787*(C787*(PRINCIPAL!$G$208/100))*0.47*(44/12),"")</f>
        <v/>
      </c>
      <c r="AK787" s="109" t="str">
        <f t="shared" si="530"/>
        <v/>
      </c>
      <c r="AL787" s="86" t="str">
        <f>IFERROR(IF(AND(PRINCIPAL!$H$209&lt;&gt;"",OR(L787=PRINCIPAL!$I$209,L787=PRINCIPAL!$I$209+PRINCIPAL!$I$209,L787=PRINCIPAL!$I$209+PRINCIPAL!$I$209+PRINCIPAL!$I$209)),0,IF(AND(PRINCIPAL!$H$209&lt;&gt;"",L787=PRINCIPAL!$J$209),VLOOKUP($AM$750,'Banco de Dados'!$B$4:$J$50,8,FALSE)*PRINCIPAL!$H$209*(1-(PRINCIPAL!$K$209/100)),IF(AND(PRINCIPAL!$H$209&lt;&gt;"",L787=PRINCIPAL!$L$209),VLOOKUP($AM$750,'Banco de Dados'!$B$4:$J$50,8,FALSE)*PRINCIPAL!$H$209*(1-(PRINCIPAL!$M$209/100)),IF(AND(PRINCIPAL!$H$209&lt;&gt;"",L787=PRINCIPAL!$N$209),VLOOKUP($AM$750,'Banco de Dados'!$B$4:$J$50,8,FALSE)*PRINCIPAL!$H$209*(1-(PRINCIPAL!$O$209/100)),IF(PRINCIPAL!$H$209&lt;&gt;"",VLOOKUP($AM$750,'Banco de Dados'!$B$4:$J$50,8,FALSE)*PRINCIPAL!$H$209,IF(OR(L787=PRINCIPAL!$I$209,L787=PRINCIPAL!$I$209+PRINCIPAL!$I$209,L787=PRINCIPAL!$I$209+PRINCIPAL!$I$209+PRINCIPAL!$I$209),0,IF(L787=PRINCIPAL!$J$209,VLOOKUP($AM$750,'Banco de Dados'!$B$4:$J$50,6,FALSE)*(1-(PRINCIPAL!$K$209/100)),IF(L787=PRINCIPAL!$L$209,VLOOKUP($AM$750,'Banco de Dados'!$B$4:$J$50,6,FALSE)*(1-(PRINCIPAL!$M$209/100)),IF(L787=PRINCIPAL!$N$209,VLOOKUP($AM$750,'Banco de Dados'!$B$4:$J$50,6,FALSE)*(1-(PRINCIPAL!$O$209/100)),VLOOKUP($AM$750,'Banco de Dados'!$B$4:$J$50,6,FALSE)))))))))),"")</f>
        <v/>
      </c>
      <c r="AM787" s="87" t="str">
        <f>IFERROR(AL787*(IFERROR(VLOOKUP($AM$750,'Banco de Dados'!$B$4:$J$50,4,FALSE),"ERRO")),"")</f>
        <v/>
      </c>
      <c r="AN787" s="87" t="str">
        <f t="shared" si="522"/>
        <v/>
      </c>
      <c r="AO787" s="104" t="str">
        <f>IFERROR(AN787*(C787*(PRINCIPAL!$G$209/100))*0.47*(44/12),"")</f>
        <v/>
      </c>
      <c r="AP787" s="109" t="str">
        <f t="shared" si="523"/>
        <v/>
      </c>
      <c r="AQ787" s="86" t="str">
        <f>IFERROR(IF(AND(PRINCIPAL!$H$210&lt;&gt;"",OR(L787=PRINCIPAL!$I$210,L787=PRINCIPAL!$I$210+PRINCIPAL!$I$210,L787=PRINCIPAL!$I$210+PRINCIPAL!$I$210+PRINCIPAL!$I$210)),0,IF(AND(PRINCIPAL!$H$210&lt;&gt;"",L787=PRINCIPAL!$J$210),VLOOKUP($AR$750,'Banco de Dados'!$B$4:$J$50,8,FALSE)*PRINCIPAL!$H$210*(1-(PRINCIPAL!$K$210/100)),IF(AND(PRINCIPAL!$H$210&lt;&gt;"",L787=PRINCIPAL!$L$210),VLOOKUP($AR$750,'Banco de Dados'!$B$4:$J$50,8,FALSE)*PRINCIPAL!$H$210*(1-(PRINCIPAL!$M$210/100)),IF(AND(PRINCIPAL!$H$210&lt;&gt;"",L787=PRINCIPAL!$N$210),VLOOKUP($AR$750,'Banco de Dados'!$B$4:$J$50,8,FALSE)*PRINCIPAL!$H$210*(1-(PRINCIPAL!$O$210/100)),IF(PRINCIPAL!$H$210&lt;&gt;"",VLOOKUP($AR$750,'Banco de Dados'!$B$4:$J$50,8,FALSE)*PRINCIPAL!$H$210,IF(OR(L787=PRINCIPAL!$I$210,L787=PRINCIPAL!$I$210+PRINCIPAL!$I$210,L787=PRINCIPAL!$I$210+PRINCIPAL!$I$210+PRINCIPAL!$I$210),0,IF(L787=PRINCIPAL!$J$210,VLOOKUP($AR$750,'Banco de Dados'!$B$4:$J$50,6,FALSE)*(1-(PRINCIPAL!$K$210/100)),IF(L787=PRINCIPAL!$L$210,VLOOKUP($AR$750,'Banco de Dados'!$B$4:$J$50,6,FALSE)*(1-(PRINCIPAL!$M$210/100)),IF(L787=PRINCIPAL!$N$210,VLOOKUP($AR$750,'Banco de Dados'!$B$4:$J$50,6,FALSE)*(1-(PRINCIPAL!$O$210/100)),VLOOKUP($AR$750,'Banco de Dados'!$B$4:$J$50,6,FALSE)))))))))),"")</f>
        <v/>
      </c>
      <c r="AR787" s="87" t="str">
        <f>IFERROR(AQ787*(IFERROR(VLOOKUP($AR$750,'Banco de Dados'!$B$4:$J$50,4,FALSE),"ERRO")),"")</f>
        <v/>
      </c>
      <c r="AS787" s="87" t="str">
        <f t="shared" si="524"/>
        <v/>
      </c>
      <c r="AT787" s="104" t="str">
        <f>IFERROR(AS787*(C787*(PRINCIPAL!$G$210/100))*0.47*(44/12),"")</f>
        <v/>
      </c>
      <c r="AU787" s="109" t="str">
        <f t="shared" si="525"/>
        <v/>
      </c>
      <c r="AV787" s="86" t="str">
        <f>IFERROR(IF(AND(PRINCIPAL!$H$211&lt;&gt;"",OR(L787=PRINCIPAL!$I$211,L787=PRINCIPAL!$I$211+PRINCIPAL!$I$211,L787=PRINCIPAL!$I$211+PRINCIPAL!$I$211+PRINCIPAL!$I$211)),0,IF(AND(PRINCIPAL!$H$211&lt;&gt;"",L787=PRINCIPAL!$J$211),VLOOKUP($AW$750,'Banco de Dados'!$B$4:$J$50,8,FALSE)*PRINCIPAL!$H$211*(1-(PRINCIPAL!$K$211/100)),IF(AND(PRINCIPAL!$H$211&lt;&gt;"",L787=PRINCIPAL!$L$211),VLOOKUP($AW$750,'Banco de Dados'!$B$4:$J$50,8,FALSE)*PRINCIPAL!$H$211*(1-(PRINCIPAL!$M$211/100)),IF(AND(PRINCIPAL!$H$211&lt;&gt;"",L787=PRINCIPAL!$N$211),VLOOKUP($AW$750,'Banco de Dados'!$B$4:$J$50,8,FALSE)*PRINCIPAL!$H$211*(1-(PRINCIPAL!$O$211/100)),IF(PRINCIPAL!$H$211&lt;&gt;"",VLOOKUP($AW$750,'Banco de Dados'!$B$4:$J$50,8,FALSE)*PRINCIPAL!$H$211,IF(OR(L787=PRINCIPAL!$I$211,L787=PRINCIPAL!$I$211+PRINCIPAL!$I$211,L787=PRINCIPAL!$I$211+PRINCIPAL!$I$211+PRINCIPAL!$I$211),0,IF(L787=PRINCIPAL!$J$211,VLOOKUP($AW$750,'Banco de Dados'!$B$4:$J$50,6,FALSE)*(1-(PRINCIPAL!$K$211/100)),IF(L787=PRINCIPAL!$L$211,VLOOKUP($AW$750,'Banco de Dados'!$B$4:$J$50,6,FALSE)*(1-(PRINCIPAL!$M$211/100)),IF(L787=PRINCIPAL!$N$211,VLOOKUP($AW$750,'Banco de Dados'!$B$4:$J$50,6,FALSE)*(1-(PRINCIPAL!$O$211/100)),VLOOKUP($AW$750,'Banco de Dados'!$B$4:$J$50,6,FALSE)))))))))),"")</f>
        <v/>
      </c>
      <c r="AW787" s="87" t="str">
        <f>IFERROR(AV787*(IFERROR(VLOOKUP($AW$750,'Banco de Dados'!$B$4:$J$50,4,FALSE),"ERRO")),"")</f>
        <v/>
      </c>
      <c r="AX787" s="87" t="str">
        <f t="shared" si="526"/>
        <v/>
      </c>
      <c r="AY787" s="104" t="str">
        <f>IFERROR(AX787*(C787*(PRINCIPAL!$G$211/100))*0.47*(44/12),"")</f>
        <v/>
      </c>
      <c r="AZ787" s="109" t="str">
        <f t="shared" si="531"/>
        <v/>
      </c>
      <c r="BA787" s="86" t="str">
        <f>IFERROR(IF(AND(PRINCIPAL!$H$192&lt;&gt;"",OR(L787=PRINCIPAL!$I$192,L787=PRINCIPAL!$I$192+PRINCIPAL!$I$192,L787=PRINCIPAL!$I$192+PRINCIPAL!$I$192+PRINCIPAL!$I$192)),0,IF(AND(PRINCIPAL!$H$192&lt;&gt;"",L787=PRINCIPAL!$J$192),VLOOKUP($BB$750,'Banco de Dados'!$B$4:$J$50,8,FALSE)*PRINCIPAL!$H$192*(1-(PRINCIPAL!$K$192/100)),IF(AND(PRINCIPAL!$H$192&lt;&gt;"",L787=PRINCIPAL!$L$192),VLOOKUP($BB$750,'Banco de Dados'!$B$4:$J$50,8,FALSE)*PRINCIPAL!$H$192*(1-(PRINCIPAL!$M$192/100)),IF(AND(PRINCIPAL!$H$192&lt;&gt;"",L787=PRINCIPAL!$N$192),VLOOKUP($BB$750,'Banco de Dados'!$B$4:$J$50,8,FALSE)*PRINCIPAL!$H$192*(1-(PRINCIPAL!$O$192/100)),IF(PRINCIPAL!$H$192&lt;&gt;"",VLOOKUP($BB$750,'Banco de Dados'!$B$4:$J$50,8,FALSE)*PRINCIPAL!$H$192,IF(OR(L787=PRINCIPAL!$I$192,L787=PRINCIPAL!$I$192+PRINCIPAL!$I$192,L787=PRINCIPAL!$I$192+PRINCIPAL!$I$192+PRINCIPAL!$I$192),0,IF(L787=PRINCIPAL!$J$192,VLOOKUP($BB$750,'Banco de Dados'!$B$4:$J$50,6,FALSE)*(1-(PRINCIPAL!$K$192/100)),IF(L787=PRINCIPAL!$L$192,VLOOKUP($BB$750,'Banco de Dados'!$B$4:$J$50,6,FALSE)*(1-(PRINCIPAL!$M$192/100)),IF(L787=PRINCIPAL!$N$192,VLOOKUP($BB$750,'Banco de Dados'!$B$4:$J$50,6,FALSE)*(1-(PRINCIPAL!$O$192/100)),VLOOKUP($BB$750,'Banco de Dados'!$B$4:$J$50,6,FALSE)))))))))),"")</f>
        <v/>
      </c>
      <c r="BB787" s="87" t="str">
        <f>IFERROR(BA787*(IFERROR(VLOOKUP($BB$750,'Banco de Dados'!$B$4:$J$50,4,FALSE),"ERRO")),"")</f>
        <v/>
      </c>
      <c r="BC787" s="87" t="str">
        <f t="shared" si="532"/>
        <v/>
      </c>
      <c r="BD787" s="104" t="str">
        <f>IFERROR(BC787*(C787*(PRINCIPAL!$G$192/100))*0.47*(44/12),"")</f>
        <v/>
      </c>
      <c r="BE787" s="109" t="str">
        <f t="shared" si="511"/>
        <v/>
      </c>
      <c r="BF787" s="86" t="str">
        <f>IFERROR(IF(AND(PRINCIPAL!$H$213&lt;&gt;"",OR(L787=PRINCIPAL!$I$213,L787=PRINCIPAL!$I$213+PRINCIPAL!$I$213,L787=PRINCIPAL!$I$213+PRINCIPAL!$I$213+PRINCIPAL!$I$213)),0,IF(AND(PRINCIPAL!$H$213&lt;&gt;"",L787=PRINCIPAL!$J$213),VLOOKUP($BG$750,'Banco de Dados'!$B$4:$J$50,8,FALSE)*PRINCIPAL!$H$213*(1-(PRINCIPAL!$K$213/100)),IF(AND(PRINCIPAL!$H$213&lt;&gt;"",L787=PRINCIPAL!$L$213),VLOOKUP($BG$750,'Banco de Dados'!$B$4:$J$50,8,FALSE)*PRINCIPAL!$H$213*(1-(PRINCIPAL!$M$213/100)),IF(AND(PRINCIPAL!$H$213&lt;&gt;"",L787=PRINCIPAL!$N$213),VLOOKUP($BG$750,'Banco de Dados'!$B$4:$J$50,8,FALSE)*PRINCIPAL!$H$213*(1-(PRINCIPAL!$O$213/100)),IF(PRINCIPAL!$H$213&lt;&gt;"",VLOOKUP($BG$750,'Banco de Dados'!$B$4:$J$50,8,FALSE)*PRINCIPAL!$H$213,IF(OR(L787=PRINCIPAL!$I$213,L787=PRINCIPAL!$I$213+PRINCIPAL!$I$213,L787=PRINCIPAL!$I$213+PRINCIPAL!$I$213+PRINCIPAL!$I$213),0,IF(L787=PRINCIPAL!$J$213,VLOOKUP($BG$750,'Banco de Dados'!$B$4:$J$50,6,FALSE)*(1-(PRINCIPAL!$K$213/100)),IF(L787=PRINCIPAL!$L$213,VLOOKUP($BG$750,'Banco de Dados'!$B$4:$J$50,6,FALSE)*(1-(PRINCIPAL!$M$213/100)),IF(L787=PRINCIPAL!$N$213,VLOOKUP($BG$750,'Banco de Dados'!$B$4:$J$50,6,FALSE)*(1-(PRINCIPAL!$O$213/100)),VLOOKUP($BG$750,'Banco de Dados'!$B$4:$J$50,6,FALSE)))))))))),"")</f>
        <v/>
      </c>
      <c r="BG787" s="87" t="str">
        <f>IFERROR(BF787*(IFERROR(VLOOKUP($BG$750,'Banco de Dados'!$B$4:$J$50,4,FALSE),"ERRO")),"")</f>
        <v/>
      </c>
      <c r="BH787" s="87" t="str">
        <f t="shared" si="527"/>
        <v/>
      </c>
      <c r="BI787" s="104" t="str">
        <f>IFERROR(BH787*(C787*(PRINCIPAL!$G$213/100))*0.47*(44/12),"")</f>
        <v/>
      </c>
      <c r="BJ787" s="105" t="str">
        <f t="shared" si="512"/>
        <v/>
      </c>
    </row>
  </sheetData>
  <sheetProtection algorithmName="SHA-512" hashValue="/sW4LCnpqW1aF7ICx7RLCQkJE6CaEjZHuGopLJGZG0/IeQHgnUqYqI8XPD3wb7DJNG+oRXu3Z6qrPZ8z6qQ6eA==" saltValue="j/6wkpfjkzr0IfhhUHYGwg==" spinCount="100000" sheet="1" objects="1" scenarios="1"/>
  <mergeCells count="223">
    <mergeCell ref="B3:BJ3"/>
    <mergeCell ref="AM9:AP9"/>
    <mergeCell ref="AR9:AU9"/>
    <mergeCell ref="AW9:AZ9"/>
    <mergeCell ref="BB9:BE9"/>
    <mergeCell ref="BG9:BJ9"/>
    <mergeCell ref="X9:AA9"/>
    <mergeCell ref="AC9:AF9"/>
    <mergeCell ref="AH9:AK9"/>
    <mergeCell ref="N9:Q9"/>
    <mergeCell ref="G9:J9"/>
    <mergeCell ref="S9:V9"/>
    <mergeCell ref="C6:C7"/>
    <mergeCell ref="BG48:BJ48"/>
    <mergeCell ref="AH48:AK48"/>
    <mergeCell ref="AM48:AP48"/>
    <mergeCell ref="AR48:AU48"/>
    <mergeCell ref="AW48:AZ48"/>
    <mergeCell ref="BB48:BE48"/>
    <mergeCell ref="G48:J48"/>
    <mergeCell ref="N48:Q48"/>
    <mergeCell ref="S48:V48"/>
    <mergeCell ref="X48:AA48"/>
    <mergeCell ref="AC48:AF48"/>
    <mergeCell ref="AH87:AK87"/>
    <mergeCell ref="AM87:AP87"/>
    <mergeCell ref="AR87:AU87"/>
    <mergeCell ref="AW87:AZ87"/>
    <mergeCell ref="BB87:BE87"/>
    <mergeCell ref="G87:J87"/>
    <mergeCell ref="N87:Q87"/>
    <mergeCell ref="S87:V87"/>
    <mergeCell ref="X87:AA87"/>
    <mergeCell ref="AC87:AF87"/>
    <mergeCell ref="B1:C1"/>
    <mergeCell ref="BG165:BJ165"/>
    <mergeCell ref="AH165:AK165"/>
    <mergeCell ref="AM165:AP165"/>
    <mergeCell ref="AR165:AU165"/>
    <mergeCell ref="AW165:AZ165"/>
    <mergeCell ref="BB165:BE165"/>
    <mergeCell ref="G165:J165"/>
    <mergeCell ref="N165:Q165"/>
    <mergeCell ref="S165:V165"/>
    <mergeCell ref="X165:AA165"/>
    <mergeCell ref="AC165:AF165"/>
    <mergeCell ref="BG87:BJ87"/>
    <mergeCell ref="G126:J126"/>
    <mergeCell ref="N126:Q126"/>
    <mergeCell ref="S126:V126"/>
    <mergeCell ref="X126:AA126"/>
    <mergeCell ref="AC126:AF126"/>
    <mergeCell ref="AH126:AK126"/>
    <mergeCell ref="AM126:AP126"/>
    <mergeCell ref="AR126:AU126"/>
    <mergeCell ref="AW126:AZ126"/>
    <mergeCell ref="BB126:BE126"/>
    <mergeCell ref="BG126:BJ126"/>
    <mergeCell ref="BB243:BE243"/>
    <mergeCell ref="BG243:BJ243"/>
    <mergeCell ref="BG204:BJ204"/>
    <mergeCell ref="AH204:AK204"/>
    <mergeCell ref="AM204:AP204"/>
    <mergeCell ref="AR204:AU204"/>
    <mergeCell ref="AW204:AZ204"/>
    <mergeCell ref="BB204:BE204"/>
    <mergeCell ref="G204:J204"/>
    <mergeCell ref="N204:Q204"/>
    <mergeCell ref="S204:V204"/>
    <mergeCell ref="X204:AA204"/>
    <mergeCell ref="AC204:AF204"/>
    <mergeCell ref="G243:J243"/>
    <mergeCell ref="N243:Q243"/>
    <mergeCell ref="S243:V243"/>
    <mergeCell ref="X243:AA243"/>
    <mergeCell ref="AC243:AF243"/>
    <mergeCell ref="AH243:AK243"/>
    <mergeCell ref="AM243:AP243"/>
    <mergeCell ref="AR243:AU243"/>
    <mergeCell ref="AW243:AZ243"/>
    <mergeCell ref="BG282:BJ282"/>
    <mergeCell ref="G321:J321"/>
    <mergeCell ref="N321:Q321"/>
    <mergeCell ref="S321:V321"/>
    <mergeCell ref="X321:AA321"/>
    <mergeCell ref="AC321:AF321"/>
    <mergeCell ref="AH321:AK321"/>
    <mergeCell ref="AM321:AP321"/>
    <mergeCell ref="AR321:AU321"/>
    <mergeCell ref="AW321:AZ321"/>
    <mergeCell ref="BB321:BE321"/>
    <mergeCell ref="BG321:BJ321"/>
    <mergeCell ref="AH282:AK282"/>
    <mergeCell ref="AM282:AP282"/>
    <mergeCell ref="AR282:AU282"/>
    <mergeCell ref="AW282:AZ282"/>
    <mergeCell ref="BB282:BE282"/>
    <mergeCell ref="G282:J282"/>
    <mergeCell ref="N282:Q282"/>
    <mergeCell ref="S282:V282"/>
    <mergeCell ref="X282:AA282"/>
    <mergeCell ref="AC282:AF282"/>
    <mergeCell ref="BG360:BJ360"/>
    <mergeCell ref="G399:J399"/>
    <mergeCell ref="N399:Q399"/>
    <mergeCell ref="S399:V399"/>
    <mergeCell ref="X399:AA399"/>
    <mergeCell ref="AC399:AF399"/>
    <mergeCell ref="AH399:AK399"/>
    <mergeCell ref="AM399:AP399"/>
    <mergeCell ref="AR399:AU399"/>
    <mergeCell ref="AW399:AZ399"/>
    <mergeCell ref="BB399:BE399"/>
    <mergeCell ref="BG399:BJ399"/>
    <mergeCell ref="AH360:AK360"/>
    <mergeCell ref="AM360:AP360"/>
    <mergeCell ref="AR360:AU360"/>
    <mergeCell ref="AW360:AZ360"/>
    <mergeCell ref="BB360:BE360"/>
    <mergeCell ref="G360:J360"/>
    <mergeCell ref="N360:Q360"/>
    <mergeCell ref="S360:V360"/>
    <mergeCell ref="X360:AA360"/>
    <mergeCell ref="AC360:AF360"/>
    <mergeCell ref="BG438:BJ438"/>
    <mergeCell ref="G477:J477"/>
    <mergeCell ref="N477:Q477"/>
    <mergeCell ref="S477:V477"/>
    <mergeCell ref="X477:AA477"/>
    <mergeCell ref="AC477:AF477"/>
    <mergeCell ref="AH477:AK477"/>
    <mergeCell ref="AM477:AP477"/>
    <mergeCell ref="AR477:AU477"/>
    <mergeCell ref="AW477:AZ477"/>
    <mergeCell ref="BB477:BE477"/>
    <mergeCell ref="BG477:BJ477"/>
    <mergeCell ref="AH438:AK438"/>
    <mergeCell ref="AM438:AP438"/>
    <mergeCell ref="AR438:AU438"/>
    <mergeCell ref="AW438:AZ438"/>
    <mergeCell ref="BB438:BE438"/>
    <mergeCell ref="G438:J438"/>
    <mergeCell ref="N438:Q438"/>
    <mergeCell ref="S438:V438"/>
    <mergeCell ref="X438:AA438"/>
    <mergeCell ref="AC438:AF438"/>
    <mergeCell ref="BG516:BJ516"/>
    <mergeCell ref="G555:J555"/>
    <mergeCell ref="N555:Q555"/>
    <mergeCell ref="S555:V555"/>
    <mergeCell ref="X555:AA555"/>
    <mergeCell ref="AC555:AF555"/>
    <mergeCell ref="AH555:AK555"/>
    <mergeCell ref="AM555:AP555"/>
    <mergeCell ref="AR555:AU555"/>
    <mergeCell ref="AW555:AZ555"/>
    <mergeCell ref="BB555:BE555"/>
    <mergeCell ref="BG555:BJ555"/>
    <mergeCell ref="AH516:AK516"/>
    <mergeCell ref="AM516:AP516"/>
    <mergeCell ref="AR516:AU516"/>
    <mergeCell ref="AW516:AZ516"/>
    <mergeCell ref="BB516:BE516"/>
    <mergeCell ref="G516:J516"/>
    <mergeCell ref="N516:Q516"/>
    <mergeCell ref="S516:V516"/>
    <mergeCell ref="X516:AA516"/>
    <mergeCell ref="AC516:AF516"/>
    <mergeCell ref="BG594:BJ594"/>
    <mergeCell ref="G633:J633"/>
    <mergeCell ref="N633:Q633"/>
    <mergeCell ref="S633:V633"/>
    <mergeCell ref="X633:AA633"/>
    <mergeCell ref="AC633:AF633"/>
    <mergeCell ref="AH633:AK633"/>
    <mergeCell ref="AM633:AP633"/>
    <mergeCell ref="AR633:AU633"/>
    <mergeCell ref="AW633:AZ633"/>
    <mergeCell ref="BB633:BE633"/>
    <mergeCell ref="BG633:BJ633"/>
    <mergeCell ref="AH594:AK594"/>
    <mergeCell ref="AM594:AP594"/>
    <mergeCell ref="AR594:AU594"/>
    <mergeCell ref="AW594:AZ594"/>
    <mergeCell ref="BB594:BE594"/>
    <mergeCell ref="G594:J594"/>
    <mergeCell ref="N594:Q594"/>
    <mergeCell ref="S594:V594"/>
    <mergeCell ref="X594:AA594"/>
    <mergeCell ref="AC594:AF594"/>
    <mergeCell ref="BG672:BJ672"/>
    <mergeCell ref="G711:J711"/>
    <mergeCell ref="N711:Q711"/>
    <mergeCell ref="S711:V711"/>
    <mergeCell ref="X711:AA711"/>
    <mergeCell ref="AC711:AF711"/>
    <mergeCell ref="AH711:AK711"/>
    <mergeCell ref="AM711:AP711"/>
    <mergeCell ref="AR711:AU711"/>
    <mergeCell ref="AW711:AZ711"/>
    <mergeCell ref="BB711:BE711"/>
    <mergeCell ref="BG711:BJ711"/>
    <mergeCell ref="AH672:AK672"/>
    <mergeCell ref="AM672:AP672"/>
    <mergeCell ref="AR672:AU672"/>
    <mergeCell ref="AW672:AZ672"/>
    <mergeCell ref="BB672:BE672"/>
    <mergeCell ref="G672:J672"/>
    <mergeCell ref="N672:Q672"/>
    <mergeCell ref="S672:V672"/>
    <mergeCell ref="X672:AA672"/>
    <mergeCell ref="AC672:AF672"/>
    <mergeCell ref="BG750:BJ750"/>
    <mergeCell ref="AH750:AK750"/>
    <mergeCell ref="AM750:AP750"/>
    <mergeCell ref="AR750:AU750"/>
    <mergeCell ref="AW750:AZ750"/>
    <mergeCell ref="BB750:BE750"/>
    <mergeCell ref="G750:J750"/>
    <mergeCell ref="N750:Q750"/>
    <mergeCell ref="S750:V750"/>
    <mergeCell ref="X750:AA750"/>
    <mergeCell ref="AC750:AF750"/>
  </mergeCells>
  <phoneticPr fontId="3" type="noConversion"/>
  <conditionalFormatting sqref="G9:H9 L9:N9 S9">
    <cfRule type="cellIs" dxfId="3318" priority="425" stopIfTrue="1" operator="equal">
      <formula>0</formula>
    </cfRule>
  </conditionalFormatting>
  <conditionalFormatting sqref="R9">
    <cfRule type="cellIs" dxfId="3317" priority="424" stopIfTrue="1" operator="equal">
      <formula>0</formula>
    </cfRule>
  </conditionalFormatting>
  <conditionalFormatting sqref="E9:F9">
    <cfRule type="cellIs" dxfId="3316" priority="422" stopIfTrue="1" operator="equal">
      <formula>0</formula>
    </cfRule>
  </conditionalFormatting>
  <conditionalFormatting sqref="X9">
    <cfRule type="cellIs" dxfId="3315" priority="421" stopIfTrue="1" operator="equal">
      <formula>0</formula>
    </cfRule>
  </conditionalFormatting>
  <conditionalFormatting sqref="W9">
    <cfRule type="cellIs" dxfId="3314" priority="420" stopIfTrue="1" operator="equal">
      <formula>0</formula>
    </cfRule>
  </conditionalFormatting>
  <conditionalFormatting sqref="BF9">
    <cfRule type="cellIs" dxfId="3313" priority="403" stopIfTrue="1" operator="equal">
      <formula>0</formula>
    </cfRule>
  </conditionalFormatting>
  <conditionalFormatting sqref="AB9">
    <cfRule type="cellIs" dxfId="3312" priority="418" stopIfTrue="1" operator="equal">
      <formula>0</formula>
    </cfRule>
  </conditionalFormatting>
  <conditionalFormatting sqref="BG9">
    <cfRule type="cellIs" dxfId="3311" priority="400" stopIfTrue="1" operator="equal">
      <formula>0</formula>
    </cfRule>
  </conditionalFormatting>
  <conditionalFormatting sqref="AC9">
    <cfRule type="cellIs" dxfId="3310" priority="416" stopIfTrue="1" operator="equal">
      <formula>0</formula>
    </cfRule>
  </conditionalFormatting>
  <conditionalFormatting sqref="AG9">
    <cfRule type="cellIs" dxfId="3309" priority="415" stopIfTrue="1" operator="equal">
      <formula>0</formula>
    </cfRule>
  </conditionalFormatting>
  <conditionalFormatting sqref="AH9">
    <cfRule type="cellIs" dxfId="3308" priority="413" stopIfTrue="1" operator="equal">
      <formula>0</formula>
    </cfRule>
  </conditionalFormatting>
  <conditionalFormatting sqref="AL9">
    <cfRule type="cellIs" dxfId="3307" priority="412" stopIfTrue="1" operator="equal">
      <formula>0</formula>
    </cfRule>
  </conditionalFormatting>
  <conditionalFormatting sqref="AM9">
    <cfRule type="cellIs" dxfId="3306" priority="411" stopIfTrue="1" operator="equal">
      <formula>0</formula>
    </cfRule>
  </conditionalFormatting>
  <conditionalFormatting sqref="AQ9">
    <cfRule type="cellIs" dxfId="3305" priority="410" stopIfTrue="1" operator="equal">
      <formula>0</formula>
    </cfRule>
  </conditionalFormatting>
  <conditionalFormatting sqref="AR9">
    <cfRule type="cellIs" dxfId="3304" priority="408" stopIfTrue="1" operator="equal">
      <formula>0</formula>
    </cfRule>
  </conditionalFormatting>
  <conditionalFormatting sqref="AV9">
    <cfRule type="cellIs" dxfId="3303" priority="407" stopIfTrue="1" operator="equal">
      <formula>0</formula>
    </cfRule>
  </conditionalFormatting>
  <conditionalFormatting sqref="AW9">
    <cfRule type="cellIs" dxfId="3302" priority="406" stopIfTrue="1" operator="equal">
      <formula>0</formula>
    </cfRule>
  </conditionalFormatting>
  <conditionalFormatting sqref="BA9">
    <cfRule type="cellIs" dxfId="3301" priority="405" stopIfTrue="1" operator="equal">
      <formula>0</formula>
    </cfRule>
  </conditionalFormatting>
  <conditionalFormatting sqref="BB9">
    <cfRule type="cellIs" dxfId="3300" priority="404" stopIfTrue="1" operator="equal">
      <formula>0</formula>
    </cfRule>
  </conditionalFormatting>
  <conditionalFormatting sqref="G48:H48 L48:N48 S48">
    <cfRule type="cellIs" dxfId="3299" priority="398" stopIfTrue="1" operator="equal">
      <formula>0</formula>
    </cfRule>
  </conditionalFormatting>
  <conditionalFormatting sqref="R48">
    <cfRule type="cellIs" dxfId="3298" priority="397" stopIfTrue="1" operator="equal">
      <formula>0</formula>
    </cfRule>
  </conditionalFormatting>
  <conditionalFormatting sqref="E48:F48">
    <cfRule type="cellIs" dxfId="3297" priority="396" stopIfTrue="1" operator="equal">
      <formula>0</formula>
    </cfRule>
  </conditionalFormatting>
  <conditionalFormatting sqref="X48">
    <cfRule type="cellIs" dxfId="3296" priority="395" stopIfTrue="1" operator="equal">
      <formula>0</formula>
    </cfRule>
  </conditionalFormatting>
  <conditionalFormatting sqref="W48">
    <cfRule type="cellIs" dxfId="3295" priority="394" stopIfTrue="1" operator="equal">
      <formula>0</formula>
    </cfRule>
  </conditionalFormatting>
  <conditionalFormatting sqref="BF48">
    <cfRule type="cellIs" dxfId="3294" priority="381" stopIfTrue="1" operator="equal">
      <formula>0</formula>
    </cfRule>
  </conditionalFormatting>
  <conditionalFormatting sqref="AB48">
    <cfRule type="cellIs" dxfId="3293" priority="393" stopIfTrue="1" operator="equal">
      <formula>0</formula>
    </cfRule>
  </conditionalFormatting>
  <conditionalFormatting sqref="BG48">
    <cfRule type="cellIs" dxfId="3292" priority="380" stopIfTrue="1" operator="equal">
      <formula>0</formula>
    </cfRule>
  </conditionalFormatting>
  <conditionalFormatting sqref="AC48">
    <cfRule type="cellIs" dxfId="3291" priority="392" stopIfTrue="1" operator="equal">
      <formula>0</formula>
    </cfRule>
  </conditionalFormatting>
  <conditionalFormatting sqref="AG48">
    <cfRule type="cellIs" dxfId="3290" priority="391" stopIfTrue="1" operator="equal">
      <formula>0</formula>
    </cfRule>
  </conditionalFormatting>
  <conditionalFormatting sqref="AH48">
    <cfRule type="cellIs" dxfId="3289" priority="390" stopIfTrue="1" operator="equal">
      <formula>0</formula>
    </cfRule>
  </conditionalFormatting>
  <conditionalFormatting sqref="AL48">
    <cfRule type="cellIs" dxfId="3288" priority="389" stopIfTrue="1" operator="equal">
      <formula>0</formula>
    </cfRule>
  </conditionalFormatting>
  <conditionalFormatting sqref="AM48">
    <cfRule type="cellIs" dxfId="3287" priority="388" stopIfTrue="1" operator="equal">
      <formula>0</formula>
    </cfRule>
  </conditionalFormatting>
  <conditionalFormatting sqref="AQ48">
    <cfRule type="cellIs" dxfId="3286" priority="387" stopIfTrue="1" operator="equal">
      <formula>0</formula>
    </cfRule>
  </conditionalFormatting>
  <conditionalFormatting sqref="AR48">
    <cfRule type="cellIs" dxfId="3285" priority="386" stopIfTrue="1" operator="equal">
      <formula>0</formula>
    </cfRule>
  </conditionalFormatting>
  <conditionalFormatting sqref="AV48">
    <cfRule type="cellIs" dxfId="3284" priority="385" stopIfTrue="1" operator="equal">
      <formula>0</formula>
    </cfRule>
  </conditionalFormatting>
  <conditionalFormatting sqref="AW48">
    <cfRule type="cellIs" dxfId="3283" priority="384" stopIfTrue="1" operator="equal">
      <formula>0</formula>
    </cfRule>
  </conditionalFormatting>
  <conditionalFormatting sqref="BA48">
    <cfRule type="cellIs" dxfId="3282" priority="383" stopIfTrue="1" operator="equal">
      <formula>0</formula>
    </cfRule>
  </conditionalFormatting>
  <conditionalFormatting sqref="BB48">
    <cfRule type="cellIs" dxfId="3281" priority="382" stopIfTrue="1" operator="equal">
      <formula>0</formula>
    </cfRule>
  </conditionalFormatting>
  <conditionalFormatting sqref="G87:H87 L87:N87 S87">
    <cfRule type="cellIs" dxfId="3280" priority="379" stopIfTrue="1" operator="equal">
      <formula>0</formula>
    </cfRule>
  </conditionalFormatting>
  <conditionalFormatting sqref="R87">
    <cfRule type="cellIs" dxfId="3279" priority="378" stopIfTrue="1" operator="equal">
      <formula>0</formula>
    </cfRule>
  </conditionalFormatting>
  <conditionalFormatting sqref="E87:F87">
    <cfRule type="cellIs" dxfId="3278" priority="377" stopIfTrue="1" operator="equal">
      <formula>0</formula>
    </cfRule>
  </conditionalFormatting>
  <conditionalFormatting sqref="X87">
    <cfRule type="cellIs" dxfId="3277" priority="376" stopIfTrue="1" operator="equal">
      <formula>0</formula>
    </cfRule>
  </conditionalFormatting>
  <conditionalFormatting sqref="W87">
    <cfRule type="cellIs" dxfId="3276" priority="375" stopIfTrue="1" operator="equal">
      <formula>0</formula>
    </cfRule>
  </conditionalFormatting>
  <conditionalFormatting sqref="BF87">
    <cfRule type="cellIs" dxfId="3275" priority="362" stopIfTrue="1" operator="equal">
      <formula>0</formula>
    </cfRule>
  </conditionalFormatting>
  <conditionalFormatting sqref="AB87">
    <cfRule type="cellIs" dxfId="3274" priority="374" stopIfTrue="1" operator="equal">
      <formula>0</formula>
    </cfRule>
  </conditionalFormatting>
  <conditionalFormatting sqref="BG87">
    <cfRule type="cellIs" dxfId="3273" priority="361" stopIfTrue="1" operator="equal">
      <formula>0</formula>
    </cfRule>
  </conditionalFormatting>
  <conditionalFormatting sqref="AC87">
    <cfRule type="cellIs" dxfId="3272" priority="373" stopIfTrue="1" operator="equal">
      <formula>0</formula>
    </cfRule>
  </conditionalFormatting>
  <conditionalFormatting sqref="AG87">
    <cfRule type="cellIs" dxfId="3271" priority="372" stopIfTrue="1" operator="equal">
      <formula>0</formula>
    </cfRule>
  </conditionalFormatting>
  <conditionalFormatting sqref="AH87">
    <cfRule type="cellIs" dxfId="3270" priority="371" stopIfTrue="1" operator="equal">
      <formula>0</formula>
    </cfRule>
  </conditionalFormatting>
  <conditionalFormatting sqref="AL87">
    <cfRule type="cellIs" dxfId="3269" priority="370" stopIfTrue="1" operator="equal">
      <formula>0</formula>
    </cfRule>
  </conditionalFormatting>
  <conditionalFormatting sqref="AM87">
    <cfRule type="cellIs" dxfId="3268" priority="369" stopIfTrue="1" operator="equal">
      <formula>0</formula>
    </cfRule>
  </conditionalFormatting>
  <conditionalFormatting sqref="AQ87">
    <cfRule type="cellIs" dxfId="3267" priority="368" stopIfTrue="1" operator="equal">
      <formula>0</formula>
    </cfRule>
  </conditionalFormatting>
  <conditionalFormatting sqref="AR87">
    <cfRule type="cellIs" dxfId="3266" priority="367" stopIfTrue="1" operator="equal">
      <formula>0</formula>
    </cfRule>
  </conditionalFormatting>
  <conditionalFormatting sqref="AV87">
    <cfRule type="cellIs" dxfId="3265" priority="366" stopIfTrue="1" operator="equal">
      <formula>0</formula>
    </cfRule>
  </conditionalFormatting>
  <conditionalFormatting sqref="AW87">
    <cfRule type="cellIs" dxfId="3264" priority="365" stopIfTrue="1" operator="equal">
      <formula>0</formula>
    </cfRule>
  </conditionalFormatting>
  <conditionalFormatting sqref="BA87">
    <cfRule type="cellIs" dxfId="3263" priority="364" stopIfTrue="1" operator="equal">
      <formula>0</formula>
    </cfRule>
  </conditionalFormatting>
  <conditionalFormatting sqref="BB87">
    <cfRule type="cellIs" dxfId="3262" priority="363" stopIfTrue="1" operator="equal">
      <formula>0</formula>
    </cfRule>
  </conditionalFormatting>
  <conditionalFormatting sqref="G126:H126 L126:N126 S126">
    <cfRule type="cellIs" dxfId="3261" priority="360" stopIfTrue="1" operator="equal">
      <formula>0</formula>
    </cfRule>
  </conditionalFormatting>
  <conditionalFormatting sqref="R126">
    <cfRule type="cellIs" dxfId="3260" priority="359" stopIfTrue="1" operator="equal">
      <formula>0</formula>
    </cfRule>
  </conditionalFormatting>
  <conditionalFormatting sqref="E126:F126">
    <cfRule type="cellIs" dxfId="3259" priority="358" stopIfTrue="1" operator="equal">
      <formula>0</formula>
    </cfRule>
  </conditionalFormatting>
  <conditionalFormatting sqref="X126">
    <cfRule type="cellIs" dxfId="3258" priority="357" stopIfTrue="1" operator="equal">
      <formula>0</formula>
    </cfRule>
  </conditionalFormatting>
  <conditionalFormatting sqref="W126">
    <cfRule type="cellIs" dxfId="3257" priority="356" stopIfTrue="1" operator="equal">
      <formula>0</formula>
    </cfRule>
  </conditionalFormatting>
  <conditionalFormatting sqref="BF126">
    <cfRule type="cellIs" dxfId="3256" priority="343" stopIfTrue="1" operator="equal">
      <formula>0</formula>
    </cfRule>
  </conditionalFormatting>
  <conditionalFormatting sqref="AB126">
    <cfRule type="cellIs" dxfId="3255" priority="355" stopIfTrue="1" operator="equal">
      <formula>0</formula>
    </cfRule>
  </conditionalFormatting>
  <conditionalFormatting sqref="BG126">
    <cfRule type="cellIs" dxfId="3254" priority="342" stopIfTrue="1" operator="equal">
      <formula>0</formula>
    </cfRule>
  </conditionalFormatting>
  <conditionalFormatting sqref="AC126">
    <cfRule type="cellIs" dxfId="3253" priority="354" stopIfTrue="1" operator="equal">
      <formula>0</formula>
    </cfRule>
  </conditionalFormatting>
  <conditionalFormatting sqref="AG126">
    <cfRule type="cellIs" dxfId="3252" priority="353" stopIfTrue="1" operator="equal">
      <formula>0</formula>
    </cfRule>
  </conditionalFormatting>
  <conditionalFormatting sqref="AH126">
    <cfRule type="cellIs" dxfId="3251" priority="352" stopIfTrue="1" operator="equal">
      <formula>0</formula>
    </cfRule>
  </conditionalFormatting>
  <conditionalFormatting sqref="AL126">
    <cfRule type="cellIs" dxfId="3250" priority="351" stopIfTrue="1" operator="equal">
      <formula>0</formula>
    </cfRule>
  </conditionalFormatting>
  <conditionalFormatting sqref="AM126">
    <cfRule type="cellIs" dxfId="3249" priority="350" stopIfTrue="1" operator="equal">
      <formula>0</formula>
    </cfRule>
  </conditionalFormatting>
  <conditionalFormatting sqref="AQ126">
    <cfRule type="cellIs" dxfId="3248" priority="349" stopIfTrue="1" operator="equal">
      <formula>0</formula>
    </cfRule>
  </conditionalFormatting>
  <conditionalFormatting sqref="AR126">
    <cfRule type="cellIs" dxfId="3247" priority="348" stopIfTrue="1" operator="equal">
      <formula>0</formula>
    </cfRule>
  </conditionalFormatting>
  <conditionalFormatting sqref="AV126">
    <cfRule type="cellIs" dxfId="3246" priority="347" stopIfTrue="1" operator="equal">
      <formula>0</formula>
    </cfRule>
  </conditionalFormatting>
  <conditionalFormatting sqref="AW126">
    <cfRule type="cellIs" dxfId="3245" priority="346" stopIfTrue="1" operator="equal">
      <formula>0</formula>
    </cfRule>
  </conditionalFormatting>
  <conditionalFormatting sqref="BA126">
    <cfRule type="cellIs" dxfId="3244" priority="345" stopIfTrue="1" operator="equal">
      <formula>0</formula>
    </cfRule>
  </conditionalFormatting>
  <conditionalFormatting sqref="BB126">
    <cfRule type="cellIs" dxfId="3243" priority="344" stopIfTrue="1" operator="equal">
      <formula>0</formula>
    </cfRule>
  </conditionalFormatting>
  <conditionalFormatting sqref="G165:H165 L165">
    <cfRule type="cellIs" dxfId="3242" priority="341" stopIfTrue="1" operator="equal">
      <formula>0</formula>
    </cfRule>
  </conditionalFormatting>
  <conditionalFormatting sqref="E165:F165">
    <cfRule type="cellIs" dxfId="3241" priority="339" stopIfTrue="1" operator="equal">
      <formula>0</formula>
    </cfRule>
  </conditionalFormatting>
  <conditionalFormatting sqref="M165:N165 S165">
    <cfRule type="cellIs" dxfId="3240" priority="322" stopIfTrue="1" operator="equal">
      <formula>0</formula>
    </cfRule>
  </conditionalFormatting>
  <conditionalFormatting sqref="R165">
    <cfRule type="cellIs" dxfId="3239" priority="321" stopIfTrue="1" operator="equal">
      <formula>0</formula>
    </cfRule>
  </conditionalFormatting>
  <conditionalFormatting sqref="X165">
    <cfRule type="cellIs" dxfId="3238" priority="320" stopIfTrue="1" operator="equal">
      <formula>0</formula>
    </cfRule>
  </conditionalFormatting>
  <conditionalFormatting sqref="W165">
    <cfRule type="cellIs" dxfId="3237" priority="319" stopIfTrue="1" operator="equal">
      <formula>0</formula>
    </cfRule>
  </conditionalFormatting>
  <conditionalFormatting sqref="BF165">
    <cfRule type="cellIs" dxfId="3236" priority="306" stopIfTrue="1" operator="equal">
      <formula>0</formula>
    </cfRule>
  </conditionalFormatting>
  <conditionalFormatting sqref="AB165">
    <cfRule type="cellIs" dxfId="3235" priority="318" stopIfTrue="1" operator="equal">
      <formula>0</formula>
    </cfRule>
  </conditionalFormatting>
  <conditionalFormatting sqref="BG165">
    <cfRule type="cellIs" dxfId="3234" priority="305" stopIfTrue="1" operator="equal">
      <formula>0</formula>
    </cfRule>
  </conditionalFormatting>
  <conditionalFormatting sqref="AC165">
    <cfRule type="cellIs" dxfId="3233" priority="317" stopIfTrue="1" operator="equal">
      <formula>0</formula>
    </cfRule>
  </conditionalFormatting>
  <conditionalFormatting sqref="AG165">
    <cfRule type="cellIs" dxfId="3232" priority="316" stopIfTrue="1" operator="equal">
      <formula>0</formula>
    </cfRule>
  </conditionalFormatting>
  <conditionalFormatting sqref="AH165">
    <cfRule type="cellIs" dxfId="3231" priority="315" stopIfTrue="1" operator="equal">
      <formula>0</formula>
    </cfRule>
  </conditionalFormatting>
  <conditionalFormatting sqref="AL165">
    <cfRule type="cellIs" dxfId="3230" priority="314" stopIfTrue="1" operator="equal">
      <formula>0</formula>
    </cfRule>
  </conditionalFormatting>
  <conditionalFormatting sqref="AM165">
    <cfRule type="cellIs" dxfId="3229" priority="313" stopIfTrue="1" operator="equal">
      <formula>0</formula>
    </cfRule>
  </conditionalFormatting>
  <conditionalFormatting sqref="AQ165">
    <cfRule type="cellIs" dxfId="3228" priority="312" stopIfTrue="1" operator="equal">
      <formula>0</formula>
    </cfRule>
  </conditionalFormatting>
  <conditionalFormatting sqref="AR165">
    <cfRule type="cellIs" dxfId="3227" priority="311" stopIfTrue="1" operator="equal">
      <formula>0</formula>
    </cfRule>
  </conditionalFormatting>
  <conditionalFormatting sqref="AV165">
    <cfRule type="cellIs" dxfId="3226" priority="310" stopIfTrue="1" operator="equal">
      <formula>0</formula>
    </cfRule>
  </conditionalFormatting>
  <conditionalFormatting sqref="AW165">
    <cfRule type="cellIs" dxfId="3225" priority="309" stopIfTrue="1" operator="equal">
      <formula>0</formula>
    </cfRule>
  </conditionalFormatting>
  <conditionalFormatting sqref="BA165">
    <cfRule type="cellIs" dxfId="3224" priority="308" stopIfTrue="1" operator="equal">
      <formula>0</formula>
    </cfRule>
  </conditionalFormatting>
  <conditionalFormatting sqref="BB165">
    <cfRule type="cellIs" dxfId="3223" priority="307" stopIfTrue="1" operator="equal">
      <formula>0</formula>
    </cfRule>
  </conditionalFormatting>
  <conditionalFormatting sqref="G204:H204 L204">
    <cfRule type="cellIs" dxfId="3222" priority="304" stopIfTrue="1" operator="equal">
      <formula>0</formula>
    </cfRule>
  </conditionalFormatting>
  <conditionalFormatting sqref="E204:F204">
    <cfRule type="cellIs" dxfId="3221" priority="303" stopIfTrue="1" operator="equal">
      <formula>0</formula>
    </cfRule>
  </conditionalFormatting>
  <conditionalFormatting sqref="M204:N204 S204">
    <cfRule type="cellIs" dxfId="3220" priority="302" stopIfTrue="1" operator="equal">
      <formula>0</formula>
    </cfRule>
  </conditionalFormatting>
  <conditionalFormatting sqref="R204">
    <cfRule type="cellIs" dxfId="3219" priority="301" stopIfTrue="1" operator="equal">
      <formula>0</formula>
    </cfRule>
  </conditionalFormatting>
  <conditionalFormatting sqref="X204">
    <cfRule type="cellIs" dxfId="3218" priority="300" stopIfTrue="1" operator="equal">
      <formula>0</formula>
    </cfRule>
  </conditionalFormatting>
  <conditionalFormatting sqref="W204">
    <cfRule type="cellIs" dxfId="3217" priority="299" stopIfTrue="1" operator="equal">
      <formula>0</formula>
    </cfRule>
  </conditionalFormatting>
  <conditionalFormatting sqref="BF204">
    <cfRule type="cellIs" dxfId="3216" priority="286" stopIfTrue="1" operator="equal">
      <formula>0</formula>
    </cfRule>
  </conditionalFormatting>
  <conditionalFormatting sqref="AB204">
    <cfRule type="cellIs" dxfId="3215" priority="298" stopIfTrue="1" operator="equal">
      <formula>0</formula>
    </cfRule>
  </conditionalFormatting>
  <conditionalFormatting sqref="BG204">
    <cfRule type="cellIs" dxfId="3214" priority="285" stopIfTrue="1" operator="equal">
      <formula>0</formula>
    </cfRule>
  </conditionalFormatting>
  <conditionalFormatting sqref="AC204">
    <cfRule type="cellIs" dxfId="3213" priority="297" stopIfTrue="1" operator="equal">
      <formula>0</formula>
    </cfRule>
  </conditionalFormatting>
  <conditionalFormatting sqref="AG204">
    <cfRule type="cellIs" dxfId="3212" priority="296" stopIfTrue="1" operator="equal">
      <formula>0</formula>
    </cfRule>
  </conditionalFormatting>
  <conditionalFormatting sqref="AH204">
    <cfRule type="cellIs" dxfId="3211" priority="295" stopIfTrue="1" operator="equal">
      <formula>0</formula>
    </cfRule>
  </conditionalFormatting>
  <conditionalFormatting sqref="AL204">
    <cfRule type="cellIs" dxfId="3210" priority="294" stopIfTrue="1" operator="equal">
      <formula>0</formula>
    </cfRule>
  </conditionalFormatting>
  <conditionalFormatting sqref="AM204">
    <cfRule type="cellIs" dxfId="3209" priority="293" stopIfTrue="1" operator="equal">
      <formula>0</formula>
    </cfRule>
  </conditionalFormatting>
  <conditionalFormatting sqref="AQ204">
    <cfRule type="cellIs" dxfId="3208" priority="292" stopIfTrue="1" operator="equal">
      <formula>0</formula>
    </cfRule>
  </conditionalFormatting>
  <conditionalFormatting sqref="AR204">
    <cfRule type="cellIs" dxfId="3207" priority="291" stopIfTrue="1" operator="equal">
      <formula>0</formula>
    </cfRule>
  </conditionalFormatting>
  <conditionalFormatting sqref="AV204">
    <cfRule type="cellIs" dxfId="3206" priority="290" stopIfTrue="1" operator="equal">
      <formula>0</formula>
    </cfRule>
  </conditionalFormatting>
  <conditionalFormatting sqref="AW204">
    <cfRule type="cellIs" dxfId="3205" priority="289" stopIfTrue="1" operator="equal">
      <formula>0</formula>
    </cfRule>
  </conditionalFormatting>
  <conditionalFormatting sqref="BA204">
    <cfRule type="cellIs" dxfId="3204" priority="288" stopIfTrue="1" operator="equal">
      <formula>0</formula>
    </cfRule>
  </conditionalFormatting>
  <conditionalFormatting sqref="BB204">
    <cfRule type="cellIs" dxfId="3203" priority="287" stopIfTrue="1" operator="equal">
      <formula>0</formula>
    </cfRule>
  </conditionalFormatting>
  <conditionalFormatting sqref="BG360">
    <cfRule type="cellIs" dxfId="3202" priority="205" stopIfTrue="1" operator="equal">
      <formula>0</formula>
    </cfRule>
  </conditionalFormatting>
  <conditionalFormatting sqref="G243:H243 L243">
    <cfRule type="cellIs" dxfId="3201" priority="284" stopIfTrue="1" operator="equal">
      <formula>0</formula>
    </cfRule>
  </conditionalFormatting>
  <conditionalFormatting sqref="E243:F243">
    <cfRule type="cellIs" dxfId="3200" priority="283" stopIfTrue="1" operator="equal">
      <formula>0</formula>
    </cfRule>
  </conditionalFormatting>
  <conditionalFormatting sqref="M243:N243 S243">
    <cfRule type="cellIs" dxfId="3199" priority="282" stopIfTrue="1" operator="equal">
      <formula>0</formula>
    </cfRule>
  </conditionalFormatting>
  <conditionalFormatting sqref="R243">
    <cfRule type="cellIs" dxfId="3198" priority="281" stopIfTrue="1" operator="equal">
      <formula>0</formula>
    </cfRule>
  </conditionalFormatting>
  <conditionalFormatting sqref="X243">
    <cfRule type="cellIs" dxfId="3197" priority="280" stopIfTrue="1" operator="equal">
      <formula>0</formula>
    </cfRule>
  </conditionalFormatting>
  <conditionalFormatting sqref="W243">
    <cfRule type="cellIs" dxfId="3196" priority="279" stopIfTrue="1" operator="equal">
      <formula>0</formula>
    </cfRule>
  </conditionalFormatting>
  <conditionalFormatting sqref="BF243">
    <cfRule type="cellIs" dxfId="3195" priority="266" stopIfTrue="1" operator="equal">
      <formula>0</formula>
    </cfRule>
  </conditionalFormatting>
  <conditionalFormatting sqref="AB243">
    <cfRule type="cellIs" dxfId="3194" priority="278" stopIfTrue="1" operator="equal">
      <formula>0</formula>
    </cfRule>
  </conditionalFormatting>
  <conditionalFormatting sqref="BG243">
    <cfRule type="cellIs" dxfId="3193" priority="265" stopIfTrue="1" operator="equal">
      <formula>0</formula>
    </cfRule>
  </conditionalFormatting>
  <conditionalFormatting sqref="AC243">
    <cfRule type="cellIs" dxfId="3192" priority="277" stopIfTrue="1" operator="equal">
      <formula>0</formula>
    </cfRule>
  </conditionalFormatting>
  <conditionalFormatting sqref="AG243">
    <cfRule type="cellIs" dxfId="3191" priority="276" stopIfTrue="1" operator="equal">
      <formula>0</formula>
    </cfRule>
  </conditionalFormatting>
  <conditionalFormatting sqref="AH243">
    <cfRule type="cellIs" dxfId="3190" priority="275" stopIfTrue="1" operator="equal">
      <formula>0</formula>
    </cfRule>
  </conditionalFormatting>
  <conditionalFormatting sqref="AL243">
    <cfRule type="cellIs" dxfId="3189" priority="274" stopIfTrue="1" operator="equal">
      <formula>0</formula>
    </cfRule>
  </conditionalFormatting>
  <conditionalFormatting sqref="AM243">
    <cfRule type="cellIs" dxfId="3188" priority="273" stopIfTrue="1" operator="equal">
      <formula>0</formula>
    </cfRule>
  </conditionalFormatting>
  <conditionalFormatting sqref="AQ243">
    <cfRule type="cellIs" dxfId="3187" priority="272" stopIfTrue="1" operator="equal">
      <formula>0</formula>
    </cfRule>
  </conditionalFormatting>
  <conditionalFormatting sqref="AR243">
    <cfRule type="cellIs" dxfId="3186" priority="271" stopIfTrue="1" operator="equal">
      <formula>0</formula>
    </cfRule>
  </conditionalFormatting>
  <conditionalFormatting sqref="AV243">
    <cfRule type="cellIs" dxfId="3185" priority="270" stopIfTrue="1" operator="equal">
      <formula>0</formula>
    </cfRule>
  </conditionalFormatting>
  <conditionalFormatting sqref="AW243">
    <cfRule type="cellIs" dxfId="3184" priority="269" stopIfTrue="1" operator="equal">
      <formula>0</formula>
    </cfRule>
  </conditionalFormatting>
  <conditionalFormatting sqref="BA243">
    <cfRule type="cellIs" dxfId="3183" priority="268" stopIfTrue="1" operator="equal">
      <formula>0</formula>
    </cfRule>
  </conditionalFormatting>
  <conditionalFormatting sqref="BB243">
    <cfRule type="cellIs" dxfId="3182" priority="267" stopIfTrue="1" operator="equal">
      <formula>0</formula>
    </cfRule>
  </conditionalFormatting>
  <conditionalFormatting sqref="G282:H282 L282">
    <cfRule type="cellIs" dxfId="3181" priority="264" stopIfTrue="1" operator="equal">
      <formula>0</formula>
    </cfRule>
  </conditionalFormatting>
  <conditionalFormatting sqref="E282:F282">
    <cfRule type="cellIs" dxfId="3180" priority="263" stopIfTrue="1" operator="equal">
      <formula>0</formula>
    </cfRule>
  </conditionalFormatting>
  <conditionalFormatting sqref="M282:N282 S282">
    <cfRule type="cellIs" dxfId="3179" priority="262" stopIfTrue="1" operator="equal">
      <formula>0</formula>
    </cfRule>
  </conditionalFormatting>
  <conditionalFormatting sqref="R282">
    <cfRule type="cellIs" dxfId="3178" priority="261" stopIfTrue="1" operator="equal">
      <formula>0</formula>
    </cfRule>
  </conditionalFormatting>
  <conditionalFormatting sqref="X282">
    <cfRule type="cellIs" dxfId="3177" priority="260" stopIfTrue="1" operator="equal">
      <formula>0</formula>
    </cfRule>
  </conditionalFormatting>
  <conditionalFormatting sqref="W282">
    <cfRule type="cellIs" dxfId="3176" priority="259" stopIfTrue="1" operator="equal">
      <formula>0</formula>
    </cfRule>
  </conditionalFormatting>
  <conditionalFormatting sqref="BF282">
    <cfRule type="cellIs" dxfId="3175" priority="246" stopIfTrue="1" operator="equal">
      <formula>0</formula>
    </cfRule>
  </conditionalFormatting>
  <conditionalFormatting sqref="AB282">
    <cfRule type="cellIs" dxfId="3174" priority="258" stopIfTrue="1" operator="equal">
      <formula>0</formula>
    </cfRule>
  </conditionalFormatting>
  <conditionalFormatting sqref="BG282">
    <cfRule type="cellIs" dxfId="3173" priority="245" stopIfTrue="1" operator="equal">
      <formula>0</formula>
    </cfRule>
  </conditionalFormatting>
  <conditionalFormatting sqref="AC282">
    <cfRule type="cellIs" dxfId="3172" priority="257" stopIfTrue="1" operator="equal">
      <formula>0</formula>
    </cfRule>
  </conditionalFormatting>
  <conditionalFormatting sqref="AG282">
    <cfRule type="cellIs" dxfId="3171" priority="256" stopIfTrue="1" operator="equal">
      <formula>0</formula>
    </cfRule>
  </conditionalFormatting>
  <conditionalFormatting sqref="AH282">
    <cfRule type="cellIs" dxfId="3170" priority="255" stopIfTrue="1" operator="equal">
      <formula>0</formula>
    </cfRule>
  </conditionalFormatting>
  <conditionalFormatting sqref="AL282">
    <cfRule type="cellIs" dxfId="3169" priority="254" stopIfTrue="1" operator="equal">
      <formula>0</formula>
    </cfRule>
  </conditionalFormatting>
  <conditionalFormatting sqref="AM282">
    <cfRule type="cellIs" dxfId="3168" priority="253" stopIfTrue="1" operator="equal">
      <formula>0</formula>
    </cfRule>
  </conditionalFormatting>
  <conditionalFormatting sqref="AQ282">
    <cfRule type="cellIs" dxfId="3167" priority="252" stopIfTrue="1" operator="equal">
      <formula>0</formula>
    </cfRule>
  </conditionalFormatting>
  <conditionalFormatting sqref="AR282">
    <cfRule type="cellIs" dxfId="3166" priority="251" stopIfTrue="1" operator="equal">
      <formula>0</formula>
    </cfRule>
  </conditionalFormatting>
  <conditionalFormatting sqref="AV282">
    <cfRule type="cellIs" dxfId="3165" priority="250" stopIfTrue="1" operator="equal">
      <formula>0</formula>
    </cfRule>
  </conditionalFormatting>
  <conditionalFormatting sqref="AW282">
    <cfRule type="cellIs" dxfId="3164" priority="249" stopIfTrue="1" operator="equal">
      <formula>0</formula>
    </cfRule>
  </conditionalFormatting>
  <conditionalFormatting sqref="BA282">
    <cfRule type="cellIs" dxfId="3163" priority="248" stopIfTrue="1" operator="equal">
      <formula>0</formula>
    </cfRule>
  </conditionalFormatting>
  <conditionalFormatting sqref="BB282">
    <cfRule type="cellIs" dxfId="3162" priority="247" stopIfTrue="1" operator="equal">
      <formula>0</formula>
    </cfRule>
  </conditionalFormatting>
  <conditionalFormatting sqref="G321:H321 L321">
    <cfRule type="cellIs" dxfId="3161" priority="244" stopIfTrue="1" operator="equal">
      <formula>0</formula>
    </cfRule>
  </conditionalFormatting>
  <conditionalFormatting sqref="E321:F321">
    <cfRule type="cellIs" dxfId="3160" priority="243" stopIfTrue="1" operator="equal">
      <formula>0</formula>
    </cfRule>
  </conditionalFormatting>
  <conditionalFormatting sqref="M321:N321 S321">
    <cfRule type="cellIs" dxfId="3159" priority="242" stopIfTrue="1" operator="equal">
      <formula>0</formula>
    </cfRule>
  </conditionalFormatting>
  <conditionalFormatting sqref="R321">
    <cfRule type="cellIs" dxfId="3158" priority="241" stopIfTrue="1" operator="equal">
      <formula>0</formula>
    </cfRule>
  </conditionalFormatting>
  <conditionalFormatting sqref="X321">
    <cfRule type="cellIs" dxfId="3157" priority="240" stopIfTrue="1" operator="equal">
      <formula>0</formula>
    </cfRule>
  </conditionalFormatting>
  <conditionalFormatting sqref="W321">
    <cfRule type="cellIs" dxfId="3156" priority="239" stopIfTrue="1" operator="equal">
      <formula>0</formula>
    </cfRule>
  </conditionalFormatting>
  <conditionalFormatting sqref="BF321">
    <cfRule type="cellIs" dxfId="3155" priority="226" stopIfTrue="1" operator="equal">
      <formula>0</formula>
    </cfRule>
  </conditionalFormatting>
  <conditionalFormatting sqref="AB321">
    <cfRule type="cellIs" dxfId="3154" priority="238" stopIfTrue="1" operator="equal">
      <formula>0</formula>
    </cfRule>
  </conditionalFormatting>
  <conditionalFormatting sqref="BG321">
    <cfRule type="cellIs" dxfId="3153" priority="225" stopIfTrue="1" operator="equal">
      <formula>0</formula>
    </cfRule>
  </conditionalFormatting>
  <conditionalFormatting sqref="AC321">
    <cfRule type="cellIs" dxfId="3152" priority="237" stopIfTrue="1" operator="equal">
      <formula>0</formula>
    </cfRule>
  </conditionalFormatting>
  <conditionalFormatting sqref="AG321">
    <cfRule type="cellIs" dxfId="3151" priority="236" stopIfTrue="1" operator="equal">
      <formula>0</formula>
    </cfRule>
  </conditionalFormatting>
  <conditionalFormatting sqref="AH321">
    <cfRule type="cellIs" dxfId="3150" priority="235" stopIfTrue="1" operator="equal">
      <formula>0</formula>
    </cfRule>
  </conditionalFormatting>
  <conditionalFormatting sqref="AL321">
    <cfRule type="cellIs" dxfId="3149" priority="234" stopIfTrue="1" operator="equal">
      <formula>0</formula>
    </cfRule>
  </conditionalFormatting>
  <conditionalFormatting sqref="AM321">
    <cfRule type="cellIs" dxfId="3148" priority="233" stopIfTrue="1" operator="equal">
      <formula>0</formula>
    </cfRule>
  </conditionalFormatting>
  <conditionalFormatting sqref="AQ321">
    <cfRule type="cellIs" dxfId="3147" priority="232" stopIfTrue="1" operator="equal">
      <formula>0</formula>
    </cfRule>
  </conditionalFormatting>
  <conditionalFormatting sqref="AR321">
    <cfRule type="cellIs" dxfId="3146" priority="231" stopIfTrue="1" operator="equal">
      <formula>0</formula>
    </cfRule>
  </conditionalFormatting>
  <conditionalFormatting sqref="AV321">
    <cfRule type="cellIs" dxfId="3145" priority="230" stopIfTrue="1" operator="equal">
      <formula>0</formula>
    </cfRule>
  </conditionalFormatting>
  <conditionalFormatting sqref="AW321">
    <cfRule type="cellIs" dxfId="3144" priority="229" stopIfTrue="1" operator="equal">
      <formula>0</formula>
    </cfRule>
  </conditionalFormatting>
  <conditionalFormatting sqref="BA321">
    <cfRule type="cellIs" dxfId="3143" priority="228" stopIfTrue="1" operator="equal">
      <formula>0</formula>
    </cfRule>
  </conditionalFormatting>
  <conditionalFormatting sqref="BB321">
    <cfRule type="cellIs" dxfId="3142" priority="227" stopIfTrue="1" operator="equal">
      <formula>0</formula>
    </cfRule>
  </conditionalFormatting>
  <conditionalFormatting sqref="G360:H360 L360">
    <cfRule type="cellIs" dxfId="3141" priority="224" stopIfTrue="1" operator="equal">
      <formula>0</formula>
    </cfRule>
  </conditionalFormatting>
  <conditionalFormatting sqref="E360:F360">
    <cfRule type="cellIs" dxfId="3140" priority="223" stopIfTrue="1" operator="equal">
      <formula>0</formula>
    </cfRule>
  </conditionalFormatting>
  <conditionalFormatting sqref="M360:N360 S360">
    <cfRule type="cellIs" dxfId="3139" priority="222" stopIfTrue="1" operator="equal">
      <formula>0</formula>
    </cfRule>
  </conditionalFormatting>
  <conditionalFormatting sqref="R360">
    <cfRule type="cellIs" dxfId="3138" priority="221" stopIfTrue="1" operator="equal">
      <formula>0</formula>
    </cfRule>
  </conditionalFormatting>
  <conditionalFormatting sqref="X360">
    <cfRule type="cellIs" dxfId="3137" priority="220" stopIfTrue="1" operator="equal">
      <formula>0</formula>
    </cfRule>
  </conditionalFormatting>
  <conditionalFormatting sqref="W360">
    <cfRule type="cellIs" dxfId="3136" priority="219" stopIfTrue="1" operator="equal">
      <formula>0</formula>
    </cfRule>
  </conditionalFormatting>
  <conditionalFormatting sqref="BF360">
    <cfRule type="cellIs" dxfId="3135" priority="206" stopIfTrue="1" operator="equal">
      <formula>0</formula>
    </cfRule>
  </conditionalFormatting>
  <conditionalFormatting sqref="AB360">
    <cfRule type="cellIs" dxfId="3134" priority="218" stopIfTrue="1" operator="equal">
      <formula>0</formula>
    </cfRule>
  </conditionalFormatting>
  <conditionalFormatting sqref="AC360">
    <cfRule type="cellIs" dxfId="3133" priority="217" stopIfTrue="1" operator="equal">
      <formula>0</formula>
    </cfRule>
  </conditionalFormatting>
  <conditionalFormatting sqref="AG360">
    <cfRule type="cellIs" dxfId="3132" priority="216" stopIfTrue="1" operator="equal">
      <formula>0</formula>
    </cfRule>
  </conditionalFormatting>
  <conditionalFormatting sqref="AH360">
    <cfRule type="cellIs" dxfId="3131" priority="215" stopIfTrue="1" operator="equal">
      <formula>0</formula>
    </cfRule>
  </conditionalFormatting>
  <conditionalFormatting sqref="AL360">
    <cfRule type="cellIs" dxfId="3130" priority="214" stopIfTrue="1" operator="equal">
      <formula>0</formula>
    </cfRule>
  </conditionalFormatting>
  <conditionalFormatting sqref="AM360">
    <cfRule type="cellIs" dxfId="3129" priority="213" stopIfTrue="1" operator="equal">
      <formula>0</formula>
    </cfRule>
  </conditionalFormatting>
  <conditionalFormatting sqref="AQ360">
    <cfRule type="cellIs" dxfId="3128" priority="212" stopIfTrue="1" operator="equal">
      <formula>0</formula>
    </cfRule>
  </conditionalFormatting>
  <conditionalFormatting sqref="AR360">
    <cfRule type="cellIs" dxfId="3127" priority="211" stopIfTrue="1" operator="equal">
      <formula>0</formula>
    </cfRule>
  </conditionalFormatting>
  <conditionalFormatting sqref="AV360">
    <cfRule type="cellIs" dxfId="3126" priority="210" stopIfTrue="1" operator="equal">
      <formula>0</formula>
    </cfRule>
  </conditionalFormatting>
  <conditionalFormatting sqref="AW360">
    <cfRule type="cellIs" dxfId="3125" priority="209" stopIfTrue="1" operator="equal">
      <formula>0</formula>
    </cfRule>
  </conditionalFormatting>
  <conditionalFormatting sqref="BA360">
    <cfRule type="cellIs" dxfId="3124" priority="208" stopIfTrue="1" operator="equal">
      <formula>0</formula>
    </cfRule>
  </conditionalFormatting>
  <conditionalFormatting sqref="BB360">
    <cfRule type="cellIs" dxfId="3123" priority="207" stopIfTrue="1" operator="equal">
      <formula>0</formula>
    </cfRule>
  </conditionalFormatting>
  <conditionalFormatting sqref="BG399">
    <cfRule type="cellIs" dxfId="3122" priority="185" stopIfTrue="1" operator="equal">
      <formula>0</formula>
    </cfRule>
  </conditionalFormatting>
  <conditionalFormatting sqref="G399:H399 L399">
    <cfRule type="cellIs" dxfId="3121" priority="204" stopIfTrue="1" operator="equal">
      <formula>0</formula>
    </cfRule>
  </conditionalFormatting>
  <conditionalFormatting sqref="E399:F399">
    <cfRule type="cellIs" dxfId="3120" priority="203" stopIfTrue="1" operator="equal">
      <formula>0</formula>
    </cfRule>
  </conditionalFormatting>
  <conditionalFormatting sqref="M399:N399 S399">
    <cfRule type="cellIs" dxfId="3119" priority="202" stopIfTrue="1" operator="equal">
      <formula>0</formula>
    </cfRule>
  </conditionalFormatting>
  <conditionalFormatting sqref="R399">
    <cfRule type="cellIs" dxfId="3118" priority="201" stopIfTrue="1" operator="equal">
      <formula>0</formula>
    </cfRule>
  </conditionalFormatting>
  <conditionalFormatting sqref="X399">
    <cfRule type="cellIs" dxfId="3117" priority="200" stopIfTrue="1" operator="equal">
      <formula>0</formula>
    </cfRule>
  </conditionalFormatting>
  <conditionalFormatting sqref="W399">
    <cfRule type="cellIs" dxfId="3116" priority="199" stopIfTrue="1" operator="equal">
      <formula>0</formula>
    </cfRule>
  </conditionalFormatting>
  <conditionalFormatting sqref="BF399">
    <cfRule type="cellIs" dxfId="3115" priority="186" stopIfTrue="1" operator="equal">
      <formula>0</formula>
    </cfRule>
  </conditionalFormatting>
  <conditionalFormatting sqref="AB399">
    <cfRule type="cellIs" dxfId="3114" priority="198" stopIfTrue="1" operator="equal">
      <formula>0</formula>
    </cfRule>
  </conditionalFormatting>
  <conditionalFormatting sqref="AC399">
    <cfRule type="cellIs" dxfId="3113" priority="197" stopIfTrue="1" operator="equal">
      <formula>0</formula>
    </cfRule>
  </conditionalFormatting>
  <conditionalFormatting sqref="AG399">
    <cfRule type="cellIs" dxfId="3112" priority="196" stopIfTrue="1" operator="equal">
      <formula>0</formula>
    </cfRule>
  </conditionalFormatting>
  <conditionalFormatting sqref="AH399">
    <cfRule type="cellIs" dxfId="3111" priority="195" stopIfTrue="1" operator="equal">
      <formula>0</formula>
    </cfRule>
  </conditionalFormatting>
  <conditionalFormatting sqref="AL399">
    <cfRule type="cellIs" dxfId="3110" priority="194" stopIfTrue="1" operator="equal">
      <formula>0</formula>
    </cfRule>
  </conditionalFormatting>
  <conditionalFormatting sqref="AM399">
    <cfRule type="cellIs" dxfId="3109" priority="193" stopIfTrue="1" operator="equal">
      <formula>0</formula>
    </cfRule>
  </conditionalFormatting>
  <conditionalFormatting sqref="AQ399">
    <cfRule type="cellIs" dxfId="3108" priority="192" stopIfTrue="1" operator="equal">
      <formula>0</formula>
    </cfRule>
  </conditionalFormatting>
  <conditionalFormatting sqref="AR399">
    <cfRule type="cellIs" dxfId="3107" priority="191" stopIfTrue="1" operator="equal">
      <formula>0</formula>
    </cfRule>
  </conditionalFormatting>
  <conditionalFormatting sqref="AV399">
    <cfRule type="cellIs" dxfId="3106" priority="190" stopIfTrue="1" operator="equal">
      <formula>0</formula>
    </cfRule>
  </conditionalFormatting>
  <conditionalFormatting sqref="AW399">
    <cfRule type="cellIs" dxfId="3105" priority="189" stopIfTrue="1" operator="equal">
      <formula>0</formula>
    </cfRule>
  </conditionalFormatting>
  <conditionalFormatting sqref="BA399">
    <cfRule type="cellIs" dxfId="3104" priority="188" stopIfTrue="1" operator="equal">
      <formula>0</formula>
    </cfRule>
  </conditionalFormatting>
  <conditionalFormatting sqref="BB399">
    <cfRule type="cellIs" dxfId="3103" priority="187" stopIfTrue="1" operator="equal">
      <formula>0</formula>
    </cfRule>
  </conditionalFormatting>
  <conditionalFormatting sqref="BG438">
    <cfRule type="cellIs" dxfId="3102" priority="165" stopIfTrue="1" operator="equal">
      <formula>0</formula>
    </cfRule>
  </conditionalFormatting>
  <conditionalFormatting sqref="G438:H438 L438">
    <cfRule type="cellIs" dxfId="3101" priority="184" stopIfTrue="1" operator="equal">
      <formula>0</formula>
    </cfRule>
  </conditionalFormatting>
  <conditionalFormatting sqref="E438:F438">
    <cfRule type="cellIs" dxfId="3100" priority="183" stopIfTrue="1" operator="equal">
      <formula>0</formula>
    </cfRule>
  </conditionalFormatting>
  <conditionalFormatting sqref="M438:N438 S438">
    <cfRule type="cellIs" dxfId="3099" priority="182" stopIfTrue="1" operator="equal">
      <formula>0</formula>
    </cfRule>
  </conditionalFormatting>
  <conditionalFormatting sqref="R438">
    <cfRule type="cellIs" dxfId="3098" priority="181" stopIfTrue="1" operator="equal">
      <formula>0</formula>
    </cfRule>
  </conditionalFormatting>
  <conditionalFormatting sqref="X438">
    <cfRule type="cellIs" dxfId="3097" priority="180" stopIfTrue="1" operator="equal">
      <formula>0</formula>
    </cfRule>
  </conditionalFormatting>
  <conditionalFormatting sqref="W438">
    <cfRule type="cellIs" dxfId="3096" priority="179" stopIfTrue="1" operator="equal">
      <formula>0</formula>
    </cfRule>
  </conditionalFormatting>
  <conditionalFormatting sqref="BF438">
    <cfRule type="cellIs" dxfId="3095" priority="166" stopIfTrue="1" operator="equal">
      <formula>0</formula>
    </cfRule>
  </conditionalFormatting>
  <conditionalFormatting sqref="AB438">
    <cfRule type="cellIs" dxfId="3094" priority="178" stopIfTrue="1" operator="equal">
      <formula>0</formula>
    </cfRule>
  </conditionalFormatting>
  <conditionalFormatting sqref="AC438">
    <cfRule type="cellIs" dxfId="3093" priority="177" stopIfTrue="1" operator="equal">
      <formula>0</formula>
    </cfRule>
  </conditionalFormatting>
  <conditionalFormatting sqref="AG438">
    <cfRule type="cellIs" dxfId="3092" priority="176" stopIfTrue="1" operator="equal">
      <formula>0</formula>
    </cfRule>
  </conditionalFormatting>
  <conditionalFormatting sqref="AH438">
    <cfRule type="cellIs" dxfId="3091" priority="175" stopIfTrue="1" operator="equal">
      <formula>0</formula>
    </cfRule>
  </conditionalFormatting>
  <conditionalFormatting sqref="AL438">
    <cfRule type="cellIs" dxfId="3090" priority="174" stopIfTrue="1" operator="equal">
      <formula>0</formula>
    </cfRule>
  </conditionalFormatting>
  <conditionalFormatting sqref="AM438">
    <cfRule type="cellIs" dxfId="3089" priority="173" stopIfTrue="1" operator="equal">
      <formula>0</formula>
    </cfRule>
  </conditionalFormatting>
  <conditionalFormatting sqref="AQ438">
    <cfRule type="cellIs" dxfId="3088" priority="172" stopIfTrue="1" operator="equal">
      <formula>0</formula>
    </cfRule>
  </conditionalFormatting>
  <conditionalFormatting sqref="AR438">
    <cfRule type="cellIs" dxfId="3087" priority="171" stopIfTrue="1" operator="equal">
      <formula>0</formula>
    </cfRule>
  </conditionalFormatting>
  <conditionalFormatting sqref="AV438">
    <cfRule type="cellIs" dxfId="3086" priority="170" stopIfTrue="1" operator="equal">
      <formula>0</formula>
    </cfRule>
  </conditionalFormatting>
  <conditionalFormatting sqref="AW438">
    <cfRule type="cellIs" dxfId="3085" priority="169" stopIfTrue="1" operator="equal">
      <formula>0</formula>
    </cfRule>
  </conditionalFormatting>
  <conditionalFormatting sqref="BA438">
    <cfRule type="cellIs" dxfId="3084" priority="168" stopIfTrue="1" operator="equal">
      <formula>0</formula>
    </cfRule>
  </conditionalFormatting>
  <conditionalFormatting sqref="BB438">
    <cfRule type="cellIs" dxfId="3083" priority="167" stopIfTrue="1" operator="equal">
      <formula>0</formula>
    </cfRule>
  </conditionalFormatting>
  <conditionalFormatting sqref="BG477">
    <cfRule type="cellIs" dxfId="3082" priority="145" stopIfTrue="1" operator="equal">
      <formula>0</formula>
    </cfRule>
  </conditionalFormatting>
  <conditionalFormatting sqref="G477:H477 L477">
    <cfRule type="cellIs" dxfId="3081" priority="164" stopIfTrue="1" operator="equal">
      <formula>0</formula>
    </cfRule>
  </conditionalFormatting>
  <conditionalFormatting sqref="E477:F477">
    <cfRule type="cellIs" dxfId="3080" priority="163" stopIfTrue="1" operator="equal">
      <formula>0</formula>
    </cfRule>
  </conditionalFormatting>
  <conditionalFormatting sqref="M477:N477 S477">
    <cfRule type="cellIs" dxfId="3079" priority="162" stopIfTrue="1" operator="equal">
      <formula>0</formula>
    </cfRule>
  </conditionalFormatting>
  <conditionalFormatting sqref="R477">
    <cfRule type="cellIs" dxfId="3078" priority="161" stopIfTrue="1" operator="equal">
      <formula>0</formula>
    </cfRule>
  </conditionalFormatting>
  <conditionalFormatting sqref="X477">
    <cfRule type="cellIs" dxfId="3077" priority="160" stopIfTrue="1" operator="equal">
      <formula>0</formula>
    </cfRule>
  </conditionalFormatting>
  <conditionalFormatting sqref="W477">
    <cfRule type="cellIs" dxfId="3076" priority="159" stopIfTrue="1" operator="equal">
      <formula>0</formula>
    </cfRule>
  </conditionalFormatting>
  <conditionalFormatting sqref="BF477">
    <cfRule type="cellIs" dxfId="3075" priority="146" stopIfTrue="1" operator="equal">
      <formula>0</formula>
    </cfRule>
  </conditionalFormatting>
  <conditionalFormatting sqref="AB477">
    <cfRule type="cellIs" dxfId="3074" priority="158" stopIfTrue="1" operator="equal">
      <formula>0</formula>
    </cfRule>
  </conditionalFormatting>
  <conditionalFormatting sqref="AC477">
    <cfRule type="cellIs" dxfId="3073" priority="157" stopIfTrue="1" operator="equal">
      <formula>0</formula>
    </cfRule>
  </conditionalFormatting>
  <conditionalFormatting sqref="AG477">
    <cfRule type="cellIs" dxfId="3072" priority="156" stopIfTrue="1" operator="equal">
      <formula>0</formula>
    </cfRule>
  </conditionalFormatting>
  <conditionalFormatting sqref="AH477">
    <cfRule type="cellIs" dxfId="3071" priority="155" stopIfTrue="1" operator="equal">
      <formula>0</formula>
    </cfRule>
  </conditionalFormatting>
  <conditionalFormatting sqref="AL477">
    <cfRule type="cellIs" dxfId="3070" priority="154" stopIfTrue="1" operator="equal">
      <formula>0</formula>
    </cfRule>
  </conditionalFormatting>
  <conditionalFormatting sqref="AM477">
    <cfRule type="cellIs" dxfId="3069" priority="153" stopIfTrue="1" operator="equal">
      <formula>0</formula>
    </cfRule>
  </conditionalFormatting>
  <conditionalFormatting sqref="AQ477">
    <cfRule type="cellIs" dxfId="3068" priority="152" stopIfTrue="1" operator="equal">
      <formula>0</formula>
    </cfRule>
  </conditionalFormatting>
  <conditionalFormatting sqref="AR477">
    <cfRule type="cellIs" dxfId="3067" priority="151" stopIfTrue="1" operator="equal">
      <formula>0</formula>
    </cfRule>
  </conditionalFormatting>
  <conditionalFormatting sqref="AV477">
    <cfRule type="cellIs" dxfId="3066" priority="150" stopIfTrue="1" operator="equal">
      <formula>0</formula>
    </cfRule>
  </conditionalFormatting>
  <conditionalFormatting sqref="AW477">
    <cfRule type="cellIs" dxfId="3065" priority="149" stopIfTrue="1" operator="equal">
      <formula>0</formula>
    </cfRule>
  </conditionalFormatting>
  <conditionalFormatting sqref="BA477">
    <cfRule type="cellIs" dxfId="3064" priority="148" stopIfTrue="1" operator="equal">
      <formula>0</formula>
    </cfRule>
  </conditionalFormatting>
  <conditionalFormatting sqref="BB477">
    <cfRule type="cellIs" dxfId="3063" priority="147" stopIfTrue="1" operator="equal">
      <formula>0</formula>
    </cfRule>
  </conditionalFormatting>
  <conditionalFormatting sqref="BG516">
    <cfRule type="cellIs" dxfId="3062" priority="125" stopIfTrue="1" operator="equal">
      <formula>0</formula>
    </cfRule>
  </conditionalFormatting>
  <conditionalFormatting sqref="G516:H516 L516">
    <cfRule type="cellIs" dxfId="3061" priority="144" stopIfTrue="1" operator="equal">
      <formula>0</formula>
    </cfRule>
  </conditionalFormatting>
  <conditionalFormatting sqref="E516:F516">
    <cfRule type="cellIs" dxfId="3060" priority="143" stopIfTrue="1" operator="equal">
      <formula>0</formula>
    </cfRule>
  </conditionalFormatting>
  <conditionalFormatting sqref="M516:N516 S516">
    <cfRule type="cellIs" dxfId="3059" priority="142" stopIfTrue="1" operator="equal">
      <formula>0</formula>
    </cfRule>
  </conditionalFormatting>
  <conditionalFormatting sqref="R516">
    <cfRule type="cellIs" dxfId="3058" priority="141" stopIfTrue="1" operator="equal">
      <formula>0</formula>
    </cfRule>
  </conditionalFormatting>
  <conditionalFormatting sqref="X516">
    <cfRule type="cellIs" dxfId="3057" priority="140" stopIfTrue="1" operator="equal">
      <formula>0</formula>
    </cfRule>
  </conditionalFormatting>
  <conditionalFormatting sqref="W516">
    <cfRule type="cellIs" dxfId="3056" priority="139" stopIfTrue="1" operator="equal">
      <formula>0</formula>
    </cfRule>
  </conditionalFormatting>
  <conditionalFormatting sqref="BF516">
    <cfRule type="cellIs" dxfId="3055" priority="126" stopIfTrue="1" operator="equal">
      <formula>0</formula>
    </cfRule>
  </conditionalFormatting>
  <conditionalFormatting sqref="AB516">
    <cfRule type="cellIs" dxfId="3054" priority="138" stopIfTrue="1" operator="equal">
      <formula>0</formula>
    </cfRule>
  </conditionalFormatting>
  <conditionalFormatting sqref="AC516">
    <cfRule type="cellIs" dxfId="3053" priority="137" stopIfTrue="1" operator="equal">
      <formula>0</formula>
    </cfRule>
  </conditionalFormatting>
  <conditionalFormatting sqref="AG516">
    <cfRule type="cellIs" dxfId="3052" priority="136" stopIfTrue="1" operator="equal">
      <formula>0</formula>
    </cfRule>
  </conditionalFormatting>
  <conditionalFormatting sqref="AH516">
    <cfRule type="cellIs" dxfId="3051" priority="135" stopIfTrue="1" operator="equal">
      <formula>0</formula>
    </cfRule>
  </conditionalFormatting>
  <conditionalFormatting sqref="AL516">
    <cfRule type="cellIs" dxfId="3050" priority="134" stopIfTrue="1" operator="equal">
      <formula>0</formula>
    </cfRule>
  </conditionalFormatting>
  <conditionalFormatting sqref="AM516">
    <cfRule type="cellIs" dxfId="3049" priority="133" stopIfTrue="1" operator="equal">
      <formula>0</formula>
    </cfRule>
  </conditionalFormatting>
  <conditionalFormatting sqref="AQ516">
    <cfRule type="cellIs" dxfId="3048" priority="132" stopIfTrue="1" operator="equal">
      <formula>0</formula>
    </cfRule>
  </conditionalFormatting>
  <conditionalFormatting sqref="AR516">
    <cfRule type="cellIs" dxfId="3047" priority="131" stopIfTrue="1" operator="equal">
      <formula>0</formula>
    </cfRule>
  </conditionalFormatting>
  <conditionalFormatting sqref="AV516">
    <cfRule type="cellIs" dxfId="3046" priority="130" stopIfTrue="1" operator="equal">
      <formula>0</formula>
    </cfRule>
  </conditionalFormatting>
  <conditionalFormatting sqref="AW516">
    <cfRule type="cellIs" dxfId="3045" priority="129" stopIfTrue="1" operator="equal">
      <formula>0</formula>
    </cfRule>
  </conditionalFormatting>
  <conditionalFormatting sqref="BA516">
    <cfRule type="cellIs" dxfId="3044" priority="128" stopIfTrue="1" operator="equal">
      <formula>0</formula>
    </cfRule>
  </conditionalFormatting>
  <conditionalFormatting sqref="BB516">
    <cfRule type="cellIs" dxfId="3043" priority="127" stopIfTrue="1" operator="equal">
      <formula>0</formula>
    </cfRule>
  </conditionalFormatting>
  <conditionalFormatting sqref="BG555">
    <cfRule type="cellIs" dxfId="3042" priority="105" stopIfTrue="1" operator="equal">
      <formula>0</formula>
    </cfRule>
  </conditionalFormatting>
  <conditionalFormatting sqref="G555:H555 L555">
    <cfRule type="cellIs" dxfId="3041" priority="124" stopIfTrue="1" operator="equal">
      <formula>0</formula>
    </cfRule>
  </conditionalFormatting>
  <conditionalFormatting sqref="E555:F555">
    <cfRule type="cellIs" dxfId="3040" priority="123" stopIfTrue="1" operator="equal">
      <formula>0</formula>
    </cfRule>
  </conditionalFormatting>
  <conditionalFormatting sqref="M555:N555 S555">
    <cfRule type="cellIs" dxfId="3039" priority="122" stopIfTrue="1" operator="equal">
      <formula>0</formula>
    </cfRule>
  </conditionalFormatting>
  <conditionalFormatting sqref="R555">
    <cfRule type="cellIs" dxfId="3038" priority="121" stopIfTrue="1" operator="equal">
      <formula>0</formula>
    </cfRule>
  </conditionalFormatting>
  <conditionalFormatting sqref="X555">
    <cfRule type="cellIs" dxfId="3037" priority="120" stopIfTrue="1" operator="equal">
      <formula>0</formula>
    </cfRule>
  </conditionalFormatting>
  <conditionalFormatting sqref="W555">
    <cfRule type="cellIs" dxfId="3036" priority="119" stopIfTrue="1" operator="equal">
      <formula>0</formula>
    </cfRule>
  </conditionalFormatting>
  <conditionalFormatting sqref="BF555">
    <cfRule type="cellIs" dxfId="3035" priority="106" stopIfTrue="1" operator="equal">
      <formula>0</formula>
    </cfRule>
  </conditionalFormatting>
  <conditionalFormatting sqref="AB555">
    <cfRule type="cellIs" dxfId="3034" priority="118" stopIfTrue="1" operator="equal">
      <formula>0</formula>
    </cfRule>
  </conditionalFormatting>
  <conditionalFormatting sqref="AC555">
    <cfRule type="cellIs" dxfId="3033" priority="117" stopIfTrue="1" operator="equal">
      <formula>0</formula>
    </cfRule>
  </conditionalFormatting>
  <conditionalFormatting sqref="AG555">
    <cfRule type="cellIs" dxfId="3032" priority="116" stopIfTrue="1" operator="equal">
      <formula>0</formula>
    </cfRule>
  </conditionalFormatting>
  <conditionalFormatting sqref="AH555">
    <cfRule type="cellIs" dxfId="3031" priority="115" stopIfTrue="1" operator="equal">
      <formula>0</formula>
    </cfRule>
  </conditionalFormatting>
  <conditionalFormatting sqref="AL555">
    <cfRule type="cellIs" dxfId="3030" priority="114" stopIfTrue="1" operator="equal">
      <formula>0</formula>
    </cfRule>
  </conditionalFormatting>
  <conditionalFormatting sqref="AM555">
    <cfRule type="cellIs" dxfId="3029" priority="113" stopIfTrue="1" operator="equal">
      <formula>0</formula>
    </cfRule>
  </conditionalFormatting>
  <conditionalFormatting sqref="AQ555">
    <cfRule type="cellIs" dxfId="3028" priority="112" stopIfTrue="1" operator="equal">
      <formula>0</formula>
    </cfRule>
  </conditionalFormatting>
  <conditionalFormatting sqref="AR555">
    <cfRule type="cellIs" dxfId="3027" priority="111" stopIfTrue="1" operator="equal">
      <formula>0</formula>
    </cfRule>
  </conditionalFormatting>
  <conditionalFormatting sqref="AV555">
    <cfRule type="cellIs" dxfId="3026" priority="110" stopIfTrue="1" operator="equal">
      <formula>0</formula>
    </cfRule>
  </conditionalFormatting>
  <conditionalFormatting sqref="AW555">
    <cfRule type="cellIs" dxfId="3025" priority="109" stopIfTrue="1" operator="equal">
      <formula>0</formula>
    </cfRule>
  </conditionalFormatting>
  <conditionalFormatting sqref="BA555">
    <cfRule type="cellIs" dxfId="3024" priority="108" stopIfTrue="1" operator="equal">
      <formula>0</formula>
    </cfRule>
  </conditionalFormatting>
  <conditionalFormatting sqref="BB555">
    <cfRule type="cellIs" dxfId="3023" priority="107" stopIfTrue="1" operator="equal">
      <formula>0</formula>
    </cfRule>
  </conditionalFormatting>
  <conditionalFormatting sqref="BG594">
    <cfRule type="cellIs" dxfId="3022" priority="85" stopIfTrue="1" operator="equal">
      <formula>0</formula>
    </cfRule>
  </conditionalFormatting>
  <conditionalFormatting sqref="G594:H594 L594">
    <cfRule type="cellIs" dxfId="3021" priority="104" stopIfTrue="1" operator="equal">
      <formula>0</formula>
    </cfRule>
  </conditionalFormatting>
  <conditionalFormatting sqref="E594:F594">
    <cfRule type="cellIs" dxfId="3020" priority="103" stopIfTrue="1" operator="equal">
      <formula>0</formula>
    </cfRule>
  </conditionalFormatting>
  <conditionalFormatting sqref="M594:N594 S594">
    <cfRule type="cellIs" dxfId="3019" priority="102" stopIfTrue="1" operator="equal">
      <formula>0</formula>
    </cfRule>
  </conditionalFormatting>
  <conditionalFormatting sqref="R594">
    <cfRule type="cellIs" dxfId="3018" priority="101" stopIfTrue="1" operator="equal">
      <formula>0</formula>
    </cfRule>
  </conditionalFormatting>
  <conditionalFormatting sqref="X594">
    <cfRule type="cellIs" dxfId="3017" priority="100" stopIfTrue="1" operator="equal">
      <formula>0</formula>
    </cfRule>
  </conditionalFormatting>
  <conditionalFormatting sqref="W594">
    <cfRule type="cellIs" dxfId="3016" priority="99" stopIfTrue="1" operator="equal">
      <formula>0</formula>
    </cfRule>
  </conditionalFormatting>
  <conditionalFormatting sqref="BF594">
    <cfRule type="cellIs" dxfId="3015" priority="86" stopIfTrue="1" operator="equal">
      <formula>0</formula>
    </cfRule>
  </conditionalFormatting>
  <conditionalFormatting sqref="AB594">
    <cfRule type="cellIs" dxfId="3014" priority="98" stopIfTrue="1" operator="equal">
      <formula>0</formula>
    </cfRule>
  </conditionalFormatting>
  <conditionalFormatting sqref="AC594">
    <cfRule type="cellIs" dxfId="3013" priority="97" stopIfTrue="1" operator="equal">
      <formula>0</formula>
    </cfRule>
  </conditionalFormatting>
  <conditionalFormatting sqref="AG594">
    <cfRule type="cellIs" dxfId="3012" priority="96" stopIfTrue="1" operator="equal">
      <formula>0</formula>
    </cfRule>
  </conditionalFormatting>
  <conditionalFormatting sqref="AH594">
    <cfRule type="cellIs" dxfId="3011" priority="95" stopIfTrue="1" operator="equal">
      <formula>0</formula>
    </cfRule>
  </conditionalFormatting>
  <conditionalFormatting sqref="AL594">
    <cfRule type="cellIs" dxfId="3010" priority="94" stopIfTrue="1" operator="equal">
      <formula>0</formula>
    </cfRule>
  </conditionalFormatting>
  <conditionalFormatting sqref="AM594">
    <cfRule type="cellIs" dxfId="3009" priority="93" stopIfTrue="1" operator="equal">
      <formula>0</formula>
    </cfRule>
  </conditionalFormatting>
  <conditionalFormatting sqref="AQ594">
    <cfRule type="cellIs" dxfId="3008" priority="92" stopIfTrue="1" operator="equal">
      <formula>0</formula>
    </cfRule>
  </conditionalFormatting>
  <conditionalFormatting sqref="AR594">
    <cfRule type="cellIs" dxfId="3007" priority="91" stopIfTrue="1" operator="equal">
      <formula>0</formula>
    </cfRule>
  </conditionalFormatting>
  <conditionalFormatting sqref="AV594">
    <cfRule type="cellIs" dxfId="3006" priority="90" stopIfTrue="1" operator="equal">
      <formula>0</formula>
    </cfRule>
  </conditionalFormatting>
  <conditionalFormatting sqref="AW594">
    <cfRule type="cellIs" dxfId="3005" priority="89" stopIfTrue="1" operator="equal">
      <formula>0</formula>
    </cfRule>
  </conditionalFormatting>
  <conditionalFormatting sqref="BA594">
    <cfRule type="cellIs" dxfId="3004" priority="88" stopIfTrue="1" operator="equal">
      <formula>0</formula>
    </cfRule>
  </conditionalFormatting>
  <conditionalFormatting sqref="BB594">
    <cfRule type="cellIs" dxfId="3003" priority="87" stopIfTrue="1" operator="equal">
      <formula>0</formula>
    </cfRule>
  </conditionalFormatting>
  <conditionalFormatting sqref="BG633">
    <cfRule type="cellIs" dxfId="3002" priority="65" stopIfTrue="1" operator="equal">
      <formula>0</formula>
    </cfRule>
  </conditionalFormatting>
  <conditionalFormatting sqref="G633:H633 L633">
    <cfRule type="cellIs" dxfId="3001" priority="84" stopIfTrue="1" operator="equal">
      <formula>0</formula>
    </cfRule>
  </conditionalFormatting>
  <conditionalFormatting sqref="E633:F633">
    <cfRule type="cellIs" dxfId="3000" priority="83" stopIfTrue="1" operator="equal">
      <formula>0</formula>
    </cfRule>
  </conditionalFormatting>
  <conditionalFormatting sqref="M633:N633 S633">
    <cfRule type="cellIs" dxfId="2999" priority="82" stopIfTrue="1" operator="equal">
      <formula>0</formula>
    </cfRule>
  </conditionalFormatting>
  <conditionalFormatting sqref="R633">
    <cfRule type="cellIs" dxfId="2998" priority="81" stopIfTrue="1" operator="equal">
      <formula>0</formula>
    </cfRule>
  </conditionalFormatting>
  <conditionalFormatting sqref="X633">
    <cfRule type="cellIs" dxfId="2997" priority="80" stopIfTrue="1" operator="equal">
      <formula>0</formula>
    </cfRule>
  </conditionalFormatting>
  <conditionalFormatting sqref="W633">
    <cfRule type="cellIs" dxfId="2996" priority="79" stopIfTrue="1" operator="equal">
      <formula>0</formula>
    </cfRule>
  </conditionalFormatting>
  <conditionalFormatting sqref="BF633">
    <cfRule type="cellIs" dxfId="2995" priority="66" stopIfTrue="1" operator="equal">
      <formula>0</formula>
    </cfRule>
  </conditionalFormatting>
  <conditionalFormatting sqref="AB633">
    <cfRule type="cellIs" dxfId="2994" priority="78" stopIfTrue="1" operator="equal">
      <formula>0</formula>
    </cfRule>
  </conditionalFormatting>
  <conditionalFormatting sqref="AC633">
    <cfRule type="cellIs" dxfId="2993" priority="77" stopIfTrue="1" operator="equal">
      <formula>0</formula>
    </cfRule>
  </conditionalFormatting>
  <conditionalFormatting sqref="AG633">
    <cfRule type="cellIs" dxfId="2992" priority="76" stopIfTrue="1" operator="equal">
      <formula>0</formula>
    </cfRule>
  </conditionalFormatting>
  <conditionalFormatting sqref="AH633">
    <cfRule type="cellIs" dxfId="2991" priority="75" stopIfTrue="1" operator="equal">
      <formula>0</formula>
    </cfRule>
  </conditionalFormatting>
  <conditionalFormatting sqref="AL633">
    <cfRule type="cellIs" dxfId="2990" priority="74" stopIfTrue="1" operator="equal">
      <formula>0</formula>
    </cfRule>
  </conditionalFormatting>
  <conditionalFormatting sqref="AM633">
    <cfRule type="cellIs" dxfId="2989" priority="73" stopIfTrue="1" operator="equal">
      <formula>0</formula>
    </cfRule>
  </conditionalFormatting>
  <conditionalFormatting sqref="AQ633">
    <cfRule type="cellIs" dxfId="2988" priority="72" stopIfTrue="1" operator="equal">
      <formula>0</formula>
    </cfRule>
  </conditionalFormatting>
  <conditionalFormatting sqref="AR633">
    <cfRule type="cellIs" dxfId="2987" priority="71" stopIfTrue="1" operator="equal">
      <formula>0</formula>
    </cfRule>
  </conditionalFormatting>
  <conditionalFormatting sqref="AV633">
    <cfRule type="cellIs" dxfId="2986" priority="70" stopIfTrue="1" operator="equal">
      <formula>0</formula>
    </cfRule>
  </conditionalFormatting>
  <conditionalFormatting sqref="AW633">
    <cfRule type="cellIs" dxfId="2985" priority="69" stopIfTrue="1" operator="equal">
      <formula>0</formula>
    </cfRule>
  </conditionalFormatting>
  <conditionalFormatting sqref="BA633">
    <cfRule type="cellIs" dxfId="2984" priority="68" stopIfTrue="1" operator="equal">
      <formula>0</formula>
    </cfRule>
  </conditionalFormatting>
  <conditionalFormatting sqref="BB633">
    <cfRule type="cellIs" dxfId="2983" priority="67" stopIfTrue="1" operator="equal">
      <formula>0</formula>
    </cfRule>
  </conditionalFormatting>
  <conditionalFormatting sqref="BG672">
    <cfRule type="cellIs" dxfId="2982" priority="45" stopIfTrue="1" operator="equal">
      <formula>0</formula>
    </cfRule>
  </conditionalFormatting>
  <conditionalFormatting sqref="G672:H672 L672">
    <cfRule type="cellIs" dxfId="2981" priority="64" stopIfTrue="1" operator="equal">
      <formula>0</formula>
    </cfRule>
  </conditionalFormatting>
  <conditionalFormatting sqref="E672:F672">
    <cfRule type="cellIs" dxfId="2980" priority="63" stopIfTrue="1" operator="equal">
      <formula>0</formula>
    </cfRule>
  </conditionalFormatting>
  <conditionalFormatting sqref="M672:N672 S672">
    <cfRule type="cellIs" dxfId="2979" priority="62" stopIfTrue="1" operator="equal">
      <formula>0</formula>
    </cfRule>
  </conditionalFormatting>
  <conditionalFormatting sqref="R672">
    <cfRule type="cellIs" dxfId="2978" priority="61" stopIfTrue="1" operator="equal">
      <formula>0</formula>
    </cfRule>
  </conditionalFormatting>
  <conditionalFormatting sqref="X672">
    <cfRule type="cellIs" dxfId="2977" priority="60" stopIfTrue="1" operator="equal">
      <formula>0</formula>
    </cfRule>
  </conditionalFormatting>
  <conditionalFormatting sqref="W672">
    <cfRule type="cellIs" dxfId="2976" priority="59" stopIfTrue="1" operator="equal">
      <formula>0</formula>
    </cfRule>
  </conditionalFormatting>
  <conditionalFormatting sqref="BF672">
    <cfRule type="cellIs" dxfId="2975" priority="46" stopIfTrue="1" operator="equal">
      <formula>0</formula>
    </cfRule>
  </conditionalFormatting>
  <conditionalFormatting sqref="AB672">
    <cfRule type="cellIs" dxfId="2974" priority="58" stopIfTrue="1" operator="equal">
      <formula>0</formula>
    </cfRule>
  </conditionalFormatting>
  <conditionalFormatting sqref="AC672">
    <cfRule type="cellIs" dxfId="2973" priority="57" stopIfTrue="1" operator="equal">
      <formula>0</formula>
    </cfRule>
  </conditionalFormatting>
  <conditionalFormatting sqref="AG672">
    <cfRule type="cellIs" dxfId="2972" priority="56" stopIfTrue="1" operator="equal">
      <formula>0</formula>
    </cfRule>
  </conditionalFormatting>
  <conditionalFormatting sqref="AH672">
    <cfRule type="cellIs" dxfId="2971" priority="55" stopIfTrue="1" operator="equal">
      <formula>0</formula>
    </cfRule>
  </conditionalFormatting>
  <conditionalFormatting sqref="AL672">
    <cfRule type="cellIs" dxfId="2970" priority="54" stopIfTrue="1" operator="equal">
      <formula>0</formula>
    </cfRule>
  </conditionalFormatting>
  <conditionalFormatting sqref="AM672">
    <cfRule type="cellIs" dxfId="2969" priority="53" stopIfTrue="1" operator="equal">
      <formula>0</formula>
    </cfRule>
  </conditionalFormatting>
  <conditionalFormatting sqref="AQ672">
    <cfRule type="cellIs" dxfId="2968" priority="52" stopIfTrue="1" operator="equal">
      <formula>0</formula>
    </cfRule>
  </conditionalFormatting>
  <conditionalFormatting sqref="AR672">
    <cfRule type="cellIs" dxfId="2967" priority="51" stopIfTrue="1" operator="equal">
      <formula>0</formula>
    </cfRule>
  </conditionalFormatting>
  <conditionalFormatting sqref="AV672">
    <cfRule type="cellIs" dxfId="2966" priority="50" stopIfTrue="1" operator="equal">
      <formula>0</formula>
    </cfRule>
  </conditionalFormatting>
  <conditionalFormatting sqref="AW672">
    <cfRule type="cellIs" dxfId="2965" priority="49" stopIfTrue="1" operator="equal">
      <formula>0</formula>
    </cfRule>
  </conditionalFormatting>
  <conditionalFormatting sqref="BA672">
    <cfRule type="cellIs" dxfId="2964" priority="48" stopIfTrue="1" operator="equal">
      <formula>0</formula>
    </cfRule>
  </conditionalFormatting>
  <conditionalFormatting sqref="BB672">
    <cfRule type="cellIs" dxfId="2963" priority="47" stopIfTrue="1" operator="equal">
      <formula>0</formula>
    </cfRule>
  </conditionalFormatting>
  <conditionalFormatting sqref="BG711">
    <cfRule type="cellIs" dxfId="2962" priority="25" stopIfTrue="1" operator="equal">
      <formula>0</formula>
    </cfRule>
  </conditionalFormatting>
  <conditionalFormatting sqref="G711:H711 L711">
    <cfRule type="cellIs" dxfId="2961" priority="44" stopIfTrue="1" operator="equal">
      <formula>0</formula>
    </cfRule>
  </conditionalFormatting>
  <conditionalFormatting sqref="E711:F711">
    <cfRule type="cellIs" dxfId="2960" priority="43" stopIfTrue="1" operator="equal">
      <formula>0</formula>
    </cfRule>
  </conditionalFormatting>
  <conditionalFormatting sqref="M711:N711 S711">
    <cfRule type="cellIs" dxfId="2959" priority="42" stopIfTrue="1" operator="equal">
      <formula>0</formula>
    </cfRule>
  </conditionalFormatting>
  <conditionalFormatting sqref="R711">
    <cfRule type="cellIs" dxfId="2958" priority="41" stopIfTrue="1" operator="equal">
      <formula>0</formula>
    </cfRule>
  </conditionalFormatting>
  <conditionalFormatting sqref="X711">
    <cfRule type="cellIs" dxfId="2957" priority="40" stopIfTrue="1" operator="equal">
      <formula>0</formula>
    </cfRule>
  </conditionalFormatting>
  <conditionalFormatting sqref="W711">
    <cfRule type="cellIs" dxfId="2956" priority="39" stopIfTrue="1" operator="equal">
      <formula>0</formula>
    </cfRule>
  </conditionalFormatting>
  <conditionalFormatting sqref="BF711">
    <cfRule type="cellIs" dxfId="2955" priority="26" stopIfTrue="1" operator="equal">
      <formula>0</formula>
    </cfRule>
  </conditionalFormatting>
  <conditionalFormatting sqref="AB711">
    <cfRule type="cellIs" dxfId="2954" priority="38" stopIfTrue="1" operator="equal">
      <formula>0</formula>
    </cfRule>
  </conditionalFormatting>
  <conditionalFormatting sqref="AC711">
    <cfRule type="cellIs" dxfId="2953" priority="37" stopIfTrue="1" operator="equal">
      <formula>0</formula>
    </cfRule>
  </conditionalFormatting>
  <conditionalFormatting sqref="AG711">
    <cfRule type="cellIs" dxfId="2952" priority="36" stopIfTrue="1" operator="equal">
      <formula>0</formula>
    </cfRule>
  </conditionalFormatting>
  <conditionalFormatting sqref="AH711">
    <cfRule type="cellIs" dxfId="2951" priority="35" stopIfTrue="1" operator="equal">
      <formula>0</formula>
    </cfRule>
  </conditionalFormatting>
  <conditionalFormatting sqref="AL711">
    <cfRule type="cellIs" dxfId="2950" priority="34" stopIfTrue="1" operator="equal">
      <formula>0</formula>
    </cfRule>
  </conditionalFormatting>
  <conditionalFormatting sqref="AM711">
    <cfRule type="cellIs" dxfId="2949" priority="33" stopIfTrue="1" operator="equal">
      <formula>0</formula>
    </cfRule>
  </conditionalFormatting>
  <conditionalFormatting sqref="AQ711">
    <cfRule type="cellIs" dxfId="2948" priority="32" stopIfTrue="1" operator="equal">
      <formula>0</formula>
    </cfRule>
  </conditionalFormatting>
  <conditionalFormatting sqref="AR711">
    <cfRule type="cellIs" dxfId="2947" priority="31" stopIfTrue="1" operator="equal">
      <formula>0</formula>
    </cfRule>
  </conditionalFormatting>
  <conditionalFormatting sqref="AV711">
    <cfRule type="cellIs" dxfId="2946" priority="30" stopIfTrue="1" operator="equal">
      <formula>0</formula>
    </cfRule>
  </conditionalFormatting>
  <conditionalFormatting sqref="AW711">
    <cfRule type="cellIs" dxfId="2945" priority="29" stopIfTrue="1" operator="equal">
      <formula>0</formula>
    </cfRule>
  </conditionalFormatting>
  <conditionalFormatting sqref="BA711">
    <cfRule type="cellIs" dxfId="2944" priority="28" stopIfTrue="1" operator="equal">
      <formula>0</formula>
    </cfRule>
  </conditionalFormatting>
  <conditionalFormatting sqref="BB711">
    <cfRule type="cellIs" dxfId="2943" priority="27" stopIfTrue="1" operator="equal">
      <formula>0</formula>
    </cfRule>
  </conditionalFormatting>
  <conditionalFormatting sqref="BG750">
    <cfRule type="cellIs" dxfId="2942" priority="5" stopIfTrue="1" operator="equal">
      <formula>0</formula>
    </cfRule>
  </conditionalFormatting>
  <conditionalFormatting sqref="G750:H750 L750">
    <cfRule type="cellIs" dxfId="2941" priority="24" stopIfTrue="1" operator="equal">
      <formula>0</formula>
    </cfRule>
  </conditionalFormatting>
  <conditionalFormatting sqref="E750:F750">
    <cfRule type="cellIs" dxfId="2940" priority="23" stopIfTrue="1" operator="equal">
      <formula>0</formula>
    </cfRule>
  </conditionalFormatting>
  <conditionalFormatting sqref="M750:N750 S750">
    <cfRule type="cellIs" dxfId="2939" priority="22" stopIfTrue="1" operator="equal">
      <formula>0</formula>
    </cfRule>
  </conditionalFormatting>
  <conditionalFormatting sqref="R750">
    <cfRule type="cellIs" dxfId="2938" priority="21" stopIfTrue="1" operator="equal">
      <formula>0</formula>
    </cfRule>
  </conditionalFormatting>
  <conditionalFormatting sqref="X750">
    <cfRule type="cellIs" dxfId="2937" priority="20" stopIfTrue="1" operator="equal">
      <formula>0</formula>
    </cfRule>
  </conditionalFormatting>
  <conditionalFormatting sqref="W750">
    <cfRule type="cellIs" dxfId="2936" priority="19" stopIfTrue="1" operator="equal">
      <formula>0</formula>
    </cfRule>
  </conditionalFormatting>
  <conditionalFormatting sqref="BF750">
    <cfRule type="cellIs" dxfId="2935" priority="6" stopIfTrue="1" operator="equal">
      <formula>0</formula>
    </cfRule>
  </conditionalFormatting>
  <conditionalFormatting sqref="AB750">
    <cfRule type="cellIs" dxfId="2934" priority="18" stopIfTrue="1" operator="equal">
      <formula>0</formula>
    </cfRule>
  </conditionalFormatting>
  <conditionalFormatting sqref="AC750">
    <cfRule type="cellIs" dxfId="2933" priority="17" stopIfTrue="1" operator="equal">
      <formula>0</formula>
    </cfRule>
  </conditionalFormatting>
  <conditionalFormatting sqref="AG750">
    <cfRule type="cellIs" dxfId="2932" priority="16" stopIfTrue="1" operator="equal">
      <formula>0</formula>
    </cfRule>
  </conditionalFormatting>
  <conditionalFormatting sqref="AH750">
    <cfRule type="cellIs" dxfId="2931" priority="15" stopIfTrue="1" operator="equal">
      <formula>0</formula>
    </cfRule>
  </conditionalFormatting>
  <conditionalFormatting sqref="AL750">
    <cfRule type="cellIs" dxfId="2930" priority="14" stopIfTrue="1" operator="equal">
      <formula>0</formula>
    </cfRule>
  </conditionalFormatting>
  <conditionalFormatting sqref="AM750">
    <cfRule type="cellIs" dxfId="2929" priority="13" stopIfTrue="1" operator="equal">
      <formula>0</formula>
    </cfRule>
  </conditionalFormatting>
  <conditionalFormatting sqref="AQ750">
    <cfRule type="cellIs" dxfId="2928" priority="12" stopIfTrue="1" operator="equal">
      <formula>0</formula>
    </cfRule>
  </conditionalFormatting>
  <conditionalFormatting sqref="AR750">
    <cfRule type="cellIs" dxfId="2927" priority="11" stopIfTrue="1" operator="equal">
      <formula>0</formula>
    </cfRule>
  </conditionalFormatting>
  <conditionalFormatting sqref="AV750">
    <cfRule type="cellIs" dxfId="2926" priority="10" stopIfTrue="1" operator="equal">
      <formula>0</formula>
    </cfRule>
  </conditionalFormatting>
  <conditionalFormatting sqref="AW750">
    <cfRule type="cellIs" dxfId="2925" priority="9" stopIfTrue="1" operator="equal">
      <formula>0</formula>
    </cfRule>
  </conditionalFormatting>
  <conditionalFormatting sqref="BA750">
    <cfRule type="cellIs" dxfId="2924" priority="8" stopIfTrue="1" operator="equal">
      <formula>0</formula>
    </cfRule>
  </conditionalFormatting>
  <conditionalFormatting sqref="BB750">
    <cfRule type="cellIs" dxfId="2923" priority="7" stopIfTrue="1" operator="equal">
      <formula>0</formula>
    </cfRule>
  </conditionalFormatting>
  <conditionalFormatting sqref="C51">
    <cfRule type="expression" dxfId="2922" priority="4" stopIfTrue="1">
      <formula>"IF($C$48&lt;&gt;"";1;0)"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26" id="{ECC5E418-6E1F-4939-A3AA-590318A2CD5B}">
            <xm:f>IF(MATCH(XFD2,'Banco de Dados'!$B$31:$B$43,0),1,0)</xm:f>
            <x14:dxf>
              <fill>
                <patternFill>
                  <bgColor theme="9" tint="0.79998168889431442"/>
                </patternFill>
              </fill>
            </x14:dxf>
          </x14:cfRule>
          <xm:sqref>B6:B7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tabColor theme="9" tint="-0.499984740745262"/>
  </sheetPr>
  <dimension ref="A1:BD104"/>
  <sheetViews>
    <sheetView showGridLines="0" zoomScaleNormal="100" zoomScaleSheetLayoutView="50" workbookViewId="0">
      <pane ySplit="1" topLeftCell="A2" activePane="bottomLeft" state="frozen"/>
      <selection pane="bottomLeft" activeCell="E18" sqref="E18"/>
    </sheetView>
  </sheetViews>
  <sheetFormatPr defaultColWidth="8.88671875" defaultRowHeight="13.8" x14ac:dyDescent="0.3"/>
  <cols>
    <col min="1" max="1" width="6" style="143" customWidth="1"/>
    <col min="2" max="2" width="12.21875" style="143" customWidth="1"/>
    <col min="3" max="37" width="10" style="143" customWidth="1"/>
    <col min="38" max="16384" width="8.88671875" style="143"/>
  </cols>
  <sheetData>
    <row r="1" spans="1:55" s="157" customFormat="1" ht="19.95" customHeight="1" x14ac:dyDescent="0.3">
      <c r="A1" s="381" t="s">
        <v>63</v>
      </c>
      <c r="B1" s="381"/>
      <c r="C1" s="172" t="s">
        <v>64</v>
      </c>
    </row>
    <row r="2" spans="1:55" ht="14.4" thickBot="1" x14ac:dyDescent="0.35">
      <c r="A2" s="144"/>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row>
    <row r="3" spans="1:55" ht="20.25" customHeight="1" thickBot="1" x14ac:dyDescent="0.35">
      <c r="A3" s="144"/>
      <c r="B3" s="416" t="s">
        <v>59</v>
      </c>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8"/>
      <c r="AL3" s="144"/>
      <c r="AM3" s="144"/>
      <c r="AN3" s="144"/>
      <c r="AO3" s="144"/>
      <c r="AP3" s="144"/>
      <c r="AQ3" s="144"/>
      <c r="AR3" s="144"/>
      <c r="AS3" s="144"/>
      <c r="AT3" s="144"/>
      <c r="AU3" s="144"/>
      <c r="AV3" s="144"/>
      <c r="AW3" s="144"/>
      <c r="AX3" s="144"/>
      <c r="AY3" s="144"/>
      <c r="AZ3" s="144"/>
      <c r="BA3" s="144"/>
      <c r="BB3" s="144"/>
      <c r="BC3" s="144"/>
    </row>
    <row r="4" spans="1:55" ht="15" customHeight="1" thickBot="1" x14ac:dyDescent="0.35">
      <c r="A4" s="144"/>
      <c r="B4" s="144"/>
      <c r="C4" s="145"/>
      <c r="D4" s="145"/>
      <c r="E4" s="145"/>
      <c r="F4" s="145"/>
      <c r="G4" s="145"/>
      <c r="H4" s="145"/>
      <c r="I4" s="145"/>
      <c r="J4" s="145"/>
      <c r="K4" s="145"/>
      <c r="L4" s="145"/>
      <c r="M4" s="145"/>
      <c r="N4" s="145"/>
      <c r="O4" s="145"/>
      <c r="P4" s="145"/>
      <c r="Q4" s="145"/>
      <c r="R4" s="145"/>
      <c r="S4" s="145"/>
      <c r="T4" s="145"/>
      <c r="U4" s="145"/>
      <c r="V4" s="145"/>
      <c r="W4" s="145"/>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row>
    <row r="5" spans="1:55" s="158" customFormat="1" ht="15" customHeight="1" x14ac:dyDescent="0.3">
      <c r="A5" s="146"/>
      <c r="B5" s="135" t="s">
        <v>14</v>
      </c>
      <c r="C5" s="136">
        <f>IF('Sequestro de CO2'!B12&lt;&gt;"",'Sequestro de CO2'!B12,"")</f>
        <v>2021</v>
      </c>
      <c r="D5" s="136">
        <f>IF('Sequestro de CO2'!B13&lt;&gt;"",'Sequestro de CO2'!B13,"")</f>
        <v>2022</v>
      </c>
      <c r="E5" s="136">
        <f>IF('Sequestro de CO2'!B14&lt;&gt;"",'Sequestro de CO2'!B14,"")</f>
        <v>2023</v>
      </c>
      <c r="F5" s="136">
        <f>IF('Sequestro de CO2'!B15&lt;&gt;"",'Sequestro de CO2'!B15,"")</f>
        <v>2024</v>
      </c>
      <c r="G5" s="136">
        <f>IF('Sequestro de CO2'!B16&lt;&gt;"",'Sequestro de CO2'!B16,"")</f>
        <v>2025</v>
      </c>
      <c r="H5" s="136">
        <f>IF('Sequestro de CO2'!B17&lt;&gt;"",'Sequestro de CO2'!B17,"")</f>
        <v>2026</v>
      </c>
      <c r="I5" s="136">
        <f>IF('Sequestro de CO2'!B18&lt;&gt;"",'Sequestro de CO2'!B18,"")</f>
        <v>2027</v>
      </c>
      <c r="J5" s="136">
        <f>IF('Sequestro de CO2'!B19&lt;&gt;"",'Sequestro de CO2'!B19,"")</f>
        <v>2028</v>
      </c>
      <c r="K5" s="136">
        <f>IF('Sequestro de CO2'!B20&lt;&gt;"",'Sequestro de CO2'!B20,"")</f>
        <v>2029</v>
      </c>
      <c r="L5" s="136">
        <f>IF('Sequestro de CO2'!B21&lt;&gt;"",'Sequestro de CO2'!B21,"")</f>
        <v>2030</v>
      </c>
      <c r="M5" s="136">
        <f>IF('Sequestro de CO2'!B22&lt;&gt;"",'Sequestro de CO2'!B22,"")</f>
        <v>2031</v>
      </c>
      <c r="N5" s="136">
        <f>IF('Sequestro de CO2'!B23&lt;&gt;"",'Sequestro de CO2'!B23,"")</f>
        <v>2032</v>
      </c>
      <c r="O5" s="136">
        <f>IF('Sequestro de CO2'!B24&lt;&gt;"",'Sequestro de CO2'!B24,"")</f>
        <v>2033</v>
      </c>
      <c r="P5" s="136">
        <f>IF('Sequestro de CO2'!B25&lt;&gt;"",'Sequestro de CO2'!B25,"")</f>
        <v>2034</v>
      </c>
      <c r="Q5" s="136">
        <f>IF('Sequestro de CO2'!B26&lt;&gt;"",'Sequestro de CO2'!B26,"")</f>
        <v>2035</v>
      </c>
      <c r="R5" s="136">
        <f>IF('Sequestro de CO2'!B27&lt;&gt;"",'Sequestro de CO2'!B27,"")</f>
        <v>2036</v>
      </c>
      <c r="S5" s="136">
        <f>IF('Sequestro de CO2'!B28&lt;&gt;"",'Sequestro de CO2'!B28,"")</f>
        <v>2037</v>
      </c>
      <c r="T5" s="136">
        <f>IF('Sequestro de CO2'!B29&lt;&gt;"",'Sequestro de CO2'!B29,"")</f>
        <v>2038</v>
      </c>
      <c r="U5" s="136">
        <f>IF('Sequestro de CO2'!B30&lt;&gt;"",'Sequestro de CO2'!B30,"")</f>
        <v>2039</v>
      </c>
      <c r="V5" s="136">
        <f>IF('Sequestro de CO2'!B31&lt;&gt;"",'Sequestro de CO2'!B31,"")</f>
        <v>2040</v>
      </c>
      <c r="W5" s="136">
        <f>IF('Sequestro de CO2'!B32&lt;&gt;"",'Sequestro de CO2'!B32,"")</f>
        <v>2041</v>
      </c>
      <c r="X5" s="136">
        <f>IF('Sequestro de CO2'!B33&lt;&gt;"",'Sequestro de CO2'!B33,"")</f>
        <v>2042</v>
      </c>
      <c r="Y5" s="136">
        <f>IF('Sequestro de CO2'!B34&lt;&gt;"",'Sequestro de CO2'!B34,"")</f>
        <v>2043</v>
      </c>
      <c r="Z5" s="136">
        <f>IF('Sequestro de CO2'!B35&lt;&gt;"",'Sequestro de CO2'!B35,"")</f>
        <v>2044</v>
      </c>
      <c r="AA5" s="136">
        <f>IF('Sequestro de CO2'!B36&lt;&gt;"",'Sequestro de CO2'!B36,"")</f>
        <v>2045</v>
      </c>
      <c r="AB5" s="136">
        <f>IF('Sequestro de CO2'!B37&lt;&gt;"",'Sequestro de CO2'!B37,"")</f>
        <v>2046</v>
      </c>
      <c r="AC5" s="136">
        <f>IF('Sequestro de CO2'!B38&lt;&gt;"",'Sequestro de CO2'!B38,"")</f>
        <v>2047</v>
      </c>
      <c r="AD5" s="136">
        <f>IF('Sequestro de CO2'!B39&lt;&gt;"",'Sequestro de CO2'!B39,"")</f>
        <v>2048</v>
      </c>
      <c r="AE5" s="136">
        <f>IF('Sequestro de CO2'!B40&lt;&gt;"",'Sequestro de CO2'!B40,"")</f>
        <v>2049</v>
      </c>
      <c r="AF5" s="136">
        <f>IF('Sequestro de CO2'!B41&lt;&gt;"",'Sequestro de CO2'!B41,"")</f>
        <v>2050</v>
      </c>
      <c r="AG5" s="136">
        <f>IF('Sequestro de CO2'!B42&lt;&gt;"",'Sequestro de CO2'!B42,"")</f>
        <v>2051</v>
      </c>
      <c r="AH5" s="136">
        <f>IF('Sequestro de CO2'!B43&lt;&gt;"",'Sequestro de CO2'!B43,"")</f>
        <v>2052</v>
      </c>
      <c r="AI5" s="136">
        <f>IF('Sequestro de CO2'!B44&lt;&gt;"",'Sequestro de CO2'!B44,"")</f>
        <v>2053</v>
      </c>
      <c r="AJ5" s="136">
        <f>IF('Sequestro de CO2'!B45&lt;&gt;"",'Sequestro de CO2'!B45,"")</f>
        <v>2054</v>
      </c>
      <c r="AK5" s="137">
        <f>IF('Sequestro de CO2'!B46&lt;&gt;"",'Sequestro de CO2'!B46,"")</f>
        <v>2055</v>
      </c>
      <c r="AL5" s="146"/>
      <c r="AM5" s="146"/>
      <c r="AN5" s="146"/>
      <c r="AO5" s="146"/>
      <c r="AP5" s="146"/>
      <c r="AQ5" s="146"/>
      <c r="AR5" s="146"/>
      <c r="AS5" s="146"/>
      <c r="AT5" s="146"/>
      <c r="AU5" s="146"/>
      <c r="AV5" s="146"/>
      <c r="AW5" s="146"/>
      <c r="AX5" s="146"/>
      <c r="AY5" s="146"/>
      <c r="AZ5" s="146"/>
      <c r="BA5" s="146"/>
      <c r="BB5" s="146"/>
      <c r="BC5" s="146"/>
    </row>
    <row r="6" spans="1:55" ht="15" customHeight="1" x14ac:dyDescent="0.3">
      <c r="B6" s="163" t="str">
        <f>IF(PRINCIPAL!B14&lt;&gt;"",PRINCIPAL!B14,"")</f>
        <v>OP2</v>
      </c>
      <c r="C6" s="310">
        <f>IF($B$6="","",IF(OR(ISBLANK('Sequestro de CO2'!P12),ISBLANK('Sequestro de CO2'!U12),ISBLANK('Sequestro de CO2'!Z12),ISBLANK('Sequestro de CO2'!AE12),ISBLANK('Sequestro de CO2'!AJ12),ISBLANK('Sequestro de CO2'!AO12),ISBLANK('Sequestro de CO2'!AT12),ISBLANK('Sequestro de CO2'!AY12),ISBLANK('Sequestro de CO2'!BD12),ISBLANK('Sequestro de CO2'!BI12)),"",SUM('Sequestro de CO2'!P12,'Sequestro de CO2'!U12,'Sequestro de CO2'!Z12,'Sequestro de CO2'!AE12,'Sequestro de CO2'!AJ12,'Sequestro de CO2'!AO12,'Sequestro de CO2'!AT12,'Sequestro de CO2'!AY12,'Sequestro de CO2'!BD12,'Sequestro de CO2'!BI12)))</f>
        <v>7948.1615400000001</v>
      </c>
      <c r="D6" s="159">
        <f>IF($B$6="","",IF(OR(ISBLANK('Sequestro de CO2'!P13),ISBLANK('Sequestro de CO2'!U13),ISBLANK('Sequestro de CO2'!Z13),ISBLANK('Sequestro de CO2'!AE13),ISBLANK('Sequestro de CO2'!AJ13),ISBLANK('Sequestro de CO2'!AO13),ISBLANK('Sequestro de CO2'!AT13),ISBLANK('Sequestro de CO2'!AY13),ISBLANK('Sequestro de CO2'!BD13),ISBLANK('Sequestro de CO2'!BI13)),"",SUM('Sequestro de CO2'!P13,'Sequestro de CO2'!U13,'Sequestro de CO2'!Z13,'Sequestro de CO2'!AE13,'Sequestro de CO2'!AJ13,'Sequestro de CO2'!AO13,'Sequestro de CO2'!AT13,'Sequestro de CO2'!AY13,'Sequestro de CO2'!BD13,'Sequestro de CO2'!BI13)))</f>
        <v>25610.742739999998</v>
      </c>
      <c r="E6" s="159">
        <f>IF($B$6="","",IF(OR(ISBLANK('Sequestro de CO2'!P14),ISBLANK('Sequestro de CO2'!U14),ISBLANK('Sequestro de CO2'!Z14),ISBLANK('Sequestro de CO2'!AE14),ISBLANK('Sequestro de CO2'!AJ14),ISBLANK('Sequestro de CO2'!AO14),ISBLANK('Sequestro de CO2'!AT14),ISBLANK('Sequestro de CO2'!AY14),ISBLANK('Sequestro de CO2'!BD14),ISBLANK('Sequestro de CO2'!BI14)),"",SUM('Sequestro de CO2'!P14,'Sequestro de CO2'!U14,'Sequestro de CO2'!Z14,'Sequestro de CO2'!AE14,'Sequestro de CO2'!AJ14,'Sequestro de CO2'!AO14,'Sequestro de CO2'!AT14,'Sequestro de CO2'!AY14,'Sequestro de CO2'!BD14,'Sequestro de CO2'!BI14)))</f>
        <v>43273.323940000002</v>
      </c>
      <c r="F6" s="159">
        <f>IF($B$6="","",IF(OR(ISBLANK('Sequestro de CO2'!P15),ISBLANK('Sequestro de CO2'!U15),ISBLANK('Sequestro de CO2'!Z15),ISBLANK('Sequestro de CO2'!AE15),ISBLANK('Sequestro de CO2'!AJ15),ISBLANK('Sequestro de CO2'!AO15),ISBLANK('Sequestro de CO2'!AT15),ISBLANK('Sequestro de CO2'!AY15),ISBLANK('Sequestro de CO2'!BD15),ISBLANK('Sequestro de CO2'!BI15)),"",SUM('Sequestro de CO2'!P15,'Sequestro de CO2'!U15,'Sequestro de CO2'!Z15,'Sequestro de CO2'!AE15,'Sequestro de CO2'!AJ15,'Sequestro de CO2'!AO15,'Sequestro de CO2'!AT15,'Sequestro de CO2'!AY15,'Sequestro de CO2'!BD15,'Sequestro de CO2'!BI15)))</f>
        <v>60935.905139999995</v>
      </c>
      <c r="G6" s="159">
        <f>IF($B$6="","",IF(OR(ISBLANK('Sequestro de CO2'!P16),ISBLANK('Sequestro de CO2'!U16),ISBLANK('Sequestro de CO2'!Z16),ISBLANK('Sequestro de CO2'!AE16),ISBLANK('Sequestro de CO2'!AJ16),ISBLANK('Sequestro de CO2'!AO16),ISBLANK('Sequestro de CO2'!AT16),ISBLANK('Sequestro de CO2'!AY16),ISBLANK('Sequestro de CO2'!BD16),ISBLANK('Sequestro de CO2'!BI16)),"",SUM('Sequestro de CO2'!P16,'Sequestro de CO2'!U16,'Sequestro de CO2'!Z16,'Sequestro de CO2'!AE16,'Sequestro de CO2'!AJ16,'Sequestro de CO2'!AO16,'Sequestro de CO2'!AT16,'Sequestro de CO2'!AY16,'Sequestro de CO2'!BD16,'Sequestro de CO2'!BI16)))</f>
        <v>78598.486340000003</v>
      </c>
      <c r="H6" s="159">
        <f>IF($B$6="","",IF(OR(ISBLANK('Sequestro de CO2'!P17),ISBLANK('Sequestro de CO2'!U17),ISBLANK('Sequestro de CO2'!Z17),ISBLANK('Sequestro de CO2'!AE17),ISBLANK('Sequestro de CO2'!AJ17),ISBLANK('Sequestro de CO2'!AO17),ISBLANK('Sequestro de CO2'!AT17),ISBLANK('Sequestro de CO2'!AY17),ISBLANK('Sequestro de CO2'!BD17),ISBLANK('Sequestro de CO2'!BI17)),"",SUM('Sequestro de CO2'!P17,'Sequestro de CO2'!U17,'Sequestro de CO2'!Z17,'Sequestro de CO2'!AE17,'Sequestro de CO2'!AJ17,'Sequestro de CO2'!AO17,'Sequestro de CO2'!AT17,'Sequestro de CO2'!AY17,'Sequestro de CO2'!BD17,'Sequestro de CO2'!BI17)))</f>
        <v>96261.067540000004</v>
      </c>
      <c r="I6" s="159">
        <f>IF($B$6="","",IF(OR(ISBLANK('Sequestro de CO2'!P18),ISBLANK('Sequestro de CO2'!U18),ISBLANK('Sequestro de CO2'!Z18),ISBLANK('Sequestro de CO2'!AE18),ISBLANK('Sequestro de CO2'!AJ18),ISBLANK('Sequestro de CO2'!AO18),ISBLANK('Sequestro de CO2'!AT18),ISBLANK('Sequestro de CO2'!AY18),ISBLANK('Sequestro de CO2'!BD18),ISBLANK('Sequestro de CO2'!BI18)),"",SUM('Sequestro de CO2'!P18,'Sequestro de CO2'!U18,'Sequestro de CO2'!Z18,'Sequestro de CO2'!AE18,'Sequestro de CO2'!AJ18,'Sequestro de CO2'!AO18,'Sequestro de CO2'!AT18,'Sequestro de CO2'!AY18,'Sequestro de CO2'!BD18,'Sequestro de CO2'!BI18)))</f>
        <v>113923.64874</v>
      </c>
      <c r="J6" s="159">
        <f>IF($B$6="","",IF(OR(ISBLANK('Sequestro de CO2'!P19),ISBLANK('Sequestro de CO2'!U19),ISBLANK('Sequestro de CO2'!Z19),ISBLANK('Sequestro de CO2'!AE19),ISBLANK('Sequestro de CO2'!AJ19),ISBLANK('Sequestro de CO2'!AO19),ISBLANK('Sequestro de CO2'!AT19),ISBLANK('Sequestro de CO2'!AY19),ISBLANK('Sequestro de CO2'!BD19),ISBLANK('Sequestro de CO2'!BI19)),"",SUM('Sequestro de CO2'!P19,'Sequestro de CO2'!U19,'Sequestro de CO2'!Z19,'Sequestro de CO2'!AE19,'Sequestro de CO2'!AJ19,'Sequestro de CO2'!AO19,'Sequestro de CO2'!AT19,'Sequestro de CO2'!AY19,'Sequestro de CO2'!BD19,'Sequestro de CO2'!BI19)))</f>
        <v>113923.64874</v>
      </c>
      <c r="K6" s="159">
        <f>IF($B$6="","",IF(OR(ISBLANK('Sequestro de CO2'!P20),ISBLANK('Sequestro de CO2'!U20),ISBLANK('Sequestro de CO2'!Z20),ISBLANK('Sequestro de CO2'!AE20),ISBLANK('Sequestro de CO2'!AJ20),ISBLANK('Sequestro de CO2'!AO20),ISBLANK('Sequestro de CO2'!AT20),ISBLANK('Sequestro de CO2'!AY20),ISBLANK('Sequestro de CO2'!BD20),ISBLANK('Sequestro de CO2'!BI20)),"",SUM('Sequestro de CO2'!P20,'Sequestro de CO2'!U20,'Sequestro de CO2'!Z20,'Sequestro de CO2'!AE20,'Sequestro de CO2'!AJ20,'Sequestro de CO2'!AO20,'Sequestro de CO2'!AT20,'Sequestro de CO2'!AY20,'Sequestro de CO2'!BD20,'Sequestro de CO2'!BI20)))</f>
        <v>113923.64874</v>
      </c>
      <c r="L6" s="159">
        <f>IF($B$6="","",IF(OR(ISBLANK('Sequestro de CO2'!P21),ISBLANK('Sequestro de CO2'!U21),ISBLANK('Sequestro de CO2'!Z21),ISBLANK('Sequestro de CO2'!AE21),ISBLANK('Sequestro de CO2'!AJ21),ISBLANK('Sequestro de CO2'!AO21),ISBLANK('Sequestro de CO2'!AT21),ISBLANK('Sequestro de CO2'!AY21),ISBLANK('Sequestro de CO2'!BD21),ISBLANK('Sequestro de CO2'!BI21)),"",SUM('Sequestro de CO2'!P21,'Sequestro de CO2'!U21,'Sequestro de CO2'!Z21,'Sequestro de CO2'!AE21,'Sequestro de CO2'!AJ21,'Sequestro de CO2'!AO21,'Sequestro de CO2'!AT21,'Sequestro de CO2'!AY21,'Sequestro de CO2'!BD21,'Sequestro de CO2'!BI21)))</f>
        <v>113923.64874</v>
      </c>
      <c r="M6" s="159">
        <f>IF($B$6="","",IF(OR(ISBLANK('Sequestro de CO2'!P22),ISBLANK('Sequestro de CO2'!U22),ISBLANK('Sequestro de CO2'!Z22),ISBLANK('Sequestro de CO2'!AE22),ISBLANK('Sequestro de CO2'!AJ22),ISBLANK('Sequestro de CO2'!AO22),ISBLANK('Sequestro de CO2'!AT22),ISBLANK('Sequestro de CO2'!AY22),ISBLANK('Sequestro de CO2'!BD22),ISBLANK('Sequestro de CO2'!BI22)),"",SUM('Sequestro de CO2'!P22,'Sequestro de CO2'!U22,'Sequestro de CO2'!Z22,'Sequestro de CO2'!AE22,'Sequestro de CO2'!AJ22,'Sequestro de CO2'!AO22,'Sequestro de CO2'!AT22,'Sequestro de CO2'!AY22,'Sequestro de CO2'!BD22,'Sequestro de CO2'!BI22)))</f>
        <v>113923.64874</v>
      </c>
      <c r="N6" s="159">
        <f>IF($B$6="","",IF(OR(ISBLANK('Sequestro de CO2'!P23),ISBLANK('Sequestro de CO2'!U23),ISBLANK('Sequestro de CO2'!Z23),ISBLANK('Sequestro de CO2'!AE23),ISBLANK('Sequestro de CO2'!AJ23),ISBLANK('Sequestro de CO2'!AO23),ISBLANK('Sequestro de CO2'!AT23),ISBLANK('Sequestro de CO2'!AY23),ISBLANK('Sequestro de CO2'!BD23),ISBLANK('Sequestro de CO2'!BI23)),"",SUM('Sequestro de CO2'!P23,'Sequestro de CO2'!U23,'Sequestro de CO2'!Z23,'Sequestro de CO2'!AE23,'Sequestro de CO2'!AJ23,'Sequestro de CO2'!AO23,'Sequestro de CO2'!AT23,'Sequestro de CO2'!AY23,'Sequestro de CO2'!BD23,'Sequestro de CO2'!BI23)))</f>
        <v>113923.64874</v>
      </c>
      <c r="O6" s="159">
        <f>IF($B$6="","",IF(OR(ISBLANK('Sequestro de CO2'!P24),ISBLANK('Sequestro de CO2'!U24),ISBLANK('Sequestro de CO2'!Z24),ISBLANK('Sequestro de CO2'!AE24),ISBLANK('Sequestro de CO2'!AJ24),ISBLANK('Sequestro de CO2'!AO24),ISBLANK('Sequestro de CO2'!AT24),ISBLANK('Sequestro de CO2'!AY24),ISBLANK('Sequestro de CO2'!BD24),ISBLANK('Sequestro de CO2'!BI24)),"",SUM('Sequestro de CO2'!P24,'Sequestro de CO2'!U24,'Sequestro de CO2'!Z24,'Sequestro de CO2'!AE24,'Sequestro de CO2'!AJ24,'Sequestro de CO2'!AO24,'Sequestro de CO2'!AT24,'Sequestro de CO2'!AY24,'Sequestro de CO2'!BD24,'Sequestro de CO2'!BI24)))</f>
        <v>113923.64874</v>
      </c>
      <c r="P6" s="159">
        <f>IF($B$6="","",IF(OR(ISBLANK('Sequestro de CO2'!P25),ISBLANK('Sequestro de CO2'!U25),ISBLANK('Sequestro de CO2'!Z25),ISBLANK('Sequestro de CO2'!AE25),ISBLANK('Sequestro de CO2'!AJ25),ISBLANK('Sequestro de CO2'!AO25),ISBLANK('Sequestro de CO2'!AT25),ISBLANK('Sequestro de CO2'!AY25),ISBLANK('Sequestro de CO2'!BD25),ISBLANK('Sequestro de CO2'!BI25)),"",SUM('Sequestro de CO2'!P25,'Sequestro de CO2'!U25,'Sequestro de CO2'!Z25,'Sequestro de CO2'!AE25,'Sequestro de CO2'!AJ25,'Sequestro de CO2'!AO25,'Sequestro de CO2'!AT25,'Sequestro de CO2'!AY25,'Sequestro de CO2'!BD25,'Sequestro de CO2'!BI25)))</f>
        <v>113923.64874</v>
      </c>
      <c r="Q6" s="159">
        <f>IF($B$6="","",IF(OR(ISBLANK('Sequestro de CO2'!P26),ISBLANK('Sequestro de CO2'!U26),ISBLANK('Sequestro de CO2'!Z26),ISBLANK('Sequestro de CO2'!AE26),ISBLANK('Sequestro de CO2'!AJ26),ISBLANK('Sequestro de CO2'!AO26),ISBLANK('Sequestro de CO2'!AT26),ISBLANK('Sequestro de CO2'!AY26),ISBLANK('Sequestro de CO2'!BD26),ISBLANK('Sequestro de CO2'!BI26)),"",SUM('Sequestro de CO2'!P26,'Sequestro de CO2'!U26,'Sequestro de CO2'!Z26,'Sequestro de CO2'!AE26,'Sequestro de CO2'!AJ26,'Sequestro de CO2'!AO26,'Sequestro de CO2'!AT26,'Sequestro de CO2'!AY26,'Sequestro de CO2'!BD26,'Sequestro de CO2'!BI26)))</f>
        <v>113923.64874</v>
      </c>
      <c r="R6" s="159">
        <f>IF($B$6="","",IF(OR(ISBLANK('Sequestro de CO2'!P27),ISBLANK('Sequestro de CO2'!U27),ISBLANK('Sequestro de CO2'!Z27),ISBLANK('Sequestro de CO2'!AE27),ISBLANK('Sequestro de CO2'!AJ27),ISBLANK('Sequestro de CO2'!AO27),ISBLANK('Sequestro de CO2'!AT27),ISBLANK('Sequestro de CO2'!AY27),ISBLANK('Sequestro de CO2'!BD27),ISBLANK('Sequestro de CO2'!BI27)),"",SUM('Sequestro de CO2'!P27,'Sequestro de CO2'!U27,'Sequestro de CO2'!Z27,'Sequestro de CO2'!AE27,'Sequestro de CO2'!AJ27,'Sequestro de CO2'!AO27,'Sequestro de CO2'!AT27,'Sequestro de CO2'!AY27,'Sequestro de CO2'!BD27,'Sequestro de CO2'!BI27)))</f>
        <v>113923.64874</v>
      </c>
      <c r="S6" s="159">
        <f>IF($B$6="","",IF(OR(ISBLANK('Sequestro de CO2'!P28),ISBLANK('Sequestro de CO2'!U28),ISBLANK('Sequestro de CO2'!Z28),ISBLANK('Sequestro de CO2'!AE28),ISBLANK('Sequestro de CO2'!AJ28),ISBLANK('Sequestro de CO2'!AO28),ISBLANK('Sequestro de CO2'!AT28),ISBLANK('Sequestro de CO2'!AY28),ISBLANK('Sequestro de CO2'!BD28),ISBLANK('Sequestro de CO2'!BI28)),"",SUM('Sequestro de CO2'!P28,'Sequestro de CO2'!U28,'Sequestro de CO2'!Z28,'Sequestro de CO2'!AE28,'Sequestro de CO2'!AJ28,'Sequestro de CO2'!AO28,'Sequestro de CO2'!AT28,'Sequestro de CO2'!AY28,'Sequestro de CO2'!BD28,'Sequestro de CO2'!BI28)))</f>
        <v>113923.64874</v>
      </c>
      <c r="T6" s="159">
        <f>IF($B$6="","",IF(OR(ISBLANK('Sequestro de CO2'!P29),ISBLANK('Sequestro de CO2'!U29),ISBLANK('Sequestro de CO2'!Z29),ISBLANK('Sequestro de CO2'!AE29),ISBLANK('Sequestro de CO2'!AJ29),ISBLANK('Sequestro de CO2'!AO29),ISBLANK('Sequestro de CO2'!AT29),ISBLANK('Sequestro de CO2'!AY29),ISBLANK('Sequestro de CO2'!BD29),ISBLANK('Sequestro de CO2'!BI29)),"",SUM('Sequestro de CO2'!P29,'Sequestro de CO2'!U29,'Sequestro de CO2'!Z29,'Sequestro de CO2'!AE29,'Sequestro de CO2'!AJ29,'Sequestro de CO2'!AO29,'Sequestro de CO2'!AT29,'Sequestro de CO2'!AY29,'Sequestro de CO2'!BD29,'Sequestro de CO2'!BI29)))</f>
        <v>113923.64874</v>
      </c>
      <c r="U6" s="159">
        <f>IF($B$6="","",IF(OR(ISBLANK('Sequestro de CO2'!P30),ISBLANK('Sequestro de CO2'!U30),ISBLANK('Sequestro de CO2'!Z30),ISBLANK('Sequestro de CO2'!AE30),ISBLANK('Sequestro de CO2'!AJ30),ISBLANK('Sequestro de CO2'!AO30),ISBLANK('Sequestro de CO2'!AT30),ISBLANK('Sequestro de CO2'!AY30),ISBLANK('Sequestro de CO2'!BD30),ISBLANK('Sequestro de CO2'!BI30)),"",SUM('Sequestro de CO2'!P30,'Sequestro de CO2'!U30,'Sequestro de CO2'!Z30,'Sequestro de CO2'!AE30,'Sequestro de CO2'!AJ30,'Sequestro de CO2'!AO30,'Sequestro de CO2'!AT30,'Sequestro de CO2'!AY30,'Sequestro de CO2'!BD30,'Sequestro de CO2'!BI30)))</f>
        <v>113923.64874</v>
      </c>
      <c r="V6" s="159">
        <f>IF($B$6="","",IF(OR(ISBLANK('Sequestro de CO2'!P31),ISBLANK('Sequestro de CO2'!U31),ISBLANK('Sequestro de CO2'!Z31),ISBLANK('Sequestro de CO2'!AE31),ISBLANK('Sequestro de CO2'!AJ31),ISBLANK('Sequestro de CO2'!AO31),ISBLANK('Sequestro de CO2'!AT31),ISBLANK('Sequestro de CO2'!AY31),ISBLANK('Sequestro de CO2'!BD31),ISBLANK('Sequestro de CO2'!BI31)),"",SUM('Sequestro de CO2'!P31,'Sequestro de CO2'!U31,'Sequestro de CO2'!Z31,'Sequestro de CO2'!AE31,'Sequestro de CO2'!AJ31,'Sequestro de CO2'!AO31,'Sequestro de CO2'!AT31,'Sequestro de CO2'!AY31,'Sequestro de CO2'!BD31,'Sequestro de CO2'!BI31)))</f>
        <v>113923.64874</v>
      </c>
      <c r="W6" s="159">
        <f>IF($B$6="","",IF(OR(ISBLANK('Sequestro de CO2'!P32),ISBLANK('Sequestro de CO2'!U32),ISBLANK('Sequestro de CO2'!Z32),ISBLANK('Sequestro de CO2'!AE32),ISBLANK('Sequestro de CO2'!AJ32),ISBLANK('Sequestro de CO2'!AO32),ISBLANK('Sequestro de CO2'!AT32),ISBLANK('Sequestro de CO2'!AY32),ISBLANK('Sequestro de CO2'!BD32),ISBLANK('Sequestro de CO2'!BI32)),"",SUM('Sequestro de CO2'!P32,'Sequestro de CO2'!U32,'Sequestro de CO2'!Z32,'Sequestro de CO2'!AE32,'Sequestro de CO2'!AJ32,'Sequestro de CO2'!AO32,'Sequestro de CO2'!AT32,'Sequestro de CO2'!AY32,'Sequestro de CO2'!BD32,'Sequestro de CO2'!BI32)))</f>
        <v>113923.64874</v>
      </c>
      <c r="X6" s="159">
        <f>IF($B$6="","",IF(OR(ISBLANK('Sequestro de CO2'!P33),ISBLANK('Sequestro de CO2'!U33),ISBLANK('Sequestro de CO2'!Z33),ISBLANK('Sequestro de CO2'!AE33),ISBLANK('Sequestro de CO2'!AJ33),ISBLANK('Sequestro de CO2'!AO33),ISBLANK('Sequestro de CO2'!AT33),ISBLANK('Sequestro de CO2'!AY33),ISBLANK('Sequestro de CO2'!BD33),ISBLANK('Sequestro de CO2'!BI33)),"",SUM('Sequestro de CO2'!P33,'Sequestro de CO2'!U33,'Sequestro de CO2'!Z33,'Sequestro de CO2'!AE33,'Sequestro de CO2'!AJ33,'Sequestro de CO2'!AO33,'Sequestro de CO2'!AT33,'Sequestro de CO2'!AY33,'Sequestro de CO2'!BD33,'Sequestro de CO2'!BI33)))</f>
        <v>113923.64874</v>
      </c>
      <c r="Y6" s="159">
        <f>IF($B$6="","",IF(OR(ISBLANK('Sequestro de CO2'!P34),ISBLANK('Sequestro de CO2'!U34),ISBLANK('Sequestro de CO2'!Z34),ISBLANK('Sequestro de CO2'!AE34),ISBLANK('Sequestro de CO2'!AJ34),ISBLANK('Sequestro de CO2'!AO34),ISBLANK('Sequestro de CO2'!AT34),ISBLANK('Sequestro de CO2'!AY34),ISBLANK('Sequestro de CO2'!BD34),ISBLANK('Sequestro de CO2'!BI34)),"",SUM('Sequestro de CO2'!P34,'Sequestro de CO2'!U34,'Sequestro de CO2'!Z34,'Sequestro de CO2'!AE34,'Sequestro de CO2'!AJ34,'Sequestro de CO2'!AO34,'Sequestro de CO2'!AT34,'Sequestro de CO2'!AY34,'Sequestro de CO2'!BD34,'Sequestro de CO2'!BI34)))</f>
        <v>113923.64874</v>
      </c>
      <c r="Z6" s="159">
        <f>IF($B$6="","",IF(OR(ISBLANK('Sequestro de CO2'!P35),ISBLANK('Sequestro de CO2'!U35),ISBLANK('Sequestro de CO2'!Z35),ISBLANK('Sequestro de CO2'!AE35),ISBLANK('Sequestro de CO2'!AJ35),ISBLANK('Sequestro de CO2'!AO35),ISBLANK('Sequestro de CO2'!AT35),ISBLANK('Sequestro de CO2'!AY35),ISBLANK('Sequestro de CO2'!BD35),ISBLANK('Sequestro de CO2'!BI35)),"",SUM('Sequestro de CO2'!P35,'Sequestro de CO2'!U35,'Sequestro de CO2'!Z35,'Sequestro de CO2'!AE35,'Sequestro de CO2'!AJ35,'Sequestro de CO2'!AO35,'Sequestro de CO2'!AT35,'Sequestro de CO2'!AY35,'Sequestro de CO2'!BD35,'Sequestro de CO2'!BI35)))</f>
        <v>113923.64874</v>
      </c>
      <c r="AA6" s="159">
        <f>IF($B$6="","",IF(OR(ISBLANK('Sequestro de CO2'!P36),ISBLANK('Sequestro de CO2'!U36),ISBLANK('Sequestro de CO2'!Z36),ISBLANK('Sequestro de CO2'!AE36),ISBLANK('Sequestro de CO2'!AJ36),ISBLANK('Sequestro de CO2'!AO36),ISBLANK('Sequestro de CO2'!AT36),ISBLANK('Sequestro de CO2'!AY36),ISBLANK('Sequestro de CO2'!BD36),ISBLANK('Sequestro de CO2'!BI36)),"",SUM('Sequestro de CO2'!P36,'Sequestro de CO2'!U36,'Sequestro de CO2'!Z36,'Sequestro de CO2'!AE36,'Sequestro de CO2'!AJ36,'Sequestro de CO2'!AO36,'Sequestro de CO2'!AT36,'Sequestro de CO2'!AY36,'Sequestro de CO2'!BD36,'Sequestro de CO2'!BI36)))</f>
        <v>113923.64874</v>
      </c>
      <c r="AB6" s="159">
        <f>IF($B$6="","",IF(OR(ISBLANK('Sequestro de CO2'!P37),ISBLANK('Sequestro de CO2'!U37),ISBLANK('Sequestro de CO2'!Z37),ISBLANK('Sequestro de CO2'!AE37),ISBLANK('Sequestro de CO2'!AJ37),ISBLANK('Sequestro de CO2'!AO37),ISBLANK('Sequestro de CO2'!AT37),ISBLANK('Sequestro de CO2'!AY37),ISBLANK('Sequestro de CO2'!BD37),ISBLANK('Sequestro de CO2'!BI37)),"",SUM('Sequestro de CO2'!P37,'Sequestro de CO2'!U37,'Sequestro de CO2'!Z37,'Sequestro de CO2'!AE37,'Sequestro de CO2'!AJ37,'Sequestro de CO2'!AO37,'Sequestro de CO2'!AT37,'Sequestro de CO2'!AY37,'Sequestro de CO2'!BD37,'Sequestro de CO2'!BI37)))</f>
        <v>113923.64874</v>
      </c>
      <c r="AC6" s="159">
        <f>IF($B$6="","",IF(OR(ISBLANK('Sequestro de CO2'!P38),ISBLANK('Sequestro de CO2'!U38),ISBLANK('Sequestro de CO2'!Z38),ISBLANK('Sequestro de CO2'!AE38),ISBLANK('Sequestro de CO2'!AJ38),ISBLANK('Sequestro de CO2'!AO38),ISBLANK('Sequestro de CO2'!AT38),ISBLANK('Sequestro de CO2'!AY38),ISBLANK('Sequestro de CO2'!BD38),ISBLANK('Sequestro de CO2'!BI38)),"",SUM('Sequestro de CO2'!P38,'Sequestro de CO2'!U38,'Sequestro de CO2'!Z38,'Sequestro de CO2'!AE38,'Sequestro de CO2'!AJ38,'Sequestro de CO2'!AO38,'Sequestro de CO2'!AT38,'Sequestro de CO2'!AY38,'Sequestro de CO2'!BD38,'Sequestro de CO2'!BI38)))</f>
        <v>113923.64874</v>
      </c>
      <c r="AD6" s="159">
        <f>IF($B$6="","",IF(OR(ISBLANK('Sequestro de CO2'!P39),ISBLANK('Sequestro de CO2'!U39),ISBLANK('Sequestro de CO2'!Z39),ISBLANK('Sequestro de CO2'!AE39),ISBLANK('Sequestro de CO2'!AJ39),ISBLANK('Sequestro de CO2'!AO39),ISBLANK('Sequestro de CO2'!AT39),ISBLANK('Sequestro de CO2'!AY39),ISBLANK('Sequestro de CO2'!BD39),ISBLANK('Sequestro de CO2'!BI39)),"",SUM('Sequestro de CO2'!P39,'Sequestro de CO2'!U39,'Sequestro de CO2'!Z39,'Sequestro de CO2'!AE39,'Sequestro de CO2'!AJ39,'Sequestro de CO2'!AO39,'Sequestro de CO2'!AT39,'Sequestro de CO2'!AY39,'Sequestro de CO2'!BD39,'Sequestro de CO2'!BI39)))</f>
        <v>113923.64874</v>
      </c>
      <c r="AE6" s="159">
        <f>IF($B$6="","",IF(OR(ISBLANK('Sequestro de CO2'!P40),ISBLANK('Sequestro de CO2'!U40),ISBLANK('Sequestro de CO2'!Z40),ISBLANK('Sequestro de CO2'!AE40),ISBLANK('Sequestro de CO2'!AJ40),ISBLANK('Sequestro de CO2'!AO40),ISBLANK('Sequestro de CO2'!AT40),ISBLANK('Sequestro de CO2'!AY40),ISBLANK('Sequestro de CO2'!BD40),ISBLANK('Sequestro de CO2'!BI40)),"",SUM('Sequestro de CO2'!P40,'Sequestro de CO2'!U40,'Sequestro de CO2'!Z40,'Sequestro de CO2'!AE40,'Sequestro de CO2'!AJ40,'Sequestro de CO2'!AO40,'Sequestro de CO2'!AT40,'Sequestro de CO2'!AY40,'Sequestro de CO2'!BD40,'Sequestro de CO2'!BI40)))</f>
        <v>113923.64874</v>
      </c>
      <c r="AF6" s="159">
        <f>IF($B$6="","",IF(OR(ISBLANK('Sequestro de CO2'!P41),ISBLANK('Sequestro de CO2'!U41),ISBLANK('Sequestro de CO2'!Z41),ISBLANK('Sequestro de CO2'!AE41),ISBLANK('Sequestro de CO2'!AJ41),ISBLANK('Sequestro de CO2'!AO41),ISBLANK('Sequestro de CO2'!AT41),ISBLANK('Sequestro de CO2'!AY41),ISBLANK('Sequestro de CO2'!BD41),ISBLANK('Sequestro de CO2'!BI41)),"",SUM('Sequestro de CO2'!P41,'Sequestro de CO2'!U41,'Sequestro de CO2'!Z41,'Sequestro de CO2'!AE41,'Sequestro de CO2'!AJ41,'Sequestro de CO2'!AO41,'Sequestro de CO2'!AT41,'Sequestro de CO2'!AY41,'Sequestro de CO2'!BD41,'Sequestro de CO2'!BI41)))</f>
        <v>113923.64874</v>
      </c>
      <c r="AG6" s="159">
        <f>IF($B$6="","",IF(OR(ISBLANK('Sequestro de CO2'!P42),ISBLANK('Sequestro de CO2'!U42),ISBLANK('Sequestro de CO2'!Z42),ISBLANK('Sequestro de CO2'!AE42),ISBLANK('Sequestro de CO2'!AJ42),ISBLANK('Sequestro de CO2'!AO42),ISBLANK('Sequestro de CO2'!AT42),ISBLANK('Sequestro de CO2'!AY42),ISBLANK('Sequestro de CO2'!BD42),ISBLANK('Sequestro de CO2'!BI42)),"",SUM('Sequestro de CO2'!P42,'Sequestro de CO2'!U42,'Sequestro de CO2'!Z42,'Sequestro de CO2'!AE42,'Sequestro de CO2'!AJ42,'Sequestro de CO2'!AO42,'Sequestro de CO2'!AT42,'Sequestro de CO2'!AY42,'Sequestro de CO2'!BD42,'Sequestro de CO2'!BI42)))</f>
        <v>113923.64874</v>
      </c>
      <c r="AH6" s="159">
        <f>IF($B$6="","",IF(OR(ISBLANK('Sequestro de CO2'!P43),ISBLANK('Sequestro de CO2'!U43),ISBLANK('Sequestro de CO2'!Z43),ISBLANK('Sequestro de CO2'!AE43),ISBLANK('Sequestro de CO2'!AJ43),ISBLANK('Sequestro de CO2'!AO43),ISBLANK('Sequestro de CO2'!AT43),ISBLANK('Sequestro de CO2'!AY43),ISBLANK('Sequestro de CO2'!BD43),ISBLANK('Sequestro de CO2'!BI43)),"",SUM('Sequestro de CO2'!P43,'Sequestro de CO2'!U43,'Sequestro de CO2'!Z43,'Sequestro de CO2'!AE43,'Sequestro de CO2'!AJ43,'Sequestro de CO2'!AO43,'Sequestro de CO2'!AT43,'Sequestro de CO2'!AY43,'Sequestro de CO2'!BD43,'Sequestro de CO2'!BI43)))</f>
        <v>113923.64874</v>
      </c>
      <c r="AI6" s="159">
        <f>IF($B$6="","",IF(OR(ISBLANK('Sequestro de CO2'!P44),ISBLANK('Sequestro de CO2'!U44),ISBLANK('Sequestro de CO2'!Z44),ISBLANK('Sequestro de CO2'!AE44),ISBLANK('Sequestro de CO2'!AJ44),ISBLANK('Sequestro de CO2'!AO44),ISBLANK('Sequestro de CO2'!AT44),ISBLANK('Sequestro de CO2'!AY44),ISBLANK('Sequestro de CO2'!BD44),ISBLANK('Sequestro de CO2'!BI44)),"",SUM('Sequestro de CO2'!P44,'Sequestro de CO2'!U44,'Sequestro de CO2'!Z44,'Sequestro de CO2'!AE44,'Sequestro de CO2'!AJ44,'Sequestro de CO2'!AO44,'Sequestro de CO2'!AT44,'Sequestro de CO2'!AY44,'Sequestro de CO2'!BD44,'Sequestro de CO2'!BI44)))</f>
        <v>113923.64874</v>
      </c>
      <c r="AJ6" s="159">
        <f>IF($B$6="","",IF(OR(ISBLANK('Sequestro de CO2'!P45),ISBLANK('Sequestro de CO2'!U45),ISBLANK('Sequestro de CO2'!Z45),ISBLANK('Sequestro de CO2'!AE45),ISBLANK('Sequestro de CO2'!AJ45),ISBLANK('Sequestro de CO2'!AO45),ISBLANK('Sequestro de CO2'!AT45),ISBLANK('Sequestro de CO2'!AY45),ISBLANK('Sequestro de CO2'!BD45),ISBLANK('Sequestro de CO2'!BI45)),"",SUM('Sequestro de CO2'!P45,'Sequestro de CO2'!U45,'Sequestro de CO2'!Z45,'Sequestro de CO2'!AE45,'Sequestro de CO2'!AJ45,'Sequestro de CO2'!AO45,'Sequestro de CO2'!AT45,'Sequestro de CO2'!AY45,'Sequestro de CO2'!BD45,'Sequestro de CO2'!BI45)))</f>
        <v>113923.64874</v>
      </c>
      <c r="AK6" s="160">
        <f>IF($B$6="","",IF(OR(ISBLANK('Sequestro de CO2'!P46),ISBLANK('Sequestro de CO2'!U46),ISBLANK('Sequestro de CO2'!Z46),ISBLANK('Sequestro de CO2'!AE46),ISBLANK('Sequestro de CO2'!AJ46),ISBLANK('Sequestro de CO2'!AO46),ISBLANK('Sequestro de CO2'!AT46),ISBLANK('Sequestro de CO2'!AY46),ISBLANK('Sequestro de CO2'!BD46),ISBLANK('Sequestro de CO2'!BI46)),"",SUM('Sequestro de CO2'!P46,'Sequestro de CO2'!U46,'Sequestro de CO2'!Z46,'Sequestro de CO2'!AE46,'Sequestro de CO2'!AJ46,'Sequestro de CO2'!AO46,'Sequestro de CO2'!AT46,'Sequestro de CO2'!AY46,'Sequestro de CO2'!BD46,'Sequestro de CO2'!BI46)))</f>
        <v>113923.64874</v>
      </c>
      <c r="AL6" s="144"/>
      <c r="AM6" s="144"/>
      <c r="AN6" s="144"/>
      <c r="AO6" s="144"/>
      <c r="AP6" s="144"/>
      <c r="AQ6" s="144"/>
      <c r="AR6" s="144"/>
      <c r="AS6" s="144"/>
      <c r="AT6" s="144"/>
      <c r="AU6" s="144"/>
      <c r="AV6" s="144"/>
      <c r="AW6" s="144"/>
      <c r="AX6" s="144"/>
      <c r="AY6" s="144"/>
      <c r="AZ6" s="144"/>
      <c r="BA6" s="144"/>
      <c r="BB6" s="144"/>
      <c r="BC6" s="144"/>
    </row>
    <row r="7" spans="1:55" ht="15" customHeight="1" x14ac:dyDescent="0.3">
      <c r="B7" s="163" t="str">
        <f>IF(PRINCIPAL!B24&lt;&gt;"",PRINCIPAL!B24,"")</f>
        <v/>
      </c>
      <c r="C7" s="310" t="str">
        <f>IF($B$7="","",IF(OR(ISBLANK('Sequestro de CO2'!P51),ISBLANK('Sequestro de CO2'!U51),ISBLANK('Sequestro de CO2'!Z51),ISBLANK('Sequestro de CO2'!AE51),ISBLANK('Sequestro de CO2'!AJ51),ISBLANK('Sequestro de CO2'!AO51),ISBLANK('Sequestro de CO2'!AT51),ISBLANK('Sequestro de CO2'!AY51),ISBLANK('Sequestro de CO2'!BD51),ISBLANK('Sequestro de CO2'!BI51)),"",SUM('Sequestro de CO2'!P51,'Sequestro de CO2'!U51,'Sequestro de CO2'!Z51,'Sequestro de CO2'!AE51,'Sequestro de CO2'!AJ51,'Sequestro de CO2'!AO51,'Sequestro de CO2'!AT51,'Sequestro de CO2'!AY51,'Sequestro de CO2'!BD51,'Sequestro de CO2'!BI51)))</f>
        <v/>
      </c>
      <c r="D7" s="159" t="str">
        <f>IF($B$7="","",IF(OR(ISBLANK('Sequestro de CO2'!P52),ISBLANK('Sequestro de CO2'!U52),ISBLANK('Sequestro de CO2'!Z52),ISBLANK('Sequestro de CO2'!AE52),ISBLANK('Sequestro de CO2'!AJ52),ISBLANK('Sequestro de CO2'!AO52),ISBLANK('Sequestro de CO2'!AT52),ISBLANK('Sequestro de CO2'!AY52),ISBLANK('Sequestro de CO2'!BD52),ISBLANK('Sequestro de CO2'!BI52)),"",SUM('Sequestro de CO2'!P52,'Sequestro de CO2'!U52,'Sequestro de CO2'!Z52,'Sequestro de CO2'!AE52,'Sequestro de CO2'!AJ52,'Sequestro de CO2'!AO52,'Sequestro de CO2'!AT52,'Sequestro de CO2'!AY52,'Sequestro de CO2'!BD52,'Sequestro de CO2'!BI52)))</f>
        <v/>
      </c>
      <c r="E7" s="159" t="str">
        <f>IF($B$7="","",IF(OR(ISBLANK('Sequestro de CO2'!P53),ISBLANK('Sequestro de CO2'!U53),ISBLANK('Sequestro de CO2'!Z53),ISBLANK('Sequestro de CO2'!AE53),ISBLANK('Sequestro de CO2'!AJ53),ISBLANK('Sequestro de CO2'!AO53),ISBLANK('Sequestro de CO2'!AT53),ISBLANK('Sequestro de CO2'!AY53),ISBLANK('Sequestro de CO2'!BD53),ISBLANK('Sequestro de CO2'!BI53)),"",SUM('Sequestro de CO2'!P53,'Sequestro de CO2'!U53,'Sequestro de CO2'!Z53,'Sequestro de CO2'!AE53,'Sequestro de CO2'!AJ53,'Sequestro de CO2'!AO53,'Sequestro de CO2'!AT53,'Sequestro de CO2'!AY53,'Sequestro de CO2'!BD53,'Sequestro de CO2'!BI53)))</f>
        <v/>
      </c>
      <c r="F7" s="159" t="str">
        <f>IF($B$7="","",IF(OR(ISBLANK('Sequestro de CO2'!P54),ISBLANK('Sequestro de CO2'!U54),ISBLANK('Sequestro de CO2'!Z54),ISBLANK('Sequestro de CO2'!AE54),ISBLANK('Sequestro de CO2'!AJ54),ISBLANK('Sequestro de CO2'!AO54),ISBLANK('Sequestro de CO2'!AT54),ISBLANK('Sequestro de CO2'!AY54),ISBLANK('Sequestro de CO2'!BD54),ISBLANK('Sequestro de CO2'!BI54)),"",SUM('Sequestro de CO2'!P54,'Sequestro de CO2'!U54,'Sequestro de CO2'!Z54,'Sequestro de CO2'!AE54,'Sequestro de CO2'!AJ54,'Sequestro de CO2'!AO54,'Sequestro de CO2'!AT54,'Sequestro de CO2'!AY54,'Sequestro de CO2'!BD54,'Sequestro de CO2'!BI54)))</f>
        <v/>
      </c>
      <c r="G7" s="159" t="str">
        <f>IF($B$7="","",IF(OR(ISBLANK('Sequestro de CO2'!P55),ISBLANK('Sequestro de CO2'!U55),ISBLANK('Sequestro de CO2'!Z55),ISBLANK('Sequestro de CO2'!AE55),ISBLANK('Sequestro de CO2'!AJ55),ISBLANK('Sequestro de CO2'!AO55),ISBLANK('Sequestro de CO2'!AT55),ISBLANK('Sequestro de CO2'!AY55),ISBLANK('Sequestro de CO2'!BD55),ISBLANK('Sequestro de CO2'!BI55)),"",SUM('Sequestro de CO2'!P55,'Sequestro de CO2'!U55,'Sequestro de CO2'!Z55,'Sequestro de CO2'!AE55,'Sequestro de CO2'!AJ55,'Sequestro de CO2'!AO55,'Sequestro de CO2'!AT55,'Sequestro de CO2'!AY55,'Sequestro de CO2'!BD55,'Sequestro de CO2'!BI55)))</f>
        <v/>
      </c>
      <c r="H7" s="159" t="str">
        <f>IF($B$7="","",IF(OR(ISBLANK('Sequestro de CO2'!P56),ISBLANK('Sequestro de CO2'!U56),ISBLANK('Sequestro de CO2'!Z56),ISBLANK('Sequestro de CO2'!AE56),ISBLANK('Sequestro de CO2'!AJ56),ISBLANK('Sequestro de CO2'!AO56),ISBLANK('Sequestro de CO2'!AT56),ISBLANK('Sequestro de CO2'!AY56),ISBLANK('Sequestro de CO2'!BD56),ISBLANK('Sequestro de CO2'!BI56)),"",SUM('Sequestro de CO2'!P56,'Sequestro de CO2'!U56,'Sequestro de CO2'!Z56,'Sequestro de CO2'!AE56,'Sequestro de CO2'!AJ56,'Sequestro de CO2'!AO56,'Sequestro de CO2'!AT56,'Sequestro de CO2'!AY56,'Sequestro de CO2'!BD56,'Sequestro de CO2'!BI56)))</f>
        <v/>
      </c>
      <c r="I7" s="159" t="str">
        <f>IF($B$7="","",IF(OR(ISBLANK('Sequestro de CO2'!P57),ISBLANK('Sequestro de CO2'!U57),ISBLANK('Sequestro de CO2'!Z57),ISBLANK('Sequestro de CO2'!AE57),ISBLANK('Sequestro de CO2'!AJ57),ISBLANK('Sequestro de CO2'!AO57),ISBLANK('Sequestro de CO2'!AT57),ISBLANK('Sequestro de CO2'!AY57),ISBLANK('Sequestro de CO2'!BD57),ISBLANK('Sequestro de CO2'!BI57)),"",SUM('Sequestro de CO2'!P57,'Sequestro de CO2'!U57,'Sequestro de CO2'!Z57,'Sequestro de CO2'!AE57,'Sequestro de CO2'!AJ57,'Sequestro de CO2'!AO57,'Sequestro de CO2'!AT57,'Sequestro de CO2'!AY57,'Sequestro de CO2'!BD57,'Sequestro de CO2'!BI57)))</f>
        <v/>
      </c>
      <c r="J7" s="159" t="str">
        <f>IF($B$7="","",IF(OR(ISBLANK('Sequestro de CO2'!P58),ISBLANK('Sequestro de CO2'!U58),ISBLANK('Sequestro de CO2'!Z58),ISBLANK('Sequestro de CO2'!AE58),ISBLANK('Sequestro de CO2'!AJ58),ISBLANK('Sequestro de CO2'!AO58),ISBLANK('Sequestro de CO2'!AT58),ISBLANK('Sequestro de CO2'!AY58),ISBLANK('Sequestro de CO2'!BD58),ISBLANK('Sequestro de CO2'!BI58)),"",SUM('Sequestro de CO2'!P58,'Sequestro de CO2'!U58,'Sequestro de CO2'!Z58,'Sequestro de CO2'!AE58,'Sequestro de CO2'!AJ58,'Sequestro de CO2'!AO58,'Sequestro de CO2'!AT58,'Sequestro de CO2'!AY58,'Sequestro de CO2'!BD58,'Sequestro de CO2'!BI58)))</f>
        <v/>
      </c>
      <c r="K7" s="159" t="str">
        <f>IF($B$7="","",IF(OR(ISBLANK('Sequestro de CO2'!P59),ISBLANK('Sequestro de CO2'!U59),ISBLANK('Sequestro de CO2'!Z59),ISBLANK('Sequestro de CO2'!AE59),ISBLANK('Sequestro de CO2'!AJ59),ISBLANK('Sequestro de CO2'!AO59),ISBLANK('Sequestro de CO2'!AT59),ISBLANK('Sequestro de CO2'!AY59),ISBLANK('Sequestro de CO2'!BD59),ISBLANK('Sequestro de CO2'!BI59)),"",SUM('Sequestro de CO2'!P59,'Sequestro de CO2'!U59,'Sequestro de CO2'!Z59,'Sequestro de CO2'!AE59,'Sequestro de CO2'!AJ59,'Sequestro de CO2'!AO59,'Sequestro de CO2'!AT59,'Sequestro de CO2'!AY59,'Sequestro de CO2'!BD59,'Sequestro de CO2'!BI59)))</f>
        <v/>
      </c>
      <c r="L7" s="159" t="str">
        <f>IF($B$7="","",IF(OR(ISBLANK('Sequestro de CO2'!P60),ISBLANK('Sequestro de CO2'!U60),ISBLANK('Sequestro de CO2'!Z60),ISBLANK('Sequestro de CO2'!AE60),ISBLANK('Sequestro de CO2'!AJ60),ISBLANK('Sequestro de CO2'!AO60),ISBLANK('Sequestro de CO2'!AT60),ISBLANK('Sequestro de CO2'!AY60),ISBLANK('Sequestro de CO2'!BD60),ISBLANK('Sequestro de CO2'!BI60)),"",SUM('Sequestro de CO2'!P60,'Sequestro de CO2'!U60,'Sequestro de CO2'!Z60,'Sequestro de CO2'!AE60,'Sequestro de CO2'!AJ60,'Sequestro de CO2'!AO60,'Sequestro de CO2'!AT60,'Sequestro de CO2'!AY60,'Sequestro de CO2'!BD60,'Sequestro de CO2'!BI60)))</f>
        <v/>
      </c>
      <c r="M7" s="159" t="str">
        <f>IF($B$7="","",IF(OR(ISBLANK('Sequestro de CO2'!P61),ISBLANK('Sequestro de CO2'!U61),ISBLANK('Sequestro de CO2'!Z61),ISBLANK('Sequestro de CO2'!AE61),ISBLANK('Sequestro de CO2'!AJ61),ISBLANK('Sequestro de CO2'!AO61),ISBLANK('Sequestro de CO2'!AT61),ISBLANK('Sequestro de CO2'!AY61),ISBLANK('Sequestro de CO2'!BD61),ISBLANK('Sequestro de CO2'!BI61)),"",SUM('Sequestro de CO2'!P61,'Sequestro de CO2'!U61,'Sequestro de CO2'!Z61,'Sequestro de CO2'!AE61,'Sequestro de CO2'!AJ61,'Sequestro de CO2'!AO61,'Sequestro de CO2'!AT61,'Sequestro de CO2'!AY61,'Sequestro de CO2'!BD61,'Sequestro de CO2'!BI61)))</f>
        <v/>
      </c>
      <c r="N7" s="159" t="str">
        <f>IF($B$7="","",IF(OR(ISBLANK('Sequestro de CO2'!P62),ISBLANK('Sequestro de CO2'!U62),ISBLANK('Sequestro de CO2'!Z62),ISBLANK('Sequestro de CO2'!AE62),ISBLANK('Sequestro de CO2'!AJ62),ISBLANK('Sequestro de CO2'!AO62),ISBLANK('Sequestro de CO2'!AT62),ISBLANK('Sequestro de CO2'!AY62),ISBLANK('Sequestro de CO2'!BD62),ISBLANK('Sequestro de CO2'!BI62)),"",SUM('Sequestro de CO2'!P62,'Sequestro de CO2'!U62,'Sequestro de CO2'!Z62,'Sequestro de CO2'!AE62,'Sequestro de CO2'!AJ62,'Sequestro de CO2'!AO62,'Sequestro de CO2'!AT62,'Sequestro de CO2'!AY62,'Sequestro de CO2'!BD62,'Sequestro de CO2'!BI62)))</f>
        <v/>
      </c>
      <c r="O7" s="159" t="str">
        <f>IF($B$7="","",IF(OR(ISBLANK('Sequestro de CO2'!P63),ISBLANK('Sequestro de CO2'!U63),ISBLANK('Sequestro de CO2'!Z63),ISBLANK('Sequestro de CO2'!AE63),ISBLANK('Sequestro de CO2'!AJ63),ISBLANK('Sequestro de CO2'!AO63),ISBLANK('Sequestro de CO2'!AT63),ISBLANK('Sequestro de CO2'!AY63),ISBLANK('Sequestro de CO2'!BD63),ISBLANK('Sequestro de CO2'!BI63)),"",SUM('Sequestro de CO2'!P63,'Sequestro de CO2'!U63,'Sequestro de CO2'!Z63,'Sequestro de CO2'!AE63,'Sequestro de CO2'!AJ63,'Sequestro de CO2'!AO63,'Sequestro de CO2'!AT63,'Sequestro de CO2'!AY63,'Sequestro de CO2'!BD63,'Sequestro de CO2'!BI63)))</f>
        <v/>
      </c>
      <c r="P7" s="159" t="str">
        <f>IF($B$7="","",IF(OR(ISBLANK('Sequestro de CO2'!P64),ISBLANK('Sequestro de CO2'!U64),ISBLANK('Sequestro de CO2'!Z64),ISBLANK('Sequestro de CO2'!AE64),ISBLANK('Sequestro de CO2'!AJ64),ISBLANK('Sequestro de CO2'!AO64),ISBLANK('Sequestro de CO2'!AT64),ISBLANK('Sequestro de CO2'!AY64),ISBLANK('Sequestro de CO2'!BD64),ISBLANK('Sequestro de CO2'!BI64)),"",SUM('Sequestro de CO2'!P64,'Sequestro de CO2'!U64,'Sequestro de CO2'!Z64,'Sequestro de CO2'!AE64,'Sequestro de CO2'!AJ64,'Sequestro de CO2'!AO64,'Sequestro de CO2'!AT64,'Sequestro de CO2'!AY64,'Sequestro de CO2'!BD64,'Sequestro de CO2'!BI64)))</f>
        <v/>
      </c>
      <c r="Q7" s="159" t="str">
        <f>IF($B$7="","",IF(OR(ISBLANK('Sequestro de CO2'!P65),ISBLANK('Sequestro de CO2'!U65),ISBLANK('Sequestro de CO2'!Z65),ISBLANK('Sequestro de CO2'!AE65),ISBLANK('Sequestro de CO2'!AJ65),ISBLANK('Sequestro de CO2'!AO65),ISBLANK('Sequestro de CO2'!AT65),ISBLANK('Sequestro de CO2'!AY65),ISBLANK('Sequestro de CO2'!BD65),ISBLANK('Sequestro de CO2'!BI65)),"",SUM('Sequestro de CO2'!P65,'Sequestro de CO2'!U65,'Sequestro de CO2'!Z65,'Sequestro de CO2'!AE65,'Sequestro de CO2'!AJ65,'Sequestro de CO2'!AO65,'Sequestro de CO2'!AT65,'Sequestro de CO2'!AY65,'Sequestro de CO2'!BD65,'Sequestro de CO2'!BI65)))</f>
        <v/>
      </c>
      <c r="R7" s="159" t="str">
        <f>IF($B$7="","",IF(OR(ISBLANK('Sequestro de CO2'!P66),ISBLANK('Sequestro de CO2'!U66),ISBLANK('Sequestro de CO2'!Z66),ISBLANK('Sequestro de CO2'!AE66),ISBLANK('Sequestro de CO2'!AJ66),ISBLANK('Sequestro de CO2'!AO66),ISBLANK('Sequestro de CO2'!AT66),ISBLANK('Sequestro de CO2'!AY66),ISBLANK('Sequestro de CO2'!BD66),ISBLANK('Sequestro de CO2'!BI66)),"",SUM('Sequestro de CO2'!P66,'Sequestro de CO2'!U66,'Sequestro de CO2'!Z66,'Sequestro de CO2'!AE66,'Sequestro de CO2'!AJ66,'Sequestro de CO2'!AO66,'Sequestro de CO2'!AT66,'Sequestro de CO2'!AY66,'Sequestro de CO2'!BD66,'Sequestro de CO2'!BI66)))</f>
        <v/>
      </c>
      <c r="S7" s="159" t="str">
        <f>IF($B$7="","",IF(OR(ISBLANK('Sequestro de CO2'!P67),ISBLANK('Sequestro de CO2'!U67),ISBLANK('Sequestro de CO2'!Z67),ISBLANK('Sequestro de CO2'!AE67),ISBLANK('Sequestro de CO2'!AJ67),ISBLANK('Sequestro de CO2'!AO67),ISBLANK('Sequestro de CO2'!AT67),ISBLANK('Sequestro de CO2'!AY67),ISBLANK('Sequestro de CO2'!BD67),ISBLANK('Sequestro de CO2'!BI67)),"",SUM('Sequestro de CO2'!P67,'Sequestro de CO2'!U67,'Sequestro de CO2'!Z67,'Sequestro de CO2'!AE67,'Sequestro de CO2'!AJ67,'Sequestro de CO2'!AO67,'Sequestro de CO2'!AT67,'Sequestro de CO2'!AY67,'Sequestro de CO2'!BD67,'Sequestro de CO2'!BI67)))</f>
        <v/>
      </c>
      <c r="T7" s="159" t="str">
        <f>IF($B$7="","",IF(OR(ISBLANK('Sequestro de CO2'!P68),ISBLANK('Sequestro de CO2'!U68),ISBLANK('Sequestro de CO2'!Z68),ISBLANK('Sequestro de CO2'!AE68),ISBLANK('Sequestro de CO2'!AJ68),ISBLANK('Sequestro de CO2'!AO68),ISBLANK('Sequestro de CO2'!AT68),ISBLANK('Sequestro de CO2'!AY68),ISBLANK('Sequestro de CO2'!BD68),ISBLANK('Sequestro de CO2'!BI68)),"",SUM('Sequestro de CO2'!P68,'Sequestro de CO2'!U68,'Sequestro de CO2'!Z68,'Sequestro de CO2'!AE68,'Sequestro de CO2'!AJ68,'Sequestro de CO2'!AO68,'Sequestro de CO2'!AT68,'Sequestro de CO2'!AY68,'Sequestro de CO2'!BD68,'Sequestro de CO2'!BI68)))</f>
        <v/>
      </c>
      <c r="U7" s="159" t="str">
        <f>IF($B$7="","",IF(OR(ISBLANK('Sequestro de CO2'!P69),ISBLANK('Sequestro de CO2'!U69),ISBLANK('Sequestro de CO2'!Z69),ISBLANK('Sequestro de CO2'!AE69),ISBLANK('Sequestro de CO2'!AJ69),ISBLANK('Sequestro de CO2'!AO69),ISBLANK('Sequestro de CO2'!AT69),ISBLANK('Sequestro de CO2'!AY69),ISBLANK('Sequestro de CO2'!BD69),ISBLANK('Sequestro de CO2'!BI69)),"",SUM('Sequestro de CO2'!P69,'Sequestro de CO2'!U69,'Sequestro de CO2'!Z69,'Sequestro de CO2'!AE69,'Sequestro de CO2'!AJ69,'Sequestro de CO2'!AO69,'Sequestro de CO2'!AT69,'Sequestro de CO2'!AY69,'Sequestro de CO2'!BD69,'Sequestro de CO2'!BI69)))</f>
        <v/>
      </c>
      <c r="V7" s="159" t="str">
        <f>IF($B$7="","",IF(OR(ISBLANK('Sequestro de CO2'!P70),ISBLANK('Sequestro de CO2'!U70),ISBLANK('Sequestro de CO2'!Z70),ISBLANK('Sequestro de CO2'!AE70),ISBLANK('Sequestro de CO2'!AJ70),ISBLANK('Sequestro de CO2'!AO70),ISBLANK('Sequestro de CO2'!AT70),ISBLANK('Sequestro de CO2'!AY70),ISBLANK('Sequestro de CO2'!BD70),ISBLANK('Sequestro de CO2'!BI70)),"",SUM('Sequestro de CO2'!P70,'Sequestro de CO2'!U70,'Sequestro de CO2'!Z70,'Sequestro de CO2'!AE70,'Sequestro de CO2'!AJ70,'Sequestro de CO2'!AO70,'Sequestro de CO2'!AT70,'Sequestro de CO2'!AY70,'Sequestro de CO2'!BD70,'Sequestro de CO2'!BI70)))</f>
        <v/>
      </c>
      <c r="W7" s="159" t="str">
        <f>IF($B$7="","",IF(OR(ISBLANK('Sequestro de CO2'!P71),ISBLANK('Sequestro de CO2'!U71),ISBLANK('Sequestro de CO2'!Z71),ISBLANK('Sequestro de CO2'!AE71),ISBLANK('Sequestro de CO2'!AJ71),ISBLANK('Sequestro de CO2'!AO71),ISBLANK('Sequestro de CO2'!AT71),ISBLANK('Sequestro de CO2'!AY71),ISBLANK('Sequestro de CO2'!BD71),ISBLANK('Sequestro de CO2'!BI71)),"",SUM('Sequestro de CO2'!P71,'Sequestro de CO2'!U71,'Sequestro de CO2'!Z71,'Sequestro de CO2'!AE71,'Sequestro de CO2'!AJ71,'Sequestro de CO2'!AO71,'Sequestro de CO2'!AT71,'Sequestro de CO2'!AY71,'Sequestro de CO2'!BD71,'Sequestro de CO2'!BI71)))</f>
        <v/>
      </c>
      <c r="X7" s="159" t="str">
        <f>IF($B$7="","",IF(OR(ISBLANK('Sequestro de CO2'!P72),ISBLANK('Sequestro de CO2'!U72),ISBLANK('Sequestro de CO2'!Z72),ISBLANK('Sequestro de CO2'!AE72),ISBLANK('Sequestro de CO2'!AJ72),ISBLANK('Sequestro de CO2'!AO72),ISBLANK('Sequestro de CO2'!AT72),ISBLANK('Sequestro de CO2'!AY72),ISBLANK('Sequestro de CO2'!BD72),ISBLANK('Sequestro de CO2'!BI72)),"",SUM('Sequestro de CO2'!P72,'Sequestro de CO2'!U72,'Sequestro de CO2'!Z72,'Sequestro de CO2'!AE72,'Sequestro de CO2'!AJ72,'Sequestro de CO2'!AO72,'Sequestro de CO2'!AT72,'Sequestro de CO2'!AY72,'Sequestro de CO2'!BD72,'Sequestro de CO2'!BI72)))</f>
        <v/>
      </c>
      <c r="Y7" s="159" t="str">
        <f>IF($B$7="","",IF(OR(ISBLANK('Sequestro de CO2'!P73),ISBLANK('Sequestro de CO2'!U73),ISBLANK('Sequestro de CO2'!Z73),ISBLANK('Sequestro de CO2'!AE73),ISBLANK('Sequestro de CO2'!AJ73),ISBLANK('Sequestro de CO2'!AO73),ISBLANK('Sequestro de CO2'!AT73),ISBLANK('Sequestro de CO2'!AY73),ISBLANK('Sequestro de CO2'!BD73),ISBLANK('Sequestro de CO2'!BI73)),"",SUM('Sequestro de CO2'!P73,'Sequestro de CO2'!U73,'Sequestro de CO2'!Z73,'Sequestro de CO2'!AE73,'Sequestro de CO2'!AJ73,'Sequestro de CO2'!AO73,'Sequestro de CO2'!AT73,'Sequestro de CO2'!AY73,'Sequestro de CO2'!BD73,'Sequestro de CO2'!BI73)))</f>
        <v/>
      </c>
      <c r="Z7" s="159" t="str">
        <f>IF($B$7="","",IF(OR(ISBLANK('Sequestro de CO2'!P74),ISBLANK('Sequestro de CO2'!U74),ISBLANK('Sequestro de CO2'!Z74),ISBLANK('Sequestro de CO2'!AE74),ISBLANK('Sequestro de CO2'!AJ74),ISBLANK('Sequestro de CO2'!AO74),ISBLANK('Sequestro de CO2'!AT74),ISBLANK('Sequestro de CO2'!AY74),ISBLANK('Sequestro de CO2'!BD74),ISBLANK('Sequestro de CO2'!BI74)),"",SUM('Sequestro de CO2'!P74,'Sequestro de CO2'!U74,'Sequestro de CO2'!Z74,'Sequestro de CO2'!AE74,'Sequestro de CO2'!AJ74,'Sequestro de CO2'!AO74,'Sequestro de CO2'!AT74,'Sequestro de CO2'!AY74,'Sequestro de CO2'!BD74,'Sequestro de CO2'!BI74)))</f>
        <v/>
      </c>
      <c r="AA7" s="159" t="str">
        <f>IF($B$7="","",IF(OR(ISBLANK('Sequestro de CO2'!P75),ISBLANK('Sequestro de CO2'!U75),ISBLANK('Sequestro de CO2'!Z75),ISBLANK('Sequestro de CO2'!AE75),ISBLANK('Sequestro de CO2'!AJ75),ISBLANK('Sequestro de CO2'!AO75),ISBLANK('Sequestro de CO2'!AT75),ISBLANK('Sequestro de CO2'!AY75),ISBLANK('Sequestro de CO2'!BD75),ISBLANK('Sequestro de CO2'!BI75)),"",SUM('Sequestro de CO2'!P75,'Sequestro de CO2'!U75,'Sequestro de CO2'!Z75,'Sequestro de CO2'!AE75,'Sequestro de CO2'!AJ75,'Sequestro de CO2'!AO75,'Sequestro de CO2'!AT75,'Sequestro de CO2'!AY75,'Sequestro de CO2'!BD75,'Sequestro de CO2'!BI75)))</f>
        <v/>
      </c>
      <c r="AB7" s="159" t="str">
        <f>IF($B$7="","",IF(OR(ISBLANK('Sequestro de CO2'!P76),ISBLANK('Sequestro de CO2'!U76),ISBLANK('Sequestro de CO2'!Z76),ISBLANK('Sequestro de CO2'!AE76),ISBLANK('Sequestro de CO2'!AJ76),ISBLANK('Sequestro de CO2'!AO76),ISBLANK('Sequestro de CO2'!AT76),ISBLANK('Sequestro de CO2'!AY76),ISBLANK('Sequestro de CO2'!BD76),ISBLANK('Sequestro de CO2'!BI76)),"",SUM('Sequestro de CO2'!P76,'Sequestro de CO2'!U76,'Sequestro de CO2'!Z76,'Sequestro de CO2'!AE76,'Sequestro de CO2'!AJ76,'Sequestro de CO2'!AO76,'Sequestro de CO2'!AT76,'Sequestro de CO2'!AY76,'Sequestro de CO2'!BD76,'Sequestro de CO2'!BI76)))</f>
        <v/>
      </c>
      <c r="AC7" s="159" t="str">
        <f>IF($B$7="","",IF(OR(ISBLANK('Sequestro de CO2'!P77),ISBLANK('Sequestro de CO2'!U77),ISBLANK('Sequestro de CO2'!Z77),ISBLANK('Sequestro de CO2'!AE77),ISBLANK('Sequestro de CO2'!AJ77),ISBLANK('Sequestro de CO2'!AO77),ISBLANK('Sequestro de CO2'!AT77),ISBLANK('Sequestro de CO2'!AY77),ISBLANK('Sequestro de CO2'!BD77),ISBLANK('Sequestro de CO2'!BI77)),"",SUM('Sequestro de CO2'!P77,'Sequestro de CO2'!U77,'Sequestro de CO2'!Z77,'Sequestro de CO2'!AE77,'Sequestro de CO2'!AJ77,'Sequestro de CO2'!AO77,'Sequestro de CO2'!AT77,'Sequestro de CO2'!AY77,'Sequestro de CO2'!BD77,'Sequestro de CO2'!BI77)))</f>
        <v/>
      </c>
      <c r="AD7" s="159" t="str">
        <f>IF($B$7="","",IF(OR(ISBLANK('Sequestro de CO2'!P78),ISBLANK('Sequestro de CO2'!U78),ISBLANK('Sequestro de CO2'!Z78),ISBLANK('Sequestro de CO2'!AE78),ISBLANK('Sequestro de CO2'!AJ78),ISBLANK('Sequestro de CO2'!AO78),ISBLANK('Sequestro de CO2'!AT78),ISBLANK('Sequestro de CO2'!AY78),ISBLANK('Sequestro de CO2'!BD78),ISBLANK('Sequestro de CO2'!BI78)),"",SUM('Sequestro de CO2'!P78,'Sequestro de CO2'!U78,'Sequestro de CO2'!Z78,'Sequestro de CO2'!AE78,'Sequestro de CO2'!AJ78,'Sequestro de CO2'!AO78,'Sequestro de CO2'!AT78,'Sequestro de CO2'!AY78,'Sequestro de CO2'!BD78,'Sequestro de CO2'!BI78)))</f>
        <v/>
      </c>
      <c r="AE7" s="159" t="str">
        <f>IF($B$7="","",IF(OR(ISBLANK('Sequestro de CO2'!P79),ISBLANK('Sequestro de CO2'!U79),ISBLANK('Sequestro de CO2'!Z79),ISBLANK('Sequestro de CO2'!AE79),ISBLANK('Sequestro de CO2'!AJ79),ISBLANK('Sequestro de CO2'!AO79),ISBLANK('Sequestro de CO2'!AT79),ISBLANK('Sequestro de CO2'!AY79),ISBLANK('Sequestro de CO2'!BD79),ISBLANK('Sequestro de CO2'!BI79)),"",SUM('Sequestro de CO2'!P79,'Sequestro de CO2'!U79,'Sequestro de CO2'!Z79,'Sequestro de CO2'!AE79,'Sequestro de CO2'!AJ79,'Sequestro de CO2'!AO79,'Sequestro de CO2'!AT79,'Sequestro de CO2'!AY79,'Sequestro de CO2'!BD79,'Sequestro de CO2'!BI79)))</f>
        <v/>
      </c>
      <c r="AF7" s="159" t="str">
        <f>IF($B$7="","",IF(OR(ISBLANK('Sequestro de CO2'!P80),ISBLANK('Sequestro de CO2'!U80),ISBLANK('Sequestro de CO2'!Z80),ISBLANK('Sequestro de CO2'!AE80),ISBLANK('Sequestro de CO2'!AJ80),ISBLANK('Sequestro de CO2'!AO80),ISBLANK('Sequestro de CO2'!AT80),ISBLANK('Sequestro de CO2'!AY80),ISBLANK('Sequestro de CO2'!BD80),ISBLANK('Sequestro de CO2'!BI80)),"",SUM('Sequestro de CO2'!P80,'Sequestro de CO2'!U80,'Sequestro de CO2'!Z80,'Sequestro de CO2'!AE80,'Sequestro de CO2'!AJ80,'Sequestro de CO2'!AO80,'Sequestro de CO2'!AT80,'Sequestro de CO2'!AY80,'Sequestro de CO2'!BD80,'Sequestro de CO2'!BI80)))</f>
        <v/>
      </c>
      <c r="AG7" s="159" t="str">
        <f>IF($B$7="","",IF(OR(ISBLANK('Sequestro de CO2'!P81),ISBLANK('Sequestro de CO2'!U81),ISBLANK('Sequestro de CO2'!Z81),ISBLANK('Sequestro de CO2'!AE81),ISBLANK('Sequestro de CO2'!AJ81),ISBLANK('Sequestro de CO2'!AO81),ISBLANK('Sequestro de CO2'!AT81),ISBLANK('Sequestro de CO2'!AY81),ISBLANK('Sequestro de CO2'!BD81),ISBLANK('Sequestro de CO2'!BI81)),"",SUM('Sequestro de CO2'!P81,'Sequestro de CO2'!U81,'Sequestro de CO2'!Z81,'Sequestro de CO2'!AE81,'Sequestro de CO2'!AJ81,'Sequestro de CO2'!AO81,'Sequestro de CO2'!AT81,'Sequestro de CO2'!AY81,'Sequestro de CO2'!BD81,'Sequestro de CO2'!BI81)))</f>
        <v/>
      </c>
      <c r="AH7" s="159" t="str">
        <f>IF($B$7="","",IF(OR(ISBLANK('Sequestro de CO2'!P82),ISBLANK('Sequestro de CO2'!U82),ISBLANK('Sequestro de CO2'!Z82),ISBLANK('Sequestro de CO2'!AE82),ISBLANK('Sequestro de CO2'!AJ82),ISBLANK('Sequestro de CO2'!AO82),ISBLANK('Sequestro de CO2'!AT82),ISBLANK('Sequestro de CO2'!AY82),ISBLANK('Sequestro de CO2'!BD82),ISBLANK('Sequestro de CO2'!BI82)),"",SUM('Sequestro de CO2'!P82,'Sequestro de CO2'!U82,'Sequestro de CO2'!Z82,'Sequestro de CO2'!AE82,'Sequestro de CO2'!AJ82,'Sequestro de CO2'!AO82,'Sequestro de CO2'!AT82,'Sequestro de CO2'!AY82,'Sequestro de CO2'!BD82,'Sequestro de CO2'!BI82)))</f>
        <v/>
      </c>
      <c r="AI7" s="159" t="str">
        <f>IF($B$7="","",IF(OR(ISBLANK('Sequestro de CO2'!P83),ISBLANK('Sequestro de CO2'!U83),ISBLANK('Sequestro de CO2'!Z83),ISBLANK('Sequestro de CO2'!AE83),ISBLANK('Sequestro de CO2'!AJ83),ISBLANK('Sequestro de CO2'!AO83),ISBLANK('Sequestro de CO2'!AT83),ISBLANK('Sequestro de CO2'!AY83),ISBLANK('Sequestro de CO2'!BD83),ISBLANK('Sequestro de CO2'!BI83)),"",SUM('Sequestro de CO2'!P83,'Sequestro de CO2'!U83,'Sequestro de CO2'!Z83,'Sequestro de CO2'!AE83,'Sequestro de CO2'!AJ83,'Sequestro de CO2'!AO83,'Sequestro de CO2'!AT83,'Sequestro de CO2'!AY83,'Sequestro de CO2'!BD83,'Sequestro de CO2'!BI83)))</f>
        <v/>
      </c>
      <c r="AJ7" s="159" t="str">
        <f>IF($B$7="","",IF(OR(ISBLANK('Sequestro de CO2'!P84),ISBLANK('Sequestro de CO2'!U84),ISBLANK('Sequestro de CO2'!Z84),ISBLANK('Sequestro de CO2'!AE84),ISBLANK('Sequestro de CO2'!AJ84),ISBLANK('Sequestro de CO2'!AO84),ISBLANK('Sequestro de CO2'!AT84),ISBLANK('Sequestro de CO2'!AY84),ISBLANK('Sequestro de CO2'!BD84),ISBLANK('Sequestro de CO2'!BI84)),"",SUM('Sequestro de CO2'!P84,'Sequestro de CO2'!U84,'Sequestro de CO2'!Z84,'Sequestro de CO2'!AE84,'Sequestro de CO2'!AJ84,'Sequestro de CO2'!AO84,'Sequestro de CO2'!AT84,'Sequestro de CO2'!AY84,'Sequestro de CO2'!BD84,'Sequestro de CO2'!BI84)))</f>
        <v/>
      </c>
      <c r="AK7" s="160" t="str">
        <f>IF($B$7="","",IF(OR(ISBLANK('Sequestro de CO2'!P85),ISBLANK('Sequestro de CO2'!U85),ISBLANK('Sequestro de CO2'!Z85),ISBLANK('Sequestro de CO2'!AE85),ISBLANK('Sequestro de CO2'!AJ85),ISBLANK('Sequestro de CO2'!AO85),ISBLANK('Sequestro de CO2'!AT85),ISBLANK('Sequestro de CO2'!AY85),ISBLANK('Sequestro de CO2'!BD85),ISBLANK('Sequestro de CO2'!BI85)),"",SUM('Sequestro de CO2'!P85,'Sequestro de CO2'!U85,'Sequestro de CO2'!Z85,'Sequestro de CO2'!AE85,'Sequestro de CO2'!AJ85,'Sequestro de CO2'!AO85,'Sequestro de CO2'!AT85,'Sequestro de CO2'!AY85,'Sequestro de CO2'!BD85,'Sequestro de CO2'!BI85)))</f>
        <v/>
      </c>
      <c r="AL7" s="144"/>
      <c r="AM7" s="144"/>
      <c r="AN7" s="144"/>
      <c r="AO7" s="144"/>
      <c r="AP7" s="144"/>
      <c r="AQ7" s="144"/>
      <c r="AR7" s="144"/>
      <c r="AS7" s="144"/>
      <c r="AT7" s="144"/>
      <c r="AU7" s="144"/>
      <c r="AV7" s="144"/>
      <c r="AW7" s="144"/>
      <c r="AX7" s="144"/>
      <c r="AY7" s="144"/>
      <c r="AZ7" s="144"/>
      <c r="BA7" s="144"/>
      <c r="BB7" s="144"/>
      <c r="BC7" s="144"/>
    </row>
    <row r="8" spans="1:55" ht="15" customHeight="1" x14ac:dyDescent="0.3">
      <c r="B8" s="163" t="str">
        <f>IF(PRINCIPAL!B34&lt;&gt;"",PRINCIPAL!B34,"")</f>
        <v/>
      </c>
      <c r="C8" s="310" t="str">
        <f>IF($B$8="","",IF(OR(ISBLANK('Sequestro de CO2'!P90),ISBLANK('Sequestro de CO2'!U90),ISBLANK('Sequestro de CO2'!Z90),ISBLANK('Sequestro de CO2'!AE90),ISBLANK('Sequestro de CO2'!AJ90),ISBLANK('Sequestro de CO2'!AO90),ISBLANK('Sequestro de CO2'!AT90),ISBLANK('Sequestro de CO2'!AY90),ISBLANK('Sequestro de CO2'!BD90),ISBLANK('Sequestro de CO2'!BI90)),"",SUM('Sequestro de CO2'!P90,'Sequestro de CO2'!U90,'Sequestro de CO2'!Z90,'Sequestro de CO2'!AE90,'Sequestro de CO2'!AJ90,'Sequestro de CO2'!AO90,'Sequestro de CO2'!AT90,'Sequestro de CO2'!AY90,'Sequestro de CO2'!BD90,'Sequestro de CO2'!BI90)))</f>
        <v/>
      </c>
      <c r="D8" s="159" t="str">
        <f>IF($B$8="","",IF(OR(ISBLANK('Sequestro de CO2'!P91),ISBLANK('Sequestro de CO2'!U91),ISBLANK('Sequestro de CO2'!Z91),ISBLANK('Sequestro de CO2'!AE91),ISBLANK('Sequestro de CO2'!AJ91),ISBLANK('Sequestro de CO2'!AO91),ISBLANK('Sequestro de CO2'!AT91),ISBLANK('Sequestro de CO2'!AY91),ISBLANK('Sequestro de CO2'!BD91),ISBLANK('Sequestro de CO2'!BI91)),"",SUM('Sequestro de CO2'!P91,'Sequestro de CO2'!U91,'Sequestro de CO2'!Z91,'Sequestro de CO2'!AE91,'Sequestro de CO2'!AJ91,'Sequestro de CO2'!AO91,'Sequestro de CO2'!AT91,'Sequestro de CO2'!AY91,'Sequestro de CO2'!BD91,'Sequestro de CO2'!BI91)))</f>
        <v/>
      </c>
      <c r="E8" s="159" t="str">
        <f>IF($B$8="","",IF(OR(ISBLANK('Sequestro de CO2'!P92),ISBLANK('Sequestro de CO2'!U92),ISBLANK('Sequestro de CO2'!Z92),ISBLANK('Sequestro de CO2'!AE92),ISBLANK('Sequestro de CO2'!AJ92),ISBLANK('Sequestro de CO2'!AO92),ISBLANK('Sequestro de CO2'!AT92),ISBLANK('Sequestro de CO2'!AY92),ISBLANK('Sequestro de CO2'!BD92),ISBLANK('Sequestro de CO2'!BI92)),"",SUM('Sequestro de CO2'!P92,'Sequestro de CO2'!U92,'Sequestro de CO2'!Z92,'Sequestro de CO2'!AE92,'Sequestro de CO2'!AJ92,'Sequestro de CO2'!AO92,'Sequestro de CO2'!AT92,'Sequestro de CO2'!AY92,'Sequestro de CO2'!BD92,'Sequestro de CO2'!BI92)))</f>
        <v/>
      </c>
      <c r="F8" s="159" t="str">
        <f>IF($B$8="","",IF(OR(ISBLANK('Sequestro de CO2'!P93),ISBLANK('Sequestro de CO2'!U93),ISBLANK('Sequestro de CO2'!Z93),ISBLANK('Sequestro de CO2'!AE93),ISBLANK('Sequestro de CO2'!AJ93),ISBLANK('Sequestro de CO2'!AO93),ISBLANK('Sequestro de CO2'!AT93),ISBLANK('Sequestro de CO2'!AY93),ISBLANK('Sequestro de CO2'!BD93),ISBLANK('Sequestro de CO2'!BI93)),"",SUM('Sequestro de CO2'!P93,'Sequestro de CO2'!U93,'Sequestro de CO2'!Z93,'Sequestro de CO2'!AE93,'Sequestro de CO2'!AJ93,'Sequestro de CO2'!AO93,'Sequestro de CO2'!AT93,'Sequestro de CO2'!AY93,'Sequestro de CO2'!BD93,'Sequestro de CO2'!BI93)))</f>
        <v/>
      </c>
      <c r="G8" s="159" t="str">
        <f>IF($B$8="","",IF(OR(ISBLANK('Sequestro de CO2'!P94),ISBLANK('Sequestro de CO2'!U94),ISBLANK('Sequestro de CO2'!Z94),ISBLANK('Sequestro de CO2'!AE94),ISBLANK('Sequestro de CO2'!AJ94),ISBLANK('Sequestro de CO2'!AO94),ISBLANK('Sequestro de CO2'!AT94),ISBLANK('Sequestro de CO2'!AY94),ISBLANK('Sequestro de CO2'!BD94),ISBLANK('Sequestro de CO2'!BI94)),"",SUM('Sequestro de CO2'!P94,'Sequestro de CO2'!U94,'Sequestro de CO2'!Z94,'Sequestro de CO2'!AE94,'Sequestro de CO2'!AJ94,'Sequestro de CO2'!AO94,'Sequestro de CO2'!AT94,'Sequestro de CO2'!AY94,'Sequestro de CO2'!BD94,'Sequestro de CO2'!BI94)))</f>
        <v/>
      </c>
      <c r="H8" s="159" t="str">
        <f>IF($B$8="","",IF(OR(ISBLANK('Sequestro de CO2'!P95),ISBLANK('Sequestro de CO2'!U95),ISBLANK('Sequestro de CO2'!Z95),ISBLANK('Sequestro de CO2'!AE95),ISBLANK('Sequestro de CO2'!AJ95),ISBLANK('Sequestro de CO2'!AO95),ISBLANK('Sequestro de CO2'!AT95),ISBLANK('Sequestro de CO2'!AY95),ISBLANK('Sequestro de CO2'!BD95),ISBLANK('Sequestro de CO2'!BI95)),"",SUM('Sequestro de CO2'!P95,'Sequestro de CO2'!U95,'Sequestro de CO2'!Z95,'Sequestro de CO2'!AE95,'Sequestro de CO2'!AJ95,'Sequestro de CO2'!AO95,'Sequestro de CO2'!AT95,'Sequestro de CO2'!AY95,'Sequestro de CO2'!BD95,'Sequestro de CO2'!BI95)))</f>
        <v/>
      </c>
      <c r="I8" s="159" t="str">
        <f>IF($B$8="","",IF(OR(ISBLANK('Sequestro de CO2'!P96),ISBLANK('Sequestro de CO2'!U96),ISBLANK('Sequestro de CO2'!Z96),ISBLANK('Sequestro de CO2'!AE96),ISBLANK('Sequestro de CO2'!AJ96),ISBLANK('Sequestro de CO2'!AO96),ISBLANK('Sequestro de CO2'!AT96),ISBLANK('Sequestro de CO2'!AY96),ISBLANK('Sequestro de CO2'!BD96),ISBLANK('Sequestro de CO2'!BI96)),"",SUM('Sequestro de CO2'!P96,'Sequestro de CO2'!U96,'Sequestro de CO2'!Z96,'Sequestro de CO2'!AE96,'Sequestro de CO2'!AJ96,'Sequestro de CO2'!AO96,'Sequestro de CO2'!AT96,'Sequestro de CO2'!AY96,'Sequestro de CO2'!BD96,'Sequestro de CO2'!BI96)))</f>
        <v/>
      </c>
      <c r="J8" s="159" t="str">
        <f>IF($B$8="","",IF(OR(ISBLANK('Sequestro de CO2'!P97),ISBLANK('Sequestro de CO2'!U97),ISBLANK('Sequestro de CO2'!Z97),ISBLANK('Sequestro de CO2'!AE97),ISBLANK('Sequestro de CO2'!AJ97),ISBLANK('Sequestro de CO2'!AO97),ISBLANK('Sequestro de CO2'!AT97),ISBLANK('Sequestro de CO2'!AY97),ISBLANK('Sequestro de CO2'!BD97),ISBLANK('Sequestro de CO2'!BI97)),"",SUM('Sequestro de CO2'!P97,'Sequestro de CO2'!U97,'Sequestro de CO2'!Z97,'Sequestro de CO2'!AE97,'Sequestro de CO2'!AJ97,'Sequestro de CO2'!AO97,'Sequestro de CO2'!AT97,'Sequestro de CO2'!AY97,'Sequestro de CO2'!BD97,'Sequestro de CO2'!BI97)))</f>
        <v/>
      </c>
      <c r="K8" s="159" t="str">
        <f>IF($B$8="","",IF(OR(ISBLANK('Sequestro de CO2'!P98),ISBLANK('Sequestro de CO2'!U98),ISBLANK('Sequestro de CO2'!Z98),ISBLANK('Sequestro de CO2'!AE98),ISBLANK('Sequestro de CO2'!AJ98),ISBLANK('Sequestro de CO2'!AO98),ISBLANK('Sequestro de CO2'!AT98),ISBLANK('Sequestro de CO2'!AY98),ISBLANK('Sequestro de CO2'!BD98),ISBLANK('Sequestro de CO2'!BI98)),"",SUM('Sequestro de CO2'!P98,'Sequestro de CO2'!U98,'Sequestro de CO2'!Z98,'Sequestro de CO2'!AE98,'Sequestro de CO2'!AJ98,'Sequestro de CO2'!AO98,'Sequestro de CO2'!AT98,'Sequestro de CO2'!AY98,'Sequestro de CO2'!BD98,'Sequestro de CO2'!BI98)))</f>
        <v/>
      </c>
      <c r="L8" s="159" t="str">
        <f>IF($B$8="","",IF(OR(ISBLANK('Sequestro de CO2'!P99),ISBLANK('Sequestro de CO2'!U99),ISBLANK('Sequestro de CO2'!Z99),ISBLANK('Sequestro de CO2'!AE99),ISBLANK('Sequestro de CO2'!AJ99),ISBLANK('Sequestro de CO2'!AO99),ISBLANK('Sequestro de CO2'!AT99),ISBLANK('Sequestro de CO2'!AY99),ISBLANK('Sequestro de CO2'!BD99),ISBLANK('Sequestro de CO2'!BI99)),"",SUM('Sequestro de CO2'!P99,'Sequestro de CO2'!U99,'Sequestro de CO2'!Z99,'Sequestro de CO2'!AE99,'Sequestro de CO2'!AJ99,'Sequestro de CO2'!AO99,'Sequestro de CO2'!AT99,'Sequestro de CO2'!AY99,'Sequestro de CO2'!BD99,'Sequestro de CO2'!BI99)))</f>
        <v/>
      </c>
      <c r="M8" s="159" t="str">
        <f>IF($B$8="","",IF(OR(ISBLANK('Sequestro de CO2'!P100),ISBLANK('Sequestro de CO2'!U100),ISBLANK('Sequestro de CO2'!Z100),ISBLANK('Sequestro de CO2'!AE100),ISBLANK('Sequestro de CO2'!AJ100),ISBLANK('Sequestro de CO2'!AO100),ISBLANK('Sequestro de CO2'!AT100),ISBLANK('Sequestro de CO2'!AY100),ISBLANK('Sequestro de CO2'!BD100),ISBLANK('Sequestro de CO2'!BI100)),"",SUM('Sequestro de CO2'!P100,'Sequestro de CO2'!U100,'Sequestro de CO2'!Z100,'Sequestro de CO2'!AE100,'Sequestro de CO2'!AJ100,'Sequestro de CO2'!AO100,'Sequestro de CO2'!AT100,'Sequestro de CO2'!AY100,'Sequestro de CO2'!BD100,'Sequestro de CO2'!BI100)))</f>
        <v/>
      </c>
      <c r="N8" s="159" t="str">
        <f>IF($B$8="","",IF(OR(ISBLANK('Sequestro de CO2'!P101),ISBLANK('Sequestro de CO2'!U101),ISBLANK('Sequestro de CO2'!Z101),ISBLANK('Sequestro de CO2'!AE101),ISBLANK('Sequestro de CO2'!AJ101),ISBLANK('Sequestro de CO2'!AO101),ISBLANK('Sequestro de CO2'!AT101),ISBLANK('Sequestro de CO2'!AY101),ISBLANK('Sequestro de CO2'!BD101),ISBLANK('Sequestro de CO2'!BI101)),"",SUM('Sequestro de CO2'!P101,'Sequestro de CO2'!U101,'Sequestro de CO2'!Z101,'Sequestro de CO2'!AE101,'Sequestro de CO2'!AJ101,'Sequestro de CO2'!AO101,'Sequestro de CO2'!AT101,'Sequestro de CO2'!AY101,'Sequestro de CO2'!BD101,'Sequestro de CO2'!BI101)))</f>
        <v/>
      </c>
      <c r="O8" s="159" t="str">
        <f>IF($B$8="","",IF(OR(ISBLANK('Sequestro de CO2'!P102),ISBLANK('Sequestro de CO2'!U102),ISBLANK('Sequestro de CO2'!Z102),ISBLANK('Sequestro de CO2'!AE102),ISBLANK('Sequestro de CO2'!AJ102),ISBLANK('Sequestro de CO2'!AO102),ISBLANK('Sequestro de CO2'!AT102),ISBLANK('Sequestro de CO2'!AY102),ISBLANK('Sequestro de CO2'!BD102),ISBLANK('Sequestro de CO2'!BI102)),"",SUM('Sequestro de CO2'!P102,'Sequestro de CO2'!U102,'Sequestro de CO2'!Z102,'Sequestro de CO2'!AE102,'Sequestro de CO2'!AJ102,'Sequestro de CO2'!AO102,'Sequestro de CO2'!AT102,'Sequestro de CO2'!AY102,'Sequestro de CO2'!BD102,'Sequestro de CO2'!BI102)))</f>
        <v/>
      </c>
      <c r="P8" s="159" t="str">
        <f>IF($B$8="","",IF(OR(ISBLANK('Sequestro de CO2'!P103),ISBLANK('Sequestro de CO2'!U103),ISBLANK('Sequestro de CO2'!Z103),ISBLANK('Sequestro de CO2'!AE103),ISBLANK('Sequestro de CO2'!AJ103),ISBLANK('Sequestro de CO2'!AO103),ISBLANK('Sequestro de CO2'!AT103),ISBLANK('Sequestro de CO2'!AY103),ISBLANK('Sequestro de CO2'!BD103),ISBLANK('Sequestro de CO2'!BI103)),"",SUM('Sequestro de CO2'!P103,'Sequestro de CO2'!U103,'Sequestro de CO2'!Z103,'Sequestro de CO2'!AE103,'Sequestro de CO2'!AJ103,'Sequestro de CO2'!AO103,'Sequestro de CO2'!AT103,'Sequestro de CO2'!AY103,'Sequestro de CO2'!BD103,'Sequestro de CO2'!BI103)))</f>
        <v/>
      </c>
      <c r="Q8" s="159" t="str">
        <f>IF($B$8="","",IF(OR(ISBLANK('Sequestro de CO2'!P104),ISBLANK('Sequestro de CO2'!U104),ISBLANK('Sequestro de CO2'!Z104),ISBLANK('Sequestro de CO2'!AE104),ISBLANK('Sequestro de CO2'!AJ104),ISBLANK('Sequestro de CO2'!AO104),ISBLANK('Sequestro de CO2'!AT104),ISBLANK('Sequestro de CO2'!AY104),ISBLANK('Sequestro de CO2'!BD104),ISBLANK('Sequestro de CO2'!BI104)),"",SUM('Sequestro de CO2'!P104,'Sequestro de CO2'!U104,'Sequestro de CO2'!Z104,'Sequestro de CO2'!AE104,'Sequestro de CO2'!AJ104,'Sequestro de CO2'!AO104,'Sequestro de CO2'!AT104,'Sequestro de CO2'!AY104,'Sequestro de CO2'!BD104,'Sequestro de CO2'!BI104)))</f>
        <v/>
      </c>
      <c r="R8" s="159" t="str">
        <f>IF($B$8="","",IF(OR(ISBLANK('Sequestro de CO2'!P105),ISBLANK('Sequestro de CO2'!U105),ISBLANK('Sequestro de CO2'!Z105),ISBLANK('Sequestro de CO2'!AE105),ISBLANK('Sequestro de CO2'!AJ105),ISBLANK('Sequestro de CO2'!AO105),ISBLANK('Sequestro de CO2'!AT105),ISBLANK('Sequestro de CO2'!AY105),ISBLANK('Sequestro de CO2'!BD105),ISBLANK('Sequestro de CO2'!BI105)),"",SUM('Sequestro de CO2'!P105,'Sequestro de CO2'!U105,'Sequestro de CO2'!Z105,'Sequestro de CO2'!AE105,'Sequestro de CO2'!AJ105,'Sequestro de CO2'!AO105,'Sequestro de CO2'!AT105,'Sequestro de CO2'!AY105,'Sequestro de CO2'!BD105,'Sequestro de CO2'!BI105)))</f>
        <v/>
      </c>
      <c r="S8" s="159" t="str">
        <f>IF($B$8="","",IF(OR(ISBLANK('Sequestro de CO2'!P106),ISBLANK('Sequestro de CO2'!U106),ISBLANK('Sequestro de CO2'!Z106),ISBLANK('Sequestro de CO2'!AE106),ISBLANK('Sequestro de CO2'!AJ106),ISBLANK('Sequestro de CO2'!AO106),ISBLANK('Sequestro de CO2'!AT106),ISBLANK('Sequestro de CO2'!AY106),ISBLANK('Sequestro de CO2'!BD106),ISBLANK('Sequestro de CO2'!BI106)),"",SUM('Sequestro de CO2'!P106,'Sequestro de CO2'!U106,'Sequestro de CO2'!Z106,'Sequestro de CO2'!AE106,'Sequestro de CO2'!AJ106,'Sequestro de CO2'!AO106,'Sequestro de CO2'!AT106,'Sequestro de CO2'!AY106,'Sequestro de CO2'!BD106,'Sequestro de CO2'!BI106)))</f>
        <v/>
      </c>
      <c r="T8" s="159" t="str">
        <f>IF($B$8="","",IF(OR(ISBLANK('Sequestro de CO2'!P107),ISBLANK('Sequestro de CO2'!U107),ISBLANK('Sequestro de CO2'!Z107),ISBLANK('Sequestro de CO2'!AE107),ISBLANK('Sequestro de CO2'!AJ107),ISBLANK('Sequestro de CO2'!AO107),ISBLANK('Sequestro de CO2'!AT107),ISBLANK('Sequestro de CO2'!AY107),ISBLANK('Sequestro de CO2'!BD107),ISBLANK('Sequestro de CO2'!BI107)),"",SUM('Sequestro de CO2'!P107,'Sequestro de CO2'!U107,'Sequestro de CO2'!Z107,'Sequestro de CO2'!AE107,'Sequestro de CO2'!AJ107,'Sequestro de CO2'!AO107,'Sequestro de CO2'!AT107,'Sequestro de CO2'!AY107,'Sequestro de CO2'!BD107,'Sequestro de CO2'!BI107)))</f>
        <v/>
      </c>
      <c r="U8" s="159" t="str">
        <f>IF($B$8="","",IF(OR(ISBLANK('Sequestro de CO2'!P108),ISBLANK('Sequestro de CO2'!U108),ISBLANK('Sequestro de CO2'!Z108),ISBLANK('Sequestro de CO2'!AE108),ISBLANK('Sequestro de CO2'!AJ108),ISBLANK('Sequestro de CO2'!AO108),ISBLANK('Sequestro de CO2'!AT108),ISBLANK('Sequestro de CO2'!AY108),ISBLANK('Sequestro de CO2'!BD108),ISBLANK('Sequestro de CO2'!BI108)),"",SUM('Sequestro de CO2'!P108,'Sequestro de CO2'!U108,'Sequestro de CO2'!Z108,'Sequestro de CO2'!AE108,'Sequestro de CO2'!AJ108,'Sequestro de CO2'!AO108,'Sequestro de CO2'!AT108,'Sequestro de CO2'!AY108,'Sequestro de CO2'!BD108,'Sequestro de CO2'!BI108)))</f>
        <v/>
      </c>
      <c r="V8" s="159" t="str">
        <f>IF($B$8="","",IF(OR(ISBLANK('Sequestro de CO2'!P109),ISBLANK('Sequestro de CO2'!U109),ISBLANK('Sequestro de CO2'!Z109),ISBLANK('Sequestro de CO2'!AE109),ISBLANK('Sequestro de CO2'!AJ109),ISBLANK('Sequestro de CO2'!AO109),ISBLANK('Sequestro de CO2'!AT109),ISBLANK('Sequestro de CO2'!AY109),ISBLANK('Sequestro de CO2'!BD109),ISBLANK('Sequestro de CO2'!BI109)),"",SUM('Sequestro de CO2'!P109,'Sequestro de CO2'!U109,'Sequestro de CO2'!Z109,'Sequestro de CO2'!AE109,'Sequestro de CO2'!AJ109,'Sequestro de CO2'!AO109,'Sequestro de CO2'!AT109,'Sequestro de CO2'!AY109,'Sequestro de CO2'!BD109,'Sequestro de CO2'!BI109)))</f>
        <v/>
      </c>
      <c r="W8" s="159" t="str">
        <f>IF($B$8="","",IF(OR(ISBLANK('Sequestro de CO2'!P110),ISBLANK('Sequestro de CO2'!U110),ISBLANK('Sequestro de CO2'!Z110),ISBLANK('Sequestro de CO2'!AE110),ISBLANK('Sequestro de CO2'!AJ110),ISBLANK('Sequestro de CO2'!AO110),ISBLANK('Sequestro de CO2'!AT110),ISBLANK('Sequestro de CO2'!AY110),ISBLANK('Sequestro de CO2'!BD110),ISBLANK('Sequestro de CO2'!BI110)),"",SUM('Sequestro de CO2'!P110,'Sequestro de CO2'!U110,'Sequestro de CO2'!Z110,'Sequestro de CO2'!AE110,'Sequestro de CO2'!AJ110,'Sequestro de CO2'!AO110,'Sequestro de CO2'!AT110,'Sequestro de CO2'!AY110,'Sequestro de CO2'!BD110,'Sequestro de CO2'!BI110)))</f>
        <v/>
      </c>
      <c r="X8" s="159" t="str">
        <f>IF($B$8="","",IF(OR(ISBLANK('Sequestro de CO2'!P111),ISBLANK('Sequestro de CO2'!U111),ISBLANK('Sequestro de CO2'!Z111),ISBLANK('Sequestro de CO2'!AE111),ISBLANK('Sequestro de CO2'!AJ111),ISBLANK('Sequestro de CO2'!AO111),ISBLANK('Sequestro de CO2'!AT111),ISBLANK('Sequestro de CO2'!AY111),ISBLANK('Sequestro de CO2'!BD111),ISBLANK('Sequestro de CO2'!BI111)),"",SUM('Sequestro de CO2'!P111,'Sequestro de CO2'!U111,'Sequestro de CO2'!Z111,'Sequestro de CO2'!AE111,'Sequestro de CO2'!AJ111,'Sequestro de CO2'!AO111,'Sequestro de CO2'!AT111,'Sequestro de CO2'!AY111,'Sequestro de CO2'!BD111,'Sequestro de CO2'!BI111)))</f>
        <v/>
      </c>
      <c r="Y8" s="159" t="str">
        <f>IF($B$8="","",IF(OR(ISBLANK('Sequestro de CO2'!P112),ISBLANK('Sequestro de CO2'!U112),ISBLANK('Sequestro de CO2'!Z112),ISBLANK('Sequestro de CO2'!AE112),ISBLANK('Sequestro de CO2'!AJ112),ISBLANK('Sequestro de CO2'!AO112),ISBLANK('Sequestro de CO2'!AT112),ISBLANK('Sequestro de CO2'!AY112),ISBLANK('Sequestro de CO2'!BD112),ISBLANK('Sequestro de CO2'!BI112)),"",SUM('Sequestro de CO2'!P112,'Sequestro de CO2'!U112,'Sequestro de CO2'!Z112,'Sequestro de CO2'!AE112,'Sequestro de CO2'!AJ112,'Sequestro de CO2'!AO112,'Sequestro de CO2'!AT112,'Sequestro de CO2'!AY112,'Sequestro de CO2'!BD112,'Sequestro de CO2'!BI112)))</f>
        <v/>
      </c>
      <c r="Z8" s="159" t="str">
        <f>IF($B$8="","",IF(OR(ISBLANK('Sequestro de CO2'!P113),ISBLANK('Sequestro de CO2'!U113),ISBLANK('Sequestro de CO2'!Z113),ISBLANK('Sequestro de CO2'!AE113),ISBLANK('Sequestro de CO2'!AJ113),ISBLANK('Sequestro de CO2'!AO113),ISBLANK('Sequestro de CO2'!AT113),ISBLANK('Sequestro de CO2'!AY113),ISBLANK('Sequestro de CO2'!BD113),ISBLANK('Sequestro de CO2'!BI113)),"",SUM('Sequestro de CO2'!P113,'Sequestro de CO2'!U113,'Sequestro de CO2'!Z113,'Sequestro de CO2'!AE113,'Sequestro de CO2'!AJ113,'Sequestro de CO2'!AO113,'Sequestro de CO2'!AT113,'Sequestro de CO2'!AY113,'Sequestro de CO2'!BD113,'Sequestro de CO2'!BI113)))</f>
        <v/>
      </c>
      <c r="AA8" s="159" t="str">
        <f>IF($B$8="","",IF(OR(ISBLANK('Sequestro de CO2'!P114),ISBLANK('Sequestro de CO2'!U114),ISBLANK('Sequestro de CO2'!Z114),ISBLANK('Sequestro de CO2'!AE114),ISBLANK('Sequestro de CO2'!AJ114),ISBLANK('Sequestro de CO2'!AO114),ISBLANK('Sequestro de CO2'!AT114),ISBLANK('Sequestro de CO2'!AY114),ISBLANK('Sequestro de CO2'!BD114),ISBLANK('Sequestro de CO2'!BI114)),"",SUM('Sequestro de CO2'!P114,'Sequestro de CO2'!U114,'Sequestro de CO2'!Z114,'Sequestro de CO2'!AE114,'Sequestro de CO2'!AJ114,'Sequestro de CO2'!AO114,'Sequestro de CO2'!AT114,'Sequestro de CO2'!AY114,'Sequestro de CO2'!BD114,'Sequestro de CO2'!BI114)))</f>
        <v/>
      </c>
      <c r="AB8" s="159" t="str">
        <f>IF($B$8="","",IF(OR(ISBLANK('Sequestro de CO2'!P115),ISBLANK('Sequestro de CO2'!U115),ISBLANK('Sequestro de CO2'!Z115),ISBLANK('Sequestro de CO2'!AE115),ISBLANK('Sequestro de CO2'!AJ115),ISBLANK('Sequestro de CO2'!AO115),ISBLANK('Sequestro de CO2'!AT115),ISBLANK('Sequestro de CO2'!AY115),ISBLANK('Sequestro de CO2'!BD115),ISBLANK('Sequestro de CO2'!BI115)),"",SUM('Sequestro de CO2'!P115,'Sequestro de CO2'!U115,'Sequestro de CO2'!Z115,'Sequestro de CO2'!AE115,'Sequestro de CO2'!AJ115,'Sequestro de CO2'!AO115,'Sequestro de CO2'!AT115,'Sequestro de CO2'!AY115,'Sequestro de CO2'!BD115,'Sequestro de CO2'!BI115)))</f>
        <v/>
      </c>
      <c r="AC8" s="159" t="str">
        <f>IF($B$8="","",IF(OR(ISBLANK('Sequestro de CO2'!P116),ISBLANK('Sequestro de CO2'!U116),ISBLANK('Sequestro de CO2'!Z116),ISBLANK('Sequestro de CO2'!AE116),ISBLANK('Sequestro de CO2'!AJ116),ISBLANK('Sequestro de CO2'!AO116),ISBLANK('Sequestro de CO2'!AT116),ISBLANK('Sequestro de CO2'!AY116),ISBLANK('Sequestro de CO2'!BD116),ISBLANK('Sequestro de CO2'!BI116)),"",SUM('Sequestro de CO2'!P116,'Sequestro de CO2'!U116,'Sequestro de CO2'!Z116,'Sequestro de CO2'!AE116,'Sequestro de CO2'!AJ116,'Sequestro de CO2'!AO116,'Sequestro de CO2'!AT116,'Sequestro de CO2'!AY116,'Sequestro de CO2'!BD116,'Sequestro de CO2'!BI116)))</f>
        <v/>
      </c>
      <c r="AD8" s="159" t="str">
        <f>IF($B$8="","",IF(OR(ISBLANK('Sequestro de CO2'!P117),ISBLANK('Sequestro de CO2'!U117),ISBLANK('Sequestro de CO2'!Z117),ISBLANK('Sequestro de CO2'!AE117),ISBLANK('Sequestro de CO2'!AJ117),ISBLANK('Sequestro de CO2'!AO117),ISBLANK('Sequestro de CO2'!AT117),ISBLANK('Sequestro de CO2'!AY117),ISBLANK('Sequestro de CO2'!BD117),ISBLANK('Sequestro de CO2'!BI117)),"",SUM('Sequestro de CO2'!P117,'Sequestro de CO2'!U117,'Sequestro de CO2'!Z117,'Sequestro de CO2'!AE117,'Sequestro de CO2'!AJ117,'Sequestro de CO2'!AO117,'Sequestro de CO2'!AT117,'Sequestro de CO2'!AY117,'Sequestro de CO2'!BD117,'Sequestro de CO2'!BI117)))</f>
        <v/>
      </c>
      <c r="AE8" s="159" t="str">
        <f>IF($B$8="","",IF(OR(ISBLANK('Sequestro de CO2'!P118),ISBLANK('Sequestro de CO2'!U118),ISBLANK('Sequestro de CO2'!Z118),ISBLANK('Sequestro de CO2'!AE118),ISBLANK('Sequestro de CO2'!AJ118),ISBLANK('Sequestro de CO2'!AO118),ISBLANK('Sequestro de CO2'!AT118),ISBLANK('Sequestro de CO2'!AY118),ISBLANK('Sequestro de CO2'!BD118),ISBLANK('Sequestro de CO2'!BI118)),"",SUM('Sequestro de CO2'!P118,'Sequestro de CO2'!U118,'Sequestro de CO2'!Z118,'Sequestro de CO2'!AE118,'Sequestro de CO2'!AJ118,'Sequestro de CO2'!AO118,'Sequestro de CO2'!AT118,'Sequestro de CO2'!AY118,'Sequestro de CO2'!BD118,'Sequestro de CO2'!BI118)))</f>
        <v/>
      </c>
      <c r="AF8" s="159" t="str">
        <f>IF($B$8="","",IF(OR(ISBLANK('Sequestro de CO2'!P119),ISBLANK('Sequestro de CO2'!U119),ISBLANK('Sequestro de CO2'!Z119),ISBLANK('Sequestro de CO2'!AE119),ISBLANK('Sequestro de CO2'!AJ119),ISBLANK('Sequestro de CO2'!AO119),ISBLANK('Sequestro de CO2'!AT119),ISBLANK('Sequestro de CO2'!AY119),ISBLANK('Sequestro de CO2'!BD119),ISBLANK('Sequestro de CO2'!BI119)),"",SUM('Sequestro de CO2'!P119,'Sequestro de CO2'!U119,'Sequestro de CO2'!Z119,'Sequestro de CO2'!AE119,'Sequestro de CO2'!AJ119,'Sequestro de CO2'!AO119,'Sequestro de CO2'!AT119,'Sequestro de CO2'!AY119,'Sequestro de CO2'!BD119,'Sequestro de CO2'!BI119)))</f>
        <v/>
      </c>
      <c r="AG8" s="159" t="str">
        <f>IF($B$8="","",IF(OR(ISBLANK('Sequestro de CO2'!P120),ISBLANK('Sequestro de CO2'!U120),ISBLANK('Sequestro de CO2'!Z120),ISBLANK('Sequestro de CO2'!AE120),ISBLANK('Sequestro de CO2'!AJ120),ISBLANK('Sequestro de CO2'!AO120),ISBLANK('Sequestro de CO2'!AT120),ISBLANK('Sequestro de CO2'!AY120),ISBLANK('Sequestro de CO2'!BD120),ISBLANK('Sequestro de CO2'!BI120)),"",SUM('Sequestro de CO2'!P120,'Sequestro de CO2'!U120,'Sequestro de CO2'!Z120,'Sequestro de CO2'!AE120,'Sequestro de CO2'!AJ120,'Sequestro de CO2'!AO120,'Sequestro de CO2'!AT120,'Sequestro de CO2'!AY120,'Sequestro de CO2'!BD120,'Sequestro de CO2'!BI120)))</f>
        <v/>
      </c>
      <c r="AH8" s="159" t="str">
        <f>IF($B$8="","",IF(OR(ISBLANK('Sequestro de CO2'!P121),ISBLANK('Sequestro de CO2'!U121),ISBLANK('Sequestro de CO2'!Z121),ISBLANK('Sequestro de CO2'!AE121),ISBLANK('Sequestro de CO2'!AJ121),ISBLANK('Sequestro de CO2'!AO121),ISBLANK('Sequestro de CO2'!AT121),ISBLANK('Sequestro de CO2'!AY121),ISBLANK('Sequestro de CO2'!BD121),ISBLANK('Sequestro de CO2'!BI121)),"",SUM('Sequestro de CO2'!P121,'Sequestro de CO2'!U121,'Sequestro de CO2'!Z121,'Sequestro de CO2'!AE121,'Sequestro de CO2'!AJ121,'Sequestro de CO2'!AO121,'Sequestro de CO2'!AT121,'Sequestro de CO2'!AY121,'Sequestro de CO2'!BD121,'Sequestro de CO2'!BI121)))</f>
        <v/>
      </c>
      <c r="AI8" s="159" t="str">
        <f>IF($B$8="","",IF(OR(ISBLANK('Sequestro de CO2'!P122),ISBLANK('Sequestro de CO2'!U122),ISBLANK('Sequestro de CO2'!Z122),ISBLANK('Sequestro de CO2'!AE122),ISBLANK('Sequestro de CO2'!AJ122),ISBLANK('Sequestro de CO2'!AO122),ISBLANK('Sequestro de CO2'!AT122),ISBLANK('Sequestro de CO2'!AY122),ISBLANK('Sequestro de CO2'!BD122),ISBLANK('Sequestro de CO2'!BI122)),"",SUM('Sequestro de CO2'!P122,'Sequestro de CO2'!U122,'Sequestro de CO2'!Z122,'Sequestro de CO2'!AE122,'Sequestro de CO2'!AJ122,'Sequestro de CO2'!AO122,'Sequestro de CO2'!AT122,'Sequestro de CO2'!AY122,'Sequestro de CO2'!BD122,'Sequestro de CO2'!BI122)))</f>
        <v/>
      </c>
      <c r="AJ8" s="159" t="str">
        <f>IF($B$8="","",IF(OR(ISBLANK('Sequestro de CO2'!P123),ISBLANK('Sequestro de CO2'!U123),ISBLANK('Sequestro de CO2'!Z123),ISBLANK('Sequestro de CO2'!AE123),ISBLANK('Sequestro de CO2'!AJ123),ISBLANK('Sequestro de CO2'!AO123),ISBLANK('Sequestro de CO2'!AT123),ISBLANK('Sequestro de CO2'!AY123),ISBLANK('Sequestro de CO2'!BD123),ISBLANK('Sequestro de CO2'!BI123)),"",SUM('Sequestro de CO2'!P123,'Sequestro de CO2'!U123,'Sequestro de CO2'!Z123,'Sequestro de CO2'!AE123,'Sequestro de CO2'!AJ123,'Sequestro de CO2'!AO123,'Sequestro de CO2'!AT123,'Sequestro de CO2'!AY123,'Sequestro de CO2'!BD123,'Sequestro de CO2'!BI123)))</f>
        <v/>
      </c>
      <c r="AK8" s="160" t="str">
        <f>IF($B$8="","",IF(OR(ISBLANK('Sequestro de CO2'!P124),ISBLANK('Sequestro de CO2'!U124),ISBLANK('Sequestro de CO2'!Z124),ISBLANK('Sequestro de CO2'!AE124),ISBLANK('Sequestro de CO2'!AJ124),ISBLANK('Sequestro de CO2'!AO124),ISBLANK('Sequestro de CO2'!AT124),ISBLANK('Sequestro de CO2'!AY124),ISBLANK('Sequestro de CO2'!BD124),ISBLANK('Sequestro de CO2'!BI124)),"",SUM('Sequestro de CO2'!P124,'Sequestro de CO2'!U124,'Sequestro de CO2'!Z124,'Sequestro de CO2'!AE124,'Sequestro de CO2'!AJ124,'Sequestro de CO2'!AO124,'Sequestro de CO2'!AT124,'Sequestro de CO2'!AY124,'Sequestro de CO2'!BD124,'Sequestro de CO2'!BI124)))</f>
        <v/>
      </c>
      <c r="AL8" s="144"/>
      <c r="AM8" s="144"/>
      <c r="AN8" s="144"/>
      <c r="AO8" s="144"/>
      <c r="AP8" s="144"/>
      <c r="AQ8" s="144"/>
      <c r="AR8" s="144"/>
      <c r="AS8" s="144"/>
      <c r="AT8" s="144"/>
      <c r="AU8" s="144"/>
      <c r="AV8" s="144"/>
      <c r="AW8" s="144"/>
      <c r="AX8" s="144"/>
      <c r="AY8" s="144"/>
      <c r="AZ8" s="144"/>
      <c r="BA8" s="144"/>
      <c r="BB8" s="144"/>
      <c r="BC8" s="144"/>
    </row>
    <row r="9" spans="1:55" ht="15" customHeight="1" x14ac:dyDescent="0.3">
      <c r="B9" s="163" t="str">
        <f>IF(PRINCIPAL!B44&lt;&gt;"",PRINCIPAL!B44,"")</f>
        <v/>
      </c>
      <c r="C9" s="310" t="str">
        <f>IF($B$9="","",IF(OR(ISBLANK('Sequestro de CO2'!P129),ISBLANK('Sequestro de CO2'!U129),ISBLANK('Sequestro de CO2'!Z129),ISBLANK('Sequestro de CO2'!AE129),ISBLANK('Sequestro de CO2'!AJ129),ISBLANK('Sequestro de CO2'!AO129),ISBLANK('Sequestro de CO2'!AT129),ISBLANK('Sequestro de CO2'!AY129),ISBLANK('Sequestro de CO2'!BD129),ISBLANK('Sequestro de CO2'!BI129)),"",SUM('Sequestro de CO2'!P129,'Sequestro de CO2'!U129,'Sequestro de CO2'!Z129,'Sequestro de CO2'!AE129,'Sequestro de CO2'!AJ129,'Sequestro de CO2'!AO129,'Sequestro de CO2'!AT129,'Sequestro de CO2'!AY129,'Sequestro de CO2'!BD129,'Sequestro de CO2'!BI129)))</f>
        <v/>
      </c>
      <c r="D9" s="159" t="str">
        <f>IF($B$9="","",IF(OR(ISBLANK('Sequestro de CO2'!P130),ISBLANK('Sequestro de CO2'!U130),ISBLANK('Sequestro de CO2'!Z130),ISBLANK('Sequestro de CO2'!AE130),ISBLANK('Sequestro de CO2'!AJ130),ISBLANK('Sequestro de CO2'!AO130),ISBLANK('Sequestro de CO2'!AT130),ISBLANK('Sequestro de CO2'!AY130),ISBLANK('Sequestro de CO2'!BD130),ISBLANK('Sequestro de CO2'!BI130)),"",SUM('Sequestro de CO2'!P130,'Sequestro de CO2'!U130,'Sequestro de CO2'!Z130,'Sequestro de CO2'!AE130,'Sequestro de CO2'!AJ130,'Sequestro de CO2'!AO130,'Sequestro de CO2'!AT130,'Sequestro de CO2'!AY130,'Sequestro de CO2'!BD130,'Sequestro de CO2'!BI130)))</f>
        <v/>
      </c>
      <c r="E9" s="159" t="str">
        <f>IF($B$9="","",IF(OR(ISBLANK('Sequestro de CO2'!P131),ISBLANK('Sequestro de CO2'!U131),ISBLANK('Sequestro de CO2'!Z131),ISBLANK('Sequestro de CO2'!AE131),ISBLANK('Sequestro de CO2'!AJ131),ISBLANK('Sequestro de CO2'!AO131),ISBLANK('Sequestro de CO2'!AT131),ISBLANK('Sequestro de CO2'!AY131),ISBLANK('Sequestro de CO2'!BD131),ISBLANK('Sequestro de CO2'!BI131)),"",SUM('Sequestro de CO2'!P131,'Sequestro de CO2'!U131,'Sequestro de CO2'!Z131,'Sequestro de CO2'!AE131,'Sequestro de CO2'!AJ131,'Sequestro de CO2'!AO131,'Sequestro de CO2'!AT131,'Sequestro de CO2'!AY131,'Sequestro de CO2'!BD131,'Sequestro de CO2'!BI131)))</f>
        <v/>
      </c>
      <c r="F9" s="159" t="str">
        <f>IF($B$9="","",IF(OR(ISBLANK('Sequestro de CO2'!P132),ISBLANK('Sequestro de CO2'!U132),ISBLANK('Sequestro de CO2'!Z132),ISBLANK('Sequestro de CO2'!AE132),ISBLANK('Sequestro de CO2'!AJ132),ISBLANK('Sequestro de CO2'!AO132),ISBLANK('Sequestro de CO2'!AT132),ISBLANK('Sequestro de CO2'!AY132),ISBLANK('Sequestro de CO2'!BD132),ISBLANK('Sequestro de CO2'!BI132)),"",SUM('Sequestro de CO2'!P132,'Sequestro de CO2'!U132,'Sequestro de CO2'!Z132,'Sequestro de CO2'!AE132,'Sequestro de CO2'!AJ132,'Sequestro de CO2'!AO132,'Sequestro de CO2'!AT132,'Sequestro de CO2'!AY132,'Sequestro de CO2'!BD132,'Sequestro de CO2'!BI132)))</f>
        <v/>
      </c>
      <c r="G9" s="159" t="str">
        <f>IF($B$9="","",IF(OR(ISBLANK('Sequestro de CO2'!P133),ISBLANK('Sequestro de CO2'!U133),ISBLANK('Sequestro de CO2'!Z133),ISBLANK('Sequestro de CO2'!AE133),ISBLANK('Sequestro de CO2'!AJ133),ISBLANK('Sequestro de CO2'!AO133),ISBLANK('Sequestro de CO2'!AT133),ISBLANK('Sequestro de CO2'!AY133),ISBLANK('Sequestro de CO2'!BD133),ISBLANK('Sequestro de CO2'!BI133)),"",SUM('Sequestro de CO2'!P133,'Sequestro de CO2'!U133,'Sequestro de CO2'!Z133,'Sequestro de CO2'!AE133,'Sequestro de CO2'!AJ133,'Sequestro de CO2'!AO133,'Sequestro de CO2'!AT133,'Sequestro de CO2'!AY133,'Sequestro de CO2'!BD133,'Sequestro de CO2'!BI133)))</f>
        <v/>
      </c>
      <c r="H9" s="159" t="str">
        <f>IF($B$9="","",IF(OR(ISBLANK('Sequestro de CO2'!P134),ISBLANK('Sequestro de CO2'!U134),ISBLANK('Sequestro de CO2'!Z134),ISBLANK('Sequestro de CO2'!AE134),ISBLANK('Sequestro de CO2'!AJ134),ISBLANK('Sequestro de CO2'!AO134),ISBLANK('Sequestro de CO2'!AT134),ISBLANK('Sequestro de CO2'!AY134),ISBLANK('Sequestro de CO2'!BD134),ISBLANK('Sequestro de CO2'!BI134)),"",SUM('Sequestro de CO2'!P134,'Sequestro de CO2'!U134,'Sequestro de CO2'!Z134,'Sequestro de CO2'!AE134,'Sequestro de CO2'!AJ134,'Sequestro de CO2'!AO134,'Sequestro de CO2'!AT134,'Sequestro de CO2'!AY134,'Sequestro de CO2'!BD134,'Sequestro de CO2'!BI134)))</f>
        <v/>
      </c>
      <c r="I9" s="159" t="str">
        <f>IF($B$9="","",IF(OR(ISBLANK('Sequestro de CO2'!P135),ISBLANK('Sequestro de CO2'!U135),ISBLANK('Sequestro de CO2'!Z135),ISBLANK('Sequestro de CO2'!AE135),ISBLANK('Sequestro de CO2'!AJ135),ISBLANK('Sequestro de CO2'!AO135),ISBLANK('Sequestro de CO2'!AT135),ISBLANK('Sequestro de CO2'!AY135),ISBLANK('Sequestro de CO2'!BD135),ISBLANK('Sequestro de CO2'!BI135)),"",SUM('Sequestro de CO2'!P135,'Sequestro de CO2'!U135,'Sequestro de CO2'!Z135,'Sequestro de CO2'!AE135,'Sequestro de CO2'!AJ135,'Sequestro de CO2'!AO135,'Sequestro de CO2'!AT135,'Sequestro de CO2'!AY135,'Sequestro de CO2'!BD135,'Sequestro de CO2'!BI135)))</f>
        <v/>
      </c>
      <c r="J9" s="159" t="str">
        <f>IF($B$9="","",IF(OR(ISBLANK('Sequestro de CO2'!P136),ISBLANK('Sequestro de CO2'!U136),ISBLANK('Sequestro de CO2'!Z136),ISBLANK('Sequestro de CO2'!AE136),ISBLANK('Sequestro de CO2'!AJ136),ISBLANK('Sequestro de CO2'!AO136),ISBLANK('Sequestro de CO2'!AT136),ISBLANK('Sequestro de CO2'!AY136),ISBLANK('Sequestro de CO2'!BD136),ISBLANK('Sequestro de CO2'!BI136)),"",SUM('Sequestro de CO2'!P136,'Sequestro de CO2'!U136,'Sequestro de CO2'!Z136,'Sequestro de CO2'!AE136,'Sequestro de CO2'!AJ136,'Sequestro de CO2'!AO136,'Sequestro de CO2'!AT136,'Sequestro de CO2'!AY136,'Sequestro de CO2'!BD136,'Sequestro de CO2'!BI136)))</f>
        <v/>
      </c>
      <c r="K9" s="159" t="str">
        <f>IF($B$9="","",IF(OR(ISBLANK('Sequestro de CO2'!P137),ISBLANK('Sequestro de CO2'!U137),ISBLANK('Sequestro de CO2'!Z137),ISBLANK('Sequestro de CO2'!AE137),ISBLANK('Sequestro de CO2'!AJ137),ISBLANK('Sequestro de CO2'!AO137),ISBLANK('Sequestro de CO2'!AT137),ISBLANK('Sequestro de CO2'!AY137),ISBLANK('Sequestro de CO2'!BD137),ISBLANK('Sequestro de CO2'!BI137)),"",SUM('Sequestro de CO2'!P137,'Sequestro de CO2'!U137,'Sequestro de CO2'!Z137,'Sequestro de CO2'!AE137,'Sequestro de CO2'!AJ137,'Sequestro de CO2'!AO137,'Sequestro de CO2'!AT137,'Sequestro de CO2'!AY137,'Sequestro de CO2'!BD137,'Sequestro de CO2'!BI137)))</f>
        <v/>
      </c>
      <c r="L9" s="159" t="str">
        <f>IF($B$9="","",IF(OR(ISBLANK('Sequestro de CO2'!P138),ISBLANK('Sequestro de CO2'!U138),ISBLANK('Sequestro de CO2'!Z138),ISBLANK('Sequestro de CO2'!AE138),ISBLANK('Sequestro de CO2'!AJ138),ISBLANK('Sequestro de CO2'!AO138),ISBLANK('Sequestro de CO2'!AT138),ISBLANK('Sequestro de CO2'!AY138),ISBLANK('Sequestro de CO2'!BD138),ISBLANK('Sequestro de CO2'!BI138)),"",SUM('Sequestro de CO2'!P138,'Sequestro de CO2'!U138,'Sequestro de CO2'!Z138,'Sequestro de CO2'!AE138,'Sequestro de CO2'!AJ138,'Sequestro de CO2'!AO138,'Sequestro de CO2'!AT138,'Sequestro de CO2'!AY138,'Sequestro de CO2'!BD138,'Sequestro de CO2'!BI138)))</f>
        <v/>
      </c>
      <c r="M9" s="159" t="str">
        <f>IF($B$9="","",IF(OR(ISBLANK('Sequestro de CO2'!P139),ISBLANK('Sequestro de CO2'!U139),ISBLANK('Sequestro de CO2'!Z139),ISBLANK('Sequestro de CO2'!AE139),ISBLANK('Sequestro de CO2'!AJ139),ISBLANK('Sequestro de CO2'!AO139),ISBLANK('Sequestro de CO2'!AT139),ISBLANK('Sequestro de CO2'!AY139),ISBLANK('Sequestro de CO2'!BD139),ISBLANK('Sequestro de CO2'!BI139)),"",SUM('Sequestro de CO2'!P139,'Sequestro de CO2'!U139,'Sequestro de CO2'!Z139,'Sequestro de CO2'!AE139,'Sequestro de CO2'!AJ139,'Sequestro de CO2'!AO139,'Sequestro de CO2'!AT139,'Sequestro de CO2'!AY139,'Sequestro de CO2'!BD139,'Sequestro de CO2'!BI139)))</f>
        <v/>
      </c>
      <c r="N9" s="159" t="str">
        <f>IF($B$9="","",IF(OR(ISBLANK('Sequestro de CO2'!P140),ISBLANK('Sequestro de CO2'!U140),ISBLANK('Sequestro de CO2'!Z140),ISBLANK('Sequestro de CO2'!AE140),ISBLANK('Sequestro de CO2'!AJ140),ISBLANK('Sequestro de CO2'!AO140),ISBLANK('Sequestro de CO2'!AT140),ISBLANK('Sequestro de CO2'!AY140),ISBLANK('Sequestro de CO2'!BD140),ISBLANK('Sequestro de CO2'!BI140)),"",SUM('Sequestro de CO2'!P140,'Sequestro de CO2'!U140,'Sequestro de CO2'!Z140,'Sequestro de CO2'!AE140,'Sequestro de CO2'!AJ140,'Sequestro de CO2'!AO140,'Sequestro de CO2'!AT140,'Sequestro de CO2'!AY140,'Sequestro de CO2'!BD140,'Sequestro de CO2'!BI140)))</f>
        <v/>
      </c>
      <c r="O9" s="159" t="str">
        <f>IF($B$9="","",IF(OR(ISBLANK('Sequestro de CO2'!P141),ISBLANK('Sequestro de CO2'!U141),ISBLANK('Sequestro de CO2'!Z141),ISBLANK('Sequestro de CO2'!AE141),ISBLANK('Sequestro de CO2'!AJ141),ISBLANK('Sequestro de CO2'!AO141),ISBLANK('Sequestro de CO2'!AT141),ISBLANK('Sequestro de CO2'!AY141),ISBLANK('Sequestro de CO2'!BD141),ISBLANK('Sequestro de CO2'!BI141)),"",SUM('Sequestro de CO2'!P141,'Sequestro de CO2'!U141,'Sequestro de CO2'!Z141,'Sequestro de CO2'!AE141,'Sequestro de CO2'!AJ141,'Sequestro de CO2'!AO141,'Sequestro de CO2'!AT141,'Sequestro de CO2'!AY141,'Sequestro de CO2'!BD141,'Sequestro de CO2'!BI141)))</f>
        <v/>
      </c>
      <c r="P9" s="159" t="str">
        <f>IF($B$9="","",IF(OR(ISBLANK('Sequestro de CO2'!P142),ISBLANK('Sequestro de CO2'!U142),ISBLANK('Sequestro de CO2'!Z142),ISBLANK('Sequestro de CO2'!AE142),ISBLANK('Sequestro de CO2'!AJ142),ISBLANK('Sequestro de CO2'!AO142),ISBLANK('Sequestro de CO2'!AT142),ISBLANK('Sequestro de CO2'!AY142),ISBLANK('Sequestro de CO2'!BD142),ISBLANK('Sequestro de CO2'!BI142)),"",SUM('Sequestro de CO2'!P142,'Sequestro de CO2'!U142,'Sequestro de CO2'!Z142,'Sequestro de CO2'!AE142,'Sequestro de CO2'!AJ142,'Sequestro de CO2'!AO142,'Sequestro de CO2'!AT142,'Sequestro de CO2'!AY142,'Sequestro de CO2'!BD142,'Sequestro de CO2'!BI142)))</f>
        <v/>
      </c>
      <c r="Q9" s="159" t="str">
        <f>IF($B$9="","",IF(OR(ISBLANK('Sequestro de CO2'!P143),ISBLANK('Sequestro de CO2'!U143),ISBLANK('Sequestro de CO2'!Z143),ISBLANK('Sequestro de CO2'!AE143),ISBLANK('Sequestro de CO2'!AJ143),ISBLANK('Sequestro de CO2'!AO143),ISBLANK('Sequestro de CO2'!AT143),ISBLANK('Sequestro de CO2'!AY143),ISBLANK('Sequestro de CO2'!BD143),ISBLANK('Sequestro de CO2'!BI143)),"",SUM('Sequestro de CO2'!P143,'Sequestro de CO2'!U143,'Sequestro de CO2'!Z143,'Sequestro de CO2'!AE143,'Sequestro de CO2'!AJ143,'Sequestro de CO2'!AO143,'Sequestro de CO2'!AT143,'Sequestro de CO2'!AY143,'Sequestro de CO2'!BD143,'Sequestro de CO2'!BI143)))</f>
        <v/>
      </c>
      <c r="R9" s="159" t="str">
        <f>IF($B$9="","",IF(OR(ISBLANK('Sequestro de CO2'!P144),ISBLANK('Sequestro de CO2'!U144),ISBLANK('Sequestro de CO2'!Z144),ISBLANK('Sequestro de CO2'!AE144),ISBLANK('Sequestro de CO2'!AJ144),ISBLANK('Sequestro de CO2'!AO144),ISBLANK('Sequestro de CO2'!AT144),ISBLANK('Sequestro de CO2'!AY144),ISBLANK('Sequestro de CO2'!BD144),ISBLANK('Sequestro de CO2'!BI144)),"",SUM('Sequestro de CO2'!P144,'Sequestro de CO2'!U144,'Sequestro de CO2'!Z144,'Sequestro de CO2'!AE144,'Sequestro de CO2'!AJ144,'Sequestro de CO2'!AO144,'Sequestro de CO2'!AT144,'Sequestro de CO2'!AY144,'Sequestro de CO2'!BD144,'Sequestro de CO2'!BI144)))</f>
        <v/>
      </c>
      <c r="S9" s="159" t="str">
        <f>IF($B$9="","",IF(OR(ISBLANK('Sequestro de CO2'!P145),ISBLANK('Sequestro de CO2'!U145),ISBLANK('Sequestro de CO2'!Z145),ISBLANK('Sequestro de CO2'!AE145),ISBLANK('Sequestro de CO2'!AJ145),ISBLANK('Sequestro de CO2'!AO145),ISBLANK('Sequestro de CO2'!AT145),ISBLANK('Sequestro de CO2'!AY145),ISBLANK('Sequestro de CO2'!BD145),ISBLANK('Sequestro de CO2'!BI145)),"",SUM('Sequestro de CO2'!P145,'Sequestro de CO2'!U145,'Sequestro de CO2'!Z145,'Sequestro de CO2'!AE145,'Sequestro de CO2'!AJ145,'Sequestro de CO2'!AO145,'Sequestro de CO2'!AT145,'Sequestro de CO2'!AY145,'Sequestro de CO2'!BD145,'Sequestro de CO2'!BI145)))</f>
        <v/>
      </c>
      <c r="T9" s="159" t="str">
        <f>IF($B$9="","",IF(OR(ISBLANK('Sequestro de CO2'!P146),ISBLANK('Sequestro de CO2'!U146),ISBLANK('Sequestro de CO2'!Z146),ISBLANK('Sequestro de CO2'!AE146),ISBLANK('Sequestro de CO2'!AJ146),ISBLANK('Sequestro de CO2'!AO146),ISBLANK('Sequestro de CO2'!AT146),ISBLANK('Sequestro de CO2'!AY146),ISBLANK('Sequestro de CO2'!BD146),ISBLANK('Sequestro de CO2'!BI146)),"",SUM('Sequestro de CO2'!P146,'Sequestro de CO2'!U146,'Sequestro de CO2'!Z146,'Sequestro de CO2'!AE146,'Sequestro de CO2'!AJ146,'Sequestro de CO2'!AO146,'Sequestro de CO2'!AT146,'Sequestro de CO2'!AY146,'Sequestro de CO2'!BD146,'Sequestro de CO2'!BI146)))</f>
        <v/>
      </c>
      <c r="U9" s="159" t="str">
        <f>IF($B$9="","",IF(OR(ISBLANK('Sequestro de CO2'!P147),ISBLANK('Sequestro de CO2'!U147),ISBLANK('Sequestro de CO2'!Z147),ISBLANK('Sequestro de CO2'!AE147),ISBLANK('Sequestro de CO2'!AJ147),ISBLANK('Sequestro de CO2'!AO147),ISBLANK('Sequestro de CO2'!AT147),ISBLANK('Sequestro de CO2'!AY147),ISBLANK('Sequestro de CO2'!BD147),ISBLANK('Sequestro de CO2'!BI147)),"",SUM('Sequestro de CO2'!P147,'Sequestro de CO2'!U147,'Sequestro de CO2'!Z147,'Sequestro de CO2'!AE147,'Sequestro de CO2'!AJ147,'Sequestro de CO2'!AO147,'Sequestro de CO2'!AT147,'Sequestro de CO2'!AY147,'Sequestro de CO2'!BD147,'Sequestro de CO2'!BI147)))</f>
        <v/>
      </c>
      <c r="V9" s="159" t="str">
        <f>IF($B$9="","",IF(OR(ISBLANK('Sequestro de CO2'!P148),ISBLANK('Sequestro de CO2'!U148),ISBLANK('Sequestro de CO2'!Z148),ISBLANK('Sequestro de CO2'!AE148),ISBLANK('Sequestro de CO2'!AJ148),ISBLANK('Sequestro de CO2'!AO148),ISBLANK('Sequestro de CO2'!AT148),ISBLANK('Sequestro de CO2'!AY148),ISBLANK('Sequestro de CO2'!BD148),ISBLANK('Sequestro de CO2'!BI148)),"",SUM('Sequestro de CO2'!P148,'Sequestro de CO2'!U148,'Sequestro de CO2'!Z148,'Sequestro de CO2'!AE148,'Sequestro de CO2'!AJ148,'Sequestro de CO2'!AO148,'Sequestro de CO2'!AT148,'Sequestro de CO2'!AY148,'Sequestro de CO2'!BD148,'Sequestro de CO2'!BI148)))</f>
        <v/>
      </c>
      <c r="W9" s="159" t="str">
        <f>IF($B$9="","",IF(OR(ISBLANK('Sequestro de CO2'!P149),ISBLANK('Sequestro de CO2'!U149),ISBLANK('Sequestro de CO2'!Z149),ISBLANK('Sequestro de CO2'!AE149),ISBLANK('Sequestro de CO2'!AJ149),ISBLANK('Sequestro de CO2'!AO149),ISBLANK('Sequestro de CO2'!AT149),ISBLANK('Sequestro de CO2'!AY149),ISBLANK('Sequestro de CO2'!BD149),ISBLANK('Sequestro de CO2'!BI149)),"",SUM('Sequestro de CO2'!P149,'Sequestro de CO2'!U149,'Sequestro de CO2'!Z149,'Sequestro de CO2'!AE149,'Sequestro de CO2'!AJ149,'Sequestro de CO2'!AO149,'Sequestro de CO2'!AT149,'Sequestro de CO2'!AY149,'Sequestro de CO2'!BD149,'Sequestro de CO2'!BI149)))</f>
        <v/>
      </c>
      <c r="X9" s="159" t="str">
        <f>IF($B$9="","",IF(OR(ISBLANK('Sequestro de CO2'!P150),ISBLANK('Sequestro de CO2'!U150),ISBLANK('Sequestro de CO2'!Z150),ISBLANK('Sequestro de CO2'!AE150),ISBLANK('Sequestro de CO2'!AJ150),ISBLANK('Sequestro de CO2'!AO150),ISBLANK('Sequestro de CO2'!AT150),ISBLANK('Sequestro de CO2'!AY150),ISBLANK('Sequestro de CO2'!BD150),ISBLANK('Sequestro de CO2'!BI150)),"",SUM('Sequestro de CO2'!P150,'Sequestro de CO2'!U150,'Sequestro de CO2'!Z150,'Sequestro de CO2'!AE150,'Sequestro de CO2'!AJ150,'Sequestro de CO2'!AO150,'Sequestro de CO2'!AT150,'Sequestro de CO2'!AY150,'Sequestro de CO2'!BD150,'Sequestro de CO2'!BI150)))</f>
        <v/>
      </c>
      <c r="Y9" s="159" t="str">
        <f>IF($B$9="","",IF(OR(ISBLANK('Sequestro de CO2'!P151),ISBLANK('Sequestro de CO2'!U151),ISBLANK('Sequestro de CO2'!Z151),ISBLANK('Sequestro de CO2'!AE151),ISBLANK('Sequestro de CO2'!AJ151),ISBLANK('Sequestro de CO2'!AO151),ISBLANK('Sequestro de CO2'!AT151),ISBLANK('Sequestro de CO2'!AY151),ISBLANK('Sequestro de CO2'!BD151),ISBLANK('Sequestro de CO2'!BI151)),"",SUM('Sequestro de CO2'!P151,'Sequestro de CO2'!U151,'Sequestro de CO2'!Z151,'Sequestro de CO2'!AE151,'Sequestro de CO2'!AJ151,'Sequestro de CO2'!AO151,'Sequestro de CO2'!AT151,'Sequestro de CO2'!AY151,'Sequestro de CO2'!BD151,'Sequestro de CO2'!BI151)))</f>
        <v/>
      </c>
      <c r="Z9" s="159" t="str">
        <f>IF($B$9="","",IF(OR(ISBLANK('Sequestro de CO2'!P152),ISBLANK('Sequestro de CO2'!U152),ISBLANK('Sequestro de CO2'!Z152),ISBLANK('Sequestro de CO2'!AE152),ISBLANK('Sequestro de CO2'!AJ152),ISBLANK('Sequestro de CO2'!AO152),ISBLANK('Sequestro de CO2'!AT152),ISBLANK('Sequestro de CO2'!AY152),ISBLANK('Sequestro de CO2'!BD152),ISBLANK('Sequestro de CO2'!BI152)),"",SUM('Sequestro de CO2'!P152,'Sequestro de CO2'!U152,'Sequestro de CO2'!Z152,'Sequestro de CO2'!AE152,'Sequestro de CO2'!AJ152,'Sequestro de CO2'!AO152,'Sequestro de CO2'!AT152,'Sequestro de CO2'!AY152,'Sequestro de CO2'!BD152,'Sequestro de CO2'!BI152)))</f>
        <v/>
      </c>
      <c r="AA9" s="159" t="str">
        <f>IF($B$9="","",IF(OR(ISBLANK('Sequestro de CO2'!P153),ISBLANK('Sequestro de CO2'!U153),ISBLANK('Sequestro de CO2'!Z153),ISBLANK('Sequestro de CO2'!AE153),ISBLANK('Sequestro de CO2'!AJ153),ISBLANK('Sequestro de CO2'!AO153),ISBLANK('Sequestro de CO2'!AT153),ISBLANK('Sequestro de CO2'!AY153),ISBLANK('Sequestro de CO2'!BD153),ISBLANK('Sequestro de CO2'!BI153)),"",SUM('Sequestro de CO2'!P153,'Sequestro de CO2'!U153,'Sequestro de CO2'!Z153,'Sequestro de CO2'!AE153,'Sequestro de CO2'!AJ153,'Sequestro de CO2'!AO153,'Sequestro de CO2'!AT153,'Sequestro de CO2'!AY153,'Sequestro de CO2'!BD153,'Sequestro de CO2'!BI153)))</f>
        <v/>
      </c>
      <c r="AB9" s="159" t="str">
        <f>IF($B$9="","",IF(OR(ISBLANK('Sequestro de CO2'!P154),ISBLANK('Sequestro de CO2'!U154),ISBLANK('Sequestro de CO2'!Z154),ISBLANK('Sequestro de CO2'!AE154),ISBLANK('Sequestro de CO2'!AJ154),ISBLANK('Sequestro de CO2'!AO154),ISBLANK('Sequestro de CO2'!AT154),ISBLANK('Sequestro de CO2'!AY154),ISBLANK('Sequestro de CO2'!BD154),ISBLANK('Sequestro de CO2'!BI154)),"",SUM('Sequestro de CO2'!P154,'Sequestro de CO2'!U154,'Sequestro de CO2'!Z154,'Sequestro de CO2'!AE154,'Sequestro de CO2'!AJ154,'Sequestro de CO2'!AO154,'Sequestro de CO2'!AT154,'Sequestro de CO2'!AY154,'Sequestro de CO2'!BD154,'Sequestro de CO2'!BI154)))</f>
        <v/>
      </c>
      <c r="AC9" s="159" t="str">
        <f>IF($B$9="","",IF(OR(ISBLANK('Sequestro de CO2'!P155),ISBLANK('Sequestro de CO2'!U155),ISBLANK('Sequestro de CO2'!Z155),ISBLANK('Sequestro de CO2'!AE155),ISBLANK('Sequestro de CO2'!AJ155),ISBLANK('Sequestro de CO2'!AO155),ISBLANK('Sequestro de CO2'!AT155),ISBLANK('Sequestro de CO2'!AY155),ISBLANK('Sequestro de CO2'!BD155),ISBLANK('Sequestro de CO2'!BI155)),"",SUM('Sequestro de CO2'!P155,'Sequestro de CO2'!U155,'Sequestro de CO2'!Z155,'Sequestro de CO2'!AE155,'Sequestro de CO2'!AJ155,'Sequestro de CO2'!AO155,'Sequestro de CO2'!AT155,'Sequestro de CO2'!AY155,'Sequestro de CO2'!BD155,'Sequestro de CO2'!BI155)))</f>
        <v/>
      </c>
      <c r="AD9" s="159" t="str">
        <f>IF($B$9="","",IF(OR(ISBLANK('Sequestro de CO2'!P156),ISBLANK('Sequestro de CO2'!U156),ISBLANK('Sequestro de CO2'!Z156),ISBLANK('Sequestro de CO2'!AE156),ISBLANK('Sequestro de CO2'!AJ156),ISBLANK('Sequestro de CO2'!AO156),ISBLANK('Sequestro de CO2'!AT156),ISBLANK('Sequestro de CO2'!AY156),ISBLANK('Sequestro de CO2'!BD156),ISBLANK('Sequestro de CO2'!BI156)),"",SUM('Sequestro de CO2'!P156,'Sequestro de CO2'!U156,'Sequestro de CO2'!Z156,'Sequestro de CO2'!AE156,'Sequestro de CO2'!AJ156,'Sequestro de CO2'!AO156,'Sequestro de CO2'!AT156,'Sequestro de CO2'!AY156,'Sequestro de CO2'!BD156,'Sequestro de CO2'!BI156)))</f>
        <v/>
      </c>
      <c r="AE9" s="159" t="str">
        <f>IF($B$9="","",IF(OR(ISBLANK('Sequestro de CO2'!P157),ISBLANK('Sequestro de CO2'!U157),ISBLANK('Sequestro de CO2'!Z157),ISBLANK('Sequestro de CO2'!AE157),ISBLANK('Sequestro de CO2'!AJ157),ISBLANK('Sequestro de CO2'!AO157),ISBLANK('Sequestro de CO2'!AT157),ISBLANK('Sequestro de CO2'!AY157),ISBLANK('Sequestro de CO2'!BD157),ISBLANK('Sequestro de CO2'!BI157)),"",SUM('Sequestro de CO2'!P157,'Sequestro de CO2'!U157,'Sequestro de CO2'!Z157,'Sequestro de CO2'!AE157,'Sequestro de CO2'!AJ157,'Sequestro de CO2'!AO157,'Sequestro de CO2'!AT157,'Sequestro de CO2'!AY157,'Sequestro de CO2'!BD157,'Sequestro de CO2'!BI157)))</f>
        <v/>
      </c>
      <c r="AF9" s="159" t="str">
        <f>IF($B$9="","",IF(OR(ISBLANK('Sequestro de CO2'!P158),ISBLANK('Sequestro de CO2'!U158),ISBLANK('Sequestro de CO2'!Z158),ISBLANK('Sequestro de CO2'!AE158),ISBLANK('Sequestro de CO2'!AJ158),ISBLANK('Sequestro de CO2'!AO158),ISBLANK('Sequestro de CO2'!AT158),ISBLANK('Sequestro de CO2'!AY158),ISBLANK('Sequestro de CO2'!BD158),ISBLANK('Sequestro de CO2'!BI158)),"",SUM('Sequestro de CO2'!P158,'Sequestro de CO2'!U158,'Sequestro de CO2'!Z158,'Sequestro de CO2'!AE158,'Sequestro de CO2'!AJ158,'Sequestro de CO2'!AO158,'Sequestro de CO2'!AT158,'Sequestro de CO2'!AY158,'Sequestro de CO2'!BD158,'Sequestro de CO2'!BI158)))</f>
        <v/>
      </c>
      <c r="AG9" s="159" t="str">
        <f>IF($B$9="","",IF(OR(ISBLANK('Sequestro de CO2'!P159),ISBLANK('Sequestro de CO2'!U159),ISBLANK('Sequestro de CO2'!Z159),ISBLANK('Sequestro de CO2'!AE159),ISBLANK('Sequestro de CO2'!AJ159),ISBLANK('Sequestro de CO2'!AO159),ISBLANK('Sequestro de CO2'!AT159),ISBLANK('Sequestro de CO2'!AY159),ISBLANK('Sequestro de CO2'!BD159),ISBLANK('Sequestro de CO2'!BI159)),"",SUM('Sequestro de CO2'!P159,'Sequestro de CO2'!U159,'Sequestro de CO2'!Z159,'Sequestro de CO2'!AE159,'Sequestro de CO2'!AJ159,'Sequestro de CO2'!AO159,'Sequestro de CO2'!AT159,'Sequestro de CO2'!AY159,'Sequestro de CO2'!BD159,'Sequestro de CO2'!BI159)))</f>
        <v/>
      </c>
      <c r="AH9" s="159" t="str">
        <f>IF($B$9="","",IF(OR(ISBLANK('Sequestro de CO2'!P160),ISBLANK('Sequestro de CO2'!U160),ISBLANK('Sequestro de CO2'!Z160),ISBLANK('Sequestro de CO2'!AE160),ISBLANK('Sequestro de CO2'!AJ160),ISBLANK('Sequestro de CO2'!AO160),ISBLANK('Sequestro de CO2'!AT160),ISBLANK('Sequestro de CO2'!AY160),ISBLANK('Sequestro de CO2'!BD160),ISBLANK('Sequestro de CO2'!BI160)),"",SUM('Sequestro de CO2'!P160,'Sequestro de CO2'!U160,'Sequestro de CO2'!Z160,'Sequestro de CO2'!AE160,'Sequestro de CO2'!AJ160,'Sequestro de CO2'!AO160,'Sequestro de CO2'!AT160,'Sequestro de CO2'!AY160,'Sequestro de CO2'!BD160,'Sequestro de CO2'!BI160)))</f>
        <v/>
      </c>
      <c r="AI9" s="159" t="str">
        <f>IF($B$9="","",IF(OR(ISBLANK('Sequestro de CO2'!P161),ISBLANK('Sequestro de CO2'!U161),ISBLANK('Sequestro de CO2'!Z161),ISBLANK('Sequestro de CO2'!AE161),ISBLANK('Sequestro de CO2'!AJ161),ISBLANK('Sequestro de CO2'!AO161),ISBLANK('Sequestro de CO2'!AT161),ISBLANK('Sequestro de CO2'!AY161),ISBLANK('Sequestro de CO2'!BD161),ISBLANK('Sequestro de CO2'!BI161)),"",SUM('Sequestro de CO2'!P161,'Sequestro de CO2'!U161,'Sequestro de CO2'!Z161,'Sequestro de CO2'!AE161,'Sequestro de CO2'!AJ161,'Sequestro de CO2'!AO161,'Sequestro de CO2'!AT161,'Sequestro de CO2'!AY161,'Sequestro de CO2'!BD161,'Sequestro de CO2'!BI161)))</f>
        <v/>
      </c>
      <c r="AJ9" s="159" t="str">
        <f>IF($B$9="","",IF(OR(ISBLANK('Sequestro de CO2'!P162),ISBLANK('Sequestro de CO2'!U162),ISBLANK('Sequestro de CO2'!Z162),ISBLANK('Sequestro de CO2'!AE162),ISBLANK('Sequestro de CO2'!AJ162),ISBLANK('Sequestro de CO2'!AO162),ISBLANK('Sequestro de CO2'!AT162),ISBLANK('Sequestro de CO2'!AY162),ISBLANK('Sequestro de CO2'!BD162),ISBLANK('Sequestro de CO2'!BI162)),"",SUM('Sequestro de CO2'!P162,'Sequestro de CO2'!U162,'Sequestro de CO2'!Z162,'Sequestro de CO2'!AE162,'Sequestro de CO2'!AJ162,'Sequestro de CO2'!AO162,'Sequestro de CO2'!AT162,'Sequestro de CO2'!AY162,'Sequestro de CO2'!BD162,'Sequestro de CO2'!BI162)))</f>
        <v/>
      </c>
      <c r="AK9" s="160" t="str">
        <f>IF($B$9="","",IF(OR(ISBLANK('Sequestro de CO2'!P163),ISBLANK('Sequestro de CO2'!U163),ISBLANK('Sequestro de CO2'!Z163),ISBLANK('Sequestro de CO2'!AE163),ISBLANK('Sequestro de CO2'!AJ163),ISBLANK('Sequestro de CO2'!AO163),ISBLANK('Sequestro de CO2'!AT163),ISBLANK('Sequestro de CO2'!AY163),ISBLANK('Sequestro de CO2'!BD163),ISBLANK('Sequestro de CO2'!BI163)),"",SUM('Sequestro de CO2'!P163,'Sequestro de CO2'!U163,'Sequestro de CO2'!Z163,'Sequestro de CO2'!AE163,'Sequestro de CO2'!AJ163,'Sequestro de CO2'!AO163,'Sequestro de CO2'!AT163,'Sequestro de CO2'!AY163,'Sequestro de CO2'!BD163,'Sequestro de CO2'!BI163)))</f>
        <v/>
      </c>
      <c r="AL9" s="144"/>
      <c r="AM9" s="144"/>
      <c r="AN9" s="144"/>
      <c r="AO9" s="144"/>
      <c r="AP9" s="144"/>
      <c r="AQ9" s="144"/>
      <c r="AR9" s="144"/>
      <c r="AS9" s="144"/>
      <c r="AT9" s="144"/>
      <c r="AU9" s="144"/>
      <c r="AV9" s="144"/>
      <c r="AW9" s="144"/>
      <c r="AX9" s="144"/>
      <c r="AY9" s="144"/>
      <c r="AZ9" s="144"/>
      <c r="BA9" s="144"/>
      <c r="BB9" s="144"/>
      <c r="BC9" s="144"/>
    </row>
    <row r="10" spans="1:55" ht="15" customHeight="1" x14ac:dyDescent="0.3">
      <c r="B10" s="163" t="str">
        <f>IF(PRINCIPAL!B54&lt;&gt;"",PRINCIPAL!B54,"")</f>
        <v/>
      </c>
      <c r="C10" s="310" t="str">
        <f>IF($B$10="","",IF(OR(ISBLANK('Sequestro de CO2'!P168),ISBLANK('Sequestro de CO2'!U168),ISBLANK('Sequestro de CO2'!Z168),ISBLANK('Sequestro de CO2'!AE168),ISBLANK('Sequestro de CO2'!AJ168),ISBLANK('Sequestro de CO2'!AO168),ISBLANK('Sequestro de CO2'!AT168),ISBLANK('Sequestro de CO2'!AY168),ISBLANK('Sequestro de CO2'!BD168),ISBLANK('Sequestro de CO2'!BI168)),"",SUM('Sequestro de CO2'!P168,'Sequestro de CO2'!U168,'Sequestro de CO2'!Z168,'Sequestro de CO2'!AE168,'Sequestro de CO2'!AJ168,'Sequestro de CO2'!AO168,'Sequestro de CO2'!AT168,'Sequestro de CO2'!AY168,'Sequestro de CO2'!BD168,'Sequestro de CO2'!BI168)))</f>
        <v/>
      </c>
      <c r="D10" s="159" t="str">
        <f>IF($B$10="","",IF(OR(ISBLANK('Sequestro de CO2'!P169),ISBLANK('Sequestro de CO2'!U169),ISBLANK('Sequestro de CO2'!Z169),ISBLANK('Sequestro de CO2'!AE169),ISBLANK('Sequestro de CO2'!AJ169),ISBLANK('Sequestro de CO2'!AO169),ISBLANK('Sequestro de CO2'!AT169),ISBLANK('Sequestro de CO2'!AY169),ISBLANK('Sequestro de CO2'!BD169),ISBLANK('Sequestro de CO2'!BI169)),"",SUM('Sequestro de CO2'!P169,'Sequestro de CO2'!U169,'Sequestro de CO2'!Z169,'Sequestro de CO2'!AE169,'Sequestro de CO2'!AJ169,'Sequestro de CO2'!AO169,'Sequestro de CO2'!AT169,'Sequestro de CO2'!AY169,'Sequestro de CO2'!BD169,'Sequestro de CO2'!BI169)))</f>
        <v/>
      </c>
      <c r="E10" s="159" t="str">
        <f>IF($B$10="","",IF(OR(ISBLANK('Sequestro de CO2'!P170),ISBLANK('Sequestro de CO2'!U170),ISBLANK('Sequestro de CO2'!Z170),ISBLANK('Sequestro de CO2'!AE170),ISBLANK('Sequestro de CO2'!AJ170),ISBLANK('Sequestro de CO2'!AO170),ISBLANK('Sequestro de CO2'!AT170),ISBLANK('Sequestro de CO2'!AY170),ISBLANK('Sequestro de CO2'!BD170),ISBLANK('Sequestro de CO2'!BI170)),"",SUM('Sequestro de CO2'!P170,'Sequestro de CO2'!U170,'Sequestro de CO2'!Z170,'Sequestro de CO2'!AE170,'Sequestro de CO2'!AJ170,'Sequestro de CO2'!AO170,'Sequestro de CO2'!AT170,'Sequestro de CO2'!AY170,'Sequestro de CO2'!BD170,'Sequestro de CO2'!BI170)))</f>
        <v/>
      </c>
      <c r="F10" s="159" t="str">
        <f>IF($B$10="","",IF(OR(ISBLANK('Sequestro de CO2'!P171),ISBLANK('Sequestro de CO2'!U171),ISBLANK('Sequestro de CO2'!Z171),ISBLANK('Sequestro de CO2'!AE171),ISBLANK('Sequestro de CO2'!AJ171),ISBLANK('Sequestro de CO2'!AO171),ISBLANK('Sequestro de CO2'!AT171),ISBLANK('Sequestro de CO2'!AY171),ISBLANK('Sequestro de CO2'!BD171),ISBLANK('Sequestro de CO2'!BI171)),"",SUM('Sequestro de CO2'!P171,'Sequestro de CO2'!U171,'Sequestro de CO2'!Z171,'Sequestro de CO2'!AE171,'Sequestro de CO2'!AJ171,'Sequestro de CO2'!AO171,'Sequestro de CO2'!AT171,'Sequestro de CO2'!AY171,'Sequestro de CO2'!BD171,'Sequestro de CO2'!BI171)))</f>
        <v/>
      </c>
      <c r="G10" s="159" t="str">
        <f>IF($B$10="","",IF(OR(ISBLANK('Sequestro de CO2'!P172),ISBLANK('Sequestro de CO2'!U172),ISBLANK('Sequestro de CO2'!Z172),ISBLANK('Sequestro de CO2'!AE172),ISBLANK('Sequestro de CO2'!AJ172),ISBLANK('Sequestro de CO2'!AO172),ISBLANK('Sequestro de CO2'!AT172),ISBLANK('Sequestro de CO2'!AY172),ISBLANK('Sequestro de CO2'!BD172),ISBLANK('Sequestro de CO2'!BI172)),"",SUM('Sequestro de CO2'!P172,'Sequestro de CO2'!U172,'Sequestro de CO2'!Z172,'Sequestro de CO2'!AE172,'Sequestro de CO2'!AJ172,'Sequestro de CO2'!AO172,'Sequestro de CO2'!AT172,'Sequestro de CO2'!AY172,'Sequestro de CO2'!BD172,'Sequestro de CO2'!BI172)))</f>
        <v/>
      </c>
      <c r="H10" s="159" t="str">
        <f>IF($B$10="","",IF(OR(ISBLANK('Sequestro de CO2'!P173),ISBLANK('Sequestro de CO2'!U173),ISBLANK('Sequestro de CO2'!Z173),ISBLANK('Sequestro de CO2'!AE173),ISBLANK('Sequestro de CO2'!AJ173),ISBLANK('Sequestro de CO2'!AO173),ISBLANK('Sequestro de CO2'!AT173),ISBLANK('Sequestro de CO2'!AY173),ISBLANK('Sequestro de CO2'!BD173),ISBLANK('Sequestro de CO2'!BI173)),"",SUM('Sequestro de CO2'!P173,'Sequestro de CO2'!U173,'Sequestro de CO2'!Z173,'Sequestro de CO2'!AE173,'Sequestro de CO2'!AJ173,'Sequestro de CO2'!AO173,'Sequestro de CO2'!AT173,'Sequestro de CO2'!AY173,'Sequestro de CO2'!BD173,'Sequestro de CO2'!BI173)))</f>
        <v/>
      </c>
      <c r="I10" s="159" t="str">
        <f>IF($B$10="","",IF(OR(ISBLANK('Sequestro de CO2'!P174),ISBLANK('Sequestro de CO2'!U174),ISBLANK('Sequestro de CO2'!Z174),ISBLANK('Sequestro de CO2'!AE174),ISBLANK('Sequestro de CO2'!AJ174),ISBLANK('Sequestro de CO2'!AO174),ISBLANK('Sequestro de CO2'!AT174),ISBLANK('Sequestro de CO2'!AY174),ISBLANK('Sequestro de CO2'!BD174),ISBLANK('Sequestro de CO2'!BI174)),"",SUM('Sequestro de CO2'!P174,'Sequestro de CO2'!U174,'Sequestro de CO2'!Z174,'Sequestro de CO2'!AE174,'Sequestro de CO2'!AJ174,'Sequestro de CO2'!AO174,'Sequestro de CO2'!AT174,'Sequestro de CO2'!AY174,'Sequestro de CO2'!BD174,'Sequestro de CO2'!BI174)))</f>
        <v/>
      </c>
      <c r="J10" s="159" t="str">
        <f>IF($B$10="","",IF(OR(ISBLANK('Sequestro de CO2'!P175),ISBLANK('Sequestro de CO2'!U175),ISBLANK('Sequestro de CO2'!Z175),ISBLANK('Sequestro de CO2'!AE175),ISBLANK('Sequestro de CO2'!AJ175),ISBLANK('Sequestro de CO2'!AO175),ISBLANK('Sequestro de CO2'!AT175),ISBLANK('Sequestro de CO2'!AY175),ISBLANK('Sequestro de CO2'!BD175),ISBLANK('Sequestro de CO2'!BI175)),"",SUM('Sequestro de CO2'!P175,'Sequestro de CO2'!U175,'Sequestro de CO2'!Z175,'Sequestro de CO2'!AE175,'Sequestro de CO2'!AJ175,'Sequestro de CO2'!AO175,'Sequestro de CO2'!AT175,'Sequestro de CO2'!AY175,'Sequestro de CO2'!BD175,'Sequestro de CO2'!BI175)))</f>
        <v/>
      </c>
      <c r="K10" s="159" t="str">
        <f>IF($B$10="","",IF(OR(ISBLANK('Sequestro de CO2'!P176),ISBLANK('Sequestro de CO2'!U176),ISBLANK('Sequestro de CO2'!Z176),ISBLANK('Sequestro de CO2'!AE176),ISBLANK('Sequestro de CO2'!AJ176),ISBLANK('Sequestro de CO2'!AO176),ISBLANK('Sequestro de CO2'!AT176),ISBLANK('Sequestro de CO2'!AY176),ISBLANK('Sequestro de CO2'!BD176),ISBLANK('Sequestro de CO2'!BI176)),"",SUM('Sequestro de CO2'!P176,'Sequestro de CO2'!U176,'Sequestro de CO2'!Z176,'Sequestro de CO2'!AE176,'Sequestro de CO2'!AJ176,'Sequestro de CO2'!AO176,'Sequestro de CO2'!AT176,'Sequestro de CO2'!AY176,'Sequestro de CO2'!BD176,'Sequestro de CO2'!BI176)))</f>
        <v/>
      </c>
      <c r="L10" s="159" t="str">
        <f>IF($B$10="","",IF(OR(ISBLANK('Sequestro de CO2'!P177),ISBLANK('Sequestro de CO2'!U177),ISBLANK('Sequestro de CO2'!Z177),ISBLANK('Sequestro de CO2'!AE177),ISBLANK('Sequestro de CO2'!AJ177),ISBLANK('Sequestro de CO2'!AO177),ISBLANK('Sequestro de CO2'!AT177),ISBLANK('Sequestro de CO2'!AY177),ISBLANK('Sequestro de CO2'!BD177),ISBLANK('Sequestro de CO2'!BI177)),"",SUM('Sequestro de CO2'!P177,'Sequestro de CO2'!U177,'Sequestro de CO2'!Z177,'Sequestro de CO2'!AE177,'Sequestro de CO2'!AJ177,'Sequestro de CO2'!AO177,'Sequestro de CO2'!AT177,'Sequestro de CO2'!AY177,'Sequestro de CO2'!BD177,'Sequestro de CO2'!BI177)))</f>
        <v/>
      </c>
      <c r="M10" s="159" t="str">
        <f>IF($B$10="","",IF(OR(ISBLANK('Sequestro de CO2'!P178),ISBLANK('Sequestro de CO2'!U178),ISBLANK('Sequestro de CO2'!Z178),ISBLANK('Sequestro de CO2'!AE178),ISBLANK('Sequestro de CO2'!AJ178),ISBLANK('Sequestro de CO2'!AO178),ISBLANK('Sequestro de CO2'!AT178),ISBLANK('Sequestro de CO2'!AY178),ISBLANK('Sequestro de CO2'!BD178),ISBLANK('Sequestro de CO2'!BI178)),"",SUM('Sequestro de CO2'!P178,'Sequestro de CO2'!U178,'Sequestro de CO2'!Z178,'Sequestro de CO2'!AE178,'Sequestro de CO2'!AJ178,'Sequestro de CO2'!AO178,'Sequestro de CO2'!AT178,'Sequestro de CO2'!AY178,'Sequestro de CO2'!BD178,'Sequestro de CO2'!BI178)))</f>
        <v/>
      </c>
      <c r="N10" s="159" t="str">
        <f>IF($B$10="","",IF(OR(ISBLANK('Sequestro de CO2'!P179),ISBLANK('Sequestro de CO2'!U179),ISBLANK('Sequestro de CO2'!Z179),ISBLANK('Sequestro de CO2'!AE179),ISBLANK('Sequestro de CO2'!AJ179),ISBLANK('Sequestro de CO2'!AO179),ISBLANK('Sequestro de CO2'!AT179),ISBLANK('Sequestro de CO2'!AY179),ISBLANK('Sequestro de CO2'!BD179),ISBLANK('Sequestro de CO2'!BI179)),"",SUM('Sequestro de CO2'!P179,'Sequestro de CO2'!U179,'Sequestro de CO2'!Z179,'Sequestro de CO2'!AE179,'Sequestro de CO2'!AJ179,'Sequestro de CO2'!AO179,'Sequestro de CO2'!AT179,'Sequestro de CO2'!AY179,'Sequestro de CO2'!BD179,'Sequestro de CO2'!BI179)))</f>
        <v/>
      </c>
      <c r="O10" s="159" t="str">
        <f>IF($B$10="","",IF(OR(ISBLANK('Sequestro de CO2'!P180),ISBLANK('Sequestro de CO2'!U180),ISBLANK('Sequestro de CO2'!Z180),ISBLANK('Sequestro de CO2'!AE180),ISBLANK('Sequestro de CO2'!AJ180),ISBLANK('Sequestro de CO2'!AO180),ISBLANK('Sequestro de CO2'!AT180),ISBLANK('Sequestro de CO2'!AY180),ISBLANK('Sequestro de CO2'!BD180),ISBLANK('Sequestro de CO2'!BI180)),"",SUM('Sequestro de CO2'!P180,'Sequestro de CO2'!U180,'Sequestro de CO2'!Z180,'Sequestro de CO2'!AE180,'Sequestro de CO2'!AJ180,'Sequestro de CO2'!AO180,'Sequestro de CO2'!AT180,'Sequestro de CO2'!AY180,'Sequestro de CO2'!BD180,'Sequestro de CO2'!BI180)))</f>
        <v/>
      </c>
      <c r="P10" s="159" t="str">
        <f>IF($B$10="","",IF(OR(ISBLANK('Sequestro de CO2'!P181),ISBLANK('Sequestro de CO2'!U181),ISBLANK('Sequestro de CO2'!Z181),ISBLANK('Sequestro de CO2'!AE181),ISBLANK('Sequestro de CO2'!AJ181),ISBLANK('Sequestro de CO2'!AO181),ISBLANK('Sequestro de CO2'!AT181),ISBLANK('Sequestro de CO2'!AY181),ISBLANK('Sequestro de CO2'!BD181),ISBLANK('Sequestro de CO2'!BI181)),"",SUM('Sequestro de CO2'!P181,'Sequestro de CO2'!U181,'Sequestro de CO2'!Z181,'Sequestro de CO2'!AE181,'Sequestro de CO2'!AJ181,'Sequestro de CO2'!AO181,'Sequestro de CO2'!AT181,'Sequestro de CO2'!AY181,'Sequestro de CO2'!BD181,'Sequestro de CO2'!BI181)))</f>
        <v/>
      </c>
      <c r="Q10" s="159" t="str">
        <f>IF($B$10="","",IF(OR(ISBLANK('Sequestro de CO2'!P182),ISBLANK('Sequestro de CO2'!U182),ISBLANK('Sequestro de CO2'!Z182),ISBLANK('Sequestro de CO2'!AE182),ISBLANK('Sequestro de CO2'!AJ182),ISBLANK('Sequestro de CO2'!AO182),ISBLANK('Sequestro de CO2'!AT182),ISBLANK('Sequestro de CO2'!AY182),ISBLANK('Sequestro de CO2'!BD182),ISBLANK('Sequestro de CO2'!BI182)),"",SUM('Sequestro de CO2'!P182,'Sequestro de CO2'!U182,'Sequestro de CO2'!Z182,'Sequestro de CO2'!AE182,'Sequestro de CO2'!AJ182,'Sequestro de CO2'!AO182,'Sequestro de CO2'!AT182,'Sequestro de CO2'!AY182,'Sequestro de CO2'!BD182,'Sequestro de CO2'!BI182)))</f>
        <v/>
      </c>
      <c r="R10" s="159" t="str">
        <f>IF($B$10="","",IF(OR(ISBLANK('Sequestro de CO2'!P183),ISBLANK('Sequestro de CO2'!U183),ISBLANK('Sequestro de CO2'!Z183),ISBLANK('Sequestro de CO2'!AE183),ISBLANK('Sequestro de CO2'!AJ183),ISBLANK('Sequestro de CO2'!AO183),ISBLANK('Sequestro de CO2'!AT183),ISBLANK('Sequestro de CO2'!AY183),ISBLANK('Sequestro de CO2'!BD183),ISBLANK('Sequestro de CO2'!BI183)),"",SUM('Sequestro de CO2'!P183,'Sequestro de CO2'!U183,'Sequestro de CO2'!Z183,'Sequestro de CO2'!AE183,'Sequestro de CO2'!AJ183,'Sequestro de CO2'!AO183,'Sequestro de CO2'!AT183,'Sequestro de CO2'!AY183,'Sequestro de CO2'!BD183,'Sequestro de CO2'!BI183)))</f>
        <v/>
      </c>
      <c r="S10" s="159" t="str">
        <f>IF($B$10="","",IF(OR(ISBLANK('Sequestro de CO2'!P184),ISBLANK('Sequestro de CO2'!U184),ISBLANK('Sequestro de CO2'!Z184),ISBLANK('Sequestro de CO2'!AE184),ISBLANK('Sequestro de CO2'!AJ184),ISBLANK('Sequestro de CO2'!AO184),ISBLANK('Sequestro de CO2'!AT184),ISBLANK('Sequestro de CO2'!AY184),ISBLANK('Sequestro de CO2'!BD184),ISBLANK('Sequestro de CO2'!BI184)),"",SUM('Sequestro de CO2'!P184,'Sequestro de CO2'!U184,'Sequestro de CO2'!Z184,'Sequestro de CO2'!AE184,'Sequestro de CO2'!AJ184,'Sequestro de CO2'!AO184,'Sequestro de CO2'!AT184,'Sequestro de CO2'!AY184,'Sequestro de CO2'!BD184,'Sequestro de CO2'!BI184)))</f>
        <v/>
      </c>
      <c r="T10" s="159" t="str">
        <f>IF($B$10="","",IF(OR(ISBLANK('Sequestro de CO2'!P185),ISBLANK('Sequestro de CO2'!U185),ISBLANK('Sequestro de CO2'!Z185),ISBLANK('Sequestro de CO2'!AE185),ISBLANK('Sequestro de CO2'!AJ185),ISBLANK('Sequestro de CO2'!AO185),ISBLANK('Sequestro de CO2'!AT185),ISBLANK('Sequestro de CO2'!AY185),ISBLANK('Sequestro de CO2'!BD185),ISBLANK('Sequestro de CO2'!BI185)),"",SUM('Sequestro de CO2'!P185,'Sequestro de CO2'!U185,'Sequestro de CO2'!Z185,'Sequestro de CO2'!AE185,'Sequestro de CO2'!AJ185,'Sequestro de CO2'!AO185,'Sequestro de CO2'!AT185,'Sequestro de CO2'!AY185,'Sequestro de CO2'!BD185,'Sequestro de CO2'!BI185)))</f>
        <v/>
      </c>
      <c r="U10" s="159" t="str">
        <f>IF($B$10="","",IF(OR(ISBLANK('Sequestro de CO2'!P186),ISBLANK('Sequestro de CO2'!U186),ISBLANK('Sequestro de CO2'!Z186),ISBLANK('Sequestro de CO2'!AE186),ISBLANK('Sequestro de CO2'!AJ186),ISBLANK('Sequestro de CO2'!AO186),ISBLANK('Sequestro de CO2'!AT186),ISBLANK('Sequestro de CO2'!AY186),ISBLANK('Sequestro de CO2'!BD186),ISBLANK('Sequestro de CO2'!BI186)),"",SUM('Sequestro de CO2'!P186,'Sequestro de CO2'!U186,'Sequestro de CO2'!Z186,'Sequestro de CO2'!AE186,'Sequestro de CO2'!AJ186,'Sequestro de CO2'!AO186,'Sequestro de CO2'!AT186,'Sequestro de CO2'!AY186,'Sequestro de CO2'!BD186,'Sequestro de CO2'!BI186)))</f>
        <v/>
      </c>
      <c r="V10" s="159" t="str">
        <f>IF($B$10="","",IF(OR(ISBLANK('Sequestro de CO2'!P187),ISBLANK('Sequestro de CO2'!U187),ISBLANK('Sequestro de CO2'!Z187),ISBLANK('Sequestro de CO2'!AE187),ISBLANK('Sequestro de CO2'!AJ187),ISBLANK('Sequestro de CO2'!AO187),ISBLANK('Sequestro de CO2'!AT187),ISBLANK('Sequestro de CO2'!AY187),ISBLANK('Sequestro de CO2'!BD187),ISBLANK('Sequestro de CO2'!BI187)),"",SUM('Sequestro de CO2'!P187,'Sequestro de CO2'!U187,'Sequestro de CO2'!Z187,'Sequestro de CO2'!AE187,'Sequestro de CO2'!AJ187,'Sequestro de CO2'!AO187,'Sequestro de CO2'!AT187,'Sequestro de CO2'!AY187,'Sequestro de CO2'!BD187,'Sequestro de CO2'!BI187)))</f>
        <v/>
      </c>
      <c r="W10" s="159" t="str">
        <f>IF($B$10="","",IF(OR(ISBLANK('Sequestro de CO2'!P188),ISBLANK('Sequestro de CO2'!U188),ISBLANK('Sequestro de CO2'!Z188),ISBLANK('Sequestro de CO2'!AE188),ISBLANK('Sequestro de CO2'!AJ188),ISBLANK('Sequestro de CO2'!AO188),ISBLANK('Sequestro de CO2'!AT188),ISBLANK('Sequestro de CO2'!AY188),ISBLANK('Sequestro de CO2'!BD188),ISBLANK('Sequestro de CO2'!BI188)),"",SUM('Sequestro de CO2'!P188,'Sequestro de CO2'!U188,'Sequestro de CO2'!Z188,'Sequestro de CO2'!AE188,'Sequestro de CO2'!AJ188,'Sequestro de CO2'!AO188,'Sequestro de CO2'!AT188,'Sequestro de CO2'!AY188,'Sequestro de CO2'!BD188,'Sequestro de CO2'!BI188)))</f>
        <v/>
      </c>
      <c r="X10" s="159" t="str">
        <f>IF($B$10="","",IF(OR(ISBLANK('Sequestro de CO2'!P189),ISBLANK('Sequestro de CO2'!U189),ISBLANK('Sequestro de CO2'!Z189),ISBLANK('Sequestro de CO2'!AE189),ISBLANK('Sequestro de CO2'!AJ189),ISBLANK('Sequestro de CO2'!AO189),ISBLANK('Sequestro de CO2'!AT189),ISBLANK('Sequestro de CO2'!AY189),ISBLANK('Sequestro de CO2'!BD189),ISBLANK('Sequestro de CO2'!BI189)),"",SUM('Sequestro de CO2'!P189,'Sequestro de CO2'!U189,'Sequestro de CO2'!Z189,'Sequestro de CO2'!AE189,'Sequestro de CO2'!AJ189,'Sequestro de CO2'!AO189,'Sequestro de CO2'!AT189,'Sequestro de CO2'!AY189,'Sequestro de CO2'!BD189,'Sequestro de CO2'!BI189)))</f>
        <v/>
      </c>
      <c r="Y10" s="159" t="str">
        <f>IF($B$10="","",IF(OR(ISBLANK('Sequestro de CO2'!P190),ISBLANK('Sequestro de CO2'!U190),ISBLANK('Sequestro de CO2'!Z190),ISBLANK('Sequestro de CO2'!AE190),ISBLANK('Sequestro de CO2'!AJ190),ISBLANK('Sequestro de CO2'!AO190),ISBLANK('Sequestro de CO2'!AT190),ISBLANK('Sequestro de CO2'!AY190),ISBLANK('Sequestro de CO2'!BD190),ISBLANK('Sequestro de CO2'!BI190)),"",SUM('Sequestro de CO2'!P190,'Sequestro de CO2'!U190,'Sequestro de CO2'!Z190,'Sequestro de CO2'!AE190,'Sequestro de CO2'!AJ190,'Sequestro de CO2'!AO190,'Sequestro de CO2'!AT190,'Sequestro de CO2'!AY190,'Sequestro de CO2'!BD190,'Sequestro de CO2'!BI190)))</f>
        <v/>
      </c>
      <c r="Z10" s="159" t="str">
        <f>IF($B$10="","",IF(OR(ISBLANK('Sequestro de CO2'!P191),ISBLANK('Sequestro de CO2'!U191),ISBLANK('Sequestro de CO2'!Z191),ISBLANK('Sequestro de CO2'!AE191),ISBLANK('Sequestro de CO2'!AJ191),ISBLANK('Sequestro de CO2'!AO191),ISBLANK('Sequestro de CO2'!AT191),ISBLANK('Sequestro de CO2'!AY191),ISBLANK('Sequestro de CO2'!BD191),ISBLANK('Sequestro de CO2'!BI191)),"",SUM('Sequestro de CO2'!P191,'Sequestro de CO2'!U191,'Sequestro de CO2'!Z191,'Sequestro de CO2'!AE191,'Sequestro de CO2'!AJ191,'Sequestro de CO2'!AO191,'Sequestro de CO2'!AT191,'Sequestro de CO2'!AY191,'Sequestro de CO2'!BD191,'Sequestro de CO2'!BI191)))</f>
        <v/>
      </c>
      <c r="AA10" s="159" t="str">
        <f>IF($B$10="","",IF(OR(ISBLANK('Sequestro de CO2'!P192),ISBLANK('Sequestro de CO2'!U192),ISBLANK('Sequestro de CO2'!Z192),ISBLANK('Sequestro de CO2'!AE192),ISBLANK('Sequestro de CO2'!AJ192),ISBLANK('Sequestro de CO2'!AO192),ISBLANK('Sequestro de CO2'!AT192),ISBLANK('Sequestro de CO2'!AY192),ISBLANK('Sequestro de CO2'!BD192),ISBLANK('Sequestro de CO2'!BI192)),"",SUM('Sequestro de CO2'!P192,'Sequestro de CO2'!U192,'Sequestro de CO2'!Z192,'Sequestro de CO2'!AE192,'Sequestro de CO2'!AJ192,'Sequestro de CO2'!AO192,'Sequestro de CO2'!AT192,'Sequestro de CO2'!AY192,'Sequestro de CO2'!BD192,'Sequestro de CO2'!BI192)))</f>
        <v/>
      </c>
      <c r="AB10" s="159" t="str">
        <f>IF($B$10="","",IF(OR(ISBLANK('Sequestro de CO2'!P193),ISBLANK('Sequestro de CO2'!U193),ISBLANK('Sequestro de CO2'!Z193),ISBLANK('Sequestro de CO2'!AE193),ISBLANK('Sequestro de CO2'!AJ193),ISBLANK('Sequestro de CO2'!AO193),ISBLANK('Sequestro de CO2'!AT193),ISBLANK('Sequestro de CO2'!AY193),ISBLANK('Sequestro de CO2'!BD193),ISBLANK('Sequestro de CO2'!BI193)),"",SUM('Sequestro de CO2'!P193,'Sequestro de CO2'!U193,'Sequestro de CO2'!Z193,'Sequestro de CO2'!AE193,'Sequestro de CO2'!AJ193,'Sequestro de CO2'!AO193,'Sequestro de CO2'!AT193,'Sequestro de CO2'!AY193,'Sequestro de CO2'!BD193,'Sequestro de CO2'!BI193)))</f>
        <v/>
      </c>
      <c r="AC10" s="159" t="str">
        <f>IF($B$10="","",IF(OR(ISBLANK('Sequestro de CO2'!P194),ISBLANK('Sequestro de CO2'!U194),ISBLANK('Sequestro de CO2'!Z194),ISBLANK('Sequestro de CO2'!AE194),ISBLANK('Sequestro de CO2'!AJ194),ISBLANK('Sequestro de CO2'!AO194),ISBLANK('Sequestro de CO2'!AT194),ISBLANK('Sequestro de CO2'!AY194),ISBLANK('Sequestro de CO2'!BD194),ISBLANK('Sequestro de CO2'!BI194)),"",SUM('Sequestro de CO2'!P194,'Sequestro de CO2'!U194,'Sequestro de CO2'!Z194,'Sequestro de CO2'!AE194,'Sequestro de CO2'!AJ194,'Sequestro de CO2'!AO194,'Sequestro de CO2'!AT194,'Sequestro de CO2'!AY194,'Sequestro de CO2'!BD194,'Sequestro de CO2'!BI194)))</f>
        <v/>
      </c>
      <c r="AD10" s="159" t="str">
        <f>IF($B$10="","",IF(OR(ISBLANK('Sequestro de CO2'!P195),ISBLANK('Sequestro de CO2'!U195),ISBLANK('Sequestro de CO2'!Z195),ISBLANK('Sequestro de CO2'!AE195),ISBLANK('Sequestro de CO2'!AJ195),ISBLANK('Sequestro de CO2'!AO195),ISBLANK('Sequestro de CO2'!AT195),ISBLANK('Sequestro de CO2'!AY195),ISBLANK('Sequestro de CO2'!BD195),ISBLANK('Sequestro de CO2'!BI195)),"",SUM('Sequestro de CO2'!P195,'Sequestro de CO2'!U195,'Sequestro de CO2'!Z195,'Sequestro de CO2'!AE195,'Sequestro de CO2'!AJ195,'Sequestro de CO2'!AO195,'Sequestro de CO2'!AT195,'Sequestro de CO2'!AY195,'Sequestro de CO2'!BD195,'Sequestro de CO2'!BI195)))</f>
        <v/>
      </c>
      <c r="AE10" s="159" t="str">
        <f>IF($B$10="","",IF(OR(ISBLANK('Sequestro de CO2'!P196),ISBLANK('Sequestro de CO2'!U196),ISBLANK('Sequestro de CO2'!Z196),ISBLANK('Sequestro de CO2'!AE196),ISBLANK('Sequestro de CO2'!AJ196),ISBLANK('Sequestro de CO2'!AO196),ISBLANK('Sequestro de CO2'!AT196),ISBLANK('Sequestro de CO2'!AY196),ISBLANK('Sequestro de CO2'!BD196),ISBLANK('Sequestro de CO2'!BI196)),"",SUM('Sequestro de CO2'!P196,'Sequestro de CO2'!U196,'Sequestro de CO2'!Z196,'Sequestro de CO2'!AE196,'Sequestro de CO2'!AJ196,'Sequestro de CO2'!AO196,'Sequestro de CO2'!AT196,'Sequestro de CO2'!AY196,'Sequestro de CO2'!BD196,'Sequestro de CO2'!BI196)))</f>
        <v/>
      </c>
      <c r="AF10" s="159" t="str">
        <f>IF($B$10="","",IF(OR(ISBLANK('Sequestro de CO2'!P197),ISBLANK('Sequestro de CO2'!U197),ISBLANK('Sequestro de CO2'!Z197),ISBLANK('Sequestro de CO2'!AE197),ISBLANK('Sequestro de CO2'!AJ197),ISBLANK('Sequestro de CO2'!AO197),ISBLANK('Sequestro de CO2'!AT197),ISBLANK('Sequestro de CO2'!AY197),ISBLANK('Sequestro de CO2'!BD197),ISBLANK('Sequestro de CO2'!BI197)),"",SUM('Sequestro de CO2'!P197,'Sequestro de CO2'!U197,'Sequestro de CO2'!Z197,'Sequestro de CO2'!AE197,'Sequestro de CO2'!AJ197,'Sequestro de CO2'!AO197,'Sequestro de CO2'!AT197,'Sequestro de CO2'!AY197,'Sequestro de CO2'!BD197,'Sequestro de CO2'!BI197)))</f>
        <v/>
      </c>
      <c r="AG10" s="159" t="str">
        <f>IF($B$10="","",IF(OR(ISBLANK('Sequestro de CO2'!P198),ISBLANK('Sequestro de CO2'!U198),ISBLANK('Sequestro de CO2'!Z198),ISBLANK('Sequestro de CO2'!AE198),ISBLANK('Sequestro de CO2'!AJ198),ISBLANK('Sequestro de CO2'!AO198),ISBLANK('Sequestro de CO2'!AT198),ISBLANK('Sequestro de CO2'!AY198),ISBLANK('Sequestro de CO2'!BD198),ISBLANK('Sequestro de CO2'!BI198)),"",SUM('Sequestro de CO2'!P198,'Sequestro de CO2'!U198,'Sequestro de CO2'!Z198,'Sequestro de CO2'!AE198,'Sequestro de CO2'!AJ198,'Sequestro de CO2'!AO198,'Sequestro de CO2'!AT198,'Sequestro de CO2'!AY198,'Sequestro de CO2'!BD198,'Sequestro de CO2'!BI198)))</f>
        <v/>
      </c>
      <c r="AH10" s="159" t="str">
        <f>IF($B$10="","",IF(OR(ISBLANK('Sequestro de CO2'!P199),ISBLANK('Sequestro de CO2'!U199),ISBLANK('Sequestro de CO2'!Z199),ISBLANK('Sequestro de CO2'!AE199),ISBLANK('Sequestro de CO2'!AJ199),ISBLANK('Sequestro de CO2'!AO199),ISBLANK('Sequestro de CO2'!AT199),ISBLANK('Sequestro de CO2'!AY199),ISBLANK('Sequestro de CO2'!BD199),ISBLANK('Sequestro de CO2'!BI199)),"",SUM('Sequestro de CO2'!P199,'Sequestro de CO2'!U199,'Sequestro de CO2'!Z199,'Sequestro de CO2'!AE199,'Sequestro de CO2'!AJ199,'Sequestro de CO2'!AO199,'Sequestro de CO2'!AT199,'Sequestro de CO2'!AY199,'Sequestro de CO2'!BD199,'Sequestro de CO2'!BI199)))</f>
        <v/>
      </c>
      <c r="AI10" s="159" t="str">
        <f>IF($B$10="","",IF(OR(ISBLANK('Sequestro de CO2'!P200),ISBLANK('Sequestro de CO2'!U200),ISBLANK('Sequestro de CO2'!Z200),ISBLANK('Sequestro de CO2'!AE200),ISBLANK('Sequestro de CO2'!AJ200),ISBLANK('Sequestro de CO2'!AO200),ISBLANK('Sequestro de CO2'!AT200),ISBLANK('Sequestro de CO2'!AY200),ISBLANK('Sequestro de CO2'!BD200),ISBLANK('Sequestro de CO2'!BI200)),"",SUM('Sequestro de CO2'!P200,'Sequestro de CO2'!U200,'Sequestro de CO2'!Z200,'Sequestro de CO2'!AE200,'Sequestro de CO2'!AJ200,'Sequestro de CO2'!AO200,'Sequestro de CO2'!AT200,'Sequestro de CO2'!AY200,'Sequestro de CO2'!BD200,'Sequestro de CO2'!BI200)))</f>
        <v/>
      </c>
      <c r="AJ10" s="159" t="str">
        <f>IF($B$10="","",IF(OR(ISBLANK('Sequestro de CO2'!P201),ISBLANK('Sequestro de CO2'!U201),ISBLANK('Sequestro de CO2'!Z201),ISBLANK('Sequestro de CO2'!AE201),ISBLANK('Sequestro de CO2'!AJ201),ISBLANK('Sequestro de CO2'!AO201),ISBLANK('Sequestro de CO2'!AT201),ISBLANK('Sequestro de CO2'!AY201),ISBLANK('Sequestro de CO2'!BD201),ISBLANK('Sequestro de CO2'!BI201)),"",SUM('Sequestro de CO2'!P201,'Sequestro de CO2'!U201,'Sequestro de CO2'!Z201,'Sequestro de CO2'!AE201,'Sequestro de CO2'!AJ201,'Sequestro de CO2'!AO201,'Sequestro de CO2'!AT201,'Sequestro de CO2'!AY201,'Sequestro de CO2'!BD201,'Sequestro de CO2'!BI201)))</f>
        <v/>
      </c>
      <c r="AK10" s="160" t="str">
        <f>IF($B$10="","",IF(OR(ISBLANK('Sequestro de CO2'!P202),ISBLANK('Sequestro de CO2'!U202),ISBLANK('Sequestro de CO2'!Z202),ISBLANK('Sequestro de CO2'!AE202),ISBLANK('Sequestro de CO2'!AJ202),ISBLANK('Sequestro de CO2'!AO202),ISBLANK('Sequestro de CO2'!AT202),ISBLANK('Sequestro de CO2'!AY202),ISBLANK('Sequestro de CO2'!BD202),ISBLANK('Sequestro de CO2'!BI202)),"",SUM('Sequestro de CO2'!P202,'Sequestro de CO2'!U202,'Sequestro de CO2'!Z202,'Sequestro de CO2'!AE202,'Sequestro de CO2'!AJ202,'Sequestro de CO2'!AO202,'Sequestro de CO2'!AT202,'Sequestro de CO2'!AY202,'Sequestro de CO2'!BD202,'Sequestro de CO2'!BI202)))</f>
        <v/>
      </c>
      <c r="AL10" s="144"/>
      <c r="AM10" s="144"/>
      <c r="AN10" s="144"/>
      <c r="AO10" s="144"/>
      <c r="AP10" s="144"/>
      <c r="AQ10" s="144"/>
      <c r="AR10" s="144"/>
      <c r="AS10" s="144"/>
      <c r="AT10" s="144"/>
      <c r="AU10" s="144"/>
      <c r="AV10" s="144"/>
      <c r="AW10" s="144"/>
      <c r="AX10" s="144"/>
      <c r="AY10" s="144"/>
      <c r="AZ10" s="144"/>
      <c r="BA10" s="144"/>
      <c r="BB10" s="144"/>
      <c r="BC10" s="144"/>
    </row>
    <row r="11" spans="1:55" ht="15" customHeight="1" x14ac:dyDescent="0.3">
      <c r="B11" s="163" t="str">
        <f>IF(PRINCIPAL!B64&lt;&gt;"",PRINCIPAL!B64,"")</f>
        <v/>
      </c>
      <c r="C11" s="310" t="str">
        <f>IF($B$11="","",IF(OR(ISBLANK('Sequestro de CO2'!P207),ISBLANK('Sequestro de CO2'!U207),ISBLANK('Sequestro de CO2'!Z207),ISBLANK('Sequestro de CO2'!AE207),ISBLANK('Sequestro de CO2'!AJ207),ISBLANK('Sequestro de CO2'!AO207),ISBLANK('Sequestro de CO2'!AT207),ISBLANK('Sequestro de CO2'!AY207),ISBLANK('Sequestro de CO2'!BD207),ISBLANK('Sequestro de CO2'!BI207)),"",SUM('Sequestro de CO2'!P207,'Sequestro de CO2'!U207,'Sequestro de CO2'!Z207,'Sequestro de CO2'!AE207,'Sequestro de CO2'!AJ207,'Sequestro de CO2'!AO207,'Sequestro de CO2'!AT207,'Sequestro de CO2'!AY207,'Sequestro de CO2'!BD207,'Sequestro de CO2'!BI207)))</f>
        <v/>
      </c>
      <c r="D11" s="159" t="str">
        <f>IF($B$11="","",IF(OR(ISBLANK('Sequestro de CO2'!P208),ISBLANK('Sequestro de CO2'!U208),ISBLANK('Sequestro de CO2'!Z208),ISBLANK('Sequestro de CO2'!AE208),ISBLANK('Sequestro de CO2'!AJ208),ISBLANK('Sequestro de CO2'!AO208),ISBLANK('Sequestro de CO2'!AT208),ISBLANK('Sequestro de CO2'!AY208),ISBLANK('Sequestro de CO2'!BD208),ISBLANK('Sequestro de CO2'!BI208)),"",SUM('Sequestro de CO2'!P208,'Sequestro de CO2'!U208,'Sequestro de CO2'!Z208,'Sequestro de CO2'!AE208,'Sequestro de CO2'!AJ208,'Sequestro de CO2'!AO208,'Sequestro de CO2'!AT208,'Sequestro de CO2'!AY208,'Sequestro de CO2'!BD208,'Sequestro de CO2'!BI208)))</f>
        <v/>
      </c>
      <c r="E11" s="159" t="str">
        <f>IF($B$11="","",IF(OR(ISBLANK('Sequestro de CO2'!P209),ISBLANK('Sequestro de CO2'!U209),ISBLANK('Sequestro de CO2'!Z209),ISBLANK('Sequestro de CO2'!AE209),ISBLANK('Sequestro de CO2'!AJ209),ISBLANK('Sequestro de CO2'!AO209),ISBLANK('Sequestro de CO2'!AT209),ISBLANK('Sequestro de CO2'!AY209),ISBLANK('Sequestro de CO2'!BD209),ISBLANK('Sequestro de CO2'!BI209)),"",SUM('Sequestro de CO2'!P209,'Sequestro de CO2'!U209,'Sequestro de CO2'!Z209,'Sequestro de CO2'!AE209,'Sequestro de CO2'!AJ209,'Sequestro de CO2'!AO209,'Sequestro de CO2'!AT209,'Sequestro de CO2'!AY209,'Sequestro de CO2'!BD209,'Sequestro de CO2'!BI209)))</f>
        <v/>
      </c>
      <c r="F11" s="159" t="str">
        <f>IF($B$11="","",IF(OR(ISBLANK('Sequestro de CO2'!P210),ISBLANK('Sequestro de CO2'!U210),ISBLANK('Sequestro de CO2'!Z210),ISBLANK('Sequestro de CO2'!AE210),ISBLANK('Sequestro de CO2'!AJ210),ISBLANK('Sequestro de CO2'!AO210),ISBLANK('Sequestro de CO2'!AT210),ISBLANK('Sequestro de CO2'!AY210),ISBLANK('Sequestro de CO2'!BD210),ISBLANK('Sequestro de CO2'!BI210)),"",SUM('Sequestro de CO2'!P210,'Sequestro de CO2'!U210,'Sequestro de CO2'!Z210,'Sequestro de CO2'!AE210,'Sequestro de CO2'!AJ210,'Sequestro de CO2'!AO210,'Sequestro de CO2'!AT210,'Sequestro de CO2'!AY210,'Sequestro de CO2'!BD210,'Sequestro de CO2'!BI210)))</f>
        <v/>
      </c>
      <c r="G11" s="159" t="str">
        <f>IF($B$11="","",IF(OR(ISBLANK('Sequestro de CO2'!P211),ISBLANK('Sequestro de CO2'!U211),ISBLANK('Sequestro de CO2'!Z211),ISBLANK('Sequestro de CO2'!AE211),ISBLANK('Sequestro de CO2'!AJ211),ISBLANK('Sequestro de CO2'!AO211),ISBLANK('Sequestro de CO2'!AT211),ISBLANK('Sequestro de CO2'!AY211),ISBLANK('Sequestro de CO2'!BD211),ISBLANK('Sequestro de CO2'!BI211)),"",SUM('Sequestro de CO2'!P211,'Sequestro de CO2'!U211,'Sequestro de CO2'!Z211,'Sequestro de CO2'!AE211,'Sequestro de CO2'!AJ211,'Sequestro de CO2'!AO211,'Sequestro de CO2'!AT211,'Sequestro de CO2'!AY211,'Sequestro de CO2'!BD211,'Sequestro de CO2'!BI211)))</f>
        <v/>
      </c>
      <c r="H11" s="159" t="str">
        <f>IF($B$11="","",IF(OR(ISBLANK('Sequestro de CO2'!P212),ISBLANK('Sequestro de CO2'!U212),ISBLANK('Sequestro de CO2'!Z212),ISBLANK('Sequestro de CO2'!AE212),ISBLANK('Sequestro de CO2'!AJ212),ISBLANK('Sequestro de CO2'!AO212),ISBLANK('Sequestro de CO2'!AT212),ISBLANK('Sequestro de CO2'!AY212),ISBLANK('Sequestro de CO2'!BD212),ISBLANK('Sequestro de CO2'!BI212)),"",SUM('Sequestro de CO2'!P212,'Sequestro de CO2'!U212,'Sequestro de CO2'!Z212,'Sequestro de CO2'!AE212,'Sequestro de CO2'!AJ212,'Sequestro de CO2'!AO212,'Sequestro de CO2'!AT212,'Sequestro de CO2'!AY212,'Sequestro de CO2'!BD212,'Sequestro de CO2'!BI212)))</f>
        <v/>
      </c>
      <c r="I11" s="159" t="str">
        <f>IF($B$11="","",IF(OR(ISBLANK('Sequestro de CO2'!P213),ISBLANK('Sequestro de CO2'!U213),ISBLANK('Sequestro de CO2'!Z213),ISBLANK('Sequestro de CO2'!AE213),ISBLANK('Sequestro de CO2'!AJ213),ISBLANK('Sequestro de CO2'!AO213),ISBLANK('Sequestro de CO2'!AT213),ISBLANK('Sequestro de CO2'!AY213),ISBLANK('Sequestro de CO2'!BD213),ISBLANK('Sequestro de CO2'!BI213)),"",SUM('Sequestro de CO2'!P213,'Sequestro de CO2'!U213,'Sequestro de CO2'!Z213,'Sequestro de CO2'!AE213,'Sequestro de CO2'!AJ213,'Sequestro de CO2'!AO213,'Sequestro de CO2'!AT213,'Sequestro de CO2'!AY213,'Sequestro de CO2'!BD213,'Sequestro de CO2'!BI213)))</f>
        <v/>
      </c>
      <c r="J11" s="159" t="str">
        <f>IF($B$11="","",IF(OR(ISBLANK('Sequestro de CO2'!P214),ISBLANK('Sequestro de CO2'!U214),ISBLANK('Sequestro de CO2'!Z214),ISBLANK('Sequestro de CO2'!AE214),ISBLANK('Sequestro de CO2'!AJ214),ISBLANK('Sequestro de CO2'!AO214),ISBLANK('Sequestro de CO2'!AT214),ISBLANK('Sequestro de CO2'!AY214),ISBLANK('Sequestro de CO2'!BD214),ISBLANK('Sequestro de CO2'!BI214)),"",SUM('Sequestro de CO2'!P214,'Sequestro de CO2'!U214,'Sequestro de CO2'!Z214,'Sequestro de CO2'!AE214,'Sequestro de CO2'!AJ214,'Sequestro de CO2'!AO214,'Sequestro de CO2'!AT214,'Sequestro de CO2'!AY214,'Sequestro de CO2'!BD214,'Sequestro de CO2'!BI214)))</f>
        <v/>
      </c>
      <c r="K11" s="159" t="str">
        <f>IF($B$11="","",IF(OR(ISBLANK('Sequestro de CO2'!P215),ISBLANK('Sequestro de CO2'!U215),ISBLANK('Sequestro de CO2'!Z215),ISBLANK('Sequestro de CO2'!AE215),ISBLANK('Sequestro de CO2'!AJ215),ISBLANK('Sequestro de CO2'!AO215),ISBLANK('Sequestro de CO2'!AT215),ISBLANK('Sequestro de CO2'!AY215),ISBLANK('Sequestro de CO2'!BD215),ISBLANK('Sequestro de CO2'!BI215)),"",SUM('Sequestro de CO2'!P215,'Sequestro de CO2'!U215,'Sequestro de CO2'!Z215,'Sequestro de CO2'!AE215,'Sequestro de CO2'!AJ215,'Sequestro de CO2'!AO215,'Sequestro de CO2'!AT215,'Sequestro de CO2'!AY215,'Sequestro de CO2'!BD215,'Sequestro de CO2'!BI215)))</f>
        <v/>
      </c>
      <c r="L11" s="159" t="str">
        <f>IF($B$11="","",IF(OR(ISBLANK('Sequestro de CO2'!P216),ISBLANK('Sequestro de CO2'!U216),ISBLANK('Sequestro de CO2'!Z216),ISBLANK('Sequestro de CO2'!AE216),ISBLANK('Sequestro de CO2'!AJ216),ISBLANK('Sequestro de CO2'!AO216),ISBLANK('Sequestro de CO2'!AT216),ISBLANK('Sequestro de CO2'!AY216),ISBLANK('Sequestro de CO2'!BD216),ISBLANK('Sequestro de CO2'!BI216)),"",SUM('Sequestro de CO2'!P216,'Sequestro de CO2'!U216,'Sequestro de CO2'!Z216,'Sequestro de CO2'!AE216,'Sequestro de CO2'!AJ216,'Sequestro de CO2'!AO216,'Sequestro de CO2'!AT216,'Sequestro de CO2'!AY216,'Sequestro de CO2'!BD216,'Sequestro de CO2'!BI216)))</f>
        <v/>
      </c>
      <c r="M11" s="159" t="str">
        <f>IF($B$11="","",IF(OR(ISBLANK('Sequestro de CO2'!P217),ISBLANK('Sequestro de CO2'!U217),ISBLANK('Sequestro de CO2'!Z217),ISBLANK('Sequestro de CO2'!AE217),ISBLANK('Sequestro de CO2'!AJ217),ISBLANK('Sequestro de CO2'!AO217),ISBLANK('Sequestro de CO2'!AT217),ISBLANK('Sequestro de CO2'!AY217),ISBLANK('Sequestro de CO2'!BD217),ISBLANK('Sequestro de CO2'!BI217)),"",SUM('Sequestro de CO2'!P217,'Sequestro de CO2'!U217,'Sequestro de CO2'!Z217,'Sequestro de CO2'!AE217,'Sequestro de CO2'!AJ217,'Sequestro de CO2'!AO217,'Sequestro de CO2'!AT217,'Sequestro de CO2'!AY217,'Sequestro de CO2'!BD217,'Sequestro de CO2'!BI217)))</f>
        <v/>
      </c>
      <c r="N11" s="159" t="str">
        <f>IF($B$11="","",IF(OR(ISBLANK('Sequestro de CO2'!P218),ISBLANK('Sequestro de CO2'!U218),ISBLANK('Sequestro de CO2'!Z218),ISBLANK('Sequestro de CO2'!AE218),ISBLANK('Sequestro de CO2'!AJ218),ISBLANK('Sequestro de CO2'!AO218),ISBLANK('Sequestro de CO2'!AT218),ISBLANK('Sequestro de CO2'!AY218),ISBLANK('Sequestro de CO2'!BD218),ISBLANK('Sequestro de CO2'!BI218)),"",SUM('Sequestro de CO2'!P218,'Sequestro de CO2'!U218,'Sequestro de CO2'!Z218,'Sequestro de CO2'!AE218,'Sequestro de CO2'!AJ218,'Sequestro de CO2'!AO218,'Sequestro de CO2'!AT218,'Sequestro de CO2'!AY218,'Sequestro de CO2'!BD218,'Sequestro de CO2'!BI218)))</f>
        <v/>
      </c>
      <c r="O11" s="159" t="str">
        <f>IF($B$11="","",IF(OR(ISBLANK('Sequestro de CO2'!P219),ISBLANK('Sequestro de CO2'!U219),ISBLANK('Sequestro de CO2'!Z219),ISBLANK('Sequestro de CO2'!AE219),ISBLANK('Sequestro de CO2'!AJ219),ISBLANK('Sequestro de CO2'!AO219),ISBLANK('Sequestro de CO2'!AT219),ISBLANK('Sequestro de CO2'!AY219),ISBLANK('Sequestro de CO2'!BD219),ISBLANK('Sequestro de CO2'!BI219)),"",SUM('Sequestro de CO2'!P219,'Sequestro de CO2'!U219,'Sequestro de CO2'!Z219,'Sequestro de CO2'!AE219,'Sequestro de CO2'!AJ219,'Sequestro de CO2'!AO219,'Sequestro de CO2'!AT219,'Sequestro de CO2'!AY219,'Sequestro de CO2'!BD219,'Sequestro de CO2'!BI219)))</f>
        <v/>
      </c>
      <c r="P11" s="159" t="str">
        <f>IF($B$11="","",IF(OR(ISBLANK('Sequestro de CO2'!P220),ISBLANK('Sequestro de CO2'!U220),ISBLANK('Sequestro de CO2'!Z220),ISBLANK('Sequestro de CO2'!AE220),ISBLANK('Sequestro de CO2'!AJ220),ISBLANK('Sequestro de CO2'!AO220),ISBLANK('Sequestro de CO2'!AT220),ISBLANK('Sequestro de CO2'!AY220),ISBLANK('Sequestro de CO2'!BD220),ISBLANK('Sequestro de CO2'!BI220)),"",SUM('Sequestro de CO2'!P220,'Sequestro de CO2'!U220,'Sequestro de CO2'!Z220,'Sequestro de CO2'!AE220,'Sequestro de CO2'!AJ220,'Sequestro de CO2'!AO220,'Sequestro de CO2'!AT220,'Sequestro de CO2'!AY220,'Sequestro de CO2'!BD220,'Sequestro de CO2'!BI220)))</f>
        <v/>
      </c>
      <c r="Q11" s="159" t="str">
        <f>IF($B$11="","",IF(OR(ISBLANK('Sequestro de CO2'!P221),ISBLANK('Sequestro de CO2'!U221),ISBLANK('Sequestro de CO2'!Z221),ISBLANK('Sequestro de CO2'!AE221),ISBLANK('Sequestro de CO2'!AJ221),ISBLANK('Sequestro de CO2'!AO221),ISBLANK('Sequestro de CO2'!AT221),ISBLANK('Sequestro de CO2'!AY221),ISBLANK('Sequestro de CO2'!BD221),ISBLANK('Sequestro de CO2'!BI221)),"",SUM('Sequestro de CO2'!P221,'Sequestro de CO2'!U221,'Sequestro de CO2'!Z221,'Sequestro de CO2'!AE221,'Sequestro de CO2'!AJ221,'Sequestro de CO2'!AO221,'Sequestro de CO2'!AT221,'Sequestro de CO2'!AY221,'Sequestro de CO2'!BD221,'Sequestro de CO2'!BI221)))</f>
        <v/>
      </c>
      <c r="R11" s="159" t="str">
        <f>IF($B$11="","",IF(OR(ISBLANK('Sequestro de CO2'!P222),ISBLANK('Sequestro de CO2'!U222),ISBLANK('Sequestro de CO2'!Z222),ISBLANK('Sequestro de CO2'!AE222),ISBLANK('Sequestro de CO2'!AJ222),ISBLANK('Sequestro de CO2'!AO222),ISBLANK('Sequestro de CO2'!AT222),ISBLANK('Sequestro de CO2'!AY222),ISBLANK('Sequestro de CO2'!BD222),ISBLANK('Sequestro de CO2'!BI222)),"",SUM('Sequestro de CO2'!P222,'Sequestro de CO2'!U222,'Sequestro de CO2'!Z222,'Sequestro de CO2'!AE222,'Sequestro de CO2'!AJ222,'Sequestro de CO2'!AO222,'Sequestro de CO2'!AT222,'Sequestro de CO2'!AY222,'Sequestro de CO2'!BD222,'Sequestro de CO2'!BI222)))</f>
        <v/>
      </c>
      <c r="S11" s="159" t="str">
        <f>IF($B$11="","",IF(OR(ISBLANK('Sequestro de CO2'!P223),ISBLANK('Sequestro de CO2'!U223),ISBLANK('Sequestro de CO2'!Z223),ISBLANK('Sequestro de CO2'!AE223),ISBLANK('Sequestro de CO2'!AJ223),ISBLANK('Sequestro de CO2'!AO223),ISBLANK('Sequestro de CO2'!AT223),ISBLANK('Sequestro de CO2'!AY223),ISBLANK('Sequestro de CO2'!BD223),ISBLANK('Sequestro de CO2'!BI223)),"",SUM('Sequestro de CO2'!P223,'Sequestro de CO2'!U223,'Sequestro de CO2'!Z223,'Sequestro de CO2'!AE223,'Sequestro de CO2'!AJ223,'Sequestro de CO2'!AO223,'Sequestro de CO2'!AT223,'Sequestro de CO2'!AY223,'Sequestro de CO2'!BD223,'Sequestro de CO2'!BI223)))</f>
        <v/>
      </c>
      <c r="T11" s="159" t="str">
        <f>IF($B$11="","",IF(OR(ISBLANK('Sequestro de CO2'!P224),ISBLANK('Sequestro de CO2'!U224),ISBLANK('Sequestro de CO2'!Z224),ISBLANK('Sequestro de CO2'!AE224),ISBLANK('Sequestro de CO2'!AJ224),ISBLANK('Sequestro de CO2'!AO224),ISBLANK('Sequestro de CO2'!AT224),ISBLANK('Sequestro de CO2'!AY224),ISBLANK('Sequestro de CO2'!BD224),ISBLANK('Sequestro de CO2'!BI224)),"",SUM('Sequestro de CO2'!P224,'Sequestro de CO2'!U224,'Sequestro de CO2'!Z224,'Sequestro de CO2'!AE224,'Sequestro de CO2'!AJ224,'Sequestro de CO2'!AO224,'Sequestro de CO2'!AT224,'Sequestro de CO2'!AY224,'Sequestro de CO2'!BD224,'Sequestro de CO2'!BI224)))</f>
        <v/>
      </c>
      <c r="U11" s="159" t="str">
        <f>IF($B$11="","",IF(OR(ISBLANK('Sequestro de CO2'!P225),ISBLANK('Sequestro de CO2'!U225),ISBLANK('Sequestro de CO2'!Z225),ISBLANK('Sequestro de CO2'!AE225),ISBLANK('Sequestro de CO2'!AJ225),ISBLANK('Sequestro de CO2'!AO225),ISBLANK('Sequestro de CO2'!AT225),ISBLANK('Sequestro de CO2'!AY225),ISBLANK('Sequestro de CO2'!BD225),ISBLANK('Sequestro de CO2'!BI225)),"",SUM('Sequestro de CO2'!P225,'Sequestro de CO2'!U225,'Sequestro de CO2'!Z225,'Sequestro de CO2'!AE225,'Sequestro de CO2'!AJ225,'Sequestro de CO2'!AO225,'Sequestro de CO2'!AT225,'Sequestro de CO2'!AY225,'Sequestro de CO2'!BD225,'Sequestro de CO2'!BI225)))</f>
        <v/>
      </c>
      <c r="V11" s="159" t="str">
        <f>IF($B$11="","",IF(OR(ISBLANK('Sequestro de CO2'!P226),ISBLANK('Sequestro de CO2'!U226),ISBLANK('Sequestro de CO2'!Z226),ISBLANK('Sequestro de CO2'!AE226),ISBLANK('Sequestro de CO2'!AJ226),ISBLANK('Sequestro de CO2'!AO226),ISBLANK('Sequestro de CO2'!AT226),ISBLANK('Sequestro de CO2'!AY226),ISBLANK('Sequestro de CO2'!BD226),ISBLANK('Sequestro de CO2'!BI226)),"",SUM('Sequestro de CO2'!P226,'Sequestro de CO2'!U226,'Sequestro de CO2'!Z226,'Sequestro de CO2'!AE226,'Sequestro de CO2'!AJ226,'Sequestro de CO2'!AO226,'Sequestro de CO2'!AT226,'Sequestro de CO2'!AY226,'Sequestro de CO2'!BD226,'Sequestro de CO2'!BI226)))</f>
        <v/>
      </c>
      <c r="W11" s="159" t="str">
        <f>IF($B$11="","",IF(OR(ISBLANK('Sequestro de CO2'!P227),ISBLANK('Sequestro de CO2'!U227),ISBLANK('Sequestro de CO2'!Z227),ISBLANK('Sequestro de CO2'!AE227),ISBLANK('Sequestro de CO2'!AJ227),ISBLANK('Sequestro de CO2'!AO227),ISBLANK('Sequestro de CO2'!AT227),ISBLANK('Sequestro de CO2'!AY227),ISBLANK('Sequestro de CO2'!BD227),ISBLANK('Sequestro de CO2'!BI227)),"",SUM('Sequestro de CO2'!P227,'Sequestro de CO2'!U227,'Sequestro de CO2'!Z227,'Sequestro de CO2'!AE227,'Sequestro de CO2'!AJ227,'Sequestro de CO2'!AO227,'Sequestro de CO2'!AT227,'Sequestro de CO2'!AY227,'Sequestro de CO2'!BD227,'Sequestro de CO2'!BI227)))</f>
        <v/>
      </c>
      <c r="X11" s="159" t="str">
        <f>IF($B$11="","",IF(OR(ISBLANK('Sequestro de CO2'!P228),ISBLANK('Sequestro de CO2'!U228),ISBLANK('Sequestro de CO2'!Z228),ISBLANK('Sequestro de CO2'!AE228),ISBLANK('Sequestro de CO2'!AJ228),ISBLANK('Sequestro de CO2'!AO228),ISBLANK('Sequestro de CO2'!AT228),ISBLANK('Sequestro de CO2'!AY228),ISBLANK('Sequestro de CO2'!BD228),ISBLANK('Sequestro de CO2'!BI228)),"",SUM('Sequestro de CO2'!P228,'Sequestro de CO2'!U228,'Sequestro de CO2'!Z228,'Sequestro de CO2'!AE228,'Sequestro de CO2'!AJ228,'Sequestro de CO2'!AO228,'Sequestro de CO2'!AT228,'Sequestro de CO2'!AY228,'Sequestro de CO2'!BD228,'Sequestro de CO2'!BI228)))</f>
        <v/>
      </c>
      <c r="Y11" s="159" t="str">
        <f>IF($B$11="","",IF(OR(ISBLANK('Sequestro de CO2'!P229),ISBLANK('Sequestro de CO2'!U229),ISBLANK('Sequestro de CO2'!Z229),ISBLANK('Sequestro de CO2'!AE229),ISBLANK('Sequestro de CO2'!AJ229),ISBLANK('Sequestro de CO2'!AO229),ISBLANK('Sequestro de CO2'!AT229),ISBLANK('Sequestro de CO2'!AY229),ISBLANK('Sequestro de CO2'!BD229),ISBLANK('Sequestro de CO2'!BI229)),"",SUM('Sequestro de CO2'!P229,'Sequestro de CO2'!U229,'Sequestro de CO2'!Z229,'Sequestro de CO2'!AE229,'Sequestro de CO2'!AJ229,'Sequestro de CO2'!AO229,'Sequestro de CO2'!AT229,'Sequestro de CO2'!AY229,'Sequestro de CO2'!BD229,'Sequestro de CO2'!BI229)))</f>
        <v/>
      </c>
      <c r="Z11" s="159" t="str">
        <f>IF($B$11="","",IF(OR(ISBLANK('Sequestro de CO2'!P230),ISBLANK('Sequestro de CO2'!U230),ISBLANK('Sequestro de CO2'!Z230),ISBLANK('Sequestro de CO2'!AE230),ISBLANK('Sequestro de CO2'!AJ230),ISBLANK('Sequestro de CO2'!AO230),ISBLANK('Sequestro de CO2'!AT230),ISBLANK('Sequestro de CO2'!AY230),ISBLANK('Sequestro de CO2'!BD230),ISBLANK('Sequestro de CO2'!BI230)),"",SUM('Sequestro de CO2'!P230,'Sequestro de CO2'!U230,'Sequestro de CO2'!Z230,'Sequestro de CO2'!AE230,'Sequestro de CO2'!AJ230,'Sequestro de CO2'!AO230,'Sequestro de CO2'!AT230,'Sequestro de CO2'!AY230,'Sequestro de CO2'!BD230,'Sequestro de CO2'!BI230)))</f>
        <v/>
      </c>
      <c r="AA11" s="159" t="str">
        <f>IF($B$11="","",IF(OR(ISBLANK('Sequestro de CO2'!P231),ISBLANK('Sequestro de CO2'!U231),ISBLANK('Sequestro de CO2'!Z231),ISBLANK('Sequestro de CO2'!AE231),ISBLANK('Sequestro de CO2'!AJ231),ISBLANK('Sequestro de CO2'!AO231),ISBLANK('Sequestro de CO2'!AT231),ISBLANK('Sequestro de CO2'!AY231),ISBLANK('Sequestro de CO2'!BD231),ISBLANK('Sequestro de CO2'!BI231)),"",SUM('Sequestro de CO2'!P231,'Sequestro de CO2'!U231,'Sequestro de CO2'!Z231,'Sequestro de CO2'!AE231,'Sequestro de CO2'!AJ231,'Sequestro de CO2'!AO231,'Sequestro de CO2'!AT231,'Sequestro de CO2'!AY231,'Sequestro de CO2'!BD231,'Sequestro de CO2'!BI231)))</f>
        <v/>
      </c>
      <c r="AB11" s="159" t="str">
        <f>IF($B$11="","",IF(OR(ISBLANK('Sequestro de CO2'!P232),ISBLANK('Sequestro de CO2'!U232),ISBLANK('Sequestro de CO2'!Z232),ISBLANK('Sequestro de CO2'!AE232),ISBLANK('Sequestro de CO2'!AJ232),ISBLANK('Sequestro de CO2'!AO232),ISBLANK('Sequestro de CO2'!AT232),ISBLANK('Sequestro de CO2'!AY232),ISBLANK('Sequestro de CO2'!BD232),ISBLANK('Sequestro de CO2'!BI232)),"",SUM('Sequestro de CO2'!P232,'Sequestro de CO2'!U232,'Sequestro de CO2'!Z232,'Sequestro de CO2'!AE232,'Sequestro de CO2'!AJ232,'Sequestro de CO2'!AO232,'Sequestro de CO2'!AT232,'Sequestro de CO2'!AY232,'Sequestro de CO2'!BD232,'Sequestro de CO2'!BI232)))</f>
        <v/>
      </c>
      <c r="AC11" s="159" t="str">
        <f>IF($B$11="","",IF(OR(ISBLANK('Sequestro de CO2'!P233),ISBLANK('Sequestro de CO2'!U233),ISBLANK('Sequestro de CO2'!Z233),ISBLANK('Sequestro de CO2'!AE233),ISBLANK('Sequestro de CO2'!AJ233),ISBLANK('Sequestro de CO2'!AO233),ISBLANK('Sequestro de CO2'!AT233),ISBLANK('Sequestro de CO2'!AY233),ISBLANK('Sequestro de CO2'!BD233),ISBLANK('Sequestro de CO2'!BI233)),"",SUM('Sequestro de CO2'!P233,'Sequestro de CO2'!U233,'Sequestro de CO2'!Z233,'Sequestro de CO2'!AE233,'Sequestro de CO2'!AJ233,'Sequestro de CO2'!AO233,'Sequestro de CO2'!AT233,'Sequestro de CO2'!AY233,'Sequestro de CO2'!BD233,'Sequestro de CO2'!BI233)))</f>
        <v/>
      </c>
      <c r="AD11" s="159" t="str">
        <f>IF($B$11="","",IF(OR(ISBLANK('Sequestro de CO2'!P234),ISBLANK('Sequestro de CO2'!U234),ISBLANK('Sequestro de CO2'!Z234),ISBLANK('Sequestro de CO2'!AE234),ISBLANK('Sequestro de CO2'!AJ234),ISBLANK('Sequestro de CO2'!AO234),ISBLANK('Sequestro de CO2'!AT234),ISBLANK('Sequestro de CO2'!AY234),ISBLANK('Sequestro de CO2'!BD234),ISBLANK('Sequestro de CO2'!BI234)),"",SUM('Sequestro de CO2'!P234,'Sequestro de CO2'!U234,'Sequestro de CO2'!Z234,'Sequestro de CO2'!AE234,'Sequestro de CO2'!AJ234,'Sequestro de CO2'!AO234,'Sequestro de CO2'!AT234,'Sequestro de CO2'!AY234,'Sequestro de CO2'!BD234,'Sequestro de CO2'!BI234)))</f>
        <v/>
      </c>
      <c r="AE11" s="159" t="str">
        <f>IF($B$11="","",IF(OR(ISBLANK('Sequestro de CO2'!P235),ISBLANK('Sequestro de CO2'!U235),ISBLANK('Sequestro de CO2'!Z235),ISBLANK('Sequestro de CO2'!AE235),ISBLANK('Sequestro de CO2'!AJ235),ISBLANK('Sequestro de CO2'!AO235),ISBLANK('Sequestro de CO2'!AT235),ISBLANK('Sequestro de CO2'!AY235),ISBLANK('Sequestro de CO2'!BD235),ISBLANK('Sequestro de CO2'!BI235)),"",SUM('Sequestro de CO2'!P235,'Sequestro de CO2'!U235,'Sequestro de CO2'!Z235,'Sequestro de CO2'!AE235,'Sequestro de CO2'!AJ235,'Sequestro de CO2'!AO235,'Sequestro de CO2'!AT235,'Sequestro de CO2'!AY235,'Sequestro de CO2'!BD235,'Sequestro de CO2'!BI235)))</f>
        <v/>
      </c>
      <c r="AF11" s="159" t="str">
        <f>IF($B$11="","",IF(OR(ISBLANK('Sequestro de CO2'!P236),ISBLANK('Sequestro de CO2'!U236),ISBLANK('Sequestro de CO2'!Z236),ISBLANK('Sequestro de CO2'!AE236),ISBLANK('Sequestro de CO2'!AJ236),ISBLANK('Sequestro de CO2'!AO236),ISBLANK('Sequestro de CO2'!AT236),ISBLANK('Sequestro de CO2'!AY236),ISBLANK('Sequestro de CO2'!BD236),ISBLANK('Sequestro de CO2'!BI236)),"",SUM('Sequestro de CO2'!P236,'Sequestro de CO2'!U236,'Sequestro de CO2'!Z236,'Sequestro de CO2'!AE236,'Sequestro de CO2'!AJ236,'Sequestro de CO2'!AO236,'Sequestro de CO2'!AT236,'Sequestro de CO2'!AY236,'Sequestro de CO2'!BD236,'Sequestro de CO2'!BI236)))</f>
        <v/>
      </c>
      <c r="AG11" s="159" t="str">
        <f>IF($B$11="","",IF(OR(ISBLANK('Sequestro de CO2'!P237),ISBLANK('Sequestro de CO2'!U237),ISBLANK('Sequestro de CO2'!Z237),ISBLANK('Sequestro de CO2'!AE237),ISBLANK('Sequestro de CO2'!AJ237),ISBLANK('Sequestro de CO2'!AO237),ISBLANK('Sequestro de CO2'!AT237),ISBLANK('Sequestro de CO2'!AY237),ISBLANK('Sequestro de CO2'!BD237),ISBLANK('Sequestro de CO2'!BI237)),"",SUM('Sequestro de CO2'!P237,'Sequestro de CO2'!U237,'Sequestro de CO2'!Z237,'Sequestro de CO2'!AE237,'Sequestro de CO2'!AJ237,'Sequestro de CO2'!AO237,'Sequestro de CO2'!AT237,'Sequestro de CO2'!AY237,'Sequestro de CO2'!BD237,'Sequestro de CO2'!BI237)))</f>
        <v/>
      </c>
      <c r="AH11" s="159" t="str">
        <f>IF($B$11="","",IF(OR(ISBLANK('Sequestro de CO2'!P238),ISBLANK('Sequestro de CO2'!U238),ISBLANK('Sequestro de CO2'!Z238),ISBLANK('Sequestro de CO2'!AE238),ISBLANK('Sequestro de CO2'!AJ238),ISBLANK('Sequestro de CO2'!AO238),ISBLANK('Sequestro de CO2'!AT238),ISBLANK('Sequestro de CO2'!AY238),ISBLANK('Sequestro de CO2'!BD238),ISBLANK('Sequestro de CO2'!BI238)),"",SUM('Sequestro de CO2'!P238,'Sequestro de CO2'!U238,'Sequestro de CO2'!Z238,'Sequestro de CO2'!AE238,'Sequestro de CO2'!AJ238,'Sequestro de CO2'!AO238,'Sequestro de CO2'!AT238,'Sequestro de CO2'!AY238,'Sequestro de CO2'!BD238,'Sequestro de CO2'!BI238)))</f>
        <v/>
      </c>
      <c r="AI11" s="159" t="str">
        <f>IF($B$11="","",IF(OR(ISBLANK('Sequestro de CO2'!P239),ISBLANK('Sequestro de CO2'!U239),ISBLANK('Sequestro de CO2'!Z239),ISBLANK('Sequestro de CO2'!AE239),ISBLANK('Sequestro de CO2'!AJ239),ISBLANK('Sequestro de CO2'!AO239),ISBLANK('Sequestro de CO2'!AT239),ISBLANK('Sequestro de CO2'!AY239),ISBLANK('Sequestro de CO2'!BD239),ISBLANK('Sequestro de CO2'!BI239)),"",SUM('Sequestro de CO2'!P239,'Sequestro de CO2'!U239,'Sequestro de CO2'!Z239,'Sequestro de CO2'!AE239,'Sequestro de CO2'!AJ239,'Sequestro de CO2'!AO239,'Sequestro de CO2'!AT239,'Sequestro de CO2'!AY239,'Sequestro de CO2'!BD239,'Sequestro de CO2'!BI239)))</f>
        <v/>
      </c>
      <c r="AJ11" s="159" t="str">
        <f>IF($B$11="","",IF(OR(ISBLANK('Sequestro de CO2'!P240),ISBLANK('Sequestro de CO2'!U240),ISBLANK('Sequestro de CO2'!Z240),ISBLANK('Sequestro de CO2'!AE240),ISBLANK('Sequestro de CO2'!AJ240),ISBLANK('Sequestro de CO2'!AO240),ISBLANK('Sequestro de CO2'!AT240),ISBLANK('Sequestro de CO2'!AY240),ISBLANK('Sequestro de CO2'!BD240),ISBLANK('Sequestro de CO2'!BI240)),"",SUM('Sequestro de CO2'!P240,'Sequestro de CO2'!U240,'Sequestro de CO2'!Z240,'Sequestro de CO2'!AE240,'Sequestro de CO2'!AJ240,'Sequestro de CO2'!AO240,'Sequestro de CO2'!AT240,'Sequestro de CO2'!AY240,'Sequestro de CO2'!BD240,'Sequestro de CO2'!BI240)))</f>
        <v/>
      </c>
      <c r="AK11" s="160" t="str">
        <f>IF($B$11="","",IF(OR(ISBLANK('Sequestro de CO2'!P241),ISBLANK('Sequestro de CO2'!U241),ISBLANK('Sequestro de CO2'!Z241),ISBLANK('Sequestro de CO2'!AE241),ISBLANK('Sequestro de CO2'!AJ241),ISBLANK('Sequestro de CO2'!AO241),ISBLANK('Sequestro de CO2'!AT241),ISBLANK('Sequestro de CO2'!AY241),ISBLANK('Sequestro de CO2'!BD241),ISBLANK('Sequestro de CO2'!BI241)),"",SUM('Sequestro de CO2'!P241,'Sequestro de CO2'!U241,'Sequestro de CO2'!Z241,'Sequestro de CO2'!AE241,'Sequestro de CO2'!AJ241,'Sequestro de CO2'!AO241,'Sequestro de CO2'!AT241,'Sequestro de CO2'!AY241,'Sequestro de CO2'!BD241,'Sequestro de CO2'!BI241)))</f>
        <v/>
      </c>
      <c r="AL11" s="144"/>
      <c r="AM11" s="144"/>
      <c r="AN11" s="144"/>
      <c r="AO11" s="144"/>
      <c r="AP11" s="144"/>
      <c r="AQ11" s="144"/>
      <c r="AR11" s="144"/>
      <c r="AS11" s="144"/>
      <c r="AT11" s="144"/>
      <c r="AU11" s="144"/>
      <c r="AV11" s="144"/>
      <c r="AW11" s="144"/>
      <c r="AX11" s="144"/>
      <c r="AY11" s="144"/>
      <c r="AZ11" s="144"/>
      <c r="BA11" s="144"/>
      <c r="BB11" s="144"/>
      <c r="BC11" s="144"/>
    </row>
    <row r="12" spans="1:55" ht="15" customHeight="1" x14ac:dyDescent="0.3">
      <c r="B12" s="163" t="str">
        <f>IF(PRINCIPAL!B74&lt;&gt;"",PRINCIPAL!B74,"")</f>
        <v/>
      </c>
      <c r="C12" s="310" t="str">
        <f>IF($B$12="","",IF(OR(ISBLANK('Sequestro de CO2'!P246),ISBLANK('Sequestro de CO2'!U246),ISBLANK('Sequestro de CO2'!Z246),ISBLANK('Sequestro de CO2'!AE246),ISBLANK('Sequestro de CO2'!AJ246),ISBLANK('Sequestro de CO2'!AO246),ISBLANK('Sequestro de CO2'!AT246),ISBLANK('Sequestro de CO2'!AY246),ISBLANK('Sequestro de CO2'!BD246),ISBLANK('Sequestro de CO2'!BI246)),"",SUM('Sequestro de CO2'!P246,'Sequestro de CO2'!U246,'Sequestro de CO2'!Z246,'Sequestro de CO2'!AE246,'Sequestro de CO2'!AJ246,'Sequestro de CO2'!AO246,'Sequestro de CO2'!AT246,'Sequestro de CO2'!AY246,'Sequestro de CO2'!BD246,'Sequestro de CO2'!BI246)))</f>
        <v/>
      </c>
      <c r="D12" s="159" t="str">
        <f>IF($B$12="","",IF(OR(ISBLANK('Sequestro de CO2'!P247),ISBLANK('Sequestro de CO2'!U247),ISBLANK('Sequestro de CO2'!Z247),ISBLANK('Sequestro de CO2'!AE247),ISBLANK('Sequestro de CO2'!AJ247),ISBLANK('Sequestro de CO2'!AO247),ISBLANK('Sequestro de CO2'!AT247),ISBLANK('Sequestro de CO2'!AY247),ISBLANK('Sequestro de CO2'!BD247),ISBLANK('Sequestro de CO2'!BI247)),"",SUM('Sequestro de CO2'!P247,'Sequestro de CO2'!U247,'Sequestro de CO2'!Z247,'Sequestro de CO2'!AE247,'Sequestro de CO2'!AJ247,'Sequestro de CO2'!AO247,'Sequestro de CO2'!AT247,'Sequestro de CO2'!AY247,'Sequestro de CO2'!BD247,'Sequestro de CO2'!BI247)))</f>
        <v/>
      </c>
      <c r="E12" s="159" t="str">
        <f>IF($B$12="","",IF(OR(ISBLANK('Sequestro de CO2'!P248),ISBLANK('Sequestro de CO2'!U248),ISBLANK('Sequestro de CO2'!Z248),ISBLANK('Sequestro de CO2'!AE248),ISBLANK('Sequestro de CO2'!AJ248),ISBLANK('Sequestro de CO2'!AO248),ISBLANK('Sequestro de CO2'!AT248),ISBLANK('Sequestro de CO2'!AY248),ISBLANK('Sequestro de CO2'!BD248),ISBLANK('Sequestro de CO2'!BI248)),"",SUM('Sequestro de CO2'!P248,'Sequestro de CO2'!U248,'Sequestro de CO2'!Z248,'Sequestro de CO2'!AE248,'Sequestro de CO2'!AJ248,'Sequestro de CO2'!AO248,'Sequestro de CO2'!AT248,'Sequestro de CO2'!AY248,'Sequestro de CO2'!BD248,'Sequestro de CO2'!BI248)))</f>
        <v/>
      </c>
      <c r="F12" s="159" t="str">
        <f>IF($B$12="","",IF(OR(ISBLANK('Sequestro de CO2'!P249),ISBLANK('Sequestro de CO2'!U249),ISBLANK('Sequestro de CO2'!Z249),ISBLANK('Sequestro de CO2'!AE249),ISBLANK('Sequestro de CO2'!AJ249),ISBLANK('Sequestro de CO2'!AO249),ISBLANK('Sequestro de CO2'!AT249),ISBLANK('Sequestro de CO2'!AY249),ISBLANK('Sequestro de CO2'!BD249),ISBLANK('Sequestro de CO2'!BI249)),"",SUM('Sequestro de CO2'!P249,'Sequestro de CO2'!U249,'Sequestro de CO2'!Z249,'Sequestro de CO2'!AE249,'Sequestro de CO2'!AJ249,'Sequestro de CO2'!AO249,'Sequestro de CO2'!AT249,'Sequestro de CO2'!AY249,'Sequestro de CO2'!BD249,'Sequestro de CO2'!BI249)))</f>
        <v/>
      </c>
      <c r="G12" s="159" t="str">
        <f>IF($B$12="","",IF(OR(ISBLANK('Sequestro de CO2'!P250),ISBLANK('Sequestro de CO2'!U250),ISBLANK('Sequestro de CO2'!Z250),ISBLANK('Sequestro de CO2'!AE250),ISBLANK('Sequestro de CO2'!AJ250),ISBLANK('Sequestro de CO2'!AO250),ISBLANK('Sequestro de CO2'!AT250),ISBLANK('Sequestro de CO2'!AY250),ISBLANK('Sequestro de CO2'!BD250),ISBLANK('Sequestro de CO2'!BI250)),"",SUM('Sequestro de CO2'!P250,'Sequestro de CO2'!U250,'Sequestro de CO2'!Z250,'Sequestro de CO2'!AE250,'Sequestro de CO2'!AJ250,'Sequestro de CO2'!AO250,'Sequestro de CO2'!AT250,'Sequestro de CO2'!AY250,'Sequestro de CO2'!BD250,'Sequestro de CO2'!BI250)))</f>
        <v/>
      </c>
      <c r="H12" s="159" t="str">
        <f>IF($B$12="","",IF(OR(ISBLANK('Sequestro de CO2'!P251),ISBLANK('Sequestro de CO2'!U251),ISBLANK('Sequestro de CO2'!Z251),ISBLANK('Sequestro de CO2'!AE251),ISBLANK('Sequestro de CO2'!AJ251),ISBLANK('Sequestro de CO2'!AO251),ISBLANK('Sequestro de CO2'!AT251),ISBLANK('Sequestro de CO2'!AY251),ISBLANK('Sequestro de CO2'!BD251),ISBLANK('Sequestro de CO2'!BI251)),"",SUM('Sequestro de CO2'!P251,'Sequestro de CO2'!U251,'Sequestro de CO2'!Z251,'Sequestro de CO2'!AE251,'Sequestro de CO2'!AJ251,'Sequestro de CO2'!AO251,'Sequestro de CO2'!AT251,'Sequestro de CO2'!AY251,'Sequestro de CO2'!BD251,'Sequestro de CO2'!BI251)))</f>
        <v/>
      </c>
      <c r="I12" s="159" t="str">
        <f>IF($B$12="","",IF(OR(ISBLANK('Sequestro de CO2'!P252),ISBLANK('Sequestro de CO2'!U252),ISBLANK('Sequestro de CO2'!Z252),ISBLANK('Sequestro de CO2'!AE252),ISBLANK('Sequestro de CO2'!AJ252),ISBLANK('Sequestro de CO2'!AO252),ISBLANK('Sequestro de CO2'!AT252),ISBLANK('Sequestro de CO2'!AY252),ISBLANK('Sequestro de CO2'!BD252),ISBLANK('Sequestro de CO2'!BI252)),"",SUM('Sequestro de CO2'!P252,'Sequestro de CO2'!U252,'Sequestro de CO2'!Z252,'Sequestro de CO2'!AE252,'Sequestro de CO2'!AJ252,'Sequestro de CO2'!AO252,'Sequestro de CO2'!AT252,'Sequestro de CO2'!AY252,'Sequestro de CO2'!BD252,'Sequestro de CO2'!BI252)))</f>
        <v/>
      </c>
      <c r="J12" s="159" t="str">
        <f>IF($B$12="","",IF(OR(ISBLANK('Sequestro de CO2'!P253),ISBLANK('Sequestro de CO2'!U253),ISBLANK('Sequestro de CO2'!Z253),ISBLANK('Sequestro de CO2'!AE253),ISBLANK('Sequestro de CO2'!AJ253),ISBLANK('Sequestro de CO2'!AO253),ISBLANK('Sequestro de CO2'!AT253),ISBLANK('Sequestro de CO2'!AY253),ISBLANK('Sequestro de CO2'!BD253),ISBLANK('Sequestro de CO2'!BI253)),"",SUM('Sequestro de CO2'!P253,'Sequestro de CO2'!U253,'Sequestro de CO2'!Z253,'Sequestro de CO2'!AE253,'Sequestro de CO2'!AJ253,'Sequestro de CO2'!AO253,'Sequestro de CO2'!AT253,'Sequestro de CO2'!AY253,'Sequestro de CO2'!BD253,'Sequestro de CO2'!BI253)))</f>
        <v/>
      </c>
      <c r="K12" s="159" t="str">
        <f>IF($B$12="","",IF(OR(ISBLANK('Sequestro de CO2'!P254),ISBLANK('Sequestro de CO2'!U254),ISBLANK('Sequestro de CO2'!Z254),ISBLANK('Sequestro de CO2'!AE254),ISBLANK('Sequestro de CO2'!AJ254),ISBLANK('Sequestro de CO2'!AO254),ISBLANK('Sequestro de CO2'!AT254),ISBLANK('Sequestro de CO2'!AY254),ISBLANK('Sequestro de CO2'!BD254),ISBLANK('Sequestro de CO2'!BI254)),"",SUM('Sequestro de CO2'!P254,'Sequestro de CO2'!U254,'Sequestro de CO2'!Z254,'Sequestro de CO2'!AE254,'Sequestro de CO2'!AJ254,'Sequestro de CO2'!AO254,'Sequestro de CO2'!AT254,'Sequestro de CO2'!AY254,'Sequestro de CO2'!BD254,'Sequestro de CO2'!BI254)))</f>
        <v/>
      </c>
      <c r="L12" s="159" t="str">
        <f>IF($B$12="","",IF(OR(ISBLANK('Sequestro de CO2'!P255),ISBLANK('Sequestro de CO2'!U255),ISBLANK('Sequestro de CO2'!Z255),ISBLANK('Sequestro de CO2'!AE255),ISBLANK('Sequestro de CO2'!AJ255),ISBLANK('Sequestro de CO2'!AO255),ISBLANK('Sequestro de CO2'!AT255),ISBLANK('Sequestro de CO2'!AY255),ISBLANK('Sequestro de CO2'!BD255),ISBLANK('Sequestro de CO2'!BI255)),"",SUM('Sequestro de CO2'!P255,'Sequestro de CO2'!U255,'Sequestro de CO2'!Z255,'Sequestro de CO2'!AE255,'Sequestro de CO2'!AJ255,'Sequestro de CO2'!AO255,'Sequestro de CO2'!AT255,'Sequestro de CO2'!AY255,'Sequestro de CO2'!BD255,'Sequestro de CO2'!BI255)))</f>
        <v/>
      </c>
      <c r="M12" s="159" t="str">
        <f>IF($B$12="","",IF(OR(ISBLANK('Sequestro de CO2'!P256),ISBLANK('Sequestro de CO2'!U256),ISBLANK('Sequestro de CO2'!Z256),ISBLANK('Sequestro de CO2'!AE256),ISBLANK('Sequestro de CO2'!AJ256),ISBLANK('Sequestro de CO2'!AO256),ISBLANK('Sequestro de CO2'!AT256),ISBLANK('Sequestro de CO2'!AY256),ISBLANK('Sequestro de CO2'!BD256),ISBLANK('Sequestro de CO2'!BI256)),"",SUM('Sequestro de CO2'!P256,'Sequestro de CO2'!U256,'Sequestro de CO2'!Z256,'Sequestro de CO2'!AE256,'Sequestro de CO2'!AJ256,'Sequestro de CO2'!AO256,'Sequestro de CO2'!AT256,'Sequestro de CO2'!AY256,'Sequestro de CO2'!BD256,'Sequestro de CO2'!BI256)))</f>
        <v/>
      </c>
      <c r="N12" s="159" t="str">
        <f>IF($B$12="","",IF(OR(ISBLANK('Sequestro de CO2'!P257),ISBLANK('Sequestro de CO2'!U257),ISBLANK('Sequestro de CO2'!Z257),ISBLANK('Sequestro de CO2'!AE257),ISBLANK('Sequestro de CO2'!AJ257),ISBLANK('Sequestro de CO2'!AO257),ISBLANK('Sequestro de CO2'!AT257),ISBLANK('Sequestro de CO2'!AY257),ISBLANK('Sequestro de CO2'!BD257),ISBLANK('Sequestro de CO2'!BI257)),"",SUM('Sequestro de CO2'!P257,'Sequestro de CO2'!U257,'Sequestro de CO2'!Z257,'Sequestro de CO2'!AE257,'Sequestro de CO2'!AJ257,'Sequestro de CO2'!AO257,'Sequestro de CO2'!AT257,'Sequestro de CO2'!AY257,'Sequestro de CO2'!BD257,'Sequestro de CO2'!BI257)))</f>
        <v/>
      </c>
      <c r="O12" s="159" t="str">
        <f>IF($B$12="","",IF(OR(ISBLANK('Sequestro de CO2'!P258),ISBLANK('Sequestro de CO2'!U258),ISBLANK('Sequestro de CO2'!Z258),ISBLANK('Sequestro de CO2'!AE258),ISBLANK('Sequestro de CO2'!AJ258),ISBLANK('Sequestro de CO2'!AO258),ISBLANK('Sequestro de CO2'!AT258),ISBLANK('Sequestro de CO2'!AY258),ISBLANK('Sequestro de CO2'!BD258),ISBLANK('Sequestro de CO2'!BI258)),"",SUM('Sequestro de CO2'!P258,'Sequestro de CO2'!U258,'Sequestro de CO2'!Z258,'Sequestro de CO2'!AE258,'Sequestro de CO2'!AJ258,'Sequestro de CO2'!AO258,'Sequestro de CO2'!AT258,'Sequestro de CO2'!AY258,'Sequestro de CO2'!BD258,'Sequestro de CO2'!BI258)))</f>
        <v/>
      </c>
      <c r="P12" s="159" t="str">
        <f>IF($B$12="","",IF(OR(ISBLANK('Sequestro de CO2'!P259),ISBLANK('Sequestro de CO2'!U259),ISBLANK('Sequestro de CO2'!Z259),ISBLANK('Sequestro de CO2'!AE259),ISBLANK('Sequestro de CO2'!AJ259),ISBLANK('Sequestro de CO2'!AO259),ISBLANK('Sequestro de CO2'!AT259),ISBLANK('Sequestro de CO2'!AY259),ISBLANK('Sequestro de CO2'!BD259),ISBLANK('Sequestro de CO2'!BI259)),"",SUM('Sequestro de CO2'!P259,'Sequestro de CO2'!U259,'Sequestro de CO2'!Z259,'Sequestro de CO2'!AE259,'Sequestro de CO2'!AJ259,'Sequestro de CO2'!AO259,'Sequestro de CO2'!AT259,'Sequestro de CO2'!AY259,'Sequestro de CO2'!BD259,'Sequestro de CO2'!BI259)))</f>
        <v/>
      </c>
      <c r="Q12" s="159" t="str">
        <f>IF($B$12="","",IF(OR(ISBLANK('Sequestro de CO2'!P260),ISBLANK('Sequestro de CO2'!U260),ISBLANK('Sequestro de CO2'!Z260),ISBLANK('Sequestro de CO2'!AE260),ISBLANK('Sequestro de CO2'!AJ260),ISBLANK('Sequestro de CO2'!AO260),ISBLANK('Sequestro de CO2'!AT260),ISBLANK('Sequestro de CO2'!AY260),ISBLANK('Sequestro de CO2'!BD260),ISBLANK('Sequestro de CO2'!BI260)),"",SUM('Sequestro de CO2'!P260,'Sequestro de CO2'!U260,'Sequestro de CO2'!Z260,'Sequestro de CO2'!AE260,'Sequestro de CO2'!AJ260,'Sequestro de CO2'!AO260,'Sequestro de CO2'!AT260,'Sequestro de CO2'!AY260,'Sequestro de CO2'!BD260,'Sequestro de CO2'!BI260)))</f>
        <v/>
      </c>
      <c r="R12" s="159" t="str">
        <f>IF($B$12="","",IF(OR(ISBLANK('Sequestro de CO2'!P261),ISBLANK('Sequestro de CO2'!U261),ISBLANK('Sequestro de CO2'!Z261),ISBLANK('Sequestro de CO2'!AE261),ISBLANK('Sequestro de CO2'!AJ261),ISBLANK('Sequestro de CO2'!AO261),ISBLANK('Sequestro de CO2'!AT261),ISBLANK('Sequestro de CO2'!AY261),ISBLANK('Sequestro de CO2'!BD261),ISBLANK('Sequestro de CO2'!BI261)),"",SUM('Sequestro de CO2'!P261,'Sequestro de CO2'!U261,'Sequestro de CO2'!Z261,'Sequestro de CO2'!AE261,'Sequestro de CO2'!AJ261,'Sequestro de CO2'!AO261,'Sequestro de CO2'!AT261,'Sequestro de CO2'!AY261,'Sequestro de CO2'!BD261,'Sequestro de CO2'!BI261)))</f>
        <v/>
      </c>
      <c r="S12" s="159" t="str">
        <f>IF($B$12="","",IF(OR(ISBLANK('Sequestro de CO2'!P262),ISBLANK('Sequestro de CO2'!U262),ISBLANK('Sequestro de CO2'!Z262),ISBLANK('Sequestro de CO2'!AE262),ISBLANK('Sequestro de CO2'!AJ262),ISBLANK('Sequestro de CO2'!AO262),ISBLANK('Sequestro de CO2'!AT262),ISBLANK('Sequestro de CO2'!AY262),ISBLANK('Sequestro de CO2'!BD262),ISBLANK('Sequestro de CO2'!BI262)),"",SUM('Sequestro de CO2'!P262,'Sequestro de CO2'!U262,'Sequestro de CO2'!Z262,'Sequestro de CO2'!AE262,'Sequestro de CO2'!AJ262,'Sequestro de CO2'!AO262,'Sequestro de CO2'!AT262,'Sequestro de CO2'!AY262,'Sequestro de CO2'!BD262,'Sequestro de CO2'!BI262)))</f>
        <v/>
      </c>
      <c r="T12" s="159" t="str">
        <f>IF($B$12="","",IF(OR(ISBLANK('Sequestro de CO2'!P263),ISBLANK('Sequestro de CO2'!U263),ISBLANK('Sequestro de CO2'!Z263),ISBLANK('Sequestro de CO2'!AE263),ISBLANK('Sequestro de CO2'!AJ263),ISBLANK('Sequestro de CO2'!AO263),ISBLANK('Sequestro de CO2'!AT263),ISBLANK('Sequestro de CO2'!AY263),ISBLANK('Sequestro de CO2'!BD263),ISBLANK('Sequestro de CO2'!BI263)),"",SUM('Sequestro de CO2'!P263,'Sequestro de CO2'!U263,'Sequestro de CO2'!Z263,'Sequestro de CO2'!AE263,'Sequestro de CO2'!AJ263,'Sequestro de CO2'!AO263,'Sequestro de CO2'!AT263,'Sequestro de CO2'!AY263,'Sequestro de CO2'!BD263,'Sequestro de CO2'!BI263)))</f>
        <v/>
      </c>
      <c r="U12" s="159" t="str">
        <f>IF($B$12="","",IF(OR(ISBLANK('Sequestro de CO2'!P264),ISBLANK('Sequestro de CO2'!U264),ISBLANK('Sequestro de CO2'!Z264),ISBLANK('Sequestro de CO2'!AE264),ISBLANK('Sequestro de CO2'!AJ264),ISBLANK('Sequestro de CO2'!AO264),ISBLANK('Sequestro de CO2'!AT264),ISBLANK('Sequestro de CO2'!AY264),ISBLANK('Sequestro de CO2'!BD264),ISBLANK('Sequestro de CO2'!BI264)),"",SUM('Sequestro de CO2'!P264,'Sequestro de CO2'!U264,'Sequestro de CO2'!Z264,'Sequestro de CO2'!AE264,'Sequestro de CO2'!AJ264,'Sequestro de CO2'!AO264,'Sequestro de CO2'!AT264,'Sequestro de CO2'!AY264,'Sequestro de CO2'!BD264,'Sequestro de CO2'!BI264)))</f>
        <v/>
      </c>
      <c r="V12" s="159" t="str">
        <f>IF($B$12="","",IF(OR(ISBLANK('Sequestro de CO2'!P265),ISBLANK('Sequestro de CO2'!U265),ISBLANK('Sequestro de CO2'!Z265),ISBLANK('Sequestro de CO2'!AE265),ISBLANK('Sequestro de CO2'!AJ265),ISBLANK('Sequestro de CO2'!AO265),ISBLANK('Sequestro de CO2'!AT265),ISBLANK('Sequestro de CO2'!AY265),ISBLANK('Sequestro de CO2'!BD265),ISBLANK('Sequestro de CO2'!BI265)),"",SUM('Sequestro de CO2'!P265,'Sequestro de CO2'!U265,'Sequestro de CO2'!Z265,'Sequestro de CO2'!AE265,'Sequestro de CO2'!AJ265,'Sequestro de CO2'!AO265,'Sequestro de CO2'!AT265,'Sequestro de CO2'!AY265,'Sequestro de CO2'!BD265,'Sequestro de CO2'!BI265)))</f>
        <v/>
      </c>
      <c r="W12" s="159" t="str">
        <f>IF($B$12="","",IF(OR(ISBLANK('Sequestro de CO2'!P266),ISBLANK('Sequestro de CO2'!U266),ISBLANK('Sequestro de CO2'!Z266),ISBLANK('Sequestro de CO2'!AE266),ISBLANK('Sequestro de CO2'!AJ266),ISBLANK('Sequestro de CO2'!AO266),ISBLANK('Sequestro de CO2'!AT266),ISBLANK('Sequestro de CO2'!AY266),ISBLANK('Sequestro de CO2'!BD266),ISBLANK('Sequestro de CO2'!BI266)),"",SUM('Sequestro de CO2'!P266,'Sequestro de CO2'!U266,'Sequestro de CO2'!Z266,'Sequestro de CO2'!AE266,'Sequestro de CO2'!AJ266,'Sequestro de CO2'!AO266,'Sequestro de CO2'!AT266,'Sequestro de CO2'!AY266,'Sequestro de CO2'!BD266,'Sequestro de CO2'!BI266)))</f>
        <v/>
      </c>
      <c r="X12" s="159" t="str">
        <f>IF($B$12="","",IF(OR(ISBLANK('Sequestro de CO2'!P267),ISBLANK('Sequestro de CO2'!U267),ISBLANK('Sequestro de CO2'!Z267),ISBLANK('Sequestro de CO2'!AE267),ISBLANK('Sequestro de CO2'!AJ267),ISBLANK('Sequestro de CO2'!AO267),ISBLANK('Sequestro de CO2'!AT267),ISBLANK('Sequestro de CO2'!AY267),ISBLANK('Sequestro de CO2'!BD267),ISBLANK('Sequestro de CO2'!BI267)),"",SUM('Sequestro de CO2'!P267,'Sequestro de CO2'!U267,'Sequestro de CO2'!Z267,'Sequestro de CO2'!AE267,'Sequestro de CO2'!AJ267,'Sequestro de CO2'!AO267,'Sequestro de CO2'!AT267,'Sequestro de CO2'!AY267,'Sequestro de CO2'!BD267,'Sequestro de CO2'!BI267)))</f>
        <v/>
      </c>
      <c r="Y12" s="159" t="str">
        <f>IF($B$12="","",IF(OR(ISBLANK('Sequestro de CO2'!P268),ISBLANK('Sequestro de CO2'!U268),ISBLANK('Sequestro de CO2'!Z268),ISBLANK('Sequestro de CO2'!AE268),ISBLANK('Sequestro de CO2'!AJ268),ISBLANK('Sequestro de CO2'!AO268),ISBLANK('Sequestro de CO2'!AT268),ISBLANK('Sequestro de CO2'!AY268),ISBLANK('Sequestro de CO2'!BD268),ISBLANK('Sequestro de CO2'!BI268)),"",SUM('Sequestro de CO2'!P268,'Sequestro de CO2'!U268,'Sequestro de CO2'!Z268,'Sequestro de CO2'!AE268,'Sequestro de CO2'!AJ268,'Sequestro de CO2'!AO268,'Sequestro de CO2'!AT268,'Sequestro de CO2'!AY268,'Sequestro de CO2'!BD268,'Sequestro de CO2'!BI268)))</f>
        <v/>
      </c>
      <c r="Z12" s="159" t="str">
        <f>IF($B$12="","",IF(OR(ISBLANK('Sequestro de CO2'!P269),ISBLANK('Sequestro de CO2'!U269),ISBLANK('Sequestro de CO2'!Z269),ISBLANK('Sequestro de CO2'!AE269),ISBLANK('Sequestro de CO2'!AJ269),ISBLANK('Sequestro de CO2'!AO269),ISBLANK('Sequestro de CO2'!AT269),ISBLANK('Sequestro de CO2'!AY269),ISBLANK('Sequestro de CO2'!BD269),ISBLANK('Sequestro de CO2'!BI269)),"",SUM('Sequestro de CO2'!P269,'Sequestro de CO2'!U269,'Sequestro de CO2'!Z269,'Sequestro de CO2'!AE269,'Sequestro de CO2'!AJ269,'Sequestro de CO2'!AO269,'Sequestro de CO2'!AT269,'Sequestro de CO2'!AY269,'Sequestro de CO2'!BD269,'Sequestro de CO2'!BI269)))</f>
        <v/>
      </c>
      <c r="AA12" s="159" t="str">
        <f>IF($B$12="","",IF(OR(ISBLANK('Sequestro de CO2'!P270),ISBLANK('Sequestro de CO2'!U270),ISBLANK('Sequestro de CO2'!Z270),ISBLANK('Sequestro de CO2'!AE270),ISBLANK('Sequestro de CO2'!AJ270),ISBLANK('Sequestro de CO2'!AO270),ISBLANK('Sequestro de CO2'!AT270),ISBLANK('Sequestro de CO2'!AY270),ISBLANK('Sequestro de CO2'!BD270),ISBLANK('Sequestro de CO2'!BI270)),"",SUM('Sequestro de CO2'!P270,'Sequestro de CO2'!U270,'Sequestro de CO2'!Z270,'Sequestro de CO2'!AE270,'Sequestro de CO2'!AJ270,'Sequestro de CO2'!AO270,'Sequestro de CO2'!AT270,'Sequestro de CO2'!AY270,'Sequestro de CO2'!BD270,'Sequestro de CO2'!BI270)))</f>
        <v/>
      </c>
      <c r="AB12" s="159" t="str">
        <f>IF($B$12="","",IF(OR(ISBLANK('Sequestro de CO2'!P271),ISBLANK('Sequestro de CO2'!U271),ISBLANK('Sequestro de CO2'!Z271),ISBLANK('Sequestro de CO2'!AE271),ISBLANK('Sequestro de CO2'!AJ271),ISBLANK('Sequestro de CO2'!AO271),ISBLANK('Sequestro de CO2'!AT271),ISBLANK('Sequestro de CO2'!AY271),ISBLANK('Sequestro de CO2'!BD271),ISBLANK('Sequestro de CO2'!BI271)),"",SUM('Sequestro de CO2'!P271,'Sequestro de CO2'!U271,'Sequestro de CO2'!Z271,'Sequestro de CO2'!AE271,'Sequestro de CO2'!AJ271,'Sequestro de CO2'!AO271,'Sequestro de CO2'!AT271,'Sequestro de CO2'!AY271,'Sequestro de CO2'!BD271,'Sequestro de CO2'!BI271)))</f>
        <v/>
      </c>
      <c r="AC12" s="159" t="str">
        <f>IF($B$12="","",IF(OR(ISBLANK('Sequestro de CO2'!P272),ISBLANK('Sequestro de CO2'!U272),ISBLANK('Sequestro de CO2'!Z272),ISBLANK('Sequestro de CO2'!AE272),ISBLANK('Sequestro de CO2'!AJ272),ISBLANK('Sequestro de CO2'!AO272),ISBLANK('Sequestro de CO2'!AT272),ISBLANK('Sequestro de CO2'!AY272),ISBLANK('Sequestro de CO2'!BD272),ISBLANK('Sequestro de CO2'!BI272)),"",SUM('Sequestro de CO2'!P272,'Sequestro de CO2'!U272,'Sequestro de CO2'!Z272,'Sequestro de CO2'!AE272,'Sequestro de CO2'!AJ272,'Sequestro de CO2'!AO272,'Sequestro de CO2'!AT272,'Sequestro de CO2'!AY272,'Sequestro de CO2'!BD272,'Sequestro de CO2'!BI272)))</f>
        <v/>
      </c>
      <c r="AD12" s="159" t="str">
        <f>IF($B$12="","",IF(OR(ISBLANK('Sequestro de CO2'!P273),ISBLANK('Sequestro de CO2'!U273),ISBLANK('Sequestro de CO2'!Z273),ISBLANK('Sequestro de CO2'!AE273),ISBLANK('Sequestro de CO2'!AJ273),ISBLANK('Sequestro de CO2'!AO273),ISBLANK('Sequestro de CO2'!AT273),ISBLANK('Sequestro de CO2'!AY273),ISBLANK('Sequestro de CO2'!BD273),ISBLANK('Sequestro de CO2'!BI273)),"",SUM('Sequestro de CO2'!P273,'Sequestro de CO2'!U273,'Sequestro de CO2'!Z273,'Sequestro de CO2'!AE273,'Sequestro de CO2'!AJ273,'Sequestro de CO2'!AO273,'Sequestro de CO2'!AT273,'Sequestro de CO2'!AY273,'Sequestro de CO2'!BD273,'Sequestro de CO2'!BI273)))</f>
        <v/>
      </c>
      <c r="AE12" s="159" t="str">
        <f>IF($B$12="","",IF(OR(ISBLANK('Sequestro de CO2'!P274),ISBLANK('Sequestro de CO2'!U274),ISBLANK('Sequestro de CO2'!Z274),ISBLANK('Sequestro de CO2'!AE274),ISBLANK('Sequestro de CO2'!AJ274),ISBLANK('Sequestro de CO2'!AO274),ISBLANK('Sequestro de CO2'!AT274),ISBLANK('Sequestro de CO2'!AY274),ISBLANK('Sequestro de CO2'!BD274),ISBLANK('Sequestro de CO2'!BI274)),"",SUM('Sequestro de CO2'!P274,'Sequestro de CO2'!U274,'Sequestro de CO2'!Z274,'Sequestro de CO2'!AE274,'Sequestro de CO2'!AJ274,'Sequestro de CO2'!AO274,'Sequestro de CO2'!AT274,'Sequestro de CO2'!AY274,'Sequestro de CO2'!BD274,'Sequestro de CO2'!BI274)))</f>
        <v/>
      </c>
      <c r="AF12" s="159" t="str">
        <f>IF($B$12="","",IF(OR(ISBLANK('Sequestro de CO2'!P275),ISBLANK('Sequestro de CO2'!U275),ISBLANK('Sequestro de CO2'!Z275),ISBLANK('Sequestro de CO2'!AE275),ISBLANK('Sequestro de CO2'!AJ275),ISBLANK('Sequestro de CO2'!AO275),ISBLANK('Sequestro de CO2'!AT275),ISBLANK('Sequestro de CO2'!AY275),ISBLANK('Sequestro de CO2'!BD275),ISBLANK('Sequestro de CO2'!BI275)),"",SUM('Sequestro de CO2'!P275,'Sequestro de CO2'!U275,'Sequestro de CO2'!Z275,'Sequestro de CO2'!AE275,'Sequestro de CO2'!AJ275,'Sequestro de CO2'!AO275,'Sequestro de CO2'!AT275,'Sequestro de CO2'!AY275,'Sequestro de CO2'!BD275,'Sequestro de CO2'!BI275)))</f>
        <v/>
      </c>
      <c r="AG12" s="159" t="str">
        <f>IF($B$12="","",IF(OR(ISBLANK('Sequestro de CO2'!P276),ISBLANK('Sequestro de CO2'!U276),ISBLANK('Sequestro de CO2'!Z276),ISBLANK('Sequestro de CO2'!AE276),ISBLANK('Sequestro de CO2'!AJ276),ISBLANK('Sequestro de CO2'!AO276),ISBLANK('Sequestro de CO2'!AT276),ISBLANK('Sequestro de CO2'!AY276),ISBLANK('Sequestro de CO2'!BD276),ISBLANK('Sequestro de CO2'!BI276)),"",SUM('Sequestro de CO2'!P276,'Sequestro de CO2'!U276,'Sequestro de CO2'!Z276,'Sequestro de CO2'!AE276,'Sequestro de CO2'!AJ276,'Sequestro de CO2'!AO276,'Sequestro de CO2'!AT276,'Sequestro de CO2'!AY276,'Sequestro de CO2'!BD276,'Sequestro de CO2'!BI276)))</f>
        <v/>
      </c>
      <c r="AH12" s="159" t="str">
        <f>IF($B$12="","",IF(OR(ISBLANK('Sequestro de CO2'!P277),ISBLANK('Sequestro de CO2'!U277),ISBLANK('Sequestro de CO2'!Z277),ISBLANK('Sequestro de CO2'!AE277),ISBLANK('Sequestro de CO2'!AJ277),ISBLANK('Sequestro de CO2'!AO277),ISBLANK('Sequestro de CO2'!AT277),ISBLANK('Sequestro de CO2'!AY277),ISBLANK('Sequestro de CO2'!BD277),ISBLANK('Sequestro de CO2'!BI277)),"",SUM('Sequestro de CO2'!P277,'Sequestro de CO2'!U277,'Sequestro de CO2'!Z277,'Sequestro de CO2'!AE277,'Sequestro de CO2'!AJ277,'Sequestro de CO2'!AO277,'Sequestro de CO2'!AT277,'Sequestro de CO2'!AY277,'Sequestro de CO2'!BD277,'Sequestro de CO2'!BI277)))</f>
        <v/>
      </c>
      <c r="AI12" s="159" t="str">
        <f>IF($B$12="","",IF(OR(ISBLANK('Sequestro de CO2'!P278),ISBLANK('Sequestro de CO2'!U278),ISBLANK('Sequestro de CO2'!Z278),ISBLANK('Sequestro de CO2'!AE278),ISBLANK('Sequestro de CO2'!AJ278),ISBLANK('Sequestro de CO2'!AO278),ISBLANK('Sequestro de CO2'!AT278),ISBLANK('Sequestro de CO2'!AY278),ISBLANK('Sequestro de CO2'!BD278),ISBLANK('Sequestro de CO2'!BI278)),"",SUM('Sequestro de CO2'!P278,'Sequestro de CO2'!U278,'Sequestro de CO2'!Z278,'Sequestro de CO2'!AE278,'Sequestro de CO2'!AJ278,'Sequestro de CO2'!AO278,'Sequestro de CO2'!AT278,'Sequestro de CO2'!AY278,'Sequestro de CO2'!BD278,'Sequestro de CO2'!BI278)))</f>
        <v/>
      </c>
      <c r="AJ12" s="159" t="str">
        <f>IF($B$12="","",IF(OR(ISBLANK('Sequestro de CO2'!P279),ISBLANK('Sequestro de CO2'!U279),ISBLANK('Sequestro de CO2'!Z279),ISBLANK('Sequestro de CO2'!AE279),ISBLANK('Sequestro de CO2'!AJ279),ISBLANK('Sequestro de CO2'!AO279),ISBLANK('Sequestro de CO2'!AT279),ISBLANK('Sequestro de CO2'!AY279),ISBLANK('Sequestro de CO2'!BD279),ISBLANK('Sequestro de CO2'!BI279)),"",SUM('Sequestro de CO2'!P279,'Sequestro de CO2'!U279,'Sequestro de CO2'!Z279,'Sequestro de CO2'!AE279,'Sequestro de CO2'!AJ279,'Sequestro de CO2'!AO279,'Sequestro de CO2'!AT279,'Sequestro de CO2'!AY279,'Sequestro de CO2'!BD279,'Sequestro de CO2'!BI279)))</f>
        <v/>
      </c>
      <c r="AK12" s="160" t="str">
        <f>IF($B$12="","",IF(OR(ISBLANK('Sequestro de CO2'!P280),ISBLANK('Sequestro de CO2'!U280),ISBLANK('Sequestro de CO2'!Z280),ISBLANK('Sequestro de CO2'!AE280),ISBLANK('Sequestro de CO2'!AJ280),ISBLANK('Sequestro de CO2'!AO280),ISBLANK('Sequestro de CO2'!AT280),ISBLANK('Sequestro de CO2'!AY280),ISBLANK('Sequestro de CO2'!BD280),ISBLANK('Sequestro de CO2'!BI280)),"",SUM('Sequestro de CO2'!P280,'Sequestro de CO2'!U280,'Sequestro de CO2'!Z280,'Sequestro de CO2'!AE280,'Sequestro de CO2'!AJ280,'Sequestro de CO2'!AO280,'Sequestro de CO2'!AT280,'Sequestro de CO2'!AY280,'Sequestro de CO2'!BD280,'Sequestro de CO2'!BI280)))</f>
        <v/>
      </c>
      <c r="AL12" s="144"/>
      <c r="AM12" s="144"/>
      <c r="AN12" s="144"/>
      <c r="AO12" s="144"/>
      <c r="AP12" s="144"/>
      <c r="AQ12" s="144"/>
      <c r="AR12" s="144"/>
      <c r="AS12" s="144"/>
      <c r="AT12" s="144"/>
      <c r="AU12" s="144"/>
      <c r="AV12" s="144"/>
      <c r="AW12" s="144"/>
      <c r="AX12" s="144"/>
      <c r="AY12" s="144"/>
      <c r="AZ12" s="144"/>
      <c r="BA12" s="144"/>
      <c r="BB12" s="144"/>
      <c r="BC12" s="144"/>
    </row>
    <row r="13" spans="1:55" ht="15" customHeight="1" x14ac:dyDescent="0.3">
      <c r="B13" s="163" t="str">
        <f>IF(PRINCIPAL!B84&lt;&gt;"",PRINCIPAL!B84,"")</f>
        <v/>
      </c>
      <c r="C13" s="310" t="str">
        <f>IF($B$13="","",IF(OR(ISBLANK('Sequestro de CO2'!P285),ISBLANK('Sequestro de CO2'!U285),ISBLANK('Sequestro de CO2'!Z285),ISBLANK('Sequestro de CO2'!AE285),ISBLANK('Sequestro de CO2'!AJ285),ISBLANK('Sequestro de CO2'!AO285),ISBLANK('Sequestro de CO2'!AT285),ISBLANK('Sequestro de CO2'!AY285),ISBLANK('Sequestro de CO2'!BD285),ISBLANK('Sequestro de CO2'!BI285)),"",SUM('Sequestro de CO2'!P285,'Sequestro de CO2'!U285,'Sequestro de CO2'!Z285,'Sequestro de CO2'!AE285,'Sequestro de CO2'!AJ285,'Sequestro de CO2'!AO285,'Sequestro de CO2'!AT285,'Sequestro de CO2'!AY285,'Sequestro de CO2'!BD285,'Sequestro de CO2'!BI285)))</f>
        <v/>
      </c>
      <c r="D13" s="159" t="str">
        <f>IF($B$13="","",IF(OR(ISBLANK('Sequestro de CO2'!P286),ISBLANK('Sequestro de CO2'!U286),ISBLANK('Sequestro de CO2'!Z286),ISBLANK('Sequestro de CO2'!AE286),ISBLANK('Sequestro de CO2'!AJ286),ISBLANK('Sequestro de CO2'!AO286),ISBLANK('Sequestro de CO2'!AT286),ISBLANK('Sequestro de CO2'!AY286),ISBLANK('Sequestro de CO2'!BD286),ISBLANK('Sequestro de CO2'!BI286)),"",SUM('Sequestro de CO2'!P286,'Sequestro de CO2'!U286,'Sequestro de CO2'!Z286,'Sequestro de CO2'!AE286,'Sequestro de CO2'!AJ286,'Sequestro de CO2'!AO286,'Sequestro de CO2'!AT286,'Sequestro de CO2'!AY286,'Sequestro de CO2'!BD286,'Sequestro de CO2'!BI286)))</f>
        <v/>
      </c>
      <c r="E13" s="159" t="str">
        <f>IF($B$13="","",IF(OR(ISBLANK('Sequestro de CO2'!P287),ISBLANK('Sequestro de CO2'!U287),ISBLANK('Sequestro de CO2'!Z287),ISBLANK('Sequestro de CO2'!AE287),ISBLANK('Sequestro de CO2'!AJ287),ISBLANK('Sequestro de CO2'!AO287),ISBLANK('Sequestro de CO2'!AT287),ISBLANK('Sequestro de CO2'!AY287),ISBLANK('Sequestro de CO2'!BD287),ISBLANK('Sequestro de CO2'!BI287)),"",SUM('Sequestro de CO2'!P287,'Sequestro de CO2'!U287,'Sequestro de CO2'!Z287,'Sequestro de CO2'!AE287,'Sequestro de CO2'!AJ287,'Sequestro de CO2'!AO287,'Sequestro de CO2'!AT287,'Sequestro de CO2'!AY287,'Sequestro de CO2'!BD287,'Sequestro de CO2'!BI287)))</f>
        <v/>
      </c>
      <c r="F13" s="159" t="str">
        <f>IF($B$13="","",IF(OR(ISBLANK('Sequestro de CO2'!P288),ISBLANK('Sequestro de CO2'!U288),ISBLANK('Sequestro de CO2'!Z288),ISBLANK('Sequestro de CO2'!AE288),ISBLANK('Sequestro de CO2'!AJ288),ISBLANK('Sequestro de CO2'!AO288),ISBLANK('Sequestro de CO2'!AT288),ISBLANK('Sequestro de CO2'!AY288),ISBLANK('Sequestro de CO2'!BD288),ISBLANK('Sequestro de CO2'!BI288)),"",SUM('Sequestro de CO2'!P288,'Sequestro de CO2'!U288,'Sequestro de CO2'!Z288,'Sequestro de CO2'!AE288,'Sequestro de CO2'!AJ288,'Sequestro de CO2'!AO288,'Sequestro de CO2'!AT288,'Sequestro de CO2'!AY288,'Sequestro de CO2'!BD288,'Sequestro de CO2'!BI288)))</f>
        <v/>
      </c>
      <c r="G13" s="159" t="str">
        <f>IF($B$13="","",IF(OR(ISBLANK('Sequestro de CO2'!P289),ISBLANK('Sequestro de CO2'!U289),ISBLANK('Sequestro de CO2'!Z289),ISBLANK('Sequestro de CO2'!AE289),ISBLANK('Sequestro de CO2'!AJ289),ISBLANK('Sequestro de CO2'!AO289),ISBLANK('Sequestro de CO2'!AT289),ISBLANK('Sequestro de CO2'!AY289),ISBLANK('Sequestro de CO2'!BD289),ISBLANK('Sequestro de CO2'!BI289)),"",SUM('Sequestro de CO2'!P289,'Sequestro de CO2'!U289,'Sequestro de CO2'!Z289,'Sequestro de CO2'!AE289,'Sequestro de CO2'!AJ289,'Sequestro de CO2'!AO289,'Sequestro de CO2'!AT289,'Sequestro de CO2'!AY289,'Sequestro de CO2'!BD289,'Sequestro de CO2'!BI289)))</f>
        <v/>
      </c>
      <c r="H13" s="159" t="str">
        <f>IF($B$13="","",IF(OR(ISBLANK('Sequestro de CO2'!P290),ISBLANK('Sequestro de CO2'!U290),ISBLANK('Sequestro de CO2'!Z290),ISBLANK('Sequestro de CO2'!AE290),ISBLANK('Sequestro de CO2'!AJ290),ISBLANK('Sequestro de CO2'!AO290),ISBLANK('Sequestro de CO2'!AT290),ISBLANK('Sequestro de CO2'!AY290),ISBLANK('Sequestro de CO2'!BD290),ISBLANK('Sequestro de CO2'!BI290)),"",SUM('Sequestro de CO2'!P290,'Sequestro de CO2'!U290,'Sequestro de CO2'!Z290,'Sequestro de CO2'!AE290,'Sequestro de CO2'!AJ290,'Sequestro de CO2'!AO290,'Sequestro de CO2'!AT290,'Sequestro de CO2'!AY290,'Sequestro de CO2'!BD290,'Sequestro de CO2'!BI290)))</f>
        <v/>
      </c>
      <c r="I13" s="159" t="str">
        <f>IF($B$13="","",IF(OR(ISBLANK('Sequestro de CO2'!P291),ISBLANK('Sequestro de CO2'!U291),ISBLANK('Sequestro de CO2'!Z291),ISBLANK('Sequestro de CO2'!AE291),ISBLANK('Sequestro de CO2'!AJ291),ISBLANK('Sequestro de CO2'!AO291),ISBLANK('Sequestro de CO2'!AT291),ISBLANK('Sequestro de CO2'!AY291),ISBLANK('Sequestro de CO2'!BD291),ISBLANK('Sequestro de CO2'!BI291)),"",SUM('Sequestro de CO2'!P291,'Sequestro de CO2'!U291,'Sequestro de CO2'!Z291,'Sequestro de CO2'!AE291,'Sequestro de CO2'!AJ291,'Sequestro de CO2'!AO291,'Sequestro de CO2'!AT291,'Sequestro de CO2'!AY291,'Sequestro de CO2'!BD291,'Sequestro de CO2'!BI291)))</f>
        <v/>
      </c>
      <c r="J13" s="159" t="str">
        <f>IF($B$13="","",IF(OR(ISBLANK('Sequestro de CO2'!P292),ISBLANK('Sequestro de CO2'!U292),ISBLANK('Sequestro de CO2'!Z292),ISBLANK('Sequestro de CO2'!AE292),ISBLANK('Sequestro de CO2'!AJ292),ISBLANK('Sequestro de CO2'!AO292),ISBLANK('Sequestro de CO2'!AT292),ISBLANK('Sequestro de CO2'!AY292),ISBLANK('Sequestro de CO2'!BD292),ISBLANK('Sequestro de CO2'!BI292)),"",SUM('Sequestro de CO2'!P292,'Sequestro de CO2'!U292,'Sequestro de CO2'!Z292,'Sequestro de CO2'!AE292,'Sequestro de CO2'!AJ292,'Sequestro de CO2'!AO292,'Sequestro de CO2'!AT292,'Sequestro de CO2'!AY292,'Sequestro de CO2'!BD292,'Sequestro de CO2'!BI292)))</f>
        <v/>
      </c>
      <c r="K13" s="159" t="str">
        <f>IF($B$13="","",IF(OR(ISBLANK('Sequestro de CO2'!P293),ISBLANK('Sequestro de CO2'!U293),ISBLANK('Sequestro de CO2'!Z293),ISBLANK('Sequestro de CO2'!AE293),ISBLANK('Sequestro de CO2'!AJ293),ISBLANK('Sequestro de CO2'!AO293),ISBLANK('Sequestro de CO2'!AT293),ISBLANK('Sequestro de CO2'!AY293),ISBLANK('Sequestro de CO2'!BD293),ISBLANK('Sequestro de CO2'!BI293)),"",SUM('Sequestro de CO2'!P293,'Sequestro de CO2'!U293,'Sequestro de CO2'!Z293,'Sequestro de CO2'!AE293,'Sequestro de CO2'!AJ293,'Sequestro de CO2'!AO293,'Sequestro de CO2'!AT293,'Sequestro de CO2'!AY293,'Sequestro de CO2'!BD293,'Sequestro de CO2'!BI293)))</f>
        <v/>
      </c>
      <c r="L13" s="159" t="str">
        <f>IF($B$13="","",IF(OR(ISBLANK('Sequestro de CO2'!P294),ISBLANK('Sequestro de CO2'!U294),ISBLANK('Sequestro de CO2'!Z294),ISBLANK('Sequestro de CO2'!AE294),ISBLANK('Sequestro de CO2'!AJ294),ISBLANK('Sequestro de CO2'!AO294),ISBLANK('Sequestro de CO2'!AT294),ISBLANK('Sequestro de CO2'!AY294),ISBLANK('Sequestro de CO2'!BD294),ISBLANK('Sequestro de CO2'!BI294)),"",SUM('Sequestro de CO2'!P294,'Sequestro de CO2'!U294,'Sequestro de CO2'!Z294,'Sequestro de CO2'!AE294,'Sequestro de CO2'!AJ294,'Sequestro de CO2'!AO294,'Sequestro de CO2'!AT294,'Sequestro de CO2'!AY294,'Sequestro de CO2'!BD294,'Sequestro de CO2'!BI294)))</f>
        <v/>
      </c>
      <c r="M13" s="159" t="str">
        <f>IF($B$13="","",IF(OR(ISBLANK('Sequestro de CO2'!P295),ISBLANK('Sequestro de CO2'!U295),ISBLANK('Sequestro de CO2'!Z295),ISBLANK('Sequestro de CO2'!AE295),ISBLANK('Sequestro de CO2'!AJ295),ISBLANK('Sequestro de CO2'!AO295),ISBLANK('Sequestro de CO2'!AT295),ISBLANK('Sequestro de CO2'!AY295),ISBLANK('Sequestro de CO2'!BD295),ISBLANK('Sequestro de CO2'!BI295)),"",SUM('Sequestro de CO2'!P295,'Sequestro de CO2'!U295,'Sequestro de CO2'!Z295,'Sequestro de CO2'!AE295,'Sequestro de CO2'!AJ295,'Sequestro de CO2'!AO295,'Sequestro de CO2'!AT295,'Sequestro de CO2'!AY295,'Sequestro de CO2'!BD295,'Sequestro de CO2'!BI295)))</f>
        <v/>
      </c>
      <c r="N13" s="159" t="str">
        <f>IF($B$13="","",IF(OR(ISBLANK('Sequestro de CO2'!P296),ISBLANK('Sequestro de CO2'!U296),ISBLANK('Sequestro de CO2'!Z296),ISBLANK('Sequestro de CO2'!AE296),ISBLANK('Sequestro de CO2'!AJ296),ISBLANK('Sequestro de CO2'!AO296),ISBLANK('Sequestro de CO2'!AT296),ISBLANK('Sequestro de CO2'!AY296),ISBLANK('Sequestro de CO2'!BD296),ISBLANK('Sequestro de CO2'!BI296)),"",SUM('Sequestro de CO2'!P296,'Sequestro de CO2'!U296,'Sequestro de CO2'!Z296,'Sequestro de CO2'!AE296,'Sequestro de CO2'!AJ296,'Sequestro de CO2'!AO296,'Sequestro de CO2'!AT296,'Sequestro de CO2'!AY296,'Sequestro de CO2'!BD296,'Sequestro de CO2'!BI296)))</f>
        <v/>
      </c>
      <c r="O13" s="159" t="str">
        <f>IF($B$13="","",IF(OR(ISBLANK('Sequestro de CO2'!P297),ISBLANK('Sequestro de CO2'!U297),ISBLANK('Sequestro de CO2'!Z297),ISBLANK('Sequestro de CO2'!AE297),ISBLANK('Sequestro de CO2'!AJ297),ISBLANK('Sequestro de CO2'!AO297),ISBLANK('Sequestro de CO2'!AT297),ISBLANK('Sequestro de CO2'!AY297),ISBLANK('Sequestro de CO2'!BD297),ISBLANK('Sequestro de CO2'!BI297)),"",SUM('Sequestro de CO2'!P297,'Sequestro de CO2'!U297,'Sequestro de CO2'!Z297,'Sequestro de CO2'!AE297,'Sequestro de CO2'!AJ297,'Sequestro de CO2'!AO297,'Sequestro de CO2'!AT297,'Sequestro de CO2'!AY297,'Sequestro de CO2'!BD297,'Sequestro de CO2'!BI297)))</f>
        <v/>
      </c>
      <c r="P13" s="159" t="str">
        <f>IF($B$13="","",IF(OR(ISBLANK('Sequestro de CO2'!P298),ISBLANK('Sequestro de CO2'!U298),ISBLANK('Sequestro de CO2'!Z298),ISBLANK('Sequestro de CO2'!AE298),ISBLANK('Sequestro de CO2'!AJ298),ISBLANK('Sequestro de CO2'!AO298),ISBLANK('Sequestro de CO2'!AT298),ISBLANK('Sequestro de CO2'!AY298),ISBLANK('Sequestro de CO2'!BD298),ISBLANK('Sequestro de CO2'!BI298)),"",SUM('Sequestro de CO2'!P298,'Sequestro de CO2'!U298,'Sequestro de CO2'!Z298,'Sequestro de CO2'!AE298,'Sequestro de CO2'!AJ298,'Sequestro de CO2'!AO298,'Sequestro de CO2'!AT298,'Sequestro de CO2'!AY298,'Sequestro de CO2'!BD298,'Sequestro de CO2'!BI298)))</f>
        <v/>
      </c>
      <c r="Q13" s="159" t="str">
        <f>IF($B$13="","",IF(OR(ISBLANK('Sequestro de CO2'!P299),ISBLANK('Sequestro de CO2'!U299),ISBLANK('Sequestro de CO2'!Z299),ISBLANK('Sequestro de CO2'!AE299),ISBLANK('Sequestro de CO2'!AJ299),ISBLANK('Sequestro de CO2'!AO299),ISBLANK('Sequestro de CO2'!AT299),ISBLANK('Sequestro de CO2'!AY299),ISBLANK('Sequestro de CO2'!BD299),ISBLANK('Sequestro de CO2'!BI299)),"",SUM('Sequestro de CO2'!P299,'Sequestro de CO2'!U299,'Sequestro de CO2'!Z299,'Sequestro de CO2'!AE299,'Sequestro de CO2'!AJ299,'Sequestro de CO2'!AO299,'Sequestro de CO2'!AT299,'Sequestro de CO2'!AY299,'Sequestro de CO2'!BD299,'Sequestro de CO2'!BI299)))</f>
        <v/>
      </c>
      <c r="R13" s="159" t="str">
        <f>IF($B$13="","",IF(OR(ISBLANK('Sequestro de CO2'!P300),ISBLANK('Sequestro de CO2'!U300),ISBLANK('Sequestro de CO2'!Z300),ISBLANK('Sequestro de CO2'!AE300),ISBLANK('Sequestro de CO2'!AJ300),ISBLANK('Sequestro de CO2'!AO300),ISBLANK('Sequestro de CO2'!AT300),ISBLANK('Sequestro de CO2'!AY300),ISBLANK('Sequestro de CO2'!BD300),ISBLANK('Sequestro de CO2'!BI300)),"",SUM('Sequestro de CO2'!P300,'Sequestro de CO2'!U300,'Sequestro de CO2'!Z300,'Sequestro de CO2'!AE300,'Sequestro de CO2'!AJ300,'Sequestro de CO2'!AO300,'Sequestro de CO2'!AT300,'Sequestro de CO2'!AY300,'Sequestro de CO2'!BD300,'Sequestro de CO2'!BI300)))</f>
        <v/>
      </c>
      <c r="S13" s="159" t="str">
        <f>IF($B$13="","",IF(OR(ISBLANK('Sequestro de CO2'!P301),ISBLANK('Sequestro de CO2'!U301),ISBLANK('Sequestro de CO2'!Z301),ISBLANK('Sequestro de CO2'!AE301),ISBLANK('Sequestro de CO2'!AJ301),ISBLANK('Sequestro de CO2'!AO301),ISBLANK('Sequestro de CO2'!AT301),ISBLANK('Sequestro de CO2'!AY301),ISBLANK('Sequestro de CO2'!BD301),ISBLANK('Sequestro de CO2'!BI301)),"",SUM('Sequestro de CO2'!P301,'Sequestro de CO2'!U301,'Sequestro de CO2'!Z301,'Sequestro de CO2'!AE301,'Sequestro de CO2'!AJ301,'Sequestro de CO2'!AO301,'Sequestro de CO2'!AT301,'Sequestro de CO2'!AY301,'Sequestro de CO2'!BD301,'Sequestro de CO2'!BI301)))</f>
        <v/>
      </c>
      <c r="T13" s="159" t="str">
        <f>IF($B$13="","",IF(OR(ISBLANK('Sequestro de CO2'!P302),ISBLANK('Sequestro de CO2'!U302),ISBLANK('Sequestro de CO2'!Z302),ISBLANK('Sequestro de CO2'!AE302),ISBLANK('Sequestro de CO2'!AJ302),ISBLANK('Sequestro de CO2'!AO302),ISBLANK('Sequestro de CO2'!AT302),ISBLANK('Sequestro de CO2'!AY302),ISBLANK('Sequestro de CO2'!BD302),ISBLANK('Sequestro de CO2'!BI302)),"",SUM('Sequestro de CO2'!P302,'Sequestro de CO2'!U302,'Sequestro de CO2'!Z302,'Sequestro de CO2'!AE302,'Sequestro de CO2'!AJ302,'Sequestro de CO2'!AO302,'Sequestro de CO2'!AT302,'Sequestro de CO2'!AY302,'Sequestro de CO2'!BD302,'Sequestro de CO2'!BI302)))</f>
        <v/>
      </c>
      <c r="U13" s="159" t="str">
        <f>IF($B$13="","",IF(OR(ISBLANK('Sequestro de CO2'!P303),ISBLANK('Sequestro de CO2'!U303),ISBLANK('Sequestro de CO2'!Z303),ISBLANK('Sequestro de CO2'!AE303),ISBLANK('Sequestro de CO2'!AJ303),ISBLANK('Sequestro de CO2'!AO303),ISBLANK('Sequestro de CO2'!AT303),ISBLANK('Sequestro de CO2'!AY303),ISBLANK('Sequestro de CO2'!BD303),ISBLANK('Sequestro de CO2'!BI303)),"",SUM('Sequestro de CO2'!P303,'Sequestro de CO2'!U303,'Sequestro de CO2'!Z303,'Sequestro de CO2'!AE303,'Sequestro de CO2'!AJ303,'Sequestro de CO2'!AO303,'Sequestro de CO2'!AT303,'Sequestro de CO2'!AY303,'Sequestro de CO2'!BD303,'Sequestro de CO2'!BI303)))</f>
        <v/>
      </c>
      <c r="V13" s="159" t="str">
        <f>IF($B$13="","",IF(OR(ISBLANK('Sequestro de CO2'!P304),ISBLANK('Sequestro de CO2'!U304),ISBLANK('Sequestro de CO2'!Z304),ISBLANK('Sequestro de CO2'!AE304),ISBLANK('Sequestro de CO2'!AJ304),ISBLANK('Sequestro de CO2'!AO304),ISBLANK('Sequestro de CO2'!AT304),ISBLANK('Sequestro de CO2'!AY304),ISBLANK('Sequestro de CO2'!BD304),ISBLANK('Sequestro de CO2'!BI304)),"",SUM('Sequestro de CO2'!P304,'Sequestro de CO2'!U304,'Sequestro de CO2'!Z304,'Sequestro de CO2'!AE304,'Sequestro de CO2'!AJ304,'Sequestro de CO2'!AO304,'Sequestro de CO2'!AT304,'Sequestro de CO2'!AY304,'Sequestro de CO2'!BD304,'Sequestro de CO2'!BI304)))</f>
        <v/>
      </c>
      <c r="W13" s="159" t="str">
        <f>IF($B$13="","",IF(OR(ISBLANK('Sequestro de CO2'!P305),ISBLANK('Sequestro de CO2'!U305),ISBLANK('Sequestro de CO2'!Z305),ISBLANK('Sequestro de CO2'!AE305),ISBLANK('Sequestro de CO2'!AJ305),ISBLANK('Sequestro de CO2'!AO305),ISBLANK('Sequestro de CO2'!AT305),ISBLANK('Sequestro de CO2'!AY305),ISBLANK('Sequestro de CO2'!BD305),ISBLANK('Sequestro de CO2'!BI305)),"",SUM('Sequestro de CO2'!P305,'Sequestro de CO2'!U305,'Sequestro de CO2'!Z305,'Sequestro de CO2'!AE305,'Sequestro de CO2'!AJ305,'Sequestro de CO2'!AO305,'Sequestro de CO2'!AT305,'Sequestro de CO2'!AY305,'Sequestro de CO2'!BD305,'Sequestro de CO2'!BI305)))</f>
        <v/>
      </c>
      <c r="X13" s="159" t="str">
        <f>IF($B$13="","",IF(OR(ISBLANK('Sequestro de CO2'!P306),ISBLANK('Sequestro de CO2'!U306),ISBLANK('Sequestro de CO2'!Z306),ISBLANK('Sequestro de CO2'!AE306),ISBLANK('Sequestro de CO2'!AJ306),ISBLANK('Sequestro de CO2'!AO306),ISBLANK('Sequestro de CO2'!AT306),ISBLANK('Sequestro de CO2'!AY306),ISBLANK('Sequestro de CO2'!BD306),ISBLANK('Sequestro de CO2'!BI306)),"",SUM('Sequestro de CO2'!P306,'Sequestro de CO2'!U306,'Sequestro de CO2'!Z306,'Sequestro de CO2'!AE306,'Sequestro de CO2'!AJ306,'Sequestro de CO2'!AO306,'Sequestro de CO2'!AT306,'Sequestro de CO2'!AY306,'Sequestro de CO2'!BD306,'Sequestro de CO2'!BI306)))</f>
        <v/>
      </c>
      <c r="Y13" s="159" t="str">
        <f>IF($B$13="","",IF(OR(ISBLANK('Sequestro de CO2'!P307),ISBLANK('Sequestro de CO2'!U307),ISBLANK('Sequestro de CO2'!Z307),ISBLANK('Sequestro de CO2'!AE307),ISBLANK('Sequestro de CO2'!AJ307),ISBLANK('Sequestro de CO2'!AO307),ISBLANK('Sequestro de CO2'!AT307),ISBLANK('Sequestro de CO2'!AY307),ISBLANK('Sequestro de CO2'!BD307),ISBLANK('Sequestro de CO2'!BI307)),"",SUM('Sequestro de CO2'!P307,'Sequestro de CO2'!U307,'Sequestro de CO2'!Z307,'Sequestro de CO2'!AE307,'Sequestro de CO2'!AJ307,'Sequestro de CO2'!AO307,'Sequestro de CO2'!AT307,'Sequestro de CO2'!AY307,'Sequestro de CO2'!BD307,'Sequestro de CO2'!BI307)))</f>
        <v/>
      </c>
      <c r="Z13" s="159" t="str">
        <f>IF($B$13="","",IF(OR(ISBLANK('Sequestro de CO2'!P308),ISBLANK('Sequestro de CO2'!U308),ISBLANK('Sequestro de CO2'!Z308),ISBLANK('Sequestro de CO2'!AE308),ISBLANK('Sequestro de CO2'!AJ308),ISBLANK('Sequestro de CO2'!AO308),ISBLANK('Sequestro de CO2'!AT308),ISBLANK('Sequestro de CO2'!AY308),ISBLANK('Sequestro de CO2'!BD308),ISBLANK('Sequestro de CO2'!BI308)),"",SUM('Sequestro de CO2'!P308,'Sequestro de CO2'!U308,'Sequestro de CO2'!Z308,'Sequestro de CO2'!AE308,'Sequestro de CO2'!AJ308,'Sequestro de CO2'!AO308,'Sequestro de CO2'!AT308,'Sequestro de CO2'!AY308,'Sequestro de CO2'!BD308,'Sequestro de CO2'!BI308)))</f>
        <v/>
      </c>
      <c r="AA13" s="159" t="str">
        <f>IF($B$13="","",IF(OR(ISBLANK('Sequestro de CO2'!P309),ISBLANK('Sequestro de CO2'!U309),ISBLANK('Sequestro de CO2'!Z309),ISBLANK('Sequestro de CO2'!AE309),ISBLANK('Sequestro de CO2'!AJ309),ISBLANK('Sequestro de CO2'!AO309),ISBLANK('Sequestro de CO2'!AT309),ISBLANK('Sequestro de CO2'!AY309),ISBLANK('Sequestro de CO2'!BD309),ISBLANK('Sequestro de CO2'!BI309)),"",SUM('Sequestro de CO2'!P309,'Sequestro de CO2'!U309,'Sequestro de CO2'!Z309,'Sequestro de CO2'!AE309,'Sequestro de CO2'!AJ309,'Sequestro de CO2'!AO309,'Sequestro de CO2'!AT309,'Sequestro de CO2'!AY309,'Sequestro de CO2'!BD309,'Sequestro de CO2'!BI309)))</f>
        <v/>
      </c>
      <c r="AB13" s="159" t="str">
        <f>IF($B$13="","",IF(OR(ISBLANK('Sequestro de CO2'!P310),ISBLANK('Sequestro de CO2'!U310),ISBLANK('Sequestro de CO2'!Z310),ISBLANK('Sequestro de CO2'!AE310),ISBLANK('Sequestro de CO2'!AJ310),ISBLANK('Sequestro de CO2'!AO310),ISBLANK('Sequestro de CO2'!AT310),ISBLANK('Sequestro de CO2'!AY310),ISBLANK('Sequestro de CO2'!BD310),ISBLANK('Sequestro de CO2'!BI310)),"",SUM('Sequestro de CO2'!P310,'Sequestro de CO2'!U310,'Sequestro de CO2'!Z310,'Sequestro de CO2'!AE310,'Sequestro de CO2'!AJ310,'Sequestro de CO2'!AO310,'Sequestro de CO2'!AT310,'Sequestro de CO2'!AY310,'Sequestro de CO2'!BD310,'Sequestro de CO2'!BI310)))</f>
        <v/>
      </c>
      <c r="AC13" s="159" t="str">
        <f>IF($B$13="","",IF(OR(ISBLANK('Sequestro de CO2'!P311),ISBLANK('Sequestro de CO2'!U311),ISBLANK('Sequestro de CO2'!Z311),ISBLANK('Sequestro de CO2'!AE311),ISBLANK('Sequestro de CO2'!AJ311),ISBLANK('Sequestro de CO2'!AO311),ISBLANK('Sequestro de CO2'!AT311),ISBLANK('Sequestro de CO2'!AY311),ISBLANK('Sequestro de CO2'!BD311),ISBLANK('Sequestro de CO2'!BI311)),"",SUM('Sequestro de CO2'!P311,'Sequestro de CO2'!U311,'Sequestro de CO2'!Z311,'Sequestro de CO2'!AE311,'Sequestro de CO2'!AJ311,'Sequestro de CO2'!AO311,'Sequestro de CO2'!AT311,'Sequestro de CO2'!AY311,'Sequestro de CO2'!BD311,'Sequestro de CO2'!BI311)))</f>
        <v/>
      </c>
      <c r="AD13" s="159" t="str">
        <f>IF($B$13="","",IF(OR(ISBLANK('Sequestro de CO2'!P312),ISBLANK('Sequestro de CO2'!U312),ISBLANK('Sequestro de CO2'!Z312),ISBLANK('Sequestro de CO2'!AE312),ISBLANK('Sequestro de CO2'!AJ312),ISBLANK('Sequestro de CO2'!AO312),ISBLANK('Sequestro de CO2'!AT312),ISBLANK('Sequestro de CO2'!AY312),ISBLANK('Sequestro de CO2'!BD312),ISBLANK('Sequestro de CO2'!BI312)),"",SUM('Sequestro de CO2'!P312,'Sequestro de CO2'!U312,'Sequestro de CO2'!Z312,'Sequestro de CO2'!AE312,'Sequestro de CO2'!AJ312,'Sequestro de CO2'!AO312,'Sequestro de CO2'!AT312,'Sequestro de CO2'!AY312,'Sequestro de CO2'!BD312,'Sequestro de CO2'!BI312)))</f>
        <v/>
      </c>
      <c r="AE13" s="159" t="str">
        <f>IF($B$13="","",IF(OR(ISBLANK('Sequestro de CO2'!P313),ISBLANK('Sequestro de CO2'!U313),ISBLANK('Sequestro de CO2'!Z313),ISBLANK('Sequestro de CO2'!AE313),ISBLANK('Sequestro de CO2'!AJ313),ISBLANK('Sequestro de CO2'!AO313),ISBLANK('Sequestro de CO2'!AT313),ISBLANK('Sequestro de CO2'!AY313),ISBLANK('Sequestro de CO2'!BD313),ISBLANK('Sequestro de CO2'!BI313)),"",SUM('Sequestro de CO2'!P313,'Sequestro de CO2'!U313,'Sequestro de CO2'!Z313,'Sequestro de CO2'!AE313,'Sequestro de CO2'!AJ313,'Sequestro de CO2'!AO313,'Sequestro de CO2'!AT313,'Sequestro de CO2'!AY313,'Sequestro de CO2'!BD313,'Sequestro de CO2'!BI313)))</f>
        <v/>
      </c>
      <c r="AF13" s="159" t="str">
        <f>IF($B$13="","",IF(OR(ISBLANK('Sequestro de CO2'!P314),ISBLANK('Sequestro de CO2'!U314),ISBLANK('Sequestro de CO2'!Z314),ISBLANK('Sequestro de CO2'!AE314),ISBLANK('Sequestro de CO2'!AJ314),ISBLANK('Sequestro de CO2'!AO314),ISBLANK('Sequestro de CO2'!AT314),ISBLANK('Sequestro de CO2'!AY314),ISBLANK('Sequestro de CO2'!BD314),ISBLANK('Sequestro de CO2'!BI314)),"",SUM('Sequestro de CO2'!P314,'Sequestro de CO2'!U314,'Sequestro de CO2'!Z314,'Sequestro de CO2'!AE314,'Sequestro de CO2'!AJ314,'Sequestro de CO2'!AO314,'Sequestro de CO2'!AT314,'Sequestro de CO2'!AY314,'Sequestro de CO2'!BD314,'Sequestro de CO2'!BI314)))</f>
        <v/>
      </c>
      <c r="AG13" s="159" t="str">
        <f>IF($B$13="","",IF(OR(ISBLANK('Sequestro de CO2'!P315),ISBLANK('Sequestro de CO2'!U315),ISBLANK('Sequestro de CO2'!Z315),ISBLANK('Sequestro de CO2'!AE315),ISBLANK('Sequestro de CO2'!AJ315),ISBLANK('Sequestro de CO2'!AO315),ISBLANK('Sequestro de CO2'!AT315),ISBLANK('Sequestro de CO2'!AY315),ISBLANK('Sequestro de CO2'!BD315),ISBLANK('Sequestro de CO2'!BI315)),"",SUM('Sequestro de CO2'!P315,'Sequestro de CO2'!U315,'Sequestro de CO2'!Z315,'Sequestro de CO2'!AE315,'Sequestro de CO2'!AJ315,'Sequestro de CO2'!AO315,'Sequestro de CO2'!AT315,'Sequestro de CO2'!AY315,'Sequestro de CO2'!BD315,'Sequestro de CO2'!BI315)))</f>
        <v/>
      </c>
      <c r="AH13" s="159" t="str">
        <f>IF($B$13="","",IF(OR(ISBLANK('Sequestro de CO2'!P316),ISBLANK('Sequestro de CO2'!U316),ISBLANK('Sequestro de CO2'!Z316),ISBLANK('Sequestro de CO2'!AE316),ISBLANK('Sequestro de CO2'!AJ316),ISBLANK('Sequestro de CO2'!AO316),ISBLANK('Sequestro de CO2'!AT316),ISBLANK('Sequestro de CO2'!AY316),ISBLANK('Sequestro de CO2'!BD316),ISBLANK('Sequestro de CO2'!BI316)),"",SUM('Sequestro de CO2'!P316,'Sequestro de CO2'!U316,'Sequestro de CO2'!Z316,'Sequestro de CO2'!AE316,'Sequestro de CO2'!AJ316,'Sequestro de CO2'!AO316,'Sequestro de CO2'!AT316,'Sequestro de CO2'!AY316,'Sequestro de CO2'!BD316,'Sequestro de CO2'!BI316)))</f>
        <v/>
      </c>
      <c r="AI13" s="159" t="str">
        <f>IF($B$13="","",IF(OR(ISBLANK('Sequestro de CO2'!P317),ISBLANK('Sequestro de CO2'!U317),ISBLANK('Sequestro de CO2'!Z317),ISBLANK('Sequestro de CO2'!AE317),ISBLANK('Sequestro de CO2'!AJ317),ISBLANK('Sequestro de CO2'!AO317),ISBLANK('Sequestro de CO2'!AT317),ISBLANK('Sequestro de CO2'!AY317),ISBLANK('Sequestro de CO2'!BD317),ISBLANK('Sequestro de CO2'!BI317)),"",SUM('Sequestro de CO2'!P317,'Sequestro de CO2'!U317,'Sequestro de CO2'!Z317,'Sequestro de CO2'!AE317,'Sequestro de CO2'!AJ317,'Sequestro de CO2'!AO317,'Sequestro de CO2'!AT317,'Sequestro de CO2'!AY317,'Sequestro de CO2'!BD317,'Sequestro de CO2'!BI317)))</f>
        <v/>
      </c>
      <c r="AJ13" s="159" t="str">
        <f>IF($B$13="","",IF(OR(ISBLANK('Sequestro de CO2'!P318),ISBLANK('Sequestro de CO2'!U318),ISBLANK('Sequestro de CO2'!Z318),ISBLANK('Sequestro de CO2'!AE318),ISBLANK('Sequestro de CO2'!AJ318),ISBLANK('Sequestro de CO2'!AO318),ISBLANK('Sequestro de CO2'!AT318),ISBLANK('Sequestro de CO2'!AY318),ISBLANK('Sequestro de CO2'!BD318),ISBLANK('Sequestro de CO2'!BI318)),"",SUM('Sequestro de CO2'!P318,'Sequestro de CO2'!U318,'Sequestro de CO2'!Z318,'Sequestro de CO2'!AE318,'Sequestro de CO2'!AJ318,'Sequestro de CO2'!AO318,'Sequestro de CO2'!AT318,'Sequestro de CO2'!AY318,'Sequestro de CO2'!BD318,'Sequestro de CO2'!BI318)))</f>
        <v/>
      </c>
      <c r="AK13" s="160" t="str">
        <f>IF($B$13="","",IF(OR(ISBLANK('Sequestro de CO2'!P319),ISBLANK('Sequestro de CO2'!U319),ISBLANK('Sequestro de CO2'!Z319),ISBLANK('Sequestro de CO2'!AE319),ISBLANK('Sequestro de CO2'!AJ319),ISBLANK('Sequestro de CO2'!AO319),ISBLANK('Sequestro de CO2'!AT319),ISBLANK('Sequestro de CO2'!AY319),ISBLANK('Sequestro de CO2'!BD319),ISBLANK('Sequestro de CO2'!BI319)),"",SUM('Sequestro de CO2'!P319,'Sequestro de CO2'!U319,'Sequestro de CO2'!Z319,'Sequestro de CO2'!AE319,'Sequestro de CO2'!AJ319,'Sequestro de CO2'!AO319,'Sequestro de CO2'!AT319,'Sequestro de CO2'!AY319,'Sequestro de CO2'!BD319,'Sequestro de CO2'!BI319)))</f>
        <v/>
      </c>
      <c r="AL13" s="144"/>
      <c r="AM13" s="144"/>
      <c r="AN13" s="144"/>
      <c r="AO13" s="144"/>
      <c r="AP13" s="144"/>
      <c r="AQ13" s="144"/>
      <c r="AR13" s="144"/>
      <c r="AS13" s="144"/>
      <c r="AT13" s="144"/>
      <c r="AU13" s="144"/>
      <c r="AV13" s="144"/>
      <c r="AW13" s="144"/>
      <c r="AX13" s="144"/>
      <c r="AY13" s="144"/>
      <c r="AZ13" s="144"/>
      <c r="BA13" s="144"/>
      <c r="BB13" s="144"/>
      <c r="BC13" s="144"/>
    </row>
    <row r="14" spans="1:55" ht="15" customHeight="1" x14ac:dyDescent="0.3">
      <c r="B14" s="163" t="str">
        <f>IF(PRINCIPAL!B94&lt;&gt;"",PRINCIPAL!B94,"")</f>
        <v/>
      </c>
      <c r="C14" s="310" t="str">
        <f>IF($B$14="","",IF(OR(ISBLANK('Sequestro de CO2'!P324),ISBLANK('Sequestro de CO2'!U324),ISBLANK('Sequestro de CO2'!Z324),ISBLANK('Sequestro de CO2'!AE324),ISBLANK('Sequestro de CO2'!AJ324),ISBLANK('Sequestro de CO2'!AO324),ISBLANK('Sequestro de CO2'!AT324),ISBLANK('Sequestro de CO2'!AY324),ISBLANK('Sequestro de CO2'!BD324),ISBLANK('Sequestro de CO2'!BI324)),"",SUM('Sequestro de CO2'!P324,'Sequestro de CO2'!U324,'Sequestro de CO2'!Z324,'Sequestro de CO2'!AE324,'Sequestro de CO2'!AJ324,'Sequestro de CO2'!AO324,'Sequestro de CO2'!AT324,'Sequestro de CO2'!AY324,'Sequestro de CO2'!BD324,'Sequestro de CO2'!BI324)))</f>
        <v/>
      </c>
      <c r="D14" s="159" t="str">
        <f>IF($B$14="","",IF(OR(ISBLANK('Sequestro de CO2'!P325),ISBLANK('Sequestro de CO2'!U325),ISBLANK('Sequestro de CO2'!Z325),ISBLANK('Sequestro de CO2'!AE325),ISBLANK('Sequestro de CO2'!AJ325),ISBLANK('Sequestro de CO2'!AO325),ISBLANK('Sequestro de CO2'!AT325),ISBLANK('Sequestro de CO2'!AY325),ISBLANK('Sequestro de CO2'!BD325),ISBLANK('Sequestro de CO2'!BI325)),"",SUM('Sequestro de CO2'!P325,'Sequestro de CO2'!U325,'Sequestro de CO2'!Z325,'Sequestro de CO2'!AE325,'Sequestro de CO2'!AJ325,'Sequestro de CO2'!AO325,'Sequestro de CO2'!AT325,'Sequestro de CO2'!AY325,'Sequestro de CO2'!BD325,'Sequestro de CO2'!BI325)))</f>
        <v/>
      </c>
      <c r="E14" s="159" t="str">
        <f>IF($B$14="","",IF(OR(ISBLANK('Sequestro de CO2'!P326),ISBLANK('Sequestro de CO2'!U326),ISBLANK('Sequestro de CO2'!Z326),ISBLANK('Sequestro de CO2'!AE326),ISBLANK('Sequestro de CO2'!AJ326),ISBLANK('Sequestro de CO2'!AO326),ISBLANK('Sequestro de CO2'!AT326),ISBLANK('Sequestro de CO2'!AY326),ISBLANK('Sequestro de CO2'!BD326),ISBLANK('Sequestro de CO2'!BI326)),"",SUM('Sequestro de CO2'!P326,'Sequestro de CO2'!U326,'Sequestro de CO2'!Z326,'Sequestro de CO2'!AE326,'Sequestro de CO2'!AJ326,'Sequestro de CO2'!AO326,'Sequestro de CO2'!AT326,'Sequestro de CO2'!AY326,'Sequestro de CO2'!BD326,'Sequestro de CO2'!BI326)))</f>
        <v/>
      </c>
      <c r="F14" s="159" t="str">
        <f>IF($B$14="","",IF(OR(ISBLANK('Sequestro de CO2'!P327),ISBLANK('Sequestro de CO2'!U327),ISBLANK('Sequestro de CO2'!Z327),ISBLANK('Sequestro de CO2'!AE327),ISBLANK('Sequestro de CO2'!AJ327),ISBLANK('Sequestro de CO2'!AO327),ISBLANK('Sequestro de CO2'!AT327),ISBLANK('Sequestro de CO2'!AY327),ISBLANK('Sequestro de CO2'!BD327),ISBLANK('Sequestro de CO2'!BI327)),"",SUM('Sequestro de CO2'!P327,'Sequestro de CO2'!U327,'Sequestro de CO2'!Z327,'Sequestro de CO2'!AE327,'Sequestro de CO2'!AJ327,'Sequestro de CO2'!AO327,'Sequestro de CO2'!AT327,'Sequestro de CO2'!AY327,'Sequestro de CO2'!BD327,'Sequestro de CO2'!BI327)))</f>
        <v/>
      </c>
      <c r="G14" s="159" t="str">
        <f>IF($B$14="","",IF(OR(ISBLANK('Sequestro de CO2'!P328),ISBLANK('Sequestro de CO2'!U328),ISBLANK('Sequestro de CO2'!Z328),ISBLANK('Sequestro de CO2'!AE328),ISBLANK('Sequestro de CO2'!AJ328),ISBLANK('Sequestro de CO2'!AO328),ISBLANK('Sequestro de CO2'!AT328),ISBLANK('Sequestro de CO2'!AY328),ISBLANK('Sequestro de CO2'!BD328),ISBLANK('Sequestro de CO2'!BI328)),"",SUM('Sequestro de CO2'!P328,'Sequestro de CO2'!U328,'Sequestro de CO2'!Z328,'Sequestro de CO2'!AE328,'Sequestro de CO2'!AJ328,'Sequestro de CO2'!AO328,'Sequestro de CO2'!AT328,'Sequestro de CO2'!AY328,'Sequestro de CO2'!BD328,'Sequestro de CO2'!BI328)))</f>
        <v/>
      </c>
      <c r="H14" s="159" t="str">
        <f>IF($B$14="","",IF(OR(ISBLANK('Sequestro de CO2'!P329),ISBLANK('Sequestro de CO2'!U329),ISBLANK('Sequestro de CO2'!Z329),ISBLANK('Sequestro de CO2'!AE329),ISBLANK('Sequestro de CO2'!AJ329),ISBLANK('Sequestro de CO2'!AO329),ISBLANK('Sequestro de CO2'!AT329),ISBLANK('Sequestro de CO2'!AY329),ISBLANK('Sequestro de CO2'!BD329),ISBLANK('Sequestro de CO2'!BI329)),"",SUM('Sequestro de CO2'!P329,'Sequestro de CO2'!U329,'Sequestro de CO2'!Z329,'Sequestro de CO2'!AE329,'Sequestro de CO2'!AJ329,'Sequestro de CO2'!AO329,'Sequestro de CO2'!AT329,'Sequestro de CO2'!AY329,'Sequestro de CO2'!BD329,'Sequestro de CO2'!BI329)))</f>
        <v/>
      </c>
      <c r="I14" s="159" t="str">
        <f>IF($B$14="","",IF(OR(ISBLANK('Sequestro de CO2'!P330),ISBLANK('Sequestro de CO2'!U330),ISBLANK('Sequestro de CO2'!Z330),ISBLANK('Sequestro de CO2'!AE330),ISBLANK('Sequestro de CO2'!AJ330),ISBLANK('Sequestro de CO2'!AO330),ISBLANK('Sequestro de CO2'!AT330),ISBLANK('Sequestro de CO2'!AY330),ISBLANK('Sequestro de CO2'!BD330),ISBLANK('Sequestro de CO2'!BI330)),"",SUM('Sequestro de CO2'!P330,'Sequestro de CO2'!U330,'Sequestro de CO2'!Z330,'Sequestro de CO2'!AE330,'Sequestro de CO2'!AJ330,'Sequestro de CO2'!AO330,'Sequestro de CO2'!AT330,'Sequestro de CO2'!AY330,'Sequestro de CO2'!BD330,'Sequestro de CO2'!BI330)))</f>
        <v/>
      </c>
      <c r="J14" s="159" t="str">
        <f>IF($B$14="","",IF(OR(ISBLANK('Sequestro de CO2'!P331),ISBLANK('Sequestro de CO2'!U331),ISBLANK('Sequestro de CO2'!Z331),ISBLANK('Sequestro de CO2'!AE331),ISBLANK('Sequestro de CO2'!AJ331),ISBLANK('Sequestro de CO2'!AO331),ISBLANK('Sequestro de CO2'!AT331),ISBLANK('Sequestro de CO2'!AY331),ISBLANK('Sequestro de CO2'!BD331),ISBLANK('Sequestro de CO2'!BI331)),"",SUM('Sequestro de CO2'!P331,'Sequestro de CO2'!U331,'Sequestro de CO2'!Z331,'Sequestro de CO2'!AE331,'Sequestro de CO2'!AJ331,'Sequestro de CO2'!AO331,'Sequestro de CO2'!AT331,'Sequestro de CO2'!AY331,'Sequestro de CO2'!BD331,'Sequestro de CO2'!BI331)))</f>
        <v/>
      </c>
      <c r="K14" s="159" t="str">
        <f>IF($B$14="","",IF(OR(ISBLANK('Sequestro de CO2'!P332),ISBLANK('Sequestro de CO2'!U332),ISBLANK('Sequestro de CO2'!Z332),ISBLANK('Sequestro de CO2'!AE332),ISBLANK('Sequestro de CO2'!AJ332),ISBLANK('Sequestro de CO2'!AO332),ISBLANK('Sequestro de CO2'!AT332),ISBLANK('Sequestro de CO2'!AY332),ISBLANK('Sequestro de CO2'!BD332),ISBLANK('Sequestro de CO2'!BI332)),"",SUM('Sequestro de CO2'!P332,'Sequestro de CO2'!U332,'Sequestro de CO2'!Z332,'Sequestro de CO2'!AE332,'Sequestro de CO2'!AJ332,'Sequestro de CO2'!AO332,'Sequestro de CO2'!AT332,'Sequestro de CO2'!AY332,'Sequestro de CO2'!BD332,'Sequestro de CO2'!BI332)))</f>
        <v/>
      </c>
      <c r="L14" s="159" t="str">
        <f>IF($B$14="","",IF(OR(ISBLANK('Sequestro de CO2'!P333),ISBLANK('Sequestro de CO2'!U333),ISBLANK('Sequestro de CO2'!Z333),ISBLANK('Sequestro de CO2'!AE333),ISBLANK('Sequestro de CO2'!AJ333),ISBLANK('Sequestro de CO2'!AO333),ISBLANK('Sequestro de CO2'!AT333),ISBLANK('Sequestro de CO2'!AY333),ISBLANK('Sequestro de CO2'!BD333),ISBLANK('Sequestro de CO2'!BI333)),"",SUM('Sequestro de CO2'!P333,'Sequestro de CO2'!U333,'Sequestro de CO2'!Z333,'Sequestro de CO2'!AE333,'Sequestro de CO2'!AJ333,'Sequestro de CO2'!AO333,'Sequestro de CO2'!AT333,'Sequestro de CO2'!AY333,'Sequestro de CO2'!BD333,'Sequestro de CO2'!BI333)))</f>
        <v/>
      </c>
      <c r="M14" s="159" t="str">
        <f>IF($B$14="","",IF(OR(ISBLANK('Sequestro de CO2'!P334),ISBLANK('Sequestro de CO2'!U334),ISBLANK('Sequestro de CO2'!Z334),ISBLANK('Sequestro de CO2'!AE334),ISBLANK('Sequestro de CO2'!AJ334),ISBLANK('Sequestro de CO2'!AO334),ISBLANK('Sequestro de CO2'!AT334),ISBLANK('Sequestro de CO2'!AY334),ISBLANK('Sequestro de CO2'!BD334),ISBLANK('Sequestro de CO2'!BI334)),"",SUM('Sequestro de CO2'!P334,'Sequestro de CO2'!U334,'Sequestro de CO2'!Z334,'Sequestro de CO2'!AE334,'Sequestro de CO2'!AJ334,'Sequestro de CO2'!AO334,'Sequestro de CO2'!AT334,'Sequestro de CO2'!AY334,'Sequestro de CO2'!BD334,'Sequestro de CO2'!BI334)))</f>
        <v/>
      </c>
      <c r="N14" s="159" t="str">
        <f>IF($B$14="","",IF(OR(ISBLANK('Sequestro de CO2'!P335),ISBLANK('Sequestro de CO2'!U335),ISBLANK('Sequestro de CO2'!Z335),ISBLANK('Sequestro de CO2'!AE335),ISBLANK('Sequestro de CO2'!AJ335),ISBLANK('Sequestro de CO2'!AO335),ISBLANK('Sequestro de CO2'!AT335),ISBLANK('Sequestro de CO2'!AY335),ISBLANK('Sequestro de CO2'!BD335),ISBLANK('Sequestro de CO2'!BI335)),"",SUM('Sequestro de CO2'!P335,'Sequestro de CO2'!U335,'Sequestro de CO2'!Z335,'Sequestro de CO2'!AE335,'Sequestro de CO2'!AJ335,'Sequestro de CO2'!AO335,'Sequestro de CO2'!AT335,'Sequestro de CO2'!AY335,'Sequestro de CO2'!BD335,'Sequestro de CO2'!BI335)))</f>
        <v/>
      </c>
      <c r="O14" s="159" t="str">
        <f>IF($B$14="","",IF(OR(ISBLANK('Sequestro de CO2'!P336),ISBLANK('Sequestro de CO2'!U336),ISBLANK('Sequestro de CO2'!Z336),ISBLANK('Sequestro de CO2'!AE336),ISBLANK('Sequestro de CO2'!AJ336),ISBLANK('Sequestro de CO2'!AO336),ISBLANK('Sequestro de CO2'!AT336),ISBLANK('Sequestro de CO2'!AY336),ISBLANK('Sequestro de CO2'!BD336),ISBLANK('Sequestro de CO2'!BI336)),"",SUM('Sequestro de CO2'!P336,'Sequestro de CO2'!U336,'Sequestro de CO2'!Z336,'Sequestro de CO2'!AE336,'Sequestro de CO2'!AJ336,'Sequestro de CO2'!AO336,'Sequestro de CO2'!AT336,'Sequestro de CO2'!AY336,'Sequestro de CO2'!BD336,'Sequestro de CO2'!BI336)))</f>
        <v/>
      </c>
      <c r="P14" s="159" t="str">
        <f>IF($B$14="","",IF(OR(ISBLANK('Sequestro de CO2'!P337),ISBLANK('Sequestro de CO2'!U337),ISBLANK('Sequestro de CO2'!Z337),ISBLANK('Sequestro de CO2'!AE337),ISBLANK('Sequestro de CO2'!AJ337),ISBLANK('Sequestro de CO2'!AO337),ISBLANK('Sequestro de CO2'!AT337),ISBLANK('Sequestro de CO2'!AY337),ISBLANK('Sequestro de CO2'!BD337),ISBLANK('Sequestro de CO2'!BI337)),"",SUM('Sequestro de CO2'!P337,'Sequestro de CO2'!U337,'Sequestro de CO2'!Z337,'Sequestro de CO2'!AE337,'Sequestro de CO2'!AJ337,'Sequestro de CO2'!AO337,'Sequestro de CO2'!AT337,'Sequestro de CO2'!AY337,'Sequestro de CO2'!BD337,'Sequestro de CO2'!BI337)))</f>
        <v/>
      </c>
      <c r="Q14" s="159" t="str">
        <f>IF($B$14="","",IF(OR(ISBLANK('Sequestro de CO2'!P338),ISBLANK('Sequestro de CO2'!U338),ISBLANK('Sequestro de CO2'!Z338),ISBLANK('Sequestro de CO2'!AE338),ISBLANK('Sequestro de CO2'!AJ338),ISBLANK('Sequestro de CO2'!AO338),ISBLANK('Sequestro de CO2'!AT338),ISBLANK('Sequestro de CO2'!AY338),ISBLANK('Sequestro de CO2'!BD338),ISBLANK('Sequestro de CO2'!BI338)),"",SUM('Sequestro de CO2'!P338,'Sequestro de CO2'!U338,'Sequestro de CO2'!Z338,'Sequestro de CO2'!AE338,'Sequestro de CO2'!AJ338,'Sequestro de CO2'!AO338,'Sequestro de CO2'!AT338,'Sequestro de CO2'!AY338,'Sequestro de CO2'!BD338,'Sequestro de CO2'!BI338)))</f>
        <v/>
      </c>
      <c r="R14" s="159" t="str">
        <f>IF($B$14="","",IF(OR(ISBLANK('Sequestro de CO2'!P339),ISBLANK('Sequestro de CO2'!U339),ISBLANK('Sequestro de CO2'!Z339),ISBLANK('Sequestro de CO2'!AE339),ISBLANK('Sequestro de CO2'!AJ339),ISBLANK('Sequestro de CO2'!AO339),ISBLANK('Sequestro de CO2'!AT339),ISBLANK('Sequestro de CO2'!AY339),ISBLANK('Sequestro de CO2'!BD339),ISBLANK('Sequestro de CO2'!BI339)),"",SUM('Sequestro de CO2'!P339,'Sequestro de CO2'!U339,'Sequestro de CO2'!Z339,'Sequestro de CO2'!AE339,'Sequestro de CO2'!AJ339,'Sequestro de CO2'!AO339,'Sequestro de CO2'!AT339,'Sequestro de CO2'!AY339,'Sequestro de CO2'!BD339,'Sequestro de CO2'!BI339)))</f>
        <v/>
      </c>
      <c r="S14" s="159" t="str">
        <f>IF($B$14="","",IF(OR(ISBLANK('Sequestro de CO2'!P340),ISBLANK('Sequestro de CO2'!U340),ISBLANK('Sequestro de CO2'!Z340),ISBLANK('Sequestro de CO2'!AE340),ISBLANK('Sequestro de CO2'!AJ340),ISBLANK('Sequestro de CO2'!AO340),ISBLANK('Sequestro de CO2'!AT340),ISBLANK('Sequestro de CO2'!AY340),ISBLANK('Sequestro de CO2'!BD340),ISBLANK('Sequestro de CO2'!BI340)),"",SUM('Sequestro de CO2'!P340,'Sequestro de CO2'!U340,'Sequestro de CO2'!Z340,'Sequestro de CO2'!AE340,'Sequestro de CO2'!AJ340,'Sequestro de CO2'!AO340,'Sequestro de CO2'!AT340,'Sequestro de CO2'!AY340,'Sequestro de CO2'!BD340,'Sequestro de CO2'!BI340)))</f>
        <v/>
      </c>
      <c r="T14" s="159" t="str">
        <f>IF($B$14="","",IF(OR(ISBLANK('Sequestro de CO2'!P341),ISBLANK('Sequestro de CO2'!U341),ISBLANK('Sequestro de CO2'!Z341),ISBLANK('Sequestro de CO2'!AE341),ISBLANK('Sequestro de CO2'!AJ341),ISBLANK('Sequestro de CO2'!AO341),ISBLANK('Sequestro de CO2'!AT341),ISBLANK('Sequestro de CO2'!AY341),ISBLANK('Sequestro de CO2'!BD341),ISBLANK('Sequestro de CO2'!BI341)),"",SUM('Sequestro de CO2'!P341,'Sequestro de CO2'!U341,'Sequestro de CO2'!Z341,'Sequestro de CO2'!AE341,'Sequestro de CO2'!AJ341,'Sequestro de CO2'!AO341,'Sequestro de CO2'!AT341,'Sequestro de CO2'!AY341,'Sequestro de CO2'!BD341,'Sequestro de CO2'!BI341)))</f>
        <v/>
      </c>
      <c r="U14" s="159" t="str">
        <f>IF($B$14="","",IF(OR(ISBLANK('Sequestro de CO2'!P342),ISBLANK('Sequestro de CO2'!U342),ISBLANK('Sequestro de CO2'!Z342),ISBLANK('Sequestro de CO2'!AE342),ISBLANK('Sequestro de CO2'!AJ342),ISBLANK('Sequestro de CO2'!AO342),ISBLANK('Sequestro de CO2'!AT342),ISBLANK('Sequestro de CO2'!AY342),ISBLANK('Sequestro de CO2'!BD342),ISBLANK('Sequestro de CO2'!BI342)),"",SUM('Sequestro de CO2'!P342,'Sequestro de CO2'!U342,'Sequestro de CO2'!Z342,'Sequestro de CO2'!AE342,'Sequestro de CO2'!AJ342,'Sequestro de CO2'!AO342,'Sequestro de CO2'!AT342,'Sequestro de CO2'!AY342,'Sequestro de CO2'!BD342,'Sequestro de CO2'!BI342)))</f>
        <v/>
      </c>
      <c r="V14" s="159" t="str">
        <f>IF($B$14="","",IF(OR(ISBLANK('Sequestro de CO2'!P343),ISBLANK('Sequestro de CO2'!U343),ISBLANK('Sequestro de CO2'!Z343),ISBLANK('Sequestro de CO2'!AE343),ISBLANK('Sequestro de CO2'!AJ343),ISBLANK('Sequestro de CO2'!AO343),ISBLANK('Sequestro de CO2'!AT343),ISBLANK('Sequestro de CO2'!AY343),ISBLANK('Sequestro de CO2'!BD343),ISBLANK('Sequestro de CO2'!BI343)),"",SUM('Sequestro de CO2'!P343,'Sequestro de CO2'!U343,'Sequestro de CO2'!Z343,'Sequestro de CO2'!AE343,'Sequestro de CO2'!AJ343,'Sequestro de CO2'!AO343,'Sequestro de CO2'!AT343,'Sequestro de CO2'!AY343,'Sequestro de CO2'!BD343,'Sequestro de CO2'!BI343)))</f>
        <v/>
      </c>
      <c r="W14" s="159" t="str">
        <f>IF($B$14="","",IF(OR(ISBLANK('Sequestro de CO2'!P344),ISBLANK('Sequestro de CO2'!U344),ISBLANK('Sequestro de CO2'!Z344),ISBLANK('Sequestro de CO2'!AE344),ISBLANK('Sequestro de CO2'!AJ344),ISBLANK('Sequestro de CO2'!AO344),ISBLANK('Sequestro de CO2'!AT344),ISBLANK('Sequestro de CO2'!AY344),ISBLANK('Sequestro de CO2'!BD344),ISBLANK('Sequestro de CO2'!BI344)),"",SUM('Sequestro de CO2'!P344,'Sequestro de CO2'!U344,'Sequestro de CO2'!Z344,'Sequestro de CO2'!AE344,'Sequestro de CO2'!AJ344,'Sequestro de CO2'!AO344,'Sequestro de CO2'!AT344,'Sequestro de CO2'!AY344,'Sequestro de CO2'!BD344,'Sequestro de CO2'!BI344)))</f>
        <v/>
      </c>
      <c r="X14" s="159" t="str">
        <f>IF($B$14="","",IF(OR(ISBLANK('Sequestro de CO2'!P345),ISBLANK('Sequestro de CO2'!U345),ISBLANK('Sequestro de CO2'!Z345),ISBLANK('Sequestro de CO2'!AE345),ISBLANK('Sequestro de CO2'!AJ345),ISBLANK('Sequestro de CO2'!AO345),ISBLANK('Sequestro de CO2'!AT345),ISBLANK('Sequestro de CO2'!AY345),ISBLANK('Sequestro de CO2'!BD345),ISBLANK('Sequestro de CO2'!BI345)),"",SUM('Sequestro de CO2'!P345,'Sequestro de CO2'!U345,'Sequestro de CO2'!Z345,'Sequestro de CO2'!AE345,'Sequestro de CO2'!AJ345,'Sequestro de CO2'!AO345,'Sequestro de CO2'!AT345,'Sequestro de CO2'!AY345,'Sequestro de CO2'!BD345,'Sequestro de CO2'!BI345)))</f>
        <v/>
      </c>
      <c r="Y14" s="159" t="str">
        <f>IF($B$14="","",IF(OR(ISBLANK('Sequestro de CO2'!P346),ISBLANK('Sequestro de CO2'!U346),ISBLANK('Sequestro de CO2'!Z346),ISBLANK('Sequestro de CO2'!AE346),ISBLANK('Sequestro de CO2'!AJ346),ISBLANK('Sequestro de CO2'!AO346),ISBLANK('Sequestro de CO2'!AT346),ISBLANK('Sequestro de CO2'!AY346),ISBLANK('Sequestro de CO2'!BD346),ISBLANK('Sequestro de CO2'!BI346)),"",SUM('Sequestro de CO2'!P346,'Sequestro de CO2'!U346,'Sequestro de CO2'!Z346,'Sequestro de CO2'!AE346,'Sequestro de CO2'!AJ346,'Sequestro de CO2'!AO346,'Sequestro de CO2'!AT346,'Sequestro de CO2'!AY346,'Sequestro de CO2'!BD346,'Sequestro de CO2'!BI346)))</f>
        <v/>
      </c>
      <c r="Z14" s="159" t="str">
        <f>IF($B$14="","",IF(OR(ISBLANK('Sequestro de CO2'!P347),ISBLANK('Sequestro de CO2'!U347),ISBLANK('Sequestro de CO2'!Z347),ISBLANK('Sequestro de CO2'!AE347),ISBLANK('Sequestro de CO2'!AJ347),ISBLANK('Sequestro de CO2'!AO347),ISBLANK('Sequestro de CO2'!AT347),ISBLANK('Sequestro de CO2'!AY347),ISBLANK('Sequestro de CO2'!BD347),ISBLANK('Sequestro de CO2'!BI347)),"",SUM('Sequestro de CO2'!P347,'Sequestro de CO2'!U347,'Sequestro de CO2'!Z347,'Sequestro de CO2'!AE347,'Sequestro de CO2'!AJ347,'Sequestro de CO2'!AO347,'Sequestro de CO2'!AT347,'Sequestro de CO2'!AY347,'Sequestro de CO2'!BD347,'Sequestro de CO2'!BI347)))</f>
        <v/>
      </c>
      <c r="AA14" s="159" t="str">
        <f>IF($B$14="","",IF(OR(ISBLANK('Sequestro de CO2'!P348),ISBLANK('Sequestro de CO2'!U348),ISBLANK('Sequestro de CO2'!Z348),ISBLANK('Sequestro de CO2'!AE348),ISBLANK('Sequestro de CO2'!AJ348),ISBLANK('Sequestro de CO2'!AO348),ISBLANK('Sequestro de CO2'!AT348),ISBLANK('Sequestro de CO2'!AY348),ISBLANK('Sequestro de CO2'!BD348),ISBLANK('Sequestro de CO2'!BI348)),"",SUM('Sequestro de CO2'!P348,'Sequestro de CO2'!U348,'Sequestro de CO2'!Z348,'Sequestro de CO2'!AE348,'Sequestro de CO2'!AJ348,'Sequestro de CO2'!AO348,'Sequestro de CO2'!AT348,'Sequestro de CO2'!AY348,'Sequestro de CO2'!BD348,'Sequestro de CO2'!BI348)))</f>
        <v/>
      </c>
      <c r="AB14" s="159" t="str">
        <f>IF($B$14="","",IF(OR(ISBLANK('Sequestro de CO2'!P349),ISBLANK('Sequestro de CO2'!U349),ISBLANK('Sequestro de CO2'!Z349),ISBLANK('Sequestro de CO2'!AE349),ISBLANK('Sequestro de CO2'!AJ349),ISBLANK('Sequestro de CO2'!AO349),ISBLANK('Sequestro de CO2'!AT349),ISBLANK('Sequestro de CO2'!AY349),ISBLANK('Sequestro de CO2'!BD349),ISBLANK('Sequestro de CO2'!BI349)),"",SUM('Sequestro de CO2'!P349,'Sequestro de CO2'!U349,'Sequestro de CO2'!Z349,'Sequestro de CO2'!AE349,'Sequestro de CO2'!AJ349,'Sequestro de CO2'!AO349,'Sequestro de CO2'!AT349,'Sequestro de CO2'!AY349,'Sequestro de CO2'!BD349,'Sequestro de CO2'!BI349)))</f>
        <v/>
      </c>
      <c r="AC14" s="159" t="str">
        <f>IF($B$14="","",IF(OR(ISBLANK('Sequestro de CO2'!P350),ISBLANK('Sequestro de CO2'!U350),ISBLANK('Sequestro de CO2'!Z350),ISBLANK('Sequestro de CO2'!AE350),ISBLANK('Sequestro de CO2'!AJ350),ISBLANK('Sequestro de CO2'!AO350),ISBLANK('Sequestro de CO2'!AT350),ISBLANK('Sequestro de CO2'!AY350),ISBLANK('Sequestro de CO2'!BD350),ISBLANK('Sequestro de CO2'!BI350)),"",SUM('Sequestro de CO2'!P350,'Sequestro de CO2'!U350,'Sequestro de CO2'!Z350,'Sequestro de CO2'!AE350,'Sequestro de CO2'!AJ350,'Sequestro de CO2'!AO350,'Sequestro de CO2'!AT350,'Sequestro de CO2'!AY350,'Sequestro de CO2'!BD350,'Sequestro de CO2'!BI350)))</f>
        <v/>
      </c>
      <c r="AD14" s="159" t="str">
        <f>IF($B$14="","",IF(OR(ISBLANK('Sequestro de CO2'!P351),ISBLANK('Sequestro de CO2'!U351),ISBLANK('Sequestro de CO2'!Z351),ISBLANK('Sequestro de CO2'!AE351),ISBLANK('Sequestro de CO2'!AJ351),ISBLANK('Sequestro de CO2'!AO351),ISBLANK('Sequestro de CO2'!AT351),ISBLANK('Sequestro de CO2'!AY351),ISBLANK('Sequestro de CO2'!BD351),ISBLANK('Sequestro de CO2'!BI351)),"",SUM('Sequestro de CO2'!P351,'Sequestro de CO2'!U351,'Sequestro de CO2'!Z351,'Sequestro de CO2'!AE351,'Sequestro de CO2'!AJ351,'Sequestro de CO2'!AO351,'Sequestro de CO2'!AT351,'Sequestro de CO2'!AY351,'Sequestro de CO2'!BD351,'Sequestro de CO2'!BI351)))</f>
        <v/>
      </c>
      <c r="AE14" s="159" t="str">
        <f>IF($B$14="","",IF(OR(ISBLANK('Sequestro de CO2'!P352),ISBLANK('Sequestro de CO2'!U352),ISBLANK('Sequestro de CO2'!Z352),ISBLANK('Sequestro de CO2'!AE352),ISBLANK('Sequestro de CO2'!AJ352),ISBLANK('Sequestro de CO2'!AO352),ISBLANK('Sequestro de CO2'!AT352),ISBLANK('Sequestro de CO2'!AY352),ISBLANK('Sequestro de CO2'!BD352),ISBLANK('Sequestro de CO2'!BI352)),"",SUM('Sequestro de CO2'!P352,'Sequestro de CO2'!U352,'Sequestro de CO2'!Z352,'Sequestro de CO2'!AE352,'Sequestro de CO2'!AJ352,'Sequestro de CO2'!AO352,'Sequestro de CO2'!AT352,'Sequestro de CO2'!AY352,'Sequestro de CO2'!BD352,'Sequestro de CO2'!BI352)))</f>
        <v/>
      </c>
      <c r="AF14" s="159" t="str">
        <f>IF($B$14="","",IF(OR(ISBLANK('Sequestro de CO2'!P353),ISBLANK('Sequestro de CO2'!U353),ISBLANK('Sequestro de CO2'!Z353),ISBLANK('Sequestro de CO2'!AE353),ISBLANK('Sequestro de CO2'!AJ353),ISBLANK('Sequestro de CO2'!AO353),ISBLANK('Sequestro de CO2'!AT353),ISBLANK('Sequestro de CO2'!AY353),ISBLANK('Sequestro de CO2'!BD353),ISBLANK('Sequestro de CO2'!BI353)),"",SUM('Sequestro de CO2'!P353,'Sequestro de CO2'!U353,'Sequestro de CO2'!Z353,'Sequestro de CO2'!AE353,'Sequestro de CO2'!AJ353,'Sequestro de CO2'!AO353,'Sequestro de CO2'!AT353,'Sequestro de CO2'!AY353,'Sequestro de CO2'!BD353,'Sequestro de CO2'!BI353)))</f>
        <v/>
      </c>
      <c r="AG14" s="159" t="str">
        <f>IF($B$14="","",IF(OR(ISBLANK('Sequestro de CO2'!P354),ISBLANK('Sequestro de CO2'!U354),ISBLANK('Sequestro de CO2'!Z354),ISBLANK('Sequestro de CO2'!AE354),ISBLANK('Sequestro de CO2'!AJ354),ISBLANK('Sequestro de CO2'!AO354),ISBLANK('Sequestro de CO2'!AT354),ISBLANK('Sequestro de CO2'!AY354),ISBLANK('Sequestro de CO2'!BD354),ISBLANK('Sequestro de CO2'!BI354)),"",SUM('Sequestro de CO2'!P354,'Sequestro de CO2'!U354,'Sequestro de CO2'!Z354,'Sequestro de CO2'!AE354,'Sequestro de CO2'!AJ354,'Sequestro de CO2'!AO354,'Sequestro de CO2'!AT354,'Sequestro de CO2'!AY354,'Sequestro de CO2'!BD354,'Sequestro de CO2'!BI354)))</f>
        <v/>
      </c>
      <c r="AH14" s="159" t="str">
        <f>IF($B$14="","",IF(OR(ISBLANK('Sequestro de CO2'!P355),ISBLANK('Sequestro de CO2'!U355),ISBLANK('Sequestro de CO2'!Z355),ISBLANK('Sequestro de CO2'!AE355),ISBLANK('Sequestro de CO2'!AJ355),ISBLANK('Sequestro de CO2'!AO355),ISBLANK('Sequestro de CO2'!AT355),ISBLANK('Sequestro de CO2'!AY355),ISBLANK('Sequestro de CO2'!BD355),ISBLANK('Sequestro de CO2'!BI355)),"",SUM('Sequestro de CO2'!P355,'Sequestro de CO2'!U355,'Sequestro de CO2'!Z355,'Sequestro de CO2'!AE355,'Sequestro de CO2'!AJ355,'Sequestro de CO2'!AO355,'Sequestro de CO2'!AT355,'Sequestro de CO2'!AY355,'Sequestro de CO2'!BD355,'Sequestro de CO2'!BI355)))</f>
        <v/>
      </c>
      <c r="AI14" s="159" t="str">
        <f>IF($B$14="","",IF(OR(ISBLANK('Sequestro de CO2'!P356),ISBLANK('Sequestro de CO2'!U356),ISBLANK('Sequestro de CO2'!Z356),ISBLANK('Sequestro de CO2'!AE356),ISBLANK('Sequestro de CO2'!AJ356),ISBLANK('Sequestro de CO2'!AO356),ISBLANK('Sequestro de CO2'!AT356),ISBLANK('Sequestro de CO2'!AY356),ISBLANK('Sequestro de CO2'!BD356),ISBLANK('Sequestro de CO2'!BI356)),"",SUM('Sequestro de CO2'!P356,'Sequestro de CO2'!U356,'Sequestro de CO2'!Z356,'Sequestro de CO2'!AE356,'Sequestro de CO2'!AJ356,'Sequestro de CO2'!AO356,'Sequestro de CO2'!AT356,'Sequestro de CO2'!AY356,'Sequestro de CO2'!BD356,'Sequestro de CO2'!BI356)))</f>
        <v/>
      </c>
      <c r="AJ14" s="159" t="str">
        <f>IF($B$14="","",IF(OR(ISBLANK('Sequestro de CO2'!P357),ISBLANK('Sequestro de CO2'!U357),ISBLANK('Sequestro de CO2'!Z357),ISBLANK('Sequestro de CO2'!AE357),ISBLANK('Sequestro de CO2'!AJ357),ISBLANK('Sequestro de CO2'!AO357),ISBLANK('Sequestro de CO2'!AT357),ISBLANK('Sequestro de CO2'!AY357),ISBLANK('Sequestro de CO2'!BD357),ISBLANK('Sequestro de CO2'!BI357)),"",SUM('Sequestro de CO2'!P357,'Sequestro de CO2'!U357,'Sequestro de CO2'!Z357,'Sequestro de CO2'!AE357,'Sequestro de CO2'!AJ357,'Sequestro de CO2'!AO357,'Sequestro de CO2'!AT357,'Sequestro de CO2'!AY357,'Sequestro de CO2'!BD357,'Sequestro de CO2'!BI357)))</f>
        <v/>
      </c>
      <c r="AK14" s="160" t="str">
        <f>IF($B$14="","",IF(OR(ISBLANK('Sequestro de CO2'!P358),ISBLANK('Sequestro de CO2'!U358),ISBLANK('Sequestro de CO2'!Z358),ISBLANK('Sequestro de CO2'!AE358),ISBLANK('Sequestro de CO2'!AJ358),ISBLANK('Sequestro de CO2'!AO358),ISBLANK('Sequestro de CO2'!AT358),ISBLANK('Sequestro de CO2'!AY358),ISBLANK('Sequestro de CO2'!BD358),ISBLANK('Sequestro de CO2'!BI358)),"",SUM('Sequestro de CO2'!P358,'Sequestro de CO2'!U358,'Sequestro de CO2'!Z358,'Sequestro de CO2'!AE358,'Sequestro de CO2'!AJ358,'Sequestro de CO2'!AO358,'Sequestro de CO2'!AT358,'Sequestro de CO2'!AY358,'Sequestro de CO2'!BD358,'Sequestro de CO2'!BI358)))</f>
        <v/>
      </c>
      <c r="AL14" s="144"/>
      <c r="AM14" s="144"/>
      <c r="AN14" s="144"/>
      <c r="AO14" s="144"/>
      <c r="AP14" s="144"/>
      <c r="AQ14" s="144"/>
      <c r="AR14" s="144"/>
      <c r="AS14" s="144"/>
      <c r="AT14" s="144"/>
      <c r="AU14" s="144"/>
      <c r="AV14" s="144"/>
      <c r="AW14" s="144"/>
      <c r="AX14" s="144"/>
      <c r="AY14" s="144"/>
      <c r="AZ14" s="144"/>
      <c r="BA14" s="144"/>
      <c r="BB14" s="144"/>
      <c r="BC14" s="144"/>
    </row>
    <row r="15" spans="1:55" ht="15" customHeight="1" x14ac:dyDescent="0.3">
      <c r="B15" s="163" t="str">
        <f>IF(PRINCIPAL!B104&lt;&gt;"",PRINCIPAL!B104,"")</f>
        <v/>
      </c>
      <c r="C15" s="310" t="str">
        <f>IF($B$15="","",IF(OR(ISBLANK('Sequestro de CO2'!P363),ISBLANK('Sequestro de CO2'!U363),ISBLANK('Sequestro de CO2'!Z363),ISBLANK('Sequestro de CO2'!AE363),ISBLANK('Sequestro de CO2'!AJ363),ISBLANK('Sequestro de CO2'!AO363),ISBLANK('Sequestro de CO2'!AT363),ISBLANK('Sequestro de CO2'!AY363),ISBLANK('Sequestro de CO2'!BD363),ISBLANK('Sequestro de CO2'!BI363)),"",SUM('Sequestro de CO2'!P363,'Sequestro de CO2'!U363,'Sequestro de CO2'!Z363,'Sequestro de CO2'!AE363,'Sequestro de CO2'!AJ363,'Sequestro de CO2'!AO363,'Sequestro de CO2'!AT363,'Sequestro de CO2'!AY363,'Sequestro de CO2'!BD363,'Sequestro de CO2'!BI363)))</f>
        <v/>
      </c>
      <c r="D15" s="159" t="str">
        <f>IF($B$15="","",IF(OR(ISBLANK('Sequestro de CO2'!P364),ISBLANK('Sequestro de CO2'!U364),ISBLANK('Sequestro de CO2'!Z364),ISBLANK('Sequestro de CO2'!AE364),ISBLANK('Sequestro de CO2'!AJ364),ISBLANK('Sequestro de CO2'!AO364),ISBLANK('Sequestro de CO2'!AT364),ISBLANK('Sequestro de CO2'!AY364),ISBLANK('Sequestro de CO2'!BD364),ISBLANK('Sequestro de CO2'!BI364)),"",SUM('Sequestro de CO2'!P364,'Sequestro de CO2'!U364,'Sequestro de CO2'!Z364,'Sequestro de CO2'!AE364,'Sequestro de CO2'!AJ364,'Sequestro de CO2'!AO364,'Sequestro de CO2'!AT364,'Sequestro de CO2'!AY364,'Sequestro de CO2'!BD364,'Sequestro de CO2'!BI364)))</f>
        <v/>
      </c>
      <c r="E15" s="159" t="str">
        <f>IF($B$15="","",IF(OR(ISBLANK('Sequestro de CO2'!P365),ISBLANK('Sequestro de CO2'!U365),ISBLANK('Sequestro de CO2'!Z365),ISBLANK('Sequestro de CO2'!AE365),ISBLANK('Sequestro de CO2'!AJ365),ISBLANK('Sequestro de CO2'!AO365),ISBLANK('Sequestro de CO2'!AT365),ISBLANK('Sequestro de CO2'!AY365),ISBLANK('Sequestro de CO2'!BD365),ISBLANK('Sequestro de CO2'!BI365)),"",SUM('Sequestro de CO2'!P365,'Sequestro de CO2'!U365,'Sequestro de CO2'!Z365,'Sequestro de CO2'!AE365,'Sequestro de CO2'!AJ365,'Sequestro de CO2'!AO365,'Sequestro de CO2'!AT365,'Sequestro de CO2'!AY365,'Sequestro de CO2'!BD365,'Sequestro de CO2'!BI365)))</f>
        <v/>
      </c>
      <c r="F15" s="159" t="str">
        <f>IF($B$15="","",IF(OR(ISBLANK('Sequestro de CO2'!P366),ISBLANK('Sequestro de CO2'!U366),ISBLANK('Sequestro de CO2'!Z366),ISBLANK('Sequestro de CO2'!AE366),ISBLANK('Sequestro de CO2'!AJ366),ISBLANK('Sequestro de CO2'!AO366),ISBLANK('Sequestro de CO2'!AT366),ISBLANK('Sequestro de CO2'!AY366),ISBLANK('Sequestro de CO2'!BD366),ISBLANK('Sequestro de CO2'!BI366)),"",SUM('Sequestro de CO2'!P366,'Sequestro de CO2'!U366,'Sequestro de CO2'!Z366,'Sequestro de CO2'!AE366,'Sequestro de CO2'!AJ366,'Sequestro de CO2'!AO366,'Sequestro de CO2'!AT366,'Sequestro de CO2'!AY366,'Sequestro de CO2'!BD366,'Sequestro de CO2'!BI366)))</f>
        <v/>
      </c>
      <c r="G15" s="159" t="str">
        <f>IF($B$15="","",IF(OR(ISBLANK('Sequestro de CO2'!P367),ISBLANK('Sequestro de CO2'!U367),ISBLANK('Sequestro de CO2'!Z367),ISBLANK('Sequestro de CO2'!AE367),ISBLANK('Sequestro de CO2'!AJ367),ISBLANK('Sequestro de CO2'!AO367),ISBLANK('Sequestro de CO2'!AT367),ISBLANK('Sequestro de CO2'!AY367),ISBLANK('Sequestro de CO2'!BD367),ISBLANK('Sequestro de CO2'!BI367)),"",SUM('Sequestro de CO2'!P367,'Sequestro de CO2'!U367,'Sequestro de CO2'!Z367,'Sequestro de CO2'!AE367,'Sequestro de CO2'!AJ367,'Sequestro de CO2'!AO367,'Sequestro de CO2'!AT367,'Sequestro de CO2'!AY367,'Sequestro de CO2'!BD367,'Sequestro de CO2'!BI367)))</f>
        <v/>
      </c>
      <c r="H15" s="159" t="str">
        <f>IF($B$15="","",IF(OR(ISBLANK('Sequestro de CO2'!P368),ISBLANK('Sequestro de CO2'!U368),ISBLANK('Sequestro de CO2'!Z368),ISBLANK('Sequestro de CO2'!AE368),ISBLANK('Sequestro de CO2'!AJ368),ISBLANK('Sequestro de CO2'!AO368),ISBLANK('Sequestro de CO2'!AT368),ISBLANK('Sequestro de CO2'!AY368),ISBLANK('Sequestro de CO2'!BD368),ISBLANK('Sequestro de CO2'!BI368)),"",SUM('Sequestro de CO2'!P368,'Sequestro de CO2'!U368,'Sequestro de CO2'!Z368,'Sequestro de CO2'!AE368,'Sequestro de CO2'!AJ368,'Sequestro de CO2'!AO368,'Sequestro de CO2'!AT368,'Sequestro de CO2'!AY368,'Sequestro de CO2'!BD368,'Sequestro de CO2'!BI368)))</f>
        <v/>
      </c>
      <c r="I15" s="159" t="str">
        <f>IF($B$15="","",IF(OR(ISBLANK('Sequestro de CO2'!P369),ISBLANK('Sequestro de CO2'!U369),ISBLANK('Sequestro de CO2'!Z369),ISBLANK('Sequestro de CO2'!AE369),ISBLANK('Sequestro de CO2'!AJ369),ISBLANK('Sequestro de CO2'!AO369),ISBLANK('Sequestro de CO2'!AT369),ISBLANK('Sequestro de CO2'!AY369),ISBLANK('Sequestro de CO2'!BD369),ISBLANK('Sequestro de CO2'!BI369)),"",SUM('Sequestro de CO2'!P369,'Sequestro de CO2'!U369,'Sequestro de CO2'!Z369,'Sequestro de CO2'!AE369,'Sequestro de CO2'!AJ369,'Sequestro de CO2'!AO369,'Sequestro de CO2'!AT369,'Sequestro de CO2'!AY369,'Sequestro de CO2'!BD369,'Sequestro de CO2'!BI369)))</f>
        <v/>
      </c>
      <c r="J15" s="159" t="str">
        <f>IF($B$15="","",IF(OR(ISBLANK('Sequestro de CO2'!P370),ISBLANK('Sequestro de CO2'!U370),ISBLANK('Sequestro de CO2'!Z370),ISBLANK('Sequestro de CO2'!AE370),ISBLANK('Sequestro de CO2'!AJ370),ISBLANK('Sequestro de CO2'!AO370),ISBLANK('Sequestro de CO2'!AT370),ISBLANK('Sequestro de CO2'!AY370),ISBLANK('Sequestro de CO2'!BD370),ISBLANK('Sequestro de CO2'!BI370)),"",SUM('Sequestro de CO2'!P370,'Sequestro de CO2'!U370,'Sequestro de CO2'!Z370,'Sequestro de CO2'!AE370,'Sequestro de CO2'!AJ370,'Sequestro de CO2'!AO370,'Sequestro de CO2'!AT370,'Sequestro de CO2'!AY370,'Sequestro de CO2'!BD370,'Sequestro de CO2'!BI370)))</f>
        <v/>
      </c>
      <c r="K15" s="159" t="str">
        <f>IF($B$15="","",IF(OR(ISBLANK('Sequestro de CO2'!P371),ISBLANK('Sequestro de CO2'!U371),ISBLANK('Sequestro de CO2'!Z371),ISBLANK('Sequestro de CO2'!AE371),ISBLANK('Sequestro de CO2'!AJ371),ISBLANK('Sequestro de CO2'!AO371),ISBLANK('Sequestro de CO2'!AT371),ISBLANK('Sequestro de CO2'!AY371),ISBLANK('Sequestro de CO2'!BD371),ISBLANK('Sequestro de CO2'!BI371)),"",SUM('Sequestro de CO2'!P371,'Sequestro de CO2'!U371,'Sequestro de CO2'!Z371,'Sequestro de CO2'!AE371,'Sequestro de CO2'!AJ371,'Sequestro de CO2'!AO371,'Sequestro de CO2'!AT371,'Sequestro de CO2'!AY371,'Sequestro de CO2'!BD371,'Sequestro de CO2'!BI371)))</f>
        <v/>
      </c>
      <c r="L15" s="159" t="str">
        <f>IF($B$15="","",IF(OR(ISBLANK('Sequestro de CO2'!P372),ISBLANK('Sequestro de CO2'!U372),ISBLANK('Sequestro de CO2'!Z372),ISBLANK('Sequestro de CO2'!AE372),ISBLANK('Sequestro de CO2'!AJ372),ISBLANK('Sequestro de CO2'!AO372),ISBLANK('Sequestro de CO2'!AT372),ISBLANK('Sequestro de CO2'!AY372),ISBLANK('Sequestro de CO2'!BD372),ISBLANK('Sequestro de CO2'!BI372)),"",SUM('Sequestro de CO2'!P372,'Sequestro de CO2'!U372,'Sequestro de CO2'!Z372,'Sequestro de CO2'!AE372,'Sequestro de CO2'!AJ372,'Sequestro de CO2'!AO372,'Sequestro de CO2'!AT372,'Sequestro de CO2'!AY372,'Sequestro de CO2'!BD372,'Sequestro de CO2'!BI372)))</f>
        <v/>
      </c>
      <c r="M15" s="159" t="str">
        <f>IF($B$15="","",IF(OR(ISBLANK('Sequestro de CO2'!P373),ISBLANK('Sequestro de CO2'!U373),ISBLANK('Sequestro de CO2'!Z373),ISBLANK('Sequestro de CO2'!AE373),ISBLANK('Sequestro de CO2'!AJ373),ISBLANK('Sequestro de CO2'!AO373),ISBLANK('Sequestro de CO2'!AT373),ISBLANK('Sequestro de CO2'!AY373),ISBLANK('Sequestro de CO2'!BD373),ISBLANK('Sequestro de CO2'!BI373)),"",SUM('Sequestro de CO2'!P373,'Sequestro de CO2'!U373,'Sequestro de CO2'!Z373,'Sequestro de CO2'!AE373,'Sequestro de CO2'!AJ373,'Sequestro de CO2'!AO373,'Sequestro de CO2'!AT373,'Sequestro de CO2'!AY373,'Sequestro de CO2'!BD373,'Sequestro de CO2'!BI373)))</f>
        <v/>
      </c>
      <c r="N15" s="159" t="str">
        <f>IF($B$15="","",IF(OR(ISBLANK('Sequestro de CO2'!P374),ISBLANK('Sequestro de CO2'!U374),ISBLANK('Sequestro de CO2'!Z374),ISBLANK('Sequestro de CO2'!AE374),ISBLANK('Sequestro de CO2'!AJ374),ISBLANK('Sequestro de CO2'!AO374),ISBLANK('Sequestro de CO2'!AT374),ISBLANK('Sequestro de CO2'!AY374),ISBLANK('Sequestro de CO2'!BD374),ISBLANK('Sequestro de CO2'!BI374)),"",SUM('Sequestro de CO2'!P374,'Sequestro de CO2'!U374,'Sequestro de CO2'!Z374,'Sequestro de CO2'!AE374,'Sequestro de CO2'!AJ374,'Sequestro de CO2'!AO374,'Sequestro de CO2'!AT374,'Sequestro de CO2'!AY374,'Sequestro de CO2'!BD374,'Sequestro de CO2'!BI374)))</f>
        <v/>
      </c>
      <c r="O15" s="159" t="str">
        <f>IF($B$15="","",IF(OR(ISBLANK('Sequestro de CO2'!P375),ISBLANK('Sequestro de CO2'!U375),ISBLANK('Sequestro de CO2'!Z375),ISBLANK('Sequestro de CO2'!AE375),ISBLANK('Sequestro de CO2'!AJ375),ISBLANK('Sequestro de CO2'!AO375),ISBLANK('Sequestro de CO2'!AT375),ISBLANK('Sequestro de CO2'!AY375),ISBLANK('Sequestro de CO2'!BD375),ISBLANK('Sequestro de CO2'!BI375)),"",SUM('Sequestro de CO2'!P375,'Sequestro de CO2'!U375,'Sequestro de CO2'!Z375,'Sequestro de CO2'!AE375,'Sequestro de CO2'!AJ375,'Sequestro de CO2'!AO375,'Sequestro de CO2'!AT375,'Sequestro de CO2'!AY375,'Sequestro de CO2'!BD375,'Sequestro de CO2'!BI375)))</f>
        <v/>
      </c>
      <c r="P15" s="159" t="str">
        <f>IF($B$15="","",IF(OR(ISBLANK('Sequestro de CO2'!P376),ISBLANK('Sequestro de CO2'!U376),ISBLANK('Sequestro de CO2'!Z376),ISBLANK('Sequestro de CO2'!AE376),ISBLANK('Sequestro de CO2'!AJ376),ISBLANK('Sequestro de CO2'!AO376),ISBLANK('Sequestro de CO2'!AT376),ISBLANK('Sequestro de CO2'!AY376),ISBLANK('Sequestro de CO2'!BD376),ISBLANK('Sequestro de CO2'!BI376)),"",SUM('Sequestro de CO2'!P376,'Sequestro de CO2'!U376,'Sequestro de CO2'!Z376,'Sequestro de CO2'!AE376,'Sequestro de CO2'!AJ376,'Sequestro de CO2'!AO376,'Sequestro de CO2'!AT376,'Sequestro de CO2'!AY376,'Sequestro de CO2'!BD376,'Sequestro de CO2'!BI376)))</f>
        <v/>
      </c>
      <c r="Q15" s="159" t="str">
        <f>IF($B$15="","",IF(OR(ISBLANK('Sequestro de CO2'!P377),ISBLANK('Sequestro de CO2'!U377),ISBLANK('Sequestro de CO2'!Z377),ISBLANK('Sequestro de CO2'!AE377),ISBLANK('Sequestro de CO2'!AJ377),ISBLANK('Sequestro de CO2'!AO377),ISBLANK('Sequestro de CO2'!AT377),ISBLANK('Sequestro de CO2'!AY377),ISBLANK('Sequestro de CO2'!BD377),ISBLANK('Sequestro de CO2'!BI377)),"",SUM('Sequestro de CO2'!P377,'Sequestro de CO2'!U377,'Sequestro de CO2'!Z377,'Sequestro de CO2'!AE377,'Sequestro de CO2'!AJ377,'Sequestro de CO2'!AO377,'Sequestro de CO2'!AT377,'Sequestro de CO2'!AY377,'Sequestro de CO2'!BD377,'Sequestro de CO2'!BI377)))</f>
        <v/>
      </c>
      <c r="R15" s="159" t="str">
        <f>IF($B$15="","",IF(OR(ISBLANK('Sequestro de CO2'!P378),ISBLANK('Sequestro de CO2'!U378),ISBLANK('Sequestro de CO2'!Z378),ISBLANK('Sequestro de CO2'!AE378),ISBLANK('Sequestro de CO2'!AJ378),ISBLANK('Sequestro de CO2'!AO378),ISBLANK('Sequestro de CO2'!AT378),ISBLANK('Sequestro de CO2'!AY378),ISBLANK('Sequestro de CO2'!BD378),ISBLANK('Sequestro de CO2'!BI378)),"",SUM('Sequestro de CO2'!P378,'Sequestro de CO2'!U378,'Sequestro de CO2'!Z378,'Sequestro de CO2'!AE378,'Sequestro de CO2'!AJ378,'Sequestro de CO2'!AO378,'Sequestro de CO2'!AT378,'Sequestro de CO2'!AY378,'Sequestro de CO2'!BD378,'Sequestro de CO2'!BI378)))</f>
        <v/>
      </c>
      <c r="S15" s="159" t="str">
        <f>IF($B$15="","",IF(OR(ISBLANK('Sequestro de CO2'!P379),ISBLANK('Sequestro de CO2'!U379),ISBLANK('Sequestro de CO2'!Z379),ISBLANK('Sequestro de CO2'!AE379),ISBLANK('Sequestro de CO2'!AJ379),ISBLANK('Sequestro de CO2'!AO379),ISBLANK('Sequestro de CO2'!AT379),ISBLANK('Sequestro de CO2'!AY379),ISBLANK('Sequestro de CO2'!BD379),ISBLANK('Sequestro de CO2'!BI379)),"",SUM('Sequestro de CO2'!P379,'Sequestro de CO2'!U379,'Sequestro de CO2'!Z379,'Sequestro de CO2'!AE379,'Sequestro de CO2'!AJ379,'Sequestro de CO2'!AO379,'Sequestro de CO2'!AT379,'Sequestro de CO2'!AY379,'Sequestro de CO2'!BD379,'Sequestro de CO2'!BI379)))</f>
        <v/>
      </c>
      <c r="T15" s="159" t="str">
        <f>IF($B$15="","",IF(OR(ISBLANK('Sequestro de CO2'!P380),ISBLANK('Sequestro de CO2'!U380),ISBLANK('Sequestro de CO2'!Z380),ISBLANK('Sequestro de CO2'!AE380),ISBLANK('Sequestro de CO2'!AJ380),ISBLANK('Sequestro de CO2'!AO380),ISBLANK('Sequestro de CO2'!AT380),ISBLANK('Sequestro de CO2'!AY380),ISBLANK('Sequestro de CO2'!BD380),ISBLANK('Sequestro de CO2'!BI380)),"",SUM('Sequestro de CO2'!P380,'Sequestro de CO2'!U380,'Sequestro de CO2'!Z380,'Sequestro de CO2'!AE380,'Sequestro de CO2'!AJ380,'Sequestro de CO2'!AO380,'Sequestro de CO2'!AT380,'Sequestro de CO2'!AY380,'Sequestro de CO2'!BD380,'Sequestro de CO2'!BI380)))</f>
        <v/>
      </c>
      <c r="U15" s="159" t="str">
        <f>IF($B$15="","",IF(OR(ISBLANK('Sequestro de CO2'!P381),ISBLANK('Sequestro de CO2'!U381),ISBLANK('Sequestro de CO2'!Z381),ISBLANK('Sequestro de CO2'!AE381),ISBLANK('Sequestro de CO2'!AJ381),ISBLANK('Sequestro de CO2'!AO381),ISBLANK('Sequestro de CO2'!AT381),ISBLANK('Sequestro de CO2'!AY381),ISBLANK('Sequestro de CO2'!BD381),ISBLANK('Sequestro de CO2'!BI381)),"",SUM('Sequestro de CO2'!P381,'Sequestro de CO2'!U381,'Sequestro de CO2'!Z381,'Sequestro de CO2'!AE381,'Sequestro de CO2'!AJ381,'Sequestro de CO2'!AO381,'Sequestro de CO2'!AT381,'Sequestro de CO2'!AY381,'Sequestro de CO2'!BD381,'Sequestro de CO2'!BI381)))</f>
        <v/>
      </c>
      <c r="V15" s="159" t="str">
        <f>IF($B$15="","",IF(OR(ISBLANK('Sequestro de CO2'!P382),ISBLANK('Sequestro de CO2'!U382),ISBLANK('Sequestro de CO2'!Z382),ISBLANK('Sequestro de CO2'!AE382),ISBLANK('Sequestro de CO2'!AJ382),ISBLANK('Sequestro de CO2'!AO382),ISBLANK('Sequestro de CO2'!AT382),ISBLANK('Sequestro de CO2'!AY382),ISBLANK('Sequestro de CO2'!BD382),ISBLANK('Sequestro de CO2'!BI382)),"",SUM('Sequestro de CO2'!P382,'Sequestro de CO2'!U382,'Sequestro de CO2'!Z382,'Sequestro de CO2'!AE382,'Sequestro de CO2'!AJ382,'Sequestro de CO2'!AO382,'Sequestro de CO2'!AT382,'Sequestro de CO2'!AY382,'Sequestro de CO2'!BD382,'Sequestro de CO2'!BI382)))</f>
        <v/>
      </c>
      <c r="W15" s="159" t="str">
        <f>IF($B$15="","",IF(OR(ISBLANK('Sequestro de CO2'!P383),ISBLANK('Sequestro de CO2'!U383),ISBLANK('Sequestro de CO2'!Z383),ISBLANK('Sequestro de CO2'!AE383),ISBLANK('Sequestro de CO2'!AJ383),ISBLANK('Sequestro de CO2'!AO383),ISBLANK('Sequestro de CO2'!AT383),ISBLANK('Sequestro de CO2'!AY383),ISBLANK('Sequestro de CO2'!BD383),ISBLANK('Sequestro de CO2'!BI383)),"",SUM('Sequestro de CO2'!P383,'Sequestro de CO2'!U383,'Sequestro de CO2'!Z383,'Sequestro de CO2'!AE383,'Sequestro de CO2'!AJ383,'Sequestro de CO2'!AO383,'Sequestro de CO2'!AT383,'Sequestro de CO2'!AY383,'Sequestro de CO2'!BD383,'Sequestro de CO2'!BI383)))</f>
        <v/>
      </c>
      <c r="X15" s="159" t="str">
        <f>IF($B$15="","",IF(OR(ISBLANK('Sequestro de CO2'!P384),ISBLANK('Sequestro de CO2'!U384),ISBLANK('Sequestro de CO2'!Z384),ISBLANK('Sequestro de CO2'!AE384),ISBLANK('Sequestro de CO2'!AJ384),ISBLANK('Sequestro de CO2'!AO384),ISBLANK('Sequestro de CO2'!AT384),ISBLANK('Sequestro de CO2'!AY384),ISBLANK('Sequestro de CO2'!BD384),ISBLANK('Sequestro de CO2'!BI384)),"",SUM('Sequestro de CO2'!P384,'Sequestro de CO2'!U384,'Sequestro de CO2'!Z384,'Sequestro de CO2'!AE384,'Sequestro de CO2'!AJ384,'Sequestro de CO2'!AO384,'Sequestro de CO2'!AT384,'Sequestro de CO2'!AY384,'Sequestro de CO2'!BD384,'Sequestro de CO2'!BI384)))</f>
        <v/>
      </c>
      <c r="Y15" s="159" t="str">
        <f>IF($B$15="","",IF(OR(ISBLANK('Sequestro de CO2'!P385),ISBLANK('Sequestro de CO2'!U385),ISBLANK('Sequestro de CO2'!Z385),ISBLANK('Sequestro de CO2'!AE385),ISBLANK('Sequestro de CO2'!AJ385),ISBLANK('Sequestro de CO2'!AO385),ISBLANK('Sequestro de CO2'!AT385),ISBLANK('Sequestro de CO2'!AY385),ISBLANK('Sequestro de CO2'!BD385),ISBLANK('Sequestro de CO2'!BI385)),"",SUM('Sequestro de CO2'!P385,'Sequestro de CO2'!U385,'Sequestro de CO2'!Z385,'Sequestro de CO2'!AE385,'Sequestro de CO2'!AJ385,'Sequestro de CO2'!AO385,'Sequestro de CO2'!AT385,'Sequestro de CO2'!AY385,'Sequestro de CO2'!BD385,'Sequestro de CO2'!BI385)))</f>
        <v/>
      </c>
      <c r="Z15" s="159" t="str">
        <f>IF($B$15="","",IF(OR(ISBLANK('Sequestro de CO2'!P386),ISBLANK('Sequestro de CO2'!U386),ISBLANK('Sequestro de CO2'!Z386),ISBLANK('Sequestro de CO2'!AE386),ISBLANK('Sequestro de CO2'!AJ386),ISBLANK('Sequestro de CO2'!AO386),ISBLANK('Sequestro de CO2'!AT386),ISBLANK('Sequestro de CO2'!AY386),ISBLANK('Sequestro de CO2'!BD386),ISBLANK('Sequestro de CO2'!BI386)),"",SUM('Sequestro de CO2'!P386,'Sequestro de CO2'!U386,'Sequestro de CO2'!Z386,'Sequestro de CO2'!AE386,'Sequestro de CO2'!AJ386,'Sequestro de CO2'!AO386,'Sequestro de CO2'!AT386,'Sequestro de CO2'!AY386,'Sequestro de CO2'!BD386,'Sequestro de CO2'!BI386)))</f>
        <v/>
      </c>
      <c r="AA15" s="159" t="str">
        <f>IF($B$15="","",IF(OR(ISBLANK('Sequestro de CO2'!P387),ISBLANK('Sequestro de CO2'!U387),ISBLANK('Sequestro de CO2'!Z387),ISBLANK('Sequestro de CO2'!AE387),ISBLANK('Sequestro de CO2'!AJ387),ISBLANK('Sequestro de CO2'!AO387),ISBLANK('Sequestro de CO2'!AT387),ISBLANK('Sequestro de CO2'!AY387),ISBLANK('Sequestro de CO2'!BD387),ISBLANK('Sequestro de CO2'!BI387)),"",SUM('Sequestro de CO2'!P387,'Sequestro de CO2'!U387,'Sequestro de CO2'!Z387,'Sequestro de CO2'!AE387,'Sequestro de CO2'!AJ387,'Sequestro de CO2'!AO387,'Sequestro de CO2'!AT387,'Sequestro de CO2'!AY387,'Sequestro de CO2'!BD387,'Sequestro de CO2'!BI387)))</f>
        <v/>
      </c>
      <c r="AB15" s="159" t="str">
        <f>IF($B$15="","",IF(OR(ISBLANK('Sequestro de CO2'!P388),ISBLANK('Sequestro de CO2'!U388),ISBLANK('Sequestro de CO2'!Z388),ISBLANK('Sequestro de CO2'!AE388),ISBLANK('Sequestro de CO2'!AJ388),ISBLANK('Sequestro de CO2'!AO388),ISBLANK('Sequestro de CO2'!AT388),ISBLANK('Sequestro de CO2'!AY388),ISBLANK('Sequestro de CO2'!BD388),ISBLANK('Sequestro de CO2'!BI388)),"",SUM('Sequestro de CO2'!P388,'Sequestro de CO2'!U388,'Sequestro de CO2'!Z388,'Sequestro de CO2'!AE388,'Sequestro de CO2'!AJ388,'Sequestro de CO2'!AO388,'Sequestro de CO2'!AT388,'Sequestro de CO2'!AY388,'Sequestro de CO2'!BD388,'Sequestro de CO2'!BI388)))</f>
        <v/>
      </c>
      <c r="AC15" s="159" t="str">
        <f>IF($B$15="","",IF(OR(ISBLANK('Sequestro de CO2'!P389),ISBLANK('Sequestro de CO2'!U389),ISBLANK('Sequestro de CO2'!Z389),ISBLANK('Sequestro de CO2'!AE389),ISBLANK('Sequestro de CO2'!AJ389),ISBLANK('Sequestro de CO2'!AO389),ISBLANK('Sequestro de CO2'!AT389),ISBLANK('Sequestro de CO2'!AY389),ISBLANK('Sequestro de CO2'!BD389),ISBLANK('Sequestro de CO2'!BI389)),"",SUM('Sequestro de CO2'!P389,'Sequestro de CO2'!U389,'Sequestro de CO2'!Z389,'Sequestro de CO2'!AE389,'Sequestro de CO2'!AJ389,'Sequestro de CO2'!AO389,'Sequestro de CO2'!AT389,'Sequestro de CO2'!AY389,'Sequestro de CO2'!BD389,'Sequestro de CO2'!BI389)))</f>
        <v/>
      </c>
      <c r="AD15" s="159" t="str">
        <f>IF($B$15="","",IF(OR(ISBLANK('Sequestro de CO2'!P390),ISBLANK('Sequestro de CO2'!U390),ISBLANK('Sequestro de CO2'!Z390),ISBLANK('Sequestro de CO2'!AE390),ISBLANK('Sequestro de CO2'!AJ390),ISBLANK('Sequestro de CO2'!AO390),ISBLANK('Sequestro de CO2'!AT390),ISBLANK('Sequestro de CO2'!AY390),ISBLANK('Sequestro de CO2'!BD390),ISBLANK('Sequestro de CO2'!BI390)),"",SUM('Sequestro de CO2'!P390,'Sequestro de CO2'!U390,'Sequestro de CO2'!Z390,'Sequestro de CO2'!AE390,'Sequestro de CO2'!AJ390,'Sequestro de CO2'!AO390,'Sequestro de CO2'!AT390,'Sequestro de CO2'!AY390,'Sequestro de CO2'!BD390,'Sequestro de CO2'!BI390)))</f>
        <v/>
      </c>
      <c r="AE15" s="159" t="str">
        <f>IF($B$15="","",IF(OR(ISBLANK('Sequestro de CO2'!P391),ISBLANK('Sequestro de CO2'!U391),ISBLANK('Sequestro de CO2'!Z391),ISBLANK('Sequestro de CO2'!AE391),ISBLANK('Sequestro de CO2'!AJ391),ISBLANK('Sequestro de CO2'!AO391),ISBLANK('Sequestro de CO2'!AT391),ISBLANK('Sequestro de CO2'!AY391),ISBLANK('Sequestro de CO2'!BD391),ISBLANK('Sequestro de CO2'!BI391)),"",SUM('Sequestro de CO2'!P391,'Sequestro de CO2'!U391,'Sequestro de CO2'!Z391,'Sequestro de CO2'!AE391,'Sequestro de CO2'!AJ391,'Sequestro de CO2'!AO391,'Sequestro de CO2'!AT391,'Sequestro de CO2'!AY391,'Sequestro de CO2'!BD391,'Sequestro de CO2'!BI391)))</f>
        <v/>
      </c>
      <c r="AF15" s="159" t="str">
        <f>IF($B$15="","",IF(OR(ISBLANK('Sequestro de CO2'!P392),ISBLANK('Sequestro de CO2'!U392),ISBLANK('Sequestro de CO2'!Z392),ISBLANK('Sequestro de CO2'!AE392),ISBLANK('Sequestro de CO2'!AJ392),ISBLANK('Sequestro de CO2'!AO392),ISBLANK('Sequestro de CO2'!AT392),ISBLANK('Sequestro de CO2'!AY392),ISBLANK('Sequestro de CO2'!BD392),ISBLANK('Sequestro de CO2'!BI392)),"",SUM('Sequestro de CO2'!P392,'Sequestro de CO2'!U392,'Sequestro de CO2'!Z392,'Sequestro de CO2'!AE392,'Sequestro de CO2'!AJ392,'Sequestro de CO2'!AO392,'Sequestro de CO2'!AT392,'Sequestro de CO2'!AY392,'Sequestro de CO2'!BD392,'Sequestro de CO2'!BI392)))</f>
        <v/>
      </c>
      <c r="AG15" s="159" t="str">
        <f>IF($B$15="","",IF(OR(ISBLANK('Sequestro de CO2'!P393),ISBLANK('Sequestro de CO2'!U393),ISBLANK('Sequestro de CO2'!Z393),ISBLANK('Sequestro de CO2'!AE393),ISBLANK('Sequestro de CO2'!AJ393),ISBLANK('Sequestro de CO2'!AO393),ISBLANK('Sequestro de CO2'!AT393),ISBLANK('Sequestro de CO2'!AY393),ISBLANK('Sequestro de CO2'!BD393),ISBLANK('Sequestro de CO2'!BI393)),"",SUM('Sequestro de CO2'!P393,'Sequestro de CO2'!U393,'Sequestro de CO2'!Z393,'Sequestro de CO2'!AE393,'Sequestro de CO2'!AJ393,'Sequestro de CO2'!AO393,'Sequestro de CO2'!AT393,'Sequestro de CO2'!AY393,'Sequestro de CO2'!BD393,'Sequestro de CO2'!BI393)))</f>
        <v/>
      </c>
      <c r="AH15" s="159" t="str">
        <f>IF($B$15="","",IF(OR(ISBLANK('Sequestro de CO2'!P394),ISBLANK('Sequestro de CO2'!U394),ISBLANK('Sequestro de CO2'!Z394),ISBLANK('Sequestro de CO2'!AE394),ISBLANK('Sequestro de CO2'!AJ394),ISBLANK('Sequestro de CO2'!AO394),ISBLANK('Sequestro de CO2'!AT394),ISBLANK('Sequestro de CO2'!AY394),ISBLANK('Sequestro de CO2'!BD394),ISBLANK('Sequestro de CO2'!BI394)),"",SUM('Sequestro de CO2'!P394,'Sequestro de CO2'!U394,'Sequestro de CO2'!Z394,'Sequestro de CO2'!AE394,'Sequestro de CO2'!AJ394,'Sequestro de CO2'!AO394,'Sequestro de CO2'!AT394,'Sequestro de CO2'!AY394,'Sequestro de CO2'!BD394,'Sequestro de CO2'!BI394)))</f>
        <v/>
      </c>
      <c r="AI15" s="159" t="str">
        <f>IF($B$15="","",IF(OR(ISBLANK('Sequestro de CO2'!P395),ISBLANK('Sequestro de CO2'!U395),ISBLANK('Sequestro de CO2'!Z395),ISBLANK('Sequestro de CO2'!AE395),ISBLANK('Sequestro de CO2'!AJ395),ISBLANK('Sequestro de CO2'!AO395),ISBLANK('Sequestro de CO2'!AT395),ISBLANK('Sequestro de CO2'!AY395),ISBLANK('Sequestro de CO2'!BD395),ISBLANK('Sequestro de CO2'!BI395)),"",SUM('Sequestro de CO2'!P395,'Sequestro de CO2'!U395,'Sequestro de CO2'!Z395,'Sequestro de CO2'!AE395,'Sequestro de CO2'!AJ395,'Sequestro de CO2'!AO395,'Sequestro de CO2'!AT395,'Sequestro de CO2'!AY395,'Sequestro de CO2'!BD395,'Sequestro de CO2'!BI395)))</f>
        <v/>
      </c>
      <c r="AJ15" s="159" t="str">
        <f>IF($B$15="","",IF(OR(ISBLANK('Sequestro de CO2'!P396),ISBLANK('Sequestro de CO2'!U396),ISBLANK('Sequestro de CO2'!Z396),ISBLANK('Sequestro de CO2'!AE396),ISBLANK('Sequestro de CO2'!AJ396),ISBLANK('Sequestro de CO2'!AO396),ISBLANK('Sequestro de CO2'!AT396),ISBLANK('Sequestro de CO2'!AY396),ISBLANK('Sequestro de CO2'!BD396),ISBLANK('Sequestro de CO2'!BI396)),"",SUM('Sequestro de CO2'!P396,'Sequestro de CO2'!U396,'Sequestro de CO2'!Z396,'Sequestro de CO2'!AE396,'Sequestro de CO2'!AJ396,'Sequestro de CO2'!AO396,'Sequestro de CO2'!AT396,'Sequestro de CO2'!AY396,'Sequestro de CO2'!BD396,'Sequestro de CO2'!BI396)))</f>
        <v/>
      </c>
      <c r="AK15" s="160" t="str">
        <f>IF($B$15="","",IF(OR(ISBLANK('Sequestro de CO2'!P397),ISBLANK('Sequestro de CO2'!U397),ISBLANK('Sequestro de CO2'!Z397),ISBLANK('Sequestro de CO2'!AE397),ISBLANK('Sequestro de CO2'!AJ397),ISBLANK('Sequestro de CO2'!AO397),ISBLANK('Sequestro de CO2'!AT397),ISBLANK('Sequestro de CO2'!AY397),ISBLANK('Sequestro de CO2'!BD397),ISBLANK('Sequestro de CO2'!BI397)),"",SUM('Sequestro de CO2'!P397,'Sequestro de CO2'!U397,'Sequestro de CO2'!Z397,'Sequestro de CO2'!AE397,'Sequestro de CO2'!AJ397,'Sequestro de CO2'!AO397,'Sequestro de CO2'!AT397,'Sequestro de CO2'!AY397,'Sequestro de CO2'!BD397,'Sequestro de CO2'!BI397)))</f>
        <v/>
      </c>
      <c r="AL15" s="144"/>
      <c r="AM15" s="144"/>
      <c r="AN15" s="144"/>
      <c r="AO15" s="144"/>
      <c r="AP15" s="144"/>
      <c r="AQ15" s="144"/>
      <c r="AR15" s="144"/>
      <c r="AS15" s="144"/>
      <c r="AT15" s="144"/>
      <c r="AU15" s="144"/>
      <c r="AV15" s="144"/>
      <c r="AW15" s="144"/>
      <c r="AX15" s="144"/>
      <c r="AY15" s="144"/>
      <c r="AZ15" s="144"/>
      <c r="BA15" s="144"/>
      <c r="BB15" s="144"/>
      <c r="BC15" s="144"/>
    </row>
    <row r="16" spans="1:55" ht="15" customHeight="1" x14ac:dyDescent="0.3">
      <c r="B16" s="163" t="str">
        <f>IF(PRINCIPAL!B114&lt;&gt;"",PRINCIPAL!B114,"")</f>
        <v/>
      </c>
      <c r="C16" s="310" t="str">
        <f>IF($B$17="","",IF(OR(ISBLANK('Sequestro de CO2'!P402),ISBLANK('Sequestro de CO2'!U402),ISBLANK('Sequestro de CO2'!Z402),ISBLANK('Sequestro de CO2'!AE402),ISBLANK('Sequestro de CO2'!AJ402),ISBLANK('Sequestro de CO2'!AO402),ISBLANK('Sequestro de CO2'!AT402),ISBLANK('Sequestro de CO2'!AY402),ISBLANK('Sequestro de CO2'!BD402),ISBLANK('Sequestro de CO2'!BI402)),"",SUM('Sequestro de CO2'!P402,'Sequestro de CO2'!U402,'Sequestro de CO2'!Z402,'Sequestro de CO2'!AE402,'Sequestro de CO2'!AJ402,'Sequestro de CO2'!AO402,'Sequestro de CO2'!AT402,'Sequestro de CO2'!AY402,'Sequestro de CO2'!BD402,'Sequestro de CO2'!BI402)))</f>
        <v/>
      </c>
      <c r="D16" s="310" t="str">
        <f>IF($B$17="","",IF(OR(ISBLANK('Sequestro de CO2'!P403),ISBLANK('Sequestro de CO2'!U403),ISBLANK('Sequestro de CO2'!Z403),ISBLANK('Sequestro de CO2'!AE403),ISBLANK('Sequestro de CO2'!AJ403),ISBLANK('Sequestro de CO2'!AO403),ISBLANK('Sequestro de CO2'!AT403),ISBLANK('Sequestro de CO2'!AY403),ISBLANK('Sequestro de CO2'!BD403),ISBLANK('Sequestro de CO2'!BI403)),"",SUM('Sequestro de CO2'!P403,'Sequestro de CO2'!U403,'Sequestro de CO2'!Z403,'Sequestro de CO2'!AE403,'Sequestro de CO2'!AJ403,'Sequestro de CO2'!AO403,'Sequestro de CO2'!AT403,'Sequestro de CO2'!AY403,'Sequestro de CO2'!BD403,'Sequestro de CO2'!BI403)))</f>
        <v/>
      </c>
      <c r="E16" s="310" t="str">
        <f>IF($B$17="","",IF(OR(ISBLANK('Sequestro de CO2'!P404),ISBLANK('Sequestro de CO2'!U404),ISBLANK('Sequestro de CO2'!Z404),ISBLANK('Sequestro de CO2'!AE404),ISBLANK('Sequestro de CO2'!AJ404),ISBLANK('Sequestro de CO2'!AO404),ISBLANK('Sequestro de CO2'!AT404),ISBLANK('Sequestro de CO2'!AY404),ISBLANK('Sequestro de CO2'!BD404),ISBLANK('Sequestro de CO2'!BI404)),"",SUM('Sequestro de CO2'!P404,'Sequestro de CO2'!U404,'Sequestro de CO2'!Z404,'Sequestro de CO2'!AE404,'Sequestro de CO2'!AJ404,'Sequestro de CO2'!AO404,'Sequestro de CO2'!AT404,'Sequestro de CO2'!AY404,'Sequestro de CO2'!BD404,'Sequestro de CO2'!BI404)))</f>
        <v/>
      </c>
      <c r="F16" s="310" t="str">
        <f>IF($B$17="","",IF(OR(ISBLANK('Sequestro de CO2'!P405),ISBLANK('Sequestro de CO2'!U405),ISBLANK('Sequestro de CO2'!Z405),ISBLANK('Sequestro de CO2'!AE405),ISBLANK('Sequestro de CO2'!AJ405),ISBLANK('Sequestro de CO2'!AO405),ISBLANK('Sequestro de CO2'!AT405),ISBLANK('Sequestro de CO2'!AY405),ISBLANK('Sequestro de CO2'!BD405),ISBLANK('Sequestro de CO2'!BI405)),"",SUM('Sequestro de CO2'!P405,'Sequestro de CO2'!U405,'Sequestro de CO2'!Z405,'Sequestro de CO2'!AE405,'Sequestro de CO2'!AJ405,'Sequestro de CO2'!AO405,'Sequestro de CO2'!AT405,'Sequestro de CO2'!AY405,'Sequestro de CO2'!BD405,'Sequestro de CO2'!BI405)))</f>
        <v/>
      </c>
      <c r="G16" s="310" t="str">
        <f>IF($B$17="","",IF(OR(ISBLANK('Sequestro de CO2'!P406),ISBLANK('Sequestro de CO2'!U406),ISBLANK('Sequestro de CO2'!Z406),ISBLANK('Sequestro de CO2'!AE406),ISBLANK('Sequestro de CO2'!AJ406),ISBLANK('Sequestro de CO2'!AO406),ISBLANK('Sequestro de CO2'!AT406),ISBLANK('Sequestro de CO2'!AY406),ISBLANK('Sequestro de CO2'!BD406),ISBLANK('Sequestro de CO2'!BI406)),"",SUM('Sequestro de CO2'!P406,'Sequestro de CO2'!U406,'Sequestro de CO2'!Z406,'Sequestro de CO2'!AE406,'Sequestro de CO2'!AJ406,'Sequestro de CO2'!AO406,'Sequestro de CO2'!AT406,'Sequestro de CO2'!AY406,'Sequestro de CO2'!BD406,'Sequestro de CO2'!BI406)))</f>
        <v/>
      </c>
      <c r="H16" s="310" t="str">
        <f>IF($B$17="","",IF(OR(ISBLANK('Sequestro de CO2'!P407),ISBLANK('Sequestro de CO2'!U407),ISBLANK('Sequestro de CO2'!Z407),ISBLANK('Sequestro de CO2'!AE407),ISBLANK('Sequestro de CO2'!AJ407),ISBLANK('Sequestro de CO2'!AO407),ISBLANK('Sequestro de CO2'!AT407),ISBLANK('Sequestro de CO2'!AY407),ISBLANK('Sequestro de CO2'!BD407),ISBLANK('Sequestro de CO2'!BI407)),"",SUM('Sequestro de CO2'!P407,'Sequestro de CO2'!U407,'Sequestro de CO2'!Z407,'Sequestro de CO2'!AE407,'Sequestro de CO2'!AJ407,'Sequestro de CO2'!AO407,'Sequestro de CO2'!AT407,'Sequestro de CO2'!AY407,'Sequestro de CO2'!BD407,'Sequestro de CO2'!BI407)))</f>
        <v/>
      </c>
      <c r="I16" s="310" t="str">
        <f>IF($B$17="","",IF(OR(ISBLANK('Sequestro de CO2'!P408),ISBLANK('Sequestro de CO2'!U408),ISBLANK('Sequestro de CO2'!Z408),ISBLANK('Sequestro de CO2'!AE408),ISBLANK('Sequestro de CO2'!AJ408),ISBLANK('Sequestro de CO2'!AO408),ISBLANK('Sequestro de CO2'!AT408),ISBLANK('Sequestro de CO2'!AY408),ISBLANK('Sequestro de CO2'!BD408),ISBLANK('Sequestro de CO2'!BI408)),"",SUM('Sequestro de CO2'!P408,'Sequestro de CO2'!U408,'Sequestro de CO2'!Z408,'Sequestro de CO2'!AE408,'Sequestro de CO2'!AJ408,'Sequestro de CO2'!AO408,'Sequestro de CO2'!AT408,'Sequestro de CO2'!AY408,'Sequestro de CO2'!BD408,'Sequestro de CO2'!BI408)))</f>
        <v/>
      </c>
      <c r="J16" s="310" t="str">
        <f>IF($B$17="","",IF(OR(ISBLANK('Sequestro de CO2'!P409),ISBLANK('Sequestro de CO2'!U409),ISBLANK('Sequestro de CO2'!Z409),ISBLANK('Sequestro de CO2'!AE409),ISBLANK('Sequestro de CO2'!AJ409),ISBLANK('Sequestro de CO2'!AO409),ISBLANK('Sequestro de CO2'!AT409),ISBLANK('Sequestro de CO2'!AY409),ISBLANK('Sequestro de CO2'!BD409),ISBLANK('Sequestro de CO2'!BI409)),"",SUM('Sequestro de CO2'!P409,'Sequestro de CO2'!U409,'Sequestro de CO2'!Z409,'Sequestro de CO2'!AE409,'Sequestro de CO2'!AJ409,'Sequestro de CO2'!AO409,'Sequestro de CO2'!AT409,'Sequestro de CO2'!AY409,'Sequestro de CO2'!BD409,'Sequestro de CO2'!BI409)))</f>
        <v/>
      </c>
      <c r="K16" s="310" t="str">
        <f>IF($B$17="","",IF(OR(ISBLANK('Sequestro de CO2'!P410),ISBLANK('Sequestro de CO2'!U410),ISBLANK('Sequestro de CO2'!Z410),ISBLANK('Sequestro de CO2'!AE410),ISBLANK('Sequestro de CO2'!AJ410),ISBLANK('Sequestro de CO2'!AO410),ISBLANK('Sequestro de CO2'!AT410),ISBLANK('Sequestro de CO2'!AY410),ISBLANK('Sequestro de CO2'!BD410),ISBLANK('Sequestro de CO2'!BI410)),"",SUM('Sequestro de CO2'!P410,'Sequestro de CO2'!U410,'Sequestro de CO2'!Z410,'Sequestro de CO2'!AE410,'Sequestro de CO2'!AJ410,'Sequestro de CO2'!AO410,'Sequestro de CO2'!AT410,'Sequestro de CO2'!AY410,'Sequestro de CO2'!BD410,'Sequestro de CO2'!BI410)))</f>
        <v/>
      </c>
      <c r="L16" s="310" t="str">
        <f>IF($B$17="","",IF(OR(ISBLANK('Sequestro de CO2'!P411),ISBLANK('Sequestro de CO2'!U411),ISBLANK('Sequestro de CO2'!Z411),ISBLANK('Sequestro de CO2'!AE411),ISBLANK('Sequestro de CO2'!AJ411),ISBLANK('Sequestro de CO2'!AO411),ISBLANK('Sequestro de CO2'!AT411),ISBLANK('Sequestro de CO2'!AY411),ISBLANK('Sequestro de CO2'!BD411),ISBLANK('Sequestro de CO2'!BI411)),"",SUM('Sequestro de CO2'!P411,'Sequestro de CO2'!U411,'Sequestro de CO2'!Z411,'Sequestro de CO2'!AE411,'Sequestro de CO2'!AJ411,'Sequestro de CO2'!AO411,'Sequestro de CO2'!AT411,'Sequestro de CO2'!AY411,'Sequestro de CO2'!BD411,'Sequestro de CO2'!BI411)))</f>
        <v/>
      </c>
      <c r="M16" s="310" t="str">
        <f>IF($B$17="","",IF(OR(ISBLANK('Sequestro de CO2'!P412),ISBLANK('Sequestro de CO2'!U412),ISBLANK('Sequestro de CO2'!Z412),ISBLANK('Sequestro de CO2'!AE412),ISBLANK('Sequestro de CO2'!AJ412),ISBLANK('Sequestro de CO2'!AO412),ISBLANK('Sequestro de CO2'!AT412),ISBLANK('Sequestro de CO2'!AY412),ISBLANK('Sequestro de CO2'!BD412),ISBLANK('Sequestro de CO2'!BI412)),"",SUM('Sequestro de CO2'!P412,'Sequestro de CO2'!U412,'Sequestro de CO2'!Z412,'Sequestro de CO2'!AE412,'Sequestro de CO2'!AJ412,'Sequestro de CO2'!AO412,'Sequestro de CO2'!AT412,'Sequestro de CO2'!AY412,'Sequestro de CO2'!BD412,'Sequestro de CO2'!BI412)))</f>
        <v/>
      </c>
      <c r="N16" s="310" t="str">
        <f>IF($B$17="","",IF(OR(ISBLANK('Sequestro de CO2'!P413),ISBLANK('Sequestro de CO2'!U413),ISBLANK('Sequestro de CO2'!Z413),ISBLANK('Sequestro de CO2'!AE413),ISBLANK('Sequestro de CO2'!AJ413),ISBLANK('Sequestro de CO2'!AO413),ISBLANK('Sequestro de CO2'!AT413),ISBLANK('Sequestro de CO2'!AY413),ISBLANK('Sequestro de CO2'!BD413),ISBLANK('Sequestro de CO2'!BI413)),"",SUM('Sequestro de CO2'!P413,'Sequestro de CO2'!U413,'Sequestro de CO2'!Z413,'Sequestro de CO2'!AE413,'Sequestro de CO2'!AJ413,'Sequestro de CO2'!AO413,'Sequestro de CO2'!AT413,'Sequestro de CO2'!AY413,'Sequestro de CO2'!BD413,'Sequestro de CO2'!BI413)))</f>
        <v/>
      </c>
      <c r="O16" s="310" t="str">
        <f>IF($B$17="","",IF(OR(ISBLANK('Sequestro de CO2'!P414),ISBLANK('Sequestro de CO2'!U414),ISBLANK('Sequestro de CO2'!Z414),ISBLANK('Sequestro de CO2'!AE414),ISBLANK('Sequestro de CO2'!AJ414),ISBLANK('Sequestro de CO2'!AO414),ISBLANK('Sequestro de CO2'!AT414),ISBLANK('Sequestro de CO2'!AY414),ISBLANK('Sequestro de CO2'!BD414),ISBLANK('Sequestro de CO2'!BI414)),"",SUM('Sequestro de CO2'!P414,'Sequestro de CO2'!U414,'Sequestro de CO2'!Z414,'Sequestro de CO2'!AE414,'Sequestro de CO2'!AJ414,'Sequestro de CO2'!AO414,'Sequestro de CO2'!AT414,'Sequestro de CO2'!AY414,'Sequestro de CO2'!BD414,'Sequestro de CO2'!BI414)))</f>
        <v/>
      </c>
      <c r="P16" s="310" t="str">
        <f>IF($B$17="","",IF(OR(ISBLANK('Sequestro de CO2'!P415),ISBLANK('Sequestro de CO2'!U415),ISBLANK('Sequestro de CO2'!Z415),ISBLANK('Sequestro de CO2'!AE415),ISBLANK('Sequestro de CO2'!AJ415),ISBLANK('Sequestro de CO2'!AO415),ISBLANK('Sequestro de CO2'!AT415),ISBLANK('Sequestro de CO2'!AY415),ISBLANK('Sequestro de CO2'!BD415),ISBLANK('Sequestro de CO2'!BI415)),"",SUM('Sequestro de CO2'!P415,'Sequestro de CO2'!U415,'Sequestro de CO2'!Z415,'Sequestro de CO2'!AE415,'Sequestro de CO2'!AJ415,'Sequestro de CO2'!AO415,'Sequestro de CO2'!AT415,'Sequestro de CO2'!AY415,'Sequestro de CO2'!BD415,'Sequestro de CO2'!BI415)))</f>
        <v/>
      </c>
      <c r="Q16" s="310" t="str">
        <f>IF($B$17="","",IF(OR(ISBLANK('Sequestro de CO2'!P416),ISBLANK('Sequestro de CO2'!U416),ISBLANK('Sequestro de CO2'!Z416),ISBLANK('Sequestro de CO2'!AE416),ISBLANK('Sequestro de CO2'!AJ416),ISBLANK('Sequestro de CO2'!AO416),ISBLANK('Sequestro de CO2'!AT416),ISBLANK('Sequestro de CO2'!AY416),ISBLANK('Sequestro de CO2'!BD416),ISBLANK('Sequestro de CO2'!BI416)),"",SUM('Sequestro de CO2'!P416,'Sequestro de CO2'!U416,'Sequestro de CO2'!Z416,'Sequestro de CO2'!AE416,'Sequestro de CO2'!AJ416,'Sequestro de CO2'!AO416,'Sequestro de CO2'!AT416,'Sequestro de CO2'!AY416,'Sequestro de CO2'!BD416,'Sequestro de CO2'!BI416)))</f>
        <v/>
      </c>
      <c r="R16" s="310" t="str">
        <f>IF($B$17="","",IF(OR(ISBLANK('Sequestro de CO2'!P417),ISBLANK('Sequestro de CO2'!U417),ISBLANK('Sequestro de CO2'!Z417),ISBLANK('Sequestro de CO2'!AE417),ISBLANK('Sequestro de CO2'!AJ417),ISBLANK('Sequestro de CO2'!AO417),ISBLANK('Sequestro de CO2'!AT417),ISBLANK('Sequestro de CO2'!AY417),ISBLANK('Sequestro de CO2'!BD417),ISBLANK('Sequestro de CO2'!BI417)),"",SUM('Sequestro de CO2'!P417,'Sequestro de CO2'!U417,'Sequestro de CO2'!Z417,'Sequestro de CO2'!AE417,'Sequestro de CO2'!AJ417,'Sequestro de CO2'!AO417,'Sequestro de CO2'!AT417,'Sequestro de CO2'!AY417,'Sequestro de CO2'!BD417,'Sequestro de CO2'!BI417)))</f>
        <v/>
      </c>
      <c r="S16" s="310" t="str">
        <f>IF($B$17="","",IF(OR(ISBLANK('Sequestro de CO2'!P418),ISBLANK('Sequestro de CO2'!U418),ISBLANK('Sequestro de CO2'!Z418),ISBLANK('Sequestro de CO2'!AE418),ISBLANK('Sequestro de CO2'!AJ418),ISBLANK('Sequestro de CO2'!AO418),ISBLANK('Sequestro de CO2'!AT418),ISBLANK('Sequestro de CO2'!AY418),ISBLANK('Sequestro de CO2'!BD418),ISBLANK('Sequestro de CO2'!BI418)),"",SUM('Sequestro de CO2'!P418,'Sequestro de CO2'!U418,'Sequestro de CO2'!Z418,'Sequestro de CO2'!AE418,'Sequestro de CO2'!AJ418,'Sequestro de CO2'!AO418,'Sequestro de CO2'!AT418,'Sequestro de CO2'!AY418,'Sequestro de CO2'!BD418,'Sequestro de CO2'!BI418)))</f>
        <v/>
      </c>
      <c r="T16" s="310" t="str">
        <f>IF($B$17="","",IF(OR(ISBLANK('Sequestro de CO2'!P419),ISBLANK('Sequestro de CO2'!U419),ISBLANK('Sequestro de CO2'!Z419),ISBLANK('Sequestro de CO2'!AE419),ISBLANK('Sequestro de CO2'!AJ419),ISBLANK('Sequestro de CO2'!AO419),ISBLANK('Sequestro de CO2'!AT419),ISBLANK('Sequestro de CO2'!AY419),ISBLANK('Sequestro de CO2'!BD419),ISBLANK('Sequestro de CO2'!BI419)),"",SUM('Sequestro de CO2'!P419,'Sequestro de CO2'!U419,'Sequestro de CO2'!Z419,'Sequestro de CO2'!AE419,'Sequestro de CO2'!AJ419,'Sequestro de CO2'!AO419,'Sequestro de CO2'!AT419,'Sequestro de CO2'!AY419,'Sequestro de CO2'!BD419,'Sequestro de CO2'!BI419)))</f>
        <v/>
      </c>
      <c r="U16" s="310" t="str">
        <f>IF($B$17="","",IF(OR(ISBLANK('Sequestro de CO2'!P420),ISBLANK('Sequestro de CO2'!U420),ISBLANK('Sequestro de CO2'!Z420),ISBLANK('Sequestro de CO2'!AE420),ISBLANK('Sequestro de CO2'!AJ420),ISBLANK('Sequestro de CO2'!AO420),ISBLANK('Sequestro de CO2'!AT420),ISBLANK('Sequestro de CO2'!AY420),ISBLANK('Sequestro de CO2'!BD420),ISBLANK('Sequestro de CO2'!BI420)),"",SUM('Sequestro de CO2'!P420,'Sequestro de CO2'!U420,'Sequestro de CO2'!Z420,'Sequestro de CO2'!AE420,'Sequestro de CO2'!AJ420,'Sequestro de CO2'!AO420,'Sequestro de CO2'!AT420,'Sequestro de CO2'!AY420,'Sequestro de CO2'!BD420,'Sequestro de CO2'!BI420)))</f>
        <v/>
      </c>
      <c r="V16" s="310" t="str">
        <f>IF($B$17="","",IF(OR(ISBLANK('Sequestro de CO2'!P421),ISBLANK('Sequestro de CO2'!U421),ISBLANK('Sequestro de CO2'!Z421),ISBLANK('Sequestro de CO2'!AE421),ISBLANK('Sequestro de CO2'!AJ421),ISBLANK('Sequestro de CO2'!AO421),ISBLANK('Sequestro de CO2'!AT421),ISBLANK('Sequestro de CO2'!AY421),ISBLANK('Sequestro de CO2'!BD421),ISBLANK('Sequestro de CO2'!BI421)),"",SUM('Sequestro de CO2'!P421,'Sequestro de CO2'!U421,'Sequestro de CO2'!Z421,'Sequestro de CO2'!AE421,'Sequestro de CO2'!AJ421,'Sequestro de CO2'!AO421,'Sequestro de CO2'!AT421,'Sequestro de CO2'!AY421,'Sequestro de CO2'!BD421,'Sequestro de CO2'!BI421)))</f>
        <v/>
      </c>
      <c r="W16" s="310" t="str">
        <f>IF($B$17="","",IF(OR(ISBLANK('Sequestro de CO2'!P422),ISBLANK('Sequestro de CO2'!U422),ISBLANK('Sequestro de CO2'!Z422),ISBLANK('Sequestro de CO2'!AE422),ISBLANK('Sequestro de CO2'!AJ422),ISBLANK('Sequestro de CO2'!AO422),ISBLANK('Sequestro de CO2'!AT422),ISBLANK('Sequestro de CO2'!AY422),ISBLANK('Sequestro de CO2'!BD422),ISBLANK('Sequestro de CO2'!BI422)),"",SUM('Sequestro de CO2'!P422,'Sequestro de CO2'!U422,'Sequestro de CO2'!Z422,'Sequestro de CO2'!AE422,'Sequestro de CO2'!AJ422,'Sequestro de CO2'!AO422,'Sequestro de CO2'!AT422,'Sequestro de CO2'!AY422,'Sequestro de CO2'!BD422,'Sequestro de CO2'!BI422)))</f>
        <v/>
      </c>
      <c r="X16" s="310" t="str">
        <f>IF($B$17="","",IF(OR(ISBLANK('Sequestro de CO2'!P423),ISBLANK('Sequestro de CO2'!U423),ISBLANK('Sequestro de CO2'!Z423),ISBLANK('Sequestro de CO2'!AE423),ISBLANK('Sequestro de CO2'!AJ423),ISBLANK('Sequestro de CO2'!AO423),ISBLANK('Sequestro de CO2'!AT423),ISBLANK('Sequestro de CO2'!AY423),ISBLANK('Sequestro de CO2'!BD423),ISBLANK('Sequestro de CO2'!BI423)),"",SUM('Sequestro de CO2'!P423,'Sequestro de CO2'!U423,'Sequestro de CO2'!Z423,'Sequestro de CO2'!AE423,'Sequestro de CO2'!AJ423,'Sequestro de CO2'!AO423,'Sequestro de CO2'!AT423,'Sequestro de CO2'!AY423,'Sequestro de CO2'!BD423,'Sequestro de CO2'!BI423)))</f>
        <v/>
      </c>
      <c r="Y16" s="310" t="str">
        <f>IF($B$17="","",IF(OR(ISBLANK('Sequestro de CO2'!P424),ISBLANK('Sequestro de CO2'!U424),ISBLANK('Sequestro de CO2'!Z424),ISBLANK('Sequestro de CO2'!AE424),ISBLANK('Sequestro de CO2'!AJ424),ISBLANK('Sequestro de CO2'!AO424),ISBLANK('Sequestro de CO2'!AT424),ISBLANK('Sequestro de CO2'!AY424),ISBLANK('Sequestro de CO2'!BD424),ISBLANK('Sequestro de CO2'!BI424)),"",SUM('Sequestro de CO2'!P424,'Sequestro de CO2'!U424,'Sequestro de CO2'!Z424,'Sequestro de CO2'!AE424,'Sequestro de CO2'!AJ424,'Sequestro de CO2'!AO424,'Sequestro de CO2'!AT424,'Sequestro de CO2'!AY424,'Sequestro de CO2'!BD424,'Sequestro de CO2'!BI424)))</f>
        <v/>
      </c>
      <c r="Z16" s="310" t="str">
        <f>IF($B$17="","",IF(OR(ISBLANK('Sequestro de CO2'!P425),ISBLANK('Sequestro de CO2'!U425),ISBLANK('Sequestro de CO2'!Z425),ISBLANK('Sequestro de CO2'!AE425),ISBLANK('Sequestro de CO2'!AJ425),ISBLANK('Sequestro de CO2'!AO425),ISBLANK('Sequestro de CO2'!AT425),ISBLANK('Sequestro de CO2'!AY425),ISBLANK('Sequestro de CO2'!BD425),ISBLANK('Sequestro de CO2'!BI425)),"",SUM('Sequestro de CO2'!P425,'Sequestro de CO2'!U425,'Sequestro de CO2'!Z425,'Sequestro de CO2'!AE425,'Sequestro de CO2'!AJ425,'Sequestro de CO2'!AO425,'Sequestro de CO2'!AT425,'Sequestro de CO2'!AY425,'Sequestro de CO2'!BD425,'Sequestro de CO2'!BI425)))</f>
        <v/>
      </c>
      <c r="AA16" s="310" t="str">
        <f>IF($B$17="","",IF(OR(ISBLANK('Sequestro de CO2'!P426),ISBLANK('Sequestro de CO2'!U426),ISBLANK('Sequestro de CO2'!Z426),ISBLANK('Sequestro de CO2'!AE426),ISBLANK('Sequestro de CO2'!AJ426),ISBLANK('Sequestro de CO2'!AO426),ISBLANK('Sequestro de CO2'!AT426),ISBLANK('Sequestro de CO2'!AY426),ISBLANK('Sequestro de CO2'!BD426),ISBLANK('Sequestro de CO2'!BI426)),"",SUM('Sequestro de CO2'!P426,'Sequestro de CO2'!U426,'Sequestro de CO2'!Z426,'Sequestro de CO2'!AE426,'Sequestro de CO2'!AJ426,'Sequestro de CO2'!AO426,'Sequestro de CO2'!AT426,'Sequestro de CO2'!AY426,'Sequestro de CO2'!BD426,'Sequestro de CO2'!BI426)))</f>
        <v/>
      </c>
      <c r="AB16" s="310" t="str">
        <f>IF($B$17="","",IF(OR(ISBLANK('Sequestro de CO2'!P427),ISBLANK('Sequestro de CO2'!U427),ISBLANK('Sequestro de CO2'!Z427),ISBLANK('Sequestro de CO2'!AE427),ISBLANK('Sequestro de CO2'!AJ427),ISBLANK('Sequestro de CO2'!AO427),ISBLANK('Sequestro de CO2'!AT427),ISBLANK('Sequestro de CO2'!AY427),ISBLANK('Sequestro de CO2'!BD427),ISBLANK('Sequestro de CO2'!BI427)),"",SUM('Sequestro de CO2'!P427,'Sequestro de CO2'!U427,'Sequestro de CO2'!Z427,'Sequestro de CO2'!AE427,'Sequestro de CO2'!AJ427,'Sequestro de CO2'!AO427,'Sequestro de CO2'!AT427,'Sequestro de CO2'!AY427,'Sequestro de CO2'!BD427,'Sequestro de CO2'!BI427)))</f>
        <v/>
      </c>
      <c r="AC16" s="310" t="str">
        <f>IF($B$17="","",IF(OR(ISBLANK('Sequestro de CO2'!P428),ISBLANK('Sequestro de CO2'!U428),ISBLANK('Sequestro de CO2'!Z428),ISBLANK('Sequestro de CO2'!AE428),ISBLANK('Sequestro de CO2'!AJ428),ISBLANK('Sequestro de CO2'!AO428),ISBLANK('Sequestro de CO2'!AT428),ISBLANK('Sequestro de CO2'!AY428),ISBLANK('Sequestro de CO2'!BD428),ISBLANK('Sequestro de CO2'!BI428)),"",SUM('Sequestro de CO2'!P428,'Sequestro de CO2'!U428,'Sequestro de CO2'!Z428,'Sequestro de CO2'!AE428,'Sequestro de CO2'!AJ428,'Sequestro de CO2'!AO428,'Sequestro de CO2'!AT428,'Sequestro de CO2'!AY428,'Sequestro de CO2'!BD428,'Sequestro de CO2'!BI428)))</f>
        <v/>
      </c>
      <c r="AD16" s="310" t="str">
        <f>IF($B$17="","",IF(OR(ISBLANK('Sequestro de CO2'!P429),ISBLANK('Sequestro de CO2'!U429),ISBLANK('Sequestro de CO2'!Z429),ISBLANK('Sequestro de CO2'!AE429),ISBLANK('Sequestro de CO2'!AJ429),ISBLANK('Sequestro de CO2'!AO429),ISBLANK('Sequestro de CO2'!AT429),ISBLANK('Sequestro de CO2'!AY429),ISBLANK('Sequestro de CO2'!BD429),ISBLANK('Sequestro de CO2'!BI429)),"",SUM('Sequestro de CO2'!P429,'Sequestro de CO2'!U429,'Sequestro de CO2'!Z429,'Sequestro de CO2'!AE429,'Sequestro de CO2'!AJ429,'Sequestro de CO2'!AO429,'Sequestro de CO2'!AT429,'Sequestro de CO2'!AY429,'Sequestro de CO2'!BD429,'Sequestro de CO2'!BI429)))</f>
        <v/>
      </c>
      <c r="AE16" s="310" t="str">
        <f>IF($B$17="","",IF(OR(ISBLANK('Sequestro de CO2'!P430),ISBLANK('Sequestro de CO2'!U430),ISBLANK('Sequestro de CO2'!Z430),ISBLANK('Sequestro de CO2'!AE430),ISBLANK('Sequestro de CO2'!AJ430),ISBLANK('Sequestro de CO2'!AO430),ISBLANK('Sequestro de CO2'!AT430),ISBLANK('Sequestro de CO2'!AY430),ISBLANK('Sequestro de CO2'!BD430),ISBLANK('Sequestro de CO2'!BI430)),"",SUM('Sequestro de CO2'!P430,'Sequestro de CO2'!U430,'Sequestro de CO2'!Z430,'Sequestro de CO2'!AE430,'Sequestro de CO2'!AJ430,'Sequestro de CO2'!AO430,'Sequestro de CO2'!AT430,'Sequestro de CO2'!AY430,'Sequestro de CO2'!BD430,'Sequestro de CO2'!BI430)))</f>
        <v/>
      </c>
      <c r="AF16" s="310" t="str">
        <f>IF($B$17="","",IF(OR(ISBLANK('Sequestro de CO2'!P431),ISBLANK('Sequestro de CO2'!U431),ISBLANK('Sequestro de CO2'!Z431),ISBLANK('Sequestro de CO2'!AE431),ISBLANK('Sequestro de CO2'!AJ431),ISBLANK('Sequestro de CO2'!AO431),ISBLANK('Sequestro de CO2'!AT431),ISBLANK('Sequestro de CO2'!AY431),ISBLANK('Sequestro de CO2'!BD431),ISBLANK('Sequestro de CO2'!BI431)),"",SUM('Sequestro de CO2'!P431,'Sequestro de CO2'!U431,'Sequestro de CO2'!Z431,'Sequestro de CO2'!AE431,'Sequestro de CO2'!AJ431,'Sequestro de CO2'!AO431,'Sequestro de CO2'!AT431,'Sequestro de CO2'!AY431,'Sequestro de CO2'!BD431,'Sequestro de CO2'!BI431)))</f>
        <v/>
      </c>
      <c r="AG16" s="310" t="str">
        <f>IF($B$17="","",IF(OR(ISBLANK('Sequestro de CO2'!P432),ISBLANK('Sequestro de CO2'!U432),ISBLANK('Sequestro de CO2'!Z432),ISBLANK('Sequestro de CO2'!AE432),ISBLANK('Sequestro de CO2'!AJ432),ISBLANK('Sequestro de CO2'!AO432),ISBLANK('Sequestro de CO2'!AT432),ISBLANK('Sequestro de CO2'!AY432),ISBLANK('Sequestro de CO2'!BD432),ISBLANK('Sequestro de CO2'!BI432)),"",SUM('Sequestro de CO2'!P432,'Sequestro de CO2'!U432,'Sequestro de CO2'!Z432,'Sequestro de CO2'!AE432,'Sequestro de CO2'!AJ432,'Sequestro de CO2'!AO432,'Sequestro de CO2'!AT432,'Sequestro de CO2'!AY432,'Sequestro de CO2'!BD432,'Sequestro de CO2'!BI432)))</f>
        <v/>
      </c>
      <c r="AH16" s="310" t="str">
        <f>IF($B$17="","",IF(OR(ISBLANK('Sequestro de CO2'!P433),ISBLANK('Sequestro de CO2'!U433),ISBLANK('Sequestro de CO2'!Z433),ISBLANK('Sequestro de CO2'!AE433),ISBLANK('Sequestro de CO2'!AJ433),ISBLANK('Sequestro de CO2'!AO433),ISBLANK('Sequestro de CO2'!AT433),ISBLANK('Sequestro de CO2'!AY433),ISBLANK('Sequestro de CO2'!BD433),ISBLANK('Sequestro de CO2'!BI433)),"",SUM('Sequestro de CO2'!P433,'Sequestro de CO2'!U433,'Sequestro de CO2'!Z433,'Sequestro de CO2'!AE433,'Sequestro de CO2'!AJ433,'Sequestro de CO2'!AO433,'Sequestro de CO2'!AT433,'Sequestro de CO2'!AY433,'Sequestro de CO2'!BD433,'Sequestro de CO2'!BI433)))</f>
        <v/>
      </c>
      <c r="AI16" s="310" t="str">
        <f>IF($B$17="","",IF(OR(ISBLANK('Sequestro de CO2'!P434),ISBLANK('Sequestro de CO2'!U434),ISBLANK('Sequestro de CO2'!Z434),ISBLANK('Sequestro de CO2'!AE434),ISBLANK('Sequestro de CO2'!AJ434),ISBLANK('Sequestro de CO2'!AO434),ISBLANK('Sequestro de CO2'!AT434),ISBLANK('Sequestro de CO2'!AY434),ISBLANK('Sequestro de CO2'!BD434),ISBLANK('Sequestro de CO2'!BI434)),"",SUM('Sequestro de CO2'!P434,'Sequestro de CO2'!U434,'Sequestro de CO2'!Z434,'Sequestro de CO2'!AE434,'Sequestro de CO2'!AJ434,'Sequestro de CO2'!AO434,'Sequestro de CO2'!AT434,'Sequestro de CO2'!AY434,'Sequestro de CO2'!BD434,'Sequestro de CO2'!BI434)))</f>
        <v/>
      </c>
      <c r="AJ16" s="310" t="str">
        <f>IF($B$17="","",IF(OR(ISBLANK('Sequestro de CO2'!P435),ISBLANK('Sequestro de CO2'!U435),ISBLANK('Sequestro de CO2'!Z435),ISBLANK('Sequestro de CO2'!AE435),ISBLANK('Sequestro de CO2'!AJ435),ISBLANK('Sequestro de CO2'!AO435),ISBLANK('Sequestro de CO2'!AT435),ISBLANK('Sequestro de CO2'!AY435),ISBLANK('Sequestro de CO2'!BD435),ISBLANK('Sequestro de CO2'!BI435)),"",SUM('Sequestro de CO2'!P435,'Sequestro de CO2'!U435,'Sequestro de CO2'!Z435,'Sequestro de CO2'!AE435,'Sequestro de CO2'!AJ435,'Sequestro de CO2'!AO435,'Sequestro de CO2'!AT435,'Sequestro de CO2'!AY435,'Sequestro de CO2'!BD435,'Sequestro de CO2'!BI435)))</f>
        <v/>
      </c>
      <c r="AK16" s="311" t="str">
        <f>IF($B$17="","",IF(OR(ISBLANK('Sequestro de CO2'!P436),ISBLANK('Sequestro de CO2'!U436),ISBLANK('Sequestro de CO2'!Z436),ISBLANK('Sequestro de CO2'!AE436),ISBLANK('Sequestro de CO2'!AJ436),ISBLANK('Sequestro de CO2'!AO436),ISBLANK('Sequestro de CO2'!AT436),ISBLANK('Sequestro de CO2'!AY436),ISBLANK('Sequestro de CO2'!BD436),ISBLANK('Sequestro de CO2'!BI436)),"",SUM('Sequestro de CO2'!P436,'Sequestro de CO2'!U436,'Sequestro de CO2'!Z436,'Sequestro de CO2'!AE436,'Sequestro de CO2'!AJ436,'Sequestro de CO2'!AO436,'Sequestro de CO2'!AT436,'Sequestro de CO2'!AY436,'Sequestro de CO2'!BD436,'Sequestro de CO2'!BI436)))</f>
        <v/>
      </c>
      <c r="AL16" s="144"/>
      <c r="AM16" s="144"/>
      <c r="AN16" s="144"/>
      <c r="AO16" s="144"/>
      <c r="AP16" s="144"/>
      <c r="AQ16" s="144"/>
      <c r="AR16" s="144"/>
      <c r="AS16" s="144"/>
      <c r="AT16" s="144"/>
      <c r="AU16" s="144"/>
      <c r="AV16" s="144"/>
      <c r="AW16" s="144"/>
      <c r="AX16" s="144"/>
      <c r="AY16" s="144"/>
      <c r="AZ16" s="144"/>
      <c r="BA16" s="144"/>
      <c r="BB16" s="144"/>
      <c r="BC16" s="144"/>
    </row>
    <row r="17" spans="1:55" ht="15" customHeight="1" x14ac:dyDescent="0.3">
      <c r="B17" s="163" t="str">
        <f>IF(PRINCIPAL!B124&lt;&gt;"",PRINCIPAL!B124,"")</f>
        <v/>
      </c>
      <c r="C17" s="310" t="str">
        <f>IF($B$17="","",IF(OR(ISBLANK('Sequestro de CO2'!P441),ISBLANK('Sequestro de CO2'!U441),ISBLANK('Sequestro de CO2'!Z441),ISBLANK('Sequestro de CO2'!AE441),ISBLANK('Sequestro de CO2'!AJ441),ISBLANK('Sequestro de CO2'!AO441),ISBLANK('Sequestro de CO2'!AT441),ISBLANK('Sequestro de CO2'!AY441),ISBLANK('Sequestro de CO2'!BD441),ISBLANK('Sequestro de CO2'!BI441)),"",SUM('Sequestro de CO2'!P441,'Sequestro de CO2'!U441,'Sequestro de CO2'!Z441,'Sequestro de CO2'!AE441,'Sequestro de CO2'!AJ441,'Sequestro de CO2'!AO441,'Sequestro de CO2'!AT441,'Sequestro de CO2'!AY441,'Sequestro de CO2'!BD441,'Sequestro de CO2'!BI441)))</f>
        <v/>
      </c>
      <c r="D17" s="310" t="str">
        <f>IF($B$17="","",IF(OR(ISBLANK('Sequestro de CO2'!P442),ISBLANK('Sequestro de CO2'!U442),ISBLANK('Sequestro de CO2'!Z442),ISBLANK('Sequestro de CO2'!AE442),ISBLANK('Sequestro de CO2'!AJ442),ISBLANK('Sequestro de CO2'!AO442),ISBLANK('Sequestro de CO2'!AT442),ISBLANK('Sequestro de CO2'!AY442),ISBLANK('Sequestro de CO2'!BD442),ISBLANK('Sequestro de CO2'!BI442)),"",SUM('Sequestro de CO2'!P442,'Sequestro de CO2'!U442,'Sequestro de CO2'!Z442,'Sequestro de CO2'!AE442,'Sequestro de CO2'!AJ442,'Sequestro de CO2'!AO442,'Sequestro de CO2'!AT442,'Sequestro de CO2'!AY442,'Sequestro de CO2'!BD442,'Sequestro de CO2'!BI442)))</f>
        <v/>
      </c>
      <c r="E17" s="310" t="str">
        <f>IF($B$17="","",IF(OR(ISBLANK('Sequestro de CO2'!P443),ISBLANK('Sequestro de CO2'!U443),ISBLANK('Sequestro de CO2'!Z443),ISBLANK('Sequestro de CO2'!AE443),ISBLANK('Sequestro de CO2'!AJ443),ISBLANK('Sequestro de CO2'!AO443),ISBLANK('Sequestro de CO2'!AT443),ISBLANK('Sequestro de CO2'!AY443),ISBLANK('Sequestro de CO2'!BD443),ISBLANK('Sequestro de CO2'!BI443)),"",SUM('Sequestro de CO2'!P443,'Sequestro de CO2'!U443,'Sequestro de CO2'!Z443,'Sequestro de CO2'!AE443,'Sequestro de CO2'!AJ443,'Sequestro de CO2'!AO443,'Sequestro de CO2'!AT443,'Sequestro de CO2'!AY443,'Sequestro de CO2'!BD443,'Sequestro de CO2'!BI443)))</f>
        <v/>
      </c>
      <c r="F17" s="310" t="str">
        <f>IF($B$17="","",IF(OR(ISBLANK('Sequestro de CO2'!P444),ISBLANK('Sequestro de CO2'!U444),ISBLANK('Sequestro de CO2'!Z444),ISBLANK('Sequestro de CO2'!AE444),ISBLANK('Sequestro de CO2'!AJ444),ISBLANK('Sequestro de CO2'!AO444),ISBLANK('Sequestro de CO2'!AT444),ISBLANK('Sequestro de CO2'!AY444),ISBLANK('Sequestro de CO2'!BD444),ISBLANK('Sequestro de CO2'!BI444)),"",SUM('Sequestro de CO2'!P444,'Sequestro de CO2'!U444,'Sequestro de CO2'!Z444,'Sequestro de CO2'!AE444,'Sequestro de CO2'!AJ444,'Sequestro de CO2'!AO444,'Sequestro de CO2'!AT444,'Sequestro de CO2'!AY444,'Sequestro de CO2'!BD444,'Sequestro de CO2'!BI444)))</f>
        <v/>
      </c>
      <c r="G17" s="310" t="str">
        <f>IF($B$17="","",IF(OR(ISBLANK('Sequestro de CO2'!P445),ISBLANK('Sequestro de CO2'!U445),ISBLANK('Sequestro de CO2'!Z445),ISBLANK('Sequestro de CO2'!AE445),ISBLANK('Sequestro de CO2'!AJ445),ISBLANK('Sequestro de CO2'!AO445),ISBLANK('Sequestro de CO2'!AT445),ISBLANK('Sequestro de CO2'!AY445),ISBLANK('Sequestro de CO2'!BD445),ISBLANK('Sequestro de CO2'!BI445)),"",SUM('Sequestro de CO2'!P445,'Sequestro de CO2'!U445,'Sequestro de CO2'!Z445,'Sequestro de CO2'!AE445,'Sequestro de CO2'!AJ445,'Sequestro de CO2'!AO445,'Sequestro de CO2'!AT445,'Sequestro de CO2'!AY445,'Sequestro de CO2'!BD445,'Sequestro de CO2'!BI445)))</f>
        <v/>
      </c>
      <c r="H17" s="310" t="str">
        <f>IF($B$17="","",IF(OR(ISBLANK('Sequestro de CO2'!P446),ISBLANK('Sequestro de CO2'!U446),ISBLANK('Sequestro de CO2'!Z446),ISBLANK('Sequestro de CO2'!AE446),ISBLANK('Sequestro de CO2'!AJ446),ISBLANK('Sequestro de CO2'!AO446),ISBLANK('Sequestro de CO2'!AT446),ISBLANK('Sequestro de CO2'!AY446),ISBLANK('Sequestro de CO2'!BD446),ISBLANK('Sequestro de CO2'!BI446)),"",SUM('Sequestro de CO2'!P446,'Sequestro de CO2'!U446,'Sequestro de CO2'!Z446,'Sequestro de CO2'!AE446,'Sequestro de CO2'!AJ446,'Sequestro de CO2'!AO446,'Sequestro de CO2'!AT446,'Sequestro de CO2'!AY446,'Sequestro de CO2'!BD446,'Sequestro de CO2'!BI446)))</f>
        <v/>
      </c>
      <c r="I17" s="310" t="str">
        <f>IF($B$17="","",IF(OR(ISBLANK('Sequestro de CO2'!P447),ISBLANK('Sequestro de CO2'!U447),ISBLANK('Sequestro de CO2'!Z447),ISBLANK('Sequestro de CO2'!AE447),ISBLANK('Sequestro de CO2'!AJ447),ISBLANK('Sequestro de CO2'!AO447),ISBLANK('Sequestro de CO2'!AT447),ISBLANK('Sequestro de CO2'!AY447),ISBLANK('Sequestro de CO2'!BD447),ISBLANK('Sequestro de CO2'!BI447)),"",SUM('Sequestro de CO2'!P447,'Sequestro de CO2'!U447,'Sequestro de CO2'!Z447,'Sequestro de CO2'!AE447,'Sequestro de CO2'!AJ447,'Sequestro de CO2'!AO447,'Sequestro de CO2'!AT447,'Sequestro de CO2'!AY447,'Sequestro de CO2'!BD447,'Sequestro de CO2'!BI447)))</f>
        <v/>
      </c>
      <c r="J17" s="310" t="str">
        <f>IF($B$17="","",IF(OR(ISBLANK('Sequestro de CO2'!P448),ISBLANK('Sequestro de CO2'!U448),ISBLANK('Sequestro de CO2'!Z448),ISBLANK('Sequestro de CO2'!AE448),ISBLANK('Sequestro de CO2'!AJ448),ISBLANK('Sequestro de CO2'!AO448),ISBLANK('Sequestro de CO2'!AT448),ISBLANK('Sequestro de CO2'!AY448),ISBLANK('Sequestro de CO2'!BD448),ISBLANK('Sequestro de CO2'!BI448)),"",SUM('Sequestro de CO2'!P448,'Sequestro de CO2'!U448,'Sequestro de CO2'!Z448,'Sequestro de CO2'!AE448,'Sequestro de CO2'!AJ448,'Sequestro de CO2'!AO448,'Sequestro de CO2'!AT448,'Sequestro de CO2'!AY448,'Sequestro de CO2'!BD448,'Sequestro de CO2'!BI448)))</f>
        <v/>
      </c>
      <c r="K17" s="310" t="str">
        <f>IF($B$17="","",IF(OR(ISBLANK('Sequestro de CO2'!P449),ISBLANK('Sequestro de CO2'!U449),ISBLANK('Sequestro de CO2'!Z449),ISBLANK('Sequestro de CO2'!AE449),ISBLANK('Sequestro de CO2'!AJ449),ISBLANK('Sequestro de CO2'!AO449),ISBLANK('Sequestro de CO2'!AT449),ISBLANK('Sequestro de CO2'!AY449),ISBLANK('Sequestro de CO2'!BD449),ISBLANK('Sequestro de CO2'!BI449)),"",SUM('Sequestro de CO2'!P449,'Sequestro de CO2'!U449,'Sequestro de CO2'!Z449,'Sequestro de CO2'!AE449,'Sequestro de CO2'!AJ449,'Sequestro de CO2'!AO449,'Sequestro de CO2'!AT449,'Sequestro de CO2'!AY449,'Sequestro de CO2'!BD449,'Sequestro de CO2'!BI449)))</f>
        <v/>
      </c>
      <c r="L17" s="310" t="str">
        <f>IF($B$17="","",IF(OR(ISBLANK('Sequestro de CO2'!P450),ISBLANK('Sequestro de CO2'!U450),ISBLANK('Sequestro de CO2'!Z450),ISBLANK('Sequestro de CO2'!AE450),ISBLANK('Sequestro de CO2'!AJ450),ISBLANK('Sequestro de CO2'!AO450),ISBLANK('Sequestro de CO2'!AT450),ISBLANK('Sequestro de CO2'!AY450),ISBLANK('Sequestro de CO2'!BD450),ISBLANK('Sequestro de CO2'!BI450)),"",SUM('Sequestro de CO2'!P450,'Sequestro de CO2'!U450,'Sequestro de CO2'!Z450,'Sequestro de CO2'!AE450,'Sequestro de CO2'!AJ450,'Sequestro de CO2'!AO450,'Sequestro de CO2'!AT450,'Sequestro de CO2'!AY450,'Sequestro de CO2'!BD450,'Sequestro de CO2'!BI450)))</f>
        <v/>
      </c>
      <c r="M17" s="310" t="str">
        <f>IF($B$17="","",IF(OR(ISBLANK('Sequestro de CO2'!P451),ISBLANK('Sequestro de CO2'!U451),ISBLANK('Sequestro de CO2'!Z451),ISBLANK('Sequestro de CO2'!AE451),ISBLANK('Sequestro de CO2'!AJ451),ISBLANK('Sequestro de CO2'!AO451),ISBLANK('Sequestro de CO2'!AT451),ISBLANK('Sequestro de CO2'!AY451),ISBLANK('Sequestro de CO2'!BD451),ISBLANK('Sequestro de CO2'!BI451)),"",SUM('Sequestro de CO2'!P451,'Sequestro de CO2'!U451,'Sequestro de CO2'!Z451,'Sequestro de CO2'!AE451,'Sequestro de CO2'!AJ451,'Sequestro de CO2'!AO451,'Sequestro de CO2'!AT451,'Sequestro de CO2'!AY451,'Sequestro de CO2'!BD451,'Sequestro de CO2'!BI451)))</f>
        <v/>
      </c>
      <c r="N17" s="310" t="str">
        <f>IF($B$17="","",IF(OR(ISBLANK('Sequestro de CO2'!P452),ISBLANK('Sequestro de CO2'!U452),ISBLANK('Sequestro de CO2'!Z452),ISBLANK('Sequestro de CO2'!AE452),ISBLANK('Sequestro de CO2'!AJ452),ISBLANK('Sequestro de CO2'!AO452),ISBLANK('Sequestro de CO2'!AT452),ISBLANK('Sequestro de CO2'!AY452),ISBLANK('Sequestro de CO2'!BD452),ISBLANK('Sequestro de CO2'!BI452)),"",SUM('Sequestro de CO2'!P452,'Sequestro de CO2'!U452,'Sequestro de CO2'!Z452,'Sequestro de CO2'!AE452,'Sequestro de CO2'!AJ452,'Sequestro de CO2'!AO452,'Sequestro de CO2'!AT452,'Sequestro de CO2'!AY452,'Sequestro de CO2'!BD452,'Sequestro de CO2'!BI452)))</f>
        <v/>
      </c>
      <c r="O17" s="310" t="str">
        <f>IF($B$17="","",IF(OR(ISBLANK('Sequestro de CO2'!P453),ISBLANK('Sequestro de CO2'!U453),ISBLANK('Sequestro de CO2'!Z453),ISBLANK('Sequestro de CO2'!AE453),ISBLANK('Sequestro de CO2'!AJ453),ISBLANK('Sequestro de CO2'!AO453),ISBLANK('Sequestro de CO2'!AT453),ISBLANK('Sequestro de CO2'!AY453),ISBLANK('Sequestro de CO2'!BD453),ISBLANK('Sequestro de CO2'!BI453)),"",SUM('Sequestro de CO2'!P453,'Sequestro de CO2'!U453,'Sequestro de CO2'!Z453,'Sequestro de CO2'!AE453,'Sequestro de CO2'!AJ453,'Sequestro de CO2'!AO453,'Sequestro de CO2'!AT453,'Sequestro de CO2'!AY453,'Sequestro de CO2'!BD453,'Sequestro de CO2'!BI453)))</f>
        <v/>
      </c>
      <c r="P17" s="310" t="str">
        <f>IF($B$17="","",IF(OR(ISBLANK('Sequestro de CO2'!P454),ISBLANK('Sequestro de CO2'!U454),ISBLANK('Sequestro de CO2'!Z454),ISBLANK('Sequestro de CO2'!AE454),ISBLANK('Sequestro de CO2'!AJ454),ISBLANK('Sequestro de CO2'!AO454),ISBLANK('Sequestro de CO2'!AT454),ISBLANK('Sequestro de CO2'!AY454),ISBLANK('Sequestro de CO2'!BD454),ISBLANK('Sequestro de CO2'!BI454)),"",SUM('Sequestro de CO2'!P454,'Sequestro de CO2'!U454,'Sequestro de CO2'!Z454,'Sequestro de CO2'!AE454,'Sequestro de CO2'!AJ454,'Sequestro de CO2'!AO454,'Sequestro de CO2'!AT454,'Sequestro de CO2'!AY454,'Sequestro de CO2'!BD454,'Sequestro de CO2'!BI454)))</f>
        <v/>
      </c>
      <c r="Q17" s="310" t="str">
        <f>IF($B$17="","",IF(OR(ISBLANK('Sequestro de CO2'!P455),ISBLANK('Sequestro de CO2'!U455),ISBLANK('Sequestro de CO2'!Z455),ISBLANK('Sequestro de CO2'!AE455),ISBLANK('Sequestro de CO2'!AJ455),ISBLANK('Sequestro de CO2'!AO455),ISBLANK('Sequestro de CO2'!AT455),ISBLANK('Sequestro de CO2'!AY455),ISBLANK('Sequestro de CO2'!BD455),ISBLANK('Sequestro de CO2'!BI455)),"",SUM('Sequestro de CO2'!P455,'Sequestro de CO2'!U455,'Sequestro de CO2'!Z455,'Sequestro de CO2'!AE455,'Sequestro de CO2'!AJ455,'Sequestro de CO2'!AO455,'Sequestro de CO2'!AT455,'Sequestro de CO2'!AY455,'Sequestro de CO2'!BD455,'Sequestro de CO2'!BI455)))</f>
        <v/>
      </c>
      <c r="R17" s="310" t="str">
        <f>IF($B$17="","",IF(OR(ISBLANK('Sequestro de CO2'!P456),ISBLANK('Sequestro de CO2'!U456),ISBLANK('Sequestro de CO2'!Z456),ISBLANK('Sequestro de CO2'!AE456),ISBLANK('Sequestro de CO2'!AJ456),ISBLANK('Sequestro de CO2'!AO456),ISBLANK('Sequestro de CO2'!AT456),ISBLANK('Sequestro de CO2'!AY456),ISBLANK('Sequestro de CO2'!BD456),ISBLANK('Sequestro de CO2'!BI456)),"",SUM('Sequestro de CO2'!P456,'Sequestro de CO2'!U456,'Sequestro de CO2'!Z456,'Sequestro de CO2'!AE456,'Sequestro de CO2'!AJ456,'Sequestro de CO2'!AO456,'Sequestro de CO2'!AT456,'Sequestro de CO2'!AY456,'Sequestro de CO2'!BD456,'Sequestro de CO2'!BI456)))</f>
        <v/>
      </c>
      <c r="S17" s="310" t="str">
        <f>IF($B$17="","",IF(OR(ISBLANK('Sequestro de CO2'!P457),ISBLANK('Sequestro de CO2'!U457),ISBLANK('Sequestro de CO2'!Z457),ISBLANK('Sequestro de CO2'!AE457),ISBLANK('Sequestro de CO2'!AJ457),ISBLANK('Sequestro de CO2'!AO457),ISBLANK('Sequestro de CO2'!AT457),ISBLANK('Sequestro de CO2'!AY457),ISBLANK('Sequestro de CO2'!BD457),ISBLANK('Sequestro de CO2'!BI457)),"",SUM('Sequestro de CO2'!P457,'Sequestro de CO2'!U457,'Sequestro de CO2'!Z457,'Sequestro de CO2'!AE457,'Sequestro de CO2'!AJ457,'Sequestro de CO2'!AO457,'Sequestro de CO2'!AT457,'Sequestro de CO2'!AY457,'Sequestro de CO2'!BD457,'Sequestro de CO2'!BI457)))</f>
        <v/>
      </c>
      <c r="T17" s="310" t="str">
        <f>IF($B$17="","",IF(OR(ISBLANK('Sequestro de CO2'!P458),ISBLANK('Sequestro de CO2'!U458),ISBLANK('Sequestro de CO2'!Z458),ISBLANK('Sequestro de CO2'!AE458),ISBLANK('Sequestro de CO2'!AJ458),ISBLANK('Sequestro de CO2'!AO458),ISBLANK('Sequestro de CO2'!AT458),ISBLANK('Sequestro de CO2'!AY458),ISBLANK('Sequestro de CO2'!BD458),ISBLANK('Sequestro de CO2'!BI458)),"",SUM('Sequestro de CO2'!P458,'Sequestro de CO2'!U458,'Sequestro de CO2'!Z458,'Sequestro de CO2'!AE458,'Sequestro de CO2'!AJ458,'Sequestro de CO2'!AO458,'Sequestro de CO2'!AT458,'Sequestro de CO2'!AY458,'Sequestro de CO2'!BD458,'Sequestro de CO2'!BI458)))</f>
        <v/>
      </c>
      <c r="U17" s="310" t="str">
        <f>IF($B$17="","",IF(OR(ISBLANK('Sequestro de CO2'!P459),ISBLANK('Sequestro de CO2'!U459),ISBLANK('Sequestro de CO2'!Z459),ISBLANK('Sequestro de CO2'!AE459),ISBLANK('Sequestro de CO2'!AJ459),ISBLANK('Sequestro de CO2'!AO459),ISBLANK('Sequestro de CO2'!AT459),ISBLANK('Sequestro de CO2'!AY459),ISBLANK('Sequestro de CO2'!BD459),ISBLANK('Sequestro de CO2'!BI459)),"",SUM('Sequestro de CO2'!P459,'Sequestro de CO2'!U459,'Sequestro de CO2'!Z459,'Sequestro de CO2'!AE459,'Sequestro de CO2'!AJ459,'Sequestro de CO2'!AO459,'Sequestro de CO2'!AT459,'Sequestro de CO2'!AY459,'Sequestro de CO2'!BD459,'Sequestro de CO2'!BI459)))</f>
        <v/>
      </c>
      <c r="V17" s="310" t="str">
        <f>IF($B$17="","",IF(OR(ISBLANK('Sequestro de CO2'!P460),ISBLANK('Sequestro de CO2'!U460),ISBLANK('Sequestro de CO2'!Z460),ISBLANK('Sequestro de CO2'!AE460),ISBLANK('Sequestro de CO2'!AJ460),ISBLANK('Sequestro de CO2'!AO460),ISBLANK('Sequestro de CO2'!AT460),ISBLANK('Sequestro de CO2'!AY460),ISBLANK('Sequestro de CO2'!BD460),ISBLANK('Sequestro de CO2'!BI460)),"",SUM('Sequestro de CO2'!P460,'Sequestro de CO2'!U460,'Sequestro de CO2'!Z460,'Sequestro de CO2'!AE460,'Sequestro de CO2'!AJ460,'Sequestro de CO2'!AO460,'Sequestro de CO2'!AT460,'Sequestro de CO2'!AY460,'Sequestro de CO2'!BD460,'Sequestro de CO2'!BI460)))</f>
        <v/>
      </c>
      <c r="W17" s="310" t="str">
        <f>IF($B$17="","",IF(OR(ISBLANK('Sequestro de CO2'!P461),ISBLANK('Sequestro de CO2'!U461),ISBLANK('Sequestro de CO2'!Z461),ISBLANK('Sequestro de CO2'!AE461),ISBLANK('Sequestro de CO2'!AJ461),ISBLANK('Sequestro de CO2'!AO461),ISBLANK('Sequestro de CO2'!AT461),ISBLANK('Sequestro de CO2'!AY461),ISBLANK('Sequestro de CO2'!BD461),ISBLANK('Sequestro de CO2'!BI461)),"",SUM('Sequestro de CO2'!P461,'Sequestro de CO2'!U461,'Sequestro de CO2'!Z461,'Sequestro de CO2'!AE461,'Sequestro de CO2'!AJ461,'Sequestro de CO2'!AO461,'Sequestro de CO2'!AT461,'Sequestro de CO2'!AY461,'Sequestro de CO2'!BD461,'Sequestro de CO2'!BI461)))</f>
        <v/>
      </c>
      <c r="X17" s="310" t="str">
        <f>IF($B$17="","",IF(OR(ISBLANK('Sequestro de CO2'!P462),ISBLANK('Sequestro de CO2'!U462),ISBLANK('Sequestro de CO2'!Z462),ISBLANK('Sequestro de CO2'!AE462),ISBLANK('Sequestro de CO2'!AJ462),ISBLANK('Sequestro de CO2'!AO462),ISBLANK('Sequestro de CO2'!AT462),ISBLANK('Sequestro de CO2'!AY462),ISBLANK('Sequestro de CO2'!BD462),ISBLANK('Sequestro de CO2'!BI462)),"",SUM('Sequestro de CO2'!P462,'Sequestro de CO2'!U462,'Sequestro de CO2'!Z462,'Sequestro de CO2'!AE462,'Sequestro de CO2'!AJ462,'Sequestro de CO2'!AO462,'Sequestro de CO2'!AT462,'Sequestro de CO2'!AY462,'Sequestro de CO2'!BD462,'Sequestro de CO2'!BI462)))</f>
        <v/>
      </c>
      <c r="Y17" s="310" t="str">
        <f>IF($B$17="","",IF(OR(ISBLANK('Sequestro de CO2'!P463),ISBLANK('Sequestro de CO2'!U463),ISBLANK('Sequestro de CO2'!Z463),ISBLANK('Sequestro de CO2'!AE463),ISBLANK('Sequestro de CO2'!AJ463),ISBLANK('Sequestro de CO2'!AO463),ISBLANK('Sequestro de CO2'!AT463),ISBLANK('Sequestro de CO2'!AY463),ISBLANK('Sequestro de CO2'!BD463),ISBLANK('Sequestro de CO2'!BI463)),"",SUM('Sequestro de CO2'!P463,'Sequestro de CO2'!U463,'Sequestro de CO2'!Z463,'Sequestro de CO2'!AE463,'Sequestro de CO2'!AJ463,'Sequestro de CO2'!AO463,'Sequestro de CO2'!AT463,'Sequestro de CO2'!AY463,'Sequestro de CO2'!BD463,'Sequestro de CO2'!BI463)))</f>
        <v/>
      </c>
      <c r="Z17" s="310" t="str">
        <f>IF($B$17="","",IF(OR(ISBLANK('Sequestro de CO2'!P464),ISBLANK('Sequestro de CO2'!U464),ISBLANK('Sequestro de CO2'!Z464),ISBLANK('Sequestro de CO2'!AE464),ISBLANK('Sequestro de CO2'!AJ464),ISBLANK('Sequestro de CO2'!AO464),ISBLANK('Sequestro de CO2'!AT464),ISBLANK('Sequestro de CO2'!AY464),ISBLANK('Sequestro de CO2'!BD464),ISBLANK('Sequestro de CO2'!BI464)),"",SUM('Sequestro de CO2'!P464,'Sequestro de CO2'!U464,'Sequestro de CO2'!Z464,'Sequestro de CO2'!AE464,'Sequestro de CO2'!AJ464,'Sequestro de CO2'!AO464,'Sequestro de CO2'!AT464,'Sequestro de CO2'!AY464,'Sequestro de CO2'!BD464,'Sequestro de CO2'!BI464)))</f>
        <v/>
      </c>
      <c r="AA17" s="310" t="str">
        <f>IF($B$17="","",IF(OR(ISBLANK('Sequestro de CO2'!P465),ISBLANK('Sequestro de CO2'!U465),ISBLANK('Sequestro de CO2'!Z465),ISBLANK('Sequestro de CO2'!AE465),ISBLANK('Sequestro de CO2'!AJ465),ISBLANK('Sequestro de CO2'!AO465),ISBLANK('Sequestro de CO2'!AT465),ISBLANK('Sequestro de CO2'!AY465),ISBLANK('Sequestro de CO2'!BD465),ISBLANK('Sequestro de CO2'!BI465)),"",SUM('Sequestro de CO2'!P465,'Sequestro de CO2'!U465,'Sequestro de CO2'!Z465,'Sequestro de CO2'!AE465,'Sequestro de CO2'!AJ465,'Sequestro de CO2'!AO465,'Sequestro de CO2'!AT465,'Sequestro de CO2'!AY465,'Sequestro de CO2'!BD465,'Sequestro de CO2'!BI465)))</f>
        <v/>
      </c>
      <c r="AB17" s="310" t="str">
        <f>IF($B$17="","",IF(OR(ISBLANK('Sequestro de CO2'!P466),ISBLANK('Sequestro de CO2'!U466),ISBLANK('Sequestro de CO2'!Z466),ISBLANK('Sequestro de CO2'!AE466),ISBLANK('Sequestro de CO2'!AJ466),ISBLANK('Sequestro de CO2'!AO466),ISBLANK('Sequestro de CO2'!AT466),ISBLANK('Sequestro de CO2'!AY466),ISBLANK('Sequestro de CO2'!BD466),ISBLANK('Sequestro de CO2'!BI466)),"",SUM('Sequestro de CO2'!P466,'Sequestro de CO2'!U466,'Sequestro de CO2'!Z466,'Sequestro de CO2'!AE466,'Sequestro de CO2'!AJ466,'Sequestro de CO2'!AO466,'Sequestro de CO2'!AT466,'Sequestro de CO2'!AY466,'Sequestro de CO2'!BD466,'Sequestro de CO2'!BI466)))</f>
        <v/>
      </c>
      <c r="AC17" s="310" t="str">
        <f>IF($B$17="","",IF(OR(ISBLANK('Sequestro de CO2'!P467),ISBLANK('Sequestro de CO2'!U467),ISBLANK('Sequestro de CO2'!Z467),ISBLANK('Sequestro de CO2'!AE467),ISBLANK('Sequestro de CO2'!AJ467),ISBLANK('Sequestro de CO2'!AO467),ISBLANK('Sequestro de CO2'!AT467),ISBLANK('Sequestro de CO2'!AY467),ISBLANK('Sequestro de CO2'!BD467),ISBLANK('Sequestro de CO2'!BI467)),"",SUM('Sequestro de CO2'!P467,'Sequestro de CO2'!U467,'Sequestro de CO2'!Z467,'Sequestro de CO2'!AE467,'Sequestro de CO2'!AJ467,'Sequestro de CO2'!AO467,'Sequestro de CO2'!AT467,'Sequestro de CO2'!AY467,'Sequestro de CO2'!BD467,'Sequestro de CO2'!BI467)))</f>
        <v/>
      </c>
      <c r="AD17" s="310" t="str">
        <f>IF($B$17="","",IF(OR(ISBLANK('Sequestro de CO2'!P468),ISBLANK('Sequestro de CO2'!U468),ISBLANK('Sequestro de CO2'!Z468),ISBLANK('Sequestro de CO2'!AE468),ISBLANK('Sequestro de CO2'!AJ468),ISBLANK('Sequestro de CO2'!AO468),ISBLANK('Sequestro de CO2'!AT468),ISBLANK('Sequestro de CO2'!AY468),ISBLANK('Sequestro de CO2'!BD468),ISBLANK('Sequestro de CO2'!BI468)),"",SUM('Sequestro de CO2'!P468,'Sequestro de CO2'!U468,'Sequestro de CO2'!Z468,'Sequestro de CO2'!AE468,'Sequestro de CO2'!AJ468,'Sequestro de CO2'!AO468,'Sequestro de CO2'!AT468,'Sequestro de CO2'!AY468,'Sequestro de CO2'!BD468,'Sequestro de CO2'!BI468)))</f>
        <v/>
      </c>
      <c r="AE17" s="310" t="str">
        <f>IF($B$17="","",IF(OR(ISBLANK('Sequestro de CO2'!P469),ISBLANK('Sequestro de CO2'!U469),ISBLANK('Sequestro de CO2'!Z469),ISBLANK('Sequestro de CO2'!AE469),ISBLANK('Sequestro de CO2'!AJ469),ISBLANK('Sequestro de CO2'!AO469),ISBLANK('Sequestro de CO2'!AT469),ISBLANK('Sequestro de CO2'!AY469),ISBLANK('Sequestro de CO2'!BD469),ISBLANK('Sequestro de CO2'!BI469)),"",SUM('Sequestro de CO2'!P469,'Sequestro de CO2'!U469,'Sequestro de CO2'!Z469,'Sequestro de CO2'!AE469,'Sequestro de CO2'!AJ469,'Sequestro de CO2'!AO469,'Sequestro de CO2'!AT469,'Sequestro de CO2'!AY469,'Sequestro de CO2'!BD469,'Sequestro de CO2'!BI469)))</f>
        <v/>
      </c>
      <c r="AF17" s="310" t="str">
        <f>IF($B$17="","",IF(OR(ISBLANK('Sequestro de CO2'!P470),ISBLANK('Sequestro de CO2'!U470),ISBLANK('Sequestro de CO2'!Z470),ISBLANK('Sequestro de CO2'!AE470),ISBLANK('Sequestro de CO2'!AJ470),ISBLANK('Sequestro de CO2'!AO470),ISBLANK('Sequestro de CO2'!AT470),ISBLANK('Sequestro de CO2'!AY470),ISBLANK('Sequestro de CO2'!BD470),ISBLANK('Sequestro de CO2'!BI470)),"",SUM('Sequestro de CO2'!P470,'Sequestro de CO2'!U470,'Sequestro de CO2'!Z470,'Sequestro de CO2'!AE470,'Sequestro de CO2'!AJ470,'Sequestro de CO2'!AO470,'Sequestro de CO2'!AT470,'Sequestro de CO2'!AY470,'Sequestro de CO2'!BD470,'Sequestro de CO2'!BI470)))</f>
        <v/>
      </c>
      <c r="AG17" s="310" t="str">
        <f>IF($B$17="","",IF(OR(ISBLANK('Sequestro de CO2'!P471),ISBLANK('Sequestro de CO2'!U471),ISBLANK('Sequestro de CO2'!Z471),ISBLANK('Sequestro de CO2'!AE471),ISBLANK('Sequestro de CO2'!AJ471),ISBLANK('Sequestro de CO2'!AO471),ISBLANK('Sequestro de CO2'!AT471),ISBLANK('Sequestro de CO2'!AY471),ISBLANK('Sequestro de CO2'!BD471),ISBLANK('Sequestro de CO2'!BI471)),"",SUM('Sequestro de CO2'!P471,'Sequestro de CO2'!U471,'Sequestro de CO2'!Z471,'Sequestro de CO2'!AE471,'Sequestro de CO2'!AJ471,'Sequestro de CO2'!AO471,'Sequestro de CO2'!AT471,'Sequestro de CO2'!AY471,'Sequestro de CO2'!BD471,'Sequestro de CO2'!BI471)))</f>
        <v/>
      </c>
      <c r="AH17" s="310" t="str">
        <f>IF($B$17="","",IF(OR(ISBLANK('Sequestro de CO2'!P472),ISBLANK('Sequestro de CO2'!U472),ISBLANK('Sequestro de CO2'!Z472),ISBLANK('Sequestro de CO2'!AE472),ISBLANK('Sequestro de CO2'!AJ472),ISBLANK('Sequestro de CO2'!AO472),ISBLANK('Sequestro de CO2'!AT472),ISBLANK('Sequestro de CO2'!AY472),ISBLANK('Sequestro de CO2'!BD472),ISBLANK('Sequestro de CO2'!BI472)),"",SUM('Sequestro de CO2'!P472,'Sequestro de CO2'!U472,'Sequestro de CO2'!Z472,'Sequestro de CO2'!AE472,'Sequestro de CO2'!AJ472,'Sequestro de CO2'!AO472,'Sequestro de CO2'!AT472,'Sequestro de CO2'!AY472,'Sequestro de CO2'!BD472,'Sequestro de CO2'!BI472)))</f>
        <v/>
      </c>
      <c r="AI17" s="310" t="str">
        <f>IF($B$17="","",IF(OR(ISBLANK('Sequestro de CO2'!P473),ISBLANK('Sequestro de CO2'!U473),ISBLANK('Sequestro de CO2'!Z473),ISBLANK('Sequestro de CO2'!AE473),ISBLANK('Sequestro de CO2'!AJ473),ISBLANK('Sequestro de CO2'!AO473),ISBLANK('Sequestro de CO2'!AT473),ISBLANK('Sequestro de CO2'!AY473),ISBLANK('Sequestro de CO2'!BD473),ISBLANK('Sequestro de CO2'!BI473)),"",SUM('Sequestro de CO2'!P473,'Sequestro de CO2'!U473,'Sequestro de CO2'!Z473,'Sequestro de CO2'!AE473,'Sequestro de CO2'!AJ473,'Sequestro de CO2'!AO473,'Sequestro de CO2'!AT473,'Sequestro de CO2'!AY473,'Sequestro de CO2'!BD473,'Sequestro de CO2'!BI473)))</f>
        <v/>
      </c>
      <c r="AJ17" s="310" t="str">
        <f>IF($B$17="","",IF(OR(ISBLANK('Sequestro de CO2'!P474),ISBLANK('Sequestro de CO2'!U474),ISBLANK('Sequestro de CO2'!Z474),ISBLANK('Sequestro de CO2'!AE474),ISBLANK('Sequestro de CO2'!AJ474),ISBLANK('Sequestro de CO2'!AO474),ISBLANK('Sequestro de CO2'!AT474),ISBLANK('Sequestro de CO2'!AY474),ISBLANK('Sequestro de CO2'!BD474),ISBLANK('Sequestro de CO2'!BI474)),"",SUM('Sequestro de CO2'!P474,'Sequestro de CO2'!U474,'Sequestro de CO2'!Z474,'Sequestro de CO2'!AE474,'Sequestro de CO2'!AJ474,'Sequestro de CO2'!AO474,'Sequestro de CO2'!AT474,'Sequestro de CO2'!AY474,'Sequestro de CO2'!BD474,'Sequestro de CO2'!BI474)))</f>
        <v/>
      </c>
      <c r="AK17" s="311" t="str">
        <f>IF($B$17="","",IF(OR(ISBLANK('Sequestro de CO2'!P475),ISBLANK('Sequestro de CO2'!U475),ISBLANK('Sequestro de CO2'!Z475),ISBLANK('Sequestro de CO2'!AE475),ISBLANK('Sequestro de CO2'!AJ475),ISBLANK('Sequestro de CO2'!AO475),ISBLANK('Sequestro de CO2'!AT475),ISBLANK('Sequestro de CO2'!AY475),ISBLANK('Sequestro de CO2'!BD475),ISBLANK('Sequestro de CO2'!BI475)),"",SUM('Sequestro de CO2'!P475,'Sequestro de CO2'!U475,'Sequestro de CO2'!Z475,'Sequestro de CO2'!AE475,'Sequestro de CO2'!AJ475,'Sequestro de CO2'!AO475,'Sequestro de CO2'!AT475,'Sequestro de CO2'!AY475,'Sequestro de CO2'!BD475,'Sequestro de CO2'!BI475)))</f>
        <v/>
      </c>
      <c r="AL17" s="144"/>
      <c r="AM17" s="144"/>
      <c r="AN17" s="144"/>
      <c r="AO17" s="144"/>
      <c r="AP17" s="144"/>
      <c r="AQ17" s="144"/>
      <c r="AR17" s="144"/>
      <c r="AS17" s="144"/>
      <c r="AT17" s="144"/>
      <c r="AU17" s="144"/>
      <c r="AV17" s="144"/>
      <c r="AW17" s="144"/>
      <c r="AX17" s="144"/>
      <c r="AY17" s="144"/>
      <c r="AZ17" s="144"/>
      <c r="BA17" s="144"/>
      <c r="BB17" s="144"/>
      <c r="BC17" s="144"/>
    </row>
    <row r="18" spans="1:55" ht="15" customHeight="1" x14ac:dyDescent="0.3">
      <c r="B18" s="163" t="str">
        <f>IF(PRINCIPAL!B134&lt;&gt;"",PRINCIPAL!B134,"")</f>
        <v/>
      </c>
      <c r="C18" s="310" t="str">
        <f>IF($B$18="","",IF(OR(ISBLANK('Sequestro de CO2'!P480),ISBLANK('Sequestro de CO2'!U480),ISBLANK('Sequestro de CO2'!Z480),ISBLANK('Sequestro de CO2'!AE480),ISBLANK('Sequestro de CO2'!AJ480),ISBLANK('Sequestro de CO2'!AO480),ISBLANK('Sequestro de CO2'!AT480),ISBLANK('Sequestro de CO2'!AY480),ISBLANK('Sequestro de CO2'!BD480),ISBLANK('Sequestro de CO2'!BI480)),"",SUM('Sequestro de CO2'!P480,'Sequestro de CO2'!U480,'Sequestro de CO2'!Z480,'Sequestro de CO2'!AE480,'Sequestro de CO2'!AJ480,'Sequestro de CO2'!AO480,'Sequestro de CO2'!AT480,'Sequestro de CO2'!AY480,'Sequestro de CO2'!BD480,'Sequestro de CO2'!BI480)))</f>
        <v/>
      </c>
      <c r="D18" s="310" t="str">
        <f>IF($B$18="","",IF(OR(ISBLANK('Sequestro de CO2'!P481),ISBLANK('Sequestro de CO2'!U481),ISBLANK('Sequestro de CO2'!Z481),ISBLANK('Sequestro de CO2'!AE481),ISBLANK('Sequestro de CO2'!AJ481),ISBLANK('Sequestro de CO2'!AO481),ISBLANK('Sequestro de CO2'!AT481),ISBLANK('Sequestro de CO2'!AY481),ISBLANK('Sequestro de CO2'!BD481),ISBLANK('Sequestro de CO2'!BI481)),"",SUM('Sequestro de CO2'!P481,'Sequestro de CO2'!U481,'Sequestro de CO2'!Z481,'Sequestro de CO2'!AE481,'Sequestro de CO2'!AJ481,'Sequestro de CO2'!AO481,'Sequestro de CO2'!AT481,'Sequestro de CO2'!AY481,'Sequestro de CO2'!BD481,'Sequestro de CO2'!BI481)))</f>
        <v/>
      </c>
      <c r="E18" s="310" t="str">
        <f>IF($B$18="","",IF(OR(ISBLANK('Sequestro de CO2'!P482),ISBLANK('Sequestro de CO2'!U482),ISBLANK('Sequestro de CO2'!Z482),ISBLANK('Sequestro de CO2'!AE482),ISBLANK('Sequestro de CO2'!AJ482),ISBLANK('Sequestro de CO2'!AO482),ISBLANK('Sequestro de CO2'!AT482),ISBLANK('Sequestro de CO2'!AY482),ISBLANK('Sequestro de CO2'!BD482),ISBLANK('Sequestro de CO2'!BI482)),"",SUM('Sequestro de CO2'!P482,'Sequestro de CO2'!U482,'Sequestro de CO2'!Z482,'Sequestro de CO2'!AE482,'Sequestro de CO2'!AJ482,'Sequestro de CO2'!AO482,'Sequestro de CO2'!AT482,'Sequestro de CO2'!AY482,'Sequestro de CO2'!BD482,'Sequestro de CO2'!BI482)))</f>
        <v/>
      </c>
      <c r="F18" s="310" t="str">
        <f>IF($B$18="","",IF(OR(ISBLANK('Sequestro de CO2'!P483),ISBLANK('Sequestro de CO2'!U483),ISBLANK('Sequestro de CO2'!Z483),ISBLANK('Sequestro de CO2'!AE483),ISBLANK('Sequestro de CO2'!AJ483),ISBLANK('Sequestro de CO2'!AO483),ISBLANK('Sequestro de CO2'!AT483),ISBLANK('Sequestro de CO2'!AY483),ISBLANK('Sequestro de CO2'!BD483),ISBLANK('Sequestro de CO2'!BI483)),"",SUM('Sequestro de CO2'!P483,'Sequestro de CO2'!U483,'Sequestro de CO2'!Z483,'Sequestro de CO2'!AE483,'Sequestro de CO2'!AJ483,'Sequestro de CO2'!AO483,'Sequestro de CO2'!AT483,'Sequestro de CO2'!AY483,'Sequestro de CO2'!BD483,'Sequestro de CO2'!BI483)))</f>
        <v/>
      </c>
      <c r="G18" s="310" t="str">
        <f>IF($B$18="","",IF(OR(ISBLANK('Sequestro de CO2'!P484),ISBLANK('Sequestro de CO2'!U484),ISBLANK('Sequestro de CO2'!Z484),ISBLANK('Sequestro de CO2'!AE484),ISBLANK('Sequestro de CO2'!AJ484),ISBLANK('Sequestro de CO2'!AO484),ISBLANK('Sequestro de CO2'!AT484),ISBLANK('Sequestro de CO2'!AY484),ISBLANK('Sequestro de CO2'!BD484),ISBLANK('Sequestro de CO2'!BI484)),"",SUM('Sequestro de CO2'!P484,'Sequestro de CO2'!U484,'Sequestro de CO2'!Z484,'Sequestro de CO2'!AE484,'Sequestro de CO2'!AJ484,'Sequestro de CO2'!AO484,'Sequestro de CO2'!AT484,'Sequestro de CO2'!AY484,'Sequestro de CO2'!BD484,'Sequestro de CO2'!BI484)))</f>
        <v/>
      </c>
      <c r="H18" s="310" t="str">
        <f>IF($B$18="","",IF(OR(ISBLANK('Sequestro de CO2'!P485),ISBLANK('Sequestro de CO2'!U485),ISBLANK('Sequestro de CO2'!Z485),ISBLANK('Sequestro de CO2'!AE485),ISBLANK('Sequestro de CO2'!AJ485),ISBLANK('Sequestro de CO2'!AO485),ISBLANK('Sequestro de CO2'!AT485),ISBLANK('Sequestro de CO2'!AY485),ISBLANK('Sequestro de CO2'!BD485),ISBLANK('Sequestro de CO2'!BI485)),"",SUM('Sequestro de CO2'!P485,'Sequestro de CO2'!U485,'Sequestro de CO2'!Z485,'Sequestro de CO2'!AE485,'Sequestro de CO2'!AJ485,'Sequestro de CO2'!AO485,'Sequestro de CO2'!AT485,'Sequestro de CO2'!AY485,'Sequestro de CO2'!BD485,'Sequestro de CO2'!BI485)))</f>
        <v/>
      </c>
      <c r="I18" s="310" t="str">
        <f>IF($B$18="","",IF(OR(ISBLANK('Sequestro de CO2'!P486),ISBLANK('Sequestro de CO2'!U486),ISBLANK('Sequestro de CO2'!Z486),ISBLANK('Sequestro de CO2'!AE486),ISBLANK('Sequestro de CO2'!AJ486),ISBLANK('Sequestro de CO2'!AO486),ISBLANK('Sequestro de CO2'!AT486),ISBLANK('Sequestro de CO2'!AY486),ISBLANK('Sequestro de CO2'!BD486),ISBLANK('Sequestro de CO2'!BI486)),"",SUM('Sequestro de CO2'!P486,'Sequestro de CO2'!U486,'Sequestro de CO2'!Z486,'Sequestro de CO2'!AE486,'Sequestro de CO2'!AJ486,'Sequestro de CO2'!AO486,'Sequestro de CO2'!AT486,'Sequestro de CO2'!AY486,'Sequestro de CO2'!BD486,'Sequestro de CO2'!BI486)))</f>
        <v/>
      </c>
      <c r="J18" s="310" t="str">
        <f>IF($B$18="","",IF(OR(ISBLANK('Sequestro de CO2'!P487),ISBLANK('Sequestro de CO2'!U487),ISBLANK('Sequestro de CO2'!Z487),ISBLANK('Sequestro de CO2'!AE487),ISBLANK('Sequestro de CO2'!AJ487),ISBLANK('Sequestro de CO2'!AO487),ISBLANK('Sequestro de CO2'!AT487),ISBLANK('Sequestro de CO2'!AY487),ISBLANK('Sequestro de CO2'!BD487),ISBLANK('Sequestro de CO2'!BI487)),"",SUM('Sequestro de CO2'!P487,'Sequestro de CO2'!U487,'Sequestro de CO2'!Z487,'Sequestro de CO2'!AE487,'Sequestro de CO2'!AJ487,'Sequestro de CO2'!AO487,'Sequestro de CO2'!AT487,'Sequestro de CO2'!AY487,'Sequestro de CO2'!BD487,'Sequestro de CO2'!BI487)))</f>
        <v/>
      </c>
      <c r="K18" s="310" t="str">
        <f>IF($B$18="","",IF(OR(ISBLANK('Sequestro de CO2'!P488),ISBLANK('Sequestro de CO2'!U488),ISBLANK('Sequestro de CO2'!Z488),ISBLANK('Sequestro de CO2'!AE488),ISBLANK('Sequestro de CO2'!AJ488),ISBLANK('Sequestro de CO2'!AO488),ISBLANK('Sequestro de CO2'!AT488),ISBLANK('Sequestro de CO2'!AY488),ISBLANK('Sequestro de CO2'!BD488),ISBLANK('Sequestro de CO2'!BI488)),"",SUM('Sequestro de CO2'!P488,'Sequestro de CO2'!U488,'Sequestro de CO2'!Z488,'Sequestro de CO2'!AE488,'Sequestro de CO2'!AJ488,'Sequestro de CO2'!AO488,'Sequestro de CO2'!AT488,'Sequestro de CO2'!AY488,'Sequestro de CO2'!BD488,'Sequestro de CO2'!BI488)))</f>
        <v/>
      </c>
      <c r="L18" s="310" t="str">
        <f>IF($B$18="","",IF(OR(ISBLANK('Sequestro de CO2'!P489),ISBLANK('Sequestro de CO2'!U489),ISBLANK('Sequestro de CO2'!Z489),ISBLANK('Sequestro de CO2'!AE489),ISBLANK('Sequestro de CO2'!AJ489),ISBLANK('Sequestro de CO2'!AO489),ISBLANK('Sequestro de CO2'!AT489),ISBLANK('Sequestro de CO2'!AY489),ISBLANK('Sequestro de CO2'!BD489),ISBLANK('Sequestro de CO2'!BI489)),"",SUM('Sequestro de CO2'!P489,'Sequestro de CO2'!U489,'Sequestro de CO2'!Z489,'Sequestro de CO2'!AE489,'Sequestro de CO2'!AJ489,'Sequestro de CO2'!AO489,'Sequestro de CO2'!AT489,'Sequestro de CO2'!AY489,'Sequestro de CO2'!BD489,'Sequestro de CO2'!BI489)))</f>
        <v/>
      </c>
      <c r="M18" s="310" t="str">
        <f>IF($B$18="","",IF(OR(ISBLANK('Sequestro de CO2'!P490),ISBLANK('Sequestro de CO2'!U490),ISBLANK('Sequestro de CO2'!Z490),ISBLANK('Sequestro de CO2'!AE490),ISBLANK('Sequestro de CO2'!AJ490),ISBLANK('Sequestro de CO2'!AO490),ISBLANK('Sequestro de CO2'!AT490),ISBLANK('Sequestro de CO2'!AY490),ISBLANK('Sequestro de CO2'!BD490),ISBLANK('Sequestro de CO2'!BI490)),"",SUM('Sequestro de CO2'!P490,'Sequestro de CO2'!U490,'Sequestro de CO2'!Z490,'Sequestro de CO2'!AE490,'Sequestro de CO2'!AJ490,'Sequestro de CO2'!AO490,'Sequestro de CO2'!AT490,'Sequestro de CO2'!AY490,'Sequestro de CO2'!BD490,'Sequestro de CO2'!BI490)))</f>
        <v/>
      </c>
      <c r="N18" s="310" t="str">
        <f>IF($B$18="","",IF(OR(ISBLANK('Sequestro de CO2'!P491),ISBLANK('Sequestro de CO2'!U491),ISBLANK('Sequestro de CO2'!Z491),ISBLANK('Sequestro de CO2'!AE491),ISBLANK('Sequestro de CO2'!AJ491),ISBLANK('Sequestro de CO2'!AO491),ISBLANK('Sequestro de CO2'!AT491),ISBLANK('Sequestro de CO2'!AY491),ISBLANK('Sequestro de CO2'!BD491),ISBLANK('Sequestro de CO2'!BI491)),"",SUM('Sequestro de CO2'!P491,'Sequestro de CO2'!U491,'Sequestro de CO2'!Z491,'Sequestro de CO2'!AE491,'Sequestro de CO2'!AJ491,'Sequestro de CO2'!AO491,'Sequestro de CO2'!AT491,'Sequestro de CO2'!AY491,'Sequestro de CO2'!BD491,'Sequestro de CO2'!BI491)))</f>
        <v/>
      </c>
      <c r="O18" s="310" t="str">
        <f>IF($B$18="","",IF(OR(ISBLANK('Sequestro de CO2'!P492),ISBLANK('Sequestro de CO2'!U492),ISBLANK('Sequestro de CO2'!Z492),ISBLANK('Sequestro de CO2'!AE492),ISBLANK('Sequestro de CO2'!AJ492),ISBLANK('Sequestro de CO2'!AO492),ISBLANK('Sequestro de CO2'!AT492),ISBLANK('Sequestro de CO2'!AY492),ISBLANK('Sequestro de CO2'!BD492),ISBLANK('Sequestro de CO2'!BI492)),"",SUM('Sequestro de CO2'!P492,'Sequestro de CO2'!U492,'Sequestro de CO2'!Z492,'Sequestro de CO2'!AE492,'Sequestro de CO2'!AJ492,'Sequestro de CO2'!AO492,'Sequestro de CO2'!AT492,'Sequestro de CO2'!AY492,'Sequestro de CO2'!BD492,'Sequestro de CO2'!BI492)))</f>
        <v/>
      </c>
      <c r="P18" s="310" t="str">
        <f>IF($B$18="","",IF(OR(ISBLANK('Sequestro de CO2'!P493),ISBLANK('Sequestro de CO2'!U493),ISBLANK('Sequestro de CO2'!Z493),ISBLANK('Sequestro de CO2'!AE493),ISBLANK('Sequestro de CO2'!AJ493),ISBLANK('Sequestro de CO2'!AO493),ISBLANK('Sequestro de CO2'!AT493),ISBLANK('Sequestro de CO2'!AY493),ISBLANK('Sequestro de CO2'!BD493),ISBLANK('Sequestro de CO2'!BI493)),"",SUM('Sequestro de CO2'!P493,'Sequestro de CO2'!U493,'Sequestro de CO2'!Z493,'Sequestro de CO2'!AE493,'Sequestro de CO2'!AJ493,'Sequestro de CO2'!AO493,'Sequestro de CO2'!AT493,'Sequestro de CO2'!AY493,'Sequestro de CO2'!BD493,'Sequestro de CO2'!BI493)))</f>
        <v/>
      </c>
      <c r="Q18" s="310" t="str">
        <f>IF($B$18="","",IF(OR(ISBLANK('Sequestro de CO2'!P494),ISBLANK('Sequestro de CO2'!U494),ISBLANK('Sequestro de CO2'!Z494),ISBLANK('Sequestro de CO2'!AE494),ISBLANK('Sequestro de CO2'!AJ494),ISBLANK('Sequestro de CO2'!AO494),ISBLANK('Sequestro de CO2'!AT494),ISBLANK('Sequestro de CO2'!AY494),ISBLANK('Sequestro de CO2'!BD494),ISBLANK('Sequestro de CO2'!BI494)),"",SUM('Sequestro de CO2'!P494,'Sequestro de CO2'!U494,'Sequestro de CO2'!Z494,'Sequestro de CO2'!AE494,'Sequestro de CO2'!AJ494,'Sequestro de CO2'!AO494,'Sequestro de CO2'!AT494,'Sequestro de CO2'!AY494,'Sequestro de CO2'!BD494,'Sequestro de CO2'!BI494)))</f>
        <v/>
      </c>
      <c r="R18" s="310" t="str">
        <f>IF($B$18="","",IF(OR(ISBLANK('Sequestro de CO2'!P495),ISBLANK('Sequestro de CO2'!U495),ISBLANK('Sequestro de CO2'!Z495),ISBLANK('Sequestro de CO2'!AE495),ISBLANK('Sequestro de CO2'!AJ495),ISBLANK('Sequestro de CO2'!AO495),ISBLANK('Sequestro de CO2'!AT495),ISBLANK('Sequestro de CO2'!AY495),ISBLANK('Sequestro de CO2'!BD495),ISBLANK('Sequestro de CO2'!BI495)),"",SUM('Sequestro de CO2'!P495,'Sequestro de CO2'!U495,'Sequestro de CO2'!Z495,'Sequestro de CO2'!AE495,'Sequestro de CO2'!AJ495,'Sequestro de CO2'!AO495,'Sequestro de CO2'!AT495,'Sequestro de CO2'!AY495,'Sequestro de CO2'!BD495,'Sequestro de CO2'!BI495)))</f>
        <v/>
      </c>
      <c r="S18" s="310" t="str">
        <f>IF($B$18="","",IF(OR(ISBLANK('Sequestro de CO2'!P496),ISBLANK('Sequestro de CO2'!U496),ISBLANK('Sequestro de CO2'!Z496),ISBLANK('Sequestro de CO2'!AE496),ISBLANK('Sequestro de CO2'!AJ496),ISBLANK('Sequestro de CO2'!AO496),ISBLANK('Sequestro de CO2'!AT496),ISBLANK('Sequestro de CO2'!AY496),ISBLANK('Sequestro de CO2'!BD496),ISBLANK('Sequestro de CO2'!BI496)),"",SUM('Sequestro de CO2'!P496,'Sequestro de CO2'!U496,'Sequestro de CO2'!Z496,'Sequestro de CO2'!AE496,'Sequestro de CO2'!AJ496,'Sequestro de CO2'!AO496,'Sequestro de CO2'!AT496,'Sequestro de CO2'!AY496,'Sequestro de CO2'!BD496,'Sequestro de CO2'!BI496)))</f>
        <v/>
      </c>
      <c r="T18" s="310" t="str">
        <f>IF($B$18="","",IF(OR(ISBLANK('Sequestro de CO2'!P497),ISBLANK('Sequestro de CO2'!U497),ISBLANK('Sequestro de CO2'!Z497),ISBLANK('Sequestro de CO2'!AE497),ISBLANK('Sequestro de CO2'!AJ497),ISBLANK('Sequestro de CO2'!AO497),ISBLANK('Sequestro de CO2'!AT497),ISBLANK('Sequestro de CO2'!AY497),ISBLANK('Sequestro de CO2'!BD497),ISBLANK('Sequestro de CO2'!BI497)),"",SUM('Sequestro de CO2'!P497,'Sequestro de CO2'!U497,'Sequestro de CO2'!Z497,'Sequestro de CO2'!AE497,'Sequestro de CO2'!AJ497,'Sequestro de CO2'!AO497,'Sequestro de CO2'!AT497,'Sequestro de CO2'!AY497,'Sequestro de CO2'!BD497,'Sequestro de CO2'!BI497)))</f>
        <v/>
      </c>
      <c r="U18" s="310" t="str">
        <f>IF($B$18="","",IF(OR(ISBLANK('Sequestro de CO2'!P498),ISBLANK('Sequestro de CO2'!U498),ISBLANK('Sequestro de CO2'!Z498),ISBLANK('Sequestro de CO2'!AE498),ISBLANK('Sequestro de CO2'!AJ498),ISBLANK('Sequestro de CO2'!AO498),ISBLANK('Sequestro de CO2'!AT498),ISBLANK('Sequestro de CO2'!AY498),ISBLANK('Sequestro de CO2'!BD498),ISBLANK('Sequestro de CO2'!BI498)),"",SUM('Sequestro de CO2'!P498,'Sequestro de CO2'!U498,'Sequestro de CO2'!Z498,'Sequestro de CO2'!AE498,'Sequestro de CO2'!AJ498,'Sequestro de CO2'!AO498,'Sequestro de CO2'!AT498,'Sequestro de CO2'!AY498,'Sequestro de CO2'!BD498,'Sequestro de CO2'!BI498)))</f>
        <v/>
      </c>
      <c r="V18" s="310" t="str">
        <f>IF($B$18="","",IF(OR(ISBLANK('Sequestro de CO2'!P499),ISBLANK('Sequestro de CO2'!U499),ISBLANK('Sequestro de CO2'!Z499),ISBLANK('Sequestro de CO2'!AE499),ISBLANK('Sequestro de CO2'!AJ499),ISBLANK('Sequestro de CO2'!AO499),ISBLANK('Sequestro de CO2'!AT499),ISBLANK('Sequestro de CO2'!AY499),ISBLANK('Sequestro de CO2'!BD499),ISBLANK('Sequestro de CO2'!BI499)),"",SUM('Sequestro de CO2'!P499,'Sequestro de CO2'!U499,'Sequestro de CO2'!Z499,'Sequestro de CO2'!AE499,'Sequestro de CO2'!AJ499,'Sequestro de CO2'!AO499,'Sequestro de CO2'!AT499,'Sequestro de CO2'!AY499,'Sequestro de CO2'!BD499,'Sequestro de CO2'!BI499)))</f>
        <v/>
      </c>
      <c r="W18" s="310" t="str">
        <f>IF($B$18="","",IF(OR(ISBLANK('Sequestro de CO2'!P500),ISBLANK('Sequestro de CO2'!U500),ISBLANK('Sequestro de CO2'!Z500),ISBLANK('Sequestro de CO2'!AE500),ISBLANK('Sequestro de CO2'!AJ500),ISBLANK('Sequestro de CO2'!AO500),ISBLANK('Sequestro de CO2'!AT500),ISBLANK('Sequestro de CO2'!AY500),ISBLANK('Sequestro de CO2'!BD500),ISBLANK('Sequestro de CO2'!BI500)),"",SUM('Sequestro de CO2'!P500,'Sequestro de CO2'!U500,'Sequestro de CO2'!Z500,'Sequestro de CO2'!AE500,'Sequestro de CO2'!AJ500,'Sequestro de CO2'!AO500,'Sequestro de CO2'!AT500,'Sequestro de CO2'!AY500,'Sequestro de CO2'!BD500,'Sequestro de CO2'!BI500)))</f>
        <v/>
      </c>
      <c r="X18" s="310" t="str">
        <f>IF($B$18="","",IF(OR(ISBLANK('Sequestro de CO2'!P501),ISBLANK('Sequestro de CO2'!U501),ISBLANK('Sequestro de CO2'!Z501),ISBLANK('Sequestro de CO2'!AE501),ISBLANK('Sequestro de CO2'!AJ501),ISBLANK('Sequestro de CO2'!AO501),ISBLANK('Sequestro de CO2'!AT501),ISBLANK('Sequestro de CO2'!AY501),ISBLANK('Sequestro de CO2'!BD501),ISBLANK('Sequestro de CO2'!BI501)),"",SUM('Sequestro de CO2'!P501,'Sequestro de CO2'!U501,'Sequestro de CO2'!Z501,'Sequestro de CO2'!AE501,'Sequestro de CO2'!AJ501,'Sequestro de CO2'!AO501,'Sequestro de CO2'!AT501,'Sequestro de CO2'!AY501,'Sequestro de CO2'!BD501,'Sequestro de CO2'!BI501)))</f>
        <v/>
      </c>
      <c r="Y18" s="310" t="str">
        <f>IF($B$18="","",IF(OR(ISBLANK('Sequestro de CO2'!P502),ISBLANK('Sequestro de CO2'!U502),ISBLANK('Sequestro de CO2'!Z502),ISBLANK('Sequestro de CO2'!AE502),ISBLANK('Sequestro de CO2'!AJ502),ISBLANK('Sequestro de CO2'!AO502),ISBLANK('Sequestro de CO2'!AT502),ISBLANK('Sequestro de CO2'!AY502),ISBLANK('Sequestro de CO2'!BD502),ISBLANK('Sequestro de CO2'!BI502)),"",SUM('Sequestro de CO2'!P502,'Sequestro de CO2'!U502,'Sequestro de CO2'!Z502,'Sequestro de CO2'!AE502,'Sequestro de CO2'!AJ502,'Sequestro de CO2'!AO502,'Sequestro de CO2'!AT502,'Sequestro de CO2'!AY502,'Sequestro de CO2'!BD502,'Sequestro de CO2'!BI502)))</f>
        <v/>
      </c>
      <c r="Z18" s="310" t="str">
        <f>IF($B$18="","",IF(OR(ISBLANK('Sequestro de CO2'!P503),ISBLANK('Sequestro de CO2'!U503),ISBLANK('Sequestro de CO2'!Z503),ISBLANK('Sequestro de CO2'!AE503),ISBLANK('Sequestro de CO2'!AJ503),ISBLANK('Sequestro de CO2'!AO503),ISBLANK('Sequestro de CO2'!AT503),ISBLANK('Sequestro de CO2'!AY503),ISBLANK('Sequestro de CO2'!BD503),ISBLANK('Sequestro de CO2'!BI503)),"",SUM('Sequestro de CO2'!P503,'Sequestro de CO2'!U503,'Sequestro de CO2'!Z503,'Sequestro de CO2'!AE503,'Sequestro de CO2'!AJ503,'Sequestro de CO2'!AO503,'Sequestro de CO2'!AT503,'Sequestro de CO2'!AY503,'Sequestro de CO2'!BD503,'Sequestro de CO2'!BI503)))</f>
        <v/>
      </c>
      <c r="AA18" s="310" t="str">
        <f>IF($B$18="","",IF(OR(ISBLANK('Sequestro de CO2'!P504),ISBLANK('Sequestro de CO2'!U504),ISBLANK('Sequestro de CO2'!Z504),ISBLANK('Sequestro de CO2'!AE504),ISBLANK('Sequestro de CO2'!AJ504),ISBLANK('Sequestro de CO2'!AO504),ISBLANK('Sequestro de CO2'!AT504),ISBLANK('Sequestro de CO2'!AY504),ISBLANK('Sequestro de CO2'!BD504),ISBLANK('Sequestro de CO2'!BI504)),"",SUM('Sequestro de CO2'!P504,'Sequestro de CO2'!U504,'Sequestro de CO2'!Z504,'Sequestro de CO2'!AE504,'Sequestro de CO2'!AJ504,'Sequestro de CO2'!AO504,'Sequestro de CO2'!AT504,'Sequestro de CO2'!AY504,'Sequestro de CO2'!BD504,'Sequestro de CO2'!BI504)))</f>
        <v/>
      </c>
      <c r="AB18" s="310" t="str">
        <f>IF($B$18="","",IF(OR(ISBLANK('Sequestro de CO2'!P505),ISBLANK('Sequestro de CO2'!U505),ISBLANK('Sequestro de CO2'!Z505),ISBLANK('Sequestro de CO2'!AE505),ISBLANK('Sequestro de CO2'!AJ505),ISBLANK('Sequestro de CO2'!AO505),ISBLANK('Sequestro de CO2'!AT505),ISBLANK('Sequestro de CO2'!AY505),ISBLANK('Sequestro de CO2'!BD505),ISBLANK('Sequestro de CO2'!BI505)),"",SUM('Sequestro de CO2'!P505,'Sequestro de CO2'!U505,'Sequestro de CO2'!Z505,'Sequestro de CO2'!AE505,'Sequestro de CO2'!AJ505,'Sequestro de CO2'!AO505,'Sequestro de CO2'!AT505,'Sequestro de CO2'!AY505,'Sequestro de CO2'!BD505,'Sequestro de CO2'!BI505)))</f>
        <v/>
      </c>
      <c r="AC18" s="310" t="str">
        <f>IF($B$18="","",IF(OR(ISBLANK('Sequestro de CO2'!P506),ISBLANK('Sequestro de CO2'!U506),ISBLANK('Sequestro de CO2'!Z506),ISBLANK('Sequestro de CO2'!AE506),ISBLANK('Sequestro de CO2'!AJ506),ISBLANK('Sequestro de CO2'!AO506),ISBLANK('Sequestro de CO2'!AT506),ISBLANK('Sequestro de CO2'!AY506),ISBLANK('Sequestro de CO2'!BD506),ISBLANK('Sequestro de CO2'!BI506)),"",SUM('Sequestro de CO2'!P506,'Sequestro de CO2'!U506,'Sequestro de CO2'!Z506,'Sequestro de CO2'!AE506,'Sequestro de CO2'!AJ506,'Sequestro de CO2'!AO506,'Sequestro de CO2'!AT506,'Sequestro de CO2'!AY506,'Sequestro de CO2'!BD506,'Sequestro de CO2'!BI506)))</f>
        <v/>
      </c>
      <c r="AD18" s="310" t="str">
        <f>IF($B$18="","",IF(OR(ISBLANK('Sequestro de CO2'!P507),ISBLANK('Sequestro de CO2'!U507),ISBLANK('Sequestro de CO2'!Z507),ISBLANK('Sequestro de CO2'!AE507),ISBLANK('Sequestro de CO2'!AJ507),ISBLANK('Sequestro de CO2'!AO507),ISBLANK('Sequestro de CO2'!AT507),ISBLANK('Sequestro de CO2'!AY507),ISBLANK('Sequestro de CO2'!BD507),ISBLANK('Sequestro de CO2'!BI507)),"",SUM('Sequestro de CO2'!P507,'Sequestro de CO2'!U507,'Sequestro de CO2'!Z507,'Sequestro de CO2'!AE507,'Sequestro de CO2'!AJ507,'Sequestro de CO2'!AO507,'Sequestro de CO2'!AT507,'Sequestro de CO2'!AY507,'Sequestro de CO2'!BD507,'Sequestro de CO2'!BI507)))</f>
        <v/>
      </c>
      <c r="AE18" s="310" t="str">
        <f>IF($B$18="","",IF(OR(ISBLANK('Sequestro de CO2'!P508),ISBLANK('Sequestro de CO2'!U508),ISBLANK('Sequestro de CO2'!Z508),ISBLANK('Sequestro de CO2'!AE508),ISBLANK('Sequestro de CO2'!AJ508),ISBLANK('Sequestro de CO2'!AO508),ISBLANK('Sequestro de CO2'!AT508),ISBLANK('Sequestro de CO2'!AY508),ISBLANK('Sequestro de CO2'!BD508),ISBLANK('Sequestro de CO2'!BI508)),"",SUM('Sequestro de CO2'!P508,'Sequestro de CO2'!U508,'Sequestro de CO2'!Z508,'Sequestro de CO2'!AE508,'Sequestro de CO2'!AJ508,'Sequestro de CO2'!AO508,'Sequestro de CO2'!AT508,'Sequestro de CO2'!AY508,'Sequestro de CO2'!BD508,'Sequestro de CO2'!BI508)))</f>
        <v/>
      </c>
      <c r="AF18" s="310" t="str">
        <f>IF($B$18="","",IF(OR(ISBLANK('Sequestro de CO2'!P509),ISBLANK('Sequestro de CO2'!U509),ISBLANK('Sequestro de CO2'!Z509),ISBLANK('Sequestro de CO2'!AE509),ISBLANK('Sequestro de CO2'!AJ509),ISBLANK('Sequestro de CO2'!AO509),ISBLANK('Sequestro de CO2'!AT509),ISBLANK('Sequestro de CO2'!AY509),ISBLANK('Sequestro de CO2'!BD509),ISBLANK('Sequestro de CO2'!BI509)),"",SUM('Sequestro de CO2'!P509,'Sequestro de CO2'!U509,'Sequestro de CO2'!Z509,'Sequestro de CO2'!AE509,'Sequestro de CO2'!AJ509,'Sequestro de CO2'!AO509,'Sequestro de CO2'!AT509,'Sequestro de CO2'!AY509,'Sequestro de CO2'!BD509,'Sequestro de CO2'!BI509)))</f>
        <v/>
      </c>
      <c r="AG18" s="310" t="str">
        <f>IF($B$18="","",IF(OR(ISBLANK('Sequestro de CO2'!P510),ISBLANK('Sequestro de CO2'!U510),ISBLANK('Sequestro de CO2'!Z510),ISBLANK('Sequestro de CO2'!AE510),ISBLANK('Sequestro de CO2'!AJ510),ISBLANK('Sequestro de CO2'!AO510),ISBLANK('Sequestro de CO2'!AT510),ISBLANK('Sequestro de CO2'!AY510),ISBLANK('Sequestro de CO2'!BD510),ISBLANK('Sequestro de CO2'!BI510)),"",SUM('Sequestro de CO2'!P510,'Sequestro de CO2'!U510,'Sequestro de CO2'!Z510,'Sequestro de CO2'!AE510,'Sequestro de CO2'!AJ510,'Sequestro de CO2'!AO510,'Sequestro de CO2'!AT510,'Sequestro de CO2'!AY510,'Sequestro de CO2'!BD510,'Sequestro de CO2'!BI510)))</f>
        <v/>
      </c>
      <c r="AH18" s="310" t="str">
        <f>IF($B$18="","",IF(OR(ISBLANK('Sequestro de CO2'!P511),ISBLANK('Sequestro de CO2'!U511),ISBLANK('Sequestro de CO2'!Z511),ISBLANK('Sequestro de CO2'!AE511),ISBLANK('Sequestro de CO2'!AJ511),ISBLANK('Sequestro de CO2'!AO511),ISBLANK('Sequestro de CO2'!AT511),ISBLANK('Sequestro de CO2'!AY511),ISBLANK('Sequestro de CO2'!BD511),ISBLANK('Sequestro de CO2'!BI511)),"",SUM('Sequestro de CO2'!P511,'Sequestro de CO2'!U511,'Sequestro de CO2'!Z511,'Sequestro de CO2'!AE511,'Sequestro de CO2'!AJ511,'Sequestro de CO2'!AO511,'Sequestro de CO2'!AT511,'Sequestro de CO2'!AY511,'Sequestro de CO2'!BD511,'Sequestro de CO2'!BI511)))</f>
        <v/>
      </c>
      <c r="AI18" s="310" t="str">
        <f>IF($B$18="","",IF(OR(ISBLANK('Sequestro de CO2'!P512),ISBLANK('Sequestro de CO2'!U512),ISBLANK('Sequestro de CO2'!Z512),ISBLANK('Sequestro de CO2'!AE512),ISBLANK('Sequestro de CO2'!AJ512),ISBLANK('Sequestro de CO2'!AO512),ISBLANK('Sequestro de CO2'!AT512),ISBLANK('Sequestro de CO2'!AY512),ISBLANK('Sequestro de CO2'!BD512),ISBLANK('Sequestro de CO2'!BI512)),"",SUM('Sequestro de CO2'!P512,'Sequestro de CO2'!U512,'Sequestro de CO2'!Z512,'Sequestro de CO2'!AE512,'Sequestro de CO2'!AJ512,'Sequestro de CO2'!AO512,'Sequestro de CO2'!AT512,'Sequestro de CO2'!AY512,'Sequestro de CO2'!BD512,'Sequestro de CO2'!BI512)))</f>
        <v/>
      </c>
      <c r="AJ18" s="310" t="str">
        <f>IF($B$18="","",IF(OR(ISBLANK('Sequestro de CO2'!P513),ISBLANK('Sequestro de CO2'!U513),ISBLANK('Sequestro de CO2'!Z513),ISBLANK('Sequestro de CO2'!AE513),ISBLANK('Sequestro de CO2'!AJ513),ISBLANK('Sequestro de CO2'!AO513),ISBLANK('Sequestro de CO2'!AT513),ISBLANK('Sequestro de CO2'!AY513),ISBLANK('Sequestro de CO2'!BD513),ISBLANK('Sequestro de CO2'!BI513)),"",SUM('Sequestro de CO2'!P513,'Sequestro de CO2'!U513,'Sequestro de CO2'!Z513,'Sequestro de CO2'!AE513,'Sequestro de CO2'!AJ513,'Sequestro de CO2'!AO513,'Sequestro de CO2'!AT513,'Sequestro de CO2'!AY513,'Sequestro de CO2'!BD513,'Sequestro de CO2'!BI513)))</f>
        <v/>
      </c>
      <c r="AK18" s="311" t="str">
        <f>IF($B$18="","",IF(OR(ISBLANK('Sequestro de CO2'!P514),ISBLANK('Sequestro de CO2'!U514),ISBLANK('Sequestro de CO2'!Z514),ISBLANK('Sequestro de CO2'!AE514),ISBLANK('Sequestro de CO2'!AJ514),ISBLANK('Sequestro de CO2'!AO514),ISBLANK('Sequestro de CO2'!AT514),ISBLANK('Sequestro de CO2'!AY514),ISBLANK('Sequestro de CO2'!BD514),ISBLANK('Sequestro de CO2'!BI514)),"",SUM('Sequestro de CO2'!P514,'Sequestro de CO2'!U514,'Sequestro de CO2'!Z514,'Sequestro de CO2'!AE514,'Sequestro de CO2'!AJ514,'Sequestro de CO2'!AO514,'Sequestro de CO2'!AT514,'Sequestro de CO2'!AY514,'Sequestro de CO2'!BD514,'Sequestro de CO2'!BI514)))</f>
        <v/>
      </c>
      <c r="AL18" s="144"/>
      <c r="AM18" s="144"/>
      <c r="AN18" s="144"/>
      <c r="AO18" s="144"/>
      <c r="AP18" s="144"/>
      <c r="AQ18" s="144"/>
      <c r="AR18" s="144"/>
      <c r="AS18" s="144"/>
      <c r="AT18" s="144"/>
      <c r="AU18" s="144"/>
      <c r="AV18" s="144"/>
      <c r="AW18" s="144"/>
      <c r="AX18" s="144"/>
      <c r="AY18" s="144"/>
      <c r="AZ18" s="144"/>
      <c r="BA18" s="144"/>
      <c r="BB18" s="144"/>
      <c r="BC18" s="144"/>
    </row>
    <row r="19" spans="1:55" ht="15" customHeight="1" x14ac:dyDescent="0.3">
      <c r="B19" s="163" t="str">
        <f>IF(PRINCIPAL!B144&lt;&gt;"",PRINCIPAL!B144,"")</f>
        <v/>
      </c>
      <c r="C19" s="310" t="str">
        <f>IF($B$19="","",IF(OR(ISBLANK('Sequestro de CO2'!P519),ISBLANK('Sequestro de CO2'!U519),ISBLANK('Sequestro de CO2'!Z519),ISBLANK('Sequestro de CO2'!AE519),ISBLANK('Sequestro de CO2'!AJ519),ISBLANK('Sequestro de CO2'!AO519),ISBLANK('Sequestro de CO2'!AT519),ISBLANK('Sequestro de CO2'!AY519),ISBLANK('Sequestro de CO2'!BD519),ISBLANK('Sequestro de CO2'!BI519)),"",SUM('Sequestro de CO2'!P519,'Sequestro de CO2'!U519,'Sequestro de CO2'!Z519,'Sequestro de CO2'!AE519,'Sequestro de CO2'!AJ519,'Sequestro de CO2'!AO519,'Sequestro de CO2'!AT519,'Sequestro de CO2'!AY519,'Sequestro de CO2'!BD519,'Sequestro de CO2'!BI519)))</f>
        <v/>
      </c>
      <c r="D19" s="310" t="str">
        <f>IF($B$19="","",IF(OR(ISBLANK('Sequestro de CO2'!P520),ISBLANK('Sequestro de CO2'!U520),ISBLANK('Sequestro de CO2'!Z520),ISBLANK('Sequestro de CO2'!AE520),ISBLANK('Sequestro de CO2'!AJ520),ISBLANK('Sequestro de CO2'!AO520),ISBLANK('Sequestro de CO2'!AT520),ISBLANK('Sequestro de CO2'!AY520),ISBLANK('Sequestro de CO2'!BD520),ISBLANK('Sequestro de CO2'!BI520)),"",SUM('Sequestro de CO2'!P520,'Sequestro de CO2'!U520,'Sequestro de CO2'!Z520,'Sequestro de CO2'!AE520,'Sequestro de CO2'!AJ520,'Sequestro de CO2'!AO520,'Sequestro de CO2'!AT520,'Sequestro de CO2'!AY520,'Sequestro de CO2'!BD520,'Sequestro de CO2'!BI520)))</f>
        <v/>
      </c>
      <c r="E19" s="310" t="str">
        <f>IF($B$19="","",IF(OR(ISBLANK('Sequestro de CO2'!P521),ISBLANK('Sequestro de CO2'!U521),ISBLANK('Sequestro de CO2'!Z521),ISBLANK('Sequestro de CO2'!AE521),ISBLANK('Sequestro de CO2'!AJ521),ISBLANK('Sequestro de CO2'!AO521),ISBLANK('Sequestro de CO2'!AT521),ISBLANK('Sequestro de CO2'!AY521),ISBLANK('Sequestro de CO2'!BD521),ISBLANK('Sequestro de CO2'!BI521)),"",SUM('Sequestro de CO2'!P521,'Sequestro de CO2'!U521,'Sequestro de CO2'!Z521,'Sequestro de CO2'!AE521,'Sequestro de CO2'!AJ521,'Sequestro de CO2'!AO521,'Sequestro de CO2'!AT521,'Sequestro de CO2'!AY521,'Sequestro de CO2'!BD521,'Sequestro de CO2'!BI521)))</f>
        <v/>
      </c>
      <c r="F19" s="310" t="str">
        <f>IF($B$19="","",IF(OR(ISBLANK('Sequestro de CO2'!P522),ISBLANK('Sequestro de CO2'!U522),ISBLANK('Sequestro de CO2'!Z522),ISBLANK('Sequestro de CO2'!AE522),ISBLANK('Sequestro de CO2'!AJ522),ISBLANK('Sequestro de CO2'!AO522),ISBLANK('Sequestro de CO2'!AT522),ISBLANK('Sequestro de CO2'!AY522),ISBLANK('Sequestro de CO2'!BD522),ISBLANK('Sequestro de CO2'!BI522)),"",SUM('Sequestro de CO2'!P522,'Sequestro de CO2'!U522,'Sequestro de CO2'!Z522,'Sequestro de CO2'!AE522,'Sequestro de CO2'!AJ522,'Sequestro de CO2'!AO522,'Sequestro de CO2'!AT522,'Sequestro de CO2'!AY522,'Sequestro de CO2'!BD522,'Sequestro de CO2'!BI522)))</f>
        <v/>
      </c>
      <c r="G19" s="310" t="str">
        <f>IF($B$19="","",IF(OR(ISBLANK('Sequestro de CO2'!P523),ISBLANK('Sequestro de CO2'!U523),ISBLANK('Sequestro de CO2'!Z523),ISBLANK('Sequestro de CO2'!AE523),ISBLANK('Sequestro de CO2'!AJ523),ISBLANK('Sequestro de CO2'!AO523),ISBLANK('Sequestro de CO2'!AT523),ISBLANK('Sequestro de CO2'!AY523),ISBLANK('Sequestro de CO2'!BD523),ISBLANK('Sequestro de CO2'!BI523)),"",SUM('Sequestro de CO2'!P523,'Sequestro de CO2'!U523,'Sequestro de CO2'!Z523,'Sequestro de CO2'!AE523,'Sequestro de CO2'!AJ523,'Sequestro de CO2'!AO523,'Sequestro de CO2'!AT523,'Sequestro de CO2'!AY523,'Sequestro de CO2'!BD523,'Sequestro de CO2'!BI523)))</f>
        <v/>
      </c>
      <c r="H19" s="310" t="str">
        <f>IF($B$19="","",IF(OR(ISBLANK('Sequestro de CO2'!P524),ISBLANK('Sequestro de CO2'!U524),ISBLANK('Sequestro de CO2'!Z524),ISBLANK('Sequestro de CO2'!AE524),ISBLANK('Sequestro de CO2'!AJ524),ISBLANK('Sequestro de CO2'!AO524),ISBLANK('Sequestro de CO2'!AT524),ISBLANK('Sequestro de CO2'!AY524),ISBLANK('Sequestro de CO2'!BD524),ISBLANK('Sequestro de CO2'!BI524)),"",SUM('Sequestro de CO2'!P524,'Sequestro de CO2'!U524,'Sequestro de CO2'!Z524,'Sequestro de CO2'!AE524,'Sequestro de CO2'!AJ524,'Sequestro de CO2'!AO524,'Sequestro de CO2'!AT524,'Sequestro de CO2'!AY524,'Sequestro de CO2'!BD524,'Sequestro de CO2'!BI524)))</f>
        <v/>
      </c>
      <c r="I19" s="310" t="str">
        <f>IF($B$19="","",IF(OR(ISBLANK('Sequestro de CO2'!P525),ISBLANK('Sequestro de CO2'!U525),ISBLANK('Sequestro de CO2'!Z525),ISBLANK('Sequestro de CO2'!AE525),ISBLANK('Sequestro de CO2'!AJ525),ISBLANK('Sequestro de CO2'!AO525),ISBLANK('Sequestro de CO2'!AT525),ISBLANK('Sequestro de CO2'!AY525),ISBLANK('Sequestro de CO2'!BD525),ISBLANK('Sequestro de CO2'!BI525)),"",SUM('Sequestro de CO2'!P525,'Sequestro de CO2'!U525,'Sequestro de CO2'!Z525,'Sequestro de CO2'!AE525,'Sequestro de CO2'!AJ525,'Sequestro de CO2'!AO525,'Sequestro de CO2'!AT525,'Sequestro de CO2'!AY525,'Sequestro de CO2'!BD525,'Sequestro de CO2'!BI525)))</f>
        <v/>
      </c>
      <c r="J19" s="310" t="str">
        <f>IF($B$19="","",IF(OR(ISBLANK('Sequestro de CO2'!P526),ISBLANK('Sequestro de CO2'!U526),ISBLANK('Sequestro de CO2'!Z526),ISBLANK('Sequestro de CO2'!AE526),ISBLANK('Sequestro de CO2'!AJ526),ISBLANK('Sequestro de CO2'!AO526),ISBLANK('Sequestro de CO2'!AT526),ISBLANK('Sequestro de CO2'!AY526),ISBLANK('Sequestro de CO2'!BD526),ISBLANK('Sequestro de CO2'!BI526)),"",SUM('Sequestro de CO2'!P526,'Sequestro de CO2'!U526,'Sequestro de CO2'!Z526,'Sequestro de CO2'!AE526,'Sequestro de CO2'!AJ526,'Sequestro de CO2'!AO526,'Sequestro de CO2'!AT526,'Sequestro de CO2'!AY526,'Sequestro de CO2'!BD526,'Sequestro de CO2'!BI526)))</f>
        <v/>
      </c>
      <c r="K19" s="310" t="str">
        <f>IF($B$19="","",IF(OR(ISBLANK('Sequestro de CO2'!P527),ISBLANK('Sequestro de CO2'!U527),ISBLANK('Sequestro de CO2'!Z527),ISBLANK('Sequestro de CO2'!AE527),ISBLANK('Sequestro de CO2'!AJ527),ISBLANK('Sequestro de CO2'!AO527),ISBLANK('Sequestro de CO2'!AT527),ISBLANK('Sequestro de CO2'!AY527),ISBLANK('Sequestro de CO2'!BD527),ISBLANK('Sequestro de CO2'!BI527)),"",SUM('Sequestro de CO2'!P527,'Sequestro de CO2'!U527,'Sequestro de CO2'!Z527,'Sequestro de CO2'!AE527,'Sequestro de CO2'!AJ527,'Sequestro de CO2'!AO527,'Sequestro de CO2'!AT527,'Sequestro de CO2'!AY527,'Sequestro de CO2'!BD527,'Sequestro de CO2'!BI527)))</f>
        <v/>
      </c>
      <c r="L19" s="310" t="str">
        <f>IF($B$19="","",IF(OR(ISBLANK('Sequestro de CO2'!P528),ISBLANK('Sequestro de CO2'!U528),ISBLANK('Sequestro de CO2'!Z528),ISBLANK('Sequestro de CO2'!AE528),ISBLANK('Sequestro de CO2'!AJ528),ISBLANK('Sequestro de CO2'!AO528),ISBLANK('Sequestro de CO2'!AT528),ISBLANK('Sequestro de CO2'!AY528),ISBLANK('Sequestro de CO2'!BD528),ISBLANK('Sequestro de CO2'!BI528)),"",SUM('Sequestro de CO2'!P528,'Sequestro de CO2'!U528,'Sequestro de CO2'!Z528,'Sequestro de CO2'!AE528,'Sequestro de CO2'!AJ528,'Sequestro de CO2'!AO528,'Sequestro de CO2'!AT528,'Sequestro de CO2'!AY528,'Sequestro de CO2'!BD528,'Sequestro de CO2'!BI528)))</f>
        <v/>
      </c>
      <c r="M19" s="310" t="str">
        <f>IF($B$19="","",IF(OR(ISBLANK('Sequestro de CO2'!P529),ISBLANK('Sequestro de CO2'!U529),ISBLANK('Sequestro de CO2'!Z529),ISBLANK('Sequestro de CO2'!AE529),ISBLANK('Sequestro de CO2'!AJ529),ISBLANK('Sequestro de CO2'!AO529),ISBLANK('Sequestro de CO2'!AT529),ISBLANK('Sequestro de CO2'!AY529),ISBLANK('Sequestro de CO2'!BD529),ISBLANK('Sequestro de CO2'!BI529)),"",SUM('Sequestro de CO2'!P529,'Sequestro de CO2'!U529,'Sequestro de CO2'!Z529,'Sequestro de CO2'!AE529,'Sequestro de CO2'!AJ529,'Sequestro de CO2'!AO529,'Sequestro de CO2'!AT529,'Sequestro de CO2'!AY529,'Sequestro de CO2'!BD529,'Sequestro de CO2'!BI529)))</f>
        <v/>
      </c>
      <c r="N19" s="310" t="str">
        <f>IF($B$19="","",IF(OR(ISBLANK('Sequestro de CO2'!P530),ISBLANK('Sequestro de CO2'!U530),ISBLANK('Sequestro de CO2'!Z530),ISBLANK('Sequestro de CO2'!AE530),ISBLANK('Sequestro de CO2'!AJ530),ISBLANK('Sequestro de CO2'!AO530),ISBLANK('Sequestro de CO2'!AT530),ISBLANK('Sequestro de CO2'!AY530),ISBLANK('Sequestro de CO2'!BD530),ISBLANK('Sequestro de CO2'!BI530)),"",SUM('Sequestro de CO2'!P530,'Sequestro de CO2'!U530,'Sequestro de CO2'!Z530,'Sequestro de CO2'!AE530,'Sequestro de CO2'!AJ530,'Sequestro de CO2'!AO530,'Sequestro de CO2'!AT530,'Sequestro de CO2'!AY530,'Sequestro de CO2'!BD530,'Sequestro de CO2'!BI530)))</f>
        <v/>
      </c>
      <c r="O19" s="310" t="str">
        <f>IF($B$19="","",IF(OR(ISBLANK('Sequestro de CO2'!P531),ISBLANK('Sequestro de CO2'!U531),ISBLANK('Sequestro de CO2'!Z531),ISBLANK('Sequestro de CO2'!AE531),ISBLANK('Sequestro de CO2'!AJ531),ISBLANK('Sequestro de CO2'!AO531),ISBLANK('Sequestro de CO2'!AT531),ISBLANK('Sequestro de CO2'!AY531),ISBLANK('Sequestro de CO2'!BD531),ISBLANK('Sequestro de CO2'!BI531)),"",SUM('Sequestro de CO2'!P531,'Sequestro de CO2'!U531,'Sequestro de CO2'!Z531,'Sequestro de CO2'!AE531,'Sequestro de CO2'!AJ531,'Sequestro de CO2'!AO531,'Sequestro de CO2'!AT531,'Sequestro de CO2'!AY531,'Sequestro de CO2'!BD531,'Sequestro de CO2'!BI531)))</f>
        <v/>
      </c>
      <c r="P19" s="310" t="str">
        <f>IF($B$19="","",IF(OR(ISBLANK('Sequestro de CO2'!P532),ISBLANK('Sequestro de CO2'!U532),ISBLANK('Sequestro de CO2'!Z532),ISBLANK('Sequestro de CO2'!AE532),ISBLANK('Sequestro de CO2'!AJ532),ISBLANK('Sequestro de CO2'!AO532),ISBLANK('Sequestro de CO2'!AT532),ISBLANK('Sequestro de CO2'!AY532),ISBLANK('Sequestro de CO2'!BD532),ISBLANK('Sequestro de CO2'!BI532)),"",SUM('Sequestro de CO2'!P532,'Sequestro de CO2'!U532,'Sequestro de CO2'!Z532,'Sequestro de CO2'!AE532,'Sequestro de CO2'!AJ532,'Sequestro de CO2'!AO532,'Sequestro de CO2'!AT532,'Sequestro de CO2'!AY532,'Sequestro de CO2'!BD532,'Sequestro de CO2'!BI532)))</f>
        <v/>
      </c>
      <c r="Q19" s="310" t="str">
        <f>IF($B$19="","",IF(OR(ISBLANK('Sequestro de CO2'!P533),ISBLANK('Sequestro de CO2'!U533),ISBLANK('Sequestro de CO2'!Z533),ISBLANK('Sequestro de CO2'!AE533),ISBLANK('Sequestro de CO2'!AJ533),ISBLANK('Sequestro de CO2'!AO533),ISBLANK('Sequestro de CO2'!AT533),ISBLANK('Sequestro de CO2'!AY533),ISBLANK('Sequestro de CO2'!BD533),ISBLANK('Sequestro de CO2'!BI533)),"",SUM('Sequestro de CO2'!P533,'Sequestro de CO2'!U533,'Sequestro de CO2'!Z533,'Sequestro de CO2'!AE533,'Sequestro de CO2'!AJ533,'Sequestro de CO2'!AO533,'Sequestro de CO2'!AT533,'Sequestro de CO2'!AY533,'Sequestro de CO2'!BD533,'Sequestro de CO2'!BI533)))</f>
        <v/>
      </c>
      <c r="R19" s="310" t="str">
        <f>IF($B$19="","",IF(OR(ISBLANK('Sequestro de CO2'!P534),ISBLANK('Sequestro de CO2'!U534),ISBLANK('Sequestro de CO2'!Z534),ISBLANK('Sequestro de CO2'!AE534),ISBLANK('Sequestro de CO2'!AJ534),ISBLANK('Sequestro de CO2'!AO534),ISBLANK('Sequestro de CO2'!AT534),ISBLANK('Sequestro de CO2'!AY534),ISBLANK('Sequestro de CO2'!BD534),ISBLANK('Sequestro de CO2'!BI534)),"",SUM('Sequestro de CO2'!P534,'Sequestro de CO2'!U534,'Sequestro de CO2'!Z534,'Sequestro de CO2'!AE534,'Sequestro de CO2'!AJ534,'Sequestro de CO2'!AO534,'Sequestro de CO2'!AT534,'Sequestro de CO2'!AY534,'Sequestro de CO2'!BD534,'Sequestro de CO2'!BI534)))</f>
        <v/>
      </c>
      <c r="S19" s="310" t="str">
        <f>IF($B$19="","",IF(OR(ISBLANK('Sequestro de CO2'!P535),ISBLANK('Sequestro de CO2'!U535),ISBLANK('Sequestro de CO2'!Z535),ISBLANK('Sequestro de CO2'!AE535),ISBLANK('Sequestro de CO2'!AJ535),ISBLANK('Sequestro de CO2'!AO535),ISBLANK('Sequestro de CO2'!AT535),ISBLANK('Sequestro de CO2'!AY535),ISBLANK('Sequestro de CO2'!BD535),ISBLANK('Sequestro de CO2'!BI535)),"",SUM('Sequestro de CO2'!P535,'Sequestro de CO2'!U535,'Sequestro de CO2'!Z535,'Sequestro de CO2'!AE535,'Sequestro de CO2'!AJ535,'Sequestro de CO2'!AO535,'Sequestro de CO2'!AT535,'Sequestro de CO2'!AY535,'Sequestro de CO2'!BD535,'Sequestro de CO2'!BI535)))</f>
        <v/>
      </c>
      <c r="T19" s="310" t="str">
        <f>IF($B$19="","",IF(OR(ISBLANK('Sequestro de CO2'!P536),ISBLANK('Sequestro de CO2'!U536),ISBLANK('Sequestro de CO2'!Z536),ISBLANK('Sequestro de CO2'!AE536),ISBLANK('Sequestro de CO2'!AJ536),ISBLANK('Sequestro de CO2'!AO536),ISBLANK('Sequestro de CO2'!AT536),ISBLANK('Sequestro de CO2'!AY536),ISBLANK('Sequestro de CO2'!BD536),ISBLANK('Sequestro de CO2'!BI536)),"",SUM('Sequestro de CO2'!P536,'Sequestro de CO2'!U536,'Sequestro de CO2'!Z536,'Sequestro de CO2'!AE536,'Sequestro de CO2'!AJ536,'Sequestro de CO2'!AO536,'Sequestro de CO2'!AT536,'Sequestro de CO2'!AY536,'Sequestro de CO2'!BD536,'Sequestro de CO2'!BI536)))</f>
        <v/>
      </c>
      <c r="U19" s="310" t="str">
        <f>IF($B$19="","",IF(OR(ISBLANK('Sequestro de CO2'!P537),ISBLANK('Sequestro de CO2'!U537),ISBLANK('Sequestro de CO2'!Z537),ISBLANK('Sequestro de CO2'!AE537),ISBLANK('Sequestro de CO2'!AJ537),ISBLANK('Sequestro de CO2'!AO537),ISBLANK('Sequestro de CO2'!AT537),ISBLANK('Sequestro de CO2'!AY537),ISBLANK('Sequestro de CO2'!BD537),ISBLANK('Sequestro de CO2'!BI537)),"",SUM('Sequestro de CO2'!P537,'Sequestro de CO2'!U537,'Sequestro de CO2'!Z537,'Sequestro de CO2'!AE537,'Sequestro de CO2'!AJ537,'Sequestro de CO2'!AO537,'Sequestro de CO2'!AT537,'Sequestro de CO2'!AY537,'Sequestro de CO2'!BD537,'Sequestro de CO2'!BI537)))</f>
        <v/>
      </c>
      <c r="V19" s="310" t="str">
        <f>IF($B$19="","",IF(OR(ISBLANK('Sequestro de CO2'!P538),ISBLANK('Sequestro de CO2'!U538),ISBLANK('Sequestro de CO2'!Z538),ISBLANK('Sequestro de CO2'!AE538),ISBLANK('Sequestro de CO2'!AJ538),ISBLANK('Sequestro de CO2'!AO538),ISBLANK('Sequestro de CO2'!AT538),ISBLANK('Sequestro de CO2'!AY538),ISBLANK('Sequestro de CO2'!BD538),ISBLANK('Sequestro de CO2'!BI538)),"",SUM('Sequestro de CO2'!P538,'Sequestro de CO2'!U538,'Sequestro de CO2'!Z538,'Sequestro de CO2'!AE538,'Sequestro de CO2'!AJ538,'Sequestro de CO2'!AO538,'Sequestro de CO2'!AT538,'Sequestro de CO2'!AY538,'Sequestro de CO2'!BD538,'Sequestro de CO2'!BI538)))</f>
        <v/>
      </c>
      <c r="W19" s="310" t="str">
        <f>IF($B$19="","",IF(OR(ISBLANK('Sequestro de CO2'!P539),ISBLANK('Sequestro de CO2'!U539),ISBLANK('Sequestro de CO2'!Z539),ISBLANK('Sequestro de CO2'!AE539),ISBLANK('Sequestro de CO2'!AJ539),ISBLANK('Sequestro de CO2'!AO539),ISBLANK('Sequestro de CO2'!AT539),ISBLANK('Sequestro de CO2'!AY539),ISBLANK('Sequestro de CO2'!BD539),ISBLANK('Sequestro de CO2'!BI539)),"",SUM('Sequestro de CO2'!P539,'Sequestro de CO2'!U539,'Sequestro de CO2'!Z539,'Sequestro de CO2'!AE539,'Sequestro de CO2'!AJ539,'Sequestro de CO2'!AO539,'Sequestro de CO2'!AT539,'Sequestro de CO2'!AY539,'Sequestro de CO2'!BD539,'Sequestro de CO2'!BI539)))</f>
        <v/>
      </c>
      <c r="X19" s="310" t="str">
        <f>IF($B$19="","",IF(OR(ISBLANK('Sequestro de CO2'!P540),ISBLANK('Sequestro de CO2'!U540),ISBLANK('Sequestro de CO2'!Z540),ISBLANK('Sequestro de CO2'!AE540),ISBLANK('Sequestro de CO2'!AJ540),ISBLANK('Sequestro de CO2'!AO540),ISBLANK('Sequestro de CO2'!AT540),ISBLANK('Sequestro de CO2'!AY540),ISBLANK('Sequestro de CO2'!BD540),ISBLANK('Sequestro de CO2'!BI540)),"",SUM('Sequestro de CO2'!P540,'Sequestro de CO2'!U540,'Sequestro de CO2'!Z540,'Sequestro de CO2'!AE540,'Sequestro de CO2'!AJ540,'Sequestro de CO2'!AO540,'Sequestro de CO2'!AT540,'Sequestro de CO2'!AY540,'Sequestro de CO2'!BD540,'Sequestro de CO2'!BI540)))</f>
        <v/>
      </c>
      <c r="Y19" s="310" t="str">
        <f>IF($B$19="","",IF(OR(ISBLANK('Sequestro de CO2'!P541),ISBLANK('Sequestro de CO2'!U541),ISBLANK('Sequestro de CO2'!Z541),ISBLANK('Sequestro de CO2'!AE541),ISBLANK('Sequestro de CO2'!AJ541),ISBLANK('Sequestro de CO2'!AO541),ISBLANK('Sequestro de CO2'!AT541),ISBLANK('Sequestro de CO2'!AY541),ISBLANK('Sequestro de CO2'!BD541),ISBLANK('Sequestro de CO2'!BI541)),"",SUM('Sequestro de CO2'!P541,'Sequestro de CO2'!U541,'Sequestro de CO2'!Z541,'Sequestro de CO2'!AE541,'Sequestro de CO2'!AJ541,'Sequestro de CO2'!AO541,'Sequestro de CO2'!AT541,'Sequestro de CO2'!AY541,'Sequestro de CO2'!BD541,'Sequestro de CO2'!BI541)))</f>
        <v/>
      </c>
      <c r="Z19" s="310" t="str">
        <f>IF($B$19="","",IF(OR(ISBLANK('Sequestro de CO2'!P542),ISBLANK('Sequestro de CO2'!U542),ISBLANK('Sequestro de CO2'!Z542),ISBLANK('Sequestro de CO2'!AE542),ISBLANK('Sequestro de CO2'!AJ542),ISBLANK('Sequestro de CO2'!AO542),ISBLANK('Sequestro de CO2'!AT542),ISBLANK('Sequestro de CO2'!AY542),ISBLANK('Sequestro de CO2'!BD542),ISBLANK('Sequestro de CO2'!BI542)),"",SUM('Sequestro de CO2'!P542,'Sequestro de CO2'!U542,'Sequestro de CO2'!Z542,'Sequestro de CO2'!AE542,'Sequestro de CO2'!AJ542,'Sequestro de CO2'!AO542,'Sequestro de CO2'!AT542,'Sequestro de CO2'!AY542,'Sequestro de CO2'!BD542,'Sequestro de CO2'!BI542)))</f>
        <v/>
      </c>
      <c r="AA19" s="310" t="str">
        <f>IF($B$19="","",IF(OR(ISBLANK('Sequestro de CO2'!P543),ISBLANK('Sequestro de CO2'!U543),ISBLANK('Sequestro de CO2'!Z543),ISBLANK('Sequestro de CO2'!AE543),ISBLANK('Sequestro de CO2'!AJ543),ISBLANK('Sequestro de CO2'!AO543),ISBLANK('Sequestro de CO2'!AT543),ISBLANK('Sequestro de CO2'!AY543),ISBLANK('Sequestro de CO2'!BD543),ISBLANK('Sequestro de CO2'!BI543)),"",SUM('Sequestro de CO2'!P543,'Sequestro de CO2'!U543,'Sequestro de CO2'!Z543,'Sequestro de CO2'!AE543,'Sequestro de CO2'!AJ543,'Sequestro de CO2'!AO543,'Sequestro de CO2'!AT543,'Sequestro de CO2'!AY543,'Sequestro de CO2'!BD543,'Sequestro de CO2'!BI543)))</f>
        <v/>
      </c>
      <c r="AB19" s="310" t="str">
        <f>IF($B$19="","",IF(OR(ISBLANK('Sequestro de CO2'!P544),ISBLANK('Sequestro de CO2'!U544),ISBLANK('Sequestro de CO2'!Z544),ISBLANK('Sequestro de CO2'!AE544),ISBLANK('Sequestro de CO2'!AJ544),ISBLANK('Sequestro de CO2'!AO544),ISBLANK('Sequestro de CO2'!AT544),ISBLANK('Sequestro de CO2'!AY544),ISBLANK('Sequestro de CO2'!BD544),ISBLANK('Sequestro de CO2'!BI544)),"",SUM('Sequestro de CO2'!P544,'Sequestro de CO2'!U544,'Sequestro de CO2'!Z544,'Sequestro de CO2'!AE544,'Sequestro de CO2'!AJ544,'Sequestro de CO2'!AO544,'Sequestro de CO2'!AT544,'Sequestro de CO2'!AY544,'Sequestro de CO2'!BD544,'Sequestro de CO2'!BI544)))</f>
        <v/>
      </c>
      <c r="AC19" s="310" t="str">
        <f>IF($B$19="","",IF(OR(ISBLANK('Sequestro de CO2'!P545),ISBLANK('Sequestro de CO2'!U545),ISBLANK('Sequestro de CO2'!Z545),ISBLANK('Sequestro de CO2'!AE545),ISBLANK('Sequestro de CO2'!AJ545),ISBLANK('Sequestro de CO2'!AO545),ISBLANK('Sequestro de CO2'!AT545),ISBLANK('Sequestro de CO2'!AY545),ISBLANK('Sequestro de CO2'!BD545),ISBLANK('Sequestro de CO2'!BI545)),"",SUM('Sequestro de CO2'!P545,'Sequestro de CO2'!U545,'Sequestro de CO2'!Z545,'Sequestro de CO2'!AE545,'Sequestro de CO2'!AJ545,'Sequestro de CO2'!AO545,'Sequestro de CO2'!AT545,'Sequestro de CO2'!AY545,'Sequestro de CO2'!BD545,'Sequestro de CO2'!BI545)))</f>
        <v/>
      </c>
      <c r="AD19" s="310" t="str">
        <f>IF($B$19="","",IF(OR(ISBLANK('Sequestro de CO2'!P546),ISBLANK('Sequestro de CO2'!U546),ISBLANK('Sequestro de CO2'!Z546),ISBLANK('Sequestro de CO2'!AE546),ISBLANK('Sequestro de CO2'!AJ546),ISBLANK('Sequestro de CO2'!AO546),ISBLANK('Sequestro de CO2'!AT546),ISBLANK('Sequestro de CO2'!AY546),ISBLANK('Sequestro de CO2'!BD546),ISBLANK('Sequestro de CO2'!BI546)),"",SUM('Sequestro de CO2'!P546,'Sequestro de CO2'!U546,'Sequestro de CO2'!Z546,'Sequestro de CO2'!AE546,'Sequestro de CO2'!AJ546,'Sequestro de CO2'!AO546,'Sequestro de CO2'!AT546,'Sequestro de CO2'!AY546,'Sequestro de CO2'!BD546,'Sequestro de CO2'!BI546)))</f>
        <v/>
      </c>
      <c r="AE19" s="310" t="str">
        <f>IF($B$19="","",IF(OR(ISBLANK('Sequestro de CO2'!P547),ISBLANK('Sequestro de CO2'!U547),ISBLANK('Sequestro de CO2'!Z547),ISBLANK('Sequestro de CO2'!AE547),ISBLANK('Sequestro de CO2'!AJ547),ISBLANK('Sequestro de CO2'!AO547),ISBLANK('Sequestro de CO2'!AT547),ISBLANK('Sequestro de CO2'!AY547),ISBLANK('Sequestro de CO2'!BD547),ISBLANK('Sequestro de CO2'!BI547)),"",SUM('Sequestro de CO2'!P547,'Sequestro de CO2'!U547,'Sequestro de CO2'!Z547,'Sequestro de CO2'!AE547,'Sequestro de CO2'!AJ547,'Sequestro de CO2'!AO547,'Sequestro de CO2'!AT547,'Sequestro de CO2'!AY547,'Sequestro de CO2'!BD547,'Sequestro de CO2'!BI547)))</f>
        <v/>
      </c>
      <c r="AF19" s="310" t="str">
        <f>IF($B$19="","",IF(OR(ISBLANK('Sequestro de CO2'!P548),ISBLANK('Sequestro de CO2'!U548),ISBLANK('Sequestro de CO2'!Z548),ISBLANK('Sequestro de CO2'!AE548),ISBLANK('Sequestro de CO2'!AJ548),ISBLANK('Sequestro de CO2'!AO548),ISBLANK('Sequestro de CO2'!AT548),ISBLANK('Sequestro de CO2'!AY548),ISBLANK('Sequestro de CO2'!BD548),ISBLANK('Sequestro de CO2'!BI548)),"",SUM('Sequestro de CO2'!P548,'Sequestro de CO2'!U548,'Sequestro de CO2'!Z548,'Sequestro de CO2'!AE548,'Sequestro de CO2'!AJ548,'Sequestro de CO2'!AO548,'Sequestro de CO2'!AT548,'Sequestro de CO2'!AY548,'Sequestro de CO2'!BD548,'Sequestro de CO2'!BI548)))</f>
        <v/>
      </c>
      <c r="AG19" s="310" t="str">
        <f>IF($B$19="","",IF(OR(ISBLANK('Sequestro de CO2'!P549),ISBLANK('Sequestro de CO2'!U549),ISBLANK('Sequestro de CO2'!Z549),ISBLANK('Sequestro de CO2'!AE549),ISBLANK('Sequestro de CO2'!AJ549),ISBLANK('Sequestro de CO2'!AO549),ISBLANK('Sequestro de CO2'!AT549),ISBLANK('Sequestro de CO2'!AY549),ISBLANK('Sequestro de CO2'!BD549),ISBLANK('Sequestro de CO2'!BI549)),"",SUM('Sequestro de CO2'!P549,'Sequestro de CO2'!U549,'Sequestro de CO2'!Z549,'Sequestro de CO2'!AE549,'Sequestro de CO2'!AJ549,'Sequestro de CO2'!AO549,'Sequestro de CO2'!AT549,'Sequestro de CO2'!AY549,'Sequestro de CO2'!BD549,'Sequestro de CO2'!BI549)))</f>
        <v/>
      </c>
      <c r="AH19" s="310" t="str">
        <f>IF($B$19="","",IF(OR(ISBLANK('Sequestro de CO2'!P550),ISBLANK('Sequestro de CO2'!U550),ISBLANK('Sequestro de CO2'!Z550),ISBLANK('Sequestro de CO2'!AE550),ISBLANK('Sequestro de CO2'!AJ550),ISBLANK('Sequestro de CO2'!AO550),ISBLANK('Sequestro de CO2'!AT550),ISBLANK('Sequestro de CO2'!AY550),ISBLANK('Sequestro de CO2'!BD550),ISBLANK('Sequestro de CO2'!BI550)),"",SUM('Sequestro de CO2'!P550,'Sequestro de CO2'!U550,'Sequestro de CO2'!Z550,'Sequestro de CO2'!AE550,'Sequestro de CO2'!AJ550,'Sequestro de CO2'!AO550,'Sequestro de CO2'!AT550,'Sequestro de CO2'!AY550,'Sequestro de CO2'!BD550,'Sequestro de CO2'!BI550)))</f>
        <v/>
      </c>
      <c r="AI19" s="310" t="str">
        <f>IF($B$19="","",IF(OR(ISBLANK('Sequestro de CO2'!P551),ISBLANK('Sequestro de CO2'!U551),ISBLANK('Sequestro de CO2'!Z551),ISBLANK('Sequestro de CO2'!AE551),ISBLANK('Sequestro de CO2'!AJ551),ISBLANK('Sequestro de CO2'!AO551),ISBLANK('Sequestro de CO2'!AT551),ISBLANK('Sequestro de CO2'!AY551),ISBLANK('Sequestro de CO2'!BD551),ISBLANK('Sequestro de CO2'!BI551)),"",SUM('Sequestro de CO2'!P551,'Sequestro de CO2'!U551,'Sequestro de CO2'!Z551,'Sequestro de CO2'!AE551,'Sequestro de CO2'!AJ551,'Sequestro de CO2'!AO551,'Sequestro de CO2'!AT551,'Sequestro de CO2'!AY551,'Sequestro de CO2'!BD551,'Sequestro de CO2'!BI551)))</f>
        <v/>
      </c>
      <c r="AJ19" s="310" t="str">
        <f>IF($B$19="","",IF(OR(ISBLANK('Sequestro de CO2'!P552),ISBLANK('Sequestro de CO2'!U552),ISBLANK('Sequestro de CO2'!Z552),ISBLANK('Sequestro de CO2'!AE552),ISBLANK('Sequestro de CO2'!AJ552),ISBLANK('Sequestro de CO2'!AO552),ISBLANK('Sequestro de CO2'!AT552),ISBLANK('Sequestro de CO2'!AY552),ISBLANK('Sequestro de CO2'!BD552),ISBLANK('Sequestro de CO2'!BI552)),"",SUM('Sequestro de CO2'!P552,'Sequestro de CO2'!U552,'Sequestro de CO2'!Z552,'Sequestro de CO2'!AE552,'Sequestro de CO2'!AJ552,'Sequestro de CO2'!AO552,'Sequestro de CO2'!AT552,'Sequestro de CO2'!AY552,'Sequestro de CO2'!BD552,'Sequestro de CO2'!BI552)))</f>
        <v/>
      </c>
      <c r="AK19" s="311" t="str">
        <f>IF($B$19="","",IF(OR(ISBLANK('Sequestro de CO2'!P553),ISBLANK('Sequestro de CO2'!U553),ISBLANK('Sequestro de CO2'!Z553),ISBLANK('Sequestro de CO2'!AE553),ISBLANK('Sequestro de CO2'!AJ553),ISBLANK('Sequestro de CO2'!AO553),ISBLANK('Sequestro de CO2'!AT553),ISBLANK('Sequestro de CO2'!AY553),ISBLANK('Sequestro de CO2'!BD553),ISBLANK('Sequestro de CO2'!BI553)),"",SUM('Sequestro de CO2'!P553,'Sequestro de CO2'!U553,'Sequestro de CO2'!Z553,'Sequestro de CO2'!AE553,'Sequestro de CO2'!AJ553,'Sequestro de CO2'!AO553,'Sequestro de CO2'!AT553,'Sequestro de CO2'!AY553,'Sequestro de CO2'!BD553,'Sequestro de CO2'!BI553)))</f>
        <v/>
      </c>
      <c r="AL19" s="144"/>
      <c r="AM19" s="144"/>
      <c r="AN19" s="144"/>
      <c r="AO19" s="144"/>
      <c r="AP19" s="144"/>
      <c r="AQ19" s="144"/>
      <c r="AR19" s="144"/>
      <c r="AS19" s="144"/>
      <c r="AT19" s="144"/>
      <c r="AU19" s="144"/>
      <c r="AV19" s="144"/>
      <c r="AW19" s="144"/>
      <c r="AX19" s="144"/>
      <c r="AY19" s="144"/>
      <c r="AZ19" s="144"/>
      <c r="BA19" s="144"/>
      <c r="BB19" s="144"/>
      <c r="BC19" s="144"/>
    </row>
    <row r="20" spans="1:55" ht="15" customHeight="1" x14ac:dyDescent="0.3">
      <c r="B20" s="163" t="str">
        <f>IF(PRINCIPAL!B154&lt;&gt;"",PRINCIPAL!B154,"")</f>
        <v/>
      </c>
      <c r="C20" s="310" t="str">
        <f>IF($B$20="","",IF(OR(ISBLANK('Sequestro de CO2'!P558),ISBLANK('Sequestro de CO2'!U558),ISBLANK('Sequestro de CO2'!Z558),ISBLANK('Sequestro de CO2'!AE558),ISBLANK('Sequestro de CO2'!AJ558),ISBLANK('Sequestro de CO2'!AO558),ISBLANK('Sequestro de CO2'!AT558),ISBLANK('Sequestro de CO2'!AY558),ISBLANK('Sequestro de CO2'!BD558),ISBLANK('Sequestro de CO2'!BI558)),"",SUM('Sequestro de CO2'!P558,'Sequestro de CO2'!U558,'Sequestro de CO2'!Z558,'Sequestro de CO2'!AE558,'Sequestro de CO2'!AJ558,'Sequestro de CO2'!AO558,'Sequestro de CO2'!AT558,'Sequestro de CO2'!AY558,'Sequestro de CO2'!BD558,'Sequestro de CO2'!BI558)))</f>
        <v/>
      </c>
      <c r="D20" s="310" t="str">
        <f>IF($B$20="","",IF(OR(ISBLANK('Sequestro de CO2'!P559),ISBLANK('Sequestro de CO2'!U559),ISBLANK('Sequestro de CO2'!Z559),ISBLANK('Sequestro de CO2'!AE559),ISBLANK('Sequestro de CO2'!AJ559),ISBLANK('Sequestro de CO2'!AO559),ISBLANK('Sequestro de CO2'!AT559),ISBLANK('Sequestro de CO2'!AY559),ISBLANK('Sequestro de CO2'!BD559),ISBLANK('Sequestro de CO2'!BI559)),"",SUM('Sequestro de CO2'!P559,'Sequestro de CO2'!U559,'Sequestro de CO2'!Z559,'Sequestro de CO2'!AE559,'Sequestro de CO2'!AJ559,'Sequestro de CO2'!AO559,'Sequestro de CO2'!AT559,'Sequestro de CO2'!AY559,'Sequestro de CO2'!BD559,'Sequestro de CO2'!BI559)))</f>
        <v/>
      </c>
      <c r="E20" s="310" t="str">
        <f>IF($B$20="","",IF(OR(ISBLANK('Sequestro de CO2'!P560),ISBLANK('Sequestro de CO2'!U560),ISBLANK('Sequestro de CO2'!Z560),ISBLANK('Sequestro de CO2'!AE560),ISBLANK('Sequestro de CO2'!AJ560),ISBLANK('Sequestro de CO2'!AO560),ISBLANK('Sequestro de CO2'!AT560),ISBLANK('Sequestro de CO2'!AY560),ISBLANK('Sequestro de CO2'!BD560),ISBLANK('Sequestro de CO2'!BI560)),"",SUM('Sequestro de CO2'!P560,'Sequestro de CO2'!U560,'Sequestro de CO2'!Z560,'Sequestro de CO2'!AE560,'Sequestro de CO2'!AJ560,'Sequestro de CO2'!AO560,'Sequestro de CO2'!AT560,'Sequestro de CO2'!AY560,'Sequestro de CO2'!BD560,'Sequestro de CO2'!BI560)))</f>
        <v/>
      </c>
      <c r="F20" s="310" t="str">
        <f>IF($B$20="","",IF(OR(ISBLANK('Sequestro de CO2'!P561),ISBLANK('Sequestro de CO2'!U561),ISBLANK('Sequestro de CO2'!Z561),ISBLANK('Sequestro de CO2'!AE561),ISBLANK('Sequestro de CO2'!AJ561),ISBLANK('Sequestro de CO2'!AO561),ISBLANK('Sequestro de CO2'!AT561),ISBLANK('Sequestro de CO2'!AY561),ISBLANK('Sequestro de CO2'!BD561),ISBLANK('Sequestro de CO2'!BI561)),"",SUM('Sequestro de CO2'!P561,'Sequestro de CO2'!U561,'Sequestro de CO2'!Z561,'Sequestro de CO2'!AE561,'Sequestro de CO2'!AJ561,'Sequestro de CO2'!AO561,'Sequestro de CO2'!AT561,'Sequestro de CO2'!AY561,'Sequestro de CO2'!BD561,'Sequestro de CO2'!BI561)))</f>
        <v/>
      </c>
      <c r="G20" s="310" t="str">
        <f>IF($B$20="","",IF(OR(ISBLANK('Sequestro de CO2'!P562),ISBLANK('Sequestro de CO2'!U562),ISBLANK('Sequestro de CO2'!Z562),ISBLANK('Sequestro de CO2'!AE562),ISBLANK('Sequestro de CO2'!AJ562),ISBLANK('Sequestro de CO2'!AO562),ISBLANK('Sequestro de CO2'!AT562),ISBLANK('Sequestro de CO2'!AY562),ISBLANK('Sequestro de CO2'!BD562),ISBLANK('Sequestro de CO2'!BI562)),"",SUM('Sequestro de CO2'!P562,'Sequestro de CO2'!U562,'Sequestro de CO2'!Z562,'Sequestro de CO2'!AE562,'Sequestro de CO2'!AJ562,'Sequestro de CO2'!AO562,'Sequestro de CO2'!AT562,'Sequestro de CO2'!AY562,'Sequestro de CO2'!BD562,'Sequestro de CO2'!BI562)))</f>
        <v/>
      </c>
      <c r="H20" s="310" t="str">
        <f>IF($B$20="","",IF(OR(ISBLANK('Sequestro de CO2'!P563),ISBLANK('Sequestro de CO2'!U563),ISBLANK('Sequestro de CO2'!Z563),ISBLANK('Sequestro de CO2'!AE563),ISBLANK('Sequestro de CO2'!AJ563),ISBLANK('Sequestro de CO2'!AO563),ISBLANK('Sequestro de CO2'!AT563),ISBLANK('Sequestro de CO2'!AY563),ISBLANK('Sequestro de CO2'!BD563),ISBLANK('Sequestro de CO2'!BI563)),"",SUM('Sequestro de CO2'!P563,'Sequestro de CO2'!U563,'Sequestro de CO2'!Z563,'Sequestro de CO2'!AE563,'Sequestro de CO2'!AJ563,'Sequestro de CO2'!AO563,'Sequestro de CO2'!AT563,'Sequestro de CO2'!AY563,'Sequestro de CO2'!BD563,'Sequestro de CO2'!BI563)))</f>
        <v/>
      </c>
      <c r="I20" s="310" t="str">
        <f>IF($B$20="","",IF(OR(ISBLANK('Sequestro de CO2'!P564),ISBLANK('Sequestro de CO2'!U564),ISBLANK('Sequestro de CO2'!Z564),ISBLANK('Sequestro de CO2'!AE564),ISBLANK('Sequestro de CO2'!AJ564),ISBLANK('Sequestro de CO2'!AO564),ISBLANK('Sequestro de CO2'!AT564),ISBLANK('Sequestro de CO2'!AY564),ISBLANK('Sequestro de CO2'!BD564),ISBLANK('Sequestro de CO2'!BI564)),"",SUM('Sequestro de CO2'!P564,'Sequestro de CO2'!U564,'Sequestro de CO2'!Z564,'Sequestro de CO2'!AE564,'Sequestro de CO2'!AJ564,'Sequestro de CO2'!AO564,'Sequestro de CO2'!AT564,'Sequestro de CO2'!AY564,'Sequestro de CO2'!BD564,'Sequestro de CO2'!BI564)))</f>
        <v/>
      </c>
      <c r="J20" s="310" t="str">
        <f>IF($B$20="","",IF(OR(ISBLANK('Sequestro de CO2'!P565),ISBLANK('Sequestro de CO2'!U565),ISBLANK('Sequestro de CO2'!Z565),ISBLANK('Sequestro de CO2'!AE565),ISBLANK('Sequestro de CO2'!AJ565),ISBLANK('Sequestro de CO2'!AO565),ISBLANK('Sequestro de CO2'!AT565),ISBLANK('Sequestro de CO2'!AY565),ISBLANK('Sequestro de CO2'!BD565),ISBLANK('Sequestro de CO2'!BI565)),"",SUM('Sequestro de CO2'!P565,'Sequestro de CO2'!U565,'Sequestro de CO2'!Z565,'Sequestro de CO2'!AE565,'Sequestro de CO2'!AJ565,'Sequestro de CO2'!AO565,'Sequestro de CO2'!AT565,'Sequestro de CO2'!AY565,'Sequestro de CO2'!BD565,'Sequestro de CO2'!BI565)))</f>
        <v/>
      </c>
      <c r="K20" s="310" t="str">
        <f>IF($B$20="","",IF(OR(ISBLANK('Sequestro de CO2'!P566),ISBLANK('Sequestro de CO2'!U566),ISBLANK('Sequestro de CO2'!Z566),ISBLANK('Sequestro de CO2'!AE566),ISBLANK('Sequestro de CO2'!AJ566),ISBLANK('Sequestro de CO2'!AO566),ISBLANK('Sequestro de CO2'!AT566),ISBLANK('Sequestro de CO2'!AY566),ISBLANK('Sequestro de CO2'!BD566),ISBLANK('Sequestro de CO2'!BI566)),"",SUM('Sequestro de CO2'!P566,'Sequestro de CO2'!U566,'Sequestro de CO2'!Z566,'Sequestro de CO2'!AE566,'Sequestro de CO2'!AJ566,'Sequestro de CO2'!AO566,'Sequestro de CO2'!AT566,'Sequestro de CO2'!AY566,'Sequestro de CO2'!BD566,'Sequestro de CO2'!BI566)))</f>
        <v/>
      </c>
      <c r="L20" s="310" t="str">
        <f>IF($B$20="","",IF(OR(ISBLANK('Sequestro de CO2'!P567),ISBLANK('Sequestro de CO2'!U567),ISBLANK('Sequestro de CO2'!Z567),ISBLANK('Sequestro de CO2'!AE567),ISBLANK('Sequestro de CO2'!AJ567),ISBLANK('Sequestro de CO2'!AO567),ISBLANK('Sequestro de CO2'!AT567),ISBLANK('Sequestro de CO2'!AY567),ISBLANK('Sequestro de CO2'!BD567),ISBLANK('Sequestro de CO2'!BI567)),"",SUM('Sequestro de CO2'!P567,'Sequestro de CO2'!U567,'Sequestro de CO2'!Z567,'Sequestro de CO2'!AE567,'Sequestro de CO2'!AJ567,'Sequestro de CO2'!AO567,'Sequestro de CO2'!AT567,'Sequestro de CO2'!AY567,'Sequestro de CO2'!BD567,'Sequestro de CO2'!BI567)))</f>
        <v/>
      </c>
      <c r="M20" s="310" t="str">
        <f>IF($B$20="","",IF(OR(ISBLANK('Sequestro de CO2'!P568),ISBLANK('Sequestro de CO2'!U568),ISBLANK('Sequestro de CO2'!Z568),ISBLANK('Sequestro de CO2'!AE568),ISBLANK('Sequestro de CO2'!AJ568),ISBLANK('Sequestro de CO2'!AO568),ISBLANK('Sequestro de CO2'!AT568),ISBLANK('Sequestro de CO2'!AY568),ISBLANK('Sequestro de CO2'!BD568),ISBLANK('Sequestro de CO2'!BI568)),"",SUM('Sequestro de CO2'!P568,'Sequestro de CO2'!U568,'Sequestro de CO2'!Z568,'Sequestro de CO2'!AE568,'Sequestro de CO2'!AJ568,'Sequestro de CO2'!AO568,'Sequestro de CO2'!AT568,'Sequestro de CO2'!AY568,'Sequestro de CO2'!BD568,'Sequestro de CO2'!BI568)))</f>
        <v/>
      </c>
      <c r="N20" s="310" t="str">
        <f>IF($B$20="","",IF(OR(ISBLANK('Sequestro de CO2'!P569),ISBLANK('Sequestro de CO2'!U569),ISBLANK('Sequestro de CO2'!Z569),ISBLANK('Sequestro de CO2'!AE569),ISBLANK('Sequestro de CO2'!AJ569),ISBLANK('Sequestro de CO2'!AO569),ISBLANK('Sequestro de CO2'!AT569),ISBLANK('Sequestro de CO2'!AY569),ISBLANK('Sequestro de CO2'!BD569),ISBLANK('Sequestro de CO2'!BI569)),"",SUM('Sequestro de CO2'!P569,'Sequestro de CO2'!U569,'Sequestro de CO2'!Z569,'Sequestro de CO2'!AE569,'Sequestro de CO2'!AJ569,'Sequestro de CO2'!AO569,'Sequestro de CO2'!AT569,'Sequestro de CO2'!AY569,'Sequestro de CO2'!BD569,'Sequestro de CO2'!BI569)))</f>
        <v/>
      </c>
      <c r="O20" s="310" t="str">
        <f>IF($B$20="","",IF(OR(ISBLANK('Sequestro de CO2'!P570),ISBLANK('Sequestro de CO2'!U570),ISBLANK('Sequestro de CO2'!Z570),ISBLANK('Sequestro de CO2'!AE570),ISBLANK('Sequestro de CO2'!AJ570),ISBLANK('Sequestro de CO2'!AO570),ISBLANK('Sequestro de CO2'!AT570),ISBLANK('Sequestro de CO2'!AY570),ISBLANK('Sequestro de CO2'!BD570),ISBLANK('Sequestro de CO2'!BI570)),"",SUM('Sequestro de CO2'!P570,'Sequestro de CO2'!U570,'Sequestro de CO2'!Z570,'Sequestro de CO2'!AE570,'Sequestro de CO2'!AJ570,'Sequestro de CO2'!AO570,'Sequestro de CO2'!AT570,'Sequestro de CO2'!AY570,'Sequestro de CO2'!BD570,'Sequestro de CO2'!BI570)))</f>
        <v/>
      </c>
      <c r="P20" s="310" t="str">
        <f>IF($B$20="","",IF(OR(ISBLANK('Sequestro de CO2'!P571),ISBLANK('Sequestro de CO2'!U571),ISBLANK('Sequestro de CO2'!Z571),ISBLANK('Sequestro de CO2'!AE571),ISBLANK('Sequestro de CO2'!AJ571),ISBLANK('Sequestro de CO2'!AO571),ISBLANK('Sequestro de CO2'!AT571),ISBLANK('Sequestro de CO2'!AY571),ISBLANK('Sequestro de CO2'!BD571),ISBLANK('Sequestro de CO2'!BI571)),"",SUM('Sequestro de CO2'!P571,'Sequestro de CO2'!U571,'Sequestro de CO2'!Z571,'Sequestro de CO2'!AE571,'Sequestro de CO2'!AJ571,'Sequestro de CO2'!AO571,'Sequestro de CO2'!AT571,'Sequestro de CO2'!AY571,'Sequestro de CO2'!BD571,'Sequestro de CO2'!BI571)))</f>
        <v/>
      </c>
      <c r="Q20" s="310" t="str">
        <f>IF($B$20="","",IF(OR(ISBLANK('Sequestro de CO2'!P572),ISBLANK('Sequestro de CO2'!U572),ISBLANK('Sequestro de CO2'!Z572),ISBLANK('Sequestro de CO2'!AE572),ISBLANK('Sequestro de CO2'!AJ572),ISBLANK('Sequestro de CO2'!AO572),ISBLANK('Sequestro de CO2'!AT572),ISBLANK('Sequestro de CO2'!AY572),ISBLANK('Sequestro de CO2'!BD572),ISBLANK('Sequestro de CO2'!BI572)),"",SUM('Sequestro de CO2'!P572,'Sequestro de CO2'!U572,'Sequestro de CO2'!Z572,'Sequestro de CO2'!AE572,'Sequestro de CO2'!AJ572,'Sequestro de CO2'!AO572,'Sequestro de CO2'!AT572,'Sequestro de CO2'!AY572,'Sequestro de CO2'!BD572,'Sequestro de CO2'!BI572)))</f>
        <v/>
      </c>
      <c r="R20" s="310" t="str">
        <f>IF($B$20="","",IF(OR(ISBLANK('Sequestro de CO2'!P573),ISBLANK('Sequestro de CO2'!U573),ISBLANK('Sequestro de CO2'!Z573),ISBLANK('Sequestro de CO2'!AE573),ISBLANK('Sequestro de CO2'!AJ573),ISBLANK('Sequestro de CO2'!AO573),ISBLANK('Sequestro de CO2'!AT573),ISBLANK('Sequestro de CO2'!AY573),ISBLANK('Sequestro de CO2'!BD573),ISBLANK('Sequestro de CO2'!BI573)),"",SUM('Sequestro de CO2'!P573,'Sequestro de CO2'!U573,'Sequestro de CO2'!Z573,'Sequestro de CO2'!AE573,'Sequestro de CO2'!AJ573,'Sequestro de CO2'!AO573,'Sequestro de CO2'!AT573,'Sequestro de CO2'!AY573,'Sequestro de CO2'!BD573,'Sequestro de CO2'!BI573)))</f>
        <v/>
      </c>
      <c r="S20" s="310" t="str">
        <f>IF($B$20="","",IF(OR(ISBLANK('Sequestro de CO2'!P574),ISBLANK('Sequestro de CO2'!U574),ISBLANK('Sequestro de CO2'!Z574),ISBLANK('Sequestro de CO2'!AE574),ISBLANK('Sequestro de CO2'!AJ574),ISBLANK('Sequestro de CO2'!AO574),ISBLANK('Sequestro de CO2'!AT574),ISBLANK('Sequestro de CO2'!AY574),ISBLANK('Sequestro de CO2'!BD574),ISBLANK('Sequestro de CO2'!BI574)),"",SUM('Sequestro de CO2'!P574,'Sequestro de CO2'!U574,'Sequestro de CO2'!Z574,'Sequestro de CO2'!AE574,'Sequestro de CO2'!AJ574,'Sequestro de CO2'!AO574,'Sequestro de CO2'!AT574,'Sequestro de CO2'!AY574,'Sequestro de CO2'!BD574,'Sequestro de CO2'!BI574)))</f>
        <v/>
      </c>
      <c r="T20" s="310" t="str">
        <f>IF($B$20="","",IF(OR(ISBLANK('Sequestro de CO2'!P575),ISBLANK('Sequestro de CO2'!U575),ISBLANK('Sequestro de CO2'!Z575),ISBLANK('Sequestro de CO2'!AE575),ISBLANK('Sequestro de CO2'!AJ575),ISBLANK('Sequestro de CO2'!AO575),ISBLANK('Sequestro de CO2'!AT575),ISBLANK('Sequestro de CO2'!AY575),ISBLANK('Sequestro de CO2'!BD575),ISBLANK('Sequestro de CO2'!BI575)),"",SUM('Sequestro de CO2'!P575,'Sequestro de CO2'!U575,'Sequestro de CO2'!Z575,'Sequestro de CO2'!AE575,'Sequestro de CO2'!AJ575,'Sequestro de CO2'!AO575,'Sequestro de CO2'!AT575,'Sequestro de CO2'!AY575,'Sequestro de CO2'!BD575,'Sequestro de CO2'!BI575)))</f>
        <v/>
      </c>
      <c r="U20" s="310" t="str">
        <f>IF($B$20="","",IF(OR(ISBLANK('Sequestro de CO2'!P576),ISBLANK('Sequestro de CO2'!U576),ISBLANK('Sequestro de CO2'!Z576),ISBLANK('Sequestro de CO2'!AE576),ISBLANK('Sequestro de CO2'!AJ576),ISBLANK('Sequestro de CO2'!AO576),ISBLANK('Sequestro de CO2'!AT576),ISBLANK('Sequestro de CO2'!AY576),ISBLANK('Sequestro de CO2'!BD576),ISBLANK('Sequestro de CO2'!BI576)),"",SUM('Sequestro de CO2'!P576,'Sequestro de CO2'!U576,'Sequestro de CO2'!Z576,'Sequestro de CO2'!AE576,'Sequestro de CO2'!AJ576,'Sequestro de CO2'!AO576,'Sequestro de CO2'!AT576,'Sequestro de CO2'!AY576,'Sequestro de CO2'!BD576,'Sequestro de CO2'!BI576)))</f>
        <v/>
      </c>
      <c r="V20" s="310" t="str">
        <f>IF($B$20="","",IF(OR(ISBLANK('Sequestro de CO2'!P577),ISBLANK('Sequestro de CO2'!U577),ISBLANK('Sequestro de CO2'!Z577),ISBLANK('Sequestro de CO2'!AE577),ISBLANK('Sequestro de CO2'!AJ577),ISBLANK('Sequestro de CO2'!AO577),ISBLANK('Sequestro de CO2'!AT577),ISBLANK('Sequestro de CO2'!AY577),ISBLANK('Sequestro de CO2'!BD577),ISBLANK('Sequestro de CO2'!BI577)),"",SUM('Sequestro de CO2'!P577,'Sequestro de CO2'!U577,'Sequestro de CO2'!Z577,'Sequestro de CO2'!AE577,'Sequestro de CO2'!AJ577,'Sequestro de CO2'!AO577,'Sequestro de CO2'!AT577,'Sequestro de CO2'!AY577,'Sequestro de CO2'!BD577,'Sequestro de CO2'!BI577)))</f>
        <v/>
      </c>
      <c r="W20" s="310" t="str">
        <f>IF($B$20="","",IF(OR(ISBLANK('Sequestro de CO2'!P578),ISBLANK('Sequestro de CO2'!U578),ISBLANK('Sequestro de CO2'!Z578),ISBLANK('Sequestro de CO2'!AE578),ISBLANK('Sequestro de CO2'!AJ578),ISBLANK('Sequestro de CO2'!AO578),ISBLANK('Sequestro de CO2'!AT578),ISBLANK('Sequestro de CO2'!AY578),ISBLANK('Sequestro de CO2'!BD578),ISBLANK('Sequestro de CO2'!BI578)),"",SUM('Sequestro de CO2'!P578,'Sequestro de CO2'!U578,'Sequestro de CO2'!Z578,'Sequestro de CO2'!AE578,'Sequestro de CO2'!AJ578,'Sequestro de CO2'!AO578,'Sequestro de CO2'!AT578,'Sequestro de CO2'!AY578,'Sequestro de CO2'!BD578,'Sequestro de CO2'!BI578)))</f>
        <v/>
      </c>
      <c r="X20" s="310" t="str">
        <f>IF($B$20="","",IF(OR(ISBLANK('Sequestro de CO2'!P579),ISBLANK('Sequestro de CO2'!U579),ISBLANK('Sequestro de CO2'!Z579),ISBLANK('Sequestro de CO2'!AE579),ISBLANK('Sequestro de CO2'!AJ579),ISBLANK('Sequestro de CO2'!AO579),ISBLANK('Sequestro de CO2'!AT579),ISBLANK('Sequestro de CO2'!AY579),ISBLANK('Sequestro de CO2'!BD579),ISBLANK('Sequestro de CO2'!BI579)),"",SUM('Sequestro de CO2'!P579,'Sequestro de CO2'!U579,'Sequestro de CO2'!Z579,'Sequestro de CO2'!AE579,'Sequestro de CO2'!AJ579,'Sequestro de CO2'!AO579,'Sequestro de CO2'!AT579,'Sequestro de CO2'!AY579,'Sequestro de CO2'!BD579,'Sequestro de CO2'!BI579)))</f>
        <v/>
      </c>
      <c r="Y20" s="310" t="str">
        <f>IF($B$20="","",IF(OR(ISBLANK('Sequestro de CO2'!P580),ISBLANK('Sequestro de CO2'!U580),ISBLANK('Sequestro de CO2'!Z580),ISBLANK('Sequestro de CO2'!AE580),ISBLANK('Sequestro de CO2'!AJ580),ISBLANK('Sequestro de CO2'!AO580),ISBLANK('Sequestro de CO2'!AT580),ISBLANK('Sequestro de CO2'!AY580),ISBLANK('Sequestro de CO2'!BD580),ISBLANK('Sequestro de CO2'!BI580)),"",SUM('Sequestro de CO2'!P580,'Sequestro de CO2'!U580,'Sequestro de CO2'!Z580,'Sequestro de CO2'!AE580,'Sequestro de CO2'!AJ580,'Sequestro de CO2'!AO580,'Sequestro de CO2'!AT580,'Sequestro de CO2'!AY580,'Sequestro de CO2'!BD580,'Sequestro de CO2'!BI580)))</f>
        <v/>
      </c>
      <c r="Z20" s="310" t="str">
        <f>IF($B$20="","",IF(OR(ISBLANK('Sequestro de CO2'!P581),ISBLANK('Sequestro de CO2'!U581),ISBLANK('Sequestro de CO2'!Z581),ISBLANK('Sequestro de CO2'!AE581),ISBLANK('Sequestro de CO2'!AJ581),ISBLANK('Sequestro de CO2'!AO581),ISBLANK('Sequestro de CO2'!AT581),ISBLANK('Sequestro de CO2'!AY581),ISBLANK('Sequestro de CO2'!BD581),ISBLANK('Sequestro de CO2'!BI581)),"",SUM('Sequestro de CO2'!P581,'Sequestro de CO2'!U581,'Sequestro de CO2'!Z581,'Sequestro de CO2'!AE581,'Sequestro de CO2'!AJ581,'Sequestro de CO2'!AO581,'Sequestro de CO2'!AT581,'Sequestro de CO2'!AY581,'Sequestro de CO2'!BD581,'Sequestro de CO2'!BI581)))</f>
        <v/>
      </c>
      <c r="AA20" s="310" t="str">
        <f>IF($B$20="","",IF(OR(ISBLANK('Sequestro de CO2'!P582),ISBLANK('Sequestro de CO2'!U582),ISBLANK('Sequestro de CO2'!Z582),ISBLANK('Sequestro de CO2'!AE582),ISBLANK('Sequestro de CO2'!AJ582),ISBLANK('Sequestro de CO2'!AO582),ISBLANK('Sequestro de CO2'!AT582),ISBLANK('Sequestro de CO2'!AY582),ISBLANK('Sequestro de CO2'!BD582),ISBLANK('Sequestro de CO2'!BI582)),"",SUM('Sequestro de CO2'!P582,'Sequestro de CO2'!U582,'Sequestro de CO2'!Z582,'Sequestro de CO2'!AE582,'Sequestro de CO2'!AJ582,'Sequestro de CO2'!AO582,'Sequestro de CO2'!AT582,'Sequestro de CO2'!AY582,'Sequestro de CO2'!BD582,'Sequestro de CO2'!BI582)))</f>
        <v/>
      </c>
      <c r="AB20" s="310" t="str">
        <f>IF($B$20="","",IF(OR(ISBLANK('Sequestro de CO2'!P583),ISBLANK('Sequestro de CO2'!U583),ISBLANK('Sequestro de CO2'!Z583),ISBLANK('Sequestro de CO2'!AE583),ISBLANK('Sequestro de CO2'!AJ583),ISBLANK('Sequestro de CO2'!AO583),ISBLANK('Sequestro de CO2'!AT583),ISBLANK('Sequestro de CO2'!AY583),ISBLANK('Sequestro de CO2'!BD583),ISBLANK('Sequestro de CO2'!BI583)),"",SUM('Sequestro de CO2'!P583,'Sequestro de CO2'!U583,'Sequestro de CO2'!Z583,'Sequestro de CO2'!AE583,'Sequestro de CO2'!AJ583,'Sequestro de CO2'!AO583,'Sequestro de CO2'!AT583,'Sequestro de CO2'!AY583,'Sequestro de CO2'!BD583,'Sequestro de CO2'!BI583)))</f>
        <v/>
      </c>
      <c r="AC20" s="310" t="str">
        <f>IF($B$20="","",IF(OR(ISBLANK('Sequestro de CO2'!P584),ISBLANK('Sequestro de CO2'!U584),ISBLANK('Sequestro de CO2'!Z584),ISBLANK('Sequestro de CO2'!AE584),ISBLANK('Sequestro de CO2'!AJ584),ISBLANK('Sequestro de CO2'!AO584),ISBLANK('Sequestro de CO2'!AT584),ISBLANK('Sequestro de CO2'!AY584),ISBLANK('Sequestro de CO2'!BD584),ISBLANK('Sequestro de CO2'!BI584)),"",SUM('Sequestro de CO2'!P584,'Sequestro de CO2'!U584,'Sequestro de CO2'!Z584,'Sequestro de CO2'!AE584,'Sequestro de CO2'!AJ584,'Sequestro de CO2'!AO584,'Sequestro de CO2'!AT584,'Sequestro de CO2'!AY584,'Sequestro de CO2'!BD584,'Sequestro de CO2'!BI584)))</f>
        <v/>
      </c>
      <c r="AD20" s="310" t="str">
        <f>IF($B$20="","",IF(OR(ISBLANK('Sequestro de CO2'!P585),ISBLANK('Sequestro de CO2'!U585),ISBLANK('Sequestro de CO2'!Z585),ISBLANK('Sequestro de CO2'!AE585),ISBLANK('Sequestro de CO2'!AJ585),ISBLANK('Sequestro de CO2'!AO585),ISBLANK('Sequestro de CO2'!AT585),ISBLANK('Sequestro de CO2'!AY585),ISBLANK('Sequestro de CO2'!BD585),ISBLANK('Sequestro de CO2'!BI585)),"",SUM('Sequestro de CO2'!P585,'Sequestro de CO2'!U585,'Sequestro de CO2'!Z585,'Sequestro de CO2'!AE585,'Sequestro de CO2'!AJ585,'Sequestro de CO2'!AO585,'Sequestro de CO2'!AT585,'Sequestro de CO2'!AY585,'Sequestro de CO2'!BD585,'Sequestro de CO2'!BI585)))</f>
        <v/>
      </c>
      <c r="AE20" s="310" t="str">
        <f>IF($B$20="","",IF(OR(ISBLANK('Sequestro de CO2'!P586),ISBLANK('Sequestro de CO2'!U586),ISBLANK('Sequestro de CO2'!Z586),ISBLANK('Sequestro de CO2'!AE586),ISBLANK('Sequestro de CO2'!AJ586),ISBLANK('Sequestro de CO2'!AO586),ISBLANK('Sequestro de CO2'!AT586),ISBLANK('Sequestro de CO2'!AY586),ISBLANK('Sequestro de CO2'!BD586),ISBLANK('Sequestro de CO2'!BI586)),"",SUM('Sequestro de CO2'!P586,'Sequestro de CO2'!U586,'Sequestro de CO2'!Z586,'Sequestro de CO2'!AE586,'Sequestro de CO2'!AJ586,'Sequestro de CO2'!AO586,'Sequestro de CO2'!AT586,'Sequestro de CO2'!AY586,'Sequestro de CO2'!BD586,'Sequestro de CO2'!BI586)))</f>
        <v/>
      </c>
      <c r="AF20" s="310" t="str">
        <f>IF($B$20="","",IF(OR(ISBLANK('Sequestro de CO2'!P587),ISBLANK('Sequestro de CO2'!U587),ISBLANK('Sequestro de CO2'!Z587),ISBLANK('Sequestro de CO2'!AE587),ISBLANK('Sequestro de CO2'!AJ587),ISBLANK('Sequestro de CO2'!AO587),ISBLANK('Sequestro de CO2'!AT587),ISBLANK('Sequestro de CO2'!AY587),ISBLANK('Sequestro de CO2'!BD587),ISBLANK('Sequestro de CO2'!BI587)),"",SUM('Sequestro de CO2'!P587,'Sequestro de CO2'!U587,'Sequestro de CO2'!Z587,'Sequestro de CO2'!AE587,'Sequestro de CO2'!AJ587,'Sequestro de CO2'!AO587,'Sequestro de CO2'!AT587,'Sequestro de CO2'!AY587,'Sequestro de CO2'!BD587,'Sequestro de CO2'!BI587)))</f>
        <v/>
      </c>
      <c r="AG20" s="310" t="str">
        <f>IF($B$20="","",IF(OR(ISBLANK('Sequestro de CO2'!P588),ISBLANK('Sequestro de CO2'!U588),ISBLANK('Sequestro de CO2'!Z588),ISBLANK('Sequestro de CO2'!AE588),ISBLANK('Sequestro de CO2'!AJ588),ISBLANK('Sequestro de CO2'!AO588),ISBLANK('Sequestro de CO2'!AT588),ISBLANK('Sequestro de CO2'!AY588),ISBLANK('Sequestro de CO2'!BD588),ISBLANK('Sequestro de CO2'!BI588)),"",SUM('Sequestro de CO2'!P588,'Sequestro de CO2'!U588,'Sequestro de CO2'!Z588,'Sequestro de CO2'!AE588,'Sequestro de CO2'!AJ588,'Sequestro de CO2'!AO588,'Sequestro de CO2'!AT588,'Sequestro de CO2'!AY588,'Sequestro de CO2'!BD588,'Sequestro de CO2'!BI588)))</f>
        <v/>
      </c>
      <c r="AH20" s="310" t="str">
        <f>IF($B$20="","",IF(OR(ISBLANK('Sequestro de CO2'!P589),ISBLANK('Sequestro de CO2'!U589),ISBLANK('Sequestro de CO2'!Z589),ISBLANK('Sequestro de CO2'!AE589),ISBLANK('Sequestro de CO2'!AJ589),ISBLANK('Sequestro de CO2'!AO589),ISBLANK('Sequestro de CO2'!AT589),ISBLANK('Sequestro de CO2'!AY589),ISBLANK('Sequestro de CO2'!BD589),ISBLANK('Sequestro de CO2'!BI589)),"",SUM('Sequestro de CO2'!P589,'Sequestro de CO2'!U589,'Sequestro de CO2'!Z589,'Sequestro de CO2'!AE589,'Sequestro de CO2'!AJ589,'Sequestro de CO2'!AO589,'Sequestro de CO2'!AT589,'Sequestro de CO2'!AY589,'Sequestro de CO2'!BD589,'Sequestro de CO2'!BI589)))</f>
        <v/>
      </c>
      <c r="AI20" s="310" t="str">
        <f>IF($B$20="","",IF(OR(ISBLANK('Sequestro de CO2'!P590),ISBLANK('Sequestro de CO2'!U590),ISBLANK('Sequestro de CO2'!Z590),ISBLANK('Sequestro de CO2'!AE590),ISBLANK('Sequestro de CO2'!AJ590),ISBLANK('Sequestro de CO2'!AO590),ISBLANK('Sequestro de CO2'!AT590),ISBLANK('Sequestro de CO2'!AY590),ISBLANK('Sequestro de CO2'!BD590),ISBLANK('Sequestro de CO2'!BI590)),"",SUM('Sequestro de CO2'!P590,'Sequestro de CO2'!U590,'Sequestro de CO2'!Z590,'Sequestro de CO2'!AE590,'Sequestro de CO2'!AJ590,'Sequestro de CO2'!AO590,'Sequestro de CO2'!AT590,'Sequestro de CO2'!AY590,'Sequestro de CO2'!BD590,'Sequestro de CO2'!BI590)))</f>
        <v/>
      </c>
      <c r="AJ20" s="310" t="str">
        <f>IF($B$20="","",IF(OR(ISBLANK('Sequestro de CO2'!P591),ISBLANK('Sequestro de CO2'!U591),ISBLANK('Sequestro de CO2'!Z591),ISBLANK('Sequestro de CO2'!AE591),ISBLANK('Sequestro de CO2'!AJ591),ISBLANK('Sequestro de CO2'!AO591),ISBLANK('Sequestro de CO2'!AT591),ISBLANK('Sequestro de CO2'!AY591),ISBLANK('Sequestro de CO2'!BD591),ISBLANK('Sequestro de CO2'!BI591)),"",SUM('Sequestro de CO2'!P591,'Sequestro de CO2'!U591,'Sequestro de CO2'!Z591,'Sequestro de CO2'!AE591,'Sequestro de CO2'!AJ591,'Sequestro de CO2'!AO591,'Sequestro de CO2'!AT591,'Sequestro de CO2'!AY591,'Sequestro de CO2'!BD591,'Sequestro de CO2'!BI591)))</f>
        <v/>
      </c>
      <c r="AK20" s="311" t="str">
        <f>IF($B$20="","",IF(OR(ISBLANK('Sequestro de CO2'!P592),ISBLANK('Sequestro de CO2'!U592),ISBLANK('Sequestro de CO2'!Z592),ISBLANK('Sequestro de CO2'!AE592),ISBLANK('Sequestro de CO2'!AJ592),ISBLANK('Sequestro de CO2'!AO592),ISBLANK('Sequestro de CO2'!AT592),ISBLANK('Sequestro de CO2'!AY592),ISBLANK('Sequestro de CO2'!BD592),ISBLANK('Sequestro de CO2'!BI592)),"",SUM('Sequestro de CO2'!P592,'Sequestro de CO2'!U592,'Sequestro de CO2'!Z592,'Sequestro de CO2'!AE592,'Sequestro de CO2'!AJ592,'Sequestro de CO2'!AO592,'Sequestro de CO2'!AT592,'Sequestro de CO2'!AY592,'Sequestro de CO2'!BD592,'Sequestro de CO2'!BI592)))</f>
        <v/>
      </c>
      <c r="AL20" s="144"/>
      <c r="AM20" s="144"/>
      <c r="AN20" s="144"/>
      <c r="AO20" s="144"/>
      <c r="AP20" s="144"/>
      <c r="AQ20" s="144"/>
      <c r="AR20" s="144"/>
      <c r="AS20" s="144"/>
      <c r="AT20" s="144"/>
      <c r="AU20" s="144"/>
      <c r="AV20" s="144"/>
      <c r="AW20" s="144"/>
      <c r="AX20" s="144"/>
      <c r="AY20" s="144"/>
      <c r="AZ20" s="144"/>
      <c r="BA20" s="144"/>
      <c r="BB20" s="144"/>
      <c r="BC20" s="144"/>
    </row>
    <row r="21" spans="1:55" ht="15" customHeight="1" x14ac:dyDescent="0.3">
      <c r="B21" s="163" t="str">
        <f>IF(PRINCIPAL!B164&lt;&gt;"",PRINCIPAL!B164,"")</f>
        <v/>
      </c>
      <c r="C21" s="159" t="str">
        <f>IF($B$21="","",IF(OR(ISBLANK('Sequestro de CO2'!P597),ISBLANK('Sequestro de CO2'!U597),ISBLANK('Sequestro de CO2'!Z597),ISBLANK('Sequestro de CO2'!AE597),ISBLANK('Sequestro de CO2'!AJ597),ISBLANK('Sequestro de CO2'!AO597),ISBLANK('Sequestro de CO2'!AT597),ISBLANK('Sequestro de CO2'!AY597),ISBLANK('Sequestro de CO2'!BD597),ISBLANK('Sequestro de CO2'!BI597)),"",SUM('Sequestro de CO2'!P597,'Sequestro de CO2'!U597,'Sequestro de CO2'!Z597,'Sequestro de CO2'!AE597,'Sequestro de CO2'!AJ597,'Sequestro de CO2'!AO597,'Sequestro de CO2'!AT597,'Sequestro de CO2'!AY597,'Sequestro de CO2'!BD597,'Sequestro de CO2'!BI597)))</f>
        <v/>
      </c>
      <c r="D21" s="159" t="str">
        <f>IF($B$21="","",IF(OR(ISBLANK('Sequestro de CO2'!P598),ISBLANK('Sequestro de CO2'!U598),ISBLANK('Sequestro de CO2'!Z598),ISBLANK('Sequestro de CO2'!AE598),ISBLANK('Sequestro de CO2'!AJ598),ISBLANK('Sequestro de CO2'!AO598),ISBLANK('Sequestro de CO2'!AT598),ISBLANK('Sequestro de CO2'!AY598),ISBLANK('Sequestro de CO2'!BD598),ISBLANK('Sequestro de CO2'!BI598)),"",SUM('Sequestro de CO2'!P598,'Sequestro de CO2'!U598,'Sequestro de CO2'!Z598,'Sequestro de CO2'!AE598,'Sequestro de CO2'!AJ598,'Sequestro de CO2'!AO598,'Sequestro de CO2'!AT598,'Sequestro de CO2'!AY598,'Sequestro de CO2'!BD598,'Sequestro de CO2'!BI598)))</f>
        <v/>
      </c>
      <c r="E21" s="159" t="str">
        <f>IF($B$21="","",IF(OR(ISBLANK('Sequestro de CO2'!P599),ISBLANK('Sequestro de CO2'!U599),ISBLANK('Sequestro de CO2'!Z599),ISBLANK('Sequestro de CO2'!AE599),ISBLANK('Sequestro de CO2'!AJ599),ISBLANK('Sequestro de CO2'!AO599),ISBLANK('Sequestro de CO2'!AT599),ISBLANK('Sequestro de CO2'!AY599),ISBLANK('Sequestro de CO2'!BD599),ISBLANK('Sequestro de CO2'!BI599)),"",SUM('Sequestro de CO2'!P599,'Sequestro de CO2'!U599,'Sequestro de CO2'!Z599,'Sequestro de CO2'!AE599,'Sequestro de CO2'!AJ599,'Sequestro de CO2'!AO599,'Sequestro de CO2'!AT599,'Sequestro de CO2'!AY599,'Sequestro de CO2'!BD599,'Sequestro de CO2'!BI599)))</f>
        <v/>
      </c>
      <c r="F21" s="159" t="str">
        <f>IF($B$21="","",IF(OR(ISBLANK('Sequestro de CO2'!P600),ISBLANK('Sequestro de CO2'!U600),ISBLANK('Sequestro de CO2'!Z600),ISBLANK('Sequestro de CO2'!AE600),ISBLANK('Sequestro de CO2'!AJ600),ISBLANK('Sequestro de CO2'!AO600),ISBLANK('Sequestro de CO2'!AT600),ISBLANK('Sequestro de CO2'!AY600),ISBLANK('Sequestro de CO2'!BD600),ISBLANK('Sequestro de CO2'!BI600)),"",SUM('Sequestro de CO2'!P600,'Sequestro de CO2'!U600,'Sequestro de CO2'!Z600,'Sequestro de CO2'!AE600,'Sequestro de CO2'!AJ600,'Sequestro de CO2'!AO600,'Sequestro de CO2'!AT600,'Sequestro de CO2'!AY600,'Sequestro de CO2'!BD600,'Sequestro de CO2'!BI600)))</f>
        <v/>
      </c>
      <c r="G21" s="159" t="str">
        <f>IF($B$21="","",IF(OR(ISBLANK('Sequestro de CO2'!P601),ISBLANK('Sequestro de CO2'!U601),ISBLANK('Sequestro de CO2'!Z601),ISBLANK('Sequestro de CO2'!AE601),ISBLANK('Sequestro de CO2'!AJ601),ISBLANK('Sequestro de CO2'!AO601),ISBLANK('Sequestro de CO2'!AT601),ISBLANK('Sequestro de CO2'!AY601),ISBLANK('Sequestro de CO2'!BD601),ISBLANK('Sequestro de CO2'!BI601)),"",SUM('Sequestro de CO2'!P601,'Sequestro de CO2'!U601,'Sequestro de CO2'!Z601,'Sequestro de CO2'!AE601,'Sequestro de CO2'!AJ601,'Sequestro de CO2'!AO601,'Sequestro de CO2'!AT601,'Sequestro de CO2'!AY601,'Sequestro de CO2'!BD601,'Sequestro de CO2'!BI601)))</f>
        <v/>
      </c>
      <c r="H21" s="159" t="str">
        <f>IF($B$21="","",IF(OR(ISBLANK('Sequestro de CO2'!P602),ISBLANK('Sequestro de CO2'!U602),ISBLANK('Sequestro de CO2'!Z602),ISBLANK('Sequestro de CO2'!AE602),ISBLANK('Sequestro de CO2'!AJ602),ISBLANK('Sequestro de CO2'!AO602),ISBLANK('Sequestro de CO2'!AT602),ISBLANK('Sequestro de CO2'!AY602),ISBLANK('Sequestro de CO2'!BD602),ISBLANK('Sequestro de CO2'!BI602)),"",SUM('Sequestro de CO2'!P602,'Sequestro de CO2'!U602,'Sequestro de CO2'!Z602,'Sequestro de CO2'!AE602,'Sequestro de CO2'!AJ602,'Sequestro de CO2'!AO602,'Sequestro de CO2'!AT602,'Sequestro de CO2'!AY602,'Sequestro de CO2'!BD602,'Sequestro de CO2'!BI602)))</f>
        <v/>
      </c>
      <c r="I21" s="159" t="str">
        <f>IF($B$21="","",IF(OR(ISBLANK('Sequestro de CO2'!P603),ISBLANK('Sequestro de CO2'!U603),ISBLANK('Sequestro de CO2'!Z603),ISBLANK('Sequestro de CO2'!AE603),ISBLANK('Sequestro de CO2'!AJ603),ISBLANK('Sequestro de CO2'!AO603),ISBLANK('Sequestro de CO2'!AT603),ISBLANK('Sequestro de CO2'!AY603),ISBLANK('Sequestro de CO2'!BD603),ISBLANK('Sequestro de CO2'!BI603)),"",SUM('Sequestro de CO2'!P603,'Sequestro de CO2'!U603,'Sequestro de CO2'!Z603,'Sequestro de CO2'!AE603,'Sequestro de CO2'!AJ603,'Sequestro de CO2'!AO603,'Sequestro de CO2'!AT603,'Sequestro de CO2'!AY603,'Sequestro de CO2'!BD603,'Sequestro de CO2'!BI603)))</f>
        <v/>
      </c>
      <c r="J21" s="159" t="str">
        <f>IF($B$21="","",IF(OR(ISBLANK('Sequestro de CO2'!P604),ISBLANK('Sequestro de CO2'!U604),ISBLANK('Sequestro de CO2'!Z604),ISBLANK('Sequestro de CO2'!AE604),ISBLANK('Sequestro de CO2'!AJ604),ISBLANK('Sequestro de CO2'!AO604),ISBLANK('Sequestro de CO2'!AT604),ISBLANK('Sequestro de CO2'!AY604),ISBLANK('Sequestro de CO2'!BD604),ISBLANK('Sequestro de CO2'!BI604)),"",SUM('Sequestro de CO2'!P604,'Sequestro de CO2'!U604,'Sequestro de CO2'!Z604,'Sequestro de CO2'!AE604,'Sequestro de CO2'!AJ604,'Sequestro de CO2'!AO604,'Sequestro de CO2'!AT604,'Sequestro de CO2'!AY604,'Sequestro de CO2'!BD604,'Sequestro de CO2'!BI604)))</f>
        <v/>
      </c>
      <c r="K21" s="159" t="str">
        <f>IF($B$21="","",IF(OR(ISBLANK('Sequestro de CO2'!P605),ISBLANK('Sequestro de CO2'!U605),ISBLANK('Sequestro de CO2'!Z605),ISBLANK('Sequestro de CO2'!AE605),ISBLANK('Sequestro de CO2'!AJ605),ISBLANK('Sequestro de CO2'!AO605),ISBLANK('Sequestro de CO2'!AT605),ISBLANK('Sequestro de CO2'!AY605),ISBLANK('Sequestro de CO2'!BD605),ISBLANK('Sequestro de CO2'!BI605)),"",SUM('Sequestro de CO2'!P605,'Sequestro de CO2'!U605,'Sequestro de CO2'!Z605,'Sequestro de CO2'!AE605,'Sequestro de CO2'!AJ605,'Sequestro de CO2'!AO605,'Sequestro de CO2'!AT605,'Sequestro de CO2'!AY605,'Sequestro de CO2'!BD605,'Sequestro de CO2'!BI605)))</f>
        <v/>
      </c>
      <c r="L21" s="159" t="str">
        <f>IF($B$21="","",IF(OR(ISBLANK('Sequestro de CO2'!P606),ISBLANK('Sequestro de CO2'!U606),ISBLANK('Sequestro de CO2'!Z606),ISBLANK('Sequestro de CO2'!AE606),ISBLANK('Sequestro de CO2'!AJ606),ISBLANK('Sequestro de CO2'!AO606),ISBLANK('Sequestro de CO2'!AT606),ISBLANK('Sequestro de CO2'!AY606),ISBLANK('Sequestro de CO2'!BD606),ISBLANK('Sequestro de CO2'!BI606)),"",SUM('Sequestro de CO2'!P606,'Sequestro de CO2'!U606,'Sequestro de CO2'!Z606,'Sequestro de CO2'!AE606,'Sequestro de CO2'!AJ606,'Sequestro de CO2'!AO606,'Sequestro de CO2'!AT606,'Sequestro de CO2'!AY606,'Sequestro de CO2'!BD606,'Sequestro de CO2'!BI606)))</f>
        <v/>
      </c>
      <c r="M21" s="159" t="str">
        <f>IF($B$21="","",IF(OR(ISBLANK('Sequestro de CO2'!P607),ISBLANK('Sequestro de CO2'!U607),ISBLANK('Sequestro de CO2'!Z607),ISBLANK('Sequestro de CO2'!AE607),ISBLANK('Sequestro de CO2'!AJ607),ISBLANK('Sequestro de CO2'!AO607),ISBLANK('Sequestro de CO2'!AT607),ISBLANK('Sequestro de CO2'!AY607),ISBLANK('Sequestro de CO2'!BD607),ISBLANK('Sequestro de CO2'!BI607)),"",SUM('Sequestro de CO2'!P607,'Sequestro de CO2'!U607,'Sequestro de CO2'!Z607,'Sequestro de CO2'!AE607,'Sequestro de CO2'!AJ607,'Sequestro de CO2'!AO607,'Sequestro de CO2'!AT607,'Sequestro de CO2'!AY607,'Sequestro de CO2'!BD607,'Sequestro de CO2'!BI607)))</f>
        <v/>
      </c>
      <c r="N21" s="159" t="str">
        <f>IF($B$21="","",IF(OR(ISBLANK('Sequestro de CO2'!P608),ISBLANK('Sequestro de CO2'!U608),ISBLANK('Sequestro de CO2'!Z608),ISBLANK('Sequestro de CO2'!AE608),ISBLANK('Sequestro de CO2'!AJ608),ISBLANK('Sequestro de CO2'!AO608),ISBLANK('Sequestro de CO2'!AT608),ISBLANK('Sequestro de CO2'!AY608),ISBLANK('Sequestro de CO2'!BD608),ISBLANK('Sequestro de CO2'!BI608)),"",SUM('Sequestro de CO2'!P608,'Sequestro de CO2'!U608,'Sequestro de CO2'!Z608,'Sequestro de CO2'!AE608,'Sequestro de CO2'!AJ608,'Sequestro de CO2'!AO608,'Sequestro de CO2'!AT608,'Sequestro de CO2'!AY608,'Sequestro de CO2'!BD608,'Sequestro de CO2'!BI608)))</f>
        <v/>
      </c>
      <c r="O21" s="159" t="str">
        <f>IF($B$21="","",IF(OR(ISBLANK('Sequestro de CO2'!P609),ISBLANK('Sequestro de CO2'!U609),ISBLANK('Sequestro de CO2'!Z609),ISBLANK('Sequestro de CO2'!AE609),ISBLANK('Sequestro de CO2'!AJ609),ISBLANK('Sequestro de CO2'!AO609),ISBLANK('Sequestro de CO2'!AT609),ISBLANK('Sequestro de CO2'!AY609),ISBLANK('Sequestro de CO2'!BD609),ISBLANK('Sequestro de CO2'!BI609)),"",SUM('Sequestro de CO2'!P609,'Sequestro de CO2'!U609,'Sequestro de CO2'!Z609,'Sequestro de CO2'!AE609,'Sequestro de CO2'!AJ609,'Sequestro de CO2'!AO609,'Sequestro de CO2'!AT609,'Sequestro de CO2'!AY609,'Sequestro de CO2'!BD609,'Sequestro de CO2'!BI609)))</f>
        <v/>
      </c>
      <c r="P21" s="159" t="str">
        <f>IF($B$21="","",IF(OR(ISBLANK('Sequestro de CO2'!P610),ISBLANK('Sequestro de CO2'!U610),ISBLANK('Sequestro de CO2'!Z610),ISBLANK('Sequestro de CO2'!AE610),ISBLANK('Sequestro de CO2'!AJ610),ISBLANK('Sequestro de CO2'!AO610),ISBLANK('Sequestro de CO2'!AT610),ISBLANK('Sequestro de CO2'!AY610),ISBLANK('Sequestro de CO2'!BD610),ISBLANK('Sequestro de CO2'!BI610)),"",SUM('Sequestro de CO2'!P610,'Sequestro de CO2'!U610,'Sequestro de CO2'!Z610,'Sequestro de CO2'!AE610,'Sequestro de CO2'!AJ610,'Sequestro de CO2'!AO610,'Sequestro de CO2'!AT610,'Sequestro de CO2'!AY610,'Sequestro de CO2'!BD610,'Sequestro de CO2'!BI610)))</f>
        <v/>
      </c>
      <c r="Q21" s="159" t="str">
        <f>IF($B$21="","",IF(OR(ISBLANK('Sequestro de CO2'!P611),ISBLANK('Sequestro de CO2'!U611),ISBLANK('Sequestro de CO2'!Z611),ISBLANK('Sequestro de CO2'!AE611),ISBLANK('Sequestro de CO2'!AJ611),ISBLANK('Sequestro de CO2'!AO611),ISBLANK('Sequestro de CO2'!AT611),ISBLANK('Sequestro de CO2'!AY611),ISBLANK('Sequestro de CO2'!BD611),ISBLANK('Sequestro de CO2'!BI611)),"",SUM('Sequestro de CO2'!P611,'Sequestro de CO2'!U611,'Sequestro de CO2'!Z611,'Sequestro de CO2'!AE611,'Sequestro de CO2'!AJ611,'Sequestro de CO2'!AO611,'Sequestro de CO2'!AT611,'Sequestro de CO2'!AY611,'Sequestro de CO2'!BD611,'Sequestro de CO2'!BI611)))</f>
        <v/>
      </c>
      <c r="R21" s="159" t="str">
        <f>IF($B$21="","",IF(OR(ISBLANK('Sequestro de CO2'!P612),ISBLANK('Sequestro de CO2'!U612),ISBLANK('Sequestro de CO2'!Z612),ISBLANK('Sequestro de CO2'!AE612),ISBLANK('Sequestro de CO2'!AJ612),ISBLANK('Sequestro de CO2'!AO612),ISBLANK('Sequestro de CO2'!AT612),ISBLANK('Sequestro de CO2'!AY612),ISBLANK('Sequestro de CO2'!BD612),ISBLANK('Sequestro de CO2'!BI612)),"",SUM('Sequestro de CO2'!P612,'Sequestro de CO2'!U612,'Sequestro de CO2'!Z612,'Sequestro de CO2'!AE612,'Sequestro de CO2'!AJ612,'Sequestro de CO2'!AO612,'Sequestro de CO2'!AT612,'Sequestro de CO2'!AY612,'Sequestro de CO2'!BD612,'Sequestro de CO2'!BI612)))</f>
        <v/>
      </c>
      <c r="S21" s="159" t="str">
        <f>IF($B$21="","",IF(OR(ISBLANK('Sequestro de CO2'!P613),ISBLANK('Sequestro de CO2'!U613),ISBLANK('Sequestro de CO2'!Z613),ISBLANK('Sequestro de CO2'!AE613),ISBLANK('Sequestro de CO2'!AJ613),ISBLANK('Sequestro de CO2'!AO613),ISBLANK('Sequestro de CO2'!AT613),ISBLANK('Sequestro de CO2'!AY613),ISBLANK('Sequestro de CO2'!BD613),ISBLANK('Sequestro de CO2'!BI613)),"",SUM('Sequestro de CO2'!P613,'Sequestro de CO2'!U613,'Sequestro de CO2'!Z613,'Sequestro de CO2'!AE613,'Sequestro de CO2'!AJ613,'Sequestro de CO2'!AO613,'Sequestro de CO2'!AT613,'Sequestro de CO2'!AY613,'Sequestro de CO2'!BD613,'Sequestro de CO2'!BI613)))</f>
        <v/>
      </c>
      <c r="T21" s="159" t="str">
        <f>IF($B$21="","",IF(OR(ISBLANK('Sequestro de CO2'!P614),ISBLANK('Sequestro de CO2'!U614),ISBLANK('Sequestro de CO2'!Z614),ISBLANK('Sequestro de CO2'!AE614),ISBLANK('Sequestro de CO2'!AJ614),ISBLANK('Sequestro de CO2'!AO614),ISBLANK('Sequestro de CO2'!AT614),ISBLANK('Sequestro de CO2'!AY614),ISBLANK('Sequestro de CO2'!BD614),ISBLANK('Sequestro de CO2'!BI614)),"",SUM('Sequestro de CO2'!P614,'Sequestro de CO2'!U614,'Sequestro de CO2'!Z614,'Sequestro de CO2'!AE614,'Sequestro de CO2'!AJ614,'Sequestro de CO2'!AO614,'Sequestro de CO2'!AT614,'Sequestro de CO2'!AY614,'Sequestro de CO2'!BD614,'Sequestro de CO2'!BI614)))</f>
        <v/>
      </c>
      <c r="U21" s="159" t="str">
        <f>IF($B$21="","",IF(OR(ISBLANK('Sequestro de CO2'!P615),ISBLANK('Sequestro de CO2'!U615),ISBLANK('Sequestro de CO2'!Z615),ISBLANK('Sequestro de CO2'!AE615),ISBLANK('Sequestro de CO2'!AJ615),ISBLANK('Sequestro de CO2'!AO615),ISBLANK('Sequestro de CO2'!AT615),ISBLANK('Sequestro de CO2'!AY615),ISBLANK('Sequestro de CO2'!BD615),ISBLANK('Sequestro de CO2'!BI615)),"",SUM('Sequestro de CO2'!P615,'Sequestro de CO2'!U615,'Sequestro de CO2'!Z615,'Sequestro de CO2'!AE615,'Sequestro de CO2'!AJ615,'Sequestro de CO2'!AO615,'Sequestro de CO2'!AT615,'Sequestro de CO2'!AY615,'Sequestro de CO2'!BD615,'Sequestro de CO2'!BI615)))</f>
        <v/>
      </c>
      <c r="V21" s="159" t="str">
        <f>IF($B$21="","",IF(OR(ISBLANK('Sequestro de CO2'!P616),ISBLANK('Sequestro de CO2'!U616),ISBLANK('Sequestro de CO2'!Z616),ISBLANK('Sequestro de CO2'!AE616),ISBLANK('Sequestro de CO2'!AJ616),ISBLANK('Sequestro de CO2'!AO616),ISBLANK('Sequestro de CO2'!AT616),ISBLANK('Sequestro de CO2'!AY616),ISBLANK('Sequestro de CO2'!BD616),ISBLANK('Sequestro de CO2'!BI616)),"",SUM('Sequestro de CO2'!P616,'Sequestro de CO2'!U616,'Sequestro de CO2'!Z616,'Sequestro de CO2'!AE616,'Sequestro de CO2'!AJ616,'Sequestro de CO2'!AO616,'Sequestro de CO2'!AT616,'Sequestro de CO2'!AY616,'Sequestro de CO2'!BD616,'Sequestro de CO2'!BI616)))</f>
        <v/>
      </c>
      <c r="W21" s="159" t="str">
        <f>IF($B$21="","",IF(OR(ISBLANK('Sequestro de CO2'!P617),ISBLANK('Sequestro de CO2'!U617),ISBLANK('Sequestro de CO2'!Z617),ISBLANK('Sequestro de CO2'!AE617),ISBLANK('Sequestro de CO2'!AJ617),ISBLANK('Sequestro de CO2'!AO617),ISBLANK('Sequestro de CO2'!AT617),ISBLANK('Sequestro de CO2'!AY617),ISBLANK('Sequestro de CO2'!BD617),ISBLANK('Sequestro de CO2'!BI617)),"",SUM('Sequestro de CO2'!P617,'Sequestro de CO2'!U617,'Sequestro de CO2'!Z617,'Sequestro de CO2'!AE617,'Sequestro de CO2'!AJ617,'Sequestro de CO2'!AO617,'Sequestro de CO2'!AT617,'Sequestro de CO2'!AY617,'Sequestro de CO2'!BD617,'Sequestro de CO2'!BI617)))</f>
        <v/>
      </c>
      <c r="X21" s="159" t="str">
        <f>IF($B$21="","",IF(OR(ISBLANK('Sequestro de CO2'!P618),ISBLANK('Sequestro de CO2'!U618),ISBLANK('Sequestro de CO2'!Z618),ISBLANK('Sequestro de CO2'!AE618),ISBLANK('Sequestro de CO2'!AJ618),ISBLANK('Sequestro de CO2'!AO618),ISBLANK('Sequestro de CO2'!AT618),ISBLANK('Sequestro de CO2'!AY618),ISBLANK('Sequestro de CO2'!BD618),ISBLANK('Sequestro de CO2'!BI618)),"",SUM('Sequestro de CO2'!P618,'Sequestro de CO2'!U618,'Sequestro de CO2'!Z618,'Sequestro de CO2'!AE618,'Sequestro de CO2'!AJ618,'Sequestro de CO2'!AO618,'Sequestro de CO2'!AT618,'Sequestro de CO2'!AY618,'Sequestro de CO2'!BD618,'Sequestro de CO2'!BI618)))</f>
        <v/>
      </c>
      <c r="Y21" s="159" t="str">
        <f>IF($B$21="","",IF(OR(ISBLANK('Sequestro de CO2'!P619),ISBLANK('Sequestro de CO2'!U619),ISBLANK('Sequestro de CO2'!Z619),ISBLANK('Sequestro de CO2'!AE619),ISBLANK('Sequestro de CO2'!AJ619),ISBLANK('Sequestro de CO2'!AO619),ISBLANK('Sequestro de CO2'!AT619),ISBLANK('Sequestro de CO2'!AY619),ISBLANK('Sequestro de CO2'!BD619),ISBLANK('Sequestro de CO2'!BI619)),"",SUM('Sequestro de CO2'!P619,'Sequestro de CO2'!U619,'Sequestro de CO2'!Z619,'Sequestro de CO2'!AE619,'Sequestro de CO2'!AJ619,'Sequestro de CO2'!AO619,'Sequestro de CO2'!AT619,'Sequestro de CO2'!AY619,'Sequestro de CO2'!BD619,'Sequestro de CO2'!BI619)))</f>
        <v/>
      </c>
      <c r="Z21" s="159" t="str">
        <f>IF($B$21="","",IF(OR(ISBLANK('Sequestro de CO2'!P620),ISBLANK('Sequestro de CO2'!U620),ISBLANK('Sequestro de CO2'!Z620),ISBLANK('Sequestro de CO2'!AE620),ISBLANK('Sequestro de CO2'!AJ620),ISBLANK('Sequestro de CO2'!AO620),ISBLANK('Sequestro de CO2'!AT620),ISBLANK('Sequestro de CO2'!AY620),ISBLANK('Sequestro de CO2'!BD620),ISBLANK('Sequestro de CO2'!BI620)),"",SUM('Sequestro de CO2'!P620,'Sequestro de CO2'!U620,'Sequestro de CO2'!Z620,'Sequestro de CO2'!AE620,'Sequestro de CO2'!AJ620,'Sequestro de CO2'!AO620,'Sequestro de CO2'!AT620,'Sequestro de CO2'!AY620,'Sequestro de CO2'!BD620,'Sequestro de CO2'!BI620)))</f>
        <v/>
      </c>
      <c r="AA21" s="159" t="str">
        <f>IF($B$21="","",IF(OR(ISBLANK('Sequestro de CO2'!P621),ISBLANK('Sequestro de CO2'!U621),ISBLANK('Sequestro de CO2'!Z621),ISBLANK('Sequestro de CO2'!AE621),ISBLANK('Sequestro de CO2'!AJ621),ISBLANK('Sequestro de CO2'!AO621),ISBLANK('Sequestro de CO2'!AT621),ISBLANK('Sequestro de CO2'!AY621),ISBLANK('Sequestro de CO2'!BD621),ISBLANK('Sequestro de CO2'!BI621)),"",SUM('Sequestro de CO2'!P621,'Sequestro de CO2'!U621,'Sequestro de CO2'!Z621,'Sequestro de CO2'!AE621,'Sequestro de CO2'!AJ621,'Sequestro de CO2'!AO621,'Sequestro de CO2'!AT621,'Sequestro de CO2'!AY621,'Sequestro de CO2'!BD621,'Sequestro de CO2'!BI621)))</f>
        <v/>
      </c>
      <c r="AB21" s="159" t="str">
        <f>IF($B$21="","",IF(OR(ISBLANK('Sequestro de CO2'!P622),ISBLANK('Sequestro de CO2'!U622),ISBLANK('Sequestro de CO2'!Z622),ISBLANK('Sequestro de CO2'!AE622),ISBLANK('Sequestro de CO2'!AJ622),ISBLANK('Sequestro de CO2'!AO622),ISBLANK('Sequestro de CO2'!AT622),ISBLANK('Sequestro de CO2'!AY622),ISBLANK('Sequestro de CO2'!BD622),ISBLANK('Sequestro de CO2'!BI622)),"",SUM('Sequestro de CO2'!P622,'Sequestro de CO2'!U622,'Sequestro de CO2'!Z622,'Sequestro de CO2'!AE622,'Sequestro de CO2'!AJ622,'Sequestro de CO2'!AO622,'Sequestro de CO2'!AT622,'Sequestro de CO2'!AY622,'Sequestro de CO2'!BD622,'Sequestro de CO2'!BI622)))</f>
        <v/>
      </c>
      <c r="AC21" s="159" t="str">
        <f>IF($B$21="","",IF(OR(ISBLANK('Sequestro de CO2'!P623),ISBLANK('Sequestro de CO2'!U623),ISBLANK('Sequestro de CO2'!Z623),ISBLANK('Sequestro de CO2'!AE623),ISBLANK('Sequestro de CO2'!AJ623),ISBLANK('Sequestro de CO2'!AO623),ISBLANK('Sequestro de CO2'!AT623),ISBLANK('Sequestro de CO2'!AY623),ISBLANK('Sequestro de CO2'!BD623),ISBLANK('Sequestro de CO2'!BI623)),"",SUM('Sequestro de CO2'!P623,'Sequestro de CO2'!U623,'Sequestro de CO2'!Z623,'Sequestro de CO2'!AE623,'Sequestro de CO2'!AJ623,'Sequestro de CO2'!AO623,'Sequestro de CO2'!AT623,'Sequestro de CO2'!AY623,'Sequestro de CO2'!BD623,'Sequestro de CO2'!BI623)))</f>
        <v/>
      </c>
      <c r="AD21" s="159" t="str">
        <f>IF($B$21="","",IF(OR(ISBLANK('Sequestro de CO2'!P624),ISBLANK('Sequestro de CO2'!U624),ISBLANK('Sequestro de CO2'!Z624),ISBLANK('Sequestro de CO2'!AE624),ISBLANK('Sequestro de CO2'!AJ624),ISBLANK('Sequestro de CO2'!AO624),ISBLANK('Sequestro de CO2'!AT624),ISBLANK('Sequestro de CO2'!AY624),ISBLANK('Sequestro de CO2'!BD624),ISBLANK('Sequestro de CO2'!BI624)),"",SUM('Sequestro de CO2'!P624,'Sequestro de CO2'!U624,'Sequestro de CO2'!Z624,'Sequestro de CO2'!AE624,'Sequestro de CO2'!AJ624,'Sequestro de CO2'!AO624,'Sequestro de CO2'!AT624,'Sequestro de CO2'!AY624,'Sequestro de CO2'!BD624,'Sequestro de CO2'!BI624)))</f>
        <v/>
      </c>
      <c r="AE21" s="159" t="str">
        <f>IF($B$21="","",IF(OR(ISBLANK('Sequestro de CO2'!P625),ISBLANK('Sequestro de CO2'!U625),ISBLANK('Sequestro de CO2'!Z625),ISBLANK('Sequestro de CO2'!AE625),ISBLANK('Sequestro de CO2'!AJ625),ISBLANK('Sequestro de CO2'!AO625),ISBLANK('Sequestro de CO2'!AT625),ISBLANK('Sequestro de CO2'!AY625),ISBLANK('Sequestro de CO2'!BD625),ISBLANK('Sequestro de CO2'!BI625)),"",SUM('Sequestro de CO2'!P625,'Sequestro de CO2'!U625,'Sequestro de CO2'!Z625,'Sequestro de CO2'!AE625,'Sequestro de CO2'!AJ625,'Sequestro de CO2'!AO625,'Sequestro de CO2'!AT625,'Sequestro de CO2'!AY625,'Sequestro de CO2'!BD625,'Sequestro de CO2'!BI625)))</f>
        <v/>
      </c>
      <c r="AF21" s="159" t="str">
        <f>IF($B$21="","",IF(OR(ISBLANK('Sequestro de CO2'!P626),ISBLANK('Sequestro de CO2'!U626),ISBLANK('Sequestro de CO2'!Z626),ISBLANK('Sequestro de CO2'!AE626),ISBLANK('Sequestro de CO2'!AJ626),ISBLANK('Sequestro de CO2'!AO626),ISBLANK('Sequestro de CO2'!AT626),ISBLANK('Sequestro de CO2'!AY626),ISBLANK('Sequestro de CO2'!BD626),ISBLANK('Sequestro de CO2'!BI626)),"",SUM('Sequestro de CO2'!P626,'Sequestro de CO2'!U626,'Sequestro de CO2'!Z626,'Sequestro de CO2'!AE626,'Sequestro de CO2'!AJ626,'Sequestro de CO2'!AO626,'Sequestro de CO2'!AT626,'Sequestro de CO2'!AY626,'Sequestro de CO2'!BD626,'Sequestro de CO2'!BI626)))</f>
        <v/>
      </c>
      <c r="AG21" s="159" t="str">
        <f>IF($B$21="","",IF(OR(ISBLANK('Sequestro de CO2'!P627),ISBLANK('Sequestro de CO2'!U627),ISBLANK('Sequestro de CO2'!Z627),ISBLANK('Sequestro de CO2'!AE627),ISBLANK('Sequestro de CO2'!AJ627),ISBLANK('Sequestro de CO2'!AO627),ISBLANK('Sequestro de CO2'!AT627),ISBLANK('Sequestro de CO2'!AY627),ISBLANK('Sequestro de CO2'!BD627),ISBLANK('Sequestro de CO2'!BI627)),"",SUM('Sequestro de CO2'!P627,'Sequestro de CO2'!U627,'Sequestro de CO2'!Z627,'Sequestro de CO2'!AE627,'Sequestro de CO2'!AJ627,'Sequestro de CO2'!AO627,'Sequestro de CO2'!AT627,'Sequestro de CO2'!AY627,'Sequestro de CO2'!BD627,'Sequestro de CO2'!BI627)))</f>
        <v/>
      </c>
      <c r="AH21" s="159" t="str">
        <f>IF($B$21="","",IF(OR(ISBLANK('Sequestro de CO2'!P628),ISBLANK('Sequestro de CO2'!U628),ISBLANK('Sequestro de CO2'!Z628),ISBLANK('Sequestro de CO2'!AE628),ISBLANK('Sequestro de CO2'!AJ628),ISBLANK('Sequestro de CO2'!AO628),ISBLANK('Sequestro de CO2'!AT628),ISBLANK('Sequestro de CO2'!AY628),ISBLANK('Sequestro de CO2'!BD628),ISBLANK('Sequestro de CO2'!BI628)),"",SUM('Sequestro de CO2'!P628,'Sequestro de CO2'!U628,'Sequestro de CO2'!Z628,'Sequestro de CO2'!AE628,'Sequestro de CO2'!AJ628,'Sequestro de CO2'!AO628,'Sequestro de CO2'!AT628,'Sequestro de CO2'!AY628,'Sequestro de CO2'!BD628,'Sequestro de CO2'!BI628)))</f>
        <v/>
      </c>
      <c r="AI21" s="159" t="str">
        <f>IF($B$21="","",IF(OR(ISBLANK('Sequestro de CO2'!P629),ISBLANK('Sequestro de CO2'!U629),ISBLANK('Sequestro de CO2'!Z629),ISBLANK('Sequestro de CO2'!AE629),ISBLANK('Sequestro de CO2'!AJ629),ISBLANK('Sequestro de CO2'!AO629),ISBLANK('Sequestro de CO2'!AT629),ISBLANK('Sequestro de CO2'!AY629),ISBLANK('Sequestro de CO2'!BD629),ISBLANK('Sequestro de CO2'!BI629)),"",SUM('Sequestro de CO2'!P629,'Sequestro de CO2'!U629,'Sequestro de CO2'!Z629,'Sequestro de CO2'!AE629,'Sequestro de CO2'!AJ629,'Sequestro de CO2'!AO629,'Sequestro de CO2'!AT629,'Sequestro de CO2'!AY629,'Sequestro de CO2'!BD629,'Sequestro de CO2'!BI629)))</f>
        <v/>
      </c>
      <c r="AJ21" s="159" t="str">
        <f>IF($B$21="","",IF(OR(ISBLANK('Sequestro de CO2'!P630),ISBLANK('Sequestro de CO2'!U630),ISBLANK('Sequestro de CO2'!Z630),ISBLANK('Sequestro de CO2'!AE630),ISBLANK('Sequestro de CO2'!AJ630),ISBLANK('Sequestro de CO2'!AO630),ISBLANK('Sequestro de CO2'!AT630),ISBLANK('Sequestro de CO2'!AY630),ISBLANK('Sequestro de CO2'!BD630),ISBLANK('Sequestro de CO2'!BI630)),"",SUM('Sequestro de CO2'!P630,'Sequestro de CO2'!U630,'Sequestro de CO2'!Z630,'Sequestro de CO2'!AE630,'Sequestro de CO2'!AJ630,'Sequestro de CO2'!AO630,'Sequestro de CO2'!AT630,'Sequestro de CO2'!AY630,'Sequestro de CO2'!BD630,'Sequestro de CO2'!BI630)))</f>
        <v/>
      </c>
      <c r="AK21" s="160" t="str">
        <f>IF($B$21="","",IF(OR(ISBLANK('Sequestro de CO2'!P631),ISBLANK('Sequestro de CO2'!U631),ISBLANK('Sequestro de CO2'!Z631),ISBLANK('Sequestro de CO2'!AE631),ISBLANK('Sequestro de CO2'!AJ631),ISBLANK('Sequestro de CO2'!AO631),ISBLANK('Sequestro de CO2'!AT631),ISBLANK('Sequestro de CO2'!AY631),ISBLANK('Sequestro de CO2'!BD631),ISBLANK('Sequestro de CO2'!BI631)),"",SUM('Sequestro de CO2'!P631,'Sequestro de CO2'!U631,'Sequestro de CO2'!Z631,'Sequestro de CO2'!AE631,'Sequestro de CO2'!AJ631,'Sequestro de CO2'!AO631,'Sequestro de CO2'!AT631,'Sequestro de CO2'!AY631,'Sequestro de CO2'!BD631,'Sequestro de CO2'!BI631)))</f>
        <v/>
      </c>
      <c r="AL21" s="144"/>
      <c r="AM21" s="144"/>
      <c r="AN21" s="144"/>
      <c r="AO21" s="144"/>
      <c r="AP21" s="144"/>
      <c r="AQ21" s="144"/>
      <c r="AR21" s="144"/>
      <c r="AS21" s="144"/>
      <c r="AT21" s="144"/>
      <c r="AU21" s="144"/>
      <c r="AV21" s="144"/>
      <c r="AW21" s="144"/>
      <c r="AX21" s="144"/>
      <c r="AY21" s="144"/>
      <c r="AZ21" s="144"/>
      <c r="BA21" s="144"/>
      <c r="BB21" s="144"/>
      <c r="BC21" s="144"/>
    </row>
    <row r="22" spans="1:55" ht="15" customHeight="1" x14ac:dyDescent="0.3">
      <c r="B22" s="163" t="str">
        <f>IF(PRINCIPAL!B174&lt;&gt;"",PRINCIPAL!B174,"")</f>
        <v/>
      </c>
      <c r="C22" s="159" t="str">
        <f>IF($B$22="","",IF(OR(ISBLANK('Sequestro de CO2'!P636),ISBLANK('Sequestro de CO2'!U636),ISBLANK('Sequestro de CO2'!Z636),ISBLANK('Sequestro de CO2'!AE636),ISBLANK('Sequestro de CO2'!AJ636),ISBLANK('Sequestro de CO2'!AO636),ISBLANK('Sequestro de CO2'!AT636),ISBLANK('Sequestro de CO2'!AY636),ISBLANK('Sequestro de CO2'!BD636),ISBLANK('Sequestro de CO2'!BI636)),"",SUM('Sequestro de CO2'!P636,'Sequestro de CO2'!U636,'Sequestro de CO2'!Z636,'Sequestro de CO2'!AE636,'Sequestro de CO2'!AJ636,'Sequestro de CO2'!AO636,'Sequestro de CO2'!AT636,'Sequestro de CO2'!AY636,'Sequestro de CO2'!BD636,'Sequestro de CO2'!BI636)))</f>
        <v/>
      </c>
      <c r="D22" s="159" t="str">
        <f>IF($B$22="","",IF(OR(ISBLANK('Sequestro de CO2'!P637),ISBLANK('Sequestro de CO2'!U637),ISBLANK('Sequestro de CO2'!Z637),ISBLANK('Sequestro de CO2'!AE637),ISBLANK('Sequestro de CO2'!AJ637),ISBLANK('Sequestro de CO2'!AO637),ISBLANK('Sequestro de CO2'!AT637),ISBLANK('Sequestro de CO2'!AY637),ISBLANK('Sequestro de CO2'!BD637),ISBLANK('Sequestro de CO2'!BI637)),"",SUM('Sequestro de CO2'!P637,'Sequestro de CO2'!U637,'Sequestro de CO2'!Z637,'Sequestro de CO2'!AE637,'Sequestro de CO2'!AJ637,'Sequestro de CO2'!AO637,'Sequestro de CO2'!AT637,'Sequestro de CO2'!AY637,'Sequestro de CO2'!BD637,'Sequestro de CO2'!BI637)))</f>
        <v/>
      </c>
      <c r="E22" s="159" t="str">
        <f>IF($B$22="","",IF(OR(ISBLANK('Sequestro de CO2'!P638),ISBLANK('Sequestro de CO2'!U638),ISBLANK('Sequestro de CO2'!Z638),ISBLANK('Sequestro de CO2'!AE638),ISBLANK('Sequestro de CO2'!AJ638),ISBLANK('Sequestro de CO2'!AO638),ISBLANK('Sequestro de CO2'!AT638),ISBLANK('Sequestro de CO2'!AY638),ISBLANK('Sequestro de CO2'!BD638),ISBLANK('Sequestro de CO2'!BI638)),"",SUM('Sequestro de CO2'!P638,'Sequestro de CO2'!U638,'Sequestro de CO2'!Z638,'Sequestro de CO2'!AE638,'Sequestro de CO2'!AJ638,'Sequestro de CO2'!AO638,'Sequestro de CO2'!AT638,'Sequestro de CO2'!AY638,'Sequestro de CO2'!BD638,'Sequestro de CO2'!BI638)))</f>
        <v/>
      </c>
      <c r="F22" s="159" t="str">
        <f>IF($B$22="","",IF(OR(ISBLANK('Sequestro de CO2'!P639),ISBLANK('Sequestro de CO2'!U639),ISBLANK('Sequestro de CO2'!Z639),ISBLANK('Sequestro de CO2'!AE639),ISBLANK('Sequestro de CO2'!AJ639),ISBLANK('Sequestro de CO2'!AO639),ISBLANK('Sequestro de CO2'!AT639),ISBLANK('Sequestro de CO2'!AY639),ISBLANK('Sequestro de CO2'!BD639),ISBLANK('Sequestro de CO2'!BI639)),"",SUM('Sequestro de CO2'!P639,'Sequestro de CO2'!U639,'Sequestro de CO2'!Z639,'Sequestro de CO2'!AE639,'Sequestro de CO2'!AJ639,'Sequestro de CO2'!AO639,'Sequestro de CO2'!AT639,'Sequestro de CO2'!AY639,'Sequestro de CO2'!BD639,'Sequestro de CO2'!BI639)))</f>
        <v/>
      </c>
      <c r="G22" s="159" t="str">
        <f>IF($B$22="","",IF(OR(ISBLANK('Sequestro de CO2'!P640),ISBLANK('Sequestro de CO2'!U640),ISBLANK('Sequestro de CO2'!Z640),ISBLANK('Sequestro de CO2'!AE640),ISBLANK('Sequestro de CO2'!AJ640),ISBLANK('Sequestro de CO2'!AO640),ISBLANK('Sequestro de CO2'!AT640),ISBLANK('Sequestro de CO2'!AY640),ISBLANK('Sequestro de CO2'!BD640),ISBLANK('Sequestro de CO2'!BI640)),"",SUM('Sequestro de CO2'!P640,'Sequestro de CO2'!U640,'Sequestro de CO2'!Z640,'Sequestro de CO2'!AE640,'Sequestro de CO2'!AJ640,'Sequestro de CO2'!AO640,'Sequestro de CO2'!AT640,'Sequestro de CO2'!AY640,'Sequestro de CO2'!BD640,'Sequestro de CO2'!BI640)))</f>
        <v/>
      </c>
      <c r="H22" s="159" t="str">
        <f>IF($B$22="","",IF(OR(ISBLANK('Sequestro de CO2'!P641),ISBLANK('Sequestro de CO2'!U641),ISBLANK('Sequestro de CO2'!Z641),ISBLANK('Sequestro de CO2'!AE641),ISBLANK('Sequestro de CO2'!AJ641),ISBLANK('Sequestro de CO2'!AO641),ISBLANK('Sequestro de CO2'!AT641),ISBLANK('Sequestro de CO2'!AY641),ISBLANK('Sequestro de CO2'!BD641),ISBLANK('Sequestro de CO2'!BI641)),"",SUM('Sequestro de CO2'!P641,'Sequestro de CO2'!U641,'Sequestro de CO2'!Z641,'Sequestro de CO2'!AE641,'Sequestro de CO2'!AJ641,'Sequestro de CO2'!AO641,'Sequestro de CO2'!AT641,'Sequestro de CO2'!AY641,'Sequestro de CO2'!BD641,'Sequestro de CO2'!BI641)))</f>
        <v/>
      </c>
      <c r="I22" s="159" t="str">
        <f>IF($B$22="","",IF(OR(ISBLANK('Sequestro de CO2'!P642),ISBLANK('Sequestro de CO2'!U642),ISBLANK('Sequestro de CO2'!Z642),ISBLANK('Sequestro de CO2'!AE642),ISBLANK('Sequestro de CO2'!AJ642),ISBLANK('Sequestro de CO2'!AO642),ISBLANK('Sequestro de CO2'!AT642),ISBLANK('Sequestro de CO2'!AY642),ISBLANK('Sequestro de CO2'!BD642),ISBLANK('Sequestro de CO2'!BI642)),"",SUM('Sequestro de CO2'!P642,'Sequestro de CO2'!U642,'Sequestro de CO2'!Z642,'Sequestro de CO2'!AE642,'Sequestro de CO2'!AJ642,'Sequestro de CO2'!AO642,'Sequestro de CO2'!AT642,'Sequestro de CO2'!AY642,'Sequestro de CO2'!BD642,'Sequestro de CO2'!BI642)))</f>
        <v/>
      </c>
      <c r="J22" s="159" t="str">
        <f>IF($B$22="","",IF(OR(ISBLANK('Sequestro de CO2'!P643),ISBLANK('Sequestro de CO2'!U643),ISBLANK('Sequestro de CO2'!Z643),ISBLANK('Sequestro de CO2'!AE643),ISBLANK('Sequestro de CO2'!AJ643),ISBLANK('Sequestro de CO2'!AO643),ISBLANK('Sequestro de CO2'!AT643),ISBLANK('Sequestro de CO2'!AY643),ISBLANK('Sequestro de CO2'!BD643),ISBLANK('Sequestro de CO2'!BI643)),"",SUM('Sequestro de CO2'!P643,'Sequestro de CO2'!U643,'Sequestro de CO2'!Z643,'Sequestro de CO2'!AE643,'Sequestro de CO2'!AJ643,'Sequestro de CO2'!AO643,'Sequestro de CO2'!AT643,'Sequestro de CO2'!AY643,'Sequestro de CO2'!BD643,'Sequestro de CO2'!BI643)))</f>
        <v/>
      </c>
      <c r="K22" s="159" t="str">
        <f>IF($B$22="","",IF(OR(ISBLANK('Sequestro de CO2'!P644),ISBLANK('Sequestro de CO2'!U644),ISBLANK('Sequestro de CO2'!Z644),ISBLANK('Sequestro de CO2'!AE644),ISBLANK('Sequestro de CO2'!AJ644),ISBLANK('Sequestro de CO2'!AO644),ISBLANK('Sequestro de CO2'!AT644),ISBLANK('Sequestro de CO2'!AY644),ISBLANK('Sequestro de CO2'!BD644),ISBLANK('Sequestro de CO2'!BI644)),"",SUM('Sequestro de CO2'!P644,'Sequestro de CO2'!U644,'Sequestro de CO2'!Z644,'Sequestro de CO2'!AE644,'Sequestro de CO2'!AJ644,'Sequestro de CO2'!AO644,'Sequestro de CO2'!AT644,'Sequestro de CO2'!AY644,'Sequestro de CO2'!BD644,'Sequestro de CO2'!BI644)))</f>
        <v/>
      </c>
      <c r="L22" s="159" t="str">
        <f>IF($B$22="","",IF(OR(ISBLANK('Sequestro de CO2'!P645),ISBLANK('Sequestro de CO2'!U645),ISBLANK('Sequestro de CO2'!Z645),ISBLANK('Sequestro de CO2'!AE645),ISBLANK('Sequestro de CO2'!AJ645),ISBLANK('Sequestro de CO2'!AO645),ISBLANK('Sequestro de CO2'!AT645),ISBLANK('Sequestro de CO2'!AY645),ISBLANK('Sequestro de CO2'!BD645),ISBLANK('Sequestro de CO2'!BI645)),"",SUM('Sequestro de CO2'!P645,'Sequestro de CO2'!U645,'Sequestro de CO2'!Z645,'Sequestro de CO2'!AE645,'Sequestro de CO2'!AJ645,'Sequestro de CO2'!AO645,'Sequestro de CO2'!AT645,'Sequestro de CO2'!AY645,'Sequestro de CO2'!BD645,'Sequestro de CO2'!BI645)))</f>
        <v/>
      </c>
      <c r="M22" s="159" t="str">
        <f>IF($B$22="","",IF(OR(ISBLANK('Sequestro de CO2'!P646),ISBLANK('Sequestro de CO2'!U646),ISBLANK('Sequestro de CO2'!Z646),ISBLANK('Sequestro de CO2'!AE646),ISBLANK('Sequestro de CO2'!AJ646),ISBLANK('Sequestro de CO2'!AO646),ISBLANK('Sequestro de CO2'!AT646),ISBLANK('Sequestro de CO2'!AY646),ISBLANK('Sequestro de CO2'!BD646),ISBLANK('Sequestro de CO2'!BI646)),"",SUM('Sequestro de CO2'!P646,'Sequestro de CO2'!U646,'Sequestro de CO2'!Z646,'Sequestro de CO2'!AE646,'Sequestro de CO2'!AJ646,'Sequestro de CO2'!AO646,'Sequestro de CO2'!AT646,'Sequestro de CO2'!AY646,'Sequestro de CO2'!BD646,'Sequestro de CO2'!BI646)))</f>
        <v/>
      </c>
      <c r="N22" s="159" t="str">
        <f>IF($B$22="","",IF(OR(ISBLANK('Sequestro de CO2'!P647),ISBLANK('Sequestro de CO2'!U647),ISBLANK('Sequestro de CO2'!Z647),ISBLANK('Sequestro de CO2'!AE647),ISBLANK('Sequestro de CO2'!AJ647),ISBLANK('Sequestro de CO2'!AO647),ISBLANK('Sequestro de CO2'!AT647),ISBLANK('Sequestro de CO2'!AY647),ISBLANK('Sequestro de CO2'!BD647),ISBLANK('Sequestro de CO2'!BI647)),"",SUM('Sequestro de CO2'!P647,'Sequestro de CO2'!U647,'Sequestro de CO2'!Z647,'Sequestro de CO2'!AE647,'Sequestro de CO2'!AJ647,'Sequestro de CO2'!AO647,'Sequestro de CO2'!AT647,'Sequestro de CO2'!AY647,'Sequestro de CO2'!BD647,'Sequestro de CO2'!BI647)))</f>
        <v/>
      </c>
      <c r="O22" s="159" t="str">
        <f>IF($B$22="","",IF(OR(ISBLANK('Sequestro de CO2'!P648),ISBLANK('Sequestro de CO2'!U648),ISBLANK('Sequestro de CO2'!Z648),ISBLANK('Sequestro de CO2'!AE648),ISBLANK('Sequestro de CO2'!AJ648),ISBLANK('Sequestro de CO2'!AO648),ISBLANK('Sequestro de CO2'!AT648),ISBLANK('Sequestro de CO2'!AY648),ISBLANK('Sequestro de CO2'!BD648),ISBLANK('Sequestro de CO2'!BI648)),"",SUM('Sequestro de CO2'!P648,'Sequestro de CO2'!U648,'Sequestro de CO2'!Z648,'Sequestro de CO2'!AE648,'Sequestro de CO2'!AJ648,'Sequestro de CO2'!AO648,'Sequestro de CO2'!AT648,'Sequestro de CO2'!AY648,'Sequestro de CO2'!BD648,'Sequestro de CO2'!BI648)))</f>
        <v/>
      </c>
      <c r="P22" s="159" t="str">
        <f>IF($B$22="","",IF(OR(ISBLANK('Sequestro de CO2'!P649),ISBLANK('Sequestro de CO2'!U649),ISBLANK('Sequestro de CO2'!Z649),ISBLANK('Sequestro de CO2'!AE649),ISBLANK('Sequestro de CO2'!AJ649),ISBLANK('Sequestro de CO2'!AO649),ISBLANK('Sequestro de CO2'!AT649),ISBLANK('Sequestro de CO2'!AY649),ISBLANK('Sequestro de CO2'!BD649),ISBLANK('Sequestro de CO2'!BI649)),"",SUM('Sequestro de CO2'!P649,'Sequestro de CO2'!U649,'Sequestro de CO2'!Z649,'Sequestro de CO2'!AE649,'Sequestro de CO2'!AJ649,'Sequestro de CO2'!AO649,'Sequestro de CO2'!AT649,'Sequestro de CO2'!AY649,'Sequestro de CO2'!BD649,'Sequestro de CO2'!BI649)))</f>
        <v/>
      </c>
      <c r="Q22" s="159" t="str">
        <f>IF($B$22="","",IF(OR(ISBLANK('Sequestro de CO2'!P650),ISBLANK('Sequestro de CO2'!U650),ISBLANK('Sequestro de CO2'!Z650),ISBLANK('Sequestro de CO2'!AE650),ISBLANK('Sequestro de CO2'!AJ650),ISBLANK('Sequestro de CO2'!AO650),ISBLANK('Sequestro de CO2'!AT650),ISBLANK('Sequestro de CO2'!AY650),ISBLANK('Sequestro de CO2'!BD650),ISBLANK('Sequestro de CO2'!BI650)),"",SUM('Sequestro de CO2'!P650,'Sequestro de CO2'!U650,'Sequestro de CO2'!Z650,'Sequestro de CO2'!AE650,'Sequestro de CO2'!AJ650,'Sequestro de CO2'!AO650,'Sequestro de CO2'!AT650,'Sequestro de CO2'!AY650,'Sequestro de CO2'!BD650,'Sequestro de CO2'!BI650)))</f>
        <v/>
      </c>
      <c r="R22" s="159" t="str">
        <f>IF($B$22="","",IF(OR(ISBLANK('Sequestro de CO2'!P651),ISBLANK('Sequestro de CO2'!U651),ISBLANK('Sequestro de CO2'!Z651),ISBLANK('Sequestro de CO2'!AE651),ISBLANK('Sequestro de CO2'!AJ651),ISBLANK('Sequestro de CO2'!AO651),ISBLANK('Sequestro de CO2'!AT651),ISBLANK('Sequestro de CO2'!AY651),ISBLANK('Sequestro de CO2'!BD651),ISBLANK('Sequestro de CO2'!BI651)),"",SUM('Sequestro de CO2'!P651,'Sequestro de CO2'!U651,'Sequestro de CO2'!Z651,'Sequestro de CO2'!AE651,'Sequestro de CO2'!AJ651,'Sequestro de CO2'!AO651,'Sequestro de CO2'!AT651,'Sequestro de CO2'!AY651,'Sequestro de CO2'!BD651,'Sequestro de CO2'!BI651)))</f>
        <v/>
      </c>
      <c r="S22" s="159" t="str">
        <f>IF($B$22="","",IF(OR(ISBLANK('Sequestro de CO2'!P652),ISBLANK('Sequestro de CO2'!U652),ISBLANK('Sequestro de CO2'!Z652),ISBLANK('Sequestro de CO2'!AE652),ISBLANK('Sequestro de CO2'!AJ652),ISBLANK('Sequestro de CO2'!AO652),ISBLANK('Sequestro de CO2'!AT652),ISBLANK('Sequestro de CO2'!AY652),ISBLANK('Sequestro de CO2'!BD652),ISBLANK('Sequestro de CO2'!BI652)),"",SUM('Sequestro de CO2'!P652,'Sequestro de CO2'!U652,'Sequestro de CO2'!Z652,'Sequestro de CO2'!AE652,'Sequestro de CO2'!AJ652,'Sequestro de CO2'!AO652,'Sequestro de CO2'!AT652,'Sequestro de CO2'!AY652,'Sequestro de CO2'!BD652,'Sequestro de CO2'!BI652)))</f>
        <v/>
      </c>
      <c r="T22" s="159" t="str">
        <f>IF($B$22="","",IF(OR(ISBLANK('Sequestro de CO2'!P653),ISBLANK('Sequestro de CO2'!U653),ISBLANK('Sequestro de CO2'!Z653),ISBLANK('Sequestro de CO2'!AE653),ISBLANK('Sequestro de CO2'!AJ653),ISBLANK('Sequestro de CO2'!AO653),ISBLANK('Sequestro de CO2'!AT653),ISBLANK('Sequestro de CO2'!AY653),ISBLANK('Sequestro de CO2'!BD653),ISBLANK('Sequestro de CO2'!BI653)),"",SUM('Sequestro de CO2'!P653,'Sequestro de CO2'!U653,'Sequestro de CO2'!Z653,'Sequestro de CO2'!AE653,'Sequestro de CO2'!AJ653,'Sequestro de CO2'!AO653,'Sequestro de CO2'!AT653,'Sequestro de CO2'!AY653,'Sequestro de CO2'!BD653,'Sequestro de CO2'!BI653)))</f>
        <v/>
      </c>
      <c r="U22" s="159" t="str">
        <f>IF($B$22="","",IF(OR(ISBLANK('Sequestro de CO2'!P654),ISBLANK('Sequestro de CO2'!U654),ISBLANK('Sequestro de CO2'!Z654),ISBLANK('Sequestro de CO2'!AE654),ISBLANK('Sequestro de CO2'!AJ654),ISBLANK('Sequestro de CO2'!AO654),ISBLANK('Sequestro de CO2'!AT654),ISBLANK('Sequestro de CO2'!AY654),ISBLANK('Sequestro de CO2'!BD654),ISBLANK('Sequestro de CO2'!BI654)),"",SUM('Sequestro de CO2'!P654,'Sequestro de CO2'!U654,'Sequestro de CO2'!Z654,'Sequestro de CO2'!AE654,'Sequestro de CO2'!AJ654,'Sequestro de CO2'!AO654,'Sequestro de CO2'!AT654,'Sequestro de CO2'!AY654,'Sequestro de CO2'!BD654,'Sequestro de CO2'!BI654)))</f>
        <v/>
      </c>
      <c r="V22" s="159" t="str">
        <f>IF($B$22="","",IF(OR(ISBLANK('Sequestro de CO2'!P655),ISBLANK('Sequestro de CO2'!U655),ISBLANK('Sequestro de CO2'!Z655),ISBLANK('Sequestro de CO2'!AE655),ISBLANK('Sequestro de CO2'!AJ655),ISBLANK('Sequestro de CO2'!AO655),ISBLANK('Sequestro de CO2'!AT655),ISBLANK('Sequestro de CO2'!AY655),ISBLANK('Sequestro de CO2'!BD655),ISBLANK('Sequestro de CO2'!BI655)),"",SUM('Sequestro de CO2'!P655,'Sequestro de CO2'!U655,'Sequestro de CO2'!Z655,'Sequestro de CO2'!AE655,'Sequestro de CO2'!AJ655,'Sequestro de CO2'!AO655,'Sequestro de CO2'!AT655,'Sequestro de CO2'!AY655,'Sequestro de CO2'!BD655,'Sequestro de CO2'!BI655)))</f>
        <v/>
      </c>
      <c r="W22" s="159" t="str">
        <f>IF($B$22="","",IF(OR(ISBLANK('Sequestro de CO2'!P656),ISBLANK('Sequestro de CO2'!U656),ISBLANK('Sequestro de CO2'!Z656),ISBLANK('Sequestro de CO2'!AE656),ISBLANK('Sequestro de CO2'!AJ656),ISBLANK('Sequestro de CO2'!AO656),ISBLANK('Sequestro de CO2'!AT656),ISBLANK('Sequestro de CO2'!AY656),ISBLANK('Sequestro de CO2'!BD656),ISBLANK('Sequestro de CO2'!BI656)),"",SUM('Sequestro de CO2'!P656,'Sequestro de CO2'!U656,'Sequestro de CO2'!Z656,'Sequestro de CO2'!AE656,'Sequestro de CO2'!AJ656,'Sequestro de CO2'!AO656,'Sequestro de CO2'!AT656,'Sequestro de CO2'!AY656,'Sequestro de CO2'!BD656,'Sequestro de CO2'!BI656)))</f>
        <v/>
      </c>
      <c r="X22" s="159" t="str">
        <f>IF($B$22="","",IF(OR(ISBLANK('Sequestro de CO2'!P657),ISBLANK('Sequestro de CO2'!U657),ISBLANK('Sequestro de CO2'!Z657),ISBLANK('Sequestro de CO2'!AE657),ISBLANK('Sequestro de CO2'!AJ657),ISBLANK('Sequestro de CO2'!AO657),ISBLANK('Sequestro de CO2'!AT657),ISBLANK('Sequestro de CO2'!AY657),ISBLANK('Sequestro de CO2'!BD657),ISBLANK('Sequestro de CO2'!BI657)),"",SUM('Sequestro de CO2'!P657,'Sequestro de CO2'!U657,'Sequestro de CO2'!Z657,'Sequestro de CO2'!AE657,'Sequestro de CO2'!AJ657,'Sequestro de CO2'!AO657,'Sequestro de CO2'!AT657,'Sequestro de CO2'!AY657,'Sequestro de CO2'!BD657,'Sequestro de CO2'!BI657)))</f>
        <v/>
      </c>
      <c r="Y22" s="159" t="str">
        <f>IF($B$22="","",IF(OR(ISBLANK('Sequestro de CO2'!P658),ISBLANK('Sequestro de CO2'!U658),ISBLANK('Sequestro de CO2'!Z658),ISBLANK('Sequestro de CO2'!AE658),ISBLANK('Sequestro de CO2'!AJ658),ISBLANK('Sequestro de CO2'!AO658),ISBLANK('Sequestro de CO2'!AT658),ISBLANK('Sequestro de CO2'!AY658),ISBLANK('Sequestro de CO2'!BD658),ISBLANK('Sequestro de CO2'!BI658)),"",SUM('Sequestro de CO2'!P658,'Sequestro de CO2'!U658,'Sequestro de CO2'!Z658,'Sequestro de CO2'!AE658,'Sequestro de CO2'!AJ658,'Sequestro de CO2'!AO658,'Sequestro de CO2'!AT658,'Sequestro de CO2'!AY658,'Sequestro de CO2'!BD658,'Sequestro de CO2'!BI658)))</f>
        <v/>
      </c>
      <c r="Z22" s="159" t="str">
        <f>IF($B$22="","",IF(OR(ISBLANK('Sequestro de CO2'!P659),ISBLANK('Sequestro de CO2'!U659),ISBLANK('Sequestro de CO2'!Z659),ISBLANK('Sequestro de CO2'!AE659),ISBLANK('Sequestro de CO2'!AJ659),ISBLANK('Sequestro de CO2'!AO659),ISBLANK('Sequestro de CO2'!AT659),ISBLANK('Sequestro de CO2'!AY659),ISBLANK('Sequestro de CO2'!BD659),ISBLANK('Sequestro de CO2'!BI659)),"",SUM('Sequestro de CO2'!P659,'Sequestro de CO2'!U659,'Sequestro de CO2'!Z659,'Sequestro de CO2'!AE659,'Sequestro de CO2'!AJ659,'Sequestro de CO2'!AO659,'Sequestro de CO2'!AT659,'Sequestro de CO2'!AY659,'Sequestro de CO2'!BD659,'Sequestro de CO2'!BI659)))</f>
        <v/>
      </c>
      <c r="AA22" s="159" t="str">
        <f>IF($B$22="","",IF(OR(ISBLANK('Sequestro de CO2'!P660),ISBLANK('Sequestro de CO2'!U660),ISBLANK('Sequestro de CO2'!Z660),ISBLANK('Sequestro de CO2'!AE660),ISBLANK('Sequestro de CO2'!AJ660),ISBLANK('Sequestro de CO2'!AO660),ISBLANK('Sequestro de CO2'!AT660),ISBLANK('Sequestro de CO2'!AY660),ISBLANK('Sequestro de CO2'!BD660),ISBLANK('Sequestro de CO2'!BI660)),"",SUM('Sequestro de CO2'!P660,'Sequestro de CO2'!U660,'Sequestro de CO2'!Z660,'Sequestro de CO2'!AE660,'Sequestro de CO2'!AJ660,'Sequestro de CO2'!AO660,'Sequestro de CO2'!AT660,'Sequestro de CO2'!AY660,'Sequestro de CO2'!BD660,'Sequestro de CO2'!BI660)))</f>
        <v/>
      </c>
      <c r="AB22" s="159" t="str">
        <f>IF($B$22="","",IF(OR(ISBLANK('Sequestro de CO2'!P661),ISBLANK('Sequestro de CO2'!U661),ISBLANK('Sequestro de CO2'!Z661),ISBLANK('Sequestro de CO2'!AE661),ISBLANK('Sequestro de CO2'!AJ661),ISBLANK('Sequestro de CO2'!AO661),ISBLANK('Sequestro de CO2'!AT661),ISBLANK('Sequestro de CO2'!AY661),ISBLANK('Sequestro de CO2'!BD661),ISBLANK('Sequestro de CO2'!BI661)),"",SUM('Sequestro de CO2'!P661,'Sequestro de CO2'!U661,'Sequestro de CO2'!Z661,'Sequestro de CO2'!AE661,'Sequestro de CO2'!AJ661,'Sequestro de CO2'!AO661,'Sequestro de CO2'!AT661,'Sequestro de CO2'!AY661,'Sequestro de CO2'!BD661,'Sequestro de CO2'!BI661)))</f>
        <v/>
      </c>
      <c r="AC22" s="159" t="str">
        <f>IF($B$22="","",IF(OR(ISBLANK('Sequestro de CO2'!P662),ISBLANK('Sequestro de CO2'!U662),ISBLANK('Sequestro de CO2'!Z662),ISBLANK('Sequestro de CO2'!AE662),ISBLANK('Sequestro de CO2'!AJ662),ISBLANK('Sequestro de CO2'!AO662),ISBLANK('Sequestro de CO2'!AT662),ISBLANK('Sequestro de CO2'!AY662),ISBLANK('Sequestro de CO2'!BD662),ISBLANK('Sequestro de CO2'!BI662)),"",SUM('Sequestro de CO2'!P662,'Sequestro de CO2'!U662,'Sequestro de CO2'!Z662,'Sequestro de CO2'!AE662,'Sequestro de CO2'!AJ662,'Sequestro de CO2'!AO662,'Sequestro de CO2'!AT662,'Sequestro de CO2'!AY662,'Sequestro de CO2'!BD662,'Sequestro de CO2'!BI662)))</f>
        <v/>
      </c>
      <c r="AD22" s="159" t="str">
        <f>IF($B$22="","",IF(OR(ISBLANK('Sequestro de CO2'!P663),ISBLANK('Sequestro de CO2'!U663),ISBLANK('Sequestro de CO2'!Z663),ISBLANK('Sequestro de CO2'!AE663),ISBLANK('Sequestro de CO2'!AJ663),ISBLANK('Sequestro de CO2'!AO663),ISBLANK('Sequestro de CO2'!AT663),ISBLANK('Sequestro de CO2'!AY663),ISBLANK('Sequestro de CO2'!BD663),ISBLANK('Sequestro de CO2'!BI663)),"",SUM('Sequestro de CO2'!P663,'Sequestro de CO2'!U663,'Sequestro de CO2'!Z663,'Sequestro de CO2'!AE663,'Sequestro de CO2'!AJ663,'Sequestro de CO2'!AO663,'Sequestro de CO2'!AT663,'Sequestro de CO2'!AY663,'Sequestro de CO2'!BD663,'Sequestro de CO2'!BI663)))</f>
        <v/>
      </c>
      <c r="AE22" s="159" t="str">
        <f>IF($B$22="","",IF(OR(ISBLANK('Sequestro de CO2'!P664),ISBLANK('Sequestro de CO2'!U664),ISBLANK('Sequestro de CO2'!Z664),ISBLANK('Sequestro de CO2'!AE664),ISBLANK('Sequestro de CO2'!AJ664),ISBLANK('Sequestro de CO2'!AO664),ISBLANK('Sequestro de CO2'!AT664),ISBLANK('Sequestro de CO2'!AY664),ISBLANK('Sequestro de CO2'!BD664),ISBLANK('Sequestro de CO2'!BI664)),"",SUM('Sequestro de CO2'!P664,'Sequestro de CO2'!U664,'Sequestro de CO2'!Z664,'Sequestro de CO2'!AE664,'Sequestro de CO2'!AJ664,'Sequestro de CO2'!AO664,'Sequestro de CO2'!AT664,'Sequestro de CO2'!AY664,'Sequestro de CO2'!BD664,'Sequestro de CO2'!BI664)))</f>
        <v/>
      </c>
      <c r="AF22" s="159" t="str">
        <f>IF($B$22="","",IF(OR(ISBLANK('Sequestro de CO2'!P665),ISBLANK('Sequestro de CO2'!U665),ISBLANK('Sequestro de CO2'!Z665),ISBLANK('Sequestro de CO2'!AE665),ISBLANK('Sequestro de CO2'!AJ665),ISBLANK('Sequestro de CO2'!AO665),ISBLANK('Sequestro de CO2'!AT665),ISBLANK('Sequestro de CO2'!AY665),ISBLANK('Sequestro de CO2'!BD665),ISBLANK('Sequestro de CO2'!BI665)),"",SUM('Sequestro de CO2'!P665,'Sequestro de CO2'!U665,'Sequestro de CO2'!Z665,'Sequestro de CO2'!AE665,'Sequestro de CO2'!AJ665,'Sequestro de CO2'!AO665,'Sequestro de CO2'!AT665,'Sequestro de CO2'!AY665,'Sequestro de CO2'!BD665,'Sequestro de CO2'!BI665)))</f>
        <v/>
      </c>
      <c r="AG22" s="159" t="str">
        <f>IF($B$22="","",IF(OR(ISBLANK('Sequestro de CO2'!P666),ISBLANK('Sequestro de CO2'!U666),ISBLANK('Sequestro de CO2'!Z666),ISBLANK('Sequestro de CO2'!AE666),ISBLANK('Sequestro de CO2'!AJ666),ISBLANK('Sequestro de CO2'!AO666),ISBLANK('Sequestro de CO2'!AT666),ISBLANK('Sequestro de CO2'!AY666),ISBLANK('Sequestro de CO2'!BD666),ISBLANK('Sequestro de CO2'!BI666)),"",SUM('Sequestro de CO2'!P666,'Sequestro de CO2'!U666,'Sequestro de CO2'!Z666,'Sequestro de CO2'!AE666,'Sequestro de CO2'!AJ666,'Sequestro de CO2'!AO666,'Sequestro de CO2'!AT666,'Sequestro de CO2'!AY666,'Sequestro de CO2'!BD666,'Sequestro de CO2'!BI666)))</f>
        <v/>
      </c>
      <c r="AH22" s="159" t="str">
        <f>IF($B$22="","",IF(OR(ISBLANK('Sequestro de CO2'!P667),ISBLANK('Sequestro de CO2'!U667),ISBLANK('Sequestro de CO2'!Z667),ISBLANK('Sequestro de CO2'!AE667),ISBLANK('Sequestro de CO2'!AJ667),ISBLANK('Sequestro de CO2'!AO667),ISBLANK('Sequestro de CO2'!AT667),ISBLANK('Sequestro de CO2'!AY667),ISBLANK('Sequestro de CO2'!BD667),ISBLANK('Sequestro de CO2'!BI667)),"",SUM('Sequestro de CO2'!P667,'Sequestro de CO2'!U667,'Sequestro de CO2'!Z667,'Sequestro de CO2'!AE667,'Sequestro de CO2'!AJ667,'Sequestro de CO2'!AO667,'Sequestro de CO2'!AT667,'Sequestro de CO2'!AY667,'Sequestro de CO2'!BD667,'Sequestro de CO2'!BI667)))</f>
        <v/>
      </c>
      <c r="AI22" s="159" t="str">
        <f>IF($B$22="","",IF(OR(ISBLANK('Sequestro de CO2'!P668),ISBLANK('Sequestro de CO2'!U668),ISBLANK('Sequestro de CO2'!Z668),ISBLANK('Sequestro de CO2'!AE668),ISBLANK('Sequestro de CO2'!AJ668),ISBLANK('Sequestro de CO2'!AO668),ISBLANK('Sequestro de CO2'!AT668),ISBLANK('Sequestro de CO2'!AY668),ISBLANK('Sequestro de CO2'!BD668),ISBLANK('Sequestro de CO2'!BI668)),"",SUM('Sequestro de CO2'!P668,'Sequestro de CO2'!U668,'Sequestro de CO2'!Z668,'Sequestro de CO2'!AE668,'Sequestro de CO2'!AJ668,'Sequestro de CO2'!AO668,'Sequestro de CO2'!AT668,'Sequestro de CO2'!AY668,'Sequestro de CO2'!BD668,'Sequestro de CO2'!BI668)))</f>
        <v/>
      </c>
      <c r="AJ22" s="159" t="str">
        <f>IF($B$22="","",IF(OR(ISBLANK('Sequestro de CO2'!P669),ISBLANK('Sequestro de CO2'!U669),ISBLANK('Sequestro de CO2'!Z669),ISBLANK('Sequestro de CO2'!AE669),ISBLANK('Sequestro de CO2'!AJ669),ISBLANK('Sequestro de CO2'!AO669),ISBLANK('Sequestro de CO2'!AT669),ISBLANK('Sequestro de CO2'!AY669),ISBLANK('Sequestro de CO2'!BD669),ISBLANK('Sequestro de CO2'!BI669)),"",SUM('Sequestro de CO2'!P669,'Sequestro de CO2'!U669,'Sequestro de CO2'!Z669,'Sequestro de CO2'!AE669,'Sequestro de CO2'!AJ669,'Sequestro de CO2'!AO669,'Sequestro de CO2'!AT669,'Sequestro de CO2'!AY669,'Sequestro de CO2'!BD669,'Sequestro de CO2'!BI669)))</f>
        <v/>
      </c>
      <c r="AK22" s="160" t="str">
        <f>IF($B$22="","",IF(OR(ISBLANK('Sequestro de CO2'!P670),ISBLANK('Sequestro de CO2'!U670),ISBLANK('Sequestro de CO2'!Z670),ISBLANK('Sequestro de CO2'!AE670),ISBLANK('Sequestro de CO2'!AJ670),ISBLANK('Sequestro de CO2'!AO670),ISBLANK('Sequestro de CO2'!AT670),ISBLANK('Sequestro de CO2'!AY670),ISBLANK('Sequestro de CO2'!BD670),ISBLANK('Sequestro de CO2'!BI670)),"",SUM('Sequestro de CO2'!P670,'Sequestro de CO2'!U670,'Sequestro de CO2'!Z670,'Sequestro de CO2'!AE670,'Sequestro de CO2'!AJ670,'Sequestro de CO2'!AO670,'Sequestro de CO2'!AT670,'Sequestro de CO2'!AY670,'Sequestro de CO2'!BD670,'Sequestro de CO2'!BI670)))</f>
        <v/>
      </c>
      <c r="AL22" s="144"/>
      <c r="AM22" s="144"/>
      <c r="AN22" s="144"/>
      <c r="AO22" s="144"/>
      <c r="AP22" s="144"/>
      <c r="AQ22" s="144"/>
      <c r="AR22" s="144"/>
      <c r="AS22" s="144"/>
      <c r="AT22" s="144"/>
      <c r="AU22" s="144"/>
      <c r="AV22" s="144"/>
      <c r="AW22" s="144"/>
      <c r="AX22" s="144"/>
      <c r="AY22" s="144"/>
      <c r="AZ22" s="144"/>
      <c r="BA22" s="144"/>
      <c r="BB22" s="144"/>
      <c r="BC22" s="144"/>
    </row>
    <row r="23" spans="1:55" ht="15" customHeight="1" x14ac:dyDescent="0.3">
      <c r="B23" s="163" t="str">
        <f>IF(PRINCIPAL!B184&lt;&gt;"",PRINCIPAL!B184,"")</f>
        <v/>
      </c>
      <c r="C23" s="159" t="str">
        <f>IF($B$23="","",IF(OR(ISBLANK('Sequestro de CO2'!P675),ISBLANK('Sequestro de CO2'!U675),ISBLANK('Sequestro de CO2'!Z675),ISBLANK('Sequestro de CO2'!AE675),ISBLANK('Sequestro de CO2'!AJ675),ISBLANK('Sequestro de CO2'!AO675),ISBLANK('Sequestro de CO2'!AT675),ISBLANK('Sequestro de CO2'!AY675),ISBLANK('Sequestro de CO2'!BD675),ISBLANK('Sequestro de CO2'!BI675)),"",SUM('Sequestro de CO2'!P675,'Sequestro de CO2'!U675,'Sequestro de CO2'!Z675,'Sequestro de CO2'!AE675,'Sequestro de CO2'!AJ675,'Sequestro de CO2'!AO675,'Sequestro de CO2'!AT675,'Sequestro de CO2'!AY675,'Sequestro de CO2'!BD675,'Sequestro de CO2'!BI675)))</f>
        <v/>
      </c>
      <c r="D23" s="159" t="str">
        <f>IF($B$23="","",IF(OR(ISBLANK('Sequestro de CO2'!P676),ISBLANK('Sequestro de CO2'!U676),ISBLANK('Sequestro de CO2'!Z676),ISBLANK('Sequestro de CO2'!AE676),ISBLANK('Sequestro de CO2'!AJ676),ISBLANK('Sequestro de CO2'!AO676),ISBLANK('Sequestro de CO2'!AT676),ISBLANK('Sequestro de CO2'!AY676),ISBLANK('Sequestro de CO2'!BD676),ISBLANK('Sequestro de CO2'!BI676)),"",SUM('Sequestro de CO2'!P676,'Sequestro de CO2'!U676,'Sequestro de CO2'!Z676,'Sequestro de CO2'!AE676,'Sequestro de CO2'!AJ676,'Sequestro de CO2'!AO676,'Sequestro de CO2'!AT676,'Sequestro de CO2'!AY676,'Sequestro de CO2'!BD676,'Sequestro de CO2'!BI676)))</f>
        <v/>
      </c>
      <c r="E23" s="159" t="str">
        <f>IF($B$23="","",IF(OR(ISBLANK('Sequestro de CO2'!P677),ISBLANK('Sequestro de CO2'!U677),ISBLANK('Sequestro de CO2'!Z677),ISBLANK('Sequestro de CO2'!AE677),ISBLANK('Sequestro de CO2'!AJ677),ISBLANK('Sequestro de CO2'!AO677),ISBLANK('Sequestro de CO2'!AT677),ISBLANK('Sequestro de CO2'!AY677),ISBLANK('Sequestro de CO2'!BD677),ISBLANK('Sequestro de CO2'!BI677)),"",SUM('Sequestro de CO2'!P677,'Sequestro de CO2'!U677,'Sequestro de CO2'!Z677,'Sequestro de CO2'!AE677,'Sequestro de CO2'!AJ677,'Sequestro de CO2'!AO677,'Sequestro de CO2'!AT677,'Sequestro de CO2'!AY677,'Sequestro de CO2'!BD677,'Sequestro de CO2'!BI677)))</f>
        <v/>
      </c>
      <c r="F23" s="159" t="str">
        <f>IF($B$23="","",IF(OR(ISBLANK('Sequestro de CO2'!P678),ISBLANK('Sequestro de CO2'!U678),ISBLANK('Sequestro de CO2'!Z678),ISBLANK('Sequestro de CO2'!AE678),ISBLANK('Sequestro de CO2'!AJ678),ISBLANK('Sequestro de CO2'!AO678),ISBLANK('Sequestro de CO2'!AT678),ISBLANK('Sequestro de CO2'!AY678),ISBLANK('Sequestro de CO2'!BD678),ISBLANK('Sequestro de CO2'!BI678)),"",SUM('Sequestro de CO2'!P678,'Sequestro de CO2'!U678,'Sequestro de CO2'!Z678,'Sequestro de CO2'!AE678,'Sequestro de CO2'!AJ678,'Sequestro de CO2'!AO678,'Sequestro de CO2'!AT678,'Sequestro de CO2'!AY678,'Sequestro de CO2'!BD678,'Sequestro de CO2'!BI678)))</f>
        <v/>
      </c>
      <c r="G23" s="159" t="str">
        <f>IF($B$23="","",IF(OR(ISBLANK('Sequestro de CO2'!P679),ISBLANK('Sequestro de CO2'!U679),ISBLANK('Sequestro de CO2'!Z679),ISBLANK('Sequestro de CO2'!AE679),ISBLANK('Sequestro de CO2'!AJ679),ISBLANK('Sequestro de CO2'!AO679),ISBLANK('Sequestro de CO2'!AT679),ISBLANK('Sequestro de CO2'!AY679),ISBLANK('Sequestro de CO2'!BD679),ISBLANK('Sequestro de CO2'!BI679)),"",SUM('Sequestro de CO2'!P679,'Sequestro de CO2'!U679,'Sequestro de CO2'!Z679,'Sequestro de CO2'!AE679,'Sequestro de CO2'!AJ679,'Sequestro de CO2'!AO679,'Sequestro de CO2'!AT679,'Sequestro de CO2'!AY679,'Sequestro de CO2'!BD679,'Sequestro de CO2'!BI679)))</f>
        <v/>
      </c>
      <c r="H23" s="159" t="str">
        <f>IF($B$23="","",IF(OR(ISBLANK('Sequestro de CO2'!P680),ISBLANK('Sequestro de CO2'!U680),ISBLANK('Sequestro de CO2'!Z680),ISBLANK('Sequestro de CO2'!AE680),ISBLANK('Sequestro de CO2'!AJ680),ISBLANK('Sequestro de CO2'!AO680),ISBLANK('Sequestro de CO2'!AT680),ISBLANK('Sequestro de CO2'!AY680),ISBLANK('Sequestro de CO2'!BD680),ISBLANK('Sequestro de CO2'!BI680)),"",SUM('Sequestro de CO2'!P680,'Sequestro de CO2'!U680,'Sequestro de CO2'!Z680,'Sequestro de CO2'!AE680,'Sequestro de CO2'!AJ680,'Sequestro de CO2'!AO680,'Sequestro de CO2'!AT680,'Sequestro de CO2'!AY680,'Sequestro de CO2'!BD680,'Sequestro de CO2'!BI680)))</f>
        <v/>
      </c>
      <c r="I23" s="159" t="str">
        <f>IF($B$23="","",IF(OR(ISBLANK('Sequestro de CO2'!P681),ISBLANK('Sequestro de CO2'!U681),ISBLANK('Sequestro de CO2'!Z681),ISBLANK('Sequestro de CO2'!AE681),ISBLANK('Sequestro de CO2'!AJ681),ISBLANK('Sequestro de CO2'!AO681),ISBLANK('Sequestro de CO2'!AT681),ISBLANK('Sequestro de CO2'!AY681),ISBLANK('Sequestro de CO2'!BD681),ISBLANK('Sequestro de CO2'!BI681)),"",SUM('Sequestro de CO2'!P681,'Sequestro de CO2'!U681,'Sequestro de CO2'!Z681,'Sequestro de CO2'!AE681,'Sequestro de CO2'!AJ681,'Sequestro de CO2'!AO681,'Sequestro de CO2'!AT681,'Sequestro de CO2'!AY681,'Sequestro de CO2'!BD681,'Sequestro de CO2'!BI681)))</f>
        <v/>
      </c>
      <c r="J23" s="159" t="str">
        <f>IF($B$23="","",IF(OR(ISBLANK('Sequestro de CO2'!P682),ISBLANK('Sequestro de CO2'!U682),ISBLANK('Sequestro de CO2'!Z682),ISBLANK('Sequestro de CO2'!AE682),ISBLANK('Sequestro de CO2'!AJ682),ISBLANK('Sequestro de CO2'!AO682),ISBLANK('Sequestro de CO2'!AT682),ISBLANK('Sequestro de CO2'!AY682),ISBLANK('Sequestro de CO2'!BD682),ISBLANK('Sequestro de CO2'!BI682)),"",SUM('Sequestro de CO2'!P682,'Sequestro de CO2'!U682,'Sequestro de CO2'!Z682,'Sequestro de CO2'!AE682,'Sequestro de CO2'!AJ682,'Sequestro de CO2'!AO682,'Sequestro de CO2'!AT682,'Sequestro de CO2'!AY682,'Sequestro de CO2'!BD682,'Sequestro de CO2'!BI682)))</f>
        <v/>
      </c>
      <c r="K23" s="159" t="str">
        <f>IF($B$23="","",IF(OR(ISBLANK('Sequestro de CO2'!P683),ISBLANK('Sequestro de CO2'!U683),ISBLANK('Sequestro de CO2'!Z683),ISBLANK('Sequestro de CO2'!AE683),ISBLANK('Sequestro de CO2'!AJ683),ISBLANK('Sequestro de CO2'!AO683),ISBLANK('Sequestro de CO2'!AT683),ISBLANK('Sequestro de CO2'!AY683),ISBLANK('Sequestro de CO2'!BD683),ISBLANK('Sequestro de CO2'!BI683)),"",SUM('Sequestro de CO2'!P683,'Sequestro de CO2'!U683,'Sequestro de CO2'!Z683,'Sequestro de CO2'!AE683,'Sequestro de CO2'!AJ683,'Sequestro de CO2'!AO683,'Sequestro de CO2'!AT683,'Sequestro de CO2'!AY683,'Sequestro de CO2'!BD683,'Sequestro de CO2'!BI683)))</f>
        <v/>
      </c>
      <c r="L23" s="159" t="str">
        <f>IF($B$23="","",IF(OR(ISBLANK('Sequestro de CO2'!P684),ISBLANK('Sequestro de CO2'!U684),ISBLANK('Sequestro de CO2'!Z684),ISBLANK('Sequestro de CO2'!AE684),ISBLANK('Sequestro de CO2'!AJ684),ISBLANK('Sequestro de CO2'!AO684),ISBLANK('Sequestro de CO2'!AT684),ISBLANK('Sequestro de CO2'!AY684),ISBLANK('Sequestro de CO2'!BD684),ISBLANK('Sequestro de CO2'!BI684)),"",SUM('Sequestro de CO2'!P684,'Sequestro de CO2'!U684,'Sequestro de CO2'!Z684,'Sequestro de CO2'!AE684,'Sequestro de CO2'!AJ684,'Sequestro de CO2'!AO684,'Sequestro de CO2'!AT684,'Sequestro de CO2'!AY684,'Sequestro de CO2'!BD684,'Sequestro de CO2'!BI684)))</f>
        <v/>
      </c>
      <c r="M23" s="159" t="str">
        <f>IF($B$23="","",IF(OR(ISBLANK('Sequestro de CO2'!P685),ISBLANK('Sequestro de CO2'!U685),ISBLANK('Sequestro de CO2'!Z685),ISBLANK('Sequestro de CO2'!AE685),ISBLANK('Sequestro de CO2'!AJ685),ISBLANK('Sequestro de CO2'!AO685),ISBLANK('Sequestro de CO2'!AT685),ISBLANK('Sequestro de CO2'!AY685),ISBLANK('Sequestro de CO2'!BD685),ISBLANK('Sequestro de CO2'!BI685)),"",SUM('Sequestro de CO2'!P685,'Sequestro de CO2'!U685,'Sequestro de CO2'!Z685,'Sequestro de CO2'!AE685,'Sequestro de CO2'!AJ685,'Sequestro de CO2'!AO685,'Sequestro de CO2'!AT685,'Sequestro de CO2'!AY685,'Sequestro de CO2'!BD685,'Sequestro de CO2'!BI685)))</f>
        <v/>
      </c>
      <c r="N23" s="159" t="str">
        <f>IF($B$23="","",IF(OR(ISBLANK('Sequestro de CO2'!P686),ISBLANK('Sequestro de CO2'!U686),ISBLANK('Sequestro de CO2'!Z686),ISBLANK('Sequestro de CO2'!AE686),ISBLANK('Sequestro de CO2'!AJ686),ISBLANK('Sequestro de CO2'!AO686),ISBLANK('Sequestro de CO2'!AT686),ISBLANK('Sequestro de CO2'!AY686),ISBLANK('Sequestro de CO2'!BD686),ISBLANK('Sequestro de CO2'!BI686)),"",SUM('Sequestro de CO2'!P686,'Sequestro de CO2'!U686,'Sequestro de CO2'!Z686,'Sequestro de CO2'!AE686,'Sequestro de CO2'!AJ686,'Sequestro de CO2'!AO686,'Sequestro de CO2'!AT686,'Sequestro de CO2'!AY686,'Sequestro de CO2'!BD686,'Sequestro de CO2'!BI686)))</f>
        <v/>
      </c>
      <c r="O23" s="159" t="str">
        <f>IF($B$23="","",IF(OR(ISBLANK('Sequestro de CO2'!P687),ISBLANK('Sequestro de CO2'!U687),ISBLANK('Sequestro de CO2'!Z687),ISBLANK('Sequestro de CO2'!AE687),ISBLANK('Sequestro de CO2'!AJ687),ISBLANK('Sequestro de CO2'!AO687),ISBLANK('Sequestro de CO2'!AT687),ISBLANK('Sequestro de CO2'!AY687),ISBLANK('Sequestro de CO2'!BD687),ISBLANK('Sequestro de CO2'!BI687)),"",SUM('Sequestro de CO2'!P687,'Sequestro de CO2'!U687,'Sequestro de CO2'!Z687,'Sequestro de CO2'!AE687,'Sequestro de CO2'!AJ687,'Sequestro de CO2'!AO687,'Sequestro de CO2'!AT687,'Sequestro de CO2'!AY687,'Sequestro de CO2'!BD687,'Sequestro de CO2'!BI687)))</f>
        <v/>
      </c>
      <c r="P23" s="159" t="str">
        <f>IF($B$23="","",IF(OR(ISBLANK('Sequestro de CO2'!P688),ISBLANK('Sequestro de CO2'!U688),ISBLANK('Sequestro de CO2'!Z688),ISBLANK('Sequestro de CO2'!AE688),ISBLANK('Sequestro de CO2'!AJ688),ISBLANK('Sequestro de CO2'!AO688),ISBLANK('Sequestro de CO2'!AT688),ISBLANK('Sequestro de CO2'!AY688),ISBLANK('Sequestro de CO2'!BD688),ISBLANK('Sequestro de CO2'!BI688)),"",SUM('Sequestro de CO2'!P688,'Sequestro de CO2'!U688,'Sequestro de CO2'!Z688,'Sequestro de CO2'!AE688,'Sequestro de CO2'!AJ688,'Sequestro de CO2'!AO688,'Sequestro de CO2'!AT688,'Sequestro de CO2'!AY688,'Sequestro de CO2'!BD688,'Sequestro de CO2'!BI688)))</f>
        <v/>
      </c>
      <c r="Q23" s="159" t="str">
        <f>IF($B$23="","",IF(OR(ISBLANK('Sequestro de CO2'!P689),ISBLANK('Sequestro de CO2'!U689),ISBLANK('Sequestro de CO2'!Z689),ISBLANK('Sequestro de CO2'!AE689),ISBLANK('Sequestro de CO2'!AJ689),ISBLANK('Sequestro de CO2'!AO689),ISBLANK('Sequestro de CO2'!AT689),ISBLANK('Sequestro de CO2'!AY689),ISBLANK('Sequestro de CO2'!BD689),ISBLANK('Sequestro de CO2'!BI689)),"",SUM('Sequestro de CO2'!P689,'Sequestro de CO2'!U689,'Sequestro de CO2'!Z689,'Sequestro de CO2'!AE689,'Sequestro de CO2'!AJ689,'Sequestro de CO2'!AO689,'Sequestro de CO2'!AT689,'Sequestro de CO2'!AY689,'Sequestro de CO2'!BD689,'Sequestro de CO2'!BI689)))</f>
        <v/>
      </c>
      <c r="R23" s="159" t="str">
        <f>IF($B$23="","",IF(OR(ISBLANK('Sequestro de CO2'!P690),ISBLANK('Sequestro de CO2'!U690),ISBLANK('Sequestro de CO2'!Z690),ISBLANK('Sequestro de CO2'!AE690),ISBLANK('Sequestro de CO2'!AJ690),ISBLANK('Sequestro de CO2'!AO690),ISBLANK('Sequestro de CO2'!AT690),ISBLANK('Sequestro de CO2'!AY690),ISBLANK('Sequestro de CO2'!BD690),ISBLANK('Sequestro de CO2'!BI690)),"",SUM('Sequestro de CO2'!P690,'Sequestro de CO2'!U690,'Sequestro de CO2'!Z690,'Sequestro de CO2'!AE690,'Sequestro de CO2'!AJ690,'Sequestro de CO2'!AO690,'Sequestro de CO2'!AT690,'Sequestro de CO2'!AY690,'Sequestro de CO2'!BD690,'Sequestro de CO2'!BI690)))</f>
        <v/>
      </c>
      <c r="S23" s="159" t="str">
        <f>IF($B$23="","",IF(OR(ISBLANK('Sequestro de CO2'!P691),ISBLANK('Sequestro de CO2'!U691),ISBLANK('Sequestro de CO2'!Z691),ISBLANK('Sequestro de CO2'!AE691),ISBLANK('Sequestro de CO2'!AJ691),ISBLANK('Sequestro de CO2'!AO691),ISBLANK('Sequestro de CO2'!AT691),ISBLANK('Sequestro de CO2'!AY691),ISBLANK('Sequestro de CO2'!BD691),ISBLANK('Sequestro de CO2'!BI691)),"",SUM('Sequestro de CO2'!P691,'Sequestro de CO2'!U691,'Sequestro de CO2'!Z691,'Sequestro de CO2'!AE691,'Sequestro de CO2'!AJ691,'Sequestro de CO2'!AO691,'Sequestro de CO2'!AT691,'Sequestro de CO2'!AY691,'Sequestro de CO2'!BD691,'Sequestro de CO2'!BI691)))</f>
        <v/>
      </c>
      <c r="T23" s="159" t="str">
        <f>IF($B$23="","",IF(OR(ISBLANK('Sequestro de CO2'!P692),ISBLANK('Sequestro de CO2'!U692),ISBLANK('Sequestro de CO2'!Z692),ISBLANK('Sequestro de CO2'!AE692),ISBLANK('Sequestro de CO2'!AJ692),ISBLANK('Sequestro de CO2'!AO692),ISBLANK('Sequestro de CO2'!AT692),ISBLANK('Sequestro de CO2'!AY692),ISBLANK('Sequestro de CO2'!BD692),ISBLANK('Sequestro de CO2'!BI692)),"",SUM('Sequestro de CO2'!P692,'Sequestro de CO2'!U692,'Sequestro de CO2'!Z692,'Sequestro de CO2'!AE692,'Sequestro de CO2'!AJ692,'Sequestro de CO2'!AO692,'Sequestro de CO2'!AT692,'Sequestro de CO2'!AY692,'Sequestro de CO2'!BD692,'Sequestro de CO2'!BI692)))</f>
        <v/>
      </c>
      <c r="U23" s="159" t="str">
        <f>IF($B$23="","",IF(OR(ISBLANK('Sequestro de CO2'!P693),ISBLANK('Sequestro de CO2'!U693),ISBLANK('Sequestro de CO2'!Z693),ISBLANK('Sequestro de CO2'!AE693),ISBLANK('Sequestro de CO2'!AJ693),ISBLANK('Sequestro de CO2'!AO693),ISBLANK('Sequestro de CO2'!AT693),ISBLANK('Sequestro de CO2'!AY693),ISBLANK('Sequestro de CO2'!BD693),ISBLANK('Sequestro de CO2'!BI693)),"",SUM('Sequestro de CO2'!P693,'Sequestro de CO2'!U693,'Sequestro de CO2'!Z693,'Sequestro de CO2'!AE693,'Sequestro de CO2'!AJ693,'Sequestro de CO2'!AO693,'Sequestro de CO2'!AT693,'Sequestro de CO2'!AY693,'Sequestro de CO2'!BD693,'Sequestro de CO2'!BI693)))</f>
        <v/>
      </c>
      <c r="V23" s="159" t="str">
        <f>IF($B$23="","",IF(OR(ISBLANK('Sequestro de CO2'!P694),ISBLANK('Sequestro de CO2'!U694),ISBLANK('Sequestro de CO2'!Z694),ISBLANK('Sequestro de CO2'!AE694),ISBLANK('Sequestro de CO2'!AJ694),ISBLANK('Sequestro de CO2'!AO694),ISBLANK('Sequestro de CO2'!AT694),ISBLANK('Sequestro de CO2'!AY694),ISBLANK('Sequestro de CO2'!BD694),ISBLANK('Sequestro de CO2'!BI694)),"",SUM('Sequestro de CO2'!P694,'Sequestro de CO2'!U694,'Sequestro de CO2'!Z694,'Sequestro de CO2'!AE694,'Sequestro de CO2'!AJ694,'Sequestro de CO2'!AO694,'Sequestro de CO2'!AT694,'Sequestro de CO2'!AY694,'Sequestro de CO2'!BD694,'Sequestro de CO2'!BI694)))</f>
        <v/>
      </c>
      <c r="W23" s="159" t="str">
        <f>IF($B$23="","",IF(OR(ISBLANK('Sequestro de CO2'!P695),ISBLANK('Sequestro de CO2'!U695),ISBLANK('Sequestro de CO2'!Z695),ISBLANK('Sequestro de CO2'!AE695),ISBLANK('Sequestro de CO2'!AJ695),ISBLANK('Sequestro de CO2'!AO695),ISBLANK('Sequestro de CO2'!AT695),ISBLANK('Sequestro de CO2'!AY695),ISBLANK('Sequestro de CO2'!BD695),ISBLANK('Sequestro de CO2'!BI695)),"",SUM('Sequestro de CO2'!P695,'Sequestro de CO2'!U695,'Sequestro de CO2'!Z695,'Sequestro de CO2'!AE695,'Sequestro de CO2'!AJ695,'Sequestro de CO2'!AO695,'Sequestro de CO2'!AT695,'Sequestro de CO2'!AY695,'Sequestro de CO2'!BD695,'Sequestro de CO2'!BI695)))</f>
        <v/>
      </c>
      <c r="X23" s="159" t="str">
        <f>IF($B$23="","",IF(OR(ISBLANK('Sequestro de CO2'!P696),ISBLANK('Sequestro de CO2'!U696),ISBLANK('Sequestro de CO2'!Z696),ISBLANK('Sequestro de CO2'!AE696),ISBLANK('Sequestro de CO2'!AJ696),ISBLANK('Sequestro de CO2'!AO696),ISBLANK('Sequestro de CO2'!AT696),ISBLANK('Sequestro de CO2'!AY696),ISBLANK('Sequestro de CO2'!BD696),ISBLANK('Sequestro de CO2'!BI696)),"",SUM('Sequestro de CO2'!P696,'Sequestro de CO2'!U696,'Sequestro de CO2'!Z696,'Sequestro de CO2'!AE696,'Sequestro de CO2'!AJ696,'Sequestro de CO2'!AO696,'Sequestro de CO2'!AT696,'Sequestro de CO2'!AY696,'Sequestro de CO2'!BD696,'Sequestro de CO2'!BI696)))</f>
        <v/>
      </c>
      <c r="Y23" s="159" t="str">
        <f>IF($B$23="","",IF(OR(ISBLANK('Sequestro de CO2'!P697),ISBLANK('Sequestro de CO2'!U697),ISBLANK('Sequestro de CO2'!Z697),ISBLANK('Sequestro de CO2'!AE697),ISBLANK('Sequestro de CO2'!AJ697),ISBLANK('Sequestro de CO2'!AO697),ISBLANK('Sequestro de CO2'!AT697),ISBLANK('Sequestro de CO2'!AY697),ISBLANK('Sequestro de CO2'!BD697),ISBLANK('Sequestro de CO2'!BI697)),"",SUM('Sequestro de CO2'!P697,'Sequestro de CO2'!U697,'Sequestro de CO2'!Z697,'Sequestro de CO2'!AE697,'Sequestro de CO2'!AJ697,'Sequestro de CO2'!AO697,'Sequestro de CO2'!AT697,'Sequestro de CO2'!AY697,'Sequestro de CO2'!BD697,'Sequestro de CO2'!BI697)))</f>
        <v/>
      </c>
      <c r="Z23" s="159" t="str">
        <f>IF($B$23="","",IF(OR(ISBLANK('Sequestro de CO2'!P698),ISBLANK('Sequestro de CO2'!U698),ISBLANK('Sequestro de CO2'!Z698),ISBLANK('Sequestro de CO2'!AE698),ISBLANK('Sequestro de CO2'!AJ698),ISBLANK('Sequestro de CO2'!AO698),ISBLANK('Sequestro de CO2'!AT698),ISBLANK('Sequestro de CO2'!AY698),ISBLANK('Sequestro de CO2'!BD698),ISBLANK('Sequestro de CO2'!BI698)),"",SUM('Sequestro de CO2'!P698,'Sequestro de CO2'!U698,'Sequestro de CO2'!Z698,'Sequestro de CO2'!AE698,'Sequestro de CO2'!AJ698,'Sequestro de CO2'!AO698,'Sequestro de CO2'!AT698,'Sequestro de CO2'!AY698,'Sequestro de CO2'!BD698,'Sequestro de CO2'!BI698)))</f>
        <v/>
      </c>
      <c r="AA23" s="159" t="str">
        <f>IF($B$23="","",IF(OR(ISBLANK('Sequestro de CO2'!P699),ISBLANK('Sequestro de CO2'!U699),ISBLANK('Sequestro de CO2'!Z699),ISBLANK('Sequestro de CO2'!AE699),ISBLANK('Sequestro de CO2'!AJ699),ISBLANK('Sequestro de CO2'!AO699),ISBLANK('Sequestro de CO2'!AT699),ISBLANK('Sequestro de CO2'!AY699),ISBLANK('Sequestro de CO2'!BD699),ISBLANK('Sequestro de CO2'!BI699)),"",SUM('Sequestro de CO2'!P699,'Sequestro de CO2'!U699,'Sequestro de CO2'!Z699,'Sequestro de CO2'!AE699,'Sequestro de CO2'!AJ699,'Sequestro de CO2'!AO699,'Sequestro de CO2'!AT699,'Sequestro de CO2'!AY699,'Sequestro de CO2'!BD699,'Sequestro de CO2'!BI699)))</f>
        <v/>
      </c>
      <c r="AB23" s="159" t="str">
        <f>IF($B$23="","",IF(OR(ISBLANK('Sequestro de CO2'!P700),ISBLANK('Sequestro de CO2'!U700),ISBLANK('Sequestro de CO2'!Z700),ISBLANK('Sequestro de CO2'!AE700),ISBLANK('Sequestro de CO2'!AJ700),ISBLANK('Sequestro de CO2'!AO700),ISBLANK('Sequestro de CO2'!AT700),ISBLANK('Sequestro de CO2'!AY700),ISBLANK('Sequestro de CO2'!BD700),ISBLANK('Sequestro de CO2'!BI700)),"",SUM('Sequestro de CO2'!P700,'Sequestro de CO2'!U700,'Sequestro de CO2'!Z700,'Sequestro de CO2'!AE700,'Sequestro de CO2'!AJ700,'Sequestro de CO2'!AO700,'Sequestro de CO2'!AT700,'Sequestro de CO2'!AY700,'Sequestro de CO2'!BD700,'Sequestro de CO2'!BI700)))</f>
        <v/>
      </c>
      <c r="AC23" s="159" t="str">
        <f>IF($B$23="","",IF(OR(ISBLANK('Sequestro de CO2'!P701),ISBLANK('Sequestro de CO2'!U701),ISBLANK('Sequestro de CO2'!Z701),ISBLANK('Sequestro de CO2'!AE701),ISBLANK('Sequestro de CO2'!AJ701),ISBLANK('Sequestro de CO2'!AO701),ISBLANK('Sequestro de CO2'!AT701),ISBLANK('Sequestro de CO2'!AY701),ISBLANK('Sequestro de CO2'!BD701),ISBLANK('Sequestro de CO2'!BI701)),"",SUM('Sequestro de CO2'!P701,'Sequestro de CO2'!U701,'Sequestro de CO2'!Z701,'Sequestro de CO2'!AE701,'Sequestro de CO2'!AJ701,'Sequestro de CO2'!AO701,'Sequestro de CO2'!AT701,'Sequestro de CO2'!AY701,'Sequestro de CO2'!BD701,'Sequestro de CO2'!BI701)))</f>
        <v/>
      </c>
      <c r="AD23" s="159" t="str">
        <f>IF($B$23="","",IF(OR(ISBLANK('Sequestro de CO2'!P702),ISBLANK('Sequestro de CO2'!U702),ISBLANK('Sequestro de CO2'!Z702),ISBLANK('Sequestro de CO2'!AE702),ISBLANK('Sequestro de CO2'!AJ702),ISBLANK('Sequestro de CO2'!AO702),ISBLANK('Sequestro de CO2'!AT702),ISBLANK('Sequestro de CO2'!AY702),ISBLANK('Sequestro de CO2'!BD702),ISBLANK('Sequestro de CO2'!BI702)),"",SUM('Sequestro de CO2'!P702,'Sequestro de CO2'!U702,'Sequestro de CO2'!Z702,'Sequestro de CO2'!AE702,'Sequestro de CO2'!AJ702,'Sequestro de CO2'!AO702,'Sequestro de CO2'!AT702,'Sequestro de CO2'!AY702,'Sequestro de CO2'!BD702,'Sequestro de CO2'!BI702)))</f>
        <v/>
      </c>
      <c r="AE23" s="159" t="str">
        <f>IF($B$23="","",IF(OR(ISBLANK('Sequestro de CO2'!P703),ISBLANK('Sequestro de CO2'!U703),ISBLANK('Sequestro de CO2'!Z703),ISBLANK('Sequestro de CO2'!AE703),ISBLANK('Sequestro de CO2'!AJ703),ISBLANK('Sequestro de CO2'!AO703),ISBLANK('Sequestro de CO2'!AT703),ISBLANK('Sequestro de CO2'!AY703),ISBLANK('Sequestro de CO2'!BD703),ISBLANK('Sequestro de CO2'!BI703)),"",SUM('Sequestro de CO2'!P703,'Sequestro de CO2'!U703,'Sequestro de CO2'!Z703,'Sequestro de CO2'!AE703,'Sequestro de CO2'!AJ703,'Sequestro de CO2'!AO703,'Sequestro de CO2'!AT703,'Sequestro de CO2'!AY703,'Sequestro de CO2'!BD703,'Sequestro de CO2'!BI703)))</f>
        <v/>
      </c>
      <c r="AF23" s="159" t="str">
        <f>IF($B$23="","",IF(OR(ISBLANK('Sequestro de CO2'!P704),ISBLANK('Sequestro de CO2'!U704),ISBLANK('Sequestro de CO2'!Z704),ISBLANK('Sequestro de CO2'!AE704),ISBLANK('Sequestro de CO2'!AJ704),ISBLANK('Sequestro de CO2'!AO704),ISBLANK('Sequestro de CO2'!AT704),ISBLANK('Sequestro de CO2'!AY704),ISBLANK('Sequestro de CO2'!BD704),ISBLANK('Sequestro de CO2'!BI704)),"",SUM('Sequestro de CO2'!P704,'Sequestro de CO2'!U704,'Sequestro de CO2'!Z704,'Sequestro de CO2'!AE704,'Sequestro de CO2'!AJ704,'Sequestro de CO2'!AO704,'Sequestro de CO2'!AT704,'Sequestro de CO2'!AY704,'Sequestro de CO2'!BD704,'Sequestro de CO2'!BI704)))</f>
        <v/>
      </c>
      <c r="AG23" s="159" t="str">
        <f>IF($B$23="","",IF(OR(ISBLANK('Sequestro de CO2'!P705),ISBLANK('Sequestro de CO2'!U705),ISBLANK('Sequestro de CO2'!Z705),ISBLANK('Sequestro de CO2'!AE705),ISBLANK('Sequestro de CO2'!AJ705),ISBLANK('Sequestro de CO2'!AO705),ISBLANK('Sequestro de CO2'!AT705),ISBLANK('Sequestro de CO2'!AY705),ISBLANK('Sequestro de CO2'!BD705),ISBLANK('Sequestro de CO2'!BI705)),"",SUM('Sequestro de CO2'!P705,'Sequestro de CO2'!U705,'Sequestro de CO2'!Z705,'Sequestro de CO2'!AE705,'Sequestro de CO2'!AJ705,'Sequestro de CO2'!AO705,'Sequestro de CO2'!AT705,'Sequestro de CO2'!AY705,'Sequestro de CO2'!BD705,'Sequestro de CO2'!BI705)))</f>
        <v/>
      </c>
      <c r="AH23" s="159" t="str">
        <f>IF($B$23="","",IF(OR(ISBLANK('Sequestro de CO2'!P706),ISBLANK('Sequestro de CO2'!U706),ISBLANK('Sequestro de CO2'!Z706),ISBLANK('Sequestro de CO2'!AE706),ISBLANK('Sequestro de CO2'!AJ706),ISBLANK('Sequestro de CO2'!AO706),ISBLANK('Sequestro de CO2'!AT706),ISBLANK('Sequestro de CO2'!AY706),ISBLANK('Sequestro de CO2'!BD706),ISBLANK('Sequestro de CO2'!BI706)),"",SUM('Sequestro de CO2'!P706,'Sequestro de CO2'!U706,'Sequestro de CO2'!Z706,'Sequestro de CO2'!AE706,'Sequestro de CO2'!AJ706,'Sequestro de CO2'!AO706,'Sequestro de CO2'!AT706,'Sequestro de CO2'!AY706,'Sequestro de CO2'!BD706,'Sequestro de CO2'!BI706)))</f>
        <v/>
      </c>
      <c r="AI23" s="159" t="str">
        <f>IF($B$23="","",IF(OR(ISBLANK('Sequestro de CO2'!P707),ISBLANK('Sequestro de CO2'!U707),ISBLANK('Sequestro de CO2'!Z707),ISBLANK('Sequestro de CO2'!AE707),ISBLANK('Sequestro de CO2'!AJ707),ISBLANK('Sequestro de CO2'!AO707),ISBLANK('Sequestro de CO2'!AT707),ISBLANK('Sequestro de CO2'!AY707),ISBLANK('Sequestro de CO2'!BD707),ISBLANK('Sequestro de CO2'!BI707)),"",SUM('Sequestro de CO2'!P707,'Sequestro de CO2'!U707,'Sequestro de CO2'!Z707,'Sequestro de CO2'!AE707,'Sequestro de CO2'!AJ707,'Sequestro de CO2'!AO707,'Sequestro de CO2'!AT707,'Sequestro de CO2'!AY707,'Sequestro de CO2'!BD707,'Sequestro de CO2'!BI707)))</f>
        <v/>
      </c>
      <c r="AJ23" s="159" t="str">
        <f>IF($B$23="","",IF(OR(ISBLANK('Sequestro de CO2'!P708),ISBLANK('Sequestro de CO2'!U708),ISBLANK('Sequestro de CO2'!Z708),ISBLANK('Sequestro de CO2'!AE708),ISBLANK('Sequestro de CO2'!AJ708),ISBLANK('Sequestro de CO2'!AO708),ISBLANK('Sequestro de CO2'!AT708),ISBLANK('Sequestro de CO2'!AY708),ISBLANK('Sequestro de CO2'!BD708),ISBLANK('Sequestro de CO2'!BI708)),"",SUM('Sequestro de CO2'!P708,'Sequestro de CO2'!U708,'Sequestro de CO2'!Z708,'Sequestro de CO2'!AE708,'Sequestro de CO2'!AJ708,'Sequestro de CO2'!AO708,'Sequestro de CO2'!AT708,'Sequestro de CO2'!AY708,'Sequestro de CO2'!BD708,'Sequestro de CO2'!BI708)))</f>
        <v/>
      </c>
      <c r="AK23" s="160" t="str">
        <f>IF($B$23="","",IF(OR(ISBLANK('Sequestro de CO2'!P709),ISBLANK('Sequestro de CO2'!U709),ISBLANK('Sequestro de CO2'!Z709),ISBLANK('Sequestro de CO2'!AE709),ISBLANK('Sequestro de CO2'!AJ709),ISBLANK('Sequestro de CO2'!AO709),ISBLANK('Sequestro de CO2'!AT709),ISBLANK('Sequestro de CO2'!AY709),ISBLANK('Sequestro de CO2'!BD709),ISBLANK('Sequestro de CO2'!BI709)),"",SUM('Sequestro de CO2'!P709,'Sequestro de CO2'!U709,'Sequestro de CO2'!Z709,'Sequestro de CO2'!AE709,'Sequestro de CO2'!AJ709,'Sequestro de CO2'!AO709,'Sequestro de CO2'!AT709,'Sequestro de CO2'!AY709,'Sequestro de CO2'!BD709,'Sequestro de CO2'!BI709)))</f>
        <v/>
      </c>
      <c r="AL23" s="144"/>
      <c r="AM23" s="144"/>
      <c r="AN23" s="144"/>
      <c r="AO23" s="144"/>
      <c r="AP23" s="144"/>
      <c r="AQ23" s="144"/>
      <c r="AR23" s="144"/>
      <c r="AS23" s="144"/>
      <c r="AT23" s="144"/>
      <c r="AU23" s="144"/>
      <c r="AV23" s="144"/>
      <c r="AW23" s="144"/>
      <c r="AX23" s="144"/>
      <c r="AY23" s="144"/>
      <c r="AZ23" s="144"/>
      <c r="BA23" s="144"/>
      <c r="BB23" s="144"/>
      <c r="BC23" s="144"/>
    </row>
    <row r="24" spans="1:55" ht="15" customHeight="1" x14ac:dyDescent="0.3">
      <c r="B24" s="163" t="str">
        <f>IF(PRINCIPAL!B194&lt;&gt;"",PRINCIPAL!B194,"")</f>
        <v/>
      </c>
      <c r="C24" s="159" t="str">
        <f>IF($B$24="","",IF(OR(ISBLANK('Sequestro de CO2'!P714),ISBLANK('Sequestro de CO2'!U714),ISBLANK('Sequestro de CO2'!Z714),ISBLANK('Sequestro de CO2'!AE714),ISBLANK('Sequestro de CO2'!AJ714),ISBLANK('Sequestro de CO2'!AO714),ISBLANK('Sequestro de CO2'!AT714),ISBLANK('Sequestro de CO2'!AY714),ISBLANK('Sequestro de CO2'!BD714),ISBLANK('Sequestro de CO2'!BI714)),"",SUM('Sequestro de CO2'!P714,'Sequestro de CO2'!U714,'Sequestro de CO2'!Z714,'Sequestro de CO2'!AE714,'Sequestro de CO2'!AJ714,'Sequestro de CO2'!AO714,'Sequestro de CO2'!AT714,'Sequestro de CO2'!AY714,'Sequestro de CO2'!BD714,'Sequestro de CO2'!BI714)))</f>
        <v/>
      </c>
      <c r="D24" s="159" t="str">
        <f>IF($B$24="","",IF(OR(ISBLANK('Sequestro de CO2'!P715),ISBLANK('Sequestro de CO2'!U715),ISBLANK('Sequestro de CO2'!Z715),ISBLANK('Sequestro de CO2'!AE715),ISBLANK('Sequestro de CO2'!AJ715),ISBLANK('Sequestro de CO2'!AO715),ISBLANK('Sequestro de CO2'!AT715),ISBLANK('Sequestro de CO2'!AY715),ISBLANK('Sequestro de CO2'!BD715),ISBLANK('Sequestro de CO2'!BI715)),"",SUM('Sequestro de CO2'!P715,'Sequestro de CO2'!U715,'Sequestro de CO2'!Z715,'Sequestro de CO2'!AE715,'Sequestro de CO2'!AJ715,'Sequestro de CO2'!AO715,'Sequestro de CO2'!AT715,'Sequestro de CO2'!AY715,'Sequestro de CO2'!BD715,'Sequestro de CO2'!BI715)))</f>
        <v/>
      </c>
      <c r="E24" s="159" t="str">
        <f>IF($B$24="","",IF(OR(ISBLANK('Sequestro de CO2'!P716),ISBLANK('Sequestro de CO2'!U716),ISBLANK('Sequestro de CO2'!Z716),ISBLANK('Sequestro de CO2'!AE716),ISBLANK('Sequestro de CO2'!AJ716),ISBLANK('Sequestro de CO2'!AO716),ISBLANK('Sequestro de CO2'!AT716),ISBLANK('Sequestro de CO2'!AY716),ISBLANK('Sequestro de CO2'!BD716),ISBLANK('Sequestro de CO2'!BI716)),"",SUM('Sequestro de CO2'!P716,'Sequestro de CO2'!U716,'Sequestro de CO2'!Z716,'Sequestro de CO2'!AE716,'Sequestro de CO2'!AJ716,'Sequestro de CO2'!AO716,'Sequestro de CO2'!AT716,'Sequestro de CO2'!AY716,'Sequestro de CO2'!BD716,'Sequestro de CO2'!BI716)))</f>
        <v/>
      </c>
      <c r="F24" s="159" t="str">
        <f>IF($B$24="","",IF(OR(ISBLANK('Sequestro de CO2'!P717),ISBLANK('Sequestro de CO2'!U717),ISBLANK('Sequestro de CO2'!Z717),ISBLANK('Sequestro de CO2'!AE717),ISBLANK('Sequestro de CO2'!AJ717),ISBLANK('Sequestro de CO2'!AO717),ISBLANK('Sequestro de CO2'!AT717),ISBLANK('Sequestro de CO2'!AY717),ISBLANK('Sequestro de CO2'!BD717),ISBLANK('Sequestro de CO2'!BI717)),"",SUM('Sequestro de CO2'!P717,'Sequestro de CO2'!U717,'Sequestro de CO2'!Z717,'Sequestro de CO2'!AE717,'Sequestro de CO2'!AJ717,'Sequestro de CO2'!AO717,'Sequestro de CO2'!AT717,'Sequestro de CO2'!AY717,'Sequestro de CO2'!BD717,'Sequestro de CO2'!BI717)))</f>
        <v/>
      </c>
      <c r="G24" s="159" t="str">
        <f>IF($B$24="","",IF(OR(ISBLANK('Sequestro de CO2'!P718),ISBLANK('Sequestro de CO2'!U718),ISBLANK('Sequestro de CO2'!Z718),ISBLANK('Sequestro de CO2'!AE718),ISBLANK('Sequestro de CO2'!AJ718),ISBLANK('Sequestro de CO2'!AO718),ISBLANK('Sequestro de CO2'!AT718),ISBLANK('Sequestro de CO2'!AY718),ISBLANK('Sequestro de CO2'!BD718),ISBLANK('Sequestro de CO2'!BI718)),"",SUM('Sequestro de CO2'!P718,'Sequestro de CO2'!U718,'Sequestro de CO2'!Z718,'Sequestro de CO2'!AE718,'Sequestro de CO2'!AJ718,'Sequestro de CO2'!AO718,'Sequestro de CO2'!AT718,'Sequestro de CO2'!AY718,'Sequestro de CO2'!BD718,'Sequestro de CO2'!BI718)))</f>
        <v/>
      </c>
      <c r="H24" s="159" t="str">
        <f>IF($B$24="","",IF(OR(ISBLANK('Sequestro de CO2'!P719),ISBLANK('Sequestro de CO2'!U719),ISBLANK('Sequestro de CO2'!Z719),ISBLANK('Sequestro de CO2'!AE719),ISBLANK('Sequestro de CO2'!AJ719),ISBLANK('Sequestro de CO2'!AO719),ISBLANK('Sequestro de CO2'!AT719),ISBLANK('Sequestro de CO2'!AY719),ISBLANK('Sequestro de CO2'!BD719),ISBLANK('Sequestro de CO2'!BI719)),"",SUM('Sequestro de CO2'!P719,'Sequestro de CO2'!U719,'Sequestro de CO2'!Z719,'Sequestro de CO2'!AE719,'Sequestro de CO2'!AJ719,'Sequestro de CO2'!AO719,'Sequestro de CO2'!AT719,'Sequestro de CO2'!AY719,'Sequestro de CO2'!BD719,'Sequestro de CO2'!BI719)))</f>
        <v/>
      </c>
      <c r="I24" s="159" t="str">
        <f>IF($B$24="","",IF(OR(ISBLANK('Sequestro de CO2'!P720),ISBLANK('Sequestro de CO2'!U720),ISBLANK('Sequestro de CO2'!Z720),ISBLANK('Sequestro de CO2'!AE720),ISBLANK('Sequestro de CO2'!AJ720),ISBLANK('Sequestro de CO2'!AO720),ISBLANK('Sequestro de CO2'!AT720),ISBLANK('Sequestro de CO2'!AY720),ISBLANK('Sequestro de CO2'!BD720),ISBLANK('Sequestro de CO2'!BI720)),"",SUM('Sequestro de CO2'!P720,'Sequestro de CO2'!U720,'Sequestro de CO2'!Z720,'Sequestro de CO2'!AE720,'Sequestro de CO2'!AJ720,'Sequestro de CO2'!AO720,'Sequestro de CO2'!AT720,'Sequestro de CO2'!AY720,'Sequestro de CO2'!BD720,'Sequestro de CO2'!BI720)))</f>
        <v/>
      </c>
      <c r="J24" s="159" t="str">
        <f>IF($B$24="","",IF(OR(ISBLANK('Sequestro de CO2'!P721),ISBLANK('Sequestro de CO2'!U721),ISBLANK('Sequestro de CO2'!Z721),ISBLANK('Sequestro de CO2'!AE721),ISBLANK('Sequestro de CO2'!AJ721),ISBLANK('Sequestro de CO2'!AO721),ISBLANK('Sequestro de CO2'!AT721),ISBLANK('Sequestro de CO2'!AY721),ISBLANK('Sequestro de CO2'!BD721),ISBLANK('Sequestro de CO2'!BI721)),"",SUM('Sequestro de CO2'!P721,'Sequestro de CO2'!U721,'Sequestro de CO2'!Z721,'Sequestro de CO2'!AE721,'Sequestro de CO2'!AJ721,'Sequestro de CO2'!AO721,'Sequestro de CO2'!AT721,'Sequestro de CO2'!AY721,'Sequestro de CO2'!BD721,'Sequestro de CO2'!BI721)))</f>
        <v/>
      </c>
      <c r="K24" s="159" t="str">
        <f>IF($B$24="","",IF(OR(ISBLANK('Sequestro de CO2'!P722),ISBLANK('Sequestro de CO2'!U722),ISBLANK('Sequestro de CO2'!Z722),ISBLANK('Sequestro de CO2'!AE722),ISBLANK('Sequestro de CO2'!AJ722),ISBLANK('Sequestro de CO2'!AO722),ISBLANK('Sequestro de CO2'!AT722),ISBLANK('Sequestro de CO2'!AY722),ISBLANK('Sequestro de CO2'!BD722),ISBLANK('Sequestro de CO2'!BI722)),"",SUM('Sequestro de CO2'!P722,'Sequestro de CO2'!U722,'Sequestro de CO2'!Z722,'Sequestro de CO2'!AE722,'Sequestro de CO2'!AJ722,'Sequestro de CO2'!AO722,'Sequestro de CO2'!AT722,'Sequestro de CO2'!AY722,'Sequestro de CO2'!BD722,'Sequestro de CO2'!BI722)))</f>
        <v/>
      </c>
      <c r="L24" s="159" t="str">
        <f>IF($B$24="","",IF(OR(ISBLANK('Sequestro de CO2'!P723),ISBLANK('Sequestro de CO2'!U723),ISBLANK('Sequestro de CO2'!Z723),ISBLANK('Sequestro de CO2'!AE723),ISBLANK('Sequestro de CO2'!AJ723),ISBLANK('Sequestro de CO2'!AO723),ISBLANK('Sequestro de CO2'!AT723),ISBLANK('Sequestro de CO2'!AY723),ISBLANK('Sequestro de CO2'!BD723),ISBLANK('Sequestro de CO2'!BI723)),"",SUM('Sequestro de CO2'!P723,'Sequestro de CO2'!U723,'Sequestro de CO2'!Z723,'Sequestro de CO2'!AE723,'Sequestro de CO2'!AJ723,'Sequestro de CO2'!AO723,'Sequestro de CO2'!AT723,'Sequestro de CO2'!AY723,'Sequestro de CO2'!BD723,'Sequestro de CO2'!BI723)))</f>
        <v/>
      </c>
      <c r="M24" s="159" t="str">
        <f>IF($B$24="","",IF(OR(ISBLANK('Sequestro de CO2'!P724),ISBLANK('Sequestro de CO2'!U724),ISBLANK('Sequestro de CO2'!Z724),ISBLANK('Sequestro de CO2'!AE724),ISBLANK('Sequestro de CO2'!AJ724),ISBLANK('Sequestro de CO2'!AO724),ISBLANK('Sequestro de CO2'!AT724),ISBLANK('Sequestro de CO2'!AY724),ISBLANK('Sequestro de CO2'!BD724),ISBLANK('Sequestro de CO2'!BI724)),"",SUM('Sequestro de CO2'!P724,'Sequestro de CO2'!U724,'Sequestro de CO2'!Z724,'Sequestro de CO2'!AE724,'Sequestro de CO2'!AJ724,'Sequestro de CO2'!AO724,'Sequestro de CO2'!AT724,'Sequestro de CO2'!AY724,'Sequestro de CO2'!BD724,'Sequestro de CO2'!BI724)))</f>
        <v/>
      </c>
      <c r="N24" s="159" t="str">
        <f>IF($B$24="","",IF(OR(ISBLANK('Sequestro de CO2'!P725),ISBLANK('Sequestro de CO2'!U725),ISBLANK('Sequestro de CO2'!Z725),ISBLANK('Sequestro de CO2'!AE725),ISBLANK('Sequestro de CO2'!AJ725),ISBLANK('Sequestro de CO2'!AO725),ISBLANK('Sequestro de CO2'!AT725),ISBLANK('Sequestro de CO2'!AY725),ISBLANK('Sequestro de CO2'!BD725),ISBLANK('Sequestro de CO2'!BI725)),"",SUM('Sequestro de CO2'!P725,'Sequestro de CO2'!U725,'Sequestro de CO2'!Z725,'Sequestro de CO2'!AE725,'Sequestro de CO2'!AJ725,'Sequestro de CO2'!AO725,'Sequestro de CO2'!AT725,'Sequestro de CO2'!AY725,'Sequestro de CO2'!BD725,'Sequestro de CO2'!BI725)))</f>
        <v/>
      </c>
      <c r="O24" s="159" t="str">
        <f>IF($B$24="","",IF(OR(ISBLANK('Sequestro de CO2'!P726),ISBLANK('Sequestro de CO2'!U726),ISBLANK('Sequestro de CO2'!Z726),ISBLANK('Sequestro de CO2'!AE726),ISBLANK('Sequestro de CO2'!AJ726),ISBLANK('Sequestro de CO2'!AO726),ISBLANK('Sequestro de CO2'!AT726),ISBLANK('Sequestro de CO2'!AY726),ISBLANK('Sequestro de CO2'!BD726),ISBLANK('Sequestro de CO2'!BI726)),"",SUM('Sequestro de CO2'!P726,'Sequestro de CO2'!U726,'Sequestro de CO2'!Z726,'Sequestro de CO2'!AE726,'Sequestro de CO2'!AJ726,'Sequestro de CO2'!AO726,'Sequestro de CO2'!AT726,'Sequestro de CO2'!AY726,'Sequestro de CO2'!BD726,'Sequestro de CO2'!BI726)))</f>
        <v/>
      </c>
      <c r="P24" s="159" t="str">
        <f>IF($B$24="","",IF(OR(ISBLANK('Sequestro de CO2'!P727),ISBLANK('Sequestro de CO2'!U727),ISBLANK('Sequestro de CO2'!Z727),ISBLANK('Sequestro de CO2'!AE727),ISBLANK('Sequestro de CO2'!AJ727),ISBLANK('Sequestro de CO2'!AO727),ISBLANK('Sequestro de CO2'!AT727),ISBLANK('Sequestro de CO2'!AY727),ISBLANK('Sequestro de CO2'!BD727),ISBLANK('Sequestro de CO2'!BI727)),"",SUM('Sequestro de CO2'!P727,'Sequestro de CO2'!U727,'Sequestro de CO2'!Z727,'Sequestro de CO2'!AE727,'Sequestro de CO2'!AJ727,'Sequestro de CO2'!AO727,'Sequestro de CO2'!AT727,'Sequestro de CO2'!AY727,'Sequestro de CO2'!BD727,'Sequestro de CO2'!BI727)))</f>
        <v/>
      </c>
      <c r="Q24" s="159" t="str">
        <f>IF($B$24="","",IF(OR(ISBLANK('Sequestro de CO2'!P728),ISBLANK('Sequestro de CO2'!U728),ISBLANK('Sequestro de CO2'!Z728),ISBLANK('Sequestro de CO2'!AE728),ISBLANK('Sequestro de CO2'!AJ728),ISBLANK('Sequestro de CO2'!AO728),ISBLANK('Sequestro de CO2'!AT728),ISBLANK('Sequestro de CO2'!AY728),ISBLANK('Sequestro de CO2'!BD728),ISBLANK('Sequestro de CO2'!BI728)),"",SUM('Sequestro de CO2'!P728,'Sequestro de CO2'!U728,'Sequestro de CO2'!Z728,'Sequestro de CO2'!AE728,'Sequestro de CO2'!AJ728,'Sequestro de CO2'!AO728,'Sequestro de CO2'!AT728,'Sequestro de CO2'!AY728,'Sequestro de CO2'!BD728,'Sequestro de CO2'!BI728)))</f>
        <v/>
      </c>
      <c r="R24" s="159" t="str">
        <f>IF($B$24="","",IF(OR(ISBLANK('Sequestro de CO2'!P729),ISBLANK('Sequestro de CO2'!U729),ISBLANK('Sequestro de CO2'!Z729),ISBLANK('Sequestro de CO2'!AE729),ISBLANK('Sequestro de CO2'!AJ729),ISBLANK('Sequestro de CO2'!AO729),ISBLANK('Sequestro de CO2'!AT729),ISBLANK('Sequestro de CO2'!AY729),ISBLANK('Sequestro de CO2'!BD729),ISBLANK('Sequestro de CO2'!BI729)),"",SUM('Sequestro de CO2'!P729,'Sequestro de CO2'!U729,'Sequestro de CO2'!Z729,'Sequestro de CO2'!AE729,'Sequestro de CO2'!AJ729,'Sequestro de CO2'!AO729,'Sequestro de CO2'!AT729,'Sequestro de CO2'!AY729,'Sequestro de CO2'!BD729,'Sequestro de CO2'!BI729)))</f>
        <v/>
      </c>
      <c r="S24" s="159" t="str">
        <f>IF($B$24="","",IF(OR(ISBLANK('Sequestro de CO2'!P730),ISBLANK('Sequestro de CO2'!U730),ISBLANK('Sequestro de CO2'!Z730),ISBLANK('Sequestro de CO2'!AE730),ISBLANK('Sequestro de CO2'!AJ730),ISBLANK('Sequestro de CO2'!AO730),ISBLANK('Sequestro de CO2'!AT730),ISBLANK('Sequestro de CO2'!AY730),ISBLANK('Sequestro de CO2'!BD730),ISBLANK('Sequestro de CO2'!BI730)),"",SUM('Sequestro de CO2'!P730,'Sequestro de CO2'!U730,'Sequestro de CO2'!Z730,'Sequestro de CO2'!AE730,'Sequestro de CO2'!AJ730,'Sequestro de CO2'!AO730,'Sequestro de CO2'!AT730,'Sequestro de CO2'!AY730,'Sequestro de CO2'!BD730,'Sequestro de CO2'!BI730)))</f>
        <v/>
      </c>
      <c r="T24" s="159" t="str">
        <f>IF($B$24="","",IF(OR(ISBLANK('Sequestro de CO2'!P731),ISBLANK('Sequestro de CO2'!U731),ISBLANK('Sequestro de CO2'!Z731),ISBLANK('Sequestro de CO2'!AE731),ISBLANK('Sequestro de CO2'!AJ731),ISBLANK('Sequestro de CO2'!AO731),ISBLANK('Sequestro de CO2'!AT731),ISBLANK('Sequestro de CO2'!AY731),ISBLANK('Sequestro de CO2'!BD731),ISBLANK('Sequestro de CO2'!BI731)),"",SUM('Sequestro de CO2'!P731,'Sequestro de CO2'!U731,'Sequestro de CO2'!Z731,'Sequestro de CO2'!AE731,'Sequestro de CO2'!AJ731,'Sequestro de CO2'!AO731,'Sequestro de CO2'!AT731,'Sequestro de CO2'!AY731,'Sequestro de CO2'!BD731,'Sequestro de CO2'!BI731)))</f>
        <v/>
      </c>
      <c r="U24" s="159" t="str">
        <f>IF($B$24="","",IF(OR(ISBLANK('Sequestro de CO2'!P732),ISBLANK('Sequestro de CO2'!U732),ISBLANK('Sequestro de CO2'!Z732),ISBLANK('Sequestro de CO2'!AE732),ISBLANK('Sequestro de CO2'!AJ732),ISBLANK('Sequestro de CO2'!AO732),ISBLANK('Sequestro de CO2'!AT732),ISBLANK('Sequestro de CO2'!AY732),ISBLANK('Sequestro de CO2'!BD732),ISBLANK('Sequestro de CO2'!BI732)),"",SUM('Sequestro de CO2'!P732,'Sequestro de CO2'!U732,'Sequestro de CO2'!Z732,'Sequestro de CO2'!AE732,'Sequestro de CO2'!AJ732,'Sequestro de CO2'!AO732,'Sequestro de CO2'!AT732,'Sequestro de CO2'!AY732,'Sequestro de CO2'!BD732,'Sequestro de CO2'!BI732)))</f>
        <v/>
      </c>
      <c r="V24" s="159" t="str">
        <f>IF($B$24="","",IF(OR(ISBLANK('Sequestro de CO2'!P733),ISBLANK('Sequestro de CO2'!U733),ISBLANK('Sequestro de CO2'!Z733),ISBLANK('Sequestro de CO2'!AE733),ISBLANK('Sequestro de CO2'!AJ733),ISBLANK('Sequestro de CO2'!AO733),ISBLANK('Sequestro de CO2'!AT733),ISBLANK('Sequestro de CO2'!AY733),ISBLANK('Sequestro de CO2'!BD733),ISBLANK('Sequestro de CO2'!BI733)),"",SUM('Sequestro de CO2'!P733,'Sequestro de CO2'!U733,'Sequestro de CO2'!Z733,'Sequestro de CO2'!AE733,'Sequestro de CO2'!AJ733,'Sequestro de CO2'!AO733,'Sequestro de CO2'!AT733,'Sequestro de CO2'!AY733,'Sequestro de CO2'!BD733,'Sequestro de CO2'!BI733)))</f>
        <v/>
      </c>
      <c r="W24" s="159" t="str">
        <f>IF($B$24="","",IF(OR(ISBLANK('Sequestro de CO2'!P734),ISBLANK('Sequestro de CO2'!U734),ISBLANK('Sequestro de CO2'!Z734),ISBLANK('Sequestro de CO2'!AE734),ISBLANK('Sequestro de CO2'!AJ734),ISBLANK('Sequestro de CO2'!AO734),ISBLANK('Sequestro de CO2'!AT734),ISBLANK('Sequestro de CO2'!AY734),ISBLANK('Sequestro de CO2'!BD734),ISBLANK('Sequestro de CO2'!BI734)),"",SUM('Sequestro de CO2'!P734,'Sequestro de CO2'!U734,'Sequestro de CO2'!Z734,'Sequestro de CO2'!AE734,'Sequestro de CO2'!AJ734,'Sequestro de CO2'!AO734,'Sequestro de CO2'!AT734,'Sequestro de CO2'!AY734,'Sequestro de CO2'!BD734,'Sequestro de CO2'!BI734)))</f>
        <v/>
      </c>
      <c r="X24" s="159" t="str">
        <f>IF($B$24="","",IF(OR(ISBLANK('Sequestro de CO2'!P735),ISBLANK('Sequestro de CO2'!U735),ISBLANK('Sequestro de CO2'!Z735),ISBLANK('Sequestro de CO2'!AE735),ISBLANK('Sequestro de CO2'!AJ735),ISBLANK('Sequestro de CO2'!AO735),ISBLANK('Sequestro de CO2'!AT735),ISBLANK('Sequestro de CO2'!AY735),ISBLANK('Sequestro de CO2'!BD735),ISBLANK('Sequestro de CO2'!BI735)),"",SUM('Sequestro de CO2'!P735,'Sequestro de CO2'!U735,'Sequestro de CO2'!Z735,'Sequestro de CO2'!AE735,'Sequestro de CO2'!AJ735,'Sequestro de CO2'!AO735,'Sequestro de CO2'!AT735,'Sequestro de CO2'!AY735,'Sequestro de CO2'!BD735,'Sequestro de CO2'!BI735)))</f>
        <v/>
      </c>
      <c r="Y24" s="159" t="str">
        <f>IF($B$24="","",IF(OR(ISBLANK('Sequestro de CO2'!P736),ISBLANK('Sequestro de CO2'!U736),ISBLANK('Sequestro de CO2'!Z736),ISBLANK('Sequestro de CO2'!AE736),ISBLANK('Sequestro de CO2'!AJ736),ISBLANK('Sequestro de CO2'!AO736),ISBLANK('Sequestro de CO2'!AT736),ISBLANK('Sequestro de CO2'!AY736),ISBLANK('Sequestro de CO2'!BD736),ISBLANK('Sequestro de CO2'!BI736)),"",SUM('Sequestro de CO2'!P736,'Sequestro de CO2'!U736,'Sequestro de CO2'!Z736,'Sequestro de CO2'!AE736,'Sequestro de CO2'!AJ736,'Sequestro de CO2'!AO736,'Sequestro de CO2'!AT736,'Sequestro de CO2'!AY736,'Sequestro de CO2'!BD736,'Sequestro de CO2'!BI736)))</f>
        <v/>
      </c>
      <c r="Z24" s="159" t="str">
        <f>IF($B$24="","",IF(OR(ISBLANK('Sequestro de CO2'!P737),ISBLANK('Sequestro de CO2'!U737),ISBLANK('Sequestro de CO2'!Z737),ISBLANK('Sequestro de CO2'!AE737),ISBLANK('Sequestro de CO2'!AJ737),ISBLANK('Sequestro de CO2'!AO737),ISBLANK('Sequestro de CO2'!AT737),ISBLANK('Sequestro de CO2'!AY737),ISBLANK('Sequestro de CO2'!BD737),ISBLANK('Sequestro de CO2'!BI737)),"",SUM('Sequestro de CO2'!P737,'Sequestro de CO2'!U737,'Sequestro de CO2'!Z737,'Sequestro de CO2'!AE737,'Sequestro de CO2'!AJ737,'Sequestro de CO2'!AO737,'Sequestro de CO2'!AT737,'Sequestro de CO2'!AY737,'Sequestro de CO2'!BD737,'Sequestro de CO2'!BI737)))</f>
        <v/>
      </c>
      <c r="AA24" s="159" t="str">
        <f>IF($B$24="","",IF(OR(ISBLANK('Sequestro de CO2'!P738),ISBLANK('Sequestro de CO2'!U738),ISBLANK('Sequestro de CO2'!Z738),ISBLANK('Sequestro de CO2'!AE738),ISBLANK('Sequestro de CO2'!AJ738),ISBLANK('Sequestro de CO2'!AO738),ISBLANK('Sequestro de CO2'!AT738),ISBLANK('Sequestro de CO2'!AY738),ISBLANK('Sequestro de CO2'!BD738),ISBLANK('Sequestro de CO2'!BI738)),"",SUM('Sequestro de CO2'!P738,'Sequestro de CO2'!U738,'Sequestro de CO2'!Z738,'Sequestro de CO2'!AE738,'Sequestro de CO2'!AJ738,'Sequestro de CO2'!AO738,'Sequestro de CO2'!AT738,'Sequestro de CO2'!AY738,'Sequestro de CO2'!BD738,'Sequestro de CO2'!BI738)))</f>
        <v/>
      </c>
      <c r="AB24" s="159" t="str">
        <f>IF($B$24="","",IF(OR(ISBLANK('Sequestro de CO2'!P739),ISBLANK('Sequestro de CO2'!U739),ISBLANK('Sequestro de CO2'!Z739),ISBLANK('Sequestro de CO2'!AE739),ISBLANK('Sequestro de CO2'!AJ739),ISBLANK('Sequestro de CO2'!AO739),ISBLANK('Sequestro de CO2'!AT739),ISBLANK('Sequestro de CO2'!AY739),ISBLANK('Sequestro de CO2'!BD739),ISBLANK('Sequestro de CO2'!BI739)),"",SUM('Sequestro de CO2'!P739,'Sequestro de CO2'!U739,'Sequestro de CO2'!Z739,'Sequestro de CO2'!AE739,'Sequestro de CO2'!AJ739,'Sequestro de CO2'!AO739,'Sequestro de CO2'!AT739,'Sequestro de CO2'!AY739,'Sequestro de CO2'!BD739,'Sequestro de CO2'!BI739)))</f>
        <v/>
      </c>
      <c r="AC24" s="159" t="str">
        <f>IF($B$24="","",IF(OR(ISBLANK('Sequestro de CO2'!P740),ISBLANK('Sequestro de CO2'!U740),ISBLANK('Sequestro de CO2'!Z740),ISBLANK('Sequestro de CO2'!AE740),ISBLANK('Sequestro de CO2'!AJ740),ISBLANK('Sequestro de CO2'!AO740),ISBLANK('Sequestro de CO2'!AT740),ISBLANK('Sequestro de CO2'!AY740),ISBLANK('Sequestro de CO2'!BD740),ISBLANK('Sequestro de CO2'!BI740)),"",SUM('Sequestro de CO2'!P740,'Sequestro de CO2'!U740,'Sequestro de CO2'!Z740,'Sequestro de CO2'!AE740,'Sequestro de CO2'!AJ740,'Sequestro de CO2'!AO740,'Sequestro de CO2'!AT740,'Sequestro de CO2'!AY740,'Sequestro de CO2'!BD740,'Sequestro de CO2'!BI740)))</f>
        <v/>
      </c>
      <c r="AD24" s="159" t="str">
        <f>IF($B$24="","",IF(OR(ISBLANK('Sequestro de CO2'!P741),ISBLANK('Sequestro de CO2'!U741),ISBLANK('Sequestro de CO2'!Z741),ISBLANK('Sequestro de CO2'!AE741),ISBLANK('Sequestro de CO2'!AJ741),ISBLANK('Sequestro de CO2'!AO741),ISBLANK('Sequestro de CO2'!AT741),ISBLANK('Sequestro de CO2'!AY741),ISBLANK('Sequestro de CO2'!BD741),ISBLANK('Sequestro de CO2'!BI741)),"",SUM('Sequestro de CO2'!P741,'Sequestro de CO2'!U741,'Sequestro de CO2'!Z741,'Sequestro de CO2'!AE741,'Sequestro de CO2'!AJ741,'Sequestro de CO2'!AO741,'Sequestro de CO2'!AT741,'Sequestro de CO2'!AY741,'Sequestro de CO2'!BD741,'Sequestro de CO2'!BI741)))</f>
        <v/>
      </c>
      <c r="AE24" s="159" t="str">
        <f>IF($B$24="","",IF(OR(ISBLANK('Sequestro de CO2'!P742),ISBLANK('Sequestro de CO2'!U742),ISBLANK('Sequestro de CO2'!Z742),ISBLANK('Sequestro de CO2'!AE742),ISBLANK('Sequestro de CO2'!AJ742),ISBLANK('Sequestro de CO2'!AO742),ISBLANK('Sequestro de CO2'!AT742),ISBLANK('Sequestro de CO2'!AY742),ISBLANK('Sequestro de CO2'!BD742),ISBLANK('Sequestro de CO2'!BI742)),"",SUM('Sequestro de CO2'!P742,'Sequestro de CO2'!U742,'Sequestro de CO2'!Z742,'Sequestro de CO2'!AE742,'Sequestro de CO2'!AJ742,'Sequestro de CO2'!AO742,'Sequestro de CO2'!AT742,'Sequestro de CO2'!AY742,'Sequestro de CO2'!BD742,'Sequestro de CO2'!BI742)))</f>
        <v/>
      </c>
      <c r="AF24" s="159" t="str">
        <f>IF($B$24="","",IF(OR(ISBLANK('Sequestro de CO2'!P743),ISBLANK('Sequestro de CO2'!U743),ISBLANK('Sequestro de CO2'!Z743),ISBLANK('Sequestro de CO2'!AE743),ISBLANK('Sequestro de CO2'!AJ743),ISBLANK('Sequestro de CO2'!AO743),ISBLANK('Sequestro de CO2'!AT743),ISBLANK('Sequestro de CO2'!AY743),ISBLANK('Sequestro de CO2'!BD743),ISBLANK('Sequestro de CO2'!BI743)),"",SUM('Sequestro de CO2'!P743,'Sequestro de CO2'!U743,'Sequestro de CO2'!Z743,'Sequestro de CO2'!AE743,'Sequestro de CO2'!AJ743,'Sequestro de CO2'!AO743,'Sequestro de CO2'!AT743,'Sequestro de CO2'!AY743,'Sequestro de CO2'!BD743,'Sequestro de CO2'!BI743)))</f>
        <v/>
      </c>
      <c r="AG24" s="159" t="str">
        <f>IF($B$24="","",IF(OR(ISBLANK('Sequestro de CO2'!P744),ISBLANK('Sequestro de CO2'!U744),ISBLANK('Sequestro de CO2'!Z744),ISBLANK('Sequestro de CO2'!AE744),ISBLANK('Sequestro de CO2'!AJ744),ISBLANK('Sequestro de CO2'!AO744),ISBLANK('Sequestro de CO2'!AT744),ISBLANK('Sequestro de CO2'!AY744),ISBLANK('Sequestro de CO2'!BD744),ISBLANK('Sequestro de CO2'!BI744)),"",SUM('Sequestro de CO2'!P744,'Sequestro de CO2'!U744,'Sequestro de CO2'!Z744,'Sequestro de CO2'!AE744,'Sequestro de CO2'!AJ744,'Sequestro de CO2'!AO744,'Sequestro de CO2'!AT744,'Sequestro de CO2'!AY744,'Sequestro de CO2'!BD744,'Sequestro de CO2'!BI744)))</f>
        <v/>
      </c>
      <c r="AH24" s="159" t="str">
        <f>IF($B$24="","",IF(OR(ISBLANK('Sequestro de CO2'!P745),ISBLANK('Sequestro de CO2'!U745),ISBLANK('Sequestro de CO2'!Z745),ISBLANK('Sequestro de CO2'!AE745),ISBLANK('Sequestro de CO2'!AJ745),ISBLANK('Sequestro de CO2'!AO745),ISBLANK('Sequestro de CO2'!AT745),ISBLANK('Sequestro de CO2'!AY745),ISBLANK('Sequestro de CO2'!BD745),ISBLANK('Sequestro de CO2'!BI745)),"",SUM('Sequestro de CO2'!P745,'Sequestro de CO2'!U745,'Sequestro de CO2'!Z745,'Sequestro de CO2'!AE745,'Sequestro de CO2'!AJ745,'Sequestro de CO2'!AO745,'Sequestro de CO2'!AT745,'Sequestro de CO2'!AY745,'Sequestro de CO2'!BD745,'Sequestro de CO2'!BI745)))</f>
        <v/>
      </c>
      <c r="AI24" s="159" t="str">
        <f>IF($B$24="","",IF(OR(ISBLANK('Sequestro de CO2'!P746),ISBLANK('Sequestro de CO2'!U746),ISBLANK('Sequestro de CO2'!Z746),ISBLANK('Sequestro de CO2'!AE746),ISBLANK('Sequestro de CO2'!AJ746),ISBLANK('Sequestro de CO2'!AO746),ISBLANK('Sequestro de CO2'!AT746),ISBLANK('Sequestro de CO2'!AY746),ISBLANK('Sequestro de CO2'!BD746),ISBLANK('Sequestro de CO2'!BI746)),"",SUM('Sequestro de CO2'!P746,'Sequestro de CO2'!U746,'Sequestro de CO2'!Z746,'Sequestro de CO2'!AE746,'Sequestro de CO2'!AJ746,'Sequestro de CO2'!AO746,'Sequestro de CO2'!AT746,'Sequestro de CO2'!AY746,'Sequestro de CO2'!BD746,'Sequestro de CO2'!BI746)))</f>
        <v/>
      </c>
      <c r="AJ24" s="159" t="str">
        <f>IF($B$24="","",IF(OR(ISBLANK('Sequestro de CO2'!P747),ISBLANK('Sequestro de CO2'!U747),ISBLANK('Sequestro de CO2'!Z747),ISBLANK('Sequestro de CO2'!AE747),ISBLANK('Sequestro de CO2'!AJ747),ISBLANK('Sequestro de CO2'!AO747),ISBLANK('Sequestro de CO2'!AT747),ISBLANK('Sequestro de CO2'!AY747),ISBLANK('Sequestro de CO2'!BD747),ISBLANK('Sequestro de CO2'!BI747)),"",SUM('Sequestro de CO2'!P747,'Sequestro de CO2'!U747,'Sequestro de CO2'!Z747,'Sequestro de CO2'!AE747,'Sequestro de CO2'!AJ747,'Sequestro de CO2'!AO747,'Sequestro de CO2'!AT747,'Sequestro de CO2'!AY747,'Sequestro de CO2'!BD747,'Sequestro de CO2'!BI747)))</f>
        <v/>
      </c>
      <c r="AK24" s="160" t="str">
        <f>IF($B$24="","",IF(OR(ISBLANK('Sequestro de CO2'!P748),ISBLANK('Sequestro de CO2'!U748),ISBLANK('Sequestro de CO2'!Z748),ISBLANK('Sequestro de CO2'!AE748),ISBLANK('Sequestro de CO2'!AJ748),ISBLANK('Sequestro de CO2'!AO748),ISBLANK('Sequestro de CO2'!AT748),ISBLANK('Sequestro de CO2'!AY748),ISBLANK('Sequestro de CO2'!BD748),ISBLANK('Sequestro de CO2'!BI748)),"",SUM('Sequestro de CO2'!P748,'Sequestro de CO2'!U748,'Sequestro de CO2'!Z748,'Sequestro de CO2'!AE748,'Sequestro de CO2'!AJ748,'Sequestro de CO2'!AO748,'Sequestro de CO2'!AT748,'Sequestro de CO2'!AY748,'Sequestro de CO2'!BD748,'Sequestro de CO2'!BI748)))</f>
        <v/>
      </c>
      <c r="AL24" s="144"/>
      <c r="AM24" s="144"/>
      <c r="AN24" s="144"/>
      <c r="AO24" s="144"/>
      <c r="AP24" s="144"/>
      <c r="AQ24" s="144"/>
      <c r="AR24" s="144"/>
      <c r="AS24" s="144"/>
      <c r="AT24" s="144"/>
      <c r="AU24" s="144"/>
      <c r="AV24" s="144"/>
      <c r="AW24" s="144"/>
      <c r="AX24" s="144"/>
      <c r="AY24" s="144"/>
      <c r="AZ24" s="144"/>
      <c r="BA24" s="144"/>
      <c r="BB24" s="144"/>
      <c r="BC24" s="144"/>
    </row>
    <row r="25" spans="1:55" ht="15" customHeight="1" thickBot="1" x14ac:dyDescent="0.35">
      <c r="B25" s="164" t="str">
        <f>IF(PRINCIPAL!B204&lt;&gt;"",PRINCIPAL!B204,"")</f>
        <v/>
      </c>
      <c r="C25" s="161" t="str">
        <f>IF($B$25="","",IF(OR(ISBLANK('Sequestro de CO2'!P753),ISBLANK('Sequestro de CO2'!U753),ISBLANK('Sequestro de CO2'!Z753),ISBLANK('Sequestro de CO2'!AE753),ISBLANK('Sequestro de CO2'!AJ753),ISBLANK('Sequestro de CO2'!AO753),ISBLANK('Sequestro de CO2'!AT753),ISBLANK('Sequestro de CO2'!AY753),ISBLANK('Sequestro de CO2'!BD753),ISBLANK('Sequestro de CO2'!BI753)),"",SUM('Sequestro de CO2'!P753,'Sequestro de CO2'!U753,'Sequestro de CO2'!Z753,'Sequestro de CO2'!AE753,'Sequestro de CO2'!AJ753,'Sequestro de CO2'!AO753,'Sequestro de CO2'!AT753,'Sequestro de CO2'!AY753,'Sequestro de CO2'!BD753,'Sequestro de CO2'!BI753)))</f>
        <v/>
      </c>
      <c r="D25" s="161" t="str">
        <f>IF($B$25="","",IF(OR(ISBLANK('Sequestro de CO2'!P754),ISBLANK('Sequestro de CO2'!U754),ISBLANK('Sequestro de CO2'!Z754),ISBLANK('Sequestro de CO2'!AE754),ISBLANK('Sequestro de CO2'!AJ754),ISBLANK('Sequestro de CO2'!AO754),ISBLANK('Sequestro de CO2'!AT754),ISBLANK('Sequestro de CO2'!AY754),ISBLANK('Sequestro de CO2'!BD754),ISBLANK('Sequestro de CO2'!BI754)),"",SUM('Sequestro de CO2'!P754,'Sequestro de CO2'!U754,'Sequestro de CO2'!Z754,'Sequestro de CO2'!AE754,'Sequestro de CO2'!AJ754,'Sequestro de CO2'!AO754,'Sequestro de CO2'!AT754,'Sequestro de CO2'!AY754,'Sequestro de CO2'!BD754,'Sequestro de CO2'!BI754)))</f>
        <v/>
      </c>
      <c r="E25" s="161" t="str">
        <f>IF($B$25="","",IF(OR(ISBLANK('Sequestro de CO2'!P755),ISBLANK('Sequestro de CO2'!U755),ISBLANK('Sequestro de CO2'!Z755),ISBLANK('Sequestro de CO2'!AE755),ISBLANK('Sequestro de CO2'!AJ755),ISBLANK('Sequestro de CO2'!AO755),ISBLANK('Sequestro de CO2'!AT755),ISBLANK('Sequestro de CO2'!AY755),ISBLANK('Sequestro de CO2'!BD755),ISBLANK('Sequestro de CO2'!BI755)),"",SUM('Sequestro de CO2'!P755,'Sequestro de CO2'!U755,'Sequestro de CO2'!Z755,'Sequestro de CO2'!AE755,'Sequestro de CO2'!AJ755,'Sequestro de CO2'!AO755,'Sequestro de CO2'!AT755,'Sequestro de CO2'!AY755,'Sequestro de CO2'!BD755,'Sequestro de CO2'!BI755)))</f>
        <v/>
      </c>
      <c r="F25" s="161" t="str">
        <f>IF($B$25="","",IF(OR(ISBLANK('Sequestro de CO2'!P756),ISBLANK('Sequestro de CO2'!U756),ISBLANK('Sequestro de CO2'!Z756),ISBLANK('Sequestro de CO2'!AE756),ISBLANK('Sequestro de CO2'!AJ756),ISBLANK('Sequestro de CO2'!AO756),ISBLANK('Sequestro de CO2'!AT756),ISBLANK('Sequestro de CO2'!AY756),ISBLANK('Sequestro de CO2'!BD756),ISBLANK('Sequestro de CO2'!BI756)),"",SUM('Sequestro de CO2'!P756,'Sequestro de CO2'!U756,'Sequestro de CO2'!Z756,'Sequestro de CO2'!AE756,'Sequestro de CO2'!AJ756,'Sequestro de CO2'!AO756,'Sequestro de CO2'!AT756,'Sequestro de CO2'!AY756,'Sequestro de CO2'!BD756,'Sequestro de CO2'!BI756)))</f>
        <v/>
      </c>
      <c r="G25" s="161" t="str">
        <f>IF($B$25="","",IF(OR(ISBLANK('Sequestro de CO2'!P757),ISBLANK('Sequestro de CO2'!U757),ISBLANK('Sequestro de CO2'!Z757),ISBLANK('Sequestro de CO2'!AE757),ISBLANK('Sequestro de CO2'!AJ757),ISBLANK('Sequestro de CO2'!AO757),ISBLANK('Sequestro de CO2'!AT757),ISBLANK('Sequestro de CO2'!AY757),ISBLANK('Sequestro de CO2'!BD757),ISBLANK('Sequestro de CO2'!BI757)),"",SUM('Sequestro de CO2'!P757,'Sequestro de CO2'!U757,'Sequestro de CO2'!Z757,'Sequestro de CO2'!AE757,'Sequestro de CO2'!AJ757,'Sequestro de CO2'!AO757,'Sequestro de CO2'!AT757,'Sequestro de CO2'!AY757,'Sequestro de CO2'!BD757,'Sequestro de CO2'!BI757)))</f>
        <v/>
      </c>
      <c r="H25" s="161" t="str">
        <f>IF($B$25="","",IF(OR(ISBLANK('Sequestro de CO2'!P758),ISBLANK('Sequestro de CO2'!U758),ISBLANK('Sequestro de CO2'!Z758),ISBLANK('Sequestro de CO2'!AE758),ISBLANK('Sequestro de CO2'!AJ758),ISBLANK('Sequestro de CO2'!AO758),ISBLANK('Sequestro de CO2'!AT758),ISBLANK('Sequestro de CO2'!AY758),ISBLANK('Sequestro de CO2'!BD758),ISBLANK('Sequestro de CO2'!BI758)),"",SUM('Sequestro de CO2'!P758,'Sequestro de CO2'!U758,'Sequestro de CO2'!Z758,'Sequestro de CO2'!AE758,'Sequestro de CO2'!AJ758,'Sequestro de CO2'!AO758,'Sequestro de CO2'!AT758,'Sequestro de CO2'!AY758,'Sequestro de CO2'!BD758,'Sequestro de CO2'!BI758)))</f>
        <v/>
      </c>
      <c r="I25" s="161" t="str">
        <f>IF($B$25="","",IF(OR(ISBLANK('Sequestro de CO2'!P759),ISBLANK('Sequestro de CO2'!U759),ISBLANK('Sequestro de CO2'!Z759),ISBLANK('Sequestro de CO2'!AE759),ISBLANK('Sequestro de CO2'!AJ759),ISBLANK('Sequestro de CO2'!AO759),ISBLANK('Sequestro de CO2'!AT759),ISBLANK('Sequestro de CO2'!AY759),ISBLANK('Sequestro de CO2'!BD759),ISBLANK('Sequestro de CO2'!BI759)),"",SUM('Sequestro de CO2'!P759,'Sequestro de CO2'!U759,'Sequestro de CO2'!Z759,'Sequestro de CO2'!AE759,'Sequestro de CO2'!AJ759,'Sequestro de CO2'!AO759,'Sequestro de CO2'!AT759,'Sequestro de CO2'!AY759,'Sequestro de CO2'!BD759,'Sequestro de CO2'!BI759)))</f>
        <v/>
      </c>
      <c r="J25" s="161" t="str">
        <f>IF($B$25="","",IF(OR(ISBLANK('Sequestro de CO2'!P760),ISBLANK('Sequestro de CO2'!U760),ISBLANK('Sequestro de CO2'!Z760),ISBLANK('Sequestro de CO2'!AE760),ISBLANK('Sequestro de CO2'!AJ760),ISBLANK('Sequestro de CO2'!AO760),ISBLANK('Sequestro de CO2'!AT760),ISBLANK('Sequestro de CO2'!AY760),ISBLANK('Sequestro de CO2'!BD760),ISBLANK('Sequestro de CO2'!BI760)),"",SUM('Sequestro de CO2'!P760,'Sequestro de CO2'!U760,'Sequestro de CO2'!Z760,'Sequestro de CO2'!AE760,'Sequestro de CO2'!AJ760,'Sequestro de CO2'!AO760,'Sequestro de CO2'!AT760,'Sequestro de CO2'!AY760,'Sequestro de CO2'!BD760,'Sequestro de CO2'!BI760)))</f>
        <v/>
      </c>
      <c r="K25" s="161" t="str">
        <f>IF($B$25="","",IF(OR(ISBLANK('Sequestro de CO2'!P761),ISBLANK('Sequestro de CO2'!U761),ISBLANK('Sequestro de CO2'!Z761),ISBLANK('Sequestro de CO2'!AE761),ISBLANK('Sequestro de CO2'!AJ761),ISBLANK('Sequestro de CO2'!AO761),ISBLANK('Sequestro de CO2'!AT761),ISBLANK('Sequestro de CO2'!AY761),ISBLANK('Sequestro de CO2'!BD761),ISBLANK('Sequestro de CO2'!BI761)),"",SUM('Sequestro de CO2'!P761,'Sequestro de CO2'!U761,'Sequestro de CO2'!Z761,'Sequestro de CO2'!AE761,'Sequestro de CO2'!AJ761,'Sequestro de CO2'!AO761,'Sequestro de CO2'!AT761,'Sequestro de CO2'!AY761,'Sequestro de CO2'!BD761,'Sequestro de CO2'!BI761)))</f>
        <v/>
      </c>
      <c r="L25" s="161" t="str">
        <f>IF($B$25="","",IF(OR(ISBLANK('Sequestro de CO2'!P762),ISBLANK('Sequestro de CO2'!U762),ISBLANK('Sequestro de CO2'!Z762),ISBLANK('Sequestro de CO2'!AE762),ISBLANK('Sequestro de CO2'!AJ762),ISBLANK('Sequestro de CO2'!AO762),ISBLANK('Sequestro de CO2'!AT762),ISBLANK('Sequestro de CO2'!AY762),ISBLANK('Sequestro de CO2'!BD762),ISBLANK('Sequestro de CO2'!BI762)),"",SUM('Sequestro de CO2'!P762,'Sequestro de CO2'!U762,'Sequestro de CO2'!Z762,'Sequestro de CO2'!AE762,'Sequestro de CO2'!AJ762,'Sequestro de CO2'!AO762,'Sequestro de CO2'!AT762,'Sequestro de CO2'!AY762,'Sequestro de CO2'!BD762,'Sequestro de CO2'!BI762)))</f>
        <v/>
      </c>
      <c r="M25" s="161" t="str">
        <f>IF($B$25="","",IF(OR(ISBLANK('Sequestro de CO2'!P763),ISBLANK('Sequestro de CO2'!U763),ISBLANK('Sequestro de CO2'!Z763),ISBLANK('Sequestro de CO2'!AE763),ISBLANK('Sequestro de CO2'!AJ763),ISBLANK('Sequestro de CO2'!AO763),ISBLANK('Sequestro de CO2'!AT763),ISBLANK('Sequestro de CO2'!AY763),ISBLANK('Sequestro de CO2'!BD763),ISBLANK('Sequestro de CO2'!BI763)),"",SUM('Sequestro de CO2'!P763,'Sequestro de CO2'!U763,'Sequestro de CO2'!Z763,'Sequestro de CO2'!AE763,'Sequestro de CO2'!AJ763,'Sequestro de CO2'!AO763,'Sequestro de CO2'!AT763,'Sequestro de CO2'!AY763,'Sequestro de CO2'!BD763,'Sequestro de CO2'!BI763)))</f>
        <v/>
      </c>
      <c r="N25" s="161" t="str">
        <f>IF($B$25="","",IF(OR(ISBLANK('Sequestro de CO2'!P764),ISBLANK('Sequestro de CO2'!U764),ISBLANK('Sequestro de CO2'!Z764),ISBLANK('Sequestro de CO2'!AE764),ISBLANK('Sequestro de CO2'!AJ764),ISBLANK('Sequestro de CO2'!AO764),ISBLANK('Sequestro de CO2'!AT764),ISBLANK('Sequestro de CO2'!AY764),ISBLANK('Sequestro de CO2'!BD764),ISBLANK('Sequestro de CO2'!BI764)),"",SUM('Sequestro de CO2'!P764,'Sequestro de CO2'!U764,'Sequestro de CO2'!Z764,'Sequestro de CO2'!AE764,'Sequestro de CO2'!AJ764,'Sequestro de CO2'!AO764,'Sequestro de CO2'!AT764,'Sequestro de CO2'!AY764,'Sequestro de CO2'!BD764,'Sequestro de CO2'!BI764)))</f>
        <v/>
      </c>
      <c r="O25" s="161" t="str">
        <f>IF($B$25="","",IF(OR(ISBLANK('Sequestro de CO2'!P765),ISBLANK('Sequestro de CO2'!U765),ISBLANK('Sequestro de CO2'!Z765),ISBLANK('Sequestro de CO2'!AE765),ISBLANK('Sequestro de CO2'!AJ765),ISBLANK('Sequestro de CO2'!AO765),ISBLANK('Sequestro de CO2'!AT765),ISBLANK('Sequestro de CO2'!AY765),ISBLANK('Sequestro de CO2'!BD765),ISBLANK('Sequestro de CO2'!BI765)),"",SUM('Sequestro de CO2'!P765,'Sequestro de CO2'!U765,'Sequestro de CO2'!Z765,'Sequestro de CO2'!AE765,'Sequestro de CO2'!AJ765,'Sequestro de CO2'!AO765,'Sequestro de CO2'!AT765,'Sequestro de CO2'!AY765,'Sequestro de CO2'!BD765,'Sequestro de CO2'!BI765)))</f>
        <v/>
      </c>
      <c r="P25" s="161" t="str">
        <f>IF($B$25="","",IF(OR(ISBLANK('Sequestro de CO2'!P766),ISBLANK('Sequestro de CO2'!U766),ISBLANK('Sequestro de CO2'!Z766),ISBLANK('Sequestro de CO2'!AE766),ISBLANK('Sequestro de CO2'!AJ766),ISBLANK('Sequestro de CO2'!AO766),ISBLANK('Sequestro de CO2'!AT766),ISBLANK('Sequestro de CO2'!AY766),ISBLANK('Sequestro de CO2'!BD766),ISBLANK('Sequestro de CO2'!BI766)),"",SUM('Sequestro de CO2'!P766,'Sequestro de CO2'!U766,'Sequestro de CO2'!Z766,'Sequestro de CO2'!AE766,'Sequestro de CO2'!AJ766,'Sequestro de CO2'!AO766,'Sequestro de CO2'!AT766,'Sequestro de CO2'!AY766,'Sequestro de CO2'!BD766,'Sequestro de CO2'!BI766)))</f>
        <v/>
      </c>
      <c r="Q25" s="161" t="str">
        <f>IF($B$25="","",IF(OR(ISBLANK('Sequestro de CO2'!P767),ISBLANK('Sequestro de CO2'!U767),ISBLANK('Sequestro de CO2'!Z767),ISBLANK('Sequestro de CO2'!AE767),ISBLANK('Sequestro de CO2'!AJ767),ISBLANK('Sequestro de CO2'!AO767),ISBLANK('Sequestro de CO2'!AT767),ISBLANK('Sequestro de CO2'!AY767),ISBLANK('Sequestro de CO2'!BD767),ISBLANK('Sequestro de CO2'!BI767)),"",SUM('Sequestro de CO2'!P767,'Sequestro de CO2'!U767,'Sequestro de CO2'!Z767,'Sequestro de CO2'!AE767,'Sequestro de CO2'!AJ767,'Sequestro de CO2'!AO767,'Sequestro de CO2'!AT767,'Sequestro de CO2'!AY767,'Sequestro de CO2'!BD767,'Sequestro de CO2'!BI767)))</f>
        <v/>
      </c>
      <c r="R25" s="161" t="str">
        <f>IF($B$25="","",IF(OR(ISBLANK('Sequestro de CO2'!P768),ISBLANK('Sequestro de CO2'!U768),ISBLANK('Sequestro de CO2'!Z768),ISBLANK('Sequestro de CO2'!AE768),ISBLANK('Sequestro de CO2'!AJ768),ISBLANK('Sequestro de CO2'!AO768),ISBLANK('Sequestro de CO2'!AT768),ISBLANK('Sequestro de CO2'!AY768),ISBLANK('Sequestro de CO2'!BD768),ISBLANK('Sequestro de CO2'!BI768)),"",SUM('Sequestro de CO2'!P768,'Sequestro de CO2'!U768,'Sequestro de CO2'!Z768,'Sequestro de CO2'!AE768,'Sequestro de CO2'!AJ768,'Sequestro de CO2'!AO768,'Sequestro de CO2'!AT768,'Sequestro de CO2'!AY768,'Sequestro de CO2'!BD768,'Sequestro de CO2'!BI768)))</f>
        <v/>
      </c>
      <c r="S25" s="161" t="str">
        <f>IF($B$25="","",IF(OR(ISBLANK('Sequestro de CO2'!P769),ISBLANK('Sequestro de CO2'!U769),ISBLANK('Sequestro de CO2'!Z769),ISBLANK('Sequestro de CO2'!AE769),ISBLANK('Sequestro de CO2'!AJ769),ISBLANK('Sequestro de CO2'!AO769),ISBLANK('Sequestro de CO2'!AT769),ISBLANK('Sequestro de CO2'!AY769),ISBLANK('Sequestro de CO2'!BD769),ISBLANK('Sequestro de CO2'!BI769)),"",SUM('Sequestro de CO2'!P769,'Sequestro de CO2'!U769,'Sequestro de CO2'!Z769,'Sequestro de CO2'!AE769,'Sequestro de CO2'!AJ769,'Sequestro de CO2'!AO769,'Sequestro de CO2'!AT769,'Sequestro de CO2'!AY769,'Sequestro de CO2'!BD769,'Sequestro de CO2'!BI769)))</f>
        <v/>
      </c>
      <c r="T25" s="161" t="str">
        <f>IF($B$25="","",IF(OR(ISBLANK('Sequestro de CO2'!P770),ISBLANK('Sequestro de CO2'!U770),ISBLANK('Sequestro de CO2'!Z770),ISBLANK('Sequestro de CO2'!AE770),ISBLANK('Sequestro de CO2'!AJ770),ISBLANK('Sequestro de CO2'!AO770),ISBLANK('Sequestro de CO2'!AT770),ISBLANK('Sequestro de CO2'!AY770),ISBLANK('Sequestro de CO2'!BD770),ISBLANK('Sequestro de CO2'!BI770)),"",SUM('Sequestro de CO2'!P770,'Sequestro de CO2'!U770,'Sequestro de CO2'!Z770,'Sequestro de CO2'!AE770,'Sequestro de CO2'!AJ770,'Sequestro de CO2'!AO770,'Sequestro de CO2'!AT770,'Sequestro de CO2'!AY770,'Sequestro de CO2'!BD770,'Sequestro de CO2'!BI770)))</f>
        <v/>
      </c>
      <c r="U25" s="161" t="str">
        <f>IF($B$25="","",IF(OR(ISBLANK('Sequestro de CO2'!P771),ISBLANK('Sequestro de CO2'!U771),ISBLANK('Sequestro de CO2'!Z771),ISBLANK('Sequestro de CO2'!AE771),ISBLANK('Sequestro de CO2'!AJ771),ISBLANK('Sequestro de CO2'!AO771),ISBLANK('Sequestro de CO2'!AT771),ISBLANK('Sequestro de CO2'!AY771),ISBLANK('Sequestro de CO2'!BD771),ISBLANK('Sequestro de CO2'!BI771)),"",SUM('Sequestro de CO2'!P771,'Sequestro de CO2'!U771,'Sequestro de CO2'!Z771,'Sequestro de CO2'!AE771,'Sequestro de CO2'!AJ771,'Sequestro de CO2'!AO771,'Sequestro de CO2'!AT771,'Sequestro de CO2'!AY771,'Sequestro de CO2'!BD771,'Sequestro de CO2'!BI771)))</f>
        <v/>
      </c>
      <c r="V25" s="161" t="str">
        <f>IF($B$25="","",IF(OR(ISBLANK('Sequestro de CO2'!P772),ISBLANK('Sequestro de CO2'!U772),ISBLANK('Sequestro de CO2'!Z772),ISBLANK('Sequestro de CO2'!AE772),ISBLANK('Sequestro de CO2'!AJ772),ISBLANK('Sequestro de CO2'!AO772),ISBLANK('Sequestro de CO2'!AT772),ISBLANK('Sequestro de CO2'!AY772),ISBLANK('Sequestro de CO2'!BD772),ISBLANK('Sequestro de CO2'!BI772)),"",SUM('Sequestro de CO2'!P772,'Sequestro de CO2'!U772,'Sequestro de CO2'!Z772,'Sequestro de CO2'!AE772,'Sequestro de CO2'!AJ772,'Sequestro de CO2'!AO772,'Sequestro de CO2'!AT772,'Sequestro de CO2'!AY772,'Sequestro de CO2'!BD772,'Sequestro de CO2'!BI772)))</f>
        <v/>
      </c>
      <c r="W25" s="161" t="str">
        <f>IF($B$25="","",IF(OR(ISBLANK('Sequestro de CO2'!P773),ISBLANK('Sequestro de CO2'!U773),ISBLANK('Sequestro de CO2'!Z773),ISBLANK('Sequestro de CO2'!AE773),ISBLANK('Sequestro de CO2'!AJ773),ISBLANK('Sequestro de CO2'!AO773),ISBLANK('Sequestro de CO2'!AT773),ISBLANK('Sequestro de CO2'!AY773),ISBLANK('Sequestro de CO2'!BD773),ISBLANK('Sequestro de CO2'!BI773)),"",SUM('Sequestro de CO2'!P773,'Sequestro de CO2'!U773,'Sequestro de CO2'!Z773,'Sequestro de CO2'!AE773,'Sequestro de CO2'!AJ773,'Sequestro de CO2'!AO773,'Sequestro de CO2'!AT773,'Sequestro de CO2'!AY773,'Sequestro de CO2'!BD773,'Sequestro de CO2'!BI773)))</f>
        <v/>
      </c>
      <c r="X25" s="161" t="str">
        <f>IF($B$25="","",IF(OR(ISBLANK('Sequestro de CO2'!P774),ISBLANK('Sequestro de CO2'!U774),ISBLANK('Sequestro de CO2'!Z774),ISBLANK('Sequestro de CO2'!AE774),ISBLANK('Sequestro de CO2'!AJ774),ISBLANK('Sequestro de CO2'!AO774),ISBLANK('Sequestro de CO2'!AT774),ISBLANK('Sequestro de CO2'!AY774),ISBLANK('Sequestro de CO2'!BD774),ISBLANK('Sequestro de CO2'!BI774)),"",SUM('Sequestro de CO2'!P774,'Sequestro de CO2'!U774,'Sequestro de CO2'!Z774,'Sequestro de CO2'!AE774,'Sequestro de CO2'!AJ774,'Sequestro de CO2'!AO774,'Sequestro de CO2'!AT774,'Sequestro de CO2'!AY774,'Sequestro de CO2'!BD774,'Sequestro de CO2'!BI774)))</f>
        <v/>
      </c>
      <c r="Y25" s="161" t="str">
        <f>IF($B$25="","",IF(OR(ISBLANK('Sequestro de CO2'!P775),ISBLANK('Sequestro de CO2'!U775),ISBLANK('Sequestro de CO2'!Z775),ISBLANK('Sequestro de CO2'!AE775),ISBLANK('Sequestro de CO2'!AJ775),ISBLANK('Sequestro de CO2'!AO775),ISBLANK('Sequestro de CO2'!AT775),ISBLANK('Sequestro de CO2'!AY775),ISBLANK('Sequestro de CO2'!BD775),ISBLANK('Sequestro de CO2'!BI775)),"",SUM('Sequestro de CO2'!P775,'Sequestro de CO2'!U775,'Sequestro de CO2'!Z775,'Sequestro de CO2'!AE775,'Sequestro de CO2'!AJ775,'Sequestro de CO2'!AO775,'Sequestro de CO2'!AT775,'Sequestro de CO2'!AY775,'Sequestro de CO2'!BD775,'Sequestro de CO2'!BI775)))</f>
        <v/>
      </c>
      <c r="Z25" s="161" t="str">
        <f>IF($B$25="","",IF(OR(ISBLANK('Sequestro de CO2'!P776),ISBLANK('Sequestro de CO2'!U776),ISBLANK('Sequestro de CO2'!Z776),ISBLANK('Sequestro de CO2'!AE776),ISBLANK('Sequestro de CO2'!AJ776),ISBLANK('Sequestro de CO2'!AO776),ISBLANK('Sequestro de CO2'!AT776),ISBLANK('Sequestro de CO2'!AY776),ISBLANK('Sequestro de CO2'!BD776),ISBLANK('Sequestro de CO2'!BI776)),"",SUM('Sequestro de CO2'!P776,'Sequestro de CO2'!U776,'Sequestro de CO2'!Z776,'Sequestro de CO2'!AE776,'Sequestro de CO2'!AJ776,'Sequestro de CO2'!AO776,'Sequestro de CO2'!AT776,'Sequestro de CO2'!AY776,'Sequestro de CO2'!BD776,'Sequestro de CO2'!BI776)))</f>
        <v/>
      </c>
      <c r="AA25" s="161" t="str">
        <f>IF($B$25="","",IF(OR(ISBLANK('Sequestro de CO2'!P777),ISBLANK('Sequestro de CO2'!U777),ISBLANK('Sequestro de CO2'!Z777),ISBLANK('Sequestro de CO2'!AE777),ISBLANK('Sequestro de CO2'!AJ777),ISBLANK('Sequestro de CO2'!AO777),ISBLANK('Sequestro de CO2'!AT777),ISBLANK('Sequestro de CO2'!AY777),ISBLANK('Sequestro de CO2'!BD777),ISBLANK('Sequestro de CO2'!BI777)),"",SUM('Sequestro de CO2'!P777,'Sequestro de CO2'!U777,'Sequestro de CO2'!Z777,'Sequestro de CO2'!AE777,'Sequestro de CO2'!AJ777,'Sequestro de CO2'!AO777,'Sequestro de CO2'!AT777,'Sequestro de CO2'!AY777,'Sequestro de CO2'!BD777,'Sequestro de CO2'!BI777)))</f>
        <v/>
      </c>
      <c r="AB25" s="161" t="str">
        <f>IF($B$25="","",IF(OR(ISBLANK('Sequestro de CO2'!P778),ISBLANK('Sequestro de CO2'!U778),ISBLANK('Sequestro de CO2'!Z778),ISBLANK('Sequestro de CO2'!AE778),ISBLANK('Sequestro de CO2'!AJ778),ISBLANK('Sequestro de CO2'!AO778),ISBLANK('Sequestro de CO2'!AT778),ISBLANK('Sequestro de CO2'!AY778),ISBLANK('Sequestro de CO2'!BD778),ISBLANK('Sequestro de CO2'!BI778)),"",SUM('Sequestro de CO2'!P778,'Sequestro de CO2'!U778,'Sequestro de CO2'!Z778,'Sequestro de CO2'!AE778,'Sequestro de CO2'!AJ778,'Sequestro de CO2'!AO778,'Sequestro de CO2'!AT778,'Sequestro de CO2'!AY778,'Sequestro de CO2'!BD778,'Sequestro de CO2'!BI778)))</f>
        <v/>
      </c>
      <c r="AC25" s="161" t="str">
        <f>IF($B$25="","",IF(OR(ISBLANK('Sequestro de CO2'!P779),ISBLANK('Sequestro de CO2'!U779),ISBLANK('Sequestro de CO2'!Z779),ISBLANK('Sequestro de CO2'!AE779),ISBLANK('Sequestro de CO2'!AJ779),ISBLANK('Sequestro de CO2'!AO779),ISBLANK('Sequestro de CO2'!AT779),ISBLANK('Sequestro de CO2'!AY779),ISBLANK('Sequestro de CO2'!BD779),ISBLANK('Sequestro de CO2'!BI779)),"",SUM('Sequestro de CO2'!P779,'Sequestro de CO2'!U779,'Sequestro de CO2'!Z779,'Sequestro de CO2'!AE779,'Sequestro de CO2'!AJ779,'Sequestro de CO2'!AO779,'Sequestro de CO2'!AT779,'Sequestro de CO2'!AY779,'Sequestro de CO2'!BD779,'Sequestro de CO2'!BI779)))</f>
        <v/>
      </c>
      <c r="AD25" s="161" t="str">
        <f>IF($B$25="","",IF(OR(ISBLANK('Sequestro de CO2'!P780),ISBLANK('Sequestro de CO2'!U780),ISBLANK('Sequestro de CO2'!Z780),ISBLANK('Sequestro de CO2'!AE780),ISBLANK('Sequestro de CO2'!AJ780),ISBLANK('Sequestro de CO2'!AO780),ISBLANK('Sequestro de CO2'!AT780),ISBLANK('Sequestro de CO2'!AY780),ISBLANK('Sequestro de CO2'!BD780),ISBLANK('Sequestro de CO2'!BI780)),"",SUM('Sequestro de CO2'!P780,'Sequestro de CO2'!U780,'Sequestro de CO2'!Z780,'Sequestro de CO2'!AE780,'Sequestro de CO2'!AJ780,'Sequestro de CO2'!AO780,'Sequestro de CO2'!AT780,'Sequestro de CO2'!AY780,'Sequestro de CO2'!BD780,'Sequestro de CO2'!BI780)))</f>
        <v/>
      </c>
      <c r="AE25" s="161" t="str">
        <f>IF($B$25="","",IF(OR(ISBLANK('Sequestro de CO2'!P781),ISBLANK('Sequestro de CO2'!U781),ISBLANK('Sequestro de CO2'!Z781),ISBLANK('Sequestro de CO2'!AE781),ISBLANK('Sequestro de CO2'!AJ781),ISBLANK('Sequestro de CO2'!AO781),ISBLANK('Sequestro de CO2'!AT781),ISBLANK('Sequestro de CO2'!AY781),ISBLANK('Sequestro de CO2'!BD781),ISBLANK('Sequestro de CO2'!BI781)),"",SUM('Sequestro de CO2'!P781,'Sequestro de CO2'!U781,'Sequestro de CO2'!Z781,'Sequestro de CO2'!AE781,'Sequestro de CO2'!AJ781,'Sequestro de CO2'!AO781,'Sequestro de CO2'!AT781,'Sequestro de CO2'!AY781,'Sequestro de CO2'!BD781,'Sequestro de CO2'!BI781)))</f>
        <v/>
      </c>
      <c r="AF25" s="161" t="str">
        <f>IF($B$25="","",IF(OR(ISBLANK('Sequestro de CO2'!P782),ISBLANK('Sequestro de CO2'!U782),ISBLANK('Sequestro de CO2'!Z782),ISBLANK('Sequestro de CO2'!AE782),ISBLANK('Sequestro de CO2'!AJ782),ISBLANK('Sequestro de CO2'!AO782),ISBLANK('Sequestro de CO2'!AT782),ISBLANK('Sequestro de CO2'!AY782),ISBLANK('Sequestro de CO2'!BD782),ISBLANK('Sequestro de CO2'!BI782)),"",SUM('Sequestro de CO2'!P782,'Sequestro de CO2'!U782,'Sequestro de CO2'!Z782,'Sequestro de CO2'!AE782,'Sequestro de CO2'!AJ782,'Sequestro de CO2'!AO782,'Sequestro de CO2'!AT782,'Sequestro de CO2'!AY782,'Sequestro de CO2'!BD782,'Sequestro de CO2'!BI782)))</f>
        <v/>
      </c>
      <c r="AG25" s="161" t="str">
        <f>IF($B$25="","",IF(OR(ISBLANK('Sequestro de CO2'!P783),ISBLANK('Sequestro de CO2'!U783),ISBLANK('Sequestro de CO2'!Z783),ISBLANK('Sequestro de CO2'!AE783),ISBLANK('Sequestro de CO2'!AJ783),ISBLANK('Sequestro de CO2'!AO783),ISBLANK('Sequestro de CO2'!AT783),ISBLANK('Sequestro de CO2'!AY783),ISBLANK('Sequestro de CO2'!BD783),ISBLANK('Sequestro de CO2'!BI783)),"",SUM('Sequestro de CO2'!P783,'Sequestro de CO2'!U783,'Sequestro de CO2'!Z783,'Sequestro de CO2'!AE783,'Sequestro de CO2'!AJ783,'Sequestro de CO2'!AO783,'Sequestro de CO2'!AT783,'Sequestro de CO2'!AY783,'Sequestro de CO2'!BD783,'Sequestro de CO2'!BI783)))</f>
        <v/>
      </c>
      <c r="AH25" s="161" t="str">
        <f>IF($B$25="","",IF(OR(ISBLANK('Sequestro de CO2'!P784),ISBLANK('Sequestro de CO2'!U784),ISBLANK('Sequestro de CO2'!Z784),ISBLANK('Sequestro de CO2'!AE784),ISBLANK('Sequestro de CO2'!AJ784),ISBLANK('Sequestro de CO2'!AO784),ISBLANK('Sequestro de CO2'!AT784),ISBLANK('Sequestro de CO2'!AY784),ISBLANK('Sequestro de CO2'!BD784),ISBLANK('Sequestro de CO2'!BI784)),"",SUM('Sequestro de CO2'!P784,'Sequestro de CO2'!U784,'Sequestro de CO2'!Z784,'Sequestro de CO2'!AE784,'Sequestro de CO2'!AJ784,'Sequestro de CO2'!AO784,'Sequestro de CO2'!AT784,'Sequestro de CO2'!AY784,'Sequestro de CO2'!BD784,'Sequestro de CO2'!BI784)))</f>
        <v/>
      </c>
      <c r="AI25" s="161" t="str">
        <f>IF($B$25="","",IF(OR(ISBLANK('Sequestro de CO2'!P785),ISBLANK('Sequestro de CO2'!U785),ISBLANK('Sequestro de CO2'!Z785),ISBLANK('Sequestro de CO2'!AE785),ISBLANK('Sequestro de CO2'!AJ785),ISBLANK('Sequestro de CO2'!AO785),ISBLANK('Sequestro de CO2'!AT785),ISBLANK('Sequestro de CO2'!AY785),ISBLANK('Sequestro de CO2'!BD785),ISBLANK('Sequestro de CO2'!BI785)),"",SUM('Sequestro de CO2'!P785,'Sequestro de CO2'!U785,'Sequestro de CO2'!Z785,'Sequestro de CO2'!AE785,'Sequestro de CO2'!AJ785,'Sequestro de CO2'!AO785,'Sequestro de CO2'!AT785,'Sequestro de CO2'!AY785,'Sequestro de CO2'!BD785,'Sequestro de CO2'!BI785)))</f>
        <v/>
      </c>
      <c r="AJ25" s="161" t="str">
        <f>IF($B$25="","",IF(OR(ISBLANK('Sequestro de CO2'!P786),ISBLANK('Sequestro de CO2'!U786),ISBLANK('Sequestro de CO2'!Z786),ISBLANK('Sequestro de CO2'!AE786),ISBLANK('Sequestro de CO2'!AJ786),ISBLANK('Sequestro de CO2'!AO786),ISBLANK('Sequestro de CO2'!AT786),ISBLANK('Sequestro de CO2'!AY786),ISBLANK('Sequestro de CO2'!BD786),ISBLANK('Sequestro de CO2'!BI786)),"",SUM('Sequestro de CO2'!P786,'Sequestro de CO2'!U786,'Sequestro de CO2'!Z786,'Sequestro de CO2'!AE786,'Sequestro de CO2'!AJ786,'Sequestro de CO2'!AO786,'Sequestro de CO2'!AT786,'Sequestro de CO2'!AY786,'Sequestro de CO2'!BD786,'Sequestro de CO2'!BI786)))</f>
        <v/>
      </c>
      <c r="AK25" s="162" t="str">
        <f>IF($B$25="","",IF(OR(ISBLANK('Sequestro de CO2'!P787),ISBLANK('Sequestro de CO2'!U787),ISBLANK('Sequestro de CO2'!Z787),ISBLANK('Sequestro de CO2'!AE787),ISBLANK('Sequestro de CO2'!AJ787),ISBLANK('Sequestro de CO2'!AO787),ISBLANK('Sequestro de CO2'!AT787),ISBLANK('Sequestro de CO2'!AY787),ISBLANK('Sequestro de CO2'!BD787),ISBLANK('Sequestro de CO2'!BI787)),"",SUM('Sequestro de CO2'!P787,'Sequestro de CO2'!U787,'Sequestro de CO2'!Z787,'Sequestro de CO2'!AE787,'Sequestro de CO2'!AJ787,'Sequestro de CO2'!AO787,'Sequestro de CO2'!AT787,'Sequestro de CO2'!AY787,'Sequestro de CO2'!BD787,'Sequestro de CO2'!BI787)))</f>
        <v/>
      </c>
      <c r="AL25" s="144"/>
      <c r="AM25" s="144"/>
      <c r="AN25" s="144"/>
      <c r="AO25" s="144"/>
      <c r="AP25" s="144"/>
      <c r="AQ25" s="144"/>
      <c r="AR25" s="144"/>
      <c r="AS25" s="144"/>
      <c r="AT25" s="144"/>
      <c r="AU25" s="144"/>
      <c r="AV25" s="144"/>
      <c r="AW25" s="144"/>
      <c r="AX25" s="144"/>
      <c r="AY25" s="144"/>
      <c r="AZ25" s="144"/>
      <c r="BA25" s="144"/>
      <c r="BB25" s="144"/>
      <c r="BC25" s="144"/>
    </row>
    <row r="26" spans="1:55" ht="15" customHeight="1" thickBot="1" x14ac:dyDescent="0.35">
      <c r="A26" s="144"/>
      <c r="B26" s="144"/>
      <c r="AK26" s="144"/>
      <c r="AL26" s="144"/>
      <c r="AM26" s="144"/>
      <c r="AN26" s="144"/>
      <c r="AO26" s="144"/>
      <c r="AP26" s="144"/>
      <c r="AQ26" s="144"/>
      <c r="AR26" s="144"/>
      <c r="AS26" s="144"/>
      <c r="AT26" s="144"/>
      <c r="AU26" s="144"/>
      <c r="AV26" s="144"/>
      <c r="AW26" s="144"/>
      <c r="AX26" s="144"/>
      <c r="AY26" s="144"/>
      <c r="AZ26" s="144"/>
      <c r="BA26" s="144"/>
      <c r="BB26" s="144"/>
      <c r="BC26" s="144"/>
    </row>
    <row r="27" spans="1:55" ht="20.25" customHeight="1" thickBot="1" x14ac:dyDescent="0.35">
      <c r="A27" s="144"/>
      <c r="B27" s="416" t="s">
        <v>60</v>
      </c>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8"/>
      <c r="AL27" s="144"/>
      <c r="AM27" s="144"/>
      <c r="AN27" s="144"/>
      <c r="AO27" s="144"/>
      <c r="AP27" s="144"/>
      <c r="AQ27" s="144"/>
      <c r="AR27" s="144"/>
      <c r="AS27" s="144"/>
      <c r="AT27" s="144"/>
      <c r="AU27" s="144"/>
      <c r="AV27" s="144"/>
      <c r="AW27" s="144"/>
      <c r="AX27" s="144"/>
      <c r="AY27" s="144"/>
      <c r="AZ27" s="144"/>
      <c r="BA27" s="144"/>
      <c r="BB27" s="144"/>
      <c r="BC27" s="144"/>
    </row>
    <row r="28" spans="1:55" ht="15" customHeight="1" thickBot="1" x14ac:dyDescent="0.35">
      <c r="A28" s="144"/>
      <c r="B28" s="144"/>
      <c r="C28" s="145"/>
      <c r="D28" s="145"/>
      <c r="E28" s="145"/>
      <c r="F28" s="145"/>
      <c r="G28" s="145"/>
      <c r="H28" s="145"/>
      <c r="I28" s="145"/>
      <c r="J28" s="145"/>
      <c r="K28" s="145"/>
      <c r="L28" s="145"/>
      <c r="M28" s="145"/>
      <c r="N28" s="145"/>
      <c r="O28" s="145"/>
      <c r="P28" s="145"/>
      <c r="Q28" s="145"/>
      <c r="R28" s="145"/>
      <c r="S28" s="145"/>
      <c r="T28" s="145"/>
      <c r="U28" s="145"/>
      <c r="V28" s="145"/>
      <c r="W28" s="145"/>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row>
    <row r="29" spans="1:55" ht="15" customHeight="1" x14ac:dyDescent="0.3">
      <c r="A29" s="144"/>
      <c r="B29" s="135" t="s">
        <v>14</v>
      </c>
      <c r="C29" s="136">
        <f>IF('Sequestro de CO2'!B12&lt;&gt;"",'Sequestro de CO2'!B12,"")</f>
        <v>2021</v>
      </c>
      <c r="D29" s="136">
        <f>IF('Sequestro de CO2'!B13&lt;&gt;"",'Sequestro de CO2'!B13,"")</f>
        <v>2022</v>
      </c>
      <c r="E29" s="136">
        <f>IF('Sequestro de CO2'!B14&lt;&gt;"",'Sequestro de CO2'!B14,"")</f>
        <v>2023</v>
      </c>
      <c r="F29" s="136">
        <f>IF('Sequestro de CO2'!B15&lt;&gt;"",'Sequestro de CO2'!B15,"")</f>
        <v>2024</v>
      </c>
      <c r="G29" s="136">
        <f>IF('Sequestro de CO2'!B16&lt;&gt;"",'Sequestro de CO2'!B16,"")</f>
        <v>2025</v>
      </c>
      <c r="H29" s="136">
        <f>IF('Sequestro de CO2'!B17&lt;&gt;"",'Sequestro de CO2'!B17,"")</f>
        <v>2026</v>
      </c>
      <c r="I29" s="136">
        <f>IF('Sequestro de CO2'!B18&lt;&gt;"",'Sequestro de CO2'!B18,"")</f>
        <v>2027</v>
      </c>
      <c r="J29" s="136">
        <f>IF('Sequestro de CO2'!B19&lt;&gt;"",'Sequestro de CO2'!B19,"")</f>
        <v>2028</v>
      </c>
      <c r="K29" s="136">
        <f>IF('Sequestro de CO2'!B20&lt;&gt;"",'Sequestro de CO2'!B20,"")</f>
        <v>2029</v>
      </c>
      <c r="L29" s="136">
        <f>IF('Sequestro de CO2'!B21&lt;&gt;"",'Sequestro de CO2'!B21,"")</f>
        <v>2030</v>
      </c>
      <c r="M29" s="136">
        <f>IF('Sequestro de CO2'!B22&lt;&gt;"",'Sequestro de CO2'!B22,"")</f>
        <v>2031</v>
      </c>
      <c r="N29" s="136">
        <f>IF('Sequestro de CO2'!B23&lt;&gt;"",'Sequestro de CO2'!B23,"")</f>
        <v>2032</v>
      </c>
      <c r="O29" s="136">
        <f>IF('Sequestro de CO2'!B24&lt;&gt;"",'Sequestro de CO2'!B24,"")</f>
        <v>2033</v>
      </c>
      <c r="P29" s="136">
        <f>IF('Sequestro de CO2'!B25&lt;&gt;"",'Sequestro de CO2'!B25,"")</f>
        <v>2034</v>
      </c>
      <c r="Q29" s="136">
        <f>IF('Sequestro de CO2'!B26&lt;&gt;"",'Sequestro de CO2'!B26,"")</f>
        <v>2035</v>
      </c>
      <c r="R29" s="136">
        <f>IF('Sequestro de CO2'!B27&lt;&gt;"",'Sequestro de CO2'!B27,"")</f>
        <v>2036</v>
      </c>
      <c r="S29" s="136">
        <f>IF('Sequestro de CO2'!B28&lt;&gt;"",'Sequestro de CO2'!B28,"")</f>
        <v>2037</v>
      </c>
      <c r="T29" s="136">
        <f>IF('Sequestro de CO2'!B29&lt;&gt;"",'Sequestro de CO2'!B29,"")</f>
        <v>2038</v>
      </c>
      <c r="U29" s="136">
        <f>IF('Sequestro de CO2'!B30&lt;&gt;"",'Sequestro de CO2'!B30,"")</f>
        <v>2039</v>
      </c>
      <c r="V29" s="136">
        <f>IF('Sequestro de CO2'!B31&lt;&gt;"",'Sequestro de CO2'!B31,"")</f>
        <v>2040</v>
      </c>
      <c r="W29" s="136">
        <f>IF('Sequestro de CO2'!B32&lt;&gt;"",'Sequestro de CO2'!B32,"")</f>
        <v>2041</v>
      </c>
      <c r="X29" s="136">
        <f>IF('Sequestro de CO2'!B33&lt;&gt;"",'Sequestro de CO2'!B33,"")</f>
        <v>2042</v>
      </c>
      <c r="Y29" s="136">
        <f>IF('Sequestro de CO2'!B34&lt;&gt;"",'Sequestro de CO2'!B34,"")</f>
        <v>2043</v>
      </c>
      <c r="Z29" s="136">
        <f>IF('Sequestro de CO2'!B35&lt;&gt;"",'Sequestro de CO2'!B35,"")</f>
        <v>2044</v>
      </c>
      <c r="AA29" s="136">
        <f>IF('Sequestro de CO2'!B36&lt;&gt;"",'Sequestro de CO2'!B36,"")</f>
        <v>2045</v>
      </c>
      <c r="AB29" s="136">
        <f>IF('Sequestro de CO2'!B37&lt;&gt;"",'Sequestro de CO2'!B37,"")</f>
        <v>2046</v>
      </c>
      <c r="AC29" s="136">
        <f>IF('Sequestro de CO2'!B38&lt;&gt;"",'Sequestro de CO2'!B38,"")</f>
        <v>2047</v>
      </c>
      <c r="AD29" s="136">
        <f>IF('Sequestro de CO2'!B39&lt;&gt;"",'Sequestro de CO2'!B39,"")</f>
        <v>2048</v>
      </c>
      <c r="AE29" s="136">
        <f>IF('Sequestro de CO2'!B40&lt;&gt;"",'Sequestro de CO2'!B40,"")</f>
        <v>2049</v>
      </c>
      <c r="AF29" s="136">
        <f>IF('Sequestro de CO2'!B41&lt;&gt;"",'Sequestro de CO2'!B41,"")</f>
        <v>2050</v>
      </c>
      <c r="AG29" s="136">
        <f>IF('Sequestro de CO2'!B42&lt;&gt;"",'Sequestro de CO2'!B42,"")</f>
        <v>2051</v>
      </c>
      <c r="AH29" s="136">
        <f>IF('Sequestro de CO2'!B43&lt;&gt;"",'Sequestro de CO2'!B43,"")</f>
        <v>2052</v>
      </c>
      <c r="AI29" s="136">
        <f>IF('Sequestro de CO2'!B44&lt;&gt;"",'Sequestro de CO2'!B44,"")</f>
        <v>2053</v>
      </c>
      <c r="AJ29" s="136">
        <f>IF('Sequestro de CO2'!B45&lt;&gt;"",'Sequestro de CO2'!B45,"")</f>
        <v>2054</v>
      </c>
      <c r="AK29" s="137">
        <f>IF('Sequestro de CO2'!B46&lt;&gt;"",'Sequestro de CO2'!B46,"")</f>
        <v>2055</v>
      </c>
      <c r="AL29" s="144"/>
      <c r="AM29" s="144"/>
      <c r="AN29" s="144"/>
      <c r="AO29" s="144"/>
      <c r="AP29" s="144"/>
      <c r="AQ29" s="144"/>
      <c r="AR29" s="144"/>
      <c r="AS29" s="144"/>
      <c r="AT29" s="144"/>
      <c r="AU29" s="144"/>
      <c r="AV29" s="144"/>
      <c r="AW29" s="144"/>
      <c r="AX29" s="144"/>
      <c r="AY29" s="144"/>
      <c r="AZ29" s="144"/>
      <c r="BA29" s="144"/>
      <c r="BB29" s="144"/>
      <c r="BC29" s="144"/>
    </row>
    <row r="30" spans="1:55" ht="15" customHeight="1" x14ac:dyDescent="0.3">
      <c r="A30" s="144"/>
      <c r="B30" s="163" t="str">
        <f>IF(PRINCIPAL!B14&lt;&gt;"",PRINCIPAL!B14,"")</f>
        <v>OP2</v>
      </c>
      <c r="C30" s="159">
        <f>IF($B$30="","",IF(OR(ISBLANK('Sequestro de CO2'!Q12),ISBLANK('Sequestro de CO2'!V12),ISBLANK('Sequestro de CO2'!AA12),ISBLANK('Sequestro de CO2'!AF12),ISBLANK('Sequestro de CO2'!AK12),ISBLANK('Sequestro de CO2'!AP12),ISBLANK('Sequestro de CO2'!AU12),ISBLANK('Sequestro de CO2'!AZ12),ISBLANK('Sequestro de CO2'!BE12),ISBLANK('Sequestro de CO2'!BJ12)),"",SUM('Sequestro de CO2'!Q12,'Sequestro de CO2'!V12,'Sequestro de CO2'!AA12,'Sequestro de CO2'!AF12,'Sequestro de CO2'!AK12,'Sequestro de CO2'!AP12,'Sequestro de CO2'!AU12,'Sequestro de CO2'!AZ12,'Sequestro de CO2'!BE12,'Sequestro de CO2'!BJ12)))</f>
        <v>7948.1615400000001</v>
      </c>
      <c r="D30" s="159">
        <f>IF($B$30="","",IF(OR(ISBLANK('Sequestro de CO2'!Q13),ISBLANK('Sequestro de CO2'!V13),ISBLANK('Sequestro de CO2'!AA13),ISBLANK('Sequestro de CO2'!AF13),ISBLANK('Sequestro de CO2'!AK13),ISBLANK('Sequestro de CO2'!AP13),ISBLANK('Sequestro de CO2'!AU13),ISBLANK('Sequestro de CO2'!AZ13),ISBLANK('Sequestro de CO2'!BE13),ISBLANK('Sequestro de CO2'!BJ13)),"",SUM('Sequestro de CO2'!Q13,'Sequestro de CO2'!V13,'Sequestro de CO2'!AA13,'Sequestro de CO2'!AF13,'Sequestro de CO2'!AK13,'Sequestro de CO2'!AP13,'Sequestro de CO2'!AU13,'Sequestro de CO2'!AZ13,'Sequestro de CO2'!BE13,'Sequestro de CO2'!BJ13)))</f>
        <v>33558.904279999995</v>
      </c>
      <c r="E30" s="159">
        <f>IF($B$30="","",IF(OR(ISBLANK('Sequestro de CO2'!Q14),ISBLANK('Sequestro de CO2'!V14),ISBLANK('Sequestro de CO2'!AA14),ISBLANK('Sequestro de CO2'!AF14),ISBLANK('Sequestro de CO2'!AK14),ISBLANK('Sequestro de CO2'!AP14),ISBLANK('Sequestro de CO2'!AU14),ISBLANK('Sequestro de CO2'!AZ14),ISBLANK('Sequestro de CO2'!BE14),ISBLANK('Sequestro de CO2'!BJ14)),"",SUM('Sequestro de CO2'!Q14,'Sequestro de CO2'!V14,'Sequestro de CO2'!AA14,'Sequestro de CO2'!AF14,'Sequestro de CO2'!AK14,'Sequestro de CO2'!AP14,'Sequestro de CO2'!AU14,'Sequestro de CO2'!AZ14,'Sequestro de CO2'!BE14,'Sequestro de CO2'!BJ14)))</f>
        <v>76832.22821999999</v>
      </c>
      <c r="F30" s="159">
        <f>IF($B$30="","",IF(OR(ISBLANK('Sequestro de CO2'!Q15),ISBLANK('Sequestro de CO2'!V15),ISBLANK('Sequestro de CO2'!AA15),ISBLANK('Sequestro de CO2'!AF15),ISBLANK('Sequestro de CO2'!AK15),ISBLANK('Sequestro de CO2'!AP15),ISBLANK('Sequestro de CO2'!AU15),ISBLANK('Sequestro de CO2'!AZ15),ISBLANK('Sequestro de CO2'!BE15),ISBLANK('Sequestro de CO2'!BJ15)),"",SUM('Sequestro de CO2'!Q15,'Sequestro de CO2'!V15,'Sequestro de CO2'!AA15,'Sequestro de CO2'!AF15,'Sequestro de CO2'!AK15,'Sequestro de CO2'!AP15,'Sequestro de CO2'!AU15,'Sequestro de CO2'!AZ15,'Sequestro de CO2'!BE15,'Sequestro de CO2'!BJ15)))</f>
        <v>137768.13335999998</v>
      </c>
      <c r="G30" s="159">
        <f>IF($B$30="","",IF(OR(ISBLANK('Sequestro de CO2'!Q16),ISBLANK('Sequestro de CO2'!V16),ISBLANK('Sequestro de CO2'!AA16),ISBLANK('Sequestro de CO2'!AF16),ISBLANK('Sequestro de CO2'!AK16),ISBLANK('Sequestro de CO2'!AP16),ISBLANK('Sequestro de CO2'!AU16),ISBLANK('Sequestro de CO2'!AZ16),ISBLANK('Sequestro de CO2'!BE16),ISBLANK('Sequestro de CO2'!BJ16)),"",SUM('Sequestro de CO2'!Q16,'Sequestro de CO2'!V16,'Sequestro de CO2'!AA16,'Sequestro de CO2'!AF16,'Sequestro de CO2'!AK16,'Sequestro de CO2'!AP16,'Sequestro de CO2'!AU16,'Sequestro de CO2'!AZ16,'Sequestro de CO2'!BE16,'Sequestro de CO2'!BJ16)))</f>
        <v>216366.61969999998</v>
      </c>
      <c r="H30" s="159">
        <f>IF($B$30="","",IF(OR(ISBLANK('Sequestro de CO2'!Q17),ISBLANK('Sequestro de CO2'!V17),ISBLANK('Sequestro de CO2'!AA17),ISBLANK('Sequestro de CO2'!AF17),ISBLANK('Sequestro de CO2'!AK17),ISBLANK('Sequestro de CO2'!AP17),ISBLANK('Sequestro de CO2'!AU17),ISBLANK('Sequestro de CO2'!AZ17),ISBLANK('Sequestro de CO2'!BE17),ISBLANK('Sequestro de CO2'!BJ17)),"",SUM('Sequestro de CO2'!Q17,'Sequestro de CO2'!V17,'Sequestro de CO2'!AA17,'Sequestro de CO2'!AF17,'Sequestro de CO2'!AK17,'Sequestro de CO2'!AP17,'Sequestro de CO2'!AU17,'Sequestro de CO2'!AZ17,'Sequestro de CO2'!BE17,'Sequestro de CO2'!BJ17)))</f>
        <v>312627.68724</v>
      </c>
      <c r="I30" s="159">
        <f>IF($B$30="","",IF(OR(ISBLANK('Sequestro de CO2'!Q18),ISBLANK('Sequestro de CO2'!V18),ISBLANK('Sequestro de CO2'!AA18),ISBLANK('Sequestro de CO2'!AF18),ISBLANK('Sequestro de CO2'!AK18),ISBLANK('Sequestro de CO2'!AP18),ISBLANK('Sequestro de CO2'!AU18),ISBLANK('Sequestro de CO2'!AZ18),ISBLANK('Sequestro de CO2'!BE18),ISBLANK('Sequestro de CO2'!BJ18)),"",SUM('Sequestro de CO2'!Q18,'Sequestro de CO2'!V18,'Sequestro de CO2'!AA18,'Sequestro de CO2'!AF18,'Sequestro de CO2'!AK18,'Sequestro de CO2'!AP18,'Sequestro de CO2'!AU18,'Sequestro de CO2'!AZ18,'Sequestro de CO2'!BE18,'Sequestro de CO2'!BJ18)))</f>
        <v>426551.33597999997</v>
      </c>
      <c r="J30" s="159">
        <f>IF($B$30="","",IF(OR(ISBLANK('Sequestro de CO2'!Q19),ISBLANK('Sequestro de CO2'!V19),ISBLANK('Sequestro de CO2'!AA19),ISBLANK('Sequestro de CO2'!AF19),ISBLANK('Sequestro de CO2'!AK19),ISBLANK('Sequestro de CO2'!AP19),ISBLANK('Sequestro de CO2'!AU19),ISBLANK('Sequestro de CO2'!AZ19),ISBLANK('Sequestro de CO2'!BE19),ISBLANK('Sequestro de CO2'!BJ19)),"",SUM('Sequestro de CO2'!Q19,'Sequestro de CO2'!V19,'Sequestro de CO2'!AA19,'Sequestro de CO2'!AF19,'Sequestro de CO2'!AK19,'Sequestro de CO2'!AP19,'Sequestro de CO2'!AU19,'Sequestro de CO2'!AZ19,'Sequestro de CO2'!BE19,'Sequestro de CO2'!BJ19)))</f>
        <v>540474.98471999995</v>
      </c>
      <c r="K30" s="159">
        <f>IF($B$30="","",IF(OR(ISBLANK('Sequestro de CO2'!Q20),ISBLANK('Sequestro de CO2'!V20),ISBLANK('Sequestro de CO2'!AA20),ISBLANK('Sequestro de CO2'!AF20),ISBLANK('Sequestro de CO2'!AK20),ISBLANK('Sequestro de CO2'!AP20),ISBLANK('Sequestro de CO2'!AU20),ISBLANK('Sequestro de CO2'!AZ20),ISBLANK('Sequestro de CO2'!BE20),ISBLANK('Sequestro de CO2'!BJ20)),"",SUM('Sequestro de CO2'!Q20,'Sequestro de CO2'!V20,'Sequestro de CO2'!AA20,'Sequestro de CO2'!AF20,'Sequestro de CO2'!AK20,'Sequestro de CO2'!AP20,'Sequestro de CO2'!AU20,'Sequestro de CO2'!AZ20,'Sequestro de CO2'!BE20,'Sequestro de CO2'!BJ20)))</f>
        <v>654398.63345999992</v>
      </c>
      <c r="L30" s="159">
        <f>IF($B$30="","",IF(OR(ISBLANK('Sequestro de CO2'!Q21),ISBLANK('Sequestro de CO2'!V21),ISBLANK('Sequestro de CO2'!AA21),ISBLANK('Sequestro de CO2'!AF21),ISBLANK('Sequestro de CO2'!AK21),ISBLANK('Sequestro de CO2'!AP21),ISBLANK('Sequestro de CO2'!AU21),ISBLANK('Sequestro de CO2'!AZ21),ISBLANK('Sequestro de CO2'!BE21),ISBLANK('Sequestro de CO2'!BJ21)),"",SUM('Sequestro de CO2'!Q21,'Sequestro de CO2'!V21,'Sequestro de CO2'!AA21,'Sequestro de CO2'!AF21,'Sequestro de CO2'!AK21,'Sequestro de CO2'!AP21,'Sequestro de CO2'!AU21,'Sequestro de CO2'!AZ21,'Sequestro de CO2'!BE21,'Sequestro de CO2'!BJ21)))</f>
        <v>768322.2821999999</v>
      </c>
      <c r="M30" s="159">
        <f>IF($B$30="","",IF(OR(ISBLANK('Sequestro de CO2'!Q22),ISBLANK('Sequestro de CO2'!V22),ISBLANK('Sequestro de CO2'!AA22),ISBLANK('Sequestro de CO2'!AF22),ISBLANK('Sequestro de CO2'!AK22),ISBLANK('Sequestro de CO2'!AP22),ISBLANK('Sequestro de CO2'!AU22),ISBLANK('Sequestro de CO2'!AZ22),ISBLANK('Sequestro de CO2'!BE22),ISBLANK('Sequestro de CO2'!BJ22)),"",SUM('Sequestro de CO2'!Q22,'Sequestro de CO2'!V22,'Sequestro de CO2'!AA22,'Sequestro de CO2'!AF22,'Sequestro de CO2'!AK22,'Sequestro de CO2'!AP22,'Sequestro de CO2'!AU22,'Sequestro de CO2'!AZ22,'Sequestro de CO2'!BE22,'Sequestro de CO2'!BJ22)))</f>
        <v>882245.93093999987</v>
      </c>
      <c r="N30" s="159">
        <f>IF($B$30="","",IF(OR(ISBLANK('Sequestro de CO2'!Q23),ISBLANK('Sequestro de CO2'!V23),ISBLANK('Sequestro de CO2'!AA23),ISBLANK('Sequestro de CO2'!AF23),ISBLANK('Sequestro de CO2'!AK23),ISBLANK('Sequestro de CO2'!AP23),ISBLANK('Sequestro de CO2'!AU23),ISBLANK('Sequestro de CO2'!AZ23),ISBLANK('Sequestro de CO2'!BE23),ISBLANK('Sequestro de CO2'!BJ23)),"",SUM('Sequestro de CO2'!Q23,'Sequestro de CO2'!V23,'Sequestro de CO2'!AA23,'Sequestro de CO2'!AF23,'Sequestro de CO2'!AK23,'Sequestro de CO2'!AP23,'Sequestro de CO2'!AU23,'Sequestro de CO2'!AZ23,'Sequestro de CO2'!BE23,'Sequestro de CO2'!BJ23)))</f>
        <v>996169.57967999985</v>
      </c>
      <c r="O30" s="159">
        <f>IF($B$30="","",IF(OR(ISBLANK('Sequestro de CO2'!Q24),ISBLANK('Sequestro de CO2'!V24),ISBLANK('Sequestro de CO2'!AA24),ISBLANK('Sequestro de CO2'!AF24),ISBLANK('Sequestro de CO2'!AK24),ISBLANK('Sequestro de CO2'!AP24),ISBLANK('Sequestro de CO2'!AU24),ISBLANK('Sequestro de CO2'!AZ24),ISBLANK('Sequestro de CO2'!BE24),ISBLANK('Sequestro de CO2'!BJ24)),"",SUM('Sequestro de CO2'!Q24,'Sequestro de CO2'!V24,'Sequestro de CO2'!AA24,'Sequestro de CO2'!AF24,'Sequestro de CO2'!AK24,'Sequestro de CO2'!AP24,'Sequestro de CO2'!AU24,'Sequestro de CO2'!AZ24,'Sequestro de CO2'!BE24,'Sequestro de CO2'!BJ24)))</f>
        <v>1110093.2284199998</v>
      </c>
      <c r="P30" s="159">
        <f>IF($B$30="","",IF(OR(ISBLANK('Sequestro de CO2'!Q25),ISBLANK('Sequestro de CO2'!V25),ISBLANK('Sequestro de CO2'!AA25),ISBLANK('Sequestro de CO2'!AF25),ISBLANK('Sequestro de CO2'!AK25),ISBLANK('Sequestro de CO2'!AP25),ISBLANK('Sequestro de CO2'!AU25),ISBLANK('Sequestro de CO2'!AZ25),ISBLANK('Sequestro de CO2'!BE25),ISBLANK('Sequestro de CO2'!BJ25)),"",SUM('Sequestro de CO2'!Q25,'Sequestro de CO2'!V25,'Sequestro de CO2'!AA25,'Sequestro de CO2'!AF25,'Sequestro de CO2'!AK25,'Sequestro de CO2'!AP25,'Sequestro de CO2'!AU25,'Sequestro de CO2'!AZ25,'Sequestro de CO2'!BE25,'Sequestro de CO2'!BJ25)))</f>
        <v>1224016.8771599999</v>
      </c>
      <c r="Q30" s="159">
        <f>IF($B$30="","",IF(OR(ISBLANK('Sequestro de CO2'!Q26),ISBLANK('Sequestro de CO2'!V26),ISBLANK('Sequestro de CO2'!AA26),ISBLANK('Sequestro de CO2'!AF26),ISBLANK('Sequestro de CO2'!AK26),ISBLANK('Sequestro de CO2'!AP26),ISBLANK('Sequestro de CO2'!AU26),ISBLANK('Sequestro de CO2'!AZ26),ISBLANK('Sequestro de CO2'!BE26),ISBLANK('Sequestro de CO2'!BJ26)),"",SUM('Sequestro de CO2'!Q26,'Sequestro de CO2'!V26,'Sequestro de CO2'!AA26,'Sequestro de CO2'!AF26,'Sequestro de CO2'!AK26,'Sequestro de CO2'!AP26,'Sequestro de CO2'!AU26,'Sequestro de CO2'!AZ26,'Sequestro de CO2'!BE26,'Sequestro de CO2'!BJ26)))</f>
        <v>1337940.5259</v>
      </c>
      <c r="R30" s="159">
        <f>IF($B$30="","",IF(OR(ISBLANK('Sequestro de CO2'!Q27),ISBLANK('Sequestro de CO2'!V27),ISBLANK('Sequestro de CO2'!AA27),ISBLANK('Sequestro de CO2'!AF27),ISBLANK('Sequestro de CO2'!AK27),ISBLANK('Sequestro de CO2'!AP27),ISBLANK('Sequestro de CO2'!AU27),ISBLANK('Sequestro de CO2'!AZ27),ISBLANK('Sequestro de CO2'!BE27),ISBLANK('Sequestro de CO2'!BJ27)),"",SUM('Sequestro de CO2'!Q27,'Sequestro de CO2'!V27,'Sequestro de CO2'!AA27,'Sequestro de CO2'!AF27,'Sequestro de CO2'!AK27,'Sequestro de CO2'!AP27,'Sequestro de CO2'!AU27,'Sequestro de CO2'!AZ27,'Sequestro de CO2'!BE27,'Sequestro de CO2'!BJ27)))</f>
        <v>1451864.1746400001</v>
      </c>
      <c r="S30" s="159">
        <f>IF($B$30="","",IF(OR(ISBLANK('Sequestro de CO2'!Q28),ISBLANK('Sequestro de CO2'!V28),ISBLANK('Sequestro de CO2'!AA28),ISBLANK('Sequestro de CO2'!AF28),ISBLANK('Sequestro de CO2'!AK28),ISBLANK('Sequestro de CO2'!AP28),ISBLANK('Sequestro de CO2'!AU28),ISBLANK('Sequestro de CO2'!AZ28),ISBLANK('Sequestro de CO2'!BE28),ISBLANK('Sequestro de CO2'!BJ28)),"",SUM('Sequestro de CO2'!Q28,'Sequestro de CO2'!V28,'Sequestro de CO2'!AA28,'Sequestro de CO2'!AF28,'Sequestro de CO2'!AK28,'Sequestro de CO2'!AP28,'Sequestro de CO2'!AU28,'Sequestro de CO2'!AZ28,'Sequestro de CO2'!BE28,'Sequestro de CO2'!BJ28)))</f>
        <v>1565787.8233800002</v>
      </c>
      <c r="T30" s="159">
        <f>IF($B$30="","",IF(OR(ISBLANK('Sequestro de CO2'!Q29),ISBLANK('Sequestro de CO2'!V29),ISBLANK('Sequestro de CO2'!AA29),ISBLANK('Sequestro de CO2'!AF29),ISBLANK('Sequestro de CO2'!AK29),ISBLANK('Sequestro de CO2'!AP29),ISBLANK('Sequestro de CO2'!AU29),ISBLANK('Sequestro de CO2'!AZ29),ISBLANK('Sequestro de CO2'!BE29),ISBLANK('Sequestro de CO2'!BJ29)),"",SUM('Sequestro de CO2'!Q29,'Sequestro de CO2'!V29,'Sequestro de CO2'!AA29,'Sequestro de CO2'!AF29,'Sequestro de CO2'!AK29,'Sequestro de CO2'!AP29,'Sequestro de CO2'!AU29,'Sequestro de CO2'!AZ29,'Sequestro de CO2'!BE29,'Sequestro de CO2'!BJ29)))</f>
        <v>1679711.4721200003</v>
      </c>
      <c r="U30" s="159">
        <f>IF($B$30="","",IF(OR(ISBLANK('Sequestro de CO2'!Q30),ISBLANK('Sequestro de CO2'!V30),ISBLANK('Sequestro de CO2'!AA30),ISBLANK('Sequestro de CO2'!AF30),ISBLANK('Sequestro de CO2'!AK30),ISBLANK('Sequestro de CO2'!AP30),ISBLANK('Sequestro de CO2'!AU30),ISBLANK('Sequestro de CO2'!AZ30),ISBLANK('Sequestro de CO2'!BE30),ISBLANK('Sequestro de CO2'!BJ30)),"",SUM('Sequestro de CO2'!Q30,'Sequestro de CO2'!V30,'Sequestro de CO2'!AA30,'Sequestro de CO2'!AF30,'Sequestro de CO2'!AK30,'Sequestro de CO2'!AP30,'Sequestro de CO2'!AU30,'Sequestro de CO2'!AZ30,'Sequestro de CO2'!BE30,'Sequestro de CO2'!BJ30)))</f>
        <v>1793635.1208600004</v>
      </c>
      <c r="V30" s="159">
        <f>IF($B$30="","",IF(OR(ISBLANK('Sequestro de CO2'!Q31),ISBLANK('Sequestro de CO2'!V31),ISBLANK('Sequestro de CO2'!AA31),ISBLANK('Sequestro de CO2'!AF31),ISBLANK('Sequestro de CO2'!AK31),ISBLANK('Sequestro de CO2'!AP31),ISBLANK('Sequestro de CO2'!AU31),ISBLANK('Sequestro de CO2'!AZ31),ISBLANK('Sequestro de CO2'!BE31),ISBLANK('Sequestro de CO2'!BJ31)),"",SUM('Sequestro de CO2'!Q31,'Sequestro de CO2'!V31,'Sequestro de CO2'!AA31,'Sequestro de CO2'!AF31,'Sequestro de CO2'!AK31,'Sequestro de CO2'!AP31,'Sequestro de CO2'!AU31,'Sequestro de CO2'!AZ31,'Sequestro de CO2'!BE31,'Sequestro de CO2'!BJ31)))</f>
        <v>1907558.7696000005</v>
      </c>
      <c r="W30" s="159">
        <f>IF($B$30="","",IF(OR(ISBLANK('Sequestro de CO2'!Q32),ISBLANK('Sequestro de CO2'!V32),ISBLANK('Sequestro de CO2'!AA32),ISBLANK('Sequestro de CO2'!AF32),ISBLANK('Sequestro de CO2'!AK32),ISBLANK('Sequestro de CO2'!AP32),ISBLANK('Sequestro de CO2'!AU32),ISBLANK('Sequestro de CO2'!AZ32),ISBLANK('Sequestro de CO2'!BE32),ISBLANK('Sequestro de CO2'!BJ32)),"",SUM('Sequestro de CO2'!Q32,'Sequestro de CO2'!V32,'Sequestro de CO2'!AA32,'Sequestro de CO2'!AF32,'Sequestro de CO2'!AK32,'Sequestro de CO2'!AP32,'Sequestro de CO2'!AU32,'Sequestro de CO2'!AZ32,'Sequestro de CO2'!BE32,'Sequestro de CO2'!BJ32)))</f>
        <v>2021482.4183400006</v>
      </c>
      <c r="X30" s="159">
        <f>IF($B$30="","",IF(OR(ISBLANK('Sequestro de CO2'!Q33),ISBLANK('Sequestro de CO2'!V33),ISBLANK('Sequestro de CO2'!AA33),ISBLANK('Sequestro de CO2'!AF33),ISBLANK('Sequestro de CO2'!AK33),ISBLANK('Sequestro de CO2'!AP33),ISBLANK('Sequestro de CO2'!AU33),ISBLANK('Sequestro de CO2'!AZ33),ISBLANK('Sequestro de CO2'!BE33),ISBLANK('Sequestro de CO2'!BJ33)),"",SUM('Sequestro de CO2'!Q33,'Sequestro de CO2'!V33,'Sequestro de CO2'!AA33,'Sequestro de CO2'!AF33,'Sequestro de CO2'!AK33,'Sequestro de CO2'!AP33,'Sequestro de CO2'!AU33,'Sequestro de CO2'!AZ33,'Sequestro de CO2'!BE33,'Sequestro de CO2'!BJ33)))</f>
        <v>2135406.0670800004</v>
      </c>
      <c r="Y30" s="159">
        <f>IF($B$30="","",IF(OR(ISBLANK('Sequestro de CO2'!Q34),ISBLANK('Sequestro de CO2'!V34),ISBLANK('Sequestro de CO2'!AA34),ISBLANK('Sequestro de CO2'!AF34),ISBLANK('Sequestro de CO2'!AK34),ISBLANK('Sequestro de CO2'!AP34),ISBLANK('Sequestro de CO2'!AU34),ISBLANK('Sequestro de CO2'!AZ34),ISBLANK('Sequestro de CO2'!BE34),ISBLANK('Sequestro de CO2'!BJ34)),"",SUM('Sequestro de CO2'!Q34,'Sequestro de CO2'!V34,'Sequestro de CO2'!AA34,'Sequestro de CO2'!AF34,'Sequestro de CO2'!AK34,'Sequestro de CO2'!AP34,'Sequestro de CO2'!AU34,'Sequestro de CO2'!AZ34,'Sequestro de CO2'!BE34,'Sequestro de CO2'!BJ34)))</f>
        <v>2249329.7158200005</v>
      </c>
      <c r="Z30" s="159">
        <f>IF($B$30="","",IF(OR(ISBLANK('Sequestro de CO2'!Q35),ISBLANK('Sequestro de CO2'!V35),ISBLANK('Sequestro de CO2'!AA35),ISBLANK('Sequestro de CO2'!AF35),ISBLANK('Sequestro de CO2'!AK35),ISBLANK('Sequestro de CO2'!AP35),ISBLANK('Sequestro de CO2'!AU35),ISBLANK('Sequestro de CO2'!AZ35),ISBLANK('Sequestro de CO2'!BE35),ISBLANK('Sequestro de CO2'!BJ35)),"",SUM('Sequestro de CO2'!Q35,'Sequestro de CO2'!V35,'Sequestro de CO2'!AA35,'Sequestro de CO2'!AF35,'Sequestro de CO2'!AK35,'Sequestro de CO2'!AP35,'Sequestro de CO2'!AU35,'Sequestro de CO2'!AZ35,'Sequestro de CO2'!BE35,'Sequestro de CO2'!BJ35)))</f>
        <v>2363253.3645600006</v>
      </c>
      <c r="AA30" s="159">
        <f>IF($B$30="","",IF(OR(ISBLANK('Sequestro de CO2'!Q36),ISBLANK('Sequestro de CO2'!V36),ISBLANK('Sequestro de CO2'!AA36),ISBLANK('Sequestro de CO2'!AF36),ISBLANK('Sequestro de CO2'!AK36),ISBLANK('Sequestro de CO2'!AP36),ISBLANK('Sequestro de CO2'!AU36),ISBLANK('Sequestro de CO2'!AZ36),ISBLANK('Sequestro de CO2'!BE36),ISBLANK('Sequestro de CO2'!BJ36)),"",SUM('Sequestro de CO2'!Q36,'Sequestro de CO2'!V36,'Sequestro de CO2'!AA36,'Sequestro de CO2'!AF36,'Sequestro de CO2'!AK36,'Sequestro de CO2'!AP36,'Sequestro de CO2'!AU36,'Sequestro de CO2'!AZ36,'Sequestro de CO2'!BE36,'Sequestro de CO2'!BJ36)))</f>
        <v>2477177.0133000007</v>
      </c>
      <c r="AB30" s="159">
        <f>IF($B$30="","",IF(OR(ISBLANK('Sequestro de CO2'!Q37),ISBLANK('Sequestro de CO2'!V37),ISBLANK('Sequestro de CO2'!AA37),ISBLANK('Sequestro de CO2'!AF37),ISBLANK('Sequestro de CO2'!AK37),ISBLANK('Sequestro de CO2'!AP37),ISBLANK('Sequestro de CO2'!AU37),ISBLANK('Sequestro de CO2'!AZ37),ISBLANK('Sequestro de CO2'!BE37),ISBLANK('Sequestro de CO2'!BJ37)),"",SUM('Sequestro de CO2'!Q37,'Sequestro de CO2'!V37,'Sequestro de CO2'!AA37,'Sequestro de CO2'!AF37,'Sequestro de CO2'!AK37,'Sequestro de CO2'!AP37,'Sequestro de CO2'!AU37,'Sequestro de CO2'!AZ37,'Sequestro de CO2'!BE37,'Sequestro de CO2'!BJ37)))</f>
        <v>2591100.6620400008</v>
      </c>
      <c r="AC30" s="159">
        <f>IF($B$30="","",IF(OR(ISBLANK('Sequestro de CO2'!Q38),ISBLANK('Sequestro de CO2'!V38),ISBLANK('Sequestro de CO2'!AA38),ISBLANK('Sequestro de CO2'!AF38),ISBLANK('Sequestro de CO2'!AK38),ISBLANK('Sequestro de CO2'!AP38),ISBLANK('Sequestro de CO2'!AU38),ISBLANK('Sequestro de CO2'!AZ38),ISBLANK('Sequestro de CO2'!BE38),ISBLANK('Sequestro de CO2'!BJ38)),"",SUM('Sequestro de CO2'!Q38,'Sequestro de CO2'!V38,'Sequestro de CO2'!AA38,'Sequestro de CO2'!AF38,'Sequestro de CO2'!AK38,'Sequestro de CO2'!AP38,'Sequestro de CO2'!AU38,'Sequestro de CO2'!AZ38,'Sequestro de CO2'!BE38,'Sequestro de CO2'!BJ38)))</f>
        <v>2705024.3107800009</v>
      </c>
      <c r="AD30" s="159">
        <f>IF($B$30="","",IF(OR(ISBLANK('Sequestro de CO2'!Q39),ISBLANK('Sequestro de CO2'!V39),ISBLANK('Sequestro de CO2'!AA39),ISBLANK('Sequestro de CO2'!AF39),ISBLANK('Sequestro de CO2'!AK39),ISBLANK('Sequestro de CO2'!AP39),ISBLANK('Sequestro de CO2'!AU39),ISBLANK('Sequestro de CO2'!AZ39),ISBLANK('Sequestro de CO2'!BE39),ISBLANK('Sequestro de CO2'!BJ39)),"",SUM('Sequestro de CO2'!Q39,'Sequestro de CO2'!V39,'Sequestro de CO2'!AA39,'Sequestro de CO2'!AF39,'Sequestro de CO2'!AK39,'Sequestro de CO2'!AP39,'Sequestro de CO2'!AU39,'Sequestro de CO2'!AZ39,'Sequestro de CO2'!BE39,'Sequestro de CO2'!BJ39)))</f>
        <v>2818947.959520001</v>
      </c>
      <c r="AE30" s="159">
        <f>IF($B$30="","",IF(OR(ISBLANK('Sequestro de CO2'!Q40),ISBLANK('Sequestro de CO2'!V40),ISBLANK('Sequestro de CO2'!AA40),ISBLANK('Sequestro de CO2'!AF40),ISBLANK('Sequestro de CO2'!AK40),ISBLANK('Sequestro de CO2'!AP40),ISBLANK('Sequestro de CO2'!AU40),ISBLANK('Sequestro de CO2'!AZ40),ISBLANK('Sequestro de CO2'!BE40),ISBLANK('Sequestro de CO2'!BJ40)),"",SUM('Sequestro de CO2'!Q40,'Sequestro de CO2'!V40,'Sequestro de CO2'!AA40,'Sequestro de CO2'!AF40,'Sequestro de CO2'!AK40,'Sequestro de CO2'!AP40,'Sequestro de CO2'!AU40,'Sequestro de CO2'!AZ40,'Sequestro de CO2'!BE40,'Sequestro de CO2'!BJ40)))</f>
        <v>2932871.6082600011</v>
      </c>
      <c r="AF30" s="159">
        <f>IF($B$30="","",IF(OR(ISBLANK('Sequestro de CO2'!Q41),ISBLANK('Sequestro de CO2'!V41),ISBLANK('Sequestro de CO2'!AA41),ISBLANK('Sequestro de CO2'!AF41),ISBLANK('Sequestro de CO2'!AK41),ISBLANK('Sequestro de CO2'!AP41),ISBLANK('Sequestro de CO2'!AU41),ISBLANK('Sequestro de CO2'!AZ41),ISBLANK('Sequestro de CO2'!BE41),ISBLANK('Sequestro de CO2'!BJ41)),"",SUM('Sequestro de CO2'!Q41,'Sequestro de CO2'!V41,'Sequestro de CO2'!AA41,'Sequestro de CO2'!AF41,'Sequestro de CO2'!AK41,'Sequestro de CO2'!AP41,'Sequestro de CO2'!AU41,'Sequestro de CO2'!AZ41,'Sequestro de CO2'!BE41,'Sequestro de CO2'!BJ41)))</f>
        <v>3046795.2570000011</v>
      </c>
      <c r="AG30" s="159">
        <f>IF($B$30="","",IF(OR(ISBLANK('Sequestro de CO2'!Q42),ISBLANK('Sequestro de CO2'!V42),ISBLANK('Sequestro de CO2'!AA42),ISBLANK('Sequestro de CO2'!AF42),ISBLANK('Sequestro de CO2'!AK42),ISBLANK('Sequestro de CO2'!AP42),ISBLANK('Sequestro de CO2'!AU42),ISBLANK('Sequestro de CO2'!AZ42),ISBLANK('Sequestro de CO2'!BE42),ISBLANK('Sequestro de CO2'!BJ42)),"",SUM('Sequestro de CO2'!Q42,'Sequestro de CO2'!V42,'Sequestro de CO2'!AA42,'Sequestro de CO2'!AF42,'Sequestro de CO2'!AK42,'Sequestro de CO2'!AP42,'Sequestro de CO2'!AU42,'Sequestro de CO2'!AZ42,'Sequestro de CO2'!BE42,'Sequestro de CO2'!BJ42)))</f>
        <v>3160718.9057400012</v>
      </c>
      <c r="AH30" s="159">
        <f>IF($B$30="","",IF(OR(ISBLANK('Sequestro de CO2'!Q43),ISBLANK('Sequestro de CO2'!V43),ISBLANK('Sequestro de CO2'!AA43),ISBLANK('Sequestro de CO2'!AF43),ISBLANK('Sequestro de CO2'!AK43),ISBLANK('Sequestro de CO2'!AP43),ISBLANK('Sequestro de CO2'!AU43),ISBLANK('Sequestro de CO2'!AZ43),ISBLANK('Sequestro de CO2'!BE43),ISBLANK('Sequestro de CO2'!BJ43)),"",SUM('Sequestro de CO2'!Q43,'Sequestro de CO2'!V43,'Sequestro de CO2'!AA43,'Sequestro de CO2'!AF43,'Sequestro de CO2'!AK43,'Sequestro de CO2'!AP43,'Sequestro de CO2'!AU43,'Sequestro de CO2'!AZ43,'Sequestro de CO2'!BE43,'Sequestro de CO2'!BJ43)))</f>
        <v>3274642.5544800013</v>
      </c>
      <c r="AI30" s="159">
        <f>IF($B$30="","",IF(OR(ISBLANK('Sequestro de CO2'!Q44),ISBLANK('Sequestro de CO2'!V44),ISBLANK('Sequestro de CO2'!AA44),ISBLANK('Sequestro de CO2'!AF44),ISBLANK('Sequestro de CO2'!AK44),ISBLANK('Sequestro de CO2'!AP44),ISBLANK('Sequestro de CO2'!AU44),ISBLANK('Sequestro de CO2'!AZ44),ISBLANK('Sequestro de CO2'!BE44),ISBLANK('Sequestro de CO2'!BJ44)),"",SUM('Sequestro de CO2'!Q44,'Sequestro de CO2'!V44,'Sequestro de CO2'!AA44,'Sequestro de CO2'!AF44,'Sequestro de CO2'!AK44,'Sequestro de CO2'!AP44,'Sequestro de CO2'!AU44,'Sequestro de CO2'!AZ44,'Sequestro de CO2'!BE44,'Sequestro de CO2'!BJ44)))</f>
        <v>3388566.2032200014</v>
      </c>
      <c r="AJ30" s="159">
        <f>IF($B$30="","",IF(OR(ISBLANK('Sequestro de CO2'!Q45),ISBLANK('Sequestro de CO2'!V45),ISBLANK('Sequestro de CO2'!AA45),ISBLANK('Sequestro de CO2'!AF45),ISBLANK('Sequestro de CO2'!AK45),ISBLANK('Sequestro de CO2'!AP45),ISBLANK('Sequestro de CO2'!AU45),ISBLANK('Sequestro de CO2'!AZ45),ISBLANK('Sequestro de CO2'!BE45),ISBLANK('Sequestro de CO2'!BJ45)),"",SUM('Sequestro de CO2'!Q45,'Sequestro de CO2'!V45,'Sequestro de CO2'!AA45,'Sequestro de CO2'!AF45,'Sequestro de CO2'!AK45,'Sequestro de CO2'!AP45,'Sequestro de CO2'!AU45,'Sequestro de CO2'!AZ45,'Sequestro de CO2'!BE45,'Sequestro de CO2'!BJ45)))</f>
        <v>3502489.8519600015</v>
      </c>
      <c r="AK30" s="160">
        <f>IF($B$30="","",IF(OR(ISBLANK('Sequestro de CO2'!Q46),ISBLANK('Sequestro de CO2'!V46),ISBLANK('Sequestro de CO2'!AA46),ISBLANK('Sequestro de CO2'!AF46),ISBLANK('Sequestro de CO2'!AK46),ISBLANK('Sequestro de CO2'!AP46),ISBLANK('Sequestro de CO2'!AU46),ISBLANK('Sequestro de CO2'!AZ46),ISBLANK('Sequestro de CO2'!BE46),ISBLANK('Sequestro de CO2'!BJ46)),"",SUM('Sequestro de CO2'!Q46,'Sequestro de CO2'!V46,'Sequestro de CO2'!AA46,'Sequestro de CO2'!AF46,'Sequestro de CO2'!AK46,'Sequestro de CO2'!AP46,'Sequestro de CO2'!AU46,'Sequestro de CO2'!AZ46,'Sequestro de CO2'!BE46,'Sequestro de CO2'!BJ46)))</f>
        <v>3616413.5007000016</v>
      </c>
      <c r="AL30" s="144"/>
      <c r="AM30" s="144"/>
      <c r="AN30" s="144"/>
      <c r="AO30" s="144"/>
      <c r="AP30" s="144"/>
      <c r="AQ30" s="144"/>
      <c r="AR30" s="144"/>
      <c r="AS30" s="144"/>
      <c r="AT30" s="144"/>
      <c r="AU30" s="144"/>
      <c r="AV30" s="144"/>
      <c r="AW30" s="144"/>
      <c r="AX30" s="144"/>
      <c r="AY30" s="144"/>
      <c r="AZ30" s="144"/>
      <c r="BA30" s="144"/>
      <c r="BB30" s="144"/>
      <c r="BC30" s="144"/>
    </row>
    <row r="31" spans="1:55" ht="15" customHeight="1" x14ac:dyDescent="0.3">
      <c r="A31" s="144"/>
      <c r="B31" s="163" t="str">
        <f>IF(PRINCIPAL!B24&lt;&gt;"",PRINCIPAL!B24,"")</f>
        <v/>
      </c>
      <c r="C31" s="159" t="str">
        <f>IF($B$31="","",IF(OR(ISBLANK('Sequestro de CO2'!Q51),ISBLANK('Sequestro de CO2'!V51),ISBLANK('Sequestro de CO2'!AA51),ISBLANK('Sequestro de CO2'!AF51),ISBLANK('Sequestro de CO2'!AK51),ISBLANK('Sequestro de CO2'!AP51),ISBLANK('Sequestro de CO2'!AU51),ISBLANK('Sequestro de CO2'!AZ51),ISBLANK('Sequestro de CO2'!BE51),ISBLANK('Sequestro de CO2'!BJ51)),"",SUM('Sequestro de CO2'!Q51,'Sequestro de CO2'!V51,'Sequestro de CO2'!AA51,'Sequestro de CO2'!AF51,'Sequestro de CO2'!AK51,'Sequestro de CO2'!AP51,'Sequestro de CO2'!AU51,'Sequestro de CO2'!AZ51,'Sequestro de CO2'!BE51,'Sequestro de CO2'!BJ51)))</f>
        <v/>
      </c>
      <c r="D31" s="159" t="str">
        <f>IF($B$31="","",IF(OR(ISBLANK('Sequestro de CO2'!Q52),ISBLANK('Sequestro de CO2'!V52),ISBLANK('Sequestro de CO2'!AA52),ISBLANK('Sequestro de CO2'!AF52),ISBLANK('Sequestro de CO2'!AK52),ISBLANK('Sequestro de CO2'!AP52),ISBLANK('Sequestro de CO2'!AU52),ISBLANK('Sequestro de CO2'!AZ52),ISBLANK('Sequestro de CO2'!BE52),ISBLANK('Sequestro de CO2'!BJ52)),"",SUM('Sequestro de CO2'!Q52,'Sequestro de CO2'!V52,'Sequestro de CO2'!AA52,'Sequestro de CO2'!AF52,'Sequestro de CO2'!AK52,'Sequestro de CO2'!AP52,'Sequestro de CO2'!AU52,'Sequestro de CO2'!AZ52,'Sequestro de CO2'!BE52,'Sequestro de CO2'!BJ52)))</f>
        <v/>
      </c>
      <c r="E31" s="159" t="str">
        <f>IF($B$31="","",IF(OR(ISBLANK('Sequestro de CO2'!Q53),ISBLANK('Sequestro de CO2'!V53),ISBLANK('Sequestro de CO2'!AA53),ISBLANK('Sequestro de CO2'!AF53),ISBLANK('Sequestro de CO2'!AK53),ISBLANK('Sequestro de CO2'!AP53),ISBLANK('Sequestro de CO2'!AU53),ISBLANK('Sequestro de CO2'!AZ53),ISBLANK('Sequestro de CO2'!BE53),ISBLANK('Sequestro de CO2'!BJ53)),"",SUM('Sequestro de CO2'!Q53,'Sequestro de CO2'!V53,'Sequestro de CO2'!AA53,'Sequestro de CO2'!AF53,'Sequestro de CO2'!AK53,'Sequestro de CO2'!AP53,'Sequestro de CO2'!AU53,'Sequestro de CO2'!AZ53,'Sequestro de CO2'!BE53,'Sequestro de CO2'!BJ53)))</f>
        <v/>
      </c>
      <c r="F31" s="159" t="str">
        <f>IF($B$31="","",IF(OR(ISBLANK('Sequestro de CO2'!Q54),ISBLANK('Sequestro de CO2'!V54),ISBLANK('Sequestro de CO2'!AA54),ISBLANK('Sequestro de CO2'!AF54),ISBLANK('Sequestro de CO2'!AK54),ISBLANK('Sequestro de CO2'!AP54),ISBLANK('Sequestro de CO2'!AU54),ISBLANK('Sequestro de CO2'!AZ54),ISBLANK('Sequestro de CO2'!BE54),ISBLANK('Sequestro de CO2'!BJ54)),"",SUM('Sequestro de CO2'!Q54,'Sequestro de CO2'!V54,'Sequestro de CO2'!AA54,'Sequestro de CO2'!AF54,'Sequestro de CO2'!AK54,'Sequestro de CO2'!AP54,'Sequestro de CO2'!AU54,'Sequestro de CO2'!AZ54,'Sequestro de CO2'!BE54,'Sequestro de CO2'!BJ54)))</f>
        <v/>
      </c>
      <c r="G31" s="159" t="str">
        <f>IF($B$31="","",IF(OR(ISBLANK('Sequestro de CO2'!Q55),ISBLANK('Sequestro de CO2'!V55),ISBLANK('Sequestro de CO2'!AA55),ISBLANK('Sequestro de CO2'!AF55),ISBLANK('Sequestro de CO2'!AK55),ISBLANK('Sequestro de CO2'!AP55),ISBLANK('Sequestro de CO2'!AU55),ISBLANK('Sequestro de CO2'!AZ55),ISBLANK('Sequestro de CO2'!BE55),ISBLANK('Sequestro de CO2'!BJ55)),"",SUM('Sequestro de CO2'!Q55,'Sequestro de CO2'!V55,'Sequestro de CO2'!AA55,'Sequestro de CO2'!AF55,'Sequestro de CO2'!AK55,'Sequestro de CO2'!AP55,'Sequestro de CO2'!AU55,'Sequestro de CO2'!AZ55,'Sequestro de CO2'!BE55,'Sequestro de CO2'!BJ55)))</f>
        <v/>
      </c>
      <c r="H31" s="159" t="str">
        <f>IF($B$31="","",IF(OR(ISBLANK('Sequestro de CO2'!Q56),ISBLANK('Sequestro de CO2'!V56),ISBLANK('Sequestro de CO2'!AA56),ISBLANK('Sequestro de CO2'!AF56),ISBLANK('Sequestro de CO2'!AK56),ISBLANK('Sequestro de CO2'!AP56),ISBLANK('Sequestro de CO2'!AU56),ISBLANK('Sequestro de CO2'!AZ56),ISBLANK('Sequestro de CO2'!BE56),ISBLANK('Sequestro de CO2'!BJ56)),"",SUM('Sequestro de CO2'!Q56,'Sequestro de CO2'!V56,'Sequestro de CO2'!AA56,'Sequestro de CO2'!AF56,'Sequestro de CO2'!AK56,'Sequestro de CO2'!AP56,'Sequestro de CO2'!AU56,'Sequestro de CO2'!AZ56,'Sequestro de CO2'!BE56,'Sequestro de CO2'!BJ56)))</f>
        <v/>
      </c>
      <c r="I31" s="159" t="str">
        <f>IF($B$31="","",IF(OR(ISBLANK('Sequestro de CO2'!Q57),ISBLANK('Sequestro de CO2'!V57),ISBLANK('Sequestro de CO2'!AA57),ISBLANK('Sequestro de CO2'!AF57),ISBLANK('Sequestro de CO2'!AK57),ISBLANK('Sequestro de CO2'!AP57),ISBLANK('Sequestro de CO2'!AU57),ISBLANK('Sequestro de CO2'!AZ57),ISBLANK('Sequestro de CO2'!BE57),ISBLANK('Sequestro de CO2'!BJ57)),"",SUM('Sequestro de CO2'!Q57,'Sequestro de CO2'!V57,'Sequestro de CO2'!AA57,'Sequestro de CO2'!AF57,'Sequestro de CO2'!AK57,'Sequestro de CO2'!AP57,'Sequestro de CO2'!AU57,'Sequestro de CO2'!AZ57,'Sequestro de CO2'!BE57,'Sequestro de CO2'!BJ57)))</f>
        <v/>
      </c>
      <c r="J31" s="159" t="str">
        <f>IF($B$31="","",IF(OR(ISBLANK('Sequestro de CO2'!Q58),ISBLANK('Sequestro de CO2'!V58),ISBLANK('Sequestro de CO2'!AA58),ISBLANK('Sequestro de CO2'!AF58),ISBLANK('Sequestro de CO2'!AK58),ISBLANK('Sequestro de CO2'!AP58),ISBLANK('Sequestro de CO2'!AU58),ISBLANK('Sequestro de CO2'!AZ58),ISBLANK('Sequestro de CO2'!BE58),ISBLANK('Sequestro de CO2'!BJ58)),"",SUM('Sequestro de CO2'!Q58,'Sequestro de CO2'!V58,'Sequestro de CO2'!AA58,'Sequestro de CO2'!AF58,'Sequestro de CO2'!AK58,'Sequestro de CO2'!AP58,'Sequestro de CO2'!AU58,'Sequestro de CO2'!AZ58,'Sequestro de CO2'!BE58,'Sequestro de CO2'!BJ58)))</f>
        <v/>
      </c>
      <c r="K31" s="159" t="str">
        <f>IF($B$31="","",IF(OR(ISBLANK('Sequestro de CO2'!Q59),ISBLANK('Sequestro de CO2'!V59),ISBLANK('Sequestro de CO2'!AA59),ISBLANK('Sequestro de CO2'!AF59),ISBLANK('Sequestro de CO2'!AK59),ISBLANK('Sequestro de CO2'!AP59),ISBLANK('Sequestro de CO2'!AU59),ISBLANK('Sequestro de CO2'!AZ59),ISBLANK('Sequestro de CO2'!BE59),ISBLANK('Sequestro de CO2'!BJ59)),"",SUM('Sequestro de CO2'!Q59,'Sequestro de CO2'!V59,'Sequestro de CO2'!AA59,'Sequestro de CO2'!AF59,'Sequestro de CO2'!AK59,'Sequestro de CO2'!AP59,'Sequestro de CO2'!AU59,'Sequestro de CO2'!AZ59,'Sequestro de CO2'!BE59,'Sequestro de CO2'!BJ59)))</f>
        <v/>
      </c>
      <c r="L31" s="159" t="str">
        <f>IF($B$31="","",IF(OR(ISBLANK('Sequestro de CO2'!Q60),ISBLANK('Sequestro de CO2'!V60),ISBLANK('Sequestro de CO2'!AA60),ISBLANK('Sequestro de CO2'!AF60),ISBLANK('Sequestro de CO2'!AK60),ISBLANK('Sequestro de CO2'!AP60),ISBLANK('Sequestro de CO2'!AU60),ISBLANK('Sequestro de CO2'!AZ60),ISBLANK('Sequestro de CO2'!BE60),ISBLANK('Sequestro de CO2'!BJ60)),"",SUM('Sequestro de CO2'!Q60,'Sequestro de CO2'!V60,'Sequestro de CO2'!AA60,'Sequestro de CO2'!AF60,'Sequestro de CO2'!AK60,'Sequestro de CO2'!AP60,'Sequestro de CO2'!AU60,'Sequestro de CO2'!AZ60,'Sequestro de CO2'!BE60,'Sequestro de CO2'!BJ60)))</f>
        <v/>
      </c>
      <c r="M31" s="159" t="str">
        <f>IF($B$31="","",IF(OR(ISBLANK('Sequestro de CO2'!Q61),ISBLANK('Sequestro de CO2'!V61),ISBLANK('Sequestro de CO2'!AA61),ISBLANK('Sequestro de CO2'!AF61),ISBLANK('Sequestro de CO2'!AK61),ISBLANK('Sequestro de CO2'!AP61),ISBLANK('Sequestro de CO2'!AU61),ISBLANK('Sequestro de CO2'!AZ61),ISBLANK('Sequestro de CO2'!BE61),ISBLANK('Sequestro de CO2'!BJ61)),"",SUM('Sequestro de CO2'!Q61,'Sequestro de CO2'!V61,'Sequestro de CO2'!AA61,'Sequestro de CO2'!AF61,'Sequestro de CO2'!AK61,'Sequestro de CO2'!AP61,'Sequestro de CO2'!AU61,'Sequestro de CO2'!AZ61,'Sequestro de CO2'!BE61,'Sequestro de CO2'!BJ61)))</f>
        <v/>
      </c>
      <c r="N31" s="159" t="str">
        <f>IF($B$31="","",IF(OR(ISBLANK('Sequestro de CO2'!Q62),ISBLANK('Sequestro de CO2'!V62),ISBLANK('Sequestro de CO2'!AA62),ISBLANK('Sequestro de CO2'!AF62),ISBLANK('Sequestro de CO2'!AK62),ISBLANK('Sequestro de CO2'!AP62),ISBLANK('Sequestro de CO2'!AU62),ISBLANK('Sequestro de CO2'!AZ62),ISBLANK('Sequestro de CO2'!BE62),ISBLANK('Sequestro de CO2'!BJ62)),"",SUM('Sequestro de CO2'!Q62,'Sequestro de CO2'!V62,'Sequestro de CO2'!AA62,'Sequestro de CO2'!AF62,'Sequestro de CO2'!AK62,'Sequestro de CO2'!AP62,'Sequestro de CO2'!AU62,'Sequestro de CO2'!AZ62,'Sequestro de CO2'!BE62,'Sequestro de CO2'!BJ62)))</f>
        <v/>
      </c>
      <c r="O31" s="159" t="str">
        <f>IF($B$31="","",IF(OR(ISBLANK('Sequestro de CO2'!Q63),ISBLANK('Sequestro de CO2'!V63),ISBLANK('Sequestro de CO2'!AA63),ISBLANK('Sequestro de CO2'!AF63),ISBLANK('Sequestro de CO2'!AK63),ISBLANK('Sequestro de CO2'!AP63),ISBLANK('Sequestro de CO2'!AU63),ISBLANK('Sequestro de CO2'!AZ63),ISBLANK('Sequestro de CO2'!BE63),ISBLANK('Sequestro de CO2'!BJ63)),"",SUM('Sequestro de CO2'!Q63,'Sequestro de CO2'!V63,'Sequestro de CO2'!AA63,'Sequestro de CO2'!AF63,'Sequestro de CO2'!AK63,'Sequestro de CO2'!AP63,'Sequestro de CO2'!AU63,'Sequestro de CO2'!AZ63,'Sequestro de CO2'!BE63,'Sequestro de CO2'!BJ63)))</f>
        <v/>
      </c>
      <c r="P31" s="159" t="str">
        <f>IF($B$31="","",IF(OR(ISBLANK('Sequestro de CO2'!Q64),ISBLANK('Sequestro de CO2'!V64),ISBLANK('Sequestro de CO2'!AA64),ISBLANK('Sequestro de CO2'!AF64),ISBLANK('Sequestro de CO2'!AK64),ISBLANK('Sequestro de CO2'!AP64),ISBLANK('Sequestro de CO2'!AU64),ISBLANK('Sequestro de CO2'!AZ64),ISBLANK('Sequestro de CO2'!BE64),ISBLANK('Sequestro de CO2'!BJ64)),"",SUM('Sequestro de CO2'!Q64,'Sequestro de CO2'!V64,'Sequestro de CO2'!AA64,'Sequestro de CO2'!AF64,'Sequestro de CO2'!AK64,'Sequestro de CO2'!AP64,'Sequestro de CO2'!AU64,'Sequestro de CO2'!AZ64,'Sequestro de CO2'!BE64,'Sequestro de CO2'!BJ64)))</f>
        <v/>
      </c>
      <c r="Q31" s="159" t="str">
        <f>IF($B$31="","",IF(OR(ISBLANK('Sequestro de CO2'!Q65),ISBLANK('Sequestro de CO2'!V65),ISBLANK('Sequestro de CO2'!AA65),ISBLANK('Sequestro de CO2'!AF65),ISBLANK('Sequestro de CO2'!AK65),ISBLANK('Sequestro de CO2'!AP65),ISBLANK('Sequestro de CO2'!AU65),ISBLANK('Sequestro de CO2'!AZ65),ISBLANK('Sequestro de CO2'!BE65),ISBLANK('Sequestro de CO2'!BJ65)),"",SUM('Sequestro de CO2'!Q65,'Sequestro de CO2'!V65,'Sequestro de CO2'!AA65,'Sequestro de CO2'!AF65,'Sequestro de CO2'!AK65,'Sequestro de CO2'!AP65,'Sequestro de CO2'!AU65,'Sequestro de CO2'!AZ65,'Sequestro de CO2'!BE65,'Sequestro de CO2'!BJ65)))</f>
        <v/>
      </c>
      <c r="R31" s="159" t="str">
        <f>IF($B$31="","",IF(OR(ISBLANK('Sequestro de CO2'!Q66),ISBLANK('Sequestro de CO2'!V66),ISBLANK('Sequestro de CO2'!AA66),ISBLANK('Sequestro de CO2'!AF66),ISBLANK('Sequestro de CO2'!AK66),ISBLANK('Sequestro de CO2'!AP66),ISBLANK('Sequestro de CO2'!AU66),ISBLANK('Sequestro de CO2'!AZ66),ISBLANK('Sequestro de CO2'!BE66),ISBLANK('Sequestro de CO2'!BJ66)),"",SUM('Sequestro de CO2'!Q66,'Sequestro de CO2'!V66,'Sequestro de CO2'!AA66,'Sequestro de CO2'!AF66,'Sequestro de CO2'!AK66,'Sequestro de CO2'!AP66,'Sequestro de CO2'!AU66,'Sequestro de CO2'!AZ66,'Sequestro de CO2'!BE66,'Sequestro de CO2'!BJ66)))</f>
        <v/>
      </c>
      <c r="S31" s="159" t="str">
        <f>IF($B$31="","",IF(OR(ISBLANK('Sequestro de CO2'!Q67),ISBLANK('Sequestro de CO2'!V67),ISBLANK('Sequestro de CO2'!AA67),ISBLANK('Sequestro de CO2'!AF67),ISBLANK('Sequestro de CO2'!AK67),ISBLANK('Sequestro de CO2'!AP67),ISBLANK('Sequestro de CO2'!AU67),ISBLANK('Sequestro de CO2'!AZ67),ISBLANK('Sequestro de CO2'!BE67),ISBLANK('Sequestro de CO2'!BJ67)),"",SUM('Sequestro de CO2'!Q67,'Sequestro de CO2'!V67,'Sequestro de CO2'!AA67,'Sequestro de CO2'!AF67,'Sequestro de CO2'!AK67,'Sequestro de CO2'!AP67,'Sequestro de CO2'!AU67,'Sequestro de CO2'!AZ67,'Sequestro de CO2'!BE67,'Sequestro de CO2'!BJ67)))</f>
        <v/>
      </c>
      <c r="T31" s="159" t="str">
        <f>IF($B$31="","",IF(OR(ISBLANK('Sequestro de CO2'!Q68),ISBLANK('Sequestro de CO2'!V68),ISBLANK('Sequestro de CO2'!AA68),ISBLANK('Sequestro de CO2'!AF68),ISBLANK('Sequestro de CO2'!AK68),ISBLANK('Sequestro de CO2'!AP68),ISBLANK('Sequestro de CO2'!AU68),ISBLANK('Sequestro de CO2'!AZ68),ISBLANK('Sequestro de CO2'!BE68),ISBLANK('Sequestro de CO2'!BJ68)),"",SUM('Sequestro de CO2'!Q68,'Sequestro de CO2'!V68,'Sequestro de CO2'!AA68,'Sequestro de CO2'!AF68,'Sequestro de CO2'!AK68,'Sequestro de CO2'!AP68,'Sequestro de CO2'!AU68,'Sequestro de CO2'!AZ68,'Sequestro de CO2'!BE68,'Sequestro de CO2'!BJ68)))</f>
        <v/>
      </c>
      <c r="U31" s="159" t="str">
        <f>IF($B$31="","",IF(OR(ISBLANK('Sequestro de CO2'!Q69),ISBLANK('Sequestro de CO2'!V69),ISBLANK('Sequestro de CO2'!AA69),ISBLANK('Sequestro de CO2'!AF69),ISBLANK('Sequestro de CO2'!AK69),ISBLANK('Sequestro de CO2'!AP69),ISBLANK('Sequestro de CO2'!AU69),ISBLANK('Sequestro de CO2'!AZ69),ISBLANK('Sequestro de CO2'!BE69),ISBLANK('Sequestro de CO2'!BJ69)),"",SUM('Sequestro de CO2'!Q69,'Sequestro de CO2'!V69,'Sequestro de CO2'!AA69,'Sequestro de CO2'!AF69,'Sequestro de CO2'!AK69,'Sequestro de CO2'!AP69,'Sequestro de CO2'!AU69,'Sequestro de CO2'!AZ69,'Sequestro de CO2'!BE69,'Sequestro de CO2'!BJ69)))</f>
        <v/>
      </c>
      <c r="V31" s="159" t="str">
        <f>IF($B$31="","",IF(OR(ISBLANK('Sequestro de CO2'!Q70),ISBLANK('Sequestro de CO2'!V70),ISBLANK('Sequestro de CO2'!AA70),ISBLANK('Sequestro de CO2'!AF70),ISBLANK('Sequestro de CO2'!AK70),ISBLANK('Sequestro de CO2'!AP70),ISBLANK('Sequestro de CO2'!AU70),ISBLANK('Sequestro de CO2'!AZ70),ISBLANK('Sequestro de CO2'!BE70),ISBLANK('Sequestro de CO2'!BJ70)),"",SUM('Sequestro de CO2'!Q70,'Sequestro de CO2'!V70,'Sequestro de CO2'!AA70,'Sequestro de CO2'!AF70,'Sequestro de CO2'!AK70,'Sequestro de CO2'!AP70,'Sequestro de CO2'!AU70,'Sequestro de CO2'!AZ70,'Sequestro de CO2'!BE70,'Sequestro de CO2'!BJ70)))</f>
        <v/>
      </c>
      <c r="W31" s="159" t="str">
        <f>IF($B$31="","",IF(OR(ISBLANK('Sequestro de CO2'!Q71),ISBLANK('Sequestro de CO2'!V71),ISBLANK('Sequestro de CO2'!AA71),ISBLANK('Sequestro de CO2'!AF71),ISBLANK('Sequestro de CO2'!AK71),ISBLANK('Sequestro de CO2'!AP71),ISBLANK('Sequestro de CO2'!AU71),ISBLANK('Sequestro de CO2'!AZ71),ISBLANK('Sequestro de CO2'!BE71),ISBLANK('Sequestro de CO2'!BJ71)),"",SUM('Sequestro de CO2'!Q71,'Sequestro de CO2'!V71,'Sequestro de CO2'!AA71,'Sequestro de CO2'!AF71,'Sequestro de CO2'!AK71,'Sequestro de CO2'!AP71,'Sequestro de CO2'!AU71,'Sequestro de CO2'!AZ71,'Sequestro de CO2'!BE71,'Sequestro de CO2'!BJ71)))</f>
        <v/>
      </c>
      <c r="X31" s="159" t="str">
        <f>IF($B$31="","",IF(OR(ISBLANK('Sequestro de CO2'!Q72),ISBLANK('Sequestro de CO2'!V72),ISBLANK('Sequestro de CO2'!AA72),ISBLANK('Sequestro de CO2'!AF72),ISBLANK('Sequestro de CO2'!AK72),ISBLANK('Sequestro de CO2'!AP72),ISBLANK('Sequestro de CO2'!AU72),ISBLANK('Sequestro de CO2'!AZ72),ISBLANK('Sequestro de CO2'!BE72),ISBLANK('Sequestro de CO2'!BJ72)),"",SUM('Sequestro de CO2'!Q72,'Sequestro de CO2'!V72,'Sequestro de CO2'!AA72,'Sequestro de CO2'!AF72,'Sequestro de CO2'!AK72,'Sequestro de CO2'!AP72,'Sequestro de CO2'!AU72,'Sequestro de CO2'!AZ72,'Sequestro de CO2'!BE72,'Sequestro de CO2'!BJ72)))</f>
        <v/>
      </c>
      <c r="Y31" s="159" t="str">
        <f>IF($B$31="","",IF(OR(ISBLANK('Sequestro de CO2'!Q73),ISBLANK('Sequestro de CO2'!V73),ISBLANK('Sequestro de CO2'!AA73),ISBLANK('Sequestro de CO2'!AF73),ISBLANK('Sequestro de CO2'!AK73),ISBLANK('Sequestro de CO2'!AP73),ISBLANK('Sequestro de CO2'!AU73),ISBLANK('Sequestro de CO2'!AZ73),ISBLANK('Sequestro de CO2'!BE73),ISBLANK('Sequestro de CO2'!BJ73)),"",SUM('Sequestro de CO2'!Q73,'Sequestro de CO2'!V73,'Sequestro de CO2'!AA73,'Sequestro de CO2'!AF73,'Sequestro de CO2'!AK73,'Sequestro de CO2'!AP73,'Sequestro de CO2'!AU73,'Sequestro de CO2'!AZ73,'Sequestro de CO2'!BE73,'Sequestro de CO2'!BJ73)))</f>
        <v/>
      </c>
      <c r="Z31" s="159" t="str">
        <f>IF($B$31="","",IF(OR(ISBLANK('Sequestro de CO2'!Q74),ISBLANK('Sequestro de CO2'!V74),ISBLANK('Sequestro de CO2'!AA74),ISBLANK('Sequestro de CO2'!AF74),ISBLANK('Sequestro de CO2'!AK74),ISBLANK('Sequestro de CO2'!AP74),ISBLANK('Sequestro de CO2'!AU74),ISBLANK('Sequestro de CO2'!AZ74),ISBLANK('Sequestro de CO2'!BE74),ISBLANK('Sequestro de CO2'!BJ74)),"",SUM('Sequestro de CO2'!Q74,'Sequestro de CO2'!V74,'Sequestro de CO2'!AA74,'Sequestro de CO2'!AF74,'Sequestro de CO2'!AK74,'Sequestro de CO2'!AP74,'Sequestro de CO2'!AU74,'Sequestro de CO2'!AZ74,'Sequestro de CO2'!BE74,'Sequestro de CO2'!BJ74)))</f>
        <v/>
      </c>
      <c r="AA31" s="159" t="str">
        <f>IF($B$31="","",IF(OR(ISBLANK('Sequestro de CO2'!Q75),ISBLANK('Sequestro de CO2'!V75),ISBLANK('Sequestro de CO2'!AA75),ISBLANK('Sequestro de CO2'!AF75),ISBLANK('Sequestro de CO2'!AK75),ISBLANK('Sequestro de CO2'!AP75),ISBLANK('Sequestro de CO2'!AU75),ISBLANK('Sequestro de CO2'!AZ75),ISBLANK('Sequestro de CO2'!BE75),ISBLANK('Sequestro de CO2'!BJ75)),"",SUM('Sequestro de CO2'!Q75,'Sequestro de CO2'!V75,'Sequestro de CO2'!AA75,'Sequestro de CO2'!AF75,'Sequestro de CO2'!AK75,'Sequestro de CO2'!AP75,'Sequestro de CO2'!AU75,'Sequestro de CO2'!AZ75,'Sequestro de CO2'!BE75,'Sequestro de CO2'!BJ75)))</f>
        <v/>
      </c>
      <c r="AB31" s="159" t="str">
        <f>IF($B$31="","",IF(OR(ISBLANK('Sequestro de CO2'!Q76),ISBLANK('Sequestro de CO2'!V76),ISBLANK('Sequestro de CO2'!AA76),ISBLANK('Sequestro de CO2'!AF76),ISBLANK('Sequestro de CO2'!AK76),ISBLANK('Sequestro de CO2'!AP76),ISBLANK('Sequestro de CO2'!AU76),ISBLANK('Sequestro de CO2'!AZ76),ISBLANK('Sequestro de CO2'!BE76),ISBLANK('Sequestro de CO2'!BJ76)),"",SUM('Sequestro de CO2'!Q76,'Sequestro de CO2'!V76,'Sequestro de CO2'!AA76,'Sequestro de CO2'!AF76,'Sequestro de CO2'!AK76,'Sequestro de CO2'!AP76,'Sequestro de CO2'!AU76,'Sequestro de CO2'!AZ76,'Sequestro de CO2'!BE76,'Sequestro de CO2'!BJ76)))</f>
        <v/>
      </c>
      <c r="AC31" s="159" t="str">
        <f>IF($B$31="","",IF(OR(ISBLANK('Sequestro de CO2'!Q77),ISBLANK('Sequestro de CO2'!V77),ISBLANK('Sequestro de CO2'!AA77),ISBLANK('Sequestro de CO2'!AF77),ISBLANK('Sequestro de CO2'!AK77),ISBLANK('Sequestro de CO2'!AP77),ISBLANK('Sequestro de CO2'!AU77),ISBLANK('Sequestro de CO2'!AZ77),ISBLANK('Sequestro de CO2'!BE77),ISBLANK('Sequestro de CO2'!BJ77)),"",SUM('Sequestro de CO2'!Q77,'Sequestro de CO2'!V77,'Sequestro de CO2'!AA77,'Sequestro de CO2'!AF77,'Sequestro de CO2'!AK77,'Sequestro de CO2'!AP77,'Sequestro de CO2'!AU77,'Sequestro de CO2'!AZ77,'Sequestro de CO2'!BE77,'Sequestro de CO2'!BJ77)))</f>
        <v/>
      </c>
      <c r="AD31" s="159" t="str">
        <f>IF($B$31="","",IF(OR(ISBLANK('Sequestro de CO2'!Q78),ISBLANK('Sequestro de CO2'!V78),ISBLANK('Sequestro de CO2'!AA78),ISBLANK('Sequestro de CO2'!AF78),ISBLANK('Sequestro de CO2'!AK78),ISBLANK('Sequestro de CO2'!AP78),ISBLANK('Sequestro de CO2'!AU78),ISBLANK('Sequestro de CO2'!AZ78),ISBLANK('Sequestro de CO2'!BE78),ISBLANK('Sequestro de CO2'!BJ78)),"",SUM('Sequestro de CO2'!Q78,'Sequestro de CO2'!V78,'Sequestro de CO2'!AA78,'Sequestro de CO2'!AF78,'Sequestro de CO2'!AK78,'Sequestro de CO2'!AP78,'Sequestro de CO2'!AU78,'Sequestro de CO2'!AZ78,'Sequestro de CO2'!BE78,'Sequestro de CO2'!BJ78)))</f>
        <v/>
      </c>
      <c r="AE31" s="159" t="str">
        <f>IF($B$31="","",IF(OR(ISBLANK('Sequestro de CO2'!Q79),ISBLANK('Sequestro de CO2'!V79),ISBLANK('Sequestro de CO2'!AA79),ISBLANK('Sequestro de CO2'!AF79),ISBLANK('Sequestro de CO2'!AK79),ISBLANK('Sequestro de CO2'!AP79),ISBLANK('Sequestro de CO2'!AU79),ISBLANK('Sequestro de CO2'!AZ79),ISBLANK('Sequestro de CO2'!BE79),ISBLANK('Sequestro de CO2'!BJ79)),"",SUM('Sequestro de CO2'!Q79,'Sequestro de CO2'!V79,'Sequestro de CO2'!AA79,'Sequestro de CO2'!AF79,'Sequestro de CO2'!AK79,'Sequestro de CO2'!AP79,'Sequestro de CO2'!AU79,'Sequestro de CO2'!AZ79,'Sequestro de CO2'!BE79,'Sequestro de CO2'!BJ79)))</f>
        <v/>
      </c>
      <c r="AF31" s="159" t="str">
        <f>IF($B$31="","",IF(OR(ISBLANK('Sequestro de CO2'!Q80),ISBLANK('Sequestro de CO2'!V80),ISBLANK('Sequestro de CO2'!AA80),ISBLANK('Sequestro de CO2'!AF80),ISBLANK('Sequestro de CO2'!AK80),ISBLANK('Sequestro de CO2'!AP80),ISBLANK('Sequestro de CO2'!AU80),ISBLANK('Sequestro de CO2'!AZ80),ISBLANK('Sequestro de CO2'!BE80),ISBLANK('Sequestro de CO2'!BJ80)),"",SUM('Sequestro de CO2'!Q80,'Sequestro de CO2'!V80,'Sequestro de CO2'!AA80,'Sequestro de CO2'!AF80,'Sequestro de CO2'!AK80,'Sequestro de CO2'!AP80,'Sequestro de CO2'!AU80,'Sequestro de CO2'!AZ80,'Sequestro de CO2'!BE80,'Sequestro de CO2'!BJ80)))</f>
        <v/>
      </c>
      <c r="AG31" s="159" t="str">
        <f>IF($B$31="","",IF(OR(ISBLANK('Sequestro de CO2'!Q81),ISBLANK('Sequestro de CO2'!V81),ISBLANK('Sequestro de CO2'!AA81),ISBLANK('Sequestro de CO2'!AF81),ISBLANK('Sequestro de CO2'!AK81),ISBLANK('Sequestro de CO2'!AP81),ISBLANK('Sequestro de CO2'!AU81),ISBLANK('Sequestro de CO2'!AZ81),ISBLANK('Sequestro de CO2'!BE81),ISBLANK('Sequestro de CO2'!BJ81)),"",SUM('Sequestro de CO2'!Q81,'Sequestro de CO2'!V81,'Sequestro de CO2'!AA81,'Sequestro de CO2'!AF81,'Sequestro de CO2'!AK81,'Sequestro de CO2'!AP81,'Sequestro de CO2'!AU81,'Sequestro de CO2'!AZ81,'Sequestro de CO2'!BE81,'Sequestro de CO2'!BJ81)))</f>
        <v/>
      </c>
      <c r="AH31" s="159" t="str">
        <f>IF($B$31="","",IF(OR(ISBLANK('Sequestro de CO2'!Q82),ISBLANK('Sequestro de CO2'!V82),ISBLANK('Sequestro de CO2'!AA82),ISBLANK('Sequestro de CO2'!AF82),ISBLANK('Sequestro de CO2'!AK82),ISBLANK('Sequestro de CO2'!AP82),ISBLANK('Sequestro de CO2'!AU82),ISBLANK('Sequestro de CO2'!AZ82),ISBLANK('Sequestro de CO2'!BE82),ISBLANK('Sequestro de CO2'!BJ82)),"",SUM('Sequestro de CO2'!Q82,'Sequestro de CO2'!V82,'Sequestro de CO2'!AA82,'Sequestro de CO2'!AF82,'Sequestro de CO2'!AK82,'Sequestro de CO2'!AP82,'Sequestro de CO2'!AU82,'Sequestro de CO2'!AZ82,'Sequestro de CO2'!BE82,'Sequestro de CO2'!BJ82)))</f>
        <v/>
      </c>
      <c r="AI31" s="159" t="str">
        <f>IF($B$31="","",IF(OR(ISBLANK('Sequestro de CO2'!Q83),ISBLANK('Sequestro de CO2'!V83),ISBLANK('Sequestro de CO2'!AA83),ISBLANK('Sequestro de CO2'!AF83),ISBLANK('Sequestro de CO2'!AK83),ISBLANK('Sequestro de CO2'!AP83),ISBLANK('Sequestro de CO2'!AU83),ISBLANK('Sequestro de CO2'!AZ83),ISBLANK('Sequestro de CO2'!BE83),ISBLANK('Sequestro de CO2'!BJ83)),"",SUM('Sequestro de CO2'!Q83,'Sequestro de CO2'!V83,'Sequestro de CO2'!AA83,'Sequestro de CO2'!AF83,'Sequestro de CO2'!AK83,'Sequestro de CO2'!AP83,'Sequestro de CO2'!AU83,'Sequestro de CO2'!AZ83,'Sequestro de CO2'!BE83,'Sequestro de CO2'!BJ83)))</f>
        <v/>
      </c>
      <c r="AJ31" s="159" t="str">
        <f>IF($B$31="","",IF(OR(ISBLANK('Sequestro de CO2'!Q84),ISBLANK('Sequestro de CO2'!V84),ISBLANK('Sequestro de CO2'!AA84),ISBLANK('Sequestro de CO2'!AF84),ISBLANK('Sequestro de CO2'!AK84),ISBLANK('Sequestro de CO2'!AP84),ISBLANK('Sequestro de CO2'!AU84),ISBLANK('Sequestro de CO2'!AZ84),ISBLANK('Sequestro de CO2'!BE84),ISBLANK('Sequestro de CO2'!BJ84)),"",SUM('Sequestro de CO2'!Q84,'Sequestro de CO2'!V84,'Sequestro de CO2'!AA84,'Sequestro de CO2'!AF84,'Sequestro de CO2'!AK84,'Sequestro de CO2'!AP84,'Sequestro de CO2'!AU84,'Sequestro de CO2'!AZ84,'Sequestro de CO2'!BE84,'Sequestro de CO2'!BJ84)))</f>
        <v/>
      </c>
      <c r="AK31" s="160" t="str">
        <f>IF($B$31="","",IF(OR(ISBLANK('Sequestro de CO2'!Q85),ISBLANK('Sequestro de CO2'!V85),ISBLANK('Sequestro de CO2'!AA85),ISBLANK('Sequestro de CO2'!AF85),ISBLANK('Sequestro de CO2'!AK85),ISBLANK('Sequestro de CO2'!AP85),ISBLANK('Sequestro de CO2'!AU85),ISBLANK('Sequestro de CO2'!AZ85),ISBLANK('Sequestro de CO2'!BE85),ISBLANK('Sequestro de CO2'!BJ85)),"",SUM('Sequestro de CO2'!Q85,'Sequestro de CO2'!V85,'Sequestro de CO2'!AA85,'Sequestro de CO2'!AF85,'Sequestro de CO2'!AK85,'Sequestro de CO2'!AP85,'Sequestro de CO2'!AU85,'Sequestro de CO2'!AZ85,'Sequestro de CO2'!BE85,'Sequestro de CO2'!BJ85)))</f>
        <v/>
      </c>
      <c r="AL31" s="144"/>
      <c r="AM31" s="144"/>
      <c r="AN31" s="144"/>
      <c r="AO31" s="144"/>
      <c r="AP31" s="144"/>
      <c r="AQ31" s="144"/>
      <c r="AR31" s="144"/>
      <c r="AS31" s="144"/>
      <c r="AT31" s="144"/>
      <c r="AU31" s="144"/>
      <c r="AV31" s="144"/>
      <c r="AW31" s="144"/>
      <c r="AX31" s="144"/>
      <c r="AY31" s="144"/>
      <c r="AZ31" s="144"/>
      <c r="BA31" s="144"/>
      <c r="BB31" s="144"/>
      <c r="BC31" s="144"/>
    </row>
    <row r="32" spans="1:55" ht="15" customHeight="1" x14ac:dyDescent="0.3">
      <c r="A32" s="144"/>
      <c r="B32" s="163" t="str">
        <f>IF(PRINCIPAL!B34&lt;&gt;"",PRINCIPAL!B34,"")</f>
        <v/>
      </c>
      <c r="C32" s="159" t="str">
        <f>IF($B$32="","",IF(OR(ISBLANK('Sequestro de CO2'!Q90),ISBLANK('Sequestro de CO2'!V90),ISBLANK('Sequestro de CO2'!AA90),ISBLANK('Sequestro de CO2'!AF90),ISBLANK('Sequestro de CO2'!AK90),ISBLANK('Sequestro de CO2'!AP90),ISBLANK('Sequestro de CO2'!AU90),ISBLANK('Sequestro de CO2'!AZ90),ISBLANK('Sequestro de CO2'!BE90),ISBLANK('Sequestro de CO2'!BJ90)),"",SUM('Sequestro de CO2'!Q90,'Sequestro de CO2'!V90,'Sequestro de CO2'!AA90,'Sequestro de CO2'!AF90,'Sequestro de CO2'!AK90,'Sequestro de CO2'!AP90,'Sequestro de CO2'!AU90,'Sequestro de CO2'!AZ90,'Sequestro de CO2'!BE90,'Sequestro de CO2'!BJ90)))</f>
        <v/>
      </c>
      <c r="D32" s="159" t="str">
        <f>IF($B$32="","",IF(OR(ISBLANK('Sequestro de CO2'!Q91),ISBLANK('Sequestro de CO2'!V91),ISBLANK('Sequestro de CO2'!AA91),ISBLANK('Sequestro de CO2'!AF91),ISBLANK('Sequestro de CO2'!AK91),ISBLANK('Sequestro de CO2'!AP91),ISBLANK('Sequestro de CO2'!AU91),ISBLANK('Sequestro de CO2'!AZ91),ISBLANK('Sequestro de CO2'!BE91),ISBLANK('Sequestro de CO2'!BJ91)),"",SUM('Sequestro de CO2'!Q91,'Sequestro de CO2'!V91,'Sequestro de CO2'!AA91,'Sequestro de CO2'!AF91,'Sequestro de CO2'!AK91,'Sequestro de CO2'!AP91,'Sequestro de CO2'!AU91,'Sequestro de CO2'!AZ91,'Sequestro de CO2'!BE91,'Sequestro de CO2'!BJ91)))</f>
        <v/>
      </c>
      <c r="E32" s="159" t="str">
        <f>IF($B$32="","",IF(OR(ISBLANK('Sequestro de CO2'!Q92),ISBLANK('Sequestro de CO2'!V92),ISBLANK('Sequestro de CO2'!AA92),ISBLANK('Sequestro de CO2'!AF92),ISBLANK('Sequestro de CO2'!AK92),ISBLANK('Sequestro de CO2'!AP92),ISBLANK('Sequestro de CO2'!AU92),ISBLANK('Sequestro de CO2'!AZ92),ISBLANK('Sequestro de CO2'!BE92),ISBLANK('Sequestro de CO2'!BJ92)),"",SUM('Sequestro de CO2'!Q92,'Sequestro de CO2'!V92,'Sequestro de CO2'!AA92,'Sequestro de CO2'!AF92,'Sequestro de CO2'!AK92,'Sequestro de CO2'!AP92,'Sequestro de CO2'!AU92,'Sequestro de CO2'!AZ92,'Sequestro de CO2'!BE92,'Sequestro de CO2'!BJ92)))</f>
        <v/>
      </c>
      <c r="F32" s="159" t="str">
        <f>IF($B$32="","",IF(OR(ISBLANK('Sequestro de CO2'!Q93),ISBLANK('Sequestro de CO2'!V93),ISBLANK('Sequestro de CO2'!AA93),ISBLANK('Sequestro de CO2'!AF93),ISBLANK('Sequestro de CO2'!AK93),ISBLANK('Sequestro de CO2'!AP93),ISBLANK('Sequestro de CO2'!AU93),ISBLANK('Sequestro de CO2'!AZ93),ISBLANK('Sequestro de CO2'!BE93),ISBLANK('Sequestro de CO2'!BJ93)),"",SUM('Sequestro de CO2'!Q93,'Sequestro de CO2'!V93,'Sequestro de CO2'!AA93,'Sequestro de CO2'!AF93,'Sequestro de CO2'!AK93,'Sequestro de CO2'!AP93,'Sequestro de CO2'!AU93,'Sequestro de CO2'!AZ93,'Sequestro de CO2'!BE93,'Sequestro de CO2'!BJ93)))</f>
        <v/>
      </c>
      <c r="G32" s="159" t="str">
        <f>IF($B$32="","",IF(OR(ISBLANK('Sequestro de CO2'!Q94),ISBLANK('Sequestro de CO2'!V94),ISBLANK('Sequestro de CO2'!AA94),ISBLANK('Sequestro de CO2'!AF94),ISBLANK('Sequestro de CO2'!AK94),ISBLANK('Sequestro de CO2'!AP94),ISBLANK('Sequestro de CO2'!AU94),ISBLANK('Sequestro de CO2'!AZ94),ISBLANK('Sequestro de CO2'!BE94),ISBLANK('Sequestro de CO2'!BJ94)),"",SUM('Sequestro de CO2'!Q94,'Sequestro de CO2'!V94,'Sequestro de CO2'!AA94,'Sequestro de CO2'!AF94,'Sequestro de CO2'!AK94,'Sequestro de CO2'!AP94,'Sequestro de CO2'!AU94,'Sequestro de CO2'!AZ94,'Sequestro de CO2'!BE94,'Sequestro de CO2'!BJ94)))</f>
        <v/>
      </c>
      <c r="H32" s="159" t="str">
        <f>IF($B$32="","",IF(OR(ISBLANK('Sequestro de CO2'!Q95),ISBLANK('Sequestro de CO2'!V95),ISBLANK('Sequestro de CO2'!AA95),ISBLANK('Sequestro de CO2'!AF95),ISBLANK('Sequestro de CO2'!AK95),ISBLANK('Sequestro de CO2'!AP95),ISBLANK('Sequestro de CO2'!AU95),ISBLANK('Sequestro de CO2'!AZ95),ISBLANK('Sequestro de CO2'!BE95),ISBLANK('Sequestro de CO2'!BJ95)),"",SUM('Sequestro de CO2'!Q95,'Sequestro de CO2'!V95,'Sequestro de CO2'!AA95,'Sequestro de CO2'!AF95,'Sequestro de CO2'!AK95,'Sequestro de CO2'!AP95,'Sequestro de CO2'!AU95,'Sequestro de CO2'!AZ95,'Sequestro de CO2'!BE95,'Sequestro de CO2'!BJ95)))</f>
        <v/>
      </c>
      <c r="I32" s="159" t="str">
        <f>IF($B$32="","",IF(OR(ISBLANK('Sequestro de CO2'!Q96),ISBLANK('Sequestro de CO2'!V96),ISBLANK('Sequestro de CO2'!AA96),ISBLANK('Sequestro de CO2'!AF96),ISBLANK('Sequestro de CO2'!AK96),ISBLANK('Sequestro de CO2'!AP96),ISBLANK('Sequestro de CO2'!AU96),ISBLANK('Sequestro de CO2'!AZ96),ISBLANK('Sequestro de CO2'!BE96),ISBLANK('Sequestro de CO2'!BJ96)),"",SUM('Sequestro de CO2'!Q96,'Sequestro de CO2'!V96,'Sequestro de CO2'!AA96,'Sequestro de CO2'!AF96,'Sequestro de CO2'!AK96,'Sequestro de CO2'!AP96,'Sequestro de CO2'!AU96,'Sequestro de CO2'!AZ96,'Sequestro de CO2'!BE96,'Sequestro de CO2'!BJ96)))</f>
        <v/>
      </c>
      <c r="J32" s="159" t="str">
        <f>IF($B$32="","",IF(OR(ISBLANK('Sequestro de CO2'!Q97),ISBLANK('Sequestro de CO2'!V97),ISBLANK('Sequestro de CO2'!AA97),ISBLANK('Sequestro de CO2'!AF97),ISBLANK('Sequestro de CO2'!AK97),ISBLANK('Sequestro de CO2'!AP97),ISBLANK('Sequestro de CO2'!AU97),ISBLANK('Sequestro de CO2'!AZ97),ISBLANK('Sequestro de CO2'!BE97),ISBLANK('Sequestro de CO2'!BJ97)),"",SUM('Sequestro de CO2'!Q97,'Sequestro de CO2'!V97,'Sequestro de CO2'!AA97,'Sequestro de CO2'!AF97,'Sequestro de CO2'!AK97,'Sequestro de CO2'!AP97,'Sequestro de CO2'!AU97,'Sequestro de CO2'!AZ97,'Sequestro de CO2'!BE97,'Sequestro de CO2'!BJ97)))</f>
        <v/>
      </c>
      <c r="K32" s="159" t="str">
        <f>IF($B$32="","",IF(OR(ISBLANK('Sequestro de CO2'!Q98),ISBLANK('Sequestro de CO2'!V98),ISBLANK('Sequestro de CO2'!AA98),ISBLANK('Sequestro de CO2'!AF98),ISBLANK('Sequestro de CO2'!AK98),ISBLANK('Sequestro de CO2'!AP98),ISBLANK('Sequestro de CO2'!AU98),ISBLANK('Sequestro de CO2'!AZ98),ISBLANK('Sequestro de CO2'!BE98),ISBLANK('Sequestro de CO2'!BJ98)),"",SUM('Sequestro de CO2'!Q98,'Sequestro de CO2'!V98,'Sequestro de CO2'!AA98,'Sequestro de CO2'!AF98,'Sequestro de CO2'!AK98,'Sequestro de CO2'!AP98,'Sequestro de CO2'!AU98,'Sequestro de CO2'!AZ98,'Sequestro de CO2'!BE98,'Sequestro de CO2'!BJ98)))</f>
        <v/>
      </c>
      <c r="L32" s="159" t="str">
        <f>IF($B$32="","",IF(OR(ISBLANK('Sequestro de CO2'!Q99),ISBLANK('Sequestro de CO2'!V99),ISBLANK('Sequestro de CO2'!AA99),ISBLANK('Sequestro de CO2'!AF99),ISBLANK('Sequestro de CO2'!AK99),ISBLANK('Sequestro de CO2'!AP99),ISBLANK('Sequestro de CO2'!AU99),ISBLANK('Sequestro de CO2'!AZ99),ISBLANK('Sequestro de CO2'!BE99),ISBLANK('Sequestro de CO2'!BJ99)),"",SUM('Sequestro de CO2'!Q99,'Sequestro de CO2'!V99,'Sequestro de CO2'!AA99,'Sequestro de CO2'!AF99,'Sequestro de CO2'!AK99,'Sequestro de CO2'!AP99,'Sequestro de CO2'!AU99,'Sequestro de CO2'!AZ99,'Sequestro de CO2'!BE99,'Sequestro de CO2'!BJ99)))</f>
        <v/>
      </c>
      <c r="M32" s="159" t="str">
        <f>IF($B$32="","",IF(OR(ISBLANK('Sequestro de CO2'!Q100),ISBLANK('Sequestro de CO2'!V100),ISBLANK('Sequestro de CO2'!AA100),ISBLANK('Sequestro de CO2'!AF100),ISBLANK('Sequestro de CO2'!AK100),ISBLANK('Sequestro de CO2'!AP100),ISBLANK('Sequestro de CO2'!AU100),ISBLANK('Sequestro de CO2'!AZ100),ISBLANK('Sequestro de CO2'!BE100),ISBLANK('Sequestro de CO2'!BJ100)),"",SUM('Sequestro de CO2'!Q100,'Sequestro de CO2'!V100,'Sequestro de CO2'!AA100,'Sequestro de CO2'!AF100,'Sequestro de CO2'!AK100,'Sequestro de CO2'!AP100,'Sequestro de CO2'!AU100,'Sequestro de CO2'!AZ100,'Sequestro de CO2'!BE100,'Sequestro de CO2'!BJ100)))</f>
        <v/>
      </c>
      <c r="N32" s="159" t="str">
        <f>IF($B$32="","",IF(OR(ISBLANK('Sequestro de CO2'!Q101),ISBLANK('Sequestro de CO2'!V101),ISBLANK('Sequestro de CO2'!AA101),ISBLANK('Sequestro de CO2'!AF101),ISBLANK('Sequestro de CO2'!AK101),ISBLANK('Sequestro de CO2'!AP101),ISBLANK('Sequestro de CO2'!AU101),ISBLANK('Sequestro de CO2'!AZ101),ISBLANK('Sequestro de CO2'!BE101),ISBLANK('Sequestro de CO2'!BJ101)),"",SUM('Sequestro de CO2'!Q101,'Sequestro de CO2'!V101,'Sequestro de CO2'!AA101,'Sequestro de CO2'!AF101,'Sequestro de CO2'!AK101,'Sequestro de CO2'!AP101,'Sequestro de CO2'!AU101,'Sequestro de CO2'!AZ101,'Sequestro de CO2'!BE101,'Sequestro de CO2'!BJ101)))</f>
        <v/>
      </c>
      <c r="O32" s="159" t="str">
        <f>IF($B$32="","",IF(OR(ISBLANK('Sequestro de CO2'!Q102),ISBLANK('Sequestro de CO2'!V102),ISBLANK('Sequestro de CO2'!AA102),ISBLANK('Sequestro de CO2'!AF102),ISBLANK('Sequestro de CO2'!AK102),ISBLANK('Sequestro de CO2'!AP102),ISBLANK('Sequestro de CO2'!AU102),ISBLANK('Sequestro de CO2'!AZ102),ISBLANK('Sequestro de CO2'!BE102),ISBLANK('Sequestro de CO2'!BJ102)),"",SUM('Sequestro de CO2'!Q102,'Sequestro de CO2'!V102,'Sequestro de CO2'!AA102,'Sequestro de CO2'!AF102,'Sequestro de CO2'!AK102,'Sequestro de CO2'!AP102,'Sequestro de CO2'!AU102,'Sequestro de CO2'!AZ102,'Sequestro de CO2'!BE102,'Sequestro de CO2'!BJ102)))</f>
        <v/>
      </c>
      <c r="P32" s="159" t="str">
        <f>IF($B$32="","",IF(OR(ISBLANK('Sequestro de CO2'!Q103),ISBLANK('Sequestro de CO2'!V103),ISBLANK('Sequestro de CO2'!AA103),ISBLANK('Sequestro de CO2'!AF103),ISBLANK('Sequestro de CO2'!AK103),ISBLANK('Sequestro de CO2'!AP103),ISBLANK('Sequestro de CO2'!AU103),ISBLANK('Sequestro de CO2'!AZ103),ISBLANK('Sequestro de CO2'!BE103),ISBLANK('Sequestro de CO2'!BJ103)),"",SUM('Sequestro de CO2'!Q103,'Sequestro de CO2'!V103,'Sequestro de CO2'!AA103,'Sequestro de CO2'!AF103,'Sequestro de CO2'!AK103,'Sequestro de CO2'!AP103,'Sequestro de CO2'!AU103,'Sequestro de CO2'!AZ103,'Sequestro de CO2'!BE103,'Sequestro de CO2'!BJ103)))</f>
        <v/>
      </c>
      <c r="Q32" s="159" t="str">
        <f>IF($B$32="","",IF(OR(ISBLANK('Sequestro de CO2'!Q104),ISBLANK('Sequestro de CO2'!V104),ISBLANK('Sequestro de CO2'!AA104),ISBLANK('Sequestro de CO2'!AF104),ISBLANK('Sequestro de CO2'!AK104),ISBLANK('Sequestro de CO2'!AP104),ISBLANK('Sequestro de CO2'!AU104),ISBLANK('Sequestro de CO2'!AZ104),ISBLANK('Sequestro de CO2'!BE104),ISBLANK('Sequestro de CO2'!BJ104)),"",SUM('Sequestro de CO2'!Q104,'Sequestro de CO2'!V104,'Sequestro de CO2'!AA104,'Sequestro de CO2'!AF104,'Sequestro de CO2'!AK104,'Sequestro de CO2'!AP104,'Sequestro de CO2'!AU104,'Sequestro de CO2'!AZ104,'Sequestro de CO2'!BE104,'Sequestro de CO2'!BJ104)))</f>
        <v/>
      </c>
      <c r="R32" s="159" t="str">
        <f>IF($B$32="","",IF(OR(ISBLANK('Sequestro de CO2'!Q105),ISBLANK('Sequestro de CO2'!V105),ISBLANK('Sequestro de CO2'!AA105),ISBLANK('Sequestro de CO2'!AF105),ISBLANK('Sequestro de CO2'!AK105),ISBLANK('Sequestro de CO2'!AP105),ISBLANK('Sequestro de CO2'!AU105),ISBLANK('Sequestro de CO2'!AZ105),ISBLANK('Sequestro de CO2'!BE105),ISBLANK('Sequestro de CO2'!BJ105)),"",SUM('Sequestro de CO2'!Q105,'Sequestro de CO2'!V105,'Sequestro de CO2'!AA105,'Sequestro de CO2'!AF105,'Sequestro de CO2'!AK105,'Sequestro de CO2'!AP105,'Sequestro de CO2'!AU105,'Sequestro de CO2'!AZ105,'Sequestro de CO2'!BE105,'Sequestro de CO2'!BJ105)))</f>
        <v/>
      </c>
      <c r="S32" s="159" t="str">
        <f>IF($B$32="","",IF(OR(ISBLANK('Sequestro de CO2'!Q106),ISBLANK('Sequestro de CO2'!V106),ISBLANK('Sequestro de CO2'!AA106),ISBLANK('Sequestro de CO2'!AF106),ISBLANK('Sequestro de CO2'!AK106),ISBLANK('Sequestro de CO2'!AP106),ISBLANK('Sequestro de CO2'!AU106),ISBLANK('Sequestro de CO2'!AZ106),ISBLANK('Sequestro de CO2'!BE106),ISBLANK('Sequestro de CO2'!BJ106)),"",SUM('Sequestro de CO2'!Q106,'Sequestro de CO2'!V106,'Sequestro de CO2'!AA106,'Sequestro de CO2'!AF106,'Sequestro de CO2'!AK106,'Sequestro de CO2'!AP106,'Sequestro de CO2'!AU106,'Sequestro de CO2'!AZ106,'Sequestro de CO2'!BE106,'Sequestro de CO2'!BJ106)))</f>
        <v/>
      </c>
      <c r="T32" s="159" t="str">
        <f>IF($B$32="","",IF(OR(ISBLANK('Sequestro de CO2'!Q107),ISBLANK('Sequestro de CO2'!V107),ISBLANK('Sequestro de CO2'!AA107),ISBLANK('Sequestro de CO2'!AF107),ISBLANK('Sequestro de CO2'!AK107),ISBLANK('Sequestro de CO2'!AP107),ISBLANK('Sequestro de CO2'!AU107),ISBLANK('Sequestro de CO2'!AZ107),ISBLANK('Sequestro de CO2'!BE107),ISBLANK('Sequestro de CO2'!BJ107)),"",SUM('Sequestro de CO2'!Q107,'Sequestro de CO2'!V107,'Sequestro de CO2'!AA107,'Sequestro de CO2'!AF107,'Sequestro de CO2'!AK107,'Sequestro de CO2'!AP107,'Sequestro de CO2'!AU107,'Sequestro de CO2'!AZ107,'Sequestro de CO2'!BE107,'Sequestro de CO2'!BJ107)))</f>
        <v/>
      </c>
      <c r="U32" s="159" t="str">
        <f>IF($B$32="","",IF(OR(ISBLANK('Sequestro de CO2'!Q108),ISBLANK('Sequestro de CO2'!V108),ISBLANK('Sequestro de CO2'!AA108),ISBLANK('Sequestro de CO2'!AF108),ISBLANK('Sequestro de CO2'!AK108),ISBLANK('Sequestro de CO2'!AP108),ISBLANK('Sequestro de CO2'!AU108),ISBLANK('Sequestro de CO2'!AZ108),ISBLANK('Sequestro de CO2'!BE108),ISBLANK('Sequestro de CO2'!BJ108)),"",SUM('Sequestro de CO2'!Q108,'Sequestro de CO2'!V108,'Sequestro de CO2'!AA108,'Sequestro de CO2'!AF108,'Sequestro de CO2'!AK108,'Sequestro de CO2'!AP108,'Sequestro de CO2'!AU108,'Sequestro de CO2'!AZ108,'Sequestro de CO2'!BE108,'Sequestro de CO2'!BJ108)))</f>
        <v/>
      </c>
      <c r="V32" s="159" t="str">
        <f>IF($B$32="","",IF(OR(ISBLANK('Sequestro de CO2'!Q109),ISBLANK('Sequestro de CO2'!V109),ISBLANK('Sequestro de CO2'!AA109),ISBLANK('Sequestro de CO2'!AF109),ISBLANK('Sequestro de CO2'!AK109),ISBLANK('Sequestro de CO2'!AP109),ISBLANK('Sequestro de CO2'!AU109),ISBLANK('Sequestro de CO2'!AZ109),ISBLANK('Sequestro de CO2'!BE109),ISBLANK('Sequestro de CO2'!BJ109)),"",SUM('Sequestro de CO2'!Q109,'Sequestro de CO2'!V109,'Sequestro de CO2'!AA109,'Sequestro de CO2'!AF109,'Sequestro de CO2'!AK109,'Sequestro de CO2'!AP109,'Sequestro de CO2'!AU109,'Sequestro de CO2'!AZ109,'Sequestro de CO2'!BE109,'Sequestro de CO2'!BJ109)))</f>
        <v/>
      </c>
      <c r="W32" s="159" t="str">
        <f>IF($B$32="","",IF(OR(ISBLANK('Sequestro de CO2'!Q110),ISBLANK('Sequestro de CO2'!V110),ISBLANK('Sequestro de CO2'!AA110),ISBLANK('Sequestro de CO2'!AF110),ISBLANK('Sequestro de CO2'!AK110),ISBLANK('Sequestro de CO2'!AP110),ISBLANK('Sequestro de CO2'!AU110),ISBLANK('Sequestro de CO2'!AZ110),ISBLANK('Sequestro de CO2'!BE110),ISBLANK('Sequestro de CO2'!BJ110)),"",SUM('Sequestro de CO2'!Q110,'Sequestro de CO2'!V110,'Sequestro de CO2'!AA110,'Sequestro de CO2'!AF110,'Sequestro de CO2'!AK110,'Sequestro de CO2'!AP110,'Sequestro de CO2'!AU110,'Sequestro de CO2'!AZ110,'Sequestro de CO2'!BE110,'Sequestro de CO2'!BJ110)))</f>
        <v/>
      </c>
      <c r="X32" s="159" t="str">
        <f>IF($B$32="","",IF(OR(ISBLANK('Sequestro de CO2'!Q111),ISBLANK('Sequestro de CO2'!V111),ISBLANK('Sequestro de CO2'!AA111),ISBLANK('Sequestro de CO2'!AF111),ISBLANK('Sequestro de CO2'!AK111),ISBLANK('Sequestro de CO2'!AP111),ISBLANK('Sequestro de CO2'!AU111),ISBLANK('Sequestro de CO2'!AZ111),ISBLANK('Sequestro de CO2'!BE111),ISBLANK('Sequestro de CO2'!BJ111)),"",SUM('Sequestro de CO2'!Q111,'Sequestro de CO2'!V111,'Sequestro de CO2'!AA111,'Sequestro de CO2'!AF111,'Sequestro de CO2'!AK111,'Sequestro de CO2'!AP111,'Sequestro de CO2'!AU111,'Sequestro de CO2'!AZ111,'Sequestro de CO2'!BE111,'Sequestro de CO2'!BJ111)))</f>
        <v/>
      </c>
      <c r="Y32" s="159" t="str">
        <f>IF($B$32="","",IF(OR(ISBLANK('Sequestro de CO2'!Q112),ISBLANK('Sequestro de CO2'!V112),ISBLANK('Sequestro de CO2'!AA112),ISBLANK('Sequestro de CO2'!AF112),ISBLANK('Sequestro de CO2'!AK112),ISBLANK('Sequestro de CO2'!AP112),ISBLANK('Sequestro de CO2'!AU112),ISBLANK('Sequestro de CO2'!AZ112),ISBLANK('Sequestro de CO2'!BE112),ISBLANK('Sequestro de CO2'!BJ112)),"",SUM('Sequestro de CO2'!Q112,'Sequestro de CO2'!V112,'Sequestro de CO2'!AA112,'Sequestro de CO2'!AF112,'Sequestro de CO2'!AK112,'Sequestro de CO2'!AP112,'Sequestro de CO2'!AU112,'Sequestro de CO2'!AZ112,'Sequestro de CO2'!BE112,'Sequestro de CO2'!BJ112)))</f>
        <v/>
      </c>
      <c r="Z32" s="159" t="str">
        <f>IF($B$32="","",IF(OR(ISBLANK('Sequestro de CO2'!Q113),ISBLANK('Sequestro de CO2'!V113),ISBLANK('Sequestro de CO2'!AA113),ISBLANK('Sequestro de CO2'!AF113),ISBLANK('Sequestro de CO2'!AK113),ISBLANK('Sequestro de CO2'!AP113),ISBLANK('Sequestro de CO2'!AU113),ISBLANK('Sequestro de CO2'!AZ113),ISBLANK('Sequestro de CO2'!BE113),ISBLANK('Sequestro de CO2'!BJ113)),"",SUM('Sequestro de CO2'!Q113,'Sequestro de CO2'!V113,'Sequestro de CO2'!AA113,'Sequestro de CO2'!AF113,'Sequestro de CO2'!AK113,'Sequestro de CO2'!AP113,'Sequestro de CO2'!AU113,'Sequestro de CO2'!AZ113,'Sequestro de CO2'!BE113,'Sequestro de CO2'!BJ113)))</f>
        <v/>
      </c>
      <c r="AA32" s="159" t="str">
        <f>IF($B$32="","",IF(OR(ISBLANK('Sequestro de CO2'!Q114),ISBLANK('Sequestro de CO2'!V114),ISBLANK('Sequestro de CO2'!AA114),ISBLANK('Sequestro de CO2'!AF114),ISBLANK('Sequestro de CO2'!AK114),ISBLANK('Sequestro de CO2'!AP114),ISBLANK('Sequestro de CO2'!AU114),ISBLANK('Sequestro de CO2'!AZ114),ISBLANK('Sequestro de CO2'!BE114),ISBLANK('Sequestro de CO2'!BJ114)),"",SUM('Sequestro de CO2'!Q114,'Sequestro de CO2'!V114,'Sequestro de CO2'!AA114,'Sequestro de CO2'!AF114,'Sequestro de CO2'!AK114,'Sequestro de CO2'!AP114,'Sequestro de CO2'!AU114,'Sequestro de CO2'!AZ114,'Sequestro de CO2'!BE114,'Sequestro de CO2'!BJ114)))</f>
        <v/>
      </c>
      <c r="AB32" s="159" t="str">
        <f>IF($B$32="","",IF(OR(ISBLANK('Sequestro de CO2'!Q115),ISBLANK('Sequestro de CO2'!V115),ISBLANK('Sequestro de CO2'!AA115),ISBLANK('Sequestro de CO2'!AF115),ISBLANK('Sequestro de CO2'!AK115),ISBLANK('Sequestro de CO2'!AP115),ISBLANK('Sequestro de CO2'!AU115),ISBLANK('Sequestro de CO2'!AZ115),ISBLANK('Sequestro de CO2'!BE115),ISBLANK('Sequestro de CO2'!BJ115)),"",SUM('Sequestro de CO2'!Q115,'Sequestro de CO2'!V115,'Sequestro de CO2'!AA115,'Sequestro de CO2'!AF115,'Sequestro de CO2'!AK115,'Sequestro de CO2'!AP115,'Sequestro de CO2'!AU115,'Sequestro de CO2'!AZ115,'Sequestro de CO2'!BE115,'Sequestro de CO2'!BJ115)))</f>
        <v/>
      </c>
      <c r="AC32" s="159" t="str">
        <f>IF($B$32="","",IF(OR(ISBLANK('Sequestro de CO2'!Q116),ISBLANK('Sequestro de CO2'!V116),ISBLANK('Sequestro de CO2'!AA116),ISBLANK('Sequestro de CO2'!AF116),ISBLANK('Sequestro de CO2'!AK116),ISBLANK('Sequestro de CO2'!AP116),ISBLANK('Sequestro de CO2'!AU116),ISBLANK('Sequestro de CO2'!AZ116),ISBLANK('Sequestro de CO2'!BE116),ISBLANK('Sequestro de CO2'!BJ116)),"",SUM('Sequestro de CO2'!Q116,'Sequestro de CO2'!V116,'Sequestro de CO2'!AA116,'Sequestro de CO2'!AF116,'Sequestro de CO2'!AK116,'Sequestro de CO2'!AP116,'Sequestro de CO2'!AU116,'Sequestro de CO2'!AZ116,'Sequestro de CO2'!BE116,'Sequestro de CO2'!BJ116)))</f>
        <v/>
      </c>
      <c r="AD32" s="159" t="str">
        <f>IF($B$32="","",IF(OR(ISBLANK('Sequestro de CO2'!Q117),ISBLANK('Sequestro de CO2'!V117),ISBLANK('Sequestro de CO2'!AA117),ISBLANK('Sequestro de CO2'!AF117),ISBLANK('Sequestro de CO2'!AK117),ISBLANK('Sequestro de CO2'!AP117),ISBLANK('Sequestro de CO2'!AU117),ISBLANK('Sequestro de CO2'!AZ117),ISBLANK('Sequestro de CO2'!BE117),ISBLANK('Sequestro de CO2'!BJ117)),"",SUM('Sequestro de CO2'!Q117,'Sequestro de CO2'!V117,'Sequestro de CO2'!AA117,'Sequestro de CO2'!AF117,'Sequestro de CO2'!AK117,'Sequestro de CO2'!AP117,'Sequestro de CO2'!AU117,'Sequestro de CO2'!AZ117,'Sequestro de CO2'!BE117,'Sequestro de CO2'!BJ117)))</f>
        <v/>
      </c>
      <c r="AE32" s="159" t="str">
        <f>IF($B$32="","",IF(OR(ISBLANK('Sequestro de CO2'!Q118),ISBLANK('Sequestro de CO2'!V118),ISBLANK('Sequestro de CO2'!AA118),ISBLANK('Sequestro de CO2'!AF118),ISBLANK('Sequestro de CO2'!AK118),ISBLANK('Sequestro de CO2'!AP118),ISBLANK('Sequestro de CO2'!AU118),ISBLANK('Sequestro de CO2'!AZ118),ISBLANK('Sequestro de CO2'!BE118),ISBLANK('Sequestro de CO2'!BJ118)),"",SUM('Sequestro de CO2'!Q118,'Sequestro de CO2'!V118,'Sequestro de CO2'!AA118,'Sequestro de CO2'!AF118,'Sequestro de CO2'!AK118,'Sequestro de CO2'!AP118,'Sequestro de CO2'!AU118,'Sequestro de CO2'!AZ118,'Sequestro de CO2'!BE118,'Sequestro de CO2'!BJ118)))</f>
        <v/>
      </c>
      <c r="AF32" s="159" t="str">
        <f>IF($B$32="","",IF(OR(ISBLANK('Sequestro de CO2'!Q119),ISBLANK('Sequestro de CO2'!V119),ISBLANK('Sequestro de CO2'!AA119),ISBLANK('Sequestro de CO2'!AF119),ISBLANK('Sequestro de CO2'!AK119),ISBLANK('Sequestro de CO2'!AP119),ISBLANK('Sequestro de CO2'!AU119),ISBLANK('Sequestro de CO2'!AZ119),ISBLANK('Sequestro de CO2'!BE119),ISBLANK('Sequestro de CO2'!BJ119)),"",SUM('Sequestro de CO2'!Q119,'Sequestro de CO2'!V119,'Sequestro de CO2'!AA119,'Sequestro de CO2'!AF119,'Sequestro de CO2'!AK119,'Sequestro de CO2'!AP119,'Sequestro de CO2'!AU119,'Sequestro de CO2'!AZ119,'Sequestro de CO2'!BE119,'Sequestro de CO2'!BJ119)))</f>
        <v/>
      </c>
      <c r="AG32" s="159" t="str">
        <f>IF($B$32="","",IF(OR(ISBLANK('Sequestro de CO2'!Q120),ISBLANK('Sequestro de CO2'!V120),ISBLANK('Sequestro de CO2'!AA120),ISBLANK('Sequestro de CO2'!AF120),ISBLANK('Sequestro de CO2'!AK120),ISBLANK('Sequestro de CO2'!AP120),ISBLANK('Sequestro de CO2'!AU120),ISBLANK('Sequestro de CO2'!AZ120),ISBLANK('Sequestro de CO2'!BE120),ISBLANK('Sequestro de CO2'!BJ120)),"",SUM('Sequestro de CO2'!Q120,'Sequestro de CO2'!V120,'Sequestro de CO2'!AA120,'Sequestro de CO2'!AF120,'Sequestro de CO2'!AK120,'Sequestro de CO2'!AP120,'Sequestro de CO2'!AU120,'Sequestro de CO2'!AZ120,'Sequestro de CO2'!BE120,'Sequestro de CO2'!BJ120)))</f>
        <v/>
      </c>
      <c r="AH32" s="159" t="str">
        <f>IF($B$32="","",IF(OR(ISBLANK('Sequestro de CO2'!Q121),ISBLANK('Sequestro de CO2'!V121),ISBLANK('Sequestro de CO2'!AA121),ISBLANK('Sequestro de CO2'!AF121),ISBLANK('Sequestro de CO2'!AK121),ISBLANK('Sequestro de CO2'!AP121),ISBLANK('Sequestro de CO2'!AU121),ISBLANK('Sequestro de CO2'!AZ121),ISBLANK('Sequestro de CO2'!BE121),ISBLANK('Sequestro de CO2'!BJ121)),"",SUM('Sequestro de CO2'!Q121,'Sequestro de CO2'!V121,'Sequestro de CO2'!AA121,'Sequestro de CO2'!AF121,'Sequestro de CO2'!AK121,'Sequestro de CO2'!AP121,'Sequestro de CO2'!AU121,'Sequestro de CO2'!AZ121,'Sequestro de CO2'!BE121,'Sequestro de CO2'!BJ121)))</f>
        <v/>
      </c>
      <c r="AI32" s="159" t="str">
        <f>IF($B$32="","",IF(OR(ISBLANK('Sequestro de CO2'!Q122),ISBLANK('Sequestro de CO2'!V122),ISBLANK('Sequestro de CO2'!AA122),ISBLANK('Sequestro de CO2'!AF122),ISBLANK('Sequestro de CO2'!AK122),ISBLANK('Sequestro de CO2'!AP122),ISBLANK('Sequestro de CO2'!AU122),ISBLANK('Sequestro de CO2'!AZ122),ISBLANK('Sequestro de CO2'!BE122),ISBLANK('Sequestro de CO2'!BJ122)),"",SUM('Sequestro de CO2'!Q122,'Sequestro de CO2'!V122,'Sequestro de CO2'!AA122,'Sequestro de CO2'!AF122,'Sequestro de CO2'!AK122,'Sequestro de CO2'!AP122,'Sequestro de CO2'!AU122,'Sequestro de CO2'!AZ122,'Sequestro de CO2'!BE122,'Sequestro de CO2'!BJ122)))</f>
        <v/>
      </c>
      <c r="AJ32" s="159" t="str">
        <f>IF($B$32="","",IF(OR(ISBLANK('Sequestro de CO2'!Q123),ISBLANK('Sequestro de CO2'!V123),ISBLANK('Sequestro de CO2'!AA123),ISBLANK('Sequestro de CO2'!AF123),ISBLANK('Sequestro de CO2'!AK123),ISBLANK('Sequestro de CO2'!AP123),ISBLANK('Sequestro de CO2'!AU123),ISBLANK('Sequestro de CO2'!AZ123),ISBLANK('Sequestro de CO2'!BE123),ISBLANK('Sequestro de CO2'!BJ123)),"",SUM('Sequestro de CO2'!Q123,'Sequestro de CO2'!V123,'Sequestro de CO2'!AA123,'Sequestro de CO2'!AF123,'Sequestro de CO2'!AK123,'Sequestro de CO2'!AP123,'Sequestro de CO2'!AU123,'Sequestro de CO2'!AZ123,'Sequestro de CO2'!BE123,'Sequestro de CO2'!BJ123)))</f>
        <v/>
      </c>
      <c r="AK32" s="160" t="str">
        <f>IF($B$32="","",IF(OR(ISBLANK('Sequestro de CO2'!Q124),ISBLANK('Sequestro de CO2'!V124),ISBLANK('Sequestro de CO2'!AA124),ISBLANK('Sequestro de CO2'!AF124),ISBLANK('Sequestro de CO2'!AK124),ISBLANK('Sequestro de CO2'!AP124),ISBLANK('Sequestro de CO2'!AU124),ISBLANK('Sequestro de CO2'!AZ124),ISBLANK('Sequestro de CO2'!BE124),ISBLANK('Sequestro de CO2'!BJ124)),"",SUM('Sequestro de CO2'!Q124,'Sequestro de CO2'!V124,'Sequestro de CO2'!AA124,'Sequestro de CO2'!AF124,'Sequestro de CO2'!AK124,'Sequestro de CO2'!AP124,'Sequestro de CO2'!AU124,'Sequestro de CO2'!AZ124,'Sequestro de CO2'!BE124,'Sequestro de CO2'!BJ124)))</f>
        <v/>
      </c>
      <c r="AL32" s="144"/>
      <c r="AM32" s="144"/>
      <c r="AN32" s="144"/>
      <c r="AO32" s="144"/>
      <c r="AP32" s="144"/>
      <c r="AQ32" s="144"/>
      <c r="AR32" s="144"/>
      <c r="AS32" s="144"/>
      <c r="AT32" s="144"/>
      <c r="AU32" s="144"/>
      <c r="AV32" s="144"/>
      <c r="AW32" s="144"/>
      <c r="AX32" s="144"/>
      <c r="AY32" s="144"/>
      <c r="AZ32" s="144"/>
      <c r="BA32" s="144"/>
      <c r="BB32" s="144"/>
      <c r="BC32" s="144"/>
    </row>
    <row r="33" spans="1:55" ht="15" customHeight="1" x14ac:dyDescent="0.3">
      <c r="A33" s="144"/>
      <c r="B33" s="163" t="str">
        <f>IF(PRINCIPAL!B44&lt;&gt;"",PRINCIPAL!B44,"")</f>
        <v/>
      </c>
      <c r="C33" s="159" t="str">
        <f>IF($B$33="","",IF(OR(ISBLANK('Sequestro de CO2'!Q129),ISBLANK('Sequestro de CO2'!V129),ISBLANK('Sequestro de CO2'!AA129),ISBLANK('Sequestro de CO2'!AF129),ISBLANK('Sequestro de CO2'!AK129),ISBLANK('Sequestro de CO2'!AP129),ISBLANK('Sequestro de CO2'!AU129),ISBLANK('Sequestro de CO2'!AZ129),ISBLANK('Sequestro de CO2'!BE129),ISBLANK('Sequestro de CO2'!BJ129)),"",SUM('Sequestro de CO2'!Q129,'Sequestro de CO2'!V129,'Sequestro de CO2'!AA129,'Sequestro de CO2'!AF129,'Sequestro de CO2'!AK129,'Sequestro de CO2'!AP129,'Sequestro de CO2'!AU129,'Sequestro de CO2'!AZ129,'Sequestro de CO2'!BE129,'Sequestro de CO2'!BJ129)))</f>
        <v/>
      </c>
      <c r="D33" s="159" t="str">
        <f>IF($B$33="","",IF(OR(ISBLANK('Sequestro de CO2'!Q130),ISBLANK('Sequestro de CO2'!V130),ISBLANK('Sequestro de CO2'!AA130),ISBLANK('Sequestro de CO2'!AF130),ISBLANK('Sequestro de CO2'!AK130),ISBLANK('Sequestro de CO2'!AP130),ISBLANK('Sequestro de CO2'!AU130),ISBLANK('Sequestro de CO2'!AZ130),ISBLANK('Sequestro de CO2'!BE130),ISBLANK('Sequestro de CO2'!BJ130)),"",SUM('Sequestro de CO2'!Q130,'Sequestro de CO2'!V130,'Sequestro de CO2'!AA130,'Sequestro de CO2'!AF130,'Sequestro de CO2'!AK130,'Sequestro de CO2'!AP130,'Sequestro de CO2'!AU130,'Sequestro de CO2'!AZ130,'Sequestro de CO2'!BE130,'Sequestro de CO2'!BJ130)))</f>
        <v/>
      </c>
      <c r="E33" s="159" t="str">
        <f>IF($B$33="","",IF(OR(ISBLANK('Sequestro de CO2'!Q131),ISBLANK('Sequestro de CO2'!V131),ISBLANK('Sequestro de CO2'!AA131),ISBLANK('Sequestro de CO2'!AF131),ISBLANK('Sequestro de CO2'!AK131),ISBLANK('Sequestro de CO2'!AP131),ISBLANK('Sequestro de CO2'!AU131),ISBLANK('Sequestro de CO2'!AZ131),ISBLANK('Sequestro de CO2'!BE131),ISBLANK('Sequestro de CO2'!BJ131)),"",SUM('Sequestro de CO2'!Q131,'Sequestro de CO2'!V131,'Sequestro de CO2'!AA131,'Sequestro de CO2'!AF131,'Sequestro de CO2'!AK131,'Sequestro de CO2'!AP131,'Sequestro de CO2'!AU131,'Sequestro de CO2'!AZ131,'Sequestro de CO2'!BE131,'Sequestro de CO2'!BJ131)))</f>
        <v/>
      </c>
      <c r="F33" s="159" t="str">
        <f>IF($B$33="","",IF(OR(ISBLANK('Sequestro de CO2'!Q132),ISBLANK('Sequestro de CO2'!V132),ISBLANK('Sequestro de CO2'!AA132),ISBLANK('Sequestro de CO2'!AF132),ISBLANK('Sequestro de CO2'!AK132),ISBLANK('Sequestro de CO2'!AP132),ISBLANK('Sequestro de CO2'!AU132),ISBLANK('Sequestro de CO2'!AZ132),ISBLANK('Sequestro de CO2'!BE132),ISBLANK('Sequestro de CO2'!BJ132)),"",SUM('Sequestro de CO2'!Q132,'Sequestro de CO2'!V132,'Sequestro de CO2'!AA132,'Sequestro de CO2'!AF132,'Sequestro de CO2'!AK132,'Sequestro de CO2'!AP132,'Sequestro de CO2'!AU132,'Sequestro de CO2'!AZ132,'Sequestro de CO2'!BE132,'Sequestro de CO2'!BJ132)))</f>
        <v/>
      </c>
      <c r="G33" s="159" t="str">
        <f>IF($B$33="","",IF(OR(ISBLANK('Sequestro de CO2'!Q133),ISBLANK('Sequestro de CO2'!V133),ISBLANK('Sequestro de CO2'!AA133),ISBLANK('Sequestro de CO2'!AF133),ISBLANK('Sequestro de CO2'!AK133),ISBLANK('Sequestro de CO2'!AP133),ISBLANK('Sequestro de CO2'!AU133),ISBLANK('Sequestro de CO2'!AZ133),ISBLANK('Sequestro de CO2'!BE133),ISBLANK('Sequestro de CO2'!BJ133)),"",SUM('Sequestro de CO2'!Q133,'Sequestro de CO2'!V133,'Sequestro de CO2'!AA133,'Sequestro de CO2'!AF133,'Sequestro de CO2'!AK133,'Sequestro de CO2'!AP133,'Sequestro de CO2'!AU133,'Sequestro de CO2'!AZ133,'Sequestro de CO2'!BE133,'Sequestro de CO2'!BJ133)))</f>
        <v/>
      </c>
      <c r="H33" s="159" t="str">
        <f>IF($B$33="","",IF(OR(ISBLANK('Sequestro de CO2'!Q134),ISBLANK('Sequestro de CO2'!V134),ISBLANK('Sequestro de CO2'!AA134),ISBLANK('Sequestro de CO2'!AF134),ISBLANK('Sequestro de CO2'!AK134),ISBLANK('Sequestro de CO2'!AP134),ISBLANK('Sequestro de CO2'!AU134),ISBLANK('Sequestro de CO2'!AZ134),ISBLANK('Sequestro de CO2'!BE134),ISBLANK('Sequestro de CO2'!BJ134)),"",SUM('Sequestro de CO2'!Q134,'Sequestro de CO2'!V134,'Sequestro de CO2'!AA134,'Sequestro de CO2'!AF134,'Sequestro de CO2'!AK134,'Sequestro de CO2'!AP134,'Sequestro de CO2'!AU134,'Sequestro de CO2'!AZ134,'Sequestro de CO2'!BE134,'Sequestro de CO2'!BJ134)))</f>
        <v/>
      </c>
      <c r="I33" s="159" t="str">
        <f>IF($B$33="","",IF(OR(ISBLANK('Sequestro de CO2'!Q135),ISBLANK('Sequestro de CO2'!V135),ISBLANK('Sequestro de CO2'!AA135),ISBLANK('Sequestro de CO2'!AF135),ISBLANK('Sequestro de CO2'!AK135),ISBLANK('Sequestro de CO2'!AP135),ISBLANK('Sequestro de CO2'!AU135),ISBLANK('Sequestro de CO2'!AZ135),ISBLANK('Sequestro de CO2'!BE135),ISBLANK('Sequestro de CO2'!BJ135)),"",SUM('Sequestro de CO2'!Q135,'Sequestro de CO2'!V135,'Sequestro de CO2'!AA135,'Sequestro de CO2'!AF135,'Sequestro de CO2'!AK135,'Sequestro de CO2'!AP135,'Sequestro de CO2'!AU135,'Sequestro de CO2'!AZ135,'Sequestro de CO2'!BE135,'Sequestro de CO2'!BJ135)))</f>
        <v/>
      </c>
      <c r="J33" s="159" t="str">
        <f>IF($B$33="","",IF(OR(ISBLANK('Sequestro de CO2'!Q136),ISBLANK('Sequestro de CO2'!V136),ISBLANK('Sequestro de CO2'!AA136),ISBLANK('Sequestro de CO2'!AF136),ISBLANK('Sequestro de CO2'!AK136),ISBLANK('Sequestro de CO2'!AP136),ISBLANK('Sequestro de CO2'!AU136),ISBLANK('Sequestro de CO2'!AZ136),ISBLANK('Sequestro de CO2'!BE136),ISBLANK('Sequestro de CO2'!BJ136)),"",SUM('Sequestro de CO2'!Q136,'Sequestro de CO2'!V136,'Sequestro de CO2'!AA136,'Sequestro de CO2'!AF136,'Sequestro de CO2'!AK136,'Sequestro de CO2'!AP136,'Sequestro de CO2'!AU136,'Sequestro de CO2'!AZ136,'Sequestro de CO2'!BE136,'Sequestro de CO2'!BJ136)))</f>
        <v/>
      </c>
      <c r="K33" s="159" t="str">
        <f>IF($B$33="","",IF(OR(ISBLANK('Sequestro de CO2'!Q137),ISBLANK('Sequestro de CO2'!V137),ISBLANK('Sequestro de CO2'!AA137),ISBLANK('Sequestro de CO2'!AF137),ISBLANK('Sequestro de CO2'!AK137),ISBLANK('Sequestro de CO2'!AP137),ISBLANK('Sequestro de CO2'!AU137),ISBLANK('Sequestro de CO2'!AZ137),ISBLANK('Sequestro de CO2'!BE137),ISBLANK('Sequestro de CO2'!BJ137)),"",SUM('Sequestro de CO2'!Q137,'Sequestro de CO2'!V137,'Sequestro de CO2'!AA137,'Sequestro de CO2'!AF137,'Sequestro de CO2'!AK137,'Sequestro de CO2'!AP137,'Sequestro de CO2'!AU137,'Sequestro de CO2'!AZ137,'Sequestro de CO2'!BE137,'Sequestro de CO2'!BJ137)))</f>
        <v/>
      </c>
      <c r="L33" s="159" t="str">
        <f>IF($B$33="","",IF(OR(ISBLANK('Sequestro de CO2'!Q138),ISBLANK('Sequestro de CO2'!V138),ISBLANK('Sequestro de CO2'!AA138),ISBLANK('Sequestro de CO2'!AF138),ISBLANK('Sequestro de CO2'!AK138),ISBLANK('Sequestro de CO2'!AP138),ISBLANK('Sequestro de CO2'!AU138),ISBLANK('Sequestro de CO2'!AZ138),ISBLANK('Sequestro de CO2'!BE138),ISBLANK('Sequestro de CO2'!BJ138)),"",SUM('Sequestro de CO2'!Q138,'Sequestro de CO2'!V138,'Sequestro de CO2'!AA138,'Sequestro de CO2'!AF138,'Sequestro de CO2'!AK138,'Sequestro de CO2'!AP138,'Sequestro de CO2'!AU138,'Sequestro de CO2'!AZ138,'Sequestro de CO2'!BE138,'Sequestro de CO2'!BJ138)))</f>
        <v/>
      </c>
      <c r="M33" s="159" t="str">
        <f>IF($B$33="","",IF(OR(ISBLANK('Sequestro de CO2'!Q139),ISBLANK('Sequestro de CO2'!V139),ISBLANK('Sequestro de CO2'!AA139),ISBLANK('Sequestro de CO2'!AF139),ISBLANK('Sequestro de CO2'!AK139),ISBLANK('Sequestro de CO2'!AP139),ISBLANK('Sequestro de CO2'!AU139),ISBLANK('Sequestro de CO2'!AZ139),ISBLANK('Sequestro de CO2'!BE139),ISBLANK('Sequestro de CO2'!BJ139)),"",SUM('Sequestro de CO2'!Q139,'Sequestro de CO2'!V139,'Sequestro de CO2'!AA139,'Sequestro de CO2'!AF139,'Sequestro de CO2'!AK139,'Sequestro de CO2'!AP139,'Sequestro de CO2'!AU139,'Sequestro de CO2'!AZ139,'Sequestro de CO2'!BE139,'Sequestro de CO2'!BJ139)))</f>
        <v/>
      </c>
      <c r="N33" s="159" t="str">
        <f>IF($B$33="","",IF(OR(ISBLANK('Sequestro de CO2'!Q140),ISBLANK('Sequestro de CO2'!V140),ISBLANK('Sequestro de CO2'!AA140),ISBLANK('Sequestro de CO2'!AF140),ISBLANK('Sequestro de CO2'!AK140),ISBLANK('Sequestro de CO2'!AP140),ISBLANK('Sequestro de CO2'!AU140),ISBLANK('Sequestro de CO2'!AZ140),ISBLANK('Sequestro de CO2'!BE140),ISBLANK('Sequestro de CO2'!BJ140)),"",SUM('Sequestro de CO2'!Q140,'Sequestro de CO2'!V140,'Sequestro de CO2'!AA140,'Sequestro de CO2'!AF140,'Sequestro de CO2'!AK140,'Sequestro de CO2'!AP140,'Sequestro de CO2'!AU140,'Sequestro de CO2'!AZ140,'Sequestro de CO2'!BE140,'Sequestro de CO2'!BJ140)))</f>
        <v/>
      </c>
      <c r="O33" s="159" t="str">
        <f>IF($B$33="","",IF(OR(ISBLANK('Sequestro de CO2'!Q141),ISBLANK('Sequestro de CO2'!V141),ISBLANK('Sequestro de CO2'!AA141),ISBLANK('Sequestro de CO2'!AF141),ISBLANK('Sequestro de CO2'!AK141),ISBLANK('Sequestro de CO2'!AP141),ISBLANK('Sequestro de CO2'!AU141),ISBLANK('Sequestro de CO2'!AZ141),ISBLANK('Sequestro de CO2'!BE141),ISBLANK('Sequestro de CO2'!BJ141)),"",SUM('Sequestro de CO2'!Q141,'Sequestro de CO2'!V141,'Sequestro de CO2'!AA141,'Sequestro de CO2'!AF141,'Sequestro de CO2'!AK141,'Sequestro de CO2'!AP141,'Sequestro de CO2'!AU141,'Sequestro de CO2'!AZ141,'Sequestro de CO2'!BE141,'Sequestro de CO2'!BJ141)))</f>
        <v/>
      </c>
      <c r="P33" s="159" t="str">
        <f>IF($B$33="","",IF(OR(ISBLANK('Sequestro de CO2'!Q142),ISBLANK('Sequestro de CO2'!V142),ISBLANK('Sequestro de CO2'!AA142),ISBLANK('Sequestro de CO2'!AF142),ISBLANK('Sequestro de CO2'!AK142),ISBLANK('Sequestro de CO2'!AP142),ISBLANK('Sequestro de CO2'!AU142),ISBLANK('Sequestro de CO2'!AZ142),ISBLANK('Sequestro de CO2'!BE142),ISBLANK('Sequestro de CO2'!BJ142)),"",SUM('Sequestro de CO2'!Q142,'Sequestro de CO2'!V142,'Sequestro de CO2'!AA142,'Sequestro de CO2'!AF142,'Sequestro de CO2'!AK142,'Sequestro de CO2'!AP142,'Sequestro de CO2'!AU142,'Sequestro de CO2'!AZ142,'Sequestro de CO2'!BE142,'Sequestro de CO2'!BJ142)))</f>
        <v/>
      </c>
      <c r="Q33" s="159" t="str">
        <f>IF($B$33="","",IF(OR(ISBLANK('Sequestro de CO2'!Q143),ISBLANK('Sequestro de CO2'!V143),ISBLANK('Sequestro de CO2'!AA143),ISBLANK('Sequestro de CO2'!AF143),ISBLANK('Sequestro de CO2'!AK143),ISBLANK('Sequestro de CO2'!AP143),ISBLANK('Sequestro de CO2'!AU143),ISBLANK('Sequestro de CO2'!AZ143),ISBLANK('Sequestro de CO2'!BE143),ISBLANK('Sequestro de CO2'!BJ143)),"",SUM('Sequestro de CO2'!Q143,'Sequestro de CO2'!V143,'Sequestro de CO2'!AA143,'Sequestro de CO2'!AF143,'Sequestro de CO2'!AK143,'Sequestro de CO2'!AP143,'Sequestro de CO2'!AU143,'Sequestro de CO2'!AZ143,'Sequestro de CO2'!BE143,'Sequestro de CO2'!BJ143)))</f>
        <v/>
      </c>
      <c r="R33" s="159" t="str">
        <f>IF($B$33="","",IF(OR(ISBLANK('Sequestro de CO2'!Q144),ISBLANK('Sequestro de CO2'!V144),ISBLANK('Sequestro de CO2'!AA144),ISBLANK('Sequestro de CO2'!AF144),ISBLANK('Sequestro de CO2'!AK144),ISBLANK('Sequestro de CO2'!AP144),ISBLANK('Sequestro de CO2'!AU144),ISBLANK('Sequestro de CO2'!AZ144),ISBLANK('Sequestro de CO2'!BE144),ISBLANK('Sequestro de CO2'!BJ144)),"",SUM('Sequestro de CO2'!Q144,'Sequestro de CO2'!V144,'Sequestro de CO2'!AA144,'Sequestro de CO2'!AF144,'Sequestro de CO2'!AK144,'Sequestro de CO2'!AP144,'Sequestro de CO2'!AU144,'Sequestro de CO2'!AZ144,'Sequestro de CO2'!BE144,'Sequestro de CO2'!BJ144)))</f>
        <v/>
      </c>
      <c r="S33" s="159" t="str">
        <f>IF($B$33="","",IF(OR(ISBLANK('Sequestro de CO2'!Q145),ISBLANK('Sequestro de CO2'!V145),ISBLANK('Sequestro de CO2'!AA145),ISBLANK('Sequestro de CO2'!AF145),ISBLANK('Sequestro de CO2'!AK145),ISBLANK('Sequestro de CO2'!AP145),ISBLANK('Sequestro de CO2'!AU145),ISBLANK('Sequestro de CO2'!AZ145),ISBLANK('Sequestro de CO2'!BE145),ISBLANK('Sequestro de CO2'!BJ145)),"",SUM('Sequestro de CO2'!Q145,'Sequestro de CO2'!V145,'Sequestro de CO2'!AA145,'Sequestro de CO2'!AF145,'Sequestro de CO2'!AK145,'Sequestro de CO2'!AP145,'Sequestro de CO2'!AU145,'Sequestro de CO2'!AZ145,'Sequestro de CO2'!BE145,'Sequestro de CO2'!BJ145)))</f>
        <v/>
      </c>
      <c r="T33" s="159" t="str">
        <f>IF($B$33="","",IF(OR(ISBLANK('Sequestro de CO2'!Q146),ISBLANK('Sequestro de CO2'!V146),ISBLANK('Sequestro de CO2'!AA146),ISBLANK('Sequestro de CO2'!AF146),ISBLANK('Sequestro de CO2'!AK146),ISBLANK('Sequestro de CO2'!AP146),ISBLANK('Sequestro de CO2'!AU146),ISBLANK('Sequestro de CO2'!AZ146),ISBLANK('Sequestro de CO2'!BE146),ISBLANK('Sequestro de CO2'!BJ146)),"",SUM('Sequestro de CO2'!Q146,'Sequestro de CO2'!V146,'Sequestro de CO2'!AA146,'Sequestro de CO2'!AF146,'Sequestro de CO2'!AK146,'Sequestro de CO2'!AP146,'Sequestro de CO2'!AU146,'Sequestro de CO2'!AZ146,'Sequestro de CO2'!BE146,'Sequestro de CO2'!BJ146)))</f>
        <v/>
      </c>
      <c r="U33" s="159" t="str">
        <f>IF($B$33="","",IF(OR(ISBLANK('Sequestro de CO2'!Q147),ISBLANK('Sequestro de CO2'!V147),ISBLANK('Sequestro de CO2'!AA147),ISBLANK('Sequestro de CO2'!AF147),ISBLANK('Sequestro de CO2'!AK147),ISBLANK('Sequestro de CO2'!AP147),ISBLANK('Sequestro de CO2'!AU147),ISBLANK('Sequestro de CO2'!AZ147),ISBLANK('Sequestro de CO2'!BE147),ISBLANK('Sequestro de CO2'!BJ147)),"",SUM('Sequestro de CO2'!Q147,'Sequestro de CO2'!V147,'Sequestro de CO2'!AA147,'Sequestro de CO2'!AF147,'Sequestro de CO2'!AK147,'Sequestro de CO2'!AP147,'Sequestro de CO2'!AU147,'Sequestro de CO2'!AZ147,'Sequestro de CO2'!BE147,'Sequestro de CO2'!BJ147)))</f>
        <v/>
      </c>
      <c r="V33" s="159" t="str">
        <f>IF($B$33="","",IF(OR(ISBLANK('Sequestro de CO2'!Q148),ISBLANK('Sequestro de CO2'!V148),ISBLANK('Sequestro de CO2'!AA148),ISBLANK('Sequestro de CO2'!AF148),ISBLANK('Sequestro de CO2'!AK148),ISBLANK('Sequestro de CO2'!AP148),ISBLANK('Sequestro de CO2'!AU148),ISBLANK('Sequestro de CO2'!AZ148),ISBLANK('Sequestro de CO2'!BE148),ISBLANK('Sequestro de CO2'!BJ148)),"",SUM('Sequestro de CO2'!Q148,'Sequestro de CO2'!V148,'Sequestro de CO2'!AA148,'Sequestro de CO2'!AF148,'Sequestro de CO2'!AK148,'Sequestro de CO2'!AP148,'Sequestro de CO2'!AU148,'Sequestro de CO2'!AZ148,'Sequestro de CO2'!BE148,'Sequestro de CO2'!BJ148)))</f>
        <v/>
      </c>
      <c r="W33" s="159" t="str">
        <f>IF($B$33="","",IF(OR(ISBLANK('Sequestro de CO2'!Q149),ISBLANK('Sequestro de CO2'!V149),ISBLANK('Sequestro de CO2'!AA149),ISBLANK('Sequestro de CO2'!AF149),ISBLANK('Sequestro de CO2'!AK149),ISBLANK('Sequestro de CO2'!AP149),ISBLANK('Sequestro de CO2'!AU149),ISBLANK('Sequestro de CO2'!AZ149),ISBLANK('Sequestro de CO2'!BE149),ISBLANK('Sequestro de CO2'!BJ149)),"",SUM('Sequestro de CO2'!Q149,'Sequestro de CO2'!V149,'Sequestro de CO2'!AA149,'Sequestro de CO2'!AF149,'Sequestro de CO2'!AK149,'Sequestro de CO2'!AP149,'Sequestro de CO2'!AU149,'Sequestro de CO2'!AZ149,'Sequestro de CO2'!BE149,'Sequestro de CO2'!BJ149)))</f>
        <v/>
      </c>
      <c r="X33" s="159" t="str">
        <f>IF($B$33="","",IF(OR(ISBLANK('Sequestro de CO2'!Q150),ISBLANK('Sequestro de CO2'!V150),ISBLANK('Sequestro de CO2'!AA150),ISBLANK('Sequestro de CO2'!AF150),ISBLANK('Sequestro de CO2'!AK150),ISBLANK('Sequestro de CO2'!AP150),ISBLANK('Sequestro de CO2'!AU150),ISBLANK('Sequestro de CO2'!AZ150),ISBLANK('Sequestro de CO2'!BE150),ISBLANK('Sequestro de CO2'!BJ150)),"",SUM('Sequestro de CO2'!Q150,'Sequestro de CO2'!V150,'Sequestro de CO2'!AA150,'Sequestro de CO2'!AF150,'Sequestro de CO2'!AK150,'Sequestro de CO2'!AP150,'Sequestro de CO2'!AU150,'Sequestro de CO2'!AZ150,'Sequestro de CO2'!BE150,'Sequestro de CO2'!BJ150)))</f>
        <v/>
      </c>
      <c r="Y33" s="159" t="str">
        <f>IF($B$33="","",IF(OR(ISBLANK('Sequestro de CO2'!Q151),ISBLANK('Sequestro de CO2'!V151),ISBLANK('Sequestro de CO2'!AA151),ISBLANK('Sequestro de CO2'!AF151),ISBLANK('Sequestro de CO2'!AK151),ISBLANK('Sequestro de CO2'!AP151),ISBLANK('Sequestro de CO2'!AU151),ISBLANK('Sequestro de CO2'!AZ151),ISBLANK('Sequestro de CO2'!BE151),ISBLANK('Sequestro de CO2'!BJ151)),"",SUM('Sequestro de CO2'!Q151,'Sequestro de CO2'!V151,'Sequestro de CO2'!AA151,'Sequestro de CO2'!AF151,'Sequestro de CO2'!AK151,'Sequestro de CO2'!AP151,'Sequestro de CO2'!AU151,'Sequestro de CO2'!AZ151,'Sequestro de CO2'!BE151,'Sequestro de CO2'!BJ151)))</f>
        <v/>
      </c>
      <c r="Z33" s="159" t="str">
        <f>IF($B$33="","",IF(OR(ISBLANK('Sequestro de CO2'!Q152),ISBLANK('Sequestro de CO2'!V152),ISBLANK('Sequestro de CO2'!AA152),ISBLANK('Sequestro de CO2'!AF152),ISBLANK('Sequestro de CO2'!AK152),ISBLANK('Sequestro de CO2'!AP152),ISBLANK('Sequestro de CO2'!AU152),ISBLANK('Sequestro de CO2'!AZ152),ISBLANK('Sequestro de CO2'!BE152),ISBLANK('Sequestro de CO2'!BJ152)),"",SUM('Sequestro de CO2'!Q152,'Sequestro de CO2'!V152,'Sequestro de CO2'!AA152,'Sequestro de CO2'!AF152,'Sequestro de CO2'!AK152,'Sequestro de CO2'!AP152,'Sequestro de CO2'!AU152,'Sequestro de CO2'!AZ152,'Sequestro de CO2'!BE152,'Sequestro de CO2'!BJ152)))</f>
        <v/>
      </c>
      <c r="AA33" s="159" t="str">
        <f>IF($B$33="","",IF(OR(ISBLANK('Sequestro de CO2'!Q153),ISBLANK('Sequestro de CO2'!V153),ISBLANK('Sequestro de CO2'!AA153),ISBLANK('Sequestro de CO2'!AF153),ISBLANK('Sequestro de CO2'!AK153),ISBLANK('Sequestro de CO2'!AP153),ISBLANK('Sequestro de CO2'!AU153),ISBLANK('Sequestro de CO2'!AZ153),ISBLANK('Sequestro de CO2'!BE153),ISBLANK('Sequestro de CO2'!BJ153)),"",SUM('Sequestro de CO2'!Q153,'Sequestro de CO2'!V153,'Sequestro de CO2'!AA153,'Sequestro de CO2'!AF153,'Sequestro de CO2'!AK153,'Sequestro de CO2'!AP153,'Sequestro de CO2'!AU153,'Sequestro de CO2'!AZ153,'Sequestro de CO2'!BE153,'Sequestro de CO2'!BJ153)))</f>
        <v/>
      </c>
      <c r="AB33" s="159" t="str">
        <f>IF($B$33="","",IF(OR(ISBLANK('Sequestro de CO2'!Q154),ISBLANK('Sequestro de CO2'!V154),ISBLANK('Sequestro de CO2'!AA154),ISBLANK('Sequestro de CO2'!AF154),ISBLANK('Sequestro de CO2'!AK154),ISBLANK('Sequestro de CO2'!AP154),ISBLANK('Sequestro de CO2'!AU154),ISBLANK('Sequestro de CO2'!AZ154),ISBLANK('Sequestro de CO2'!BE154),ISBLANK('Sequestro de CO2'!BJ154)),"",SUM('Sequestro de CO2'!Q154,'Sequestro de CO2'!V154,'Sequestro de CO2'!AA154,'Sequestro de CO2'!AF154,'Sequestro de CO2'!AK154,'Sequestro de CO2'!AP154,'Sequestro de CO2'!AU154,'Sequestro de CO2'!AZ154,'Sequestro de CO2'!BE154,'Sequestro de CO2'!BJ154)))</f>
        <v/>
      </c>
      <c r="AC33" s="159" t="str">
        <f>IF($B$33="","",IF(OR(ISBLANK('Sequestro de CO2'!Q155),ISBLANK('Sequestro de CO2'!V155),ISBLANK('Sequestro de CO2'!AA155),ISBLANK('Sequestro de CO2'!AF155),ISBLANK('Sequestro de CO2'!AK155),ISBLANK('Sequestro de CO2'!AP155),ISBLANK('Sequestro de CO2'!AU155),ISBLANK('Sequestro de CO2'!AZ155),ISBLANK('Sequestro de CO2'!BE155),ISBLANK('Sequestro de CO2'!BJ155)),"",SUM('Sequestro de CO2'!Q155,'Sequestro de CO2'!V155,'Sequestro de CO2'!AA155,'Sequestro de CO2'!AF155,'Sequestro de CO2'!AK155,'Sequestro de CO2'!AP155,'Sequestro de CO2'!AU155,'Sequestro de CO2'!AZ155,'Sequestro de CO2'!BE155,'Sequestro de CO2'!BJ155)))</f>
        <v/>
      </c>
      <c r="AD33" s="159" t="str">
        <f>IF($B$33="","",IF(OR(ISBLANK('Sequestro de CO2'!Q156),ISBLANK('Sequestro de CO2'!V156),ISBLANK('Sequestro de CO2'!AA156),ISBLANK('Sequestro de CO2'!AF156),ISBLANK('Sequestro de CO2'!AK156),ISBLANK('Sequestro de CO2'!AP156),ISBLANK('Sequestro de CO2'!AU156),ISBLANK('Sequestro de CO2'!AZ156),ISBLANK('Sequestro de CO2'!BE156),ISBLANK('Sequestro de CO2'!BJ156)),"",SUM('Sequestro de CO2'!Q156,'Sequestro de CO2'!V156,'Sequestro de CO2'!AA156,'Sequestro de CO2'!AF156,'Sequestro de CO2'!AK156,'Sequestro de CO2'!AP156,'Sequestro de CO2'!AU156,'Sequestro de CO2'!AZ156,'Sequestro de CO2'!BE156,'Sequestro de CO2'!BJ156)))</f>
        <v/>
      </c>
      <c r="AE33" s="159" t="str">
        <f>IF($B$33="","",IF(OR(ISBLANK('Sequestro de CO2'!Q157),ISBLANK('Sequestro de CO2'!V157),ISBLANK('Sequestro de CO2'!AA157),ISBLANK('Sequestro de CO2'!AF157),ISBLANK('Sequestro de CO2'!AK157),ISBLANK('Sequestro de CO2'!AP157),ISBLANK('Sequestro de CO2'!AU157),ISBLANK('Sequestro de CO2'!AZ157),ISBLANK('Sequestro de CO2'!BE157),ISBLANK('Sequestro de CO2'!BJ157)),"",SUM('Sequestro de CO2'!Q157,'Sequestro de CO2'!V157,'Sequestro de CO2'!AA157,'Sequestro de CO2'!AF157,'Sequestro de CO2'!AK157,'Sequestro de CO2'!AP157,'Sequestro de CO2'!AU157,'Sequestro de CO2'!AZ157,'Sequestro de CO2'!BE157,'Sequestro de CO2'!BJ157)))</f>
        <v/>
      </c>
      <c r="AF33" s="159" t="str">
        <f>IF($B$33="","",IF(OR(ISBLANK('Sequestro de CO2'!Q158),ISBLANK('Sequestro de CO2'!V158),ISBLANK('Sequestro de CO2'!AA158),ISBLANK('Sequestro de CO2'!AF158),ISBLANK('Sequestro de CO2'!AK158),ISBLANK('Sequestro de CO2'!AP158),ISBLANK('Sequestro de CO2'!AU158),ISBLANK('Sequestro de CO2'!AZ158),ISBLANK('Sequestro de CO2'!BE158),ISBLANK('Sequestro de CO2'!BJ158)),"",SUM('Sequestro de CO2'!Q158,'Sequestro de CO2'!V158,'Sequestro de CO2'!AA158,'Sequestro de CO2'!AF158,'Sequestro de CO2'!AK158,'Sequestro de CO2'!AP158,'Sequestro de CO2'!AU158,'Sequestro de CO2'!AZ158,'Sequestro de CO2'!BE158,'Sequestro de CO2'!BJ158)))</f>
        <v/>
      </c>
      <c r="AG33" s="159" t="str">
        <f>IF($B$33="","",IF(OR(ISBLANK('Sequestro de CO2'!Q159),ISBLANK('Sequestro de CO2'!V159),ISBLANK('Sequestro de CO2'!AA159),ISBLANK('Sequestro de CO2'!AF159),ISBLANK('Sequestro de CO2'!AK159),ISBLANK('Sequestro de CO2'!AP159),ISBLANK('Sequestro de CO2'!AU159),ISBLANK('Sequestro de CO2'!AZ159),ISBLANK('Sequestro de CO2'!BE159),ISBLANK('Sequestro de CO2'!BJ159)),"",SUM('Sequestro de CO2'!Q159,'Sequestro de CO2'!V159,'Sequestro de CO2'!AA159,'Sequestro de CO2'!AF159,'Sequestro de CO2'!AK159,'Sequestro de CO2'!AP159,'Sequestro de CO2'!AU159,'Sequestro de CO2'!AZ159,'Sequestro de CO2'!BE159,'Sequestro de CO2'!BJ159)))</f>
        <v/>
      </c>
      <c r="AH33" s="159" t="str">
        <f>IF($B$33="","",IF(OR(ISBLANK('Sequestro de CO2'!Q160),ISBLANK('Sequestro de CO2'!V160),ISBLANK('Sequestro de CO2'!AA160),ISBLANK('Sequestro de CO2'!AF160),ISBLANK('Sequestro de CO2'!AK160),ISBLANK('Sequestro de CO2'!AP160),ISBLANK('Sequestro de CO2'!AU160),ISBLANK('Sequestro de CO2'!AZ160),ISBLANK('Sequestro de CO2'!BE160),ISBLANK('Sequestro de CO2'!BJ160)),"",SUM('Sequestro de CO2'!Q160,'Sequestro de CO2'!V160,'Sequestro de CO2'!AA160,'Sequestro de CO2'!AF160,'Sequestro de CO2'!AK160,'Sequestro de CO2'!AP160,'Sequestro de CO2'!AU160,'Sequestro de CO2'!AZ160,'Sequestro de CO2'!BE160,'Sequestro de CO2'!BJ160)))</f>
        <v/>
      </c>
      <c r="AI33" s="159" t="str">
        <f>IF($B$33="","",IF(OR(ISBLANK('Sequestro de CO2'!Q161),ISBLANK('Sequestro de CO2'!V161),ISBLANK('Sequestro de CO2'!AA161),ISBLANK('Sequestro de CO2'!AF161),ISBLANK('Sequestro de CO2'!AK161),ISBLANK('Sequestro de CO2'!AP161),ISBLANK('Sequestro de CO2'!AU161),ISBLANK('Sequestro de CO2'!AZ161),ISBLANK('Sequestro de CO2'!BE161),ISBLANK('Sequestro de CO2'!BJ161)),"",SUM('Sequestro de CO2'!Q161,'Sequestro de CO2'!V161,'Sequestro de CO2'!AA161,'Sequestro de CO2'!AF161,'Sequestro de CO2'!AK161,'Sequestro de CO2'!AP161,'Sequestro de CO2'!AU161,'Sequestro de CO2'!AZ161,'Sequestro de CO2'!BE161,'Sequestro de CO2'!BJ161)))</f>
        <v/>
      </c>
      <c r="AJ33" s="159" t="str">
        <f>IF($B$33="","",IF(OR(ISBLANK('Sequestro de CO2'!Q162),ISBLANK('Sequestro de CO2'!V162),ISBLANK('Sequestro de CO2'!AA162),ISBLANK('Sequestro de CO2'!AF162),ISBLANK('Sequestro de CO2'!AK162),ISBLANK('Sequestro de CO2'!AP162),ISBLANK('Sequestro de CO2'!AU162),ISBLANK('Sequestro de CO2'!AZ162),ISBLANK('Sequestro de CO2'!BE162),ISBLANK('Sequestro de CO2'!BJ162)),"",SUM('Sequestro de CO2'!Q162,'Sequestro de CO2'!V162,'Sequestro de CO2'!AA162,'Sequestro de CO2'!AF162,'Sequestro de CO2'!AK162,'Sequestro de CO2'!AP162,'Sequestro de CO2'!AU162,'Sequestro de CO2'!AZ162,'Sequestro de CO2'!BE162,'Sequestro de CO2'!BJ162)))</f>
        <v/>
      </c>
      <c r="AK33" s="160" t="str">
        <f>IF($B$33="","",IF(OR(ISBLANK('Sequestro de CO2'!Q163),ISBLANK('Sequestro de CO2'!V163),ISBLANK('Sequestro de CO2'!AA163),ISBLANK('Sequestro de CO2'!AF163),ISBLANK('Sequestro de CO2'!AK163),ISBLANK('Sequestro de CO2'!AP163),ISBLANK('Sequestro de CO2'!AU163),ISBLANK('Sequestro de CO2'!AZ163),ISBLANK('Sequestro de CO2'!BE163),ISBLANK('Sequestro de CO2'!BJ163)),"",SUM('Sequestro de CO2'!Q163,'Sequestro de CO2'!V163,'Sequestro de CO2'!AA163,'Sequestro de CO2'!AF163,'Sequestro de CO2'!AK163,'Sequestro de CO2'!AP163,'Sequestro de CO2'!AU163,'Sequestro de CO2'!AZ163,'Sequestro de CO2'!BE163,'Sequestro de CO2'!BJ163)))</f>
        <v/>
      </c>
      <c r="AL33" s="144"/>
      <c r="AM33" s="144"/>
      <c r="AN33" s="144"/>
      <c r="AO33" s="144"/>
      <c r="AP33" s="144"/>
      <c r="AQ33" s="144"/>
      <c r="AR33" s="144"/>
      <c r="AS33" s="144"/>
      <c r="AT33" s="144"/>
      <c r="AU33" s="144"/>
      <c r="AV33" s="144"/>
      <c r="AW33" s="144"/>
      <c r="AX33" s="144"/>
      <c r="AY33" s="144"/>
      <c r="AZ33" s="144"/>
      <c r="BA33" s="144"/>
      <c r="BB33" s="144"/>
      <c r="BC33" s="144"/>
    </row>
    <row r="34" spans="1:55" ht="15" customHeight="1" x14ac:dyDescent="0.3">
      <c r="A34" s="144"/>
      <c r="B34" s="163" t="str">
        <f>IF(PRINCIPAL!B54&lt;&gt;"",PRINCIPAL!B54,"")</f>
        <v/>
      </c>
      <c r="C34" s="159" t="str">
        <f>IF($B$34="","",IF(OR(ISBLANK('Sequestro de CO2'!Q168),ISBLANK('Sequestro de CO2'!V168),ISBLANK('Sequestro de CO2'!AA168),ISBLANK('Sequestro de CO2'!AF168),ISBLANK('Sequestro de CO2'!AK168),ISBLANK('Sequestro de CO2'!AP168),ISBLANK('Sequestro de CO2'!AU168),ISBLANK('Sequestro de CO2'!AZ168),ISBLANK('Sequestro de CO2'!BE168),ISBLANK('Sequestro de CO2'!BJ168)),"",SUM('Sequestro de CO2'!Q168,'Sequestro de CO2'!V168,'Sequestro de CO2'!AA168,'Sequestro de CO2'!AF168,'Sequestro de CO2'!AK168,'Sequestro de CO2'!AP168,'Sequestro de CO2'!AU168,'Sequestro de CO2'!AZ168,'Sequestro de CO2'!BE168,'Sequestro de CO2'!BJ168)))</f>
        <v/>
      </c>
      <c r="D34" s="159" t="str">
        <f>IF($B$34="","",IF(OR(ISBLANK('Sequestro de CO2'!Q169),ISBLANK('Sequestro de CO2'!V169),ISBLANK('Sequestro de CO2'!AA169),ISBLANK('Sequestro de CO2'!AF169),ISBLANK('Sequestro de CO2'!AK169),ISBLANK('Sequestro de CO2'!AP169),ISBLANK('Sequestro de CO2'!AU169),ISBLANK('Sequestro de CO2'!AZ169),ISBLANK('Sequestro de CO2'!BE169),ISBLANK('Sequestro de CO2'!BJ169)),"",SUM('Sequestro de CO2'!Q169,'Sequestro de CO2'!V169,'Sequestro de CO2'!AA169,'Sequestro de CO2'!AF169,'Sequestro de CO2'!AK169,'Sequestro de CO2'!AP169,'Sequestro de CO2'!AU169,'Sequestro de CO2'!AZ169,'Sequestro de CO2'!BE169,'Sequestro de CO2'!BJ169)))</f>
        <v/>
      </c>
      <c r="E34" s="159" t="str">
        <f>IF($B$34="","",IF(OR(ISBLANK('Sequestro de CO2'!Q170),ISBLANK('Sequestro de CO2'!V170),ISBLANK('Sequestro de CO2'!AA170),ISBLANK('Sequestro de CO2'!AF170),ISBLANK('Sequestro de CO2'!AK170),ISBLANK('Sequestro de CO2'!AP170),ISBLANK('Sequestro de CO2'!AU170),ISBLANK('Sequestro de CO2'!AZ170),ISBLANK('Sequestro de CO2'!BE170),ISBLANK('Sequestro de CO2'!BJ170)),"",SUM('Sequestro de CO2'!Q170,'Sequestro de CO2'!V170,'Sequestro de CO2'!AA170,'Sequestro de CO2'!AF170,'Sequestro de CO2'!AK170,'Sequestro de CO2'!AP170,'Sequestro de CO2'!AU170,'Sequestro de CO2'!AZ170,'Sequestro de CO2'!BE170,'Sequestro de CO2'!BJ170)))</f>
        <v/>
      </c>
      <c r="F34" s="159" t="str">
        <f>IF($B$34="","",IF(OR(ISBLANK('Sequestro de CO2'!Q171),ISBLANK('Sequestro de CO2'!V171),ISBLANK('Sequestro de CO2'!AA171),ISBLANK('Sequestro de CO2'!AF171),ISBLANK('Sequestro de CO2'!AK171),ISBLANK('Sequestro de CO2'!AP171),ISBLANK('Sequestro de CO2'!AU171),ISBLANK('Sequestro de CO2'!AZ171),ISBLANK('Sequestro de CO2'!BE171),ISBLANK('Sequestro de CO2'!BJ171)),"",SUM('Sequestro de CO2'!Q171,'Sequestro de CO2'!V171,'Sequestro de CO2'!AA171,'Sequestro de CO2'!AF171,'Sequestro de CO2'!AK171,'Sequestro de CO2'!AP171,'Sequestro de CO2'!AU171,'Sequestro de CO2'!AZ171,'Sequestro de CO2'!BE171,'Sequestro de CO2'!BJ171)))</f>
        <v/>
      </c>
      <c r="G34" s="159" t="str">
        <f>IF($B$34="","",IF(OR(ISBLANK('Sequestro de CO2'!Q172),ISBLANK('Sequestro de CO2'!V172),ISBLANK('Sequestro de CO2'!AA172),ISBLANK('Sequestro de CO2'!AF172),ISBLANK('Sequestro de CO2'!AK172),ISBLANK('Sequestro de CO2'!AP172),ISBLANK('Sequestro de CO2'!AU172),ISBLANK('Sequestro de CO2'!AZ172),ISBLANK('Sequestro de CO2'!BE172),ISBLANK('Sequestro de CO2'!BJ172)),"",SUM('Sequestro de CO2'!Q172,'Sequestro de CO2'!V172,'Sequestro de CO2'!AA172,'Sequestro de CO2'!AF172,'Sequestro de CO2'!AK172,'Sequestro de CO2'!AP172,'Sequestro de CO2'!AU172,'Sequestro de CO2'!AZ172,'Sequestro de CO2'!BE172,'Sequestro de CO2'!BJ172)))</f>
        <v/>
      </c>
      <c r="H34" s="159" t="str">
        <f>IF($B$34="","",IF(OR(ISBLANK('Sequestro de CO2'!Q173),ISBLANK('Sequestro de CO2'!V173),ISBLANK('Sequestro de CO2'!AA173),ISBLANK('Sequestro de CO2'!AF173),ISBLANK('Sequestro de CO2'!AK173),ISBLANK('Sequestro de CO2'!AP173),ISBLANK('Sequestro de CO2'!AU173),ISBLANK('Sequestro de CO2'!AZ173),ISBLANK('Sequestro de CO2'!BE173),ISBLANK('Sequestro de CO2'!BJ173)),"",SUM('Sequestro de CO2'!Q173,'Sequestro de CO2'!V173,'Sequestro de CO2'!AA173,'Sequestro de CO2'!AF173,'Sequestro de CO2'!AK173,'Sequestro de CO2'!AP173,'Sequestro de CO2'!AU173,'Sequestro de CO2'!AZ173,'Sequestro de CO2'!BE173,'Sequestro de CO2'!BJ173)))</f>
        <v/>
      </c>
      <c r="I34" s="159" t="str">
        <f>IF($B$34="","",IF(OR(ISBLANK('Sequestro de CO2'!Q174),ISBLANK('Sequestro de CO2'!V174),ISBLANK('Sequestro de CO2'!AA174),ISBLANK('Sequestro de CO2'!AF174),ISBLANK('Sequestro de CO2'!AK174),ISBLANK('Sequestro de CO2'!AP174),ISBLANK('Sequestro de CO2'!AU174),ISBLANK('Sequestro de CO2'!AZ174),ISBLANK('Sequestro de CO2'!BE174),ISBLANK('Sequestro de CO2'!BJ174)),"",SUM('Sequestro de CO2'!Q174,'Sequestro de CO2'!V174,'Sequestro de CO2'!AA174,'Sequestro de CO2'!AF174,'Sequestro de CO2'!AK174,'Sequestro de CO2'!AP174,'Sequestro de CO2'!AU174,'Sequestro de CO2'!AZ174,'Sequestro de CO2'!BE174,'Sequestro de CO2'!BJ174)))</f>
        <v/>
      </c>
      <c r="J34" s="159" t="str">
        <f>IF($B$34="","",IF(OR(ISBLANK('Sequestro de CO2'!Q175),ISBLANK('Sequestro de CO2'!V175),ISBLANK('Sequestro de CO2'!AA175),ISBLANK('Sequestro de CO2'!AF175),ISBLANK('Sequestro de CO2'!AK175),ISBLANK('Sequestro de CO2'!AP175),ISBLANK('Sequestro de CO2'!AU175),ISBLANK('Sequestro de CO2'!AZ175),ISBLANK('Sequestro de CO2'!BE175),ISBLANK('Sequestro de CO2'!BJ175)),"",SUM('Sequestro de CO2'!Q175,'Sequestro de CO2'!V175,'Sequestro de CO2'!AA175,'Sequestro de CO2'!AF175,'Sequestro de CO2'!AK175,'Sequestro de CO2'!AP175,'Sequestro de CO2'!AU175,'Sequestro de CO2'!AZ175,'Sequestro de CO2'!BE175,'Sequestro de CO2'!BJ175)))</f>
        <v/>
      </c>
      <c r="K34" s="159" t="str">
        <f>IF($B$34="","",IF(OR(ISBLANK('Sequestro de CO2'!Q176),ISBLANK('Sequestro de CO2'!V176),ISBLANK('Sequestro de CO2'!AA176),ISBLANK('Sequestro de CO2'!AF176),ISBLANK('Sequestro de CO2'!AK176),ISBLANK('Sequestro de CO2'!AP176),ISBLANK('Sequestro de CO2'!AU176),ISBLANK('Sequestro de CO2'!AZ176),ISBLANK('Sequestro de CO2'!BE176),ISBLANK('Sequestro de CO2'!BJ176)),"",SUM('Sequestro de CO2'!Q176,'Sequestro de CO2'!V176,'Sequestro de CO2'!AA176,'Sequestro de CO2'!AF176,'Sequestro de CO2'!AK176,'Sequestro de CO2'!AP176,'Sequestro de CO2'!AU176,'Sequestro de CO2'!AZ176,'Sequestro de CO2'!BE176,'Sequestro de CO2'!BJ176)))</f>
        <v/>
      </c>
      <c r="L34" s="159" t="str">
        <f>IF($B$34="","",IF(OR(ISBLANK('Sequestro de CO2'!Q177),ISBLANK('Sequestro de CO2'!V177),ISBLANK('Sequestro de CO2'!AA177),ISBLANK('Sequestro de CO2'!AF177),ISBLANK('Sequestro de CO2'!AK177),ISBLANK('Sequestro de CO2'!AP177),ISBLANK('Sequestro de CO2'!AU177),ISBLANK('Sequestro de CO2'!AZ177),ISBLANK('Sequestro de CO2'!BE177),ISBLANK('Sequestro de CO2'!BJ177)),"",SUM('Sequestro de CO2'!Q177,'Sequestro de CO2'!V177,'Sequestro de CO2'!AA177,'Sequestro de CO2'!AF177,'Sequestro de CO2'!AK177,'Sequestro de CO2'!AP177,'Sequestro de CO2'!AU177,'Sequestro de CO2'!AZ177,'Sequestro de CO2'!BE177,'Sequestro de CO2'!BJ177)))</f>
        <v/>
      </c>
      <c r="M34" s="159" t="str">
        <f>IF($B$34="","",IF(OR(ISBLANK('Sequestro de CO2'!Q178),ISBLANK('Sequestro de CO2'!V178),ISBLANK('Sequestro de CO2'!AA178),ISBLANK('Sequestro de CO2'!AF178),ISBLANK('Sequestro de CO2'!AK178),ISBLANK('Sequestro de CO2'!AP178),ISBLANK('Sequestro de CO2'!AU178),ISBLANK('Sequestro de CO2'!AZ178),ISBLANK('Sequestro de CO2'!BE178),ISBLANK('Sequestro de CO2'!BJ178)),"",SUM('Sequestro de CO2'!Q178,'Sequestro de CO2'!V178,'Sequestro de CO2'!AA178,'Sequestro de CO2'!AF178,'Sequestro de CO2'!AK178,'Sequestro de CO2'!AP178,'Sequestro de CO2'!AU178,'Sequestro de CO2'!AZ178,'Sequestro de CO2'!BE178,'Sequestro de CO2'!BJ178)))</f>
        <v/>
      </c>
      <c r="N34" s="159" t="str">
        <f>IF($B$34="","",IF(OR(ISBLANK('Sequestro de CO2'!Q179),ISBLANK('Sequestro de CO2'!V179),ISBLANK('Sequestro de CO2'!AA179),ISBLANK('Sequestro de CO2'!AF179),ISBLANK('Sequestro de CO2'!AK179),ISBLANK('Sequestro de CO2'!AP179),ISBLANK('Sequestro de CO2'!AU179),ISBLANK('Sequestro de CO2'!AZ179),ISBLANK('Sequestro de CO2'!BE179),ISBLANK('Sequestro de CO2'!BJ179)),"",SUM('Sequestro de CO2'!Q179,'Sequestro de CO2'!V179,'Sequestro de CO2'!AA179,'Sequestro de CO2'!AF179,'Sequestro de CO2'!AK179,'Sequestro de CO2'!AP179,'Sequestro de CO2'!AU179,'Sequestro de CO2'!AZ179,'Sequestro de CO2'!BE179,'Sequestro de CO2'!BJ179)))</f>
        <v/>
      </c>
      <c r="O34" s="159" t="str">
        <f>IF($B$34="","",IF(OR(ISBLANK('Sequestro de CO2'!Q180),ISBLANK('Sequestro de CO2'!V180),ISBLANK('Sequestro de CO2'!AA180),ISBLANK('Sequestro de CO2'!AF180),ISBLANK('Sequestro de CO2'!AK180),ISBLANK('Sequestro de CO2'!AP180),ISBLANK('Sequestro de CO2'!AU180),ISBLANK('Sequestro de CO2'!AZ180),ISBLANK('Sequestro de CO2'!BE180),ISBLANK('Sequestro de CO2'!BJ180)),"",SUM('Sequestro de CO2'!Q180,'Sequestro de CO2'!V180,'Sequestro de CO2'!AA180,'Sequestro de CO2'!AF180,'Sequestro de CO2'!AK180,'Sequestro de CO2'!AP180,'Sequestro de CO2'!AU180,'Sequestro de CO2'!AZ180,'Sequestro de CO2'!BE180,'Sequestro de CO2'!BJ180)))</f>
        <v/>
      </c>
      <c r="P34" s="159" t="str">
        <f>IF($B$34="","",IF(OR(ISBLANK('Sequestro de CO2'!Q181),ISBLANK('Sequestro de CO2'!V181),ISBLANK('Sequestro de CO2'!AA181),ISBLANK('Sequestro de CO2'!AF181),ISBLANK('Sequestro de CO2'!AK181),ISBLANK('Sequestro de CO2'!AP181),ISBLANK('Sequestro de CO2'!AU181),ISBLANK('Sequestro de CO2'!AZ181),ISBLANK('Sequestro de CO2'!BE181),ISBLANK('Sequestro de CO2'!BJ181)),"",SUM('Sequestro de CO2'!Q181,'Sequestro de CO2'!V181,'Sequestro de CO2'!AA181,'Sequestro de CO2'!AF181,'Sequestro de CO2'!AK181,'Sequestro de CO2'!AP181,'Sequestro de CO2'!AU181,'Sequestro de CO2'!AZ181,'Sequestro de CO2'!BE181,'Sequestro de CO2'!BJ181)))</f>
        <v/>
      </c>
      <c r="Q34" s="159" t="str">
        <f>IF($B$34="","",IF(OR(ISBLANK('Sequestro de CO2'!Q182),ISBLANK('Sequestro de CO2'!V182),ISBLANK('Sequestro de CO2'!AA182),ISBLANK('Sequestro de CO2'!AF182),ISBLANK('Sequestro de CO2'!AK182),ISBLANK('Sequestro de CO2'!AP182),ISBLANK('Sequestro de CO2'!AU182),ISBLANK('Sequestro de CO2'!AZ182),ISBLANK('Sequestro de CO2'!BE182),ISBLANK('Sequestro de CO2'!BJ182)),"",SUM('Sequestro de CO2'!Q182,'Sequestro de CO2'!V182,'Sequestro de CO2'!AA182,'Sequestro de CO2'!AF182,'Sequestro de CO2'!AK182,'Sequestro de CO2'!AP182,'Sequestro de CO2'!AU182,'Sequestro de CO2'!AZ182,'Sequestro de CO2'!BE182,'Sequestro de CO2'!BJ182)))</f>
        <v/>
      </c>
      <c r="R34" s="159" t="str">
        <f>IF($B$34="","",IF(OR(ISBLANK('Sequestro de CO2'!Q183),ISBLANK('Sequestro de CO2'!V183),ISBLANK('Sequestro de CO2'!AA183),ISBLANK('Sequestro de CO2'!AF183),ISBLANK('Sequestro de CO2'!AK183),ISBLANK('Sequestro de CO2'!AP183),ISBLANK('Sequestro de CO2'!AU183),ISBLANK('Sequestro de CO2'!AZ183),ISBLANK('Sequestro de CO2'!BE183),ISBLANK('Sequestro de CO2'!BJ183)),"",SUM('Sequestro de CO2'!Q183,'Sequestro de CO2'!V183,'Sequestro de CO2'!AA183,'Sequestro de CO2'!AF183,'Sequestro de CO2'!AK183,'Sequestro de CO2'!AP183,'Sequestro de CO2'!AU183,'Sequestro de CO2'!AZ183,'Sequestro de CO2'!BE183,'Sequestro de CO2'!BJ183)))</f>
        <v/>
      </c>
      <c r="S34" s="159" t="str">
        <f>IF($B$34="","",IF(OR(ISBLANK('Sequestro de CO2'!Q184),ISBLANK('Sequestro de CO2'!V184),ISBLANK('Sequestro de CO2'!AA184),ISBLANK('Sequestro de CO2'!AF184),ISBLANK('Sequestro de CO2'!AK184),ISBLANK('Sequestro de CO2'!AP184),ISBLANK('Sequestro de CO2'!AU184),ISBLANK('Sequestro de CO2'!AZ184),ISBLANK('Sequestro de CO2'!BE184),ISBLANK('Sequestro de CO2'!BJ184)),"",SUM('Sequestro de CO2'!Q184,'Sequestro de CO2'!V184,'Sequestro de CO2'!AA184,'Sequestro de CO2'!AF184,'Sequestro de CO2'!AK184,'Sequestro de CO2'!AP184,'Sequestro de CO2'!AU184,'Sequestro de CO2'!AZ184,'Sequestro de CO2'!BE184,'Sequestro de CO2'!BJ184)))</f>
        <v/>
      </c>
      <c r="T34" s="159" t="str">
        <f>IF($B$34="","",IF(OR(ISBLANK('Sequestro de CO2'!Q185),ISBLANK('Sequestro de CO2'!V185),ISBLANK('Sequestro de CO2'!AA185),ISBLANK('Sequestro de CO2'!AF185),ISBLANK('Sequestro de CO2'!AK185),ISBLANK('Sequestro de CO2'!AP185),ISBLANK('Sequestro de CO2'!AU185),ISBLANK('Sequestro de CO2'!AZ185),ISBLANK('Sequestro de CO2'!BE185),ISBLANK('Sequestro de CO2'!BJ185)),"",SUM('Sequestro de CO2'!Q185,'Sequestro de CO2'!V185,'Sequestro de CO2'!AA185,'Sequestro de CO2'!AF185,'Sequestro de CO2'!AK185,'Sequestro de CO2'!AP185,'Sequestro de CO2'!AU185,'Sequestro de CO2'!AZ185,'Sequestro de CO2'!BE185,'Sequestro de CO2'!BJ185)))</f>
        <v/>
      </c>
      <c r="U34" s="159" t="str">
        <f>IF($B$34="","",IF(OR(ISBLANK('Sequestro de CO2'!Q186),ISBLANK('Sequestro de CO2'!V186),ISBLANK('Sequestro de CO2'!AA186),ISBLANK('Sequestro de CO2'!AF186),ISBLANK('Sequestro de CO2'!AK186),ISBLANK('Sequestro de CO2'!AP186),ISBLANK('Sequestro de CO2'!AU186),ISBLANK('Sequestro de CO2'!AZ186),ISBLANK('Sequestro de CO2'!BE186),ISBLANK('Sequestro de CO2'!BJ186)),"",SUM('Sequestro de CO2'!Q186,'Sequestro de CO2'!V186,'Sequestro de CO2'!AA186,'Sequestro de CO2'!AF186,'Sequestro de CO2'!AK186,'Sequestro de CO2'!AP186,'Sequestro de CO2'!AU186,'Sequestro de CO2'!AZ186,'Sequestro de CO2'!BE186,'Sequestro de CO2'!BJ186)))</f>
        <v/>
      </c>
      <c r="V34" s="159" t="str">
        <f>IF($B$34="","",IF(OR(ISBLANK('Sequestro de CO2'!Q187),ISBLANK('Sequestro de CO2'!V187),ISBLANK('Sequestro de CO2'!AA187),ISBLANK('Sequestro de CO2'!AF187),ISBLANK('Sequestro de CO2'!AK187),ISBLANK('Sequestro de CO2'!AP187),ISBLANK('Sequestro de CO2'!AU187),ISBLANK('Sequestro de CO2'!AZ187),ISBLANK('Sequestro de CO2'!BE187),ISBLANK('Sequestro de CO2'!BJ187)),"",SUM('Sequestro de CO2'!Q187,'Sequestro de CO2'!V187,'Sequestro de CO2'!AA187,'Sequestro de CO2'!AF187,'Sequestro de CO2'!AK187,'Sequestro de CO2'!AP187,'Sequestro de CO2'!AU187,'Sequestro de CO2'!AZ187,'Sequestro de CO2'!BE187,'Sequestro de CO2'!BJ187)))</f>
        <v/>
      </c>
      <c r="W34" s="159" t="str">
        <f>IF($B$34="","",IF(OR(ISBLANK('Sequestro de CO2'!Q188),ISBLANK('Sequestro de CO2'!V188),ISBLANK('Sequestro de CO2'!AA188),ISBLANK('Sequestro de CO2'!AF188),ISBLANK('Sequestro de CO2'!AK188),ISBLANK('Sequestro de CO2'!AP188),ISBLANK('Sequestro de CO2'!AU188),ISBLANK('Sequestro de CO2'!AZ188),ISBLANK('Sequestro de CO2'!BE188),ISBLANK('Sequestro de CO2'!BJ188)),"",SUM('Sequestro de CO2'!Q188,'Sequestro de CO2'!V188,'Sequestro de CO2'!AA188,'Sequestro de CO2'!AF188,'Sequestro de CO2'!AK188,'Sequestro de CO2'!AP188,'Sequestro de CO2'!AU188,'Sequestro de CO2'!AZ188,'Sequestro de CO2'!BE188,'Sequestro de CO2'!BJ188)))</f>
        <v/>
      </c>
      <c r="X34" s="159" t="str">
        <f>IF($B$34="","",IF(OR(ISBLANK('Sequestro de CO2'!Q189),ISBLANK('Sequestro de CO2'!V189),ISBLANK('Sequestro de CO2'!AA189),ISBLANK('Sequestro de CO2'!AF189),ISBLANK('Sequestro de CO2'!AK189),ISBLANK('Sequestro de CO2'!AP189),ISBLANK('Sequestro de CO2'!AU189),ISBLANK('Sequestro de CO2'!AZ189),ISBLANK('Sequestro de CO2'!BE189),ISBLANK('Sequestro de CO2'!BJ189)),"",SUM('Sequestro de CO2'!Q189,'Sequestro de CO2'!V189,'Sequestro de CO2'!AA189,'Sequestro de CO2'!AF189,'Sequestro de CO2'!AK189,'Sequestro de CO2'!AP189,'Sequestro de CO2'!AU189,'Sequestro de CO2'!AZ189,'Sequestro de CO2'!BE189,'Sequestro de CO2'!BJ189)))</f>
        <v/>
      </c>
      <c r="Y34" s="159" t="str">
        <f>IF($B$34="","",IF(OR(ISBLANK('Sequestro de CO2'!Q190),ISBLANK('Sequestro de CO2'!V190),ISBLANK('Sequestro de CO2'!AA190),ISBLANK('Sequestro de CO2'!AF190),ISBLANK('Sequestro de CO2'!AK190),ISBLANK('Sequestro de CO2'!AP190),ISBLANK('Sequestro de CO2'!AU190),ISBLANK('Sequestro de CO2'!AZ190),ISBLANK('Sequestro de CO2'!BE190),ISBLANK('Sequestro de CO2'!BJ190)),"",SUM('Sequestro de CO2'!Q190,'Sequestro de CO2'!V190,'Sequestro de CO2'!AA190,'Sequestro de CO2'!AF190,'Sequestro de CO2'!AK190,'Sequestro de CO2'!AP190,'Sequestro de CO2'!AU190,'Sequestro de CO2'!AZ190,'Sequestro de CO2'!BE190,'Sequestro de CO2'!BJ190)))</f>
        <v/>
      </c>
      <c r="Z34" s="159" t="str">
        <f>IF($B$34="","",IF(OR(ISBLANK('Sequestro de CO2'!Q191),ISBLANK('Sequestro de CO2'!V191),ISBLANK('Sequestro de CO2'!AA191),ISBLANK('Sequestro de CO2'!AF191),ISBLANK('Sequestro de CO2'!AK191),ISBLANK('Sequestro de CO2'!AP191),ISBLANK('Sequestro de CO2'!AU191),ISBLANK('Sequestro de CO2'!AZ191),ISBLANK('Sequestro de CO2'!BE191),ISBLANK('Sequestro de CO2'!BJ191)),"",SUM('Sequestro de CO2'!Q191,'Sequestro de CO2'!V191,'Sequestro de CO2'!AA191,'Sequestro de CO2'!AF191,'Sequestro de CO2'!AK191,'Sequestro de CO2'!AP191,'Sequestro de CO2'!AU191,'Sequestro de CO2'!AZ191,'Sequestro de CO2'!BE191,'Sequestro de CO2'!BJ191)))</f>
        <v/>
      </c>
      <c r="AA34" s="159" t="str">
        <f>IF($B$34="","",IF(OR(ISBLANK('Sequestro de CO2'!Q192),ISBLANK('Sequestro de CO2'!V192),ISBLANK('Sequestro de CO2'!AA192),ISBLANK('Sequestro de CO2'!AF192),ISBLANK('Sequestro de CO2'!AK192),ISBLANK('Sequestro de CO2'!AP192),ISBLANK('Sequestro de CO2'!AU192),ISBLANK('Sequestro de CO2'!AZ192),ISBLANK('Sequestro de CO2'!BE192),ISBLANK('Sequestro de CO2'!BJ192)),"",SUM('Sequestro de CO2'!Q192,'Sequestro de CO2'!V192,'Sequestro de CO2'!AA192,'Sequestro de CO2'!AF192,'Sequestro de CO2'!AK192,'Sequestro de CO2'!AP192,'Sequestro de CO2'!AU192,'Sequestro de CO2'!AZ192,'Sequestro de CO2'!BE192,'Sequestro de CO2'!BJ192)))</f>
        <v/>
      </c>
      <c r="AB34" s="159" t="str">
        <f>IF($B$34="","",IF(OR(ISBLANK('Sequestro de CO2'!Q193),ISBLANK('Sequestro de CO2'!V193),ISBLANK('Sequestro de CO2'!AA193),ISBLANK('Sequestro de CO2'!AF193),ISBLANK('Sequestro de CO2'!AK193),ISBLANK('Sequestro de CO2'!AP193),ISBLANK('Sequestro de CO2'!AU193),ISBLANK('Sequestro de CO2'!AZ193),ISBLANK('Sequestro de CO2'!BE193),ISBLANK('Sequestro de CO2'!BJ193)),"",SUM('Sequestro de CO2'!Q193,'Sequestro de CO2'!V193,'Sequestro de CO2'!AA193,'Sequestro de CO2'!AF193,'Sequestro de CO2'!AK193,'Sequestro de CO2'!AP193,'Sequestro de CO2'!AU193,'Sequestro de CO2'!AZ193,'Sequestro de CO2'!BE193,'Sequestro de CO2'!BJ193)))</f>
        <v/>
      </c>
      <c r="AC34" s="159" t="str">
        <f>IF($B$34="","",IF(OR(ISBLANK('Sequestro de CO2'!Q194),ISBLANK('Sequestro de CO2'!V194),ISBLANK('Sequestro de CO2'!AA194),ISBLANK('Sequestro de CO2'!AF194),ISBLANK('Sequestro de CO2'!AK194),ISBLANK('Sequestro de CO2'!AP194),ISBLANK('Sequestro de CO2'!AU194),ISBLANK('Sequestro de CO2'!AZ194),ISBLANK('Sequestro de CO2'!BE194),ISBLANK('Sequestro de CO2'!BJ194)),"",SUM('Sequestro de CO2'!Q194,'Sequestro de CO2'!V194,'Sequestro de CO2'!AA194,'Sequestro de CO2'!AF194,'Sequestro de CO2'!AK194,'Sequestro de CO2'!AP194,'Sequestro de CO2'!AU194,'Sequestro de CO2'!AZ194,'Sequestro de CO2'!BE194,'Sequestro de CO2'!BJ194)))</f>
        <v/>
      </c>
      <c r="AD34" s="159" t="str">
        <f>IF($B$34="","",IF(OR(ISBLANK('Sequestro de CO2'!Q195),ISBLANK('Sequestro de CO2'!V195),ISBLANK('Sequestro de CO2'!AA195),ISBLANK('Sequestro de CO2'!AF195),ISBLANK('Sequestro de CO2'!AK195),ISBLANK('Sequestro de CO2'!AP195),ISBLANK('Sequestro de CO2'!AU195),ISBLANK('Sequestro de CO2'!AZ195),ISBLANK('Sequestro de CO2'!BE195),ISBLANK('Sequestro de CO2'!BJ195)),"",SUM('Sequestro de CO2'!Q195,'Sequestro de CO2'!V195,'Sequestro de CO2'!AA195,'Sequestro de CO2'!AF195,'Sequestro de CO2'!AK195,'Sequestro de CO2'!AP195,'Sequestro de CO2'!AU195,'Sequestro de CO2'!AZ195,'Sequestro de CO2'!BE195,'Sequestro de CO2'!BJ195)))</f>
        <v/>
      </c>
      <c r="AE34" s="159" t="str">
        <f>IF($B$34="","",IF(OR(ISBLANK('Sequestro de CO2'!Q196),ISBLANK('Sequestro de CO2'!V196),ISBLANK('Sequestro de CO2'!AA196),ISBLANK('Sequestro de CO2'!AF196),ISBLANK('Sequestro de CO2'!AK196),ISBLANK('Sequestro de CO2'!AP196),ISBLANK('Sequestro de CO2'!AU196),ISBLANK('Sequestro de CO2'!AZ196),ISBLANK('Sequestro de CO2'!BE196),ISBLANK('Sequestro de CO2'!BJ196)),"",SUM('Sequestro de CO2'!Q196,'Sequestro de CO2'!V196,'Sequestro de CO2'!AA196,'Sequestro de CO2'!AF196,'Sequestro de CO2'!AK196,'Sequestro de CO2'!AP196,'Sequestro de CO2'!AU196,'Sequestro de CO2'!AZ196,'Sequestro de CO2'!BE196,'Sequestro de CO2'!BJ196)))</f>
        <v/>
      </c>
      <c r="AF34" s="159" t="str">
        <f>IF($B$34="","",IF(OR(ISBLANK('Sequestro de CO2'!Q197),ISBLANK('Sequestro de CO2'!V197),ISBLANK('Sequestro de CO2'!AA197),ISBLANK('Sequestro de CO2'!AF197),ISBLANK('Sequestro de CO2'!AK197),ISBLANK('Sequestro de CO2'!AP197),ISBLANK('Sequestro de CO2'!AU197),ISBLANK('Sequestro de CO2'!AZ197),ISBLANK('Sequestro de CO2'!BE197),ISBLANK('Sequestro de CO2'!BJ197)),"",SUM('Sequestro de CO2'!Q197,'Sequestro de CO2'!V197,'Sequestro de CO2'!AA197,'Sequestro de CO2'!AF197,'Sequestro de CO2'!AK197,'Sequestro de CO2'!AP197,'Sequestro de CO2'!AU197,'Sequestro de CO2'!AZ197,'Sequestro de CO2'!BE197,'Sequestro de CO2'!BJ197)))</f>
        <v/>
      </c>
      <c r="AG34" s="159" t="str">
        <f>IF($B$34="","",IF(OR(ISBLANK('Sequestro de CO2'!Q198),ISBLANK('Sequestro de CO2'!V198),ISBLANK('Sequestro de CO2'!AA198),ISBLANK('Sequestro de CO2'!AF198),ISBLANK('Sequestro de CO2'!AK198),ISBLANK('Sequestro de CO2'!AP198),ISBLANK('Sequestro de CO2'!AU198),ISBLANK('Sequestro de CO2'!AZ198),ISBLANK('Sequestro de CO2'!BE198),ISBLANK('Sequestro de CO2'!BJ198)),"",SUM('Sequestro de CO2'!Q198,'Sequestro de CO2'!V198,'Sequestro de CO2'!AA198,'Sequestro de CO2'!AF198,'Sequestro de CO2'!AK198,'Sequestro de CO2'!AP198,'Sequestro de CO2'!AU198,'Sequestro de CO2'!AZ198,'Sequestro de CO2'!BE198,'Sequestro de CO2'!BJ198)))</f>
        <v/>
      </c>
      <c r="AH34" s="159" t="str">
        <f>IF($B$34="","",IF(OR(ISBLANK('Sequestro de CO2'!Q199),ISBLANK('Sequestro de CO2'!V199),ISBLANK('Sequestro de CO2'!AA199),ISBLANK('Sequestro de CO2'!AF199),ISBLANK('Sequestro de CO2'!AK199),ISBLANK('Sequestro de CO2'!AP199),ISBLANK('Sequestro de CO2'!AU199),ISBLANK('Sequestro de CO2'!AZ199),ISBLANK('Sequestro de CO2'!BE199),ISBLANK('Sequestro de CO2'!BJ199)),"",SUM('Sequestro de CO2'!Q199,'Sequestro de CO2'!V199,'Sequestro de CO2'!AA199,'Sequestro de CO2'!AF199,'Sequestro de CO2'!AK199,'Sequestro de CO2'!AP199,'Sequestro de CO2'!AU199,'Sequestro de CO2'!AZ199,'Sequestro de CO2'!BE199,'Sequestro de CO2'!BJ199)))</f>
        <v/>
      </c>
      <c r="AI34" s="159" t="str">
        <f>IF($B$34="","",IF(OR(ISBLANK('Sequestro de CO2'!Q200),ISBLANK('Sequestro de CO2'!V200),ISBLANK('Sequestro de CO2'!AA200),ISBLANK('Sequestro de CO2'!AF200),ISBLANK('Sequestro de CO2'!AK200),ISBLANK('Sequestro de CO2'!AP200),ISBLANK('Sequestro de CO2'!AU200),ISBLANK('Sequestro de CO2'!AZ200),ISBLANK('Sequestro de CO2'!BE200),ISBLANK('Sequestro de CO2'!BJ200)),"",SUM('Sequestro de CO2'!Q200,'Sequestro de CO2'!V200,'Sequestro de CO2'!AA200,'Sequestro de CO2'!AF200,'Sequestro de CO2'!AK200,'Sequestro de CO2'!AP200,'Sequestro de CO2'!AU200,'Sequestro de CO2'!AZ200,'Sequestro de CO2'!BE200,'Sequestro de CO2'!BJ200)))</f>
        <v/>
      </c>
      <c r="AJ34" s="159" t="str">
        <f>IF($B$34="","",IF(OR(ISBLANK('Sequestro de CO2'!Q201),ISBLANK('Sequestro de CO2'!V201),ISBLANK('Sequestro de CO2'!AA201),ISBLANK('Sequestro de CO2'!AF201),ISBLANK('Sequestro de CO2'!AK201),ISBLANK('Sequestro de CO2'!AP201),ISBLANK('Sequestro de CO2'!AU201),ISBLANK('Sequestro de CO2'!AZ201),ISBLANK('Sequestro de CO2'!BE201),ISBLANK('Sequestro de CO2'!BJ201)),"",SUM('Sequestro de CO2'!Q201,'Sequestro de CO2'!V201,'Sequestro de CO2'!AA201,'Sequestro de CO2'!AF201,'Sequestro de CO2'!AK201,'Sequestro de CO2'!AP201,'Sequestro de CO2'!AU201,'Sequestro de CO2'!AZ201,'Sequestro de CO2'!BE201,'Sequestro de CO2'!BJ201)))</f>
        <v/>
      </c>
      <c r="AK34" s="160" t="str">
        <f>IF($B$34="","",IF(OR(ISBLANK('Sequestro de CO2'!Q202),ISBLANK('Sequestro de CO2'!V202),ISBLANK('Sequestro de CO2'!AA202),ISBLANK('Sequestro de CO2'!AF202),ISBLANK('Sequestro de CO2'!AK202),ISBLANK('Sequestro de CO2'!AP202),ISBLANK('Sequestro de CO2'!AU202),ISBLANK('Sequestro de CO2'!AZ202),ISBLANK('Sequestro de CO2'!BE202),ISBLANK('Sequestro de CO2'!BJ202)),"",SUM('Sequestro de CO2'!Q202,'Sequestro de CO2'!V202,'Sequestro de CO2'!AA202,'Sequestro de CO2'!AF202,'Sequestro de CO2'!AK202,'Sequestro de CO2'!AP202,'Sequestro de CO2'!AU202,'Sequestro de CO2'!AZ202,'Sequestro de CO2'!BE202,'Sequestro de CO2'!BJ202)))</f>
        <v/>
      </c>
      <c r="AL34" s="144"/>
      <c r="AM34" s="144"/>
      <c r="AN34" s="144"/>
      <c r="AO34" s="144"/>
      <c r="AP34" s="144"/>
      <c r="AQ34" s="144"/>
      <c r="AR34" s="144"/>
      <c r="AS34" s="144"/>
      <c r="AT34" s="144"/>
      <c r="AU34" s="144"/>
      <c r="AV34" s="144"/>
      <c r="AW34" s="144"/>
      <c r="AX34" s="144"/>
      <c r="AY34" s="144"/>
      <c r="AZ34" s="144"/>
      <c r="BA34" s="144"/>
      <c r="BB34" s="144"/>
      <c r="BC34" s="144"/>
    </row>
    <row r="35" spans="1:55" ht="15" customHeight="1" x14ac:dyDescent="0.3">
      <c r="A35" s="144"/>
      <c r="B35" s="163" t="str">
        <f>IF(PRINCIPAL!B64&lt;&gt;"",PRINCIPAL!B64,"")</f>
        <v/>
      </c>
      <c r="C35" s="159" t="str">
        <f>IF($B$35="","",IF(OR(ISBLANK('Sequestro de CO2'!Q207),ISBLANK('Sequestro de CO2'!V207),ISBLANK('Sequestro de CO2'!AA207),ISBLANK('Sequestro de CO2'!AF207),ISBLANK('Sequestro de CO2'!AK207),ISBLANK('Sequestro de CO2'!AP207),ISBLANK('Sequestro de CO2'!AU207),ISBLANK('Sequestro de CO2'!AZ207),ISBLANK('Sequestro de CO2'!BE207),ISBLANK('Sequestro de CO2'!BJ207)),"",SUM('Sequestro de CO2'!Q207,'Sequestro de CO2'!V207,'Sequestro de CO2'!AA207,'Sequestro de CO2'!AF207,'Sequestro de CO2'!AK207,'Sequestro de CO2'!AP207,'Sequestro de CO2'!AU207,'Sequestro de CO2'!AZ207,'Sequestro de CO2'!BE207,'Sequestro de CO2'!BJ207)))</f>
        <v/>
      </c>
      <c r="D35" s="159" t="str">
        <f>IF($B$35="","",IF(OR(ISBLANK('Sequestro de CO2'!Q208),ISBLANK('Sequestro de CO2'!V208),ISBLANK('Sequestro de CO2'!AA208),ISBLANK('Sequestro de CO2'!AF208),ISBLANK('Sequestro de CO2'!AK208),ISBLANK('Sequestro de CO2'!AP208),ISBLANK('Sequestro de CO2'!AU208),ISBLANK('Sequestro de CO2'!AZ208),ISBLANK('Sequestro de CO2'!BE208),ISBLANK('Sequestro de CO2'!BJ208)),"",SUM('Sequestro de CO2'!Q208,'Sequestro de CO2'!V208,'Sequestro de CO2'!AA208,'Sequestro de CO2'!AF208,'Sequestro de CO2'!AK208,'Sequestro de CO2'!AP208,'Sequestro de CO2'!AU208,'Sequestro de CO2'!AZ208,'Sequestro de CO2'!BE208,'Sequestro de CO2'!BJ208)))</f>
        <v/>
      </c>
      <c r="E35" s="159" t="str">
        <f>IF($B$35="","",IF(OR(ISBLANK('Sequestro de CO2'!Q209),ISBLANK('Sequestro de CO2'!V209),ISBLANK('Sequestro de CO2'!AA209),ISBLANK('Sequestro de CO2'!AF209),ISBLANK('Sequestro de CO2'!AK209),ISBLANK('Sequestro de CO2'!AP209),ISBLANK('Sequestro de CO2'!AU209),ISBLANK('Sequestro de CO2'!AZ209),ISBLANK('Sequestro de CO2'!BE209),ISBLANK('Sequestro de CO2'!BJ209)),"",SUM('Sequestro de CO2'!Q209,'Sequestro de CO2'!V209,'Sequestro de CO2'!AA209,'Sequestro de CO2'!AF209,'Sequestro de CO2'!AK209,'Sequestro de CO2'!AP209,'Sequestro de CO2'!AU209,'Sequestro de CO2'!AZ209,'Sequestro de CO2'!BE209,'Sequestro de CO2'!BJ209)))</f>
        <v/>
      </c>
      <c r="F35" s="159" t="str">
        <f>IF($B$35="","",IF(OR(ISBLANK('Sequestro de CO2'!Q210),ISBLANK('Sequestro de CO2'!V210),ISBLANK('Sequestro de CO2'!AA210),ISBLANK('Sequestro de CO2'!AF210),ISBLANK('Sequestro de CO2'!AK210),ISBLANK('Sequestro de CO2'!AP210),ISBLANK('Sequestro de CO2'!AU210),ISBLANK('Sequestro de CO2'!AZ210),ISBLANK('Sequestro de CO2'!BE210),ISBLANK('Sequestro de CO2'!BJ210)),"",SUM('Sequestro de CO2'!Q210,'Sequestro de CO2'!V210,'Sequestro de CO2'!AA210,'Sequestro de CO2'!AF210,'Sequestro de CO2'!AK210,'Sequestro de CO2'!AP210,'Sequestro de CO2'!AU210,'Sequestro de CO2'!AZ210,'Sequestro de CO2'!BE210,'Sequestro de CO2'!BJ210)))</f>
        <v/>
      </c>
      <c r="G35" s="159" t="str">
        <f>IF($B$35="","",IF(OR(ISBLANK('Sequestro de CO2'!Q211),ISBLANK('Sequestro de CO2'!V211),ISBLANK('Sequestro de CO2'!AA211),ISBLANK('Sequestro de CO2'!AF211),ISBLANK('Sequestro de CO2'!AK211),ISBLANK('Sequestro de CO2'!AP211),ISBLANK('Sequestro de CO2'!AU211),ISBLANK('Sequestro de CO2'!AZ211),ISBLANK('Sequestro de CO2'!BE211),ISBLANK('Sequestro de CO2'!BJ211)),"",SUM('Sequestro de CO2'!Q211,'Sequestro de CO2'!V211,'Sequestro de CO2'!AA211,'Sequestro de CO2'!AF211,'Sequestro de CO2'!AK211,'Sequestro de CO2'!AP211,'Sequestro de CO2'!AU211,'Sequestro de CO2'!AZ211,'Sequestro de CO2'!BE211,'Sequestro de CO2'!BJ211)))</f>
        <v/>
      </c>
      <c r="H35" s="159" t="str">
        <f>IF($B$35="","",IF(OR(ISBLANK('Sequestro de CO2'!Q212),ISBLANK('Sequestro de CO2'!V212),ISBLANK('Sequestro de CO2'!AA212),ISBLANK('Sequestro de CO2'!AF212),ISBLANK('Sequestro de CO2'!AK212),ISBLANK('Sequestro de CO2'!AP212),ISBLANK('Sequestro de CO2'!AU212),ISBLANK('Sequestro de CO2'!AZ212),ISBLANK('Sequestro de CO2'!BE212),ISBLANK('Sequestro de CO2'!BJ212)),"",SUM('Sequestro de CO2'!Q212,'Sequestro de CO2'!V212,'Sequestro de CO2'!AA212,'Sequestro de CO2'!AF212,'Sequestro de CO2'!AK212,'Sequestro de CO2'!AP212,'Sequestro de CO2'!AU212,'Sequestro de CO2'!AZ212,'Sequestro de CO2'!BE212,'Sequestro de CO2'!BJ212)))</f>
        <v/>
      </c>
      <c r="I35" s="159" t="str">
        <f>IF($B$35="","",IF(OR(ISBLANK('Sequestro de CO2'!Q213),ISBLANK('Sequestro de CO2'!V213),ISBLANK('Sequestro de CO2'!AA213),ISBLANK('Sequestro de CO2'!AF213),ISBLANK('Sequestro de CO2'!AK213),ISBLANK('Sequestro de CO2'!AP213),ISBLANK('Sequestro de CO2'!AU213),ISBLANK('Sequestro de CO2'!AZ213),ISBLANK('Sequestro de CO2'!BE213),ISBLANK('Sequestro de CO2'!BJ213)),"",SUM('Sequestro de CO2'!Q213,'Sequestro de CO2'!V213,'Sequestro de CO2'!AA213,'Sequestro de CO2'!AF213,'Sequestro de CO2'!AK213,'Sequestro de CO2'!AP213,'Sequestro de CO2'!AU213,'Sequestro de CO2'!AZ213,'Sequestro de CO2'!BE213,'Sequestro de CO2'!BJ213)))</f>
        <v/>
      </c>
      <c r="J35" s="159" t="str">
        <f>IF($B$35="","",IF(OR(ISBLANK('Sequestro de CO2'!Q214),ISBLANK('Sequestro de CO2'!V214),ISBLANK('Sequestro de CO2'!AA214),ISBLANK('Sequestro de CO2'!AF214),ISBLANK('Sequestro de CO2'!AK214),ISBLANK('Sequestro de CO2'!AP214),ISBLANK('Sequestro de CO2'!AU214),ISBLANK('Sequestro de CO2'!AZ214),ISBLANK('Sequestro de CO2'!BE214),ISBLANK('Sequestro de CO2'!BJ214)),"",SUM('Sequestro de CO2'!Q214,'Sequestro de CO2'!V214,'Sequestro de CO2'!AA214,'Sequestro de CO2'!AF214,'Sequestro de CO2'!AK214,'Sequestro de CO2'!AP214,'Sequestro de CO2'!AU214,'Sequestro de CO2'!AZ214,'Sequestro de CO2'!BE214,'Sequestro de CO2'!BJ214)))</f>
        <v/>
      </c>
      <c r="K35" s="159" t="str">
        <f>IF($B$35="","",IF(OR(ISBLANK('Sequestro de CO2'!Q215),ISBLANK('Sequestro de CO2'!V215),ISBLANK('Sequestro de CO2'!AA215),ISBLANK('Sequestro de CO2'!AF215),ISBLANK('Sequestro de CO2'!AK215),ISBLANK('Sequestro de CO2'!AP215),ISBLANK('Sequestro de CO2'!AU215),ISBLANK('Sequestro de CO2'!AZ215),ISBLANK('Sequestro de CO2'!BE215),ISBLANK('Sequestro de CO2'!BJ215)),"",SUM('Sequestro de CO2'!Q215,'Sequestro de CO2'!V215,'Sequestro de CO2'!AA215,'Sequestro de CO2'!AF215,'Sequestro de CO2'!AK215,'Sequestro de CO2'!AP215,'Sequestro de CO2'!AU215,'Sequestro de CO2'!AZ215,'Sequestro de CO2'!BE215,'Sequestro de CO2'!BJ215)))</f>
        <v/>
      </c>
      <c r="L35" s="159" t="str">
        <f>IF($B$35="","",IF(OR(ISBLANK('Sequestro de CO2'!Q216),ISBLANK('Sequestro de CO2'!V216),ISBLANK('Sequestro de CO2'!AA216),ISBLANK('Sequestro de CO2'!AF216),ISBLANK('Sequestro de CO2'!AK216),ISBLANK('Sequestro de CO2'!AP216),ISBLANK('Sequestro de CO2'!AU216),ISBLANK('Sequestro de CO2'!AZ216),ISBLANK('Sequestro de CO2'!BE216),ISBLANK('Sequestro de CO2'!BJ216)),"",SUM('Sequestro de CO2'!Q216,'Sequestro de CO2'!V216,'Sequestro de CO2'!AA216,'Sequestro de CO2'!AF216,'Sequestro de CO2'!AK216,'Sequestro de CO2'!AP216,'Sequestro de CO2'!AU216,'Sequestro de CO2'!AZ216,'Sequestro de CO2'!BE216,'Sequestro de CO2'!BJ216)))</f>
        <v/>
      </c>
      <c r="M35" s="159" t="str">
        <f>IF($B$35="","",IF(OR(ISBLANK('Sequestro de CO2'!Q217),ISBLANK('Sequestro de CO2'!V217),ISBLANK('Sequestro de CO2'!AA217),ISBLANK('Sequestro de CO2'!AF217),ISBLANK('Sequestro de CO2'!AK217),ISBLANK('Sequestro de CO2'!AP217),ISBLANK('Sequestro de CO2'!AU217),ISBLANK('Sequestro de CO2'!AZ217),ISBLANK('Sequestro de CO2'!BE217),ISBLANK('Sequestro de CO2'!BJ217)),"",SUM('Sequestro de CO2'!Q217,'Sequestro de CO2'!V217,'Sequestro de CO2'!AA217,'Sequestro de CO2'!AF217,'Sequestro de CO2'!AK217,'Sequestro de CO2'!AP217,'Sequestro de CO2'!AU217,'Sequestro de CO2'!AZ217,'Sequestro de CO2'!BE217,'Sequestro de CO2'!BJ217)))</f>
        <v/>
      </c>
      <c r="N35" s="159" t="str">
        <f>IF($B$35="","",IF(OR(ISBLANK('Sequestro de CO2'!Q218),ISBLANK('Sequestro de CO2'!V218),ISBLANK('Sequestro de CO2'!AA218),ISBLANK('Sequestro de CO2'!AF218),ISBLANK('Sequestro de CO2'!AK218),ISBLANK('Sequestro de CO2'!AP218),ISBLANK('Sequestro de CO2'!AU218),ISBLANK('Sequestro de CO2'!AZ218),ISBLANK('Sequestro de CO2'!BE218),ISBLANK('Sequestro de CO2'!BJ218)),"",SUM('Sequestro de CO2'!Q218,'Sequestro de CO2'!V218,'Sequestro de CO2'!AA218,'Sequestro de CO2'!AF218,'Sequestro de CO2'!AK218,'Sequestro de CO2'!AP218,'Sequestro de CO2'!AU218,'Sequestro de CO2'!AZ218,'Sequestro de CO2'!BE218,'Sequestro de CO2'!BJ218)))</f>
        <v/>
      </c>
      <c r="O35" s="159" t="str">
        <f>IF($B$35="","",IF(OR(ISBLANK('Sequestro de CO2'!Q219),ISBLANK('Sequestro de CO2'!V219),ISBLANK('Sequestro de CO2'!AA219),ISBLANK('Sequestro de CO2'!AF219),ISBLANK('Sequestro de CO2'!AK219),ISBLANK('Sequestro de CO2'!AP219),ISBLANK('Sequestro de CO2'!AU219),ISBLANK('Sequestro de CO2'!AZ219),ISBLANK('Sequestro de CO2'!BE219),ISBLANK('Sequestro de CO2'!BJ219)),"",SUM('Sequestro de CO2'!Q219,'Sequestro de CO2'!V219,'Sequestro de CO2'!AA219,'Sequestro de CO2'!AF219,'Sequestro de CO2'!AK219,'Sequestro de CO2'!AP219,'Sequestro de CO2'!AU219,'Sequestro de CO2'!AZ219,'Sequestro de CO2'!BE219,'Sequestro de CO2'!BJ219)))</f>
        <v/>
      </c>
      <c r="P35" s="159" t="str">
        <f>IF($B$35="","",IF(OR(ISBLANK('Sequestro de CO2'!Q220),ISBLANK('Sequestro de CO2'!V220),ISBLANK('Sequestro de CO2'!AA220),ISBLANK('Sequestro de CO2'!AF220),ISBLANK('Sequestro de CO2'!AK220),ISBLANK('Sequestro de CO2'!AP220),ISBLANK('Sequestro de CO2'!AU220),ISBLANK('Sequestro de CO2'!AZ220),ISBLANK('Sequestro de CO2'!BE220),ISBLANK('Sequestro de CO2'!BJ220)),"",SUM('Sequestro de CO2'!Q220,'Sequestro de CO2'!V220,'Sequestro de CO2'!AA220,'Sequestro de CO2'!AF220,'Sequestro de CO2'!AK220,'Sequestro de CO2'!AP220,'Sequestro de CO2'!AU220,'Sequestro de CO2'!AZ220,'Sequestro de CO2'!BE220,'Sequestro de CO2'!BJ220)))</f>
        <v/>
      </c>
      <c r="Q35" s="159" t="str">
        <f>IF($B$35="","",IF(OR(ISBLANK('Sequestro de CO2'!Q221),ISBLANK('Sequestro de CO2'!V221),ISBLANK('Sequestro de CO2'!AA221),ISBLANK('Sequestro de CO2'!AF221),ISBLANK('Sequestro de CO2'!AK221),ISBLANK('Sequestro de CO2'!AP221),ISBLANK('Sequestro de CO2'!AU221),ISBLANK('Sequestro de CO2'!AZ221),ISBLANK('Sequestro de CO2'!BE221),ISBLANK('Sequestro de CO2'!BJ221)),"",SUM('Sequestro de CO2'!Q221,'Sequestro de CO2'!V221,'Sequestro de CO2'!AA221,'Sequestro de CO2'!AF221,'Sequestro de CO2'!AK221,'Sequestro de CO2'!AP221,'Sequestro de CO2'!AU221,'Sequestro de CO2'!AZ221,'Sequestro de CO2'!BE221,'Sequestro de CO2'!BJ221)))</f>
        <v/>
      </c>
      <c r="R35" s="159" t="str">
        <f>IF($B$35="","",IF(OR(ISBLANK('Sequestro de CO2'!Q222),ISBLANK('Sequestro de CO2'!V222),ISBLANK('Sequestro de CO2'!AA222),ISBLANK('Sequestro de CO2'!AF222),ISBLANK('Sequestro de CO2'!AK222),ISBLANK('Sequestro de CO2'!AP222),ISBLANK('Sequestro de CO2'!AU222),ISBLANK('Sequestro de CO2'!AZ222),ISBLANK('Sequestro de CO2'!BE222),ISBLANK('Sequestro de CO2'!BJ222)),"",SUM('Sequestro de CO2'!Q222,'Sequestro de CO2'!V222,'Sequestro de CO2'!AA222,'Sequestro de CO2'!AF222,'Sequestro de CO2'!AK222,'Sequestro de CO2'!AP222,'Sequestro de CO2'!AU222,'Sequestro de CO2'!AZ222,'Sequestro de CO2'!BE222,'Sequestro de CO2'!BJ222)))</f>
        <v/>
      </c>
      <c r="S35" s="159" t="str">
        <f>IF($B$35="","",IF(OR(ISBLANK('Sequestro de CO2'!Q223),ISBLANK('Sequestro de CO2'!V223),ISBLANK('Sequestro de CO2'!AA223),ISBLANK('Sequestro de CO2'!AF223),ISBLANK('Sequestro de CO2'!AK223),ISBLANK('Sequestro de CO2'!AP223),ISBLANK('Sequestro de CO2'!AU223),ISBLANK('Sequestro de CO2'!AZ223),ISBLANK('Sequestro de CO2'!BE223),ISBLANK('Sequestro de CO2'!BJ223)),"",SUM('Sequestro de CO2'!Q223,'Sequestro de CO2'!V223,'Sequestro de CO2'!AA223,'Sequestro de CO2'!AF223,'Sequestro de CO2'!AK223,'Sequestro de CO2'!AP223,'Sequestro de CO2'!AU223,'Sequestro de CO2'!AZ223,'Sequestro de CO2'!BE223,'Sequestro de CO2'!BJ223)))</f>
        <v/>
      </c>
      <c r="T35" s="159" t="str">
        <f>IF($B$35="","",IF(OR(ISBLANK('Sequestro de CO2'!Q224),ISBLANK('Sequestro de CO2'!V224),ISBLANK('Sequestro de CO2'!AA224),ISBLANK('Sequestro de CO2'!AF224),ISBLANK('Sequestro de CO2'!AK224),ISBLANK('Sequestro de CO2'!AP224),ISBLANK('Sequestro de CO2'!AU224),ISBLANK('Sequestro de CO2'!AZ224),ISBLANK('Sequestro de CO2'!BE224),ISBLANK('Sequestro de CO2'!BJ224)),"",SUM('Sequestro de CO2'!Q224,'Sequestro de CO2'!V224,'Sequestro de CO2'!AA224,'Sequestro de CO2'!AF224,'Sequestro de CO2'!AK224,'Sequestro de CO2'!AP224,'Sequestro de CO2'!AU224,'Sequestro de CO2'!AZ224,'Sequestro de CO2'!BE224,'Sequestro de CO2'!BJ224)))</f>
        <v/>
      </c>
      <c r="U35" s="159" t="str">
        <f>IF($B$35="","",IF(OR(ISBLANK('Sequestro de CO2'!Q225),ISBLANK('Sequestro de CO2'!V225),ISBLANK('Sequestro de CO2'!AA225),ISBLANK('Sequestro de CO2'!AF225),ISBLANK('Sequestro de CO2'!AK225),ISBLANK('Sequestro de CO2'!AP225),ISBLANK('Sequestro de CO2'!AU225),ISBLANK('Sequestro de CO2'!AZ225),ISBLANK('Sequestro de CO2'!BE225),ISBLANK('Sequestro de CO2'!BJ225)),"",SUM('Sequestro de CO2'!Q225,'Sequestro de CO2'!V225,'Sequestro de CO2'!AA225,'Sequestro de CO2'!AF225,'Sequestro de CO2'!AK225,'Sequestro de CO2'!AP225,'Sequestro de CO2'!AU225,'Sequestro de CO2'!AZ225,'Sequestro de CO2'!BE225,'Sequestro de CO2'!BJ225)))</f>
        <v/>
      </c>
      <c r="V35" s="159" t="str">
        <f>IF($B$35="","",IF(OR(ISBLANK('Sequestro de CO2'!Q226),ISBLANK('Sequestro de CO2'!V226),ISBLANK('Sequestro de CO2'!AA226),ISBLANK('Sequestro de CO2'!AF226),ISBLANK('Sequestro de CO2'!AK226),ISBLANK('Sequestro de CO2'!AP226),ISBLANK('Sequestro de CO2'!AU226),ISBLANK('Sequestro de CO2'!AZ226),ISBLANK('Sequestro de CO2'!BE226),ISBLANK('Sequestro de CO2'!BJ226)),"",SUM('Sequestro de CO2'!Q226,'Sequestro de CO2'!V226,'Sequestro de CO2'!AA226,'Sequestro de CO2'!AF226,'Sequestro de CO2'!AK226,'Sequestro de CO2'!AP226,'Sequestro de CO2'!AU226,'Sequestro de CO2'!AZ226,'Sequestro de CO2'!BE226,'Sequestro de CO2'!BJ226)))</f>
        <v/>
      </c>
      <c r="W35" s="159" t="str">
        <f>IF($B$35="","",IF(OR(ISBLANK('Sequestro de CO2'!Q227),ISBLANK('Sequestro de CO2'!V227),ISBLANK('Sequestro de CO2'!AA227),ISBLANK('Sequestro de CO2'!AF227),ISBLANK('Sequestro de CO2'!AK227),ISBLANK('Sequestro de CO2'!AP227),ISBLANK('Sequestro de CO2'!AU227),ISBLANK('Sequestro de CO2'!AZ227),ISBLANK('Sequestro de CO2'!BE227),ISBLANK('Sequestro de CO2'!BJ227)),"",SUM('Sequestro de CO2'!Q227,'Sequestro de CO2'!V227,'Sequestro de CO2'!AA227,'Sequestro de CO2'!AF227,'Sequestro de CO2'!AK227,'Sequestro de CO2'!AP227,'Sequestro de CO2'!AU227,'Sequestro de CO2'!AZ227,'Sequestro de CO2'!BE227,'Sequestro de CO2'!BJ227)))</f>
        <v/>
      </c>
      <c r="X35" s="159" t="str">
        <f>IF($B$35="","",IF(OR(ISBLANK('Sequestro de CO2'!Q228),ISBLANK('Sequestro de CO2'!V228),ISBLANK('Sequestro de CO2'!AA228),ISBLANK('Sequestro de CO2'!AF228),ISBLANK('Sequestro de CO2'!AK228),ISBLANK('Sequestro de CO2'!AP228),ISBLANK('Sequestro de CO2'!AU228),ISBLANK('Sequestro de CO2'!AZ228),ISBLANK('Sequestro de CO2'!BE228),ISBLANK('Sequestro de CO2'!BJ228)),"",SUM('Sequestro de CO2'!Q228,'Sequestro de CO2'!V228,'Sequestro de CO2'!AA228,'Sequestro de CO2'!AF228,'Sequestro de CO2'!AK228,'Sequestro de CO2'!AP228,'Sequestro de CO2'!AU228,'Sequestro de CO2'!AZ228,'Sequestro de CO2'!BE228,'Sequestro de CO2'!BJ228)))</f>
        <v/>
      </c>
      <c r="Y35" s="159" t="str">
        <f>IF($B$35="","",IF(OR(ISBLANK('Sequestro de CO2'!Q229),ISBLANK('Sequestro de CO2'!V229),ISBLANK('Sequestro de CO2'!AA229),ISBLANK('Sequestro de CO2'!AF229),ISBLANK('Sequestro de CO2'!AK229),ISBLANK('Sequestro de CO2'!AP229),ISBLANK('Sequestro de CO2'!AU229),ISBLANK('Sequestro de CO2'!AZ229),ISBLANK('Sequestro de CO2'!BE229),ISBLANK('Sequestro de CO2'!BJ229)),"",SUM('Sequestro de CO2'!Q229,'Sequestro de CO2'!V229,'Sequestro de CO2'!AA229,'Sequestro de CO2'!AF229,'Sequestro de CO2'!AK229,'Sequestro de CO2'!AP229,'Sequestro de CO2'!AU229,'Sequestro de CO2'!AZ229,'Sequestro de CO2'!BE229,'Sequestro de CO2'!BJ229)))</f>
        <v/>
      </c>
      <c r="Z35" s="159" t="str">
        <f>IF($B$35="","",IF(OR(ISBLANK('Sequestro de CO2'!Q230),ISBLANK('Sequestro de CO2'!V230),ISBLANK('Sequestro de CO2'!AA230),ISBLANK('Sequestro de CO2'!AF230),ISBLANK('Sequestro de CO2'!AK230),ISBLANK('Sequestro de CO2'!AP230),ISBLANK('Sequestro de CO2'!AU230),ISBLANK('Sequestro de CO2'!AZ230),ISBLANK('Sequestro de CO2'!BE230),ISBLANK('Sequestro de CO2'!BJ230)),"",SUM('Sequestro de CO2'!Q230,'Sequestro de CO2'!V230,'Sequestro de CO2'!AA230,'Sequestro de CO2'!AF230,'Sequestro de CO2'!AK230,'Sequestro de CO2'!AP230,'Sequestro de CO2'!AU230,'Sequestro de CO2'!AZ230,'Sequestro de CO2'!BE230,'Sequestro de CO2'!BJ230)))</f>
        <v/>
      </c>
      <c r="AA35" s="159" t="str">
        <f>IF($B$35="","",IF(OR(ISBLANK('Sequestro de CO2'!Q231),ISBLANK('Sequestro de CO2'!V231),ISBLANK('Sequestro de CO2'!AA231),ISBLANK('Sequestro de CO2'!AF231),ISBLANK('Sequestro de CO2'!AK231),ISBLANK('Sequestro de CO2'!AP231),ISBLANK('Sequestro de CO2'!AU231),ISBLANK('Sequestro de CO2'!AZ231),ISBLANK('Sequestro de CO2'!BE231),ISBLANK('Sequestro de CO2'!BJ231)),"",SUM('Sequestro de CO2'!Q231,'Sequestro de CO2'!V231,'Sequestro de CO2'!AA231,'Sequestro de CO2'!AF231,'Sequestro de CO2'!AK231,'Sequestro de CO2'!AP231,'Sequestro de CO2'!AU231,'Sequestro de CO2'!AZ231,'Sequestro de CO2'!BE231,'Sequestro de CO2'!BJ231)))</f>
        <v/>
      </c>
      <c r="AB35" s="159" t="str">
        <f>IF($B$35="","",IF(OR(ISBLANK('Sequestro de CO2'!Q232),ISBLANK('Sequestro de CO2'!V232),ISBLANK('Sequestro de CO2'!AA232),ISBLANK('Sequestro de CO2'!AF232),ISBLANK('Sequestro de CO2'!AK232),ISBLANK('Sequestro de CO2'!AP232),ISBLANK('Sequestro de CO2'!AU232),ISBLANK('Sequestro de CO2'!AZ232),ISBLANK('Sequestro de CO2'!BE232),ISBLANK('Sequestro de CO2'!BJ232)),"",SUM('Sequestro de CO2'!Q232,'Sequestro de CO2'!V232,'Sequestro de CO2'!AA232,'Sequestro de CO2'!AF232,'Sequestro de CO2'!AK232,'Sequestro de CO2'!AP232,'Sequestro de CO2'!AU232,'Sequestro de CO2'!AZ232,'Sequestro de CO2'!BE232,'Sequestro de CO2'!BJ232)))</f>
        <v/>
      </c>
      <c r="AC35" s="159" t="str">
        <f>IF($B$35="","",IF(OR(ISBLANK('Sequestro de CO2'!Q233),ISBLANK('Sequestro de CO2'!V233),ISBLANK('Sequestro de CO2'!AA233),ISBLANK('Sequestro de CO2'!AF233),ISBLANK('Sequestro de CO2'!AK233),ISBLANK('Sequestro de CO2'!AP233),ISBLANK('Sequestro de CO2'!AU233),ISBLANK('Sequestro de CO2'!AZ233),ISBLANK('Sequestro de CO2'!BE233),ISBLANK('Sequestro de CO2'!BJ233)),"",SUM('Sequestro de CO2'!Q233,'Sequestro de CO2'!V233,'Sequestro de CO2'!AA233,'Sequestro de CO2'!AF233,'Sequestro de CO2'!AK233,'Sequestro de CO2'!AP233,'Sequestro de CO2'!AU233,'Sequestro de CO2'!AZ233,'Sequestro de CO2'!BE233,'Sequestro de CO2'!BJ233)))</f>
        <v/>
      </c>
      <c r="AD35" s="159" t="str">
        <f>IF($B$35="","",IF(OR(ISBLANK('Sequestro de CO2'!Q234),ISBLANK('Sequestro de CO2'!V234),ISBLANK('Sequestro de CO2'!AA234),ISBLANK('Sequestro de CO2'!AF234),ISBLANK('Sequestro de CO2'!AK234),ISBLANK('Sequestro de CO2'!AP234),ISBLANK('Sequestro de CO2'!AU234),ISBLANK('Sequestro de CO2'!AZ234),ISBLANK('Sequestro de CO2'!BE234),ISBLANK('Sequestro de CO2'!BJ234)),"",SUM('Sequestro de CO2'!Q234,'Sequestro de CO2'!V234,'Sequestro de CO2'!AA234,'Sequestro de CO2'!AF234,'Sequestro de CO2'!AK234,'Sequestro de CO2'!AP234,'Sequestro de CO2'!AU234,'Sequestro de CO2'!AZ234,'Sequestro de CO2'!BE234,'Sequestro de CO2'!BJ234)))</f>
        <v/>
      </c>
      <c r="AE35" s="159" t="str">
        <f>IF($B$35="","",IF(OR(ISBLANK('Sequestro de CO2'!Q235),ISBLANK('Sequestro de CO2'!V235),ISBLANK('Sequestro de CO2'!AA235),ISBLANK('Sequestro de CO2'!AF235),ISBLANK('Sequestro de CO2'!AK235),ISBLANK('Sequestro de CO2'!AP235),ISBLANK('Sequestro de CO2'!AU235),ISBLANK('Sequestro de CO2'!AZ235),ISBLANK('Sequestro de CO2'!BE235),ISBLANK('Sequestro de CO2'!BJ235)),"",SUM('Sequestro de CO2'!Q235,'Sequestro de CO2'!V235,'Sequestro de CO2'!AA235,'Sequestro de CO2'!AF235,'Sequestro de CO2'!AK235,'Sequestro de CO2'!AP235,'Sequestro de CO2'!AU235,'Sequestro de CO2'!AZ235,'Sequestro de CO2'!BE235,'Sequestro de CO2'!BJ235)))</f>
        <v/>
      </c>
      <c r="AF35" s="159" t="str">
        <f>IF($B$35="","",IF(OR(ISBLANK('Sequestro de CO2'!Q236),ISBLANK('Sequestro de CO2'!V236),ISBLANK('Sequestro de CO2'!AA236),ISBLANK('Sequestro de CO2'!AF236),ISBLANK('Sequestro de CO2'!AK236),ISBLANK('Sequestro de CO2'!AP236),ISBLANK('Sequestro de CO2'!AU236),ISBLANK('Sequestro de CO2'!AZ236),ISBLANK('Sequestro de CO2'!BE236),ISBLANK('Sequestro de CO2'!BJ236)),"",SUM('Sequestro de CO2'!Q236,'Sequestro de CO2'!V236,'Sequestro de CO2'!AA236,'Sequestro de CO2'!AF236,'Sequestro de CO2'!AK236,'Sequestro de CO2'!AP236,'Sequestro de CO2'!AU236,'Sequestro de CO2'!AZ236,'Sequestro de CO2'!BE236,'Sequestro de CO2'!BJ236)))</f>
        <v/>
      </c>
      <c r="AG35" s="159" t="str">
        <f>IF($B$35="","",IF(OR(ISBLANK('Sequestro de CO2'!Q237),ISBLANK('Sequestro de CO2'!V237),ISBLANK('Sequestro de CO2'!AA237),ISBLANK('Sequestro de CO2'!AF237),ISBLANK('Sequestro de CO2'!AK237),ISBLANK('Sequestro de CO2'!AP237),ISBLANK('Sequestro de CO2'!AU237),ISBLANK('Sequestro de CO2'!AZ237),ISBLANK('Sequestro de CO2'!BE237),ISBLANK('Sequestro de CO2'!BJ237)),"",SUM('Sequestro de CO2'!Q237,'Sequestro de CO2'!V237,'Sequestro de CO2'!AA237,'Sequestro de CO2'!AF237,'Sequestro de CO2'!AK237,'Sequestro de CO2'!AP237,'Sequestro de CO2'!AU237,'Sequestro de CO2'!AZ237,'Sequestro de CO2'!BE237,'Sequestro de CO2'!BJ237)))</f>
        <v/>
      </c>
      <c r="AH35" s="159" t="str">
        <f>IF($B$35="","",IF(OR(ISBLANK('Sequestro de CO2'!Q238),ISBLANK('Sequestro de CO2'!V238),ISBLANK('Sequestro de CO2'!AA238),ISBLANK('Sequestro de CO2'!AF238),ISBLANK('Sequestro de CO2'!AK238),ISBLANK('Sequestro de CO2'!AP238),ISBLANK('Sequestro de CO2'!AU238),ISBLANK('Sequestro de CO2'!AZ238),ISBLANK('Sequestro de CO2'!BE238),ISBLANK('Sequestro de CO2'!BJ238)),"",SUM('Sequestro de CO2'!Q238,'Sequestro de CO2'!V238,'Sequestro de CO2'!AA238,'Sequestro de CO2'!AF238,'Sequestro de CO2'!AK238,'Sequestro de CO2'!AP238,'Sequestro de CO2'!AU238,'Sequestro de CO2'!AZ238,'Sequestro de CO2'!BE238,'Sequestro de CO2'!BJ238)))</f>
        <v/>
      </c>
      <c r="AI35" s="159" t="str">
        <f>IF($B$35="","",IF(OR(ISBLANK('Sequestro de CO2'!Q239),ISBLANK('Sequestro de CO2'!V239),ISBLANK('Sequestro de CO2'!AA239),ISBLANK('Sequestro de CO2'!AF239),ISBLANK('Sequestro de CO2'!AK239),ISBLANK('Sequestro de CO2'!AP239),ISBLANK('Sequestro de CO2'!AU239),ISBLANK('Sequestro de CO2'!AZ239),ISBLANK('Sequestro de CO2'!BE239),ISBLANK('Sequestro de CO2'!BJ239)),"",SUM('Sequestro de CO2'!Q239,'Sequestro de CO2'!V239,'Sequestro de CO2'!AA239,'Sequestro de CO2'!AF239,'Sequestro de CO2'!AK239,'Sequestro de CO2'!AP239,'Sequestro de CO2'!AU239,'Sequestro de CO2'!AZ239,'Sequestro de CO2'!BE239,'Sequestro de CO2'!BJ239)))</f>
        <v/>
      </c>
      <c r="AJ35" s="159" t="str">
        <f>IF($B$35="","",IF(OR(ISBLANK('Sequestro de CO2'!Q240),ISBLANK('Sequestro de CO2'!V240),ISBLANK('Sequestro de CO2'!AA240),ISBLANK('Sequestro de CO2'!AF240),ISBLANK('Sequestro de CO2'!AK240),ISBLANK('Sequestro de CO2'!AP240),ISBLANK('Sequestro de CO2'!AU240),ISBLANK('Sequestro de CO2'!AZ240),ISBLANK('Sequestro de CO2'!BE240),ISBLANK('Sequestro de CO2'!BJ240)),"",SUM('Sequestro de CO2'!Q240,'Sequestro de CO2'!V240,'Sequestro de CO2'!AA240,'Sequestro de CO2'!AF240,'Sequestro de CO2'!AK240,'Sequestro de CO2'!AP240,'Sequestro de CO2'!AU240,'Sequestro de CO2'!AZ240,'Sequestro de CO2'!BE240,'Sequestro de CO2'!BJ240)))</f>
        <v/>
      </c>
      <c r="AK35" s="160" t="str">
        <f>IF($B$35="","",IF(OR(ISBLANK('Sequestro de CO2'!Q241),ISBLANK('Sequestro de CO2'!V241),ISBLANK('Sequestro de CO2'!AA241),ISBLANK('Sequestro de CO2'!AF241),ISBLANK('Sequestro de CO2'!AK241),ISBLANK('Sequestro de CO2'!AP241),ISBLANK('Sequestro de CO2'!AU241),ISBLANK('Sequestro de CO2'!AZ241),ISBLANK('Sequestro de CO2'!BE241),ISBLANK('Sequestro de CO2'!BJ241)),"",SUM('Sequestro de CO2'!Q241,'Sequestro de CO2'!V241,'Sequestro de CO2'!AA241,'Sequestro de CO2'!AF241,'Sequestro de CO2'!AK241,'Sequestro de CO2'!AP241,'Sequestro de CO2'!AU241,'Sequestro de CO2'!AZ241,'Sequestro de CO2'!BE241,'Sequestro de CO2'!BJ241)))</f>
        <v/>
      </c>
      <c r="AL35" s="144"/>
      <c r="AM35" s="144"/>
      <c r="AN35" s="144"/>
      <c r="AO35" s="144"/>
      <c r="AP35" s="144"/>
      <c r="AQ35" s="144"/>
      <c r="AR35" s="144"/>
      <c r="AS35" s="144"/>
      <c r="AT35" s="144"/>
      <c r="AU35" s="144"/>
      <c r="AV35" s="144"/>
      <c r="AW35" s="144"/>
      <c r="AX35" s="144"/>
      <c r="AY35" s="144"/>
      <c r="AZ35" s="144"/>
      <c r="BA35" s="144"/>
      <c r="BB35" s="144"/>
      <c r="BC35" s="144"/>
    </row>
    <row r="36" spans="1:55" ht="15" customHeight="1" x14ac:dyDescent="0.3">
      <c r="A36" s="144"/>
      <c r="B36" s="163" t="str">
        <f>IF(PRINCIPAL!B74&lt;&gt;"",PRINCIPAL!B74,"")</f>
        <v/>
      </c>
      <c r="C36" s="159" t="str">
        <f>IF($B$36="","",IF(OR(ISBLANK('Sequestro de CO2'!Q246),ISBLANK('Sequestro de CO2'!V246),ISBLANK('Sequestro de CO2'!AA246),ISBLANK('Sequestro de CO2'!AF246),ISBLANK('Sequestro de CO2'!AK246),ISBLANK('Sequestro de CO2'!AP246),ISBLANK('Sequestro de CO2'!AU246),ISBLANK('Sequestro de CO2'!AZ246),ISBLANK('Sequestro de CO2'!BE246),ISBLANK('Sequestro de CO2'!BJ246)),"",SUM('Sequestro de CO2'!Q246,'Sequestro de CO2'!V246,'Sequestro de CO2'!AA246,'Sequestro de CO2'!AF246,'Sequestro de CO2'!AK246,'Sequestro de CO2'!AP246,'Sequestro de CO2'!AU246,'Sequestro de CO2'!AZ246,'Sequestro de CO2'!BE246,'Sequestro de CO2'!BJ246)))</f>
        <v/>
      </c>
      <c r="D36" s="159" t="str">
        <f>IF($B$36="","",IF(OR(ISBLANK('Sequestro de CO2'!Q247),ISBLANK('Sequestro de CO2'!V247),ISBLANK('Sequestro de CO2'!AA247),ISBLANK('Sequestro de CO2'!AF247),ISBLANK('Sequestro de CO2'!AK247),ISBLANK('Sequestro de CO2'!AP247),ISBLANK('Sequestro de CO2'!AU247),ISBLANK('Sequestro de CO2'!AZ247),ISBLANK('Sequestro de CO2'!BE247),ISBLANK('Sequestro de CO2'!BJ247)),"",SUM('Sequestro de CO2'!Q247,'Sequestro de CO2'!V247,'Sequestro de CO2'!AA247,'Sequestro de CO2'!AF247,'Sequestro de CO2'!AK247,'Sequestro de CO2'!AP247,'Sequestro de CO2'!AU247,'Sequestro de CO2'!AZ247,'Sequestro de CO2'!BE247,'Sequestro de CO2'!BJ247)))</f>
        <v/>
      </c>
      <c r="E36" s="159" t="str">
        <f>IF($B$36="","",IF(OR(ISBLANK('Sequestro de CO2'!Q248),ISBLANK('Sequestro de CO2'!V248),ISBLANK('Sequestro de CO2'!AA248),ISBLANK('Sequestro de CO2'!AF248),ISBLANK('Sequestro de CO2'!AK248),ISBLANK('Sequestro de CO2'!AP248),ISBLANK('Sequestro de CO2'!AU248),ISBLANK('Sequestro de CO2'!AZ248),ISBLANK('Sequestro de CO2'!BE248),ISBLANK('Sequestro de CO2'!BJ248)),"",SUM('Sequestro de CO2'!Q248,'Sequestro de CO2'!V248,'Sequestro de CO2'!AA248,'Sequestro de CO2'!AF248,'Sequestro de CO2'!AK248,'Sequestro de CO2'!AP248,'Sequestro de CO2'!AU248,'Sequestro de CO2'!AZ248,'Sequestro de CO2'!BE248,'Sequestro de CO2'!BJ248)))</f>
        <v/>
      </c>
      <c r="F36" s="159" t="str">
        <f>IF($B$36="","",IF(OR(ISBLANK('Sequestro de CO2'!Q249),ISBLANK('Sequestro de CO2'!V249),ISBLANK('Sequestro de CO2'!AA249),ISBLANK('Sequestro de CO2'!AF249),ISBLANK('Sequestro de CO2'!AK249),ISBLANK('Sequestro de CO2'!AP249),ISBLANK('Sequestro de CO2'!AU249),ISBLANK('Sequestro de CO2'!AZ249),ISBLANK('Sequestro de CO2'!BE249),ISBLANK('Sequestro de CO2'!BJ249)),"",SUM('Sequestro de CO2'!Q249,'Sequestro de CO2'!V249,'Sequestro de CO2'!AA249,'Sequestro de CO2'!AF249,'Sequestro de CO2'!AK249,'Sequestro de CO2'!AP249,'Sequestro de CO2'!AU249,'Sequestro de CO2'!AZ249,'Sequestro de CO2'!BE249,'Sequestro de CO2'!BJ249)))</f>
        <v/>
      </c>
      <c r="G36" s="159" t="str">
        <f>IF($B$36="","",IF(OR(ISBLANK('Sequestro de CO2'!Q250),ISBLANK('Sequestro de CO2'!V250),ISBLANK('Sequestro de CO2'!AA250),ISBLANK('Sequestro de CO2'!AF250),ISBLANK('Sequestro de CO2'!AK250),ISBLANK('Sequestro de CO2'!AP250),ISBLANK('Sequestro de CO2'!AU250),ISBLANK('Sequestro de CO2'!AZ250),ISBLANK('Sequestro de CO2'!BE250),ISBLANK('Sequestro de CO2'!BJ250)),"",SUM('Sequestro de CO2'!Q250,'Sequestro de CO2'!V250,'Sequestro de CO2'!AA250,'Sequestro de CO2'!AF250,'Sequestro de CO2'!AK250,'Sequestro de CO2'!AP250,'Sequestro de CO2'!AU250,'Sequestro de CO2'!AZ250,'Sequestro de CO2'!BE250,'Sequestro de CO2'!BJ250)))</f>
        <v/>
      </c>
      <c r="H36" s="159" t="str">
        <f>IF($B$36="","",IF(OR(ISBLANK('Sequestro de CO2'!Q251),ISBLANK('Sequestro de CO2'!V251),ISBLANK('Sequestro de CO2'!AA251),ISBLANK('Sequestro de CO2'!AF251),ISBLANK('Sequestro de CO2'!AK251),ISBLANK('Sequestro de CO2'!AP251),ISBLANK('Sequestro de CO2'!AU251),ISBLANK('Sequestro de CO2'!AZ251),ISBLANK('Sequestro de CO2'!BE251),ISBLANK('Sequestro de CO2'!BJ251)),"",SUM('Sequestro de CO2'!Q251,'Sequestro de CO2'!V251,'Sequestro de CO2'!AA251,'Sequestro de CO2'!AF251,'Sequestro de CO2'!AK251,'Sequestro de CO2'!AP251,'Sequestro de CO2'!AU251,'Sequestro de CO2'!AZ251,'Sequestro de CO2'!BE251,'Sequestro de CO2'!BJ251)))</f>
        <v/>
      </c>
      <c r="I36" s="159" t="str">
        <f>IF($B$36="","",IF(OR(ISBLANK('Sequestro de CO2'!Q252),ISBLANK('Sequestro de CO2'!V252),ISBLANK('Sequestro de CO2'!AA252),ISBLANK('Sequestro de CO2'!AF252),ISBLANK('Sequestro de CO2'!AK252),ISBLANK('Sequestro de CO2'!AP252),ISBLANK('Sequestro de CO2'!AU252),ISBLANK('Sequestro de CO2'!AZ252),ISBLANK('Sequestro de CO2'!BE252),ISBLANK('Sequestro de CO2'!BJ252)),"",SUM('Sequestro de CO2'!Q252,'Sequestro de CO2'!V252,'Sequestro de CO2'!AA252,'Sequestro de CO2'!AF252,'Sequestro de CO2'!AK252,'Sequestro de CO2'!AP252,'Sequestro de CO2'!AU252,'Sequestro de CO2'!AZ252,'Sequestro de CO2'!BE252,'Sequestro de CO2'!BJ252)))</f>
        <v/>
      </c>
      <c r="J36" s="159" t="str">
        <f>IF($B$36="","",IF(OR(ISBLANK('Sequestro de CO2'!Q253),ISBLANK('Sequestro de CO2'!V253),ISBLANK('Sequestro de CO2'!AA253),ISBLANK('Sequestro de CO2'!AF253),ISBLANK('Sequestro de CO2'!AK253),ISBLANK('Sequestro de CO2'!AP253),ISBLANK('Sequestro de CO2'!AU253),ISBLANK('Sequestro de CO2'!AZ253),ISBLANK('Sequestro de CO2'!BE253),ISBLANK('Sequestro de CO2'!BJ253)),"",SUM('Sequestro de CO2'!Q253,'Sequestro de CO2'!V253,'Sequestro de CO2'!AA253,'Sequestro de CO2'!AF253,'Sequestro de CO2'!AK253,'Sequestro de CO2'!AP253,'Sequestro de CO2'!AU253,'Sequestro de CO2'!AZ253,'Sequestro de CO2'!BE253,'Sequestro de CO2'!BJ253)))</f>
        <v/>
      </c>
      <c r="K36" s="159" t="str">
        <f>IF($B$36="","",IF(OR(ISBLANK('Sequestro de CO2'!Q254),ISBLANK('Sequestro de CO2'!V254),ISBLANK('Sequestro de CO2'!AA254),ISBLANK('Sequestro de CO2'!AF254),ISBLANK('Sequestro de CO2'!AK254),ISBLANK('Sequestro de CO2'!AP254),ISBLANK('Sequestro de CO2'!AU254),ISBLANK('Sequestro de CO2'!AZ254),ISBLANK('Sequestro de CO2'!BE254),ISBLANK('Sequestro de CO2'!BJ254)),"",SUM('Sequestro de CO2'!Q254,'Sequestro de CO2'!V254,'Sequestro de CO2'!AA254,'Sequestro de CO2'!AF254,'Sequestro de CO2'!AK254,'Sequestro de CO2'!AP254,'Sequestro de CO2'!AU254,'Sequestro de CO2'!AZ254,'Sequestro de CO2'!BE254,'Sequestro de CO2'!BJ254)))</f>
        <v/>
      </c>
      <c r="L36" s="159" t="str">
        <f>IF($B$36="","",IF(OR(ISBLANK('Sequestro de CO2'!Q255),ISBLANK('Sequestro de CO2'!V255),ISBLANK('Sequestro de CO2'!AA255),ISBLANK('Sequestro de CO2'!AF255),ISBLANK('Sequestro de CO2'!AK255),ISBLANK('Sequestro de CO2'!AP255),ISBLANK('Sequestro de CO2'!AU255),ISBLANK('Sequestro de CO2'!AZ255),ISBLANK('Sequestro de CO2'!BE255),ISBLANK('Sequestro de CO2'!BJ255)),"",SUM('Sequestro de CO2'!Q255,'Sequestro de CO2'!V255,'Sequestro de CO2'!AA255,'Sequestro de CO2'!AF255,'Sequestro de CO2'!AK255,'Sequestro de CO2'!AP255,'Sequestro de CO2'!AU255,'Sequestro de CO2'!AZ255,'Sequestro de CO2'!BE255,'Sequestro de CO2'!BJ255)))</f>
        <v/>
      </c>
      <c r="M36" s="159" t="str">
        <f>IF($B$36="","",IF(OR(ISBLANK('Sequestro de CO2'!Q256),ISBLANK('Sequestro de CO2'!V256),ISBLANK('Sequestro de CO2'!AA256),ISBLANK('Sequestro de CO2'!AF256),ISBLANK('Sequestro de CO2'!AK256),ISBLANK('Sequestro de CO2'!AP256),ISBLANK('Sequestro de CO2'!AU256),ISBLANK('Sequestro de CO2'!AZ256),ISBLANK('Sequestro de CO2'!BE256),ISBLANK('Sequestro de CO2'!BJ256)),"",SUM('Sequestro de CO2'!Q256,'Sequestro de CO2'!V256,'Sequestro de CO2'!AA256,'Sequestro de CO2'!AF256,'Sequestro de CO2'!AK256,'Sequestro de CO2'!AP256,'Sequestro de CO2'!AU256,'Sequestro de CO2'!AZ256,'Sequestro de CO2'!BE256,'Sequestro de CO2'!BJ256)))</f>
        <v/>
      </c>
      <c r="N36" s="159" t="str">
        <f>IF($B$36="","",IF(OR(ISBLANK('Sequestro de CO2'!Q257),ISBLANK('Sequestro de CO2'!V257),ISBLANK('Sequestro de CO2'!AA257),ISBLANK('Sequestro de CO2'!AF257),ISBLANK('Sequestro de CO2'!AK257),ISBLANK('Sequestro de CO2'!AP257),ISBLANK('Sequestro de CO2'!AU257),ISBLANK('Sequestro de CO2'!AZ257),ISBLANK('Sequestro de CO2'!BE257),ISBLANK('Sequestro de CO2'!BJ257)),"",SUM('Sequestro de CO2'!Q257,'Sequestro de CO2'!V257,'Sequestro de CO2'!AA257,'Sequestro de CO2'!AF257,'Sequestro de CO2'!AK257,'Sequestro de CO2'!AP257,'Sequestro de CO2'!AU257,'Sequestro de CO2'!AZ257,'Sequestro de CO2'!BE257,'Sequestro de CO2'!BJ257)))</f>
        <v/>
      </c>
      <c r="O36" s="159" t="str">
        <f>IF($B$36="","",IF(OR(ISBLANK('Sequestro de CO2'!Q258),ISBLANK('Sequestro de CO2'!V258),ISBLANK('Sequestro de CO2'!AA258),ISBLANK('Sequestro de CO2'!AF258),ISBLANK('Sequestro de CO2'!AK258),ISBLANK('Sequestro de CO2'!AP258),ISBLANK('Sequestro de CO2'!AU258),ISBLANK('Sequestro de CO2'!AZ258),ISBLANK('Sequestro de CO2'!BE258),ISBLANK('Sequestro de CO2'!BJ258)),"",SUM('Sequestro de CO2'!Q258,'Sequestro de CO2'!V258,'Sequestro de CO2'!AA258,'Sequestro de CO2'!AF258,'Sequestro de CO2'!AK258,'Sequestro de CO2'!AP258,'Sequestro de CO2'!AU258,'Sequestro de CO2'!AZ258,'Sequestro de CO2'!BE258,'Sequestro de CO2'!BJ258)))</f>
        <v/>
      </c>
      <c r="P36" s="159" t="str">
        <f>IF($B$36="","",IF(OR(ISBLANK('Sequestro de CO2'!Q259),ISBLANK('Sequestro de CO2'!V259),ISBLANK('Sequestro de CO2'!AA259),ISBLANK('Sequestro de CO2'!AF259),ISBLANK('Sequestro de CO2'!AK259),ISBLANK('Sequestro de CO2'!AP259),ISBLANK('Sequestro de CO2'!AU259),ISBLANK('Sequestro de CO2'!AZ259),ISBLANK('Sequestro de CO2'!BE259),ISBLANK('Sequestro de CO2'!BJ259)),"",SUM('Sequestro de CO2'!Q259,'Sequestro de CO2'!V259,'Sequestro de CO2'!AA259,'Sequestro de CO2'!AF259,'Sequestro de CO2'!AK259,'Sequestro de CO2'!AP259,'Sequestro de CO2'!AU259,'Sequestro de CO2'!AZ259,'Sequestro de CO2'!BE259,'Sequestro de CO2'!BJ259)))</f>
        <v/>
      </c>
      <c r="Q36" s="159" t="str">
        <f>IF($B$36="","",IF(OR(ISBLANK('Sequestro de CO2'!Q260),ISBLANK('Sequestro de CO2'!V260),ISBLANK('Sequestro de CO2'!AA260),ISBLANK('Sequestro de CO2'!AF260),ISBLANK('Sequestro de CO2'!AK260),ISBLANK('Sequestro de CO2'!AP260),ISBLANK('Sequestro de CO2'!AU260),ISBLANK('Sequestro de CO2'!AZ260),ISBLANK('Sequestro de CO2'!BE260),ISBLANK('Sequestro de CO2'!BJ260)),"",SUM('Sequestro de CO2'!Q260,'Sequestro de CO2'!V260,'Sequestro de CO2'!AA260,'Sequestro de CO2'!AF260,'Sequestro de CO2'!AK260,'Sequestro de CO2'!AP260,'Sequestro de CO2'!AU260,'Sequestro de CO2'!AZ260,'Sequestro de CO2'!BE260,'Sequestro de CO2'!BJ260)))</f>
        <v/>
      </c>
      <c r="R36" s="159" t="str">
        <f>IF($B$36="","",IF(OR(ISBLANK('Sequestro de CO2'!Q261),ISBLANK('Sequestro de CO2'!V261),ISBLANK('Sequestro de CO2'!AA261),ISBLANK('Sequestro de CO2'!AF261),ISBLANK('Sequestro de CO2'!AK261),ISBLANK('Sequestro de CO2'!AP261),ISBLANK('Sequestro de CO2'!AU261),ISBLANK('Sequestro de CO2'!AZ261),ISBLANK('Sequestro de CO2'!BE261),ISBLANK('Sequestro de CO2'!BJ261)),"",SUM('Sequestro de CO2'!Q261,'Sequestro de CO2'!V261,'Sequestro de CO2'!AA261,'Sequestro de CO2'!AF261,'Sequestro de CO2'!AK261,'Sequestro de CO2'!AP261,'Sequestro de CO2'!AU261,'Sequestro de CO2'!AZ261,'Sequestro de CO2'!BE261,'Sequestro de CO2'!BJ261)))</f>
        <v/>
      </c>
      <c r="S36" s="159" t="str">
        <f>IF($B$36="","",IF(OR(ISBLANK('Sequestro de CO2'!Q262),ISBLANK('Sequestro de CO2'!V262),ISBLANK('Sequestro de CO2'!AA262),ISBLANK('Sequestro de CO2'!AF262),ISBLANK('Sequestro de CO2'!AK262),ISBLANK('Sequestro de CO2'!AP262),ISBLANK('Sequestro de CO2'!AU262),ISBLANK('Sequestro de CO2'!AZ262),ISBLANK('Sequestro de CO2'!BE262),ISBLANK('Sequestro de CO2'!BJ262)),"",SUM('Sequestro de CO2'!Q262,'Sequestro de CO2'!V262,'Sequestro de CO2'!AA262,'Sequestro de CO2'!AF262,'Sequestro de CO2'!AK262,'Sequestro de CO2'!AP262,'Sequestro de CO2'!AU262,'Sequestro de CO2'!AZ262,'Sequestro de CO2'!BE262,'Sequestro de CO2'!BJ262)))</f>
        <v/>
      </c>
      <c r="T36" s="159" t="str">
        <f>IF($B$36="","",IF(OR(ISBLANK('Sequestro de CO2'!Q263),ISBLANK('Sequestro de CO2'!V263),ISBLANK('Sequestro de CO2'!AA263),ISBLANK('Sequestro de CO2'!AF263),ISBLANK('Sequestro de CO2'!AK263),ISBLANK('Sequestro de CO2'!AP263),ISBLANK('Sequestro de CO2'!AU263),ISBLANK('Sequestro de CO2'!AZ263),ISBLANK('Sequestro de CO2'!BE263),ISBLANK('Sequestro de CO2'!BJ263)),"",SUM('Sequestro de CO2'!Q263,'Sequestro de CO2'!V263,'Sequestro de CO2'!AA263,'Sequestro de CO2'!AF263,'Sequestro de CO2'!AK263,'Sequestro de CO2'!AP263,'Sequestro de CO2'!AU263,'Sequestro de CO2'!AZ263,'Sequestro de CO2'!BE263,'Sequestro de CO2'!BJ263)))</f>
        <v/>
      </c>
      <c r="U36" s="159" t="str">
        <f>IF($B$36="","",IF(OR(ISBLANK('Sequestro de CO2'!Q264),ISBLANK('Sequestro de CO2'!V264),ISBLANK('Sequestro de CO2'!AA264),ISBLANK('Sequestro de CO2'!AF264),ISBLANK('Sequestro de CO2'!AK264),ISBLANK('Sequestro de CO2'!AP264),ISBLANK('Sequestro de CO2'!AU264),ISBLANK('Sequestro de CO2'!AZ264),ISBLANK('Sequestro de CO2'!BE264),ISBLANK('Sequestro de CO2'!BJ264)),"",SUM('Sequestro de CO2'!Q264,'Sequestro de CO2'!V264,'Sequestro de CO2'!AA264,'Sequestro de CO2'!AF264,'Sequestro de CO2'!AK264,'Sequestro de CO2'!AP264,'Sequestro de CO2'!AU264,'Sequestro de CO2'!AZ264,'Sequestro de CO2'!BE264,'Sequestro de CO2'!BJ264)))</f>
        <v/>
      </c>
      <c r="V36" s="159" t="str">
        <f>IF($B$36="","",IF(OR(ISBLANK('Sequestro de CO2'!Q265),ISBLANK('Sequestro de CO2'!V265),ISBLANK('Sequestro de CO2'!AA265),ISBLANK('Sequestro de CO2'!AF265),ISBLANK('Sequestro de CO2'!AK265),ISBLANK('Sequestro de CO2'!AP265),ISBLANK('Sequestro de CO2'!AU265),ISBLANK('Sequestro de CO2'!AZ265),ISBLANK('Sequestro de CO2'!BE265),ISBLANK('Sequestro de CO2'!BJ265)),"",SUM('Sequestro de CO2'!Q265,'Sequestro de CO2'!V265,'Sequestro de CO2'!AA265,'Sequestro de CO2'!AF265,'Sequestro de CO2'!AK265,'Sequestro de CO2'!AP265,'Sequestro de CO2'!AU265,'Sequestro de CO2'!AZ265,'Sequestro de CO2'!BE265,'Sequestro de CO2'!BJ265)))</f>
        <v/>
      </c>
      <c r="W36" s="159" t="str">
        <f>IF($B$36="","",IF(OR(ISBLANK('Sequestro de CO2'!Q266),ISBLANK('Sequestro de CO2'!V266),ISBLANK('Sequestro de CO2'!AA266),ISBLANK('Sequestro de CO2'!AF266),ISBLANK('Sequestro de CO2'!AK266),ISBLANK('Sequestro de CO2'!AP266),ISBLANK('Sequestro de CO2'!AU266),ISBLANK('Sequestro de CO2'!AZ266),ISBLANK('Sequestro de CO2'!BE266),ISBLANK('Sequestro de CO2'!BJ266)),"",SUM('Sequestro de CO2'!Q266,'Sequestro de CO2'!V266,'Sequestro de CO2'!AA266,'Sequestro de CO2'!AF266,'Sequestro de CO2'!AK266,'Sequestro de CO2'!AP266,'Sequestro de CO2'!AU266,'Sequestro de CO2'!AZ266,'Sequestro de CO2'!BE266,'Sequestro de CO2'!BJ266)))</f>
        <v/>
      </c>
      <c r="X36" s="159" t="str">
        <f>IF($B$36="","",IF(OR(ISBLANK('Sequestro de CO2'!Q267),ISBLANK('Sequestro de CO2'!V267),ISBLANK('Sequestro de CO2'!AA267),ISBLANK('Sequestro de CO2'!AF267),ISBLANK('Sequestro de CO2'!AK267),ISBLANK('Sequestro de CO2'!AP267),ISBLANK('Sequestro de CO2'!AU267),ISBLANK('Sequestro de CO2'!AZ267),ISBLANK('Sequestro de CO2'!BE267),ISBLANK('Sequestro de CO2'!BJ267)),"",SUM('Sequestro de CO2'!Q267,'Sequestro de CO2'!V267,'Sequestro de CO2'!AA267,'Sequestro de CO2'!AF267,'Sequestro de CO2'!AK267,'Sequestro de CO2'!AP267,'Sequestro de CO2'!AU267,'Sequestro de CO2'!AZ267,'Sequestro de CO2'!BE267,'Sequestro de CO2'!BJ267)))</f>
        <v/>
      </c>
      <c r="Y36" s="159" t="str">
        <f>IF($B$36="","",IF(OR(ISBLANK('Sequestro de CO2'!Q268),ISBLANK('Sequestro de CO2'!V268),ISBLANK('Sequestro de CO2'!AA268),ISBLANK('Sequestro de CO2'!AF268),ISBLANK('Sequestro de CO2'!AK268),ISBLANK('Sequestro de CO2'!AP268),ISBLANK('Sequestro de CO2'!AU268),ISBLANK('Sequestro de CO2'!AZ268),ISBLANK('Sequestro de CO2'!BE268),ISBLANK('Sequestro de CO2'!BJ268)),"",SUM('Sequestro de CO2'!Q268,'Sequestro de CO2'!V268,'Sequestro de CO2'!AA268,'Sequestro de CO2'!AF268,'Sequestro de CO2'!AK268,'Sequestro de CO2'!AP268,'Sequestro de CO2'!AU268,'Sequestro de CO2'!AZ268,'Sequestro de CO2'!BE268,'Sequestro de CO2'!BJ268)))</f>
        <v/>
      </c>
      <c r="Z36" s="159" t="str">
        <f>IF($B$36="","",IF(OR(ISBLANK('Sequestro de CO2'!Q269),ISBLANK('Sequestro de CO2'!V269),ISBLANK('Sequestro de CO2'!AA269),ISBLANK('Sequestro de CO2'!AF269),ISBLANK('Sequestro de CO2'!AK269),ISBLANK('Sequestro de CO2'!AP269),ISBLANK('Sequestro de CO2'!AU269),ISBLANK('Sequestro de CO2'!AZ269),ISBLANK('Sequestro de CO2'!BE269),ISBLANK('Sequestro de CO2'!BJ269)),"",SUM('Sequestro de CO2'!Q269,'Sequestro de CO2'!V269,'Sequestro de CO2'!AA269,'Sequestro de CO2'!AF269,'Sequestro de CO2'!AK269,'Sequestro de CO2'!AP269,'Sequestro de CO2'!AU269,'Sequestro de CO2'!AZ269,'Sequestro de CO2'!BE269,'Sequestro de CO2'!BJ269)))</f>
        <v/>
      </c>
      <c r="AA36" s="159" t="str">
        <f>IF($B$36="","",IF(OR(ISBLANK('Sequestro de CO2'!Q270),ISBLANK('Sequestro de CO2'!V270),ISBLANK('Sequestro de CO2'!AA270),ISBLANK('Sequestro de CO2'!AF270),ISBLANK('Sequestro de CO2'!AK270),ISBLANK('Sequestro de CO2'!AP270),ISBLANK('Sequestro de CO2'!AU270),ISBLANK('Sequestro de CO2'!AZ270),ISBLANK('Sequestro de CO2'!BE270),ISBLANK('Sequestro de CO2'!BJ270)),"",SUM('Sequestro de CO2'!Q270,'Sequestro de CO2'!V270,'Sequestro de CO2'!AA270,'Sequestro de CO2'!AF270,'Sequestro de CO2'!AK270,'Sequestro de CO2'!AP270,'Sequestro de CO2'!AU270,'Sequestro de CO2'!AZ270,'Sequestro de CO2'!BE270,'Sequestro de CO2'!BJ270)))</f>
        <v/>
      </c>
      <c r="AB36" s="159" t="str">
        <f>IF($B$36="","",IF(OR(ISBLANK('Sequestro de CO2'!Q271),ISBLANK('Sequestro de CO2'!V271),ISBLANK('Sequestro de CO2'!AA271),ISBLANK('Sequestro de CO2'!AF271),ISBLANK('Sequestro de CO2'!AK271),ISBLANK('Sequestro de CO2'!AP271),ISBLANK('Sequestro de CO2'!AU271),ISBLANK('Sequestro de CO2'!AZ271),ISBLANK('Sequestro de CO2'!BE271),ISBLANK('Sequestro de CO2'!BJ271)),"",SUM('Sequestro de CO2'!Q271,'Sequestro de CO2'!V271,'Sequestro de CO2'!AA271,'Sequestro de CO2'!AF271,'Sequestro de CO2'!AK271,'Sequestro de CO2'!AP271,'Sequestro de CO2'!AU271,'Sequestro de CO2'!AZ271,'Sequestro de CO2'!BE271,'Sequestro de CO2'!BJ271)))</f>
        <v/>
      </c>
      <c r="AC36" s="159" t="str">
        <f>IF($B$36="","",IF(OR(ISBLANK('Sequestro de CO2'!Q272),ISBLANK('Sequestro de CO2'!V272),ISBLANK('Sequestro de CO2'!AA272),ISBLANK('Sequestro de CO2'!AF272),ISBLANK('Sequestro de CO2'!AK272),ISBLANK('Sequestro de CO2'!AP272),ISBLANK('Sequestro de CO2'!AU272),ISBLANK('Sequestro de CO2'!AZ272),ISBLANK('Sequestro de CO2'!BE272),ISBLANK('Sequestro de CO2'!BJ272)),"",SUM('Sequestro de CO2'!Q272,'Sequestro de CO2'!V272,'Sequestro de CO2'!AA272,'Sequestro de CO2'!AF272,'Sequestro de CO2'!AK272,'Sequestro de CO2'!AP272,'Sequestro de CO2'!AU272,'Sequestro de CO2'!AZ272,'Sequestro de CO2'!BE272,'Sequestro de CO2'!BJ272)))</f>
        <v/>
      </c>
      <c r="AD36" s="159" t="str">
        <f>IF($B$36="","",IF(OR(ISBLANK('Sequestro de CO2'!Q273),ISBLANK('Sequestro de CO2'!V273),ISBLANK('Sequestro de CO2'!AA273),ISBLANK('Sequestro de CO2'!AF273),ISBLANK('Sequestro de CO2'!AK273),ISBLANK('Sequestro de CO2'!AP273),ISBLANK('Sequestro de CO2'!AU273),ISBLANK('Sequestro de CO2'!AZ273),ISBLANK('Sequestro de CO2'!BE273),ISBLANK('Sequestro de CO2'!BJ273)),"",SUM('Sequestro de CO2'!Q273,'Sequestro de CO2'!V273,'Sequestro de CO2'!AA273,'Sequestro de CO2'!AF273,'Sequestro de CO2'!AK273,'Sequestro de CO2'!AP273,'Sequestro de CO2'!AU273,'Sequestro de CO2'!AZ273,'Sequestro de CO2'!BE273,'Sequestro de CO2'!BJ273)))</f>
        <v/>
      </c>
      <c r="AE36" s="159" t="str">
        <f>IF($B$36="","",IF(OR(ISBLANK('Sequestro de CO2'!Q274),ISBLANK('Sequestro de CO2'!V274),ISBLANK('Sequestro de CO2'!AA274),ISBLANK('Sequestro de CO2'!AF274),ISBLANK('Sequestro de CO2'!AK274),ISBLANK('Sequestro de CO2'!AP274),ISBLANK('Sequestro de CO2'!AU274),ISBLANK('Sequestro de CO2'!AZ274),ISBLANK('Sequestro de CO2'!BE274),ISBLANK('Sequestro de CO2'!BJ274)),"",SUM('Sequestro de CO2'!Q274,'Sequestro de CO2'!V274,'Sequestro de CO2'!AA274,'Sequestro de CO2'!AF274,'Sequestro de CO2'!AK274,'Sequestro de CO2'!AP274,'Sequestro de CO2'!AU274,'Sequestro de CO2'!AZ274,'Sequestro de CO2'!BE274,'Sequestro de CO2'!BJ274)))</f>
        <v/>
      </c>
      <c r="AF36" s="159" t="str">
        <f>IF($B$36="","",IF(OR(ISBLANK('Sequestro de CO2'!Q275),ISBLANK('Sequestro de CO2'!V275),ISBLANK('Sequestro de CO2'!AA275),ISBLANK('Sequestro de CO2'!AF275),ISBLANK('Sequestro de CO2'!AK275),ISBLANK('Sequestro de CO2'!AP275),ISBLANK('Sequestro de CO2'!AU275),ISBLANK('Sequestro de CO2'!AZ275),ISBLANK('Sequestro de CO2'!BE275),ISBLANK('Sequestro de CO2'!BJ275)),"",SUM('Sequestro de CO2'!Q275,'Sequestro de CO2'!V275,'Sequestro de CO2'!AA275,'Sequestro de CO2'!AF275,'Sequestro de CO2'!AK275,'Sequestro de CO2'!AP275,'Sequestro de CO2'!AU275,'Sequestro de CO2'!AZ275,'Sequestro de CO2'!BE275,'Sequestro de CO2'!BJ275)))</f>
        <v/>
      </c>
      <c r="AG36" s="159" t="str">
        <f>IF($B$36="","",IF(OR(ISBLANK('Sequestro de CO2'!Q276),ISBLANK('Sequestro de CO2'!V276),ISBLANK('Sequestro de CO2'!AA276),ISBLANK('Sequestro de CO2'!AF276),ISBLANK('Sequestro de CO2'!AK276),ISBLANK('Sequestro de CO2'!AP276),ISBLANK('Sequestro de CO2'!AU276),ISBLANK('Sequestro de CO2'!AZ276),ISBLANK('Sequestro de CO2'!BE276),ISBLANK('Sequestro de CO2'!BJ276)),"",SUM('Sequestro de CO2'!Q276,'Sequestro de CO2'!V276,'Sequestro de CO2'!AA276,'Sequestro de CO2'!AF276,'Sequestro de CO2'!AK276,'Sequestro de CO2'!AP276,'Sequestro de CO2'!AU276,'Sequestro de CO2'!AZ276,'Sequestro de CO2'!BE276,'Sequestro de CO2'!BJ276)))</f>
        <v/>
      </c>
      <c r="AH36" s="159" t="str">
        <f>IF($B$36="","",IF(OR(ISBLANK('Sequestro de CO2'!Q277),ISBLANK('Sequestro de CO2'!V277),ISBLANK('Sequestro de CO2'!AA277),ISBLANK('Sequestro de CO2'!AF277),ISBLANK('Sequestro de CO2'!AK277),ISBLANK('Sequestro de CO2'!AP277),ISBLANK('Sequestro de CO2'!AU277),ISBLANK('Sequestro de CO2'!AZ277),ISBLANK('Sequestro de CO2'!BE277),ISBLANK('Sequestro de CO2'!BJ277)),"",SUM('Sequestro de CO2'!Q277,'Sequestro de CO2'!V277,'Sequestro de CO2'!AA277,'Sequestro de CO2'!AF277,'Sequestro de CO2'!AK277,'Sequestro de CO2'!AP277,'Sequestro de CO2'!AU277,'Sequestro de CO2'!AZ277,'Sequestro de CO2'!BE277,'Sequestro de CO2'!BJ277)))</f>
        <v/>
      </c>
      <c r="AI36" s="159" t="str">
        <f>IF($B$36="","",IF(OR(ISBLANK('Sequestro de CO2'!Q278),ISBLANK('Sequestro de CO2'!V278),ISBLANK('Sequestro de CO2'!AA278),ISBLANK('Sequestro de CO2'!AF278),ISBLANK('Sequestro de CO2'!AK278),ISBLANK('Sequestro de CO2'!AP278),ISBLANK('Sequestro de CO2'!AU278),ISBLANK('Sequestro de CO2'!AZ278),ISBLANK('Sequestro de CO2'!BE278),ISBLANK('Sequestro de CO2'!BJ278)),"",SUM('Sequestro de CO2'!Q278,'Sequestro de CO2'!V278,'Sequestro de CO2'!AA278,'Sequestro de CO2'!AF278,'Sequestro de CO2'!AK278,'Sequestro de CO2'!AP278,'Sequestro de CO2'!AU278,'Sequestro de CO2'!AZ278,'Sequestro de CO2'!BE278,'Sequestro de CO2'!BJ278)))</f>
        <v/>
      </c>
      <c r="AJ36" s="159" t="str">
        <f>IF($B$36="","",IF(OR(ISBLANK('Sequestro de CO2'!Q279),ISBLANK('Sequestro de CO2'!V279),ISBLANK('Sequestro de CO2'!AA279),ISBLANK('Sequestro de CO2'!AF279),ISBLANK('Sequestro de CO2'!AK279),ISBLANK('Sequestro de CO2'!AP279),ISBLANK('Sequestro de CO2'!AU279),ISBLANK('Sequestro de CO2'!AZ279),ISBLANK('Sequestro de CO2'!BE279),ISBLANK('Sequestro de CO2'!BJ279)),"",SUM('Sequestro de CO2'!Q279,'Sequestro de CO2'!V279,'Sequestro de CO2'!AA279,'Sequestro de CO2'!AF279,'Sequestro de CO2'!AK279,'Sequestro de CO2'!AP279,'Sequestro de CO2'!AU279,'Sequestro de CO2'!AZ279,'Sequestro de CO2'!BE279,'Sequestro de CO2'!BJ279)))</f>
        <v/>
      </c>
      <c r="AK36" s="160" t="str">
        <f>IF($B$36="","",IF(OR(ISBLANK('Sequestro de CO2'!Q280),ISBLANK('Sequestro de CO2'!V280),ISBLANK('Sequestro de CO2'!AA280),ISBLANK('Sequestro de CO2'!AF280),ISBLANK('Sequestro de CO2'!AK280),ISBLANK('Sequestro de CO2'!AP280),ISBLANK('Sequestro de CO2'!AU280),ISBLANK('Sequestro de CO2'!AZ280),ISBLANK('Sequestro de CO2'!BE280),ISBLANK('Sequestro de CO2'!BJ280)),"",SUM('Sequestro de CO2'!Q280,'Sequestro de CO2'!V280,'Sequestro de CO2'!AA280,'Sequestro de CO2'!AF280,'Sequestro de CO2'!AK280,'Sequestro de CO2'!AP280,'Sequestro de CO2'!AU280,'Sequestro de CO2'!AZ280,'Sequestro de CO2'!BE280,'Sequestro de CO2'!BJ280)))</f>
        <v/>
      </c>
      <c r="AL36" s="144"/>
      <c r="AM36" s="144"/>
      <c r="AN36" s="144"/>
      <c r="AO36" s="144"/>
      <c r="AP36" s="144"/>
      <c r="AQ36" s="144"/>
      <c r="AR36" s="144"/>
      <c r="AS36" s="144"/>
      <c r="AT36" s="144"/>
      <c r="AU36" s="144"/>
      <c r="AV36" s="144"/>
      <c r="AW36" s="144"/>
      <c r="AX36" s="144"/>
      <c r="AY36" s="144"/>
      <c r="AZ36" s="144"/>
      <c r="BA36" s="144"/>
      <c r="BB36" s="144"/>
      <c r="BC36" s="144"/>
    </row>
    <row r="37" spans="1:55" ht="15" customHeight="1" x14ac:dyDescent="0.3">
      <c r="A37" s="144"/>
      <c r="B37" s="163" t="str">
        <f>IF(PRINCIPAL!B84&lt;&gt;"",PRINCIPAL!B84,"")</f>
        <v/>
      </c>
      <c r="C37" s="159" t="str">
        <f>IF($B$37="","",IF(OR(ISBLANK('Sequestro de CO2'!Q285),ISBLANK('Sequestro de CO2'!V285),ISBLANK('Sequestro de CO2'!AA285),ISBLANK('Sequestro de CO2'!AF285),ISBLANK('Sequestro de CO2'!AK285),ISBLANK('Sequestro de CO2'!AP285),ISBLANK('Sequestro de CO2'!AU285),ISBLANK('Sequestro de CO2'!AZ285),ISBLANK('Sequestro de CO2'!BE285),ISBLANK('Sequestro de CO2'!BJ285)),"",SUM('Sequestro de CO2'!Q285,'Sequestro de CO2'!V285,'Sequestro de CO2'!AA285,'Sequestro de CO2'!AF285,'Sequestro de CO2'!AK285,'Sequestro de CO2'!AP285,'Sequestro de CO2'!AU285,'Sequestro de CO2'!AZ285,'Sequestro de CO2'!BE285,'Sequestro de CO2'!BJ285)))</f>
        <v/>
      </c>
      <c r="D37" s="159" t="str">
        <f>IF($B$37="","",IF(OR(ISBLANK('Sequestro de CO2'!Q286),ISBLANK('Sequestro de CO2'!V286),ISBLANK('Sequestro de CO2'!AA286),ISBLANK('Sequestro de CO2'!AF286),ISBLANK('Sequestro de CO2'!AK286),ISBLANK('Sequestro de CO2'!AP286),ISBLANK('Sequestro de CO2'!AU286),ISBLANK('Sequestro de CO2'!AZ286),ISBLANK('Sequestro de CO2'!BE286),ISBLANK('Sequestro de CO2'!BJ286)),"",SUM('Sequestro de CO2'!Q286,'Sequestro de CO2'!V286,'Sequestro de CO2'!AA286,'Sequestro de CO2'!AF286,'Sequestro de CO2'!AK286,'Sequestro de CO2'!AP286,'Sequestro de CO2'!AU286,'Sequestro de CO2'!AZ286,'Sequestro de CO2'!BE286,'Sequestro de CO2'!BJ286)))</f>
        <v/>
      </c>
      <c r="E37" s="159" t="str">
        <f>IF($B$37="","",IF(OR(ISBLANK('Sequestro de CO2'!Q287),ISBLANK('Sequestro de CO2'!V287),ISBLANK('Sequestro de CO2'!AA287),ISBLANK('Sequestro de CO2'!AF287),ISBLANK('Sequestro de CO2'!AK287),ISBLANK('Sequestro de CO2'!AP287),ISBLANK('Sequestro de CO2'!AU287),ISBLANK('Sequestro de CO2'!AZ287),ISBLANK('Sequestro de CO2'!BE287),ISBLANK('Sequestro de CO2'!BJ287)),"",SUM('Sequestro de CO2'!Q287,'Sequestro de CO2'!V287,'Sequestro de CO2'!AA287,'Sequestro de CO2'!AF287,'Sequestro de CO2'!AK287,'Sequestro de CO2'!AP287,'Sequestro de CO2'!AU287,'Sequestro de CO2'!AZ287,'Sequestro de CO2'!BE287,'Sequestro de CO2'!BJ287)))</f>
        <v/>
      </c>
      <c r="F37" s="159" t="str">
        <f>IF($B$37="","",IF(OR(ISBLANK('Sequestro de CO2'!Q288),ISBLANK('Sequestro de CO2'!V288),ISBLANK('Sequestro de CO2'!AA288),ISBLANK('Sequestro de CO2'!AF288),ISBLANK('Sequestro de CO2'!AK288),ISBLANK('Sequestro de CO2'!AP288),ISBLANK('Sequestro de CO2'!AU288),ISBLANK('Sequestro de CO2'!AZ288),ISBLANK('Sequestro de CO2'!BE288),ISBLANK('Sequestro de CO2'!BJ288)),"",SUM('Sequestro de CO2'!Q288,'Sequestro de CO2'!V288,'Sequestro de CO2'!AA288,'Sequestro de CO2'!AF288,'Sequestro de CO2'!AK288,'Sequestro de CO2'!AP288,'Sequestro de CO2'!AU288,'Sequestro de CO2'!AZ288,'Sequestro de CO2'!BE288,'Sequestro de CO2'!BJ288)))</f>
        <v/>
      </c>
      <c r="G37" s="159" t="str">
        <f>IF($B$37="","",IF(OR(ISBLANK('Sequestro de CO2'!Q289),ISBLANK('Sequestro de CO2'!V289),ISBLANK('Sequestro de CO2'!AA289),ISBLANK('Sequestro de CO2'!AF289),ISBLANK('Sequestro de CO2'!AK289),ISBLANK('Sequestro de CO2'!AP289),ISBLANK('Sequestro de CO2'!AU289),ISBLANK('Sequestro de CO2'!AZ289),ISBLANK('Sequestro de CO2'!BE289),ISBLANK('Sequestro de CO2'!BJ289)),"",SUM('Sequestro de CO2'!Q289,'Sequestro de CO2'!V289,'Sequestro de CO2'!AA289,'Sequestro de CO2'!AF289,'Sequestro de CO2'!AK289,'Sequestro de CO2'!AP289,'Sequestro de CO2'!AU289,'Sequestro de CO2'!AZ289,'Sequestro de CO2'!BE289,'Sequestro de CO2'!BJ289)))</f>
        <v/>
      </c>
      <c r="H37" s="159" t="str">
        <f>IF($B$37="","",IF(OR(ISBLANK('Sequestro de CO2'!Q290),ISBLANK('Sequestro de CO2'!V290),ISBLANK('Sequestro de CO2'!AA290),ISBLANK('Sequestro de CO2'!AF290),ISBLANK('Sequestro de CO2'!AK290),ISBLANK('Sequestro de CO2'!AP290),ISBLANK('Sequestro de CO2'!AU290),ISBLANK('Sequestro de CO2'!AZ290),ISBLANK('Sequestro de CO2'!BE290),ISBLANK('Sequestro de CO2'!BJ290)),"",SUM('Sequestro de CO2'!Q290,'Sequestro de CO2'!V290,'Sequestro de CO2'!AA290,'Sequestro de CO2'!AF290,'Sequestro de CO2'!AK290,'Sequestro de CO2'!AP290,'Sequestro de CO2'!AU290,'Sequestro de CO2'!AZ290,'Sequestro de CO2'!BE290,'Sequestro de CO2'!BJ290)))</f>
        <v/>
      </c>
      <c r="I37" s="159" t="str">
        <f>IF($B$37="","",IF(OR(ISBLANK('Sequestro de CO2'!Q291),ISBLANK('Sequestro de CO2'!V291),ISBLANK('Sequestro de CO2'!AA291),ISBLANK('Sequestro de CO2'!AF291),ISBLANK('Sequestro de CO2'!AK291),ISBLANK('Sequestro de CO2'!AP291),ISBLANK('Sequestro de CO2'!AU291),ISBLANK('Sequestro de CO2'!AZ291),ISBLANK('Sequestro de CO2'!BE291),ISBLANK('Sequestro de CO2'!BJ291)),"",SUM('Sequestro de CO2'!Q291,'Sequestro de CO2'!V291,'Sequestro de CO2'!AA291,'Sequestro de CO2'!AF291,'Sequestro de CO2'!AK291,'Sequestro de CO2'!AP291,'Sequestro de CO2'!AU291,'Sequestro de CO2'!AZ291,'Sequestro de CO2'!BE291,'Sequestro de CO2'!BJ291)))</f>
        <v/>
      </c>
      <c r="J37" s="159" t="str">
        <f>IF($B$37="","",IF(OR(ISBLANK('Sequestro de CO2'!Q292),ISBLANK('Sequestro de CO2'!V292),ISBLANK('Sequestro de CO2'!AA292),ISBLANK('Sequestro de CO2'!AF292),ISBLANK('Sequestro de CO2'!AK292),ISBLANK('Sequestro de CO2'!AP292),ISBLANK('Sequestro de CO2'!AU292),ISBLANK('Sequestro de CO2'!AZ292),ISBLANK('Sequestro de CO2'!BE292),ISBLANK('Sequestro de CO2'!BJ292)),"",SUM('Sequestro de CO2'!Q292,'Sequestro de CO2'!V292,'Sequestro de CO2'!AA292,'Sequestro de CO2'!AF292,'Sequestro de CO2'!AK292,'Sequestro de CO2'!AP292,'Sequestro de CO2'!AU292,'Sequestro de CO2'!AZ292,'Sequestro de CO2'!BE292,'Sequestro de CO2'!BJ292)))</f>
        <v/>
      </c>
      <c r="K37" s="159" t="str">
        <f>IF($B$37="","",IF(OR(ISBLANK('Sequestro de CO2'!Q293),ISBLANK('Sequestro de CO2'!V293),ISBLANK('Sequestro de CO2'!AA293),ISBLANK('Sequestro de CO2'!AF293),ISBLANK('Sequestro de CO2'!AK293),ISBLANK('Sequestro de CO2'!AP293),ISBLANK('Sequestro de CO2'!AU293),ISBLANK('Sequestro de CO2'!AZ293),ISBLANK('Sequestro de CO2'!BE293),ISBLANK('Sequestro de CO2'!BJ293)),"",SUM('Sequestro de CO2'!Q293,'Sequestro de CO2'!V293,'Sequestro de CO2'!AA293,'Sequestro de CO2'!AF293,'Sequestro de CO2'!AK293,'Sequestro de CO2'!AP293,'Sequestro de CO2'!AU293,'Sequestro de CO2'!AZ293,'Sequestro de CO2'!BE293,'Sequestro de CO2'!BJ293)))</f>
        <v/>
      </c>
      <c r="L37" s="159" t="str">
        <f>IF($B$37="","",IF(OR(ISBLANK('Sequestro de CO2'!Q294),ISBLANK('Sequestro de CO2'!V294),ISBLANK('Sequestro de CO2'!AA294),ISBLANK('Sequestro de CO2'!AF294),ISBLANK('Sequestro de CO2'!AK294),ISBLANK('Sequestro de CO2'!AP294),ISBLANK('Sequestro de CO2'!AU294),ISBLANK('Sequestro de CO2'!AZ294),ISBLANK('Sequestro de CO2'!BE294),ISBLANK('Sequestro de CO2'!BJ294)),"",SUM('Sequestro de CO2'!Q294,'Sequestro de CO2'!V294,'Sequestro de CO2'!AA294,'Sequestro de CO2'!AF294,'Sequestro de CO2'!AK294,'Sequestro de CO2'!AP294,'Sequestro de CO2'!AU294,'Sequestro de CO2'!AZ294,'Sequestro de CO2'!BE294,'Sequestro de CO2'!BJ294)))</f>
        <v/>
      </c>
      <c r="M37" s="159" t="str">
        <f>IF($B$37="","",IF(OR(ISBLANK('Sequestro de CO2'!Q295),ISBLANK('Sequestro de CO2'!V295),ISBLANK('Sequestro de CO2'!AA295),ISBLANK('Sequestro de CO2'!AF295),ISBLANK('Sequestro de CO2'!AK295),ISBLANK('Sequestro de CO2'!AP295),ISBLANK('Sequestro de CO2'!AU295),ISBLANK('Sequestro de CO2'!AZ295),ISBLANK('Sequestro de CO2'!BE295),ISBLANK('Sequestro de CO2'!BJ295)),"",SUM('Sequestro de CO2'!Q295,'Sequestro de CO2'!V295,'Sequestro de CO2'!AA295,'Sequestro de CO2'!AF295,'Sequestro de CO2'!AK295,'Sequestro de CO2'!AP295,'Sequestro de CO2'!AU295,'Sequestro de CO2'!AZ295,'Sequestro de CO2'!BE295,'Sequestro de CO2'!BJ295)))</f>
        <v/>
      </c>
      <c r="N37" s="159" t="str">
        <f>IF($B$37="","",IF(OR(ISBLANK('Sequestro de CO2'!Q296),ISBLANK('Sequestro de CO2'!V296),ISBLANK('Sequestro de CO2'!AA296),ISBLANK('Sequestro de CO2'!AF296),ISBLANK('Sequestro de CO2'!AK296),ISBLANK('Sequestro de CO2'!AP296),ISBLANK('Sequestro de CO2'!AU296),ISBLANK('Sequestro de CO2'!AZ296),ISBLANK('Sequestro de CO2'!BE296),ISBLANK('Sequestro de CO2'!BJ296)),"",SUM('Sequestro de CO2'!Q296,'Sequestro de CO2'!V296,'Sequestro de CO2'!AA296,'Sequestro de CO2'!AF296,'Sequestro de CO2'!AK296,'Sequestro de CO2'!AP296,'Sequestro de CO2'!AU296,'Sequestro de CO2'!AZ296,'Sequestro de CO2'!BE296,'Sequestro de CO2'!BJ296)))</f>
        <v/>
      </c>
      <c r="O37" s="159" t="str">
        <f>IF($B$37="","",IF(OR(ISBLANK('Sequestro de CO2'!Q297),ISBLANK('Sequestro de CO2'!V297),ISBLANK('Sequestro de CO2'!AA297),ISBLANK('Sequestro de CO2'!AF297),ISBLANK('Sequestro de CO2'!AK297),ISBLANK('Sequestro de CO2'!AP297),ISBLANK('Sequestro de CO2'!AU297),ISBLANK('Sequestro de CO2'!AZ297),ISBLANK('Sequestro de CO2'!BE297),ISBLANK('Sequestro de CO2'!BJ297)),"",SUM('Sequestro de CO2'!Q297,'Sequestro de CO2'!V297,'Sequestro de CO2'!AA297,'Sequestro de CO2'!AF297,'Sequestro de CO2'!AK297,'Sequestro de CO2'!AP297,'Sequestro de CO2'!AU297,'Sequestro de CO2'!AZ297,'Sequestro de CO2'!BE297,'Sequestro de CO2'!BJ297)))</f>
        <v/>
      </c>
      <c r="P37" s="159" t="str">
        <f>IF($B$37="","",IF(OR(ISBLANK('Sequestro de CO2'!Q298),ISBLANK('Sequestro de CO2'!V298),ISBLANK('Sequestro de CO2'!AA298),ISBLANK('Sequestro de CO2'!AF298),ISBLANK('Sequestro de CO2'!AK298),ISBLANK('Sequestro de CO2'!AP298),ISBLANK('Sequestro de CO2'!AU298),ISBLANK('Sequestro de CO2'!AZ298),ISBLANK('Sequestro de CO2'!BE298),ISBLANK('Sequestro de CO2'!BJ298)),"",SUM('Sequestro de CO2'!Q298,'Sequestro de CO2'!V298,'Sequestro de CO2'!AA298,'Sequestro de CO2'!AF298,'Sequestro de CO2'!AK298,'Sequestro de CO2'!AP298,'Sequestro de CO2'!AU298,'Sequestro de CO2'!AZ298,'Sequestro de CO2'!BE298,'Sequestro de CO2'!BJ298)))</f>
        <v/>
      </c>
      <c r="Q37" s="159" t="str">
        <f>IF($B$37="","",IF(OR(ISBLANK('Sequestro de CO2'!Q299),ISBLANK('Sequestro de CO2'!V299),ISBLANK('Sequestro de CO2'!AA299),ISBLANK('Sequestro de CO2'!AF299),ISBLANK('Sequestro de CO2'!AK299),ISBLANK('Sequestro de CO2'!AP299),ISBLANK('Sequestro de CO2'!AU299),ISBLANK('Sequestro de CO2'!AZ299),ISBLANK('Sequestro de CO2'!BE299),ISBLANK('Sequestro de CO2'!BJ299)),"",SUM('Sequestro de CO2'!Q299,'Sequestro de CO2'!V299,'Sequestro de CO2'!AA299,'Sequestro de CO2'!AF299,'Sequestro de CO2'!AK299,'Sequestro de CO2'!AP299,'Sequestro de CO2'!AU299,'Sequestro de CO2'!AZ299,'Sequestro de CO2'!BE299,'Sequestro de CO2'!BJ299)))</f>
        <v/>
      </c>
      <c r="R37" s="159" t="str">
        <f>IF($B$37="","",IF(OR(ISBLANK('Sequestro de CO2'!Q300),ISBLANK('Sequestro de CO2'!V300),ISBLANK('Sequestro de CO2'!AA300),ISBLANK('Sequestro de CO2'!AF300),ISBLANK('Sequestro de CO2'!AK300),ISBLANK('Sequestro de CO2'!AP300),ISBLANK('Sequestro de CO2'!AU300),ISBLANK('Sequestro de CO2'!AZ300),ISBLANK('Sequestro de CO2'!BE300),ISBLANK('Sequestro de CO2'!BJ300)),"",SUM('Sequestro de CO2'!Q300,'Sequestro de CO2'!V300,'Sequestro de CO2'!AA300,'Sequestro de CO2'!AF300,'Sequestro de CO2'!AK300,'Sequestro de CO2'!AP300,'Sequestro de CO2'!AU300,'Sequestro de CO2'!AZ300,'Sequestro de CO2'!BE300,'Sequestro de CO2'!BJ300)))</f>
        <v/>
      </c>
      <c r="S37" s="159" t="str">
        <f>IF($B$37="","",IF(OR(ISBLANK('Sequestro de CO2'!Q301),ISBLANK('Sequestro de CO2'!V301),ISBLANK('Sequestro de CO2'!AA301),ISBLANK('Sequestro de CO2'!AF301),ISBLANK('Sequestro de CO2'!AK301),ISBLANK('Sequestro de CO2'!AP301),ISBLANK('Sequestro de CO2'!AU301),ISBLANK('Sequestro de CO2'!AZ301),ISBLANK('Sequestro de CO2'!BE301),ISBLANK('Sequestro de CO2'!BJ301)),"",SUM('Sequestro de CO2'!Q301,'Sequestro de CO2'!V301,'Sequestro de CO2'!AA301,'Sequestro de CO2'!AF301,'Sequestro de CO2'!AK301,'Sequestro de CO2'!AP301,'Sequestro de CO2'!AU301,'Sequestro de CO2'!AZ301,'Sequestro de CO2'!BE301,'Sequestro de CO2'!BJ301)))</f>
        <v/>
      </c>
      <c r="T37" s="159" t="str">
        <f>IF($B$37="","",IF(OR(ISBLANK('Sequestro de CO2'!Q302),ISBLANK('Sequestro de CO2'!V302),ISBLANK('Sequestro de CO2'!AA302),ISBLANK('Sequestro de CO2'!AF302),ISBLANK('Sequestro de CO2'!AK302),ISBLANK('Sequestro de CO2'!AP302),ISBLANK('Sequestro de CO2'!AU302),ISBLANK('Sequestro de CO2'!AZ302),ISBLANK('Sequestro de CO2'!BE302),ISBLANK('Sequestro de CO2'!BJ302)),"",SUM('Sequestro de CO2'!Q302,'Sequestro de CO2'!V302,'Sequestro de CO2'!AA302,'Sequestro de CO2'!AF302,'Sequestro de CO2'!AK302,'Sequestro de CO2'!AP302,'Sequestro de CO2'!AU302,'Sequestro de CO2'!AZ302,'Sequestro de CO2'!BE302,'Sequestro de CO2'!BJ302)))</f>
        <v/>
      </c>
      <c r="U37" s="159" t="str">
        <f>IF($B$37="","",IF(OR(ISBLANK('Sequestro de CO2'!Q303),ISBLANK('Sequestro de CO2'!V303),ISBLANK('Sequestro de CO2'!AA303),ISBLANK('Sequestro de CO2'!AF303),ISBLANK('Sequestro de CO2'!AK303),ISBLANK('Sequestro de CO2'!AP303),ISBLANK('Sequestro de CO2'!AU303),ISBLANK('Sequestro de CO2'!AZ303),ISBLANK('Sequestro de CO2'!BE303),ISBLANK('Sequestro de CO2'!BJ303)),"",SUM('Sequestro de CO2'!Q303,'Sequestro de CO2'!V303,'Sequestro de CO2'!AA303,'Sequestro de CO2'!AF303,'Sequestro de CO2'!AK303,'Sequestro de CO2'!AP303,'Sequestro de CO2'!AU303,'Sequestro de CO2'!AZ303,'Sequestro de CO2'!BE303,'Sequestro de CO2'!BJ303)))</f>
        <v/>
      </c>
      <c r="V37" s="159" t="str">
        <f>IF($B$37="","",IF(OR(ISBLANK('Sequestro de CO2'!Q304),ISBLANK('Sequestro de CO2'!V304),ISBLANK('Sequestro de CO2'!AA304),ISBLANK('Sequestro de CO2'!AF304),ISBLANK('Sequestro de CO2'!AK304),ISBLANK('Sequestro de CO2'!AP304),ISBLANK('Sequestro de CO2'!AU304),ISBLANK('Sequestro de CO2'!AZ304),ISBLANK('Sequestro de CO2'!BE304),ISBLANK('Sequestro de CO2'!BJ304)),"",SUM('Sequestro de CO2'!Q304,'Sequestro de CO2'!V304,'Sequestro de CO2'!AA304,'Sequestro de CO2'!AF304,'Sequestro de CO2'!AK304,'Sequestro de CO2'!AP304,'Sequestro de CO2'!AU304,'Sequestro de CO2'!AZ304,'Sequestro de CO2'!BE304,'Sequestro de CO2'!BJ304)))</f>
        <v/>
      </c>
      <c r="W37" s="159" t="str">
        <f>IF($B$37="","",IF(OR(ISBLANK('Sequestro de CO2'!Q305),ISBLANK('Sequestro de CO2'!V305),ISBLANK('Sequestro de CO2'!AA305),ISBLANK('Sequestro de CO2'!AF305),ISBLANK('Sequestro de CO2'!AK305),ISBLANK('Sequestro de CO2'!AP305),ISBLANK('Sequestro de CO2'!AU305),ISBLANK('Sequestro de CO2'!AZ305),ISBLANK('Sequestro de CO2'!BE305),ISBLANK('Sequestro de CO2'!BJ305)),"",SUM('Sequestro de CO2'!Q305,'Sequestro de CO2'!V305,'Sequestro de CO2'!AA305,'Sequestro de CO2'!AF305,'Sequestro de CO2'!AK305,'Sequestro de CO2'!AP305,'Sequestro de CO2'!AU305,'Sequestro de CO2'!AZ305,'Sequestro de CO2'!BE305,'Sequestro de CO2'!BJ305)))</f>
        <v/>
      </c>
      <c r="X37" s="159" t="str">
        <f>IF($B$37="","",IF(OR(ISBLANK('Sequestro de CO2'!Q306),ISBLANK('Sequestro de CO2'!V306),ISBLANK('Sequestro de CO2'!AA306),ISBLANK('Sequestro de CO2'!AF306),ISBLANK('Sequestro de CO2'!AK306),ISBLANK('Sequestro de CO2'!AP306),ISBLANK('Sequestro de CO2'!AU306),ISBLANK('Sequestro de CO2'!AZ306),ISBLANK('Sequestro de CO2'!BE306),ISBLANK('Sequestro de CO2'!BJ306)),"",SUM('Sequestro de CO2'!Q306,'Sequestro de CO2'!V306,'Sequestro de CO2'!AA306,'Sequestro de CO2'!AF306,'Sequestro de CO2'!AK306,'Sequestro de CO2'!AP306,'Sequestro de CO2'!AU306,'Sequestro de CO2'!AZ306,'Sequestro de CO2'!BE306,'Sequestro de CO2'!BJ306)))</f>
        <v/>
      </c>
      <c r="Y37" s="159" t="str">
        <f>IF($B$37="","",IF(OR(ISBLANK('Sequestro de CO2'!Q307),ISBLANK('Sequestro de CO2'!V307),ISBLANK('Sequestro de CO2'!AA307),ISBLANK('Sequestro de CO2'!AF307),ISBLANK('Sequestro de CO2'!AK307),ISBLANK('Sequestro de CO2'!AP307),ISBLANK('Sequestro de CO2'!AU307),ISBLANK('Sequestro de CO2'!AZ307),ISBLANK('Sequestro de CO2'!BE307),ISBLANK('Sequestro de CO2'!BJ307)),"",SUM('Sequestro de CO2'!Q307,'Sequestro de CO2'!V307,'Sequestro de CO2'!AA307,'Sequestro de CO2'!AF307,'Sequestro de CO2'!AK307,'Sequestro de CO2'!AP307,'Sequestro de CO2'!AU307,'Sequestro de CO2'!AZ307,'Sequestro de CO2'!BE307,'Sequestro de CO2'!BJ307)))</f>
        <v/>
      </c>
      <c r="Z37" s="159" t="str">
        <f>IF($B$37="","",IF(OR(ISBLANK('Sequestro de CO2'!Q308),ISBLANK('Sequestro de CO2'!V308),ISBLANK('Sequestro de CO2'!AA308),ISBLANK('Sequestro de CO2'!AF308),ISBLANK('Sequestro de CO2'!AK308),ISBLANK('Sequestro de CO2'!AP308),ISBLANK('Sequestro de CO2'!AU308),ISBLANK('Sequestro de CO2'!AZ308),ISBLANK('Sequestro de CO2'!BE308),ISBLANK('Sequestro de CO2'!BJ308)),"",SUM('Sequestro de CO2'!Q308,'Sequestro de CO2'!V308,'Sequestro de CO2'!AA308,'Sequestro de CO2'!AF308,'Sequestro de CO2'!AK308,'Sequestro de CO2'!AP308,'Sequestro de CO2'!AU308,'Sequestro de CO2'!AZ308,'Sequestro de CO2'!BE308,'Sequestro de CO2'!BJ308)))</f>
        <v/>
      </c>
      <c r="AA37" s="159" t="str">
        <f>IF($B$37="","",IF(OR(ISBLANK('Sequestro de CO2'!Q309),ISBLANK('Sequestro de CO2'!V309),ISBLANK('Sequestro de CO2'!AA309),ISBLANK('Sequestro de CO2'!AF309),ISBLANK('Sequestro de CO2'!AK309),ISBLANK('Sequestro de CO2'!AP309),ISBLANK('Sequestro de CO2'!AU309),ISBLANK('Sequestro de CO2'!AZ309),ISBLANK('Sequestro de CO2'!BE309),ISBLANK('Sequestro de CO2'!BJ309)),"",SUM('Sequestro de CO2'!Q309,'Sequestro de CO2'!V309,'Sequestro de CO2'!AA309,'Sequestro de CO2'!AF309,'Sequestro de CO2'!AK309,'Sequestro de CO2'!AP309,'Sequestro de CO2'!AU309,'Sequestro de CO2'!AZ309,'Sequestro de CO2'!BE309,'Sequestro de CO2'!BJ309)))</f>
        <v/>
      </c>
      <c r="AB37" s="159" t="str">
        <f>IF($B$37="","",IF(OR(ISBLANK('Sequestro de CO2'!Q310),ISBLANK('Sequestro de CO2'!V310),ISBLANK('Sequestro de CO2'!AA310),ISBLANK('Sequestro de CO2'!AF310),ISBLANK('Sequestro de CO2'!AK310),ISBLANK('Sequestro de CO2'!AP310),ISBLANK('Sequestro de CO2'!AU310),ISBLANK('Sequestro de CO2'!AZ310),ISBLANK('Sequestro de CO2'!BE310),ISBLANK('Sequestro de CO2'!BJ310)),"",SUM('Sequestro de CO2'!Q310,'Sequestro de CO2'!V310,'Sequestro de CO2'!AA310,'Sequestro de CO2'!AF310,'Sequestro de CO2'!AK310,'Sequestro de CO2'!AP310,'Sequestro de CO2'!AU310,'Sequestro de CO2'!AZ310,'Sequestro de CO2'!BE310,'Sequestro de CO2'!BJ310)))</f>
        <v/>
      </c>
      <c r="AC37" s="159" t="str">
        <f>IF($B$37="","",IF(OR(ISBLANK('Sequestro de CO2'!Q311),ISBLANK('Sequestro de CO2'!V311),ISBLANK('Sequestro de CO2'!AA311),ISBLANK('Sequestro de CO2'!AF311),ISBLANK('Sequestro de CO2'!AK311),ISBLANK('Sequestro de CO2'!AP311),ISBLANK('Sequestro de CO2'!AU311),ISBLANK('Sequestro de CO2'!AZ311),ISBLANK('Sequestro de CO2'!BE311),ISBLANK('Sequestro de CO2'!BJ311)),"",SUM('Sequestro de CO2'!Q311,'Sequestro de CO2'!V311,'Sequestro de CO2'!AA311,'Sequestro de CO2'!AF311,'Sequestro de CO2'!AK311,'Sequestro de CO2'!AP311,'Sequestro de CO2'!AU311,'Sequestro de CO2'!AZ311,'Sequestro de CO2'!BE311,'Sequestro de CO2'!BJ311)))</f>
        <v/>
      </c>
      <c r="AD37" s="159" t="str">
        <f>IF($B$37="","",IF(OR(ISBLANK('Sequestro de CO2'!Q312),ISBLANK('Sequestro de CO2'!V312),ISBLANK('Sequestro de CO2'!AA312),ISBLANK('Sequestro de CO2'!AF312),ISBLANK('Sequestro de CO2'!AK312),ISBLANK('Sequestro de CO2'!AP312),ISBLANK('Sequestro de CO2'!AU312),ISBLANK('Sequestro de CO2'!AZ312),ISBLANK('Sequestro de CO2'!BE312),ISBLANK('Sequestro de CO2'!BJ312)),"",SUM('Sequestro de CO2'!Q312,'Sequestro de CO2'!V312,'Sequestro de CO2'!AA312,'Sequestro de CO2'!AF312,'Sequestro de CO2'!AK312,'Sequestro de CO2'!AP312,'Sequestro de CO2'!AU312,'Sequestro de CO2'!AZ312,'Sequestro de CO2'!BE312,'Sequestro de CO2'!BJ312)))</f>
        <v/>
      </c>
      <c r="AE37" s="159" t="str">
        <f>IF($B$37="","",IF(OR(ISBLANK('Sequestro de CO2'!Q313),ISBLANK('Sequestro de CO2'!V313),ISBLANK('Sequestro de CO2'!AA313),ISBLANK('Sequestro de CO2'!AF313),ISBLANK('Sequestro de CO2'!AK313),ISBLANK('Sequestro de CO2'!AP313),ISBLANK('Sequestro de CO2'!AU313),ISBLANK('Sequestro de CO2'!AZ313),ISBLANK('Sequestro de CO2'!BE313),ISBLANK('Sequestro de CO2'!BJ313)),"",SUM('Sequestro de CO2'!Q313,'Sequestro de CO2'!V313,'Sequestro de CO2'!AA313,'Sequestro de CO2'!AF313,'Sequestro de CO2'!AK313,'Sequestro de CO2'!AP313,'Sequestro de CO2'!AU313,'Sequestro de CO2'!AZ313,'Sequestro de CO2'!BE313,'Sequestro de CO2'!BJ313)))</f>
        <v/>
      </c>
      <c r="AF37" s="159" t="str">
        <f>IF($B$37="","",IF(OR(ISBLANK('Sequestro de CO2'!Q314),ISBLANK('Sequestro de CO2'!V314),ISBLANK('Sequestro de CO2'!AA314),ISBLANK('Sequestro de CO2'!AF314),ISBLANK('Sequestro de CO2'!AK314),ISBLANK('Sequestro de CO2'!AP314),ISBLANK('Sequestro de CO2'!AU314),ISBLANK('Sequestro de CO2'!AZ314),ISBLANK('Sequestro de CO2'!BE314),ISBLANK('Sequestro de CO2'!BJ314)),"",SUM('Sequestro de CO2'!Q314,'Sequestro de CO2'!V314,'Sequestro de CO2'!AA314,'Sequestro de CO2'!AF314,'Sequestro de CO2'!AK314,'Sequestro de CO2'!AP314,'Sequestro de CO2'!AU314,'Sequestro de CO2'!AZ314,'Sequestro de CO2'!BE314,'Sequestro de CO2'!BJ314)))</f>
        <v/>
      </c>
      <c r="AG37" s="159" t="str">
        <f>IF($B$37="","",IF(OR(ISBLANK('Sequestro de CO2'!Q315),ISBLANK('Sequestro de CO2'!V315),ISBLANK('Sequestro de CO2'!AA315),ISBLANK('Sequestro de CO2'!AF315),ISBLANK('Sequestro de CO2'!AK315),ISBLANK('Sequestro de CO2'!AP315),ISBLANK('Sequestro de CO2'!AU315),ISBLANK('Sequestro de CO2'!AZ315),ISBLANK('Sequestro de CO2'!BE315),ISBLANK('Sequestro de CO2'!BJ315)),"",SUM('Sequestro de CO2'!Q315,'Sequestro de CO2'!V315,'Sequestro de CO2'!AA315,'Sequestro de CO2'!AF315,'Sequestro de CO2'!AK315,'Sequestro de CO2'!AP315,'Sequestro de CO2'!AU315,'Sequestro de CO2'!AZ315,'Sequestro de CO2'!BE315,'Sequestro de CO2'!BJ315)))</f>
        <v/>
      </c>
      <c r="AH37" s="159" t="str">
        <f>IF($B$37="","",IF(OR(ISBLANK('Sequestro de CO2'!Q316),ISBLANK('Sequestro de CO2'!V316),ISBLANK('Sequestro de CO2'!AA316),ISBLANK('Sequestro de CO2'!AF316),ISBLANK('Sequestro de CO2'!AK316),ISBLANK('Sequestro de CO2'!AP316),ISBLANK('Sequestro de CO2'!AU316),ISBLANK('Sequestro de CO2'!AZ316),ISBLANK('Sequestro de CO2'!BE316),ISBLANK('Sequestro de CO2'!BJ316)),"",SUM('Sequestro de CO2'!Q316,'Sequestro de CO2'!V316,'Sequestro de CO2'!AA316,'Sequestro de CO2'!AF316,'Sequestro de CO2'!AK316,'Sequestro de CO2'!AP316,'Sequestro de CO2'!AU316,'Sequestro de CO2'!AZ316,'Sequestro de CO2'!BE316,'Sequestro de CO2'!BJ316)))</f>
        <v/>
      </c>
      <c r="AI37" s="159" t="str">
        <f>IF($B$37="","",IF(OR(ISBLANK('Sequestro de CO2'!Q317),ISBLANK('Sequestro de CO2'!V317),ISBLANK('Sequestro de CO2'!AA317),ISBLANK('Sequestro de CO2'!AF317),ISBLANK('Sequestro de CO2'!AK317),ISBLANK('Sequestro de CO2'!AP317),ISBLANK('Sequestro de CO2'!AU317),ISBLANK('Sequestro de CO2'!AZ317),ISBLANK('Sequestro de CO2'!BE317),ISBLANK('Sequestro de CO2'!BJ317)),"",SUM('Sequestro de CO2'!Q317,'Sequestro de CO2'!V317,'Sequestro de CO2'!AA317,'Sequestro de CO2'!AF317,'Sequestro de CO2'!AK317,'Sequestro de CO2'!AP317,'Sequestro de CO2'!AU317,'Sequestro de CO2'!AZ317,'Sequestro de CO2'!BE317,'Sequestro de CO2'!BJ317)))</f>
        <v/>
      </c>
      <c r="AJ37" s="159" t="str">
        <f>IF($B$37="","",IF(OR(ISBLANK('Sequestro de CO2'!Q318),ISBLANK('Sequestro de CO2'!V318),ISBLANK('Sequestro de CO2'!AA318),ISBLANK('Sequestro de CO2'!AF318),ISBLANK('Sequestro de CO2'!AK318),ISBLANK('Sequestro de CO2'!AP318),ISBLANK('Sequestro de CO2'!AU318),ISBLANK('Sequestro de CO2'!AZ318),ISBLANK('Sequestro de CO2'!BE318),ISBLANK('Sequestro de CO2'!BJ318)),"",SUM('Sequestro de CO2'!Q318,'Sequestro de CO2'!V318,'Sequestro de CO2'!AA318,'Sequestro de CO2'!AF318,'Sequestro de CO2'!AK318,'Sequestro de CO2'!AP318,'Sequestro de CO2'!AU318,'Sequestro de CO2'!AZ318,'Sequestro de CO2'!BE318,'Sequestro de CO2'!BJ318)))</f>
        <v/>
      </c>
      <c r="AK37" s="160" t="str">
        <f>IF($B$37="","",IF(OR(ISBLANK('Sequestro de CO2'!Q319),ISBLANK('Sequestro de CO2'!V319),ISBLANK('Sequestro de CO2'!AA319),ISBLANK('Sequestro de CO2'!AF319),ISBLANK('Sequestro de CO2'!AK319),ISBLANK('Sequestro de CO2'!AP319),ISBLANK('Sequestro de CO2'!AU319),ISBLANK('Sequestro de CO2'!AZ319),ISBLANK('Sequestro de CO2'!BE319),ISBLANK('Sequestro de CO2'!BJ319)),"",SUM('Sequestro de CO2'!Q319,'Sequestro de CO2'!V319,'Sequestro de CO2'!AA319,'Sequestro de CO2'!AF319,'Sequestro de CO2'!AK319,'Sequestro de CO2'!AP319,'Sequestro de CO2'!AU319,'Sequestro de CO2'!AZ319,'Sequestro de CO2'!BE319,'Sequestro de CO2'!BJ319)))</f>
        <v/>
      </c>
      <c r="AL37" s="144"/>
      <c r="AM37" s="144"/>
      <c r="AN37" s="144"/>
      <c r="AO37" s="144"/>
      <c r="AP37" s="144"/>
      <c r="AQ37" s="144"/>
      <c r="AR37" s="144"/>
      <c r="AS37" s="144"/>
      <c r="AT37" s="144"/>
      <c r="AU37" s="144"/>
      <c r="AV37" s="144"/>
      <c r="AW37" s="144"/>
      <c r="AX37" s="144"/>
      <c r="AY37" s="144"/>
      <c r="AZ37" s="144"/>
      <c r="BA37" s="144"/>
      <c r="BB37" s="144"/>
      <c r="BC37" s="144"/>
    </row>
    <row r="38" spans="1:55" ht="15" customHeight="1" x14ac:dyDescent="0.3">
      <c r="A38" s="144"/>
      <c r="B38" s="163" t="str">
        <f>IF(PRINCIPAL!B94&lt;&gt;"",PRINCIPAL!B94,"")</f>
        <v/>
      </c>
      <c r="C38" s="159" t="str">
        <f>IF($B$38="","",IF(OR(ISBLANK('Sequestro de CO2'!Q324),ISBLANK('Sequestro de CO2'!V324),ISBLANK('Sequestro de CO2'!AA324),ISBLANK('Sequestro de CO2'!AF324),ISBLANK('Sequestro de CO2'!AK324),ISBLANK('Sequestro de CO2'!AP324),ISBLANK('Sequestro de CO2'!AU324),ISBLANK('Sequestro de CO2'!AZ324),ISBLANK('Sequestro de CO2'!BE324),ISBLANK('Sequestro de CO2'!BJ324)),"",SUM('Sequestro de CO2'!Q324,'Sequestro de CO2'!V324,'Sequestro de CO2'!AA324,'Sequestro de CO2'!AF324,'Sequestro de CO2'!AK324,'Sequestro de CO2'!AP324,'Sequestro de CO2'!AU324,'Sequestro de CO2'!AZ324,'Sequestro de CO2'!BE324,'Sequestro de CO2'!BJ324)))</f>
        <v/>
      </c>
      <c r="D38" s="159" t="str">
        <f>IF($B$38="","",IF(OR(ISBLANK('Sequestro de CO2'!Q325),ISBLANK('Sequestro de CO2'!V325),ISBLANK('Sequestro de CO2'!AA325),ISBLANK('Sequestro de CO2'!AF325),ISBLANK('Sequestro de CO2'!AK325),ISBLANK('Sequestro de CO2'!AP325),ISBLANK('Sequestro de CO2'!AU325),ISBLANK('Sequestro de CO2'!AZ325),ISBLANK('Sequestro de CO2'!BE325),ISBLANK('Sequestro de CO2'!BJ325)),"",SUM('Sequestro de CO2'!Q325,'Sequestro de CO2'!V325,'Sequestro de CO2'!AA325,'Sequestro de CO2'!AF325,'Sequestro de CO2'!AK325,'Sequestro de CO2'!AP325,'Sequestro de CO2'!AU325,'Sequestro de CO2'!AZ325,'Sequestro de CO2'!BE325,'Sequestro de CO2'!BJ325)))</f>
        <v/>
      </c>
      <c r="E38" s="159" t="str">
        <f>IF($B$38="","",IF(OR(ISBLANK('Sequestro de CO2'!Q326),ISBLANK('Sequestro de CO2'!V326),ISBLANK('Sequestro de CO2'!AA326),ISBLANK('Sequestro de CO2'!AF326),ISBLANK('Sequestro de CO2'!AK326),ISBLANK('Sequestro de CO2'!AP326),ISBLANK('Sequestro de CO2'!AU326),ISBLANK('Sequestro de CO2'!AZ326),ISBLANK('Sequestro de CO2'!BE326),ISBLANK('Sequestro de CO2'!BJ326)),"",SUM('Sequestro de CO2'!Q326,'Sequestro de CO2'!V326,'Sequestro de CO2'!AA326,'Sequestro de CO2'!AF326,'Sequestro de CO2'!AK326,'Sequestro de CO2'!AP326,'Sequestro de CO2'!AU326,'Sequestro de CO2'!AZ326,'Sequestro de CO2'!BE326,'Sequestro de CO2'!BJ326)))</f>
        <v/>
      </c>
      <c r="F38" s="159" t="str">
        <f>IF($B$38="","",IF(OR(ISBLANK('Sequestro de CO2'!Q327),ISBLANK('Sequestro de CO2'!V327),ISBLANK('Sequestro de CO2'!AA327),ISBLANK('Sequestro de CO2'!AF327),ISBLANK('Sequestro de CO2'!AK327),ISBLANK('Sequestro de CO2'!AP327),ISBLANK('Sequestro de CO2'!AU327),ISBLANK('Sequestro de CO2'!AZ327),ISBLANK('Sequestro de CO2'!BE327),ISBLANK('Sequestro de CO2'!BJ327)),"",SUM('Sequestro de CO2'!Q327,'Sequestro de CO2'!V327,'Sequestro de CO2'!AA327,'Sequestro de CO2'!AF327,'Sequestro de CO2'!AK327,'Sequestro de CO2'!AP327,'Sequestro de CO2'!AU327,'Sequestro de CO2'!AZ327,'Sequestro de CO2'!BE327,'Sequestro de CO2'!BJ327)))</f>
        <v/>
      </c>
      <c r="G38" s="159" t="str">
        <f>IF($B$38="","",IF(OR(ISBLANK('Sequestro de CO2'!Q328),ISBLANK('Sequestro de CO2'!V328),ISBLANK('Sequestro de CO2'!AA328),ISBLANK('Sequestro de CO2'!AF328),ISBLANK('Sequestro de CO2'!AK328),ISBLANK('Sequestro de CO2'!AP328),ISBLANK('Sequestro de CO2'!AU328),ISBLANK('Sequestro de CO2'!AZ328),ISBLANK('Sequestro de CO2'!BE328),ISBLANK('Sequestro de CO2'!BJ328)),"",SUM('Sequestro de CO2'!Q328,'Sequestro de CO2'!V328,'Sequestro de CO2'!AA328,'Sequestro de CO2'!AF328,'Sequestro de CO2'!AK328,'Sequestro de CO2'!AP328,'Sequestro de CO2'!AU328,'Sequestro de CO2'!AZ328,'Sequestro de CO2'!BE328,'Sequestro de CO2'!BJ328)))</f>
        <v/>
      </c>
      <c r="H38" s="159" t="str">
        <f>IF($B$38="","",IF(OR(ISBLANK('Sequestro de CO2'!Q329),ISBLANK('Sequestro de CO2'!V329),ISBLANK('Sequestro de CO2'!AA329),ISBLANK('Sequestro de CO2'!AF329),ISBLANK('Sequestro de CO2'!AK329),ISBLANK('Sequestro de CO2'!AP329),ISBLANK('Sequestro de CO2'!AU329),ISBLANK('Sequestro de CO2'!AZ329),ISBLANK('Sequestro de CO2'!BE329),ISBLANK('Sequestro de CO2'!BJ329)),"",SUM('Sequestro de CO2'!Q329,'Sequestro de CO2'!V329,'Sequestro de CO2'!AA329,'Sequestro de CO2'!AF329,'Sequestro de CO2'!AK329,'Sequestro de CO2'!AP329,'Sequestro de CO2'!AU329,'Sequestro de CO2'!AZ329,'Sequestro de CO2'!BE329,'Sequestro de CO2'!BJ329)))</f>
        <v/>
      </c>
      <c r="I38" s="159" t="str">
        <f>IF($B$38="","",IF(OR(ISBLANK('Sequestro de CO2'!Q330),ISBLANK('Sequestro de CO2'!V330),ISBLANK('Sequestro de CO2'!AA330),ISBLANK('Sequestro de CO2'!AF330),ISBLANK('Sequestro de CO2'!AK330),ISBLANK('Sequestro de CO2'!AP330),ISBLANK('Sequestro de CO2'!AU330),ISBLANK('Sequestro de CO2'!AZ330),ISBLANK('Sequestro de CO2'!BE330),ISBLANK('Sequestro de CO2'!BJ330)),"",SUM('Sequestro de CO2'!Q330,'Sequestro de CO2'!V330,'Sequestro de CO2'!AA330,'Sequestro de CO2'!AF330,'Sequestro de CO2'!AK330,'Sequestro de CO2'!AP330,'Sequestro de CO2'!AU330,'Sequestro de CO2'!AZ330,'Sequestro de CO2'!BE330,'Sequestro de CO2'!BJ330)))</f>
        <v/>
      </c>
      <c r="J38" s="159" t="str">
        <f>IF($B$38="","",IF(OR(ISBLANK('Sequestro de CO2'!Q331),ISBLANK('Sequestro de CO2'!V331),ISBLANK('Sequestro de CO2'!AA331),ISBLANK('Sequestro de CO2'!AF331),ISBLANK('Sequestro de CO2'!AK331),ISBLANK('Sequestro de CO2'!AP331),ISBLANK('Sequestro de CO2'!AU331),ISBLANK('Sequestro de CO2'!AZ331),ISBLANK('Sequestro de CO2'!BE331),ISBLANK('Sequestro de CO2'!BJ331)),"",SUM('Sequestro de CO2'!Q331,'Sequestro de CO2'!V331,'Sequestro de CO2'!AA331,'Sequestro de CO2'!AF331,'Sequestro de CO2'!AK331,'Sequestro de CO2'!AP331,'Sequestro de CO2'!AU331,'Sequestro de CO2'!AZ331,'Sequestro de CO2'!BE331,'Sequestro de CO2'!BJ331)))</f>
        <v/>
      </c>
      <c r="K38" s="159" t="str">
        <f>IF($B$38="","",IF(OR(ISBLANK('Sequestro de CO2'!Q332),ISBLANK('Sequestro de CO2'!V332),ISBLANK('Sequestro de CO2'!AA332),ISBLANK('Sequestro de CO2'!AF332),ISBLANK('Sequestro de CO2'!AK332),ISBLANK('Sequestro de CO2'!AP332),ISBLANK('Sequestro de CO2'!AU332),ISBLANK('Sequestro de CO2'!AZ332),ISBLANK('Sequestro de CO2'!BE332),ISBLANK('Sequestro de CO2'!BJ332)),"",SUM('Sequestro de CO2'!Q332,'Sequestro de CO2'!V332,'Sequestro de CO2'!AA332,'Sequestro de CO2'!AF332,'Sequestro de CO2'!AK332,'Sequestro de CO2'!AP332,'Sequestro de CO2'!AU332,'Sequestro de CO2'!AZ332,'Sequestro de CO2'!BE332,'Sequestro de CO2'!BJ332)))</f>
        <v/>
      </c>
      <c r="L38" s="159" t="str">
        <f>IF($B$38="","",IF(OR(ISBLANK('Sequestro de CO2'!Q333),ISBLANK('Sequestro de CO2'!V333),ISBLANK('Sequestro de CO2'!AA333),ISBLANK('Sequestro de CO2'!AF333),ISBLANK('Sequestro de CO2'!AK333),ISBLANK('Sequestro de CO2'!AP333),ISBLANK('Sequestro de CO2'!AU333),ISBLANK('Sequestro de CO2'!AZ333),ISBLANK('Sequestro de CO2'!BE333),ISBLANK('Sequestro de CO2'!BJ333)),"",SUM('Sequestro de CO2'!Q333,'Sequestro de CO2'!V333,'Sequestro de CO2'!AA333,'Sequestro de CO2'!AF333,'Sequestro de CO2'!AK333,'Sequestro de CO2'!AP333,'Sequestro de CO2'!AU333,'Sequestro de CO2'!AZ333,'Sequestro de CO2'!BE333,'Sequestro de CO2'!BJ333)))</f>
        <v/>
      </c>
      <c r="M38" s="159" t="str">
        <f>IF($B$38="","",IF(OR(ISBLANK('Sequestro de CO2'!Q334),ISBLANK('Sequestro de CO2'!V334),ISBLANK('Sequestro de CO2'!AA334),ISBLANK('Sequestro de CO2'!AF334),ISBLANK('Sequestro de CO2'!AK334),ISBLANK('Sequestro de CO2'!AP334),ISBLANK('Sequestro de CO2'!AU334),ISBLANK('Sequestro de CO2'!AZ334),ISBLANK('Sequestro de CO2'!BE334),ISBLANK('Sequestro de CO2'!BJ334)),"",SUM('Sequestro de CO2'!Q334,'Sequestro de CO2'!V334,'Sequestro de CO2'!AA334,'Sequestro de CO2'!AF334,'Sequestro de CO2'!AK334,'Sequestro de CO2'!AP334,'Sequestro de CO2'!AU334,'Sequestro de CO2'!AZ334,'Sequestro de CO2'!BE334,'Sequestro de CO2'!BJ334)))</f>
        <v/>
      </c>
      <c r="N38" s="159" t="str">
        <f>IF($B$38="","",IF(OR(ISBLANK('Sequestro de CO2'!Q335),ISBLANK('Sequestro de CO2'!V335),ISBLANK('Sequestro de CO2'!AA335),ISBLANK('Sequestro de CO2'!AF335),ISBLANK('Sequestro de CO2'!AK335),ISBLANK('Sequestro de CO2'!AP335),ISBLANK('Sequestro de CO2'!AU335),ISBLANK('Sequestro de CO2'!AZ335),ISBLANK('Sequestro de CO2'!BE335),ISBLANK('Sequestro de CO2'!BJ335)),"",SUM('Sequestro de CO2'!Q335,'Sequestro de CO2'!V335,'Sequestro de CO2'!AA335,'Sequestro de CO2'!AF335,'Sequestro de CO2'!AK335,'Sequestro de CO2'!AP335,'Sequestro de CO2'!AU335,'Sequestro de CO2'!AZ335,'Sequestro de CO2'!BE335,'Sequestro de CO2'!BJ335)))</f>
        <v/>
      </c>
      <c r="O38" s="159" t="str">
        <f>IF($B$38="","",IF(OR(ISBLANK('Sequestro de CO2'!Q336),ISBLANK('Sequestro de CO2'!V336),ISBLANK('Sequestro de CO2'!AA336),ISBLANK('Sequestro de CO2'!AF336),ISBLANK('Sequestro de CO2'!AK336),ISBLANK('Sequestro de CO2'!AP336),ISBLANK('Sequestro de CO2'!AU336),ISBLANK('Sequestro de CO2'!AZ336),ISBLANK('Sequestro de CO2'!BE336),ISBLANK('Sequestro de CO2'!BJ336)),"",SUM('Sequestro de CO2'!Q336,'Sequestro de CO2'!V336,'Sequestro de CO2'!AA336,'Sequestro de CO2'!AF336,'Sequestro de CO2'!AK336,'Sequestro de CO2'!AP336,'Sequestro de CO2'!AU336,'Sequestro de CO2'!AZ336,'Sequestro de CO2'!BE336,'Sequestro de CO2'!BJ336)))</f>
        <v/>
      </c>
      <c r="P38" s="159" t="str">
        <f>IF($B$38="","",IF(OR(ISBLANK('Sequestro de CO2'!Q337),ISBLANK('Sequestro de CO2'!V337),ISBLANK('Sequestro de CO2'!AA337),ISBLANK('Sequestro de CO2'!AF337),ISBLANK('Sequestro de CO2'!AK337),ISBLANK('Sequestro de CO2'!AP337),ISBLANK('Sequestro de CO2'!AU337),ISBLANK('Sequestro de CO2'!AZ337),ISBLANK('Sequestro de CO2'!BE337),ISBLANK('Sequestro de CO2'!BJ337)),"",SUM('Sequestro de CO2'!Q337,'Sequestro de CO2'!V337,'Sequestro de CO2'!AA337,'Sequestro de CO2'!AF337,'Sequestro de CO2'!AK337,'Sequestro de CO2'!AP337,'Sequestro de CO2'!AU337,'Sequestro de CO2'!AZ337,'Sequestro de CO2'!BE337,'Sequestro de CO2'!BJ337)))</f>
        <v/>
      </c>
      <c r="Q38" s="159" t="str">
        <f>IF($B$38="","",IF(OR(ISBLANK('Sequestro de CO2'!Q338),ISBLANK('Sequestro de CO2'!V338),ISBLANK('Sequestro de CO2'!AA338),ISBLANK('Sequestro de CO2'!AF338),ISBLANK('Sequestro de CO2'!AK338),ISBLANK('Sequestro de CO2'!AP338),ISBLANK('Sequestro de CO2'!AU338),ISBLANK('Sequestro de CO2'!AZ338),ISBLANK('Sequestro de CO2'!BE338),ISBLANK('Sequestro de CO2'!BJ338)),"",SUM('Sequestro de CO2'!Q338,'Sequestro de CO2'!V338,'Sequestro de CO2'!AA338,'Sequestro de CO2'!AF338,'Sequestro de CO2'!AK338,'Sequestro de CO2'!AP338,'Sequestro de CO2'!AU338,'Sequestro de CO2'!AZ338,'Sequestro de CO2'!BE338,'Sequestro de CO2'!BJ338)))</f>
        <v/>
      </c>
      <c r="R38" s="159" t="str">
        <f>IF($B$38="","",IF(OR(ISBLANK('Sequestro de CO2'!Q339),ISBLANK('Sequestro de CO2'!V339),ISBLANK('Sequestro de CO2'!AA339),ISBLANK('Sequestro de CO2'!AF339),ISBLANK('Sequestro de CO2'!AK339),ISBLANK('Sequestro de CO2'!AP339),ISBLANK('Sequestro de CO2'!AU339),ISBLANK('Sequestro de CO2'!AZ339),ISBLANK('Sequestro de CO2'!BE339),ISBLANK('Sequestro de CO2'!BJ339)),"",SUM('Sequestro de CO2'!Q339,'Sequestro de CO2'!V339,'Sequestro de CO2'!AA339,'Sequestro de CO2'!AF339,'Sequestro de CO2'!AK339,'Sequestro de CO2'!AP339,'Sequestro de CO2'!AU339,'Sequestro de CO2'!AZ339,'Sequestro de CO2'!BE339,'Sequestro de CO2'!BJ339)))</f>
        <v/>
      </c>
      <c r="S38" s="159" t="str">
        <f>IF($B$38="","",IF(OR(ISBLANK('Sequestro de CO2'!Q340),ISBLANK('Sequestro de CO2'!V340),ISBLANK('Sequestro de CO2'!AA340),ISBLANK('Sequestro de CO2'!AF340),ISBLANK('Sequestro de CO2'!AK340),ISBLANK('Sequestro de CO2'!AP340),ISBLANK('Sequestro de CO2'!AU340),ISBLANK('Sequestro de CO2'!AZ340),ISBLANK('Sequestro de CO2'!BE340),ISBLANK('Sequestro de CO2'!BJ340)),"",SUM('Sequestro de CO2'!Q340,'Sequestro de CO2'!V340,'Sequestro de CO2'!AA340,'Sequestro de CO2'!AF340,'Sequestro de CO2'!AK340,'Sequestro de CO2'!AP340,'Sequestro de CO2'!AU340,'Sequestro de CO2'!AZ340,'Sequestro de CO2'!BE340,'Sequestro de CO2'!BJ340)))</f>
        <v/>
      </c>
      <c r="T38" s="159" t="str">
        <f>IF($B$38="","",IF(OR(ISBLANK('Sequestro de CO2'!Q341),ISBLANK('Sequestro de CO2'!V341),ISBLANK('Sequestro de CO2'!AA341),ISBLANK('Sequestro de CO2'!AF341),ISBLANK('Sequestro de CO2'!AK341),ISBLANK('Sequestro de CO2'!AP341),ISBLANK('Sequestro de CO2'!AU341),ISBLANK('Sequestro de CO2'!AZ341),ISBLANK('Sequestro de CO2'!BE341),ISBLANK('Sequestro de CO2'!BJ341)),"",SUM('Sequestro de CO2'!Q341,'Sequestro de CO2'!V341,'Sequestro de CO2'!AA341,'Sequestro de CO2'!AF341,'Sequestro de CO2'!AK341,'Sequestro de CO2'!AP341,'Sequestro de CO2'!AU341,'Sequestro de CO2'!AZ341,'Sequestro de CO2'!BE341,'Sequestro de CO2'!BJ341)))</f>
        <v/>
      </c>
      <c r="U38" s="159" t="str">
        <f>IF($B$38="","",IF(OR(ISBLANK('Sequestro de CO2'!Q342),ISBLANK('Sequestro de CO2'!V342),ISBLANK('Sequestro de CO2'!AA342),ISBLANK('Sequestro de CO2'!AF342),ISBLANK('Sequestro de CO2'!AK342),ISBLANK('Sequestro de CO2'!AP342),ISBLANK('Sequestro de CO2'!AU342),ISBLANK('Sequestro de CO2'!AZ342),ISBLANK('Sequestro de CO2'!BE342),ISBLANK('Sequestro de CO2'!BJ342)),"",SUM('Sequestro de CO2'!Q342,'Sequestro de CO2'!V342,'Sequestro de CO2'!AA342,'Sequestro de CO2'!AF342,'Sequestro de CO2'!AK342,'Sequestro de CO2'!AP342,'Sequestro de CO2'!AU342,'Sequestro de CO2'!AZ342,'Sequestro de CO2'!BE342,'Sequestro de CO2'!BJ342)))</f>
        <v/>
      </c>
      <c r="V38" s="159" t="str">
        <f>IF($B$38="","",IF(OR(ISBLANK('Sequestro de CO2'!Q343),ISBLANK('Sequestro de CO2'!V343),ISBLANK('Sequestro de CO2'!AA343),ISBLANK('Sequestro de CO2'!AF343),ISBLANK('Sequestro de CO2'!AK343),ISBLANK('Sequestro de CO2'!AP343),ISBLANK('Sequestro de CO2'!AU343),ISBLANK('Sequestro de CO2'!AZ343),ISBLANK('Sequestro de CO2'!BE343),ISBLANK('Sequestro de CO2'!BJ343)),"",SUM('Sequestro de CO2'!Q343,'Sequestro de CO2'!V343,'Sequestro de CO2'!AA343,'Sequestro de CO2'!AF343,'Sequestro de CO2'!AK343,'Sequestro de CO2'!AP343,'Sequestro de CO2'!AU343,'Sequestro de CO2'!AZ343,'Sequestro de CO2'!BE343,'Sequestro de CO2'!BJ343)))</f>
        <v/>
      </c>
      <c r="W38" s="159" t="str">
        <f>IF($B$38="","",IF(OR(ISBLANK('Sequestro de CO2'!Q344),ISBLANK('Sequestro de CO2'!V344),ISBLANK('Sequestro de CO2'!AA344),ISBLANK('Sequestro de CO2'!AF344),ISBLANK('Sequestro de CO2'!AK344),ISBLANK('Sequestro de CO2'!AP344),ISBLANK('Sequestro de CO2'!AU344),ISBLANK('Sequestro de CO2'!AZ344),ISBLANK('Sequestro de CO2'!BE344),ISBLANK('Sequestro de CO2'!BJ344)),"",SUM('Sequestro de CO2'!Q344,'Sequestro de CO2'!V344,'Sequestro de CO2'!AA344,'Sequestro de CO2'!AF344,'Sequestro de CO2'!AK344,'Sequestro de CO2'!AP344,'Sequestro de CO2'!AU344,'Sequestro de CO2'!AZ344,'Sequestro de CO2'!BE344,'Sequestro de CO2'!BJ344)))</f>
        <v/>
      </c>
      <c r="X38" s="159" t="str">
        <f>IF($B$38="","",IF(OR(ISBLANK('Sequestro de CO2'!Q345),ISBLANK('Sequestro de CO2'!V345),ISBLANK('Sequestro de CO2'!AA345),ISBLANK('Sequestro de CO2'!AF345),ISBLANK('Sequestro de CO2'!AK345),ISBLANK('Sequestro de CO2'!AP345),ISBLANK('Sequestro de CO2'!AU345),ISBLANK('Sequestro de CO2'!AZ345),ISBLANK('Sequestro de CO2'!BE345),ISBLANK('Sequestro de CO2'!BJ345)),"",SUM('Sequestro de CO2'!Q345,'Sequestro de CO2'!V345,'Sequestro de CO2'!AA345,'Sequestro de CO2'!AF345,'Sequestro de CO2'!AK345,'Sequestro de CO2'!AP345,'Sequestro de CO2'!AU345,'Sequestro de CO2'!AZ345,'Sequestro de CO2'!BE345,'Sequestro de CO2'!BJ345)))</f>
        <v/>
      </c>
      <c r="Y38" s="159" t="str">
        <f>IF($B$38="","",IF(OR(ISBLANK('Sequestro de CO2'!Q346),ISBLANK('Sequestro de CO2'!V346),ISBLANK('Sequestro de CO2'!AA346),ISBLANK('Sequestro de CO2'!AF346),ISBLANK('Sequestro de CO2'!AK346),ISBLANK('Sequestro de CO2'!AP346),ISBLANK('Sequestro de CO2'!AU346),ISBLANK('Sequestro de CO2'!AZ346),ISBLANK('Sequestro de CO2'!BE346),ISBLANK('Sequestro de CO2'!BJ346)),"",SUM('Sequestro de CO2'!Q346,'Sequestro de CO2'!V346,'Sequestro de CO2'!AA346,'Sequestro de CO2'!AF346,'Sequestro de CO2'!AK346,'Sequestro de CO2'!AP346,'Sequestro de CO2'!AU346,'Sequestro de CO2'!AZ346,'Sequestro de CO2'!BE346,'Sequestro de CO2'!BJ346)))</f>
        <v/>
      </c>
      <c r="Z38" s="159" t="str">
        <f>IF($B$38="","",IF(OR(ISBLANK('Sequestro de CO2'!Q347),ISBLANK('Sequestro de CO2'!V347),ISBLANK('Sequestro de CO2'!AA347),ISBLANK('Sequestro de CO2'!AF347),ISBLANK('Sequestro de CO2'!AK347),ISBLANK('Sequestro de CO2'!AP347),ISBLANK('Sequestro de CO2'!AU347),ISBLANK('Sequestro de CO2'!AZ347),ISBLANK('Sequestro de CO2'!BE347),ISBLANK('Sequestro de CO2'!BJ347)),"",SUM('Sequestro de CO2'!Q347,'Sequestro de CO2'!V347,'Sequestro de CO2'!AA347,'Sequestro de CO2'!AF347,'Sequestro de CO2'!AK347,'Sequestro de CO2'!AP347,'Sequestro de CO2'!AU347,'Sequestro de CO2'!AZ347,'Sequestro de CO2'!BE347,'Sequestro de CO2'!BJ347)))</f>
        <v/>
      </c>
      <c r="AA38" s="159" t="str">
        <f>IF($B$38="","",IF(OR(ISBLANK('Sequestro de CO2'!Q348),ISBLANK('Sequestro de CO2'!V348),ISBLANK('Sequestro de CO2'!AA348),ISBLANK('Sequestro de CO2'!AF348),ISBLANK('Sequestro de CO2'!AK348),ISBLANK('Sequestro de CO2'!AP348),ISBLANK('Sequestro de CO2'!AU348),ISBLANK('Sequestro de CO2'!AZ348),ISBLANK('Sequestro de CO2'!BE348),ISBLANK('Sequestro de CO2'!BJ348)),"",SUM('Sequestro de CO2'!Q348,'Sequestro de CO2'!V348,'Sequestro de CO2'!AA348,'Sequestro de CO2'!AF348,'Sequestro de CO2'!AK348,'Sequestro de CO2'!AP348,'Sequestro de CO2'!AU348,'Sequestro de CO2'!AZ348,'Sequestro de CO2'!BE348,'Sequestro de CO2'!BJ348)))</f>
        <v/>
      </c>
      <c r="AB38" s="159" t="str">
        <f>IF($B$38="","",IF(OR(ISBLANK('Sequestro de CO2'!Q349),ISBLANK('Sequestro de CO2'!V349),ISBLANK('Sequestro de CO2'!AA349),ISBLANK('Sequestro de CO2'!AF349),ISBLANK('Sequestro de CO2'!AK349),ISBLANK('Sequestro de CO2'!AP349),ISBLANK('Sequestro de CO2'!AU349),ISBLANK('Sequestro de CO2'!AZ349),ISBLANK('Sequestro de CO2'!BE349),ISBLANK('Sequestro de CO2'!BJ349)),"",SUM('Sequestro de CO2'!Q349,'Sequestro de CO2'!V349,'Sequestro de CO2'!AA349,'Sequestro de CO2'!AF349,'Sequestro de CO2'!AK349,'Sequestro de CO2'!AP349,'Sequestro de CO2'!AU349,'Sequestro de CO2'!AZ349,'Sequestro de CO2'!BE349,'Sequestro de CO2'!BJ349)))</f>
        <v/>
      </c>
      <c r="AC38" s="159" t="str">
        <f>IF($B$38="","",IF(OR(ISBLANK('Sequestro de CO2'!Q350),ISBLANK('Sequestro de CO2'!V350),ISBLANK('Sequestro de CO2'!AA350),ISBLANK('Sequestro de CO2'!AF350),ISBLANK('Sequestro de CO2'!AK350),ISBLANK('Sequestro de CO2'!AP350),ISBLANK('Sequestro de CO2'!AU350),ISBLANK('Sequestro de CO2'!AZ350),ISBLANK('Sequestro de CO2'!BE350),ISBLANK('Sequestro de CO2'!BJ350)),"",SUM('Sequestro de CO2'!Q350,'Sequestro de CO2'!V350,'Sequestro de CO2'!AA350,'Sequestro de CO2'!AF350,'Sequestro de CO2'!AK350,'Sequestro de CO2'!AP350,'Sequestro de CO2'!AU350,'Sequestro de CO2'!AZ350,'Sequestro de CO2'!BE350,'Sequestro de CO2'!BJ350)))</f>
        <v/>
      </c>
      <c r="AD38" s="159" t="str">
        <f>IF($B$38="","",IF(OR(ISBLANK('Sequestro de CO2'!Q351),ISBLANK('Sequestro de CO2'!V351),ISBLANK('Sequestro de CO2'!AA351),ISBLANK('Sequestro de CO2'!AF351),ISBLANK('Sequestro de CO2'!AK351),ISBLANK('Sequestro de CO2'!AP351),ISBLANK('Sequestro de CO2'!AU351),ISBLANK('Sequestro de CO2'!AZ351),ISBLANK('Sequestro de CO2'!BE351),ISBLANK('Sequestro de CO2'!BJ351)),"",SUM('Sequestro de CO2'!Q351,'Sequestro de CO2'!V351,'Sequestro de CO2'!AA351,'Sequestro de CO2'!AF351,'Sequestro de CO2'!AK351,'Sequestro de CO2'!AP351,'Sequestro de CO2'!AU351,'Sequestro de CO2'!AZ351,'Sequestro de CO2'!BE351,'Sequestro de CO2'!BJ351)))</f>
        <v/>
      </c>
      <c r="AE38" s="159" t="str">
        <f>IF($B$38="","",IF(OR(ISBLANK('Sequestro de CO2'!Q352),ISBLANK('Sequestro de CO2'!V352),ISBLANK('Sequestro de CO2'!AA352),ISBLANK('Sequestro de CO2'!AF352),ISBLANK('Sequestro de CO2'!AK352),ISBLANK('Sequestro de CO2'!AP352),ISBLANK('Sequestro de CO2'!AU352),ISBLANK('Sequestro de CO2'!AZ352),ISBLANK('Sequestro de CO2'!BE352),ISBLANK('Sequestro de CO2'!BJ352)),"",SUM('Sequestro de CO2'!Q352,'Sequestro de CO2'!V352,'Sequestro de CO2'!AA352,'Sequestro de CO2'!AF352,'Sequestro de CO2'!AK352,'Sequestro de CO2'!AP352,'Sequestro de CO2'!AU352,'Sequestro de CO2'!AZ352,'Sequestro de CO2'!BE352,'Sequestro de CO2'!BJ352)))</f>
        <v/>
      </c>
      <c r="AF38" s="159" t="str">
        <f>IF($B$38="","",IF(OR(ISBLANK('Sequestro de CO2'!Q353),ISBLANK('Sequestro de CO2'!V353),ISBLANK('Sequestro de CO2'!AA353),ISBLANK('Sequestro de CO2'!AF353),ISBLANK('Sequestro de CO2'!AK353),ISBLANK('Sequestro de CO2'!AP353),ISBLANK('Sequestro de CO2'!AU353),ISBLANK('Sequestro de CO2'!AZ353),ISBLANK('Sequestro de CO2'!BE353),ISBLANK('Sequestro de CO2'!BJ353)),"",SUM('Sequestro de CO2'!Q353,'Sequestro de CO2'!V353,'Sequestro de CO2'!AA353,'Sequestro de CO2'!AF353,'Sequestro de CO2'!AK353,'Sequestro de CO2'!AP353,'Sequestro de CO2'!AU353,'Sequestro de CO2'!AZ353,'Sequestro de CO2'!BE353,'Sequestro de CO2'!BJ353)))</f>
        <v/>
      </c>
      <c r="AG38" s="159" t="str">
        <f>IF($B$38="","",IF(OR(ISBLANK('Sequestro de CO2'!Q354),ISBLANK('Sequestro de CO2'!V354),ISBLANK('Sequestro de CO2'!AA354),ISBLANK('Sequestro de CO2'!AF354),ISBLANK('Sequestro de CO2'!AK354),ISBLANK('Sequestro de CO2'!AP354),ISBLANK('Sequestro de CO2'!AU354),ISBLANK('Sequestro de CO2'!AZ354),ISBLANK('Sequestro de CO2'!BE354),ISBLANK('Sequestro de CO2'!BJ354)),"",SUM('Sequestro de CO2'!Q354,'Sequestro de CO2'!V354,'Sequestro de CO2'!AA354,'Sequestro de CO2'!AF354,'Sequestro de CO2'!AK354,'Sequestro de CO2'!AP354,'Sequestro de CO2'!AU354,'Sequestro de CO2'!AZ354,'Sequestro de CO2'!BE354,'Sequestro de CO2'!BJ354)))</f>
        <v/>
      </c>
      <c r="AH38" s="159" t="str">
        <f>IF($B$38="","",IF(OR(ISBLANK('Sequestro de CO2'!Q355),ISBLANK('Sequestro de CO2'!V355),ISBLANK('Sequestro de CO2'!AA355),ISBLANK('Sequestro de CO2'!AF355),ISBLANK('Sequestro de CO2'!AK355),ISBLANK('Sequestro de CO2'!AP355),ISBLANK('Sequestro de CO2'!AU355),ISBLANK('Sequestro de CO2'!AZ355),ISBLANK('Sequestro de CO2'!BE355),ISBLANK('Sequestro de CO2'!BJ355)),"",SUM('Sequestro de CO2'!Q355,'Sequestro de CO2'!V355,'Sequestro de CO2'!AA355,'Sequestro de CO2'!AF355,'Sequestro de CO2'!AK355,'Sequestro de CO2'!AP355,'Sequestro de CO2'!AU355,'Sequestro de CO2'!AZ355,'Sequestro de CO2'!BE355,'Sequestro de CO2'!BJ355)))</f>
        <v/>
      </c>
      <c r="AI38" s="159" t="str">
        <f>IF($B$38="","",IF(OR(ISBLANK('Sequestro de CO2'!Q356),ISBLANK('Sequestro de CO2'!V356),ISBLANK('Sequestro de CO2'!AA356),ISBLANK('Sequestro de CO2'!AF356),ISBLANK('Sequestro de CO2'!AK356),ISBLANK('Sequestro de CO2'!AP356),ISBLANK('Sequestro de CO2'!AU356),ISBLANK('Sequestro de CO2'!AZ356),ISBLANK('Sequestro de CO2'!BE356),ISBLANK('Sequestro de CO2'!BJ356)),"",SUM('Sequestro de CO2'!Q356,'Sequestro de CO2'!V356,'Sequestro de CO2'!AA356,'Sequestro de CO2'!AF356,'Sequestro de CO2'!AK356,'Sequestro de CO2'!AP356,'Sequestro de CO2'!AU356,'Sequestro de CO2'!AZ356,'Sequestro de CO2'!BE356,'Sequestro de CO2'!BJ356)))</f>
        <v/>
      </c>
      <c r="AJ38" s="159" t="str">
        <f>IF($B$38="","",IF(OR(ISBLANK('Sequestro de CO2'!Q357),ISBLANK('Sequestro de CO2'!V357),ISBLANK('Sequestro de CO2'!AA357),ISBLANK('Sequestro de CO2'!AF357),ISBLANK('Sequestro de CO2'!AK357),ISBLANK('Sequestro de CO2'!AP357),ISBLANK('Sequestro de CO2'!AU357),ISBLANK('Sequestro de CO2'!AZ357),ISBLANK('Sequestro de CO2'!BE357),ISBLANK('Sequestro de CO2'!BJ357)),"",SUM('Sequestro de CO2'!Q357,'Sequestro de CO2'!V357,'Sequestro de CO2'!AA357,'Sequestro de CO2'!AF357,'Sequestro de CO2'!AK357,'Sequestro de CO2'!AP357,'Sequestro de CO2'!AU357,'Sequestro de CO2'!AZ357,'Sequestro de CO2'!BE357,'Sequestro de CO2'!BJ357)))</f>
        <v/>
      </c>
      <c r="AK38" s="160" t="str">
        <f>IF($B$38="","",IF(OR(ISBLANK('Sequestro de CO2'!Q358),ISBLANK('Sequestro de CO2'!V358),ISBLANK('Sequestro de CO2'!AA358),ISBLANK('Sequestro de CO2'!AF358),ISBLANK('Sequestro de CO2'!AK358),ISBLANK('Sequestro de CO2'!AP358),ISBLANK('Sequestro de CO2'!AU358),ISBLANK('Sequestro de CO2'!AZ358),ISBLANK('Sequestro de CO2'!BE358),ISBLANK('Sequestro de CO2'!BJ358)),"",SUM('Sequestro de CO2'!Q358,'Sequestro de CO2'!V358,'Sequestro de CO2'!AA358,'Sequestro de CO2'!AF358,'Sequestro de CO2'!AK358,'Sequestro de CO2'!AP358,'Sequestro de CO2'!AU358,'Sequestro de CO2'!AZ358,'Sequestro de CO2'!BE358,'Sequestro de CO2'!BJ358)))</f>
        <v/>
      </c>
      <c r="AL38" s="144"/>
      <c r="AM38" s="144"/>
      <c r="AN38" s="144"/>
      <c r="AO38" s="144"/>
      <c r="AP38" s="144"/>
      <c r="AQ38" s="144"/>
      <c r="AR38" s="144"/>
      <c r="AS38" s="144"/>
      <c r="AT38" s="144"/>
      <c r="AU38" s="144"/>
      <c r="AV38" s="144"/>
      <c r="AW38" s="144"/>
      <c r="AX38" s="144"/>
      <c r="AY38" s="144"/>
      <c r="AZ38" s="144"/>
      <c r="BA38" s="144"/>
      <c r="BB38" s="144"/>
      <c r="BC38" s="144"/>
    </row>
    <row r="39" spans="1:55" ht="15" customHeight="1" x14ac:dyDescent="0.3">
      <c r="A39" s="144"/>
      <c r="B39" s="163" t="str">
        <f>IF(PRINCIPAL!B104&lt;&gt;"",PRINCIPAL!B104,"")</f>
        <v/>
      </c>
      <c r="C39" s="159" t="str">
        <f>IF($B$39="","",IF(OR(ISBLANK('Sequestro de CO2'!Q363),ISBLANK('Sequestro de CO2'!V363),ISBLANK('Sequestro de CO2'!AA363),ISBLANK('Sequestro de CO2'!AF363),ISBLANK('Sequestro de CO2'!AK363),ISBLANK('Sequestro de CO2'!AP363),ISBLANK('Sequestro de CO2'!AU363),ISBLANK('Sequestro de CO2'!AZ363),ISBLANK('Sequestro de CO2'!BE363),ISBLANK('Sequestro de CO2'!BJ363)),"",SUM('Sequestro de CO2'!Q363,'Sequestro de CO2'!V363,'Sequestro de CO2'!AA363,'Sequestro de CO2'!AF363,'Sequestro de CO2'!AK363,'Sequestro de CO2'!AP363,'Sequestro de CO2'!AU363,'Sequestro de CO2'!AZ363,'Sequestro de CO2'!BE363,'Sequestro de CO2'!BJ363)))</f>
        <v/>
      </c>
      <c r="D39" s="159" t="str">
        <f>IF($B$39="","",IF(OR(ISBLANK('Sequestro de CO2'!Q364),ISBLANK('Sequestro de CO2'!V364),ISBLANK('Sequestro de CO2'!AA364),ISBLANK('Sequestro de CO2'!AF364),ISBLANK('Sequestro de CO2'!AK364),ISBLANK('Sequestro de CO2'!AP364),ISBLANK('Sequestro de CO2'!AU364),ISBLANK('Sequestro de CO2'!AZ364),ISBLANK('Sequestro de CO2'!BE364),ISBLANK('Sequestro de CO2'!BJ364)),"",SUM('Sequestro de CO2'!Q364,'Sequestro de CO2'!V364,'Sequestro de CO2'!AA364,'Sequestro de CO2'!AF364,'Sequestro de CO2'!AK364,'Sequestro de CO2'!AP364,'Sequestro de CO2'!AU364,'Sequestro de CO2'!AZ364,'Sequestro de CO2'!BE364,'Sequestro de CO2'!BJ364)))</f>
        <v/>
      </c>
      <c r="E39" s="159" t="str">
        <f>IF($B$39="","",IF(OR(ISBLANK('Sequestro de CO2'!Q365),ISBLANK('Sequestro de CO2'!V365),ISBLANK('Sequestro de CO2'!AA365),ISBLANK('Sequestro de CO2'!AF365),ISBLANK('Sequestro de CO2'!AK365),ISBLANK('Sequestro de CO2'!AP365),ISBLANK('Sequestro de CO2'!AU365),ISBLANK('Sequestro de CO2'!AZ365),ISBLANK('Sequestro de CO2'!BE365),ISBLANK('Sequestro de CO2'!BJ365)),"",SUM('Sequestro de CO2'!Q365,'Sequestro de CO2'!V365,'Sequestro de CO2'!AA365,'Sequestro de CO2'!AF365,'Sequestro de CO2'!AK365,'Sequestro de CO2'!AP365,'Sequestro de CO2'!AU365,'Sequestro de CO2'!AZ365,'Sequestro de CO2'!BE365,'Sequestro de CO2'!BJ365)))</f>
        <v/>
      </c>
      <c r="F39" s="159" t="str">
        <f>IF($B$39="","",IF(OR(ISBLANK('Sequestro de CO2'!Q366),ISBLANK('Sequestro de CO2'!V366),ISBLANK('Sequestro de CO2'!AA366),ISBLANK('Sequestro de CO2'!AF366),ISBLANK('Sequestro de CO2'!AK366),ISBLANK('Sequestro de CO2'!AP366),ISBLANK('Sequestro de CO2'!AU366),ISBLANK('Sequestro de CO2'!AZ366),ISBLANK('Sequestro de CO2'!BE366),ISBLANK('Sequestro de CO2'!BJ366)),"",SUM('Sequestro de CO2'!Q366,'Sequestro de CO2'!V366,'Sequestro de CO2'!AA366,'Sequestro de CO2'!AF366,'Sequestro de CO2'!AK366,'Sequestro de CO2'!AP366,'Sequestro de CO2'!AU366,'Sequestro de CO2'!AZ366,'Sequestro de CO2'!BE366,'Sequestro de CO2'!BJ366)))</f>
        <v/>
      </c>
      <c r="G39" s="159" t="str">
        <f>IF($B$39="","",IF(OR(ISBLANK('Sequestro de CO2'!Q367),ISBLANK('Sequestro de CO2'!V367),ISBLANK('Sequestro de CO2'!AA367),ISBLANK('Sequestro de CO2'!AF367),ISBLANK('Sequestro de CO2'!AK367),ISBLANK('Sequestro de CO2'!AP367),ISBLANK('Sequestro de CO2'!AU367),ISBLANK('Sequestro de CO2'!AZ367),ISBLANK('Sequestro de CO2'!BE367),ISBLANK('Sequestro de CO2'!BJ367)),"",SUM('Sequestro de CO2'!Q367,'Sequestro de CO2'!V367,'Sequestro de CO2'!AA367,'Sequestro de CO2'!AF367,'Sequestro de CO2'!AK367,'Sequestro de CO2'!AP367,'Sequestro de CO2'!AU367,'Sequestro de CO2'!AZ367,'Sequestro de CO2'!BE367,'Sequestro de CO2'!BJ367)))</f>
        <v/>
      </c>
      <c r="H39" s="159" t="str">
        <f>IF($B$39="","",IF(OR(ISBLANK('Sequestro de CO2'!Q368),ISBLANK('Sequestro de CO2'!V368),ISBLANK('Sequestro de CO2'!AA368),ISBLANK('Sequestro de CO2'!AF368),ISBLANK('Sequestro de CO2'!AK368),ISBLANK('Sequestro de CO2'!AP368),ISBLANK('Sequestro de CO2'!AU368),ISBLANK('Sequestro de CO2'!AZ368),ISBLANK('Sequestro de CO2'!BE368),ISBLANK('Sequestro de CO2'!BJ368)),"",SUM('Sequestro de CO2'!Q368,'Sequestro de CO2'!V368,'Sequestro de CO2'!AA368,'Sequestro de CO2'!AF368,'Sequestro de CO2'!AK368,'Sequestro de CO2'!AP368,'Sequestro de CO2'!AU368,'Sequestro de CO2'!AZ368,'Sequestro de CO2'!BE368,'Sequestro de CO2'!BJ368)))</f>
        <v/>
      </c>
      <c r="I39" s="159" t="str">
        <f>IF($B$39="","",IF(OR(ISBLANK('Sequestro de CO2'!Q369),ISBLANK('Sequestro de CO2'!V369),ISBLANK('Sequestro de CO2'!AA369),ISBLANK('Sequestro de CO2'!AF369),ISBLANK('Sequestro de CO2'!AK369),ISBLANK('Sequestro de CO2'!AP369),ISBLANK('Sequestro de CO2'!AU369),ISBLANK('Sequestro de CO2'!AZ369),ISBLANK('Sequestro de CO2'!BE369),ISBLANK('Sequestro de CO2'!BJ369)),"",SUM('Sequestro de CO2'!Q369,'Sequestro de CO2'!V369,'Sequestro de CO2'!AA369,'Sequestro de CO2'!AF369,'Sequestro de CO2'!AK369,'Sequestro de CO2'!AP369,'Sequestro de CO2'!AU369,'Sequestro de CO2'!AZ369,'Sequestro de CO2'!BE369,'Sequestro de CO2'!BJ369)))</f>
        <v/>
      </c>
      <c r="J39" s="159" t="str">
        <f>IF($B$39="","",IF(OR(ISBLANK('Sequestro de CO2'!Q370),ISBLANK('Sequestro de CO2'!V370),ISBLANK('Sequestro de CO2'!AA370),ISBLANK('Sequestro de CO2'!AF370),ISBLANK('Sequestro de CO2'!AK370),ISBLANK('Sequestro de CO2'!AP370),ISBLANK('Sequestro de CO2'!AU370),ISBLANK('Sequestro de CO2'!AZ370),ISBLANK('Sequestro de CO2'!BE370),ISBLANK('Sequestro de CO2'!BJ370)),"",SUM('Sequestro de CO2'!Q370,'Sequestro de CO2'!V370,'Sequestro de CO2'!AA370,'Sequestro de CO2'!AF370,'Sequestro de CO2'!AK370,'Sequestro de CO2'!AP370,'Sequestro de CO2'!AU370,'Sequestro de CO2'!AZ370,'Sequestro de CO2'!BE370,'Sequestro de CO2'!BJ370)))</f>
        <v/>
      </c>
      <c r="K39" s="159" t="str">
        <f>IF($B$39="","",IF(OR(ISBLANK('Sequestro de CO2'!Q371),ISBLANK('Sequestro de CO2'!V371),ISBLANK('Sequestro de CO2'!AA371),ISBLANK('Sequestro de CO2'!AF371),ISBLANK('Sequestro de CO2'!AK371),ISBLANK('Sequestro de CO2'!AP371),ISBLANK('Sequestro de CO2'!AU371),ISBLANK('Sequestro de CO2'!AZ371),ISBLANK('Sequestro de CO2'!BE371),ISBLANK('Sequestro de CO2'!BJ371)),"",SUM('Sequestro de CO2'!Q371,'Sequestro de CO2'!V371,'Sequestro de CO2'!AA371,'Sequestro de CO2'!AF371,'Sequestro de CO2'!AK371,'Sequestro de CO2'!AP371,'Sequestro de CO2'!AU371,'Sequestro de CO2'!AZ371,'Sequestro de CO2'!BE371,'Sequestro de CO2'!BJ371)))</f>
        <v/>
      </c>
      <c r="L39" s="159" t="str">
        <f>IF($B$39="","",IF(OR(ISBLANK('Sequestro de CO2'!Q372),ISBLANK('Sequestro de CO2'!V372),ISBLANK('Sequestro de CO2'!AA372),ISBLANK('Sequestro de CO2'!AF372),ISBLANK('Sequestro de CO2'!AK372),ISBLANK('Sequestro de CO2'!AP372),ISBLANK('Sequestro de CO2'!AU372),ISBLANK('Sequestro de CO2'!AZ372),ISBLANK('Sequestro de CO2'!BE372),ISBLANK('Sequestro de CO2'!BJ372)),"",SUM('Sequestro de CO2'!Q372,'Sequestro de CO2'!V372,'Sequestro de CO2'!AA372,'Sequestro de CO2'!AF372,'Sequestro de CO2'!AK372,'Sequestro de CO2'!AP372,'Sequestro de CO2'!AU372,'Sequestro de CO2'!AZ372,'Sequestro de CO2'!BE372,'Sequestro de CO2'!BJ372)))</f>
        <v/>
      </c>
      <c r="M39" s="159" t="str">
        <f>IF($B$39="","",IF(OR(ISBLANK('Sequestro de CO2'!Q373),ISBLANK('Sequestro de CO2'!V373),ISBLANK('Sequestro de CO2'!AA373),ISBLANK('Sequestro de CO2'!AF373),ISBLANK('Sequestro de CO2'!AK373),ISBLANK('Sequestro de CO2'!AP373),ISBLANK('Sequestro de CO2'!AU373),ISBLANK('Sequestro de CO2'!AZ373),ISBLANK('Sequestro de CO2'!BE373),ISBLANK('Sequestro de CO2'!BJ373)),"",SUM('Sequestro de CO2'!Q373,'Sequestro de CO2'!V373,'Sequestro de CO2'!AA373,'Sequestro de CO2'!AF373,'Sequestro de CO2'!AK373,'Sequestro de CO2'!AP373,'Sequestro de CO2'!AU373,'Sequestro de CO2'!AZ373,'Sequestro de CO2'!BE373,'Sequestro de CO2'!BJ373)))</f>
        <v/>
      </c>
      <c r="N39" s="159" t="str">
        <f>IF($B$39="","",IF(OR(ISBLANK('Sequestro de CO2'!Q374),ISBLANK('Sequestro de CO2'!V374),ISBLANK('Sequestro de CO2'!AA374),ISBLANK('Sequestro de CO2'!AF374),ISBLANK('Sequestro de CO2'!AK374),ISBLANK('Sequestro de CO2'!AP374),ISBLANK('Sequestro de CO2'!AU374),ISBLANK('Sequestro de CO2'!AZ374),ISBLANK('Sequestro de CO2'!BE374),ISBLANK('Sequestro de CO2'!BJ374)),"",SUM('Sequestro de CO2'!Q374,'Sequestro de CO2'!V374,'Sequestro de CO2'!AA374,'Sequestro de CO2'!AF374,'Sequestro de CO2'!AK374,'Sequestro de CO2'!AP374,'Sequestro de CO2'!AU374,'Sequestro de CO2'!AZ374,'Sequestro de CO2'!BE374,'Sequestro de CO2'!BJ374)))</f>
        <v/>
      </c>
      <c r="O39" s="159" t="str">
        <f>IF($B$39="","",IF(OR(ISBLANK('Sequestro de CO2'!Q375),ISBLANK('Sequestro de CO2'!V375),ISBLANK('Sequestro de CO2'!AA375),ISBLANK('Sequestro de CO2'!AF375),ISBLANK('Sequestro de CO2'!AK375),ISBLANK('Sequestro de CO2'!AP375),ISBLANK('Sequestro de CO2'!AU375),ISBLANK('Sequestro de CO2'!AZ375),ISBLANK('Sequestro de CO2'!BE375),ISBLANK('Sequestro de CO2'!BJ375)),"",SUM('Sequestro de CO2'!Q375,'Sequestro de CO2'!V375,'Sequestro de CO2'!AA375,'Sequestro de CO2'!AF375,'Sequestro de CO2'!AK375,'Sequestro de CO2'!AP375,'Sequestro de CO2'!AU375,'Sequestro de CO2'!AZ375,'Sequestro de CO2'!BE375,'Sequestro de CO2'!BJ375)))</f>
        <v/>
      </c>
      <c r="P39" s="159" t="str">
        <f>IF($B$39="","",IF(OR(ISBLANK('Sequestro de CO2'!Q376),ISBLANK('Sequestro de CO2'!V376),ISBLANK('Sequestro de CO2'!AA376),ISBLANK('Sequestro de CO2'!AF376),ISBLANK('Sequestro de CO2'!AK376),ISBLANK('Sequestro de CO2'!AP376),ISBLANK('Sequestro de CO2'!AU376),ISBLANK('Sequestro de CO2'!AZ376),ISBLANK('Sequestro de CO2'!BE376),ISBLANK('Sequestro de CO2'!BJ376)),"",SUM('Sequestro de CO2'!Q376,'Sequestro de CO2'!V376,'Sequestro de CO2'!AA376,'Sequestro de CO2'!AF376,'Sequestro de CO2'!AK376,'Sequestro de CO2'!AP376,'Sequestro de CO2'!AU376,'Sequestro de CO2'!AZ376,'Sequestro de CO2'!BE376,'Sequestro de CO2'!BJ376)))</f>
        <v/>
      </c>
      <c r="Q39" s="159" t="str">
        <f>IF($B$39="","",IF(OR(ISBLANK('Sequestro de CO2'!Q377),ISBLANK('Sequestro de CO2'!V377),ISBLANK('Sequestro de CO2'!AA377),ISBLANK('Sequestro de CO2'!AF377),ISBLANK('Sequestro de CO2'!AK377),ISBLANK('Sequestro de CO2'!AP377),ISBLANK('Sequestro de CO2'!AU377),ISBLANK('Sequestro de CO2'!AZ377),ISBLANK('Sequestro de CO2'!BE377),ISBLANK('Sequestro de CO2'!BJ377)),"",SUM('Sequestro de CO2'!Q377,'Sequestro de CO2'!V377,'Sequestro de CO2'!AA377,'Sequestro de CO2'!AF377,'Sequestro de CO2'!AK377,'Sequestro de CO2'!AP377,'Sequestro de CO2'!AU377,'Sequestro de CO2'!AZ377,'Sequestro de CO2'!BE377,'Sequestro de CO2'!BJ377)))</f>
        <v/>
      </c>
      <c r="R39" s="159" t="str">
        <f>IF($B$39="","",IF(OR(ISBLANK('Sequestro de CO2'!Q378),ISBLANK('Sequestro de CO2'!V378),ISBLANK('Sequestro de CO2'!AA378),ISBLANK('Sequestro de CO2'!AF378),ISBLANK('Sequestro de CO2'!AK378),ISBLANK('Sequestro de CO2'!AP378),ISBLANK('Sequestro de CO2'!AU378),ISBLANK('Sequestro de CO2'!AZ378),ISBLANK('Sequestro de CO2'!BE378),ISBLANK('Sequestro de CO2'!BJ378)),"",SUM('Sequestro de CO2'!Q378,'Sequestro de CO2'!V378,'Sequestro de CO2'!AA378,'Sequestro de CO2'!AF378,'Sequestro de CO2'!AK378,'Sequestro de CO2'!AP378,'Sequestro de CO2'!AU378,'Sequestro de CO2'!AZ378,'Sequestro de CO2'!BE378,'Sequestro de CO2'!BJ378)))</f>
        <v/>
      </c>
      <c r="S39" s="159" t="str">
        <f>IF($B$39="","",IF(OR(ISBLANK('Sequestro de CO2'!Q379),ISBLANK('Sequestro de CO2'!V379),ISBLANK('Sequestro de CO2'!AA379),ISBLANK('Sequestro de CO2'!AF379),ISBLANK('Sequestro de CO2'!AK379),ISBLANK('Sequestro de CO2'!AP379),ISBLANK('Sequestro de CO2'!AU379),ISBLANK('Sequestro de CO2'!AZ379),ISBLANK('Sequestro de CO2'!BE379),ISBLANK('Sequestro de CO2'!BJ379)),"",SUM('Sequestro de CO2'!Q379,'Sequestro de CO2'!V379,'Sequestro de CO2'!AA379,'Sequestro de CO2'!AF379,'Sequestro de CO2'!AK379,'Sequestro de CO2'!AP379,'Sequestro de CO2'!AU379,'Sequestro de CO2'!AZ379,'Sequestro de CO2'!BE379,'Sequestro de CO2'!BJ379)))</f>
        <v/>
      </c>
      <c r="T39" s="159" t="str">
        <f>IF($B$39="","",IF(OR(ISBLANK('Sequestro de CO2'!Q380),ISBLANK('Sequestro de CO2'!V380),ISBLANK('Sequestro de CO2'!AA380),ISBLANK('Sequestro de CO2'!AF380),ISBLANK('Sequestro de CO2'!AK380),ISBLANK('Sequestro de CO2'!AP380),ISBLANK('Sequestro de CO2'!AU380),ISBLANK('Sequestro de CO2'!AZ380),ISBLANK('Sequestro de CO2'!BE380),ISBLANK('Sequestro de CO2'!BJ380)),"",SUM('Sequestro de CO2'!Q380,'Sequestro de CO2'!V380,'Sequestro de CO2'!AA380,'Sequestro de CO2'!AF380,'Sequestro de CO2'!AK380,'Sequestro de CO2'!AP380,'Sequestro de CO2'!AU380,'Sequestro de CO2'!AZ380,'Sequestro de CO2'!BE380,'Sequestro de CO2'!BJ380)))</f>
        <v/>
      </c>
      <c r="U39" s="159" t="str">
        <f>IF($B$39="","",IF(OR(ISBLANK('Sequestro de CO2'!Q381),ISBLANK('Sequestro de CO2'!V381),ISBLANK('Sequestro de CO2'!AA381),ISBLANK('Sequestro de CO2'!AF381),ISBLANK('Sequestro de CO2'!AK381),ISBLANK('Sequestro de CO2'!AP381),ISBLANK('Sequestro de CO2'!AU381),ISBLANK('Sequestro de CO2'!AZ381),ISBLANK('Sequestro de CO2'!BE381),ISBLANK('Sequestro de CO2'!BJ381)),"",SUM('Sequestro de CO2'!Q381,'Sequestro de CO2'!V381,'Sequestro de CO2'!AA381,'Sequestro de CO2'!AF381,'Sequestro de CO2'!AK381,'Sequestro de CO2'!AP381,'Sequestro de CO2'!AU381,'Sequestro de CO2'!AZ381,'Sequestro de CO2'!BE381,'Sequestro de CO2'!BJ381)))</f>
        <v/>
      </c>
      <c r="V39" s="159" t="str">
        <f>IF($B$39="","",IF(OR(ISBLANK('Sequestro de CO2'!Q382),ISBLANK('Sequestro de CO2'!V382),ISBLANK('Sequestro de CO2'!AA382),ISBLANK('Sequestro de CO2'!AF382),ISBLANK('Sequestro de CO2'!AK382),ISBLANK('Sequestro de CO2'!AP382),ISBLANK('Sequestro de CO2'!AU382),ISBLANK('Sequestro de CO2'!AZ382),ISBLANK('Sequestro de CO2'!BE382),ISBLANK('Sequestro de CO2'!BJ382)),"",SUM('Sequestro de CO2'!Q382,'Sequestro de CO2'!V382,'Sequestro de CO2'!AA382,'Sequestro de CO2'!AF382,'Sequestro de CO2'!AK382,'Sequestro de CO2'!AP382,'Sequestro de CO2'!AU382,'Sequestro de CO2'!AZ382,'Sequestro de CO2'!BE382,'Sequestro de CO2'!BJ382)))</f>
        <v/>
      </c>
      <c r="W39" s="159" t="str">
        <f>IF($B$39="","",IF(OR(ISBLANK('Sequestro de CO2'!Q383),ISBLANK('Sequestro de CO2'!V383),ISBLANK('Sequestro de CO2'!AA383),ISBLANK('Sequestro de CO2'!AF383),ISBLANK('Sequestro de CO2'!AK383),ISBLANK('Sequestro de CO2'!AP383),ISBLANK('Sequestro de CO2'!AU383),ISBLANK('Sequestro de CO2'!AZ383),ISBLANK('Sequestro de CO2'!BE383),ISBLANK('Sequestro de CO2'!BJ383)),"",SUM('Sequestro de CO2'!Q383,'Sequestro de CO2'!V383,'Sequestro de CO2'!AA383,'Sequestro de CO2'!AF383,'Sequestro de CO2'!AK383,'Sequestro de CO2'!AP383,'Sequestro de CO2'!AU383,'Sequestro de CO2'!AZ383,'Sequestro de CO2'!BE383,'Sequestro de CO2'!BJ383)))</f>
        <v/>
      </c>
      <c r="X39" s="159" t="str">
        <f>IF($B$39="","",IF(OR(ISBLANK('Sequestro de CO2'!Q384),ISBLANK('Sequestro de CO2'!V384),ISBLANK('Sequestro de CO2'!AA384),ISBLANK('Sequestro de CO2'!AF384),ISBLANK('Sequestro de CO2'!AK384),ISBLANK('Sequestro de CO2'!AP384),ISBLANK('Sequestro de CO2'!AU384),ISBLANK('Sequestro de CO2'!AZ384),ISBLANK('Sequestro de CO2'!BE384),ISBLANK('Sequestro de CO2'!BJ384)),"",SUM('Sequestro de CO2'!Q384,'Sequestro de CO2'!V384,'Sequestro de CO2'!AA384,'Sequestro de CO2'!AF384,'Sequestro de CO2'!AK384,'Sequestro de CO2'!AP384,'Sequestro de CO2'!AU384,'Sequestro de CO2'!AZ384,'Sequestro de CO2'!BE384,'Sequestro de CO2'!BJ384)))</f>
        <v/>
      </c>
      <c r="Y39" s="159" t="str">
        <f>IF($B$39="","",IF(OR(ISBLANK('Sequestro de CO2'!Q385),ISBLANK('Sequestro de CO2'!V385),ISBLANK('Sequestro de CO2'!AA385),ISBLANK('Sequestro de CO2'!AF385),ISBLANK('Sequestro de CO2'!AK385),ISBLANK('Sequestro de CO2'!AP385),ISBLANK('Sequestro de CO2'!AU385),ISBLANK('Sequestro de CO2'!AZ385),ISBLANK('Sequestro de CO2'!BE385),ISBLANK('Sequestro de CO2'!BJ385)),"",SUM('Sequestro de CO2'!Q385,'Sequestro de CO2'!V385,'Sequestro de CO2'!AA385,'Sequestro de CO2'!AF385,'Sequestro de CO2'!AK385,'Sequestro de CO2'!AP385,'Sequestro de CO2'!AU385,'Sequestro de CO2'!AZ385,'Sequestro de CO2'!BE385,'Sequestro de CO2'!BJ385)))</f>
        <v/>
      </c>
      <c r="Z39" s="159" t="str">
        <f>IF($B$39="","",IF(OR(ISBLANK('Sequestro de CO2'!Q386),ISBLANK('Sequestro de CO2'!V386),ISBLANK('Sequestro de CO2'!AA386),ISBLANK('Sequestro de CO2'!AF386),ISBLANK('Sequestro de CO2'!AK386),ISBLANK('Sequestro de CO2'!AP386),ISBLANK('Sequestro de CO2'!AU386),ISBLANK('Sequestro de CO2'!AZ386),ISBLANK('Sequestro de CO2'!BE386),ISBLANK('Sequestro de CO2'!BJ386)),"",SUM('Sequestro de CO2'!Q386,'Sequestro de CO2'!V386,'Sequestro de CO2'!AA386,'Sequestro de CO2'!AF386,'Sequestro de CO2'!AK386,'Sequestro de CO2'!AP386,'Sequestro de CO2'!AU386,'Sequestro de CO2'!AZ386,'Sequestro de CO2'!BE386,'Sequestro de CO2'!BJ386)))</f>
        <v/>
      </c>
      <c r="AA39" s="159" t="str">
        <f>IF($B$39="","",IF(OR(ISBLANK('Sequestro de CO2'!Q387),ISBLANK('Sequestro de CO2'!V387),ISBLANK('Sequestro de CO2'!AA387),ISBLANK('Sequestro de CO2'!AF387),ISBLANK('Sequestro de CO2'!AK387),ISBLANK('Sequestro de CO2'!AP387),ISBLANK('Sequestro de CO2'!AU387),ISBLANK('Sequestro de CO2'!AZ387),ISBLANK('Sequestro de CO2'!BE387),ISBLANK('Sequestro de CO2'!BJ387)),"",SUM('Sequestro de CO2'!Q387,'Sequestro de CO2'!V387,'Sequestro de CO2'!AA387,'Sequestro de CO2'!AF387,'Sequestro de CO2'!AK387,'Sequestro de CO2'!AP387,'Sequestro de CO2'!AU387,'Sequestro de CO2'!AZ387,'Sequestro de CO2'!BE387,'Sequestro de CO2'!BJ387)))</f>
        <v/>
      </c>
      <c r="AB39" s="159" t="str">
        <f>IF($B$39="","",IF(OR(ISBLANK('Sequestro de CO2'!Q388),ISBLANK('Sequestro de CO2'!V388),ISBLANK('Sequestro de CO2'!AA388),ISBLANK('Sequestro de CO2'!AF388),ISBLANK('Sequestro de CO2'!AK388),ISBLANK('Sequestro de CO2'!AP388),ISBLANK('Sequestro de CO2'!AU388),ISBLANK('Sequestro de CO2'!AZ388),ISBLANK('Sequestro de CO2'!BE388),ISBLANK('Sequestro de CO2'!BJ388)),"",SUM('Sequestro de CO2'!Q388,'Sequestro de CO2'!V388,'Sequestro de CO2'!AA388,'Sequestro de CO2'!AF388,'Sequestro de CO2'!AK388,'Sequestro de CO2'!AP388,'Sequestro de CO2'!AU388,'Sequestro de CO2'!AZ388,'Sequestro de CO2'!BE388,'Sequestro de CO2'!BJ388)))</f>
        <v/>
      </c>
      <c r="AC39" s="159" t="str">
        <f>IF($B$39="","",IF(OR(ISBLANK('Sequestro de CO2'!Q389),ISBLANK('Sequestro de CO2'!V389),ISBLANK('Sequestro de CO2'!AA389),ISBLANK('Sequestro de CO2'!AF389),ISBLANK('Sequestro de CO2'!AK389),ISBLANK('Sequestro de CO2'!AP389),ISBLANK('Sequestro de CO2'!AU389),ISBLANK('Sequestro de CO2'!AZ389),ISBLANK('Sequestro de CO2'!BE389),ISBLANK('Sequestro de CO2'!BJ389)),"",SUM('Sequestro de CO2'!Q389,'Sequestro de CO2'!V389,'Sequestro de CO2'!AA389,'Sequestro de CO2'!AF389,'Sequestro de CO2'!AK389,'Sequestro de CO2'!AP389,'Sequestro de CO2'!AU389,'Sequestro de CO2'!AZ389,'Sequestro de CO2'!BE389,'Sequestro de CO2'!BJ389)))</f>
        <v/>
      </c>
      <c r="AD39" s="159" t="str">
        <f>IF($B$39="","",IF(OR(ISBLANK('Sequestro de CO2'!Q390),ISBLANK('Sequestro de CO2'!V390),ISBLANK('Sequestro de CO2'!AA390),ISBLANK('Sequestro de CO2'!AF390),ISBLANK('Sequestro de CO2'!AK390),ISBLANK('Sequestro de CO2'!AP390),ISBLANK('Sequestro de CO2'!AU390),ISBLANK('Sequestro de CO2'!AZ390),ISBLANK('Sequestro de CO2'!BE390),ISBLANK('Sequestro de CO2'!BJ390)),"",SUM('Sequestro de CO2'!Q390,'Sequestro de CO2'!V390,'Sequestro de CO2'!AA390,'Sequestro de CO2'!AF390,'Sequestro de CO2'!AK390,'Sequestro de CO2'!AP390,'Sequestro de CO2'!AU390,'Sequestro de CO2'!AZ390,'Sequestro de CO2'!BE390,'Sequestro de CO2'!BJ390)))</f>
        <v/>
      </c>
      <c r="AE39" s="159" t="str">
        <f>IF($B$39="","",IF(OR(ISBLANK('Sequestro de CO2'!Q391),ISBLANK('Sequestro de CO2'!V391),ISBLANK('Sequestro de CO2'!AA391),ISBLANK('Sequestro de CO2'!AF391),ISBLANK('Sequestro de CO2'!AK391),ISBLANK('Sequestro de CO2'!AP391),ISBLANK('Sequestro de CO2'!AU391),ISBLANK('Sequestro de CO2'!AZ391),ISBLANK('Sequestro de CO2'!BE391),ISBLANK('Sequestro de CO2'!BJ391)),"",SUM('Sequestro de CO2'!Q391,'Sequestro de CO2'!V391,'Sequestro de CO2'!AA391,'Sequestro de CO2'!AF391,'Sequestro de CO2'!AK391,'Sequestro de CO2'!AP391,'Sequestro de CO2'!AU391,'Sequestro de CO2'!AZ391,'Sequestro de CO2'!BE391,'Sequestro de CO2'!BJ391)))</f>
        <v/>
      </c>
      <c r="AF39" s="159" t="str">
        <f>IF($B$39="","",IF(OR(ISBLANK('Sequestro de CO2'!Q392),ISBLANK('Sequestro de CO2'!V392),ISBLANK('Sequestro de CO2'!AA392),ISBLANK('Sequestro de CO2'!AF392),ISBLANK('Sequestro de CO2'!AK392),ISBLANK('Sequestro de CO2'!AP392),ISBLANK('Sequestro de CO2'!AU392),ISBLANK('Sequestro de CO2'!AZ392),ISBLANK('Sequestro de CO2'!BE392),ISBLANK('Sequestro de CO2'!BJ392)),"",SUM('Sequestro de CO2'!Q392,'Sequestro de CO2'!V392,'Sequestro de CO2'!AA392,'Sequestro de CO2'!AF392,'Sequestro de CO2'!AK392,'Sequestro de CO2'!AP392,'Sequestro de CO2'!AU392,'Sequestro de CO2'!AZ392,'Sequestro de CO2'!BE392,'Sequestro de CO2'!BJ392)))</f>
        <v/>
      </c>
      <c r="AG39" s="159" t="str">
        <f>IF($B$39="","",IF(OR(ISBLANK('Sequestro de CO2'!Q393),ISBLANK('Sequestro de CO2'!V393),ISBLANK('Sequestro de CO2'!AA393),ISBLANK('Sequestro de CO2'!AF393),ISBLANK('Sequestro de CO2'!AK393),ISBLANK('Sequestro de CO2'!AP393),ISBLANK('Sequestro de CO2'!AU393),ISBLANK('Sequestro de CO2'!AZ393),ISBLANK('Sequestro de CO2'!BE393),ISBLANK('Sequestro de CO2'!BJ393)),"",SUM('Sequestro de CO2'!Q393,'Sequestro de CO2'!V393,'Sequestro de CO2'!AA393,'Sequestro de CO2'!AF393,'Sequestro de CO2'!AK393,'Sequestro de CO2'!AP393,'Sequestro de CO2'!AU393,'Sequestro de CO2'!AZ393,'Sequestro de CO2'!BE393,'Sequestro de CO2'!BJ393)))</f>
        <v/>
      </c>
      <c r="AH39" s="159" t="str">
        <f>IF($B$39="","",IF(OR(ISBLANK('Sequestro de CO2'!Q394),ISBLANK('Sequestro de CO2'!V394),ISBLANK('Sequestro de CO2'!AA394),ISBLANK('Sequestro de CO2'!AF394),ISBLANK('Sequestro de CO2'!AK394),ISBLANK('Sequestro de CO2'!AP394),ISBLANK('Sequestro de CO2'!AU394),ISBLANK('Sequestro de CO2'!AZ394),ISBLANK('Sequestro de CO2'!BE394),ISBLANK('Sequestro de CO2'!BJ394)),"",SUM('Sequestro de CO2'!Q394,'Sequestro de CO2'!V394,'Sequestro de CO2'!AA394,'Sequestro de CO2'!AF394,'Sequestro de CO2'!AK394,'Sequestro de CO2'!AP394,'Sequestro de CO2'!AU394,'Sequestro de CO2'!AZ394,'Sequestro de CO2'!BE394,'Sequestro de CO2'!BJ394)))</f>
        <v/>
      </c>
      <c r="AI39" s="159" t="str">
        <f>IF($B$39="","",IF(OR(ISBLANK('Sequestro de CO2'!Q395),ISBLANK('Sequestro de CO2'!V395),ISBLANK('Sequestro de CO2'!AA395),ISBLANK('Sequestro de CO2'!AF395),ISBLANK('Sequestro de CO2'!AK395),ISBLANK('Sequestro de CO2'!AP395),ISBLANK('Sequestro de CO2'!AU395),ISBLANK('Sequestro de CO2'!AZ395),ISBLANK('Sequestro de CO2'!BE395),ISBLANK('Sequestro de CO2'!BJ395)),"",SUM('Sequestro de CO2'!Q395,'Sequestro de CO2'!V395,'Sequestro de CO2'!AA395,'Sequestro de CO2'!AF395,'Sequestro de CO2'!AK395,'Sequestro de CO2'!AP395,'Sequestro de CO2'!AU395,'Sequestro de CO2'!AZ395,'Sequestro de CO2'!BE395,'Sequestro de CO2'!BJ395)))</f>
        <v/>
      </c>
      <c r="AJ39" s="159" t="str">
        <f>IF($B$39="","",IF(OR(ISBLANK('Sequestro de CO2'!Q396),ISBLANK('Sequestro de CO2'!V396),ISBLANK('Sequestro de CO2'!AA396),ISBLANK('Sequestro de CO2'!AF396),ISBLANK('Sequestro de CO2'!AK396),ISBLANK('Sequestro de CO2'!AP396),ISBLANK('Sequestro de CO2'!AU396),ISBLANK('Sequestro de CO2'!AZ396),ISBLANK('Sequestro de CO2'!BE396),ISBLANK('Sequestro de CO2'!BJ396)),"",SUM('Sequestro de CO2'!Q396,'Sequestro de CO2'!V396,'Sequestro de CO2'!AA396,'Sequestro de CO2'!AF396,'Sequestro de CO2'!AK396,'Sequestro de CO2'!AP396,'Sequestro de CO2'!AU396,'Sequestro de CO2'!AZ396,'Sequestro de CO2'!BE396,'Sequestro de CO2'!BJ396)))</f>
        <v/>
      </c>
      <c r="AK39" s="160" t="str">
        <f>IF($B$39="","",IF(OR(ISBLANK('Sequestro de CO2'!Q397),ISBLANK('Sequestro de CO2'!V397),ISBLANK('Sequestro de CO2'!AA397),ISBLANK('Sequestro de CO2'!AF397),ISBLANK('Sequestro de CO2'!AK397),ISBLANK('Sequestro de CO2'!AP397),ISBLANK('Sequestro de CO2'!AU397),ISBLANK('Sequestro de CO2'!AZ397),ISBLANK('Sequestro de CO2'!BE397),ISBLANK('Sequestro de CO2'!BJ397)),"",SUM('Sequestro de CO2'!Q397,'Sequestro de CO2'!V397,'Sequestro de CO2'!AA397,'Sequestro de CO2'!AF397,'Sequestro de CO2'!AK397,'Sequestro de CO2'!AP397,'Sequestro de CO2'!AU397,'Sequestro de CO2'!AZ397,'Sequestro de CO2'!BE397,'Sequestro de CO2'!BJ397)))</f>
        <v/>
      </c>
      <c r="AL39" s="144"/>
      <c r="AM39" s="144"/>
      <c r="AN39" s="144"/>
      <c r="AO39" s="144"/>
      <c r="AP39" s="144"/>
      <c r="AQ39" s="144"/>
      <c r="AR39" s="144"/>
      <c r="AS39" s="144"/>
      <c r="AT39" s="144"/>
      <c r="AU39" s="144"/>
      <c r="AV39" s="144"/>
      <c r="AW39" s="144"/>
      <c r="AX39" s="144"/>
      <c r="AY39" s="144"/>
      <c r="AZ39" s="144"/>
      <c r="BA39" s="144"/>
      <c r="BB39" s="144"/>
      <c r="BC39" s="144"/>
    </row>
    <row r="40" spans="1:55" ht="15" customHeight="1" x14ac:dyDescent="0.3">
      <c r="A40" s="144"/>
      <c r="B40" s="163" t="str">
        <f>IF(PRINCIPAL!B114&lt;&gt;"",PRINCIPAL!B114,"")</f>
        <v/>
      </c>
      <c r="C40" s="159" t="str">
        <f>IF($B$40="","",IF(OR(ISBLANK('Sequestro de CO2'!Q402),ISBLANK('Sequestro de CO2'!V402),ISBLANK('Sequestro de CO2'!AA402),ISBLANK('Sequestro de CO2'!AF402),ISBLANK('Sequestro de CO2'!AK402),ISBLANK('Sequestro de CO2'!AP402),ISBLANK('Sequestro de CO2'!AU402),ISBLANK('Sequestro de CO2'!AZ402),ISBLANK('Sequestro de CO2'!BE402),ISBLANK('Sequestro de CO2'!BJ402)),"",SUM('Sequestro de CO2'!Q402,'Sequestro de CO2'!V402,'Sequestro de CO2'!AA402,'Sequestro de CO2'!AF402,'Sequestro de CO2'!AK402,'Sequestro de CO2'!AP402,'Sequestro de CO2'!AU402,'Sequestro de CO2'!AZ402,'Sequestro de CO2'!BE402,'Sequestro de CO2'!BJ402)))</f>
        <v/>
      </c>
      <c r="D40" s="159" t="str">
        <f>IF($B$40="","",IF(OR(ISBLANK('Sequestro de CO2'!Q403),ISBLANK('Sequestro de CO2'!V403),ISBLANK('Sequestro de CO2'!AA403),ISBLANK('Sequestro de CO2'!AF403),ISBLANK('Sequestro de CO2'!AK403),ISBLANK('Sequestro de CO2'!AP403),ISBLANK('Sequestro de CO2'!AU403),ISBLANK('Sequestro de CO2'!AZ403),ISBLANK('Sequestro de CO2'!BE403),ISBLANK('Sequestro de CO2'!BJ403)),"",SUM('Sequestro de CO2'!Q403,'Sequestro de CO2'!V403,'Sequestro de CO2'!AA403,'Sequestro de CO2'!AF403,'Sequestro de CO2'!AK403,'Sequestro de CO2'!AP403,'Sequestro de CO2'!AU403,'Sequestro de CO2'!AZ403,'Sequestro de CO2'!BE403,'Sequestro de CO2'!BJ403)))</f>
        <v/>
      </c>
      <c r="E40" s="159" t="str">
        <f>IF($B$40="","",IF(OR(ISBLANK('Sequestro de CO2'!Q404),ISBLANK('Sequestro de CO2'!V404),ISBLANK('Sequestro de CO2'!AA404),ISBLANK('Sequestro de CO2'!AF404),ISBLANK('Sequestro de CO2'!AK404),ISBLANK('Sequestro de CO2'!AP404),ISBLANK('Sequestro de CO2'!AU404),ISBLANK('Sequestro de CO2'!AZ404),ISBLANK('Sequestro de CO2'!BE404),ISBLANK('Sequestro de CO2'!BJ404)),"",SUM('Sequestro de CO2'!Q404,'Sequestro de CO2'!V404,'Sequestro de CO2'!AA404,'Sequestro de CO2'!AF404,'Sequestro de CO2'!AK404,'Sequestro de CO2'!AP404,'Sequestro de CO2'!AU404,'Sequestro de CO2'!AZ404,'Sequestro de CO2'!BE404,'Sequestro de CO2'!BJ404)))</f>
        <v/>
      </c>
      <c r="F40" s="159" t="str">
        <f>IF($B$40="","",IF(OR(ISBLANK('Sequestro de CO2'!Q405),ISBLANK('Sequestro de CO2'!V405),ISBLANK('Sequestro de CO2'!AA405),ISBLANK('Sequestro de CO2'!AF405),ISBLANK('Sequestro de CO2'!AK405),ISBLANK('Sequestro de CO2'!AP405),ISBLANK('Sequestro de CO2'!AU405),ISBLANK('Sequestro de CO2'!AZ405),ISBLANK('Sequestro de CO2'!BE405),ISBLANK('Sequestro de CO2'!BJ405)),"",SUM('Sequestro de CO2'!Q405,'Sequestro de CO2'!V405,'Sequestro de CO2'!AA405,'Sequestro de CO2'!AF405,'Sequestro de CO2'!AK405,'Sequestro de CO2'!AP405,'Sequestro de CO2'!AU405,'Sequestro de CO2'!AZ405,'Sequestro de CO2'!BE405,'Sequestro de CO2'!BJ405)))</f>
        <v/>
      </c>
      <c r="G40" s="159" t="str">
        <f>IF($B$40="","",IF(OR(ISBLANK('Sequestro de CO2'!Q406),ISBLANK('Sequestro de CO2'!V406),ISBLANK('Sequestro de CO2'!AA406),ISBLANK('Sequestro de CO2'!AF406),ISBLANK('Sequestro de CO2'!AK406),ISBLANK('Sequestro de CO2'!AP406),ISBLANK('Sequestro de CO2'!AU406),ISBLANK('Sequestro de CO2'!AZ406),ISBLANK('Sequestro de CO2'!BE406),ISBLANK('Sequestro de CO2'!BJ406)),"",SUM('Sequestro de CO2'!Q406,'Sequestro de CO2'!V406,'Sequestro de CO2'!AA406,'Sequestro de CO2'!AF406,'Sequestro de CO2'!AK406,'Sequestro de CO2'!AP406,'Sequestro de CO2'!AU406,'Sequestro de CO2'!AZ406,'Sequestro de CO2'!BE406,'Sequestro de CO2'!BJ406)))</f>
        <v/>
      </c>
      <c r="H40" s="159" t="str">
        <f>IF($B$40="","",IF(OR(ISBLANK('Sequestro de CO2'!Q407),ISBLANK('Sequestro de CO2'!V407),ISBLANK('Sequestro de CO2'!AA407),ISBLANK('Sequestro de CO2'!AF407),ISBLANK('Sequestro de CO2'!AK407),ISBLANK('Sequestro de CO2'!AP407),ISBLANK('Sequestro de CO2'!AU407),ISBLANK('Sequestro de CO2'!AZ407),ISBLANK('Sequestro de CO2'!BE407),ISBLANK('Sequestro de CO2'!BJ407)),"",SUM('Sequestro de CO2'!Q407,'Sequestro de CO2'!V407,'Sequestro de CO2'!AA407,'Sequestro de CO2'!AF407,'Sequestro de CO2'!AK407,'Sequestro de CO2'!AP407,'Sequestro de CO2'!AU407,'Sequestro de CO2'!AZ407,'Sequestro de CO2'!BE407,'Sequestro de CO2'!BJ407)))</f>
        <v/>
      </c>
      <c r="I40" s="159" t="str">
        <f>IF($B$40="","",IF(OR(ISBLANK('Sequestro de CO2'!Q408),ISBLANK('Sequestro de CO2'!V408),ISBLANK('Sequestro de CO2'!AA408),ISBLANK('Sequestro de CO2'!AF408),ISBLANK('Sequestro de CO2'!AK408),ISBLANK('Sequestro de CO2'!AP408),ISBLANK('Sequestro de CO2'!AU408),ISBLANK('Sequestro de CO2'!AZ408),ISBLANK('Sequestro de CO2'!BE408),ISBLANK('Sequestro de CO2'!BJ408)),"",SUM('Sequestro de CO2'!Q408,'Sequestro de CO2'!V408,'Sequestro de CO2'!AA408,'Sequestro de CO2'!AF408,'Sequestro de CO2'!AK408,'Sequestro de CO2'!AP408,'Sequestro de CO2'!AU408,'Sequestro de CO2'!AZ408,'Sequestro de CO2'!BE408,'Sequestro de CO2'!BJ408)))</f>
        <v/>
      </c>
      <c r="J40" s="159" t="str">
        <f>IF($B$40="","",IF(OR(ISBLANK('Sequestro de CO2'!Q409),ISBLANK('Sequestro de CO2'!V409),ISBLANK('Sequestro de CO2'!AA409),ISBLANK('Sequestro de CO2'!AF409),ISBLANK('Sequestro de CO2'!AK409),ISBLANK('Sequestro de CO2'!AP409),ISBLANK('Sequestro de CO2'!AU409),ISBLANK('Sequestro de CO2'!AZ409),ISBLANK('Sequestro de CO2'!BE409),ISBLANK('Sequestro de CO2'!BJ409)),"",SUM('Sequestro de CO2'!Q409,'Sequestro de CO2'!V409,'Sequestro de CO2'!AA409,'Sequestro de CO2'!AF409,'Sequestro de CO2'!AK409,'Sequestro de CO2'!AP409,'Sequestro de CO2'!AU409,'Sequestro de CO2'!AZ409,'Sequestro de CO2'!BE409,'Sequestro de CO2'!BJ409)))</f>
        <v/>
      </c>
      <c r="K40" s="159" t="str">
        <f>IF($B$40="","",IF(OR(ISBLANK('Sequestro de CO2'!Q410),ISBLANK('Sequestro de CO2'!V410),ISBLANK('Sequestro de CO2'!AA410),ISBLANK('Sequestro de CO2'!AF410),ISBLANK('Sequestro de CO2'!AK410),ISBLANK('Sequestro de CO2'!AP410),ISBLANK('Sequestro de CO2'!AU410),ISBLANK('Sequestro de CO2'!AZ410),ISBLANK('Sequestro de CO2'!BE410),ISBLANK('Sequestro de CO2'!BJ410)),"",SUM('Sequestro de CO2'!Q410,'Sequestro de CO2'!V410,'Sequestro de CO2'!AA410,'Sequestro de CO2'!AF410,'Sequestro de CO2'!AK410,'Sequestro de CO2'!AP410,'Sequestro de CO2'!AU410,'Sequestro de CO2'!AZ410,'Sequestro de CO2'!BE410,'Sequestro de CO2'!BJ410)))</f>
        <v/>
      </c>
      <c r="L40" s="159" t="str">
        <f>IF($B$40="","",IF(OR(ISBLANK('Sequestro de CO2'!Q411),ISBLANK('Sequestro de CO2'!V411),ISBLANK('Sequestro de CO2'!AA411),ISBLANK('Sequestro de CO2'!AF411),ISBLANK('Sequestro de CO2'!AK411),ISBLANK('Sequestro de CO2'!AP411),ISBLANK('Sequestro de CO2'!AU411),ISBLANK('Sequestro de CO2'!AZ411),ISBLANK('Sequestro de CO2'!BE411),ISBLANK('Sequestro de CO2'!BJ411)),"",SUM('Sequestro de CO2'!Q411,'Sequestro de CO2'!V411,'Sequestro de CO2'!AA411,'Sequestro de CO2'!AF411,'Sequestro de CO2'!AK411,'Sequestro de CO2'!AP411,'Sequestro de CO2'!AU411,'Sequestro de CO2'!AZ411,'Sequestro de CO2'!BE411,'Sequestro de CO2'!BJ411)))</f>
        <v/>
      </c>
      <c r="M40" s="159" t="str">
        <f>IF($B$40="","",IF(OR(ISBLANK('Sequestro de CO2'!Q412),ISBLANK('Sequestro de CO2'!V412),ISBLANK('Sequestro de CO2'!AA412),ISBLANK('Sequestro de CO2'!AF412),ISBLANK('Sequestro de CO2'!AK412),ISBLANK('Sequestro de CO2'!AP412),ISBLANK('Sequestro de CO2'!AU412),ISBLANK('Sequestro de CO2'!AZ412),ISBLANK('Sequestro de CO2'!BE412),ISBLANK('Sequestro de CO2'!BJ412)),"",SUM('Sequestro de CO2'!Q412,'Sequestro de CO2'!V412,'Sequestro de CO2'!AA412,'Sequestro de CO2'!AF412,'Sequestro de CO2'!AK412,'Sequestro de CO2'!AP412,'Sequestro de CO2'!AU412,'Sequestro de CO2'!AZ412,'Sequestro de CO2'!BE412,'Sequestro de CO2'!BJ412)))</f>
        <v/>
      </c>
      <c r="N40" s="159" t="str">
        <f>IF($B$40="","",IF(OR(ISBLANK('Sequestro de CO2'!Q413),ISBLANK('Sequestro de CO2'!V413),ISBLANK('Sequestro de CO2'!AA413),ISBLANK('Sequestro de CO2'!AF413),ISBLANK('Sequestro de CO2'!AK413),ISBLANK('Sequestro de CO2'!AP413),ISBLANK('Sequestro de CO2'!AU413),ISBLANK('Sequestro de CO2'!AZ413),ISBLANK('Sequestro de CO2'!BE413),ISBLANK('Sequestro de CO2'!BJ413)),"",SUM('Sequestro de CO2'!Q413,'Sequestro de CO2'!V413,'Sequestro de CO2'!AA413,'Sequestro de CO2'!AF413,'Sequestro de CO2'!AK413,'Sequestro de CO2'!AP413,'Sequestro de CO2'!AU413,'Sequestro de CO2'!AZ413,'Sequestro de CO2'!BE413,'Sequestro de CO2'!BJ413)))</f>
        <v/>
      </c>
      <c r="O40" s="159" t="str">
        <f>IF($B$40="","",IF(OR(ISBLANK('Sequestro de CO2'!Q414),ISBLANK('Sequestro de CO2'!V414),ISBLANK('Sequestro de CO2'!AA414),ISBLANK('Sequestro de CO2'!AF414),ISBLANK('Sequestro de CO2'!AK414),ISBLANK('Sequestro de CO2'!AP414),ISBLANK('Sequestro de CO2'!AU414),ISBLANK('Sequestro de CO2'!AZ414),ISBLANK('Sequestro de CO2'!BE414),ISBLANK('Sequestro de CO2'!BJ414)),"",SUM('Sequestro de CO2'!Q414,'Sequestro de CO2'!V414,'Sequestro de CO2'!AA414,'Sequestro de CO2'!AF414,'Sequestro de CO2'!AK414,'Sequestro de CO2'!AP414,'Sequestro de CO2'!AU414,'Sequestro de CO2'!AZ414,'Sequestro de CO2'!BE414,'Sequestro de CO2'!BJ414)))</f>
        <v/>
      </c>
      <c r="P40" s="159" t="str">
        <f>IF($B$40="","",IF(OR(ISBLANK('Sequestro de CO2'!Q415),ISBLANK('Sequestro de CO2'!V415),ISBLANK('Sequestro de CO2'!AA415),ISBLANK('Sequestro de CO2'!AF415),ISBLANK('Sequestro de CO2'!AK415),ISBLANK('Sequestro de CO2'!AP415),ISBLANK('Sequestro de CO2'!AU415),ISBLANK('Sequestro de CO2'!AZ415),ISBLANK('Sequestro de CO2'!BE415),ISBLANK('Sequestro de CO2'!BJ415)),"",SUM('Sequestro de CO2'!Q415,'Sequestro de CO2'!V415,'Sequestro de CO2'!AA415,'Sequestro de CO2'!AF415,'Sequestro de CO2'!AK415,'Sequestro de CO2'!AP415,'Sequestro de CO2'!AU415,'Sequestro de CO2'!AZ415,'Sequestro de CO2'!BE415,'Sequestro de CO2'!BJ415)))</f>
        <v/>
      </c>
      <c r="Q40" s="159" t="str">
        <f>IF($B$40="","",IF(OR(ISBLANK('Sequestro de CO2'!Q416),ISBLANK('Sequestro de CO2'!V416),ISBLANK('Sequestro de CO2'!AA416),ISBLANK('Sequestro de CO2'!AF416),ISBLANK('Sequestro de CO2'!AK416),ISBLANK('Sequestro de CO2'!AP416),ISBLANK('Sequestro de CO2'!AU416),ISBLANK('Sequestro de CO2'!AZ416),ISBLANK('Sequestro de CO2'!BE416),ISBLANK('Sequestro de CO2'!BJ416)),"",SUM('Sequestro de CO2'!Q416,'Sequestro de CO2'!V416,'Sequestro de CO2'!AA416,'Sequestro de CO2'!AF416,'Sequestro de CO2'!AK416,'Sequestro de CO2'!AP416,'Sequestro de CO2'!AU416,'Sequestro de CO2'!AZ416,'Sequestro de CO2'!BE416,'Sequestro de CO2'!BJ416)))</f>
        <v/>
      </c>
      <c r="R40" s="159" t="str">
        <f>IF($B$40="","",IF(OR(ISBLANK('Sequestro de CO2'!Q417),ISBLANK('Sequestro de CO2'!V417),ISBLANK('Sequestro de CO2'!AA417),ISBLANK('Sequestro de CO2'!AF417),ISBLANK('Sequestro de CO2'!AK417),ISBLANK('Sequestro de CO2'!AP417),ISBLANK('Sequestro de CO2'!AU417),ISBLANK('Sequestro de CO2'!AZ417),ISBLANK('Sequestro de CO2'!BE417),ISBLANK('Sequestro de CO2'!BJ417)),"",SUM('Sequestro de CO2'!Q417,'Sequestro de CO2'!V417,'Sequestro de CO2'!AA417,'Sequestro de CO2'!AF417,'Sequestro de CO2'!AK417,'Sequestro de CO2'!AP417,'Sequestro de CO2'!AU417,'Sequestro de CO2'!AZ417,'Sequestro de CO2'!BE417,'Sequestro de CO2'!BJ417)))</f>
        <v/>
      </c>
      <c r="S40" s="159" t="str">
        <f>IF($B$40="","",IF(OR(ISBLANK('Sequestro de CO2'!Q418),ISBLANK('Sequestro de CO2'!V418),ISBLANK('Sequestro de CO2'!AA418),ISBLANK('Sequestro de CO2'!AF418),ISBLANK('Sequestro de CO2'!AK418),ISBLANK('Sequestro de CO2'!AP418),ISBLANK('Sequestro de CO2'!AU418),ISBLANK('Sequestro de CO2'!AZ418),ISBLANK('Sequestro de CO2'!BE418),ISBLANK('Sequestro de CO2'!BJ418)),"",SUM('Sequestro de CO2'!Q418,'Sequestro de CO2'!V418,'Sequestro de CO2'!AA418,'Sequestro de CO2'!AF418,'Sequestro de CO2'!AK418,'Sequestro de CO2'!AP418,'Sequestro de CO2'!AU418,'Sequestro de CO2'!AZ418,'Sequestro de CO2'!BE418,'Sequestro de CO2'!BJ418)))</f>
        <v/>
      </c>
      <c r="T40" s="159" t="str">
        <f>IF($B$40="","",IF(OR(ISBLANK('Sequestro de CO2'!Q419),ISBLANK('Sequestro de CO2'!V419),ISBLANK('Sequestro de CO2'!AA419),ISBLANK('Sequestro de CO2'!AF419),ISBLANK('Sequestro de CO2'!AK419),ISBLANK('Sequestro de CO2'!AP419),ISBLANK('Sequestro de CO2'!AU419),ISBLANK('Sequestro de CO2'!AZ419),ISBLANK('Sequestro de CO2'!BE419),ISBLANK('Sequestro de CO2'!BJ419)),"",SUM('Sequestro de CO2'!Q419,'Sequestro de CO2'!V419,'Sequestro de CO2'!AA419,'Sequestro de CO2'!AF419,'Sequestro de CO2'!AK419,'Sequestro de CO2'!AP419,'Sequestro de CO2'!AU419,'Sequestro de CO2'!AZ419,'Sequestro de CO2'!BE419,'Sequestro de CO2'!BJ419)))</f>
        <v/>
      </c>
      <c r="U40" s="159" t="str">
        <f>IF($B$40="","",IF(OR(ISBLANK('Sequestro de CO2'!Q420),ISBLANK('Sequestro de CO2'!V420),ISBLANK('Sequestro de CO2'!AA420),ISBLANK('Sequestro de CO2'!AF420),ISBLANK('Sequestro de CO2'!AK420),ISBLANK('Sequestro de CO2'!AP420),ISBLANK('Sequestro de CO2'!AU420),ISBLANK('Sequestro de CO2'!AZ420),ISBLANK('Sequestro de CO2'!BE420),ISBLANK('Sequestro de CO2'!BJ420)),"",SUM('Sequestro de CO2'!Q420,'Sequestro de CO2'!V420,'Sequestro de CO2'!AA420,'Sequestro de CO2'!AF420,'Sequestro de CO2'!AK420,'Sequestro de CO2'!AP420,'Sequestro de CO2'!AU420,'Sequestro de CO2'!AZ420,'Sequestro de CO2'!BE420,'Sequestro de CO2'!BJ420)))</f>
        <v/>
      </c>
      <c r="V40" s="159" t="str">
        <f>IF($B$40="","",IF(OR(ISBLANK('Sequestro de CO2'!Q421),ISBLANK('Sequestro de CO2'!V421),ISBLANK('Sequestro de CO2'!AA421),ISBLANK('Sequestro de CO2'!AF421),ISBLANK('Sequestro de CO2'!AK421),ISBLANK('Sequestro de CO2'!AP421),ISBLANK('Sequestro de CO2'!AU421),ISBLANK('Sequestro de CO2'!AZ421),ISBLANK('Sequestro de CO2'!BE421),ISBLANK('Sequestro de CO2'!BJ421)),"",SUM('Sequestro de CO2'!Q421,'Sequestro de CO2'!V421,'Sequestro de CO2'!AA421,'Sequestro de CO2'!AF421,'Sequestro de CO2'!AK421,'Sequestro de CO2'!AP421,'Sequestro de CO2'!AU421,'Sequestro de CO2'!AZ421,'Sequestro de CO2'!BE421,'Sequestro de CO2'!BJ421)))</f>
        <v/>
      </c>
      <c r="W40" s="159" t="str">
        <f>IF($B$40="","",IF(OR(ISBLANK('Sequestro de CO2'!Q422),ISBLANK('Sequestro de CO2'!V422),ISBLANK('Sequestro de CO2'!AA422),ISBLANK('Sequestro de CO2'!AF422),ISBLANK('Sequestro de CO2'!AK422),ISBLANK('Sequestro de CO2'!AP422),ISBLANK('Sequestro de CO2'!AU422),ISBLANK('Sequestro de CO2'!AZ422),ISBLANK('Sequestro de CO2'!BE422),ISBLANK('Sequestro de CO2'!BJ422)),"",SUM('Sequestro de CO2'!Q422,'Sequestro de CO2'!V422,'Sequestro de CO2'!AA422,'Sequestro de CO2'!AF422,'Sequestro de CO2'!AK422,'Sequestro de CO2'!AP422,'Sequestro de CO2'!AU422,'Sequestro de CO2'!AZ422,'Sequestro de CO2'!BE422,'Sequestro de CO2'!BJ422)))</f>
        <v/>
      </c>
      <c r="X40" s="159" t="str">
        <f>IF($B$40="","",IF(OR(ISBLANK('Sequestro de CO2'!Q423),ISBLANK('Sequestro de CO2'!V423),ISBLANK('Sequestro de CO2'!AA423),ISBLANK('Sequestro de CO2'!AF423),ISBLANK('Sequestro de CO2'!AK423),ISBLANK('Sequestro de CO2'!AP423),ISBLANK('Sequestro de CO2'!AU423),ISBLANK('Sequestro de CO2'!AZ423),ISBLANK('Sequestro de CO2'!BE423),ISBLANK('Sequestro de CO2'!BJ423)),"",SUM('Sequestro de CO2'!Q423,'Sequestro de CO2'!V423,'Sequestro de CO2'!AA423,'Sequestro de CO2'!AF423,'Sequestro de CO2'!AK423,'Sequestro de CO2'!AP423,'Sequestro de CO2'!AU423,'Sequestro de CO2'!AZ423,'Sequestro de CO2'!BE423,'Sequestro de CO2'!BJ423)))</f>
        <v/>
      </c>
      <c r="Y40" s="159" t="str">
        <f>IF($B$40="","",IF(OR(ISBLANK('Sequestro de CO2'!Q424),ISBLANK('Sequestro de CO2'!V424),ISBLANK('Sequestro de CO2'!AA424),ISBLANK('Sequestro de CO2'!AF424),ISBLANK('Sequestro de CO2'!AK424),ISBLANK('Sequestro de CO2'!AP424),ISBLANK('Sequestro de CO2'!AU424),ISBLANK('Sequestro de CO2'!AZ424),ISBLANK('Sequestro de CO2'!BE424),ISBLANK('Sequestro de CO2'!BJ424)),"",SUM('Sequestro de CO2'!Q424,'Sequestro de CO2'!V424,'Sequestro de CO2'!AA424,'Sequestro de CO2'!AF424,'Sequestro de CO2'!AK424,'Sequestro de CO2'!AP424,'Sequestro de CO2'!AU424,'Sequestro de CO2'!AZ424,'Sequestro de CO2'!BE424,'Sequestro de CO2'!BJ424)))</f>
        <v/>
      </c>
      <c r="Z40" s="159" t="str">
        <f>IF($B$40="","",IF(OR(ISBLANK('Sequestro de CO2'!Q425),ISBLANK('Sequestro de CO2'!V425),ISBLANK('Sequestro de CO2'!AA425),ISBLANK('Sequestro de CO2'!AF425),ISBLANK('Sequestro de CO2'!AK425),ISBLANK('Sequestro de CO2'!AP425),ISBLANK('Sequestro de CO2'!AU425),ISBLANK('Sequestro de CO2'!AZ425),ISBLANK('Sequestro de CO2'!BE425),ISBLANK('Sequestro de CO2'!BJ425)),"",SUM('Sequestro de CO2'!Q425,'Sequestro de CO2'!V425,'Sequestro de CO2'!AA425,'Sequestro de CO2'!AF425,'Sequestro de CO2'!AK425,'Sequestro de CO2'!AP425,'Sequestro de CO2'!AU425,'Sequestro de CO2'!AZ425,'Sequestro de CO2'!BE425,'Sequestro de CO2'!BJ425)))</f>
        <v/>
      </c>
      <c r="AA40" s="159" t="str">
        <f>IF($B$40="","",IF(OR(ISBLANK('Sequestro de CO2'!Q426),ISBLANK('Sequestro de CO2'!V426),ISBLANK('Sequestro de CO2'!AA426),ISBLANK('Sequestro de CO2'!AF426),ISBLANK('Sequestro de CO2'!AK426),ISBLANK('Sequestro de CO2'!AP426),ISBLANK('Sequestro de CO2'!AU426),ISBLANK('Sequestro de CO2'!AZ426),ISBLANK('Sequestro de CO2'!BE426),ISBLANK('Sequestro de CO2'!BJ426)),"",SUM('Sequestro de CO2'!Q426,'Sequestro de CO2'!V426,'Sequestro de CO2'!AA426,'Sequestro de CO2'!AF426,'Sequestro de CO2'!AK426,'Sequestro de CO2'!AP426,'Sequestro de CO2'!AU426,'Sequestro de CO2'!AZ426,'Sequestro de CO2'!BE426,'Sequestro de CO2'!BJ426)))</f>
        <v/>
      </c>
      <c r="AB40" s="159" t="str">
        <f>IF($B$40="","",IF(OR(ISBLANK('Sequestro de CO2'!Q427),ISBLANK('Sequestro de CO2'!V427),ISBLANK('Sequestro de CO2'!AA427),ISBLANK('Sequestro de CO2'!AF427),ISBLANK('Sequestro de CO2'!AK427),ISBLANK('Sequestro de CO2'!AP427),ISBLANK('Sequestro de CO2'!AU427),ISBLANK('Sequestro de CO2'!AZ427),ISBLANK('Sequestro de CO2'!BE427),ISBLANK('Sequestro de CO2'!BJ427)),"",SUM('Sequestro de CO2'!Q427,'Sequestro de CO2'!V427,'Sequestro de CO2'!AA427,'Sequestro de CO2'!AF427,'Sequestro de CO2'!AK427,'Sequestro de CO2'!AP427,'Sequestro de CO2'!AU427,'Sequestro de CO2'!AZ427,'Sequestro de CO2'!BE427,'Sequestro de CO2'!BJ427)))</f>
        <v/>
      </c>
      <c r="AC40" s="159" t="str">
        <f>IF($B$40="","",IF(OR(ISBLANK('Sequestro de CO2'!Q428),ISBLANK('Sequestro de CO2'!V428),ISBLANK('Sequestro de CO2'!AA428),ISBLANK('Sequestro de CO2'!AF428),ISBLANK('Sequestro de CO2'!AK428),ISBLANK('Sequestro de CO2'!AP428),ISBLANK('Sequestro de CO2'!AU428),ISBLANK('Sequestro de CO2'!AZ428),ISBLANK('Sequestro de CO2'!BE428),ISBLANK('Sequestro de CO2'!BJ428)),"",SUM('Sequestro de CO2'!Q428,'Sequestro de CO2'!V428,'Sequestro de CO2'!AA428,'Sequestro de CO2'!AF428,'Sequestro de CO2'!AK428,'Sequestro de CO2'!AP428,'Sequestro de CO2'!AU428,'Sequestro de CO2'!AZ428,'Sequestro de CO2'!BE428,'Sequestro de CO2'!BJ428)))</f>
        <v/>
      </c>
      <c r="AD40" s="159" t="str">
        <f>IF($B$40="","",IF(OR(ISBLANK('Sequestro de CO2'!Q429),ISBLANK('Sequestro de CO2'!V429),ISBLANK('Sequestro de CO2'!AA429),ISBLANK('Sequestro de CO2'!AF429),ISBLANK('Sequestro de CO2'!AK429),ISBLANK('Sequestro de CO2'!AP429),ISBLANK('Sequestro de CO2'!AU429),ISBLANK('Sequestro de CO2'!AZ429),ISBLANK('Sequestro de CO2'!BE429),ISBLANK('Sequestro de CO2'!BJ429)),"",SUM('Sequestro de CO2'!Q429,'Sequestro de CO2'!V429,'Sequestro de CO2'!AA429,'Sequestro de CO2'!AF429,'Sequestro de CO2'!AK429,'Sequestro de CO2'!AP429,'Sequestro de CO2'!AU429,'Sequestro de CO2'!AZ429,'Sequestro de CO2'!BE429,'Sequestro de CO2'!BJ429)))</f>
        <v/>
      </c>
      <c r="AE40" s="159" t="str">
        <f>IF($B$40="","",IF(OR(ISBLANK('Sequestro de CO2'!Q430),ISBLANK('Sequestro de CO2'!V430),ISBLANK('Sequestro de CO2'!AA430),ISBLANK('Sequestro de CO2'!AF430),ISBLANK('Sequestro de CO2'!AK430),ISBLANK('Sequestro de CO2'!AP430),ISBLANK('Sequestro de CO2'!AU430),ISBLANK('Sequestro de CO2'!AZ430),ISBLANK('Sequestro de CO2'!BE430),ISBLANK('Sequestro de CO2'!BJ430)),"",SUM('Sequestro de CO2'!Q430,'Sequestro de CO2'!V430,'Sequestro de CO2'!AA430,'Sequestro de CO2'!AF430,'Sequestro de CO2'!AK430,'Sequestro de CO2'!AP430,'Sequestro de CO2'!AU430,'Sequestro de CO2'!AZ430,'Sequestro de CO2'!BE430,'Sequestro de CO2'!BJ430)))</f>
        <v/>
      </c>
      <c r="AF40" s="159" t="str">
        <f>IF($B$40="","",IF(OR(ISBLANK('Sequestro de CO2'!Q431),ISBLANK('Sequestro de CO2'!V431),ISBLANK('Sequestro de CO2'!AA431),ISBLANK('Sequestro de CO2'!AF431),ISBLANK('Sequestro de CO2'!AK431),ISBLANK('Sequestro de CO2'!AP431),ISBLANK('Sequestro de CO2'!AU431),ISBLANK('Sequestro de CO2'!AZ431),ISBLANK('Sequestro de CO2'!BE431),ISBLANK('Sequestro de CO2'!BJ431)),"",SUM('Sequestro de CO2'!Q431,'Sequestro de CO2'!V431,'Sequestro de CO2'!AA431,'Sequestro de CO2'!AF431,'Sequestro de CO2'!AK431,'Sequestro de CO2'!AP431,'Sequestro de CO2'!AU431,'Sequestro de CO2'!AZ431,'Sequestro de CO2'!BE431,'Sequestro de CO2'!BJ431)))</f>
        <v/>
      </c>
      <c r="AG40" s="159" t="str">
        <f>IF($B$40="","",IF(OR(ISBLANK('Sequestro de CO2'!Q432),ISBLANK('Sequestro de CO2'!V432),ISBLANK('Sequestro de CO2'!AA432),ISBLANK('Sequestro de CO2'!AF432),ISBLANK('Sequestro de CO2'!AK432),ISBLANK('Sequestro de CO2'!AP432),ISBLANK('Sequestro de CO2'!AU432),ISBLANK('Sequestro de CO2'!AZ432),ISBLANK('Sequestro de CO2'!BE432),ISBLANK('Sequestro de CO2'!BJ432)),"",SUM('Sequestro de CO2'!Q432,'Sequestro de CO2'!V432,'Sequestro de CO2'!AA432,'Sequestro de CO2'!AF432,'Sequestro de CO2'!AK432,'Sequestro de CO2'!AP432,'Sequestro de CO2'!AU432,'Sequestro de CO2'!AZ432,'Sequestro de CO2'!BE432,'Sequestro de CO2'!BJ432)))</f>
        <v/>
      </c>
      <c r="AH40" s="159" t="str">
        <f>IF($B$40="","",IF(OR(ISBLANK('Sequestro de CO2'!Q433),ISBLANK('Sequestro de CO2'!V433),ISBLANK('Sequestro de CO2'!AA433),ISBLANK('Sequestro de CO2'!AF433),ISBLANK('Sequestro de CO2'!AK433),ISBLANK('Sequestro de CO2'!AP433),ISBLANK('Sequestro de CO2'!AU433),ISBLANK('Sequestro de CO2'!AZ433),ISBLANK('Sequestro de CO2'!BE433),ISBLANK('Sequestro de CO2'!BJ433)),"",SUM('Sequestro de CO2'!Q433,'Sequestro de CO2'!V433,'Sequestro de CO2'!AA433,'Sequestro de CO2'!AF433,'Sequestro de CO2'!AK433,'Sequestro de CO2'!AP433,'Sequestro de CO2'!AU433,'Sequestro de CO2'!AZ433,'Sequestro de CO2'!BE433,'Sequestro de CO2'!BJ433)))</f>
        <v/>
      </c>
      <c r="AI40" s="159" t="str">
        <f>IF($B$40="","",IF(OR(ISBLANK('Sequestro de CO2'!Q434),ISBLANK('Sequestro de CO2'!V434),ISBLANK('Sequestro de CO2'!AA434),ISBLANK('Sequestro de CO2'!AF434),ISBLANK('Sequestro de CO2'!AK434),ISBLANK('Sequestro de CO2'!AP434),ISBLANK('Sequestro de CO2'!AU434),ISBLANK('Sequestro de CO2'!AZ434),ISBLANK('Sequestro de CO2'!BE434),ISBLANK('Sequestro de CO2'!BJ434)),"",SUM('Sequestro de CO2'!Q434,'Sequestro de CO2'!V434,'Sequestro de CO2'!AA434,'Sequestro de CO2'!AF434,'Sequestro de CO2'!AK434,'Sequestro de CO2'!AP434,'Sequestro de CO2'!AU434,'Sequestro de CO2'!AZ434,'Sequestro de CO2'!BE434,'Sequestro de CO2'!BJ434)))</f>
        <v/>
      </c>
      <c r="AJ40" s="159" t="str">
        <f>IF($B$40="","",IF(OR(ISBLANK('Sequestro de CO2'!Q435),ISBLANK('Sequestro de CO2'!V435),ISBLANK('Sequestro de CO2'!AA435),ISBLANK('Sequestro de CO2'!AF435),ISBLANK('Sequestro de CO2'!AK435),ISBLANK('Sequestro de CO2'!AP435),ISBLANK('Sequestro de CO2'!AU435),ISBLANK('Sequestro de CO2'!AZ435),ISBLANK('Sequestro de CO2'!BE435),ISBLANK('Sequestro de CO2'!BJ435)),"",SUM('Sequestro de CO2'!Q435,'Sequestro de CO2'!V435,'Sequestro de CO2'!AA435,'Sequestro de CO2'!AF435,'Sequestro de CO2'!AK435,'Sequestro de CO2'!AP435,'Sequestro de CO2'!AU435,'Sequestro de CO2'!AZ435,'Sequestro de CO2'!BE435,'Sequestro de CO2'!BJ435)))</f>
        <v/>
      </c>
      <c r="AK40" s="160" t="str">
        <f>IF($B$40="","",IF(OR(ISBLANK('Sequestro de CO2'!Q436),ISBLANK('Sequestro de CO2'!V436),ISBLANK('Sequestro de CO2'!AA436),ISBLANK('Sequestro de CO2'!AF436),ISBLANK('Sequestro de CO2'!AK436),ISBLANK('Sequestro de CO2'!AP436),ISBLANK('Sequestro de CO2'!AU436),ISBLANK('Sequestro de CO2'!AZ436),ISBLANK('Sequestro de CO2'!BE436),ISBLANK('Sequestro de CO2'!BJ436)),"",SUM('Sequestro de CO2'!Q436,'Sequestro de CO2'!V436,'Sequestro de CO2'!AA436,'Sequestro de CO2'!AF436,'Sequestro de CO2'!AK436,'Sequestro de CO2'!AP436,'Sequestro de CO2'!AU436,'Sequestro de CO2'!AZ436,'Sequestro de CO2'!BE436,'Sequestro de CO2'!BJ436)))</f>
        <v/>
      </c>
      <c r="AL40" s="144"/>
      <c r="AM40" s="144"/>
      <c r="AN40" s="144"/>
      <c r="AO40" s="144"/>
      <c r="AP40" s="144"/>
      <c r="AQ40" s="144"/>
      <c r="AR40" s="144"/>
      <c r="AS40" s="144"/>
      <c r="AT40" s="144"/>
      <c r="AU40" s="144"/>
      <c r="AV40" s="144"/>
      <c r="AW40" s="144"/>
      <c r="AX40" s="144"/>
      <c r="AY40" s="144"/>
      <c r="AZ40" s="144"/>
      <c r="BA40" s="144"/>
      <c r="BB40" s="144"/>
      <c r="BC40" s="144"/>
    </row>
    <row r="41" spans="1:55" ht="15" customHeight="1" x14ac:dyDescent="0.3">
      <c r="A41" s="144"/>
      <c r="B41" s="163" t="str">
        <f>IF(PRINCIPAL!B124&lt;&gt;"",PRINCIPAL!B124,"")</f>
        <v/>
      </c>
      <c r="C41" s="159" t="str">
        <f>IF($B$41="","",IF(OR(ISBLANK('Sequestro de CO2'!Q441),ISBLANK('Sequestro de CO2'!V441),ISBLANK('Sequestro de CO2'!AA441),ISBLANK('Sequestro de CO2'!AF441),ISBLANK('Sequestro de CO2'!AK441),ISBLANK('Sequestro de CO2'!AP441),ISBLANK('Sequestro de CO2'!AU441),ISBLANK('Sequestro de CO2'!AZ441),ISBLANK('Sequestro de CO2'!BE441),ISBLANK('Sequestro de CO2'!BJ441)),"",SUM('Sequestro de CO2'!Q441,'Sequestro de CO2'!V441,'Sequestro de CO2'!AA441,'Sequestro de CO2'!AF441,'Sequestro de CO2'!AK441,'Sequestro de CO2'!AP441,'Sequestro de CO2'!AU441,'Sequestro de CO2'!AZ441,'Sequestro de CO2'!BE441,'Sequestro de CO2'!BJ441)))</f>
        <v/>
      </c>
      <c r="D41" s="159" t="str">
        <f>IF($B$41="","",IF(OR(ISBLANK('Sequestro de CO2'!Q442),ISBLANK('Sequestro de CO2'!V442),ISBLANK('Sequestro de CO2'!AA442),ISBLANK('Sequestro de CO2'!AF442),ISBLANK('Sequestro de CO2'!AK442),ISBLANK('Sequestro de CO2'!AP442),ISBLANK('Sequestro de CO2'!AU442),ISBLANK('Sequestro de CO2'!AZ442),ISBLANK('Sequestro de CO2'!BE442),ISBLANK('Sequestro de CO2'!BJ442)),"",SUM('Sequestro de CO2'!Q442,'Sequestro de CO2'!V442,'Sequestro de CO2'!AA442,'Sequestro de CO2'!AF442,'Sequestro de CO2'!AK442,'Sequestro de CO2'!AP442,'Sequestro de CO2'!AU442,'Sequestro de CO2'!AZ442,'Sequestro de CO2'!BE442,'Sequestro de CO2'!BJ442)))</f>
        <v/>
      </c>
      <c r="E41" s="159" t="str">
        <f>IF($B$41="","",IF(OR(ISBLANK('Sequestro de CO2'!Q443),ISBLANK('Sequestro de CO2'!V443),ISBLANK('Sequestro de CO2'!AA443),ISBLANK('Sequestro de CO2'!AF443),ISBLANK('Sequestro de CO2'!AK443),ISBLANK('Sequestro de CO2'!AP443),ISBLANK('Sequestro de CO2'!AU443),ISBLANK('Sequestro de CO2'!AZ443),ISBLANK('Sequestro de CO2'!BE443),ISBLANK('Sequestro de CO2'!BJ443)),"",SUM('Sequestro de CO2'!Q443,'Sequestro de CO2'!V443,'Sequestro de CO2'!AA443,'Sequestro de CO2'!AF443,'Sequestro de CO2'!AK443,'Sequestro de CO2'!AP443,'Sequestro de CO2'!AU443,'Sequestro de CO2'!AZ443,'Sequestro de CO2'!BE443,'Sequestro de CO2'!BJ443)))</f>
        <v/>
      </c>
      <c r="F41" s="159" t="str">
        <f>IF($B$41="","",IF(OR(ISBLANK('Sequestro de CO2'!Q444),ISBLANK('Sequestro de CO2'!V444),ISBLANK('Sequestro de CO2'!AA444),ISBLANK('Sequestro de CO2'!AF444),ISBLANK('Sequestro de CO2'!AK444),ISBLANK('Sequestro de CO2'!AP444),ISBLANK('Sequestro de CO2'!AU444),ISBLANK('Sequestro de CO2'!AZ444),ISBLANK('Sequestro de CO2'!BE444),ISBLANK('Sequestro de CO2'!BJ444)),"",SUM('Sequestro de CO2'!Q444,'Sequestro de CO2'!V444,'Sequestro de CO2'!AA444,'Sequestro de CO2'!AF444,'Sequestro de CO2'!AK444,'Sequestro de CO2'!AP444,'Sequestro de CO2'!AU444,'Sequestro de CO2'!AZ444,'Sequestro de CO2'!BE444,'Sequestro de CO2'!BJ444)))</f>
        <v/>
      </c>
      <c r="G41" s="159" t="str">
        <f>IF($B$41="","",IF(OR(ISBLANK('Sequestro de CO2'!Q445),ISBLANK('Sequestro de CO2'!V445),ISBLANK('Sequestro de CO2'!AA445),ISBLANK('Sequestro de CO2'!AF445),ISBLANK('Sequestro de CO2'!AK445),ISBLANK('Sequestro de CO2'!AP445),ISBLANK('Sequestro de CO2'!AU445),ISBLANK('Sequestro de CO2'!AZ445),ISBLANK('Sequestro de CO2'!BE445),ISBLANK('Sequestro de CO2'!BJ445)),"",SUM('Sequestro de CO2'!Q445,'Sequestro de CO2'!V445,'Sequestro de CO2'!AA445,'Sequestro de CO2'!AF445,'Sequestro de CO2'!AK445,'Sequestro de CO2'!AP445,'Sequestro de CO2'!AU445,'Sequestro de CO2'!AZ445,'Sequestro de CO2'!BE445,'Sequestro de CO2'!BJ445)))</f>
        <v/>
      </c>
      <c r="H41" s="159" t="str">
        <f>IF($B$41="","",IF(OR(ISBLANK('Sequestro de CO2'!Q446),ISBLANK('Sequestro de CO2'!V446),ISBLANK('Sequestro de CO2'!AA446),ISBLANK('Sequestro de CO2'!AF446),ISBLANK('Sequestro de CO2'!AK446),ISBLANK('Sequestro de CO2'!AP446),ISBLANK('Sequestro de CO2'!AU446),ISBLANK('Sequestro de CO2'!AZ446),ISBLANK('Sequestro de CO2'!BE446),ISBLANK('Sequestro de CO2'!BJ446)),"",SUM('Sequestro de CO2'!Q446,'Sequestro de CO2'!V446,'Sequestro de CO2'!AA446,'Sequestro de CO2'!AF446,'Sequestro de CO2'!AK446,'Sequestro de CO2'!AP446,'Sequestro de CO2'!AU446,'Sequestro de CO2'!AZ446,'Sequestro de CO2'!BE446,'Sequestro de CO2'!BJ446)))</f>
        <v/>
      </c>
      <c r="I41" s="159" t="str">
        <f>IF($B$41="","",IF(OR(ISBLANK('Sequestro de CO2'!Q447),ISBLANK('Sequestro de CO2'!V447),ISBLANK('Sequestro de CO2'!AA447),ISBLANK('Sequestro de CO2'!AF447),ISBLANK('Sequestro de CO2'!AK447),ISBLANK('Sequestro de CO2'!AP447),ISBLANK('Sequestro de CO2'!AU447),ISBLANK('Sequestro de CO2'!AZ447),ISBLANK('Sequestro de CO2'!BE447),ISBLANK('Sequestro de CO2'!BJ447)),"",SUM('Sequestro de CO2'!Q447,'Sequestro de CO2'!V447,'Sequestro de CO2'!AA447,'Sequestro de CO2'!AF447,'Sequestro de CO2'!AK447,'Sequestro de CO2'!AP447,'Sequestro de CO2'!AU447,'Sequestro de CO2'!AZ447,'Sequestro de CO2'!BE447,'Sequestro de CO2'!BJ447)))</f>
        <v/>
      </c>
      <c r="J41" s="159" t="str">
        <f>IF($B$41="","",IF(OR(ISBLANK('Sequestro de CO2'!Q448),ISBLANK('Sequestro de CO2'!V448),ISBLANK('Sequestro de CO2'!AA448),ISBLANK('Sequestro de CO2'!AF448),ISBLANK('Sequestro de CO2'!AK448),ISBLANK('Sequestro de CO2'!AP448),ISBLANK('Sequestro de CO2'!AU448),ISBLANK('Sequestro de CO2'!AZ448),ISBLANK('Sequestro de CO2'!BE448),ISBLANK('Sequestro de CO2'!BJ448)),"",SUM('Sequestro de CO2'!Q448,'Sequestro de CO2'!V448,'Sequestro de CO2'!AA448,'Sequestro de CO2'!AF448,'Sequestro de CO2'!AK448,'Sequestro de CO2'!AP448,'Sequestro de CO2'!AU448,'Sequestro de CO2'!AZ448,'Sequestro de CO2'!BE448,'Sequestro de CO2'!BJ448)))</f>
        <v/>
      </c>
      <c r="K41" s="159" t="str">
        <f>IF($B$41="","",IF(OR(ISBLANK('Sequestro de CO2'!Q449),ISBLANK('Sequestro de CO2'!V449),ISBLANK('Sequestro de CO2'!AA449),ISBLANK('Sequestro de CO2'!AF449),ISBLANK('Sequestro de CO2'!AK449),ISBLANK('Sequestro de CO2'!AP449),ISBLANK('Sequestro de CO2'!AU449),ISBLANK('Sequestro de CO2'!AZ449),ISBLANK('Sequestro de CO2'!BE449),ISBLANK('Sequestro de CO2'!BJ449)),"",SUM('Sequestro de CO2'!Q449,'Sequestro de CO2'!V449,'Sequestro de CO2'!AA449,'Sequestro de CO2'!AF449,'Sequestro de CO2'!AK449,'Sequestro de CO2'!AP449,'Sequestro de CO2'!AU449,'Sequestro de CO2'!AZ449,'Sequestro de CO2'!BE449,'Sequestro de CO2'!BJ449)))</f>
        <v/>
      </c>
      <c r="L41" s="159" t="str">
        <f>IF($B$41="","",IF(OR(ISBLANK('Sequestro de CO2'!Q450),ISBLANK('Sequestro de CO2'!V450),ISBLANK('Sequestro de CO2'!AA450),ISBLANK('Sequestro de CO2'!AF450),ISBLANK('Sequestro de CO2'!AK450),ISBLANK('Sequestro de CO2'!AP450),ISBLANK('Sequestro de CO2'!AU450),ISBLANK('Sequestro de CO2'!AZ450),ISBLANK('Sequestro de CO2'!BE450),ISBLANK('Sequestro de CO2'!BJ450)),"",SUM('Sequestro de CO2'!Q450,'Sequestro de CO2'!V450,'Sequestro de CO2'!AA450,'Sequestro de CO2'!AF450,'Sequestro de CO2'!AK450,'Sequestro de CO2'!AP450,'Sequestro de CO2'!AU450,'Sequestro de CO2'!AZ450,'Sequestro de CO2'!BE450,'Sequestro de CO2'!BJ450)))</f>
        <v/>
      </c>
      <c r="M41" s="159" t="str">
        <f>IF($B$41="","",IF(OR(ISBLANK('Sequestro de CO2'!Q451),ISBLANK('Sequestro de CO2'!V451),ISBLANK('Sequestro de CO2'!AA451),ISBLANK('Sequestro de CO2'!AF451),ISBLANK('Sequestro de CO2'!AK451),ISBLANK('Sequestro de CO2'!AP451),ISBLANK('Sequestro de CO2'!AU451),ISBLANK('Sequestro de CO2'!AZ451),ISBLANK('Sequestro de CO2'!BE451),ISBLANK('Sequestro de CO2'!BJ451)),"",SUM('Sequestro de CO2'!Q451,'Sequestro de CO2'!V451,'Sequestro de CO2'!AA451,'Sequestro de CO2'!AF451,'Sequestro de CO2'!AK451,'Sequestro de CO2'!AP451,'Sequestro de CO2'!AU451,'Sequestro de CO2'!AZ451,'Sequestro de CO2'!BE451,'Sequestro de CO2'!BJ451)))</f>
        <v/>
      </c>
      <c r="N41" s="159" t="str">
        <f>IF($B$41="","",IF(OR(ISBLANK('Sequestro de CO2'!Q452),ISBLANK('Sequestro de CO2'!V452),ISBLANK('Sequestro de CO2'!AA452),ISBLANK('Sequestro de CO2'!AF452),ISBLANK('Sequestro de CO2'!AK452),ISBLANK('Sequestro de CO2'!AP452),ISBLANK('Sequestro de CO2'!AU452),ISBLANK('Sequestro de CO2'!AZ452),ISBLANK('Sequestro de CO2'!BE452),ISBLANK('Sequestro de CO2'!BJ452)),"",SUM('Sequestro de CO2'!Q452,'Sequestro de CO2'!V452,'Sequestro de CO2'!AA452,'Sequestro de CO2'!AF452,'Sequestro de CO2'!AK452,'Sequestro de CO2'!AP452,'Sequestro de CO2'!AU452,'Sequestro de CO2'!AZ452,'Sequestro de CO2'!BE452,'Sequestro de CO2'!BJ452)))</f>
        <v/>
      </c>
      <c r="O41" s="159" t="str">
        <f>IF($B$41="","",IF(OR(ISBLANK('Sequestro de CO2'!Q453),ISBLANK('Sequestro de CO2'!V453),ISBLANK('Sequestro de CO2'!AA453),ISBLANK('Sequestro de CO2'!AF453),ISBLANK('Sequestro de CO2'!AK453),ISBLANK('Sequestro de CO2'!AP453),ISBLANK('Sequestro de CO2'!AU453),ISBLANK('Sequestro de CO2'!AZ453),ISBLANK('Sequestro de CO2'!BE453),ISBLANK('Sequestro de CO2'!BJ453)),"",SUM('Sequestro de CO2'!Q453,'Sequestro de CO2'!V453,'Sequestro de CO2'!AA453,'Sequestro de CO2'!AF453,'Sequestro de CO2'!AK453,'Sequestro de CO2'!AP453,'Sequestro de CO2'!AU453,'Sequestro de CO2'!AZ453,'Sequestro de CO2'!BE453,'Sequestro de CO2'!BJ453)))</f>
        <v/>
      </c>
      <c r="P41" s="159" t="str">
        <f>IF($B$41="","",IF(OR(ISBLANK('Sequestro de CO2'!Q454),ISBLANK('Sequestro de CO2'!V454),ISBLANK('Sequestro de CO2'!AA454),ISBLANK('Sequestro de CO2'!AF454),ISBLANK('Sequestro de CO2'!AK454),ISBLANK('Sequestro de CO2'!AP454),ISBLANK('Sequestro de CO2'!AU454),ISBLANK('Sequestro de CO2'!AZ454),ISBLANK('Sequestro de CO2'!BE454),ISBLANK('Sequestro de CO2'!BJ454)),"",SUM('Sequestro de CO2'!Q454,'Sequestro de CO2'!V454,'Sequestro de CO2'!AA454,'Sequestro de CO2'!AF454,'Sequestro de CO2'!AK454,'Sequestro de CO2'!AP454,'Sequestro de CO2'!AU454,'Sequestro de CO2'!AZ454,'Sequestro de CO2'!BE454,'Sequestro de CO2'!BJ454)))</f>
        <v/>
      </c>
      <c r="Q41" s="159" t="str">
        <f>IF($B$41="","",IF(OR(ISBLANK('Sequestro de CO2'!Q455),ISBLANK('Sequestro de CO2'!V455),ISBLANK('Sequestro de CO2'!AA455),ISBLANK('Sequestro de CO2'!AF455),ISBLANK('Sequestro de CO2'!AK455),ISBLANK('Sequestro de CO2'!AP455),ISBLANK('Sequestro de CO2'!AU455),ISBLANK('Sequestro de CO2'!AZ455),ISBLANK('Sequestro de CO2'!BE455),ISBLANK('Sequestro de CO2'!BJ455)),"",SUM('Sequestro de CO2'!Q455,'Sequestro de CO2'!V455,'Sequestro de CO2'!AA455,'Sequestro de CO2'!AF455,'Sequestro de CO2'!AK455,'Sequestro de CO2'!AP455,'Sequestro de CO2'!AU455,'Sequestro de CO2'!AZ455,'Sequestro de CO2'!BE455,'Sequestro de CO2'!BJ455)))</f>
        <v/>
      </c>
      <c r="R41" s="159" t="str">
        <f>IF($B$41="","",IF(OR(ISBLANK('Sequestro de CO2'!Q456),ISBLANK('Sequestro de CO2'!V456),ISBLANK('Sequestro de CO2'!AA456),ISBLANK('Sequestro de CO2'!AF456),ISBLANK('Sequestro de CO2'!AK456),ISBLANK('Sequestro de CO2'!AP456),ISBLANK('Sequestro de CO2'!AU456),ISBLANK('Sequestro de CO2'!AZ456),ISBLANK('Sequestro de CO2'!BE456),ISBLANK('Sequestro de CO2'!BJ456)),"",SUM('Sequestro de CO2'!Q456,'Sequestro de CO2'!V456,'Sequestro de CO2'!AA456,'Sequestro de CO2'!AF456,'Sequestro de CO2'!AK456,'Sequestro de CO2'!AP456,'Sequestro de CO2'!AU456,'Sequestro de CO2'!AZ456,'Sequestro de CO2'!BE456,'Sequestro de CO2'!BJ456)))</f>
        <v/>
      </c>
      <c r="S41" s="159" t="str">
        <f>IF($B$41="","",IF(OR(ISBLANK('Sequestro de CO2'!Q457),ISBLANK('Sequestro de CO2'!V457),ISBLANK('Sequestro de CO2'!AA457),ISBLANK('Sequestro de CO2'!AF457),ISBLANK('Sequestro de CO2'!AK457),ISBLANK('Sequestro de CO2'!AP457),ISBLANK('Sequestro de CO2'!AU457),ISBLANK('Sequestro de CO2'!AZ457),ISBLANK('Sequestro de CO2'!BE457),ISBLANK('Sequestro de CO2'!BJ457)),"",SUM('Sequestro de CO2'!Q457,'Sequestro de CO2'!V457,'Sequestro de CO2'!AA457,'Sequestro de CO2'!AF457,'Sequestro de CO2'!AK457,'Sequestro de CO2'!AP457,'Sequestro de CO2'!AU457,'Sequestro de CO2'!AZ457,'Sequestro de CO2'!BE457,'Sequestro de CO2'!BJ457)))</f>
        <v/>
      </c>
      <c r="T41" s="159" t="str">
        <f>IF($B$41="","",IF(OR(ISBLANK('Sequestro de CO2'!Q458),ISBLANK('Sequestro de CO2'!V458),ISBLANK('Sequestro de CO2'!AA458),ISBLANK('Sequestro de CO2'!AF458),ISBLANK('Sequestro de CO2'!AK458),ISBLANK('Sequestro de CO2'!AP458),ISBLANK('Sequestro de CO2'!AU458),ISBLANK('Sequestro de CO2'!AZ458),ISBLANK('Sequestro de CO2'!BE458),ISBLANK('Sequestro de CO2'!BJ458)),"",SUM('Sequestro de CO2'!Q458,'Sequestro de CO2'!V458,'Sequestro de CO2'!AA458,'Sequestro de CO2'!AF458,'Sequestro de CO2'!AK458,'Sequestro de CO2'!AP458,'Sequestro de CO2'!AU458,'Sequestro de CO2'!AZ458,'Sequestro de CO2'!BE458,'Sequestro de CO2'!BJ458)))</f>
        <v/>
      </c>
      <c r="U41" s="159" t="str">
        <f>IF($B$41="","",IF(OR(ISBLANK('Sequestro de CO2'!Q459),ISBLANK('Sequestro de CO2'!V459),ISBLANK('Sequestro de CO2'!AA459),ISBLANK('Sequestro de CO2'!AF459),ISBLANK('Sequestro de CO2'!AK459),ISBLANK('Sequestro de CO2'!AP459),ISBLANK('Sequestro de CO2'!AU459),ISBLANK('Sequestro de CO2'!AZ459),ISBLANK('Sequestro de CO2'!BE459),ISBLANK('Sequestro de CO2'!BJ459)),"",SUM('Sequestro de CO2'!Q459,'Sequestro de CO2'!V459,'Sequestro de CO2'!AA459,'Sequestro de CO2'!AF459,'Sequestro de CO2'!AK459,'Sequestro de CO2'!AP459,'Sequestro de CO2'!AU459,'Sequestro de CO2'!AZ459,'Sequestro de CO2'!BE459,'Sequestro de CO2'!BJ459)))</f>
        <v/>
      </c>
      <c r="V41" s="159" t="str">
        <f>IF($B$41="","",IF(OR(ISBLANK('Sequestro de CO2'!Q460),ISBLANK('Sequestro de CO2'!V460),ISBLANK('Sequestro de CO2'!AA460),ISBLANK('Sequestro de CO2'!AF460),ISBLANK('Sequestro de CO2'!AK460),ISBLANK('Sequestro de CO2'!AP460),ISBLANK('Sequestro de CO2'!AU460),ISBLANK('Sequestro de CO2'!AZ460),ISBLANK('Sequestro de CO2'!BE460),ISBLANK('Sequestro de CO2'!BJ460)),"",SUM('Sequestro de CO2'!Q460,'Sequestro de CO2'!V460,'Sequestro de CO2'!AA460,'Sequestro de CO2'!AF460,'Sequestro de CO2'!AK460,'Sequestro de CO2'!AP460,'Sequestro de CO2'!AU460,'Sequestro de CO2'!AZ460,'Sequestro de CO2'!BE460,'Sequestro de CO2'!BJ460)))</f>
        <v/>
      </c>
      <c r="W41" s="159" t="str">
        <f>IF($B$41="","",IF(OR(ISBLANK('Sequestro de CO2'!Q461),ISBLANK('Sequestro de CO2'!V461),ISBLANK('Sequestro de CO2'!AA461),ISBLANK('Sequestro de CO2'!AF461),ISBLANK('Sequestro de CO2'!AK461),ISBLANK('Sequestro de CO2'!AP461),ISBLANK('Sequestro de CO2'!AU461),ISBLANK('Sequestro de CO2'!AZ461),ISBLANK('Sequestro de CO2'!BE461),ISBLANK('Sequestro de CO2'!BJ461)),"",SUM('Sequestro de CO2'!Q461,'Sequestro de CO2'!V461,'Sequestro de CO2'!AA461,'Sequestro de CO2'!AF461,'Sequestro de CO2'!AK461,'Sequestro de CO2'!AP461,'Sequestro de CO2'!AU461,'Sequestro de CO2'!AZ461,'Sequestro de CO2'!BE461,'Sequestro de CO2'!BJ461)))</f>
        <v/>
      </c>
      <c r="X41" s="159" t="str">
        <f>IF($B$41="","",IF(OR(ISBLANK('Sequestro de CO2'!Q462),ISBLANK('Sequestro de CO2'!V462),ISBLANK('Sequestro de CO2'!AA462),ISBLANK('Sequestro de CO2'!AF462),ISBLANK('Sequestro de CO2'!AK462),ISBLANK('Sequestro de CO2'!AP462),ISBLANK('Sequestro de CO2'!AU462),ISBLANK('Sequestro de CO2'!AZ462),ISBLANK('Sequestro de CO2'!BE462),ISBLANK('Sequestro de CO2'!BJ462)),"",SUM('Sequestro de CO2'!Q462,'Sequestro de CO2'!V462,'Sequestro de CO2'!AA462,'Sequestro de CO2'!AF462,'Sequestro de CO2'!AK462,'Sequestro de CO2'!AP462,'Sequestro de CO2'!AU462,'Sequestro de CO2'!AZ462,'Sequestro de CO2'!BE462,'Sequestro de CO2'!BJ462)))</f>
        <v/>
      </c>
      <c r="Y41" s="159" t="str">
        <f>IF($B$41="","",IF(OR(ISBLANK('Sequestro de CO2'!Q463),ISBLANK('Sequestro de CO2'!V463),ISBLANK('Sequestro de CO2'!AA463),ISBLANK('Sequestro de CO2'!AF463),ISBLANK('Sequestro de CO2'!AK463),ISBLANK('Sequestro de CO2'!AP463),ISBLANK('Sequestro de CO2'!AU463),ISBLANK('Sequestro de CO2'!AZ463),ISBLANK('Sequestro de CO2'!BE463),ISBLANK('Sequestro de CO2'!BJ463)),"",SUM('Sequestro de CO2'!Q463,'Sequestro de CO2'!V463,'Sequestro de CO2'!AA463,'Sequestro de CO2'!AF463,'Sequestro de CO2'!AK463,'Sequestro de CO2'!AP463,'Sequestro de CO2'!AU463,'Sequestro de CO2'!AZ463,'Sequestro de CO2'!BE463,'Sequestro de CO2'!BJ463)))</f>
        <v/>
      </c>
      <c r="Z41" s="159" t="str">
        <f>IF($B$41="","",IF(OR(ISBLANK('Sequestro de CO2'!Q464),ISBLANK('Sequestro de CO2'!V464),ISBLANK('Sequestro de CO2'!AA464),ISBLANK('Sequestro de CO2'!AF464),ISBLANK('Sequestro de CO2'!AK464),ISBLANK('Sequestro de CO2'!AP464),ISBLANK('Sequestro de CO2'!AU464),ISBLANK('Sequestro de CO2'!AZ464),ISBLANK('Sequestro de CO2'!BE464),ISBLANK('Sequestro de CO2'!BJ464)),"",SUM('Sequestro de CO2'!Q464,'Sequestro de CO2'!V464,'Sequestro de CO2'!AA464,'Sequestro de CO2'!AF464,'Sequestro de CO2'!AK464,'Sequestro de CO2'!AP464,'Sequestro de CO2'!AU464,'Sequestro de CO2'!AZ464,'Sequestro de CO2'!BE464,'Sequestro de CO2'!BJ464)))</f>
        <v/>
      </c>
      <c r="AA41" s="159" t="str">
        <f>IF($B$41="","",IF(OR(ISBLANK('Sequestro de CO2'!Q465),ISBLANK('Sequestro de CO2'!V465),ISBLANK('Sequestro de CO2'!AA465),ISBLANK('Sequestro de CO2'!AF465),ISBLANK('Sequestro de CO2'!AK465),ISBLANK('Sequestro de CO2'!AP465),ISBLANK('Sequestro de CO2'!AU465),ISBLANK('Sequestro de CO2'!AZ465),ISBLANK('Sequestro de CO2'!BE465),ISBLANK('Sequestro de CO2'!BJ465)),"",SUM('Sequestro de CO2'!Q465,'Sequestro de CO2'!V465,'Sequestro de CO2'!AA465,'Sequestro de CO2'!AF465,'Sequestro de CO2'!AK465,'Sequestro de CO2'!AP465,'Sequestro de CO2'!AU465,'Sequestro de CO2'!AZ465,'Sequestro de CO2'!BE465,'Sequestro de CO2'!BJ465)))</f>
        <v/>
      </c>
      <c r="AB41" s="159" t="str">
        <f>IF($B$41="","",IF(OR(ISBLANK('Sequestro de CO2'!Q466),ISBLANK('Sequestro de CO2'!V466),ISBLANK('Sequestro de CO2'!AA466),ISBLANK('Sequestro de CO2'!AF466),ISBLANK('Sequestro de CO2'!AK466),ISBLANK('Sequestro de CO2'!AP466),ISBLANK('Sequestro de CO2'!AU466),ISBLANK('Sequestro de CO2'!AZ466),ISBLANK('Sequestro de CO2'!BE466),ISBLANK('Sequestro de CO2'!BJ466)),"",SUM('Sequestro de CO2'!Q466,'Sequestro de CO2'!V466,'Sequestro de CO2'!AA466,'Sequestro de CO2'!AF466,'Sequestro de CO2'!AK466,'Sequestro de CO2'!AP466,'Sequestro de CO2'!AU466,'Sequestro de CO2'!AZ466,'Sequestro de CO2'!BE466,'Sequestro de CO2'!BJ466)))</f>
        <v/>
      </c>
      <c r="AC41" s="159" t="str">
        <f>IF($B$41="","",IF(OR(ISBLANK('Sequestro de CO2'!Q467),ISBLANK('Sequestro de CO2'!V467),ISBLANK('Sequestro de CO2'!AA467),ISBLANK('Sequestro de CO2'!AF467),ISBLANK('Sequestro de CO2'!AK467),ISBLANK('Sequestro de CO2'!AP467),ISBLANK('Sequestro de CO2'!AU467),ISBLANK('Sequestro de CO2'!AZ467),ISBLANK('Sequestro de CO2'!BE467),ISBLANK('Sequestro de CO2'!BJ467)),"",SUM('Sequestro de CO2'!Q467,'Sequestro de CO2'!V467,'Sequestro de CO2'!AA467,'Sequestro de CO2'!AF467,'Sequestro de CO2'!AK467,'Sequestro de CO2'!AP467,'Sequestro de CO2'!AU467,'Sequestro de CO2'!AZ467,'Sequestro de CO2'!BE467,'Sequestro de CO2'!BJ467)))</f>
        <v/>
      </c>
      <c r="AD41" s="159" t="str">
        <f>IF($B$41="","",IF(OR(ISBLANK('Sequestro de CO2'!Q468),ISBLANK('Sequestro de CO2'!V468),ISBLANK('Sequestro de CO2'!AA468),ISBLANK('Sequestro de CO2'!AF468),ISBLANK('Sequestro de CO2'!AK468),ISBLANK('Sequestro de CO2'!AP468),ISBLANK('Sequestro de CO2'!AU468),ISBLANK('Sequestro de CO2'!AZ468),ISBLANK('Sequestro de CO2'!BE468),ISBLANK('Sequestro de CO2'!BJ468)),"",SUM('Sequestro de CO2'!Q468,'Sequestro de CO2'!V468,'Sequestro de CO2'!AA468,'Sequestro de CO2'!AF468,'Sequestro de CO2'!AK468,'Sequestro de CO2'!AP468,'Sequestro de CO2'!AU468,'Sequestro de CO2'!AZ468,'Sequestro de CO2'!BE468,'Sequestro de CO2'!BJ468)))</f>
        <v/>
      </c>
      <c r="AE41" s="159" t="str">
        <f>IF($B$41="","",IF(OR(ISBLANK('Sequestro de CO2'!Q469),ISBLANK('Sequestro de CO2'!V469),ISBLANK('Sequestro de CO2'!AA469),ISBLANK('Sequestro de CO2'!AF469),ISBLANK('Sequestro de CO2'!AK469),ISBLANK('Sequestro de CO2'!AP469),ISBLANK('Sequestro de CO2'!AU469),ISBLANK('Sequestro de CO2'!AZ469),ISBLANK('Sequestro de CO2'!BE469),ISBLANK('Sequestro de CO2'!BJ469)),"",SUM('Sequestro de CO2'!Q469,'Sequestro de CO2'!V469,'Sequestro de CO2'!AA469,'Sequestro de CO2'!AF469,'Sequestro de CO2'!AK469,'Sequestro de CO2'!AP469,'Sequestro de CO2'!AU469,'Sequestro de CO2'!AZ469,'Sequestro de CO2'!BE469,'Sequestro de CO2'!BJ469)))</f>
        <v/>
      </c>
      <c r="AF41" s="159" t="str">
        <f>IF($B$41="","",IF(OR(ISBLANK('Sequestro de CO2'!Q470),ISBLANK('Sequestro de CO2'!V470),ISBLANK('Sequestro de CO2'!AA470),ISBLANK('Sequestro de CO2'!AF470),ISBLANK('Sequestro de CO2'!AK470),ISBLANK('Sequestro de CO2'!AP470),ISBLANK('Sequestro de CO2'!AU470),ISBLANK('Sequestro de CO2'!AZ470),ISBLANK('Sequestro de CO2'!BE470),ISBLANK('Sequestro de CO2'!BJ470)),"",SUM('Sequestro de CO2'!Q470,'Sequestro de CO2'!V470,'Sequestro de CO2'!AA470,'Sequestro de CO2'!AF470,'Sequestro de CO2'!AK470,'Sequestro de CO2'!AP470,'Sequestro de CO2'!AU470,'Sequestro de CO2'!AZ470,'Sequestro de CO2'!BE470,'Sequestro de CO2'!BJ470)))</f>
        <v/>
      </c>
      <c r="AG41" s="159" t="str">
        <f>IF($B$41="","",IF(OR(ISBLANK('Sequestro de CO2'!Q471),ISBLANK('Sequestro de CO2'!V471),ISBLANK('Sequestro de CO2'!AA471),ISBLANK('Sequestro de CO2'!AF471),ISBLANK('Sequestro de CO2'!AK471),ISBLANK('Sequestro de CO2'!AP471),ISBLANK('Sequestro de CO2'!AU471),ISBLANK('Sequestro de CO2'!AZ471),ISBLANK('Sequestro de CO2'!BE471),ISBLANK('Sequestro de CO2'!BJ471)),"",SUM('Sequestro de CO2'!Q471,'Sequestro de CO2'!V471,'Sequestro de CO2'!AA471,'Sequestro de CO2'!AF471,'Sequestro de CO2'!AK471,'Sequestro de CO2'!AP471,'Sequestro de CO2'!AU471,'Sequestro de CO2'!AZ471,'Sequestro de CO2'!BE471,'Sequestro de CO2'!BJ471)))</f>
        <v/>
      </c>
      <c r="AH41" s="159" t="str">
        <f>IF($B$41="","",IF(OR(ISBLANK('Sequestro de CO2'!Q472),ISBLANK('Sequestro de CO2'!V472),ISBLANK('Sequestro de CO2'!AA472),ISBLANK('Sequestro de CO2'!AF472),ISBLANK('Sequestro de CO2'!AK472),ISBLANK('Sequestro de CO2'!AP472),ISBLANK('Sequestro de CO2'!AU472),ISBLANK('Sequestro de CO2'!AZ472),ISBLANK('Sequestro de CO2'!BE472),ISBLANK('Sequestro de CO2'!BJ472)),"",SUM('Sequestro de CO2'!Q472,'Sequestro de CO2'!V472,'Sequestro de CO2'!AA472,'Sequestro de CO2'!AF472,'Sequestro de CO2'!AK472,'Sequestro de CO2'!AP472,'Sequestro de CO2'!AU472,'Sequestro de CO2'!AZ472,'Sequestro de CO2'!BE472,'Sequestro de CO2'!BJ472)))</f>
        <v/>
      </c>
      <c r="AI41" s="159" t="str">
        <f>IF($B$41="","",IF(OR(ISBLANK('Sequestro de CO2'!Q473),ISBLANK('Sequestro de CO2'!V473),ISBLANK('Sequestro de CO2'!AA473),ISBLANK('Sequestro de CO2'!AF473),ISBLANK('Sequestro de CO2'!AK473),ISBLANK('Sequestro de CO2'!AP473),ISBLANK('Sequestro de CO2'!AU473),ISBLANK('Sequestro de CO2'!AZ473),ISBLANK('Sequestro de CO2'!BE473),ISBLANK('Sequestro de CO2'!BJ473)),"",SUM('Sequestro de CO2'!Q473,'Sequestro de CO2'!V473,'Sequestro de CO2'!AA473,'Sequestro de CO2'!AF473,'Sequestro de CO2'!AK473,'Sequestro de CO2'!AP473,'Sequestro de CO2'!AU473,'Sequestro de CO2'!AZ473,'Sequestro de CO2'!BE473,'Sequestro de CO2'!BJ473)))</f>
        <v/>
      </c>
      <c r="AJ41" s="159" t="str">
        <f>IF($B$41="","",IF(OR(ISBLANK('Sequestro de CO2'!Q474),ISBLANK('Sequestro de CO2'!V474),ISBLANK('Sequestro de CO2'!AA474),ISBLANK('Sequestro de CO2'!AF474),ISBLANK('Sequestro de CO2'!AK474),ISBLANK('Sequestro de CO2'!AP474),ISBLANK('Sequestro de CO2'!AU474),ISBLANK('Sequestro de CO2'!AZ474),ISBLANK('Sequestro de CO2'!BE474),ISBLANK('Sequestro de CO2'!BJ474)),"",SUM('Sequestro de CO2'!Q474,'Sequestro de CO2'!V474,'Sequestro de CO2'!AA474,'Sequestro de CO2'!AF474,'Sequestro de CO2'!AK474,'Sequestro de CO2'!AP474,'Sequestro de CO2'!AU474,'Sequestro de CO2'!AZ474,'Sequestro de CO2'!BE474,'Sequestro de CO2'!BJ474)))</f>
        <v/>
      </c>
      <c r="AK41" s="160" t="str">
        <f>IF($B$41="","",IF(OR(ISBLANK('Sequestro de CO2'!Q475),ISBLANK('Sequestro de CO2'!V475),ISBLANK('Sequestro de CO2'!AA475),ISBLANK('Sequestro de CO2'!AF475),ISBLANK('Sequestro de CO2'!AK475),ISBLANK('Sequestro de CO2'!AP475),ISBLANK('Sequestro de CO2'!AU475),ISBLANK('Sequestro de CO2'!AZ475),ISBLANK('Sequestro de CO2'!BE475),ISBLANK('Sequestro de CO2'!BJ475)),"",SUM('Sequestro de CO2'!Q475,'Sequestro de CO2'!V475,'Sequestro de CO2'!AA475,'Sequestro de CO2'!AF475,'Sequestro de CO2'!AK475,'Sequestro de CO2'!AP475,'Sequestro de CO2'!AU475,'Sequestro de CO2'!AZ475,'Sequestro de CO2'!BE475,'Sequestro de CO2'!BJ475)))</f>
        <v/>
      </c>
      <c r="AL41" s="144"/>
      <c r="AM41" s="144"/>
      <c r="AN41" s="144"/>
      <c r="AO41" s="144"/>
      <c r="AP41" s="144"/>
      <c r="AQ41" s="144"/>
      <c r="AR41" s="144"/>
      <c r="AS41" s="144"/>
      <c r="AT41" s="144"/>
      <c r="AU41" s="144"/>
      <c r="AV41" s="144"/>
      <c r="AW41" s="144"/>
      <c r="AX41" s="144"/>
      <c r="AY41" s="144"/>
      <c r="AZ41" s="144"/>
      <c r="BA41" s="144"/>
      <c r="BB41" s="144"/>
      <c r="BC41" s="144"/>
    </row>
    <row r="42" spans="1:55" ht="15" customHeight="1" x14ac:dyDescent="0.3">
      <c r="A42" s="144"/>
      <c r="B42" s="163" t="str">
        <f>IF(PRINCIPAL!B134&lt;&gt;"",PRINCIPAL!B134,"")</f>
        <v/>
      </c>
      <c r="C42" s="159" t="str">
        <f>IF($B$42="","",IF(OR(ISBLANK('Sequestro de CO2'!Q480),ISBLANK('Sequestro de CO2'!V480),ISBLANK('Sequestro de CO2'!AA480),ISBLANK('Sequestro de CO2'!AF480),ISBLANK('Sequestro de CO2'!AK480),ISBLANK('Sequestro de CO2'!AP480),ISBLANK('Sequestro de CO2'!AU480),ISBLANK('Sequestro de CO2'!AZ480),ISBLANK('Sequestro de CO2'!BE480),ISBLANK('Sequestro de CO2'!BJ480)),"",SUM('Sequestro de CO2'!Q480,'Sequestro de CO2'!V480,'Sequestro de CO2'!AA480,'Sequestro de CO2'!AF480,'Sequestro de CO2'!AK480,'Sequestro de CO2'!AP480,'Sequestro de CO2'!AU480,'Sequestro de CO2'!AZ480,'Sequestro de CO2'!BE480,'Sequestro de CO2'!BJ480)))</f>
        <v/>
      </c>
      <c r="D42" s="159" t="str">
        <f>IF($B$42="","",IF(OR(ISBLANK('Sequestro de CO2'!Q481),ISBLANK('Sequestro de CO2'!V481),ISBLANK('Sequestro de CO2'!AA481),ISBLANK('Sequestro de CO2'!AF481),ISBLANK('Sequestro de CO2'!AK481),ISBLANK('Sequestro de CO2'!AP481),ISBLANK('Sequestro de CO2'!AU481),ISBLANK('Sequestro de CO2'!AZ481),ISBLANK('Sequestro de CO2'!BE481),ISBLANK('Sequestro de CO2'!BJ481)),"",SUM('Sequestro de CO2'!Q481,'Sequestro de CO2'!V481,'Sequestro de CO2'!AA481,'Sequestro de CO2'!AF481,'Sequestro de CO2'!AK481,'Sequestro de CO2'!AP481,'Sequestro de CO2'!AU481,'Sequestro de CO2'!AZ481,'Sequestro de CO2'!BE481,'Sequestro de CO2'!BJ481)))</f>
        <v/>
      </c>
      <c r="E42" s="159" t="str">
        <f>IF($B$42="","",IF(OR(ISBLANK('Sequestro de CO2'!Q482),ISBLANK('Sequestro de CO2'!V482),ISBLANK('Sequestro de CO2'!AA482),ISBLANK('Sequestro de CO2'!AF482),ISBLANK('Sequestro de CO2'!AK482),ISBLANK('Sequestro de CO2'!AP482),ISBLANK('Sequestro de CO2'!AU482),ISBLANK('Sequestro de CO2'!AZ482),ISBLANK('Sequestro de CO2'!BE482),ISBLANK('Sequestro de CO2'!BJ482)),"",SUM('Sequestro de CO2'!Q482,'Sequestro de CO2'!V482,'Sequestro de CO2'!AA482,'Sequestro de CO2'!AF482,'Sequestro de CO2'!AK482,'Sequestro de CO2'!AP482,'Sequestro de CO2'!AU482,'Sequestro de CO2'!AZ482,'Sequestro de CO2'!BE482,'Sequestro de CO2'!BJ482)))</f>
        <v/>
      </c>
      <c r="F42" s="159" t="str">
        <f>IF($B$42="","",IF(OR(ISBLANK('Sequestro de CO2'!Q483),ISBLANK('Sequestro de CO2'!V483),ISBLANK('Sequestro de CO2'!AA483),ISBLANK('Sequestro de CO2'!AF483),ISBLANK('Sequestro de CO2'!AK483),ISBLANK('Sequestro de CO2'!AP483),ISBLANK('Sequestro de CO2'!AU483),ISBLANK('Sequestro de CO2'!AZ483),ISBLANK('Sequestro de CO2'!BE483),ISBLANK('Sequestro de CO2'!BJ483)),"",SUM('Sequestro de CO2'!Q483,'Sequestro de CO2'!V483,'Sequestro de CO2'!AA483,'Sequestro de CO2'!AF483,'Sequestro de CO2'!AK483,'Sequestro de CO2'!AP483,'Sequestro de CO2'!AU483,'Sequestro de CO2'!AZ483,'Sequestro de CO2'!BE483,'Sequestro de CO2'!BJ483)))</f>
        <v/>
      </c>
      <c r="G42" s="159" t="str">
        <f>IF($B$42="","",IF(OR(ISBLANK('Sequestro de CO2'!Q484),ISBLANK('Sequestro de CO2'!V484),ISBLANK('Sequestro de CO2'!AA484),ISBLANK('Sequestro de CO2'!AF484),ISBLANK('Sequestro de CO2'!AK484),ISBLANK('Sequestro de CO2'!AP484),ISBLANK('Sequestro de CO2'!AU484),ISBLANK('Sequestro de CO2'!AZ484),ISBLANK('Sequestro de CO2'!BE484),ISBLANK('Sequestro de CO2'!BJ484)),"",SUM('Sequestro de CO2'!Q484,'Sequestro de CO2'!V484,'Sequestro de CO2'!AA484,'Sequestro de CO2'!AF484,'Sequestro de CO2'!AK484,'Sequestro de CO2'!AP484,'Sequestro de CO2'!AU484,'Sequestro de CO2'!AZ484,'Sequestro de CO2'!BE484,'Sequestro de CO2'!BJ484)))</f>
        <v/>
      </c>
      <c r="H42" s="159" t="str">
        <f>IF($B$42="","",IF(OR(ISBLANK('Sequestro de CO2'!Q485),ISBLANK('Sequestro de CO2'!V485),ISBLANK('Sequestro de CO2'!AA485),ISBLANK('Sequestro de CO2'!AF485),ISBLANK('Sequestro de CO2'!AK485),ISBLANK('Sequestro de CO2'!AP485),ISBLANK('Sequestro de CO2'!AU485),ISBLANK('Sequestro de CO2'!AZ485),ISBLANK('Sequestro de CO2'!BE485),ISBLANK('Sequestro de CO2'!BJ485)),"",SUM('Sequestro de CO2'!Q485,'Sequestro de CO2'!V485,'Sequestro de CO2'!AA485,'Sequestro de CO2'!AF485,'Sequestro de CO2'!AK485,'Sequestro de CO2'!AP485,'Sequestro de CO2'!AU485,'Sequestro de CO2'!AZ485,'Sequestro de CO2'!BE485,'Sequestro de CO2'!BJ485)))</f>
        <v/>
      </c>
      <c r="I42" s="159" t="str">
        <f>IF($B$42="","",IF(OR(ISBLANK('Sequestro de CO2'!Q486),ISBLANK('Sequestro de CO2'!V486),ISBLANK('Sequestro de CO2'!AA486),ISBLANK('Sequestro de CO2'!AF486),ISBLANK('Sequestro de CO2'!AK486),ISBLANK('Sequestro de CO2'!AP486),ISBLANK('Sequestro de CO2'!AU486),ISBLANK('Sequestro de CO2'!AZ486),ISBLANK('Sequestro de CO2'!BE486),ISBLANK('Sequestro de CO2'!BJ486)),"",SUM('Sequestro de CO2'!Q486,'Sequestro de CO2'!V486,'Sequestro de CO2'!AA486,'Sequestro de CO2'!AF486,'Sequestro de CO2'!AK486,'Sequestro de CO2'!AP486,'Sequestro de CO2'!AU486,'Sequestro de CO2'!AZ486,'Sequestro de CO2'!BE486,'Sequestro de CO2'!BJ486)))</f>
        <v/>
      </c>
      <c r="J42" s="159" t="str">
        <f>IF($B$42="","",IF(OR(ISBLANK('Sequestro de CO2'!Q487),ISBLANK('Sequestro de CO2'!V487),ISBLANK('Sequestro de CO2'!AA487),ISBLANK('Sequestro de CO2'!AF487),ISBLANK('Sequestro de CO2'!AK487),ISBLANK('Sequestro de CO2'!AP487),ISBLANK('Sequestro de CO2'!AU487),ISBLANK('Sequestro de CO2'!AZ487),ISBLANK('Sequestro de CO2'!BE487),ISBLANK('Sequestro de CO2'!BJ487)),"",SUM('Sequestro de CO2'!Q487,'Sequestro de CO2'!V487,'Sequestro de CO2'!AA487,'Sequestro de CO2'!AF487,'Sequestro de CO2'!AK487,'Sequestro de CO2'!AP487,'Sequestro de CO2'!AU487,'Sequestro de CO2'!AZ487,'Sequestro de CO2'!BE487,'Sequestro de CO2'!BJ487)))</f>
        <v/>
      </c>
      <c r="K42" s="159" t="str">
        <f>IF($B$42="","",IF(OR(ISBLANK('Sequestro de CO2'!Q488),ISBLANK('Sequestro de CO2'!V488),ISBLANK('Sequestro de CO2'!AA488),ISBLANK('Sequestro de CO2'!AF488),ISBLANK('Sequestro de CO2'!AK488),ISBLANK('Sequestro de CO2'!AP488),ISBLANK('Sequestro de CO2'!AU488),ISBLANK('Sequestro de CO2'!AZ488),ISBLANK('Sequestro de CO2'!BE488),ISBLANK('Sequestro de CO2'!BJ488)),"",SUM('Sequestro de CO2'!Q488,'Sequestro de CO2'!V488,'Sequestro de CO2'!AA488,'Sequestro de CO2'!AF488,'Sequestro de CO2'!AK488,'Sequestro de CO2'!AP488,'Sequestro de CO2'!AU488,'Sequestro de CO2'!AZ488,'Sequestro de CO2'!BE488,'Sequestro de CO2'!BJ488)))</f>
        <v/>
      </c>
      <c r="L42" s="159" t="str">
        <f>IF($B$42="","",IF(OR(ISBLANK('Sequestro de CO2'!Q489),ISBLANK('Sequestro de CO2'!V489),ISBLANK('Sequestro de CO2'!AA489),ISBLANK('Sequestro de CO2'!AF489),ISBLANK('Sequestro de CO2'!AK489),ISBLANK('Sequestro de CO2'!AP489),ISBLANK('Sequestro de CO2'!AU489),ISBLANK('Sequestro de CO2'!AZ489),ISBLANK('Sequestro de CO2'!BE489),ISBLANK('Sequestro de CO2'!BJ489)),"",SUM('Sequestro de CO2'!Q489,'Sequestro de CO2'!V489,'Sequestro de CO2'!AA489,'Sequestro de CO2'!AF489,'Sequestro de CO2'!AK489,'Sequestro de CO2'!AP489,'Sequestro de CO2'!AU489,'Sequestro de CO2'!AZ489,'Sequestro de CO2'!BE489,'Sequestro de CO2'!BJ489)))</f>
        <v/>
      </c>
      <c r="M42" s="159" t="str">
        <f>IF($B$42="","",IF(OR(ISBLANK('Sequestro de CO2'!Q490),ISBLANK('Sequestro de CO2'!V490),ISBLANK('Sequestro de CO2'!AA490),ISBLANK('Sequestro de CO2'!AF490),ISBLANK('Sequestro de CO2'!AK490),ISBLANK('Sequestro de CO2'!AP490),ISBLANK('Sequestro de CO2'!AU490),ISBLANK('Sequestro de CO2'!AZ490),ISBLANK('Sequestro de CO2'!BE490),ISBLANK('Sequestro de CO2'!BJ490)),"",SUM('Sequestro de CO2'!Q490,'Sequestro de CO2'!V490,'Sequestro de CO2'!AA490,'Sequestro de CO2'!AF490,'Sequestro de CO2'!AK490,'Sequestro de CO2'!AP490,'Sequestro de CO2'!AU490,'Sequestro de CO2'!AZ490,'Sequestro de CO2'!BE490,'Sequestro de CO2'!BJ490)))</f>
        <v/>
      </c>
      <c r="N42" s="159" t="str">
        <f>IF($B$42="","",IF(OR(ISBLANK('Sequestro de CO2'!Q491),ISBLANK('Sequestro de CO2'!V491),ISBLANK('Sequestro de CO2'!AA491),ISBLANK('Sequestro de CO2'!AF491),ISBLANK('Sequestro de CO2'!AK491),ISBLANK('Sequestro de CO2'!AP491),ISBLANK('Sequestro de CO2'!AU491),ISBLANK('Sequestro de CO2'!AZ491),ISBLANK('Sequestro de CO2'!BE491),ISBLANK('Sequestro de CO2'!BJ491)),"",SUM('Sequestro de CO2'!Q491,'Sequestro de CO2'!V491,'Sequestro de CO2'!AA491,'Sequestro de CO2'!AF491,'Sequestro de CO2'!AK491,'Sequestro de CO2'!AP491,'Sequestro de CO2'!AU491,'Sequestro de CO2'!AZ491,'Sequestro de CO2'!BE491,'Sequestro de CO2'!BJ491)))</f>
        <v/>
      </c>
      <c r="O42" s="159" t="str">
        <f>IF($B$42="","",IF(OR(ISBLANK('Sequestro de CO2'!Q492),ISBLANK('Sequestro de CO2'!V492),ISBLANK('Sequestro de CO2'!AA492),ISBLANK('Sequestro de CO2'!AF492),ISBLANK('Sequestro de CO2'!AK492),ISBLANK('Sequestro de CO2'!AP492),ISBLANK('Sequestro de CO2'!AU492),ISBLANK('Sequestro de CO2'!AZ492),ISBLANK('Sequestro de CO2'!BE492),ISBLANK('Sequestro de CO2'!BJ492)),"",SUM('Sequestro de CO2'!Q492,'Sequestro de CO2'!V492,'Sequestro de CO2'!AA492,'Sequestro de CO2'!AF492,'Sequestro de CO2'!AK492,'Sequestro de CO2'!AP492,'Sequestro de CO2'!AU492,'Sequestro de CO2'!AZ492,'Sequestro de CO2'!BE492,'Sequestro de CO2'!BJ492)))</f>
        <v/>
      </c>
      <c r="P42" s="159" t="str">
        <f>IF($B$42="","",IF(OR(ISBLANK('Sequestro de CO2'!Q493),ISBLANK('Sequestro de CO2'!V493),ISBLANK('Sequestro de CO2'!AA493),ISBLANK('Sequestro de CO2'!AF493),ISBLANK('Sequestro de CO2'!AK493),ISBLANK('Sequestro de CO2'!AP493),ISBLANK('Sequestro de CO2'!AU493),ISBLANK('Sequestro de CO2'!AZ493),ISBLANK('Sequestro de CO2'!BE493),ISBLANK('Sequestro de CO2'!BJ493)),"",SUM('Sequestro de CO2'!Q493,'Sequestro de CO2'!V493,'Sequestro de CO2'!AA493,'Sequestro de CO2'!AF493,'Sequestro de CO2'!AK493,'Sequestro de CO2'!AP493,'Sequestro de CO2'!AU493,'Sequestro de CO2'!AZ493,'Sequestro de CO2'!BE493,'Sequestro de CO2'!BJ493)))</f>
        <v/>
      </c>
      <c r="Q42" s="159" t="str">
        <f>IF($B$42="","",IF(OR(ISBLANK('Sequestro de CO2'!Q494),ISBLANK('Sequestro de CO2'!V494),ISBLANK('Sequestro de CO2'!AA494),ISBLANK('Sequestro de CO2'!AF494),ISBLANK('Sequestro de CO2'!AK494),ISBLANK('Sequestro de CO2'!AP494),ISBLANK('Sequestro de CO2'!AU494),ISBLANK('Sequestro de CO2'!AZ494),ISBLANK('Sequestro de CO2'!BE494),ISBLANK('Sequestro de CO2'!BJ494)),"",SUM('Sequestro de CO2'!Q494,'Sequestro de CO2'!V494,'Sequestro de CO2'!AA494,'Sequestro de CO2'!AF494,'Sequestro de CO2'!AK494,'Sequestro de CO2'!AP494,'Sequestro de CO2'!AU494,'Sequestro de CO2'!AZ494,'Sequestro de CO2'!BE494,'Sequestro de CO2'!BJ494)))</f>
        <v/>
      </c>
      <c r="R42" s="159" t="str">
        <f>IF($B$42="","",IF(OR(ISBLANK('Sequestro de CO2'!Q495),ISBLANK('Sequestro de CO2'!V495),ISBLANK('Sequestro de CO2'!AA495),ISBLANK('Sequestro de CO2'!AF495),ISBLANK('Sequestro de CO2'!AK495),ISBLANK('Sequestro de CO2'!AP495),ISBLANK('Sequestro de CO2'!AU495),ISBLANK('Sequestro de CO2'!AZ495),ISBLANK('Sequestro de CO2'!BE495),ISBLANK('Sequestro de CO2'!BJ495)),"",SUM('Sequestro de CO2'!Q495,'Sequestro de CO2'!V495,'Sequestro de CO2'!AA495,'Sequestro de CO2'!AF495,'Sequestro de CO2'!AK495,'Sequestro de CO2'!AP495,'Sequestro de CO2'!AU495,'Sequestro de CO2'!AZ495,'Sequestro de CO2'!BE495,'Sequestro de CO2'!BJ495)))</f>
        <v/>
      </c>
      <c r="S42" s="159" t="str">
        <f>IF($B$42="","",IF(OR(ISBLANK('Sequestro de CO2'!Q496),ISBLANK('Sequestro de CO2'!V496),ISBLANK('Sequestro de CO2'!AA496),ISBLANK('Sequestro de CO2'!AF496),ISBLANK('Sequestro de CO2'!AK496),ISBLANK('Sequestro de CO2'!AP496),ISBLANK('Sequestro de CO2'!AU496),ISBLANK('Sequestro de CO2'!AZ496),ISBLANK('Sequestro de CO2'!BE496),ISBLANK('Sequestro de CO2'!BJ496)),"",SUM('Sequestro de CO2'!Q496,'Sequestro de CO2'!V496,'Sequestro de CO2'!AA496,'Sequestro de CO2'!AF496,'Sequestro de CO2'!AK496,'Sequestro de CO2'!AP496,'Sequestro de CO2'!AU496,'Sequestro de CO2'!AZ496,'Sequestro de CO2'!BE496,'Sequestro de CO2'!BJ496)))</f>
        <v/>
      </c>
      <c r="T42" s="159" t="str">
        <f>IF($B$42="","",IF(OR(ISBLANK('Sequestro de CO2'!Q497),ISBLANK('Sequestro de CO2'!V497),ISBLANK('Sequestro de CO2'!AA497),ISBLANK('Sequestro de CO2'!AF497),ISBLANK('Sequestro de CO2'!AK497),ISBLANK('Sequestro de CO2'!AP497),ISBLANK('Sequestro de CO2'!AU497),ISBLANK('Sequestro de CO2'!AZ497),ISBLANK('Sequestro de CO2'!BE497),ISBLANK('Sequestro de CO2'!BJ497)),"",SUM('Sequestro de CO2'!Q497,'Sequestro de CO2'!V497,'Sequestro de CO2'!AA497,'Sequestro de CO2'!AF497,'Sequestro de CO2'!AK497,'Sequestro de CO2'!AP497,'Sequestro de CO2'!AU497,'Sequestro de CO2'!AZ497,'Sequestro de CO2'!BE497,'Sequestro de CO2'!BJ497)))</f>
        <v/>
      </c>
      <c r="U42" s="159" t="str">
        <f>IF($B$42="","",IF(OR(ISBLANK('Sequestro de CO2'!Q498),ISBLANK('Sequestro de CO2'!V498),ISBLANK('Sequestro de CO2'!AA498),ISBLANK('Sequestro de CO2'!AF498),ISBLANK('Sequestro de CO2'!AK498),ISBLANK('Sequestro de CO2'!AP498),ISBLANK('Sequestro de CO2'!AU498),ISBLANK('Sequestro de CO2'!AZ498),ISBLANK('Sequestro de CO2'!BE498),ISBLANK('Sequestro de CO2'!BJ498)),"",SUM('Sequestro de CO2'!Q498,'Sequestro de CO2'!V498,'Sequestro de CO2'!AA498,'Sequestro de CO2'!AF498,'Sequestro de CO2'!AK498,'Sequestro de CO2'!AP498,'Sequestro de CO2'!AU498,'Sequestro de CO2'!AZ498,'Sequestro de CO2'!BE498,'Sequestro de CO2'!BJ498)))</f>
        <v/>
      </c>
      <c r="V42" s="159" t="str">
        <f>IF($B$42="","",IF(OR(ISBLANK('Sequestro de CO2'!Q499),ISBLANK('Sequestro de CO2'!V499),ISBLANK('Sequestro de CO2'!AA499),ISBLANK('Sequestro de CO2'!AF499),ISBLANK('Sequestro de CO2'!AK499),ISBLANK('Sequestro de CO2'!AP499),ISBLANK('Sequestro de CO2'!AU499),ISBLANK('Sequestro de CO2'!AZ499),ISBLANK('Sequestro de CO2'!BE499),ISBLANK('Sequestro de CO2'!BJ499)),"",SUM('Sequestro de CO2'!Q499,'Sequestro de CO2'!V499,'Sequestro de CO2'!AA499,'Sequestro de CO2'!AF499,'Sequestro de CO2'!AK499,'Sequestro de CO2'!AP499,'Sequestro de CO2'!AU499,'Sequestro de CO2'!AZ499,'Sequestro de CO2'!BE499,'Sequestro de CO2'!BJ499)))</f>
        <v/>
      </c>
      <c r="W42" s="159" t="str">
        <f>IF($B$42="","",IF(OR(ISBLANK('Sequestro de CO2'!Q500),ISBLANK('Sequestro de CO2'!V500),ISBLANK('Sequestro de CO2'!AA500),ISBLANK('Sequestro de CO2'!AF500),ISBLANK('Sequestro de CO2'!AK500),ISBLANK('Sequestro de CO2'!AP500),ISBLANK('Sequestro de CO2'!AU500),ISBLANK('Sequestro de CO2'!AZ500),ISBLANK('Sequestro de CO2'!BE500),ISBLANK('Sequestro de CO2'!BJ500)),"",SUM('Sequestro de CO2'!Q500,'Sequestro de CO2'!V500,'Sequestro de CO2'!AA500,'Sequestro de CO2'!AF500,'Sequestro de CO2'!AK500,'Sequestro de CO2'!AP500,'Sequestro de CO2'!AU500,'Sequestro de CO2'!AZ500,'Sequestro de CO2'!BE500,'Sequestro de CO2'!BJ500)))</f>
        <v/>
      </c>
      <c r="X42" s="159" t="str">
        <f>IF($B$42="","",IF(OR(ISBLANK('Sequestro de CO2'!Q501),ISBLANK('Sequestro de CO2'!V501),ISBLANK('Sequestro de CO2'!AA501),ISBLANK('Sequestro de CO2'!AF501),ISBLANK('Sequestro de CO2'!AK501),ISBLANK('Sequestro de CO2'!AP501),ISBLANK('Sequestro de CO2'!AU501),ISBLANK('Sequestro de CO2'!AZ501),ISBLANK('Sequestro de CO2'!BE501),ISBLANK('Sequestro de CO2'!BJ501)),"",SUM('Sequestro de CO2'!Q501,'Sequestro de CO2'!V501,'Sequestro de CO2'!AA501,'Sequestro de CO2'!AF501,'Sequestro de CO2'!AK501,'Sequestro de CO2'!AP501,'Sequestro de CO2'!AU501,'Sequestro de CO2'!AZ501,'Sequestro de CO2'!BE501,'Sequestro de CO2'!BJ501)))</f>
        <v/>
      </c>
      <c r="Y42" s="159" t="str">
        <f>IF($B$42="","",IF(OR(ISBLANK('Sequestro de CO2'!Q502),ISBLANK('Sequestro de CO2'!V502),ISBLANK('Sequestro de CO2'!AA502),ISBLANK('Sequestro de CO2'!AF502),ISBLANK('Sequestro de CO2'!AK502),ISBLANK('Sequestro de CO2'!AP502),ISBLANK('Sequestro de CO2'!AU502),ISBLANK('Sequestro de CO2'!AZ502),ISBLANK('Sequestro de CO2'!BE502),ISBLANK('Sequestro de CO2'!BJ502)),"",SUM('Sequestro de CO2'!Q502,'Sequestro de CO2'!V502,'Sequestro de CO2'!AA502,'Sequestro de CO2'!AF502,'Sequestro de CO2'!AK502,'Sequestro de CO2'!AP502,'Sequestro de CO2'!AU502,'Sequestro de CO2'!AZ502,'Sequestro de CO2'!BE502,'Sequestro de CO2'!BJ502)))</f>
        <v/>
      </c>
      <c r="Z42" s="159" t="str">
        <f>IF($B$42="","",IF(OR(ISBLANK('Sequestro de CO2'!Q503),ISBLANK('Sequestro de CO2'!V503),ISBLANK('Sequestro de CO2'!AA503),ISBLANK('Sequestro de CO2'!AF503),ISBLANK('Sequestro de CO2'!AK503),ISBLANK('Sequestro de CO2'!AP503),ISBLANK('Sequestro de CO2'!AU503),ISBLANK('Sequestro de CO2'!AZ503),ISBLANK('Sequestro de CO2'!BE503),ISBLANK('Sequestro de CO2'!BJ503)),"",SUM('Sequestro de CO2'!Q503,'Sequestro de CO2'!V503,'Sequestro de CO2'!AA503,'Sequestro de CO2'!AF503,'Sequestro de CO2'!AK503,'Sequestro de CO2'!AP503,'Sequestro de CO2'!AU503,'Sequestro de CO2'!AZ503,'Sequestro de CO2'!BE503,'Sequestro de CO2'!BJ503)))</f>
        <v/>
      </c>
      <c r="AA42" s="159" t="str">
        <f>IF($B$42="","",IF(OR(ISBLANK('Sequestro de CO2'!Q504),ISBLANK('Sequestro de CO2'!V504),ISBLANK('Sequestro de CO2'!AA504),ISBLANK('Sequestro de CO2'!AF504),ISBLANK('Sequestro de CO2'!AK504),ISBLANK('Sequestro de CO2'!AP504),ISBLANK('Sequestro de CO2'!AU504),ISBLANK('Sequestro de CO2'!AZ504),ISBLANK('Sequestro de CO2'!BE504),ISBLANK('Sequestro de CO2'!BJ504)),"",SUM('Sequestro de CO2'!Q504,'Sequestro de CO2'!V504,'Sequestro de CO2'!AA504,'Sequestro de CO2'!AF504,'Sequestro de CO2'!AK504,'Sequestro de CO2'!AP504,'Sequestro de CO2'!AU504,'Sequestro de CO2'!AZ504,'Sequestro de CO2'!BE504,'Sequestro de CO2'!BJ504)))</f>
        <v/>
      </c>
      <c r="AB42" s="159" t="str">
        <f>IF($B$42="","",IF(OR(ISBLANK('Sequestro de CO2'!Q505),ISBLANK('Sequestro de CO2'!V505),ISBLANK('Sequestro de CO2'!AA505),ISBLANK('Sequestro de CO2'!AF505),ISBLANK('Sequestro de CO2'!AK505),ISBLANK('Sequestro de CO2'!AP505),ISBLANK('Sequestro de CO2'!AU505),ISBLANK('Sequestro de CO2'!AZ505),ISBLANK('Sequestro de CO2'!BE505),ISBLANK('Sequestro de CO2'!BJ505)),"",SUM('Sequestro de CO2'!Q505,'Sequestro de CO2'!V505,'Sequestro de CO2'!AA505,'Sequestro de CO2'!AF505,'Sequestro de CO2'!AK505,'Sequestro de CO2'!AP505,'Sequestro de CO2'!AU505,'Sequestro de CO2'!AZ505,'Sequestro de CO2'!BE505,'Sequestro de CO2'!BJ505)))</f>
        <v/>
      </c>
      <c r="AC42" s="159" t="str">
        <f>IF($B$42="","",IF(OR(ISBLANK('Sequestro de CO2'!Q506),ISBLANK('Sequestro de CO2'!V506),ISBLANK('Sequestro de CO2'!AA506),ISBLANK('Sequestro de CO2'!AF506),ISBLANK('Sequestro de CO2'!AK506),ISBLANK('Sequestro de CO2'!AP506),ISBLANK('Sequestro de CO2'!AU506),ISBLANK('Sequestro de CO2'!AZ506),ISBLANK('Sequestro de CO2'!BE506),ISBLANK('Sequestro de CO2'!BJ506)),"",SUM('Sequestro de CO2'!Q506,'Sequestro de CO2'!V506,'Sequestro de CO2'!AA506,'Sequestro de CO2'!AF506,'Sequestro de CO2'!AK506,'Sequestro de CO2'!AP506,'Sequestro de CO2'!AU506,'Sequestro de CO2'!AZ506,'Sequestro de CO2'!BE506,'Sequestro de CO2'!BJ506)))</f>
        <v/>
      </c>
      <c r="AD42" s="159" t="str">
        <f>IF($B$42="","",IF(OR(ISBLANK('Sequestro de CO2'!Q507),ISBLANK('Sequestro de CO2'!V507),ISBLANK('Sequestro de CO2'!AA507),ISBLANK('Sequestro de CO2'!AF507),ISBLANK('Sequestro de CO2'!AK507),ISBLANK('Sequestro de CO2'!AP507),ISBLANK('Sequestro de CO2'!AU507),ISBLANK('Sequestro de CO2'!AZ507),ISBLANK('Sequestro de CO2'!BE507),ISBLANK('Sequestro de CO2'!BJ507)),"",SUM('Sequestro de CO2'!Q507,'Sequestro de CO2'!V507,'Sequestro de CO2'!AA507,'Sequestro de CO2'!AF507,'Sequestro de CO2'!AK507,'Sequestro de CO2'!AP507,'Sequestro de CO2'!AU507,'Sequestro de CO2'!AZ507,'Sequestro de CO2'!BE507,'Sequestro de CO2'!BJ507)))</f>
        <v/>
      </c>
      <c r="AE42" s="159" t="str">
        <f>IF($B$42="","",IF(OR(ISBLANK('Sequestro de CO2'!Q508),ISBLANK('Sequestro de CO2'!V508),ISBLANK('Sequestro de CO2'!AA508),ISBLANK('Sequestro de CO2'!AF508),ISBLANK('Sequestro de CO2'!AK508),ISBLANK('Sequestro de CO2'!AP508),ISBLANK('Sequestro de CO2'!AU508),ISBLANK('Sequestro de CO2'!AZ508),ISBLANK('Sequestro de CO2'!BE508),ISBLANK('Sequestro de CO2'!BJ508)),"",SUM('Sequestro de CO2'!Q508,'Sequestro de CO2'!V508,'Sequestro de CO2'!AA508,'Sequestro de CO2'!AF508,'Sequestro de CO2'!AK508,'Sequestro de CO2'!AP508,'Sequestro de CO2'!AU508,'Sequestro de CO2'!AZ508,'Sequestro de CO2'!BE508,'Sequestro de CO2'!BJ508)))</f>
        <v/>
      </c>
      <c r="AF42" s="159" t="str">
        <f>IF($B$42="","",IF(OR(ISBLANK('Sequestro de CO2'!Q509),ISBLANK('Sequestro de CO2'!V509),ISBLANK('Sequestro de CO2'!AA509),ISBLANK('Sequestro de CO2'!AF509),ISBLANK('Sequestro de CO2'!AK509),ISBLANK('Sequestro de CO2'!AP509),ISBLANK('Sequestro de CO2'!AU509),ISBLANK('Sequestro de CO2'!AZ509),ISBLANK('Sequestro de CO2'!BE509),ISBLANK('Sequestro de CO2'!BJ509)),"",SUM('Sequestro de CO2'!Q509,'Sequestro de CO2'!V509,'Sequestro de CO2'!AA509,'Sequestro de CO2'!AF509,'Sequestro de CO2'!AK509,'Sequestro de CO2'!AP509,'Sequestro de CO2'!AU509,'Sequestro de CO2'!AZ509,'Sequestro de CO2'!BE509,'Sequestro de CO2'!BJ509)))</f>
        <v/>
      </c>
      <c r="AG42" s="159" t="str">
        <f>IF($B$42="","",IF(OR(ISBLANK('Sequestro de CO2'!Q510),ISBLANK('Sequestro de CO2'!V510),ISBLANK('Sequestro de CO2'!AA510),ISBLANK('Sequestro de CO2'!AF510),ISBLANK('Sequestro de CO2'!AK510),ISBLANK('Sequestro de CO2'!AP510),ISBLANK('Sequestro de CO2'!AU510),ISBLANK('Sequestro de CO2'!AZ510),ISBLANK('Sequestro de CO2'!BE510),ISBLANK('Sequestro de CO2'!BJ510)),"",SUM('Sequestro de CO2'!Q510,'Sequestro de CO2'!V510,'Sequestro de CO2'!AA510,'Sequestro de CO2'!AF510,'Sequestro de CO2'!AK510,'Sequestro de CO2'!AP510,'Sequestro de CO2'!AU510,'Sequestro de CO2'!AZ510,'Sequestro de CO2'!BE510,'Sequestro de CO2'!BJ510)))</f>
        <v/>
      </c>
      <c r="AH42" s="159" t="str">
        <f>IF($B$42="","",IF(OR(ISBLANK('Sequestro de CO2'!Q511),ISBLANK('Sequestro de CO2'!V511),ISBLANK('Sequestro de CO2'!AA511),ISBLANK('Sequestro de CO2'!AF511),ISBLANK('Sequestro de CO2'!AK511),ISBLANK('Sequestro de CO2'!AP511),ISBLANK('Sequestro de CO2'!AU511),ISBLANK('Sequestro de CO2'!AZ511),ISBLANK('Sequestro de CO2'!BE511),ISBLANK('Sequestro de CO2'!BJ511)),"",SUM('Sequestro de CO2'!Q511,'Sequestro de CO2'!V511,'Sequestro de CO2'!AA511,'Sequestro de CO2'!AF511,'Sequestro de CO2'!AK511,'Sequestro de CO2'!AP511,'Sequestro de CO2'!AU511,'Sequestro de CO2'!AZ511,'Sequestro de CO2'!BE511,'Sequestro de CO2'!BJ511)))</f>
        <v/>
      </c>
      <c r="AI42" s="159" t="str">
        <f>IF($B$42="","",IF(OR(ISBLANK('Sequestro de CO2'!Q512),ISBLANK('Sequestro de CO2'!V512),ISBLANK('Sequestro de CO2'!AA512),ISBLANK('Sequestro de CO2'!AF512),ISBLANK('Sequestro de CO2'!AK512),ISBLANK('Sequestro de CO2'!AP512),ISBLANK('Sequestro de CO2'!AU512),ISBLANK('Sequestro de CO2'!AZ512),ISBLANK('Sequestro de CO2'!BE512),ISBLANK('Sequestro de CO2'!BJ512)),"",SUM('Sequestro de CO2'!Q512,'Sequestro de CO2'!V512,'Sequestro de CO2'!AA512,'Sequestro de CO2'!AF512,'Sequestro de CO2'!AK512,'Sequestro de CO2'!AP512,'Sequestro de CO2'!AU512,'Sequestro de CO2'!AZ512,'Sequestro de CO2'!BE512,'Sequestro de CO2'!BJ512)))</f>
        <v/>
      </c>
      <c r="AJ42" s="159" t="str">
        <f>IF($B$42="","",IF(OR(ISBLANK('Sequestro de CO2'!Q513),ISBLANK('Sequestro de CO2'!V513),ISBLANK('Sequestro de CO2'!AA513),ISBLANK('Sequestro de CO2'!AF513),ISBLANK('Sequestro de CO2'!AK513),ISBLANK('Sequestro de CO2'!AP513),ISBLANK('Sequestro de CO2'!AU513),ISBLANK('Sequestro de CO2'!AZ513),ISBLANK('Sequestro de CO2'!BE513),ISBLANK('Sequestro de CO2'!BJ513)),"",SUM('Sequestro de CO2'!Q513,'Sequestro de CO2'!V513,'Sequestro de CO2'!AA513,'Sequestro de CO2'!AF513,'Sequestro de CO2'!AK513,'Sequestro de CO2'!AP513,'Sequestro de CO2'!AU513,'Sequestro de CO2'!AZ513,'Sequestro de CO2'!BE513,'Sequestro de CO2'!BJ513)))</f>
        <v/>
      </c>
      <c r="AK42" s="160" t="str">
        <f>IF($B$42="","",IF(OR(ISBLANK('Sequestro de CO2'!Q514),ISBLANK('Sequestro de CO2'!V514),ISBLANK('Sequestro de CO2'!AA514),ISBLANK('Sequestro de CO2'!AF514),ISBLANK('Sequestro de CO2'!AK514),ISBLANK('Sequestro de CO2'!AP514),ISBLANK('Sequestro de CO2'!AU514),ISBLANK('Sequestro de CO2'!AZ514),ISBLANK('Sequestro de CO2'!BE514),ISBLANK('Sequestro de CO2'!BJ514)),"",SUM('Sequestro de CO2'!Q514,'Sequestro de CO2'!V514,'Sequestro de CO2'!AA514,'Sequestro de CO2'!AF514,'Sequestro de CO2'!AK514,'Sequestro de CO2'!AP514,'Sequestro de CO2'!AU514,'Sequestro de CO2'!AZ514,'Sequestro de CO2'!BE514,'Sequestro de CO2'!BJ514)))</f>
        <v/>
      </c>
      <c r="AL42" s="144"/>
      <c r="AM42" s="144"/>
      <c r="AN42" s="144"/>
      <c r="AO42" s="144"/>
      <c r="AP42" s="144"/>
      <c r="AQ42" s="144"/>
      <c r="AR42" s="144"/>
      <c r="AS42" s="144"/>
      <c r="AT42" s="144"/>
      <c r="AU42" s="144"/>
      <c r="AV42" s="144"/>
      <c r="AW42" s="144"/>
      <c r="AX42" s="144"/>
      <c r="AY42" s="144"/>
      <c r="AZ42" s="144"/>
      <c r="BA42" s="144"/>
      <c r="BB42" s="144"/>
      <c r="BC42" s="144"/>
    </row>
    <row r="43" spans="1:55" ht="15" customHeight="1" x14ac:dyDescent="0.3">
      <c r="A43" s="144"/>
      <c r="B43" s="163" t="str">
        <f>IF(PRINCIPAL!B144&lt;&gt;"",PRINCIPAL!B144,"")</f>
        <v/>
      </c>
      <c r="C43" s="159" t="str">
        <f>IF($B$43="","",IF(OR(ISBLANK('Sequestro de CO2'!Q519),ISBLANK('Sequestro de CO2'!V519),ISBLANK('Sequestro de CO2'!AA519),ISBLANK('Sequestro de CO2'!AF519),ISBLANK('Sequestro de CO2'!AK519),ISBLANK('Sequestro de CO2'!AP519),ISBLANK('Sequestro de CO2'!AU519),ISBLANK('Sequestro de CO2'!AZ519),ISBLANK('Sequestro de CO2'!BE519),ISBLANK('Sequestro de CO2'!BJ519)),"",SUM('Sequestro de CO2'!Q519,'Sequestro de CO2'!V519,'Sequestro de CO2'!AA519,'Sequestro de CO2'!AF519,'Sequestro de CO2'!AK519,'Sequestro de CO2'!AP519,'Sequestro de CO2'!AU519,'Sequestro de CO2'!AZ519,'Sequestro de CO2'!BE519,'Sequestro de CO2'!BJ519)))</f>
        <v/>
      </c>
      <c r="D43" s="159" t="str">
        <f>IF($B$43="","",IF(OR(ISBLANK('Sequestro de CO2'!Q520),ISBLANK('Sequestro de CO2'!V520),ISBLANK('Sequestro de CO2'!AA520),ISBLANK('Sequestro de CO2'!AF520),ISBLANK('Sequestro de CO2'!AK520),ISBLANK('Sequestro de CO2'!AP520),ISBLANK('Sequestro de CO2'!AU520),ISBLANK('Sequestro de CO2'!AZ520),ISBLANK('Sequestro de CO2'!BE520),ISBLANK('Sequestro de CO2'!BJ520)),"",SUM('Sequestro de CO2'!Q520,'Sequestro de CO2'!V520,'Sequestro de CO2'!AA520,'Sequestro de CO2'!AF520,'Sequestro de CO2'!AK520,'Sequestro de CO2'!AP520,'Sequestro de CO2'!AU520,'Sequestro de CO2'!AZ520,'Sequestro de CO2'!BE520,'Sequestro de CO2'!BJ520)))</f>
        <v/>
      </c>
      <c r="E43" s="159" t="str">
        <f>IF($B$43="","",IF(OR(ISBLANK('Sequestro de CO2'!Q521),ISBLANK('Sequestro de CO2'!V521),ISBLANK('Sequestro de CO2'!AA521),ISBLANK('Sequestro de CO2'!AF521),ISBLANK('Sequestro de CO2'!AK521),ISBLANK('Sequestro de CO2'!AP521),ISBLANK('Sequestro de CO2'!AU521),ISBLANK('Sequestro de CO2'!AZ521),ISBLANK('Sequestro de CO2'!BE521),ISBLANK('Sequestro de CO2'!BJ521)),"",SUM('Sequestro de CO2'!Q521,'Sequestro de CO2'!V521,'Sequestro de CO2'!AA521,'Sequestro de CO2'!AF521,'Sequestro de CO2'!AK521,'Sequestro de CO2'!AP521,'Sequestro de CO2'!AU521,'Sequestro de CO2'!AZ521,'Sequestro de CO2'!BE521,'Sequestro de CO2'!BJ521)))</f>
        <v/>
      </c>
      <c r="F43" s="159" t="str">
        <f>IF($B$43="","",IF(OR(ISBLANK('Sequestro de CO2'!Q522),ISBLANK('Sequestro de CO2'!V522),ISBLANK('Sequestro de CO2'!AA522),ISBLANK('Sequestro de CO2'!AF522),ISBLANK('Sequestro de CO2'!AK522),ISBLANK('Sequestro de CO2'!AP522),ISBLANK('Sequestro de CO2'!AU522),ISBLANK('Sequestro de CO2'!AZ522),ISBLANK('Sequestro de CO2'!BE522),ISBLANK('Sequestro de CO2'!BJ522)),"",SUM('Sequestro de CO2'!Q522,'Sequestro de CO2'!V522,'Sequestro de CO2'!AA522,'Sequestro de CO2'!AF522,'Sequestro de CO2'!AK522,'Sequestro de CO2'!AP522,'Sequestro de CO2'!AU522,'Sequestro de CO2'!AZ522,'Sequestro de CO2'!BE522,'Sequestro de CO2'!BJ522)))</f>
        <v/>
      </c>
      <c r="G43" s="159" t="str">
        <f>IF($B$43="","",IF(OR(ISBLANK('Sequestro de CO2'!Q523),ISBLANK('Sequestro de CO2'!V523),ISBLANK('Sequestro de CO2'!AA523),ISBLANK('Sequestro de CO2'!AF523),ISBLANK('Sequestro de CO2'!AK523),ISBLANK('Sequestro de CO2'!AP523),ISBLANK('Sequestro de CO2'!AU523),ISBLANK('Sequestro de CO2'!AZ523),ISBLANK('Sequestro de CO2'!BE523),ISBLANK('Sequestro de CO2'!BJ523)),"",SUM('Sequestro de CO2'!Q523,'Sequestro de CO2'!V523,'Sequestro de CO2'!AA523,'Sequestro de CO2'!AF523,'Sequestro de CO2'!AK523,'Sequestro de CO2'!AP523,'Sequestro de CO2'!AU523,'Sequestro de CO2'!AZ523,'Sequestro de CO2'!BE523,'Sequestro de CO2'!BJ523)))</f>
        <v/>
      </c>
      <c r="H43" s="159" t="str">
        <f>IF($B$43="","",IF(OR(ISBLANK('Sequestro de CO2'!Q524),ISBLANK('Sequestro de CO2'!V524),ISBLANK('Sequestro de CO2'!AA524),ISBLANK('Sequestro de CO2'!AF524),ISBLANK('Sequestro de CO2'!AK524),ISBLANK('Sequestro de CO2'!AP524),ISBLANK('Sequestro de CO2'!AU524),ISBLANK('Sequestro de CO2'!AZ524),ISBLANK('Sequestro de CO2'!BE524),ISBLANK('Sequestro de CO2'!BJ524)),"",SUM('Sequestro de CO2'!Q524,'Sequestro de CO2'!V524,'Sequestro de CO2'!AA524,'Sequestro de CO2'!AF524,'Sequestro de CO2'!AK524,'Sequestro de CO2'!AP524,'Sequestro de CO2'!AU524,'Sequestro de CO2'!AZ524,'Sequestro de CO2'!BE524,'Sequestro de CO2'!BJ524)))</f>
        <v/>
      </c>
      <c r="I43" s="159" t="str">
        <f>IF($B$43="","",IF(OR(ISBLANK('Sequestro de CO2'!Q525),ISBLANK('Sequestro de CO2'!V525),ISBLANK('Sequestro de CO2'!AA525),ISBLANK('Sequestro de CO2'!AF525),ISBLANK('Sequestro de CO2'!AK525),ISBLANK('Sequestro de CO2'!AP525),ISBLANK('Sequestro de CO2'!AU525),ISBLANK('Sequestro de CO2'!AZ525),ISBLANK('Sequestro de CO2'!BE525),ISBLANK('Sequestro de CO2'!BJ525)),"",SUM('Sequestro de CO2'!Q525,'Sequestro de CO2'!V525,'Sequestro de CO2'!AA525,'Sequestro de CO2'!AF525,'Sequestro de CO2'!AK525,'Sequestro de CO2'!AP525,'Sequestro de CO2'!AU525,'Sequestro de CO2'!AZ525,'Sequestro de CO2'!BE525,'Sequestro de CO2'!BJ525)))</f>
        <v/>
      </c>
      <c r="J43" s="159" t="str">
        <f>IF($B$43="","",IF(OR(ISBLANK('Sequestro de CO2'!Q526),ISBLANK('Sequestro de CO2'!V526),ISBLANK('Sequestro de CO2'!AA526),ISBLANK('Sequestro de CO2'!AF526),ISBLANK('Sequestro de CO2'!AK526),ISBLANK('Sequestro de CO2'!AP526),ISBLANK('Sequestro de CO2'!AU526),ISBLANK('Sequestro de CO2'!AZ526),ISBLANK('Sequestro de CO2'!BE526),ISBLANK('Sequestro de CO2'!BJ526)),"",SUM('Sequestro de CO2'!Q526,'Sequestro de CO2'!V526,'Sequestro de CO2'!AA526,'Sequestro de CO2'!AF526,'Sequestro de CO2'!AK526,'Sequestro de CO2'!AP526,'Sequestro de CO2'!AU526,'Sequestro de CO2'!AZ526,'Sequestro de CO2'!BE526,'Sequestro de CO2'!BJ526)))</f>
        <v/>
      </c>
      <c r="K43" s="159" t="str">
        <f>IF($B$43="","",IF(OR(ISBLANK('Sequestro de CO2'!Q527),ISBLANK('Sequestro de CO2'!V527),ISBLANK('Sequestro de CO2'!AA527),ISBLANK('Sequestro de CO2'!AF527),ISBLANK('Sequestro de CO2'!AK527),ISBLANK('Sequestro de CO2'!AP527),ISBLANK('Sequestro de CO2'!AU527),ISBLANK('Sequestro de CO2'!AZ527),ISBLANK('Sequestro de CO2'!BE527),ISBLANK('Sequestro de CO2'!BJ527)),"",SUM('Sequestro de CO2'!Q527,'Sequestro de CO2'!V527,'Sequestro de CO2'!AA527,'Sequestro de CO2'!AF527,'Sequestro de CO2'!AK527,'Sequestro de CO2'!AP527,'Sequestro de CO2'!AU527,'Sequestro de CO2'!AZ527,'Sequestro de CO2'!BE527,'Sequestro de CO2'!BJ527)))</f>
        <v/>
      </c>
      <c r="L43" s="159" t="str">
        <f>IF($B$43="","",IF(OR(ISBLANK('Sequestro de CO2'!Q528),ISBLANK('Sequestro de CO2'!V528),ISBLANK('Sequestro de CO2'!AA528),ISBLANK('Sequestro de CO2'!AF528),ISBLANK('Sequestro de CO2'!AK528),ISBLANK('Sequestro de CO2'!AP528),ISBLANK('Sequestro de CO2'!AU528),ISBLANK('Sequestro de CO2'!AZ528),ISBLANK('Sequestro de CO2'!BE528),ISBLANK('Sequestro de CO2'!BJ528)),"",SUM('Sequestro de CO2'!Q528,'Sequestro de CO2'!V528,'Sequestro de CO2'!AA528,'Sequestro de CO2'!AF528,'Sequestro de CO2'!AK528,'Sequestro de CO2'!AP528,'Sequestro de CO2'!AU528,'Sequestro de CO2'!AZ528,'Sequestro de CO2'!BE528,'Sequestro de CO2'!BJ528)))</f>
        <v/>
      </c>
      <c r="M43" s="159" t="str">
        <f>IF($B$43="","",IF(OR(ISBLANK('Sequestro de CO2'!Q529),ISBLANK('Sequestro de CO2'!V529),ISBLANK('Sequestro de CO2'!AA529),ISBLANK('Sequestro de CO2'!AF529),ISBLANK('Sequestro de CO2'!AK529),ISBLANK('Sequestro de CO2'!AP529),ISBLANK('Sequestro de CO2'!AU529),ISBLANK('Sequestro de CO2'!AZ529),ISBLANK('Sequestro de CO2'!BE529),ISBLANK('Sequestro de CO2'!BJ529)),"",SUM('Sequestro de CO2'!Q529,'Sequestro de CO2'!V529,'Sequestro de CO2'!AA529,'Sequestro de CO2'!AF529,'Sequestro de CO2'!AK529,'Sequestro de CO2'!AP529,'Sequestro de CO2'!AU529,'Sequestro de CO2'!AZ529,'Sequestro de CO2'!BE529,'Sequestro de CO2'!BJ529)))</f>
        <v/>
      </c>
      <c r="N43" s="159" t="str">
        <f>IF($B$43="","",IF(OR(ISBLANK('Sequestro de CO2'!Q530),ISBLANK('Sequestro de CO2'!V530),ISBLANK('Sequestro de CO2'!AA530),ISBLANK('Sequestro de CO2'!AF530),ISBLANK('Sequestro de CO2'!AK530),ISBLANK('Sequestro de CO2'!AP530),ISBLANK('Sequestro de CO2'!AU530),ISBLANK('Sequestro de CO2'!AZ530),ISBLANK('Sequestro de CO2'!BE530),ISBLANK('Sequestro de CO2'!BJ530)),"",SUM('Sequestro de CO2'!Q530,'Sequestro de CO2'!V530,'Sequestro de CO2'!AA530,'Sequestro de CO2'!AF530,'Sequestro de CO2'!AK530,'Sequestro de CO2'!AP530,'Sequestro de CO2'!AU530,'Sequestro de CO2'!AZ530,'Sequestro de CO2'!BE530,'Sequestro de CO2'!BJ530)))</f>
        <v/>
      </c>
      <c r="O43" s="159" t="str">
        <f>IF($B$43="","",IF(OR(ISBLANK('Sequestro de CO2'!Q531),ISBLANK('Sequestro de CO2'!V531),ISBLANK('Sequestro de CO2'!AA531),ISBLANK('Sequestro de CO2'!AF531),ISBLANK('Sequestro de CO2'!AK531),ISBLANK('Sequestro de CO2'!AP531),ISBLANK('Sequestro de CO2'!AU531),ISBLANK('Sequestro de CO2'!AZ531),ISBLANK('Sequestro de CO2'!BE531),ISBLANK('Sequestro de CO2'!BJ531)),"",SUM('Sequestro de CO2'!Q531,'Sequestro de CO2'!V531,'Sequestro de CO2'!AA531,'Sequestro de CO2'!AF531,'Sequestro de CO2'!AK531,'Sequestro de CO2'!AP531,'Sequestro de CO2'!AU531,'Sequestro de CO2'!AZ531,'Sequestro de CO2'!BE531,'Sequestro de CO2'!BJ531)))</f>
        <v/>
      </c>
      <c r="P43" s="159" t="str">
        <f>IF($B$43="","",IF(OR(ISBLANK('Sequestro de CO2'!Q532),ISBLANK('Sequestro de CO2'!V532),ISBLANK('Sequestro de CO2'!AA532),ISBLANK('Sequestro de CO2'!AF532),ISBLANK('Sequestro de CO2'!AK532),ISBLANK('Sequestro de CO2'!AP532),ISBLANK('Sequestro de CO2'!AU532),ISBLANK('Sequestro de CO2'!AZ532),ISBLANK('Sequestro de CO2'!BE532),ISBLANK('Sequestro de CO2'!BJ532)),"",SUM('Sequestro de CO2'!Q532,'Sequestro de CO2'!V532,'Sequestro de CO2'!AA532,'Sequestro de CO2'!AF532,'Sequestro de CO2'!AK532,'Sequestro de CO2'!AP532,'Sequestro de CO2'!AU532,'Sequestro de CO2'!AZ532,'Sequestro de CO2'!BE532,'Sequestro de CO2'!BJ532)))</f>
        <v/>
      </c>
      <c r="Q43" s="159" t="str">
        <f>IF($B$43="","",IF(OR(ISBLANK('Sequestro de CO2'!Q533),ISBLANK('Sequestro de CO2'!V533),ISBLANK('Sequestro de CO2'!AA533),ISBLANK('Sequestro de CO2'!AF533),ISBLANK('Sequestro de CO2'!AK533),ISBLANK('Sequestro de CO2'!AP533),ISBLANK('Sequestro de CO2'!AU533),ISBLANK('Sequestro de CO2'!AZ533),ISBLANK('Sequestro de CO2'!BE533),ISBLANK('Sequestro de CO2'!BJ533)),"",SUM('Sequestro de CO2'!Q533,'Sequestro de CO2'!V533,'Sequestro de CO2'!AA533,'Sequestro de CO2'!AF533,'Sequestro de CO2'!AK533,'Sequestro de CO2'!AP533,'Sequestro de CO2'!AU533,'Sequestro de CO2'!AZ533,'Sequestro de CO2'!BE533,'Sequestro de CO2'!BJ533)))</f>
        <v/>
      </c>
      <c r="R43" s="159" t="str">
        <f>IF($B$43="","",IF(OR(ISBLANK('Sequestro de CO2'!Q534),ISBLANK('Sequestro de CO2'!V534),ISBLANK('Sequestro de CO2'!AA534),ISBLANK('Sequestro de CO2'!AF534),ISBLANK('Sequestro de CO2'!AK534),ISBLANK('Sequestro de CO2'!AP534),ISBLANK('Sequestro de CO2'!AU534),ISBLANK('Sequestro de CO2'!AZ534),ISBLANK('Sequestro de CO2'!BE534),ISBLANK('Sequestro de CO2'!BJ534)),"",SUM('Sequestro de CO2'!Q534,'Sequestro de CO2'!V534,'Sequestro de CO2'!AA534,'Sequestro de CO2'!AF534,'Sequestro de CO2'!AK534,'Sequestro de CO2'!AP534,'Sequestro de CO2'!AU534,'Sequestro de CO2'!AZ534,'Sequestro de CO2'!BE534,'Sequestro de CO2'!BJ534)))</f>
        <v/>
      </c>
      <c r="S43" s="159" t="str">
        <f>IF($B$43="","",IF(OR(ISBLANK('Sequestro de CO2'!Q535),ISBLANK('Sequestro de CO2'!V535),ISBLANK('Sequestro de CO2'!AA535),ISBLANK('Sequestro de CO2'!AF535),ISBLANK('Sequestro de CO2'!AK535),ISBLANK('Sequestro de CO2'!AP535),ISBLANK('Sequestro de CO2'!AU535),ISBLANK('Sequestro de CO2'!AZ535),ISBLANK('Sequestro de CO2'!BE535),ISBLANK('Sequestro de CO2'!BJ535)),"",SUM('Sequestro de CO2'!Q535,'Sequestro de CO2'!V535,'Sequestro de CO2'!AA535,'Sequestro de CO2'!AF535,'Sequestro de CO2'!AK535,'Sequestro de CO2'!AP535,'Sequestro de CO2'!AU535,'Sequestro de CO2'!AZ535,'Sequestro de CO2'!BE535,'Sequestro de CO2'!BJ535)))</f>
        <v/>
      </c>
      <c r="T43" s="159" t="str">
        <f>IF($B$43="","",IF(OR(ISBLANK('Sequestro de CO2'!Q536),ISBLANK('Sequestro de CO2'!V536),ISBLANK('Sequestro de CO2'!AA536),ISBLANK('Sequestro de CO2'!AF536),ISBLANK('Sequestro de CO2'!AK536),ISBLANK('Sequestro de CO2'!AP536),ISBLANK('Sequestro de CO2'!AU536),ISBLANK('Sequestro de CO2'!AZ536),ISBLANK('Sequestro de CO2'!BE536),ISBLANK('Sequestro de CO2'!BJ536)),"",SUM('Sequestro de CO2'!Q536,'Sequestro de CO2'!V536,'Sequestro de CO2'!AA536,'Sequestro de CO2'!AF536,'Sequestro de CO2'!AK536,'Sequestro de CO2'!AP536,'Sequestro de CO2'!AU536,'Sequestro de CO2'!AZ536,'Sequestro de CO2'!BE536,'Sequestro de CO2'!BJ536)))</f>
        <v/>
      </c>
      <c r="U43" s="159" t="str">
        <f>IF($B$43="","",IF(OR(ISBLANK('Sequestro de CO2'!Q537),ISBLANK('Sequestro de CO2'!V537),ISBLANK('Sequestro de CO2'!AA537),ISBLANK('Sequestro de CO2'!AF537),ISBLANK('Sequestro de CO2'!AK537),ISBLANK('Sequestro de CO2'!AP537),ISBLANK('Sequestro de CO2'!AU537),ISBLANK('Sequestro de CO2'!AZ537),ISBLANK('Sequestro de CO2'!BE537),ISBLANK('Sequestro de CO2'!BJ537)),"",SUM('Sequestro de CO2'!Q537,'Sequestro de CO2'!V537,'Sequestro de CO2'!AA537,'Sequestro de CO2'!AF537,'Sequestro de CO2'!AK537,'Sequestro de CO2'!AP537,'Sequestro de CO2'!AU537,'Sequestro de CO2'!AZ537,'Sequestro de CO2'!BE537,'Sequestro de CO2'!BJ537)))</f>
        <v/>
      </c>
      <c r="V43" s="159" t="str">
        <f>IF($B$43="","",IF(OR(ISBLANK('Sequestro de CO2'!Q538),ISBLANK('Sequestro de CO2'!V538),ISBLANK('Sequestro de CO2'!AA538),ISBLANK('Sequestro de CO2'!AF538),ISBLANK('Sequestro de CO2'!AK538),ISBLANK('Sequestro de CO2'!AP538),ISBLANK('Sequestro de CO2'!AU538),ISBLANK('Sequestro de CO2'!AZ538),ISBLANK('Sequestro de CO2'!BE538),ISBLANK('Sequestro de CO2'!BJ538)),"",SUM('Sequestro de CO2'!Q538,'Sequestro de CO2'!V538,'Sequestro de CO2'!AA538,'Sequestro de CO2'!AF538,'Sequestro de CO2'!AK538,'Sequestro de CO2'!AP538,'Sequestro de CO2'!AU538,'Sequestro de CO2'!AZ538,'Sequestro de CO2'!BE538,'Sequestro de CO2'!BJ538)))</f>
        <v/>
      </c>
      <c r="W43" s="159" t="str">
        <f>IF($B$43="","",IF(OR(ISBLANK('Sequestro de CO2'!Q539),ISBLANK('Sequestro de CO2'!V539),ISBLANK('Sequestro de CO2'!AA539),ISBLANK('Sequestro de CO2'!AF539),ISBLANK('Sequestro de CO2'!AK539),ISBLANK('Sequestro de CO2'!AP539),ISBLANK('Sequestro de CO2'!AU539),ISBLANK('Sequestro de CO2'!AZ539),ISBLANK('Sequestro de CO2'!BE539),ISBLANK('Sequestro de CO2'!BJ539)),"",SUM('Sequestro de CO2'!Q539,'Sequestro de CO2'!V539,'Sequestro de CO2'!AA539,'Sequestro de CO2'!AF539,'Sequestro de CO2'!AK539,'Sequestro de CO2'!AP539,'Sequestro de CO2'!AU539,'Sequestro de CO2'!AZ539,'Sequestro de CO2'!BE539,'Sequestro de CO2'!BJ539)))</f>
        <v/>
      </c>
      <c r="X43" s="159" t="str">
        <f>IF($B$43="","",IF(OR(ISBLANK('Sequestro de CO2'!Q540),ISBLANK('Sequestro de CO2'!V540),ISBLANK('Sequestro de CO2'!AA540),ISBLANK('Sequestro de CO2'!AF540),ISBLANK('Sequestro de CO2'!AK540),ISBLANK('Sequestro de CO2'!AP540),ISBLANK('Sequestro de CO2'!AU540),ISBLANK('Sequestro de CO2'!AZ540),ISBLANK('Sequestro de CO2'!BE540),ISBLANK('Sequestro de CO2'!BJ540)),"",SUM('Sequestro de CO2'!Q540,'Sequestro de CO2'!V540,'Sequestro de CO2'!AA540,'Sequestro de CO2'!AF540,'Sequestro de CO2'!AK540,'Sequestro de CO2'!AP540,'Sequestro de CO2'!AU540,'Sequestro de CO2'!AZ540,'Sequestro de CO2'!BE540,'Sequestro de CO2'!BJ540)))</f>
        <v/>
      </c>
      <c r="Y43" s="159" t="str">
        <f>IF($B$43="","",IF(OR(ISBLANK('Sequestro de CO2'!Q541),ISBLANK('Sequestro de CO2'!V541),ISBLANK('Sequestro de CO2'!AA541),ISBLANK('Sequestro de CO2'!AF541),ISBLANK('Sequestro de CO2'!AK541),ISBLANK('Sequestro de CO2'!AP541),ISBLANK('Sequestro de CO2'!AU541),ISBLANK('Sequestro de CO2'!AZ541),ISBLANK('Sequestro de CO2'!BE541),ISBLANK('Sequestro de CO2'!BJ541)),"",SUM('Sequestro de CO2'!Q541,'Sequestro de CO2'!V541,'Sequestro de CO2'!AA541,'Sequestro de CO2'!AF541,'Sequestro de CO2'!AK541,'Sequestro de CO2'!AP541,'Sequestro de CO2'!AU541,'Sequestro de CO2'!AZ541,'Sequestro de CO2'!BE541,'Sequestro de CO2'!BJ541)))</f>
        <v/>
      </c>
      <c r="Z43" s="159" t="str">
        <f>IF($B$43="","",IF(OR(ISBLANK('Sequestro de CO2'!Q542),ISBLANK('Sequestro de CO2'!V542),ISBLANK('Sequestro de CO2'!AA542),ISBLANK('Sequestro de CO2'!AF542),ISBLANK('Sequestro de CO2'!AK542),ISBLANK('Sequestro de CO2'!AP542),ISBLANK('Sequestro de CO2'!AU542),ISBLANK('Sequestro de CO2'!AZ542),ISBLANK('Sequestro de CO2'!BE542),ISBLANK('Sequestro de CO2'!BJ542)),"",SUM('Sequestro de CO2'!Q542,'Sequestro de CO2'!V542,'Sequestro de CO2'!AA542,'Sequestro de CO2'!AF542,'Sequestro de CO2'!AK542,'Sequestro de CO2'!AP542,'Sequestro de CO2'!AU542,'Sequestro de CO2'!AZ542,'Sequestro de CO2'!BE542,'Sequestro de CO2'!BJ542)))</f>
        <v/>
      </c>
      <c r="AA43" s="159" t="str">
        <f>IF($B$43="","",IF(OR(ISBLANK('Sequestro de CO2'!Q543),ISBLANK('Sequestro de CO2'!V543),ISBLANK('Sequestro de CO2'!AA543),ISBLANK('Sequestro de CO2'!AF543),ISBLANK('Sequestro de CO2'!AK543),ISBLANK('Sequestro de CO2'!AP543),ISBLANK('Sequestro de CO2'!AU543),ISBLANK('Sequestro de CO2'!AZ543),ISBLANK('Sequestro de CO2'!BE543),ISBLANK('Sequestro de CO2'!BJ543)),"",SUM('Sequestro de CO2'!Q543,'Sequestro de CO2'!V543,'Sequestro de CO2'!AA543,'Sequestro de CO2'!AF543,'Sequestro de CO2'!AK543,'Sequestro de CO2'!AP543,'Sequestro de CO2'!AU543,'Sequestro de CO2'!AZ543,'Sequestro de CO2'!BE543,'Sequestro de CO2'!BJ543)))</f>
        <v/>
      </c>
      <c r="AB43" s="159" t="str">
        <f>IF($B$43="","",IF(OR(ISBLANK('Sequestro de CO2'!Q544),ISBLANK('Sequestro de CO2'!V544),ISBLANK('Sequestro de CO2'!AA544),ISBLANK('Sequestro de CO2'!AF544),ISBLANK('Sequestro de CO2'!AK544),ISBLANK('Sequestro de CO2'!AP544),ISBLANK('Sequestro de CO2'!AU544),ISBLANK('Sequestro de CO2'!AZ544),ISBLANK('Sequestro de CO2'!BE544),ISBLANK('Sequestro de CO2'!BJ544)),"",SUM('Sequestro de CO2'!Q544,'Sequestro de CO2'!V544,'Sequestro de CO2'!AA544,'Sequestro de CO2'!AF544,'Sequestro de CO2'!AK544,'Sequestro de CO2'!AP544,'Sequestro de CO2'!AU544,'Sequestro de CO2'!AZ544,'Sequestro de CO2'!BE544,'Sequestro de CO2'!BJ544)))</f>
        <v/>
      </c>
      <c r="AC43" s="159" t="str">
        <f>IF($B$43="","",IF(OR(ISBLANK('Sequestro de CO2'!Q545),ISBLANK('Sequestro de CO2'!V545),ISBLANK('Sequestro de CO2'!AA545),ISBLANK('Sequestro de CO2'!AF545),ISBLANK('Sequestro de CO2'!AK545),ISBLANK('Sequestro de CO2'!AP545),ISBLANK('Sequestro de CO2'!AU545),ISBLANK('Sequestro de CO2'!AZ545),ISBLANK('Sequestro de CO2'!BE545),ISBLANK('Sequestro de CO2'!BJ545)),"",SUM('Sequestro de CO2'!Q545,'Sequestro de CO2'!V545,'Sequestro de CO2'!AA545,'Sequestro de CO2'!AF545,'Sequestro de CO2'!AK545,'Sequestro de CO2'!AP545,'Sequestro de CO2'!AU545,'Sequestro de CO2'!AZ545,'Sequestro de CO2'!BE545,'Sequestro de CO2'!BJ545)))</f>
        <v/>
      </c>
      <c r="AD43" s="159" t="str">
        <f>IF($B$43="","",IF(OR(ISBLANK('Sequestro de CO2'!Q546),ISBLANK('Sequestro de CO2'!V546),ISBLANK('Sequestro de CO2'!AA546),ISBLANK('Sequestro de CO2'!AF546),ISBLANK('Sequestro de CO2'!AK546),ISBLANK('Sequestro de CO2'!AP546),ISBLANK('Sequestro de CO2'!AU546),ISBLANK('Sequestro de CO2'!AZ546),ISBLANK('Sequestro de CO2'!BE546),ISBLANK('Sequestro de CO2'!BJ546)),"",SUM('Sequestro de CO2'!Q546,'Sequestro de CO2'!V546,'Sequestro de CO2'!AA546,'Sequestro de CO2'!AF546,'Sequestro de CO2'!AK546,'Sequestro de CO2'!AP546,'Sequestro de CO2'!AU546,'Sequestro de CO2'!AZ546,'Sequestro de CO2'!BE546,'Sequestro de CO2'!BJ546)))</f>
        <v/>
      </c>
      <c r="AE43" s="159" t="str">
        <f>IF($B$43="","",IF(OR(ISBLANK('Sequestro de CO2'!Q547),ISBLANK('Sequestro de CO2'!V547),ISBLANK('Sequestro de CO2'!AA547),ISBLANK('Sequestro de CO2'!AF547),ISBLANK('Sequestro de CO2'!AK547),ISBLANK('Sequestro de CO2'!AP547),ISBLANK('Sequestro de CO2'!AU547),ISBLANK('Sequestro de CO2'!AZ547),ISBLANK('Sequestro de CO2'!BE547),ISBLANK('Sequestro de CO2'!BJ547)),"",SUM('Sequestro de CO2'!Q547,'Sequestro de CO2'!V547,'Sequestro de CO2'!AA547,'Sequestro de CO2'!AF547,'Sequestro de CO2'!AK547,'Sequestro de CO2'!AP547,'Sequestro de CO2'!AU547,'Sequestro de CO2'!AZ547,'Sequestro de CO2'!BE547,'Sequestro de CO2'!BJ547)))</f>
        <v/>
      </c>
      <c r="AF43" s="159" t="str">
        <f>IF($B$43="","",IF(OR(ISBLANK('Sequestro de CO2'!Q548),ISBLANK('Sequestro de CO2'!V548),ISBLANK('Sequestro de CO2'!AA548),ISBLANK('Sequestro de CO2'!AF548),ISBLANK('Sequestro de CO2'!AK548),ISBLANK('Sequestro de CO2'!AP548),ISBLANK('Sequestro de CO2'!AU548),ISBLANK('Sequestro de CO2'!AZ548),ISBLANK('Sequestro de CO2'!BE548),ISBLANK('Sequestro de CO2'!BJ548)),"",SUM('Sequestro de CO2'!Q548,'Sequestro de CO2'!V548,'Sequestro de CO2'!AA548,'Sequestro de CO2'!AF548,'Sequestro de CO2'!AK548,'Sequestro de CO2'!AP548,'Sequestro de CO2'!AU548,'Sequestro de CO2'!AZ548,'Sequestro de CO2'!BE548,'Sequestro de CO2'!BJ548)))</f>
        <v/>
      </c>
      <c r="AG43" s="159" t="str">
        <f>IF($B$43="","",IF(OR(ISBLANK('Sequestro de CO2'!Q549),ISBLANK('Sequestro de CO2'!V549),ISBLANK('Sequestro de CO2'!AA549),ISBLANK('Sequestro de CO2'!AF549),ISBLANK('Sequestro de CO2'!AK549),ISBLANK('Sequestro de CO2'!AP549),ISBLANK('Sequestro de CO2'!AU549),ISBLANK('Sequestro de CO2'!AZ549),ISBLANK('Sequestro de CO2'!BE549),ISBLANK('Sequestro de CO2'!BJ549)),"",SUM('Sequestro de CO2'!Q549,'Sequestro de CO2'!V549,'Sequestro de CO2'!AA549,'Sequestro de CO2'!AF549,'Sequestro de CO2'!AK549,'Sequestro de CO2'!AP549,'Sequestro de CO2'!AU549,'Sequestro de CO2'!AZ549,'Sequestro de CO2'!BE549,'Sequestro de CO2'!BJ549)))</f>
        <v/>
      </c>
      <c r="AH43" s="159" t="str">
        <f>IF($B$43="","",IF(OR(ISBLANK('Sequestro de CO2'!Q550),ISBLANK('Sequestro de CO2'!V550),ISBLANK('Sequestro de CO2'!AA550),ISBLANK('Sequestro de CO2'!AF550),ISBLANK('Sequestro de CO2'!AK550),ISBLANK('Sequestro de CO2'!AP550),ISBLANK('Sequestro de CO2'!AU550),ISBLANK('Sequestro de CO2'!AZ550),ISBLANK('Sequestro de CO2'!BE550),ISBLANK('Sequestro de CO2'!BJ550)),"",SUM('Sequestro de CO2'!Q550,'Sequestro de CO2'!V550,'Sequestro de CO2'!AA550,'Sequestro de CO2'!AF550,'Sequestro de CO2'!AK550,'Sequestro de CO2'!AP550,'Sequestro de CO2'!AU550,'Sequestro de CO2'!AZ550,'Sequestro de CO2'!BE550,'Sequestro de CO2'!BJ550)))</f>
        <v/>
      </c>
      <c r="AI43" s="159" t="str">
        <f>IF($B$43="","",IF(OR(ISBLANK('Sequestro de CO2'!Q551),ISBLANK('Sequestro de CO2'!V551),ISBLANK('Sequestro de CO2'!AA551),ISBLANK('Sequestro de CO2'!AF551),ISBLANK('Sequestro de CO2'!AK551),ISBLANK('Sequestro de CO2'!AP551),ISBLANK('Sequestro de CO2'!AU551),ISBLANK('Sequestro de CO2'!AZ551),ISBLANK('Sequestro de CO2'!BE551),ISBLANK('Sequestro de CO2'!BJ551)),"",SUM('Sequestro de CO2'!Q551,'Sequestro de CO2'!V551,'Sequestro de CO2'!AA551,'Sequestro de CO2'!AF551,'Sequestro de CO2'!AK551,'Sequestro de CO2'!AP551,'Sequestro de CO2'!AU551,'Sequestro de CO2'!AZ551,'Sequestro de CO2'!BE551,'Sequestro de CO2'!BJ551)))</f>
        <v/>
      </c>
      <c r="AJ43" s="159" t="str">
        <f>IF($B$43="","",IF(OR(ISBLANK('Sequestro de CO2'!Q552),ISBLANK('Sequestro de CO2'!V552),ISBLANK('Sequestro de CO2'!AA552),ISBLANK('Sequestro de CO2'!AF552),ISBLANK('Sequestro de CO2'!AK552),ISBLANK('Sequestro de CO2'!AP552),ISBLANK('Sequestro de CO2'!AU552),ISBLANK('Sequestro de CO2'!AZ552),ISBLANK('Sequestro de CO2'!BE552),ISBLANK('Sequestro de CO2'!BJ552)),"",SUM('Sequestro de CO2'!Q552,'Sequestro de CO2'!V552,'Sequestro de CO2'!AA552,'Sequestro de CO2'!AF552,'Sequestro de CO2'!AK552,'Sequestro de CO2'!AP552,'Sequestro de CO2'!AU552,'Sequestro de CO2'!AZ552,'Sequestro de CO2'!BE552,'Sequestro de CO2'!BJ552)))</f>
        <v/>
      </c>
      <c r="AK43" s="160" t="str">
        <f>IF($B$43="","",IF(OR(ISBLANK('Sequestro de CO2'!Q553),ISBLANK('Sequestro de CO2'!V553),ISBLANK('Sequestro de CO2'!AA553),ISBLANK('Sequestro de CO2'!AF553),ISBLANK('Sequestro de CO2'!AK553),ISBLANK('Sequestro de CO2'!AP553),ISBLANK('Sequestro de CO2'!AU553),ISBLANK('Sequestro de CO2'!AZ553),ISBLANK('Sequestro de CO2'!BE553),ISBLANK('Sequestro de CO2'!BJ553)),"",SUM('Sequestro de CO2'!Q553,'Sequestro de CO2'!V553,'Sequestro de CO2'!AA553,'Sequestro de CO2'!AF553,'Sequestro de CO2'!AK553,'Sequestro de CO2'!AP553,'Sequestro de CO2'!AU553,'Sequestro de CO2'!AZ553,'Sequestro de CO2'!BE553,'Sequestro de CO2'!BJ553)))</f>
        <v/>
      </c>
      <c r="AL43" s="144"/>
      <c r="AM43" s="144"/>
      <c r="AN43" s="144"/>
      <c r="AO43" s="144"/>
      <c r="AP43" s="144"/>
      <c r="AQ43" s="144"/>
      <c r="AR43" s="144"/>
      <c r="AS43" s="144"/>
      <c r="AT43" s="144"/>
      <c r="AU43" s="144"/>
      <c r="AV43" s="144"/>
      <c r="AW43" s="144"/>
      <c r="AX43" s="144"/>
      <c r="AY43" s="144"/>
      <c r="AZ43" s="144"/>
      <c r="BA43" s="144"/>
      <c r="BB43" s="144"/>
      <c r="BC43" s="144"/>
    </row>
    <row r="44" spans="1:55" ht="15" customHeight="1" x14ac:dyDescent="0.3">
      <c r="A44" s="144"/>
      <c r="B44" s="163" t="str">
        <f>IF(PRINCIPAL!B154&lt;&gt;"",PRINCIPAL!B154,"")</f>
        <v/>
      </c>
      <c r="C44" s="159" t="str">
        <f>IF($B$44="","",IF(OR(ISBLANK('Sequestro de CO2'!Q558),ISBLANK('Sequestro de CO2'!V558),ISBLANK('Sequestro de CO2'!AA558),ISBLANK('Sequestro de CO2'!AF558),ISBLANK('Sequestro de CO2'!AK558),ISBLANK('Sequestro de CO2'!AP558),ISBLANK('Sequestro de CO2'!AU558),ISBLANK('Sequestro de CO2'!AZ558),ISBLANK('Sequestro de CO2'!BE558),ISBLANK('Sequestro de CO2'!BJ558)),"",SUM('Sequestro de CO2'!Q558,'Sequestro de CO2'!V558,'Sequestro de CO2'!AA558,'Sequestro de CO2'!AF558,'Sequestro de CO2'!AK558,'Sequestro de CO2'!AP558,'Sequestro de CO2'!AU558,'Sequestro de CO2'!AZ558,'Sequestro de CO2'!BE558,'Sequestro de CO2'!BJ558)))</f>
        <v/>
      </c>
      <c r="D44" s="159" t="str">
        <f>IF($B$44="","",IF(OR(ISBLANK('Sequestro de CO2'!Q559),ISBLANK('Sequestro de CO2'!V559),ISBLANK('Sequestro de CO2'!AA559),ISBLANK('Sequestro de CO2'!AF559),ISBLANK('Sequestro de CO2'!AK559),ISBLANK('Sequestro de CO2'!AP559),ISBLANK('Sequestro de CO2'!AU559),ISBLANK('Sequestro de CO2'!AZ559),ISBLANK('Sequestro de CO2'!BE559),ISBLANK('Sequestro de CO2'!BJ559)),"",SUM('Sequestro de CO2'!Q559,'Sequestro de CO2'!V559,'Sequestro de CO2'!AA559,'Sequestro de CO2'!AF559,'Sequestro de CO2'!AK559,'Sequestro de CO2'!AP559,'Sequestro de CO2'!AU559,'Sequestro de CO2'!AZ559,'Sequestro de CO2'!BE559,'Sequestro de CO2'!BJ559)))</f>
        <v/>
      </c>
      <c r="E44" s="159" t="str">
        <f>IF($B$44="","",IF(OR(ISBLANK('Sequestro de CO2'!Q560),ISBLANK('Sequestro de CO2'!V560),ISBLANK('Sequestro de CO2'!AA560),ISBLANK('Sequestro de CO2'!AF560),ISBLANK('Sequestro de CO2'!AK560),ISBLANK('Sequestro de CO2'!AP560),ISBLANK('Sequestro de CO2'!AU560),ISBLANK('Sequestro de CO2'!AZ560),ISBLANK('Sequestro de CO2'!BE560),ISBLANK('Sequestro de CO2'!BJ560)),"",SUM('Sequestro de CO2'!Q560,'Sequestro de CO2'!V560,'Sequestro de CO2'!AA560,'Sequestro de CO2'!AF560,'Sequestro de CO2'!AK560,'Sequestro de CO2'!AP560,'Sequestro de CO2'!AU560,'Sequestro de CO2'!AZ560,'Sequestro de CO2'!BE560,'Sequestro de CO2'!BJ560)))</f>
        <v/>
      </c>
      <c r="F44" s="159" t="str">
        <f>IF($B$44="","",IF(OR(ISBLANK('Sequestro de CO2'!Q561),ISBLANK('Sequestro de CO2'!V561),ISBLANK('Sequestro de CO2'!AA561),ISBLANK('Sequestro de CO2'!AF561),ISBLANK('Sequestro de CO2'!AK561),ISBLANK('Sequestro de CO2'!AP561),ISBLANK('Sequestro de CO2'!AU561),ISBLANK('Sequestro de CO2'!AZ561),ISBLANK('Sequestro de CO2'!BE561),ISBLANK('Sequestro de CO2'!BJ561)),"",SUM('Sequestro de CO2'!Q561,'Sequestro de CO2'!V561,'Sequestro de CO2'!AA561,'Sequestro de CO2'!AF561,'Sequestro de CO2'!AK561,'Sequestro de CO2'!AP561,'Sequestro de CO2'!AU561,'Sequestro de CO2'!AZ561,'Sequestro de CO2'!BE561,'Sequestro de CO2'!BJ561)))</f>
        <v/>
      </c>
      <c r="G44" s="159" t="str">
        <f>IF($B$44="","",IF(OR(ISBLANK('Sequestro de CO2'!Q562),ISBLANK('Sequestro de CO2'!V562),ISBLANK('Sequestro de CO2'!AA562),ISBLANK('Sequestro de CO2'!AF562),ISBLANK('Sequestro de CO2'!AK562),ISBLANK('Sequestro de CO2'!AP562),ISBLANK('Sequestro de CO2'!AU562),ISBLANK('Sequestro de CO2'!AZ562),ISBLANK('Sequestro de CO2'!BE562),ISBLANK('Sequestro de CO2'!BJ562)),"",SUM('Sequestro de CO2'!Q562,'Sequestro de CO2'!V562,'Sequestro de CO2'!AA562,'Sequestro de CO2'!AF562,'Sequestro de CO2'!AK562,'Sequestro de CO2'!AP562,'Sequestro de CO2'!AU562,'Sequestro de CO2'!AZ562,'Sequestro de CO2'!BE562,'Sequestro de CO2'!BJ562)))</f>
        <v/>
      </c>
      <c r="H44" s="159" t="str">
        <f>IF($B$44="","",IF(OR(ISBLANK('Sequestro de CO2'!Q563),ISBLANK('Sequestro de CO2'!V563),ISBLANK('Sequestro de CO2'!AA563),ISBLANK('Sequestro de CO2'!AF563),ISBLANK('Sequestro de CO2'!AK563),ISBLANK('Sequestro de CO2'!AP563),ISBLANK('Sequestro de CO2'!AU563),ISBLANK('Sequestro de CO2'!AZ563),ISBLANK('Sequestro de CO2'!BE563),ISBLANK('Sequestro de CO2'!BJ563)),"",SUM('Sequestro de CO2'!Q563,'Sequestro de CO2'!V563,'Sequestro de CO2'!AA563,'Sequestro de CO2'!AF563,'Sequestro de CO2'!AK563,'Sequestro de CO2'!AP563,'Sequestro de CO2'!AU563,'Sequestro de CO2'!AZ563,'Sequestro de CO2'!BE563,'Sequestro de CO2'!BJ563)))</f>
        <v/>
      </c>
      <c r="I44" s="159" t="str">
        <f>IF($B$44="","",IF(OR(ISBLANK('Sequestro de CO2'!Q564),ISBLANK('Sequestro de CO2'!V564),ISBLANK('Sequestro de CO2'!AA564),ISBLANK('Sequestro de CO2'!AF564),ISBLANK('Sequestro de CO2'!AK564),ISBLANK('Sequestro de CO2'!AP564),ISBLANK('Sequestro de CO2'!AU564),ISBLANK('Sequestro de CO2'!AZ564),ISBLANK('Sequestro de CO2'!BE564),ISBLANK('Sequestro de CO2'!BJ564)),"",SUM('Sequestro de CO2'!Q564,'Sequestro de CO2'!V564,'Sequestro de CO2'!AA564,'Sequestro de CO2'!AF564,'Sequestro de CO2'!AK564,'Sequestro de CO2'!AP564,'Sequestro de CO2'!AU564,'Sequestro de CO2'!AZ564,'Sequestro de CO2'!BE564,'Sequestro de CO2'!BJ564)))</f>
        <v/>
      </c>
      <c r="J44" s="159" t="str">
        <f>IF($B$44="","",IF(OR(ISBLANK('Sequestro de CO2'!Q565),ISBLANK('Sequestro de CO2'!V565),ISBLANK('Sequestro de CO2'!AA565),ISBLANK('Sequestro de CO2'!AF565),ISBLANK('Sequestro de CO2'!AK565),ISBLANK('Sequestro de CO2'!AP565),ISBLANK('Sequestro de CO2'!AU565),ISBLANK('Sequestro de CO2'!AZ565),ISBLANK('Sequestro de CO2'!BE565),ISBLANK('Sequestro de CO2'!BJ565)),"",SUM('Sequestro de CO2'!Q565,'Sequestro de CO2'!V565,'Sequestro de CO2'!AA565,'Sequestro de CO2'!AF565,'Sequestro de CO2'!AK565,'Sequestro de CO2'!AP565,'Sequestro de CO2'!AU565,'Sequestro de CO2'!AZ565,'Sequestro de CO2'!BE565,'Sequestro de CO2'!BJ565)))</f>
        <v/>
      </c>
      <c r="K44" s="159" t="str">
        <f>IF($B$44="","",IF(OR(ISBLANK('Sequestro de CO2'!Q566),ISBLANK('Sequestro de CO2'!V566),ISBLANK('Sequestro de CO2'!AA566),ISBLANK('Sequestro de CO2'!AF566),ISBLANK('Sequestro de CO2'!AK566),ISBLANK('Sequestro de CO2'!AP566),ISBLANK('Sequestro de CO2'!AU566),ISBLANK('Sequestro de CO2'!AZ566),ISBLANK('Sequestro de CO2'!BE566),ISBLANK('Sequestro de CO2'!BJ566)),"",SUM('Sequestro de CO2'!Q566,'Sequestro de CO2'!V566,'Sequestro de CO2'!AA566,'Sequestro de CO2'!AF566,'Sequestro de CO2'!AK566,'Sequestro de CO2'!AP566,'Sequestro de CO2'!AU566,'Sequestro de CO2'!AZ566,'Sequestro de CO2'!BE566,'Sequestro de CO2'!BJ566)))</f>
        <v/>
      </c>
      <c r="L44" s="159" t="str">
        <f>IF($B$44="","",IF(OR(ISBLANK('Sequestro de CO2'!Q567),ISBLANK('Sequestro de CO2'!V567),ISBLANK('Sequestro de CO2'!AA567),ISBLANK('Sequestro de CO2'!AF567),ISBLANK('Sequestro de CO2'!AK567),ISBLANK('Sequestro de CO2'!AP567),ISBLANK('Sequestro de CO2'!AU567),ISBLANK('Sequestro de CO2'!AZ567),ISBLANK('Sequestro de CO2'!BE567),ISBLANK('Sequestro de CO2'!BJ567)),"",SUM('Sequestro de CO2'!Q567,'Sequestro de CO2'!V567,'Sequestro de CO2'!AA567,'Sequestro de CO2'!AF567,'Sequestro de CO2'!AK567,'Sequestro de CO2'!AP567,'Sequestro de CO2'!AU567,'Sequestro de CO2'!AZ567,'Sequestro de CO2'!BE567,'Sequestro de CO2'!BJ567)))</f>
        <v/>
      </c>
      <c r="M44" s="159" t="str">
        <f>IF($B$44="","",IF(OR(ISBLANK('Sequestro de CO2'!Q568),ISBLANK('Sequestro de CO2'!V568),ISBLANK('Sequestro de CO2'!AA568),ISBLANK('Sequestro de CO2'!AF568),ISBLANK('Sequestro de CO2'!AK568),ISBLANK('Sequestro de CO2'!AP568),ISBLANK('Sequestro de CO2'!AU568),ISBLANK('Sequestro de CO2'!AZ568),ISBLANK('Sequestro de CO2'!BE568),ISBLANK('Sequestro de CO2'!BJ568)),"",SUM('Sequestro de CO2'!Q568,'Sequestro de CO2'!V568,'Sequestro de CO2'!AA568,'Sequestro de CO2'!AF568,'Sequestro de CO2'!AK568,'Sequestro de CO2'!AP568,'Sequestro de CO2'!AU568,'Sequestro de CO2'!AZ568,'Sequestro de CO2'!BE568,'Sequestro de CO2'!BJ568)))</f>
        <v/>
      </c>
      <c r="N44" s="159" t="str">
        <f>IF($B$44="","",IF(OR(ISBLANK('Sequestro de CO2'!Q569),ISBLANK('Sequestro de CO2'!V569),ISBLANK('Sequestro de CO2'!AA569),ISBLANK('Sequestro de CO2'!AF569),ISBLANK('Sequestro de CO2'!AK569),ISBLANK('Sequestro de CO2'!AP569),ISBLANK('Sequestro de CO2'!AU569),ISBLANK('Sequestro de CO2'!AZ569),ISBLANK('Sequestro de CO2'!BE569),ISBLANK('Sequestro de CO2'!BJ569)),"",SUM('Sequestro de CO2'!Q569,'Sequestro de CO2'!V569,'Sequestro de CO2'!AA569,'Sequestro de CO2'!AF569,'Sequestro de CO2'!AK569,'Sequestro de CO2'!AP569,'Sequestro de CO2'!AU569,'Sequestro de CO2'!AZ569,'Sequestro de CO2'!BE569,'Sequestro de CO2'!BJ569)))</f>
        <v/>
      </c>
      <c r="O44" s="159" t="str">
        <f>IF($B$44="","",IF(OR(ISBLANK('Sequestro de CO2'!Q570),ISBLANK('Sequestro de CO2'!V570),ISBLANK('Sequestro de CO2'!AA570),ISBLANK('Sequestro de CO2'!AF570),ISBLANK('Sequestro de CO2'!AK570),ISBLANK('Sequestro de CO2'!AP570),ISBLANK('Sequestro de CO2'!AU570),ISBLANK('Sequestro de CO2'!AZ570),ISBLANK('Sequestro de CO2'!BE570),ISBLANK('Sequestro de CO2'!BJ570)),"",SUM('Sequestro de CO2'!Q570,'Sequestro de CO2'!V570,'Sequestro de CO2'!AA570,'Sequestro de CO2'!AF570,'Sequestro de CO2'!AK570,'Sequestro de CO2'!AP570,'Sequestro de CO2'!AU570,'Sequestro de CO2'!AZ570,'Sequestro de CO2'!BE570,'Sequestro de CO2'!BJ570)))</f>
        <v/>
      </c>
      <c r="P44" s="159" t="str">
        <f>IF($B$44="","",IF(OR(ISBLANK('Sequestro de CO2'!Q571),ISBLANK('Sequestro de CO2'!V571),ISBLANK('Sequestro de CO2'!AA571),ISBLANK('Sequestro de CO2'!AF571),ISBLANK('Sequestro de CO2'!AK571),ISBLANK('Sequestro de CO2'!AP571),ISBLANK('Sequestro de CO2'!AU571),ISBLANK('Sequestro de CO2'!AZ571),ISBLANK('Sequestro de CO2'!BE571),ISBLANK('Sequestro de CO2'!BJ571)),"",SUM('Sequestro de CO2'!Q571,'Sequestro de CO2'!V571,'Sequestro de CO2'!AA571,'Sequestro de CO2'!AF571,'Sequestro de CO2'!AK571,'Sequestro de CO2'!AP571,'Sequestro de CO2'!AU571,'Sequestro de CO2'!AZ571,'Sequestro de CO2'!BE571,'Sequestro de CO2'!BJ571)))</f>
        <v/>
      </c>
      <c r="Q44" s="159" t="str">
        <f>IF($B$44="","",IF(OR(ISBLANK('Sequestro de CO2'!Q572),ISBLANK('Sequestro de CO2'!V572),ISBLANK('Sequestro de CO2'!AA572),ISBLANK('Sequestro de CO2'!AF572),ISBLANK('Sequestro de CO2'!AK572),ISBLANK('Sequestro de CO2'!AP572),ISBLANK('Sequestro de CO2'!AU572),ISBLANK('Sequestro de CO2'!AZ572),ISBLANK('Sequestro de CO2'!BE572),ISBLANK('Sequestro de CO2'!BJ572)),"",SUM('Sequestro de CO2'!Q572,'Sequestro de CO2'!V572,'Sequestro de CO2'!AA572,'Sequestro de CO2'!AF572,'Sequestro de CO2'!AK572,'Sequestro de CO2'!AP572,'Sequestro de CO2'!AU572,'Sequestro de CO2'!AZ572,'Sequestro de CO2'!BE572,'Sequestro de CO2'!BJ572)))</f>
        <v/>
      </c>
      <c r="R44" s="159" t="str">
        <f>IF($B$44="","",IF(OR(ISBLANK('Sequestro de CO2'!Q573),ISBLANK('Sequestro de CO2'!V573),ISBLANK('Sequestro de CO2'!AA573),ISBLANK('Sequestro de CO2'!AF573),ISBLANK('Sequestro de CO2'!AK573),ISBLANK('Sequestro de CO2'!AP573),ISBLANK('Sequestro de CO2'!AU573),ISBLANK('Sequestro de CO2'!AZ573),ISBLANK('Sequestro de CO2'!BE573),ISBLANK('Sequestro de CO2'!BJ573)),"",SUM('Sequestro de CO2'!Q573,'Sequestro de CO2'!V573,'Sequestro de CO2'!AA573,'Sequestro de CO2'!AF573,'Sequestro de CO2'!AK573,'Sequestro de CO2'!AP573,'Sequestro de CO2'!AU573,'Sequestro de CO2'!AZ573,'Sequestro de CO2'!BE573,'Sequestro de CO2'!BJ573)))</f>
        <v/>
      </c>
      <c r="S44" s="159" t="str">
        <f>IF($B$44="","",IF(OR(ISBLANK('Sequestro de CO2'!Q574),ISBLANK('Sequestro de CO2'!V574),ISBLANK('Sequestro de CO2'!AA574),ISBLANK('Sequestro de CO2'!AF574),ISBLANK('Sequestro de CO2'!AK574),ISBLANK('Sequestro de CO2'!AP574),ISBLANK('Sequestro de CO2'!AU574),ISBLANK('Sequestro de CO2'!AZ574),ISBLANK('Sequestro de CO2'!BE574),ISBLANK('Sequestro de CO2'!BJ574)),"",SUM('Sequestro de CO2'!Q574,'Sequestro de CO2'!V574,'Sequestro de CO2'!AA574,'Sequestro de CO2'!AF574,'Sequestro de CO2'!AK574,'Sequestro de CO2'!AP574,'Sequestro de CO2'!AU574,'Sequestro de CO2'!AZ574,'Sequestro de CO2'!BE574,'Sequestro de CO2'!BJ574)))</f>
        <v/>
      </c>
      <c r="T44" s="159" t="str">
        <f>IF($B$44="","",IF(OR(ISBLANK('Sequestro de CO2'!Q575),ISBLANK('Sequestro de CO2'!V575),ISBLANK('Sequestro de CO2'!AA575),ISBLANK('Sequestro de CO2'!AF575),ISBLANK('Sequestro de CO2'!AK575),ISBLANK('Sequestro de CO2'!AP575),ISBLANK('Sequestro de CO2'!AU575),ISBLANK('Sequestro de CO2'!AZ575),ISBLANK('Sequestro de CO2'!BE575),ISBLANK('Sequestro de CO2'!BJ575)),"",SUM('Sequestro de CO2'!Q575,'Sequestro de CO2'!V575,'Sequestro de CO2'!AA575,'Sequestro de CO2'!AF575,'Sequestro de CO2'!AK575,'Sequestro de CO2'!AP575,'Sequestro de CO2'!AU575,'Sequestro de CO2'!AZ575,'Sequestro de CO2'!BE575,'Sequestro de CO2'!BJ575)))</f>
        <v/>
      </c>
      <c r="U44" s="159" t="str">
        <f>IF($B$44="","",IF(OR(ISBLANK('Sequestro de CO2'!Q576),ISBLANK('Sequestro de CO2'!V576),ISBLANK('Sequestro de CO2'!AA576),ISBLANK('Sequestro de CO2'!AF576),ISBLANK('Sequestro de CO2'!AK576),ISBLANK('Sequestro de CO2'!AP576),ISBLANK('Sequestro de CO2'!AU576),ISBLANK('Sequestro de CO2'!AZ576),ISBLANK('Sequestro de CO2'!BE576),ISBLANK('Sequestro de CO2'!BJ576)),"",SUM('Sequestro de CO2'!Q576,'Sequestro de CO2'!V576,'Sequestro de CO2'!AA576,'Sequestro de CO2'!AF576,'Sequestro de CO2'!AK576,'Sequestro de CO2'!AP576,'Sequestro de CO2'!AU576,'Sequestro de CO2'!AZ576,'Sequestro de CO2'!BE576,'Sequestro de CO2'!BJ576)))</f>
        <v/>
      </c>
      <c r="V44" s="159" t="str">
        <f>IF($B$44="","",IF(OR(ISBLANK('Sequestro de CO2'!Q577),ISBLANK('Sequestro de CO2'!V577),ISBLANK('Sequestro de CO2'!AA577),ISBLANK('Sequestro de CO2'!AF577),ISBLANK('Sequestro de CO2'!AK577),ISBLANK('Sequestro de CO2'!AP577),ISBLANK('Sequestro de CO2'!AU577),ISBLANK('Sequestro de CO2'!AZ577),ISBLANK('Sequestro de CO2'!BE577),ISBLANK('Sequestro de CO2'!BJ577)),"",SUM('Sequestro de CO2'!Q577,'Sequestro de CO2'!V577,'Sequestro de CO2'!AA577,'Sequestro de CO2'!AF577,'Sequestro de CO2'!AK577,'Sequestro de CO2'!AP577,'Sequestro de CO2'!AU577,'Sequestro de CO2'!AZ577,'Sequestro de CO2'!BE577,'Sequestro de CO2'!BJ577)))</f>
        <v/>
      </c>
      <c r="W44" s="159" t="str">
        <f>IF($B$44="","",IF(OR(ISBLANK('Sequestro de CO2'!Q578),ISBLANK('Sequestro de CO2'!V578),ISBLANK('Sequestro de CO2'!AA578),ISBLANK('Sequestro de CO2'!AF578),ISBLANK('Sequestro de CO2'!AK578),ISBLANK('Sequestro de CO2'!AP578),ISBLANK('Sequestro de CO2'!AU578),ISBLANK('Sequestro de CO2'!AZ578),ISBLANK('Sequestro de CO2'!BE578),ISBLANK('Sequestro de CO2'!BJ578)),"",SUM('Sequestro de CO2'!Q578,'Sequestro de CO2'!V578,'Sequestro de CO2'!AA578,'Sequestro de CO2'!AF578,'Sequestro de CO2'!AK578,'Sequestro de CO2'!AP578,'Sequestro de CO2'!AU578,'Sequestro de CO2'!AZ578,'Sequestro de CO2'!BE578,'Sequestro de CO2'!BJ578)))</f>
        <v/>
      </c>
      <c r="X44" s="159" t="str">
        <f>IF($B$44="","",IF(OR(ISBLANK('Sequestro de CO2'!Q579),ISBLANK('Sequestro de CO2'!V579),ISBLANK('Sequestro de CO2'!AA579),ISBLANK('Sequestro de CO2'!AF579),ISBLANK('Sequestro de CO2'!AK579),ISBLANK('Sequestro de CO2'!AP579),ISBLANK('Sequestro de CO2'!AU579),ISBLANK('Sequestro de CO2'!AZ579),ISBLANK('Sequestro de CO2'!BE579),ISBLANK('Sequestro de CO2'!BJ579)),"",SUM('Sequestro de CO2'!Q579,'Sequestro de CO2'!V579,'Sequestro de CO2'!AA579,'Sequestro de CO2'!AF579,'Sequestro de CO2'!AK579,'Sequestro de CO2'!AP579,'Sequestro de CO2'!AU579,'Sequestro de CO2'!AZ579,'Sequestro de CO2'!BE579,'Sequestro de CO2'!BJ579)))</f>
        <v/>
      </c>
      <c r="Y44" s="159" t="str">
        <f>IF($B$44="","",IF(OR(ISBLANK('Sequestro de CO2'!Q580),ISBLANK('Sequestro de CO2'!V580),ISBLANK('Sequestro de CO2'!AA580),ISBLANK('Sequestro de CO2'!AF580),ISBLANK('Sequestro de CO2'!AK580),ISBLANK('Sequestro de CO2'!AP580),ISBLANK('Sequestro de CO2'!AU580),ISBLANK('Sequestro de CO2'!AZ580),ISBLANK('Sequestro de CO2'!BE580),ISBLANK('Sequestro de CO2'!BJ580)),"",SUM('Sequestro de CO2'!Q580,'Sequestro de CO2'!V580,'Sequestro de CO2'!AA580,'Sequestro de CO2'!AF580,'Sequestro de CO2'!AK580,'Sequestro de CO2'!AP580,'Sequestro de CO2'!AU580,'Sequestro de CO2'!AZ580,'Sequestro de CO2'!BE580,'Sequestro de CO2'!BJ580)))</f>
        <v/>
      </c>
      <c r="Z44" s="159" t="str">
        <f>IF($B$44="","",IF(OR(ISBLANK('Sequestro de CO2'!Q581),ISBLANK('Sequestro de CO2'!V581),ISBLANK('Sequestro de CO2'!AA581),ISBLANK('Sequestro de CO2'!AF581),ISBLANK('Sequestro de CO2'!AK581),ISBLANK('Sequestro de CO2'!AP581),ISBLANK('Sequestro de CO2'!AU581),ISBLANK('Sequestro de CO2'!AZ581),ISBLANK('Sequestro de CO2'!BE581),ISBLANK('Sequestro de CO2'!BJ581)),"",SUM('Sequestro de CO2'!Q581,'Sequestro de CO2'!V581,'Sequestro de CO2'!AA581,'Sequestro de CO2'!AF581,'Sequestro de CO2'!AK581,'Sequestro de CO2'!AP581,'Sequestro de CO2'!AU581,'Sequestro de CO2'!AZ581,'Sequestro de CO2'!BE581,'Sequestro de CO2'!BJ581)))</f>
        <v/>
      </c>
      <c r="AA44" s="159" t="str">
        <f>IF($B$44="","",IF(OR(ISBLANK('Sequestro de CO2'!Q582),ISBLANK('Sequestro de CO2'!V582),ISBLANK('Sequestro de CO2'!AA582),ISBLANK('Sequestro de CO2'!AF582),ISBLANK('Sequestro de CO2'!AK582),ISBLANK('Sequestro de CO2'!AP582),ISBLANK('Sequestro de CO2'!AU582),ISBLANK('Sequestro de CO2'!AZ582),ISBLANK('Sequestro de CO2'!BE582),ISBLANK('Sequestro de CO2'!BJ582)),"",SUM('Sequestro de CO2'!Q582,'Sequestro de CO2'!V582,'Sequestro de CO2'!AA582,'Sequestro de CO2'!AF582,'Sequestro de CO2'!AK582,'Sequestro de CO2'!AP582,'Sequestro de CO2'!AU582,'Sequestro de CO2'!AZ582,'Sequestro de CO2'!BE582,'Sequestro de CO2'!BJ582)))</f>
        <v/>
      </c>
      <c r="AB44" s="159" t="str">
        <f>IF($B$44="","",IF(OR(ISBLANK('Sequestro de CO2'!Q583),ISBLANK('Sequestro de CO2'!V583),ISBLANK('Sequestro de CO2'!AA583),ISBLANK('Sequestro de CO2'!AF583),ISBLANK('Sequestro de CO2'!AK583),ISBLANK('Sequestro de CO2'!AP583),ISBLANK('Sequestro de CO2'!AU583),ISBLANK('Sequestro de CO2'!AZ583),ISBLANK('Sequestro de CO2'!BE583),ISBLANK('Sequestro de CO2'!BJ583)),"",SUM('Sequestro de CO2'!Q583,'Sequestro de CO2'!V583,'Sequestro de CO2'!AA583,'Sequestro de CO2'!AF583,'Sequestro de CO2'!AK583,'Sequestro de CO2'!AP583,'Sequestro de CO2'!AU583,'Sequestro de CO2'!AZ583,'Sequestro de CO2'!BE583,'Sequestro de CO2'!BJ583)))</f>
        <v/>
      </c>
      <c r="AC44" s="159" t="str">
        <f>IF($B$44="","",IF(OR(ISBLANK('Sequestro de CO2'!Q584),ISBLANK('Sequestro de CO2'!V584),ISBLANK('Sequestro de CO2'!AA584),ISBLANK('Sequestro de CO2'!AF584),ISBLANK('Sequestro de CO2'!AK584),ISBLANK('Sequestro de CO2'!AP584),ISBLANK('Sequestro de CO2'!AU584),ISBLANK('Sequestro de CO2'!AZ584),ISBLANK('Sequestro de CO2'!BE584),ISBLANK('Sequestro de CO2'!BJ584)),"",SUM('Sequestro de CO2'!Q584,'Sequestro de CO2'!V584,'Sequestro de CO2'!AA584,'Sequestro de CO2'!AF584,'Sequestro de CO2'!AK584,'Sequestro de CO2'!AP584,'Sequestro de CO2'!AU584,'Sequestro de CO2'!AZ584,'Sequestro de CO2'!BE584,'Sequestro de CO2'!BJ584)))</f>
        <v/>
      </c>
      <c r="AD44" s="159" t="str">
        <f>IF($B$44="","",IF(OR(ISBLANK('Sequestro de CO2'!Q585),ISBLANK('Sequestro de CO2'!V585),ISBLANK('Sequestro de CO2'!AA585),ISBLANK('Sequestro de CO2'!AF585),ISBLANK('Sequestro de CO2'!AK585),ISBLANK('Sequestro de CO2'!AP585),ISBLANK('Sequestro de CO2'!AU585),ISBLANK('Sequestro de CO2'!AZ585),ISBLANK('Sequestro de CO2'!BE585),ISBLANK('Sequestro de CO2'!BJ585)),"",SUM('Sequestro de CO2'!Q585,'Sequestro de CO2'!V585,'Sequestro de CO2'!AA585,'Sequestro de CO2'!AF585,'Sequestro de CO2'!AK585,'Sequestro de CO2'!AP585,'Sequestro de CO2'!AU585,'Sequestro de CO2'!AZ585,'Sequestro de CO2'!BE585,'Sequestro de CO2'!BJ585)))</f>
        <v/>
      </c>
      <c r="AE44" s="159" t="str">
        <f>IF($B$44="","",IF(OR(ISBLANK('Sequestro de CO2'!Q586),ISBLANK('Sequestro de CO2'!V586),ISBLANK('Sequestro de CO2'!AA586),ISBLANK('Sequestro de CO2'!AF586),ISBLANK('Sequestro de CO2'!AK586),ISBLANK('Sequestro de CO2'!AP586),ISBLANK('Sequestro de CO2'!AU586),ISBLANK('Sequestro de CO2'!AZ586),ISBLANK('Sequestro de CO2'!BE586),ISBLANK('Sequestro de CO2'!BJ586)),"",SUM('Sequestro de CO2'!Q586,'Sequestro de CO2'!V586,'Sequestro de CO2'!AA586,'Sequestro de CO2'!AF586,'Sequestro de CO2'!AK586,'Sequestro de CO2'!AP586,'Sequestro de CO2'!AU586,'Sequestro de CO2'!AZ586,'Sequestro de CO2'!BE586,'Sequestro de CO2'!BJ586)))</f>
        <v/>
      </c>
      <c r="AF44" s="159" t="str">
        <f>IF($B$44="","",IF(OR(ISBLANK('Sequestro de CO2'!Q587),ISBLANK('Sequestro de CO2'!V587),ISBLANK('Sequestro de CO2'!AA587),ISBLANK('Sequestro de CO2'!AF587),ISBLANK('Sequestro de CO2'!AK587),ISBLANK('Sequestro de CO2'!AP587),ISBLANK('Sequestro de CO2'!AU587),ISBLANK('Sequestro de CO2'!AZ587),ISBLANK('Sequestro de CO2'!BE587),ISBLANK('Sequestro de CO2'!BJ587)),"",SUM('Sequestro de CO2'!Q587,'Sequestro de CO2'!V587,'Sequestro de CO2'!AA587,'Sequestro de CO2'!AF587,'Sequestro de CO2'!AK587,'Sequestro de CO2'!AP587,'Sequestro de CO2'!AU587,'Sequestro de CO2'!AZ587,'Sequestro de CO2'!BE587,'Sequestro de CO2'!BJ587)))</f>
        <v/>
      </c>
      <c r="AG44" s="159" t="str">
        <f>IF($B$44="","",IF(OR(ISBLANK('Sequestro de CO2'!Q588),ISBLANK('Sequestro de CO2'!V588),ISBLANK('Sequestro de CO2'!AA588),ISBLANK('Sequestro de CO2'!AF588),ISBLANK('Sequestro de CO2'!AK588),ISBLANK('Sequestro de CO2'!AP588),ISBLANK('Sequestro de CO2'!AU588),ISBLANK('Sequestro de CO2'!AZ588),ISBLANK('Sequestro de CO2'!BE588),ISBLANK('Sequestro de CO2'!BJ588)),"",SUM('Sequestro de CO2'!Q588,'Sequestro de CO2'!V588,'Sequestro de CO2'!AA588,'Sequestro de CO2'!AF588,'Sequestro de CO2'!AK588,'Sequestro de CO2'!AP588,'Sequestro de CO2'!AU588,'Sequestro de CO2'!AZ588,'Sequestro de CO2'!BE588,'Sequestro de CO2'!BJ588)))</f>
        <v/>
      </c>
      <c r="AH44" s="159" t="str">
        <f>IF($B$44="","",IF(OR(ISBLANK('Sequestro de CO2'!Q589),ISBLANK('Sequestro de CO2'!V589),ISBLANK('Sequestro de CO2'!AA589),ISBLANK('Sequestro de CO2'!AF589),ISBLANK('Sequestro de CO2'!AK589),ISBLANK('Sequestro de CO2'!AP589),ISBLANK('Sequestro de CO2'!AU589),ISBLANK('Sequestro de CO2'!AZ589),ISBLANK('Sequestro de CO2'!BE589),ISBLANK('Sequestro de CO2'!BJ589)),"",SUM('Sequestro de CO2'!Q589,'Sequestro de CO2'!V589,'Sequestro de CO2'!AA589,'Sequestro de CO2'!AF589,'Sequestro de CO2'!AK589,'Sequestro de CO2'!AP589,'Sequestro de CO2'!AU589,'Sequestro de CO2'!AZ589,'Sequestro de CO2'!BE589,'Sequestro de CO2'!BJ589)))</f>
        <v/>
      </c>
      <c r="AI44" s="159" t="str">
        <f>IF($B$44="","",IF(OR(ISBLANK('Sequestro de CO2'!Q590),ISBLANK('Sequestro de CO2'!V590),ISBLANK('Sequestro de CO2'!AA590),ISBLANK('Sequestro de CO2'!AF590),ISBLANK('Sequestro de CO2'!AK590),ISBLANK('Sequestro de CO2'!AP590),ISBLANK('Sequestro de CO2'!AU590),ISBLANK('Sequestro de CO2'!AZ590),ISBLANK('Sequestro de CO2'!BE590),ISBLANK('Sequestro de CO2'!BJ590)),"",SUM('Sequestro de CO2'!Q590,'Sequestro de CO2'!V590,'Sequestro de CO2'!AA590,'Sequestro de CO2'!AF590,'Sequestro de CO2'!AK590,'Sequestro de CO2'!AP590,'Sequestro de CO2'!AU590,'Sequestro de CO2'!AZ590,'Sequestro de CO2'!BE590,'Sequestro de CO2'!BJ590)))</f>
        <v/>
      </c>
      <c r="AJ44" s="159" t="str">
        <f>IF($B$44="","",IF(OR(ISBLANK('Sequestro de CO2'!Q591),ISBLANK('Sequestro de CO2'!V591),ISBLANK('Sequestro de CO2'!AA591),ISBLANK('Sequestro de CO2'!AF591),ISBLANK('Sequestro de CO2'!AK591),ISBLANK('Sequestro de CO2'!AP591),ISBLANK('Sequestro de CO2'!AU591),ISBLANK('Sequestro de CO2'!AZ591),ISBLANK('Sequestro de CO2'!BE591),ISBLANK('Sequestro de CO2'!BJ591)),"",SUM('Sequestro de CO2'!Q591,'Sequestro de CO2'!V591,'Sequestro de CO2'!AA591,'Sequestro de CO2'!AF591,'Sequestro de CO2'!AK591,'Sequestro de CO2'!AP591,'Sequestro de CO2'!AU591,'Sequestro de CO2'!AZ591,'Sequestro de CO2'!BE591,'Sequestro de CO2'!BJ591)))</f>
        <v/>
      </c>
      <c r="AK44" s="160" t="str">
        <f>IF($B$44="","",IF(OR(ISBLANK('Sequestro de CO2'!Q592),ISBLANK('Sequestro de CO2'!V592),ISBLANK('Sequestro de CO2'!AA592),ISBLANK('Sequestro de CO2'!AF592),ISBLANK('Sequestro de CO2'!AK592),ISBLANK('Sequestro de CO2'!AP592),ISBLANK('Sequestro de CO2'!AU592),ISBLANK('Sequestro de CO2'!AZ592),ISBLANK('Sequestro de CO2'!BE592),ISBLANK('Sequestro de CO2'!BJ592)),"",SUM('Sequestro de CO2'!Q592,'Sequestro de CO2'!V592,'Sequestro de CO2'!AA592,'Sequestro de CO2'!AF592,'Sequestro de CO2'!AK592,'Sequestro de CO2'!AP592,'Sequestro de CO2'!AU592,'Sequestro de CO2'!AZ592,'Sequestro de CO2'!BE592,'Sequestro de CO2'!BJ592)))</f>
        <v/>
      </c>
      <c r="AL44" s="144"/>
      <c r="AM44" s="144"/>
      <c r="AN44" s="144"/>
      <c r="AO44" s="144"/>
      <c r="AP44" s="144"/>
      <c r="AQ44" s="144"/>
      <c r="AR44" s="144"/>
      <c r="AS44" s="144"/>
      <c r="AT44" s="144"/>
      <c r="AU44" s="144"/>
      <c r="AV44" s="144"/>
      <c r="AW44" s="144"/>
      <c r="AX44" s="144"/>
      <c r="AY44" s="144"/>
      <c r="AZ44" s="144"/>
      <c r="BA44" s="144"/>
      <c r="BB44" s="144"/>
      <c r="BC44" s="144"/>
    </row>
    <row r="45" spans="1:55" ht="15" customHeight="1" x14ac:dyDescent="0.3">
      <c r="A45" s="144"/>
      <c r="B45" s="163" t="str">
        <f>IF(PRINCIPAL!B164&lt;&gt;"",PRINCIPAL!B164,"")</f>
        <v/>
      </c>
      <c r="C45" s="159" t="str">
        <f>IF($B$45="","",IF(OR(ISBLANK('Sequestro de CO2'!Q597),ISBLANK('Sequestro de CO2'!V597),ISBLANK('Sequestro de CO2'!AA597),ISBLANK('Sequestro de CO2'!AF597),ISBLANK('Sequestro de CO2'!AK597),ISBLANK('Sequestro de CO2'!AP597),ISBLANK('Sequestro de CO2'!AU597),ISBLANK('Sequestro de CO2'!AZ597),ISBLANK('Sequestro de CO2'!BE597),ISBLANK('Sequestro de CO2'!BJ597)),"",SUM('Sequestro de CO2'!Q597,'Sequestro de CO2'!V597,'Sequestro de CO2'!AA597,'Sequestro de CO2'!AF597,'Sequestro de CO2'!AK597,'Sequestro de CO2'!AP597,'Sequestro de CO2'!AU597,'Sequestro de CO2'!AZ597,'Sequestro de CO2'!BE597,'Sequestro de CO2'!BJ597)))</f>
        <v/>
      </c>
      <c r="D45" s="159" t="str">
        <f>IF($B$45="","",IF(OR(ISBLANK('Sequestro de CO2'!Q598),ISBLANK('Sequestro de CO2'!V598),ISBLANK('Sequestro de CO2'!AA598),ISBLANK('Sequestro de CO2'!AF598),ISBLANK('Sequestro de CO2'!AK598),ISBLANK('Sequestro de CO2'!AP598),ISBLANK('Sequestro de CO2'!AU598),ISBLANK('Sequestro de CO2'!AZ598),ISBLANK('Sequestro de CO2'!BE598),ISBLANK('Sequestro de CO2'!BJ598)),"",SUM('Sequestro de CO2'!Q598,'Sequestro de CO2'!V598,'Sequestro de CO2'!AA598,'Sequestro de CO2'!AF598,'Sequestro de CO2'!AK598,'Sequestro de CO2'!AP598,'Sequestro de CO2'!AU598,'Sequestro de CO2'!AZ598,'Sequestro de CO2'!BE598,'Sequestro de CO2'!BJ598)))</f>
        <v/>
      </c>
      <c r="E45" s="159" t="str">
        <f>IF($B$45="","",IF(OR(ISBLANK('Sequestro de CO2'!Q599),ISBLANK('Sequestro de CO2'!V599),ISBLANK('Sequestro de CO2'!AA599),ISBLANK('Sequestro de CO2'!AF599),ISBLANK('Sequestro de CO2'!AK599),ISBLANK('Sequestro de CO2'!AP599),ISBLANK('Sequestro de CO2'!AU599),ISBLANK('Sequestro de CO2'!AZ599),ISBLANK('Sequestro de CO2'!BE599),ISBLANK('Sequestro de CO2'!BJ599)),"",SUM('Sequestro de CO2'!Q599,'Sequestro de CO2'!V599,'Sequestro de CO2'!AA599,'Sequestro de CO2'!AF599,'Sequestro de CO2'!AK599,'Sequestro de CO2'!AP599,'Sequestro de CO2'!AU599,'Sequestro de CO2'!AZ599,'Sequestro de CO2'!BE599,'Sequestro de CO2'!BJ599)))</f>
        <v/>
      </c>
      <c r="F45" s="159" t="str">
        <f>IF($B$45="","",IF(OR(ISBLANK('Sequestro de CO2'!Q600),ISBLANK('Sequestro de CO2'!V600),ISBLANK('Sequestro de CO2'!AA600),ISBLANK('Sequestro de CO2'!AF600),ISBLANK('Sequestro de CO2'!AK600),ISBLANK('Sequestro de CO2'!AP600),ISBLANK('Sequestro de CO2'!AU600),ISBLANK('Sequestro de CO2'!AZ600),ISBLANK('Sequestro de CO2'!BE600),ISBLANK('Sequestro de CO2'!BJ600)),"",SUM('Sequestro de CO2'!Q600,'Sequestro de CO2'!V600,'Sequestro de CO2'!AA600,'Sequestro de CO2'!AF600,'Sequestro de CO2'!AK600,'Sequestro de CO2'!AP600,'Sequestro de CO2'!AU600,'Sequestro de CO2'!AZ600,'Sequestro de CO2'!BE600,'Sequestro de CO2'!BJ600)))</f>
        <v/>
      </c>
      <c r="G45" s="159" t="str">
        <f>IF($B$45="","",IF(OR(ISBLANK('Sequestro de CO2'!Q601),ISBLANK('Sequestro de CO2'!V601),ISBLANK('Sequestro de CO2'!AA601),ISBLANK('Sequestro de CO2'!AF601),ISBLANK('Sequestro de CO2'!AK601),ISBLANK('Sequestro de CO2'!AP601),ISBLANK('Sequestro de CO2'!AU601),ISBLANK('Sequestro de CO2'!AZ601),ISBLANK('Sequestro de CO2'!BE601),ISBLANK('Sequestro de CO2'!BJ601)),"",SUM('Sequestro de CO2'!Q601,'Sequestro de CO2'!V601,'Sequestro de CO2'!AA601,'Sequestro de CO2'!AF601,'Sequestro de CO2'!AK601,'Sequestro de CO2'!AP601,'Sequestro de CO2'!AU601,'Sequestro de CO2'!AZ601,'Sequestro de CO2'!BE601,'Sequestro de CO2'!BJ601)))</f>
        <v/>
      </c>
      <c r="H45" s="159" t="str">
        <f>IF($B$45="","",IF(OR(ISBLANK('Sequestro de CO2'!Q602),ISBLANK('Sequestro de CO2'!V602),ISBLANK('Sequestro de CO2'!AA602),ISBLANK('Sequestro de CO2'!AF602),ISBLANK('Sequestro de CO2'!AK602),ISBLANK('Sequestro de CO2'!AP602),ISBLANK('Sequestro de CO2'!AU602),ISBLANK('Sequestro de CO2'!AZ602),ISBLANK('Sequestro de CO2'!BE602),ISBLANK('Sequestro de CO2'!BJ602)),"",SUM('Sequestro de CO2'!Q602,'Sequestro de CO2'!V602,'Sequestro de CO2'!AA602,'Sequestro de CO2'!AF602,'Sequestro de CO2'!AK602,'Sequestro de CO2'!AP602,'Sequestro de CO2'!AU602,'Sequestro de CO2'!AZ602,'Sequestro de CO2'!BE602,'Sequestro de CO2'!BJ602)))</f>
        <v/>
      </c>
      <c r="I45" s="159" t="str">
        <f>IF($B$45="","",IF(OR(ISBLANK('Sequestro de CO2'!Q603),ISBLANK('Sequestro de CO2'!V603),ISBLANK('Sequestro de CO2'!AA603),ISBLANK('Sequestro de CO2'!AF603),ISBLANK('Sequestro de CO2'!AK603),ISBLANK('Sequestro de CO2'!AP603),ISBLANK('Sequestro de CO2'!AU603),ISBLANK('Sequestro de CO2'!AZ603),ISBLANK('Sequestro de CO2'!BE603),ISBLANK('Sequestro de CO2'!BJ603)),"",SUM('Sequestro de CO2'!Q603,'Sequestro de CO2'!V603,'Sequestro de CO2'!AA603,'Sequestro de CO2'!AF603,'Sequestro de CO2'!AK603,'Sequestro de CO2'!AP603,'Sequestro de CO2'!AU603,'Sequestro de CO2'!AZ603,'Sequestro de CO2'!BE603,'Sequestro de CO2'!BJ603)))</f>
        <v/>
      </c>
      <c r="J45" s="159" t="str">
        <f>IF($B$45="","",IF(OR(ISBLANK('Sequestro de CO2'!Q604),ISBLANK('Sequestro de CO2'!V604),ISBLANK('Sequestro de CO2'!AA604),ISBLANK('Sequestro de CO2'!AF604),ISBLANK('Sequestro de CO2'!AK604),ISBLANK('Sequestro de CO2'!AP604),ISBLANK('Sequestro de CO2'!AU604),ISBLANK('Sequestro de CO2'!AZ604),ISBLANK('Sequestro de CO2'!BE604),ISBLANK('Sequestro de CO2'!BJ604)),"",SUM('Sequestro de CO2'!Q604,'Sequestro de CO2'!V604,'Sequestro de CO2'!AA604,'Sequestro de CO2'!AF604,'Sequestro de CO2'!AK604,'Sequestro de CO2'!AP604,'Sequestro de CO2'!AU604,'Sequestro de CO2'!AZ604,'Sequestro de CO2'!BE604,'Sequestro de CO2'!BJ604)))</f>
        <v/>
      </c>
      <c r="K45" s="159" t="str">
        <f>IF($B$45="","",IF(OR(ISBLANK('Sequestro de CO2'!Q605),ISBLANK('Sequestro de CO2'!V605),ISBLANK('Sequestro de CO2'!AA605),ISBLANK('Sequestro de CO2'!AF605),ISBLANK('Sequestro de CO2'!AK605),ISBLANK('Sequestro de CO2'!AP605),ISBLANK('Sequestro de CO2'!AU605),ISBLANK('Sequestro de CO2'!AZ605),ISBLANK('Sequestro de CO2'!BE605),ISBLANK('Sequestro de CO2'!BJ605)),"",SUM('Sequestro de CO2'!Q605,'Sequestro de CO2'!V605,'Sequestro de CO2'!AA605,'Sequestro de CO2'!AF605,'Sequestro de CO2'!AK605,'Sequestro de CO2'!AP605,'Sequestro de CO2'!AU605,'Sequestro de CO2'!AZ605,'Sequestro de CO2'!BE605,'Sequestro de CO2'!BJ605)))</f>
        <v/>
      </c>
      <c r="L45" s="159" t="str">
        <f>IF($B$45="","",IF(OR(ISBLANK('Sequestro de CO2'!Q606),ISBLANK('Sequestro de CO2'!V606),ISBLANK('Sequestro de CO2'!AA606),ISBLANK('Sequestro de CO2'!AF606),ISBLANK('Sequestro de CO2'!AK606),ISBLANK('Sequestro de CO2'!AP606),ISBLANK('Sequestro de CO2'!AU606),ISBLANK('Sequestro de CO2'!AZ606),ISBLANK('Sequestro de CO2'!BE606),ISBLANK('Sequestro de CO2'!BJ606)),"",SUM('Sequestro de CO2'!Q606,'Sequestro de CO2'!V606,'Sequestro de CO2'!AA606,'Sequestro de CO2'!AF606,'Sequestro de CO2'!AK606,'Sequestro de CO2'!AP606,'Sequestro de CO2'!AU606,'Sequestro de CO2'!AZ606,'Sequestro de CO2'!BE606,'Sequestro de CO2'!BJ606)))</f>
        <v/>
      </c>
      <c r="M45" s="159" t="str">
        <f>IF($B$45="","",IF(OR(ISBLANK('Sequestro de CO2'!Q607),ISBLANK('Sequestro de CO2'!V607),ISBLANK('Sequestro de CO2'!AA607),ISBLANK('Sequestro de CO2'!AF607),ISBLANK('Sequestro de CO2'!AK607),ISBLANK('Sequestro de CO2'!AP607),ISBLANK('Sequestro de CO2'!AU607),ISBLANK('Sequestro de CO2'!AZ607),ISBLANK('Sequestro de CO2'!BE607),ISBLANK('Sequestro de CO2'!BJ607)),"",SUM('Sequestro de CO2'!Q607,'Sequestro de CO2'!V607,'Sequestro de CO2'!AA607,'Sequestro de CO2'!AF607,'Sequestro de CO2'!AK607,'Sequestro de CO2'!AP607,'Sequestro de CO2'!AU607,'Sequestro de CO2'!AZ607,'Sequestro de CO2'!BE607,'Sequestro de CO2'!BJ607)))</f>
        <v/>
      </c>
      <c r="N45" s="159" t="str">
        <f>IF($B$45="","",IF(OR(ISBLANK('Sequestro de CO2'!Q608),ISBLANK('Sequestro de CO2'!V608),ISBLANK('Sequestro de CO2'!AA608),ISBLANK('Sequestro de CO2'!AF608),ISBLANK('Sequestro de CO2'!AK608),ISBLANK('Sequestro de CO2'!AP608),ISBLANK('Sequestro de CO2'!AU608),ISBLANK('Sequestro de CO2'!AZ608),ISBLANK('Sequestro de CO2'!BE608),ISBLANK('Sequestro de CO2'!BJ608)),"",SUM('Sequestro de CO2'!Q608,'Sequestro de CO2'!V608,'Sequestro de CO2'!AA608,'Sequestro de CO2'!AF608,'Sequestro de CO2'!AK608,'Sequestro de CO2'!AP608,'Sequestro de CO2'!AU608,'Sequestro de CO2'!AZ608,'Sequestro de CO2'!BE608,'Sequestro de CO2'!BJ608)))</f>
        <v/>
      </c>
      <c r="O45" s="159" t="str">
        <f>IF($B$45="","",IF(OR(ISBLANK('Sequestro de CO2'!Q609),ISBLANK('Sequestro de CO2'!V609),ISBLANK('Sequestro de CO2'!AA609),ISBLANK('Sequestro de CO2'!AF609),ISBLANK('Sequestro de CO2'!AK609),ISBLANK('Sequestro de CO2'!AP609),ISBLANK('Sequestro de CO2'!AU609),ISBLANK('Sequestro de CO2'!AZ609),ISBLANK('Sequestro de CO2'!BE609),ISBLANK('Sequestro de CO2'!BJ609)),"",SUM('Sequestro de CO2'!Q609,'Sequestro de CO2'!V609,'Sequestro de CO2'!AA609,'Sequestro de CO2'!AF609,'Sequestro de CO2'!AK609,'Sequestro de CO2'!AP609,'Sequestro de CO2'!AU609,'Sequestro de CO2'!AZ609,'Sequestro de CO2'!BE609,'Sequestro de CO2'!BJ609)))</f>
        <v/>
      </c>
      <c r="P45" s="159" t="str">
        <f>IF($B$45="","",IF(OR(ISBLANK('Sequestro de CO2'!Q610),ISBLANK('Sequestro de CO2'!V610),ISBLANK('Sequestro de CO2'!AA610),ISBLANK('Sequestro de CO2'!AF610),ISBLANK('Sequestro de CO2'!AK610),ISBLANK('Sequestro de CO2'!AP610),ISBLANK('Sequestro de CO2'!AU610),ISBLANK('Sequestro de CO2'!AZ610),ISBLANK('Sequestro de CO2'!BE610),ISBLANK('Sequestro de CO2'!BJ610)),"",SUM('Sequestro de CO2'!Q610,'Sequestro de CO2'!V610,'Sequestro de CO2'!AA610,'Sequestro de CO2'!AF610,'Sequestro de CO2'!AK610,'Sequestro de CO2'!AP610,'Sequestro de CO2'!AU610,'Sequestro de CO2'!AZ610,'Sequestro de CO2'!BE610,'Sequestro de CO2'!BJ610)))</f>
        <v/>
      </c>
      <c r="Q45" s="159" t="str">
        <f>IF($B$45="","",IF(OR(ISBLANK('Sequestro de CO2'!Q611),ISBLANK('Sequestro de CO2'!V611),ISBLANK('Sequestro de CO2'!AA611),ISBLANK('Sequestro de CO2'!AF611),ISBLANK('Sequestro de CO2'!AK611),ISBLANK('Sequestro de CO2'!AP611),ISBLANK('Sequestro de CO2'!AU611),ISBLANK('Sequestro de CO2'!AZ611),ISBLANK('Sequestro de CO2'!BE611),ISBLANK('Sequestro de CO2'!BJ611)),"",SUM('Sequestro de CO2'!Q611,'Sequestro de CO2'!V611,'Sequestro de CO2'!AA611,'Sequestro de CO2'!AF611,'Sequestro de CO2'!AK611,'Sequestro de CO2'!AP611,'Sequestro de CO2'!AU611,'Sequestro de CO2'!AZ611,'Sequestro de CO2'!BE611,'Sequestro de CO2'!BJ611)))</f>
        <v/>
      </c>
      <c r="R45" s="159" t="str">
        <f>IF($B$45="","",IF(OR(ISBLANK('Sequestro de CO2'!Q612),ISBLANK('Sequestro de CO2'!V612),ISBLANK('Sequestro de CO2'!AA612),ISBLANK('Sequestro de CO2'!AF612),ISBLANK('Sequestro de CO2'!AK612),ISBLANK('Sequestro de CO2'!AP612),ISBLANK('Sequestro de CO2'!AU612),ISBLANK('Sequestro de CO2'!AZ612),ISBLANK('Sequestro de CO2'!BE612),ISBLANK('Sequestro de CO2'!BJ612)),"",SUM('Sequestro de CO2'!Q612,'Sequestro de CO2'!V612,'Sequestro de CO2'!AA612,'Sequestro de CO2'!AF612,'Sequestro de CO2'!AK612,'Sequestro de CO2'!AP612,'Sequestro de CO2'!AU612,'Sequestro de CO2'!AZ612,'Sequestro de CO2'!BE612,'Sequestro de CO2'!BJ612)))</f>
        <v/>
      </c>
      <c r="S45" s="159" t="str">
        <f>IF($B$45="","",IF(OR(ISBLANK('Sequestro de CO2'!Q613),ISBLANK('Sequestro de CO2'!V613),ISBLANK('Sequestro de CO2'!AA613),ISBLANK('Sequestro de CO2'!AF613),ISBLANK('Sequestro de CO2'!AK613),ISBLANK('Sequestro de CO2'!AP613),ISBLANK('Sequestro de CO2'!AU613),ISBLANK('Sequestro de CO2'!AZ613),ISBLANK('Sequestro de CO2'!BE613),ISBLANK('Sequestro de CO2'!BJ613)),"",SUM('Sequestro de CO2'!Q613,'Sequestro de CO2'!V613,'Sequestro de CO2'!AA613,'Sequestro de CO2'!AF613,'Sequestro de CO2'!AK613,'Sequestro de CO2'!AP613,'Sequestro de CO2'!AU613,'Sequestro de CO2'!AZ613,'Sequestro de CO2'!BE613,'Sequestro de CO2'!BJ613)))</f>
        <v/>
      </c>
      <c r="T45" s="159" t="str">
        <f>IF($B$45="","",IF(OR(ISBLANK('Sequestro de CO2'!Q614),ISBLANK('Sequestro de CO2'!V614),ISBLANK('Sequestro de CO2'!AA614),ISBLANK('Sequestro de CO2'!AF614),ISBLANK('Sequestro de CO2'!AK614),ISBLANK('Sequestro de CO2'!AP614),ISBLANK('Sequestro de CO2'!AU614),ISBLANK('Sequestro de CO2'!AZ614),ISBLANK('Sequestro de CO2'!BE614),ISBLANK('Sequestro de CO2'!BJ614)),"",SUM('Sequestro de CO2'!Q614,'Sequestro de CO2'!V614,'Sequestro de CO2'!AA614,'Sequestro de CO2'!AF614,'Sequestro de CO2'!AK614,'Sequestro de CO2'!AP614,'Sequestro de CO2'!AU614,'Sequestro de CO2'!AZ614,'Sequestro de CO2'!BE614,'Sequestro de CO2'!BJ614)))</f>
        <v/>
      </c>
      <c r="U45" s="159" t="str">
        <f>IF($B$45="","",IF(OR(ISBLANK('Sequestro de CO2'!Q615),ISBLANK('Sequestro de CO2'!V615),ISBLANK('Sequestro de CO2'!AA615),ISBLANK('Sequestro de CO2'!AF615),ISBLANK('Sequestro de CO2'!AK615),ISBLANK('Sequestro de CO2'!AP615),ISBLANK('Sequestro de CO2'!AU615),ISBLANK('Sequestro de CO2'!AZ615),ISBLANK('Sequestro de CO2'!BE615),ISBLANK('Sequestro de CO2'!BJ615)),"",SUM('Sequestro de CO2'!Q615,'Sequestro de CO2'!V615,'Sequestro de CO2'!AA615,'Sequestro de CO2'!AF615,'Sequestro de CO2'!AK615,'Sequestro de CO2'!AP615,'Sequestro de CO2'!AU615,'Sequestro de CO2'!AZ615,'Sequestro de CO2'!BE615,'Sequestro de CO2'!BJ615)))</f>
        <v/>
      </c>
      <c r="V45" s="159" t="str">
        <f>IF($B$45="","",IF(OR(ISBLANK('Sequestro de CO2'!Q616),ISBLANK('Sequestro de CO2'!V616),ISBLANK('Sequestro de CO2'!AA616),ISBLANK('Sequestro de CO2'!AF616),ISBLANK('Sequestro de CO2'!AK616),ISBLANK('Sequestro de CO2'!AP616),ISBLANK('Sequestro de CO2'!AU616),ISBLANK('Sequestro de CO2'!AZ616),ISBLANK('Sequestro de CO2'!BE616),ISBLANK('Sequestro de CO2'!BJ616)),"",SUM('Sequestro de CO2'!Q616,'Sequestro de CO2'!V616,'Sequestro de CO2'!AA616,'Sequestro de CO2'!AF616,'Sequestro de CO2'!AK616,'Sequestro de CO2'!AP616,'Sequestro de CO2'!AU616,'Sequestro de CO2'!AZ616,'Sequestro de CO2'!BE616,'Sequestro de CO2'!BJ616)))</f>
        <v/>
      </c>
      <c r="W45" s="159" t="str">
        <f>IF($B$45="","",IF(OR(ISBLANK('Sequestro de CO2'!Q617),ISBLANK('Sequestro de CO2'!V617),ISBLANK('Sequestro de CO2'!AA617),ISBLANK('Sequestro de CO2'!AF617),ISBLANK('Sequestro de CO2'!AK617),ISBLANK('Sequestro de CO2'!AP617),ISBLANK('Sequestro de CO2'!AU617),ISBLANK('Sequestro de CO2'!AZ617),ISBLANK('Sequestro de CO2'!BE617),ISBLANK('Sequestro de CO2'!BJ617)),"",SUM('Sequestro de CO2'!Q617,'Sequestro de CO2'!V617,'Sequestro de CO2'!AA617,'Sequestro de CO2'!AF617,'Sequestro de CO2'!AK617,'Sequestro de CO2'!AP617,'Sequestro de CO2'!AU617,'Sequestro de CO2'!AZ617,'Sequestro de CO2'!BE617,'Sequestro de CO2'!BJ617)))</f>
        <v/>
      </c>
      <c r="X45" s="159" t="str">
        <f>IF($B$45="","",IF(OR(ISBLANK('Sequestro de CO2'!Q618),ISBLANK('Sequestro de CO2'!V618),ISBLANK('Sequestro de CO2'!AA618),ISBLANK('Sequestro de CO2'!AF618),ISBLANK('Sequestro de CO2'!AK618),ISBLANK('Sequestro de CO2'!AP618),ISBLANK('Sequestro de CO2'!AU618),ISBLANK('Sequestro de CO2'!AZ618),ISBLANK('Sequestro de CO2'!BE618),ISBLANK('Sequestro de CO2'!BJ618)),"",SUM('Sequestro de CO2'!Q618,'Sequestro de CO2'!V618,'Sequestro de CO2'!AA618,'Sequestro de CO2'!AF618,'Sequestro de CO2'!AK618,'Sequestro de CO2'!AP618,'Sequestro de CO2'!AU618,'Sequestro de CO2'!AZ618,'Sequestro de CO2'!BE618,'Sequestro de CO2'!BJ618)))</f>
        <v/>
      </c>
      <c r="Y45" s="159" t="str">
        <f>IF($B$45="","",IF(OR(ISBLANK('Sequestro de CO2'!Q619),ISBLANK('Sequestro de CO2'!V619),ISBLANK('Sequestro de CO2'!AA619),ISBLANK('Sequestro de CO2'!AF619),ISBLANK('Sequestro de CO2'!AK619),ISBLANK('Sequestro de CO2'!AP619),ISBLANK('Sequestro de CO2'!AU619),ISBLANK('Sequestro de CO2'!AZ619),ISBLANK('Sequestro de CO2'!BE619),ISBLANK('Sequestro de CO2'!BJ619)),"",SUM('Sequestro de CO2'!Q619,'Sequestro de CO2'!V619,'Sequestro de CO2'!AA619,'Sequestro de CO2'!AF619,'Sequestro de CO2'!AK619,'Sequestro de CO2'!AP619,'Sequestro de CO2'!AU619,'Sequestro de CO2'!AZ619,'Sequestro de CO2'!BE619,'Sequestro de CO2'!BJ619)))</f>
        <v/>
      </c>
      <c r="Z45" s="159" t="str">
        <f>IF($B$45="","",IF(OR(ISBLANK('Sequestro de CO2'!Q620),ISBLANK('Sequestro de CO2'!V620),ISBLANK('Sequestro de CO2'!AA620),ISBLANK('Sequestro de CO2'!AF620),ISBLANK('Sequestro de CO2'!AK620),ISBLANK('Sequestro de CO2'!AP620),ISBLANK('Sequestro de CO2'!AU620),ISBLANK('Sequestro de CO2'!AZ620),ISBLANK('Sequestro de CO2'!BE620),ISBLANK('Sequestro de CO2'!BJ620)),"",SUM('Sequestro de CO2'!Q620,'Sequestro de CO2'!V620,'Sequestro de CO2'!AA620,'Sequestro de CO2'!AF620,'Sequestro de CO2'!AK620,'Sequestro de CO2'!AP620,'Sequestro de CO2'!AU620,'Sequestro de CO2'!AZ620,'Sequestro de CO2'!BE620,'Sequestro de CO2'!BJ620)))</f>
        <v/>
      </c>
      <c r="AA45" s="159" t="str">
        <f>IF($B$45="","",IF(OR(ISBLANK('Sequestro de CO2'!Q621),ISBLANK('Sequestro de CO2'!V621),ISBLANK('Sequestro de CO2'!AA621),ISBLANK('Sequestro de CO2'!AF621),ISBLANK('Sequestro de CO2'!AK621),ISBLANK('Sequestro de CO2'!AP621),ISBLANK('Sequestro de CO2'!AU621),ISBLANK('Sequestro de CO2'!AZ621),ISBLANK('Sequestro de CO2'!BE621),ISBLANK('Sequestro de CO2'!BJ621)),"",SUM('Sequestro de CO2'!Q621,'Sequestro de CO2'!V621,'Sequestro de CO2'!AA621,'Sequestro de CO2'!AF621,'Sequestro de CO2'!AK621,'Sequestro de CO2'!AP621,'Sequestro de CO2'!AU621,'Sequestro de CO2'!AZ621,'Sequestro de CO2'!BE621,'Sequestro de CO2'!BJ621)))</f>
        <v/>
      </c>
      <c r="AB45" s="159" t="str">
        <f>IF($B$45="","",IF(OR(ISBLANK('Sequestro de CO2'!Q622),ISBLANK('Sequestro de CO2'!V622),ISBLANK('Sequestro de CO2'!AA622),ISBLANK('Sequestro de CO2'!AF622),ISBLANK('Sequestro de CO2'!AK622),ISBLANK('Sequestro de CO2'!AP622),ISBLANK('Sequestro de CO2'!AU622),ISBLANK('Sequestro de CO2'!AZ622),ISBLANK('Sequestro de CO2'!BE622),ISBLANK('Sequestro de CO2'!BJ622)),"",SUM('Sequestro de CO2'!Q622,'Sequestro de CO2'!V622,'Sequestro de CO2'!AA622,'Sequestro de CO2'!AF622,'Sequestro de CO2'!AK622,'Sequestro de CO2'!AP622,'Sequestro de CO2'!AU622,'Sequestro de CO2'!AZ622,'Sequestro de CO2'!BE622,'Sequestro de CO2'!BJ622)))</f>
        <v/>
      </c>
      <c r="AC45" s="159" t="str">
        <f>IF($B$45="","",IF(OR(ISBLANK('Sequestro de CO2'!Q623),ISBLANK('Sequestro de CO2'!V623),ISBLANK('Sequestro de CO2'!AA623),ISBLANK('Sequestro de CO2'!AF623),ISBLANK('Sequestro de CO2'!AK623),ISBLANK('Sequestro de CO2'!AP623),ISBLANK('Sequestro de CO2'!AU623),ISBLANK('Sequestro de CO2'!AZ623),ISBLANK('Sequestro de CO2'!BE623),ISBLANK('Sequestro de CO2'!BJ623)),"",SUM('Sequestro de CO2'!Q623,'Sequestro de CO2'!V623,'Sequestro de CO2'!AA623,'Sequestro de CO2'!AF623,'Sequestro de CO2'!AK623,'Sequestro de CO2'!AP623,'Sequestro de CO2'!AU623,'Sequestro de CO2'!AZ623,'Sequestro de CO2'!BE623,'Sequestro de CO2'!BJ623)))</f>
        <v/>
      </c>
      <c r="AD45" s="159" t="str">
        <f>IF($B$45="","",IF(OR(ISBLANK('Sequestro de CO2'!Q624),ISBLANK('Sequestro de CO2'!V624),ISBLANK('Sequestro de CO2'!AA624),ISBLANK('Sequestro de CO2'!AF624),ISBLANK('Sequestro de CO2'!AK624),ISBLANK('Sequestro de CO2'!AP624),ISBLANK('Sequestro de CO2'!AU624),ISBLANK('Sequestro de CO2'!AZ624),ISBLANK('Sequestro de CO2'!BE624),ISBLANK('Sequestro de CO2'!BJ624)),"",SUM('Sequestro de CO2'!Q624,'Sequestro de CO2'!V624,'Sequestro de CO2'!AA624,'Sequestro de CO2'!AF624,'Sequestro de CO2'!AK624,'Sequestro de CO2'!AP624,'Sequestro de CO2'!AU624,'Sequestro de CO2'!AZ624,'Sequestro de CO2'!BE624,'Sequestro de CO2'!BJ624)))</f>
        <v/>
      </c>
      <c r="AE45" s="159" t="str">
        <f>IF($B$45="","",IF(OR(ISBLANK('Sequestro de CO2'!Q625),ISBLANK('Sequestro de CO2'!V625),ISBLANK('Sequestro de CO2'!AA625),ISBLANK('Sequestro de CO2'!AF625),ISBLANK('Sequestro de CO2'!AK625),ISBLANK('Sequestro de CO2'!AP625),ISBLANK('Sequestro de CO2'!AU625),ISBLANK('Sequestro de CO2'!AZ625),ISBLANK('Sequestro de CO2'!BE625),ISBLANK('Sequestro de CO2'!BJ625)),"",SUM('Sequestro de CO2'!Q625,'Sequestro de CO2'!V625,'Sequestro de CO2'!AA625,'Sequestro de CO2'!AF625,'Sequestro de CO2'!AK625,'Sequestro de CO2'!AP625,'Sequestro de CO2'!AU625,'Sequestro de CO2'!AZ625,'Sequestro de CO2'!BE625,'Sequestro de CO2'!BJ625)))</f>
        <v/>
      </c>
      <c r="AF45" s="159" t="str">
        <f>IF($B$45="","",IF(OR(ISBLANK('Sequestro de CO2'!Q626),ISBLANK('Sequestro de CO2'!V626),ISBLANK('Sequestro de CO2'!AA626),ISBLANK('Sequestro de CO2'!AF626),ISBLANK('Sequestro de CO2'!AK626),ISBLANK('Sequestro de CO2'!AP626),ISBLANK('Sequestro de CO2'!AU626),ISBLANK('Sequestro de CO2'!AZ626),ISBLANK('Sequestro de CO2'!BE626),ISBLANK('Sequestro de CO2'!BJ626)),"",SUM('Sequestro de CO2'!Q626,'Sequestro de CO2'!V626,'Sequestro de CO2'!AA626,'Sequestro de CO2'!AF626,'Sequestro de CO2'!AK626,'Sequestro de CO2'!AP626,'Sequestro de CO2'!AU626,'Sequestro de CO2'!AZ626,'Sequestro de CO2'!BE626,'Sequestro de CO2'!BJ626)))</f>
        <v/>
      </c>
      <c r="AG45" s="159" t="str">
        <f>IF($B$45="","",IF(OR(ISBLANK('Sequestro de CO2'!Q627),ISBLANK('Sequestro de CO2'!V627),ISBLANK('Sequestro de CO2'!AA627),ISBLANK('Sequestro de CO2'!AF627),ISBLANK('Sequestro de CO2'!AK627),ISBLANK('Sequestro de CO2'!AP627),ISBLANK('Sequestro de CO2'!AU627),ISBLANK('Sequestro de CO2'!AZ627),ISBLANK('Sequestro de CO2'!BE627),ISBLANK('Sequestro de CO2'!BJ627)),"",SUM('Sequestro de CO2'!Q627,'Sequestro de CO2'!V627,'Sequestro de CO2'!AA627,'Sequestro de CO2'!AF627,'Sequestro de CO2'!AK627,'Sequestro de CO2'!AP627,'Sequestro de CO2'!AU627,'Sequestro de CO2'!AZ627,'Sequestro de CO2'!BE627,'Sequestro de CO2'!BJ627)))</f>
        <v/>
      </c>
      <c r="AH45" s="159" t="str">
        <f>IF($B$45="","",IF(OR(ISBLANK('Sequestro de CO2'!Q628),ISBLANK('Sequestro de CO2'!V628),ISBLANK('Sequestro de CO2'!AA628),ISBLANK('Sequestro de CO2'!AF628),ISBLANK('Sequestro de CO2'!AK628),ISBLANK('Sequestro de CO2'!AP628),ISBLANK('Sequestro de CO2'!AU628),ISBLANK('Sequestro de CO2'!AZ628),ISBLANK('Sequestro de CO2'!BE628),ISBLANK('Sequestro de CO2'!BJ628)),"",SUM('Sequestro de CO2'!Q628,'Sequestro de CO2'!V628,'Sequestro de CO2'!AA628,'Sequestro de CO2'!AF628,'Sequestro de CO2'!AK628,'Sequestro de CO2'!AP628,'Sequestro de CO2'!AU628,'Sequestro de CO2'!AZ628,'Sequestro de CO2'!BE628,'Sequestro de CO2'!BJ628)))</f>
        <v/>
      </c>
      <c r="AI45" s="159" t="str">
        <f>IF($B$45="","",IF(OR(ISBLANK('Sequestro de CO2'!Q629),ISBLANK('Sequestro de CO2'!V629),ISBLANK('Sequestro de CO2'!AA629),ISBLANK('Sequestro de CO2'!AF629),ISBLANK('Sequestro de CO2'!AK629),ISBLANK('Sequestro de CO2'!AP629),ISBLANK('Sequestro de CO2'!AU629),ISBLANK('Sequestro de CO2'!AZ629),ISBLANK('Sequestro de CO2'!BE629),ISBLANK('Sequestro de CO2'!BJ629)),"",SUM('Sequestro de CO2'!Q629,'Sequestro de CO2'!V629,'Sequestro de CO2'!AA629,'Sequestro de CO2'!AF629,'Sequestro de CO2'!AK629,'Sequestro de CO2'!AP629,'Sequestro de CO2'!AU629,'Sequestro de CO2'!AZ629,'Sequestro de CO2'!BE629,'Sequestro de CO2'!BJ629)))</f>
        <v/>
      </c>
      <c r="AJ45" s="159" t="str">
        <f>IF($B$45="","",IF(OR(ISBLANK('Sequestro de CO2'!Q630),ISBLANK('Sequestro de CO2'!V630),ISBLANK('Sequestro de CO2'!AA630),ISBLANK('Sequestro de CO2'!AF630),ISBLANK('Sequestro de CO2'!AK630),ISBLANK('Sequestro de CO2'!AP630),ISBLANK('Sequestro de CO2'!AU630),ISBLANK('Sequestro de CO2'!AZ630),ISBLANK('Sequestro de CO2'!BE630),ISBLANK('Sequestro de CO2'!BJ630)),"",SUM('Sequestro de CO2'!Q630,'Sequestro de CO2'!V630,'Sequestro de CO2'!AA630,'Sequestro de CO2'!AF630,'Sequestro de CO2'!AK630,'Sequestro de CO2'!AP630,'Sequestro de CO2'!AU630,'Sequestro de CO2'!AZ630,'Sequestro de CO2'!BE630,'Sequestro de CO2'!BJ630)))</f>
        <v/>
      </c>
      <c r="AK45" s="160" t="str">
        <f>IF($B$45="","",IF(OR(ISBLANK('Sequestro de CO2'!Q631),ISBLANK('Sequestro de CO2'!V631),ISBLANK('Sequestro de CO2'!AA631),ISBLANK('Sequestro de CO2'!AF631),ISBLANK('Sequestro de CO2'!AK631),ISBLANK('Sequestro de CO2'!AP631),ISBLANK('Sequestro de CO2'!AU631),ISBLANK('Sequestro de CO2'!AZ631),ISBLANK('Sequestro de CO2'!BE631),ISBLANK('Sequestro de CO2'!BJ631)),"",SUM('Sequestro de CO2'!Q631,'Sequestro de CO2'!V631,'Sequestro de CO2'!AA631,'Sequestro de CO2'!AF631,'Sequestro de CO2'!AK631,'Sequestro de CO2'!AP631,'Sequestro de CO2'!AU631,'Sequestro de CO2'!AZ631,'Sequestro de CO2'!BE631,'Sequestro de CO2'!BJ631)))</f>
        <v/>
      </c>
      <c r="AL45" s="144"/>
      <c r="AM45" s="144"/>
      <c r="AN45" s="144"/>
      <c r="AO45" s="144"/>
      <c r="AP45" s="144"/>
      <c r="AQ45" s="144"/>
      <c r="AR45" s="144"/>
      <c r="AS45" s="144"/>
      <c r="AT45" s="144"/>
      <c r="AU45" s="144"/>
      <c r="AV45" s="144"/>
      <c r="AW45" s="144"/>
      <c r="AX45" s="144"/>
      <c r="AY45" s="144"/>
      <c r="AZ45" s="144"/>
      <c r="BA45" s="144"/>
      <c r="BB45" s="144"/>
      <c r="BC45" s="144"/>
    </row>
    <row r="46" spans="1:55" ht="15" customHeight="1" x14ac:dyDescent="0.3">
      <c r="A46" s="144"/>
      <c r="B46" s="163" t="str">
        <f>IF(PRINCIPAL!B174&lt;&gt;"",PRINCIPAL!B174,"")</f>
        <v/>
      </c>
      <c r="C46" s="159" t="str">
        <f>IF($B$46="","",IF(OR(ISBLANK('Sequestro de CO2'!Q636),ISBLANK('Sequestro de CO2'!V636),ISBLANK('Sequestro de CO2'!AA636),ISBLANK('Sequestro de CO2'!AF636),ISBLANK('Sequestro de CO2'!AK636),ISBLANK('Sequestro de CO2'!AP636),ISBLANK('Sequestro de CO2'!AU636),ISBLANK('Sequestro de CO2'!AZ636),ISBLANK('Sequestro de CO2'!BE636),ISBLANK('Sequestro de CO2'!BJ636)),"",SUM('Sequestro de CO2'!Q636,'Sequestro de CO2'!V636,'Sequestro de CO2'!AA636,'Sequestro de CO2'!AF636,'Sequestro de CO2'!AK636,'Sequestro de CO2'!AP636,'Sequestro de CO2'!AU636,'Sequestro de CO2'!AZ636,'Sequestro de CO2'!BE636,'Sequestro de CO2'!BJ636)))</f>
        <v/>
      </c>
      <c r="D46" s="159" t="str">
        <f>IF($B$46="","",IF(OR(ISBLANK('Sequestro de CO2'!Q637),ISBLANK('Sequestro de CO2'!V637),ISBLANK('Sequestro de CO2'!AA637),ISBLANK('Sequestro de CO2'!AF637),ISBLANK('Sequestro de CO2'!AK637),ISBLANK('Sequestro de CO2'!AP637),ISBLANK('Sequestro de CO2'!AU637),ISBLANK('Sequestro de CO2'!AZ637),ISBLANK('Sequestro de CO2'!BE637),ISBLANK('Sequestro de CO2'!BJ637)),"",SUM('Sequestro de CO2'!Q637,'Sequestro de CO2'!V637,'Sequestro de CO2'!AA637,'Sequestro de CO2'!AF637,'Sequestro de CO2'!AK637,'Sequestro de CO2'!AP637,'Sequestro de CO2'!AU637,'Sequestro de CO2'!AZ637,'Sequestro de CO2'!BE637,'Sequestro de CO2'!BJ637)))</f>
        <v/>
      </c>
      <c r="E46" s="159" t="str">
        <f>IF($B$46="","",IF(OR(ISBLANK('Sequestro de CO2'!Q638),ISBLANK('Sequestro de CO2'!V638),ISBLANK('Sequestro de CO2'!AA638),ISBLANK('Sequestro de CO2'!AF638),ISBLANK('Sequestro de CO2'!AK638),ISBLANK('Sequestro de CO2'!AP638),ISBLANK('Sequestro de CO2'!AU638),ISBLANK('Sequestro de CO2'!AZ638),ISBLANK('Sequestro de CO2'!BE638),ISBLANK('Sequestro de CO2'!BJ638)),"",SUM('Sequestro de CO2'!Q638,'Sequestro de CO2'!V638,'Sequestro de CO2'!AA638,'Sequestro de CO2'!AF638,'Sequestro de CO2'!AK638,'Sequestro de CO2'!AP638,'Sequestro de CO2'!AU638,'Sequestro de CO2'!AZ638,'Sequestro de CO2'!BE638,'Sequestro de CO2'!BJ638)))</f>
        <v/>
      </c>
      <c r="F46" s="159" t="str">
        <f>IF($B$46="","",IF(OR(ISBLANK('Sequestro de CO2'!Q639),ISBLANK('Sequestro de CO2'!V639),ISBLANK('Sequestro de CO2'!AA639),ISBLANK('Sequestro de CO2'!AF639),ISBLANK('Sequestro de CO2'!AK639),ISBLANK('Sequestro de CO2'!AP639),ISBLANK('Sequestro de CO2'!AU639),ISBLANK('Sequestro de CO2'!AZ639),ISBLANK('Sequestro de CO2'!BE639),ISBLANK('Sequestro de CO2'!BJ639)),"",SUM('Sequestro de CO2'!Q639,'Sequestro de CO2'!V639,'Sequestro de CO2'!AA639,'Sequestro de CO2'!AF639,'Sequestro de CO2'!AK639,'Sequestro de CO2'!AP639,'Sequestro de CO2'!AU639,'Sequestro de CO2'!AZ639,'Sequestro de CO2'!BE639,'Sequestro de CO2'!BJ639)))</f>
        <v/>
      </c>
      <c r="G46" s="159" t="str">
        <f>IF($B$46="","",IF(OR(ISBLANK('Sequestro de CO2'!Q640),ISBLANK('Sequestro de CO2'!V640),ISBLANK('Sequestro de CO2'!AA640),ISBLANK('Sequestro de CO2'!AF640),ISBLANK('Sequestro de CO2'!AK640),ISBLANK('Sequestro de CO2'!AP640),ISBLANK('Sequestro de CO2'!AU640),ISBLANK('Sequestro de CO2'!AZ640),ISBLANK('Sequestro de CO2'!BE640),ISBLANK('Sequestro de CO2'!BJ640)),"",SUM('Sequestro de CO2'!Q640,'Sequestro de CO2'!V640,'Sequestro de CO2'!AA640,'Sequestro de CO2'!AF640,'Sequestro de CO2'!AK640,'Sequestro de CO2'!AP640,'Sequestro de CO2'!AU640,'Sequestro de CO2'!AZ640,'Sequestro de CO2'!BE640,'Sequestro de CO2'!BJ640)))</f>
        <v/>
      </c>
      <c r="H46" s="159" t="str">
        <f>IF($B$46="","",IF(OR(ISBLANK('Sequestro de CO2'!Q641),ISBLANK('Sequestro de CO2'!V641),ISBLANK('Sequestro de CO2'!AA641),ISBLANK('Sequestro de CO2'!AF641),ISBLANK('Sequestro de CO2'!AK641),ISBLANK('Sequestro de CO2'!AP641),ISBLANK('Sequestro de CO2'!AU641),ISBLANK('Sequestro de CO2'!AZ641),ISBLANK('Sequestro de CO2'!BE641),ISBLANK('Sequestro de CO2'!BJ641)),"",SUM('Sequestro de CO2'!Q641,'Sequestro de CO2'!V641,'Sequestro de CO2'!AA641,'Sequestro de CO2'!AF641,'Sequestro de CO2'!AK641,'Sequestro de CO2'!AP641,'Sequestro de CO2'!AU641,'Sequestro de CO2'!AZ641,'Sequestro de CO2'!BE641,'Sequestro de CO2'!BJ641)))</f>
        <v/>
      </c>
      <c r="I46" s="159" t="str">
        <f>IF($B$46="","",IF(OR(ISBLANK('Sequestro de CO2'!Q642),ISBLANK('Sequestro de CO2'!V642),ISBLANK('Sequestro de CO2'!AA642),ISBLANK('Sequestro de CO2'!AF642),ISBLANK('Sequestro de CO2'!AK642),ISBLANK('Sequestro de CO2'!AP642),ISBLANK('Sequestro de CO2'!AU642),ISBLANK('Sequestro de CO2'!AZ642),ISBLANK('Sequestro de CO2'!BE642),ISBLANK('Sequestro de CO2'!BJ642)),"",SUM('Sequestro de CO2'!Q642,'Sequestro de CO2'!V642,'Sequestro de CO2'!AA642,'Sequestro de CO2'!AF642,'Sequestro de CO2'!AK642,'Sequestro de CO2'!AP642,'Sequestro de CO2'!AU642,'Sequestro de CO2'!AZ642,'Sequestro de CO2'!BE642,'Sequestro de CO2'!BJ642)))</f>
        <v/>
      </c>
      <c r="J46" s="159" t="str">
        <f>IF($B$46="","",IF(OR(ISBLANK('Sequestro de CO2'!Q643),ISBLANK('Sequestro de CO2'!V643),ISBLANK('Sequestro de CO2'!AA643),ISBLANK('Sequestro de CO2'!AF643),ISBLANK('Sequestro de CO2'!AK643),ISBLANK('Sequestro de CO2'!AP643),ISBLANK('Sequestro de CO2'!AU643),ISBLANK('Sequestro de CO2'!AZ643),ISBLANK('Sequestro de CO2'!BE643),ISBLANK('Sequestro de CO2'!BJ643)),"",SUM('Sequestro de CO2'!Q643,'Sequestro de CO2'!V643,'Sequestro de CO2'!AA643,'Sequestro de CO2'!AF643,'Sequestro de CO2'!AK643,'Sequestro de CO2'!AP643,'Sequestro de CO2'!AU643,'Sequestro de CO2'!AZ643,'Sequestro de CO2'!BE643,'Sequestro de CO2'!BJ643)))</f>
        <v/>
      </c>
      <c r="K46" s="159" t="str">
        <f>IF($B$46="","",IF(OR(ISBLANK('Sequestro de CO2'!Q644),ISBLANK('Sequestro de CO2'!V644),ISBLANK('Sequestro de CO2'!AA644),ISBLANK('Sequestro de CO2'!AF644),ISBLANK('Sequestro de CO2'!AK644),ISBLANK('Sequestro de CO2'!AP644),ISBLANK('Sequestro de CO2'!AU644),ISBLANK('Sequestro de CO2'!AZ644),ISBLANK('Sequestro de CO2'!BE644),ISBLANK('Sequestro de CO2'!BJ644)),"",SUM('Sequestro de CO2'!Q644,'Sequestro de CO2'!V644,'Sequestro de CO2'!AA644,'Sequestro de CO2'!AF644,'Sequestro de CO2'!AK644,'Sequestro de CO2'!AP644,'Sequestro de CO2'!AU644,'Sequestro de CO2'!AZ644,'Sequestro de CO2'!BE644,'Sequestro de CO2'!BJ644)))</f>
        <v/>
      </c>
      <c r="L46" s="159" t="str">
        <f>IF($B$46="","",IF(OR(ISBLANK('Sequestro de CO2'!Q645),ISBLANK('Sequestro de CO2'!V645),ISBLANK('Sequestro de CO2'!AA645),ISBLANK('Sequestro de CO2'!AF645),ISBLANK('Sequestro de CO2'!AK645),ISBLANK('Sequestro de CO2'!AP645),ISBLANK('Sequestro de CO2'!AU645),ISBLANK('Sequestro de CO2'!AZ645),ISBLANK('Sequestro de CO2'!BE645),ISBLANK('Sequestro de CO2'!BJ645)),"",SUM('Sequestro de CO2'!Q645,'Sequestro de CO2'!V645,'Sequestro de CO2'!AA645,'Sequestro de CO2'!AF645,'Sequestro de CO2'!AK645,'Sequestro de CO2'!AP645,'Sequestro de CO2'!AU645,'Sequestro de CO2'!AZ645,'Sequestro de CO2'!BE645,'Sequestro de CO2'!BJ645)))</f>
        <v/>
      </c>
      <c r="M46" s="159" t="str">
        <f>IF($B$46="","",IF(OR(ISBLANK('Sequestro de CO2'!Q646),ISBLANK('Sequestro de CO2'!V646),ISBLANK('Sequestro de CO2'!AA646),ISBLANK('Sequestro de CO2'!AF646),ISBLANK('Sequestro de CO2'!AK646),ISBLANK('Sequestro de CO2'!AP646),ISBLANK('Sequestro de CO2'!AU646),ISBLANK('Sequestro de CO2'!AZ646),ISBLANK('Sequestro de CO2'!BE646),ISBLANK('Sequestro de CO2'!BJ646)),"",SUM('Sequestro de CO2'!Q646,'Sequestro de CO2'!V646,'Sequestro de CO2'!AA646,'Sequestro de CO2'!AF646,'Sequestro de CO2'!AK646,'Sequestro de CO2'!AP646,'Sequestro de CO2'!AU646,'Sequestro de CO2'!AZ646,'Sequestro de CO2'!BE646,'Sequestro de CO2'!BJ646)))</f>
        <v/>
      </c>
      <c r="N46" s="159" t="str">
        <f>IF($B$46="","",IF(OR(ISBLANK('Sequestro de CO2'!Q647),ISBLANK('Sequestro de CO2'!V647),ISBLANK('Sequestro de CO2'!AA647),ISBLANK('Sequestro de CO2'!AF647),ISBLANK('Sequestro de CO2'!AK647),ISBLANK('Sequestro de CO2'!AP647),ISBLANK('Sequestro de CO2'!AU647),ISBLANK('Sequestro de CO2'!AZ647),ISBLANK('Sequestro de CO2'!BE647),ISBLANK('Sequestro de CO2'!BJ647)),"",SUM('Sequestro de CO2'!Q647,'Sequestro de CO2'!V647,'Sequestro de CO2'!AA647,'Sequestro de CO2'!AF647,'Sequestro de CO2'!AK647,'Sequestro de CO2'!AP647,'Sequestro de CO2'!AU647,'Sequestro de CO2'!AZ647,'Sequestro de CO2'!BE647,'Sequestro de CO2'!BJ647)))</f>
        <v/>
      </c>
      <c r="O46" s="159" t="str">
        <f>IF($B$46="","",IF(OR(ISBLANK('Sequestro de CO2'!Q648),ISBLANK('Sequestro de CO2'!V648),ISBLANK('Sequestro de CO2'!AA648),ISBLANK('Sequestro de CO2'!AF648),ISBLANK('Sequestro de CO2'!AK648),ISBLANK('Sequestro de CO2'!AP648),ISBLANK('Sequestro de CO2'!AU648),ISBLANK('Sequestro de CO2'!AZ648),ISBLANK('Sequestro de CO2'!BE648),ISBLANK('Sequestro de CO2'!BJ648)),"",SUM('Sequestro de CO2'!Q648,'Sequestro de CO2'!V648,'Sequestro de CO2'!AA648,'Sequestro de CO2'!AF648,'Sequestro de CO2'!AK648,'Sequestro de CO2'!AP648,'Sequestro de CO2'!AU648,'Sequestro de CO2'!AZ648,'Sequestro de CO2'!BE648,'Sequestro de CO2'!BJ648)))</f>
        <v/>
      </c>
      <c r="P46" s="159" t="str">
        <f>IF($B$46="","",IF(OR(ISBLANK('Sequestro de CO2'!Q649),ISBLANK('Sequestro de CO2'!V649),ISBLANK('Sequestro de CO2'!AA649),ISBLANK('Sequestro de CO2'!AF649),ISBLANK('Sequestro de CO2'!AK649),ISBLANK('Sequestro de CO2'!AP649),ISBLANK('Sequestro de CO2'!AU649),ISBLANK('Sequestro de CO2'!AZ649),ISBLANK('Sequestro de CO2'!BE649),ISBLANK('Sequestro de CO2'!BJ649)),"",SUM('Sequestro de CO2'!Q649,'Sequestro de CO2'!V649,'Sequestro de CO2'!AA649,'Sequestro de CO2'!AF649,'Sequestro de CO2'!AK649,'Sequestro de CO2'!AP649,'Sequestro de CO2'!AU649,'Sequestro de CO2'!AZ649,'Sequestro de CO2'!BE649,'Sequestro de CO2'!BJ649)))</f>
        <v/>
      </c>
      <c r="Q46" s="159" t="str">
        <f>IF($B$46="","",IF(OR(ISBLANK('Sequestro de CO2'!Q650),ISBLANK('Sequestro de CO2'!V650),ISBLANK('Sequestro de CO2'!AA650),ISBLANK('Sequestro de CO2'!AF650),ISBLANK('Sequestro de CO2'!AK650),ISBLANK('Sequestro de CO2'!AP650),ISBLANK('Sequestro de CO2'!AU650),ISBLANK('Sequestro de CO2'!AZ650),ISBLANK('Sequestro de CO2'!BE650),ISBLANK('Sequestro de CO2'!BJ650)),"",SUM('Sequestro de CO2'!Q650,'Sequestro de CO2'!V650,'Sequestro de CO2'!AA650,'Sequestro de CO2'!AF650,'Sequestro de CO2'!AK650,'Sequestro de CO2'!AP650,'Sequestro de CO2'!AU650,'Sequestro de CO2'!AZ650,'Sequestro de CO2'!BE650,'Sequestro de CO2'!BJ650)))</f>
        <v/>
      </c>
      <c r="R46" s="159" t="str">
        <f>IF($B$46="","",IF(OR(ISBLANK('Sequestro de CO2'!Q651),ISBLANK('Sequestro de CO2'!V651),ISBLANK('Sequestro de CO2'!AA651),ISBLANK('Sequestro de CO2'!AF651),ISBLANK('Sequestro de CO2'!AK651),ISBLANK('Sequestro de CO2'!AP651),ISBLANK('Sequestro de CO2'!AU651),ISBLANK('Sequestro de CO2'!AZ651),ISBLANK('Sequestro de CO2'!BE651),ISBLANK('Sequestro de CO2'!BJ651)),"",SUM('Sequestro de CO2'!Q651,'Sequestro de CO2'!V651,'Sequestro de CO2'!AA651,'Sequestro de CO2'!AF651,'Sequestro de CO2'!AK651,'Sequestro de CO2'!AP651,'Sequestro de CO2'!AU651,'Sequestro de CO2'!AZ651,'Sequestro de CO2'!BE651,'Sequestro de CO2'!BJ651)))</f>
        <v/>
      </c>
      <c r="S46" s="159" t="str">
        <f>IF($B$46="","",IF(OR(ISBLANK('Sequestro de CO2'!Q652),ISBLANK('Sequestro de CO2'!V652),ISBLANK('Sequestro de CO2'!AA652),ISBLANK('Sequestro de CO2'!AF652),ISBLANK('Sequestro de CO2'!AK652),ISBLANK('Sequestro de CO2'!AP652),ISBLANK('Sequestro de CO2'!AU652),ISBLANK('Sequestro de CO2'!AZ652),ISBLANK('Sequestro de CO2'!BE652),ISBLANK('Sequestro de CO2'!BJ652)),"",SUM('Sequestro de CO2'!Q652,'Sequestro de CO2'!V652,'Sequestro de CO2'!AA652,'Sequestro de CO2'!AF652,'Sequestro de CO2'!AK652,'Sequestro de CO2'!AP652,'Sequestro de CO2'!AU652,'Sequestro de CO2'!AZ652,'Sequestro de CO2'!BE652,'Sequestro de CO2'!BJ652)))</f>
        <v/>
      </c>
      <c r="T46" s="159" t="str">
        <f>IF($B$46="","",IF(OR(ISBLANK('Sequestro de CO2'!Q653),ISBLANK('Sequestro de CO2'!V653),ISBLANK('Sequestro de CO2'!AA653),ISBLANK('Sequestro de CO2'!AF653),ISBLANK('Sequestro de CO2'!AK653),ISBLANK('Sequestro de CO2'!AP653),ISBLANK('Sequestro de CO2'!AU653),ISBLANK('Sequestro de CO2'!AZ653),ISBLANK('Sequestro de CO2'!BE653),ISBLANK('Sequestro de CO2'!BJ653)),"",SUM('Sequestro de CO2'!Q653,'Sequestro de CO2'!V653,'Sequestro de CO2'!AA653,'Sequestro de CO2'!AF653,'Sequestro de CO2'!AK653,'Sequestro de CO2'!AP653,'Sequestro de CO2'!AU653,'Sequestro de CO2'!AZ653,'Sequestro de CO2'!BE653,'Sequestro de CO2'!BJ653)))</f>
        <v/>
      </c>
      <c r="U46" s="159" t="str">
        <f>IF($B$46="","",IF(OR(ISBLANK('Sequestro de CO2'!Q654),ISBLANK('Sequestro de CO2'!V654),ISBLANK('Sequestro de CO2'!AA654),ISBLANK('Sequestro de CO2'!AF654),ISBLANK('Sequestro de CO2'!AK654),ISBLANK('Sequestro de CO2'!AP654),ISBLANK('Sequestro de CO2'!AU654),ISBLANK('Sequestro de CO2'!AZ654),ISBLANK('Sequestro de CO2'!BE654),ISBLANK('Sequestro de CO2'!BJ654)),"",SUM('Sequestro de CO2'!Q654,'Sequestro de CO2'!V654,'Sequestro de CO2'!AA654,'Sequestro de CO2'!AF654,'Sequestro de CO2'!AK654,'Sequestro de CO2'!AP654,'Sequestro de CO2'!AU654,'Sequestro de CO2'!AZ654,'Sequestro de CO2'!BE654,'Sequestro de CO2'!BJ654)))</f>
        <v/>
      </c>
      <c r="V46" s="159" t="str">
        <f>IF($B$46="","",IF(OR(ISBLANK('Sequestro de CO2'!Q655),ISBLANK('Sequestro de CO2'!V655),ISBLANK('Sequestro de CO2'!AA655),ISBLANK('Sequestro de CO2'!AF655),ISBLANK('Sequestro de CO2'!AK655),ISBLANK('Sequestro de CO2'!AP655),ISBLANK('Sequestro de CO2'!AU655),ISBLANK('Sequestro de CO2'!AZ655),ISBLANK('Sequestro de CO2'!BE655),ISBLANK('Sequestro de CO2'!BJ655)),"",SUM('Sequestro de CO2'!Q655,'Sequestro de CO2'!V655,'Sequestro de CO2'!AA655,'Sequestro de CO2'!AF655,'Sequestro de CO2'!AK655,'Sequestro de CO2'!AP655,'Sequestro de CO2'!AU655,'Sequestro de CO2'!AZ655,'Sequestro de CO2'!BE655,'Sequestro de CO2'!BJ655)))</f>
        <v/>
      </c>
      <c r="W46" s="159" t="str">
        <f>IF($B$46="","",IF(OR(ISBLANK('Sequestro de CO2'!Q656),ISBLANK('Sequestro de CO2'!V656),ISBLANK('Sequestro de CO2'!AA656),ISBLANK('Sequestro de CO2'!AF656),ISBLANK('Sequestro de CO2'!AK656),ISBLANK('Sequestro de CO2'!AP656),ISBLANK('Sequestro de CO2'!AU656),ISBLANK('Sequestro de CO2'!AZ656),ISBLANK('Sequestro de CO2'!BE656),ISBLANK('Sequestro de CO2'!BJ656)),"",SUM('Sequestro de CO2'!Q656,'Sequestro de CO2'!V656,'Sequestro de CO2'!AA656,'Sequestro de CO2'!AF656,'Sequestro de CO2'!AK656,'Sequestro de CO2'!AP656,'Sequestro de CO2'!AU656,'Sequestro de CO2'!AZ656,'Sequestro de CO2'!BE656,'Sequestro de CO2'!BJ656)))</f>
        <v/>
      </c>
      <c r="X46" s="159" t="str">
        <f>IF($B$46="","",IF(OR(ISBLANK('Sequestro de CO2'!Q657),ISBLANK('Sequestro de CO2'!V657),ISBLANK('Sequestro de CO2'!AA657),ISBLANK('Sequestro de CO2'!AF657),ISBLANK('Sequestro de CO2'!AK657),ISBLANK('Sequestro de CO2'!AP657),ISBLANK('Sequestro de CO2'!AU657),ISBLANK('Sequestro de CO2'!AZ657),ISBLANK('Sequestro de CO2'!BE657),ISBLANK('Sequestro de CO2'!BJ657)),"",SUM('Sequestro de CO2'!Q657,'Sequestro de CO2'!V657,'Sequestro de CO2'!AA657,'Sequestro de CO2'!AF657,'Sequestro de CO2'!AK657,'Sequestro de CO2'!AP657,'Sequestro de CO2'!AU657,'Sequestro de CO2'!AZ657,'Sequestro de CO2'!BE657,'Sequestro de CO2'!BJ657)))</f>
        <v/>
      </c>
      <c r="Y46" s="159" t="str">
        <f>IF($B$46="","",IF(OR(ISBLANK('Sequestro de CO2'!Q658),ISBLANK('Sequestro de CO2'!V658),ISBLANK('Sequestro de CO2'!AA658),ISBLANK('Sequestro de CO2'!AF658),ISBLANK('Sequestro de CO2'!AK658),ISBLANK('Sequestro de CO2'!AP658),ISBLANK('Sequestro de CO2'!AU658),ISBLANK('Sequestro de CO2'!AZ658),ISBLANK('Sequestro de CO2'!BE658),ISBLANK('Sequestro de CO2'!BJ658)),"",SUM('Sequestro de CO2'!Q658,'Sequestro de CO2'!V658,'Sequestro de CO2'!AA658,'Sequestro de CO2'!AF658,'Sequestro de CO2'!AK658,'Sequestro de CO2'!AP658,'Sequestro de CO2'!AU658,'Sequestro de CO2'!AZ658,'Sequestro de CO2'!BE658,'Sequestro de CO2'!BJ658)))</f>
        <v/>
      </c>
      <c r="Z46" s="159" t="str">
        <f>IF($B$46="","",IF(OR(ISBLANK('Sequestro de CO2'!Q659),ISBLANK('Sequestro de CO2'!V659),ISBLANK('Sequestro de CO2'!AA659),ISBLANK('Sequestro de CO2'!AF659),ISBLANK('Sequestro de CO2'!AK659),ISBLANK('Sequestro de CO2'!AP659),ISBLANK('Sequestro de CO2'!AU659),ISBLANK('Sequestro de CO2'!AZ659),ISBLANK('Sequestro de CO2'!BE659),ISBLANK('Sequestro de CO2'!BJ659)),"",SUM('Sequestro de CO2'!Q659,'Sequestro de CO2'!V659,'Sequestro de CO2'!AA659,'Sequestro de CO2'!AF659,'Sequestro de CO2'!AK659,'Sequestro de CO2'!AP659,'Sequestro de CO2'!AU659,'Sequestro de CO2'!AZ659,'Sequestro de CO2'!BE659,'Sequestro de CO2'!BJ659)))</f>
        <v/>
      </c>
      <c r="AA46" s="159" t="str">
        <f>IF($B$46="","",IF(OR(ISBLANK('Sequestro de CO2'!Q660),ISBLANK('Sequestro de CO2'!V660),ISBLANK('Sequestro de CO2'!AA660),ISBLANK('Sequestro de CO2'!AF660),ISBLANK('Sequestro de CO2'!AK660),ISBLANK('Sequestro de CO2'!AP660),ISBLANK('Sequestro de CO2'!AU660),ISBLANK('Sequestro de CO2'!AZ660),ISBLANK('Sequestro de CO2'!BE660),ISBLANK('Sequestro de CO2'!BJ660)),"",SUM('Sequestro de CO2'!Q660,'Sequestro de CO2'!V660,'Sequestro de CO2'!AA660,'Sequestro de CO2'!AF660,'Sequestro de CO2'!AK660,'Sequestro de CO2'!AP660,'Sequestro de CO2'!AU660,'Sequestro de CO2'!AZ660,'Sequestro de CO2'!BE660,'Sequestro de CO2'!BJ660)))</f>
        <v/>
      </c>
      <c r="AB46" s="159" t="str">
        <f>IF($B$46="","",IF(OR(ISBLANK('Sequestro de CO2'!Q661),ISBLANK('Sequestro de CO2'!V661),ISBLANK('Sequestro de CO2'!AA661),ISBLANK('Sequestro de CO2'!AF661),ISBLANK('Sequestro de CO2'!AK661),ISBLANK('Sequestro de CO2'!AP661),ISBLANK('Sequestro de CO2'!AU661),ISBLANK('Sequestro de CO2'!AZ661),ISBLANK('Sequestro de CO2'!BE661),ISBLANK('Sequestro de CO2'!BJ661)),"",SUM('Sequestro de CO2'!Q661,'Sequestro de CO2'!V661,'Sequestro de CO2'!AA661,'Sequestro de CO2'!AF661,'Sequestro de CO2'!AK661,'Sequestro de CO2'!AP661,'Sequestro de CO2'!AU661,'Sequestro de CO2'!AZ661,'Sequestro de CO2'!BE661,'Sequestro de CO2'!BJ661)))</f>
        <v/>
      </c>
      <c r="AC46" s="159" t="str">
        <f>IF($B$46="","",IF(OR(ISBLANK('Sequestro de CO2'!Q662),ISBLANK('Sequestro de CO2'!V662),ISBLANK('Sequestro de CO2'!AA662),ISBLANK('Sequestro de CO2'!AF662),ISBLANK('Sequestro de CO2'!AK662),ISBLANK('Sequestro de CO2'!AP662),ISBLANK('Sequestro de CO2'!AU662),ISBLANK('Sequestro de CO2'!AZ662),ISBLANK('Sequestro de CO2'!BE662),ISBLANK('Sequestro de CO2'!BJ662)),"",SUM('Sequestro de CO2'!Q662,'Sequestro de CO2'!V662,'Sequestro de CO2'!AA662,'Sequestro de CO2'!AF662,'Sequestro de CO2'!AK662,'Sequestro de CO2'!AP662,'Sequestro de CO2'!AU662,'Sequestro de CO2'!AZ662,'Sequestro de CO2'!BE662,'Sequestro de CO2'!BJ662)))</f>
        <v/>
      </c>
      <c r="AD46" s="159" t="str">
        <f>IF($B$46="","",IF(OR(ISBLANK('Sequestro de CO2'!Q663),ISBLANK('Sequestro de CO2'!V663),ISBLANK('Sequestro de CO2'!AA663),ISBLANK('Sequestro de CO2'!AF663),ISBLANK('Sequestro de CO2'!AK663),ISBLANK('Sequestro de CO2'!AP663),ISBLANK('Sequestro de CO2'!AU663),ISBLANK('Sequestro de CO2'!AZ663),ISBLANK('Sequestro de CO2'!BE663),ISBLANK('Sequestro de CO2'!BJ663)),"",SUM('Sequestro de CO2'!Q663,'Sequestro de CO2'!V663,'Sequestro de CO2'!AA663,'Sequestro de CO2'!AF663,'Sequestro de CO2'!AK663,'Sequestro de CO2'!AP663,'Sequestro de CO2'!AU663,'Sequestro de CO2'!AZ663,'Sequestro de CO2'!BE663,'Sequestro de CO2'!BJ663)))</f>
        <v/>
      </c>
      <c r="AE46" s="159" t="str">
        <f>IF($B$46="","",IF(OR(ISBLANK('Sequestro de CO2'!Q664),ISBLANK('Sequestro de CO2'!V664),ISBLANK('Sequestro de CO2'!AA664),ISBLANK('Sequestro de CO2'!AF664),ISBLANK('Sequestro de CO2'!AK664),ISBLANK('Sequestro de CO2'!AP664),ISBLANK('Sequestro de CO2'!AU664),ISBLANK('Sequestro de CO2'!AZ664),ISBLANK('Sequestro de CO2'!BE664),ISBLANK('Sequestro de CO2'!BJ664)),"",SUM('Sequestro de CO2'!Q664,'Sequestro de CO2'!V664,'Sequestro de CO2'!AA664,'Sequestro de CO2'!AF664,'Sequestro de CO2'!AK664,'Sequestro de CO2'!AP664,'Sequestro de CO2'!AU664,'Sequestro de CO2'!AZ664,'Sequestro de CO2'!BE664,'Sequestro de CO2'!BJ664)))</f>
        <v/>
      </c>
      <c r="AF46" s="159" t="str">
        <f>IF($B$46="","",IF(OR(ISBLANK('Sequestro de CO2'!Q665),ISBLANK('Sequestro de CO2'!V665),ISBLANK('Sequestro de CO2'!AA665),ISBLANK('Sequestro de CO2'!AF665),ISBLANK('Sequestro de CO2'!AK665),ISBLANK('Sequestro de CO2'!AP665),ISBLANK('Sequestro de CO2'!AU665),ISBLANK('Sequestro de CO2'!AZ665),ISBLANK('Sequestro de CO2'!BE665),ISBLANK('Sequestro de CO2'!BJ665)),"",SUM('Sequestro de CO2'!Q665,'Sequestro de CO2'!V665,'Sequestro de CO2'!AA665,'Sequestro de CO2'!AF665,'Sequestro de CO2'!AK665,'Sequestro de CO2'!AP665,'Sequestro de CO2'!AU665,'Sequestro de CO2'!AZ665,'Sequestro de CO2'!BE665,'Sequestro de CO2'!BJ665)))</f>
        <v/>
      </c>
      <c r="AG46" s="159" t="str">
        <f>IF($B$46="","",IF(OR(ISBLANK('Sequestro de CO2'!Q666),ISBLANK('Sequestro de CO2'!V666),ISBLANK('Sequestro de CO2'!AA666),ISBLANK('Sequestro de CO2'!AF666),ISBLANK('Sequestro de CO2'!AK666),ISBLANK('Sequestro de CO2'!AP666),ISBLANK('Sequestro de CO2'!AU666),ISBLANK('Sequestro de CO2'!AZ666),ISBLANK('Sequestro de CO2'!BE666),ISBLANK('Sequestro de CO2'!BJ666)),"",SUM('Sequestro de CO2'!Q666,'Sequestro de CO2'!V666,'Sequestro de CO2'!AA666,'Sequestro de CO2'!AF666,'Sequestro de CO2'!AK666,'Sequestro de CO2'!AP666,'Sequestro de CO2'!AU666,'Sequestro de CO2'!AZ666,'Sequestro de CO2'!BE666,'Sequestro de CO2'!BJ666)))</f>
        <v/>
      </c>
      <c r="AH46" s="159" t="str">
        <f>IF($B$46="","",IF(OR(ISBLANK('Sequestro de CO2'!Q667),ISBLANK('Sequestro de CO2'!V667),ISBLANK('Sequestro de CO2'!AA667),ISBLANK('Sequestro de CO2'!AF667),ISBLANK('Sequestro de CO2'!AK667),ISBLANK('Sequestro de CO2'!AP667),ISBLANK('Sequestro de CO2'!AU667),ISBLANK('Sequestro de CO2'!AZ667),ISBLANK('Sequestro de CO2'!BE667),ISBLANK('Sequestro de CO2'!BJ667)),"",SUM('Sequestro de CO2'!Q667,'Sequestro de CO2'!V667,'Sequestro de CO2'!AA667,'Sequestro de CO2'!AF667,'Sequestro de CO2'!AK667,'Sequestro de CO2'!AP667,'Sequestro de CO2'!AU667,'Sequestro de CO2'!AZ667,'Sequestro de CO2'!BE667,'Sequestro de CO2'!BJ667)))</f>
        <v/>
      </c>
      <c r="AI46" s="159" t="str">
        <f>IF($B$46="","",IF(OR(ISBLANK('Sequestro de CO2'!Q668),ISBLANK('Sequestro de CO2'!V668),ISBLANK('Sequestro de CO2'!AA668),ISBLANK('Sequestro de CO2'!AF668),ISBLANK('Sequestro de CO2'!AK668),ISBLANK('Sequestro de CO2'!AP668),ISBLANK('Sequestro de CO2'!AU668),ISBLANK('Sequestro de CO2'!AZ668),ISBLANK('Sequestro de CO2'!BE668),ISBLANK('Sequestro de CO2'!BJ668)),"",SUM('Sequestro de CO2'!Q668,'Sequestro de CO2'!V668,'Sequestro de CO2'!AA668,'Sequestro de CO2'!AF668,'Sequestro de CO2'!AK668,'Sequestro de CO2'!AP668,'Sequestro de CO2'!AU668,'Sequestro de CO2'!AZ668,'Sequestro de CO2'!BE668,'Sequestro de CO2'!BJ668)))</f>
        <v/>
      </c>
      <c r="AJ46" s="159" t="str">
        <f>IF($B$46="","",IF(OR(ISBLANK('Sequestro de CO2'!Q669),ISBLANK('Sequestro de CO2'!V669),ISBLANK('Sequestro de CO2'!AA669),ISBLANK('Sequestro de CO2'!AF669),ISBLANK('Sequestro de CO2'!AK669),ISBLANK('Sequestro de CO2'!AP669),ISBLANK('Sequestro de CO2'!AU669),ISBLANK('Sequestro de CO2'!AZ669),ISBLANK('Sequestro de CO2'!BE669),ISBLANK('Sequestro de CO2'!BJ669)),"",SUM('Sequestro de CO2'!Q669,'Sequestro de CO2'!V669,'Sequestro de CO2'!AA669,'Sequestro de CO2'!AF669,'Sequestro de CO2'!AK669,'Sequestro de CO2'!AP669,'Sequestro de CO2'!AU669,'Sequestro de CO2'!AZ669,'Sequestro de CO2'!BE669,'Sequestro de CO2'!BJ669)))</f>
        <v/>
      </c>
      <c r="AK46" s="160" t="str">
        <f>IF($B$46="","",IF(OR(ISBLANK('Sequestro de CO2'!Q670),ISBLANK('Sequestro de CO2'!V670),ISBLANK('Sequestro de CO2'!AA670),ISBLANK('Sequestro de CO2'!AF670),ISBLANK('Sequestro de CO2'!AK670),ISBLANK('Sequestro de CO2'!AP670),ISBLANK('Sequestro de CO2'!AU670),ISBLANK('Sequestro de CO2'!AZ670),ISBLANK('Sequestro de CO2'!BE670),ISBLANK('Sequestro de CO2'!BJ670)),"",SUM('Sequestro de CO2'!Q670,'Sequestro de CO2'!V670,'Sequestro de CO2'!AA670,'Sequestro de CO2'!AF670,'Sequestro de CO2'!AK670,'Sequestro de CO2'!AP670,'Sequestro de CO2'!AU670,'Sequestro de CO2'!AZ670,'Sequestro de CO2'!BE670,'Sequestro de CO2'!BJ670)))</f>
        <v/>
      </c>
      <c r="AL46" s="144"/>
      <c r="AM46" s="144"/>
      <c r="AN46" s="144"/>
      <c r="AO46" s="144"/>
      <c r="AP46" s="144"/>
      <c r="AQ46" s="144"/>
      <c r="AR46" s="144"/>
      <c r="AS46" s="144"/>
      <c r="AT46" s="144"/>
      <c r="AU46" s="144"/>
      <c r="AV46" s="144"/>
      <c r="AW46" s="144"/>
      <c r="AX46" s="144"/>
      <c r="AY46" s="144"/>
      <c r="AZ46" s="144"/>
      <c r="BA46" s="144"/>
      <c r="BB46" s="144"/>
      <c r="BC46" s="144"/>
    </row>
    <row r="47" spans="1:55" ht="15" customHeight="1" x14ac:dyDescent="0.3">
      <c r="A47" s="144"/>
      <c r="B47" s="163" t="str">
        <f>IF(PRINCIPAL!B184&lt;&gt;"",PRINCIPAL!B184,"")</f>
        <v/>
      </c>
      <c r="C47" s="159" t="str">
        <f>IF($B$47="","",IF(OR(ISBLANK('Sequestro de CO2'!Q675),ISBLANK('Sequestro de CO2'!V675),ISBLANK('Sequestro de CO2'!AA675),ISBLANK('Sequestro de CO2'!AF675),ISBLANK('Sequestro de CO2'!AK675),ISBLANK('Sequestro de CO2'!AP675),ISBLANK('Sequestro de CO2'!AU675),ISBLANK('Sequestro de CO2'!AZ675),ISBLANK('Sequestro de CO2'!BE675),ISBLANK('Sequestro de CO2'!BJ675)),"",SUM('Sequestro de CO2'!Q675,'Sequestro de CO2'!V675,'Sequestro de CO2'!AA675,'Sequestro de CO2'!AF675,'Sequestro de CO2'!AK675,'Sequestro de CO2'!AP675,'Sequestro de CO2'!AU675,'Sequestro de CO2'!AZ675,'Sequestro de CO2'!BE675,'Sequestro de CO2'!BJ675)))</f>
        <v/>
      </c>
      <c r="D47" s="159" t="str">
        <f>IF($B$47="","",IF(OR(ISBLANK('Sequestro de CO2'!Q676),ISBLANK('Sequestro de CO2'!V676),ISBLANK('Sequestro de CO2'!AA676),ISBLANK('Sequestro de CO2'!AF676),ISBLANK('Sequestro de CO2'!AK676),ISBLANK('Sequestro de CO2'!AP676),ISBLANK('Sequestro de CO2'!AU676),ISBLANK('Sequestro de CO2'!AZ676),ISBLANK('Sequestro de CO2'!BE676),ISBLANK('Sequestro de CO2'!BJ676)),"",SUM('Sequestro de CO2'!Q676,'Sequestro de CO2'!V676,'Sequestro de CO2'!AA676,'Sequestro de CO2'!AF676,'Sequestro de CO2'!AK676,'Sequestro de CO2'!AP676,'Sequestro de CO2'!AU676,'Sequestro de CO2'!AZ676,'Sequestro de CO2'!BE676,'Sequestro de CO2'!BJ676)))</f>
        <v/>
      </c>
      <c r="E47" s="159" t="str">
        <f>IF($B$47="","",IF(OR(ISBLANK('Sequestro de CO2'!Q677),ISBLANK('Sequestro de CO2'!V677),ISBLANK('Sequestro de CO2'!AA677),ISBLANK('Sequestro de CO2'!AF677),ISBLANK('Sequestro de CO2'!AK677),ISBLANK('Sequestro de CO2'!AP677),ISBLANK('Sequestro de CO2'!AU677),ISBLANK('Sequestro de CO2'!AZ677),ISBLANK('Sequestro de CO2'!BE677),ISBLANK('Sequestro de CO2'!BJ677)),"",SUM('Sequestro de CO2'!Q677,'Sequestro de CO2'!V677,'Sequestro de CO2'!AA677,'Sequestro de CO2'!AF677,'Sequestro de CO2'!AK677,'Sequestro de CO2'!AP677,'Sequestro de CO2'!AU677,'Sequestro de CO2'!AZ677,'Sequestro de CO2'!BE677,'Sequestro de CO2'!BJ677)))</f>
        <v/>
      </c>
      <c r="F47" s="159" t="str">
        <f>IF($B$47="","",IF(OR(ISBLANK('Sequestro de CO2'!Q678),ISBLANK('Sequestro de CO2'!V678),ISBLANK('Sequestro de CO2'!AA678),ISBLANK('Sequestro de CO2'!AF678),ISBLANK('Sequestro de CO2'!AK678),ISBLANK('Sequestro de CO2'!AP678),ISBLANK('Sequestro de CO2'!AU678),ISBLANK('Sequestro de CO2'!AZ678),ISBLANK('Sequestro de CO2'!BE678),ISBLANK('Sequestro de CO2'!BJ678)),"",SUM('Sequestro de CO2'!Q678,'Sequestro de CO2'!V678,'Sequestro de CO2'!AA678,'Sequestro de CO2'!AF678,'Sequestro de CO2'!AK678,'Sequestro de CO2'!AP678,'Sequestro de CO2'!AU678,'Sequestro de CO2'!AZ678,'Sequestro de CO2'!BE678,'Sequestro de CO2'!BJ678)))</f>
        <v/>
      </c>
      <c r="G47" s="159" t="str">
        <f>IF($B$47="","",IF(OR(ISBLANK('Sequestro de CO2'!Q679),ISBLANK('Sequestro de CO2'!V679),ISBLANK('Sequestro de CO2'!AA679),ISBLANK('Sequestro de CO2'!AF679),ISBLANK('Sequestro de CO2'!AK679),ISBLANK('Sequestro de CO2'!AP679),ISBLANK('Sequestro de CO2'!AU679),ISBLANK('Sequestro de CO2'!AZ679),ISBLANK('Sequestro de CO2'!BE679),ISBLANK('Sequestro de CO2'!BJ679)),"",SUM('Sequestro de CO2'!Q679,'Sequestro de CO2'!V679,'Sequestro de CO2'!AA679,'Sequestro de CO2'!AF679,'Sequestro de CO2'!AK679,'Sequestro de CO2'!AP679,'Sequestro de CO2'!AU679,'Sequestro de CO2'!AZ679,'Sequestro de CO2'!BE679,'Sequestro de CO2'!BJ679)))</f>
        <v/>
      </c>
      <c r="H47" s="159" t="str">
        <f>IF($B$47="","",IF(OR(ISBLANK('Sequestro de CO2'!Q680),ISBLANK('Sequestro de CO2'!V680),ISBLANK('Sequestro de CO2'!AA680),ISBLANK('Sequestro de CO2'!AF680),ISBLANK('Sequestro de CO2'!AK680),ISBLANK('Sequestro de CO2'!AP680),ISBLANK('Sequestro de CO2'!AU680),ISBLANK('Sequestro de CO2'!AZ680),ISBLANK('Sequestro de CO2'!BE680),ISBLANK('Sequestro de CO2'!BJ680)),"",SUM('Sequestro de CO2'!Q680,'Sequestro de CO2'!V680,'Sequestro de CO2'!AA680,'Sequestro de CO2'!AF680,'Sequestro de CO2'!AK680,'Sequestro de CO2'!AP680,'Sequestro de CO2'!AU680,'Sequestro de CO2'!AZ680,'Sequestro de CO2'!BE680,'Sequestro de CO2'!BJ680)))</f>
        <v/>
      </c>
      <c r="I47" s="159" t="str">
        <f>IF($B$47="","",IF(OR(ISBLANK('Sequestro de CO2'!Q681),ISBLANK('Sequestro de CO2'!V681),ISBLANK('Sequestro de CO2'!AA681),ISBLANK('Sequestro de CO2'!AF681),ISBLANK('Sequestro de CO2'!AK681),ISBLANK('Sequestro de CO2'!AP681),ISBLANK('Sequestro de CO2'!AU681),ISBLANK('Sequestro de CO2'!AZ681),ISBLANK('Sequestro de CO2'!BE681),ISBLANK('Sequestro de CO2'!BJ681)),"",SUM('Sequestro de CO2'!Q681,'Sequestro de CO2'!V681,'Sequestro de CO2'!AA681,'Sequestro de CO2'!AF681,'Sequestro de CO2'!AK681,'Sequestro de CO2'!AP681,'Sequestro de CO2'!AU681,'Sequestro de CO2'!AZ681,'Sequestro de CO2'!BE681,'Sequestro de CO2'!BJ681)))</f>
        <v/>
      </c>
      <c r="J47" s="159" t="str">
        <f>IF($B$47="","",IF(OR(ISBLANK('Sequestro de CO2'!Q682),ISBLANK('Sequestro de CO2'!V682),ISBLANK('Sequestro de CO2'!AA682),ISBLANK('Sequestro de CO2'!AF682),ISBLANK('Sequestro de CO2'!AK682),ISBLANK('Sequestro de CO2'!AP682),ISBLANK('Sequestro de CO2'!AU682),ISBLANK('Sequestro de CO2'!AZ682),ISBLANK('Sequestro de CO2'!BE682),ISBLANK('Sequestro de CO2'!BJ682)),"",SUM('Sequestro de CO2'!Q682,'Sequestro de CO2'!V682,'Sequestro de CO2'!AA682,'Sequestro de CO2'!AF682,'Sequestro de CO2'!AK682,'Sequestro de CO2'!AP682,'Sequestro de CO2'!AU682,'Sequestro de CO2'!AZ682,'Sequestro de CO2'!BE682,'Sequestro de CO2'!BJ682)))</f>
        <v/>
      </c>
      <c r="K47" s="159" t="str">
        <f>IF($B$47="","",IF(OR(ISBLANK('Sequestro de CO2'!Q683),ISBLANK('Sequestro de CO2'!V683),ISBLANK('Sequestro de CO2'!AA683),ISBLANK('Sequestro de CO2'!AF683),ISBLANK('Sequestro de CO2'!AK683),ISBLANK('Sequestro de CO2'!AP683),ISBLANK('Sequestro de CO2'!AU683),ISBLANK('Sequestro de CO2'!AZ683),ISBLANK('Sequestro de CO2'!BE683),ISBLANK('Sequestro de CO2'!BJ683)),"",SUM('Sequestro de CO2'!Q683,'Sequestro de CO2'!V683,'Sequestro de CO2'!AA683,'Sequestro de CO2'!AF683,'Sequestro de CO2'!AK683,'Sequestro de CO2'!AP683,'Sequestro de CO2'!AU683,'Sequestro de CO2'!AZ683,'Sequestro de CO2'!BE683,'Sequestro de CO2'!BJ683)))</f>
        <v/>
      </c>
      <c r="L47" s="159" t="str">
        <f>IF($B$47="","",IF(OR(ISBLANK('Sequestro de CO2'!Q684),ISBLANK('Sequestro de CO2'!V684),ISBLANK('Sequestro de CO2'!AA684),ISBLANK('Sequestro de CO2'!AF684),ISBLANK('Sequestro de CO2'!AK684),ISBLANK('Sequestro de CO2'!AP684),ISBLANK('Sequestro de CO2'!AU684),ISBLANK('Sequestro de CO2'!AZ684),ISBLANK('Sequestro de CO2'!BE684),ISBLANK('Sequestro de CO2'!BJ684)),"",SUM('Sequestro de CO2'!Q684,'Sequestro de CO2'!V684,'Sequestro de CO2'!AA684,'Sequestro de CO2'!AF684,'Sequestro de CO2'!AK684,'Sequestro de CO2'!AP684,'Sequestro de CO2'!AU684,'Sequestro de CO2'!AZ684,'Sequestro de CO2'!BE684,'Sequestro de CO2'!BJ684)))</f>
        <v/>
      </c>
      <c r="M47" s="159" t="str">
        <f>IF($B$47="","",IF(OR(ISBLANK('Sequestro de CO2'!Q685),ISBLANK('Sequestro de CO2'!V685),ISBLANK('Sequestro de CO2'!AA685),ISBLANK('Sequestro de CO2'!AF685),ISBLANK('Sequestro de CO2'!AK685),ISBLANK('Sequestro de CO2'!AP685),ISBLANK('Sequestro de CO2'!AU685),ISBLANK('Sequestro de CO2'!AZ685),ISBLANK('Sequestro de CO2'!BE685),ISBLANK('Sequestro de CO2'!BJ685)),"",SUM('Sequestro de CO2'!Q685,'Sequestro de CO2'!V685,'Sequestro de CO2'!AA685,'Sequestro de CO2'!AF685,'Sequestro de CO2'!AK685,'Sequestro de CO2'!AP685,'Sequestro de CO2'!AU685,'Sequestro de CO2'!AZ685,'Sequestro de CO2'!BE685,'Sequestro de CO2'!BJ685)))</f>
        <v/>
      </c>
      <c r="N47" s="159" t="str">
        <f>IF($B$47="","",IF(OR(ISBLANK('Sequestro de CO2'!Q686),ISBLANK('Sequestro de CO2'!V686),ISBLANK('Sequestro de CO2'!AA686),ISBLANK('Sequestro de CO2'!AF686),ISBLANK('Sequestro de CO2'!AK686),ISBLANK('Sequestro de CO2'!AP686),ISBLANK('Sequestro de CO2'!AU686),ISBLANK('Sequestro de CO2'!AZ686),ISBLANK('Sequestro de CO2'!BE686),ISBLANK('Sequestro de CO2'!BJ686)),"",SUM('Sequestro de CO2'!Q686,'Sequestro de CO2'!V686,'Sequestro de CO2'!AA686,'Sequestro de CO2'!AF686,'Sequestro de CO2'!AK686,'Sequestro de CO2'!AP686,'Sequestro de CO2'!AU686,'Sequestro de CO2'!AZ686,'Sequestro de CO2'!BE686,'Sequestro de CO2'!BJ686)))</f>
        <v/>
      </c>
      <c r="O47" s="159" t="str">
        <f>IF($B$47="","",IF(OR(ISBLANK('Sequestro de CO2'!Q687),ISBLANK('Sequestro de CO2'!V687),ISBLANK('Sequestro de CO2'!AA687),ISBLANK('Sequestro de CO2'!AF687),ISBLANK('Sequestro de CO2'!AK687),ISBLANK('Sequestro de CO2'!AP687),ISBLANK('Sequestro de CO2'!AU687),ISBLANK('Sequestro de CO2'!AZ687),ISBLANK('Sequestro de CO2'!BE687),ISBLANK('Sequestro de CO2'!BJ687)),"",SUM('Sequestro de CO2'!Q687,'Sequestro de CO2'!V687,'Sequestro de CO2'!AA687,'Sequestro de CO2'!AF687,'Sequestro de CO2'!AK687,'Sequestro de CO2'!AP687,'Sequestro de CO2'!AU687,'Sequestro de CO2'!AZ687,'Sequestro de CO2'!BE687,'Sequestro de CO2'!BJ687)))</f>
        <v/>
      </c>
      <c r="P47" s="159" t="str">
        <f>IF($B$47="","",IF(OR(ISBLANK('Sequestro de CO2'!Q688),ISBLANK('Sequestro de CO2'!V688),ISBLANK('Sequestro de CO2'!AA688),ISBLANK('Sequestro de CO2'!AF688),ISBLANK('Sequestro de CO2'!AK688),ISBLANK('Sequestro de CO2'!AP688),ISBLANK('Sequestro de CO2'!AU688),ISBLANK('Sequestro de CO2'!AZ688),ISBLANK('Sequestro de CO2'!BE688),ISBLANK('Sequestro de CO2'!BJ688)),"",SUM('Sequestro de CO2'!Q688,'Sequestro de CO2'!V688,'Sequestro de CO2'!AA688,'Sequestro de CO2'!AF688,'Sequestro de CO2'!AK688,'Sequestro de CO2'!AP688,'Sequestro de CO2'!AU688,'Sequestro de CO2'!AZ688,'Sequestro de CO2'!BE688,'Sequestro de CO2'!BJ688)))</f>
        <v/>
      </c>
      <c r="Q47" s="159" t="str">
        <f>IF($B$47="","",IF(OR(ISBLANK('Sequestro de CO2'!Q689),ISBLANK('Sequestro de CO2'!V689),ISBLANK('Sequestro de CO2'!AA689),ISBLANK('Sequestro de CO2'!AF689),ISBLANK('Sequestro de CO2'!AK689),ISBLANK('Sequestro de CO2'!AP689),ISBLANK('Sequestro de CO2'!AU689),ISBLANK('Sequestro de CO2'!AZ689),ISBLANK('Sequestro de CO2'!BE689),ISBLANK('Sequestro de CO2'!BJ689)),"",SUM('Sequestro de CO2'!Q689,'Sequestro de CO2'!V689,'Sequestro de CO2'!AA689,'Sequestro de CO2'!AF689,'Sequestro de CO2'!AK689,'Sequestro de CO2'!AP689,'Sequestro de CO2'!AU689,'Sequestro de CO2'!AZ689,'Sequestro de CO2'!BE689,'Sequestro de CO2'!BJ689)))</f>
        <v/>
      </c>
      <c r="R47" s="159" t="str">
        <f>IF($B$47="","",IF(OR(ISBLANK('Sequestro de CO2'!Q690),ISBLANK('Sequestro de CO2'!V690),ISBLANK('Sequestro de CO2'!AA690),ISBLANK('Sequestro de CO2'!AF690),ISBLANK('Sequestro de CO2'!AK690),ISBLANK('Sequestro de CO2'!AP690),ISBLANK('Sequestro de CO2'!AU690),ISBLANK('Sequestro de CO2'!AZ690),ISBLANK('Sequestro de CO2'!BE690),ISBLANK('Sequestro de CO2'!BJ690)),"",SUM('Sequestro de CO2'!Q690,'Sequestro de CO2'!V690,'Sequestro de CO2'!AA690,'Sequestro de CO2'!AF690,'Sequestro de CO2'!AK690,'Sequestro de CO2'!AP690,'Sequestro de CO2'!AU690,'Sequestro de CO2'!AZ690,'Sequestro de CO2'!BE690,'Sequestro de CO2'!BJ690)))</f>
        <v/>
      </c>
      <c r="S47" s="159" t="str">
        <f>IF($B$47="","",IF(OR(ISBLANK('Sequestro de CO2'!Q691),ISBLANK('Sequestro de CO2'!V691),ISBLANK('Sequestro de CO2'!AA691),ISBLANK('Sequestro de CO2'!AF691),ISBLANK('Sequestro de CO2'!AK691),ISBLANK('Sequestro de CO2'!AP691),ISBLANK('Sequestro de CO2'!AU691),ISBLANK('Sequestro de CO2'!AZ691),ISBLANK('Sequestro de CO2'!BE691),ISBLANK('Sequestro de CO2'!BJ691)),"",SUM('Sequestro de CO2'!Q691,'Sequestro de CO2'!V691,'Sequestro de CO2'!AA691,'Sequestro de CO2'!AF691,'Sequestro de CO2'!AK691,'Sequestro de CO2'!AP691,'Sequestro de CO2'!AU691,'Sequestro de CO2'!AZ691,'Sequestro de CO2'!BE691,'Sequestro de CO2'!BJ691)))</f>
        <v/>
      </c>
      <c r="T47" s="159" t="str">
        <f>IF($B$47="","",IF(OR(ISBLANK('Sequestro de CO2'!Q692),ISBLANK('Sequestro de CO2'!V692),ISBLANK('Sequestro de CO2'!AA692),ISBLANK('Sequestro de CO2'!AF692),ISBLANK('Sequestro de CO2'!AK692),ISBLANK('Sequestro de CO2'!AP692),ISBLANK('Sequestro de CO2'!AU692),ISBLANK('Sequestro de CO2'!AZ692),ISBLANK('Sequestro de CO2'!BE692),ISBLANK('Sequestro de CO2'!BJ692)),"",SUM('Sequestro de CO2'!Q692,'Sequestro de CO2'!V692,'Sequestro de CO2'!AA692,'Sequestro de CO2'!AF692,'Sequestro de CO2'!AK692,'Sequestro de CO2'!AP692,'Sequestro de CO2'!AU692,'Sequestro de CO2'!AZ692,'Sequestro de CO2'!BE692,'Sequestro de CO2'!BJ692)))</f>
        <v/>
      </c>
      <c r="U47" s="159" t="str">
        <f>IF($B$47="","",IF(OR(ISBLANK('Sequestro de CO2'!Q693),ISBLANK('Sequestro de CO2'!V693),ISBLANK('Sequestro de CO2'!AA693),ISBLANK('Sequestro de CO2'!AF693),ISBLANK('Sequestro de CO2'!AK693),ISBLANK('Sequestro de CO2'!AP693),ISBLANK('Sequestro de CO2'!AU693),ISBLANK('Sequestro de CO2'!AZ693),ISBLANK('Sequestro de CO2'!BE693),ISBLANK('Sequestro de CO2'!BJ693)),"",SUM('Sequestro de CO2'!Q693,'Sequestro de CO2'!V693,'Sequestro de CO2'!AA693,'Sequestro de CO2'!AF693,'Sequestro de CO2'!AK693,'Sequestro de CO2'!AP693,'Sequestro de CO2'!AU693,'Sequestro de CO2'!AZ693,'Sequestro de CO2'!BE693,'Sequestro de CO2'!BJ693)))</f>
        <v/>
      </c>
      <c r="V47" s="159" t="str">
        <f>IF($B$47="","",IF(OR(ISBLANK('Sequestro de CO2'!Q694),ISBLANK('Sequestro de CO2'!V694),ISBLANK('Sequestro de CO2'!AA694),ISBLANK('Sequestro de CO2'!AF694),ISBLANK('Sequestro de CO2'!AK694),ISBLANK('Sequestro de CO2'!AP694),ISBLANK('Sequestro de CO2'!AU694),ISBLANK('Sequestro de CO2'!AZ694),ISBLANK('Sequestro de CO2'!BE694),ISBLANK('Sequestro de CO2'!BJ694)),"",SUM('Sequestro de CO2'!Q694,'Sequestro de CO2'!V694,'Sequestro de CO2'!AA694,'Sequestro de CO2'!AF694,'Sequestro de CO2'!AK694,'Sequestro de CO2'!AP694,'Sequestro de CO2'!AU694,'Sequestro de CO2'!AZ694,'Sequestro de CO2'!BE694,'Sequestro de CO2'!BJ694)))</f>
        <v/>
      </c>
      <c r="W47" s="159" t="str">
        <f>IF($B$47="","",IF(OR(ISBLANK('Sequestro de CO2'!Q695),ISBLANK('Sequestro de CO2'!V695),ISBLANK('Sequestro de CO2'!AA695),ISBLANK('Sequestro de CO2'!AF695),ISBLANK('Sequestro de CO2'!AK695),ISBLANK('Sequestro de CO2'!AP695),ISBLANK('Sequestro de CO2'!AU695),ISBLANK('Sequestro de CO2'!AZ695),ISBLANK('Sequestro de CO2'!BE695),ISBLANK('Sequestro de CO2'!BJ695)),"",SUM('Sequestro de CO2'!Q695,'Sequestro de CO2'!V695,'Sequestro de CO2'!AA695,'Sequestro de CO2'!AF695,'Sequestro de CO2'!AK695,'Sequestro de CO2'!AP695,'Sequestro de CO2'!AU695,'Sequestro de CO2'!AZ695,'Sequestro de CO2'!BE695,'Sequestro de CO2'!BJ695)))</f>
        <v/>
      </c>
      <c r="X47" s="159" t="str">
        <f>IF($B$47="","",IF(OR(ISBLANK('Sequestro de CO2'!Q696),ISBLANK('Sequestro de CO2'!V696),ISBLANK('Sequestro de CO2'!AA696),ISBLANK('Sequestro de CO2'!AF696),ISBLANK('Sequestro de CO2'!AK696),ISBLANK('Sequestro de CO2'!AP696),ISBLANK('Sequestro de CO2'!AU696),ISBLANK('Sequestro de CO2'!AZ696),ISBLANK('Sequestro de CO2'!BE696),ISBLANK('Sequestro de CO2'!BJ696)),"",SUM('Sequestro de CO2'!Q696,'Sequestro de CO2'!V696,'Sequestro de CO2'!AA696,'Sequestro de CO2'!AF696,'Sequestro de CO2'!AK696,'Sequestro de CO2'!AP696,'Sequestro de CO2'!AU696,'Sequestro de CO2'!AZ696,'Sequestro de CO2'!BE696,'Sequestro de CO2'!BJ696)))</f>
        <v/>
      </c>
      <c r="Y47" s="159" t="str">
        <f>IF($B$47="","",IF(OR(ISBLANK('Sequestro de CO2'!Q697),ISBLANK('Sequestro de CO2'!V697),ISBLANK('Sequestro de CO2'!AA697),ISBLANK('Sequestro de CO2'!AF697),ISBLANK('Sequestro de CO2'!AK697),ISBLANK('Sequestro de CO2'!AP697),ISBLANK('Sequestro de CO2'!AU697),ISBLANK('Sequestro de CO2'!AZ697),ISBLANK('Sequestro de CO2'!BE697),ISBLANK('Sequestro de CO2'!BJ697)),"",SUM('Sequestro de CO2'!Q697,'Sequestro de CO2'!V697,'Sequestro de CO2'!AA697,'Sequestro de CO2'!AF697,'Sequestro de CO2'!AK697,'Sequestro de CO2'!AP697,'Sequestro de CO2'!AU697,'Sequestro de CO2'!AZ697,'Sequestro de CO2'!BE697,'Sequestro de CO2'!BJ697)))</f>
        <v/>
      </c>
      <c r="Z47" s="159" t="str">
        <f>IF($B$47="","",IF(OR(ISBLANK('Sequestro de CO2'!Q698),ISBLANK('Sequestro de CO2'!V698),ISBLANK('Sequestro de CO2'!AA698),ISBLANK('Sequestro de CO2'!AF698),ISBLANK('Sequestro de CO2'!AK698),ISBLANK('Sequestro de CO2'!AP698),ISBLANK('Sequestro de CO2'!AU698),ISBLANK('Sequestro de CO2'!AZ698),ISBLANK('Sequestro de CO2'!BE698),ISBLANK('Sequestro de CO2'!BJ698)),"",SUM('Sequestro de CO2'!Q698,'Sequestro de CO2'!V698,'Sequestro de CO2'!AA698,'Sequestro de CO2'!AF698,'Sequestro de CO2'!AK698,'Sequestro de CO2'!AP698,'Sequestro de CO2'!AU698,'Sequestro de CO2'!AZ698,'Sequestro de CO2'!BE698,'Sequestro de CO2'!BJ698)))</f>
        <v/>
      </c>
      <c r="AA47" s="159" t="str">
        <f>IF($B$47="","",IF(OR(ISBLANK('Sequestro de CO2'!Q699),ISBLANK('Sequestro de CO2'!V699),ISBLANK('Sequestro de CO2'!AA699),ISBLANK('Sequestro de CO2'!AF699),ISBLANK('Sequestro de CO2'!AK699),ISBLANK('Sequestro de CO2'!AP699),ISBLANK('Sequestro de CO2'!AU699),ISBLANK('Sequestro de CO2'!AZ699),ISBLANK('Sequestro de CO2'!BE699),ISBLANK('Sequestro de CO2'!BJ699)),"",SUM('Sequestro de CO2'!Q699,'Sequestro de CO2'!V699,'Sequestro de CO2'!AA699,'Sequestro de CO2'!AF699,'Sequestro de CO2'!AK699,'Sequestro de CO2'!AP699,'Sequestro de CO2'!AU699,'Sequestro de CO2'!AZ699,'Sequestro de CO2'!BE699,'Sequestro de CO2'!BJ699)))</f>
        <v/>
      </c>
      <c r="AB47" s="159" t="str">
        <f>IF($B$47="","",IF(OR(ISBLANK('Sequestro de CO2'!Q700),ISBLANK('Sequestro de CO2'!V700),ISBLANK('Sequestro de CO2'!AA700),ISBLANK('Sequestro de CO2'!AF700),ISBLANK('Sequestro de CO2'!AK700),ISBLANK('Sequestro de CO2'!AP700),ISBLANK('Sequestro de CO2'!AU700),ISBLANK('Sequestro de CO2'!AZ700),ISBLANK('Sequestro de CO2'!BE700),ISBLANK('Sequestro de CO2'!BJ700)),"",SUM('Sequestro de CO2'!Q700,'Sequestro de CO2'!V700,'Sequestro de CO2'!AA700,'Sequestro de CO2'!AF700,'Sequestro de CO2'!AK700,'Sequestro de CO2'!AP700,'Sequestro de CO2'!AU700,'Sequestro de CO2'!AZ700,'Sequestro de CO2'!BE700,'Sequestro de CO2'!BJ700)))</f>
        <v/>
      </c>
      <c r="AC47" s="159" t="str">
        <f>IF($B$47="","",IF(OR(ISBLANK('Sequestro de CO2'!Q701),ISBLANK('Sequestro de CO2'!V701),ISBLANK('Sequestro de CO2'!AA701),ISBLANK('Sequestro de CO2'!AF701),ISBLANK('Sequestro de CO2'!AK701),ISBLANK('Sequestro de CO2'!AP701),ISBLANK('Sequestro de CO2'!AU701),ISBLANK('Sequestro de CO2'!AZ701),ISBLANK('Sequestro de CO2'!BE701),ISBLANK('Sequestro de CO2'!BJ701)),"",SUM('Sequestro de CO2'!Q701,'Sequestro de CO2'!V701,'Sequestro de CO2'!AA701,'Sequestro de CO2'!AF701,'Sequestro de CO2'!AK701,'Sequestro de CO2'!AP701,'Sequestro de CO2'!AU701,'Sequestro de CO2'!AZ701,'Sequestro de CO2'!BE701,'Sequestro de CO2'!BJ701)))</f>
        <v/>
      </c>
      <c r="AD47" s="159" t="str">
        <f>IF($B$47="","",IF(OR(ISBLANK('Sequestro de CO2'!Q702),ISBLANK('Sequestro de CO2'!V702),ISBLANK('Sequestro de CO2'!AA702),ISBLANK('Sequestro de CO2'!AF702),ISBLANK('Sequestro de CO2'!AK702),ISBLANK('Sequestro de CO2'!AP702),ISBLANK('Sequestro de CO2'!AU702),ISBLANK('Sequestro de CO2'!AZ702),ISBLANK('Sequestro de CO2'!BE702),ISBLANK('Sequestro de CO2'!BJ702)),"",SUM('Sequestro de CO2'!Q702,'Sequestro de CO2'!V702,'Sequestro de CO2'!AA702,'Sequestro de CO2'!AF702,'Sequestro de CO2'!AK702,'Sequestro de CO2'!AP702,'Sequestro de CO2'!AU702,'Sequestro de CO2'!AZ702,'Sequestro de CO2'!BE702,'Sequestro de CO2'!BJ702)))</f>
        <v/>
      </c>
      <c r="AE47" s="159" t="str">
        <f>IF($B$47="","",IF(OR(ISBLANK('Sequestro de CO2'!Q703),ISBLANK('Sequestro de CO2'!V703),ISBLANK('Sequestro de CO2'!AA703),ISBLANK('Sequestro de CO2'!AF703),ISBLANK('Sequestro de CO2'!AK703),ISBLANK('Sequestro de CO2'!AP703),ISBLANK('Sequestro de CO2'!AU703),ISBLANK('Sequestro de CO2'!AZ703),ISBLANK('Sequestro de CO2'!BE703),ISBLANK('Sequestro de CO2'!BJ703)),"",SUM('Sequestro de CO2'!Q703,'Sequestro de CO2'!V703,'Sequestro de CO2'!AA703,'Sequestro de CO2'!AF703,'Sequestro de CO2'!AK703,'Sequestro de CO2'!AP703,'Sequestro de CO2'!AU703,'Sequestro de CO2'!AZ703,'Sequestro de CO2'!BE703,'Sequestro de CO2'!BJ703)))</f>
        <v/>
      </c>
      <c r="AF47" s="159" t="str">
        <f>IF($B$47="","",IF(OR(ISBLANK('Sequestro de CO2'!Q704),ISBLANK('Sequestro de CO2'!V704),ISBLANK('Sequestro de CO2'!AA704),ISBLANK('Sequestro de CO2'!AF704),ISBLANK('Sequestro de CO2'!AK704),ISBLANK('Sequestro de CO2'!AP704),ISBLANK('Sequestro de CO2'!AU704),ISBLANK('Sequestro de CO2'!AZ704),ISBLANK('Sequestro de CO2'!BE704),ISBLANK('Sequestro de CO2'!BJ704)),"",SUM('Sequestro de CO2'!Q704,'Sequestro de CO2'!V704,'Sequestro de CO2'!AA704,'Sequestro de CO2'!AF704,'Sequestro de CO2'!AK704,'Sequestro de CO2'!AP704,'Sequestro de CO2'!AU704,'Sequestro de CO2'!AZ704,'Sequestro de CO2'!BE704,'Sequestro de CO2'!BJ704)))</f>
        <v/>
      </c>
      <c r="AG47" s="159" t="str">
        <f>IF($B$47="","",IF(OR(ISBLANK('Sequestro de CO2'!Q705),ISBLANK('Sequestro de CO2'!V705),ISBLANK('Sequestro de CO2'!AA705),ISBLANK('Sequestro de CO2'!AF705),ISBLANK('Sequestro de CO2'!AK705),ISBLANK('Sequestro de CO2'!AP705),ISBLANK('Sequestro de CO2'!AU705),ISBLANK('Sequestro de CO2'!AZ705),ISBLANK('Sequestro de CO2'!BE705),ISBLANK('Sequestro de CO2'!BJ705)),"",SUM('Sequestro de CO2'!Q705,'Sequestro de CO2'!V705,'Sequestro de CO2'!AA705,'Sequestro de CO2'!AF705,'Sequestro de CO2'!AK705,'Sequestro de CO2'!AP705,'Sequestro de CO2'!AU705,'Sequestro de CO2'!AZ705,'Sequestro de CO2'!BE705,'Sequestro de CO2'!BJ705)))</f>
        <v/>
      </c>
      <c r="AH47" s="159" t="str">
        <f>IF($B$47="","",IF(OR(ISBLANK('Sequestro de CO2'!Q706),ISBLANK('Sequestro de CO2'!V706),ISBLANK('Sequestro de CO2'!AA706),ISBLANK('Sequestro de CO2'!AF706),ISBLANK('Sequestro de CO2'!AK706),ISBLANK('Sequestro de CO2'!AP706),ISBLANK('Sequestro de CO2'!AU706),ISBLANK('Sequestro de CO2'!AZ706),ISBLANK('Sequestro de CO2'!BE706),ISBLANK('Sequestro de CO2'!BJ706)),"",SUM('Sequestro de CO2'!Q706,'Sequestro de CO2'!V706,'Sequestro de CO2'!AA706,'Sequestro de CO2'!AF706,'Sequestro de CO2'!AK706,'Sequestro de CO2'!AP706,'Sequestro de CO2'!AU706,'Sequestro de CO2'!AZ706,'Sequestro de CO2'!BE706,'Sequestro de CO2'!BJ706)))</f>
        <v/>
      </c>
      <c r="AI47" s="159" t="str">
        <f>IF($B$47="","",IF(OR(ISBLANK('Sequestro de CO2'!Q707),ISBLANK('Sequestro de CO2'!V707),ISBLANK('Sequestro de CO2'!AA707),ISBLANK('Sequestro de CO2'!AF707),ISBLANK('Sequestro de CO2'!AK707),ISBLANK('Sequestro de CO2'!AP707),ISBLANK('Sequestro de CO2'!AU707),ISBLANK('Sequestro de CO2'!AZ707),ISBLANK('Sequestro de CO2'!BE707),ISBLANK('Sequestro de CO2'!BJ707)),"",SUM('Sequestro de CO2'!Q707,'Sequestro de CO2'!V707,'Sequestro de CO2'!AA707,'Sequestro de CO2'!AF707,'Sequestro de CO2'!AK707,'Sequestro de CO2'!AP707,'Sequestro de CO2'!AU707,'Sequestro de CO2'!AZ707,'Sequestro de CO2'!BE707,'Sequestro de CO2'!BJ707)))</f>
        <v/>
      </c>
      <c r="AJ47" s="159" t="str">
        <f>IF($B$47="","",IF(OR(ISBLANK('Sequestro de CO2'!Q708),ISBLANK('Sequestro de CO2'!V708),ISBLANK('Sequestro de CO2'!AA708),ISBLANK('Sequestro de CO2'!AF708),ISBLANK('Sequestro de CO2'!AK708),ISBLANK('Sequestro de CO2'!AP708),ISBLANK('Sequestro de CO2'!AU708),ISBLANK('Sequestro de CO2'!AZ708),ISBLANK('Sequestro de CO2'!BE708),ISBLANK('Sequestro de CO2'!BJ708)),"",SUM('Sequestro de CO2'!Q708,'Sequestro de CO2'!V708,'Sequestro de CO2'!AA708,'Sequestro de CO2'!AF708,'Sequestro de CO2'!AK708,'Sequestro de CO2'!AP708,'Sequestro de CO2'!AU708,'Sequestro de CO2'!AZ708,'Sequestro de CO2'!BE708,'Sequestro de CO2'!BJ708)))</f>
        <v/>
      </c>
      <c r="AK47" s="160" t="str">
        <f>IF($B$47="","",IF(OR(ISBLANK('Sequestro de CO2'!Q709),ISBLANK('Sequestro de CO2'!V709),ISBLANK('Sequestro de CO2'!AA709),ISBLANK('Sequestro de CO2'!AF709),ISBLANK('Sequestro de CO2'!AK709),ISBLANK('Sequestro de CO2'!AP709),ISBLANK('Sequestro de CO2'!AU709),ISBLANK('Sequestro de CO2'!AZ709),ISBLANK('Sequestro de CO2'!BE709),ISBLANK('Sequestro de CO2'!BJ709)),"",SUM('Sequestro de CO2'!Q709,'Sequestro de CO2'!V709,'Sequestro de CO2'!AA709,'Sequestro de CO2'!AF709,'Sequestro de CO2'!AK709,'Sequestro de CO2'!AP709,'Sequestro de CO2'!AU709,'Sequestro de CO2'!AZ709,'Sequestro de CO2'!BE709,'Sequestro de CO2'!BJ709)))</f>
        <v/>
      </c>
      <c r="AL47" s="144"/>
      <c r="AM47" s="144"/>
      <c r="AN47" s="144"/>
      <c r="AO47" s="144"/>
      <c r="AP47" s="144"/>
      <c r="AQ47" s="144"/>
      <c r="AR47" s="144"/>
      <c r="AS47" s="144"/>
      <c r="AT47" s="144"/>
      <c r="AU47" s="144"/>
      <c r="AV47" s="144"/>
      <c r="AW47" s="144"/>
      <c r="AX47" s="144"/>
      <c r="AY47" s="144"/>
      <c r="AZ47" s="144"/>
      <c r="BA47" s="144"/>
      <c r="BB47" s="144"/>
      <c r="BC47" s="144"/>
    </row>
    <row r="48" spans="1:55" ht="15" customHeight="1" x14ac:dyDescent="0.3">
      <c r="A48" s="144"/>
      <c r="B48" s="163" t="str">
        <f>IF(PRINCIPAL!B194&lt;&gt;"",PRINCIPAL!B194,"")</f>
        <v/>
      </c>
      <c r="C48" s="159" t="str">
        <f>IF($B$48="","",IF(OR(ISBLANK('Sequestro de CO2'!Q714),ISBLANK('Sequestro de CO2'!V714),ISBLANK('Sequestro de CO2'!AA714),ISBLANK('Sequestro de CO2'!AF714),ISBLANK('Sequestro de CO2'!AK714),ISBLANK('Sequestro de CO2'!AP714),ISBLANK('Sequestro de CO2'!AU714),ISBLANK('Sequestro de CO2'!AZ714),ISBLANK('Sequestro de CO2'!BE714),ISBLANK('Sequestro de CO2'!BJ714)),"",SUM('Sequestro de CO2'!Q714,'Sequestro de CO2'!V714,'Sequestro de CO2'!AA714,'Sequestro de CO2'!AF714,'Sequestro de CO2'!AK714,'Sequestro de CO2'!AP714,'Sequestro de CO2'!AU714,'Sequestro de CO2'!AZ714,'Sequestro de CO2'!BE714,'Sequestro de CO2'!BJ714)))</f>
        <v/>
      </c>
      <c r="D48" s="159" t="str">
        <f>IF($B$48="","",IF(OR(ISBLANK('Sequestro de CO2'!Q715),ISBLANK('Sequestro de CO2'!V715),ISBLANK('Sequestro de CO2'!AA715),ISBLANK('Sequestro de CO2'!AF715),ISBLANK('Sequestro de CO2'!AK715),ISBLANK('Sequestro de CO2'!AP715),ISBLANK('Sequestro de CO2'!AU715),ISBLANK('Sequestro de CO2'!AZ715),ISBLANK('Sequestro de CO2'!BE715),ISBLANK('Sequestro de CO2'!BJ715)),"",SUM('Sequestro de CO2'!Q715,'Sequestro de CO2'!V715,'Sequestro de CO2'!AA715,'Sequestro de CO2'!AF715,'Sequestro de CO2'!AK715,'Sequestro de CO2'!AP715,'Sequestro de CO2'!AU715,'Sequestro de CO2'!AZ715,'Sequestro de CO2'!BE715,'Sequestro de CO2'!BJ715)))</f>
        <v/>
      </c>
      <c r="E48" s="159" t="str">
        <f>IF($B$48="","",IF(OR(ISBLANK('Sequestro de CO2'!Q716),ISBLANK('Sequestro de CO2'!V716),ISBLANK('Sequestro de CO2'!AA716),ISBLANK('Sequestro de CO2'!AF716),ISBLANK('Sequestro de CO2'!AK716),ISBLANK('Sequestro de CO2'!AP716),ISBLANK('Sequestro de CO2'!AU716),ISBLANK('Sequestro de CO2'!AZ716),ISBLANK('Sequestro de CO2'!BE716),ISBLANK('Sequestro de CO2'!BJ716)),"",SUM('Sequestro de CO2'!Q716,'Sequestro de CO2'!V716,'Sequestro de CO2'!AA716,'Sequestro de CO2'!AF716,'Sequestro de CO2'!AK716,'Sequestro de CO2'!AP716,'Sequestro de CO2'!AU716,'Sequestro de CO2'!AZ716,'Sequestro de CO2'!BE716,'Sequestro de CO2'!BJ716)))</f>
        <v/>
      </c>
      <c r="F48" s="159" t="str">
        <f>IF($B$48="","",IF(OR(ISBLANK('Sequestro de CO2'!Q717),ISBLANK('Sequestro de CO2'!V717),ISBLANK('Sequestro de CO2'!AA717),ISBLANK('Sequestro de CO2'!AF717),ISBLANK('Sequestro de CO2'!AK717),ISBLANK('Sequestro de CO2'!AP717),ISBLANK('Sequestro de CO2'!AU717),ISBLANK('Sequestro de CO2'!AZ717),ISBLANK('Sequestro de CO2'!BE717),ISBLANK('Sequestro de CO2'!BJ717)),"",SUM('Sequestro de CO2'!Q717,'Sequestro de CO2'!V717,'Sequestro de CO2'!AA717,'Sequestro de CO2'!AF717,'Sequestro de CO2'!AK717,'Sequestro de CO2'!AP717,'Sequestro de CO2'!AU717,'Sequestro de CO2'!AZ717,'Sequestro de CO2'!BE717,'Sequestro de CO2'!BJ717)))</f>
        <v/>
      </c>
      <c r="G48" s="159" t="str">
        <f>IF($B$48="","",IF(OR(ISBLANK('Sequestro de CO2'!Q718),ISBLANK('Sequestro de CO2'!V718),ISBLANK('Sequestro de CO2'!AA718),ISBLANK('Sequestro de CO2'!AF718),ISBLANK('Sequestro de CO2'!AK718),ISBLANK('Sequestro de CO2'!AP718),ISBLANK('Sequestro de CO2'!AU718),ISBLANK('Sequestro de CO2'!AZ718),ISBLANK('Sequestro de CO2'!BE718),ISBLANK('Sequestro de CO2'!BJ718)),"",SUM('Sequestro de CO2'!Q718,'Sequestro de CO2'!V718,'Sequestro de CO2'!AA718,'Sequestro de CO2'!AF718,'Sequestro de CO2'!AK718,'Sequestro de CO2'!AP718,'Sequestro de CO2'!AU718,'Sequestro de CO2'!AZ718,'Sequestro de CO2'!BE718,'Sequestro de CO2'!BJ718)))</f>
        <v/>
      </c>
      <c r="H48" s="159" t="str">
        <f>IF($B$48="","",IF(OR(ISBLANK('Sequestro de CO2'!Q719),ISBLANK('Sequestro de CO2'!V719),ISBLANK('Sequestro de CO2'!AA719),ISBLANK('Sequestro de CO2'!AF719),ISBLANK('Sequestro de CO2'!AK719),ISBLANK('Sequestro de CO2'!AP719),ISBLANK('Sequestro de CO2'!AU719),ISBLANK('Sequestro de CO2'!AZ719),ISBLANK('Sequestro de CO2'!BE719),ISBLANK('Sequestro de CO2'!BJ719)),"",SUM('Sequestro de CO2'!Q719,'Sequestro de CO2'!V719,'Sequestro de CO2'!AA719,'Sequestro de CO2'!AF719,'Sequestro de CO2'!AK719,'Sequestro de CO2'!AP719,'Sequestro de CO2'!AU719,'Sequestro de CO2'!AZ719,'Sequestro de CO2'!BE719,'Sequestro de CO2'!BJ719)))</f>
        <v/>
      </c>
      <c r="I48" s="159" t="str">
        <f>IF($B$48="","",IF(OR(ISBLANK('Sequestro de CO2'!Q720),ISBLANK('Sequestro de CO2'!V720),ISBLANK('Sequestro de CO2'!AA720),ISBLANK('Sequestro de CO2'!AF720),ISBLANK('Sequestro de CO2'!AK720),ISBLANK('Sequestro de CO2'!AP720),ISBLANK('Sequestro de CO2'!AU720),ISBLANK('Sequestro de CO2'!AZ720),ISBLANK('Sequestro de CO2'!BE720),ISBLANK('Sequestro de CO2'!BJ720)),"",SUM('Sequestro de CO2'!Q720,'Sequestro de CO2'!V720,'Sequestro de CO2'!AA720,'Sequestro de CO2'!AF720,'Sequestro de CO2'!AK720,'Sequestro de CO2'!AP720,'Sequestro de CO2'!AU720,'Sequestro de CO2'!AZ720,'Sequestro de CO2'!BE720,'Sequestro de CO2'!BJ720)))</f>
        <v/>
      </c>
      <c r="J48" s="159" t="str">
        <f>IF($B$48="","",IF(OR(ISBLANK('Sequestro de CO2'!Q721),ISBLANK('Sequestro de CO2'!V721),ISBLANK('Sequestro de CO2'!AA721),ISBLANK('Sequestro de CO2'!AF721),ISBLANK('Sequestro de CO2'!AK721),ISBLANK('Sequestro de CO2'!AP721),ISBLANK('Sequestro de CO2'!AU721),ISBLANK('Sequestro de CO2'!AZ721),ISBLANK('Sequestro de CO2'!BE721),ISBLANK('Sequestro de CO2'!BJ721)),"",SUM('Sequestro de CO2'!Q721,'Sequestro de CO2'!V721,'Sequestro de CO2'!AA721,'Sequestro de CO2'!AF721,'Sequestro de CO2'!AK721,'Sequestro de CO2'!AP721,'Sequestro de CO2'!AU721,'Sequestro de CO2'!AZ721,'Sequestro de CO2'!BE721,'Sequestro de CO2'!BJ721)))</f>
        <v/>
      </c>
      <c r="K48" s="159" t="str">
        <f>IF($B$48="","",IF(OR(ISBLANK('Sequestro de CO2'!Q722),ISBLANK('Sequestro de CO2'!V722),ISBLANK('Sequestro de CO2'!AA722),ISBLANK('Sequestro de CO2'!AF722),ISBLANK('Sequestro de CO2'!AK722),ISBLANK('Sequestro de CO2'!AP722),ISBLANK('Sequestro de CO2'!AU722),ISBLANK('Sequestro de CO2'!AZ722),ISBLANK('Sequestro de CO2'!BE722),ISBLANK('Sequestro de CO2'!BJ722)),"",SUM('Sequestro de CO2'!Q722,'Sequestro de CO2'!V722,'Sequestro de CO2'!AA722,'Sequestro de CO2'!AF722,'Sequestro de CO2'!AK722,'Sequestro de CO2'!AP722,'Sequestro de CO2'!AU722,'Sequestro de CO2'!AZ722,'Sequestro de CO2'!BE722,'Sequestro de CO2'!BJ722)))</f>
        <v/>
      </c>
      <c r="L48" s="159" t="str">
        <f>IF($B$48="","",IF(OR(ISBLANK('Sequestro de CO2'!Q723),ISBLANK('Sequestro de CO2'!V723),ISBLANK('Sequestro de CO2'!AA723),ISBLANK('Sequestro de CO2'!AF723),ISBLANK('Sequestro de CO2'!AK723),ISBLANK('Sequestro de CO2'!AP723),ISBLANK('Sequestro de CO2'!AU723),ISBLANK('Sequestro de CO2'!AZ723),ISBLANK('Sequestro de CO2'!BE723),ISBLANK('Sequestro de CO2'!BJ723)),"",SUM('Sequestro de CO2'!Q723,'Sequestro de CO2'!V723,'Sequestro de CO2'!AA723,'Sequestro de CO2'!AF723,'Sequestro de CO2'!AK723,'Sequestro de CO2'!AP723,'Sequestro de CO2'!AU723,'Sequestro de CO2'!AZ723,'Sequestro de CO2'!BE723,'Sequestro de CO2'!BJ723)))</f>
        <v/>
      </c>
      <c r="M48" s="159" t="str">
        <f>IF($B$48="","",IF(OR(ISBLANK('Sequestro de CO2'!Q724),ISBLANK('Sequestro de CO2'!V724),ISBLANK('Sequestro de CO2'!AA724),ISBLANK('Sequestro de CO2'!AF724),ISBLANK('Sequestro de CO2'!AK724),ISBLANK('Sequestro de CO2'!AP724),ISBLANK('Sequestro de CO2'!AU724),ISBLANK('Sequestro de CO2'!AZ724),ISBLANK('Sequestro de CO2'!BE724),ISBLANK('Sequestro de CO2'!BJ724)),"",SUM('Sequestro de CO2'!Q724,'Sequestro de CO2'!V724,'Sequestro de CO2'!AA724,'Sequestro de CO2'!AF724,'Sequestro de CO2'!AK724,'Sequestro de CO2'!AP724,'Sequestro de CO2'!AU724,'Sequestro de CO2'!AZ724,'Sequestro de CO2'!BE724,'Sequestro de CO2'!BJ724)))</f>
        <v/>
      </c>
      <c r="N48" s="159" t="str">
        <f>IF($B$48="","",IF(OR(ISBLANK('Sequestro de CO2'!Q725),ISBLANK('Sequestro de CO2'!V725),ISBLANK('Sequestro de CO2'!AA725),ISBLANK('Sequestro de CO2'!AF725),ISBLANK('Sequestro de CO2'!AK725),ISBLANK('Sequestro de CO2'!AP725),ISBLANK('Sequestro de CO2'!AU725),ISBLANK('Sequestro de CO2'!AZ725),ISBLANK('Sequestro de CO2'!BE725),ISBLANK('Sequestro de CO2'!BJ725)),"",SUM('Sequestro de CO2'!Q725,'Sequestro de CO2'!V725,'Sequestro de CO2'!AA725,'Sequestro de CO2'!AF725,'Sequestro de CO2'!AK725,'Sequestro de CO2'!AP725,'Sequestro de CO2'!AU725,'Sequestro de CO2'!AZ725,'Sequestro de CO2'!BE725,'Sequestro de CO2'!BJ725)))</f>
        <v/>
      </c>
      <c r="O48" s="159" t="str">
        <f>IF($B$48="","",IF(OR(ISBLANK('Sequestro de CO2'!Q726),ISBLANK('Sequestro de CO2'!V726),ISBLANK('Sequestro de CO2'!AA726),ISBLANK('Sequestro de CO2'!AF726),ISBLANK('Sequestro de CO2'!AK726),ISBLANK('Sequestro de CO2'!AP726),ISBLANK('Sequestro de CO2'!AU726),ISBLANK('Sequestro de CO2'!AZ726),ISBLANK('Sequestro de CO2'!BE726),ISBLANK('Sequestro de CO2'!BJ726)),"",SUM('Sequestro de CO2'!Q726,'Sequestro de CO2'!V726,'Sequestro de CO2'!AA726,'Sequestro de CO2'!AF726,'Sequestro de CO2'!AK726,'Sequestro de CO2'!AP726,'Sequestro de CO2'!AU726,'Sequestro de CO2'!AZ726,'Sequestro de CO2'!BE726,'Sequestro de CO2'!BJ726)))</f>
        <v/>
      </c>
      <c r="P48" s="159" t="str">
        <f>IF($B$48="","",IF(OR(ISBLANK('Sequestro de CO2'!Q727),ISBLANK('Sequestro de CO2'!V727),ISBLANK('Sequestro de CO2'!AA727),ISBLANK('Sequestro de CO2'!AF727),ISBLANK('Sequestro de CO2'!AK727),ISBLANK('Sequestro de CO2'!AP727),ISBLANK('Sequestro de CO2'!AU727),ISBLANK('Sequestro de CO2'!AZ727),ISBLANK('Sequestro de CO2'!BE727),ISBLANK('Sequestro de CO2'!BJ727)),"",SUM('Sequestro de CO2'!Q727,'Sequestro de CO2'!V727,'Sequestro de CO2'!AA727,'Sequestro de CO2'!AF727,'Sequestro de CO2'!AK727,'Sequestro de CO2'!AP727,'Sequestro de CO2'!AU727,'Sequestro de CO2'!AZ727,'Sequestro de CO2'!BE727,'Sequestro de CO2'!BJ727)))</f>
        <v/>
      </c>
      <c r="Q48" s="159" t="str">
        <f>IF($B$48="","",IF(OR(ISBLANK('Sequestro de CO2'!Q728),ISBLANK('Sequestro de CO2'!V728),ISBLANK('Sequestro de CO2'!AA728),ISBLANK('Sequestro de CO2'!AF728),ISBLANK('Sequestro de CO2'!AK728),ISBLANK('Sequestro de CO2'!AP728),ISBLANK('Sequestro de CO2'!AU728),ISBLANK('Sequestro de CO2'!AZ728),ISBLANK('Sequestro de CO2'!BE728),ISBLANK('Sequestro de CO2'!BJ728)),"",SUM('Sequestro de CO2'!Q728,'Sequestro de CO2'!V728,'Sequestro de CO2'!AA728,'Sequestro de CO2'!AF728,'Sequestro de CO2'!AK728,'Sequestro de CO2'!AP728,'Sequestro de CO2'!AU728,'Sequestro de CO2'!AZ728,'Sequestro de CO2'!BE728,'Sequestro de CO2'!BJ728)))</f>
        <v/>
      </c>
      <c r="R48" s="159" t="str">
        <f>IF($B$48="","",IF(OR(ISBLANK('Sequestro de CO2'!Q729),ISBLANK('Sequestro de CO2'!V729),ISBLANK('Sequestro de CO2'!AA729),ISBLANK('Sequestro de CO2'!AF729),ISBLANK('Sequestro de CO2'!AK729),ISBLANK('Sequestro de CO2'!AP729),ISBLANK('Sequestro de CO2'!AU729),ISBLANK('Sequestro de CO2'!AZ729),ISBLANK('Sequestro de CO2'!BE729),ISBLANK('Sequestro de CO2'!BJ729)),"",SUM('Sequestro de CO2'!Q729,'Sequestro de CO2'!V729,'Sequestro de CO2'!AA729,'Sequestro de CO2'!AF729,'Sequestro de CO2'!AK729,'Sequestro de CO2'!AP729,'Sequestro de CO2'!AU729,'Sequestro de CO2'!AZ729,'Sequestro de CO2'!BE729,'Sequestro de CO2'!BJ729)))</f>
        <v/>
      </c>
      <c r="S48" s="159" t="str">
        <f>IF($B$48="","",IF(OR(ISBLANK('Sequestro de CO2'!Q730),ISBLANK('Sequestro de CO2'!V730),ISBLANK('Sequestro de CO2'!AA730),ISBLANK('Sequestro de CO2'!AF730),ISBLANK('Sequestro de CO2'!AK730),ISBLANK('Sequestro de CO2'!AP730),ISBLANK('Sequestro de CO2'!AU730),ISBLANK('Sequestro de CO2'!AZ730),ISBLANK('Sequestro de CO2'!BE730),ISBLANK('Sequestro de CO2'!BJ730)),"",SUM('Sequestro de CO2'!Q730,'Sequestro de CO2'!V730,'Sequestro de CO2'!AA730,'Sequestro de CO2'!AF730,'Sequestro de CO2'!AK730,'Sequestro de CO2'!AP730,'Sequestro de CO2'!AU730,'Sequestro de CO2'!AZ730,'Sequestro de CO2'!BE730,'Sequestro de CO2'!BJ730)))</f>
        <v/>
      </c>
      <c r="T48" s="159" t="str">
        <f>IF($B$48="","",IF(OR(ISBLANK('Sequestro de CO2'!Q731),ISBLANK('Sequestro de CO2'!V731),ISBLANK('Sequestro de CO2'!AA731),ISBLANK('Sequestro de CO2'!AF731),ISBLANK('Sequestro de CO2'!AK731),ISBLANK('Sequestro de CO2'!AP731),ISBLANK('Sequestro de CO2'!AU731),ISBLANK('Sequestro de CO2'!AZ731),ISBLANK('Sequestro de CO2'!BE731),ISBLANK('Sequestro de CO2'!BJ731)),"",SUM('Sequestro de CO2'!Q731,'Sequestro de CO2'!V731,'Sequestro de CO2'!AA731,'Sequestro de CO2'!AF731,'Sequestro de CO2'!AK731,'Sequestro de CO2'!AP731,'Sequestro de CO2'!AU731,'Sequestro de CO2'!AZ731,'Sequestro de CO2'!BE731,'Sequestro de CO2'!BJ731)))</f>
        <v/>
      </c>
      <c r="U48" s="159" t="str">
        <f>IF($B$48="","",IF(OR(ISBLANK('Sequestro de CO2'!Q732),ISBLANK('Sequestro de CO2'!V732),ISBLANK('Sequestro de CO2'!AA732),ISBLANK('Sequestro de CO2'!AF732),ISBLANK('Sequestro de CO2'!AK732),ISBLANK('Sequestro de CO2'!AP732),ISBLANK('Sequestro de CO2'!AU732),ISBLANK('Sequestro de CO2'!AZ732),ISBLANK('Sequestro de CO2'!BE732),ISBLANK('Sequestro de CO2'!BJ732)),"",SUM('Sequestro de CO2'!Q732,'Sequestro de CO2'!V732,'Sequestro de CO2'!AA732,'Sequestro de CO2'!AF732,'Sequestro de CO2'!AK732,'Sequestro de CO2'!AP732,'Sequestro de CO2'!AU732,'Sequestro de CO2'!AZ732,'Sequestro de CO2'!BE732,'Sequestro de CO2'!BJ732)))</f>
        <v/>
      </c>
      <c r="V48" s="159" t="str">
        <f>IF($B$48="","",IF(OR(ISBLANK('Sequestro de CO2'!Q733),ISBLANK('Sequestro de CO2'!V733),ISBLANK('Sequestro de CO2'!AA733),ISBLANK('Sequestro de CO2'!AF733),ISBLANK('Sequestro de CO2'!AK733),ISBLANK('Sequestro de CO2'!AP733),ISBLANK('Sequestro de CO2'!AU733),ISBLANK('Sequestro de CO2'!AZ733),ISBLANK('Sequestro de CO2'!BE733),ISBLANK('Sequestro de CO2'!BJ733)),"",SUM('Sequestro de CO2'!Q733,'Sequestro de CO2'!V733,'Sequestro de CO2'!AA733,'Sequestro de CO2'!AF733,'Sequestro de CO2'!AK733,'Sequestro de CO2'!AP733,'Sequestro de CO2'!AU733,'Sequestro de CO2'!AZ733,'Sequestro de CO2'!BE733,'Sequestro de CO2'!BJ733)))</f>
        <v/>
      </c>
      <c r="W48" s="159" t="str">
        <f>IF($B$48="","",IF(OR(ISBLANK('Sequestro de CO2'!Q734),ISBLANK('Sequestro de CO2'!V734),ISBLANK('Sequestro de CO2'!AA734),ISBLANK('Sequestro de CO2'!AF734),ISBLANK('Sequestro de CO2'!AK734),ISBLANK('Sequestro de CO2'!AP734),ISBLANK('Sequestro de CO2'!AU734),ISBLANK('Sequestro de CO2'!AZ734),ISBLANK('Sequestro de CO2'!BE734),ISBLANK('Sequestro de CO2'!BJ734)),"",SUM('Sequestro de CO2'!Q734,'Sequestro de CO2'!V734,'Sequestro de CO2'!AA734,'Sequestro de CO2'!AF734,'Sequestro de CO2'!AK734,'Sequestro de CO2'!AP734,'Sequestro de CO2'!AU734,'Sequestro de CO2'!AZ734,'Sequestro de CO2'!BE734,'Sequestro de CO2'!BJ734)))</f>
        <v/>
      </c>
      <c r="X48" s="159" t="str">
        <f>IF($B$48="","",IF(OR(ISBLANK('Sequestro de CO2'!Q735),ISBLANK('Sequestro de CO2'!V735),ISBLANK('Sequestro de CO2'!AA735),ISBLANK('Sequestro de CO2'!AF735),ISBLANK('Sequestro de CO2'!AK735),ISBLANK('Sequestro de CO2'!AP735),ISBLANK('Sequestro de CO2'!AU735),ISBLANK('Sequestro de CO2'!AZ735),ISBLANK('Sequestro de CO2'!BE735),ISBLANK('Sequestro de CO2'!BJ735)),"",SUM('Sequestro de CO2'!Q735,'Sequestro de CO2'!V735,'Sequestro de CO2'!AA735,'Sequestro de CO2'!AF735,'Sequestro de CO2'!AK735,'Sequestro de CO2'!AP735,'Sequestro de CO2'!AU735,'Sequestro de CO2'!AZ735,'Sequestro de CO2'!BE735,'Sequestro de CO2'!BJ735)))</f>
        <v/>
      </c>
      <c r="Y48" s="159" t="str">
        <f>IF($B$48="","",IF(OR(ISBLANK('Sequestro de CO2'!Q736),ISBLANK('Sequestro de CO2'!V736),ISBLANK('Sequestro de CO2'!AA736),ISBLANK('Sequestro de CO2'!AF736),ISBLANK('Sequestro de CO2'!AK736),ISBLANK('Sequestro de CO2'!AP736),ISBLANK('Sequestro de CO2'!AU736),ISBLANK('Sequestro de CO2'!AZ736),ISBLANK('Sequestro de CO2'!BE736),ISBLANK('Sequestro de CO2'!BJ736)),"",SUM('Sequestro de CO2'!Q736,'Sequestro de CO2'!V736,'Sequestro de CO2'!AA736,'Sequestro de CO2'!AF736,'Sequestro de CO2'!AK736,'Sequestro de CO2'!AP736,'Sequestro de CO2'!AU736,'Sequestro de CO2'!AZ736,'Sequestro de CO2'!BE736,'Sequestro de CO2'!BJ736)))</f>
        <v/>
      </c>
      <c r="Z48" s="159" t="str">
        <f>IF($B$48="","",IF(OR(ISBLANK('Sequestro de CO2'!Q737),ISBLANK('Sequestro de CO2'!V737),ISBLANK('Sequestro de CO2'!AA737),ISBLANK('Sequestro de CO2'!AF737),ISBLANK('Sequestro de CO2'!AK737),ISBLANK('Sequestro de CO2'!AP737),ISBLANK('Sequestro de CO2'!AU737),ISBLANK('Sequestro de CO2'!AZ737),ISBLANK('Sequestro de CO2'!BE737),ISBLANK('Sequestro de CO2'!BJ737)),"",SUM('Sequestro de CO2'!Q737,'Sequestro de CO2'!V737,'Sequestro de CO2'!AA737,'Sequestro de CO2'!AF737,'Sequestro de CO2'!AK737,'Sequestro de CO2'!AP737,'Sequestro de CO2'!AU737,'Sequestro de CO2'!AZ737,'Sequestro de CO2'!BE737,'Sequestro de CO2'!BJ737)))</f>
        <v/>
      </c>
      <c r="AA48" s="159" t="str">
        <f>IF($B$48="","",IF(OR(ISBLANK('Sequestro de CO2'!Q738),ISBLANK('Sequestro de CO2'!V738),ISBLANK('Sequestro de CO2'!AA738),ISBLANK('Sequestro de CO2'!AF738),ISBLANK('Sequestro de CO2'!AK738),ISBLANK('Sequestro de CO2'!AP738),ISBLANK('Sequestro de CO2'!AU738),ISBLANK('Sequestro de CO2'!AZ738),ISBLANK('Sequestro de CO2'!BE738),ISBLANK('Sequestro de CO2'!BJ738)),"",SUM('Sequestro de CO2'!Q738,'Sequestro de CO2'!V738,'Sequestro de CO2'!AA738,'Sequestro de CO2'!AF738,'Sequestro de CO2'!AK738,'Sequestro de CO2'!AP738,'Sequestro de CO2'!AU738,'Sequestro de CO2'!AZ738,'Sequestro de CO2'!BE738,'Sequestro de CO2'!BJ738)))</f>
        <v/>
      </c>
      <c r="AB48" s="159" t="str">
        <f>IF($B$48="","",IF(OR(ISBLANK('Sequestro de CO2'!Q739),ISBLANK('Sequestro de CO2'!V739),ISBLANK('Sequestro de CO2'!AA739),ISBLANK('Sequestro de CO2'!AF739),ISBLANK('Sequestro de CO2'!AK739),ISBLANK('Sequestro de CO2'!AP739),ISBLANK('Sequestro de CO2'!AU739),ISBLANK('Sequestro de CO2'!AZ739),ISBLANK('Sequestro de CO2'!BE739),ISBLANK('Sequestro de CO2'!BJ739)),"",SUM('Sequestro de CO2'!Q739,'Sequestro de CO2'!V739,'Sequestro de CO2'!AA739,'Sequestro de CO2'!AF739,'Sequestro de CO2'!AK739,'Sequestro de CO2'!AP739,'Sequestro de CO2'!AU739,'Sequestro de CO2'!AZ739,'Sequestro de CO2'!BE739,'Sequestro de CO2'!BJ739)))</f>
        <v/>
      </c>
      <c r="AC48" s="159" t="str">
        <f>IF($B$48="","",IF(OR(ISBLANK('Sequestro de CO2'!Q740),ISBLANK('Sequestro de CO2'!V740),ISBLANK('Sequestro de CO2'!AA740),ISBLANK('Sequestro de CO2'!AF740),ISBLANK('Sequestro de CO2'!AK740),ISBLANK('Sequestro de CO2'!AP740),ISBLANK('Sequestro de CO2'!AU740),ISBLANK('Sequestro de CO2'!AZ740),ISBLANK('Sequestro de CO2'!BE740),ISBLANK('Sequestro de CO2'!BJ740)),"",SUM('Sequestro de CO2'!Q740,'Sequestro de CO2'!V740,'Sequestro de CO2'!AA740,'Sequestro de CO2'!AF740,'Sequestro de CO2'!AK740,'Sequestro de CO2'!AP740,'Sequestro de CO2'!AU740,'Sequestro de CO2'!AZ740,'Sequestro de CO2'!BE740,'Sequestro de CO2'!BJ740)))</f>
        <v/>
      </c>
      <c r="AD48" s="159" t="str">
        <f>IF($B$48="","",IF(OR(ISBLANK('Sequestro de CO2'!Q741),ISBLANK('Sequestro de CO2'!V741),ISBLANK('Sequestro de CO2'!AA741),ISBLANK('Sequestro de CO2'!AF741),ISBLANK('Sequestro de CO2'!AK741),ISBLANK('Sequestro de CO2'!AP741),ISBLANK('Sequestro de CO2'!AU741),ISBLANK('Sequestro de CO2'!AZ741),ISBLANK('Sequestro de CO2'!BE741),ISBLANK('Sequestro de CO2'!BJ741)),"",SUM('Sequestro de CO2'!Q741,'Sequestro de CO2'!V741,'Sequestro de CO2'!AA741,'Sequestro de CO2'!AF741,'Sequestro de CO2'!AK741,'Sequestro de CO2'!AP741,'Sequestro de CO2'!AU741,'Sequestro de CO2'!AZ741,'Sequestro de CO2'!BE741,'Sequestro de CO2'!BJ741)))</f>
        <v/>
      </c>
      <c r="AE48" s="159" t="str">
        <f>IF($B$48="","",IF(OR(ISBLANK('Sequestro de CO2'!Q742),ISBLANK('Sequestro de CO2'!V742),ISBLANK('Sequestro de CO2'!AA742),ISBLANK('Sequestro de CO2'!AF742),ISBLANK('Sequestro de CO2'!AK742),ISBLANK('Sequestro de CO2'!AP742),ISBLANK('Sequestro de CO2'!AU742),ISBLANK('Sequestro de CO2'!AZ742),ISBLANK('Sequestro de CO2'!BE742),ISBLANK('Sequestro de CO2'!BJ742)),"",SUM('Sequestro de CO2'!Q742,'Sequestro de CO2'!V742,'Sequestro de CO2'!AA742,'Sequestro de CO2'!AF742,'Sequestro de CO2'!AK742,'Sequestro de CO2'!AP742,'Sequestro de CO2'!AU742,'Sequestro de CO2'!AZ742,'Sequestro de CO2'!BE742,'Sequestro de CO2'!BJ742)))</f>
        <v/>
      </c>
      <c r="AF48" s="159" t="str">
        <f>IF($B$48="","",IF(OR(ISBLANK('Sequestro de CO2'!Q743),ISBLANK('Sequestro de CO2'!V743),ISBLANK('Sequestro de CO2'!AA743),ISBLANK('Sequestro de CO2'!AF743),ISBLANK('Sequestro de CO2'!AK743),ISBLANK('Sequestro de CO2'!AP743),ISBLANK('Sequestro de CO2'!AU743),ISBLANK('Sequestro de CO2'!AZ743),ISBLANK('Sequestro de CO2'!BE743),ISBLANK('Sequestro de CO2'!BJ743)),"",SUM('Sequestro de CO2'!Q743,'Sequestro de CO2'!V743,'Sequestro de CO2'!AA743,'Sequestro de CO2'!AF743,'Sequestro de CO2'!AK743,'Sequestro de CO2'!AP743,'Sequestro de CO2'!AU743,'Sequestro de CO2'!AZ743,'Sequestro de CO2'!BE743,'Sequestro de CO2'!BJ743)))</f>
        <v/>
      </c>
      <c r="AG48" s="159" t="str">
        <f>IF($B$48="","",IF(OR(ISBLANK('Sequestro de CO2'!Q744),ISBLANK('Sequestro de CO2'!V744),ISBLANK('Sequestro de CO2'!AA744),ISBLANK('Sequestro de CO2'!AF744),ISBLANK('Sequestro de CO2'!AK744),ISBLANK('Sequestro de CO2'!AP744),ISBLANK('Sequestro de CO2'!AU744),ISBLANK('Sequestro de CO2'!AZ744),ISBLANK('Sequestro de CO2'!BE744),ISBLANK('Sequestro de CO2'!BJ744)),"",SUM('Sequestro de CO2'!Q744,'Sequestro de CO2'!V744,'Sequestro de CO2'!AA744,'Sequestro de CO2'!AF744,'Sequestro de CO2'!AK744,'Sequestro de CO2'!AP744,'Sequestro de CO2'!AU744,'Sequestro de CO2'!AZ744,'Sequestro de CO2'!BE744,'Sequestro de CO2'!BJ744)))</f>
        <v/>
      </c>
      <c r="AH48" s="159" t="str">
        <f>IF($B$48="","",IF(OR(ISBLANK('Sequestro de CO2'!Q745),ISBLANK('Sequestro de CO2'!V745),ISBLANK('Sequestro de CO2'!AA745),ISBLANK('Sequestro de CO2'!AF745),ISBLANK('Sequestro de CO2'!AK745),ISBLANK('Sequestro de CO2'!AP745),ISBLANK('Sequestro de CO2'!AU745),ISBLANK('Sequestro de CO2'!AZ745),ISBLANK('Sequestro de CO2'!BE745),ISBLANK('Sequestro de CO2'!BJ745)),"",SUM('Sequestro de CO2'!Q745,'Sequestro de CO2'!V745,'Sequestro de CO2'!AA745,'Sequestro de CO2'!AF745,'Sequestro de CO2'!AK745,'Sequestro de CO2'!AP745,'Sequestro de CO2'!AU745,'Sequestro de CO2'!AZ745,'Sequestro de CO2'!BE745,'Sequestro de CO2'!BJ745)))</f>
        <v/>
      </c>
      <c r="AI48" s="159" t="str">
        <f>IF($B$48="","",IF(OR(ISBLANK('Sequestro de CO2'!Q746),ISBLANK('Sequestro de CO2'!V746),ISBLANK('Sequestro de CO2'!AA746),ISBLANK('Sequestro de CO2'!AF746),ISBLANK('Sequestro de CO2'!AK746),ISBLANK('Sequestro de CO2'!AP746),ISBLANK('Sequestro de CO2'!AU746),ISBLANK('Sequestro de CO2'!AZ746),ISBLANK('Sequestro de CO2'!BE746),ISBLANK('Sequestro de CO2'!BJ746)),"",SUM('Sequestro de CO2'!Q746,'Sequestro de CO2'!V746,'Sequestro de CO2'!AA746,'Sequestro de CO2'!AF746,'Sequestro de CO2'!AK746,'Sequestro de CO2'!AP746,'Sequestro de CO2'!AU746,'Sequestro de CO2'!AZ746,'Sequestro de CO2'!BE746,'Sequestro de CO2'!BJ746)))</f>
        <v/>
      </c>
      <c r="AJ48" s="159" t="str">
        <f>IF($B$48="","",IF(OR(ISBLANK('Sequestro de CO2'!Q747),ISBLANK('Sequestro de CO2'!V747),ISBLANK('Sequestro de CO2'!AA747),ISBLANK('Sequestro de CO2'!AF747),ISBLANK('Sequestro de CO2'!AK747),ISBLANK('Sequestro de CO2'!AP747),ISBLANK('Sequestro de CO2'!AU747),ISBLANK('Sequestro de CO2'!AZ747),ISBLANK('Sequestro de CO2'!BE747),ISBLANK('Sequestro de CO2'!BJ747)),"",SUM('Sequestro de CO2'!Q747,'Sequestro de CO2'!V747,'Sequestro de CO2'!AA747,'Sequestro de CO2'!AF747,'Sequestro de CO2'!AK747,'Sequestro de CO2'!AP747,'Sequestro de CO2'!AU747,'Sequestro de CO2'!AZ747,'Sequestro de CO2'!BE747,'Sequestro de CO2'!BJ747)))</f>
        <v/>
      </c>
      <c r="AK48" s="160" t="str">
        <f>IF($B$48="","",IF(OR(ISBLANK('Sequestro de CO2'!Q748),ISBLANK('Sequestro de CO2'!V748),ISBLANK('Sequestro de CO2'!AA748),ISBLANK('Sequestro de CO2'!AF748),ISBLANK('Sequestro de CO2'!AK748),ISBLANK('Sequestro de CO2'!AP748),ISBLANK('Sequestro de CO2'!AU748),ISBLANK('Sequestro de CO2'!AZ748),ISBLANK('Sequestro de CO2'!BE748),ISBLANK('Sequestro de CO2'!BJ748)),"",SUM('Sequestro de CO2'!Q748,'Sequestro de CO2'!V748,'Sequestro de CO2'!AA748,'Sequestro de CO2'!AF748,'Sequestro de CO2'!AK748,'Sequestro de CO2'!AP748,'Sequestro de CO2'!AU748,'Sequestro de CO2'!AZ748,'Sequestro de CO2'!BE748,'Sequestro de CO2'!BJ748)))</f>
        <v/>
      </c>
      <c r="AL48" s="144"/>
      <c r="AM48" s="144"/>
      <c r="AN48" s="144"/>
      <c r="AO48" s="144"/>
      <c r="AP48" s="144"/>
      <c r="AQ48" s="144"/>
      <c r="AR48" s="144"/>
      <c r="AS48" s="144"/>
      <c r="AT48" s="144"/>
      <c r="AU48" s="144"/>
      <c r="AV48" s="144"/>
      <c r="AW48" s="144"/>
      <c r="AX48" s="144"/>
      <c r="AY48" s="144"/>
      <c r="AZ48" s="144"/>
      <c r="BA48" s="144"/>
      <c r="BB48" s="144"/>
      <c r="BC48" s="144"/>
    </row>
    <row r="49" spans="1:55" ht="15" customHeight="1" thickBot="1" x14ac:dyDescent="0.35">
      <c r="A49" s="144"/>
      <c r="B49" s="164" t="str">
        <f>IF(PRINCIPAL!B204&lt;&gt;"",PRINCIPAL!B204,"")</f>
        <v/>
      </c>
      <c r="C49" s="161" t="str">
        <f>IF($B$49="","",IF(OR(ISBLANK('Sequestro de CO2'!Q753),ISBLANK('Sequestro de CO2'!V753),ISBLANK('Sequestro de CO2'!AA753),ISBLANK('Sequestro de CO2'!AF753),ISBLANK('Sequestro de CO2'!AK753),ISBLANK('Sequestro de CO2'!AP753),ISBLANK('Sequestro de CO2'!AU753),ISBLANK('Sequestro de CO2'!AZ753),ISBLANK('Sequestro de CO2'!BE753),ISBLANK('Sequestro de CO2'!BJ753)),"",SUM('Sequestro de CO2'!Q753,'Sequestro de CO2'!V753,'Sequestro de CO2'!AA753,'Sequestro de CO2'!AF753,'Sequestro de CO2'!AK753,'Sequestro de CO2'!AP753,'Sequestro de CO2'!AU753,'Sequestro de CO2'!AZ753,'Sequestro de CO2'!BE753,'Sequestro de CO2'!BJ753)))</f>
        <v/>
      </c>
      <c r="D49" s="161" t="str">
        <f>IF($B$49="","",IF(OR(ISBLANK('Sequestro de CO2'!Q754),ISBLANK('Sequestro de CO2'!V754),ISBLANK('Sequestro de CO2'!AA754),ISBLANK('Sequestro de CO2'!AF754),ISBLANK('Sequestro de CO2'!AK754),ISBLANK('Sequestro de CO2'!AP754),ISBLANK('Sequestro de CO2'!AU754),ISBLANK('Sequestro de CO2'!AZ754),ISBLANK('Sequestro de CO2'!BE754),ISBLANK('Sequestro de CO2'!BJ754)),"",SUM('Sequestro de CO2'!Q754,'Sequestro de CO2'!V754,'Sequestro de CO2'!AA754,'Sequestro de CO2'!AF754,'Sequestro de CO2'!AK754,'Sequestro de CO2'!AP754,'Sequestro de CO2'!AU754,'Sequestro de CO2'!AZ754,'Sequestro de CO2'!BE754,'Sequestro de CO2'!BJ754)))</f>
        <v/>
      </c>
      <c r="E49" s="161" t="str">
        <f>IF($B$49="","",IF(OR(ISBLANK('Sequestro de CO2'!Q755),ISBLANK('Sequestro de CO2'!V755),ISBLANK('Sequestro de CO2'!AA755),ISBLANK('Sequestro de CO2'!AF755),ISBLANK('Sequestro de CO2'!AK755),ISBLANK('Sequestro de CO2'!AP755),ISBLANK('Sequestro de CO2'!AU755),ISBLANK('Sequestro de CO2'!AZ755),ISBLANK('Sequestro de CO2'!BE755),ISBLANK('Sequestro de CO2'!BJ755)),"",SUM('Sequestro de CO2'!Q755,'Sequestro de CO2'!V755,'Sequestro de CO2'!AA755,'Sequestro de CO2'!AF755,'Sequestro de CO2'!AK755,'Sequestro de CO2'!AP755,'Sequestro de CO2'!AU755,'Sequestro de CO2'!AZ755,'Sequestro de CO2'!BE755,'Sequestro de CO2'!BJ755)))</f>
        <v/>
      </c>
      <c r="F49" s="161" t="str">
        <f>IF($B$49="","",IF(OR(ISBLANK('Sequestro de CO2'!Q756),ISBLANK('Sequestro de CO2'!V756),ISBLANK('Sequestro de CO2'!AA756),ISBLANK('Sequestro de CO2'!AF756),ISBLANK('Sequestro de CO2'!AK756),ISBLANK('Sequestro de CO2'!AP756),ISBLANK('Sequestro de CO2'!AU756),ISBLANK('Sequestro de CO2'!AZ756),ISBLANK('Sequestro de CO2'!BE756),ISBLANK('Sequestro de CO2'!BJ756)),"",SUM('Sequestro de CO2'!Q756,'Sequestro de CO2'!V756,'Sequestro de CO2'!AA756,'Sequestro de CO2'!AF756,'Sequestro de CO2'!AK756,'Sequestro de CO2'!AP756,'Sequestro de CO2'!AU756,'Sequestro de CO2'!AZ756,'Sequestro de CO2'!BE756,'Sequestro de CO2'!BJ756)))</f>
        <v/>
      </c>
      <c r="G49" s="161" t="str">
        <f>IF($B$49="","",IF(OR(ISBLANK('Sequestro de CO2'!Q757),ISBLANK('Sequestro de CO2'!V757),ISBLANK('Sequestro de CO2'!AA757),ISBLANK('Sequestro de CO2'!AF757),ISBLANK('Sequestro de CO2'!AK757),ISBLANK('Sequestro de CO2'!AP757),ISBLANK('Sequestro de CO2'!AU757),ISBLANK('Sequestro de CO2'!AZ757),ISBLANK('Sequestro de CO2'!BE757),ISBLANK('Sequestro de CO2'!BJ757)),"",SUM('Sequestro de CO2'!Q757,'Sequestro de CO2'!V757,'Sequestro de CO2'!AA757,'Sequestro de CO2'!AF757,'Sequestro de CO2'!AK757,'Sequestro de CO2'!AP757,'Sequestro de CO2'!AU757,'Sequestro de CO2'!AZ757,'Sequestro de CO2'!BE757,'Sequestro de CO2'!BJ757)))</f>
        <v/>
      </c>
      <c r="H49" s="161" t="str">
        <f>IF($B$49="","",IF(OR(ISBLANK('Sequestro de CO2'!Q758),ISBLANK('Sequestro de CO2'!V758),ISBLANK('Sequestro de CO2'!AA758),ISBLANK('Sequestro de CO2'!AF758),ISBLANK('Sequestro de CO2'!AK758),ISBLANK('Sequestro de CO2'!AP758),ISBLANK('Sequestro de CO2'!AU758),ISBLANK('Sequestro de CO2'!AZ758),ISBLANK('Sequestro de CO2'!BE758),ISBLANK('Sequestro de CO2'!BJ758)),"",SUM('Sequestro de CO2'!Q758,'Sequestro de CO2'!V758,'Sequestro de CO2'!AA758,'Sequestro de CO2'!AF758,'Sequestro de CO2'!AK758,'Sequestro de CO2'!AP758,'Sequestro de CO2'!AU758,'Sequestro de CO2'!AZ758,'Sequestro de CO2'!BE758,'Sequestro de CO2'!BJ758)))</f>
        <v/>
      </c>
      <c r="I49" s="161" t="str">
        <f>IF($B$49="","",IF(OR(ISBLANK('Sequestro de CO2'!Q759),ISBLANK('Sequestro de CO2'!V759),ISBLANK('Sequestro de CO2'!AA759),ISBLANK('Sequestro de CO2'!AF759),ISBLANK('Sequestro de CO2'!AK759),ISBLANK('Sequestro de CO2'!AP759),ISBLANK('Sequestro de CO2'!AU759),ISBLANK('Sequestro de CO2'!AZ759),ISBLANK('Sequestro de CO2'!BE759),ISBLANK('Sequestro de CO2'!BJ759)),"",SUM('Sequestro de CO2'!Q759,'Sequestro de CO2'!V759,'Sequestro de CO2'!AA759,'Sequestro de CO2'!AF759,'Sequestro de CO2'!AK759,'Sequestro de CO2'!AP759,'Sequestro de CO2'!AU759,'Sequestro de CO2'!AZ759,'Sequestro de CO2'!BE759,'Sequestro de CO2'!BJ759)))</f>
        <v/>
      </c>
      <c r="J49" s="161" t="str">
        <f>IF($B$49="","",IF(OR(ISBLANK('Sequestro de CO2'!Q760),ISBLANK('Sequestro de CO2'!V760),ISBLANK('Sequestro de CO2'!AA760),ISBLANK('Sequestro de CO2'!AF760),ISBLANK('Sequestro de CO2'!AK760),ISBLANK('Sequestro de CO2'!AP760),ISBLANK('Sequestro de CO2'!AU760),ISBLANK('Sequestro de CO2'!AZ760),ISBLANK('Sequestro de CO2'!BE760),ISBLANK('Sequestro de CO2'!BJ760)),"",SUM('Sequestro de CO2'!Q760,'Sequestro de CO2'!V760,'Sequestro de CO2'!AA760,'Sequestro de CO2'!AF760,'Sequestro de CO2'!AK760,'Sequestro de CO2'!AP760,'Sequestro de CO2'!AU760,'Sequestro de CO2'!AZ760,'Sequestro de CO2'!BE760,'Sequestro de CO2'!BJ760)))</f>
        <v/>
      </c>
      <c r="K49" s="161" t="str">
        <f>IF($B$49="","",IF(OR(ISBLANK('Sequestro de CO2'!Q761),ISBLANK('Sequestro de CO2'!V761),ISBLANK('Sequestro de CO2'!AA761),ISBLANK('Sequestro de CO2'!AF761),ISBLANK('Sequestro de CO2'!AK761),ISBLANK('Sequestro de CO2'!AP761),ISBLANK('Sequestro de CO2'!AU761),ISBLANK('Sequestro de CO2'!AZ761),ISBLANK('Sequestro de CO2'!BE761),ISBLANK('Sequestro de CO2'!BJ761)),"",SUM('Sequestro de CO2'!Q761,'Sequestro de CO2'!V761,'Sequestro de CO2'!AA761,'Sequestro de CO2'!AF761,'Sequestro de CO2'!AK761,'Sequestro de CO2'!AP761,'Sequestro de CO2'!AU761,'Sequestro de CO2'!AZ761,'Sequestro de CO2'!BE761,'Sequestro de CO2'!BJ761)))</f>
        <v/>
      </c>
      <c r="L49" s="161" t="str">
        <f>IF($B$49="","",IF(OR(ISBLANK('Sequestro de CO2'!Q762),ISBLANK('Sequestro de CO2'!V762),ISBLANK('Sequestro de CO2'!AA762),ISBLANK('Sequestro de CO2'!AF762),ISBLANK('Sequestro de CO2'!AK762),ISBLANK('Sequestro de CO2'!AP762),ISBLANK('Sequestro de CO2'!AU762),ISBLANK('Sequestro de CO2'!AZ762),ISBLANK('Sequestro de CO2'!BE762),ISBLANK('Sequestro de CO2'!BJ762)),"",SUM('Sequestro de CO2'!Q762,'Sequestro de CO2'!V762,'Sequestro de CO2'!AA762,'Sequestro de CO2'!AF762,'Sequestro de CO2'!AK762,'Sequestro de CO2'!AP762,'Sequestro de CO2'!AU762,'Sequestro de CO2'!AZ762,'Sequestro de CO2'!BE762,'Sequestro de CO2'!BJ762)))</f>
        <v/>
      </c>
      <c r="M49" s="161" t="str">
        <f>IF($B$49="","",IF(OR(ISBLANK('Sequestro de CO2'!Q763),ISBLANK('Sequestro de CO2'!V763),ISBLANK('Sequestro de CO2'!AA763),ISBLANK('Sequestro de CO2'!AF763),ISBLANK('Sequestro de CO2'!AK763),ISBLANK('Sequestro de CO2'!AP763),ISBLANK('Sequestro de CO2'!AU763),ISBLANK('Sequestro de CO2'!AZ763),ISBLANK('Sequestro de CO2'!BE763),ISBLANK('Sequestro de CO2'!BJ763)),"",SUM('Sequestro de CO2'!Q763,'Sequestro de CO2'!V763,'Sequestro de CO2'!AA763,'Sequestro de CO2'!AF763,'Sequestro de CO2'!AK763,'Sequestro de CO2'!AP763,'Sequestro de CO2'!AU763,'Sequestro de CO2'!AZ763,'Sequestro de CO2'!BE763,'Sequestro de CO2'!BJ763)))</f>
        <v/>
      </c>
      <c r="N49" s="161" t="str">
        <f>IF($B$49="","",IF(OR(ISBLANK('Sequestro de CO2'!Q764),ISBLANK('Sequestro de CO2'!V764),ISBLANK('Sequestro de CO2'!AA764),ISBLANK('Sequestro de CO2'!AF764),ISBLANK('Sequestro de CO2'!AK764),ISBLANK('Sequestro de CO2'!AP764),ISBLANK('Sequestro de CO2'!AU764),ISBLANK('Sequestro de CO2'!AZ764),ISBLANK('Sequestro de CO2'!BE764),ISBLANK('Sequestro de CO2'!BJ764)),"",SUM('Sequestro de CO2'!Q764,'Sequestro de CO2'!V764,'Sequestro de CO2'!AA764,'Sequestro de CO2'!AF764,'Sequestro de CO2'!AK764,'Sequestro de CO2'!AP764,'Sequestro de CO2'!AU764,'Sequestro de CO2'!AZ764,'Sequestro de CO2'!BE764,'Sequestro de CO2'!BJ764)))</f>
        <v/>
      </c>
      <c r="O49" s="161" t="str">
        <f>IF($B$49="","",IF(OR(ISBLANK('Sequestro de CO2'!Q765),ISBLANK('Sequestro de CO2'!V765),ISBLANK('Sequestro de CO2'!AA765),ISBLANK('Sequestro de CO2'!AF765),ISBLANK('Sequestro de CO2'!AK765),ISBLANK('Sequestro de CO2'!AP765),ISBLANK('Sequestro de CO2'!AU765),ISBLANK('Sequestro de CO2'!AZ765),ISBLANK('Sequestro de CO2'!BE765),ISBLANK('Sequestro de CO2'!BJ765)),"",SUM('Sequestro de CO2'!Q765,'Sequestro de CO2'!V765,'Sequestro de CO2'!AA765,'Sequestro de CO2'!AF765,'Sequestro de CO2'!AK765,'Sequestro de CO2'!AP765,'Sequestro de CO2'!AU765,'Sequestro de CO2'!AZ765,'Sequestro de CO2'!BE765,'Sequestro de CO2'!BJ765)))</f>
        <v/>
      </c>
      <c r="P49" s="161" t="str">
        <f>IF($B$49="","",IF(OR(ISBLANK('Sequestro de CO2'!Q766),ISBLANK('Sequestro de CO2'!V766),ISBLANK('Sequestro de CO2'!AA766),ISBLANK('Sequestro de CO2'!AF766),ISBLANK('Sequestro de CO2'!AK766),ISBLANK('Sequestro de CO2'!AP766),ISBLANK('Sequestro de CO2'!AU766),ISBLANK('Sequestro de CO2'!AZ766),ISBLANK('Sequestro de CO2'!BE766),ISBLANK('Sequestro de CO2'!BJ766)),"",SUM('Sequestro de CO2'!Q766,'Sequestro de CO2'!V766,'Sequestro de CO2'!AA766,'Sequestro de CO2'!AF766,'Sequestro de CO2'!AK766,'Sequestro de CO2'!AP766,'Sequestro de CO2'!AU766,'Sequestro de CO2'!AZ766,'Sequestro de CO2'!BE766,'Sequestro de CO2'!BJ766)))</f>
        <v/>
      </c>
      <c r="Q49" s="161" t="str">
        <f>IF($B$49="","",IF(OR(ISBLANK('Sequestro de CO2'!Q767),ISBLANK('Sequestro de CO2'!V767),ISBLANK('Sequestro de CO2'!AA767),ISBLANK('Sequestro de CO2'!AF767),ISBLANK('Sequestro de CO2'!AK767),ISBLANK('Sequestro de CO2'!AP767),ISBLANK('Sequestro de CO2'!AU767),ISBLANK('Sequestro de CO2'!AZ767),ISBLANK('Sequestro de CO2'!BE767),ISBLANK('Sequestro de CO2'!BJ767)),"",SUM('Sequestro de CO2'!Q767,'Sequestro de CO2'!V767,'Sequestro de CO2'!AA767,'Sequestro de CO2'!AF767,'Sequestro de CO2'!AK767,'Sequestro de CO2'!AP767,'Sequestro de CO2'!AU767,'Sequestro de CO2'!AZ767,'Sequestro de CO2'!BE767,'Sequestro de CO2'!BJ767)))</f>
        <v/>
      </c>
      <c r="R49" s="161" t="str">
        <f>IF($B$49="","",IF(OR(ISBLANK('Sequestro de CO2'!Q768),ISBLANK('Sequestro de CO2'!V768),ISBLANK('Sequestro de CO2'!AA768),ISBLANK('Sequestro de CO2'!AF768),ISBLANK('Sequestro de CO2'!AK768),ISBLANK('Sequestro de CO2'!AP768),ISBLANK('Sequestro de CO2'!AU768),ISBLANK('Sequestro de CO2'!AZ768),ISBLANK('Sequestro de CO2'!BE768),ISBLANK('Sequestro de CO2'!BJ768)),"",SUM('Sequestro de CO2'!Q768,'Sequestro de CO2'!V768,'Sequestro de CO2'!AA768,'Sequestro de CO2'!AF768,'Sequestro de CO2'!AK768,'Sequestro de CO2'!AP768,'Sequestro de CO2'!AU768,'Sequestro de CO2'!AZ768,'Sequestro de CO2'!BE768,'Sequestro de CO2'!BJ768)))</f>
        <v/>
      </c>
      <c r="S49" s="161" t="str">
        <f>IF($B$49="","",IF(OR(ISBLANK('Sequestro de CO2'!Q769),ISBLANK('Sequestro de CO2'!V769),ISBLANK('Sequestro de CO2'!AA769),ISBLANK('Sequestro de CO2'!AF769),ISBLANK('Sequestro de CO2'!AK769),ISBLANK('Sequestro de CO2'!AP769),ISBLANK('Sequestro de CO2'!AU769),ISBLANK('Sequestro de CO2'!AZ769),ISBLANK('Sequestro de CO2'!BE769),ISBLANK('Sequestro de CO2'!BJ769)),"",SUM('Sequestro de CO2'!Q769,'Sequestro de CO2'!V769,'Sequestro de CO2'!AA769,'Sequestro de CO2'!AF769,'Sequestro de CO2'!AK769,'Sequestro de CO2'!AP769,'Sequestro de CO2'!AU769,'Sequestro de CO2'!AZ769,'Sequestro de CO2'!BE769,'Sequestro de CO2'!BJ769)))</f>
        <v/>
      </c>
      <c r="T49" s="161" t="str">
        <f>IF($B$49="","",IF(OR(ISBLANK('Sequestro de CO2'!Q770),ISBLANK('Sequestro de CO2'!V770),ISBLANK('Sequestro de CO2'!AA770),ISBLANK('Sequestro de CO2'!AF770),ISBLANK('Sequestro de CO2'!AK770),ISBLANK('Sequestro de CO2'!AP770),ISBLANK('Sequestro de CO2'!AU770),ISBLANK('Sequestro de CO2'!AZ770),ISBLANK('Sequestro de CO2'!BE770),ISBLANK('Sequestro de CO2'!BJ770)),"",SUM('Sequestro de CO2'!Q770,'Sequestro de CO2'!V770,'Sequestro de CO2'!AA770,'Sequestro de CO2'!AF770,'Sequestro de CO2'!AK770,'Sequestro de CO2'!AP770,'Sequestro de CO2'!AU770,'Sequestro de CO2'!AZ770,'Sequestro de CO2'!BE770,'Sequestro de CO2'!BJ770)))</f>
        <v/>
      </c>
      <c r="U49" s="161" t="str">
        <f>IF($B$49="","",IF(OR(ISBLANK('Sequestro de CO2'!Q771),ISBLANK('Sequestro de CO2'!V771),ISBLANK('Sequestro de CO2'!AA771),ISBLANK('Sequestro de CO2'!AF771),ISBLANK('Sequestro de CO2'!AK771),ISBLANK('Sequestro de CO2'!AP771),ISBLANK('Sequestro de CO2'!AU771),ISBLANK('Sequestro de CO2'!AZ771),ISBLANK('Sequestro de CO2'!BE771),ISBLANK('Sequestro de CO2'!BJ771)),"",SUM('Sequestro de CO2'!Q771,'Sequestro de CO2'!V771,'Sequestro de CO2'!AA771,'Sequestro de CO2'!AF771,'Sequestro de CO2'!AK771,'Sequestro de CO2'!AP771,'Sequestro de CO2'!AU771,'Sequestro de CO2'!AZ771,'Sequestro de CO2'!BE771,'Sequestro de CO2'!BJ771)))</f>
        <v/>
      </c>
      <c r="V49" s="161" t="str">
        <f>IF($B$49="","",IF(OR(ISBLANK('Sequestro de CO2'!Q772),ISBLANK('Sequestro de CO2'!V772),ISBLANK('Sequestro de CO2'!AA772),ISBLANK('Sequestro de CO2'!AF772),ISBLANK('Sequestro de CO2'!AK772),ISBLANK('Sequestro de CO2'!AP772),ISBLANK('Sequestro de CO2'!AU772),ISBLANK('Sequestro de CO2'!AZ772),ISBLANK('Sequestro de CO2'!BE772),ISBLANK('Sequestro de CO2'!BJ772)),"",SUM('Sequestro de CO2'!Q772,'Sequestro de CO2'!V772,'Sequestro de CO2'!AA772,'Sequestro de CO2'!AF772,'Sequestro de CO2'!AK772,'Sequestro de CO2'!AP772,'Sequestro de CO2'!AU772,'Sequestro de CO2'!AZ772,'Sequestro de CO2'!BE772,'Sequestro de CO2'!BJ772)))</f>
        <v/>
      </c>
      <c r="W49" s="161" t="str">
        <f>IF($B$49="","",IF(OR(ISBLANK('Sequestro de CO2'!Q773),ISBLANK('Sequestro de CO2'!V773),ISBLANK('Sequestro de CO2'!AA773),ISBLANK('Sequestro de CO2'!AF773),ISBLANK('Sequestro de CO2'!AK773),ISBLANK('Sequestro de CO2'!AP773),ISBLANK('Sequestro de CO2'!AU773),ISBLANK('Sequestro de CO2'!AZ773),ISBLANK('Sequestro de CO2'!BE773),ISBLANK('Sequestro de CO2'!BJ773)),"",SUM('Sequestro de CO2'!Q773,'Sequestro de CO2'!V773,'Sequestro de CO2'!AA773,'Sequestro de CO2'!AF773,'Sequestro de CO2'!AK773,'Sequestro de CO2'!AP773,'Sequestro de CO2'!AU773,'Sequestro de CO2'!AZ773,'Sequestro de CO2'!BE773,'Sequestro de CO2'!BJ773)))</f>
        <v/>
      </c>
      <c r="X49" s="161" t="str">
        <f>IF($B$49="","",IF(OR(ISBLANK('Sequestro de CO2'!Q774),ISBLANK('Sequestro de CO2'!V774),ISBLANK('Sequestro de CO2'!AA774),ISBLANK('Sequestro de CO2'!AF774),ISBLANK('Sequestro de CO2'!AK774),ISBLANK('Sequestro de CO2'!AP774),ISBLANK('Sequestro de CO2'!AU774),ISBLANK('Sequestro de CO2'!AZ774),ISBLANK('Sequestro de CO2'!BE774),ISBLANK('Sequestro de CO2'!BJ774)),"",SUM('Sequestro de CO2'!Q774,'Sequestro de CO2'!V774,'Sequestro de CO2'!AA774,'Sequestro de CO2'!AF774,'Sequestro de CO2'!AK774,'Sequestro de CO2'!AP774,'Sequestro de CO2'!AU774,'Sequestro de CO2'!AZ774,'Sequestro de CO2'!BE774,'Sequestro de CO2'!BJ774)))</f>
        <v/>
      </c>
      <c r="Y49" s="161" t="str">
        <f>IF($B$49="","",IF(OR(ISBLANK('Sequestro de CO2'!Q775),ISBLANK('Sequestro de CO2'!V775),ISBLANK('Sequestro de CO2'!AA775),ISBLANK('Sequestro de CO2'!AF775),ISBLANK('Sequestro de CO2'!AK775),ISBLANK('Sequestro de CO2'!AP775),ISBLANK('Sequestro de CO2'!AU775),ISBLANK('Sequestro de CO2'!AZ775),ISBLANK('Sequestro de CO2'!BE775),ISBLANK('Sequestro de CO2'!BJ775)),"",SUM('Sequestro de CO2'!Q775,'Sequestro de CO2'!V775,'Sequestro de CO2'!AA775,'Sequestro de CO2'!AF775,'Sequestro de CO2'!AK775,'Sequestro de CO2'!AP775,'Sequestro de CO2'!AU775,'Sequestro de CO2'!AZ775,'Sequestro de CO2'!BE775,'Sequestro de CO2'!BJ775)))</f>
        <v/>
      </c>
      <c r="Z49" s="161" t="str">
        <f>IF($B$49="","",IF(OR(ISBLANK('Sequestro de CO2'!Q776),ISBLANK('Sequestro de CO2'!V776),ISBLANK('Sequestro de CO2'!AA776),ISBLANK('Sequestro de CO2'!AF776),ISBLANK('Sequestro de CO2'!AK776),ISBLANK('Sequestro de CO2'!AP776),ISBLANK('Sequestro de CO2'!AU776),ISBLANK('Sequestro de CO2'!AZ776),ISBLANK('Sequestro de CO2'!BE776),ISBLANK('Sequestro de CO2'!BJ776)),"",SUM('Sequestro de CO2'!Q776,'Sequestro de CO2'!V776,'Sequestro de CO2'!AA776,'Sequestro de CO2'!AF776,'Sequestro de CO2'!AK776,'Sequestro de CO2'!AP776,'Sequestro de CO2'!AU776,'Sequestro de CO2'!AZ776,'Sequestro de CO2'!BE776,'Sequestro de CO2'!BJ776)))</f>
        <v/>
      </c>
      <c r="AA49" s="161" t="str">
        <f>IF($B$49="","",IF(OR(ISBLANK('Sequestro de CO2'!Q777),ISBLANK('Sequestro de CO2'!V777),ISBLANK('Sequestro de CO2'!AA777),ISBLANK('Sequestro de CO2'!AF777),ISBLANK('Sequestro de CO2'!AK777),ISBLANK('Sequestro de CO2'!AP777),ISBLANK('Sequestro de CO2'!AU777),ISBLANK('Sequestro de CO2'!AZ777),ISBLANK('Sequestro de CO2'!BE777),ISBLANK('Sequestro de CO2'!BJ777)),"",SUM('Sequestro de CO2'!Q777,'Sequestro de CO2'!V777,'Sequestro de CO2'!AA777,'Sequestro de CO2'!AF777,'Sequestro de CO2'!AK777,'Sequestro de CO2'!AP777,'Sequestro de CO2'!AU777,'Sequestro de CO2'!AZ777,'Sequestro de CO2'!BE777,'Sequestro de CO2'!BJ777)))</f>
        <v/>
      </c>
      <c r="AB49" s="161" t="str">
        <f>IF($B$49="","",IF(OR(ISBLANK('Sequestro de CO2'!Q778),ISBLANK('Sequestro de CO2'!V778),ISBLANK('Sequestro de CO2'!AA778),ISBLANK('Sequestro de CO2'!AF778),ISBLANK('Sequestro de CO2'!AK778),ISBLANK('Sequestro de CO2'!AP778),ISBLANK('Sequestro de CO2'!AU778),ISBLANK('Sequestro de CO2'!AZ778),ISBLANK('Sequestro de CO2'!BE778),ISBLANK('Sequestro de CO2'!BJ778)),"",SUM('Sequestro de CO2'!Q778,'Sequestro de CO2'!V778,'Sequestro de CO2'!AA778,'Sequestro de CO2'!AF778,'Sequestro de CO2'!AK778,'Sequestro de CO2'!AP778,'Sequestro de CO2'!AU778,'Sequestro de CO2'!AZ778,'Sequestro de CO2'!BE778,'Sequestro de CO2'!BJ778)))</f>
        <v/>
      </c>
      <c r="AC49" s="161" t="str">
        <f>IF($B$49="","",IF(OR(ISBLANK('Sequestro de CO2'!Q779),ISBLANK('Sequestro de CO2'!V779),ISBLANK('Sequestro de CO2'!AA779),ISBLANK('Sequestro de CO2'!AF779),ISBLANK('Sequestro de CO2'!AK779),ISBLANK('Sequestro de CO2'!AP779),ISBLANK('Sequestro de CO2'!AU779),ISBLANK('Sequestro de CO2'!AZ779),ISBLANK('Sequestro de CO2'!BE779),ISBLANK('Sequestro de CO2'!BJ779)),"",SUM('Sequestro de CO2'!Q779,'Sequestro de CO2'!V779,'Sequestro de CO2'!AA779,'Sequestro de CO2'!AF779,'Sequestro de CO2'!AK779,'Sequestro de CO2'!AP779,'Sequestro de CO2'!AU779,'Sequestro de CO2'!AZ779,'Sequestro de CO2'!BE779,'Sequestro de CO2'!BJ779)))</f>
        <v/>
      </c>
      <c r="AD49" s="161" t="str">
        <f>IF($B$49="","",IF(OR(ISBLANK('Sequestro de CO2'!Q780),ISBLANK('Sequestro de CO2'!V780),ISBLANK('Sequestro de CO2'!AA780),ISBLANK('Sequestro de CO2'!AF780),ISBLANK('Sequestro de CO2'!AK780),ISBLANK('Sequestro de CO2'!AP780),ISBLANK('Sequestro de CO2'!AU780),ISBLANK('Sequestro de CO2'!AZ780),ISBLANK('Sequestro de CO2'!BE780),ISBLANK('Sequestro de CO2'!BJ780)),"",SUM('Sequestro de CO2'!Q780,'Sequestro de CO2'!V780,'Sequestro de CO2'!AA780,'Sequestro de CO2'!AF780,'Sequestro de CO2'!AK780,'Sequestro de CO2'!AP780,'Sequestro de CO2'!AU780,'Sequestro de CO2'!AZ780,'Sequestro de CO2'!BE780,'Sequestro de CO2'!BJ780)))</f>
        <v/>
      </c>
      <c r="AE49" s="161" t="str">
        <f>IF($B$49="","",IF(OR(ISBLANK('Sequestro de CO2'!Q781),ISBLANK('Sequestro de CO2'!V781),ISBLANK('Sequestro de CO2'!AA781),ISBLANK('Sequestro de CO2'!AF781),ISBLANK('Sequestro de CO2'!AK781),ISBLANK('Sequestro de CO2'!AP781),ISBLANK('Sequestro de CO2'!AU781),ISBLANK('Sequestro de CO2'!AZ781),ISBLANK('Sequestro de CO2'!BE781),ISBLANK('Sequestro de CO2'!BJ781)),"",SUM('Sequestro de CO2'!Q781,'Sequestro de CO2'!V781,'Sequestro de CO2'!AA781,'Sequestro de CO2'!AF781,'Sequestro de CO2'!AK781,'Sequestro de CO2'!AP781,'Sequestro de CO2'!AU781,'Sequestro de CO2'!AZ781,'Sequestro de CO2'!BE781,'Sequestro de CO2'!BJ781)))</f>
        <v/>
      </c>
      <c r="AF49" s="161" t="str">
        <f>IF($B$49="","",IF(OR(ISBLANK('Sequestro de CO2'!Q782),ISBLANK('Sequestro de CO2'!V782),ISBLANK('Sequestro de CO2'!AA782),ISBLANK('Sequestro de CO2'!AF782),ISBLANK('Sequestro de CO2'!AK782),ISBLANK('Sequestro de CO2'!AP782),ISBLANK('Sequestro de CO2'!AU782),ISBLANK('Sequestro de CO2'!AZ782),ISBLANK('Sequestro de CO2'!BE782),ISBLANK('Sequestro de CO2'!BJ782)),"",SUM('Sequestro de CO2'!Q782,'Sequestro de CO2'!V782,'Sequestro de CO2'!AA782,'Sequestro de CO2'!AF782,'Sequestro de CO2'!AK782,'Sequestro de CO2'!AP782,'Sequestro de CO2'!AU782,'Sequestro de CO2'!AZ782,'Sequestro de CO2'!BE782,'Sequestro de CO2'!BJ782)))</f>
        <v/>
      </c>
      <c r="AG49" s="161" t="str">
        <f>IF($B$49="","",IF(OR(ISBLANK('Sequestro de CO2'!Q783),ISBLANK('Sequestro de CO2'!V783),ISBLANK('Sequestro de CO2'!AA783),ISBLANK('Sequestro de CO2'!AF783),ISBLANK('Sequestro de CO2'!AK783),ISBLANK('Sequestro de CO2'!AP783),ISBLANK('Sequestro de CO2'!AU783),ISBLANK('Sequestro de CO2'!AZ783),ISBLANK('Sequestro de CO2'!BE783),ISBLANK('Sequestro de CO2'!BJ783)),"",SUM('Sequestro de CO2'!Q783,'Sequestro de CO2'!V783,'Sequestro de CO2'!AA783,'Sequestro de CO2'!AF783,'Sequestro de CO2'!AK783,'Sequestro de CO2'!AP783,'Sequestro de CO2'!AU783,'Sequestro de CO2'!AZ783,'Sequestro de CO2'!BE783,'Sequestro de CO2'!BJ783)))</f>
        <v/>
      </c>
      <c r="AH49" s="161" t="str">
        <f>IF($B$49="","",IF(OR(ISBLANK('Sequestro de CO2'!Q784),ISBLANK('Sequestro de CO2'!V784),ISBLANK('Sequestro de CO2'!AA784),ISBLANK('Sequestro de CO2'!AF784),ISBLANK('Sequestro de CO2'!AK784),ISBLANK('Sequestro de CO2'!AP784),ISBLANK('Sequestro de CO2'!AU784),ISBLANK('Sequestro de CO2'!AZ784),ISBLANK('Sequestro de CO2'!BE784),ISBLANK('Sequestro de CO2'!BJ784)),"",SUM('Sequestro de CO2'!Q784,'Sequestro de CO2'!V784,'Sequestro de CO2'!AA784,'Sequestro de CO2'!AF784,'Sequestro de CO2'!AK784,'Sequestro de CO2'!AP784,'Sequestro de CO2'!AU784,'Sequestro de CO2'!AZ784,'Sequestro de CO2'!BE784,'Sequestro de CO2'!BJ784)))</f>
        <v/>
      </c>
      <c r="AI49" s="161" t="str">
        <f>IF($B$49="","",IF(OR(ISBLANK('Sequestro de CO2'!Q785),ISBLANK('Sequestro de CO2'!V785),ISBLANK('Sequestro de CO2'!AA785),ISBLANK('Sequestro de CO2'!AF785),ISBLANK('Sequestro de CO2'!AK785),ISBLANK('Sequestro de CO2'!AP785),ISBLANK('Sequestro de CO2'!AU785),ISBLANK('Sequestro de CO2'!AZ785),ISBLANK('Sequestro de CO2'!BE785),ISBLANK('Sequestro de CO2'!BJ785)),"",SUM('Sequestro de CO2'!Q785,'Sequestro de CO2'!V785,'Sequestro de CO2'!AA785,'Sequestro de CO2'!AF785,'Sequestro de CO2'!AK785,'Sequestro de CO2'!AP785,'Sequestro de CO2'!AU785,'Sequestro de CO2'!AZ785,'Sequestro de CO2'!BE785,'Sequestro de CO2'!BJ785)))</f>
        <v/>
      </c>
      <c r="AJ49" s="161" t="str">
        <f>IF($B$49="","",IF(OR(ISBLANK('Sequestro de CO2'!Q786),ISBLANK('Sequestro de CO2'!V786),ISBLANK('Sequestro de CO2'!AA786),ISBLANK('Sequestro de CO2'!AF786),ISBLANK('Sequestro de CO2'!AK786),ISBLANK('Sequestro de CO2'!AP786),ISBLANK('Sequestro de CO2'!AU786),ISBLANK('Sequestro de CO2'!AZ786),ISBLANK('Sequestro de CO2'!BE786),ISBLANK('Sequestro de CO2'!BJ786)),"",SUM('Sequestro de CO2'!Q786,'Sequestro de CO2'!V786,'Sequestro de CO2'!AA786,'Sequestro de CO2'!AF786,'Sequestro de CO2'!AK786,'Sequestro de CO2'!AP786,'Sequestro de CO2'!AU786,'Sequestro de CO2'!AZ786,'Sequestro de CO2'!BE786,'Sequestro de CO2'!BJ786)))</f>
        <v/>
      </c>
      <c r="AK49" s="162" t="str">
        <f>IF($B$49="","",IF(OR(ISBLANK('Sequestro de CO2'!Q787),ISBLANK('Sequestro de CO2'!V787),ISBLANK('Sequestro de CO2'!AA787),ISBLANK('Sequestro de CO2'!AF787),ISBLANK('Sequestro de CO2'!AK787),ISBLANK('Sequestro de CO2'!AP787),ISBLANK('Sequestro de CO2'!AU787),ISBLANK('Sequestro de CO2'!AZ787),ISBLANK('Sequestro de CO2'!BE787),ISBLANK('Sequestro de CO2'!BJ787)),"",SUM('Sequestro de CO2'!Q787,'Sequestro de CO2'!V787,'Sequestro de CO2'!AA787,'Sequestro de CO2'!AF787,'Sequestro de CO2'!AK787,'Sequestro de CO2'!AP787,'Sequestro de CO2'!AU787,'Sequestro de CO2'!AZ787,'Sequestro de CO2'!BE787,'Sequestro de CO2'!BJ787)))</f>
        <v/>
      </c>
      <c r="AL49" s="144"/>
      <c r="AM49" s="144"/>
      <c r="AN49" s="144"/>
      <c r="AO49" s="144"/>
      <c r="AP49" s="144"/>
      <c r="AQ49" s="144"/>
      <c r="AR49" s="144"/>
      <c r="AS49" s="144"/>
      <c r="AT49" s="144"/>
      <c r="AU49" s="144"/>
      <c r="AV49" s="144"/>
      <c r="AW49" s="144"/>
      <c r="AX49" s="144"/>
      <c r="AY49" s="144"/>
      <c r="AZ49" s="144"/>
      <c r="BA49" s="144"/>
      <c r="BB49" s="144"/>
      <c r="BC49" s="144"/>
    </row>
    <row r="50" spans="1:55" ht="15" customHeight="1" thickBot="1" x14ac:dyDescent="0.35">
      <c r="A50" s="144"/>
      <c r="B50" s="144"/>
      <c r="AK50" s="144"/>
      <c r="AL50" s="144"/>
      <c r="AM50" s="144"/>
      <c r="AN50" s="144"/>
      <c r="AO50" s="144"/>
      <c r="AP50" s="144"/>
      <c r="AQ50" s="144"/>
      <c r="AR50" s="144"/>
      <c r="AS50" s="144"/>
      <c r="AT50" s="144"/>
      <c r="AU50" s="144"/>
      <c r="AV50" s="144"/>
      <c r="AW50" s="144"/>
      <c r="AX50" s="144"/>
      <c r="AY50" s="144"/>
      <c r="AZ50" s="144"/>
      <c r="BA50" s="144"/>
      <c r="BB50" s="144"/>
      <c r="BC50" s="144"/>
    </row>
    <row r="51" spans="1:55" ht="20.25" customHeight="1" thickBot="1" x14ac:dyDescent="0.35">
      <c r="A51" s="144"/>
      <c r="B51" s="416" t="s">
        <v>56</v>
      </c>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8"/>
      <c r="AL51" s="144"/>
      <c r="AM51" s="147"/>
      <c r="AN51" s="147"/>
      <c r="AO51" s="147"/>
      <c r="AP51" s="147"/>
      <c r="AQ51" s="147"/>
      <c r="AR51" s="147"/>
      <c r="AS51" s="147"/>
      <c r="AT51" s="147"/>
      <c r="AU51" s="147"/>
      <c r="AV51" s="147"/>
      <c r="AW51" s="147"/>
      <c r="AX51" s="147"/>
      <c r="AY51" s="147"/>
      <c r="AZ51" s="147"/>
      <c r="BA51" s="147"/>
      <c r="BB51" s="147"/>
      <c r="BC51" s="147"/>
    </row>
    <row r="52" spans="1:55" ht="15" customHeight="1" thickBot="1" x14ac:dyDescent="0.35">
      <c r="A52" s="144"/>
      <c r="B52" s="144"/>
      <c r="C52" s="145"/>
      <c r="D52" s="145"/>
      <c r="E52" s="145"/>
      <c r="F52" s="145"/>
      <c r="G52" s="145"/>
      <c r="H52" s="145"/>
      <c r="I52" s="145"/>
      <c r="J52" s="145"/>
      <c r="K52" s="145"/>
      <c r="L52" s="145"/>
      <c r="M52" s="145"/>
      <c r="N52" s="145"/>
      <c r="O52" s="145"/>
      <c r="P52" s="145"/>
      <c r="Q52" s="145"/>
      <c r="R52" s="145"/>
      <c r="S52" s="145"/>
      <c r="T52" s="145"/>
      <c r="U52" s="145"/>
      <c r="V52" s="145"/>
      <c r="W52" s="145"/>
      <c r="X52" s="144"/>
      <c r="Y52" s="144"/>
      <c r="Z52" s="144"/>
      <c r="AA52" s="144"/>
      <c r="AB52" s="144"/>
      <c r="AC52" s="144"/>
      <c r="AD52" s="144"/>
      <c r="AE52" s="144"/>
      <c r="AF52" s="144"/>
      <c r="AG52" s="144"/>
      <c r="AH52" s="144"/>
      <c r="AI52" s="144"/>
      <c r="AJ52" s="144"/>
      <c r="AK52" s="144"/>
      <c r="AL52" s="144"/>
      <c r="AM52" s="147"/>
      <c r="AN52" s="147"/>
      <c r="AO52" s="147"/>
      <c r="AP52" s="147"/>
      <c r="AQ52" s="147"/>
      <c r="AR52" s="147"/>
      <c r="AS52" s="147"/>
      <c r="AT52" s="147"/>
      <c r="AU52" s="147"/>
      <c r="AV52" s="147"/>
      <c r="AW52" s="147"/>
      <c r="AX52" s="147"/>
      <c r="AY52" s="147"/>
      <c r="AZ52" s="147"/>
      <c r="BA52" s="147"/>
      <c r="BB52" s="147"/>
      <c r="BC52" s="147"/>
    </row>
    <row r="53" spans="1:55" ht="15" customHeight="1" x14ac:dyDescent="0.3">
      <c r="A53" s="144"/>
      <c r="B53" s="135" t="s">
        <v>57</v>
      </c>
      <c r="C53" s="136">
        <f>IF('Sequestro de CO2'!B12&lt;&gt;"",'Sequestro de CO2'!B12,"")</f>
        <v>2021</v>
      </c>
      <c r="D53" s="136">
        <f>IF('Sequestro de CO2'!B13&lt;&gt;"",'Sequestro de CO2'!B13,"")</f>
        <v>2022</v>
      </c>
      <c r="E53" s="136">
        <f>IF('Sequestro de CO2'!B14&lt;&gt;"",'Sequestro de CO2'!B14,"")</f>
        <v>2023</v>
      </c>
      <c r="F53" s="136">
        <f>IF('Sequestro de CO2'!B15&lt;&gt;"",'Sequestro de CO2'!B15,"")</f>
        <v>2024</v>
      </c>
      <c r="G53" s="136">
        <f>IF('Sequestro de CO2'!B16&lt;&gt;"",'Sequestro de CO2'!B16,"")</f>
        <v>2025</v>
      </c>
      <c r="H53" s="136">
        <f>IF('Sequestro de CO2'!B17&lt;&gt;"",'Sequestro de CO2'!B17,"")</f>
        <v>2026</v>
      </c>
      <c r="I53" s="136">
        <f>IF('Sequestro de CO2'!B18&lt;&gt;"",'Sequestro de CO2'!B18,"")</f>
        <v>2027</v>
      </c>
      <c r="J53" s="136">
        <f>IF('Sequestro de CO2'!B19&lt;&gt;"",'Sequestro de CO2'!B19,"")</f>
        <v>2028</v>
      </c>
      <c r="K53" s="136">
        <f>IF('Sequestro de CO2'!B20&lt;&gt;"",'Sequestro de CO2'!B20,"")</f>
        <v>2029</v>
      </c>
      <c r="L53" s="136">
        <f>IF('Sequestro de CO2'!B21&lt;&gt;"",'Sequestro de CO2'!B21,"")</f>
        <v>2030</v>
      </c>
      <c r="M53" s="136">
        <f>IF('Sequestro de CO2'!B22&lt;&gt;"",'Sequestro de CO2'!B22,"")</f>
        <v>2031</v>
      </c>
      <c r="N53" s="136">
        <f>IF('Sequestro de CO2'!B23&lt;&gt;"",'Sequestro de CO2'!B23,"")</f>
        <v>2032</v>
      </c>
      <c r="O53" s="136">
        <f>IF('Sequestro de CO2'!B24&lt;&gt;"",'Sequestro de CO2'!B24,"")</f>
        <v>2033</v>
      </c>
      <c r="P53" s="136">
        <f>IF('Sequestro de CO2'!B25&lt;&gt;"",'Sequestro de CO2'!B25,"")</f>
        <v>2034</v>
      </c>
      <c r="Q53" s="136">
        <f>IF('Sequestro de CO2'!B26&lt;&gt;"",'Sequestro de CO2'!B26,"")</f>
        <v>2035</v>
      </c>
      <c r="R53" s="136">
        <f>IF('Sequestro de CO2'!B27&lt;&gt;"",'Sequestro de CO2'!B27,"")</f>
        <v>2036</v>
      </c>
      <c r="S53" s="136">
        <f>IF('Sequestro de CO2'!B28&lt;&gt;"",'Sequestro de CO2'!B28,"")</f>
        <v>2037</v>
      </c>
      <c r="T53" s="136">
        <f>IF('Sequestro de CO2'!B29&lt;&gt;"",'Sequestro de CO2'!B29,"")</f>
        <v>2038</v>
      </c>
      <c r="U53" s="136">
        <f>IF('Sequestro de CO2'!B30&lt;&gt;"",'Sequestro de CO2'!B30,"")</f>
        <v>2039</v>
      </c>
      <c r="V53" s="136">
        <f>IF('Sequestro de CO2'!B31&lt;&gt;"",'Sequestro de CO2'!B31,"")</f>
        <v>2040</v>
      </c>
      <c r="W53" s="136">
        <f>IF('Sequestro de CO2'!B32&lt;&gt;"",'Sequestro de CO2'!B32,"")</f>
        <v>2041</v>
      </c>
      <c r="X53" s="136">
        <f>IF('Sequestro de CO2'!B33&lt;&gt;"",'Sequestro de CO2'!B33,"")</f>
        <v>2042</v>
      </c>
      <c r="Y53" s="136">
        <f>IF('Sequestro de CO2'!B34&lt;&gt;"",'Sequestro de CO2'!B34,"")</f>
        <v>2043</v>
      </c>
      <c r="Z53" s="136">
        <f>IF('Sequestro de CO2'!B35&lt;&gt;"",'Sequestro de CO2'!B35,"")</f>
        <v>2044</v>
      </c>
      <c r="AA53" s="136">
        <f>IF('Sequestro de CO2'!B36&lt;&gt;"",'Sequestro de CO2'!B36,"")</f>
        <v>2045</v>
      </c>
      <c r="AB53" s="136">
        <f>IF('Sequestro de CO2'!B37&lt;&gt;"",'Sequestro de CO2'!B37,"")</f>
        <v>2046</v>
      </c>
      <c r="AC53" s="136">
        <f>IF('Sequestro de CO2'!B38&lt;&gt;"",'Sequestro de CO2'!B38,"")</f>
        <v>2047</v>
      </c>
      <c r="AD53" s="136">
        <f>IF('Sequestro de CO2'!B39&lt;&gt;"",'Sequestro de CO2'!B39,"")</f>
        <v>2048</v>
      </c>
      <c r="AE53" s="136">
        <f>IF('Sequestro de CO2'!B40&lt;&gt;"",'Sequestro de CO2'!B40,"")</f>
        <v>2049</v>
      </c>
      <c r="AF53" s="136">
        <f>IF('Sequestro de CO2'!B41&lt;&gt;"",'Sequestro de CO2'!B41,"")</f>
        <v>2050</v>
      </c>
      <c r="AG53" s="136">
        <f>IF('Sequestro de CO2'!B42&lt;&gt;"",'Sequestro de CO2'!B42,"")</f>
        <v>2051</v>
      </c>
      <c r="AH53" s="136">
        <f>IF('Sequestro de CO2'!B43&lt;&gt;"",'Sequestro de CO2'!B43,"")</f>
        <v>2052</v>
      </c>
      <c r="AI53" s="136">
        <f>IF('Sequestro de CO2'!B44&lt;&gt;"",'Sequestro de CO2'!B44,"")</f>
        <v>2053</v>
      </c>
      <c r="AJ53" s="136">
        <f>IF('Sequestro de CO2'!B45&lt;&gt;"",'Sequestro de CO2'!B45,"")</f>
        <v>2054</v>
      </c>
      <c r="AK53" s="137">
        <f>IF('Sequestro de CO2'!B46&lt;&gt;"",'Sequestro de CO2'!B46,"")</f>
        <v>2055</v>
      </c>
      <c r="AL53" s="144"/>
      <c r="AM53" s="147"/>
      <c r="AN53" s="147"/>
      <c r="AO53" s="147"/>
      <c r="AP53" s="147"/>
      <c r="AQ53" s="147"/>
      <c r="AR53" s="147"/>
      <c r="AS53" s="147"/>
      <c r="AT53" s="147"/>
      <c r="AU53" s="147"/>
      <c r="AV53" s="147"/>
      <c r="AW53" s="147"/>
      <c r="AX53" s="147"/>
      <c r="AY53" s="147"/>
      <c r="AZ53" s="147"/>
      <c r="BA53" s="147"/>
      <c r="BB53" s="147"/>
      <c r="BC53" s="147"/>
    </row>
    <row r="54" spans="1:55" ht="41.25" customHeight="1" x14ac:dyDescent="0.3">
      <c r="A54" s="144"/>
      <c r="B54" s="138" t="s">
        <v>142</v>
      </c>
      <c r="C54" s="159">
        <f t="shared" ref="C54:AK54" si="0">SUM(C6:C25)</f>
        <v>7948.1615400000001</v>
      </c>
      <c r="D54" s="159">
        <f t="shared" si="0"/>
        <v>25610.742739999998</v>
      </c>
      <c r="E54" s="159">
        <f t="shared" si="0"/>
        <v>43273.323940000002</v>
      </c>
      <c r="F54" s="159">
        <f t="shared" si="0"/>
        <v>60935.905139999995</v>
      </c>
      <c r="G54" s="159">
        <f t="shared" si="0"/>
        <v>78598.486340000003</v>
      </c>
      <c r="H54" s="159">
        <f t="shared" si="0"/>
        <v>96261.067540000004</v>
      </c>
      <c r="I54" s="159">
        <f t="shared" si="0"/>
        <v>113923.64874</v>
      </c>
      <c r="J54" s="159">
        <f t="shared" si="0"/>
        <v>113923.64874</v>
      </c>
      <c r="K54" s="159">
        <f t="shared" si="0"/>
        <v>113923.64874</v>
      </c>
      <c r="L54" s="159">
        <f t="shared" si="0"/>
        <v>113923.64874</v>
      </c>
      <c r="M54" s="159">
        <f t="shared" si="0"/>
        <v>113923.64874</v>
      </c>
      <c r="N54" s="159">
        <f t="shared" si="0"/>
        <v>113923.64874</v>
      </c>
      <c r="O54" s="159">
        <f t="shared" si="0"/>
        <v>113923.64874</v>
      </c>
      <c r="P54" s="159">
        <f t="shared" si="0"/>
        <v>113923.64874</v>
      </c>
      <c r="Q54" s="159">
        <f t="shared" si="0"/>
        <v>113923.64874</v>
      </c>
      <c r="R54" s="159">
        <f t="shared" si="0"/>
        <v>113923.64874</v>
      </c>
      <c r="S54" s="159">
        <f t="shared" si="0"/>
        <v>113923.64874</v>
      </c>
      <c r="T54" s="159">
        <f t="shared" si="0"/>
        <v>113923.64874</v>
      </c>
      <c r="U54" s="159">
        <f t="shared" si="0"/>
        <v>113923.64874</v>
      </c>
      <c r="V54" s="159">
        <f t="shared" si="0"/>
        <v>113923.64874</v>
      </c>
      <c r="W54" s="159">
        <f t="shared" si="0"/>
        <v>113923.64874</v>
      </c>
      <c r="X54" s="159">
        <f t="shared" si="0"/>
        <v>113923.64874</v>
      </c>
      <c r="Y54" s="159">
        <f t="shared" si="0"/>
        <v>113923.64874</v>
      </c>
      <c r="Z54" s="159">
        <f t="shared" si="0"/>
        <v>113923.64874</v>
      </c>
      <c r="AA54" s="159">
        <f t="shared" si="0"/>
        <v>113923.64874</v>
      </c>
      <c r="AB54" s="159">
        <f t="shared" si="0"/>
        <v>113923.64874</v>
      </c>
      <c r="AC54" s="159">
        <f t="shared" si="0"/>
        <v>113923.64874</v>
      </c>
      <c r="AD54" s="159">
        <f t="shared" si="0"/>
        <v>113923.64874</v>
      </c>
      <c r="AE54" s="159">
        <f t="shared" si="0"/>
        <v>113923.64874</v>
      </c>
      <c r="AF54" s="159">
        <f t="shared" si="0"/>
        <v>113923.64874</v>
      </c>
      <c r="AG54" s="159">
        <f t="shared" si="0"/>
        <v>113923.64874</v>
      </c>
      <c r="AH54" s="159">
        <f t="shared" si="0"/>
        <v>113923.64874</v>
      </c>
      <c r="AI54" s="159">
        <f t="shared" si="0"/>
        <v>113923.64874</v>
      </c>
      <c r="AJ54" s="159">
        <f t="shared" si="0"/>
        <v>113923.64874</v>
      </c>
      <c r="AK54" s="160">
        <f t="shared" si="0"/>
        <v>113923.64874</v>
      </c>
      <c r="AL54" s="144"/>
      <c r="AM54" s="147"/>
      <c r="AN54" s="147"/>
      <c r="AO54" s="147"/>
      <c r="AP54" s="147"/>
      <c r="AQ54" s="147"/>
      <c r="AR54" s="147"/>
      <c r="AS54" s="147"/>
      <c r="AT54" s="147"/>
      <c r="AU54" s="147"/>
      <c r="AV54" s="147"/>
      <c r="AW54" s="147"/>
      <c r="AX54" s="147"/>
      <c r="AY54" s="147"/>
      <c r="AZ54" s="147"/>
      <c r="BA54" s="147"/>
      <c r="BB54" s="147"/>
      <c r="BC54" s="147"/>
    </row>
    <row r="55" spans="1:55" ht="41.25" customHeight="1" thickBot="1" x14ac:dyDescent="0.35">
      <c r="A55" s="144"/>
      <c r="B55" s="139" t="s">
        <v>141</v>
      </c>
      <c r="C55" s="161">
        <f t="shared" ref="C55:O55" si="1">SUM(C30:C49)</f>
        <v>7948.1615400000001</v>
      </c>
      <c r="D55" s="161">
        <f t="shared" si="1"/>
        <v>33558.904279999995</v>
      </c>
      <c r="E55" s="161">
        <f t="shared" si="1"/>
        <v>76832.22821999999</v>
      </c>
      <c r="F55" s="161">
        <f t="shared" si="1"/>
        <v>137768.13335999998</v>
      </c>
      <c r="G55" s="161">
        <f t="shared" si="1"/>
        <v>216366.61969999998</v>
      </c>
      <c r="H55" s="161">
        <f t="shared" si="1"/>
        <v>312627.68724</v>
      </c>
      <c r="I55" s="161">
        <f t="shared" si="1"/>
        <v>426551.33597999997</v>
      </c>
      <c r="J55" s="161">
        <f t="shared" si="1"/>
        <v>540474.98471999995</v>
      </c>
      <c r="K55" s="161">
        <f t="shared" si="1"/>
        <v>654398.63345999992</v>
      </c>
      <c r="L55" s="161">
        <f t="shared" si="1"/>
        <v>768322.2821999999</v>
      </c>
      <c r="M55" s="161">
        <f t="shared" si="1"/>
        <v>882245.93093999987</v>
      </c>
      <c r="N55" s="161">
        <f t="shared" si="1"/>
        <v>996169.57967999985</v>
      </c>
      <c r="O55" s="161">
        <f t="shared" si="1"/>
        <v>1110093.2284199998</v>
      </c>
      <c r="P55" s="161">
        <f>SUM(P30:P48)</f>
        <v>1224016.8771599999</v>
      </c>
      <c r="Q55" s="161">
        <f t="shared" ref="Q55:AK55" si="2">SUM(Q30:Q49)</f>
        <v>1337940.5259</v>
      </c>
      <c r="R55" s="161">
        <f t="shared" si="2"/>
        <v>1451864.1746400001</v>
      </c>
      <c r="S55" s="161">
        <f t="shared" si="2"/>
        <v>1565787.8233800002</v>
      </c>
      <c r="T55" s="161">
        <f t="shared" si="2"/>
        <v>1679711.4721200003</v>
      </c>
      <c r="U55" s="161">
        <f t="shared" si="2"/>
        <v>1793635.1208600004</v>
      </c>
      <c r="V55" s="161">
        <f t="shared" si="2"/>
        <v>1907558.7696000005</v>
      </c>
      <c r="W55" s="161">
        <f t="shared" si="2"/>
        <v>2021482.4183400006</v>
      </c>
      <c r="X55" s="161">
        <f t="shared" si="2"/>
        <v>2135406.0670800004</v>
      </c>
      <c r="Y55" s="161">
        <f t="shared" si="2"/>
        <v>2249329.7158200005</v>
      </c>
      <c r="Z55" s="161">
        <f t="shared" si="2"/>
        <v>2363253.3645600006</v>
      </c>
      <c r="AA55" s="161">
        <f t="shared" si="2"/>
        <v>2477177.0133000007</v>
      </c>
      <c r="AB55" s="161">
        <f t="shared" si="2"/>
        <v>2591100.6620400008</v>
      </c>
      <c r="AC55" s="161">
        <f t="shared" si="2"/>
        <v>2705024.3107800009</v>
      </c>
      <c r="AD55" s="161">
        <f t="shared" si="2"/>
        <v>2818947.959520001</v>
      </c>
      <c r="AE55" s="161">
        <f t="shared" si="2"/>
        <v>2932871.6082600011</v>
      </c>
      <c r="AF55" s="161">
        <f t="shared" si="2"/>
        <v>3046795.2570000011</v>
      </c>
      <c r="AG55" s="161">
        <f t="shared" si="2"/>
        <v>3160718.9057400012</v>
      </c>
      <c r="AH55" s="161">
        <f t="shared" si="2"/>
        <v>3274642.5544800013</v>
      </c>
      <c r="AI55" s="161">
        <f t="shared" si="2"/>
        <v>3388566.2032200014</v>
      </c>
      <c r="AJ55" s="161">
        <f t="shared" si="2"/>
        <v>3502489.8519600015</v>
      </c>
      <c r="AK55" s="162">
        <f t="shared" si="2"/>
        <v>3616413.5007000016</v>
      </c>
      <c r="AL55" s="144"/>
      <c r="AM55" s="147"/>
      <c r="AN55" s="147"/>
      <c r="AO55" s="147"/>
      <c r="AP55" s="147"/>
      <c r="AQ55" s="147"/>
      <c r="AR55" s="147"/>
      <c r="AS55" s="147"/>
      <c r="AT55" s="147"/>
      <c r="AU55" s="147"/>
      <c r="AV55" s="147"/>
      <c r="AW55" s="147"/>
      <c r="AX55" s="147"/>
      <c r="AY55" s="147"/>
      <c r="AZ55" s="147"/>
      <c r="BA55" s="147"/>
      <c r="BB55" s="147"/>
      <c r="BC55" s="147"/>
    </row>
    <row r="56" spans="1:55" ht="15" customHeight="1" thickBot="1" x14ac:dyDescent="0.35">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7"/>
      <c r="AN56" s="147"/>
      <c r="AO56" s="147"/>
      <c r="AP56" s="147"/>
      <c r="AQ56" s="147"/>
      <c r="AR56" s="147"/>
      <c r="AS56" s="147"/>
      <c r="AT56" s="147"/>
      <c r="AU56" s="147"/>
      <c r="AV56" s="147"/>
      <c r="AW56" s="147"/>
      <c r="AX56" s="147"/>
      <c r="AY56" s="147"/>
      <c r="AZ56" s="147"/>
      <c r="BA56" s="147"/>
      <c r="BB56" s="147"/>
      <c r="BC56" s="147"/>
    </row>
    <row r="57" spans="1:55" ht="20.25" customHeight="1" thickBot="1" x14ac:dyDescent="0.35">
      <c r="A57" s="144"/>
      <c r="B57" s="419" t="s">
        <v>58</v>
      </c>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c r="AJ57" s="420"/>
      <c r="AK57" s="421"/>
      <c r="AL57" s="144"/>
      <c r="AM57" s="147"/>
      <c r="AN57" s="147"/>
      <c r="AO57" s="147"/>
      <c r="AP57" s="147"/>
      <c r="AQ57" s="147"/>
      <c r="AR57" s="147"/>
      <c r="AS57" s="147"/>
      <c r="AT57" s="147"/>
      <c r="AU57" s="147"/>
      <c r="AV57" s="147"/>
      <c r="AW57" s="147"/>
      <c r="AX57" s="147"/>
      <c r="AY57" s="147"/>
      <c r="AZ57" s="147"/>
      <c r="BA57" s="147"/>
      <c r="BB57" s="147"/>
      <c r="BC57" s="147"/>
    </row>
    <row r="58" spans="1:55" ht="15" customHeight="1" thickBot="1" x14ac:dyDescent="0.35">
      <c r="A58" s="144"/>
      <c r="B58" s="144"/>
      <c r="C58" s="145"/>
      <c r="D58" s="145"/>
      <c r="E58" s="145"/>
      <c r="F58" s="145"/>
      <c r="G58" s="145"/>
      <c r="H58" s="145"/>
      <c r="I58" s="145"/>
      <c r="J58" s="145"/>
      <c r="K58" s="145"/>
      <c r="L58" s="145"/>
      <c r="M58" s="145"/>
      <c r="N58" s="145"/>
      <c r="O58" s="145"/>
      <c r="P58" s="145"/>
      <c r="Q58" s="145"/>
      <c r="R58" s="145"/>
      <c r="S58" s="145"/>
      <c r="T58" s="145"/>
      <c r="U58" s="145"/>
      <c r="V58" s="145"/>
      <c r="W58" s="145"/>
      <c r="X58" s="144"/>
      <c r="Y58" s="144"/>
      <c r="Z58" s="144"/>
      <c r="AA58" s="144"/>
      <c r="AB58" s="144"/>
      <c r="AC58" s="144"/>
      <c r="AD58" s="144"/>
      <c r="AE58" s="144"/>
      <c r="AF58" s="144"/>
      <c r="AG58" s="144"/>
      <c r="AH58" s="144"/>
      <c r="AI58" s="144"/>
      <c r="AJ58" s="144"/>
      <c r="AL58" s="144"/>
      <c r="AM58" s="147"/>
      <c r="AN58" s="147"/>
      <c r="AO58" s="147"/>
      <c r="AP58" s="147"/>
      <c r="AQ58" s="147"/>
      <c r="AR58" s="147"/>
      <c r="AS58" s="147"/>
      <c r="AT58" s="147"/>
      <c r="AU58" s="147"/>
      <c r="AV58" s="147"/>
      <c r="AW58" s="147"/>
      <c r="AX58" s="147"/>
      <c r="AY58" s="147"/>
      <c r="AZ58" s="147"/>
      <c r="BA58" s="147"/>
      <c r="BB58" s="147"/>
      <c r="BC58" s="147"/>
    </row>
    <row r="59" spans="1:55" ht="15" customHeight="1" x14ac:dyDescent="0.3">
      <c r="B59" s="135" t="s">
        <v>57</v>
      </c>
      <c r="C59" s="136">
        <f>IF('Sequestro de CO2'!B12&lt;&gt;"",'Sequestro de CO2'!B12,"")</f>
        <v>2021</v>
      </c>
      <c r="D59" s="136">
        <f>IF('Sequestro de CO2'!B13&lt;&gt;"",'Sequestro de CO2'!B13,"")</f>
        <v>2022</v>
      </c>
      <c r="E59" s="136">
        <f>IF('Sequestro de CO2'!B14&lt;&gt;"",'Sequestro de CO2'!B14,"")</f>
        <v>2023</v>
      </c>
      <c r="F59" s="136">
        <f>IF('Sequestro de CO2'!B15&lt;&gt;"",'Sequestro de CO2'!B15,"")</f>
        <v>2024</v>
      </c>
      <c r="G59" s="136">
        <f>IF('Sequestro de CO2'!B16&lt;&gt;"",'Sequestro de CO2'!B16,"")</f>
        <v>2025</v>
      </c>
      <c r="H59" s="136">
        <f>IF('Sequestro de CO2'!B17&lt;&gt;"",'Sequestro de CO2'!B17,"")</f>
        <v>2026</v>
      </c>
      <c r="I59" s="136">
        <f>IF('Sequestro de CO2'!B18&lt;&gt;"",'Sequestro de CO2'!B18,"")</f>
        <v>2027</v>
      </c>
      <c r="J59" s="136">
        <f>IF('Sequestro de CO2'!B19&lt;&gt;"",'Sequestro de CO2'!B19,"")</f>
        <v>2028</v>
      </c>
      <c r="K59" s="136">
        <f>IF('Sequestro de CO2'!B20&lt;&gt;"",'Sequestro de CO2'!B20,"")</f>
        <v>2029</v>
      </c>
      <c r="L59" s="136">
        <f>IF('Sequestro de CO2'!B21&lt;&gt;"",'Sequestro de CO2'!B21,"")</f>
        <v>2030</v>
      </c>
      <c r="M59" s="136">
        <f>IF('Sequestro de CO2'!B22&lt;&gt;"",'Sequestro de CO2'!B22,"")</f>
        <v>2031</v>
      </c>
      <c r="N59" s="136">
        <f>IF('Sequestro de CO2'!B23&lt;&gt;"",'Sequestro de CO2'!B23,"")</f>
        <v>2032</v>
      </c>
      <c r="O59" s="136">
        <f>IF('Sequestro de CO2'!B24&lt;&gt;"",'Sequestro de CO2'!B24,"")</f>
        <v>2033</v>
      </c>
      <c r="P59" s="136">
        <f>IF('Sequestro de CO2'!B25&lt;&gt;"",'Sequestro de CO2'!B25,"")</f>
        <v>2034</v>
      </c>
      <c r="Q59" s="136">
        <f>IF('Sequestro de CO2'!B26&lt;&gt;"",'Sequestro de CO2'!B26,"")</f>
        <v>2035</v>
      </c>
      <c r="R59" s="136">
        <f>IF('Sequestro de CO2'!B27&lt;&gt;"",'Sequestro de CO2'!B27,"")</f>
        <v>2036</v>
      </c>
      <c r="S59" s="136">
        <f>IF('Sequestro de CO2'!B28&lt;&gt;"",'Sequestro de CO2'!B28,"")</f>
        <v>2037</v>
      </c>
      <c r="T59" s="136">
        <f>IF('Sequestro de CO2'!B29&lt;&gt;"",'Sequestro de CO2'!B29,"")</f>
        <v>2038</v>
      </c>
      <c r="U59" s="136">
        <f>IF('Sequestro de CO2'!B30&lt;&gt;"",'Sequestro de CO2'!B30,"")</f>
        <v>2039</v>
      </c>
      <c r="V59" s="136">
        <f>IF('Sequestro de CO2'!B31&lt;&gt;"",'Sequestro de CO2'!B31,"")</f>
        <v>2040</v>
      </c>
      <c r="W59" s="136">
        <f>IF('Sequestro de CO2'!B32&lt;&gt;"",'Sequestro de CO2'!B32,"")</f>
        <v>2041</v>
      </c>
      <c r="X59" s="136">
        <f>IF('Sequestro de CO2'!B33&lt;&gt;"",'Sequestro de CO2'!B33,"")</f>
        <v>2042</v>
      </c>
      <c r="Y59" s="136">
        <f>IF('Sequestro de CO2'!B34&lt;&gt;"",'Sequestro de CO2'!B34,"")</f>
        <v>2043</v>
      </c>
      <c r="Z59" s="136">
        <f>IF('Sequestro de CO2'!B35&lt;&gt;"",'Sequestro de CO2'!B35,"")</f>
        <v>2044</v>
      </c>
      <c r="AA59" s="136">
        <f>IF('Sequestro de CO2'!B36&lt;&gt;"",'Sequestro de CO2'!B36,"")</f>
        <v>2045</v>
      </c>
      <c r="AB59" s="136">
        <f>IF('Sequestro de CO2'!B37&lt;&gt;"",'Sequestro de CO2'!B37,"")</f>
        <v>2046</v>
      </c>
      <c r="AC59" s="136">
        <f>IF('Sequestro de CO2'!B38&lt;&gt;"",'Sequestro de CO2'!B38,"")</f>
        <v>2047</v>
      </c>
      <c r="AD59" s="136">
        <f>IF('Sequestro de CO2'!B39&lt;&gt;"",'Sequestro de CO2'!B39,"")</f>
        <v>2048</v>
      </c>
      <c r="AE59" s="136">
        <f>IF('Sequestro de CO2'!B40&lt;&gt;"",'Sequestro de CO2'!B40,"")</f>
        <v>2049</v>
      </c>
      <c r="AF59" s="136">
        <f>IF('Sequestro de CO2'!B41&lt;&gt;"",'Sequestro de CO2'!B41,"")</f>
        <v>2050</v>
      </c>
      <c r="AG59" s="136">
        <f>IF('Sequestro de CO2'!B42&lt;&gt;"",'Sequestro de CO2'!B42,"")</f>
        <v>2051</v>
      </c>
      <c r="AH59" s="136">
        <f>IF('Sequestro de CO2'!B43&lt;&gt;"",'Sequestro de CO2'!B43,"")</f>
        <v>2052</v>
      </c>
      <c r="AI59" s="136">
        <f>IF('Sequestro de CO2'!B44&lt;&gt;"",'Sequestro de CO2'!B44,"")</f>
        <v>2053</v>
      </c>
      <c r="AJ59" s="136">
        <f>IF('Sequestro de CO2'!B45&lt;&gt;"",'Sequestro de CO2'!B45,"")</f>
        <v>2054</v>
      </c>
      <c r="AK59" s="137">
        <f>IF('Sequestro de CO2'!B46&lt;&gt;"",'Sequestro de CO2'!B46,"")</f>
        <v>2055</v>
      </c>
      <c r="AL59" s="144"/>
      <c r="AM59" s="147"/>
      <c r="AN59" s="147"/>
      <c r="AO59" s="147"/>
      <c r="AP59" s="147"/>
      <c r="AQ59" s="147"/>
      <c r="AR59" s="147"/>
      <c r="AS59" s="147"/>
      <c r="AT59" s="147"/>
      <c r="AU59" s="147"/>
      <c r="AV59" s="147"/>
      <c r="AW59" s="147"/>
      <c r="AX59" s="147"/>
      <c r="AY59" s="147"/>
      <c r="AZ59" s="147"/>
      <c r="BA59" s="147"/>
      <c r="BB59" s="147"/>
      <c r="BC59" s="147"/>
    </row>
    <row r="60" spans="1:55" ht="41.25" customHeight="1" x14ac:dyDescent="0.3">
      <c r="B60" s="138" t="s">
        <v>55</v>
      </c>
      <c r="C60" s="159">
        <f>IF(OR(ISBLANK('Sequestro de CO2'!I12),ISBLANK('Sequestro de CO2'!I51),ISBLANK('Sequestro de CO2'!I90),ISBLANK('Sequestro de CO2'!I129),ISBLANK('Sequestro de CO2'!I168),ISBLANK('Sequestro de CO2'!I207),ISBLANK('Sequestro de CO2'!I246),ISBLANK('Sequestro de CO2'!I285),ISBLANK('Sequestro de CO2'!I324),ISBLANK('Sequestro de CO2'!I363),ISBLANK('Sequestro de CO2'!I402),ISBLANK('Sequestro de CO2'!I441),ISBLANK('Sequestro de CO2'!I480),ISBLANK('Sequestro de CO2'!I519),ISBLANK('Sequestro de CO2'!I558),ISBLANK('Sequestro de CO2'!I597),ISBLANK('Sequestro de CO2'!I636),ISBLANK('Sequestro de CO2'!I675),ISBLANK('Sequestro de CO2'!I714),ISBLANK('Sequestro de CO2'!I753)),"",SUM('Sequestro de CO2'!I12,'Sequestro de CO2'!I51,'Sequestro de CO2'!I90,'Sequestro de CO2'!I129,'Sequestro de CO2'!I168,'Sequestro de CO2'!I207,'Sequestro de CO2'!I246,'Sequestro de CO2'!I285,'Sequestro de CO2'!I324,'Sequestro de CO2'!I363,'Sequestro de CO2'!I402,'Sequestro de CO2'!I441,'Sequestro de CO2'!I480,'Sequestro de CO2'!I519,'Sequestro de CO2'!I558,'Sequestro de CO2'!I597,'Sequestro de CO2'!I636,'Sequestro de CO2'!I675,'Sequestro de CO2'!I714,'Sequestro de CO2'!I753))</f>
        <v>4277.0375999999997</v>
      </c>
      <c r="D60" s="159">
        <f>IF(OR(ISBLANK('Sequestro de CO2'!I13),ISBLANK('Sequestro de CO2'!I52),ISBLANK('Sequestro de CO2'!I91),ISBLANK('Sequestro de CO2'!I130),ISBLANK('Sequestro de CO2'!I169),ISBLANK('Sequestro de CO2'!I208),ISBLANK('Sequestro de CO2'!I247),ISBLANK('Sequestro de CO2'!I286),ISBLANK('Sequestro de CO2'!I325),ISBLANK('Sequestro de CO2'!I364),ISBLANK('Sequestro de CO2'!I403),ISBLANK('Sequestro de CO2'!I442),ISBLANK('Sequestro de CO2'!I481),ISBLANK('Sequestro de CO2'!I520),ISBLANK('Sequestro de CO2'!I559),ISBLANK('Sequestro de CO2'!I598),ISBLANK('Sequestro de CO2'!I637),ISBLANK('Sequestro de CO2'!I676),ISBLANK('Sequestro de CO2'!I715),ISBLANK('Sequestro de CO2'!I754)),"",SUM('Sequestro de CO2'!I13,'Sequestro de CO2'!I52,'Sequestro de CO2'!I91,'Sequestro de CO2'!I130,'Sequestro de CO2'!I169,'Sequestro de CO2'!I208,'Sequestro de CO2'!I247,'Sequestro de CO2'!I286,'Sequestro de CO2'!I325,'Sequestro de CO2'!I364,'Sequestro de CO2'!I403,'Sequestro de CO2'!I442,'Sequestro de CO2'!I481,'Sequestro de CO2'!I520,'Sequestro de CO2'!I559,'Sequestro de CO2'!I598,'Sequestro de CO2'!I637,'Sequestro de CO2'!I676,'Sequestro de CO2'!I715,'Sequestro de CO2'!I754))</f>
        <v>13781.5656</v>
      </c>
      <c r="E60" s="159">
        <f>IF(OR(ISBLANK('Sequestro de CO2'!I14),ISBLANK('Sequestro de CO2'!I53),ISBLANK('Sequestro de CO2'!I92),ISBLANK('Sequestro de CO2'!I131),ISBLANK('Sequestro de CO2'!I170),ISBLANK('Sequestro de CO2'!I209),ISBLANK('Sequestro de CO2'!I248),ISBLANK('Sequestro de CO2'!I287),ISBLANK('Sequestro de CO2'!I326),ISBLANK('Sequestro de CO2'!I365),ISBLANK('Sequestro de CO2'!I404),ISBLANK('Sequestro de CO2'!I443),ISBLANK('Sequestro de CO2'!I482),ISBLANK('Sequestro de CO2'!I521),ISBLANK('Sequestro de CO2'!I560),ISBLANK('Sequestro de CO2'!I599),ISBLANK('Sequestro de CO2'!I638),ISBLANK('Sequestro de CO2'!I677),ISBLANK('Sequestro de CO2'!I716),ISBLANK('Sequestro de CO2'!I755)),"",SUM('Sequestro de CO2'!I14,'Sequestro de CO2'!I53,'Sequestro de CO2'!I92,'Sequestro de CO2'!I131,'Sequestro de CO2'!I170,'Sequestro de CO2'!I209,'Sequestro de CO2'!I248,'Sequestro de CO2'!I287,'Sequestro de CO2'!I326,'Sequestro de CO2'!I365,'Sequestro de CO2'!I404,'Sequestro de CO2'!I443,'Sequestro de CO2'!I482,'Sequestro de CO2'!I521,'Sequestro de CO2'!I560,'Sequestro de CO2'!I599,'Sequestro de CO2'!I638,'Sequestro de CO2'!I677,'Sequestro de CO2'!I716,'Sequestro de CO2'!I755))</f>
        <v>23286.093599999997</v>
      </c>
      <c r="F60" s="159">
        <f>IF(OR(ISBLANK('Sequestro de CO2'!I15),ISBLANK('Sequestro de CO2'!I54),ISBLANK('Sequestro de CO2'!I93),ISBLANK('Sequestro de CO2'!I132),ISBLANK('Sequestro de CO2'!I171),ISBLANK('Sequestro de CO2'!I210),ISBLANK('Sequestro de CO2'!I249),ISBLANK('Sequestro de CO2'!I288),ISBLANK('Sequestro de CO2'!I327),ISBLANK('Sequestro de CO2'!I366),ISBLANK('Sequestro de CO2'!I405),ISBLANK('Sequestro de CO2'!I444),ISBLANK('Sequestro de CO2'!I483),ISBLANK('Sequestro de CO2'!I522),ISBLANK('Sequestro de CO2'!I561),ISBLANK('Sequestro de CO2'!I600),ISBLANK('Sequestro de CO2'!I639),ISBLANK('Sequestro de CO2'!I678),ISBLANK('Sequestro de CO2'!I717),ISBLANK('Sequestro de CO2'!I756)),"",SUM('Sequestro de CO2'!I15,'Sequestro de CO2'!I54,'Sequestro de CO2'!I93,'Sequestro de CO2'!I132,'Sequestro de CO2'!I171,'Sequestro de CO2'!I210,'Sequestro de CO2'!I249,'Sequestro de CO2'!I288,'Sequestro de CO2'!I327,'Sequestro de CO2'!I366,'Sequestro de CO2'!I405,'Sequestro de CO2'!I444,'Sequestro de CO2'!I483,'Sequestro de CO2'!I522,'Sequestro de CO2'!I561,'Sequestro de CO2'!I600,'Sequestro de CO2'!I639,'Sequestro de CO2'!I678,'Sequestro de CO2'!I717,'Sequestro de CO2'!I756))</f>
        <v>32790.621599999991</v>
      </c>
      <c r="G60" s="159">
        <f>IF(OR(ISBLANK('Sequestro de CO2'!I16),ISBLANK('Sequestro de CO2'!I55),ISBLANK('Sequestro de CO2'!I94),ISBLANK('Sequestro de CO2'!I133),ISBLANK('Sequestro de CO2'!I172),ISBLANK('Sequestro de CO2'!I211),ISBLANK('Sequestro de CO2'!I250),ISBLANK('Sequestro de CO2'!I289),ISBLANK('Sequestro de CO2'!I328),ISBLANK('Sequestro de CO2'!I367),ISBLANK('Sequestro de CO2'!I406),ISBLANK('Sequestro de CO2'!I445),ISBLANK('Sequestro de CO2'!I484),ISBLANK('Sequestro de CO2'!I523),ISBLANK('Sequestro de CO2'!I562),ISBLANK('Sequestro de CO2'!I601),ISBLANK('Sequestro de CO2'!I640),ISBLANK('Sequestro de CO2'!I679),ISBLANK('Sequestro de CO2'!I718),ISBLANK('Sequestro de CO2'!I757)),"",SUM('Sequestro de CO2'!I16,'Sequestro de CO2'!I55,'Sequestro de CO2'!I94,'Sequestro de CO2'!I133,'Sequestro de CO2'!I172,'Sequestro de CO2'!I211,'Sequestro de CO2'!I250,'Sequestro de CO2'!I289,'Sequestro de CO2'!I328,'Sequestro de CO2'!I367,'Sequestro de CO2'!I406,'Sequestro de CO2'!I445,'Sequestro de CO2'!I484,'Sequestro de CO2'!I523,'Sequestro de CO2'!I562,'Sequestro de CO2'!I601,'Sequestro de CO2'!I640,'Sequestro de CO2'!I679,'Sequestro de CO2'!I718,'Sequestro de CO2'!I757))</f>
        <v>42295.149599999997</v>
      </c>
      <c r="H60" s="159">
        <f>IF(OR(ISBLANK('Sequestro de CO2'!I17),ISBLANK('Sequestro de CO2'!I56),ISBLANK('Sequestro de CO2'!I95),ISBLANK('Sequestro de CO2'!I134),ISBLANK('Sequestro de CO2'!I173),ISBLANK('Sequestro de CO2'!I212),ISBLANK('Sequestro de CO2'!I251),ISBLANK('Sequestro de CO2'!I290),ISBLANK('Sequestro de CO2'!I329),ISBLANK('Sequestro de CO2'!I368),ISBLANK('Sequestro de CO2'!I407),ISBLANK('Sequestro de CO2'!I446),ISBLANK('Sequestro de CO2'!I485),ISBLANK('Sequestro de CO2'!I524),ISBLANK('Sequestro de CO2'!I563),ISBLANK('Sequestro de CO2'!I602),ISBLANK('Sequestro de CO2'!I641),ISBLANK('Sequestro de CO2'!I680),ISBLANK('Sequestro de CO2'!I719),ISBLANK('Sequestro de CO2'!I758)),"",SUM('Sequestro de CO2'!I17,'Sequestro de CO2'!I56,'Sequestro de CO2'!I95,'Sequestro de CO2'!I134,'Sequestro de CO2'!I173,'Sequestro de CO2'!I212,'Sequestro de CO2'!I251,'Sequestro de CO2'!I290,'Sequestro de CO2'!I329,'Sequestro de CO2'!I368,'Sequestro de CO2'!I407,'Sequestro de CO2'!I446,'Sequestro de CO2'!I485,'Sequestro de CO2'!I524,'Sequestro de CO2'!I563,'Sequestro de CO2'!I602,'Sequestro de CO2'!I641,'Sequestro de CO2'!I680,'Sequestro de CO2'!I719,'Sequestro de CO2'!I758))</f>
        <v>51799.677599999995</v>
      </c>
      <c r="I60" s="159">
        <f>IF(OR(ISBLANK('Sequestro de CO2'!I18),ISBLANK('Sequestro de CO2'!I57),ISBLANK('Sequestro de CO2'!I96),ISBLANK('Sequestro de CO2'!I135),ISBLANK('Sequestro de CO2'!I174),ISBLANK('Sequestro de CO2'!I213),ISBLANK('Sequestro de CO2'!I252),ISBLANK('Sequestro de CO2'!I291),ISBLANK('Sequestro de CO2'!I330),ISBLANK('Sequestro de CO2'!I369),ISBLANK('Sequestro de CO2'!I408),ISBLANK('Sequestro de CO2'!I447),ISBLANK('Sequestro de CO2'!I486),ISBLANK('Sequestro de CO2'!I525),ISBLANK('Sequestro de CO2'!I564),ISBLANK('Sequestro de CO2'!I603),ISBLANK('Sequestro de CO2'!I642),ISBLANK('Sequestro de CO2'!I681),ISBLANK('Sequestro de CO2'!I720),ISBLANK('Sequestro de CO2'!I759)),"",SUM('Sequestro de CO2'!I18,'Sequestro de CO2'!I57,'Sequestro de CO2'!I96,'Sequestro de CO2'!I135,'Sequestro de CO2'!I174,'Sequestro de CO2'!I213,'Sequestro de CO2'!I252,'Sequestro de CO2'!I291,'Sequestro de CO2'!I330,'Sequestro de CO2'!I369,'Sequestro de CO2'!I408,'Sequestro de CO2'!I447,'Sequestro de CO2'!I486,'Sequestro de CO2'!I525,'Sequestro de CO2'!I564,'Sequestro de CO2'!I603,'Sequestro de CO2'!I642,'Sequestro de CO2'!I681,'Sequestro de CO2'!I720,'Sequestro de CO2'!I759))</f>
        <v>61304.205599999994</v>
      </c>
      <c r="J60" s="159">
        <f>IF(OR(ISBLANK('Sequestro de CO2'!I19),ISBLANK('Sequestro de CO2'!I58),ISBLANK('Sequestro de CO2'!I97),ISBLANK('Sequestro de CO2'!I136),ISBLANK('Sequestro de CO2'!I175),ISBLANK('Sequestro de CO2'!I214),ISBLANK('Sequestro de CO2'!I253),ISBLANK('Sequestro de CO2'!I292),ISBLANK('Sequestro de CO2'!I331),ISBLANK('Sequestro de CO2'!I370),ISBLANK('Sequestro de CO2'!I409),ISBLANK('Sequestro de CO2'!I448),ISBLANK('Sequestro de CO2'!I487),ISBLANK('Sequestro de CO2'!I526),ISBLANK('Sequestro de CO2'!I565),ISBLANK('Sequestro de CO2'!I604),ISBLANK('Sequestro de CO2'!I643),ISBLANK('Sequestro de CO2'!I682),ISBLANK('Sequestro de CO2'!I721),ISBLANK('Sequestro de CO2'!I760)),"",SUM('Sequestro de CO2'!I19,'Sequestro de CO2'!I58,'Sequestro de CO2'!I97,'Sequestro de CO2'!I136,'Sequestro de CO2'!I175,'Sequestro de CO2'!I214,'Sequestro de CO2'!I253,'Sequestro de CO2'!I292,'Sequestro de CO2'!I331,'Sequestro de CO2'!I370,'Sequestro de CO2'!I409,'Sequestro de CO2'!I448,'Sequestro de CO2'!I487,'Sequestro de CO2'!I526,'Sequestro de CO2'!I565,'Sequestro de CO2'!I604,'Sequestro de CO2'!I643,'Sequestro de CO2'!I682,'Sequestro de CO2'!I721,'Sequestro de CO2'!I760))</f>
        <v>61304.205599999994</v>
      </c>
      <c r="K60" s="159">
        <f>IF(OR(ISBLANK('Sequestro de CO2'!I20),ISBLANK('Sequestro de CO2'!I59),ISBLANK('Sequestro de CO2'!I98),ISBLANK('Sequestro de CO2'!I137),ISBLANK('Sequestro de CO2'!I176),ISBLANK('Sequestro de CO2'!I215),ISBLANK('Sequestro de CO2'!I254),ISBLANK('Sequestro de CO2'!I293),ISBLANK('Sequestro de CO2'!I332),ISBLANK('Sequestro de CO2'!I371),ISBLANK('Sequestro de CO2'!I410),ISBLANK('Sequestro de CO2'!I449),ISBLANK('Sequestro de CO2'!I488),ISBLANK('Sequestro de CO2'!I527),ISBLANK('Sequestro de CO2'!I566),ISBLANK('Sequestro de CO2'!I605),ISBLANK('Sequestro de CO2'!I644),ISBLANK('Sequestro de CO2'!I683),ISBLANK('Sequestro de CO2'!I722),ISBLANK('Sequestro de CO2'!I761)),"",SUM('Sequestro de CO2'!I20,'Sequestro de CO2'!I59,'Sequestro de CO2'!I98,'Sequestro de CO2'!I137,'Sequestro de CO2'!I176,'Sequestro de CO2'!I215,'Sequestro de CO2'!I254,'Sequestro de CO2'!I293,'Sequestro de CO2'!I332,'Sequestro de CO2'!I371,'Sequestro de CO2'!I410,'Sequestro de CO2'!I449,'Sequestro de CO2'!I488,'Sequestro de CO2'!I527,'Sequestro de CO2'!I566,'Sequestro de CO2'!I605,'Sequestro de CO2'!I644,'Sequestro de CO2'!I683,'Sequestro de CO2'!I722,'Sequestro de CO2'!I761))</f>
        <v>61304.205599999994</v>
      </c>
      <c r="L60" s="159">
        <f>IF(OR(ISBLANK('Sequestro de CO2'!I21),ISBLANK('Sequestro de CO2'!I60),ISBLANK('Sequestro de CO2'!I99),ISBLANK('Sequestro de CO2'!I138),ISBLANK('Sequestro de CO2'!I177),ISBLANK('Sequestro de CO2'!I216),ISBLANK('Sequestro de CO2'!I255),ISBLANK('Sequestro de CO2'!I294),ISBLANK('Sequestro de CO2'!I333),ISBLANK('Sequestro de CO2'!I372),ISBLANK('Sequestro de CO2'!I411),ISBLANK('Sequestro de CO2'!I450),ISBLANK('Sequestro de CO2'!I489),ISBLANK('Sequestro de CO2'!I528),ISBLANK('Sequestro de CO2'!I567),ISBLANK('Sequestro de CO2'!I606),ISBLANK('Sequestro de CO2'!I645),ISBLANK('Sequestro de CO2'!I684),ISBLANK('Sequestro de CO2'!I723),ISBLANK('Sequestro de CO2'!I762)),"",SUM('Sequestro de CO2'!I21,'Sequestro de CO2'!I60,'Sequestro de CO2'!I99,'Sequestro de CO2'!I138,'Sequestro de CO2'!I177,'Sequestro de CO2'!I216,'Sequestro de CO2'!I255,'Sequestro de CO2'!I294,'Sequestro de CO2'!I333,'Sequestro de CO2'!I372,'Sequestro de CO2'!I411,'Sequestro de CO2'!I450,'Sequestro de CO2'!I489,'Sequestro de CO2'!I528,'Sequestro de CO2'!I567,'Sequestro de CO2'!I606,'Sequestro de CO2'!I645,'Sequestro de CO2'!I684,'Sequestro de CO2'!I723,'Sequestro de CO2'!I762))</f>
        <v>61304.205599999994</v>
      </c>
      <c r="M60" s="159">
        <f>IF(OR(ISBLANK('Sequestro de CO2'!I22),ISBLANK('Sequestro de CO2'!I61),ISBLANK('Sequestro de CO2'!I100),ISBLANK('Sequestro de CO2'!I139),ISBLANK('Sequestro de CO2'!I178),ISBLANK('Sequestro de CO2'!I217),ISBLANK('Sequestro de CO2'!I256),ISBLANK('Sequestro de CO2'!I295),ISBLANK('Sequestro de CO2'!I334),ISBLANK('Sequestro de CO2'!I373),ISBLANK('Sequestro de CO2'!I412),ISBLANK('Sequestro de CO2'!I451),ISBLANK('Sequestro de CO2'!I490),ISBLANK('Sequestro de CO2'!I529),ISBLANK('Sequestro de CO2'!I568),ISBLANK('Sequestro de CO2'!I607),ISBLANK('Sequestro de CO2'!I646),ISBLANK('Sequestro de CO2'!I685),ISBLANK('Sequestro de CO2'!I724),ISBLANK('Sequestro de CO2'!I763)),"",SUM('Sequestro de CO2'!I22,'Sequestro de CO2'!I61,'Sequestro de CO2'!I100,'Sequestro de CO2'!I139,'Sequestro de CO2'!I178,'Sequestro de CO2'!I217,'Sequestro de CO2'!I256,'Sequestro de CO2'!I295,'Sequestro de CO2'!I334,'Sequestro de CO2'!I373,'Sequestro de CO2'!I412,'Sequestro de CO2'!I451,'Sequestro de CO2'!I490,'Sequestro de CO2'!I529,'Sequestro de CO2'!I568,'Sequestro de CO2'!I607,'Sequestro de CO2'!I646,'Sequestro de CO2'!I685,'Sequestro de CO2'!I724,'Sequestro de CO2'!I763))</f>
        <v>61304.205599999994</v>
      </c>
      <c r="N60" s="159">
        <f>IF(OR(ISBLANK('Sequestro de CO2'!I23),ISBLANK('Sequestro de CO2'!I62),ISBLANK('Sequestro de CO2'!I101),ISBLANK('Sequestro de CO2'!I140),ISBLANK('Sequestro de CO2'!I179),ISBLANK('Sequestro de CO2'!I218),ISBLANK('Sequestro de CO2'!I257),ISBLANK('Sequestro de CO2'!I296),ISBLANK('Sequestro de CO2'!I335),ISBLANK('Sequestro de CO2'!I374),ISBLANK('Sequestro de CO2'!I413),ISBLANK('Sequestro de CO2'!I452),ISBLANK('Sequestro de CO2'!I491),ISBLANK('Sequestro de CO2'!I530),ISBLANK('Sequestro de CO2'!I569),ISBLANK('Sequestro de CO2'!I608),ISBLANK('Sequestro de CO2'!I647),ISBLANK('Sequestro de CO2'!I686),ISBLANK('Sequestro de CO2'!I725),ISBLANK('Sequestro de CO2'!I764)),"",SUM('Sequestro de CO2'!I23,'Sequestro de CO2'!I62,'Sequestro de CO2'!I101,'Sequestro de CO2'!I140,'Sequestro de CO2'!I179,'Sequestro de CO2'!I218,'Sequestro de CO2'!I257,'Sequestro de CO2'!I296,'Sequestro de CO2'!I335,'Sequestro de CO2'!I374,'Sequestro de CO2'!I413,'Sequestro de CO2'!I452,'Sequestro de CO2'!I491,'Sequestro de CO2'!I530,'Sequestro de CO2'!I569,'Sequestro de CO2'!I608,'Sequestro de CO2'!I647,'Sequestro de CO2'!I686,'Sequestro de CO2'!I725,'Sequestro de CO2'!I764))</f>
        <v>61304.205599999994</v>
      </c>
      <c r="O60" s="159">
        <f>IF(OR(ISBLANK('Sequestro de CO2'!I24),ISBLANK('Sequestro de CO2'!I63),ISBLANK('Sequestro de CO2'!I102),ISBLANK('Sequestro de CO2'!I141),ISBLANK('Sequestro de CO2'!I180),ISBLANK('Sequestro de CO2'!I219),ISBLANK('Sequestro de CO2'!I258),ISBLANK('Sequestro de CO2'!I297),ISBLANK('Sequestro de CO2'!I336),ISBLANK('Sequestro de CO2'!I375),ISBLANK('Sequestro de CO2'!I414),ISBLANK('Sequestro de CO2'!I453),ISBLANK('Sequestro de CO2'!I492),ISBLANK('Sequestro de CO2'!I531),ISBLANK('Sequestro de CO2'!I570),ISBLANK('Sequestro de CO2'!I609),ISBLANK('Sequestro de CO2'!I648),ISBLANK('Sequestro de CO2'!I687),ISBLANK('Sequestro de CO2'!I726),ISBLANK('Sequestro de CO2'!I765)),"",SUM('Sequestro de CO2'!I24,'Sequestro de CO2'!I63,'Sequestro de CO2'!I102,'Sequestro de CO2'!I141,'Sequestro de CO2'!I180,'Sequestro de CO2'!I219,'Sequestro de CO2'!I258,'Sequestro de CO2'!I297,'Sequestro de CO2'!I336,'Sequestro de CO2'!I375,'Sequestro de CO2'!I414,'Sequestro de CO2'!I453,'Sequestro de CO2'!I492,'Sequestro de CO2'!I531,'Sequestro de CO2'!I570,'Sequestro de CO2'!I609,'Sequestro de CO2'!I648,'Sequestro de CO2'!I687,'Sequestro de CO2'!I726,'Sequestro de CO2'!I765))</f>
        <v>61304.205599999994</v>
      </c>
      <c r="P60" s="159">
        <f>IF(OR(ISBLANK('Sequestro de CO2'!I25),ISBLANK('Sequestro de CO2'!I64),ISBLANK('Sequestro de CO2'!I103),ISBLANK('Sequestro de CO2'!I142),ISBLANK('Sequestro de CO2'!I181),ISBLANK('Sequestro de CO2'!I220),ISBLANK('Sequestro de CO2'!I259),ISBLANK('Sequestro de CO2'!I298),ISBLANK('Sequestro de CO2'!I337),ISBLANK('Sequestro de CO2'!I376),ISBLANK('Sequestro de CO2'!I415),ISBLANK('Sequestro de CO2'!I454),ISBLANK('Sequestro de CO2'!I493),ISBLANK('Sequestro de CO2'!I532),ISBLANK('Sequestro de CO2'!I571),ISBLANK('Sequestro de CO2'!I610),ISBLANK('Sequestro de CO2'!I649),ISBLANK('Sequestro de CO2'!I688),ISBLANK('Sequestro de CO2'!I727),ISBLANK('Sequestro de CO2'!I766)),"",SUM('Sequestro de CO2'!I25,'Sequestro de CO2'!I64,'Sequestro de CO2'!I103,'Sequestro de CO2'!I142,'Sequestro de CO2'!I181,'Sequestro de CO2'!I220,'Sequestro de CO2'!I259,'Sequestro de CO2'!I298,'Sequestro de CO2'!I337,'Sequestro de CO2'!I376,'Sequestro de CO2'!I415,'Sequestro de CO2'!I454,'Sequestro de CO2'!I493,'Sequestro de CO2'!I532,'Sequestro de CO2'!I571,'Sequestro de CO2'!I610,'Sequestro de CO2'!I649,'Sequestro de CO2'!I688,'Sequestro de CO2'!I727,'Sequestro de CO2'!I766))</f>
        <v>61304.205599999994</v>
      </c>
      <c r="Q60" s="159">
        <f>IF(OR(ISBLANK('Sequestro de CO2'!I26),ISBLANK('Sequestro de CO2'!I65),ISBLANK('Sequestro de CO2'!I104),ISBLANK('Sequestro de CO2'!I143),ISBLANK('Sequestro de CO2'!I182),ISBLANK('Sequestro de CO2'!I221),ISBLANK('Sequestro de CO2'!I260),ISBLANK('Sequestro de CO2'!I299),ISBLANK('Sequestro de CO2'!I338),ISBLANK('Sequestro de CO2'!I377),ISBLANK('Sequestro de CO2'!I416),ISBLANK('Sequestro de CO2'!I455),ISBLANK('Sequestro de CO2'!I494),ISBLANK('Sequestro de CO2'!I533),ISBLANK('Sequestro de CO2'!I572),ISBLANK('Sequestro de CO2'!I611),ISBLANK('Sequestro de CO2'!I650),ISBLANK('Sequestro de CO2'!I689),ISBLANK('Sequestro de CO2'!I728),ISBLANK('Sequestro de CO2'!I767)),"",SUM('Sequestro de CO2'!I26,'Sequestro de CO2'!I65,'Sequestro de CO2'!I104,'Sequestro de CO2'!I143,'Sequestro de CO2'!I182,'Sequestro de CO2'!I221,'Sequestro de CO2'!I260,'Sequestro de CO2'!I299,'Sequestro de CO2'!I338,'Sequestro de CO2'!I377,'Sequestro de CO2'!I416,'Sequestro de CO2'!I455,'Sequestro de CO2'!I494,'Sequestro de CO2'!I533,'Sequestro de CO2'!I572,'Sequestro de CO2'!I611,'Sequestro de CO2'!I650,'Sequestro de CO2'!I689,'Sequestro de CO2'!I728,'Sequestro de CO2'!I767))</f>
        <v>61304.205599999994</v>
      </c>
      <c r="R60" s="159">
        <f>IF(OR(ISBLANK('Sequestro de CO2'!I27),ISBLANK('Sequestro de CO2'!I66),ISBLANK('Sequestro de CO2'!I105),ISBLANK('Sequestro de CO2'!I144),ISBLANK('Sequestro de CO2'!I183),ISBLANK('Sequestro de CO2'!I222),ISBLANK('Sequestro de CO2'!I261),ISBLANK('Sequestro de CO2'!I300),ISBLANK('Sequestro de CO2'!I339),ISBLANK('Sequestro de CO2'!I378),ISBLANK('Sequestro de CO2'!I417),ISBLANK('Sequestro de CO2'!I456),ISBLANK('Sequestro de CO2'!I495),ISBLANK('Sequestro de CO2'!I534),ISBLANK('Sequestro de CO2'!I573),ISBLANK('Sequestro de CO2'!I612),ISBLANK('Sequestro de CO2'!I651),ISBLANK('Sequestro de CO2'!I690),ISBLANK('Sequestro de CO2'!I729),ISBLANK('Sequestro de CO2'!I768)),"",SUM('Sequestro de CO2'!I27,'Sequestro de CO2'!I66,'Sequestro de CO2'!I105,'Sequestro de CO2'!I144,'Sequestro de CO2'!I183,'Sequestro de CO2'!I222,'Sequestro de CO2'!I261,'Sequestro de CO2'!I300,'Sequestro de CO2'!I339,'Sequestro de CO2'!I378,'Sequestro de CO2'!I417,'Sequestro de CO2'!I456,'Sequestro de CO2'!I495,'Sequestro de CO2'!I534,'Sequestro de CO2'!I573,'Sequestro de CO2'!I612,'Sequestro de CO2'!I651,'Sequestro de CO2'!I690,'Sequestro de CO2'!I729,'Sequestro de CO2'!I768))</f>
        <v>61304.205599999994</v>
      </c>
      <c r="S60" s="159">
        <f>IF(OR(ISBLANK('Sequestro de CO2'!I28),ISBLANK('Sequestro de CO2'!I67),ISBLANK('Sequestro de CO2'!I106),ISBLANK('Sequestro de CO2'!I145),ISBLANK('Sequestro de CO2'!I184),ISBLANK('Sequestro de CO2'!I223),ISBLANK('Sequestro de CO2'!I262),ISBLANK('Sequestro de CO2'!I301),ISBLANK('Sequestro de CO2'!I340),ISBLANK('Sequestro de CO2'!I379),ISBLANK('Sequestro de CO2'!I418),ISBLANK('Sequestro de CO2'!I457),ISBLANK('Sequestro de CO2'!I496),ISBLANK('Sequestro de CO2'!I535),ISBLANK('Sequestro de CO2'!I574),ISBLANK('Sequestro de CO2'!I613),ISBLANK('Sequestro de CO2'!I652),ISBLANK('Sequestro de CO2'!I691),ISBLANK('Sequestro de CO2'!I730),ISBLANK('Sequestro de CO2'!I769)),"",SUM('Sequestro de CO2'!I28,'Sequestro de CO2'!I67,'Sequestro de CO2'!I106,'Sequestro de CO2'!I145,'Sequestro de CO2'!I184,'Sequestro de CO2'!I223,'Sequestro de CO2'!I262,'Sequestro de CO2'!I301,'Sequestro de CO2'!I340,'Sequestro de CO2'!I379,'Sequestro de CO2'!I418,'Sequestro de CO2'!I457,'Sequestro de CO2'!I496,'Sequestro de CO2'!I535,'Sequestro de CO2'!I574,'Sequestro de CO2'!I613,'Sequestro de CO2'!I652,'Sequestro de CO2'!I691,'Sequestro de CO2'!I730,'Sequestro de CO2'!I769))</f>
        <v>61304.205599999994</v>
      </c>
      <c r="T60" s="159">
        <f>IF(OR(ISBLANK('Sequestro de CO2'!I29),ISBLANK('Sequestro de CO2'!I68),ISBLANK('Sequestro de CO2'!I107),ISBLANK('Sequestro de CO2'!I146),ISBLANK('Sequestro de CO2'!I185),ISBLANK('Sequestro de CO2'!I224),ISBLANK('Sequestro de CO2'!I263),ISBLANK('Sequestro de CO2'!I302),ISBLANK('Sequestro de CO2'!I341),ISBLANK('Sequestro de CO2'!I380),ISBLANK('Sequestro de CO2'!I419),ISBLANK('Sequestro de CO2'!I458),ISBLANK('Sequestro de CO2'!I497),ISBLANK('Sequestro de CO2'!I536),ISBLANK('Sequestro de CO2'!I575),ISBLANK('Sequestro de CO2'!I614),ISBLANK('Sequestro de CO2'!I653),ISBLANK('Sequestro de CO2'!I692),ISBLANK('Sequestro de CO2'!I731),ISBLANK('Sequestro de CO2'!I770)),"",SUM('Sequestro de CO2'!I29,'Sequestro de CO2'!I68,'Sequestro de CO2'!I107,'Sequestro de CO2'!I146,'Sequestro de CO2'!I185,'Sequestro de CO2'!I224,'Sequestro de CO2'!I263,'Sequestro de CO2'!I302,'Sequestro de CO2'!I341,'Sequestro de CO2'!I380,'Sequestro de CO2'!I419,'Sequestro de CO2'!I458,'Sequestro de CO2'!I497,'Sequestro de CO2'!I536,'Sequestro de CO2'!I575,'Sequestro de CO2'!I614,'Sequestro de CO2'!I653,'Sequestro de CO2'!I692,'Sequestro de CO2'!I731,'Sequestro de CO2'!I770))</f>
        <v>61304.205599999994</v>
      </c>
      <c r="U60" s="159">
        <f>IF(OR(ISBLANK('Sequestro de CO2'!I30),ISBLANK('Sequestro de CO2'!I69),ISBLANK('Sequestro de CO2'!I108),ISBLANK('Sequestro de CO2'!I147),ISBLANK('Sequestro de CO2'!I186),ISBLANK('Sequestro de CO2'!I225),ISBLANK('Sequestro de CO2'!I264),ISBLANK('Sequestro de CO2'!I303),ISBLANK('Sequestro de CO2'!I342),ISBLANK('Sequestro de CO2'!I381),ISBLANK('Sequestro de CO2'!I420),ISBLANK('Sequestro de CO2'!I459),ISBLANK('Sequestro de CO2'!I498),ISBLANK('Sequestro de CO2'!I537),ISBLANK('Sequestro de CO2'!I576),ISBLANK('Sequestro de CO2'!I615),ISBLANK('Sequestro de CO2'!I654),ISBLANK('Sequestro de CO2'!I693),ISBLANK('Sequestro de CO2'!I732),ISBLANK('Sequestro de CO2'!I771)),"",SUM('Sequestro de CO2'!I30,'Sequestro de CO2'!I69,'Sequestro de CO2'!I108,'Sequestro de CO2'!I147,'Sequestro de CO2'!I186,'Sequestro de CO2'!I225,'Sequestro de CO2'!I264,'Sequestro de CO2'!I303,'Sequestro de CO2'!I342,'Sequestro de CO2'!I381,'Sequestro de CO2'!I420,'Sequestro de CO2'!I459,'Sequestro de CO2'!I498,'Sequestro de CO2'!I537,'Sequestro de CO2'!I576,'Sequestro de CO2'!I615,'Sequestro de CO2'!I654,'Sequestro de CO2'!I693,'Sequestro de CO2'!I732,'Sequestro de CO2'!I771))</f>
        <v>61304.205599999994</v>
      </c>
      <c r="V60" s="159">
        <f>IF(OR(ISBLANK('Sequestro de CO2'!I31),ISBLANK('Sequestro de CO2'!I70),ISBLANK('Sequestro de CO2'!I109),ISBLANK('Sequestro de CO2'!I148),ISBLANK('Sequestro de CO2'!I187),ISBLANK('Sequestro de CO2'!I226),ISBLANK('Sequestro de CO2'!I265),ISBLANK('Sequestro de CO2'!I304),ISBLANK('Sequestro de CO2'!I343),ISBLANK('Sequestro de CO2'!I382),ISBLANK('Sequestro de CO2'!I421),ISBLANK('Sequestro de CO2'!I460),ISBLANK('Sequestro de CO2'!I499),ISBLANK('Sequestro de CO2'!I538),ISBLANK('Sequestro de CO2'!I577),ISBLANK('Sequestro de CO2'!I616),ISBLANK('Sequestro de CO2'!I655),ISBLANK('Sequestro de CO2'!I694),ISBLANK('Sequestro de CO2'!I733),ISBLANK('Sequestro de CO2'!I772)),"",SUM('Sequestro de CO2'!I31,'Sequestro de CO2'!I70,'Sequestro de CO2'!I109,'Sequestro de CO2'!I148,'Sequestro de CO2'!I187,'Sequestro de CO2'!I226,'Sequestro de CO2'!I265,'Sequestro de CO2'!I304,'Sequestro de CO2'!I343,'Sequestro de CO2'!I382,'Sequestro de CO2'!I421,'Sequestro de CO2'!I460,'Sequestro de CO2'!I499,'Sequestro de CO2'!I538,'Sequestro de CO2'!I577,'Sequestro de CO2'!I616,'Sequestro de CO2'!I655,'Sequestro de CO2'!I694,'Sequestro de CO2'!I733,'Sequestro de CO2'!I772))</f>
        <v>61304.205599999994</v>
      </c>
      <c r="W60" s="159">
        <f>IF(OR(ISBLANK('Sequestro de CO2'!I32),ISBLANK('Sequestro de CO2'!I71),ISBLANK('Sequestro de CO2'!I110),ISBLANK('Sequestro de CO2'!I149),ISBLANK('Sequestro de CO2'!I188),ISBLANK('Sequestro de CO2'!I227),ISBLANK('Sequestro de CO2'!I266),ISBLANK('Sequestro de CO2'!I305),ISBLANK('Sequestro de CO2'!I344),ISBLANK('Sequestro de CO2'!I383),ISBLANK('Sequestro de CO2'!I422),ISBLANK('Sequestro de CO2'!I461),ISBLANK('Sequestro de CO2'!I500),ISBLANK('Sequestro de CO2'!I539),ISBLANK('Sequestro de CO2'!I578),ISBLANK('Sequestro de CO2'!I617),ISBLANK('Sequestro de CO2'!I656),ISBLANK('Sequestro de CO2'!I695),ISBLANK('Sequestro de CO2'!I734),ISBLANK('Sequestro de CO2'!I773)),"",SUM('Sequestro de CO2'!I32,'Sequestro de CO2'!I71,'Sequestro de CO2'!I110,'Sequestro de CO2'!I149,'Sequestro de CO2'!I188,'Sequestro de CO2'!I227,'Sequestro de CO2'!I266,'Sequestro de CO2'!I305,'Sequestro de CO2'!I344,'Sequestro de CO2'!I383,'Sequestro de CO2'!I422,'Sequestro de CO2'!I461,'Sequestro de CO2'!I500,'Sequestro de CO2'!I539,'Sequestro de CO2'!I578,'Sequestro de CO2'!I617,'Sequestro de CO2'!I656,'Sequestro de CO2'!I695,'Sequestro de CO2'!I734,'Sequestro de CO2'!I773))</f>
        <v>61304.205599999994</v>
      </c>
      <c r="X60" s="159">
        <f>IF(OR(ISBLANK('Sequestro de CO2'!I33),ISBLANK('Sequestro de CO2'!I72),ISBLANK('Sequestro de CO2'!I111),ISBLANK('Sequestro de CO2'!I150),ISBLANK('Sequestro de CO2'!I189),ISBLANK('Sequestro de CO2'!I228),ISBLANK('Sequestro de CO2'!I267),ISBLANK('Sequestro de CO2'!I306),ISBLANK('Sequestro de CO2'!I345),ISBLANK('Sequestro de CO2'!I384),ISBLANK('Sequestro de CO2'!I423),ISBLANK('Sequestro de CO2'!I462),ISBLANK('Sequestro de CO2'!I501),ISBLANK('Sequestro de CO2'!I540),ISBLANK('Sequestro de CO2'!I579),ISBLANK('Sequestro de CO2'!I618),ISBLANK('Sequestro de CO2'!I657),ISBLANK('Sequestro de CO2'!I696),ISBLANK('Sequestro de CO2'!I735),ISBLANK('Sequestro de CO2'!I774)),"",SUM('Sequestro de CO2'!I33,'Sequestro de CO2'!I72,'Sequestro de CO2'!I111,'Sequestro de CO2'!I150,'Sequestro de CO2'!I189,'Sequestro de CO2'!I228,'Sequestro de CO2'!I267,'Sequestro de CO2'!I306,'Sequestro de CO2'!I345,'Sequestro de CO2'!I384,'Sequestro de CO2'!I423,'Sequestro de CO2'!I462,'Sequestro de CO2'!I501,'Sequestro de CO2'!I540,'Sequestro de CO2'!I579,'Sequestro de CO2'!I618,'Sequestro de CO2'!I657,'Sequestro de CO2'!I696,'Sequestro de CO2'!I735,'Sequestro de CO2'!I774))</f>
        <v>61304.205599999994</v>
      </c>
      <c r="Y60" s="159">
        <f>IF(OR(ISBLANK('Sequestro de CO2'!I34),ISBLANK('Sequestro de CO2'!I73),ISBLANK('Sequestro de CO2'!I112),ISBLANK('Sequestro de CO2'!I151),ISBLANK('Sequestro de CO2'!I190),ISBLANK('Sequestro de CO2'!I229),ISBLANK('Sequestro de CO2'!I268),ISBLANK('Sequestro de CO2'!I307),ISBLANK('Sequestro de CO2'!I346),ISBLANK('Sequestro de CO2'!I385),ISBLANK('Sequestro de CO2'!I424),ISBLANK('Sequestro de CO2'!I463),ISBLANK('Sequestro de CO2'!I502),ISBLANK('Sequestro de CO2'!I541),ISBLANK('Sequestro de CO2'!I580),ISBLANK('Sequestro de CO2'!I619),ISBLANK('Sequestro de CO2'!I658),ISBLANK('Sequestro de CO2'!I697),ISBLANK('Sequestro de CO2'!I736),ISBLANK('Sequestro de CO2'!I775)),"",SUM('Sequestro de CO2'!I34,'Sequestro de CO2'!I73,'Sequestro de CO2'!I112,'Sequestro de CO2'!I151,'Sequestro de CO2'!I190,'Sequestro de CO2'!I229,'Sequestro de CO2'!I268,'Sequestro de CO2'!I307,'Sequestro de CO2'!I346,'Sequestro de CO2'!I385,'Sequestro de CO2'!I424,'Sequestro de CO2'!I463,'Sequestro de CO2'!I502,'Sequestro de CO2'!I541,'Sequestro de CO2'!I580,'Sequestro de CO2'!I619,'Sequestro de CO2'!I658,'Sequestro de CO2'!I697,'Sequestro de CO2'!I736,'Sequestro de CO2'!I775))</f>
        <v>61304.205599999994</v>
      </c>
      <c r="Z60" s="159">
        <f>IF(OR(ISBLANK('Sequestro de CO2'!I35),ISBLANK('Sequestro de CO2'!I74),ISBLANK('Sequestro de CO2'!I113),ISBLANK('Sequestro de CO2'!I152),ISBLANK('Sequestro de CO2'!I191),ISBLANK('Sequestro de CO2'!I230),ISBLANK('Sequestro de CO2'!I269),ISBLANK('Sequestro de CO2'!I308),ISBLANK('Sequestro de CO2'!I347),ISBLANK('Sequestro de CO2'!I386),ISBLANK('Sequestro de CO2'!I425),ISBLANK('Sequestro de CO2'!I464),ISBLANK('Sequestro de CO2'!I503),ISBLANK('Sequestro de CO2'!I542),ISBLANK('Sequestro de CO2'!I581),ISBLANK('Sequestro de CO2'!I620),ISBLANK('Sequestro de CO2'!I659),ISBLANK('Sequestro de CO2'!I698),ISBLANK('Sequestro de CO2'!I737),ISBLANK('Sequestro de CO2'!I776)),"",SUM('Sequestro de CO2'!I35,'Sequestro de CO2'!I74,'Sequestro de CO2'!I113,'Sequestro de CO2'!I152,'Sequestro de CO2'!I191,'Sequestro de CO2'!I230,'Sequestro de CO2'!I269,'Sequestro de CO2'!I308,'Sequestro de CO2'!I347,'Sequestro de CO2'!I386,'Sequestro de CO2'!I425,'Sequestro de CO2'!I464,'Sequestro de CO2'!I503,'Sequestro de CO2'!I542,'Sequestro de CO2'!I581,'Sequestro de CO2'!I620,'Sequestro de CO2'!I659,'Sequestro de CO2'!I698,'Sequestro de CO2'!I737,'Sequestro de CO2'!I776))</f>
        <v>61304.205599999994</v>
      </c>
      <c r="AA60" s="159">
        <f>IF(OR(ISBLANK('Sequestro de CO2'!I36),ISBLANK('Sequestro de CO2'!I75),ISBLANK('Sequestro de CO2'!I114),ISBLANK('Sequestro de CO2'!I153),ISBLANK('Sequestro de CO2'!I192),ISBLANK('Sequestro de CO2'!I231),ISBLANK('Sequestro de CO2'!I270),ISBLANK('Sequestro de CO2'!I309),ISBLANK('Sequestro de CO2'!I348),ISBLANK('Sequestro de CO2'!I387),ISBLANK('Sequestro de CO2'!I426),ISBLANK('Sequestro de CO2'!I465),ISBLANK('Sequestro de CO2'!I504),ISBLANK('Sequestro de CO2'!I543),ISBLANK('Sequestro de CO2'!I582),ISBLANK('Sequestro de CO2'!I621),ISBLANK('Sequestro de CO2'!I660),ISBLANK('Sequestro de CO2'!I699),ISBLANK('Sequestro de CO2'!I738),ISBLANK('Sequestro de CO2'!I777)),"",SUM('Sequestro de CO2'!I36,'Sequestro de CO2'!I75,'Sequestro de CO2'!I114,'Sequestro de CO2'!I153,'Sequestro de CO2'!I192,'Sequestro de CO2'!I231,'Sequestro de CO2'!I270,'Sequestro de CO2'!I309,'Sequestro de CO2'!I348,'Sequestro de CO2'!I387,'Sequestro de CO2'!I426,'Sequestro de CO2'!I465,'Sequestro de CO2'!I504,'Sequestro de CO2'!I543,'Sequestro de CO2'!I582,'Sequestro de CO2'!I621,'Sequestro de CO2'!I660,'Sequestro de CO2'!I699,'Sequestro de CO2'!I738,'Sequestro de CO2'!I777))</f>
        <v>61304.205599999994</v>
      </c>
      <c r="AB60" s="159">
        <f>IF(OR(ISBLANK('Sequestro de CO2'!I37),ISBLANK('Sequestro de CO2'!I76),ISBLANK('Sequestro de CO2'!I115),ISBLANK('Sequestro de CO2'!I154),ISBLANK('Sequestro de CO2'!I193),ISBLANK('Sequestro de CO2'!I232),ISBLANK('Sequestro de CO2'!I271),ISBLANK('Sequestro de CO2'!I310),ISBLANK('Sequestro de CO2'!I349),ISBLANK('Sequestro de CO2'!I388),ISBLANK('Sequestro de CO2'!I427),ISBLANK('Sequestro de CO2'!I466),ISBLANK('Sequestro de CO2'!I505),ISBLANK('Sequestro de CO2'!I544),ISBLANK('Sequestro de CO2'!I583),ISBLANK('Sequestro de CO2'!I622),ISBLANK('Sequestro de CO2'!I661),ISBLANK('Sequestro de CO2'!I700),ISBLANK('Sequestro de CO2'!I739),ISBLANK('Sequestro de CO2'!I778)),"",SUM('Sequestro de CO2'!I37,'Sequestro de CO2'!I76,'Sequestro de CO2'!I115,'Sequestro de CO2'!I154,'Sequestro de CO2'!I193,'Sequestro de CO2'!I232,'Sequestro de CO2'!I271,'Sequestro de CO2'!I310,'Sequestro de CO2'!I349,'Sequestro de CO2'!I388,'Sequestro de CO2'!I427,'Sequestro de CO2'!I466,'Sequestro de CO2'!I505,'Sequestro de CO2'!I544,'Sequestro de CO2'!I583,'Sequestro de CO2'!I622,'Sequestro de CO2'!I661,'Sequestro de CO2'!I700,'Sequestro de CO2'!I739,'Sequestro de CO2'!I778))</f>
        <v>61304.205599999994</v>
      </c>
      <c r="AC60" s="159">
        <f>IF(OR(ISBLANK('Sequestro de CO2'!I38),ISBLANK('Sequestro de CO2'!I77),ISBLANK('Sequestro de CO2'!I116),ISBLANK('Sequestro de CO2'!I155),ISBLANK('Sequestro de CO2'!I194),ISBLANK('Sequestro de CO2'!I233),ISBLANK('Sequestro de CO2'!I272),ISBLANK('Sequestro de CO2'!I311),ISBLANK('Sequestro de CO2'!I350),ISBLANK('Sequestro de CO2'!I389),ISBLANK('Sequestro de CO2'!I428),ISBLANK('Sequestro de CO2'!I467),ISBLANK('Sequestro de CO2'!I506),ISBLANK('Sequestro de CO2'!I545),ISBLANK('Sequestro de CO2'!I584),ISBLANK('Sequestro de CO2'!I623),ISBLANK('Sequestro de CO2'!I662),ISBLANK('Sequestro de CO2'!I701),ISBLANK('Sequestro de CO2'!I740),ISBLANK('Sequestro de CO2'!I779)),"",SUM('Sequestro de CO2'!I38,'Sequestro de CO2'!I77,'Sequestro de CO2'!I116,'Sequestro de CO2'!I155,'Sequestro de CO2'!I194,'Sequestro de CO2'!I233,'Sequestro de CO2'!I272,'Sequestro de CO2'!I311,'Sequestro de CO2'!I350,'Sequestro de CO2'!I389,'Sequestro de CO2'!I428,'Sequestro de CO2'!I467,'Sequestro de CO2'!I506,'Sequestro de CO2'!I545,'Sequestro de CO2'!I584,'Sequestro de CO2'!I623,'Sequestro de CO2'!I662,'Sequestro de CO2'!I701,'Sequestro de CO2'!I740,'Sequestro de CO2'!I779))</f>
        <v>61304.205599999994</v>
      </c>
      <c r="AD60" s="159">
        <f>IF(OR(ISBLANK('Sequestro de CO2'!I39),ISBLANK('Sequestro de CO2'!I78),ISBLANK('Sequestro de CO2'!I117),ISBLANK('Sequestro de CO2'!I156),ISBLANK('Sequestro de CO2'!I195),ISBLANK('Sequestro de CO2'!I234),ISBLANK('Sequestro de CO2'!I273),ISBLANK('Sequestro de CO2'!I312),ISBLANK('Sequestro de CO2'!I351),ISBLANK('Sequestro de CO2'!I390),ISBLANK('Sequestro de CO2'!I429),ISBLANK('Sequestro de CO2'!I468),ISBLANK('Sequestro de CO2'!I507),ISBLANK('Sequestro de CO2'!I546),ISBLANK('Sequestro de CO2'!I585),ISBLANK('Sequestro de CO2'!I624),ISBLANK('Sequestro de CO2'!I663),ISBLANK('Sequestro de CO2'!I702),ISBLANK('Sequestro de CO2'!I741),ISBLANK('Sequestro de CO2'!I780)),"",SUM('Sequestro de CO2'!I39,'Sequestro de CO2'!I78,'Sequestro de CO2'!I117,'Sequestro de CO2'!I156,'Sequestro de CO2'!I195,'Sequestro de CO2'!I234,'Sequestro de CO2'!I273,'Sequestro de CO2'!I312,'Sequestro de CO2'!I351,'Sequestro de CO2'!I390,'Sequestro de CO2'!I429,'Sequestro de CO2'!I468,'Sequestro de CO2'!I507,'Sequestro de CO2'!I546,'Sequestro de CO2'!I585,'Sequestro de CO2'!I624,'Sequestro de CO2'!I663,'Sequestro de CO2'!I702,'Sequestro de CO2'!I741,'Sequestro de CO2'!I780))</f>
        <v>61304.205599999994</v>
      </c>
      <c r="AE60" s="159">
        <f>IF(OR(ISBLANK('Sequestro de CO2'!I40),ISBLANK('Sequestro de CO2'!I79),ISBLANK('Sequestro de CO2'!I118),ISBLANK('Sequestro de CO2'!I157),ISBLANK('Sequestro de CO2'!I196),ISBLANK('Sequestro de CO2'!I235),ISBLANK('Sequestro de CO2'!I274),ISBLANK('Sequestro de CO2'!I313),ISBLANK('Sequestro de CO2'!I352),ISBLANK('Sequestro de CO2'!I391),ISBLANK('Sequestro de CO2'!I430),ISBLANK('Sequestro de CO2'!I469),ISBLANK('Sequestro de CO2'!I508),ISBLANK('Sequestro de CO2'!I547),ISBLANK('Sequestro de CO2'!I586),ISBLANK('Sequestro de CO2'!I625),ISBLANK('Sequestro de CO2'!I664),ISBLANK('Sequestro de CO2'!I703),ISBLANK('Sequestro de CO2'!I742),ISBLANK('Sequestro de CO2'!I781)),"",SUM('Sequestro de CO2'!I40,'Sequestro de CO2'!I79,'Sequestro de CO2'!I118,'Sequestro de CO2'!I157,'Sequestro de CO2'!I196,'Sequestro de CO2'!I235,'Sequestro de CO2'!I274,'Sequestro de CO2'!I313,'Sequestro de CO2'!I352,'Sequestro de CO2'!I391,'Sequestro de CO2'!I430,'Sequestro de CO2'!I469,'Sequestro de CO2'!I508,'Sequestro de CO2'!I547,'Sequestro de CO2'!I586,'Sequestro de CO2'!I625,'Sequestro de CO2'!I664,'Sequestro de CO2'!I703,'Sequestro de CO2'!I742,'Sequestro de CO2'!I781))</f>
        <v>61304.205599999994</v>
      </c>
      <c r="AF60" s="159">
        <f>IF(OR(ISBLANK('Sequestro de CO2'!I41),ISBLANK('Sequestro de CO2'!I80),ISBLANK('Sequestro de CO2'!I119),ISBLANK('Sequestro de CO2'!I158),ISBLANK('Sequestro de CO2'!I197),ISBLANK('Sequestro de CO2'!I236),ISBLANK('Sequestro de CO2'!I275),ISBLANK('Sequestro de CO2'!I314),ISBLANK('Sequestro de CO2'!I353),ISBLANK('Sequestro de CO2'!I392),ISBLANK('Sequestro de CO2'!I431),ISBLANK('Sequestro de CO2'!I470),ISBLANK('Sequestro de CO2'!I509),ISBLANK('Sequestro de CO2'!I548),ISBLANK('Sequestro de CO2'!I587),ISBLANK('Sequestro de CO2'!I626),ISBLANK('Sequestro de CO2'!I665),ISBLANK('Sequestro de CO2'!I704),ISBLANK('Sequestro de CO2'!I743),ISBLANK('Sequestro de CO2'!I782)),"",SUM('Sequestro de CO2'!I41,'Sequestro de CO2'!I80,'Sequestro de CO2'!I119,'Sequestro de CO2'!I158,'Sequestro de CO2'!I197,'Sequestro de CO2'!I236,'Sequestro de CO2'!I275,'Sequestro de CO2'!I314,'Sequestro de CO2'!I353,'Sequestro de CO2'!I392,'Sequestro de CO2'!I431,'Sequestro de CO2'!I470,'Sequestro de CO2'!I509,'Sequestro de CO2'!I548,'Sequestro de CO2'!I587,'Sequestro de CO2'!I626,'Sequestro de CO2'!I665,'Sequestro de CO2'!I704,'Sequestro de CO2'!I743,'Sequestro de CO2'!I782))</f>
        <v>61304.205599999994</v>
      </c>
      <c r="AG60" s="159">
        <f>IF(OR(ISBLANK('Sequestro de CO2'!I42),ISBLANK('Sequestro de CO2'!I81),ISBLANK('Sequestro de CO2'!I120),ISBLANK('Sequestro de CO2'!I159),ISBLANK('Sequestro de CO2'!I198),ISBLANK('Sequestro de CO2'!I237),ISBLANK('Sequestro de CO2'!I276),ISBLANK('Sequestro de CO2'!I315),ISBLANK('Sequestro de CO2'!I354),ISBLANK('Sequestro de CO2'!I393),ISBLANK('Sequestro de CO2'!I432),ISBLANK('Sequestro de CO2'!I471),ISBLANK('Sequestro de CO2'!I510),ISBLANK('Sequestro de CO2'!I549),ISBLANK('Sequestro de CO2'!I588),ISBLANK('Sequestro de CO2'!I627),ISBLANK('Sequestro de CO2'!I666),ISBLANK('Sequestro de CO2'!I705),ISBLANK('Sequestro de CO2'!I744),ISBLANK('Sequestro de CO2'!I783)),"",SUM('Sequestro de CO2'!I42,'Sequestro de CO2'!I81,'Sequestro de CO2'!I120,'Sequestro de CO2'!I159,'Sequestro de CO2'!I198,'Sequestro de CO2'!I237,'Sequestro de CO2'!I276,'Sequestro de CO2'!I315,'Sequestro de CO2'!I354,'Sequestro de CO2'!I393,'Sequestro de CO2'!I432,'Sequestro de CO2'!I471,'Sequestro de CO2'!I510,'Sequestro de CO2'!I549,'Sequestro de CO2'!I588,'Sequestro de CO2'!I627,'Sequestro de CO2'!I666,'Sequestro de CO2'!I705,'Sequestro de CO2'!I744,'Sequestro de CO2'!I783))</f>
        <v>61304.205599999994</v>
      </c>
      <c r="AH60" s="159">
        <f>IF(OR(ISBLANK('Sequestro de CO2'!I43),ISBLANK('Sequestro de CO2'!I82),ISBLANK('Sequestro de CO2'!I121),ISBLANK('Sequestro de CO2'!I160),ISBLANK('Sequestro de CO2'!I199),ISBLANK('Sequestro de CO2'!I238),ISBLANK('Sequestro de CO2'!I277),ISBLANK('Sequestro de CO2'!I316),ISBLANK('Sequestro de CO2'!I355),ISBLANK('Sequestro de CO2'!I394),ISBLANK('Sequestro de CO2'!I433),ISBLANK('Sequestro de CO2'!I472),ISBLANK('Sequestro de CO2'!I511),ISBLANK('Sequestro de CO2'!I550),ISBLANK('Sequestro de CO2'!I589),ISBLANK('Sequestro de CO2'!I628),ISBLANK('Sequestro de CO2'!I667),ISBLANK('Sequestro de CO2'!I706),ISBLANK('Sequestro de CO2'!I745),ISBLANK('Sequestro de CO2'!I784)),"",SUM('Sequestro de CO2'!I43,'Sequestro de CO2'!I82,'Sequestro de CO2'!I121,'Sequestro de CO2'!I160,'Sequestro de CO2'!I199,'Sequestro de CO2'!I238,'Sequestro de CO2'!I277,'Sequestro de CO2'!I316,'Sequestro de CO2'!I355,'Sequestro de CO2'!I394,'Sequestro de CO2'!I433,'Sequestro de CO2'!I472,'Sequestro de CO2'!I511,'Sequestro de CO2'!I550,'Sequestro de CO2'!I589,'Sequestro de CO2'!I628,'Sequestro de CO2'!I667,'Sequestro de CO2'!I706,'Sequestro de CO2'!I745,'Sequestro de CO2'!I784))</f>
        <v>61304.205599999994</v>
      </c>
      <c r="AI60" s="159">
        <f>IF(OR(ISBLANK('Sequestro de CO2'!I44),ISBLANK('Sequestro de CO2'!I83),ISBLANK('Sequestro de CO2'!I122),ISBLANK('Sequestro de CO2'!I161),ISBLANK('Sequestro de CO2'!I200),ISBLANK('Sequestro de CO2'!I239),ISBLANK('Sequestro de CO2'!I278),ISBLANK('Sequestro de CO2'!I317),ISBLANK('Sequestro de CO2'!I356),ISBLANK('Sequestro de CO2'!I395),ISBLANK('Sequestro de CO2'!I434),ISBLANK('Sequestro de CO2'!I473),ISBLANK('Sequestro de CO2'!I512),ISBLANK('Sequestro de CO2'!I551),ISBLANK('Sequestro de CO2'!I590),ISBLANK('Sequestro de CO2'!I629),ISBLANK('Sequestro de CO2'!I668),ISBLANK('Sequestro de CO2'!I707),ISBLANK('Sequestro de CO2'!I746),ISBLANK('Sequestro de CO2'!I785)),"",SUM('Sequestro de CO2'!I44,'Sequestro de CO2'!I83,'Sequestro de CO2'!I122,'Sequestro de CO2'!I161,'Sequestro de CO2'!I200,'Sequestro de CO2'!I239,'Sequestro de CO2'!I278,'Sequestro de CO2'!I317,'Sequestro de CO2'!I356,'Sequestro de CO2'!I395,'Sequestro de CO2'!I434,'Sequestro de CO2'!I473,'Sequestro de CO2'!I512,'Sequestro de CO2'!I551,'Sequestro de CO2'!I590,'Sequestro de CO2'!I629,'Sequestro de CO2'!I668,'Sequestro de CO2'!I707,'Sequestro de CO2'!I746,'Sequestro de CO2'!I785))</f>
        <v>61304.205599999994</v>
      </c>
      <c r="AJ60" s="159">
        <f>IF(OR(ISBLANK('Sequestro de CO2'!I45),ISBLANK('Sequestro de CO2'!I84),ISBLANK('Sequestro de CO2'!I123),ISBLANK('Sequestro de CO2'!I162),ISBLANK('Sequestro de CO2'!I201),ISBLANK('Sequestro de CO2'!I240),ISBLANK('Sequestro de CO2'!I279),ISBLANK('Sequestro de CO2'!I318),ISBLANK('Sequestro de CO2'!I357),ISBLANK('Sequestro de CO2'!I396),ISBLANK('Sequestro de CO2'!I435),ISBLANK('Sequestro de CO2'!I474),ISBLANK('Sequestro de CO2'!I513),ISBLANK('Sequestro de CO2'!I552),ISBLANK('Sequestro de CO2'!I591),ISBLANK('Sequestro de CO2'!I630),ISBLANK('Sequestro de CO2'!I669),ISBLANK('Sequestro de CO2'!I708),ISBLANK('Sequestro de CO2'!I747),ISBLANK('Sequestro de CO2'!I786)),"",SUM('Sequestro de CO2'!I45,'Sequestro de CO2'!I84,'Sequestro de CO2'!I123,'Sequestro de CO2'!I162,'Sequestro de CO2'!I201,'Sequestro de CO2'!I240,'Sequestro de CO2'!I279,'Sequestro de CO2'!I318,'Sequestro de CO2'!I357,'Sequestro de CO2'!I396,'Sequestro de CO2'!I435,'Sequestro de CO2'!I474,'Sequestro de CO2'!I513,'Sequestro de CO2'!I552,'Sequestro de CO2'!I591,'Sequestro de CO2'!I630,'Sequestro de CO2'!I669,'Sequestro de CO2'!I708,'Sequestro de CO2'!I747,'Sequestro de CO2'!I786))</f>
        <v>61304.205599999994</v>
      </c>
      <c r="AK60" s="160">
        <f>IF(OR(ISBLANK('Sequestro de CO2'!I46),ISBLANK('Sequestro de CO2'!I85),ISBLANK('Sequestro de CO2'!I124),ISBLANK('Sequestro de CO2'!I163),ISBLANK('Sequestro de CO2'!I202),ISBLANK('Sequestro de CO2'!I241),ISBLANK('Sequestro de CO2'!I280),ISBLANK('Sequestro de CO2'!I319),ISBLANK('Sequestro de CO2'!I358),ISBLANK('Sequestro de CO2'!I397),ISBLANK('Sequestro de CO2'!I436),ISBLANK('Sequestro de CO2'!I475),ISBLANK('Sequestro de CO2'!I514),ISBLANK('Sequestro de CO2'!I553),ISBLANK('Sequestro de CO2'!I592),ISBLANK('Sequestro de CO2'!I631),ISBLANK('Sequestro de CO2'!I670),ISBLANK('Sequestro de CO2'!I709),ISBLANK('Sequestro de CO2'!I748),ISBLANK('Sequestro de CO2'!I787)),"",SUM('Sequestro de CO2'!I46,'Sequestro de CO2'!I85,'Sequestro de CO2'!I124,'Sequestro de CO2'!I163,'Sequestro de CO2'!I202,'Sequestro de CO2'!I241,'Sequestro de CO2'!I280,'Sequestro de CO2'!I319,'Sequestro de CO2'!I358,'Sequestro de CO2'!I397,'Sequestro de CO2'!I436,'Sequestro de CO2'!I475,'Sequestro de CO2'!I514,'Sequestro de CO2'!I553,'Sequestro de CO2'!I592,'Sequestro de CO2'!I631,'Sequestro de CO2'!I670,'Sequestro de CO2'!I709,'Sequestro de CO2'!I748,'Sequestro de CO2'!I787))</f>
        <v>61304.205599999994</v>
      </c>
      <c r="AL60" s="144"/>
      <c r="AM60" s="144"/>
      <c r="AN60" s="144"/>
      <c r="AO60" s="144"/>
      <c r="AP60" s="144"/>
      <c r="AQ60" s="144"/>
      <c r="AR60" s="144"/>
      <c r="AS60" s="144"/>
      <c r="AT60" s="144"/>
      <c r="AU60" s="144"/>
      <c r="AV60" s="144"/>
      <c r="AW60" s="144"/>
      <c r="AX60" s="144"/>
      <c r="AY60" s="144"/>
      <c r="AZ60" s="144"/>
      <c r="BA60" s="144"/>
      <c r="BB60" s="144"/>
      <c r="BC60" s="144"/>
    </row>
    <row r="61" spans="1:55" ht="41.25" customHeight="1" thickBot="1" x14ac:dyDescent="0.35">
      <c r="B61" s="139" t="s">
        <v>141</v>
      </c>
      <c r="C61" s="161">
        <f>IF(OR(ISBLANK('Sequestro de CO2'!J12),ISBLANK('Sequestro de CO2'!J51),ISBLANK('Sequestro de CO2'!J90),ISBLANK('Sequestro de CO2'!J129),ISBLANK('Sequestro de CO2'!J168),ISBLANK('Sequestro de CO2'!J207),ISBLANK('Sequestro de CO2'!J246),ISBLANK('Sequestro de CO2'!J285),ISBLANK('Sequestro de CO2'!J324),ISBLANK('Sequestro de CO2'!J363),ISBLANK('Sequestro de CO2'!J402),ISBLANK('Sequestro de CO2'!J441),ISBLANK('Sequestro de CO2'!J480),ISBLANK('Sequestro de CO2'!J519),ISBLANK('Sequestro de CO2'!J558),ISBLANK('Sequestro de CO2'!J597),ISBLANK('Sequestro de CO2'!J636),ISBLANK('Sequestro de CO2'!J675),ISBLANK('Sequestro de CO2'!J714),ISBLANK('Sequestro de CO2'!J753)),"",SUM('Sequestro de CO2'!J12,'Sequestro de CO2'!J51,'Sequestro de CO2'!J90,'Sequestro de CO2'!J129,'Sequestro de CO2'!J168,'Sequestro de CO2'!J207,'Sequestro de CO2'!J246,'Sequestro de CO2'!J285,'Sequestro de CO2'!J324,'Sequestro de CO2'!J363,'Sequestro de CO2'!J402,'Sequestro de CO2'!J441,'Sequestro de CO2'!J480,'Sequestro de CO2'!J519,'Sequestro de CO2'!J558,'Sequestro de CO2'!J597,'Sequestro de CO2'!J636,'Sequestro de CO2'!J675,'Sequestro de CO2'!J714,'Sequestro de CO2'!J753))</f>
        <v>4277.0375999999997</v>
      </c>
      <c r="D61" s="161">
        <f>IF(OR(ISBLANK('Sequestro de CO2'!J13),ISBLANK('Sequestro de CO2'!J52),ISBLANK('Sequestro de CO2'!J91),ISBLANK('Sequestro de CO2'!J130),ISBLANK('Sequestro de CO2'!J169),ISBLANK('Sequestro de CO2'!J208),ISBLANK('Sequestro de CO2'!J247),ISBLANK('Sequestro de CO2'!J286),ISBLANK('Sequestro de CO2'!J325),ISBLANK('Sequestro de CO2'!J364),ISBLANK('Sequestro de CO2'!J403),ISBLANK('Sequestro de CO2'!J442),ISBLANK('Sequestro de CO2'!J481),ISBLANK('Sequestro de CO2'!J520),ISBLANK('Sequestro de CO2'!J559),ISBLANK('Sequestro de CO2'!J598),ISBLANK('Sequestro de CO2'!J637),ISBLANK('Sequestro de CO2'!J676),ISBLANK('Sequestro de CO2'!J715),ISBLANK('Sequestro de CO2'!J754)),"",SUM('Sequestro de CO2'!J13,'Sequestro de CO2'!J52,'Sequestro de CO2'!J91,'Sequestro de CO2'!J130,'Sequestro de CO2'!J169,'Sequestro de CO2'!J208,'Sequestro de CO2'!J247,'Sequestro de CO2'!J286,'Sequestro de CO2'!J325,'Sequestro de CO2'!J364,'Sequestro de CO2'!J403,'Sequestro de CO2'!J442,'Sequestro de CO2'!J481,'Sequestro de CO2'!J520,'Sequestro de CO2'!J559,'Sequestro de CO2'!J598,'Sequestro de CO2'!J637,'Sequestro de CO2'!J676,'Sequestro de CO2'!J715,'Sequestro de CO2'!J754))</f>
        <v>18058.603199999998</v>
      </c>
      <c r="E61" s="161">
        <f>IF(OR(ISBLANK('Sequestro de CO2'!J14),ISBLANK('Sequestro de CO2'!J53),ISBLANK('Sequestro de CO2'!J92),ISBLANK('Sequestro de CO2'!J131),ISBLANK('Sequestro de CO2'!J170),ISBLANK('Sequestro de CO2'!J209),ISBLANK('Sequestro de CO2'!J248),ISBLANK('Sequestro de CO2'!J287),ISBLANK('Sequestro de CO2'!J326),ISBLANK('Sequestro de CO2'!J365),ISBLANK('Sequestro de CO2'!J404),ISBLANK('Sequestro de CO2'!J443),ISBLANK('Sequestro de CO2'!J482),ISBLANK('Sequestro de CO2'!J521),ISBLANK('Sequestro de CO2'!J560),ISBLANK('Sequestro de CO2'!J599),ISBLANK('Sequestro de CO2'!J638),ISBLANK('Sequestro de CO2'!J677),ISBLANK('Sequestro de CO2'!J716),ISBLANK('Sequestro de CO2'!J755)),"",SUM('Sequestro de CO2'!J14,'Sequestro de CO2'!J53,'Sequestro de CO2'!J92,'Sequestro de CO2'!J131,'Sequestro de CO2'!J170,'Sequestro de CO2'!J209,'Sequestro de CO2'!J248,'Sequestro de CO2'!J287,'Sequestro de CO2'!J326,'Sequestro de CO2'!J365,'Sequestro de CO2'!J404,'Sequestro de CO2'!J443,'Sequestro de CO2'!J482,'Sequestro de CO2'!J521,'Sequestro de CO2'!J560,'Sequestro de CO2'!J599,'Sequestro de CO2'!J638,'Sequestro de CO2'!J677,'Sequestro de CO2'!J716,'Sequestro de CO2'!J755))</f>
        <v>41344.696799999991</v>
      </c>
      <c r="F61" s="161">
        <f>IF(OR(ISBLANK('Sequestro de CO2'!J15),ISBLANK('Sequestro de CO2'!J54),ISBLANK('Sequestro de CO2'!J93),ISBLANK('Sequestro de CO2'!J132),ISBLANK('Sequestro de CO2'!J171),ISBLANK('Sequestro de CO2'!J210),ISBLANK('Sequestro de CO2'!J249),ISBLANK('Sequestro de CO2'!J288),ISBLANK('Sequestro de CO2'!J327),ISBLANK('Sequestro de CO2'!J366),ISBLANK('Sequestro de CO2'!J405),ISBLANK('Sequestro de CO2'!J444),ISBLANK('Sequestro de CO2'!J483),ISBLANK('Sequestro de CO2'!J522),ISBLANK('Sequestro de CO2'!J561),ISBLANK('Sequestro de CO2'!J600),ISBLANK('Sequestro de CO2'!J639),ISBLANK('Sequestro de CO2'!J678),ISBLANK('Sequestro de CO2'!J717),ISBLANK('Sequestro de CO2'!J756)),"",SUM('Sequestro de CO2'!J15,'Sequestro de CO2'!J54,'Sequestro de CO2'!J93,'Sequestro de CO2'!J132,'Sequestro de CO2'!J171,'Sequestro de CO2'!J210,'Sequestro de CO2'!J249,'Sequestro de CO2'!J288,'Sequestro de CO2'!J327,'Sequestro de CO2'!J366,'Sequestro de CO2'!J405,'Sequestro de CO2'!J444,'Sequestro de CO2'!J483,'Sequestro de CO2'!J522,'Sequestro de CO2'!J561,'Sequestro de CO2'!J600,'Sequestro de CO2'!J639,'Sequestro de CO2'!J678,'Sequestro de CO2'!J717,'Sequestro de CO2'!J756))</f>
        <v>74135.318399999989</v>
      </c>
      <c r="G61" s="161">
        <f>IF(OR(ISBLANK('Sequestro de CO2'!J16),ISBLANK('Sequestro de CO2'!J55),ISBLANK('Sequestro de CO2'!J94),ISBLANK('Sequestro de CO2'!J133),ISBLANK('Sequestro de CO2'!J172),ISBLANK('Sequestro de CO2'!J211),ISBLANK('Sequestro de CO2'!J250),ISBLANK('Sequestro de CO2'!J289),ISBLANK('Sequestro de CO2'!J328),ISBLANK('Sequestro de CO2'!J367),ISBLANK('Sequestro de CO2'!J406),ISBLANK('Sequestro de CO2'!J445),ISBLANK('Sequestro de CO2'!J484),ISBLANK('Sequestro de CO2'!J523),ISBLANK('Sequestro de CO2'!J562),ISBLANK('Sequestro de CO2'!J601),ISBLANK('Sequestro de CO2'!J640),ISBLANK('Sequestro de CO2'!J679),ISBLANK('Sequestro de CO2'!J718),ISBLANK('Sequestro de CO2'!J757)),"",SUM('Sequestro de CO2'!J16,'Sequestro de CO2'!J55,'Sequestro de CO2'!J94,'Sequestro de CO2'!J133,'Sequestro de CO2'!J172,'Sequestro de CO2'!J211,'Sequestro de CO2'!J250,'Sequestro de CO2'!J289,'Sequestro de CO2'!J328,'Sequestro de CO2'!J367,'Sequestro de CO2'!J406,'Sequestro de CO2'!J445,'Sequestro de CO2'!J484,'Sequestro de CO2'!J523,'Sequestro de CO2'!J562,'Sequestro de CO2'!J601,'Sequestro de CO2'!J640,'Sequestro de CO2'!J679,'Sequestro de CO2'!J718,'Sequestro de CO2'!J757))</f>
        <v>116430.46799999999</v>
      </c>
      <c r="H61" s="161">
        <f>IF(OR(ISBLANK('Sequestro de CO2'!J17),ISBLANK('Sequestro de CO2'!J56),ISBLANK('Sequestro de CO2'!J95),ISBLANK('Sequestro de CO2'!J134),ISBLANK('Sequestro de CO2'!J173),ISBLANK('Sequestro de CO2'!J212),ISBLANK('Sequestro de CO2'!J251),ISBLANK('Sequestro de CO2'!J290),ISBLANK('Sequestro de CO2'!J329),ISBLANK('Sequestro de CO2'!J368),ISBLANK('Sequestro de CO2'!J407),ISBLANK('Sequestro de CO2'!J446),ISBLANK('Sequestro de CO2'!J485),ISBLANK('Sequestro de CO2'!J524),ISBLANK('Sequestro de CO2'!J563),ISBLANK('Sequestro de CO2'!J602),ISBLANK('Sequestro de CO2'!J641),ISBLANK('Sequestro de CO2'!J680),ISBLANK('Sequestro de CO2'!J719),ISBLANK('Sequestro de CO2'!J758)),"",SUM('Sequestro de CO2'!J17,'Sequestro de CO2'!J56,'Sequestro de CO2'!J95,'Sequestro de CO2'!J134,'Sequestro de CO2'!J173,'Sequestro de CO2'!J212,'Sequestro de CO2'!J251,'Sequestro de CO2'!J290,'Sequestro de CO2'!J329,'Sequestro de CO2'!J368,'Sequestro de CO2'!J407,'Sequestro de CO2'!J446,'Sequestro de CO2'!J485,'Sequestro de CO2'!J524,'Sequestro de CO2'!J563,'Sequestro de CO2'!J602,'Sequestro de CO2'!J641,'Sequestro de CO2'!J680,'Sequestro de CO2'!J719,'Sequestro de CO2'!J758))</f>
        <v>168230.14559999999</v>
      </c>
      <c r="I61" s="161">
        <f>IF(OR(ISBLANK('Sequestro de CO2'!J18),ISBLANK('Sequestro de CO2'!J57),ISBLANK('Sequestro de CO2'!J96),ISBLANK('Sequestro de CO2'!J135),ISBLANK('Sequestro de CO2'!J174),ISBLANK('Sequestro de CO2'!J213),ISBLANK('Sequestro de CO2'!J252),ISBLANK('Sequestro de CO2'!J291),ISBLANK('Sequestro de CO2'!J330),ISBLANK('Sequestro de CO2'!J369),ISBLANK('Sequestro de CO2'!J408),ISBLANK('Sequestro de CO2'!J447),ISBLANK('Sequestro de CO2'!J486),ISBLANK('Sequestro de CO2'!J525),ISBLANK('Sequestro de CO2'!J564),ISBLANK('Sequestro de CO2'!J603),ISBLANK('Sequestro de CO2'!J642),ISBLANK('Sequestro de CO2'!J681),ISBLANK('Sequestro de CO2'!J720),ISBLANK('Sequestro de CO2'!J759)),"",SUM('Sequestro de CO2'!J18,'Sequestro de CO2'!J57,'Sequestro de CO2'!J96,'Sequestro de CO2'!J135,'Sequestro de CO2'!J174,'Sequestro de CO2'!J213,'Sequestro de CO2'!J252,'Sequestro de CO2'!J291,'Sequestro de CO2'!J330,'Sequestro de CO2'!J369,'Sequestro de CO2'!J408,'Sequestro de CO2'!J447,'Sequestro de CO2'!J486,'Sequestro de CO2'!J525,'Sequestro de CO2'!J564,'Sequestro de CO2'!J603,'Sequestro de CO2'!J642,'Sequestro de CO2'!J681,'Sequestro de CO2'!J720,'Sequestro de CO2'!J759))</f>
        <v>229534.35119999998</v>
      </c>
      <c r="J61" s="161">
        <f>IF(OR(ISBLANK('Sequestro de CO2'!J19),ISBLANK('Sequestro de CO2'!J58),ISBLANK('Sequestro de CO2'!J97),ISBLANK('Sequestro de CO2'!J136),ISBLANK('Sequestro de CO2'!J175),ISBLANK('Sequestro de CO2'!J214),ISBLANK('Sequestro de CO2'!J253),ISBLANK('Sequestro de CO2'!J292),ISBLANK('Sequestro de CO2'!J331),ISBLANK('Sequestro de CO2'!J370),ISBLANK('Sequestro de CO2'!J409),ISBLANK('Sequestro de CO2'!J448),ISBLANK('Sequestro de CO2'!J487),ISBLANK('Sequestro de CO2'!J526),ISBLANK('Sequestro de CO2'!J565),ISBLANK('Sequestro de CO2'!J604),ISBLANK('Sequestro de CO2'!J643),ISBLANK('Sequestro de CO2'!J682),ISBLANK('Sequestro de CO2'!J721),ISBLANK('Sequestro de CO2'!J760)),"",SUM('Sequestro de CO2'!J19,'Sequestro de CO2'!J58,'Sequestro de CO2'!J97,'Sequestro de CO2'!J136,'Sequestro de CO2'!J175,'Sequestro de CO2'!J214,'Sequestro de CO2'!J253,'Sequestro de CO2'!J292,'Sequestro de CO2'!J331,'Sequestro de CO2'!J370,'Sequestro de CO2'!J409,'Sequestro de CO2'!J448,'Sequestro de CO2'!J487,'Sequestro de CO2'!J526,'Sequestro de CO2'!J565,'Sequestro de CO2'!J604,'Sequestro de CO2'!J643,'Sequestro de CO2'!J682,'Sequestro de CO2'!J721,'Sequestro de CO2'!J760))</f>
        <v>290838.55679999996</v>
      </c>
      <c r="K61" s="161">
        <f>IF(OR(ISBLANK('Sequestro de CO2'!J20),ISBLANK('Sequestro de CO2'!J59),ISBLANK('Sequestro de CO2'!J98),ISBLANK('Sequestro de CO2'!J137),ISBLANK('Sequestro de CO2'!J176),ISBLANK('Sequestro de CO2'!J215),ISBLANK('Sequestro de CO2'!J254),ISBLANK('Sequestro de CO2'!J293),ISBLANK('Sequestro de CO2'!J332),ISBLANK('Sequestro de CO2'!J371),ISBLANK('Sequestro de CO2'!J410),ISBLANK('Sequestro de CO2'!J449),ISBLANK('Sequestro de CO2'!J488),ISBLANK('Sequestro de CO2'!J527),ISBLANK('Sequestro de CO2'!J566),ISBLANK('Sequestro de CO2'!J605),ISBLANK('Sequestro de CO2'!J644),ISBLANK('Sequestro de CO2'!J683),ISBLANK('Sequestro de CO2'!J722),ISBLANK('Sequestro de CO2'!J761)),"",SUM('Sequestro de CO2'!J20,'Sequestro de CO2'!J59,'Sequestro de CO2'!J98,'Sequestro de CO2'!J137,'Sequestro de CO2'!J176,'Sequestro de CO2'!J215,'Sequestro de CO2'!J254,'Sequestro de CO2'!J293,'Sequestro de CO2'!J332,'Sequestro de CO2'!J371,'Sequestro de CO2'!J410,'Sequestro de CO2'!J449,'Sequestro de CO2'!J488,'Sequestro de CO2'!J527,'Sequestro de CO2'!J566,'Sequestro de CO2'!J605,'Sequestro de CO2'!J644,'Sequestro de CO2'!J683,'Sequestro de CO2'!J722,'Sequestro de CO2'!J761))</f>
        <v>352142.76239999995</v>
      </c>
      <c r="L61" s="161">
        <f>IF(OR(ISBLANK('Sequestro de CO2'!J21),ISBLANK('Sequestro de CO2'!J60),ISBLANK('Sequestro de CO2'!J99),ISBLANK('Sequestro de CO2'!J138),ISBLANK('Sequestro de CO2'!J177),ISBLANK('Sequestro de CO2'!J216),ISBLANK('Sequestro de CO2'!J255),ISBLANK('Sequestro de CO2'!J294),ISBLANK('Sequestro de CO2'!J333),ISBLANK('Sequestro de CO2'!J372),ISBLANK('Sequestro de CO2'!J411),ISBLANK('Sequestro de CO2'!J450),ISBLANK('Sequestro de CO2'!J489),ISBLANK('Sequestro de CO2'!J528),ISBLANK('Sequestro de CO2'!J567),ISBLANK('Sequestro de CO2'!J606),ISBLANK('Sequestro de CO2'!J645),ISBLANK('Sequestro de CO2'!J684),ISBLANK('Sequestro de CO2'!J723),ISBLANK('Sequestro de CO2'!J762)),"",SUM('Sequestro de CO2'!J21,'Sequestro de CO2'!J60,'Sequestro de CO2'!J99,'Sequestro de CO2'!J138,'Sequestro de CO2'!J177,'Sequestro de CO2'!J216,'Sequestro de CO2'!J255,'Sequestro de CO2'!J294,'Sequestro de CO2'!J333,'Sequestro de CO2'!J372,'Sequestro de CO2'!J411,'Sequestro de CO2'!J450,'Sequestro de CO2'!J489,'Sequestro de CO2'!J528,'Sequestro de CO2'!J567,'Sequestro de CO2'!J606,'Sequestro de CO2'!J645,'Sequestro de CO2'!J684,'Sequestro de CO2'!J723,'Sequestro de CO2'!J762))</f>
        <v>413446.96799999994</v>
      </c>
      <c r="M61" s="161">
        <f>IF(OR(ISBLANK('Sequestro de CO2'!J22),ISBLANK('Sequestro de CO2'!J61),ISBLANK('Sequestro de CO2'!J100),ISBLANK('Sequestro de CO2'!J139),ISBLANK('Sequestro de CO2'!J178),ISBLANK('Sequestro de CO2'!J217),ISBLANK('Sequestro de CO2'!J256),ISBLANK('Sequestro de CO2'!J295),ISBLANK('Sequestro de CO2'!J334),ISBLANK('Sequestro de CO2'!J373),ISBLANK('Sequestro de CO2'!J412),ISBLANK('Sequestro de CO2'!J451),ISBLANK('Sequestro de CO2'!J490),ISBLANK('Sequestro de CO2'!J529),ISBLANK('Sequestro de CO2'!J568),ISBLANK('Sequestro de CO2'!J607),ISBLANK('Sequestro de CO2'!J646),ISBLANK('Sequestro de CO2'!J685),ISBLANK('Sequestro de CO2'!J724),ISBLANK('Sequestro de CO2'!J763)),"",SUM('Sequestro de CO2'!J22,'Sequestro de CO2'!J61,'Sequestro de CO2'!J100,'Sequestro de CO2'!J139,'Sequestro de CO2'!J178,'Sequestro de CO2'!J217,'Sequestro de CO2'!J256,'Sequestro de CO2'!J295,'Sequestro de CO2'!J334,'Sequestro de CO2'!J373,'Sequestro de CO2'!J412,'Sequestro de CO2'!J451,'Sequestro de CO2'!J490,'Sequestro de CO2'!J529,'Sequestro de CO2'!J568,'Sequestro de CO2'!J607,'Sequestro de CO2'!J646,'Sequestro de CO2'!J685,'Sequestro de CO2'!J724,'Sequestro de CO2'!J763))</f>
        <v>474751.17359999992</v>
      </c>
      <c r="N61" s="161">
        <f>IF(OR(ISBLANK('Sequestro de CO2'!J23),ISBLANK('Sequestro de CO2'!J62),ISBLANK('Sequestro de CO2'!J101),ISBLANK('Sequestro de CO2'!J140),ISBLANK('Sequestro de CO2'!J179),ISBLANK('Sequestro de CO2'!J218),ISBLANK('Sequestro de CO2'!J257),ISBLANK('Sequestro de CO2'!J296),ISBLANK('Sequestro de CO2'!J335),ISBLANK('Sequestro de CO2'!J374),ISBLANK('Sequestro de CO2'!J413),ISBLANK('Sequestro de CO2'!J452),ISBLANK('Sequestro de CO2'!J491),ISBLANK('Sequestro de CO2'!J530),ISBLANK('Sequestro de CO2'!J569),ISBLANK('Sequestro de CO2'!J608),ISBLANK('Sequestro de CO2'!J647),ISBLANK('Sequestro de CO2'!J686),ISBLANK('Sequestro de CO2'!J725),ISBLANK('Sequestro de CO2'!J764)),"",SUM('Sequestro de CO2'!J23,'Sequestro de CO2'!J62,'Sequestro de CO2'!J101,'Sequestro de CO2'!J140,'Sequestro de CO2'!J179,'Sequestro de CO2'!J218,'Sequestro de CO2'!J257,'Sequestro de CO2'!J296,'Sequestro de CO2'!J335,'Sequestro de CO2'!J374,'Sequestro de CO2'!J413,'Sequestro de CO2'!J452,'Sequestro de CO2'!J491,'Sequestro de CO2'!J530,'Sequestro de CO2'!J569,'Sequestro de CO2'!J608,'Sequestro de CO2'!J647,'Sequestro de CO2'!J686,'Sequestro de CO2'!J725,'Sequestro de CO2'!J764))</f>
        <v>536055.37919999997</v>
      </c>
      <c r="O61" s="161">
        <f>IF(OR(ISBLANK('Sequestro de CO2'!J24),ISBLANK('Sequestro de CO2'!J63),ISBLANK('Sequestro de CO2'!J102),ISBLANK('Sequestro de CO2'!J141),ISBLANK('Sequestro de CO2'!J180),ISBLANK('Sequestro de CO2'!J219),ISBLANK('Sequestro de CO2'!J258),ISBLANK('Sequestro de CO2'!J297),ISBLANK('Sequestro de CO2'!J336),ISBLANK('Sequestro de CO2'!J375),ISBLANK('Sequestro de CO2'!J414),ISBLANK('Sequestro de CO2'!J453),ISBLANK('Sequestro de CO2'!J492),ISBLANK('Sequestro de CO2'!J531),ISBLANK('Sequestro de CO2'!J570),ISBLANK('Sequestro de CO2'!J609),ISBLANK('Sequestro de CO2'!J648),ISBLANK('Sequestro de CO2'!J687),ISBLANK('Sequestro de CO2'!J726),ISBLANK('Sequestro de CO2'!J765)),"",SUM('Sequestro de CO2'!J24,'Sequestro de CO2'!J63,'Sequestro de CO2'!J102,'Sequestro de CO2'!J141,'Sequestro de CO2'!J180,'Sequestro de CO2'!J219,'Sequestro de CO2'!J258,'Sequestro de CO2'!J297,'Sequestro de CO2'!J336,'Sequestro de CO2'!J375,'Sequestro de CO2'!J414,'Sequestro de CO2'!J453,'Sequestro de CO2'!J492,'Sequestro de CO2'!J531,'Sequestro de CO2'!J570,'Sequestro de CO2'!J609,'Sequestro de CO2'!J648,'Sequestro de CO2'!J687,'Sequestro de CO2'!J726,'Sequestro de CO2'!J765))</f>
        <v>597359.58479999995</v>
      </c>
      <c r="P61" s="161">
        <f>IF(OR(ISBLANK('Sequestro de CO2'!J25),ISBLANK('Sequestro de CO2'!J64),ISBLANK('Sequestro de CO2'!J103),ISBLANK('Sequestro de CO2'!J142),ISBLANK('Sequestro de CO2'!J181),ISBLANK('Sequestro de CO2'!J220),ISBLANK('Sequestro de CO2'!J259),ISBLANK('Sequestro de CO2'!J298),ISBLANK('Sequestro de CO2'!J337),ISBLANK('Sequestro de CO2'!J376),ISBLANK('Sequestro de CO2'!J415),ISBLANK('Sequestro de CO2'!J454),ISBLANK('Sequestro de CO2'!J493),ISBLANK('Sequestro de CO2'!J532),ISBLANK('Sequestro de CO2'!J571),ISBLANK('Sequestro de CO2'!J610),ISBLANK('Sequestro de CO2'!J649),ISBLANK('Sequestro de CO2'!J688),ISBLANK('Sequestro de CO2'!J727),ISBLANK('Sequestro de CO2'!J766)),"",SUM('Sequestro de CO2'!J25,'Sequestro de CO2'!J64,'Sequestro de CO2'!J103,'Sequestro de CO2'!J142,'Sequestro de CO2'!J181,'Sequestro de CO2'!J220,'Sequestro de CO2'!J259,'Sequestro de CO2'!J298,'Sequestro de CO2'!J337,'Sequestro de CO2'!J376,'Sequestro de CO2'!J415,'Sequestro de CO2'!J454,'Sequestro de CO2'!J493,'Sequestro de CO2'!J532,'Sequestro de CO2'!J571,'Sequestro de CO2'!J610,'Sequestro de CO2'!J649,'Sequestro de CO2'!J688,'Sequestro de CO2'!J727,'Sequestro de CO2'!J766))</f>
        <v>658663.79039999994</v>
      </c>
      <c r="Q61" s="161">
        <f>IF(OR(ISBLANK('Sequestro de CO2'!J26),ISBLANK('Sequestro de CO2'!J65),ISBLANK('Sequestro de CO2'!J104),ISBLANK('Sequestro de CO2'!J143),ISBLANK('Sequestro de CO2'!J182),ISBLANK('Sequestro de CO2'!J221),ISBLANK('Sequestro de CO2'!J260),ISBLANK('Sequestro de CO2'!J299),ISBLANK('Sequestro de CO2'!J338),ISBLANK('Sequestro de CO2'!J377),ISBLANK('Sequestro de CO2'!J416),ISBLANK('Sequestro de CO2'!J455),ISBLANK('Sequestro de CO2'!J494),ISBLANK('Sequestro de CO2'!J533),ISBLANK('Sequestro de CO2'!J572),ISBLANK('Sequestro de CO2'!J611),ISBLANK('Sequestro de CO2'!J650),ISBLANK('Sequestro de CO2'!J689),ISBLANK('Sequestro de CO2'!J728),ISBLANK('Sequestro de CO2'!J767)),"",SUM('Sequestro de CO2'!J26,'Sequestro de CO2'!J65,'Sequestro de CO2'!J104,'Sequestro de CO2'!J143,'Sequestro de CO2'!J182,'Sequestro de CO2'!J221,'Sequestro de CO2'!J260,'Sequestro de CO2'!J299,'Sequestro de CO2'!J338,'Sequestro de CO2'!J377,'Sequestro de CO2'!J416,'Sequestro de CO2'!J455,'Sequestro de CO2'!J494,'Sequestro de CO2'!J533,'Sequestro de CO2'!J572,'Sequestro de CO2'!J611,'Sequestro de CO2'!J650,'Sequestro de CO2'!J689,'Sequestro de CO2'!J728,'Sequestro de CO2'!J767))</f>
        <v>719967.99599999993</v>
      </c>
      <c r="R61" s="161">
        <f>IF(OR(ISBLANK('Sequestro de CO2'!J27),ISBLANK('Sequestro de CO2'!J66),ISBLANK('Sequestro de CO2'!J105),ISBLANK('Sequestro de CO2'!J144),ISBLANK('Sequestro de CO2'!J183),ISBLANK('Sequestro de CO2'!J222),ISBLANK('Sequestro de CO2'!J261),ISBLANK('Sequestro de CO2'!J300),ISBLANK('Sequestro de CO2'!J339),ISBLANK('Sequestro de CO2'!J378),ISBLANK('Sequestro de CO2'!J417),ISBLANK('Sequestro de CO2'!J456),ISBLANK('Sequestro de CO2'!J495),ISBLANK('Sequestro de CO2'!J534),ISBLANK('Sequestro de CO2'!J573),ISBLANK('Sequestro de CO2'!J612),ISBLANK('Sequestro de CO2'!J651),ISBLANK('Sequestro de CO2'!J690),ISBLANK('Sequestro de CO2'!J729),ISBLANK('Sequestro de CO2'!J768)),"",SUM('Sequestro de CO2'!J27,'Sequestro de CO2'!J66,'Sequestro de CO2'!J105,'Sequestro de CO2'!J144,'Sequestro de CO2'!J183,'Sequestro de CO2'!J222,'Sequestro de CO2'!J261,'Sequestro de CO2'!J300,'Sequestro de CO2'!J339,'Sequestro de CO2'!J378,'Sequestro de CO2'!J417,'Sequestro de CO2'!J456,'Sequestro de CO2'!J495,'Sequestro de CO2'!J534,'Sequestro de CO2'!J573,'Sequestro de CO2'!J612,'Sequestro de CO2'!J651,'Sequestro de CO2'!J690,'Sequestro de CO2'!J729,'Sequestro de CO2'!J768))</f>
        <v>781272.20159999991</v>
      </c>
      <c r="S61" s="161">
        <f>IF(OR(ISBLANK('Sequestro de CO2'!J28),ISBLANK('Sequestro de CO2'!J67),ISBLANK('Sequestro de CO2'!J106),ISBLANK('Sequestro de CO2'!J145),ISBLANK('Sequestro de CO2'!J184),ISBLANK('Sequestro de CO2'!J223),ISBLANK('Sequestro de CO2'!J262),ISBLANK('Sequestro de CO2'!J301),ISBLANK('Sequestro de CO2'!J340),ISBLANK('Sequestro de CO2'!J379),ISBLANK('Sequestro de CO2'!J418),ISBLANK('Sequestro de CO2'!J457),ISBLANK('Sequestro de CO2'!J496),ISBLANK('Sequestro de CO2'!J535),ISBLANK('Sequestro de CO2'!J574),ISBLANK('Sequestro de CO2'!J613),ISBLANK('Sequestro de CO2'!J652),ISBLANK('Sequestro de CO2'!J691),ISBLANK('Sequestro de CO2'!J730),ISBLANK('Sequestro de CO2'!J769)),"",SUM('Sequestro de CO2'!J28,'Sequestro de CO2'!J67,'Sequestro de CO2'!J106,'Sequestro de CO2'!J145,'Sequestro de CO2'!J184,'Sequestro de CO2'!J223,'Sequestro de CO2'!J262,'Sequestro de CO2'!J301,'Sequestro de CO2'!J340,'Sequestro de CO2'!J379,'Sequestro de CO2'!J418,'Sequestro de CO2'!J457,'Sequestro de CO2'!J496,'Sequestro de CO2'!J535,'Sequestro de CO2'!J574,'Sequestro de CO2'!J613,'Sequestro de CO2'!J652,'Sequestro de CO2'!J691,'Sequestro de CO2'!J730,'Sequestro de CO2'!J769))</f>
        <v>842576.4071999999</v>
      </c>
      <c r="T61" s="161">
        <f>IF(OR(ISBLANK('Sequestro de CO2'!J29),ISBLANK('Sequestro de CO2'!J68),ISBLANK('Sequestro de CO2'!J107),ISBLANK('Sequestro de CO2'!J146),ISBLANK('Sequestro de CO2'!J185),ISBLANK('Sequestro de CO2'!J224),ISBLANK('Sequestro de CO2'!J263),ISBLANK('Sequestro de CO2'!J302),ISBLANK('Sequestro de CO2'!J341),ISBLANK('Sequestro de CO2'!J380),ISBLANK('Sequestro de CO2'!J419),ISBLANK('Sequestro de CO2'!J458),ISBLANK('Sequestro de CO2'!J497),ISBLANK('Sequestro de CO2'!J536),ISBLANK('Sequestro de CO2'!J575),ISBLANK('Sequestro de CO2'!J614),ISBLANK('Sequestro de CO2'!J653),ISBLANK('Sequestro de CO2'!J692),ISBLANK('Sequestro de CO2'!J731),ISBLANK('Sequestro de CO2'!J770)),"",SUM('Sequestro de CO2'!J29,'Sequestro de CO2'!J68,'Sequestro de CO2'!J107,'Sequestro de CO2'!J146,'Sequestro de CO2'!J185,'Sequestro de CO2'!J224,'Sequestro de CO2'!J263,'Sequestro de CO2'!J302,'Sequestro de CO2'!J341,'Sequestro de CO2'!J380,'Sequestro de CO2'!J419,'Sequestro de CO2'!J458,'Sequestro de CO2'!J497,'Sequestro de CO2'!J536,'Sequestro de CO2'!J575,'Sequestro de CO2'!J614,'Sequestro de CO2'!J653,'Sequestro de CO2'!J692,'Sequestro de CO2'!J731,'Sequestro de CO2'!J770))</f>
        <v>903880.61279999989</v>
      </c>
      <c r="U61" s="161">
        <f>IF(OR(ISBLANK('Sequestro de CO2'!J30),ISBLANK('Sequestro de CO2'!J69),ISBLANK('Sequestro de CO2'!J108),ISBLANK('Sequestro de CO2'!J147),ISBLANK('Sequestro de CO2'!J186),ISBLANK('Sequestro de CO2'!J225),ISBLANK('Sequestro de CO2'!J264),ISBLANK('Sequestro de CO2'!J303),ISBLANK('Sequestro de CO2'!J342),ISBLANK('Sequestro de CO2'!J381),ISBLANK('Sequestro de CO2'!J420),ISBLANK('Sequestro de CO2'!J459),ISBLANK('Sequestro de CO2'!J498),ISBLANK('Sequestro de CO2'!J537),ISBLANK('Sequestro de CO2'!J576),ISBLANK('Sequestro de CO2'!J615),ISBLANK('Sequestro de CO2'!J654),ISBLANK('Sequestro de CO2'!J693),ISBLANK('Sequestro de CO2'!J732),ISBLANK('Sequestro de CO2'!J771)),"",SUM('Sequestro de CO2'!J30,'Sequestro de CO2'!J69,'Sequestro de CO2'!J108,'Sequestro de CO2'!J147,'Sequestro de CO2'!J186,'Sequestro de CO2'!J225,'Sequestro de CO2'!J264,'Sequestro de CO2'!J303,'Sequestro de CO2'!J342,'Sequestro de CO2'!J381,'Sequestro de CO2'!J420,'Sequestro de CO2'!J459,'Sequestro de CO2'!J498,'Sequestro de CO2'!J537,'Sequestro de CO2'!J576,'Sequestro de CO2'!J615,'Sequestro de CO2'!J654,'Sequestro de CO2'!J693,'Sequestro de CO2'!J732,'Sequestro de CO2'!J771))</f>
        <v>965184.81839999987</v>
      </c>
      <c r="V61" s="161">
        <f>IF(OR(ISBLANK('Sequestro de CO2'!J31),ISBLANK('Sequestro de CO2'!J70),ISBLANK('Sequestro de CO2'!J109),ISBLANK('Sequestro de CO2'!J148),ISBLANK('Sequestro de CO2'!J187),ISBLANK('Sequestro de CO2'!J226),ISBLANK('Sequestro de CO2'!J265),ISBLANK('Sequestro de CO2'!J304),ISBLANK('Sequestro de CO2'!J343),ISBLANK('Sequestro de CO2'!J382),ISBLANK('Sequestro de CO2'!J421),ISBLANK('Sequestro de CO2'!J460),ISBLANK('Sequestro de CO2'!J499),ISBLANK('Sequestro de CO2'!J538),ISBLANK('Sequestro de CO2'!J577),ISBLANK('Sequestro de CO2'!J616),ISBLANK('Sequestro de CO2'!J655),ISBLANK('Sequestro de CO2'!J694),ISBLANK('Sequestro de CO2'!J733),ISBLANK('Sequestro de CO2'!J772)),"",SUM('Sequestro de CO2'!J31,'Sequestro de CO2'!J70,'Sequestro de CO2'!J109,'Sequestro de CO2'!J148,'Sequestro de CO2'!J187,'Sequestro de CO2'!J226,'Sequestro de CO2'!J265,'Sequestro de CO2'!J304,'Sequestro de CO2'!J343,'Sequestro de CO2'!J382,'Sequestro de CO2'!J421,'Sequestro de CO2'!J460,'Sequestro de CO2'!J499,'Sequestro de CO2'!J538,'Sequestro de CO2'!J577,'Sequestro de CO2'!J616,'Sequestro de CO2'!J655,'Sequestro de CO2'!J694,'Sequestro de CO2'!J733,'Sequestro de CO2'!J772))</f>
        <v>1026489.0239999999</v>
      </c>
      <c r="W61" s="161">
        <f>IF(OR(ISBLANK('Sequestro de CO2'!J32),ISBLANK('Sequestro de CO2'!J71),ISBLANK('Sequestro de CO2'!J110),ISBLANK('Sequestro de CO2'!J149),ISBLANK('Sequestro de CO2'!J188),ISBLANK('Sequestro de CO2'!J227),ISBLANK('Sequestro de CO2'!J266),ISBLANK('Sequestro de CO2'!J305),ISBLANK('Sequestro de CO2'!J344),ISBLANK('Sequestro de CO2'!J383),ISBLANK('Sequestro de CO2'!J422),ISBLANK('Sequestro de CO2'!J461),ISBLANK('Sequestro de CO2'!J500),ISBLANK('Sequestro de CO2'!J539),ISBLANK('Sequestro de CO2'!J578),ISBLANK('Sequestro de CO2'!J617),ISBLANK('Sequestro de CO2'!J656),ISBLANK('Sequestro de CO2'!J695),ISBLANK('Sequestro de CO2'!J734),ISBLANK('Sequestro de CO2'!J773)),"",SUM('Sequestro de CO2'!J32,'Sequestro de CO2'!J71,'Sequestro de CO2'!J110,'Sequestro de CO2'!J149,'Sequestro de CO2'!J188,'Sequestro de CO2'!J227,'Sequestro de CO2'!J266,'Sequestro de CO2'!J305,'Sequestro de CO2'!J344,'Sequestro de CO2'!J383,'Sequestro de CO2'!J422,'Sequestro de CO2'!J461,'Sequestro de CO2'!J500,'Sequestro de CO2'!J539,'Sequestro de CO2'!J578,'Sequestro de CO2'!J617,'Sequestro de CO2'!J656,'Sequestro de CO2'!J695,'Sequestro de CO2'!J734,'Sequestro de CO2'!J773))</f>
        <v>1087793.2296</v>
      </c>
      <c r="X61" s="161">
        <f>IF(OR(ISBLANK('Sequestro de CO2'!J33),ISBLANK('Sequestro de CO2'!J72),ISBLANK('Sequestro de CO2'!J111),ISBLANK('Sequestro de CO2'!J150),ISBLANK('Sequestro de CO2'!J189),ISBLANK('Sequestro de CO2'!J228),ISBLANK('Sequestro de CO2'!J267),ISBLANK('Sequestro de CO2'!J306),ISBLANK('Sequestro de CO2'!J345),ISBLANK('Sequestro de CO2'!J384),ISBLANK('Sequestro de CO2'!J423),ISBLANK('Sequestro de CO2'!J462),ISBLANK('Sequestro de CO2'!J501),ISBLANK('Sequestro de CO2'!J540),ISBLANK('Sequestro de CO2'!J579),ISBLANK('Sequestro de CO2'!J618),ISBLANK('Sequestro de CO2'!J657),ISBLANK('Sequestro de CO2'!J696),ISBLANK('Sequestro de CO2'!J735),ISBLANK('Sequestro de CO2'!J774)),"",SUM('Sequestro de CO2'!J33,'Sequestro de CO2'!J72,'Sequestro de CO2'!J111,'Sequestro de CO2'!J150,'Sequestro de CO2'!J189,'Sequestro de CO2'!J228,'Sequestro de CO2'!J267,'Sequestro de CO2'!J306,'Sequestro de CO2'!J345,'Sequestro de CO2'!J384,'Sequestro de CO2'!J423,'Sequestro de CO2'!J462,'Sequestro de CO2'!J501,'Sequestro de CO2'!J540,'Sequestro de CO2'!J579,'Sequestro de CO2'!J618,'Sequestro de CO2'!J657,'Sequestro de CO2'!J696,'Sequestro de CO2'!J735,'Sequestro de CO2'!J774))</f>
        <v>1149097.4351999999</v>
      </c>
      <c r="Y61" s="161">
        <f>IF(OR(ISBLANK('Sequestro de CO2'!J34),ISBLANK('Sequestro de CO2'!J73),ISBLANK('Sequestro de CO2'!J112),ISBLANK('Sequestro de CO2'!J151),ISBLANK('Sequestro de CO2'!J190),ISBLANK('Sequestro de CO2'!J229),ISBLANK('Sequestro de CO2'!J268),ISBLANK('Sequestro de CO2'!J307),ISBLANK('Sequestro de CO2'!J346),ISBLANK('Sequestro de CO2'!J385),ISBLANK('Sequestro de CO2'!J424),ISBLANK('Sequestro de CO2'!J463),ISBLANK('Sequestro de CO2'!J502),ISBLANK('Sequestro de CO2'!J541),ISBLANK('Sequestro de CO2'!J580),ISBLANK('Sequestro de CO2'!J619),ISBLANK('Sequestro de CO2'!J658),ISBLANK('Sequestro de CO2'!J697),ISBLANK('Sequestro de CO2'!J736),ISBLANK('Sequestro de CO2'!J775)),"",SUM('Sequestro de CO2'!J34,'Sequestro de CO2'!J73,'Sequestro de CO2'!J112,'Sequestro de CO2'!J151,'Sequestro de CO2'!J190,'Sequestro de CO2'!J229,'Sequestro de CO2'!J268,'Sequestro de CO2'!J307,'Sequestro de CO2'!J346,'Sequestro de CO2'!J385,'Sequestro de CO2'!J424,'Sequestro de CO2'!J463,'Sequestro de CO2'!J502,'Sequestro de CO2'!J541,'Sequestro de CO2'!J580,'Sequestro de CO2'!J619,'Sequestro de CO2'!J658,'Sequestro de CO2'!J697,'Sequestro de CO2'!J736,'Sequestro de CO2'!J775))</f>
        <v>1210401.6407999999</v>
      </c>
      <c r="Z61" s="161">
        <f>IF(OR(ISBLANK('Sequestro de CO2'!J35),ISBLANK('Sequestro de CO2'!J74),ISBLANK('Sequestro de CO2'!J113),ISBLANK('Sequestro de CO2'!J152),ISBLANK('Sequestro de CO2'!J191),ISBLANK('Sequestro de CO2'!J230),ISBLANK('Sequestro de CO2'!J269),ISBLANK('Sequestro de CO2'!J308),ISBLANK('Sequestro de CO2'!J347),ISBLANK('Sequestro de CO2'!J386),ISBLANK('Sequestro de CO2'!J425),ISBLANK('Sequestro de CO2'!J464),ISBLANK('Sequestro de CO2'!J503),ISBLANK('Sequestro de CO2'!J542),ISBLANK('Sequestro de CO2'!J581),ISBLANK('Sequestro de CO2'!J620),ISBLANK('Sequestro de CO2'!J659),ISBLANK('Sequestro de CO2'!J698),ISBLANK('Sequestro de CO2'!J737),ISBLANK('Sequestro de CO2'!J776)),"",SUM('Sequestro de CO2'!J35,'Sequestro de CO2'!J74,'Sequestro de CO2'!J113,'Sequestro de CO2'!J152,'Sequestro de CO2'!J191,'Sequestro de CO2'!J230,'Sequestro de CO2'!J269,'Sequestro de CO2'!J308,'Sequestro de CO2'!J347,'Sequestro de CO2'!J386,'Sequestro de CO2'!J425,'Sequestro de CO2'!J464,'Sequestro de CO2'!J503,'Sequestro de CO2'!J542,'Sequestro de CO2'!J581,'Sequestro de CO2'!J620,'Sequestro de CO2'!J659,'Sequestro de CO2'!J698,'Sequestro de CO2'!J737,'Sequestro de CO2'!J776))</f>
        <v>1271705.8463999999</v>
      </c>
      <c r="AA61" s="161">
        <f>IF(OR(ISBLANK('Sequestro de CO2'!J36),ISBLANK('Sequestro de CO2'!J75),ISBLANK('Sequestro de CO2'!J114),ISBLANK('Sequestro de CO2'!J153),ISBLANK('Sequestro de CO2'!J192),ISBLANK('Sequestro de CO2'!J231),ISBLANK('Sequestro de CO2'!J270),ISBLANK('Sequestro de CO2'!J309),ISBLANK('Sequestro de CO2'!J348),ISBLANK('Sequestro de CO2'!J387),ISBLANK('Sequestro de CO2'!J426),ISBLANK('Sequestro de CO2'!J465),ISBLANK('Sequestro de CO2'!J504),ISBLANK('Sequestro de CO2'!J543),ISBLANK('Sequestro de CO2'!J582),ISBLANK('Sequestro de CO2'!J621),ISBLANK('Sequestro de CO2'!J660),ISBLANK('Sequestro de CO2'!J699),ISBLANK('Sequestro de CO2'!J738),ISBLANK('Sequestro de CO2'!J777)),"",SUM('Sequestro de CO2'!J36,'Sequestro de CO2'!J75,'Sequestro de CO2'!J114,'Sequestro de CO2'!J153,'Sequestro de CO2'!J192,'Sequestro de CO2'!J231,'Sequestro de CO2'!J270,'Sequestro de CO2'!J309,'Sequestro de CO2'!J348,'Sequestro de CO2'!J387,'Sequestro de CO2'!J426,'Sequestro de CO2'!J465,'Sequestro de CO2'!J504,'Sequestro de CO2'!J543,'Sequestro de CO2'!J582,'Sequestro de CO2'!J621,'Sequestro de CO2'!J660,'Sequestro de CO2'!J699,'Sequestro de CO2'!J738,'Sequestro de CO2'!J777))</f>
        <v>1333010.0519999999</v>
      </c>
      <c r="AB61" s="161">
        <f>IF(OR(ISBLANK('Sequestro de CO2'!J37),ISBLANK('Sequestro de CO2'!J76),ISBLANK('Sequestro de CO2'!J115),ISBLANK('Sequestro de CO2'!J154),ISBLANK('Sequestro de CO2'!J193),ISBLANK('Sequestro de CO2'!J232),ISBLANK('Sequestro de CO2'!J271),ISBLANK('Sequestro de CO2'!J310),ISBLANK('Sequestro de CO2'!J349),ISBLANK('Sequestro de CO2'!J388),ISBLANK('Sequestro de CO2'!J427),ISBLANK('Sequestro de CO2'!J466),ISBLANK('Sequestro de CO2'!J505),ISBLANK('Sequestro de CO2'!J544),ISBLANK('Sequestro de CO2'!J583),ISBLANK('Sequestro de CO2'!J622),ISBLANK('Sequestro de CO2'!J661),ISBLANK('Sequestro de CO2'!J700),ISBLANK('Sequestro de CO2'!J739),ISBLANK('Sequestro de CO2'!J778)),"",SUM('Sequestro de CO2'!J37,'Sequestro de CO2'!J76,'Sequestro de CO2'!J115,'Sequestro de CO2'!J154,'Sequestro de CO2'!J193,'Sequestro de CO2'!J232,'Sequestro de CO2'!J271,'Sequestro de CO2'!J310,'Sequestro de CO2'!J349,'Sequestro de CO2'!J388,'Sequestro de CO2'!J427,'Sequestro de CO2'!J466,'Sequestro de CO2'!J505,'Sequestro de CO2'!J544,'Sequestro de CO2'!J583,'Sequestro de CO2'!J622,'Sequestro de CO2'!J661,'Sequestro de CO2'!J700,'Sequestro de CO2'!J739,'Sequestro de CO2'!J778))</f>
        <v>1394314.2575999999</v>
      </c>
      <c r="AC61" s="161">
        <f>IF(OR(ISBLANK('Sequestro de CO2'!J38),ISBLANK('Sequestro de CO2'!J77),ISBLANK('Sequestro de CO2'!J116),ISBLANK('Sequestro de CO2'!J155),ISBLANK('Sequestro de CO2'!J194),ISBLANK('Sequestro de CO2'!J233),ISBLANK('Sequestro de CO2'!J272),ISBLANK('Sequestro de CO2'!J311),ISBLANK('Sequestro de CO2'!J350),ISBLANK('Sequestro de CO2'!J389),ISBLANK('Sequestro de CO2'!J428),ISBLANK('Sequestro de CO2'!J467),ISBLANK('Sequestro de CO2'!J506),ISBLANK('Sequestro de CO2'!J545),ISBLANK('Sequestro de CO2'!J584),ISBLANK('Sequestro de CO2'!J623),ISBLANK('Sequestro de CO2'!J662),ISBLANK('Sequestro de CO2'!J701),ISBLANK('Sequestro de CO2'!J740),ISBLANK('Sequestro de CO2'!J779)),"",SUM('Sequestro de CO2'!J38,'Sequestro de CO2'!J77,'Sequestro de CO2'!J116,'Sequestro de CO2'!J155,'Sequestro de CO2'!J194,'Sequestro de CO2'!J233,'Sequestro de CO2'!J272,'Sequestro de CO2'!J311,'Sequestro de CO2'!J350,'Sequestro de CO2'!J389,'Sequestro de CO2'!J428,'Sequestro de CO2'!J467,'Sequestro de CO2'!J506,'Sequestro de CO2'!J545,'Sequestro de CO2'!J584,'Sequestro de CO2'!J623,'Sequestro de CO2'!J662,'Sequestro de CO2'!J701,'Sequestro de CO2'!J740,'Sequestro de CO2'!J779))</f>
        <v>1455618.4631999999</v>
      </c>
      <c r="AD61" s="161">
        <f>IF(OR(ISBLANK('Sequestro de CO2'!J39),ISBLANK('Sequestro de CO2'!J78),ISBLANK('Sequestro de CO2'!J117),ISBLANK('Sequestro de CO2'!J156),ISBLANK('Sequestro de CO2'!J195),ISBLANK('Sequestro de CO2'!J234),ISBLANK('Sequestro de CO2'!J273),ISBLANK('Sequestro de CO2'!J312),ISBLANK('Sequestro de CO2'!J351),ISBLANK('Sequestro de CO2'!J390),ISBLANK('Sequestro de CO2'!J429),ISBLANK('Sequestro de CO2'!J468),ISBLANK('Sequestro de CO2'!J507),ISBLANK('Sequestro de CO2'!J546),ISBLANK('Sequestro de CO2'!J585),ISBLANK('Sequestro de CO2'!J624),ISBLANK('Sequestro de CO2'!J663),ISBLANK('Sequestro de CO2'!J702),ISBLANK('Sequestro de CO2'!J741),ISBLANK('Sequestro de CO2'!J780)),"",SUM('Sequestro de CO2'!J39,'Sequestro de CO2'!J78,'Sequestro de CO2'!J117,'Sequestro de CO2'!J156,'Sequestro de CO2'!J195,'Sequestro de CO2'!J234,'Sequestro de CO2'!J273,'Sequestro de CO2'!J312,'Sequestro de CO2'!J351,'Sequestro de CO2'!J390,'Sequestro de CO2'!J429,'Sequestro de CO2'!J468,'Sequestro de CO2'!J507,'Sequestro de CO2'!J546,'Sequestro de CO2'!J585,'Sequestro de CO2'!J624,'Sequestro de CO2'!J663,'Sequestro de CO2'!J702,'Sequestro de CO2'!J741,'Sequestro de CO2'!J780))</f>
        <v>1516922.6687999999</v>
      </c>
      <c r="AE61" s="161">
        <f>IF(OR(ISBLANK('Sequestro de CO2'!J40),ISBLANK('Sequestro de CO2'!J79),ISBLANK('Sequestro de CO2'!J118),ISBLANK('Sequestro de CO2'!J157),ISBLANK('Sequestro de CO2'!J196),ISBLANK('Sequestro de CO2'!J235),ISBLANK('Sequestro de CO2'!J274),ISBLANK('Sequestro de CO2'!J313),ISBLANK('Sequestro de CO2'!J352),ISBLANK('Sequestro de CO2'!J391),ISBLANK('Sequestro de CO2'!J430),ISBLANK('Sequestro de CO2'!J469),ISBLANK('Sequestro de CO2'!J508),ISBLANK('Sequestro de CO2'!J547),ISBLANK('Sequestro de CO2'!J586),ISBLANK('Sequestro de CO2'!J625),ISBLANK('Sequestro de CO2'!J664),ISBLANK('Sequestro de CO2'!J703),ISBLANK('Sequestro de CO2'!J742),ISBLANK('Sequestro de CO2'!J781)),"",SUM('Sequestro de CO2'!J40,'Sequestro de CO2'!J79,'Sequestro de CO2'!J118,'Sequestro de CO2'!J157,'Sequestro de CO2'!J196,'Sequestro de CO2'!J235,'Sequestro de CO2'!J274,'Sequestro de CO2'!J313,'Sequestro de CO2'!J352,'Sequestro de CO2'!J391,'Sequestro de CO2'!J430,'Sequestro de CO2'!J469,'Sequestro de CO2'!J508,'Sequestro de CO2'!J547,'Sequestro de CO2'!J586,'Sequestro de CO2'!J625,'Sequestro de CO2'!J664,'Sequestro de CO2'!J703,'Sequestro de CO2'!J742,'Sequestro de CO2'!J781))</f>
        <v>1578226.8743999999</v>
      </c>
      <c r="AF61" s="161">
        <f>IF(OR(ISBLANK('Sequestro de CO2'!J41),ISBLANK('Sequestro de CO2'!J80),ISBLANK('Sequestro de CO2'!J119),ISBLANK('Sequestro de CO2'!J158),ISBLANK('Sequestro de CO2'!J197),ISBLANK('Sequestro de CO2'!J236),ISBLANK('Sequestro de CO2'!J275),ISBLANK('Sequestro de CO2'!J314),ISBLANK('Sequestro de CO2'!J353),ISBLANK('Sequestro de CO2'!J392),ISBLANK('Sequestro de CO2'!J431),ISBLANK('Sequestro de CO2'!J470),ISBLANK('Sequestro de CO2'!J509),ISBLANK('Sequestro de CO2'!J548),ISBLANK('Sequestro de CO2'!J587),ISBLANK('Sequestro de CO2'!J626),ISBLANK('Sequestro de CO2'!J665),ISBLANK('Sequestro de CO2'!J704),ISBLANK('Sequestro de CO2'!J743),ISBLANK('Sequestro de CO2'!J782)),"",SUM('Sequestro de CO2'!J41,'Sequestro de CO2'!J80,'Sequestro de CO2'!J119,'Sequestro de CO2'!J158,'Sequestro de CO2'!J197,'Sequestro de CO2'!J236,'Sequestro de CO2'!J275,'Sequestro de CO2'!J314,'Sequestro de CO2'!J353,'Sequestro de CO2'!J392,'Sequestro de CO2'!J431,'Sequestro de CO2'!J470,'Sequestro de CO2'!J509,'Sequestro de CO2'!J548,'Sequestro de CO2'!J587,'Sequestro de CO2'!J626,'Sequestro de CO2'!J665,'Sequestro de CO2'!J704,'Sequestro de CO2'!J743,'Sequestro de CO2'!J782))</f>
        <v>1639531.0799999998</v>
      </c>
      <c r="AG61" s="161">
        <f>IF(OR(ISBLANK('Sequestro de CO2'!J42),ISBLANK('Sequestro de CO2'!J81),ISBLANK('Sequestro de CO2'!J120),ISBLANK('Sequestro de CO2'!J159),ISBLANK('Sequestro de CO2'!J198),ISBLANK('Sequestro de CO2'!J237),ISBLANK('Sequestro de CO2'!J276),ISBLANK('Sequestro de CO2'!J315),ISBLANK('Sequestro de CO2'!J354),ISBLANK('Sequestro de CO2'!J393),ISBLANK('Sequestro de CO2'!J432),ISBLANK('Sequestro de CO2'!J471),ISBLANK('Sequestro de CO2'!J510),ISBLANK('Sequestro de CO2'!J549),ISBLANK('Sequestro de CO2'!J588),ISBLANK('Sequestro de CO2'!J627),ISBLANK('Sequestro de CO2'!J666),ISBLANK('Sequestro de CO2'!J705),ISBLANK('Sequestro de CO2'!J744),ISBLANK('Sequestro de CO2'!J783)),"",SUM('Sequestro de CO2'!J42,'Sequestro de CO2'!J81,'Sequestro de CO2'!J120,'Sequestro de CO2'!J159,'Sequestro de CO2'!J198,'Sequestro de CO2'!J237,'Sequestro de CO2'!J276,'Sequestro de CO2'!J315,'Sequestro de CO2'!J354,'Sequestro de CO2'!J393,'Sequestro de CO2'!J432,'Sequestro de CO2'!J471,'Sequestro de CO2'!J510,'Sequestro de CO2'!J549,'Sequestro de CO2'!J588,'Sequestro de CO2'!J627,'Sequestro de CO2'!J666,'Sequestro de CO2'!J705,'Sequestro de CO2'!J744,'Sequestro de CO2'!J783))</f>
        <v>1700835.2855999998</v>
      </c>
      <c r="AH61" s="161">
        <f>IF(OR(ISBLANK('Sequestro de CO2'!J43),ISBLANK('Sequestro de CO2'!J82),ISBLANK('Sequestro de CO2'!J121),ISBLANK('Sequestro de CO2'!J160),ISBLANK('Sequestro de CO2'!J199),ISBLANK('Sequestro de CO2'!J238),ISBLANK('Sequestro de CO2'!J277),ISBLANK('Sequestro de CO2'!J316),ISBLANK('Sequestro de CO2'!J355),ISBLANK('Sequestro de CO2'!J394),ISBLANK('Sequestro de CO2'!J433),ISBLANK('Sequestro de CO2'!J472),ISBLANK('Sequestro de CO2'!J511),ISBLANK('Sequestro de CO2'!J550),ISBLANK('Sequestro de CO2'!J589),ISBLANK('Sequestro de CO2'!J628),ISBLANK('Sequestro de CO2'!J667),ISBLANK('Sequestro de CO2'!J706),ISBLANK('Sequestro de CO2'!J745),ISBLANK('Sequestro de CO2'!J784)),"",SUM('Sequestro de CO2'!J43,'Sequestro de CO2'!J82,'Sequestro de CO2'!J121,'Sequestro de CO2'!J160,'Sequestro de CO2'!J199,'Sequestro de CO2'!J238,'Sequestro de CO2'!J277,'Sequestro de CO2'!J316,'Sequestro de CO2'!J355,'Sequestro de CO2'!J394,'Sequestro de CO2'!J433,'Sequestro de CO2'!J472,'Sequestro de CO2'!J511,'Sequestro de CO2'!J550,'Sequestro de CO2'!J589,'Sequestro de CO2'!J628,'Sequestro de CO2'!J667,'Sequestro de CO2'!J706,'Sequestro de CO2'!J745,'Sequestro de CO2'!J784))</f>
        <v>1762139.4911999998</v>
      </c>
      <c r="AI61" s="161">
        <f>IF(OR(ISBLANK('Sequestro de CO2'!J44),ISBLANK('Sequestro de CO2'!J83),ISBLANK('Sequestro de CO2'!J122),ISBLANK('Sequestro de CO2'!J161),ISBLANK('Sequestro de CO2'!J200),ISBLANK('Sequestro de CO2'!J239),ISBLANK('Sequestro de CO2'!J278),ISBLANK('Sequestro de CO2'!J317),ISBLANK('Sequestro de CO2'!J356),ISBLANK('Sequestro de CO2'!J395),ISBLANK('Sequestro de CO2'!J434),ISBLANK('Sequestro de CO2'!J473),ISBLANK('Sequestro de CO2'!J512),ISBLANK('Sequestro de CO2'!J551),ISBLANK('Sequestro de CO2'!J590),ISBLANK('Sequestro de CO2'!J629),ISBLANK('Sequestro de CO2'!J668),ISBLANK('Sequestro de CO2'!J707),ISBLANK('Sequestro de CO2'!J746),ISBLANK('Sequestro de CO2'!J785)),"",SUM('Sequestro de CO2'!J44,'Sequestro de CO2'!J83,'Sequestro de CO2'!J122,'Sequestro de CO2'!J161,'Sequestro de CO2'!J200,'Sequestro de CO2'!J239,'Sequestro de CO2'!J278,'Sequestro de CO2'!J317,'Sequestro de CO2'!J356,'Sequestro de CO2'!J395,'Sequestro de CO2'!J434,'Sequestro de CO2'!J473,'Sequestro de CO2'!J512,'Sequestro de CO2'!J551,'Sequestro de CO2'!J590,'Sequestro de CO2'!J629,'Sequestro de CO2'!J668,'Sequestro de CO2'!J707,'Sequestro de CO2'!J746,'Sequestro de CO2'!J785))</f>
        <v>1823443.6967999998</v>
      </c>
      <c r="AJ61" s="161">
        <f>IF(OR(ISBLANK('Sequestro de CO2'!J45),ISBLANK('Sequestro de CO2'!J84),ISBLANK('Sequestro de CO2'!J123),ISBLANK('Sequestro de CO2'!J162),ISBLANK('Sequestro de CO2'!J201),ISBLANK('Sequestro de CO2'!J240),ISBLANK('Sequestro de CO2'!J279),ISBLANK('Sequestro de CO2'!J318),ISBLANK('Sequestro de CO2'!J357),ISBLANK('Sequestro de CO2'!J396),ISBLANK('Sequestro de CO2'!J435),ISBLANK('Sequestro de CO2'!J474),ISBLANK('Sequestro de CO2'!J513),ISBLANK('Sequestro de CO2'!J552),ISBLANK('Sequestro de CO2'!J591),ISBLANK('Sequestro de CO2'!J630),ISBLANK('Sequestro de CO2'!J669),ISBLANK('Sequestro de CO2'!J708),ISBLANK('Sequestro de CO2'!J747),ISBLANK('Sequestro de CO2'!J786)),"",SUM('Sequestro de CO2'!J45,'Sequestro de CO2'!J84,'Sequestro de CO2'!J123,'Sequestro de CO2'!J162,'Sequestro de CO2'!J201,'Sequestro de CO2'!J240,'Sequestro de CO2'!J279,'Sequestro de CO2'!J318,'Sequestro de CO2'!J357,'Sequestro de CO2'!J396,'Sequestro de CO2'!J435,'Sequestro de CO2'!J474,'Sequestro de CO2'!J513,'Sequestro de CO2'!J552,'Sequestro de CO2'!J591,'Sequestro de CO2'!J630,'Sequestro de CO2'!J669,'Sequestro de CO2'!J708,'Sequestro de CO2'!J747,'Sequestro de CO2'!J786))</f>
        <v>1884747.9023999998</v>
      </c>
      <c r="AK61" s="162">
        <f>IF(OR(ISBLANK('Sequestro de CO2'!J46),ISBLANK('Sequestro de CO2'!J85),ISBLANK('Sequestro de CO2'!J124),ISBLANK('Sequestro de CO2'!J163),ISBLANK('Sequestro de CO2'!J202),ISBLANK('Sequestro de CO2'!J241),ISBLANK('Sequestro de CO2'!J280),ISBLANK('Sequestro de CO2'!J319),ISBLANK('Sequestro de CO2'!J358),ISBLANK('Sequestro de CO2'!J397),ISBLANK('Sequestro de CO2'!J436),ISBLANK('Sequestro de CO2'!J475),ISBLANK('Sequestro de CO2'!J514),ISBLANK('Sequestro de CO2'!J553),ISBLANK('Sequestro de CO2'!J592),ISBLANK('Sequestro de CO2'!J631),ISBLANK('Sequestro de CO2'!J670),ISBLANK('Sequestro de CO2'!J709),ISBLANK('Sequestro de CO2'!J748),ISBLANK('Sequestro de CO2'!J787)),"",SUM('Sequestro de CO2'!J46,'Sequestro de CO2'!J85,'Sequestro de CO2'!J124,'Sequestro de CO2'!J163,'Sequestro de CO2'!J202,'Sequestro de CO2'!J241,'Sequestro de CO2'!J280,'Sequestro de CO2'!J319,'Sequestro de CO2'!J358,'Sequestro de CO2'!J397,'Sequestro de CO2'!J436,'Sequestro de CO2'!J475,'Sequestro de CO2'!J514,'Sequestro de CO2'!J553,'Sequestro de CO2'!J592,'Sequestro de CO2'!J631,'Sequestro de CO2'!J670,'Sequestro de CO2'!J709,'Sequestro de CO2'!J748,'Sequestro de CO2'!J787))</f>
        <v>1946052.1079999998</v>
      </c>
      <c r="AL61" s="144"/>
      <c r="AM61" s="144"/>
      <c r="AN61" s="144"/>
      <c r="AO61" s="144"/>
      <c r="AP61" s="144"/>
      <c r="AQ61" s="144"/>
      <c r="AR61" s="144"/>
      <c r="AS61" s="144"/>
      <c r="AT61" s="144"/>
      <c r="AU61" s="144"/>
      <c r="AV61" s="144"/>
      <c r="AW61" s="144"/>
      <c r="AX61" s="144"/>
      <c r="AY61" s="144"/>
      <c r="AZ61" s="144"/>
      <c r="BA61" s="144"/>
      <c r="BB61" s="144"/>
      <c r="BC61" s="144"/>
    </row>
    <row r="62" spans="1:55" ht="15" customHeight="1" thickBot="1" x14ac:dyDescent="0.35">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row>
    <row r="63" spans="1:55" ht="20.25" customHeight="1" thickBot="1" x14ac:dyDescent="0.35">
      <c r="B63" s="336" t="s">
        <v>146</v>
      </c>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4"/>
      <c r="AL63" s="144"/>
      <c r="AM63" s="144"/>
      <c r="AN63" s="144"/>
      <c r="AO63" s="144"/>
      <c r="AP63" s="144"/>
      <c r="AQ63" s="144"/>
      <c r="AR63" s="144"/>
      <c r="AS63" s="144"/>
      <c r="AT63" s="144"/>
      <c r="AU63" s="144"/>
      <c r="AV63" s="144"/>
      <c r="AW63" s="144"/>
      <c r="AX63" s="144"/>
      <c r="AY63" s="144"/>
      <c r="AZ63" s="144"/>
      <c r="BA63" s="144"/>
      <c r="BB63" s="144"/>
      <c r="BC63" s="144"/>
    </row>
    <row r="64" spans="1:55" ht="15" customHeight="1" thickBot="1" x14ac:dyDescent="0.35">
      <c r="B64" s="144"/>
      <c r="C64" s="145"/>
      <c r="D64" s="145"/>
      <c r="E64" s="145"/>
      <c r="F64" s="145"/>
      <c r="G64" s="145"/>
      <c r="H64" s="145"/>
      <c r="I64" s="145"/>
      <c r="J64" s="145"/>
      <c r="K64" s="145"/>
      <c r="L64" s="145"/>
      <c r="M64" s="145"/>
      <c r="N64" s="145"/>
      <c r="O64" s="145"/>
      <c r="P64" s="145"/>
      <c r="Q64" s="145"/>
      <c r="R64" s="145"/>
      <c r="S64" s="145"/>
      <c r="T64" s="145"/>
      <c r="U64" s="145"/>
      <c r="V64" s="145"/>
      <c r="W64" s="145"/>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row>
    <row r="65" spans="1:56" ht="15.6" customHeight="1" x14ac:dyDescent="0.3">
      <c r="B65" s="135" t="s">
        <v>14</v>
      </c>
      <c r="C65" s="337">
        <f>IF('Sequestro de CO2'!B12&lt;&gt;"",'Sequestro de CO2'!B12,"")</f>
        <v>2021</v>
      </c>
      <c r="D65" s="337">
        <f>IF('Sequestro de CO2'!B13&lt;&gt;"",'Sequestro de CO2'!B13,"")</f>
        <v>2022</v>
      </c>
      <c r="E65" s="337">
        <f>IF('Sequestro de CO2'!B14&lt;&gt;"",'Sequestro de CO2'!B14,"")</f>
        <v>2023</v>
      </c>
      <c r="F65" s="337">
        <f>IF('Sequestro de CO2'!B15&lt;&gt;"",'Sequestro de CO2'!B15,"")</f>
        <v>2024</v>
      </c>
      <c r="G65" s="337">
        <f>IF('Sequestro de CO2'!B16&lt;&gt;"",'Sequestro de CO2'!B16,"")</f>
        <v>2025</v>
      </c>
      <c r="H65" s="337">
        <f>IF('Sequestro de CO2'!B17&lt;&gt;"",'Sequestro de CO2'!B17,"")</f>
        <v>2026</v>
      </c>
      <c r="I65" s="337">
        <f>IF('Sequestro de CO2'!B18&lt;&gt;"",'Sequestro de CO2'!B18,"")</f>
        <v>2027</v>
      </c>
      <c r="J65" s="337">
        <f>IF('Sequestro de CO2'!B19&lt;&gt;"",'Sequestro de CO2'!B19,"")</f>
        <v>2028</v>
      </c>
      <c r="K65" s="337">
        <f>IF('Sequestro de CO2'!B20&lt;&gt;"",'Sequestro de CO2'!B20,"")</f>
        <v>2029</v>
      </c>
      <c r="L65" s="337">
        <f>IF('Sequestro de CO2'!$B21&lt;&gt;"",'Sequestro de CO2'!$B21,"")</f>
        <v>2030</v>
      </c>
      <c r="M65" s="337">
        <f>IF('Sequestro de CO2'!$B22&lt;&gt;"",'Sequestro de CO2'!$B22,"")</f>
        <v>2031</v>
      </c>
      <c r="N65" s="337">
        <f>IF('Sequestro de CO2'!$B23&lt;&gt;"",'Sequestro de CO2'!$B23,"")</f>
        <v>2032</v>
      </c>
      <c r="O65" s="337">
        <f>IF('Sequestro de CO2'!$B24&lt;&gt;"",'Sequestro de CO2'!$B24,"")</f>
        <v>2033</v>
      </c>
      <c r="P65" s="337">
        <f>IF('Sequestro de CO2'!$B25&lt;&gt;"",'Sequestro de CO2'!$B25,"")</f>
        <v>2034</v>
      </c>
      <c r="Q65" s="337">
        <f>IF('Sequestro de CO2'!$B26&lt;&gt;"",'Sequestro de CO2'!$B26,"")</f>
        <v>2035</v>
      </c>
      <c r="R65" s="337">
        <f>IF('Sequestro de CO2'!$B27&lt;&gt;"",'Sequestro de CO2'!$B27,"")</f>
        <v>2036</v>
      </c>
      <c r="S65" s="337">
        <f>IF('Sequestro de CO2'!$B28&lt;&gt;"",'Sequestro de CO2'!$B28,"")</f>
        <v>2037</v>
      </c>
      <c r="T65" s="337">
        <f>IF('Sequestro de CO2'!$B29&lt;&gt;"",'Sequestro de CO2'!$B29,"")</f>
        <v>2038</v>
      </c>
      <c r="U65" s="337">
        <f>IF('Sequestro de CO2'!$B30&lt;&gt;"",'Sequestro de CO2'!$B30,"")</f>
        <v>2039</v>
      </c>
      <c r="V65" s="337">
        <f>IF('Sequestro de CO2'!$B31&lt;&gt;"",'Sequestro de CO2'!$B31,"")</f>
        <v>2040</v>
      </c>
      <c r="W65" s="337">
        <f>IF('Sequestro de CO2'!$B32&lt;&gt;"",'Sequestro de CO2'!$B32,"")</f>
        <v>2041</v>
      </c>
      <c r="X65" s="337">
        <f>IF('Sequestro de CO2'!$B33&lt;&gt;"",'Sequestro de CO2'!$B33,"")</f>
        <v>2042</v>
      </c>
      <c r="Y65" s="337">
        <f>IF('Sequestro de CO2'!$B34&lt;&gt;"",'Sequestro de CO2'!$B34,"")</f>
        <v>2043</v>
      </c>
      <c r="Z65" s="337">
        <f>IF('Sequestro de CO2'!$B35&lt;&gt;"",'Sequestro de CO2'!$B35,"")</f>
        <v>2044</v>
      </c>
      <c r="AA65" s="337">
        <f>IF('Sequestro de CO2'!$B36&lt;&gt;"",'Sequestro de CO2'!$B36,"")</f>
        <v>2045</v>
      </c>
      <c r="AB65" s="337">
        <f>IF('Sequestro de CO2'!$B37&lt;&gt;"",'Sequestro de CO2'!$B37,"")</f>
        <v>2046</v>
      </c>
      <c r="AC65" s="337">
        <f>IF('Sequestro de CO2'!$B38&lt;&gt;"",'Sequestro de CO2'!$B38,"")</f>
        <v>2047</v>
      </c>
      <c r="AD65" s="337">
        <f>IF('Sequestro de CO2'!$B39&lt;&gt;"",'Sequestro de CO2'!$B39,"")</f>
        <v>2048</v>
      </c>
      <c r="AE65" s="337">
        <f>IF('Sequestro de CO2'!$B40&lt;&gt;"",'Sequestro de CO2'!$B40,"")</f>
        <v>2049</v>
      </c>
      <c r="AF65" s="337">
        <f>IF('Sequestro de CO2'!$B41&lt;&gt;"",'Sequestro de CO2'!$B41,"")</f>
        <v>2050</v>
      </c>
      <c r="AG65" s="337">
        <f>IF('Sequestro de CO2'!$B42&lt;&gt;"",'Sequestro de CO2'!$B42,"")</f>
        <v>2051</v>
      </c>
      <c r="AH65" s="337">
        <f>IF('Sequestro de CO2'!$B43&lt;&gt;"",'Sequestro de CO2'!$B43,"")</f>
        <v>2052</v>
      </c>
      <c r="AI65" s="337">
        <f>IF('Sequestro de CO2'!$B44&lt;&gt;"",'Sequestro de CO2'!$B44,"")</f>
        <v>2053</v>
      </c>
      <c r="AJ65" s="337">
        <f>IF('Sequestro de CO2'!$B45&lt;&gt;"",'Sequestro de CO2'!$B45,"")</f>
        <v>2054</v>
      </c>
      <c r="AK65" s="338">
        <f>IF('Sequestro de CO2'!$B46&lt;&gt;"",'Sequestro de CO2'!$B46,"")</f>
        <v>2055</v>
      </c>
      <c r="AL65" s="144"/>
      <c r="AM65" s="144"/>
      <c r="AN65" s="144"/>
      <c r="AO65" s="144"/>
      <c r="AP65" s="144"/>
      <c r="AQ65" s="144"/>
      <c r="AR65" s="144"/>
      <c r="AS65" s="144"/>
      <c r="AT65" s="144"/>
      <c r="AU65" s="144"/>
      <c r="AV65" s="144"/>
      <c r="AW65" s="144"/>
      <c r="AX65" s="144"/>
      <c r="AY65" s="144"/>
      <c r="AZ65" s="144"/>
      <c r="BA65" s="144"/>
      <c r="BB65" s="144"/>
      <c r="BC65" s="144"/>
    </row>
    <row r="66" spans="1:56" ht="15" customHeight="1" x14ac:dyDescent="0.3">
      <c r="B66" s="163" t="str">
        <f>IF(PRINCIPAL!B14&lt;&gt;"",PRINCIPAL!B14,"")</f>
        <v>OP2</v>
      </c>
      <c r="C66" s="310">
        <f>IF($B$66="","",C6-'Sequestro de CO2'!$I12)</f>
        <v>3671.1239400000004</v>
      </c>
      <c r="D66" s="310">
        <f>IF($B$66="","",D6-'Sequestro de CO2'!$I13)</f>
        <v>11829.177139999998</v>
      </c>
      <c r="E66" s="310">
        <f>IF($B$66="","",E6-'Sequestro de CO2'!$I14)</f>
        <v>19987.230340000006</v>
      </c>
      <c r="F66" s="310">
        <f>IF($B$66="","",F6-'Sequestro de CO2'!$I15)</f>
        <v>28145.283540000004</v>
      </c>
      <c r="G66" s="310">
        <f>IF($B$66="","",G6-'Sequestro de CO2'!$I16)</f>
        <v>36303.336740000006</v>
      </c>
      <c r="H66" s="310">
        <f>IF($B$66="","",H6-'Sequestro de CO2'!$I17)</f>
        <v>44461.389940000008</v>
      </c>
      <c r="I66" s="310">
        <f>IF($B$66="","",I6-'Sequestro de CO2'!$I18)</f>
        <v>52619.44314000001</v>
      </c>
      <c r="J66" s="310">
        <f>IF($B$66="","",J6-'Sequestro de CO2'!$I19)</f>
        <v>52619.44314000001</v>
      </c>
      <c r="K66" s="310">
        <f>IF($B$66="","",K6-'Sequestro de CO2'!$I20)</f>
        <v>52619.44314000001</v>
      </c>
      <c r="L66" s="310">
        <f>IF($B$66="","",L6-'Sequestro de CO2'!$I21)</f>
        <v>52619.44314000001</v>
      </c>
      <c r="M66" s="310">
        <f>IF($B$66="","",M6-'Sequestro de CO2'!$I22)</f>
        <v>52619.44314000001</v>
      </c>
      <c r="N66" s="310">
        <f>IF($B$66="","",N6-'Sequestro de CO2'!$I23)</f>
        <v>52619.44314000001</v>
      </c>
      <c r="O66" s="310">
        <f>IF($B$66="","",O6-'Sequestro de CO2'!$I24)</f>
        <v>52619.44314000001</v>
      </c>
      <c r="P66" s="310">
        <f>IF($B$66="","",P6-'Sequestro de CO2'!$I25)</f>
        <v>52619.44314000001</v>
      </c>
      <c r="Q66" s="310">
        <f>IF($B$66="","",Q6-'Sequestro de CO2'!$I26)</f>
        <v>52619.44314000001</v>
      </c>
      <c r="R66" s="310">
        <f>IF($B$66="","",R6-'Sequestro de CO2'!$I27)</f>
        <v>52619.44314000001</v>
      </c>
      <c r="S66" s="310">
        <f>IF($B$66="","",S6-'Sequestro de CO2'!$I28)</f>
        <v>52619.44314000001</v>
      </c>
      <c r="T66" s="310">
        <f>IF($B$66="","",T6-'Sequestro de CO2'!$I29)</f>
        <v>52619.44314000001</v>
      </c>
      <c r="U66" s="310">
        <f>IF($B$66="","",U6-'Sequestro de CO2'!$I30)</f>
        <v>52619.44314000001</v>
      </c>
      <c r="V66" s="310">
        <f>IF($B$66="","",V6-'Sequestro de CO2'!$I31)</f>
        <v>52619.44314000001</v>
      </c>
      <c r="W66" s="310">
        <f>IF($B$66="","",W6-'Sequestro de CO2'!$I32)</f>
        <v>52619.44314000001</v>
      </c>
      <c r="X66" s="310">
        <f>IF($B$66="","",X6-'Sequestro de CO2'!$I33)</f>
        <v>52619.44314000001</v>
      </c>
      <c r="Y66" s="310">
        <f>IF($B$66="","",Y6-'Sequestro de CO2'!$I34)</f>
        <v>52619.44314000001</v>
      </c>
      <c r="Z66" s="310">
        <f>IF($B$66="","",Z6-'Sequestro de CO2'!$I35)</f>
        <v>52619.44314000001</v>
      </c>
      <c r="AA66" s="310">
        <f>IF($B$66="","",AA6-'Sequestro de CO2'!$I36)</f>
        <v>52619.44314000001</v>
      </c>
      <c r="AB66" s="310">
        <f>IF($B$66="","",AB6-'Sequestro de CO2'!$I37)</f>
        <v>52619.44314000001</v>
      </c>
      <c r="AC66" s="310">
        <f>IF($B$66="","",AC6-'Sequestro de CO2'!$I38)</f>
        <v>52619.44314000001</v>
      </c>
      <c r="AD66" s="310">
        <f>IF($B$66="","",AD6-'Sequestro de CO2'!$I39)</f>
        <v>52619.44314000001</v>
      </c>
      <c r="AE66" s="310">
        <f>IF($B$66="","",AE6-'Sequestro de CO2'!$I40)</f>
        <v>52619.44314000001</v>
      </c>
      <c r="AF66" s="310">
        <f>IF($B$66="","",AF6-'Sequestro de CO2'!$I41)</f>
        <v>52619.44314000001</v>
      </c>
      <c r="AG66" s="310">
        <f>IF($B$66="","",AG6-'Sequestro de CO2'!$I42)</f>
        <v>52619.44314000001</v>
      </c>
      <c r="AH66" s="310">
        <f>IF($B$66="","",AH6-'Sequestro de CO2'!$I43)</f>
        <v>52619.44314000001</v>
      </c>
      <c r="AI66" s="310">
        <f>IF($B$66="","",AI6-'Sequestro de CO2'!$I44)</f>
        <v>52619.44314000001</v>
      </c>
      <c r="AJ66" s="310">
        <f>IF($B$66="","",AJ6-'Sequestro de CO2'!$I45)</f>
        <v>52619.44314000001</v>
      </c>
      <c r="AK66" s="311">
        <f>IF($B$66="","",AK6-'Sequestro de CO2'!$I46)</f>
        <v>52619.44314000001</v>
      </c>
      <c r="AL66" s="144"/>
      <c r="AM66" s="144"/>
      <c r="AN66" s="144"/>
      <c r="AO66" s="144"/>
      <c r="AP66" s="144"/>
      <c r="AQ66" s="144"/>
      <c r="AR66" s="144"/>
      <c r="AS66" s="144"/>
      <c r="AT66" s="144"/>
      <c r="AU66" s="144"/>
      <c r="AV66" s="144"/>
      <c r="AW66" s="144"/>
      <c r="AX66" s="144"/>
      <c r="AY66" s="144"/>
      <c r="AZ66" s="144"/>
      <c r="BA66" s="144"/>
      <c r="BB66" s="144"/>
      <c r="BC66" s="144"/>
    </row>
    <row r="67" spans="1:56" ht="15" customHeight="1" x14ac:dyDescent="0.3">
      <c r="B67" s="163" t="str">
        <f>IF(PRINCIPAL!B24&lt;&gt;"",PRINCIPAL!B24,"")</f>
        <v/>
      </c>
      <c r="C67" s="310" t="str">
        <f>IF($B$67="","",C7-'Sequestro de CO2'!$I51)</f>
        <v/>
      </c>
      <c r="D67" s="310" t="str">
        <f>IF($B$67="","",D7-'Sequestro de CO2'!$I52)</f>
        <v/>
      </c>
      <c r="E67" s="310" t="str">
        <f>IF($B$67="","",E7-'Sequestro de CO2'!$I53)</f>
        <v/>
      </c>
      <c r="F67" s="310" t="str">
        <f>IF($B$67="","",F7-'Sequestro de CO2'!$I54)</f>
        <v/>
      </c>
      <c r="G67" s="310" t="str">
        <f>IF($B$67="","",G7-'Sequestro de CO2'!$I55)</f>
        <v/>
      </c>
      <c r="H67" s="310" t="str">
        <f>IF($B$67="","",H7-'Sequestro de CO2'!$I56)</f>
        <v/>
      </c>
      <c r="I67" s="310" t="str">
        <f>IF($B$67="","",I7-'Sequestro de CO2'!$I57)</f>
        <v/>
      </c>
      <c r="J67" s="310" t="str">
        <f>IF($B$67="","",J7-'Sequestro de CO2'!$I58)</f>
        <v/>
      </c>
      <c r="K67" s="310" t="str">
        <f>IF($B$67="","",K7-'Sequestro de CO2'!$I59)</f>
        <v/>
      </c>
      <c r="L67" s="310" t="str">
        <f>IF($B$67="","",L7-'Sequestro de CO2'!$I60)</f>
        <v/>
      </c>
      <c r="M67" s="310" t="str">
        <f>IF($B$67="","",M7-'Sequestro de CO2'!$I61)</f>
        <v/>
      </c>
      <c r="N67" s="310" t="str">
        <f>IF($B$67="","",N7-'Sequestro de CO2'!$I62)</f>
        <v/>
      </c>
      <c r="O67" s="310" t="str">
        <f>IF($B$67="","",O7-'Sequestro de CO2'!$I63)</f>
        <v/>
      </c>
      <c r="P67" s="310" t="str">
        <f>IF($B$67="","",P7-'Sequestro de CO2'!$I64)</f>
        <v/>
      </c>
      <c r="Q67" s="310" t="str">
        <f>IF($B$67="","",Q7-'Sequestro de CO2'!$I65)</f>
        <v/>
      </c>
      <c r="R67" s="310" t="str">
        <f>IF($B$67="","",R7-'Sequestro de CO2'!$I66)</f>
        <v/>
      </c>
      <c r="S67" s="310" t="str">
        <f>IF($B$67="","",S7-'Sequestro de CO2'!$I67)</f>
        <v/>
      </c>
      <c r="T67" s="310" t="str">
        <f>IF($B$67="","",T7-'Sequestro de CO2'!$I68)</f>
        <v/>
      </c>
      <c r="U67" s="310" t="str">
        <f>IF($B$67="","",U7-'Sequestro de CO2'!$I69)</f>
        <v/>
      </c>
      <c r="V67" s="310" t="str">
        <f>IF($B$67="","",V7-'Sequestro de CO2'!$I70)</f>
        <v/>
      </c>
      <c r="W67" s="310" t="str">
        <f>IF($B$67="","",W7-'Sequestro de CO2'!$I71)</f>
        <v/>
      </c>
      <c r="X67" s="310" t="str">
        <f>IF($B$67="","",X7-'Sequestro de CO2'!$I72)</f>
        <v/>
      </c>
      <c r="Y67" s="310" t="str">
        <f>IF($B$67="","",Y7-'Sequestro de CO2'!$I73)</f>
        <v/>
      </c>
      <c r="Z67" s="310" t="str">
        <f>IF($B$67="","",Z7-'Sequestro de CO2'!$I74)</f>
        <v/>
      </c>
      <c r="AA67" s="310" t="str">
        <f>IF($B$67="","",AA7-'Sequestro de CO2'!$I75)</f>
        <v/>
      </c>
      <c r="AB67" s="310" t="str">
        <f>IF($B$67="","",AB7-'Sequestro de CO2'!$I76)</f>
        <v/>
      </c>
      <c r="AC67" s="310" t="str">
        <f>IF($B$67="","",AC7-'Sequestro de CO2'!$I77)</f>
        <v/>
      </c>
      <c r="AD67" s="310" t="str">
        <f>IF($B$67="","",AD7-'Sequestro de CO2'!$I78)</f>
        <v/>
      </c>
      <c r="AE67" s="310" t="str">
        <f>IF($B$67="","",AE7-'Sequestro de CO2'!$I79)</f>
        <v/>
      </c>
      <c r="AF67" s="310" t="str">
        <f>IF($B$67="","",AF7-'Sequestro de CO2'!$I80)</f>
        <v/>
      </c>
      <c r="AG67" s="310" t="str">
        <f>IF($B$67="","",AG7-'Sequestro de CO2'!$I81)</f>
        <v/>
      </c>
      <c r="AH67" s="310" t="str">
        <f>IF($B$67="","",AH7-'Sequestro de CO2'!$I82)</f>
        <v/>
      </c>
      <c r="AI67" s="310" t="str">
        <f>IF($B$67="","",AI7-'Sequestro de CO2'!$I83)</f>
        <v/>
      </c>
      <c r="AJ67" s="310" t="str">
        <f>IF($B$67="","",AJ7-'Sequestro de CO2'!$I84)</f>
        <v/>
      </c>
      <c r="AK67" s="311" t="str">
        <f>IF($B$67="","",AK7-'Sequestro de CO2'!$I85)</f>
        <v/>
      </c>
      <c r="AL67" s="144"/>
      <c r="AM67" s="144"/>
      <c r="AN67" s="144"/>
      <c r="AO67" s="144"/>
      <c r="AP67" s="144"/>
      <c r="AQ67" s="144"/>
      <c r="AR67" s="144"/>
      <c r="AS67" s="144"/>
      <c r="AT67" s="144"/>
      <c r="AU67" s="144"/>
      <c r="AV67" s="144"/>
      <c r="AW67" s="144"/>
      <c r="AX67" s="144"/>
      <c r="AY67" s="144"/>
      <c r="AZ67" s="144"/>
      <c r="BA67" s="144"/>
      <c r="BB67" s="144"/>
      <c r="BC67" s="144"/>
    </row>
    <row r="68" spans="1:56" ht="15" customHeight="1" x14ac:dyDescent="0.3">
      <c r="B68" s="163" t="str">
        <f>IF(PRINCIPAL!B34&lt;&gt;"",PRINCIPAL!B34,"")</f>
        <v/>
      </c>
      <c r="C68" s="310" t="str">
        <f>IF($B$68="","",C8-'Sequestro de CO2'!$I90)</f>
        <v/>
      </c>
      <c r="D68" s="310" t="str">
        <f>IF($B$68="","",D8-'Sequestro de CO2'!$I91)</f>
        <v/>
      </c>
      <c r="E68" s="310" t="str">
        <f>IF($B$68="","",E8-'Sequestro de CO2'!$I92)</f>
        <v/>
      </c>
      <c r="F68" s="310" t="str">
        <f>IF($B$68="","",F8-'Sequestro de CO2'!$I93)</f>
        <v/>
      </c>
      <c r="G68" s="310" t="str">
        <f>IF($B$68="","",G8-'Sequestro de CO2'!$I94)</f>
        <v/>
      </c>
      <c r="H68" s="310" t="str">
        <f>IF($B$68="","",H8-'Sequestro de CO2'!$I95)</f>
        <v/>
      </c>
      <c r="I68" s="310" t="str">
        <f>IF($B$68="","",I8-'Sequestro de CO2'!$I96)</f>
        <v/>
      </c>
      <c r="J68" s="310" t="str">
        <f>IF($B$68="","",J8-'Sequestro de CO2'!$I97)</f>
        <v/>
      </c>
      <c r="K68" s="310" t="str">
        <f>IF($B$68="","",K8-'Sequestro de CO2'!$I98)</f>
        <v/>
      </c>
      <c r="L68" s="310" t="str">
        <f>IF($B$68="","",L8-'Sequestro de CO2'!$I99)</f>
        <v/>
      </c>
      <c r="M68" s="310" t="str">
        <f>IF($B$68="","",M8-'Sequestro de CO2'!$I100)</f>
        <v/>
      </c>
      <c r="N68" s="310" t="str">
        <f>IF($B$68="","",N8-'Sequestro de CO2'!$I101)</f>
        <v/>
      </c>
      <c r="O68" s="310" t="str">
        <f>IF($B$68="","",O8-'Sequestro de CO2'!$I102)</f>
        <v/>
      </c>
      <c r="P68" s="310" t="str">
        <f>IF($B$68="","",P8-'Sequestro de CO2'!$I103)</f>
        <v/>
      </c>
      <c r="Q68" s="310" t="str">
        <f>IF($B$68="","",Q8-'Sequestro de CO2'!$I104)</f>
        <v/>
      </c>
      <c r="R68" s="310" t="str">
        <f>IF($B$68="","",R8-'Sequestro de CO2'!$I105)</f>
        <v/>
      </c>
      <c r="S68" s="310" t="str">
        <f>IF($B$68="","",S8-'Sequestro de CO2'!$I106)</f>
        <v/>
      </c>
      <c r="T68" s="310" t="str">
        <f>IF($B$68="","",T8-'Sequestro de CO2'!$I107)</f>
        <v/>
      </c>
      <c r="U68" s="310" t="str">
        <f>IF($B$68="","",U8-'Sequestro de CO2'!$I108)</f>
        <v/>
      </c>
      <c r="V68" s="310" t="str">
        <f>IF($B$68="","",V8-'Sequestro de CO2'!$I109)</f>
        <v/>
      </c>
      <c r="W68" s="310" t="str">
        <f>IF($B$68="","",W8-'Sequestro de CO2'!$I110)</f>
        <v/>
      </c>
      <c r="X68" s="310" t="str">
        <f>IF($B$68="","",X8-'Sequestro de CO2'!$I111)</f>
        <v/>
      </c>
      <c r="Y68" s="310" t="str">
        <f>IF($B$68="","",Y8-'Sequestro de CO2'!$I112)</f>
        <v/>
      </c>
      <c r="Z68" s="310" t="str">
        <f>IF($B$68="","",Z8-'Sequestro de CO2'!$I113)</f>
        <v/>
      </c>
      <c r="AA68" s="310" t="str">
        <f>IF($B$68="","",AA8-'Sequestro de CO2'!$I114)</f>
        <v/>
      </c>
      <c r="AB68" s="310" t="str">
        <f>IF($B$68="","",AB8-'Sequestro de CO2'!$I115)</f>
        <v/>
      </c>
      <c r="AC68" s="310" t="str">
        <f>IF($B$68="","",AC8-'Sequestro de CO2'!$I116)</f>
        <v/>
      </c>
      <c r="AD68" s="310" t="str">
        <f>IF($B$68="","",AD8-'Sequestro de CO2'!$I117)</f>
        <v/>
      </c>
      <c r="AE68" s="310" t="str">
        <f>IF($B$68="","",AE8-'Sequestro de CO2'!$I118)</f>
        <v/>
      </c>
      <c r="AF68" s="310" t="str">
        <f>IF($B$68="","",AF8-'Sequestro de CO2'!$I119)</f>
        <v/>
      </c>
      <c r="AG68" s="310" t="str">
        <f>IF($B$68="","",AG8-'Sequestro de CO2'!$I120)</f>
        <v/>
      </c>
      <c r="AH68" s="310" t="str">
        <f>IF($B$68="","",AH8-'Sequestro de CO2'!$I121)</f>
        <v/>
      </c>
      <c r="AI68" s="310" t="str">
        <f>IF($B$68="","",AI8-'Sequestro de CO2'!$I122)</f>
        <v/>
      </c>
      <c r="AJ68" s="310" t="str">
        <f>IF($B$68="","",AJ8-'Sequestro de CO2'!$I123)</f>
        <v/>
      </c>
      <c r="AK68" s="311" t="str">
        <f>IF($B$68="","",AK8-'Sequestro de CO2'!$I124)</f>
        <v/>
      </c>
      <c r="AL68" s="144"/>
      <c r="AM68" s="144"/>
      <c r="AN68" s="144"/>
      <c r="AO68" s="144"/>
      <c r="AP68" s="144"/>
      <c r="AQ68" s="144"/>
      <c r="AR68" s="144"/>
      <c r="AS68" s="144"/>
      <c r="AT68" s="144"/>
      <c r="AU68" s="144"/>
      <c r="AV68" s="144"/>
      <c r="AW68" s="144"/>
      <c r="AX68" s="144"/>
      <c r="AY68" s="144"/>
      <c r="AZ68" s="144"/>
      <c r="BA68" s="144"/>
      <c r="BB68" s="144"/>
      <c r="BC68" s="144"/>
    </row>
    <row r="69" spans="1:56" ht="15" customHeight="1" x14ac:dyDescent="0.3">
      <c r="B69" s="163" t="str">
        <f>IF(PRINCIPAL!B126&lt;&gt;"",PRINCIPAL!B126,"")</f>
        <v/>
      </c>
      <c r="C69" s="310" t="str">
        <f>IF($B$69="","",C9-'Sequestro de CO2'!$I129)</f>
        <v/>
      </c>
      <c r="D69" s="310" t="str">
        <f>IF($B$69="","",D9-'Sequestro de CO2'!$I130)</f>
        <v/>
      </c>
      <c r="E69" s="310" t="str">
        <f>IF($B$69="","",E9-'Sequestro de CO2'!$I131)</f>
        <v/>
      </c>
      <c r="F69" s="310" t="str">
        <f>IF($B$69="","",F9-'Sequestro de CO2'!$I132)</f>
        <v/>
      </c>
      <c r="G69" s="310" t="str">
        <f>IF($B$69="","",G9-'Sequestro de CO2'!$I133)</f>
        <v/>
      </c>
      <c r="H69" s="310" t="str">
        <f>IF($B$69="","",H9-'Sequestro de CO2'!$I134)</f>
        <v/>
      </c>
      <c r="I69" s="310" t="str">
        <f>IF($B$69="","",I9-'Sequestro de CO2'!$I135)</f>
        <v/>
      </c>
      <c r="J69" s="310" t="str">
        <f>IF($B$69="","",J9-'Sequestro de CO2'!$I136)</f>
        <v/>
      </c>
      <c r="K69" s="310" t="str">
        <f>IF($B$69="","",K9-'Sequestro de CO2'!$I137)</f>
        <v/>
      </c>
      <c r="L69" s="310" t="str">
        <f>IF($B$69="","",L9-'Sequestro de CO2'!$I138)</f>
        <v/>
      </c>
      <c r="M69" s="310" t="str">
        <f>IF($B$69="","",L9-'Sequestro de CO2'!$I139)</f>
        <v/>
      </c>
      <c r="N69" s="310" t="str">
        <f>IF($B$69="","",N9-'Sequestro de CO2'!$I140)</f>
        <v/>
      </c>
      <c r="O69" s="310" t="str">
        <f>IF($B$69="","",O9-'Sequestro de CO2'!$I141)</f>
        <v/>
      </c>
      <c r="P69" s="310" t="str">
        <f>IF($B$69="","",P9-'Sequestro de CO2'!$I142)</f>
        <v/>
      </c>
      <c r="Q69" s="310" t="str">
        <f>IF($B$69="","",Q9-'Sequestro de CO2'!$I143)</f>
        <v/>
      </c>
      <c r="R69" s="310" t="str">
        <f>IF($B$69="","",R9-'Sequestro de CO2'!$I144)</f>
        <v/>
      </c>
      <c r="S69" s="310" t="str">
        <f>IF($B$69="","",S9-'Sequestro de CO2'!$I145)</f>
        <v/>
      </c>
      <c r="T69" s="310" t="str">
        <f>IF($B$69="","",T9-'Sequestro de CO2'!$I146)</f>
        <v/>
      </c>
      <c r="U69" s="310" t="str">
        <f>IF($B$69="","",U9-'Sequestro de CO2'!$I147)</f>
        <v/>
      </c>
      <c r="V69" s="310" t="str">
        <f>IF($B$69="","",V9-'Sequestro de CO2'!$I148)</f>
        <v/>
      </c>
      <c r="W69" s="310" t="str">
        <f>IF($B$69="","",W9-'Sequestro de CO2'!$I149)</f>
        <v/>
      </c>
      <c r="X69" s="310" t="str">
        <f>IF($B$69="","",X9-'Sequestro de CO2'!$I150)</f>
        <v/>
      </c>
      <c r="Y69" s="310" t="str">
        <f>IF($B$69="","",Y9-'Sequestro de CO2'!$I151)</f>
        <v/>
      </c>
      <c r="Z69" s="310" t="str">
        <f>IF($B$69="","",Z9-'Sequestro de CO2'!$I152)</f>
        <v/>
      </c>
      <c r="AA69" s="310" t="str">
        <f>IF($B$69="","",AA9-'Sequestro de CO2'!$I153)</f>
        <v/>
      </c>
      <c r="AB69" s="310" t="str">
        <f>IF($B$69="","",AB9-'Sequestro de CO2'!$I154)</f>
        <v/>
      </c>
      <c r="AC69" s="310" t="str">
        <f>IF($B$69="","",AC9-'Sequestro de CO2'!$I155)</f>
        <v/>
      </c>
      <c r="AD69" s="310" t="str">
        <f>IF($B$69="","",AD9-'Sequestro de CO2'!$I156)</f>
        <v/>
      </c>
      <c r="AE69" s="310" t="str">
        <f>IF($B$69="","",AE9-'Sequestro de CO2'!$I157)</f>
        <v/>
      </c>
      <c r="AF69" s="310" t="str">
        <f>IF($B$69="","",AF9-'Sequestro de CO2'!$I158)</f>
        <v/>
      </c>
      <c r="AG69" s="310" t="str">
        <f>IF($B$69="","",AG9-'Sequestro de CO2'!$I159)</f>
        <v/>
      </c>
      <c r="AH69" s="310" t="str">
        <f>IF($B$69="","",AH9-'Sequestro de CO2'!$I160)</f>
        <v/>
      </c>
      <c r="AI69" s="310" t="str">
        <f>IF($B$69="","",AI9-'Sequestro de CO2'!$I161)</f>
        <v/>
      </c>
      <c r="AJ69" s="310" t="str">
        <f>IF($B$69="","",AJ9-'Sequestro de CO2'!$I162)</f>
        <v/>
      </c>
      <c r="AK69" s="311" t="str">
        <f>IF($B$69="","",AK9-'Sequestro de CO2'!$I163)</f>
        <v/>
      </c>
      <c r="AL69" s="144"/>
      <c r="AM69" s="144"/>
      <c r="AN69" s="144"/>
      <c r="AO69" s="144"/>
      <c r="AP69" s="144"/>
      <c r="AQ69" s="144"/>
      <c r="AR69" s="144"/>
      <c r="AS69" s="144"/>
      <c r="AT69" s="144"/>
      <c r="AU69" s="144"/>
      <c r="AV69" s="144"/>
      <c r="AW69" s="144"/>
      <c r="AX69" s="144"/>
      <c r="AY69" s="144"/>
      <c r="AZ69" s="144"/>
      <c r="BA69" s="144"/>
      <c r="BB69" s="144"/>
      <c r="BC69" s="144"/>
    </row>
    <row r="70" spans="1:56" ht="15" customHeight="1" x14ac:dyDescent="0.3">
      <c r="B70" s="163" t="str">
        <f>IF(PRINCIPAL!B136&lt;&gt;"",PRINCIPAL!B136,"")</f>
        <v/>
      </c>
      <c r="C70" s="310" t="str">
        <f>IF($B$70="","",C10-'Sequestro de CO2'!$I168)</f>
        <v/>
      </c>
      <c r="D70" s="310" t="str">
        <f>IF($B$70="","",D10-'Sequestro de CO2'!$I169)</f>
        <v/>
      </c>
      <c r="E70" s="310" t="str">
        <f>IF($B$70="","",E10-'Sequestro de CO2'!$I170)</f>
        <v/>
      </c>
      <c r="F70" s="310" t="str">
        <f>IF($B$70="","",F10-'Sequestro de CO2'!$I171)</f>
        <v/>
      </c>
      <c r="G70" s="310" t="str">
        <f>IF($B$70="","",G10-'Sequestro de CO2'!$I172)</f>
        <v/>
      </c>
      <c r="H70" s="310" t="str">
        <f>IF($B$70="","",H10-'Sequestro de CO2'!$I173)</f>
        <v/>
      </c>
      <c r="I70" s="310" t="str">
        <f>IF($B$70="","",I10-'Sequestro de CO2'!$I174)</f>
        <v/>
      </c>
      <c r="J70" s="310" t="str">
        <f>IF($B$70="","",J10-'Sequestro de CO2'!$I175)</f>
        <v/>
      </c>
      <c r="K70" s="310" t="str">
        <f>IF($B$70="","",K10-'Sequestro de CO2'!$I176)</f>
        <v/>
      </c>
      <c r="L70" s="310" t="str">
        <f>IF($B$70="","",L10-'Sequestro de CO2'!$I177)</f>
        <v/>
      </c>
      <c r="M70" s="310" t="str">
        <f>IF($B$70="","",M10-'Sequestro de CO2'!$I178)</f>
        <v/>
      </c>
      <c r="N70" s="310" t="str">
        <f>IF($B$70="","",N10-'Sequestro de CO2'!$I179)</f>
        <v/>
      </c>
      <c r="O70" s="310" t="str">
        <f>IF($B$70="","",O10-'Sequestro de CO2'!$I180)</f>
        <v/>
      </c>
      <c r="P70" s="310" t="str">
        <f>IF($B$70="","",P10-'Sequestro de CO2'!$I181)</f>
        <v/>
      </c>
      <c r="Q70" s="310" t="str">
        <f>IF($B$70="","",Q10-'Sequestro de CO2'!$I182)</f>
        <v/>
      </c>
      <c r="R70" s="310" t="str">
        <f>IF($B$70="","",R10-'Sequestro de CO2'!$I183)</f>
        <v/>
      </c>
      <c r="S70" s="310" t="str">
        <f>IF($B$70="","",S10-'Sequestro de CO2'!$I184)</f>
        <v/>
      </c>
      <c r="T70" s="310" t="str">
        <f>IF($B$70="","",T10-'Sequestro de CO2'!$I185)</f>
        <v/>
      </c>
      <c r="U70" s="310" t="str">
        <f>IF($B$70="","",U10-'Sequestro de CO2'!$I186)</f>
        <v/>
      </c>
      <c r="V70" s="310" t="str">
        <f>IF($B$70="","",V10-'Sequestro de CO2'!$I187)</f>
        <v/>
      </c>
      <c r="W70" s="310" t="str">
        <f>IF($B$70="","",W10-'Sequestro de CO2'!$I188)</f>
        <v/>
      </c>
      <c r="X70" s="310" t="str">
        <f>IF($B$70="","",X10-'Sequestro de CO2'!$I189)</f>
        <v/>
      </c>
      <c r="Y70" s="310" t="str">
        <f>IF($B$70="","",Y10-'Sequestro de CO2'!$I190)</f>
        <v/>
      </c>
      <c r="Z70" s="310" t="str">
        <f>IF($B$70="","",Z10-'Sequestro de CO2'!$I191)</f>
        <v/>
      </c>
      <c r="AA70" s="310" t="str">
        <f>IF($B$70="","",AA10-'Sequestro de CO2'!$I192)</f>
        <v/>
      </c>
      <c r="AB70" s="310" t="str">
        <f>IF($B$70="","",AB10-'Sequestro de CO2'!$I193)</f>
        <v/>
      </c>
      <c r="AC70" s="310" t="str">
        <f>IF($B$70="","",AC10-'Sequestro de CO2'!$I194)</f>
        <v/>
      </c>
      <c r="AD70" s="310" t="str">
        <f>IF($B$70="","",AD10-'Sequestro de CO2'!$I195)</f>
        <v/>
      </c>
      <c r="AE70" s="310" t="str">
        <f>IF($B$70="","",AE10-'Sequestro de CO2'!$I196)</f>
        <v/>
      </c>
      <c r="AF70" s="310" t="str">
        <f>IF($B$70="","",AF10-'Sequestro de CO2'!$I197)</f>
        <v/>
      </c>
      <c r="AG70" s="310" t="str">
        <f>IF($B$70="","",AG10-'Sequestro de CO2'!$I198)</f>
        <v/>
      </c>
      <c r="AH70" s="310" t="str">
        <f>IF($B$70="","",AH10-'Sequestro de CO2'!$I199)</f>
        <v/>
      </c>
      <c r="AI70" s="310" t="str">
        <f>IF($B$70="","",AI10-'Sequestro de CO2'!$I200)</f>
        <v/>
      </c>
      <c r="AJ70" s="310" t="str">
        <f>IF($B$70="","",AJ10-'Sequestro de CO2'!$I201)</f>
        <v/>
      </c>
      <c r="AK70" s="311" t="str">
        <f>IF($B$70="","",AK10-'Sequestro de CO2'!$I202)</f>
        <v/>
      </c>
      <c r="AL70" s="144"/>
      <c r="AM70" s="144"/>
      <c r="AN70" s="144"/>
      <c r="AO70" s="144"/>
      <c r="AP70" s="144"/>
      <c r="AQ70" s="144"/>
      <c r="AR70" s="144"/>
      <c r="AS70" s="144"/>
      <c r="AT70" s="144"/>
      <c r="AU70" s="144"/>
      <c r="AV70" s="144"/>
      <c r="AW70" s="144"/>
      <c r="AX70" s="144"/>
      <c r="AY70" s="144"/>
      <c r="AZ70" s="144"/>
      <c r="BA70" s="144"/>
      <c r="BB70" s="144"/>
      <c r="BC70" s="144"/>
    </row>
    <row r="71" spans="1:56" ht="15" customHeight="1" x14ac:dyDescent="0.3">
      <c r="B71" s="163" t="str">
        <f>IF(PRINCIPAL!B146&lt;&gt;"",PRINCIPAL!B146,"")</f>
        <v/>
      </c>
      <c r="C71" s="310" t="str">
        <f>IF($B$71="","",C11-'Sequestro de CO2'!$I207)</f>
        <v/>
      </c>
      <c r="D71" s="310" t="str">
        <f>IF($B$71="","",D11-'Sequestro de CO2'!$I208)</f>
        <v/>
      </c>
      <c r="E71" s="310" t="str">
        <f>IF($B$71="","",E11-'Sequestro de CO2'!$I209)</f>
        <v/>
      </c>
      <c r="F71" s="310" t="str">
        <f>IF($B$71="","",F11-'Sequestro de CO2'!$I210)</f>
        <v/>
      </c>
      <c r="G71" s="310" t="str">
        <f>IF($B$71="","",G11-'Sequestro de CO2'!$I211)</f>
        <v/>
      </c>
      <c r="H71" s="310" t="str">
        <f>IF($B$71="","",H11-'Sequestro de CO2'!$I212)</f>
        <v/>
      </c>
      <c r="I71" s="310" t="str">
        <f>IF($B$71="","",I11-'Sequestro de CO2'!$I213)</f>
        <v/>
      </c>
      <c r="J71" s="310" t="str">
        <f>IF($B$71="","",J11-'Sequestro de CO2'!$I214)</f>
        <v/>
      </c>
      <c r="K71" s="310" t="str">
        <f>IF($B$71="","",K11-'Sequestro de CO2'!$I215)</f>
        <v/>
      </c>
      <c r="L71" s="310" t="str">
        <f>IF($B$71="","",L11-'Sequestro de CO2'!$I216)</f>
        <v/>
      </c>
      <c r="M71" s="310" t="str">
        <f>IF($B$71="","",M11-'Sequestro de CO2'!$I217)</f>
        <v/>
      </c>
      <c r="N71" s="310" t="str">
        <f>IF($B$71="","",N11-'Sequestro de CO2'!$I218)</f>
        <v/>
      </c>
      <c r="O71" s="310" t="str">
        <f>IF($B$71="","",O11-'Sequestro de CO2'!$I219)</f>
        <v/>
      </c>
      <c r="P71" s="310" t="str">
        <f>IF($B$71="","",P11-'Sequestro de CO2'!$I220)</f>
        <v/>
      </c>
      <c r="Q71" s="310" t="str">
        <f>IF($B$71="","",Q11-'Sequestro de CO2'!$I221)</f>
        <v/>
      </c>
      <c r="R71" s="310" t="str">
        <f>IF($B$71="","",R11-'Sequestro de CO2'!$I222)</f>
        <v/>
      </c>
      <c r="S71" s="310" t="str">
        <f>IF($B$71="","",S11-'Sequestro de CO2'!$I223)</f>
        <v/>
      </c>
      <c r="T71" s="310" t="str">
        <f>IF($B$71="","",T11-'Sequestro de CO2'!$I224)</f>
        <v/>
      </c>
      <c r="U71" s="310" t="str">
        <f>IF($B$71="","",U11-'Sequestro de CO2'!$I225)</f>
        <v/>
      </c>
      <c r="V71" s="310" t="str">
        <f>IF($B$71="","",V11-'Sequestro de CO2'!$I226)</f>
        <v/>
      </c>
      <c r="W71" s="310" t="str">
        <f>IF($B$71="","",W11-'Sequestro de CO2'!$I227)</f>
        <v/>
      </c>
      <c r="X71" s="310" t="str">
        <f>IF($B$71="","",X11-'Sequestro de CO2'!$I228)</f>
        <v/>
      </c>
      <c r="Y71" s="310" t="str">
        <f>IF($B$71="","",Y11-'Sequestro de CO2'!$I229)</f>
        <v/>
      </c>
      <c r="Z71" s="310" t="str">
        <f>IF($B$71="","",Z11-'Sequestro de CO2'!$I230)</f>
        <v/>
      </c>
      <c r="AA71" s="310" t="str">
        <f>IF($B$71="","",AA11-'Sequestro de CO2'!$I231)</f>
        <v/>
      </c>
      <c r="AB71" s="310" t="str">
        <f>IF($B$71="","",AB11-'Sequestro de CO2'!$I232)</f>
        <v/>
      </c>
      <c r="AC71" s="310" t="str">
        <f>IF($B$71="","",AC11-'Sequestro de CO2'!$I233)</f>
        <v/>
      </c>
      <c r="AD71" s="310" t="str">
        <f>IF($B$71="","",AD11-'Sequestro de CO2'!$I234)</f>
        <v/>
      </c>
      <c r="AE71" s="310" t="str">
        <f>IF($B$71="","",AE11-'Sequestro de CO2'!$I235)</f>
        <v/>
      </c>
      <c r="AF71" s="310" t="str">
        <f>IF($B$71="","",AF11-'Sequestro de CO2'!$I236)</f>
        <v/>
      </c>
      <c r="AG71" s="310" t="str">
        <f>IF($B$71="","",AG11-'Sequestro de CO2'!$I237)</f>
        <v/>
      </c>
      <c r="AH71" s="310" t="str">
        <f>IF($B$71="","",AH11-'Sequestro de CO2'!$I238)</f>
        <v/>
      </c>
      <c r="AI71" s="310" t="str">
        <f>IF($B$71="","",AI11-'Sequestro de CO2'!$I239)</f>
        <v/>
      </c>
      <c r="AJ71" s="310" t="str">
        <f>IF($B$71="","",AJ11-'Sequestro de CO2'!$I240)</f>
        <v/>
      </c>
      <c r="AK71" s="311" t="str">
        <f>IF($B$71="","",AK11-'Sequestro de CO2'!$I241)</f>
        <v/>
      </c>
      <c r="AL71" s="144"/>
      <c r="AM71" s="144"/>
      <c r="AN71" s="144"/>
      <c r="AO71" s="144"/>
      <c r="AP71" s="144"/>
      <c r="AQ71" s="144"/>
      <c r="AR71" s="144"/>
      <c r="AS71" s="144"/>
      <c r="AT71" s="144"/>
      <c r="AU71" s="144"/>
      <c r="AV71" s="144"/>
      <c r="AW71" s="144"/>
      <c r="AX71" s="144"/>
      <c r="AY71" s="144"/>
      <c r="AZ71" s="144"/>
      <c r="BA71" s="144"/>
      <c r="BB71" s="144"/>
      <c r="BC71" s="144"/>
    </row>
    <row r="72" spans="1:56" ht="15" customHeight="1" x14ac:dyDescent="0.3">
      <c r="B72" s="163" t="str">
        <f>IF(PRINCIPAL!B156&lt;&gt;"",PRINCIPAL!B156,"")</f>
        <v/>
      </c>
      <c r="C72" s="310" t="str">
        <f>IF($B$72="","",C12-'Sequestro de CO2'!$I246)</f>
        <v/>
      </c>
      <c r="D72" s="310" t="str">
        <f>IF($B$72="","",D12-'Sequestro de CO2'!$I247)</f>
        <v/>
      </c>
      <c r="E72" s="310" t="str">
        <f>IF($B$72="","",E12-'Sequestro de CO2'!$I248)</f>
        <v/>
      </c>
      <c r="F72" s="310" t="str">
        <f>IF($B$72="","",F12-'Sequestro de CO2'!$I249)</f>
        <v/>
      </c>
      <c r="G72" s="310" t="str">
        <f>IF($B$72="","",G12-'Sequestro de CO2'!$I250)</f>
        <v/>
      </c>
      <c r="H72" s="310" t="str">
        <f>IF($B$72="","",H12-'Sequestro de CO2'!$I251)</f>
        <v/>
      </c>
      <c r="I72" s="310" t="str">
        <f>IF($B$72="","",I12-'Sequestro de CO2'!$I252)</f>
        <v/>
      </c>
      <c r="J72" s="310" t="str">
        <f>IF($B$72="","",J12-'Sequestro de CO2'!$I253)</f>
        <v/>
      </c>
      <c r="K72" s="310" t="str">
        <f>IF($B$72="","",K12-'Sequestro de CO2'!$I254)</f>
        <v/>
      </c>
      <c r="L72" s="310" t="str">
        <f>IF($B$72="","",L12-'Sequestro de CO2'!$I255)</f>
        <v/>
      </c>
      <c r="M72" s="310" t="str">
        <f>IF($B$72="","",M12-'Sequestro de CO2'!$I256)</f>
        <v/>
      </c>
      <c r="N72" s="310" t="str">
        <f>IF($B$72="","",N12-'Sequestro de CO2'!$I257)</f>
        <v/>
      </c>
      <c r="O72" s="310" t="str">
        <f>IF($B$72="","",O12-'Sequestro de CO2'!$I258)</f>
        <v/>
      </c>
      <c r="P72" s="310" t="str">
        <f>IF($B$72="","",P12-'Sequestro de CO2'!$I259)</f>
        <v/>
      </c>
      <c r="Q72" s="310" t="str">
        <f>IF($B$72="","",Q12-'Sequestro de CO2'!$I260)</f>
        <v/>
      </c>
      <c r="R72" s="310" t="str">
        <f>IF($B$72="","",R12-'Sequestro de CO2'!$I261)</f>
        <v/>
      </c>
      <c r="S72" s="310" t="str">
        <f>IF($B$72="","",S12-'Sequestro de CO2'!$I262)</f>
        <v/>
      </c>
      <c r="T72" s="310" t="str">
        <f>IF($B$72="","",T12-'Sequestro de CO2'!$I263)</f>
        <v/>
      </c>
      <c r="U72" s="310" t="str">
        <f>IF($B$72="","",U12-'Sequestro de CO2'!$I264)</f>
        <v/>
      </c>
      <c r="V72" s="310" t="str">
        <f>IF($B$72="","",V12-'Sequestro de CO2'!$I265)</f>
        <v/>
      </c>
      <c r="W72" s="310" t="str">
        <f>IF($B$72="","",W12-'Sequestro de CO2'!$I266)</f>
        <v/>
      </c>
      <c r="X72" s="310" t="str">
        <f>IF($B$72="","",X12-'Sequestro de CO2'!$I267)</f>
        <v/>
      </c>
      <c r="Y72" s="310" t="str">
        <f>IF($B$72="","",Y12-'Sequestro de CO2'!$I268)</f>
        <v/>
      </c>
      <c r="Z72" s="310" t="str">
        <f>IF($B$72="","",Z12-'Sequestro de CO2'!$I269)</f>
        <v/>
      </c>
      <c r="AA72" s="310" t="str">
        <f>IF($B$72="","",AA12-'Sequestro de CO2'!$I270)</f>
        <v/>
      </c>
      <c r="AB72" s="310" t="str">
        <f>IF($B$72="","",AB12-'Sequestro de CO2'!$I271)</f>
        <v/>
      </c>
      <c r="AC72" s="310" t="str">
        <f>IF($B$72="","",AC12-'Sequestro de CO2'!$I272)</f>
        <v/>
      </c>
      <c r="AD72" s="310" t="str">
        <f>IF($B$72="","",AD12-'Sequestro de CO2'!$I273)</f>
        <v/>
      </c>
      <c r="AE72" s="310" t="str">
        <f>IF($B$72="","",AE12-'Sequestro de CO2'!$I274)</f>
        <v/>
      </c>
      <c r="AF72" s="310" t="str">
        <f>IF($B$72="","",AF12-'Sequestro de CO2'!$I275)</f>
        <v/>
      </c>
      <c r="AG72" s="310" t="str">
        <f>IF($B$72="","",AG12-'Sequestro de CO2'!$I276)</f>
        <v/>
      </c>
      <c r="AH72" s="310" t="str">
        <f>IF($B$72="","",AH12-'Sequestro de CO2'!$I277)</f>
        <v/>
      </c>
      <c r="AI72" s="310" t="str">
        <f>IF($B$72="","",AI12-'Sequestro de CO2'!$I278)</f>
        <v/>
      </c>
      <c r="AJ72" s="310" t="str">
        <f>IF($B$72="","",AJ12-'Sequestro de CO2'!$I279)</f>
        <v/>
      </c>
      <c r="AK72" s="311" t="str">
        <f>IF($B$72="","",AK12-'Sequestro de CO2'!$I2780)</f>
        <v/>
      </c>
      <c r="AL72" s="144"/>
      <c r="AM72" s="144"/>
      <c r="AN72" s="144"/>
      <c r="AO72" s="144"/>
      <c r="AP72" s="144"/>
      <c r="AQ72" s="144"/>
      <c r="AR72" s="144"/>
      <c r="AS72" s="144"/>
      <c r="AT72" s="144"/>
      <c r="AU72" s="144"/>
      <c r="AV72" s="144"/>
      <c r="AW72" s="144"/>
      <c r="AX72" s="144"/>
      <c r="AY72" s="144"/>
      <c r="AZ72" s="144"/>
      <c r="BA72" s="144"/>
      <c r="BB72" s="144"/>
      <c r="BC72" s="144"/>
    </row>
    <row r="73" spans="1:56" ht="15" customHeight="1" x14ac:dyDescent="0.3">
      <c r="B73" s="163" t="str">
        <f>IF(PRINCIPAL!B166&lt;&gt;"",PRINCIPAL!B166,"")</f>
        <v/>
      </c>
      <c r="C73" s="310" t="str">
        <f>IF($B$73="","",C13-'Sequestro de CO2'!$I285)</f>
        <v/>
      </c>
      <c r="D73" s="310" t="str">
        <f>IF($B$73="","",D13-'Sequestro de CO2'!$I286)</f>
        <v/>
      </c>
      <c r="E73" s="310" t="str">
        <f>IF($B$73="","",E13-'Sequestro de CO2'!$I287)</f>
        <v/>
      </c>
      <c r="F73" s="310" t="str">
        <f>IF($B$73="","",F13-'Sequestro de CO2'!$I288)</f>
        <v/>
      </c>
      <c r="G73" s="310" t="str">
        <f>IF($B$73="","",G13-'Sequestro de CO2'!$I289)</f>
        <v/>
      </c>
      <c r="H73" s="310" t="str">
        <f>IF($B$73="","",H13-'Sequestro de CO2'!$I290)</f>
        <v/>
      </c>
      <c r="I73" s="310" t="str">
        <f>IF($B$73="","",I13-'Sequestro de CO2'!$I291)</f>
        <v/>
      </c>
      <c r="J73" s="310" t="str">
        <f>IF($B$73="","",J13-'Sequestro de CO2'!$I292)</f>
        <v/>
      </c>
      <c r="K73" s="310" t="str">
        <f>IF($B$73="","",K13-'Sequestro de CO2'!$I293)</f>
        <v/>
      </c>
      <c r="L73" s="310" t="str">
        <f>IF($B$73="","",L13-'Sequestro de CO2'!$I294)</f>
        <v/>
      </c>
      <c r="M73" s="310" t="str">
        <f>IF($B$73="","",M13-'Sequestro de CO2'!$I295)</f>
        <v/>
      </c>
      <c r="N73" s="310" t="str">
        <f>IF($B$73="","",N13-'Sequestro de CO2'!$I296)</f>
        <v/>
      </c>
      <c r="O73" s="310" t="str">
        <f>IF($B$73="","",O13-'Sequestro de CO2'!$I297)</f>
        <v/>
      </c>
      <c r="P73" s="310" t="str">
        <f>IF($B$73="","",P13-'Sequestro de CO2'!$I298)</f>
        <v/>
      </c>
      <c r="Q73" s="310" t="str">
        <f>IF($B$73="","",Q13-'Sequestro de CO2'!$I299)</f>
        <v/>
      </c>
      <c r="R73" s="310" t="str">
        <f>IF($B$73="","",R13-'Sequestro de CO2'!$I300)</f>
        <v/>
      </c>
      <c r="S73" s="310" t="str">
        <f>IF($B$73="","",S13-'Sequestro de CO2'!$I301)</f>
        <v/>
      </c>
      <c r="T73" s="310" t="str">
        <f>IF($B$73="","",T13-'Sequestro de CO2'!$I302)</f>
        <v/>
      </c>
      <c r="U73" s="310" t="str">
        <f>IF($B$73="","",U13-'Sequestro de CO2'!$I303)</f>
        <v/>
      </c>
      <c r="V73" s="310" t="str">
        <f>IF($B$73="","",V13-'Sequestro de CO2'!$I304)</f>
        <v/>
      </c>
      <c r="W73" s="310" t="str">
        <f>IF($B$73="","",W13-'Sequestro de CO2'!$I305)</f>
        <v/>
      </c>
      <c r="X73" s="310" t="str">
        <f>IF($B$73="","",X13-'Sequestro de CO2'!$I306)</f>
        <v/>
      </c>
      <c r="Y73" s="310" t="str">
        <f>IF($B$73="","",Y13-'Sequestro de CO2'!$I307)</f>
        <v/>
      </c>
      <c r="Z73" s="310" t="str">
        <f>IF($B$73="","",Z13-'Sequestro de CO2'!$I308)</f>
        <v/>
      </c>
      <c r="AA73" s="310" t="str">
        <f>IF($B$73="","",AA13-'Sequestro de CO2'!$I309)</f>
        <v/>
      </c>
      <c r="AB73" s="310" t="str">
        <f>IF($B$73="","",AB13-'Sequestro de CO2'!$I310)</f>
        <v/>
      </c>
      <c r="AC73" s="310" t="str">
        <f>IF($B$73="","",AC13-'Sequestro de CO2'!$I311)</f>
        <v/>
      </c>
      <c r="AD73" s="310" t="str">
        <f>IF($B$73="","",AD13-'Sequestro de CO2'!$I312)</f>
        <v/>
      </c>
      <c r="AE73" s="310" t="str">
        <f>IF($B$73="","",AE13-'Sequestro de CO2'!$I313)</f>
        <v/>
      </c>
      <c r="AF73" s="310" t="str">
        <f>IF($B$73="","",AF13-'Sequestro de CO2'!$I314)</f>
        <v/>
      </c>
      <c r="AG73" s="310" t="str">
        <f>IF($B$73="","",AG13-'Sequestro de CO2'!$I315)</f>
        <v/>
      </c>
      <c r="AH73" s="310" t="str">
        <f>IF($B$73="","",AH13-'Sequestro de CO2'!$I316)</f>
        <v/>
      </c>
      <c r="AI73" s="310" t="str">
        <f>IF($B$73="","",AI13-'Sequestro de CO2'!$I317)</f>
        <v/>
      </c>
      <c r="AJ73" s="310" t="str">
        <f>IF($B$73="","",AJ13-'Sequestro de CO2'!$I318)</f>
        <v/>
      </c>
      <c r="AK73" s="311" t="str">
        <f>IF($B$73="","",AK13-'Sequestro de CO2'!$I319)</f>
        <v/>
      </c>
      <c r="AL73" s="144"/>
      <c r="AM73" s="144"/>
      <c r="AN73" s="144"/>
      <c r="AO73" s="144"/>
      <c r="AP73" s="144"/>
      <c r="AQ73" s="144"/>
      <c r="AR73" s="144"/>
      <c r="AS73" s="144"/>
      <c r="AT73" s="144"/>
      <c r="AU73" s="144"/>
      <c r="AV73" s="144"/>
      <c r="AW73" s="144"/>
      <c r="AX73" s="144"/>
      <c r="AY73" s="144"/>
      <c r="AZ73" s="144"/>
      <c r="BA73" s="144"/>
      <c r="BB73" s="144"/>
      <c r="BC73" s="144"/>
    </row>
    <row r="74" spans="1:56" ht="15" customHeight="1" x14ac:dyDescent="0.3">
      <c r="B74" s="163" t="str">
        <f>IF(PRINCIPAL!B176&lt;&gt;"",PRINCIPAL!B176,"")</f>
        <v/>
      </c>
      <c r="C74" s="310" t="str">
        <f>IF($B$74="","",C14-'Sequestro de CO2'!$I324)</f>
        <v/>
      </c>
      <c r="D74" s="310" t="str">
        <f>IF($B$74="","",D14-'Sequestro de CO2'!$I325)</f>
        <v/>
      </c>
      <c r="E74" s="310" t="str">
        <f>IF($B$74="","",E14-'Sequestro de CO2'!$I326)</f>
        <v/>
      </c>
      <c r="F74" s="310" t="str">
        <f>IF($B$74="","",F14-'Sequestro de CO2'!$I327)</f>
        <v/>
      </c>
      <c r="G74" s="310" t="str">
        <f>IF($B$74="","",G14-'Sequestro de CO2'!$I328)</f>
        <v/>
      </c>
      <c r="H74" s="310" t="str">
        <f>IF($B$74="","",H14-'Sequestro de CO2'!$I329)</f>
        <v/>
      </c>
      <c r="I74" s="310" t="str">
        <f>IF($B$74="","",I14-'Sequestro de CO2'!$I330)</f>
        <v/>
      </c>
      <c r="J74" s="310" t="str">
        <f>IF($B$74="","",J14-'Sequestro de CO2'!$I331)</f>
        <v/>
      </c>
      <c r="K74" s="310" t="str">
        <f>IF($B$74="","",K14-'Sequestro de CO2'!$I332)</f>
        <v/>
      </c>
      <c r="L74" s="310" t="str">
        <f>IF($B$74="","",L14-'Sequestro de CO2'!$I333)</f>
        <v/>
      </c>
      <c r="M74" s="310" t="str">
        <f>IF($B$74="","",M14-'Sequestro de CO2'!$I334)</f>
        <v/>
      </c>
      <c r="N74" s="310" t="str">
        <f>IF($B$74="","",N14-'Sequestro de CO2'!$I335)</f>
        <v/>
      </c>
      <c r="O74" s="310" t="str">
        <f>IF($B$74="","",O14-'Sequestro de CO2'!$I336)</f>
        <v/>
      </c>
      <c r="P74" s="310" t="str">
        <f>IF($B$74="","",P14-'Sequestro de CO2'!$I337)</f>
        <v/>
      </c>
      <c r="Q74" s="310" t="str">
        <f>IF($B$74="","",Q14-'Sequestro de CO2'!$I338)</f>
        <v/>
      </c>
      <c r="R74" s="310" t="str">
        <f>IF($B$74="","",R14-'Sequestro de CO2'!$I339)</f>
        <v/>
      </c>
      <c r="S74" s="310" t="str">
        <f>IF($B$74="","",S14-'Sequestro de CO2'!$I3340)</f>
        <v/>
      </c>
      <c r="T74" s="310" t="str">
        <f>IF($B$74="","",T14-'Sequestro de CO2'!$I341)</f>
        <v/>
      </c>
      <c r="U74" s="310" t="str">
        <f>IF($B$74="","",U14-'Sequestro de CO2'!$I342)</f>
        <v/>
      </c>
      <c r="V74" s="310" t="str">
        <f>IF($B$74="","",V14-'Sequestro de CO2'!$I343)</f>
        <v/>
      </c>
      <c r="W74" s="310" t="str">
        <f>IF($B$74="","",W14-'Sequestro de CO2'!$I344)</f>
        <v/>
      </c>
      <c r="X74" s="310" t="str">
        <f>IF($B$74="","",X14-'Sequestro de CO2'!$I345)</f>
        <v/>
      </c>
      <c r="Y74" s="310" t="str">
        <f>IF($B$74="","",Y14-'Sequestro de CO2'!$I346)</f>
        <v/>
      </c>
      <c r="Z74" s="310" t="str">
        <f>IF($B$74="","",Z14-'Sequestro de CO2'!$I347)</f>
        <v/>
      </c>
      <c r="AA74" s="310" t="str">
        <f>IF($B$74="","",AA14-'Sequestro de CO2'!$I348)</f>
        <v/>
      </c>
      <c r="AB74" s="310" t="str">
        <f>IF($B$74="","",AB14-'Sequestro de CO2'!$I349)</f>
        <v/>
      </c>
      <c r="AC74" s="310" t="str">
        <f>IF($B$74="","",AC14-'Sequestro de CO2'!$I350)</f>
        <v/>
      </c>
      <c r="AD74" s="310" t="str">
        <f>IF($B$74="","",AD14-'Sequestro de CO2'!$I351)</f>
        <v/>
      </c>
      <c r="AE74" s="310" t="str">
        <f>IF($B$74="","",AE14-'Sequestro de CO2'!$I352)</f>
        <v/>
      </c>
      <c r="AF74" s="310" t="str">
        <f>IF($B$74="","",AF14-'Sequestro de CO2'!$I353)</f>
        <v/>
      </c>
      <c r="AG74" s="310" t="str">
        <f>IF($B$74="","",AG14-'Sequestro de CO2'!$I354)</f>
        <v/>
      </c>
      <c r="AH74" s="310" t="str">
        <f>IF($B$74="","",AH14-'Sequestro de CO2'!$I355)</f>
        <v/>
      </c>
      <c r="AI74" s="310" t="str">
        <f>IF($B$74="","",AI14-'Sequestro de CO2'!$I356)</f>
        <v/>
      </c>
      <c r="AJ74" s="310" t="str">
        <f>IF($B$74="","",AJ14-'Sequestro de CO2'!$I357)</f>
        <v/>
      </c>
      <c r="AK74" s="311" t="str">
        <f>IF($B$74="","",AK14-'Sequestro de CO2'!$I358)</f>
        <v/>
      </c>
      <c r="AL74" s="144"/>
      <c r="AM74" s="144"/>
      <c r="AN74" s="144"/>
      <c r="AO74" s="144"/>
      <c r="AP74" s="144"/>
      <c r="AQ74" s="144"/>
      <c r="AR74" s="144"/>
      <c r="AS74" s="144"/>
      <c r="AT74" s="144"/>
      <c r="AU74" s="144"/>
      <c r="AV74" s="144"/>
      <c r="AW74" s="144"/>
      <c r="AX74" s="144"/>
      <c r="AY74" s="144"/>
      <c r="AZ74" s="144"/>
      <c r="BA74" s="144"/>
      <c r="BB74" s="144"/>
      <c r="BC74" s="144"/>
      <c r="BD74" s="144"/>
    </row>
    <row r="75" spans="1:56" ht="15" customHeight="1" x14ac:dyDescent="0.3">
      <c r="B75" s="163" t="str">
        <f>IF(PRINCIPAL!B186&lt;&gt;"",PRINCIPAL!B186,"")</f>
        <v/>
      </c>
      <c r="C75" s="310" t="str">
        <f>IF($B$75="","",C15-'Sequestro de CO2'!$I363)</f>
        <v/>
      </c>
      <c r="D75" s="310" t="str">
        <f>IF($B$75="","",D15-'Sequestro de CO2'!$I364)</f>
        <v/>
      </c>
      <c r="E75" s="310" t="str">
        <f>IF($B$75="","",E15-'Sequestro de CO2'!$I365)</f>
        <v/>
      </c>
      <c r="F75" s="310" t="str">
        <f>IF($B$75="","",F15-'Sequestro de CO2'!$I366)</f>
        <v/>
      </c>
      <c r="G75" s="310" t="str">
        <f>IF($B$75="","",G15-'Sequestro de CO2'!$I367)</f>
        <v/>
      </c>
      <c r="H75" s="310" t="str">
        <f>IF($B$75="","",H15-'Sequestro de CO2'!$I368)</f>
        <v/>
      </c>
      <c r="I75" s="310" t="str">
        <f>IF($B$75="","",I15-'Sequestro de CO2'!$I369)</f>
        <v/>
      </c>
      <c r="J75" s="310" t="str">
        <f>IF($B$75="","",J15-'Sequestro de CO2'!$I370)</f>
        <v/>
      </c>
      <c r="K75" s="310" t="str">
        <f>IF($B$75="","",K15-'Sequestro de CO2'!$I371)</f>
        <v/>
      </c>
      <c r="L75" s="310" t="str">
        <f>IF($B$75="","",L15-'Sequestro de CO2'!$I372)</f>
        <v/>
      </c>
      <c r="M75" s="310" t="str">
        <f>IF($B$75="","",M15-'Sequestro de CO2'!$I373)</f>
        <v/>
      </c>
      <c r="N75" s="310" t="str">
        <f>IF($B$75="","",N15-'Sequestro de CO2'!$I374)</f>
        <v/>
      </c>
      <c r="O75" s="310" t="str">
        <f>IF($B$75="","",O15-'Sequestro de CO2'!$I375)</f>
        <v/>
      </c>
      <c r="P75" s="310" t="str">
        <f>IF($B$75="","",P15-'Sequestro de CO2'!$I376)</f>
        <v/>
      </c>
      <c r="Q75" s="310" t="str">
        <f>IF($B$75="","",Q15-'Sequestro de CO2'!$I377)</f>
        <v/>
      </c>
      <c r="R75" s="310" t="str">
        <f>IF($B$75="","",R15-'Sequestro de CO2'!$I378)</f>
        <v/>
      </c>
      <c r="S75" s="310" t="str">
        <f>IF($B$75="","",S15-'Sequestro de CO2'!$I379)</f>
        <v/>
      </c>
      <c r="T75" s="310" t="str">
        <f>IF($B$75="","",T15-'Sequestro de CO2'!$I380)</f>
        <v/>
      </c>
      <c r="U75" s="310" t="str">
        <f>IF($B$75="","",U15-'Sequestro de CO2'!$I381)</f>
        <v/>
      </c>
      <c r="V75" s="310" t="str">
        <f>IF($B$75="","",V15-'Sequestro de CO2'!$I382)</f>
        <v/>
      </c>
      <c r="W75" s="310" t="str">
        <f>IF($B$75="","",W15-'Sequestro de CO2'!$I383)</f>
        <v/>
      </c>
      <c r="X75" s="310" t="str">
        <f>IF($B$75="","",X15-'Sequestro de CO2'!$I384)</f>
        <v/>
      </c>
      <c r="Y75" s="310" t="str">
        <f>IF($B$75="","",Y15-'Sequestro de CO2'!$I385)</f>
        <v/>
      </c>
      <c r="Z75" s="310" t="str">
        <f>IF($B$75="","",Z15-'Sequestro de CO2'!$I386)</f>
        <v/>
      </c>
      <c r="AA75" s="310" t="str">
        <f>IF($B$75="","",AA15-'Sequestro de CO2'!$I387)</f>
        <v/>
      </c>
      <c r="AB75" s="310" t="str">
        <f>IF($B$75="","",AB15-'Sequestro de CO2'!$I388)</f>
        <v/>
      </c>
      <c r="AC75" s="310" t="str">
        <f>IF($B$75="","",AC15-'Sequestro de CO2'!$I389)</f>
        <v/>
      </c>
      <c r="AD75" s="310" t="str">
        <f>IF($B$75="","",AD15-'Sequestro de CO2'!$I390)</f>
        <v/>
      </c>
      <c r="AE75" s="310" t="str">
        <f>IF($B$75="","",AE15-'Sequestro de CO2'!$I391)</f>
        <v/>
      </c>
      <c r="AF75" s="310" t="str">
        <f>IF($B$75="","",AF15-'Sequestro de CO2'!$I392)</f>
        <v/>
      </c>
      <c r="AG75" s="310" t="str">
        <f>IF($B$75="","",AG15-'Sequestro de CO2'!$I393)</f>
        <v/>
      </c>
      <c r="AH75" s="310" t="str">
        <f>IF($B$75="","",AH15-'Sequestro de CO2'!$I394)</f>
        <v/>
      </c>
      <c r="AI75" s="310" t="str">
        <f>IF($B$75="","",AI15-'Sequestro de CO2'!$I395)</f>
        <v/>
      </c>
      <c r="AJ75" s="310" t="str">
        <f>IF($B$75="","",AJ15-'Sequestro de CO2'!$I396)</f>
        <v/>
      </c>
      <c r="AK75" s="311" t="str">
        <f>IF($B$75="","",AK15-'Sequestro de CO2'!$I397)</f>
        <v/>
      </c>
      <c r="AL75" s="144"/>
      <c r="AM75" s="144"/>
      <c r="AN75" s="144"/>
      <c r="AO75" s="144"/>
      <c r="AP75" s="144"/>
      <c r="AQ75" s="144"/>
      <c r="AR75" s="144"/>
      <c r="AS75" s="144"/>
      <c r="AT75" s="144"/>
      <c r="AU75" s="144"/>
      <c r="AV75" s="144"/>
      <c r="AW75" s="144"/>
      <c r="AX75" s="144"/>
      <c r="AY75" s="144"/>
      <c r="AZ75" s="144"/>
      <c r="BA75" s="144"/>
      <c r="BB75" s="144"/>
      <c r="BC75" s="144"/>
      <c r="BD75" s="144"/>
    </row>
    <row r="76" spans="1:56" ht="15" customHeight="1" x14ac:dyDescent="0.3">
      <c r="B76" s="163" t="str">
        <f>IF(PRINCIPAL!B196&lt;&gt;"",PRINCIPAL!B196,"")</f>
        <v/>
      </c>
      <c r="C76" s="310" t="str">
        <f>IF($B$76="","",C16-'Sequestro de CO2'!$I402)</f>
        <v/>
      </c>
      <c r="D76" s="310" t="str">
        <f>IF($B$76="","",D16-'Sequestro de CO2'!$I403)</f>
        <v/>
      </c>
      <c r="E76" s="310" t="str">
        <f>IF($B$76="","",E16-'Sequestro de CO2'!$I404)</f>
        <v/>
      </c>
      <c r="F76" s="310" t="str">
        <f>IF($B$76="","",F16-'Sequestro de CO2'!$I405)</f>
        <v/>
      </c>
      <c r="G76" s="310" t="str">
        <f>IF($B$76="","",G16-'Sequestro de CO2'!$I406)</f>
        <v/>
      </c>
      <c r="H76" s="310" t="str">
        <f>IF($B$76="","",H16-'Sequestro de CO2'!$I407)</f>
        <v/>
      </c>
      <c r="I76" s="310" t="str">
        <f>IF($B$76="","",I16-'Sequestro de CO2'!$I408)</f>
        <v/>
      </c>
      <c r="J76" s="310" t="str">
        <f>IF($B$76="","",J16-'Sequestro de CO2'!$I409)</f>
        <v/>
      </c>
      <c r="K76" s="310" t="str">
        <f>IF($B$76="","",K16-'Sequestro de CO2'!$I410)</f>
        <v/>
      </c>
      <c r="L76" s="310" t="str">
        <f>IF($B$76="","",L16-'Sequestro de CO2'!$I411)</f>
        <v/>
      </c>
      <c r="M76" s="310" t="str">
        <f>IF($B$76="","",M16-'Sequestro de CO2'!$I412)</f>
        <v/>
      </c>
      <c r="N76" s="310" t="str">
        <f>IF($B$76="","",N16-'Sequestro de CO2'!$I413)</f>
        <v/>
      </c>
      <c r="O76" s="310" t="str">
        <f>IF($B$76="","",O16-'Sequestro de CO2'!$I414)</f>
        <v/>
      </c>
      <c r="P76" s="310" t="str">
        <f>IF($B$76="","",P16-'Sequestro de CO2'!$I415)</f>
        <v/>
      </c>
      <c r="Q76" s="310" t="str">
        <f>IF($B$76="","",Q16-'Sequestro de CO2'!$I416)</f>
        <v/>
      </c>
      <c r="R76" s="310" t="str">
        <f>IF($B$76="","",R16-'Sequestro de CO2'!$I417)</f>
        <v/>
      </c>
      <c r="S76" s="310" t="str">
        <f>IF($B$76="","",S16-'Sequestro de CO2'!$I418)</f>
        <v/>
      </c>
      <c r="T76" s="310" t="str">
        <f>IF($B$76="","",T16-'Sequestro de CO2'!$I419)</f>
        <v/>
      </c>
      <c r="U76" s="310" t="str">
        <f>IF($B$76="","",U16-'Sequestro de CO2'!$I420)</f>
        <v/>
      </c>
      <c r="V76" s="310" t="str">
        <f>IF($B$76="","",V16-'Sequestro de CO2'!$I421)</f>
        <v/>
      </c>
      <c r="W76" s="310" t="str">
        <f>IF($B$76="","",W16-'Sequestro de CO2'!$I422)</f>
        <v/>
      </c>
      <c r="X76" s="310" t="str">
        <f>IF($B$76="","",X16-'Sequestro de CO2'!$I423)</f>
        <v/>
      </c>
      <c r="Y76" s="310" t="str">
        <f>IF($B$76="","",Y16-'Sequestro de CO2'!$I424)</f>
        <v/>
      </c>
      <c r="Z76" s="310" t="str">
        <f>IF($B$76="","",Z16-'Sequestro de CO2'!$I425)</f>
        <v/>
      </c>
      <c r="AA76" s="310" t="str">
        <f>IF($B$76="","",AA16-'Sequestro de CO2'!$I426)</f>
        <v/>
      </c>
      <c r="AB76" s="310" t="str">
        <f>IF($B$76="","",AB16-'Sequestro de CO2'!$I427)</f>
        <v/>
      </c>
      <c r="AC76" s="310" t="str">
        <f>IF($B$76="","",AC16-'Sequestro de CO2'!$I428)</f>
        <v/>
      </c>
      <c r="AD76" s="310" t="str">
        <f>IF($B$76="","",AD16-'Sequestro de CO2'!$I429)</f>
        <v/>
      </c>
      <c r="AE76" s="310" t="str">
        <f>IF($B$76="","",AE16-'Sequestro de CO2'!$I430)</f>
        <v/>
      </c>
      <c r="AF76" s="310" t="str">
        <f>IF($B$76="","",AF16-'Sequestro de CO2'!$I431)</f>
        <v/>
      </c>
      <c r="AG76" s="310" t="str">
        <f>IF($B$76="","",AG16-'Sequestro de CO2'!$I432)</f>
        <v/>
      </c>
      <c r="AH76" s="310" t="str">
        <f>IF($B$76="","",AH16-'Sequestro de CO2'!$I433)</f>
        <v/>
      </c>
      <c r="AI76" s="310" t="str">
        <f>IF($B$76="","",AI16-'Sequestro de CO2'!$I434)</f>
        <v/>
      </c>
      <c r="AJ76" s="310" t="str">
        <f>IF($B$76="","",AJ16-'Sequestro de CO2'!$I435)</f>
        <v/>
      </c>
      <c r="AK76" s="311" t="str">
        <f>IF($B$76="","",AK16-'Sequestro de CO2'!$I436)</f>
        <v/>
      </c>
      <c r="AL76" s="144"/>
      <c r="AM76" s="144"/>
      <c r="AN76" s="144"/>
      <c r="AO76" s="144"/>
      <c r="AP76" s="144"/>
      <c r="AQ76" s="144"/>
      <c r="AR76" s="144"/>
      <c r="AS76" s="144"/>
      <c r="AT76" s="144"/>
      <c r="AU76" s="144"/>
      <c r="AV76" s="144"/>
      <c r="AW76" s="144"/>
      <c r="AX76" s="144"/>
      <c r="AY76" s="144"/>
      <c r="AZ76" s="144"/>
      <c r="BA76" s="144"/>
      <c r="BB76" s="144"/>
      <c r="BC76" s="144"/>
      <c r="BD76" s="144"/>
    </row>
    <row r="77" spans="1:56" ht="15" customHeight="1" x14ac:dyDescent="0.3">
      <c r="B77" s="163" t="str">
        <f>IF(PRINCIPAL!B206&lt;&gt;"",PRINCIPAL!B206,"")</f>
        <v/>
      </c>
      <c r="C77" s="310" t="str">
        <f>IF($B$77="","",C17-'Sequestro de CO2'!$I441)</f>
        <v/>
      </c>
      <c r="D77" s="310" t="str">
        <f>IF($B$77="","",D17-'Sequestro de CO2'!$I442)</f>
        <v/>
      </c>
      <c r="E77" s="310" t="str">
        <f>IF($B$77="","",E17-'Sequestro de CO2'!$I443)</f>
        <v/>
      </c>
      <c r="F77" s="310" t="str">
        <f>IF($B$77="","",F17-'Sequestro de CO2'!$I444)</f>
        <v/>
      </c>
      <c r="G77" s="310" t="str">
        <f>IF($B$77="","",G17-'Sequestro de CO2'!$I445)</f>
        <v/>
      </c>
      <c r="H77" s="310" t="str">
        <f>IF($B$77="","",H17-'Sequestro de CO2'!$I446)</f>
        <v/>
      </c>
      <c r="I77" s="310" t="str">
        <f>IF($B$77="","",I17-'Sequestro de CO2'!$I447)</f>
        <v/>
      </c>
      <c r="J77" s="310" t="str">
        <f>IF($B$77="","",J17-'Sequestro de CO2'!$I448)</f>
        <v/>
      </c>
      <c r="K77" s="310" t="str">
        <f>IF($B$77="","",K17-'Sequestro de CO2'!$I449)</f>
        <v/>
      </c>
      <c r="L77" s="310" t="str">
        <f>IF($B$77="","",L17-'Sequestro de CO2'!$I450)</f>
        <v/>
      </c>
      <c r="M77" s="310" t="str">
        <f>IF($B$77="","",M17-'Sequestro de CO2'!$I451)</f>
        <v/>
      </c>
      <c r="N77" s="310" t="str">
        <f>IF($B$77="","",N17-'Sequestro de CO2'!$I452)</f>
        <v/>
      </c>
      <c r="O77" s="310" t="str">
        <f>IF($B$77="","",O17-'Sequestro de CO2'!$I453)</f>
        <v/>
      </c>
      <c r="P77" s="310" t="str">
        <f>IF($B$77="","",P17-'Sequestro de CO2'!$I454)</f>
        <v/>
      </c>
      <c r="Q77" s="310" t="str">
        <f>IF($B$77="","",Q17-'Sequestro de CO2'!$I455)</f>
        <v/>
      </c>
      <c r="R77" s="310" t="str">
        <f>IF($B$77="","",R17-'Sequestro de CO2'!$I456)</f>
        <v/>
      </c>
      <c r="S77" s="310" t="str">
        <f>IF($B$77="","",S17-'Sequestro de CO2'!$I457)</f>
        <v/>
      </c>
      <c r="T77" s="310" t="str">
        <f>IF($B$77="","",T17-'Sequestro de CO2'!$I458)</f>
        <v/>
      </c>
      <c r="U77" s="310" t="str">
        <f>IF($B$77="","",U17-'Sequestro de CO2'!$I459)</f>
        <v/>
      </c>
      <c r="V77" s="310" t="str">
        <f>IF($B$77="","",V17-'Sequestro de CO2'!$I460)</f>
        <v/>
      </c>
      <c r="W77" s="310" t="str">
        <f>IF($B$77="","",W17-'Sequestro de CO2'!$I461)</f>
        <v/>
      </c>
      <c r="X77" s="310" t="str">
        <f>IF($B$77="","",X17-'Sequestro de CO2'!$I462)</f>
        <v/>
      </c>
      <c r="Y77" s="310" t="str">
        <f>IF($B$77="","",Y17-'Sequestro de CO2'!$I463)</f>
        <v/>
      </c>
      <c r="Z77" s="310" t="str">
        <f>IF($B$77="","",Z17-'Sequestro de CO2'!$I464)</f>
        <v/>
      </c>
      <c r="AA77" s="310" t="str">
        <f>IF($B$77="","",AA17-'Sequestro de CO2'!$I465)</f>
        <v/>
      </c>
      <c r="AB77" s="310" t="str">
        <f>IF($B$77="","",AB17-'Sequestro de CO2'!$I466)</f>
        <v/>
      </c>
      <c r="AC77" s="310" t="str">
        <f>IF($B$77="","",AC17-'Sequestro de CO2'!$I467)</f>
        <v/>
      </c>
      <c r="AD77" s="310" t="str">
        <f>IF($B$77="","",AD17-'Sequestro de CO2'!$I468)</f>
        <v/>
      </c>
      <c r="AE77" s="310" t="str">
        <f>IF($B$77="","",AE17-'Sequestro de CO2'!$I469)</f>
        <v/>
      </c>
      <c r="AF77" s="310" t="str">
        <f>IF($B$77="","",AF17-'Sequestro de CO2'!$I470)</f>
        <v/>
      </c>
      <c r="AG77" s="310" t="str">
        <f>IF($B$77="","",AG17-'Sequestro de CO2'!$I471)</f>
        <v/>
      </c>
      <c r="AH77" s="310" t="str">
        <f>IF($B$77="","",AH17-'Sequestro de CO2'!$I472)</f>
        <v/>
      </c>
      <c r="AI77" s="310" t="str">
        <f>IF($B$77="","",AI17-'Sequestro de CO2'!$I473)</f>
        <v/>
      </c>
      <c r="AJ77" s="310" t="str">
        <f>IF($B$77="","",AJ17-'Sequestro de CO2'!$I474)</f>
        <v/>
      </c>
      <c r="AK77" s="311" t="str">
        <f>IF($B$77="","",AK17-'Sequestro de CO2'!$I475)</f>
        <v/>
      </c>
      <c r="AL77" s="144"/>
      <c r="AM77" s="144"/>
      <c r="AN77" s="144"/>
      <c r="AO77" s="144"/>
      <c r="AP77" s="144"/>
      <c r="AQ77" s="144"/>
      <c r="AR77" s="144"/>
      <c r="AS77" s="144"/>
      <c r="AT77" s="144"/>
      <c r="AU77" s="144"/>
      <c r="AV77" s="144"/>
      <c r="AW77" s="144"/>
      <c r="AX77" s="144"/>
      <c r="AY77" s="144"/>
      <c r="AZ77" s="144"/>
      <c r="BA77" s="144"/>
      <c r="BB77" s="144"/>
      <c r="BC77" s="144"/>
      <c r="BD77" s="144"/>
    </row>
    <row r="78" spans="1:56" ht="15" customHeight="1" x14ac:dyDescent="0.3">
      <c r="A78" s="144" t="str">
        <f>IF(OR(ISBLANK('Sequestro de CO2'!I47),ISBLANK('Sequestro de CO2'!I86),ISBLANK('Sequestro de CO2'!I125),ISBLANK('Sequestro de CO2'!I164),ISBLANK('Sequestro de CO2'!I203),ISBLANK('Sequestro de CO2'!I242),ISBLANK('Sequestro de CO2'!I281),ISBLANK('Sequestro de CO2'!I320),ISBLANK('Sequestro de CO2'!I359),ISBLANK('Sequestro de CO2'!I398),ISBLANK('Sequestro de CO2'!I437),ISBLANK('Sequestro de CO2'!I476),ISBLANK('Sequestro de CO2'!I515),ISBLANK('Sequestro de CO2'!I554),ISBLANK('Sequestro de CO2'!I593),ISBLANK('Sequestro de CO2'!I632),ISBLANK('Sequestro de CO2'!I671),ISBLANK('Sequestro de CO2'!I710),ISBLANK('Sequestro de CO2'!I749),ISBLANK('Sequestro de CO2'!I788)),"",SUM('Sequestro de CO2'!I47,'Sequestro de CO2'!I86,'Sequestro de CO2'!I125,'Sequestro de CO2'!I164,'Sequestro de CO2'!I203,'Sequestro de CO2'!I242,'Sequestro de CO2'!I281,'Sequestro de CO2'!I320,'Sequestro de CO2'!I359,'Sequestro de CO2'!I398,'Sequestro de CO2'!I437,'Sequestro de CO2'!I476,'Sequestro de CO2'!I515,'Sequestro de CO2'!I554,'Sequestro de CO2'!I593,'Sequestro de CO2'!I632,'Sequestro de CO2'!I671,'Sequestro de CO2'!I710,'Sequestro de CO2'!I749,'Sequestro de CO2'!I788))</f>
        <v/>
      </c>
      <c r="B78" s="163" t="str">
        <f>IF(PRINCIPAL!B216&lt;&gt;"",PRINCIPAL!B216,"")</f>
        <v/>
      </c>
      <c r="C78" s="310" t="str">
        <f>IF($B$78="","",C18-'Sequestro de CO2'!$I480)</f>
        <v/>
      </c>
      <c r="D78" s="310" t="str">
        <f>IF($B$78="","",D18-'Sequestro de CO2'!$I481)</f>
        <v/>
      </c>
      <c r="E78" s="310" t="str">
        <f>IF($B$78="","",E18-'Sequestro de CO2'!$I482)</f>
        <v/>
      </c>
      <c r="F78" s="310" t="str">
        <f>IF($B$78="","",F18-'Sequestro de CO2'!$I483)</f>
        <v/>
      </c>
      <c r="G78" s="310" t="str">
        <f>IF($B$78="","",G18-'Sequestro de CO2'!$I484)</f>
        <v/>
      </c>
      <c r="H78" s="310" t="str">
        <f>IF($B$78="","",H18-'Sequestro de CO2'!$I485)</f>
        <v/>
      </c>
      <c r="I78" s="310" t="str">
        <f>IF($B$78="","",I18-'Sequestro de CO2'!$I486)</f>
        <v/>
      </c>
      <c r="J78" s="310" t="str">
        <f>IF($B$78="","",J18-'Sequestro de CO2'!$I487)</f>
        <v/>
      </c>
      <c r="K78" s="310" t="str">
        <f>IF($B$78="","",K18-'Sequestro de CO2'!$I488)</f>
        <v/>
      </c>
      <c r="L78" s="310" t="str">
        <f>IF($B$78="","",L18-'Sequestro de CO2'!$I489)</f>
        <v/>
      </c>
      <c r="M78" s="310" t="str">
        <f>IF($B$78="","",M18-'Sequestro de CO2'!$I490)</f>
        <v/>
      </c>
      <c r="N78" s="310" t="str">
        <f>IF($B$78="","",N18-'Sequestro de CO2'!$I491)</f>
        <v/>
      </c>
      <c r="O78" s="310" t="str">
        <f>IF($B$78="","",O18-'Sequestro de CO2'!$I492)</f>
        <v/>
      </c>
      <c r="P78" s="310" t="str">
        <f>IF($B$78="","",P18-'Sequestro de CO2'!$I493)</f>
        <v/>
      </c>
      <c r="Q78" s="310" t="str">
        <f>IF($B$78="","",Q18-'Sequestro de CO2'!$I494)</f>
        <v/>
      </c>
      <c r="R78" s="310" t="str">
        <f>IF($B$78="","",R18-'Sequestro de CO2'!$I495)</f>
        <v/>
      </c>
      <c r="S78" s="310" t="str">
        <f>IF($B$78="","",S18-'Sequestro de CO2'!$I496)</f>
        <v/>
      </c>
      <c r="T78" s="310" t="str">
        <f>IF($B$78="","",T18-'Sequestro de CO2'!$I497)</f>
        <v/>
      </c>
      <c r="U78" s="310" t="str">
        <f>IF($B$78="","",U18-'Sequestro de CO2'!$I498)</f>
        <v/>
      </c>
      <c r="V78" s="310" t="str">
        <f>IF($B$78="","",V18-'Sequestro de CO2'!$I499)</f>
        <v/>
      </c>
      <c r="W78" s="310" t="str">
        <f>IF($B$78="","",W18-'Sequestro de CO2'!$I500)</f>
        <v/>
      </c>
      <c r="X78" s="310" t="str">
        <f>IF($B$78="","",X18-'Sequestro de CO2'!$I501)</f>
        <v/>
      </c>
      <c r="Y78" s="310" t="str">
        <f>IF($B$78="","",Y18-'Sequestro de CO2'!$I502)</f>
        <v/>
      </c>
      <c r="Z78" s="310" t="str">
        <f>IF($B$78="","",Z18-'Sequestro de CO2'!$I503)</f>
        <v/>
      </c>
      <c r="AA78" s="310" t="str">
        <f>IF($B$78="","",AA18-'Sequestro de CO2'!$I504)</f>
        <v/>
      </c>
      <c r="AB78" s="310" t="str">
        <f>IF($B$78="","",AB18-'Sequestro de CO2'!$I505)</f>
        <v/>
      </c>
      <c r="AC78" s="310" t="str">
        <f>IF($B$78="","",AC18-'Sequestro de CO2'!$I506)</f>
        <v/>
      </c>
      <c r="AD78" s="310" t="str">
        <f>IF($B$78="","",AD18-'Sequestro de CO2'!$I507)</f>
        <v/>
      </c>
      <c r="AE78" s="310" t="str">
        <f>IF($B$78="","",AE18-'Sequestro de CO2'!$I508)</f>
        <v/>
      </c>
      <c r="AF78" s="310" t="str">
        <f>IF($B$78="","",AF18-'Sequestro de CO2'!$I509)</f>
        <v/>
      </c>
      <c r="AG78" s="310" t="str">
        <f>IF($B$78="","",AG18-'Sequestro de CO2'!$I510)</f>
        <v/>
      </c>
      <c r="AH78" s="310" t="str">
        <f>IF($B$78="","",AH18-'Sequestro de CO2'!$I511)</f>
        <v/>
      </c>
      <c r="AI78" s="310" t="str">
        <f>IF($B$78="","",AI18-'Sequestro de CO2'!$I512)</f>
        <v/>
      </c>
      <c r="AJ78" s="310" t="str">
        <f>IF($B$78="","",AJ18-'Sequestro de CO2'!$I513)</f>
        <v/>
      </c>
      <c r="AK78" s="311" t="str">
        <f>IF($B$78="","",AK18-'Sequestro de CO2'!$I514)</f>
        <v/>
      </c>
      <c r="AL78" s="144"/>
      <c r="AM78" s="144"/>
      <c r="AN78" s="144"/>
      <c r="AO78" s="144"/>
      <c r="AP78" s="144"/>
      <c r="AQ78" s="144"/>
      <c r="AR78" s="144"/>
      <c r="AS78" s="144"/>
      <c r="AT78" s="144"/>
      <c r="AU78" s="144"/>
      <c r="AV78" s="144"/>
      <c r="AW78" s="144"/>
      <c r="AX78" s="144"/>
      <c r="AY78" s="144"/>
      <c r="AZ78" s="144"/>
      <c r="BA78" s="144"/>
      <c r="BB78" s="144"/>
      <c r="BC78" s="144"/>
      <c r="BD78" s="144"/>
    </row>
    <row r="79" spans="1:56" ht="15" customHeight="1" x14ac:dyDescent="0.3">
      <c r="B79" s="163" t="str">
        <f>IF(PRINCIPAL!B226&lt;&gt;"",PRINCIPAL!B226,"")</f>
        <v/>
      </c>
      <c r="C79" s="310" t="str">
        <f>IF($B$79="","",C19-'Sequestro de CO2'!$I519)</f>
        <v/>
      </c>
      <c r="D79" s="310" t="str">
        <f>IF($B$79="","",D19-'Sequestro de CO2'!$I520)</f>
        <v/>
      </c>
      <c r="E79" s="310" t="str">
        <f>IF($B$79="","",E19-'Sequestro de CO2'!$I521)</f>
        <v/>
      </c>
      <c r="F79" s="310" t="str">
        <f>IF($B$79="","",F19-'Sequestro de CO2'!$I522)</f>
        <v/>
      </c>
      <c r="G79" s="310" t="str">
        <f>IF($B$79="","",G19-'Sequestro de CO2'!$I523)</f>
        <v/>
      </c>
      <c r="H79" s="310" t="str">
        <f>IF($B$79="","",H19-'Sequestro de CO2'!$I524)</f>
        <v/>
      </c>
      <c r="I79" s="310" t="str">
        <f>IF($B$79="","",I19-'Sequestro de CO2'!$I525)</f>
        <v/>
      </c>
      <c r="J79" s="310" t="str">
        <f>IF($B$79="","",J19-'Sequestro de CO2'!$I526)</f>
        <v/>
      </c>
      <c r="K79" s="310" t="str">
        <f>IF($B$79="","",K19-'Sequestro de CO2'!$I527)</f>
        <v/>
      </c>
      <c r="L79" s="310" t="str">
        <f>IF($B$79="","",L19-'Sequestro de CO2'!$I528)</f>
        <v/>
      </c>
      <c r="M79" s="310" t="str">
        <f>IF($B$79="","",M19-'Sequestro de CO2'!$I529)</f>
        <v/>
      </c>
      <c r="N79" s="310" t="str">
        <f>IF($B$79="","",N19-'Sequestro de CO2'!$I5309)</f>
        <v/>
      </c>
      <c r="O79" s="310" t="str">
        <f>IF($B$79="","",O19-'Sequestro de CO2'!$I531)</f>
        <v/>
      </c>
      <c r="P79" s="310" t="str">
        <f>IF($B$79="","",P19-'Sequestro de CO2'!$I532)</f>
        <v/>
      </c>
      <c r="Q79" s="310" t="str">
        <f>IF($B$79="","",Q19-'Sequestro de CO2'!$I533)</f>
        <v/>
      </c>
      <c r="R79" s="310" t="str">
        <f>IF($B$79="","",R19-'Sequestro de CO2'!$I534)</f>
        <v/>
      </c>
      <c r="S79" s="310" t="str">
        <f>IF($B$79="","",S19-'Sequestro de CO2'!$I535)</f>
        <v/>
      </c>
      <c r="T79" s="310" t="str">
        <f>IF($B$79="","",T19-'Sequestro de CO2'!$I536)</f>
        <v/>
      </c>
      <c r="U79" s="310" t="str">
        <f>IF($B$79="","",U19-'Sequestro de CO2'!$I537)</f>
        <v/>
      </c>
      <c r="V79" s="310" t="str">
        <f>IF($B$79="","",V19-'Sequestro de CO2'!$I538)</f>
        <v/>
      </c>
      <c r="W79" s="310" t="str">
        <f>IF($B$79="","",W19-'Sequestro de CO2'!$I539)</f>
        <v/>
      </c>
      <c r="X79" s="310" t="str">
        <f>IF($B$79="","",X19-'Sequestro de CO2'!$I540)</f>
        <v/>
      </c>
      <c r="Y79" s="310" t="str">
        <f>IF($B$79="","",Y19-'Sequestro de CO2'!$I541)</f>
        <v/>
      </c>
      <c r="Z79" s="310" t="str">
        <f>IF($B$79="","",Z19-'Sequestro de CO2'!$I542)</f>
        <v/>
      </c>
      <c r="AA79" s="310" t="str">
        <f>IF($B$79="","",AA19-'Sequestro de CO2'!$I543)</f>
        <v/>
      </c>
      <c r="AB79" s="310" t="str">
        <f>IF($B$79="","",AB19-'Sequestro de CO2'!$I544)</f>
        <v/>
      </c>
      <c r="AC79" s="310" t="str">
        <f>IF($B$79="","",AC19-'Sequestro de CO2'!$I545)</f>
        <v/>
      </c>
      <c r="AD79" s="310" t="str">
        <f>IF($B$79="","",AD19-'Sequestro de CO2'!$I546)</f>
        <v/>
      </c>
      <c r="AE79" s="310" t="str">
        <f>IF($B$79="","",AE19-'Sequestro de CO2'!$I547)</f>
        <v/>
      </c>
      <c r="AF79" s="310" t="str">
        <f>IF($B$79="","",AF19-'Sequestro de CO2'!$I548)</f>
        <v/>
      </c>
      <c r="AG79" s="310" t="str">
        <f>IF($B$79="","",AG19-'Sequestro de CO2'!$I549)</f>
        <v/>
      </c>
      <c r="AH79" s="310" t="str">
        <f>IF($B$79="","",AH19-'Sequestro de CO2'!$I550)</f>
        <v/>
      </c>
      <c r="AI79" s="310" t="str">
        <f>IF($B$79="","",AI19-'Sequestro de CO2'!$I551)</f>
        <v/>
      </c>
      <c r="AJ79" s="310" t="str">
        <f>IF($B$79="","",AJ19-'Sequestro de CO2'!$I552)</f>
        <v/>
      </c>
      <c r="AK79" s="311" t="str">
        <f>IF($B$79="","",AK19-'Sequestro de CO2'!$I553)</f>
        <v/>
      </c>
      <c r="AL79" s="144"/>
      <c r="AM79" s="144"/>
      <c r="AN79" s="144"/>
      <c r="AO79" s="144"/>
      <c r="AP79" s="144"/>
      <c r="AQ79" s="144"/>
      <c r="AR79" s="144"/>
      <c r="AS79" s="144"/>
      <c r="AT79" s="144"/>
      <c r="AU79" s="144"/>
      <c r="AV79" s="144"/>
      <c r="AW79" s="144"/>
      <c r="AX79" s="144"/>
      <c r="AY79" s="144"/>
      <c r="AZ79" s="144"/>
      <c r="BA79" s="144"/>
      <c r="BB79" s="144"/>
      <c r="BC79" s="144"/>
      <c r="BD79" s="144"/>
    </row>
    <row r="80" spans="1:56" ht="15" customHeight="1" x14ac:dyDescent="0.3">
      <c r="B80" s="163" t="str">
        <f>IF(PRINCIPAL!B236&lt;&gt;"",PRINCIPAL!B236,"")</f>
        <v/>
      </c>
      <c r="C80" s="310" t="str">
        <f>IF($B$80="","",C20-'Sequestro de CO2'!$I558)</f>
        <v/>
      </c>
      <c r="D80" s="310" t="str">
        <f>IF($B$80="","",D20-'Sequestro de CO2'!$I559)</f>
        <v/>
      </c>
      <c r="E80" s="310" t="str">
        <f>IF($B$80="","",E20-'Sequestro de CO2'!$I560)</f>
        <v/>
      </c>
      <c r="F80" s="310" t="str">
        <f>IF($B$80="","",F20-'Sequestro de CO2'!$I561)</f>
        <v/>
      </c>
      <c r="G80" s="310" t="str">
        <f>IF($B$80="","",G20-'Sequestro de CO2'!$I562)</f>
        <v/>
      </c>
      <c r="H80" s="310" t="str">
        <f>IF($B$80="","",H20-'Sequestro de CO2'!$I563)</f>
        <v/>
      </c>
      <c r="I80" s="310" t="str">
        <f>IF($B$80="","",I20-'Sequestro de CO2'!$I564)</f>
        <v/>
      </c>
      <c r="J80" s="310" t="str">
        <f>IF($B$80="","",J20-'Sequestro de CO2'!$I565)</f>
        <v/>
      </c>
      <c r="K80" s="310" t="str">
        <f>IF($B$80="","",K20-'Sequestro de CO2'!$I566)</f>
        <v/>
      </c>
      <c r="L80" s="310" t="str">
        <f>IF($B$80="","",L20-'Sequestro de CO2'!$I567)</f>
        <v/>
      </c>
      <c r="M80" s="310" t="str">
        <f>IF($B$80="","",M20-'Sequestro de CO2'!$I568)</f>
        <v/>
      </c>
      <c r="N80" s="310" t="str">
        <f>IF($B$80="","",N20-'Sequestro de CO2'!$I569)</f>
        <v/>
      </c>
      <c r="O80" s="310" t="str">
        <f>IF($B$80="","",O20-'Sequestro de CO2'!$I570)</f>
        <v/>
      </c>
      <c r="P80" s="310" t="str">
        <f>IF($B$80="","",P20-'Sequestro de CO2'!$I571)</f>
        <v/>
      </c>
      <c r="Q80" s="310" t="str">
        <f>IF($B$80="","",Q20-'Sequestro de CO2'!$I572)</f>
        <v/>
      </c>
      <c r="R80" s="310" t="str">
        <f>IF($B$80="","",R20-'Sequestro de CO2'!$I573)</f>
        <v/>
      </c>
      <c r="S80" s="310" t="str">
        <f>IF($B$80="","",S20-'Sequestro de CO2'!$I574)</f>
        <v/>
      </c>
      <c r="T80" s="310" t="str">
        <f>IF($B$80="","",T20-'Sequestro de CO2'!$I575)</f>
        <v/>
      </c>
      <c r="U80" s="310" t="str">
        <f>IF($B$80="","",U20-'Sequestro de CO2'!$I576)</f>
        <v/>
      </c>
      <c r="V80" s="310" t="str">
        <f>IF($B$80="","",V20-'Sequestro de CO2'!$I577)</f>
        <v/>
      </c>
      <c r="W80" s="310" t="str">
        <f>IF($B$80="","",W20-'Sequestro de CO2'!$I578)</f>
        <v/>
      </c>
      <c r="X80" s="310" t="str">
        <f>IF($B$80="","",X20-'Sequestro de CO2'!$I579)</f>
        <v/>
      </c>
      <c r="Y80" s="310" t="str">
        <f>IF($B$80="","",Y20-'Sequestro de CO2'!$I580)</f>
        <v/>
      </c>
      <c r="Z80" s="310" t="str">
        <f>IF($B$80="","",Z20-'Sequestro de CO2'!$I581)</f>
        <v/>
      </c>
      <c r="AA80" s="310" t="str">
        <f>IF($B$80="","",AA20-'Sequestro de CO2'!$I582)</f>
        <v/>
      </c>
      <c r="AB80" s="310" t="str">
        <f>IF($B$80="","",AB20-'Sequestro de CO2'!$I583)</f>
        <v/>
      </c>
      <c r="AC80" s="310" t="str">
        <f>IF($B$80="","",AC20-'Sequestro de CO2'!$I584)</f>
        <v/>
      </c>
      <c r="AD80" s="310" t="str">
        <f>IF($B$80="","",AD20-'Sequestro de CO2'!$I585)</f>
        <v/>
      </c>
      <c r="AE80" s="310" t="str">
        <f>IF($B$80="","",AE20-'Sequestro de CO2'!$I586)</f>
        <v/>
      </c>
      <c r="AF80" s="310" t="str">
        <f>IF($B$80="","",AF20-'Sequestro de CO2'!$I587)</f>
        <v/>
      </c>
      <c r="AG80" s="310" t="str">
        <f>IF($B$80="","",AG20-'Sequestro de CO2'!$I588)</f>
        <v/>
      </c>
      <c r="AH80" s="310" t="str">
        <f>IF($B$80="","",AH20-'Sequestro de CO2'!$I589)</f>
        <v/>
      </c>
      <c r="AI80" s="310" t="str">
        <f>IF($B$80="","",AI20-'Sequestro de CO2'!$I590)</f>
        <v/>
      </c>
      <c r="AJ80" s="310" t="str">
        <f>IF($B$80="","",AJ20-'Sequestro de CO2'!$I591)</f>
        <v/>
      </c>
      <c r="AK80" s="311" t="str">
        <f>IF($B$80="","",AK20-'Sequestro de CO2'!$I592)</f>
        <v/>
      </c>
      <c r="AL80" s="144"/>
      <c r="AM80" s="144"/>
      <c r="AN80" s="144"/>
      <c r="AO80" s="144"/>
      <c r="AP80" s="144"/>
      <c r="AQ80" s="144"/>
      <c r="AR80" s="144"/>
      <c r="AS80" s="144"/>
      <c r="AT80" s="144"/>
      <c r="AU80" s="144"/>
      <c r="AV80" s="144"/>
      <c r="AW80" s="144"/>
      <c r="AX80" s="144"/>
      <c r="AY80" s="144"/>
      <c r="AZ80" s="144"/>
      <c r="BA80" s="144"/>
      <c r="BB80" s="144"/>
      <c r="BC80" s="144"/>
    </row>
    <row r="81" spans="2:37" ht="15" customHeight="1" x14ac:dyDescent="0.3">
      <c r="B81" s="163" t="str">
        <f>IF(PRINCIPAL!B246&lt;&gt;"",PRINCIPAL!B246,"")</f>
        <v/>
      </c>
      <c r="C81" s="310" t="str">
        <f>IF($B$81="","",C21-'Sequestro de CO2'!$I597)</f>
        <v/>
      </c>
      <c r="D81" s="310" t="str">
        <f>IF($B$81="","",D21-'Sequestro de CO2'!$I598)</f>
        <v/>
      </c>
      <c r="E81" s="310" t="str">
        <f>IF($B$81="","",E21-'Sequestro de CO2'!$I599)</f>
        <v/>
      </c>
      <c r="F81" s="310" t="str">
        <f>IF($B$81="","",F21-'Sequestro de CO2'!$I600)</f>
        <v/>
      </c>
      <c r="G81" s="310" t="str">
        <f>IF($B$81="","",G21-'Sequestro de CO2'!$I601)</f>
        <v/>
      </c>
      <c r="H81" s="310" t="str">
        <f>IF($B$81="","",H21-'Sequestro de CO2'!$I602)</f>
        <v/>
      </c>
      <c r="I81" s="310" t="str">
        <f>IF($B$81="","",I21-'Sequestro de CO2'!$I603)</f>
        <v/>
      </c>
      <c r="J81" s="310" t="str">
        <f>IF($B$81="","",J21-'Sequestro de CO2'!$I604)</f>
        <v/>
      </c>
      <c r="K81" s="310" t="str">
        <f>IF($B$81="","",K21-'Sequestro de CO2'!$I605)</f>
        <v/>
      </c>
      <c r="L81" s="310" t="str">
        <f>IF($B$81="","",L21-'Sequestro de CO2'!$I606)</f>
        <v/>
      </c>
      <c r="M81" s="310" t="str">
        <f>IF($B$81="","",M21-'Sequestro de CO2'!$I607)</f>
        <v/>
      </c>
      <c r="N81" s="310" t="str">
        <f>IF($B$81="","",N21-'Sequestro de CO2'!$I608)</f>
        <v/>
      </c>
      <c r="O81" s="310" t="str">
        <f>IF($B$81="","",O21-'Sequestro de CO2'!$I609)</f>
        <v/>
      </c>
      <c r="P81" s="310" t="str">
        <f>IF($B$81="","",P21-'Sequestro de CO2'!$I610)</f>
        <v/>
      </c>
      <c r="Q81" s="310" t="str">
        <f>IF($B$81="","",Q21-'Sequestro de CO2'!$I611)</f>
        <v/>
      </c>
      <c r="R81" s="310" t="str">
        <f>IF($B$81="","",R21-'Sequestro de CO2'!$I612)</f>
        <v/>
      </c>
      <c r="S81" s="310" t="str">
        <f>IF($B$81="","",S21-'Sequestro de CO2'!$I613)</f>
        <v/>
      </c>
      <c r="T81" s="310" t="str">
        <f>IF($B$81="","",T21-'Sequestro de CO2'!$I614)</f>
        <v/>
      </c>
      <c r="U81" s="310" t="str">
        <f>IF($B$81="","",U21-'Sequestro de CO2'!$I615)</f>
        <v/>
      </c>
      <c r="V81" s="310" t="str">
        <f>IF($B$81="","",V21-'Sequestro de CO2'!$I616)</f>
        <v/>
      </c>
      <c r="W81" s="310" t="str">
        <f>IF($B$81="","",W21-'Sequestro de CO2'!$I617)</f>
        <v/>
      </c>
      <c r="X81" s="310" t="str">
        <f>IF($B$81="","",X21-'Sequestro de CO2'!$I618)</f>
        <v/>
      </c>
      <c r="Y81" s="310" t="str">
        <f>IF($B$81="","",Y21-'Sequestro de CO2'!$I619)</f>
        <v/>
      </c>
      <c r="Z81" s="310" t="str">
        <f>IF($B$81="","",Z21-'Sequestro de CO2'!$I620)</f>
        <v/>
      </c>
      <c r="AA81" s="310" t="str">
        <f>IF($B$81="","",AA21-'Sequestro de CO2'!$I621)</f>
        <v/>
      </c>
      <c r="AB81" s="310" t="str">
        <f>IF($B$81="","",AB21-'Sequestro de CO2'!$I622)</f>
        <v/>
      </c>
      <c r="AC81" s="310" t="str">
        <f>IF($B$81="","",AC21-'Sequestro de CO2'!$I623)</f>
        <v/>
      </c>
      <c r="AD81" s="310" t="str">
        <f>IF($B$81="","",AD21-'Sequestro de CO2'!$I624)</f>
        <v/>
      </c>
      <c r="AE81" s="310" t="str">
        <f>IF($B$81="","",AE21-'Sequestro de CO2'!$I625)</f>
        <v/>
      </c>
      <c r="AF81" s="310" t="str">
        <f>IF($B$81="","",AF21-'Sequestro de CO2'!$I626)</f>
        <v/>
      </c>
      <c r="AG81" s="310" t="str">
        <f>IF($B$81="","",AG21-'Sequestro de CO2'!$I627)</f>
        <v/>
      </c>
      <c r="AH81" s="310" t="str">
        <f>IF($B$81="","",AH21-'Sequestro de CO2'!$I628)</f>
        <v/>
      </c>
      <c r="AI81" s="310" t="str">
        <f>IF($B$81="","",AI21-'Sequestro de CO2'!$I629)</f>
        <v/>
      </c>
      <c r="AJ81" s="310" t="str">
        <f>IF($B$81="","",AJ21-'Sequestro de CO2'!$I630)</f>
        <v/>
      </c>
      <c r="AK81" s="311" t="str">
        <f>IF($B$81="","",AK21-'Sequestro de CO2'!$I631)</f>
        <v/>
      </c>
    </row>
    <row r="82" spans="2:37" ht="15" customHeight="1" x14ac:dyDescent="0.3">
      <c r="B82" s="163" t="str">
        <f>IF(PRINCIPAL!B256&lt;&gt;"",PRINCIPAL!B256,"")</f>
        <v/>
      </c>
      <c r="C82" s="310" t="str">
        <f>IF($B$82="","",C22-'Sequestro de CO2'!$I636)</f>
        <v/>
      </c>
      <c r="D82" s="310" t="str">
        <f>IF($B$82="","",D22-'Sequestro de CO2'!$I637)</f>
        <v/>
      </c>
      <c r="E82" s="310" t="str">
        <f>IF($B$82="","",E22-'Sequestro de CO2'!$I638)</f>
        <v/>
      </c>
      <c r="F82" s="310" t="str">
        <f>IF($B$82="","",F22-'Sequestro de CO2'!$I639)</f>
        <v/>
      </c>
      <c r="G82" s="310" t="str">
        <f>IF($B$82="","",G22-'Sequestro de CO2'!$I640)</f>
        <v/>
      </c>
      <c r="H82" s="310" t="str">
        <f>IF($B$82="","",H22-'Sequestro de CO2'!$I641)</f>
        <v/>
      </c>
      <c r="I82" s="310" t="str">
        <f>IF($B$82="","",I22-'Sequestro de CO2'!$I642)</f>
        <v/>
      </c>
      <c r="J82" s="310" t="str">
        <f>IF($B$82="","",J22-'Sequestro de CO2'!$I643)</f>
        <v/>
      </c>
      <c r="K82" s="310" t="str">
        <f>IF($B$82="","",K22-'Sequestro de CO2'!$I644)</f>
        <v/>
      </c>
      <c r="L82" s="310" t="str">
        <f>IF($B$82="","",L22-'Sequestro de CO2'!$I645)</f>
        <v/>
      </c>
      <c r="M82" s="310" t="str">
        <f>IF($B$82="","",M22-'Sequestro de CO2'!$I646)</f>
        <v/>
      </c>
      <c r="N82" s="310" t="str">
        <f>IF($B$82="","",N22-'Sequestro de CO2'!$I647)</f>
        <v/>
      </c>
      <c r="O82" s="310" t="str">
        <f>IF($B$82="","",O22-'Sequestro de CO2'!$I648)</f>
        <v/>
      </c>
      <c r="P82" s="310" t="str">
        <f>IF($B$82="","",P22-'Sequestro de CO2'!$I649)</f>
        <v/>
      </c>
      <c r="Q82" s="310" t="str">
        <f>IF($B$82="","",Q22-'Sequestro de CO2'!$I650)</f>
        <v/>
      </c>
      <c r="R82" s="310" t="str">
        <f>IF($B$82="","",R22-'Sequestro de CO2'!$I651)</f>
        <v/>
      </c>
      <c r="S82" s="310" t="str">
        <f>IF($B$82="","",S22-'Sequestro de CO2'!$I652)</f>
        <v/>
      </c>
      <c r="T82" s="310" t="str">
        <f>IF($B$82="","",T22-'Sequestro de CO2'!$I653)</f>
        <v/>
      </c>
      <c r="U82" s="310" t="str">
        <f>IF($B$82="","",U22-'Sequestro de CO2'!$I654)</f>
        <v/>
      </c>
      <c r="V82" s="310" t="str">
        <f>IF($B$82="","",V22-'Sequestro de CO2'!$I655)</f>
        <v/>
      </c>
      <c r="W82" s="310" t="str">
        <f>IF($B$82="","",W22-'Sequestro de CO2'!$I656)</f>
        <v/>
      </c>
      <c r="X82" s="310" t="str">
        <f>IF($B$82="","",X22-'Sequestro de CO2'!$I657)</f>
        <v/>
      </c>
      <c r="Y82" s="310" t="str">
        <f>IF($B$82="","",Y22-'Sequestro de CO2'!$I658)</f>
        <v/>
      </c>
      <c r="Z82" s="310" t="str">
        <f>IF($B$82="","",Z22-'Sequestro de CO2'!$I659)</f>
        <v/>
      </c>
      <c r="AA82" s="310" t="str">
        <f>IF($B$82="","",AA22-'Sequestro de CO2'!$I660)</f>
        <v/>
      </c>
      <c r="AB82" s="310" t="str">
        <f>IF($B$82="","",AB22-'Sequestro de CO2'!$I661)</f>
        <v/>
      </c>
      <c r="AC82" s="310" t="str">
        <f>IF($B$82="","",AC22-'Sequestro de CO2'!$I662)</f>
        <v/>
      </c>
      <c r="AD82" s="310" t="str">
        <f>IF($B$82="","",AD22-'Sequestro de CO2'!$I663)</f>
        <v/>
      </c>
      <c r="AE82" s="310" t="str">
        <f>IF($B$82="","",AE22-'Sequestro de CO2'!$I664)</f>
        <v/>
      </c>
      <c r="AF82" s="310" t="str">
        <f>IF($B$82="","",AF22-'Sequestro de CO2'!$I665)</f>
        <v/>
      </c>
      <c r="AG82" s="310" t="str">
        <f>IF($B$82="","",AG22-'Sequestro de CO2'!$I666)</f>
        <v/>
      </c>
      <c r="AH82" s="310" t="str">
        <f>IF($B$82="","",AH22-'Sequestro de CO2'!$I667)</f>
        <v/>
      </c>
      <c r="AI82" s="310" t="str">
        <f>IF($B$82="","",AI22-'Sequestro de CO2'!$I668)</f>
        <v/>
      </c>
      <c r="AJ82" s="310" t="str">
        <f>IF($B$82="","",AJ22-'Sequestro de CO2'!$I669)</f>
        <v/>
      </c>
      <c r="AK82" s="311" t="str">
        <f>IF($B$82="","",AK22-'Sequestro de CO2'!$I670)</f>
        <v/>
      </c>
    </row>
    <row r="83" spans="2:37" ht="15" customHeight="1" x14ac:dyDescent="0.3">
      <c r="B83" s="163" t="str">
        <f>IF(PRINCIPAL!B266&lt;&gt;"",PRINCIPAL!B266,"")</f>
        <v/>
      </c>
      <c r="C83" s="310" t="str">
        <f>IF($B$83="","",C23-'Sequestro de CO2'!$I675)</f>
        <v/>
      </c>
      <c r="D83" s="310" t="str">
        <f>IF($B$83="","",D23-'Sequestro de CO2'!$I676)</f>
        <v/>
      </c>
      <c r="E83" s="310" t="str">
        <f>IF($B$83="","",E23-'Sequestro de CO2'!$I677)</f>
        <v/>
      </c>
      <c r="F83" s="310" t="str">
        <f>IF($B$83="","",F23-'Sequestro de CO2'!$I678)</f>
        <v/>
      </c>
      <c r="G83" s="310" t="str">
        <f>IF($B$83="","",G23-'Sequestro de CO2'!$I679)</f>
        <v/>
      </c>
      <c r="H83" s="310" t="str">
        <f>IF($B$83="","",H23-'Sequestro de CO2'!$I680)</f>
        <v/>
      </c>
      <c r="I83" s="310" t="str">
        <f>IF($B$83="","",I23-'Sequestro de CO2'!$I681)</f>
        <v/>
      </c>
      <c r="J83" s="310" t="str">
        <f>IF($B$83="","",J23-'Sequestro de CO2'!$I682)</f>
        <v/>
      </c>
      <c r="K83" s="310" t="str">
        <f>IF($B$83="","",K23-'Sequestro de CO2'!$I683)</f>
        <v/>
      </c>
      <c r="L83" s="310" t="str">
        <f>IF($B$83="","",L23-'Sequestro de CO2'!$I684)</f>
        <v/>
      </c>
      <c r="M83" s="310" t="str">
        <f>IF($B$83="","",M23-'Sequestro de CO2'!$I685)</f>
        <v/>
      </c>
      <c r="N83" s="310" t="str">
        <f>IF($B$83="","",N23-'Sequestro de CO2'!$I686)</f>
        <v/>
      </c>
      <c r="O83" s="310" t="str">
        <f>IF($B$83="","",O23-'Sequestro de CO2'!$I687)</f>
        <v/>
      </c>
      <c r="P83" s="310" t="str">
        <f>IF($B$83="","",P23-'Sequestro de CO2'!$I688)</f>
        <v/>
      </c>
      <c r="Q83" s="310" t="str">
        <f>IF($B$83="","",Q23-'Sequestro de CO2'!$I689)</f>
        <v/>
      </c>
      <c r="R83" s="310" t="str">
        <f>IF($B$83="","",R23-'Sequestro de CO2'!$I690)</f>
        <v/>
      </c>
      <c r="S83" s="310" t="str">
        <f>IF($B$83="","",S23-'Sequestro de CO2'!$I691)</f>
        <v/>
      </c>
      <c r="T83" s="310" t="str">
        <f>IF($B$83="","",T23-'Sequestro de CO2'!$I692)</f>
        <v/>
      </c>
      <c r="U83" s="310" t="str">
        <f>IF($B$83="","",U23-'Sequestro de CO2'!$I693)</f>
        <v/>
      </c>
      <c r="V83" s="310" t="str">
        <f>IF($B$83="","",V23-'Sequestro de CO2'!$I694)</f>
        <v/>
      </c>
      <c r="W83" s="310" t="str">
        <f>IF($B$83="","",W23-'Sequestro de CO2'!$I695)</f>
        <v/>
      </c>
      <c r="X83" s="310" t="str">
        <f>IF($B$83="","",X23-'Sequestro de CO2'!$I696)</f>
        <v/>
      </c>
      <c r="Y83" s="310" t="str">
        <f>IF($B$83="","",Y23-'Sequestro de CO2'!$I697)</f>
        <v/>
      </c>
      <c r="Z83" s="310" t="str">
        <f>IF($B$83="","",Z23-'Sequestro de CO2'!$I698)</f>
        <v/>
      </c>
      <c r="AA83" s="310" t="str">
        <f>IF($B$83="","",AA23-'Sequestro de CO2'!$I699)</f>
        <v/>
      </c>
      <c r="AB83" s="310" t="str">
        <f>IF($B$83="","",AB23-'Sequestro de CO2'!$I700)</f>
        <v/>
      </c>
      <c r="AC83" s="310" t="str">
        <f>IF($B$83="","",AC23-'Sequestro de CO2'!$I701)</f>
        <v/>
      </c>
      <c r="AD83" s="310" t="str">
        <f>IF($B$83="","",AD23-'Sequestro de CO2'!$I702)</f>
        <v/>
      </c>
      <c r="AE83" s="310" t="str">
        <f>IF($B$83="","",AE23-'Sequestro de CO2'!$I703)</f>
        <v/>
      </c>
      <c r="AF83" s="310" t="str">
        <f>IF($B$83="","",AF23-'Sequestro de CO2'!$I704)</f>
        <v/>
      </c>
      <c r="AG83" s="310" t="str">
        <f>IF($B$83="","",AG23-'Sequestro de CO2'!$I705)</f>
        <v/>
      </c>
      <c r="AH83" s="310" t="str">
        <f>IF($B$83="","",AH23-'Sequestro de CO2'!$I706)</f>
        <v/>
      </c>
      <c r="AI83" s="310" t="str">
        <f>IF($B$83="","",AI23-'Sequestro de CO2'!$I707)</f>
        <v/>
      </c>
      <c r="AJ83" s="310" t="str">
        <f>IF($B$83="","",AJ23-'Sequestro de CO2'!$I708)</f>
        <v/>
      </c>
      <c r="AK83" s="311" t="str">
        <f>IF($B$83="","",AK23-'Sequestro de CO2'!$I709)</f>
        <v/>
      </c>
    </row>
    <row r="84" spans="2:37" ht="15" customHeight="1" x14ac:dyDescent="0.3">
      <c r="B84" s="163" t="str">
        <f>IF(PRINCIPAL!B276&lt;&gt;"",PRINCIPAL!B276,"")</f>
        <v/>
      </c>
      <c r="C84" s="310" t="str">
        <f>IF($B$84="","",C24-'Sequestro de CO2'!$I714)</f>
        <v/>
      </c>
      <c r="D84" s="310" t="str">
        <f>IF($B$84="","",D24-'Sequestro de CO2'!$I715)</f>
        <v/>
      </c>
      <c r="E84" s="310" t="str">
        <f>IF($B$84="","",E24-'Sequestro de CO2'!$I716)</f>
        <v/>
      </c>
      <c r="F84" s="310" t="str">
        <f>IF($B$84="","",F24-'Sequestro de CO2'!$I717)</f>
        <v/>
      </c>
      <c r="G84" s="310" t="str">
        <f>IF($B$84="","",G24-'Sequestro de CO2'!$I718)</f>
        <v/>
      </c>
      <c r="H84" s="310" t="str">
        <f>IF($B$84="","",H24-'Sequestro de CO2'!$I719)</f>
        <v/>
      </c>
      <c r="I84" s="310" t="str">
        <f>IF($B$84="","",I24-'Sequestro de CO2'!$I720)</f>
        <v/>
      </c>
      <c r="J84" s="310" t="str">
        <f>IF($B$84="","",J24-'Sequestro de CO2'!$I721)</f>
        <v/>
      </c>
      <c r="K84" s="310" t="str">
        <f>IF($B$84="","",K24-'Sequestro de CO2'!$I722)</f>
        <v/>
      </c>
      <c r="L84" s="310" t="str">
        <f>IF($B$84="","",L24-'Sequestro de CO2'!$I723)</f>
        <v/>
      </c>
      <c r="M84" s="310" t="str">
        <f>IF($B$84="","",M24-'Sequestro de CO2'!$I724)</f>
        <v/>
      </c>
      <c r="N84" s="310" t="str">
        <f>IF($B$84="","",N24-'Sequestro de CO2'!$I725)</f>
        <v/>
      </c>
      <c r="O84" s="310" t="str">
        <f>IF($B$84="","",O24-'Sequestro de CO2'!$I726)</f>
        <v/>
      </c>
      <c r="P84" s="310" t="str">
        <f>IF($B$84="","",P24-'Sequestro de CO2'!$I727)</f>
        <v/>
      </c>
      <c r="Q84" s="310" t="str">
        <f>IF($B$84="","",Q24-'Sequestro de CO2'!$I728)</f>
        <v/>
      </c>
      <c r="R84" s="310" t="str">
        <f>IF($B$84="","",R24-'Sequestro de CO2'!$I729)</f>
        <v/>
      </c>
      <c r="S84" s="310" t="str">
        <f>IF($B$84="","",S24-'Sequestro de CO2'!$I730)</f>
        <v/>
      </c>
      <c r="T84" s="310" t="str">
        <f>IF($B$84="","",T24-'Sequestro de CO2'!$I731)</f>
        <v/>
      </c>
      <c r="U84" s="310" t="str">
        <f>IF($B$84="","",U24-'Sequestro de CO2'!$I732)</f>
        <v/>
      </c>
      <c r="V84" s="310" t="str">
        <f>IF($B$84="","",V24-'Sequestro de CO2'!$I733)</f>
        <v/>
      </c>
      <c r="W84" s="310" t="str">
        <f>IF($B$84="","",W24-'Sequestro de CO2'!$I734)</f>
        <v/>
      </c>
      <c r="X84" s="310" t="str">
        <f>IF($B$84="","",X24-'Sequestro de CO2'!$I735)</f>
        <v/>
      </c>
      <c r="Y84" s="310" t="str">
        <f>IF($B$84="","",Y24-'Sequestro de CO2'!$I736)</f>
        <v/>
      </c>
      <c r="Z84" s="310" t="str">
        <f>IF($B$84="","",Z24-'Sequestro de CO2'!$I737)</f>
        <v/>
      </c>
      <c r="AA84" s="310" t="str">
        <f>IF($B$84="","",AA24-'Sequestro de CO2'!$I738)</f>
        <v/>
      </c>
      <c r="AB84" s="310" t="str">
        <f>IF($B$84="","",AB24-'Sequestro de CO2'!$I739)</f>
        <v/>
      </c>
      <c r="AC84" s="310" t="str">
        <f>IF($B$84="","",AC24-'Sequestro de CO2'!$I740)</f>
        <v/>
      </c>
      <c r="AD84" s="310" t="str">
        <f>IF($B$84="","",AD24-'Sequestro de CO2'!$I741)</f>
        <v/>
      </c>
      <c r="AE84" s="310" t="str">
        <f>IF($B$84="","",AE24-'Sequestro de CO2'!$I742)</f>
        <v/>
      </c>
      <c r="AF84" s="310" t="str">
        <f>IF($B$84="","",AF24-'Sequestro de CO2'!$I743)</f>
        <v/>
      </c>
      <c r="AG84" s="310" t="str">
        <f>IF($B$84="","",AG24-'Sequestro de CO2'!$I744)</f>
        <v/>
      </c>
      <c r="AH84" s="310" t="str">
        <f>IF($B$84="","",AH24-'Sequestro de CO2'!$I745)</f>
        <v/>
      </c>
      <c r="AI84" s="310" t="str">
        <f>IF($B$84="","",AI24-'Sequestro de CO2'!$I746)</f>
        <v/>
      </c>
      <c r="AJ84" s="310" t="str">
        <f>IF($B$84="","",AJ24-'Sequestro de CO2'!$I747)</f>
        <v/>
      </c>
      <c r="AK84" s="311" t="str">
        <f>IF($B$84="","",AK24-'Sequestro de CO2'!$I748)</f>
        <v/>
      </c>
    </row>
    <row r="85" spans="2:37" ht="15" customHeight="1" thickBot="1" x14ac:dyDescent="0.35">
      <c r="B85" s="164" t="str">
        <f>IF(PRINCIPAL!B286&lt;&gt;"",PRINCIPAL!B286,"")</f>
        <v/>
      </c>
      <c r="C85" s="333" t="str">
        <f>IF($B$85="","",C25-'Sequestro de CO2'!$I753)</f>
        <v/>
      </c>
      <c r="D85" s="333" t="str">
        <f>IF($B$85="","",D25-'Sequestro de CO2'!$I754)</f>
        <v/>
      </c>
      <c r="E85" s="333" t="str">
        <f>IF($B$85="","",E25-'Sequestro de CO2'!$I755)</f>
        <v/>
      </c>
      <c r="F85" s="333" t="str">
        <f>IF($B$85="","",F25-'Sequestro de CO2'!$I756)</f>
        <v/>
      </c>
      <c r="G85" s="333" t="str">
        <f>IF($B$85="","",G25-'Sequestro de CO2'!$I757)</f>
        <v/>
      </c>
      <c r="H85" s="333" t="str">
        <f>IF($B$85="","",H25-'Sequestro de CO2'!$I758)</f>
        <v/>
      </c>
      <c r="I85" s="333" t="str">
        <f>IF($B$85="","",I25-'Sequestro de CO2'!$I759)</f>
        <v/>
      </c>
      <c r="J85" s="333" t="str">
        <f>IF($B$85="","",J25-'Sequestro de CO2'!$I760)</f>
        <v/>
      </c>
      <c r="K85" s="333" t="str">
        <f>IF($B$85="","",K25-'Sequestro de CO2'!$I761)</f>
        <v/>
      </c>
      <c r="L85" s="333" t="str">
        <f>IF($B$85="","",L25-'Sequestro de CO2'!$I762)</f>
        <v/>
      </c>
      <c r="M85" s="333" t="str">
        <f>IF($B$85="","",M25-'Sequestro de CO2'!$I763)</f>
        <v/>
      </c>
      <c r="N85" s="333" t="str">
        <f>IF($B$85="","",N25-'Sequestro de CO2'!$I764)</f>
        <v/>
      </c>
      <c r="O85" s="333" t="str">
        <f>IF($B$85="","",O25-'Sequestro de CO2'!$I765)</f>
        <v/>
      </c>
      <c r="P85" s="333" t="str">
        <f>IF($B$85="","",P25-'Sequestro de CO2'!$I766)</f>
        <v/>
      </c>
      <c r="Q85" s="333" t="str">
        <f>IF($B$85="","",Q25-'Sequestro de CO2'!$I767)</f>
        <v/>
      </c>
      <c r="R85" s="333" t="str">
        <f>IF($B$85="","",R25-'Sequestro de CO2'!$I768)</f>
        <v/>
      </c>
      <c r="S85" s="333" t="str">
        <f>IF($B$85="","",S25-'Sequestro de CO2'!$I769)</f>
        <v/>
      </c>
      <c r="T85" s="333" t="str">
        <f>IF($B$85="","",T25-'Sequestro de CO2'!$I770)</f>
        <v/>
      </c>
      <c r="U85" s="333" t="str">
        <f>IF($B$85="","",U25-'Sequestro de CO2'!$I771)</f>
        <v/>
      </c>
      <c r="V85" s="333" t="str">
        <f>IF($B$85="","",V25-'Sequestro de CO2'!$I772)</f>
        <v/>
      </c>
      <c r="W85" s="333" t="str">
        <f>IF($B$85="","",W25-'Sequestro de CO2'!$I773)</f>
        <v/>
      </c>
      <c r="X85" s="333" t="str">
        <f>IF($B$85="","",X25-'Sequestro de CO2'!$I774)</f>
        <v/>
      </c>
      <c r="Y85" s="333" t="str">
        <f>IF($B$85="","",Y25-'Sequestro de CO2'!$I775)</f>
        <v/>
      </c>
      <c r="Z85" s="333" t="str">
        <f>IF($B$85="","",Z25-'Sequestro de CO2'!$I776)</f>
        <v/>
      </c>
      <c r="AA85" s="333" t="str">
        <f>IF($B$85="","",AA25-'Sequestro de CO2'!$I777)</f>
        <v/>
      </c>
      <c r="AB85" s="333" t="str">
        <f>IF($B$85="","",AB25-'Sequestro de CO2'!$I778)</f>
        <v/>
      </c>
      <c r="AC85" s="333" t="str">
        <f>IF($B$85="","",AC25-'Sequestro de CO2'!$I779)</f>
        <v/>
      </c>
      <c r="AD85" s="333" t="str">
        <f>IF($B$85="","",AD25-'Sequestro de CO2'!$I780)</f>
        <v/>
      </c>
      <c r="AE85" s="333" t="str">
        <f>IF($B$85="","",AE25-'Sequestro de CO2'!$I781)</f>
        <v/>
      </c>
      <c r="AF85" s="333" t="str">
        <f>IF($B$85="","",AF25-'Sequestro de CO2'!$I782)</f>
        <v/>
      </c>
      <c r="AG85" s="333" t="str">
        <f>IF($B$85="","",AG25-'Sequestro de CO2'!$I783)</f>
        <v/>
      </c>
      <c r="AH85" s="333" t="str">
        <f>IF($B$85="","",AH25-'Sequestro de CO2'!$I784)</f>
        <v/>
      </c>
      <c r="AI85" s="333" t="str">
        <f>IF($B$85="","",AI25-'Sequestro de CO2'!$I785)</f>
        <v/>
      </c>
      <c r="AJ85" s="333" t="str">
        <f>IF($B$85="","",AJ25-'Sequestro de CO2'!$I786)</f>
        <v/>
      </c>
      <c r="AK85" s="334" t="str">
        <f>IF($B$85="","",AK25-'Sequestro de CO2'!$I787)</f>
        <v/>
      </c>
    </row>
    <row r="86" spans="2:37" ht="15" customHeight="1" thickBot="1" x14ac:dyDescent="0.35"/>
    <row r="87" spans="2:37" ht="19.95" customHeight="1" thickBot="1" x14ac:dyDescent="0.35">
      <c r="B87" s="412" t="s">
        <v>147</v>
      </c>
      <c r="C87" s="413"/>
      <c r="D87" s="413"/>
      <c r="E87" s="413"/>
      <c r="F87" s="413"/>
      <c r="G87" s="413"/>
      <c r="H87" s="413"/>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c r="AJ87" s="413"/>
      <c r="AK87" s="414"/>
    </row>
    <row r="88" spans="2:37" ht="15" customHeight="1" thickBot="1" x14ac:dyDescent="0.35">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row>
    <row r="89" spans="2:37" ht="15" customHeight="1" thickBot="1" x14ac:dyDescent="0.35">
      <c r="B89" s="135" t="s">
        <v>14</v>
      </c>
      <c r="C89" s="136" t="str">
        <f>IF(PRINCIPAL!B14&lt;&gt;"",PRINCIPAL!B14,"")</f>
        <v>OP2</v>
      </c>
      <c r="D89" s="136" t="str">
        <f>IF(PRINCIPAL!B24&lt;&gt;"",PRINCIPAL!B24,"")</f>
        <v/>
      </c>
      <c r="E89" s="136" t="str">
        <f>IF(PRINCIPAL!B34&lt;&gt;"",PRINCIPAL!B34,"")</f>
        <v/>
      </c>
      <c r="F89" s="136" t="str">
        <f>IF(PRINCIPAL!B44&lt;&gt;"",PRINCIPAL!B44,"")</f>
        <v/>
      </c>
      <c r="G89" s="136" t="str">
        <f>IF(PRINCIPAL!B54&lt;&gt;"",PRINCIPAL!B54,"")</f>
        <v/>
      </c>
      <c r="H89" s="136" t="str">
        <f>IF(PRINCIPAL!B64&lt;&gt;"",PRINCIPAL!B64,"")</f>
        <v/>
      </c>
      <c r="I89" s="136" t="str">
        <f>IF(PRINCIPAL!B74&lt;&gt;"",PRINCIPAL!B74,"")</f>
        <v/>
      </c>
      <c r="J89" s="136" t="str">
        <f>IF(PRINCIPAL!B84&lt;&gt;"",PRINCIPAL!B84,"")</f>
        <v/>
      </c>
      <c r="K89" s="136" t="str">
        <f>IF(PRINCIPAL!B94&lt;&gt;"",PRINCIPAL!B94,"")</f>
        <v/>
      </c>
      <c r="L89" s="136" t="str">
        <f>IF(PRINCIPAL!B104&lt;&gt;"",PRINCIPAL!B104,"")</f>
        <v/>
      </c>
      <c r="M89" s="136" t="str">
        <f>IF(PRINCIPAL!B114&lt;&gt;"",PRINCIPAL!B114,"")</f>
        <v/>
      </c>
      <c r="N89" s="136" t="str">
        <f>IF(PRINCIPAL!B124&lt;&gt;"",PRINCIPAL!B124,"")</f>
        <v/>
      </c>
      <c r="O89" s="136" t="str">
        <f>IF(PRINCIPAL!B134&lt;&gt;"",PRINCIPAL!B134,"")</f>
        <v/>
      </c>
      <c r="P89" s="136" t="str">
        <f>IF(PRINCIPAL!B144&lt;&gt;"",PRINCIPAL!B144,"")</f>
        <v/>
      </c>
      <c r="Q89" s="136" t="str">
        <f>IF(PRINCIPAL!B154&lt;&gt;"",PRINCIPAL!B154,"")</f>
        <v/>
      </c>
      <c r="R89" s="136" t="str">
        <f>IF(PRINCIPAL!B164&lt;&gt;"",PRINCIPAL!B164,"")</f>
        <v/>
      </c>
      <c r="S89" s="136" t="str">
        <f>IF(PRINCIPAL!B174&lt;&gt;"",PRINCIPAL!B174,"")</f>
        <v/>
      </c>
      <c r="T89" s="136" t="str">
        <f>IF(PRINCIPAL!B184&lt;&gt;"",PRINCIPAL!B184,"")</f>
        <v/>
      </c>
      <c r="U89" s="136" t="str">
        <f>IF(PRINCIPAL!B194&lt;&gt;"",PRINCIPAL!B194,"")</f>
        <v/>
      </c>
      <c r="V89" s="137" t="str">
        <f>IF(PRINCIPAL!B204&lt;&gt;"",PRINCIPAL!B204,"")</f>
        <v/>
      </c>
      <c r="W89" s="148" t="s">
        <v>61</v>
      </c>
      <c r="X89" s="144"/>
      <c r="Y89" s="144"/>
      <c r="Z89" s="144"/>
      <c r="AB89" s="144"/>
      <c r="AC89" s="144"/>
      <c r="AD89" s="144"/>
      <c r="AE89" s="144"/>
      <c r="AF89" s="144"/>
      <c r="AG89" s="144"/>
      <c r="AH89" s="144"/>
      <c r="AI89" s="144"/>
      <c r="AJ89" s="144"/>
      <c r="AK89" s="144"/>
    </row>
    <row r="90" spans="2:37" ht="40.950000000000003" customHeight="1" thickBot="1" x14ac:dyDescent="0.35">
      <c r="B90" s="139" t="s">
        <v>141</v>
      </c>
      <c r="C90" s="161">
        <f>IF(C89="","",SUM(C66:AK66))</f>
        <v>1670361.3927000011</v>
      </c>
      <c r="D90" s="161" t="str">
        <f>IF(D89="","",SUM(C67:AK67))</f>
        <v/>
      </c>
      <c r="E90" s="161" t="str">
        <f>IF(E89="","",SUM(C68:AK68))</f>
        <v/>
      </c>
      <c r="F90" s="161" t="str">
        <f>IF(F89="","",SUM(C69:AK69))</f>
        <v/>
      </c>
      <c r="G90" s="161" t="str">
        <f>IF(G89="","",SUM(C70:AK70))</f>
        <v/>
      </c>
      <c r="H90" s="161" t="str">
        <f>IF(H89="","",SUM(C71:AK71))</f>
        <v/>
      </c>
      <c r="I90" s="161" t="str">
        <f>IF(I89="","",SUM(C72:AK72))</f>
        <v/>
      </c>
      <c r="J90" s="161" t="str">
        <f>IF(J89="","",SUM(C73:AK73))</f>
        <v/>
      </c>
      <c r="K90" s="161" t="str">
        <f>IF(K89="","",SUM(C74:AK74))</f>
        <v/>
      </c>
      <c r="L90" s="161" t="str">
        <f>IF(L89="","",SUM(C75:AK75))</f>
        <v/>
      </c>
      <c r="M90" s="161" t="str">
        <f>IF(M89="","",SUM(C76:AK76))</f>
        <v/>
      </c>
      <c r="N90" s="161" t="str">
        <f>IF(N89="","",SUM(C77:AK77))</f>
        <v/>
      </c>
      <c r="O90" s="161" t="str">
        <f>IF(O89="","",SUM(C78:AK78))</f>
        <v/>
      </c>
      <c r="P90" s="161" t="str">
        <f>IF(P89="","",SUM(C79:AK79))</f>
        <v/>
      </c>
      <c r="Q90" s="161" t="str">
        <f>IF(Q89="","",SUM(C80:AK80))</f>
        <v/>
      </c>
      <c r="R90" s="161" t="str">
        <f>IF(R89="","",SUM(C81:AK81))</f>
        <v/>
      </c>
      <c r="S90" s="161" t="str">
        <f>IF(S89="","",SUM(C82:AK82))</f>
        <v/>
      </c>
      <c r="T90" s="161" t="str">
        <f>IF(T89="","",SUM(C83:AK83))</f>
        <v/>
      </c>
      <c r="U90" s="161" t="str">
        <f>IF(U89="","",SUM(C84:AK84))</f>
        <v/>
      </c>
      <c r="V90" s="161" t="str">
        <f>IF(V89="","",SUM(C85:AK85))</f>
        <v/>
      </c>
      <c r="W90" s="162">
        <f>SUM(C90:V90)</f>
        <v>1670361.3927000011</v>
      </c>
      <c r="X90" s="144"/>
      <c r="Y90" s="144"/>
      <c r="AB90" s="144"/>
      <c r="AC90" s="144"/>
      <c r="AD90" s="144"/>
      <c r="AE90" s="144"/>
      <c r="AF90" s="144"/>
      <c r="AG90" s="144"/>
      <c r="AH90" s="144"/>
      <c r="AI90" s="144"/>
      <c r="AJ90" s="144"/>
      <c r="AK90" s="144"/>
    </row>
    <row r="91" spans="2:37" ht="15" customHeight="1" x14ac:dyDescent="0.3">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AB91" s="144"/>
      <c r="AC91" s="144"/>
      <c r="AD91" s="144"/>
      <c r="AE91" s="144"/>
      <c r="AF91" s="144"/>
      <c r="AG91" s="144"/>
      <c r="AH91" s="144"/>
      <c r="AI91" s="144"/>
      <c r="AJ91" s="144"/>
      <c r="AK91" s="144"/>
    </row>
    <row r="92" spans="2:37" ht="15" customHeight="1" x14ac:dyDescent="0.3">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AB92" s="144"/>
      <c r="AC92" s="144"/>
      <c r="AD92" s="144"/>
      <c r="AE92" s="144"/>
      <c r="AF92" s="144"/>
      <c r="AG92" s="144"/>
      <c r="AH92" s="144"/>
      <c r="AI92" s="144"/>
      <c r="AJ92" s="144"/>
      <c r="AK92" s="144"/>
    </row>
    <row r="93" spans="2:37" ht="15" customHeight="1" x14ac:dyDescent="0.3">
      <c r="E93" s="144"/>
      <c r="F93" s="144"/>
      <c r="G93" s="144"/>
      <c r="I93" s="144"/>
      <c r="J93" s="144"/>
      <c r="K93" s="144"/>
      <c r="L93" s="144"/>
      <c r="M93" s="144"/>
      <c r="N93" s="144"/>
      <c r="O93" s="144"/>
      <c r="P93" s="144"/>
      <c r="Q93" s="144"/>
      <c r="R93" s="144"/>
      <c r="S93" s="144"/>
      <c r="T93" s="144"/>
      <c r="V93" s="144"/>
      <c r="W93" s="144"/>
      <c r="X93" s="144"/>
      <c r="Y93" s="144"/>
      <c r="AB93" s="144"/>
      <c r="AC93" s="144"/>
      <c r="AD93" s="144"/>
      <c r="AE93" s="144"/>
      <c r="AF93" s="144"/>
      <c r="AG93" s="144"/>
      <c r="AH93" s="144"/>
      <c r="AI93" s="144"/>
      <c r="AJ93" s="144"/>
      <c r="AK93" s="144"/>
    </row>
    <row r="94" spans="2:37" ht="15" customHeight="1" x14ac:dyDescent="0.3">
      <c r="D94" s="144"/>
      <c r="E94" s="144"/>
      <c r="F94" s="144"/>
      <c r="G94" s="144"/>
      <c r="I94" s="144"/>
      <c r="J94" s="144"/>
      <c r="K94" s="144"/>
      <c r="L94" s="144"/>
      <c r="M94" s="144"/>
      <c r="N94" s="144"/>
      <c r="O94" s="144"/>
      <c r="P94" s="144"/>
      <c r="Q94" s="144"/>
      <c r="R94" s="144"/>
      <c r="S94" s="144"/>
      <c r="T94" s="144"/>
      <c r="W94" s="144"/>
      <c r="X94" s="144"/>
      <c r="Y94" s="144"/>
      <c r="AB94" s="144"/>
      <c r="AC94" s="144"/>
      <c r="AD94" s="144"/>
      <c r="AE94" s="144"/>
      <c r="AF94" s="144"/>
      <c r="AG94" s="144"/>
      <c r="AH94" s="144"/>
      <c r="AI94" s="144"/>
      <c r="AJ94" s="144"/>
      <c r="AK94" s="144"/>
    </row>
    <row r="95" spans="2:37" x14ac:dyDescent="0.3">
      <c r="D95" s="144"/>
      <c r="E95" s="144"/>
      <c r="F95" s="144"/>
      <c r="G95" s="144"/>
      <c r="I95" s="144"/>
      <c r="J95" s="144"/>
      <c r="K95" s="144"/>
      <c r="L95" s="144"/>
      <c r="M95" s="144"/>
      <c r="N95" s="144"/>
      <c r="O95" s="144"/>
      <c r="P95" s="144"/>
      <c r="Q95" s="144"/>
      <c r="R95" s="144"/>
      <c r="S95" s="144"/>
      <c r="T95" s="144"/>
      <c r="W95" s="144"/>
      <c r="X95" s="144"/>
      <c r="Y95" s="144"/>
      <c r="AB95" s="144"/>
      <c r="AC95" s="144"/>
      <c r="AD95" s="144"/>
      <c r="AE95" s="144"/>
      <c r="AF95" s="144"/>
      <c r="AG95" s="144"/>
      <c r="AH95" s="144"/>
      <c r="AI95" s="144"/>
      <c r="AJ95" s="144"/>
      <c r="AK95" s="144"/>
    </row>
    <row r="96" spans="2:37" x14ac:dyDescent="0.3">
      <c r="D96" s="144"/>
      <c r="E96" s="144"/>
      <c r="F96" s="144"/>
      <c r="G96" s="144"/>
      <c r="I96" s="144"/>
      <c r="J96" s="144"/>
      <c r="K96" s="144"/>
      <c r="L96" s="144"/>
      <c r="M96" s="144"/>
      <c r="N96" s="144"/>
      <c r="O96" s="144"/>
      <c r="P96" s="144"/>
      <c r="Q96" s="144"/>
      <c r="R96" s="144"/>
      <c r="S96" s="144"/>
      <c r="T96" s="144"/>
      <c r="W96" s="144"/>
      <c r="X96" s="144"/>
      <c r="Y96" s="144"/>
      <c r="AB96" s="144"/>
      <c r="AC96" s="144"/>
      <c r="AD96" s="144"/>
      <c r="AE96" s="144"/>
      <c r="AF96" s="144"/>
      <c r="AG96" s="144"/>
      <c r="AH96" s="144"/>
      <c r="AI96" s="144"/>
      <c r="AJ96" s="144"/>
      <c r="AK96" s="144"/>
    </row>
    <row r="97" spans="4:37" x14ac:dyDescent="0.3">
      <c r="D97" s="144"/>
      <c r="E97" s="144"/>
      <c r="F97" s="144"/>
      <c r="G97" s="144"/>
      <c r="I97" s="144"/>
      <c r="J97" s="144"/>
      <c r="K97" s="144"/>
      <c r="L97" s="144"/>
      <c r="M97" s="144"/>
      <c r="N97" s="144"/>
      <c r="O97" s="144"/>
      <c r="P97" s="144"/>
      <c r="Q97" s="144"/>
      <c r="R97" s="144"/>
      <c r="S97" s="144"/>
      <c r="T97" s="144"/>
      <c r="W97" s="144"/>
      <c r="X97" s="144"/>
      <c r="Y97" s="144"/>
      <c r="AB97" s="144"/>
      <c r="AC97" s="144"/>
      <c r="AD97" s="144"/>
      <c r="AE97" s="144"/>
      <c r="AF97" s="144"/>
      <c r="AG97" s="144"/>
      <c r="AH97" s="144"/>
      <c r="AI97" s="144"/>
      <c r="AJ97" s="144"/>
      <c r="AK97" s="144"/>
    </row>
    <row r="98" spans="4:37" x14ac:dyDescent="0.3">
      <c r="D98" s="144"/>
      <c r="E98" s="144"/>
      <c r="F98" s="144"/>
      <c r="G98" s="144"/>
      <c r="I98" s="144"/>
      <c r="J98" s="144"/>
      <c r="K98" s="144"/>
      <c r="L98" s="144"/>
      <c r="M98" s="144"/>
      <c r="N98" s="144"/>
      <c r="O98" s="144"/>
      <c r="P98" s="144"/>
      <c r="Q98" s="144"/>
      <c r="R98" s="144"/>
      <c r="S98" s="144"/>
      <c r="T98" s="144"/>
      <c r="W98" s="144"/>
      <c r="X98" s="144"/>
      <c r="Y98" s="144"/>
      <c r="AB98" s="144"/>
      <c r="AC98" s="144"/>
      <c r="AD98" s="144"/>
      <c r="AE98" s="144"/>
      <c r="AF98" s="144"/>
      <c r="AG98" s="144"/>
      <c r="AH98" s="144"/>
      <c r="AI98" s="144"/>
      <c r="AJ98" s="144"/>
      <c r="AK98" s="144"/>
    </row>
    <row r="99" spans="4:37" x14ac:dyDescent="0.3">
      <c r="D99" s="144"/>
      <c r="E99" s="144"/>
      <c r="F99" s="144"/>
      <c r="G99" s="144"/>
      <c r="I99" s="144"/>
      <c r="J99" s="144"/>
      <c r="K99" s="144"/>
      <c r="L99" s="144"/>
      <c r="M99" s="144"/>
      <c r="N99" s="144"/>
      <c r="O99" s="144"/>
      <c r="P99" s="144"/>
      <c r="Q99" s="144"/>
      <c r="R99" s="144"/>
      <c r="S99" s="144"/>
      <c r="T99" s="144"/>
      <c r="W99" s="144"/>
      <c r="X99" s="144"/>
      <c r="Y99" s="144"/>
      <c r="AA99" s="144"/>
      <c r="AB99" s="144"/>
      <c r="AC99" s="144"/>
      <c r="AD99" s="144"/>
      <c r="AE99" s="144"/>
      <c r="AF99" s="144"/>
      <c r="AG99" s="144"/>
      <c r="AH99" s="144"/>
      <c r="AI99" s="144"/>
      <c r="AJ99" s="144"/>
      <c r="AK99" s="144"/>
    </row>
    <row r="100" spans="4:37" x14ac:dyDescent="0.3">
      <c r="D100" s="144"/>
      <c r="E100" s="144"/>
      <c r="F100" s="144"/>
      <c r="G100" s="144"/>
      <c r="I100" s="144"/>
      <c r="J100" s="144"/>
      <c r="K100" s="144"/>
      <c r="L100" s="144"/>
      <c r="M100" s="144"/>
      <c r="N100" s="144"/>
      <c r="O100" s="144"/>
      <c r="P100" s="144"/>
      <c r="Q100" s="144"/>
      <c r="R100" s="144"/>
      <c r="S100" s="144"/>
      <c r="T100" s="144"/>
      <c r="W100" s="144"/>
      <c r="X100" s="144"/>
      <c r="Y100" s="144"/>
      <c r="AA100" s="144"/>
      <c r="AB100" s="144"/>
      <c r="AC100" s="144"/>
      <c r="AD100" s="144"/>
      <c r="AE100" s="144"/>
      <c r="AF100" s="144"/>
      <c r="AG100" s="144"/>
      <c r="AH100" s="144"/>
      <c r="AI100" s="144"/>
      <c r="AJ100" s="144"/>
      <c r="AK100" s="144"/>
    </row>
    <row r="101" spans="4:37" x14ac:dyDescent="0.3">
      <c r="D101" s="144"/>
      <c r="E101" s="144"/>
      <c r="F101" s="144"/>
      <c r="G101" s="144"/>
      <c r="I101" s="144"/>
      <c r="J101" s="144"/>
      <c r="K101" s="144"/>
      <c r="L101" s="144"/>
      <c r="M101" s="144"/>
      <c r="N101" s="144"/>
      <c r="O101" s="144"/>
      <c r="P101" s="144"/>
      <c r="Q101" s="144"/>
      <c r="R101" s="144"/>
      <c r="S101" s="144"/>
      <c r="T101" s="144"/>
      <c r="W101" s="144"/>
      <c r="X101" s="144"/>
      <c r="Y101" s="144"/>
      <c r="AA101" s="144"/>
      <c r="AB101" s="144"/>
      <c r="AC101" s="144"/>
      <c r="AD101" s="144"/>
      <c r="AE101" s="144"/>
      <c r="AF101" s="144"/>
      <c r="AG101" s="144"/>
      <c r="AH101" s="144"/>
      <c r="AI101" s="144"/>
      <c r="AJ101" s="144"/>
      <c r="AK101" s="144"/>
    </row>
    <row r="102" spans="4:37" x14ac:dyDescent="0.3">
      <c r="D102" s="144"/>
      <c r="E102" s="144"/>
      <c r="F102" s="144"/>
      <c r="G102" s="144"/>
      <c r="I102" s="144"/>
      <c r="J102" s="144"/>
      <c r="K102" s="144"/>
      <c r="L102" s="144"/>
      <c r="M102" s="144"/>
      <c r="N102" s="144"/>
      <c r="O102" s="144"/>
      <c r="P102" s="144"/>
      <c r="Q102" s="144"/>
      <c r="R102" s="144"/>
      <c r="S102" s="144"/>
      <c r="T102" s="144"/>
      <c r="W102" s="144"/>
      <c r="X102" s="144"/>
      <c r="Y102" s="144"/>
      <c r="AA102" s="144"/>
      <c r="AB102" s="144"/>
      <c r="AC102" s="144"/>
      <c r="AD102" s="144"/>
      <c r="AE102" s="144"/>
      <c r="AF102" s="144"/>
      <c r="AG102" s="144"/>
      <c r="AH102" s="144"/>
      <c r="AI102" s="144"/>
      <c r="AJ102" s="144"/>
      <c r="AK102" s="144"/>
    </row>
    <row r="103" spans="4:37" x14ac:dyDescent="0.3">
      <c r="D103" s="144"/>
      <c r="E103" s="144"/>
      <c r="F103" s="144"/>
      <c r="G103" s="144"/>
      <c r="I103" s="144"/>
      <c r="J103" s="144"/>
      <c r="K103" s="144"/>
      <c r="L103" s="144"/>
      <c r="M103" s="144"/>
      <c r="N103" s="144"/>
      <c r="O103" s="144"/>
      <c r="P103" s="144"/>
      <c r="Q103" s="144"/>
      <c r="R103" s="144"/>
      <c r="S103" s="144"/>
      <c r="T103" s="144"/>
      <c r="W103" s="144"/>
      <c r="X103" s="144"/>
      <c r="Y103" s="144"/>
      <c r="AA103" s="144"/>
      <c r="AB103" s="144"/>
      <c r="AC103" s="144"/>
      <c r="AD103" s="144"/>
      <c r="AE103" s="144"/>
      <c r="AF103" s="144"/>
      <c r="AG103" s="144"/>
      <c r="AH103" s="144"/>
      <c r="AI103" s="144"/>
      <c r="AJ103" s="144"/>
      <c r="AK103" s="144"/>
    </row>
    <row r="104" spans="4:37" x14ac:dyDescent="0.3">
      <c r="D104" s="144"/>
      <c r="E104" s="144"/>
      <c r="F104" s="144"/>
      <c r="G104" s="144"/>
      <c r="I104" s="144"/>
      <c r="J104" s="144"/>
      <c r="K104" s="144"/>
      <c r="L104" s="144"/>
      <c r="M104" s="144"/>
      <c r="N104" s="144"/>
      <c r="O104" s="144"/>
      <c r="P104" s="144"/>
      <c r="Q104" s="144"/>
      <c r="R104" s="144"/>
      <c r="S104" s="144"/>
      <c r="T104" s="144"/>
      <c r="W104" s="144"/>
      <c r="X104" s="144"/>
      <c r="Y104" s="144"/>
      <c r="AA104" s="144"/>
      <c r="AB104" s="144"/>
      <c r="AC104" s="144"/>
      <c r="AD104" s="144"/>
      <c r="AE104" s="144"/>
      <c r="AF104" s="144"/>
      <c r="AG104" s="144"/>
      <c r="AH104" s="144"/>
      <c r="AI104" s="144"/>
      <c r="AJ104" s="144"/>
      <c r="AK104" s="144"/>
    </row>
  </sheetData>
  <sheetProtection algorithmName="SHA-512" hashValue="zv5FU7Y41jT8ryTmG5gDpKPYaf03iH8PpcJh7N0dBLT7C0LQrsKg4JVNyYuJyu1Pp9/FCh9pEO+QqLvypBx0Jw==" saltValue="n12mcMb+Xj6fAusPnm0/2Q==" spinCount="100000" sheet="1" objects="1" scenarios="1"/>
  <mergeCells count="6">
    <mergeCell ref="A1:B1"/>
    <mergeCell ref="B87:AK87"/>
    <mergeCell ref="B3:AK3"/>
    <mergeCell ref="B27:AK27"/>
    <mergeCell ref="B51:AK51"/>
    <mergeCell ref="B57:AK57"/>
  </mergeCells>
  <conditionalFormatting sqref="C9:AK25 C61:AK61 C30:AK49 D66 C68:AK85">
    <cfRule type="containsErrors" dxfId="2920" priority="40">
      <formula>ISERROR(C9)</formula>
    </cfRule>
  </conditionalFormatting>
  <conditionalFormatting sqref="AK33 D33:AI33">
    <cfRule type="containsErrors" dxfId="2919" priority="37">
      <formula>ISERROR(D33)</formula>
    </cfRule>
  </conditionalFormatting>
  <conditionalFormatting sqref="W9">
    <cfRule type="containsErrors" dxfId="2918" priority="38">
      <formula>ISERROR(W9)</formula>
    </cfRule>
  </conditionalFormatting>
  <conditionalFormatting sqref="C54:AK55">
    <cfRule type="containsErrors" dxfId="2917" priority="35">
      <formula>ISERROR(C54)</formula>
    </cfRule>
  </conditionalFormatting>
  <conditionalFormatting sqref="C90:V90">
    <cfRule type="cellIs" dxfId="2916" priority="16" operator="lessThan">
      <formula>0</formula>
    </cfRule>
    <cfRule type="containsErrors" dxfId="2915" priority="28">
      <formula>ISERROR(C90)</formula>
    </cfRule>
  </conditionalFormatting>
  <conditionalFormatting sqref="W90">
    <cfRule type="containsErrors" dxfId="2914" priority="27">
      <formula>ISERROR(W90)</formula>
    </cfRule>
  </conditionalFormatting>
  <conditionalFormatting sqref="C6:AK6">
    <cfRule type="containsErrors" dxfId="2913" priority="22">
      <formula>ISERROR(C6)</formula>
    </cfRule>
  </conditionalFormatting>
  <conditionalFormatting sqref="C7:AK7">
    <cfRule type="containsErrors" dxfId="2912" priority="21">
      <formula>ISERROR(C7)</formula>
    </cfRule>
  </conditionalFormatting>
  <conditionalFormatting sqref="C8:AK8">
    <cfRule type="containsErrors" dxfId="2911" priority="20">
      <formula>ISERROR(C8)</formula>
    </cfRule>
  </conditionalFormatting>
  <conditionalFormatting sqref="C60">
    <cfRule type="containsErrors" dxfId="2910" priority="19">
      <formula>ISERROR(C60)</formula>
    </cfRule>
  </conditionalFormatting>
  <conditionalFormatting sqref="D60:I60">
    <cfRule type="containsErrors" dxfId="2909" priority="7">
      <formula>ISERROR(D60)</formula>
    </cfRule>
  </conditionalFormatting>
  <conditionalFormatting sqref="J60:AK60">
    <cfRule type="containsErrors" dxfId="2908" priority="6">
      <formula>ISERROR(J60)</formula>
    </cfRule>
  </conditionalFormatting>
  <conditionalFormatting sqref="C66:AK67">
    <cfRule type="containsErrors" dxfId="2907" priority="3">
      <formula>ISERROR(C66)</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AO2486"/>
  <sheetViews>
    <sheetView tabSelected="1" zoomScale="40" zoomScaleNormal="40" workbookViewId="0">
      <pane ySplit="1" topLeftCell="A2" activePane="bottomLeft" state="frozen"/>
      <selection pane="bottomLeft" activeCell="M2521" sqref="M2521"/>
    </sheetView>
  </sheetViews>
  <sheetFormatPr defaultRowHeight="12" customHeight="1" x14ac:dyDescent="0.3"/>
  <cols>
    <col min="2" max="3" width="4.109375" customWidth="1"/>
    <col min="4" max="4" width="15" bestFit="1" customWidth="1"/>
    <col min="5" max="5" width="8.77734375" style="187" customWidth="1"/>
    <col min="6" max="6" width="10.77734375" customWidth="1"/>
    <col min="7" max="8" width="8.77734375" customWidth="1"/>
  </cols>
  <sheetData>
    <row r="1" spans="1:41" s="157" customFormat="1" ht="19.95" customHeight="1" x14ac:dyDescent="0.3">
      <c r="A1" s="381" t="s">
        <v>63</v>
      </c>
      <c r="B1" s="381"/>
      <c r="C1" s="172" t="s">
        <v>64</v>
      </c>
    </row>
    <row r="2" spans="1:41" s="185" customFormat="1" ht="10.95" customHeight="1" thickBot="1" x14ac:dyDescent="0.35">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row>
    <row r="3" spans="1:41" s="185" customFormat="1" ht="12" customHeight="1" x14ac:dyDescent="0.3">
      <c r="B3" s="471"/>
      <c r="C3" s="472"/>
      <c r="D3" s="296" t="s">
        <v>51</v>
      </c>
      <c r="E3" s="483" t="s">
        <v>148</v>
      </c>
      <c r="F3" s="484"/>
      <c r="G3" s="487">
        <v>104</v>
      </c>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row>
    <row r="4" spans="1:41" s="185" customFormat="1" ht="13.95" customHeight="1" thickBot="1" x14ac:dyDescent="0.35">
      <c r="A4" s="298"/>
      <c r="B4" s="470"/>
      <c r="C4" s="470"/>
      <c r="D4" s="299" t="s">
        <v>49</v>
      </c>
      <c r="E4" s="485"/>
      <c r="F4" s="486"/>
      <c r="G4" s="488"/>
      <c r="H4" s="332" t="s">
        <v>134</v>
      </c>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row>
    <row r="5" spans="1:41" s="185" customFormat="1" ht="12" customHeight="1" x14ac:dyDescent="0.3">
      <c r="A5" s="324"/>
      <c r="B5" s="482" t="s">
        <v>38</v>
      </c>
      <c r="C5" s="482"/>
      <c r="D5" s="299" t="s">
        <v>135</v>
      </c>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row>
    <row r="6" spans="1:41" s="185" customFormat="1" ht="12" customHeight="1" thickBot="1" x14ac:dyDescent="0.35">
      <c r="B6" s="297"/>
      <c r="C6" s="2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row>
    <row r="7" spans="1:41" ht="15" customHeight="1" thickBot="1" x14ac:dyDescent="0.35">
      <c r="B7" s="448" t="s">
        <v>15</v>
      </c>
      <c r="C7" s="449"/>
      <c r="D7" s="41" t="str">
        <f>IF(PRINCIPAL!B14&lt;&gt;"",PRINCIPAL!B14,"")</f>
        <v>OP2</v>
      </c>
    </row>
    <row r="8" spans="1:41" ht="12" customHeight="1" thickBot="1" x14ac:dyDescent="0.35"/>
    <row r="9" spans="1:41" ht="12" customHeight="1" x14ac:dyDescent="0.3">
      <c r="B9" s="473" t="s">
        <v>120</v>
      </c>
      <c r="C9" s="474"/>
      <c r="D9" s="474"/>
      <c r="E9" s="474"/>
      <c r="F9" s="480" t="s">
        <v>144</v>
      </c>
      <c r="G9" s="468">
        <v>1</v>
      </c>
      <c r="H9" s="468">
        <v>2</v>
      </c>
      <c r="I9" s="468">
        <v>3</v>
      </c>
      <c r="J9" s="468">
        <v>4</v>
      </c>
      <c r="K9" s="468">
        <v>5</v>
      </c>
      <c r="L9" s="468">
        <v>6</v>
      </c>
      <c r="M9" s="468">
        <v>7</v>
      </c>
      <c r="N9" s="468">
        <v>8</v>
      </c>
      <c r="O9" s="468">
        <v>9</v>
      </c>
      <c r="P9" s="468">
        <v>10</v>
      </c>
      <c r="Q9" s="468">
        <v>11</v>
      </c>
      <c r="R9" s="468">
        <v>12</v>
      </c>
      <c r="S9" s="468">
        <v>13</v>
      </c>
      <c r="T9" s="468">
        <v>14</v>
      </c>
      <c r="U9" s="468">
        <v>15</v>
      </c>
      <c r="V9" s="468">
        <v>16</v>
      </c>
      <c r="W9" s="468">
        <v>17</v>
      </c>
      <c r="X9" s="468">
        <v>18</v>
      </c>
      <c r="Y9" s="468">
        <v>19</v>
      </c>
      <c r="Z9" s="468">
        <v>20</v>
      </c>
      <c r="AA9" s="468">
        <v>21</v>
      </c>
      <c r="AB9" s="468">
        <v>22</v>
      </c>
      <c r="AC9" s="468">
        <v>23</v>
      </c>
      <c r="AD9" s="468">
        <v>24</v>
      </c>
      <c r="AE9" s="468">
        <v>25</v>
      </c>
      <c r="AF9" s="468">
        <v>26</v>
      </c>
      <c r="AG9" s="468">
        <v>27</v>
      </c>
      <c r="AH9" s="468">
        <v>28</v>
      </c>
      <c r="AI9" s="468">
        <v>29</v>
      </c>
      <c r="AJ9" s="468">
        <v>30</v>
      </c>
      <c r="AK9" s="468">
        <v>31</v>
      </c>
      <c r="AL9" s="468">
        <v>32</v>
      </c>
      <c r="AM9" s="468">
        <v>33</v>
      </c>
      <c r="AN9" s="468">
        <v>34</v>
      </c>
      <c r="AO9" s="477">
        <v>35</v>
      </c>
    </row>
    <row r="10" spans="1:41" ht="12" customHeight="1" thickBot="1" x14ac:dyDescent="0.35">
      <c r="B10" s="475"/>
      <c r="C10" s="453"/>
      <c r="D10" s="453"/>
      <c r="E10" s="453"/>
      <c r="F10" s="481"/>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78"/>
    </row>
    <row r="11" spans="1:41" ht="12.45" customHeight="1" x14ac:dyDescent="0.3">
      <c r="B11" s="462" t="s">
        <v>107</v>
      </c>
      <c r="C11" s="460" t="s">
        <v>104</v>
      </c>
      <c r="D11" s="467" t="s">
        <v>112</v>
      </c>
      <c r="E11" s="219" t="s">
        <v>125</v>
      </c>
      <c r="F11" s="197"/>
      <c r="G11" s="197"/>
      <c r="H11" s="197"/>
      <c r="I11" s="197"/>
      <c r="J11" s="197"/>
      <c r="K11" s="212"/>
      <c r="L11" s="197"/>
      <c r="M11" s="212"/>
      <c r="N11" s="197"/>
      <c r="O11" s="197"/>
      <c r="P11" s="197"/>
      <c r="Q11" s="212"/>
      <c r="R11" s="197"/>
      <c r="S11" s="197"/>
      <c r="T11" s="212"/>
      <c r="U11" s="197"/>
      <c r="V11" s="197"/>
      <c r="W11" s="197"/>
      <c r="X11" s="197"/>
      <c r="Y11" s="212"/>
      <c r="Z11" s="197"/>
      <c r="AA11" s="212"/>
      <c r="AB11" s="197"/>
      <c r="AC11" s="196"/>
      <c r="AD11" s="216"/>
      <c r="AE11" s="197"/>
      <c r="AF11" s="197"/>
      <c r="AG11" s="197"/>
      <c r="AH11" s="197"/>
      <c r="AI11" s="197"/>
      <c r="AJ11" s="212"/>
      <c r="AK11" s="197"/>
      <c r="AL11" s="197"/>
      <c r="AM11" s="197"/>
      <c r="AN11" s="212"/>
      <c r="AO11" s="213"/>
    </row>
    <row r="12" spans="1:41" ht="12.45" customHeight="1" x14ac:dyDescent="0.3">
      <c r="B12" s="463"/>
      <c r="C12" s="461"/>
      <c r="D12" s="442"/>
      <c r="E12" s="220" t="s">
        <v>126</v>
      </c>
      <c r="F12" s="198" t="str">
        <f>IF(F11&lt;&gt;"",F11*PRINCIPAL!$C$14,"")</f>
        <v/>
      </c>
      <c r="G12" s="198" t="str">
        <f>IF(G11&lt;&gt;"",G11*PRINCIPAL!$C$14,"")</f>
        <v/>
      </c>
      <c r="H12" s="198" t="str">
        <f>IF(H11&lt;&gt;"",H11*PRINCIPAL!$C$14,"")</f>
        <v/>
      </c>
      <c r="I12" s="198" t="str">
        <f>IF(I11&lt;&gt;"",I11*PRINCIPAL!$C$14,"")</f>
        <v/>
      </c>
      <c r="J12" s="200" t="str">
        <f>IF(J11&lt;&gt;"",J11*PRINCIPAL!$C$14,"")</f>
        <v/>
      </c>
      <c r="K12" s="200" t="str">
        <f>IF(K11&lt;&gt;"",K11*PRINCIPAL!$C$14,"")</f>
        <v/>
      </c>
      <c r="L12" s="204" t="str">
        <f>IF(L11&lt;&gt;"",L11*PRINCIPAL!$C$14,"")</f>
        <v/>
      </c>
      <c r="M12" s="204" t="str">
        <f>IF(M11&lt;&gt;"",M11*PRINCIPAL!$C$14,"")</f>
        <v/>
      </c>
      <c r="N12" s="204" t="str">
        <f>IF(N11&lt;&gt;"",N11*PRINCIPAL!$C$14,"")</f>
        <v/>
      </c>
      <c r="O12" s="204" t="str">
        <f>IF(O11&lt;&gt;"",O11*PRINCIPAL!$C$14,"")</f>
        <v/>
      </c>
      <c r="P12" s="204" t="str">
        <f>IF(P11&lt;&gt;"",P11*PRINCIPAL!$C$14,"")</f>
        <v/>
      </c>
      <c r="Q12" s="204" t="str">
        <f>IF(Q11&lt;&gt;"",Q11*PRINCIPAL!$C$14,"")</f>
        <v/>
      </c>
      <c r="R12" s="204" t="str">
        <f>IF(R11&lt;&gt;"",R11*PRINCIPAL!$C$14,"")</f>
        <v/>
      </c>
      <c r="S12" s="204" t="str">
        <f>IF(S11&lt;&gt;"",S11*PRINCIPAL!$C$14,"")</f>
        <v/>
      </c>
      <c r="T12" s="204" t="str">
        <f>IF(T11&lt;&gt;"",T11*PRINCIPAL!$C$14,"")</f>
        <v/>
      </c>
      <c r="U12" s="204" t="str">
        <f>IF(U11&lt;&gt;"",U11*PRINCIPAL!$C$14,"")</f>
        <v/>
      </c>
      <c r="V12" s="204" t="str">
        <f>IF(V11&lt;&gt;"",V11*PRINCIPAL!$C$14,"")</f>
        <v/>
      </c>
      <c r="W12" s="204" t="str">
        <f>IF(W11&lt;&gt;"",W11*PRINCIPAL!$C$14,"")</f>
        <v/>
      </c>
      <c r="X12" s="204" t="str">
        <f>IF(X11&lt;&gt;"",X11*PRINCIPAL!$C$14,"")</f>
        <v/>
      </c>
      <c r="Y12" s="204" t="str">
        <f>IF(Y11&lt;&gt;"",Y11*PRINCIPAL!$C$14,"")</f>
        <v/>
      </c>
      <c r="Z12" s="204" t="str">
        <f>IF(Z11&lt;&gt;"",Z11*PRINCIPAL!$C$14,"")</f>
        <v/>
      </c>
      <c r="AA12" s="204" t="str">
        <f>IF(AA11&lt;&gt;"",AA11*PRINCIPAL!$C$14,"")</f>
        <v/>
      </c>
      <c r="AB12" s="204" t="str">
        <f>IF(AB11&lt;&gt;"",AB11*PRINCIPAL!$C$14,"")</f>
        <v/>
      </c>
      <c r="AC12" s="204" t="str">
        <f>IF(AC11&lt;&gt;"",AC11*PRINCIPAL!$C$14,"")</f>
        <v/>
      </c>
      <c r="AD12" s="204" t="str">
        <f>IF(AD11&lt;&gt;"",AD11*PRINCIPAL!$C$14,"")</f>
        <v/>
      </c>
      <c r="AE12" s="204" t="str">
        <f>IF(AE11&lt;&gt;"",AE11*PRINCIPAL!$C$14,"")</f>
        <v/>
      </c>
      <c r="AF12" s="204" t="str">
        <f>IF(AF11&lt;&gt;"",AF11*PRINCIPAL!$C$14,"")</f>
        <v/>
      </c>
      <c r="AG12" s="204" t="str">
        <f>IF(AG11&lt;&gt;"",AG11*PRINCIPAL!$C$14,"")</f>
        <v/>
      </c>
      <c r="AH12" s="204" t="str">
        <f>IF(AH11&lt;&gt;"",AH11*PRINCIPAL!$C$14,"")</f>
        <v/>
      </c>
      <c r="AI12" s="204" t="str">
        <f>IF(AI11&lt;&gt;"",AI11*PRINCIPAL!$C$14,"")</f>
        <v/>
      </c>
      <c r="AJ12" s="204" t="str">
        <f>IF(AJ11&lt;&gt;"",AJ11*PRINCIPAL!$C$14,"")</f>
        <v/>
      </c>
      <c r="AK12" s="204" t="str">
        <f>IF(AK11&lt;&gt;"",AK11*PRINCIPAL!$C$14,"")</f>
        <v/>
      </c>
      <c r="AL12" s="204" t="str">
        <f>IF(AL11&lt;&gt;"",AL11*PRINCIPAL!$C$14,"")</f>
        <v/>
      </c>
      <c r="AM12" s="204" t="str">
        <f>IF(AM11&lt;&gt;"",AM11*PRINCIPAL!$C$14,"")</f>
        <v/>
      </c>
      <c r="AN12" s="204" t="str">
        <f>IF(AN11&lt;&gt;"",AN11*PRINCIPAL!$C$14,"")</f>
        <v/>
      </c>
      <c r="AO12" s="210" t="str">
        <f>IF(AO11&lt;&gt;"",AO11*PRINCIPAL!$C$14,"")</f>
        <v/>
      </c>
    </row>
    <row r="13" spans="1:41" ht="12.45" customHeight="1" x14ac:dyDescent="0.3">
      <c r="B13" s="463"/>
      <c r="C13" s="461"/>
      <c r="D13" s="443" t="s">
        <v>118</v>
      </c>
      <c r="E13" s="222" t="s">
        <v>125</v>
      </c>
      <c r="F13" s="203"/>
      <c r="G13" s="203"/>
      <c r="H13" s="203"/>
      <c r="I13" s="203"/>
      <c r="J13" s="199"/>
      <c r="K13" s="201"/>
      <c r="L13" s="202"/>
      <c r="M13" s="203"/>
      <c r="N13" s="217"/>
      <c r="O13" s="203"/>
      <c r="P13" s="217"/>
      <c r="Q13" s="203"/>
      <c r="R13" s="217"/>
      <c r="S13" s="203"/>
      <c r="T13" s="203"/>
      <c r="U13" s="217"/>
      <c r="V13" s="203"/>
      <c r="W13" s="203"/>
      <c r="X13" s="203"/>
      <c r="Y13" s="203"/>
      <c r="Z13" s="217"/>
      <c r="AA13" s="203"/>
      <c r="AB13" s="217"/>
      <c r="AC13" s="199"/>
      <c r="AD13" s="206"/>
      <c r="AE13" s="217"/>
      <c r="AF13" s="203"/>
      <c r="AG13" s="203"/>
      <c r="AH13" s="203"/>
      <c r="AI13" s="203"/>
      <c r="AJ13" s="202"/>
      <c r="AK13" s="202"/>
      <c r="AL13" s="202"/>
      <c r="AM13" s="202"/>
      <c r="AN13" s="202"/>
      <c r="AO13" s="214"/>
    </row>
    <row r="14" spans="1:41" ht="12.45" customHeight="1" x14ac:dyDescent="0.3">
      <c r="B14" s="463"/>
      <c r="C14" s="461"/>
      <c r="D14" s="444"/>
      <c r="E14" s="220" t="s">
        <v>126</v>
      </c>
      <c r="F14" s="204" t="str">
        <f>IF(F13&lt;&gt;"",F13*PRINCIPAL!$C$14,"")</f>
        <v/>
      </c>
      <c r="G14" s="204" t="str">
        <f>IF(G13&lt;&gt;"",G13*PRINCIPAL!$C$14,"")</f>
        <v/>
      </c>
      <c r="H14" s="204" t="str">
        <f>IF(H13&lt;&gt;"",H13*PRINCIPAL!$C$14,"")</f>
        <v/>
      </c>
      <c r="I14" s="204" t="str">
        <f>IF(I13&lt;&gt;"",I13*PRINCIPAL!$C$14,"")</f>
        <v/>
      </c>
      <c r="J14" s="204" t="str">
        <f>IF(J13&lt;&gt;"",J13*PRINCIPAL!$C$14,"")</f>
        <v/>
      </c>
      <c r="K14" s="204"/>
      <c r="L14" s="208" t="str">
        <f>IF(L13&lt;&gt;"",L13*PRINCIPAL!$C$14,"")</f>
        <v/>
      </c>
      <c r="M14" s="208" t="str">
        <f>IF(M13&lt;&gt;"",M13*PRINCIPAL!$C$14,"")</f>
        <v/>
      </c>
      <c r="N14" s="208" t="str">
        <f>IF(N13&lt;&gt;"",N13*PRINCIPAL!$C$14,"")</f>
        <v/>
      </c>
      <c r="O14" s="208" t="str">
        <f>IF(O13&lt;&gt;"",O13*PRINCIPAL!$C$14,"")</f>
        <v/>
      </c>
      <c r="P14" s="208" t="str">
        <f>IF(P13&lt;&gt;"",P13*PRINCIPAL!$C$14,"")</f>
        <v/>
      </c>
      <c r="Q14" s="208" t="str">
        <f>IF(Q13&lt;&gt;"",Q13*PRINCIPAL!$C$14,"")</f>
        <v/>
      </c>
      <c r="R14" s="208" t="str">
        <f>IF(R13&lt;&gt;"",R13*PRINCIPAL!$C$14,"")</f>
        <v/>
      </c>
      <c r="S14" s="208" t="str">
        <f>IF(S13&lt;&gt;"",S13*PRINCIPAL!$C$14,"")</f>
        <v/>
      </c>
      <c r="T14" s="208" t="str">
        <f>IF(T13&lt;&gt;"",T13*PRINCIPAL!$C$14,"")</f>
        <v/>
      </c>
      <c r="U14" s="208" t="str">
        <f>IF(U13&lt;&gt;"",U13*PRINCIPAL!$C$14,"")</f>
        <v/>
      </c>
      <c r="V14" s="208" t="str">
        <f>IF(V13&lt;&gt;"",V13*PRINCIPAL!$C$14,"")</f>
        <v/>
      </c>
      <c r="W14" s="208" t="str">
        <f>IF(W13&lt;&gt;"",W13*PRINCIPAL!$C$14,"")</f>
        <v/>
      </c>
      <c r="X14" s="208" t="str">
        <f>IF(X13&lt;&gt;"",X13*PRINCIPAL!$C$14,"")</f>
        <v/>
      </c>
      <c r="Y14" s="208" t="str">
        <f>IF(Y13&lt;&gt;"",Y13*PRINCIPAL!$C$14,"")</f>
        <v/>
      </c>
      <c r="Z14" s="208" t="str">
        <f>IF(Z13&lt;&gt;"",Z13*PRINCIPAL!$C$14,"")</f>
        <v/>
      </c>
      <c r="AA14" s="208" t="str">
        <f>IF(AA13&lt;&gt;"",AA13*PRINCIPAL!$C$14,"")</f>
        <v/>
      </c>
      <c r="AB14" s="208" t="str">
        <f>IF(AB13&lt;&gt;"",AB13*PRINCIPAL!$C$14,"")</f>
        <v/>
      </c>
      <c r="AC14" s="208" t="str">
        <f>IF(AC13&lt;&gt;"",AC13*PRINCIPAL!$C$14,"")</f>
        <v/>
      </c>
      <c r="AD14" s="208" t="str">
        <f>IF(AD13&lt;&gt;"",AD13*PRINCIPAL!$C$14,"")</f>
        <v/>
      </c>
      <c r="AE14" s="208" t="str">
        <f>IF(AE13&lt;&gt;"",AE13*PRINCIPAL!$C$14,"")</f>
        <v/>
      </c>
      <c r="AF14" s="208" t="str">
        <f>IF(AF13&lt;&gt;"",AF13*PRINCIPAL!$C$14,"")</f>
        <v/>
      </c>
      <c r="AG14" s="208" t="str">
        <f>IF(AG13&lt;&gt;"",AG13*PRINCIPAL!$C$14,"")</f>
        <v/>
      </c>
      <c r="AH14" s="208" t="str">
        <f>IF(AH13&lt;&gt;"",AH13*PRINCIPAL!$C$14,"")</f>
        <v/>
      </c>
      <c r="AI14" s="208" t="str">
        <f>IF(AI13&lt;&gt;"",AI13*PRINCIPAL!$C$14,"")</f>
        <v/>
      </c>
      <c r="AJ14" s="208" t="str">
        <f>IF(AJ13&lt;&gt;"",AJ13*PRINCIPAL!$C$14,"")</f>
        <v/>
      </c>
      <c r="AK14" s="208" t="str">
        <f>IF(AK13&lt;&gt;"",AK13*PRINCIPAL!$C$14,"")</f>
        <v/>
      </c>
      <c r="AL14" s="208" t="str">
        <f>IF(AL13&lt;&gt;"",AL13*PRINCIPAL!$C$14,"")</f>
        <v/>
      </c>
      <c r="AM14" s="208" t="str">
        <f>IF(AM13&lt;&gt;"",AM13*PRINCIPAL!$C$14,"")</f>
        <v/>
      </c>
      <c r="AN14" s="208" t="str">
        <f>IF(AN13&lt;&gt;"",AN13*PRINCIPAL!$C$14,"")</f>
        <v/>
      </c>
      <c r="AO14" s="209" t="str">
        <f>IF(AO13&lt;&gt;"",AO13*PRINCIPAL!$C$14,"")</f>
        <v/>
      </c>
    </row>
    <row r="15" spans="1:41" ht="12.45" customHeight="1" x14ac:dyDescent="0.3">
      <c r="B15" s="463"/>
      <c r="C15" s="461"/>
      <c r="D15" s="443" t="s">
        <v>116</v>
      </c>
      <c r="E15" s="224" t="s">
        <v>125</v>
      </c>
      <c r="F15" s="203"/>
      <c r="G15" s="203"/>
      <c r="H15" s="203"/>
      <c r="I15" s="215"/>
      <c r="J15" s="199"/>
      <c r="K15" s="206"/>
      <c r="L15" s="215"/>
      <c r="M15" s="203"/>
      <c r="N15" s="218"/>
      <c r="O15" s="215"/>
      <c r="P15" s="203"/>
      <c r="Q15" s="215"/>
      <c r="R15" s="203"/>
      <c r="S15" s="203"/>
      <c r="T15" s="217"/>
      <c r="U15" s="199"/>
      <c r="V15" s="211"/>
      <c r="W15" s="203"/>
      <c r="X15" s="203"/>
      <c r="Y15" s="203"/>
      <c r="Z15" s="207"/>
      <c r="AA15" s="206"/>
      <c r="AB15" s="215"/>
      <c r="AC15" s="199"/>
      <c r="AD15" s="211"/>
      <c r="AE15" s="202"/>
      <c r="AF15" s="203"/>
      <c r="AG15" s="203"/>
      <c r="AH15" s="203"/>
      <c r="AI15" s="203"/>
      <c r="AJ15" s="202"/>
      <c r="AK15" s="202"/>
      <c r="AL15" s="203"/>
      <c r="AM15" s="203"/>
      <c r="AN15" s="215"/>
      <c r="AO15" s="214"/>
    </row>
    <row r="16" spans="1:41" ht="12.45" customHeight="1" thickBot="1" x14ac:dyDescent="0.35">
      <c r="B16" s="463"/>
      <c r="C16" s="461"/>
      <c r="D16" s="442"/>
      <c r="E16" s="223" t="s">
        <v>126</v>
      </c>
      <c r="F16" s="200" t="str">
        <f>IF(F15&lt;&gt;"",F15*PRINCIPAL!$C$14,"")</f>
        <v/>
      </c>
      <c r="G16" s="200" t="str">
        <f>IF(G15&lt;&gt;"",G15*PRINCIPAL!$C$14,"")</f>
        <v/>
      </c>
      <c r="H16" s="200" t="str">
        <f>IF(H15&lt;&gt;"",H15*PRINCIPAL!$C$14,"")</f>
        <v/>
      </c>
      <c r="I16" s="200" t="str">
        <f>IF(I15&lt;&gt;"",I15*PRINCIPAL!$C$14,"")</f>
        <v/>
      </c>
      <c r="J16" s="200" t="str">
        <f>IF(J15&lt;&gt;"",J15*PRINCIPAL!$C$14,"")</f>
        <v/>
      </c>
      <c r="K16" s="200" t="str">
        <f>IF(K15&lt;&gt;"",K15*PRINCIPAL!$C$14,"")</f>
        <v/>
      </c>
      <c r="L16" s="200" t="str">
        <f>IF(L15&lt;&gt;"",L15*PRINCIPAL!$C$14,"")</f>
        <v/>
      </c>
      <c r="M16" s="200" t="str">
        <f>IF(M15&lt;&gt;"",M15*PRINCIPAL!$C$14,"")</f>
        <v/>
      </c>
      <c r="N16" s="200" t="str">
        <f>IF(N15&lt;&gt;"",N15*PRINCIPAL!$C$14,"")</f>
        <v/>
      </c>
      <c r="O16" s="200" t="str">
        <f>IF(O15&lt;&gt;"",O15*PRINCIPAL!$C$14,"")</f>
        <v/>
      </c>
      <c r="P16" s="200" t="str">
        <f>IF(P15&lt;&gt;"",P15*PRINCIPAL!$C$14,"")</f>
        <v/>
      </c>
      <c r="Q16" s="200" t="str">
        <f>IF(Q15&lt;&gt;"",Q15*PRINCIPAL!$C$14,"")</f>
        <v/>
      </c>
      <c r="R16" s="200" t="str">
        <f>IF(R15&lt;&gt;"",R15*PRINCIPAL!$C$14,"")</f>
        <v/>
      </c>
      <c r="S16" s="200" t="str">
        <f>IF(S15&lt;&gt;"",S15*PRINCIPAL!$C$14,"")</f>
        <v/>
      </c>
      <c r="T16" s="200" t="str">
        <f>IF(T15&lt;&gt;"",T15*PRINCIPAL!$C$14,"")</f>
        <v/>
      </c>
      <c r="U16" s="200" t="str">
        <f>IF(U15&lt;&gt;"",U15*PRINCIPAL!$C$14,"")</f>
        <v/>
      </c>
      <c r="V16" s="200" t="str">
        <f>IF(V15&lt;&gt;"",V15*PRINCIPAL!$C$14,"")</f>
        <v/>
      </c>
      <c r="W16" s="200" t="str">
        <f>IF(W15&lt;&gt;"",W15*PRINCIPAL!$C$14,"")</f>
        <v/>
      </c>
      <c r="X16" s="200" t="str">
        <f>IF(X15&lt;&gt;"",X15*PRINCIPAL!$C$14,"")</f>
        <v/>
      </c>
      <c r="Y16" s="200" t="str">
        <f>IF(Y15&lt;&gt;"",Y15*PRINCIPAL!$C$14,"")</f>
        <v/>
      </c>
      <c r="Z16" s="200" t="str">
        <f>IF(Z15&lt;&gt;"",Z15*PRINCIPAL!$C$14,"")</f>
        <v/>
      </c>
      <c r="AA16" s="200" t="str">
        <f>IF(AA15&lt;&gt;"",AA15*PRINCIPAL!$C$14,"")</f>
        <v/>
      </c>
      <c r="AB16" s="200" t="str">
        <f>IF(AB15&lt;&gt;"",AB15*PRINCIPAL!$C$14,"")</f>
        <v/>
      </c>
      <c r="AC16" s="200" t="str">
        <f>IF(AC15&lt;&gt;"",AC15*PRINCIPAL!$C$14,"")</f>
        <v/>
      </c>
      <c r="AD16" s="200" t="str">
        <f>IF(AD15&lt;&gt;"",AD15*PRINCIPAL!$C$14,"")</f>
        <v/>
      </c>
      <c r="AE16" s="200" t="str">
        <f>IF(AE15&lt;&gt;"",AE15*PRINCIPAL!$C$14,"")</f>
        <v/>
      </c>
      <c r="AF16" s="200" t="str">
        <f>IF(AF15&lt;&gt;"",AF15*PRINCIPAL!$C$14,"")</f>
        <v/>
      </c>
      <c r="AG16" s="200" t="str">
        <f>IF(AG15&lt;&gt;"",AG15*PRINCIPAL!$C$14,"")</f>
        <v/>
      </c>
      <c r="AH16" s="200" t="str">
        <f>IF(AH15&lt;&gt;"",AH15*PRINCIPAL!$C$14,"")</f>
        <v/>
      </c>
      <c r="AI16" s="200" t="str">
        <f>IF(AI15&lt;&gt;"",AI15*PRINCIPAL!$C$14,"")</f>
        <v/>
      </c>
      <c r="AJ16" s="200" t="str">
        <f>IF(AJ15&lt;&gt;"",AJ15*PRINCIPAL!$C$14,"")</f>
        <v/>
      </c>
      <c r="AK16" s="200" t="str">
        <f>IF(AK15&lt;&gt;"",AK15*PRINCIPAL!$C$14,"")</f>
        <v/>
      </c>
      <c r="AL16" s="200" t="str">
        <f>IF(AL15&lt;&gt;"",AL15*PRINCIPAL!$C$14,"")</f>
        <v/>
      </c>
      <c r="AM16" s="200" t="str">
        <f>IF(AM15&lt;&gt;"",AM15*PRINCIPAL!$C$14,"")</f>
        <v/>
      </c>
      <c r="AN16" s="200" t="str">
        <f>IF(AN15&lt;&gt;"",AN15*PRINCIPAL!$C$14,"")</f>
        <v/>
      </c>
      <c r="AO16" s="205" t="str">
        <f>IF(AO15&lt;&gt;"",AO15*PRINCIPAL!$C$14,"")</f>
        <v/>
      </c>
    </row>
    <row r="17" spans="2:41" ht="12.45" customHeight="1" x14ac:dyDescent="0.3">
      <c r="B17" s="464"/>
      <c r="C17" s="439" t="s">
        <v>105</v>
      </c>
      <c r="D17" s="441" t="s">
        <v>112</v>
      </c>
      <c r="E17" s="219" t="s">
        <v>125</v>
      </c>
      <c r="F17" s="197" t="s">
        <v>38</v>
      </c>
      <c r="G17" s="197"/>
      <c r="H17" s="197"/>
      <c r="I17" s="197"/>
      <c r="J17" s="197"/>
      <c r="K17" s="212"/>
      <c r="L17" s="197"/>
      <c r="M17" s="212"/>
      <c r="N17" s="197"/>
      <c r="O17" s="197"/>
      <c r="P17" s="197"/>
      <c r="Q17" s="212"/>
      <c r="R17" s="197"/>
      <c r="S17" s="197"/>
      <c r="T17" s="212"/>
      <c r="U17" s="197"/>
      <c r="V17" s="197"/>
      <c r="W17" s="197"/>
      <c r="X17" s="197"/>
      <c r="Y17" s="212"/>
      <c r="Z17" s="197"/>
      <c r="AA17" s="212"/>
      <c r="AB17" s="197"/>
      <c r="AC17" s="196"/>
      <c r="AD17" s="216"/>
      <c r="AE17" s="197"/>
      <c r="AF17" s="197"/>
      <c r="AG17" s="197"/>
      <c r="AH17" s="197"/>
      <c r="AI17" s="197"/>
      <c r="AJ17" s="212"/>
      <c r="AK17" s="197"/>
      <c r="AL17" s="197"/>
      <c r="AM17" s="197"/>
      <c r="AN17" s="212"/>
      <c r="AO17" s="213"/>
    </row>
    <row r="18" spans="2:41" ht="12.45" customHeight="1" x14ac:dyDescent="0.3">
      <c r="B18" s="464"/>
      <c r="C18" s="440"/>
      <c r="D18" s="442"/>
      <c r="E18" s="220" t="s">
        <v>126</v>
      </c>
      <c r="F18" s="320" t="s">
        <v>38</v>
      </c>
      <c r="G18" s="198" t="str">
        <f>IF(G17&lt;&gt;"",G17*PRINCIPAL!$C$14,"")</f>
        <v/>
      </c>
      <c r="H18" s="198" t="str">
        <f>IF(H17&lt;&gt;"",H17*PRINCIPAL!$C$14,"")</f>
        <v/>
      </c>
      <c r="I18" s="198" t="str">
        <f>IF(I17&lt;&gt;"",I17*PRINCIPAL!$C$14,"")</f>
        <v/>
      </c>
      <c r="J18" s="200" t="str">
        <f>IF(J17&lt;&gt;"",J17*PRINCIPAL!$C$14,"")</f>
        <v/>
      </c>
      <c r="K18" s="200" t="str">
        <f>IF(K17&lt;&gt;"",K17*PRINCIPAL!$C$14,"")</f>
        <v/>
      </c>
      <c r="L18" s="204" t="str">
        <f>IF(L17&lt;&gt;"",L17*PRINCIPAL!$C$14,"")</f>
        <v/>
      </c>
      <c r="M18" s="204" t="str">
        <f>IF(M17&lt;&gt;"",M17*PRINCIPAL!$C$14,"")</f>
        <v/>
      </c>
      <c r="N18" s="204" t="str">
        <f>IF(N17&lt;&gt;"",N17*PRINCIPAL!$C$14,"")</f>
        <v/>
      </c>
      <c r="O18" s="204" t="str">
        <f>IF(O17&lt;&gt;"",O17*PRINCIPAL!$C$14,"")</f>
        <v/>
      </c>
      <c r="P18" s="204" t="str">
        <f>IF(P17&lt;&gt;"",P17*PRINCIPAL!$C$14,"")</f>
        <v/>
      </c>
      <c r="Q18" s="204" t="str">
        <f>IF(Q17&lt;&gt;"",Q17*PRINCIPAL!$C$14,"")</f>
        <v/>
      </c>
      <c r="R18" s="204" t="str">
        <f>IF(R17&lt;&gt;"",R17*PRINCIPAL!$C$14,"")</f>
        <v/>
      </c>
      <c r="S18" s="204" t="str">
        <f>IF(S17&lt;&gt;"",S17*PRINCIPAL!$C$14,"")</f>
        <v/>
      </c>
      <c r="T18" s="204" t="str">
        <f>IF(T17&lt;&gt;"",T17*PRINCIPAL!$C$14,"")</f>
        <v/>
      </c>
      <c r="U18" s="204" t="str">
        <f>IF(U17&lt;&gt;"",U17*PRINCIPAL!$C$14,"")</f>
        <v/>
      </c>
      <c r="V18" s="204" t="str">
        <f>IF(V17&lt;&gt;"",V17*PRINCIPAL!$C$14,"")</f>
        <v/>
      </c>
      <c r="W18" s="204" t="str">
        <f>IF(W17&lt;&gt;"",W17*PRINCIPAL!$C$14,"")</f>
        <v/>
      </c>
      <c r="X18" s="204" t="str">
        <f>IF(X17&lt;&gt;"",X17*PRINCIPAL!$C$14,"")</f>
        <v/>
      </c>
      <c r="Y18" s="204" t="str">
        <f>IF(Y17&lt;&gt;"",Y17*PRINCIPAL!$C$14,"")</f>
        <v/>
      </c>
      <c r="Z18" s="204" t="str">
        <f>IF(Z17&lt;&gt;"",Z17*PRINCIPAL!$C$14,"")</f>
        <v/>
      </c>
      <c r="AA18" s="204" t="str">
        <f>IF(AA17&lt;&gt;"",AA17*PRINCIPAL!$C$14,"")</f>
        <v/>
      </c>
      <c r="AB18" s="204" t="str">
        <f>IF(AB17&lt;&gt;"",AB17*PRINCIPAL!$C$14,"")</f>
        <v/>
      </c>
      <c r="AC18" s="204" t="str">
        <f>IF(AC17&lt;&gt;"",AC17*PRINCIPAL!$C$14,"")</f>
        <v/>
      </c>
      <c r="AD18" s="204" t="str">
        <f>IF(AD17&lt;&gt;"",AD17*PRINCIPAL!$C$14,"")</f>
        <v/>
      </c>
      <c r="AE18" s="204" t="str">
        <f>IF(AE17&lt;&gt;"",AE17*PRINCIPAL!$C$14,"")</f>
        <v/>
      </c>
      <c r="AF18" s="204" t="str">
        <f>IF(AF17&lt;&gt;"",AF17*PRINCIPAL!$C$14,"")</f>
        <v/>
      </c>
      <c r="AG18" s="204" t="str">
        <f>IF(AG17&lt;&gt;"",AG17*PRINCIPAL!$C$14,"")</f>
        <v/>
      </c>
      <c r="AH18" s="204" t="str">
        <f>IF(AH17&lt;&gt;"",AH17*PRINCIPAL!$C$14,"")</f>
        <v/>
      </c>
      <c r="AI18" s="204" t="str">
        <f>IF(AI17&lt;&gt;"",AI17*PRINCIPAL!$C$14,"")</f>
        <v/>
      </c>
      <c r="AJ18" s="204" t="str">
        <f>IF(AJ17&lt;&gt;"",AJ17*PRINCIPAL!$C$14,"")</f>
        <v/>
      </c>
      <c r="AK18" s="204" t="str">
        <f>IF(AK17&lt;&gt;"",AK17*PRINCIPAL!$C$14,"")</f>
        <v/>
      </c>
      <c r="AL18" s="204" t="str">
        <f>IF(AL17&lt;&gt;"",AL17*PRINCIPAL!$C$14,"")</f>
        <v/>
      </c>
      <c r="AM18" s="204" t="str">
        <f>IF(AM17&lt;&gt;"",AM17*PRINCIPAL!$C$14,"")</f>
        <v/>
      </c>
      <c r="AN18" s="204" t="str">
        <f>IF(AN17&lt;&gt;"",AN17*PRINCIPAL!$C$14,"")</f>
        <v/>
      </c>
      <c r="AO18" s="210" t="str">
        <f>IF(AO17&lt;&gt;"",AO17*PRINCIPAL!$C$14,"")</f>
        <v/>
      </c>
    </row>
    <row r="19" spans="2:41" ht="12.45" customHeight="1" x14ac:dyDescent="0.3">
      <c r="B19" s="464"/>
      <c r="C19" s="440"/>
      <c r="D19" s="443" t="s">
        <v>118</v>
      </c>
      <c r="E19" s="222" t="s">
        <v>125</v>
      </c>
      <c r="F19" s="203" t="s">
        <v>38</v>
      </c>
      <c r="G19" s="203"/>
      <c r="H19" s="203"/>
      <c r="I19" s="203"/>
      <c r="J19" s="199"/>
      <c r="K19" s="201"/>
      <c r="L19" s="202"/>
      <c r="M19" s="203"/>
      <c r="N19" s="217"/>
      <c r="O19" s="203"/>
      <c r="P19" s="217"/>
      <c r="Q19" s="203"/>
      <c r="R19" s="217"/>
      <c r="S19" s="203"/>
      <c r="T19" s="203"/>
      <c r="U19" s="217"/>
      <c r="V19" s="203"/>
      <c r="W19" s="203"/>
      <c r="X19" s="203"/>
      <c r="Y19" s="203"/>
      <c r="Z19" s="217"/>
      <c r="AA19" s="203"/>
      <c r="AB19" s="217"/>
      <c r="AC19" s="199"/>
      <c r="AD19" s="206"/>
      <c r="AE19" s="217"/>
      <c r="AF19" s="203"/>
      <c r="AG19" s="203"/>
      <c r="AH19" s="203"/>
      <c r="AI19" s="203"/>
      <c r="AJ19" s="202"/>
      <c r="AK19" s="202"/>
      <c r="AL19" s="202"/>
      <c r="AM19" s="202"/>
      <c r="AN19" s="202"/>
      <c r="AO19" s="214"/>
    </row>
    <row r="20" spans="2:41" ht="12.45" customHeight="1" x14ac:dyDescent="0.3">
      <c r="B20" s="464"/>
      <c r="C20" s="440"/>
      <c r="D20" s="444"/>
      <c r="E20" s="220" t="s">
        <v>126</v>
      </c>
      <c r="F20" s="320" t="s">
        <v>38</v>
      </c>
      <c r="G20" s="204" t="str">
        <f>IF(G19&lt;&gt;"",G19*PRINCIPAL!$C$14,"")</f>
        <v/>
      </c>
      <c r="H20" s="204" t="str">
        <f>IF(H19&lt;&gt;"",H19*PRINCIPAL!$C$14,"")</f>
        <v/>
      </c>
      <c r="I20" s="204" t="str">
        <f>IF(I19&lt;&gt;"",I19*PRINCIPAL!$C$14,"")</f>
        <v/>
      </c>
      <c r="J20" s="204" t="str">
        <f>IF(J19&lt;&gt;"",J19*PRINCIPAL!$C$14,"")</f>
        <v/>
      </c>
      <c r="K20" s="204"/>
      <c r="L20" s="208" t="str">
        <f>IF(L19&lt;&gt;"",L19*PRINCIPAL!$C$14,"")</f>
        <v/>
      </c>
      <c r="M20" s="208" t="str">
        <f>IF(M19&lt;&gt;"",M19*PRINCIPAL!$C$14,"")</f>
        <v/>
      </c>
      <c r="N20" s="208" t="str">
        <f>IF(N19&lt;&gt;"",N19*PRINCIPAL!$C$14,"")</f>
        <v/>
      </c>
      <c r="O20" s="208" t="str">
        <f>IF(O19&lt;&gt;"",O19*PRINCIPAL!$C$14,"")</f>
        <v/>
      </c>
      <c r="P20" s="208" t="str">
        <f>IF(P19&lt;&gt;"",P19*PRINCIPAL!$C$14,"")</f>
        <v/>
      </c>
      <c r="Q20" s="208" t="str">
        <f>IF(Q19&lt;&gt;"",Q19*PRINCIPAL!$C$14,"")</f>
        <v/>
      </c>
      <c r="R20" s="208" t="str">
        <f>IF(R19&lt;&gt;"",R19*PRINCIPAL!$C$14,"")</f>
        <v/>
      </c>
      <c r="S20" s="208" t="str">
        <f>IF(S19&lt;&gt;"",S19*PRINCIPAL!$C$14,"")</f>
        <v/>
      </c>
      <c r="T20" s="208" t="str">
        <f>IF(T19&lt;&gt;"",T19*PRINCIPAL!$C$14,"")</f>
        <v/>
      </c>
      <c r="U20" s="208" t="str">
        <f>IF(U19&lt;&gt;"",U19*PRINCIPAL!$C$14,"")</f>
        <v/>
      </c>
      <c r="V20" s="208" t="str">
        <f>IF(V19&lt;&gt;"",V19*PRINCIPAL!$C$14,"")</f>
        <v/>
      </c>
      <c r="W20" s="208" t="str">
        <f>IF(W19&lt;&gt;"",W19*PRINCIPAL!$C$14,"")</f>
        <v/>
      </c>
      <c r="X20" s="208" t="str">
        <f>IF(X19&lt;&gt;"",X19*PRINCIPAL!$C$14,"")</f>
        <v/>
      </c>
      <c r="Y20" s="208" t="str">
        <f>IF(Y19&lt;&gt;"",Y19*PRINCIPAL!$C$14,"")</f>
        <v/>
      </c>
      <c r="Z20" s="208" t="str">
        <f>IF(Z19&lt;&gt;"",Z19*PRINCIPAL!$C$14,"")</f>
        <v/>
      </c>
      <c r="AA20" s="208" t="str">
        <f>IF(AA19&lt;&gt;"",AA19*PRINCIPAL!$C$14,"")</f>
        <v/>
      </c>
      <c r="AB20" s="208" t="str">
        <f>IF(AB19&lt;&gt;"",AB19*PRINCIPAL!$C$14,"")</f>
        <v/>
      </c>
      <c r="AC20" s="208" t="str">
        <f>IF(AC19&lt;&gt;"",AC19*PRINCIPAL!$C$14,"")</f>
        <v/>
      </c>
      <c r="AD20" s="208" t="str">
        <f>IF(AD19&lt;&gt;"",AD19*PRINCIPAL!$C$14,"")</f>
        <v/>
      </c>
      <c r="AE20" s="208" t="str">
        <f>IF(AE19&lt;&gt;"",AE19*PRINCIPAL!$C$14,"")</f>
        <v/>
      </c>
      <c r="AF20" s="208" t="str">
        <f>IF(AF19&lt;&gt;"",AF19*PRINCIPAL!$C$14,"")</f>
        <v/>
      </c>
      <c r="AG20" s="208" t="str">
        <f>IF(AG19&lt;&gt;"",AG19*PRINCIPAL!$C$14,"")</f>
        <v/>
      </c>
      <c r="AH20" s="208" t="str">
        <f>IF(AH19&lt;&gt;"",AH19*PRINCIPAL!$C$14,"")</f>
        <v/>
      </c>
      <c r="AI20" s="208" t="str">
        <f>IF(AI19&lt;&gt;"",AI19*PRINCIPAL!$C$14,"")</f>
        <v/>
      </c>
      <c r="AJ20" s="208" t="str">
        <f>IF(AJ19&lt;&gt;"",AJ19*PRINCIPAL!$C$14,"")</f>
        <v/>
      </c>
      <c r="AK20" s="208" t="str">
        <f>IF(AK19&lt;&gt;"",AK19*PRINCIPAL!$C$14,"")</f>
        <v/>
      </c>
      <c r="AL20" s="208" t="str">
        <f>IF(AL19&lt;&gt;"",AL19*PRINCIPAL!$C$14,"")</f>
        <v/>
      </c>
      <c r="AM20" s="208" t="str">
        <f>IF(AM19&lt;&gt;"",AM19*PRINCIPAL!$C$14,"")</f>
        <v/>
      </c>
      <c r="AN20" s="208" t="str">
        <f>IF(AN19&lt;&gt;"",AN19*PRINCIPAL!$C$14,"")</f>
        <v/>
      </c>
      <c r="AO20" s="209" t="str">
        <f>IF(AO19&lt;&gt;"",AO19*PRINCIPAL!$C$14,"")</f>
        <v/>
      </c>
    </row>
    <row r="21" spans="2:41" ht="12.45" customHeight="1" x14ac:dyDescent="0.3">
      <c r="B21" s="464"/>
      <c r="C21" s="440"/>
      <c r="D21" s="443" t="s">
        <v>116</v>
      </c>
      <c r="E21" s="224" t="s">
        <v>125</v>
      </c>
      <c r="F21" s="203" t="s">
        <v>38</v>
      </c>
      <c r="G21" s="203"/>
      <c r="H21" s="203"/>
      <c r="I21" s="215"/>
      <c r="J21" s="199"/>
      <c r="K21" s="206"/>
      <c r="L21" s="215"/>
      <c r="M21" s="203"/>
      <c r="N21" s="218"/>
      <c r="O21" s="215"/>
      <c r="P21" s="203"/>
      <c r="Q21" s="215"/>
      <c r="R21" s="203"/>
      <c r="S21" s="203"/>
      <c r="T21" s="217"/>
      <c r="U21" s="199"/>
      <c r="V21" s="211"/>
      <c r="W21" s="203"/>
      <c r="X21" s="203"/>
      <c r="Y21" s="203"/>
      <c r="Z21" s="207"/>
      <c r="AA21" s="206"/>
      <c r="AB21" s="215"/>
      <c r="AC21" s="199"/>
      <c r="AD21" s="211"/>
      <c r="AE21" s="202"/>
      <c r="AF21" s="203"/>
      <c r="AG21" s="203"/>
      <c r="AH21" s="203"/>
      <c r="AI21" s="203"/>
      <c r="AJ21" s="202"/>
      <c r="AK21" s="202"/>
      <c r="AL21" s="203"/>
      <c r="AM21" s="203"/>
      <c r="AN21" s="215"/>
      <c r="AO21" s="214"/>
    </row>
    <row r="22" spans="2:41" ht="12.45" customHeight="1" thickBot="1" x14ac:dyDescent="0.35">
      <c r="B22" s="464"/>
      <c r="C22" s="440"/>
      <c r="D22" s="442"/>
      <c r="E22" s="223" t="s">
        <v>126</v>
      </c>
      <c r="F22" s="320" t="s">
        <v>38</v>
      </c>
      <c r="G22" s="200" t="str">
        <f>IF(G21&lt;&gt;"",G21*PRINCIPAL!$C$14,"")</f>
        <v/>
      </c>
      <c r="H22" s="200" t="str">
        <f>IF(H21&lt;&gt;"",H21*PRINCIPAL!$C$14,"")</f>
        <v/>
      </c>
      <c r="I22" s="200" t="str">
        <f>IF(I21&lt;&gt;"",I21*PRINCIPAL!$C$14,"")</f>
        <v/>
      </c>
      <c r="J22" s="200" t="str">
        <f>IF(J21&lt;&gt;"",J21*PRINCIPAL!$C$14,"")</f>
        <v/>
      </c>
      <c r="K22" s="200" t="str">
        <f>IF(K21&lt;&gt;"",K21*PRINCIPAL!$C$14,"")</f>
        <v/>
      </c>
      <c r="L22" s="200" t="str">
        <f>IF(L21&lt;&gt;"",L21*PRINCIPAL!$C$14,"")</f>
        <v/>
      </c>
      <c r="M22" s="200" t="str">
        <f>IF(M21&lt;&gt;"",M21*PRINCIPAL!$C$14,"")</f>
        <v/>
      </c>
      <c r="N22" s="200" t="str">
        <f>IF(N21&lt;&gt;"",N21*PRINCIPAL!$C$14,"")</f>
        <v/>
      </c>
      <c r="O22" s="200" t="str">
        <f>IF(O21&lt;&gt;"",O21*PRINCIPAL!$C$14,"")</f>
        <v/>
      </c>
      <c r="P22" s="200" t="str">
        <f>IF(P21&lt;&gt;"",P21*PRINCIPAL!$C$14,"")</f>
        <v/>
      </c>
      <c r="Q22" s="200" t="str">
        <f>IF(Q21&lt;&gt;"",Q21*PRINCIPAL!$C$14,"")</f>
        <v/>
      </c>
      <c r="R22" s="200" t="str">
        <f>IF(R21&lt;&gt;"",R21*PRINCIPAL!$C$14,"")</f>
        <v/>
      </c>
      <c r="S22" s="200" t="str">
        <f>IF(S21&lt;&gt;"",S21*PRINCIPAL!$C$14,"")</f>
        <v/>
      </c>
      <c r="T22" s="200" t="str">
        <f>IF(T21&lt;&gt;"",T21*PRINCIPAL!$C$14,"")</f>
        <v/>
      </c>
      <c r="U22" s="200" t="str">
        <f>IF(U21&lt;&gt;"",U21*PRINCIPAL!$C$14,"")</f>
        <v/>
      </c>
      <c r="V22" s="200" t="str">
        <f>IF(V21&lt;&gt;"",V21*PRINCIPAL!$C$14,"")</f>
        <v/>
      </c>
      <c r="W22" s="200" t="str">
        <f>IF(W21&lt;&gt;"",W21*PRINCIPAL!$C$14,"")</f>
        <v/>
      </c>
      <c r="X22" s="200" t="str">
        <f>IF(X21&lt;&gt;"",X21*PRINCIPAL!$C$14,"")</f>
        <v/>
      </c>
      <c r="Y22" s="200" t="str">
        <f>IF(Y21&lt;&gt;"",Y21*PRINCIPAL!$C$14,"")</f>
        <v/>
      </c>
      <c r="Z22" s="200" t="str">
        <f>IF(Z21&lt;&gt;"",Z21*PRINCIPAL!$C$14,"")</f>
        <v/>
      </c>
      <c r="AA22" s="200" t="str">
        <f>IF(AA21&lt;&gt;"",AA21*PRINCIPAL!$C$14,"")</f>
        <v/>
      </c>
      <c r="AB22" s="200" t="str">
        <f>IF(AB21&lt;&gt;"",AB21*PRINCIPAL!$C$14,"")</f>
        <v/>
      </c>
      <c r="AC22" s="200" t="str">
        <f>IF(AC21&lt;&gt;"",AC21*PRINCIPAL!$C$14,"")</f>
        <v/>
      </c>
      <c r="AD22" s="200" t="str">
        <f>IF(AD21&lt;&gt;"",AD21*PRINCIPAL!$C$14,"")</f>
        <v/>
      </c>
      <c r="AE22" s="200" t="str">
        <f>IF(AE21&lt;&gt;"",AE21*PRINCIPAL!$C$14,"")</f>
        <v/>
      </c>
      <c r="AF22" s="200" t="str">
        <f>IF(AF21&lt;&gt;"",AF21*PRINCIPAL!$C$14,"")</f>
        <v/>
      </c>
      <c r="AG22" s="200" t="str">
        <f>IF(AG21&lt;&gt;"",AG21*PRINCIPAL!$C$14,"")</f>
        <v/>
      </c>
      <c r="AH22" s="200" t="str">
        <f>IF(AH21&lt;&gt;"",AH21*PRINCIPAL!$C$14,"")</f>
        <v/>
      </c>
      <c r="AI22" s="200" t="str">
        <f>IF(AI21&lt;&gt;"",AI21*PRINCIPAL!$C$14,"")</f>
        <v/>
      </c>
      <c r="AJ22" s="200" t="str">
        <f>IF(AJ21&lt;&gt;"",AJ21*PRINCIPAL!$C$14,"")</f>
        <v/>
      </c>
      <c r="AK22" s="200" t="str">
        <f>IF(AK21&lt;&gt;"",AK21*PRINCIPAL!$C$14,"")</f>
        <v/>
      </c>
      <c r="AL22" s="200" t="str">
        <f>IF(AL21&lt;&gt;"",AL21*PRINCIPAL!$C$14,"")</f>
        <v/>
      </c>
      <c r="AM22" s="200" t="str">
        <f>IF(AM21&lt;&gt;"",AM21*PRINCIPAL!$C$14,"")</f>
        <v/>
      </c>
      <c r="AN22" s="200" t="str">
        <f>IF(AN21&lt;&gt;"",AN21*PRINCIPAL!$C$14,"")</f>
        <v/>
      </c>
      <c r="AO22" s="205" t="str">
        <f>IF(AO21&lt;&gt;"",AO21*PRINCIPAL!$C$14,"")</f>
        <v/>
      </c>
    </row>
    <row r="23" spans="2:41" ht="12.45" customHeight="1" x14ac:dyDescent="0.3">
      <c r="B23" s="464"/>
      <c r="C23" s="439" t="s">
        <v>106</v>
      </c>
      <c r="D23" s="441" t="s">
        <v>112</v>
      </c>
      <c r="E23" s="219" t="s">
        <v>125</v>
      </c>
      <c r="F23" s="197" t="s">
        <v>38</v>
      </c>
      <c r="G23" s="197"/>
      <c r="H23" s="197"/>
      <c r="I23" s="197"/>
      <c r="J23" s="197"/>
      <c r="K23" s="212"/>
      <c r="L23" s="197"/>
      <c r="M23" s="212"/>
      <c r="N23" s="197"/>
      <c r="O23" s="197"/>
      <c r="P23" s="197"/>
      <c r="Q23" s="212"/>
      <c r="R23" s="197"/>
      <c r="S23" s="197"/>
      <c r="T23" s="212"/>
      <c r="U23" s="197"/>
      <c r="V23" s="197"/>
      <c r="W23" s="197"/>
      <c r="X23" s="197"/>
      <c r="Y23" s="212"/>
      <c r="Z23" s="197"/>
      <c r="AA23" s="212"/>
      <c r="AB23" s="197"/>
      <c r="AC23" s="196"/>
      <c r="AD23" s="216"/>
      <c r="AE23" s="197"/>
      <c r="AF23" s="197"/>
      <c r="AG23" s="197"/>
      <c r="AH23" s="197"/>
      <c r="AI23" s="197"/>
      <c r="AJ23" s="212"/>
      <c r="AK23" s="197"/>
      <c r="AL23" s="197"/>
      <c r="AM23" s="197"/>
      <c r="AN23" s="212"/>
      <c r="AO23" s="213"/>
    </row>
    <row r="24" spans="2:41" ht="12.45" customHeight="1" x14ac:dyDescent="0.3">
      <c r="B24" s="464"/>
      <c r="C24" s="440"/>
      <c r="D24" s="442"/>
      <c r="E24" s="220" t="s">
        <v>126</v>
      </c>
      <c r="F24" s="320" t="s">
        <v>38</v>
      </c>
      <c r="G24" s="198" t="str">
        <f>IF(G23&lt;&gt;"",G23*PRINCIPAL!$C$14,"")</f>
        <v/>
      </c>
      <c r="H24" s="198" t="str">
        <f>IF(H23&lt;&gt;"",H23*PRINCIPAL!$C$14,"")</f>
        <v/>
      </c>
      <c r="I24" s="198" t="str">
        <f>IF(I23&lt;&gt;"",I23*PRINCIPAL!$C$14,"")</f>
        <v/>
      </c>
      <c r="J24" s="200" t="str">
        <f>IF(J23&lt;&gt;"",J23*PRINCIPAL!$C$14,"")</f>
        <v/>
      </c>
      <c r="K24" s="200" t="str">
        <f>IF(K23&lt;&gt;"",K23*PRINCIPAL!$C$14,"")</f>
        <v/>
      </c>
      <c r="L24" s="204" t="str">
        <f>IF(L23&lt;&gt;"",L23*PRINCIPAL!$C$14,"")</f>
        <v/>
      </c>
      <c r="M24" s="204" t="str">
        <f>IF(M23&lt;&gt;"",M23*PRINCIPAL!$C$14,"")</f>
        <v/>
      </c>
      <c r="N24" s="204" t="str">
        <f>IF(N23&lt;&gt;"",N23*PRINCIPAL!$C$14,"")</f>
        <v/>
      </c>
      <c r="O24" s="204" t="str">
        <f>IF(O23&lt;&gt;"",O23*PRINCIPAL!$C$14,"")</f>
        <v/>
      </c>
      <c r="P24" s="204" t="str">
        <f>IF(P23&lt;&gt;"",P23*PRINCIPAL!$C$14,"")</f>
        <v/>
      </c>
      <c r="Q24" s="204" t="str">
        <f>IF(Q23&lt;&gt;"",Q23*PRINCIPAL!$C$14,"")</f>
        <v/>
      </c>
      <c r="R24" s="204" t="str">
        <f>IF(R23&lt;&gt;"",R23*PRINCIPAL!$C$14,"")</f>
        <v/>
      </c>
      <c r="S24" s="204" t="str">
        <f>IF(S23&lt;&gt;"",S23*PRINCIPAL!$C$14,"")</f>
        <v/>
      </c>
      <c r="T24" s="204" t="str">
        <f>IF(T23&lt;&gt;"",T23*PRINCIPAL!$C$14,"")</f>
        <v/>
      </c>
      <c r="U24" s="204" t="str">
        <f>IF(U23&lt;&gt;"",U23*PRINCIPAL!$C$14,"")</f>
        <v/>
      </c>
      <c r="V24" s="204" t="str">
        <f>IF(V23&lt;&gt;"",V23*PRINCIPAL!$C$14,"")</f>
        <v/>
      </c>
      <c r="W24" s="204" t="str">
        <f>IF(W23&lt;&gt;"",W23*PRINCIPAL!$C$14,"")</f>
        <v/>
      </c>
      <c r="X24" s="204" t="str">
        <f>IF(X23&lt;&gt;"",X23*PRINCIPAL!$C$14,"")</f>
        <v/>
      </c>
      <c r="Y24" s="204" t="str">
        <f>IF(Y23&lt;&gt;"",Y23*PRINCIPAL!$C$14,"")</f>
        <v/>
      </c>
      <c r="Z24" s="204" t="str">
        <f>IF(Z23&lt;&gt;"",Z23*PRINCIPAL!$C$14,"")</f>
        <v/>
      </c>
      <c r="AA24" s="204" t="str">
        <f>IF(AA23&lt;&gt;"",AA23*PRINCIPAL!$C$14,"")</f>
        <v/>
      </c>
      <c r="AB24" s="204" t="str">
        <f>IF(AB23&lt;&gt;"",AB23*PRINCIPAL!$C$14,"")</f>
        <v/>
      </c>
      <c r="AC24" s="204" t="str">
        <f>IF(AC23&lt;&gt;"",AC23*PRINCIPAL!$C$14,"")</f>
        <v/>
      </c>
      <c r="AD24" s="204" t="str">
        <f>IF(AD23&lt;&gt;"",AD23*PRINCIPAL!$C$14,"")</f>
        <v/>
      </c>
      <c r="AE24" s="204" t="str">
        <f>IF(AE23&lt;&gt;"",AE23*PRINCIPAL!$C$14,"")</f>
        <v/>
      </c>
      <c r="AF24" s="204" t="str">
        <f>IF(AF23&lt;&gt;"",AF23*PRINCIPAL!$C$14,"")</f>
        <v/>
      </c>
      <c r="AG24" s="204" t="str">
        <f>IF(AG23&lt;&gt;"",AG23*PRINCIPAL!$C$14,"")</f>
        <v/>
      </c>
      <c r="AH24" s="204" t="str">
        <f>IF(AH23&lt;&gt;"",AH23*PRINCIPAL!$C$14,"")</f>
        <v/>
      </c>
      <c r="AI24" s="204" t="str">
        <f>IF(AI23&lt;&gt;"",AI23*PRINCIPAL!$C$14,"")</f>
        <v/>
      </c>
      <c r="AJ24" s="204" t="str">
        <f>IF(AJ23&lt;&gt;"",AJ23*PRINCIPAL!$C$14,"")</f>
        <v/>
      </c>
      <c r="AK24" s="204" t="str">
        <f>IF(AK23&lt;&gt;"",AK23*PRINCIPAL!$C$14,"")</f>
        <v/>
      </c>
      <c r="AL24" s="204" t="str">
        <f>IF(AL23&lt;&gt;"",AL23*PRINCIPAL!$C$14,"")</f>
        <v/>
      </c>
      <c r="AM24" s="204" t="str">
        <f>IF(AM23&lt;&gt;"",AM23*PRINCIPAL!$C$14,"")</f>
        <v/>
      </c>
      <c r="AN24" s="204" t="str">
        <f>IF(AN23&lt;&gt;"",AN23*PRINCIPAL!$C$14,"")</f>
        <v/>
      </c>
      <c r="AO24" s="210" t="str">
        <f>IF(AO23&lt;&gt;"",AO23*PRINCIPAL!$C$14,"")</f>
        <v/>
      </c>
    </row>
    <row r="25" spans="2:41" ht="12.45" customHeight="1" x14ac:dyDescent="0.3">
      <c r="B25" s="464"/>
      <c r="C25" s="440"/>
      <c r="D25" s="443" t="s">
        <v>118</v>
      </c>
      <c r="E25" s="222" t="s">
        <v>125</v>
      </c>
      <c r="F25" s="203" t="s">
        <v>38</v>
      </c>
      <c r="G25" s="203"/>
      <c r="H25" s="203"/>
      <c r="I25" s="203"/>
      <c r="J25" s="199"/>
      <c r="K25" s="201"/>
      <c r="L25" s="202"/>
      <c r="M25" s="203"/>
      <c r="N25" s="217"/>
      <c r="O25" s="203"/>
      <c r="P25" s="217"/>
      <c r="Q25" s="203"/>
      <c r="R25" s="217"/>
      <c r="S25" s="203"/>
      <c r="T25" s="203"/>
      <c r="U25" s="217"/>
      <c r="V25" s="203"/>
      <c r="W25" s="203"/>
      <c r="X25" s="203"/>
      <c r="Y25" s="203"/>
      <c r="Z25" s="217"/>
      <c r="AA25" s="203"/>
      <c r="AB25" s="217"/>
      <c r="AC25" s="199"/>
      <c r="AD25" s="206"/>
      <c r="AE25" s="217"/>
      <c r="AF25" s="203"/>
      <c r="AG25" s="203"/>
      <c r="AH25" s="203"/>
      <c r="AI25" s="203"/>
      <c r="AJ25" s="202"/>
      <c r="AK25" s="202"/>
      <c r="AL25" s="202"/>
      <c r="AM25" s="202"/>
      <c r="AN25" s="202"/>
      <c r="AO25" s="214"/>
    </row>
    <row r="26" spans="2:41" ht="12.45" customHeight="1" x14ac:dyDescent="0.3">
      <c r="B26" s="464"/>
      <c r="C26" s="440"/>
      <c r="D26" s="444"/>
      <c r="E26" s="220" t="s">
        <v>126</v>
      </c>
      <c r="F26" s="320" t="s">
        <v>38</v>
      </c>
      <c r="G26" s="204" t="str">
        <f>IF(G25&lt;&gt;"",G25*PRINCIPAL!$C$14,"")</f>
        <v/>
      </c>
      <c r="H26" s="204" t="str">
        <f>IF(H25&lt;&gt;"",H25*PRINCIPAL!$C$14,"")</f>
        <v/>
      </c>
      <c r="I26" s="204" t="str">
        <f>IF(I25&lt;&gt;"",I25*PRINCIPAL!$C$14,"")</f>
        <v/>
      </c>
      <c r="J26" s="204" t="str">
        <f>IF(J25&lt;&gt;"",J25*PRINCIPAL!$C$14,"")</f>
        <v/>
      </c>
      <c r="K26" s="204"/>
      <c r="L26" s="208" t="str">
        <f>IF(L25&lt;&gt;"",L25*PRINCIPAL!$C$14,"")</f>
        <v/>
      </c>
      <c r="M26" s="208" t="str">
        <f>IF(M25&lt;&gt;"",M25*PRINCIPAL!$C$14,"")</f>
        <v/>
      </c>
      <c r="N26" s="208" t="str">
        <f>IF(N25&lt;&gt;"",N25*PRINCIPAL!$C$14,"")</f>
        <v/>
      </c>
      <c r="O26" s="208" t="str">
        <f>IF(O25&lt;&gt;"",O25*PRINCIPAL!$C$14,"")</f>
        <v/>
      </c>
      <c r="P26" s="208" t="str">
        <f>IF(P25&lt;&gt;"",P25*PRINCIPAL!$C$14,"")</f>
        <v/>
      </c>
      <c r="Q26" s="208" t="str">
        <f>IF(Q25&lt;&gt;"",Q25*PRINCIPAL!$C$14,"")</f>
        <v/>
      </c>
      <c r="R26" s="208" t="str">
        <f>IF(R25&lt;&gt;"",R25*PRINCIPAL!$C$14,"")</f>
        <v/>
      </c>
      <c r="S26" s="208" t="str">
        <f>IF(S25&lt;&gt;"",S25*PRINCIPAL!$C$14,"")</f>
        <v/>
      </c>
      <c r="T26" s="208" t="str">
        <f>IF(T25&lt;&gt;"",T25*PRINCIPAL!$C$14,"")</f>
        <v/>
      </c>
      <c r="U26" s="208" t="str">
        <f>IF(U25&lt;&gt;"",U25*PRINCIPAL!$C$14,"")</f>
        <v/>
      </c>
      <c r="V26" s="208" t="str">
        <f>IF(V25&lt;&gt;"",V25*PRINCIPAL!$C$14,"")</f>
        <v/>
      </c>
      <c r="W26" s="208" t="str">
        <f>IF(W25&lt;&gt;"",W25*PRINCIPAL!$C$14,"")</f>
        <v/>
      </c>
      <c r="X26" s="208" t="str">
        <f>IF(X25&lt;&gt;"",X25*PRINCIPAL!$C$14,"")</f>
        <v/>
      </c>
      <c r="Y26" s="208" t="str">
        <f>IF(Y25&lt;&gt;"",Y25*PRINCIPAL!$C$14,"")</f>
        <v/>
      </c>
      <c r="Z26" s="208" t="str">
        <f>IF(Z25&lt;&gt;"",Z25*PRINCIPAL!$C$14,"")</f>
        <v/>
      </c>
      <c r="AA26" s="208" t="str">
        <f>IF(AA25&lt;&gt;"",AA25*PRINCIPAL!$C$14,"")</f>
        <v/>
      </c>
      <c r="AB26" s="208" t="str">
        <f>IF(AB25&lt;&gt;"",AB25*PRINCIPAL!$C$14,"")</f>
        <v/>
      </c>
      <c r="AC26" s="208" t="str">
        <f>IF(AC25&lt;&gt;"",AC25*PRINCIPAL!$C$14,"")</f>
        <v/>
      </c>
      <c r="AD26" s="208" t="str">
        <f>IF(AD25&lt;&gt;"",AD25*PRINCIPAL!$C$14,"")</f>
        <v/>
      </c>
      <c r="AE26" s="208" t="str">
        <f>IF(AE25&lt;&gt;"",AE25*PRINCIPAL!$C$14,"")</f>
        <v/>
      </c>
      <c r="AF26" s="208" t="str">
        <f>IF(AF25&lt;&gt;"",AF25*PRINCIPAL!$C$14,"")</f>
        <v/>
      </c>
      <c r="AG26" s="208" t="str">
        <f>IF(AG25&lt;&gt;"",AG25*PRINCIPAL!$C$14,"")</f>
        <v/>
      </c>
      <c r="AH26" s="208" t="str">
        <f>IF(AH25&lt;&gt;"",AH25*PRINCIPAL!$C$14,"")</f>
        <v/>
      </c>
      <c r="AI26" s="208" t="str">
        <f>IF(AI25&lt;&gt;"",AI25*PRINCIPAL!$C$14,"")</f>
        <v/>
      </c>
      <c r="AJ26" s="208" t="str">
        <f>IF(AJ25&lt;&gt;"",AJ25*PRINCIPAL!$C$14,"")</f>
        <v/>
      </c>
      <c r="AK26" s="208" t="str">
        <f>IF(AK25&lt;&gt;"",AK25*PRINCIPAL!$C$14,"")</f>
        <v/>
      </c>
      <c r="AL26" s="208" t="str">
        <f>IF(AL25&lt;&gt;"",AL25*PRINCIPAL!$C$14,"")</f>
        <v/>
      </c>
      <c r="AM26" s="208" t="str">
        <f>IF(AM25&lt;&gt;"",AM25*PRINCIPAL!$C$14,"")</f>
        <v/>
      </c>
      <c r="AN26" s="208" t="str">
        <f>IF(AN25&lt;&gt;"",AN25*PRINCIPAL!$C$14,"")</f>
        <v/>
      </c>
      <c r="AO26" s="209" t="str">
        <f>IF(AO25&lt;&gt;"",AO25*PRINCIPAL!$C$14,"")</f>
        <v/>
      </c>
    </row>
    <row r="27" spans="2:41" ht="12.45" customHeight="1" x14ac:dyDescent="0.3">
      <c r="B27" s="464"/>
      <c r="C27" s="440"/>
      <c r="D27" s="443" t="s">
        <v>116</v>
      </c>
      <c r="E27" s="224" t="s">
        <v>125</v>
      </c>
      <c r="F27" s="203" t="s">
        <v>38</v>
      </c>
      <c r="G27" s="203"/>
      <c r="H27" s="203"/>
      <c r="I27" s="215"/>
      <c r="J27" s="199"/>
      <c r="K27" s="206"/>
      <c r="L27" s="215"/>
      <c r="M27" s="203"/>
      <c r="N27" s="218"/>
      <c r="O27" s="215"/>
      <c r="P27" s="203"/>
      <c r="Q27" s="215"/>
      <c r="R27" s="203"/>
      <c r="S27" s="203"/>
      <c r="T27" s="217"/>
      <c r="U27" s="199"/>
      <c r="V27" s="211"/>
      <c r="W27" s="203"/>
      <c r="X27" s="203"/>
      <c r="Y27" s="203"/>
      <c r="Z27" s="207"/>
      <c r="AA27" s="206"/>
      <c r="AB27" s="215"/>
      <c r="AC27" s="199"/>
      <c r="AD27" s="211"/>
      <c r="AE27" s="202"/>
      <c r="AF27" s="203"/>
      <c r="AG27" s="203"/>
      <c r="AH27" s="203"/>
      <c r="AI27" s="203"/>
      <c r="AJ27" s="202"/>
      <c r="AK27" s="202"/>
      <c r="AL27" s="203"/>
      <c r="AM27" s="203"/>
      <c r="AN27" s="215"/>
      <c r="AO27" s="214"/>
    </row>
    <row r="28" spans="2:41" ht="12.45" customHeight="1" thickBot="1" x14ac:dyDescent="0.35">
      <c r="B28" s="464"/>
      <c r="C28" s="445"/>
      <c r="D28" s="446"/>
      <c r="E28" s="223" t="s">
        <v>126</v>
      </c>
      <c r="F28" s="320" t="s">
        <v>38</v>
      </c>
      <c r="G28" s="225" t="str">
        <f>IF(G27&lt;&gt;"",G27*PRINCIPAL!$C$14,"")</f>
        <v/>
      </c>
      <c r="H28" s="225" t="str">
        <f>IF(H27&lt;&gt;"",H27*PRINCIPAL!$C$14,"")</f>
        <v/>
      </c>
      <c r="I28" s="225" t="str">
        <f>IF(I27&lt;&gt;"",I27*PRINCIPAL!$C$14,"")</f>
        <v/>
      </c>
      <c r="J28" s="225" t="str">
        <f>IF(J27&lt;&gt;"",J27*PRINCIPAL!$C$14,"")</f>
        <v/>
      </c>
      <c r="K28" s="225" t="str">
        <f>IF(K27&lt;&gt;"",K27*PRINCIPAL!$C$14,"")</f>
        <v/>
      </c>
      <c r="L28" s="225" t="str">
        <f>IF(L27&lt;&gt;"",L27*PRINCIPAL!$C$14,"")</f>
        <v/>
      </c>
      <c r="M28" s="225" t="str">
        <f>IF(M27&lt;&gt;"",M27*PRINCIPAL!$C$14,"")</f>
        <v/>
      </c>
      <c r="N28" s="225" t="str">
        <f>IF(N27&lt;&gt;"",N27*PRINCIPAL!$C$14,"")</f>
        <v/>
      </c>
      <c r="O28" s="225" t="str">
        <f>IF(O27&lt;&gt;"",O27*PRINCIPAL!$C$14,"")</f>
        <v/>
      </c>
      <c r="P28" s="225" t="str">
        <f>IF(P27&lt;&gt;"",P27*PRINCIPAL!$C$14,"")</f>
        <v/>
      </c>
      <c r="Q28" s="225" t="str">
        <f>IF(Q27&lt;&gt;"",Q27*PRINCIPAL!$C$14,"")</f>
        <v/>
      </c>
      <c r="R28" s="225" t="str">
        <f>IF(R27&lt;&gt;"",R27*PRINCIPAL!$C$14,"")</f>
        <v/>
      </c>
      <c r="S28" s="225" t="str">
        <f>IF(S27&lt;&gt;"",S27*PRINCIPAL!$C$14,"")</f>
        <v/>
      </c>
      <c r="T28" s="225" t="str">
        <f>IF(T27&lt;&gt;"",T27*PRINCIPAL!$C$14,"")</f>
        <v/>
      </c>
      <c r="U28" s="225" t="str">
        <f>IF(U27&lt;&gt;"",U27*PRINCIPAL!$C$14,"")</f>
        <v/>
      </c>
      <c r="V28" s="225" t="str">
        <f>IF(V27&lt;&gt;"",V27*PRINCIPAL!$C$14,"")</f>
        <v/>
      </c>
      <c r="W28" s="225" t="str">
        <f>IF(W27&lt;&gt;"",W27*PRINCIPAL!$C$14,"")</f>
        <v/>
      </c>
      <c r="X28" s="225" t="str">
        <f>IF(X27&lt;&gt;"",X27*PRINCIPAL!$C$14,"")</f>
        <v/>
      </c>
      <c r="Y28" s="225" t="str">
        <f>IF(Y27&lt;&gt;"",Y27*PRINCIPAL!$C$14,"")</f>
        <v/>
      </c>
      <c r="Z28" s="225" t="str">
        <f>IF(Z27&lt;&gt;"",Z27*PRINCIPAL!$C$14,"")</f>
        <v/>
      </c>
      <c r="AA28" s="225" t="str">
        <f>IF(AA27&lt;&gt;"",AA27*PRINCIPAL!$C$14,"")</f>
        <v/>
      </c>
      <c r="AB28" s="225" t="str">
        <f>IF(AB27&lt;&gt;"",AB27*PRINCIPAL!$C$14,"")</f>
        <v/>
      </c>
      <c r="AC28" s="225" t="str">
        <f>IF(AC27&lt;&gt;"",AC27*PRINCIPAL!$C$14,"")</f>
        <v/>
      </c>
      <c r="AD28" s="225" t="str">
        <f>IF(AD27&lt;&gt;"",AD27*PRINCIPAL!$C$14,"")</f>
        <v/>
      </c>
      <c r="AE28" s="225" t="str">
        <f>IF(AE27&lt;&gt;"",AE27*PRINCIPAL!$C$14,"")</f>
        <v/>
      </c>
      <c r="AF28" s="225" t="str">
        <f>IF(AF27&lt;&gt;"",AF27*PRINCIPAL!$C$14,"")</f>
        <v/>
      </c>
      <c r="AG28" s="225" t="str">
        <f>IF(AG27&lt;&gt;"",AG27*PRINCIPAL!$C$14,"")</f>
        <v/>
      </c>
      <c r="AH28" s="225" t="str">
        <f>IF(AH27&lt;&gt;"",AH27*PRINCIPAL!$C$14,"")</f>
        <v/>
      </c>
      <c r="AI28" s="225" t="str">
        <f>IF(AI27&lt;&gt;"",AI27*PRINCIPAL!$C$14,"")</f>
        <v/>
      </c>
      <c r="AJ28" s="225" t="str">
        <f>IF(AJ27&lt;&gt;"",AJ27*PRINCIPAL!$C$14,"")</f>
        <v/>
      </c>
      <c r="AK28" s="225" t="str">
        <f>IF(AK27&lt;&gt;"",AK27*PRINCIPAL!$C$14,"")</f>
        <v/>
      </c>
      <c r="AL28" s="225" t="str">
        <f>IF(AL27&lt;&gt;"",AL27*PRINCIPAL!$C$14,"")</f>
        <v/>
      </c>
      <c r="AM28" s="225" t="str">
        <f>IF(AM27&lt;&gt;"",AM27*PRINCIPAL!$C$14,"")</f>
        <v/>
      </c>
      <c r="AN28" s="225" t="str">
        <f>IF(AN27&lt;&gt;"",AN27*PRINCIPAL!$C$14,"")</f>
        <v/>
      </c>
      <c r="AO28" s="226" t="str">
        <f>IF(AO27&lt;&gt;"",AO27*PRINCIPAL!$C$14,"")</f>
        <v/>
      </c>
    </row>
    <row r="29" spans="2:41" ht="12" customHeight="1" x14ac:dyDescent="0.3">
      <c r="B29" s="463"/>
      <c r="C29" s="422" t="s">
        <v>113</v>
      </c>
      <c r="D29" s="424" t="s">
        <v>114</v>
      </c>
      <c r="E29" s="219" t="s">
        <v>125</v>
      </c>
      <c r="F29" s="197"/>
      <c r="G29" s="197"/>
      <c r="H29" s="197"/>
      <c r="I29" s="197"/>
      <c r="J29" s="197"/>
      <c r="K29" s="212"/>
      <c r="L29" s="197"/>
      <c r="M29" s="212"/>
      <c r="N29" s="197"/>
      <c r="O29" s="197"/>
      <c r="P29" s="197"/>
      <c r="Q29" s="212"/>
      <c r="R29" s="197"/>
      <c r="S29" s="197"/>
      <c r="T29" s="212"/>
      <c r="U29" s="197"/>
      <c r="V29" s="197"/>
      <c r="W29" s="197"/>
      <c r="X29" s="197"/>
      <c r="Y29" s="212"/>
      <c r="Z29" s="197"/>
      <c r="AA29" s="212"/>
      <c r="AB29" s="197"/>
      <c r="AC29" s="196"/>
      <c r="AD29" s="216"/>
      <c r="AE29" s="197"/>
      <c r="AF29" s="197"/>
      <c r="AG29" s="197"/>
      <c r="AH29" s="197"/>
      <c r="AI29" s="197"/>
      <c r="AJ29" s="212"/>
      <c r="AK29" s="197"/>
      <c r="AL29" s="197"/>
      <c r="AM29" s="197"/>
      <c r="AN29" s="212"/>
      <c r="AO29" s="213"/>
    </row>
    <row r="30" spans="2:41" ht="12" customHeight="1" x14ac:dyDescent="0.3">
      <c r="B30" s="463"/>
      <c r="C30" s="422"/>
      <c r="D30" s="425"/>
      <c r="E30" s="220" t="s">
        <v>126</v>
      </c>
      <c r="F30" s="198" t="str">
        <f>IF(F29&lt;&gt;"",F29*PRINCIPAL!$C$14,"")</f>
        <v/>
      </c>
      <c r="G30" s="198" t="str">
        <f>IF(G29&lt;&gt;"",G29*PRINCIPAL!$C$14,"")</f>
        <v/>
      </c>
      <c r="H30" s="198" t="str">
        <f>IF(H29&lt;&gt;"",H29*PRINCIPAL!$C$14,"")</f>
        <v/>
      </c>
      <c r="I30" s="198" t="str">
        <f>IF(I29&lt;&gt;"",I29*PRINCIPAL!$C$14,"")</f>
        <v/>
      </c>
      <c r="J30" s="200" t="str">
        <f>IF(J29&lt;&gt;"",J29*PRINCIPAL!$C$14,"")</f>
        <v/>
      </c>
      <c r="K30" s="200" t="str">
        <f>IF(K29&lt;&gt;"",K29*PRINCIPAL!$C$14,"")</f>
        <v/>
      </c>
      <c r="L30" s="204" t="str">
        <f>IF(L29&lt;&gt;"",L29*PRINCIPAL!$C$14,"")</f>
        <v/>
      </c>
      <c r="M30" s="204" t="str">
        <f>IF(M29&lt;&gt;"",M29*PRINCIPAL!$C$14,"")</f>
        <v/>
      </c>
      <c r="N30" s="204" t="str">
        <f>IF(N29&lt;&gt;"",N29*PRINCIPAL!$C$14,"")</f>
        <v/>
      </c>
      <c r="O30" s="204" t="str">
        <f>IF(O29&lt;&gt;"",O29*PRINCIPAL!$C$14,"")</f>
        <v/>
      </c>
      <c r="P30" s="204" t="str">
        <f>IF(P29&lt;&gt;"",P29*PRINCIPAL!$C$14,"")</f>
        <v/>
      </c>
      <c r="Q30" s="204" t="str">
        <f>IF(Q29&lt;&gt;"",Q29*PRINCIPAL!$C$14,"")</f>
        <v/>
      </c>
      <c r="R30" s="204" t="str">
        <f>IF(R29&lt;&gt;"",R29*PRINCIPAL!$C$14,"")</f>
        <v/>
      </c>
      <c r="S30" s="204" t="str">
        <f>IF(S29&lt;&gt;"",S29*PRINCIPAL!$C$14,"")</f>
        <v/>
      </c>
      <c r="T30" s="204" t="str">
        <f>IF(T29&lt;&gt;"",T29*PRINCIPAL!$C$14,"")</f>
        <v/>
      </c>
      <c r="U30" s="204" t="str">
        <f>IF(U29&lt;&gt;"",U29*PRINCIPAL!$C$14,"")</f>
        <v/>
      </c>
      <c r="V30" s="204" t="str">
        <f>IF(V29&lt;&gt;"",V29*PRINCIPAL!$C$14,"")</f>
        <v/>
      </c>
      <c r="W30" s="204" t="str">
        <f>IF(W29&lt;&gt;"",W29*PRINCIPAL!$C$14,"")</f>
        <v/>
      </c>
      <c r="X30" s="204" t="str">
        <f>IF(X29&lt;&gt;"",X29*PRINCIPAL!$C$14,"")</f>
        <v/>
      </c>
      <c r="Y30" s="204" t="str">
        <f>IF(Y29&lt;&gt;"",Y29*PRINCIPAL!$C$14,"")</f>
        <v/>
      </c>
      <c r="Z30" s="204" t="str">
        <f>IF(Z29&lt;&gt;"",Z29*PRINCIPAL!$C$14,"")</f>
        <v/>
      </c>
      <c r="AA30" s="204" t="str">
        <f>IF(AA29&lt;&gt;"",AA29*PRINCIPAL!$C$14,"")</f>
        <v/>
      </c>
      <c r="AB30" s="204" t="str">
        <f>IF(AB29&lt;&gt;"",AB29*PRINCIPAL!$C$14,"")</f>
        <v/>
      </c>
      <c r="AC30" s="204" t="str">
        <f>IF(AC29&lt;&gt;"",AC29*PRINCIPAL!$C$14,"")</f>
        <v/>
      </c>
      <c r="AD30" s="204" t="str">
        <f>IF(AD29&lt;&gt;"",AD29*PRINCIPAL!$C$14,"")</f>
        <v/>
      </c>
      <c r="AE30" s="204" t="str">
        <f>IF(AE29&lt;&gt;"",AE29*PRINCIPAL!$C$14,"")</f>
        <v/>
      </c>
      <c r="AF30" s="204" t="str">
        <f>IF(AF29&lt;&gt;"",AF29*PRINCIPAL!$C$14,"")</f>
        <v/>
      </c>
      <c r="AG30" s="204" t="str">
        <f>IF(AG29&lt;&gt;"",AG29*PRINCIPAL!$C$14,"")</f>
        <v/>
      </c>
      <c r="AH30" s="204" t="str">
        <f>IF(AH29&lt;&gt;"",AH29*PRINCIPAL!$C$14,"")</f>
        <v/>
      </c>
      <c r="AI30" s="204" t="str">
        <f>IF(AI29&lt;&gt;"",AI29*PRINCIPAL!$C$14,"")</f>
        <v/>
      </c>
      <c r="AJ30" s="204" t="str">
        <f>IF(AJ29&lt;&gt;"",AJ29*PRINCIPAL!$C$14,"")</f>
        <v/>
      </c>
      <c r="AK30" s="204" t="str">
        <f>IF(AK29&lt;&gt;"",AK29*PRINCIPAL!$C$14,"")</f>
        <v/>
      </c>
      <c r="AL30" s="204" t="str">
        <f>IF(AL29&lt;&gt;"",AL29*PRINCIPAL!$C$14,"")</f>
        <v/>
      </c>
      <c r="AM30" s="204" t="str">
        <f>IF(AM29&lt;&gt;"",AM29*PRINCIPAL!$C$14,"")</f>
        <v/>
      </c>
      <c r="AN30" s="204" t="str">
        <f>IF(AN29&lt;&gt;"",AN29*PRINCIPAL!$C$14,"")</f>
        <v/>
      </c>
      <c r="AO30" s="210" t="str">
        <f>IF(AO29&lt;&gt;"",AO29*PRINCIPAL!$C$14,"")</f>
        <v/>
      </c>
    </row>
    <row r="31" spans="2:41" ht="12" customHeight="1" x14ac:dyDescent="0.3">
      <c r="B31" s="463"/>
      <c r="C31" s="422"/>
      <c r="D31" s="426" t="s">
        <v>114</v>
      </c>
      <c r="E31" s="222" t="s">
        <v>125</v>
      </c>
      <c r="F31" s="203"/>
      <c r="G31" s="203"/>
      <c r="H31" s="203"/>
      <c r="I31" s="203"/>
      <c r="J31" s="199"/>
      <c r="K31" s="201"/>
      <c r="L31" s="202"/>
      <c r="M31" s="203"/>
      <c r="N31" s="217"/>
      <c r="O31" s="203"/>
      <c r="P31" s="217"/>
      <c r="Q31" s="203"/>
      <c r="R31" s="217"/>
      <c r="S31" s="203"/>
      <c r="T31" s="203"/>
      <c r="U31" s="217"/>
      <c r="V31" s="203"/>
      <c r="W31" s="203"/>
      <c r="X31" s="203"/>
      <c r="Y31" s="203"/>
      <c r="Z31" s="217"/>
      <c r="AA31" s="203"/>
      <c r="AB31" s="217"/>
      <c r="AC31" s="199"/>
      <c r="AD31" s="206"/>
      <c r="AE31" s="217"/>
      <c r="AF31" s="203"/>
      <c r="AG31" s="203"/>
      <c r="AH31" s="203"/>
      <c r="AI31" s="203"/>
      <c r="AJ31" s="202"/>
      <c r="AK31" s="202"/>
      <c r="AL31" s="202"/>
      <c r="AM31" s="202"/>
      <c r="AN31" s="202"/>
      <c r="AO31" s="214"/>
    </row>
    <row r="32" spans="2:41" ht="12" customHeight="1" x14ac:dyDescent="0.3">
      <c r="B32" s="463"/>
      <c r="C32" s="422"/>
      <c r="D32" s="425"/>
      <c r="E32" s="220" t="s">
        <v>126</v>
      </c>
      <c r="F32" s="204" t="str">
        <f>IF(F31&lt;&gt;"",F31*PRINCIPAL!$C$14,"")</f>
        <v/>
      </c>
      <c r="G32" s="204" t="str">
        <f>IF(G31&lt;&gt;"",G31*PRINCIPAL!$C$14,"")</f>
        <v/>
      </c>
      <c r="H32" s="204" t="str">
        <f>IF(H31&lt;&gt;"",H31*PRINCIPAL!$C$14,"")</f>
        <v/>
      </c>
      <c r="I32" s="204" t="str">
        <f>IF(I31&lt;&gt;"",I31*PRINCIPAL!$C$14,"")</f>
        <v/>
      </c>
      <c r="J32" s="204" t="str">
        <f>IF(J31&lt;&gt;"",J31*PRINCIPAL!$C$14,"")</f>
        <v/>
      </c>
      <c r="K32" s="204"/>
      <c r="L32" s="208" t="str">
        <f>IF(L31&lt;&gt;"",L31*PRINCIPAL!$C$14,"")</f>
        <v/>
      </c>
      <c r="M32" s="208" t="str">
        <f>IF(M31&lt;&gt;"",M31*PRINCIPAL!$C$14,"")</f>
        <v/>
      </c>
      <c r="N32" s="208" t="str">
        <f>IF(N31&lt;&gt;"",N31*PRINCIPAL!$C$14,"")</f>
        <v/>
      </c>
      <c r="O32" s="208" t="str">
        <f>IF(O31&lt;&gt;"",O31*PRINCIPAL!$C$14,"")</f>
        <v/>
      </c>
      <c r="P32" s="208" t="str">
        <f>IF(P31&lt;&gt;"",P31*PRINCIPAL!$C$14,"")</f>
        <v/>
      </c>
      <c r="Q32" s="208" t="str">
        <f>IF(Q31&lt;&gt;"",Q31*PRINCIPAL!$C$14,"")</f>
        <v/>
      </c>
      <c r="R32" s="208" t="str">
        <f>IF(R31&lt;&gt;"",R31*PRINCIPAL!$C$14,"")</f>
        <v/>
      </c>
      <c r="S32" s="208" t="str">
        <f>IF(S31&lt;&gt;"",S31*PRINCIPAL!$C$14,"")</f>
        <v/>
      </c>
      <c r="T32" s="208" t="str">
        <f>IF(T31&lt;&gt;"",T31*PRINCIPAL!$C$14,"")</f>
        <v/>
      </c>
      <c r="U32" s="208" t="str">
        <f>IF(U31&lt;&gt;"",U31*PRINCIPAL!$C$14,"")</f>
        <v/>
      </c>
      <c r="V32" s="208" t="str">
        <f>IF(V31&lt;&gt;"",V31*PRINCIPAL!$C$14,"")</f>
        <v/>
      </c>
      <c r="W32" s="208" t="str">
        <f>IF(W31&lt;&gt;"",W31*PRINCIPAL!$C$14,"")</f>
        <v/>
      </c>
      <c r="X32" s="208" t="str">
        <f>IF(X31&lt;&gt;"",X31*PRINCIPAL!$C$14,"")</f>
        <v/>
      </c>
      <c r="Y32" s="208" t="str">
        <f>IF(Y31&lt;&gt;"",Y31*PRINCIPAL!$C$14,"")</f>
        <v/>
      </c>
      <c r="Z32" s="208" t="str">
        <f>IF(Z31&lt;&gt;"",Z31*PRINCIPAL!$C$14,"")</f>
        <v/>
      </c>
      <c r="AA32" s="208" t="str">
        <f>IF(AA31&lt;&gt;"",AA31*PRINCIPAL!$C$14,"")</f>
        <v/>
      </c>
      <c r="AB32" s="208" t="str">
        <f>IF(AB31&lt;&gt;"",AB31*PRINCIPAL!$C$14,"")</f>
        <v/>
      </c>
      <c r="AC32" s="208" t="str">
        <f>IF(AC31&lt;&gt;"",AC31*PRINCIPAL!$C$14,"")</f>
        <v/>
      </c>
      <c r="AD32" s="208" t="str">
        <f>IF(AD31&lt;&gt;"",AD31*PRINCIPAL!$C$14,"")</f>
        <v/>
      </c>
      <c r="AE32" s="208" t="str">
        <f>IF(AE31&lt;&gt;"",AE31*PRINCIPAL!$C$14,"")</f>
        <v/>
      </c>
      <c r="AF32" s="208" t="str">
        <f>IF(AF31&lt;&gt;"",AF31*PRINCIPAL!$C$14,"")</f>
        <v/>
      </c>
      <c r="AG32" s="208" t="str">
        <f>IF(AG31&lt;&gt;"",AG31*PRINCIPAL!$C$14,"")</f>
        <v/>
      </c>
      <c r="AH32" s="208" t="str">
        <f>IF(AH31&lt;&gt;"",AH31*PRINCIPAL!$C$14,"")</f>
        <v/>
      </c>
      <c r="AI32" s="208" t="str">
        <f>IF(AI31&lt;&gt;"",AI31*PRINCIPAL!$C$14,"")</f>
        <v/>
      </c>
      <c r="AJ32" s="208" t="str">
        <f>IF(AJ31&lt;&gt;"",AJ31*PRINCIPAL!$C$14,"")</f>
        <v/>
      </c>
      <c r="AK32" s="208" t="str">
        <f>IF(AK31&lt;&gt;"",AK31*PRINCIPAL!$C$14,"")</f>
        <v/>
      </c>
      <c r="AL32" s="208" t="str">
        <f>IF(AL31&lt;&gt;"",AL31*PRINCIPAL!$C$14,"")</f>
        <v/>
      </c>
      <c r="AM32" s="208" t="str">
        <f>IF(AM31&lt;&gt;"",AM31*PRINCIPAL!$C$14,"")</f>
        <v/>
      </c>
      <c r="AN32" s="208" t="str">
        <f>IF(AN31&lt;&gt;"",AN31*PRINCIPAL!$C$14,"")</f>
        <v/>
      </c>
      <c r="AO32" s="209" t="str">
        <f>IF(AO31&lt;&gt;"",AO31*PRINCIPAL!$C$14,"")</f>
        <v/>
      </c>
    </row>
    <row r="33" spans="2:41" ht="12" customHeight="1" x14ac:dyDescent="0.3">
      <c r="B33" s="463"/>
      <c r="C33" s="422"/>
      <c r="D33" s="426" t="s">
        <v>114</v>
      </c>
      <c r="E33" s="222" t="s">
        <v>125</v>
      </c>
      <c r="F33" s="203"/>
      <c r="G33" s="203"/>
      <c r="H33" s="203"/>
      <c r="I33" s="203"/>
      <c r="J33" s="199"/>
      <c r="K33" s="201"/>
      <c r="L33" s="202"/>
      <c r="M33" s="203"/>
      <c r="N33" s="217"/>
      <c r="O33" s="203"/>
      <c r="P33" s="217"/>
      <c r="Q33" s="203"/>
      <c r="R33" s="217"/>
      <c r="S33" s="203"/>
      <c r="T33" s="203"/>
      <c r="U33" s="217"/>
      <c r="V33" s="203"/>
      <c r="W33" s="203"/>
      <c r="X33" s="203"/>
      <c r="Y33" s="203"/>
      <c r="Z33" s="217"/>
      <c r="AA33" s="203"/>
      <c r="AB33" s="217"/>
      <c r="AC33" s="199"/>
      <c r="AD33" s="206"/>
      <c r="AE33" s="217"/>
      <c r="AF33" s="203"/>
      <c r="AG33" s="203"/>
      <c r="AH33" s="203"/>
      <c r="AI33" s="203"/>
      <c r="AJ33" s="202"/>
      <c r="AK33" s="202"/>
      <c r="AL33" s="202"/>
      <c r="AM33" s="202"/>
      <c r="AN33" s="202"/>
      <c r="AO33" s="214"/>
    </row>
    <row r="34" spans="2:41" ht="12" customHeight="1" x14ac:dyDescent="0.3">
      <c r="B34" s="463"/>
      <c r="C34" s="422"/>
      <c r="D34" s="425"/>
      <c r="E34" s="220" t="s">
        <v>126</v>
      </c>
      <c r="F34" s="204" t="str">
        <f>IF(F33&lt;&gt;"",F33*PRINCIPAL!$C$14,"")</f>
        <v/>
      </c>
      <c r="G34" s="204" t="str">
        <f>IF(G33&lt;&gt;"",G33*PRINCIPAL!$C$14,"")</f>
        <v/>
      </c>
      <c r="H34" s="204" t="str">
        <f>IF(H33&lt;&gt;"",H33*PRINCIPAL!$C$14,"")</f>
        <v/>
      </c>
      <c r="I34" s="204" t="str">
        <f>IF(I33&lt;&gt;"",I33*PRINCIPAL!$C$14,"")</f>
        <v/>
      </c>
      <c r="J34" s="204" t="str">
        <f>IF(J33&lt;&gt;"",J33*PRINCIPAL!$C$14,"")</f>
        <v/>
      </c>
      <c r="K34" s="204"/>
      <c r="L34" s="208" t="str">
        <f>IF(L33&lt;&gt;"",L33*PRINCIPAL!$C$14,"")</f>
        <v/>
      </c>
      <c r="M34" s="208" t="str">
        <f>IF(M33&lt;&gt;"",M33*PRINCIPAL!$C$14,"")</f>
        <v/>
      </c>
      <c r="N34" s="208" t="str">
        <f>IF(N33&lt;&gt;"",N33*PRINCIPAL!$C$14,"")</f>
        <v/>
      </c>
      <c r="O34" s="208" t="str">
        <f>IF(O33&lt;&gt;"",O33*PRINCIPAL!$C$14,"")</f>
        <v/>
      </c>
      <c r="P34" s="208" t="str">
        <f>IF(P33&lt;&gt;"",P33*PRINCIPAL!$C$14,"")</f>
        <v/>
      </c>
      <c r="Q34" s="208" t="str">
        <f>IF(Q33&lt;&gt;"",Q33*PRINCIPAL!$C$14,"")</f>
        <v/>
      </c>
      <c r="R34" s="208" t="str">
        <f>IF(R33&lt;&gt;"",R33*PRINCIPAL!$C$14,"")</f>
        <v/>
      </c>
      <c r="S34" s="208" t="str">
        <f>IF(S33&lt;&gt;"",S33*PRINCIPAL!$C$14,"")</f>
        <v/>
      </c>
      <c r="T34" s="208" t="str">
        <f>IF(T33&lt;&gt;"",T33*PRINCIPAL!$C$14,"")</f>
        <v/>
      </c>
      <c r="U34" s="208" t="str">
        <f>IF(U33&lt;&gt;"",U33*PRINCIPAL!$C$14,"")</f>
        <v/>
      </c>
      <c r="V34" s="208" t="str">
        <f>IF(V33&lt;&gt;"",V33*PRINCIPAL!$C$14,"")</f>
        <v/>
      </c>
      <c r="W34" s="208" t="str">
        <f>IF(W33&lt;&gt;"",W33*PRINCIPAL!$C$14,"")</f>
        <v/>
      </c>
      <c r="X34" s="208" t="str">
        <f>IF(X33&lt;&gt;"",X33*PRINCIPAL!$C$14,"")</f>
        <v/>
      </c>
      <c r="Y34" s="208" t="str">
        <f>IF(Y33&lt;&gt;"",Y33*PRINCIPAL!$C$14,"")</f>
        <v/>
      </c>
      <c r="Z34" s="208" t="str">
        <f>IF(Z33&lt;&gt;"",Z33*PRINCIPAL!$C$14,"")</f>
        <v/>
      </c>
      <c r="AA34" s="208" t="str">
        <f>IF(AA33&lt;&gt;"",AA33*PRINCIPAL!$C$14,"")</f>
        <v/>
      </c>
      <c r="AB34" s="208" t="str">
        <f>IF(AB33&lt;&gt;"",AB33*PRINCIPAL!$C$14,"")</f>
        <v/>
      </c>
      <c r="AC34" s="208" t="str">
        <f>IF(AC33&lt;&gt;"",AC33*PRINCIPAL!$C$14,"")</f>
        <v/>
      </c>
      <c r="AD34" s="208" t="str">
        <f>IF(AD33&lt;&gt;"",AD33*PRINCIPAL!$C$14,"")</f>
        <v/>
      </c>
      <c r="AE34" s="208" t="str">
        <f>IF(AE33&lt;&gt;"",AE33*PRINCIPAL!$C$14,"")</f>
        <v/>
      </c>
      <c r="AF34" s="208" t="str">
        <f>IF(AF33&lt;&gt;"",AF33*PRINCIPAL!$C$14,"")</f>
        <v/>
      </c>
      <c r="AG34" s="208" t="str">
        <f>IF(AG33&lt;&gt;"",AG33*PRINCIPAL!$C$14,"")</f>
        <v/>
      </c>
      <c r="AH34" s="208" t="str">
        <f>IF(AH33&lt;&gt;"",AH33*PRINCIPAL!$C$14,"")</f>
        <v/>
      </c>
      <c r="AI34" s="208" t="str">
        <f>IF(AI33&lt;&gt;"",AI33*PRINCIPAL!$C$14,"")</f>
        <v/>
      </c>
      <c r="AJ34" s="208" t="str">
        <f>IF(AJ33&lt;&gt;"",AJ33*PRINCIPAL!$C$14,"")</f>
        <v/>
      </c>
      <c r="AK34" s="208" t="str">
        <f>IF(AK33&lt;&gt;"",AK33*PRINCIPAL!$C$14,"")</f>
        <v/>
      </c>
      <c r="AL34" s="208" t="str">
        <f>IF(AL33&lt;&gt;"",AL33*PRINCIPAL!$C$14,"")</f>
        <v/>
      </c>
      <c r="AM34" s="208" t="str">
        <f>IF(AM33&lt;&gt;"",AM33*PRINCIPAL!$C$14,"")</f>
        <v/>
      </c>
      <c r="AN34" s="208" t="str">
        <f>IF(AN33&lt;&gt;"",AN33*PRINCIPAL!$C$14,"")</f>
        <v/>
      </c>
      <c r="AO34" s="209" t="str">
        <f>IF(AO33&lt;&gt;"",AO33*PRINCIPAL!$C$14,"")</f>
        <v/>
      </c>
    </row>
    <row r="35" spans="2:41" ht="12" customHeight="1" x14ac:dyDescent="0.3">
      <c r="B35" s="463"/>
      <c r="C35" s="422"/>
      <c r="D35" s="426" t="s">
        <v>114</v>
      </c>
      <c r="E35" s="222" t="s">
        <v>125</v>
      </c>
      <c r="F35" s="203"/>
      <c r="G35" s="203"/>
      <c r="H35" s="203"/>
      <c r="I35" s="203"/>
      <c r="J35" s="199"/>
      <c r="K35" s="201"/>
      <c r="L35" s="202"/>
      <c r="M35" s="203"/>
      <c r="N35" s="217"/>
      <c r="O35" s="203"/>
      <c r="P35" s="217"/>
      <c r="Q35" s="203"/>
      <c r="R35" s="217"/>
      <c r="S35" s="203"/>
      <c r="T35" s="203"/>
      <c r="U35" s="217"/>
      <c r="V35" s="203"/>
      <c r="W35" s="203"/>
      <c r="X35" s="203"/>
      <c r="Y35" s="203"/>
      <c r="Z35" s="217"/>
      <c r="AA35" s="203"/>
      <c r="AB35" s="217"/>
      <c r="AC35" s="199"/>
      <c r="AD35" s="206"/>
      <c r="AE35" s="217"/>
      <c r="AF35" s="203"/>
      <c r="AG35" s="203"/>
      <c r="AH35" s="203"/>
      <c r="AI35" s="203"/>
      <c r="AJ35" s="202"/>
      <c r="AK35" s="202"/>
      <c r="AL35" s="202"/>
      <c r="AM35" s="202"/>
      <c r="AN35" s="202"/>
      <c r="AO35" s="214"/>
    </row>
    <row r="36" spans="2:41" ht="12" customHeight="1" x14ac:dyDescent="0.3">
      <c r="B36" s="463"/>
      <c r="C36" s="422"/>
      <c r="D36" s="425"/>
      <c r="E36" s="220" t="s">
        <v>126</v>
      </c>
      <c r="F36" s="204" t="str">
        <f>IF(F35&lt;&gt;"",F35*PRINCIPAL!$C$14,"")</f>
        <v/>
      </c>
      <c r="G36" s="204" t="str">
        <f>IF(G35&lt;&gt;"",G35*PRINCIPAL!$C$14,"")</f>
        <v/>
      </c>
      <c r="H36" s="204" t="str">
        <f>IF(H35&lt;&gt;"",H35*PRINCIPAL!$C$14,"")</f>
        <v/>
      </c>
      <c r="I36" s="204" t="str">
        <f>IF(I35&lt;&gt;"",I35*PRINCIPAL!$C$14,"")</f>
        <v/>
      </c>
      <c r="J36" s="204" t="str">
        <f>IF(J35&lt;&gt;"",J35*PRINCIPAL!$C$14,"")</f>
        <v/>
      </c>
      <c r="K36" s="204"/>
      <c r="L36" s="208" t="str">
        <f>IF(L35&lt;&gt;"",L35*PRINCIPAL!$C$14,"")</f>
        <v/>
      </c>
      <c r="M36" s="208" t="str">
        <f>IF(M35&lt;&gt;"",M35*PRINCIPAL!$C$14,"")</f>
        <v/>
      </c>
      <c r="N36" s="208" t="str">
        <f>IF(N35&lt;&gt;"",N35*PRINCIPAL!$C$14,"")</f>
        <v/>
      </c>
      <c r="O36" s="208" t="str">
        <f>IF(O35&lt;&gt;"",O35*PRINCIPAL!$C$14,"")</f>
        <v/>
      </c>
      <c r="P36" s="208" t="str">
        <f>IF(P35&lt;&gt;"",P35*PRINCIPAL!$C$14,"")</f>
        <v/>
      </c>
      <c r="Q36" s="208" t="str">
        <f>IF(Q35&lt;&gt;"",Q35*PRINCIPAL!$C$14,"")</f>
        <v/>
      </c>
      <c r="R36" s="208" t="str">
        <f>IF(R35&lt;&gt;"",R35*PRINCIPAL!$C$14,"")</f>
        <v/>
      </c>
      <c r="S36" s="208" t="str">
        <f>IF(S35&lt;&gt;"",S35*PRINCIPAL!$C$14,"")</f>
        <v/>
      </c>
      <c r="T36" s="208" t="str">
        <f>IF(T35&lt;&gt;"",T35*PRINCIPAL!$C$14,"")</f>
        <v/>
      </c>
      <c r="U36" s="208" t="str">
        <f>IF(U35&lt;&gt;"",U35*PRINCIPAL!$C$14,"")</f>
        <v/>
      </c>
      <c r="V36" s="208" t="str">
        <f>IF(V35&lt;&gt;"",V35*PRINCIPAL!$C$14,"")</f>
        <v/>
      </c>
      <c r="W36" s="208" t="str">
        <f>IF(W35&lt;&gt;"",W35*PRINCIPAL!$C$14,"")</f>
        <v/>
      </c>
      <c r="X36" s="208" t="str">
        <f>IF(X35&lt;&gt;"",X35*PRINCIPAL!$C$14,"")</f>
        <v/>
      </c>
      <c r="Y36" s="208" t="str">
        <f>IF(Y35&lt;&gt;"",Y35*PRINCIPAL!$C$14,"")</f>
        <v/>
      </c>
      <c r="Z36" s="208" t="str">
        <f>IF(Z35&lt;&gt;"",Z35*PRINCIPAL!$C$14,"")</f>
        <v/>
      </c>
      <c r="AA36" s="208" t="str">
        <f>IF(AA35&lt;&gt;"",AA35*PRINCIPAL!$C$14,"")</f>
        <v/>
      </c>
      <c r="AB36" s="208" t="str">
        <f>IF(AB35&lt;&gt;"",AB35*PRINCIPAL!$C$14,"")</f>
        <v/>
      </c>
      <c r="AC36" s="208" t="str">
        <f>IF(AC35&lt;&gt;"",AC35*PRINCIPAL!$C$14,"")</f>
        <v/>
      </c>
      <c r="AD36" s="208" t="str">
        <f>IF(AD35&lt;&gt;"",AD35*PRINCIPAL!$C$14,"")</f>
        <v/>
      </c>
      <c r="AE36" s="208" t="str">
        <f>IF(AE35&lt;&gt;"",AE35*PRINCIPAL!$C$14,"")</f>
        <v/>
      </c>
      <c r="AF36" s="208" t="str">
        <f>IF(AF35&lt;&gt;"",AF35*PRINCIPAL!$C$14,"")</f>
        <v/>
      </c>
      <c r="AG36" s="208" t="str">
        <f>IF(AG35&lt;&gt;"",AG35*PRINCIPAL!$C$14,"")</f>
        <v/>
      </c>
      <c r="AH36" s="208" t="str">
        <f>IF(AH35&lt;&gt;"",AH35*PRINCIPAL!$C$14,"")</f>
        <v/>
      </c>
      <c r="AI36" s="208" t="str">
        <f>IF(AI35&lt;&gt;"",AI35*PRINCIPAL!$C$14,"")</f>
        <v/>
      </c>
      <c r="AJ36" s="208" t="str">
        <f>IF(AJ35&lt;&gt;"",AJ35*PRINCIPAL!$C$14,"")</f>
        <v/>
      </c>
      <c r="AK36" s="208" t="str">
        <f>IF(AK35&lt;&gt;"",AK35*PRINCIPAL!$C$14,"")</f>
        <v/>
      </c>
      <c r="AL36" s="208" t="str">
        <f>IF(AL35&lt;&gt;"",AL35*PRINCIPAL!$C$14,"")</f>
        <v/>
      </c>
      <c r="AM36" s="208" t="str">
        <f>IF(AM35&lt;&gt;"",AM35*PRINCIPAL!$C$14,"")</f>
        <v/>
      </c>
      <c r="AN36" s="208" t="str">
        <f>IF(AN35&lt;&gt;"",AN35*PRINCIPAL!$C$14,"")</f>
        <v/>
      </c>
      <c r="AO36" s="209" t="str">
        <f>IF(AO35&lt;&gt;"",AO35*PRINCIPAL!$C$14,"")</f>
        <v/>
      </c>
    </row>
    <row r="37" spans="2:41" ht="12" customHeight="1" x14ac:dyDescent="0.3">
      <c r="B37" s="463"/>
      <c r="C37" s="422"/>
      <c r="D37" s="426" t="s">
        <v>114</v>
      </c>
      <c r="E37" s="222" t="s">
        <v>125</v>
      </c>
      <c r="F37" s="203"/>
      <c r="G37" s="203"/>
      <c r="H37" s="203"/>
      <c r="I37" s="203"/>
      <c r="J37" s="199"/>
      <c r="K37" s="201"/>
      <c r="L37" s="202"/>
      <c r="M37" s="203"/>
      <c r="N37" s="217"/>
      <c r="O37" s="203"/>
      <c r="P37" s="217"/>
      <c r="Q37" s="203"/>
      <c r="R37" s="217"/>
      <c r="S37" s="203"/>
      <c r="T37" s="203"/>
      <c r="U37" s="217"/>
      <c r="V37" s="203"/>
      <c r="W37" s="203"/>
      <c r="X37" s="203"/>
      <c r="Y37" s="203"/>
      <c r="Z37" s="217"/>
      <c r="AA37" s="203"/>
      <c r="AB37" s="217"/>
      <c r="AC37" s="199"/>
      <c r="AD37" s="206"/>
      <c r="AE37" s="217"/>
      <c r="AF37" s="203"/>
      <c r="AG37" s="203"/>
      <c r="AH37" s="203"/>
      <c r="AI37" s="203"/>
      <c r="AJ37" s="202"/>
      <c r="AK37" s="202"/>
      <c r="AL37" s="202"/>
      <c r="AM37" s="202"/>
      <c r="AN37" s="202"/>
      <c r="AO37" s="214"/>
    </row>
    <row r="38" spans="2:41" ht="12" customHeight="1" thickBot="1" x14ac:dyDescent="0.35">
      <c r="B38" s="463"/>
      <c r="C38" s="422"/>
      <c r="D38" s="424"/>
      <c r="E38" s="220" t="s">
        <v>126</v>
      </c>
      <c r="F38" s="198" t="str">
        <f>IF(F37&lt;&gt;"",F37*PRINCIPAL!$C$14,"")</f>
        <v/>
      </c>
      <c r="G38" s="198" t="str">
        <f>IF(G37&lt;&gt;"",G37*PRINCIPAL!$C$14,"")</f>
        <v/>
      </c>
      <c r="H38" s="198" t="str">
        <f>IF(H37&lt;&gt;"",H37*PRINCIPAL!$C$14,"")</f>
        <v/>
      </c>
      <c r="I38" s="198" t="str">
        <f>IF(I37&lt;&gt;"",I37*PRINCIPAL!$C$14,"")</f>
        <v/>
      </c>
      <c r="J38" s="198" t="str">
        <f>IF(J37&lt;&gt;"",J37*PRINCIPAL!$C$14,"")</f>
        <v/>
      </c>
      <c r="K38" s="198"/>
      <c r="L38" s="200" t="str">
        <f>IF(L37&lt;&gt;"",L37*PRINCIPAL!$C$14,"")</f>
        <v/>
      </c>
      <c r="M38" s="198" t="str">
        <f>IF(M37&lt;&gt;"",M37*PRINCIPAL!$C$14,"")</f>
        <v/>
      </c>
      <c r="N38" s="198" t="str">
        <f>IF(N37&lt;&gt;"",N37*PRINCIPAL!$C$14,"")</f>
        <v/>
      </c>
      <c r="O38" s="198" t="str">
        <f>IF(O37&lt;&gt;"",O37*PRINCIPAL!$C$14,"")</f>
        <v/>
      </c>
      <c r="P38" s="198" t="str">
        <f>IF(P37&lt;&gt;"",P37*PRINCIPAL!$C$14,"")</f>
        <v/>
      </c>
      <c r="Q38" s="198" t="str">
        <f>IF(Q37&lt;&gt;"",Q37*PRINCIPAL!$C$14,"")</f>
        <v/>
      </c>
      <c r="R38" s="198" t="str">
        <f>IF(R37&lt;&gt;"",R37*PRINCIPAL!$C$14,"")</f>
        <v/>
      </c>
      <c r="S38" s="198" t="str">
        <f>IF(S37&lt;&gt;"",S37*PRINCIPAL!$C$14,"")</f>
        <v/>
      </c>
      <c r="T38" s="198" t="str">
        <f>IF(T37&lt;&gt;"",T37*PRINCIPAL!$C$14,"")</f>
        <v/>
      </c>
      <c r="U38" s="198" t="str">
        <f>IF(U37&lt;&gt;"",U37*PRINCIPAL!$C$14,"")</f>
        <v/>
      </c>
      <c r="V38" s="198" t="str">
        <f>IF(V37&lt;&gt;"",V37*PRINCIPAL!$C$14,"")</f>
        <v/>
      </c>
      <c r="W38" s="198" t="str">
        <f>IF(W37&lt;&gt;"",W37*PRINCIPAL!$C$14,"")</f>
        <v/>
      </c>
      <c r="X38" s="198" t="str">
        <f>IF(X37&lt;&gt;"",X37*PRINCIPAL!$C$14,"")</f>
        <v/>
      </c>
      <c r="Y38" s="198" t="str">
        <f>IF(Y37&lt;&gt;"",Y37*PRINCIPAL!$C$14,"")</f>
        <v/>
      </c>
      <c r="Z38" s="198" t="str">
        <f>IF(Z37&lt;&gt;"",Z37*PRINCIPAL!$C$14,"")</f>
        <v/>
      </c>
      <c r="AA38" s="198" t="str">
        <f>IF(AA37&lt;&gt;"",AA37*PRINCIPAL!$C$14,"")</f>
        <v/>
      </c>
      <c r="AB38" s="198" t="str">
        <f>IF(AB37&lt;&gt;"",AB37*PRINCIPAL!$C$14,"")</f>
        <v/>
      </c>
      <c r="AC38" s="198" t="str">
        <f>IF(AC37&lt;&gt;"",AC37*PRINCIPAL!$C$14,"")</f>
        <v/>
      </c>
      <c r="AD38" s="198" t="str">
        <f>IF(AD37&lt;&gt;"",AD37*PRINCIPAL!$C$14,"")</f>
        <v/>
      </c>
      <c r="AE38" s="198" t="str">
        <f>IF(AE37&lt;&gt;"",AE37*PRINCIPAL!$C$14,"")</f>
        <v/>
      </c>
      <c r="AF38" s="198" t="str">
        <f>IF(AF37&lt;&gt;"",AF37*PRINCIPAL!$C$14,"")</f>
        <v/>
      </c>
      <c r="AG38" s="198" t="str">
        <f>IF(AG37&lt;&gt;"",AG37*PRINCIPAL!$C$14,"")</f>
        <v/>
      </c>
      <c r="AH38" s="198" t="str">
        <f>IF(AH37&lt;&gt;"",AH37*PRINCIPAL!$C$14,"")</f>
        <v/>
      </c>
      <c r="AI38" s="198" t="str">
        <f>IF(AI37&lt;&gt;"",AI37*PRINCIPAL!$C$14,"")</f>
        <v/>
      </c>
      <c r="AJ38" s="198" t="str">
        <f>IF(AJ37&lt;&gt;"",AJ37*PRINCIPAL!$C$14,"")</f>
        <v/>
      </c>
      <c r="AK38" s="198" t="str">
        <f>IF(AK37&lt;&gt;"",AK37*PRINCIPAL!$C$14,"")</f>
        <v/>
      </c>
      <c r="AL38" s="198" t="str">
        <f>IF(AL37&lt;&gt;"",AL37*PRINCIPAL!$C$14,"")</f>
        <v/>
      </c>
      <c r="AM38" s="198" t="str">
        <f>IF(AM37&lt;&gt;"",AM37*PRINCIPAL!$C$14,"")</f>
        <v/>
      </c>
      <c r="AN38" s="198" t="str">
        <f>IF(AN37&lt;&gt;"",AN37*PRINCIPAL!$C$14,"")</f>
        <v/>
      </c>
      <c r="AO38" s="290" t="str">
        <f>IF(AO37&lt;&gt;"",AO37*PRINCIPAL!$C$14,"")</f>
        <v/>
      </c>
    </row>
    <row r="39" spans="2:41" ht="12.45" customHeight="1" thickBot="1" x14ac:dyDescent="0.35">
      <c r="B39" s="455" t="s">
        <v>152</v>
      </c>
      <c r="C39" s="458" t="s">
        <v>108</v>
      </c>
      <c r="D39" s="459"/>
      <c r="E39" s="317" t="s">
        <v>126</v>
      </c>
      <c r="F39" s="329" t="s">
        <v>38</v>
      </c>
      <c r="G39" s="318">
        <f>IF('Sumário de Resultados'!C66&lt;&gt;"",$G$3*'Sumário de Resultados'!C66,"")</f>
        <v>381796.88976000005</v>
      </c>
      <c r="H39" s="318">
        <f>IF('Sumário de Resultados'!D66&lt;&gt;"",$G$3*'Sumário de Resultados'!D66,"")</f>
        <v>1230234.4225599999</v>
      </c>
      <c r="I39" s="318">
        <f>IF('Sumário de Resultados'!E66&lt;&gt;"",$G$3*'Sumário de Resultados'!E66,"")</f>
        <v>2078671.9553600005</v>
      </c>
      <c r="J39" s="318">
        <f>IF('Sumário de Resultados'!F66&lt;&gt;"",$G$3*'Sumário de Resultados'!F66,"")</f>
        <v>2927109.4881600002</v>
      </c>
      <c r="K39" s="318">
        <f>IF('Sumário de Resultados'!G66&lt;&gt;"",$G$3*'Sumário de Resultados'!G66,"")</f>
        <v>3775547.0209600008</v>
      </c>
      <c r="L39" s="318">
        <f>IF('Sumário de Resultados'!H66&lt;&gt;"",$G$3*'Sumário de Resultados'!H66,"")</f>
        <v>4623984.5537600005</v>
      </c>
      <c r="M39" s="318">
        <f>IF('Sumário de Resultados'!I66&lt;&gt;"",$G$3*'Sumário de Resultados'!I66,"")</f>
        <v>5472422.0865600007</v>
      </c>
      <c r="N39" s="318">
        <f>IF('Sumário de Resultados'!J66&lt;&gt;"",$G$3*'Sumário de Resultados'!J66,"")</f>
        <v>5472422.0865600007</v>
      </c>
      <c r="O39" s="318">
        <f>IF('Sumário de Resultados'!K66&lt;&gt;"",$G$3*'Sumário de Resultados'!K66,"")</f>
        <v>5472422.0865600007</v>
      </c>
      <c r="P39" s="318">
        <f>IF('Sumário de Resultados'!L66&lt;&gt;"",$G$3*'Sumário de Resultados'!L66,"")</f>
        <v>5472422.0865600007</v>
      </c>
      <c r="Q39" s="318">
        <f>IF('Sumário de Resultados'!M66&lt;&gt;"",$G$3*'Sumário de Resultados'!M66,"")</f>
        <v>5472422.0865600007</v>
      </c>
      <c r="R39" s="318">
        <f>IF('Sumário de Resultados'!N66&lt;&gt;"",$G$3*'Sumário de Resultados'!N66,"")</f>
        <v>5472422.0865600007</v>
      </c>
      <c r="S39" s="318">
        <f>IF('Sumário de Resultados'!O66&lt;&gt;"",$G$3*'Sumário de Resultados'!O66,"")</f>
        <v>5472422.0865600007</v>
      </c>
      <c r="T39" s="318">
        <f>IF('Sumário de Resultados'!P66&lt;&gt;"",$G$3*'Sumário de Resultados'!P66,"")</f>
        <v>5472422.0865600007</v>
      </c>
      <c r="U39" s="318">
        <f>IF('Sumário de Resultados'!Q66&lt;&gt;"",$G$3*'Sumário de Resultados'!Q66,"")</f>
        <v>5472422.0865600007</v>
      </c>
      <c r="V39" s="318">
        <f>IF('Sumário de Resultados'!R66&lt;&gt;"",$G$3*'Sumário de Resultados'!R66,"")</f>
        <v>5472422.0865600007</v>
      </c>
      <c r="W39" s="318">
        <f>IF('Sumário de Resultados'!S66&lt;&gt;"",$G$3*'Sumário de Resultados'!S66,"")</f>
        <v>5472422.0865600007</v>
      </c>
      <c r="X39" s="318">
        <f>IF('Sumário de Resultados'!T66&lt;&gt;"",$G$3*'Sumário de Resultados'!T66,"")</f>
        <v>5472422.0865600007</v>
      </c>
      <c r="Y39" s="318">
        <f>IF('Sumário de Resultados'!U66&lt;&gt;"",$G$3*'Sumário de Resultados'!U66,"")</f>
        <v>5472422.0865600007</v>
      </c>
      <c r="Z39" s="318">
        <f>IF('Sumário de Resultados'!V66&lt;&gt;"",$G$3*'Sumário de Resultados'!V66,"")</f>
        <v>5472422.0865600007</v>
      </c>
      <c r="AA39" s="318">
        <f>IF('Sumário de Resultados'!W66&lt;&gt;"",$G$3*'Sumário de Resultados'!W66,"")</f>
        <v>5472422.0865600007</v>
      </c>
      <c r="AB39" s="318">
        <f>IF('Sumário de Resultados'!X66&lt;&gt;"",$G$3*'Sumário de Resultados'!X66,"")</f>
        <v>5472422.0865600007</v>
      </c>
      <c r="AC39" s="318">
        <f>IF('Sumário de Resultados'!Y66&lt;&gt;"",$G$3*'Sumário de Resultados'!Y66,"")</f>
        <v>5472422.0865600007</v>
      </c>
      <c r="AD39" s="318">
        <f>IF('Sumário de Resultados'!Z66&lt;&gt;"",$G$3*'Sumário de Resultados'!Z66,"")</f>
        <v>5472422.0865600007</v>
      </c>
      <c r="AE39" s="318">
        <f>IF('Sumário de Resultados'!AA66&lt;&gt;"",$G$3*'Sumário de Resultados'!AA66,"")</f>
        <v>5472422.0865600007</v>
      </c>
      <c r="AF39" s="318">
        <f>IF('Sumário de Resultados'!AB66&lt;&gt;"",$G$3*'Sumário de Resultados'!AB66,"")</f>
        <v>5472422.0865600007</v>
      </c>
      <c r="AG39" s="318">
        <f>IF('Sumário de Resultados'!AC66&lt;&gt;"",$G$3*'Sumário de Resultados'!AC66,"")</f>
        <v>5472422.0865600007</v>
      </c>
      <c r="AH39" s="318">
        <f>IF('Sumário de Resultados'!AD66&lt;&gt;"",$G$3*'Sumário de Resultados'!AD66,"")</f>
        <v>5472422.0865600007</v>
      </c>
      <c r="AI39" s="318">
        <f>IF('Sumário de Resultados'!AE66&lt;&gt;"",$G$3*'Sumário de Resultados'!AE66,"")</f>
        <v>5472422.0865600007</v>
      </c>
      <c r="AJ39" s="318">
        <f>IF('Sumário de Resultados'!AF66&lt;&gt;"",$G$3*'Sumário de Resultados'!AF66,"")</f>
        <v>5472422.0865600007</v>
      </c>
      <c r="AK39" s="318">
        <f>IF('Sumário de Resultados'!AG66&lt;&gt;"",$G$3*'Sumário de Resultados'!AG66,"")</f>
        <v>5472422.0865600007</v>
      </c>
      <c r="AL39" s="318">
        <f>IF('Sumário de Resultados'!AH66&lt;&gt;"",$G$3*'Sumário de Resultados'!AH66,"")</f>
        <v>5472422.0865600007</v>
      </c>
      <c r="AM39" s="318">
        <f>IF('Sumário de Resultados'!AI66&lt;&gt;"",$G$3*'Sumário de Resultados'!AI66,"")</f>
        <v>5472422.0865600007</v>
      </c>
      <c r="AN39" s="318">
        <f>IF('Sumário de Resultados'!AJ66&lt;&gt;"",$G$3*'Sumário de Resultados'!AJ66,"")</f>
        <v>5472422.0865600007</v>
      </c>
      <c r="AO39" s="319">
        <f>IF('Sumário de Resultados'!AK66&lt;&gt;"",$G$3*'Sumário de Resultados'!AK66,"")</f>
        <v>5472422.0865600007</v>
      </c>
    </row>
    <row r="40" spans="2:41" ht="12" customHeight="1" x14ac:dyDescent="0.3">
      <c r="B40" s="456"/>
      <c r="C40" s="430" t="s">
        <v>117</v>
      </c>
      <c r="D40" s="424" t="s">
        <v>111</v>
      </c>
      <c r="E40" s="312" t="s">
        <v>46</v>
      </c>
      <c r="F40" s="247" t="s">
        <v>38</v>
      </c>
      <c r="G40" s="247"/>
      <c r="H40" s="233"/>
      <c r="I40" s="247"/>
      <c r="J40" s="248"/>
      <c r="K40" s="256"/>
      <c r="L40" s="247"/>
      <c r="M40" s="247"/>
      <c r="N40" s="247"/>
      <c r="O40" s="249"/>
      <c r="P40" s="249"/>
      <c r="Q40" s="249"/>
      <c r="R40" s="249"/>
      <c r="S40" s="249"/>
      <c r="T40" s="249"/>
      <c r="U40" s="249"/>
      <c r="V40" s="249"/>
      <c r="W40" s="249"/>
      <c r="X40" s="249"/>
      <c r="Y40" s="249"/>
      <c r="Z40" s="249"/>
      <c r="AA40" s="249"/>
      <c r="AB40" s="249"/>
      <c r="AC40" s="249"/>
      <c r="AD40" s="254"/>
      <c r="AE40" s="249"/>
      <c r="AF40" s="249"/>
      <c r="AG40" s="249"/>
      <c r="AH40" s="249"/>
      <c r="AI40" s="249"/>
      <c r="AJ40" s="249"/>
      <c r="AK40" s="249"/>
      <c r="AL40" s="249"/>
      <c r="AM40" s="254"/>
      <c r="AN40" s="254"/>
      <c r="AO40" s="255"/>
    </row>
    <row r="41" spans="2:41" ht="12" customHeight="1" x14ac:dyDescent="0.3">
      <c r="B41" s="456"/>
      <c r="C41" s="430"/>
      <c r="D41" s="424"/>
      <c r="E41" s="224" t="s">
        <v>109</v>
      </c>
      <c r="F41" s="203" t="s">
        <v>38</v>
      </c>
      <c r="G41" s="231"/>
      <c r="H41" s="229"/>
      <c r="I41" s="203"/>
      <c r="J41" s="233"/>
      <c r="K41" s="202"/>
      <c r="L41" s="203"/>
      <c r="M41" s="203"/>
      <c r="N41" s="203"/>
      <c r="O41" s="236"/>
      <c r="P41" s="236"/>
      <c r="Q41" s="236"/>
      <c r="R41" s="236"/>
      <c r="S41" s="236"/>
      <c r="T41" s="236"/>
      <c r="U41" s="236"/>
      <c r="V41" s="236"/>
      <c r="W41" s="236"/>
      <c r="X41" s="236"/>
      <c r="Y41" s="236"/>
      <c r="Z41" s="236"/>
      <c r="AA41" s="236"/>
      <c r="AB41" s="236"/>
      <c r="AC41" s="236"/>
      <c r="AD41" s="240"/>
      <c r="AE41" s="236"/>
      <c r="AF41" s="236"/>
      <c r="AG41" s="236"/>
      <c r="AH41" s="236"/>
      <c r="AI41" s="236"/>
      <c r="AJ41" s="236"/>
      <c r="AK41" s="236"/>
      <c r="AL41" s="236"/>
      <c r="AM41" s="240"/>
      <c r="AN41" s="240"/>
      <c r="AO41" s="242"/>
    </row>
    <row r="42" spans="2:41" ht="12" customHeight="1" x14ac:dyDescent="0.3">
      <c r="B42" s="456"/>
      <c r="C42" s="430"/>
      <c r="D42" s="424"/>
      <c r="E42" s="224" t="s">
        <v>127</v>
      </c>
      <c r="F42" s="203" t="s">
        <v>38</v>
      </c>
      <c r="G42" s="203"/>
      <c r="H42" s="218"/>
      <c r="I42" s="203"/>
      <c r="J42" s="218"/>
      <c r="K42" s="202"/>
      <c r="L42" s="203"/>
      <c r="M42" s="203"/>
      <c r="N42" s="203"/>
      <c r="O42" s="236"/>
      <c r="P42" s="236"/>
      <c r="Q42" s="236"/>
      <c r="R42" s="236"/>
      <c r="S42" s="236"/>
      <c r="T42" s="236"/>
      <c r="U42" s="236"/>
      <c r="V42" s="236"/>
      <c r="W42" s="236"/>
      <c r="X42" s="236"/>
      <c r="Y42" s="236"/>
      <c r="Z42" s="236"/>
      <c r="AA42" s="236"/>
      <c r="AB42" s="236"/>
      <c r="AC42" s="251"/>
      <c r="AD42" s="240"/>
      <c r="AE42" s="236"/>
      <c r="AF42" s="236"/>
      <c r="AG42" s="236"/>
      <c r="AH42" s="236"/>
      <c r="AI42" s="236"/>
      <c r="AJ42" s="236"/>
      <c r="AK42" s="236"/>
      <c r="AL42" s="236"/>
      <c r="AM42" s="240"/>
      <c r="AN42" s="240"/>
      <c r="AO42" s="242"/>
    </row>
    <row r="43" spans="2:41" ht="12" customHeight="1" x14ac:dyDescent="0.3">
      <c r="B43" s="456"/>
      <c r="C43" s="430"/>
      <c r="D43" s="425"/>
      <c r="E43" s="220" t="s">
        <v>126</v>
      </c>
      <c r="F43" s="320" t="s">
        <v>38</v>
      </c>
      <c r="G43" s="200" t="str">
        <f>IF(AND(G40&lt;&gt;"",G41&lt;&gt;"",G42&lt;&gt;""),G40*G41*G42,"")</f>
        <v/>
      </c>
      <c r="H43" s="198" t="str">
        <f>IF(AND(H40&lt;&gt;"",H41&lt;&gt;"",H42&lt;&gt;""),H40*H41*H42,"")</f>
        <v/>
      </c>
      <c r="I43" s="200" t="str">
        <f t="shared" ref="I43:AO43" si="0">IF(AND(I40&lt;&gt;"",I41&lt;&gt;"",I42&lt;&gt;""),I40*I41*I42,"")</f>
        <v/>
      </c>
      <c r="J43" s="200" t="str">
        <f t="shared" si="0"/>
        <v/>
      </c>
      <c r="K43" s="200" t="str">
        <f t="shared" si="0"/>
        <v/>
      </c>
      <c r="L43" s="204" t="str">
        <f t="shared" si="0"/>
        <v/>
      </c>
      <c r="M43" s="204" t="str">
        <f t="shared" si="0"/>
        <v/>
      </c>
      <c r="N43" s="204" t="str">
        <f t="shared" si="0"/>
        <v/>
      </c>
      <c r="O43" s="204" t="str">
        <f t="shared" si="0"/>
        <v/>
      </c>
      <c r="P43" s="204" t="str">
        <f t="shared" si="0"/>
        <v/>
      </c>
      <c r="Q43" s="204" t="str">
        <f t="shared" si="0"/>
        <v/>
      </c>
      <c r="R43" s="204" t="str">
        <f t="shared" si="0"/>
        <v/>
      </c>
      <c r="S43" s="204" t="str">
        <f t="shared" si="0"/>
        <v/>
      </c>
      <c r="T43" s="204" t="str">
        <f t="shared" si="0"/>
        <v/>
      </c>
      <c r="U43" s="204" t="str">
        <f t="shared" si="0"/>
        <v/>
      </c>
      <c r="V43" s="204" t="str">
        <f t="shared" si="0"/>
        <v/>
      </c>
      <c r="W43" s="204" t="str">
        <f t="shared" si="0"/>
        <v/>
      </c>
      <c r="X43" s="204" t="str">
        <f t="shared" si="0"/>
        <v/>
      </c>
      <c r="Y43" s="204" t="str">
        <f t="shared" si="0"/>
        <v/>
      </c>
      <c r="Z43" s="204" t="str">
        <f t="shared" si="0"/>
        <v/>
      </c>
      <c r="AA43" s="204" t="str">
        <f t="shared" si="0"/>
        <v/>
      </c>
      <c r="AB43" s="204" t="str">
        <f t="shared" si="0"/>
        <v/>
      </c>
      <c r="AC43" s="204" t="str">
        <f t="shared" si="0"/>
        <v/>
      </c>
      <c r="AD43" s="200" t="str">
        <f t="shared" si="0"/>
        <v/>
      </c>
      <c r="AE43" s="200" t="str">
        <f t="shared" si="0"/>
        <v/>
      </c>
      <c r="AF43" s="200" t="str">
        <f t="shared" si="0"/>
        <v/>
      </c>
      <c r="AG43" s="200" t="str">
        <f t="shared" si="0"/>
        <v/>
      </c>
      <c r="AH43" s="204" t="str">
        <f t="shared" si="0"/>
        <v/>
      </c>
      <c r="AI43" s="204" t="str">
        <f t="shared" si="0"/>
        <v/>
      </c>
      <c r="AJ43" s="204" t="str">
        <f t="shared" si="0"/>
        <v/>
      </c>
      <c r="AK43" s="204" t="str">
        <f>IF(AND(AK40&lt;&gt;"",AK41&lt;&gt;"",AK42&lt;&gt;""),AK40*AK41*AK42,"")</f>
        <v/>
      </c>
      <c r="AL43" s="204" t="str">
        <f t="shared" si="0"/>
        <v/>
      </c>
      <c r="AM43" s="204" t="str">
        <f t="shared" si="0"/>
        <v/>
      </c>
      <c r="AN43" s="204" t="str">
        <f t="shared" si="0"/>
        <v/>
      </c>
      <c r="AO43" s="210" t="str">
        <f t="shared" si="0"/>
        <v/>
      </c>
    </row>
    <row r="44" spans="2:41" ht="12" customHeight="1" x14ac:dyDescent="0.3">
      <c r="B44" s="456"/>
      <c r="C44" s="430"/>
      <c r="D44" s="426" t="s">
        <v>111</v>
      </c>
      <c r="E44" s="243" t="s">
        <v>46</v>
      </c>
      <c r="F44" s="203" t="s">
        <v>38</v>
      </c>
      <c r="G44" s="203"/>
      <c r="H44" s="203"/>
      <c r="I44" s="202"/>
      <c r="J44" s="244"/>
      <c r="K44" s="244"/>
      <c r="L44" s="203"/>
      <c r="M44" s="203"/>
      <c r="N44" s="250"/>
      <c r="O44" s="251"/>
      <c r="P44" s="251"/>
      <c r="Q44" s="251"/>
      <c r="R44" s="251"/>
      <c r="S44" s="251"/>
      <c r="T44" s="251"/>
      <c r="U44" s="251"/>
      <c r="V44" s="251"/>
      <c r="W44" s="251"/>
      <c r="X44" s="236"/>
      <c r="Y44" s="240"/>
      <c r="Z44" s="236"/>
      <c r="AA44" s="236"/>
      <c r="AB44" s="240"/>
      <c r="AC44" s="236"/>
      <c r="AD44" s="237"/>
      <c r="AE44" s="238"/>
      <c r="AF44" s="236"/>
      <c r="AG44" s="236"/>
      <c r="AH44" s="249"/>
      <c r="AI44" s="249"/>
      <c r="AJ44" s="236"/>
      <c r="AK44" s="236"/>
      <c r="AL44" s="236"/>
      <c r="AM44" s="236"/>
      <c r="AN44" s="254"/>
      <c r="AO44" s="255"/>
    </row>
    <row r="45" spans="2:41" ht="12" customHeight="1" x14ac:dyDescent="0.3">
      <c r="B45" s="456"/>
      <c r="C45" s="430"/>
      <c r="D45" s="424"/>
      <c r="E45" s="245" t="s">
        <v>109</v>
      </c>
      <c r="F45" s="203" t="s">
        <v>38</v>
      </c>
      <c r="G45" s="246"/>
      <c r="H45" s="203"/>
      <c r="I45" s="231"/>
      <c r="J45" s="203"/>
      <c r="K45" s="218"/>
      <c r="L45" s="247"/>
      <c r="M45" s="247"/>
      <c r="N45" s="203"/>
      <c r="O45" s="236"/>
      <c r="P45" s="236"/>
      <c r="Q45" s="236"/>
      <c r="R45" s="236"/>
      <c r="S45" s="236"/>
      <c r="T45" s="236"/>
      <c r="U45" s="236"/>
      <c r="V45" s="236"/>
      <c r="W45" s="236"/>
      <c r="X45" s="236"/>
      <c r="Y45" s="240"/>
      <c r="Z45" s="236"/>
      <c r="AA45" s="236"/>
      <c r="AB45" s="240"/>
      <c r="AC45" s="249"/>
      <c r="AD45" s="252"/>
      <c r="AE45" s="253"/>
      <c r="AF45" s="236"/>
      <c r="AG45" s="249"/>
      <c r="AH45" s="249"/>
      <c r="AI45" s="249"/>
      <c r="AJ45" s="249"/>
      <c r="AK45" s="249"/>
      <c r="AL45" s="249"/>
      <c r="AM45" s="236"/>
      <c r="AN45" s="240"/>
      <c r="AO45" s="242"/>
    </row>
    <row r="46" spans="2:41" ht="12" customHeight="1" x14ac:dyDescent="0.3">
      <c r="B46" s="456"/>
      <c r="C46" s="430"/>
      <c r="D46" s="424"/>
      <c r="E46" s="245" t="s">
        <v>127</v>
      </c>
      <c r="F46" s="203" t="s">
        <v>38</v>
      </c>
      <c r="G46" s="202"/>
      <c r="H46" s="203"/>
      <c r="I46" s="203"/>
      <c r="J46" s="247"/>
      <c r="K46" s="248"/>
      <c r="L46" s="203"/>
      <c r="M46" s="203"/>
      <c r="N46" s="247"/>
      <c r="O46" s="249"/>
      <c r="P46" s="249"/>
      <c r="Q46" s="249"/>
      <c r="R46" s="249"/>
      <c r="S46" s="249"/>
      <c r="T46" s="249"/>
      <c r="U46" s="249"/>
      <c r="V46" s="249"/>
      <c r="W46" s="249"/>
      <c r="X46" s="236"/>
      <c r="Y46" s="240"/>
      <c r="Z46" s="236"/>
      <c r="AA46" s="236"/>
      <c r="AB46" s="240"/>
      <c r="AC46" s="249"/>
      <c r="AD46" s="252"/>
      <c r="AE46" s="253"/>
      <c r="AF46" s="236"/>
      <c r="AG46" s="249"/>
      <c r="AH46" s="236"/>
      <c r="AI46" s="236"/>
      <c r="AJ46" s="236"/>
      <c r="AK46" s="236"/>
      <c r="AL46" s="236"/>
      <c r="AM46" s="236"/>
      <c r="AN46" s="240"/>
      <c r="AO46" s="242"/>
    </row>
    <row r="47" spans="2:41" ht="12" customHeight="1" x14ac:dyDescent="0.3">
      <c r="B47" s="456"/>
      <c r="C47" s="430"/>
      <c r="D47" s="425"/>
      <c r="E47" s="220" t="s">
        <v>126</v>
      </c>
      <c r="F47" s="321" t="s">
        <v>38</v>
      </c>
      <c r="G47" s="259" t="str">
        <f>IF(AND(G44&lt;&gt;"",G45&lt;&gt;"",G46&lt;&gt;""),G44*G45*G46,"")</f>
        <v/>
      </c>
      <c r="H47" s="259" t="str">
        <f t="shared" ref="H47:AO47" si="1">IF(AND(H44&lt;&gt;"",H45&lt;&gt;"",H46&lt;&gt;""),H44*H45*H46,"")</f>
        <v/>
      </c>
      <c r="I47" s="259" t="str">
        <f t="shared" si="1"/>
        <v/>
      </c>
      <c r="J47" s="259" t="str">
        <f t="shared" si="1"/>
        <v/>
      </c>
      <c r="K47" s="259" t="str">
        <f t="shared" si="1"/>
        <v/>
      </c>
      <c r="L47" s="259" t="str">
        <f t="shared" si="1"/>
        <v/>
      </c>
      <c r="M47" s="259" t="str">
        <f t="shared" si="1"/>
        <v/>
      </c>
      <c r="N47" s="259" t="str">
        <f t="shared" si="1"/>
        <v/>
      </c>
      <c r="O47" s="259" t="str">
        <f t="shared" si="1"/>
        <v/>
      </c>
      <c r="P47" s="259" t="str">
        <f t="shared" si="1"/>
        <v/>
      </c>
      <c r="Q47" s="259" t="str">
        <f t="shared" si="1"/>
        <v/>
      </c>
      <c r="R47" s="259" t="str">
        <f t="shared" si="1"/>
        <v/>
      </c>
      <c r="S47" s="259" t="str">
        <f t="shared" si="1"/>
        <v/>
      </c>
      <c r="T47" s="259" t="str">
        <f t="shared" si="1"/>
        <v/>
      </c>
      <c r="U47" s="259" t="str">
        <f t="shared" si="1"/>
        <v/>
      </c>
      <c r="V47" s="259" t="str">
        <f t="shared" si="1"/>
        <v/>
      </c>
      <c r="W47" s="259" t="str">
        <f t="shared" si="1"/>
        <v/>
      </c>
      <c r="X47" s="259" t="str">
        <f t="shared" si="1"/>
        <v/>
      </c>
      <c r="Y47" s="260" t="str">
        <f t="shared" si="1"/>
        <v/>
      </c>
      <c r="Z47" s="261" t="str">
        <f t="shared" si="1"/>
        <v/>
      </c>
      <c r="AA47" s="259" t="str">
        <f t="shared" si="1"/>
        <v/>
      </c>
      <c r="AB47" s="260" t="str">
        <f t="shared" si="1"/>
        <v/>
      </c>
      <c r="AC47" s="261" t="str">
        <f t="shared" si="1"/>
        <v/>
      </c>
      <c r="AD47" s="259" t="str">
        <f t="shared" si="1"/>
        <v/>
      </c>
      <c r="AE47" s="259" t="str">
        <f t="shared" si="1"/>
        <v/>
      </c>
      <c r="AF47" s="259" t="str">
        <f t="shared" si="1"/>
        <v/>
      </c>
      <c r="AG47" s="259" t="str">
        <f t="shared" si="1"/>
        <v/>
      </c>
      <c r="AH47" s="259" t="str">
        <f t="shared" si="1"/>
        <v/>
      </c>
      <c r="AI47" s="259" t="str">
        <f t="shared" si="1"/>
        <v/>
      </c>
      <c r="AJ47" s="259" t="str">
        <f t="shared" si="1"/>
        <v/>
      </c>
      <c r="AK47" s="259" t="str">
        <f t="shared" si="1"/>
        <v/>
      </c>
      <c r="AL47" s="259" t="str">
        <f t="shared" si="1"/>
        <v/>
      </c>
      <c r="AM47" s="259" t="str">
        <f t="shared" si="1"/>
        <v/>
      </c>
      <c r="AN47" s="259" t="str">
        <f t="shared" si="1"/>
        <v/>
      </c>
      <c r="AO47" s="262" t="str">
        <f t="shared" si="1"/>
        <v/>
      </c>
    </row>
    <row r="48" spans="2:41" ht="12" customHeight="1" x14ac:dyDescent="0.3">
      <c r="B48" s="456"/>
      <c r="C48" s="430"/>
      <c r="D48" s="426" t="s">
        <v>111</v>
      </c>
      <c r="E48" s="243" t="s">
        <v>46</v>
      </c>
      <c r="F48" s="203" t="s">
        <v>38</v>
      </c>
      <c r="G48" s="247"/>
      <c r="H48" s="247"/>
      <c r="I48" s="256"/>
      <c r="J48" s="257"/>
      <c r="K48" s="257"/>
      <c r="L48" s="247"/>
      <c r="M48" s="247"/>
      <c r="N48" s="250"/>
      <c r="O48" s="251"/>
      <c r="P48" s="251"/>
      <c r="Q48" s="251"/>
      <c r="R48" s="251"/>
      <c r="S48" s="251"/>
      <c r="T48" s="251"/>
      <c r="U48" s="251"/>
      <c r="V48" s="251"/>
      <c r="W48" s="251"/>
      <c r="X48" s="249"/>
      <c r="Y48" s="254"/>
      <c r="Z48" s="249"/>
      <c r="AA48" s="249"/>
      <c r="AB48" s="254"/>
      <c r="AC48" s="249"/>
      <c r="AD48" s="252"/>
      <c r="AE48" s="258"/>
      <c r="AF48" s="249"/>
      <c r="AG48" s="249"/>
      <c r="AH48" s="249"/>
      <c r="AI48" s="249"/>
      <c r="AJ48" s="249"/>
      <c r="AK48" s="249"/>
      <c r="AL48" s="249"/>
      <c r="AM48" s="249"/>
      <c r="AN48" s="254"/>
      <c r="AO48" s="255"/>
    </row>
    <row r="49" spans="2:41" ht="12" customHeight="1" x14ac:dyDescent="0.3">
      <c r="B49" s="456"/>
      <c r="C49" s="430"/>
      <c r="D49" s="424"/>
      <c r="E49" s="245" t="s">
        <v>109</v>
      </c>
      <c r="F49" s="203" t="s">
        <v>38</v>
      </c>
      <c r="G49" s="246"/>
      <c r="H49" s="203"/>
      <c r="I49" s="231"/>
      <c r="J49" s="203"/>
      <c r="K49" s="218"/>
      <c r="L49" s="247"/>
      <c r="M49" s="247"/>
      <c r="N49" s="203"/>
      <c r="O49" s="236"/>
      <c r="P49" s="236"/>
      <c r="Q49" s="236"/>
      <c r="R49" s="236"/>
      <c r="S49" s="236"/>
      <c r="T49" s="236"/>
      <c r="U49" s="236"/>
      <c r="V49" s="236"/>
      <c r="W49" s="236"/>
      <c r="X49" s="236"/>
      <c r="Y49" s="240"/>
      <c r="Z49" s="236"/>
      <c r="AA49" s="236"/>
      <c r="AB49" s="240"/>
      <c r="AC49" s="249"/>
      <c r="AD49" s="252"/>
      <c r="AE49" s="253"/>
      <c r="AF49" s="236"/>
      <c r="AG49" s="249"/>
      <c r="AH49" s="249"/>
      <c r="AI49" s="249"/>
      <c r="AJ49" s="249"/>
      <c r="AK49" s="249"/>
      <c r="AL49" s="249"/>
      <c r="AM49" s="236"/>
      <c r="AN49" s="240"/>
      <c r="AO49" s="242"/>
    </row>
    <row r="50" spans="2:41" ht="12" customHeight="1" x14ac:dyDescent="0.3">
      <c r="B50" s="456"/>
      <c r="C50" s="430"/>
      <c r="D50" s="424"/>
      <c r="E50" s="245" t="s">
        <v>127</v>
      </c>
      <c r="F50" s="203" t="s">
        <v>38</v>
      </c>
      <c r="G50" s="202"/>
      <c r="H50" s="203"/>
      <c r="I50" s="203"/>
      <c r="J50" s="203"/>
      <c r="K50" s="218"/>
      <c r="L50" s="203"/>
      <c r="M50" s="203"/>
      <c r="N50" s="203"/>
      <c r="O50" s="236"/>
      <c r="P50" s="236"/>
      <c r="Q50" s="236"/>
      <c r="R50" s="236"/>
      <c r="S50" s="236"/>
      <c r="T50" s="236"/>
      <c r="U50" s="236"/>
      <c r="V50" s="236"/>
      <c r="W50" s="236"/>
      <c r="X50" s="236"/>
      <c r="Y50" s="240"/>
      <c r="Z50" s="236"/>
      <c r="AA50" s="236"/>
      <c r="AB50" s="240"/>
      <c r="AC50" s="236"/>
      <c r="AD50" s="237"/>
      <c r="AE50" s="263"/>
      <c r="AF50" s="236"/>
      <c r="AG50" s="236"/>
      <c r="AH50" s="236"/>
      <c r="AI50" s="236"/>
      <c r="AJ50" s="236"/>
      <c r="AK50" s="236"/>
      <c r="AL50" s="236"/>
      <c r="AM50" s="236"/>
      <c r="AN50" s="240"/>
      <c r="AO50" s="242"/>
    </row>
    <row r="51" spans="2:41" ht="12" customHeight="1" x14ac:dyDescent="0.3">
      <c r="B51" s="456"/>
      <c r="C51" s="430"/>
      <c r="D51" s="425"/>
      <c r="E51" s="221" t="s">
        <v>126</v>
      </c>
      <c r="F51" s="321" t="s">
        <v>38</v>
      </c>
      <c r="G51" s="259" t="str">
        <f>IF(AND(G48&lt;&gt;"",G49&lt;&gt;"",G50&lt;&gt;""),G48*G49*G50,"")</f>
        <v/>
      </c>
      <c r="H51" s="259" t="str">
        <f t="shared" ref="H51:AO51" si="2">IF(AND(H48&lt;&gt;"",H49&lt;&gt;"",H50&lt;&gt;""),H48*H49*H50,"")</f>
        <v/>
      </c>
      <c r="I51" s="259" t="str">
        <f t="shared" si="2"/>
        <v/>
      </c>
      <c r="J51" s="259" t="str">
        <f t="shared" si="2"/>
        <v/>
      </c>
      <c r="K51" s="259" t="str">
        <f t="shared" si="2"/>
        <v/>
      </c>
      <c r="L51" s="259" t="str">
        <f t="shared" si="2"/>
        <v/>
      </c>
      <c r="M51" s="259" t="str">
        <f t="shared" si="2"/>
        <v/>
      </c>
      <c r="N51" s="259" t="str">
        <f t="shared" si="2"/>
        <v/>
      </c>
      <c r="O51" s="259" t="str">
        <f t="shared" si="2"/>
        <v/>
      </c>
      <c r="P51" s="259" t="str">
        <f t="shared" si="2"/>
        <v/>
      </c>
      <c r="Q51" s="259" t="str">
        <f t="shared" si="2"/>
        <v/>
      </c>
      <c r="R51" s="259" t="str">
        <f t="shared" si="2"/>
        <v/>
      </c>
      <c r="S51" s="259" t="str">
        <f t="shared" si="2"/>
        <v/>
      </c>
      <c r="T51" s="259" t="str">
        <f t="shared" si="2"/>
        <v/>
      </c>
      <c r="U51" s="259" t="str">
        <f t="shared" si="2"/>
        <v/>
      </c>
      <c r="V51" s="259" t="str">
        <f t="shared" si="2"/>
        <v/>
      </c>
      <c r="W51" s="259" t="str">
        <f t="shared" si="2"/>
        <v/>
      </c>
      <c r="X51" s="259" t="str">
        <f t="shared" si="2"/>
        <v/>
      </c>
      <c r="Y51" s="259" t="str">
        <f t="shared" si="2"/>
        <v/>
      </c>
      <c r="Z51" s="259" t="str">
        <f t="shared" si="2"/>
        <v/>
      </c>
      <c r="AA51" s="259" t="str">
        <f t="shared" si="2"/>
        <v/>
      </c>
      <c r="AB51" s="259" t="str">
        <f t="shared" si="2"/>
        <v/>
      </c>
      <c r="AC51" s="259" t="str">
        <f t="shared" si="2"/>
        <v/>
      </c>
      <c r="AD51" s="259" t="str">
        <f t="shared" si="2"/>
        <v/>
      </c>
      <c r="AE51" s="259" t="str">
        <f t="shared" si="2"/>
        <v/>
      </c>
      <c r="AF51" s="259" t="str">
        <f t="shared" si="2"/>
        <v/>
      </c>
      <c r="AG51" s="259" t="str">
        <f t="shared" si="2"/>
        <v/>
      </c>
      <c r="AH51" s="259" t="str">
        <f t="shared" si="2"/>
        <v/>
      </c>
      <c r="AI51" s="259" t="str">
        <f t="shared" si="2"/>
        <v/>
      </c>
      <c r="AJ51" s="259" t="str">
        <f t="shared" si="2"/>
        <v/>
      </c>
      <c r="AK51" s="259" t="str">
        <f t="shared" si="2"/>
        <v/>
      </c>
      <c r="AL51" s="259" t="str">
        <f t="shared" si="2"/>
        <v/>
      </c>
      <c r="AM51" s="259" t="str">
        <f t="shared" si="2"/>
        <v/>
      </c>
      <c r="AN51" s="259" t="str">
        <f t="shared" si="2"/>
        <v/>
      </c>
      <c r="AO51" s="262" t="str">
        <f t="shared" si="2"/>
        <v/>
      </c>
    </row>
    <row r="52" spans="2:41" ht="12" customHeight="1" x14ac:dyDescent="0.3">
      <c r="B52" s="456"/>
      <c r="C52" s="430"/>
      <c r="D52" s="426" t="s">
        <v>111</v>
      </c>
      <c r="E52" s="264" t="s">
        <v>46</v>
      </c>
      <c r="F52" s="203" t="s">
        <v>38</v>
      </c>
      <c r="G52" s="247"/>
      <c r="H52" s="247"/>
      <c r="I52" s="256"/>
      <c r="J52" s="257"/>
      <c r="K52" s="257"/>
      <c r="L52" s="247"/>
      <c r="M52" s="247"/>
      <c r="N52" s="250"/>
      <c r="O52" s="251"/>
      <c r="P52" s="251"/>
      <c r="Q52" s="251"/>
      <c r="R52" s="251"/>
      <c r="S52" s="251"/>
      <c r="T52" s="251"/>
      <c r="U52" s="251"/>
      <c r="V52" s="251"/>
      <c r="W52" s="251"/>
      <c r="X52" s="249"/>
      <c r="Y52" s="254"/>
      <c r="Z52" s="249"/>
      <c r="AA52" s="249"/>
      <c r="AB52" s="254"/>
      <c r="AC52" s="249"/>
      <c r="AD52" s="252"/>
      <c r="AE52" s="258"/>
      <c r="AF52" s="249"/>
      <c r="AG52" s="249"/>
      <c r="AH52" s="249"/>
      <c r="AI52" s="249"/>
      <c r="AJ52" s="249"/>
      <c r="AK52" s="249"/>
      <c r="AL52" s="249"/>
      <c r="AM52" s="249"/>
      <c r="AN52" s="254"/>
      <c r="AO52" s="255"/>
    </row>
    <row r="53" spans="2:41" ht="12" customHeight="1" x14ac:dyDescent="0.3">
      <c r="B53" s="456"/>
      <c r="C53" s="430"/>
      <c r="D53" s="424"/>
      <c r="E53" s="245" t="s">
        <v>109</v>
      </c>
      <c r="F53" s="203" t="s">
        <v>38</v>
      </c>
      <c r="G53" s="246"/>
      <c r="H53" s="203"/>
      <c r="I53" s="231"/>
      <c r="J53" s="203"/>
      <c r="K53" s="218"/>
      <c r="L53" s="247"/>
      <c r="M53" s="247"/>
      <c r="N53" s="203"/>
      <c r="O53" s="236"/>
      <c r="P53" s="236"/>
      <c r="Q53" s="236"/>
      <c r="R53" s="236"/>
      <c r="S53" s="236"/>
      <c r="T53" s="236"/>
      <c r="U53" s="236"/>
      <c r="V53" s="236"/>
      <c r="W53" s="236"/>
      <c r="X53" s="236"/>
      <c r="Y53" s="240"/>
      <c r="Z53" s="236"/>
      <c r="AA53" s="236"/>
      <c r="AB53" s="240"/>
      <c r="AC53" s="249"/>
      <c r="AD53" s="252"/>
      <c r="AE53" s="253"/>
      <c r="AF53" s="236"/>
      <c r="AG53" s="249"/>
      <c r="AH53" s="249"/>
      <c r="AI53" s="249"/>
      <c r="AJ53" s="249"/>
      <c r="AK53" s="249"/>
      <c r="AL53" s="249"/>
      <c r="AM53" s="236"/>
      <c r="AN53" s="240"/>
      <c r="AO53" s="242"/>
    </row>
    <row r="54" spans="2:41" ht="12" customHeight="1" x14ac:dyDescent="0.3">
      <c r="B54" s="456"/>
      <c r="C54" s="430"/>
      <c r="D54" s="424"/>
      <c r="E54" s="245" t="s">
        <v>127</v>
      </c>
      <c r="F54" s="203" t="s">
        <v>38</v>
      </c>
      <c r="G54" s="202"/>
      <c r="H54" s="203"/>
      <c r="I54" s="203"/>
      <c r="J54" s="203"/>
      <c r="K54" s="218"/>
      <c r="L54" s="203"/>
      <c r="M54" s="203"/>
      <c r="N54" s="203"/>
      <c r="O54" s="236"/>
      <c r="P54" s="236"/>
      <c r="Q54" s="236"/>
      <c r="R54" s="236"/>
      <c r="S54" s="236"/>
      <c r="T54" s="236"/>
      <c r="U54" s="236"/>
      <c r="V54" s="236"/>
      <c r="W54" s="236"/>
      <c r="X54" s="236"/>
      <c r="Y54" s="240"/>
      <c r="Z54" s="236"/>
      <c r="AA54" s="236"/>
      <c r="AB54" s="240"/>
      <c r="AC54" s="236"/>
      <c r="AD54" s="237"/>
      <c r="AE54" s="263"/>
      <c r="AF54" s="236"/>
      <c r="AG54" s="236"/>
      <c r="AH54" s="236"/>
      <c r="AI54" s="236"/>
      <c r="AJ54" s="236"/>
      <c r="AK54" s="236"/>
      <c r="AL54" s="236"/>
      <c r="AM54" s="236"/>
      <c r="AN54" s="240"/>
      <c r="AO54" s="242"/>
    </row>
    <row r="55" spans="2:41" ht="12" customHeight="1" x14ac:dyDescent="0.3">
      <c r="B55" s="456"/>
      <c r="C55" s="430"/>
      <c r="D55" s="425"/>
      <c r="E55" s="221" t="s">
        <v>126</v>
      </c>
      <c r="F55" s="321" t="s">
        <v>38</v>
      </c>
      <c r="G55" s="259" t="str">
        <f>IF(AND(G52&lt;&gt;"",G53&lt;&gt;"",G54&lt;&gt;""),G52*G53*G54,"")</f>
        <v/>
      </c>
      <c r="H55" s="259" t="str">
        <f t="shared" ref="H55:AO55" si="3">IF(AND(H52&lt;&gt;"",H53&lt;&gt;"",H54&lt;&gt;""),H52*H53*H54,"")</f>
        <v/>
      </c>
      <c r="I55" s="259" t="str">
        <f t="shared" si="3"/>
        <v/>
      </c>
      <c r="J55" s="259" t="str">
        <f t="shared" si="3"/>
        <v/>
      </c>
      <c r="K55" s="259" t="str">
        <f t="shared" si="3"/>
        <v/>
      </c>
      <c r="L55" s="259" t="str">
        <f t="shared" si="3"/>
        <v/>
      </c>
      <c r="M55" s="259" t="str">
        <f t="shared" si="3"/>
        <v/>
      </c>
      <c r="N55" s="259" t="str">
        <f t="shared" si="3"/>
        <v/>
      </c>
      <c r="O55" s="259" t="str">
        <f t="shared" si="3"/>
        <v/>
      </c>
      <c r="P55" s="259" t="str">
        <f t="shared" si="3"/>
        <v/>
      </c>
      <c r="Q55" s="259" t="str">
        <f t="shared" si="3"/>
        <v/>
      </c>
      <c r="R55" s="259" t="str">
        <f t="shared" si="3"/>
        <v/>
      </c>
      <c r="S55" s="259" t="str">
        <f t="shared" si="3"/>
        <v/>
      </c>
      <c r="T55" s="259" t="str">
        <f t="shared" si="3"/>
        <v/>
      </c>
      <c r="U55" s="259" t="str">
        <f t="shared" si="3"/>
        <v/>
      </c>
      <c r="V55" s="259" t="str">
        <f t="shared" si="3"/>
        <v/>
      </c>
      <c r="W55" s="259" t="str">
        <f t="shared" si="3"/>
        <v/>
      </c>
      <c r="X55" s="259" t="str">
        <f t="shared" si="3"/>
        <v/>
      </c>
      <c r="Y55" s="259" t="str">
        <f t="shared" si="3"/>
        <v/>
      </c>
      <c r="Z55" s="259" t="str">
        <f t="shared" si="3"/>
        <v/>
      </c>
      <c r="AA55" s="259" t="str">
        <f t="shared" si="3"/>
        <v/>
      </c>
      <c r="AB55" s="259" t="str">
        <f t="shared" si="3"/>
        <v/>
      </c>
      <c r="AC55" s="259" t="str">
        <f t="shared" si="3"/>
        <v/>
      </c>
      <c r="AD55" s="259" t="str">
        <f t="shared" si="3"/>
        <v/>
      </c>
      <c r="AE55" s="259" t="str">
        <f t="shared" si="3"/>
        <v/>
      </c>
      <c r="AF55" s="259" t="str">
        <f t="shared" si="3"/>
        <v/>
      </c>
      <c r="AG55" s="259" t="str">
        <f t="shared" si="3"/>
        <v/>
      </c>
      <c r="AH55" s="259" t="str">
        <f t="shared" si="3"/>
        <v/>
      </c>
      <c r="AI55" s="259" t="str">
        <f t="shared" si="3"/>
        <v/>
      </c>
      <c r="AJ55" s="259" t="str">
        <f t="shared" si="3"/>
        <v/>
      </c>
      <c r="AK55" s="259" t="str">
        <f t="shared" si="3"/>
        <v/>
      </c>
      <c r="AL55" s="259" t="str">
        <f t="shared" si="3"/>
        <v/>
      </c>
      <c r="AM55" s="259" t="str">
        <f t="shared" si="3"/>
        <v/>
      </c>
      <c r="AN55" s="259" t="str">
        <f t="shared" si="3"/>
        <v/>
      </c>
      <c r="AO55" s="262" t="str">
        <f t="shared" si="3"/>
        <v/>
      </c>
    </row>
    <row r="56" spans="2:41" ht="12" customHeight="1" x14ac:dyDescent="0.3">
      <c r="B56" s="456"/>
      <c r="C56" s="430"/>
      <c r="D56" s="426" t="s">
        <v>111</v>
      </c>
      <c r="E56" s="264" t="s">
        <v>46</v>
      </c>
      <c r="F56" s="203" t="s">
        <v>38</v>
      </c>
      <c r="G56" s="247"/>
      <c r="H56" s="247"/>
      <c r="I56" s="256"/>
      <c r="J56" s="257"/>
      <c r="K56" s="257"/>
      <c r="L56" s="247"/>
      <c r="M56" s="247"/>
      <c r="N56" s="250"/>
      <c r="O56" s="251"/>
      <c r="P56" s="251"/>
      <c r="Q56" s="251"/>
      <c r="R56" s="251"/>
      <c r="S56" s="251"/>
      <c r="T56" s="251"/>
      <c r="U56" s="251"/>
      <c r="V56" s="251"/>
      <c r="W56" s="251"/>
      <c r="X56" s="249"/>
      <c r="Y56" s="254"/>
      <c r="Z56" s="249"/>
      <c r="AA56" s="249"/>
      <c r="AB56" s="254"/>
      <c r="AC56" s="249"/>
      <c r="AD56" s="252"/>
      <c r="AE56" s="258"/>
      <c r="AF56" s="249"/>
      <c r="AG56" s="249"/>
      <c r="AH56" s="249"/>
      <c r="AI56" s="249"/>
      <c r="AJ56" s="249"/>
      <c r="AK56" s="249"/>
      <c r="AL56" s="249"/>
      <c r="AM56" s="249"/>
      <c r="AN56" s="254"/>
      <c r="AO56" s="255"/>
    </row>
    <row r="57" spans="2:41" ht="12" customHeight="1" x14ac:dyDescent="0.3">
      <c r="B57" s="456"/>
      <c r="C57" s="430"/>
      <c r="D57" s="424"/>
      <c r="E57" s="245" t="s">
        <v>109</v>
      </c>
      <c r="F57" s="203" t="s">
        <v>38</v>
      </c>
      <c r="G57" s="246"/>
      <c r="H57" s="203"/>
      <c r="I57" s="231"/>
      <c r="J57" s="203"/>
      <c r="K57" s="218"/>
      <c r="L57" s="247"/>
      <c r="M57" s="247"/>
      <c r="N57" s="203"/>
      <c r="O57" s="236"/>
      <c r="P57" s="236"/>
      <c r="Q57" s="236"/>
      <c r="R57" s="236"/>
      <c r="S57" s="236"/>
      <c r="T57" s="236"/>
      <c r="U57" s="236"/>
      <c r="V57" s="236"/>
      <c r="W57" s="236"/>
      <c r="X57" s="236"/>
      <c r="Y57" s="240"/>
      <c r="Z57" s="236"/>
      <c r="AA57" s="236"/>
      <c r="AB57" s="240"/>
      <c r="AC57" s="249"/>
      <c r="AD57" s="252"/>
      <c r="AE57" s="253"/>
      <c r="AF57" s="236"/>
      <c r="AG57" s="249"/>
      <c r="AH57" s="249"/>
      <c r="AI57" s="249"/>
      <c r="AJ57" s="249"/>
      <c r="AK57" s="249"/>
      <c r="AL57" s="249"/>
      <c r="AM57" s="236"/>
      <c r="AN57" s="240"/>
      <c r="AO57" s="242"/>
    </row>
    <row r="58" spans="2:41" ht="12" customHeight="1" x14ac:dyDescent="0.3">
      <c r="B58" s="456"/>
      <c r="C58" s="430"/>
      <c r="D58" s="424"/>
      <c r="E58" s="245" t="s">
        <v>127</v>
      </c>
      <c r="F58" s="203" t="s">
        <v>38</v>
      </c>
      <c r="G58" s="202"/>
      <c r="H58" s="203"/>
      <c r="I58" s="203"/>
      <c r="J58" s="203"/>
      <c r="K58" s="218"/>
      <c r="L58" s="203"/>
      <c r="M58" s="203"/>
      <c r="N58" s="203"/>
      <c r="O58" s="236"/>
      <c r="P58" s="236"/>
      <c r="Q58" s="236"/>
      <c r="R58" s="236"/>
      <c r="S58" s="236"/>
      <c r="T58" s="236"/>
      <c r="U58" s="236"/>
      <c r="V58" s="236"/>
      <c r="W58" s="236"/>
      <c r="X58" s="236"/>
      <c r="Y58" s="240"/>
      <c r="Z58" s="236"/>
      <c r="AA58" s="236"/>
      <c r="AB58" s="240"/>
      <c r="AC58" s="236"/>
      <c r="AD58" s="237"/>
      <c r="AE58" s="263"/>
      <c r="AF58" s="236"/>
      <c r="AG58" s="236"/>
      <c r="AH58" s="236"/>
      <c r="AI58" s="236"/>
      <c r="AJ58" s="236"/>
      <c r="AK58" s="236"/>
      <c r="AL58" s="236"/>
      <c r="AM58" s="236"/>
      <c r="AN58" s="240"/>
      <c r="AO58" s="242"/>
    </row>
    <row r="59" spans="2:41" ht="12" customHeight="1" x14ac:dyDescent="0.3">
      <c r="B59" s="456"/>
      <c r="C59" s="430"/>
      <c r="D59" s="425"/>
      <c r="E59" s="221" t="s">
        <v>126</v>
      </c>
      <c r="F59" s="321" t="s">
        <v>38</v>
      </c>
      <c r="G59" s="259" t="str">
        <f>IF(AND(G56&lt;&gt;"",G57&lt;&gt;"",G58&lt;&gt;""),G56*G57*G58,"")</f>
        <v/>
      </c>
      <c r="H59" s="259" t="str">
        <f t="shared" ref="H59:AO59" si="4">IF(AND(H56&lt;&gt;"",H57&lt;&gt;"",H58&lt;&gt;""),H56*H57*H58,"")</f>
        <v/>
      </c>
      <c r="I59" s="259" t="str">
        <f t="shared" si="4"/>
        <v/>
      </c>
      <c r="J59" s="259" t="str">
        <f t="shared" si="4"/>
        <v/>
      </c>
      <c r="K59" s="259" t="str">
        <f t="shared" si="4"/>
        <v/>
      </c>
      <c r="L59" s="259" t="str">
        <f t="shared" si="4"/>
        <v/>
      </c>
      <c r="M59" s="259" t="str">
        <f t="shared" si="4"/>
        <v/>
      </c>
      <c r="N59" s="259" t="str">
        <f t="shared" si="4"/>
        <v/>
      </c>
      <c r="O59" s="259" t="str">
        <f t="shared" si="4"/>
        <v/>
      </c>
      <c r="P59" s="259" t="str">
        <f t="shared" si="4"/>
        <v/>
      </c>
      <c r="Q59" s="259" t="str">
        <f t="shared" si="4"/>
        <v/>
      </c>
      <c r="R59" s="259" t="str">
        <f t="shared" si="4"/>
        <v/>
      </c>
      <c r="S59" s="259" t="str">
        <f t="shared" si="4"/>
        <v/>
      </c>
      <c r="T59" s="259" t="str">
        <f t="shared" si="4"/>
        <v/>
      </c>
      <c r="U59" s="259" t="str">
        <f t="shared" si="4"/>
        <v/>
      </c>
      <c r="V59" s="259" t="str">
        <f t="shared" si="4"/>
        <v/>
      </c>
      <c r="W59" s="259" t="str">
        <f t="shared" si="4"/>
        <v/>
      </c>
      <c r="X59" s="259" t="str">
        <f t="shared" si="4"/>
        <v/>
      </c>
      <c r="Y59" s="259" t="str">
        <f t="shared" si="4"/>
        <v/>
      </c>
      <c r="Z59" s="259" t="str">
        <f t="shared" si="4"/>
        <v/>
      </c>
      <c r="AA59" s="259" t="str">
        <f t="shared" si="4"/>
        <v/>
      </c>
      <c r="AB59" s="259" t="str">
        <f t="shared" si="4"/>
        <v/>
      </c>
      <c r="AC59" s="259" t="str">
        <f t="shared" si="4"/>
        <v/>
      </c>
      <c r="AD59" s="259" t="str">
        <f t="shared" si="4"/>
        <v/>
      </c>
      <c r="AE59" s="259" t="str">
        <f t="shared" si="4"/>
        <v/>
      </c>
      <c r="AF59" s="259" t="str">
        <f t="shared" si="4"/>
        <v/>
      </c>
      <c r="AG59" s="259" t="str">
        <f t="shared" si="4"/>
        <v/>
      </c>
      <c r="AH59" s="259" t="str">
        <f t="shared" si="4"/>
        <v/>
      </c>
      <c r="AI59" s="259" t="str">
        <f t="shared" si="4"/>
        <v/>
      </c>
      <c r="AJ59" s="259" t="str">
        <f t="shared" si="4"/>
        <v/>
      </c>
      <c r="AK59" s="259" t="str">
        <f t="shared" si="4"/>
        <v/>
      </c>
      <c r="AL59" s="259" t="str">
        <f t="shared" si="4"/>
        <v/>
      </c>
      <c r="AM59" s="259" t="str">
        <f t="shared" si="4"/>
        <v/>
      </c>
      <c r="AN59" s="259" t="str">
        <f t="shared" si="4"/>
        <v/>
      </c>
      <c r="AO59" s="262" t="str">
        <f t="shared" si="4"/>
        <v/>
      </c>
    </row>
    <row r="60" spans="2:41" ht="12" customHeight="1" x14ac:dyDescent="0.3">
      <c r="B60" s="456"/>
      <c r="C60" s="430"/>
      <c r="D60" s="426" t="s">
        <v>111</v>
      </c>
      <c r="E60" s="264" t="s">
        <v>46</v>
      </c>
      <c r="F60" s="203" t="s">
        <v>38</v>
      </c>
      <c r="G60" s="247"/>
      <c r="H60" s="247"/>
      <c r="I60" s="256"/>
      <c r="J60" s="257"/>
      <c r="K60" s="257"/>
      <c r="L60" s="247"/>
      <c r="M60" s="247"/>
      <c r="N60" s="250"/>
      <c r="O60" s="251"/>
      <c r="P60" s="251"/>
      <c r="Q60" s="251"/>
      <c r="R60" s="251"/>
      <c r="S60" s="251"/>
      <c r="T60" s="251"/>
      <c r="U60" s="251"/>
      <c r="V60" s="251"/>
      <c r="W60" s="251"/>
      <c r="X60" s="249"/>
      <c r="Y60" s="254"/>
      <c r="Z60" s="249"/>
      <c r="AA60" s="249"/>
      <c r="AB60" s="254"/>
      <c r="AC60" s="249"/>
      <c r="AD60" s="252"/>
      <c r="AE60" s="258"/>
      <c r="AF60" s="249"/>
      <c r="AG60" s="249"/>
      <c r="AH60" s="249"/>
      <c r="AI60" s="249"/>
      <c r="AJ60" s="249"/>
      <c r="AK60" s="249"/>
      <c r="AL60" s="249"/>
      <c r="AM60" s="249"/>
      <c r="AN60" s="254"/>
      <c r="AO60" s="255"/>
    </row>
    <row r="61" spans="2:41" ht="12" customHeight="1" x14ac:dyDescent="0.3">
      <c r="B61" s="456"/>
      <c r="C61" s="430"/>
      <c r="D61" s="424"/>
      <c r="E61" s="245" t="s">
        <v>109</v>
      </c>
      <c r="F61" s="203" t="s">
        <v>38</v>
      </c>
      <c r="G61" s="246"/>
      <c r="H61" s="203"/>
      <c r="I61" s="231"/>
      <c r="J61" s="203"/>
      <c r="K61" s="218"/>
      <c r="L61" s="247"/>
      <c r="M61" s="247"/>
      <c r="N61" s="203"/>
      <c r="O61" s="236"/>
      <c r="P61" s="236"/>
      <c r="Q61" s="236"/>
      <c r="R61" s="236"/>
      <c r="S61" s="236"/>
      <c r="T61" s="236"/>
      <c r="U61" s="236"/>
      <c r="V61" s="236"/>
      <c r="W61" s="236"/>
      <c r="X61" s="236"/>
      <c r="Y61" s="240"/>
      <c r="Z61" s="236"/>
      <c r="AA61" s="236"/>
      <c r="AB61" s="240"/>
      <c r="AC61" s="249"/>
      <c r="AD61" s="252"/>
      <c r="AE61" s="253"/>
      <c r="AF61" s="236"/>
      <c r="AG61" s="249"/>
      <c r="AH61" s="249"/>
      <c r="AI61" s="249"/>
      <c r="AJ61" s="249"/>
      <c r="AK61" s="249"/>
      <c r="AL61" s="249"/>
      <c r="AM61" s="236"/>
      <c r="AN61" s="240"/>
      <c r="AO61" s="242"/>
    </row>
    <row r="62" spans="2:41" ht="12" customHeight="1" x14ac:dyDescent="0.3">
      <c r="B62" s="456"/>
      <c r="C62" s="430"/>
      <c r="D62" s="424"/>
      <c r="E62" s="245" t="s">
        <v>127</v>
      </c>
      <c r="F62" s="203" t="s">
        <v>38</v>
      </c>
      <c r="G62" s="202"/>
      <c r="H62" s="203"/>
      <c r="I62" s="203"/>
      <c r="J62" s="203"/>
      <c r="K62" s="218"/>
      <c r="L62" s="203"/>
      <c r="M62" s="203"/>
      <c r="N62" s="203"/>
      <c r="O62" s="236"/>
      <c r="P62" s="236"/>
      <c r="Q62" s="236"/>
      <c r="R62" s="236"/>
      <c r="S62" s="236"/>
      <c r="T62" s="236"/>
      <c r="U62" s="236"/>
      <c r="V62" s="236"/>
      <c r="W62" s="236"/>
      <c r="X62" s="236"/>
      <c r="Y62" s="240"/>
      <c r="Z62" s="236"/>
      <c r="AA62" s="236"/>
      <c r="AB62" s="240"/>
      <c r="AC62" s="236"/>
      <c r="AD62" s="237"/>
      <c r="AE62" s="263"/>
      <c r="AF62" s="236"/>
      <c r="AG62" s="236"/>
      <c r="AH62" s="236"/>
      <c r="AI62" s="236"/>
      <c r="AJ62" s="236"/>
      <c r="AK62" s="236"/>
      <c r="AL62" s="236"/>
      <c r="AM62" s="236"/>
      <c r="AN62" s="240"/>
      <c r="AO62" s="242"/>
    </row>
    <row r="63" spans="2:41" ht="12" customHeight="1" x14ac:dyDescent="0.3">
      <c r="B63" s="456"/>
      <c r="C63" s="430"/>
      <c r="D63" s="425"/>
      <c r="E63" s="221" t="s">
        <v>126</v>
      </c>
      <c r="F63" s="321" t="s">
        <v>38</v>
      </c>
      <c r="G63" s="259" t="str">
        <f>IF(AND(G60&lt;&gt;"",G61&lt;&gt;"",G62&lt;&gt;""),G60*G61*G62,"")</f>
        <v/>
      </c>
      <c r="H63" s="259" t="str">
        <f t="shared" ref="H63:AO63" si="5">IF(AND(H60&lt;&gt;"",H61&lt;&gt;"",H62&lt;&gt;""),H60*H61*H62,"")</f>
        <v/>
      </c>
      <c r="I63" s="259" t="str">
        <f t="shared" si="5"/>
        <v/>
      </c>
      <c r="J63" s="259" t="str">
        <f t="shared" si="5"/>
        <v/>
      </c>
      <c r="K63" s="259" t="str">
        <f t="shared" si="5"/>
        <v/>
      </c>
      <c r="L63" s="259" t="str">
        <f t="shared" si="5"/>
        <v/>
      </c>
      <c r="M63" s="259" t="str">
        <f t="shared" si="5"/>
        <v/>
      </c>
      <c r="N63" s="259" t="str">
        <f t="shared" si="5"/>
        <v/>
      </c>
      <c r="O63" s="259" t="str">
        <f t="shared" si="5"/>
        <v/>
      </c>
      <c r="P63" s="259" t="str">
        <f t="shared" si="5"/>
        <v/>
      </c>
      <c r="Q63" s="259" t="str">
        <f t="shared" si="5"/>
        <v/>
      </c>
      <c r="R63" s="259" t="str">
        <f t="shared" si="5"/>
        <v/>
      </c>
      <c r="S63" s="259" t="str">
        <f t="shared" si="5"/>
        <v/>
      </c>
      <c r="T63" s="259" t="str">
        <f t="shared" si="5"/>
        <v/>
      </c>
      <c r="U63" s="259" t="str">
        <f t="shared" si="5"/>
        <v/>
      </c>
      <c r="V63" s="259" t="str">
        <f t="shared" si="5"/>
        <v/>
      </c>
      <c r="W63" s="259" t="str">
        <f t="shared" si="5"/>
        <v/>
      </c>
      <c r="X63" s="259" t="str">
        <f t="shared" si="5"/>
        <v/>
      </c>
      <c r="Y63" s="259" t="str">
        <f t="shared" si="5"/>
        <v/>
      </c>
      <c r="Z63" s="259" t="str">
        <f t="shared" si="5"/>
        <v/>
      </c>
      <c r="AA63" s="259" t="str">
        <f t="shared" si="5"/>
        <v/>
      </c>
      <c r="AB63" s="259" t="str">
        <f t="shared" si="5"/>
        <v/>
      </c>
      <c r="AC63" s="259" t="str">
        <f t="shared" si="5"/>
        <v/>
      </c>
      <c r="AD63" s="259" t="str">
        <f t="shared" si="5"/>
        <v/>
      </c>
      <c r="AE63" s="259" t="str">
        <f t="shared" si="5"/>
        <v/>
      </c>
      <c r="AF63" s="259" t="str">
        <f t="shared" si="5"/>
        <v/>
      </c>
      <c r="AG63" s="259" t="str">
        <f t="shared" si="5"/>
        <v/>
      </c>
      <c r="AH63" s="259" t="str">
        <f t="shared" si="5"/>
        <v/>
      </c>
      <c r="AI63" s="259" t="str">
        <f t="shared" si="5"/>
        <v/>
      </c>
      <c r="AJ63" s="259" t="str">
        <f t="shared" si="5"/>
        <v/>
      </c>
      <c r="AK63" s="259" t="str">
        <f t="shared" si="5"/>
        <v/>
      </c>
      <c r="AL63" s="259" t="str">
        <f t="shared" si="5"/>
        <v/>
      </c>
      <c r="AM63" s="259" t="str">
        <f t="shared" si="5"/>
        <v/>
      </c>
      <c r="AN63" s="259" t="str">
        <f t="shared" si="5"/>
        <v/>
      </c>
      <c r="AO63" s="262" t="str">
        <f t="shared" si="5"/>
        <v/>
      </c>
    </row>
    <row r="64" spans="2:41" ht="12" customHeight="1" x14ac:dyDescent="0.3">
      <c r="B64" s="456"/>
      <c r="C64" s="430"/>
      <c r="D64" s="426" t="s">
        <v>111</v>
      </c>
      <c r="E64" s="264" t="s">
        <v>46</v>
      </c>
      <c r="F64" s="203" t="s">
        <v>38</v>
      </c>
      <c r="G64" s="247"/>
      <c r="H64" s="247"/>
      <c r="I64" s="256"/>
      <c r="J64" s="257"/>
      <c r="K64" s="257"/>
      <c r="L64" s="247"/>
      <c r="M64" s="247"/>
      <c r="N64" s="250"/>
      <c r="O64" s="251"/>
      <c r="P64" s="251"/>
      <c r="Q64" s="251"/>
      <c r="R64" s="251"/>
      <c r="S64" s="251"/>
      <c r="T64" s="251"/>
      <c r="U64" s="251"/>
      <c r="V64" s="251"/>
      <c r="W64" s="251"/>
      <c r="X64" s="249"/>
      <c r="Y64" s="254"/>
      <c r="Z64" s="249"/>
      <c r="AA64" s="249"/>
      <c r="AB64" s="254"/>
      <c r="AC64" s="249"/>
      <c r="AD64" s="252"/>
      <c r="AE64" s="258"/>
      <c r="AF64" s="249"/>
      <c r="AG64" s="249"/>
      <c r="AH64" s="249"/>
      <c r="AI64" s="249"/>
      <c r="AJ64" s="249"/>
      <c r="AK64" s="249"/>
      <c r="AL64" s="249"/>
      <c r="AM64" s="249"/>
      <c r="AN64" s="254"/>
      <c r="AO64" s="255"/>
    </row>
    <row r="65" spans="2:41" ht="12" customHeight="1" x14ac:dyDescent="0.3">
      <c r="B65" s="456"/>
      <c r="C65" s="430"/>
      <c r="D65" s="424"/>
      <c r="E65" s="245" t="s">
        <v>109</v>
      </c>
      <c r="F65" s="203" t="s">
        <v>38</v>
      </c>
      <c r="G65" s="246"/>
      <c r="H65" s="203"/>
      <c r="I65" s="231"/>
      <c r="J65" s="203"/>
      <c r="K65" s="218"/>
      <c r="L65" s="247"/>
      <c r="M65" s="247"/>
      <c r="N65" s="203"/>
      <c r="O65" s="236"/>
      <c r="P65" s="236"/>
      <c r="Q65" s="236"/>
      <c r="R65" s="236"/>
      <c r="S65" s="236"/>
      <c r="T65" s="236"/>
      <c r="U65" s="236"/>
      <c r="V65" s="236"/>
      <c r="W65" s="236"/>
      <c r="X65" s="236"/>
      <c r="Y65" s="240"/>
      <c r="Z65" s="236"/>
      <c r="AA65" s="236"/>
      <c r="AB65" s="240"/>
      <c r="AC65" s="249"/>
      <c r="AD65" s="252"/>
      <c r="AE65" s="253"/>
      <c r="AF65" s="236"/>
      <c r="AG65" s="249"/>
      <c r="AH65" s="249"/>
      <c r="AI65" s="249"/>
      <c r="AJ65" s="249"/>
      <c r="AK65" s="249"/>
      <c r="AL65" s="249"/>
      <c r="AM65" s="236"/>
      <c r="AN65" s="240"/>
      <c r="AO65" s="242"/>
    </row>
    <row r="66" spans="2:41" ht="12" customHeight="1" x14ac:dyDescent="0.3">
      <c r="B66" s="456"/>
      <c r="C66" s="430"/>
      <c r="D66" s="424"/>
      <c r="E66" s="243" t="s">
        <v>127</v>
      </c>
      <c r="F66" s="203" t="s">
        <v>38</v>
      </c>
      <c r="G66" s="202"/>
      <c r="H66" s="203"/>
      <c r="I66" s="203"/>
      <c r="J66" s="203"/>
      <c r="K66" s="218"/>
      <c r="L66" s="203"/>
      <c r="M66" s="203"/>
      <c r="N66" s="203"/>
      <c r="O66" s="236"/>
      <c r="P66" s="236"/>
      <c r="Q66" s="236"/>
      <c r="R66" s="236"/>
      <c r="S66" s="236"/>
      <c r="T66" s="236"/>
      <c r="U66" s="236"/>
      <c r="V66" s="236"/>
      <c r="W66" s="236"/>
      <c r="X66" s="236"/>
      <c r="Y66" s="240"/>
      <c r="Z66" s="236"/>
      <c r="AA66" s="236"/>
      <c r="AB66" s="240"/>
      <c r="AC66" s="236"/>
      <c r="AD66" s="237"/>
      <c r="AE66" s="263"/>
      <c r="AF66" s="236"/>
      <c r="AG66" s="236"/>
      <c r="AH66" s="236"/>
      <c r="AI66" s="236"/>
      <c r="AJ66" s="236"/>
      <c r="AK66" s="236"/>
      <c r="AL66" s="236"/>
      <c r="AM66" s="236"/>
      <c r="AN66" s="240"/>
      <c r="AO66" s="242"/>
    </row>
    <row r="67" spans="2:41" ht="12" customHeight="1" x14ac:dyDescent="0.3">
      <c r="B67" s="456"/>
      <c r="C67" s="430"/>
      <c r="D67" s="425"/>
      <c r="E67" s="221" t="s">
        <v>126</v>
      </c>
      <c r="F67" s="321" t="s">
        <v>38</v>
      </c>
      <c r="G67" s="259" t="str">
        <f>IF(AND(G64&lt;&gt;"",G65&lt;&gt;"",G66&lt;&gt;""),G64*G65*G66,"")</f>
        <v/>
      </c>
      <c r="H67" s="259" t="str">
        <f>IF(AND(H64&lt;&gt;"",H65&lt;&gt;"",H66&lt;&gt;""),H64*H65*H66,"")</f>
        <v/>
      </c>
      <c r="I67" s="259" t="str">
        <f t="shared" ref="I67" si="6">IF(AND(I64&lt;&gt;"",I65&lt;&gt;"",I66&lt;&gt;""),I64*I65*I66,"")</f>
        <v/>
      </c>
      <c r="J67" s="259" t="str">
        <f t="shared" ref="J67" si="7">IF(AND(J64&lt;&gt;"",J65&lt;&gt;"",J66&lt;&gt;""),J64*J65*J66,"")</f>
        <v/>
      </c>
      <c r="K67" s="259" t="str">
        <f t="shared" ref="K67" si="8">IF(AND(K64&lt;&gt;"",K65&lt;&gt;"",K66&lt;&gt;""),K64*K65*K66,"")</f>
        <v/>
      </c>
      <c r="L67" s="259" t="str">
        <f t="shared" ref="L67" si="9">IF(AND(L64&lt;&gt;"",L65&lt;&gt;"",L66&lt;&gt;""),L64*L65*L66,"")</f>
        <v/>
      </c>
      <c r="M67" s="259" t="str">
        <f t="shared" ref="M67" si="10">IF(AND(M64&lt;&gt;"",M65&lt;&gt;"",M66&lt;&gt;""),M64*M65*M66,"")</f>
        <v/>
      </c>
      <c r="N67" s="259" t="str">
        <f t="shared" ref="N67" si="11">IF(AND(N64&lt;&gt;"",N65&lt;&gt;"",N66&lt;&gt;""),N64*N65*N66,"")</f>
        <v/>
      </c>
      <c r="O67" s="259" t="str">
        <f t="shared" ref="O67" si="12">IF(AND(O64&lt;&gt;"",O65&lt;&gt;"",O66&lt;&gt;""),O64*O65*O66,"")</f>
        <v/>
      </c>
      <c r="P67" s="259" t="str">
        <f t="shared" ref="P67" si="13">IF(AND(P64&lt;&gt;"",P65&lt;&gt;"",P66&lt;&gt;""),P64*P65*P66,"")</f>
        <v/>
      </c>
      <c r="Q67" s="259" t="str">
        <f t="shared" ref="Q67" si="14">IF(AND(Q64&lt;&gt;"",Q65&lt;&gt;"",Q66&lt;&gt;""),Q64*Q65*Q66,"")</f>
        <v/>
      </c>
      <c r="R67" s="259" t="str">
        <f t="shared" ref="R67" si="15">IF(AND(R64&lt;&gt;"",R65&lt;&gt;"",R66&lt;&gt;""),R64*R65*R66,"")</f>
        <v/>
      </c>
      <c r="S67" s="259" t="str">
        <f t="shared" ref="S67" si="16">IF(AND(S64&lt;&gt;"",S65&lt;&gt;"",S66&lt;&gt;""),S64*S65*S66,"")</f>
        <v/>
      </c>
      <c r="T67" s="259" t="str">
        <f t="shared" ref="T67" si="17">IF(AND(T64&lt;&gt;"",T65&lt;&gt;"",T66&lt;&gt;""),T64*T65*T66,"")</f>
        <v/>
      </c>
      <c r="U67" s="259" t="str">
        <f t="shared" ref="U67" si="18">IF(AND(U64&lt;&gt;"",U65&lt;&gt;"",U66&lt;&gt;""),U64*U65*U66,"")</f>
        <v/>
      </c>
      <c r="V67" s="259" t="str">
        <f t="shared" ref="V67" si="19">IF(AND(V64&lt;&gt;"",V65&lt;&gt;"",V66&lt;&gt;""),V64*V65*V66,"")</f>
        <v/>
      </c>
      <c r="W67" s="259" t="str">
        <f t="shared" ref="W67" si="20">IF(AND(W64&lt;&gt;"",W65&lt;&gt;"",W66&lt;&gt;""),W64*W65*W66,"")</f>
        <v/>
      </c>
      <c r="X67" s="259" t="str">
        <f t="shared" ref="X67" si="21">IF(AND(X64&lt;&gt;"",X65&lt;&gt;"",X66&lt;&gt;""),X64*X65*X66,"")</f>
        <v/>
      </c>
      <c r="Y67" s="259" t="str">
        <f t="shared" ref="Y67" si="22">IF(AND(Y64&lt;&gt;"",Y65&lt;&gt;"",Y66&lt;&gt;""),Y64*Y65*Y66,"")</f>
        <v/>
      </c>
      <c r="Z67" s="259" t="str">
        <f t="shared" ref="Z67" si="23">IF(AND(Z64&lt;&gt;"",Z65&lt;&gt;"",Z66&lt;&gt;""),Z64*Z65*Z66,"")</f>
        <v/>
      </c>
      <c r="AA67" s="259" t="str">
        <f t="shared" ref="AA67" si="24">IF(AND(AA64&lt;&gt;"",AA65&lt;&gt;"",AA66&lt;&gt;""),AA64*AA65*AA66,"")</f>
        <v/>
      </c>
      <c r="AB67" s="259" t="str">
        <f t="shared" ref="AB67" si="25">IF(AND(AB64&lt;&gt;"",AB65&lt;&gt;"",AB66&lt;&gt;""),AB64*AB65*AB66,"")</f>
        <v/>
      </c>
      <c r="AC67" s="259" t="str">
        <f t="shared" ref="AC67" si="26">IF(AND(AC64&lt;&gt;"",AC65&lt;&gt;"",AC66&lt;&gt;""),AC64*AC65*AC66,"")</f>
        <v/>
      </c>
      <c r="AD67" s="259" t="str">
        <f t="shared" ref="AD67" si="27">IF(AND(AD64&lt;&gt;"",AD65&lt;&gt;"",AD66&lt;&gt;""),AD64*AD65*AD66,"")</f>
        <v/>
      </c>
      <c r="AE67" s="259" t="str">
        <f t="shared" ref="AE67" si="28">IF(AND(AE64&lt;&gt;"",AE65&lt;&gt;"",AE66&lt;&gt;""),AE64*AE65*AE66,"")</f>
        <v/>
      </c>
      <c r="AF67" s="259" t="str">
        <f t="shared" ref="AF67" si="29">IF(AND(AF64&lt;&gt;"",AF65&lt;&gt;"",AF66&lt;&gt;""),AF64*AF65*AF66,"")</f>
        <v/>
      </c>
      <c r="AG67" s="259" t="str">
        <f t="shared" ref="AG67" si="30">IF(AND(AG64&lt;&gt;"",AG65&lt;&gt;"",AG66&lt;&gt;""),AG64*AG65*AG66,"")</f>
        <v/>
      </c>
      <c r="AH67" s="259" t="str">
        <f t="shared" ref="AH67" si="31">IF(AND(AH64&lt;&gt;"",AH65&lt;&gt;"",AH66&lt;&gt;""),AH64*AH65*AH66,"")</f>
        <v/>
      </c>
      <c r="AI67" s="259" t="str">
        <f t="shared" ref="AI67" si="32">IF(AND(AI64&lt;&gt;"",AI65&lt;&gt;"",AI66&lt;&gt;""),AI64*AI65*AI66,"")</f>
        <v/>
      </c>
      <c r="AJ67" s="259" t="str">
        <f t="shared" ref="AJ67" si="33">IF(AND(AJ64&lt;&gt;"",AJ65&lt;&gt;"",AJ66&lt;&gt;""),AJ64*AJ65*AJ66,"")</f>
        <v/>
      </c>
      <c r="AK67" s="259" t="str">
        <f t="shared" ref="AK67" si="34">IF(AND(AK64&lt;&gt;"",AK65&lt;&gt;"",AK66&lt;&gt;""),AK64*AK65*AK66,"")</f>
        <v/>
      </c>
      <c r="AL67" s="259" t="str">
        <f t="shared" ref="AL67" si="35">IF(AND(AL64&lt;&gt;"",AL65&lt;&gt;"",AL66&lt;&gt;""),AL64*AL65*AL66,"")</f>
        <v/>
      </c>
      <c r="AM67" s="259" t="str">
        <f t="shared" ref="AM67" si="36">IF(AND(AM64&lt;&gt;"",AM65&lt;&gt;"",AM66&lt;&gt;""),AM64*AM65*AM66,"")</f>
        <v/>
      </c>
      <c r="AN67" s="259" t="str">
        <f t="shared" ref="AN67" si="37">IF(AND(AN64&lt;&gt;"",AN65&lt;&gt;"",AN66&lt;&gt;""),AN64*AN65*AN66,"")</f>
        <v/>
      </c>
      <c r="AO67" s="262" t="str">
        <f t="shared" ref="AO67" si="38">IF(AND(AO64&lt;&gt;"",AO65&lt;&gt;"",AO66&lt;&gt;""),AO64*AO65*AO66,"")</f>
        <v/>
      </c>
    </row>
    <row r="68" spans="2:41" ht="12" customHeight="1" x14ac:dyDescent="0.3">
      <c r="B68" s="456"/>
      <c r="C68" s="430"/>
      <c r="D68" s="426" t="s">
        <v>111</v>
      </c>
      <c r="E68" s="264" t="s">
        <v>46</v>
      </c>
      <c r="F68" s="203" t="s">
        <v>38</v>
      </c>
      <c r="G68" s="247"/>
      <c r="H68" s="247"/>
      <c r="I68" s="256"/>
      <c r="J68" s="257"/>
      <c r="K68" s="257"/>
      <c r="L68" s="247"/>
      <c r="M68" s="247"/>
      <c r="N68" s="250"/>
      <c r="O68" s="251"/>
      <c r="P68" s="251"/>
      <c r="Q68" s="251"/>
      <c r="R68" s="251"/>
      <c r="S68" s="251"/>
      <c r="T68" s="251"/>
      <c r="U68" s="251"/>
      <c r="V68" s="251"/>
      <c r="W68" s="251"/>
      <c r="X68" s="249"/>
      <c r="Y68" s="254"/>
      <c r="Z68" s="249"/>
      <c r="AA68" s="249"/>
      <c r="AB68" s="254"/>
      <c r="AC68" s="249"/>
      <c r="AD68" s="252"/>
      <c r="AE68" s="258"/>
      <c r="AF68" s="249"/>
      <c r="AG68" s="249"/>
      <c r="AH68" s="249"/>
      <c r="AI68" s="249"/>
      <c r="AJ68" s="249"/>
      <c r="AK68" s="249"/>
      <c r="AL68" s="249"/>
      <c r="AM68" s="249"/>
      <c r="AN68" s="254"/>
      <c r="AO68" s="255"/>
    </row>
    <row r="69" spans="2:41" ht="12" customHeight="1" x14ac:dyDescent="0.3">
      <c r="B69" s="456"/>
      <c r="C69" s="430"/>
      <c r="D69" s="424"/>
      <c r="E69" s="245" t="s">
        <v>109</v>
      </c>
      <c r="F69" s="203" t="s">
        <v>38</v>
      </c>
      <c r="G69" s="246"/>
      <c r="H69" s="203"/>
      <c r="I69" s="231"/>
      <c r="J69" s="203"/>
      <c r="K69" s="218"/>
      <c r="L69" s="247"/>
      <c r="M69" s="247"/>
      <c r="N69" s="203"/>
      <c r="O69" s="236"/>
      <c r="P69" s="236"/>
      <c r="Q69" s="236"/>
      <c r="R69" s="236"/>
      <c r="S69" s="236"/>
      <c r="T69" s="236"/>
      <c r="U69" s="236"/>
      <c r="V69" s="236"/>
      <c r="W69" s="236"/>
      <c r="X69" s="236"/>
      <c r="Y69" s="240"/>
      <c r="Z69" s="236"/>
      <c r="AA69" s="236"/>
      <c r="AB69" s="240"/>
      <c r="AC69" s="249"/>
      <c r="AD69" s="252"/>
      <c r="AE69" s="253"/>
      <c r="AF69" s="236"/>
      <c r="AG69" s="249"/>
      <c r="AH69" s="249"/>
      <c r="AI69" s="249"/>
      <c r="AJ69" s="249"/>
      <c r="AK69" s="249"/>
      <c r="AL69" s="249"/>
      <c r="AM69" s="236"/>
      <c r="AN69" s="240"/>
      <c r="AO69" s="242"/>
    </row>
    <row r="70" spans="2:41" ht="12" customHeight="1" x14ac:dyDescent="0.3">
      <c r="B70" s="456"/>
      <c r="C70" s="430"/>
      <c r="D70" s="424"/>
      <c r="E70" s="243" t="s">
        <v>127</v>
      </c>
      <c r="F70" s="203" t="s">
        <v>38</v>
      </c>
      <c r="G70" s="202"/>
      <c r="H70" s="203"/>
      <c r="I70" s="203"/>
      <c r="J70" s="203"/>
      <c r="K70" s="218"/>
      <c r="L70" s="203"/>
      <c r="M70" s="203"/>
      <c r="N70" s="203"/>
      <c r="O70" s="236"/>
      <c r="P70" s="236"/>
      <c r="Q70" s="236"/>
      <c r="R70" s="236"/>
      <c r="S70" s="236"/>
      <c r="T70" s="236"/>
      <c r="U70" s="236"/>
      <c r="V70" s="236"/>
      <c r="W70" s="236"/>
      <c r="X70" s="236"/>
      <c r="Y70" s="240"/>
      <c r="Z70" s="236"/>
      <c r="AA70" s="236"/>
      <c r="AB70" s="240"/>
      <c r="AC70" s="236"/>
      <c r="AD70" s="237"/>
      <c r="AE70" s="263"/>
      <c r="AF70" s="236"/>
      <c r="AG70" s="236"/>
      <c r="AH70" s="236"/>
      <c r="AI70" s="236"/>
      <c r="AJ70" s="236"/>
      <c r="AK70" s="236"/>
      <c r="AL70" s="236"/>
      <c r="AM70" s="236"/>
      <c r="AN70" s="240"/>
      <c r="AO70" s="242"/>
    </row>
    <row r="71" spans="2:41" ht="12" customHeight="1" x14ac:dyDescent="0.3">
      <c r="B71" s="456"/>
      <c r="C71" s="430"/>
      <c r="D71" s="425"/>
      <c r="E71" s="221" t="s">
        <v>126</v>
      </c>
      <c r="F71" s="321" t="s">
        <v>38</v>
      </c>
      <c r="G71" s="259" t="str">
        <f>IF(AND(G68&lt;&gt;"",G69&lt;&gt;"",G70&lt;&gt;""),G68*G69*G70,"")</f>
        <v/>
      </c>
      <c r="H71" s="259" t="str">
        <f>IF(AND(H68&lt;&gt;"",H69&lt;&gt;"",H70&lt;&gt;""),H68*H69*H70,"")</f>
        <v/>
      </c>
      <c r="I71" s="259" t="str">
        <f t="shared" ref="I71:AO71" si="39">IF(AND(I68&lt;&gt;"",I69&lt;&gt;"",I70&lt;&gt;""),I68*I69*I70,"")</f>
        <v/>
      </c>
      <c r="J71" s="259" t="str">
        <f t="shared" si="39"/>
        <v/>
      </c>
      <c r="K71" s="259" t="str">
        <f t="shared" si="39"/>
        <v/>
      </c>
      <c r="L71" s="259" t="str">
        <f t="shared" si="39"/>
        <v/>
      </c>
      <c r="M71" s="259" t="str">
        <f t="shared" si="39"/>
        <v/>
      </c>
      <c r="N71" s="259" t="str">
        <f t="shared" si="39"/>
        <v/>
      </c>
      <c r="O71" s="259" t="str">
        <f t="shared" si="39"/>
        <v/>
      </c>
      <c r="P71" s="259" t="str">
        <f t="shared" si="39"/>
        <v/>
      </c>
      <c r="Q71" s="259" t="str">
        <f t="shared" si="39"/>
        <v/>
      </c>
      <c r="R71" s="259" t="str">
        <f t="shared" si="39"/>
        <v/>
      </c>
      <c r="S71" s="259" t="str">
        <f t="shared" si="39"/>
        <v/>
      </c>
      <c r="T71" s="259" t="str">
        <f t="shared" si="39"/>
        <v/>
      </c>
      <c r="U71" s="259" t="str">
        <f t="shared" si="39"/>
        <v/>
      </c>
      <c r="V71" s="259" t="str">
        <f t="shared" si="39"/>
        <v/>
      </c>
      <c r="W71" s="259" t="str">
        <f t="shared" si="39"/>
        <v/>
      </c>
      <c r="X71" s="259" t="str">
        <f t="shared" si="39"/>
        <v/>
      </c>
      <c r="Y71" s="259" t="str">
        <f t="shared" si="39"/>
        <v/>
      </c>
      <c r="Z71" s="259" t="str">
        <f t="shared" si="39"/>
        <v/>
      </c>
      <c r="AA71" s="259" t="str">
        <f t="shared" si="39"/>
        <v/>
      </c>
      <c r="AB71" s="259" t="str">
        <f t="shared" si="39"/>
        <v/>
      </c>
      <c r="AC71" s="259" t="str">
        <f t="shared" si="39"/>
        <v/>
      </c>
      <c r="AD71" s="259" t="str">
        <f t="shared" si="39"/>
        <v/>
      </c>
      <c r="AE71" s="259" t="str">
        <f t="shared" si="39"/>
        <v/>
      </c>
      <c r="AF71" s="259" t="str">
        <f t="shared" si="39"/>
        <v/>
      </c>
      <c r="AG71" s="259" t="str">
        <f t="shared" si="39"/>
        <v/>
      </c>
      <c r="AH71" s="259" t="str">
        <f t="shared" si="39"/>
        <v/>
      </c>
      <c r="AI71" s="259" t="str">
        <f t="shared" si="39"/>
        <v/>
      </c>
      <c r="AJ71" s="259" t="str">
        <f t="shared" si="39"/>
        <v/>
      </c>
      <c r="AK71" s="259" t="str">
        <f t="shared" si="39"/>
        <v/>
      </c>
      <c r="AL71" s="259" t="str">
        <f t="shared" si="39"/>
        <v/>
      </c>
      <c r="AM71" s="259" t="str">
        <f t="shared" si="39"/>
        <v/>
      </c>
      <c r="AN71" s="259" t="str">
        <f t="shared" si="39"/>
        <v/>
      </c>
      <c r="AO71" s="262" t="str">
        <f t="shared" si="39"/>
        <v/>
      </c>
    </row>
    <row r="72" spans="2:41" ht="12" customHeight="1" x14ac:dyDescent="0.3">
      <c r="B72" s="456"/>
      <c r="C72" s="430"/>
      <c r="D72" s="426" t="s">
        <v>111</v>
      </c>
      <c r="E72" s="264" t="s">
        <v>46</v>
      </c>
      <c r="F72" s="203" t="s">
        <v>38</v>
      </c>
      <c r="G72" s="247"/>
      <c r="H72" s="247"/>
      <c r="I72" s="256"/>
      <c r="J72" s="257"/>
      <c r="K72" s="257"/>
      <c r="L72" s="247"/>
      <c r="M72" s="247"/>
      <c r="N72" s="250"/>
      <c r="O72" s="251"/>
      <c r="P72" s="251"/>
      <c r="Q72" s="251"/>
      <c r="R72" s="251"/>
      <c r="S72" s="251"/>
      <c r="T72" s="251"/>
      <c r="U72" s="251"/>
      <c r="V72" s="251"/>
      <c r="W72" s="251"/>
      <c r="X72" s="249"/>
      <c r="Y72" s="254"/>
      <c r="Z72" s="249"/>
      <c r="AA72" s="249"/>
      <c r="AB72" s="254"/>
      <c r="AC72" s="249"/>
      <c r="AD72" s="252"/>
      <c r="AE72" s="258"/>
      <c r="AF72" s="249"/>
      <c r="AG72" s="249"/>
      <c r="AH72" s="249"/>
      <c r="AI72" s="249"/>
      <c r="AJ72" s="249"/>
      <c r="AK72" s="249"/>
      <c r="AL72" s="249"/>
      <c r="AM72" s="249"/>
      <c r="AN72" s="254"/>
      <c r="AO72" s="255"/>
    </row>
    <row r="73" spans="2:41" ht="12" customHeight="1" x14ac:dyDescent="0.3">
      <c r="B73" s="456"/>
      <c r="C73" s="430"/>
      <c r="D73" s="424"/>
      <c r="E73" s="245" t="s">
        <v>109</v>
      </c>
      <c r="F73" s="203" t="s">
        <v>38</v>
      </c>
      <c r="G73" s="246"/>
      <c r="H73" s="203"/>
      <c r="I73" s="231"/>
      <c r="J73" s="203"/>
      <c r="K73" s="218"/>
      <c r="L73" s="247"/>
      <c r="M73" s="247"/>
      <c r="N73" s="203"/>
      <c r="O73" s="236"/>
      <c r="P73" s="236"/>
      <c r="Q73" s="236"/>
      <c r="R73" s="236"/>
      <c r="S73" s="236"/>
      <c r="T73" s="236"/>
      <c r="U73" s="236"/>
      <c r="V73" s="236"/>
      <c r="W73" s="236"/>
      <c r="X73" s="236"/>
      <c r="Y73" s="240"/>
      <c r="Z73" s="236"/>
      <c r="AA73" s="236"/>
      <c r="AB73" s="240"/>
      <c r="AC73" s="249"/>
      <c r="AD73" s="252"/>
      <c r="AE73" s="253"/>
      <c r="AF73" s="236"/>
      <c r="AG73" s="249"/>
      <c r="AH73" s="249"/>
      <c r="AI73" s="249"/>
      <c r="AJ73" s="249"/>
      <c r="AK73" s="249"/>
      <c r="AL73" s="249"/>
      <c r="AM73" s="236"/>
      <c r="AN73" s="240"/>
      <c r="AO73" s="242"/>
    </row>
    <row r="74" spans="2:41" ht="12" customHeight="1" x14ac:dyDescent="0.3">
      <c r="B74" s="456"/>
      <c r="C74" s="430"/>
      <c r="D74" s="424"/>
      <c r="E74" s="243" t="s">
        <v>127</v>
      </c>
      <c r="F74" s="203" t="s">
        <v>38</v>
      </c>
      <c r="G74" s="202"/>
      <c r="H74" s="203"/>
      <c r="I74" s="203"/>
      <c r="J74" s="203"/>
      <c r="K74" s="218"/>
      <c r="L74" s="203"/>
      <c r="M74" s="203"/>
      <c r="N74" s="203"/>
      <c r="O74" s="236"/>
      <c r="P74" s="236"/>
      <c r="Q74" s="236"/>
      <c r="R74" s="236"/>
      <c r="S74" s="236"/>
      <c r="T74" s="236"/>
      <c r="U74" s="236"/>
      <c r="V74" s="236"/>
      <c r="W74" s="236"/>
      <c r="X74" s="236"/>
      <c r="Y74" s="240"/>
      <c r="Z74" s="236"/>
      <c r="AA74" s="236"/>
      <c r="AB74" s="240"/>
      <c r="AC74" s="236"/>
      <c r="AD74" s="237"/>
      <c r="AE74" s="263"/>
      <c r="AF74" s="236"/>
      <c r="AG74" s="236"/>
      <c r="AH74" s="236"/>
      <c r="AI74" s="236"/>
      <c r="AJ74" s="236"/>
      <c r="AK74" s="236"/>
      <c r="AL74" s="236"/>
      <c r="AM74" s="236"/>
      <c r="AN74" s="240"/>
      <c r="AO74" s="242"/>
    </row>
    <row r="75" spans="2:41" ht="12" customHeight="1" x14ac:dyDescent="0.3">
      <c r="B75" s="456"/>
      <c r="C75" s="430"/>
      <c r="D75" s="425"/>
      <c r="E75" s="188" t="s">
        <v>126</v>
      </c>
      <c r="F75" s="321" t="s">
        <v>38</v>
      </c>
      <c r="G75" s="259" t="str">
        <f>IF(AND(G72&lt;&gt;"",G73&lt;&gt;"",G74&lt;&gt;""),G72*G73*G74,"")</f>
        <v/>
      </c>
      <c r="H75" s="259" t="str">
        <f>IF(AND(H72&lt;&gt;"",H73&lt;&gt;"",H74&lt;&gt;""),H72*H73*H74,"")</f>
        <v/>
      </c>
      <c r="I75" s="259" t="str">
        <f t="shared" ref="I75:AO75" si="40">IF(AND(I72&lt;&gt;"",I73&lt;&gt;"",I74&lt;&gt;""),I72*I73*I74,"")</f>
        <v/>
      </c>
      <c r="J75" s="259" t="str">
        <f t="shared" si="40"/>
        <v/>
      </c>
      <c r="K75" s="259" t="str">
        <f t="shared" si="40"/>
        <v/>
      </c>
      <c r="L75" s="259" t="str">
        <f t="shared" si="40"/>
        <v/>
      </c>
      <c r="M75" s="259" t="str">
        <f t="shared" si="40"/>
        <v/>
      </c>
      <c r="N75" s="259" t="str">
        <f t="shared" si="40"/>
        <v/>
      </c>
      <c r="O75" s="259" t="str">
        <f t="shared" si="40"/>
        <v/>
      </c>
      <c r="P75" s="259" t="str">
        <f t="shared" si="40"/>
        <v/>
      </c>
      <c r="Q75" s="259" t="str">
        <f t="shared" si="40"/>
        <v/>
      </c>
      <c r="R75" s="259" t="str">
        <f t="shared" si="40"/>
        <v/>
      </c>
      <c r="S75" s="259" t="str">
        <f t="shared" si="40"/>
        <v/>
      </c>
      <c r="T75" s="259" t="str">
        <f t="shared" si="40"/>
        <v/>
      </c>
      <c r="U75" s="259" t="str">
        <f t="shared" si="40"/>
        <v/>
      </c>
      <c r="V75" s="259" t="str">
        <f t="shared" si="40"/>
        <v/>
      </c>
      <c r="W75" s="259" t="str">
        <f t="shared" si="40"/>
        <v/>
      </c>
      <c r="X75" s="259" t="str">
        <f t="shared" si="40"/>
        <v/>
      </c>
      <c r="Y75" s="259" t="str">
        <f t="shared" si="40"/>
        <v/>
      </c>
      <c r="Z75" s="259" t="str">
        <f t="shared" si="40"/>
        <v/>
      </c>
      <c r="AA75" s="259" t="str">
        <f t="shared" si="40"/>
        <v/>
      </c>
      <c r="AB75" s="259" t="str">
        <f t="shared" si="40"/>
        <v/>
      </c>
      <c r="AC75" s="259" t="str">
        <f t="shared" si="40"/>
        <v/>
      </c>
      <c r="AD75" s="259" t="str">
        <f t="shared" si="40"/>
        <v/>
      </c>
      <c r="AE75" s="259" t="str">
        <f t="shared" si="40"/>
        <v/>
      </c>
      <c r="AF75" s="259" t="str">
        <f t="shared" si="40"/>
        <v/>
      </c>
      <c r="AG75" s="259" t="str">
        <f t="shared" si="40"/>
        <v/>
      </c>
      <c r="AH75" s="259" t="str">
        <f t="shared" si="40"/>
        <v/>
      </c>
      <c r="AI75" s="259" t="str">
        <f t="shared" si="40"/>
        <v/>
      </c>
      <c r="AJ75" s="259" t="str">
        <f t="shared" si="40"/>
        <v/>
      </c>
      <c r="AK75" s="259" t="str">
        <f t="shared" si="40"/>
        <v/>
      </c>
      <c r="AL75" s="259" t="str">
        <f t="shared" si="40"/>
        <v/>
      </c>
      <c r="AM75" s="259" t="str">
        <f t="shared" si="40"/>
        <v/>
      </c>
      <c r="AN75" s="259" t="str">
        <f t="shared" si="40"/>
        <v/>
      </c>
      <c r="AO75" s="262" t="str">
        <f t="shared" si="40"/>
        <v/>
      </c>
    </row>
    <row r="76" spans="2:41" ht="12" customHeight="1" x14ac:dyDescent="0.3">
      <c r="B76" s="456"/>
      <c r="C76" s="430"/>
      <c r="D76" s="426" t="s">
        <v>111</v>
      </c>
      <c r="E76" s="264" t="s">
        <v>46</v>
      </c>
      <c r="F76" s="203" t="s">
        <v>38</v>
      </c>
      <c r="G76" s="247"/>
      <c r="H76" s="247"/>
      <c r="I76" s="256"/>
      <c r="J76" s="257"/>
      <c r="K76" s="257"/>
      <c r="L76" s="247"/>
      <c r="M76" s="247"/>
      <c r="N76" s="250"/>
      <c r="O76" s="251"/>
      <c r="P76" s="251"/>
      <c r="Q76" s="251"/>
      <c r="R76" s="251"/>
      <c r="S76" s="251"/>
      <c r="T76" s="251"/>
      <c r="U76" s="251"/>
      <c r="V76" s="251"/>
      <c r="W76" s="251"/>
      <c r="X76" s="249"/>
      <c r="Y76" s="254"/>
      <c r="Z76" s="249"/>
      <c r="AA76" s="249"/>
      <c r="AB76" s="254"/>
      <c r="AC76" s="249"/>
      <c r="AD76" s="252"/>
      <c r="AE76" s="258"/>
      <c r="AF76" s="249"/>
      <c r="AG76" s="249"/>
      <c r="AH76" s="249"/>
      <c r="AI76" s="249"/>
      <c r="AJ76" s="249"/>
      <c r="AK76" s="249"/>
      <c r="AL76" s="249"/>
      <c r="AM76" s="249"/>
      <c r="AN76" s="254"/>
      <c r="AO76" s="255"/>
    </row>
    <row r="77" spans="2:41" ht="12" customHeight="1" x14ac:dyDescent="0.3">
      <c r="B77" s="456"/>
      <c r="C77" s="430"/>
      <c r="D77" s="424"/>
      <c r="E77" s="245" t="s">
        <v>109</v>
      </c>
      <c r="F77" s="203" t="s">
        <v>38</v>
      </c>
      <c r="G77" s="246"/>
      <c r="H77" s="203"/>
      <c r="I77" s="231"/>
      <c r="J77" s="203"/>
      <c r="K77" s="218"/>
      <c r="L77" s="247"/>
      <c r="M77" s="247"/>
      <c r="N77" s="203"/>
      <c r="O77" s="236"/>
      <c r="P77" s="236"/>
      <c r="Q77" s="236"/>
      <c r="R77" s="236"/>
      <c r="S77" s="236"/>
      <c r="T77" s="236"/>
      <c r="U77" s="236"/>
      <c r="V77" s="236"/>
      <c r="W77" s="236"/>
      <c r="X77" s="236"/>
      <c r="Y77" s="240"/>
      <c r="Z77" s="236"/>
      <c r="AA77" s="236"/>
      <c r="AB77" s="240"/>
      <c r="AC77" s="249"/>
      <c r="AD77" s="252"/>
      <c r="AE77" s="253"/>
      <c r="AF77" s="236"/>
      <c r="AG77" s="249"/>
      <c r="AH77" s="249"/>
      <c r="AI77" s="249"/>
      <c r="AJ77" s="249"/>
      <c r="AK77" s="249"/>
      <c r="AL77" s="249"/>
      <c r="AM77" s="236"/>
      <c r="AN77" s="240"/>
      <c r="AO77" s="242"/>
    </row>
    <row r="78" spans="2:41" ht="12" customHeight="1" x14ac:dyDescent="0.3">
      <c r="B78" s="456"/>
      <c r="C78" s="430"/>
      <c r="D78" s="424"/>
      <c r="E78" s="243" t="s">
        <v>127</v>
      </c>
      <c r="F78" s="203" t="s">
        <v>38</v>
      </c>
      <c r="G78" s="202"/>
      <c r="H78" s="203"/>
      <c r="I78" s="203"/>
      <c r="J78" s="203"/>
      <c r="K78" s="218"/>
      <c r="L78" s="203"/>
      <c r="M78" s="203"/>
      <c r="N78" s="203"/>
      <c r="O78" s="236"/>
      <c r="P78" s="236"/>
      <c r="Q78" s="236"/>
      <c r="R78" s="236"/>
      <c r="S78" s="236"/>
      <c r="T78" s="236"/>
      <c r="U78" s="236"/>
      <c r="V78" s="236"/>
      <c r="W78" s="236"/>
      <c r="X78" s="236"/>
      <c r="Y78" s="240"/>
      <c r="Z78" s="236"/>
      <c r="AA78" s="236"/>
      <c r="AB78" s="240"/>
      <c r="AC78" s="236"/>
      <c r="AD78" s="237"/>
      <c r="AE78" s="263"/>
      <c r="AF78" s="236"/>
      <c r="AG78" s="236"/>
      <c r="AH78" s="236"/>
      <c r="AI78" s="236"/>
      <c r="AJ78" s="236"/>
      <c r="AK78" s="236"/>
      <c r="AL78" s="236"/>
      <c r="AM78" s="236"/>
      <c r="AN78" s="240"/>
      <c r="AO78" s="242"/>
    </row>
    <row r="79" spans="2:41" ht="12" customHeight="1" thickBot="1" x14ac:dyDescent="0.35">
      <c r="B79" s="456"/>
      <c r="C79" s="431"/>
      <c r="D79" s="428"/>
      <c r="E79" s="189" t="s">
        <v>126</v>
      </c>
      <c r="F79" s="322" t="s">
        <v>38</v>
      </c>
      <c r="G79" s="265" t="str">
        <f>IF(AND(G76&lt;&gt;"",G77&lt;&gt;"",G78&lt;&gt;""),G76*G77*G78,"")</f>
        <v/>
      </c>
      <c r="H79" s="265" t="str">
        <f>IF(AND(H76&lt;&gt;"",H77&lt;&gt;"",H78&lt;&gt;""),H76*H77*H78,"")</f>
        <v/>
      </c>
      <c r="I79" s="265" t="str">
        <f t="shared" ref="I79" si="41">IF(AND(I76&lt;&gt;"",I77&lt;&gt;"",I78&lt;&gt;""),I76*I77*I78,"")</f>
        <v/>
      </c>
      <c r="J79" s="265" t="str">
        <f t="shared" ref="J79" si="42">IF(AND(J76&lt;&gt;"",J77&lt;&gt;"",J78&lt;&gt;""),J76*J77*J78,"")</f>
        <v/>
      </c>
      <c r="K79" s="265" t="str">
        <f t="shared" ref="K79" si="43">IF(AND(K76&lt;&gt;"",K77&lt;&gt;"",K78&lt;&gt;""),K76*K77*K78,"")</f>
        <v/>
      </c>
      <c r="L79" s="265" t="str">
        <f t="shared" ref="L79" si="44">IF(AND(L76&lt;&gt;"",L77&lt;&gt;"",L78&lt;&gt;""),L76*L77*L78,"")</f>
        <v/>
      </c>
      <c r="M79" s="265" t="str">
        <f t="shared" ref="M79" si="45">IF(AND(M76&lt;&gt;"",M77&lt;&gt;"",M78&lt;&gt;""),M76*M77*M78,"")</f>
        <v/>
      </c>
      <c r="N79" s="265" t="str">
        <f>IF(AND(N76&lt;&gt;"",N77&lt;&gt;"",N78&lt;&gt;""),N76*N77*N78,"")</f>
        <v/>
      </c>
      <c r="O79" s="265" t="str">
        <f t="shared" ref="O79" si="46">IF(AND(O76&lt;&gt;"",O77&lt;&gt;"",O78&lt;&gt;""),O76*O77*O78,"")</f>
        <v/>
      </c>
      <c r="P79" s="265" t="str">
        <f t="shared" ref="P79" si="47">IF(AND(P76&lt;&gt;"",P77&lt;&gt;"",P78&lt;&gt;""),P76*P77*P78,"")</f>
        <v/>
      </c>
      <c r="Q79" s="265" t="str">
        <f t="shared" ref="Q79" si="48">IF(AND(Q76&lt;&gt;"",Q77&lt;&gt;"",Q78&lt;&gt;""),Q76*Q77*Q78,"")</f>
        <v/>
      </c>
      <c r="R79" s="265" t="str">
        <f t="shared" ref="R79" si="49">IF(AND(R76&lt;&gt;"",R77&lt;&gt;"",R78&lt;&gt;""),R76*R77*R78,"")</f>
        <v/>
      </c>
      <c r="S79" s="265" t="str">
        <f t="shared" ref="S79" si="50">IF(AND(S76&lt;&gt;"",S77&lt;&gt;"",S78&lt;&gt;""),S76*S77*S78,"")</f>
        <v/>
      </c>
      <c r="T79" s="265" t="str">
        <f t="shared" ref="T79" si="51">IF(AND(T76&lt;&gt;"",T77&lt;&gt;"",T78&lt;&gt;""),T76*T77*T78,"")</f>
        <v/>
      </c>
      <c r="U79" s="265" t="str">
        <f t="shared" ref="U79" si="52">IF(AND(U76&lt;&gt;"",U77&lt;&gt;"",U78&lt;&gt;""),U76*U77*U78,"")</f>
        <v/>
      </c>
      <c r="V79" s="265" t="str">
        <f t="shared" ref="V79" si="53">IF(AND(V76&lt;&gt;"",V77&lt;&gt;"",V78&lt;&gt;""),V76*V77*V78,"")</f>
        <v/>
      </c>
      <c r="W79" s="265" t="str">
        <f t="shared" ref="W79" si="54">IF(AND(W76&lt;&gt;"",W77&lt;&gt;"",W78&lt;&gt;""),W76*W77*W78,"")</f>
        <v/>
      </c>
      <c r="X79" s="265" t="str">
        <f t="shared" ref="X79" si="55">IF(AND(X76&lt;&gt;"",X77&lt;&gt;"",X78&lt;&gt;""),X76*X77*X78,"")</f>
        <v/>
      </c>
      <c r="Y79" s="265" t="str">
        <f t="shared" ref="Y79" si="56">IF(AND(Y76&lt;&gt;"",Y77&lt;&gt;"",Y78&lt;&gt;""),Y76*Y77*Y78,"")</f>
        <v/>
      </c>
      <c r="Z79" s="265" t="str">
        <f t="shared" ref="Z79" si="57">IF(AND(Z76&lt;&gt;"",Z77&lt;&gt;"",Z78&lt;&gt;""),Z76*Z77*Z78,"")</f>
        <v/>
      </c>
      <c r="AA79" s="265" t="str">
        <f t="shared" ref="AA79" si="58">IF(AND(AA76&lt;&gt;"",AA77&lt;&gt;"",AA78&lt;&gt;""),AA76*AA77*AA78,"")</f>
        <v/>
      </c>
      <c r="AB79" s="265" t="str">
        <f t="shared" ref="AB79" si="59">IF(AND(AB76&lt;&gt;"",AB77&lt;&gt;"",AB78&lt;&gt;""),AB76*AB77*AB78,"")</f>
        <v/>
      </c>
      <c r="AC79" s="265" t="str">
        <f t="shared" ref="AC79" si="60">IF(AND(AC76&lt;&gt;"",AC77&lt;&gt;"",AC78&lt;&gt;""),AC76*AC77*AC78,"")</f>
        <v/>
      </c>
      <c r="AD79" s="265" t="str">
        <f t="shared" ref="AD79" si="61">IF(AND(AD76&lt;&gt;"",AD77&lt;&gt;"",AD78&lt;&gt;""),AD76*AD77*AD78,"")</f>
        <v/>
      </c>
      <c r="AE79" s="265" t="str">
        <f t="shared" ref="AE79" si="62">IF(AND(AE76&lt;&gt;"",AE77&lt;&gt;"",AE78&lt;&gt;""),AE76*AE77*AE78,"")</f>
        <v/>
      </c>
      <c r="AF79" s="265" t="str">
        <f t="shared" ref="AF79" si="63">IF(AND(AF76&lt;&gt;"",AF77&lt;&gt;"",AF78&lt;&gt;""),AF76*AF77*AF78,"")</f>
        <v/>
      </c>
      <c r="AG79" s="265" t="str">
        <f t="shared" ref="AG79" si="64">IF(AND(AG76&lt;&gt;"",AG77&lt;&gt;"",AG78&lt;&gt;""),AG76*AG77*AG78,"")</f>
        <v/>
      </c>
      <c r="AH79" s="265" t="str">
        <f t="shared" ref="AH79" si="65">IF(AND(AH76&lt;&gt;"",AH77&lt;&gt;"",AH78&lt;&gt;""),AH76*AH77*AH78,"")</f>
        <v/>
      </c>
      <c r="AI79" s="265" t="str">
        <f t="shared" ref="AI79" si="66">IF(AND(AI76&lt;&gt;"",AI77&lt;&gt;"",AI78&lt;&gt;""),AI76*AI77*AI78,"")</f>
        <v/>
      </c>
      <c r="AJ79" s="265" t="str">
        <f t="shared" ref="AJ79" si="67">IF(AND(AJ76&lt;&gt;"",AJ77&lt;&gt;"",AJ78&lt;&gt;""),AJ76*AJ77*AJ78,"")</f>
        <v/>
      </c>
      <c r="AK79" s="265" t="str">
        <f t="shared" ref="AK79" si="68">IF(AND(AK76&lt;&gt;"",AK77&lt;&gt;"",AK78&lt;&gt;""),AK76*AK77*AK78,"")</f>
        <v/>
      </c>
      <c r="AL79" s="265" t="str">
        <f t="shared" ref="AL79" si="69">IF(AND(AL76&lt;&gt;"",AL77&lt;&gt;"",AL78&lt;&gt;""),AL76*AL77*AL78,"")</f>
        <v/>
      </c>
      <c r="AM79" s="265" t="str">
        <f t="shared" ref="AM79" si="70">IF(AND(AM76&lt;&gt;"",AM77&lt;&gt;"",AM78&lt;&gt;""),AM76*AM77*AM78,"")</f>
        <v/>
      </c>
      <c r="AN79" s="265" t="str">
        <f t="shared" ref="AN79" si="71">IF(AND(AN76&lt;&gt;"",AN77&lt;&gt;"",AN78&lt;&gt;""),AN76*AN77*AN78,"")</f>
        <v/>
      </c>
      <c r="AO79" s="266" t="str">
        <f t="shared" ref="AO79" si="72">IF(AND(AO76&lt;&gt;"",AO77&lt;&gt;"",AO78&lt;&gt;""),AO76*AO77*AO78,"")</f>
        <v/>
      </c>
    </row>
    <row r="80" spans="2:41" ht="12" customHeight="1" x14ac:dyDescent="0.3">
      <c r="B80" s="456"/>
      <c r="C80" s="429" t="s">
        <v>119</v>
      </c>
      <c r="D80" s="432" t="s">
        <v>110</v>
      </c>
      <c r="E80" s="227" t="s">
        <v>46</v>
      </c>
      <c r="F80" s="203" t="s">
        <v>38</v>
      </c>
      <c r="G80" s="230"/>
      <c r="H80" s="228"/>
      <c r="I80" s="230"/>
      <c r="J80" s="232"/>
      <c r="K80" s="234"/>
      <c r="L80" s="230"/>
      <c r="M80" s="230"/>
      <c r="N80" s="230"/>
      <c r="O80" s="235"/>
      <c r="P80" s="235"/>
      <c r="Q80" s="235"/>
      <c r="R80" s="235"/>
      <c r="S80" s="235"/>
      <c r="T80" s="235"/>
      <c r="U80" s="235"/>
      <c r="V80" s="235"/>
      <c r="W80" s="235"/>
      <c r="X80" s="235"/>
      <c r="Y80" s="235"/>
      <c r="Z80" s="235"/>
      <c r="AA80" s="235"/>
      <c r="AB80" s="235"/>
      <c r="AC80" s="235"/>
      <c r="AD80" s="239"/>
      <c r="AE80" s="235"/>
      <c r="AF80" s="235"/>
      <c r="AG80" s="235"/>
      <c r="AH80" s="235"/>
      <c r="AI80" s="235"/>
      <c r="AJ80" s="235"/>
      <c r="AK80" s="235"/>
      <c r="AL80" s="235"/>
      <c r="AM80" s="239"/>
      <c r="AN80" s="239"/>
      <c r="AO80" s="241"/>
    </row>
    <row r="81" spans="2:41" ht="12" customHeight="1" x14ac:dyDescent="0.3">
      <c r="B81" s="456"/>
      <c r="C81" s="430"/>
      <c r="D81" s="424"/>
      <c r="E81" s="224" t="s">
        <v>109</v>
      </c>
      <c r="F81" s="203" t="s">
        <v>38</v>
      </c>
      <c r="G81" s="231"/>
      <c r="H81" s="229"/>
      <c r="I81" s="203"/>
      <c r="J81" s="233"/>
      <c r="K81" s="202"/>
      <c r="L81" s="203"/>
      <c r="M81" s="203"/>
      <c r="N81" s="203"/>
      <c r="O81" s="236"/>
      <c r="P81" s="236"/>
      <c r="Q81" s="236"/>
      <c r="R81" s="236"/>
      <c r="S81" s="236"/>
      <c r="T81" s="236"/>
      <c r="U81" s="236"/>
      <c r="V81" s="236"/>
      <c r="W81" s="236"/>
      <c r="X81" s="236"/>
      <c r="Y81" s="236"/>
      <c r="Z81" s="236"/>
      <c r="AA81" s="236"/>
      <c r="AB81" s="236"/>
      <c r="AC81" s="236"/>
      <c r="AD81" s="240"/>
      <c r="AE81" s="236"/>
      <c r="AF81" s="236"/>
      <c r="AG81" s="236"/>
      <c r="AH81" s="236"/>
      <c r="AI81" s="236"/>
      <c r="AJ81" s="236"/>
      <c r="AK81" s="236"/>
      <c r="AL81" s="236"/>
      <c r="AM81" s="240"/>
      <c r="AN81" s="240"/>
      <c r="AO81" s="242"/>
    </row>
    <row r="82" spans="2:41" ht="12" customHeight="1" x14ac:dyDescent="0.3">
      <c r="B82" s="456"/>
      <c r="C82" s="430"/>
      <c r="D82" s="424"/>
      <c r="E82" s="224" t="s">
        <v>127</v>
      </c>
      <c r="F82" s="203" t="s">
        <v>38</v>
      </c>
      <c r="G82" s="203"/>
      <c r="H82" s="218"/>
      <c r="I82" s="203"/>
      <c r="J82" s="218"/>
      <c r="K82" s="202"/>
      <c r="L82" s="203"/>
      <c r="M82" s="203"/>
      <c r="N82" s="203"/>
      <c r="O82" s="236"/>
      <c r="P82" s="236"/>
      <c r="Q82" s="236"/>
      <c r="R82" s="236"/>
      <c r="S82" s="236"/>
      <c r="T82" s="236"/>
      <c r="U82" s="236"/>
      <c r="V82" s="236"/>
      <c r="W82" s="236"/>
      <c r="X82" s="236"/>
      <c r="Y82" s="236"/>
      <c r="Z82" s="236"/>
      <c r="AA82" s="236"/>
      <c r="AB82" s="236"/>
      <c r="AC82" s="251"/>
      <c r="AD82" s="240"/>
      <c r="AE82" s="236"/>
      <c r="AF82" s="236"/>
      <c r="AG82" s="236"/>
      <c r="AH82" s="236"/>
      <c r="AI82" s="236"/>
      <c r="AJ82" s="236"/>
      <c r="AK82" s="236"/>
      <c r="AL82" s="236"/>
      <c r="AM82" s="240"/>
      <c r="AN82" s="240"/>
      <c r="AO82" s="242"/>
    </row>
    <row r="83" spans="2:41" ht="12" customHeight="1" x14ac:dyDescent="0.3">
      <c r="B83" s="456"/>
      <c r="C83" s="430"/>
      <c r="D83" s="425"/>
      <c r="E83" s="220" t="s">
        <v>126</v>
      </c>
      <c r="F83" s="321" t="s">
        <v>38</v>
      </c>
      <c r="G83" s="200" t="str">
        <f>IF(AND(G80&lt;&gt;"",G81&lt;&gt;"",G82&lt;&gt;""),G80*G81*G82,"")</f>
        <v/>
      </c>
      <c r="H83" s="198" t="str">
        <f>IF(AND(H80&lt;&gt;"",H81&lt;&gt;"",H82&lt;&gt;""),H80*H81*H82,"")</f>
        <v/>
      </c>
      <c r="I83" s="200" t="str">
        <f t="shared" ref="I83:AJ83" si="73">IF(AND(I80&lt;&gt;"",I81&lt;&gt;"",I82&lt;&gt;""),I80*I81*I82,"")</f>
        <v/>
      </c>
      <c r="J83" s="200" t="str">
        <f t="shared" si="73"/>
        <v/>
      </c>
      <c r="K83" s="200" t="str">
        <f t="shared" si="73"/>
        <v/>
      </c>
      <c r="L83" s="204" t="str">
        <f t="shared" si="73"/>
        <v/>
      </c>
      <c r="M83" s="204" t="str">
        <f t="shared" si="73"/>
        <v/>
      </c>
      <c r="N83" s="204" t="str">
        <f t="shared" si="73"/>
        <v/>
      </c>
      <c r="O83" s="204" t="str">
        <f t="shared" si="73"/>
        <v/>
      </c>
      <c r="P83" s="204" t="str">
        <f t="shared" si="73"/>
        <v/>
      </c>
      <c r="Q83" s="204" t="str">
        <f t="shared" si="73"/>
        <v/>
      </c>
      <c r="R83" s="204" t="str">
        <f t="shared" si="73"/>
        <v/>
      </c>
      <c r="S83" s="204" t="str">
        <f t="shared" si="73"/>
        <v/>
      </c>
      <c r="T83" s="204" t="str">
        <f t="shared" si="73"/>
        <v/>
      </c>
      <c r="U83" s="204" t="str">
        <f t="shared" si="73"/>
        <v/>
      </c>
      <c r="V83" s="204" t="str">
        <f t="shared" si="73"/>
        <v/>
      </c>
      <c r="W83" s="204" t="str">
        <f t="shared" si="73"/>
        <v/>
      </c>
      <c r="X83" s="204" t="str">
        <f t="shared" si="73"/>
        <v/>
      </c>
      <c r="Y83" s="204" t="str">
        <f t="shared" si="73"/>
        <v/>
      </c>
      <c r="Z83" s="204" t="str">
        <f t="shared" si="73"/>
        <v/>
      </c>
      <c r="AA83" s="204" t="str">
        <f t="shared" si="73"/>
        <v/>
      </c>
      <c r="AB83" s="204" t="str">
        <f t="shared" si="73"/>
        <v/>
      </c>
      <c r="AC83" s="204" t="str">
        <f t="shared" si="73"/>
        <v/>
      </c>
      <c r="AD83" s="200" t="str">
        <f t="shared" si="73"/>
        <v/>
      </c>
      <c r="AE83" s="200" t="str">
        <f t="shared" si="73"/>
        <v/>
      </c>
      <c r="AF83" s="200" t="str">
        <f t="shared" si="73"/>
        <v/>
      </c>
      <c r="AG83" s="200" t="str">
        <f t="shared" si="73"/>
        <v/>
      </c>
      <c r="AH83" s="204" t="str">
        <f t="shared" si="73"/>
        <v/>
      </c>
      <c r="AI83" s="204" t="str">
        <f t="shared" si="73"/>
        <v/>
      </c>
      <c r="AJ83" s="204" t="str">
        <f t="shared" si="73"/>
        <v/>
      </c>
      <c r="AK83" s="204" t="str">
        <f>IF(AND(AK80&lt;&gt;"",AK81&lt;&gt;"",AK82&lt;&gt;""),AK80*AK81*AK82,"")</f>
        <v/>
      </c>
      <c r="AL83" s="204" t="str">
        <f t="shared" ref="AL83:AO83" si="74">IF(AND(AL80&lt;&gt;"",AL81&lt;&gt;"",AL82&lt;&gt;""),AL80*AL81*AL82,"")</f>
        <v/>
      </c>
      <c r="AM83" s="204" t="str">
        <f t="shared" si="74"/>
        <v/>
      </c>
      <c r="AN83" s="204" t="str">
        <f t="shared" si="74"/>
        <v/>
      </c>
      <c r="AO83" s="210" t="str">
        <f t="shared" si="74"/>
        <v/>
      </c>
    </row>
    <row r="84" spans="2:41" ht="12" customHeight="1" x14ac:dyDescent="0.3">
      <c r="B84" s="456"/>
      <c r="C84" s="430"/>
      <c r="D84" s="426" t="s">
        <v>110</v>
      </c>
      <c r="E84" s="243" t="s">
        <v>46</v>
      </c>
      <c r="F84" s="203" t="s">
        <v>38</v>
      </c>
      <c r="G84" s="203"/>
      <c r="H84" s="203"/>
      <c r="I84" s="202"/>
      <c r="J84" s="244"/>
      <c r="K84" s="244"/>
      <c r="L84" s="203"/>
      <c r="M84" s="203"/>
      <c r="N84" s="250"/>
      <c r="O84" s="251"/>
      <c r="P84" s="251"/>
      <c r="Q84" s="251"/>
      <c r="R84" s="251"/>
      <c r="S84" s="251"/>
      <c r="T84" s="251"/>
      <c r="U84" s="251"/>
      <c r="V84" s="251"/>
      <c r="W84" s="251"/>
      <c r="X84" s="236"/>
      <c r="Y84" s="240"/>
      <c r="Z84" s="236"/>
      <c r="AA84" s="236"/>
      <c r="AB84" s="240"/>
      <c r="AC84" s="236"/>
      <c r="AD84" s="237"/>
      <c r="AE84" s="238"/>
      <c r="AF84" s="236"/>
      <c r="AG84" s="236"/>
      <c r="AH84" s="249"/>
      <c r="AI84" s="249"/>
      <c r="AJ84" s="236"/>
      <c r="AK84" s="236"/>
      <c r="AL84" s="236"/>
      <c r="AM84" s="236"/>
      <c r="AN84" s="254"/>
      <c r="AO84" s="255"/>
    </row>
    <row r="85" spans="2:41" ht="12" customHeight="1" x14ac:dyDescent="0.3">
      <c r="B85" s="456"/>
      <c r="C85" s="430"/>
      <c r="D85" s="424"/>
      <c r="E85" s="245" t="s">
        <v>109</v>
      </c>
      <c r="F85" s="203" t="s">
        <v>38</v>
      </c>
      <c r="G85" s="246"/>
      <c r="H85" s="203"/>
      <c r="I85" s="231"/>
      <c r="J85" s="203"/>
      <c r="K85" s="218"/>
      <c r="L85" s="247"/>
      <c r="M85" s="247"/>
      <c r="N85" s="203"/>
      <c r="O85" s="236"/>
      <c r="P85" s="236"/>
      <c r="Q85" s="236"/>
      <c r="R85" s="236"/>
      <c r="S85" s="236"/>
      <c r="T85" s="236"/>
      <c r="U85" s="236"/>
      <c r="V85" s="236"/>
      <c r="W85" s="236"/>
      <c r="X85" s="236"/>
      <c r="Y85" s="240"/>
      <c r="Z85" s="236"/>
      <c r="AA85" s="236"/>
      <c r="AB85" s="240"/>
      <c r="AC85" s="249"/>
      <c r="AD85" s="252"/>
      <c r="AE85" s="253"/>
      <c r="AF85" s="236"/>
      <c r="AG85" s="249"/>
      <c r="AH85" s="249"/>
      <c r="AI85" s="249"/>
      <c r="AJ85" s="249"/>
      <c r="AK85" s="249"/>
      <c r="AL85" s="249"/>
      <c r="AM85" s="236"/>
      <c r="AN85" s="240"/>
      <c r="AO85" s="242"/>
    </row>
    <row r="86" spans="2:41" ht="12" customHeight="1" x14ac:dyDescent="0.3">
      <c r="B86" s="456"/>
      <c r="C86" s="430"/>
      <c r="D86" s="424"/>
      <c r="E86" s="245" t="s">
        <v>127</v>
      </c>
      <c r="F86" s="203" t="s">
        <v>38</v>
      </c>
      <c r="G86" s="202"/>
      <c r="H86" s="203"/>
      <c r="I86" s="203"/>
      <c r="J86" s="247"/>
      <c r="K86" s="248"/>
      <c r="L86" s="203"/>
      <c r="M86" s="203"/>
      <c r="N86" s="247"/>
      <c r="O86" s="249"/>
      <c r="P86" s="249"/>
      <c r="Q86" s="249"/>
      <c r="R86" s="249"/>
      <c r="S86" s="249"/>
      <c r="T86" s="249"/>
      <c r="U86" s="249"/>
      <c r="V86" s="249"/>
      <c r="W86" s="249"/>
      <c r="X86" s="236"/>
      <c r="Y86" s="240"/>
      <c r="Z86" s="236"/>
      <c r="AA86" s="236"/>
      <c r="AB86" s="240"/>
      <c r="AC86" s="249"/>
      <c r="AD86" s="252"/>
      <c r="AE86" s="253"/>
      <c r="AF86" s="236"/>
      <c r="AG86" s="249"/>
      <c r="AH86" s="236"/>
      <c r="AI86" s="236"/>
      <c r="AJ86" s="236"/>
      <c r="AK86" s="236"/>
      <c r="AL86" s="236"/>
      <c r="AM86" s="236"/>
      <c r="AN86" s="240"/>
      <c r="AO86" s="242"/>
    </row>
    <row r="87" spans="2:41" ht="12" customHeight="1" x14ac:dyDescent="0.3">
      <c r="B87" s="456"/>
      <c r="C87" s="430"/>
      <c r="D87" s="425"/>
      <c r="E87" s="220" t="s">
        <v>126</v>
      </c>
      <c r="F87" s="321" t="s">
        <v>38</v>
      </c>
      <c r="G87" s="259" t="str">
        <f>IF(AND(G84&lt;&gt;"",G85&lt;&gt;"",G86&lt;&gt;""),G84*G85*G86,"")</f>
        <v/>
      </c>
      <c r="H87" s="259" t="str">
        <f t="shared" ref="H87:AO87" si="75">IF(AND(H84&lt;&gt;"",H85&lt;&gt;"",H86&lt;&gt;""),H84*H85*H86,"")</f>
        <v/>
      </c>
      <c r="I87" s="259" t="str">
        <f t="shared" si="75"/>
        <v/>
      </c>
      <c r="J87" s="259" t="str">
        <f t="shared" si="75"/>
        <v/>
      </c>
      <c r="K87" s="259" t="str">
        <f t="shared" si="75"/>
        <v/>
      </c>
      <c r="L87" s="259" t="str">
        <f t="shared" si="75"/>
        <v/>
      </c>
      <c r="M87" s="259" t="str">
        <f t="shared" si="75"/>
        <v/>
      </c>
      <c r="N87" s="259" t="str">
        <f t="shared" si="75"/>
        <v/>
      </c>
      <c r="O87" s="259" t="str">
        <f t="shared" si="75"/>
        <v/>
      </c>
      <c r="P87" s="259" t="str">
        <f t="shared" si="75"/>
        <v/>
      </c>
      <c r="Q87" s="259" t="str">
        <f t="shared" si="75"/>
        <v/>
      </c>
      <c r="R87" s="259" t="str">
        <f t="shared" si="75"/>
        <v/>
      </c>
      <c r="S87" s="259" t="str">
        <f t="shared" si="75"/>
        <v/>
      </c>
      <c r="T87" s="259" t="str">
        <f t="shared" si="75"/>
        <v/>
      </c>
      <c r="U87" s="259" t="str">
        <f t="shared" si="75"/>
        <v/>
      </c>
      <c r="V87" s="259" t="str">
        <f t="shared" si="75"/>
        <v/>
      </c>
      <c r="W87" s="259" t="str">
        <f t="shared" si="75"/>
        <v/>
      </c>
      <c r="X87" s="259" t="str">
        <f t="shared" si="75"/>
        <v/>
      </c>
      <c r="Y87" s="260" t="str">
        <f t="shared" si="75"/>
        <v/>
      </c>
      <c r="Z87" s="261" t="str">
        <f t="shared" si="75"/>
        <v/>
      </c>
      <c r="AA87" s="259" t="str">
        <f t="shared" si="75"/>
        <v/>
      </c>
      <c r="AB87" s="260" t="str">
        <f t="shared" si="75"/>
        <v/>
      </c>
      <c r="AC87" s="261" t="str">
        <f t="shared" si="75"/>
        <v/>
      </c>
      <c r="AD87" s="259" t="str">
        <f t="shared" si="75"/>
        <v/>
      </c>
      <c r="AE87" s="259" t="str">
        <f t="shared" si="75"/>
        <v/>
      </c>
      <c r="AF87" s="259" t="str">
        <f t="shared" si="75"/>
        <v/>
      </c>
      <c r="AG87" s="259" t="str">
        <f t="shared" si="75"/>
        <v/>
      </c>
      <c r="AH87" s="259" t="str">
        <f t="shared" si="75"/>
        <v/>
      </c>
      <c r="AI87" s="259" t="str">
        <f t="shared" si="75"/>
        <v/>
      </c>
      <c r="AJ87" s="259" t="str">
        <f t="shared" si="75"/>
        <v/>
      </c>
      <c r="AK87" s="259" t="str">
        <f t="shared" si="75"/>
        <v/>
      </c>
      <c r="AL87" s="259" t="str">
        <f t="shared" si="75"/>
        <v/>
      </c>
      <c r="AM87" s="259" t="str">
        <f t="shared" si="75"/>
        <v/>
      </c>
      <c r="AN87" s="259" t="str">
        <f t="shared" si="75"/>
        <v/>
      </c>
      <c r="AO87" s="262" t="str">
        <f t="shared" si="75"/>
        <v/>
      </c>
    </row>
    <row r="88" spans="2:41" ht="12" customHeight="1" x14ac:dyDescent="0.3">
      <c r="B88" s="456"/>
      <c r="C88" s="430"/>
      <c r="D88" s="426" t="s">
        <v>110</v>
      </c>
      <c r="E88" s="243" t="s">
        <v>46</v>
      </c>
      <c r="F88" s="203" t="s">
        <v>38</v>
      </c>
      <c r="G88" s="247"/>
      <c r="H88" s="247"/>
      <c r="I88" s="256"/>
      <c r="J88" s="257"/>
      <c r="K88" s="257"/>
      <c r="L88" s="247"/>
      <c r="M88" s="247"/>
      <c r="N88" s="250"/>
      <c r="O88" s="251"/>
      <c r="P88" s="251"/>
      <c r="Q88" s="251"/>
      <c r="R88" s="251"/>
      <c r="S88" s="251"/>
      <c r="T88" s="251"/>
      <c r="U88" s="251"/>
      <c r="V88" s="251"/>
      <c r="W88" s="251"/>
      <c r="X88" s="249"/>
      <c r="Y88" s="254"/>
      <c r="Z88" s="249"/>
      <c r="AA88" s="249"/>
      <c r="AB88" s="254"/>
      <c r="AC88" s="249"/>
      <c r="AD88" s="252"/>
      <c r="AE88" s="258"/>
      <c r="AF88" s="249"/>
      <c r="AG88" s="249"/>
      <c r="AH88" s="249"/>
      <c r="AI88" s="249"/>
      <c r="AJ88" s="249"/>
      <c r="AK88" s="249"/>
      <c r="AL88" s="249"/>
      <c r="AM88" s="249"/>
      <c r="AN88" s="254"/>
      <c r="AO88" s="255"/>
    </row>
    <row r="89" spans="2:41" ht="12" customHeight="1" x14ac:dyDescent="0.3">
      <c r="B89" s="456"/>
      <c r="C89" s="430"/>
      <c r="D89" s="424"/>
      <c r="E89" s="245" t="s">
        <v>109</v>
      </c>
      <c r="F89" s="203" t="s">
        <v>38</v>
      </c>
      <c r="G89" s="246"/>
      <c r="H89" s="203"/>
      <c r="I89" s="231"/>
      <c r="J89" s="203"/>
      <c r="K89" s="218"/>
      <c r="L89" s="247"/>
      <c r="M89" s="247"/>
      <c r="N89" s="203"/>
      <c r="O89" s="236"/>
      <c r="P89" s="236"/>
      <c r="Q89" s="236"/>
      <c r="R89" s="236"/>
      <c r="S89" s="236"/>
      <c r="T89" s="236"/>
      <c r="U89" s="236"/>
      <c r="V89" s="236"/>
      <c r="W89" s="236"/>
      <c r="X89" s="236"/>
      <c r="Y89" s="240"/>
      <c r="Z89" s="236"/>
      <c r="AA89" s="236"/>
      <c r="AB89" s="240"/>
      <c r="AC89" s="249"/>
      <c r="AD89" s="252"/>
      <c r="AE89" s="253"/>
      <c r="AF89" s="236"/>
      <c r="AG89" s="249"/>
      <c r="AH89" s="249"/>
      <c r="AI89" s="249"/>
      <c r="AJ89" s="249"/>
      <c r="AK89" s="249"/>
      <c r="AL89" s="249"/>
      <c r="AM89" s="236"/>
      <c r="AN89" s="240"/>
      <c r="AO89" s="242"/>
    </row>
    <row r="90" spans="2:41" ht="12" customHeight="1" x14ac:dyDescent="0.3">
      <c r="B90" s="456"/>
      <c r="C90" s="430"/>
      <c r="D90" s="424"/>
      <c r="E90" s="245" t="s">
        <v>127</v>
      </c>
      <c r="F90" s="203" t="s">
        <v>38</v>
      </c>
      <c r="G90" s="202"/>
      <c r="H90" s="203"/>
      <c r="I90" s="203"/>
      <c r="J90" s="203"/>
      <c r="K90" s="218"/>
      <c r="L90" s="203"/>
      <c r="M90" s="203"/>
      <c r="N90" s="203"/>
      <c r="O90" s="236"/>
      <c r="P90" s="236"/>
      <c r="Q90" s="236"/>
      <c r="R90" s="236"/>
      <c r="S90" s="236"/>
      <c r="T90" s="236"/>
      <c r="U90" s="236"/>
      <c r="V90" s="236"/>
      <c r="W90" s="236"/>
      <c r="X90" s="236"/>
      <c r="Y90" s="240"/>
      <c r="Z90" s="236"/>
      <c r="AA90" s="236"/>
      <c r="AB90" s="240"/>
      <c r="AC90" s="236"/>
      <c r="AD90" s="237"/>
      <c r="AE90" s="263"/>
      <c r="AF90" s="236"/>
      <c r="AG90" s="236"/>
      <c r="AH90" s="236"/>
      <c r="AI90" s="236"/>
      <c r="AJ90" s="236"/>
      <c r="AK90" s="236"/>
      <c r="AL90" s="236"/>
      <c r="AM90" s="236"/>
      <c r="AN90" s="240"/>
      <c r="AO90" s="242"/>
    </row>
    <row r="91" spans="2:41" ht="12" customHeight="1" x14ac:dyDescent="0.3">
      <c r="B91" s="456"/>
      <c r="C91" s="430"/>
      <c r="D91" s="425"/>
      <c r="E91" s="221" t="s">
        <v>126</v>
      </c>
      <c r="F91" s="321" t="s">
        <v>38</v>
      </c>
      <c r="G91" s="259" t="str">
        <f>IF(AND(G88&lt;&gt;"",G89&lt;&gt;"",G90&lt;&gt;""),G88*G89*G90,"")</f>
        <v/>
      </c>
      <c r="H91" s="259" t="str">
        <f t="shared" ref="H91:AO91" si="76">IF(AND(H88&lt;&gt;"",H89&lt;&gt;"",H90&lt;&gt;""),H88*H89*H90,"")</f>
        <v/>
      </c>
      <c r="I91" s="259" t="str">
        <f t="shared" si="76"/>
        <v/>
      </c>
      <c r="J91" s="259" t="str">
        <f t="shared" si="76"/>
        <v/>
      </c>
      <c r="K91" s="259" t="str">
        <f t="shared" si="76"/>
        <v/>
      </c>
      <c r="L91" s="259" t="str">
        <f t="shared" si="76"/>
        <v/>
      </c>
      <c r="M91" s="259" t="str">
        <f t="shared" si="76"/>
        <v/>
      </c>
      <c r="N91" s="259" t="str">
        <f t="shared" si="76"/>
        <v/>
      </c>
      <c r="O91" s="259" t="str">
        <f t="shared" si="76"/>
        <v/>
      </c>
      <c r="P91" s="259" t="str">
        <f t="shared" si="76"/>
        <v/>
      </c>
      <c r="Q91" s="259" t="str">
        <f t="shared" si="76"/>
        <v/>
      </c>
      <c r="R91" s="259" t="str">
        <f t="shared" si="76"/>
        <v/>
      </c>
      <c r="S91" s="259" t="str">
        <f t="shared" si="76"/>
        <v/>
      </c>
      <c r="T91" s="259" t="str">
        <f t="shared" si="76"/>
        <v/>
      </c>
      <c r="U91" s="259" t="str">
        <f t="shared" si="76"/>
        <v/>
      </c>
      <c r="V91" s="259" t="str">
        <f t="shared" si="76"/>
        <v/>
      </c>
      <c r="W91" s="259" t="str">
        <f t="shared" si="76"/>
        <v/>
      </c>
      <c r="X91" s="259" t="str">
        <f t="shared" si="76"/>
        <v/>
      </c>
      <c r="Y91" s="259" t="str">
        <f t="shared" si="76"/>
        <v/>
      </c>
      <c r="Z91" s="259" t="str">
        <f t="shared" si="76"/>
        <v/>
      </c>
      <c r="AA91" s="259" t="str">
        <f t="shared" si="76"/>
        <v/>
      </c>
      <c r="AB91" s="259" t="str">
        <f t="shared" si="76"/>
        <v/>
      </c>
      <c r="AC91" s="259" t="str">
        <f t="shared" si="76"/>
        <v/>
      </c>
      <c r="AD91" s="259" t="str">
        <f t="shared" si="76"/>
        <v/>
      </c>
      <c r="AE91" s="259" t="str">
        <f t="shared" si="76"/>
        <v/>
      </c>
      <c r="AF91" s="259" t="str">
        <f t="shared" si="76"/>
        <v/>
      </c>
      <c r="AG91" s="259" t="str">
        <f t="shared" si="76"/>
        <v/>
      </c>
      <c r="AH91" s="259" t="str">
        <f t="shared" si="76"/>
        <v/>
      </c>
      <c r="AI91" s="259" t="str">
        <f t="shared" si="76"/>
        <v/>
      </c>
      <c r="AJ91" s="259" t="str">
        <f t="shared" si="76"/>
        <v/>
      </c>
      <c r="AK91" s="259" t="str">
        <f t="shared" si="76"/>
        <v/>
      </c>
      <c r="AL91" s="259" t="str">
        <f t="shared" si="76"/>
        <v/>
      </c>
      <c r="AM91" s="259" t="str">
        <f t="shared" si="76"/>
        <v/>
      </c>
      <c r="AN91" s="259" t="str">
        <f t="shared" si="76"/>
        <v/>
      </c>
      <c r="AO91" s="262" t="str">
        <f t="shared" si="76"/>
        <v/>
      </c>
    </row>
    <row r="92" spans="2:41" ht="12" customHeight="1" x14ac:dyDescent="0.3">
      <c r="B92" s="456"/>
      <c r="C92" s="430"/>
      <c r="D92" s="426" t="s">
        <v>110</v>
      </c>
      <c r="E92" s="264" t="s">
        <v>46</v>
      </c>
      <c r="F92" s="203" t="s">
        <v>38</v>
      </c>
      <c r="G92" s="247"/>
      <c r="H92" s="247"/>
      <c r="I92" s="256"/>
      <c r="J92" s="257"/>
      <c r="K92" s="257"/>
      <c r="L92" s="247"/>
      <c r="M92" s="247"/>
      <c r="N92" s="250"/>
      <c r="O92" s="251"/>
      <c r="P92" s="251"/>
      <c r="Q92" s="251"/>
      <c r="R92" s="251"/>
      <c r="S92" s="251"/>
      <c r="T92" s="251"/>
      <c r="U92" s="251"/>
      <c r="V92" s="251"/>
      <c r="W92" s="251"/>
      <c r="X92" s="249"/>
      <c r="Y92" s="254"/>
      <c r="Z92" s="249"/>
      <c r="AA92" s="249"/>
      <c r="AB92" s="254"/>
      <c r="AC92" s="249"/>
      <c r="AD92" s="252"/>
      <c r="AE92" s="258"/>
      <c r="AF92" s="249"/>
      <c r="AG92" s="249"/>
      <c r="AH92" s="249"/>
      <c r="AI92" s="249"/>
      <c r="AJ92" s="249"/>
      <c r="AK92" s="249"/>
      <c r="AL92" s="249"/>
      <c r="AM92" s="249"/>
      <c r="AN92" s="254"/>
      <c r="AO92" s="255"/>
    </row>
    <row r="93" spans="2:41" ht="12" customHeight="1" x14ac:dyDescent="0.3">
      <c r="B93" s="456"/>
      <c r="C93" s="430"/>
      <c r="D93" s="424"/>
      <c r="E93" s="245" t="s">
        <v>109</v>
      </c>
      <c r="F93" s="203" t="s">
        <v>38</v>
      </c>
      <c r="G93" s="246"/>
      <c r="H93" s="203"/>
      <c r="I93" s="231"/>
      <c r="J93" s="203"/>
      <c r="K93" s="218"/>
      <c r="L93" s="247"/>
      <c r="M93" s="247"/>
      <c r="N93" s="203"/>
      <c r="O93" s="236"/>
      <c r="P93" s="236"/>
      <c r="Q93" s="236"/>
      <c r="R93" s="236"/>
      <c r="S93" s="236"/>
      <c r="T93" s="236"/>
      <c r="U93" s="236"/>
      <c r="V93" s="236"/>
      <c r="W93" s="236"/>
      <c r="X93" s="236"/>
      <c r="Y93" s="240"/>
      <c r="Z93" s="236"/>
      <c r="AA93" s="236"/>
      <c r="AB93" s="240"/>
      <c r="AC93" s="249"/>
      <c r="AD93" s="252"/>
      <c r="AE93" s="253"/>
      <c r="AF93" s="236"/>
      <c r="AG93" s="249"/>
      <c r="AH93" s="249"/>
      <c r="AI93" s="249"/>
      <c r="AJ93" s="249"/>
      <c r="AK93" s="249"/>
      <c r="AL93" s="249"/>
      <c r="AM93" s="236"/>
      <c r="AN93" s="240"/>
      <c r="AO93" s="242"/>
    </row>
    <row r="94" spans="2:41" ht="12" customHeight="1" x14ac:dyDescent="0.3">
      <c r="B94" s="456"/>
      <c r="C94" s="430"/>
      <c r="D94" s="424"/>
      <c r="E94" s="245" t="s">
        <v>127</v>
      </c>
      <c r="F94" s="203" t="s">
        <v>38</v>
      </c>
      <c r="G94" s="202"/>
      <c r="H94" s="203"/>
      <c r="I94" s="203"/>
      <c r="J94" s="203"/>
      <c r="K94" s="218"/>
      <c r="L94" s="203"/>
      <c r="M94" s="203"/>
      <c r="N94" s="203"/>
      <c r="O94" s="236"/>
      <c r="P94" s="236"/>
      <c r="Q94" s="236"/>
      <c r="R94" s="236"/>
      <c r="S94" s="236"/>
      <c r="T94" s="236"/>
      <c r="U94" s="236"/>
      <c r="V94" s="236"/>
      <c r="W94" s="236"/>
      <c r="X94" s="236"/>
      <c r="Y94" s="240"/>
      <c r="Z94" s="236"/>
      <c r="AA94" s="236"/>
      <c r="AB94" s="240"/>
      <c r="AC94" s="236"/>
      <c r="AD94" s="237"/>
      <c r="AE94" s="263"/>
      <c r="AF94" s="236"/>
      <c r="AG94" s="236"/>
      <c r="AH94" s="236"/>
      <c r="AI94" s="236"/>
      <c r="AJ94" s="236"/>
      <c r="AK94" s="236"/>
      <c r="AL94" s="236"/>
      <c r="AM94" s="236"/>
      <c r="AN94" s="240"/>
      <c r="AO94" s="242"/>
    </row>
    <row r="95" spans="2:41" ht="12" customHeight="1" x14ac:dyDescent="0.3">
      <c r="B95" s="456"/>
      <c r="C95" s="430"/>
      <c r="D95" s="425"/>
      <c r="E95" s="221" t="s">
        <v>126</v>
      </c>
      <c r="F95" s="321" t="s">
        <v>38</v>
      </c>
      <c r="G95" s="259" t="str">
        <f>IF(AND(G92&lt;&gt;"",G93&lt;&gt;"",G94&lt;&gt;""),G92*G93*G94,"")</f>
        <v/>
      </c>
      <c r="H95" s="259" t="str">
        <f t="shared" ref="H95:AO95" si="77">IF(AND(H92&lt;&gt;"",H93&lt;&gt;"",H94&lt;&gt;""),H92*H93*H94,"")</f>
        <v/>
      </c>
      <c r="I95" s="259" t="str">
        <f t="shared" si="77"/>
        <v/>
      </c>
      <c r="J95" s="259" t="str">
        <f t="shared" si="77"/>
        <v/>
      </c>
      <c r="K95" s="259" t="str">
        <f t="shared" si="77"/>
        <v/>
      </c>
      <c r="L95" s="259" t="str">
        <f t="shared" si="77"/>
        <v/>
      </c>
      <c r="M95" s="259" t="str">
        <f t="shared" si="77"/>
        <v/>
      </c>
      <c r="N95" s="259" t="str">
        <f t="shared" si="77"/>
        <v/>
      </c>
      <c r="O95" s="259" t="str">
        <f t="shared" si="77"/>
        <v/>
      </c>
      <c r="P95" s="259" t="str">
        <f t="shared" si="77"/>
        <v/>
      </c>
      <c r="Q95" s="259" t="str">
        <f t="shared" si="77"/>
        <v/>
      </c>
      <c r="R95" s="259" t="str">
        <f t="shared" si="77"/>
        <v/>
      </c>
      <c r="S95" s="259" t="str">
        <f t="shared" si="77"/>
        <v/>
      </c>
      <c r="T95" s="259" t="str">
        <f t="shared" si="77"/>
        <v/>
      </c>
      <c r="U95" s="259" t="str">
        <f t="shared" si="77"/>
        <v/>
      </c>
      <c r="V95" s="259" t="str">
        <f t="shared" si="77"/>
        <v/>
      </c>
      <c r="W95" s="259" t="str">
        <f t="shared" si="77"/>
        <v/>
      </c>
      <c r="X95" s="259" t="str">
        <f t="shared" si="77"/>
        <v/>
      </c>
      <c r="Y95" s="259" t="str">
        <f t="shared" si="77"/>
        <v/>
      </c>
      <c r="Z95" s="259" t="str">
        <f t="shared" si="77"/>
        <v/>
      </c>
      <c r="AA95" s="259" t="str">
        <f t="shared" si="77"/>
        <v/>
      </c>
      <c r="AB95" s="259" t="str">
        <f t="shared" si="77"/>
        <v/>
      </c>
      <c r="AC95" s="259" t="str">
        <f t="shared" si="77"/>
        <v/>
      </c>
      <c r="AD95" s="259" t="str">
        <f t="shared" si="77"/>
        <v/>
      </c>
      <c r="AE95" s="259" t="str">
        <f t="shared" si="77"/>
        <v/>
      </c>
      <c r="AF95" s="259" t="str">
        <f t="shared" si="77"/>
        <v/>
      </c>
      <c r="AG95" s="259" t="str">
        <f t="shared" si="77"/>
        <v/>
      </c>
      <c r="AH95" s="259" t="str">
        <f t="shared" si="77"/>
        <v/>
      </c>
      <c r="AI95" s="259" t="str">
        <f t="shared" si="77"/>
        <v/>
      </c>
      <c r="AJ95" s="259" t="str">
        <f t="shared" si="77"/>
        <v/>
      </c>
      <c r="AK95" s="259" t="str">
        <f t="shared" si="77"/>
        <v/>
      </c>
      <c r="AL95" s="259" t="str">
        <f t="shared" si="77"/>
        <v/>
      </c>
      <c r="AM95" s="259" t="str">
        <f t="shared" si="77"/>
        <v/>
      </c>
      <c r="AN95" s="259" t="str">
        <f t="shared" si="77"/>
        <v/>
      </c>
      <c r="AO95" s="262" t="str">
        <f t="shared" si="77"/>
        <v/>
      </c>
    </row>
    <row r="96" spans="2:41" ht="12" customHeight="1" x14ac:dyDescent="0.3">
      <c r="B96" s="456"/>
      <c r="C96" s="430"/>
      <c r="D96" s="426" t="s">
        <v>110</v>
      </c>
      <c r="E96" s="264" t="s">
        <v>46</v>
      </c>
      <c r="F96" s="203" t="s">
        <v>38</v>
      </c>
      <c r="G96" s="247"/>
      <c r="H96" s="247"/>
      <c r="I96" s="256"/>
      <c r="J96" s="257"/>
      <c r="K96" s="257"/>
      <c r="L96" s="247"/>
      <c r="M96" s="247"/>
      <c r="N96" s="250"/>
      <c r="O96" s="251"/>
      <c r="P96" s="251"/>
      <c r="Q96" s="251"/>
      <c r="R96" s="251"/>
      <c r="S96" s="251"/>
      <c r="T96" s="251"/>
      <c r="U96" s="251"/>
      <c r="V96" s="251"/>
      <c r="W96" s="251"/>
      <c r="X96" s="249"/>
      <c r="Y96" s="254"/>
      <c r="Z96" s="249"/>
      <c r="AA96" s="249"/>
      <c r="AB96" s="254"/>
      <c r="AC96" s="249"/>
      <c r="AD96" s="252"/>
      <c r="AE96" s="258"/>
      <c r="AF96" s="249"/>
      <c r="AG96" s="249"/>
      <c r="AH96" s="249"/>
      <c r="AI96" s="249"/>
      <c r="AJ96" s="249"/>
      <c r="AK96" s="249"/>
      <c r="AL96" s="249"/>
      <c r="AM96" s="249"/>
      <c r="AN96" s="254"/>
      <c r="AO96" s="255"/>
    </row>
    <row r="97" spans="2:41" ht="12" customHeight="1" x14ac:dyDescent="0.3">
      <c r="B97" s="456"/>
      <c r="C97" s="430"/>
      <c r="D97" s="424"/>
      <c r="E97" s="245" t="s">
        <v>109</v>
      </c>
      <c r="F97" s="203" t="s">
        <v>38</v>
      </c>
      <c r="G97" s="246"/>
      <c r="H97" s="203"/>
      <c r="I97" s="231"/>
      <c r="J97" s="203"/>
      <c r="K97" s="218"/>
      <c r="L97" s="247"/>
      <c r="M97" s="247"/>
      <c r="N97" s="203"/>
      <c r="O97" s="236"/>
      <c r="P97" s="236"/>
      <c r="Q97" s="236"/>
      <c r="R97" s="236"/>
      <c r="S97" s="236"/>
      <c r="T97" s="236"/>
      <c r="U97" s="236"/>
      <c r="V97" s="236"/>
      <c r="W97" s="236"/>
      <c r="X97" s="236"/>
      <c r="Y97" s="240"/>
      <c r="Z97" s="236"/>
      <c r="AA97" s="236"/>
      <c r="AB97" s="240"/>
      <c r="AC97" s="249"/>
      <c r="AD97" s="252"/>
      <c r="AE97" s="253"/>
      <c r="AF97" s="236"/>
      <c r="AG97" s="249"/>
      <c r="AH97" s="249"/>
      <c r="AI97" s="249"/>
      <c r="AJ97" s="249"/>
      <c r="AK97" s="249"/>
      <c r="AL97" s="249"/>
      <c r="AM97" s="236"/>
      <c r="AN97" s="240"/>
      <c r="AO97" s="242"/>
    </row>
    <row r="98" spans="2:41" ht="12" customHeight="1" x14ac:dyDescent="0.3">
      <c r="B98" s="456"/>
      <c r="C98" s="430"/>
      <c r="D98" s="424"/>
      <c r="E98" s="245" t="s">
        <v>127</v>
      </c>
      <c r="F98" s="203" t="s">
        <v>38</v>
      </c>
      <c r="G98" s="202"/>
      <c r="H98" s="203"/>
      <c r="I98" s="203"/>
      <c r="J98" s="203"/>
      <c r="K98" s="218"/>
      <c r="L98" s="203"/>
      <c r="M98" s="203"/>
      <c r="N98" s="203"/>
      <c r="O98" s="236"/>
      <c r="P98" s="236"/>
      <c r="Q98" s="236"/>
      <c r="R98" s="236"/>
      <c r="S98" s="236"/>
      <c r="T98" s="236"/>
      <c r="U98" s="236"/>
      <c r="V98" s="236"/>
      <c r="W98" s="236"/>
      <c r="X98" s="236"/>
      <c r="Y98" s="240"/>
      <c r="Z98" s="236"/>
      <c r="AA98" s="236"/>
      <c r="AB98" s="240"/>
      <c r="AC98" s="236"/>
      <c r="AD98" s="237"/>
      <c r="AE98" s="263"/>
      <c r="AF98" s="236"/>
      <c r="AG98" s="236"/>
      <c r="AH98" s="236"/>
      <c r="AI98" s="236"/>
      <c r="AJ98" s="236"/>
      <c r="AK98" s="236"/>
      <c r="AL98" s="236"/>
      <c r="AM98" s="236"/>
      <c r="AN98" s="240"/>
      <c r="AO98" s="242"/>
    </row>
    <row r="99" spans="2:41" ht="12" customHeight="1" x14ac:dyDescent="0.3">
      <c r="B99" s="456"/>
      <c r="C99" s="430"/>
      <c r="D99" s="425"/>
      <c r="E99" s="221" t="s">
        <v>126</v>
      </c>
      <c r="F99" s="321" t="s">
        <v>38</v>
      </c>
      <c r="G99" s="259" t="str">
        <f>IF(AND(G96&lt;&gt;"",G97&lt;&gt;"",G98&lt;&gt;""),G96*G97*G98,"")</f>
        <v/>
      </c>
      <c r="H99" s="259" t="str">
        <f t="shared" ref="H99:AO99" si="78">IF(AND(H96&lt;&gt;"",H97&lt;&gt;"",H98&lt;&gt;""),H96*H97*H98,"")</f>
        <v/>
      </c>
      <c r="I99" s="259" t="str">
        <f t="shared" si="78"/>
        <v/>
      </c>
      <c r="J99" s="259" t="str">
        <f t="shared" si="78"/>
        <v/>
      </c>
      <c r="K99" s="259" t="str">
        <f t="shared" si="78"/>
        <v/>
      </c>
      <c r="L99" s="259" t="str">
        <f t="shared" si="78"/>
        <v/>
      </c>
      <c r="M99" s="259" t="str">
        <f t="shared" si="78"/>
        <v/>
      </c>
      <c r="N99" s="259" t="str">
        <f t="shared" si="78"/>
        <v/>
      </c>
      <c r="O99" s="259" t="str">
        <f t="shared" si="78"/>
        <v/>
      </c>
      <c r="P99" s="259" t="str">
        <f t="shared" si="78"/>
        <v/>
      </c>
      <c r="Q99" s="259" t="str">
        <f t="shared" si="78"/>
        <v/>
      </c>
      <c r="R99" s="259" t="str">
        <f t="shared" si="78"/>
        <v/>
      </c>
      <c r="S99" s="259" t="str">
        <f t="shared" si="78"/>
        <v/>
      </c>
      <c r="T99" s="259" t="str">
        <f t="shared" si="78"/>
        <v/>
      </c>
      <c r="U99" s="259" t="str">
        <f t="shared" si="78"/>
        <v/>
      </c>
      <c r="V99" s="259" t="str">
        <f t="shared" si="78"/>
        <v/>
      </c>
      <c r="W99" s="259" t="str">
        <f t="shared" si="78"/>
        <v/>
      </c>
      <c r="X99" s="259" t="str">
        <f t="shared" si="78"/>
        <v/>
      </c>
      <c r="Y99" s="259" t="str">
        <f t="shared" si="78"/>
        <v/>
      </c>
      <c r="Z99" s="259" t="str">
        <f t="shared" si="78"/>
        <v/>
      </c>
      <c r="AA99" s="259" t="str">
        <f t="shared" si="78"/>
        <v/>
      </c>
      <c r="AB99" s="259" t="str">
        <f t="shared" si="78"/>
        <v/>
      </c>
      <c r="AC99" s="259" t="str">
        <f t="shared" si="78"/>
        <v/>
      </c>
      <c r="AD99" s="259" t="str">
        <f t="shared" si="78"/>
        <v/>
      </c>
      <c r="AE99" s="259" t="str">
        <f t="shared" si="78"/>
        <v/>
      </c>
      <c r="AF99" s="259" t="str">
        <f t="shared" si="78"/>
        <v/>
      </c>
      <c r="AG99" s="259" t="str">
        <f t="shared" si="78"/>
        <v/>
      </c>
      <c r="AH99" s="259" t="str">
        <f t="shared" si="78"/>
        <v/>
      </c>
      <c r="AI99" s="259" t="str">
        <f t="shared" si="78"/>
        <v/>
      </c>
      <c r="AJ99" s="259" t="str">
        <f t="shared" si="78"/>
        <v/>
      </c>
      <c r="AK99" s="259" t="str">
        <f t="shared" si="78"/>
        <v/>
      </c>
      <c r="AL99" s="259" t="str">
        <f t="shared" si="78"/>
        <v/>
      </c>
      <c r="AM99" s="259" t="str">
        <f t="shared" si="78"/>
        <v/>
      </c>
      <c r="AN99" s="259" t="str">
        <f t="shared" si="78"/>
        <v/>
      </c>
      <c r="AO99" s="262" t="str">
        <f t="shared" si="78"/>
        <v/>
      </c>
    </row>
    <row r="100" spans="2:41" ht="12" customHeight="1" x14ac:dyDescent="0.3">
      <c r="B100" s="456"/>
      <c r="C100" s="430"/>
      <c r="D100" s="426" t="s">
        <v>110</v>
      </c>
      <c r="E100" s="264" t="s">
        <v>46</v>
      </c>
      <c r="F100" s="203" t="s">
        <v>38</v>
      </c>
      <c r="G100" s="247"/>
      <c r="H100" s="247"/>
      <c r="I100" s="256"/>
      <c r="J100" s="257"/>
      <c r="K100" s="257"/>
      <c r="L100" s="247"/>
      <c r="M100" s="247"/>
      <c r="N100" s="250"/>
      <c r="O100" s="251"/>
      <c r="P100" s="251"/>
      <c r="Q100" s="251"/>
      <c r="R100" s="251"/>
      <c r="S100" s="251"/>
      <c r="T100" s="251"/>
      <c r="U100" s="251"/>
      <c r="V100" s="251"/>
      <c r="W100" s="251"/>
      <c r="X100" s="249"/>
      <c r="Y100" s="254"/>
      <c r="Z100" s="249"/>
      <c r="AA100" s="249"/>
      <c r="AB100" s="254"/>
      <c r="AC100" s="249"/>
      <c r="AD100" s="252"/>
      <c r="AE100" s="258"/>
      <c r="AF100" s="249"/>
      <c r="AG100" s="249"/>
      <c r="AH100" s="249"/>
      <c r="AI100" s="249"/>
      <c r="AJ100" s="249"/>
      <c r="AK100" s="249"/>
      <c r="AL100" s="249"/>
      <c r="AM100" s="249"/>
      <c r="AN100" s="254"/>
      <c r="AO100" s="255"/>
    </row>
    <row r="101" spans="2:41" ht="12" customHeight="1" x14ac:dyDescent="0.3">
      <c r="B101" s="456"/>
      <c r="C101" s="430"/>
      <c r="D101" s="424"/>
      <c r="E101" s="245" t="s">
        <v>109</v>
      </c>
      <c r="F101" s="203" t="s">
        <v>38</v>
      </c>
      <c r="G101" s="246"/>
      <c r="H101" s="203"/>
      <c r="I101" s="231"/>
      <c r="J101" s="203"/>
      <c r="K101" s="218"/>
      <c r="L101" s="247"/>
      <c r="M101" s="247"/>
      <c r="N101" s="203"/>
      <c r="O101" s="236"/>
      <c r="P101" s="236"/>
      <c r="Q101" s="236"/>
      <c r="R101" s="236"/>
      <c r="S101" s="236"/>
      <c r="T101" s="236"/>
      <c r="U101" s="236"/>
      <c r="V101" s="236"/>
      <c r="W101" s="236"/>
      <c r="X101" s="236"/>
      <c r="Y101" s="240"/>
      <c r="Z101" s="236"/>
      <c r="AA101" s="236"/>
      <c r="AB101" s="240"/>
      <c r="AC101" s="249"/>
      <c r="AD101" s="252"/>
      <c r="AE101" s="253"/>
      <c r="AF101" s="236"/>
      <c r="AG101" s="249"/>
      <c r="AH101" s="249"/>
      <c r="AI101" s="249"/>
      <c r="AJ101" s="249"/>
      <c r="AK101" s="249"/>
      <c r="AL101" s="249"/>
      <c r="AM101" s="236"/>
      <c r="AN101" s="240"/>
      <c r="AO101" s="242"/>
    </row>
    <row r="102" spans="2:41" ht="12" customHeight="1" x14ac:dyDescent="0.3">
      <c r="B102" s="456"/>
      <c r="C102" s="430"/>
      <c r="D102" s="424"/>
      <c r="E102" s="245" t="s">
        <v>127</v>
      </c>
      <c r="F102" s="203" t="s">
        <v>38</v>
      </c>
      <c r="G102" s="202"/>
      <c r="H102" s="203"/>
      <c r="I102" s="203"/>
      <c r="J102" s="203"/>
      <c r="K102" s="218"/>
      <c r="L102" s="203"/>
      <c r="M102" s="203"/>
      <c r="N102" s="203"/>
      <c r="O102" s="236"/>
      <c r="P102" s="236"/>
      <c r="Q102" s="236"/>
      <c r="R102" s="236"/>
      <c r="S102" s="236"/>
      <c r="T102" s="236"/>
      <c r="U102" s="236"/>
      <c r="V102" s="236"/>
      <c r="W102" s="236"/>
      <c r="X102" s="236"/>
      <c r="Y102" s="240"/>
      <c r="Z102" s="236"/>
      <c r="AA102" s="236"/>
      <c r="AB102" s="240"/>
      <c r="AC102" s="236"/>
      <c r="AD102" s="237"/>
      <c r="AE102" s="263"/>
      <c r="AF102" s="236"/>
      <c r="AG102" s="236"/>
      <c r="AH102" s="236"/>
      <c r="AI102" s="236"/>
      <c r="AJ102" s="236"/>
      <c r="AK102" s="236"/>
      <c r="AL102" s="236"/>
      <c r="AM102" s="236"/>
      <c r="AN102" s="240"/>
      <c r="AO102" s="242"/>
    </row>
    <row r="103" spans="2:41" ht="12" customHeight="1" x14ac:dyDescent="0.3">
      <c r="B103" s="456"/>
      <c r="C103" s="430"/>
      <c r="D103" s="425"/>
      <c r="E103" s="221" t="s">
        <v>126</v>
      </c>
      <c r="F103" s="321" t="s">
        <v>38</v>
      </c>
      <c r="G103" s="259" t="str">
        <f>IF(AND(G100&lt;&gt;"",G101&lt;&gt;"",G102&lt;&gt;""),G100*G101*G102,"")</f>
        <v/>
      </c>
      <c r="H103" s="259" t="str">
        <f t="shared" ref="H103:AO103" si="79">IF(AND(H100&lt;&gt;"",H101&lt;&gt;"",H102&lt;&gt;""),H100*H101*H102,"")</f>
        <v/>
      </c>
      <c r="I103" s="259" t="str">
        <f t="shared" si="79"/>
        <v/>
      </c>
      <c r="J103" s="259" t="str">
        <f t="shared" si="79"/>
        <v/>
      </c>
      <c r="K103" s="259" t="str">
        <f t="shared" si="79"/>
        <v/>
      </c>
      <c r="L103" s="259" t="str">
        <f t="shared" si="79"/>
        <v/>
      </c>
      <c r="M103" s="259" t="str">
        <f t="shared" si="79"/>
        <v/>
      </c>
      <c r="N103" s="259" t="str">
        <f t="shared" si="79"/>
        <v/>
      </c>
      <c r="O103" s="259" t="str">
        <f t="shared" si="79"/>
        <v/>
      </c>
      <c r="P103" s="259" t="str">
        <f t="shared" si="79"/>
        <v/>
      </c>
      <c r="Q103" s="259" t="str">
        <f t="shared" si="79"/>
        <v/>
      </c>
      <c r="R103" s="259" t="str">
        <f t="shared" si="79"/>
        <v/>
      </c>
      <c r="S103" s="259" t="str">
        <f t="shared" si="79"/>
        <v/>
      </c>
      <c r="T103" s="259" t="str">
        <f t="shared" si="79"/>
        <v/>
      </c>
      <c r="U103" s="259" t="str">
        <f t="shared" si="79"/>
        <v/>
      </c>
      <c r="V103" s="259" t="str">
        <f t="shared" si="79"/>
        <v/>
      </c>
      <c r="W103" s="259" t="str">
        <f t="shared" si="79"/>
        <v/>
      </c>
      <c r="X103" s="259" t="str">
        <f t="shared" si="79"/>
        <v/>
      </c>
      <c r="Y103" s="259" t="str">
        <f t="shared" si="79"/>
        <v/>
      </c>
      <c r="Z103" s="259" t="str">
        <f t="shared" si="79"/>
        <v/>
      </c>
      <c r="AA103" s="259" t="str">
        <f t="shared" si="79"/>
        <v/>
      </c>
      <c r="AB103" s="259" t="str">
        <f t="shared" si="79"/>
        <v/>
      </c>
      <c r="AC103" s="259" t="str">
        <f t="shared" si="79"/>
        <v/>
      </c>
      <c r="AD103" s="259" t="str">
        <f t="shared" si="79"/>
        <v/>
      </c>
      <c r="AE103" s="259" t="str">
        <f t="shared" si="79"/>
        <v/>
      </c>
      <c r="AF103" s="259" t="str">
        <f t="shared" si="79"/>
        <v/>
      </c>
      <c r="AG103" s="259" t="str">
        <f t="shared" si="79"/>
        <v/>
      </c>
      <c r="AH103" s="259" t="str">
        <f t="shared" si="79"/>
        <v/>
      </c>
      <c r="AI103" s="259" t="str">
        <f t="shared" si="79"/>
        <v/>
      </c>
      <c r="AJ103" s="259" t="str">
        <f t="shared" si="79"/>
        <v/>
      </c>
      <c r="AK103" s="259" t="str">
        <f t="shared" si="79"/>
        <v/>
      </c>
      <c r="AL103" s="259" t="str">
        <f t="shared" si="79"/>
        <v/>
      </c>
      <c r="AM103" s="259" t="str">
        <f t="shared" si="79"/>
        <v/>
      </c>
      <c r="AN103" s="259" t="str">
        <f t="shared" si="79"/>
        <v/>
      </c>
      <c r="AO103" s="262" t="str">
        <f t="shared" si="79"/>
        <v/>
      </c>
    </row>
    <row r="104" spans="2:41" ht="12" customHeight="1" x14ac:dyDescent="0.3">
      <c r="B104" s="456"/>
      <c r="C104" s="430"/>
      <c r="D104" s="426" t="s">
        <v>110</v>
      </c>
      <c r="E104" s="264" t="s">
        <v>46</v>
      </c>
      <c r="F104" s="203" t="s">
        <v>38</v>
      </c>
      <c r="G104" s="247"/>
      <c r="H104" s="247"/>
      <c r="I104" s="256"/>
      <c r="J104" s="257"/>
      <c r="K104" s="257"/>
      <c r="L104" s="247"/>
      <c r="M104" s="247"/>
      <c r="N104" s="250"/>
      <c r="O104" s="251"/>
      <c r="P104" s="251"/>
      <c r="Q104" s="251"/>
      <c r="R104" s="251"/>
      <c r="S104" s="251"/>
      <c r="T104" s="251"/>
      <c r="U104" s="251"/>
      <c r="V104" s="251"/>
      <c r="W104" s="251"/>
      <c r="X104" s="249"/>
      <c r="Y104" s="254"/>
      <c r="Z104" s="249"/>
      <c r="AA104" s="249"/>
      <c r="AB104" s="254"/>
      <c r="AC104" s="249"/>
      <c r="AD104" s="252"/>
      <c r="AE104" s="258"/>
      <c r="AF104" s="249"/>
      <c r="AG104" s="249"/>
      <c r="AH104" s="249"/>
      <c r="AI104" s="249"/>
      <c r="AJ104" s="249"/>
      <c r="AK104" s="249"/>
      <c r="AL104" s="249"/>
      <c r="AM104" s="249"/>
      <c r="AN104" s="254"/>
      <c r="AO104" s="255"/>
    </row>
    <row r="105" spans="2:41" ht="12" customHeight="1" x14ac:dyDescent="0.3">
      <c r="B105" s="456"/>
      <c r="C105" s="430"/>
      <c r="D105" s="424"/>
      <c r="E105" s="245" t="s">
        <v>109</v>
      </c>
      <c r="F105" s="203" t="s">
        <v>38</v>
      </c>
      <c r="G105" s="246"/>
      <c r="H105" s="203"/>
      <c r="I105" s="231"/>
      <c r="J105" s="203"/>
      <c r="K105" s="218"/>
      <c r="L105" s="247"/>
      <c r="M105" s="247"/>
      <c r="N105" s="203"/>
      <c r="O105" s="236"/>
      <c r="P105" s="236"/>
      <c r="Q105" s="236"/>
      <c r="R105" s="236"/>
      <c r="S105" s="236"/>
      <c r="T105" s="236"/>
      <c r="U105" s="236"/>
      <c r="V105" s="236"/>
      <c r="W105" s="236"/>
      <c r="X105" s="236"/>
      <c r="Y105" s="240"/>
      <c r="Z105" s="236"/>
      <c r="AA105" s="236"/>
      <c r="AB105" s="240"/>
      <c r="AC105" s="249"/>
      <c r="AD105" s="252"/>
      <c r="AE105" s="253"/>
      <c r="AF105" s="236"/>
      <c r="AG105" s="249"/>
      <c r="AH105" s="249"/>
      <c r="AI105" s="249"/>
      <c r="AJ105" s="249"/>
      <c r="AK105" s="249"/>
      <c r="AL105" s="249"/>
      <c r="AM105" s="236"/>
      <c r="AN105" s="240"/>
      <c r="AO105" s="242"/>
    </row>
    <row r="106" spans="2:41" ht="12" customHeight="1" x14ac:dyDescent="0.3">
      <c r="B106" s="456"/>
      <c r="C106" s="430"/>
      <c r="D106" s="424"/>
      <c r="E106" s="243" t="s">
        <v>127</v>
      </c>
      <c r="F106" s="203" t="s">
        <v>38</v>
      </c>
      <c r="G106" s="202"/>
      <c r="H106" s="203"/>
      <c r="I106" s="203"/>
      <c r="J106" s="203"/>
      <c r="K106" s="218"/>
      <c r="L106" s="203"/>
      <c r="M106" s="203"/>
      <c r="N106" s="203"/>
      <c r="O106" s="236"/>
      <c r="P106" s="236"/>
      <c r="Q106" s="236"/>
      <c r="R106" s="236"/>
      <c r="S106" s="236"/>
      <c r="T106" s="236"/>
      <c r="U106" s="236"/>
      <c r="V106" s="236"/>
      <c r="W106" s="236"/>
      <c r="X106" s="236"/>
      <c r="Y106" s="240"/>
      <c r="Z106" s="236"/>
      <c r="AA106" s="236"/>
      <c r="AB106" s="240"/>
      <c r="AC106" s="236"/>
      <c r="AD106" s="237"/>
      <c r="AE106" s="263"/>
      <c r="AF106" s="236"/>
      <c r="AG106" s="236"/>
      <c r="AH106" s="236"/>
      <c r="AI106" s="236"/>
      <c r="AJ106" s="236"/>
      <c r="AK106" s="236"/>
      <c r="AL106" s="236"/>
      <c r="AM106" s="236"/>
      <c r="AN106" s="240"/>
      <c r="AO106" s="242"/>
    </row>
    <row r="107" spans="2:41" ht="12" customHeight="1" x14ac:dyDescent="0.3">
      <c r="B107" s="456"/>
      <c r="C107" s="430"/>
      <c r="D107" s="425"/>
      <c r="E107" s="221" t="s">
        <v>126</v>
      </c>
      <c r="F107" s="321" t="s">
        <v>38</v>
      </c>
      <c r="G107" s="259" t="str">
        <f>IF(AND(G104&lt;&gt;"",G105&lt;&gt;"",G106&lt;&gt;""),G104*G105*G106,"")</f>
        <v/>
      </c>
      <c r="H107" s="259" t="str">
        <f>IF(AND(H104&lt;&gt;"",H105&lt;&gt;"",H106&lt;&gt;""),H104*H105*H106,"")</f>
        <v/>
      </c>
      <c r="I107" s="259" t="str">
        <f t="shared" ref="I107:AO107" si="80">IF(AND(I104&lt;&gt;"",I105&lt;&gt;"",I106&lt;&gt;""),I104*I105*I106,"")</f>
        <v/>
      </c>
      <c r="J107" s="259" t="str">
        <f t="shared" si="80"/>
        <v/>
      </c>
      <c r="K107" s="259" t="str">
        <f t="shared" si="80"/>
        <v/>
      </c>
      <c r="L107" s="259" t="str">
        <f t="shared" si="80"/>
        <v/>
      </c>
      <c r="M107" s="259" t="str">
        <f t="shared" si="80"/>
        <v/>
      </c>
      <c r="N107" s="259" t="str">
        <f t="shared" si="80"/>
        <v/>
      </c>
      <c r="O107" s="259" t="str">
        <f>IF(AND(O104&lt;&gt;"",O105&lt;&gt;"",O106&lt;&gt;""),O104*O105*O106,"")</f>
        <v/>
      </c>
      <c r="P107" s="259" t="str">
        <f t="shared" si="80"/>
        <v/>
      </c>
      <c r="Q107" s="259" t="str">
        <f t="shared" si="80"/>
        <v/>
      </c>
      <c r="R107" s="259" t="str">
        <f t="shared" si="80"/>
        <v/>
      </c>
      <c r="S107" s="259" t="str">
        <f t="shared" si="80"/>
        <v/>
      </c>
      <c r="T107" s="259" t="str">
        <f t="shared" si="80"/>
        <v/>
      </c>
      <c r="U107" s="259" t="str">
        <f t="shared" si="80"/>
        <v/>
      </c>
      <c r="V107" s="259" t="str">
        <f t="shared" si="80"/>
        <v/>
      </c>
      <c r="W107" s="259" t="str">
        <f t="shared" si="80"/>
        <v/>
      </c>
      <c r="X107" s="259" t="str">
        <f t="shared" si="80"/>
        <v/>
      </c>
      <c r="Y107" s="259" t="str">
        <f t="shared" si="80"/>
        <v/>
      </c>
      <c r="Z107" s="259" t="str">
        <f t="shared" si="80"/>
        <v/>
      </c>
      <c r="AA107" s="259" t="str">
        <f t="shared" si="80"/>
        <v/>
      </c>
      <c r="AB107" s="259" t="str">
        <f t="shared" si="80"/>
        <v/>
      </c>
      <c r="AC107" s="259" t="str">
        <f t="shared" si="80"/>
        <v/>
      </c>
      <c r="AD107" s="259" t="str">
        <f t="shared" si="80"/>
        <v/>
      </c>
      <c r="AE107" s="259" t="str">
        <f t="shared" si="80"/>
        <v/>
      </c>
      <c r="AF107" s="259" t="str">
        <f t="shared" si="80"/>
        <v/>
      </c>
      <c r="AG107" s="259" t="str">
        <f t="shared" si="80"/>
        <v/>
      </c>
      <c r="AH107" s="259" t="str">
        <f t="shared" si="80"/>
        <v/>
      </c>
      <c r="AI107" s="259" t="str">
        <f t="shared" si="80"/>
        <v/>
      </c>
      <c r="AJ107" s="259" t="str">
        <f t="shared" si="80"/>
        <v/>
      </c>
      <c r="AK107" s="259" t="str">
        <f t="shared" si="80"/>
        <v/>
      </c>
      <c r="AL107" s="259" t="str">
        <f t="shared" si="80"/>
        <v/>
      </c>
      <c r="AM107" s="259" t="str">
        <f t="shared" si="80"/>
        <v/>
      </c>
      <c r="AN107" s="259" t="str">
        <f t="shared" si="80"/>
        <v/>
      </c>
      <c r="AO107" s="262" t="str">
        <f t="shared" si="80"/>
        <v/>
      </c>
    </row>
    <row r="108" spans="2:41" ht="12" customHeight="1" x14ac:dyDescent="0.3">
      <c r="B108" s="456"/>
      <c r="C108" s="430"/>
      <c r="D108" s="426" t="s">
        <v>110</v>
      </c>
      <c r="E108" s="264" t="s">
        <v>46</v>
      </c>
      <c r="F108" s="203" t="s">
        <v>38</v>
      </c>
      <c r="G108" s="247"/>
      <c r="H108" s="247"/>
      <c r="I108" s="256"/>
      <c r="J108" s="257"/>
      <c r="K108" s="257"/>
      <c r="L108" s="247"/>
      <c r="M108" s="247"/>
      <c r="N108" s="250"/>
      <c r="O108" s="251"/>
      <c r="P108" s="251"/>
      <c r="Q108" s="251"/>
      <c r="R108" s="251"/>
      <c r="S108" s="251"/>
      <c r="T108" s="251"/>
      <c r="U108" s="251"/>
      <c r="V108" s="251"/>
      <c r="W108" s="251"/>
      <c r="X108" s="249"/>
      <c r="Y108" s="254"/>
      <c r="Z108" s="249"/>
      <c r="AA108" s="249"/>
      <c r="AB108" s="254"/>
      <c r="AC108" s="249"/>
      <c r="AD108" s="252"/>
      <c r="AE108" s="258"/>
      <c r="AF108" s="249"/>
      <c r="AG108" s="249"/>
      <c r="AH108" s="249"/>
      <c r="AI108" s="249"/>
      <c r="AJ108" s="249"/>
      <c r="AK108" s="249"/>
      <c r="AL108" s="249"/>
      <c r="AM108" s="249"/>
      <c r="AN108" s="254"/>
      <c r="AO108" s="255"/>
    </row>
    <row r="109" spans="2:41" ht="12" customHeight="1" x14ac:dyDescent="0.3">
      <c r="B109" s="456"/>
      <c r="C109" s="430"/>
      <c r="D109" s="424"/>
      <c r="E109" s="245" t="s">
        <v>109</v>
      </c>
      <c r="F109" s="203" t="s">
        <v>38</v>
      </c>
      <c r="G109" s="246"/>
      <c r="H109" s="203"/>
      <c r="I109" s="231"/>
      <c r="J109" s="203"/>
      <c r="K109" s="218"/>
      <c r="L109" s="247"/>
      <c r="M109" s="247"/>
      <c r="N109" s="203"/>
      <c r="O109" s="236"/>
      <c r="P109" s="236"/>
      <c r="Q109" s="236"/>
      <c r="R109" s="236"/>
      <c r="S109" s="236"/>
      <c r="T109" s="236"/>
      <c r="U109" s="236"/>
      <c r="V109" s="236"/>
      <c r="W109" s="236"/>
      <c r="X109" s="236"/>
      <c r="Y109" s="240"/>
      <c r="Z109" s="236"/>
      <c r="AA109" s="236"/>
      <c r="AB109" s="240"/>
      <c r="AC109" s="249"/>
      <c r="AD109" s="252"/>
      <c r="AE109" s="253"/>
      <c r="AF109" s="236"/>
      <c r="AG109" s="249"/>
      <c r="AH109" s="249"/>
      <c r="AI109" s="249"/>
      <c r="AJ109" s="249"/>
      <c r="AK109" s="249"/>
      <c r="AL109" s="249"/>
      <c r="AM109" s="236"/>
      <c r="AN109" s="240"/>
      <c r="AO109" s="242"/>
    </row>
    <row r="110" spans="2:41" ht="12" customHeight="1" x14ac:dyDescent="0.3">
      <c r="B110" s="456"/>
      <c r="C110" s="430"/>
      <c r="D110" s="424"/>
      <c r="E110" s="243" t="s">
        <v>127</v>
      </c>
      <c r="F110" s="203" t="s">
        <v>38</v>
      </c>
      <c r="G110" s="202"/>
      <c r="H110" s="203"/>
      <c r="I110" s="203"/>
      <c r="J110" s="203"/>
      <c r="K110" s="218"/>
      <c r="L110" s="203"/>
      <c r="M110" s="203"/>
      <c r="N110" s="203"/>
      <c r="O110" s="236"/>
      <c r="P110" s="236"/>
      <c r="Q110" s="236"/>
      <c r="R110" s="236"/>
      <c r="S110" s="236"/>
      <c r="T110" s="236"/>
      <c r="U110" s="236"/>
      <c r="V110" s="236"/>
      <c r="W110" s="236"/>
      <c r="X110" s="236"/>
      <c r="Y110" s="240"/>
      <c r="Z110" s="236"/>
      <c r="AA110" s="236"/>
      <c r="AB110" s="240"/>
      <c r="AC110" s="236"/>
      <c r="AD110" s="237"/>
      <c r="AE110" s="263"/>
      <c r="AF110" s="236"/>
      <c r="AG110" s="236"/>
      <c r="AH110" s="236"/>
      <c r="AI110" s="236"/>
      <c r="AJ110" s="236"/>
      <c r="AK110" s="236"/>
      <c r="AL110" s="236"/>
      <c r="AM110" s="236"/>
      <c r="AN110" s="240"/>
      <c r="AO110" s="242"/>
    </row>
    <row r="111" spans="2:41" ht="12" customHeight="1" x14ac:dyDescent="0.3">
      <c r="B111" s="456"/>
      <c r="C111" s="430"/>
      <c r="D111" s="425"/>
      <c r="E111" s="221" t="s">
        <v>126</v>
      </c>
      <c r="F111" s="321" t="s">
        <v>38</v>
      </c>
      <c r="G111" s="259" t="str">
        <f>IF(AND(G108&lt;&gt;"",G109&lt;&gt;"",G110&lt;&gt;""),G108*G109*G110,"")</f>
        <v/>
      </c>
      <c r="H111" s="259" t="str">
        <f>IF(AND(H108&lt;&gt;"",H109&lt;&gt;"",H110&lt;&gt;""),H108*H109*H110,"")</f>
        <v/>
      </c>
      <c r="I111" s="259" t="str">
        <f t="shared" ref="I111:AO111" si="81">IF(AND(I108&lt;&gt;"",I109&lt;&gt;"",I110&lt;&gt;""),I108*I109*I110,"")</f>
        <v/>
      </c>
      <c r="J111" s="259" t="str">
        <f t="shared" si="81"/>
        <v/>
      </c>
      <c r="K111" s="259" t="str">
        <f t="shared" si="81"/>
        <v/>
      </c>
      <c r="L111" s="259" t="str">
        <f t="shared" si="81"/>
        <v/>
      </c>
      <c r="M111" s="259" t="str">
        <f t="shared" si="81"/>
        <v/>
      </c>
      <c r="N111" s="259" t="str">
        <f t="shared" si="81"/>
        <v/>
      </c>
      <c r="O111" s="259" t="str">
        <f t="shared" si="81"/>
        <v/>
      </c>
      <c r="P111" s="259" t="str">
        <f t="shared" si="81"/>
        <v/>
      </c>
      <c r="Q111" s="259" t="str">
        <f t="shared" si="81"/>
        <v/>
      </c>
      <c r="R111" s="259" t="str">
        <f t="shared" si="81"/>
        <v/>
      </c>
      <c r="S111" s="259" t="str">
        <f t="shared" si="81"/>
        <v/>
      </c>
      <c r="T111" s="259" t="str">
        <f t="shared" si="81"/>
        <v/>
      </c>
      <c r="U111" s="259" t="str">
        <f t="shared" si="81"/>
        <v/>
      </c>
      <c r="V111" s="259" t="str">
        <f t="shared" si="81"/>
        <v/>
      </c>
      <c r="W111" s="259" t="str">
        <f t="shared" si="81"/>
        <v/>
      </c>
      <c r="X111" s="259" t="str">
        <f t="shared" si="81"/>
        <v/>
      </c>
      <c r="Y111" s="259" t="str">
        <f t="shared" si="81"/>
        <v/>
      </c>
      <c r="Z111" s="259" t="str">
        <f t="shared" si="81"/>
        <v/>
      </c>
      <c r="AA111" s="259" t="str">
        <f t="shared" si="81"/>
        <v/>
      </c>
      <c r="AB111" s="259" t="str">
        <f t="shared" si="81"/>
        <v/>
      </c>
      <c r="AC111" s="259" t="str">
        <f t="shared" si="81"/>
        <v/>
      </c>
      <c r="AD111" s="259" t="str">
        <f t="shared" si="81"/>
        <v/>
      </c>
      <c r="AE111" s="259" t="str">
        <f t="shared" si="81"/>
        <v/>
      </c>
      <c r="AF111" s="259" t="str">
        <f t="shared" si="81"/>
        <v/>
      </c>
      <c r="AG111" s="259" t="str">
        <f t="shared" si="81"/>
        <v/>
      </c>
      <c r="AH111" s="259" t="str">
        <f t="shared" si="81"/>
        <v/>
      </c>
      <c r="AI111" s="259" t="str">
        <f t="shared" si="81"/>
        <v/>
      </c>
      <c r="AJ111" s="259" t="str">
        <f t="shared" si="81"/>
        <v/>
      </c>
      <c r="AK111" s="259" t="str">
        <f t="shared" si="81"/>
        <v/>
      </c>
      <c r="AL111" s="259" t="str">
        <f t="shared" si="81"/>
        <v/>
      </c>
      <c r="AM111" s="259" t="str">
        <f t="shared" si="81"/>
        <v/>
      </c>
      <c r="AN111" s="259" t="str">
        <f t="shared" si="81"/>
        <v/>
      </c>
      <c r="AO111" s="262" t="str">
        <f t="shared" si="81"/>
        <v/>
      </c>
    </row>
    <row r="112" spans="2:41" ht="12" customHeight="1" x14ac:dyDescent="0.3">
      <c r="B112" s="456"/>
      <c r="C112" s="430"/>
      <c r="D112" s="426" t="s">
        <v>110</v>
      </c>
      <c r="E112" s="264" t="s">
        <v>46</v>
      </c>
      <c r="F112" s="203" t="s">
        <v>38</v>
      </c>
      <c r="G112" s="247"/>
      <c r="H112" s="247"/>
      <c r="I112" s="256"/>
      <c r="J112" s="257"/>
      <c r="K112" s="257"/>
      <c r="L112" s="247"/>
      <c r="M112" s="247"/>
      <c r="N112" s="250"/>
      <c r="O112" s="251"/>
      <c r="P112" s="251"/>
      <c r="Q112" s="251"/>
      <c r="R112" s="251"/>
      <c r="S112" s="251"/>
      <c r="T112" s="251"/>
      <c r="U112" s="251"/>
      <c r="V112" s="251"/>
      <c r="W112" s="251"/>
      <c r="X112" s="249"/>
      <c r="Y112" s="254"/>
      <c r="Z112" s="249"/>
      <c r="AA112" s="249"/>
      <c r="AB112" s="254"/>
      <c r="AC112" s="249"/>
      <c r="AD112" s="252"/>
      <c r="AE112" s="258"/>
      <c r="AF112" s="249"/>
      <c r="AG112" s="249"/>
      <c r="AH112" s="249"/>
      <c r="AI112" s="249"/>
      <c r="AJ112" s="249"/>
      <c r="AK112" s="249"/>
      <c r="AL112" s="249"/>
      <c r="AM112" s="249"/>
      <c r="AN112" s="254"/>
      <c r="AO112" s="255"/>
    </row>
    <row r="113" spans="2:41" ht="12" customHeight="1" x14ac:dyDescent="0.3">
      <c r="B113" s="456"/>
      <c r="C113" s="430"/>
      <c r="D113" s="424"/>
      <c r="E113" s="245" t="s">
        <v>109</v>
      </c>
      <c r="F113" s="203" t="s">
        <v>38</v>
      </c>
      <c r="G113" s="246"/>
      <c r="H113" s="203"/>
      <c r="I113" s="231"/>
      <c r="J113" s="203"/>
      <c r="K113" s="218"/>
      <c r="L113" s="247"/>
      <c r="M113" s="247"/>
      <c r="N113" s="203"/>
      <c r="O113" s="236"/>
      <c r="P113" s="236"/>
      <c r="Q113" s="236"/>
      <c r="R113" s="236"/>
      <c r="S113" s="236"/>
      <c r="T113" s="236"/>
      <c r="U113" s="236"/>
      <c r="V113" s="236"/>
      <c r="W113" s="236"/>
      <c r="X113" s="236"/>
      <c r="Y113" s="240"/>
      <c r="Z113" s="236"/>
      <c r="AA113" s="236"/>
      <c r="AB113" s="240"/>
      <c r="AC113" s="249"/>
      <c r="AD113" s="252"/>
      <c r="AE113" s="253"/>
      <c r="AF113" s="236"/>
      <c r="AG113" s="249"/>
      <c r="AH113" s="249"/>
      <c r="AI113" s="249"/>
      <c r="AJ113" s="249"/>
      <c r="AK113" s="249"/>
      <c r="AL113" s="249"/>
      <c r="AM113" s="236"/>
      <c r="AN113" s="240"/>
      <c r="AO113" s="242"/>
    </row>
    <row r="114" spans="2:41" ht="12" customHeight="1" x14ac:dyDescent="0.3">
      <c r="B114" s="456"/>
      <c r="C114" s="430"/>
      <c r="D114" s="424"/>
      <c r="E114" s="243" t="s">
        <v>127</v>
      </c>
      <c r="F114" s="203" t="s">
        <v>38</v>
      </c>
      <c r="G114" s="202"/>
      <c r="H114" s="203"/>
      <c r="I114" s="203"/>
      <c r="J114" s="203"/>
      <c r="K114" s="218"/>
      <c r="L114" s="203"/>
      <c r="M114" s="203"/>
      <c r="N114" s="203"/>
      <c r="O114" s="236"/>
      <c r="P114" s="236"/>
      <c r="Q114" s="236"/>
      <c r="R114" s="236"/>
      <c r="S114" s="236"/>
      <c r="T114" s="236"/>
      <c r="U114" s="236"/>
      <c r="V114" s="236"/>
      <c r="W114" s="236"/>
      <c r="X114" s="236"/>
      <c r="Y114" s="240"/>
      <c r="Z114" s="236"/>
      <c r="AA114" s="236"/>
      <c r="AB114" s="240"/>
      <c r="AC114" s="236"/>
      <c r="AD114" s="237"/>
      <c r="AE114" s="263"/>
      <c r="AF114" s="236"/>
      <c r="AG114" s="236"/>
      <c r="AH114" s="236"/>
      <c r="AI114" s="236"/>
      <c r="AJ114" s="236"/>
      <c r="AK114" s="236"/>
      <c r="AL114" s="236"/>
      <c r="AM114" s="236"/>
      <c r="AN114" s="240"/>
      <c r="AO114" s="242"/>
    </row>
    <row r="115" spans="2:41" ht="12" customHeight="1" x14ac:dyDescent="0.3">
      <c r="B115" s="456"/>
      <c r="C115" s="430"/>
      <c r="D115" s="425"/>
      <c r="E115" s="188" t="s">
        <v>126</v>
      </c>
      <c r="F115" s="321" t="s">
        <v>38</v>
      </c>
      <c r="G115" s="259" t="str">
        <f>IF(AND(G112&lt;&gt;"",G113&lt;&gt;"",G114&lt;&gt;""),G112*G113*G114,"")</f>
        <v/>
      </c>
      <c r="H115" s="259" t="str">
        <f>IF(AND(H112&lt;&gt;"",H113&lt;&gt;"",H114&lt;&gt;""),H112*H113*H114,"")</f>
        <v/>
      </c>
      <c r="I115" s="259" t="str">
        <f t="shared" ref="I115:AO115" si="82">IF(AND(I112&lt;&gt;"",I113&lt;&gt;"",I114&lt;&gt;""),I112*I113*I114,"")</f>
        <v/>
      </c>
      <c r="J115" s="259" t="str">
        <f t="shared" si="82"/>
        <v/>
      </c>
      <c r="K115" s="259" t="str">
        <f t="shared" si="82"/>
        <v/>
      </c>
      <c r="L115" s="259" t="str">
        <f t="shared" si="82"/>
        <v/>
      </c>
      <c r="M115" s="259" t="str">
        <f t="shared" si="82"/>
        <v/>
      </c>
      <c r="N115" s="259" t="str">
        <f t="shared" si="82"/>
        <v/>
      </c>
      <c r="O115" s="259" t="str">
        <f t="shared" si="82"/>
        <v/>
      </c>
      <c r="P115" s="259" t="str">
        <f t="shared" si="82"/>
        <v/>
      </c>
      <c r="Q115" s="259" t="str">
        <f t="shared" si="82"/>
        <v/>
      </c>
      <c r="R115" s="259" t="str">
        <f t="shared" si="82"/>
        <v/>
      </c>
      <c r="S115" s="259" t="str">
        <f t="shared" si="82"/>
        <v/>
      </c>
      <c r="T115" s="259" t="str">
        <f t="shared" si="82"/>
        <v/>
      </c>
      <c r="U115" s="259" t="str">
        <f t="shared" si="82"/>
        <v/>
      </c>
      <c r="V115" s="259" t="str">
        <f t="shared" si="82"/>
        <v/>
      </c>
      <c r="W115" s="259" t="str">
        <f t="shared" si="82"/>
        <v/>
      </c>
      <c r="X115" s="259" t="str">
        <f t="shared" si="82"/>
        <v/>
      </c>
      <c r="Y115" s="259" t="str">
        <f t="shared" si="82"/>
        <v/>
      </c>
      <c r="Z115" s="259" t="str">
        <f t="shared" si="82"/>
        <v/>
      </c>
      <c r="AA115" s="259" t="str">
        <f t="shared" si="82"/>
        <v/>
      </c>
      <c r="AB115" s="259" t="str">
        <f t="shared" si="82"/>
        <v/>
      </c>
      <c r="AC115" s="259" t="str">
        <f t="shared" si="82"/>
        <v/>
      </c>
      <c r="AD115" s="259" t="str">
        <f t="shared" si="82"/>
        <v/>
      </c>
      <c r="AE115" s="259" t="str">
        <f t="shared" si="82"/>
        <v/>
      </c>
      <c r="AF115" s="259" t="str">
        <f t="shared" si="82"/>
        <v/>
      </c>
      <c r="AG115" s="259" t="str">
        <f t="shared" si="82"/>
        <v/>
      </c>
      <c r="AH115" s="259" t="str">
        <f t="shared" si="82"/>
        <v/>
      </c>
      <c r="AI115" s="259" t="str">
        <f t="shared" si="82"/>
        <v/>
      </c>
      <c r="AJ115" s="259" t="str">
        <f t="shared" si="82"/>
        <v/>
      </c>
      <c r="AK115" s="259" t="str">
        <f t="shared" si="82"/>
        <v/>
      </c>
      <c r="AL115" s="259" t="str">
        <f t="shared" si="82"/>
        <v/>
      </c>
      <c r="AM115" s="259" t="str">
        <f t="shared" si="82"/>
        <v/>
      </c>
      <c r="AN115" s="259" t="str">
        <f t="shared" si="82"/>
        <v/>
      </c>
      <c r="AO115" s="262" t="str">
        <f t="shared" si="82"/>
        <v/>
      </c>
    </row>
    <row r="116" spans="2:41" ht="12" customHeight="1" x14ac:dyDescent="0.3">
      <c r="B116" s="456"/>
      <c r="C116" s="430"/>
      <c r="D116" s="426" t="s">
        <v>110</v>
      </c>
      <c r="E116" s="264" t="s">
        <v>46</v>
      </c>
      <c r="F116" s="203" t="s">
        <v>38</v>
      </c>
      <c r="G116" s="247"/>
      <c r="H116" s="247"/>
      <c r="I116" s="256"/>
      <c r="J116" s="257"/>
      <c r="K116" s="257"/>
      <c r="L116" s="247"/>
      <c r="M116" s="247"/>
      <c r="N116" s="250"/>
      <c r="O116" s="251"/>
      <c r="P116" s="251"/>
      <c r="Q116" s="251"/>
      <c r="R116" s="251"/>
      <c r="S116" s="251"/>
      <c r="T116" s="251"/>
      <c r="U116" s="251"/>
      <c r="V116" s="251"/>
      <c r="W116" s="251"/>
      <c r="X116" s="249"/>
      <c r="Y116" s="254"/>
      <c r="Z116" s="249"/>
      <c r="AA116" s="249"/>
      <c r="AB116" s="254"/>
      <c r="AC116" s="249"/>
      <c r="AD116" s="252"/>
      <c r="AE116" s="258"/>
      <c r="AF116" s="249"/>
      <c r="AG116" s="249"/>
      <c r="AH116" s="249"/>
      <c r="AI116" s="249"/>
      <c r="AJ116" s="249"/>
      <c r="AK116" s="249"/>
      <c r="AL116" s="249"/>
      <c r="AM116" s="249"/>
      <c r="AN116" s="254"/>
      <c r="AO116" s="255"/>
    </row>
    <row r="117" spans="2:41" ht="12" customHeight="1" x14ac:dyDescent="0.3">
      <c r="B117" s="456"/>
      <c r="C117" s="430"/>
      <c r="D117" s="424"/>
      <c r="E117" s="245" t="s">
        <v>109</v>
      </c>
      <c r="F117" s="203" t="s">
        <v>38</v>
      </c>
      <c r="G117" s="246"/>
      <c r="H117" s="203"/>
      <c r="I117" s="231"/>
      <c r="J117" s="203"/>
      <c r="K117" s="218"/>
      <c r="L117" s="247"/>
      <c r="M117" s="247"/>
      <c r="N117" s="203"/>
      <c r="O117" s="236"/>
      <c r="P117" s="236"/>
      <c r="Q117" s="236"/>
      <c r="R117" s="236"/>
      <c r="S117" s="236"/>
      <c r="T117" s="236"/>
      <c r="U117" s="236"/>
      <c r="V117" s="236"/>
      <c r="W117" s="236"/>
      <c r="X117" s="236"/>
      <c r="Y117" s="240"/>
      <c r="Z117" s="236"/>
      <c r="AA117" s="236"/>
      <c r="AB117" s="240"/>
      <c r="AC117" s="249"/>
      <c r="AD117" s="252"/>
      <c r="AE117" s="253"/>
      <c r="AF117" s="236"/>
      <c r="AG117" s="249"/>
      <c r="AH117" s="249"/>
      <c r="AI117" s="249"/>
      <c r="AJ117" s="249"/>
      <c r="AK117" s="249"/>
      <c r="AL117" s="249"/>
      <c r="AM117" s="236"/>
      <c r="AN117" s="240"/>
      <c r="AO117" s="242"/>
    </row>
    <row r="118" spans="2:41" ht="12" customHeight="1" x14ac:dyDescent="0.3">
      <c r="B118" s="456"/>
      <c r="C118" s="430"/>
      <c r="D118" s="424"/>
      <c r="E118" s="243" t="s">
        <v>127</v>
      </c>
      <c r="F118" s="203" t="s">
        <v>38</v>
      </c>
      <c r="G118" s="202"/>
      <c r="H118" s="203"/>
      <c r="I118" s="203"/>
      <c r="J118" s="203"/>
      <c r="K118" s="218"/>
      <c r="L118" s="203"/>
      <c r="M118" s="203"/>
      <c r="N118" s="203"/>
      <c r="O118" s="236"/>
      <c r="P118" s="236"/>
      <c r="Q118" s="236"/>
      <c r="R118" s="236"/>
      <c r="S118" s="236"/>
      <c r="T118" s="236"/>
      <c r="U118" s="236"/>
      <c r="V118" s="236"/>
      <c r="W118" s="236"/>
      <c r="X118" s="236"/>
      <c r="Y118" s="240"/>
      <c r="Z118" s="236"/>
      <c r="AA118" s="236"/>
      <c r="AB118" s="240"/>
      <c r="AC118" s="236"/>
      <c r="AD118" s="237"/>
      <c r="AE118" s="263"/>
      <c r="AF118" s="236"/>
      <c r="AG118" s="236"/>
      <c r="AH118" s="236"/>
      <c r="AI118" s="236"/>
      <c r="AJ118" s="236"/>
      <c r="AK118" s="236"/>
      <c r="AL118" s="236"/>
      <c r="AM118" s="236"/>
      <c r="AN118" s="240"/>
      <c r="AO118" s="242"/>
    </row>
    <row r="119" spans="2:41" ht="12" customHeight="1" thickBot="1" x14ac:dyDescent="0.35">
      <c r="B119" s="456"/>
      <c r="C119" s="431"/>
      <c r="D119" s="428"/>
      <c r="E119" s="189" t="s">
        <v>126</v>
      </c>
      <c r="F119" s="321" t="s">
        <v>38</v>
      </c>
      <c r="G119" s="265" t="str">
        <f>IF(AND(G116&lt;&gt;"",G117&lt;&gt;"",G118&lt;&gt;""),G116*G117*G118,"")</f>
        <v/>
      </c>
      <c r="H119" s="265" t="str">
        <f>IF(AND(H116&lt;&gt;"",H117&lt;&gt;"",H118&lt;&gt;""),H116*H117*H118,"")</f>
        <v/>
      </c>
      <c r="I119" s="265" t="str">
        <f t="shared" ref="I119:M119" si="83">IF(AND(I116&lt;&gt;"",I117&lt;&gt;"",I118&lt;&gt;""),I116*I117*I118,"")</f>
        <v/>
      </c>
      <c r="J119" s="265" t="str">
        <f t="shared" si="83"/>
        <v/>
      </c>
      <c r="K119" s="265" t="str">
        <f t="shared" si="83"/>
        <v/>
      </c>
      <c r="L119" s="265" t="str">
        <f t="shared" si="83"/>
        <v/>
      </c>
      <c r="M119" s="265" t="str">
        <f t="shared" si="83"/>
        <v/>
      </c>
      <c r="N119" s="265" t="str">
        <f>IF(AND(N116&lt;&gt;"",N117&lt;&gt;"",N118&lt;&gt;""),N116*N117*N118,"")</f>
        <v/>
      </c>
      <c r="O119" s="265" t="str">
        <f t="shared" ref="O119:AO119" si="84">IF(AND(O116&lt;&gt;"",O117&lt;&gt;"",O118&lt;&gt;""),O116*O117*O118,"")</f>
        <v/>
      </c>
      <c r="P119" s="265" t="str">
        <f t="shared" si="84"/>
        <v/>
      </c>
      <c r="Q119" s="265" t="str">
        <f t="shared" si="84"/>
        <v/>
      </c>
      <c r="R119" s="265" t="str">
        <f t="shared" si="84"/>
        <v/>
      </c>
      <c r="S119" s="265" t="str">
        <f t="shared" si="84"/>
        <v/>
      </c>
      <c r="T119" s="265" t="str">
        <f t="shared" si="84"/>
        <v/>
      </c>
      <c r="U119" s="265" t="str">
        <f t="shared" si="84"/>
        <v/>
      </c>
      <c r="V119" s="265" t="str">
        <f t="shared" si="84"/>
        <v/>
      </c>
      <c r="W119" s="265" t="str">
        <f t="shared" si="84"/>
        <v/>
      </c>
      <c r="X119" s="265" t="str">
        <f t="shared" si="84"/>
        <v/>
      </c>
      <c r="Y119" s="265" t="str">
        <f t="shared" si="84"/>
        <v/>
      </c>
      <c r="Z119" s="265" t="str">
        <f t="shared" si="84"/>
        <v/>
      </c>
      <c r="AA119" s="265" t="str">
        <f t="shared" si="84"/>
        <v/>
      </c>
      <c r="AB119" s="265" t="str">
        <f t="shared" si="84"/>
        <v/>
      </c>
      <c r="AC119" s="265" t="str">
        <f t="shared" si="84"/>
        <v/>
      </c>
      <c r="AD119" s="265" t="str">
        <f t="shared" si="84"/>
        <v/>
      </c>
      <c r="AE119" s="265" t="str">
        <f t="shared" si="84"/>
        <v/>
      </c>
      <c r="AF119" s="265" t="str">
        <f t="shared" si="84"/>
        <v/>
      </c>
      <c r="AG119" s="265" t="str">
        <f t="shared" si="84"/>
        <v/>
      </c>
      <c r="AH119" s="265" t="str">
        <f t="shared" si="84"/>
        <v/>
      </c>
      <c r="AI119" s="265" t="str">
        <f t="shared" si="84"/>
        <v/>
      </c>
      <c r="AJ119" s="265" t="str">
        <f t="shared" si="84"/>
        <v/>
      </c>
      <c r="AK119" s="265" t="str">
        <f t="shared" si="84"/>
        <v/>
      </c>
      <c r="AL119" s="265" t="str">
        <f t="shared" si="84"/>
        <v/>
      </c>
      <c r="AM119" s="265" t="str">
        <f t="shared" si="84"/>
        <v/>
      </c>
      <c r="AN119" s="265" t="str">
        <f t="shared" si="84"/>
        <v/>
      </c>
      <c r="AO119" s="266" t="str">
        <f t="shared" si="84"/>
        <v/>
      </c>
    </row>
    <row r="120" spans="2:41" ht="12" customHeight="1" x14ac:dyDescent="0.3">
      <c r="B120" s="456"/>
      <c r="C120" s="422" t="s">
        <v>113</v>
      </c>
      <c r="D120" s="424" t="s">
        <v>115</v>
      </c>
      <c r="E120" s="219" t="s">
        <v>125</v>
      </c>
      <c r="F120" s="197" t="s">
        <v>38</v>
      </c>
      <c r="G120" s="197"/>
      <c r="H120" s="197"/>
      <c r="I120" s="197"/>
      <c r="J120" s="197"/>
      <c r="K120" s="212"/>
      <c r="L120" s="197"/>
      <c r="M120" s="212"/>
      <c r="N120" s="197"/>
      <c r="O120" s="197"/>
      <c r="P120" s="197"/>
      <c r="Q120" s="212"/>
      <c r="R120" s="197"/>
      <c r="S120" s="197"/>
      <c r="T120" s="212"/>
      <c r="U120" s="197"/>
      <c r="V120" s="197"/>
      <c r="W120" s="197"/>
      <c r="X120" s="197"/>
      <c r="Y120" s="212"/>
      <c r="Z120" s="197"/>
      <c r="AA120" s="212"/>
      <c r="AB120" s="197"/>
      <c r="AC120" s="196"/>
      <c r="AD120" s="216"/>
      <c r="AE120" s="197"/>
      <c r="AF120" s="197"/>
      <c r="AG120" s="197"/>
      <c r="AH120" s="197"/>
      <c r="AI120" s="197"/>
      <c r="AJ120" s="212"/>
      <c r="AK120" s="197"/>
      <c r="AL120" s="197"/>
      <c r="AM120" s="197"/>
      <c r="AN120" s="212"/>
      <c r="AO120" s="213"/>
    </row>
    <row r="121" spans="2:41" ht="12" customHeight="1" x14ac:dyDescent="0.3">
      <c r="B121" s="456"/>
      <c r="C121" s="422"/>
      <c r="D121" s="425"/>
      <c r="E121" s="220" t="s">
        <v>126</v>
      </c>
      <c r="F121" s="321" t="s">
        <v>38</v>
      </c>
      <c r="G121" s="198" t="str">
        <f>IF(G120&lt;&gt;"",G120*PRINCIPAL!$C$14,"")</f>
        <v/>
      </c>
      <c r="H121" s="198" t="str">
        <f>IF(H120&lt;&gt;"",H120*PRINCIPAL!$C$14,"")</f>
        <v/>
      </c>
      <c r="I121" s="198" t="str">
        <f>IF(I120&lt;&gt;"",I120*PRINCIPAL!$C$14,"")</f>
        <v/>
      </c>
      <c r="J121" s="200" t="str">
        <f>IF(J120&lt;&gt;"",J120*PRINCIPAL!$C$14,"")</f>
        <v/>
      </c>
      <c r="K121" s="200" t="str">
        <f>IF(K120&lt;&gt;"",K120*PRINCIPAL!$C$14,"")</f>
        <v/>
      </c>
      <c r="L121" s="204" t="str">
        <f>IF(L120&lt;&gt;"",L120*PRINCIPAL!$C$14,"")</f>
        <v/>
      </c>
      <c r="M121" s="204" t="str">
        <f>IF(M120&lt;&gt;"",M120*PRINCIPAL!$C$14,"")</f>
        <v/>
      </c>
      <c r="N121" s="204" t="str">
        <f>IF(N120&lt;&gt;"",N120*PRINCIPAL!$C$14,"")</f>
        <v/>
      </c>
      <c r="O121" s="204" t="str">
        <f>IF(O120&lt;&gt;"",O120*PRINCIPAL!$C$14,"")</f>
        <v/>
      </c>
      <c r="P121" s="204" t="str">
        <f>IF(P120&lt;&gt;"",P120*PRINCIPAL!$C$14,"")</f>
        <v/>
      </c>
      <c r="Q121" s="204" t="str">
        <f>IF(Q120&lt;&gt;"",Q120*PRINCIPAL!$C$14,"")</f>
        <v/>
      </c>
      <c r="R121" s="204" t="str">
        <f>IF(R120&lt;&gt;"",R120*PRINCIPAL!$C$14,"")</f>
        <v/>
      </c>
      <c r="S121" s="204" t="str">
        <f>IF(S120&lt;&gt;"",S120*PRINCIPAL!$C$14,"")</f>
        <v/>
      </c>
      <c r="T121" s="204" t="str">
        <f>IF(T120&lt;&gt;"",T120*PRINCIPAL!$C$14,"")</f>
        <v/>
      </c>
      <c r="U121" s="204" t="str">
        <f>IF(U120&lt;&gt;"",U120*PRINCIPAL!$C$14,"")</f>
        <v/>
      </c>
      <c r="V121" s="204" t="str">
        <f>IF(V120&lt;&gt;"",V120*PRINCIPAL!$C$14,"")</f>
        <v/>
      </c>
      <c r="W121" s="204" t="str">
        <f>IF(W120&lt;&gt;"",W120*PRINCIPAL!$C$14,"")</f>
        <v/>
      </c>
      <c r="X121" s="204" t="str">
        <f>IF(X120&lt;&gt;"",X120*PRINCIPAL!$C$14,"")</f>
        <v/>
      </c>
      <c r="Y121" s="204" t="str">
        <f>IF(Y120&lt;&gt;"",Y120*PRINCIPAL!$C$14,"")</f>
        <v/>
      </c>
      <c r="Z121" s="204" t="str">
        <f>IF(Z120&lt;&gt;"",Z120*PRINCIPAL!$C$14,"")</f>
        <v/>
      </c>
      <c r="AA121" s="204" t="str">
        <f>IF(AA120&lt;&gt;"",AA120*PRINCIPAL!$C$14,"")</f>
        <v/>
      </c>
      <c r="AB121" s="204" t="str">
        <f>IF(AB120&lt;&gt;"",AB120*PRINCIPAL!$C$14,"")</f>
        <v/>
      </c>
      <c r="AC121" s="204" t="str">
        <f>IF(AC120&lt;&gt;"",AC120*PRINCIPAL!$C$14,"")</f>
        <v/>
      </c>
      <c r="AD121" s="204" t="str">
        <f>IF(AD120&lt;&gt;"",AD120*PRINCIPAL!$C$14,"")</f>
        <v/>
      </c>
      <c r="AE121" s="204" t="str">
        <f>IF(AE120&lt;&gt;"",AE120*PRINCIPAL!$C$14,"")</f>
        <v/>
      </c>
      <c r="AF121" s="204" t="str">
        <f>IF(AF120&lt;&gt;"",AF120*PRINCIPAL!$C$14,"")</f>
        <v/>
      </c>
      <c r="AG121" s="204" t="str">
        <f>IF(AG120&lt;&gt;"",AG120*PRINCIPAL!$C$14,"")</f>
        <v/>
      </c>
      <c r="AH121" s="204" t="str">
        <f>IF(AH120&lt;&gt;"",AH120*PRINCIPAL!$C$14,"")</f>
        <v/>
      </c>
      <c r="AI121" s="204" t="str">
        <f>IF(AI120&lt;&gt;"",AI120*PRINCIPAL!$C$14,"")</f>
        <v/>
      </c>
      <c r="AJ121" s="204" t="str">
        <f>IF(AJ120&lt;&gt;"",AJ120*PRINCIPAL!$C$14,"")</f>
        <v/>
      </c>
      <c r="AK121" s="204" t="str">
        <f>IF(AK120&lt;&gt;"",AK120*PRINCIPAL!$C$14,"")</f>
        <v/>
      </c>
      <c r="AL121" s="204" t="str">
        <f>IF(AL120&lt;&gt;"",AL120*PRINCIPAL!$C$14,"")</f>
        <v/>
      </c>
      <c r="AM121" s="204" t="str">
        <f>IF(AM120&lt;&gt;"",AM120*PRINCIPAL!$C$14,"")</f>
        <v/>
      </c>
      <c r="AN121" s="204" t="str">
        <f>IF(AN120&lt;&gt;"",AN120*PRINCIPAL!$C$14,"")</f>
        <v/>
      </c>
      <c r="AO121" s="210" t="str">
        <f>IF(AO120&lt;&gt;"",AO120*PRINCIPAL!$C$14,"")</f>
        <v/>
      </c>
    </row>
    <row r="122" spans="2:41" ht="12" customHeight="1" x14ac:dyDescent="0.3">
      <c r="B122" s="456"/>
      <c r="C122" s="422"/>
      <c r="D122" s="426" t="s">
        <v>115</v>
      </c>
      <c r="E122" s="222" t="s">
        <v>125</v>
      </c>
      <c r="F122" s="203" t="s">
        <v>38</v>
      </c>
      <c r="G122" s="203"/>
      <c r="H122" s="203"/>
      <c r="I122" s="203"/>
      <c r="J122" s="199"/>
      <c r="K122" s="201"/>
      <c r="L122" s="202"/>
      <c r="M122" s="203"/>
      <c r="N122" s="217"/>
      <c r="O122" s="203"/>
      <c r="P122" s="217"/>
      <c r="Q122" s="203"/>
      <c r="R122" s="217"/>
      <c r="S122" s="203"/>
      <c r="T122" s="203"/>
      <c r="U122" s="217"/>
      <c r="V122" s="203"/>
      <c r="W122" s="203"/>
      <c r="X122" s="203"/>
      <c r="Y122" s="203"/>
      <c r="Z122" s="217"/>
      <c r="AA122" s="203"/>
      <c r="AB122" s="217"/>
      <c r="AC122" s="199"/>
      <c r="AD122" s="206"/>
      <c r="AE122" s="217"/>
      <c r="AF122" s="203"/>
      <c r="AG122" s="203"/>
      <c r="AH122" s="203"/>
      <c r="AI122" s="203"/>
      <c r="AJ122" s="202"/>
      <c r="AK122" s="202"/>
      <c r="AL122" s="202"/>
      <c r="AM122" s="202"/>
      <c r="AN122" s="202"/>
      <c r="AO122" s="214"/>
    </row>
    <row r="123" spans="2:41" ht="12" customHeight="1" x14ac:dyDescent="0.3">
      <c r="B123" s="456"/>
      <c r="C123" s="422"/>
      <c r="D123" s="425"/>
      <c r="E123" s="220" t="s">
        <v>126</v>
      </c>
      <c r="F123" s="321" t="s">
        <v>38</v>
      </c>
      <c r="G123" s="204" t="str">
        <f>IF(G122&lt;&gt;"",G122*PRINCIPAL!$C$14,"")</f>
        <v/>
      </c>
      <c r="H123" s="204" t="str">
        <f>IF(H122&lt;&gt;"",H122*PRINCIPAL!$C$14,"")</f>
        <v/>
      </c>
      <c r="I123" s="204" t="str">
        <f>IF(I122&lt;&gt;"",I122*PRINCIPAL!$C$14,"")</f>
        <v/>
      </c>
      <c r="J123" s="204" t="str">
        <f>IF(J122&lt;&gt;"",J122*PRINCIPAL!$C$14,"")</f>
        <v/>
      </c>
      <c r="K123" s="204"/>
      <c r="L123" s="208" t="str">
        <f>IF(L122&lt;&gt;"",L122*PRINCIPAL!$C$14,"")</f>
        <v/>
      </c>
      <c r="M123" s="208" t="str">
        <f>IF(M122&lt;&gt;"",M122*PRINCIPAL!$C$14,"")</f>
        <v/>
      </c>
      <c r="N123" s="208" t="str">
        <f>IF(N122&lt;&gt;"",N122*PRINCIPAL!$C$14,"")</f>
        <v/>
      </c>
      <c r="O123" s="208" t="str">
        <f>IF(O122&lt;&gt;"",O122*PRINCIPAL!$C$14,"")</f>
        <v/>
      </c>
      <c r="P123" s="208" t="str">
        <f>IF(P122&lt;&gt;"",P122*PRINCIPAL!$C$14,"")</f>
        <v/>
      </c>
      <c r="Q123" s="208" t="str">
        <f>IF(Q122&lt;&gt;"",Q122*PRINCIPAL!$C$14,"")</f>
        <v/>
      </c>
      <c r="R123" s="208" t="str">
        <f>IF(R122&lt;&gt;"",R122*PRINCIPAL!$C$14,"")</f>
        <v/>
      </c>
      <c r="S123" s="208" t="str">
        <f>IF(S122&lt;&gt;"",S122*PRINCIPAL!$C$14,"")</f>
        <v/>
      </c>
      <c r="T123" s="208" t="str">
        <f>IF(T122&lt;&gt;"",T122*PRINCIPAL!$C$14,"")</f>
        <v/>
      </c>
      <c r="U123" s="208" t="str">
        <f>IF(U122&lt;&gt;"",U122*PRINCIPAL!$C$14,"")</f>
        <v/>
      </c>
      <c r="V123" s="208" t="str">
        <f>IF(V122&lt;&gt;"",V122*PRINCIPAL!$C$14,"")</f>
        <v/>
      </c>
      <c r="W123" s="208" t="str">
        <f>IF(W122&lt;&gt;"",W122*PRINCIPAL!$C$14,"")</f>
        <v/>
      </c>
      <c r="X123" s="208" t="str">
        <f>IF(X122&lt;&gt;"",X122*PRINCIPAL!$C$14,"")</f>
        <v/>
      </c>
      <c r="Y123" s="208" t="str">
        <f>IF(Y122&lt;&gt;"",Y122*PRINCIPAL!$C$14,"")</f>
        <v/>
      </c>
      <c r="Z123" s="208" t="str">
        <f>IF(Z122&lt;&gt;"",Z122*PRINCIPAL!$C$14,"")</f>
        <v/>
      </c>
      <c r="AA123" s="208" t="str">
        <f>IF(AA122&lt;&gt;"",AA122*PRINCIPAL!$C$14,"")</f>
        <v/>
      </c>
      <c r="AB123" s="208" t="str">
        <f>IF(AB122&lt;&gt;"",AB122*PRINCIPAL!$C$14,"")</f>
        <v/>
      </c>
      <c r="AC123" s="208" t="str">
        <f>IF(AC122&lt;&gt;"",AC122*PRINCIPAL!$C$14,"")</f>
        <v/>
      </c>
      <c r="AD123" s="208" t="str">
        <f>IF(AD122&lt;&gt;"",AD122*PRINCIPAL!$C$14,"")</f>
        <v/>
      </c>
      <c r="AE123" s="208" t="str">
        <f>IF(AE122&lt;&gt;"",AE122*PRINCIPAL!$C$14,"")</f>
        <v/>
      </c>
      <c r="AF123" s="208" t="str">
        <f>IF(AF122&lt;&gt;"",AF122*PRINCIPAL!$C$14,"")</f>
        <v/>
      </c>
      <c r="AG123" s="208" t="str">
        <f>IF(AG122&lt;&gt;"",AG122*PRINCIPAL!$C$14,"")</f>
        <v/>
      </c>
      <c r="AH123" s="208" t="str">
        <f>IF(AH122&lt;&gt;"",AH122*PRINCIPAL!$C$14,"")</f>
        <v/>
      </c>
      <c r="AI123" s="208" t="str">
        <f>IF(AI122&lt;&gt;"",AI122*PRINCIPAL!$C$14,"")</f>
        <v/>
      </c>
      <c r="AJ123" s="208" t="str">
        <f>IF(AJ122&lt;&gt;"",AJ122*PRINCIPAL!$C$14,"")</f>
        <v/>
      </c>
      <c r="AK123" s="208" t="str">
        <f>IF(AK122&lt;&gt;"",AK122*PRINCIPAL!$C$14,"")</f>
        <v/>
      </c>
      <c r="AL123" s="208" t="str">
        <f>IF(AL122&lt;&gt;"",AL122*PRINCIPAL!$C$14,"")</f>
        <v/>
      </c>
      <c r="AM123" s="208" t="str">
        <f>IF(AM122&lt;&gt;"",AM122*PRINCIPAL!$C$14,"")</f>
        <v/>
      </c>
      <c r="AN123" s="208" t="str">
        <f>IF(AN122&lt;&gt;"",AN122*PRINCIPAL!$C$14,"")</f>
        <v/>
      </c>
      <c r="AO123" s="209" t="str">
        <f>IF(AO122&lt;&gt;"",AO122*PRINCIPAL!$C$14,"")</f>
        <v/>
      </c>
    </row>
    <row r="124" spans="2:41" ht="12" customHeight="1" x14ac:dyDescent="0.3">
      <c r="B124" s="456"/>
      <c r="C124" s="422"/>
      <c r="D124" s="426" t="s">
        <v>115</v>
      </c>
      <c r="E124" s="222" t="s">
        <v>125</v>
      </c>
      <c r="F124" s="203" t="s">
        <v>38</v>
      </c>
      <c r="G124" s="203"/>
      <c r="H124" s="203"/>
      <c r="I124" s="203"/>
      <c r="J124" s="199"/>
      <c r="K124" s="201"/>
      <c r="L124" s="202"/>
      <c r="M124" s="203"/>
      <c r="N124" s="217"/>
      <c r="O124" s="203"/>
      <c r="P124" s="217"/>
      <c r="Q124" s="203"/>
      <c r="R124" s="217"/>
      <c r="S124" s="203"/>
      <c r="T124" s="203"/>
      <c r="U124" s="217"/>
      <c r="V124" s="203"/>
      <c r="W124" s="203"/>
      <c r="X124" s="203"/>
      <c r="Y124" s="203"/>
      <c r="Z124" s="217"/>
      <c r="AA124" s="203"/>
      <c r="AB124" s="217"/>
      <c r="AC124" s="199"/>
      <c r="AD124" s="206"/>
      <c r="AE124" s="217"/>
      <c r="AF124" s="203"/>
      <c r="AG124" s="203"/>
      <c r="AH124" s="203"/>
      <c r="AI124" s="203"/>
      <c r="AJ124" s="202"/>
      <c r="AK124" s="202"/>
      <c r="AL124" s="202"/>
      <c r="AM124" s="202"/>
      <c r="AN124" s="202"/>
      <c r="AO124" s="214"/>
    </row>
    <row r="125" spans="2:41" ht="12" customHeight="1" x14ac:dyDescent="0.3">
      <c r="B125" s="456"/>
      <c r="C125" s="422"/>
      <c r="D125" s="425"/>
      <c r="E125" s="220" t="s">
        <v>126</v>
      </c>
      <c r="F125" s="321" t="s">
        <v>38</v>
      </c>
      <c r="G125" s="204" t="str">
        <f>IF(G124&lt;&gt;"",G124*PRINCIPAL!$C$14,"")</f>
        <v/>
      </c>
      <c r="H125" s="204" t="str">
        <f>IF(H124&lt;&gt;"",H124*PRINCIPAL!$C$14,"")</f>
        <v/>
      </c>
      <c r="I125" s="204" t="str">
        <f>IF(I124&lt;&gt;"",I124*PRINCIPAL!$C$14,"")</f>
        <v/>
      </c>
      <c r="J125" s="204" t="str">
        <f>IF(J124&lt;&gt;"",J124*PRINCIPAL!$C$14,"")</f>
        <v/>
      </c>
      <c r="K125" s="204"/>
      <c r="L125" s="208" t="str">
        <f>IF(L124&lt;&gt;"",L124*PRINCIPAL!$C$14,"")</f>
        <v/>
      </c>
      <c r="M125" s="208" t="str">
        <f>IF(M124&lt;&gt;"",M124*PRINCIPAL!$C$14,"")</f>
        <v/>
      </c>
      <c r="N125" s="208" t="str">
        <f>IF(N124&lt;&gt;"",N124*PRINCIPAL!$C$14,"")</f>
        <v/>
      </c>
      <c r="O125" s="208" t="str">
        <f>IF(O124&lt;&gt;"",O124*PRINCIPAL!$C$14,"")</f>
        <v/>
      </c>
      <c r="P125" s="208" t="str">
        <f>IF(P124&lt;&gt;"",P124*PRINCIPAL!$C$14,"")</f>
        <v/>
      </c>
      <c r="Q125" s="208" t="str">
        <f>IF(Q124&lt;&gt;"",Q124*PRINCIPAL!$C$14,"")</f>
        <v/>
      </c>
      <c r="R125" s="208" t="str">
        <f>IF(R124&lt;&gt;"",R124*PRINCIPAL!$C$14,"")</f>
        <v/>
      </c>
      <c r="S125" s="208" t="str">
        <f>IF(S124&lt;&gt;"",S124*PRINCIPAL!$C$14,"")</f>
        <v/>
      </c>
      <c r="T125" s="208" t="str">
        <f>IF(T124&lt;&gt;"",T124*PRINCIPAL!$C$14,"")</f>
        <v/>
      </c>
      <c r="U125" s="208" t="str">
        <f>IF(U124&lt;&gt;"",U124*PRINCIPAL!$C$14,"")</f>
        <v/>
      </c>
      <c r="V125" s="208" t="str">
        <f>IF(V124&lt;&gt;"",V124*PRINCIPAL!$C$14,"")</f>
        <v/>
      </c>
      <c r="W125" s="208" t="str">
        <f>IF(W124&lt;&gt;"",W124*PRINCIPAL!$C$14,"")</f>
        <v/>
      </c>
      <c r="X125" s="208" t="str">
        <f>IF(X124&lt;&gt;"",X124*PRINCIPAL!$C$14,"")</f>
        <v/>
      </c>
      <c r="Y125" s="208" t="str">
        <f>IF(Y124&lt;&gt;"",Y124*PRINCIPAL!$C$14,"")</f>
        <v/>
      </c>
      <c r="Z125" s="208" t="str">
        <f>IF(Z124&lt;&gt;"",Z124*PRINCIPAL!$C$14,"")</f>
        <v/>
      </c>
      <c r="AA125" s="208" t="str">
        <f>IF(AA124&lt;&gt;"",AA124*PRINCIPAL!$C$14,"")</f>
        <v/>
      </c>
      <c r="AB125" s="208" t="str">
        <f>IF(AB124&lt;&gt;"",AB124*PRINCIPAL!$C$14,"")</f>
        <v/>
      </c>
      <c r="AC125" s="208" t="str">
        <f>IF(AC124&lt;&gt;"",AC124*PRINCIPAL!$C$14,"")</f>
        <v/>
      </c>
      <c r="AD125" s="208" t="str">
        <f>IF(AD124&lt;&gt;"",AD124*PRINCIPAL!$C$14,"")</f>
        <v/>
      </c>
      <c r="AE125" s="208" t="str">
        <f>IF(AE124&lt;&gt;"",AE124*PRINCIPAL!$C$14,"")</f>
        <v/>
      </c>
      <c r="AF125" s="208" t="str">
        <f>IF(AF124&lt;&gt;"",AF124*PRINCIPAL!$C$14,"")</f>
        <v/>
      </c>
      <c r="AG125" s="208" t="str">
        <f>IF(AG124&lt;&gt;"",AG124*PRINCIPAL!$C$14,"")</f>
        <v/>
      </c>
      <c r="AH125" s="208" t="str">
        <f>IF(AH124&lt;&gt;"",AH124*PRINCIPAL!$C$14,"")</f>
        <v/>
      </c>
      <c r="AI125" s="208" t="str">
        <f>IF(AI124&lt;&gt;"",AI124*PRINCIPAL!$C$14,"")</f>
        <v/>
      </c>
      <c r="AJ125" s="208" t="str">
        <f>IF(AJ124&lt;&gt;"",AJ124*PRINCIPAL!$C$14,"")</f>
        <v/>
      </c>
      <c r="AK125" s="208" t="str">
        <f>IF(AK124&lt;&gt;"",AK124*PRINCIPAL!$C$14,"")</f>
        <v/>
      </c>
      <c r="AL125" s="208" t="str">
        <f>IF(AL124&lt;&gt;"",AL124*PRINCIPAL!$C$14,"")</f>
        <v/>
      </c>
      <c r="AM125" s="208" t="str">
        <f>IF(AM124&lt;&gt;"",AM124*PRINCIPAL!$C$14,"")</f>
        <v/>
      </c>
      <c r="AN125" s="208" t="str">
        <f>IF(AN124&lt;&gt;"",AN124*PRINCIPAL!$C$14,"")</f>
        <v/>
      </c>
      <c r="AO125" s="209" t="str">
        <f>IF(AO124&lt;&gt;"",AO124*PRINCIPAL!$C$14,"")</f>
        <v/>
      </c>
    </row>
    <row r="126" spans="2:41" ht="12" customHeight="1" x14ac:dyDescent="0.3">
      <c r="B126" s="456"/>
      <c r="C126" s="422"/>
      <c r="D126" s="426" t="s">
        <v>115</v>
      </c>
      <c r="E126" s="222" t="s">
        <v>125</v>
      </c>
      <c r="F126" s="203" t="s">
        <v>38</v>
      </c>
      <c r="G126" s="203"/>
      <c r="H126" s="203"/>
      <c r="I126" s="203"/>
      <c r="J126" s="199"/>
      <c r="K126" s="201"/>
      <c r="L126" s="202"/>
      <c r="M126" s="203"/>
      <c r="N126" s="217"/>
      <c r="O126" s="203"/>
      <c r="P126" s="217"/>
      <c r="Q126" s="203"/>
      <c r="R126" s="217"/>
      <c r="S126" s="203"/>
      <c r="T126" s="203"/>
      <c r="U126" s="217"/>
      <c r="V126" s="203"/>
      <c r="W126" s="203"/>
      <c r="X126" s="203"/>
      <c r="Y126" s="203"/>
      <c r="Z126" s="217"/>
      <c r="AA126" s="203"/>
      <c r="AB126" s="217"/>
      <c r="AC126" s="199"/>
      <c r="AD126" s="206"/>
      <c r="AE126" s="217"/>
      <c r="AF126" s="203"/>
      <c r="AG126" s="203"/>
      <c r="AH126" s="203"/>
      <c r="AI126" s="203"/>
      <c r="AJ126" s="202"/>
      <c r="AK126" s="202"/>
      <c r="AL126" s="202"/>
      <c r="AM126" s="202"/>
      <c r="AN126" s="202"/>
      <c r="AO126" s="214"/>
    </row>
    <row r="127" spans="2:41" ht="12" customHeight="1" x14ac:dyDescent="0.3">
      <c r="B127" s="456"/>
      <c r="C127" s="422"/>
      <c r="D127" s="425"/>
      <c r="E127" s="220" t="s">
        <v>126</v>
      </c>
      <c r="F127" s="321" t="s">
        <v>38</v>
      </c>
      <c r="G127" s="204" t="str">
        <f>IF(G126&lt;&gt;"",G126*PRINCIPAL!$C$14,"")</f>
        <v/>
      </c>
      <c r="H127" s="204" t="str">
        <f>IF(H126&lt;&gt;"",H126*PRINCIPAL!$C$14,"")</f>
        <v/>
      </c>
      <c r="I127" s="204" t="str">
        <f>IF(I126&lt;&gt;"",I126*PRINCIPAL!$C$14,"")</f>
        <v/>
      </c>
      <c r="J127" s="204" t="str">
        <f>IF(J126&lt;&gt;"",J126*PRINCIPAL!$C$14,"")</f>
        <v/>
      </c>
      <c r="K127" s="204"/>
      <c r="L127" s="208" t="str">
        <f>IF(L126&lt;&gt;"",L126*PRINCIPAL!$C$14,"")</f>
        <v/>
      </c>
      <c r="M127" s="208" t="str">
        <f>IF(M126&lt;&gt;"",M126*PRINCIPAL!$C$14,"")</f>
        <v/>
      </c>
      <c r="N127" s="208" t="str">
        <f>IF(N126&lt;&gt;"",N126*PRINCIPAL!$C$14,"")</f>
        <v/>
      </c>
      <c r="O127" s="208" t="str">
        <f>IF(O126&lt;&gt;"",O126*PRINCIPAL!$C$14,"")</f>
        <v/>
      </c>
      <c r="P127" s="208" t="str">
        <f>IF(P126&lt;&gt;"",P126*PRINCIPAL!$C$14,"")</f>
        <v/>
      </c>
      <c r="Q127" s="208" t="str">
        <f>IF(Q126&lt;&gt;"",Q126*PRINCIPAL!$C$14,"")</f>
        <v/>
      </c>
      <c r="R127" s="208" t="str">
        <f>IF(R126&lt;&gt;"",R126*PRINCIPAL!$C$14,"")</f>
        <v/>
      </c>
      <c r="S127" s="208" t="str">
        <f>IF(S126&lt;&gt;"",S126*PRINCIPAL!$C$14,"")</f>
        <v/>
      </c>
      <c r="T127" s="208" t="str">
        <f>IF(T126&lt;&gt;"",T126*PRINCIPAL!$C$14,"")</f>
        <v/>
      </c>
      <c r="U127" s="208" t="str">
        <f>IF(U126&lt;&gt;"",U126*PRINCIPAL!$C$14,"")</f>
        <v/>
      </c>
      <c r="V127" s="208" t="str">
        <f>IF(V126&lt;&gt;"",V126*PRINCIPAL!$C$14,"")</f>
        <v/>
      </c>
      <c r="W127" s="208" t="str">
        <f>IF(W126&lt;&gt;"",W126*PRINCIPAL!$C$14,"")</f>
        <v/>
      </c>
      <c r="X127" s="208" t="str">
        <f>IF(X126&lt;&gt;"",X126*PRINCIPAL!$C$14,"")</f>
        <v/>
      </c>
      <c r="Y127" s="208" t="str">
        <f>IF(Y126&lt;&gt;"",Y126*PRINCIPAL!$C$14,"")</f>
        <v/>
      </c>
      <c r="Z127" s="208" t="str">
        <f>IF(Z126&lt;&gt;"",Z126*PRINCIPAL!$C$14,"")</f>
        <v/>
      </c>
      <c r="AA127" s="208" t="str">
        <f>IF(AA126&lt;&gt;"",AA126*PRINCIPAL!$C$14,"")</f>
        <v/>
      </c>
      <c r="AB127" s="208" t="str">
        <f>IF(AB126&lt;&gt;"",AB126*PRINCIPAL!$C$14,"")</f>
        <v/>
      </c>
      <c r="AC127" s="208" t="str">
        <f>IF(AC126&lt;&gt;"",AC126*PRINCIPAL!$C$14,"")</f>
        <v/>
      </c>
      <c r="AD127" s="208" t="str">
        <f>IF(AD126&lt;&gt;"",AD126*PRINCIPAL!$C$14,"")</f>
        <v/>
      </c>
      <c r="AE127" s="208" t="str">
        <f>IF(AE126&lt;&gt;"",AE126*PRINCIPAL!$C$14,"")</f>
        <v/>
      </c>
      <c r="AF127" s="208" t="str">
        <f>IF(AF126&lt;&gt;"",AF126*PRINCIPAL!$C$14,"")</f>
        <v/>
      </c>
      <c r="AG127" s="208" t="str">
        <f>IF(AG126&lt;&gt;"",AG126*PRINCIPAL!$C$14,"")</f>
        <v/>
      </c>
      <c r="AH127" s="208" t="str">
        <f>IF(AH126&lt;&gt;"",AH126*PRINCIPAL!$C$14,"")</f>
        <v/>
      </c>
      <c r="AI127" s="208" t="str">
        <f>IF(AI126&lt;&gt;"",AI126*PRINCIPAL!$C$14,"")</f>
        <v/>
      </c>
      <c r="AJ127" s="208" t="str">
        <f>IF(AJ126&lt;&gt;"",AJ126*PRINCIPAL!$C$14,"")</f>
        <v/>
      </c>
      <c r="AK127" s="208" t="str">
        <f>IF(AK126&lt;&gt;"",AK126*PRINCIPAL!$C$14,"")</f>
        <v/>
      </c>
      <c r="AL127" s="208" t="str">
        <f>IF(AL126&lt;&gt;"",AL126*PRINCIPAL!$C$14,"")</f>
        <v/>
      </c>
      <c r="AM127" s="208" t="str">
        <f>IF(AM126&lt;&gt;"",AM126*PRINCIPAL!$C$14,"")</f>
        <v/>
      </c>
      <c r="AN127" s="208" t="str">
        <f>IF(AN126&lt;&gt;"",AN126*PRINCIPAL!$C$14,"")</f>
        <v/>
      </c>
      <c r="AO127" s="209" t="str">
        <f>IF(AO126&lt;&gt;"",AO126*PRINCIPAL!$C$14,"")</f>
        <v/>
      </c>
    </row>
    <row r="128" spans="2:41" ht="12" customHeight="1" x14ac:dyDescent="0.3">
      <c r="B128" s="456"/>
      <c r="C128" s="422"/>
      <c r="D128" s="426" t="s">
        <v>115</v>
      </c>
      <c r="E128" s="222" t="s">
        <v>125</v>
      </c>
      <c r="F128" s="203" t="s">
        <v>38</v>
      </c>
      <c r="G128" s="203"/>
      <c r="H128" s="203"/>
      <c r="I128" s="203"/>
      <c r="J128" s="199"/>
      <c r="K128" s="201"/>
      <c r="L128" s="202"/>
      <c r="M128" s="203"/>
      <c r="N128" s="217"/>
      <c r="O128" s="203"/>
      <c r="P128" s="217"/>
      <c r="Q128" s="203"/>
      <c r="R128" s="217"/>
      <c r="S128" s="203"/>
      <c r="T128" s="203"/>
      <c r="U128" s="217"/>
      <c r="V128" s="203"/>
      <c r="W128" s="203"/>
      <c r="X128" s="203"/>
      <c r="Y128" s="203"/>
      <c r="Z128" s="217"/>
      <c r="AA128" s="203"/>
      <c r="AB128" s="217"/>
      <c r="AC128" s="199"/>
      <c r="AD128" s="206"/>
      <c r="AE128" s="217"/>
      <c r="AF128" s="203"/>
      <c r="AG128" s="203"/>
      <c r="AH128" s="203"/>
      <c r="AI128" s="203"/>
      <c r="AJ128" s="202"/>
      <c r="AK128" s="202"/>
      <c r="AL128" s="202"/>
      <c r="AM128" s="202"/>
      <c r="AN128" s="202"/>
      <c r="AO128" s="214"/>
    </row>
    <row r="129" spans="2:41" ht="12" customHeight="1" thickBot="1" x14ac:dyDescent="0.35">
      <c r="B129" s="457"/>
      <c r="C129" s="423"/>
      <c r="D129" s="427"/>
      <c r="E129" s="291" t="s">
        <v>126</v>
      </c>
      <c r="F129" s="323" t="s">
        <v>38</v>
      </c>
      <c r="G129" s="288" t="str">
        <f>IF(G128&lt;&gt;"",G128*PRINCIPAL!$C$14,"")</f>
        <v/>
      </c>
      <c r="H129" s="288" t="str">
        <f>IF(H128&lt;&gt;"",H128*PRINCIPAL!$C$14,"")</f>
        <v/>
      </c>
      <c r="I129" s="288" t="str">
        <f>IF(I128&lt;&gt;"",I128*PRINCIPAL!$C$14,"")</f>
        <v/>
      </c>
      <c r="J129" s="288" t="str">
        <f>IF(J128&lt;&gt;"",J128*PRINCIPAL!$C$14,"")</f>
        <v/>
      </c>
      <c r="K129" s="288"/>
      <c r="L129" s="292" t="str">
        <f>IF(L128&lt;&gt;"",L128*PRINCIPAL!$C$14,"")</f>
        <v/>
      </c>
      <c r="M129" s="292" t="str">
        <f>IF(M128&lt;&gt;"",M128*PRINCIPAL!$C$14,"")</f>
        <v/>
      </c>
      <c r="N129" s="292" t="str">
        <f>IF(N128&lt;&gt;"",N128*PRINCIPAL!$C$14,"")</f>
        <v/>
      </c>
      <c r="O129" s="292" t="str">
        <f>IF(O128&lt;&gt;"",O128*PRINCIPAL!$C$14,"")</f>
        <v/>
      </c>
      <c r="P129" s="292" t="str">
        <f>IF(P128&lt;&gt;"",P128*PRINCIPAL!$C$14,"")</f>
        <v/>
      </c>
      <c r="Q129" s="292" t="str">
        <f>IF(Q128&lt;&gt;"",Q128*PRINCIPAL!$C$14,"")</f>
        <v/>
      </c>
      <c r="R129" s="292" t="str">
        <f>IF(R128&lt;&gt;"",R128*PRINCIPAL!$C$14,"")</f>
        <v/>
      </c>
      <c r="S129" s="292" t="str">
        <f>IF(S128&lt;&gt;"",S128*PRINCIPAL!$C$14,"")</f>
        <v/>
      </c>
      <c r="T129" s="292" t="str">
        <f>IF(T128&lt;&gt;"",T128*PRINCIPAL!$C$14,"")</f>
        <v/>
      </c>
      <c r="U129" s="292" t="str">
        <f>IF(U128&lt;&gt;"",U128*PRINCIPAL!$C$14,"")</f>
        <v/>
      </c>
      <c r="V129" s="292" t="str">
        <f>IF(V128&lt;&gt;"",V128*PRINCIPAL!$C$14,"")</f>
        <v/>
      </c>
      <c r="W129" s="292" t="str">
        <f>IF(W128&lt;&gt;"",W128*PRINCIPAL!$C$14,"")</f>
        <v/>
      </c>
      <c r="X129" s="292" t="str">
        <f>IF(X128&lt;&gt;"",X128*PRINCIPAL!$C$14,"")</f>
        <v/>
      </c>
      <c r="Y129" s="292" t="str">
        <f>IF(Y128&lt;&gt;"",Y128*PRINCIPAL!$C$14,"")</f>
        <v/>
      </c>
      <c r="Z129" s="292" t="str">
        <f>IF(Z128&lt;&gt;"",Z128*PRINCIPAL!$C$14,"")</f>
        <v/>
      </c>
      <c r="AA129" s="292" t="str">
        <f>IF(AA128&lt;&gt;"",AA128*PRINCIPAL!$C$14,"")</f>
        <v/>
      </c>
      <c r="AB129" s="292" t="str">
        <f>IF(AB128&lt;&gt;"",AB128*PRINCIPAL!$C$14,"")</f>
        <v/>
      </c>
      <c r="AC129" s="292" t="str">
        <f>IF(AC128&lt;&gt;"",AC128*PRINCIPAL!$C$14,"")</f>
        <v/>
      </c>
      <c r="AD129" s="292" t="str">
        <f>IF(AD128&lt;&gt;"",AD128*PRINCIPAL!$C$14,"")</f>
        <v/>
      </c>
      <c r="AE129" s="292" t="str">
        <f>IF(AE128&lt;&gt;"",AE128*PRINCIPAL!$C$14,"")</f>
        <v/>
      </c>
      <c r="AF129" s="292" t="str">
        <f>IF(AF128&lt;&gt;"",AF128*PRINCIPAL!$C$14,"")</f>
        <v/>
      </c>
      <c r="AG129" s="292" t="str">
        <f>IF(AG128&lt;&gt;"",AG128*PRINCIPAL!$C$14,"")</f>
        <v/>
      </c>
      <c r="AH129" s="292" t="str">
        <f>IF(AH128&lt;&gt;"",AH128*PRINCIPAL!$C$14,"")</f>
        <v/>
      </c>
      <c r="AI129" s="292" t="str">
        <f>IF(AI128&lt;&gt;"",AI128*PRINCIPAL!$C$14,"")</f>
        <v/>
      </c>
      <c r="AJ129" s="292" t="str">
        <f>IF(AJ128&lt;&gt;"",AJ128*PRINCIPAL!$C$14,"")</f>
        <v/>
      </c>
      <c r="AK129" s="292" t="str">
        <f>IF(AK128&lt;&gt;"",AK128*PRINCIPAL!$C$14,"")</f>
        <v/>
      </c>
      <c r="AL129" s="292" t="str">
        <f>IF(AL128&lt;&gt;"",AL128*PRINCIPAL!$C$14,"")</f>
        <v/>
      </c>
      <c r="AM129" s="292" t="str">
        <f>IF(AM128&lt;&gt;"",AM128*PRINCIPAL!$C$14,"")</f>
        <v/>
      </c>
      <c r="AN129" s="292" t="str">
        <f>IF(AN128&lt;&gt;"",AN128*PRINCIPAL!$C$14,"")</f>
        <v/>
      </c>
      <c r="AO129" s="293" t="str">
        <f>IF(AO128&lt;&gt;"",AO128*PRINCIPAL!$C$14,"")</f>
        <v/>
      </c>
    </row>
    <row r="130" spans="2:41" ht="12" customHeight="1" thickBot="1" x14ac:dyDescent="0.35"/>
    <row r="131" spans="2:41" ht="15" customHeight="1" thickBot="1" x14ac:dyDescent="0.35">
      <c r="B131" s="448" t="s">
        <v>15</v>
      </c>
      <c r="C131" s="449"/>
      <c r="D131" s="41" t="str">
        <f>IF(PRINCIPAL!B24&lt;&gt;"",PRINCIPAL!B24,"")</f>
        <v/>
      </c>
    </row>
    <row r="132" spans="2:41" ht="12" customHeight="1" thickBot="1" x14ac:dyDescent="0.35"/>
    <row r="133" spans="2:41" ht="12" customHeight="1" x14ac:dyDescent="0.3">
      <c r="B133" s="450" t="s">
        <v>120</v>
      </c>
      <c r="C133" s="451"/>
      <c r="D133" s="451"/>
      <c r="E133" s="451"/>
      <c r="F133" s="480" t="s">
        <v>144</v>
      </c>
      <c r="G133" s="433">
        <v>1</v>
      </c>
      <c r="H133" s="433">
        <v>2</v>
      </c>
      <c r="I133" s="433">
        <v>3</v>
      </c>
      <c r="J133" s="433">
        <v>4</v>
      </c>
      <c r="K133" s="433">
        <v>5</v>
      </c>
      <c r="L133" s="433">
        <v>6</v>
      </c>
      <c r="M133" s="433">
        <v>7</v>
      </c>
      <c r="N133" s="433">
        <v>8</v>
      </c>
      <c r="O133" s="433">
        <v>9</v>
      </c>
      <c r="P133" s="433">
        <v>10</v>
      </c>
      <c r="Q133" s="433">
        <v>11</v>
      </c>
      <c r="R133" s="433">
        <v>12</v>
      </c>
      <c r="S133" s="433">
        <v>13</v>
      </c>
      <c r="T133" s="433">
        <v>14</v>
      </c>
      <c r="U133" s="433">
        <v>15</v>
      </c>
      <c r="V133" s="433">
        <v>16</v>
      </c>
      <c r="W133" s="433">
        <v>17</v>
      </c>
      <c r="X133" s="433">
        <v>18</v>
      </c>
      <c r="Y133" s="433">
        <v>19</v>
      </c>
      <c r="Z133" s="433">
        <v>20</v>
      </c>
      <c r="AA133" s="433">
        <v>21</v>
      </c>
      <c r="AB133" s="433">
        <v>22</v>
      </c>
      <c r="AC133" s="433">
        <v>23</v>
      </c>
      <c r="AD133" s="433">
        <v>24</v>
      </c>
      <c r="AE133" s="433">
        <v>25</v>
      </c>
      <c r="AF133" s="433">
        <v>26</v>
      </c>
      <c r="AG133" s="433">
        <v>27</v>
      </c>
      <c r="AH133" s="433">
        <v>28</v>
      </c>
      <c r="AI133" s="433">
        <v>29</v>
      </c>
      <c r="AJ133" s="433">
        <v>30</v>
      </c>
      <c r="AK133" s="433">
        <v>31</v>
      </c>
      <c r="AL133" s="433">
        <v>32</v>
      </c>
      <c r="AM133" s="433">
        <v>33</v>
      </c>
      <c r="AN133" s="433">
        <v>34</v>
      </c>
      <c r="AO133" s="435">
        <v>35</v>
      </c>
    </row>
    <row r="134" spans="2:41" ht="12" customHeight="1" thickBot="1" x14ac:dyDescent="0.35">
      <c r="B134" s="452"/>
      <c r="C134" s="453"/>
      <c r="D134" s="453"/>
      <c r="E134" s="453"/>
      <c r="F134" s="481"/>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76"/>
    </row>
    <row r="135" spans="2:41" ht="12.45" customHeight="1" x14ac:dyDescent="0.3">
      <c r="B135" s="465" t="s">
        <v>107</v>
      </c>
      <c r="C135" s="460" t="s">
        <v>104</v>
      </c>
      <c r="D135" s="467" t="s">
        <v>112</v>
      </c>
      <c r="E135" s="219" t="s">
        <v>125</v>
      </c>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c r="AJ135" s="197"/>
      <c r="AK135" s="197"/>
      <c r="AL135" s="197"/>
      <c r="AM135" s="197"/>
      <c r="AN135" s="197"/>
      <c r="AO135" s="267"/>
    </row>
    <row r="136" spans="2:41" ht="12.45" customHeight="1" x14ac:dyDescent="0.3">
      <c r="B136" s="466"/>
      <c r="C136" s="461"/>
      <c r="D136" s="442"/>
      <c r="E136" s="220" t="s">
        <v>126</v>
      </c>
      <c r="F136" s="198" t="str">
        <f>IF(F135&lt;&gt;"",F135*PRINCIPAL!$C$14,"")</f>
        <v/>
      </c>
      <c r="G136" s="198" t="str">
        <f>IF(G135&lt;&gt;"",G135*PRINCIPAL!$C$24,"")</f>
        <v/>
      </c>
      <c r="H136" s="198" t="str">
        <f>IF(H135&lt;&gt;"",H135*PRINCIPAL!$C$24,"")</f>
        <v/>
      </c>
      <c r="I136" s="198" t="str">
        <f>IF(I135&lt;&gt;"",I135*PRINCIPAL!$C$24,"")</f>
        <v/>
      </c>
      <c r="J136" s="198" t="str">
        <f>IF(J135&lt;&gt;"",J135*PRINCIPAL!$C$24,"")</f>
        <v/>
      </c>
      <c r="K136" s="198" t="str">
        <f>IF(K135&lt;&gt;"",K135*PRINCIPAL!$C$24,"")</f>
        <v/>
      </c>
      <c r="L136" s="198" t="str">
        <f>IF(L135&lt;&gt;"",L135*PRINCIPAL!$C$24,"")</f>
        <v/>
      </c>
      <c r="M136" s="198" t="str">
        <f>IF(M135&lt;&gt;"",M135*PRINCIPAL!$C$24,"")</f>
        <v/>
      </c>
      <c r="N136" s="198" t="str">
        <f>IF(N135&lt;&gt;"",N135*PRINCIPAL!$C$24,"")</f>
        <v/>
      </c>
      <c r="O136" s="198" t="str">
        <f>IF(O135&lt;&gt;"",O135*PRINCIPAL!$C$24,"")</f>
        <v/>
      </c>
      <c r="P136" s="198" t="str">
        <f>IF(P135&lt;&gt;"",P135*PRINCIPAL!$C$24,"")</f>
        <v/>
      </c>
      <c r="Q136" s="198" t="str">
        <f>IF(Q135&lt;&gt;"",Q135*PRINCIPAL!$C$24,"")</f>
        <v/>
      </c>
      <c r="R136" s="198" t="str">
        <f>IF(R135&lt;&gt;"",R135*PRINCIPAL!$C$24,"")</f>
        <v/>
      </c>
      <c r="S136" s="198" t="str">
        <f>IF(S135&lt;&gt;"",S135*PRINCIPAL!$C$24,"")</f>
        <v/>
      </c>
      <c r="T136" s="198" t="str">
        <f>IF(T135&lt;&gt;"",T135*PRINCIPAL!$C$24,"")</f>
        <v/>
      </c>
      <c r="U136" s="198" t="str">
        <f>IF(U135&lt;&gt;"",U135*PRINCIPAL!$C$24,"")</f>
        <v/>
      </c>
      <c r="V136" s="198" t="str">
        <f>IF(V135&lt;&gt;"",V135*PRINCIPAL!$C$24,"")</f>
        <v/>
      </c>
      <c r="W136" s="198" t="str">
        <f>IF(W135&lt;&gt;"",W135*PRINCIPAL!$C$24,"")</f>
        <v/>
      </c>
      <c r="X136" s="198" t="str">
        <f>IF(X135&lt;&gt;"",X135*PRINCIPAL!$C$24,"")</f>
        <v/>
      </c>
      <c r="Y136" s="198" t="str">
        <f>IF(Y135&lt;&gt;"",Y135*PRINCIPAL!$C$24,"")</f>
        <v/>
      </c>
      <c r="Z136" s="198" t="str">
        <f>IF(Z135&lt;&gt;"",Z135*PRINCIPAL!$C$24,"")</f>
        <v/>
      </c>
      <c r="AA136" s="198" t="str">
        <f>IF(AA135&lt;&gt;"",AA135*PRINCIPAL!$C$24,"")</f>
        <v/>
      </c>
      <c r="AB136" s="198" t="str">
        <f>IF(AB135&lt;&gt;"",AB135*PRINCIPAL!$C$24,"")</f>
        <v/>
      </c>
      <c r="AC136" s="198" t="str">
        <f>IF(AC135&lt;&gt;"",AC135*PRINCIPAL!$C$24,"")</f>
        <v/>
      </c>
      <c r="AD136" s="198" t="str">
        <f>IF(AD135&lt;&gt;"",AD135*PRINCIPAL!$C$24,"")</f>
        <v/>
      </c>
      <c r="AE136" s="198" t="str">
        <f>IF(AE135&lt;&gt;"",AE135*PRINCIPAL!$C$24,"")</f>
        <v/>
      </c>
      <c r="AF136" s="198" t="str">
        <f>IF(AF135&lt;&gt;"",AF135*PRINCIPAL!$C$24,"")</f>
        <v/>
      </c>
      <c r="AG136" s="198" t="str">
        <f>IF(AG135&lt;&gt;"",AG135*PRINCIPAL!$C$24,"")</f>
        <v/>
      </c>
      <c r="AH136" s="198" t="str">
        <f>IF(AH135&lt;&gt;"",AH135*PRINCIPAL!$C$24,"")</f>
        <v/>
      </c>
      <c r="AI136" s="198" t="str">
        <f>IF(AI135&lt;&gt;"",AI135*PRINCIPAL!$C$24,"")</f>
        <v/>
      </c>
      <c r="AJ136" s="198" t="str">
        <f>IF(AJ135&lt;&gt;"",AJ135*PRINCIPAL!$C$24,"")</f>
        <v/>
      </c>
      <c r="AK136" s="198" t="str">
        <f>IF(AK135&lt;&gt;"",AK135*PRINCIPAL!$C$24,"")</f>
        <v/>
      </c>
      <c r="AL136" s="198" t="str">
        <f>IF(AL135&lt;&gt;"",AL135*PRINCIPAL!$C$24,"")</f>
        <v/>
      </c>
      <c r="AM136" s="198" t="str">
        <f>IF(AM135&lt;&gt;"",AM135*PRINCIPAL!$C$24,"")</f>
        <v/>
      </c>
      <c r="AN136" s="198" t="str">
        <f>IF(AN135&lt;&gt;"",AN135*PRINCIPAL!$C$24,"")</f>
        <v/>
      </c>
      <c r="AO136" s="268" t="str">
        <f>IF(AO135&lt;&gt;"",AO135*PRINCIPAL!$C$24,"")</f>
        <v/>
      </c>
    </row>
    <row r="137" spans="2:41" ht="12.45" customHeight="1" x14ac:dyDescent="0.3">
      <c r="B137" s="466"/>
      <c r="C137" s="461"/>
      <c r="D137" s="443" t="s">
        <v>118</v>
      </c>
      <c r="E137" s="222" t="s">
        <v>125</v>
      </c>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3"/>
      <c r="AF137" s="203"/>
      <c r="AG137" s="203"/>
      <c r="AH137" s="203"/>
      <c r="AI137" s="203"/>
      <c r="AJ137" s="203"/>
      <c r="AK137" s="203"/>
      <c r="AL137" s="203"/>
      <c r="AM137" s="203"/>
      <c r="AN137" s="203"/>
      <c r="AO137" s="269"/>
    </row>
    <row r="138" spans="2:41" ht="12.45" customHeight="1" x14ac:dyDescent="0.3">
      <c r="B138" s="466"/>
      <c r="C138" s="461"/>
      <c r="D138" s="444"/>
      <c r="E138" s="220" t="s">
        <v>126</v>
      </c>
      <c r="F138" s="204" t="str">
        <f>IF(F137&lt;&gt;"",F137*PRINCIPAL!$C$14,"")</f>
        <v/>
      </c>
      <c r="G138" s="204" t="str">
        <f>IF(G137&lt;&gt;"",G137*PRINCIPAL!$C$24,"")</f>
        <v/>
      </c>
      <c r="H138" s="204" t="str">
        <f>IF(H137&lt;&gt;"",H137*PRINCIPAL!$C$24,"")</f>
        <v/>
      </c>
      <c r="I138" s="204" t="str">
        <f>IF(I137&lt;&gt;"",I137*PRINCIPAL!$C$24,"")</f>
        <v/>
      </c>
      <c r="J138" s="204" t="str">
        <f>IF(J137&lt;&gt;"",J137*PRINCIPAL!$C$24,"")</f>
        <v/>
      </c>
      <c r="K138" s="204" t="str">
        <f>IF(K137&lt;&gt;"",K137*PRINCIPAL!$C$24,"")</f>
        <v/>
      </c>
      <c r="L138" s="204" t="str">
        <f>IF(L137&lt;&gt;"",L137*PRINCIPAL!$C$24,"")</f>
        <v/>
      </c>
      <c r="M138" s="204" t="str">
        <f>IF(M137&lt;&gt;"",M137*PRINCIPAL!$C$24,"")</f>
        <v/>
      </c>
      <c r="N138" s="204" t="str">
        <f>IF(N137&lt;&gt;"",N137*PRINCIPAL!$C$24,"")</f>
        <v/>
      </c>
      <c r="O138" s="204" t="str">
        <f>IF(O137&lt;&gt;"",O137*PRINCIPAL!$C$24,"")</f>
        <v/>
      </c>
      <c r="P138" s="204" t="str">
        <f>IF(P137&lt;&gt;"",P137*PRINCIPAL!$C$24,"")</f>
        <v/>
      </c>
      <c r="Q138" s="204" t="str">
        <f>IF(Q137&lt;&gt;"",Q137*PRINCIPAL!$C$24,"")</f>
        <v/>
      </c>
      <c r="R138" s="204" t="str">
        <f>IF(R137&lt;&gt;"",R137*PRINCIPAL!$C$24,"")</f>
        <v/>
      </c>
      <c r="S138" s="204" t="str">
        <f>IF(S137&lt;&gt;"",S137*PRINCIPAL!$C$24,"")</f>
        <v/>
      </c>
      <c r="T138" s="204" t="str">
        <f>IF(T137&lt;&gt;"",T137*PRINCIPAL!$C$24,"")</f>
        <v/>
      </c>
      <c r="U138" s="204" t="str">
        <f>IF(U137&lt;&gt;"",U137*PRINCIPAL!$C$24,"")</f>
        <v/>
      </c>
      <c r="V138" s="204" t="str">
        <f>IF(V137&lt;&gt;"",V137*PRINCIPAL!$C$24,"")</f>
        <v/>
      </c>
      <c r="W138" s="204" t="str">
        <f>IF(W137&lt;&gt;"",W137*PRINCIPAL!$C$24,"")</f>
        <v/>
      </c>
      <c r="X138" s="204" t="str">
        <f>IF(X137&lt;&gt;"",X137*PRINCIPAL!$C$24,"")</f>
        <v/>
      </c>
      <c r="Y138" s="204" t="str">
        <f>IF(Y137&lt;&gt;"",Y137*PRINCIPAL!$C$24,"")</f>
        <v/>
      </c>
      <c r="Z138" s="204" t="str">
        <f>IF(Z137&lt;&gt;"",Z137*PRINCIPAL!$C$24,"")</f>
        <v/>
      </c>
      <c r="AA138" s="204" t="str">
        <f>IF(AA137&lt;&gt;"",AA137*PRINCIPAL!$C$24,"")</f>
        <v/>
      </c>
      <c r="AB138" s="204" t="str">
        <f>IF(AB137&lt;&gt;"",AB137*PRINCIPAL!$C$24,"")</f>
        <v/>
      </c>
      <c r="AC138" s="204" t="str">
        <f>IF(AC137&lt;&gt;"",AC137*PRINCIPAL!$C$24,"")</f>
        <v/>
      </c>
      <c r="AD138" s="204" t="str">
        <f>IF(AD137&lt;&gt;"",AD137*PRINCIPAL!$C$24,"")</f>
        <v/>
      </c>
      <c r="AE138" s="204" t="str">
        <f>IF(AE137&lt;&gt;"",AE137*PRINCIPAL!$C$24,"")</f>
        <v/>
      </c>
      <c r="AF138" s="204" t="str">
        <f>IF(AF137&lt;&gt;"",AF137*PRINCIPAL!$C$24,"")</f>
        <v/>
      </c>
      <c r="AG138" s="204" t="str">
        <f>IF(AG137&lt;&gt;"",AG137*PRINCIPAL!$C$24,"")</f>
        <v/>
      </c>
      <c r="AH138" s="204" t="str">
        <f>IF(AH137&lt;&gt;"",AH137*PRINCIPAL!$C$24,"")</f>
        <v/>
      </c>
      <c r="AI138" s="204" t="str">
        <f>IF(AI137&lt;&gt;"",AI137*PRINCIPAL!$C$24,"")</f>
        <v/>
      </c>
      <c r="AJ138" s="204" t="str">
        <f>IF(AJ137&lt;&gt;"",AJ137*PRINCIPAL!$C$24,"")</f>
        <v/>
      </c>
      <c r="AK138" s="204" t="str">
        <f>IF(AK137&lt;&gt;"",AK137*PRINCIPAL!$C$24,"")</f>
        <v/>
      </c>
      <c r="AL138" s="204" t="str">
        <f>IF(AL137&lt;&gt;"",AL137*PRINCIPAL!$C$24,"")</f>
        <v/>
      </c>
      <c r="AM138" s="204" t="str">
        <f>IF(AM137&lt;&gt;"",AM137*PRINCIPAL!$C$24,"")</f>
        <v/>
      </c>
      <c r="AN138" s="204" t="str">
        <f>IF(AN137&lt;&gt;"",AN137*PRINCIPAL!$C$24,"")</f>
        <v/>
      </c>
      <c r="AO138" s="270" t="str">
        <f>IF(AO137&lt;&gt;"",AO137*PRINCIPAL!$C$24,"")</f>
        <v/>
      </c>
    </row>
    <row r="139" spans="2:41" ht="12.45" customHeight="1" x14ac:dyDescent="0.3">
      <c r="B139" s="466"/>
      <c r="C139" s="461"/>
      <c r="D139" s="443" t="s">
        <v>116</v>
      </c>
      <c r="E139" s="224" t="s">
        <v>125</v>
      </c>
      <c r="F139" s="203"/>
      <c r="G139" s="203"/>
      <c r="H139" s="203"/>
      <c r="I139" s="203"/>
      <c r="J139" s="203"/>
      <c r="K139" s="203"/>
      <c r="L139" s="203"/>
      <c r="M139" s="203"/>
      <c r="N139" s="203"/>
      <c r="O139" s="203"/>
      <c r="P139" s="203"/>
      <c r="Q139" s="203"/>
      <c r="R139" s="203"/>
      <c r="S139" s="203"/>
      <c r="T139" s="203"/>
      <c r="U139" s="203"/>
      <c r="V139" s="203"/>
      <c r="W139" s="203"/>
      <c r="X139" s="203"/>
      <c r="Y139" s="203"/>
      <c r="Z139" s="203"/>
      <c r="AA139" s="203"/>
      <c r="AB139" s="203"/>
      <c r="AC139" s="203"/>
      <c r="AD139" s="203"/>
      <c r="AE139" s="203"/>
      <c r="AF139" s="203"/>
      <c r="AG139" s="203"/>
      <c r="AH139" s="203"/>
      <c r="AI139" s="203"/>
      <c r="AJ139" s="203"/>
      <c r="AK139" s="203"/>
      <c r="AL139" s="203"/>
      <c r="AM139" s="203"/>
      <c r="AN139" s="203"/>
      <c r="AO139" s="269"/>
    </row>
    <row r="140" spans="2:41" ht="12.45" customHeight="1" thickBot="1" x14ac:dyDescent="0.35">
      <c r="B140" s="466"/>
      <c r="C140" s="461"/>
      <c r="D140" s="442"/>
      <c r="E140" s="223" t="s">
        <v>126</v>
      </c>
      <c r="F140" s="200" t="str">
        <f>IF(F139&lt;&gt;"",F139*PRINCIPAL!$C$14,"")</f>
        <v/>
      </c>
      <c r="G140" s="200" t="str">
        <f>IF(G139&lt;&gt;"",G139*PRINCIPAL!$C$24,"")</f>
        <v/>
      </c>
      <c r="H140" s="200" t="str">
        <f>IF(H139&lt;&gt;"",H139*PRINCIPAL!$C$24,"")</f>
        <v/>
      </c>
      <c r="I140" s="200" t="str">
        <f>IF(I139&lt;&gt;"",I139*PRINCIPAL!$C$24,"")</f>
        <v/>
      </c>
      <c r="J140" s="200" t="str">
        <f>IF(J139&lt;&gt;"",J139*PRINCIPAL!$C$24,"")</f>
        <v/>
      </c>
      <c r="K140" s="200" t="str">
        <f>IF(K139&lt;&gt;"",K139*PRINCIPAL!$C$24,"")</f>
        <v/>
      </c>
      <c r="L140" s="200" t="str">
        <f>IF(L139&lt;&gt;"",L139*PRINCIPAL!$C$24,"")</f>
        <v/>
      </c>
      <c r="M140" s="200" t="str">
        <f>IF(M139&lt;&gt;"",M139*PRINCIPAL!$C$24,"")</f>
        <v/>
      </c>
      <c r="N140" s="200" t="str">
        <f>IF(N139&lt;&gt;"",N139*PRINCIPAL!$C$24,"")</f>
        <v/>
      </c>
      <c r="O140" s="200" t="str">
        <f>IF(O139&lt;&gt;"",O139*PRINCIPAL!$C$24,"")</f>
        <v/>
      </c>
      <c r="P140" s="200" t="str">
        <f>IF(P139&lt;&gt;"",P139*PRINCIPAL!$C$24,"")</f>
        <v/>
      </c>
      <c r="Q140" s="200" t="str">
        <f>IF(Q139&lt;&gt;"",Q139*PRINCIPAL!$C$24,"")</f>
        <v/>
      </c>
      <c r="R140" s="200" t="str">
        <f>IF(R139&lt;&gt;"",R139*PRINCIPAL!$C$24,"")</f>
        <v/>
      </c>
      <c r="S140" s="200" t="str">
        <f>IF(S139&lt;&gt;"",S139*PRINCIPAL!$C$24,"")</f>
        <v/>
      </c>
      <c r="T140" s="200" t="str">
        <f>IF(T139&lt;&gt;"",T139*PRINCIPAL!$C$24,"")</f>
        <v/>
      </c>
      <c r="U140" s="200" t="str">
        <f>IF(U139&lt;&gt;"",U139*PRINCIPAL!$C$24,"")</f>
        <v/>
      </c>
      <c r="V140" s="200" t="str">
        <f>IF(V139&lt;&gt;"",V139*PRINCIPAL!$C$24,"")</f>
        <v/>
      </c>
      <c r="W140" s="200" t="str">
        <f>IF(W139&lt;&gt;"",W139*PRINCIPAL!$C$24,"")</f>
        <v/>
      </c>
      <c r="X140" s="200" t="str">
        <f>IF(X139&lt;&gt;"",X139*PRINCIPAL!$C$24,"")</f>
        <v/>
      </c>
      <c r="Y140" s="200" t="str">
        <f>IF(Y139&lt;&gt;"",Y139*PRINCIPAL!$C$24,"")</f>
        <v/>
      </c>
      <c r="Z140" s="200" t="str">
        <f>IF(Z139&lt;&gt;"",Z139*PRINCIPAL!$C$24,"")</f>
        <v/>
      </c>
      <c r="AA140" s="200" t="str">
        <f>IF(AA139&lt;&gt;"",AA139*PRINCIPAL!$C$24,"")</f>
        <v/>
      </c>
      <c r="AB140" s="200" t="str">
        <f>IF(AB139&lt;&gt;"",AB139*PRINCIPAL!$C$24,"")</f>
        <v/>
      </c>
      <c r="AC140" s="200" t="str">
        <f>IF(AC139&lt;&gt;"",AC139*PRINCIPAL!$C$24,"")</f>
        <v/>
      </c>
      <c r="AD140" s="200" t="str">
        <f>IF(AD139&lt;&gt;"",AD139*PRINCIPAL!$C$24,"")</f>
        <v/>
      </c>
      <c r="AE140" s="200" t="str">
        <f>IF(AE139&lt;&gt;"",AE139*PRINCIPAL!$C$24,"")</f>
        <v/>
      </c>
      <c r="AF140" s="200" t="str">
        <f>IF(AF139&lt;&gt;"",AF139*PRINCIPAL!$C$24,"")</f>
        <v/>
      </c>
      <c r="AG140" s="200" t="str">
        <f>IF(AG139&lt;&gt;"",AG139*PRINCIPAL!$C$24,"")</f>
        <v/>
      </c>
      <c r="AH140" s="200" t="str">
        <f>IF(AH139&lt;&gt;"",AH139*PRINCIPAL!$C$24,"")</f>
        <v/>
      </c>
      <c r="AI140" s="200" t="str">
        <f>IF(AI139&lt;&gt;"",AI139*PRINCIPAL!$C$24,"")</f>
        <v/>
      </c>
      <c r="AJ140" s="200" t="str">
        <f>IF(AJ139&lt;&gt;"",AJ139*PRINCIPAL!$C$24,"")</f>
        <v/>
      </c>
      <c r="AK140" s="200" t="str">
        <f>IF(AK139&lt;&gt;"",AK139*PRINCIPAL!$C$24,"")</f>
        <v/>
      </c>
      <c r="AL140" s="200" t="str">
        <f>IF(AL139&lt;&gt;"",AL139*PRINCIPAL!$C$24,"")</f>
        <v/>
      </c>
      <c r="AM140" s="200" t="str">
        <f>IF(AM139&lt;&gt;"",AM139*PRINCIPAL!$C$24,"")</f>
        <v/>
      </c>
      <c r="AN140" s="200" t="str">
        <f>IF(AN139&lt;&gt;"",AN139*PRINCIPAL!$C$24,"")</f>
        <v/>
      </c>
      <c r="AO140" s="271" t="str">
        <f>IF(AO139&lt;&gt;"",AO139*PRINCIPAL!$C$24,"")</f>
        <v/>
      </c>
    </row>
    <row r="141" spans="2:41" ht="12.45" customHeight="1" x14ac:dyDescent="0.3">
      <c r="B141" s="438"/>
      <c r="C141" s="439" t="s">
        <v>105</v>
      </c>
      <c r="D141" s="441" t="s">
        <v>112</v>
      </c>
      <c r="E141" s="219" t="s">
        <v>125</v>
      </c>
      <c r="F141" s="197" t="s">
        <v>38</v>
      </c>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c r="AL141" s="197"/>
      <c r="AM141" s="197"/>
      <c r="AN141" s="197"/>
      <c r="AO141" s="267"/>
    </row>
    <row r="142" spans="2:41" ht="12.45" customHeight="1" x14ac:dyDescent="0.3">
      <c r="B142" s="438"/>
      <c r="C142" s="440"/>
      <c r="D142" s="442"/>
      <c r="E142" s="220" t="s">
        <v>126</v>
      </c>
      <c r="F142" s="320" t="s">
        <v>38</v>
      </c>
      <c r="G142" s="198" t="str">
        <f>IF(G141&lt;&gt;"",G141*PRINCIPAL!$C$24,"")</f>
        <v/>
      </c>
      <c r="H142" s="198" t="str">
        <f>IF(H141&lt;&gt;"",H141*PRINCIPAL!$C$24,"")</f>
        <v/>
      </c>
      <c r="I142" s="198" t="str">
        <f>IF(I141&lt;&gt;"",I141*PRINCIPAL!$C$24,"")</f>
        <v/>
      </c>
      <c r="J142" s="198" t="str">
        <f>IF(J141&lt;&gt;"",J141*PRINCIPAL!$C$24,"")</f>
        <v/>
      </c>
      <c r="K142" s="198" t="str">
        <f>IF(K141&lt;&gt;"",K141*PRINCIPAL!$C$24,"")</f>
        <v/>
      </c>
      <c r="L142" s="198" t="str">
        <f>IF(L141&lt;&gt;"",L141*PRINCIPAL!$C$24,"")</f>
        <v/>
      </c>
      <c r="M142" s="198" t="str">
        <f>IF(M141&lt;&gt;"",M141*PRINCIPAL!$C$24,"")</f>
        <v/>
      </c>
      <c r="N142" s="198" t="str">
        <f>IF(N141&lt;&gt;"",N141*PRINCIPAL!$C$24,"")</f>
        <v/>
      </c>
      <c r="O142" s="198" t="str">
        <f>IF(O141&lt;&gt;"",O141*PRINCIPAL!$C$24,"")</f>
        <v/>
      </c>
      <c r="P142" s="198" t="str">
        <f>IF(P141&lt;&gt;"",P141*PRINCIPAL!$C$24,"")</f>
        <v/>
      </c>
      <c r="Q142" s="198" t="str">
        <f>IF(Q141&lt;&gt;"",Q141*PRINCIPAL!$C$24,"")</f>
        <v/>
      </c>
      <c r="R142" s="198" t="str">
        <f>IF(R141&lt;&gt;"",R141*PRINCIPAL!$C$24,"")</f>
        <v/>
      </c>
      <c r="S142" s="198" t="str">
        <f>IF(S141&lt;&gt;"",S141*PRINCIPAL!$C$24,"")</f>
        <v/>
      </c>
      <c r="T142" s="198" t="str">
        <f>IF(T141&lt;&gt;"",T141*PRINCIPAL!$C$24,"")</f>
        <v/>
      </c>
      <c r="U142" s="198" t="str">
        <f>IF(U141&lt;&gt;"",U141*PRINCIPAL!$C$24,"")</f>
        <v/>
      </c>
      <c r="V142" s="198" t="str">
        <f>IF(V141&lt;&gt;"",V141*PRINCIPAL!$C$24,"")</f>
        <v/>
      </c>
      <c r="W142" s="198" t="str">
        <f>IF(W141&lt;&gt;"",W141*PRINCIPAL!$C$24,"")</f>
        <v/>
      </c>
      <c r="X142" s="198" t="str">
        <f>IF(X141&lt;&gt;"",X141*PRINCIPAL!$C$24,"")</f>
        <v/>
      </c>
      <c r="Y142" s="198" t="str">
        <f>IF(Y141&lt;&gt;"",Y141*PRINCIPAL!$C$24,"")</f>
        <v/>
      </c>
      <c r="Z142" s="198" t="str">
        <f>IF(Z141&lt;&gt;"",Z141*PRINCIPAL!$C$24,"")</f>
        <v/>
      </c>
      <c r="AA142" s="198" t="str">
        <f>IF(AA141&lt;&gt;"",AA141*PRINCIPAL!$C$24,"")</f>
        <v/>
      </c>
      <c r="AB142" s="198" t="str">
        <f>IF(AB141&lt;&gt;"",AB141*PRINCIPAL!$C$24,"")</f>
        <v/>
      </c>
      <c r="AC142" s="198" t="str">
        <f>IF(AC141&lt;&gt;"",AC141*PRINCIPAL!$C$24,"")</f>
        <v/>
      </c>
      <c r="AD142" s="198" t="str">
        <f>IF(AD141&lt;&gt;"",AD141*PRINCIPAL!$C$24,"")</f>
        <v/>
      </c>
      <c r="AE142" s="198" t="str">
        <f>IF(AE141&lt;&gt;"",AE141*PRINCIPAL!$C$24,"")</f>
        <v/>
      </c>
      <c r="AF142" s="198" t="str">
        <f>IF(AF141&lt;&gt;"",AF141*PRINCIPAL!$C$24,"")</f>
        <v/>
      </c>
      <c r="AG142" s="198" t="str">
        <f>IF(AG141&lt;&gt;"",AG141*PRINCIPAL!$C$24,"")</f>
        <v/>
      </c>
      <c r="AH142" s="198" t="str">
        <f>IF(AH141&lt;&gt;"",AH141*PRINCIPAL!$C$24,"")</f>
        <v/>
      </c>
      <c r="AI142" s="198" t="str">
        <f>IF(AI141&lt;&gt;"",AI141*PRINCIPAL!$C$24,"")</f>
        <v/>
      </c>
      <c r="AJ142" s="198" t="str">
        <f>IF(AJ141&lt;&gt;"",AJ141*PRINCIPAL!$C$24,"")</f>
        <v/>
      </c>
      <c r="AK142" s="198" t="str">
        <f>IF(AK141&lt;&gt;"",AK141*PRINCIPAL!$C$24,"")</f>
        <v/>
      </c>
      <c r="AL142" s="198" t="str">
        <f>IF(AL141&lt;&gt;"",AL141*PRINCIPAL!$C$24,"")</f>
        <v/>
      </c>
      <c r="AM142" s="198" t="str">
        <f>IF(AM141&lt;&gt;"",AM141*PRINCIPAL!$C$24,"")</f>
        <v/>
      </c>
      <c r="AN142" s="198" t="str">
        <f>IF(AN141&lt;&gt;"",AN141*PRINCIPAL!$C$24,"")</f>
        <v/>
      </c>
      <c r="AO142" s="268" t="str">
        <f>IF(AO141&lt;&gt;"",AO141*PRINCIPAL!$C$24,"")</f>
        <v/>
      </c>
    </row>
    <row r="143" spans="2:41" ht="12.45" customHeight="1" x14ac:dyDescent="0.3">
      <c r="B143" s="438"/>
      <c r="C143" s="440"/>
      <c r="D143" s="443" t="s">
        <v>118</v>
      </c>
      <c r="E143" s="222" t="s">
        <v>125</v>
      </c>
      <c r="F143" s="203" t="s">
        <v>38</v>
      </c>
      <c r="G143" s="203"/>
      <c r="H143" s="203"/>
      <c r="I143" s="203"/>
      <c r="J143" s="203"/>
      <c r="K143" s="203"/>
      <c r="L143" s="203"/>
      <c r="M143" s="203"/>
      <c r="N143" s="203"/>
      <c r="O143" s="203"/>
      <c r="P143" s="203"/>
      <c r="Q143" s="203"/>
      <c r="R143" s="203"/>
      <c r="S143" s="203"/>
      <c r="T143" s="203"/>
      <c r="U143" s="203"/>
      <c r="V143" s="203"/>
      <c r="W143" s="203"/>
      <c r="X143" s="203"/>
      <c r="Y143" s="203"/>
      <c r="Z143" s="203"/>
      <c r="AA143" s="203"/>
      <c r="AB143" s="203"/>
      <c r="AC143" s="203"/>
      <c r="AD143" s="203"/>
      <c r="AE143" s="203"/>
      <c r="AF143" s="203"/>
      <c r="AG143" s="203"/>
      <c r="AH143" s="203"/>
      <c r="AI143" s="203"/>
      <c r="AJ143" s="203"/>
      <c r="AK143" s="203"/>
      <c r="AL143" s="203"/>
      <c r="AM143" s="203"/>
      <c r="AN143" s="203"/>
      <c r="AO143" s="269"/>
    </row>
    <row r="144" spans="2:41" ht="12.45" customHeight="1" x14ac:dyDescent="0.3">
      <c r="B144" s="438"/>
      <c r="C144" s="440"/>
      <c r="D144" s="444"/>
      <c r="E144" s="220" t="s">
        <v>126</v>
      </c>
      <c r="F144" s="320" t="s">
        <v>38</v>
      </c>
      <c r="G144" s="204" t="str">
        <f>IF(G143&lt;&gt;"",G143*PRINCIPAL!$C$24,"")</f>
        <v/>
      </c>
      <c r="H144" s="204" t="str">
        <f>IF(H143&lt;&gt;"",H143*PRINCIPAL!$C$24,"")</f>
        <v/>
      </c>
      <c r="I144" s="204" t="str">
        <f>IF(I143&lt;&gt;"",I143*PRINCIPAL!$C$24,"")</f>
        <v/>
      </c>
      <c r="J144" s="204" t="str">
        <f>IF(J143&lt;&gt;"",J143*PRINCIPAL!$C$24,"")</f>
        <v/>
      </c>
      <c r="K144" s="204" t="str">
        <f>IF(K143&lt;&gt;"",K143*PRINCIPAL!$C$24,"")</f>
        <v/>
      </c>
      <c r="L144" s="204" t="str">
        <f>IF(L143&lt;&gt;"",L143*PRINCIPAL!$C$24,"")</f>
        <v/>
      </c>
      <c r="M144" s="204" t="str">
        <f>IF(M143&lt;&gt;"",M143*PRINCIPAL!$C$24,"")</f>
        <v/>
      </c>
      <c r="N144" s="204" t="str">
        <f>IF(N143&lt;&gt;"",N143*PRINCIPAL!$C$24,"")</f>
        <v/>
      </c>
      <c r="O144" s="204" t="str">
        <f>IF(O143&lt;&gt;"",O143*PRINCIPAL!$C$24,"")</f>
        <v/>
      </c>
      <c r="P144" s="204" t="str">
        <f>IF(P143&lt;&gt;"",P143*PRINCIPAL!$C$24,"")</f>
        <v/>
      </c>
      <c r="Q144" s="204" t="str">
        <f>IF(Q143&lt;&gt;"",Q143*PRINCIPAL!$C$24,"")</f>
        <v/>
      </c>
      <c r="R144" s="204" t="str">
        <f>IF(R143&lt;&gt;"",R143*PRINCIPAL!$C$24,"")</f>
        <v/>
      </c>
      <c r="S144" s="204" t="str">
        <f>IF(S143&lt;&gt;"",S143*PRINCIPAL!$C$24,"")</f>
        <v/>
      </c>
      <c r="T144" s="204" t="str">
        <f>IF(T143&lt;&gt;"",T143*PRINCIPAL!$C$24,"")</f>
        <v/>
      </c>
      <c r="U144" s="204" t="str">
        <f>IF(U143&lt;&gt;"",U143*PRINCIPAL!$C$24,"")</f>
        <v/>
      </c>
      <c r="V144" s="204" t="str">
        <f>IF(V143&lt;&gt;"",V143*PRINCIPAL!$C$24,"")</f>
        <v/>
      </c>
      <c r="W144" s="204" t="str">
        <f>IF(W143&lt;&gt;"",W143*PRINCIPAL!$C$24,"")</f>
        <v/>
      </c>
      <c r="X144" s="204" t="str">
        <f>IF(X143&lt;&gt;"",X143*PRINCIPAL!$C$24,"")</f>
        <v/>
      </c>
      <c r="Y144" s="204" t="str">
        <f>IF(Y143&lt;&gt;"",Y143*PRINCIPAL!$C$24,"")</f>
        <v/>
      </c>
      <c r="Z144" s="204" t="str">
        <f>IF(Z143&lt;&gt;"",Z143*PRINCIPAL!$C$24,"")</f>
        <v/>
      </c>
      <c r="AA144" s="204" t="str">
        <f>IF(AA143&lt;&gt;"",AA143*PRINCIPAL!$C$24,"")</f>
        <v/>
      </c>
      <c r="AB144" s="204" t="str">
        <f>IF(AB143&lt;&gt;"",AB143*PRINCIPAL!$C$24,"")</f>
        <v/>
      </c>
      <c r="AC144" s="204" t="str">
        <f>IF(AC143&lt;&gt;"",AC143*PRINCIPAL!$C$24,"")</f>
        <v/>
      </c>
      <c r="AD144" s="204" t="str">
        <f>IF(AD143&lt;&gt;"",AD143*PRINCIPAL!$C$24,"")</f>
        <v/>
      </c>
      <c r="AE144" s="204" t="str">
        <f>IF(AE143&lt;&gt;"",AE143*PRINCIPAL!$C$24,"")</f>
        <v/>
      </c>
      <c r="AF144" s="204" t="str">
        <f>IF(AF143&lt;&gt;"",AF143*PRINCIPAL!$C$24,"")</f>
        <v/>
      </c>
      <c r="AG144" s="204" t="str">
        <f>IF(AG143&lt;&gt;"",AG143*PRINCIPAL!$C$24,"")</f>
        <v/>
      </c>
      <c r="AH144" s="204" t="str">
        <f>IF(AH143&lt;&gt;"",AH143*PRINCIPAL!$C$24,"")</f>
        <v/>
      </c>
      <c r="AI144" s="204" t="str">
        <f>IF(AI143&lt;&gt;"",AI143*PRINCIPAL!$C$24,"")</f>
        <v/>
      </c>
      <c r="AJ144" s="204" t="str">
        <f>IF(AJ143&lt;&gt;"",AJ143*PRINCIPAL!$C$24,"")</f>
        <v/>
      </c>
      <c r="AK144" s="204" t="str">
        <f>IF(AK143&lt;&gt;"",AK143*PRINCIPAL!$C$24,"")</f>
        <v/>
      </c>
      <c r="AL144" s="204" t="str">
        <f>IF(AL143&lt;&gt;"",AL143*PRINCIPAL!$C$24,"")</f>
        <v/>
      </c>
      <c r="AM144" s="204" t="str">
        <f>IF(AM143&lt;&gt;"",AM143*PRINCIPAL!$C$24,"")</f>
        <v/>
      </c>
      <c r="AN144" s="204" t="str">
        <f>IF(AN143&lt;&gt;"",AN143*PRINCIPAL!$C$24,"")</f>
        <v/>
      </c>
      <c r="AO144" s="270" t="str">
        <f>IF(AO143&lt;&gt;"",AO143*PRINCIPAL!$C$24,"")</f>
        <v/>
      </c>
    </row>
    <row r="145" spans="2:41" ht="12.45" customHeight="1" x14ac:dyDescent="0.3">
      <c r="B145" s="438"/>
      <c r="C145" s="440"/>
      <c r="D145" s="443" t="s">
        <v>116</v>
      </c>
      <c r="E145" s="224" t="s">
        <v>125</v>
      </c>
      <c r="F145" s="203" t="s">
        <v>38</v>
      </c>
      <c r="G145" s="203"/>
      <c r="H145" s="203"/>
      <c r="I145" s="203"/>
      <c r="J145" s="203"/>
      <c r="K145" s="203"/>
      <c r="L145" s="203"/>
      <c r="M145" s="203"/>
      <c r="N145" s="203"/>
      <c r="O145" s="203"/>
      <c r="P145" s="203"/>
      <c r="Q145" s="203"/>
      <c r="R145" s="203"/>
      <c r="S145" s="203"/>
      <c r="T145" s="203"/>
      <c r="U145" s="203"/>
      <c r="V145" s="203"/>
      <c r="W145" s="203"/>
      <c r="X145" s="203"/>
      <c r="Y145" s="203"/>
      <c r="Z145" s="203"/>
      <c r="AA145" s="203"/>
      <c r="AB145" s="203"/>
      <c r="AC145" s="203"/>
      <c r="AD145" s="203"/>
      <c r="AE145" s="203"/>
      <c r="AF145" s="203"/>
      <c r="AG145" s="203"/>
      <c r="AH145" s="203"/>
      <c r="AI145" s="203"/>
      <c r="AJ145" s="203"/>
      <c r="AK145" s="203"/>
      <c r="AL145" s="203"/>
      <c r="AM145" s="203"/>
      <c r="AN145" s="203"/>
      <c r="AO145" s="269"/>
    </row>
    <row r="146" spans="2:41" ht="12.45" customHeight="1" thickBot="1" x14ac:dyDescent="0.35">
      <c r="B146" s="438"/>
      <c r="C146" s="440"/>
      <c r="D146" s="442"/>
      <c r="E146" s="223" t="s">
        <v>126</v>
      </c>
      <c r="F146" s="320" t="s">
        <v>38</v>
      </c>
      <c r="G146" s="200" t="str">
        <f>IF(G145&lt;&gt;"",G145*PRINCIPAL!$C$24,"")</f>
        <v/>
      </c>
      <c r="H146" s="200" t="str">
        <f>IF(H145&lt;&gt;"",H145*PRINCIPAL!$C$24,"")</f>
        <v/>
      </c>
      <c r="I146" s="200" t="str">
        <f>IF(I145&lt;&gt;"",I145*PRINCIPAL!$C$24,"")</f>
        <v/>
      </c>
      <c r="J146" s="200" t="str">
        <f>IF(J145&lt;&gt;"",J145*PRINCIPAL!$C$24,"")</f>
        <v/>
      </c>
      <c r="K146" s="200" t="str">
        <f>IF(K145&lt;&gt;"",K145*PRINCIPAL!$C$24,"")</f>
        <v/>
      </c>
      <c r="L146" s="200" t="str">
        <f>IF(L145&lt;&gt;"",L145*PRINCIPAL!$C$24,"")</f>
        <v/>
      </c>
      <c r="M146" s="200" t="str">
        <f>IF(M145&lt;&gt;"",M145*PRINCIPAL!$C$24,"")</f>
        <v/>
      </c>
      <c r="N146" s="200" t="str">
        <f>IF(N145&lt;&gt;"",N145*PRINCIPAL!$C$24,"")</f>
        <v/>
      </c>
      <c r="O146" s="200" t="str">
        <f>IF(O145&lt;&gt;"",O145*PRINCIPAL!$C$24,"")</f>
        <v/>
      </c>
      <c r="P146" s="200" t="str">
        <f>IF(P145&lt;&gt;"",P145*PRINCIPAL!$C$24,"")</f>
        <v/>
      </c>
      <c r="Q146" s="200" t="str">
        <f>IF(Q145&lt;&gt;"",Q145*PRINCIPAL!$C$24,"")</f>
        <v/>
      </c>
      <c r="R146" s="200" t="str">
        <f>IF(R145&lt;&gt;"",R145*PRINCIPAL!$C$24,"")</f>
        <v/>
      </c>
      <c r="S146" s="200" t="str">
        <f>IF(S145&lt;&gt;"",S145*PRINCIPAL!$C$24,"")</f>
        <v/>
      </c>
      <c r="T146" s="200" t="str">
        <f>IF(T145&lt;&gt;"",T145*PRINCIPAL!$C$24,"")</f>
        <v/>
      </c>
      <c r="U146" s="200" t="str">
        <f>IF(U145&lt;&gt;"",U145*PRINCIPAL!$C$24,"")</f>
        <v/>
      </c>
      <c r="V146" s="200" t="str">
        <f>IF(V145&lt;&gt;"",V145*PRINCIPAL!$C$24,"")</f>
        <v/>
      </c>
      <c r="W146" s="200" t="str">
        <f>IF(W145&lt;&gt;"",W145*PRINCIPAL!$C$24,"")</f>
        <v/>
      </c>
      <c r="X146" s="200" t="str">
        <f>IF(X145&lt;&gt;"",X145*PRINCIPAL!$C$24,"")</f>
        <v/>
      </c>
      <c r="Y146" s="200" t="str">
        <f>IF(Y145&lt;&gt;"",Y145*PRINCIPAL!$C$24,"")</f>
        <v/>
      </c>
      <c r="Z146" s="200" t="str">
        <f>IF(Z145&lt;&gt;"",Z145*PRINCIPAL!$C$24,"")</f>
        <v/>
      </c>
      <c r="AA146" s="200" t="str">
        <f>IF(AA145&lt;&gt;"",AA145*PRINCIPAL!$C$24,"")</f>
        <v/>
      </c>
      <c r="AB146" s="200" t="str">
        <f>IF(AB145&lt;&gt;"",AB145*PRINCIPAL!$C$24,"")</f>
        <v/>
      </c>
      <c r="AC146" s="200" t="str">
        <f>IF(AC145&lt;&gt;"",AC145*PRINCIPAL!$C$24,"")</f>
        <v/>
      </c>
      <c r="AD146" s="200" t="str">
        <f>IF(AD145&lt;&gt;"",AD145*PRINCIPAL!$C$24,"")</f>
        <v/>
      </c>
      <c r="AE146" s="200" t="str">
        <f>IF(AE145&lt;&gt;"",AE145*PRINCIPAL!$C$24,"")</f>
        <v/>
      </c>
      <c r="AF146" s="200" t="str">
        <f>IF(AF145&lt;&gt;"",AF145*PRINCIPAL!$C$24,"")</f>
        <v/>
      </c>
      <c r="AG146" s="200" t="str">
        <f>IF(AG145&lt;&gt;"",AG145*PRINCIPAL!$C$24,"")</f>
        <v/>
      </c>
      <c r="AH146" s="200" t="str">
        <f>IF(AH145&lt;&gt;"",AH145*PRINCIPAL!$C$24,"")</f>
        <v/>
      </c>
      <c r="AI146" s="200" t="str">
        <f>IF(AI145&lt;&gt;"",AI145*PRINCIPAL!$C$24,"")</f>
        <v/>
      </c>
      <c r="AJ146" s="200" t="str">
        <f>IF(AJ145&lt;&gt;"",AJ145*PRINCIPAL!$C$24,"")</f>
        <v/>
      </c>
      <c r="AK146" s="200" t="str">
        <f>IF(AK145&lt;&gt;"",AK145*PRINCIPAL!$C$24,"")</f>
        <v/>
      </c>
      <c r="AL146" s="200" t="str">
        <f>IF(AL145&lt;&gt;"",AL145*PRINCIPAL!$C$24,"")</f>
        <v/>
      </c>
      <c r="AM146" s="200" t="str">
        <f>IF(AM145&lt;&gt;"",AM145*PRINCIPAL!$C$24,"")</f>
        <v/>
      </c>
      <c r="AN146" s="200" t="str">
        <f>IF(AN145&lt;&gt;"",AN145*PRINCIPAL!$C$24,"")</f>
        <v/>
      </c>
      <c r="AO146" s="271" t="str">
        <f>IF(AO145&lt;&gt;"",AO145*PRINCIPAL!$C$24,"")</f>
        <v/>
      </c>
    </row>
    <row r="147" spans="2:41" ht="12.45" customHeight="1" x14ac:dyDescent="0.3">
      <c r="B147" s="438"/>
      <c r="C147" s="439" t="s">
        <v>106</v>
      </c>
      <c r="D147" s="441" t="s">
        <v>112</v>
      </c>
      <c r="E147" s="219" t="s">
        <v>125</v>
      </c>
      <c r="F147" s="197" t="s">
        <v>38</v>
      </c>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c r="AF147" s="197"/>
      <c r="AG147" s="197"/>
      <c r="AH147" s="197"/>
      <c r="AI147" s="197"/>
      <c r="AJ147" s="197"/>
      <c r="AK147" s="197"/>
      <c r="AL147" s="197"/>
      <c r="AM147" s="197"/>
      <c r="AN147" s="197"/>
      <c r="AO147" s="267"/>
    </row>
    <row r="148" spans="2:41" ht="12.45" customHeight="1" x14ac:dyDescent="0.3">
      <c r="B148" s="438"/>
      <c r="C148" s="440"/>
      <c r="D148" s="442"/>
      <c r="E148" s="220" t="s">
        <v>126</v>
      </c>
      <c r="F148" s="320" t="s">
        <v>38</v>
      </c>
      <c r="G148" s="198" t="str">
        <f>IF(G147&lt;&gt;"",G147*PRINCIPAL!$C$24,"")</f>
        <v/>
      </c>
      <c r="H148" s="198" t="str">
        <f>IF(H147&lt;&gt;"",H147*PRINCIPAL!$C$24,"")</f>
        <v/>
      </c>
      <c r="I148" s="198" t="str">
        <f>IF(I147&lt;&gt;"",I147*PRINCIPAL!$C$24,"")</f>
        <v/>
      </c>
      <c r="J148" s="198" t="str">
        <f>IF(J147&lt;&gt;"",J147*PRINCIPAL!$C$24,"")</f>
        <v/>
      </c>
      <c r="K148" s="198" t="str">
        <f>IF(K147&lt;&gt;"",K147*PRINCIPAL!$C$24,"")</f>
        <v/>
      </c>
      <c r="L148" s="198" t="str">
        <f>IF(L147&lt;&gt;"",L147*PRINCIPAL!$C$24,"")</f>
        <v/>
      </c>
      <c r="M148" s="198" t="str">
        <f>IF(M147&lt;&gt;"",M147*PRINCIPAL!$C$24,"")</f>
        <v/>
      </c>
      <c r="N148" s="198" t="str">
        <f>IF(N147&lt;&gt;"",N147*PRINCIPAL!$C$24,"")</f>
        <v/>
      </c>
      <c r="O148" s="198" t="str">
        <f>IF(O147&lt;&gt;"",O147*PRINCIPAL!$C$24,"")</f>
        <v/>
      </c>
      <c r="P148" s="198" t="str">
        <f>IF(P147&lt;&gt;"",P147*PRINCIPAL!$C$24,"")</f>
        <v/>
      </c>
      <c r="Q148" s="198" t="str">
        <f>IF(Q147&lt;&gt;"",Q147*PRINCIPAL!$C$24,"")</f>
        <v/>
      </c>
      <c r="R148" s="198" t="str">
        <f>IF(R147&lt;&gt;"",R147*PRINCIPAL!$C$24,"")</f>
        <v/>
      </c>
      <c r="S148" s="198" t="str">
        <f>IF(S147&lt;&gt;"",S147*PRINCIPAL!$C$24,"")</f>
        <v/>
      </c>
      <c r="T148" s="198" t="str">
        <f>IF(T147&lt;&gt;"",T147*PRINCIPAL!$C$24,"")</f>
        <v/>
      </c>
      <c r="U148" s="198" t="str">
        <f>IF(U147&lt;&gt;"",U147*PRINCIPAL!$C$24,"")</f>
        <v/>
      </c>
      <c r="V148" s="198" t="str">
        <f>IF(V147&lt;&gt;"",V147*PRINCIPAL!$C$24,"")</f>
        <v/>
      </c>
      <c r="W148" s="198" t="str">
        <f>IF(W147&lt;&gt;"",W147*PRINCIPAL!$C$24,"")</f>
        <v/>
      </c>
      <c r="X148" s="198" t="str">
        <f>IF(X147&lt;&gt;"",X147*PRINCIPAL!$C$24,"")</f>
        <v/>
      </c>
      <c r="Y148" s="198" t="str">
        <f>IF(Y147&lt;&gt;"",Y147*PRINCIPAL!$C$24,"")</f>
        <v/>
      </c>
      <c r="Z148" s="198" t="str">
        <f>IF(Z147&lt;&gt;"",Z147*PRINCIPAL!$C$24,"")</f>
        <v/>
      </c>
      <c r="AA148" s="198" t="str">
        <f>IF(AA147&lt;&gt;"",AA147*PRINCIPAL!$C$24,"")</f>
        <v/>
      </c>
      <c r="AB148" s="198" t="str">
        <f>IF(AB147&lt;&gt;"",AB147*PRINCIPAL!$C$24,"")</f>
        <v/>
      </c>
      <c r="AC148" s="198" t="str">
        <f>IF(AC147&lt;&gt;"",AC147*PRINCIPAL!$C$24,"")</f>
        <v/>
      </c>
      <c r="AD148" s="198" t="str">
        <f>IF(AD147&lt;&gt;"",AD147*PRINCIPAL!$C$24,"")</f>
        <v/>
      </c>
      <c r="AE148" s="198" t="str">
        <f>IF(AE147&lt;&gt;"",AE147*PRINCIPAL!$C$24,"")</f>
        <v/>
      </c>
      <c r="AF148" s="198" t="str">
        <f>IF(AF147&lt;&gt;"",AF147*PRINCIPAL!$C$24,"")</f>
        <v/>
      </c>
      <c r="AG148" s="198" t="str">
        <f>IF(AG147&lt;&gt;"",AG147*PRINCIPAL!$C$24,"")</f>
        <v/>
      </c>
      <c r="AH148" s="198" t="str">
        <f>IF(AH147&lt;&gt;"",AH147*PRINCIPAL!$C$24,"")</f>
        <v/>
      </c>
      <c r="AI148" s="198" t="str">
        <f>IF(AI147&lt;&gt;"",AI147*PRINCIPAL!$C$24,"")</f>
        <v/>
      </c>
      <c r="AJ148" s="198" t="str">
        <f>IF(AJ147&lt;&gt;"",AJ147*PRINCIPAL!$C$24,"")</f>
        <v/>
      </c>
      <c r="AK148" s="198" t="str">
        <f>IF(AK147&lt;&gt;"",AK147*PRINCIPAL!$C$24,"")</f>
        <v/>
      </c>
      <c r="AL148" s="198" t="str">
        <f>IF(AL147&lt;&gt;"",AL147*PRINCIPAL!$C$24,"")</f>
        <v/>
      </c>
      <c r="AM148" s="198" t="str">
        <f>IF(AM147&lt;&gt;"",AM147*PRINCIPAL!$C$24,"")</f>
        <v/>
      </c>
      <c r="AN148" s="198" t="str">
        <f>IF(AN147&lt;&gt;"",AN147*PRINCIPAL!$C$24,"")</f>
        <v/>
      </c>
      <c r="AO148" s="268" t="str">
        <f>IF(AO147&lt;&gt;"",AO147*PRINCIPAL!$C$24,"")</f>
        <v/>
      </c>
    </row>
    <row r="149" spans="2:41" ht="12.45" customHeight="1" x14ac:dyDescent="0.3">
      <c r="B149" s="438"/>
      <c r="C149" s="440"/>
      <c r="D149" s="443" t="s">
        <v>118</v>
      </c>
      <c r="E149" s="222" t="s">
        <v>125</v>
      </c>
      <c r="F149" s="203" t="s">
        <v>38</v>
      </c>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69"/>
    </row>
    <row r="150" spans="2:41" ht="12.45" customHeight="1" x14ac:dyDescent="0.3">
      <c r="B150" s="438"/>
      <c r="C150" s="440"/>
      <c r="D150" s="444"/>
      <c r="E150" s="220" t="s">
        <v>126</v>
      </c>
      <c r="F150" s="320" t="s">
        <v>38</v>
      </c>
      <c r="G150" s="204" t="str">
        <f>IF(G149&lt;&gt;"",G149*PRINCIPAL!$C$24,"")</f>
        <v/>
      </c>
      <c r="H150" s="204" t="str">
        <f>IF(H149&lt;&gt;"",H149*PRINCIPAL!$C$24,"")</f>
        <v/>
      </c>
      <c r="I150" s="204" t="str">
        <f>IF(I149&lt;&gt;"",I149*PRINCIPAL!$C$24,"")</f>
        <v/>
      </c>
      <c r="J150" s="204" t="str">
        <f>IF(J149&lt;&gt;"",J149*PRINCIPAL!$C$24,"")</f>
        <v/>
      </c>
      <c r="K150" s="204" t="str">
        <f>IF(K149&lt;&gt;"",K149*PRINCIPAL!$C$24,"")</f>
        <v/>
      </c>
      <c r="L150" s="204" t="str">
        <f>IF(L149&lt;&gt;"",L149*PRINCIPAL!$C$24,"")</f>
        <v/>
      </c>
      <c r="M150" s="204" t="str">
        <f>IF(M149&lt;&gt;"",M149*PRINCIPAL!$C$24,"")</f>
        <v/>
      </c>
      <c r="N150" s="204" t="str">
        <f>IF(N149&lt;&gt;"",N149*PRINCIPAL!$C$24,"")</f>
        <v/>
      </c>
      <c r="O150" s="204" t="str">
        <f>IF(O149&lt;&gt;"",O149*PRINCIPAL!$C$24,"")</f>
        <v/>
      </c>
      <c r="P150" s="204" t="str">
        <f>IF(P149&lt;&gt;"",P149*PRINCIPAL!$C$24,"")</f>
        <v/>
      </c>
      <c r="Q150" s="204" t="str">
        <f>IF(Q149&lt;&gt;"",Q149*PRINCIPAL!$C$24,"")</f>
        <v/>
      </c>
      <c r="R150" s="204" t="str">
        <f>IF(R149&lt;&gt;"",R149*PRINCIPAL!$C$24,"")</f>
        <v/>
      </c>
      <c r="S150" s="204" t="str">
        <f>IF(S149&lt;&gt;"",S149*PRINCIPAL!$C$24,"")</f>
        <v/>
      </c>
      <c r="T150" s="204" t="str">
        <f>IF(T149&lt;&gt;"",T149*PRINCIPAL!$C$24,"")</f>
        <v/>
      </c>
      <c r="U150" s="204" t="str">
        <f>IF(U149&lt;&gt;"",U149*PRINCIPAL!$C$24,"")</f>
        <v/>
      </c>
      <c r="V150" s="204" t="str">
        <f>IF(V149&lt;&gt;"",V149*PRINCIPAL!$C$24,"")</f>
        <v/>
      </c>
      <c r="W150" s="204" t="str">
        <f>IF(W149&lt;&gt;"",W149*PRINCIPAL!$C$24,"")</f>
        <v/>
      </c>
      <c r="X150" s="204" t="str">
        <f>IF(X149&lt;&gt;"",X149*PRINCIPAL!$C$24,"")</f>
        <v/>
      </c>
      <c r="Y150" s="204" t="str">
        <f>IF(Y149&lt;&gt;"",Y149*PRINCIPAL!$C$24,"")</f>
        <v/>
      </c>
      <c r="Z150" s="204" t="str">
        <f>IF(Z149&lt;&gt;"",Z149*PRINCIPAL!$C$24,"")</f>
        <v/>
      </c>
      <c r="AA150" s="204" t="str">
        <f>IF(AA149&lt;&gt;"",AA149*PRINCIPAL!$C$24,"")</f>
        <v/>
      </c>
      <c r="AB150" s="204" t="str">
        <f>IF(AB149&lt;&gt;"",AB149*PRINCIPAL!$C$24,"")</f>
        <v/>
      </c>
      <c r="AC150" s="204" t="str">
        <f>IF(AC149&lt;&gt;"",AC149*PRINCIPAL!$C$24,"")</f>
        <v/>
      </c>
      <c r="AD150" s="204" t="str">
        <f>IF(AD149&lt;&gt;"",AD149*PRINCIPAL!$C$24,"")</f>
        <v/>
      </c>
      <c r="AE150" s="204" t="str">
        <f>IF(AE149&lt;&gt;"",AE149*PRINCIPAL!$C$24,"")</f>
        <v/>
      </c>
      <c r="AF150" s="204" t="str">
        <f>IF(AF149&lt;&gt;"",AF149*PRINCIPAL!$C$24,"")</f>
        <v/>
      </c>
      <c r="AG150" s="204" t="str">
        <f>IF(AG149&lt;&gt;"",AG149*PRINCIPAL!$C$24,"")</f>
        <v/>
      </c>
      <c r="AH150" s="204" t="str">
        <f>IF(AH149&lt;&gt;"",AH149*PRINCIPAL!$C$24,"")</f>
        <v/>
      </c>
      <c r="AI150" s="204" t="str">
        <f>IF(AI149&lt;&gt;"",AI149*PRINCIPAL!$C$24,"")</f>
        <v/>
      </c>
      <c r="AJ150" s="204" t="str">
        <f>IF(AJ149&lt;&gt;"",AJ149*PRINCIPAL!$C$24,"")</f>
        <v/>
      </c>
      <c r="AK150" s="204" t="str">
        <f>IF(AK149&lt;&gt;"",AK149*PRINCIPAL!$C$24,"")</f>
        <v/>
      </c>
      <c r="AL150" s="204" t="str">
        <f>IF(AL149&lt;&gt;"",AL149*PRINCIPAL!$C$24,"")</f>
        <v/>
      </c>
      <c r="AM150" s="204" t="str">
        <f>IF(AM149&lt;&gt;"",AM149*PRINCIPAL!$C$24,"")</f>
        <v/>
      </c>
      <c r="AN150" s="204" t="str">
        <f>IF(AN149&lt;&gt;"",AN149*PRINCIPAL!$C$24,"")</f>
        <v/>
      </c>
      <c r="AO150" s="270" t="str">
        <f>IF(AO149&lt;&gt;"",AO149*PRINCIPAL!$C$24,"")</f>
        <v/>
      </c>
    </row>
    <row r="151" spans="2:41" ht="12.45" customHeight="1" x14ac:dyDescent="0.3">
      <c r="B151" s="438"/>
      <c r="C151" s="440"/>
      <c r="D151" s="443" t="s">
        <v>116</v>
      </c>
      <c r="E151" s="224" t="s">
        <v>125</v>
      </c>
      <c r="F151" s="203" t="s">
        <v>38</v>
      </c>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69"/>
    </row>
    <row r="152" spans="2:41" ht="12.45" customHeight="1" thickBot="1" x14ac:dyDescent="0.35">
      <c r="B152" s="438"/>
      <c r="C152" s="445"/>
      <c r="D152" s="446"/>
      <c r="E152" s="223" t="s">
        <v>126</v>
      </c>
      <c r="F152" s="320" t="s">
        <v>38</v>
      </c>
      <c r="G152" s="225" t="str">
        <f>IF(G151&lt;&gt;"",G151*PRINCIPAL!$C$24,"")</f>
        <v/>
      </c>
      <c r="H152" s="225" t="str">
        <f>IF(H151&lt;&gt;"",H151*PRINCIPAL!$C$24,"")</f>
        <v/>
      </c>
      <c r="I152" s="225" t="str">
        <f>IF(I151&lt;&gt;"",I151*PRINCIPAL!$C$24,"")</f>
        <v/>
      </c>
      <c r="J152" s="225" t="str">
        <f>IF(J151&lt;&gt;"",J151*PRINCIPAL!$C$24,"")</f>
        <v/>
      </c>
      <c r="K152" s="225" t="str">
        <f>IF(K151&lt;&gt;"",K151*PRINCIPAL!$C$24,"")</f>
        <v/>
      </c>
      <c r="L152" s="225" t="str">
        <f>IF(L151&lt;&gt;"",L151*PRINCIPAL!$C$24,"")</f>
        <v/>
      </c>
      <c r="M152" s="225" t="str">
        <f>IF(M151&lt;&gt;"",M151*PRINCIPAL!$C$24,"")</f>
        <v/>
      </c>
      <c r="N152" s="225" t="str">
        <f>IF(N151&lt;&gt;"",N151*PRINCIPAL!$C$24,"")</f>
        <v/>
      </c>
      <c r="O152" s="225" t="str">
        <f>IF(O151&lt;&gt;"",O151*PRINCIPAL!$C$24,"")</f>
        <v/>
      </c>
      <c r="P152" s="225" t="str">
        <f>IF(P151&lt;&gt;"",P151*PRINCIPAL!$C$24,"")</f>
        <v/>
      </c>
      <c r="Q152" s="225" t="str">
        <f>IF(Q151&lt;&gt;"",Q151*PRINCIPAL!$C$24,"")</f>
        <v/>
      </c>
      <c r="R152" s="225" t="str">
        <f>IF(R151&lt;&gt;"",R151*PRINCIPAL!$C$24,"")</f>
        <v/>
      </c>
      <c r="S152" s="225" t="str">
        <f>IF(S151&lt;&gt;"",S151*PRINCIPAL!$C$24,"")</f>
        <v/>
      </c>
      <c r="T152" s="225" t="str">
        <f>IF(T151&lt;&gt;"",T151*PRINCIPAL!$C$24,"")</f>
        <v/>
      </c>
      <c r="U152" s="225" t="str">
        <f>IF(U151&lt;&gt;"",U151*PRINCIPAL!$C$24,"")</f>
        <v/>
      </c>
      <c r="V152" s="225" t="str">
        <f>IF(V151&lt;&gt;"",V151*PRINCIPAL!$C$24,"")</f>
        <v/>
      </c>
      <c r="W152" s="225" t="str">
        <f>IF(W151&lt;&gt;"",W151*PRINCIPAL!$C$24,"")</f>
        <v/>
      </c>
      <c r="X152" s="225" t="str">
        <f>IF(X151&lt;&gt;"",X151*PRINCIPAL!$C$24,"")</f>
        <v/>
      </c>
      <c r="Y152" s="225" t="str">
        <f>IF(Y151&lt;&gt;"",Y151*PRINCIPAL!$C$24,"")</f>
        <v/>
      </c>
      <c r="Z152" s="225" t="str">
        <f>IF(Z151&lt;&gt;"",Z151*PRINCIPAL!$C$24,"")</f>
        <v/>
      </c>
      <c r="AA152" s="225" t="str">
        <f>IF(AA151&lt;&gt;"",AA151*PRINCIPAL!$C$24,"")</f>
        <v/>
      </c>
      <c r="AB152" s="225" t="str">
        <f>IF(AB151&lt;&gt;"",AB151*PRINCIPAL!$C$24,"")</f>
        <v/>
      </c>
      <c r="AC152" s="225" t="str">
        <f>IF(AC151&lt;&gt;"",AC151*PRINCIPAL!$C$24,"")</f>
        <v/>
      </c>
      <c r="AD152" s="225" t="str">
        <f>IF(AD151&lt;&gt;"",AD151*PRINCIPAL!$C$24,"")</f>
        <v/>
      </c>
      <c r="AE152" s="225" t="str">
        <f>IF(AE151&lt;&gt;"",AE151*PRINCIPAL!$C$24,"")</f>
        <v/>
      </c>
      <c r="AF152" s="225" t="str">
        <f>IF(AF151&lt;&gt;"",AF151*PRINCIPAL!$C$24,"")</f>
        <v/>
      </c>
      <c r="AG152" s="225" t="str">
        <f>IF(AG151&lt;&gt;"",AG151*PRINCIPAL!$C$24,"")</f>
        <v/>
      </c>
      <c r="AH152" s="225" t="str">
        <f>IF(AH151&lt;&gt;"",AH151*PRINCIPAL!$C$24,"")</f>
        <v/>
      </c>
      <c r="AI152" s="225" t="str">
        <f>IF(AI151&lt;&gt;"",AI151*PRINCIPAL!$C$24,"")</f>
        <v/>
      </c>
      <c r="AJ152" s="225" t="str">
        <f>IF(AJ151&lt;&gt;"",AJ151*PRINCIPAL!$C$24,"")</f>
        <v/>
      </c>
      <c r="AK152" s="225" t="str">
        <f>IF(AK151&lt;&gt;"",AK151*PRINCIPAL!$C$24,"")</f>
        <v/>
      </c>
      <c r="AL152" s="225" t="str">
        <f>IF(AL151&lt;&gt;"",AL151*PRINCIPAL!$C$24,"")</f>
        <v/>
      </c>
      <c r="AM152" s="225" t="str">
        <f>IF(AM151&lt;&gt;"",AM151*PRINCIPAL!$C$24,"")</f>
        <v/>
      </c>
      <c r="AN152" s="225" t="str">
        <f>IF(AN151&lt;&gt;"",AN151*PRINCIPAL!$C$24,"")</f>
        <v/>
      </c>
      <c r="AO152" s="272" t="str">
        <f>IF(AO151&lt;&gt;"",AO151*PRINCIPAL!$C$24,"")</f>
        <v/>
      </c>
    </row>
    <row r="153" spans="2:41" ht="12.45" customHeight="1" x14ac:dyDescent="0.3">
      <c r="B153" s="466"/>
      <c r="C153" s="422" t="s">
        <v>113</v>
      </c>
      <c r="D153" s="424" t="s">
        <v>114</v>
      </c>
      <c r="E153" s="219" t="s">
        <v>125</v>
      </c>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267"/>
    </row>
    <row r="154" spans="2:41" ht="12.45" customHeight="1" x14ac:dyDescent="0.3">
      <c r="B154" s="466"/>
      <c r="C154" s="422"/>
      <c r="D154" s="425"/>
      <c r="E154" s="220" t="s">
        <v>126</v>
      </c>
      <c r="F154" s="198" t="str">
        <f>IF(F153&lt;&gt;"",F153*PRINCIPAL!$C$14,"")</f>
        <v/>
      </c>
      <c r="G154" s="198" t="str">
        <f>IF(G153&lt;&gt;"",G153*PRINCIPAL!$C$24,"")</f>
        <v/>
      </c>
      <c r="H154" s="198" t="str">
        <f>IF(H153&lt;&gt;"",H153*PRINCIPAL!$C$24,"")</f>
        <v/>
      </c>
      <c r="I154" s="198" t="str">
        <f>IF(I153&lt;&gt;"",I153*PRINCIPAL!$C$24,"")</f>
        <v/>
      </c>
      <c r="J154" s="198" t="str">
        <f>IF(J153&lt;&gt;"",J153*PRINCIPAL!$C$24,"")</f>
        <v/>
      </c>
      <c r="K154" s="198" t="str">
        <f>IF(K153&lt;&gt;"",K153*PRINCIPAL!$C$24,"")</f>
        <v/>
      </c>
      <c r="L154" s="198" t="str">
        <f>IF(L153&lt;&gt;"",L153*PRINCIPAL!$C$24,"")</f>
        <v/>
      </c>
      <c r="M154" s="198" t="str">
        <f>IF(M153&lt;&gt;"",M153*PRINCIPAL!$C$24,"")</f>
        <v/>
      </c>
      <c r="N154" s="198" t="str">
        <f>IF(N153&lt;&gt;"",N153*PRINCIPAL!$C$24,"")</f>
        <v/>
      </c>
      <c r="O154" s="198" t="str">
        <f>IF(O153&lt;&gt;"",O153*PRINCIPAL!$C$24,"")</f>
        <v/>
      </c>
      <c r="P154" s="198" t="str">
        <f>IF(P153&lt;&gt;"",P153*PRINCIPAL!$C$24,"")</f>
        <v/>
      </c>
      <c r="Q154" s="198" t="str">
        <f>IF(Q153&lt;&gt;"",Q153*PRINCIPAL!$C$24,"")</f>
        <v/>
      </c>
      <c r="R154" s="198" t="str">
        <f>IF(R153&lt;&gt;"",R153*PRINCIPAL!$C$24,"")</f>
        <v/>
      </c>
      <c r="S154" s="198" t="str">
        <f>IF(S153&lt;&gt;"",S153*PRINCIPAL!$C$24,"")</f>
        <v/>
      </c>
      <c r="T154" s="198" t="str">
        <f>IF(T153&lt;&gt;"",T153*PRINCIPAL!$C$24,"")</f>
        <v/>
      </c>
      <c r="U154" s="198" t="str">
        <f>IF(U153&lt;&gt;"",U153*PRINCIPAL!$C$24,"")</f>
        <v/>
      </c>
      <c r="V154" s="198" t="str">
        <f>IF(V153&lt;&gt;"",V153*PRINCIPAL!$C$24,"")</f>
        <v/>
      </c>
      <c r="W154" s="198" t="str">
        <f>IF(W153&lt;&gt;"",W153*PRINCIPAL!$C$24,"")</f>
        <v/>
      </c>
      <c r="X154" s="198" t="str">
        <f>IF(X153&lt;&gt;"",X153*PRINCIPAL!$C$24,"")</f>
        <v/>
      </c>
      <c r="Y154" s="198" t="str">
        <f>IF(Y153&lt;&gt;"",Y153*PRINCIPAL!$C$24,"")</f>
        <v/>
      </c>
      <c r="Z154" s="198" t="str">
        <f>IF(Z153&lt;&gt;"",Z153*PRINCIPAL!$C$24,"")</f>
        <v/>
      </c>
      <c r="AA154" s="198" t="str">
        <f>IF(AA153&lt;&gt;"",AA153*PRINCIPAL!$C$24,"")</f>
        <v/>
      </c>
      <c r="AB154" s="198" t="str">
        <f>IF(AB153&lt;&gt;"",AB153*PRINCIPAL!$C$24,"")</f>
        <v/>
      </c>
      <c r="AC154" s="198" t="str">
        <f>IF(AC153&lt;&gt;"",AC153*PRINCIPAL!$C$24,"")</f>
        <v/>
      </c>
      <c r="AD154" s="198" t="str">
        <f>IF(AD153&lt;&gt;"",AD153*PRINCIPAL!$C$24,"")</f>
        <v/>
      </c>
      <c r="AE154" s="198" t="str">
        <f>IF(AE153&lt;&gt;"",AE153*PRINCIPAL!$C$24,"")</f>
        <v/>
      </c>
      <c r="AF154" s="198" t="str">
        <f>IF(AF153&lt;&gt;"",AF153*PRINCIPAL!$C$24,"")</f>
        <v/>
      </c>
      <c r="AG154" s="198" t="str">
        <f>IF(AG153&lt;&gt;"",AG153*PRINCIPAL!$C$24,"")</f>
        <v/>
      </c>
      <c r="AH154" s="198" t="str">
        <f>IF(AH153&lt;&gt;"",AH153*PRINCIPAL!$C$24,"")</f>
        <v/>
      </c>
      <c r="AI154" s="198" t="str">
        <f>IF(AI153&lt;&gt;"",AI153*PRINCIPAL!$C$24,"")</f>
        <v/>
      </c>
      <c r="AJ154" s="198" t="str">
        <f>IF(AJ153&lt;&gt;"",AJ153*PRINCIPAL!$C$24,"")</f>
        <v/>
      </c>
      <c r="AK154" s="198" t="str">
        <f>IF(AK153&lt;&gt;"",AK153*PRINCIPAL!$C$24,"")</f>
        <v/>
      </c>
      <c r="AL154" s="198" t="str">
        <f>IF(AL153&lt;&gt;"",AL153*PRINCIPAL!$C$24,"")</f>
        <v/>
      </c>
      <c r="AM154" s="198" t="str">
        <f>IF(AM153&lt;&gt;"",AM153*PRINCIPAL!$C$24,"")</f>
        <v/>
      </c>
      <c r="AN154" s="198" t="str">
        <f>IF(AN153&lt;&gt;"",AN153*PRINCIPAL!$C$24,"")</f>
        <v/>
      </c>
      <c r="AO154" s="268" t="str">
        <f>IF(AO153&lt;&gt;"",AO153*PRINCIPAL!$C$24,"")</f>
        <v/>
      </c>
    </row>
    <row r="155" spans="2:41" ht="12.45" customHeight="1" x14ac:dyDescent="0.3">
      <c r="B155" s="466"/>
      <c r="C155" s="422"/>
      <c r="D155" s="426" t="s">
        <v>114</v>
      </c>
      <c r="E155" s="222" t="s">
        <v>125</v>
      </c>
      <c r="F155" s="203"/>
      <c r="G155" s="203"/>
      <c r="H155" s="203"/>
      <c r="I155" s="203"/>
      <c r="J155" s="203"/>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c r="AG155" s="203"/>
      <c r="AH155" s="203"/>
      <c r="AI155" s="203"/>
      <c r="AJ155" s="203"/>
      <c r="AK155" s="203"/>
      <c r="AL155" s="203"/>
      <c r="AM155" s="203"/>
      <c r="AN155" s="203"/>
      <c r="AO155" s="269"/>
    </row>
    <row r="156" spans="2:41" ht="12.45" customHeight="1" x14ac:dyDescent="0.3">
      <c r="B156" s="466"/>
      <c r="C156" s="422"/>
      <c r="D156" s="425"/>
      <c r="E156" s="220" t="s">
        <v>126</v>
      </c>
      <c r="F156" s="204" t="str">
        <f>IF(F155&lt;&gt;"",F155*PRINCIPAL!$C$14,"")</f>
        <v/>
      </c>
      <c r="G156" s="204" t="str">
        <f>IF(G155&lt;&gt;"",G155*PRINCIPAL!$C$24,"")</f>
        <v/>
      </c>
      <c r="H156" s="204" t="str">
        <f>IF(H155&lt;&gt;"",H155*PRINCIPAL!$C$24,"")</f>
        <v/>
      </c>
      <c r="I156" s="204" t="str">
        <f>IF(I155&lt;&gt;"",I155*PRINCIPAL!$C$24,"")</f>
        <v/>
      </c>
      <c r="J156" s="204" t="str">
        <f>IF(J155&lt;&gt;"",J155*PRINCIPAL!$C$24,"")</f>
        <v/>
      </c>
      <c r="K156" s="204" t="str">
        <f>IF(K155&lt;&gt;"",K155*PRINCIPAL!$C$24,"")</f>
        <v/>
      </c>
      <c r="L156" s="204" t="str">
        <f>IF(L155&lt;&gt;"",L155*PRINCIPAL!$C$24,"")</f>
        <v/>
      </c>
      <c r="M156" s="204" t="str">
        <f>IF(M155&lt;&gt;"",M155*PRINCIPAL!$C$24,"")</f>
        <v/>
      </c>
      <c r="N156" s="204" t="str">
        <f>IF(N155&lt;&gt;"",N155*PRINCIPAL!$C$24,"")</f>
        <v/>
      </c>
      <c r="O156" s="204" t="str">
        <f>IF(O155&lt;&gt;"",O155*PRINCIPAL!$C$24,"")</f>
        <v/>
      </c>
      <c r="P156" s="204" t="str">
        <f>IF(P155&lt;&gt;"",P155*PRINCIPAL!$C$24,"")</f>
        <v/>
      </c>
      <c r="Q156" s="204" t="str">
        <f>IF(Q155&lt;&gt;"",Q155*PRINCIPAL!$C$24,"")</f>
        <v/>
      </c>
      <c r="R156" s="204" t="str">
        <f>IF(R155&lt;&gt;"",R155*PRINCIPAL!$C$24,"")</f>
        <v/>
      </c>
      <c r="S156" s="204" t="str">
        <f>IF(S155&lt;&gt;"",S155*PRINCIPAL!$C$24,"")</f>
        <v/>
      </c>
      <c r="T156" s="204" t="str">
        <f>IF(T155&lt;&gt;"",T155*PRINCIPAL!$C$24,"")</f>
        <v/>
      </c>
      <c r="U156" s="204" t="str">
        <f>IF(U155&lt;&gt;"",U155*PRINCIPAL!$C$24,"")</f>
        <v/>
      </c>
      <c r="V156" s="204" t="str">
        <f>IF(V155&lt;&gt;"",V155*PRINCIPAL!$C$24,"")</f>
        <v/>
      </c>
      <c r="W156" s="204" t="str">
        <f>IF(W155&lt;&gt;"",W155*PRINCIPAL!$C$24,"")</f>
        <v/>
      </c>
      <c r="X156" s="204" t="str">
        <f>IF(X155&lt;&gt;"",X155*PRINCIPAL!$C$24,"")</f>
        <v/>
      </c>
      <c r="Y156" s="204" t="str">
        <f>IF(Y155&lt;&gt;"",Y155*PRINCIPAL!$C$24,"")</f>
        <v/>
      </c>
      <c r="Z156" s="204" t="str">
        <f>IF(Z155&lt;&gt;"",Z155*PRINCIPAL!$C$24,"")</f>
        <v/>
      </c>
      <c r="AA156" s="204" t="str">
        <f>IF(AA155&lt;&gt;"",AA155*PRINCIPAL!$C$24,"")</f>
        <v/>
      </c>
      <c r="AB156" s="204" t="str">
        <f>IF(AB155&lt;&gt;"",AB155*PRINCIPAL!$C$24,"")</f>
        <v/>
      </c>
      <c r="AC156" s="204" t="str">
        <f>IF(AC155&lt;&gt;"",AC155*PRINCIPAL!$C$24,"")</f>
        <v/>
      </c>
      <c r="AD156" s="204" t="str">
        <f>IF(AD155&lt;&gt;"",AD155*PRINCIPAL!$C$24,"")</f>
        <v/>
      </c>
      <c r="AE156" s="204" t="str">
        <f>IF(AE155&lt;&gt;"",AE155*PRINCIPAL!$C$24,"")</f>
        <v/>
      </c>
      <c r="AF156" s="204" t="str">
        <f>IF(AF155&lt;&gt;"",AF155*PRINCIPAL!$C$24,"")</f>
        <v/>
      </c>
      <c r="AG156" s="204" t="str">
        <f>IF(AG155&lt;&gt;"",AG155*PRINCIPAL!$C$24,"")</f>
        <v/>
      </c>
      <c r="AH156" s="204" t="str">
        <f>IF(AH155&lt;&gt;"",AH155*PRINCIPAL!$C$24,"")</f>
        <v/>
      </c>
      <c r="AI156" s="204" t="str">
        <f>IF(AI155&lt;&gt;"",AI155*PRINCIPAL!$C$24,"")</f>
        <v/>
      </c>
      <c r="AJ156" s="204" t="str">
        <f>IF(AJ155&lt;&gt;"",AJ155*PRINCIPAL!$C$24,"")</f>
        <v/>
      </c>
      <c r="AK156" s="204" t="str">
        <f>IF(AK155&lt;&gt;"",AK155*PRINCIPAL!$C$24,"")</f>
        <v/>
      </c>
      <c r="AL156" s="204" t="str">
        <f>IF(AL155&lt;&gt;"",AL155*PRINCIPAL!$C$24,"")</f>
        <v/>
      </c>
      <c r="AM156" s="204" t="str">
        <f>IF(AM155&lt;&gt;"",AM155*PRINCIPAL!$C$24,"")</f>
        <v/>
      </c>
      <c r="AN156" s="204" t="str">
        <f>IF(AN155&lt;&gt;"",AN155*PRINCIPAL!$C$24,"")</f>
        <v/>
      </c>
      <c r="AO156" s="270" t="str">
        <f>IF(AO155&lt;&gt;"",AO155*PRINCIPAL!$C$24,"")</f>
        <v/>
      </c>
    </row>
    <row r="157" spans="2:41" ht="12.45" customHeight="1" x14ac:dyDescent="0.3">
      <c r="B157" s="466"/>
      <c r="C157" s="422"/>
      <c r="D157" s="426" t="s">
        <v>114</v>
      </c>
      <c r="E157" s="222" t="s">
        <v>125</v>
      </c>
      <c r="F157" s="203"/>
      <c r="G157" s="203"/>
      <c r="H157" s="203"/>
      <c r="I157" s="203"/>
      <c r="J157" s="203"/>
      <c r="K157" s="203"/>
      <c r="L157" s="203"/>
      <c r="M157" s="203"/>
      <c r="N157" s="203"/>
      <c r="O157" s="203"/>
      <c r="P157" s="203"/>
      <c r="Q157" s="203"/>
      <c r="R157" s="203"/>
      <c r="S157" s="203"/>
      <c r="T157" s="203"/>
      <c r="U157" s="203"/>
      <c r="V157" s="203"/>
      <c r="W157" s="203"/>
      <c r="X157" s="203"/>
      <c r="Y157" s="203"/>
      <c r="Z157" s="203"/>
      <c r="AA157" s="203"/>
      <c r="AB157" s="203"/>
      <c r="AC157" s="203"/>
      <c r="AD157" s="203"/>
      <c r="AE157" s="203"/>
      <c r="AF157" s="203"/>
      <c r="AG157" s="203"/>
      <c r="AH157" s="203"/>
      <c r="AI157" s="203"/>
      <c r="AJ157" s="203"/>
      <c r="AK157" s="203"/>
      <c r="AL157" s="203"/>
      <c r="AM157" s="203"/>
      <c r="AN157" s="203"/>
      <c r="AO157" s="269"/>
    </row>
    <row r="158" spans="2:41" ht="12.45" customHeight="1" x14ac:dyDescent="0.3">
      <c r="B158" s="466"/>
      <c r="C158" s="422"/>
      <c r="D158" s="425"/>
      <c r="E158" s="220" t="s">
        <v>126</v>
      </c>
      <c r="F158" s="204" t="str">
        <f>IF(F157&lt;&gt;"",F157*PRINCIPAL!$C$14,"")</f>
        <v/>
      </c>
      <c r="G158" s="204" t="str">
        <f>IF(G157&lt;&gt;"",G157*PRINCIPAL!$C$24,"")</f>
        <v/>
      </c>
      <c r="H158" s="204" t="str">
        <f>IF(H157&lt;&gt;"",H157*PRINCIPAL!$C$24,"")</f>
        <v/>
      </c>
      <c r="I158" s="204" t="str">
        <f>IF(I157&lt;&gt;"",I157*PRINCIPAL!$C$24,"")</f>
        <v/>
      </c>
      <c r="J158" s="204" t="str">
        <f>IF(J157&lt;&gt;"",J157*PRINCIPAL!$C$24,"")</f>
        <v/>
      </c>
      <c r="K158" s="204" t="str">
        <f>IF(K157&lt;&gt;"",K157*PRINCIPAL!$C$24,"")</f>
        <v/>
      </c>
      <c r="L158" s="204" t="str">
        <f>IF(L157&lt;&gt;"",L157*PRINCIPAL!$C$24,"")</f>
        <v/>
      </c>
      <c r="M158" s="204" t="str">
        <f>IF(M157&lt;&gt;"",M157*PRINCIPAL!$C$24,"")</f>
        <v/>
      </c>
      <c r="N158" s="204" t="str">
        <f>IF(N157&lt;&gt;"",N157*PRINCIPAL!$C$24,"")</f>
        <v/>
      </c>
      <c r="O158" s="204" t="str">
        <f>IF(O157&lt;&gt;"",O157*PRINCIPAL!$C$24,"")</f>
        <v/>
      </c>
      <c r="P158" s="204" t="str">
        <f>IF(P157&lt;&gt;"",P157*PRINCIPAL!$C$24,"")</f>
        <v/>
      </c>
      <c r="Q158" s="204" t="str">
        <f>IF(Q157&lt;&gt;"",Q157*PRINCIPAL!$C$24,"")</f>
        <v/>
      </c>
      <c r="R158" s="204" t="str">
        <f>IF(R157&lt;&gt;"",R157*PRINCIPAL!$C$24,"")</f>
        <v/>
      </c>
      <c r="S158" s="204" t="str">
        <f>IF(S157&lt;&gt;"",S157*PRINCIPAL!$C$24,"")</f>
        <v/>
      </c>
      <c r="T158" s="204" t="str">
        <f>IF(T157&lt;&gt;"",T157*PRINCIPAL!$C$24,"")</f>
        <v/>
      </c>
      <c r="U158" s="204" t="str">
        <f>IF(U157&lt;&gt;"",U157*PRINCIPAL!$C$24,"")</f>
        <v/>
      </c>
      <c r="V158" s="204" t="str">
        <f>IF(V157&lt;&gt;"",V157*PRINCIPAL!$C$24,"")</f>
        <v/>
      </c>
      <c r="W158" s="204" t="str">
        <f>IF(W157&lt;&gt;"",W157*PRINCIPAL!$C$24,"")</f>
        <v/>
      </c>
      <c r="X158" s="204" t="str">
        <f>IF(X157&lt;&gt;"",X157*PRINCIPAL!$C$24,"")</f>
        <v/>
      </c>
      <c r="Y158" s="204" t="str">
        <f>IF(Y157&lt;&gt;"",Y157*PRINCIPAL!$C$24,"")</f>
        <v/>
      </c>
      <c r="Z158" s="204" t="str">
        <f>IF(Z157&lt;&gt;"",Z157*PRINCIPAL!$C$24,"")</f>
        <v/>
      </c>
      <c r="AA158" s="204" t="str">
        <f>IF(AA157&lt;&gt;"",AA157*PRINCIPAL!$C$24,"")</f>
        <v/>
      </c>
      <c r="AB158" s="204" t="str">
        <f>IF(AB157&lt;&gt;"",AB157*PRINCIPAL!$C$24,"")</f>
        <v/>
      </c>
      <c r="AC158" s="204" t="str">
        <f>IF(AC157&lt;&gt;"",AC157*PRINCIPAL!$C$24,"")</f>
        <v/>
      </c>
      <c r="AD158" s="204" t="str">
        <f>IF(AD157&lt;&gt;"",AD157*PRINCIPAL!$C$24,"")</f>
        <v/>
      </c>
      <c r="AE158" s="204" t="str">
        <f>IF(AE157&lt;&gt;"",AE157*PRINCIPAL!$C$24,"")</f>
        <v/>
      </c>
      <c r="AF158" s="204" t="str">
        <f>IF(AF157&lt;&gt;"",AF157*PRINCIPAL!$C$24,"")</f>
        <v/>
      </c>
      <c r="AG158" s="204" t="str">
        <f>IF(AG157&lt;&gt;"",AG157*PRINCIPAL!$C$24,"")</f>
        <v/>
      </c>
      <c r="AH158" s="204" t="str">
        <f>IF(AH157&lt;&gt;"",AH157*PRINCIPAL!$C$24,"")</f>
        <v/>
      </c>
      <c r="AI158" s="204" t="str">
        <f>IF(AI157&lt;&gt;"",AI157*PRINCIPAL!$C$24,"")</f>
        <v/>
      </c>
      <c r="AJ158" s="204" t="str">
        <f>IF(AJ157&lt;&gt;"",AJ157*PRINCIPAL!$C$24,"")</f>
        <v/>
      </c>
      <c r="AK158" s="204" t="str">
        <f>IF(AK157&lt;&gt;"",AK157*PRINCIPAL!$C$24,"")</f>
        <v/>
      </c>
      <c r="AL158" s="204" t="str">
        <f>IF(AL157&lt;&gt;"",AL157*PRINCIPAL!$C$24,"")</f>
        <v/>
      </c>
      <c r="AM158" s="204" t="str">
        <f>IF(AM157&lt;&gt;"",AM157*PRINCIPAL!$C$24,"")</f>
        <v/>
      </c>
      <c r="AN158" s="204" t="str">
        <f>IF(AN157&lt;&gt;"",AN157*PRINCIPAL!$C$24,"")</f>
        <v/>
      </c>
      <c r="AO158" s="270" t="str">
        <f>IF(AO157&lt;&gt;"",AO157*PRINCIPAL!$C$24,"")</f>
        <v/>
      </c>
    </row>
    <row r="159" spans="2:41" ht="12.45" customHeight="1" x14ac:dyDescent="0.3">
      <c r="B159" s="466"/>
      <c r="C159" s="422"/>
      <c r="D159" s="426" t="s">
        <v>114</v>
      </c>
      <c r="E159" s="222" t="s">
        <v>125</v>
      </c>
      <c r="F159" s="203"/>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c r="AM159" s="203"/>
      <c r="AN159" s="203"/>
      <c r="AO159" s="269"/>
    </row>
    <row r="160" spans="2:41" ht="12.45" customHeight="1" x14ac:dyDescent="0.3">
      <c r="B160" s="466"/>
      <c r="C160" s="422"/>
      <c r="D160" s="425"/>
      <c r="E160" s="220" t="s">
        <v>126</v>
      </c>
      <c r="F160" s="204" t="str">
        <f>IF(F159&lt;&gt;"",F159*PRINCIPAL!$C$14,"")</f>
        <v/>
      </c>
      <c r="G160" s="204" t="str">
        <f>IF(G159&lt;&gt;"",G159*PRINCIPAL!$C$24,"")</f>
        <v/>
      </c>
      <c r="H160" s="204" t="str">
        <f>IF(H159&lt;&gt;"",H159*PRINCIPAL!$C$24,"")</f>
        <v/>
      </c>
      <c r="I160" s="204" t="str">
        <f>IF(I159&lt;&gt;"",I159*PRINCIPAL!$C$24,"")</f>
        <v/>
      </c>
      <c r="J160" s="204" t="str">
        <f>IF(J159&lt;&gt;"",J159*PRINCIPAL!$C$24,"")</f>
        <v/>
      </c>
      <c r="K160" s="204" t="str">
        <f>IF(K159&lt;&gt;"",K159*PRINCIPAL!$C$24,"")</f>
        <v/>
      </c>
      <c r="L160" s="204" t="str">
        <f>IF(L159&lt;&gt;"",L159*PRINCIPAL!$C$24,"")</f>
        <v/>
      </c>
      <c r="M160" s="204" t="str">
        <f>IF(M159&lt;&gt;"",M159*PRINCIPAL!$C$24,"")</f>
        <v/>
      </c>
      <c r="N160" s="204" t="str">
        <f>IF(N159&lt;&gt;"",N159*PRINCIPAL!$C$24,"")</f>
        <v/>
      </c>
      <c r="O160" s="204" t="str">
        <f>IF(O159&lt;&gt;"",O159*PRINCIPAL!$C$24,"")</f>
        <v/>
      </c>
      <c r="P160" s="204" t="str">
        <f>IF(P159&lt;&gt;"",P159*PRINCIPAL!$C$24,"")</f>
        <v/>
      </c>
      <c r="Q160" s="204" t="str">
        <f>IF(Q159&lt;&gt;"",Q159*PRINCIPAL!$C$24,"")</f>
        <v/>
      </c>
      <c r="R160" s="204" t="str">
        <f>IF(R159&lt;&gt;"",R159*PRINCIPAL!$C$24,"")</f>
        <v/>
      </c>
      <c r="S160" s="204" t="str">
        <f>IF(S159&lt;&gt;"",S159*PRINCIPAL!$C$24,"")</f>
        <v/>
      </c>
      <c r="T160" s="204" t="str">
        <f>IF(T159&lt;&gt;"",T159*PRINCIPAL!$C$24,"")</f>
        <v/>
      </c>
      <c r="U160" s="204" t="str">
        <f>IF(U159&lt;&gt;"",U159*PRINCIPAL!$C$24,"")</f>
        <v/>
      </c>
      <c r="V160" s="204" t="str">
        <f>IF(V159&lt;&gt;"",V159*PRINCIPAL!$C$24,"")</f>
        <v/>
      </c>
      <c r="W160" s="204" t="str">
        <f>IF(W159&lt;&gt;"",W159*PRINCIPAL!$C$24,"")</f>
        <v/>
      </c>
      <c r="X160" s="204" t="str">
        <f>IF(X159&lt;&gt;"",X159*PRINCIPAL!$C$24,"")</f>
        <v/>
      </c>
      <c r="Y160" s="204" t="str">
        <f>IF(Y159&lt;&gt;"",Y159*PRINCIPAL!$C$24,"")</f>
        <v/>
      </c>
      <c r="Z160" s="204" t="str">
        <f>IF(Z159&lt;&gt;"",Z159*PRINCIPAL!$C$24,"")</f>
        <v/>
      </c>
      <c r="AA160" s="204" t="str">
        <f>IF(AA159&lt;&gt;"",AA159*PRINCIPAL!$C$24,"")</f>
        <v/>
      </c>
      <c r="AB160" s="204" t="str">
        <f>IF(AB159&lt;&gt;"",AB159*PRINCIPAL!$C$24,"")</f>
        <v/>
      </c>
      <c r="AC160" s="204" t="str">
        <f>IF(AC159&lt;&gt;"",AC159*PRINCIPAL!$C$24,"")</f>
        <v/>
      </c>
      <c r="AD160" s="204" t="str">
        <f>IF(AD159&lt;&gt;"",AD159*PRINCIPAL!$C$24,"")</f>
        <v/>
      </c>
      <c r="AE160" s="204" t="str">
        <f>IF(AE159&lt;&gt;"",AE159*PRINCIPAL!$C$24,"")</f>
        <v/>
      </c>
      <c r="AF160" s="204" t="str">
        <f>IF(AF159&lt;&gt;"",AF159*PRINCIPAL!$C$24,"")</f>
        <v/>
      </c>
      <c r="AG160" s="204" t="str">
        <f>IF(AG159&lt;&gt;"",AG159*PRINCIPAL!$C$24,"")</f>
        <v/>
      </c>
      <c r="AH160" s="204" t="str">
        <f>IF(AH159&lt;&gt;"",AH159*PRINCIPAL!$C$24,"")</f>
        <v/>
      </c>
      <c r="AI160" s="204" t="str">
        <f>IF(AI159&lt;&gt;"",AI159*PRINCIPAL!$C$24,"")</f>
        <v/>
      </c>
      <c r="AJ160" s="204" t="str">
        <f>IF(AJ159&lt;&gt;"",AJ159*PRINCIPAL!$C$24,"")</f>
        <v/>
      </c>
      <c r="AK160" s="204" t="str">
        <f>IF(AK159&lt;&gt;"",AK159*PRINCIPAL!$C$24,"")</f>
        <v/>
      </c>
      <c r="AL160" s="204" t="str">
        <f>IF(AL159&lt;&gt;"",AL159*PRINCIPAL!$C$24,"")</f>
        <v/>
      </c>
      <c r="AM160" s="204" t="str">
        <f>IF(AM159&lt;&gt;"",AM159*PRINCIPAL!$C$24,"")</f>
        <v/>
      </c>
      <c r="AN160" s="204" t="str">
        <f>IF(AN159&lt;&gt;"",AN159*PRINCIPAL!$C$24,"")</f>
        <v/>
      </c>
      <c r="AO160" s="270" t="str">
        <f>IF(AO159&lt;&gt;"",AO159*PRINCIPAL!$C$24,"")</f>
        <v/>
      </c>
    </row>
    <row r="161" spans="2:41" ht="12.45" customHeight="1" x14ac:dyDescent="0.3">
      <c r="B161" s="466"/>
      <c r="C161" s="422"/>
      <c r="D161" s="426" t="s">
        <v>114</v>
      </c>
      <c r="E161" s="222" t="s">
        <v>125</v>
      </c>
      <c r="F161" s="203"/>
      <c r="G161" s="203"/>
      <c r="H161" s="203"/>
      <c r="I161" s="203"/>
      <c r="J161" s="203"/>
      <c r="K161" s="203"/>
      <c r="L161" s="203"/>
      <c r="M161" s="203"/>
      <c r="N161" s="203"/>
      <c r="O161" s="203"/>
      <c r="P161" s="203"/>
      <c r="Q161" s="203"/>
      <c r="R161" s="203"/>
      <c r="S161" s="203"/>
      <c r="T161" s="203"/>
      <c r="U161" s="203"/>
      <c r="V161" s="203"/>
      <c r="W161" s="203"/>
      <c r="X161" s="203"/>
      <c r="Y161" s="203"/>
      <c r="Z161" s="203"/>
      <c r="AA161" s="203"/>
      <c r="AB161" s="203"/>
      <c r="AC161" s="203"/>
      <c r="AD161" s="203"/>
      <c r="AE161" s="203"/>
      <c r="AF161" s="203"/>
      <c r="AG161" s="203"/>
      <c r="AH161" s="203"/>
      <c r="AI161" s="203"/>
      <c r="AJ161" s="203"/>
      <c r="AK161" s="203"/>
      <c r="AL161" s="203"/>
      <c r="AM161" s="203"/>
      <c r="AN161" s="203"/>
      <c r="AO161" s="269"/>
    </row>
    <row r="162" spans="2:41" ht="12.45" customHeight="1" thickBot="1" x14ac:dyDescent="0.35">
      <c r="B162" s="466"/>
      <c r="C162" s="423"/>
      <c r="D162" s="427"/>
      <c r="E162" s="220" t="s">
        <v>126</v>
      </c>
      <c r="F162" s="198" t="str">
        <f>IF(F161&lt;&gt;"",F161*PRINCIPAL!$C$14,"")</f>
        <v/>
      </c>
      <c r="G162" s="204" t="str">
        <f>IF(G161&lt;&gt;"",G161*PRINCIPAL!$C$24,"")</f>
        <v/>
      </c>
      <c r="H162" s="204" t="str">
        <f>IF(H161&lt;&gt;"",H161*PRINCIPAL!$C$24,"")</f>
        <v/>
      </c>
      <c r="I162" s="204" t="str">
        <f>IF(I161&lt;&gt;"",I161*PRINCIPAL!$C$24,"")</f>
        <v/>
      </c>
      <c r="J162" s="204" t="str">
        <f>IF(J161&lt;&gt;"",J161*PRINCIPAL!$C$24,"")</f>
        <v/>
      </c>
      <c r="K162" s="204" t="str">
        <f>IF(K161&lt;&gt;"",K161*PRINCIPAL!$C$24,"")</f>
        <v/>
      </c>
      <c r="L162" s="204" t="str">
        <f>IF(L161&lt;&gt;"",L161*PRINCIPAL!$C$24,"")</f>
        <v/>
      </c>
      <c r="M162" s="204" t="str">
        <f>IF(M161&lt;&gt;"",M161*PRINCIPAL!$C$24,"")</f>
        <v/>
      </c>
      <c r="N162" s="204" t="str">
        <f>IF(N161&lt;&gt;"",N161*PRINCIPAL!$C$24,"")</f>
        <v/>
      </c>
      <c r="O162" s="204" t="str">
        <f>IF(O161&lt;&gt;"",O161*PRINCIPAL!$C$24,"")</f>
        <v/>
      </c>
      <c r="P162" s="204" t="str">
        <f>IF(P161&lt;&gt;"",P161*PRINCIPAL!$C$24,"")</f>
        <v/>
      </c>
      <c r="Q162" s="204" t="str">
        <f>IF(Q161&lt;&gt;"",Q161*PRINCIPAL!$C$24,"")</f>
        <v/>
      </c>
      <c r="R162" s="204" t="str">
        <f>IF(R161&lt;&gt;"",R161*PRINCIPAL!$C$24,"")</f>
        <v/>
      </c>
      <c r="S162" s="204" t="str">
        <f>IF(S161&lt;&gt;"",S161*PRINCIPAL!$C$24,"")</f>
        <v/>
      </c>
      <c r="T162" s="204" t="str">
        <f>IF(T161&lt;&gt;"",T161*PRINCIPAL!$C$24,"")</f>
        <v/>
      </c>
      <c r="U162" s="204" t="str">
        <f>IF(U161&lt;&gt;"",U161*PRINCIPAL!$C$24,"")</f>
        <v/>
      </c>
      <c r="V162" s="204" t="str">
        <f>IF(V161&lt;&gt;"",V161*PRINCIPAL!$C$24,"")</f>
        <v/>
      </c>
      <c r="W162" s="204" t="str">
        <f>IF(W161&lt;&gt;"",W161*PRINCIPAL!$C$24,"")</f>
        <v/>
      </c>
      <c r="X162" s="204" t="str">
        <f>IF(X161&lt;&gt;"",X161*PRINCIPAL!$C$24,"")</f>
        <v/>
      </c>
      <c r="Y162" s="204" t="str">
        <f>IF(Y161&lt;&gt;"",Y161*PRINCIPAL!$C$24,"")</f>
        <v/>
      </c>
      <c r="Z162" s="204" t="str">
        <f>IF(Z161&lt;&gt;"",Z161*PRINCIPAL!$C$24,"")</f>
        <v/>
      </c>
      <c r="AA162" s="204" t="str">
        <f>IF(AA161&lt;&gt;"",AA161*PRINCIPAL!$C$24,"")</f>
        <v/>
      </c>
      <c r="AB162" s="204" t="str">
        <f>IF(AB161&lt;&gt;"",AB161*PRINCIPAL!$C$24,"")</f>
        <v/>
      </c>
      <c r="AC162" s="204" t="str">
        <f>IF(AC161&lt;&gt;"",AC161*PRINCIPAL!$C$24,"")</f>
        <v/>
      </c>
      <c r="AD162" s="204" t="str">
        <f>IF(AD161&lt;&gt;"",AD161*PRINCIPAL!$C$24,"")</f>
        <v/>
      </c>
      <c r="AE162" s="204" t="str">
        <f>IF(AE161&lt;&gt;"",AE161*PRINCIPAL!$C$24,"")</f>
        <v/>
      </c>
      <c r="AF162" s="204" t="str">
        <f>IF(AF161&lt;&gt;"",AF161*PRINCIPAL!$C$24,"")</f>
        <v/>
      </c>
      <c r="AG162" s="204" t="str">
        <f>IF(AG161&lt;&gt;"",AG161*PRINCIPAL!$C$24,"")</f>
        <v/>
      </c>
      <c r="AH162" s="204" t="str">
        <f>IF(AH161&lt;&gt;"",AH161*PRINCIPAL!$C$24,"")</f>
        <v/>
      </c>
      <c r="AI162" s="204" t="str">
        <f>IF(AI161&lt;&gt;"",AI161*PRINCIPAL!$C$24,"")</f>
        <v/>
      </c>
      <c r="AJ162" s="204" t="str">
        <f>IF(AJ161&lt;&gt;"",AJ161*PRINCIPAL!$C$24,"")</f>
        <v/>
      </c>
      <c r="AK162" s="204" t="str">
        <f>IF(AK161&lt;&gt;"",AK161*PRINCIPAL!$C$24,"")</f>
        <v/>
      </c>
      <c r="AL162" s="204" t="str">
        <f>IF(AL161&lt;&gt;"",AL161*PRINCIPAL!$C$24,"")</f>
        <v/>
      </c>
      <c r="AM162" s="204" t="str">
        <f>IF(AM161&lt;&gt;"",AM161*PRINCIPAL!$C$24,"")</f>
        <v/>
      </c>
      <c r="AN162" s="204" t="str">
        <f>IF(AN161&lt;&gt;"",AN161*PRINCIPAL!$C$24,"")</f>
        <v/>
      </c>
      <c r="AO162" s="270" t="str">
        <f>IF(AO161&lt;&gt;"",AO161*PRINCIPAL!$C$24,"")</f>
        <v/>
      </c>
    </row>
    <row r="163" spans="2:41" ht="12.45" customHeight="1" thickBot="1" x14ac:dyDescent="0.35">
      <c r="B163" s="455" t="s">
        <v>152</v>
      </c>
      <c r="C163" s="458" t="s">
        <v>108</v>
      </c>
      <c r="D163" s="459"/>
      <c r="E163" s="317" t="s">
        <v>126</v>
      </c>
      <c r="F163" s="329" t="s">
        <v>38</v>
      </c>
      <c r="G163" s="318" t="str">
        <f>IF('Sumário de Resultados'!C67&lt;&gt;"",$G$3*'Sumário de Resultados'!C67,"")</f>
        <v/>
      </c>
      <c r="H163" s="318" t="str">
        <f>IF('Sumário de Resultados'!D67&lt;&gt;"",$G$3*'Sumário de Resultados'!D67,"")</f>
        <v/>
      </c>
      <c r="I163" s="318" t="str">
        <f>IF('Sumário de Resultados'!E67&lt;&gt;"",$G$3*'Sumário de Resultados'!E67,"")</f>
        <v/>
      </c>
      <c r="J163" s="318" t="str">
        <f>IF('Sumário de Resultados'!F67&lt;&gt;"",$G$3*'Sumário de Resultados'!F67,"")</f>
        <v/>
      </c>
      <c r="K163" s="318" t="str">
        <f>IF('Sumário de Resultados'!G67&lt;&gt;"",$G$3*'Sumário de Resultados'!G67,"")</f>
        <v/>
      </c>
      <c r="L163" s="318" t="str">
        <f>IF('Sumário de Resultados'!H67&lt;&gt;"",$G$3*'Sumário de Resultados'!H67,"")</f>
        <v/>
      </c>
      <c r="M163" s="318" t="str">
        <f>IF('Sumário de Resultados'!I67&lt;&gt;"",$G$3*'Sumário de Resultados'!I67,"")</f>
        <v/>
      </c>
      <c r="N163" s="318" t="str">
        <f>IF('Sumário de Resultados'!J67&lt;&gt;"",$G$3*'Sumário de Resultados'!J67,"")</f>
        <v/>
      </c>
      <c r="O163" s="318" t="str">
        <f>IF('Sumário de Resultados'!K67&lt;&gt;"",$G$3*'Sumário de Resultados'!K67,"")</f>
        <v/>
      </c>
      <c r="P163" s="318" t="str">
        <f>IF('Sumário de Resultados'!L67&lt;&gt;"",$G$3*'Sumário de Resultados'!L67,"")</f>
        <v/>
      </c>
      <c r="Q163" s="318" t="str">
        <f>IF('Sumário de Resultados'!M67&lt;&gt;"",$G$3*'Sumário de Resultados'!M67,"")</f>
        <v/>
      </c>
      <c r="R163" s="318" t="str">
        <f>IF('Sumário de Resultados'!N67&lt;&gt;"",$G$3*'Sumário de Resultados'!N67,"")</f>
        <v/>
      </c>
      <c r="S163" s="318" t="str">
        <f>IF('Sumário de Resultados'!O67&lt;&gt;"",$G$3*'Sumário de Resultados'!O67,"")</f>
        <v/>
      </c>
      <c r="T163" s="318" t="str">
        <f>IF('Sumário de Resultados'!P67&lt;&gt;"",$G$3*'Sumário de Resultados'!P67,"")</f>
        <v/>
      </c>
      <c r="U163" s="318" t="str">
        <f>IF('Sumário de Resultados'!Q67&lt;&gt;"",$G$3*'Sumário de Resultados'!Q67,"")</f>
        <v/>
      </c>
      <c r="V163" s="318" t="str">
        <f>IF('Sumário de Resultados'!R67&lt;&gt;"",$G$3*'Sumário de Resultados'!R67,"")</f>
        <v/>
      </c>
      <c r="W163" s="318" t="str">
        <f>IF('Sumário de Resultados'!S67&lt;&gt;"",$G$3*'Sumário de Resultados'!S67,"")</f>
        <v/>
      </c>
      <c r="X163" s="318" t="str">
        <f>IF('Sumário de Resultados'!T67&lt;&gt;"",$G$3*'Sumário de Resultados'!T67,"")</f>
        <v/>
      </c>
      <c r="Y163" s="318" t="str">
        <f>IF('Sumário de Resultados'!U67&lt;&gt;"",$G$3*'Sumário de Resultados'!U67,"")</f>
        <v/>
      </c>
      <c r="Z163" s="318" t="str">
        <f>IF('Sumário de Resultados'!V67&lt;&gt;"",$G$3*'Sumário de Resultados'!V67,"")</f>
        <v/>
      </c>
      <c r="AA163" s="318" t="str">
        <f>IF('Sumário de Resultados'!W67&lt;&gt;"",$G$3*'Sumário de Resultados'!W67,"")</f>
        <v/>
      </c>
      <c r="AB163" s="318" t="str">
        <f>IF('Sumário de Resultados'!X67&lt;&gt;"",$G$3*'Sumário de Resultados'!X67,"")</f>
        <v/>
      </c>
      <c r="AC163" s="318" t="str">
        <f>IF('Sumário de Resultados'!Y67&lt;&gt;"",$G$3*'Sumário de Resultados'!Y67,"")</f>
        <v/>
      </c>
      <c r="AD163" s="318" t="str">
        <f>IF('Sumário de Resultados'!Z67&lt;&gt;"",$G$3*'Sumário de Resultados'!Z67,"")</f>
        <v/>
      </c>
      <c r="AE163" s="318" t="str">
        <f>IF('Sumário de Resultados'!AA67&lt;&gt;"",$G$3*'Sumário de Resultados'!AA67,"")</f>
        <v/>
      </c>
      <c r="AF163" s="318" t="str">
        <f>IF('Sumário de Resultados'!AB67&lt;&gt;"",$G$3*'Sumário de Resultados'!AB67,"")</f>
        <v/>
      </c>
      <c r="AG163" s="318" t="str">
        <f>IF('Sumário de Resultados'!AC67&lt;&gt;"",$G$3*'Sumário de Resultados'!AC67,"")</f>
        <v/>
      </c>
      <c r="AH163" s="318" t="str">
        <f>IF('Sumário de Resultados'!AD67&lt;&gt;"",$G$3*'Sumário de Resultados'!AD67,"")</f>
        <v/>
      </c>
      <c r="AI163" s="318" t="str">
        <f>IF('Sumário de Resultados'!AE67&lt;&gt;"",$G$3*'Sumário de Resultados'!AE67,"")</f>
        <v/>
      </c>
      <c r="AJ163" s="318" t="str">
        <f>IF('Sumário de Resultados'!AF67&lt;&gt;"",$G$3*'Sumário de Resultados'!AF67,"")</f>
        <v/>
      </c>
      <c r="AK163" s="318" t="str">
        <f>IF('Sumário de Resultados'!AG67&lt;&gt;"",$G$3*'Sumário de Resultados'!AG67,"")</f>
        <v/>
      </c>
      <c r="AL163" s="318" t="str">
        <f>IF('Sumário de Resultados'!AH67&lt;&gt;"",$G$3*'Sumário de Resultados'!AH67,"")</f>
        <v/>
      </c>
      <c r="AM163" s="318" t="str">
        <f>IF('Sumário de Resultados'!AI67&lt;&gt;"",$G$3*'Sumário de Resultados'!AI67,"")</f>
        <v/>
      </c>
      <c r="AN163" s="318" t="str">
        <f>IF('Sumário de Resultados'!AJ67&lt;&gt;"",$G$3*'Sumário de Resultados'!AJ67,"")</f>
        <v/>
      </c>
      <c r="AO163" s="319" t="str">
        <f>IF('Sumário de Resultados'!AK67&lt;&gt;"",$G$3*'Sumário de Resultados'!AK67,"")</f>
        <v/>
      </c>
    </row>
    <row r="164" spans="2:41" ht="12.45" customHeight="1" x14ac:dyDescent="0.3">
      <c r="B164" s="456"/>
      <c r="C164" s="430" t="s">
        <v>117</v>
      </c>
      <c r="D164" s="424" t="s">
        <v>111</v>
      </c>
      <c r="E164" s="312" t="s">
        <v>46</v>
      </c>
      <c r="F164" s="247" t="s">
        <v>38</v>
      </c>
      <c r="G164" s="247"/>
      <c r="H164" s="233"/>
      <c r="I164" s="247"/>
      <c r="J164" s="248"/>
      <c r="K164" s="256"/>
      <c r="L164" s="247"/>
      <c r="M164" s="247"/>
      <c r="N164" s="247"/>
      <c r="O164" s="249"/>
      <c r="P164" s="249"/>
      <c r="Q164" s="249"/>
      <c r="R164" s="249"/>
      <c r="S164" s="249"/>
      <c r="T164" s="249"/>
      <c r="U164" s="249"/>
      <c r="V164" s="249"/>
      <c r="W164" s="249"/>
      <c r="X164" s="249"/>
      <c r="Y164" s="249"/>
      <c r="Z164" s="249"/>
      <c r="AA164" s="249"/>
      <c r="AB164" s="249"/>
      <c r="AC164" s="249"/>
      <c r="AD164" s="254"/>
      <c r="AE164" s="249"/>
      <c r="AF164" s="249"/>
      <c r="AG164" s="249"/>
      <c r="AH164" s="249"/>
      <c r="AI164" s="249"/>
      <c r="AJ164" s="249"/>
      <c r="AK164" s="249"/>
      <c r="AL164" s="249"/>
      <c r="AM164" s="254"/>
      <c r="AN164" s="254"/>
      <c r="AO164" s="275"/>
    </row>
    <row r="165" spans="2:41" ht="12.45" customHeight="1" x14ac:dyDescent="0.3">
      <c r="B165" s="456"/>
      <c r="C165" s="430"/>
      <c r="D165" s="424"/>
      <c r="E165" s="224" t="s">
        <v>109</v>
      </c>
      <c r="F165" s="203" t="s">
        <v>38</v>
      </c>
      <c r="G165" s="231"/>
      <c r="H165" s="229"/>
      <c r="I165" s="203"/>
      <c r="J165" s="233"/>
      <c r="K165" s="202"/>
      <c r="L165" s="203"/>
      <c r="M165" s="203"/>
      <c r="N165" s="203"/>
      <c r="O165" s="236"/>
      <c r="P165" s="236"/>
      <c r="Q165" s="236"/>
      <c r="R165" s="236"/>
      <c r="S165" s="236"/>
      <c r="T165" s="236"/>
      <c r="U165" s="236"/>
      <c r="V165" s="236"/>
      <c r="W165" s="236"/>
      <c r="X165" s="236"/>
      <c r="Y165" s="236"/>
      <c r="Z165" s="236"/>
      <c r="AA165" s="236"/>
      <c r="AB165" s="236"/>
      <c r="AC165" s="236"/>
      <c r="AD165" s="240"/>
      <c r="AE165" s="236"/>
      <c r="AF165" s="236"/>
      <c r="AG165" s="236"/>
      <c r="AH165" s="236"/>
      <c r="AI165" s="236"/>
      <c r="AJ165" s="236"/>
      <c r="AK165" s="236"/>
      <c r="AL165" s="236"/>
      <c r="AM165" s="240"/>
      <c r="AN165" s="240"/>
      <c r="AO165" s="274"/>
    </row>
    <row r="166" spans="2:41" ht="12.45" customHeight="1" x14ac:dyDescent="0.3">
      <c r="B166" s="456"/>
      <c r="C166" s="430"/>
      <c r="D166" s="424"/>
      <c r="E166" s="224" t="s">
        <v>127</v>
      </c>
      <c r="F166" s="203" t="s">
        <v>38</v>
      </c>
      <c r="G166" s="203"/>
      <c r="H166" s="218"/>
      <c r="I166" s="203"/>
      <c r="J166" s="218"/>
      <c r="K166" s="202"/>
      <c r="L166" s="203"/>
      <c r="M166" s="203"/>
      <c r="N166" s="203"/>
      <c r="O166" s="236"/>
      <c r="P166" s="236"/>
      <c r="Q166" s="236"/>
      <c r="R166" s="236"/>
      <c r="S166" s="236"/>
      <c r="T166" s="236"/>
      <c r="U166" s="236"/>
      <c r="V166" s="236"/>
      <c r="W166" s="236"/>
      <c r="X166" s="236"/>
      <c r="Y166" s="236"/>
      <c r="Z166" s="236"/>
      <c r="AA166" s="236"/>
      <c r="AB166" s="236"/>
      <c r="AC166" s="251"/>
      <c r="AD166" s="240"/>
      <c r="AE166" s="236"/>
      <c r="AF166" s="236"/>
      <c r="AG166" s="236"/>
      <c r="AH166" s="236"/>
      <c r="AI166" s="236"/>
      <c r="AJ166" s="236"/>
      <c r="AK166" s="236"/>
      <c r="AL166" s="236"/>
      <c r="AM166" s="240"/>
      <c r="AN166" s="240"/>
      <c r="AO166" s="274"/>
    </row>
    <row r="167" spans="2:41" ht="12.45" customHeight="1" x14ac:dyDescent="0.3">
      <c r="B167" s="456"/>
      <c r="C167" s="430"/>
      <c r="D167" s="425"/>
      <c r="E167" s="220" t="s">
        <v>126</v>
      </c>
      <c r="F167" s="320" t="s">
        <v>38</v>
      </c>
      <c r="G167" s="200" t="str">
        <f>IF(AND(G164&lt;&gt;"",G165&lt;&gt;"",G166&lt;&gt;""),G164*G165*G166,"")</f>
        <v/>
      </c>
      <c r="H167" s="198" t="str">
        <f>IF(AND(H164&lt;&gt;"",H165&lt;&gt;"",H166&lt;&gt;""),H164*H165*H166,"")</f>
        <v/>
      </c>
      <c r="I167" s="200" t="str">
        <f t="shared" ref="I167:AJ167" si="85">IF(AND(I164&lt;&gt;"",I165&lt;&gt;"",I166&lt;&gt;""),I164*I165*I166,"")</f>
        <v/>
      </c>
      <c r="J167" s="200" t="str">
        <f t="shared" si="85"/>
        <v/>
      </c>
      <c r="K167" s="200" t="str">
        <f t="shared" si="85"/>
        <v/>
      </c>
      <c r="L167" s="204" t="str">
        <f t="shared" si="85"/>
        <v/>
      </c>
      <c r="M167" s="204" t="str">
        <f t="shared" si="85"/>
        <v/>
      </c>
      <c r="N167" s="204" t="str">
        <f t="shared" si="85"/>
        <v/>
      </c>
      <c r="O167" s="204" t="str">
        <f t="shared" si="85"/>
        <v/>
      </c>
      <c r="P167" s="204" t="str">
        <f t="shared" si="85"/>
        <v/>
      </c>
      <c r="Q167" s="204" t="str">
        <f t="shared" si="85"/>
        <v/>
      </c>
      <c r="R167" s="204" t="str">
        <f t="shared" si="85"/>
        <v/>
      </c>
      <c r="S167" s="204" t="str">
        <f t="shared" si="85"/>
        <v/>
      </c>
      <c r="T167" s="204" t="str">
        <f t="shared" si="85"/>
        <v/>
      </c>
      <c r="U167" s="204" t="str">
        <f t="shared" si="85"/>
        <v/>
      </c>
      <c r="V167" s="204" t="str">
        <f t="shared" si="85"/>
        <v/>
      </c>
      <c r="W167" s="204" t="str">
        <f t="shared" si="85"/>
        <v/>
      </c>
      <c r="X167" s="204" t="str">
        <f t="shared" si="85"/>
        <v/>
      </c>
      <c r="Y167" s="204" t="str">
        <f t="shared" si="85"/>
        <v/>
      </c>
      <c r="Z167" s="204" t="str">
        <f t="shared" si="85"/>
        <v/>
      </c>
      <c r="AA167" s="204" t="str">
        <f t="shared" si="85"/>
        <v/>
      </c>
      <c r="AB167" s="204" t="str">
        <f t="shared" si="85"/>
        <v/>
      </c>
      <c r="AC167" s="204" t="str">
        <f t="shared" si="85"/>
        <v/>
      </c>
      <c r="AD167" s="200" t="str">
        <f t="shared" si="85"/>
        <v/>
      </c>
      <c r="AE167" s="200" t="str">
        <f t="shared" si="85"/>
        <v/>
      </c>
      <c r="AF167" s="200" t="str">
        <f t="shared" si="85"/>
        <v/>
      </c>
      <c r="AG167" s="200" t="str">
        <f t="shared" si="85"/>
        <v/>
      </c>
      <c r="AH167" s="204" t="str">
        <f t="shared" si="85"/>
        <v/>
      </c>
      <c r="AI167" s="204" t="str">
        <f t="shared" si="85"/>
        <v/>
      </c>
      <c r="AJ167" s="204" t="str">
        <f t="shared" si="85"/>
        <v/>
      </c>
      <c r="AK167" s="204" t="str">
        <f>IF(AND(AK164&lt;&gt;"",AK165&lt;&gt;"",AK166&lt;&gt;""),AK164*AK165*AK166,"")</f>
        <v/>
      </c>
      <c r="AL167" s="204" t="str">
        <f t="shared" ref="AL167:AO167" si="86">IF(AND(AL164&lt;&gt;"",AL165&lt;&gt;"",AL166&lt;&gt;""),AL164*AL165*AL166,"")</f>
        <v/>
      </c>
      <c r="AM167" s="204" t="str">
        <f t="shared" si="86"/>
        <v/>
      </c>
      <c r="AN167" s="204" t="str">
        <f t="shared" si="86"/>
        <v/>
      </c>
      <c r="AO167" s="270" t="str">
        <f t="shared" si="86"/>
        <v/>
      </c>
    </row>
    <row r="168" spans="2:41" ht="12.45" customHeight="1" x14ac:dyDescent="0.3">
      <c r="B168" s="456"/>
      <c r="C168" s="430"/>
      <c r="D168" s="426" t="s">
        <v>111</v>
      </c>
      <c r="E168" s="243" t="s">
        <v>46</v>
      </c>
      <c r="F168" s="203" t="s">
        <v>38</v>
      </c>
      <c r="G168" s="203"/>
      <c r="H168" s="203"/>
      <c r="I168" s="202"/>
      <c r="J168" s="244"/>
      <c r="K168" s="244"/>
      <c r="L168" s="203"/>
      <c r="M168" s="203"/>
      <c r="N168" s="250"/>
      <c r="O168" s="251"/>
      <c r="P168" s="251"/>
      <c r="Q168" s="251"/>
      <c r="R168" s="251"/>
      <c r="S168" s="251"/>
      <c r="T168" s="251"/>
      <c r="U168" s="251"/>
      <c r="V168" s="251"/>
      <c r="W168" s="251"/>
      <c r="X168" s="236"/>
      <c r="Y168" s="240"/>
      <c r="Z168" s="236"/>
      <c r="AA168" s="236"/>
      <c r="AB168" s="240"/>
      <c r="AC168" s="236"/>
      <c r="AD168" s="237"/>
      <c r="AE168" s="238"/>
      <c r="AF168" s="236"/>
      <c r="AG168" s="236"/>
      <c r="AH168" s="249"/>
      <c r="AI168" s="249"/>
      <c r="AJ168" s="236"/>
      <c r="AK168" s="236"/>
      <c r="AL168" s="236"/>
      <c r="AM168" s="236"/>
      <c r="AN168" s="254"/>
      <c r="AO168" s="275"/>
    </row>
    <row r="169" spans="2:41" ht="12.45" customHeight="1" x14ac:dyDescent="0.3">
      <c r="B169" s="456"/>
      <c r="C169" s="430"/>
      <c r="D169" s="424"/>
      <c r="E169" s="245" t="s">
        <v>109</v>
      </c>
      <c r="F169" s="203" t="s">
        <v>38</v>
      </c>
      <c r="G169" s="246"/>
      <c r="H169" s="203"/>
      <c r="I169" s="231"/>
      <c r="J169" s="203"/>
      <c r="K169" s="218"/>
      <c r="L169" s="247"/>
      <c r="M169" s="247"/>
      <c r="N169" s="203"/>
      <c r="O169" s="236"/>
      <c r="P169" s="236"/>
      <c r="Q169" s="236"/>
      <c r="R169" s="236"/>
      <c r="S169" s="236"/>
      <c r="T169" s="236"/>
      <c r="U169" s="236"/>
      <c r="V169" s="236"/>
      <c r="W169" s="236"/>
      <c r="X169" s="236"/>
      <c r="Y169" s="240"/>
      <c r="Z169" s="236"/>
      <c r="AA169" s="236"/>
      <c r="AB169" s="240"/>
      <c r="AC169" s="249"/>
      <c r="AD169" s="252"/>
      <c r="AE169" s="253"/>
      <c r="AF169" s="236"/>
      <c r="AG169" s="249"/>
      <c r="AH169" s="249"/>
      <c r="AI169" s="249"/>
      <c r="AJ169" s="249"/>
      <c r="AK169" s="249"/>
      <c r="AL169" s="249"/>
      <c r="AM169" s="236"/>
      <c r="AN169" s="240"/>
      <c r="AO169" s="274"/>
    </row>
    <row r="170" spans="2:41" ht="12.45" customHeight="1" x14ac:dyDescent="0.3">
      <c r="B170" s="456"/>
      <c r="C170" s="430"/>
      <c r="D170" s="424"/>
      <c r="E170" s="245" t="s">
        <v>127</v>
      </c>
      <c r="F170" s="203" t="s">
        <v>38</v>
      </c>
      <c r="G170" s="202"/>
      <c r="H170" s="203"/>
      <c r="I170" s="203"/>
      <c r="J170" s="247"/>
      <c r="K170" s="248"/>
      <c r="L170" s="203"/>
      <c r="M170" s="203"/>
      <c r="N170" s="247"/>
      <c r="O170" s="249"/>
      <c r="P170" s="249"/>
      <c r="Q170" s="249"/>
      <c r="R170" s="249"/>
      <c r="S170" s="249"/>
      <c r="T170" s="249"/>
      <c r="U170" s="249"/>
      <c r="V170" s="249"/>
      <c r="W170" s="249"/>
      <c r="X170" s="236"/>
      <c r="Y170" s="240"/>
      <c r="Z170" s="236"/>
      <c r="AA170" s="236"/>
      <c r="AB170" s="240"/>
      <c r="AC170" s="249"/>
      <c r="AD170" s="252"/>
      <c r="AE170" s="253"/>
      <c r="AF170" s="236"/>
      <c r="AG170" s="249"/>
      <c r="AH170" s="236"/>
      <c r="AI170" s="236"/>
      <c r="AJ170" s="236"/>
      <c r="AK170" s="236"/>
      <c r="AL170" s="236"/>
      <c r="AM170" s="236"/>
      <c r="AN170" s="240"/>
      <c r="AO170" s="274"/>
    </row>
    <row r="171" spans="2:41" ht="12.45" customHeight="1" x14ac:dyDescent="0.3">
      <c r="B171" s="456"/>
      <c r="C171" s="430"/>
      <c r="D171" s="425"/>
      <c r="E171" s="220" t="s">
        <v>126</v>
      </c>
      <c r="F171" s="321" t="s">
        <v>38</v>
      </c>
      <c r="G171" s="259" t="str">
        <f>IF(AND(G168&lt;&gt;"",G169&lt;&gt;"",G170&lt;&gt;""),G168*G169*G170,"")</f>
        <v/>
      </c>
      <c r="H171" s="259" t="str">
        <f t="shared" ref="H171:AO171" si="87">IF(AND(H168&lt;&gt;"",H169&lt;&gt;"",H170&lt;&gt;""),H168*H169*H170,"")</f>
        <v/>
      </c>
      <c r="I171" s="259" t="str">
        <f t="shared" si="87"/>
        <v/>
      </c>
      <c r="J171" s="259" t="str">
        <f t="shared" si="87"/>
        <v/>
      </c>
      <c r="K171" s="259" t="str">
        <f t="shared" si="87"/>
        <v/>
      </c>
      <c r="L171" s="259" t="str">
        <f t="shared" si="87"/>
        <v/>
      </c>
      <c r="M171" s="259" t="str">
        <f t="shared" si="87"/>
        <v/>
      </c>
      <c r="N171" s="259" t="str">
        <f t="shared" si="87"/>
        <v/>
      </c>
      <c r="O171" s="259" t="str">
        <f t="shared" si="87"/>
        <v/>
      </c>
      <c r="P171" s="259" t="str">
        <f t="shared" si="87"/>
        <v/>
      </c>
      <c r="Q171" s="259" t="str">
        <f t="shared" si="87"/>
        <v/>
      </c>
      <c r="R171" s="259" t="str">
        <f t="shared" si="87"/>
        <v/>
      </c>
      <c r="S171" s="259" t="str">
        <f t="shared" si="87"/>
        <v/>
      </c>
      <c r="T171" s="259" t="str">
        <f t="shared" si="87"/>
        <v/>
      </c>
      <c r="U171" s="259" t="str">
        <f t="shared" si="87"/>
        <v/>
      </c>
      <c r="V171" s="259" t="str">
        <f t="shared" si="87"/>
        <v/>
      </c>
      <c r="W171" s="259" t="str">
        <f t="shared" si="87"/>
        <v/>
      </c>
      <c r="X171" s="259" t="str">
        <f t="shared" si="87"/>
        <v/>
      </c>
      <c r="Y171" s="260" t="str">
        <f t="shared" si="87"/>
        <v/>
      </c>
      <c r="Z171" s="261" t="str">
        <f t="shared" si="87"/>
        <v/>
      </c>
      <c r="AA171" s="259" t="str">
        <f t="shared" si="87"/>
        <v/>
      </c>
      <c r="AB171" s="260" t="str">
        <f t="shared" si="87"/>
        <v/>
      </c>
      <c r="AC171" s="261" t="str">
        <f t="shared" si="87"/>
        <v/>
      </c>
      <c r="AD171" s="259" t="str">
        <f t="shared" si="87"/>
        <v/>
      </c>
      <c r="AE171" s="259" t="str">
        <f t="shared" si="87"/>
        <v/>
      </c>
      <c r="AF171" s="259" t="str">
        <f t="shared" si="87"/>
        <v/>
      </c>
      <c r="AG171" s="259" t="str">
        <f t="shared" si="87"/>
        <v/>
      </c>
      <c r="AH171" s="259" t="str">
        <f t="shared" si="87"/>
        <v/>
      </c>
      <c r="AI171" s="259" t="str">
        <f t="shared" si="87"/>
        <v/>
      </c>
      <c r="AJ171" s="259" t="str">
        <f t="shared" si="87"/>
        <v/>
      </c>
      <c r="AK171" s="259" t="str">
        <f t="shared" si="87"/>
        <v/>
      </c>
      <c r="AL171" s="259" t="str">
        <f t="shared" si="87"/>
        <v/>
      </c>
      <c r="AM171" s="259" t="str">
        <f t="shared" si="87"/>
        <v/>
      </c>
      <c r="AN171" s="259" t="str">
        <f t="shared" si="87"/>
        <v/>
      </c>
      <c r="AO171" s="276" t="str">
        <f t="shared" si="87"/>
        <v/>
      </c>
    </row>
    <row r="172" spans="2:41" ht="12.45" customHeight="1" x14ac:dyDescent="0.3">
      <c r="B172" s="456"/>
      <c r="C172" s="430"/>
      <c r="D172" s="426" t="s">
        <v>111</v>
      </c>
      <c r="E172" s="243" t="s">
        <v>46</v>
      </c>
      <c r="F172" s="203" t="s">
        <v>38</v>
      </c>
      <c r="G172" s="247"/>
      <c r="H172" s="247"/>
      <c r="I172" s="256"/>
      <c r="J172" s="257"/>
      <c r="K172" s="257"/>
      <c r="L172" s="247"/>
      <c r="M172" s="247"/>
      <c r="N172" s="250"/>
      <c r="O172" s="251"/>
      <c r="P172" s="251"/>
      <c r="Q172" s="251"/>
      <c r="R172" s="251"/>
      <c r="S172" s="251"/>
      <c r="T172" s="251"/>
      <c r="U172" s="251"/>
      <c r="V172" s="251"/>
      <c r="W172" s="251"/>
      <c r="X172" s="249"/>
      <c r="Y172" s="254"/>
      <c r="Z172" s="249"/>
      <c r="AA172" s="249"/>
      <c r="AB172" s="254"/>
      <c r="AC172" s="249"/>
      <c r="AD172" s="252"/>
      <c r="AE172" s="258"/>
      <c r="AF172" s="249"/>
      <c r="AG172" s="249"/>
      <c r="AH172" s="249"/>
      <c r="AI172" s="249"/>
      <c r="AJ172" s="249"/>
      <c r="AK172" s="249"/>
      <c r="AL172" s="249"/>
      <c r="AM172" s="249"/>
      <c r="AN172" s="254"/>
      <c r="AO172" s="275"/>
    </row>
    <row r="173" spans="2:41" ht="12.45" customHeight="1" x14ac:dyDescent="0.3">
      <c r="B173" s="456"/>
      <c r="C173" s="430"/>
      <c r="D173" s="424"/>
      <c r="E173" s="245" t="s">
        <v>109</v>
      </c>
      <c r="F173" s="203" t="s">
        <v>38</v>
      </c>
      <c r="G173" s="246"/>
      <c r="H173" s="203"/>
      <c r="I173" s="231"/>
      <c r="J173" s="203"/>
      <c r="K173" s="218"/>
      <c r="L173" s="247"/>
      <c r="M173" s="247"/>
      <c r="N173" s="203"/>
      <c r="O173" s="236"/>
      <c r="P173" s="236"/>
      <c r="Q173" s="236"/>
      <c r="R173" s="236"/>
      <c r="S173" s="236"/>
      <c r="T173" s="236"/>
      <c r="U173" s="236"/>
      <c r="V173" s="236"/>
      <c r="W173" s="236"/>
      <c r="X173" s="236"/>
      <c r="Y173" s="240"/>
      <c r="Z173" s="236"/>
      <c r="AA173" s="236"/>
      <c r="AB173" s="240"/>
      <c r="AC173" s="249"/>
      <c r="AD173" s="252"/>
      <c r="AE173" s="253"/>
      <c r="AF173" s="236"/>
      <c r="AG173" s="249"/>
      <c r="AH173" s="249"/>
      <c r="AI173" s="249"/>
      <c r="AJ173" s="249"/>
      <c r="AK173" s="249"/>
      <c r="AL173" s="249"/>
      <c r="AM173" s="236"/>
      <c r="AN173" s="240"/>
      <c r="AO173" s="274"/>
    </row>
    <row r="174" spans="2:41" ht="12.45" customHeight="1" x14ac:dyDescent="0.3">
      <c r="B174" s="456"/>
      <c r="C174" s="430"/>
      <c r="D174" s="424"/>
      <c r="E174" s="245" t="s">
        <v>127</v>
      </c>
      <c r="F174" s="203" t="s">
        <v>38</v>
      </c>
      <c r="G174" s="202"/>
      <c r="H174" s="203"/>
      <c r="I174" s="203"/>
      <c r="J174" s="203"/>
      <c r="K174" s="218"/>
      <c r="L174" s="203"/>
      <c r="M174" s="203"/>
      <c r="N174" s="203"/>
      <c r="O174" s="236"/>
      <c r="P174" s="236"/>
      <c r="Q174" s="236"/>
      <c r="R174" s="236"/>
      <c r="S174" s="236"/>
      <c r="T174" s="236"/>
      <c r="U174" s="236"/>
      <c r="V174" s="236"/>
      <c r="W174" s="236"/>
      <c r="X174" s="236"/>
      <c r="Y174" s="240"/>
      <c r="Z174" s="236"/>
      <c r="AA174" s="236"/>
      <c r="AB174" s="240"/>
      <c r="AC174" s="236"/>
      <c r="AD174" s="237"/>
      <c r="AE174" s="263"/>
      <c r="AF174" s="236"/>
      <c r="AG174" s="236"/>
      <c r="AH174" s="236"/>
      <c r="AI174" s="236"/>
      <c r="AJ174" s="236"/>
      <c r="AK174" s="236"/>
      <c r="AL174" s="236"/>
      <c r="AM174" s="236"/>
      <c r="AN174" s="240"/>
      <c r="AO174" s="274"/>
    </row>
    <row r="175" spans="2:41" ht="12.45" customHeight="1" x14ac:dyDescent="0.3">
      <c r="B175" s="456"/>
      <c r="C175" s="430"/>
      <c r="D175" s="425"/>
      <c r="E175" s="221" t="s">
        <v>126</v>
      </c>
      <c r="F175" s="321" t="s">
        <v>38</v>
      </c>
      <c r="G175" s="259" t="str">
        <f>IF(AND(G172&lt;&gt;"",G173&lt;&gt;"",G174&lt;&gt;""),G172*G173*G174,"")</f>
        <v/>
      </c>
      <c r="H175" s="259" t="str">
        <f t="shared" ref="H175:AO175" si="88">IF(AND(H172&lt;&gt;"",H173&lt;&gt;"",H174&lt;&gt;""),H172*H173*H174,"")</f>
        <v/>
      </c>
      <c r="I175" s="259" t="str">
        <f t="shared" si="88"/>
        <v/>
      </c>
      <c r="J175" s="259" t="str">
        <f t="shared" si="88"/>
        <v/>
      </c>
      <c r="K175" s="259" t="str">
        <f t="shared" si="88"/>
        <v/>
      </c>
      <c r="L175" s="259" t="str">
        <f t="shared" si="88"/>
        <v/>
      </c>
      <c r="M175" s="259" t="str">
        <f t="shared" si="88"/>
        <v/>
      </c>
      <c r="N175" s="259" t="str">
        <f t="shared" si="88"/>
        <v/>
      </c>
      <c r="O175" s="259" t="str">
        <f t="shared" si="88"/>
        <v/>
      </c>
      <c r="P175" s="259" t="str">
        <f t="shared" si="88"/>
        <v/>
      </c>
      <c r="Q175" s="259" t="str">
        <f t="shared" si="88"/>
        <v/>
      </c>
      <c r="R175" s="259" t="str">
        <f t="shared" si="88"/>
        <v/>
      </c>
      <c r="S175" s="259" t="str">
        <f t="shared" si="88"/>
        <v/>
      </c>
      <c r="T175" s="259" t="str">
        <f t="shared" si="88"/>
        <v/>
      </c>
      <c r="U175" s="259" t="str">
        <f t="shared" si="88"/>
        <v/>
      </c>
      <c r="V175" s="259" t="str">
        <f t="shared" si="88"/>
        <v/>
      </c>
      <c r="W175" s="259" t="str">
        <f t="shared" si="88"/>
        <v/>
      </c>
      <c r="X175" s="259" t="str">
        <f t="shared" si="88"/>
        <v/>
      </c>
      <c r="Y175" s="259" t="str">
        <f t="shared" si="88"/>
        <v/>
      </c>
      <c r="Z175" s="259" t="str">
        <f t="shared" si="88"/>
        <v/>
      </c>
      <c r="AA175" s="259" t="str">
        <f t="shared" si="88"/>
        <v/>
      </c>
      <c r="AB175" s="259" t="str">
        <f t="shared" si="88"/>
        <v/>
      </c>
      <c r="AC175" s="259" t="str">
        <f t="shared" si="88"/>
        <v/>
      </c>
      <c r="AD175" s="259" t="str">
        <f t="shared" si="88"/>
        <v/>
      </c>
      <c r="AE175" s="259" t="str">
        <f t="shared" si="88"/>
        <v/>
      </c>
      <c r="AF175" s="259" t="str">
        <f t="shared" si="88"/>
        <v/>
      </c>
      <c r="AG175" s="259" t="str">
        <f t="shared" si="88"/>
        <v/>
      </c>
      <c r="AH175" s="259" t="str">
        <f t="shared" si="88"/>
        <v/>
      </c>
      <c r="AI175" s="259" t="str">
        <f t="shared" si="88"/>
        <v/>
      </c>
      <c r="AJ175" s="259" t="str">
        <f t="shared" si="88"/>
        <v/>
      </c>
      <c r="AK175" s="259" t="str">
        <f t="shared" si="88"/>
        <v/>
      </c>
      <c r="AL175" s="259" t="str">
        <f t="shared" si="88"/>
        <v/>
      </c>
      <c r="AM175" s="259" t="str">
        <f t="shared" si="88"/>
        <v/>
      </c>
      <c r="AN175" s="259" t="str">
        <f t="shared" si="88"/>
        <v/>
      </c>
      <c r="AO175" s="276" t="str">
        <f t="shared" si="88"/>
        <v/>
      </c>
    </row>
    <row r="176" spans="2:41" ht="12.45" customHeight="1" x14ac:dyDescent="0.3">
      <c r="B176" s="456"/>
      <c r="C176" s="430"/>
      <c r="D176" s="426" t="s">
        <v>111</v>
      </c>
      <c r="E176" s="264" t="s">
        <v>46</v>
      </c>
      <c r="F176" s="203" t="s">
        <v>38</v>
      </c>
      <c r="G176" s="247"/>
      <c r="H176" s="247"/>
      <c r="I176" s="256"/>
      <c r="J176" s="257"/>
      <c r="K176" s="257"/>
      <c r="L176" s="247"/>
      <c r="M176" s="247"/>
      <c r="N176" s="250"/>
      <c r="O176" s="251"/>
      <c r="P176" s="251"/>
      <c r="Q176" s="251"/>
      <c r="R176" s="251"/>
      <c r="S176" s="251"/>
      <c r="T176" s="251"/>
      <c r="U176" s="251"/>
      <c r="V176" s="251"/>
      <c r="W176" s="251"/>
      <c r="X176" s="249"/>
      <c r="Y176" s="254"/>
      <c r="Z176" s="249"/>
      <c r="AA176" s="249"/>
      <c r="AB176" s="254"/>
      <c r="AC176" s="249"/>
      <c r="AD176" s="252"/>
      <c r="AE176" s="258"/>
      <c r="AF176" s="249"/>
      <c r="AG176" s="249"/>
      <c r="AH176" s="249"/>
      <c r="AI176" s="249"/>
      <c r="AJ176" s="249"/>
      <c r="AK176" s="249"/>
      <c r="AL176" s="249"/>
      <c r="AM176" s="249"/>
      <c r="AN176" s="254"/>
      <c r="AO176" s="275"/>
    </row>
    <row r="177" spans="2:41" ht="12.45" customHeight="1" x14ac:dyDescent="0.3">
      <c r="B177" s="456"/>
      <c r="C177" s="430"/>
      <c r="D177" s="424"/>
      <c r="E177" s="245" t="s">
        <v>109</v>
      </c>
      <c r="F177" s="203" t="s">
        <v>38</v>
      </c>
      <c r="G177" s="246"/>
      <c r="H177" s="203"/>
      <c r="I177" s="231"/>
      <c r="J177" s="203"/>
      <c r="K177" s="218"/>
      <c r="L177" s="247"/>
      <c r="M177" s="247"/>
      <c r="N177" s="203"/>
      <c r="O177" s="236"/>
      <c r="P177" s="236"/>
      <c r="Q177" s="236"/>
      <c r="R177" s="236"/>
      <c r="S177" s="236"/>
      <c r="T177" s="236"/>
      <c r="U177" s="236"/>
      <c r="V177" s="236"/>
      <c r="W177" s="236"/>
      <c r="X177" s="236"/>
      <c r="Y177" s="240"/>
      <c r="Z177" s="236"/>
      <c r="AA177" s="236"/>
      <c r="AB177" s="240"/>
      <c r="AC177" s="249"/>
      <c r="AD177" s="252"/>
      <c r="AE177" s="253"/>
      <c r="AF177" s="236"/>
      <c r="AG177" s="249"/>
      <c r="AH177" s="249"/>
      <c r="AI177" s="249"/>
      <c r="AJ177" s="249"/>
      <c r="AK177" s="249"/>
      <c r="AL177" s="249"/>
      <c r="AM177" s="236"/>
      <c r="AN177" s="240"/>
      <c r="AO177" s="274"/>
    </row>
    <row r="178" spans="2:41" ht="12.45" customHeight="1" x14ac:dyDescent="0.3">
      <c r="B178" s="456"/>
      <c r="C178" s="430"/>
      <c r="D178" s="424"/>
      <c r="E178" s="245" t="s">
        <v>127</v>
      </c>
      <c r="F178" s="203" t="s">
        <v>38</v>
      </c>
      <c r="G178" s="202"/>
      <c r="H178" s="203"/>
      <c r="I178" s="203"/>
      <c r="J178" s="203"/>
      <c r="K178" s="218"/>
      <c r="L178" s="203"/>
      <c r="M178" s="203"/>
      <c r="N178" s="203"/>
      <c r="O178" s="236"/>
      <c r="P178" s="236"/>
      <c r="Q178" s="236"/>
      <c r="R178" s="236"/>
      <c r="S178" s="236"/>
      <c r="T178" s="236"/>
      <c r="U178" s="236"/>
      <c r="V178" s="236"/>
      <c r="W178" s="236"/>
      <c r="X178" s="236"/>
      <c r="Y178" s="240"/>
      <c r="Z178" s="236"/>
      <c r="AA178" s="236"/>
      <c r="AB178" s="240"/>
      <c r="AC178" s="236"/>
      <c r="AD178" s="237"/>
      <c r="AE178" s="263"/>
      <c r="AF178" s="236"/>
      <c r="AG178" s="236"/>
      <c r="AH178" s="236"/>
      <c r="AI178" s="236"/>
      <c r="AJ178" s="236"/>
      <c r="AK178" s="236"/>
      <c r="AL178" s="236"/>
      <c r="AM178" s="236"/>
      <c r="AN178" s="240"/>
      <c r="AO178" s="274"/>
    </row>
    <row r="179" spans="2:41" ht="12.45" customHeight="1" x14ac:dyDescent="0.3">
      <c r="B179" s="456"/>
      <c r="C179" s="430"/>
      <c r="D179" s="425"/>
      <c r="E179" s="221" t="s">
        <v>126</v>
      </c>
      <c r="F179" s="321" t="s">
        <v>38</v>
      </c>
      <c r="G179" s="259" t="str">
        <f>IF(AND(G176&lt;&gt;"",G177&lt;&gt;"",G178&lt;&gt;""),G176*G177*G178,"")</f>
        <v/>
      </c>
      <c r="H179" s="259" t="str">
        <f t="shared" ref="H179:AO179" si="89">IF(AND(H176&lt;&gt;"",H177&lt;&gt;"",H178&lt;&gt;""),H176*H177*H178,"")</f>
        <v/>
      </c>
      <c r="I179" s="259" t="str">
        <f t="shared" si="89"/>
        <v/>
      </c>
      <c r="J179" s="259" t="str">
        <f t="shared" si="89"/>
        <v/>
      </c>
      <c r="K179" s="259" t="str">
        <f t="shared" si="89"/>
        <v/>
      </c>
      <c r="L179" s="259" t="str">
        <f t="shared" si="89"/>
        <v/>
      </c>
      <c r="M179" s="259" t="str">
        <f t="shared" si="89"/>
        <v/>
      </c>
      <c r="N179" s="259" t="str">
        <f t="shared" si="89"/>
        <v/>
      </c>
      <c r="O179" s="259" t="str">
        <f t="shared" si="89"/>
        <v/>
      </c>
      <c r="P179" s="259" t="str">
        <f t="shared" si="89"/>
        <v/>
      </c>
      <c r="Q179" s="259" t="str">
        <f t="shared" si="89"/>
        <v/>
      </c>
      <c r="R179" s="259" t="str">
        <f t="shared" si="89"/>
        <v/>
      </c>
      <c r="S179" s="259" t="str">
        <f t="shared" si="89"/>
        <v/>
      </c>
      <c r="T179" s="259" t="str">
        <f t="shared" si="89"/>
        <v/>
      </c>
      <c r="U179" s="259" t="str">
        <f t="shared" si="89"/>
        <v/>
      </c>
      <c r="V179" s="259" t="str">
        <f t="shared" si="89"/>
        <v/>
      </c>
      <c r="W179" s="259" t="str">
        <f t="shared" si="89"/>
        <v/>
      </c>
      <c r="X179" s="259" t="str">
        <f t="shared" si="89"/>
        <v/>
      </c>
      <c r="Y179" s="259" t="str">
        <f t="shared" si="89"/>
        <v/>
      </c>
      <c r="Z179" s="259" t="str">
        <f t="shared" si="89"/>
        <v/>
      </c>
      <c r="AA179" s="259" t="str">
        <f t="shared" si="89"/>
        <v/>
      </c>
      <c r="AB179" s="259" t="str">
        <f t="shared" si="89"/>
        <v/>
      </c>
      <c r="AC179" s="259" t="str">
        <f t="shared" si="89"/>
        <v/>
      </c>
      <c r="AD179" s="259" t="str">
        <f t="shared" si="89"/>
        <v/>
      </c>
      <c r="AE179" s="259" t="str">
        <f t="shared" si="89"/>
        <v/>
      </c>
      <c r="AF179" s="259" t="str">
        <f t="shared" si="89"/>
        <v/>
      </c>
      <c r="AG179" s="259" t="str">
        <f t="shared" si="89"/>
        <v/>
      </c>
      <c r="AH179" s="259" t="str">
        <f t="shared" si="89"/>
        <v/>
      </c>
      <c r="AI179" s="259" t="str">
        <f t="shared" si="89"/>
        <v/>
      </c>
      <c r="AJ179" s="259" t="str">
        <f t="shared" si="89"/>
        <v/>
      </c>
      <c r="AK179" s="259" t="str">
        <f t="shared" si="89"/>
        <v/>
      </c>
      <c r="AL179" s="259" t="str">
        <f t="shared" si="89"/>
        <v/>
      </c>
      <c r="AM179" s="259" t="str">
        <f t="shared" si="89"/>
        <v/>
      </c>
      <c r="AN179" s="259" t="str">
        <f t="shared" si="89"/>
        <v/>
      </c>
      <c r="AO179" s="276" t="str">
        <f t="shared" si="89"/>
        <v/>
      </c>
    </row>
    <row r="180" spans="2:41" ht="12.45" customHeight="1" x14ac:dyDescent="0.3">
      <c r="B180" s="456"/>
      <c r="C180" s="430"/>
      <c r="D180" s="426" t="s">
        <v>111</v>
      </c>
      <c r="E180" s="264" t="s">
        <v>46</v>
      </c>
      <c r="F180" s="203" t="s">
        <v>38</v>
      </c>
      <c r="G180" s="247"/>
      <c r="H180" s="247"/>
      <c r="I180" s="256"/>
      <c r="J180" s="257"/>
      <c r="K180" s="257"/>
      <c r="L180" s="247"/>
      <c r="M180" s="247"/>
      <c r="N180" s="250"/>
      <c r="O180" s="251"/>
      <c r="P180" s="251"/>
      <c r="Q180" s="251"/>
      <c r="R180" s="251"/>
      <c r="S180" s="251"/>
      <c r="T180" s="251"/>
      <c r="U180" s="251"/>
      <c r="V180" s="251"/>
      <c r="W180" s="251"/>
      <c r="X180" s="249"/>
      <c r="Y180" s="254"/>
      <c r="Z180" s="249"/>
      <c r="AA180" s="249"/>
      <c r="AB180" s="254"/>
      <c r="AC180" s="249"/>
      <c r="AD180" s="252"/>
      <c r="AE180" s="258"/>
      <c r="AF180" s="249"/>
      <c r="AG180" s="249"/>
      <c r="AH180" s="249"/>
      <c r="AI180" s="249"/>
      <c r="AJ180" s="249"/>
      <c r="AK180" s="249"/>
      <c r="AL180" s="249"/>
      <c r="AM180" s="249"/>
      <c r="AN180" s="254"/>
      <c r="AO180" s="275"/>
    </row>
    <row r="181" spans="2:41" ht="12.45" customHeight="1" x14ac:dyDescent="0.3">
      <c r="B181" s="456"/>
      <c r="C181" s="430"/>
      <c r="D181" s="424"/>
      <c r="E181" s="245" t="s">
        <v>109</v>
      </c>
      <c r="F181" s="203" t="s">
        <v>38</v>
      </c>
      <c r="G181" s="246"/>
      <c r="H181" s="203"/>
      <c r="I181" s="231"/>
      <c r="J181" s="203"/>
      <c r="K181" s="218"/>
      <c r="L181" s="247"/>
      <c r="M181" s="247"/>
      <c r="N181" s="203"/>
      <c r="O181" s="236"/>
      <c r="P181" s="236"/>
      <c r="Q181" s="236"/>
      <c r="R181" s="236"/>
      <c r="S181" s="236"/>
      <c r="T181" s="236"/>
      <c r="U181" s="236"/>
      <c r="V181" s="236"/>
      <c r="W181" s="236"/>
      <c r="X181" s="236"/>
      <c r="Y181" s="240"/>
      <c r="Z181" s="236"/>
      <c r="AA181" s="236"/>
      <c r="AB181" s="240"/>
      <c r="AC181" s="249"/>
      <c r="AD181" s="252"/>
      <c r="AE181" s="253"/>
      <c r="AF181" s="236"/>
      <c r="AG181" s="249"/>
      <c r="AH181" s="249"/>
      <c r="AI181" s="249"/>
      <c r="AJ181" s="249"/>
      <c r="AK181" s="249"/>
      <c r="AL181" s="249"/>
      <c r="AM181" s="236"/>
      <c r="AN181" s="240"/>
      <c r="AO181" s="274"/>
    </row>
    <row r="182" spans="2:41" ht="12.45" customHeight="1" x14ac:dyDescent="0.3">
      <c r="B182" s="456"/>
      <c r="C182" s="430"/>
      <c r="D182" s="424"/>
      <c r="E182" s="245" t="s">
        <v>127</v>
      </c>
      <c r="F182" s="203" t="s">
        <v>38</v>
      </c>
      <c r="G182" s="202"/>
      <c r="H182" s="203"/>
      <c r="I182" s="203"/>
      <c r="J182" s="203"/>
      <c r="K182" s="218"/>
      <c r="L182" s="203"/>
      <c r="M182" s="203"/>
      <c r="N182" s="203"/>
      <c r="O182" s="236"/>
      <c r="P182" s="236"/>
      <c r="Q182" s="236"/>
      <c r="R182" s="236"/>
      <c r="S182" s="236"/>
      <c r="T182" s="236"/>
      <c r="U182" s="236"/>
      <c r="V182" s="236"/>
      <c r="W182" s="236"/>
      <c r="X182" s="236"/>
      <c r="Y182" s="240"/>
      <c r="Z182" s="236"/>
      <c r="AA182" s="236"/>
      <c r="AB182" s="240"/>
      <c r="AC182" s="236"/>
      <c r="AD182" s="237"/>
      <c r="AE182" s="263"/>
      <c r="AF182" s="236"/>
      <c r="AG182" s="236"/>
      <c r="AH182" s="236"/>
      <c r="AI182" s="236"/>
      <c r="AJ182" s="236"/>
      <c r="AK182" s="236"/>
      <c r="AL182" s="236"/>
      <c r="AM182" s="236"/>
      <c r="AN182" s="240"/>
      <c r="AO182" s="274"/>
    </row>
    <row r="183" spans="2:41" ht="12.45" customHeight="1" x14ac:dyDescent="0.3">
      <c r="B183" s="456"/>
      <c r="C183" s="430"/>
      <c r="D183" s="425"/>
      <c r="E183" s="221" t="s">
        <v>126</v>
      </c>
      <c r="F183" s="321" t="s">
        <v>38</v>
      </c>
      <c r="G183" s="259" t="str">
        <f>IF(AND(G180&lt;&gt;"",G181&lt;&gt;"",G182&lt;&gt;""),G180*G181*G182,"")</f>
        <v/>
      </c>
      <c r="H183" s="259" t="str">
        <f t="shared" ref="H183:AO183" si="90">IF(AND(H180&lt;&gt;"",H181&lt;&gt;"",H182&lt;&gt;""),H180*H181*H182,"")</f>
        <v/>
      </c>
      <c r="I183" s="259" t="str">
        <f t="shared" si="90"/>
        <v/>
      </c>
      <c r="J183" s="259" t="str">
        <f t="shared" si="90"/>
        <v/>
      </c>
      <c r="K183" s="259" t="str">
        <f t="shared" si="90"/>
        <v/>
      </c>
      <c r="L183" s="259" t="str">
        <f t="shared" si="90"/>
        <v/>
      </c>
      <c r="M183" s="259" t="str">
        <f t="shared" si="90"/>
        <v/>
      </c>
      <c r="N183" s="259" t="str">
        <f t="shared" si="90"/>
        <v/>
      </c>
      <c r="O183" s="259" t="str">
        <f t="shared" si="90"/>
        <v/>
      </c>
      <c r="P183" s="259" t="str">
        <f t="shared" si="90"/>
        <v/>
      </c>
      <c r="Q183" s="259" t="str">
        <f t="shared" si="90"/>
        <v/>
      </c>
      <c r="R183" s="259" t="str">
        <f t="shared" si="90"/>
        <v/>
      </c>
      <c r="S183" s="259" t="str">
        <f t="shared" si="90"/>
        <v/>
      </c>
      <c r="T183" s="259" t="str">
        <f t="shared" si="90"/>
        <v/>
      </c>
      <c r="U183" s="259" t="str">
        <f t="shared" si="90"/>
        <v/>
      </c>
      <c r="V183" s="259" t="str">
        <f t="shared" si="90"/>
        <v/>
      </c>
      <c r="W183" s="259" t="str">
        <f t="shared" si="90"/>
        <v/>
      </c>
      <c r="X183" s="259" t="str">
        <f t="shared" si="90"/>
        <v/>
      </c>
      <c r="Y183" s="259" t="str">
        <f t="shared" si="90"/>
        <v/>
      </c>
      <c r="Z183" s="259" t="str">
        <f t="shared" si="90"/>
        <v/>
      </c>
      <c r="AA183" s="259" t="str">
        <f t="shared" si="90"/>
        <v/>
      </c>
      <c r="AB183" s="259" t="str">
        <f t="shared" si="90"/>
        <v/>
      </c>
      <c r="AC183" s="259" t="str">
        <f t="shared" si="90"/>
        <v/>
      </c>
      <c r="AD183" s="259" t="str">
        <f t="shared" si="90"/>
        <v/>
      </c>
      <c r="AE183" s="259" t="str">
        <f t="shared" si="90"/>
        <v/>
      </c>
      <c r="AF183" s="259" t="str">
        <f t="shared" si="90"/>
        <v/>
      </c>
      <c r="AG183" s="259" t="str">
        <f t="shared" si="90"/>
        <v/>
      </c>
      <c r="AH183" s="259" t="str">
        <f t="shared" si="90"/>
        <v/>
      </c>
      <c r="AI183" s="259" t="str">
        <f t="shared" si="90"/>
        <v/>
      </c>
      <c r="AJ183" s="259" t="str">
        <f t="shared" si="90"/>
        <v/>
      </c>
      <c r="AK183" s="259" t="str">
        <f t="shared" si="90"/>
        <v/>
      </c>
      <c r="AL183" s="259" t="str">
        <f t="shared" si="90"/>
        <v/>
      </c>
      <c r="AM183" s="259" t="str">
        <f t="shared" si="90"/>
        <v/>
      </c>
      <c r="AN183" s="259" t="str">
        <f t="shared" si="90"/>
        <v/>
      </c>
      <c r="AO183" s="276" t="str">
        <f t="shared" si="90"/>
        <v/>
      </c>
    </row>
    <row r="184" spans="2:41" ht="12.45" customHeight="1" x14ac:dyDescent="0.3">
      <c r="B184" s="456"/>
      <c r="C184" s="430"/>
      <c r="D184" s="426" t="s">
        <v>111</v>
      </c>
      <c r="E184" s="264" t="s">
        <v>46</v>
      </c>
      <c r="F184" s="203" t="s">
        <v>38</v>
      </c>
      <c r="G184" s="247"/>
      <c r="H184" s="247"/>
      <c r="I184" s="256"/>
      <c r="J184" s="257"/>
      <c r="K184" s="257"/>
      <c r="L184" s="247"/>
      <c r="M184" s="247"/>
      <c r="N184" s="250"/>
      <c r="O184" s="251"/>
      <c r="P184" s="251"/>
      <c r="Q184" s="251"/>
      <c r="R184" s="251"/>
      <c r="S184" s="251"/>
      <c r="T184" s="251"/>
      <c r="U184" s="251"/>
      <c r="V184" s="251"/>
      <c r="W184" s="251"/>
      <c r="X184" s="249"/>
      <c r="Y184" s="254"/>
      <c r="Z184" s="249"/>
      <c r="AA184" s="249"/>
      <c r="AB184" s="254"/>
      <c r="AC184" s="249"/>
      <c r="AD184" s="252"/>
      <c r="AE184" s="258"/>
      <c r="AF184" s="249"/>
      <c r="AG184" s="249"/>
      <c r="AH184" s="249"/>
      <c r="AI184" s="249"/>
      <c r="AJ184" s="249"/>
      <c r="AK184" s="249"/>
      <c r="AL184" s="249"/>
      <c r="AM184" s="249"/>
      <c r="AN184" s="254"/>
      <c r="AO184" s="275"/>
    </row>
    <row r="185" spans="2:41" ht="12.45" customHeight="1" x14ac:dyDescent="0.3">
      <c r="B185" s="456"/>
      <c r="C185" s="430"/>
      <c r="D185" s="424"/>
      <c r="E185" s="245" t="s">
        <v>109</v>
      </c>
      <c r="F185" s="203" t="s">
        <v>38</v>
      </c>
      <c r="G185" s="246"/>
      <c r="H185" s="203"/>
      <c r="I185" s="231"/>
      <c r="J185" s="203"/>
      <c r="K185" s="218"/>
      <c r="L185" s="247"/>
      <c r="M185" s="247"/>
      <c r="N185" s="203"/>
      <c r="O185" s="236"/>
      <c r="P185" s="236"/>
      <c r="Q185" s="236"/>
      <c r="R185" s="236"/>
      <c r="S185" s="236"/>
      <c r="T185" s="236"/>
      <c r="U185" s="236"/>
      <c r="V185" s="236"/>
      <c r="W185" s="236"/>
      <c r="X185" s="236"/>
      <c r="Y185" s="240"/>
      <c r="Z185" s="236"/>
      <c r="AA185" s="236"/>
      <c r="AB185" s="240"/>
      <c r="AC185" s="249"/>
      <c r="AD185" s="252"/>
      <c r="AE185" s="253"/>
      <c r="AF185" s="236"/>
      <c r="AG185" s="249"/>
      <c r="AH185" s="249"/>
      <c r="AI185" s="249"/>
      <c r="AJ185" s="249"/>
      <c r="AK185" s="249"/>
      <c r="AL185" s="249"/>
      <c r="AM185" s="236"/>
      <c r="AN185" s="240"/>
      <c r="AO185" s="274"/>
    </row>
    <row r="186" spans="2:41" ht="12.45" customHeight="1" x14ac:dyDescent="0.3">
      <c r="B186" s="456"/>
      <c r="C186" s="430"/>
      <c r="D186" s="424"/>
      <c r="E186" s="245" t="s">
        <v>127</v>
      </c>
      <c r="F186" s="203" t="s">
        <v>38</v>
      </c>
      <c r="G186" s="202"/>
      <c r="H186" s="203"/>
      <c r="I186" s="203"/>
      <c r="J186" s="203"/>
      <c r="K186" s="218"/>
      <c r="L186" s="203"/>
      <c r="M186" s="203"/>
      <c r="N186" s="203"/>
      <c r="O186" s="236"/>
      <c r="P186" s="236"/>
      <c r="Q186" s="236"/>
      <c r="R186" s="236"/>
      <c r="S186" s="236"/>
      <c r="T186" s="236"/>
      <c r="U186" s="236"/>
      <c r="V186" s="236"/>
      <c r="W186" s="236"/>
      <c r="X186" s="236"/>
      <c r="Y186" s="240"/>
      <c r="Z186" s="236"/>
      <c r="AA186" s="236"/>
      <c r="AB186" s="240"/>
      <c r="AC186" s="236"/>
      <c r="AD186" s="237"/>
      <c r="AE186" s="263"/>
      <c r="AF186" s="236"/>
      <c r="AG186" s="236"/>
      <c r="AH186" s="236"/>
      <c r="AI186" s="236"/>
      <c r="AJ186" s="236"/>
      <c r="AK186" s="236"/>
      <c r="AL186" s="236"/>
      <c r="AM186" s="236"/>
      <c r="AN186" s="240"/>
      <c r="AO186" s="274"/>
    </row>
    <row r="187" spans="2:41" ht="12.45" customHeight="1" x14ac:dyDescent="0.3">
      <c r="B187" s="456"/>
      <c r="C187" s="430"/>
      <c r="D187" s="425"/>
      <c r="E187" s="221" t="s">
        <v>126</v>
      </c>
      <c r="F187" s="321" t="s">
        <v>38</v>
      </c>
      <c r="G187" s="259" t="str">
        <f>IF(AND(G184&lt;&gt;"",G185&lt;&gt;"",G186&lt;&gt;""),G184*G185*G186,"")</f>
        <v/>
      </c>
      <c r="H187" s="259" t="str">
        <f t="shared" ref="H187:AO187" si="91">IF(AND(H184&lt;&gt;"",H185&lt;&gt;"",H186&lt;&gt;""),H184*H185*H186,"")</f>
        <v/>
      </c>
      <c r="I187" s="259" t="str">
        <f t="shared" si="91"/>
        <v/>
      </c>
      <c r="J187" s="259" t="str">
        <f t="shared" si="91"/>
        <v/>
      </c>
      <c r="K187" s="259" t="str">
        <f t="shared" si="91"/>
        <v/>
      </c>
      <c r="L187" s="259" t="str">
        <f t="shared" si="91"/>
        <v/>
      </c>
      <c r="M187" s="259" t="str">
        <f t="shared" si="91"/>
        <v/>
      </c>
      <c r="N187" s="259" t="str">
        <f t="shared" si="91"/>
        <v/>
      </c>
      <c r="O187" s="259" t="str">
        <f t="shared" si="91"/>
        <v/>
      </c>
      <c r="P187" s="259" t="str">
        <f t="shared" si="91"/>
        <v/>
      </c>
      <c r="Q187" s="259" t="str">
        <f t="shared" si="91"/>
        <v/>
      </c>
      <c r="R187" s="259" t="str">
        <f t="shared" si="91"/>
        <v/>
      </c>
      <c r="S187" s="259" t="str">
        <f t="shared" si="91"/>
        <v/>
      </c>
      <c r="T187" s="259" t="str">
        <f t="shared" si="91"/>
        <v/>
      </c>
      <c r="U187" s="259" t="str">
        <f t="shared" si="91"/>
        <v/>
      </c>
      <c r="V187" s="259" t="str">
        <f t="shared" si="91"/>
        <v/>
      </c>
      <c r="W187" s="259" t="str">
        <f t="shared" si="91"/>
        <v/>
      </c>
      <c r="X187" s="259" t="str">
        <f t="shared" si="91"/>
        <v/>
      </c>
      <c r="Y187" s="259" t="str">
        <f t="shared" si="91"/>
        <v/>
      </c>
      <c r="Z187" s="259" t="str">
        <f t="shared" si="91"/>
        <v/>
      </c>
      <c r="AA187" s="259" t="str">
        <f t="shared" si="91"/>
        <v/>
      </c>
      <c r="AB187" s="259" t="str">
        <f t="shared" si="91"/>
        <v/>
      </c>
      <c r="AC187" s="259" t="str">
        <f t="shared" si="91"/>
        <v/>
      </c>
      <c r="AD187" s="259" t="str">
        <f t="shared" si="91"/>
        <v/>
      </c>
      <c r="AE187" s="259" t="str">
        <f t="shared" si="91"/>
        <v/>
      </c>
      <c r="AF187" s="259" t="str">
        <f t="shared" si="91"/>
        <v/>
      </c>
      <c r="AG187" s="259" t="str">
        <f t="shared" si="91"/>
        <v/>
      </c>
      <c r="AH187" s="259" t="str">
        <f t="shared" si="91"/>
        <v/>
      </c>
      <c r="AI187" s="259" t="str">
        <f t="shared" si="91"/>
        <v/>
      </c>
      <c r="AJ187" s="259" t="str">
        <f t="shared" si="91"/>
        <v/>
      </c>
      <c r="AK187" s="259" t="str">
        <f t="shared" si="91"/>
        <v/>
      </c>
      <c r="AL187" s="259" t="str">
        <f t="shared" si="91"/>
        <v/>
      </c>
      <c r="AM187" s="259" t="str">
        <f t="shared" si="91"/>
        <v/>
      </c>
      <c r="AN187" s="259" t="str">
        <f t="shared" si="91"/>
        <v/>
      </c>
      <c r="AO187" s="276" t="str">
        <f t="shared" si="91"/>
        <v/>
      </c>
    </row>
    <row r="188" spans="2:41" ht="12.45" customHeight="1" x14ac:dyDescent="0.3">
      <c r="B188" s="456"/>
      <c r="C188" s="430"/>
      <c r="D188" s="426" t="s">
        <v>111</v>
      </c>
      <c r="E188" s="264" t="s">
        <v>46</v>
      </c>
      <c r="F188" s="203" t="s">
        <v>38</v>
      </c>
      <c r="G188" s="247"/>
      <c r="H188" s="247"/>
      <c r="I188" s="256"/>
      <c r="J188" s="257"/>
      <c r="K188" s="257"/>
      <c r="L188" s="247"/>
      <c r="M188" s="247"/>
      <c r="N188" s="250"/>
      <c r="O188" s="251"/>
      <c r="P188" s="251"/>
      <c r="Q188" s="251"/>
      <c r="R188" s="251"/>
      <c r="S188" s="251"/>
      <c r="T188" s="251"/>
      <c r="U188" s="251"/>
      <c r="V188" s="251"/>
      <c r="W188" s="251"/>
      <c r="X188" s="249"/>
      <c r="Y188" s="254"/>
      <c r="Z188" s="249"/>
      <c r="AA188" s="249"/>
      <c r="AB188" s="254"/>
      <c r="AC188" s="249"/>
      <c r="AD188" s="252"/>
      <c r="AE188" s="258"/>
      <c r="AF188" s="249"/>
      <c r="AG188" s="249"/>
      <c r="AH188" s="249"/>
      <c r="AI188" s="249"/>
      <c r="AJ188" s="249"/>
      <c r="AK188" s="249"/>
      <c r="AL188" s="249"/>
      <c r="AM188" s="249"/>
      <c r="AN188" s="254"/>
      <c r="AO188" s="275"/>
    </row>
    <row r="189" spans="2:41" ht="12.45" customHeight="1" x14ac:dyDescent="0.3">
      <c r="B189" s="456"/>
      <c r="C189" s="430"/>
      <c r="D189" s="424"/>
      <c r="E189" s="245" t="s">
        <v>109</v>
      </c>
      <c r="F189" s="203" t="s">
        <v>38</v>
      </c>
      <c r="G189" s="246"/>
      <c r="H189" s="203"/>
      <c r="I189" s="231"/>
      <c r="J189" s="203"/>
      <c r="K189" s="218"/>
      <c r="L189" s="247"/>
      <c r="M189" s="247"/>
      <c r="N189" s="203"/>
      <c r="O189" s="236"/>
      <c r="P189" s="236"/>
      <c r="Q189" s="236"/>
      <c r="R189" s="236"/>
      <c r="S189" s="236"/>
      <c r="T189" s="236"/>
      <c r="U189" s="236"/>
      <c r="V189" s="236"/>
      <c r="W189" s="236"/>
      <c r="X189" s="236"/>
      <c r="Y189" s="240"/>
      <c r="Z189" s="236"/>
      <c r="AA189" s="236"/>
      <c r="AB189" s="240"/>
      <c r="AC189" s="249"/>
      <c r="AD189" s="252"/>
      <c r="AE189" s="253"/>
      <c r="AF189" s="236"/>
      <c r="AG189" s="249"/>
      <c r="AH189" s="249"/>
      <c r="AI189" s="249"/>
      <c r="AJ189" s="249"/>
      <c r="AK189" s="249"/>
      <c r="AL189" s="249"/>
      <c r="AM189" s="236"/>
      <c r="AN189" s="240"/>
      <c r="AO189" s="274"/>
    </row>
    <row r="190" spans="2:41" ht="12.45" customHeight="1" x14ac:dyDescent="0.3">
      <c r="B190" s="456"/>
      <c r="C190" s="430"/>
      <c r="D190" s="424"/>
      <c r="E190" s="243" t="s">
        <v>127</v>
      </c>
      <c r="F190" s="203" t="s">
        <v>38</v>
      </c>
      <c r="G190" s="202"/>
      <c r="H190" s="203"/>
      <c r="I190" s="203"/>
      <c r="J190" s="203"/>
      <c r="K190" s="218"/>
      <c r="L190" s="203"/>
      <c r="M190" s="203"/>
      <c r="N190" s="203"/>
      <c r="O190" s="236"/>
      <c r="P190" s="236"/>
      <c r="Q190" s="236"/>
      <c r="R190" s="236"/>
      <c r="S190" s="236"/>
      <c r="T190" s="236"/>
      <c r="U190" s="236"/>
      <c r="V190" s="236"/>
      <c r="W190" s="236"/>
      <c r="X190" s="236"/>
      <c r="Y190" s="240"/>
      <c r="Z190" s="236"/>
      <c r="AA190" s="236"/>
      <c r="AB190" s="240"/>
      <c r="AC190" s="236"/>
      <c r="AD190" s="237"/>
      <c r="AE190" s="263"/>
      <c r="AF190" s="236"/>
      <c r="AG190" s="236"/>
      <c r="AH190" s="236"/>
      <c r="AI190" s="236"/>
      <c r="AJ190" s="236"/>
      <c r="AK190" s="236"/>
      <c r="AL190" s="236"/>
      <c r="AM190" s="236"/>
      <c r="AN190" s="240"/>
      <c r="AO190" s="274"/>
    </row>
    <row r="191" spans="2:41" ht="12.45" customHeight="1" x14ac:dyDescent="0.3">
      <c r="B191" s="456"/>
      <c r="C191" s="430"/>
      <c r="D191" s="425"/>
      <c r="E191" s="221" t="s">
        <v>126</v>
      </c>
      <c r="F191" s="321" t="s">
        <v>38</v>
      </c>
      <c r="G191" s="259" t="str">
        <f>IF(AND(G188&lt;&gt;"",G189&lt;&gt;"",G190&lt;&gt;""),G188*G189*G190,"")</f>
        <v/>
      </c>
      <c r="H191" s="259" t="str">
        <f>IF(AND(H188&lt;&gt;"",H189&lt;&gt;"",H190&lt;&gt;""),H188*H189*H190,"")</f>
        <v/>
      </c>
      <c r="I191" s="259" t="str">
        <f t="shared" ref="I191:AO191" si="92">IF(AND(I188&lt;&gt;"",I189&lt;&gt;"",I190&lt;&gt;""),I188*I189*I190,"")</f>
        <v/>
      </c>
      <c r="J191" s="259" t="str">
        <f t="shared" si="92"/>
        <v/>
      </c>
      <c r="K191" s="259" t="str">
        <f t="shared" si="92"/>
        <v/>
      </c>
      <c r="L191" s="259" t="str">
        <f t="shared" si="92"/>
        <v/>
      </c>
      <c r="M191" s="259" t="str">
        <f t="shared" si="92"/>
        <v/>
      </c>
      <c r="N191" s="259" t="str">
        <f t="shared" si="92"/>
        <v/>
      </c>
      <c r="O191" s="259" t="str">
        <f t="shared" si="92"/>
        <v/>
      </c>
      <c r="P191" s="259" t="str">
        <f t="shared" si="92"/>
        <v/>
      </c>
      <c r="Q191" s="259" t="str">
        <f t="shared" si="92"/>
        <v/>
      </c>
      <c r="R191" s="259" t="str">
        <f t="shared" si="92"/>
        <v/>
      </c>
      <c r="S191" s="259" t="str">
        <f t="shared" si="92"/>
        <v/>
      </c>
      <c r="T191" s="259" t="str">
        <f t="shared" si="92"/>
        <v/>
      </c>
      <c r="U191" s="259" t="str">
        <f t="shared" si="92"/>
        <v/>
      </c>
      <c r="V191" s="259" t="str">
        <f t="shared" si="92"/>
        <v/>
      </c>
      <c r="W191" s="259" t="str">
        <f t="shared" si="92"/>
        <v/>
      </c>
      <c r="X191" s="259" t="str">
        <f t="shared" si="92"/>
        <v/>
      </c>
      <c r="Y191" s="259" t="str">
        <f t="shared" si="92"/>
        <v/>
      </c>
      <c r="Z191" s="259" t="str">
        <f t="shared" si="92"/>
        <v/>
      </c>
      <c r="AA191" s="259" t="str">
        <f t="shared" si="92"/>
        <v/>
      </c>
      <c r="AB191" s="259" t="str">
        <f t="shared" si="92"/>
        <v/>
      </c>
      <c r="AC191" s="259" t="str">
        <f t="shared" si="92"/>
        <v/>
      </c>
      <c r="AD191" s="259" t="str">
        <f t="shared" si="92"/>
        <v/>
      </c>
      <c r="AE191" s="259" t="str">
        <f t="shared" si="92"/>
        <v/>
      </c>
      <c r="AF191" s="259" t="str">
        <f t="shared" si="92"/>
        <v/>
      </c>
      <c r="AG191" s="259" t="str">
        <f t="shared" si="92"/>
        <v/>
      </c>
      <c r="AH191" s="259" t="str">
        <f t="shared" si="92"/>
        <v/>
      </c>
      <c r="AI191" s="259" t="str">
        <f t="shared" si="92"/>
        <v/>
      </c>
      <c r="AJ191" s="259" t="str">
        <f t="shared" si="92"/>
        <v/>
      </c>
      <c r="AK191" s="259" t="str">
        <f t="shared" si="92"/>
        <v/>
      </c>
      <c r="AL191" s="259" t="str">
        <f t="shared" si="92"/>
        <v/>
      </c>
      <c r="AM191" s="259" t="str">
        <f t="shared" si="92"/>
        <v/>
      </c>
      <c r="AN191" s="259" t="str">
        <f t="shared" si="92"/>
        <v/>
      </c>
      <c r="AO191" s="276" t="str">
        <f t="shared" si="92"/>
        <v/>
      </c>
    </row>
    <row r="192" spans="2:41" ht="12.45" customHeight="1" x14ac:dyDescent="0.3">
      <c r="B192" s="456"/>
      <c r="C192" s="430"/>
      <c r="D192" s="426" t="s">
        <v>111</v>
      </c>
      <c r="E192" s="264" t="s">
        <v>46</v>
      </c>
      <c r="F192" s="203" t="s">
        <v>38</v>
      </c>
      <c r="G192" s="247"/>
      <c r="H192" s="247"/>
      <c r="I192" s="256"/>
      <c r="J192" s="257"/>
      <c r="K192" s="257"/>
      <c r="L192" s="247"/>
      <c r="M192" s="247"/>
      <c r="N192" s="250"/>
      <c r="O192" s="251"/>
      <c r="P192" s="251"/>
      <c r="Q192" s="251"/>
      <c r="R192" s="251"/>
      <c r="S192" s="251"/>
      <c r="T192" s="251"/>
      <c r="U192" s="251"/>
      <c r="V192" s="251"/>
      <c r="W192" s="251"/>
      <c r="X192" s="249"/>
      <c r="Y192" s="254"/>
      <c r="Z192" s="249"/>
      <c r="AA192" s="249"/>
      <c r="AB192" s="254"/>
      <c r="AC192" s="249"/>
      <c r="AD192" s="252"/>
      <c r="AE192" s="258"/>
      <c r="AF192" s="249"/>
      <c r="AG192" s="249"/>
      <c r="AH192" s="249"/>
      <c r="AI192" s="249"/>
      <c r="AJ192" s="249"/>
      <c r="AK192" s="249"/>
      <c r="AL192" s="249"/>
      <c r="AM192" s="249"/>
      <c r="AN192" s="254"/>
      <c r="AO192" s="275"/>
    </row>
    <row r="193" spans="2:41" ht="12.45" customHeight="1" x14ac:dyDescent="0.3">
      <c r="B193" s="456"/>
      <c r="C193" s="430"/>
      <c r="D193" s="424"/>
      <c r="E193" s="245" t="s">
        <v>109</v>
      </c>
      <c r="F193" s="203" t="s">
        <v>38</v>
      </c>
      <c r="G193" s="246"/>
      <c r="H193" s="203"/>
      <c r="I193" s="231"/>
      <c r="J193" s="203"/>
      <c r="K193" s="218"/>
      <c r="L193" s="247"/>
      <c r="M193" s="247"/>
      <c r="N193" s="203"/>
      <c r="O193" s="236"/>
      <c r="P193" s="236"/>
      <c r="Q193" s="236"/>
      <c r="R193" s="236"/>
      <c r="S193" s="236"/>
      <c r="T193" s="236"/>
      <c r="U193" s="236"/>
      <c r="V193" s="236"/>
      <c r="W193" s="236"/>
      <c r="X193" s="236"/>
      <c r="Y193" s="240"/>
      <c r="Z193" s="236"/>
      <c r="AA193" s="236"/>
      <c r="AB193" s="240"/>
      <c r="AC193" s="249"/>
      <c r="AD193" s="252"/>
      <c r="AE193" s="253"/>
      <c r="AF193" s="236"/>
      <c r="AG193" s="249"/>
      <c r="AH193" s="249"/>
      <c r="AI193" s="249"/>
      <c r="AJ193" s="249"/>
      <c r="AK193" s="249"/>
      <c r="AL193" s="249"/>
      <c r="AM193" s="236"/>
      <c r="AN193" s="240"/>
      <c r="AO193" s="274"/>
    </row>
    <row r="194" spans="2:41" ht="12.45" customHeight="1" x14ac:dyDescent="0.3">
      <c r="B194" s="456"/>
      <c r="C194" s="430"/>
      <c r="D194" s="424"/>
      <c r="E194" s="243" t="s">
        <v>127</v>
      </c>
      <c r="F194" s="203" t="s">
        <v>38</v>
      </c>
      <c r="G194" s="202"/>
      <c r="H194" s="203"/>
      <c r="I194" s="203"/>
      <c r="J194" s="203"/>
      <c r="K194" s="218"/>
      <c r="L194" s="203"/>
      <c r="M194" s="203"/>
      <c r="N194" s="203"/>
      <c r="O194" s="236"/>
      <c r="P194" s="236"/>
      <c r="Q194" s="236"/>
      <c r="R194" s="236"/>
      <c r="S194" s="236"/>
      <c r="T194" s="236"/>
      <c r="U194" s="236"/>
      <c r="V194" s="236"/>
      <c r="W194" s="236"/>
      <c r="X194" s="236"/>
      <c r="Y194" s="240"/>
      <c r="Z194" s="236"/>
      <c r="AA194" s="236"/>
      <c r="AB194" s="240"/>
      <c r="AC194" s="236"/>
      <c r="AD194" s="237"/>
      <c r="AE194" s="263"/>
      <c r="AF194" s="236"/>
      <c r="AG194" s="236"/>
      <c r="AH194" s="236"/>
      <c r="AI194" s="236"/>
      <c r="AJ194" s="236"/>
      <c r="AK194" s="236"/>
      <c r="AL194" s="236"/>
      <c r="AM194" s="236"/>
      <c r="AN194" s="240"/>
      <c r="AO194" s="274"/>
    </row>
    <row r="195" spans="2:41" ht="12.45" customHeight="1" x14ac:dyDescent="0.3">
      <c r="B195" s="456"/>
      <c r="C195" s="430"/>
      <c r="D195" s="425"/>
      <c r="E195" s="221" t="s">
        <v>126</v>
      </c>
      <c r="F195" s="321" t="s">
        <v>38</v>
      </c>
      <c r="G195" s="259" t="str">
        <f>IF(AND(G192&lt;&gt;"",G193&lt;&gt;"",G194&lt;&gt;""),G192*G193*G194,"")</f>
        <v/>
      </c>
      <c r="H195" s="259" t="str">
        <f>IF(AND(H192&lt;&gt;"",H193&lt;&gt;"",H194&lt;&gt;""),H192*H193*H194,"")</f>
        <v/>
      </c>
      <c r="I195" s="259" t="str">
        <f t="shared" ref="I195:AO195" si="93">IF(AND(I192&lt;&gt;"",I193&lt;&gt;"",I194&lt;&gt;""),I192*I193*I194,"")</f>
        <v/>
      </c>
      <c r="J195" s="259" t="str">
        <f t="shared" si="93"/>
        <v/>
      </c>
      <c r="K195" s="259" t="str">
        <f t="shared" si="93"/>
        <v/>
      </c>
      <c r="L195" s="259" t="str">
        <f t="shared" si="93"/>
        <v/>
      </c>
      <c r="M195" s="259" t="str">
        <f t="shared" si="93"/>
        <v/>
      </c>
      <c r="N195" s="259" t="str">
        <f t="shared" si="93"/>
        <v/>
      </c>
      <c r="O195" s="259" t="str">
        <f t="shared" si="93"/>
        <v/>
      </c>
      <c r="P195" s="259" t="str">
        <f t="shared" si="93"/>
        <v/>
      </c>
      <c r="Q195" s="259" t="str">
        <f t="shared" si="93"/>
        <v/>
      </c>
      <c r="R195" s="259" t="str">
        <f t="shared" si="93"/>
        <v/>
      </c>
      <c r="S195" s="259" t="str">
        <f t="shared" si="93"/>
        <v/>
      </c>
      <c r="T195" s="259" t="str">
        <f t="shared" si="93"/>
        <v/>
      </c>
      <c r="U195" s="259" t="str">
        <f t="shared" si="93"/>
        <v/>
      </c>
      <c r="V195" s="259" t="str">
        <f t="shared" si="93"/>
        <v/>
      </c>
      <c r="W195" s="259" t="str">
        <f t="shared" si="93"/>
        <v/>
      </c>
      <c r="X195" s="259" t="str">
        <f t="shared" si="93"/>
        <v/>
      </c>
      <c r="Y195" s="259" t="str">
        <f t="shared" si="93"/>
        <v/>
      </c>
      <c r="Z195" s="259" t="str">
        <f t="shared" si="93"/>
        <v/>
      </c>
      <c r="AA195" s="259" t="str">
        <f t="shared" si="93"/>
        <v/>
      </c>
      <c r="AB195" s="259" t="str">
        <f t="shared" si="93"/>
        <v/>
      </c>
      <c r="AC195" s="259" t="str">
        <f t="shared" si="93"/>
        <v/>
      </c>
      <c r="AD195" s="259" t="str">
        <f t="shared" si="93"/>
        <v/>
      </c>
      <c r="AE195" s="259" t="str">
        <f t="shared" si="93"/>
        <v/>
      </c>
      <c r="AF195" s="259" t="str">
        <f t="shared" si="93"/>
        <v/>
      </c>
      <c r="AG195" s="259" t="str">
        <f t="shared" si="93"/>
        <v/>
      </c>
      <c r="AH195" s="259" t="str">
        <f t="shared" si="93"/>
        <v/>
      </c>
      <c r="AI195" s="259" t="str">
        <f t="shared" si="93"/>
        <v/>
      </c>
      <c r="AJ195" s="259" t="str">
        <f t="shared" si="93"/>
        <v/>
      </c>
      <c r="AK195" s="259" t="str">
        <f t="shared" si="93"/>
        <v/>
      </c>
      <c r="AL195" s="259" t="str">
        <f t="shared" si="93"/>
        <v/>
      </c>
      <c r="AM195" s="259" t="str">
        <f t="shared" si="93"/>
        <v/>
      </c>
      <c r="AN195" s="259" t="str">
        <f t="shared" si="93"/>
        <v/>
      </c>
      <c r="AO195" s="276" t="str">
        <f t="shared" si="93"/>
        <v/>
      </c>
    </row>
    <row r="196" spans="2:41" ht="12.45" customHeight="1" x14ac:dyDescent="0.3">
      <c r="B196" s="456"/>
      <c r="C196" s="430"/>
      <c r="D196" s="426" t="s">
        <v>111</v>
      </c>
      <c r="E196" s="264" t="s">
        <v>46</v>
      </c>
      <c r="F196" s="203" t="s">
        <v>38</v>
      </c>
      <c r="G196" s="247"/>
      <c r="H196" s="247"/>
      <c r="I196" s="256"/>
      <c r="J196" s="257"/>
      <c r="K196" s="257"/>
      <c r="L196" s="247"/>
      <c r="M196" s="247"/>
      <c r="N196" s="250"/>
      <c r="O196" s="251"/>
      <c r="P196" s="251"/>
      <c r="Q196" s="251"/>
      <c r="R196" s="251"/>
      <c r="S196" s="251"/>
      <c r="T196" s="251"/>
      <c r="U196" s="251"/>
      <c r="V196" s="251"/>
      <c r="W196" s="251"/>
      <c r="X196" s="249"/>
      <c r="Y196" s="254"/>
      <c r="Z196" s="249"/>
      <c r="AA196" s="249"/>
      <c r="AB196" s="254"/>
      <c r="AC196" s="249"/>
      <c r="AD196" s="252"/>
      <c r="AE196" s="258"/>
      <c r="AF196" s="249"/>
      <c r="AG196" s="249"/>
      <c r="AH196" s="249"/>
      <c r="AI196" s="249"/>
      <c r="AJ196" s="249"/>
      <c r="AK196" s="249"/>
      <c r="AL196" s="249"/>
      <c r="AM196" s="249"/>
      <c r="AN196" s="254"/>
      <c r="AO196" s="275"/>
    </row>
    <row r="197" spans="2:41" ht="12.45" customHeight="1" x14ac:dyDescent="0.3">
      <c r="B197" s="456"/>
      <c r="C197" s="430"/>
      <c r="D197" s="424"/>
      <c r="E197" s="245" t="s">
        <v>109</v>
      </c>
      <c r="F197" s="203" t="s">
        <v>38</v>
      </c>
      <c r="G197" s="246"/>
      <c r="H197" s="203"/>
      <c r="I197" s="231"/>
      <c r="J197" s="203"/>
      <c r="K197" s="218"/>
      <c r="L197" s="247"/>
      <c r="M197" s="247"/>
      <c r="N197" s="203"/>
      <c r="O197" s="236"/>
      <c r="P197" s="236"/>
      <c r="Q197" s="236"/>
      <c r="R197" s="236"/>
      <c r="S197" s="236"/>
      <c r="T197" s="236"/>
      <c r="U197" s="236"/>
      <c r="V197" s="236"/>
      <c r="W197" s="236"/>
      <c r="X197" s="236"/>
      <c r="Y197" s="240"/>
      <c r="Z197" s="236"/>
      <c r="AA197" s="236"/>
      <c r="AB197" s="240"/>
      <c r="AC197" s="249"/>
      <c r="AD197" s="252"/>
      <c r="AE197" s="253"/>
      <c r="AF197" s="236"/>
      <c r="AG197" s="249"/>
      <c r="AH197" s="249"/>
      <c r="AI197" s="249"/>
      <c r="AJ197" s="249"/>
      <c r="AK197" s="249"/>
      <c r="AL197" s="249"/>
      <c r="AM197" s="236"/>
      <c r="AN197" s="240"/>
      <c r="AO197" s="274"/>
    </row>
    <row r="198" spans="2:41" ht="12.45" customHeight="1" x14ac:dyDescent="0.3">
      <c r="B198" s="456"/>
      <c r="C198" s="430"/>
      <c r="D198" s="424"/>
      <c r="E198" s="243" t="s">
        <v>127</v>
      </c>
      <c r="F198" s="203" t="s">
        <v>38</v>
      </c>
      <c r="G198" s="202"/>
      <c r="H198" s="203"/>
      <c r="I198" s="203"/>
      <c r="J198" s="203"/>
      <c r="K198" s="218"/>
      <c r="L198" s="203"/>
      <c r="M198" s="203"/>
      <c r="N198" s="203"/>
      <c r="O198" s="236"/>
      <c r="P198" s="236"/>
      <c r="Q198" s="236"/>
      <c r="R198" s="236"/>
      <c r="S198" s="236"/>
      <c r="T198" s="236"/>
      <c r="U198" s="236"/>
      <c r="V198" s="236"/>
      <c r="W198" s="236"/>
      <c r="X198" s="236"/>
      <c r="Y198" s="240"/>
      <c r="Z198" s="236"/>
      <c r="AA198" s="236"/>
      <c r="AB198" s="240"/>
      <c r="AC198" s="236"/>
      <c r="AD198" s="237"/>
      <c r="AE198" s="263"/>
      <c r="AF198" s="236"/>
      <c r="AG198" s="236"/>
      <c r="AH198" s="236"/>
      <c r="AI198" s="236"/>
      <c r="AJ198" s="236"/>
      <c r="AK198" s="236"/>
      <c r="AL198" s="236"/>
      <c r="AM198" s="236"/>
      <c r="AN198" s="240"/>
      <c r="AO198" s="274"/>
    </row>
    <row r="199" spans="2:41" ht="12.45" customHeight="1" x14ac:dyDescent="0.3">
      <c r="B199" s="456"/>
      <c r="C199" s="430"/>
      <c r="D199" s="425"/>
      <c r="E199" s="188" t="s">
        <v>126</v>
      </c>
      <c r="F199" s="321" t="s">
        <v>38</v>
      </c>
      <c r="G199" s="259" t="str">
        <f>IF(AND(G196&lt;&gt;"",G197&lt;&gt;"",G198&lt;&gt;""),G196*G197*G198,"")</f>
        <v/>
      </c>
      <c r="H199" s="259" t="str">
        <f>IF(AND(H196&lt;&gt;"",H197&lt;&gt;"",H198&lt;&gt;""),H196*H197*H198,"")</f>
        <v/>
      </c>
      <c r="I199" s="259" t="str">
        <f t="shared" ref="I199:AO199" si="94">IF(AND(I196&lt;&gt;"",I197&lt;&gt;"",I198&lt;&gt;""),I196*I197*I198,"")</f>
        <v/>
      </c>
      <c r="J199" s="259" t="str">
        <f t="shared" si="94"/>
        <v/>
      </c>
      <c r="K199" s="259" t="str">
        <f t="shared" si="94"/>
        <v/>
      </c>
      <c r="L199" s="259" t="str">
        <f t="shared" si="94"/>
        <v/>
      </c>
      <c r="M199" s="259" t="str">
        <f t="shared" si="94"/>
        <v/>
      </c>
      <c r="N199" s="259" t="str">
        <f t="shared" si="94"/>
        <v/>
      </c>
      <c r="O199" s="259" t="str">
        <f t="shared" si="94"/>
        <v/>
      </c>
      <c r="P199" s="259" t="str">
        <f t="shared" si="94"/>
        <v/>
      </c>
      <c r="Q199" s="259" t="str">
        <f t="shared" si="94"/>
        <v/>
      </c>
      <c r="R199" s="259" t="str">
        <f t="shared" si="94"/>
        <v/>
      </c>
      <c r="S199" s="259" t="str">
        <f t="shared" si="94"/>
        <v/>
      </c>
      <c r="T199" s="259" t="str">
        <f t="shared" si="94"/>
        <v/>
      </c>
      <c r="U199" s="259" t="str">
        <f t="shared" si="94"/>
        <v/>
      </c>
      <c r="V199" s="259" t="str">
        <f t="shared" si="94"/>
        <v/>
      </c>
      <c r="W199" s="259" t="str">
        <f t="shared" si="94"/>
        <v/>
      </c>
      <c r="X199" s="259" t="str">
        <f t="shared" si="94"/>
        <v/>
      </c>
      <c r="Y199" s="259" t="str">
        <f t="shared" si="94"/>
        <v/>
      </c>
      <c r="Z199" s="259" t="str">
        <f t="shared" si="94"/>
        <v/>
      </c>
      <c r="AA199" s="259" t="str">
        <f t="shared" si="94"/>
        <v/>
      </c>
      <c r="AB199" s="259" t="str">
        <f t="shared" si="94"/>
        <v/>
      </c>
      <c r="AC199" s="259" t="str">
        <f t="shared" si="94"/>
        <v/>
      </c>
      <c r="AD199" s="259" t="str">
        <f t="shared" si="94"/>
        <v/>
      </c>
      <c r="AE199" s="259" t="str">
        <f t="shared" si="94"/>
        <v/>
      </c>
      <c r="AF199" s="259" t="str">
        <f t="shared" si="94"/>
        <v/>
      </c>
      <c r="AG199" s="259" t="str">
        <f t="shared" si="94"/>
        <v/>
      </c>
      <c r="AH199" s="259" t="str">
        <f t="shared" si="94"/>
        <v/>
      </c>
      <c r="AI199" s="259" t="str">
        <f t="shared" si="94"/>
        <v/>
      </c>
      <c r="AJ199" s="259" t="str">
        <f t="shared" si="94"/>
        <v/>
      </c>
      <c r="AK199" s="259" t="str">
        <f t="shared" si="94"/>
        <v/>
      </c>
      <c r="AL199" s="259" t="str">
        <f t="shared" si="94"/>
        <v/>
      </c>
      <c r="AM199" s="259" t="str">
        <f t="shared" si="94"/>
        <v/>
      </c>
      <c r="AN199" s="259" t="str">
        <f t="shared" si="94"/>
        <v/>
      </c>
      <c r="AO199" s="276" t="str">
        <f t="shared" si="94"/>
        <v/>
      </c>
    </row>
    <row r="200" spans="2:41" ht="12.45" customHeight="1" x14ac:dyDescent="0.3">
      <c r="B200" s="456"/>
      <c r="C200" s="430"/>
      <c r="D200" s="426" t="s">
        <v>111</v>
      </c>
      <c r="E200" s="264" t="s">
        <v>46</v>
      </c>
      <c r="F200" s="203" t="s">
        <v>38</v>
      </c>
      <c r="G200" s="247"/>
      <c r="H200" s="247"/>
      <c r="I200" s="256"/>
      <c r="J200" s="257"/>
      <c r="K200" s="257"/>
      <c r="L200" s="247"/>
      <c r="M200" s="247"/>
      <c r="N200" s="250"/>
      <c r="O200" s="251"/>
      <c r="P200" s="251"/>
      <c r="Q200" s="251"/>
      <c r="R200" s="251"/>
      <c r="S200" s="251"/>
      <c r="T200" s="251"/>
      <c r="U200" s="251"/>
      <c r="V200" s="251"/>
      <c r="W200" s="251"/>
      <c r="X200" s="249"/>
      <c r="Y200" s="254"/>
      <c r="Z200" s="249"/>
      <c r="AA200" s="249"/>
      <c r="AB200" s="254"/>
      <c r="AC200" s="249"/>
      <c r="AD200" s="252"/>
      <c r="AE200" s="258"/>
      <c r="AF200" s="249"/>
      <c r="AG200" s="249"/>
      <c r="AH200" s="249"/>
      <c r="AI200" s="249"/>
      <c r="AJ200" s="249"/>
      <c r="AK200" s="249"/>
      <c r="AL200" s="249"/>
      <c r="AM200" s="249"/>
      <c r="AN200" s="254"/>
      <c r="AO200" s="275"/>
    </row>
    <row r="201" spans="2:41" ht="12.45" customHeight="1" x14ac:dyDescent="0.3">
      <c r="B201" s="456"/>
      <c r="C201" s="430"/>
      <c r="D201" s="424"/>
      <c r="E201" s="245" t="s">
        <v>109</v>
      </c>
      <c r="F201" s="203" t="s">
        <v>38</v>
      </c>
      <c r="G201" s="246"/>
      <c r="H201" s="203"/>
      <c r="I201" s="231"/>
      <c r="J201" s="203"/>
      <c r="K201" s="218"/>
      <c r="L201" s="247"/>
      <c r="M201" s="247"/>
      <c r="N201" s="203"/>
      <c r="O201" s="236"/>
      <c r="P201" s="236"/>
      <c r="Q201" s="236"/>
      <c r="R201" s="236"/>
      <c r="S201" s="236"/>
      <c r="T201" s="236"/>
      <c r="U201" s="236"/>
      <c r="V201" s="236"/>
      <c r="W201" s="236"/>
      <c r="X201" s="236"/>
      <c r="Y201" s="240"/>
      <c r="Z201" s="236"/>
      <c r="AA201" s="236"/>
      <c r="AB201" s="240"/>
      <c r="AC201" s="249"/>
      <c r="AD201" s="252"/>
      <c r="AE201" s="253"/>
      <c r="AF201" s="236"/>
      <c r="AG201" s="249"/>
      <c r="AH201" s="249"/>
      <c r="AI201" s="249"/>
      <c r="AJ201" s="249"/>
      <c r="AK201" s="249"/>
      <c r="AL201" s="249"/>
      <c r="AM201" s="236"/>
      <c r="AN201" s="240"/>
      <c r="AO201" s="274"/>
    </row>
    <row r="202" spans="2:41" ht="12.45" customHeight="1" x14ac:dyDescent="0.3">
      <c r="B202" s="456"/>
      <c r="C202" s="430"/>
      <c r="D202" s="424"/>
      <c r="E202" s="243" t="s">
        <v>127</v>
      </c>
      <c r="F202" s="203" t="s">
        <v>38</v>
      </c>
      <c r="G202" s="202"/>
      <c r="H202" s="203"/>
      <c r="I202" s="203"/>
      <c r="J202" s="203"/>
      <c r="K202" s="218"/>
      <c r="L202" s="203"/>
      <c r="M202" s="203"/>
      <c r="N202" s="203"/>
      <c r="O202" s="236"/>
      <c r="P202" s="236"/>
      <c r="Q202" s="236"/>
      <c r="R202" s="236"/>
      <c r="S202" s="236"/>
      <c r="T202" s="236"/>
      <c r="U202" s="236"/>
      <c r="V202" s="236"/>
      <c r="W202" s="236"/>
      <c r="X202" s="236"/>
      <c r="Y202" s="240"/>
      <c r="Z202" s="236"/>
      <c r="AA202" s="236"/>
      <c r="AB202" s="240"/>
      <c r="AC202" s="236"/>
      <c r="AD202" s="237"/>
      <c r="AE202" s="263"/>
      <c r="AF202" s="236"/>
      <c r="AG202" s="236"/>
      <c r="AH202" s="236"/>
      <c r="AI202" s="236"/>
      <c r="AJ202" s="236"/>
      <c r="AK202" s="236"/>
      <c r="AL202" s="236"/>
      <c r="AM202" s="236"/>
      <c r="AN202" s="240"/>
      <c r="AO202" s="274"/>
    </row>
    <row r="203" spans="2:41" ht="12.45" customHeight="1" thickBot="1" x14ac:dyDescent="0.35">
      <c r="B203" s="456"/>
      <c r="C203" s="431"/>
      <c r="D203" s="428"/>
      <c r="E203" s="189" t="s">
        <v>126</v>
      </c>
      <c r="F203" s="322" t="s">
        <v>38</v>
      </c>
      <c r="G203" s="265" t="str">
        <f>IF(AND(G200&lt;&gt;"",G201&lt;&gt;"",G202&lt;&gt;""),G200*G201*G202,"")</f>
        <v/>
      </c>
      <c r="H203" s="265" t="str">
        <f>IF(AND(H200&lt;&gt;"",H201&lt;&gt;"",H202&lt;&gt;""),H200*H201*H202,"")</f>
        <v/>
      </c>
      <c r="I203" s="265" t="str">
        <f t="shared" ref="I203:M203" si="95">IF(AND(I200&lt;&gt;"",I201&lt;&gt;"",I202&lt;&gt;""),I200*I201*I202,"")</f>
        <v/>
      </c>
      <c r="J203" s="265" t="str">
        <f t="shared" si="95"/>
        <v/>
      </c>
      <c r="K203" s="265" t="str">
        <f t="shared" si="95"/>
        <v/>
      </c>
      <c r="L203" s="265" t="str">
        <f t="shared" si="95"/>
        <v/>
      </c>
      <c r="M203" s="265" t="str">
        <f t="shared" si="95"/>
        <v/>
      </c>
      <c r="N203" s="265" t="str">
        <f>IF(AND(N200&lt;&gt;"",N201&lt;&gt;"",N202&lt;&gt;""),N200*N201*N202,"")</f>
        <v/>
      </c>
      <c r="O203" s="265" t="str">
        <f t="shared" ref="O203:AO203" si="96">IF(AND(O200&lt;&gt;"",O201&lt;&gt;"",O202&lt;&gt;""),O200*O201*O202,"")</f>
        <v/>
      </c>
      <c r="P203" s="265" t="str">
        <f t="shared" si="96"/>
        <v/>
      </c>
      <c r="Q203" s="265" t="str">
        <f t="shared" si="96"/>
        <v/>
      </c>
      <c r="R203" s="265" t="str">
        <f t="shared" si="96"/>
        <v/>
      </c>
      <c r="S203" s="265" t="str">
        <f t="shared" si="96"/>
        <v/>
      </c>
      <c r="T203" s="265" t="str">
        <f t="shared" si="96"/>
        <v/>
      </c>
      <c r="U203" s="265" t="str">
        <f t="shared" si="96"/>
        <v/>
      </c>
      <c r="V203" s="265" t="str">
        <f t="shared" si="96"/>
        <v/>
      </c>
      <c r="W203" s="265" t="str">
        <f t="shared" si="96"/>
        <v/>
      </c>
      <c r="X203" s="265" t="str">
        <f t="shared" si="96"/>
        <v/>
      </c>
      <c r="Y203" s="265" t="str">
        <f t="shared" si="96"/>
        <v/>
      </c>
      <c r="Z203" s="265" t="str">
        <f t="shared" si="96"/>
        <v/>
      </c>
      <c r="AA203" s="265" t="str">
        <f t="shared" si="96"/>
        <v/>
      </c>
      <c r="AB203" s="265" t="str">
        <f t="shared" si="96"/>
        <v/>
      </c>
      <c r="AC203" s="265" t="str">
        <f t="shared" si="96"/>
        <v/>
      </c>
      <c r="AD203" s="265" t="str">
        <f t="shared" si="96"/>
        <v/>
      </c>
      <c r="AE203" s="265" t="str">
        <f t="shared" si="96"/>
        <v/>
      </c>
      <c r="AF203" s="265" t="str">
        <f t="shared" si="96"/>
        <v/>
      </c>
      <c r="AG203" s="265" t="str">
        <f t="shared" si="96"/>
        <v/>
      </c>
      <c r="AH203" s="265" t="str">
        <f t="shared" si="96"/>
        <v/>
      </c>
      <c r="AI203" s="265" t="str">
        <f t="shared" si="96"/>
        <v/>
      </c>
      <c r="AJ203" s="265" t="str">
        <f t="shared" si="96"/>
        <v/>
      </c>
      <c r="AK203" s="265" t="str">
        <f t="shared" si="96"/>
        <v/>
      </c>
      <c r="AL203" s="265" t="str">
        <f t="shared" si="96"/>
        <v/>
      </c>
      <c r="AM203" s="265" t="str">
        <f t="shared" si="96"/>
        <v/>
      </c>
      <c r="AN203" s="265" t="str">
        <f t="shared" si="96"/>
        <v/>
      </c>
      <c r="AO203" s="277" t="str">
        <f t="shared" si="96"/>
        <v/>
      </c>
    </row>
    <row r="204" spans="2:41" ht="12.45" customHeight="1" x14ac:dyDescent="0.3">
      <c r="B204" s="456"/>
      <c r="C204" s="429" t="s">
        <v>119</v>
      </c>
      <c r="D204" s="432" t="s">
        <v>110</v>
      </c>
      <c r="E204" s="227" t="s">
        <v>46</v>
      </c>
      <c r="F204" s="203" t="s">
        <v>38</v>
      </c>
      <c r="G204" s="230"/>
      <c r="H204" s="228"/>
      <c r="I204" s="230"/>
      <c r="J204" s="232"/>
      <c r="K204" s="234"/>
      <c r="L204" s="230"/>
      <c r="M204" s="230"/>
      <c r="N204" s="230"/>
      <c r="O204" s="235"/>
      <c r="P204" s="235"/>
      <c r="Q204" s="235"/>
      <c r="R204" s="235"/>
      <c r="S204" s="235"/>
      <c r="T204" s="235"/>
      <c r="U204" s="235"/>
      <c r="V204" s="235"/>
      <c r="W204" s="235"/>
      <c r="X204" s="235"/>
      <c r="Y204" s="235"/>
      <c r="Z204" s="235"/>
      <c r="AA204" s="235"/>
      <c r="AB204" s="235"/>
      <c r="AC204" s="235"/>
      <c r="AD204" s="239"/>
      <c r="AE204" s="235"/>
      <c r="AF204" s="235"/>
      <c r="AG204" s="235"/>
      <c r="AH204" s="235"/>
      <c r="AI204" s="235"/>
      <c r="AJ204" s="235"/>
      <c r="AK204" s="235"/>
      <c r="AL204" s="235"/>
      <c r="AM204" s="239"/>
      <c r="AN204" s="239"/>
      <c r="AO204" s="273"/>
    </row>
    <row r="205" spans="2:41" ht="12.45" customHeight="1" x14ac:dyDescent="0.3">
      <c r="B205" s="456"/>
      <c r="C205" s="430"/>
      <c r="D205" s="424"/>
      <c r="E205" s="224" t="s">
        <v>109</v>
      </c>
      <c r="F205" s="203" t="s">
        <v>38</v>
      </c>
      <c r="G205" s="231"/>
      <c r="H205" s="229"/>
      <c r="I205" s="203"/>
      <c r="J205" s="233"/>
      <c r="K205" s="202"/>
      <c r="L205" s="203"/>
      <c r="M205" s="203"/>
      <c r="N205" s="203"/>
      <c r="O205" s="236"/>
      <c r="P205" s="236"/>
      <c r="Q205" s="236"/>
      <c r="R205" s="236"/>
      <c r="S205" s="236"/>
      <c r="T205" s="236"/>
      <c r="U205" s="236"/>
      <c r="V205" s="236"/>
      <c r="W205" s="236"/>
      <c r="X205" s="236"/>
      <c r="Y205" s="236"/>
      <c r="Z205" s="236"/>
      <c r="AA205" s="236"/>
      <c r="AB205" s="236"/>
      <c r="AC205" s="236"/>
      <c r="AD205" s="240"/>
      <c r="AE205" s="236"/>
      <c r="AF205" s="236"/>
      <c r="AG205" s="236"/>
      <c r="AH205" s="236"/>
      <c r="AI205" s="236"/>
      <c r="AJ205" s="236"/>
      <c r="AK205" s="236"/>
      <c r="AL205" s="236"/>
      <c r="AM205" s="240"/>
      <c r="AN205" s="240"/>
      <c r="AO205" s="274"/>
    </row>
    <row r="206" spans="2:41" ht="12.45" customHeight="1" x14ac:dyDescent="0.3">
      <c r="B206" s="456"/>
      <c r="C206" s="430"/>
      <c r="D206" s="424"/>
      <c r="E206" s="224" t="s">
        <v>127</v>
      </c>
      <c r="F206" s="203" t="s">
        <v>38</v>
      </c>
      <c r="G206" s="203"/>
      <c r="H206" s="218"/>
      <c r="I206" s="203"/>
      <c r="J206" s="218"/>
      <c r="K206" s="202"/>
      <c r="L206" s="203"/>
      <c r="M206" s="203"/>
      <c r="N206" s="203"/>
      <c r="O206" s="236"/>
      <c r="P206" s="236"/>
      <c r="Q206" s="236"/>
      <c r="R206" s="236"/>
      <c r="S206" s="236"/>
      <c r="T206" s="236"/>
      <c r="U206" s="236"/>
      <c r="V206" s="236"/>
      <c r="W206" s="236"/>
      <c r="X206" s="236"/>
      <c r="Y206" s="236"/>
      <c r="Z206" s="236"/>
      <c r="AA206" s="236"/>
      <c r="AB206" s="236"/>
      <c r="AC206" s="251"/>
      <c r="AD206" s="240"/>
      <c r="AE206" s="236"/>
      <c r="AF206" s="236"/>
      <c r="AG206" s="236"/>
      <c r="AH206" s="236"/>
      <c r="AI206" s="236"/>
      <c r="AJ206" s="236"/>
      <c r="AK206" s="236"/>
      <c r="AL206" s="236"/>
      <c r="AM206" s="240"/>
      <c r="AN206" s="240"/>
      <c r="AO206" s="274"/>
    </row>
    <row r="207" spans="2:41" ht="12.45" customHeight="1" x14ac:dyDescent="0.3">
      <c r="B207" s="456"/>
      <c r="C207" s="430"/>
      <c r="D207" s="425"/>
      <c r="E207" s="220" t="s">
        <v>126</v>
      </c>
      <c r="F207" s="321" t="s">
        <v>38</v>
      </c>
      <c r="G207" s="200" t="str">
        <f>IF(AND(G204&lt;&gt;"",G205&lt;&gt;"",G206&lt;&gt;""),G204*G205*G206,"")</f>
        <v/>
      </c>
      <c r="H207" s="198" t="str">
        <f>IF(AND(H204&lt;&gt;"",H205&lt;&gt;"",H206&lt;&gt;""),H204*H205*H206,"")</f>
        <v/>
      </c>
      <c r="I207" s="200" t="str">
        <f t="shared" ref="I207:AJ207" si="97">IF(AND(I204&lt;&gt;"",I205&lt;&gt;"",I206&lt;&gt;""),I204*I205*I206,"")</f>
        <v/>
      </c>
      <c r="J207" s="200" t="str">
        <f t="shared" si="97"/>
        <v/>
      </c>
      <c r="K207" s="200" t="str">
        <f t="shared" si="97"/>
        <v/>
      </c>
      <c r="L207" s="204" t="str">
        <f t="shared" si="97"/>
        <v/>
      </c>
      <c r="M207" s="204" t="str">
        <f t="shared" si="97"/>
        <v/>
      </c>
      <c r="N207" s="204" t="str">
        <f t="shared" si="97"/>
        <v/>
      </c>
      <c r="O207" s="204" t="str">
        <f t="shared" si="97"/>
        <v/>
      </c>
      <c r="P207" s="204" t="str">
        <f t="shared" si="97"/>
        <v/>
      </c>
      <c r="Q207" s="204" t="str">
        <f t="shared" si="97"/>
        <v/>
      </c>
      <c r="R207" s="204" t="str">
        <f t="shared" si="97"/>
        <v/>
      </c>
      <c r="S207" s="204" t="str">
        <f t="shared" si="97"/>
        <v/>
      </c>
      <c r="T207" s="204" t="str">
        <f t="shared" si="97"/>
        <v/>
      </c>
      <c r="U207" s="204" t="str">
        <f t="shared" si="97"/>
        <v/>
      </c>
      <c r="V207" s="204" t="str">
        <f t="shared" si="97"/>
        <v/>
      </c>
      <c r="W207" s="204" t="str">
        <f t="shared" si="97"/>
        <v/>
      </c>
      <c r="X207" s="204" t="str">
        <f t="shared" si="97"/>
        <v/>
      </c>
      <c r="Y207" s="204" t="str">
        <f t="shared" si="97"/>
        <v/>
      </c>
      <c r="Z207" s="204" t="str">
        <f t="shared" si="97"/>
        <v/>
      </c>
      <c r="AA207" s="204" t="str">
        <f t="shared" si="97"/>
        <v/>
      </c>
      <c r="AB207" s="204" t="str">
        <f t="shared" si="97"/>
        <v/>
      </c>
      <c r="AC207" s="204" t="str">
        <f t="shared" si="97"/>
        <v/>
      </c>
      <c r="AD207" s="200" t="str">
        <f t="shared" si="97"/>
        <v/>
      </c>
      <c r="AE207" s="200" t="str">
        <f t="shared" si="97"/>
        <v/>
      </c>
      <c r="AF207" s="200" t="str">
        <f t="shared" si="97"/>
        <v/>
      </c>
      <c r="AG207" s="200" t="str">
        <f t="shared" si="97"/>
        <v/>
      </c>
      <c r="AH207" s="204" t="str">
        <f t="shared" si="97"/>
        <v/>
      </c>
      <c r="AI207" s="204" t="str">
        <f t="shared" si="97"/>
        <v/>
      </c>
      <c r="AJ207" s="204" t="str">
        <f t="shared" si="97"/>
        <v/>
      </c>
      <c r="AK207" s="204" t="str">
        <f>IF(AND(AK204&lt;&gt;"",AK205&lt;&gt;"",AK206&lt;&gt;""),AK204*AK205*AK206,"")</f>
        <v/>
      </c>
      <c r="AL207" s="204" t="str">
        <f t="shared" ref="AL207:AO207" si="98">IF(AND(AL204&lt;&gt;"",AL205&lt;&gt;"",AL206&lt;&gt;""),AL204*AL205*AL206,"")</f>
        <v/>
      </c>
      <c r="AM207" s="204" t="str">
        <f t="shared" si="98"/>
        <v/>
      </c>
      <c r="AN207" s="204" t="str">
        <f t="shared" si="98"/>
        <v/>
      </c>
      <c r="AO207" s="270" t="str">
        <f t="shared" si="98"/>
        <v/>
      </c>
    </row>
    <row r="208" spans="2:41" ht="12.45" customHeight="1" x14ac:dyDescent="0.3">
      <c r="B208" s="456"/>
      <c r="C208" s="430"/>
      <c r="D208" s="426" t="s">
        <v>110</v>
      </c>
      <c r="E208" s="243" t="s">
        <v>46</v>
      </c>
      <c r="F208" s="203" t="s">
        <v>38</v>
      </c>
      <c r="G208" s="203"/>
      <c r="H208" s="203"/>
      <c r="I208" s="202"/>
      <c r="J208" s="244"/>
      <c r="K208" s="244"/>
      <c r="L208" s="203"/>
      <c r="M208" s="203"/>
      <c r="N208" s="250"/>
      <c r="O208" s="251"/>
      <c r="P208" s="251"/>
      <c r="Q208" s="251"/>
      <c r="R208" s="251"/>
      <c r="S208" s="251"/>
      <c r="T208" s="251"/>
      <c r="U208" s="251"/>
      <c r="V208" s="251"/>
      <c r="W208" s="251"/>
      <c r="X208" s="236"/>
      <c r="Y208" s="240"/>
      <c r="Z208" s="236"/>
      <c r="AA208" s="236"/>
      <c r="AB208" s="240"/>
      <c r="AC208" s="236"/>
      <c r="AD208" s="237"/>
      <c r="AE208" s="238"/>
      <c r="AF208" s="236"/>
      <c r="AG208" s="236"/>
      <c r="AH208" s="249"/>
      <c r="AI208" s="249"/>
      <c r="AJ208" s="236"/>
      <c r="AK208" s="236"/>
      <c r="AL208" s="236"/>
      <c r="AM208" s="236"/>
      <c r="AN208" s="254"/>
      <c r="AO208" s="275"/>
    </row>
    <row r="209" spans="2:41" ht="12.45" customHeight="1" x14ac:dyDescent="0.3">
      <c r="B209" s="456"/>
      <c r="C209" s="430"/>
      <c r="D209" s="424"/>
      <c r="E209" s="245" t="s">
        <v>109</v>
      </c>
      <c r="F209" s="203" t="s">
        <v>38</v>
      </c>
      <c r="G209" s="246"/>
      <c r="H209" s="203"/>
      <c r="I209" s="231"/>
      <c r="J209" s="203"/>
      <c r="K209" s="218"/>
      <c r="L209" s="247"/>
      <c r="M209" s="247"/>
      <c r="N209" s="203"/>
      <c r="O209" s="236"/>
      <c r="P209" s="236"/>
      <c r="Q209" s="236"/>
      <c r="R209" s="236"/>
      <c r="S209" s="236"/>
      <c r="T209" s="236"/>
      <c r="U209" s="236"/>
      <c r="V209" s="236"/>
      <c r="W209" s="236"/>
      <c r="X209" s="236"/>
      <c r="Y209" s="240"/>
      <c r="Z209" s="236"/>
      <c r="AA209" s="236"/>
      <c r="AB209" s="240"/>
      <c r="AC209" s="249"/>
      <c r="AD209" s="252"/>
      <c r="AE209" s="253"/>
      <c r="AF209" s="236"/>
      <c r="AG209" s="249"/>
      <c r="AH209" s="249"/>
      <c r="AI209" s="249"/>
      <c r="AJ209" s="249"/>
      <c r="AK209" s="249"/>
      <c r="AL209" s="249"/>
      <c r="AM209" s="236"/>
      <c r="AN209" s="240"/>
      <c r="AO209" s="274"/>
    </row>
    <row r="210" spans="2:41" ht="12.45" customHeight="1" x14ac:dyDescent="0.3">
      <c r="B210" s="456"/>
      <c r="C210" s="430"/>
      <c r="D210" s="424"/>
      <c r="E210" s="245" t="s">
        <v>127</v>
      </c>
      <c r="F210" s="203" t="s">
        <v>38</v>
      </c>
      <c r="G210" s="202"/>
      <c r="H210" s="203"/>
      <c r="I210" s="203"/>
      <c r="J210" s="247"/>
      <c r="K210" s="248"/>
      <c r="L210" s="203"/>
      <c r="M210" s="203"/>
      <c r="N210" s="247"/>
      <c r="O210" s="249"/>
      <c r="P210" s="249"/>
      <c r="Q210" s="249"/>
      <c r="R210" s="249"/>
      <c r="S210" s="249"/>
      <c r="T210" s="249"/>
      <c r="U210" s="249"/>
      <c r="V210" s="249"/>
      <c r="W210" s="249"/>
      <c r="X210" s="236"/>
      <c r="Y210" s="240"/>
      <c r="Z210" s="236"/>
      <c r="AA210" s="236"/>
      <c r="AB210" s="240"/>
      <c r="AC210" s="249"/>
      <c r="AD210" s="252"/>
      <c r="AE210" s="253"/>
      <c r="AF210" s="236"/>
      <c r="AG210" s="249"/>
      <c r="AH210" s="236"/>
      <c r="AI210" s="236"/>
      <c r="AJ210" s="236"/>
      <c r="AK210" s="236"/>
      <c r="AL210" s="236"/>
      <c r="AM210" s="236"/>
      <c r="AN210" s="240"/>
      <c r="AO210" s="274"/>
    </row>
    <row r="211" spans="2:41" ht="12.45" customHeight="1" x14ac:dyDescent="0.3">
      <c r="B211" s="456"/>
      <c r="C211" s="430"/>
      <c r="D211" s="425"/>
      <c r="E211" s="220" t="s">
        <v>126</v>
      </c>
      <c r="F211" s="321" t="s">
        <v>38</v>
      </c>
      <c r="G211" s="259" t="str">
        <f>IF(AND(G208&lt;&gt;"",G209&lt;&gt;"",G210&lt;&gt;""),G208*G209*G210,"")</f>
        <v/>
      </c>
      <c r="H211" s="259" t="str">
        <f t="shared" ref="H211:AO211" si="99">IF(AND(H208&lt;&gt;"",H209&lt;&gt;"",H210&lt;&gt;""),H208*H209*H210,"")</f>
        <v/>
      </c>
      <c r="I211" s="259" t="str">
        <f t="shared" si="99"/>
        <v/>
      </c>
      <c r="J211" s="259" t="str">
        <f t="shared" si="99"/>
        <v/>
      </c>
      <c r="K211" s="259" t="str">
        <f t="shared" si="99"/>
        <v/>
      </c>
      <c r="L211" s="259" t="str">
        <f t="shared" si="99"/>
        <v/>
      </c>
      <c r="M211" s="259" t="str">
        <f t="shared" si="99"/>
        <v/>
      </c>
      <c r="N211" s="259" t="str">
        <f t="shared" si="99"/>
        <v/>
      </c>
      <c r="O211" s="259" t="str">
        <f t="shared" si="99"/>
        <v/>
      </c>
      <c r="P211" s="259" t="str">
        <f t="shared" si="99"/>
        <v/>
      </c>
      <c r="Q211" s="259" t="str">
        <f t="shared" si="99"/>
        <v/>
      </c>
      <c r="R211" s="259" t="str">
        <f t="shared" si="99"/>
        <v/>
      </c>
      <c r="S211" s="259" t="str">
        <f t="shared" si="99"/>
        <v/>
      </c>
      <c r="T211" s="259" t="str">
        <f t="shared" si="99"/>
        <v/>
      </c>
      <c r="U211" s="259" t="str">
        <f t="shared" si="99"/>
        <v/>
      </c>
      <c r="V211" s="259" t="str">
        <f t="shared" si="99"/>
        <v/>
      </c>
      <c r="W211" s="259" t="str">
        <f t="shared" si="99"/>
        <v/>
      </c>
      <c r="X211" s="259" t="str">
        <f t="shared" si="99"/>
        <v/>
      </c>
      <c r="Y211" s="260" t="str">
        <f t="shared" si="99"/>
        <v/>
      </c>
      <c r="Z211" s="261" t="str">
        <f t="shared" si="99"/>
        <v/>
      </c>
      <c r="AA211" s="259" t="str">
        <f t="shared" si="99"/>
        <v/>
      </c>
      <c r="AB211" s="260" t="str">
        <f t="shared" si="99"/>
        <v/>
      </c>
      <c r="AC211" s="261" t="str">
        <f t="shared" si="99"/>
        <v/>
      </c>
      <c r="AD211" s="259" t="str">
        <f t="shared" si="99"/>
        <v/>
      </c>
      <c r="AE211" s="259" t="str">
        <f t="shared" si="99"/>
        <v/>
      </c>
      <c r="AF211" s="259" t="str">
        <f t="shared" si="99"/>
        <v/>
      </c>
      <c r="AG211" s="259" t="str">
        <f t="shared" si="99"/>
        <v/>
      </c>
      <c r="AH211" s="259" t="str">
        <f t="shared" si="99"/>
        <v/>
      </c>
      <c r="AI211" s="259" t="str">
        <f t="shared" si="99"/>
        <v/>
      </c>
      <c r="AJ211" s="259" t="str">
        <f t="shared" si="99"/>
        <v/>
      </c>
      <c r="AK211" s="259" t="str">
        <f t="shared" si="99"/>
        <v/>
      </c>
      <c r="AL211" s="259" t="str">
        <f t="shared" si="99"/>
        <v/>
      </c>
      <c r="AM211" s="259" t="str">
        <f t="shared" si="99"/>
        <v/>
      </c>
      <c r="AN211" s="259" t="str">
        <f t="shared" si="99"/>
        <v/>
      </c>
      <c r="AO211" s="276" t="str">
        <f t="shared" si="99"/>
        <v/>
      </c>
    </row>
    <row r="212" spans="2:41" ht="12.45" customHeight="1" x14ac:dyDescent="0.3">
      <c r="B212" s="456"/>
      <c r="C212" s="430"/>
      <c r="D212" s="426" t="s">
        <v>110</v>
      </c>
      <c r="E212" s="243" t="s">
        <v>46</v>
      </c>
      <c r="F212" s="203" t="s">
        <v>38</v>
      </c>
      <c r="G212" s="247"/>
      <c r="H212" s="247"/>
      <c r="I212" s="256"/>
      <c r="J212" s="257"/>
      <c r="K212" s="257"/>
      <c r="L212" s="247"/>
      <c r="M212" s="247"/>
      <c r="N212" s="250"/>
      <c r="O212" s="251"/>
      <c r="P212" s="251"/>
      <c r="Q212" s="251"/>
      <c r="R212" s="251"/>
      <c r="S212" s="251"/>
      <c r="T212" s="251"/>
      <c r="U212" s="251"/>
      <c r="V212" s="251"/>
      <c r="W212" s="251"/>
      <c r="X212" s="249"/>
      <c r="Y212" s="254"/>
      <c r="Z212" s="249"/>
      <c r="AA212" s="249"/>
      <c r="AB212" s="254"/>
      <c r="AC212" s="249"/>
      <c r="AD212" s="252"/>
      <c r="AE212" s="258"/>
      <c r="AF212" s="249"/>
      <c r="AG212" s="249"/>
      <c r="AH212" s="249"/>
      <c r="AI212" s="249"/>
      <c r="AJ212" s="249"/>
      <c r="AK212" s="249"/>
      <c r="AL212" s="249"/>
      <c r="AM212" s="249"/>
      <c r="AN212" s="254"/>
      <c r="AO212" s="275"/>
    </row>
    <row r="213" spans="2:41" ht="12.45" customHeight="1" x14ac:dyDescent="0.3">
      <c r="B213" s="456"/>
      <c r="C213" s="430"/>
      <c r="D213" s="424"/>
      <c r="E213" s="245" t="s">
        <v>109</v>
      </c>
      <c r="F213" s="203" t="s">
        <v>38</v>
      </c>
      <c r="G213" s="246"/>
      <c r="H213" s="203"/>
      <c r="I213" s="231"/>
      <c r="J213" s="203"/>
      <c r="K213" s="218"/>
      <c r="L213" s="247"/>
      <c r="M213" s="247"/>
      <c r="N213" s="203"/>
      <c r="O213" s="236"/>
      <c r="P213" s="236"/>
      <c r="Q213" s="236"/>
      <c r="R213" s="236"/>
      <c r="S213" s="236"/>
      <c r="T213" s="236"/>
      <c r="U213" s="236"/>
      <c r="V213" s="236"/>
      <c r="W213" s="236"/>
      <c r="X213" s="236"/>
      <c r="Y213" s="240"/>
      <c r="Z213" s="236"/>
      <c r="AA213" s="236"/>
      <c r="AB213" s="240"/>
      <c r="AC213" s="249"/>
      <c r="AD213" s="252"/>
      <c r="AE213" s="253"/>
      <c r="AF213" s="236"/>
      <c r="AG213" s="249"/>
      <c r="AH213" s="249"/>
      <c r="AI213" s="249"/>
      <c r="AJ213" s="249"/>
      <c r="AK213" s="249"/>
      <c r="AL213" s="249"/>
      <c r="AM213" s="236"/>
      <c r="AN213" s="240"/>
      <c r="AO213" s="274"/>
    </row>
    <row r="214" spans="2:41" ht="12.45" customHeight="1" x14ac:dyDescent="0.3">
      <c r="B214" s="456"/>
      <c r="C214" s="430"/>
      <c r="D214" s="424"/>
      <c r="E214" s="245" t="s">
        <v>127</v>
      </c>
      <c r="F214" s="203" t="s">
        <v>38</v>
      </c>
      <c r="G214" s="202"/>
      <c r="H214" s="203"/>
      <c r="I214" s="203"/>
      <c r="J214" s="203"/>
      <c r="K214" s="218"/>
      <c r="L214" s="203"/>
      <c r="M214" s="203"/>
      <c r="N214" s="203"/>
      <c r="O214" s="236"/>
      <c r="P214" s="236"/>
      <c r="Q214" s="236"/>
      <c r="R214" s="236"/>
      <c r="S214" s="236"/>
      <c r="T214" s="236"/>
      <c r="U214" s="236"/>
      <c r="V214" s="236"/>
      <c r="W214" s="236"/>
      <c r="X214" s="236"/>
      <c r="Y214" s="240"/>
      <c r="Z214" s="236"/>
      <c r="AA214" s="236"/>
      <c r="AB214" s="240"/>
      <c r="AC214" s="236"/>
      <c r="AD214" s="237"/>
      <c r="AE214" s="263"/>
      <c r="AF214" s="236"/>
      <c r="AG214" s="236"/>
      <c r="AH214" s="236"/>
      <c r="AI214" s="236"/>
      <c r="AJ214" s="236"/>
      <c r="AK214" s="236"/>
      <c r="AL214" s="236"/>
      <c r="AM214" s="236"/>
      <c r="AN214" s="240"/>
      <c r="AO214" s="274"/>
    </row>
    <row r="215" spans="2:41" ht="12.45" customHeight="1" x14ac:dyDescent="0.3">
      <c r="B215" s="456"/>
      <c r="C215" s="430"/>
      <c r="D215" s="425"/>
      <c r="E215" s="221" t="s">
        <v>126</v>
      </c>
      <c r="F215" s="321" t="s">
        <v>38</v>
      </c>
      <c r="G215" s="259" t="str">
        <f>IF(AND(G212&lt;&gt;"",G213&lt;&gt;"",G214&lt;&gt;""),G212*G213*G214,"")</f>
        <v/>
      </c>
      <c r="H215" s="259" t="str">
        <f t="shared" ref="H215:AO215" si="100">IF(AND(H212&lt;&gt;"",H213&lt;&gt;"",H214&lt;&gt;""),H212*H213*H214,"")</f>
        <v/>
      </c>
      <c r="I215" s="259" t="str">
        <f t="shared" si="100"/>
        <v/>
      </c>
      <c r="J215" s="259" t="str">
        <f t="shared" si="100"/>
        <v/>
      </c>
      <c r="K215" s="259" t="str">
        <f t="shared" si="100"/>
        <v/>
      </c>
      <c r="L215" s="259" t="str">
        <f t="shared" si="100"/>
        <v/>
      </c>
      <c r="M215" s="259" t="str">
        <f t="shared" si="100"/>
        <v/>
      </c>
      <c r="N215" s="259" t="str">
        <f t="shared" si="100"/>
        <v/>
      </c>
      <c r="O215" s="259" t="str">
        <f t="shared" si="100"/>
        <v/>
      </c>
      <c r="P215" s="259" t="str">
        <f t="shared" si="100"/>
        <v/>
      </c>
      <c r="Q215" s="259" t="str">
        <f t="shared" si="100"/>
        <v/>
      </c>
      <c r="R215" s="259" t="str">
        <f t="shared" si="100"/>
        <v/>
      </c>
      <c r="S215" s="259" t="str">
        <f t="shared" si="100"/>
        <v/>
      </c>
      <c r="T215" s="259" t="str">
        <f t="shared" si="100"/>
        <v/>
      </c>
      <c r="U215" s="259" t="str">
        <f t="shared" si="100"/>
        <v/>
      </c>
      <c r="V215" s="259" t="str">
        <f t="shared" si="100"/>
        <v/>
      </c>
      <c r="W215" s="259" t="str">
        <f t="shared" si="100"/>
        <v/>
      </c>
      <c r="X215" s="259" t="str">
        <f t="shared" si="100"/>
        <v/>
      </c>
      <c r="Y215" s="259" t="str">
        <f t="shared" si="100"/>
        <v/>
      </c>
      <c r="Z215" s="259" t="str">
        <f t="shared" si="100"/>
        <v/>
      </c>
      <c r="AA215" s="259" t="str">
        <f t="shared" si="100"/>
        <v/>
      </c>
      <c r="AB215" s="259" t="str">
        <f t="shared" si="100"/>
        <v/>
      </c>
      <c r="AC215" s="259" t="str">
        <f t="shared" si="100"/>
        <v/>
      </c>
      <c r="AD215" s="259" t="str">
        <f t="shared" si="100"/>
        <v/>
      </c>
      <c r="AE215" s="259" t="str">
        <f t="shared" si="100"/>
        <v/>
      </c>
      <c r="AF215" s="259" t="str">
        <f t="shared" si="100"/>
        <v/>
      </c>
      <c r="AG215" s="259" t="str">
        <f t="shared" si="100"/>
        <v/>
      </c>
      <c r="AH215" s="259" t="str">
        <f t="shared" si="100"/>
        <v/>
      </c>
      <c r="AI215" s="259" t="str">
        <f t="shared" si="100"/>
        <v/>
      </c>
      <c r="AJ215" s="259" t="str">
        <f t="shared" si="100"/>
        <v/>
      </c>
      <c r="AK215" s="259" t="str">
        <f t="shared" si="100"/>
        <v/>
      </c>
      <c r="AL215" s="259" t="str">
        <f t="shared" si="100"/>
        <v/>
      </c>
      <c r="AM215" s="259" t="str">
        <f t="shared" si="100"/>
        <v/>
      </c>
      <c r="AN215" s="259" t="str">
        <f t="shared" si="100"/>
        <v/>
      </c>
      <c r="AO215" s="276" t="str">
        <f t="shared" si="100"/>
        <v/>
      </c>
    </row>
    <row r="216" spans="2:41" ht="12.45" customHeight="1" x14ac:dyDescent="0.3">
      <c r="B216" s="456"/>
      <c r="C216" s="430"/>
      <c r="D216" s="426" t="s">
        <v>110</v>
      </c>
      <c r="E216" s="264" t="s">
        <v>46</v>
      </c>
      <c r="F216" s="203" t="s">
        <v>38</v>
      </c>
      <c r="G216" s="247"/>
      <c r="H216" s="247"/>
      <c r="I216" s="256"/>
      <c r="J216" s="257"/>
      <c r="K216" s="257"/>
      <c r="L216" s="247"/>
      <c r="M216" s="247"/>
      <c r="N216" s="250"/>
      <c r="O216" s="251"/>
      <c r="P216" s="251"/>
      <c r="Q216" s="251"/>
      <c r="R216" s="251"/>
      <c r="S216" s="251"/>
      <c r="T216" s="251"/>
      <c r="U216" s="251"/>
      <c r="V216" s="251"/>
      <c r="W216" s="251"/>
      <c r="X216" s="249"/>
      <c r="Y216" s="254"/>
      <c r="Z216" s="249"/>
      <c r="AA216" s="249"/>
      <c r="AB216" s="254"/>
      <c r="AC216" s="249"/>
      <c r="AD216" s="252"/>
      <c r="AE216" s="258"/>
      <c r="AF216" s="249"/>
      <c r="AG216" s="249"/>
      <c r="AH216" s="249"/>
      <c r="AI216" s="249"/>
      <c r="AJ216" s="249"/>
      <c r="AK216" s="249"/>
      <c r="AL216" s="249"/>
      <c r="AM216" s="249"/>
      <c r="AN216" s="254"/>
      <c r="AO216" s="275"/>
    </row>
    <row r="217" spans="2:41" ht="12.45" customHeight="1" x14ac:dyDescent="0.3">
      <c r="B217" s="456"/>
      <c r="C217" s="430"/>
      <c r="D217" s="424"/>
      <c r="E217" s="245" t="s">
        <v>109</v>
      </c>
      <c r="F217" s="203" t="s">
        <v>38</v>
      </c>
      <c r="G217" s="246"/>
      <c r="H217" s="203"/>
      <c r="I217" s="231"/>
      <c r="J217" s="203"/>
      <c r="K217" s="218"/>
      <c r="L217" s="247"/>
      <c r="M217" s="247"/>
      <c r="N217" s="203"/>
      <c r="O217" s="236"/>
      <c r="P217" s="236"/>
      <c r="Q217" s="236"/>
      <c r="R217" s="236"/>
      <c r="S217" s="236"/>
      <c r="T217" s="236"/>
      <c r="U217" s="236"/>
      <c r="V217" s="236"/>
      <c r="W217" s="236"/>
      <c r="X217" s="236"/>
      <c r="Y217" s="240"/>
      <c r="Z217" s="236"/>
      <c r="AA217" s="236"/>
      <c r="AB217" s="240"/>
      <c r="AC217" s="249"/>
      <c r="AD217" s="252"/>
      <c r="AE217" s="253"/>
      <c r="AF217" s="236"/>
      <c r="AG217" s="249"/>
      <c r="AH217" s="249"/>
      <c r="AI217" s="249"/>
      <c r="AJ217" s="249"/>
      <c r="AK217" s="249"/>
      <c r="AL217" s="249"/>
      <c r="AM217" s="236"/>
      <c r="AN217" s="240"/>
      <c r="AO217" s="274"/>
    </row>
    <row r="218" spans="2:41" ht="12.45" customHeight="1" x14ac:dyDescent="0.3">
      <c r="B218" s="456"/>
      <c r="C218" s="430"/>
      <c r="D218" s="424"/>
      <c r="E218" s="245" t="s">
        <v>127</v>
      </c>
      <c r="F218" s="203" t="s">
        <v>38</v>
      </c>
      <c r="G218" s="202"/>
      <c r="H218" s="203"/>
      <c r="I218" s="203"/>
      <c r="J218" s="203"/>
      <c r="K218" s="218"/>
      <c r="L218" s="203"/>
      <c r="M218" s="203"/>
      <c r="N218" s="203"/>
      <c r="O218" s="236"/>
      <c r="P218" s="236"/>
      <c r="Q218" s="236"/>
      <c r="R218" s="236"/>
      <c r="S218" s="236"/>
      <c r="T218" s="236"/>
      <c r="U218" s="236"/>
      <c r="V218" s="236"/>
      <c r="W218" s="236"/>
      <c r="X218" s="236"/>
      <c r="Y218" s="240"/>
      <c r="Z218" s="236"/>
      <c r="AA218" s="236"/>
      <c r="AB218" s="240"/>
      <c r="AC218" s="236"/>
      <c r="AD218" s="237"/>
      <c r="AE218" s="263"/>
      <c r="AF218" s="236"/>
      <c r="AG218" s="236"/>
      <c r="AH218" s="236"/>
      <c r="AI218" s="236"/>
      <c r="AJ218" s="236"/>
      <c r="AK218" s="236"/>
      <c r="AL218" s="236"/>
      <c r="AM218" s="236"/>
      <c r="AN218" s="240"/>
      <c r="AO218" s="274"/>
    </row>
    <row r="219" spans="2:41" ht="12.45" customHeight="1" x14ac:dyDescent="0.3">
      <c r="B219" s="456"/>
      <c r="C219" s="430"/>
      <c r="D219" s="425"/>
      <c r="E219" s="221" t="s">
        <v>126</v>
      </c>
      <c r="F219" s="321" t="s">
        <v>38</v>
      </c>
      <c r="G219" s="259" t="str">
        <f>IF(AND(G216&lt;&gt;"",G217&lt;&gt;"",G218&lt;&gt;""),G216*G217*G218,"")</f>
        <v/>
      </c>
      <c r="H219" s="259" t="str">
        <f t="shared" ref="H219:AO219" si="101">IF(AND(H216&lt;&gt;"",H217&lt;&gt;"",H218&lt;&gt;""),H216*H217*H218,"")</f>
        <v/>
      </c>
      <c r="I219" s="259" t="str">
        <f t="shared" si="101"/>
        <v/>
      </c>
      <c r="J219" s="259" t="str">
        <f t="shared" si="101"/>
        <v/>
      </c>
      <c r="K219" s="259" t="str">
        <f t="shared" si="101"/>
        <v/>
      </c>
      <c r="L219" s="259" t="str">
        <f t="shared" si="101"/>
        <v/>
      </c>
      <c r="M219" s="259" t="str">
        <f t="shared" si="101"/>
        <v/>
      </c>
      <c r="N219" s="259" t="str">
        <f t="shared" si="101"/>
        <v/>
      </c>
      <c r="O219" s="259" t="str">
        <f t="shared" si="101"/>
        <v/>
      </c>
      <c r="P219" s="259" t="str">
        <f t="shared" si="101"/>
        <v/>
      </c>
      <c r="Q219" s="259" t="str">
        <f t="shared" si="101"/>
        <v/>
      </c>
      <c r="R219" s="259" t="str">
        <f t="shared" si="101"/>
        <v/>
      </c>
      <c r="S219" s="259" t="str">
        <f t="shared" si="101"/>
        <v/>
      </c>
      <c r="T219" s="259" t="str">
        <f t="shared" si="101"/>
        <v/>
      </c>
      <c r="U219" s="259" t="str">
        <f t="shared" si="101"/>
        <v/>
      </c>
      <c r="V219" s="259" t="str">
        <f t="shared" si="101"/>
        <v/>
      </c>
      <c r="W219" s="259" t="str">
        <f t="shared" si="101"/>
        <v/>
      </c>
      <c r="X219" s="259" t="str">
        <f t="shared" si="101"/>
        <v/>
      </c>
      <c r="Y219" s="259" t="str">
        <f t="shared" si="101"/>
        <v/>
      </c>
      <c r="Z219" s="259" t="str">
        <f t="shared" si="101"/>
        <v/>
      </c>
      <c r="AA219" s="259" t="str">
        <f t="shared" si="101"/>
        <v/>
      </c>
      <c r="AB219" s="259" t="str">
        <f t="shared" si="101"/>
        <v/>
      </c>
      <c r="AC219" s="259" t="str">
        <f t="shared" si="101"/>
        <v/>
      </c>
      <c r="AD219" s="259" t="str">
        <f t="shared" si="101"/>
        <v/>
      </c>
      <c r="AE219" s="259" t="str">
        <f t="shared" si="101"/>
        <v/>
      </c>
      <c r="AF219" s="259" t="str">
        <f t="shared" si="101"/>
        <v/>
      </c>
      <c r="AG219" s="259" t="str">
        <f t="shared" si="101"/>
        <v/>
      </c>
      <c r="AH219" s="259" t="str">
        <f t="shared" si="101"/>
        <v/>
      </c>
      <c r="AI219" s="259" t="str">
        <f t="shared" si="101"/>
        <v/>
      </c>
      <c r="AJ219" s="259" t="str">
        <f t="shared" si="101"/>
        <v/>
      </c>
      <c r="AK219" s="259" t="str">
        <f t="shared" si="101"/>
        <v/>
      </c>
      <c r="AL219" s="259" t="str">
        <f t="shared" si="101"/>
        <v/>
      </c>
      <c r="AM219" s="259" t="str">
        <f t="shared" si="101"/>
        <v/>
      </c>
      <c r="AN219" s="259" t="str">
        <f t="shared" si="101"/>
        <v/>
      </c>
      <c r="AO219" s="276" t="str">
        <f t="shared" si="101"/>
        <v/>
      </c>
    </row>
    <row r="220" spans="2:41" ht="12.45" customHeight="1" x14ac:dyDescent="0.3">
      <c r="B220" s="456"/>
      <c r="C220" s="430"/>
      <c r="D220" s="426" t="s">
        <v>110</v>
      </c>
      <c r="E220" s="264" t="s">
        <v>46</v>
      </c>
      <c r="F220" s="203" t="s">
        <v>38</v>
      </c>
      <c r="G220" s="247"/>
      <c r="H220" s="247"/>
      <c r="I220" s="256"/>
      <c r="J220" s="257"/>
      <c r="K220" s="257"/>
      <c r="L220" s="247"/>
      <c r="M220" s="247"/>
      <c r="N220" s="250"/>
      <c r="O220" s="251"/>
      <c r="P220" s="251"/>
      <c r="Q220" s="251"/>
      <c r="R220" s="251"/>
      <c r="S220" s="251"/>
      <c r="T220" s="251"/>
      <c r="U220" s="251"/>
      <c r="V220" s="251"/>
      <c r="W220" s="251"/>
      <c r="X220" s="249"/>
      <c r="Y220" s="254"/>
      <c r="Z220" s="249"/>
      <c r="AA220" s="249"/>
      <c r="AB220" s="254"/>
      <c r="AC220" s="249"/>
      <c r="AD220" s="252"/>
      <c r="AE220" s="258"/>
      <c r="AF220" s="249"/>
      <c r="AG220" s="249"/>
      <c r="AH220" s="249"/>
      <c r="AI220" s="249"/>
      <c r="AJ220" s="249"/>
      <c r="AK220" s="249"/>
      <c r="AL220" s="249"/>
      <c r="AM220" s="249"/>
      <c r="AN220" s="254"/>
      <c r="AO220" s="275"/>
    </row>
    <row r="221" spans="2:41" ht="12.45" customHeight="1" x14ac:dyDescent="0.3">
      <c r="B221" s="456"/>
      <c r="C221" s="430"/>
      <c r="D221" s="424"/>
      <c r="E221" s="245" t="s">
        <v>109</v>
      </c>
      <c r="F221" s="203" t="s">
        <v>38</v>
      </c>
      <c r="G221" s="246"/>
      <c r="H221" s="203"/>
      <c r="I221" s="231"/>
      <c r="J221" s="203"/>
      <c r="K221" s="218"/>
      <c r="L221" s="247"/>
      <c r="M221" s="247"/>
      <c r="N221" s="203"/>
      <c r="O221" s="236"/>
      <c r="P221" s="236"/>
      <c r="Q221" s="236"/>
      <c r="R221" s="236"/>
      <c r="S221" s="236"/>
      <c r="T221" s="236"/>
      <c r="U221" s="236"/>
      <c r="V221" s="236"/>
      <c r="W221" s="236"/>
      <c r="X221" s="236"/>
      <c r="Y221" s="240"/>
      <c r="Z221" s="236"/>
      <c r="AA221" s="236"/>
      <c r="AB221" s="240"/>
      <c r="AC221" s="249"/>
      <c r="AD221" s="252"/>
      <c r="AE221" s="253"/>
      <c r="AF221" s="236"/>
      <c r="AG221" s="249"/>
      <c r="AH221" s="249"/>
      <c r="AI221" s="249"/>
      <c r="AJ221" s="249"/>
      <c r="AK221" s="249"/>
      <c r="AL221" s="249"/>
      <c r="AM221" s="236"/>
      <c r="AN221" s="240"/>
      <c r="AO221" s="274"/>
    </row>
    <row r="222" spans="2:41" ht="12.45" customHeight="1" x14ac:dyDescent="0.3">
      <c r="B222" s="456"/>
      <c r="C222" s="430"/>
      <c r="D222" s="424"/>
      <c r="E222" s="245" t="s">
        <v>127</v>
      </c>
      <c r="F222" s="203" t="s">
        <v>38</v>
      </c>
      <c r="G222" s="202"/>
      <c r="H222" s="203"/>
      <c r="I222" s="203"/>
      <c r="J222" s="203"/>
      <c r="K222" s="218"/>
      <c r="L222" s="203"/>
      <c r="M222" s="203"/>
      <c r="N222" s="203"/>
      <c r="O222" s="236"/>
      <c r="P222" s="236"/>
      <c r="Q222" s="236"/>
      <c r="R222" s="236"/>
      <c r="S222" s="236"/>
      <c r="T222" s="236"/>
      <c r="U222" s="236"/>
      <c r="V222" s="236"/>
      <c r="W222" s="236"/>
      <c r="X222" s="236"/>
      <c r="Y222" s="240"/>
      <c r="Z222" s="236"/>
      <c r="AA222" s="236"/>
      <c r="AB222" s="240"/>
      <c r="AC222" s="236"/>
      <c r="AD222" s="237"/>
      <c r="AE222" s="263"/>
      <c r="AF222" s="236"/>
      <c r="AG222" s="236"/>
      <c r="AH222" s="236"/>
      <c r="AI222" s="236"/>
      <c r="AJ222" s="236"/>
      <c r="AK222" s="236"/>
      <c r="AL222" s="236"/>
      <c r="AM222" s="236"/>
      <c r="AN222" s="240"/>
      <c r="AO222" s="274"/>
    </row>
    <row r="223" spans="2:41" ht="12.45" customHeight="1" x14ac:dyDescent="0.3">
      <c r="B223" s="456"/>
      <c r="C223" s="430"/>
      <c r="D223" s="425"/>
      <c r="E223" s="221" t="s">
        <v>126</v>
      </c>
      <c r="F223" s="321" t="s">
        <v>38</v>
      </c>
      <c r="G223" s="259" t="str">
        <f>IF(AND(G220&lt;&gt;"",G221&lt;&gt;"",G222&lt;&gt;""),G220*G221*G222,"")</f>
        <v/>
      </c>
      <c r="H223" s="259" t="str">
        <f t="shared" ref="H223:AO223" si="102">IF(AND(H220&lt;&gt;"",H221&lt;&gt;"",H222&lt;&gt;""),H220*H221*H222,"")</f>
        <v/>
      </c>
      <c r="I223" s="259" t="str">
        <f t="shared" si="102"/>
        <v/>
      </c>
      <c r="J223" s="259" t="str">
        <f t="shared" si="102"/>
        <v/>
      </c>
      <c r="K223" s="259" t="str">
        <f t="shared" si="102"/>
        <v/>
      </c>
      <c r="L223" s="259" t="str">
        <f t="shared" si="102"/>
        <v/>
      </c>
      <c r="M223" s="259" t="str">
        <f t="shared" si="102"/>
        <v/>
      </c>
      <c r="N223" s="259" t="str">
        <f t="shared" si="102"/>
        <v/>
      </c>
      <c r="O223" s="259" t="str">
        <f t="shared" si="102"/>
        <v/>
      </c>
      <c r="P223" s="259" t="str">
        <f t="shared" si="102"/>
        <v/>
      </c>
      <c r="Q223" s="259" t="str">
        <f t="shared" si="102"/>
        <v/>
      </c>
      <c r="R223" s="259" t="str">
        <f t="shared" si="102"/>
        <v/>
      </c>
      <c r="S223" s="259" t="str">
        <f t="shared" si="102"/>
        <v/>
      </c>
      <c r="T223" s="259" t="str">
        <f t="shared" si="102"/>
        <v/>
      </c>
      <c r="U223" s="259" t="str">
        <f t="shared" si="102"/>
        <v/>
      </c>
      <c r="V223" s="259" t="str">
        <f t="shared" si="102"/>
        <v/>
      </c>
      <c r="W223" s="259" t="str">
        <f t="shared" si="102"/>
        <v/>
      </c>
      <c r="X223" s="259" t="str">
        <f t="shared" si="102"/>
        <v/>
      </c>
      <c r="Y223" s="259" t="str">
        <f t="shared" si="102"/>
        <v/>
      </c>
      <c r="Z223" s="259" t="str">
        <f t="shared" si="102"/>
        <v/>
      </c>
      <c r="AA223" s="259" t="str">
        <f t="shared" si="102"/>
        <v/>
      </c>
      <c r="AB223" s="259" t="str">
        <f t="shared" si="102"/>
        <v/>
      </c>
      <c r="AC223" s="259" t="str">
        <f t="shared" si="102"/>
        <v/>
      </c>
      <c r="AD223" s="259" t="str">
        <f t="shared" si="102"/>
        <v/>
      </c>
      <c r="AE223" s="259" t="str">
        <f t="shared" si="102"/>
        <v/>
      </c>
      <c r="AF223" s="259" t="str">
        <f t="shared" si="102"/>
        <v/>
      </c>
      <c r="AG223" s="259" t="str">
        <f t="shared" si="102"/>
        <v/>
      </c>
      <c r="AH223" s="259" t="str">
        <f t="shared" si="102"/>
        <v/>
      </c>
      <c r="AI223" s="259" t="str">
        <f t="shared" si="102"/>
        <v/>
      </c>
      <c r="AJ223" s="259" t="str">
        <f t="shared" si="102"/>
        <v/>
      </c>
      <c r="AK223" s="259" t="str">
        <f t="shared" si="102"/>
        <v/>
      </c>
      <c r="AL223" s="259" t="str">
        <f t="shared" si="102"/>
        <v/>
      </c>
      <c r="AM223" s="259" t="str">
        <f t="shared" si="102"/>
        <v/>
      </c>
      <c r="AN223" s="259" t="str">
        <f t="shared" si="102"/>
        <v/>
      </c>
      <c r="AO223" s="276" t="str">
        <f t="shared" si="102"/>
        <v/>
      </c>
    </row>
    <row r="224" spans="2:41" ht="12.45" customHeight="1" x14ac:dyDescent="0.3">
      <c r="B224" s="456"/>
      <c r="C224" s="430"/>
      <c r="D224" s="426" t="s">
        <v>110</v>
      </c>
      <c r="E224" s="264" t="s">
        <v>46</v>
      </c>
      <c r="F224" s="203" t="s">
        <v>38</v>
      </c>
      <c r="G224" s="247"/>
      <c r="H224" s="247"/>
      <c r="I224" s="256"/>
      <c r="J224" s="257"/>
      <c r="K224" s="257"/>
      <c r="L224" s="247"/>
      <c r="M224" s="247"/>
      <c r="N224" s="250"/>
      <c r="O224" s="251"/>
      <c r="P224" s="251"/>
      <c r="Q224" s="251"/>
      <c r="R224" s="251"/>
      <c r="S224" s="251"/>
      <c r="T224" s="251"/>
      <c r="U224" s="251"/>
      <c r="V224" s="251"/>
      <c r="W224" s="251"/>
      <c r="X224" s="249"/>
      <c r="Y224" s="254"/>
      <c r="Z224" s="249"/>
      <c r="AA224" s="249"/>
      <c r="AB224" s="254"/>
      <c r="AC224" s="249"/>
      <c r="AD224" s="252"/>
      <c r="AE224" s="258"/>
      <c r="AF224" s="249"/>
      <c r="AG224" s="249"/>
      <c r="AH224" s="249"/>
      <c r="AI224" s="249"/>
      <c r="AJ224" s="249"/>
      <c r="AK224" s="249"/>
      <c r="AL224" s="249"/>
      <c r="AM224" s="249"/>
      <c r="AN224" s="254"/>
      <c r="AO224" s="275"/>
    </row>
    <row r="225" spans="2:41" ht="12.45" customHeight="1" x14ac:dyDescent="0.3">
      <c r="B225" s="456"/>
      <c r="C225" s="430"/>
      <c r="D225" s="424"/>
      <c r="E225" s="245" t="s">
        <v>109</v>
      </c>
      <c r="F225" s="203" t="s">
        <v>38</v>
      </c>
      <c r="G225" s="246"/>
      <c r="H225" s="203"/>
      <c r="I225" s="231"/>
      <c r="J225" s="203"/>
      <c r="K225" s="218"/>
      <c r="L225" s="247"/>
      <c r="M225" s="247"/>
      <c r="N225" s="203"/>
      <c r="O225" s="236"/>
      <c r="P225" s="236"/>
      <c r="Q225" s="236"/>
      <c r="R225" s="236"/>
      <c r="S225" s="236"/>
      <c r="T225" s="236"/>
      <c r="U225" s="236"/>
      <c r="V225" s="236"/>
      <c r="W225" s="236"/>
      <c r="X225" s="236"/>
      <c r="Y225" s="240"/>
      <c r="Z225" s="236"/>
      <c r="AA225" s="236"/>
      <c r="AB225" s="240"/>
      <c r="AC225" s="249"/>
      <c r="AD225" s="252"/>
      <c r="AE225" s="253"/>
      <c r="AF225" s="236"/>
      <c r="AG225" s="249"/>
      <c r="AH225" s="249"/>
      <c r="AI225" s="249"/>
      <c r="AJ225" s="249"/>
      <c r="AK225" s="249"/>
      <c r="AL225" s="249"/>
      <c r="AM225" s="236"/>
      <c r="AN225" s="240"/>
      <c r="AO225" s="274"/>
    </row>
    <row r="226" spans="2:41" ht="12.45" customHeight="1" x14ac:dyDescent="0.3">
      <c r="B226" s="456"/>
      <c r="C226" s="430"/>
      <c r="D226" s="424"/>
      <c r="E226" s="245" t="s">
        <v>127</v>
      </c>
      <c r="F226" s="203" t="s">
        <v>38</v>
      </c>
      <c r="G226" s="202"/>
      <c r="H226" s="203"/>
      <c r="I226" s="203"/>
      <c r="J226" s="203"/>
      <c r="K226" s="218"/>
      <c r="L226" s="203"/>
      <c r="M226" s="203"/>
      <c r="N226" s="203"/>
      <c r="O226" s="236"/>
      <c r="P226" s="236"/>
      <c r="Q226" s="236"/>
      <c r="R226" s="236"/>
      <c r="S226" s="236"/>
      <c r="T226" s="236"/>
      <c r="U226" s="236"/>
      <c r="V226" s="236"/>
      <c r="W226" s="236"/>
      <c r="X226" s="236"/>
      <c r="Y226" s="240"/>
      <c r="Z226" s="236"/>
      <c r="AA226" s="236"/>
      <c r="AB226" s="240"/>
      <c r="AC226" s="236"/>
      <c r="AD226" s="237"/>
      <c r="AE226" s="263"/>
      <c r="AF226" s="236"/>
      <c r="AG226" s="236"/>
      <c r="AH226" s="236"/>
      <c r="AI226" s="236"/>
      <c r="AJ226" s="236"/>
      <c r="AK226" s="236"/>
      <c r="AL226" s="236"/>
      <c r="AM226" s="236"/>
      <c r="AN226" s="240"/>
      <c r="AO226" s="274"/>
    </row>
    <row r="227" spans="2:41" ht="12.45" customHeight="1" x14ac:dyDescent="0.3">
      <c r="B227" s="456"/>
      <c r="C227" s="430"/>
      <c r="D227" s="425"/>
      <c r="E227" s="221" t="s">
        <v>126</v>
      </c>
      <c r="F227" s="321" t="s">
        <v>38</v>
      </c>
      <c r="G227" s="259" t="str">
        <f>IF(AND(G224&lt;&gt;"",G225&lt;&gt;"",G226&lt;&gt;""),G224*G225*G226,"")</f>
        <v/>
      </c>
      <c r="H227" s="259" t="str">
        <f t="shared" ref="H227:AO227" si="103">IF(AND(H224&lt;&gt;"",H225&lt;&gt;"",H226&lt;&gt;""),H224*H225*H226,"")</f>
        <v/>
      </c>
      <c r="I227" s="259" t="str">
        <f t="shared" si="103"/>
        <v/>
      </c>
      <c r="J227" s="259" t="str">
        <f t="shared" si="103"/>
        <v/>
      </c>
      <c r="K227" s="259" t="str">
        <f t="shared" si="103"/>
        <v/>
      </c>
      <c r="L227" s="259" t="str">
        <f t="shared" si="103"/>
        <v/>
      </c>
      <c r="M227" s="259" t="str">
        <f t="shared" si="103"/>
        <v/>
      </c>
      <c r="N227" s="259" t="str">
        <f t="shared" si="103"/>
        <v/>
      </c>
      <c r="O227" s="259" t="str">
        <f t="shared" si="103"/>
        <v/>
      </c>
      <c r="P227" s="259" t="str">
        <f t="shared" si="103"/>
        <v/>
      </c>
      <c r="Q227" s="259" t="str">
        <f t="shared" si="103"/>
        <v/>
      </c>
      <c r="R227" s="259" t="str">
        <f t="shared" si="103"/>
        <v/>
      </c>
      <c r="S227" s="259" t="str">
        <f t="shared" si="103"/>
        <v/>
      </c>
      <c r="T227" s="259" t="str">
        <f t="shared" si="103"/>
        <v/>
      </c>
      <c r="U227" s="259" t="str">
        <f t="shared" si="103"/>
        <v/>
      </c>
      <c r="V227" s="259" t="str">
        <f t="shared" si="103"/>
        <v/>
      </c>
      <c r="W227" s="259" t="str">
        <f t="shared" si="103"/>
        <v/>
      </c>
      <c r="X227" s="259" t="str">
        <f t="shared" si="103"/>
        <v/>
      </c>
      <c r="Y227" s="259" t="str">
        <f t="shared" si="103"/>
        <v/>
      </c>
      <c r="Z227" s="259" t="str">
        <f t="shared" si="103"/>
        <v/>
      </c>
      <c r="AA227" s="259" t="str">
        <f t="shared" si="103"/>
        <v/>
      </c>
      <c r="AB227" s="259" t="str">
        <f t="shared" si="103"/>
        <v/>
      </c>
      <c r="AC227" s="259" t="str">
        <f t="shared" si="103"/>
        <v/>
      </c>
      <c r="AD227" s="259" t="str">
        <f t="shared" si="103"/>
        <v/>
      </c>
      <c r="AE227" s="259" t="str">
        <f t="shared" si="103"/>
        <v/>
      </c>
      <c r="AF227" s="259" t="str">
        <f t="shared" si="103"/>
        <v/>
      </c>
      <c r="AG227" s="259" t="str">
        <f t="shared" si="103"/>
        <v/>
      </c>
      <c r="AH227" s="259" t="str">
        <f t="shared" si="103"/>
        <v/>
      </c>
      <c r="AI227" s="259" t="str">
        <f t="shared" si="103"/>
        <v/>
      </c>
      <c r="AJ227" s="259" t="str">
        <f t="shared" si="103"/>
        <v/>
      </c>
      <c r="AK227" s="259" t="str">
        <f t="shared" si="103"/>
        <v/>
      </c>
      <c r="AL227" s="259" t="str">
        <f t="shared" si="103"/>
        <v/>
      </c>
      <c r="AM227" s="259" t="str">
        <f t="shared" si="103"/>
        <v/>
      </c>
      <c r="AN227" s="259" t="str">
        <f t="shared" si="103"/>
        <v/>
      </c>
      <c r="AO227" s="276" t="str">
        <f t="shared" si="103"/>
        <v/>
      </c>
    </row>
    <row r="228" spans="2:41" ht="12.45" customHeight="1" x14ac:dyDescent="0.3">
      <c r="B228" s="456"/>
      <c r="C228" s="430"/>
      <c r="D228" s="426" t="s">
        <v>110</v>
      </c>
      <c r="E228" s="264" t="s">
        <v>46</v>
      </c>
      <c r="F228" s="203" t="s">
        <v>38</v>
      </c>
      <c r="G228" s="247"/>
      <c r="H228" s="247"/>
      <c r="I228" s="256"/>
      <c r="J228" s="257"/>
      <c r="K228" s="257"/>
      <c r="L228" s="247"/>
      <c r="M228" s="247"/>
      <c r="N228" s="250"/>
      <c r="O228" s="251"/>
      <c r="P228" s="251"/>
      <c r="Q228" s="251"/>
      <c r="R228" s="251"/>
      <c r="S228" s="251"/>
      <c r="T228" s="251"/>
      <c r="U228" s="251"/>
      <c r="V228" s="251"/>
      <c r="W228" s="251"/>
      <c r="X228" s="249"/>
      <c r="Y228" s="254"/>
      <c r="Z228" s="249"/>
      <c r="AA228" s="249"/>
      <c r="AB228" s="254"/>
      <c r="AC228" s="249"/>
      <c r="AD228" s="252"/>
      <c r="AE228" s="258"/>
      <c r="AF228" s="249"/>
      <c r="AG228" s="249"/>
      <c r="AH228" s="249"/>
      <c r="AI228" s="249"/>
      <c r="AJ228" s="249"/>
      <c r="AK228" s="249"/>
      <c r="AL228" s="249"/>
      <c r="AM228" s="249"/>
      <c r="AN228" s="254"/>
      <c r="AO228" s="275"/>
    </row>
    <row r="229" spans="2:41" ht="12.45" customHeight="1" x14ac:dyDescent="0.3">
      <c r="B229" s="456"/>
      <c r="C229" s="430"/>
      <c r="D229" s="424"/>
      <c r="E229" s="245" t="s">
        <v>109</v>
      </c>
      <c r="F229" s="203" t="s">
        <v>38</v>
      </c>
      <c r="G229" s="246"/>
      <c r="H229" s="203"/>
      <c r="I229" s="231"/>
      <c r="J229" s="203"/>
      <c r="K229" s="218"/>
      <c r="L229" s="247"/>
      <c r="M229" s="247"/>
      <c r="N229" s="203"/>
      <c r="O229" s="236"/>
      <c r="P229" s="236"/>
      <c r="Q229" s="236"/>
      <c r="R229" s="236"/>
      <c r="S229" s="236"/>
      <c r="T229" s="236"/>
      <c r="U229" s="236"/>
      <c r="V229" s="236"/>
      <c r="W229" s="236"/>
      <c r="X229" s="236"/>
      <c r="Y229" s="240"/>
      <c r="Z229" s="236"/>
      <c r="AA229" s="236"/>
      <c r="AB229" s="240"/>
      <c r="AC229" s="249"/>
      <c r="AD229" s="252"/>
      <c r="AE229" s="253"/>
      <c r="AF229" s="236"/>
      <c r="AG229" s="249"/>
      <c r="AH229" s="249"/>
      <c r="AI229" s="249"/>
      <c r="AJ229" s="249"/>
      <c r="AK229" s="249"/>
      <c r="AL229" s="249"/>
      <c r="AM229" s="236"/>
      <c r="AN229" s="240"/>
      <c r="AO229" s="274"/>
    </row>
    <row r="230" spans="2:41" ht="12.45" customHeight="1" x14ac:dyDescent="0.3">
      <c r="B230" s="456"/>
      <c r="C230" s="430"/>
      <c r="D230" s="424"/>
      <c r="E230" s="243" t="s">
        <v>127</v>
      </c>
      <c r="F230" s="203" t="s">
        <v>38</v>
      </c>
      <c r="G230" s="202"/>
      <c r="H230" s="203"/>
      <c r="I230" s="203"/>
      <c r="J230" s="203"/>
      <c r="K230" s="218"/>
      <c r="L230" s="203"/>
      <c r="M230" s="203"/>
      <c r="N230" s="203"/>
      <c r="O230" s="236"/>
      <c r="P230" s="236"/>
      <c r="Q230" s="236"/>
      <c r="R230" s="236"/>
      <c r="S230" s="236"/>
      <c r="T230" s="236"/>
      <c r="U230" s="236"/>
      <c r="V230" s="236"/>
      <c r="W230" s="236"/>
      <c r="X230" s="236"/>
      <c r="Y230" s="240"/>
      <c r="Z230" s="236"/>
      <c r="AA230" s="236"/>
      <c r="AB230" s="240"/>
      <c r="AC230" s="236"/>
      <c r="AD230" s="237"/>
      <c r="AE230" s="263"/>
      <c r="AF230" s="236"/>
      <c r="AG230" s="236"/>
      <c r="AH230" s="236"/>
      <c r="AI230" s="236"/>
      <c r="AJ230" s="236"/>
      <c r="AK230" s="236"/>
      <c r="AL230" s="236"/>
      <c r="AM230" s="236"/>
      <c r="AN230" s="240"/>
      <c r="AO230" s="274"/>
    </row>
    <row r="231" spans="2:41" ht="12.45" customHeight="1" x14ac:dyDescent="0.3">
      <c r="B231" s="456"/>
      <c r="C231" s="430"/>
      <c r="D231" s="425"/>
      <c r="E231" s="221" t="s">
        <v>126</v>
      </c>
      <c r="F231" s="321" t="s">
        <v>38</v>
      </c>
      <c r="G231" s="259" t="str">
        <f>IF(AND(G228&lt;&gt;"",G229&lt;&gt;"",G230&lt;&gt;""),G228*G229*G230,"")</f>
        <v/>
      </c>
      <c r="H231" s="259" t="str">
        <f>IF(AND(H228&lt;&gt;"",H229&lt;&gt;"",H230&lt;&gt;""),H228*H229*H230,"")</f>
        <v/>
      </c>
      <c r="I231" s="259" t="str">
        <f t="shared" ref="I231:N231" si="104">IF(AND(I228&lt;&gt;"",I229&lt;&gt;"",I230&lt;&gt;""),I228*I229*I230,"")</f>
        <v/>
      </c>
      <c r="J231" s="259" t="str">
        <f t="shared" si="104"/>
        <v/>
      </c>
      <c r="K231" s="259" t="str">
        <f t="shared" si="104"/>
        <v/>
      </c>
      <c r="L231" s="259" t="str">
        <f t="shared" si="104"/>
        <v/>
      </c>
      <c r="M231" s="259" t="str">
        <f t="shared" si="104"/>
        <v/>
      </c>
      <c r="N231" s="259" t="str">
        <f t="shared" si="104"/>
        <v/>
      </c>
      <c r="O231" s="259" t="str">
        <f>IF(AND(O228&lt;&gt;"",O229&lt;&gt;"",O230&lt;&gt;""),O228*O229*O230,"")</f>
        <v/>
      </c>
      <c r="P231" s="259" t="str">
        <f t="shared" ref="P231:AO231" si="105">IF(AND(P228&lt;&gt;"",P229&lt;&gt;"",P230&lt;&gt;""),P228*P229*P230,"")</f>
        <v/>
      </c>
      <c r="Q231" s="259" t="str">
        <f t="shared" si="105"/>
        <v/>
      </c>
      <c r="R231" s="259" t="str">
        <f t="shared" si="105"/>
        <v/>
      </c>
      <c r="S231" s="259" t="str">
        <f t="shared" si="105"/>
        <v/>
      </c>
      <c r="T231" s="259" t="str">
        <f t="shared" si="105"/>
        <v/>
      </c>
      <c r="U231" s="259" t="str">
        <f t="shared" si="105"/>
        <v/>
      </c>
      <c r="V231" s="259" t="str">
        <f t="shared" si="105"/>
        <v/>
      </c>
      <c r="W231" s="259" t="str">
        <f t="shared" si="105"/>
        <v/>
      </c>
      <c r="X231" s="259" t="str">
        <f t="shared" si="105"/>
        <v/>
      </c>
      <c r="Y231" s="259" t="str">
        <f t="shared" si="105"/>
        <v/>
      </c>
      <c r="Z231" s="259" t="str">
        <f t="shared" si="105"/>
        <v/>
      </c>
      <c r="AA231" s="259" t="str">
        <f t="shared" si="105"/>
        <v/>
      </c>
      <c r="AB231" s="259" t="str">
        <f t="shared" si="105"/>
        <v/>
      </c>
      <c r="AC231" s="259" t="str">
        <f t="shared" si="105"/>
        <v/>
      </c>
      <c r="AD231" s="259" t="str">
        <f t="shared" si="105"/>
        <v/>
      </c>
      <c r="AE231" s="259" t="str">
        <f t="shared" si="105"/>
        <v/>
      </c>
      <c r="AF231" s="259" t="str">
        <f t="shared" si="105"/>
        <v/>
      </c>
      <c r="AG231" s="259" t="str">
        <f t="shared" si="105"/>
        <v/>
      </c>
      <c r="AH231" s="259" t="str">
        <f t="shared" si="105"/>
        <v/>
      </c>
      <c r="AI231" s="259" t="str">
        <f t="shared" si="105"/>
        <v/>
      </c>
      <c r="AJ231" s="259" t="str">
        <f t="shared" si="105"/>
        <v/>
      </c>
      <c r="AK231" s="259" t="str">
        <f t="shared" si="105"/>
        <v/>
      </c>
      <c r="AL231" s="259" t="str">
        <f t="shared" si="105"/>
        <v/>
      </c>
      <c r="AM231" s="259" t="str">
        <f t="shared" si="105"/>
        <v/>
      </c>
      <c r="AN231" s="259" t="str">
        <f t="shared" si="105"/>
        <v/>
      </c>
      <c r="AO231" s="276" t="str">
        <f t="shared" si="105"/>
        <v/>
      </c>
    </row>
    <row r="232" spans="2:41" ht="12.45" customHeight="1" x14ac:dyDescent="0.3">
      <c r="B232" s="456"/>
      <c r="C232" s="430"/>
      <c r="D232" s="426" t="s">
        <v>110</v>
      </c>
      <c r="E232" s="264" t="s">
        <v>46</v>
      </c>
      <c r="F232" s="203" t="s">
        <v>38</v>
      </c>
      <c r="G232" s="247"/>
      <c r="H232" s="247"/>
      <c r="I232" s="256"/>
      <c r="J232" s="257"/>
      <c r="K232" s="257"/>
      <c r="L232" s="247"/>
      <c r="M232" s="247"/>
      <c r="N232" s="250"/>
      <c r="O232" s="251"/>
      <c r="P232" s="251"/>
      <c r="Q232" s="251"/>
      <c r="R232" s="251"/>
      <c r="S232" s="251"/>
      <c r="T232" s="251"/>
      <c r="U232" s="251"/>
      <c r="V232" s="251"/>
      <c r="W232" s="251"/>
      <c r="X232" s="249"/>
      <c r="Y232" s="254"/>
      <c r="Z232" s="249"/>
      <c r="AA232" s="249"/>
      <c r="AB232" s="254"/>
      <c r="AC232" s="249"/>
      <c r="AD232" s="252"/>
      <c r="AE232" s="258"/>
      <c r="AF232" s="249"/>
      <c r="AG232" s="249"/>
      <c r="AH232" s="249"/>
      <c r="AI232" s="249"/>
      <c r="AJ232" s="249"/>
      <c r="AK232" s="249"/>
      <c r="AL232" s="249"/>
      <c r="AM232" s="249"/>
      <c r="AN232" s="254"/>
      <c r="AO232" s="275"/>
    </row>
    <row r="233" spans="2:41" ht="12.45" customHeight="1" x14ac:dyDescent="0.3">
      <c r="B233" s="456"/>
      <c r="C233" s="430"/>
      <c r="D233" s="424"/>
      <c r="E233" s="245" t="s">
        <v>109</v>
      </c>
      <c r="F233" s="203" t="s">
        <v>38</v>
      </c>
      <c r="G233" s="246"/>
      <c r="H233" s="203"/>
      <c r="I233" s="231"/>
      <c r="J233" s="203"/>
      <c r="K233" s="218"/>
      <c r="L233" s="247"/>
      <c r="M233" s="247"/>
      <c r="N233" s="203"/>
      <c r="O233" s="236"/>
      <c r="P233" s="236"/>
      <c r="Q233" s="236"/>
      <c r="R233" s="236"/>
      <c r="S233" s="236"/>
      <c r="T233" s="236"/>
      <c r="U233" s="236"/>
      <c r="V233" s="236"/>
      <c r="W233" s="236"/>
      <c r="X233" s="236"/>
      <c r="Y233" s="240"/>
      <c r="Z233" s="236"/>
      <c r="AA233" s="236"/>
      <c r="AB233" s="240"/>
      <c r="AC233" s="249"/>
      <c r="AD233" s="252"/>
      <c r="AE233" s="253"/>
      <c r="AF233" s="236"/>
      <c r="AG233" s="249"/>
      <c r="AH233" s="249"/>
      <c r="AI233" s="249"/>
      <c r="AJ233" s="249"/>
      <c r="AK233" s="249"/>
      <c r="AL233" s="249"/>
      <c r="AM233" s="236"/>
      <c r="AN233" s="240"/>
      <c r="AO233" s="274"/>
    </row>
    <row r="234" spans="2:41" ht="12.45" customHeight="1" x14ac:dyDescent="0.3">
      <c r="B234" s="456"/>
      <c r="C234" s="430"/>
      <c r="D234" s="424"/>
      <c r="E234" s="243" t="s">
        <v>127</v>
      </c>
      <c r="F234" s="203" t="s">
        <v>38</v>
      </c>
      <c r="G234" s="202"/>
      <c r="H234" s="203"/>
      <c r="I234" s="203"/>
      <c r="J234" s="203"/>
      <c r="K234" s="218"/>
      <c r="L234" s="203"/>
      <c r="M234" s="203"/>
      <c r="N234" s="203"/>
      <c r="O234" s="236"/>
      <c r="P234" s="236"/>
      <c r="Q234" s="236"/>
      <c r="R234" s="236"/>
      <c r="S234" s="236"/>
      <c r="T234" s="236"/>
      <c r="U234" s="236"/>
      <c r="V234" s="236"/>
      <c r="W234" s="236"/>
      <c r="X234" s="236"/>
      <c r="Y234" s="240"/>
      <c r="Z234" s="236"/>
      <c r="AA234" s="236"/>
      <c r="AB234" s="240"/>
      <c r="AC234" s="236"/>
      <c r="AD234" s="237"/>
      <c r="AE234" s="263"/>
      <c r="AF234" s="236"/>
      <c r="AG234" s="236"/>
      <c r="AH234" s="236"/>
      <c r="AI234" s="236"/>
      <c r="AJ234" s="236"/>
      <c r="AK234" s="236"/>
      <c r="AL234" s="236"/>
      <c r="AM234" s="236"/>
      <c r="AN234" s="240"/>
      <c r="AO234" s="274"/>
    </row>
    <row r="235" spans="2:41" ht="12.45" customHeight="1" x14ac:dyDescent="0.3">
      <c r="B235" s="456"/>
      <c r="C235" s="430"/>
      <c r="D235" s="425"/>
      <c r="E235" s="221" t="s">
        <v>126</v>
      </c>
      <c r="F235" s="321" t="s">
        <v>38</v>
      </c>
      <c r="G235" s="259" t="str">
        <f>IF(AND(G232&lt;&gt;"",G233&lt;&gt;"",G234&lt;&gt;""),G232*G233*G234,"")</f>
        <v/>
      </c>
      <c r="H235" s="259" t="str">
        <f>IF(AND(H232&lt;&gt;"",H233&lt;&gt;"",H234&lt;&gt;""),H232*H233*H234,"")</f>
        <v/>
      </c>
      <c r="I235" s="259" t="str">
        <f t="shared" ref="I235:AO235" si="106">IF(AND(I232&lt;&gt;"",I233&lt;&gt;"",I234&lt;&gt;""),I232*I233*I234,"")</f>
        <v/>
      </c>
      <c r="J235" s="259" t="str">
        <f t="shared" si="106"/>
        <v/>
      </c>
      <c r="K235" s="259" t="str">
        <f t="shared" si="106"/>
        <v/>
      </c>
      <c r="L235" s="259" t="str">
        <f t="shared" si="106"/>
        <v/>
      </c>
      <c r="M235" s="259" t="str">
        <f t="shared" si="106"/>
        <v/>
      </c>
      <c r="N235" s="259" t="str">
        <f t="shared" si="106"/>
        <v/>
      </c>
      <c r="O235" s="259" t="str">
        <f t="shared" si="106"/>
        <v/>
      </c>
      <c r="P235" s="259" t="str">
        <f t="shared" si="106"/>
        <v/>
      </c>
      <c r="Q235" s="259" t="str">
        <f t="shared" si="106"/>
        <v/>
      </c>
      <c r="R235" s="259" t="str">
        <f t="shared" si="106"/>
        <v/>
      </c>
      <c r="S235" s="259" t="str">
        <f t="shared" si="106"/>
        <v/>
      </c>
      <c r="T235" s="259" t="str">
        <f t="shared" si="106"/>
        <v/>
      </c>
      <c r="U235" s="259" t="str">
        <f t="shared" si="106"/>
        <v/>
      </c>
      <c r="V235" s="259" t="str">
        <f t="shared" si="106"/>
        <v/>
      </c>
      <c r="W235" s="259" t="str">
        <f t="shared" si="106"/>
        <v/>
      </c>
      <c r="X235" s="259" t="str">
        <f t="shared" si="106"/>
        <v/>
      </c>
      <c r="Y235" s="259" t="str">
        <f t="shared" si="106"/>
        <v/>
      </c>
      <c r="Z235" s="259" t="str">
        <f t="shared" si="106"/>
        <v/>
      </c>
      <c r="AA235" s="259" t="str">
        <f t="shared" si="106"/>
        <v/>
      </c>
      <c r="AB235" s="259" t="str">
        <f t="shared" si="106"/>
        <v/>
      </c>
      <c r="AC235" s="259" t="str">
        <f t="shared" si="106"/>
        <v/>
      </c>
      <c r="AD235" s="259" t="str">
        <f t="shared" si="106"/>
        <v/>
      </c>
      <c r="AE235" s="259" t="str">
        <f t="shared" si="106"/>
        <v/>
      </c>
      <c r="AF235" s="259" t="str">
        <f t="shared" si="106"/>
        <v/>
      </c>
      <c r="AG235" s="259" t="str">
        <f t="shared" si="106"/>
        <v/>
      </c>
      <c r="AH235" s="259" t="str">
        <f t="shared" si="106"/>
        <v/>
      </c>
      <c r="AI235" s="259" t="str">
        <f t="shared" si="106"/>
        <v/>
      </c>
      <c r="AJ235" s="259" t="str">
        <f t="shared" si="106"/>
        <v/>
      </c>
      <c r="AK235" s="259" t="str">
        <f t="shared" si="106"/>
        <v/>
      </c>
      <c r="AL235" s="259" t="str">
        <f t="shared" si="106"/>
        <v/>
      </c>
      <c r="AM235" s="259" t="str">
        <f t="shared" si="106"/>
        <v/>
      </c>
      <c r="AN235" s="259" t="str">
        <f t="shared" si="106"/>
        <v/>
      </c>
      <c r="AO235" s="276" t="str">
        <f t="shared" si="106"/>
        <v/>
      </c>
    </row>
    <row r="236" spans="2:41" ht="12.45" customHeight="1" x14ac:dyDescent="0.3">
      <c r="B236" s="456"/>
      <c r="C236" s="430"/>
      <c r="D236" s="426" t="s">
        <v>110</v>
      </c>
      <c r="E236" s="264" t="s">
        <v>46</v>
      </c>
      <c r="F236" s="203" t="s">
        <v>38</v>
      </c>
      <c r="G236" s="247"/>
      <c r="H236" s="247"/>
      <c r="I236" s="256"/>
      <c r="J236" s="257"/>
      <c r="K236" s="257"/>
      <c r="L236" s="247"/>
      <c r="M236" s="247"/>
      <c r="N236" s="250"/>
      <c r="O236" s="251"/>
      <c r="P236" s="251"/>
      <c r="Q236" s="251"/>
      <c r="R236" s="251"/>
      <c r="S236" s="251"/>
      <c r="T236" s="251"/>
      <c r="U236" s="251"/>
      <c r="V236" s="251"/>
      <c r="W236" s="251"/>
      <c r="X236" s="249"/>
      <c r="Y236" s="254"/>
      <c r="Z236" s="249"/>
      <c r="AA236" s="249"/>
      <c r="AB236" s="254"/>
      <c r="AC236" s="249"/>
      <c r="AD236" s="252"/>
      <c r="AE236" s="258"/>
      <c r="AF236" s="249"/>
      <c r="AG236" s="249"/>
      <c r="AH236" s="249"/>
      <c r="AI236" s="249"/>
      <c r="AJ236" s="249"/>
      <c r="AK236" s="249"/>
      <c r="AL236" s="249"/>
      <c r="AM236" s="249"/>
      <c r="AN236" s="254"/>
      <c r="AO236" s="275"/>
    </row>
    <row r="237" spans="2:41" ht="12.45" customHeight="1" x14ac:dyDescent="0.3">
      <c r="B237" s="456"/>
      <c r="C237" s="430"/>
      <c r="D237" s="424"/>
      <c r="E237" s="245" t="s">
        <v>109</v>
      </c>
      <c r="F237" s="203" t="s">
        <v>38</v>
      </c>
      <c r="G237" s="246"/>
      <c r="H237" s="203"/>
      <c r="I237" s="231"/>
      <c r="J237" s="203"/>
      <c r="K237" s="218"/>
      <c r="L237" s="247"/>
      <c r="M237" s="247"/>
      <c r="N237" s="203"/>
      <c r="O237" s="236"/>
      <c r="P237" s="236"/>
      <c r="Q237" s="236"/>
      <c r="R237" s="236"/>
      <c r="S237" s="236"/>
      <c r="T237" s="236"/>
      <c r="U237" s="236"/>
      <c r="V237" s="236"/>
      <c r="W237" s="236"/>
      <c r="X237" s="236"/>
      <c r="Y237" s="240"/>
      <c r="Z237" s="236"/>
      <c r="AA237" s="236"/>
      <c r="AB237" s="240"/>
      <c r="AC237" s="249"/>
      <c r="AD237" s="252"/>
      <c r="AE237" s="253"/>
      <c r="AF237" s="236"/>
      <c r="AG237" s="249"/>
      <c r="AH237" s="249"/>
      <c r="AI237" s="249"/>
      <c r="AJ237" s="249"/>
      <c r="AK237" s="249"/>
      <c r="AL237" s="249"/>
      <c r="AM237" s="236"/>
      <c r="AN237" s="240"/>
      <c r="AO237" s="274"/>
    </row>
    <row r="238" spans="2:41" ht="12.45" customHeight="1" x14ac:dyDescent="0.3">
      <c r="B238" s="456"/>
      <c r="C238" s="430"/>
      <c r="D238" s="424"/>
      <c r="E238" s="243" t="s">
        <v>127</v>
      </c>
      <c r="F238" s="203" t="s">
        <v>38</v>
      </c>
      <c r="G238" s="202"/>
      <c r="H238" s="203"/>
      <c r="I238" s="203"/>
      <c r="J238" s="203"/>
      <c r="K238" s="218"/>
      <c r="L238" s="203"/>
      <c r="M238" s="203"/>
      <c r="N238" s="203"/>
      <c r="O238" s="236"/>
      <c r="P238" s="236"/>
      <c r="Q238" s="236"/>
      <c r="R238" s="236"/>
      <c r="S238" s="236"/>
      <c r="T238" s="236"/>
      <c r="U238" s="236"/>
      <c r="V238" s="236"/>
      <c r="W238" s="236"/>
      <c r="X238" s="236"/>
      <c r="Y238" s="240"/>
      <c r="Z238" s="236"/>
      <c r="AA238" s="236"/>
      <c r="AB238" s="240"/>
      <c r="AC238" s="236"/>
      <c r="AD238" s="237"/>
      <c r="AE238" s="263"/>
      <c r="AF238" s="236"/>
      <c r="AG238" s="236"/>
      <c r="AH238" s="236"/>
      <c r="AI238" s="236"/>
      <c r="AJ238" s="236"/>
      <c r="AK238" s="236"/>
      <c r="AL238" s="236"/>
      <c r="AM238" s="236"/>
      <c r="AN238" s="240"/>
      <c r="AO238" s="274"/>
    </row>
    <row r="239" spans="2:41" ht="12.45" customHeight="1" x14ac:dyDescent="0.3">
      <c r="B239" s="456"/>
      <c r="C239" s="430"/>
      <c r="D239" s="425"/>
      <c r="E239" s="188" t="s">
        <v>126</v>
      </c>
      <c r="F239" s="321" t="s">
        <v>38</v>
      </c>
      <c r="G239" s="259" t="str">
        <f>IF(AND(G236&lt;&gt;"",G237&lt;&gt;"",G238&lt;&gt;""),G236*G237*G238,"")</f>
        <v/>
      </c>
      <c r="H239" s="259" t="str">
        <f>IF(AND(H236&lt;&gt;"",H237&lt;&gt;"",H238&lt;&gt;""),H236*H237*H238,"")</f>
        <v/>
      </c>
      <c r="I239" s="259" t="str">
        <f t="shared" ref="I239:AO239" si="107">IF(AND(I236&lt;&gt;"",I237&lt;&gt;"",I238&lt;&gt;""),I236*I237*I238,"")</f>
        <v/>
      </c>
      <c r="J239" s="259" t="str">
        <f t="shared" si="107"/>
        <v/>
      </c>
      <c r="K239" s="259" t="str">
        <f t="shared" si="107"/>
        <v/>
      </c>
      <c r="L239" s="259" t="str">
        <f t="shared" si="107"/>
        <v/>
      </c>
      <c r="M239" s="259" t="str">
        <f t="shared" si="107"/>
        <v/>
      </c>
      <c r="N239" s="259" t="str">
        <f t="shared" si="107"/>
        <v/>
      </c>
      <c r="O239" s="259" t="str">
        <f t="shared" si="107"/>
        <v/>
      </c>
      <c r="P239" s="259" t="str">
        <f t="shared" si="107"/>
        <v/>
      </c>
      <c r="Q239" s="259" t="str">
        <f t="shared" si="107"/>
        <v/>
      </c>
      <c r="R239" s="259" t="str">
        <f t="shared" si="107"/>
        <v/>
      </c>
      <c r="S239" s="259" t="str">
        <f t="shared" si="107"/>
        <v/>
      </c>
      <c r="T239" s="259" t="str">
        <f t="shared" si="107"/>
        <v/>
      </c>
      <c r="U239" s="259" t="str">
        <f t="shared" si="107"/>
        <v/>
      </c>
      <c r="V239" s="259" t="str">
        <f t="shared" si="107"/>
        <v/>
      </c>
      <c r="W239" s="259" t="str">
        <f t="shared" si="107"/>
        <v/>
      </c>
      <c r="X239" s="259" t="str">
        <f t="shared" si="107"/>
        <v/>
      </c>
      <c r="Y239" s="259" t="str">
        <f t="shared" si="107"/>
        <v/>
      </c>
      <c r="Z239" s="259" t="str">
        <f t="shared" si="107"/>
        <v/>
      </c>
      <c r="AA239" s="259" t="str">
        <f t="shared" si="107"/>
        <v/>
      </c>
      <c r="AB239" s="259" t="str">
        <f t="shared" si="107"/>
        <v/>
      </c>
      <c r="AC239" s="259" t="str">
        <f t="shared" si="107"/>
        <v/>
      </c>
      <c r="AD239" s="259" t="str">
        <f t="shared" si="107"/>
        <v/>
      </c>
      <c r="AE239" s="259" t="str">
        <f t="shared" si="107"/>
        <v/>
      </c>
      <c r="AF239" s="259" t="str">
        <f t="shared" si="107"/>
        <v/>
      </c>
      <c r="AG239" s="259" t="str">
        <f t="shared" si="107"/>
        <v/>
      </c>
      <c r="AH239" s="259" t="str">
        <f t="shared" si="107"/>
        <v/>
      </c>
      <c r="AI239" s="259" t="str">
        <f t="shared" si="107"/>
        <v/>
      </c>
      <c r="AJ239" s="259" t="str">
        <f t="shared" si="107"/>
        <v/>
      </c>
      <c r="AK239" s="259" t="str">
        <f t="shared" si="107"/>
        <v/>
      </c>
      <c r="AL239" s="259" t="str">
        <f t="shared" si="107"/>
        <v/>
      </c>
      <c r="AM239" s="259" t="str">
        <f t="shared" si="107"/>
        <v/>
      </c>
      <c r="AN239" s="259" t="str">
        <f t="shared" si="107"/>
        <v/>
      </c>
      <c r="AO239" s="276" t="str">
        <f t="shared" si="107"/>
        <v/>
      </c>
    </row>
    <row r="240" spans="2:41" ht="12.45" customHeight="1" x14ac:dyDescent="0.3">
      <c r="B240" s="456"/>
      <c r="C240" s="430"/>
      <c r="D240" s="426" t="s">
        <v>110</v>
      </c>
      <c r="E240" s="264" t="s">
        <v>46</v>
      </c>
      <c r="F240" s="203" t="s">
        <v>38</v>
      </c>
      <c r="G240" s="247"/>
      <c r="H240" s="247"/>
      <c r="I240" s="256"/>
      <c r="J240" s="257"/>
      <c r="K240" s="257"/>
      <c r="L240" s="247"/>
      <c r="M240" s="247"/>
      <c r="N240" s="250"/>
      <c r="O240" s="251"/>
      <c r="P240" s="251"/>
      <c r="Q240" s="251"/>
      <c r="R240" s="251"/>
      <c r="S240" s="251"/>
      <c r="T240" s="251"/>
      <c r="U240" s="251"/>
      <c r="V240" s="251"/>
      <c r="W240" s="251"/>
      <c r="X240" s="249"/>
      <c r="Y240" s="254"/>
      <c r="Z240" s="249"/>
      <c r="AA240" s="249"/>
      <c r="AB240" s="254"/>
      <c r="AC240" s="249"/>
      <c r="AD240" s="252"/>
      <c r="AE240" s="258"/>
      <c r="AF240" s="249"/>
      <c r="AG240" s="249"/>
      <c r="AH240" s="249"/>
      <c r="AI240" s="249"/>
      <c r="AJ240" s="249"/>
      <c r="AK240" s="249"/>
      <c r="AL240" s="249"/>
      <c r="AM240" s="249"/>
      <c r="AN240" s="254"/>
      <c r="AO240" s="275"/>
    </row>
    <row r="241" spans="2:41" ht="12.45" customHeight="1" x14ac:dyDescent="0.3">
      <c r="B241" s="456"/>
      <c r="C241" s="430"/>
      <c r="D241" s="424"/>
      <c r="E241" s="245" t="s">
        <v>109</v>
      </c>
      <c r="F241" s="203" t="s">
        <v>38</v>
      </c>
      <c r="G241" s="246"/>
      <c r="H241" s="203"/>
      <c r="I241" s="231"/>
      <c r="J241" s="203"/>
      <c r="K241" s="218"/>
      <c r="L241" s="247"/>
      <c r="M241" s="247"/>
      <c r="N241" s="203"/>
      <c r="O241" s="236"/>
      <c r="P241" s="236"/>
      <c r="Q241" s="236"/>
      <c r="R241" s="236"/>
      <c r="S241" s="236"/>
      <c r="T241" s="236"/>
      <c r="U241" s="236"/>
      <c r="V241" s="236"/>
      <c r="W241" s="236"/>
      <c r="X241" s="236"/>
      <c r="Y241" s="240"/>
      <c r="Z241" s="236"/>
      <c r="AA241" s="236"/>
      <c r="AB241" s="240"/>
      <c r="AC241" s="249"/>
      <c r="AD241" s="252"/>
      <c r="AE241" s="253"/>
      <c r="AF241" s="236"/>
      <c r="AG241" s="249"/>
      <c r="AH241" s="249"/>
      <c r="AI241" s="249"/>
      <c r="AJ241" s="249"/>
      <c r="AK241" s="249"/>
      <c r="AL241" s="249"/>
      <c r="AM241" s="236"/>
      <c r="AN241" s="240"/>
      <c r="AO241" s="274"/>
    </row>
    <row r="242" spans="2:41" ht="12.45" customHeight="1" x14ac:dyDescent="0.3">
      <c r="B242" s="456"/>
      <c r="C242" s="430"/>
      <c r="D242" s="424"/>
      <c r="E242" s="243" t="s">
        <v>127</v>
      </c>
      <c r="F242" s="203" t="s">
        <v>38</v>
      </c>
      <c r="G242" s="202"/>
      <c r="H242" s="203"/>
      <c r="I242" s="203"/>
      <c r="J242" s="203"/>
      <c r="K242" s="218"/>
      <c r="L242" s="203"/>
      <c r="M242" s="203"/>
      <c r="N242" s="203"/>
      <c r="O242" s="236"/>
      <c r="P242" s="236"/>
      <c r="Q242" s="236"/>
      <c r="R242" s="236"/>
      <c r="S242" s="236"/>
      <c r="T242" s="236"/>
      <c r="U242" s="236"/>
      <c r="V242" s="236"/>
      <c r="W242" s="236"/>
      <c r="X242" s="236"/>
      <c r="Y242" s="240"/>
      <c r="Z242" s="236"/>
      <c r="AA242" s="236"/>
      <c r="AB242" s="240"/>
      <c r="AC242" s="236"/>
      <c r="AD242" s="237"/>
      <c r="AE242" s="263"/>
      <c r="AF242" s="236"/>
      <c r="AG242" s="236"/>
      <c r="AH242" s="236"/>
      <c r="AI242" s="236"/>
      <c r="AJ242" s="236"/>
      <c r="AK242" s="236"/>
      <c r="AL242" s="236"/>
      <c r="AM242" s="236"/>
      <c r="AN242" s="240"/>
      <c r="AO242" s="274"/>
    </row>
    <row r="243" spans="2:41" ht="12.45" customHeight="1" thickBot="1" x14ac:dyDescent="0.35">
      <c r="B243" s="456"/>
      <c r="C243" s="431"/>
      <c r="D243" s="428"/>
      <c r="E243" s="189" t="s">
        <v>126</v>
      </c>
      <c r="F243" s="321" t="s">
        <v>38</v>
      </c>
      <c r="G243" s="265" t="str">
        <f>IF(AND(G240&lt;&gt;"",G241&lt;&gt;"",G242&lt;&gt;""),G240*G241*G242,"")</f>
        <v/>
      </c>
      <c r="H243" s="265" t="str">
        <f>IF(AND(H240&lt;&gt;"",H241&lt;&gt;"",H242&lt;&gt;""),H240*H241*H242,"")</f>
        <v/>
      </c>
      <c r="I243" s="265" t="str">
        <f t="shared" ref="I243:M243" si="108">IF(AND(I240&lt;&gt;"",I241&lt;&gt;"",I242&lt;&gt;""),I240*I241*I242,"")</f>
        <v/>
      </c>
      <c r="J243" s="265" t="str">
        <f t="shared" si="108"/>
        <v/>
      </c>
      <c r="K243" s="265" t="str">
        <f t="shared" si="108"/>
        <v/>
      </c>
      <c r="L243" s="265" t="str">
        <f t="shared" si="108"/>
        <v/>
      </c>
      <c r="M243" s="265" t="str">
        <f t="shared" si="108"/>
        <v/>
      </c>
      <c r="N243" s="265" t="str">
        <f>IF(AND(N240&lt;&gt;"",N241&lt;&gt;"",N242&lt;&gt;""),N240*N241*N242,"")</f>
        <v/>
      </c>
      <c r="O243" s="265" t="str">
        <f t="shared" ref="O243:AO243" si="109">IF(AND(O240&lt;&gt;"",O241&lt;&gt;"",O242&lt;&gt;""),O240*O241*O242,"")</f>
        <v/>
      </c>
      <c r="P243" s="265" t="str">
        <f t="shared" si="109"/>
        <v/>
      </c>
      <c r="Q243" s="265" t="str">
        <f t="shared" si="109"/>
        <v/>
      </c>
      <c r="R243" s="265" t="str">
        <f t="shared" si="109"/>
        <v/>
      </c>
      <c r="S243" s="265" t="str">
        <f t="shared" si="109"/>
        <v/>
      </c>
      <c r="T243" s="265" t="str">
        <f t="shared" si="109"/>
        <v/>
      </c>
      <c r="U243" s="265" t="str">
        <f t="shared" si="109"/>
        <v/>
      </c>
      <c r="V243" s="265" t="str">
        <f t="shared" si="109"/>
        <v/>
      </c>
      <c r="W243" s="265" t="str">
        <f t="shared" si="109"/>
        <v/>
      </c>
      <c r="X243" s="265" t="str">
        <f t="shared" si="109"/>
        <v/>
      </c>
      <c r="Y243" s="265" t="str">
        <f t="shared" si="109"/>
        <v/>
      </c>
      <c r="Z243" s="265" t="str">
        <f t="shared" si="109"/>
        <v/>
      </c>
      <c r="AA243" s="265" t="str">
        <f t="shared" si="109"/>
        <v/>
      </c>
      <c r="AB243" s="265" t="str">
        <f t="shared" si="109"/>
        <v/>
      </c>
      <c r="AC243" s="265" t="str">
        <f t="shared" si="109"/>
        <v/>
      </c>
      <c r="AD243" s="265" t="str">
        <f t="shared" si="109"/>
        <v/>
      </c>
      <c r="AE243" s="265" t="str">
        <f t="shared" si="109"/>
        <v/>
      </c>
      <c r="AF243" s="265" t="str">
        <f t="shared" si="109"/>
        <v/>
      </c>
      <c r="AG243" s="265" t="str">
        <f t="shared" si="109"/>
        <v/>
      </c>
      <c r="AH243" s="265" t="str">
        <f t="shared" si="109"/>
        <v/>
      </c>
      <c r="AI243" s="265" t="str">
        <f t="shared" si="109"/>
        <v/>
      </c>
      <c r="AJ243" s="265" t="str">
        <f t="shared" si="109"/>
        <v/>
      </c>
      <c r="AK243" s="265" t="str">
        <f t="shared" si="109"/>
        <v/>
      </c>
      <c r="AL243" s="265" t="str">
        <f t="shared" si="109"/>
        <v/>
      </c>
      <c r="AM243" s="265" t="str">
        <f t="shared" si="109"/>
        <v/>
      </c>
      <c r="AN243" s="265" t="str">
        <f t="shared" si="109"/>
        <v/>
      </c>
      <c r="AO243" s="277" t="str">
        <f t="shared" si="109"/>
        <v/>
      </c>
    </row>
    <row r="244" spans="2:41" ht="12.45" customHeight="1" x14ac:dyDescent="0.3">
      <c r="B244" s="456"/>
      <c r="C244" s="422" t="s">
        <v>113</v>
      </c>
      <c r="D244" s="424" t="s">
        <v>115</v>
      </c>
      <c r="E244" s="219" t="s">
        <v>125</v>
      </c>
      <c r="F244" s="197" t="s">
        <v>38</v>
      </c>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267"/>
    </row>
    <row r="245" spans="2:41" ht="12.45" customHeight="1" x14ac:dyDescent="0.3">
      <c r="B245" s="456"/>
      <c r="C245" s="422"/>
      <c r="D245" s="425"/>
      <c r="E245" s="220" t="s">
        <v>126</v>
      </c>
      <c r="F245" s="321" t="s">
        <v>38</v>
      </c>
      <c r="G245" s="198" t="str">
        <f>IF(G244&lt;&gt;"",G244*PRINCIPAL!$C$24,"")</f>
        <v/>
      </c>
      <c r="H245" s="198" t="str">
        <f>IF(H244&lt;&gt;"",H244*PRINCIPAL!$C$24,"")</f>
        <v/>
      </c>
      <c r="I245" s="198" t="str">
        <f>IF(I244&lt;&gt;"",I244*PRINCIPAL!$C$24,"")</f>
        <v/>
      </c>
      <c r="J245" s="198" t="str">
        <f>IF(J244&lt;&gt;"",J244*PRINCIPAL!$C$24,"")</f>
        <v/>
      </c>
      <c r="K245" s="198" t="str">
        <f>IF(K244&lt;&gt;"",K244*PRINCIPAL!$C$24,"")</f>
        <v/>
      </c>
      <c r="L245" s="198" t="str">
        <f>IF(L244&lt;&gt;"",L244*PRINCIPAL!$C$24,"")</f>
        <v/>
      </c>
      <c r="M245" s="198" t="str">
        <f>IF(M244&lt;&gt;"",M244*PRINCIPAL!$C$24,"")</f>
        <v/>
      </c>
      <c r="N245" s="198" t="str">
        <f>IF(N244&lt;&gt;"",N244*PRINCIPAL!$C$24,"")</f>
        <v/>
      </c>
      <c r="O245" s="198" t="str">
        <f>IF(O244&lt;&gt;"",O244*PRINCIPAL!$C$24,"")</f>
        <v/>
      </c>
      <c r="P245" s="198" t="str">
        <f>IF(P244&lt;&gt;"",P244*PRINCIPAL!$C$24,"")</f>
        <v/>
      </c>
      <c r="Q245" s="198" t="str">
        <f>IF(Q244&lt;&gt;"",Q244*PRINCIPAL!$C$24,"")</f>
        <v/>
      </c>
      <c r="R245" s="198" t="str">
        <f>IF(R244&lt;&gt;"",R244*PRINCIPAL!$C$24,"")</f>
        <v/>
      </c>
      <c r="S245" s="198" t="str">
        <f>IF(S244&lt;&gt;"",S244*PRINCIPAL!$C$24,"")</f>
        <v/>
      </c>
      <c r="T245" s="198" t="str">
        <f>IF(T244&lt;&gt;"",T244*PRINCIPAL!$C$24,"")</f>
        <v/>
      </c>
      <c r="U245" s="198" t="str">
        <f>IF(U244&lt;&gt;"",U244*PRINCIPAL!$C$24,"")</f>
        <v/>
      </c>
      <c r="V245" s="198" t="str">
        <f>IF(V244&lt;&gt;"",V244*PRINCIPAL!$C$24,"")</f>
        <v/>
      </c>
      <c r="W245" s="198" t="str">
        <f>IF(W244&lt;&gt;"",W244*PRINCIPAL!$C$24,"")</f>
        <v/>
      </c>
      <c r="X245" s="198" t="str">
        <f>IF(X244&lt;&gt;"",X244*PRINCIPAL!$C$24,"")</f>
        <v/>
      </c>
      <c r="Y245" s="198" t="str">
        <f>IF(Y244&lt;&gt;"",Y244*PRINCIPAL!$C$24,"")</f>
        <v/>
      </c>
      <c r="Z245" s="198" t="str">
        <f>IF(Z244&lt;&gt;"",Z244*PRINCIPAL!$C$24,"")</f>
        <v/>
      </c>
      <c r="AA245" s="198" t="str">
        <f>IF(AA244&lt;&gt;"",AA244*PRINCIPAL!$C$24,"")</f>
        <v/>
      </c>
      <c r="AB245" s="198" t="str">
        <f>IF(AB244&lt;&gt;"",AB244*PRINCIPAL!$C$24,"")</f>
        <v/>
      </c>
      <c r="AC245" s="198" t="str">
        <f>IF(AC244&lt;&gt;"",AC244*PRINCIPAL!$C$24,"")</f>
        <v/>
      </c>
      <c r="AD245" s="198" t="str">
        <f>IF(AD244&lt;&gt;"",AD244*PRINCIPAL!$C$24,"")</f>
        <v/>
      </c>
      <c r="AE245" s="198" t="str">
        <f>IF(AE244&lt;&gt;"",AE244*PRINCIPAL!$C$24,"")</f>
        <v/>
      </c>
      <c r="AF245" s="198" t="str">
        <f>IF(AF244&lt;&gt;"",AF244*PRINCIPAL!$C$24,"")</f>
        <v/>
      </c>
      <c r="AG245" s="198" t="str">
        <f>IF(AG244&lt;&gt;"",AG244*PRINCIPAL!$C$24,"")</f>
        <v/>
      </c>
      <c r="AH245" s="198" t="str">
        <f>IF(AH244&lt;&gt;"",AH244*PRINCIPAL!$C$24,"")</f>
        <v/>
      </c>
      <c r="AI245" s="198" t="str">
        <f>IF(AI244&lt;&gt;"",AI244*PRINCIPAL!$C$24,"")</f>
        <v/>
      </c>
      <c r="AJ245" s="198" t="str">
        <f>IF(AJ244&lt;&gt;"",AJ244*PRINCIPAL!$C$24,"")</f>
        <v/>
      </c>
      <c r="AK245" s="198" t="str">
        <f>IF(AK244&lt;&gt;"",AK244*PRINCIPAL!$C$24,"")</f>
        <v/>
      </c>
      <c r="AL245" s="198" t="str">
        <f>IF(AL244&lt;&gt;"",AL244*PRINCIPAL!$C$24,"")</f>
        <v/>
      </c>
      <c r="AM245" s="198" t="str">
        <f>IF(AM244&lt;&gt;"",AM244*PRINCIPAL!$C$24,"")</f>
        <v/>
      </c>
      <c r="AN245" s="198" t="str">
        <f>IF(AN244&lt;&gt;"",AN244*PRINCIPAL!$C$24,"")</f>
        <v/>
      </c>
      <c r="AO245" s="268" t="str">
        <f>IF(AO244&lt;&gt;"",AO244*PRINCIPAL!$C$24,"")</f>
        <v/>
      </c>
    </row>
    <row r="246" spans="2:41" ht="12.45" customHeight="1" x14ac:dyDescent="0.3">
      <c r="B246" s="456"/>
      <c r="C246" s="422"/>
      <c r="D246" s="426" t="s">
        <v>115</v>
      </c>
      <c r="E246" s="222" t="s">
        <v>125</v>
      </c>
      <c r="F246" s="203" t="s">
        <v>38</v>
      </c>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69"/>
    </row>
    <row r="247" spans="2:41" ht="12.45" customHeight="1" x14ac:dyDescent="0.3">
      <c r="B247" s="456"/>
      <c r="C247" s="422"/>
      <c r="D247" s="425"/>
      <c r="E247" s="220" t="s">
        <v>126</v>
      </c>
      <c r="F247" s="321" t="s">
        <v>38</v>
      </c>
      <c r="G247" s="204" t="str">
        <f>IF(G246&lt;&gt;"",G246*PRINCIPAL!$C$24,"")</f>
        <v/>
      </c>
      <c r="H247" s="204" t="str">
        <f>IF(H246&lt;&gt;"",H246*PRINCIPAL!$C$24,"")</f>
        <v/>
      </c>
      <c r="I247" s="204" t="str">
        <f>IF(I246&lt;&gt;"",I246*PRINCIPAL!$C$24,"")</f>
        <v/>
      </c>
      <c r="J247" s="204" t="str">
        <f>IF(J246&lt;&gt;"",J246*PRINCIPAL!$C$24,"")</f>
        <v/>
      </c>
      <c r="K247" s="204" t="str">
        <f>IF(K246&lt;&gt;"",K246*PRINCIPAL!$C$24,"")</f>
        <v/>
      </c>
      <c r="L247" s="204" t="str">
        <f>IF(L246&lt;&gt;"",L246*PRINCIPAL!$C$24,"")</f>
        <v/>
      </c>
      <c r="M247" s="204" t="str">
        <f>IF(M246&lt;&gt;"",M246*PRINCIPAL!$C$24,"")</f>
        <v/>
      </c>
      <c r="N247" s="204" t="str">
        <f>IF(N246&lt;&gt;"",N246*PRINCIPAL!$C$24,"")</f>
        <v/>
      </c>
      <c r="O247" s="204" t="str">
        <f>IF(O246&lt;&gt;"",O246*PRINCIPAL!$C$24,"")</f>
        <v/>
      </c>
      <c r="P247" s="204" t="str">
        <f>IF(P246&lt;&gt;"",P246*PRINCIPAL!$C$24,"")</f>
        <v/>
      </c>
      <c r="Q247" s="204" t="str">
        <f>IF(Q246&lt;&gt;"",Q246*PRINCIPAL!$C$24,"")</f>
        <v/>
      </c>
      <c r="R247" s="204" t="str">
        <f>IF(R246&lt;&gt;"",R246*PRINCIPAL!$C$24,"")</f>
        <v/>
      </c>
      <c r="S247" s="204" t="str">
        <f>IF(S246&lt;&gt;"",S246*PRINCIPAL!$C$24,"")</f>
        <v/>
      </c>
      <c r="T247" s="204" t="str">
        <f>IF(T246&lt;&gt;"",T246*PRINCIPAL!$C$24,"")</f>
        <v/>
      </c>
      <c r="U247" s="204" t="str">
        <f>IF(U246&lt;&gt;"",U246*PRINCIPAL!$C$24,"")</f>
        <v/>
      </c>
      <c r="V247" s="204" t="str">
        <f>IF(V246&lt;&gt;"",V246*PRINCIPAL!$C$24,"")</f>
        <v/>
      </c>
      <c r="W247" s="204" t="str">
        <f>IF(W246&lt;&gt;"",W246*PRINCIPAL!$C$24,"")</f>
        <v/>
      </c>
      <c r="X247" s="204" t="str">
        <f>IF(X246&lt;&gt;"",X246*PRINCIPAL!$C$24,"")</f>
        <v/>
      </c>
      <c r="Y247" s="204" t="str">
        <f>IF(Y246&lt;&gt;"",Y246*PRINCIPAL!$C$24,"")</f>
        <v/>
      </c>
      <c r="Z247" s="204" t="str">
        <f>IF(Z246&lt;&gt;"",Z246*PRINCIPAL!$C$24,"")</f>
        <v/>
      </c>
      <c r="AA247" s="204" t="str">
        <f>IF(AA246&lt;&gt;"",AA246*PRINCIPAL!$C$24,"")</f>
        <v/>
      </c>
      <c r="AB247" s="204" t="str">
        <f>IF(AB246&lt;&gt;"",AB246*PRINCIPAL!$C$24,"")</f>
        <v/>
      </c>
      <c r="AC247" s="204" t="str">
        <f>IF(AC246&lt;&gt;"",AC246*PRINCIPAL!$C$24,"")</f>
        <v/>
      </c>
      <c r="AD247" s="204" t="str">
        <f>IF(AD246&lt;&gt;"",AD246*PRINCIPAL!$C$24,"")</f>
        <v/>
      </c>
      <c r="AE247" s="204" t="str">
        <f>IF(AE246&lt;&gt;"",AE246*PRINCIPAL!$C$24,"")</f>
        <v/>
      </c>
      <c r="AF247" s="204" t="str">
        <f>IF(AF246&lt;&gt;"",AF246*PRINCIPAL!$C$24,"")</f>
        <v/>
      </c>
      <c r="AG247" s="204" t="str">
        <f>IF(AG246&lt;&gt;"",AG246*PRINCIPAL!$C$24,"")</f>
        <v/>
      </c>
      <c r="AH247" s="204" t="str">
        <f>IF(AH246&lt;&gt;"",AH246*PRINCIPAL!$C$24,"")</f>
        <v/>
      </c>
      <c r="AI247" s="204" t="str">
        <f>IF(AI246&lt;&gt;"",AI246*PRINCIPAL!$C$24,"")</f>
        <v/>
      </c>
      <c r="AJ247" s="204" t="str">
        <f>IF(AJ246&lt;&gt;"",AJ246*PRINCIPAL!$C$24,"")</f>
        <v/>
      </c>
      <c r="AK247" s="204" t="str">
        <f>IF(AK246&lt;&gt;"",AK246*PRINCIPAL!$C$24,"")</f>
        <v/>
      </c>
      <c r="AL247" s="204" t="str">
        <f>IF(AL246&lt;&gt;"",AL246*PRINCIPAL!$C$24,"")</f>
        <v/>
      </c>
      <c r="AM247" s="204" t="str">
        <f>IF(AM246&lt;&gt;"",AM246*PRINCIPAL!$C$24,"")</f>
        <v/>
      </c>
      <c r="AN247" s="204" t="str">
        <f>IF(AN246&lt;&gt;"",AN246*PRINCIPAL!$C$24,"")</f>
        <v/>
      </c>
      <c r="AO247" s="270" t="str">
        <f>IF(AO246&lt;&gt;"",AO246*PRINCIPAL!$C$24,"")</f>
        <v/>
      </c>
    </row>
    <row r="248" spans="2:41" ht="12.45" customHeight="1" x14ac:dyDescent="0.3">
      <c r="B248" s="456"/>
      <c r="C248" s="422"/>
      <c r="D248" s="426" t="s">
        <v>115</v>
      </c>
      <c r="E248" s="222" t="s">
        <v>125</v>
      </c>
      <c r="F248" s="203" t="s">
        <v>38</v>
      </c>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69"/>
    </row>
    <row r="249" spans="2:41" ht="12.45" customHeight="1" x14ac:dyDescent="0.3">
      <c r="B249" s="456"/>
      <c r="C249" s="422"/>
      <c r="D249" s="425"/>
      <c r="E249" s="220" t="s">
        <v>126</v>
      </c>
      <c r="F249" s="321" t="s">
        <v>38</v>
      </c>
      <c r="G249" s="204" t="str">
        <f>IF(G248&lt;&gt;"",G248*PRINCIPAL!$C$24,"")</f>
        <v/>
      </c>
      <c r="H249" s="204" t="str">
        <f>IF(H248&lt;&gt;"",H248*PRINCIPAL!$C$24,"")</f>
        <v/>
      </c>
      <c r="I249" s="204" t="str">
        <f>IF(I248&lt;&gt;"",I248*PRINCIPAL!$C$24,"")</f>
        <v/>
      </c>
      <c r="J249" s="204" t="str">
        <f>IF(J248&lt;&gt;"",J248*PRINCIPAL!$C$24,"")</f>
        <v/>
      </c>
      <c r="K249" s="204" t="str">
        <f>IF(K248&lt;&gt;"",K248*PRINCIPAL!$C$24,"")</f>
        <v/>
      </c>
      <c r="L249" s="204" t="str">
        <f>IF(L248&lt;&gt;"",L248*PRINCIPAL!$C$24,"")</f>
        <v/>
      </c>
      <c r="M249" s="204" t="str">
        <f>IF(M248&lt;&gt;"",M248*PRINCIPAL!$C$24,"")</f>
        <v/>
      </c>
      <c r="N249" s="204" t="str">
        <f>IF(N248&lt;&gt;"",N248*PRINCIPAL!$C$24,"")</f>
        <v/>
      </c>
      <c r="O249" s="204" t="str">
        <f>IF(O248&lt;&gt;"",O248*PRINCIPAL!$C$24,"")</f>
        <v/>
      </c>
      <c r="P249" s="204" t="str">
        <f>IF(P248&lt;&gt;"",P248*PRINCIPAL!$C$24,"")</f>
        <v/>
      </c>
      <c r="Q249" s="204" t="str">
        <f>IF(Q248&lt;&gt;"",Q248*PRINCIPAL!$C$24,"")</f>
        <v/>
      </c>
      <c r="R249" s="204" t="str">
        <f>IF(R248&lt;&gt;"",R248*PRINCIPAL!$C$24,"")</f>
        <v/>
      </c>
      <c r="S249" s="204" t="str">
        <f>IF(S248&lt;&gt;"",S248*PRINCIPAL!$C$24,"")</f>
        <v/>
      </c>
      <c r="T249" s="204" t="str">
        <f>IF(T248&lt;&gt;"",T248*PRINCIPAL!$C$24,"")</f>
        <v/>
      </c>
      <c r="U249" s="204" t="str">
        <f>IF(U248&lt;&gt;"",U248*PRINCIPAL!$C$24,"")</f>
        <v/>
      </c>
      <c r="V249" s="204" t="str">
        <f>IF(V248&lt;&gt;"",V248*PRINCIPAL!$C$24,"")</f>
        <v/>
      </c>
      <c r="W249" s="204" t="str">
        <f>IF(W248&lt;&gt;"",W248*PRINCIPAL!$C$24,"")</f>
        <v/>
      </c>
      <c r="X249" s="204" t="str">
        <f>IF(X248&lt;&gt;"",X248*PRINCIPAL!$C$24,"")</f>
        <v/>
      </c>
      <c r="Y249" s="204" t="str">
        <f>IF(Y248&lt;&gt;"",Y248*PRINCIPAL!$C$24,"")</f>
        <v/>
      </c>
      <c r="Z249" s="204" t="str">
        <f>IF(Z248&lt;&gt;"",Z248*PRINCIPAL!$C$24,"")</f>
        <v/>
      </c>
      <c r="AA249" s="204" t="str">
        <f>IF(AA248&lt;&gt;"",AA248*PRINCIPAL!$C$24,"")</f>
        <v/>
      </c>
      <c r="AB249" s="204" t="str">
        <f>IF(AB248&lt;&gt;"",AB248*PRINCIPAL!$C$24,"")</f>
        <v/>
      </c>
      <c r="AC249" s="204" t="str">
        <f>IF(AC248&lt;&gt;"",AC248*PRINCIPAL!$C$24,"")</f>
        <v/>
      </c>
      <c r="AD249" s="204" t="str">
        <f>IF(AD248&lt;&gt;"",AD248*PRINCIPAL!$C$24,"")</f>
        <v/>
      </c>
      <c r="AE249" s="204" t="str">
        <f>IF(AE248&lt;&gt;"",AE248*PRINCIPAL!$C$24,"")</f>
        <v/>
      </c>
      <c r="AF249" s="204" t="str">
        <f>IF(AF248&lt;&gt;"",AF248*PRINCIPAL!$C$24,"")</f>
        <v/>
      </c>
      <c r="AG249" s="204" t="str">
        <f>IF(AG248&lt;&gt;"",AG248*PRINCIPAL!$C$24,"")</f>
        <v/>
      </c>
      <c r="AH249" s="204" t="str">
        <f>IF(AH248&lt;&gt;"",AH248*PRINCIPAL!$C$24,"")</f>
        <v/>
      </c>
      <c r="AI249" s="204" t="str">
        <f>IF(AI248&lt;&gt;"",AI248*PRINCIPAL!$C$24,"")</f>
        <v/>
      </c>
      <c r="AJ249" s="204" t="str">
        <f>IF(AJ248&lt;&gt;"",AJ248*PRINCIPAL!$C$24,"")</f>
        <v/>
      </c>
      <c r="AK249" s="204" t="str">
        <f>IF(AK248&lt;&gt;"",AK248*PRINCIPAL!$C$24,"")</f>
        <v/>
      </c>
      <c r="AL249" s="204" t="str">
        <f>IF(AL248&lt;&gt;"",AL248*PRINCIPAL!$C$24,"")</f>
        <v/>
      </c>
      <c r="AM249" s="204" t="str">
        <f>IF(AM248&lt;&gt;"",AM248*PRINCIPAL!$C$24,"")</f>
        <v/>
      </c>
      <c r="AN249" s="204" t="str">
        <f>IF(AN248&lt;&gt;"",AN248*PRINCIPAL!$C$24,"")</f>
        <v/>
      </c>
      <c r="AO249" s="270" t="str">
        <f>IF(AO248&lt;&gt;"",AO248*PRINCIPAL!$C$24,"")</f>
        <v/>
      </c>
    </row>
    <row r="250" spans="2:41" ht="12.45" customHeight="1" x14ac:dyDescent="0.3">
      <c r="B250" s="456"/>
      <c r="C250" s="422"/>
      <c r="D250" s="426" t="s">
        <v>115</v>
      </c>
      <c r="E250" s="222" t="s">
        <v>125</v>
      </c>
      <c r="F250" s="203" t="s">
        <v>38</v>
      </c>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69"/>
    </row>
    <row r="251" spans="2:41" ht="12.45" customHeight="1" x14ac:dyDescent="0.3">
      <c r="B251" s="456"/>
      <c r="C251" s="422"/>
      <c r="D251" s="425"/>
      <c r="E251" s="220" t="s">
        <v>126</v>
      </c>
      <c r="F251" s="321" t="s">
        <v>38</v>
      </c>
      <c r="G251" s="204" t="str">
        <f>IF(G250&lt;&gt;"",G250*PRINCIPAL!$C$24,"")</f>
        <v/>
      </c>
      <c r="H251" s="204" t="str">
        <f>IF(H250&lt;&gt;"",H250*PRINCIPAL!$C$24,"")</f>
        <v/>
      </c>
      <c r="I251" s="204" t="str">
        <f>IF(I250&lt;&gt;"",I250*PRINCIPAL!$C$24,"")</f>
        <v/>
      </c>
      <c r="J251" s="204" t="str">
        <f>IF(J250&lt;&gt;"",J250*PRINCIPAL!$C$24,"")</f>
        <v/>
      </c>
      <c r="K251" s="204" t="str">
        <f>IF(K250&lt;&gt;"",K250*PRINCIPAL!$C$24,"")</f>
        <v/>
      </c>
      <c r="L251" s="204" t="str">
        <f>IF(L250&lt;&gt;"",L250*PRINCIPAL!$C$24,"")</f>
        <v/>
      </c>
      <c r="M251" s="204" t="str">
        <f>IF(M250&lt;&gt;"",M250*PRINCIPAL!$C$24,"")</f>
        <v/>
      </c>
      <c r="N251" s="204" t="str">
        <f>IF(N250&lt;&gt;"",N250*PRINCIPAL!$C$24,"")</f>
        <v/>
      </c>
      <c r="O251" s="204" t="str">
        <f>IF(O250&lt;&gt;"",O250*PRINCIPAL!$C$24,"")</f>
        <v/>
      </c>
      <c r="P251" s="204" t="str">
        <f>IF(P250&lt;&gt;"",P250*PRINCIPAL!$C$24,"")</f>
        <v/>
      </c>
      <c r="Q251" s="204" t="str">
        <f>IF(Q250&lt;&gt;"",Q250*PRINCIPAL!$C$24,"")</f>
        <v/>
      </c>
      <c r="R251" s="204" t="str">
        <f>IF(R250&lt;&gt;"",R250*PRINCIPAL!$C$24,"")</f>
        <v/>
      </c>
      <c r="S251" s="204" t="str">
        <f>IF(S250&lt;&gt;"",S250*PRINCIPAL!$C$24,"")</f>
        <v/>
      </c>
      <c r="T251" s="204" t="str">
        <f>IF(T250&lt;&gt;"",T250*PRINCIPAL!$C$24,"")</f>
        <v/>
      </c>
      <c r="U251" s="204" t="str">
        <f>IF(U250&lt;&gt;"",U250*PRINCIPAL!$C$24,"")</f>
        <v/>
      </c>
      <c r="V251" s="204" t="str">
        <f>IF(V250&lt;&gt;"",V250*PRINCIPAL!$C$24,"")</f>
        <v/>
      </c>
      <c r="W251" s="204" t="str">
        <f>IF(W250&lt;&gt;"",W250*PRINCIPAL!$C$24,"")</f>
        <v/>
      </c>
      <c r="X251" s="204" t="str">
        <f>IF(X250&lt;&gt;"",X250*PRINCIPAL!$C$24,"")</f>
        <v/>
      </c>
      <c r="Y251" s="204" t="str">
        <f>IF(Y250&lt;&gt;"",Y250*PRINCIPAL!$C$24,"")</f>
        <v/>
      </c>
      <c r="Z251" s="204" t="str">
        <f>IF(Z250&lt;&gt;"",Z250*PRINCIPAL!$C$24,"")</f>
        <v/>
      </c>
      <c r="AA251" s="204" t="str">
        <f>IF(AA250&lt;&gt;"",AA250*PRINCIPAL!$C$24,"")</f>
        <v/>
      </c>
      <c r="AB251" s="204" t="str">
        <f>IF(AB250&lt;&gt;"",AB250*PRINCIPAL!$C$24,"")</f>
        <v/>
      </c>
      <c r="AC251" s="204" t="str">
        <f>IF(AC250&lt;&gt;"",AC250*PRINCIPAL!$C$24,"")</f>
        <v/>
      </c>
      <c r="AD251" s="204" t="str">
        <f>IF(AD250&lt;&gt;"",AD250*PRINCIPAL!$C$24,"")</f>
        <v/>
      </c>
      <c r="AE251" s="204" t="str">
        <f>IF(AE250&lt;&gt;"",AE250*PRINCIPAL!$C$24,"")</f>
        <v/>
      </c>
      <c r="AF251" s="204" t="str">
        <f>IF(AF250&lt;&gt;"",AF250*PRINCIPAL!$C$24,"")</f>
        <v/>
      </c>
      <c r="AG251" s="204" t="str">
        <f>IF(AG250&lt;&gt;"",AG250*PRINCIPAL!$C$24,"")</f>
        <v/>
      </c>
      <c r="AH251" s="204" t="str">
        <f>IF(AH250&lt;&gt;"",AH250*PRINCIPAL!$C$24,"")</f>
        <v/>
      </c>
      <c r="AI251" s="204" t="str">
        <f>IF(AI250&lt;&gt;"",AI250*PRINCIPAL!$C$24,"")</f>
        <v/>
      </c>
      <c r="AJ251" s="204" t="str">
        <f>IF(AJ250&lt;&gt;"",AJ250*PRINCIPAL!$C$24,"")</f>
        <v/>
      </c>
      <c r="AK251" s="204" t="str">
        <f>IF(AK250&lt;&gt;"",AK250*PRINCIPAL!$C$24,"")</f>
        <v/>
      </c>
      <c r="AL251" s="204" t="str">
        <f>IF(AL250&lt;&gt;"",AL250*PRINCIPAL!$C$24,"")</f>
        <v/>
      </c>
      <c r="AM251" s="204" t="str">
        <f>IF(AM250&lt;&gt;"",AM250*PRINCIPAL!$C$24,"")</f>
        <v/>
      </c>
      <c r="AN251" s="204" t="str">
        <f>IF(AN250&lt;&gt;"",AN250*PRINCIPAL!$C$24,"")</f>
        <v/>
      </c>
      <c r="AO251" s="270" t="str">
        <f>IF(AO250&lt;&gt;"",AO250*PRINCIPAL!$C$24,"")</f>
        <v/>
      </c>
    </row>
    <row r="252" spans="2:41" ht="12.45" customHeight="1" x14ac:dyDescent="0.3">
      <c r="B252" s="456"/>
      <c r="C252" s="422"/>
      <c r="D252" s="426" t="s">
        <v>115</v>
      </c>
      <c r="E252" s="222" t="s">
        <v>125</v>
      </c>
      <c r="F252" s="203" t="s">
        <v>38</v>
      </c>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69"/>
    </row>
    <row r="253" spans="2:41" ht="12.45" customHeight="1" thickBot="1" x14ac:dyDescent="0.35">
      <c r="B253" s="457"/>
      <c r="C253" s="423"/>
      <c r="D253" s="427"/>
      <c r="E253" s="291" t="s">
        <v>126</v>
      </c>
      <c r="F253" s="323" t="s">
        <v>38</v>
      </c>
      <c r="G253" s="288" t="str">
        <f>IF(G252&lt;&gt;"",G252*PRINCIPAL!$C$24,"")</f>
        <v/>
      </c>
      <c r="H253" s="288" t="str">
        <f>IF(H252&lt;&gt;"",H252*PRINCIPAL!$C$24,"")</f>
        <v/>
      </c>
      <c r="I253" s="288" t="str">
        <f>IF(I252&lt;&gt;"",I252*PRINCIPAL!$C$24,"")</f>
        <v/>
      </c>
      <c r="J253" s="288" t="str">
        <f>IF(J252&lt;&gt;"",J252*PRINCIPAL!$C$24,"")</f>
        <v/>
      </c>
      <c r="K253" s="288" t="str">
        <f>IF(K252&lt;&gt;"",K252*PRINCIPAL!$C$24,"")</f>
        <v/>
      </c>
      <c r="L253" s="288" t="str">
        <f>IF(L252&lt;&gt;"",L252*PRINCIPAL!$C$24,"")</f>
        <v/>
      </c>
      <c r="M253" s="288" t="str">
        <f>IF(M252&lt;&gt;"",M252*PRINCIPAL!$C$24,"")</f>
        <v/>
      </c>
      <c r="N253" s="288" t="str">
        <f>IF(N252&lt;&gt;"",N252*PRINCIPAL!$C$24,"")</f>
        <v/>
      </c>
      <c r="O253" s="288" t="str">
        <f>IF(O252&lt;&gt;"",O252*PRINCIPAL!$C$24,"")</f>
        <v/>
      </c>
      <c r="P253" s="288" t="str">
        <f>IF(P252&lt;&gt;"",P252*PRINCIPAL!$C$24,"")</f>
        <v/>
      </c>
      <c r="Q253" s="288" t="str">
        <f>IF(Q252&lt;&gt;"",Q252*PRINCIPAL!$C$24,"")</f>
        <v/>
      </c>
      <c r="R253" s="288" t="str">
        <f>IF(R252&lt;&gt;"",R252*PRINCIPAL!$C$24,"")</f>
        <v/>
      </c>
      <c r="S253" s="288" t="str">
        <f>IF(S252&lt;&gt;"",S252*PRINCIPAL!$C$24,"")</f>
        <v/>
      </c>
      <c r="T253" s="288" t="str">
        <f>IF(T252&lt;&gt;"",T252*PRINCIPAL!$C$24,"")</f>
        <v/>
      </c>
      <c r="U253" s="288" t="str">
        <f>IF(U252&lt;&gt;"",U252*PRINCIPAL!$C$24,"")</f>
        <v/>
      </c>
      <c r="V253" s="288" t="str">
        <f>IF(V252&lt;&gt;"",V252*PRINCIPAL!$C$24,"")</f>
        <v/>
      </c>
      <c r="W253" s="288" t="str">
        <f>IF(W252&lt;&gt;"",W252*PRINCIPAL!$C$24,"")</f>
        <v/>
      </c>
      <c r="X253" s="288" t="str">
        <f>IF(X252&lt;&gt;"",X252*PRINCIPAL!$C$24,"")</f>
        <v/>
      </c>
      <c r="Y253" s="288" t="str">
        <f>IF(Y252&lt;&gt;"",Y252*PRINCIPAL!$C$24,"")</f>
        <v/>
      </c>
      <c r="Z253" s="288" t="str">
        <f>IF(Z252&lt;&gt;"",Z252*PRINCIPAL!$C$24,"")</f>
        <v/>
      </c>
      <c r="AA253" s="288" t="str">
        <f>IF(AA252&lt;&gt;"",AA252*PRINCIPAL!$C$24,"")</f>
        <v/>
      </c>
      <c r="AB253" s="288" t="str">
        <f>IF(AB252&lt;&gt;"",AB252*PRINCIPAL!$C$24,"")</f>
        <v/>
      </c>
      <c r="AC253" s="288" t="str">
        <f>IF(AC252&lt;&gt;"",AC252*PRINCIPAL!$C$24,"")</f>
        <v/>
      </c>
      <c r="AD253" s="288" t="str">
        <f>IF(AD252&lt;&gt;"",AD252*PRINCIPAL!$C$24,"")</f>
        <v/>
      </c>
      <c r="AE253" s="288" t="str">
        <f>IF(AE252&lt;&gt;"",AE252*PRINCIPAL!$C$24,"")</f>
        <v/>
      </c>
      <c r="AF253" s="288" t="str">
        <f>IF(AF252&lt;&gt;"",AF252*PRINCIPAL!$C$24,"")</f>
        <v/>
      </c>
      <c r="AG253" s="288" t="str">
        <f>IF(AG252&lt;&gt;"",AG252*PRINCIPAL!$C$24,"")</f>
        <v/>
      </c>
      <c r="AH253" s="288" t="str">
        <f>IF(AH252&lt;&gt;"",AH252*PRINCIPAL!$C$24,"")</f>
        <v/>
      </c>
      <c r="AI253" s="288" t="str">
        <f>IF(AI252&lt;&gt;"",AI252*PRINCIPAL!$C$24,"")</f>
        <v/>
      </c>
      <c r="AJ253" s="288" t="str">
        <f>IF(AJ252&lt;&gt;"",AJ252*PRINCIPAL!$C$24,"")</f>
        <v/>
      </c>
      <c r="AK253" s="288" t="str">
        <f>IF(AK252&lt;&gt;"",AK252*PRINCIPAL!$C$24,"")</f>
        <v/>
      </c>
      <c r="AL253" s="288" t="str">
        <f>IF(AL252&lt;&gt;"",AL252*PRINCIPAL!$C$24,"")</f>
        <v/>
      </c>
      <c r="AM253" s="288" t="str">
        <f>IF(AM252&lt;&gt;"",AM252*PRINCIPAL!$C$24,"")</f>
        <v/>
      </c>
      <c r="AN253" s="288" t="str">
        <f>IF(AN252&lt;&gt;"",AN252*PRINCIPAL!$C$24,"")</f>
        <v/>
      </c>
      <c r="AO253" s="294" t="str">
        <f>IF(AO252&lt;&gt;"",AO252*PRINCIPAL!$C$24,"")</f>
        <v/>
      </c>
    </row>
    <row r="254" spans="2:41" ht="12" customHeight="1" thickBot="1" x14ac:dyDescent="0.35"/>
    <row r="255" spans="2:41" ht="15" customHeight="1" thickBot="1" x14ac:dyDescent="0.35">
      <c r="B255" s="448" t="s">
        <v>15</v>
      </c>
      <c r="C255" s="449"/>
      <c r="D255" s="41" t="str">
        <f>IF(PRINCIPAL!B34&lt;&gt;"",PRINCIPAL!B34,"")</f>
        <v/>
      </c>
    </row>
    <row r="256" spans="2:41" ht="12" customHeight="1" thickBot="1" x14ac:dyDescent="0.35"/>
    <row r="257" spans="2:41" ht="12" customHeight="1" x14ac:dyDescent="0.3">
      <c r="B257" s="450" t="s">
        <v>120</v>
      </c>
      <c r="C257" s="451"/>
      <c r="D257" s="451"/>
      <c r="E257" s="451"/>
      <c r="F257" s="480" t="s">
        <v>144</v>
      </c>
      <c r="G257" s="433">
        <v>1</v>
      </c>
      <c r="H257" s="433">
        <v>2</v>
      </c>
      <c r="I257" s="433">
        <v>3</v>
      </c>
      <c r="J257" s="433">
        <v>4</v>
      </c>
      <c r="K257" s="433">
        <v>5</v>
      </c>
      <c r="L257" s="433">
        <v>6</v>
      </c>
      <c r="M257" s="433">
        <v>7</v>
      </c>
      <c r="N257" s="433">
        <v>8</v>
      </c>
      <c r="O257" s="433">
        <v>9</v>
      </c>
      <c r="P257" s="433">
        <v>10</v>
      </c>
      <c r="Q257" s="433">
        <v>11</v>
      </c>
      <c r="R257" s="433">
        <v>12</v>
      </c>
      <c r="S257" s="433">
        <v>13</v>
      </c>
      <c r="T257" s="433">
        <v>14</v>
      </c>
      <c r="U257" s="433">
        <v>15</v>
      </c>
      <c r="V257" s="433">
        <v>16</v>
      </c>
      <c r="W257" s="433">
        <v>17</v>
      </c>
      <c r="X257" s="433">
        <v>18</v>
      </c>
      <c r="Y257" s="433">
        <v>19</v>
      </c>
      <c r="Z257" s="433">
        <v>20</v>
      </c>
      <c r="AA257" s="433">
        <v>21</v>
      </c>
      <c r="AB257" s="433">
        <v>22</v>
      </c>
      <c r="AC257" s="433">
        <v>23</v>
      </c>
      <c r="AD257" s="433">
        <v>24</v>
      </c>
      <c r="AE257" s="433">
        <v>25</v>
      </c>
      <c r="AF257" s="433">
        <v>26</v>
      </c>
      <c r="AG257" s="433">
        <v>27</v>
      </c>
      <c r="AH257" s="433">
        <v>28</v>
      </c>
      <c r="AI257" s="433">
        <v>29</v>
      </c>
      <c r="AJ257" s="433">
        <v>30</v>
      </c>
      <c r="AK257" s="433">
        <v>31</v>
      </c>
      <c r="AL257" s="433">
        <v>32</v>
      </c>
      <c r="AM257" s="433">
        <v>33</v>
      </c>
      <c r="AN257" s="433">
        <v>34</v>
      </c>
      <c r="AO257" s="435">
        <v>35</v>
      </c>
    </row>
    <row r="258" spans="2:41" ht="12" customHeight="1" thickBot="1" x14ac:dyDescent="0.35">
      <c r="B258" s="452"/>
      <c r="C258" s="469"/>
      <c r="D258" s="469"/>
      <c r="E258" s="469"/>
      <c r="F258" s="481"/>
      <c r="G258" s="434"/>
      <c r="H258" s="434"/>
      <c r="I258" s="434"/>
      <c r="J258" s="434"/>
      <c r="K258" s="434"/>
      <c r="L258" s="434"/>
      <c r="M258" s="434"/>
      <c r="N258" s="434"/>
      <c r="O258" s="434"/>
      <c r="P258" s="434"/>
      <c r="Q258" s="434"/>
      <c r="R258" s="434"/>
      <c r="S258" s="434"/>
      <c r="T258" s="434"/>
      <c r="U258" s="434"/>
      <c r="V258" s="434"/>
      <c r="W258" s="434"/>
      <c r="X258" s="434"/>
      <c r="Y258" s="434"/>
      <c r="Z258" s="434"/>
      <c r="AA258" s="434"/>
      <c r="AB258" s="434"/>
      <c r="AC258" s="434"/>
      <c r="AD258" s="434"/>
      <c r="AE258" s="434"/>
      <c r="AF258" s="434"/>
      <c r="AG258" s="434"/>
      <c r="AH258" s="434"/>
      <c r="AI258" s="434"/>
      <c r="AJ258" s="434"/>
      <c r="AK258" s="434"/>
      <c r="AL258" s="434"/>
      <c r="AM258" s="434"/>
      <c r="AN258" s="434"/>
      <c r="AO258" s="436"/>
    </row>
    <row r="259" spans="2:41" ht="12.45" customHeight="1" x14ac:dyDescent="0.3">
      <c r="B259" s="437" t="s">
        <v>107</v>
      </c>
      <c r="C259" s="439" t="s">
        <v>104</v>
      </c>
      <c r="D259" s="441" t="s">
        <v>112</v>
      </c>
      <c r="E259" s="227" t="s">
        <v>125</v>
      </c>
      <c r="F259" s="197"/>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78"/>
    </row>
    <row r="260" spans="2:41" ht="12.45" customHeight="1" x14ac:dyDescent="0.3">
      <c r="B260" s="438"/>
      <c r="C260" s="440"/>
      <c r="D260" s="442"/>
      <c r="E260" s="220" t="s">
        <v>126</v>
      </c>
      <c r="F260" s="198" t="str">
        <f>IF(F259&lt;&gt;"",F259*PRINCIPAL!$C$14,"")</f>
        <v/>
      </c>
      <c r="G260" s="198" t="str">
        <f>IF(G259&lt;&gt;"",G259*PRINCIPAL!$C$34,"")</f>
        <v/>
      </c>
      <c r="H260" s="198" t="str">
        <f>IF(H259&lt;&gt;"",H259*PRINCIPAL!$C$34,"")</f>
        <v/>
      </c>
      <c r="I260" s="198" t="str">
        <f>IF(I259&lt;&gt;"",I259*PRINCIPAL!$C$34,"")</f>
        <v/>
      </c>
      <c r="J260" s="198" t="str">
        <f>IF(J259&lt;&gt;"",J259*PRINCIPAL!$C$34,"")</f>
        <v/>
      </c>
      <c r="K260" s="198" t="str">
        <f>IF(K259&lt;&gt;"",K259*PRINCIPAL!$C$34,"")</f>
        <v/>
      </c>
      <c r="L260" s="198" t="str">
        <f>IF(L259&lt;&gt;"",L259*PRINCIPAL!$C$34,"")</f>
        <v/>
      </c>
      <c r="M260" s="198" t="str">
        <f>IF(M259&lt;&gt;"",M259*PRINCIPAL!$C$34,"")</f>
        <v/>
      </c>
      <c r="N260" s="198" t="str">
        <f>IF(N259&lt;&gt;"",N259*PRINCIPAL!$C$34,"")</f>
        <v/>
      </c>
      <c r="O260" s="198" t="str">
        <f>IF(O259&lt;&gt;"",O259*PRINCIPAL!$C$34,"")</f>
        <v/>
      </c>
      <c r="P260" s="198" t="str">
        <f>IF(P259&lt;&gt;"",P259*PRINCIPAL!$C$34,"")</f>
        <v/>
      </c>
      <c r="Q260" s="198" t="str">
        <f>IF(Q259&lt;&gt;"",Q259*PRINCIPAL!$C$34,"")</f>
        <v/>
      </c>
      <c r="R260" s="198" t="str">
        <f>IF(R259&lt;&gt;"",R259*PRINCIPAL!$C$34,"")</f>
        <v/>
      </c>
      <c r="S260" s="198" t="str">
        <f>IF(S259&lt;&gt;"",S259*PRINCIPAL!$C$34,"")</f>
        <v/>
      </c>
      <c r="T260" s="198" t="str">
        <f>IF(T259&lt;&gt;"",T259*PRINCIPAL!$C$34,"")</f>
        <v/>
      </c>
      <c r="U260" s="198" t="str">
        <f>IF(U259&lt;&gt;"",U259*PRINCIPAL!$C$34,"")</f>
        <v/>
      </c>
      <c r="V260" s="198" t="str">
        <f>IF(V259&lt;&gt;"",V259*PRINCIPAL!$C$34,"")</f>
        <v/>
      </c>
      <c r="W260" s="198" t="str">
        <f>IF(W259&lt;&gt;"",W259*PRINCIPAL!$C$34,"")</f>
        <v/>
      </c>
      <c r="X260" s="198" t="str">
        <f>IF(X259&lt;&gt;"",X259*PRINCIPAL!$C$34,"")</f>
        <v/>
      </c>
      <c r="Y260" s="198" t="str">
        <f>IF(Y259&lt;&gt;"",Y259*PRINCIPAL!$C$34,"")</f>
        <v/>
      </c>
      <c r="Z260" s="198" t="str">
        <f>IF(Z259&lt;&gt;"",Z259*PRINCIPAL!$C$34,"")</f>
        <v/>
      </c>
      <c r="AA260" s="198" t="str">
        <f>IF(AA259&lt;&gt;"",AA259*PRINCIPAL!$C$34,"")</f>
        <v/>
      </c>
      <c r="AB260" s="198" t="str">
        <f>IF(AB259&lt;&gt;"",AB259*PRINCIPAL!$C$34,"")</f>
        <v/>
      </c>
      <c r="AC260" s="198" t="str">
        <f>IF(AC259&lt;&gt;"",AC259*PRINCIPAL!$C$34,"")</f>
        <v/>
      </c>
      <c r="AD260" s="198" t="str">
        <f>IF(AD259&lt;&gt;"",AD259*PRINCIPAL!$C$34,"")</f>
        <v/>
      </c>
      <c r="AE260" s="198" t="str">
        <f>IF(AE259&lt;&gt;"",AE259*PRINCIPAL!$C$34,"")</f>
        <v/>
      </c>
      <c r="AF260" s="198" t="str">
        <f>IF(AF259&lt;&gt;"",AF259*PRINCIPAL!$C$34,"")</f>
        <v/>
      </c>
      <c r="AG260" s="198" t="str">
        <f>IF(AG259&lt;&gt;"",AG259*PRINCIPAL!$C$34,"")</f>
        <v/>
      </c>
      <c r="AH260" s="198" t="str">
        <f>IF(AH259&lt;&gt;"",AH259*PRINCIPAL!$C$34,"")</f>
        <v/>
      </c>
      <c r="AI260" s="198" t="str">
        <f>IF(AI259&lt;&gt;"",AI259*PRINCIPAL!$C$34,"")</f>
        <v/>
      </c>
      <c r="AJ260" s="198" t="str">
        <f>IF(AJ259&lt;&gt;"",AJ259*PRINCIPAL!$C$34,"")</f>
        <v/>
      </c>
      <c r="AK260" s="198" t="str">
        <f>IF(AK259&lt;&gt;"",AK259*PRINCIPAL!$C$34,"")</f>
        <v/>
      </c>
      <c r="AL260" s="198" t="str">
        <f>IF(AL259&lt;&gt;"",AL259*PRINCIPAL!$C$34,"")</f>
        <v/>
      </c>
      <c r="AM260" s="198" t="str">
        <f>IF(AM259&lt;&gt;"",AM259*PRINCIPAL!$C$34,"")</f>
        <v/>
      </c>
      <c r="AN260" s="198" t="str">
        <f>IF(AN259&lt;&gt;"",AN259*PRINCIPAL!$C$34,"")</f>
        <v/>
      </c>
      <c r="AO260" s="268" t="str">
        <f>IF(AO259&lt;&gt;"",AO259*PRINCIPAL!$C$34,"")</f>
        <v/>
      </c>
    </row>
    <row r="261" spans="2:41" ht="12.45" customHeight="1" x14ac:dyDescent="0.3">
      <c r="B261" s="438"/>
      <c r="C261" s="440"/>
      <c r="D261" s="443" t="s">
        <v>118</v>
      </c>
      <c r="E261" s="222" t="s">
        <v>125</v>
      </c>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69"/>
    </row>
    <row r="262" spans="2:41" ht="12.45" customHeight="1" x14ac:dyDescent="0.3">
      <c r="B262" s="438"/>
      <c r="C262" s="440"/>
      <c r="D262" s="444"/>
      <c r="E262" s="220" t="s">
        <v>126</v>
      </c>
      <c r="F262" s="204" t="str">
        <f>IF(F261&lt;&gt;"",F261*PRINCIPAL!$C$14,"")</f>
        <v/>
      </c>
      <c r="G262" s="204" t="str">
        <f>IF(G261&lt;&gt;"",G261*PRINCIPAL!$C$34,"")</f>
        <v/>
      </c>
      <c r="H262" s="204" t="str">
        <f>IF(H261&lt;&gt;"",H261*PRINCIPAL!$C$34,"")</f>
        <v/>
      </c>
      <c r="I262" s="204" t="str">
        <f>IF(I261&lt;&gt;"",I261*PRINCIPAL!$C$34,"")</f>
        <v/>
      </c>
      <c r="J262" s="204" t="str">
        <f>IF(J261&lt;&gt;"",J261*PRINCIPAL!$C$34,"")</f>
        <v/>
      </c>
      <c r="K262" s="204" t="str">
        <f>IF(K261&lt;&gt;"",K261*PRINCIPAL!$C$34,"")</f>
        <v/>
      </c>
      <c r="L262" s="204" t="str">
        <f>IF(L261&lt;&gt;"",L261*PRINCIPAL!$C$34,"")</f>
        <v/>
      </c>
      <c r="M262" s="204" t="str">
        <f>IF(M261&lt;&gt;"",M261*PRINCIPAL!$C$34,"")</f>
        <v/>
      </c>
      <c r="N262" s="204" t="str">
        <f>IF(N261&lt;&gt;"",N261*PRINCIPAL!$C$34,"")</f>
        <v/>
      </c>
      <c r="O262" s="204" t="str">
        <f>IF(O261&lt;&gt;"",O261*PRINCIPAL!$C$34,"")</f>
        <v/>
      </c>
      <c r="P262" s="204" t="str">
        <f>IF(P261&lt;&gt;"",P261*PRINCIPAL!$C$34,"")</f>
        <v/>
      </c>
      <c r="Q262" s="204" t="str">
        <f>IF(Q261&lt;&gt;"",Q261*PRINCIPAL!$C$34,"")</f>
        <v/>
      </c>
      <c r="R262" s="204" t="str">
        <f>IF(R261&lt;&gt;"",R261*PRINCIPAL!$C$34,"")</f>
        <v/>
      </c>
      <c r="S262" s="204" t="str">
        <f>IF(S261&lt;&gt;"",S261*PRINCIPAL!$C$34,"")</f>
        <v/>
      </c>
      <c r="T262" s="204" t="str">
        <f>IF(T261&lt;&gt;"",T261*PRINCIPAL!$C$34,"")</f>
        <v/>
      </c>
      <c r="U262" s="204" t="str">
        <f>IF(U261&lt;&gt;"",U261*PRINCIPAL!$C$34,"")</f>
        <v/>
      </c>
      <c r="V262" s="204" t="str">
        <f>IF(V261&lt;&gt;"",V261*PRINCIPAL!$C$34,"")</f>
        <v/>
      </c>
      <c r="W262" s="204" t="str">
        <f>IF(W261&lt;&gt;"",W261*PRINCIPAL!$C$34,"")</f>
        <v/>
      </c>
      <c r="X262" s="204" t="str">
        <f>IF(X261&lt;&gt;"",X261*PRINCIPAL!$C$34,"")</f>
        <v/>
      </c>
      <c r="Y262" s="204" t="str">
        <f>IF(Y261&lt;&gt;"",Y261*PRINCIPAL!$C$34,"")</f>
        <v/>
      </c>
      <c r="Z262" s="204" t="str">
        <f>IF(Z261&lt;&gt;"",Z261*PRINCIPAL!$C$34,"")</f>
        <v/>
      </c>
      <c r="AA262" s="204" t="str">
        <f>IF(AA261&lt;&gt;"",AA261*PRINCIPAL!$C$34,"")</f>
        <v/>
      </c>
      <c r="AB262" s="204" t="str">
        <f>IF(AB261&lt;&gt;"",AB261*PRINCIPAL!$C$34,"")</f>
        <v/>
      </c>
      <c r="AC262" s="204" t="str">
        <f>IF(AC261&lt;&gt;"",AC261*PRINCIPAL!$C$34,"")</f>
        <v/>
      </c>
      <c r="AD262" s="204" t="str">
        <f>IF(AD261&lt;&gt;"",AD261*PRINCIPAL!$C$34,"")</f>
        <v/>
      </c>
      <c r="AE262" s="204" t="str">
        <f>IF(AE261&lt;&gt;"",AE261*PRINCIPAL!$C$34,"")</f>
        <v/>
      </c>
      <c r="AF262" s="204" t="str">
        <f>IF(AF261&lt;&gt;"",AF261*PRINCIPAL!$C$34,"")</f>
        <v/>
      </c>
      <c r="AG262" s="204" t="str">
        <f>IF(AG261&lt;&gt;"",AG261*PRINCIPAL!$C$34,"")</f>
        <v/>
      </c>
      <c r="AH262" s="204" t="str">
        <f>IF(AH261&lt;&gt;"",AH261*PRINCIPAL!$C$34,"")</f>
        <v/>
      </c>
      <c r="AI262" s="204" t="str">
        <f>IF(AI261&lt;&gt;"",AI261*PRINCIPAL!$C$34,"")</f>
        <v/>
      </c>
      <c r="AJ262" s="204" t="str">
        <f>IF(AJ261&lt;&gt;"",AJ261*PRINCIPAL!$C$34,"")</f>
        <v/>
      </c>
      <c r="AK262" s="204" t="str">
        <f>IF(AK261&lt;&gt;"",AK261*PRINCIPAL!$C$34,"")</f>
        <v/>
      </c>
      <c r="AL262" s="204" t="str">
        <f>IF(AL261&lt;&gt;"",AL261*PRINCIPAL!$C$34,"")</f>
        <v/>
      </c>
      <c r="AM262" s="204" t="str">
        <f>IF(AM261&lt;&gt;"",AM261*PRINCIPAL!$C$34,"")</f>
        <v/>
      </c>
      <c r="AN262" s="204" t="str">
        <f>IF(AN261&lt;&gt;"",AN261*PRINCIPAL!$C$34,"")</f>
        <v/>
      </c>
      <c r="AO262" s="270" t="str">
        <f>IF(AO261&lt;&gt;"",AO261*PRINCIPAL!$C$34,"")</f>
        <v/>
      </c>
    </row>
    <row r="263" spans="2:41" ht="12.45" customHeight="1" x14ac:dyDescent="0.3">
      <c r="B263" s="438"/>
      <c r="C263" s="440"/>
      <c r="D263" s="443" t="s">
        <v>116</v>
      </c>
      <c r="E263" s="224" t="s">
        <v>125</v>
      </c>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69"/>
    </row>
    <row r="264" spans="2:41" ht="12.45" customHeight="1" thickBot="1" x14ac:dyDescent="0.35">
      <c r="B264" s="438"/>
      <c r="C264" s="440"/>
      <c r="D264" s="442"/>
      <c r="E264" s="223" t="s">
        <v>126</v>
      </c>
      <c r="F264" s="200" t="str">
        <f>IF(F263&lt;&gt;"",F263*PRINCIPAL!$C$14,"")</f>
        <v/>
      </c>
      <c r="G264" s="200" t="str">
        <f>IF(G263&lt;&gt;"",G263*PRINCIPAL!$C$34,"")</f>
        <v/>
      </c>
      <c r="H264" s="200" t="str">
        <f>IF(H263&lt;&gt;"",H263*PRINCIPAL!$C$34,"")</f>
        <v/>
      </c>
      <c r="I264" s="200" t="str">
        <f>IF(I263&lt;&gt;"",I263*PRINCIPAL!$C$34,"")</f>
        <v/>
      </c>
      <c r="J264" s="200" t="str">
        <f>IF(J263&lt;&gt;"",J263*PRINCIPAL!$C$34,"")</f>
        <v/>
      </c>
      <c r="K264" s="200" t="str">
        <f>IF(K263&lt;&gt;"",K263*PRINCIPAL!$C$34,"")</f>
        <v/>
      </c>
      <c r="L264" s="200" t="str">
        <f>IF(L263&lt;&gt;"",L263*PRINCIPAL!$C$34,"")</f>
        <v/>
      </c>
      <c r="M264" s="200" t="str">
        <f>IF(M263&lt;&gt;"",M263*PRINCIPAL!$C$34,"")</f>
        <v/>
      </c>
      <c r="N264" s="200" t="str">
        <f>IF(N263&lt;&gt;"",N263*PRINCIPAL!$C$34,"")</f>
        <v/>
      </c>
      <c r="O264" s="200" t="str">
        <f>IF(O263&lt;&gt;"",O263*PRINCIPAL!$C$34,"")</f>
        <v/>
      </c>
      <c r="P264" s="200" t="str">
        <f>IF(P263&lt;&gt;"",P263*PRINCIPAL!$C$34,"")</f>
        <v/>
      </c>
      <c r="Q264" s="200" t="str">
        <f>IF(Q263&lt;&gt;"",Q263*PRINCIPAL!$C$34,"")</f>
        <v/>
      </c>
      <c r="R264" s="200" t="str">
        <f>IF(R263&lt;&gt;"",R263*PRINCIPAL!$C$34,"")</f>
        <v/>
      </c>
      <c r="S264" s="200" t="str">
        <f>IF(S263&lt;&gt;"",S263*PRINCIPAL!$C$34,"")</f>
        <v/>
      </c>
      <c r="T264" s="200" t="str">
        <f>IF(T263&lt;&gt;"",T263*PRINCIPAL!$C$34,"")</f>
        <v/>
      </c>
      <c r="U264" s="200" t="str">
        <f>IF(U263&lt;&gt;"",U263*PRINCIPAL!$C$34,"")</f>
        <v/>
      </c>
      <c r="V264" s="200" t="str">
        <f>IF(V263&lt;&gt;"",V263*PRINCIPAL!$C$34,"")</f>
        <v/>
      </c>
      <c r="W264" s="200" t="str">
        <f>IF(W263&lt;&gt;"",W263*PRINCIPAL!$C$34,"")</f>
        <v/>
      </c>
      <c r="X264" s="200" t="str">
        <f>IF(X263&lt;&gt;"",X263*PRINCIPAL!$C$34,"")</f>
        <v/>
      </c>
      <c r="Y264" s="200" t="str">
        <f>IF(Y263&lt;&gt;"",Y263*PRINCIPAL!$C$34,"")</f>
        <v/>
      </c>
      <c r="Z264" s="200" t="str">
        <f>IF(Z263&lt;&gt;"",Z263*PRINCIPAL!$C$34,"")</f>
        <v/>
      </c>
      <c r="AA264" s="200" t="str">
        <f>IF(AA263&lt;&gt;"",AA263*PRINCIPAL!$C$34,"")</f>
        <v/>
      </c>
      <c r="AB264" s="200" t="str">
        <f>IF(AB263&lt;&gt;"",AB263*PRINCIPAL!$C$34,"")</f>
        <v/>
      </c>
      <c r="AC264" s="200" t="str">
        <f>IF(AC263&lt;&gt;"",AC263*PRINCIPAL!$C$34,"")</f>
        <v/>
      </c>
      <c r="AD264" s="200" t="str">
        <f>IF(AD263&lt;&gt;"",AD263*PRINCIPAL!$C$34,"")</f>
        <v/>
      </c>
      <c r="AE264" s="200" t="str">
        <f>IF(AE263&lt;&gt;"",AE263*PRINCIPAL!$C$34,"")</f>
        <v/>
      </c>
      <c r="AF264" s="200" t="str">
        <f>IF(AF263&lt;&gt;"",AF263*PRINCIPAL!$C$34,"")</f>
        <v/>
      </c>
      <c r="AG264" s="200" t="str">
        <f>IF(AG263&lt;&gt;"",AG263*PRINCIPAL!$C$34,"")</f>
        <v/>
      </c>
      <c r="AH264" s="200" t="str">
        <f>IF(AH263&lt;&gt;"",AH263*PRINCIPAL!$C$34,"")</f>
        <v/>
      </c>
      <c r="AI264" s="200" t="str">
        <f>IF(AI263&lt;&gt;"",AI263*PRINCIPAL!$C$34,"")</f>
        <v/>
      </c>
      <c r="AJ264" s="200" t="str">
        <f>IF(AJ263&lt;&gt;"",AJ263*PRINCIPAL!$C$34,"")</f>
        <v/>
      </c>
      <c r="AK264" s="200" t="str">
        <f>IF(AK263&lt;&gt;"",AK263*PRINCIPAL!$C$34,"")</f>
        <v/>
      </c>
      <c r="AL264" s="200" t="str">
        <f>IF(AL263&lt;&gt;"",AL263*PRINCIPAL!$C$34,"")</f>
        <v/>
      </c>
      <c r="AM264" s="200" t="str">
        <f>IF(AM263&lt;&gt;"",AM263*PRINCIPAL!$C$34,"")</f>
        <v/>
      </c>
      <c r="AN264" s="200" t="str">
        <f>IF(AN263&lt;&gt;"",AN263*PRINCIPAL!$C$34,"")</f>
        <v/>
      </c>
      <c r="AO264" s="271" t="str">
        <f>IF(AO263&lt;&gt;"",AO263*PRINCIPAL!$C$34,"")</f>
        <v/>
      </c>
    </row>
    <row r="265" spans="2:41" ht="12.45" customHeight="1" x14ac:dyDescent="0.3">
      <c r="B265" s="438"/>
      <c r="C265" s="439" t="s">
        <v>105</v>
      </c>
      <c r="D265" s="441" t="s">
        <v>112</v>
      </c>
      <c r="E265" s="219" t="s">
        <v>125</v>
      </c>
      <c r="F265" s="197" t="s">
        <v>38</v>
      </c>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c r="AF265" s="197"/>
      <c r="AG265" s="197"/>
      <c r="AH265" s="197"/>
      <c r="AI265" s="197"/>
      <c r="AJ265" s="197"/>
      <c r="AK265" s="197"/>
      <c r="AL265" s="197"/>
      <c r="AM265" s="197"/>
      <c r="AN265" s="197"/>
      <c r="AO265" s="267"/>
    </row>
    <row r="266" spans="2:41" ht="12.45" customHeight="1" x14ac:dyDescent="0.3">
      <c r="B266" s="438"/>
      <c r="C266" s="440"/>
      <c r="D266" s="442"/>
      <c r="E266" s="220" t="s">
        <v>126</v>
      </c>
      <c r="F266" s="320" t="s">
        <v>38</v>
      </c>
      <c r="G266" s="198" t="str">
        <f>IF(G265&lt;&gt;"",G265*PRINCIPAL!$C$34,"")</f>
        <v/>
      </c>
      <c r="H266" s="198" t="str">
        <f>IF(H265&lt;&gt;"",H265*PRINCIPAL!$C$34,"")</f>
        <v/>
      </c>
      <c r="I266" s="198" t="str">
        <f>IF(I265&lt;&gt;"",I265*PRINCIPAL!$C$34,"")</f>
        <v/>
      </c>
      <c r="J266" s="198" t="str">
        <f>IF(J265&lt;&gt;"",J265*PRINCIPAL!$C$34,"")</f>
        <v/>
      </c>
      <c r="K266" s="198" t="str">
        <f>IF(K265&lt;&gt;"",K265*PRINCIPAL!$C$34,"")</f>
        <v/>
      </c>
      <c r="L266" s="198" t="str">
        <f>IF(L265&lt;&gt;"",L265*PRINCIPAL!$C$34,"")</f>
        <v/>
      </c>
      <c r="M266" s="198" t="str">
        <f>IF(M265&lt;&gt;"",M265*PRINCIPAL!$C$34,"")</f>
        <v/>
      </c>
      <c r="N266" s="198" t="str">
        <f>IF(N265&lt;&gt;"",N265*PRINCIPAL!$C$34,"")</f>
        <v/>
      </c>
      <c r="O266" s="198" t="str">
        <f>IF(O265&lt;&gt;"",O265*PRINCIPAL!$C$34,"")</f>
        <v/>
      </c>
      <c r="P266" s="198" t="str">
        <f>IF(P265&lt;&gt;"",P265*PRINCIPAL!$C$34,"")</f>
        <v/>
      </c>
      <c r="Q266" s="198" t="str">
        <f>IF(Q265&lt;&gt;"",Q265*PRINCIPAL!$C$34,"")</f>
        <v/>
      </c>
      <c r="R266" s="198" t="str">
        <f>IF(R265&lt;&gt;"",R265*PRINCIPAL!$C$34,"")</f>
        <v/>
      </c>
      <c r="S266" s="198" t="str">
        <f>IF(S265&lt;&gt;"",S265*PRINCIPAL!$C$34,"")</f>
        <v/>
      </c>
      <c r="T266" s="198" t="str">
        <f>IF(T265&lt;&gt;"",T265*PRINCIPAL!$C$34,"")</f>
        <v/>
      </c>
      <c r="U266" s="198" t="str">
        <f>IF(U265&lt;&gt;"",U265*PRINCIPAL!$C$34,"")</f>
        <v/>
      </c>
      <c r="V266" s="198" t="str">
        <f>IF(V265&lt;&gt;"",V265*PRINCIPAL!$C$34,"")</f>
        <v/>
      </c>
      <c r="W266" s="198" t="str">
        <f>IF(W265&lt;&gt;"",W265*PRINCIPAL!$C$34,"")</f>
        <v/>
      </c>
      <c r="X266" s="198" t="str">
        <f>IF(X265&lt;&gt;"",X265*PRINCIPAL!$C$34,"")</f>
        <v/>
      </c>
      <c r="Y266" s="198" t="str">
        <f>IF(Y265&lt;&gt;"",Y265*PRINCIPAL!$C$34,"")</f>
        <v/>
      </c>
      <c r="Z266" s="198" t="str">
        <f>IF(Z265&lt;&gt;"",Z265*PRINCIPAL!$C$34,"")</f>
        <v/>
      </c>
      <c r="AA266" s="198" t="str">
        <f>IF(AA265&lt;&gt;"",AA265*PRINCIPAL!$C$34,"")</f>
        <v/>
      </c>
      <c r="AB266" s="198" t="str">
        <f>IF(AB265&lt;&gt;"",AB265*PRINCIPAL!$C$34,"")</f>
        <v/>
      </c>
      <c r="AC266" s="198" t="str">
        <f>IF(AC265&lt;&gt;"",AC265*PRINCIPAL!$C$34,"")</f>
        <v/>
      </c>
      <c r="AD266" s="198" t="str">
        <f>IF(AD265&lt;&gt;"",AD265*PRINCIPAL!$C$34,"")</f>
        <v/>
      </c>
      <c r="AE266" s="198" t="str">
        <f>IF(AE265&lt;&gt;"",AE265*PRINCIPAL!$C$34,"")</f>
        <v/>
      </c>
      <c r="AF266" s="198" t="str">
        <f>IF(AF265&lt;&gt;"",AF265*PRINCIPAL!$C$34,"")</f>
        <v/>
      </c>
      <c r="AG266" s="198" t="str">
        <f>IF(AG265&lt;&gt;"",AG265*PRINCIPAL!$C$34,"")</f>
        <v/>
      </c>
      <c r="AH266" s="198" t="str">
        <f>IF(AH265&lt;&gt;"",AH265*PRINCIPAL!$C$34,"")</f>
        <v/>
      </c>
      <c r="AI266" s="198" t="str">
        <f>IF(AI265&lt;&gt;"",AI265*PRINCIPAL!$C$34,"")</f>
        <v/>
      </c>
      <c r="AJ266" s="198" t="str">
        <f>IF(AJ265&lt;&gt;"",AJ265*PRINCIPAL!$C$34,"")</f>
        <v/>
      </c>
      <c r="AK266" s="198" t="str">
        <f>IF(AK265&lt;&gt;"",AK265*PRINCIPAL!$C$34,"")</f>
        <v/>
      </c>
      <c r="AL266" s="198" t="str">
        <f>IF(AL265&lt;&gt;"",AL265*PRINCIPAL!$C$34,"")</f>
        <v/>
      </c>
      <c r="AM266" s="198" t="str">
        <f>IF(AM265&lt;&gt;"",AM265*PRINCIPAL!$C$34,"")</f>
        <v/>
      </c>
      <c r="AN266" s="198" t="str">
        <f>IF(AN265&lt;&gt;"",AN265*PRINCIPAL!$C$34,"")</f>
        <v/>
      </c>
      <c r="AO266" s="268" t="str">
        <f>IF(AO265&lt;&gt;"",AO265*PRINCIPAL!$C$34,"")</f>
        <v/>
      </c>
    </row>
    <row r="267" spans="2:41" ht="12.45" customHeight="1" x14ac:dyDescent="0.3">
      <c r="B267" s="438"/>
      <c r="C267" s="440"/>
      <c r="D267" s="443" t="s">
        <v>118</v>
      </c>
      <c r="E267" s="222" t="s">
        <v>125</v>
      </c>
      <c r="F267" s="203" t="s">
        <v>38</v>
      </c>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69"/>
    </row>
    <row r="268" spans="2:41" ht="12.45" customHeight="1" x14ac:dyDescent="0.3">
      <c r="B268" s="438"/>
      <c r="C268" s="440"/>
      <c r="D268" s="444"/>
      <c r="E268" s="220" t="s">
        <v>126</v>
      </c>
      <c r="F268" s="320" t="s">
        <v>38</v>
      </c>
      <c r="G268" s="204" t="str">
        <f>IF(G267&lt;&gt;"",G267*PRINCIPAL!$C$34,"")</f>
        <v/>
      </c>
      <c r="H268" s="204" t="str">
        <f>IF(H267&lt;&gt;"",H267*PRINCIPAL!$C$34,"")</f>
        <v/>
      </c>
      <c r="I268" s="204" t="str">
        <f>IF(I267&lt;&gt;"",I267*PRINCIPAL!$C$34,"")</f>
        <v/>
      </c>
      <c r="J268" s="204" t="str">
        <f>IF(J267&lt;&gt;"",J267*PRINCIPAL!$C$34,"")</f>
        <v/>
      </c>
      <c r="K268" s="204" t="str">
        <f>IF(K267&lt;&gt;"",K267*PRINCIPAL!$C$34,"")</f>
        <v/>
      </c>
      <c r="L268" s="204" t="str">
        <f>IF(L267&lt;&gt;"",L267*PRINCIPAL!$C$34,"")</f>
        <v/>
      </c>
      <c r="M268" s="204" t="str">
        <f>IF(M267&lt;&gt;"",M267*PRINCIPAL!$C$34,"")</f>
        <v/>
      </c>
      <c r="N268" s="204" t="str">
        <f>IF(N267&lt;&gt;"",N267*PRINCIPAL!$C$34,"")</f>
        <v/>
      </c>
      <c r="O268" s="204" t="str">
        <f>IF(O267&lt;&gt;"",O267*PRINCIPAL!$C$34,"")</f>
        <v/>
      </c>
      <c r="P268" s="204" t="str">
        <f>IF(P267&lt;&gt;"",P267*PRINCIPAL!$C$34,"")</f>
        <v/>
      </c>
      <c r="Q268" s="204" t="str">
        <f>IF(Q267&lt;&gt;"",Q267*PRINCIPAL!$C$34,"")</f>
        <v/>
      </c>
      <c r="R268" s="204" t="str">
        <f>IF(R267&lt;&gt;"",R267*PRINCIPAL!$C$34,"")</f>
        <v/>
      </c>
      <c r="S268" s="204" t="str">
        <f>IF(S267&lt;&gt;"",S267*PRINCIPAL!$C$34,"")</f>
        <v/>
      </c>
      <c r="T268" s="204" t="str">
        <f>IF(T267&lt;&gt;"",T267*PRINCIPAL!$C$34,"")</f>
        <v/>
      </c>
      <c r="U268" s="204" t="str">
        <f>IF(U267&lt;&gt;"",U267*PRINCIPAL!$C$34,"")</f>
        <v/>
      </c>
      <c r="V268" s="204" t="str">
        <f>IF(V267&lt;&gt;"",V267*PRINCIPAL!$C$34,"")</f>
        <v/>
      </c>
      <c r="W268" s="204" t="str">
        <f>IF(W267&lt;&gt;"",W267*PRINCIPAL!$C$34,"")</f>
        <v/>
      </c>
      <c r="X268" s="204" t="str">
        <f>IF(X267&lt;&gt;"",X267*PRINCIPAL!$C$34,"")</f>
        <v/>
      </c>
      <c r="Y268" s="204" t="str">
        <f>IF(Y267&lt;&gt;"",Y267*PRINCIPAL!$C$34,"")</f>
        <v/>
      </c>
      <c r="Z268" s="204" t="str">
        <f>IF(Z267&lt;&gt;"",Z267*PRINCIPAL!$C$34,"")</f>
        <v/>
      </c>
      <c r="AA268" s="204" t="str">
        <f>IF(AA267&lt;&gt;"",AA267*PRINCIPAL!$C$34,"")</f>
        <v/>
      </c>
      <c r="AB268" s="204" t="str">
        <f>IF(AB267&lt;&gt;"",AB267*PRINCIPAL!$C$34,"")</f>
        <v/>
      </c>
      <c r="AC268" s="204" t="str">
        <f>IF(AC267&lt;&gt;"",AC267*PRINCIPAL!$C$34,"")</f>
        <v/>
      </c>
      <c r="AD268" s="204" t="str">
        <f>IF(AD267&lt;&gt;"",AD267*PRINCIPAL!$C$34,"")</f>
        <v/>
      </c>
      <c r="AE268" s="204" t="str">
        <f>IF(AE267&lt;&gt;"",AE267*PRINCIPAL!$C$34,"")</f>
        <v/>
      </c>
      <c r="AF268" s="204" t="str">
        <f>IF(AF267&lt;&gt;"",AF267*PRINCIPAL!$C$34,"")</f>
        <v/>
      </c>
      <c r="AG268" s="204" t="str">
        <f>IF(AG267&lt;&gt;"",AG267*PRINCIPAL!$C$34,"")</f>
        <v/>
      </c>
      <c r="AH268" s="204" t="str">
        <f>IF(AH267&lt;&gt;"",AH267*PRINCIPAL!$C$34,"")</f>
        <v/>
      </c>
      <c r="AI268" s="204" t="str">
        <f>IF(AI267&lt;&gt;"",AI267*PRINCIPAL!$C$34,"")</f>
        <v/>
      </c>
      <c r="AJ268" s="204" t="str">
        <f>IF(AJ267&lt;&gt;"",AJ267*PRINCIPAL!$C$34,"")</f>
        <v/>
      </c>
      <c r="AK268" s="204" t="str">
        <f>IF(AK267&lt;&gt;"",AK267*PRINCIPAL!$C$34,"")</f>
        <v/>
      </c>
      <c r="AL268" s="204" t="str">
        <f>IF(AL267&lt;&gt;"",AL267*PRINCIPAL!$C$34,"")</f>
        <v/>
      </c>
      <c r="AM268" s="204" t="str">
        <f>IF(AM267&lt;&gt;"",AM267*PRINCIPAL!$C$34,"")</f>
        <v/>
      </c>
      <c r="AN268" s="204" t="str">
        <f>IF(AN267&lt;&gt;"",AN267*PRINCIPAL!$C$34,"")</f>
        <v/>
      </c>
      <c r="AO268" s="270" t="str">
        <f>IF(AO267&lt;&gt;"",AO267*PRINCIPAL!$C$34,"")</f>
        <v/>
      </c>
    </row>
    <row r="269" spans="2:41" ht="12.45" customHeight="1" x14ac:dyDescent="0.3">
      <c r="B269" s="438"/>
      <c r="C269" s="440"/>
      <c r="D269" s="443" t="s">
        <v>116</v>
      </c>
      <c r="E269" s="224" t="s">
        <v>125</v>
      </c>
      <c r="F269" s="203" t="s">
        <v>38</v>
      </c>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69"/>
    </row>
    <row r="270" spans="2:41" ht="12.45" customHeight="1" thickBot="1" x14ac:dyDescent="0.35">
      <c r="B270" s="438"/>
      <c r="C270" s="440"/>
      <c r="D270" s="442"/>
      <c r="E270" s="223" t="s">
        <v>126</v>
      </c>
      <c r="F270" s="320" t="s">
        <v>38</v>
      </c>
      <c r="G270" s="200" t="str">
        <f>IF(G269&lt;&gt;"",G269*PRINCIPAL!$C$34,"")</f>
        <v/>
      </c>
      <c r="H270" s="200" t="str">
        <f>IF(H269&lt;&gt;"",H269*PRINCIPAL!$C$34,"")</f>
        <v/>
      </c>
      <c r="I270" s="200" t="str">
        <f>IF(I269&lt;&gt;"",I269*PRINCIPAL!$C$34,"")</f>
        <v/>
      </c>
      <c r="J270" s="200" t="str">
        <f>IF(J269&lt;&gt;"",J269*PRINCIPAL!$C$34,"")</f>
        <v/>
      </c>
      <c r="K270" s="200" t="str">
        <f>IF(K269&lt;&gt;"",K269*PRINCIPAL!$C$34,"")</f>
        <v/>
      </c>
      <c r="L270" s="200" t="str">
        <f>IF(L269&lt;&gt;"",L269*PRINCIPAL!$C$34,"")</f>
        <v/>
      </c>
      <c r="M270" s="200" t="str">
        <f>IF(M269&lt;&gt;"",M269*PRINCIPAL!$C$34,"")</f>
        <v/>
      </c>
      <c r="N270" s="200" t="str">
        <f>IF(N269&lt;&gt;"",N269*PRINCIPAL!$C$34,"")</f>
        <v/>
      </c>
      <c r="O270" s="200" t="str">
        <f>IF(O269&lt;&gt;"",O269*PRINCIPAL!$C$34,"")</f>
        <v/>
      </c>
      <c r="P270" s="200" t="str">
        <f>IF(P269&lt;&gt;"",P269*PRINCIPAL!$C$34,"")</f>
        <v/>
      </c>
      <c r="Q270" s="200" t="str">
        <f>IF(Q269&lt;&gt;"",Q269*PRINCIPAL!$C$34,"")</f>
        <v/>
      </c>
      <c r="R270" s="200" t="str">
        <f>IF(R269&lt;&gt;"",R269*PRINCIPAL!$C$34,"")</f>
        <v/>
      </c>
      <c r="S270" s="200" t="str">
        <f>IF(S269&lt;&gt;"",S269*PRINCIPAL!$C$34,"")</f>
        <v/>
      </c>
      <c r="T270" s="200" t="str">
        <f>IF(T269&lt;&gt;"",T269*PRINCIPAL!$C$34,"")</f>
        <v/>
      </c>
      <c r="U270" s="200" t="str">
        <f>IF(U269&lt;&gt;"",U269*PRINCIPAL!$C$34,"")</f>
        <v/>
      </c>
      <c r="V270" s="200" t="str">
        <f>IF(V269&lt;&gt;"",V269*PRINCIPAL!$C$34,"")</f>
        <v/>
      </c>
      <c r="W270" s="200" t="str">
        <f>IF(W269&lt;&gt;"",W269*PRINCIPAL!$C$34,"")</f>
        <v/>
      </c>
      <c r="X270" s="200" t="str">
        <f>IF(X269&lt;&gt;"",X269*PRINCIPAL!$C$34,"")</f>
        <v/>
      </c>
      <c r="Y270" s="200" t="str">
        <f>IF(Y269&lt;&gt;"",Y269*PRINCIPAL!$C$34,"")</f>
        <v/>
      </c>
      <c r="Z270" s="200" t="str">
        <f>IF(Z269&lt;&gt;"",Z269*PRINCIPAL!$C$34,"")</f>
        <v/>
      </c>
      <c r="AA270" s="200" t="str">
        <f>IF(AA269&lt;&gt;"",AA269*PRINCIPAL!$C$34,"")</f>
        <v/>
      </c>
      <c r="AB270" s="200" t="str">
        <f>IF(AB269&lt;&gt;"",AB269*PRINCIPAL!$C$34,"")</f>
        <v/>
      </c>
      <c r="AC270" s="200" t="str">
        <f>IF(AC269&lt;&gt;"",AC269*PRINCIPAL!$C$34,"")</f>
        <v/>
      </c>
      <c r="AD270" s="200" t="str">
        <f>IF(AD269&lt;&gt;"",AD269*PRINCIPAL!$C$34,"")</f>
        <v/>
      </c>
      <c r="AE270" s="200" t="str">
        <f>IF(AE269&lt;&gt;"",AE269*PRINCIPAL!$C$34,"")</f>
        <v/>
      </c>
      <c r="AF270" s="200" t="str">
        <f>IF(AF269&lt;&gt;"",AF269*PRINCIPAL!$C$34,"")</f>
        <v/>
      </c>
      <c r="AG270" s="200" t="str">
        <f>IF(AG269&lt;&gt;"",AG269*PRINCIPAL!$C$34,"")</f>
        <v/>
      </c>
      <c r="AH270" s="200" t="str">
        <f>IF(AH269&lt;&gt;"",AH269*PRINCIPAL!$C$34,"")</f>
        <v/>
      </c>
      <c r="AI270" s="200" t="str">
        <f>IF(AI269&lt;&gt;"",AI269*PRINCIPAL!$C$34,"")</f>
        <v/>
      </c>
      <c r="AJ270" s="200" t="str">
        <f>IF(AJ269&lt;&gt;"",AJ269*PRINCIPAL!$C$34,"")</f>
        <v/>
      </c>
      <c r="AK270" s="200" t="str">
        <f>IF(AK269&lt;&gt;"",AK269*PRINCIPAL!$C$34,"")</f>
        <v/>
      </c>
      <c r="AL270" s="200" t="str">
        <f>IF(AL269&lt;&gt;"",AL269*PRINCIPAL!$C$34,"")</f>
        <v/>
      </c>
      <c r="AM270" s="200" t="str">
        <f>IF(AM269&lt;&gt;"",AM269*PRINCIPAL!$C$34,"")</f>
        <v/>
      </c>
      <c r="AN270" s="200" t="str">
        <f>IF(AN269&lt;&gt;"",AN269*PRINCIPAL!$C$34,"")</f>
        <v/>
      </c>
      <c r="AO270" s="271" t="str">
        <f>IF(AO269&lt;&gt;"",AO269*PRINCIPAL!$C$34,"")</f>
        <v/>
      </c>
    </row>
    <row r="271" spans="2:41" ht="12.45" customHeight="1" x14ac:dyDescent="0.3">
      <c r="B271" s="438"/>
      <c r="C271" s="439" t="s">
        <v>106</v>
      </c>
      <c r="D271" s="441" t="s">
        <v>112</v>
      </c>
      <c r="E271" s="219" t="s">
        <v>125</v>
      </c>
      <c r="F271" s="197" t="s">
        <v>38</v>
      </c>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267"/>
    </row>
    <row r="272" spans="2:41" ht="12.45" customHeight="1" x14ac:dyDescent="0.3">
      <c r="B272" s="438"/>
      <c r="C272" s="440"/>
      <c r="D272" s="442"/>
      <c r="E272" s="220" t="s">
        <v>126</v>
      </c>
      <c r="F272" s="320" t="s">
        <v>38</v>
      </c>
      <c r="G272" s="198" t="str">
        <f>IF(G271&lt;&gt;"",G271*PRINCIPAL!$C$34,"")</f>
        <v/>
      </c>
      <c r="H272" s="198" t="str">
        <f>IF(H271&lt;&gt;"",H271*PRINCIPAL!$C$34,"")</f>
        <v/>
      </c>
      <c r="I272" s="198" t="str">
        <f>IF(I271&lt;&gt;"",I271*PRINCIPAL!$C$34,"")</f>
        <v/>
      </c>
      <c r="J272" s="198" t="str">
        <f>IF(J271&lt;&gt;"",J271*PRINCIPAL!$C$34,"")</f>
        <v/>
      </c>
      <c r="K272" s="198" t="str">
        <f>IF(K271&lt;&gt;"",K271*PRINCIPAL!$C$34,"")</f>
        <v/>
      </c>
      <c r="L272" s="198" t="str">
        <f>IF(L271&lt;&gt;"",L271*PRINCIPAL!$C$34,"")</f>
        <v/>
      </c>
      <c r="M272" s="198" t="str">
        <f>IF(M271&lt;&gt;"",M271*PRINCIPAL!$C$34,"")</f>
        <v/>
      </c>
      <c r="N272" s="198" t="str">
        <f>IF(N271&lt;&gt;"",N271*PRINCIPAL!$C$34,"")</f>
        <v/>
      </c>
      <c r="O272" s="198" t="str">
        <f>IF(O271&lt;&gt;"",O271*PRINCIPAL!$C$34,"")</f>
        <v/>
      </c>
      <c r="P272" s="198" t="str">
        <f>IF(P271&lt;&gt;"",P271*PRINCIPAL!$C$34,"")</f>
        <v/>
      </c>
      <c r="Q272" s="198" t="str">
        <f>IF(Q271&lt;&gt;"",Q271*PRINCIPAL!$C$34,"")</f>
        <v/>
      </c>
      <c r="R272" s="198" t="str">
        <f>IF(R271&lt;&gt;"",R271*PRINCIPAL!$C$34,"")</f>
        <v/>
      </c>
      <c r="S272" s="198" t="str">
        <f>IF(S271&lt;&gt;"",S271*PRINCIPAL!$C$34,"")</f>
        <v/>
      </c>
      <c r="T272" s="198" t="str">
        <f>IF(T271&lt;&gt;"",T271*PRINCIPAL!$C$34,"")</f>
        <v/>
      </c>
      <c r="U272" s="198" t="str">
        <f>IF(U271&lt;&gt;"",U271*PRINCIPAL!$C$34,"")</f>
        <v/>
      </c>
      <c r="V272" s="198" t="str">
        <f>IF(V271&lt;&gt;"",V271*PRINCIPAL!$C$34,"")</f>
        <v/>
      </c>
      <c r="W272" s="198" t="str">
        <f>IF(W271&lt;&gt;"",W271*PRINCIPAL!$C$34,"")</f>
        <v/>
      </c>
      <c r="X272" s="198" t="str">
        <f>IF(X271&lt;&gt;"",X271*PRINCIPAL!$C$34,"")</f>
        <v/>
      </c>
      <c r="Y272" s="198" t="str">
        <f>IF(Y271&lt;&gt;"",Y271*PRINCIPAL!$C$34,"")</f>
        <v/>
      </c>
      <c r="Z272" s="198" t="str">
        <f>IF(Z271&lt;&gt;"",Z271*PRINCIPAL!$C$34,"")</f>
        <v/>
      </c>
      <c r="AA272" s="198" t="str">
        <f>IF(AA271&lt;&gt;"",AA271*PRINCIPAL!$C$34,"")</f>
        <v/>
      </c>
      <c r="AB272" s="198" t="str">
        <f>IF(AB271&lt;&gt;"",AB271*PRINCIPAL!$C$34,"")</f>
        <v/>
      </c>
      <c r="AC272" s="198" t="str">
        <f>IF(AC271&lt;&gt;"",AC271*PRINCIPAL!$C$34,"")</f>
        <v/>
      </c>
      <c r="AD272" s="198" t="str">
        <f>IF(AD271&lt;&gt;"",AD271*PRINCIPAL!$C$34,"")</f>
        <v/>
      </c>
      <c r="AE272" s="198" t="str">
        <f>IF(AE271&lt;&gt;"",AE271*PRINCIPAL!$C$34,"")</f>
        <v/>
      </c>
      <c r="AF272" s="198" t="str">
        <f>IF(AF271&lt;&gt;"",AF271*PRINCIPAL!$C$34,"")</f>
        <v/>
      </c>
      <c r="AG272" s="198" t="str">
        <f>IF(AG271&lt;&gt;"",AG271*PRINCIPAL!$C$34,"")</f>
        <v/>
      </c>
      <c r="AH272" s="198" t="str">
        <f>IF(AH271&lt;&gt;"",AH271*PRINCIPAL!$C$34,"")</f>
        <v/>
      </c>
      <c r="AI272" s="198" t="str">
        <f>IF(AI271&lt;&gt;"",AI271*PRINCIPAL!$C$34,"")</f>
        <v/>
      </c>
      <c r="AJ272" s="198" t="str">
        <f>IF(AJ271&lt;&gt;"",AJ271*PRINCIPAL!$C$34,"")</f>
        <v/>
      </c>
      <c r="AK272" s="198" t="str">
        <f>IF(AK271&lt;&gt;"",AK271*PRINCIPAL!$C$34,"")</f>
        <v/>
      </c>
      <c r="AL272" s="198" t="str">
        <f>IF(AL271&lt;&gt;"",AL271*PRINCIPAL!$C$34,"")</f>
        <v/>
      </c>
      <c r="AM272" s="198" t="str">
        <f>IF(AM271&lt;&gt;"",AM271*PRINCIPAL!$C$34,"")</f>
        <v/>
      </c>
      <c r="AN272" s="198" t="str">
        <f>IF(AN271&lt;&gt;"",AN271*PRINCIPAL!$C$34,"")</f>
        <v/>
      </c>
      <c r="AO272" s="268" t="str">
        <f>IF(AO271&lt;&gt;"",AO271*PRINCIPAL!$C$34,"")</f>
        <v/>
      </c>
    </row>
    <row r="273" spans="2:41" ht="12.45" customHeight="1" x14ac:dyDescent="0.3">
      <c r="B273" s="438"/>
      <c r="C273" s="440"/>
      <c r="D273" s="443" t="s">
        <v>118</v>
      </c>
      <c r="E273" s="222" t="s">
        <v>125</v>
      </c>
      <c r="F273" s="203" t="s">
        <v>38</v>
      </c>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69"/>
    </row>
    <row r="274" spans="2:41" ht="12.45" customHeight="1" x14ac:dyDescent="0.3">
      <c r="B274" s="438"/>
      <c r="C274" s="440"/>
      <c r="D274" s="444"/>
      <c r="E274" s="220" t="s">
        <v>126</v>
      </c>
      <c r="F274" s="320" t="s">
        <v>38</v>
      </c>
      <c r="G274" s="204" t="str">
        <f>IF(G273&lt;&gt;"",G273*PRINCIPAL!$C$34,"")</f>
        <v/>
      </c>
      <c r="H274" s="204" t="str">
        <f>IF(H273&lt;&gt;"",H273*PRINCIPAL!$C$34,"")</f>
        <v/>
      </c>
      <c r="I274" s="204" t="str">
        <f>IF(I273&lt;&gt;"",I273*PRINCIPAL!$C$34,"")</f>
        <v/>
      </c>
      <c r="J274" s="204" t="str">
        <f>IF(J273&lt;&gt;"",J273*PRINCIPAL!$C$34,"")</f>
        <v/>
      </c>
      <c r="K274" s="204" t="str">
        <f>IF(K273&lt;&gt;"",K273*PRINCIPAL!$C$34,"")</f>
        <v/>
      </c>
      <c r="L274" s="204" t="str">
        <f>IF(L273&lt;&gt;"",L273*PRINCIPAL!$C$34,"")</f>
        <v/>
      </c>
      <c r="M274" s="204" t="str">
        <f>IF(M273&lt;&gt;"",M273*PRINCIPAL!$C$34,"")</f>
        <v/>
      </c>
      <c r="N274" s="204" t="str">
        <f>IF(N273&lt;&gt;"",N273*PRINCIPAL!$C$34,"")</f>
        <v/>
      </c>
      <c r="O274" s="204" t="str">
        <f>IF(O273&lt;&gt;"",O273*PRINCIPAL!$C$34,"")</f>
        <v/>
      </c>
      <c r="P274" s="204" t="str">
        <f>IF(P273&lt;&gt;"",P273*PRINCIPAL!$C$34,"")</f>
        <v/>
      </c>
      <c r="Q274" s="204" t="str">
        <f>IF(Q273&lt;&gt;"",Q273*PRINCIPAL!$C$34,"")</f>
        <v/>
      </c>
      <c r="R274" s="204" t="str">
        <f>IF(R273&lt;&gt;"",R273*PRINCIPAL!$C$34,"")</f>
        <v/>
      </c>
      <c r="S274" s="204" t="str">
        <f>IF(S273&lt;&gt;"",S273*PRINCIPAL!$C$34,"")</f>
        <v/>
      </c>
      <c r="T274" s="204" t="str">
        <f>IF(T273&lt;&gt;"",T273*PRINCIPAL!$C$34,"")</f>
        <v/>
      </c>
      <c r="U274" s="204" t="str">
        <f>IF(U273&lt;&gt;"",U273*PRINCIPAL!$C$34,"")</f>
        <v/>
      </c>
      <c r="V274" s="204" t="str">
        <f>IF(V273&lt;&gt;"",V273*PRINCIPAL!$C$34,"")</f>
        <v/>
      </c>
      <c r="W274" s="204" t="str">
        <f>IF(W273&lt;&gt;"",W273*PRINCIPAL!$C$34,"")</f>
        <v/>
      </c>
      <c r="X274" s="204" t="str">
        <f>IF(X273&lt;&gt;"",X273*PRINCIPAL!$C$34,"")</f>
        <v/>
      </c>
      <c r="Y274" s="204" t="str">
        <f>IF(Y273&lt;&gt;"",Y273*PRINCIPAL!$C$34,"")</f>
        <v/>
      </c>
      <c r="Z274" s="204" t="str">
        <f>IF(Z273&lt;&gt;"",Z273*PRINCIPAL!$C$34,"")</f>
        <v/>
      </c>
      <c r="AA274" s="204" t="str">
        <f>IF(AA273&lt;&gt;"",AA273*PRINCIPAL!$C$34,"")</f>
        <v/>
      </c>
      <c r="AB274" s="204" t="str">
        <f>IF(AB273&lt;&gt;"",AB273*PRINCIPAL!$C$34,"")</f>
        <v/>
      </c>
      <c r="AC274" s="204" t="str">
        <f>IF(AC273&lt;&gt;"",AC273*PRINCIPAL!$C$34,"")</f>
        <v/>
      </c>
      <c r="AD274" s="204" t="str">
        <f>IF(AD273&lt;&gt;"",AD273*PRINCIPAL!$C$34,"")</f>
        <v/>
      </c>
      <c r="AE274" s="204" t="str">
        <f>IF(AE273&lt;&gt;"",AE273*PRINCIPAL!$C$34,"")</f>
        <v/>
      </c>
      <c r="AF274" s="204" t="str">
        <f>IF(AF273&lt;&gt;"",AF273*PRINCIPAL!$C$34,"")</f>
        <v/>
      </c>
      <c r="AG274" s="204" t="str">
        <f>IF(AG273&lt;&gt;"",AG273*PRINCIPAL!$C$34,"")</f>
        <v/>
      </c>
      <c r="AH274" s="204" t="str">
        <f>IF(AH273&lt;&gt;"",AH273*PRINCIPAL!$C$34,"")</f>
        <v/>
      </c>
      <c r="AI274" s="204" t="str">
        <f>IF(AI273&lt;&gt;"",AI273*PRINCIPAL!$C$34,"")</f>
        <v/>
      </c>
      <c r="AJ274" s="204" t="str">
        <f>IF(AJ273&lt;&gt;"",AJ273*PRINCIPAL!$C$34,"")</f>
        <v/>
      </c>
      <c r="AK274" s="204" t="str">
        <f>IF(AK273&lt;&gt;"",AK273*PRINCIPAL!$C$34,"")</f>
        <v/>
      </c>
      <c r="AL274" s="204" t="str">
        <f>IF(AL273&lt;&gt;"",AL273*PRINCIPAL!$C$34,"")</f>
        <v/>
      </c>
      <c r="AM274" s="204" t="str">
        <f>IF(AM273&lt;&gt;"",AM273*PRINCIPAL!$C$34,"")</f>
        <v/>
      </c>
      <c r="AN274" s="204" t="str">
        <f>IF(AN273&lt;&gt;"",AN273*PRINCIPAL!$C$34,"")</f>
        <v/>
      </c>
      <c r="AO274" s="270" t="str">
        <f>IF(AO273&lt;&gt;"",AO273*PRINCIPAL!$C$34,"")</f>
        <v/>
      </c>
    </row>
    <row r="275" spans="2:41" ht="12.45" customHeight="1" x14ac:dyDescent="0.3">
      <c r="B275" s="438"/>
      <c r="C275" s="440"/>
      <c r="D275" s="443" t="s">
        <v>116</v>
      </c>
      <c r="E275" s="224" t="s">
        <v>125</v>
      </c>
      <c r="F275" s="203" t="s">
        <v>38</v>
      </c>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69"/>
    </row>
    <row r="276" spans="2:41" ht="12.45" customHeight="1" thickBot="1" x14ac:dyDescent="0.35">
      <c r="B276" s="438"/>
      <c r="C276" s="445"/>
      <c r="D276" s="446"/>
      <c r="E276" s="223" t="s">
        <v>126</v>
      </c>
      <c r="F276" s="320" t="s">
        <v>38</v>
      </c>
      <c r="G276" s="225" t="str">
        <f>IF(G275&lt;&gt;"",G275*PRINCIPAL!$C$34,"")</f>
        <v/>
      </c>
      <c r="H276" s="225" t="str">
        <f>IF(H275&lt;&gt;"",H275*PRINCIPAL!$C$34,"")</f>
        <v/>
      </c>
      <c r="I276" s="225" t="str">
        <f>IF(I275&lt;&gt;"",I275*PRINCIPAL!$C$34,"")</f>
        <v/>
      </c>
      <c r="J276" s="225" t="str">
        <f>IF(J275&lt;&gt;"",J275*PRINCIPAL!$C$34,"")</f>
        <v/>
      </c>
      <c r="K276" s="225" t="str">
        <f>IF(K275&lt;&gt;"",K275*PRINCIPAL!$C$34,"")</f>
        <v/>
      </c>
      <c r="L276" s="225" t="str">
        <f>IF(L275&lt;&gt;"",L275*PRINCIPAL!$C$34,"")</f>
        <v/>
      </c>
      <c r="M276" s="225" t="str">
        <f>IF(M275&lt;&gt;"",M275*PRINCIPAL!$C$34,"")</f>
        <v/>
      </c>
      <c r="N276" s="225" t="str">
        <f>IF(N275&lt;&gt;"",N275*PRINCIPAL!$C$34,"")</f>
        <v/>
      </c>
      <c r="O276" s="225" t="str">
        <f>IF(O275&lt;&gt;"",O275*PRINCIPAL!$C$34,"")</f>
        <v/>
      </c>
      <c r="P276" s="225" t="str">
        <f>IF(P275&lt;&gt;"",P275*PRINCIPAL!$C$34,"")</f>
        <v/>
      </c>
      <c r="Q276" s="225" t="str">
        <f>IF(Q275&lt;&gt;"",Q275*PRINCIPAL!$C$34,"")</f>
        <v/>
      </c>
      <c r="R276" s="225" t="str">
        <f>IF(R275&lt;&gt;"",R275*PRINCIPAL!$C$34,"")</f>
        <v/>
      </c>
      <c r="S276" s="225" t="str">
        <f>IF(S275&lt;&gt;"",S275*PRINCIPAL!$C$34,"")</f>
        <v/>
      </c>
      <c r="T276" s="225" t="str">
        <f>IF(T275&lt;&gt;"",T275*PRINCIPAL!$C$34,"")</f>
        <v/>
      </c>
      <c r="U276" s="225" t="str">
        <f>IF(U275&lt;&gt;"",U275*PRINCIPAL!$C$34,"")</f>
        <v/>
      </c>
      <c r="V276" s="225" t="str">
        <f>IF(V275&lt;&gt;"",V275*PRINCIPAL!$C$34,"")</f>
        <v/>
      </c>
      <c r="W276" s="225" t="str">
        <f>IF(W275&lt;&gt;"",W275*PRINCIPAL!$C$34,"")</f>
        <v/>
      </c>
      <c r="X276" s="225" t="str">
        <f>IF(X275&lt;&gt;"",X275*PRINCIPAL!$C$34,"")</f>
        <v/>
      </c>
      <c r="Y276" s="225" t="str">
        <f>IF(Y275&lt;&gt;"",Y275*PRINCIPAL!$C$34,"")</f>
        <v/>
      </c>
      <c r="Z276" s="225" t="str">
        <f>IF(Z275&lt;&gt;"",Z275*PRINCIPAL!$C$34,"")</f>
        <v/>
      </c>
      <c r="AA276" s="225" t="str">
        <f>IF(AA275&lt;&gt;"",AA275*PRINCIPAL!$C$34,"")</f>
        <v/>
      </c>
      <c r="AB276" s="225" t="str">
        <f>IF(AB275&lt;&gt;"",AB275*PRINCIPAL!$C$34,"")</f>
        <v/>
      </c>
      <c r="AC276" s="225" t="str">
        <f>IF(AC275&lt;&gt;"",AC275*PRINCIPAL!$C$34,"")</f>
        <v/>
      </c>
      <c r="AD276" s="225" t="str">
        <f>IF(AD275&lt;&gt;"",AD275*PRINCIPAL!$C$34,"")</f>
        <v/>
      </c>
      <c r="AE276" s="225" t="str">
        <f>IF(AE275&lt;&gt;"",AE275*PRINCIPAL!$C$34,"")</f>
        <v/>
      </c>
      <c r="AF276" s="225" t="str">
        <f>IF(AF275&lt;&gt;"",AF275*PRINCIPAL!$C$34,"")</f>
        <v/>
      </c>
      <c r="AG276" s="225" t="str">
        <f>IF(AG275&lt;&gt;"",AG275*PRINCIPAL!$C$34,"")</f>
        <v/>
      </c>
      <c r="AH276" s="225" t="str">
        <f>IF(AH275&lt;&gt;"",AH275*PRINCIPAL!$C$34,"")</f>
        <v/>
      </c>
      <c r="AI276" s="225" t="str">
        <f>IF(AI275&lt;&gt;"",AI275*PRINCIPAL!$C$34,"")</f>
        <v/>
      </c>
      <c r="AJ276" s="225" t="str">
        <f>IF(AJ275&lt;&gt;"",AJ275*PRINCIPAL!$C$34,"")</f>
        <v/>
      </c>
      <c r="AK276" s="225" t="str">
        <f>IF(AK275&lt;&gt;"",AK275*PRINCIPAL!$C$34,"")</f>
        <v/>
      </c>
      <c r="AL276" s="225" t="str">
        <f>IF(AL275&lt;&gt;"",AL275*PRINCIPAL!$C$34,"")</f>
        <v/>
      </c>
      <c r="AM276" s="225" t="str">
        <f>IF(AM275&lt;&gt;"",AM275*PRINCIPAL!$C$34,"")</f>
        <v/>
      </c>
      <c r="AN276" s="225" t="str">
        <f>IF(AN275&lt;&gt;"",AN275*PRINCIPAL!$C$34,"")</f>
        <v/>
      </c>
      <c r="AO276" s="272" t="str">
        <f>IF(AO275&lt;&gt;"",AO275*PRINCIPAL!$C$34,"")</f>
        <v/>
      </c>
    </row>
    <row r="277" spans="2:41" ht="12.45" customHeight="1" x14ac:dyDescent="0.3">
      <c r="B277" s="438"/>
      <c r="C277" s="447" t="s">
        <v>113</v>
      </c>
      <c r="D277" s="424" t="s">
        <v>114</v>
      </c>
      <c r="E277" s="219" t="s">
        <v>125</v>
      </c>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267"/>
    </row>
    <row r="278" spans="2:41" ht="12.45" customHeight="1" x14ac:dyDescent="0.3">
      <c r="B278" s="438"/>
      <c r="C278" s="447"/>
      <c r="D278" s="425"/>
      <c r="E278" s="220" t="s">
        <v>126</v>
      </c>
      <c r="F278" s="198" t="str">
        <f>IF(F277&lt;&gt;"",F277*PRINCIPAL!$C$14,"")</f>
        <v/>
      </c>
      <c r="G278" s="198" t="str">
        <f>IF(G277&lt;&gt;"",G277*PRINCIPAL!$C$34,"")</f>
        <v/>
      </c>
      <c r="H278" s="198" t="str">
        <f>IF(H277&lt;&gt;"",H277*PRINCIPAL!$C$34,"")</f>
        <v/>
      </c>
      <c r="I278" s="198" t="str">
        <f>IF(I277&lt;&gt;"",I277*PRINCIPAL!$C$34,"")</f>
        <v/>
      </c>
      <c r="J278" s="198" t="str">
        <f>IF(J277&lt;&gt;"",J277*PRINCIPAL!$C$34,"")</f>
        <v/>
      </c>
      <c r="K278" s="198" t="str">
        <f>IF(K277&lt;&gt;"",K277*PRINCIPAL!$C$34,"")</f>
        <v/>
      </c>
      <c r="L278" s="198" t="str">
        <f>IF(L277&lt;&gt;"",L277*PRINCIPAL!$C$34,"")</f>
        <v/>
      </c>
      <c r="M278" s="198" t="str">
        <f>IF(M277&lt;&gt;"",M277*PRINCIPAL!$C$34,"")</f>
        <v/>
      </c>
      <c r="N278" s="198" t="str">
        <f>IF(N277&lt;&gt;"",N277*PRINCIPAL!$C$34,"")</f>
        <v/>
      </c>
      <c r="O278" s="198" t="str">
        <f>IF(O277&lt;&gt;"",O277*PRINCIPAL!$C$34,"")</f>
        <v/>
      </c>
      <c r="P278" s="198" t="str">
        <f>IF(P277&lt;&gt;"",P277*PRINCIPAL!$C$34,"")</f>
        <v/>
      </c>
      <c r="Q278" s="198" t="str">
        <f>IF(Q277&lt;&gt;"",Q277*PRINCIPAL!$C$34,"")</f>
        <v/>
      </c>
      <c r="R278" s="198" t="str">
        <f>IF(R277&lt;&gt;"",R277*PRINCIPAL!$C$34,"")</f>
        <v/>
      </c>
      <c r="S278" s="198" t="str">
        <f>IF(S277&lt;&gt;"",S277*PRINCIPAL!$C$34,"")</f>
        <v/>
      </c>
      <c r="T278" s="198" t="str">
        <f>IF(T277&lt;&gt;"",T277*PRINCIPAL!$C$34,"")</f>
        <v/>
      </c>
      <c r="U278" s="198" t="str">
        <f>IF(U277&lt;&gt;"",U277*PRINCIPAL!$C$34,"")</f>
        <v/>
      </c>
      <c r="V278" s="198" t="str">
        <f>IF(V277&lt;&gt;"",V277*PRINCIPAL!$C$34,"")</f>
        <v/>
      </c>
      <c r="W278" s="198" t="str">
        <f>IF(W277&lt;&gt;"",W277*PRINCIPAL!$C$34,"")</f>
        <v/>
      </c>
      <c r="X278" s="198" t="str">
        <f>IF(X277&lt;&gt;"",X277*PRINCIPAL!$C$34,"")</f>
        <v/>
      </c>
      <c r="Y278" s="198" t="str">
        <f>IF(Y277&lt;&gt;"",Y277*PRINCIPAL!$C$34,"")</f>
        <v/>
      </c>
      <c r="Z278" s="198" t="str">
        <f>IF(Z277&lt;&gt;"",Z277*PRINCIPAL!$C$34,"")</f>
        <v/>
      </c>
      <c r="AA278" s="198" t="str">
        <f>IF(AA277&lt;&gt;"",AA277*PRINCIPAL!$C$34,"")</f>
        <v/>
      </c>
      <c r="AB278" s="198" t="str">
        <f>IF(AB277&lt;&gt;"",AB277*PRINCIPAL!$C$34,"")</f>
        <v/>
      </c>
      <c r="AC278" s="198" t="str">
        <f>IF(AC277&lt;&gt;"",AC277*PRINCIPAL!$C$34,"")</f>
        <v/>
      </c>
      <c r="AD278" s="198" t="str">
        <f>IF(AD277&lt;&gt;"",AD277*PRINCIPAL!$C$34,"")</f>
        <v/>
      </c>
      <c r="AE278" s="198" t="str">
        <f>IF(AE277&lt;&gt;"",AE277*PRINCIPAL!$C$34,"")</f>
        <v/>
      </c>
      <c r="AF278" s="198" t="str">
        <f>IF(AF277&lt;&gt;"",AF277*PRINCIPAL!$C$34,"")</f>
        <v/>
      </c>
      <c r="AG278" s="198" t="str">
        <f>IF(AG277&lt;&gt;"",AG277*PRINCIPAL!$C$34,"")</f>
        <v/>
      </c>
      <c r="AH278" s="198" t="str">
        <f>IF(AH277&lt;&gt;"",AH277*PRINCIPAL!$C$34,"")</f>
        <v/>
      </c>
      <c r="AI278" s="198" t="str">
        <f>IF(AI277&lt;&gt;"",AI277*PRINCIPAL!$C$34,"")</f>
        <v/>
      </c>
      <c r="AJ278" s="198" t="str">
        <f>IF(AJ277&lt;&gt;"",AJ277*PRINCIPAL!$C$34,"")</f>
        <v/>
      </c>
      <c r="AK278" s="198" t="str">
        <f>IF(AK277&lt;&gt;"",AK277*PRINCIPAL!$C$34,"")</f>
        <v/>
      </c>
      <c r="AL278" s="198" t="str">
        <f>IF(AL277&lt;&gt;"",AL277*PRINCIPAL!$C$34,"")</f>
        <v/>
      </c>
      <c r="AM278" s="198" t="str">
        <f>IF(AM277&lt;&gt;"",AM277*PRINCIPAL!$C$34,"")</f>
        <v/>
      </c>
      <c r="AN278" s="198" t="str">
        <f>IF(AN277&lt;&gt;"",AN277*PRINCIPAL!$C$34,"")</f>
        <v/>
      </c>
      <c r="AO278" s="268" t="str">
        <f>IF(AO277&lt;&gt;"",AO277*PRINCIPAL!$C$34,"")</f>
        <v/>
      </c>
    </row>
    <row r="279" spans="2:41" ht="12.45" customHeight="1" x14ac:dyDescent="0.3">
      <c r="B279" s="438"/>
      <c r="C279" s="447"/>
      <c r="D279" s="426" t="s">
        <v>114</v>
      </c>
      <c r="E279" s="222" t="s">
        <v>125</v>
      </c>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69"/>
    </row>
    <row r="280" spans="2:41" ht="12.45" customHeight="1" x14ac:dyDescent="0.3">
      <c r="B280" s="438"/>
      <c r="C280" s="447"/>
      <c r="D280" s="425"/>
      <c r="E280" s="220" t="s">
        <v>126</v>
      </c>
      <c r="F280" s="204" t="str">
        <f>IF(F279&lt;&gt;"",F279*PRINCIPAL!$C$14,"")</f>
        <v/>
      </c>
      <c r="G280" s="204" t="str">
        <f>IF(G279&lt;&gt;"",G279*PRINCIPAL!$C$34,"")</f>
        <v/>
      </c>
      <c r="H280" s="204" t="str">
        <f>IF(H279&lt;&gt;"",H279*PRINCIPAL!$C$34,"")</f>
        <v/>
      </c>
      <c r="I280" s="204" t="str">
        <f>IF(I279&lt;&gt;"",I279*PRINCIPAL!$C$34,"")</f>
        <v/>
      </c>
      <c r="J280" s="204" t="str">
        <f>IF(J279&lt;&gt;"",J279*PRINCIPAL!$C$34,"")</f>
        <v/>
      </c>
      <c r="K280" s="204" t="str">
        <f>IF(K279&lt;&gt;"",K279*PRINCIPAL!$C$34,"")</f>
        <v/>
      </c>
      <c r="L280" s="204" t="str">
        <f>IF(L279&lt;&gt;"",L279*PRINCIPAL!$C$34,"")</f>
        <v/>
      </c>
      <c r="M280" s="204" t="str">
        <f>IF(M279&lt;&gt;"",M279*PRINCIPAL!$C$34,"")</f>
        <v/>
      </c>
      <c r="N280" s="204" t="str">
        <f>IF(N279&lt;&gt;"",N279*PRINCIPAL!$C$34,"")</f>
        <v/>
      </c>
      <c r="O280" s="204" t="str">
        <f>IF(O279&lt;&gt;"",O279*PRINCIPAL!$C$34,"")</f>
        <v/>
      </c>
      <c r="P280" s="204" t="str">
        <f>IF(P279&lt;&gt;"",P279*PRINCIPAL!$C$34,"")</f>
        <v/>
      </c>
      <c r="Q280" s="204" t="str">
        <f>IF(Q279&lt;&gt;"",Q279*PRINCIPAL!$C$34,"")</f>
        <v/>
      </c>
      <c r="R280" s="204" t="str">
        <f>IF(R279&lt;&gt;"",R279*PRINCIPAL!$C$34,"")</f>
        <v/>
      </c>
      <c r="S280" s="204" t="str">
        <f>IF(S279&lt;&gt;"",S279*PRINCIPAL!$C$34,"")</f>
        <v/>
      </c>
      <c r="T280" s="204" t="str">
        <f>IF(T279&lt;&gt;"",T279*PRINCIPAL!$C$34,"")</f>
        <v/>
      </c>
      <c r="U280" s="204" t="str">
        <f>IF(U279&lt;&gt;"",U279*PRINCIPAL!$C$34,"")</f>
        <v/>
      </c>
      <c r="V280" s="204" t="str">
        <f>IF(V279&lt;&gt;"",V279*PRINCIPAL!$C$34,"")</f>
        <v/>
      </c>
      <c r="W280" s="204" t="str">
        <f>IF(W279&lt;&gt;"",W279*PRINCIPAL!$C$34,"")</f>
        <v/>
      </c>
      <c r="X280" s="204" t="str">
        <f>IF(X279&lt;&gt;"",X279*PRINCIPAL!$C$34,"")</f>
        <v/>
      </c>
      <c r="Y280" s="204" t="str">
        <f>IF(Y279&lt;&gt;"",Y279*PRINCIPAL!$C$34,"")</f>
        <v/>
      </c>
      <c r="Z280" s="204" t="str">
        <f>IF(Z279&lt;&gt;"",Z279*PRINCIPAL!$C$34,"")</f>
        <v/>
      </c>
      <c r="AA280" s="204" t="str">
        <f>IF(AA279&lt;&gt;"",AA279*PRINCIPAL!$C$34,"")</f>
        <v/>
      </c>
      <c r="AB280" s="204" t="str">
        <f>IF(AB279&lt;&gt;"",AB279*PRINCIPAL!$C$34,"")</f>
        <v/>
      </c>
      <c r="AC280" s="204" t="str">
        <f>IF(AC279&lt;&gt;"",AC279*PRINCIPAL!$C$34,"")</f>
        <v/>
      </c>
      <c r="AD280" s="204" t="str">
        <f>IF(AD279&lt;&gt;"",AD279*PRINCIPAL!$C$34,"")</f>
        <v/>
      </c>
      <c r="AE280" s="204" t="str">
        <f>IF(AE279&lt;&gt;"",AE279*PRINCIPAL!$C$34,"")</f>
        <v/>
      </c>
      <c r="AF280" s="204" t="str">
        <f>IF(AF279&lt;&gt;"",AF279*PRINCIPAL!$C$34,"")</f>
        <v/>
      </c>
      <c r="AG280" s="204" t="str">
        <f>IF(AG279&lt;&gt;"",AG279*PRINCIPAL!$C$34,"")</f>
        <v/>
      </c>
      <c r="AH280" s="204" t="str">
        <f>IF(AH279&lt;&gt;"",AH279*PRINCIPAL!$C$34,"")</f>
        <v/>
      </c>
      <c r="AI280" s="204" t="str">
        <f>IF(AI279&lt;&gt;"",AI279*PRINCIPAL!$C$34,"")</f>
        <v/>
      </c>
      <c r="AJ280" s="204" t="str">
        <f>IF(AJ279&lt;&gt;"",AJ279*PRINCIPAL!$C$34,"")</f>
        <v/>
      </c>
      <c r="AK280" s="204" t="str">
        <f>IF(AK279&lt;&gt;"",AK279*PRINCIPAL!$C$34,"")</f>
        <v/>
      </c>
      <c r="AL280" s="204" t="str">
        <f>IF(AL279&lt;&gt;"",AL279*PRINCIPAL!$C$34,"")</f>
        <v/>
      </c>
      <c r="AM280" s="204" t="str">
        <f>IF(AM279&lt;&gt;"",AM279*PRINCIPAL!$C$34,"")</f>
        <v/>
      </c>
      <c r="AN280" s="204" t="str">
        <f>IF(AN279&lt;&gt;"",AN279*PRINCIPAL!$C$34,"")</f>
        <v/>
      </c>
      <c r="AO280" s="270" t="str">
        <f>IF(AO279&lt;&gt;"",AO279*PRINCIPAL!$C$34,"")</f>
        <v/>
      </c>
    </row>
    <row r="281" spans="2:41" ht="12.45" customHeight="1" x14ac:dyDescent="0.3">
      <c r="B281" s="438"/>
      <c r="C281" s="447"/>
      <c r="D281" s="426" t="s">
        <v>114</v>
      </c>
      <c r="E281" s="222" t="s">
        <v>125</v>
      </c>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69"/>
    </row>
    <row r="282" spans="2:41" ht="12.45" customHeight="1" x14ac:dyDescent="0.3">
      <c r="B282" s="438"/>
      <c r="C282" s="447"/>
      <c r="D282" s="425"/>
      <c r="E282" s="220" t="s">
        <v>126</v>
      </c>
      <c r="F282" s="204" t="str">
        <f>IF(F281&lt;&gt;"",F281*PRINCIPAL!$C$14,"")</f>
        <v/>
      </c>
      <c r="G282" s="204" t="str">
        <f>IF(G281&lt;&gt;"",G281*PRINCIPAL!$C$34,"")</f>
        <v/>
      </c>
      <c r="H282" s="204" t="str">
        <f>IF(H281&lt;&gt;"",H281*PRINCIPAL!$C$34,"")</f>
        <v/>
      </c>
      <c r="I282" s="204" t="str">
        <f>IF(I281&lt;&gt;"",I281*PRINCIPAL!$C$34,"")</f>
        <v/>
      </c>
      <c r="J282" s="204" t="str">
        <f>IF(J281&lt;&gt;"",J281*PRINCIPAL!$C$34,"")</f>
        <v/>
      </c>
      <c r="K282" s="204" t="str">
        <f>IF(K281&lt;&gt;"",K281*PRINCIPAL!$C$34,"")</f>
        <v/>
      </c>
      <c r="L282" s="204" t="str">
        <f>IF(L281&lt;&gt;"",L281*PRINCIPAL!$C$34,"")</f>
        <v/>
      </c>
      <c r="M282" s="204" t="str">
        <f>IF(M281&lt;&gt;"",M281*PRINCIPAL!$C$34,"")</f>
        <v/>
      </c>
      <c r="N282" s="204" t="str">
        <f>IF(N281&lt;&gt;"",N281*PRINCIPAL!$C$34,"")</f>
        <v/>
      </c>
      <c r="O282" s="204" t="str">
        <f>IF(O281&lt;&gt;"",O281*PRINCIPAL!$C$34,"")</f>
        <v/>
      </c>
      <c r="P282" s="204" t="str">
        <f>IF(P281&lt;&gt;"",P281*PRINCIPAL!$C$34,"")</f>
        <v/>
      </c>
      <c r="Q282" s="204" t="str">
        <f>IF(Q281&lt;&gt;"",Q281*PRINCIPAL!$C$34,"")</f>
        <v/>
      </c>
      <c r="R282" s="204" t="str">
        <f>IF(R281&lt;&gt;"",R281*PRINCIPAL!$C$34,"")</f>
        <v/>
      </c>
      <c r="S282" s="204" t="str">
        <f>IF(S281&lt;&gt;"",S281*PRINCIPAL!$C$34,"")</f>
        <v/>
      </c>
      <c r="T282" s="204" t="str">
        <f>IF(T281&lt;&gt;"",T281*PRINCIPAL!$C$34,"")</f>
        <v/>
      </c>
      <c r="U282" s="204" t="str">
        <f>IF(U281&lt;&gt;"",U281*PRINCIPAL!$C$34,"")</f>
        <v/>
      </c>
      <c r="V282" s="204" t="str">
        <f>IF(V281&lt;&gt;"",V281*PRINCIPAL!$C$34,"")</f>
        <v/>
      </c>
      <c r="W282" s="204" t="str">
        <f>IF(W281&lt;&gt;"",W281*PRINCIPAL!$C$34,"")</f>
        <v/>
      </c>
      <c r="X282" s="204" t="str">
        <f>IF(X281&lt;&gt;"",X281*PRINCIPAL!$C$34,"")</f>
        <v/>
      </c>
      <c r="Y282" s="204" t="str">
        <f>IF(Y281&lt;&gt;"",Y281*PRINCIPAL!$C$34,"")</f>
        <v/>
      </c>
      <c r="Z282" s="204" t="str">
        <f>IF(Z281&lt;&gt;"",Z281*PRINCIPAL!$C$34,"")</f>
        <v/>
      </c>
      <c r="AA282" s="204" t="str">
        <f>IF(AA281&lt;&gt;"",AA281*PRINCIPAL!$C$34,"")</f>
        <v/>
      </c>
      <c r="AB282" s="204" t="str">
        <f>IF(AB281&lt;&gt;"",AB281*PRINCIPAL!$C$34,"")</f>
        <v/>
      </c>
      <c r="AC282" s="204" t="str">
        <f>IF(AC281&lt;&gt;"",AC281*PRINCIPAL!$C$34,"")</f>
        <v/>
      </c>
      <c r="AD282" s="204" t="str">
        <f>IF(AD281&lt;&gt;"",AD281*PRINCIPAL!$C$34,"")</f>
        <v/>
      </c>
      <c r="AE282" s="204" t="str">
        <f>IF(AE281&lt;&gt;"",AE281*PRINCIPAL!$C$34,"")</f>
        <v/>
      </c>
      <c r="AF282" s="204" t="str">
        <f>IF(AF281&lt;&gt;"",AF281*PRINCIPAL!$C$34,"")</f>
        <v/>
      </c>
      <c r="AG282" s="204" t="str">
        <f>IF(AG281&lt;&gt;"",AG281*PRINCIPAL!$C$34,"")</f>
        <v/>
      </c>
      <c r="AH282" s="204" t="str">
        <f>IF(AH281&lt;&gt;"",AH281*PRINCIPAL!$C$34,"")</f>
        <v/>
      </c>
      <c r="AI282" s="204" t="str">
        <f>IF(AI281&lt;&gt;"",AI281*PRINCIPAL!$C$34,"")</f>
        <v/>
      </c>
      <c r="AJ282" s="204" t="str">
        <f>IF(AJ281&lt;&gt;"",AJ281*PRINCIPAL!$C$34,"")</f>
        <v/>
      </c>
      <c r="AK282" s="204" t="str">
        <f>IF(AK281&lt;&gt;"",AK281*PRINCIPAL!$C$34,"")</f>
        <v/>
      </c>
      <c r="AL282" s="204" t="str">
        <f>IF(AL281&lt;&gt;"",AL281*PRINCIPAL!$C$34,"")</f>
        <v/>
      </c>
      <c r="AM282" s="204" t="str">
        <f>IF(AM281&lt;&gt;"",AM281*PRINCIPAL!$C$34,"")</f>
        <v/>
      </c>
      <c r="AN282" s="204" t="str">
        <f>IF(AN281&lt;&gt;"",AN281*PRINCIPAL!$C$34,"")</f>
        <v/>
      </c>
      <c r="AO282" s="270" t="str">
        <f>IF(AO281&lt;&gt;"",AO281*PRINCIPAL!$C$34,"")</f>
        <v/>
      </c>
    </row>
    <row r="283" spans="2:41" ht="12.45" customHeight="1" x14ac:dyDescent="0.3">
      <c r="B283" s="438"/>
      <c r="C283" s="447"/>
      <c r="D283" s="426" t="s">
        <v>114</v>
      </c>
      <c r="E283" s="222" t="s">
        <v>125</v>
      </c>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69"/>
    </row>
    <row r="284" spans="2:41" ht="12.45" customHeight="1" x14ac:dyDescent="0.3">
      <c r="B284" s="438"/>
      <c r="C284" s="447"/>
      <c r="D284" s="425"/>
      <c r="E284" s="220" t="s">
        <v>126</v>
      </c>
      <c r="F284" s="204" t="str">
        <f>IF(F283&lt;&gt;"",F283*PRINCIPAL!$C$14,"")</f>
        <v/>
      </c>
      <c r="G284" s="204" t="str">
        <f>IF(G283&lt;&gt;"",G283*PRINCIPAL!$C$34,"")</f>
        <v/>
      </c>
      <c r="H284" s="204" t="str">
        <f>IF(H283&lt;&gt;"",H283*PRINCIPAL!$C$34,"")</f>
        <v/>
      </c>
      <c r="I284" s="204" t="str">
        <f>IF(I283&lt;&gt;"",I283*PRINCIPAL!$C$34,"")</f>
        <v/>
      </c>
      <c r="J284" s="204" t="str">
        <f>IF(J283&lt;&gt;"",J283*PRINCIPAL!$C$34,"")</f>
        <v/>
      </c>
      <c r="K284" s="204" t="str">
        <f>IF(K283&lt;&gt;"",K283*PRINCIPAL!$C$34,"")</f>
        <v/>
      </c>
      <c r="L284" s="204" t="str">
        <f>IF(L283&lt;&gt;"",L283*PRINCIPAL!$C$34,"")</f>
        <v/>
      </c>
      <c r="M284" s="204" t="str">
        <f>IF(M283&lt;&gt;"",M283*PRINCIPAL!$C$34,"")</f>
        <v/>
      </c>
      <c r="N284" s="204" t="str">
        <f>IF(N283&lt;&gt;"",N283*PRINCIPAL!$C$34,"")</f>
        <v/>
      </c>
      <c r="O284" s="204" t="str">
        <f>IF(O283&lt;&gt;"",O283*PRINCIPAL!$C$34,"")</f>
        <v/>
      </c>
      <c r="P284" s="204" t="str">
        <f>IF(P283&lt;&gt;"",P283*PRINCIPAL!$C$34,"")</f>
        <v/>
      </c>
      <c r="Q284" s="204" t="str">
        <f>IF(Q283&lt;&gt;"",Q283*PRINCIPAL!$C$34,"")</f>
        <v/>
      </c>
      <c r="R284" s="204" t="str">
        <f>IF(R283&lt;&gt;"",R283*PRINCIPAL!$C$34,"")</f>
        <v/>
      </c>
      <c r="S284" s="204" t="str">
        <f>IF(S283&lt;&gt;"",S283*PRINCIPAL!$C$34,"")</f>
        <v/>
      </c>
      <c r="T284" s="204" t="str">
        <f>IF(T283&lt;&gt;"",T283*PRINCIPAL!$C$34,"")</f>
        <v/>
      </c>
      <c r="U284" s="204" t="str">
        <f>IF(U283&lt;&gt;"",U283*PRINCIPAL!$C$34,"")</f>
        <v/>
      </c>
      <c r="V284" s="204" t="str">
        <f>IF(V283&lt;&gt;"",V283*PRINCIPAL!$C$34,"")</f>
        <v/>
      </c>
      <c r="W284" s="204" t="str">
        <f>IF(W283&lt;&gt;"",W283*PRINCIPAL!$C$34,"")</f>
        <v/>
      </c>
      <c r="X284" s="204" t="str">
        <f>IF(X283&lt;&gt;"",X283*PRINCIPAL!$C$34,"")</f>
        <v/>
      </c>
      <c r="Y284" s="204" t="str">
        <f>IF(Y283&lt;&gt;"",Y283*PRINCIPAL!$C$34,"")</f>
        <v/>
      </c>
      <c r="Z284" s="204" t="str">
        <f>IF(Z283&lt;&gt;"",Z283*PRINCIPAL!$C$34,"")</f>
        <v/>
      </c>
      <c r="AA284" s="204" t="str">
        <f>IF(AA283&lt;&gt;"",AA283*PRINCIPAL!$C$34,"")</f>
        <v/>
      </c>
      <c r="AB284" s="204" t="str">
        <f>IF(AB283&lt;&gt;"",AB283*PRINCIPAL!$C$34,"")</f>
        <v/>
      </c>
      <c r="AC284" s="204" t="str">
        <f>IF(AC283&lt;&gt;"",AC283*PRINCIPAL!$C$34,"")</f>
        <v/>
      </c>
      <c r="AD284" s="204" t="str">
        <f>IF(AD283&lt;&gt;"",AD283*PRINCIPAL!$C$34,"")</f>
        <v/>
      </c>
      <c r="AE284" s="204" t="str">
        <f>IF(AE283&lt;&gt;"",AE283*PRINCIPAL!$C$34,"")</f>
        <v/>
      </c>
      <c r="AF284" s="204" t="str">
        <f>IF(AF283&lt;&gt;"",AF283*PRINCIPAL!$C$34,"")</f>
        <v/>
      </c>
      <c r="AG284" s="204" t="str">
        <f>IF(AG283&lt;&gt;"",AG283*PRINCIPAL!$C$34,"")</f>
        <v/>
      </c>
      <c r="AH284" s="204" t="str">
        <f>IF(AH283&lt;&gt;"",AH283*PRINCIPAL!$C$34,"")</f>
        <v/>
      </c>
      <c r="AI284" s="204" t="str">
        <f>IF(AI283&lt;&gt;"",AI283*PRINCIPAL!$C$34,"")</f>
        <v/>
      </c>
      <c r="AJ284" s="204" t="str">
        <f>IF(AJ283&lt;&gt;"",AJ283*PRINCIPAL!$C$34,"")</f>
        <v/>
      </c>
      <c r="AK284" s="204" t="str">
        <f>IF(AK283&lt;&gt;"",AK283*PRINCIPAL!$C$34,"")</f>
        <v/>
      </c>
      <c r="AL284" s="204" t="str">
        <f>IF(AL283&lt;&gt;"",AL283*PRINCIPAL!$C$34,"")</f>
        <v/>
      </c>
      <c r="AM284" s="204" t="str">
        <f>IF(AM283&lt;&gt;"",AM283*PRINCIPAL!$C$34,"")</f>
        <v/>
      </c>
      <c r="AN284" s="204" t="str">
        <f>IF(AN283&lt;&gt;"",AN283*PRINCIPAL!$C$34,"")</f>
        <v/>
      </c>
      <c r="AO284" s="270" t="str">
        <f>IF(AO283&lt;&gt;"",AO283*PRINCIPAL!$C$34,"")</f>
        <v/>
      </c>
    </row>
    <row r="285" spans="2:41" ht="12.45" customHeight="1" x14ac:dyDescent="0.3">
      <c r="B285" s="438"/>
      <c r="C285" s="447"/>
      <c r="D285" s="426" t="s">
        <v>114</v>
      </c>
      <c r="E285" s="222" t="s">
        <v>125</v>
      </c>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69"/>
    </row>
    <row r="286" spans="2:41" ht="12.45" customHeight="1" thickBot="1" x14ac:dyDescent="0.35">
      <c r="B286" s="438"/>
      <c r="C286" s="447"/>
      <c r="D286" s="424"/>
      <c r="E286" s="220" t="s">
        <v>126</v>
      </c>
      <c r="F286" s="198" t="str">
        <f>IF(F285&lt;&gt;"",F285*PRINCIPAL!$C$14,"")</f>
        <v/>
      </c>
      <c r="G286" s="198" t="str">
        <f>IF(G285&lt;&gt;"",G285*PRINCIPAL!$C$34,"")</f>
        <v/>
      </c>
      <c r="H286" s="198" t="str">
        <f>IF(H285&lt;&gt;"",H285*PRINCIPAL!$C$34,"")</f>
        <v/>
      </c>
      <c r="I286" s="198" t="str">
        <f>IF(I285&lt;&gt;"",I285*PRINCIPAL!$C$34,"")</f>
        <v/>
      </c>
      <c r="J286" s="198" t="str">
        <f>IF(J285&lt;&gt;"",J285*PRINCIPAL!$C$34,"")</f>
        <v/>
      </c>
      <c r="K286" s="198" t="str">
        <f>IF(K285&lt;&gt;"",K285*PRINCIPAL!$C$34,"")</f>
        <v/>
      </c>
      <c r="L286" s="198" t="str">
        <f>IF(L285&lt;&gt;"",L285*PRINCIPAL!$C$34,"")</f>
        <v/>
      </c>
      <c r="M286" s="198" t="str">
        <f>IF(M285&lt;&gt;"",M285*PRINCIPAL!$C$34,"")</f>
        <v/>
      </c>
      <c r="N286" s="198" t="str">
        <f>IF(N285&lt;&gt;"",N285*PRINCIPAL!$C$34,"")</f>
        <v/>
      </c>
      <c r="O286" s="198" t="str">
        <f>IF(O285&lt;&gt;"",O285*PRINCIPAL!$C$34,"")</f>
        <v/>
      </c>
      <c r="P286" s="198" t="str">
        <f>IF(P285&lt;&gt;"",P285*PRINCIPAL!$C$34,"")</f>
        <v/>
      </c>
      <c r="Q286" s="198" t="str">
        <f>IF(Q285&lt;&gt;"",Q285*PRINCIPAL!$C$34,"")</f>
        <v/>
      </c>
      <c r="R286" s="198" t="str">
        <f>IF(R285&lt;&gt;"",R285*PRINCIPAL!$C$34,"")</f>
        <v/>
      </c>
      <c r="S286" s="198" t="str">
        <f>IF(S285&lt;&gt;"",S285*PRINCIPAL!$C$34,"")</f>
        <v/>
      </c>
      <c r="T286" s="198" t="str">
        <f>IF(T285&lt;&gt;"",T285*PRINCIPAL!$C$34,"")</f>
        <v/>
      </c>
      <c r="U286" s="198" t="str">
        <f>IF(U285&lt;&gt;"",U285*PRINCIPAL!$C$34,"")</f>
        <v/>
      </c>
      <c r="V286" s="198" t="str">
        <f>IF(V285&lt;&gt;"",V285*PRINCIPAL!$C$34,"")</f>
        <v/>
      </c>
      <c r="W286" s="198" t="str">
        <f>IF(W285&lt;&gt;"",W285*PRINCIPAL!$C$34,"")</f>
        <v/>
      </c>
      <c r="X286" s="198" t="str">
        <f>IF(X285&lt;&gt;"",X285*PRINCIPAL!$C$34,"")</f>
        <v/>
      </c>
      <c r="Y286" s="198" t="str">
        <f>IF(Y285&lt;&gt;"",Y285*PRINCIPAL!$C$34,"")</f>
        <v/>
      </c>
      <c r="Z286" s="198" t="str">
        <f>IF(Z285&lt;&gt;"",Z285*PRINCIPAL!$C$34,"")</f>
        <v/>
      </c>
      <c r="AA286" s="198" t="str">
        <f>IF(AA285&lt;&gt;"",AA285*PRINCIPAL!$C$34,"")</f>
        <v/>
      </c>
      <c r="AB286" s="198" t="str">
        <f>IF(AB285&lt;&gt;"",AB285*PRINCIPAL!$C$34,"")</f>
        <v/>
      </c>
      <c r="AC286" s="198" t="str">
        <f>IF(AC285&lt;&gt;"",AC285*PRINCIPAL!$C$34,"")</f>
        <v/>
      </c>
      <c r="AD286" s="198" t="str">
        <f>IF(AD285&lt;&gt;"",AD285*PRINCIPAL!$C$34,"")</f>
        <v/>
      </c>
      <c r="AE286" s="198" t="str">
        <f>IF(AE285&lt;&gt;"",AE285*PRINCIPAL!$C$34,"")</f>
        <v/>
      </c>
      <c r="AF286" s="198" t="str">
        <f>IF(AF285&lt;&gt;"",AF285*PRINCIPAL!$C$34,"")</f>
        <v/>
      </c>
      <c r="AG286" s="198" t="str">
        <f>IF(AG285&lt;&gt;"",AG285*PRINCIPAL!$C$34,"")</f>
        <v/>
      </c>
      <c r="AH286" s="198" t="str">
        <f>IF(AH285&lt;&gt;"",AH285*PRINCIPAL!$C$34,"")</f>
        <v/>
      </c>
      <c r="AI286" s="198" t="str">
        <f>IF(AI285&lt;&gt;"",AI285*PRINCIPAL!$C$34,"")</f>
        <v/>
      </c>
      <c r="AJ286" s="198" t="str">
        <f>IF(AJ285&lt;&gt;"",AJ285*PRINCIPAL!$C$34,"")</f>
        <v/>
      </c>
      <c r="AK286" s="198" t="str">
        <f>IF(AK285&lt;&gt;"",AK285*PRINCIPAL!$C$34,"")</f>
        <v/>
      </c>
      <c r="AL286" s="198" t="str">
        <f>IF(AL285&lt;&gt;"",AL285*PRINCIPAL!$C$34,"")</f>
        <v/>
      </c>
      <c r="AM286" s="198" t="str">
        <f>IF(AM285&lt;&gt;"",AM285*PRINCIPAL!$C$34,"")</f>
        <v/>
      </c>
      <c r="AN286" s="198" t="str">
        <f>IF(AN285&lt;&gt;"",AN285*PRINCIPAL!$C$34,"")</f>
        <v/>
      </c>
      <c r="AO286" s="268" t="str">
        <f>IF(AO285&lt;&gt;"",AO285*PRINCIPAL!$C$34,"")</f>
        <v/>
      </c>
    </row>
    <row r="287" spans="2:41" ht="12.45" customHeight="1" thickBot="1" x14ac:dyDescent="0.35">
      <c r="B287" s="455" t="s">
        <v>152</v>
      </c>
      <c r="C287" s="458" t="s">
        <v>108</v>
      </c>
      <c r="D287" s="459"/>
      <c r="E287" s="317" t="s">
        <v>126</v>
      </c>
      <c r="F287" s="330" t="s">
        <v>38</v>
      </c>
      <c r="G287" s="331" t="str">
        <f>IF('Sumário de Resultados'!C68&lt;&gt;"",$G$3*'Sumário de Resultados'!C68,"")</f>
        <v/>
      </c>
      <c r="H287" s="318" t="str">
        <f>IF('Sumário de Resultados'!D68&lt;&gt;"",$G$3*'Sumário de Resultados'!D68,"")</f>
        <v/>
      </c>
      <c r="I287" s="318" t="str">
        <f>IF('Sumário de Resultados'!E68&lt;&gt;"",$G$3*'Sumário de Resultados'!E68,"")</f>
        <v/>
      </c>
      <c r="J287" s="318" t="str">
        <f>IF('Sumário de Resultados'!F68&lt;&gt;"",$G$3*'Sumário de Resultados'!F68,"")</f>
        <v/>
      </c>
      <c r="K287" s="318" t="str">
        <f>IF('Sumário de Resultados'!G68&lt;&gt;"",$G$3*'Sumário de Resultados'!G68,"")</f>
        <v/>
      </c>
      <c r="L287" s="318" t="str">
        <f>IF('Sumário de Resultados'!H68&lt;&gt;"",$G$3*'Sumário de Resultados'!H68,"")</f>
        <v/>
      </c>
      <c r="M287" s="318" t="str">
        <f>IF('Sumário de Resultados'!I68&lt;&gt;"",$G$3*'Sumário de Resultados'!I68,"")</f>
        <v/>
      </c>
      <c r="N287" s="318" t="str">
        <f>IF('Sumário de Resultados'!J68&lt;&gt;"",$G$3*'Sumário de Resultados'!J68,"")</f>
        <v/>
      </c>
      <c r="O287" s="318" t="str">
        <f>IF('Sumário de Resultados'!K68&lt;&gt;"",$G$3*'Sumário de Resultados'!K68,"")</f>
        <v/>
      </c>
      <c r="P287" s="318" t="str">
        <f>IF('Sumário de Resultados'!L68&lt;&gt;"",$G$3*'Sumário de Resultados'!L68,"")</f>
        <v/>
      </c>
      <c r="Q287" s="318" t="str">
        <f>IF('Sumário de Resultados'!M68&lt;&gt;"",$G$3*'Sumário de Resultados'!M68,"")</f>
        <v/>
      </c>
      <c r="R287" s="318" t="str">
        <f>IF('Sumário de Resultados'!N68&lt;&gt;"",$G$3*'Sumário de Resultados'!N68,"")</f>
        <v/>
      </c>
      <c r="S287" s="318" t="str">
        <f>IF('Sumário de Resultados'!O68&lt;&gt;"",$G$3*'Sumário de Resultados'!O68,"")</f>
        <v/>
      </c>
      <c r="T287" s="318" t="str">
        <f>IF('Sumário de Resultados'!P68&lt;&gt;"",$G$3*'Sumário de Resultados'!P68,"")</f>
        <v/>
      </c>
      <c r="U287" s="318" t="str">
        <f>IF('Sumário de Resultados'!Q68&lt;&gt;"",$G$3*'Sumário de Resultados'!Q68,"")</f>
        <v/>
      </c>
      <c r="V287" s="318" t="str">
        <f>IF('Sumário de Resultados'!R68&lt;&gt;"",$G$3*'Sumário de Resultados'!R68,"")</f>
        <v/>
      </c>
      <c r="W287" s="318" t="str">
        <f>IF('Sumário de Resultados'!S68&lt;&gt;"",$G$3*'Sumário de Resultados'!S68,"")</f>
        <v/>
      </c>
      <c r="X287" s="318" t="str">
        <f>IF('Sumário de Resultados'!T68&lt;&gt;"",$G$3*'Sumário de Resultados'!T68,"")</f>
        <v/>
      </c>
      <c r="Y287" s="318" t="str">
        <f>IF('Sumário de Resultados'!U68&lt;&gt;"",$G$3*'Sumário de Resultados'!U68,"")</f>
        <v/>
      </c>
      <c r="Z287" s="318" t="str">
        <f>IF('Sumário de Resultados'!V68&lt;&gt;"",$G$3*'Sumário de Resultados'!V68,"")</f>
        <v/>
      </c>
      <c r="AA287" s="318" t="str">
        <f>IF('Sumário de Resultados'!W68&lt;&gt;"",$G$3*'Sumário de Resultados'!W68,"")</f>
        <v/>
      </c>
      <c r="AB287" s="318" t="str">
        <f>IF('Sumário de Resultados'!X68&lt;&gt;"",$G$3*'Sumário de Resultados'!X68,"")</f>
        <v/>
      </c>
      <c r="AC287" s="318" t="str">
        <f>IF('Sumário de Resultados'!Y68&lt;&gt;"",$G$3*'Sumário de Resultados'!Y68,"")</f>
        <v/>
      </c>
      <c r="AD287" s="318" t="str">
        <f>IF('Sumário de Resultados'!Z68&lt;&gt;"",$G$3*'Sumário de Resultados'!Z68,"")</f>
        <v/>
      </c>
      <c r="AE287" s="318" t="str">
        <f>IF('Sumário de Resultados'!AA68&lt;&gt;"",$G$3*'Sumário de Resultados'!AA68,"")</f>
        <v/>
      </c>
      <c r="AF287" s="318" t="str">
        <f>IF('Sumário de Resultados'!AB68&lt;&gt;"",$G$3*'Sumário de Resultados'!AB68,"")</f>
        <v/>
      </c>
      <c r="AG287" s="318" t="str">
        <f>IF('Sumário de Resultados'!AC68&lt;&gt;"",$G$3*'Sumário de Resultados'!AC68,"")</f>
        <v/>
      </c>
      <c r="AH287" s="318" t="str">
        <f>IF('Sumário de Resultados'!AD68&lt;&gt;"",$G$3*'Sumário de Resultados'!AD68,"")</f>
        <v/>
      </c>
      <c r="AI287" s="318" t="str">
        <f>IF('Sumário de Resultados'!AE68&lt;&gt;"",$G$3*'Sumário de Resultados'!AE68,"")</f>
        <v/>
      </c>
      <c r="AJ287" s="318" t="str">
        <f>IF('Sumário de Resultados'!AF68&lt;&gt;"",$G$3*'Sumário de Resultados'!AF68,"")</f>
        <v/>
      </c>
      <c r="AK287" s="318" t="str">
        <f>IF('Sumário de Resultados'!AG68&lt;&gt;"",$G$3*'Sumário de Resultados'!AG68,"")</f>
        <v/>
      </c>
      <c r="AL287" s="318" t="str">
        <f>IF('Sumário de Resultados'!AH68&lt;&gt;"",$G$3*'Sumário de Resultados'!AH68,"")</f>
        <v/>
      </c>
      <c r="AM287" s="318" t="str">
        <f>IF('Sumário de Resultados'!AI68&lt;&gt;"",$G$3*'Sumário de Resultados'!AI68,"")</f>
        <v/>
      </c>
      <c r="AN287" s="318" t="str">
        <f>IF('Sumário de Resultados'!AJ68&lt;&gt;"",$G$3*'Sumário de Resultados'!AJ68,"")</f>
        <v/>
      </c>
      <c r="AO287" s="319" t="str">
        <f>IF('Sumário de Resultados'!AK68&lt;&gt;"",$G$3*'Sumário de Resultados'!AK68,"")</f>
        <v/>
      </c>
    </row>
    <row r="288" spans="2:41" ht="12.45" customHeight="1" x14ac:dyDescent="0.3">
      <c r="B288" s="456"/>
      <c r="C288" s="430" t="s">
        <v>117</v>
      </c>
      <c r="D288" s="424" t="s">
        <v>111</v>
      </c>
      <c r="E288" s="312" t="s">
        <v>46</v>
      </c>
      <c r="F288" s="197" t="s">
        <v>38</v>
      </c>
      <c r="G288" s="247"/>
      <c r="H288" s="233"/>
      <c r="I288" s="247"/>
      <c r="J288" s="248"/>
      <c r="K288" s="256"/>
      <c r="L288" s="247"/>
      <c r="M288" s="247"/>
      <c r="N288" s="247"/>
      <c r="O288" s="249"/>
      <c r="P288" s="249"/>
      <c r="Q288" s="249"/>
      <c r="R288" s="249"/>
      <c r="S288" s="249"/>
      <c r="T288" s="249"/>
      <c r="U288" s="249"/>
      <c r="V288" s="249"/>
      <c r="W288" s="249"/>
      <c r="X288" s="249"/>
      <c r="Y288" s="249"/>
      <c r="Z288" s="249"/>
      <c r="AA288" s="249"/>
      <c r="AB288" s="249"/>
      <c r="AC288" s="249"/>
      <c r="AD288" s="254"/>
      <c r="AE288" s="249"/>
      <c r="AF288" s="249"/>
      <c r="AG288" s="249"/>
      <c r="AH288" s="249"/>
      <c r="AI288" s="249"/>
      <c r="AJ288" s="249"/>
      <c r="AK288" s="249"/>
      <c r="AL288" s="249"/>
      <c r="AM288" s="254"/>
      <c r="AN288" s="254"/>
      <c r="AO288" s="255"/>
    </row>
    <row r="289" spans="2:41" ht="12.45" customHeight="1" x14ac:dyDescent="0.3">
      <c r="B289" s="456"/>
      <c r="C289" s="430"/>
      <c r="D289" s="424"/>
      <c r="E289" s="224" t="s">
        <v>109</v>
      </c>
      <c r="F289" s="203" t="s">
        <v>38</v>
      </c>
      <c r="G289" s="231"/>
      <c r="H289" s="229"/>
      <c r="I289" s="203"/>
      <c r="J289" s="233"/>
      <c r="K289" s="202"/>
      <c r="L289" s="203"/>
      <c r="M289" s="203"/>
      <c r="N289" s="203"/>
      <c r="O289" s="236"/>
      <c r="P289" s="236"/>
      <c r="Q289" s="236"/>
      <c r="R289" s="236"/>
      <c r="S289" s="236"/>
      <c r="T289" s="236"/>
      <c r="U289" s="236"/>
      <c r="V289" s="236"/>
      <c r="W289" s="236"/>
      <c r="X289" s="236"/>
      <c r="Y289" s="236"/>
      <c r="Z289" s="236"/>
      <c r="AA289" s="236"/>
      <c r="AB289" s="236"/>
      <c r="AC289" s="236"/>
      <c r="AD289" s="240"/>
      <c r="AE289" s="236"/>
      <c r="AF289" s="236"/>
      <c r="AG289" s="236"/>
      <c r="AH289" s="236"/>
      <c r="AI289" s="236"/>
      <c r="AJ289" s="236"/>
      <c r="AK289" s="236"/>
      <c r="AL289" s="236"/>
      <c r="AM289" s="240"/>
      <c r="AN289" s="240"/>
      <c r="AO289" s="242"/>
    </row>
    <row r="290" spans="2:41" ht="12.45" customHeight="1" x14ac:dyDescent="0.3">
      <c r="B290" s="456"/>
      <c r="C290" s="430"/>
      <c r="D290" s="424"/>
      <c r="E290" s="224" t="s">
        <v>127</v>
      </c>
      <c r="F290" s="203" t="s">
        <v>38</v>
      </c>
      <c r="G290" s="203"/>
      <c r="H290" s="218"/>
      <c r="I290" s="203"/>
      <c r="J290" s="218"/>
      <c r="K290" s="202"/>
      <c r="L290" s="203"/>
      <c r="M290" s="203"/>
      <c r="N290" s="203"/>
      <c r="O290" s="236"/>
      <c r="P290" s="236"/>
      <c r="Q290" s="236"/>
      <c r="R290" s="236"/>
      <c r="S290" s="236"/>
      <c r="T290" s="236"/>
      <c r="U290" s="236"/>
      <c r="V290" s="236"/>
      <c r="W290" s="236"/>
      <c r="X290" s="236"/>
      <c r="Y290" s="236"/>
      <c r="Z290" s="236"/>
      <c r="AA290" s="236"/>
      <c r="AB290" s="236"/>
      <c r="AC290" s="251"/>
      <c r="AD290" s="240"/>
      <c r="AE290" s="236"/>
      <c r="AF290" s="236"/>
      <c r="AG290" s="236"/>
      <c r="AH290" s="236"/>
      <c r="AI290" s="236"/>
      <c r="AJ290" s="236"/>
      <c r="AK290" s="236"/>
      <c r="AL290" s="236"/>
      <c r="AM290" s="240"/>
      <c r="AN290" s="240"/>
      <c r="AO290" s="242"/>
    </row>
    <row r="291" spans="2:41" ht="12.45" customHeight="1" x14ac:dyDescent="0.3">
      <c r="B291" s="456"/>
      <c r="C291" s="430"/>
      <c r="D291" s="425"/>
      <c r="E291" s="220" t="s">
        <v>126</v>
      </c>
      <c r="F291" s="320" t="s">
        <v>38</v>
      </c>
      <c r="G291" s="200" t="str">
        <f>IF(AND(G288&lt;&gt;"",G289&lt;&gt;"",G290&lt;&gt;""),G288*G289*G290,"")</f>
        <v/>
      </c>
      <c r="H291" s="198" t="str">
        <f>IF(AND(H288&lt;&gt;"",H289&lt;&gt;"",H290&lt;&gt;""),H288*H289*H290,"")</f>
        <v/>
      </c>
      <c r="I291" s="200" t="str">
        <f t="shared" ref="I291:AJ291" si="110">IF(AND(I288&lt;&gt;"",I289&lt;&gt;"",I290&lt;&gt;""),I288*I289*I290,"")</f>
        <v/>
      </c>
      <c r="J291" s="200" t="str">
        <f t="shared" si="110"/>
        <v/>
      </c>
      <c r="K291" s="200" t="str">
        <f t="shared" si="110"/>
        <v/>
      </c>
      <c r="L291" s="204" t="str">
        <f t="shared" si="110"/>
        <v/>
      </c>
      <c r="M291" s="204" t="str">
        <f t="shared" si="110"/>
        <v/>
      </c>
      <c r="N291" s="204" t="str">
        <f t="shared" si="110"/>
        <v/>
      </c>
      <c r="O291" s="204" t="str">
        <f t="shared" si="110"/>
        <v/>
      </c>
      <c r="P291" s="204" t="str">
        <f t="shared" si="110"/>
        <v/>
      </c>
      <c r="Q291" s="204" t="str">
        <f t="shared" si="110"/>
        <v/>
      </c>
      <c r="R291" s="204" t="str">
        <f t="shared" si="110"/>
        <v/>
      </c>
      <c r="S291" s="204" t="str">
        <f t="shared" si="110"/>
        <v/>
      </c>
      <c r="T291" s="204" t="str">
        <f t="shared" si="110"/>
        <v/>
      </c>
      <c r="U291" s="204" t="str">
        <f t="shared" si="110"/>
        <v/>
      </c>
      <c r="V291" s="204" t="str">
        <f t="shared" si="110"/>
        <v/>
      </c>
      <c r="W291" s="204" t="str">
        <f t="shared" si="110"/>
        <v/>
      </c>
      <c r="X291" s="204" t="str">
        <f t="shared" si="110"/>
        <v/>
      </c>
      <c r="Y291" s="204" t="str">
        <f t="shared" si="110"/>
        <v/>
      </c>
      <c r="Z291" s="204" t="str">
        <f t="shared" si="110"/>
        <v/>
      </c>
      <c r="AA291" s="204" t="str">
        <f t="shared" si="110"/>
        <v/>
      </c>
      <c r="AB291" s="204" t="str">
        <f t="shared" si="110"/>
        <v/>
      </c>
      <c r="AC291" s="204" t="str">
        <f t="shared" si="110"/>
        <v/>
      </c>
      <c r="AD291" s="200" t="str">
        <f t="shared" si="110"/>
        <v/>
      </c>
      <c r="AE291" s="200" t="str">
        <f t="shared" si="110"/>
        <v/>
      </c>
      <c r="AF291" s="200" t="str">
        <f t="shared" si="110"/>
        <v/>
      </c>
      <c r="AG291" s="200" t="str">
        <f t="shared" si="110"/>
        <v/>
      </c>
      <c r="AH291" s="204" t="str">
        <f t="shared" si="110"/>
        <v/>
      </c>
      <c r="AI291" s="204" t="str">
        <f t="shared" si="110"/>
        <v/>
      </c>
      <c r="AJ291" s="204" t="str">
        <f t="shared" si="110"/>
        <v/>
      </c>
      <c r="AK291" s="204" t="str">
        <f>IF(AND(AK288&lt;&gt;"",AK289&lt;&gt;"",AK290&lt;&gt;""),AK288*AK289*AK290,"")</f>
        <v/>
      </c>
      <c r="AL291" s="204" t="str">
        <f t="shared" ref="AL291:AO291" si="111">IF(AND(AL288&lt;&gt;"",AL289&lt;&gt;"",AL290&lt;&gt;""),AL288*AL289*AL290,"")</f>
        <v/>
      </c>
      <c r="AM291" s="204" t="str">
        <f t="shared" si="111"/>
        <v/>
      </c>
      <c r="AN291" s="204" t="str">
        <f t="shared" si="111"/>
        <v/>
      </c>
      <c r="AO291" s="210" t="str">
        <f t="shared" si="111"/>
        <v/>
      </c>
    </row>
    <row r="292" spans="2:41" ht="12.45" customHeight="1" x14ac:dyDescent="0.3">
      <c r="B292" s="456"/>
      <c r="C292" s="430"/>
      <c r="D292" s="426" t="s">
        <v>111</v>
      </c>
      <c r="E292" s="243" t="s">
        <v>46</v>
      </c>
      <c r="F292" s="203" t="s">
        <v>38</v>
      </c>
      <c r="G292" s="203"/>
      <c r="H292" s="203"/>
      <c r="I292" s="202"/>
      <c r="J292" s="244"/>
      <c r="K292" s="244"/>
      <c r="L292" s="203"/>
      <c r="M292" s="203"/>
      <c r="N292" s="250"/>
      <c r="O292" s="251"/>
      <c r="P292" s="251"/>
      <c r="Q292" s="251"/>
      <c r="R292" s="251"/>
      <c r="S292" s="251"/>
      <c r="T292" s="251"/>
      <c r="U292" s="251"/>
      <c r="V292" s="251"/>
      <c r="W292" s="251"/>
      <c r="X292" s="236"/>
      <c r="Y292" s="240"/>
      <c r="Z292" s="236"/>
      <c r="AA292" s="236"/>
      <c r="AB292" s="240"/>
      <c r="AC292" s="236"/>
      <c r="AD292" s="237"/>
      <c r="AE292" s="238"/>
      <c r="AF292" s="236"/>
      <c r="AG292" s="236"/>
      <c r="AH292" s="249"/>
      <c r="AI292" s="249"/>
      <c r="AJ292" s="236"/>
      <c r="AK292" s="236"/>
      <c r="AL292" s="236"/>
      <c r="AM292" s="236"/>
      <c r="AN292" s="254"/>
      <c r="AO292" s="255"/>
    </row>
    <row r="293" spans="2:41" ht="12.45" customHeight="1" x14ac:dyDescent="0.3">
      <c r="B293" s="456"/>
      <c r="C293" s="430"/>
      <c r="D293" s="424"/>
      <c r="E293" s="245" t="s">
        <v>109</v>
      </c>
      <c r="F293" s="203" t="s">
        <v>38</v>
      </c>
      <c r="G293" s="246"/>
      <c r="H293" s="203"/>
      <c r="I293" s="231"/>
      <c r="J293" s="203"/>
      <c r="K293" s="218"/>
      <c r="L293" s="247"/>
      <c r="M293" s="247"/>
      <c r="N293" s="203"/>
      <c r="O293" s="236"/>
      <c r="P293" s="236"/>
      <c r="Q293" s="236"/>
      <c r="R293" s="236"/>
      <c r="S293" s="236"/>
      <c r="T293" s="236"/>
      <c r="U293" s="236"/>
      <c r="V293" s="236"/>
      <c r="W293" s="236"/>
      <c r="X293" s="236"/>
      <c r="Y293" s="240"/>
      <c r="Z293" s="236"/>
      <c r="AA293" s="236"/>
      <c r="AB293" s="240"/>
      <c r="AC293" s="249"/>
      <c r="AD293" s="252"/>
      <c r="AE293" s="253"/>
      <c r="AF293" s="236"/>
      <c r="AG293" s="249"/>
      <c r="AH293" s="249"/>
      <c r="AI293" s="249"/>
      <c r="AJ293" s="249"/>
      <c r="AK293" s="249"/>
      <c r="AL293" s="249"/>
      <c r="AM293" s="236"/>
      <c r="AN293" s="240"/>
      <c r="AO293" s="242"/>
    </row>
    <row r="294" spans="2:41" ht="12.45" customHeight="1" x14ac:dyDescent="0.3">
      <c r="B294" s="456"/>
      <c r="C294" s="430"/>
      <c r="D294" s="424"/>
      <c r="E294" s="245" t="s">
        <v>127</v>
      </c>
      <c r="F294" s="203" t="s">
        <v>38</v>
      </c>
      <c r="G294" s="202"/>
      <c r="H294" s="203"/>
      <c r="I294" s="203"/>
      <c r="J294" s="247"/>
      <c r="K294" s="248"/>
      <c r="L294" s="203"/>
      <c r="M294" s="203"/>
      <c r="N294" s="247"/>
      <c r="O294" s="249"/>
      <c r="P294" s="249"/>
      <c r="Q294" s="249"/>
      <c r="R294" s="249"/>
      <c r="S294" s="249"/>
      <c r="T294" s="249"/>
      <c r="U294" s="249"/>
      <c r="V294" s="249"/>
      <c r="W294" s="249"/>
      <c r="X294" s="236"/>
      <c r="Y294" s="240"/>
      <c r="Z294" s="236"/>
      <c r="AA294" s="236"/>
      <c r="AB294" s="240"/>
      <c r="AC294" s="249"/>
      <c r="AD294" s="252"/>
      <c r="AE294" s="253"/>
      <c r="AF294" s="236"/>
      <c r="AG294" s="249"/>
      <c r="AH294" s="236"/>
      <c r="AI294" s="236"/>
      <c r="AJ294" s="236"/>
      <c r="AK294" s="236"/>
      <c r="AL294" s="236"/>
      <c r="AM294" s="236"/>
      <c r="AN294" s="240"/>
      <c r="AO294" s="242"/>
    </row>
    <row r="295" spans="2:41" ht="12.45" customHeight="1" x14ac:dyDescent="0.3">
      <c r="B295" s="456"/>
      <c r="C295" s="430"/>
      <c r="D295" s="425"/>
      <c r="E295" s="220" t="s">
        <v>126</v>
      </c>
      <c r="F295" s="321" t="s">
        <v>38</v>
      </c>
      <c r="G295" s="259" t="str">
        <f>IF(AND(G292&lt;&gt;"",G293&lt;&gt;"",G294&lt;&gt;""),G292*G293*G294,"")</f>
        <v/>
      </c>
      <c r="H295" s="259" t="str">
        <f t="shared" ref="H295:AO295" si="112">IF(AND(H292&lt;&gt;"",H293&lt;&gt;"",H294&lt;&gt;""),H292*H293*H294,"")</f>
        <v/>
      </c>
      <c r="I295" s="259" t="str">
        <f t="shared" si="112"/>
        <v/>
      </c>
      <c r="J295" s="259" t="str">
        <f t="shared" si="112"/>
        <v/>
      </c>
      <c r="K295" s="259" t="str">
        <f t="shared" si="112"/>
        <v/>
      </c>
      <c r="L295" s="259" t="str">
        <f t="shared" si="112"/>
        <v/>
      </c>
      <c r="M295" s="259" t="str">
        <f t="shared" si="112"/>
        <v/>
      </c>
      <c r="N295" s="259" t="str">
        <f t="shared" si="112"/>
        <v/>
      </c>
      <c r="O295" s="259" t="str">
        <f t="shared" si="112"/>
        <v/>
      </c>
      <c r="P295" s="259" t="str">
        <f t="shared" si="112"/>
        <v/>
      </c>
      <c r="Q295" s="259" t="str">
        <f t="shared" si="112"/>
        <v/>
      </c>
      <c r="R295" s="259" t="str">
        <f t="shared" si="112"/>
        <v/>
      </c>
      <c r="S295" s="259" t="str">
        <f t="shared" si="112"/>
        <v/>
      </c>
      <c r="T295" s="259" t="str">
        <f t="shared" si="112"/>
        <v/>
      </c>
      <c r="U295" s="259" t="str">
        <f t="shared" si="112"/>
        <v/>
      </c>
      <c r="V295" s="259" t="str">
        <f t="shared" si="112"/>
        <v/>
      </c>
      <c r="W295" s="259" t="str">
        <f t="shared" si="112"/>
        <v/>
      </c>
      <c r="X295" s="259" t="str">
        <f t="shared" si="112"/>
        <v/>
      </c>
      <c r="Y295" s="260" t="str">
        <f t="shared" si="112"/>
        <v/>
      </c>
      <c r="Z295" s="261" t="str">
        <f t="shared" si="112"/>
        <v/>
      </c>
      <c r="AA295" s="259" t="str">
        <f t="shared" si="112"/>
        <v/>
      </c>
      <c r="AB295" s="260" t="str">
        <f t="shared" si="112"/>
        <v/>
      </c>
      <c r="AC295" s="261" t="str">
        <f t="shared" si="112"/>
        <v/>
      </c>
      <c r="AD295" s="259" t="str">
        <f t="shared" si="112"/>
        <v/>
      </c>
      <c r="AE295" s="259" t="str">
        <f t="shared" si="112"/>
        <v/>
      </c>
      <c r="AF295" s="259" t="str">
        <f t="shared" si="112"/>
        <v/>
      </c>
      <c r="AG295" s="259" t="str">
        <f t="shared" si="112"/>
        <v/>
      </c>
      <c r="AH295" s="259" t="str">
        <f t="shared" si="112"/>
        <v/>
      </c>
      <c r="AI295" s="259" t="str">
        <f t="shared" si="112"/>
        <v/>
      </c>
      <c r="AJ295" s="259" t="str">
        <f t="shared" si="112"/>
        <v/>
      </c>
      <c r="AK295" s="259" t="str">
        <f t="shared" si="112"/>
        <v/>
      </c>
      <c r="AL295" s="259" t="str">
        <f t="shared" si="112"/>
        <v/>
      </c>
      <c r="AM295" s="259" t="str">
        <f t="shared" si="112"/>
        <v/>
      </c>
      <c r="AN295" s="259" t="str">
        <f t="shared" si="112"/>
        <v/>
      </c>
      <c r="AO295" s="262" t="str">
        <f t="shared" si="112"/>
        <v/>
      </c>
    </row>
    <row r="296" spans="2:41" ht="12.45" customHeight="1" x14ac:dyDescent="0.3">
      <c r="B296" s="456"/>
      <c r="C296" s="430"/>
      <c r="D296" s="426" t="s">
        <v>111</v>
      </c>
      <c r="E296" s="243" t="s">
        <v>46</v>
      </c>
      <c r="F296" s="203" t="s">
        <v>38</v>
      </c>
      <c r="G296" s="247"/>
      <c r="H296" s="247"/>
      <c r="I296" s="256"/>
      <c r="J296" s="257"/>
      <c r="K296" s="257"/>
      <c r="L296" s="247"/>
      <c r="M296" s="247"/>
      <c r="N296" s="250"/>
      <c r="O296" s="251"/>
      <c r="P296" s="251"/>
      <c r="Q296" s="251"/>
      <c r="R296" s="251"/>
      <c r="S296" s="251"/>
      <c r="T296" s="251"/>
      <c r="U296" s="251"/>
      <c r="V296" s="251"/>
      <c r="W296" s="251"/>
      <c r="X296" s="249"/>
      <c r="Y296" s="254"/>
      <c r="Z296" s="249"/>
      <c r="AA296" s="249"/>
      <c r="AB296" s="254"/>
      <c r="AC296" s="249"/>
      <c r="AD296" s="252"/>
      <c r="AE296" s="258"/>
      <c r="AF296" s="249"/>
      <c r="AG296" s="249"/>
      <c r="AH296" s="249"/>
      <c r="AI296" s="249"/>
      <c r="AJ296" s="249"/>
      <c r="AK296" s="249"/>
      <c r="AL296" s="249"/>
      <c r="AM296" s="249"/>
      <c r="AN296" s="254"/>
      <c r="AO296" s="255"/>
    </row>
    <row r="297" spans="2:41" ht="12.45" customHeight="1" x14ac:dyDescent="0.3">
      <c r="B297" s="456"/>
      <c r="C297" s="430"/>
      <c r="D297" s="424"/>
      <c r="E297" s="245" t="s">
        <v>109</v>
      </c>
      <c r="F297" s="203" t="s">
        <v>38</v>
      </c>
      <c r="G297" s="246"/>
      <c r="H297" s="203"/>
      <c r="I297" s="231"/>
      <c r="J297" s="203"/>
      <c r="K297" s="218"/>
      <c r="L297" s="247"/>
      <c r="M297" s="247"/>
      <c r="N297" s="203"/>
      <c r="O297" s="236"/>
      <c r="P297" s="236"/>
      <c r="Q297" s="236"/>
      <c r="R297" s="236"/>
      <c r="S297" s="236"/>
      <c r="T297" s="236"/>
      <c r="U297" s="236"/>
      <c r="V297" s="236"/>
      <c r="W297" s="236"/>
      <c r="X297" s="236"/>
      <c r="Y297" s="240"/>
      <c r="Z297" s="236"/>
      <c r="AA297" s="236"/>
      <c r="AB297" s="240"/>
      <c r="AC297" s="249"/>
      <c r="AD297" s="252"/>
      <c r="AE297" s="253"/>
      <c r="AF297" s="236"/>
      <c r="AG297" s="249"/>
      <c r="AH297" s="249"/>
      <c r="AI297" s="249"/>
      <c r="AJ297" s="249"/>
      <c r="AK297" s="249"/>
      <c r="AL297" s="249"/>
      <c r="AM297" s="236"/>
      <c r="AN297" s="240"/>
      <c r="AO297" s="242"/>
    </row>
    <row r="298" spans="2:41" ht="12.45" customHeight="1" x14ac:dyDescent="0.3">
      <c r="B298" s="456"/>
      <c r="C298" s="430"/>
      <c r="D298" s="424"/>
      <c r="E298" s="245" t="s">
        <v>127</v>
      </c>
      <c r="F298" s="203" t="s">
        <v>38</v>
      </c>
      <c r="G298" s="202"/>
      <c r="H298" s="203"/>
      <c r="I298" s="203"/>
      <c r="J298" s="203"/>
      <c r="K298" s="218"/>
      <c r="L298" s="203"/>
      <c r="M298" s="203"/>
      <c r="N298" s="203"/>
      <c r="O298" s="236"/>
      <c r="P298" s="236"/>
      <c r="Q298" s="236"/>
      <c r="R298" s="236"/>
      <c r="S298" s="236"/>
      <c r="T298" s="236"/>
      <c r="U298" s="236"/>
      <c r="V298" s="236"/>
      <c r="W298" s="236"/>
      <c r="X298" s="236"/>
      <c r="Y298" s="240"/>
      <c r="Z298" s="236"/>
      <c r="AA298" s="236"/>
      <c r="AB298" s="240"/>
      <c r="AC298" s="236"/>
      <c r="AD298" s="237"/>
      <c r="AE298" s="263"/>
      <c r="AF298" s="236"/>
      <c r="AG298" s="236"/>
      <c r="AH298" s="236"/>
      <c r="AI298" s="236"/>
      <c r="AJ298" s="236"/>
      <c r="AK298" s="236"/>
      <c r="AL298" s="236"/>
      <c r="AM298" s="236"/>
      <c r="AN298" s="240"/>
      <c r="AO298" s="242"/>
    </row>
    <row r="299" spans="2:41" ht="12.45" customHeight="1" x14ac:dyDescent="0.3">
      <c r="B299" s="456"/>
      <c r="C299" s="430"/>
      <c r="D299" s="425"/>
      <c r="E299" s="221" t="s">
        <v>126</v>
      </c>
      <c r="F299" s="321" t="s">
        <v>38</v>
      </c>
      <c r="G299" s="259" t="str">
        <f>IF(AND(G296&lt;&gt;"",G297&lt;&gt;"",G298&lt;&gt;""),G296*G297*G298,"")</f>
        <v/>
      </c>
      <c r="H299" s="259" t="str">
        <f t="shared" ref="H299:AO299" si="113">IF(AND(H296&lt;&gt;"",H297&lt;&gt;"",H298&lt;&gt;""),H296*H297*H298,"")</f>
        <v/>
      </c>
      <c r="I299" s="259" t="str">
        <f t="shared" si="113"/>
        <v/>
      </c>
      <c r="J299" s="259" t="str">
        <f t="shared" si="113"/>
        <v/>
      </c>
      <c r="K299" s="259" t="str">
        <f t="shared" si="113"/>
        <v/>
      </c>
      <c r="L299" s="259" t="str">
        <f t="shared" si="113"/>
        <v/>
      </c>
      <c r="M299" s="259" t="str">
        <f t="shared" si="113"/>
        <v/>
      </c>
      <c r="N299" s="259" t="str">
        <f t="shared" si="113"/>
        <v/>
      </c>
      <c r="O299" s="259" t="str">
        <f t="shared" si="113"/>
        <v/>
      </c>
      <c r="P299" s="259" t="str">
        <f t="shared" si="113"/>
        <v/>
      </c>
      <c r="Q299" s="259" t="str">
        <f t="shared" si="113"/>
        <v/>
      </c>
      <c r="R299" s="259" t="str">
        <f t="shared" si="113"/>
        <v/>
      </c>
      <c r="S299" s="259" t="str">
        <f t="shared" si="113"/>
        <v/>
      </c>
      <c r="T299" s="259" t="str">
        <f t="shared" si="113"/>
        <v/>
      </c>
      <c r="U299" s="259" t="str">
        <f t="shared" si="113"/>
        <v/>
      </c>
      <c r="V299" s="259" t="str">
        <f t="shared" si="113"/>
        <v/>
      </c>
      <c r="W299" s="259" t="str">
        <f t="shared" si="113"/>
        <v/>
      </c>
      <c r="X299" s="259" t="str">
        <f t="shared" si="113"/>
        <v/>
      </c>
      <c r="Y299" s="259" t="str">
        <f t="shared" si="113"/>
        <v/>
      </c>
      <c r="Z299" s="259" t="str">
        <f t="shared" si="113"/>
        <v/>
      </c>
      <c r="AA299" s="259" t="str">
        <f t="shared" si="113"/>
        <v/>
      </c>
      <c r="AB299" s="259" t="str">
        <f t="shared" si="113"/>
        <v/>
      </c>
      <c r="AC299" s="259" t="str">
        <f t="shared" si="113"/>
        <v/>
      </c>
      <c r="AD299" s="259" t="str">
        <f t="shared" si="113"/>
        <v/>
      </c>
      <c r="AE299" s="259" t="str">
        <f t="shared" si="113"/>
        <v/>
      </c>
      <c r="AF299" s="259" t="str">
        <f t="shared" si="113"/>
        <v/>
      </c>
      <c r="AG299" s="259" t="str">
        <f t="shared" si="113"/>
        <v/>
      </c>
      <c r="AH299" s="259" t="str">
        <f t="shared" si="113"/>
        <v/>
      </c>
      <c r="AI299" s="259" t="str">
        <f t="shared" si="113"/>
        <v/>
      </c>
      <c r="AJ299" s="259" t="str">
        <f t="shared" si="113"/>
        <v/>
      </c>
      <c r="AK299" s="259" t="str">
        <f t="shared" si="113"/>
        <v/>
      </c>
      <c r="AL299" s="259" t="str">
        <f t="shared" si="113"/>
        <v/>
      </c>
      <c r="AM299" s="259" t="str">
        <f t="shared" si="113"/>
        <v/>
      </c>
      <c r="AN299" s="259" t="str">
        <f t="shared" si="113"/>
        <v/>
      </c>
      <c r="AO299" s="262" t="str">
        <f t="shared" si="113"/>
        <v/>
      </c>
    </row>
    <row r="300" spans="2:41" ht="12.45" customHeight="1" x14ac:dyDescent="0.3">
      <c r="B300" s="456"/>
      <c r="C300" s="430"/>
      <c r="D300" s="426" t="s">
        <v>111</v>
      </c>
      <c r="E300" s="264" t="s">
        <v>46</v>
      </c>
      <c r="F300" s="203" t="s">
        <v>38</v>
      </c>
      <c r="G300" s="247"/>
      <c r="H300" s="247"/>
      <c r="I300" s="256"/>
      <c r="J300" s="257"/>
      <c r="K300" s="257"/>
      <c r="L300" s="247"/>
      <c r="M300" s="247"/>
      <c r="N300" s="250"/>
      <c r="O300" s="251"/>
      <c r="P300" s="251"/>
      <c r="Q300" s="251"/>
      <c r="R300" s="251"/>
      <c r="S300" s="251"/>
      <c r="T300" s="251"/>
      <c r="U300" s="251"/>
      <c r="V300" s="251"/>
      <c r="W300" s="251"/>
      <c r="X300" s="249"/>
      <c r="Y300" s="254"/>
      <c r="Z300" s="249"/>
      <c r="AA300" s="249"/>
      <c r="AB300" s="254"/>
      <c r="AC300" s="249"/>
      <c r="AD300" s="252"/>
      <c r="AE300" s="258"/>
      <c r="AF300" s="249"/>
      <c r="AG300" s="249"/>
      <c r="AH300" s="249"/>
      <c r="AI300" s="249"/>
      <c r="AJ300" s="249"/>
      <c r="AK300" s="249"/>
      <c r="AL300" s="249"/>
      <c r="AM300" s="249"/>
      <c r="AN300" s="254"/>
      <c r="AO300" s="255"/>
    </row>
    <row r="301" spans="2:41" ht="12.45" customHeight="1" x14ac:dyDescent="0.3">
      <c r="B301" s="456"/>
      <c r="C301" s="430"/>
      <c r="D301" s="424"/>
      <c r="E301" s="245" t="s">
        <v>109</v>
      </c>
      <c r="F301" s="203" t="s">
        <v>38</v>
      </c>
      <c r="G301" s="246"/>
      <c r="H301" s="203"/>
      <c r="I301" s="231"/>
      <c r="J301" s="203"/>
      <c r="K301" s="218"/>
      <c r="L301" s="247"/>
      <c r="M301" s="247"/>
      <c r="N301" s="203"/>
      <c r="O301" s="236"/>
      <c r="P301" s="236"/>
      <c r="Q301" s="236"/>
      <c r="R301" s="236"/>
      <c r="S301" s="236"/>
      <c r="T301" s="236"/>
      <c r="U301" s="236"/>
      <c r="V301" s="236"/>
      <c r="W301" s="236"/>
      <c r="X301" s="236"/>
      <c r="Y301" s="240"/>
      <c r="Z301" s="236"/>
      <c r="AA301" s="236"/>
      <c r="AB301" s="240"/>
      <c r="AC301" s="249"/>
      <c r="AD301" s="252"/>
      <c r="AE301" s="253"/>
      <c r="AF301" s="236"/>
      <c r="AG301" s="249"/>
      <c r="AH301" s="249"/>
      <c r="AI301" s="249"/>
      <c r="AJ301" s="249"/>
      <c r="AK301" s="249"/>
      <c r="AL301" s="249"/>
      <c r="AM301" s="236"/>
      <c r="AN301" s="240"/>
      <c r="AO301" s="242"/>
    </row>
    <row r="302" spans="2:41" ht="12.45" customHeight="1" x14ac:dyDescent="0.3">
      <c r="B302" s="456"/>
      <c r="C302" s="430"/>
      <c r="D302" s="424"/>
      <c r="E302" s="245" t="s">
        <v>127</v>
      </c>
      <c r="F302" s="203" t="s">
        <v>38</v>
      </c>
      <c r="G302" s="202"/>
      <c r="H302" s="203"/>
      <c r="I302" s="203"/>
      <c r="J302" s="203"/>
      <c r="K302" s="218"/>
      <c r="L302" s="203"/>
      <c r="M302" s="203"/>
      <c r="N302" s="203"/>
      <c r="O302" s="236"/>
      <c r="P302" s="236"/>
      <c r="Q302" s="236"/>
      <c r="R302" s="236"/>
      <c r="S302" s="236"/>
      <c r="T302" s="236"/>
      <c r="U302" s="236"/>
      <c r="V302" s="236"/>
      <c r="W302" s="236"/>
      <c r="X302" s="236"/>
      <c r="Y302" s="240"/>
      <c r="Z302" s="236"/>
      <c r="AA302" s="236"/>
      <c r="AB302" s="240"/>
      <c r="AC302" s="236"/>
      <c r="AD302" s="237"/>
      <c r="AE302" s="263"/>
      <c r="AF302" s="236"/>
      <c r="AG302" s="236"/>
      <c r="AH302" s="236"/>
      <c r="AI302" s="236"/>
      <c r="AJ302" s="236"/>
      <c r="AK302" s="236"/>
      <c r="AL302" s="236"/>
      <c r="AM302" s="236"/>
      <c r="AN302" s="240"/>
      <c r="AO302" s="242"/>
    </row>
    <row r="303" spans="2:41" ht="12.45" customHeight="1" x14ac:dyDescent="0.3">
      <c r="B303" s="456"/>
      <c r="C303" s="430"/>
      <c r="D303" s="425"/>
      <c r="E303" s="221" t="s">
        <v>126</v>
      </c>
      <c r="F303" s="321" t="s">
        <v>38</v>
      </c>
      <c r="G303" s="259" t="str">
        <f>IF(AND(G300&lt;&gt;"",G301&lt;&gt;"",G302&lt;&gt;""),G300*G301*G302,"")</f>
        <v/>
      </c>
      <c r="H303" s="259" t="str">
        <f t="shared" ref="H303:AO303" si="114">IF(AND(H300&lt;&gt;"",H301&lt;&gt;"",H302&lt;&gt;""),H300*H301*H302,"")</f>
        <v/>
      </c>
      <c r="I303" s="259" t="str">
        <f t="shared" si="114"/>
        <v/>
      </c>
      <c r="J303" s="259" t="str">
        <f t="shared" si="114"/>
        <v/>
      </c>
      <c r="K303" s="259" t="str">
        <f t="shared" si="114"/>
        <v/>
      </c>
      <c r="L303" s="259" t="str">
        <f t="shared" si="114"/>
        <v/>
      </c>
      <c r="M303" s="259" t="str">
        <f t="shared" si="114"/>
        <v/>
      </c>
      <c r="N303" s="259" t="str">
        <f t="shared" si="114"/>
        <v/>
      </c>
      <c r="O303" s="259" t="str">
        <f t="shared" si="114"/>
        <v/>
      </c>
      <c r="P303" s="259" t="str">
        <f t="shared" si="114"/>
        <v/>
      </c>
      <c r="Q303" s="259" t="str">
        <f t="shared" si="114"/>
        <v/>
      </c>
      <c r="R303" s="259" t="str">
        <f t="shared" si="114"/>
        <v/>
      </c>
      <c r="S303" s="259" t="str">
        <f t="shared" si="114"/>
        <v/>
      </c>
      <c r="T303" s="259" t="str">
        <f t="shared" si="114"/>
        <v/>
      </c>
      <c r="U303" s="259" t="str">
        <f t="shared" si="114"/>
        <v/>
      </c>
      <c r="V303" s="259" t="str">
        <f t="shared" si="114"/>
        <v/>
      </c>
      <c r="W303" s="259" t="str">
        <f t="shared" si="114"/>
        <v/>
      </c>
      <c r="X303" s="259" t="str">
        <f t="shared" si="114"/>
        <v/>
      </c>
      <c r="Y303" s="259" t="str">
        <f t="shared" si="114"/>
        <v/>
      </c>
      <c r="Z303" s="259" t="str">
        <f t="shared" si="114"/>
        <v/>
      </c>
      <c r="AA303" s="259" t="str">
        <f t="shared" si="114"/>
        <v/>
      </c>
      <c r="AB303" s="259" t="str">
        <f t="shared" si="114"/>
        <v/>
      </c>
      <c r="AC303" s="259" t="str">
        <f t="shared" si="114"/>
        <v/>
      </c>
      <c r="AD303" s="259" t="str">
        <f t="shared" si="114"/>
        <v/>
      </c>
      <c r="AE303" s="259" t="str">
        <f t="shared" si="114"/>
        <v/>
      </c>
      <c r="AF303" s="259" t="str">
        <f t="shared" si="114"/>
        <v/>
      </c>
      <c r="AG303" s="259" t="str">
        <f t="shared" si="114"/>
        <v/>
      </c>
      <c r="AH303" s="259" t="str">
        <f t="shared" si="114"/>
        <v/>
      </c>
      <c r="AI303" s="259" t="str">
        <f t="shared" si="114"/>
        <v/>
      </c>
      <c r="AJ303" s="259" t="str">
        <f t="shared" si="114"/>
        <v/>
      </c>
      <c r="AK303" s="259" t="str">
        <f t="shared" si="114"/>
        <v/>
      </c>
      <c r="AL303" s="259" t="str">
        <f t="shared" si="114"/>
        <v/>
      </c>
      <c r="AM303" s="259" t="str">
        <f t="shared" si="114"/>
        <v/>
      </c>
      <c r="AN303" s="259" t="str">
        <f t="shared" si="114"/>
        <v/>
      </c>
      <c r="AO303" s="262" t="str">
        <f t="shared" si="114"/>
        <v/>
      </c>
    </row>
    <row r="304" spans="2:41" ht="12.45" customHeight="1" x14ac:dyDescent="0.3">
      <c r="B304" s="456"/>
      <c r="C304" s="430"/>
      <c r="D304" s="426" t="s">
        <v>111</v>
      </c>
      <c r="E304" s="264" t="s">
        <v>46</v>
      </c>
      <c r="F304" s="203" t="s">
        <v>38</v>
      </c>
      <c r="G304" s="247"/>
      <c r="H304" s="247"/>
      <c r="I304" s="256"/>
      <c r="J304" s="257"/>
      <c r="K304" s="257"/>
      <c r="L304" s="247"/>
      <c r="M304" s="247"/>
      <c r="N304" s="250"/>
      <c r="O304" s="251"/>
      <c r="P304" s="251"/>
      <c r="Q304" s="251"/>
      <c r="R304" s="251"/>
      <c r="S304" s="251"/>
      <c r="T304" s="251"/>
      <c r="U304" s="251"/>
      <c r="V304" s="251"/>
      <c r="W304" s="251"/>
      <c r="X304" s="249"/>
      <c r="Y304" s="254"/>
      <c r="Z304" s="249"/>
      <c r="AA304" s="249"/>
      <c r="AB304" s="254"/>
      <c r="AC304" s="249"/>
      <c r="AD304" s="252"/>
      <c r="AE304" s="258"/>
      <c r="AF304" s="249"/>
      <c r="AG304" s="249"/>
      <c r="AH304" s="249"/>
      <c r="AI304" s="249"/>
      <c r="AJ304" s="249"/>
      <c r="AK304" s="249"/>
      <c r="AL304" s="249"/>
      <c r="AM304" s="249"/>
      <c r="AN304" s="254"/>
      <c r="AO304" s="255"/>
    </row>
    <row r="305" spans="2:41" ht="12.45" customHeight="1" x14ac:dyDescent="0.3">
      <c r="B305" s="456"/>
      <c r="C305" s="430"/>
      <c r="D305" s="424"/>
      <c r="E305" s="245" t="s">
        <v>109</v>
      </c>
      <c r="F305" s="203" t="s">
        <v>38</v>
      </c>
      <c r="G305" s="246"/>
      <c r="H305" s="203"/>
      <c r="I305" s="231"/>
      <c r="J305" s="203"/>
      <c r="K305" s="218"/>
      <c r="L305" s="247"/>
      <c r="M305" s="247"/>
      <c r="N305" s="203"/>
      <c r="O305" s="236"/>
      <c r="P305" s="236"/>
      <c r="Q305" s="236"/>
      <c r="R305" s="236"/>
      <c r="S305" s="236"/>
      <c r="T305" s="236"/>
      <c r="U305" s="236"/>
      <c r="V305" s="236"/>
      <c r="W305" s="236"/>
      <c r="X305" s="236"/>
      <c r="Y305" s="240"/>
      <c r="Z305" s="236"/>
      <c r="AA305" s="236"/>
      <c r="AB305" s="240"/>
      <c r="AC305" s="249"/>
      <c r="AD305" s="252"/>
      <c r="AE305" s="253"/>
      <c r="AF305" s="236"/>
      <c r="AG305" s="249"/>
      <c r="AH305" s="249"/>
      <c r="AI305" s="249"/>
      <c r="AJ305" s="249"/>
      <c r="AK305" s="249"/>
      <c r="AL305" s="249"/>
      <c r="AM305" s="236"/>
      <c r="AN305" s="240"/>
      <c r="AO305" s="242"/>
    </row>
    <row r="306" spans="2:41" ht="12.45" customHeight="1" x14ac:dyDescent="0.3">
      <c r="B306" s="456"/>
      <c r="C306" s="430"/>
      <c r="D306" s="424"/>
      <c r="E306" s="245" t="s">
        <v>127</v>
      </c>
      <c r="F306" s="203" t="s">
        <v>38</v>
      </c>
      <c r="G306" s="202"/>
      <c r="H306" s="203"/>
      <c r="I306" s="203"/>
      <c r="J306" s="203"/>
      <c r="K306" s="218"/>
      <c r="L306" s="203"/>
      <c r="M306" s="203"/>
      <c r="N306" s="203"/>
      <c r="O306" s="236"/>
      <c r="P306" s="236"/>
      <c r="Q306" s="236"/>
      <c r="R306" s="236"/>
      <c r="S306" s="236"/>
      <c r="T306" s="236"/>
      <c r="U306" s="236"/>
      <c r="V306" s="236"/>
      <c r="W306" s="236"/>
      <c r="X306" s="236"/>
      <c r="Y306" s="240"/>
      <c r="Z306" s="236"/>
      <c r="AA306" s="236"/>
      <c r="AB306" s="240"/>
      <c r="AC306" s="236"/>
      <c r="AD306" s="237"/>
      <c r="AE306" s="263"/>
      <c r="AF306" s="236"/>
      <c r="AG306" s="236"/>
      <c r="AH306" s="236"/>
      <c r="AI306" s="236"/>
      <c r="AJ306" s="236"/>
      <c r="AK306" s="236"/>
      <c r="AL306" s="236"/>
      <c r="AM306" s="236"/>
      <c r="AN306" s="240"/>
      <c r="AO306" s="242"/>
    </row>
    <row r="307" spans="2:41" ht="12.45" customHeight="1" x14ac:dyDescent="0.3">
      <c r="B307" s="456"/>
      <c r="C307" s="430"/>
      <c r="D307" s="425"/>
      <c r="E307" s="221" t="s">
        <v>126</v>
      </c>
      <c r="F307" s="321" t="s">
        <v>38</v>
      </c>
      <c r="G307" s="259" t="str">
        <f>IF(AND(G304&lt;&gt;"",G305&lt;&gt;"",G306&lt;&gt;""),G304*G305*G306,"")</f>
        <v/>
      </c>
      <c r="H307" s="259" t="str">
        <f t="shared" ref="H307:AO307" si="115">IF(AND(H304&lt;&gt;"",H305&lt;&gt;"",H306&lt;&gt;""),H304*H305*H306,"")</f>
        <v/>
      </c>
      <c r="I307" s="259" t="str">
        <f t="shared" si="115"/>
        <v/>
      </c>
      <c r="J307" s="259" t="str">
        <f t="shared" si="115"/>
        <v/>
      </c>
      <c r="K307" s="259" t="str">
        <f t="shared" si="115"/>
        <v/>
      </c>
      <c r="L307" s="259" t="str">
        <f t="shared" si="115"/>
        <v/>
      </c>
      <c r="M307" s="259" t="str">
        <f t="shared" si="115"/>
        <v/>
      </c>
      <c r="N307" s="259" t="str">
        <f t="shared" si="115"/>
        <v/>
      </c>
      <c r="O307" s="259" t="str">
        <f t="shared" si="115"/>
        <v/>
      </c>
      <c r="P307" s="259" t="str">
        <f t="shared" si="115"/>
        <v/>
      </c>
      <c r="Q307" s="259" t="str">
        <f t="shared" si="115"/>
        <v/>
      </c>
      <c r="R307" s="259" t="str">
        <f t="shared" si="115"/>
        <v/>
      </c>
      <c r="S307" s="259" t="str">
        <f t="shared" si="115"/>
        <v/>
      </c>
      <c r="T307" s="259" t="str">
        <f t="shared" si="115"/>
        <v/>
      </c>
      <c r="U307" s="259" t="str">
        <f t="shared" si="115"/>
        <v/>
      </c>
      <c r="V307" s="259" t="str">
        <f t="shared" si="115"/>
        <v/>
      </c>
      <c r="W307" s="259" t="str">
        <f t="shared" si="115"/>
        <v/>
      </c>
      <c r="X307" s="259" t="str">
        <f t="shared" si="115"/>
        <v/>
      </c>
      <c r="Y307" s="259" t="str">
        <f t="shared" si="115"/>
        <v/>
      </c>
      <c r="Z307" s="259" t="str">
        <f t="shared" si="115"/>
        <v/>
      </c>
      <c r="AA307" s="259" t="str">
        <f t="shared" si="115"/>
        <v/>
      </c>
      <c r="AB307" s="259" t="str">
        <f t="shared" si="115"/>
        <v/>
      </c>
      <c r="AC307" s="259" t="str">
        <f t="shared" si="115"/>
        <v/>
      </c>
      <c r="AD307" s="259" t="str">
        <f t="shared" si="115"/>
        <v/>
      </c>
      <c r="AE307" s="259" t="str">
        <f t="shared" si="115"/>
        <v/>
      </c>
      <c r="AF307" s="259" t="str">
        <f t="shared" si="115"/>
        <v/>
      </c>
      <c r="AG307" s="259" t="str">
        <f t="shared" si="115"/>
        <v/>
      </c>
      <c r="AH307" s="259" t="str">
        <f t="shared" si="115"/>
        <v/>
      </c>
      <c r="AI307" s="259" t="str">
        <f t="shared" si="115"/>
        <v/>
      </c>
      <c r="AJ307" s="259" t="str">
        <f t="shared" si="115"/>
        <v/>
      </c>
      <c r="AK307" s="259" t="str">
        <f t="shared" si="115"/>
        <v/>
      </c>
      <c r="AL307" s="259" t="str">
        <f t="shared" si="115"/>
        <v/>
      </c>
      <c r="AM307" s="259" t="str">
        <f t="shared" si="115"/>
        <v/>
      </c>
      <c r="AN307" s="259" t="str">
        <f t="shared" si="115"/>
        <v/>
      </c>
      <c r="AO307" s="262" t="str">
        <f t="shared" si="115"/>
        <v/>
      </c>
    </row>
    <row r="308" spans="2:41" ht="12.45" customHeight="1" x14ac:dyDescent="0.3">
      <c r="B308" s="456"/>
      <c r="C308" s="430"/>
      <c r="D308" s="426" t="s">
        <v>111</v>
      </c>
      <c r="E308" s="264" t="s">
        <v>46</v>
      </c>
      <c r="F308" s="203" t="s">
        <v>38</v>
      </c>
      <c r="G308" s="247"/>
      <c r="H308" s="247"/>
      <c r="I308" s="256"/>
      <c r="J308" s="257"/>
      <c r="K308" s="257"/>
      <c r="L308" s="247"/>
      <c r="M308" s="247"/>
      <c r="N308" s="250"/>
      <c r="O308" s="251"/>
      <c r="P308" s="251"/>
      <c r="Q308" s="251"/>
      <c r="R308" s="251"/>
      <c r="S308" s="251"/>
      <c r="T308" s="251"/>
      <c r="U308" s="251"/>
      <c r="V308" s="251"/>
      <c r="W308" s="251"/>
      <c r="X308" s="249"/>
      <c r="Y308" s="254"/>
      <c r="Z308" s="249"/>
      <c r="AA308" s="249"/>
      <c r="AB308" s="254"/>
      <c r="AC308" s="249"/>
      <c r="AD308" s="252"/>
      <c r="AE308" s="258"/>
      <c r="AF308" s="249"/>
      <c r="AG308" s="249"/>
      <c r="AH308" s="249"/>
      <c r="AI308" s="249"/>
      <c r="AJ308" s="249"/>
      <c r="AK308" s="249"/>
      <c r="AL308" s="249"/>
      <c r="AM308" s="249"/>
      <c r="AN308" s="254"/>
      <c r="AO308" s="255"/>
    </row>
    <row r="309" spans="2:41" ht="12.45" customHeight="1" x14ac:dyDescent="0.3">
      <c r="B309" s="456"/>
      <c r="C309" s="430"/>
      <c r="D309" s="424"/>
      <c r="E309" s="245" t="s">
        <v>109</v>
      </c>
      <c r="F309" s="203" t="s">
        <v>38</v>
      </c>
      <c r="G309" s="246"/>
      <c r="H309" s="203"/>
      <c r="I309" s="231"/>
      <c r="J309" s="203"/>
      <c r="K309" s="218"/>
      <c r="L309" s="247"/>
      <c r="M309" s="247"/>
      <c r="N309" s="203"/>
      <c r="O309" s="236"/>
      <c r="P309" s="236"/>
      <c r="Q309" s="236"/>
      <c r="R309" s="236"/>
      <c r="S309" s="236"/>
      <c r="T309" s="236"/>
      <c r="U309" s="236"/>
      <c r="V309" s="236"/>
      <c r="W309" s="236"/>
      <c r="X309" s="236"/>
      <c r="Y309" s="240"/>
      <c r="Z309" s="236"/>
      <c r="AA309" s="236"/>
      <c r="AB309" s="240"/>
      <c r="AC309" s="249"/>
      <c r="AD309" s="252"/>
      <c r="AE309" s="253"/>
      <c r="AF309" s="236"/>
      <c r="AG309" s="249"/>
      <c r="AH309" s="249"/>
      <c r="AI309" s="249"/>
      <c r="AJ309" s="249"/>
      <c r="AK309" s="249"/>
      <c r="AL309" s="249"/>
      <c r="AM309" s="236"/>
      <c r="AN309" s="240"/>
      <c r="AO309" s="242"/>
    </row>
    <row r="310" spans="2:41" ht="12.45" customHeight="1" x14ac:dyDescent="0.3">
      <c r="B310" s="456"/>
      <c r="C310" s="430"/>
      <c r="D310" s="424"/>
      <c r="E310" s="245" t="s">
        <v>127</v>
      </c>
      <c r="F310" s="203" t="s">
        <v>38</v>
      </c>
      <c r="G310" s="202"/>
      <c r="H310" s="203"/>
      <c r="I310" s="203"/>
      <c r="J310" s="203"/>
      <c r="K310" s="218"/>
      <c r="L310" s="203"/>
      <c r="M310" s="203"/>
      <c r="N310" s="203"/>
      <c r="O310" s="236"/>
      <c r="P310" s="236"/>
      <c r="Q310" s="236"/>
      <c r="R310" s="236"/>
      <c r="S310" s="236"/>
      <c r="T310" s="236"/>
      <c r="U310" s="236"/>
      <c r="V310" s="236"/>
      <c r="W310" s="236"/>
      <c r="X310" s="236"/>
      <c r="Y310" s="240"/>
      <c r="Z310" s="236"/>
      <c r="AA310" s="236"/>
      <c r="AB310" s="240"/>
      <c r="AC310" s="236"/>
      <c r="AD310" s="237"/>
      <c r="AE310" s="263"/>
      <c r="AF310" s="236"/>
      <c r="AG310" s="236"/>
      <c r="AH310" s="236"/>
      <c r="AI310" s="236"/>
      <c r="AJ310" s="236"/>
      <c r="AK310" s="236"/>
      <c r="AL310" s="236"/>
      <c r="AM310" s="236"/>
      <c r="AN310" s="240"/>
      <c r="AO310" s="242"/>
    </row>
    <row r="311" spans="2:41" ht="12.45" customHeight="1" x14ac:dyDescent="0.3">
      <c r="B311" s="456"/>
      <c r="C311" s="430"/>
      <c r="D311" s="425"/>
      <c r="E311" s="221" t="s">
        <v>126</v>
      </c>
      <c r="F311" s="321" t="s">
        <v>38</v>
      </c>
      <c r="G311" s="259" t="str">
        <f>IF(AND(G308&lt;&gt;"",G309&lt;&gt;"",G310&lt;&gt;""),G308*G309*G310,"")</f>
        <v/>
      </c>
      <c r="H311" s="259" t="str">
        <f t="shared" ref="H311:AO311" si="116">IF(AND(H308&lt;&gt;"",H309&lt;&gt;"",H310&lt;&gt;""),H308*H309*H310,"")</f>
        <v/>
      </c>
      <c r="I311" s="259" t="str">
        <f t="shared" si="116"/>
        <v/>
      </c>
      <c r="J311" s="259" t="str">
        <f t="shared" si="116"/>
        <v/>
      </c>
      <c r="K311" s="259" t="str">
        <f t="shared" si="116"/>
        <v/>
      </c>
      <c r="L311" s="259" t="str">
        <f t="shared" si="116"/>
        <v/>
      </c>
      <c r="M311" s="259" t="str">
        <f t="shared" si="116"/>
        <v/>
      </c>
      <c r="N311" s="259" t="str">
        <f t="shared" si="116"/>
        <v/>
      </c>
      <c r="O311" s="259" t="str">
        <f t="shared" si="116"/>
        <v/>
      </c>
      <c r="P311" s="259" t="str">
        <f t="shared" si="116"/>
        <v/>
      </c>
      <c r="Q311" s="259" t="str">
        <f t="shared" si="116"/>
        <v/>
      </c>
      <c r="R311" s="259" t="str">
        <f t="shared" si="116"/>
        <v/>
      </c>
      <c r="S311" s="259" t="str">
        <f t="shared" si="116"/>
        <v/>
      </c>
      <c r="T311" s="259" t="str">
        <f t="shared" si="116"/>
        <v/>
      </c>
      <c r="U311" s="259" t="str">
        <f t="shared" si="116"/>
        <v/>
      </c>
      <c r="V311" s="259" t="str">
        <f t="shared" si="116"/>
        <v/>
      </c>
      <c r="W311" s="259" t="str">
        <f t="shared" si="116"/>
        <v/>
      </c>
      <c r="X311" s="259" t="str">
        <f t="shared" si="116"/>
        <v/>
      </c>
      <c r="Y311" s="259" t="str">
        <f t="shared" si="116"/>
        <v/>
      </c>
      <c r="Z311" s="259" t="str">
        <f t="shared" si="116"/>
        <v/>
      </c>
      <c r="AA311" s="259" t="str">
        <f t="shared" si="116"/>
        <v/>
      </c>
      <c r="AB311" s="259" t="str">
        <f t="shared" si="116"/>
        <v/>
      </c>
      <c r="AC311" s="259" t="str">
        <f t="shared" si="116"/>
        <v/>
      </c>
      <c r="AD311" s="259" t="str">
        <f t="shared" si="116"/>
        <v/>
      </c>
      <c r="AE311" s="259" t="str">
        <f t="shared" si="116"/>
        <v/>
      </c>
      <c r="AF311" s="259" t="str">
        <f t="shared" si="116"/>
        <v/>
      </c>
      <c r="AG311" s="259" t="str">
        <f t="shared" si="116"/>
        <v/>
      </c>
      <c r="AH311" s="259" t="str">
        <f t="shared" si="116"/>
        <v/>
      </c>
      <c r="AI311" s="259" t="str">
        <f t="shared" si="116"/>
        <v/>
      </c>
      <c r="AJ311" s="259" t="str">
        <f t="shared" si="116"/>
        <v/>
      </c>
      <c r="AK311" s="259" t="str">
        <f t="shared" si="116"/>
        <v/>
      </c>
      <c r="AL311" s="259" t="str">
        <f t="shared" si="116"/>
        <v/>
      </c>
      <c r="AM311" s="259" t="str">
        <f t="shared" si="116"/>
        <v/>
      </c>
      <c r="AN311" s="259" t="str">
        <f t="shared" si="116"/>
        <v/>
      </c>
      <c r="AO311" s="262" t="str">
        <f t="shared" si="116"/>
        <v/>
      </c>
    </row>
    <row r="312" spans="2:41" ht="12.45" customHeight="1" x14ac:dyDescent="0.3">
      <c r="B312" s="456"/>
      <c r="C312" s="430"/>
      <c r="D312" s="426" t="s">
        <v>111</v>
      </c>
      <c r="E312" s="264" t="s">
        <v>46</v>
      </c>
      <c r="F312" s="203" t="s">
        <v>38</v>
      </c>
      <c r="G312" s="247"/>
      <c r="H312" s="247"/>
      <c r="I312" s="256"/>
      <c r="J312" s="257"/>
      <c r="K312" s="257"/>
      <c r="L312" s="247"/>
      <c r="M312" s="247"/>
      <c r="N312" s="250"/>
      <c r="O312" s="251"/>
      <c r="P312" s="251"/>
      <c r="Q312" s="251"/>
      <c r="R312" s="251"/>
      <c r="S312" s="251"/>
      <c r="T312" s="251"/>
      <c r="U312" s="251"/>
      <c r="V312" s="251"/>
      <c r="W312" s="251"/>
      <c r="X312" s="249"/>
      <c r="Y312" s="254"/>
      <c r="Z312" s="249"/>
      <c r="AA312" s="249"/>
      <c r="AB312" s="254"/>
      <c r="AC312" s="249"/>
      <c r="AD312" s="252"/>
      <c r="AE312" s="258"/>
      <c r="AF312" s="249"/>
      <c r="AG312" s="249"/>
      <c r="AH312" s="249"/>
      <c r="AI312" s="249"/>
      <c r="AJ312" s="249"/>
      <c r="AK312" s="249"/>
      <c r="AL312" s="249"/>
      <c r="AM312" s="249"/>
      <c r="AN312" s="254"/>
      <c r="AO312" s="255"/>
    </row>
    <row r="313" spans="2:41" ht="12.45" customHeight="1" x14ac:dyDescent="0.3">
      <c r="B313" s="456"/>
      <c r="C313" s="430"/>
      <c r="D313" s="424"/>
      <c r="E313" s="245" t="s">
        <v>109</v>
      </c>
      <c r="F313" s="203" t="s">
        <v>38</v>
      </c>
      <c r="G313" s="246"/>
      <c r="H313" s="203"/>
      <c r="I313" s="231"/>
      <c r="J313" s="203"/>
      <c r="K313" s="218"/>
      <c r="L313" s="247"/>
      <c r="M313" s="247"/>
      <c r="N313" s="203"/>
      <c r="O313" s="236"/>
      <c r="P313" s="236"/>
      <c r="Q313" s="236"/>
      <c r="R313" s="236"/>
      <c r="S313" s="236"/>
      <c r="T313" s="236"/>
      <c r="U313" s="236"/>
      <c r="V313" s="236"/>
      <c r="W313" s="236"/>
      <c r="X313" s="236"/>
      <c r="Y313" s="240"/>
      <c r="Z313" s="236"/>
      <c r="AA313" s="236"/>
      <c r="AB313" s="240"/>
      <c r="AC313" s="249"/>
      <c r="AD313" s="252"/>
      <c r="AE313" s="253"/>
      <c r="AF313" s="236"/>
      <c r="AG313" s="249"/>
      <c r="AH313" s="249"/>
      <c r="AI313" s="249"/>
      <c r="AJ313" s="249"/>
      <c r="AK313" s="249"/>
      <c r="AL313" s="249"/>
      <c r="AM313" s="236"/>
      <c r="AN313" s="240"/>
      <c r="AO313" s="242"/>
    </row>
    <row r="314" spans="2:41" ht="12.45" customHeight="1" x14ac:dyDescent="0.3">
      <c r="B314" s="456"/>
      <c r="C314" s="430"/>
      <c r="D314" s="424"/>
      <c r="E314" s="243" t="s">
        <v>127</v>
      </c>
      <c r="F314" s="203" t="s">
        <v>38</v>
      </c>
      <c r="G314" s="202"/>
      <c r="H314" s="203"/>
      <c r="I314" s="203"/>
      <c r="J314" s="203"/>
      <c r="K314" s="218"/>
      <c r="L314" s="203"/>
      <c r="M314" s="203"/>
      <c r="N314" s="203"/>
      <c r="O314" s="236"/>
      <c r="P314" s="236"/>
      <c r="Q314" s="236"/>
      <c r="R314" s="236"/>
      <c r="S314" s="236"/>
      <c r="T314" s="236"/>
      <c r="U314" s="236"/>
      <c r="V314" s="236"/>
      <c r="W314" s="236"/>
      <c r="X314" s="236"/>
      <c r="Y314" s="240"/>
      <c r="Z314" s="236"/>
      <c r="AA314" s="236"/>
      <c r="AB314" s="240"/>
      <c r="AC314" s="236"/>
      <c r="AD314" s="237"/>
      <c r="AE314" s="263"/>
      <c r="AF314" s="236"/>
      <c r="AG314" s="236"/>
      <c r="AH314" s="236"/>
      <c r="AI314" s="236"/>
      <c r="AJ314" s="236"/>
      <c r="AK314" s="236"/>
      <c r="AL314" s="236"/>
      <c r="AM314" s="236"/>
      <c r="AN314" s="240"/>
      <c r="AO314" s="242"/>
    </row>
    <row r="315" spans="2:41" ht="12.45" customHeight="1" x14ac:dyDescent="0.3">
      <c r="B315" s="456"/>
      <c r="C315" s="430"/>
      <c r="D315" s="425"/>
      <c r="E315" s="221" t="s">
        <v>126</v>
      </c>
      <c r="F315" s="321" t="s">
        <v>38</v>
      </c>
      <c r="G315" s="259" t="str">
        <f>IF(AND(G312&lt;&gt;"",G313&lt;&gt;"",G314&lt;&gt;""),G312*G313*G314,"")</f>
        <v/>
      </c>
      <c r="H315" s="259" t="str">
        <f>IF(AND(H312&lt;&gt;"",H313&lt;&gt;"",H314&lt;&gt;""),H312*H313*H314,"")</f>
        <v/>
      </c>
      <c r="I315" s="259" t="str">
        <f t="shared" ref="I315:AO315" si="117">IF(AND(I312&lt;&gt;"",I313&lt;&gt;"",I314&lt;&gt;""),I312*I313*I314,"")</f>
        <v/>
      </c>
      <c r="J315" s="259" t="str">
        <f t="shared" si="117"/>
        <v/>
      </c>
      <c r="K315" s="259" t="str">
        <f t="shared" si="117"/>
        <v/>
      </c>
      <c r="L315" s="259" t="str">
        <f t="shared" si="117"/>
        <v/>
      </c>
      <c r="M315" s="259" t="str">
        <f t="shared" si="117"/>
        <v/>
      </c>
      <c r="N315" s="259" t="str">
        <f t="shared" si="117"/>
        <v/>
      </c>
      <c r="O315" s="259" t="str">
        <f t="shared" si="117"/>
        <v/>
      </c>
      <c r="P315" s="259" t="str">
        <f t="shared" si="117"/>
        <v/>
      </c>
      <c r="Q315" s="259" t="str">
        <f t="shared" si="117"/>
        <v/>
      </c>
      <c r="R315" s="259" t="str">
        <f t="shared" si="117"/>
        <v/>
      </c>
      <c r="S315" s="259" t="str">
        <f t="shared" si="117"/>
        <v/>
      </c>
      <c r="T315" s="259" t="str">
        <f t="shared" si="117"/>
        <v/>
      </c>
      <c r="U315" s="259" t="str">
        <f t="shared" si="117"/>
        <v/>
      </c>
      <c r="V315" s="259" t="str">
        <f t="shared" si="117"/>
        <v/>
      </c>
      <c r="W315" s="259" t="str">
        <f t="shared" si="117"/>
        <v/>
      </c>
      <c r="X315" s="259" t="str">
        <f t="shared" si="117"/>
        <v/>
      </c>
      <c r="Y315" s="259" t="str">
        <f t="shared" si="117"/>
        <v/>
      </c>
      <c r="Z315" s="259" t="str">
        <f t="shared" si="117"/>
        <v/>
      </c>
      <c r="AA315" s="259" t="str">
        <f t="shared" si="117"/>
        <v/>
      </c>
      <c r="AB315" s="259" t="str">
        <f t="shared" si="117"/>
        <v/>
      </c>
      <c r="AC315" s="259" t="str">
        <f t="shared" si="117"/>
        <v/>
      </c>
      <c r="AD315" s="259" t="str">
        <f t="shared" si="117"/>
        <v/>
      </c>
      <c r="AE315" s="259" t="str">
        <f t="shared" si="117"/>
        <v/>
      </c>
      <c r="AF315" s="259" t="str">
        <f t="shared" si="117"/>
        <v/>
      </c>
      <c r="AG315" s="259" t="str">
        <f t="shared" si="117"/>
        <v/>
      </c>
      <c r="AH315" s="259" t="str">
        <f t="shared" si="117"/>
        <v/>
      </c>
      <c r="AI315" s="259" t="str">
        <f t="shared" si="117"/>
        <v/>
      </c>
      <c r="AJ315" s="259" t="str">
        <f t="shared" si="117"/>
        <v/>
      </c>
      <c r="AK315" s="259" t="str">
        <f t="shared" si="117"/>
        <v/>
      </c>
      <c r="AL315" s="259" t="str">
        <f t="shared" si="117"/>
        <v/>
      </c>
      <c r="AM315" s="259" t="str">
        <f t="shared" si="117"/>
        <v/>
      </c>
      <c r="AN315" s="259" t="str">
        <f t="shared" si="117"/>
        <v/>
      </c>
      <c r="AO315" s="262" t="str">
        <f t="shared" si="117"/>
        <v/>
      </c>
    </row>
    <row r="316" spans="2:41" ht="12.45" customHeight="1" x14ac:dyDescent="0.3">
      <c r="B316" s="456"/>
      <c r="C316" s="430"/>
      <c r="D316" s="426" t="s">
        <v>111</v>
      </c>
      <c r="E316" s="264" t="s">
        <v>46</v>
      </c>
      <c r="F316" s="203" t="s">
        <v>38</v>
      </c>
      <c r="G316" s="247"/>
      <c r="H316" s="247"/>
      <c r="I316" s="256"/>
      <c r="J316" s="257"/>
      <c r="K316" s="257"/>
      <c r="L316" s="247"/>
      <c r="M316" s="247"/>
      <c r="N316" s="250"/>
      <c r="O316" s="251"/>
      <c r="P316" s="251"/>
      <c r="Q316" s="251"/>
      <c r="R316" s="251"/>
      <c r="S316" s="251"/>
      <c r="T316" s="251"/>
      <c r="U316" s="251"/>
      <c r="V316" s="251"/>
      <c r="W316" s="251"/>
      <c r="X316" s="249"/>
      <c r="Y316" s="254"/>
      <c r="Z316" s="249"/>
      <c r="AA316" s="249"/>
      <c r="AB316" s="254"/>
      <c r="AC316" s="249"/>
      <c r="AD316" s="252"/>
      <c r="AE316" s="258"/>
      <c r="AF316" s="249"/>
      <c r="AG316" s="249"/>
      <c r="AH316" s="249"/>
      <c r="AI316" s="249"/>
      <c r="AJ316" s="249"/>
      <c r="AK316" s="249"/>
      <c r="AL316" s="249"/>
      <c r="AM316" s="249"/>
      <c r="AN316" s="254"/>
      <c r="AO316" s="255"/>
    </row>
    <row r="317" spans="2:41" ht="12.45" customHeight="1" x14ac:dyDescent="0.3">
      <c r="B317" s="456"/>
      <c r="C317" s="430"/>
      <c r="D317" s="424"/>
      <c r="E317" s="245" t="s">
        <v>109</v>
      </c>
      <c r="F317" s="203" t="s">
        <v>38</v>
      </c>
      <c r="G317" s="246"/>
      <c r="H317" s="203"/>
      <c r="I317" s="231"/>
      <c r="J317" s="203"/>
      <c r="K317" s="218"/>
      <c r="L317" s="247"/>
      <c r="M317" s="247"/>
      <c r="N317" s="203"/>
      <c r="O317" s="236"/>
      <c r="P317" s="236"/>
      <c r="Q317" s="236"/>
      <c r="R317" s="236"/>
      <c r="S317" s="236"/>
      <c r="T317" s="236"/>
      <c r="U317" s="236"/>
      <c r="V317" s="236"/>
      <c r="W317" s="236"/>
      <c r="X317" s="236"/>
      <c r="Y317" s="240"/>
      <c r="Z317" s="236"/>
      <c r="AA317" s="236"/>
      <c r="AB317" s="240"/>
      <c r="AC317" s="249"/>
      <c r="AD317" s="252"/>
      <c r="AE317" s="253"/>
      <c r="AF317" s="236"/>
      <c r="AG317" s="249"/>
      <c r="AH317" s="249"/>
      <c r="AI317" s="249"/>
      <c r="AJ317" s="249"/>
      <c r="AK317" s="249"/>
      <c r="AL317" s="249"/>
      <c r="AM317" s="236"/>
      <c r="AN317" s="240"/>
      <c r="AO317" s="242"/>
    </row>
    <row r="318" spans="2:41" ht="12.45" customHeight="1" x14ac:dyDescent="0.3">
      <c r="B318" s="456"/>
      <c r="C318" s="430"/>
      <c r="D318" s="424"/>
      <c r="E318" s="243" t="s">
        <v>127</v>
      </c>
      <c r="F318" s="203" t="s">
        <v>38</v>
      </c>
      <c r="G318" s="202"/>
      <c r="H318" s="203"/>
      <c r="I318" s="203"/>
      <c r="J318" s="203"/>
      <c r="K318" s="218"/>
      <c r="L318" s="203"/>
      <c r="M318" s="203"/>
      <c r="N318" s="203"/>
      <c r="O318" s="236"/>
      <c r="P318" s="236"/>
      <c r="Q318" s="236"/>
      <c r="R318" s="236"/>
      <c r="S318" s="236"/>
      <c r="T318" s="236"/>
      <c r="U318" s="236"/>
      <c r="V318" s="236"/>
      <c r="W318" s="236"/>
      <c r="X318" s="236"/>
      <c r="Y318" s="240"/>
      <c r="Z318" s="236"/>
      <c r="AA318" s="236"/>
      <c r="AB318" s="240"/>
      <c r="AC318" s="236"/>
      <c r="AD318" s="237"/>
      <c r="AE318" s="263"/>
      <c r="AF318" s="236"/>
      <c r="AG318" s="236"/>
      <c r="AH318" s="236"/>
      <c r="AI318" s="236"/>
      <c r="AJ318" s="236"/>
      <c r="AK318" s="236"/>
      <c r="AL318" s="236"/>
      <c r="AM318" s="236"/>
      <c r="AN318" s="240"/>
      <c r="AO318" s="242"/>
    </row>
    <row r="319" spans="2:41" ht="12.45" customHeight="1" x14ac:dyDescent="0.3">
      <c r="B319" s="456"/>
      <c r="C319" s="430"/>
      <c r="D319" s="425"/>
      <c r="E319" s="221" t="s">
        <v>126</v>
      </c>
      <c r="F319" s="321" t="s">
        <v>38</v>
      </c>
      <c r="G319" s="259" t="str">
        <f>IF(AND(G316&lt;&gt;"",G317&lt;&gt;"",G318&lt;&gt;""),G316*G317*G318,"")</f>
        <v/>
      </c>
      <c r="H319" s="259" t="str">
        <f>IF(AND(H316&lt;&gt;"",H317&lt;&gt;"",H318&lt;&gt;""),H316*H317*H318,"")</f>
        <v/>
      </c>
      <c r="I319" s="259" t="str">
        <f t="shared" ref="I319:AO319" si="118">IF(AND(I316&lt;&gt;"",I317&lt;&gt;"",I318&lt;&gt;""),I316*I317*I318,"")</f>
        <v/>
      </c>
      <c r="J319" s="259" t="str">
        <f t="shared" si="118"/>
        <v/>
      </c>
      <c r="K319" s="259" t="str">
        <f t="shared" si="118"/>
        <v/>
      </c>
      <c r="L319" s="259" t="str">
        <f t="shared" si="118"/>
        <v/>
      </c>
      <c r="M319" s="259" t="str">
        <f t="shared" si="118"/>
        <v/>
      </c>
      <c r="N319" s="259" t="str">
        <f t="shared" si="118"/>
        <v/>
      </c>
      <c r="O319" s="259" t="str">
        <f t="shared" si="118"/>
        <v/>
      </c>
      <c r="P319" s="259" t="str">
        <f t="shared" si="118"/>
        <v/>
      </c>
      <c r="Q319" s="259" t="str">
        <f t="shared" si="118"/>
        <v/>
      </c>
      <c r="R319" s="259" t="str">
        <f t="shared" si="118"/>
        <v/>
      </c>
      <c r="S319" s="259" t="str">
        <f t="shared" si="118"/>
        <v/>
      </c>
      <c r="T319" s="259" t="str">
        <f t="shared" si="118"/>
        <v/>
      </c>
      <c r="U319" s="259" t="str">
        <f t="shared" si="118"/>
        <v/>
      </c>
      <c r="V319" s="259" t="str">
        <f t="shared" si="118"/>
        <v/>
      </c>
      <c r="W319" s="259" t="str">
        <f t="shared" si="118"/>
        <v/>
      </c>
      <c r="X319" s="259" t="str">
        <f t="shared" si="118"/>
        <v/>
      </c>
      <c r="Y319" s="259" t="str">
        <f t="shared" si="118"/>
        <v/>
      </c>
      <c r="Z319" s="259" t="str">
        <f t="shared" si="118"/>
        <v/>
      </c>
      <c r="AA319" s="259" t="str">
        <f t="shared" si="118"/>
        <v/>
      </c>
      <c r="AB319" s="259" t="str">
        <f t="shared" si="118"/>
        <v/>
      </c>
      <c r="AC319" s="259" t="str">
        <f t="shared" si="118"/>
        <v/>
      </c>
      <c r="AD319" s="259" t="str">
        <f t="shared" si="118"/>
        <v/>
      </c>
      <c r="AE319" s="259" t="str">
        <f t="shared" si="118"/>
        <v/>
      </c>
      <c r="AF319" s="259" t="str">
        <f t="shared" si="118"/>
        <v/>
      </c>
      <c r="AG319" s="259" t="str">
        <f t="shared" si="118"/>
        <v/>
      </c>
      <c r="AH319" s="259" t="str">
        <f t="shared" si="118"/>
        <v/>
      </c>
      <c r="AI319" s="259" t="str">
        <f t="shared" si="118"/>
        <v/>
      </c>
      <c r="AJ319" s="259" t="str">
        <f t="shared" si="118"/>
        <v/>
      </c>
      <c r="AK319" s="259" t="str">
        <f t="shared" si="118"/>
        <v/>
      </c>
      <c r="AL319" s="259" t="str">
        <f t="shared" si="118"/>
        <v/>
      </c>
      <c r="AM319" s="259" t="str">
        <f t="shared" si="118"/>
        <v/>
      </c>
      <c r="AN319" s="259" t="str">
        <f t="shared" si="118"/>
        <v/>
      </c>
      <c r="AO319" s="262" t="str">
        <f t="shared" si="118"/>
        <v/>
      </c>
    </row>
    <row r="320" spans="2:41" ht="12.45" customHeight="1" x14ac:dyDescent="0.3">
      <c r="B320" s="456"/>
      <c r="C320" s="430"/>
      <c r="D320" s="426" t="s">
        <v>111</v>
      </c>
      <c r="E320" s="264" t="s">
        <v>46</v>
      </c>
      <c r="F320" s="203" t="s">
        <v>38</v>
      </c>
      <c r="G320" s="247"/>
      <c r="H320" s="247"/>
      <c r="I320" s="256"/>
      <c r="J320" s="257"/>
      <c r="K320" s="257"/>
      <c r="L320" s="247"/>
      <c r="M320" s="247"/>
      <c r="N320" s="250"/>
      <c r="O320" s="251"/>
      <c r="P320" s="251"/>
      <c r="Q320" s="251"/>
      <c r="R320" s="251"/>
      <c r="S320" s="251"/>
      <c r="T320" s="251"/>
      <c r="U320" s="251"/>
      <c r="V320" s="251"/>
      <c r="W320" s="251"/>
      <c r="X320" s="249"/>
      <c r="Y320" s="254"/>
      <c r="Z320" s="249"/>
      <c r="AA320" s="249"/>
      <c r="AB320" s="254"/>
      <c r="AC320" s="249"/>
      <c r="AD320" s="252"/>
      <c r="AE320" s="258"/>
      <c r="AF320" s="249"/>
      <c r="AG320" s="249"/>
      <c r="AH320" s="249"/>
      <c r="AI320" s="249"/>
      <c r="AJ320" s="249"/>
      <c r="AK320" s="249"/>
      <c r="AL320" s="249"/>
      <c r="AM320" s="249"/>
      <c r="AN320" s="254"/>
      <c r="AO320" s="255"/>
    </row>
    <row r="321" spans="2:41" ht="12.45" customHeight="1" x14ac:dyDescent="0.3">
      <c r="B321" s="456"/>
      <c r="C321" s="430"/>
      <c r="D321" s="424"/>
      <c r="E321" s="245" t="s">
        <v>109</v>
      </c>
      <c r="F321" s="203" t="s">
        <v>38</v>
      </c>
      <c r="G321" s="246"/>
      <c r="H321" s="203"/>
      <c r="I321" s="231"/>
      <c r="J321" s="203"/>
      <c r="K321" s="218"/>
      <c r="L321" s="247"/>
      <c r="M321" s="247"/>
      <c r="N321" s="203"/>
      <c r="O321" s="236"/>
      <c r="P321" s="236"/>
      <c r="Q321" s="236"/>
      <c r="R321" s="236"/>
      <c r="S321" s="236"/>
      <c r="T321" s="236"/>
      <c r="U321" s="236"/>
      <c r="V321" s="236"/>
      <c r="W321" s="236"/>
      <c r="X321" s="236"/>
      <c r="Y321" s="240"/>
      <c r="Z321" s="236"/>
      <c r="AA321" s="236"/>
      <c r="AB321" s="240"/>
      <c r="AC321" s="249"/>
      <c r="AD321" s="252"/>
      <c r="AE321" s="253"/>
      <c r="AF321" s="236"/>
      <c r="AG321" s="249"/>
      <c r="AH321" s="249"/>
      <c r="AI321" s="249"/>
      <c r="AJ321" s="249"/>
      <c r="AK321" s="249"/>
      <c r="AL321" s="249"/>
      <c r="AM321" s="236"/>
      <c r="AN321" s="240"/>
      <c r="AO321" s="242"/>
    </row>
    <row r="322" spans="2:41" ht="12.45" customHeight="1" x14ac:dyDescent="0.3">
      <c r="B322" s="456"/>
      <c r="C322" s="430"/>
      <c r="D322" s="424"/>
      <c r="E322" s="243" t="s">
        <v>127</v>
      </c>
      <c r="F322" s="203" t="s">
        <v>38</v>
      </c>
      <c r="G322" s="202"/>
      <c r="H322" s="203"/>
      <c r="I322" s="203"/>
      <c r="J322" s="203"/>
      <c r="K322" s="218"/>
      <c r="L322" s="203"/>
      <c r="M322" s="203"/>
      <c r="N322" s="203"/>
      <c r="O322" s="236"/>
      <c r="P322" s="236"/>
      <c r="Q322" s="236"/>
      <c r="R322" s="236"/>
      <c r="S322" s="236"/>
      <c r="T322" s="236"/>
      <c r="U322" s="236"/>
      <c r="V322" s="236"/>
      <c r="W322" s="236"/>
      <c r="X322" s="236"/>
      <c r="Y322" s="240"/>
      <c r="Z322" s="236"/>
      <c r="AA322" s="236"/>
      <c r="AB322" s="240"/>
      <c r="AC322" s="236"/>
      <c r="AD322" s="237"/>
      <c r="AE322" s="263"/>
      <c r="AF322" s="236"/>
      <c r="AG322" s="236"/>
      <c r="AH322" s="236"/>
      <c r="AI322" s="236"/>
      <c r="AJ322" s="236"/>
      <c r="AK322" s="236"/>
      <c r="AL322" s="236"/>
      <c r="AM322" s="236"/>
      <c r="AN322" s="240"/>
      <c r="AO322" s="242"/>
    </row>
    <row r="323" spans="2:41" ht="12.45" customHeight="1" x14ac:dyDescent="0.3">
      <c r="B323" s="456"/>
      <c r="C323" s="430"/>
      <c r="D323" s="425"/>
      <c r="E323" s="188" t="s">
        <v>126</v>
      </c>
      <c r="F323" s="321" t="s">
        <v>38</v>
      </c>
      <c r="G323" s="259" t="str">
        <f>IF(AND(G320&lt;&gt;"",G321&lt;&gt;"",G322&lt;&gt;""),G320*G321*G322,"")</f>
        <v/>
      </c>
      <c r="H323" s="259" t="str">
        <f>IF(AND(H320&lt;&gt;"",H321&lt;&gt;"",H322&lt;&gt;""),H320*H321*H322,"")</f>
        <v/>
      </c>
      <c r="I323" s="259" t="str">
        <f t="shared" ref="I323:AO323" si="119">IF(AND(I320&lt;&gt;"",I321&lt;&gt;"",I322&lt;&gt;""),I320*I321*I322,"")</f>
        <v/>
      </c>
      <c r="J323" s="259" t="str">
        <f t="shared" si="119"/>
        <v/>
      </c>
      <c r="K323" s="259" t="str">
        <f t="shared" si="119"/>
        <v/>
      </c>
      <c r="L323" s="259" t="str">
        <f t="shared" si="119"/>
        <v/>
      </c>
      <c r="M323" s="259" t="str">
        <f t="shared" si="119"/>
        <v/>
      </c>
      <c r="N323" s="259" t="str">
        <f t="shared" si="119"/>
        <v/>
      </c>
      <c r="O323" s="259" t="str">
        <f t="shared" si="119"/>
        <v/>
      </c>
      <c r="P323" s="259" t="str">
        <f t="shared" si="119"/>
        <v/>
      </c>
      <c r="Q323" s="259" t="str">
        <f t="shared" si="119"/>
        <v/>
      </c>
      <c r="R323" s="259" t="str">
        <f t="shared" si="119"/>
        <v/>
      </c>
      <c r="S323" s="259" t="str">
        <f t="shared" si="119"/>
        <v/>
      </c>
      <c r="T323" s="259" t="str">
        <f t="shared" si="119"/>
        <v/>
      </c>
      <c r="U323" s="259" t="str">
        <f t="shared" si="119"/>
        <v/>
      </c>
      <c r="V323" s="259" t="str">
        <f t="shared" si="119"/>
        <v/>
      </c>
      <c r="W323" s="259" t="str">
        <f t="shared" si="119"/>
        <v/>
      </c>
      <c r="X323" s="259" t="str">
        <f t="shared" si="119"/>
        <v/>
      </c>
      <c r="Y323" s="259" t="str">
        <f t="shared" si="119"/>
        <v/>
      </c>
      <c r="Z323" s="259" t="str">
        <f t="shared" si="119"/>
        <v/>
      </c>
      <c r="AA323" s="259" t="str">
        <f t="shared" si="119"/>
        <v/>
      </c>
      <c r="AB323" s="259" t="str">
        <f t="shared" si="119"/>
        <v/>
      </c>
      <c r="AC323" s="259" t="str">
        <f t="shared" si="119"/>
        <v/>
      </c>
      <c r="AD323" s="259" t="str">
        <f t="shared" si="119"/>
        <v/>
      </c>
      <c r="AE323" s="259" t="str">
        <f t="shared" si="119"/>
        <v/>
      </c>
      <c r="AF323" s="259" t="str">
        <f t="shared" si="119"/>
        <v/>
      </c>
      <c r="AG323" s="259" t="str">
        <f t="shared" si="119"/>
        <v/>
      </c>
      <c r="AH323" s="259" t="str">
        <f t="shared" si="119"/>
        <v/>
      </c>
      <c r="AI323" s="259" t="str">
        <f t="shared" si="119"/>
        <v/>
      </c>
      <c r="AJ323" s="259" t="str">
        <f t="shared" si="119"/>
        <v/>
      </c>
      <c r="AK323" s="259" t="str">
        <f t="shared" si="119"/>
        <v/>
      </c>
      <c r="AL323" s="259" t="str">
        <f t="shared" si="119"/>
        <v/>
      </c>
      <c r="AM323" s="259" t="str">
        <f t="shared" si="119"/>
        <v/>
      </c>
      <c r="AN323" s="259" t="str">
        <f t="shared" si="119"/>
        <v/>
      </c>
      <c r="AO323" s="262" t="str">
        <f t="shared" si="119"/>
        <v/>
      </c>
    </row>
    <row r="324" spans="2:41" ht="12.45" customHeight="1" x14ac:dyDescent="0.3">
      <c r="B324" s="456"/>
      <c r="C324" s="430"/>
      <c r="D324" s="426" t="s">
        <v>111</v>
      </c>
      <c r="E324" s="264" t="s">
        <v>46</v>
      </c>
      <c r="F324" s="203" t="s">
        <v>38</v>
      </c>
      <c r="G324" s="247"/>
      <c r="H324" s="247"/>
      <c r="I324" s="256"/>
      <c r="J324" s="257"/>
      <c r="K324" s="257"/>
      <c r="L324" s="247"/>
      <c r="M324" s="247"/>
      <c r="N324" s="250"/>
      <c r="O324" s="251"/>
      <c r="P324" s="251"/>
      <c r="Q324" s="251"/>
      <c r="R324" s="251"/>
      <c r="S324" s="251"/>
      <c r="T324" s="251"/>
      <c r="U324" s="251"/>
      <c r="V324" s="251"/>
      <c r="W324" s="251"/>
      <c r="X324" s="249"/>
      <c r="Y324" s="254"/>
      <c r="Z324" s="249"/>
      <c r="AA324" s="249"/>
      <c r="AB324" s="254"/>
      <c r="AC324" s="249"/>
      <c r="AD324" s="252"/>
      <c r="AE324" s="258"/>
      <c r="AF324" s="249"/>
      <c r="AG324" s="249"/>
      <c r="AH324" s="249"/>
      <c r="AI324" s="249"/>
      <c r="AJ324" s="249"/>
      <c r="AK324" s="249"/>
      <c r="AL324" s="249"/>
      <c r="AM324" s="249"/>
      <c r="AN324" s="254"/>
      <c r="AO324" s="255"/>
    </row>
    <row r="325" spans="2:41" ht="12.45" customHeight="1" x14ac:dyDescent="0.3">
      <c r="B325" s="456"/>
      <c r="C325" s="430"/>
      <c r="D325" s="424"/>
      <c r="E325" s="245" t="s">
        <v>109</v>
      </c>
      <c r="F325" s="203" t="s">
        <v>38</v>
      </c>
      <c r="G325" s="246"/>
      <c r="H325" s="203"/>
      <c r="I325" s="231"/>
      <c r="J325" s="203"/>
      <c r="K325" s="218"/>
      <c r="L325" s="247"/>
      <c r="M325" s="247"/>
      <c r="N325" s="203"/>
      <c r="O325" s="236"/>
      <c r="P325" s="236"/>
      <c r="Q325" s="236"/>
      <c r="R325" s="236"/>
      <c r="S325" s="236"/>
      <c r="T325" s="236"/>
      <c r="U325" s="236"/>
      <c r="V325" s="236"/>
      <c r="W325" s="236"/>
      <c r="X325" s="236"/>
      <c r="Y325" s="240"/>
      <c r="Z325" s="236"/>
      <c r="AA325" s="236"/>
      <c r="AB325" s="240"/>
      <c r="AC325" s="249"/>
      <c r="AD325" s="252"/>
      <c r="AE325" s="253"/>
      <c r="AF325" s="236"/>
      <c r="AG325" s="249"/>
      <c r="AH325" s="249"/>
      <c r="AI325" s="249"/>
      <c r="AJ325" s="249"/>
      <c r="AK325" s="249"/>
      <c r="AL325" s="249"/>
      <c r="AM325" s="236"/>
      <c r="AN325" s="240"/>
      <c r="AO325" s="242"/>
    </row>
    <row r="326" spans="2:41" ht="12.45" customHeight="1" x14ac:dyDescent="0.3">
      <c r="B326" s="456"/>
      <c r="C326" s="430"/>
      <c r="D326" s="424"/>
      <c r="E326" s="243" t="s">
        <v>127</v>
      </c>
      <c r="F326" s="203" t="s">
        <v>38</v>
      </c>
      <c r="G326" s="202"/>
      <c r="H326" s="203"/>
      <c r="I326" s="203"/>
      <c r="J326" s="203"/>
      <c r="K326" s="218"/>
      <c r="L326" s="203"/>
      <c r="M326" s="203"/>
      <c r="N326" s="203"/>
      <c r="O326" s="236"/>
      <c r="P326" s="236"/>
      <c r="Q326" s="236"/>
      <c r="R326" s="236"/>
      <c r="S326" s="236"/>
      <c r="T326" s="236"/>
      <c r="U326" s="236"/>
      <c r="V326" s="236"/>
      <c r="W326" s="236"/>
      <c r="X326" s="236"/>
      <c r="Y326" s="240"/>
      <c r="Z326" s="236"/>
      <c r="AA326" s="236"/>
      <c r="AB326" s="240"/>
      <c r="AC326" s="236"/>
      <c r="AD326" s="237"/>
      <c r="AE326" s="263"/>
      <c r="AF326" s="236"/>
      <c r="AG326" s="236"/>
      <c r="AH326" s="236"/>
      <c r="AI326" s="236"/>
      <c r="AJ326" s="236"/>
      <c r="AK326" s="236"/>
      <c r="AL326" s="236"/>
      <c r="AM326" s="236"/>
      <c r="AN326" s="240"/>
      <c r="AO326" s="242"/>
    </row>
    <row r="327" spans="2:41" ht="12.45" customHeight="1" thickBot="1" x14ac:dyDescent="0.35">
      <c r="B327" s="456"/>
      <c r="C327" s="431"/>
      <c r="D327" s="428"/>
      <c r="E327" s="189" t="s">
        <v>126</v>
      </c>
      <c r="F327" s="322" t="s">
        <v>38</v>
      </c>
      <c r="G327" s="265" t="str">
        <f>IF(AND(G324&lt;&gt;"",G325&lt;&gt;"",G326&lt;&gt;""),G324*G325*G326,"")</f>
        <v/>
      </c>
      <c r="H327" s="265" t="str">
        <f>IF(AND(H324&lt;&gt;"",H325&lt;&gt;"",H326&lt;&gt;""),H324*H325*H326,"")</f>
        <v/>
      </c>
      <c r="I327" s="265" t="str">
        <f t="shared" ref="I327:M327" si="120">IF(AND(I324&lt;&gt;"",I325&lt;&gt;"",I326&lt;&gt;""),I324*I325*I326,"")</f>
        <v/>
      </c>
      <c r="J327" s="265" t="str">
        <f t="shared" si="120"/>
        <v/>
      </c>
      <c r="K327" s="265" t="str">
        <f t="shared" si="120"/>
        <v/>
      </c>
      <c r="L327" s="265" t="str">
        <f t="shared" si="120"/>
        <v/>
      </c>
      <c r="M327" s="265" t="str">
        <f t="shared" si="120"/>
        <v/>
      </c>
      <c r="N327" s="265" t="str">
        <f>IF(AND(N324&lt;&gt;"",N325&lt;&gt;"",N326&lt;&gt;""),N324*N325*N326,"")</f>
        <v/>
      </c>
      <c r="O327" s="265" t="str">
        <f t="shared" ref="O327:AO327" si="121">IF(AND(O324&lt;&gt;"",O325&lt;&gt;"",O326&lt;&gt;""),O324*O325*O326,"")</f>
        <v/>
      </c>
      <c r="P327" s="265" t="str">
        <f t="shared" si="121"/>
        <v/>
      </c>
      <c r="Q327" s="265" t="str">
        <f t="shared" si="121"/>
        <v/>
      </c>
      <c r="R327" s="265" t="str">
        <f t="shared" si="121"/>
        <v/>
      </c>
      <c r="S327" s="265" t="str">
        <f t="shared" si="121"/>
        <v/>
      </c>
      <c r="T327" s="265" t="str">
        <f t="shared" si="121"/>
        <v/>
      </c>
      <c r="U327" s="265" t="str">
        <f t="shared" si="121"/>
        <v/>
      </c>
      <c r="V327" s="265" t="str">
        <f t="shared" si="121"/>
        <v/>
      </c>
      <c r="W327" s="265" t="str">
        <f t="shared" si="121"/>
        <v/>
      </c>
      <c r="X327" s="265" t="str">
        <f t="shared" si="121"/>
        <v/>
      </c>
      <c r="Y327" s="265" t="str">
        <f t="shared" si="121"/>
        <v/>
      </c>
      <c r="Z327" s="265" t="str">
        <f t="shared" si="121"/>
        <v/>
      </c>
      <c r="AA327" s="265" t="str">
        <f t="shared" si="121"/>
        <v/>
      </c>
      <c r="AB327" s="265" t="str">
        <f t="shared" si="121"/>
        <v/>
      </c>
      <c r="AC327" s="265" t="str">
        <f t="shared" si="121"/>
        <v/>
      </c>
      <c r="AD327" s="265" t="str">
        <f t="shared" si="121"/>
        <v/>
      </c>
      <c r="AE327" s="265" t="str">
        <f t="shared" si="121"/>
        <v/>
      </c>
      <c r="AF327" s="265" t="str">
        <f t="shared" si="121"/>
        <v/>
      </c>
      <c r="AG327" s="265" t="str">
        <f t="shared" si="121"/>
        <v/>
      </c>
      <c r="AH327" s="265" t="str">
        <f t="shared" si="121"/>
        <v/>
      </c>
      <c r="AI327" s="265" t="str">
        <f t="shared" si="121"/>
        <v/>
      </c>
      <c r="AJ327" s="265" t="str">
        <f t="shared" si="121"/>
        <v/>
      </c>
      <c r="AK327" s="265" t="str">
        <f t="shared" si="121"/>
        <v/>
      </c>
      <c r="AL327" s="265" t="str">
        <f t="shared" si="121"/>
        <v/>
      </c>
      <c r="AM327" s="265" t="str">
        <f t="shared" si="121"/>
        <v/>
      </c>
      <c r="AN327" s="265" t="str">
        <f t="shared" si="121"/>
        <v/>
      </c>
      <c r="AO327" s="266" t="str">
        <f t="shared" si="121"/>
        <v/>
      </c>
    </row>
    <row r="328" spans="2:41" ht="12.45" customHeight="1" x14ac:dyDescent="0.3">
      <c r="B328" s="456"/>
      <c r="C328" s="429" t="s">
        <v>119</v>
      </c>
      <c r="D328" s="432" t="s">
        <v>110</v>
      </c>
      <c r="E328" s="227" t="s">
        <v>46</v>
      </c>
      <c r="F328" s="203" t="s">
        <v>38</v>
      </c>
      <c r="G328" s="230"/>
      <c r="H328" s="228"/>
      <c r="I328" s="230"/>
      <c r="J328" s="232"/>
      <c r="K328" s="234"/>
      <c r="L328" s="230"/>
      <c r="M328" s="230"/>
      <c r="N328" s="230"/>
      <c r="O328" s="235"/>
      <c r="P328" s="235"/>
      <c r="Q328" s="235"/>
      <c r="R328" s="235"/>
      <c r="S328" s="235"/>
      <c r="T328" s="235"/>
      <c r="U328" s="235"/>
      <c r="V328" s="235"/>
      <c r="W328" s="235"/>
      <c r="X328" s="235"/>
      <c r="Y328" s="235"/>
      <c r="Z328" s="235"/>
      <c r="AA328" s="235"/>
      <c r="AB328" s="235"/>
      <c r="AC328" s="235"/>
      <c r="AD328" s="239"/>
      <c r="AE328" s="235"/>
      <c r="AF328" s="235"/>
      <c r="AG328" s="235"/>
      <c r="AH328" s="235"/>
      <c r="AI328" s="235"/>
      <c r="AJ328" s="235"/>
      <c r="AK328" s="235"/>
      <c r="AL328" s="235"/>
      <c r="AM328" s="239"/>
      <c r="AN328" s="239"/>
      <c r="AO328" s="241"/>
    </row>
    <row r="329" spans="2:41" ht="12.45" customHeight="1" x14ac:dyDescent="0.3">
      <c r="B329" s="456"/>
      <c r="C329" s="430"/>
      <c r="D329" s="424"/>
      <c r="E329" s="224" t="s">
        <v>109</v>
      </c>
      <c r="F329" s="203" t="s">
        <v>38</v>
      </c>
      <c r="G329" s="231"/>
      <c r="H329" s="229"/>
      <c r="I329" s="203"/>
      <c r="J329" s="233"/>
      <c r="K329" s="202"/>
      <c r="L329" s="203"/>
      <c r="M329" s="203"/>
      <c r="N329" s="203"/>
      <c r="O329" s="236"/>
      <c r="P329" s="236"/>
      <c r="Q329" s="236"/>
      <c r="R329" s="236"/>
      <c r="S329" s="236"/>
      <c r="T329" s="236"/>
      <c r="U329" s="236"/>
      <c r="V329" s="236"/>
      <c r="W329" s="236"/>
      <c r="X329" s="236"/>
      <c r="Y329" s="236"/>
      <c r="Z329" s="236"/>
      <c r="AA329" s="236"/>
      <c r="AB329" s="236"/>
      <c r="AC329" s="236"/>
      <c r="AD329" s="240"/>
      <c r="AE329" s="236"/>
      <c r="AF329" s="236"/>
      <c r="AG329" s="236"/>
      <c r="AH329" s="236"/>
      <c r="AI329" s="236"/>
      <c r="AJ329" s="236"/>
      <c r="AK329" s="236"/>
      <c r="AL329" s="236"/>
      <c r="AM329" s="240"/>
      <c r="AN329" s="240"/>
      <c r="AO329" s="242"/>
    </row>
    <row r="330" spans="2:41" ht="12.45" customHeight="1" x14ac:dyDescent="0.3">
      <c r="B330" s="456"/>
      <c r="C330" s="430"/>
      <c r="D330" s="424"/>
      <c r="E330" s="224" t="s">
        <v>127</v>
      </c>
      <c r="F330" s="203" t="s">
        <v>38</v>
      </c>
      <c r="G330" s="203"/>
      <c r="H330" s="218"/>
      <c r="I330" s="203"/>
      <c r="J330" s="218"/>
      <c r="K330" s="202"/>
      <c r="L330" s="203"/>
      <c r="M330" s="203"/>
      <c r="N330" s="203"/>
      <c r="O330" s="236"/>
      <c r="P330" s="236"/>
      <c r="Q330" s="236"/>
      <c r="R330" s="236"/>
      <c r="S330" s="236"/>
      <c r="T330" s="236"/>
      <c r="U330" s="236"/>
      <c r="V330" s="236"/>
      <c r="W330" s="236"/>
      <c r="X330" s="236"/>
      <c r="Y330" s="236"/>
      <c r="Z330" s="236"/>
      <c r="AA330" s="236"/>
      <c r="AB330" s="236"/>
      <c r="AC330" s="251"/>
      <c r="AD330" s="240"/>
      <c r="AE330" s="236"/>
      <c r="AF330" s="236"/>
      <c r="AG330" s="236"/>
      <c r="AH330" s="236"/>
      <c r="AI330" s="236"/>
      <c r="AJ330" s="236"/>
      <c r="AK330" s="236"/>
      <c r="AL330" s="236"/>
      <c r="AM330" s="240"/>
      <c r="AN330" s="240"/>
      <c r="AO330" s="242"/>
    </row>
    <row r="331" spans="2:41" ht="12.45" customHeight="1" x14ac:dyDescent="0.3">
      <c r="B331" s="456"/>
      <c r="C331" s="430"/>
      <c r="D331" s="425"/>
      <c r="E331" s="220" t="s">
        <v>126</v>
      </c>
      <c r="F331" s="321" t="s">
        <v>38</v>
      </c>
      <c r="G331" s="200" t="str">
        <f>IF(AND(G328&lt;&gt;"",G329&lt;&gt;"",G330&lt;&gt;""),G328*G329*G330,"")</f>
        <v/>
      </c>
      <c r="H331" s="198" t="str">
        <f>IF(AND(H328&lt;&gt;"",H329&lt;&gt;"",H330&lt;&gt;""),H328*H329*H330,"")</f>
        <v/>
      </c>
      <c r="I331" s="200" t="str">
        <f t="shared" ref="I331:AJ331" si="122">IF(AND(I328&lt;&gt;"",I329&lt;&gt;"",I330&lt;&gt;""),I328*I329*I330,"")</f>
        <v/>
      </c>
      <c r="J331" s="200" t="str">
        <f t="shared" si="122"/>
        <v/>
      </c>
      <c r="K331" s="200" t="str">
        <f t="shared" si="122"/>
        <v/>
      </c>
      <c r="L331" s="204" t="str">
        <f t="shared" si="122"/>
        <v/>
      </c>
      <c r="M331" s="204" t="str">
        <f t="shared" si="122"/>
        <v/>
      </c>
      <c r="N331" s="204" t="str">
        <f t="shared" si="122"/>
        <v/>
      </c>
      <c r="O331" s="204" t="str">
        <f t="shared" si="122"/>
        <v/>
      </c>
      <c r="P331" s="204" t="str">
        <f t="shared" si="122"/>
        <v/>
      </c>
      <c r="Q331" s="204" t="str">
        <f t="shared" si="122"/>
        <v/>
      </c>
      <c r="R331" s="204" t="str">
        <f t="shared" si="122"/>
        <v/>
      </c>
      <c r="S331" s="204" t="str">
        <f t="shared" si="122"/>
        <v/>
      </c>
      <c r="T331" s="204" t="str">
        <f t="shared" si="122"/>
        <v/>
      </c>
      <c r="U331" s="204" t="str">
        <f t="shared" si="122"/>
        <v/>
      </c>
      <c r="V331" s="204" t="str">
        <f t="shared" si="122"/>
        <v/>
      </c>
      <c r="W331" s="204" t="str">
        <f t="shared" si="122"/>
        <v/>
      </c>
      <c r="X331" s="204" t="str">
        <f t="shared" si="122"/>
        <v/>
      </c>
      <c r="Y331" s="204" t="str">
        <f t="shared" si="122"/>
        <v/>
      </c>
      <c r="Z331" s="204" t="str">
        <f t="shared" si="122"/>
        <v/>
      </c>
      <c r="AA331" s="204" t="str">
        <f t="shared" si="122"/>
        <v/>
      </c>
      <c r="AB331" s="204" t="str">
        <f t="shared" si="122"/>
        <v/>
      </c>
      <c r="AC331" s="204" t="str">
        <f t="shared" si="122"/>
        <v/>
      </c>
      <c r="AD331" s="200" t="str">
        <f t="shared" si="122"/>
        <v/>
      </c>
      <c r="AE331" s="200" t="str">
        <f t="shared" si="122"/>
        <v/>
      </c>
      <c r="AF331" s="200" t="str">
        <f t="shared" si="122"/>
        <v/>
      </c>
      <c r="AG331" s="200" t="str">
        <f t="shared" si="122"/>
        <v/>
      </c>
      <c r="AH331" s="204" t="str">
        <f t="shared" si="122"/>
        <v/>
      </c>
      <c r="AI331" s="204" t="str">
        <f t="shared" si="122"/>
        <v/>
      </c>
      <c r="AJ331" s="204" t="str">
        <f t="shared" si="122"/>
        <v/>
      </c>
      <c r="AK331" s="204" t="str">
        <f>IF(AND(AK328&lt;&gt;"",AK329&lt;&gt;"",AK330&lt;&gt;""),AK328*AK329*AK330,"")</f>
        <v/>
      </c>
      <c r="AL331" s="204" t="str">
        <f t="shared" ref="AL331:AO331" si="123">IF(AND(AL328&lt;&gt;"",AL329&lt;&gt;"",AL330&lt;&gt;""),AL328*AL329*AL330,"")</f>
        <v/>
      </c>
      <c r="AM331" s="204" t="str">
        <f t="shared" si="123"/>
        <v/>
      </c>
      <c r="AN331" s="204" t="str">
        <f t="shared" si="123"/>
        <v/>
      </c>
      <c r="AO331" s="210" t="str">
        <f t="shared" si="123"/>
        <v/>
      </c>
    </row>
    <row r="332" spans="2:41" ht="12.45" customHeight="1" x14ac:dyDescent="0.3">
      <c r="B332" s="456"/>
      <c r="C332" s="430"/>
      <c r="D332" s="426" t="s">
        <v>110</v>
      </c>
      <c r="E332" s="243" t="s">
        <v>46</v>
      </c>
      <c r="F332" s="203" t="s">
        <v>38</v>
      </c>
      <c r="G332" s="203"/>
      <c r="H332" s="203"/>
      <c r="I332" s="202"/>
      <c r="J332" s="244"/>
      <c r="K332" s="244"/>
      <c r="L332" s="203"/>
      <c r="M332" s="203"/>
      <c r="N332" s="250"/>
      <c r="O332" s="251"/>
      <c r="P332" s="251"/>
      <c r="Q332" s="251"/>
      <c r="R332" s="251"/>
      <c r="S332" s="251"/>
      <c r="T332" s="251"/>
      <c r="U332" s="251"/>
      <c r="V332" s="251"/>
      <c r="W332" s="251"/>
      <c r="X332" s="236"/>
      <c r="Y332" s="240"/>
      <c r="Z332" s="236"/>
      <c r="AA332" s="236"/>
      <c r="AB332" s="240"/>
      <c r="AC332" s="236"/>
      <c r="AD332" s="237"/>
      <c r="AE332" s="238"/>
      <c r="AF332" s="236"/>
      <c r="AG332" s="236"/>
      <c r="AH332" s="249"/>
      <c r="AI332" s="249"/>
      <c r="AJ332" s="236"/>
      <c r="AK332" s="236"/>
      <c r="AL332" s="236"/>
      <c r="AM332" s="236"/>
      <c r="AN332" s="254"/>
      <c r="AO332" s="255"/>
    </row>
    <row r="333" spans="2:41" ht="12.45" customHeight="1" x14ac:dyDescent="0.3">
      <c r="B333" s="456"/>
      <c r="C333" s="430"/>
      <c r="D333" s="424"/>
      <c r="E333" s="245" t="s">
        <v>109</v>
      </c>
      <c r="F333" s="203" t="s">
        <v>38</v>
      </c>
      <c r="G333" s="246"/>
      <c r="H333" s="203"/>
      <c r="I333" s="231"/>
      <c r="J333" s="203"/>
      <c r="K333" s="218"/>
      <c r="L333" s="247"/>
      <c r="M333" s="247"/>
      <c r="N333" s="203"/>
      <c r="O333" s="236"/>
      <c r="P333" s="236"/>
      <c r="Q333" s="236"/>
      <c r="R333" s="236"/>
      <c r="S333" s="236"/>
      <c r="T333" s="236"/>
      <c r="U333" s="236"/>
      <c r="V333" s="236"/>
      <c r="W333" s="236"/>
      <c r="X333" s="236"/>
      <c r="Y333" s="240"/>
      <c r="Z333" s="236"/>
      <c r="AA333" s="236"/>
      <c r="AB333" s="240"/>
      <c r="AC333" s="249"/>
      <c r="AD333" s="252"/>
      <c r="AE333" s="253"/>
      <c r="AF333" s="236"/>
      <c r="AG333" s="249"/>
      <c r="AH333" s="249"/>
      <c r="AI333" s="249"/>
      <c r="AJ333" s="249"/>
      <c r="AK333" s="249"/>
      <c r="AL333" s="249"/>
      <c r="AM333" s="236"/>
      <c r="AN333" s="240"/>
      <c r="AO333" s="242"/>
    </row>
    <row r="334" spans="2:41" ht="12.45" customHeight="1" x14ac:dyDescent="0.3">
      <c r="B334" s="456"/>
      <c r="C334" s="430"/>
      <c r="D334" s="424"/>
      <c r="E334" s="245" t="s">
        <v>127</v>
      </c>
      <c r="F334" s="203" t="s">
        <v>38</v>
      </c>
      <c r="G334" s="202"/>
      <c r="H334" s="203"/>
      <c r="I334" s="203"/>
      <c r="J334" s="247"/>
      <c r="K334" s="248"/>
      <c r="L334" s="203"/>
      <c r="M334" s="203"/>
      <c r="N334" s="247"/>
      <c r="O334" s="249"/>
      <c r="P334" s="249"/>
      <c r="Q334" s="249"/>
      <c r="R334" s="249"/>
      <c r="S334" s="249"/>
      <c r="T334" s="249"/>
      <c r="U334" s="249"/>
      <c r="V334" s="249"/>
      <c r="W334" s="249"/>
      <c r="X334" s="236"/>
      <c r="Y334" s="240"/>
      <c r="Z334" s="236"/>
      <c r="AA334" s="236"/>
      <c r="AB334" s="240"/>
      <c r="AC334" s="249"/>
      <c r="AD334" s="252"/>
      <c r="AE334" s="253"/>
      <c r="AF334" s="236"/>
      <c r="AG334" s="249"/>
      <c r="AH334" s="236"/>
      <c r="AI334" s="236"/>
      <c r="AJ334" s="236"/>
      <c r="AK334" s="236"/>
      <c r="AL334" s="236"/>
      <c r="AM334" s="236"/>
      <c r="AN334" s="240"/>
      <c r="AO334" s="242"/>
    </row>
    <row r="335" spans="2:41" ht="12.45" customHeight="1" x14ac:dyDescent="0.3">
      <c r="B335" s="456"/>
      <c r="C335" s="430"/>
      <c r="D335" s="425"/>
      <c r="E335" s="220" t="s">
        <v>126</v>
      </c>
      <c r="F335" s="321" t="s">
        <v>38</v>
      </c>
      <c r="G335" s="259" t="str">
        <f>IF(AND(G332&lt;&gt;"",G333&lt;&gt;"",G334&lt;&gt;""),G332*G333*G334,"")</f>
        <v/>
      </c>
      <c r="H335" s="259" t="str">
        <f t="shared" ref="H335:AO335" si="124">IF(AND(H332&lt;&gt;"",H333&lt;&gt;"",H334&lt;&gt;""),H332*H333*H334,"")</f>
        <v/>
      </c>
      <c r="I335" s="259" t="str">
        <f t="shared" si="124"/>
        <v/>
      </c>
      <c r="J335" s="259" t="str">
        <f t="shared" si="124"/>
        <v/>
      </c>
      <c r="K335" s="259" t="str">
        <f t="shared" si="124"/>
        <v/>
      </c>
      <c r="L335" s="259" t="str">
        <f t="shared" si="124"/>
        <v/>
      </c>
      <c r="M335" s="259" t="str">
        <f t="shared" si="124"/>
        <v/>
      </c>
      <c r="N335" s="259" t="str">
        <f t="shared" si="124"/>
        <v/>
      </c>
      <c r="O335" s="259" t="str">
        <f t="shared" si="124"/>
        <v/>
      </c>
      <c r="P335" s="259" t="str">
        <f t="shared" si="124"/>
        <v/>
      </c>
      <c r="Q335" s="259" t="str">
        <f t="shared" si="124"/>
        <v/>
      </c>
      <c r="R335" s="259" t="str">
        <f t="shared" si="124"/>
        <v/>
      </c>
      <c r="S335" s="259" t="str">
        <f t="shared" si="124"/>
        <v/>
      </c>
      <c r="T335" s="259" t="str">
        <f t="shared" si="124"/>
        <v/>
      </c>
      <c r="U335" s="259" t="str">
        <f t="shared" si="124"/>
        <v/>
      </c>
      <c r="V335" s="259" t="str">
        <f t="shared" si="124"/>
        <v/>
      </c>
      <c r="W335" s="259" t="str">
        <f t="shared" si="124"/>
        <v/>
      </c>
      <c r="X335" s="259" t="str">
        <f t="shared" si="124"/>
        <v/>
      </c>
      <c r="Y335" s="260" t="str">
        <f t="shared" si="124"/>
        <v/>
      </c>
      <c r="Z335" s="261" t="str">
        <f t="shared" si="124"/>
        <v/>
      </c>
      <c r="AA335" s="259" t="str">
        <f t="shared" si="124"/>
        <v/>
      </c>
      <c r="AB335" s="260" t="str">
        <f t="shared" si="124"/>
        <v/>
      </c>
      <c r="AC335" s="261" t="str">
        <f t="shared" si="124"/>
        <v/>
      </c>
      <c r="AD335" s="259" t="str">
        <f t="shared" si="124"/>
        <v/>
      </c>
      <c r="AE335" s="259" t="str">
        <f t="shared" si="124"/>
        <v/>
      </c>
      <c r="AF335" s="259" t="str">
        <f t="shared" si="124"/>
        <v/>
      </c>
      <c r="AG335" s="259" t="str">
        <f t="shared" si="124"/>
        <v/>
      </c>
      <c r="AH335" s="259" t="str">
        <f t="shared" si="124"/>
        <v/>
      </c>
      <c r="AI335" s="259" t="str">
        <f t="shared" si="124"/>
        <v/>
      </c>
      <c r="AJ335" s="259" t="str">
        <f t="shared" si="124"/>
        <v/>
      </c>
      <c r="AK335" s="259" t="str">
        <f t="shared" si="124"/>
        <v/>
      </c>
      <c r="AL335" s="259" t="str">
        <f t="shared" si="124"/>
        <v/>
      </c>
      <c r="AM335" s="259" t="str">
        <f t="shared" si="124"/>
        <v/>
      </c>
      <c r="AN335" s="259" t="str">
        <f t="shared" si="124"/>
        <v/>
      </c>
      <c r="AO335" s="262" t="str">
        <f t="shared" si="124"/>
        <v/>
      </c>
    </row>
    <row r="336" spans="2:41" ht="12.45" customHeight="1" x14ac:dyDescent="0.3">
      <c r="B336" s="456"/>
      <c r="C336" s="430"/>
      <c r="D336" s="426" t="s">
        <v>110</v>
      </c>
      <c r="E336" s="243" t="s">
        <v>46</v>
      </c>
      <c r="F336" s="203" t="s">
        <v>38</v>
      </c>
      <c r="G336" s="247"/>
      <c r="H336" s="247"/>
      <c r="I336" s="256"/>
      <c r="J336" s="257"/>
      <c r="K336" s="257"/>
      <c r="L336" s="247"/>
      <c r="M336" s="247"/>
      <c r="N336" s="250"/>
      <c r="O336" s="251"/>
      <c r="P336" s="251"/>
      <c r="Q336" s="251"/>
      <c r="R336" s="251"/>
      <c r="S336" s="251"/>
      <c r="T336" s="251"/>
      <c r="U336" s="251"/>
      <c r="V336" s="251"/>
      <c r="W336" s="251"/>
      <c r="X336" s="249"/>
      <c r="Y336" s="254"/>
      <c r="Z336" s="249"/>
      <c r="AA336" s="249"/>
      <c r="AB336" s="254"/>
      <c r="AC336" s="249"/>
      <c r="AD336" s="252"/>
      <c r="AE336" s="258"/>
      <c r="AF336" s="249"/>
      <c r="AG336" s="249"/>
      <c r="AH336" s="249"/>
      <c r="AI336" s="249"/>
      <c r="AJ336" s="249"/>
      <c r="AK336" s="249"/>
      <c r="AL336" s="249"/>
      <c r="AM336" s="249"/>
      <c r="AN336" s="254"/>
      <c r="AO336" s="255"/>
    </row>
    <row r="337" spans="2:41" ht="12.45" customHeight="1" x14ac:dyDescent="0.3">
      <c r="B337" s="456"/>
      <c r="C337" s="430"/>
      <c r="D337" s="424"/>
      <c r="E337" s="245" t="s">
        <v>109</v>
      </c>
      <c r="F337" s="203" t="s">
        <v>38</v>
      </c>
      <c r="G337" s="246"/>
      <c r="H337" s="203"/>
      <c r="I337" s="231"/>
      <c r="J337" s="203"/>
      <c r="K337" s="218"/>
      <c r="L337" s="247"/>
      <c r="M337" s="247"/>
      <c r="N337" s="203"/>
      <c r="O337" s="236"/>
      <c r="P337" s="236"/>
      <c r="Q337" s="236"/>
      <c r="R337" s="236"/>
      <c r="S337" s="236"/>
      <c r="T337" s="236"/>
      <c r="U337" s="236"/>
      <c r="V337" s="236"/>
      <c r="W337" s="236"/>
      <c r="X337" s="236"/>
      <c r="Y337" s="240"/>
      <c r="Z337" s="236"/>
      <c r="AA337" s="236"/>
      <c r="AB337" s="240"/>
      <c r="AC337" s="249"/>
      <c r="AD337" s="252"/>
      <c r="AE337" s="253"/>
      <c r="AF337" s="236"/>
      <c r="AG337" s="249"/>
      <c r="AH337" s="249"/>
      <c r="AI337" s="249"/>
      <c r="AJ337" s="249"/>
      <c r="AK337" s="249"/>
      <c r="AL337" s="249"/>
      <c r="AM337" s="236"/>
      <c r="AN337" s="240"/>
      <c r="AO337" s="242"/>
    </row>
    <row r="338" spans="2:41" ht="12.45" customHeight="1" x14ac:dyDescent="0.3">
      <c r="B338" s="456"/>
      <c r="C338" s="430"/>
      <c r="D338" s="424"/>
      <c r="E338" s="245" t="s">
        <v>127</v>
      </c>
      <c r="F338" s="203" t="s">
        <v>38</v>
      </c>
      <c r="G338" s="202"/>
      <c r="H338" s="203"/>
      <c r="I338" s="203"/>
      <c r="J338" s="203"/>
      <c r="K338" s="218"/>
      <c r="L338" s="203"/>
      <c r="M338" s="203"/>
      <c r="N338" s="203"/>
      <c r="O338" s="236"/>
      <c r="P338" s="236"/>
      <c r="Q338" s="236"/>
      <c r="R338" s="236"/>
      <c r="S338" s="236"/>
      <c r="T338" s="236"/>
      <c r="U338" s="236"/>
      <c r="V338" s="236"/>
      <c r="W338" s="236"/>
      <c r="X338" s="236"/>
      <c r="Y338" s="240"/>
      <c r="Z338" s="236"/>
      <c r="AA338" s="236"/>
      <c r="AB338" s="240"/>
      <c r="AC338" s="236"/>
      <c r="AD338" s="237"/>
      <c r="AE338" s="263"/>
      <c r="AF338" s="236"/>
      <c r="AG338" s="236"/>
      <c r="AH338" s="236"/>
      <c r="AI338" s="236"/>
      <c r="AJ338" s="236"/>
      <c r="AK338" s="236"/>
      <c r="AL338" s="236"/>
      <c r="AM338" s="236"/>
      <c r="AN338" s="240"/>
      <c r="AO338" s="242"/>
    </row>
    <row r="339" spans="2:41" ht="12.45" customHeight="1" x14ac:dyDescent="0.3">
      <c r="B339" s="456"/>
      <c r="C339" s="430"/>
      <c r="D339" s="425"/>
      <c r="E339" s="221" t="s">
        <v>126</v>
      </c>
      <c r="F339" s="321" t="s">
        <v>38</v>
      </c>
      <c r="G339" s="259" t="str">
        <f>IF(AND(G336&lt;&gt;"",G337&lt;&gt;"",G338&lt;&gt;""),G336*G337*G338,"")</f>
        <v/>
      </c>
      <c r="H339" s="259" t="str">
        <f t="shared" ref="H339:AO339" si="125">IF(AND(H336&lt;&gt;"",H337&lt;&gt;"",H338&lt;&gt;""),H336*H337*H338,"")</f>
        <v/>
      </c>
      <c r="I339" s="259" t="str">
        <f t="shared" si="125"/>
        <v/>
      </c>
      <c r="J339" s="259" t="str">
        <f t="shared" si="125"/>
        <v/>
      </c>
      <c r="K339" s="259" t="str">
        <f t="shared" si="125"/>
        <v/>
      </c>
      <c r="L339" s="259" t="str">
        <f t="shared" si="125"/>
        <v/>
      </c>
      <c r="M339" s="259" t="str">
        <f t="shared" si="125"/>
        <v/>
      </c>
      <c r="N339" s="259" t="str">
        <f t="shared" si="125"/>
        <v/>
      </c>
      <c r="O339" s="259" t="str">
        <f t="shared" si="125"/>
        <v/>
      </c>
      <c r="P339" s="259" t="str">
        <f t="shared" si="125"/>
        <v/>
      </c>
      <c r="Q339" s="259" t="str">
        <f t="shared" si="125"/>
        <v/>
      </c>
      <c r="R339" s="259" t="str">
        <f t="shared" si="125"/>
        <v/>
      </c>
      <c r="S339" s="259" t="str">
        <f t="shared" si="125"/>
        <v/>
      </c>
      <c r="T339" s="259" t="str">
        <f t="shared" si="125"/>
        <v/>
      </c>
      <c r="U339" s="259" t="str">
        <f t="shared" si="125"/>
        <v/>
      </c>
      <c r="V339" s="259" t="str">
        <f t="shared" si="125"/>
        <v/>
      </c>
      <c r="W339" s="259" t="str">
        <f t="shared" si="125"/>
        <v/>
      </c>
      <c r="X339" s="259" t="str">
        <f t="shared" si="125"/>
        <v/>
      </c>
      <c r="Y339" s="259" t="str">
        <f t="shared" si="125"/>
        <v/>
      </c>
      <c r="Z339" s="259" t="str">
        <f t="shared" si="125"/>
        <v/>
      </c>
      <c r="AA339" s="259" t="str">
        <f t="shared" si="125"/>
        <v/>
      </c>
      <c r="AB339" s="259" t="str">
        <f t="shared" si="125"/>
        <v/>
      </c>
      <c r="AC339" s="259" t="str">
        <f t="shared" si="125"/>
        <v/>
      </c>
      <c r="AD339" s="259" t="str">
        <f t="shared" si="125"/>
        <v/>
      </c>
      <c r="AE339" s="259" t="str">
        <f t="shared" si="125"/>
        <v/>
      </c>
      <c r="AF339" s="259" t="str">
        <f t="shared" si="125"/>
        <v/>
      </c>
      <c r="AG339" s="259" t="str">
        <f t="shared" si="125"/>
        <v/>
      </c>
      <c r="AH339" s="259" t="str">
        <f t="shared" si="125"/>
        <v/>
      </c>
      <c r="AI339" s="259" t="str">
        <f t="shared" si="125"/>
        <v/>
      </c>
      <c r="AJ339" s="259" t="str">
        <f t="shared" si="125"/>
        <v/>
      </c>
      <c r="AK339" s="259" t="str">
        <f t="shared" si="125"/>
        <v/>
      </c>
      <c r="AL339" s="259" t="str">
        <f t="shared" si="125"/>
        <v/>
      </c>
      <c r="AM339" s="259" t="str">
        <f t="shared" si="125"/>
        <v/>
      </c>
      <c r="AN339" s="259" t="str">
        <f t="shared" si="125"/>
        <v/>
      </c>
      <c r="AO339" s="262" t="str">
        <f t="shared" si="125"/>
        <v/>
      </c>
    </row>
    <row r="340" spans="2:41" ht="12.45" customHeight="1" x14ac:dyDescent="0.3">
      <c r="B340" s="456"/>
      <c r="C340" s="430"/>
      <c r="D340" s="426" t="s">
        <v>110</v>
      </c>
      <c r="E340" s="264" t="s">
        <v>46</v>
      </c>
      <c r="F340" s="203" t="s">
        <v>38</v>
      </c>
      <c r="G340" s="247"/>
      <c r="H340" s="247"/>
      <c r="I340" s="256"/>
      <c r="J340" s="257"/>
      <c r="K340" s="257"/>
      <c r="L340" s="247"/>
      <c r="M340" s="247"/>
      <c r="N340" s="250"/>
      <c r="O340" s="251"/>
      <c r="P340" s="251"/>
      <c r="Q340" s="251"/>
      <c r="R340" s="251"/>
      <c r="S340" s="251"/>
      <c r="T340" s="251"/>
      <c r="U340" s="251"/>
      <c r="V340" s="251"/>
      <c r="W340" s="251"/>
      <c r="X340" s="249"/>
      <c r="Y340" s="254"/>
      <c r="Z340" s="249"/>
      <c r="AA340" s="249"/>
      <c r="AB340" s="254"/>
      <c r="AC340" s="249"/>
      <c r="AD340" s="252"/>
      <c r="AE340" s="258"/>
      <c r="AF340" s="249"/>
      <c r="AG340" s="249"/>
      <c r="AH340" s="249"/>
      <c r="AI340" s="249"/>
      <c r="AJ340" s="249"/>
      <c r="AK340" s="249"/>
      <c r="AL340" s="249"/>
      <c r="AM340" s="249"/>
      <c r="AN340" s="254"/>
      <c r="AO340" s="255"/>
    </row>
    <row r="341" spans="2:41" ht="12.45" customHeight="1" x14ac:dyDescent="0.3">
      <c r="B341" s="456"/>
      <c r="C341" s="430"/>
      <c r="D341" s="424"/>
      <c r="E341" s="245" t="s">
        <v>109</v>
      </c>
      <c r="F341" s="203" t="s">
        <v>38</v>
      </c>
      <c r="G341" s="246"/>
      <c r="H341" s="203"/>
      <c r="I341" s="231"/>
      <c r="J341" s="203"/>
      <c r="K341" s="218"/>
      <c r="L341" s="247"/>
      <c r="M341" s="247"/>
      <c r="N341" s="203"/>
      <c r="O341" s="236"/>
      <c r="P341" s="236"/>
      <c r="Q341" s="236"/>
      <c r="R341" s="236"/>
      <c r="S341" s="236"/>
      <c r="T341" s="236"/>
      <c r="U341" s="236"/>
      <c r="V341" s="236"/>
      <c r="W341" s="236"/>
      <c r="X341" s="236"/>
      <c r="Y341" s="240"/>
      <c r="Z341" s="236"/>
      <c r="AA341" s="236"/>
      <c r="AB341" s="240"/>
      <c r="AC341" s="249"/>
      <c r="AD341" s="252"/>
      <c r="AE341" s="253"/>
      <c r="AF341" s="236"/>
      <c r="AG341" s="249"/>
      <c r="AH341" s="249"/>
      <c r="AI341" s="249"/>
      <c r="AJ341" s="249"/>
      <c r="AK341" s="249"/>
      <c r="AL341" s="249"/>
      <c r="AM341" s="236"/>
      <c r="AN341" s="240"/>
      <c r="AO341" s="242"/>
    </row>
    <row r="342" spans="2:41" ht="12.45" customHeight="1" x14ac:dyDescent="0.3">
      <c r="B342" s="456"/>
      <c r="C342" s="430"/>
      <c r="D342" s="424"/>
      <c r="E342" s="245" t="s">
        <v>127</v>
      </c>
      <c r="F342" s="203" t="s">
        <v>38</v>
      </c>
      <c r="G342" s="202"/>
      <c r="H342" s="203"/>
      <c r="I342" s="203"/>
      <c r="J342" s="203"/>
      <c r="K342" s="218"/>
      <c r="L342" s="203"/>
      <c r="M342" s="203"/>
      <c r="N342" s="203"/>
      <c r="O342" s="236"/>
      <c r="P342" s="236"/>
      <c r="Q342" s="236"/>
      <c r="R342" s="236"/>
      <c r="S342" s="236"/>
      <c r="T342" s="236"/>
      <c r="U342" s="236"/>
      <c r="V342" s="236"/>
      <c r="W342" s="236"/>
      <c r="X342" s="236"/>
      <c r="Y342" s="240"/>
      <c r="Z342" s="236"/>
      <c r="AA342" s="236"/>
      <c r="AB342" s="240"/>
      <c r="AC342" s="236"/>
      <c r="AD342" s="237"/>
      <c r="AE342" s="263"/>
      <c r="AF342" s="236"/>
      <c r="AG342" s="236"/>
      <c r="AH342" s="236"/>
      <c r="AI342" s="236"/>
      <c r="AJ342" s="236"/>
      <c r="AK342" s="236"/>
      <c r="AL342" s="236"/>
      <c r="AM342" s="236"/>
      <c r="AN342" s="240"/>
      <c r="AO342" s="242"/>
    </row>
    <row r="343" spans="2:41" ht="12.45" customHeight="1" x14ac:dyDescent="0.3">
      <c r="B343" s="456"/>
      <c r="C343" s="430"/>
      <c r="D343" s="425"/>
      <c r="E343" s="221" t="s">
        <v>126</v>
      </c>
      <c r="F343" s="321" t="s">
        <v>38</v>
      </c>
      <c r="G343" s="259" t="str">
        <f>IF(AND(G340&lt;&gt;"",G341&lt;&gt;"",G342&lt;&gt;""),G340*G341*G342,"")</f>
        <v/>
      </c>
      <c r="H343" s="259" t="str">
        <f t="shared" ref="H343:AO343" si="126">IF(AND(H340&lt;&gt;"",H341&lt;&gt;"",H342&lt;&gt;""),H340*H341*H342,"")</f>
        <v/>
      </c>
      <c r="I343" s="259" t="str">
        <f t="shared" si="126"/>
        <v/>
      </c>
      <c r="J343" s="259" t="str">
        <f t="shared" si="126"/>
        <v/>
      </c>
      <c r="K343" s="259" t="str">
        <f t="shared" si="126"/>
        <v/>
      </c>
      <c r="L343" s="259" t="str">
        <f t="shared" si="126"/>
        <v/>
      </c>
      <c r="M343" s="259" t="str">
        <f t="shared" si="126"/>
        <v/>
      </c>
      <c r="N343" s="259" t="str">
        <f t="shared" si="126"/>
        <v/>
      </c>
      <c r="O343" s="259" t="str">
        <f t="shared" si="126"/>
        <v/>
      </c>
      <c r="P343" s="259" t="str">
        <f t="shared" si="126"/>
        <v/>
      </c>
      <c r="Q343" s="259" t="str">
        <f t="shared" si="126"/>
        <v/>
      </c>
      <c r="R343" s="259" t="str">
        <f t="shared" si="126"/>
        <v/>
      </c>
      <c r="S343" s="259" t="str">
        <f t="shared" si="126"/>
        <v/>
      </c>
      <c r="T343" s="259" t="str">
        <f t="shared" si="126"/>
        <v/>
      </c>
      <c r="U343" s="259" t="str">
        <f t="shared" si="126"/>
        <v/>
      </c>
      <c r="V343" s="259" t="str">
        <f t="shared" si="126"/>
        <v/>
      </c>
      <c r="W343" s="259" t="str">
        <f t="shared" si="126"/>
        <v/>
      </c>
      <c r="X343" s="259" t="str">
        <f t="shared" si="126"/>
        <v/>
      </c>
      <c r="Y343" s="259" t="str">
        <f t="shared" si="126"/>
        <v/>
      </c>
      <c r="Z343" s="259" t="str">
        <f t="shared" si="126"/>
        <v/>
      </c>
      <c r="AA343" s="259" t="str">
        <f t="shared" si="126"/>
        <v/>
      </c>
      <c r="AB343" s="259" t="str">
        <f t="shared" si="126"/>
        <v/>
      </c>
      <c r="AC343" s="259" t="str">
        <f t="shared" si="126"/>
        <v/>
      </c>
      <c r="AD343" s="259" t="str">
        <f t="shared" si="126"/>
        <v/>
      </c>
      <c r="AE343" s="259" t="str">
        <f t="shared" si="126"/>
        <v/>
      </c>
      <c r="AF343" s="259" t="str">
        <f t="shared" si="126"/>
        <v/>
      </c>
      <c r="AG343" s="259" t="str">
        <f t="shared" si="126"/>
        <v/>
      </c>
      <c r="AH343" s="259" t="str">
        <f t="shared" si="126"/>
        <v/>
      </c>
      <c r="AI343" s="259" t="str">
        <f t="shared" si="126"/>
        <v/>
      </c>
      <c r="AJ343" s="259" t="str">
        <f t="shared" si="126"/>
        <v/>
      </c>
      <c r="AK343" s="259" t="str">
        <f t="shared" si="126"/>
        <v/>
      </c>
      <c r="AL343" s="259" t="str">
        <f t="shared" si="126"/>
        <v/>
      </c>
      <c r="AM343" s="259" t="str">
        <f t="shared" si="126"/>
        <v/>
      </c>
      <c r="AN343" s="259" t="str">
        <f t="shared" si="126"/>
        <v/>
      </c>
      <c r="AO343" s="262" t="str">
        <f t="shared" si="126"/>
        <v/>
      </c>
    </row>
    <row r="344" spans="2:41" ht="12.45" customHeight="1" x14ac:dyDescent="0.3">
      <c r="B344" s="456"/>
      <c r="C344" s="430"/>
      <c r="D344" s="426" t="s">
        <v>110</v>
      </c>
      <c r="E344" s="264" t="s">
        <v>46</v>
      </c>
      <c r="F344" s="203" t="s">
        <v>38</v>
      </c>
      <c r="G344" s="247"/>
      <c r="H344" s="247"/>
      <c r="I344" s="256"/>
      <c r="J344" s="257"/>
      <c r="K344" s="257"/>
      <c r="L344" s="247"/>
      <c r="M344" s="247"/>
      <c r="N344" s="250"/>
      <c r="O344" s="251"/>
      <c r="P344" s="251"/>
      <c r="Q344" s="251"/>
      <c r="R344" s="251"/>
      <c r="S344" s="251"/>
      <c r="T344" s="251"/>
      <c r="U344" s="251"/>
      <c r="V344" s="251"/>
      <c r="W344" s="251"/>
      <c r="X344" s="249"/>
      <c r="Y344" s="254"/>
      <c r="Z344" s="249"/>
      <c r="AA344" s="249"/>
      <c r="AB344" s="254"/>
      <c r="AC344" s="249"/>
      <c r="AD344" s="252"/>
      <c r="AE344" s="258"/>
      <c r="AF344" s="249"/>
      <c r="AG344" s="249"/>
      <c r="AH344" s="249"/>
      <c r="AI344" s="249"/>
      <c r="AJ344" s="249"/>
      <c r="AK344" s="249"/>
      <c r="AL344" s="249"/>
      <c r="AM344" s="249"/>
      <c r="AN344" s="254"/>
      <c r="AO344" s="255"/>
    </row>
    <row r="345" spans="2:41" ht="12.45" customHeight="1" x14ac:dyDescent="0.3">
      <c r="B345" s="456"/>
      <c r="C345" s="430"/>
      <c r="D345" s="424"/>
      <c r="E345" s="245" t="s">
        <v>109</v>
      </c>
      <c r="F345" s="203" t="s">
        <v>38</v>
      </c>
      <c r="G345" s="246"/>
      <c r="H345" s="203"/>
      <c r="I345" s="231"/>
      <c r="J345" s="203"/>
      <c r="K345" s="218"/>
      <c r="L345" s="247"/>
      <c r="M345" s="247"/>
      <c r="N345" s="203"/>
      <c r="O345" s="236"/>
      <c r="P345" s="236"/>
      <c r="Q345" s="236"/>
      <c r="R345" s="236"/>
      <c r="S345" s="236"/>
      <c r="T345" s="236"/>
      <c r="U345" s="236"/>
      <c r="V345" s="236"/>
      <c r="W345" s="236"/>
      <c r="X345" s="236"/>
      <c r="Y345" s="240"/>
      <c r="Z345" s="236"/>
      <c r="AA345" s="236"/>
      <c r="AB345" s="240"/>
      <c r="AC345" s="249"/>
      <c r="AD345" s="252"/>
      <c r="AE345" s="253"/>
      <c r="AF345" s="236"/>
      <c r="AG345" s="249"/>
      <c r="AH345" s="249"/>
      <c r="AI345" s="249"/>
      <c r="AJ345" s="249"/>
      <c r="AK345" s="249"/>
      <c r="AL345" s="249"/>
      <c r="AM345" s="236"/>
      <c r="AN345" s="240"/>
      <c r="AO345" s="242"/>
    </row>
    <row r="346" spans="2:41" ht="12.45" customHeight="1" x14ac:dyDescent="0.3">
      <c r="B346" s="456"/>
      <c r="C346" s="430"/>
      <c r="D346" s="424"/>
      <c r="E346" s="245" t="s">
        <v>127</v>
      </c>
      <c r="F346" s="203" t="s">
        <v>38</v>
      </c>
      <c r="G346" s="202"/>
      <c r="H346" s="203"/>
      <c r="I346" s="203"/>
      <c r="J346" s="203"/>
      <c r="K346" s="218"/>
      <c r="L346" s="203"/>
      <c r="M346" s="203"/>
      <c r="N346" s="203"/>
      <c r="O346" s="236"/>
      <c r="P346" s="236"/>
      <c r="Q346" s="236"/>
      <c r="R346" s="236"/>
      <c r="S346" s="236"/>
      <c r="T346" s="236"/>
      <c r="U346" s="236"/>
      <c r="V346" s="236"/>
      <c r="W346" s="236"/>
      <c r="X346" s="236"/>
      <c r="Y346" s="240"/>
      <c r="Z346" s="236"/>
      <c r="AA346" s="236"/>
      <c r="AB346" s="240"/>
      <c r="AC346" s="236"/>
      <c r="AD346" s="237"/>
      <c r="AE346" s="263"/>
      <c r="AF346" s="236"/>
      <c r="AG346" s="236"/>
      <c r="AH346" s="236"/>
      <c r="AI346" s="236"/>
      <c r="AJ346" s="236"/>
      <c r="AK346" s="236"/>
      <c r="AL346" s="236"/>
      <c r="AM346" s="236"/>
      <c r="AN346" s="240"/>
      <c r="AO346" s="242"/>
    </row>
    <row r="347" spans="2:41" ht="12.45" customHeight="1" x14ac:dyDescent="0.3">
      <c r="B347" s="456"/>
      <c r="C347" s="430"/>
      <c r="D347" s="425"/>
      <c r="E347" s="221" t="s">
        <v>126</v>
      </c>
      <c r="F347" s="321" t="s">
        <v>38</v>
      </c>
      <c r="G347" s="259" t="str">
        <f>IF(AND(G344&lt;&gt;"",G345&lt;&gt;"",G346&lt;&gt;""),G344*G345*G346,"")</f>
        <v/>
      </c>
      <c r="H347" s="259" t="str">
        <f t="shared" ref="H347:AO347" si="127">IF(AND(H344&lt;&gt;"",H345&lt;&gt;"",H346&lt;&gt;""),H344*H345*H346,"")</f>
        <v/>
      </c>
      <c r="I347" s="259" t="str">
        <f t="shared" si="127"/>
        <v/>
      </c>
      <c r="J347" s="259" t="str">
        <f t="shared" si="127"/>
        <v/>
      </c>
      <c r="K347" s="259" t="str">
        <f t="shared" si="127"/>
        <v/>
      </c>
      <c r="L347" s="259" t="str">
        <f t="shared" si="127"/>
        <v/>
      </c>
      <c r="M347" s="259" t="str">
        <f t="shared" si="127"/>
        <v/>
      </c>
      <c r="N347" s="259" t="str">
        <f t="shared" si="127"/>
        <v/>
      </c>
      <c r="O347" s="259" t="str">
        <f t="shared" si="127"/>
        <v/>
      </c>
      <c r="P347" s="259" t="str">
        <f t="shared" si="127"/>
        <v/>
      </c>
      <c r="Q347" s="259" t="str">
        <f t="shared" si="127"/>
        <v/>
      </c>
      <c r="R347" s="259" t="str">
        <f t="shared" si="127"/>
        <v/>
      </c>
      <c r="S347" s="259" t="str">
        <f t="shared" si="127"/>
        <v/>
      </c>
      <c r="T347" s="259" t="str">
        <f t="shared" si="127"/>
        <v/>
      </c>
      <c r="U347" s="259" t="str">
        <f t="shared" si="127"/>
        <v/>
      </c>
      <c r="V347" s="259" t="str">
        <f t="shared" si="127"/>
        <v/>
      </c>
      <c r="W347" s="259" t="str">
        <f t="shared" si="127"/>
        <v/>
      </c>
      <c r="X347" s="259" t="str">
        <f t="shared" si="127"/>
        <v/>
      </c>
      <c r="Y347" s="259" t="str">
        <f t="shared" si="127"/>
        <v/>
      </c>
      <c r="Z347" s="259" t="str">
        <f t="shared" si="127"/>
        <v/>
      </c>
      <c r="AA347" s="259" t="str">
        <f t="shared" si="127"/>
        <v/>
      </c>
      <c r="AB347" s="259" t="str">
        <f t="shared" si="127"/>
        <v/>
      </c>
      <c r="AC347" s="259" t="str">
        <f t="shared" si="127"/>
        <v/>
      </c>
      <c r="AD347" s="259" t="str">
        <f t="shared" si="127"/>
        <v/>
      </c>
      <c r="AE347" s="259" t="str">
        <f t="shared" si="127"/>
        <v/>
      </c>
      <c r="AF347" s="259" t="str">
        <f t="shared" si="127"/>
        <v/>
      </c>
      <c r="AG347" s="259" t="str">
        <f t="shared" si="127"/>
        <v/>
      </c>
      <c r="AH347" s="259" t="str">
        <f t="shared" si="127"/>
        <v/>
      </c>
      <c r="AI347" s="259" t="str">
        <f t="shared" si="127"/>
        <v/>
      </c>
      <c r="AJ347" s="259" t="str">
        <f t="shared" si="127"/>
        <v/>
      </c>
      <c r="AK347" s="259" t="str">
        <f t="shared" si="127"/>
        <v/>
      </c>
      <c r="AL347" s="259" t="str">
        <f t="shared" si="127"/>
        <v/>
      </c>
      <c r="AM347" s="259" t="str">
        <f t="shared" si="127"/>
        <v/>
      </c>
      <c r="AN347" s="259" t="str">
        <f t="shared" si="127"/>
        <v/>
      </c>
      <c r="AO347" s="262" t="str">
        <f t="shared" si="127"/>
        <v/>
      </c>
    </row>
    <row r="348" spans="2:41" ht="12.45" customHeight="1" x14ac:dyDescent="0.3">
      <c r="B348" s="456"/>
      <c r="C348" s="430"/>
      <c r="D348" s="426" t="s">
        <v>110</v>
      </c>
      <c r="E348" s="264" t="s">
        <v>46</v>
      </c>
      <c r="F348" s="203" t="s">
        <v>38</v>
      </c>
      <c r="G348" s="247"/>
      <c r="H348" s="247"/>
      <c r="I348" s="256"/>
      <c r="J348" s="257"/>
      <c r="K348" s="257"/>
      <c r="L348" s="247"/>
      <c r="M348" s="247"/>
      <c r="N348" s="250"/>
      <c r="O348" s="251"/>
      <c r="P348" s="251"/>
      <c r="Q348" s="251"/>
      <c r="R348" s="251"/>
      <c r="S348" s="251"/>
      <c r="T348" s="251"/>
      <c r="U348" s="251"/>
      <c r="V348" s="251"/>
      <c r="W348" s="251"/>
      <c r="X348" s="249"/>
      <c r="Y348" s="254"/>
      <c r="Z348" s="249"/>
      <c r="AA348" s="249"/>
      <c r="AB348" s="254"/>
      <c r="AC348" s="249"/>
      <c r="AD348" s="252"/>
      <c r="AE348" s="258"/>
      <c r="AF348" s="249"/>
      <c r="AG348" s="249"/>
      <c r="AH348" s="249"/>
      <c r="AI348" s="249"/>
      <c r="AJ348" s="249"/>
      <c r="AK348" s="249"/>
      <c r="AL348" s="249"/>
      <c r="AM348" s="249"/>
      <c r="AN348" s="254"/>
      <c r="AO348" s="255"/>
    </row>
    <row r="349" spans="2:41" ht="12.45" customHeight="1" x14ac:dyDescent="0.3">
      <c r="B349" s="456"/>
      <c r="C349" s="430"/>
      <c r="D349" s="424"/>
      <c r="E349" s="245" t="s">
        <v>109</v>
      </c>
      <c r="F349" s="203" t="s">
        <v>38</v>
      </c>
      <c r="G349" s="246"/>
      <c r="H349" s="203"/>
      <c r="I349" s="231"/>
      <c r="J349" s="203"/>
      <c r="K349" s="218"/>
      <c r="L349" s="247"/>
      <c r="M349" s="247"/>
      <c r="N349" s="203"/>
      <c r="O349" s="236"/>
      <c r="P349" s="236"/>
      <c r="Q349" s="236"/>
      <c r="R349" s="236"/>
      <c r="S349" s="236"/>
      <c r="T349" s="236"/>
      <c r="U349" s="236"/>
      <c r="V349" s="236"/>
      <c r="W349" s="236"/>
      <c r="X349" s="236"/>
      <c r="Y349" s="240"/>
      <c r="Z349" s="236"/>
      <c r="AA349" s="236"/>
      <c r="AB349" s="240"/>
      <c r="AC349" s="249"/>
      <c r="AD349" s="252"/>
      <c r="AE349" s="253"/>
      <c r="AF349" s="236"/>
      <c r="AG349" s="249"/>
      <c r="AH349" s="249"/>
      <c r="AI349" s="249"/>
      <c r="AJ349" s="249"/>
      <c r="AK349" s="249"/>
      <c r="AL349" s="249"/>
      <c r="AM349" s="236"/>
      <c r="AN349" s="240"/>
      <c r="AO349" s="242"/>
    </row>
    <row r="350" spans="2:41" ht="12.45" customHeight="1" x14ac:dyDescent="0.3">
      <c r="B350" s="456"/>
      <c r="C350" s="430"/>
      <c r="D350" s="424"/>
      <c r="E350" s="245" t="s">
        <v>127</v>
      </c>
      <c r="F350" s="203" t="s">
        <v>38</v>
      </c>
      <c r="G350" s="202"/>
      <c r="H350" s="203"/>
      <c r="I350" s="203"/>
      <c r="J350" s="203"/>
      <c r="K350" s="218"/>
      <c r="L350" s="203"/>
      <c r="M350" s="203"/>
      <c r="N350" s="203"/>
      <c r="O350" s="236"/>
      <c r="P350" s="236"/>
      <c r="Q350" s="236"/>
      <c r="R350" s="236"/>
      <c r="S350" s="236"/>
      <c r="T350" s="236"/>
      <c r="U350" s="236"/>
      <c r="V350" s="236"/>
      <c r="W350" s="236"/>
      <c r="X350" s="236"/>
      <c r="Y350" s="240"/>
      <c r="Z350" s="236"/>
      <c r="AA350" s="236"/>
      <c r="AB350" s="240"/>
      <c r="AC350" s="236"/>
      <c r="AD350" s="237"/>
      <c r="AE350" s="263"/>
      <c r="AF350" s="236"/>
      <c r="AG350" s="236"/>
      <c r="AH350" s="236"/>
      <c r="AI350" s="236"/>
      <c r="AJ350" s="236"/>
      <c r="AK350" s="236"/>
      <c r="AL350" s="236"/>
      <c r="AM350" s="236"/>
      <c r="AN350" s="240"/>
      <c r="AO350" s="242"/>
    </row>
    <row r="351" spans="2:41" ht="12.45" customHeight="1" x14ac:dyDescent="0.3">
      <c r="B351" s="456"/>
      <c r="C351" s="430"/>
      <c r="D351" s="425"/>
      <c r="E351" s="221" t="s">
        <v>126</v>
      </c>
      <c r="F351" s="321" t="s">
        <v>38</v>
      </c>
      <c r="G351" s="259" t="str">
        <f>IF(AND(G348&lt;&gt;"",G349&lt;&gt;"",G350&lt;&gt;""),G348*G349*G350,"")</f>
        <v/>
      </c>
      <c r="H351" s="259" t="str">
        <f t="shared" ref="H351:AO351" si="128">IF(AND(H348&lt;&gt;"",H349&lt;&gt;"",H350&lt;&gt;""),H348*H349*H350,"")</f>
        <v/>
      </c>
      <c r="I351" s="259" t="str">
        <f t="shared" si="128"/>
        <v/>
      </c>
      <c r="J351" s="259" t="str">
        <f t="shared" si="128"/>
        <v/>
      </c>
      <c r="K351" s="259" t="str">
        <f t="shared" si="128"/>
        <v/>
      </c>
      <c r="L351" s="259" t="str">
        <f t="shared" si="128"/>
        <v/>
      </c>
      <c r="M351" s="259" t="str">
        <f t="shared" si="128"/>
        <v/>
      </c>
      <c r="N351" s="259" t="str">
        <f t="shared" si="128"/>
        <v/>
      </c>
      <c r="O351" s="259" t="str">
        <f t="shared" si="128"/>
        <v/>
      </c>
      <c r="P351" s="259" t="str">
        <f t="shared" si="128"/>
        <v/>
      </c>
      <c r="Q351" s="259" t="str">
        <f t="shared" si="128"/>
        <v/>
      </c>
      <c r="R351" s="259" t="str">
        <f t="shared" si="128"/>
        <v/>
      </c>
      <c r="S351" s="259" t="str">
        <f t="shared" si="128"/>
        <v/>
      </c>
      <c r="T351" s="259" t="str">
        <f t="shared" si="128"/>
        <v/>
      </c>
      <c r="U351" s="259" t="str">
        <f t="shared" si="128"/>
        <v/>
      </c>
      <c r="V351" s="259" t="str">
        <f t="shared" si="128"/>
        <v/>
      </c>
      <c r="W351" s="259" t="str">
        <f t="shared" si="128"/>
        <v/>
      </c>
      <c r="X351" s="259" t="str">
        <f t="shared" si="128"/>
        <v/>
      </c>
      <c r="Y351" s="259" t="str">
        <f t="shared" si="128"/>
        <v/>
      </c>
      <c r="Z351" s="259" t="str">
        <f t="shared" si="128"/>
        <v/>
      </c>
      <c r="AA351" s="259" t="str">
        <f t="shared" si="128"/>
        <v/>
      </c>
      <c r="AB351" s="259" t="str">
        <f t="shared" si="128"/>
        <v/>
      </c>
      <c r="AC351" s="259" t="str">
        <f t="shared" si="128"/>
        <v/>
      </c>
      <c r="AD351" s="259" t="str">
        <f t="shared" si="128"/>
        <v/>
      </c>
      <c r="AE351" s="259" t="str">
        <f t="shared" si="128"/>
        <v/>
      </c>
      <c r="AF351" s="259" t="str">
        <f t="shared" si="128"/>
        <v/>
      </c>
      <c r="AG351" s="259" t="str">
        <f t="shared" si="128"/>
        <v/>
      </c>
      <c r="AH351" s="259" t="str">
        <f t="shared" si="128"/>
        <v/>
      </c>
      <c r="AI351" s="259" t="str">
        <f t="shared" si="128"/>
        <v/>
      </c>
      <c r="AJ351" s="259" t="str">
        <f t="shared" si="128"/>
        <v/>
      </c>
      <c r="AK351" s="259" t="str">
        <f t="shared" si="128"/>
        <v/>
      </c>
      <c r="AL351" s="259" t="str">
        <f t="shared" si="128"/>
        <v/>
      </c>
      <c r="AM351" s="259" t="str">
        <f t="shared" si="128"/>
        <v/>
      </c>
      <c r="AN351" s="259" t="str">
        <f t="shared" si="128"/>
        <v/>
      </c>
      <c r="AO351" s="262" t="str">
        <f t="shared" si="128"/>
        <v/>
      </c>
    </row>
    <row r="352" spans="2:41" ht="12.45" customHeight="1" x14ac:dyDescent="0.3">
      <c r="B352" s="456"/>
      <c r="C352" s="430"/>
      <c r="D352" s="426" t="s">
        <v>110</v>
      </c>
      <c r="E352" s="264" t="s">
        <v>46</v>
      </c>
      <c r="F352" s="203" t="s">
        <v>38</v>
      </c>
      <c r="G352" s="247"/>
      <c r="H352" s="247"/>
      <c r="I352" s="256"/>
      <c r="J352" s="257"/>
      <c r="K352" s="257"/>
      <c r="L352" s="247"/>
      <c r="M352" s="247"/>
      <c r="N352" s="250"/>
      <c r="O352" s="251"/>
      <c r="P352" s="251"/>
      <c r="Q352" s="251"/>
      <c r="R352" s="251"/>
      <c r="S352" s="251"/>
      <c r="T352" s="251"/>
      <c r="U352" s="251"/>
      <c r="V352" s="251"/>
      <c r="W352" s="251"/>
      <c r="X352" s="249"/>
      <c r="Y352" s="254"/>
      <c r="Z352" s="249"/>
      <c r="AA352" s="249"/>
      <c r="AB352" s="254"/>
      <c r="AC352" s="249"/>
      <c r="AD352" s="252"/>
      <c r="AE352" s="258"/>
      <c r="AF352" s="249"/>
      <c r="AG352" s="249"/>
      <c r="AH352" s="249"/>
      <c r="AI352" s="249"/>
      <c r="AJ352" s="249"/>
      <c r="AK352" s="249"/>
      <c r="AL352" s="249"/>
      <c r="AM352" s="249"/>
      <c r="AN352" s="254"/>
      <c r="AO352" s="255"/>
    </row>
    <row r="353" spans="2:41" ht="12.45" customHeight="1" x14ac:dyDescent="0.3">
      <c r="B353" s="456"/>
      <c r="C353" s="430"/>
      <c r="D353" s="424"/>
      <c r="E353" s="245" t="s">
        <v>109</v>
      </c>
      <c r="F353" s="203" t="s">
        <v>38</v>
      </c>
      <c r="G353" s="246"/>
      <c r="H353" s="203"/>
      <c r="I353" s="231"/>
      <c r="J353" s="203"/>
      <c r="K353" s="218"/>
      <c r="L353" s="247"/>
      <c r="M353" s="247"/>
      <c r="N353" s="203"/>
      <c r="O353" s="236"/>
      <c r="P353" s="236"/>
      <c r="Q353" s="236"/>
      <c r="R353" s="236"/>
      <c r="S353" s="236"/>
      <c r="T353" s="236"/>
      <c r="U353" s="236"/>
      <c r="V353" s="236"/>
      <c r="W353" s="236"/>
      <c r="X353" s="236"/>
      <c r="Y353" s="240"/>
      <c r="Z353" s="236"/>
      <c r="AA353" s="236"/>
      <c r="AB353" s="240"/>
      <c r="AC353" s="249"/>
      <c r="AD353" s="252"/>
      <c r="AE353" s="253"/>
      <c r="AF353" s="236"/>
      <c r="AG353" s="249"/>
      <c r="AH353" s="249"/>
      <c r="AI353" s="249"/>
      <c r="AJ353" s="249"/>
      <c r="AK353" s="249"/>
      <c r="AL353" s="249"/>
      <c r="AM353" s="236"/>
      <c r="AN353" s="240"/>
      <c r="AO353" s="242"/>
    </row>
    <row r="354" spans="2:41" ht="12.45" customHeight="1" x14ac:dyDescent="0.3">
      <c r="B354" s="456"/>
      <c r="C354" s="430"/>
      <c r="D354" s="424"/>
      <c r="E354" s="243" t="s">
        <v>127</v>
      </c>
      <c r="F354" s="203" t="s">
        <v>38</v>
      </c>
      <c r="G354" s="202"/>
      <c r="H354" s="203"/>
      <c r="I354" s="203"/>
      <c r="J354" s="203"/>
      <c r="K354" s="218"/>
      <c r="L354" s="203"/>
      <c r="M354" s="203"/>
      <c r="N354" s="203"/>
      <c r="O354" s="236"/>
      <c r="P354" s="236"/>
      <c r="Q354" s="236"/>
      <c r="R354" s="236"/>
      <c r="S354" s="236"/>
      <c r="T354" s="236"/>
      <c r="U354" s="236"/>
      <c r="V354" s="236"/>
      <c r="W354" s="236"/>
      <c r="X354" s="236"/>
      <c r="Y354" s="240"/>
      <c r="Z354" s="236"/>
      <c r="AA354" s="236"/>
      <c r="AB354" s="240"/>
      <c r="AC354" s="236"/>
      <c r="AD354" s="237"/>
      <c r="AE354" s="263"/>
      <c r="AF354" s="236"/>
      <c r="AG354" s="236"/>
      <c r="AH354" s="236"/>
      <c r="AI354" s="236"/>
      <c r="AJ354" s="236"/>
      <c r="AK354" s="236"/>
      <c r="AL354" s="236"/>
      <c r="AM354" s="236"/>
      <c r="AN354" s="240"/>
      <c r="AO354" s="242"/>
    </row>
    <row r="355" spans="2:41" ht="12.45" customHeight="1" x14ac:dyDescent="0.3">
      <c r="B355" s="456"/>
      <c r="C355" s="430"/>
      <c r="D355" s="425"/>
      <c r="E355" s="221" t="s">
        <v>126</v>
      </c>
      <c r="F355" s="321" t="s">
        <v>38</v>
      </c>
      <c r="G355" s="259" t="str">
        <f>IF(AND(G352&lt;&gt;"",G353&lt;&gt;"",G354&lt;&gt;""),G352*G353*G354,"")</f>
        <v/>
      </c>
      <c r="H355" s="259" t="str">
        <f>IF(AND(H352&lt;&gt;"",H353&lt;&gt;"",H354&lt;&gt;""),H352*H353*H354,"")</f>
        <v/>
      </c>
      <c r="I355" s="259" t="str">
        <f t="shared" ref="I355:N355" si="129">IF(AND(I352&lt;&gt;"",I353&lt;&gt;"",I354&lt;&gt;""),I352*I353*I354,"")</f>
        <v/>
      </c>
      <c r="J355" s="259" t="str">
        <f t="shared" si="129"/>
        <v/>
      </c>
      <c r="K355" s="259" t="str">
        <f t="shared" si="129"/>
        <v/>
      </c>
      <c r="L355" s="259" t="str">
        <f t="shared" si="129"/>
        <v/>
      </c>
      <c r="M355" s="259" t="str">
        <f t="shared" si="129"/>
        <v/>
      </c>
      <c r="N355" s="259" t="str">
        <f t="shared" si="129"/>
        <v/>
      </c>
      <c r="O355" s="259" t="str">
        <f>IF(AND(O352&lt;&gt;"",O353&lt;&gt;"",O354&lt;&gt;""),O352*O353*O354,"")</f>
        <v/>
      </c>
      <c r="P355" s="259" t="str">
        <f t="shared" ref="P355:AO355" si="130">IF(AND(P352&lt;&gt;"",P353&lt;&gt;"",P354&lt;&gt;""),P352*P353*P354,"")</f>
        <v/>
      </c>
      <c r="Q355" s="259" t="str">
        <f t="shared" si="130"/>
        <v/>
      </c>
      <c r="R355" s="259" t="str">
        <f t="shared" si="130"/>
        <v/>
      </c>
      <c r="S355" s="259" t="str">
        <f t="shared" si="130"/>
        <v/>
      </c>
      <c r="T355" s="259" t="str">
        <f t="shared" si="130"/>
        <v/>
      </c>
      <c r="U355" s="259" t="str">
        <f t="shared" si="130"/>
        <v/>
      </c>
      <c r="V355" s="259" t="str">
        <f t="shared" si="130"/>
        <v/>
      </c>
      <c r="W355" s="259" t="str">
        <f t="shared" si="130"/>
        <v/>
      </c>
      <c r="X355" s="259" t="str">
        <f t="shared" si="130"/>
        <v/>
      </c>
      <c r="Y355" s="259" t="str">
        <f t="shared" si="130"/>
        <v/>
      </c>
      <c r="Z355" s="259" t="str">
        <f t="shared" si="130"/>
        <v/>
      </c>
      <c r="AA355" s="259" t="str">
        <f t="shared" si="130"/>
        <v/>
      </c>
      <c r="AB355" s="259" t="str">
        <f t="shared" si="130"/>
        <v/>
      </c>
      <c r="AC355" s="259" t="str">
        <f t="shared" si="130"/>
        <v/>
      </c>
      <c r="AD355" s="259" t="str">
        <f t="shared" si="130"/>
        <v/>
      </c>
      <c r="AE355" s="259" t="str">
        <f t="shared" si="130"/>
        <v/>
      </c>
      <c r="AF355" s="259" t="str">
        <f t="shared" si="130"/>
        <v/>
      </c>
      <c r="AG355" s="259" t="str">
        <f t="shared" si="130"/>
        <v/>
      </c>
      <c r="AH355" s="259" t="str">
        <f t="shared" si="130"/>
        <v/>
      </c>
      <c r="AI355" s="259" t="str">
        <f t="shared" si="130"/>
        <v/>
      </c>
      <c r="AJ355" s="259" t="str">
        <f t="shared" si="130"/>
        <v/>
      </c>
      <c r="AK355" s="259" t="str">
        <f t="shared" si="130"/>
        <v/>
      </c>
      <c r="AL355" s="259" t="str">
        <f t="shared" si="130"/>
        <v/>
      </c>
      <c r="AM355" s="259" t="str">
        <f t="shared" si="130"/>
        <v/>
      </c>
      <c r="AN355" s="259" t="str">
        <f t="shared" si="130"/>
        <v/>
      </c>
      <c r="AO355" s="262" t="str">
        <f t="shared" si="130"/>
        <v/>
      </c>
    </row>
    <row r="356" spans="2:41" ht="12.45" customHeight="1" x14ac:dyDescent="0.3">
      <c r="B356" s="456"/>
      <c r="C356" s="430"/>
      <c r="D356" s="426" t="s">
        <v>110</v>
      </c>
      <c r="E356" s="264" t="s">
        <v>46</v>
      </c>
      <c r="F356" s="203" t="s">
        <v>38</v>
      </c>
      <c r="G356" s="247"/>
      <c r="H356" s="247"/>
      <c r="I356" s="256"/>
      <c r="J356" s="257"/>
      <c r="K356" s="257"/>
      <c r="L356" s="247"/>
      <c r="M356" s="247"/>
      <c r="N356" s="250"/>
      <c r="O356" s="251"/>
      <c r="P356" s="251"/>
      <c r="Q356" s="251"/>
      <c r="R356" s="251"/>
      <c r="S356" s="251"/>
      <c r="T356" s="251"/>
      <c r="U356" s="251"/>
      <c r="V356" s="251"/>
      <c r="W356" s="251"/>
      <c r="X356" s="249"/>
      <c r="Y356" s="254"/>
      <c r="Z356" s="249"/>
      <c r="AA356" s="249"/>
      <c r="AB356" s="254"/>
      <c r="AC356" s="249"/>
      <c r="AD356" s="252"/>
      <c r="AE356" s="258"/>
      <c r="AF356" s="249"/>
      <c r="AG356" s="249"/>
      <c r="AH356" s="249"/>
      <c r="AI356" s="249"/>
      <c r="AJ356" s="249"/>
      <c r="AK356" s="249"/>
      <c r="AL356" s="249"/>
      <c r="AM356" s="249"/>
      <c r="AN356" s="254"/>
      <c r="AO356" s="255"/>
    </row>
    <row r="357" spans="2:41" ht="12.45" customHeight="1" x14ac:dyDescent="0.3">
      <c r="B357" s="456"/>
      <c r="C357" s="430"/>
      <c r="D357" s="424"/>
      <c r="E357" s="245" t="s">
        <v>109</v>
      </c>
      <c r="F357" s="203" t="s">
        <v>38</v>
      </c>
      <c r="G357" s="246"/>
      <c r="H357" s="203"/>
      <c r="I357" s="231"/>
      <c r="J357" s="203"/>
      <c r="K357" s="218"/>
      <c r="L357" s="247"/>
      <c r="M357" s="247"/>
      <c r="N357" s="203"/>
      <c r="O357" s="236"/>
      <c r="P357" s="236"/>
      <c r="Q357" s="236"/>
      <c r="R357" s="236"/>
      <c r="S357" s="236"/>
      <c r="T357" s="236"/>
      <c r="U357" s="236"/>
      <c r="V357" s="236"/>
      <c r="W357" s="236"/>
      <c r="X357" s="236"/>
      <c r="Y357" s="240"/>
      <c r="Z357" s="236"/>
      <c r="AA357" s="236"/>
      <c r="AB357" s="240"/>
      <c r="AC357" s="249"/>
      <c r="AD357" s="252"/>
      <c r="AE357" s="253"/>
      <c r="AF357" s="236"/>
      <c r="AG357" s="249"/>
      <c r="AH357" s="249"/>
      <c r="AI357" s="249"/>
      <c r="AJ357" s="249"/>
      <c r="AK357" s="249"/>
      <c r="AL357" s="249"/>
      <c r="AM357" s="236"/>
      <c r="AN357" s="240"/>
      <c r="AO357" s="242"/>
    </row>
    <row r="358" spans="2:41" ht="12.45" customHeight="1" x14ac:dyDescent="0.3">
      <c r="B358" s="456"/>
      <c r="C358" s="430"/>
      <c r="D358" s="424"/>
      <c r="E358" s="243" t="s">
        <v>127</v>
      </c>
      <c r="F358" s="203" t="s">
        <v>38</v>
      </c>
      <c r="G358" s="202"/>
      <c r="H358" s="203"/>
      <c r="I358" s="203"/>
      <c r="J358" s="203"/>
      <c r="K358" s="218"/>
      <c r="L358" s="203"/>
      <c r="M358" s="203"/>
      <c r="N358" s="203"/>
      <c r="O358" s="236"/>
      <c r="P358" s="236"/>
      <c r="Q358" s="236"/>
      <c r="R358" s="236"/>
      <c r="S358" s="236"/>
      <c r="T358" s="236"/>
      <c r="U358" s="236"/>
      <c r="V358" s="236"/>
      <c r="W358" s="236"/>
      <c r="X358" s="236"/>
      <c r="Y358" s="240"/>
      <c r="Z358" s="236"/>
      <c r="AA358" s="236"/>
      <c r="AB358" s="240"/>
      <c r="AC358" s="236"/>
      <c r="AD358" s="237"/>
      <c r="AE358" s="263"/>
      <c r="AF358" s="236"/>
      <c r="AG358" s="236"/>
      <c r="AH358" s="236"/>
      <c r="AI358" s="236"/>
      <c r="AJ358" s="236"/>
      <c r="AK358" s="236"/>
      <c r="AL358" s="236"/>
      <c r="AM358" s="236"/>
      <c r="AN358" s="240"/>
      <c r="AO358" s="242"/>
    </row>
    <row r="359" spans="2:41" ht="12.45" customHeight="1" x14ac:dyDescent="0.3">
      <c r="B359" s="456"/>
      <c r="C359" s="430"/>
      <c r="D359" s="425"/>
      <c r="E359" s="221" t="s">
        <v>126</v>
      </c>
      <c r="F359" s="321" t="s">
        <v>38</v>
      </c>
      <c r="G359" s="259" t="str">
        <f>IF(AND(G356&lt;&gt;"",G357&lt;&gt;"",G358&lt;&gt;""),G356*G357*G358,"")</f>
        <v/>
      </c>
      <c r="H359" s="259" t="str">
        <f>IF(AND(H356&lt;&gt;"",H357&lt;&gt;"",H358&lt;&gt;""),H356*H357*H358,"")</f>
        <v/>
      </c>
      <c r="I359" s="259" t="str">
        <f t="shared" ref="I359:AO359" si="131">IF(AND(I356&lt;&gt;"",I357&lt;&gt;"",I358&lt;&gt;""),I356*I357*I358,"")</f>
        <v/>
      </c>
      <c r="J359" s="259" t="str">
        <f t="shared" si="131"/>
        <v/>
      </c>
      <c r="K359" s="259" t="str">
        <f t="shared" si="131"/>
        <v/>
      </c>
      <c r="L359" s="259" t="str">
        <f t="shared" si="131"/>
        <v/>
      </c>
      <c r="M359" s="259" t="str">
        <f t="shared" si="131"/>
        <v/>
      </c>
      <c r="N359" s="259" t="str">
        <f t="shared" si="131"/>
        <v/>
      </c>
      <c r="O359" s="259" t="str">
        <f t="shared" si="131"/>
        <v/>
      </c>
      <c r="P359" s="259" t="str">
        <f t="shared" si="131"/>
        <v/>
      </c>
      <c r="Q359" s="259" t="str">
        <f t="shared" si="131"/>
        <v/>
      </c>
      <c r="R359" s="259" t="str">
        <f t="shared" si="131"/>
        <v/>
      </c>
      <c r="S359" s="259" t="str">
        <f t="shared" si="131"/>
        <v/>
      </c>
      <c r="T359" s="259" t="str">
        <f t="shared" si="131"/>
        <v/>
      </c>
      <c r="U359" s="259" t="str">
        <f t="shared" si="131"/>
        <v/>
      </c>
      <c r="V359" s="259" t="str">
        <f t="shared" si="131"/>
        <v/>
      </c>
      <c r="W359" s="259" t="str">
        <f t="shared" si="131"/>
        <v/>
      </c>
      <c r="X359" s="259" t="str">
        <f t="shared" si="131"/>
        <v/>
      </c>
      <c r="Y359" s="259" t="str">
        <f t="shared" si="131"/>
        <v/>
      </c>
      <c r="Z359" s="259" t="str">
        <f t="shared" si="131"/>
        <v/>
      </c>
      <c r="AA359" s="259" t="str">
        <f t="shared" si="131"/>
        <v/>
      </c>
      <c r="AB359" s="259" t="str">
        <f t="shared" si="131"/>
        <v/>
      </c>
      <c r="AC359" s="259" t="str">
        <f t="shared" si="131"/>
        <v/>
      </c>
      <c r="AD359" s="259" t="str">
        <f t="shared" si="131"/>
        <v/>
      </c>
      <c r="AE359" s="259" t="str">
        <f t="shared" si="131"/>
        <v/>
      </c>
      <c r="AF359" s="259" t="str">
        <f t="shared" si="131"/>
        <v/>
      </c>
      <c r="AG359" s="259" t="str">
        <f t="shared" si="131"/>
        <v/>
      </c>
      <c r="AH359" s="259" t="str">
        <f t="shared" si="131"/>
        <v/>
      </c>
      <c r="AI359" s="259" t="str">
        <f t="shared" si="131"/>
        <v/>
      </c>
      <c r="AJ359" s="259" t="str">
        <f t="shared" si="131"/>
        <v/>
      </c>
      <c r="AK359" s="259" t="str">
        <f t="shared" si="131"/>
        <v/>
      </c>
      <c r="AL359" s="259" t="str">
        <f t="shared" si="131"/>
        <v/>
      </c>
      <c r="AM359" s="259" t="str">
        <f t="shared" si="131"/>
        <v/>
      </c>
      <c r="AN359" s="259" t="str">
        <f t="shared" si="131"/>
        <v/>
      </c>
      <c r="AO359" s="262" t="str">
        <f t="shared" si="131"/>
        <v/>
      </c>
    </row>
    <row r="360" spans="2:41" ht="12.45" customHeight="1" x14ac:dyDescent="0.3">
      <c r="B360" s="456"/>
      <c r="C360" s="430"/>
      <c r="D360" s="426" t="s">
        <v>110</v>
      </c>
      <c r="E360" s="264" t="s">
        <v>46</v>
      </c>
      <c r="F360" s="203" t="s">
        <v>38</v>
      </c>
      <c r="G360" s="247"/>
      <c r="H360" s="247"/>
      <c r="I360" s="256"/>
      <c r="J360" s="257"/>
      <c r="K360" s="257"/>
      <c r="L360" s="247"/>
      <c r="M360" s="247"/>
      <c r="N360" s="250"/>
      <c r="O360" s="251"/>
      <c r="P360" s="251"/>
      <c r="Q360" s="251"/>
      <c r="R360" s="251"/>
      <c r="S360" s="251"/>
      <c r="T360" s="251"/>
      <c r="U360" s="251"/>
      <c r="V360" s="251"/>
      <c r="W360" s="251"/>
      <c r="X360" s="249"/>
      <c r="Y360" s="254"/>
      <c r="Z360" s="249"/>
      <c r="AA360" s="249"/>
      <c r="AB360" s="254"/>
      <c r="AC360" s="249"/>
      <c r="AD360" s="252"/>
      <c r="AE360" s="258"/>
      <c r="AF360" s="249"/>
      <c r="AG360" s="249"/>
      <c r="AH360" s="249"/>
      <c r="AI360" s="249"/>
      <c r="AJ360" s="249"/>
      <c r="AK360" s="249"/>
      <c r="AL360" s="249"/>
      <c r="AM360" s="249"/>
      <c r="AN360" s="254"/>
      <c r="AO360" s="255"/>
    </row>
    <row r="361" spans="2:41" ht="12.45" customHeight="1" x14ac:dyDescent="0.3">
      <c r="B361" s="456"/>
      <c r="C361" s="430"/>
      <c r="D361" s="424"/>
      <c r="E361" s="245" t="s">
        <v>109</v>
      </c>
      <c r="F361" s="203" t="s">
        <v>38</v>
      </c>
      <c r="G361" s="246"/>
      <c r="H361" s="203"/>
      <c r="I361" s="231"/>
      <c r="J361" s="203"/>
      <c r="K361" s="218"/>
      <c r="L361" s="247"/>
      <c r="M361" s="247"/>
      <c r="N361" s="203"/>
      <c r="O361" s="236"/>
      <c r="P361" s="236"/>
      <c r="Q361" s="236"/>
      <c r="R361" s="236"/>
      <c r="S361" s="236"/>
      <c r="T361" s="236"/>
      <c r="U361" s="236"/>
      <c r="V361" s="236"/>
      <c r="W361" s="236"/>
      <c r="X361" s="236"/>
      <c r="Y361" s="240"/>
      <c r="Z361" s="236"/>
      <c r="AA361" s="236"/>
      <c r="AB361" s="240"/>
      <c r="AC361" s="249"/>
      <c r="AD361" s="252"/>
      <c r="AE361" s="253"/>
      <c r="AF361" s="236"/>
      <c r="AG361" s="249"/>
      <c r="AH361" s="249"/>
      <c r="AI361" s="249"/>
      <c r="AJ361" s="249"/>
      <c r="AK361" s="249"/>
      <c r="AL361" s="249"/>
      <c r="AM361" s="236"/>
      <c r="AN361" s="240"/>
      <c r="AO361" s="242"/>
    </row>
    <row r="362" spans="2:41" ht="12.45" customHeight="1" x14ac:dyDescent="0.3">
      <c r="B362" s="456"/>
      <c r="C362" s="430"/>
      <c r="D362" s="424"/>
      <c r="E362" s="243" t="s">
        <v>127</v>
      </c>
      <c r="F362" s="203" t="s">
        <v>38</v>
      </c>
      <c r="G362" s="202"/>
      <c r="H362" s="203"/>
      <c r="I362" s="203"/>
      <c r="J362" s="203"/>
      <c r="K362" s="218"/>
      <c r="L362" s="203"/>
      <c r="M362" s="203"/>
      <c r="N362" s="203"/>
      <c r="O362" s="236"/>
      <c r="P362" s="236"/>
      <c r="Q362" s="236"/>
      <c r="R362" s="236"/>
      <c r="S362" s="236"/>
      <c r="T362" s="236"/>
      <c r="U362" s="236"/>
      <c r="V362" s="236"/>
      <c r="W362" s="236"/>
      <c r="X362" s="236"/>
      <c r="Y362" s="240"/>
      <c r="Z362" s="236"/>
      <c r="AA362" s="236"/>
      <c r="AB362" s="240"/>
      <c r="AC362" s="236"/>
      <c r="AD362" s="237"/>
      <c r="AE362" s="263"/>
      <c r="AF362" s="236"/>
      <c r="AG362" s="236"/>
      <c r="AH362" s="236"/>
      <c r="AI362" s="236"/>
      <c r="AJ362" s="236"/>
      <c r="AK362" s="236"/>
      <c r="AL362" s="236"/>
      <c r="AM362" s="236"/>
      <c r="AN362" s="240"/>
      <c r="AO362" s="242"/>
    </row>
    <row r="363" spans="2:41" ht="12.45" customHeight="1" x14ac:dyDescent="0.3">
      <c r="B363" s="456"/>
      <c r="C363" s="430"/>
      <c r="D363" s="425"/>
      <c r="E363" s="188" t="s">
        <v>126</v>
      </c>
      <c r="F363" s="321" t="s">
        <v>38</v>
      </c>
      <c r="G363" s="259" t="str">
        <f>IF(AND(G360&lt;&gt;"",G361&lt;&gt;"",G362&lt;&gt;""),G360*G361*G362,"")</f>
        <v/>
      </c>
      <c r="H363" s="259" t="str">
        <f>IF(AND(H360&lt;&gt;"",H361&lt;&gt;"",H362&lt;&gt;""),H360*H361*H362,"")</f>
        <v/>
      </c>
      <c r="I363" s="259" t="str">
        <f t="shared" ref="I363:AO363" si="132">IF(AND(I360&lt;&gt;"",I361&lt;&gt;"",I362&lt;&gt;""),I360*I361*I362,"")</f>
        <v/>
      </c>
      <c r="J363" s="259" t="str">
        <f t="shared" si="132"/>
        <v/>
      </c>
      <c r="K363" s="259" t="str">
        <f t="shared" si="132"/>
        <v/>
      </c>
      <c r="L363" s="259" t="str">
        <f t="shared" si="132"/>
        <v/>
      </c>
      <c r="M363" s="259" t="str">
        <f t="shared" si="132"/>
        <v/>
      </c>
      <c r="N363" s="259" t="str">
        <f t="shared" si="132"/>
        <v/>
      </c>
      <c r="O363" s="259" t="str">
        <f t="shared" si="132"/>
        <v/>
      </c>
      <c r="P363" s="259" t="str">
        <f t="shared" si="132"/>
        <v/>
      </c>
      <c r="Q363" s="259" t="str">
        <f t="shared" si="132"/>
        <v/>
      </c>
      <c r="R363" s="259" t="str">
        <f t="shared" si="132"/>
        <v/>
      </c>
      <c r="S363" s="259" t="str">
        <f t="shared" si="132"/>
        <v/>
      </c>
      <c r="T363" s="259" t="str">
        <f t="shared" si="132"/>
        <v/>
      </c>
      <c r="U363" s="259" t="str">
        <f t="shared" si="132"/>
        <v/>
      </c>
      <c r="V363" s="259" t="str">
        <f t="shared" si="132"/>
        <v/>
      </c>
      <c r="W363" s="259" t="str">
        <f t="shared" si="132"/>
        <v/>
      </c>
      <c r="X363" s="259" t="str">
        <f t="shared" si="132"/>
        <v/>
      </c>
      <c r="Y363" s="259" t="str">
        <f t="shared" si="132"/>
        <v/>
      </c>
      <c r="Z363" s="259" t="str">
        <f t="shared" si="132"/>
        <v/>
      </c>
      <c r="AA363" s="259" t="str">
        <f t="shared" si="132"/>
        <v/>
      </c>
      <c r="AB363" s="259" t="str">
        <f t="shared" si="132"/>
        <v/>
      </c>
      <c r="AC363" s="259" t="str">
        <f t="shared" si="132"/>
        <v/>
      </c>
      <c r="AD363" s="259" t="str">
        <f t="shared" si="132"/>
        <v/>
      </c>
      <c r="AE363" s="259" t="str">
        <f t="shared" si="132"/>
        <v/>
      </c>
      <c r="AF363" s="259" t="str">
        <f t="shared" si="132"/>
        <v/>
      </c>
      <c r="AG363" s="259" t="str">
        <f t="shared" si="132"/>
        <v/>
      </c>
      <c r="AH363" s="259" t="str">
        <f t="shared" si="132"/>
        <v/>
      </c>
      <c r="AI363" s="259" t="str">
        <f t="shared" si="132"/>
        <v/>
      </c>
      <c r="AJ363" s="259" t="str">
        <f t="shared" si="132"/>
        <v/>
      </c>
      <c r="AK363" s="259" t="str">
        <f t="shared" si="132"/>
        <v/>
      </c>
      <c r="AL363" s="259" t="str">
        <f t="shared" si="132"/>
        <v/>
      </c>
      <c r="AM363" s="259" t="str">
        <f t="shared" si="132"/>
        <v/>
      </c>
      <c r="AN363" s="259" t="str">
        <f t="shared" si="132"/>
        <v/>
      </c>
      <c r="AO363" s="262" t="str">
        <f t="shared" si="132"/>
        <v/>
      </c>
    </row>
    <row r="364" spans="2:41" ht="12.45" customHeight="1" x14ac:dyDescent="0.3">
      <c r="B364" s="456"/>
      <c r="C364" s="430"/>
      <c r="D364" s="426" t="s">
        <v>110</v>
      </c>
      <c r="E364" s="264" t="s">
        <v>46</v>
      </c>
      <c r="F364" s="203" t="s">
        <v>38</v>
      </c>
      <c r="G364" s="247"/>
      <c r="H364" s="247"/>
      <c r="I364" s="256"/>
      <c r="J364" s="257"/>
      <c r="K364" s="257"/>
      <c r="L364" s="247"/>
      <c r="M364" s="247"/>
      <c r="N364" s="250"/>
      <c r="O364" s="251"/>
      <c r="P364" s="251"/>
      <c r="Q364" s="251"/>
      <c r="R364" s="251"/>
      <c r="S364" s="251"/>
      <c r="T364" s="251"/>
      <c r="U364" s="251"/>
      <c r="V364" s="251"/>
      <c r="W364" s="251"/>
      <c r="X364" s="249"/>
      <c r="Y364" s="254"/>
      <c r="Z364" s="249"/>
      <c r="AA364" s="249"/>
      <c r="AB364" s="254"/>
      <c r="AC364" s="249"/>
      <c r="AD364" s="252"/>
      <c r="AE364" s="258"/>
      <c r="AF364" s="249"/>
      <c r="AG364" s="249"/>
      <c r="AH364" s="249"/>
      <c r="AI364" s="249"/>
      <c r="AJ364" s="249"/>
      <c r="AK364" s="249"/>
      <c r="AL364" s="249"/>
      <c r="AM364" s="249"/>
      <c r="AN364" s="254"/>
      <c r="AO364" s="255"/>
    </row>
    <row r="365" spans="2:41" ht="12.45" customHeight="1" x14ac:dyDescent="0.3">
      <c r="B365" s="456"/>
      <c r="C365" s="430"/>
      <c r="D365" s="424"/>
      <c r="E365" s="245" t="s">
        <v>109</v>
      </c>
      <c r="F365" s="203" t="s">
        <v>38</v>
      </c>
      <c r="G365" s="246"/>
      <c r="H365" s="203"/>
      <c r="I365" s="231"/>
      <c r="J365" s="203"/>
      <c r="K365" s="218"/>
      <c r="L365" s="247"/>
      <c r="M365" s="247"/>
      <c r="N365" s="203"/>
      <c r="O365" s="236"/>
      <c r="P365" s="236"/>
      <c r="Q365" s="236"/>
      <c r="R365" s="236"/>
      <c r="S365" s="236"/>
      <c r="T365" s="236"/>
      <c r="U365" s="236"/>
      <c r="V365" s="236"/>
      <c r="W365" s="236"/>
      <c r="X365" s="236"/>
      <c r="Y365" s="240"/>
      <c r="Z365" s="236"/>
      <c r="AA365" s="236"/>
      <c r="AB365" s="240"/>
      <c r="AC365" s="249"/>
      <c r="AD365" s="252"/>
      <c r="AE365" s="253"/>
      <c r="AF365" s="236"/>
      <c r="AG365" s="249"/>
      <c r="AH365" s="249"/>
      <c r="AI365" s="249"/>
      <c r="AJ365" s="249"/>
      <c r="AK365" s="249"/>
      <c r="AL365" s="249"/>
      <c r="AM365" s="236"/>
      <c r="AN365" s="240"/>
      <c r="AO365" s="242"/>
    </row>
    <row r="366" spans="2:41" ht="12.45" customHeight="1" x14ac:dyDescent="0.3">
      <c r="B366" s="456"/>
      <c r="C366" s="430"/>
      <c r="D366" s="424"/>
      <c r="E366" s="243" t="s">
        <v>127</v>
      </c>
      <c r="F366" s="203" t="s">
        <v>38</v>
      </c>
      <c r="G366" s="202"/>
      <c r="H366" s="203"/>
      <c r="I366" s="203"/>
      <c r="J366" s="203"/>
      <c r="K366" s="218"/>
      <c r="L366" s="203"/>
      <c r="M366" s="203"/>
      <c r="N366" s="203"/>
      <c r="O366" s="236"/>
      <c r="P366" s="236"/>
      <c r="Q366" s="236"/>
      <c r="R366" s="236"/>
      <c r="S366" s="236"/>
      <c r="T366" s="236"/>
      <c r="U366" s="236"/>
      <c r="V366" s="236"/>
      <c r="W366" s="236"/>
      <c r="X366" s="236"/>
      <c r="Y366" s="240"/>
      <c r="Z366" s="236"/>
      <c r="AA366" s="236"/>
      <c r="AB366" s="240"/>
      <c r="AC366" s="236"/>
      <c r="AD366" s="237"/>
      <c r="AE366" s="263"/>
      <c r="AF366" s="236"/>
      <c r="AG366" s="236"/>
      <c r="AH366" s="236"/>
      <c r="AI366" s="236"/>
      <c r="AJ366" s="236"/>
      <c r="AK366" s="236"/>
      <c r="AL366" s="236"/>
      <c r="AM366" s="236"/>
      <c r="AN366" s="240"/>
      <c r="AO366" s="242"/>
    </row>
    <row r="367" spans="2:41" ht="12.45" customHeight="1" thickBot="1" x14ac:dyDescent="0.35">
      <c r="B367" s="456"/>
      <c r="C367" s="431"/>
      <c r="D367" s="428"/>
      <c r="E367" s="189" t="s">
        <v>126</v>
      </c>
      <c r="F367" s="321" t="s">
        <v>38</v>
      </c>
      <c r="G367" s="265" t="str">
        <f>IF(AND(G364&lt;&gt;"",G365&lt;&gt;"",G366&lt;&gt;""),G364*G365*G366,"")</f>
        <v/>
      </c>
      <c r="H367" s="265" t="str">
        <f>IF(AND(H364&lt;&gt;"",H365&lt;&gt;"",H366&lt;&gt;""),H364*H365*H366,"")</f>
        <v/>
      </c>
      <c r="I367" s="265" t="str">
        <f t="shared" ref="I367:M367" si="133">IF(AND(I364&lt;&gt;"",I365&lt;&gt;"",I366&lt;&gt;""),I364*I365*I366,"")</f>
        <v/>
      </c>
      <c r="J367" s="265" t="str">
        <f t="shared" si="133"/>
        <v/>
      </c>
      <c r="K367" s="265" t="str">
        <f t="shared" si="133"/>
        <v/>
      </c>
      <c r="L367" s="265" t="str">
        <f t="shared" si="133"/>
        <v/>
      </c>
      <c r="M367" s="265" t="str">
        <f t="shared" si="133"/>
        <v/>
      </c>
      <c r="N367" s="265" t="str">
        <f>IF(AND(N364&lt;&gt;"",N365&lt;&gt;"",N366&lt;&gt;""),N364*N365*N366,"")</f>
        <v/>
      </c>
      <c r="O367" s="265" t="str">
        <f t="shared" ref="O367:AO367" si="134">IF(AND(O364&lt;&gt;"",O365&lt;&gt;"",O366&lt;&gt;""),O364*O365*O366,"")</f>
        <v/>
      </c>
      <c r="P367" s="265" t="str">
        <f t="shared" si="134"/>
        <v/>
      </c>
      <c r="Q367" s="265" t="str">
        <f t="shared" si="134"/>
        <v/>
      </c>
      <c r="R367" s="265" t="str">
        <f t="shared" si="134"/>
        <v/>
      </c>
      <c r="S367" s="265" t="str">
        <f t="shared" si="134"/>
        <v/>
      </c>
      <c r="T367" s="265" t="str">
        <f t="shared" si="134"/>
        <v/>
      </c>
      <c r="U367" s="265" t="str">
        <f t="shared" si="134"/>
        <v/>
      </c>
      <c r="V367" s="265" t="str">
        <f t="shared" si="134"/>
        <v/>
      </c>
      <c r="W367" s="265" t="str">
        <f t="shared" si="134"/>
        <v/>
      </c>
      <c r="X367" s="265" t="str">
        <f t="shared" si="134"/>
        <v/>
      </c>
      <c r="Y367" s="265" t="str">
        <f t="shared" si="134"/>
        <v/>
      </c>
      <c r="Z367" s="265" t="str">
        <f t="shared" si="134"/>
        <v/>
      </c>
      <c r="AA367" s="265" t="str">
        <f t="shared" si="134"/>
        <v/>
      </c>
      <c r="AB367" s="265" t="str">
        <f t="shared" si="134"/>
        <v/>
      </c>
      <c r="AC367" s="265" t="str">
        <f t="shared" si="134"/>
        <v/>
      </c>
      <c r="AD367" s="265" t="str">
        <f t="shared" si="134"/>
        <v/>
      </c>
      <c r="AE367" s="265" t="str">
        <f t="shared" si="134"/>
        <v/>
      </c>
      <c r="AF367" s="265" t="str">
        <f t="shared" si="134"/>
        <v/>
      </c>
      <c r="AG367" s="265" t="str">
        <f t="shared" si="134"/>
        <v/>
      </c>
      <c r="AH367" s="265" t="str">
        <f t="shared" si="134"/>
        <v/>
      </c>
      <c r="AI367" s="265" t="str">
        <f t="shared" si="134"/>
        <v/>
      </c>
      <c r="AJ367" s="265" t="str">
        <f t="shared" si="134"/>
        <v/>
      </c>
      <c r="AK367" s="265" t="str">
        <f t="shared" si="134"/>
        <v/>
      </c>
      <c r="AL367" s="265" t="str">
        <f t="shared" si="134"/>
        <v/>
      </c>
      <c r="AM367" s="265" t="str">
        <f t="shared" si="134"/>
        <v/>
      </c>
      <c r="AN367" s="265" t="str">
        <f t="shared" si="134"/>
        <v/>
      </c>
      <c r="AO367" s="266" t="str">
        <f t="shared" si="134"/>
        <v/>
      </c>
    </row>
    <row r="368" spans="2:41" ht="12.45" customHeight="1" x14ac:dyDescent="0.3">
      <c r="B368" s="456"/>
      <c r="C368" s="422" t="s">
        <v>113</v>
      </c>
      <c r="D368" s="424" t="s">
        <v>115</v>
      </c>
      <c r="E368" s="219" t="s">
        <v>125</v>
      </c>
      <c r="F368" s="197" t="s">
        <v>38</v>
      </c>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c r="AF368" s="197"/>
      <c r="AG368" s="197"/>
      <c r="AH368" s="197"/>
      <c r="AI368" s="197"/>
      <c r="AJ368" s="197"/>
      <c r="AK368" s="197"/>
      <c r="AL368" s="197"/>
      <c r="AM368" s="197"/>
      <c r="AN368" s="197"/>
      <c r="AO368" s="213"/>
    </row>
    <row r="369" spans="2:41" ht="12.45" customHeight="1" x14ac:dyDescent="0.3">
      <c r="B369" s="456"/>
      <c r="C369" s="422"/>
      <c r="D369" s="425"/>
      <c r="E369" s="220" t="s">
        <v>126</v>
      </c>
      <c r="F369" s="321" t="s">
        <v>38</v>
      </c>
      <c r="G369" s="198" t="str">
        <f>IF(G368&lt;&gt;"",G368*PRINCIPAL!$C$34,"")</f>
        <v/>
      </c>
      <c r="H369" s="198" t="str">
        <f>IF(H368&lt;&gt;"",H368*PRINCIPAL!$C$34,"")</f>
        <v/>
      </c>
      <c r="I369" s="198" t="str">
        <f>IF(I368&lt;&gt;"",I368*PRINCIPAL!$C$34,"")</f>
        <v/>
      </c>
      <c r="J369" s="198" t="str">
        <f>IF(J368&lt;&gt;"",J368*PRINCIPAL!$C$34,"")</f>
        <v/>
      </c>
      <c r="K369" s="198" t="str">
        <f>IF(K368&lt;&gt;"",K368*PRINCIPAL!$C$34,"")</f>
        <v/>
      </c>
      <c r="L369" s="198" t="str">
        <f>IF(L368&lt;&gt;"",L368*PRINCIPAL!$C$34,"")</f>
        <v/>
      </c>
      <c r="M369" s="198" t="str">
        <f>IF(M368&lt;&gt;"",M368*PRINCIPAL!$C$34,"")</f>
        <v/>
      </c>
      <c r="N369" s="198" t="str">
        <f>IF(N368&lt;&gt;"",N368*PRINCIPAL!$C$34,"")</f>
        <v/>
      </c>
      <c r="O369" s="198" t="str">
        <f>IF(O368&lt;&gt;"",O368*PRINCIPAL!$C$34,"")</f>
        <v/>
      </c>
      <c r="P369" s="198" t="str">
        <f>IF(P368&lt;&gt;"",P368*PRINCIPAL!$C$34,"")</f>
        <v/>
      </c>
      <c r="Q369" s="198" t="str">
        <f>IF(Q368&lt;&gt;"",Q368*PRINCIPAL!$C$34,"")</f>
        <v/>
      </c>
      <c r="R369" s="198" t="str">
        <f>IF(R368&lt;&gt;"",R368*PRINCIPAL!$C$34,"")</f>
        <v/>
      </c>
      <c r="S369" s="198" t="str">
        <f>IF(S368&lt;&gt;"",S368*PRINCIPAL!$C$34,"")</f>
        <v/>
      </c>
      <c r="T369" s="198" t="str">
        <f>IF(T368&lt;&gt;"",T368*PRINCIPAL!$C$34,"")</f>
        <v/>
      </c>
      <c r="U369" s="198" t="str">
        <f>IF(U368&lt;&gt;"",U368*PRINCIPAL!$C$34,"")</f>
        <v/>
      </c>
      <c r="V369" s="198" t="str">
        <f>IF(V368&lt;&gt;"",V368*PRINCIPAL!$C$34,"")</f>
        <v/>
      </c>
      <c r="W369" s="198" t="str">
        <f>IF(W368&lt;&gt;"",W368*PRINCIPAL!$C$34,"")</f>
        <v/>
      </c>
      <c r="X369" s="198" t="str">
        <f>IF(X368&lt;&gt;"",X368*PRINCIPAL!$C$34,"")</f>
        <v/>
      </c>
      <c r="Y369" s="198" t="str">
        <f>IF(Y368&lt;&gt;"",Y368*PRINCIPAL!$C$34,"")</f>
        <v/>
      </c>
      <c r="Z369" s="198" t="str">
        <f>IF(Z368&lt;&gt;"",Z368*PRINCIPAL!$C$34,"")</f>
        <v/>
      </c>
      <c r="AA369" s="198" t="str">
        <f>IF(AA368&lt;&gt;"",AA368*PRINCIPAL!$C$34,"")</f>
        <v/>
      </c>
      <c r="AB369" s="198" t="str">
        <f>IF(AB368&lt;&gt;"",AB368*PRINCIPAL!$C$34,"")</f>
        <v/>
      </c>
      <c r="AC369" s="198" t="str">
        <f>IF(AC368&lt;&gt;"",AC368*PRINCIPAL!$C$34,"")</f>
        <v/>
      </c>
      <c r="AD369" s="198" t="str">
        <f>IF(AD368&lt;&gt;"",AD368*PRINCIPAL!$C$34,"")</f>
        <v/>
      </c>
      <c r="AE369" s="198" t="str">
        <f>IF(AE368&lt;&gt;"",AE368*PRINCIPAL!$C$34,"")</f>
        <v/>
      </c>
      <c r="AF369" s="198" t="str">
        <f>IF(AF368&lt;&gt;"",AF368*PRINCIPAL!$C$34,"")</f>
        <v/>
      </c>
      <c r="AG369" s="198" t="str">
        <f>IF(AG368&lt;&gt;"",AG368*PRINCIPAL!$C$34,"")</f>
        <v/>
      </c>
      <c r="AH369" s="198" t="str">
        <f>IF(AH368&lt;&gt;"",AH368*PRINCIPAL!$C$34,"")</f>
        <v/>
      </c>
      <c r="AI369" s="198" t="str">
        <f>IF(AI368&lt;&gt;"",AI368*PRINCIPAL!$C$34,"")</f>
        <v/>
      </c>
      <c r="AJ369" s="198" t="str">
        <f>IF(AJ368&lt;&gt;"",AJ368*PRINCIPAL!$C$34,"")</f>
        <v/>
      </c>
      <c r="AK369" s="198" t="str">
        <f>IF(AK368&lt;&gt;"",AK368*PRINCIPAL!$C$34,"")</f>
        <v/>
      </c>
      <c r="AL369" s="198" t="str">
        <f>IF(AL368&lt;&gt;"",AL368*PRINCIPAL!$C$34,"")</f>
        <v/>
      </c>
      <c r="AM369" s="198" t="str">
        <f>IF(AM368&lt;&gt;"",AM368*PRINCIPAL!$C$34,"")</f>
        <v/>
      </c>
      <c r="AN369" s="198" t="str">
        <f>IF(AN368&lt;&gt;"",AN368*PRINCIPAL!$C$34,"")</f>
        <v/>
      </c>
      <c r="AO369" s="290" t="str">
        <f>IF(AO368&lt;&gt;"",AO368*PRINCIPAL!$C$34,"")</f>
        <v/>
      </c>
    </row>
    <row r="370" spans="2:41" ht="12.45" customHeight="1" x14ac:dyDescent="0.3">
      <c r="B370" s="456"/>
      <c r="C370" s="422"/>
      <c r="D370" s="426" t="s">
        <v>115</v>
      </c>
      <c r="E370" s="222" t="s">
        <v>125</v>
      </c>
      <c r="F370" s="203" t="s">
        <v>38</v>
      </c>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14"/>
    </row>
    <row r="371" spans="2:41" ht="12.45" customHeight="1" x14ac:dyDescent="0.3">
      <c r="B371" s="456"/>
      <c r="C371" s="422"/>
      <c r="D371" s="425"/>
      <c r="E371" s="220" t="s">
        <v>126</v>
      </c>
      <c r="F371" s="321" t="s">
        <v>38</v>
      </c>
      <c r="G371" s="204" t="str">
        <f>IF(G370&lt;&gt;"",G370*PRINCIPAL!$C$34,"")</f>
        <v/>
      </c>
      <c r="H371" s="204" t="str">
        <f>IF(H370&lt;&gt;"",H370*PRINCIPAL!$C$34,"")</f>
        <v/>
      </c>
      <c r="I371" s="204" t="str">
        <f>IF(I370&lt;&gt;"",I370*PRINCIPAL!$C$34,"")</f>
        <v/>
      </c>
      <c r="J371" s="204" t="str">
        <f>IF(J370&lt;&gt;"",J370*PRINCIPAL!$C$34,"")</f>
        <v/>
      </c>
      <c r="K371" s="204" t="str">
        <f>IF(K370&lt;&gt;"",K370*PRINCIPAL!$C$34,"")</f>
        <v/>
      </c>
      <c r="L371" s="204" t="str">
        <f>IF(L370&lt;&gt;"",L370*PRINCIPAL!$C$34,"")</f>
        <v/>
      </c>
      <c r="M371" s="204" t="str">
        <f>IF(M370&lt;&gt;"",M370*PRINCIPAL!$C$34,"")</f>
        <v/>
      </c>
      <c r="N371" s="204" t="str">
        <f>IF(N370&lt;&gt;"",N370*PRINCIPAL!$C$34,"")</f>
        <v/>
      </c>
      <c r="O371" s="204" t="str">
        <f>IF(O370&lt;&gt;"",O370*PRINCIPAL!$C$34,"")</f>
        <v/>
      </c>
      <c r="P371" s="204" t="str">
        <f>IF(P370&lt;&gt;"",P370*PRINCIPAL!$C$34,"")</f>
        <v/>
      </c>
      <c r="Q371" s="204" t="str">
        <f>IF(Q370&lt;&gt;"",Q370*PRINCIPAL!$C$34,"")</f>
        <v/>
      </c>
      <c r="R371" s="204" t="str">
        <f>IF(R370&lt;&gt;"",R370*PRINCIPAL!$C$34,"")</f>
        <v/>
      </c>
      <c r="S371" s="204" t="str">
        <f>IF(S370&lt;&gt;"",S370*PRINCIPAL!$C$34,"")</f>
        <v/>
      </c>
      <c r="T371" s="204" t="str">
        <f>IF(T370&lt;&gt;"",T370*PRINCIPAL!$C$34,"")</f>
        <v/>
      </c>
      <c r="U371" s="204" t="str">
        <f>IF(U370&lt;&gt;"",U370*PRINCIPAL!$C$34,"")</f>
        <v/>
      </c>
      <c r="V371" s="204" t="str">
        <f>IF(V370&lt;&gt;"",V370*PRINCIPAL!$C$34,"")</f>
        <v/>
      </c>
      <c r="W371" s="204" t="str">
        <f>IF(W370&lt;&gt;"",W370*PRINCIPAL!$C$34,"")</f>
        <v/>
      </c>
      <c r="X371" s="204" t="str">
        <f>IF(X370&lt;&gt;"",X370*PRINCIPAL!$C$34,"")</f>
        <v/>
      </c>
      <c r="Y371" s="204" t="str">
        <f>IF(Y370&lt;&gt;"",Y370*PRINCIPAL!$C$34,"")</f>
        <v/>
      </c>
      <c r="Z371" s="204" t="str">
        <f>IF(Z370&lt;&gt;"",Z370*PRINCIPAL!$C$34,"")</f>
        <v/>
      </c>
      <c r="AA371" s="204" t="str">
        <f>IF(AA370&lt;&gt;"",AA370*PRINCIPAL!$C$34,"")</f>
        <v/>
      </c>
      <c r="AB371" s="204" t="str">
        <f>IF(AB370&lt;&gt;"",AB370*PRINCIPAL!$C$34,"")</f>
        <v/>
      </c>
      <c r="AC371" s="204" t="str">
        <f>IF(AC370&lt;&gt;"",AC370*PRINCIPAL!$C$34,"")</f>
        <v/>
      </c>
      <c r="AD371" s="204" t="str">
        <f>IF(AD370&lt;&gt;"",AD370*PRINCIPAL!$C$34,"")</f>
        <v/>
      </c>
      <c r="AE371" s="204" t="str">
        <f>IF(AE370&lt;&gt;"",AE370*PRINCIPAL!$C$34,"")</f>
        <v/>
      </c>
      <c r="AF371" s="204" t="str">
        <f>IF(AF370&lt;&gt;"",AF370*PRINCIPAL!$C$34,"")</f>
        <v/>
      </c>
      <c r="AG371" s="204" t="str">
        <f>IF(AG370&lt;&gt;"",AG370*PRINCIPAL!$C$34,"")</f>
        <v/>
      </c>
      <c r="AH371" s="204" t="str">
        <f>IF(AH370&lt;&gt;"",AH370*PRINCIPAL!$C$34,"")</f>
        <v/>
      </c>
      <c r="AI371" s="204" t="str">
        <f>IF(AI370&lt;&gt;"",AI370*PRINCIPAL!$C$34,"")</f>
        <v/>
      </c>
      <c r="AJ371" s="204" t="str">
        <f>IF(AJ370&lt;&gt;"",AJ370*PRINCIPAL!$C$34,"")</f>
        <v/>
      </c>
      <c r="AK371" s="204" t="str">
        <f>IF(AK370&lt;&gt;"",AK370*PRINCIPAL!$C$34,"")</f>
        <v/>
      </c>
      <c r="AL371" s="204" t="str">
        <f>IF(AL370&lt;&gt;"",AL370*PRINCIPAL!$C$34,"")</f>
        <v/>
      </c>
      <c r="AM371" s="204" t="str">
        <f>IF(AM370&lt;&gt;"",AM370*PRINCIPAL!$C$34,"")</f>
        <v/>
      </c>
      <c r="AN371" s="204" t="str">
        <f>IF(AN370&lt;&gt;"",AN370*PRINCIPAL!$C$34,"")</f>
        <v/>
      </c>
      <c r="AO371" s="210" t="str">
        <f>IF(AO370&lt;&gt;"",AO370*PRINCIPAL!$C$34,"")</f>
        <v/>
      </c>
    </row>
    <row r="372" spans="2:41" ht="12.45" customHeight="1" x14ac:dyDescent="0.3">
      <c r="B372" s="456"/>
      <c r="C372" s="422"/>
      <c r="D372" s="426" t="s">
        <v>115</v>
      </c>
      <c r="E372" s="222" t="s">
        <v>125</v>
      </c>
      <c r="F372" s="203" t="s">
        <v>38</v>
      </c>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14"/>
    </row>
    <row r="373" spans="2:41" ht="12.45" customHeight="1" x14ac:dyDescent="0.3">
      <c r="B373" s="456"/>
      <c r="C373" s="422"/>
      <c r="D373" s="425"/>
      <c r="E373" s="220" t="s">
        <v>126</v>
      </c>
      <c r="F373" s="321" t="s">
        <v>38</v>
      </c>
      <c r="G373" s="204" t="str">
        <f>IF(G372&lt;&gt;"",G372*PRINCIPAL!$C$34,"")</f>
        <v/>
      </c>
      <c r="H373" s="204" t="str">
        <f>IF(H372&lt;&gt;"",H372*PRINCIPAL!$C$34,"")</f>
        <v/>
      </c>
      <c r="I373" s="204" t="str">
        <f>IF(I372&lt;&gt;"",I372*PRINCIPAL!$C$34,"")</f>
        <v/>
      </c>
      <c r="J373" s="204" t="str">
        <f>IF(J372&lt;&gt;"",J372*PRINCIPAL!$C$34,"")</f>
        <v/>
      </c>
      <c r="K373" s="204" t="str">
        <f>IF(K372&lt;&gt;"",K372*PRINCIPAL!$C$34,"")</f>
        <v/>
      </c>
      <c r="L373" s="204" t="str">
        <f>IF(L372&lt;&gt;"",L372*PRINCIPAL!$C$34,"")</f>
        <v/>
      </c>
      <c r="M373" s="204" t="str">
        <f>IF(M372&lt;&gt;"",M372*PRINCIPAL!$C$34,"")</f>
        <v/>
      </c>
      <c r="N373" s="204" t="str">
        <f>IF(N372&lt;&gt;"",N372*PRINCIPAL!$C$34,"")</f>
        <v/>
      </c>
      <c r="O373" s="204" t="str">
        <f>IF(O372&lt;&gt;"",O372*PRINCIPAL!$C$34,"")</f>
        <v/>
      </c>
      <c r="P373" s="204" t="str">
        <f>IF(P372&lt;&gt;"",P372*PRINCIPAL!$C$34,"")</f>
        <v/>
      </c>
      <c r="Q373" s="204" t="str">
        <f>IF(Q372&lt;&gt;"",Q372*PRINCIPAL!$C$34,"")</f>
        <v/>
      </c>
      <c r="R373" s="204" t="str">
        <f>IF(R372&lt;&gt;"",R372*PRINCIPAL!$C$34,"")</f>
        <v/>
      </c>
      <c r="S373" s="204" t="str">
        <f>IF(S372&lt;&gt;"",S372*PRINCIPAL!$C$34,"")</f>
        <v/>
      </c>
      <c r="T373" s="204" t="str">
        <f>IF(T372&lt;&gt;"",T372*PRINCIPAL!$C$34,"")</f>
        <v/>
      </c>
      <c r="U373" s="204" t="str">
        <f>IF(U372&lt;&gt;"",U372*PRINCIPAL!$C$34,"")</f>
        <v/>
      </c>
      <c r="V373" s="204" t="str">
        <f>IF(V372&lt;&gt;"",V372*PRINCIPAL!$C$34,"")</f>
        <v/>
      </c>
      <c r="W373" s="204" t="str">
        <f>IF(W372&lt;&gt;"",W372*PRINCIPAL!$C$34,"")</f>
        <v/>
      </c>
      <c r="X373" s="204" t="str">
        <f>IF(X372&lt;&gt;"",X372*PRINCIPAL!$C$34,"")</f>
        <v/>
      </c>
      <c r="Y373" s="204" t="str">
        <f>IF(Y372&lt;&gt;"",Y372*PRINCIPAL!$C$34,"")</f>
        <v/>
      </c>
      <c r="Z373" s="204" t="str">
        <f>IF(Z372&lt;&gt;"",Z372*PRINCIPAL!$C$34,"")</f>
        <v/>
      </c>
      <c r="AA373" s="204" t="str">
        <f>IF(AA372&lt;&gt;"",AA372*PRINCIPAL!$C$34,"")</f>
        <v/>
      </c>
      <c r="AB373" s="204" t="str">
        <f>IF(AB372&lt;&gt;"",AB372*PRINCIPAL!$C$34,"")</f>
        <v/>
      </c>
      <c r="AC373" s="204" t="str">
        <f>IF(AC372&lt;&gt;"",AC372*PRINCIPAL!$C$34,"")</f>
        <v/>
      </c>
      <c r="AD373" s="204" t="str">
        <f>IF(AD372&lt;&gt;"",AD372*PRINCIPAL!$C$34,"")</f>
        <v/>
      </c>
      <c r="AE373" s="204" t="str">
        <f>IF(AE372&lt;&gt;"",AE372*PRINCIPAL!$C$34,"")</f>
        <v/>
      </c>
      <c r="AF373" s="204" t="str">
        <f>IF(AF372&lt;&gt;"",AF372*PRINCIPAL!$C$34,"")</f>
        <v/>
      </c>
      <c r="AG373" s="204" t="str">
        <f>IF(AG372&lt;&gt;"",AG372*PRINCIPAL!$C$34,"")</f>
        <v/>
      </c>
      <c r="AH373" s="204" t="str">
        <f>IF(AH372&lt;&gt;"",AH372*PRINCIPAL!$C$34,"")</f>
        <v/>
      </c>
      <c r="AI373" s="204" t="str">
        <f>IF(AI372&lt;&gt;"",AI372*PRINCIPAL!$C$34,"")</f>
        <v/>
      </c>
      <c r="AJ373" s="204" t="str">
        <f>IF(AJ372&lt;&gt;"",AJ372*PRINCIPAL!$C$34,"")</f>
        <v/>
      </c>
      <c r="AK373" s="204" t="str">
        <f>IF(AK372&lt;&gt;"",AK372*PRINCIPAL!$C$34,"")</f>
        <v/>
      </c>
      <c r="AL373" s="204" t="str">
        <f>IF(AL372&lt;&gt;"",AL372*PRINCIPAL!$C$34,"")</f>
        <v/>
      </c>
      <c r="AM373" s="204" t="str">
        <f>IF(AM372&lt;&gt;"",AM372*PRINCIPAL!$C$34,"")</f>
        <v/>
      </c>
      <c r="AN373" s="204" t="str">
        <f>IF(AN372&lt;&gt;"",AN372*PRINCIPAL!$C$34,"")</f>
        <v/>
      </c>
      <c r="AO373" s="210" t="str">
        <f>IF(AO372&lt;&gt;"",AO372*PRINCIPAL!$C$34,"")</f>
        <v/>
      </c>
    </row>
    <row r="374" spans="2:41" ht="12.45" customHeight="1" x14ac:dyDescent="0.3">
      <c r="B374" s="456"/>
      <c r="C374" s="422"/>
      <c r="D374" s="426" t="s">
        <v>115</v>
      </c>
      <c r="E374" s="222" t="s">
        <v>125</v>
      </c>
      <c r="F374" s="203" t="s">
        <v>38</v>
      </c>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14"/>
    </row>
    <row r="375" spans="2:41" ht="12.45" customHeight="1" x14ac:dyDescent="0.3">
      <c r="B375" s="456"/>
      <c r="C375" s="422"/>
      <c r="D375" s="425"/>
      <c r="E375" s="220" t="s">
        <v>126</v>
      </c>
      <c r="F375" s="321" t="s">
        <v>38</v>
      </c>
      <c r="G375" s="204" t="str">
        <f>IF(G374&lt;&gt;"",G374*PRINCIPAL!$C$34,"")</f>
        <v/>
      </c>
      <c r="H375" s="204" t="str">
        <f>IF(H374&lt;&gt;"",H374*PRINCIPAL!$C$34,"")</f>
        <v/>
      </c>
      <c r="I375" s="204" t="str">
        <f>IF(I374&lt;&gt;"",I374*PRINCIPAL!$C$34,"")</f>
        <v/>
      </c>
      <c r="J375" s="204" t="str">
        <f>IF(J374&lt;&gt;"",J374*PRINCIPAL!$C$34,"")</f>
        <v/>
      </c>
      <c r="K375" s="204" t="str">
        <f>IF(K374&lt;&gt;"",K374*PRINCIPAL!$C$34,"")</f>
        <v/>
      </c>
      <c r="L375" s="204" t="str">
        <f>IF(L374&lt;&gt;"",L374*PRINCIPAL!$C$34,"")</f>
        <v/>
      </c>
      <c r="M375" s="204" t="str">
        <f>IF(M374&lt;&gt;"",M374*PRINCIPAL!$C$34,"")</f>
        <v/>
      </c>
      <c r="N375" s="204" t="str">
        <f>IF(N374&lt;&gt;"",N374*PRINCIPAL!$C$34,"")</f>
        <v/>
      </c>
      <c r="O375" s="204" t="str">
        <f>IF(O374&lt;&gt;"",O374*PRINCIPAL!$C$34,"")</f>
        <v/>
      </c>
      <c r="P375" s="204" t="str">
        <f>IF(P374&lt;&gt;"",P374*PRINCIPAL!$C$34,"")</f>
        <v/>
      </c>
      <c r="Q375" s="204" t="str">
        <f>IF(Q374&lt;&gt;"",Q374*PRINCIPAL!$C$34,"")</f>
        <v/>
      </c>
      <c r="R375" s="204" t="str">
        <f>IF(R374&lt;&gt;"",R374*PRINCIPAL!$C$34,"")</f>
        <v/>
      </c>
      <c r="S375" s="204" t="str">
        <f>IF(S374&lt;&gt;"",S374*PRINCIPAL!$C$34,"")</f>
        <v/>
      </c>
      <c r="T375" s="204" t="str">
        <f>IF(T374&lt;&gt;"",T374*PRINCIPAL!$C$34,"")</f>
        <v/>
      </c>
      <c r="U375" s="204" t="str">
        <f>IF(U374&lt;&gt;"",U374*PRINCIPAL!$C$34,"")</f>
        <v/>
      </c>
      <c r="V375" s="204" t="str">
        <f>IF(V374&lt;&gt;"",V374*PRINCIPAL!$C$34,"")</f>
        <v/>
      </c>
      <c r="W375" s="204" t="str">
        <f>IF(W374&lt;&gt;"",W374*PRINCIPAL!$C$34,"")</f>
        <v/>
      </c>
      <c r="X375" s="204" t="str">
        <f>IF(X374&lt;&gt;"",X374*PRINCIPAL!$C$34,"")</f>
        <v/>
      </c>
      <c r="Y375" s="204" t="str">
        <f>IF(Y374&lt;&gt;"",Y374*PRINCIPAL!$C$34,"")</f>
        <v/>
      </c>
      <c r="Z375" s="204" t="str">
        <f>IF(Z374&lt;&gt;"",Z374*PRINCIPAL!$C$34,"")</f>
        <v/>
      </c>
      <c r="AA375" s="204" t="str">
        <f>IF(AA374&lt;&gt;"",AA374*PRINCIPAL!$C$34,"")</f>
        <v/>
      </c>
      <c r="AB375" s="204" t="str">
        <f>IF(AB374&lt;&gt;"",AB374*PRINCIPAL!$C$34,"")</f>
        <v/>
      </c>
      <c r="AC375" s="204" t="str">
        <f>IF(AC374&lt;&gt;"",AC374*PRINCIPAL!$C$34,"")</f>
        <v/>
      </c>
      <c r="AD375" s="204" t="str">
        <f>IF(AD374&lt;&gt;"",AD374*PRINCIPAL!$C$34,"")</f>
        <v/>
      </c>
      <c r="AE375" s="204" t="str">
        <f>IF(AE374&lt;&gt;"",AE374*PRINCIPAL!$C$34,"")</f>
        <v/>
      </c>
      <c r="AF375" s="204" t="str">
        <f>IF(AF374&lt;&gt;"",AF374*PRINCIPAL!$C$34,"")</f>
        <v/>
      </c>
      <c r="AG375" s="204" t="str">
        <f>IF(AG374&lt;&gt;"",AG374*PRINCIPAL!$C$34,"")</f>
        <v/>
      </c>
      <c r="AH375" s="204" t="str">
        <f>IF(AH374&lt;&gt;"",AH374*PRINCIPAL!$C$34,"")</f>
        <v/>
      </c>
      <c r="AI375" s="204" t="str">
        <f>IF(AI374&lt;&gt;"",AI374*PRINCIPAL!$C$34,"")</f>
        <v/>
      </c>
      <c r="AJ375" s="204" t="str">
        <f>IF(AJ374&lt;&gt;"",AJ374*PRINCIPAL!$C$34,"")</f>
        <v/>
      </c>
      <c r="AK375" s="204" t="str">
        <f>IF(AK374&lt;&gt;"",AK374*PRINCIPAL!$C$34,"")</f>
        <v/>
      </c>
      <c r="AL375" s="204" t="str">
        <f>IF(AL374&lt;&gt;"",AL374*PRINCIPAL!$C$34,"")</f>
        <v/>
      </c>
      <c r="AM375" s="204" t="str">
        <f>IF(AM374&lt;&gt;"",AM374*PRINCIPAL!$C$34,"")</f>
        <v/>
      </c>
      <c r="AN375" s="204" t="str">
        <f>IF(AN374&lt;&gt;"",AN374*PRINCIPAL!$C$34,"")</f>
        <v/>
      </c>
      <c r="AO375" s="210" t="str">
        <f>IF(AO374&lt;&gt;"",AO374*PRINCIPAL!$C$34,"")</f>
        <v/>
      </c>
    </row>
    <row r="376" spans="2:41" ht="12.45" customHeight="1" x14ac:dyDescent="0.3">
      <c r="B376" s="456"/>
      <c r="C376" s="422"/>
      <c r="D376" s="426" t="s">
        <v>115</v>
      </c>
      <c r="E376" s="222" t="s">
        <v>125</v>
      </c>
      <c r="F376" s="203" t="s">
        <v>38</v>
      </c>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14"/>
    </row>
    <row r="377" spans="2:41" ht="12.45" customHeight="1" thickBot="1" x14ac:dyDescent="0.35">
      <c r="B377" s="457"/>
      <c r="C377" s="423"/>
      <c r="D377" s="427"/>
      <c r="E377" s="291" t="s">
        <v>126</v>
      </c>
      <c r="F377" s="323" t="s">
        <v>38</v>
      </c>
      <c r="G377" s="288" t="str">
        <f>IF(G376&lt;&gt;"",G376*PRINCIPAL!$C$34,"")</f>
        <v/>
      </c>
      <c r="H377" s="288" t="str">
        <f>IF(H376&lt;&gt;"",H376*PRINCIPAL!$C$34,"")</f>
        <v/>
      </c>
      <c r="I377" s="288" t="str">
        <f>IF(I376&lt;&gt;"",I376*PRINCIPAL!$C$34,"")</f>
        <v/>
      </c>
      <c r="J377" s="288" t="str">
        <f>IF(J376&lt;&gt;"",J376*PRINCIPAL!$C$34,"")</f>
        <v/>
      </c>
      <c r="K377" s="288" t="str">
        <f>IF(K376&lt;&gt;"",K376*PRINCIPAL!$C$34,"")</f>
        <v/>
      </c>
      <c r="L377" s="288" t="str">
        <f>IF(L376&lt;&gt;"",L376*PRINCIPAL!$C$34,"")</f>
        <v/>
      </c>
      <c r="M377" s="288" t="str">
        <f>IF(M376&lt;&gt;"",M376*PRINCIPAL!$C$34,"")</f>
        <v/>
      </c>
      <c r="N377" s="288" t="str">
        <f>IF(N376&lt;&gt;"",N376*PRINCIPAL!$C$34,"")</f>
        <v/>
      </c>
      <c r="O377" s="288" t="str">
        <f>IF(O376&lt;&gt;"",O376*PRINCIPAL!$C$34,"")</f>
        <v/>
      </c>
      <c r="P377" s="288" t="str">
        <f>IF(P376&lt;&gt;"",P376*PRINCIPAL!$C$34,"")</f>
        <v/>
      </c>
      <c r="Q377" s="288" t="str">
        <f>IF(Q376&lt;&gt;"",Q376*PRINCIPAL!$C$34,"")</f>
        <v/>
      </c>
      <c r="R377" s="288" t="str">
        <f>IF(R376&lt;&gt;"",R376*PRINCIPAL!$C$34,"")</f>
        <v/>
      </c>
      <c r="S377" s="288" t="str">
        <f>IF(S376&lt;&gt;"",S376*PRINCIPAL!$C$34,"")</f>
        <v/>
      </c>
      <c r="T377" s="288" t="str">
        <f>IF(T376&lt;&gt;"",T376*PRINCIPAL!$C$34,"")</f>
        <v/>
      </c>
      <c r="U377" s="288" t="str">
        <f>IF(U376&lt;&gt;"",U376*PRINCIPAL!$C$34,"")</f>
        <v/>
      </c>
      <c r="V377" s="288" t="str">
        <f>IF(V376&lt;&gt;"",V376*PRINCIPAL!$C$34,"")</f>
        <v/>
      </c>
      <c r="W377" s="288" t="str">
        <f>IF(W376&lt;&gt;"",W376*PRINCIPAL!$C$34,"")</f>
        <v/>
      </c>
      <c r="X377" s="288" t="str">
        <f>IF(X376&lt;&gt;"",X376*PRINCIPAL!$C$34,"")</f>
        <v/>
      </c>
      <c r="Y377" s="288" t="str">
        <f>IF(Y376&lt;&gt;"",Y376*PRINCIPAL!$C$34,"")</f>
        <v/>
      </c>
      <c r="Z377" s="288" t="str">
        <f>IF(Z376&lt;&gt;"",Z376*PRINCIPAL!$C$34,"")</f>
        <v/>
      </c>
      <c r="AA377" s="288" t="str">
        <f>IF(AA376&lt;&gt;"",AA376*PRINCIPAL!$C$34,"")</f>
        <v/>
      </c>
      <c r="AB377" s="288" t="str">
        <f>IF(AB376&lt;&gt;"",AB376*PRINCIPAL!$C$34,"")</f>
        <v/>
      </c>
      <c r="AC377" s="288" t="str">
        <f>IF(AC376&lt;&gt;"",AC376*PRINCIPAL!$C$34,"")</f>
        <v/>
      </c>
      <c r="AD377" s="288" t="str">
        <f>IF(AD376&lt;&gt;"",AD376*PRINCIPAL!$C$34,"")</f>
        <v/>
      </c>
      <c r="AE377" s="288" t="str">
        <f>IF(AE376&lt;&gt;"",AE376*PRINCIPAL!$C$34,"")</f>
        <v/>
      </c>
      <c r="AF377" s="288" t="str">
        <f>IF(AF376&lt;&gt;"",AF376*PRINCIPAL!$C$34,"")</f>
        <v/>
      </c>
      <c r="AG377" s="288" t="str">
        <f>IF(AG376&lt;&gt;"",AG376*PRINCIPAL!$C$34,"")</f>
        <v/>
      </c>
      <c r="AH377" s="288" t="str">
        <f>IF(AH376&lt;&gt;"",AH376*PRINCIPAL!$C$34,"")</f>
        <v/>
      </c>
      <c r="AI377" s="288" t="str">
        <f>IF(AI376&lt;&gt;"",AI376*PRINCIPAL!$C$34,"")</f>
        <v/>
      </c>
      <c r="AJ377" s="288" t="str">
        <f>IF(AJ376&lt;&gt;"",AJ376*PRINCIPAL!$C$34,"")</f>
        <v/>
      </c>
      <c r="AK377" s="288" t="str">
        <f>IF(AK376&lt;&gt;"",AK376*PRINCIPAL!$C$34,"")</f>
        <v/>
      </c>
      <c r="AL377" s="288" t="str">
        <f>IF(AL376&lt;&gt;"",AL376*PRINCIPAL!$C$34,"")</f>
        <v/>
      </c>
      <c r="AM377" s="288" t="str">
        <f>IF(AM376&lt;&gt;"",AM376*PRINCIPAL!$C$34,"")</f>
        <v/>
      </c>
      <c r="AN377" s="288" t="str">
        <f>IF(AN376&lt;&gt;"",AN376*PRINCIPAL!$C$34,"")</f>
        <v/>
      </c>
      <c r="AO377" s="289" t="str">
        <f>IF(AO376&lt;&gt;"",AO376*PRINCIPAL!$C$34,"")</f>
        <v/>
      </c>
    </row>
    <row r="379" spans="2:41" ht="12" customHeight="1" thickBot="1" x14ac:dyDescent="0.35"/>
    <row r="380" spans="2:41" ht="15" customHeight="1" thickBot="1" x14ac:dyDescent="0.35">
      <c r="B380" s="448" t="s">
        <v>15</v>
      </c>
      <c r="C380" s="449"/>
      <c r="D380" s="41" t="str">
        <f>IF(PRINCIPAL!B44&lt;&gt;"",PRINCIPAL!B44,"")</f>
        <v/>
      </c>
    </row>
    <row r="381" spans="2:41" ht="12" customHeight="1" thickBot="1" x14ac:dyDescent="0.35"/>
    <row r="382" spans="2:41" ht="12" customHeight="1" x14ac:dyDescent="0.3">
      <c r="B382" s="450" t="s">
        <v>120</v>
      </c>
      <c r="C382" s="451"/>
      <c r="D382" s="451"/>
      <c r="E382" s="451"/>
      <c r="F382" s="480" t="s">
        <v>144</v>
      </c>
      <c r="G382" s="433">
        <v>1</v>
      </c>
      <c r="H382" s="433">
        <v>2</v>
      </c>
      <c r="I382" s="433">
        <v>3</v>
      </c>
      <c r="J382" s="433">
        <v>4</v>
      </c>
      <c r="K382" s="433">
        <v>5</v>
      </c>
      <c r="L382" s="433">
        <v>6</v>
      </c>
      <c r="M382" s="433">
        <v>7</v>
      </c>
      <c r="N382" s="433">
        <v>8</v>
      </c>
      <c r="O382" s="433">
        <v>9</v>
      </c>
      <c r="P382" s="433">
        <v>10</v>
      </c>
      <c r="Q382" s="433">
        <v>11</v>
      </c>
      <c r="R382" s="433">
        <v>12</v>
      </c>
      <c r="S382" s="433">
        <v>13</v>
      </c>
      <c r="T382" s="433">
        <v>14</v>
      </c>
      <c r="U382" s="433">
        <v>15</v>
      </c>
      <c r="V382" s="433">
        <v>16</v>
      </c>
      <c r="W382" s="433">
        <v>17</v>
      </c>
      <c r="X382" s="433">
        <v>18</v>
      </c>
      <c r="Y382" s="433">
        <v>19</v>
      </c>
      <c r="Z382" s="433">
        <v>20</v>
      </c>
      <c r="AA382" s="433">
        <v>21</v>
      </c>
      <c r="AB382" s="433">
        <v>22</v>
      </c>
      <c r="AC382" s="433">
        <v>23</v>
      </c>
      <c r="AD382" s="433">
        <v>24</v>
      </c>
      <c r="AE382" s="433">
        <v>25</v>
      </c>
      <c r="AF382" s="433">
        <v>26</v>
      </c>
      <c r="AG382" s="433">
        <v>27</v>
      </c>
      <c r="AH382" s="433">
        <v>28</v>
      </c>
      <c r="AI382" s="433">
        <v>29</v>
      </c>
      <c r="AJ382" s="433">
        <v>30</v>
      </c>
      <c r="AK382" s="433">
        <v>31</v>
      </c>
      <c r="AL382" s="433">
        <v>32</v>
      </c>
      <c r="AM382" s="433">
        <v>33</v>
      </c>
      <c r="AN382" s="433">
        <v>34</v>
      </c>
      <c r="AO382" s="435">
        <v>35</v>
      </c>
    </row>
    <row r="383" spans="2:41" ht="12" customHeight="1" thickBot="1" x14ac:dyDescent="0.35">
      <c r="B383" s="452"/>
      <c r="C383" s="469"/>
      <c r="D383" s="469"/>
      <c r="E383" s="469"/>
      <c r="F383" s="481"/>
      <c r="G383" s="434"/>
      <c r="H383" s="434"/>
      <c r="I383" s="434"/>
      <c r="J383" s="434"/>
      <c r="K383" s="434"/>
      <c r="L383" s="434"/>
      <c r="M383" s="434"/>
      <c r="N383" s="434"/>
      <c r="O383" s="434"/>
      <c r="P383" s="434"/>
      <c r="Q383" s="434"/>
      <c r="R383" s="434"/>
      <c r="S383" s="434"/>
      <c r="T383" s="434"/>
      <c r="U383" s="434"/>
      <c r="V383" s="434"/>
      <c r="W383" s="434"/>
      <c r="X383" s="434"/>
      <c r="Y383" s="434"/>
      <c r="Z383" s="434"/>
      <c r="AA383" s="434"/>
      <c r="AB383" s="434"/>
      <c r="AC383" s="434"/>
      <c r="AD383" s="434"/>
      <c r="AE383" s="434"/>
      <c r="AF383" s="434"/>
      <c r="AG383" s="434"/>
      <c r="AH383" s="434"/>
      <c r="AI383" s="434"/>
      <c r="AJ383" s="434"/>
      <c r="AK383" s="434"/>
      <c r="AL383" s="434"/>
      <c r="AM383" s="434"/>
      <c r="AN383" s="434"/>
      <c r="AO383" s="436"/>
    </row>
    <row r="384" spans="2:41" ht="12.45" customHeight="1" x14ac:dyDescent="0.3">
      <c r="B384" s="437" t="s">
        <v>107</v>
      </c>
      <c r="C384" s="439" t="s">
        <v>104</v>
      </c>
      <c r="D384" s="441" t="s">
        <v>112</v>
      </c>
      <c r="E384" s="227" t="s">
        <v>125</v>
      </c>
      <c r="F384" s="197"/>
      <c r="G384" s="230"/>
      <c r="H384" s="230"/>
      <c r="I384" s="230"/>
      <c r="J384" s="230"/>
      <c r="K384" s="230"/>
      <c r="L384" s="230"/>
      <c r="M384" s="230"/>
      <c r="N384" s="230"/>
      <c r="O384" s="230"/>
      <c r="P384" s="230"/>
      <c r="Q384" s="230"/>
      <c r="R384" s="230"/>
      <c r="S384" s="230"/>
      <c r="T384" s="230"/>
      <c r="U384" s="230"/>
      <c r="V384" s="230"/>
      <c r="W384" s="230"/>
      <c r="X384" s="230"/>
      <c r="Y384" s="230"/>
      <c r="Z384" s="230"/>
      <c r="AA384" s="230"/>
      <c r="AB384" s="230"/>
      <c r="AC384" s="230"/>
      <c r="AD384" s="230"/>
      <c r="AE384" s="230"/>
      <c r="AF384" s="230"/>
      <c r="AG384" s="230"/>
      <c r="AH384" s="230"/>
      <c r="AI384" s="230"/>
      <c r="AJ384" s="230"/>
      <c r="AK384" s="230"/>
      <c r="AL384" s="230"/>
      <c r="AM384" s="230"/>
      <c r="AN384" s="230"/>
      <c r="AO384" s="278"/>
    </row>
    <row r="385" spans="2:41" ht="12.45" customHeight="1" x14ac:dyDescent="0.3">
      <c r="B385" s="438"/>
      <c r="C385" s="440"/>
      <c r="D385" s="442"/>
      <c r="E385" s="220" t="s">
        <v>126</v>
      </c>
      <c r="F385" s="198" t="str">
        <f>IF(F384&lt;&gt;"",F384*PRINCIPAL!$C$14,"")</f>
        <v/>
      </c>
      <c r="G385" s="198" t="str">
        <f>IF(G384&lt;&gt;"",G384*PRINCIPAL!$C$44,"")</f>
        <v/>
      </c>
      <c r="H385" s="198" t="str">
        <f>IF(H384&lt;&gt;"",H384*PRINCIPAL!$C$44,"")</f>
        <v/>
      </c>
      <c r="I385" s="198" t="str">
        <f>IF(I384&lt;&gt;"",I384*PRINCIPAL!$C$44,"")</f>
        <v/>
      </c>
      <c r="J385" s="198" t="str">
        <f>IF(J384&lt;&gt;"",J384*PRINCIPAL!$C$44,"")</f>
        <v/>
      </c>
      <c r="K385" s="198" t="str">
        <f>IF(K384&lt;&gt;"",K384*PRINCIPAL!$C$44,"")</f>
        <v/>
      </c>
      <c r="L385" s="198" t="str">
        <f>IF(L384&lt;&gt;"",L384*PRINCIPAL!$C$44,"")</f>
        <v/>
      </c>
      <c r="M385" s="198" t="str">
        <f>IF(M384&lt;&gt;"",M384*PRINCIPAL!$C$44,"")</f>
        <v/>
      </c>
      <c r="N385" s="198" t="str">
        <f>IF(N384&lt;&gt;"",N384*PRINCIPAL!$C$44,"")</f>
        <v/>
      </c>
      <c r="O385" s="198" t="str">
        <f>IF(O384&lt;&gt;"",O384*PRINCIPAL!$C$44,"")</f>
        <v/>
      </c>
      <c r="P385" s="198" t="str">
        <f>IF(P384&lt;&gt;"",P384*PRINCIPAL!$C$44,"")</f>
        <v/>
      </c>
      <c r="Q385" s="198" t="str">
        <f>IF(Q384&lt;&gt;"",Q384*PRINCIPAL!$C$44,"")</f>
        <v/>
      </c>
      <c r="R385" s="198" t="str">
        <f>IF(R384&lt;&gt;"",R384*PRINCIPAL!$C$44,"")</f>
        <v/>
      </c>
      <c r="S385" s="198" t="str">
        <f>IF(S384&lt;&gt;"",S384*PRINCIPAL!$C$44,"")</f>
        <v/>
      </c>
      <c r="T385" s="198" t="str">
        <f>IF(T384&lt;&gt;"",T384*PRINCIPAL!$C$44,"")</f>
        <v/>
      </c>
      <c r="U385" s="198" t="str">
        <f>IF(U384&lt;&gt;"",U384*PRINCIPAL!$C$44,"")</f>
        <v/>
      </c>
      <c r="V385" s="198" t="str">
        <f>IF(V384&lt;&gt;"",V384*PRINCIPAL!$C$44,"")</f>
        <v/>
      </c>
      <c r="W385" s="198" t="str">
        <f>IF(W384&lt;&gt;"",W384*PRINCIPAL!$C$44,"")</f>
        <v/>
      </c>
      <c r="X385" s="198" t="str">
        <f>IF(X384&lt;&gt;"",X384*PRINCIPAL!$C$44,"")</f>
        <v/>
      </c>
      <c r="Y385" s="198" t="str">
        <f>IF(Y384&lt;&gt;"",Y384*PRINCIPAL!$C$44,"")</f>
        <v/>
      </c>
      <c r="Z385" s="198" t="str">
        <f>IF(Z384&lt;&gt;"",Z384*PRINCIPAL!$C$44,"")</f>
        <v/>
      </c>
      <c r="AA385" s="198" t="str">
        <f>IF(AA384&lt;&gt;"",AA384*PRINCIPAL!$C$44,"")</f>
        <v/>
      </c>
      <c r="AB385" s="198" t="str">
        <f>IF(AB384&lt;&gt;"",AB384*PRINCIPAL!$C$44,"")</f>
        <v/>
      </c>
      <c r="AC385" s="198" t="str">
        <f>IF(AC384&lt;&gt;"",AC384*PRINCIPAL!$C$44,"")</f>
        <v/>
      </c>
      <c r="AD385" s="198" t="str">
        <f>IF(AD384&lt;&gt;"",AD384*PRINCIPAL!$C$44,"")</f>
        <v/>
      </c>
      <c r="AE385" s="198" t="str">
        <f>IF(AE384&lt;&gt;"",AE384*PRINCIPAL!$C$44,"")</f>
        <v/>
      </c>
      <c r="AF385" s="198" t="str">
        <f>IF(AF384&lt;&gt;"",AF384*PRINCIPAL!$C$44,"")</f>
        <v/>
      </c>
      <c r="AG385" s="198" t="str">
        <f>IF(AG384&lt;&gt;"",AG384*PRINCIPAL!$C$44,"")</f>
        <v/>
      </c>
      <c r="AH385" s="198" t="str">
        <f>IF(AH384&lt;&gt;"",AH384*PRINCIPAL!$C$44,"")</f>
        <v/>
      </c>
      <c r="AI385" s="198" t="str">
        <f>IF(AI384&lt;&gt;"",AI384*PRINCIPAL!$C$44,"")</f>
        <v/>
      </c>
      <c r="AJ385" s="198" t="str">
        <f>IF(AJ384&lt;&gt;"",AJ384*PRINCIPAL!$C$44,"")</f>
        <v/>
      </c>
      <c r="AK385" s="198" t="str">
        <f>IF(AK384&lt;&gt;"",AK384*PRINCIPAL!$C$44,"")</f>
        <v/>
      </c>
      <c r="AL385" s="198" t="str">
        <f>IF(AL384&lt;&gt;"",AL384*PRINCIPAL!$C$44,"")</f>
        <v/>
      </c>
      <c r="AM385" s="198" t="str">
        <f>IF(AM384&lt;&gt;"",AM384*PRINCIPAL!$C$44,"")</f>
        <v/>
      </c>
      <c r="AN385" s="198" t="str">
        <f>IF(AN384&lt;&gt;"",AN384*PRINCIPAL!$C$44,"")</f>
        <v/>
      </c>
      <c r="AO385" s="268" t="str">
        <f>IF(AO384&lt;&gt;"",AO384*PRINCIPAL!$C$44,"")</f>
        <v/>
      </c>
    </row>
    <row r="386" spans="2:41" ht="12.45" customHeight="1" x14ac:dyDescent="0.3">
      <c r="B386" s="438"/>
      <c r="C386" s="440"/>
      <c r="D386" s="443" t="s">
        <v>118</v>
      </c>
      <c r="E386" s="222" t="s">
        <v>125</v>
      </c>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69"/>
    </row>
    <row r="387" spans="2:41" ht="12.45" customHeight="1" x14ac:dyDescent="0.3">
      <c r="B387" s="438"/>
      <c r="C387" s="440"/>
      <c r="D387" s="444"/>
      <c r="E387" s="220" t="s">
        <v>126</v>
      </c>
      <c r="F387" s="204" t="str">
        <f>IF(F386&lt;&gt;"",F386*PRINCIPAL!$C$14,"")</f>
        <v/>
      </c>
      <c r="G387" s="204" t="str">
        <f>IF(G386&lt;&gt;"",G386*PRINCIPAL!$C$44,"")</f>
        <v/>
      </c>
      <c r="H387" s="204" t="str">
        <f>IF(H386&lt;&gt;"",H386*PRINCIPAL!$C$44,"")</f>
        <v/>
      </c>
      <c r="I387" s="204" t="str">
        <f>IF(I386&lt;&gt;"",I386*PRINCIPAL!$C$44,"")</f>
        <v/>
      </c>
      <c r="J387" s="204" t="str">
        <f>IF(J386&lt;&gt;"",J386*PRINCIPAL!$C$44,"")</f>
        <v/>
      </c>
      <c r="K387" s="204" t="str">
        <f>IF(K386&lt;&gt;"",K386*PRINCIPAL!$C$44,"")</f>
        <v/>
      </c>
      <c r="L387" s="204" t="str">
        <f>IF(L386&lt;&gt;"",L386*PRINCIPAL!$C$44,"")</f>
        <v/>
      </c>
      <c r="M387" s="204" t="str">
        <f>IF(M386&lt;&gt;"",M386*PRINCIPAL!$C$44,"")</f>
        <v/>
      </c>
      <c r="N387" s="204" t="str">
        <f>IF(N386&lt;&gt;"",N386*PRINCIPAL!$C$44,"")</f>
        <v/>
      </c>
      <c r="O387" s="204" t="str">
        <f>IF(O386&lt;&gt;"",O386*PRINCIPAL!$C$44,"")</f>
        <v/>
      </c>
      <c r="P387" s="204" t="str">
        <f>IF(P386&lt;&gt;"",P386*PRINCIPAL!$C$44,"")</f>
        <v/>
      </c>
      <c r="Q387" s="204" t="str">
        <f>IF(Q386&lt;&gt;"",Q386*PRINCIPAL!$C$44,"")</f>
        <v/>
      </c>
      <c r="R387" s="204" t="str">
        <f>IF(R386&lt;&gt;"",R386*PRINCIPAL!$C$44,"")</f>
        <v/>
      </c>
      <c r="S387" s="204" t="str">
        <f>IF(S386&lt;&gt;"",S386*PRINCIPAL!$C$44,"")</f>
        <v/>
      </c>
      <c r="T387" s="204" t="str">
        <f>IF(T386&lt;&gt;"",T386*PRINCIPAL!$C$44,"")</f>
        <v/>
      </c>
      <c r="U387" s="204" t="str">
        <f>IF(U386&lt;&gt;"",U386*PRINCIPAL!$C$44,"")</f>
        <v/>
      </c>
      <c r="V387" s="204" t="str">
        <f>IF(V386&lt;&gt;"",V386*PRINCIPAL!$C$44,"")</f>
        <v/>
      </c>
      <c r="W387" s="204" t="str">
        <f>IF(W386&lt;&gt;"",W386*PRINCIPAL!$C$44,"")</f>
        <v/>
      </c>
      <c r="X387" s="204" t="str">
        <f>IF(X386&lt;&gt;"",X386*PRINCIPAL!$C$44,"")</f>
        <v/>
      </c>
      <c r="Y387" s="204" t="str">
        <f>IF(Y386&lt;&gt;"",Y386*PRINCIPAL!$C$44,"")</f>
        <v/>
      </c>
      <c r="Z387" s="204" t="str">
        <f>IF(Z386&lt;&gt;"",Z386*PRINCIPAL!$C$44,"")</f>
        <v/>
      </c>
      <c r="AA387" s="204" t="str">
        <f>IF(AA386&lt;&gt;"",AA386*PRINCIPAL!$C$44,"")</f>
        <v/>
      </c>
      <c r="AB387" s="204" t="str">
        <f>IF(AB386&lt;&gt;"",AB386*PRINCIPAL!$C$44,"")</f>
        <v/>
      </c>
      <c r="AC387" s="204" t="str">
        <f>IF(AC386&lt;&gt;"",AC386*PRINCIPAL!$C$44,"")</f>
        <v/>
      </c>
      <c r="AD387" s="204" t="str">
        <f>IF(AD386&lt;&gt;"",AD386*PRINCIPAL!$C$44,"")</f>
        <v/>
      </c>
      <c r="AE387" s="204" t="str">
        <f>IF(AE386&lt;&gt;"",AE386*PRINCIPAL!$C$44,"")</f>
        <v/>
      </c>
      <c r="AF387" s="204" t="str">
        <f>IF(AF386&lt;&gt;"",AF386*PRINCIPAL!$C$44,"")</f>
        <v/>
      </c>
      <c r="AG387" s="204" t="str">
        <f>IF(AG386&lt;&gt;"",AG386*PRINCIPAL!$C$44,"")</f>
        <v/>
      </c>
      <c r="AH387" s="204" t="str">
        <f>IF(AH386&lt;&gt;"",AH386*PRINCIPAL!$C$44,"")</f>
        <v/>
      </c>
      <c r="AI387" s="204" t="str">
        <f>IF(AI386&lt;&gt;"",AI386*PRINCIPAL!$C$44,"")</f>
        <v/>
      </c>
      <c r="AJ387" s="204" t="str">
        <f>IF(AJ386&lt;&gt;"",AJ386*PRINCIPAL!$C$44,"")</f>
        <v/>
      </c>
      <c r="AK387" s="204" t="str">
        <f>IF(AK386&lt;&gt;"",AK386*PRINCIPAL!$C$44,"")</f>
        <v/>
      </c>
      <c r="AL387" s="204" t="str">
        <f>IF(AL386&lt;&gt;"",AL386*PRINCIPAL!$C$44,"")</f>
        <v/>
      </c>
      <c r="AM387" s="204" t="str">
        <f>IF(AM386&lt;&gt;"",AM386*PRINCIPAL!$C$44,"")</f>
        <v/>
      </c>
      <c r="AN387" s="204" t="str">
        <f>IF(AN386&lt;&gt;"",AN386*PRINCIPAL!$C$44,"")</f>
        <v/>
      </c>
      <c r="AO387" s="270" t="str">
        <f>IF(AO386&lt;&gt;"",AO386*PRINCIPAL!$C$44,"")</f>
        <v/>
      </c>
    </row>
    <row r="388" spans="2:41" ht="12.45" customHeight="1" x14ac:dyDescent="0.3">
      <c r="B388" s="438"/>
      <c r="C388" s="440"/>
      <c r="D388" s="443" t="s">
        <v>116</v>
      </c>
      <c r="E388" s="224" t="s">
        <v>125</v>
      </c>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69"/>
    </row>
    <row r="389" spans="2:41" ht="12.45" customHeight="1" thickBot="1" x14ac:dyDescent="0.35">
      <c r="B389" s="438"/>
      <c r="C389" s="440"/>
      <c r="D389" s="442"/>
      <c r="E389" s="223" t="s">
        <v>126</v>
      </c>
      <c r="F389" s="200" t="str">
        <f>IF(F388&lt;&gt;"",F388*PRINCIPAL!$C$14,"")</f>
        <v/>
      </c>
      <c r="G389" s="200" t="str">
        <f>IF(G388&lt;&gt;"",G388*PRINCIPAL!$C$44,"")</f>
        <v/>
      </c>
      <c r="H389" s="200" t="str">
        <f>IF(H388&lt;&gt;"",H388*PRINCIPAL!$C$44,"")</f>
        <v/>
      </c>
      <c r="I389" s="200" t="str">
        <f>IF(I388&lt;&gt;"",I388*PRINCIPAL!$C$44,"")</f>
        <v/>
      </c>
      <c r="J389" s="200" t="str">
        <f>IF(J388&lt;&gt;"",J388*PRINCIPAL!$C$44,"")</f>
        <v/>
      </c>
      <c r="K389" s="200" t="str">
        <f>IF(K388&lt;&gt;"",K388*PRINCIPAL!$C$44,"")</f>
        <v/>
      </c>
      <c r="L389" s="200" t="str">
        <f>IF(L388&lt;&gt;"",L388*PRINCIPAL!$C$44,"")</f>
        <v/>
      </c>
      <c r="M389" s="200" t="str">
        <f>IF(M388&lt;&gt;"",M388*PRINCIPAL!$C$44,"")</f>
        <v/>
      </c>
      <c r="N389" s="200" t="str">
        <f>IF(N388&lt;&gt;"",N388*PRINCIPAL!$C$44,"")</f>
        <v/>
      </c>
      <c r="O389" s="200" t="str">
        <f>IF(O388&lt;&gt;"",O388*PRINCIPAL!$C$44,"")</f>
        <v/>
      </c>
      <c r="P389" s="200" t="str">
        <f>IF(P388&lt;&gt;"",P388*PRINCIPAL!$C$44,"")</f>
        <v/>
      </c>
      <c r="Q389" s="200" t="str">
        <f>IF(Q388&lt;&gt;"",Q388*PRINCIPAL!$C$44,"")</f>
        <v/>
      </c>
      <c r="R389" s="200" t="str">
        <f>IF(R388&lt;&gt;"",R388*PRINCIPAL!$C$44,"")</f>
        <v/>
      </c>
      <c r="S389" s="200" t="str">
        <f>IF(S388&lt;&gt;"",S388*PRINCIPAL!$C$44,"")</f>
        <v/>
      </c>
      <c r="T389" s="200" t="str">
        <f>IF(T388&lt;&gt;"",T388*PRINCIPAL!$C$44,"")</f>
        <v/>
      </c>
      <c r="U389" s="200" t="str">
        <f>IF(U388&lt;&gt;"",U388*PRINCIPAL!$C$44,"")</f>
        <v/>
      </c>
      <c r="V389" s="200" t="str">
        <f>IF(V388&lt;&gt;"",V388*PRINCIPAL!$C$44,"")</f>
        <v/>
      </c>
      <c r="W389" s="200" t="str">
        <f>IF(W388&lt;&gt;"",W388*PRINCIPAL!$C$44,"")</f>
        <v/>
      </c>
      <c r="X389" s="200" t="str">
        <f>IF(X388&lt;&gt;"",X388*PRINCIPAL!$C$44,"")</f>
        <v/>
      </c>
      <c r="Y389" s="200" t="str">
        <f>IF(Y388&lt;&gt;"",Y388*PRINCIPAL!$C$44,"")</f>
        <v/>
      </c>
      <c r="Z389" s="200" t="str">
        <f>IF(Z388&lt;&gt;"",Z388*PRINCIPAL!$C$44,"")</f>
        <v/>
      </c>
      <c r="AA389" s="200" t="str">
        <f>IF(AA388&lt;&gt;"",AA388*PRINCIPAL!$C$44,"")</f>
        <v/>
      </c>
      <c r="AB389" s="200" t="str">
        <f>IF(AB388&lt;&gt;"",AB388*PRINCIPAL!$C$44,"")</f>
        <v/>
      </c>
      <c r="AC389" s="200" t="str">
        <f>IF(AC388&lt;&gt;"",AC388*PRINCIPAL!$C$44,"")</f>
        <v/>
      </c>
      <c r="AD389" s="200" t="str">
        <f>IF(AD388&lt;&gt;"",AD388*PRINCIPAL!$C$44,"")</f>
        <v/>
      </c>
      <c r="AE389" s="200" t="str">
        <f>IF(AE388&lt;&gt;"",AE388*PRINCIPAL!$C$44,"")</f>
        <v/>
      </c>
      <c r="AF389" s="200" t="str">
        <f>IF(AF388&lt;&gt;"",AF388*PRINCIPAL!$C$44,"")</f>
        <v/>
      </c>
      <c r="AG389" s="200" t="str">
        <f>IF(AG388&lt;&gt;"",AG388*PRINCIPAL!$C$44,"")</f>
        <v/>
      </c>
      <c r="AH389" s="200" t="str">
        <f>IF(AH388&lt;&gt;"",AH388*PRINCIPAL!$C$44,"")</f>
        <v/>
      </c>
      <c r="AI389" s="200" t="str">
        <f>IF(AI388&lt;&gt;"",AI388*PRINCIPAL!$C$44,"")</f>
        <v/>
      </c>
      <c r="AJ389" s="200" t="str">
        <f>IF(AJ388&lt;&gt;"",AJ388*PRINCIPAL!$C$44,"")</f>
        <v/>
      </c>
      <c r="AK389" s="200" t="str">
        <f>IF(AK388&lt;&gt;"",AK388*PRINCIPAL!$C$44,"")</f>
        <v/>
      </c>
      <c r="AL389" s="200" t="str">
        <f>IF(AL388&lt;&gt;"",AL388*PRINCIPAL!$C$44,"")</f>
        <v/>
      </c>
      <c r="AM389" s="200" t="str">
        <f>IF(AM388&lt;&gt;"",AM388*PRINCIPAL!$C$44,"")</f>
        <v/>
      </c>
      <c r="AN389" s="200" t="str">
        <f>IF(AN388&lt;&gt;"",AN388*PRINCIPAL!$C$44,"")</f>
        <v/>
      </c>
      <c r="AO389" s="271" t="str">
        <f>IF(AO388&lt;&gt;"",AO388*PRINCIPAL!$C$44,"")</f>
        <v/>
      </c>
    </row>
    <row r="390" spans="2:41" ht="12.45" customHeight="1" x14ac:dyDescent="0.3">
      <c r="B390" s="438"/>
      <c r="C390" s="439" t="s">
        <v>105</v>
      </c>
      <c r="D390" s="441" t="s">
        <v>112</v>
      </c>
      <c r="E390" s="219" t="s">
        <v>125</v>
      </c>
      <c r="F390" s="197" t="s">
        <v>38</v>
      </c>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c r="AF390" s="197"/>
      <c r="AG390" s="197"/>
      <c r="AH390" s="197"/>
      <c r="AI390" s="197"/>
      <c r="AJ390" s="197"/>
      <c r="AK390" s="197"/>
      <c r="AL390" s="197"/>
      <c r="AM390" s="197"/>
      <c r="AN390" s="197"/>
      <c r="AO390" s="267"/>
    </row>
    <row r="391" spans="2:41" ht="12.45" customHeight="1" x14ac:dyDescent="0.3">
      <c r="B391" s="438"/>
      <c r="C391" s="440"/>
      <c r="D391" s="442"/>
      <c r="E391" s="220" t="s">
        <v>126</v>
      </c>
      <c r="F391" s="320" t="s">
        <v>38</v>
      </c>
      <c r="G391" s="198" t="str">
        <f>IF(G390&lt;&gt;"",G390*PRINCIPAL!$C$44,"")</f>
        <v/>
      </c>
      <c r="H391" s="198" t="str">
        <f>IF(H390&lt;&gt;"",H390*PRINCIPAL!$C$44,"")</f>
        <v/>
      </c>
      <c r="I391" s="198" t="str">
        <f>IF(I390&lt;&gt;"",I390*PRINCIPAL!$C$44,"")</f>
        <v/>
      </c>
      <c r="J391" s="198" t="str">
        <f>IF(J390&lt;&gt;"",J390*PRINCIPAL!$C$44,"")</f>
        <v/>
      </c>
      <c r="K391" s="198" t="str">
        <f>IF(K390&lt;&gt;"",K390*PRINCIPAL!$C$44,"")</f>
        <v/>
      </c>
      <c r="L391" s="198" t="str">
        <f>IF(L390&lt;&gt;"",L390*PRINCIPAL!$C$44,"")</f>
        <v/>
      </c>
      <c r="M391" s="198" t="str">
        <f>IF(M390&lt;&gt;"",M390*PRINCIPAL!$C$44,"")</f>
        <v/>
      </c>
      <c r="N391" s="198" t="str">
        <f>IF(N390&lt;&gt;"",N390*PRINCIPAL!$C$44,"")</f>
        <v/>
      </c>
      <c r="O391" s="198" t="str">
        <f>IF(O390&lt;&gt;"",O390*PRINCIPAL!$C$44,"")</f>
        <v/>
      </c>
      <c r="P391" s="198" t="str">
        <f>IF(P390&lt;&gt;"",P390*PRINCIPAL!$C$44,"")</f>
        <v/>
      </c>
      <c r="Q391" s="198" t="str">
        <f>IF(Q390&lt;&gt;"",Q390*PRINCIPAL!$C$44,"")</f>
        <v/>
      </c>
      <c r="R391" s="198" t="str">
        <f>IF(R390&lt;&gt;"",R390*PRINCIPAL!$C$44,"")</f>
        <v/>
      </c>
      <c r="S391" s="198" t="str">
        <f>IF(S390&lt;&gt;"",S390*PRINCIPAL!$C$44,"")</f>
        <v/>
      </c>
      <c r="T391" s="198" t="str">
        <f>IF(T390&lt;&gt;"",T390*PRINCIPAL!$C$44,"")</f>
        <v/>
      </c>
      <c r="U391" s="198" t="str">
        <f>IF(U390&lt;&gt;"",U390*PRINCIPAL!$C$44,"")</f>
        <v/>
      </c>
      <c r="V391" s="198" t="str">
        <f>IF(V390&lt;&gt;"",V390*PRINCIPAL!$C$44,"")</f>
        <v/>
      </c>
      <c r="W391" s="198" t="str">
        <f>IF(W390&lt;&gt;"",W390*PRINCIPAL!$C$44,"")</f>
        <v/>
      </c>
      <c r="X391" s="198" t="str">
        <f>IF(X390&lt;&gt;"",X390*PRINCIPAL!$C$44,"")</f>
        <v/>
      </c>
      <c r="Y391" s="198" t="str">
        <f>IF(Y390&lt;&gt;"",Y390*PRINCIPAL!$C$44,"")</f>
        <v/>
      </c>
      <c r="Z391" s="198" t="str">
        <f>IF(Z390&lt;&gt;"",Z390*PRINCIPAL!$C$44,"")</f>
        <v/>
      </c>
      <c r="AA391" s="198" t="str">
        <f>IF(AA390&lt;&gt;"",AA390*PRINCIPAL!$C$44,"")</f>
        <v/>
      </c>
      <c r="AB391" s="198" t="str">
        <f>IF(AB390&lt;&gt;"",AB390*PRINCIPAL!$C$44,"")</f>
        <v/>
      </c>
      <c r="AC391" s="198" t="str">
        <f>IF(AC390&lt;&gt;"",AC390*PRINCIPAL!$C$44,"")</f>
        <v/>
      </c>
      <c r="AD391" s="198" t="str">
        <f>IF(AD390&lt;&gt;"",AD390*PRINCIPAL!$C$44,"")</f>
        <v/>
      </c>
      <c r="AE391" s="198" t="str">
        <f>IF(AE390&lt;&gt;"",AE390*PRINCIPAL!$C$44,"")</f>
        <v/>
      </c>
      <c r="AF391" s="198" t="str">
        <f>IF(AF390&lt;&gt;"",AF390*PRINCIPAL!$C$44,"")</f>
        <v/>
      </c>
      <c r="AG391" s="198" t="str">
        <f>IF(AG390&lt;&gt;"",AG390*PRINCIPAL!$C$44,"")</f>
        <v/>
      </c>
      <c r="AH391" s="198" t="str">
        <f>IF(AH390&lt;&gt;"",AH390*PRINCIPAL!$C$44,"")</f>
        <v/>
      </c>
      <c r="AI391" s="198" t="str">
        <f>IF(AI390&lt;&gt;"",AI390*PRINCIPAL!$C$44,"")</f>
        <v/>
      </c>
      <c r="AJ391" s="198" t="str">
        <f>IF(AJ390&lt;&gt;"",AJ390*PRINCIPAL!$C$44,"")</f>
        <v/>
      </c>
      <c r="AK391" s="198" t="str">
        <f>IF(AK390&lt;&gt;"",AK390*PRINCIPAL!$C$44,"")</f>
        <v/>
      </c>
      <c r="AL391" s="198" t="str">
        <f>IF(AL390&lt;&gt;"",AL390*PRINCIPAL!$C$44,"")</f>
        <v/>
      </c>
      <c r="AM391" s="198" t="str">
        <f>IF(AM390&lt;&gt;"",AM390*PRINCIPAL!$C$44,"")</f>
        <v/>
      </c>
      <c r="AN391" s="198" t="str">
        <f>IF(AN390&lt;&gt;"",AN390*PRINCIPAL!$C$44,"")</f>
        <v/>
      </c>
      <c r="AO391" s="268" t="str">
        <f>IF(AO390&lt;&gt;"",AO390*PRINCIPAL!$C$44,"")</f>
        <v/>
      </c>
    </row>
    <row r="392" spans="2:41" ht="12.45" customHeight="1" x14ac:dyDescent="0.3">
      <c r="B392" s="438"/>
      <c r="C392" s="440"/>
      <c r="D392" s="443" t="s">
        <v>118</v>
      </c>
      <c r="E392" s="222" t="s">
        <v>125</v>
      </c>
      <c r="F392" s="203" t="s">
        <v>38</v>
      </c>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69"/>
    </row>
    <row r="393" spans="2:41" ht="12.45" customHeight="1" x14ac:dyDescent="0.3">
      <c r="B393" s="438"/>
      <c r="C393" s="440"/>
      <c r="D393" s="444"/>
      <c r="E393" s="220" t="s">
        <v>126</v>
      </c>
      <c r="F393" s="320" t="s">
        <v>38</v>
      </c>
      <c r="G393" s="204" t="str">
        <f>IF(G392&lt;&gt;"",G392*PRINCIPAL!$C$44,"")</f>
        <v/>
      </c>
      <c r="H393" s="204" t="str">
        <f>IF(H392&lt;&gt;"",H392*PRINCIPAL!$C$44,"")</f>
        <v/>
      </c>
      <c r="I393" s="204" t="str">
        <f>IF(I392&lt;&gt;"",I392*PRINCIPAL!$C$44,"")</f>
        <v/>
      </c>
      <c r="J393" s="204" t="str">
        <f>IF(J392&lt;&gt;"",J392*PRINCIPAL!$C$44,"")</f>
        <v/>
      </c>
      <c r="K393" s="204" t="str">
        <f>IF(K392&lt;&gt;"",K392*PRINCIPAL!$C$44,"")</f>
        <v/>
      </c>
      <c r="L393" s="204" t="str">
        <f>IF(L392&lt;&gt;"",L392*PRINCIPAL!$C$44,"")</f>
        <v/>
      </c>
      <c r="M393" s="204" t="str">
        <f>IF(M392&lt;&gt;"",M392*PRINCIPAL!$C$44,"")</f>
        <v/>
      </c>
      <c r="N393" s="204" t="str">
        <f>IF(N392&lt;&gt;"",N392*PRINCIPAL!$C$44,"")</f>
        <v/>
      </c>
      <c r="O393" s="204" t="str">
        <f>IF(O392&lt;&gt;"",O392*PRINCIPAL!$C$44,"")</f>
        <v/>
      </c>
      <c r="P393" s="204" t="str">
        <f>IF(P392&lt;&gt;"",P392*PRINCIPAL!$C$44,"")</f>
        <v/>
      </c>
      <c r="Q393" s="204" t="str">
        <f>IF(Q392&lt;&gt;"",Q392*PRINCIPAL!$C$44,"")</f>
        <v/>
      </c>
      <c r="R393" s="204" t="str">
        <f>IF(R392&lt;&gt;"",R392*PRINCIPAL!$C$44,"")</f>
        <v/>
      </c>
      <c r="S393" s="204" t="str">
        <f>IF(S392&lt;&gt;"",S392*PRINCIPAL!$C$44,"")</f>
        <v/>
      </c>
      <c r="T393" s="204" t="str">
        <f>IF(T392&lt;&gt;"",T392*PRINCIPAL!$C$44,"")</f>
        <v/>
      </c>
      <c r="U393" s="204" t="str">
        <f>IF(U392&lt;&gt;"",U392*PRINCIPAL!$C$44,"")</f>
        <v/>
      </c>
      <c r="V393" s="204" t="str">
        <f>IF(V392&lt;&gt;"",V392*PRINCIPAL!$C$44,"")</f>
        <v/>
      </c>
      <c r="W393" s="204" t="str">
        <f>IF(W392&lt;&gt;"",W392*PRINCIPAL!$C$44,"")</f>
        <v/>
      </c>
      <c r="X393" s="204" t="str">
        <f>IF(X392&lt;&gt;"",X392*PRINCIPAL!$C$44,"")</f>
        <v/>
      </c>
      <c r="Y393" s="204" t="str">
        <f>IF(Y392&lt;&gt;"",Y392*PRINCIPAL!$C$44,"")</f>
        <v/>
      </c>
      <c r="Z393" s="204" t="str">
        <f>IF(Z392&lt;&gt;"",Z392*PRINCIPAL!$C$44,"")</f>
        <v/>
      </c>
      <c r="AA393" s="204" t="str">
        <f>IF(AA392&lt;&gt;"",AA392*PRINCIPAL!$C$44,"")</f>
        <v/>
      </c>
      <c r="AB393" s="204" t="str">
        <f>IF(AB392&lt;&gt;"",AB392*PRINCIPAL!$C$44,"")</f>
        <v/>
      </c>
      <c r="AC393" s="204" t="str">
        <f>IF(AC392&lt;&gt;"",AC392*PRINCIPAL!$C$44,"")</f>
        <v/>
      </c>
      <c r="AD393" s="204" t="str">
        <f>IF(AD392&lt;&gt;"",AD392*PRINCIPAL!$C$44,"")</f>
        <v/>
      </c>
      <c r="AE393" s="204" t="str">
        <f>IF(AE392&lt;&gt;"",AE392*PRINCIPAL!$C$44,"")</f>
        <v/>
      </c>
      <c r="AF393" s="204" t="str">
        <f>IF(AF392&lt;&gt;"",AF392*PRINCIPAL!$C$44,"")</f>
        <v/>
      </c>
      <c r="AG393" s="204" t="str">
        <f>IF(AG392&lt;&gt;"",AG392*PRINCIPAL!$C$44,"")</f>
        <v/>
      </c>
      <c r="AH393" s="204" t="str">
        <f>IF(AH392&lt;&gt;"",AH392*PRINCIPAL!$C$44,"")</f>
        <v/>
      </c>
      <c r="AI393" s="204" t="str">
        <f>IF(AI392&lt;&gt;"",AI392*PRINCIPAL!$C$44,"")</f>
        <v/>
      </c>
      <c r="AJ393" s="204" t="str">
        <f>IF(AJ392&lt;&gt;"",AJ392*PRINCIPAL!$C$44,"")</f>
        <v/>
      </c>
      <c r="AK393" s="204" t="str">
        <f>IF(AK392&lt;&gt;"",AK392*PRINCIPAL!$C$44,"")</f>
        <v/>
      </c>
      <c r="AL393" s="204" t="str">
        <f>IF(AL392&lt;&gt;"",AL392*PRINCIPAL!$C$44,"")</f>
        <v/>
      </c>
      <c r="AM393" s="204" t="str">
        <f>IF(AM392&lt;&gt;"",AM392*PRINCIPAL!$C$44,"")</f>
        <v/>
      </c>
      <c r="AN393" s="204" t="str">
        <f>IF(AN392&lt;&gt;"",AN392*PRINCIPAL!$C$44,"")</f>
        <v/>
      </c>
      <c r="AO393" s="270" t="str">
        <f>IF(AO392&lt;&gt;"",AO392*PRINCIPAL!$C$44,"")</f>
        <v/>
      </c>
    </row>
    <row r="394" spans="2:41" ht="12.45" customHeight="1" x14ac:dyDescent="0.3">
      <c r="B394" s="438"/>
      <c r="C394" s="440"/>
      <c r="D394" s="443" t="s">
        <v>116</v>
      </c>
      <c r="E394" s="224" t="s">
        <v>125</v>
      </c>
      <c r="F394" s="203" t="s">
        <v>38</v>
      </c>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69"/>
    </row>
    <row r="395" spans="2:41" ht="12.45" customHeight="1" thickBot="1" x14ac:dyDescent="0.35">
      <c r="B395" s="438"/>
      <c r="C395" s="440"/>
      <c r="D395" s="442"/>
      <c r="E395" s="223" t="s">
        <v>126</v>
      </c>
      <c r="F395" s="320" t="s">
        <v>38</v>
      </c>
      <c r="G395" s="200" t="str">
        <f>IF(G394&lt;&gt;"",G394*PRINCIPAL!$C$44,"")</f>
        <v/>
      </c>
      <c r="H395" s="200" t="str">
        <f>IF(H394&lt;&gt;"",H394*PRINCIPAL!$C$44,"")</f>
        <v/>
      </c>
      <c r="I395" s="200" t="str">
        <f>IF(I394&lt;&gt;"",I394*PRINCIPAL!$C$44,"")</f>
        <v/>
      </c>
      <c r="J395" s="200" t="str">
        <f>IF(J394&lt;&gt;"",J394*PRINCIPAL!$C$44,"")</f>
        <v/>
      </c>
      <c r="K395" s="200" t="str">
        <f>IF(K394&lt;&gt;"",K394*PRINCIPAL!$C$44,"")</f>
        <v/>
      </c>
      <c r="L395" s="200" t="str">
        <f>IF(L394&lt;&gt;"",L394*PRINCIPAL!$C$44,"")</f>
        <v/>
      </c>
      <c r="M395" s="200" t="str">
        <f>IF(M394&lt;&gt;"",M394*PRINCIPAL!$C$44,"")</f>
        <v/>
      </c>
      <c r="N395" s="200" t="str">
        <f>IF(N394&lt;&gt;"",N394*PRINCIPAL!$C$44,"")</f>
        <v/>
      </c>
      <c r="O395" s="200" t="str">
        <f>IF(O394&lt;&gt;"",O394*PRINCIPAL!$C$44,"")</f>
        <v/>
      </c>
      <c r="P395" s="200" t="str">
        <f>IF(P394&lt;&gt;"",P394*PRINCIPAL!$C$44,"")</f>
        <v/>
      </c>
      <c r="Q395" s="200" t="str">
        <f>IF(Q394&lt;&gt;"",Q394*PRINCIPAL!$C$44,"")</f>
        <v/>
      </c>
      <c r="R395" s="200" t="str">
        <f>IF(R394&lt;&gt;"",R394*PRINCIPAL!$C$44,"")</f>
        <v/>
      </c>
      <c r="S395" s="200" t="str">
        <f>IF(S394&lt;&gt;"",S394*PRINCIPAL!$C$44,"")</f>
        <v/>
      </c>
      <c r="T395" s="200" t="str">
        <f>IF(T394&lt;&gt;"",T394*PRINCIPAL!$C$44,"")</f>
        <v/>
      </c>
      <c r="U395" s="200" t="str">
        <f>IF(U394&lt;&gt;"",U394*PRINCIPAL!$C$44,"")</f>
        <v/>
      </c>
      <c r="V395" s="200" t="str">
        <f>IF(V394&lt;&gt;"",V394*PRINCIPAL!$C$44,"")</f>
        <v/>
      </c>
      <c r="W395" s="200" t="str">
        <f>IF(W394&lt;&gt;"",W394*PRINCIPAL!$C$44,"")</f>
        <v/>
      </c>
      <c r="X395" s="200" t="str">
        <f>IF(X394&lt;&gt;"",X394*PRINCIPAL!$C$44,"")</f>
        <v/>
      </c>
      <c r="Y395" s="200" t="str">
        <f>IF(Y394&lt;&gt;"",Y394*PRINCIPAL!$C$44,"")</f>
        <v/>
      </c>
      <c r="Z395" s="200" t="str">
        <f>IF(Z394&lt;&gt;"",Z394*PRINCIPAL!$C$44,"")</f>
        <v/>
      </c>
      <c r="AA395" s="200" t="str">
        <f>IF(AA394&lt;&gt;"",AA394*PRINCIPAL!$C$44,"")</f>
        <v/>
      </c>
      <c r="AB395" s="200" t="str">
        <f>IF(AB394&lt;&gt;"",AB394*PRINCIPAL!$C$44,"")</f>
        <v/>
      </c>
      <c r="AC395" s="200" t="str">
        <f>IF(AC394&lt;&gt;"",AC394*PRINCIPAL!$C$44,"")</f>
        <v/>
      </c>
      <c r="AD395" s="200" t="str">
        <f>IF(AD394&lt;&gt;"",AD394*PRINCIPAL!$C$44,"")</f>
        <v/>
      </c>
      <c r="AE395" s="200" t="str">
        <f>IF(AE394&lt;&gt;"",AE394*PRINCIPAL!$C$44,"")</f>
        <v/>
      </c>
      <c r="AF395" s="200" t="str">
        <f>IF(AF394&lt;&gt;"",AF394*PRINCIPAL!$C$44,"")</f>
        <v/>
      </c>
      <c r="AG395" s="200" t="str">
        <f>IF(AG394&lt;&gt;"",AG394*PRINCIPAL!$C$44,"")</f>
        <v/>
      </c>
      <c r="AH395" s="200" t="str">
        <f>IF(AH394&lt;&gt;"",AH394*PRINCIPAL!$C$44,"")</f>
        <v/>
      </c>
      <c r="AI395" s="200" t="str">
        <f>IF(AI394&lt;&gt;"",AI394*PRINCIPAL!$C$44,"")</f>
        <v/>
      </c>
      <c r="AJ395" s="200" t="str">
        <f>IF(AJ394&lt;&gt;"",AJ394*PRINCIPAL!$C$44,"")</f>
        <v/>
      </c>
      <c r="AK395" s="200" t="str">
        <f>IF(AK394&lt;&gt;"",AK394*PRINCIPAL!$C$44,"")</f>
        <v/>
      </c>
      <c r="AL395" s="200" t="str">
        <f>IF(AL394&lt;&gt;"",AL394*PRINCIPAL!$C$44,"")</f>
        <v/>
      </c>
      <c r="AM395" s="200" t="str">
        <f>IF(AM394&lt;&gt;"",AM394*PRINCIPAL!$C$44,"")</f>
        <v/>
      </c>
      <c r="AN395" s="200" t="str">
        <f>IF(AN394&lt;&gt;"",AN394*PRINCIPAL!$C$44,"")</f>
        <v/>
      </c>
      <c r="AO395" s="271" t="str">
        <f>IF(AO394&lt;&gt;"",AO394*PRINCIPAL!$C$44,"")</f>
        <v/>
      </c>
    </row>
    <row r="396" spans="2:41" ht="12.45" customHeight="1" x14ac:dyDescent="0.3">
      <c r="B396" s="438"/>
      <c r="C396" s="439" t="s">
        <v>106</v>
      </c>
      <c r="D396" s="441" t="s">
        <v>112</v>
      </c>
      <c r="E396" s="219" t="s">
        <v>125</v>
      </c>
      <c r="F396" s="197" t="s">
        <v>38</v>
      </c>
      <c r="G396" s="197"/>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c r="AF396" s="197"/>
      <c r="AG396" s="197"/>
      <c r="AH396" s="197"/>
      <c r="AI396" s="197"/>
      <c r="AJ396" s="197"/>
      <c r="AK396" s="197"/>
      <c r="AL396" s="197"/>
      <c r="AM396" s="197"/>
      <c r="AN396" s="197"/>
      <c r="AO396" s="267"/>
    </row>
    <row r="397" spans="2:41" ht="12.45" customHeight="1" x14ac:dyDescent="0.3">
      <c r="B397" s="438"/>
      <c r="C397" s="440"/>
      <c r="D397" s="442"/>
      <c r="E397" s="220" t="s">
        <v>126</v>
      </c>
      <c r="F397" s="320" t="s">
        <v>38</v>
      </c>
      <c r="G397" s="198" t="str">
        <f>IF(G396&lt;&gt;"",G396*PRINCIPAL!$C$44,"")</f>
        <v/>
      </c>
      <c r="H397" s="198" t="str">
        <f>IF(H396&lt;&gt;"",H396*PRINCIPAL!$C$44,"")</f>
        <v/>
      </c>
      <c r="I397" s="198" t="str">
        <f>IF(I396&lt;&gt;"",I396*PRINCIPAL!$C$44,"")</f>
        <v/>
      </c>
      <c r="J397" s="198" t="str">
        <f>IF(J396&lt;&gt;"",J396*PRINCIPAL!$C$44,"")</f>
        <v/>
      </c>
      <c r="K397" s="198" t="str">
        <f>IF(K396&lt;&gt;"",K396*PRINCIPAL!$C$44,"")</f>
        <v/>
      </c>
      <c r="L397" s="198" t="str">
        <f>IF(L396&lt;&gt;"",L396*PRINCIPAL!$C$44,"")</f>
        <v/>
      </c>
      <c r="M397" s="198" t="str">
        <f>IF(M396&lt;&gt;"",M396*PRINCIPAL!$C$44,"")</f>
        <v/>
      </c>
      <c r="N397" s="198" t="str">
        <f>IF(N396&lt;&gt;"",N396*PRINCIPAL!$C$44,"")</f>
        <v/>
      </c>
      <c r="O397" s="198" t="str">
        <f>IF(O396&lt;&gt;"",O396*PRINCIPAL!$C$44,"")</f>
        <v/>
      </c>
      <c r="P397" s="198" t="str">
        <f>IF(P396&lt;&gt;"",P396*PRINCIPAL!$C$44,"")</f>
        <v/>
      </c>
      <c r="Q397" s="198" t="str">
        <f>IF(Q396&lt;&gt;"",Q396*PRINCIPAL!$C$44,"")</f>
        <v/>
      </c>
      <c r="R397" s="198" t="str">
        <f>IF(R396&lt;&gt;"",R396*PRINCIPAL!$C$44,"")</f>
        <v/>
      </c>
      <c r="S397" s="198" t="str">
        <f>IF(S396&lt;&gt;"",S396*PRINCIPAL!$C$44,"")</f>
        <v/>
      </c>
      <c r="T397" s="198" t="str">
        <f>IF(T396&lt;&gt;"",T396*PRINCIPAL!$C$44,"")</f>
        <v/>
      </c>
      <c r="U397" s="198" t="str">
        <f>IF(U396&lt;&gt;"",U396*PRINCIPAL!$C$44,"")</f>
        <v/>
      </c>
      <c r="V397" s="198" t="str">
        <f>IF(V396&lt;&gt;"",V396*PRINCIPAL!$C$44,"")</f>
        <v/>
      </c>
      <c r="W397" s="198" t="str">
        <f>IF(W396&lt;&gt;"",W396*PRINCIPAL!$C$44,"")</f>
        <v/>
      </c>
      <c r="X397" s="198" t="str">
        <f>IF(X396&lt;&gt;"",X396*PRINCIPAL!$C$44,"")</f>
        <v/>
      </c>
      <c r="Y397" s="198" t="str">
        <f>IF(Y396&lt;&gt;"",Y396*PRINCIPAL!$C$44,"")</f>
        <v/>
      </c>
      <c r="Z397" s="198" t="str">
        <f>IF(Z396&lt;&gt;"",Z396*PRINCIPAL!$C$44,"")</f>
        <v/>
      </c>
      <c r="AA397" s="198" t="str">
        <f>IF(AA396&lt;&gt;"",AA396*PRINCIPAL!$C$44,"")</f>
        <v/>
      </c>
      <c r="AB397" s="198" t="str">
        <f>IF(AB396&lt;&gt;"",AB396*PRINCIPAL!$C$44,"")</f>
        <v/>
      </c>
      <c r="AC397" s="198" t="str">
        <f>IF(AC396&lt;&gt;"",AC396*PRINCIPAL!$C$44,"")</f>
        <v/>
      </c>
      <c r="AD397" s="198" t="str">
        <f>IF(AD396&lt;&gt;"",AD396*PRINCIPAL!$C$44,"")</f>
        <v/>
      </c>
      <c r="AE397" s="198" t="str">
        <f>IF(AE396&lt;&gt;"",AE396*PRINCIPAL!$C$44,"")</f>
        <v/>
      </c>
      <c r="AF397" s="198" t="str">
        <f>IF(AF396&lt;&gt;"",AF396*PRINCIPAL!$C$44,"")</f>
        <v/>
      </c>
      <c r="AG397" s="198" t="str">
        <f>IF(AG396&lt;&gt;"",AG396*PRINCIPAL!$C$44,"")</f>
        <v/>
      </c>
      <c r="AH397" s="198" t="str">
        <f>IF(AH396&lt;&gt;"",AH396*PRINCIPAL!$C$44,"")</f>
        <v/>
      </c>
      <c r="AI397" s="198" t="str">
        <f>IF(AI396&lt;&gt;"",AI396*PRINCIPAL!$C$44,"")</f>
        <v/>
      </c>
      <c r="AJ397" s="198" t="str">
        <f>IF(AJ396&lt;&gt;"",AJ396*PRINCIPAL!$C$44,"")</f>
        <v/>
      </c>
      <c r="AK397" s="198" t="str">
        <f>IF(AK396&lt;&gt;"",AK396*PRINCIPAL!$C$44,"")</f>
        <v/>
      </c>
      <c r="AL397" s="198" t="str">
        <f>IF(AL396&lt;&gt;"",AL396*PRINCIPAL!$C$44,"")</f>
        <v/>
      </c>
      <c r="AM397" s="198" t="str">
        <f>IF(AM396&lt;&gt;"",AM396*PRINCIPAL!$C$44,"")</f>
        <v/>
      </c>
      <c r="AN397" s="198" t="str">
        <f>IF(AN396&lt;&gt;"",AN396*PRINCIPAL!$C$44,"")</f>
        <v/>
      </c>
      <c r="AO397" s="268" t="str">
        <f>IF(AO396&lt;&gt;"",AO396*PRINCIPAL!$C$44,"")</f>
        <v/>
      </c>
    </row>
    <row r="398" spans="2:41" ht="12.45" customHeight="1" x14ac:dyDescent="0.3">
      <c r="B398" s="438"/>
      <c r="C398" s="440"/>
      <c r="D398" s="443" t="s">
        <v>118</v>
      </c>
      <c r="E398" s="222" t="s">
        <v>125</v>
      </c>
      <c r="F398" s="203" t="s">
        <v>38</v>
      </c>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69"/>
    </row>
    <row r="399" spans="2:41" ht="12.45" customHeight="1" x14ac:dyDescent="0.3">
      <c r="B399" s="438"/>
      <c r="C399" s="440"/>
      <c r="D399" s="444"/>
      <c r="E399" s="220" t="s">
        <v>126</v>
      </c>
      <c r="F399" s="320" t="s">
        <v>38</v>
      </c>
      <c r="G399" s="204" t="str">
        <f>IF(G398&lt;&gt;"",G398*PRINCIPAL!$C$44,"")</f>
        <v/>
      </c>
      <c r="H399" s="204" t="str">
        <f>IF(H398&lt;&gt;"",H398*PRINCIPAL!$C$44,"")</f>
        <v/>
      </c>
      <c r="I399" s="204" t="str">
        <f>IF(I398&lt;&gt;"",I398*PRINCIPAL!$C$44,"")</f>
        <v/>
      </c>
      <c r="J399" s="204" t="str">
        <f>IF(J398&lt;&gt;"",J398*PRINCIPAL!$C$44,"")</f>
        <v/>
      </c>
      <c r="K399" s="204" t="str">
        <f>IF(K398&lt;&gt;"",K398*PRINCIPAL!$C$44,"")</f>
        <v/>
      </c>
      <c r="L399" s="204" t="str">
        <f>IF(L398&lt;&gt;"",L398*PRINCIPAL!$C$44,"")</f>
        <v/>
      </c>
      <c r="M399" s="204" t="str">
        <f>IF(M398&lt;&gt;"",M398*PRINCIPAL!$C$44,"")</f>
        <v/>
      </c>
      <c r="N399" s="204" t="str">
        <f>IF(N398&lt;&gt;"",N398*PRINCIPAL!$C$44,"")</f>
        <v/>
      </c>
      <c r="O399" s="204" t="str">
        <f>IF(O398&lt;&gt;"",O398*PRINCIPAL!$C$44,"")</f>
        <v/>
      </c>
      <c r="P399" s="204" t="str">
        <f>IF(P398&lt;&gt;"",P398*PRINCIPAL!$C$44,"")</f>
        <v/>
      </c>
      <c r="Q399" s="204" t="str">
        <f>IF(Q398&lt;&gt;"",Q398*PRINCIPAL!$C$44,"")</f>
        <v/>
      </c>
      <c r="R399" s="204" t="str">
        <f>IF(R398&lt;&gt;"",R398*PRINCIPAL!$C$44,"")</f>
        <v/>
      </c>
      <c r="S399" s="204" t="str">
        <f>IF(S398&lt;&gt;"",S398*PRINCIPAL!$C$44,"")</f>
        <v/>
      </c>
      <c r="T399" s="204" t="str">
        <f>IF(T398&lt;&gt;"",T398*PRINCIPAL!$C$44,"")</f>
        <v/>
      </c>
      <c r="U399" s="204" t="str">
        <f>IF(U398&lt;&gt;"",U398*PRINCIPAL!$C$44,"")</f>
        <v/>
      </c>
      <c r="V399" s="204" t="str">
        <f>IF(V398&lt;&gt;"",V398*PRINCIPAL!$C$44,"")</f>
        <v/>
      </c>
      <c r="W399" s="204" t="str">
        <f>IF(W398&lt;&gt;"",W398*PRINCIPAL!$C$44,"")</f>
        <v/>
      </c>
      <c r="X399" s="204" t="str">
        <f>IF(X398&lt;&gt;"",X398*PRINCIPAL!$C$44,"")</f>
        <v/>
      </c>
      <c r="Y399" s="204" t="str">
        <f>IF(Y398&lt;&gt;"",Y398*PRINCIPAL!$C$44,"")</f>
        <v/>
      </c>
      <c r="Z399" s="204" t="str">
        <f>IF(Z398&lt;&gt;"",Z398*PRINCIPAL!$C$44,"")</f>
        <v/>
      </c>
      <c r="AA399" s="204" t="str">
        <f>IF(AA398&lt;&gt;"",AA398*PRINCIPAL!$C$44,"")</f>
        <v/>
      </c>
      <c r="AB399" s="204" t="str">
        <f>IF(AB398&lt;&gt;"",AB398*PRINCIPAL!$C$44,"")</f>
        <v/>
      </c>
      <c r="AC399" s="204" t="str">
        <f>IF(AC398&lt;&gt;"",AC398*PRINCIPAL!$C$44,"")</f>
        <v/>
      </c>
      <c r="AD399" s="204" t="str">
        <f>IF(AD398&lt;&gt;"",AD398*PRINCIPAL!$C$44,"")</f>
        <v/>
      </c>
      <c r="AE399" s="204" t="str">
        <f>IF(AE398&lt;&gt;"",AE398*PRINCIPAL!$C$44,"")</f>
        <v/>
      </c>
      <c r="AF399" s="204" t="str">
        <f>IF(AF398&lt;&gt;"",AF398*PRINCIPAL!$C$44,"")</f>
        <v/>
      </c>
      <c r="AG399" s="204" t="str">
        <f>IF(AG398&lt;&gt;"",AG398*PRINCIPAL!$C$44,"")</f>
        <v/>
      </c>
      <c r="AH399" s="204" t="str">
        <f>IF(AH398&lt;&gt;"",AH398*PRINCIPAL!$C$44,"")</f>
        <v/>
      </c>
      <c r="AI399" s="204" t="str">
        <f>IF(AI398&lt;&gt;"",AI398*PRINCIPAL!$C$44,"")</f>
        <v/>
      </c>
      <c r="AJ399" s="204" t="str">
        <f>IF(AJ398&lt;&gt;"",AJ398*PRINCIPAL!$C$44,"")</f>
        <v/>
      </c>
      <c r="AK399" s="204" t="str">
        <f>IF(AK398&lt;&gt;"",AK398*PRINCIPAL!$C$44,"")</f>
        <v/>
      </c>
      <c r="AL399" s="204" t="str">
        <f>IF(AL398&lt;&gt;"",AL398*PRINCIPAL!$C$44,"")</f>
        <v/>
      </c>
      <c r="AM399" s="204" t="str">
        <f>IF(AM398&lt;&gt;"",AM398*PRINCIPAL!$C$44,"")</f>
        <v/>
      </c>
      <c r="AN399" s="204" t="str">
        <f>IF(AN398&lt;&gt;"",AN398*PRINCIPAL!$C$44,"")</f>
        <v/>
      </c>
      <c r="AO399" s="270" t="str">
        <f>IF(AO398&lt;&gt;"",AO398*PRINCIPAL!$C$44,"")</f>
        <v/>
      </c>
    </row>
    <row r="400" spans="2:41" ht="12.45" customHeight="1" x14ac:dyDescent="0.3">
      <c r="B400" s="438"/>
      <c r="C400" s="440"/>
      <c r="D400" s="443" t="s">
        <v>116</v>
      </c>
      <c r="E400" s="224" t="s">
        <v>125</v>
      </c>
      <c r="F400" s="203" t="s">
        <v>38</v>
      </c>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69"/>
    </row>
    <row r="401" spans="2:41" ht="12.45" customHeight="1" thickBot="1" x14ac:dyDescent="0.35">
      <c r="B401" s="438"/>
      <c r="C401" s="445"/>
      <c r="D401" s="446"/>
      <c r="E401" s="223" t="s">
        <v>126</v>
      </c>
      <c r="F401" s="320" t="s">
        <v>38</v>
      </c>
      <c r="G401" s="225" t="str">
        <f>IF(G400&lt;&gt;"",G400*PRINCIPAL!$C$44,"")</f>
        <v/>
      </c>
      <c r="H401" s="225" t="str">
        <f>IF(H400&lt;&gt;"",H400*PRINCIPAL!$C$44,"")</f>
        <v/>
      </c>
      <c r="I401" s="225" t="str">
        <f>IF(I400&lt;&gt;"",I400*PRINCIPAL!$C$44,"")</f>
        <v/>
      </c>
      <c r="J401" s="225" t="str">
        <f>IF(J400&lt;&gt;"",J400*PRINCIPAL!$C$44,"")</f>
        <v/>
      </c>
      <c r="K401" s="225" t="str">
        <f>IF(K400&lt;&gt;"",K400*PRINCIPAL!$C$44,"")</f>
        <v/>
      </c>
      <c r="L401" s="225" t="str">
        <f>IF(L400&lt;&gt;"",L400*PRINCIPAL!$C$44,"")</f>
        <v/>
      </c>
      <c r="M401" s="225" t="str">
        <f>IF(M400&lt;&gt;"",M400*PRINCIPAL!$C$44,"")</f>
        <v/>
      </c>
      <c r="N401" s="225" t="str">
        <f>IF(N400&lt;&gt;"",N400*PRINCIPAL!$C$44,"")</f>
        <v/>
      </c>
      <c r="O401" s="225" t="str">
        <f>IF(O400&lt;&gt;"",O400*PRINCIPAL!$C$44,"")</f>
        <v/>
      </c>
      <c r="P401" s="225" t="str">
        <f>IF(P400&lt;&gt;"",P400*PRINCIPAL!$C$44,"")</f>
        <v/>
      </c>
      <c r="Q401" s="225" t="str">
        <f>IF(Q400&lt;&gt;"",Q400*PRINCIPAL!$C$44,"")</f>
        <v/>
      </c>
      <c r="R401" s="225" t="str">
        <f>IF(R400&lt;&gt;"",R400*PRINCIPAL!$C$44,"")</f>
        <v/>
      </c>
      <c r="S401" s="225" t="str">
        <f>IF(S400&lt;&gt;"",S400*PRINCIPAL!$C$44,"")</f>
        <v/>
      </c>
      <c r="T401" s="225" t="str">
        <f>IF(T400&lt;&gt;"",T400*PRINCIPAL!$C$44,"")</f>
        <v/>
      </c>
      <c r="U401" s="225" t="str">
        <f>IF(U400&lt;&gt;"",U400*PRINCIPAL!$C$44,"")</f>
        <v/>
      </c>
      <c r="V401" s="225" t="str">
        <f>IF(V400&lt;&gt;"",V400*PRINCIPAL!$C$44,"")</f>
        <v/>
      </c>
      <c r="W401" s="225" t="str">
        <f>IF(W400&lt;&gt;"",W400*PRINCIPAL!$C$44,"")</f>
        <v/>
      </c>
      <c r="X401" s="225" t="str">
        <f>IF(X400&lt;&gt;"",X400*PRINCIPAL!$C$44,"")</f>
        <v/>
      </c>
      <c r="Y401" s="225" t="str">
        <f>IF(Y400&lt;&gt;"",Y400*PRINCIPAL!$C$44,"")</f>
        <v/>
      </c>
      <c r="Z401" s="225" t="str">
        <f>IF(Z400&lt;&gt;"",Z400*PRINCIPAL!$C$44,"")</f>
        <v/>
      </c>
      <c r="AA401" s="225" t="str">
        <f>IF(AA400&lt;&gt;"",AA400*PRINCIPAL!$C$44,"")</f>
        <v/>
      </c>
      <c r="AB401" s="225" t="str">
        <f>IF(AB400&lt;&gt;"",AB400*PRINCIPAL!$C$44,"")</f>
        <v/>
      </c>
      <c r="AC401" s="225" t="str">
        <f>IF(AC400&lt;&gt;"",AC400*PRINCIPAL!$C$44,"")</f>
        <v/>
      </c>
      <c r="AD401" s="225" t="str">
        <f>IF(AD400&lt;&gt;"",AD400*PRINCIPAL!$C$44,"")</f>
        <v/>
      </c>
      <c r="AE401" s="225" t="str">
        <f>IF(AE400&lt;&gt;"",AE400*PRINCIPAL!$C$44,"")</f>
        <v/>
      </c>
      <c r="AF401" s="225" t="str">
        <f>IF(AF400&lt;&gt;"",AF400*PRINCIPAL!$C$44,"")</f>
        <v/>
      </c>
      <c r="AG401" s="225" t="str">
        <f>IF(AG400&lt;&gt;"",AG400*PRINCIPAL!$C$44,"")</f>
        <v/>
      </c>
      <c r="AH401" s="225" t="str">
        <f>IF(AH400&lt;&gt;"",AH400*PRINCIPAL!$C$44,"")</f>
        <v/>
      </c>
      <c r="AI401" s="225" t="str">
        <f>IF(AI400&lt;&gt;"",AI400*PRINCIPAL!$C$44,"")</f>
        <v/>
      </c>
      <c r="AJ401" s="225" t="str">
        <f>IF(AJ400&lt;&gt;"",AJ400*PRINCIPAL!$C$44,"")</f>
        <v/>
      </c>
      <c r="AK401" s="225" t="str">
        <f>IF(AK400&lt;&gt;"",AK400*PRINCIPAL!$C$44,"")</f>
        <v/>
      </c>
      <c r="AL401" s="225" t="str">
        <f>IF(AL400&lt;&gt;"",AL400*PRINCIPAL!$C$44,"")</f>
        <v/>
      </c>
      <c r="AM401" s="225" t="str">
        <f>IF(AM400&lt;&gt;"",AM400*PRINCIPAL!$C$44,"")</f>
        <v/>
      </c>
      <c r="AN401" s="225" t="str">
        <f>IF(AN400&lt;&gt;"",AN400*PRINCIPAL!$C$44,"")</f>
        <v/>
      </c>
      <c r="AO401" s="272" t="str">
        <f>IF(AO400&lt;&gt;"",AO400*PRINCIPAL!$C$44,"")</f>
        <v/>
      </c>
    </row>
    <row r="402" spans="2:41" ht="12.45" customHeight="1" x14ac:dyDescent="0.3">
      <c r="B402" s="438"/>
      <c r="C402" s="447" t="s">
        <v>113</v>
      </c>
      <c r="D402" s="424" t="s">
        <v>114</v>
      </c>
      <c r="E402" s="219" t="s">
        <v>125</v>
      </c>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c r="AF402" s="197"/>
      <c r="AG402" s="197"/>
      <c r="AH402" s="197"/>
      <c r="AI402" s="197"/>
      <c r="AJ402" s="197"/>
      <c r="AK402" s="197"/>
      <c r="AL402" s="197"/>
      <c r="AM402" s="197"/>
      <c r="AN402" s="197"/>
      <c r="AO402" s="267"/>
    </row>
    <row r="403" spans="2:41" ht="12.45" customHeight="1" x14ac:dyDescent="0.3">
      <c r="B403" s="438"/>
      <c r="C403" s="447"/>
      <c r="D403" s="425"/>
      <c r="E403" s="220" t="s">
        <v>126</v>
      </c>
      <c r="F403" s="198" t="str">
        <f>IF(F402&lt;&gt;"",F402*PRINCIPAL!$C$14,"")</f>
        <v/>
      </c>
      <c r="G403" s="198" t="str">
        <f>IF(G402&lt;&gt;"",G402*PRINCIPAL!$C$44,"")</f>
        <v/>
      </c>
      <c r="H403" s="198" t="str">
        <f>IF(H402&lt;&gt;"",H402*PRINCIPAL!$C$44,"")</f>
        <v/>
      </c>
      <c r="I403" s="198" t="str">
        <f>IF(I402&lt;&gt;"",I402*PRINCIPAL!$C$44,"")</f>
        <v/>
      </c>
      <c r="J403" s="198" t="str">
        <f>IF(J402&lt;&gt;"",J402*PRINCIPAL!$C$44,"")</f>
        <v/>
      </c>
      <c r="K403" s="198" t="str">
        <f>IF(K402&lt;&gt;"",K402*PRINCIPAL!$C$44,"")</f>
        <v/>
      </c>
      <c r="L403" s="198" t="str">
        <f>IF(L402&lt;&gt;"",L402*PRINCIPAL!$C$44,"")</f>
        <v/>
      </c>
      <c r="M403" s="198" t="str">
        <f>IF(M402&lt;&gt;"",M402*PRINCIPAL!$C$44,"")</f>
        <v/>
      </c>
      <c r="N403" s="198" t="str">
        <f>IF(N402&lt;&gt;"",N402*PRINCIPAL!$C$44,"")</f>
        <v/>
      </c>
      <c r="O403" s="198" t="str">
        <f>IF(O402&lt;&gt;"",O402*PRINCIPAL!$C$44,"")</f>
        <v/>
      </c>
      <c r="P403" s="198" t="str">
        <f>IF(P402&lt;&gt;"",P402*PRINCIPAL!$C$44,"")</f>
        <v/>
      </c>
      <c r="Q403" s="198" t="str">
        <f>IF(Q402&lt;&gt;"",Q402*PRINCIPAL!$C$44,"")</f>
        <v/>
      </c>
      <c r="R403" s="198" t="str">
        <f>IF(R402&lt;&gt;"",R402*PRINCIPAL!$C$44,"")</f>
        <v/>
      </c>
      <c r="S403" s="198" t="str">
        <f>IF(S402&lt;&gt;"",S402*PRINCIPAL!$C$44,"")</f>
        <v/>
      </c>
      <c r="T403" s="198" t="str">
        <f>IF(T402&lt;&gt;"",T402*PRINCIPAL!$C$44,"")</f>
        <v/>
      </c>
      <c r="U403" s="198" t="str">
        <f>IF(U402&lt;&gt;"",U402*PRINCIPAL!$C$44,"")</f>
        <v/>
      </c>
      <c r="V403" s="198" t="str">
        <f>IF(V402&lt;&gt;"",V402*PRINCIPAL!$C$44,"")</f>
        <v/>
      </c>
      <c r="W403" s="198" t="str">
        <f>IF(W402&lt;&gt;"",W402*PRINCIPAL!$C$44,"")</f>
        <v/>
      </c>
      <c r="X403" s="198" t="str">
        <f>IF(X402&lt;&gt;"",X402*PRINCIPAL!$C$44,"")</f>
        <v/>
      </c>
      <c r="Y403" s="198" t="str">
        <f>IF(Y402&lt;&gt;"",Y402*PRINCIPAL!$C$44,"")</f>
        <v/>
      </c>
      <c r="Z403" s="198" t="str">
        <f>IF(Z402&lt;&gt;"",Z402*PRINCIPAL!$C$44,"")</f>
        <v/>
      </c>
      <c r="AA403" s="198" t="str">
        <f>IF(AA402&lt;&gt;"",AA402*PRINCIPAL!$C$44,"")</f>
        <v/>
      </c>
      <c r="AB403" s="198" t="str">
        <f>IF(AB402&lt;&gt;"",AB402*PRINCIPAL!$C$44,"")</f>
        <v/>
      </c>
      <c r="AC403" s="198" t="str">
        <f>IF(AC402&lt;&gt;"",AC402*PRINCIPAL!$C$44,"")</f>
        <v/>
      </c>
      <c r="AD403" s="198" t="str">
        <f>IF(AD402&lt;&gt;"",AD402*PRINCIPAL!$C$44,"")</f>
        <v/>
      </c>
      <c r="AE403" s="198" t="str">
        <f>IF(AE402&lt;&gt;"",AE402*PRINCIPAL!$C$44,"")</f>
        <v/>
      </c>
      <c r="AF403" s="198" t="str">
        <f>IF(AF402&lt;&gt;"",AF402*PRINCIPAL!$C$44,"")</f>
        <v/>
      </c>
      <c r="AG403" s="198" t="str">
        <f>IF(AG402&lt;&gt;"",AG402*PRINCIPAL!$C$44,"")</f>
        <v/>
      </c>
      <c r="AH403" s="198" t="str">
        <f>IF(AH402&lt;&gt;"",AH402*PRINCIPAL!$C$44,"")</f>
        <v/>
      </c>
      <c r="AI403" s="198" t="str">
        <f>IF(AI402&lt;&gt;"",AI402*PRINCIPAL!$C$44,"")</f>
        <v/>
      </c>
      <c r="AJ403" s="198" t="str">
        <f>IF(AJ402&lt;&gt;"",AJ402*PRINCIPAL!$C$44,"")</f>
        <v/>
      </c>
      <c r="AK403" s="198" t="str">
        <f>IF(AK402&lt;&gt;"",AK402*PRINCIPAL!$C$44,"")</f>
        <v/>
      </c>
      <c r="AL403" s="198" t="str">
        <f>IF(AL402&lt;&gt;"",AL402*PRINCIPAL!$C$44,"")</f>
        <v/>
      </c>
      <c r="AM403" s="198" t="str">
        <f>IF(AM402&lt;&gt;"",AM402*PRINCIPAL!$C$44,"")</f>
        <v/>
      </c>
      <c r="AN403" s="198" t="str">
        <f>IF(AN402&lt;&gt;"",AN402*PRINCIPAL!$C$44,"")</f>
        <v/>
      </c>
      <c r="AO403" s="268" t="str">
        <f>IF(AO402&lt;&gt;"",AO402*PRINCIPAL!$C$44,"")</f>
        <v/>
      </c>
    </row>
    <row r="404" spans="2:41" ht="12.45" customHeight="1" x14ac:dyDescent="0.3">
      <c r="B404" s="438"/>
      <c r="C404" s="447"/>
      <c r="D404" s="426" t="s">
        <v>114</v>
      </c>
      <c r="E404" s="222" t="s">
        <v>125</v>
      </c>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69"/>
    </row>
    <row r="405" spans="2:41" ht="12.45" customHeight="1" x14ac:dyDescent="0.3">
      <c r="B405" s="438"/>
      <c r="C405" s="447"/>
      <c r="D405" s="425"/>
      <c r="E405" s="220" t="s">
        <v>126</v>
      </c>
      <c r="F405" s="204" t="str">
        <f>IF(F404&lt;&gt;"",F404*PRINCIPAL!$C$14,"")</f>
        <v/>
      </c>
      <c r="G405" s="204" t="str">
        <f>IF(G404&lt;&gt;"",G404*PRINCIPAL!$C$44,"")</f>
        <v/>
      </c>
      <c r="H405" s="204" t="str">
        <f>IF(H404&lt;&gt;"",H404*PRINCIPAL!$C$44,"")</f>
        <v/>
      </c>
      <c r="I405" s="204" t="str">
        <f>IF(I404&lt;&gt;"",I404*PRINCIPAL!$C$44,"")</f>
        <v/>
      </c>
      <c r="J405" s="204" t="str">
        <f>IF(J404&lt;&gt;"",J404*PRINCIPAL!$C$44,"")</f>
        <v/>
      </c>
      <c r="K405" s="204" t="str">
        <f>IF(K404&lt;&gt;"",K404*PRINCIPAL!$C$44,"")</f>
        <v/>
      </c>
      <c r="L405" s="204" t="str">
        <f>IF(L404&lt;&gt;"",L404*PRINCIPAL!$C$44,"")</f>
        <v/>
      </c>
      <c r="M405" s="204" t="str">
        <f>IF(M404&lt;&gt;"",M404*PRINCIPAL!$C$44,"")</f>
        <v/>
      </c>
      <c r="N405" s="204" t="str">
        <f>IF(N404&lt;&gt;"",N404*PRINCIPAL!$C$44,"")</f>
        <v/>
      </c>
      <c r="O405" s="204" t="str">
        <f>IF(O404&lt;&gt;"",O404*PRINCIPAL!$C$44,"")</f>
        <v/>
      </c>
      <c r="P405" s="204" t="str">
        <f>IF(P404&lt;&gt;"",P404*PRINCIPAL!$C$44,"")</f>
        <v/>
      </c>
      <c r="Q405" s="204" t="str">
        <f>IF(Q404&lt;&gt;"",Q404*PRINCIPAL!$C$44,"")</f>
        <v/>
      </c>
      <c r="R405" s="204" t="str">
        <f>IF(R404&lt;&gt;"",R404*PRINCIPAL!$C$44,"")</f>
        <v/>
      </c>
      <c r="S405" s="204" t="str">
        <f>IF(S404&lt;&gt;"",S404*PRINCIPAL!$C$44,"")</f>
        <v/>
      </c>
      <c r="T405" s="204" t="str">
        <f>IF(T404&lt;&gt;"",T404*PRINCIPAL!$C$44,"")</f>
        <v/>
      </c>
      <c r="U405" s="204" t="str">
        <f>IF(U404&lt;&gt;"",U404*PRINCIPAL!$C$44,"")</f>
        <v/>
      </c>
      <c r="V405" s="204" t="str">
        <f>IF(V404&lt;&gt;"",V404*PRINCIPAL!$C$44,"")</f>
        <v/>
      </c>
      <c r="W405" s="204" t="str">
        <f>IF(W404&lt;&gt;"",W404*PRINCIPAL!$C$44,"")</f>
        <v/>
      </c>
      <c r="X405" s="204" t="str">
        <f>IF(X404&lt;&gt;"",X404*PRINCIPAL!$C$44,"")</f>
        <v/>
      </c>
      <c r="Y405" s="204" t="str">
        <f>IF(Y404&lt;&gt;"",Y404*PRINCIPAL!$C$44,"")</f>
        <v/>
      </c>
      <c r="Z405" s="204" t="str">
        <f>IF(Z404&lt;&gt;"",Z404*PRINCIPAL!$C$44,"")</f>
        <v/>
      </c>
      <c r="AA405" s="204" t="str">
        <f>IF(AA404&lt;&gt;"",AA404*PRINCIPAL!$C$44,"")</f>
        <v/>
      </c>
      <c r="AB405" s="204" t="str">
        <f>IF(AB404&lt;&gt;"",AB404*PRINCIPAL!$C$44,"")</f>
        <v/>
      </c>
      <c r="AC405" s="204" t="str">
        <f>IF(AC404&lt;&gt;"",AC404*PRINCIPAL!$C$44,"")</f>
        <v/>
      </c>
      <c r="AD405" s="204" t="str">
        <f>IF(AD404&lt;&gt;"",AD404*PRINCIPAL!$C$44,"")</f>
        <v/>
      </c>
      <c r="AE405" s="204" t="str">
        <f>IF(AE404&lt;&gt;"",AE404*PRINCIPAL!$C$44,"")</f>
        <v/>
      </c>
      <c r="AF405" s="204" t="str">
        <f>IF(AF404&lt;&gt;"",AF404*PRINCIPAL!$C$44,"")</f>
        <v/>
      </c>
      <c r="AG405" s="204" t="str">
        <f>IF(AG404&lt;&gt;"",AG404*PRINCIPAL!$C$44,"")</f>
        <v/>
      </c>
      <c r="AH405" s="204" t="str">
        <f>IF(AH404&lt;&gt;"",AH404*PRINCIPAL!$C$44,"")</f>
        <v/>
      </c>
      <c r="AI405" s="204" t="str">
        <f>IF(AI404&lt;&gt;"",AI404*PRINCIPAL!$C$44,"")</f>
        <v/>
      </c>
      <c r="AJ405" s="204" t="str">
        <f>IF(AJ404&lt;&gt;"",AJ404*PRINCIPAL!$C$44,"")</f>
        <v/>
      </c>
      <c r="AK405" s="204" t="str">
        <f>IF(AK404&lt;&gt;"",AK404*PRINCIPAL!$C$44,"")</f>
        <v/>
      </c>
      <c r="AL405" s="204" t="str">
        <f>IF(AL404&lt;&gt;"",AL404*PRINCIPAL!$C$44,"")</f>
        <v/>
      </c>
      <c r="AM405" s="204" t="str">
        <f>IF(AM404&lt;&gt;"",AM404*PRINCIPAL!$C$44,"")</f>
        <v/>
      </c>
      <c r="AN405" s="204" t="str">
        <f>IF(AN404&lt;&gt;"",AN404*PRINCIPAL!$C$44,"")</f>
        <v/>
      </c>
      <c r="AO405" s="270" t="str">
        <f>IF(AO404&lt;&gt;"",AO404*PRINCIPAL!$C$44,"")</f>
        <v/>
      </c>
    </row>
    <row r="406" spans="2:41" ht="12.45" customHeight="1" x14ac:dyDescent="0.3">
      <c r="B406" s="438"/>
      <c r="C406" s="447"/>
      <c r="D406" s="426" t="s">
        <v>114</v>
      </c>
      <c r="E406" s="222" t="s">
        <v>125</v>
      </c>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69"/>
    </row>
    <row r="407" spans="2:41" ht="12.45" customHeight="1" x14ac:dyDescent="0.3">
      <c r="B407" s="438"/>
      <c r="C407" s="447"/>
      <c r="D407" s="425"/>
      <c r="E407" s="220" t="s">
        <v>126</v>
      </c>
      <c r="F407" s="204" t="str">
        <f>IF(F406&lt;&gt;"",F406*PRINCIPAL!$C$14,"")</f>
        <v/>
      </c>
      <c r="G407" s="204" t="str">
        <f>IF(G406&lt;&gt;"",G406*PRINCIPAL!$C$44,"")</f>
        <v/>
      </c>
      <c r="H407" s="204" t="str">
        <f>IF(H406&lt;&gt;"",H406*PRINCIPAL!$C$44,"")</f>
        <v/>
      </c>
      <c r="I407" s="204" t="str">
        <f>IF(I406&lt;&gt;"",I406*PRINCIPAL!$C$44,"")</f>
        <v/>
      </c>
      <c r="J407" s="204" t="str">
        <f>IF(J406&lt;&gt;"",J406*PRINCIPAL!$C$44,"")</f>
        <v/>
      </c>
      <c r="K407" s="204" t="str">
        <f>IF(K406&lt;&gt;"",K406*PRINCIPAL!$C$44,"")</f>
        <v/>
      </c>
      <c r="L407" s="204" t="str">
        <f>IF(L406&lt;&gt;"",L406*PRINCIPAL!$C$44,"")</f>
        <v/>
      </c>
      <c r="M407" s="204" t="str">
        <f>IF(M406&lt;&gt;"",M406*PRINCIPAL!$C$44,"")</f>
        <v/>
      </c>
      <c r="N407" s="204" t="str">
        <f>IF(N406&lt;&gt;"",N406*PRINCIPAL!$C$44,"")</f>
        <v/>
      </c>
      <c r="O407" s="204" t="str">
        <f>IF(O406&lt;&gt;"",O406*PRINCIPAL!$C$44,"")</f>
        <v/>
      </c>
      <c r="P407" s="204" t="str">
        <f>IF(P406&lt;&gt;"",P406*PRINCIPAL!$C$44,"")</f>
        <v/>
      </c>
      <c r="Q407" s="204" t="str">
        <f>IF(Q406&lt;&gt;"",Q406*PRINCIPAL!$C$44,"")</f>
        <v/>
      </c>
      <c r="R407" s="204" t="str">
        <f>IF(R406&lt;&gt;"",R406*PRINCIPAL!$C$44,"")</f>
        <v/>
      </c>
      <c r="S407" s="204" t="str">
        <f>IF(S406&lt;&gt;"",S406*PRINCIPAL!$C$44,"")</f>
        <v/>
      </c>
      <c r="T407" s="204" t="str">
        <f>IF(T406&lt;&gt;"",T406*PRINCIPAL!$C$44,"")</f>
        <v/>
      </c>
      <c r="U407" s="204" t="str">
        <f>IF(U406&lt;&gt;"",U406*PRINCIPAL!$C$44,"")</f>
        <v/>
      </c>
      <c r="V407" s="204" t="str">
        <f>IF(V406&lt;&gt;"",V406*PRINCIPAL!$C$44,"")</f>
        <v/>
      </c>
      <c r="W407" s="204" t="str">
        <f>IF(W406&lt;&gt;"",W406*PRINCIPAL!$C$44,"")</f>
        <v/>
      </c>
      <c r="X407" s="204" t="str">
        <f>IF(X406&lt;&gt;"",X406*PRINCIPAL!$C$44,"")</f>
        <v/>
      </c>
      <c r="Y407" s="204" t="str">
        <f>IF(Y406&lt;&gt;"",Y406*PRINCIPAL!$C$44,"")</f>
        <v/>
      </c>
      <c r="Z407" s="204" t="str">
        <f>IF(Z406&lt;&gt;"",Z406*PRINCIPAL!$C$44,"")</f>
        <v/>
      </c>
      <c r="AA407" s="204" t="str">
        <f>IF(AA406&lt;&gt;"",AA406*PRINCIPAL!$C$44,"")</f>
        <v/>
      </c>
      <c r="AB407" s="204" t="str">
        <f>IF(AB406&lt;&gt;"",AB406*PRINCIPAL!$C$44,"")</f>
        <v/>
      </c>
      <c r="AC407" s="204" t="str">
        <f>IF(AC406&lt;&gt;"",AC406*PRINCIPAL!$C$44,"")</f>
        <v/>
      </c>
      <c r="AD407" s="204" t="str">
        <f>IF(AD406&lt;&gt;"",AD406*PRINCIPAL!$C$44,"")</f>
        <v/>
      </c>
      <c r="AE407" s="204" t="str">
        <f>IF(AE406&lt;&gt;"",AE406*PRINCIPAL!$C$44,"")</f>
        <v/>
      </c>
      <c r="AF407" s="204" t="str">
        <f>IF(AF406&lt;&gt;"",AF406*PRINCIPAL!$C$44,"")</f>
        <v/>
      </c>
      <c r="AG407" s="204" t="str">
        <f>IF(AG406&lt;&gt;"",AG406*PRINCIPAL!$C$44,"")</f>
        <v/>
      </c>
      <c r="AH407" s="204" t="str">
        <f>IF(AH406&lt;&gt;"",AH406*PRINCIPAL!$C$44,"")</f>
        <v/>
      </c>
      <c r="AI407" s="204" t="str">
        <f>IF(AI406&lt;&gt;"",AI406*PRINCIPAL!$C$44,"")</f>
        <v/>
      </c>
      <c r="AJ407" s="204" t="str">
        <f>IF(AJ406&lt;&gt;"",AJ406*PRINCIPAL!$C$44,"")</f>
        <v/>
      </c>
      <c r="AK407" s="204" t="str">
        <f>IF(AK406&lt;&gt;"",AK406*PRINCIPAL!$C$44,"")</f>
        <v/>
      </c>
      <c r="AL407" s="204" t="str">
        <f>IF(AL406&lt;&gt;"",AL406*PRINCIPAL!$C$44,"")</f>
        <v/>
      </c>
      <c r="AM407" s="204" t="str">
        <f>IF(AM406&lt;&gt;"",AM406*PRINCIPAL!$C$44,"")</f>
        <v/>
      </c>
      <c r="AN407" s="204" t="str">
        <f>IF(AN406&lt;&gt;"",AN406*PRINCIPAL!$C$44,"")</f>
        <v/>
      </c>
      <c r="AO407" s="270" t="str">
        <f>IF(AO406&lt;&gt;"",AO406*PRINCIPAL!$C$44,"")</f>
        <v/>
      </c>
    </row>
    <row r="408" spans="2:41" ht="12.45" customHeight="1" x14ac:dyDescent="0.3">
      <c r="B408" s="438"/>
      <c r="C408" s="447"/>
      <c r="D408" s="426" t="s">
        <v>114</v>
      </c>
      <c r="E408" s="222" t="s">
        <v>125</v>
      </c>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69"/>
    </row>
    <row r="409" spans="2:41" ht="12.45" customHeight="1" x14ac:dyDescent="0.3">
      <c r="B409" s="438"/>
      <c r="C409" s="447"/>
      <c r="D409" s="425"/>
      <c r="E409" s="220" t="s">
        <v>126</v>
      </c>
      <c r="F409" s="204" t="str">
        <f>IF(F408&lt;&gt;"",F408*PRINCIPAL!$C$14,"")</f>
        <v/>
      </c>
      <c r="G409" s="204" t="str">
        <f>IF(G408&lt;&gt;"",G408*PRINCIPAL!$C$44,"")</f>
        <v/>
      </c>
      <c r="H409" s="204" t="str">
        <f>IF(H408&lt;&gt;"",H408*PRINCIPAL!$C$44,"")</f>
        <v/>
      </c>
      <c r="I409" s="204" t="str">
        <f>IF(I408&lt;&gt;"",I408*PRINCIPAL!$C$44,"")</f>
        <v/>
      </c>
      <c r="J409" s="204" t="str">
        <f>IF(J408&lt;&gt;"",J408*PRINCIPAL!$C$44,"")</f>
        <v/>
      </c>
      <c r="K409" s="204" t="str">
        <f>IF(K408&lt;&gt;"",K408*PRINCIPAL!$C$44,"")</f>
        <v/>
      </c>
      <c r="L409" s="204" t="str">
        <f>IF(L408&lt;&gt;"",L408*PRINCIPAL!$C$44,"")</f>
        <v/>
      </c>
      <c r="M409" s="204" t="str">
        <f>IF(M408&lt;&gt;"",M408*PRINCIPAL!$C$44,"")</f>
        <v/>
      </c>
      <c r="N409" s="204" t="str">
        <f>IF(N408&lt;&gt;"",N408*PRINCIPAL!$C$44,"")</f>
        <v/>
      </c>
      <c r="O409" s="204" t="str">
        <f>IF(O408&lt;&gt;"",O408*PRINCIPAL!$C$44,"")</f>
        <v/>
      </c>
      <c r="P409" s="204" t="str">
        <f>IF(P408&lt;&gt;"",P408*PRINCIPAL!$C$44,"")</f>
        <v/>
      </c>
      <c r="Q409" s="204" t="str">
        <f>IF(Q408&lt;&gt;"",Q408*PRINCIPAL!$C$44,"")</f>
        <v/>
      </c>
      <c r="R409" s="204" t="str">
        <f>IF(R408&lt;&gt;"",R408*PRINCIPAL!$C$44,"")</f>
        <v/>
      </c>
      <c r="S409" s="204" t="str">
        <f>IF(S408&lt;&gt;"",S408*PRINCIPAL!$C$44,"")</f>
        <v/>
      </c>
      <c r="T409" s="204" t="str">
        <f>IF(T408&lt;&gt;"",T408*PRINCIPAL!$C$44,"")</f>
        <v/>
      </c>
      <c r="U409" s="204" t="str">
        <f>IF(U408&lt;&gt;"",U408*PRINCIPAL!$C$44,"")</f>
        <v/>
      </c>
      <c r="V409" s="204" t="str">
        <f>IF(V408&lt;&gt;"",V408*PRINCIPAL!$C$44,"")</f>
        <v/>
      </c>
      <c r="W409" s="204" t="str">
        <f>IF(W408&lt;&gt;"",W408*PRINCIPAL!$C$44,"")</f>
        <v/>
      </c>
      <c r="X409" s="204" t="str">
        <f>IF(X408&lt;&gt;"",X408*PRINCIPAL!$C$44,"")</f>
        <v/>
      </c>
      <c r="Y409" s="204" t="str">
        <f>IF(Y408&lt;&gt;"",Y408*PRINCIPAL!$C$44,"")</f>
        <v/>
      </c>
      <c r="Z409" s="204" t="str">
        <f>IF(Z408&lt;&gt;"",Z408*PRINCIPAL!$C$44,"")</f>
        <v/>
      </c>
      <c r="AA409" s="204" t="str">
        <f>IF(AA408&lt;&gt;"",AA408*PRINCIPAL!$C$44,"")</f>
        <v/>
      </c>
      <c r="AB409" s="204" t="str">
        <f>IF(AB408&lt;&gt;"",AB408*PRINCIPAL!$C$44,"")</f>
        <v/>
      </c>
      <c r="AC409" s="204" t="str">
        <f>IF(AC408&lt;&gt;"",AC408*PRINCIPAL!$C$44,"")</f>
        <v/>
      </c>
      <c r="AD409" s="204" t="str">
        <f>IF(AD408&lt;&gt;"",AD408*PRINCIPAL!$C$44,"")</f>
        <v/>
      </c>
      <c r="AE409" s="204" t="str">
        <f>IF(AE408&lt;&gt;"",AE408*PRINCIPAL!$C$44,"")</f>
        <v/>
      </c>
      <c r="AF409" s="204" t="str">
        <f>IF(AF408&lt;&gt;"",AF408*PRINCIPAL!$C$44,"")</f>
        <v/>
      </c>
      <c r="AG409" s="204" t="str">
        <f>IF(AG408&lt;&gt;"",AG408*PRINCIPAL!$C$44,"")</f>
        <v/>
      </c>
      <c r="AH409" s="204" t="str">
        <f>IF(AH408&lt;&gt;"",AH408*PRINCIPAL!$C$44,"")</f>
        <v/>
      </c>
      <c r="AI409" s="204" t="str">
        <f>IF(AI408&lt;&gt;"",AI408*PRINCIPAL!$C$44,"")</f>
        <v/>
      </c>
      <c r="AJ409" s="204" t="str">
        <f>IF(AJ408&lt;&gt;"",AJ408*PRINCIPAL!$C$44,"")</f>
        <v/>
      </c>
      <c r="AK409" s="204" t="str">
        <f>IF(AK408&lt;&gt;"",AK408*PRINCIPAL!$C$44,"")</f>
        <v/>
      </c>
      <c r="AL409" s="204" t="str">
        <f>IF(AL408&lt;&gt;"",AL408*PRINCIPAL!$C$44,"")</f>
        <v/>
      </c>
      <c r="AM409" s="204" t="str">
        <f>IF(AM408&lt;&gt;"",AM408*PRINCIPAL!$C$44,"")</f>
        <v/>
      </c>
      <c r="AN409" s="204" t="str">
        <f>IF(AN408&lt;&gt;"",AN408*PRINCIPAL!$C$44,"")</f>
        <v/>
      </c>
      <c r="AO409" s="270" t="str">
        <f>IF(AO408&lt;&gt;"",AO408*PRINCIPAL!$C$44,"")</f>
        <v/>
      </c>
    </row>
    <row r="410" spans="2:41" ht="12.45" customHeight="1" x14ac:dyDescent="0.3">
      <c r="B410" s="438"/>
      <c r="C410" s="447"/>
      <c r="D410" s="426" t="s">
        <v>114</v>
      </c>
      <c r="E410" s="222" t="s">
        <v>125</v>
      </c>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69"/>
    </row>
    <row r="411" spans="2:41" ht="12.45" customHeight="1" thickBot="1" x14ac:dyDescent="0.35">
      <c r="B411" s="438"/>
      <c r="C411" s="447"/>
      <c r="D411" s="424"/>
      <c r="E411" s="220" t="s">
        <v>126</v>
      </c>
      <c r="F411" s="198" t="str">
        <f>IF(F410&lt;&gt;"",F410*PRINCIPAL!$C$14,"")</f>
        <v/>
      </c>
      <c r="G411" s="198" t="str">
        <f>IF(G410&lt;&gt;"",G410*PRINCIPAL!$C$44,"")</f>
        <v/>
      </c>
      <c r="H411" s="198" t="str">
        <f>IF(H410&lt;&gt;"",H410*PRINCIPAL!$C$44,"")</f>
        <v/>
      </c>
      <c r="I411" s="198" t="str">
        <f>IF(I410&lt;&gt;"",I410*PRINCIPAL!$C$44,"")</f>
        <v/>
      </c>
      <c r="J411" s="198" t="str">
        <f>IF(J410&lt;&gt;"",J410*PRINCIPAL!$C$44,"")</f>
        <v/>
      </c>
      <c r="K411" s="198" t="str">
        <f>IF(K410&lt;&gt;"",K410*PRINCIPAL!$C$44,"")</f>
        <v/>
      </c>
      <c r="L411" s="198" t="str">
        <f>IF(L410&lt;&gt;"",L410*PRINCIPAL!$C$44,"")</f>
        <v/>
      </c>
      <c r="M411" s="198" t="str">
        <f>IF(M410&lt;&gt;"",M410*PRINCIPAL!$C$44,"")</f>
        <v/>
      </c>
      <c r="N411" s="198" t="str">
        <f>IF(N410&lt;&gt;"",N410*PRINCIPAL!$C$44,"")</f>
        <v/>
      </c>
      <c r="O411" s="198" t="str">
        <f>IF(O410&lt;&gt;"",O410*PRINCIPAL!$C$44,"")</f>
        <v/>
      </c>
      <c r="P411" s="198" t="str">
        <f>IF(P410&lt;&gt;"",P410*PRINCIPAL!$C$44,"")</f>
        <v/>
      </c>
      <c r="Q411" s="198" t="str">
        <f>IF(Q410&lt;&gt;"",Q410*PRINCIPAL!$C$44,"")</f>
        <v/>
      </c>
      <c r="R411" s="198" t="str">
        <f>IF(R410&lt;&gt;"",R410*PRINCIPAL!$C$44,"")</f>
        <v/>
      </c>
      <c r="S411" s="198" t="str">
        <f>IF(S410&lt;&gt;"",S410*PRINCIPAL!$C$44,"")</f>
        <v/>
      </c>
      <c r="T411" s="198" t="str">
        <f>IF(T410&lt;&gt;"",T410*PRINCIPAL!$C$44,"")</f>
        <v/>
      </c>
      <c r="U411" s="198" t="str">
        <f>IF(U410&lt;&gt;"",U410*PRINCIPAL!$C$44,"")</f>
        <v/>
      </c>
      <c r="V411" s="198" t="str">
        <f>IF(V410&lt;&gt;"",V410*PRINCIPAL!$C$44,"")</f>
        <v/>
      </c>
      <c r="W411" s="198" t="str">
        <f>IF(W410&lt;&gt;"",W410*PRINCIPAL!$C$44,"")</f>
        <v/>
      </c>
      <c r="X411" s="198" t="str">
        <f>IF(X410&lt;&gt;"",X410*PRINCIPAL!$C$44,"")</f>
        <v/>
      </c>
      <c r="Y411" s="198" t="str">
        <f>IF(Y410&lt;&gt;"",Y410*PRINCIPAL!$C$44,"")</f>
        <v/>
      </c>
      <c r="Z411" s="198" t="str">
        <f>IF(Z410&lt;&gt;"",Z410*PRINCIPAL!$C$44,"")</f>
        <v/>
      </c>
      <c r="AA411" s="198" t="str">
        <f>IF(AA410&lt;&gt;"",AA410*PRINCIPAL!$C$44,"")</f>
        <v/>
      </c>
      <c r="AB411" s="198" t="str">
        <f>IF(AB410&lt;&gt;"",AB410*PRINCIPAL!$C$44,"")</f>
        <v/>
      </c>
      <c r="AC411" s="198" t="str">
        <f>IF(AC410&lt;&gt;"",AC410*PRINCIPAL!$C$44,"")</f>
        <v/>
      </c>
      <c r="AD411" s="198" t="str">
        <f>IF(AD410&lt;&gt;"",AD410*PRINCIPAL!$C$44,"")</f>
        <v/>
      </c>
      <c r="AE411" s="198" t="str">
        <f>IF(AE410&lt;&gt;"",AE410*PRINCIPAL!$C$44,"")</f>
        <v/>
      </c>
      <c r="AF411" s="198" t="str">
        <f>IF(AF410&lt;&gt;"",AF410*PRINCIPAL!$C$44,"")</f>
        <v/>
      </c>
      <c r="AG411" s="198" t="str">
        <f>IF(AG410&lt;&gt;"",AG410*PRINCIPAL!$C$44,"")</f>
        <v/>
      </c>
      <c r="AH411" s="198" t="str">
        <f>IF(AH410&lt;&gt;"",AH410*PRINCIPAL!$C$44,"")</f>
        <v/>
      </c>
      <c r="AI411" s="198" t="str">
        <f>IF(AI410&lt;&gt;"",AI410*PRINCIPAL!$C$44,"")</f>
        <v/>
      </c>
      <c r="AJ411" s="198" t="str">
        <f>IF(AJ410&lt;&gt;"",AJ410*PRINCIPAL!$C$44,"")</f>
        <v/>
      </c>
      <c r="AK411" s="198" t="str">
        <f>IF(AK410&lt;&gt;"",AK410*PRINCIPAL!$C$44,"")</f>
        <v/>
      </c>
      <c r="AL411" s="198" t="str">
        <f>IF(AL410&lt;&gt;"",AL410*PRINCIPAL!$C$44,"")</f>
        <v/>
      </c>
      <c r="AM411" s="198" t="str">
        <f>IF(AM410&lt;&gt;"",AM410*PRINCIPAL!$C$44,"")</f>
        <v/>
      </c>
      <c r="AN411" s="198" t="str">
        <f>IF(AN410&lt;&gt;"",AN410*PRINCIPAL!$C$44,"")</f>
        <v/>
      </c>
      <c r="AO411" s="268" t="str">
        <f>IF(AO410&lt;&gt;"",AO410*PRINCIPAL!$C$44,"")</f>
        <v/>
      </c>
    </row>
    <row r="412" spans="2:41" ht="12.45" customHeight="1" thickBot="1" x14ac:dyDescent="0.35">
      <c r="B412" s="455" t="s">
        <v>152</v>
      </c>
      <c r="C412" s="458" t="s">
        <v>108</v>
      </c>
      <c r="D412" s="459"/>
      <c r="E412" s="317" t="s">
        <v>126</v>
      </c>
      <c r="F412" s="330" t="s">
        <v>38</v>
      </c>
      <c r="G412" s="331" t="str">
        <f>IF('Sumário de Resultados'!C69&lt;&gt;"",$G$3*'Sumário de Resultados'!C69,"")</f>
        <v/>
      </c>
      <c r="H412" s="331" t="str">
        <f>IF('Sumário de Resultados'!D69&lt;&gt;"",$G$3*'Sumário de Resultados'!D69,"")</f>
        <v/>
      </c>
      <c r="I412" s="331" t="str">
        <f>IF('Sumário de Resultados'!E69&lt;&gt;"",$G$3*'Sumário de Resultados'!E69,"")</f>
        <v/>
      </c>
      <c r="J412" s="331" t="str">
        <f>IF('Sumário de Resultados'!F69&lt;&gt;"",$G$3*'Sumário de Resultados'!F69,"")</f>
        <v/>
      </c>
      <c r="K412" s="331" t="str">
        <f>IF('Sumário de Resultados'!G69&lt;&gt;"",$G$3*'Sumário de Resultados'!G69,"")</f>
        <v/>
      </c>
      <c r="L412" s="331" t="str">
        <f>IF('Sumário de Resultados'!H69&lt;&gt;"",$G$3*'Sumário de Resultados'!H69,"")</f>
        <v/>
      </c>
      <c r="M412" s="331" t="str">
        <f>IF('Sumário de Resultados'!I69&lt;&gt;"",$G$3*'Sumário de Resultados'!I69,"")</f>
        <v/>
      </c>
      <c r="N412" s="331" t="str">
        <f>IF('Sumário de Resultados'!J69&lt;&gt;"",$G$3*'Sumário de Resultados'!J69,"")</f>
        <v/>
      </c>
      <c r="O412" s="331" t="str">
        <f>IF('Sumário de Resultados'!K69&lt;&gt;"",$G$3*'Sumário de Resultados'!K69,"")</f>
        <v/>
      </c>
      <c r="P412" s="331" t="str">
        <f>IF('Sumário de Resultados'!L69&lt;&gt;"",$G$3*'Sumário de Resultados'!L69,"")</f>
        <v/>
      </c>
      <c r="Q412" s="331" t="str">
        <f>IF('Sumário de Resultados'!M69&lt;&gt;"",$G$3*'Sumário de Resultados'!M69,"")</f>
        <v/>
      </c>
      <c r="R412" s="331" t="str">
        <f>IF('Sumário de Resultados'!N69&lt;&gt;"",$G$3*'Sumário de Resultados'!N69,"")</f>
        <v/>
      </c>
      <c r="S412" s="331" t="str">
        <f>IF('Sumário de Resultados'!O69&lt;&gt;"",$G$3*'Sumário de Resultados'!O69,"")</f>
        <v/>
      </c>
      <c r="T412" s="331" t="str">
        <f>IF('Sumário de Resultados'!P69&lt;&gt;"",$G$3*'Sumário de Resultados'!P69,"")</f>
        <v/>
      </c>
      <c r="U412" s="331" t="str">
        <f>IF('Sumário de Resultados'!Q69&lt;&gt;"",$G$3*'Sumário de Resultados'!Q69,"")</f>
        <v/>
      </c>
      <c r="V412" s="331" t="str">
        <f>IF('Sumário de Resultados'!R69&lt;&gt;"",$G$3*'Sumário de Resultados'!R69,"")</f>
        <v/>
      </c>
      <c r="W412" s="331" t="str">
        <f>IF('Sumário de Resultados'!S69&lt;&gt;"",$G$3*'Sumário de Resultados'!S69,"")</f>
        <v/>
      </c>
      <c r="X412" s="331" t="str">
        <f>IF('Sumário de Resultados'!T69&lt;&gt;"",$G$3*'Sumário de Resultados'!T69,"")</f>
        <v/>
      </c>
      <c r="Y412" s="331" t="str">
        <f>IF('Sumário de Resultados'!U69&lt;&gt;"",$G$3*'Sumário de Resultados'!U69,"")</f>
        <v/>
      </c>
      <c r="Z412" s="331" t="str">
        <f>IF('Sumário de Resultados'!V69&lt;&gt;"",$G$3*'Sumário de Resultados'!V69,"")</f>
        <v/>
      </c>
      <c r="AA412" s="331" t="str">
        <f>IF('Sumário de Resultados'!W69&lt;&gt;"",$G$3*'Sumário de Resultados'!W69,"")</f>
        <v/>
      </c>
      <c r="AB412" s="331" t="str">
        <f>IF('Sumário de Resultados'!X69&lt;&gt;"",$G$3*'Sumário de Resultados'!X69,"")</f>
        <v/>
      </c>
      <c r="AC412" s="331" t="str">
        <f>IF('Sumário de Resultados'!Y69&lt;&gt;"",$G$3*'Sumário de Resultados'!Y69,"")</f>
        <v/>
      </c>
      <c r="AD412" s="331" t="str">
        <f>IF('Sumário de Resultados'!Z69&lt;&gt;"",$G$3*'Sumário de Resultados'!Z69,"")</f>
        <v/>
      </c>
      <c r="AE412" s="331" t="str">
        <f>IF('Sumário de Resultados'!AA69&lt;&gt;"",$G$3*'Sumário de Resultados'!AA69,"")</f>
        <v/>
      </c>
      <c r="AF412" s="331" t="str">
        <f>IF('Sumário de Resultados'!AB69&lt;&gt;"",$G$3*'Sumário de Resultados'!AB69,"")</f>
        <v/>
      </c>
      <c r="AG412" s="331" t="str">
        <f>IF('Sumário de Resultados'!AC69&lt;&gt;"",$G$3*'Sumário de Resultados'!AC69,"")</f>
        <v/>
      </c>
      <c r="AH412" s="331" t="str">
        <f>IF('Sumário de Resultados'!AD69&lt;&gt;"",$G$3*'Sumário de Resultados'!AD69,"")</f>
        <v/>
      </c>
      <c r="AI412" s="331" t="str">
        <f>IF('Sumário de Resultados'!AE69&lt;&gt;"",$G$3*'Sumário de Resultados'!AE69,"")</f>
        <v/>
      </c>
      <c r="AJ412" s="331" t="str">
        <f>IF('Sumário de Resultados'!AF69&lt;&gt;"",$G$3*'Sumário de Resultados'!AF69,"")</f>
        <v/>
      </c>
      <c r="AK412" s="331" t="str">
        <f>IF('Sumário de Resultados'!AG69&lt;&gt;"",$G$3*'Sumário de Resultados'!AG69,"")</f>
        <v/>
      </c>
      <c r="AL412" s="331" t="str">
        <f>IF('Sumário de Resultados'!AH69&lt;&gt;"",$G$3*'Sumário de Resultados'!AH69,"")</f>
        <v/>
      </c>
      <c r="AM412" s="331" t="str">
        <f>IF('Sumário de Resultados'!AI69&lt;&gt;"",$G$3*'Sumário de Resultados'!AI69,"")</f>
        <v/>
      </c>
      <c r="AN412" s="331" t="str">
        <f>IF('Sumário de Resultados'!AJ69&lt;&gt;"",$G$3*'Sumário de Resultados'!AJ69,"")</f>
        <v/>
      </c>
      <c r="AO412" s="319" t="str">
        <f>IF('Sumário de Resultados'!AK69&lt;&gt;"",$G$3*'Sumário de Resultados'!AK69,"")</f>
        <v/>
      </c>
    </row>
    <row r="413" spans="2:41" ht="12.45" customHeight="1" x14ac:dyDescent="0.3">
      <c r="B413" s="456"/>
      <c r="C413" s="430" t="s">
        <v>117</v>
      </c>
      <c r="D413" s="424" t="s">
        <v>111</v>
      </c>
      <c r="E413" s="312" t="s">
        <v>46</v>
      </c>
      <c r="F413" s="197" t="s">
        <v>38</v>
      </c>
      <c r="G413" s="247"/>
      <c r="H413" s="233"/>
      <c r="I413" s="247"/>
      <c r="J413" s="248"/>
      <c r="K413" s="256"/>
      <c r="L413" s="247"/>
      <c r="M413" s="247"/>
      <c r="N413" s="247"/>
      <c r="O413" s="249"/>
      <c r="P413" s="249"/>
      <c r="Q413" s="249"/>
      <c r="R413" s="249"/>
      <c r="S413" s="249"/>
      <c r="T413" s="249"/>
      <c r="U413" s="249"/>
      <c r="V413" s="249"/>
      <c r="W413" s="249"/>
      <c r="X413" s="249"/>
      <c r="Y413" s="249"/>
      <c r="Z413" s="249"/>
      <c r="AA413" s="249"/>
      <c r="AB413" s="249"/>
      <c r="AC413" s="249"/>
      <c r="AD413" s="254"/>
      <c r="AE413" s="249"/>
      <c r="AF413" s="249"/>
      <c r="AG413" s="249"/>
      <c r="AH413" s="249"/>
      <c r="AI413" s="249"/>
      <c r="AJ413" s="249"/>
      <c r="AK413" s="249"/>
      <c r="AL413" s="249"/>
      <c r="AM413" s="254"/>
      <c r="AN413" s="254"/>
      <c r="AO413" s="255"/>
    </row>
    <row r="414" spans="2:41" ht="12.45" customHeight="1" x14ac:dyDescent="0.3">
      <c r="B414" s="456"/>
      <c r="C414" s="430"/>
      <c r="D414" s="424"/>
      <c r="E414" s="224" t="s">
        <v>109</v>
      </c>
      <c r="F414" s="203" t="s">
        <v>38</v>
      </c>
      <c r="G414" s="231"/>
      <c r="H414" s="229"/>
      <c r="I414" s="203"/>
      <c r="J414" s="233"/>
      <c r="K414" s="202"/>
      <c r="L414" s="203"/>
      <c r="M414" s="203"/>
      <c r="N414" s="203"/>
      <c r="O414" s="236"/>
      <c r="P414" s="236"/>
      <c r="Q414" s="236"/>
      <c r="R414" s="236"/>
      <c r="S414" s="236"/>
      <c r="T414" s="236"/>
      <c r="U414" s="236"/>
      <c r="V414" s="236"/>
      <c r="W414" s="236"/>
      <c r="X414" s="236"/>
      <c r="Y414" s="236"/>
      <c r="Z414" s="236"/>
      <c r="AA414" s="236"/>
      <c r="AB414" s="236"/>
      <c r="AC414" s="236"/>
      <c r="AD414" s="240"/>
      <c r="AE414" s="236"/>
      <c r="AF414" s="236"/>
      <c r="AG414" s="236"/>
      <c r="AH414" s="236"/>
      <c r="AI414" s="236"/>
      <c r="AJ414" s="236"/>
      <c r="AK414" s="236"/>
      <c r="AL414" s="236"/>
      <c r="AM414" s="240"/>
      <c r="AN414" s="240"/>
      <c r="AO414" s="242"/>
    </row>
    <row r="415" spans="2:41" ht="12.45" customHeight="1" x14ac:dyDescent="0.3">
      <c r="B415" s="456"/>
      <c r="C415" s="430"/>
      <c r="D415" s="424"/>
      <c r="E415" s="224" t="s">
        <v>127</v>
      </c>
      <c r="F415" s="203" t="s">
        <v>38</v>
      </c>
      <c r="G415" s="203"/>
      <c r="H415" s="218"/>
      <c r="I415" s="203"/>
      <c r="J415" s="218"/>
      <c r="K415" s="202"/>
      <c r="L415" s="203"/>
      <c r="M415" s="203"/>
      <c r="N415" s="203"/>
      <c r="O415" s="236"/>
      <c r="P415" s="236"/>
      <c r="Q415" s="236"/>
      <c r="R415" s="236"/>
      <c r="S415" s="236"/>
      <c r="T415" s="236"/>
      <c r="U415" s="236"/>
      <c r="V415" s="236"/>
      <c r="W415" s="236"/>
      <c r="X415" s="236"/>
      <c r="Y415" s="236"/>
      <c r="Z415" s="236"/>
      <c r="AA415" s="236"/>
      <c r="AB415" s="236"/>
      <c r="AC415" s="251"/>
      <c r="AD415" s="240"/>
      <c r="AE415" s="236"/>
      <c r="AF415" s="236"/>
      <c r="AG415" s="236"/>
      <c r="AH415" s="236"/>
      <c r="AI415" s="236"/>
      <c r="AJ415" s="236"/>
      <c r="AK415" s="236"/>
      <c r="AL415" s="236"/>
      <c r="AM415" s="240"/>
      <c r="AN415" s="240"/>
      <c r="AO415" s="242"/>
    </row>
    <row r="416" spans="2:41" ht="12.45" customHeight="1" x14ac:dyDescent="0.3">
      <c r="B416" s="456"/>
      <c r="C416" s="430"/>
      <c r="D416" s="425"/>
      <c r="E416" s="220" t="s">
        <v>126</v>
      </c>
      <c r="F416" s="320" t="s">
        <v>38</v>
      </c>
      <c r="G416" s="200" t="str">
        <f>IF(AND(G413&lt;&gt;"",G414&lt;&gt;"",G415&lt;&gt;""),G413*G414*G415,"")</f>
        <v/>
      </c>
      <c r="H416" s="198" t="str">
        <f>IF(AND(H413&lt;&gt;"",H414&lt;&gt;"",H415&lt;&gt;""),H413*H414*H415,"")</f>
        <v/>
      </c>
      <c r="I416" s="200" t="str">
        <f t="shared" ref="I416:AJ416" si="135">IF(AND(I413&lt;&gt;"",I414&lt;&gt;"",I415&lt;&gt;""),I413*I414*I415,"")</f>
        <v/>
      </c>
      <c r="J416" s="200" t="str">
        <f t="shared" si="135"/>
        <v/>
      </c>
      <c r="K416" s="200" t="str">
        <f t="shared" si="135"/>
        <v/>
      </c>
      <c r="L416" s="204" t="str">
        <f t="shared" si="135"/>
        <v/>
      </c>
      <c r="M416" s="204" t="str">
        <f t="shared" si="135"/>
        <v/>
      </c>
      <c r="N416" s="204" t="str">
        <f t="shared" si="135"/>
        <v/>
      </c>
      <c r="O416" s="204" t="str">
        <f t="shared" si="135"/>
        <v/>
      </c>
      <c r="P416" s="204" t="str">
        <f t="shared" si="135"/>
        <v/>
      </c>
      <c r="Q416" s="204" t="str">
        <f t="shared" si="135"/>
        <v/>
      </c>
      <c r="R416" s="204" t="str">
        <f t="shared" si="135"/>
        <v/>
      </c>
      <c r="S416" s="204" t="str">
        <f t="shared" si="135"/>
        <v/>
      </c>
      <c r="T416" s="204" t="str">
        <f t="shared" si="135"/>
        <v/>
      </c>
      <c r="U416" s="204" t="str">
        <f t="shared" si="135"/>
        <v/>
      </c>
      <c r="V416" s="204" t="str">
        <f t="shared" si="135"/>
        <v/>
      </c>
      <c r="W416" s="204" t="str">
        <f t="shared" si="135"/>
        <v/>
      </c>
      <c r="X416" s="204" t="str">
        <f t="shared" si="135"/>
        <v/>
      </c>
      <c r="Y416" s="204" t="str">
        <f t="shared" si="135"/>
        <v/>
      </c>
      <c r="Z416" s="204" t="str">
        <f t="shared" si="135"/>
        <v/>
      </c>
      <c r="AA416" s="204" t="str">
        <f t="shared" si="135"/>
        <v/>
      </c>
      <c r="AB416" s="204" t="str">
        <f t="shared" si="135"/>
        <v/>
      </c>
      <c r="AC416" s="204" t="str">
        <f t="shared" si="135"/>
        <v/>
      </c>
      <c r="AD416" s="200" t="str">
        <f t="shared" si="135"/>
        <v/>
      </c>
      <c r="AE416" s="200" t="str">
        <f t="shared" si="135"/>
        <v/>
      </c>
      <c r="AF416" s="200" t="str">
        <f t="shared" si="135"/>
        <v/>
      </c>
      <c r="AG416" s="200" t="str">
        <f t="shared" si="135"/>
        <v/>
      </c>
      <c r="AH416" s="204" t="str">
        <f t="shared" si="135"/>
        <v/>
      </c>
      <c r="AI416" s="204" t="str">
        <f t="shared" si="135"/>
        <v/>
      </c>
      <c r="AJ416" s="204" t="str">
        <f t="shared" si="135"/>
        <v/>
      </c>
      <c r="AK416" s="204" t="str">
        <f>IF(AND(AK413&lt;&gt;"",AK414&lt;&gt;"",AK415&lt;&gt;""),AK413*AK414*AK415,"")</f>
        <v/>
      </c>
      <c r="AL416" s="204" t="str">
        <f t="shared" ref="AL416:AO416" si="136">IF(AND(AL413&lt;&gt;"",AL414&lt;&gt;"",AL415&lt;&gt;""),AL413*AL414*AL415,"")</f>
        <v/>
      </c>
      <c r="AM416" s="204" t="str">
        <f t="shared" si="136"/>
        <v/>
      </c>
      <c r="AN416" s="204" t="str">
        <f t="shared" si="136"/>
        <v/>
      </c>
      <c r="AO416" s="210" t="str">
        <f t="shared" si="136"/>
        <v/>
      </c>
    </row>
    <row r="417" spans="2:41" ht="12.45" customHeight="1" x14ac:dyDescent="0.3">
      <c r="B417" s="456"/>
      <c r="C417" s="430"/>
      <c r="D417" s="426" t="s">
        <v>111</v>
      </c>
      <c r="E417" s="243" t="s">
        <v>46</v>
      </c>
      <c r="F417" s="203" t="s">
        <v>38</v>
      </c>
      <c r="G417" s="203"/>
      <c r="H417" s="203"/>
      <c r="I417" s="202"/>
      <c r="J417" s="244"/>
      <c r="K417" s="244"/>
      <c r="L417" s="203"/>
      <c r="M417" s="203"/>
      <c r="N417" s="250"/>
      <c r="O417" s="251"/>
      <c r="P417" s="251"/>
      <c r="Q417" s="251"/>
      <c r="R417" s="251"/>
      <c r="S417" s="251"/>
      <c r="T417" s="251"/>
      <c r="U417" s="251"/>
      <c r="V417" s="251"/>
      <c r="W417" s="251"/>
      <c r="X417" s="236"/>
      <c r="Y417" s="240"/>
      <c r="Z417" s="236"/>
      <c r="AA417" s="236"/>
      <c r="AB417" s="240"/>
      <c r="AC417" s="236"/>
      <c r="AD417" s="237"/>
      <c r="AE417" s="238"/>
      <c r="AF417" s="236"/>
      <c r="AG417" s="236"/>
      <c r="AH417" s="249"/>
      <c r="AI417" s="249"/>
      <c r="AJ417" s="236"/>
      <c r="AK417" s="236"/>
      <c r="AL417" s="236"/>
      <c r="AM417" s="236"/>
      <c r="AN417" s="254"/>
      <c r="AO417" s="255"/>
    </row>
    <row r="418" spans="2:41" ht="12.45" customHeight="1" x14ac:dyDescent="0.3">
      <c r="B418" s="456"/>
      <c r="C418" s="430"/>
      <c r="D418" s="424"/>
      <c r="E418" s="245" t="s">
        <v>109</v>
      </c>
      <c r="F418" s="203" t="s">
        <v>38</v>
      </c>
      <c r="G418" s="246"/>
      <c r="H418" s="203"/>
      <c r="I418" s="231"/>
      <c r="J418" s="203"/>
      <c r="K418" s="218"/>
      <c r="L418" s="247"/>
      <c r="M418" s="247"/>
      <c r="N418" s="203"/>
      <c r="O418" s="236"/>
      <c r="P418" s="236"/>
      <c r="Q418" s="236"/>
      <c r="R418" s="236"/>
      <c r="S418" s="236"/>
      <c r="T418" s="236"/>
      <c r="U418" s="236"/>
      <c r="V418" s="236"/>
      <c r="W418" s="236"/>
      <c r="X418" s="236"/>
      <c r="Y418" s="240"/>
      <c r="Z418" s="236"/>
      <c r="AA418" s="236"/>
      <c r="AB418" s="240"/>
      <c r="AC418" s="249"/>
      <c r="AD418" s="252"/>
      <c r="AE418" s="253"/>
      <c r="AF418" s="236"/>
      <c r="AG418" s="249"/>
      <c r="AH418" s="249"/>
      <c r="AI418" s="249"/>
      <c r="AJ418" s="249"/>
      <c r="AK418" s="249"/>
      <c r="AL418" s="249"/>
      <c r="AM418" s="236"/>
      <c r="AN418" s="240"/>
      <c r="AO418" s="242"/>
    </row>
    <row r="419" spans="2:41" ht="12.45" customHeight="1" x14ac:dyDescent="0.3">
      <c r="B419" s="456"/>
      <c r="C419" s="430"/>
      <c r="D419" s="424"/>
      <c r="E419" s="245" t="s">
        <v>127</v>
      </c>
      <c r="F419" s="203" t="s">
        <v>38</v>
      </c>
      <c r="G419" s="202"/>
      <c r="H419" s="203"/>
      <c r="I419" s="203"/>
      <c r="J419" s="247"/>
      <c r="K419" s="248"/>
      <c r="L419" s="203"/>
      <c r="M419" s="203"/>
      <c r="N419" s="247"/>
      <c r="O419" s="249"/>
      <c r="P419" s="249"/>
      <c r="Q419" s="249"/>
      <c r="R419" s="249"/>
      <c r="S419" s="249"/>
      <c r="T419" s="249"/>
      <c r="U419" s="249"/>
      <c r="V419" s="249"/>
      <c r="W419" s="249"/>
      <c r="X419" s="236"/>
      <c r="Y419" s="240"/>
      <c r="Z419" s="236"/>
      <c r="AA419" s="236"/>
      <c r="AB419" s="240"/>
      <c r="AC419" s="249"/>
      <c r="AD419" s="252"/>
      <c r="AE419" s="253"/>
      <c r="AF419" s="236"/>
      <c r="AG419" s="249"/>
      <c r="AH419" s="236"/>
      <c r="AI419" s="236"/>
      <c r="AJ419" s="236"/>
      <c r="AK419" s="236"/>
      <c r="AL419" s="236"/>
      <c r="AM419" s="236"/>
      <c r="AN419" s="240"/>
      <c r="AO419" s="242"/>
    </row>
    <row r="420" spans="2:41" ht="12.45" customHeight="1" x14ac:dyDescent="0.3">
      <c r="B420" s="456"/>
      <c r="C420" s="430"/>
      <c r="D420" s="425"/>
      <c r="E420" s="220" t="s">
        <v>126</v>
      </c>
      <c r="F420" s="321" t="s">
        <v>38</v>
      </c>
      <c r="G420" s="259" t="str">
        <f>IF(AND(G417&lt;&gt;"",G418&lt;&gt;"",G419&lt;&gt;""),G417*G418*G419,"")</f>
        <v/>
      </c>
      <c r="H420" s="259" t="str">
        <f t="shared" ref="H420:AO420" si="137">IF(AND(H417&lt;&gt;"",H418&lt;&gt;"",H419&lt;&gt;""),H417*H418*H419,"")</f>
        <v/>
      </c>
      <c r="I420" s="259" t="str">
        <f t="shared" si="137"/>
        <v/>
      </c>
      <c r="J420" s="259" t="str">
        <f t="shared" si="137"/>
        <v/>
      </c>
      <c r="K420" s="259" t="str">
        <f t="shared" si="137"/>
        <v/>
      </c>
      <c r="L420" s="259" t="str">
        <f t="shared" si="137"/>
        <v/>
      </c>
      <c r="M420" s="259" t="str">
        <f t="shared" si="137"/>
        <v/>
      </c>
      <c r="N420" s="259" t="str">
        <f t="shared" si="137"/>
        <v/>
      </c>
      <c r="O420" s="259" t="str">
        <f t="shared" si="137"/>
        <v/>
      </c>
      <c r="P420" s="259" t="str">
        <f t="shared" si="137"/>
        <v/>
      </c>
      <c r="Q420" s="259" t="str">
        <f t="shared" si="137"/>
        <v/>
      </c>
      <c r="R420" s="259" t="str">
        <f t="shared" si="137"/>
        <v/>
      </c>
      <c r="S420" s="259" t="str">
        <f t="shared" si="137"/>
        <v/>
      </c>
      <c r="T420" s="259" t="str">
        <f t="shared" si="137"/>
        <v/>
      </c>
      <c r="U420" s="259" t="str">
        <f t="shared" si="137"/>
        <v/>
      </c>
      <c r="V420" s="259" t="str">
        <f t="shared" si="137"/>
        <v/>
      </c>
      <c r="W420" s="259" t="str">
        <f t="shared" si="137"/>
        <v/>
      </c>
      <c r="X420" s="259" t="str">
        <f t="shared" si="137"/>
        <v/>
      </c>
      <c r="Y420" s="260" t="str">
        <f t="shared" si="137"/>
        <v/>
      </c>
      <c r="Z420" s="261" t="str">
        <f t="shared" si="137"/>
        <v/>
      </c>
      <c r="AA420" s="259" t="str">
        <f t="shared" si="137"/>
        <v/>
      </c>
      <c r="AB420" s="260" t="str">
        <f t="shared" si="137"/>
        <v/>
      </c>
      <c r="AC420" s="261" t="str">
        <f t="shared" si="137"/>
        <v/>
      </c>
      <c r="AD420" s="259" t="str">
        <f t="shared" si="137"/>
        <v/>
      </c>
      <c r="AE420" s="259" t="str">
        <f t="shared" si="137"/>
        <v/>
      </c>
      <c r="AF420" s="259" t="str">
        <f t="shared" si="137"/>
        <v/>
      </c>
      <c r="AG420" s="259" t="str">
        <f t="shared" si="137"/>
        <v/>
      </c>
      <c r="AH420" s="259" t="str">
        <f t="shared" si="137"/>
        <v/>
      </c>
      <c r="AI420" s="259" t="str">
        <f t="shared" si="137"/>
        <v/>
      </c>
      <c r="AJ420" s="259" t="str">
        <f t="shared" si="137"/>
        <v/>
      </c>
      <c r="AK420" s="259" t="str">
        <f t="shared" si="137"/>
        <v/>
      </c>
      <c r="AL420" s="259" t="str">
        <f t="shared" si="137"/>
        <v/>
      </c>
      <c r="AM420" s="259" t="str">
        <f t="shared" si="137"/>
        <v/>
      </c>
      <c r="AN420" s="259" t="str">
        <f t="shared" si="137"/>
        <v/>
      </c>
      <c r="AO420" s="262" t="str">
        <f t="shared" si="137"/>
        <v/>
      </c>
    </row>
    <row r="421" spans="2:41" ht="12.45" customHeight="1" x14ac:dyDescent="0.3">
      <c r="B421" s="456"/>
      <c r="C421" s="430"/>
      <c r="D421" s="426" t="s">
        <v>111</v>
      </c>
      <c r="E421" s="243" t="s">
        <v>46</v>
      </c>
      <c r="F421" s="203" t="s">
        <v>38</v>
      </c>
      <c r="G421" s="247"/>
      <c r="H421" s="247"/>
      <c r="I421" s="256"/>
      <c r="J421" s="257"/>
      <c r="K421" s="257"/>
      <c r="L421" s="247"/>
      <c r="M421" s="247"/>
      <c r="N421" s="250"/>
      <c r="O421" s="251"/>
      <c r="P421" s="251"/>
      <c r="Q421" s="251"/>
      <c r="R421" s="251"/>
      <c r="S421" s="251"/>
      <c r="T421" s="251"/>
      <c r="U421" s="251"/>
      <c r="V421" s="251"/>
      <c r="W421" s="251"/>
      <c r="X421" s="249"/>
      <c r="Y421" s="254"/>
      <c r="Z421" s="249"/>
      <c r="AA421" s="249"/>
      <c r="AB421" s="254"/>
      <c r="AC421" s="249"/>
      <c r="AD421" s="252"/>
      <c r="AE421" s="258"/>
      <c r="AF421" s="249"/>
      <c r="AG421" s="249"/>
      <c r="AH421" s="249"/>
      <c r="AI421" s="249"/>
      <c r="AJ421" s="249"/>
      <c r="AK421" s="249"/>
      <c r="AL421" s="249"/>
      <c r="AM421" s="249"/>
      <c r="AN421" s="254"/>
      <c r="AO421" s="255"/>
    </row>
    <row r="422" spans="2:41" ht="12.45" customHeight="1" x14ac:dyDescent="0.3">
      <c r="B422" s="456"/>
      <c r="C422" s="430"/>
      <c r="D422" s="424"/>
      <c r="E422" s="245" t="s">
        <v>109</v>
      </c>
      <c r="F422" s="203" t="s">
        <v>38</v>
      </c>
      <c r="G422" s="246"/>
      <c r="H422" s="203"/>
      <c r="I422" s="231"/>
      <c r="J422" s="203"/>
      <c r="K422" s="218"/>
      <c r="L422" s="247"/>
      <c r="M422" s="247"/>
      <c r="N422" s="203"/>
      <c r="O422" s="236"/>
      <c r="P422" s="236"/>
      <c r="Q422" s="236"/>
      <c r="R422" s="236"/>
      <c r="S422" s="236"/>
      <c r="T422" s="236"/>
      <c r="U422" s="236"/>
      <c r="V422" s="236"/>
      <c r="W422" s="236"/>
      <c r="X422" s="236"/>
      <c r="Y422" s="240"/>
      <c r="Z422" s="236"/>
      <c r="AA422" s="236"/>
      <c r="AB422" s="240"/>
      <c r="AC422" s="249"/>
      <c r="AD422" s="252"/>
      <c r="AE422" s="253"/>
      <c r="AF422" s="236"/>
      <c r="AG422" s="249"/>
      <c r="AH422" s="249"/>
      <c r="AI422" s="249"/>
      <c r="AJ422" s="249"/>
      <c r="AK422" s="249"/>
      <c r="AL422" s="249"/>
      <c r="AM422" s="236"/>
      <c r="AN422" s="240"/>
      <c r="AO422" s="242"/>
    </row>
    <row r="423" spans="2:41" ht="12.45" customHeight="1" x14ac:dyDescent="0.3">
      <c r="B423" s="456"/>
      <c r="C423" s="430"/>
      <c r="D423" s="424"/>
      <c r="E423" s="245" t="s">
        <v>127</v>
      </c>
      <c r="F423" s="203" t="s">
        <v>38</v>
      </c>
      <c r="G423" s="202"/>
      <c r="H423" s="203"/>
      <c r="I423" s="203"/>
      <c r="J423" s="203"/>
      <c r="K423" s="218"/>
      <c r="L423" s="203"/>
      <c r="M423" s="203"/>
      <c r="N423" s="203"/>
      <c r="O423" s="236"/>
      <c r="P423" s="236"/>
      <c r="Q423" s="236"/>
      <c r="R423" s="236"/>
      <c r="S423" s="236"/>
      <c r="T423" s="236"/>
      <c r="U423" s="236"/>
      <c r="V423" s="236"/>
      <c r="W423" s="236"/>
      <c r="X423" s="236"/>
      <c r="Y423" s="240"/>
      <c r="Z423" s="236"/>
      <c r="AA423" s="236"/>
      <c r="AB423" s="240"/>
      <c r="AC423" s="236"/>
      <c r="AD423" s="237"/>
      <c r="AE423" s="263"/>
      <c r="AF423" s="236"/>
      <c r="AG423" s="236"/>
      <c r="AH423" s="236"/>
      <c r="AI423" s="236"/>
      <c r="AJ423" s="236"/>
      <c r="AK423" s="236"/>
      <c r="AL423" s="236"/>
      <c r="AM423" s="236"/>
      <c r="AN423" s="240"/>
      <c r="AO423" s="242"/>
    </row>
    <row r="424" spans="2:41" ht="12.45" customHeight="1" x14ac:dyDescent="0.3">
      <c r="B424" s="456"/>
      <c r="C424" s="430"/>
      <c r="D424" s="425"/>
      <c r="E424" s="221" t="s">
        <v>126</v>
      </c>
      <c r="F424" s="321" t="s">
        <v>38</v>
      </c>
      <c r="G424" s="259" t="str">
        <f>IF(AND(G421&lt;&gt;"",G422&lt;&gt;"",G423&lt;&gt;""),G421*G422*G423,"")</f>
        <v/>
      </c>
      <c r="H424" s="259" t="str">
        <f t="shared" ref="H424:AO424" si="138">IF(AND(H421&lt;&gt;"",H422&lt;&gt;"",H423&lt;&gt;""),H421*H422*H423,"")</f>
        <v/>
      </c>
      <c r="I424" s="259" t="str">
        <f t="shared" si="138"/>
        <v/>
      </c>
      <c r="J424" s="259" t="str">
        <f t="shared" si="138"/>
        <v/>
      </c>
      <c r="K424" s="259" t="str">
        <f t="shared" si="138"/>
        <v/>
      </c>
      <c r="L424" s="259" t="str">
        <f t="shared" si="138"/>
        <v/>
      </c>
      <c r="M424" s="259" t="str">
        <f t="shared" si="138"/>
        <v/>
      </c>
      <c r="N424" s="259" t="str">
        <f t="shared" si="138"/>
        <v/>
      </c>
      <c r="O424" s="259" t="str">
        <f t="shared" si="138"/>
        <v/>
      </c>
      <c r="P424" s="259" t="str">
        <f t="shared" si="138"/>
        <v/>
      </c>
      <c r="Q424" s="259" t="str">
        <f t="shared" si="138"/>
        <v/>
      </c>
      <c r="R424" s="259" t="str">
        <f t="shared" si="138"/>
        <v/>
      </c>
      <c r="S424" s="259" t="str">
        <f t="shared" si="138"/>
        <v/>
      </c>
      <c r="T424" s="259" t="str">
        <f t="shared" si="138"/>
        <v/>
      </c>
      <c r="U424" s="259" t="str">
        <f t="shared" si="138"/>
        <v/>
      </c>
      <c r="V424" s="259" t="str">
        <f t="shared" si="138"/>
        <v/>
      </c>
      <c r="W424" s="259" t="str">
        <f t="shared" si="138"/>
        <v/>
      </c>
      <c r="X424" s="259" t="str">
        <f t="shared" si="138"/>
        <v/>
      </c>
      <c r="Y424" s="259" t="str">
        <f t="shared" si="138"/>
        <v/>
      </c>
      <c r="Z424" s="259" t="str">
        <f t="shared" si="138"/>
        <v/>
      </c>
      <c r="AA424" s="259" t="str">
        <f t="shared" si="138"/>
        <v/>
      </c>
      <c r="AB424" s="259" t="str">
        <f t="shared" si="138"/>
        <v/>
      </c>
      <c r="AC424" s="259" t="str">
        <f t="shared" si="138"/>
        <v/>
      </c>
      <c r="AD424" s="259" t="str">
        <f t="shared" si="138"/>
        <v/>
      </c>
      <c r="AE424" s="259" t="str">
        <f t="shared" si="138"/>
        <v/>
      </c>
      <c r="AF424" s="259" t="str">
        <f t="shared" si="138"/>
        <v/>
      </c>
      <c r="AG424" s="259" t="str">
        <f t="shared" si="138"/>
        <v/>
      </c>
      <c r="AH424" s="259" t="str">
        <f t="shared" si="138"/>
        <v/>
      </c>
      <c r="AI424" s="259" t="str">
        <f t="shared" si="138"/>
        <v/>
      </c>
      <c r="AJ424" s="259" t="str">
        <f t="shared" si="138"/>
        <v/>
      </c>
      <c r="AK424" s="259" t="str">
        <f t="shared" si="138"/>
        <v/>
      </c>
      <c r="AL424" s="259" t="str">
        <f t="shared" si="138"/>
        <v/>
      </c>
      <c r="AM424" s="259" t="str">
        <f t="shared" si="138"/>
        <v/>
      </c>
      <c r="AN424" s="259" t="str">
        <f t="shared" si="138"/>
        <v/>
      </c>
      <c r="AO424" s="262" t="str">
        <f t="shared" si="138"/>
        <v/>
      </c>
    </row>
    <row r="425" spans="2:41" ht="12.45" customHeight="1" x14ac:dyDescent="0.3">
      <c r="B425" s="456"/>
      <c r="C425" s="430"/>
      <c r="D425" s="426" t="s">
        <v>111</v>
      </c>
      <c r="E425" s="264" t="s">
        <v>46</v>
      </c>
      <c r="F425" s="203" t="s">
        <v>38</v>
      </c>
      <c r="G425" s="247"/>
      <c r="H425" s="247"/>
      <c r="I425" s="256"/>
      <c r="J425" s="257"/>
      <c r="K425" s="257"/>
      <c r="L425" s="247"/>
      <c r="M425" s="247"/>
      <c r="N425" s="250"/>
      <c r="O425" s="251"/>
      <c r="P425" s="251"/>
      <c r="Q425" s="251"/>
      <c r="R425" s="251"/>
      <c r="S425" s="251"/>
      <c r="T425" s="251"/>
      <c r="U425" s="251"/>
      <c r="V425" s="251"/>
      <c r="W425" s="251"/>
      <c r="X425" s="249"/>
      <c r="Y425" s="254"/>
      <c r="Z425" s="249"/>
      <c r="AA425" s="249"/>
      <c r="AB425" s="254"/>
      <c r="AC425" s="249"/>
      <c r="AD425" s="252"/>
      <c r="AE425" s="258"/>
      <c r="AF425" s="249"/>
      <c r="AG425" s="249"/>
      <c r="AH425" s="249"/>
      <c r="AI425" s="249"/>
      <c r="AJ425" s="249"/>
      <c r="AK425" s="249"/>
      <c r="AL425" s="249"/>
      <c r="AM425" s="249"/>
      <c r="AN425" s="254"/>
      <c r="AO425" s="255"/>
    </row>
    <row r="426" spans="2:41" ht="12.45" customHeight="1" x14ac:dyDescent="0.3">
      <c r="B426" s="456"/>
      <c r="C426" s="430"/>
      <c r="D426" s="424"/>
      <c r="E426" s="245" t="s">
        <v>109</v>
      </c>
      <c r="F426" s="203" t="s">
        <v>38</v>
      </c>
      <c r="G426" s="246"/>
      <c r="H426" s="203"/>
      <c r="I426" s="231"/>
      <c r="J426" s="203"/>
      <c r="K426" s="218"/>
      <c r="L426" s="247"/>
      <c r="M426" s="247"/>
      <c r="N426" s="203"/>
      <c r="O426" s="236"/>
      <c r="P426" s="236"/>
      <c r="Q426" s="236"/>
      <c r="R426" s="236"/>
      <c r="S426" s="236"/>
      <c r="T426" s="236"/>
      <c r="U426" s="236"/>
      <c r="V426" s="236"/>
      <c r="W426" s="236"/>
      <c r="X426" s="236"/>
      <c r="Y426" s="240"/>
      <c r="Z426" s="236"/>
      <c r="AA426" s="236"/>
      <c r="AB426" s="240"/>
      <c r="AC426" s="249"/>
      <c r="AD426" s="252"/>
      <c r="AE426" s="253"/>
      <c r="AF426" s="236"/>
      <c r="AG426" s="249"/>
      <c r="AH426" s="249"/>
      <c r="AI426" s="249"/>
      <c r="AJ426" s="249"/>
      <c r="AK426" s="249"/>
      <c r="AL426" s="249"/>
      <c r="AM426" s="236"/>
      <c r="AN426" s="240"/>
      <c r="AO426" s="242"/>
    </row>
    <row r="427" spans="2:41" ht="12.45" customHeight="1" x14ac:dyDescent="0.3">
      <c r="B427" s="456"/>
      <c r="C427" s="430"/>
      <c r="D427" s="424"/>
      <c r="E427" s="245" t="s">
        <v>127</v>
      </c>
      <c r="F427" s="203" t="s">
        <v>38</v>
      </c>
      <c r="G427" s="202"/>
      <c r="H427" s="203"/>
      <c r="I427" s="203"/>
      <c r="J427" s="203"/>
      <c r="K427" s="218"/>
      <c r="L427" s="203"/>
      <c r="M427" s="203"/>
      <c r="N427" s="203"/>
      <c r="O427" s="236"/>
      <c r="P427" s="236"/>
      <c r="Q427" s="236"/>
      <c r="R427" s="236"/>
      <c r="S427" s="236"/>
      <c r="T427" s="236"/>
      <c r="U427" s="236"/>
      <c r="V427" s="236"/>
      <c r="W427" s="236"/>
      <c r="X427" s="236"/>
      <c r="Y427" s="240"/>
      <c r="Z427" s="236"/>
      <c r="AA427" s="236"/>
      <c r="AB427" s="240"/>
      <c r="AC427" s="236"/>
      <c r="AD427" s="237"/>
      <c r="AE427" s="263"/>
      <c r="AF427" s="236"/>
      <c r="AG427" s="236"/>
      <c r="AH427" s="236"/>
      <c r="AI427" s="236"/>
      <c r="AJ427" s="236"/>
      <c r="AK427" s="236"/>
      <c r="AL427" s="236"/>
      <c r="AM427" s="236"/>
      <c r="AN427" s="240"/>
      <c r="AO427" s="242"/>
    </row>
    <row r="428" spans="2:41" ht="12.45" customHeight="1" x14ac:dyDescent="0.3">
      <c r="B428" s="456"/>
      <c r="C428" s="430"/>
      <c r="D428" s="425"/>
      <c r="E428" s="221" t="s">
        <v>126</v>
      </c>
      <c r="F428" s="321" t="s">
        <v>38</v>
      </c>
      <c r="G428" s="259" t="str">
        <f>IF(AND(G425&lt;&gt;"",G426&lt;&gt;"",G427&lt;&gt;""),G425*G426*G427,"")</f>
        <v/>
      </c>
      <c r="H428" s="259" t="str">
        <f t="shared" ref="H428:AO428" si="139">IF(AND(H425&lt;&gt;"",H426&lt;&gt;"",H427&lt;&gt;""),H425*H426*H427,"")</f>
        <v/>
      </c>
      <c r="I428" s="259" t="str">
        <f t="shared" si="139"/>
        <v/>
      </c>
      <c r="J428" s="259" t="str">
        <f t="shared" si="139"/>
        <v/>
      </c>
      <c r="K428" s="259" t="str">
        <f t="shared" si="139"/>
        <v/>
      </c>
      <c r="L428" s="259" t="str">
        <f t="shared" si="139"/>
        <v/>
      </c>
      <c r="M428" s="259" t="str">
        <f t="shared" si="139"/>
        <v/>
      </c>
      <c r="N428" s="259" t="str">
        <f t="shared" si="139"/>
        <v/>
      </c>
      <c r="O428" s="259" t="str">
        <f t="shared" si="139"/>
        <v/>
      </c>
      <c r="P428" s="259" t="str">
        <f t="shared" si="139"/>
        <v/>
      </c>
      <c r="Q428" s="259" t="str">
        <f t="shared" si="139"/>
        <v/>
      </c>
      <c r="R428" s="259" t="str">
        <f t="shared" si="139"/>
        <v/>
      </c>
      <c r="S428" s="259" t="str">
        <f t="shared" si="139"/>
        <v/>
      </c>
      <c r="T428" s="259" t="str">
        <f t="shared" si="139"/>
        <v/>
      </c>
      <c r="U428" s="259" t="str">
        <f t="shared" si="139"/>
        <v/>
      </c>
      <c r="V428" s="259" t="str">
        <f t="shared" si="139"/>
        <v/>
      </c>
      <c r="W428" s="259" t="str">
        <f t="shared" si="139"/>
        <v/>
      </c>
      <c r="X428" s="259" t="str">
        <f t="shared" si="139"/>
        <v/>
      </c>
      <c r="Y428" s="259" t="str">
        <f t="shared" si="139"/>
        <v/>
      </c>
      <c r="Z428" s="259" t="str">
        <f t="shared" si="139"/>
        <v/>
      </c>
      <c r="AA428" s="259" t="str">
        <f t="shared" si="139"/>
        <v/>
      </c>
      <c r="AB428" s="259" t="str">
        <f t="shared" si="139"/>
        <v/>
      </c>
      <c r="AC428" s="259" t="str">
        <f t="shared" si="139"/>
        <v/>
      </c>
      <c r="AD428" s="259" t="str">
        <f t="shared" si="139"/>
        <v/>
      </c>
      <c r="AE428" s="259" t="str">
        <f t="shared" si="139"/>
        <v/>
      </c>
      <c r="AF428" s="259" t="str">
        <f t="shared" si="139"/>
        <v/>
      </c>
      <c r="AG428" s="259" t="str">
        <f t="shared" si="139"/>
        <v/>
      </c>
      <c r="AH428" s="259" t="str">
        <f t="shared" si="139"/>
        <v/>
      </c>
      <c r="AI428" s="259" t="str">
        <f t="shared" si="139"/>
        <v/>
      </c>
      <c r="AJ428" s="259" t="str">
        <f t="shared" si="139"/>
        <v/>
      </c>
      <c r="AK428" s="259" t="str">
        <f t="shared" si="139"/>
        <v/>
      </c>
      <c r="AL428" s="259" t="str">
        <f t="shared" si="139"/>
        <v/>
      </c>
      <c r="AM428" s="259" t="str">
        <f t="shared" si="139"/>
        <v/>
      </c>
      <c r="AN428" s="259" t="str">
        <f t="shared" si="139"/>
        <v/>
      </c>
      <c r="AO428" s="262" t="str">
        <f t="shared" si="139"/>
        <v/>
      </c>
    </row>
    <row r="429" spans="2:41" ht="12.45" customHeight="1" x14ac:dyDescent="0.3">
      <c r="B429" s="456"/>
      <c r="C429" s="430"/>
      <c r="D429" s="426" t="s">
        <v>111</v>
      </c>
      <c r="E429" s="264" t="s">
        <v>46</v>
      </c>
      <c r="F429" s="203" t="s">
        <v>38</v>
      </c>
      <c r="G429" s="247"/>
      <c r="H429" s="247"/>
      <c r="I429" s="256"/>
      <c r="J429" s="257"/>
      <c r="K429" s="257"/>
      <c r="L429" s="247"/>
      <c r="M429" s="247"/>
      <c r="N429" s="250"/>
      <c r="O429" s="251"/>
      <c r="P429" s="251"/>
      <c r="Q429" s="251"/>
      <c r="R429" s="251"/>
      <c r="S429" s="251"/>
      <c r="T429" s="251"/>
      <c r="U429" s="251"/>
      <c r="V429" s="251"/>
      <c r="W429" s="251"/>
      <c r="X429" s="249"/>
      <c r="Y429" s="254"/>
      <c r="Z429" s="249"/>
      <c r="AA429" s="249"/>
      <c r="AB429" s="254"/>
      <c r="AC429" s="249"/>
      <c r="AD429" s="252"/>
      <c r="AE429" s="258"/>
      <c r="AF429" s="249"/>
      <c r="AG429" s="249"/>
      <c r="AH429" s="249"/>
      <c r="AI429" s="249"/>
      <c r="AJ429" s="249"/>
      <c r="AK429" s="249"/>
      <c r="AL429" s="249"/>
      <c r="AM429" s="249"/>
      <c r="AN429" s="254"/>
      <c r="AO429" s="255"/>
    </row>
    <row r="430" spans="2:41" ht="12.45" customHeight="1" x14ac:dyDescent="0.3">
      <c r="B430" s="456"/>
      <c r="C430" s="430"/>
      <c r="D430" s="424"/>
      <c r="E430" s="245" t="s">
        <v>109</v>
      </c>
      <c r="F430" s="203" t="s">
        <v>38</v>
      </c>
      <c r="G430" s="246"/>
      <c r="H430" s="203"/>
      <c r="I430" s="231"/>
      <c r="J430" s="203"/>
      <c r="K430" s="218"/>
      <c r="L430" s="247"/>
      <c r="M430" s="247"/>
      <c r="N430" s="203"/>
      <c r="O430" s="236"/>
      <c r="P430" s="236"/>
      <c r="Q430" s="236"/>
      <c r="R430" s="236"/>
      <c r="S430" s="236"/>
      <c r="T430" s="236"/>
      <c r="U430" s="236"/>
      <c r="V430" s="236"/>
      <c r="W430" s="236"/>
      <c r="X430" s="236"/>
      <c r="Y430" s="240"/>
      <c r="Z430" s="236"/>
      <c r="AA430" s="236"/>
      <c r="AB430" s="240"/>
      <c r="AC430" s="249"/>
      <c r="AD430" s="252"/>
      <c r="AE430" s="253"/>
      <c r="AF430" s="236"/>
      <c r="AG430" s="249"/>
      <c r="AH430" s="249"/>
      <c r="AI430" s="249"/>
      <c r="AJ430" s="249"/>
      <c r="AK430" s="249"/>
      <c r="AL430" s="249"/>
      <c r="AM430" s="236"/>
      <c r="AN430" s="240"/>
      <c r="AO430" s="242"/>
    </row>
    <row r="431" spans="2:41" ht="12.45" customHeight="1" x14ac:dyDescent="0.3">
      <c r="B431" s="456"/>
      <c r="C431" s="430"/>
      <c r="D431" s="424"/>
      <c r="E431" s="245" t="s">
        <v>127</v>
      </c>
      <c r="F431" s="203" t="s">
        <v>38</v>
      </c>
      <c r="G431" s="202"/>
      <c r="H431" s="203"/>
      <c r="I431" s="203"/>
      <c r="J431" s="203"/>
      <c r="K431" s="218"/>
      <c r="L431" s="203"/>
      <c r="M431" s="203"/>
      <c r="N431" s="203"/>
      <c r="O431" s="236"/>
      <c r="P431" s="236"/>
      <c r="Q431" s="236"/>
      <c r="R431" s="236"/>
      <c r="S431" s="236"/>
      <c r="T431" s="236"/>
      <c r="U431" s="236"/>
      <c r="V431" s="236"/>
      <c r="W431" s="236"/>
      <c r="X431" s="236"/>
      <c r="Y431" s="240"/>
      <c r="Z431" s="236"/>
      <c r="AA431" s="236"/>
      <c r="AB431" s="240"/>
      <c r="AC431" s="236"/>
      <c r="AD431" s="237"/>
      <c r="AE431" s="263"/>
      <c r="AF431" s="236"/>
      <c r="AG431" s="236"/>
      <c r="AH431" s="236"/>
      <c r="AI431" s="236"/>
      <c r="AJ431" s="236"/>
      <c r="AK431" s="236"/>
      <c r="AL431" s="236"/>
      <c r="AM431" s="236"/>
      <c r="AN431" s="240"/>
      <c r="AO431" s="242"/>
    </row>
    <row r="432" spans="2:41" ht="12.45" customHeight="1" x14ac:dyDescent="0.3">
      <c r="B432" s="456"/>
      <c r="C432" s="430"/>
      <c r="D432" s="425"/>
      <c r="E432" s="221" t="s">
        <v>126</v>
      </c>
      <c r="F432" s="321" t="s">
        <v>38</v>
      </c>
      <c r="G432" s="259" t="str">
        <f>IF(AND(G429&lt;&gt;"",G430&lt;&gt;"",G431&lt;&gt;""),G429*G430*G431,"")</f>
        <v/>
      </c>
      <c r="H432" s="259" t="str">
        <f t="shared" ref="H432:AO432" si="140">IF(AND(H429&lt;&gt;"",H430&lt;&gt;"",H431&lt;&gt;""),H429*H430*H431,"")</f>
        <v/>
      </c>
      <c r="I432" s="259" t="str">
        <f t="shared" si="140"/>
        <v/>
      </c>
      <c r="J432" s="259" t="str">
        <f t="shared" si="140"/>
        <v/>
      </c>
      <c r="K432" s="259" t="str">
        <f t="shared" si="140"/>
        <v/>
      </c>
      <c r="L432" s="259" t="str">
        <f t="shared" si="140"/>
        <v/>
      </c>
      <c r="M432" s="259" t="str">
        <f t="shared" si="140"/>
        <v/>
      </c>
      <c r="N432" s="259" t="str">
        <f t="shared" si="140"/>
        <v/>
      </c>
      <c r="O432" s="259" t="str">
        <f t="shared" si="140"/>
        <v/>
      </c>
      <c r="P432" s="259" t="str">
        <f t="shared" si="140"/>
        <v/>
      </c>
      <c r="Q432" s="259" t="str">
        <f t="shared" si="140"/>
        <v/>
      </c>
      <c r="R432" s="259" t="str">
        <f t="shared" si="140"/>
        <v/>
      </c>
      <c r="S432" s="259" t="str">
        <f t="shared" si="140"/>
        <v/>
      </c>
      <c r="T432" s="259" t="str">
        <f t="shared" si="140"/>
        <v/>
      </c>
      <c r="U432" s="259" t="str">
        <f t="shared" si="140"/>
        <v/>
      </c>
      <c r="V432" s="259" t="str">
        <f t="shared" si="140"/>
        <v/>
      </c>
      <c r="W432" s="259" t="str">
        <f t="shared" si="140"/>
        <v/>
      </c>
      <c r="X432" s="259" t="str">
        <f t="shared" si="140"/>
        <v/>
      </c>
      <c r="Y432" s="259" t="str">
        <f t="shared" si="140"/>
        <v/>
      </c>
      <c r="Z432" s="259" t="str">
        <f t="shared" si="140"/>
        <v/>
      </c>
      <c r="AA432" s="259" t="str">
        <f t="shared" si="140"/>
        <v/>
      </c>
      <c r="AB432" s="259" t="str">
        <f t="shared" si="140"/>
        <v/>
      </c>
      <c r="AC432" s="259" t="str">
        <f t="shared" si="140"/>
        <v/>
      </c>
      <c r="AD432" s="259" t="str">
        <f t="shared" si="140"/>
        <v/>
      </c>
      <c r="AE432" s="259" t="str">
        <f t="shared" si="140"/>
        <v/>
      </c>
      <c r="AF432" s="259" t="str">
        <f t="shared" si="140"/>
        <v/>
      </c>
      <c r="AG432" s="259" t="str">
        <f t="shared" si="140"/>
        <v/>
      </c>
      <c r="AH432" s="259" t="str">
        <f t="shared" si="140"/>
        <v/>
      </c>
      <c r="AI432" s="259" t="str">
        <f t="shared" si="140"/>
        <v/>
      </c>
      <c r="AJ432" s="259" t="str">
        <f t="shared" si="140"/>
        <v/>
      </c>
      <c r="AK432" s="259" t="str">
        <f t="shared" si="140"/>
        <v/>
      </c>
      <c r="AL432" s="259" t="str">
        <f t="shared" si="140"/>
        <v/>
      </c>
      <c r="AM432" s="259" t="str">
        <f t="shared" si="140"/>
        <v/>
      </c>
      <c r="AN432" s="259" t="str">
        <f t="shared" si="140"/>
        <v/>
      </c>
      <c r="AO432" s="262" t="str">
        <f t="shared" si="140"/>
        <v/>
      </c>
    </row>
    <row r="433" spans="2:41" ht="12.45" customHeight="1" x14ac:dyDescent="0.3">
      <c r="B433" s="456"/>
      <c r="C433" s="430"/>
      <c r="D433" s="426" t="s">
        <v>111</v>
      </c>
      <c r="E433" s="264" t="s">
        <v>46</v>
      </c>
      <c r="F433" s="203" t="s">
        <v>38</v>
      </c>
      <c r="G433" s="247"/>
      <c r="H433" s="247"/>
      <c r="I433" s="256"/>
      <c r="J433" s="257"/>
      <c r="K433" s="257"/>
      <c r="L433" s="247"/>
      <c r="M433" s="247"/>
      <c r="N433" s="250"/>
      <c r="O433" s="251"/>
      <c r="P433" s="251"/>
      <c r="Q433" s="251"/>
      <c r="R433" s="251"/>
      <c r="S433" s="251"/>
      <c r="T433" s="251"/>
      <c r="U433" s="251"/>
      <c r="V433" s="251"/>
      <c r="W433" s="251"/>
      <c r="X433" s="249"/>
      <c r="Y433" s="254"/>
      <c r="Z433" s="249"/>
      <c r="AA433" s="249"/>
      <c r="AB433" s="254"/>
      <c r="AC433" s="249"/>
      <c r="AD433" s="252"/>
      <c r="AE433" s="258"/>
      <c r="AF433" s="249"/>
      <c r="AG433" s="249"/>
      <c r="AH433" s="249"/>
      <c r="AI433" s="249"/>
      <c r="AJ433" s="249"/>
      <c r="AK433" s="249"/>
      <c r="AL433" s="249"/>
      <c r="AM433" s="249"/>
      <c r="AN433" s="254"/>
      <c r="AO433" s="255"/>
    </row>
    <row r="434" spans="2:41" ht="12.45" customHeight="1" x14ac:dyDescent="0.3">
      <c r="B434" s="456"/>
      <c r="C434" s="430"/>
      <c r="D434" s="424"/>
      <c r="E434" s="245" t="s">
        <v>109</v>
      </c>
      <c r="F434" s="203" t="s">
        <v>38</v>
      </c>
      <c r="G434" s="246"/>
      <c r="H434" s="203"/>
      <c r="I434" s="231"/>
      <c r="J434" s="203"/>
      <c r="K434" s="218"/>
      <c r="L434" s="247"/>
      <c r="M434" s="247"/>
      <c r="N434" s="203"/>
      <c r="O434" s="236"/>
      <c r="P434" s="236"/>
      <c r="Q434" s="236"/>
      <c r="R434" s="236"/>
      <c r="S434" s="236"/>
      <c r="T434" s="236"/>
      <c r="U434" s="236"/>
      <c r="V434" s="236"/>
      <c r="W434" s="236"/>
      <c r="X434" s="236"/>
      <c r="Y434" s="240"/>
      <c r="Z434" s="236"/>
      <c r="AA434" s="236"/>
      <c r="AB434" s="240"/>
      <c r="AC434" s="249"/>
      <c r="AD434" s="252"/>
      <c r="AE434" s="253"/>
      <c r="AF434" s="236"/>
      <c r="AG434" s="249"/>
      <c r="AH434" s="249"/>
      <c r="AI434" s="249"/>
      <c r="AJ434" s="249"/>
      <c r="AK434" s="249"/>
      <c r="AL434" s="249"/>
      <c r="AM434" s="236"/>
      <c r="AN434" s="240"/>
      <c r="AO434" s="242"/>
    </row>
    <row r="435" spans="2:41" ht="12.45" customHeight="1" x14ac:dyDescent="0.3">
      <c r="B435" s="456"/>
      <c r="C435" s="430"/>
      <c r="D435" s="424"/>
      <c r="E435" s="245" t="s">
        <v>127</v>
      </c>
      <c r="F435" s="203" t="s">
        <v>38</v>
      </c>
      <c r="G435" s="202"/>
      <c r="H435" s="203"/>
      <c r="I435" s="203"/>
      <c r="J435" s="203"/>
      <c r="K435" s="218"/>
      <c r="L435" s="203"/>
      <c r="M435" s="203"/>
      <c r="N435" s="203"/>
      <c r="O435" s="236"/>
      <c r="P435" s="236"/>
      <c r="Q435" s="236"/>
      <c r="R435" s="236"/>
      <c r="S435" s="236"/>
      <c r="T435" s="236"/>
      <c r="U435" s="236"/>
      <c r="V435" s="236"/>
      <c r="W435" s="236"/>
      <c r="X435" s="236"/>
      <c r="Y435" s="240"/>
      <c r="Z435" s="236"/>
      <c r="AA435" s="236"/>
      <c r="AB435" s="240"/>
      <c r="AC435" s="236"/>
      <c r="AD435" s="237"/>
      <c r="AE435" s="263"/>
      <c r="AF435" s="236"/>
      <c r="AG435" s="236"/>
      <c r="AH435" s="236"/>
      <c r="AI435" s="236"/>
      <c r="AJ435" s="236"/>
      <c r="AK435" s="236"/>
      <c r="AL435" s="236"/>
      <c r="AM435" s="236"/>
      <c r="AN435" s="240"/>
      <c r="AO435" s="242"/>
    </row>
    <row r="436" spans="2:41" ht="12.45" customHeight="1" x14ac:dyDescent="0.3">
      <c r="B436" s="456"/>
      <c r="C436" s="430"/>
      <c r="D436" s="425"/>
      <c r="E436" s="221" t="s">
        <v>126</v>
      </c>
      <c r="F436" s="321" t="s">
        <v>38</v>
      </c>
      <c r="G436" s="259" t="str">
        <f>IF(AND(G433&lt;&gt;"",G434&lt;&gt;"",G435&lt;&gt;""),G433*G434*G435,"")</f>
        <v/>
      </c>
      <c r="H436" s="259" t="str">
        <f t="shared" ref="H436:AO436" si="141">IF(AND(H433&lt;&gt;"",H434&lt;&gt;"",H435&lt;&gt;""),H433*H434*H435,"")</f>
        <v/>
      </c>
      <c r="I436" s="259" t="str">
        <f t="shared" si="141"/>
        <v/>
      </c>
      <c r="J436" s="259" t="str">
        <f t="shared" si="141"/>
        <v/>
      </c>
      <c r="K436" s="259" t="str">
        <f t="shared" si="141"/>
        <v/>
      </c>
      <c r="L436" s="259" t="str">
        <f t="shared" si="141"/>
        <v/>
      </c>
      <c r="M436" s="259" t="str">
        <f t="shared" si="141"/>
        <v/>
      </c>
      <c r="N436" s="259" t="str">
        <f t="shared" si="141"/>
        <v/>
      </c>
      <c r="O436" s="259" t="str">
        <f t="shared" si="141"/>
        <v/>
      </c>
      <c r="P436" s="259" t="str">
        <f t="shared" si="141"/>
        <v/>
      </c>
      <c r="Q436" s="259" t="str">
        <f t="shared" si="141"/>
        <v/>
      </c>
      <c r="R436" s="259" t="str">
        <f t="shared" si="141"/>
        <v/>
      </c>
      <c r="S436" s="259" t="str">
        <f t="shared" si="141"/>
        <v/>
      </c>
      <c r="T436" s="259" t="str">
        <f t="shared" si="141"/>
        <v/>
      </c>
      <c r="U436" s="259" t="str">
        <f t="shared" si="141"/>
        <v/>
      </c>
      <c r="V436" s="259" t="str">
        <f t="shared" si="141"/>
        <v/>
      </c>
      <c r="W436" s="259" t="str">
        <f t="shared" si="141"/>
        <v/>
      </c>
      <c r="X436" s="259" t="str">
        <f t="shared" si="141"/>
        <v/>
      </c>
      <c r="Y436" s="259" t="str">
        <f t="shared" si="141"/>
        <v/>
      </c>
      <c r="Z436" s="259" t="str">
        <f t="shared" si="141"/>
        <v/>
      </c>
      <c r="AA436" s="259" t="str">
        <f t="shared" si="141"/>
        <v/>
      </c>
      <c r="AB436" s="259" t="str">
        <f t="shared" si="141"/>
        <v/>
      </c>
      <c r="AC436" s="259" t="str">
        <f t="shared" si="141"/>
        <v/>
      </c>
      <c r="AD436" s="259" t="str">
        <f t="shared" si="141"/>
        <v/>
      </c>
      <c r="AE436" s="259" t="str">
        <f t="shared" si="141"/>
        <v/>
      </c>
      <c r="AF436" s="259" t="str">
        <f t="shared" si="141"/>
        <v/>
      </c>
      <c r="AG436" s="259" t="str">
        <f t="shared" si="141"/>
        <v/>
      </c>
      <c r="AH436" s="259" t="str">
        <f t="shared" si="141"/>
        <v/>
      </c>
      <c r="AI436" s="259" t="str">
        <f t="shared" si="141"/>
        <v/>
      </c>
      <c r="AJ436" s="259" t="str">
        <f t="shared" si="141"/>
        <v/>
      </c>
      <c r="AK436" s="259" t="str">
        <f t="shared" si="141"/>
        <v/>
      </c>
      <c r="AL436" s="259" t="str">
        <f t="shared" si="141"/>
        <v/>
      </c>
      <c r="AM436" s="259" t="str">
        <f t="shared" si="141"/>
        <v/>
      </c>
      <c r="AN436" s="259" t="str">
        <f t="shared" si="141"/>
        <v/>
      </c>
      <c r="AO436" s="262" t="str">
        <f t="shared" si="141"/>
        <v/>
      </c>
    </row>
    <row r="437" spans="2:41" ht="12.45" customHeight="1" x14ac:dyDescent="0.3">
      <c r="B437" s="456"/>
      <c r="C437" s="430"/>
      <c r="D437" s="426" t="s">
        <v>111</v>
      </c>
      <c r="E437" s="264" t="s">
        <v>46</v>
      </c>
      <c r="F437" s="203" t="s">
        <v>38</v>
      </c>
      <c r="G437" s="247"/>
      <c r="H437" s="247"/>
      <c r="I437" s="256"/>
      <c r="J437" s="257"/>
      <c r="K437" s="257"/>
      <c r="L437" s="247"/>
      <c r="M437" s="247"/>
      <c r="N437" s="250"/>
      <c r="O437" s="251"/>
      <c r="P437" s="251"/>
      <c r="Q437" s="251"/>
      <c r="R437" s="251"/>
      <c r="S437" s="251"/>
      <c r="T437" s="251"/>
      <c r="U437" s="251"/>
      <c r="V437" s="251"/>
      <c r="W437" s="251"/>
      <c r="X437" s="249"/>
      <c r="Y437" s="254"/>
      <c r="Z437" s="249"/>
      <c r="AA437" s="249"/>
      <c r="AB437" s="254"/>
      <c r="AC437" s="249"/>
      <c r="AD437" s="252"/>
      <c r="AE437" s="258"/>
      <c r="AF437" s="249"/>
      <c r="AG437" s="249"/>
      <c r="AH437" s="249"/>
      <c r="AI437" s="249"/>
      <c r="AJ437" s="249"/>
      <c r="AK437" s="249"/>
      <c r="AL437" s="249"/>
      <c r="AM437" s="249"/>
      <c r="AN437" s="254"/>
      <c r="AO437" s="255"/>
    </row>
    <row r="438" spans="2:41" ht="12.45" customHeight="1" x14ac:dyDescent="0.3">
      <c r="B438" s="456"/>
      <c r="C438" s="430"/>
      <c r="D438" s="424"/>
      <c r="E438" s="245" t="s">
        <v>109</v>
      </c>
      <c r="F438" s="203" t="s">
        <v>38</v>
      </c>
      <c r="G438" s="246"/>
      <c r="H438" s="203"/>
      <c r="I438" s="231"/>
      <c r="J438" s="203"/>
      <c r="K438" s="218"/>
      <c r="L438" s="247"/>
      <c r="M438" s="247"/>
      <c r="N438" s="203"/>
      <c r="O438" s="236"/>
      <c r="P438" s="236"/>
      <c r="Q438" s="236"/>
      <c r="R438" s="236"/>
      <c r="S438" s="236"/>
      <c r="T438" s="236"/>
      <c r="U438" s="236"/>
      <c r="V438" s="236"/>
      <c r="W438" s="236"/>
      <c r="X438" s="236"/>
      <c r="Y438" s="240"/>
      <c r="Z438" s="236"/>
      <c r="AA438" s="236"/>
      <c r="AB438" s="240"/>
      <c r="AC438" s="249"/>
      <c r="AD438" s="252"/>
      <c r="AE438" s="253"/>
      <c r="AF438" s="236"/>
      <c r="AG438" s="249"/>
      <c r="AH438" s="249"/>
      <c r="AI438" s="249"/>
      <c r="AJ438" s="249"/>
      <c r="AK438" s="249"/>
      <c r="AL438" s="249"/>
      <c r="AM438" s="236"/>
      <c r="AN438" s="240"/>
      <c r="AO438" s="242"/>
    </row>
    <row r="439" spans="2:41" ht="12.45" customHeight="1" x14ac:dyDescent="0.3">
      <c r="B439" s="456"/>
      <c r="C439" s="430"/>
      <c r="D439" s="424"/>
      <c r="E439" s="243" t="s">
        <v>127</v>
      </c>
      <c r="F439" s="203" t="s">
        <v>38</v>
      </c>
      <c r="G439" s="202"/>
      <c r="H439" s="203"/>
      <c r="I439" s="203"/>
      <c r="J439" s="203"/>
      <c r="K439" s="218"/>
      <c r="L439" s="203"/>
      <c r="M439" s="203"/>
      <c r="N439" s="203"/>
      <c r="O439" s="236"/>
      <c r="P439" s="236"/>
      <c r="Q439" s="236"/>
      <c r="R439" s="236"/>
      <c r="S439" s="236"/>
      <c r="T439" s="236"/>
      <c r="U439" s="236"/>
      <c r="V439" s="236"/>
      <c r="W439" s="236"/>
      <c r="X439" s="236"/>
      <c r="Y439" s="240"/>
      <c r="Z439" s="236"/>
      <c r="AA439" s="236"/>
      <c r="AB439" s="240"/>
      <c r="AC439" s="236"/>
      <c r="AD439" s="237"/>
      <c r="AE439" s="263"/>
      <c r="AF439" s="236"/>
      <c r="AG439" s="236"/>
      <c r="AH439" s="236"/>
      <c r="AI439" s="236"/>
      <c r="AJ439" s="236"/>
      <c r="AK439" s="236"/>
      <c r="AL439" s="236"/>
      <c r="AM439" s="236"/>
      <c r="AN439" s="240"/>
      <c r="AO439" s="242"/>
    </row>
    <row r="440" spans="2:41" ht="12.45" customHeight="1" x14ac:dyDescent="0.3">
      <c r="B440" s="456"/>
      <c r="C440" s="430"/>
      <c r="D440" s="425"/>
      <c r="E440" s="221" t="s">
        <v>126</v>
      </c>
      <c r="F440" s="321" t="s">
        <v>38</v>
      </c>
      <c r="G440" s="259" t="str">
        <f>IF(AND(G437&lt;&gt;"",G438&lt;&gt;"",G439&lt;&gt;""),G437*G438*G439,"")</f>
        <v/>
      </c>
      <c r="H440" s="259" t="str">
        <f>IF(AND(H437&lt;&gt;"",H438&lt;&gt;"",H439&lt;&gt;""),H437*H438*H439,"")</f>
        <v/>
      </c>
      <c r="I440" s="259" t="str">
        <f t="shared" ref="I440:AO440" si="142">IF(AND(I437&lt;&gt;"",I438&lt;&gt;"",I439&lt;&gt;""),I437*I438*I439,"")</f>
        <v/>
      </c>
      <c r="J440" s="259" t="str">
        <f t="shared" si="142"/>
        <v/>
      </c>
      <c r="K440" s="259" t="str">
        <f t="shared" si="142"/>
        <v/>
      </c>
      <c r="L440" s="259" t="str">
        <f t="shared" si="142"/>
        <v/>
      </c>
      <c r="M440" s="259" t="str">
        <f t="shared" si="142"/>
        <v/>
      </c>
      <c r="N440" s="259" t="str">
        <f t="shared" si="142"/>
        <v/>
      </c>
      <c r="O440" s="259" t="str">
        <f t="shared" si="142"/>
        <v/>
      </c>
      <c r="P440" s="259" t="str">
        <f t="shared" si="142"/>
        <v/>
      </c>
      <c r="Q440" s="259" t="str">
        <f t="shared" si="142"/>
        <v/>
      </c>
      <c r="R440" s="259" t="str">
        <f t="shared" si="142"/>
        <v/>
      </c>
      <c r="S440" s="259" t="str">
        <f t="shared" si="142"/>
        <v/>
      </c>
      <c r="T440" s="259" t="str">
        <f t="shared" si="142"/>
        <v/>
      </c>
      <c r="U440" s="259" t="str">
        <f t="shared" si="142"/>
        <v/>
      </c>
      <c r="V440" s="259" t="str">
        <f t="shared" si="142"/>
        <v/>
      </c>
      <c r="W440" s="259" t="str">
        <f t="shared" si="142"/>
        <v/>
      </c>
      <c r="X440" s="259" t="str">
        <f t="shared" si="142"/>
        <v/>
      </c>
      <c r="Y440" s="259" t="str">
        <f t="shared" si="142"/>
        <v/>
      </c>
      <c r="Z440" s="259" t="str">
        <f t="shared" si="142"/>
        <v/>
      </c>
      <c r="AA440" s="259" t="str">
        <f t="shared" si="142"/>
        <v/>
      </c>
      <c r="AB440" s="259" t="str">
        <f t="shared" si="142"/>
        <v/>
      </c>
      <c r="AC440" s="259" t="str">
        <f t="shared" si="142"/>
        <v/>
      </c>
      <c r="AD440" s="259" t="str">
        <f t="shared" si="142"/>
        <v/>
      </c>
      <c r="AE440" s="259" t="str">
        <f t="shared" si="142"/>
        <v/>
      </c>
      <c r="AF440" s="259" t="str">
        <f t="shared" si="142"/>
        <v/>
      </c>
      <c r="AG440" s="259" t="str">
        <f t="shared" si="142"/>
        <v/>
      </c>
      <c r="AH440" s="259" t="str">
        <f t="shared" si="142"/>
        <v/>
      </c>
      <c r="AI440" s="259" t="str">
        <f t="shared" si="142"/>
        <v/>
      </c>
      <c r="AJ440" s="259" t="str">
        <f t="shared" si="142"/>
        <v/>
      </c>
      <c r="AK440" s="259" t="str">
        <f t="shared" si="142"/>
        <v/>
      </c>
      <c r="AL440" s="259" t="str">
        <f t="shared" si="142"/>
        <v/>
      </c>
      <c r="AM440" s="259" t="str">
        <f t="shared" si="142"/>
        <v/>
      </c>
      <c r="AN440" s="259" t="str">
        <f t="shared" si="142"/>
        <v/>
      </c>
      <c r="AO440" s="262" t="str">
        <f t="shared" si="142"/>
        <v/>
      </c>
    </row>
    <row r="441" spans="2:41" ht="12.45" customHeight="1" x14ac:dyDescent="0.3">
      <c r="B441" s="456"/>
      <c r="C441" s="430"/>
      <c r="D441" s="426" t="s">
        <v>111</v>
      </c>
      <c r="E441" s="264" t="s">
        <v>46</v>
      </c>
      <c r="F441" s="203" t="s">
        <v>38</v>
      </c>
      <c r="G441" s="247"/>
      <c r="H441" s="247"/>
      <c r="I441" s="256"/>
      <c r="J441" s="257"/>
      <c r="K441" s="257"/>
      <c r="L441" s="247"/>
      <c r="M441" s="247"/>
      <c r="N441" s="250"/>
      <c r="O441" s="251"/>
      <c r="P441" s="251"/>
      <c r="Q441" s="251"/>
      <c r="R441" s="251"/>
      <c r="S441" s="251"/>
      <c r="T441" s="251"/>
      <c r="U441" s="251"/>
      <c r="V441" s="251"/>
      <c r="W441" s="251"/>
      <c r="X441" s="249"/>
      <c r="Y441" s="254"/>
      <c r="Z441" s="249"/>
      <c r="AA441" s="249"/>
      <c r="AB441" s="254"/>
      <c r="AC441" s="249"/>
      <c r="AD441" s="252"/>
      <c r="AE441" s="258"/>
      <c r="AF441" s="249"/>
      <c r="AG441" s="249"/>
      <c r="AH441" s="249"/>
      <c r="AI441" s="249"/>
      <c r="AJ441" s="249"/>
      <c r="AK441" s="249"/>
      <c r="AL441" s="249"/>
      <c r="AM441" s="249"/>
      <c r="AN441" s="254"/>
      <c r="AO441" s="255"/>
    </row>
    <row r="442" spans="2:41" ht="12.45" customHeight="1" x14ac:dyDescent="0.3">
      <c r="B442" s="456"/>
      <c r="C442" s="430"/>
      <c r="D442" s="424"/>
      <c r="E442" s="245" t="s">
        <v>109</v>
      </c>
      <c r="F442" s="203" t="s">
        <v>38</v>
      </c>
      <c r="G442" s="246"/>
      <c r="H442" s="203"/>
      <c r="I442" s="231"/>
      <c r="J442" s="203"/>
      <c r="K442" s="218"/>
      <c r="L442" s="247"/>
      <c r="M442" s="247"/>
      <c r="N442" s="203"/>
      <c r="O442" s="236"/>
      <c r="P442" s="236"/>
      <c r="Q442" s="236"/>
      <c r="R442" s="236"/>
      <c r="S442" s="236"/>
      <c r="T442" s="236"/>
      <c r="U442" s="236"/>
      <c r="V442" s="236"/>
      <c r="W442" s="236"/>
      <c r="X442" s="236"/>
      <c r="Y442" s="240"/>
      <c r="Z442" s="236"/>
      <c r="AA442" s="236"/>
      <c r="AB442" s="240"/>
      <c r="AC442" s="249"/>
      <c r="AD442" s="252"/>
      <c r="AE442" s="253"/>
      <c r="AF442" s="236"/>
      <c r="AG442" s="249"/>
      <c r="AH442" s="249"/>
      <c r="AI442" s="249"/>
      <c r="AJ442" s="249"/>
      <c r="AK442" s="249"/>
      <c r="AL442" s="249"/>
      <c r="AM442" s="236"/>
      <c r="AN442" s="240"/>
      <c r="AO442" s="242"/>
    </row>
    <row r="443" spans="2:41" ht="12.45" customHeight="1" x14ac:dyDescent="0.3">
      <c r="B443" s="456"/>
      <c r="C443" s="430"/>
      <c r="D443" s="424"/>
      <c r="E443" s="243" t="s">
        <v>127</v>
      </c>
      <c r="F443" s="203" t="s">
        <v>38</v>
      </c>
      <c r="G443" s="202"/>
      <c r="H443" s="203"/>
      <c r="I443" s="203"/>
      <c r="J443" s="203"/>
      <c r="K443" s="218"/>
      <c r="L443" s="203"/>
      <c r="M443" s="203"/>
      <c r="N443" s="203"/>
      <c r="O443" s="236"/>
      <c r="P443" s="236"/>
      <c r="Q443" s="236"/>
      <c r="R443" s="236"/>
      <c r="S443" s="236"/>
      <c r="T443" s="236"/>
      <c r="U443" s="236"/>
      <c r="V443" s="236"/>
      <c r="W443" s="236"/>
      <c r="X443" s="236"/>
      <c r="Y443" s="240"/>
      <c r="Z443" s="236"/>
      <c r="AA443" s="236"/>
      <c r="AB443" s="240"/>
      <c r="AC443" s="236"/>
      <c r="AD443" s="237"/>
      <c r="AE443" s="263"/>
      <c r="AF443" s="236"/>
      <c r="AG443" s="236"/>
      <c r="AH443" s="236"/>
      <c r="AI443" s="236"/>
      <c r="AJ443" s="236"/>
      <c r="AK443" s="236"/>
      <c r="AL443" s="236"/>
      <c r="AM443" s="236"/>
      <c r="AN443" s="240"/>
      <c r="AO443" s="242"/>
    </row>
    <row r="444" spans="2:41" ht="12.45" customHeight="1" x14ac:dyDescent="0.3">
      <c r="B444" s="456"/>
      <c r="C444" s="430"/>
      <c r="D444" s="425"/>
      <c r="E444" s="221" t="s">
        <v>126</v>
      </c>
      <c r="F444" s="321" t="s">
        <v>38</v>
      </c>
      <c r="G444" s="259" t="str">
        <f>IF(AND(G441&lt;&gt;"",G442&lt;&gt;"",G443&lt;&gt;""),G441*G442*G443,"")</f>
        <v/>
      </c>
      <c r="H444" s="259" t="str">
        <f>IF(AND(H441&lt;&gt;"",H442&lt;&gt;"",H443&lt;&gt;""),H441*H442*H443,"")</f>
        <v/>
      </c>
      <c r="I444" s="259" t="str">
        <f t="shared" ref="I444:AO444" si="143">IF(AND(I441&lt;&gt;"",I442&lt;&gt;"",I443&lt;&gt;""),I441*I442*I443,"")</f>
        <v/>
      </c>
      <c r="J444" s="259" t="str">
        <f t="shared" si="143"/>
        <v/>
      </c>
      <c r="K444" s="259" t="str">
        <f t="shared" si="143"/>
        <v/>
      </c>
      <c r="L444" s="259" t="str">
        <f t="shared" si="143"/>
        <v/>
      </c>
      <c r="M444" s="259" t="str">
        <f t="shared" si="143"/>
        <v/>
      </c>
      <c r="N444" s="259" t="str">
        <f t="shared" si="143"/>
        <v/>
      </c>
      <c r="O444" s="259" t="str">
        <f t="shared" si="143"/>
        <v/>
      </c>
      <c r="P444" s="259" t="str">
        <f t="shared" si="143"/>
        <v/>
      </c>
      <c r="Q444" s="259" t="str">
        <f t="shared" si="143"/>
        <v/>
      </c>
      <c r="R444" s="259" t="str">
        <f t="shared" si="143"/>
        <v/>
      </c>
      <c r="S444" s="259" t="str">
        <f t="shared" si="143"/>
        <v/>
      </c>
      <c r="T444" s="259" t="str">
        <f t="shared" si="143"/>
        <v/>
      </c>
      <c r="U444" s="259" t="str">
        <f t="shared" si="143"/>
        <v/>
      </c>
      <c r="V444" s="259" t="str">
        <f t="shared" si="143"/>
        <v/>
      </c>
      <c r="W444" s="259" t="str">
        <f t="shared" si="143"/>
        <v/>
      </c>
      <c r="X444" s="259" t="str">
        <f t="shared" si="143"/>
        <v/>
      </c>
      <c r="Y444" s="259" t="str">
        <f t="shared" si="143"/>
        <v/>
      </c>
      <c r="Z444" s="259" t="str">
        <f t="shared" si="143"/>
        <v/>
      </c>
      <c r="AA444" s="259" t="str">
        <f t="shared" si="143"/>
        <v/>
      </c>
      <c r="AB444" s="259" t="str">
        <f t="shared" si="143"/>
        <v/>
      </c>
      <c r="AC444" s="259" t="str">
        <f t="shared" si="143"/>
        <v/>
      </c>
      <c r="AD444" s="259" t="str">
        <f t="shared" si="143"/>
        <v/>
      </c>
      <c r="AE444" s="259" t="str">
        <f t="shared" si="143"/>
        <v/>
      </c>
      <c r="AF444" s="259" t="str">
        <f t="shared" si="143"/>
        <v/>
      </c>
      <c r="AG444" s="259" t="str">
        <f t="shared" si="143"/>
        <v/>
      </c>
      <c r="AH444" s="259" t="str">
        <f t="shared" si="143"/>
        <v/>
      </c>
      <c r="AI444" s="259" t="str">
        <f t="shared" si="143"/>
        <v/>
      </c>
      <c r="AJ444" s="259" t="str">
        <f t="shared" si="143"/>
        <v/>
      </c>
      <c r="AK444" s="259" t="str">
        <f t="shared" si="143"/>
        <v/>
      </c>
      <c r="AL444" s="259" t="str">
        <f t="shared" si="143"/>
        <v/>
      </c>
      <c r="AM444" s="259" t="str">
        <f t="shared" si="143"/>
        <v/>
      </c>
      <c r="AN444" s="259" t="str">
        <f t="shared" si="143"/>
        <v/>
      </c>
      <c r="AO444" s="262" t="str">
        <f t="shared" si="143"/>
        <v/>
      </c>
    </row>
    <row r="445" spans="2:41" ht="12.45" customHeight="1" x14ac:dyDescent="0.3">
      <c r="B445" s="456"/>
      <c r="C445" s="430"/>
      <c r="D445" s="426" t="s">
        <v>111</v>
      </c>
      <c r="E445" s="264" t="s">
        <v>46</v>
      </c>
      <c r="F445" s="203" t="s">
        <v>38</v>
      </c>
      <c r="G445" s="247"/>
      <c r="H445" s="247"/>
      <c r="I445" s="256"/>
      <c r="J445" s="257"/>
      <c r="K445" s="257"/>
      <c r="L445" s="247"/>
      <c r="M445" s="247"/>
      <c r="N445" s="250"/>
      <c r="O445" s="251"/>
      <c r="P445" s="251"/>
      <c r="Q445" s="251"/>
      <c r="R445" s="251"/>
      <c r="S445" s="251"/>
      <c r="T445" s="251"/>
      <c r="U445" s="251"/>
      <c r="V445" s="251"/>
      <c r="W445" s="251"/>
      <c r="X445" s="249"/>
      <c r="Y445" s="254"/>
      <c r="Z445" s="249"/>
      <c r="AA445" s="249"/>
      <c r="AB445" s="254"/>
      <c r="AC445" s="249"/>
      <c r="AD445" s="252"/>
      <c r="AE445" s="258"/>
      <c r="AF445" s="249"/>
      <c r="AG445" s="249"/>
      <c r="AH445" s="249"/>
      <c r="AI445" s="249"/>
      <c r="AJ445" s="249"/>
      <c r="AK445" s="249"/>
      <c r="AL445" s="249"/>
      <c r="AM445" s="249"/>
      <c r="AN445" s="254"/>
      <c r="AO445" s="255"/>
    </row>
    <row r="446" spans="2:41" ht="12.45" customHeight="1" x14ac:dyDescent="0.3">
      <c r="B446" s="456"/>
      <c r="C446" s="430"/>
      <c r="D446" s="424"/>
      <c r="E446" s="245" t="s">
        <v>109</v>
      </c>
      <c r="F446" s="203" t="s">
        <v>38</v>
      </c>
      <c r="G446" s="246"/>
      <c r="H446" s="203"/>
      <c r="I446" s="231"/>
      <c r="J446" s="203"/>
      <c r="K446" s="218"/>
      <c r="L446" s="247"/>
      <c r="M446" s="247"/>
      <c r="N446" s="203"/>
      <c r="O446" s="236"/>
      <c r="P446" s="236"/>
      <c r="Q446" s="236"/>
      <c r="R446" s="236"/>
      <c r="S446" s="236"/>
      <c r="T446" s="236"/>
      <c r="U446" s="236"/>
      <c r="V446" s="236"/>
      <c r="W446" s="236"/>
      <c r="X446" s="236"/>
      <c r="Y446" s="240"/>
      <c r="Z446" s="236"/>
      <c r="AA446" s="236"/>
      <c r="AB446" s="240"/>
      <c r="AC446" s="249"/>
      <c r="AD446" s="252"/>
      <c r="AE446" s="253"/>
      <c r="AF446" s="236"/>
      <c r="AG446" s="249"/>
      <c r="AH446" s="249"/>
      <c r="AI446" s="249"/>
      <c r="AJ446" s="249"/>
      <c r="AK446" s="249"/>
      <c r="AL446" s="249"/>
      <c r="AM446" s="236"/>
      <c r="AN446" s="240"/>
      <c r="AO446" s="242"/>
    </row>
    <row r="447" spans="2:41" ht="12.45" customHeight="1" x14ac:dyDescent="0.3">
      <c r="B447" s="456"/>
      <c r="C447" s="430"/>
      <c r="D447" s="424"/>
      <c r="E447" s="243" t="s">
        <v>127</v>
      </c>
      <c r="F447" s="203" t="s">
        <v>38</v>
      </c>
      <c r="G447" s="202"/>
      <c r="H447" s="203"/>
      <c r="I447" s="203"/>
      <c r="J447" s="203"/>
      <c r="K447" s="218"/>
      <c r="L447" s="203"/>
      <c r="M447" s="203"/>
      <c r="N447" s="203"/>
      <c r="O447" s="236"/>
      <c r="P447" s="236"/>
      <c r="Q447" s="236"/>
      <c r="R447" s="236"/>
      <c r="S447" s="236"/>
      <c r="T447" s="236"/>
      <c r="U447" s="236"/>
      <c r="V447" s="236"/>
      <c r="W447" s="236"/>
      <c r="X447" s="236"/>
      <c r="Y447" s="240"/>
      <c r="Z447" s="236"/>
      <c r="AA447" s="236"/>
      <c r="AB447" s="240"/>
      <c r="AC447" s="236"/>
      <c r="AD447" s="237"/>
      <c r="AE447" s="263"/>
      <c r="AF447" s="236"/>
      <c r="AG447" s="236"/>
      <c r="AH447" s="236"/>
      <c r="AI447" s="236"/>
      <c r="AJ447" s="236"/>
      <c r="AK447" s="236"/>
      <c r="AL447" s="236"/>
      <c r="AM447" s="236"/>
      <c r="AN447" s="240"/>
      <c r="AO447" s="242"/>
    </row>
    <row r="448" spans="2:41" ht="12.45" customHeight="1" x14ac:dyDescent="0.3">
      <c r="B448" s="456"/>
      <c r="C448" s="430"/>
      <c r="D448" s="425"/>
      <c r="E448" s="188" t="s">
        <v>126</v>
      </c>
      <c r="F448" s="321" t="s">
        <v>38</v>
      </c>
      <c r="G448" s="259" t="str">
        <f>IF(AND(G445&lt;&gt;"",G446&lt;&gt;"",G447&lt;&gt;""),G445*G446*G447,"")</f>
        <v/>
      </c>
      <c r="H448" s="259" t="str">
        <f>IF(AND(H445&lt;&gt;"",H446&lt;&gt;"",H447&lt;&gt;""),H445*H446*H447,"")</f>
        <v/>
      </c>
      <c r="I448" s="259" t="str">
        <f t="shared" ref="I448:AO448" si="144">IF(AND(I445&lt;&gt;"",I446&lt;&gt;"",I447&lt;&gt;""),I445*I446*I447,"")</f>
        <v/>
      </c>
      <c r="J448" s="259" t="str">
        <f t="shared" si="144"/>
        <v/>
      </c>
      <c r="K448" s="259" t="str">
        <f t="shared" si="144"/>
        <v/>
      </c>
      <c r="L448" s="259" t="str">
        <f t="shared" si="144"/>
        <v/>
      </c>
      <c r="M448" s="259" t="str">
        <f t="shared" si="144"/>
        <v/>
      </c>
      <c r="N448" s="259" t="str">
        <f t="shared" si="144"/>
        <v/>
      </c>
      <c r="O448" s="259" t="str">
        <f t="shared" si="144"/>
        <v/>
      </c>
      <c r="P448" s="259" t="str">
        <f t="shared" si="144"/>
        <v/>
      </c>
      <c r="Q448" s="259" t="str">
        <f t="shared" si="144"/>
        <v/>
      </c>
      <c r="R448" s="259" t="str">
        <f t="shared" si="144"/>
        <v/>
      </c>
      <c r="S448" s="259" t="str">
        <f t="shared" si="144"/>
        <v/>
      </c>
      <c r="T448" s="259" t="str">
        <f t="shared" si="144"/>
        <v/>
      </c>
      <c r="U448" s="259" t="str">
        <f t="shared" si="144"/>
        <v/>
      </c>
      <c r="V448" s="259" t="str">
        <f t="shared" si="144"/>
        <v/>
      </c>
      <c r="W448" s="259" t="str">
        <f t="shared" si="144"/>
        <v/>
      </c>
      <c r="X448" s="259" t="str">
        <f t="shared" si="144"/>
        <v/>
      </c>
      <c r="Y448" s="259" t="str">
        <f t="shared" si="144"/>
        <v/>
      </c>
      <c r="Z448" s="259" t="str">
        <f t="shared" si="144"/>
        <v/>
      </c>
      <c r="AA448" s="259" t="str">
        <f t="shared" si="144"/>
        <v/>
      </c>
      <c r="AB448" s="259" t="str">
        <f t="shared" si="144"/>
        <v/>
      </c>
      <c r="AC448" s="259" t="str">
        <f t="shared" si="144"/>
        <v/>
      </c>
      <c r="AD448" s="259" t="str">
        <f t="shared" si="144"/>
        <v/>
      </c>
      <c r="AE448" s="259" t="str">
        <f t="shared" si="144"/>
        <v/>
      </c>
      <c r="AF448" s="259" t="str">
        <f t="shared" si="144"/>
        <v/>
      </c>
      <c r="AG448" s="259" t="str">
        <f t="shared" si="144"/>
        <v/>
      </c>
      <c r="AH448" s="259" t="str">
        <f t="shared" si="144"/>
        <v/>
      </c>
      <c r="AI448" s="259" t="str">
        <f t="shared" si="144"/>
        <v/>
      </c>
      <c r="AJ448" s="259" t="str">
        <f t="shared" si="144"/>
        <v/>
      </c>
      <c r="AK448" s="259" t="str">
        <f t="shared" si="144"/>
        <v/>
      </c>
      <c r="AL448" s="259" t="str">
        <f t="shared" si="144"/>
        <v/>
      </c>
      <c r="AM448" s="259" t="str">
        <f t="shared" si="144"/>
        <v/>
      </c>
      <c r="AN448" s="259" t="str">
        <f t="shared" si="144"/>
        <v/>
      </c>
      <c r="AO448" s="262" t="str">
        <f t="shared" si="144"/>
        <v/>
      </c>
    </row>
    <row r="449" spans="2:41" ht="12.45" customHeight="1" x14ac:dyDescent="0.3">
      <c r="B449" s="456"/>
      <c r="C449" s="430"/>
      <c r="D449" s="426" t="s">
        <v>111</v>
      </c>
      <c r="E449" s="264" t="s">
        <v>46</v>
      </c>
      <c r="F449" s="203" t="s">
        <v>38</v>
      </c>
      <c r="G449" s="247"/>
      <c r="H449" s="247"/>
      <c r="I449" s="256"/>
      <c r="J449" s="257"/>
      <c r="K449" s="257"/>
      <c r="L449" s="247"/>
      <c r="M449" s="247"/>
      <c r="N449" s="250"/>
      <c r="O449" s="251"/>
      <c r="P449" s="251"/>
      <c r="Q449" s="251"/>
      <c r="R449" s="251"/>
      <c r="S449" s="251"/>
      <c r="T449" s="251"/>
      <c r="U449" s="251"/>
      <c r="V449" s="251"/>
      <c r="W449" s="251"/>
      <c r="X449" s="249"/>
      <c r="Y449" s="254"/>
      <c r="Z449" s="249"/>
      <c r="AA449" s="249"/>
      <c r="AB449" s="254"/>
      <c r="AC449" s="249"/>
      <c r="AD449" s="252"/>
      <c r="AE449" s="258"/>
      <c r="AF449" s="249"/>
      <c r="AG449" s="249"/>
      <c r="AH449" s="249"/>
      <c r="AI449" s="249"/>
      <c r="AJ449" s="249"/>
      <c r="AK449" s="249"/>
      <c r="AL449" s="249"/>
      <c r="AM449" s="249"/>
      <c r="AN449" s="254"/>
      <c r="AO449" s="255"/>
    </row>
    <row r="450" spans="2:41" ht="12.45" customHeight="1" x14ac:dyDescent="0.3">
      <c r="B450" s="456"/>
      <c r="C450" s="430"/>
      <c r="D450" s="424"/>
      <c r="E450" s="245" t="s">
        <v>109</v>
      </c>
      <c r="F450" s="203" t="s">
        <v>38</v>
      </c>
      <c r="G450" s="246"/>
      <c r="H450" s="203"/>
      <c r="I450" s="231"/>
      <c r="J450" s="203"/>
      <c r="K450" s="218"/>
      <c r="L450" s="247"/>
      <c r="M450" s="247"/>
      <c r="N450" s="203"/>
      <c r="O450" s="236"/>
      <c r="P450" s="236"/>
      <c r="Q450" s="236"/>
      <c r="R450" s="236"/>
      <c r="S450" s="236"/>
      <c r="T450" s="236"/>
      <c r="U450" s="236"/>
      <c r="V450" s="236"/>
      <c r="W450" s="236"/>
      <c r="X450" s="236"/>
      <c r="Y450" s="240"/>
      <c r="Z450" s="236"/>
      <c r="AA450" s="236"/>
      <c r="AB450" s="240"/>
      <c r="AC450" s="249"/>
      <c r="AD450" s="252"/>
      <c r="AE450" s="253"/>
      <c r="AF450" s="236"/>
      <c r="AG450" s="249"/>
      <c r="AH450" s="249"/>
      <c r="AI450" s="249"/>
      <c r="AJ450" s="249"/>
      <c r="AK450" s="249"/>
      <c r="AL450" s="249"/>
      <c r="AM450" s="236"/>
      <c r="AN450" s="240"/>
      <c r="AO450" s="242"/>
    </row>
    <row r="451" spans="2:41" ht="12.45" customHeight="1" x14ac:dyDescent="0.3">
      <c r="B451" s="456"/>
      <c r="C451" s="430"/>
      <c r="D451" s="424"/>
      <c r="E451" s="243" t="s">
        <v>127</v>
      </c>
      <c r="F451" s="203" t="s">
        <v>38</v>
      </c>
      <c r="G451" s="202"/>
      <c r="H451" s="203"/>
      <c r="I451" s="203"/>
      <c r="J451" s="203"/>
      <c r="K451" s="218"/>
      <c r="L451" s="203"/>
      <c r="M451" s="203"/>
      <c r="N451" s="203"/>
      <c r="O451" s="236"/>
      <c r="P451" s="236"/>
      <c r="Q451" s="236"/>
      <c r="R451" s="236"/>
      <c r="S451" s="236"/>
      <c r="T451" s="236"/>
      <c r="U451" s="236"/>
      <c r="V451" s="236"/>
      <c r="W451" s="236"/>
      <c r="X451" s="236"/>
      <c r="Y451" s="240"/>
      <c r="Z451" s="236"/>
      <c r="AA451" s="236"/>
      <c r="AB451" s="240"/>
      <c r="AC451" s="236"/>
      <c r="AD451" s="237"/>
      <c r="AE451" s="263"/>
      <c r="AF451" s="236"/>
      <c r="AG451" s="236"/>
      <c r="AH451" s="236"/>
      <c r="AI451" s="236"/>
      <c r="AJ451" s="236"/>
      <c r="AK451" s="236"/>
      <c r="AL451" s="236"/>
      <c r="AM451" s="236"/>
      <c r="AN451" s="240"/>
      <c r="AO451" s="242"/>
    </row>
    <row r="452" spans="2:41" ht="12.45" customHeight="1" thickBot="1" x14ac:dyDescent="0.35">
      <c r="B452" s="456"/>
      <c r="C452" s="431"/>
      <c r="D452" s="428"/>
      <c r="E452" s="189" t="s">
        <v>126</v>
      </c>
      <c r="F452" s="322" t="s">
        <v>38</v>
      </c>
      <c r="G452" s="265" t="str">
        <f>IF(AND(G449&lt;&gt;"",G450&lt;&gt;"",G451&lt;&gt;""),G449*G450*G451,"")</f>
        <v/>
      </c>
      <c r="H452" s="265" t="str">
        <f>IF(AND(H449&lt;&gt;"",H450&lt;&gt;"",H451&lt;&gt;""),H449*H450*H451,"")</f>
        <v/>
      </c>
      <c r="I452" s="265" t="str">
        <f t="shared" ref="I452:M452" si="145">IF(AND(I449&lt;&gt;"",I450&lt;&gt;"",I451&lt;&gt;""),I449*I450*I451,"")</f>
        <v/>
      </c>
      <c r="J452" s="265" t="str">
        <f t="shared" si="145"/>
        <v/>
      </c>
      <c r="K452" s="265" t="str">
        <f t="shared" si="145"/>
        <v/>
      </c>
      <c r="L452" s="265" t="str">
        <f t="shared" si="145"/>
        <v/>
      </c>
      <c r="M452" s="265" t="str">
        <f t="shared" si="145"/>
        <v/>
      </c>
      <c r="N452" s="265" t="str">
        <f>IF(AND(N449&lt;&gt;"",N450&lt;&gt;"",N451&lt;&gt;""),N449*N450*N451,"")</f>
        <v/>
      </c>
      <c r="O452" s="265" t="str">
        <f t="shared" ref="O452:AO452" si="146">IF(AND(O449&lt;&gt;"",O450&lt;&gt;"",O451&lt;&gt;""),O449*O450*O451,"")</f>
        <v/>
      </c>
      <c r="P452" s="265" t="str">
        <f t="shared" si="146"/>
        <v/>
      </c>
      <c r="Q452" s="265" t="str">
        <f t="shared" si="146"/>
        <v/>
      </c>
      <c r="R452" s="265" t="str">
        <f t="shared" si="146"/>
        <v/>
      </c>
      <c r="S452" s="265" t="str">
        <f t="shared" si="146"/>
        <v/>
      </c>
      <c r="T452" s="265" t="str">
        <f t="shared" si="146"/>
        <v/>
      </c>
      <c r="U452" s="265" t="str">
        <f t="shared" si="146"/>
        <v/>
      </c>
      <c r="V452" s="265" t="str">
        <f t="shared" si="146"/>
        <v/>
      </c>
      <c r="W452" s="265" t="str">
        <f t="shared" si="146"/>
        <v/>
      </c>
      <c r="X452" s="265" t="str">
        <f t="shared" si="146"/>
        <v/>
      </c>
      <c r="Y452" s="265" t="str">
        <f t="shared" si="146"/>
        <v/>
      </c>
      <c r="Z452" s="265" t="str">
        <f t="shared" si="146"/>
        <v/>
      </c>
      <c r="AA452" s="265" t="str">
        <f t="shared" si="146"/>
        <v/>
      </c>
      <c r="AB452" s="265" t="str">
        <f t="shared" si="146"/>
        <v/>
      </c>
      <c r="AC452" s="265" t="str">
        <f t="shared" si="146"/>
        <v/>
      </c>
      <c r="AD452" s="265" t="str">
        <f t="shared" si="146"/>
        <v/>
      </c>
      <c r="AE452" s="265" t="str">
        <f t="shared" si="146"/>
        <v/>
      </c>
      <c r="AF452" s="265" t="str">
        <f t="shared" si="146"/>
        <v/>
      </c>
      <c r="AG452" s="265" t="str">
        <f t="shared" si="146"/>
        <v/>
      </c>
      <c r="AH452" s="265" t="str">
        <f t="shared" si="146"/>
        <v/>
      </c>
      <c r="AI452" s="265" t="str">
        <f t="shared" si="146"/>
        <v/>
      </c>
      <c r="AJ452" s="265" t="str">
        <f t="shared" si="146"/>
        <v/>
      </c>
      <c r="AK452" s="265" t="str">
        <f t="shared" si="146"/>
        <v/>
      </c>
      <c r="AL452" s="265" t="str">
        <f t="shared" si="146"/>
        <v/>
      </c>
      <c r="AM452" s="265" t="str">
        <f t="shared" si="146"/>
        <v/>
      </c>
      <c r="AN452" s="265" t="str">
        <f t="shared" si="146"/>
        <v/>
      </c>
      <c r="AO452" s="266" t="str">
        <f t="shared" si="146"/>
        <v/>
      </c>
    </row>
    <row r="453" spans="2:41" ht="12.45" customHeight="1" x14ac:dyDescent="0.3">
      <c r="B453" s="456"/>
      <c r="C453" s="429" t="s">
        <v>119</v>
      </c>
      <c r="D453" s="432" t="s">
        <v>110</v>
      </c>
      <c r="E453" s="227" t="s">
        <v>46</v>
      </c>
      <c r="F453" s="203" t="s">
        <v>38</v>
      </c>
      <c r="G453" s="230"/>
      <c r="H453" s="228"/>
      <c r="I453" s="230"/>
      <c r="J453" s="232"/>
      <c r="K453" s="234"/>
      <c r="L453" s="230"/>
      <c r="M453" s="230"/>
      <c r="N453" s="230"/>
      <c r="O453" s="235"/>
      <c r="P453" s="235"/>
      <c r="Q453" s="235"/>
      <c r="R453" s="235"/>
      <c r="S453" s="235"/>
      <c r="T453" s="235"/>
      <c r="U453" s="235"/>
      <c r="V453" s="235"/>
      <c r="W453" s="235"/>
      <c r="X453" s="235"/>
      <c r="Y453" s="235"/>
      <c r="Z453" s="235"/>
      <c r="AA453" s="235"/>
      <c r="AB453" s="235"/>
      <c r="AC453" s="235"/>
      <c r="AD453" s="239"/>
      <c r="AE453" s="235"/>
      <c r="AF453" s="235"/>
      <c r="AG453" s="235"/>
      <c r="AH453" s="235"/>
      <c r="AI453" s="235"/>
      <c r="AJ453" s="235"/>
      <c r="AK453" s="235"/>
      <c r="AL453" s="235"/>
      <c r="AM453" s="239"/>
      <c r="AN453" s="239"/>
      <c r="AO453" s="241"/>
    </row>
    <row r="454" spans="2:41" ht="12.45" customHeight="1" x14ac:dyDescent="0.3">
      <c r="B454" s="456"/>
      <c r="C454" s="430"/>
      <c r="D454" s="424"/>
      <c r="E454" s="224" t="s">
        <v>109</v>
      </c>
      <c r="F454" s="203" t="s">
        <v>38</v>
      </c>
      <c r="G454" s="231"/>
      <c r="H454" s="229"/>
      <c r="I454" s="203"/>
      <c r="J454" s="233"/>
      <c r="K454" s="202"/>
      <c r="L454" s="203"/>
      <c r="M454" s="203"/>
      <c r="N454" s="203"/>
      <c r="O454" s="236"/>
      <c r="P454" s="236"/>
      <c r="Q454" s="236"/>
      <c r="R454" s="236"/>
      <c r="S454" s="236"/>
      <c r="T454" s="236"/>
      <c r="U454" s="236"/>
      <c r="V454" s="236"/>
      <c r="W454" s="236"/>
      <c r="X454" s="236"/>
      <c r="Y454" s="236"/>
      <c r="Z454" s="236"/>
      <c r="AA454" s="236"/>
      <c r="AB454" s="236"/>
      <c r="AC454" s="236"/>
      <c r="AD454" s="240"/>
      <c r="AE454" s="236"/>
      <c r="AF454" s="236"/>
      <c r="AG454" s="236"/>
      <c r="AH454" s="236"/>
      <c r="AI454" s="236"/>
      <c r="AJ454" s="236"/>
      <c r="AK454" s="236"/>
      <c r="AL454" s="236"/>
      <c r="AM454" s="240"/>
      <c r="AN454" s="240"/>
      <c r="AO454" s="242"/>
    </row>
    <row r="455" spans="2:41" ht="12.45" customHeight="1" x14ac:dyDescent="0.3">
      <c r="B455" s="456"/>
      <c r="C455" s="430"/>
      <c r="D455" s="424"/>
      <c r="E455" s="224" t="s">
        <v>127</v>
      </c>
      <c r="F455" s="203" t="s">
        <v>38</v>
      </c>
      <c r="G455" s="203"/>
      <c r="H455" s="218"/>
      <c r="I455" s="203"/>
      <c r="J455" s="218"/>
      <c r="K455" s="202"/>
      <c r="L455" s="203"/>
      <c r="M455" s="203"/>
      <c r="N455" s="203"/>
      <c r="O455" s="236"/>
      <c r="P455" s="236"/>
      <c r="Q455" s="236"/>
      <c r="R455" s="236"/>
      <c r="S455" s="236"/>
      <c r="T455" s="236"/>
      <c r="U455" s="236"/>
      <c r="V455" s="236"/>
      <c r="W455" s="236"/>
      <c r="X455" s="236"/>
      <c r="Y455" s="236"/>
      <c r="Z455" s="236"/>
      <c r="AA455" s="236"/>
      <c r="AB455" s="236"/>
      <c r="AC455" s="251"/>
      <c r="AD455" s="240"/>
      <c r="AE455" s="236"/>
      <c r="AF455" s="236"/>
      <c r="AG455" s="236"/>
      <c r="AH455" s="236"/>
      <c r="AI455" s="236"/>
      <c r="AJ455" s="236"/>
      <c r="AK455" s="236"/>
      <c r="AL455" s="236"/>
      <c r="AM455" s="240"/>
      <c r="AN455" s="240"/>
      <c r="AO455" s="242"/>
    </row>
    <row r="456" spans="2:41" ht="12.45" customHeight="1" x14ac:dyDescent="0.3">
      <c r="B456" s="456"/>
      <c r="C456" s="430"/>
      <c r="D456" s="425"/>
      <c r="E456" s="220" t="s">
        <v>126</v>
      </c>
      <c r="F456" s="321" t="s">
        <v>38</v>
      </c>
      <c r="G456" s="200" t="str">
        <f>IF(AND(G453&lt;&gt;"",G454&lt;&gt;"",G455&lt;&gt;""),G453*G454*G455,"")</f>
        <v/>
      </c>
      <c r="H456" s="198" t="str">
        <f>IF(AND(H453&lt;&gt;"",H454&lt;&gt;"",H455&lt;&gt;""),H453*H454*H455,"")</f>
        <v/>
      </c>
      <c r="I456" s="200" t="str">
        <f t="shared" ref="I456:AJ456" si="147">IF(AND(I453&lt;&gt;"",I454&lt;&gt;"",I455&lt;&gt;""),I453*I454*I455,"")</f>
        <v/>
      </c>
      <c r="J456" s="200" t="str">
        <f t="shared" si="147"/>
        <v/>
      </c>
      <c r="K456" s="200" t="str">
        <f t="shared" si="147"/>
        <v/>
      </c>
      <c r="L456" s="204" t="str">
        <f t="shared" si="147"/>
        <v/>
      </c>
      <c r="M456" s="204" t="str">
        <f t="shared" si="147"/>
        <v/>
      </c>
      <c r="N456" s="204" t="str">
        <f t="shared" si="147"/>
        <v/>
      </c>
      <c r="O456" s="204" t="str">
        <f t="shared" si="147"/>
        <v/>
      </c>
      <c r="P456" s="204" t="str">
        <f t="shared" si="147"/>
        <v/>
      </c>
      <c r="Q456" s="204" t="str">
        <f t="shared" si="147"/>
        <v/>
      </c>
      <c r="R456" s="204" t="str">
        <f t="shared" si="147"/>
        <v/>
      </c>
      <c r="S456" s="204" t="str">
        <f t="shared" si="147"/>
        <v/>
      </c>
      <c r="T456" s="204" t="str">
        <f t="shared" si="147"/>
        <v/>
      </c>
      <c r="U456" s="204" t="str">
        <f t="shared" si="147"/>
        <v/>
      </c>
      <c r="V456" s="204" t="str">
        <f t="shared" si="147"/>
        <v/>
      </c>
      <c r="W456" s="204" t="str">
        <f t="shared" si="147"/>
        <v/>
      </c>
      <c r="X456" s="204" t="str">
        <f t="shared" si="147"/>
        <v/>
      </c>
      <c r="Y456" s="204" t="str">
        <f t="shared" si="147"/>
        <v/>
      </c>
      <c r="Z456" s="204" t="str">
        <f t="shared" si="147"/>
        <v/>
      </c>
      <c r="AA456" s="204" t="str">
        <f t="shared" si="147"/>
        <v/>
      </c>
      <c r="AB456" s="204" t="str">
        <f t="shared" si="147"/>
        <v/>
      </c>
      <c r="AC456" s="204" t="str">
        <f t="shared" si="147"/>
        <v/>
      </c>
      <c r="AD456" s="200" t="str">
        <f t="shared" si="147"/>
        <v/>
      </c>
      <c r="AE456" s="200" t="str">
        <f t="shared" si="147"/>
        <v/>
      </c>
      <c r="AF456" s="200" t="str">
        <f t="shared" si="147"/>
        <v/>
      </c>
      <c r="AG456" s="200" t="str">
        <f t="shared" si="147"/>
        <v/>
      </c>
      <c r="AH456" s="204" t="str">
        <f t="shared" si="147"/>
        <v/>
      </c>
      <c r="AI456" s="204" t="str">
        <f t="shared" si="147"/>
        <v/>
      </c>
      <c r="AJ456" s="204" t="str">
        <f t="shared" si="147"/>
        <v/>
      </c>
      <c r="AK456" s="204" t="str">
        <f>IF(AND(AK453&lt;&gt;"",AK454&lt;&gt;"",AK455&lt;&gt;""),AK453*AK454*AK455,"")</f>
        <v/>
      </c>
      <c r="AL456" s="204" t="str">
        <f t="shared" ref="AL456:AO456" si="148">IF(AND(AL453&lt;&gt;"",AL454&lt;&gt;"",AL455&lt;&gt;""),AL453*AL454*AL455,"")</f>
        <v/>
      </c>
      <c r="AM456" s="204" t="str">
        <f t="shared" si="148"/>
        <v/>
      </c>
      <c r="AN456" s="204" t="str">
        <f t="shared" si="148"/>
        <v/>
      </c>
      <c r="AO456" s="210" t="str">
        <f t="shared" si="148"/>
        <v/>
      </c>
    </row>
    <row r="457" spans="2:41" ht="12.45" customHeight="1" x14ac:dyDescent="0.3">
      <c r="B457" s="456"/>
      <c r="C457" s="430"/>
      <c r="D457" s="426" t="s">
        <v>110</v>
      </c>
      <c r="E457" s="243" t="s">
        <v>46</v>
      </c>
      <c r="F457" s="203" t="s">
        <v>38</v>
      </c>
      <c r="G457" s="203"/>
      <c r="H457" s="203"/>
      <c r="I457" s="202"/>
      <c r="J457" s="244"/>
      <c r="K457" s="244"/>
      <c r="L457" s="203"/>
      <c r="M457" s="203"/>
      <c r="N457" s="250"/>
      <c r="O457" s="251"/>
      <c r="P457" s="251"/>
      <c r="Q457" s="251"/>
      <c r="R457" s="251"/>
      <c r="S457" s="251"/>
      <c r="T457" s="251"/>
      <c r="U457" s="251"/>
      <c r="V457" s="251"/>
      <c r="W457" s="251"/>
      <c r="X457" s="236"/>
      <c r="Y457" s="240"/>
      <c r="Z457" s="236"/>
      <c r="AA457" s="236"/>
      <c r="AB457" s="240"/>
      <c r="AC457" s="236"/>
      <c r="AD457" s="237"/>
      <c r="AE457" s="238"/>
      <c r="AF457" s="236"/>
      <c r="AG457" s="236"/>
      <c r="AH457" s="249"/>
      <c r="AI457" s="249"/>
      <c r="AJ457" s="236"/>
      <c r="AK457" s="236"/>
      <c r="AL457" s="236"/>
      <c r="AM457" s="236"/>
      <c r="AN457" s="254"/>
      <c r="AO457" s="255"/>
    </row>
    <row r="458" spans="2:41" ht="12.45" customHeight="1" x14ac:dyDescent="0.3">
      <c r="B458" s="456"/>
      <c r="C458" s="430"/>
      <c r="D458" s="424"/>
      <c r="E458" s="245" t="s">
        <v>109</v>
      </c>
      <c r="F458" s="203" t="s">
        <v>38</v>
      </c>
      <c r="G458" s="246"/>
      <c r="H458" s="203"/>
      <c r="I458" s="231"/>
      <c r="J458" s="203"/>
      <c r="K458" s="218"/>
      <c r="L458" s="247"/>
      <c r="M458" s="247"/>
      <c r="N458" s="203"/>
      <c r="O458" s="236"/>
      <c r="P458" s="236"/>
      <c r="Q458" s="236"/>
      <c r="R458" s="236"/>
      <c r="S458" s="236"/>
      <c r="T458" s="236"/>
      <c r="U458" s="236"/>
      <c r="V458" s="236"/>
      <c r="W458" s="236"/>
      <c r="X458" s="236"/>
      <c r="Y458" s="240"/>
      <c r="Z458" s="236"/>
      <c r="AA458" s="236"/>
      <c r="AB458" s="240"/>
      <c r="AC458" s="249"/>
      <c r="AD458" s="252"/>
      <c r="AE458" s="253"/>
      <c r="AF458" s="236"/>
      <c r="AG458" s="249"/>
      <c r="AH458" s="249"/>
      <c r="AI458" s="249"/>
      <c r="AJ458" s="249"/>
      <c r="AK458" s="249"/>
      <c r="AL458" s="249"/>
      <c r="AM458" s="236"/>
      <c r="AN458" s="240"/>
      <c r="AO458" s="242"/>
    </row>
    <row r="459" spans="2:41" ht="12.45" customHeight="1" x14ac:dyDescent="0.3">
      <c r="B459" s="456"/>
      <c r="C459" s="430"/>
      <c r="D459" s="424"/>
      <c r="E459" s="245" t="s">
        <v>127</v>
      </c>
      <c r="F459" s="203" t="s">
        <v>38</v>
      </c>
      <c r="G459" s="202"/>
      <c r="H459" s="203"/>
      <c r="I459" s="203"/>
      <c r="J459" s="247"/>
      <c r="K459" s="248"/>
      <c r="L459" s="203"/>
      <c r="M459" s="203"/>
      <c r="N459" s="247"/>
      <c r="O459" s="249"/>
      <c r="P459" s="249"/>
      <c r="Q459" s="249"/>
      <c r="R459" s="249"/>
      <c r="S459" s="249"/>
      <c r="T459" s="249"/>
      <c r="U459" s="249"/>
      <c r="V459" s="249"/>
      <c r="W459" s="249"/>
      <c r="X459" s="236"/>
      <c r="Y459" s="240"/>
      <c r="Z459" s="236"/>
      <c r="AA459" s="236"/>
      <c r="AB459" s="240"/>
      <c r="AC459" s="249"/>
      <c r="AD459" s="252"/>
      <c r="AE459" s="253"/>
      <c r="AF459" s="236"/>
      <c r="AG459" s="249"/>
      <c r="AH459" s="236"/>
      <c r="AI459" s="236"/>
      <c r="AJ459" s="236"/>
      <c r="AK459" s="236"/>
      <c r="AL459" s="236"/>
      <c r="AM459" s="236"/>
      <c r="AN459" s="240"/>
      <c r="AO459" s="242"/>
    </row>
    <row r="460" spans="2:41" ht="12.45" customHeight="1" x14ac:dyDescent="0.3">
      <c r="B460" s="456"/>
      <c r="C460" s="430"/>
      <c r="D460" s="425"/>
      <c r="E460" s="220" t="s">
        <v>126</v>
      </c>
      <c r="F460" s="321" t="s">
        <v>38</v>
      </c>
      <c r="G460" s="259" t="str">
        <f>IF(AND(G457&lt;&gt;"",G458&lt;&gt;"",G459&lt;&gt;""),G457*G458*G459,"")</f>
        <v/>
      </c>
      <c r="H460" s="259" t="str">
        <f t="shared" ref="H460:AO460" si="149">IF(AND(H457&lt;&gt;"",H458&lt;&gt;"",H459&lt;&gt;""),H457*H458*H459,"")</f>
        <v/>
      </c>
      <c r="I460" s="259" t="str">
        <f t="shared" si="149"/>
        <v/>
      </c>
      <c r="J460" s="259" t="str">
        <f t="shared" si="149"/>
        <v/>
      </c>
      <c r="K460" s="259" t="str">
        <f t="shared" si="149"/>
        <v/>
      </c>
      <c r="L460" s="259" t="str">
        <f t="shared" si="149"/>
        <v/>
      </c>
      <c r="M460" s="259" t="str">
        <f t="shared" si="149"/>
        <v/>
      </c>
      <c r="N460" s="259" t="str">
        <f t="shared" si="149"/>
        <v/>
      </c>
      <c r="O460" s="259" t="str">
        <f t="shared" si="149"/>
        <v/>
      </c>
      <c r="P460" s="259" t="str">
        <f t="shared" si="149"/>
        <v/>
      </c>
      <c r="Q460" s="259" t="str">
        <f t="shared" si="149"/>
        <v/>
      </c>
      <c r="R460" s="259" t="str">
        <f t="shared" si="149"/>
        <v/>
      </c>
      <c r="S460" s="259" t="str">
        <f t="shared" si="149"/>
        <v/>
      </c>
      <c r="T460" s="259" t="str">
        <f t="shared" si="149"/>
        <v/>
      </c>
      <c r="U460" s="259" t="str">
        <f t="shared" si="149"/>
        <v/>
      </c>
      <c r="V460" s="259" t="str">
        <f t="shared" si="149"/>
        <v/>
      </c>
      <c r="W460" s="259" t="str">
        <f t="shared" si="149"/>
        <v/>
      </c>
      <c r="X460" s="259" t="str">
        <f t="shared" si="149"/>
        <v/>
      </c>
      <c r="Y460" s="260" t="str">
        <f t="shared" si="149"/>
        <v/>
      </c>
      <c r="Z460" s="261" t="str">
        <f t="shared" si="149"/>
        <v/>
      </c>
      <c r="AA460" s="259" t="str">
        <f t="shared" si="149"/>
        <v/>
      </c>
      <c r="AB460" s="260" t="str">
        <f t="shared" si="149"/>
        <v/>
      </c>
      <c r="AC460" s="261" t="str">
        <f t="shared" si="149"/>
        <v/>
      </c>
      <c r="AD460" s="259" t="str">
        <f t="shared" si="149"/>
        <v/>
      </c>
      <c r="AE460" s="259" t="str">
        <f t="shared" si="149"/>
        <v/>
      </c>
      <c r="AF460" s="259" t="str">
        <f t="shared" si="149"/>
        <v/>
      </c>
      <c r="AG460" s="259" t="str">
        <f t="shared" si="149"/>
        <v/>
      </c>
      <c r="AH460" s="259" t="str">
        <f t="shared" si="149"/>
        <v/>
      </c>
      <c r="AI460" s="259" t="str">
        <f t="shared" si="149"/>
        <v/>
      </c>
      <c r="AJ460" s="259" t="str">
        <f t="shared" si="149"/>
        <v/>
      </c>
      <c r="AK460" s="259" t="str">
        <f t="shared" si="149"/>
        <v/>
      </c>
      <c r="AL460" s="259" t="str">
        <f t="shared" si="149"/>
        <v/>
      </c>
      <c r="AM460" s="259" t="str">
        <f t="shared" si="149"/>
        <v/>
      </c>
      <c r="AN460" s="259" t="str">
        <f t="shared" si="149"/>
        <v/>
      </c>
      <c r="AO460" s="262" t="str">
        <f t="shared" si="149"/>
        <v/>
      </c>
    </row>
    <row r="461" spans="2:41" ht="12.45" customHeight="1" x14ac:dyDescent="0.3">
      <c r="B461" s="456"/>
      <c r="C461" s="430"/>
      <c r="D461" s="426" t="s">
        <v>110</v>
      </c>
      <c r="E461" s="243" t="s">
        <v>46</v>
      </c>
      <c r="F461" s="203" t="s">
        <v>38</v>
      </c>
      <c r="G461" s="247"/>
      <c r="H461" s="247"/>
      <c r="I461" s="256"/>
      <c r="J461" s="257"/>
      <c r="K461" s="257"/>
      <c r="L461" s="247"/>
      <c r="M461" s="247"/>
      <c r="N461" s="250"/>
      <c r="O461" s="251"/>
      <c r="P461" s="251"/>
      <c r="Q461" s="251"/>
      <c r="R461" s="251"/>
      <c r="S461" s="251"/>
      <c r="T461" s="251"/>
      <c r="U461" s="251"/>
      <c r="V461" s="251"/>
      <c r="W461" s="251"/>
      <c r="X461" s="249"/>
      <c r="Y461" s="254"/>
      <c r="Z461" s="249"/>
      <c r="AA461" s="249"/>
      <c r="AB461" s="254"/>
      <c r="AC461" s="249"/>
      <c r="AD461" s="252"/>
      <c r="AE461" s="258"/>
      <c r="AF461" s="249"/>
      <c r="AG461" s="249"/>
      <c r="AH461" s="249"/>
      <c r="AI461" s="249"/>
      <c r="AJ461" s="249"/>
      <c r="AK461" s="249"/>
      <c r="AL461" s="249"/>
      <c r="AM461" s="249"/>
      <c r="AN461" s="254"/>
      <c r="AO461" s="255"/>
    </row>
    <row r="462" spans="2:41" ht="12.45" customHeight="1" x14ac:dyDescent="0.3">
      <c r="B462" s="456"/>
      <c r="C462" s="430"/>
      <c r="D462" s="424"/>
      <c r="E462" s="245" t="s">
        <v>109</v>
      </c>
      <c r="F462" s="203" t="s">
        <v>38</v>
      </c>
      <c r="G462" s="246"/>
      <c r="H462" s="203"/>
      <c r="I462" s="231"/>
      <c r="J462" s="203"/>
      <c r="K462" s="218"/>
      <c r="L462" s="247"/>
      <c r="M462" s="247"/>
      <c r="N462" s="203"/>
      <c r="O462" s="236"/>
      <c r="P462" s="236"/>
      <c r="Q462" s="236"/>
      <c r="R462" s="236"/>
      <c r="S462" s="236"/>
      <c r="T462" s="236"/>
      <c r="U462" s="236"/>
      <c r="V462" s="236"/>
      <c r="W462" s="236"/>
      <c r="X462" s="236"/>
      <c r="Y462" s="240"/>
      <c r="Z462" s="236"/>
      <c r="AA462" s="236"/>
      <c r="AB462" s="240"/>
      <c r="AC462" s="249"/>
      <c r="AD462" s="252"/>
      <c r="AE462" s="253"/>
      <c r="AF462" s="236"/>
      <c r="AG462" s="249"/>
      <c r="AH462" s="249"/>
      <c r="AI462" s="249"/>
      <c r="AJ462" s="249"/>
      <c r="AK462" s="249"/>
      <c r="AL462" s="249"/>
      <c r="AM462" s="236"/>
      <c r="AN462" s="240"/>
      <c r="AO462" s="242"/>
    </row>
    <row r="463" spans="2:41" ht="12.45" customHeight="1" x14ac:dyDescent="0.3">
      <c r="B463" s="456"/>
      <c r="C463" s="430"/>
      <c r="D463" s="424"/>
      <c r="E463" s="245" t="s">
        <v>127</v>
      </c>
      <c r="F463" s="203" t="s">
        <v>38</v>
      </c>
      <c r="G463" s="202"/>
      <c r="H463" s="203"/>
      <c r="I463" s="203"/>
      <c r="J463" s="203"/>
      <c r="K463" s="218"/>
      <c r="L463" s="203"/>
      <c r="M463" s="203"/>
      <c r="N463" s="203"/>
      <c r="O463" s="236"/>
      <c r="P463" s="236"/>
      <c r="Q463" s="236"/>
      <c r="R463" s="236"/>
      <c r="S463" s="236"/>
      <c r="T463" s="236"/>
      <c r="U463" s="236"/>
      <c r="V463" s="236"/>
      <c r="W463" s="236"/>
      <c r="X463" s="236"/>
      <c r="Y463" s="240"/>
      <c r="Z463" s="236"/>
      <c r="AA463" s="236"/>
      <c r="AB463" s="240"/>
      <c r="AC463" s="236"/>
      <c r="AD463" s="237"/>
      <c r="AE463" s="263"/>
      <c r="AF463" s="236"/>
      <c r="AG463" s="236"/>
      <c r="AH463" s="236"/>
      <c r="AI463" s="236"/>
      <c r="AJ463" s="236"/>
      <c r="AK463" s="236"/>
      <c r="AL463" s="236"/>
      <c r="AM463" s="236"/>
      <c r="AN463" s="240"/>
      <c r="AO463" s="242"/>
    </row>
    <row r="464" spans="2:41" ht="12.45" customHeight="1" x14ac:dyDescent="0.3">
      <c r="B464" s="456"/>
      <c r="C464" s="430"/>
      <c r="D464" s="425"/>
      <c r="E464" s="221" t="s">
        <v>126</v>
      </c>
      <c r="F464" s="321" t="s">
        <v>38</v>
      </c>
      <c r="G464" s="259" t="str">
        <f>IF(AND(G461&lt;&gt;"",G462&lt;&gt;"",G463&lt;&gt;""),G461*G462*G463,"")</f>
        <v/>
      </c>
      <c r="H464" s="259" t="str">
        <f t="shared" ref="H464:AO464" si="150">IF(AND(H461&lt;&gt;"",H462&lt;&gt;"",H463&lt;&gt;""),H461*H462*H463,"")</f>
        <v/>
      </c>
      <c r="I464" s="259" t="str">
        <f t="shared" si="150"/>
        <v/>
      </c>
      <c r="J464" s="259" t="str">
        <f t="shared" si="150"/>
        <v/>
      </c>
      <c r="K464" s="259" t="str">
        <f t="shared" si="150"/>
        <v/>
      </c>
      <c r="L464" s="259" t="str">
        <f t="shared" si="150"/>
        <v/>
      </c>
      <c r="M464" s="259" t="str">
        <f t="shared" si="150"/>
        <v/>
      </c>
      <c r="N464" s="259" t="str">
        <f t="shared" si="150"/>
        <v/>
      </c>
      <c r="O464" s="259" t="str">
        <f t="shared" si="150"/>
        <v/>
      </c>
      <c r="P464" s="259" t="str">
        <f t="shared" si="150"/>
        <v/>
      </c>
      <c r="Q464" s="259" t="str">
        <f t="shared" si="150"/>
        <v/>
      </c>
      <c r="R464" s="259" t="str">
        <f t="shared" si="150"/>
        <v/>
      </c>
      <c r="S464" s="259" t="str">
        <f t="shared" si="150"/>
        <v/>
      </c>
      <c r="T464" s="259" t="str">
        <f t="shared" si="150"/>
        <v/>
      </c>
      <c r="U464" s="259" t="str">
        <f t="shared" si="150"/>
        <v/>
      </c>
      <c r="V464" s="259" t="str">
        <f t="shared" si="150"/>
        <v/>
      </c>
      <c r="W464" s="259" t="str">
        <f t="shared" si="150"/>
        <v/>
      </c>
      <c r="X464" s="259" t="str">
        <f t="shared" si="150"/>
        <v/>
      </c>
      <c r="Y464" s="259" t="str">
        <f t="shared" si="150"/>
        <v/>
      </c>
      <c r="Z464" s="259" t="str">
        <f t="shared" si="150"/>
        <v/>
      </c>
      <c r="AA464" s="259" t="str">
        <f t="shared" si="150"/>
        <v/>
      </c>
      <c r="AB464" s="259" t="str">
        <f t="shared" si="150"/>
        <v/>
      </c>
      <c r="AC464" s="259" t="str">
        <f t="shared" si="150"/>
        <v/>
      </c>
      <c r="AD464" s="259" t="str">
        <f t="shared" si="150"/>
        <v/>
      </c>
      <c r="AE464" s="259" t="str">
        <f t="shared" si="150"/>
        <v/>
      </c>
      <c r="AF464" s="259" t="str">
        <f t="shared" si="150"/>
        <v/>
      </c>
      <c r="AG464" s="259" t="str">
        <f t="shared" si="150"/>
        <v/>
      </c>
      <c r="AH464" s="259" t="str">
        <f t="shared" si="150"/>
        <v/>
      </c>
      <c r="AI464" s="259" t="str">
        <f t="shared" si="150"/>
        <v/>
      </c>
      <c r="AJ464" s="259" t="str">
        <f t="shared" si="150"/>
        <v/>
      </c>
      <c r="AK464" s="259" t="str">
        <f t="shared" si="150"/>
        <v/>
      </c>
      <c r="AL464" s="259" t="str">
        <f t="shared" si="150"/>
        <v/>
      </c>
      <c r="AM464" s="259" t="str">
        <f t="shared" si="150"/>
        <v/>
      </c>
      <c r="AN464" s="259" t="str">
        <f t="shared" si="150"/>
        <v/>
      </c>
      <c r="AO464" s="262" t="str">
        <f t="shared" si="150"/>
        <v/>
      </c>
    </row>
    <row r="465" spans="2:41" ht="12.45" customHeight="1" x14ac:dyDescent="0.3">
      <c r="B465" s="456"/>
      <c r="C465" s="430"/>
      <c r="D465" s="426" t="s">
        <v>110</v>
      </c>
      <c r="E465" s="264" t="s">
        <v>46</v>
      </c>
      <c r="F465" s="203" t="s">
        <v>38</v>
      </c>
      <c r="G465" s="247"/>
      <c r="H465" s="247"/>
      <c r="I465" s="256"/>
      <c r="J465" s="257"/>
      <c r="K465" s="257"/>
      <c r="L465" s="247"/>
      <c r="M465" s="247"/>
      <c r="N465" s="250"/>
      <c r="O465" s="251"/>
      <c r="P465" s="251"/>
      <c r="Q465" s="251"/>
      <c r="R465" s="251"/>
      <c r="S465" s="251"/>
      <c r="T465" s="251"/>
      <c r="U465" s="251"/>
      <c r="V465" s="251"/>
      <c r="W465" s="251"/>
      <c r="X465" s="249"/>
      <c r="Y465" s="254"/>
      <c r="Z465" s="249"/>
      <c r="AA465" s="249"/>
      <c r="AB465" s="254"/>
      <c r="AC465" s="249"/>
      <c r="AD465" s="252"/>
      <c r="AE465" s="258"/>
      <c r="AF465" s="249"/>
      <c r="AG465" s="249"/>
      <c r="AH465" s="249"/>
      <c r="AI465" s="249"/>
      <c r="AJ465" s="249"/>
      <c r="AK465" s="249"/>
      <c r="AL465" s="249"/>
      <c r="AM465" s="249"/>
      <c r="AN465" s="254"/>
      <c r="AO465" s="255"/>
    </row>
    <row r="466" spans="2:41" ht="12.45" customHeight="1" x14ac:dyDescent="0.3">
      <c r="B466" s="456"/>
      <c r="C466" s="430"/>
      <c r="D466" s="424"/>
      <c r="E466" s="245" t="s">
        <v>109</v>
      </c>
      <c r="F466" s="203" t="s">
        <v>38</v>
      </c>
      <c r="G466" s="246"/>
      <c r="H466" s="203"/>
      <c r="I466" s="231"/>
      <c r="J466" s="203"/>
      <c r="K466" s="218"/>
      <c r="L466" s="247"/>
      <c r="M466" s="247"/>
      <c r="N466" s="203"/>
      <c r="O466" s="236"/>
      <c r="P466" s="236"/>
      <c r="Q466" s="236"/>
      <c r="R466" s="236"/>
      <c r="S466" s="236"/>
      <c r="T466" s="236"/>
      <c r="U466" s="236"/>
      <c r="V466" s="236"/>
      <c r="W466" s="236"/>
      <c r="X466" s="236"/>
      <c r="Y466" s="240"/>
      <c r="Z466" s="236"/>
      <c r="AA466" s="236"/>
      <c r="AB466" s="240"/>
      <c r="AC466" s="249"/>
      <c r="AD466" s="252"/>
      <c r="AE466" s="253"/>
      <c r="AF466" s="236"/>
      <c r="AG466" s="249"/>
      <c r="AH466" s="249"/>
      <c r="AI466" s="249"/>
      <c r="AJ466" s="249"/>
      <c r="AK466" s="249"/>
      <c r="AL466" s="249"/>
      <c r="AM466" s="236"/>
      <c r="AN466" s="240"/>
      <c r="AO466" s="242"/>
    </row>
    <row r="467" spans="2:41" ht="12.45" customHeight="1" x14ac:dyDescent="0.3">
      <c r="B467" s="456"/>
      <c r="C467" s="430"/>
      <c r="D467" s="424"/>
      <c r="E467" s="245" t="s">
        <v>127</v>
      </c>
      <c r="F467" s="203" t="s">
        <v>38</v>
      </c>
      <c r="G467" s="202"/>
      <c r="H467" s="203"/>
      <c r="I467" s="203"/>
      <c r="J467" s="203"/>
      <c r="K467" s="218"/>
      <c r="L467" s="203"/>
      <c r="M467" s="203"/>
      <c r="N467" s="203"/>
      <c r="O467" s="236"/>
      <c r="P467" s="236"/>
      <c r="Q467" s="236"/>
      <c r="R467" s="236"/>
      <c r="S467" s="236"/>
      <c r="T467" s="236"/>
      <c r="U467" s="236"/>
      <c r="V467" s="236"/>
      <c r="W467" s="236"/>
      <c r="X467" s="236"/>
      <c r="Y467" s="240"/>
      <c r="Z467" s="236"/>
      <c r="AA467" s="236"/>
      <c r="AB467" s="240"/>
      <c r="AC467" s="236"/>
      <c r="AD467" s="237"/>
      <c r="AE467" s="263"/>
      <c r="AF467" s="236"/>
      <c r="AG467" s="236"/>
      <c r="AH467" s="236"/>
      <c r="AI467" s="236"/>
      <c r="AJ467" s="236"/>
      <c r="AK467" s="236"/>
      <c r="AL467" s="236"/>
      <c r="AM467" s="236"/>
      <c r="AN467" s="240"/>
      <c r="AO467" s="242"/>
    </row>
    <row r="468" spans="2:41" ht="12.45" customHeight="1" x14ac:dyDescent="0.3">
      <c r="B468" s="456"/>
      <c r="C468" s="430"/>
      <c r="D468" s="425"/>
      <c r="E468" s="221" t="s">
        <v>126</v>
      </c>
      <c r="F468" s="321" t="s">
        <v>38</v>
      </c>
      <c r="G468" s="259" t="str">
        <f>IF(AND(G465&lt;&gt;"",G466&lt;&gt;"",G467&lt;&gt;""),G465*G466*G467,"")</f>
        <v/>
      </c>
      <c r="H468" s="259" t="str">
        <f t="shared" ref="H468:AO468" si="151">IF(AND(H465&lt;&gt;"",H466&lt;&gt;"",H467&lt;&gt;""),H465*H466*H467,"")</f>
        <v/>
      </c>
      <c r="I468" s="259" t="str">
        <f t="shared" si="151"/>
        <v/>
      </c>
      <c r="J468" s="259" t="str">
        <f t="shared" si="151"/>
        <v/>
      </c>
      <c r="K468" s="259" t="str">
        <f t="shared" si="151"/>
        <v/>
      </c>
      <c r="L468" s="259" t="str">
        <f t="shared" si="151"/>
        <v/>
      </c>
      <c r="M468" s="259" t="str">
        <f t="shared" si="151"/>
        <v/>
      </c>
      <c r="N468" s="259" t="str">
        <f t="shared" si="151"/>
        <v/>
      </c>
      <c r="O468" s="259" t="str">
        <f t="shared" si="151"/>
        <v/>
      </c>
      <c r="P468" s="259" t="str">
        <f t="shared" si="151"/>
        <v/>
      </c>
      <c r="Q468" s="259" t="str">
        <f t="shared" si="151"/>
        <v/>
      </c>
      <c r="R468" s="259" t="str">
        <f t="shared" si="151"/>
        <v/>
      </c>
      <c r="S468" s="259" t="str">
        <f t="shared" si="151"/>
        <v/>
      </c>
      <c r="T468" s="259" t="str">
        <f t="shared" si="151"/>
        <v/>
      </c>
      <c r="U468" s="259" t="str">
        <f t="shared" si="151"/>
        <v/>
      </c>
      <c r="V468" s="259" t="str">
        <f t="shared" si="151"/>
        <v/>
      </c>
      <c r="W468" s="259" t="str">
        <f t="shared" si="151"/>
        <v/>
      </c>
      <c r="X468" s="259" t="str">
        <f t="shared" si="151"/>
        <v/>
      </c>
      <c r="Y468" s="259" t="str">
        <f t="shared" si="151"/>
        <v/>
      </c>
      <c r="Z468" s="259" t="str">
        <f t="shared" si="151"/>
        <v/>
      </c>
      <c r="AA468" s="259" t="str">
        <f t="shared" si="151"/>
        <v/>
      </c>
      <c r="AB468" s="259" t="str">
        <f t="shared" si="151"/>
        <v/>
      </c>
      <c r="AC468" s="259" t="str">
        <f t="shared" si="151"/>
        <v/>
      </c>
      <c r="AD468" s="259" t="str">
        <f t="shared" si="151"/>
        <v/>
      </c>
      <c r="AE468" s="259" t="str">
        <f t="shared" si="151"/>
        <v/>
      </c>
      <c r="AF468" s="259" t="str">
        <f t="shared" si="151"/>
        <v/>
      </c>
      <c r="AG468" s="259" t="str">
        <f t="shared" si="151"/>
        <v/>
      </c>
      <c r="AH468" s="259" t="str">
        <f t="shared" si="151"/>
        <v/>
      </c>
      <c r="AI468" s="259" t="str">
        <f t="shared" si="151"/>
        <v/>
      </c>
      <c r="AJ468" s="259" t="str">
        <f t="shared" si="151"/>
        <v/>
      </c>
      <c r="AK468" s="259" t="str">
        <f t="shared" si="151"/>
        <v/>
      </c>
      <c r="AL468" s="259" t="str">
        <f t="shared" si="151"/>
        <v/>
      </c>
      <c r="AM468" s="259" t="str">
        <f t="shared" si="151"/>
        <v/>
      </c>
      <c r="AN468" s="259" t="str">
        <f t="shared" si="151"/>
        <v/>
      </c>
      <c r="AO468" s="262" t="str">
        <f t="shared" si="151"/>
        <v/>
      </c>
    </row>
    <row r="469" spans="2:41" ht="12.45" customHeight="1" x14ac:dyDescent="0.3">
      <c r="B469" s="456"/>
      <c r="C469" s="430"/>
      <c r="D469" s="426" t="s">
        <v>110</v>
      </c>
      <c r="E469" s="264" t="s">
        <v>46</v>
      </c>
      <c r="F469" s="203" t="s">
        <v>38</v>
      </c>
      <c r="G469" s="247"/>
      <c r="H469" s="247"/>
      <c r="I469" s="256"/>
      <c r="J469" s="257"/>
      <c r="K469" s="257"/>
      <c r="L469" s="247"/>
      <c r="M469" s="247"/>
      <c r="N469" s="250"/>
      <c r="O469" s="251"/>
      <c r="P469" s="251"/>
      <c r="Q469" s="251"/>
      <c r="R469" s="251"/>
      <c r="S469" s="251"/>
      <c r="T469" s="251"/>
      <c r="U469" s="251"/>
      <c r="V469" s="251"/>
      <c r="W469" s="251"/>
      <c r="X469" s="249"/>
      <c r="Y469" s="254"/>
      <c r="Z469" s="249"/>
      <c r="AA469" s="249"/>
      <c r="AB469" s="254"/>
      <c r="AC469" s="249"/>
      <c r="AD469" s="252"/>
      <c r="AE469" s="258"/>
      <c r="AF469" s="249"/>
      <c r="AG469" s="249"/>
      <c r="AH469" s="249"/>
      <c r="AI469" s="249"/>
      <c r="AJ469" s="249"/>
      <c r="AK469" s="249"/>
      <c r="AL469" s="249"/>
      <c r="AM469" s="249"/>
      <c r="AN469" s="254"/>
      <c r="AO469" s="255"/>
    </row>
    <row r="470" spans="2:41" ht="12.45" customHeight="1" x14ac:dyDescent="0.3">
      <c r="B470" s="456"/>
      <c r="C470" s="430"/>
      <c r="D470" s="424"/>
      <c r="E470" s="245" t="s">
        <v>109</v>
      </c>
      <c r="F470" s="203" t="s">
        <v>38</v>
      </c>
      <c r="G470" s="246"/>
      <c r="H470" s="203"/>
      <c r="I470" s="231"/>
      <c r="J470" s="203"/>
      <c r="K470" s="218"/>
      <c r="L470" s="247"/>
      <c r="M470" s="247"/>
      <c r="N470" s="203"/>
      <c r="O470" s="236"/>
      <c r="P470" s="236"/>
      <c r="Q470" s="236"/>
      <c r="R470" s="236"/>
      <c r="S470" s="236"/>
      <c r="T470" s="236"/>
      <c r="U470" s="236"/>
      <c r="V470" s="236"/>
      <c r="W470" s="236"/>
      <c r="X470" s="236"/>
      <c r="Y470" s="240"/>
      <c r="Z470" s="236"/>
      <c r="AA470" s="236"/>
      <c r="AB470" s="240"/>
      <c r="AC470" s="249"/>
      <c r="AD470" s="252"/>
      <c r="AE470" s="253"/>
      <c r="AF470" s="236"/>
      <c r="AG470" s="249"/>
      <c r="AH470" s="249"/>
      <c r="AI470" s="249"/>
      <c r="AJ470" s="249"/>
      <c r="AK470" s="249"/>
      <c r="AL470" s="249"/>
      <c r="AM470" s="236"/>
      <c r="AN470" s="240"/>
      <c r="AO470" s="242"/>
    </row>
    <row r="471" spans="2:41" ht="12.45" customHeight="1" x14ac:dyDescent="0.3">
      <c r="B471" s="456"/>
      <c r="C471" s="430"/>
      <c r="D471" s="424"/>
      <c r="E471" s="245" t="s">
        <v>127</v>
      </c>
      <c r="F471" s="203" t="s">
        <v>38</v>
      </c>
      <c r="G471" s="202"/>
      <c r="H471" s="203"/>
      <c r="I471" s="203"/>
      <c r="J471" s="203"/>
      <c r="K471" s="218"/>
      <c r="L471" s="203"/>
      <c r="M471" s="203"/>
      <c r="N471" s="203"/>
      <c r="O471" s="236"/>
      <c r="P471" s="236"/>
      <c r="Q471" s="236"/>
      <c r="R471" s="236"/>
      <c r="S471" s="236"/>
      <c r="T471" s="236"/>
      <c r="U471" s="236"/>
      <c r="V471" s="236"/>
      <c r="W471" s="236"/>
      <c r="X471" s="236"/>
      <c r="Y471" s="240"/>
      <c r="Z471" s="236"/>
      <c r="AA471" s="236"/>
      <c r="AB471" s="240"/>
      <c r="AC471" s="236"/>
      <c r="AD471" s="237"/>
      <c r="AE471" s="263"/>
      <c r="AF471" s="236"/>
      <c r="AG471" s="236"/>
      <c r="AH471" s="236"/>
      <c r="AI471" s="236"/>
      <c r="AJ471" s="236"/>
      <c r="AK471" s="236"/>
      <c r="AL471" s="236"/>
      <c r="AM471" s="236"/>
      <c r="AN471" s="240"/>
      <c r="AO471" s="242"/>
    </row>
    <row r="472" spans="2:41" ht="12.45" customHeight="1" x14ac:dyDescent="0.3">
      <c r="B472" s="456"/>
      <c r="C472" s="430"/>
      <c r="D472" s="425"/>
      <c r="E472" s="221" t="s">
        <v>126</v>
      </c>
      <c r="F472" s="321" t="s">
        <v>38</v>
      </c>
      <c r="G472" s="259" t="str">
        <f>IF(AND(G469&lt;&gt;"",G470&lt;&gt;"",G471&lt;&gt;""),G469*G470*G471,"")</f>
        <v/>
      </c>
      <c r="H472" s="259" t="str">
        <f t="shared" ref="H472:AO472" si="152">IF(AND(H469&lt;&gt;"",H470&lt;&gt;"",H471&lt;&gt;""),H469*H470*H471,"")</f>
        <v/>
      </c>
      <c r="I472" s="259" t="str">
        <f t="shared" si="152"/>
        <v/>
      </c>
      <c r="J472" s="259" t="str">
        <f t="shared" si="152"/>
        <v/>
      </c>
      <c r="K472" s="259" t="str">
        <f t="shared" si="152"/>
        <v/>
      </c>
      <c r="L472" s="259" t="str">
        <f t="shared" si="152"/>
        <v/>
      </c>
      <c r="M472" s="259" t="str">
        <f t="shared" si="152"/>
        <v/>
      </c>
      <c r="N472" s="259" t="str">
        <f t="shared" si="152"/>
        <v/>
      </c>
      <c r="O472" s="259" t="str">
        <f t="shared" si="152"/>
        <v/>
      </c>
      <c r="P472" s="259" t="str">
        <f t="shared" si="152"/>
        <v/>
      </c>
      <c r="Q472" s="259" t="str">
        <f t="shared" si="152"/>
        <v/>
      </c>
      <c r="R472" s="259" t="str">
        <f t="shared" si="152"/>
        <v/>
      </c>
      <c r="S472" s="259" t="str">
        <f t="shared" si="152"/>
        <v/>
      </c>
      <c r="T472" s="259" t="str">
        <f t="shared" si="152"/>
        <v/>
      </c>
      <c r="U472" s="259" t="str">
        <f t="shared" si="152"/>
        <v/>
      </c>
      <c r="V472" s="259" t="str">
        <f t="shared" si="152"/>
        <v/>
      </c>
      <c r="W472" s="259" t="str">
        <f t="shared" si="152"/>
        <v/>
      </c>
      <c r="X472" s="259" t="str">
        <f t="shared" si="152"/>
        <v/>
      </c>
      <c r="Y472" s="259" t="str">
        <f t="shared" si="152"/>
        <v/>
      </c>
      <c r="Z472" s="259" t="str">
        <f t="shared" si="152"/>
        <v/>
      </c>
      <c r="AA472" s="259" t="str">
        <f t="shared" si="152"/>
        <v/>
      </c>
      <c r="AB472" s="259" t="str">
        <f t="shared" si="152"/>
        <v/>
      </c>
      <c r="AC472" s="259" t="str">
        <f t="shared" si="152"/>
        <v/>
      </c>
      <c r="AD472" s="259" t="str">
        <f t="shared" si="152"/>
        <v/>
      </c>
      <c r="AE472" s="259" t="str">
        <f t="shared" si="152"/>
        <v/>
      </c>
      <c r="AF472" s="259" t="str">
        <f t="shared" si="152"/>
        <v/>
      </c>
      <c r="AG472" s="259" t="str">
        <f t="shared" si="152"/>
        <v/>
      </c>
      <c r="AH472" s="259" t="str">
        <f t="shared" si="152"/>
        <v/>
      </c>
      <c r="AI472" s="259" t="str">
        <f t="shared" si="152"/>
        <v/>
      </c>
      <c r="AJ472" s="259" t="str">
        <f t="shared" si="152"/>
        <v/>
      </c>
      <c r="AK472" s="259" t="str">
        <f t="shared" si="152"/>
        <v/>
      </c>
      <c r="AL472" s="259" t="str">
        <f t="shared" si="152"/>
        <v/>
      </c>
      <c r="AM472" s="259" t="str">
        <f t="shared" si="152"/>
        <v/>
      </c>
      <c r="AN472" s="259" t="str">
        <f t="shared" si="152"/>
        <v/>
      </c>
      <c r="AO472" s="262" t="str">
        <f t="shared" si="152"/>
        <v/>
      </c>
    </row>
    <row r="473" spans="2:41" ht="12.45" customHeight="1" x14ac:dyDescent="0.3">
      <c r="B473" s="456"/>
      <c r="C473" s="430"/>
      <c r="D473" s="426" t="s">
        <v>110</v>
      </c>
      <c r="E473" s="264" t="s">
        <v>46</v>
      </c>
      <c r="F473" s="203" t="s">
        <v>38</v>
      </c>
      <c r="G473" s="247"/>
      <c r="H473" s="247"/>
      <c r="I473" s="256"/>
      <c r="J473" s="257"/>
      <c r="K473" s="257"/>
      <c r="L473" s="247"/>
      <c r="M473" s="247"/>
      <c r="N473" s="250"/>
      <c r="O473" s="251"/>
      <c r="P473" s="251"/>
      <c r="Q473" s="251"/>
      <c r="R473" s="251"/>
      <c r="S473" s="251"/>
      <c r="T473" s="251"/>
      <c r="U473" s="251"/>
      <c r="V473" s="251"/>
      <c r="W473" s="251"/>
      <c r="X473" s="249"/>
      <c r="Y473" s="254"/>
      <c r="Z473" s="249"/>
      <c r="AA473" s="249"/>
      <c r="AB473" s="254"/>
      <c r="AC473" s="249"/>
      <c r="AD473" s="252"/>
      <c r="AE473" s="258"/>
      <c r="AF473" s="249"/>
      <c r="AG473" s="249"/>
      <c r="AH473" s="249"/>
      <c r="AI473" s="249"/>
      <c r="AJ473" s="249"/>
      <c r="AK473" s="249"/>
      <c r="AL473" s="249"/>
      <c r="AM473" s="249"/>
      <c r="AN473" s="254"/>
      <c r="AO473" s="255"/>
    </row>
    <row r="474" spans="2:41" ht="12.45" customHeight="1" x14ac:dyDescent="0.3">
      <c r="B474" s="456"/>
      <c r="C474" s="430"/>
      <c r="D474" s="424"/>
      <c r="E474" s="245" t="s">
        <v>109</v>
      </c>
      <c r="F474" s="203" t="s">
        <v>38</v>
      </c>
      <c r="G474" s="246"/>
      <c r="H474" s="203"/>
      <c r="I474" s="231"/>
      <c r="J474" s="203"/>
      <c r="K474" s="218"/>
      <c r="L474" s="247"/>
      <c r="M474" s="247"/>
      <c r="N474" s="203"/>
      <c r="O474" s="236"/>
      <c r="P474" s="236"/>
      <c r="Q474" s="236"/>
      <c r="R474" s="236"/>
      <c r="S474" s="236"/>
      <c r="T474" s="236"/>
      <c r="U474" s="236"/>
      <c r="V474" s="236"/>
      <c r="W474" s="236"/>
      <c r="X474" s="236"/>
      <c r="Y474" s="240"/>
      <c r="Z474" s="236"/>
      <c r="AA474" s="236"/>
      <c r="AB474" s="240"/>
      <c r="AC474" s="249"/>
      <c r="AD474" s="252"/>
      <c r="AE474" s="253"/>
      <c r="AF474" s="236"/>
      <c r="AG474" s="249"/>
      <c r="AH474" s="249"/>
      <c r="AI474" s="249"/>
      <c r="AJ474" s="249"/>
      <c r="AK474" s="249"/>
      <c r="AL474" s="249"/>
      <c r="AM474" s="236"/>
      <c r="AN474" s="240"/>
      <c r="AO474" s="242"/>
    </row>
    <row r="475" spans="2:41" ht="12.45" customHeight="1" x14ac:dyDescent="0.3">
      <c r="B475" s="456"/>
      <c r="C475" s="430"/>
      <c r="D475" s="424"/>
      <c r="E475" s="245" t="s">
        <v>127</v>
      </c>
      <c r="F475" s="203" t="s">
        <v>38</v>
      </c>
      <c r="G475" s="202"/>
      <c r="H475" s="203"/>
      <c r="I475" s="203"/>
      <c r="J475" s="203"/>
      <c r="K475" s="218"/>
      <c r="L475" s="203"/>
      <c r="M475" s="203"/>
      <c r="N475" s="203"/>
      <c r="O475" s="236"/>
      <c r="P475" s="236"/>
      <c r="Q475" s="236"/>
      <c r="R475" s="236"/>
      <c r="S475" s="236"/>
      <c r="T475" s="236"/>
      <c r="U475" s="236"/>
      <c r="V475" s="236"/>
      <c r="W475" s="236"/>
      <c r="X475" s="236"/>
      <c r="Y475" s="240"/>
      <c r="Z475" s="236"/>
      <c r="AA475" s="236"/>
      <c r="AB475" s="240"/>
      <c r="AC475" s="236"/>
      <c r="AD475" s="237"/>
      <c r="AE475" s="263"/>
      <c r="AF475" s="236"/>
      <c r="AG475" s="236"/>
      <c r="AH475" s="236"/>
      <c r="AI475" s="236"/>
      <c r="AJ475" s="236"/>
      <c r="AK475" s="236"/>
      <c r="AL475" s="236"/>
      <c r="AM475" s="236"/>
      <c r="AN475" s="240"/>
      <c r="AO475" s="242"/>
    </row>
    <row r="476" spans="2:41" ht="12.45" customHeight="1" x14ac:dyDescent="0.3">
      <c r="B476" s="456"/>
      <c r="C476" s="430"/>
      <c r="D476" s="425"/>
      <c r="E476" s="221" t="s">
        <v>126</v>
      </c>
      <c r="F476" s="321" t="s">
        <v>38</v>
      </c>
      <c r="G476" s="259" t="str">
        <f>IF(AND(G473&lt;&gt;"",G474&lt;&gt;"",G475&lt;&gt;""),G473*G474*G475,"")</f>
        <v/>
      </c>
      <c r="H476" s="259" t="str">
        <f t="shared" ref="H476:AO476" si="153">IF(AND(H473&lt;&gt;"",H474&lt;&gt;"",H475&lt;&gt;""),H473*H474*H475,"")</f>
        <v/>
      </c>
      <c r="I476" s="259" t="str">
        <f t="shared" si="153"/>
        <v/>
      </c>
      <c r="J476" s="259" t="str">
        <f t="shared" si="153"/>
        <v/>
      </c>
      <c r="K476" s="259" t="str">
        <f t="shared" si="153"/>
        <v/>
      </c>
      <c r="L476" s="259" t="str">
        <f t="shared" si="153"/>
        <v/>
      </c>
      <c r="M476" s="259" t="str">
        <f t="shared" si="153"/>
        <v/>
      </c>
      <c r="N476" s="259" t="str">
        <f t="shared" si="153"/>
        <v/>
      </c>
      <c r="O476" s="259" t="str">
        <f t="shared" si="153"/>
        <v/>
      </c>
      <c r="P476" s="259" t="str">
        <f t="shared" si="153"/>
        <v/>
      </c>
      <c r="Q476" s="259" t="str">
        <f t="shared" si="153"/>
        <v/>
      </c>
      <c r="R476" s="259" t="str">
        <f t="shared" si="153"/>
        <v/>
      </c>
      <c r="S476" s="259" t="str">
        <f t="shared" si="153"/>
        <v/>
      </c>
      <c r="T476" s="259" t="str">
        <f t="shared" si="153"/>
        <v/>
      </c>
      <c r="U476" s="259" t="str">
        <f t="shared" si="153"/>
        <v/>
      </c>
      <c r="V476" s="259" t="str">
        <f t="shared" si="153"/>
        <v/>
      </c>
      <c r="W476" s="259" t="str">
        <f t="shared" si="153"/>
        <v/>
      </c>
      <c r="X476" s="259" t="str">
        <f t="shared" si="153"/>
        <v/>
      </c>
      <c r="Y476" s="259" t="str">
        <f t="shared" si="153"/>
        <v/>
      </c>
      <c r="Z476" s="259" t="str">
        <f t="shared" si="153"/>
        <v/>
      </c>
      <c r="AA476" s="259" t="str">
        <f t="shared" si="153"/>
        <v/>
      </c>
      <c r="AB476" s="259" t="str">
        <f t="shared" si="153"/>
        <v/>
      </c>
      <c r="AC476" s="259" t="str">
        <f t="shared" si="153"/>
        <v/>
      </c>
      <c r="AD476" s="259" t="str">
        <f t="shared" si="153"/>
        <v/>
      </c>
      <c r="AE476" s="259" t="str">
        <f t="shared" si="153"/>
        <v/>
      </c>
      <c r="AF476" s="259" t="str">
        <f t="shared" si="153"/>
        <v/>
      </c>
      <c r="AG476" s="259" t="str">
        <f t="shared" si="153"/>
        <v/>
      </c>
      <c r="AH476" s="259" t="str">
        <f t="shared" si="153"/>
        <v/>
      </c>
      <c r="AI476" s="259" t="str">
        <f t="shared" si="153"/>
        <v/>
      </c>
      <c r="AJ476" s="259" t="str">
        <f t="shared" si="153"/>
        <v/>
      </c>
      <c r="AK476" s="259" t="str">
        <f t="shared" si="153"/>
        <v/>
      </c>
      <c r="AL476" s="259" t="str">
        <f t="shared" si="153"/>
        <v/>
      </c>
      <c r="AM476" s="259" t="str">
        <f t="shared" si="153"/>
        <v/>
      </c>
      <c r="AN476" s="259" t="str">
        <f t="shared" si="153"/>
        <v/>
      </c>
      <c r="AO476" s="262" t="str">
        <f t="shared" si="153"/>
        <v/>
      </c>
    </row>
    <row r="477" spans="2:41" ht="12.45" customHeight="1" x14ac:dyDescent="0.3">
      <c r="B477" s="456"/>
      <c r="C477" s="430"/>
      <c r="D477" s="426" t="s">
        <v>110</v>
      </c>
      <c r="E477" s="264" t="s">
        <v>46</v>
      </c>
      <c r="F477" s="203" t="s">
        <v>38</v>
      </c>
      <c r="G477" s="247"/>
      <c r="H477" s="247"/>
      <c r="I477" s="256"/>
      <c r="J477" s="257"/>
      <c r="K477" s="257"/>
      <c r="L477" s="247"/>
      <c r="M477" s="247"/>
      <c r="N477" s="250"/>
      <c r="O477" s="251"/>
      <c r="P477" s="251"/>
      <c r="Q477" s="251"/>
      <c r="R477" s="251"/>
      <c r="S477" s="251"/>
      <c r="T477" s="251"/>
      <c r="U477" s="251"/>
      <c r="V477" s="251"/>
      <c r="W477" s="251"/>
      <c r="X477" s="249"/>
      <c r="Y477" s="254"/>
      <c r="Z477" s="249"/>
      <c r="AA477" s="249"/>
      <c r="AB477" s="254"/>
      <c r="AC477" s="249"/>
      <c r="AD477" s="252"/>
      <c r="AE477" s="258"/>
      <c r="AF477" s="249"/>
      <c r="AG477" s="249"/>
      <c r="AH477" s="249"/>
      <c r="AI477" s="249"/>
      <c r="AJ477" s="249"/>
      <c r="AK477" s="249"/>
      <c r="AL477" s="249"/>
      <c r="AM477" s="249"/>
      <c r="AN477" s="254"/>
      <c r="AO477" s="255"/>
    </row>
    <row r="478" spans="2:41" ht="12.45" customHeight="1" x14ac:dyDescent="0.3">
      <c r="B478" s="456"/>
      <c r="C478" s="430"/>
      <c r="D478" s="424"/>
      <c r="E478" s="245" t="s">
        <v>109</v>
      </c>
      <c r="F478" s="203" t="s">
        <v>38</v>
      </c>
      <c r="G478" s="246"/>
      <c r="H478" s="203"/>
      <c r="I478" s="231"/>
      <c r="J478" s="203"/>
      <c r="K478" s="218"/>
      <c r="L478" s="247"/>
      <c r="M478" s="247"/>
      <c r="N478" s="203"/>
      <c r="O478" s="236"/>
      <c r="P478" s="236"/>
      <c r="Q478" s="236"/>
      <c r="R478" s="236"/>
      <c r="S478" s="236"/>
      <c r="T478" s="236"/>
      <c r="U478" s="236"/>
      <c r="V478" s="236"/>
      <c r="W478" s="236"/>
      <c r="X478" s="236"/>
      <c r="Y478" s="240"/>
      <c r="Z478" s="236"/>
      <c r="AA478" s="236"/>
      <c r="AB478" s="240"/>
      <c r="AC478" s="249"/>
      <c r="AD478" s="252"/>
      <c r="AE478" s="253"/>
      <c r="AF478" s="236"/>
      <c r="AG478" s="249"/>
      <c r="AH478" s="249"/>
      <c r="AI478" s="249"/>
      <c r="AJ478" s="249"/>
      <c r="AK478" s="249"/>
      <c r="AL478" s="249"/>
      <c r="AM478" s="236"/>
      <c r="AN478" s="240"/>
      <c r="AO478" s="242"/>
    </row>
    <row r="479" spans="2:41" ht="12.45" customHeight="1" x14ac:dyDescent="0.3">
      <c r="B479" s="456"/>
      <c r="C479" s="430"/>
      <c r="D479" s="424"/>
      <c r="E479" s="243" t="s">
        <v>127</v>
      </c>
      <c r="F479" s="203" t="s">
        <v>38</v>
      </c>
      <c r="G479" s="202"/>
      <c r="H479" s="203"/>
      <c r="I479" s="203"/>
      <c r="J479" s="203"/>
      <c r="K479" s="218"/>
      <c r="L479" s="203"/>
      <c r="M479" s="203"/>
      <c r="N479" s="203"/>
      <c r="O479" s="236"/>
      <c r="P479" s="236"/>
      <c r="Q479" s="236"/>
      <c r="R479" s="236"/>
      <c r="S479" s="236"/>
      <c r="T479" s="236"/>
      <c r="U479" s="236"/>
      <c r="V479" s="236"/>
      <c r="W479" s="236"/>
      <c r="X479" s="236"/>
      <c r="Y479" s="240"/>
      <c r="Z479" s="236"/>
      <c r="AA479" s="236"/>
      <c r="AB479" s="240"/>
      <c r="AC479" s="236"/>
      <c r="AD479" s="237"/>
      <c r="AE479" s="263"/>
      <c r="AF479" s="236"/>
      <c r="AG479" s="236"/>
      <c r="AH479" s="236"/>
      <c r="AI479" s="236"/>
      <c r="AJ479" s="236"/>
      <c r="AK479" s="236"/>
      <c r="AL479" s="236"/>
      <c r="AM479" s="236"/>
      <c r="AN479" s="240"/>
      <c r="AO479" s="242"/>
    </row>
    <row r="480" spans="2:41" ht="12.45" customHeight="1" x14ac:dyDescent="0.3">
      <c r="B480" s="456"/>
      <c r="C480" s="430"/>
      <c r="D480" s="425"/>
      <c r="E480" s="221" t="s">
        <v>126</v>
      </c>
      <c r="F480" s="321" t="s">
        <v>38</v>
      </c>
      <c r="G480" s="259" t="str">
        <f>IF(AND(G477&lt;&gt;"",G478&lt;&gt;"",G479&lt;&gt;""),G477*G478*G479,"")</f>
        <v/>
      </c>
      <c r="H480" s="259" t="str">
        <f>IF(AND(H477&lt;&gt;"",H478&lt;&gt;"",H479&lt;&gt;""),H477*H478*H479,"")</f>
        <v/>
      </c>
      <c r="I480" s="259" t="str">
        <f t="shared" ref="I480:N480" si="154">IF(AND(I477&lt;&gt;"",I478&lt;&gt;"",I479&lt;&gt;""),I477*I478*I479,"")</f>
        <v/>
      </c>
      <c r="J480" s="259" t="str">
        <f t="shared" si="154"/>
        <v/>
      </c>
      <c r="K480" s="259" t="str">
        <f t="shared" si="154"/>
        <v/>
      </c>
      <c r="L480" s="259" t="str">
        <f t="shared" si="154"/>
        <v/>
      </c>
      <c r="M480" s="259" t="str">
        <f t="shared" si="154"/>
        <v/>
      </c>
      <c r="N480" s="259" t="str">
        <f t="shared" si="154"/>
        <v/>
      </c>
      <c r="O480" s="259" t="str">
        <f>IF(AND(O477&lt;&gt;"",O478&lt;&gt;"",O479&lt;&gt;""),O477*O478*O479,"")</f>
        <v/>
      </c>
      <c r="P480" s="259" t="str">
        <f t="shared" ref="P480:AO480" si="155">IF(AND(P477&lt;&gt;"",P478&lt;&gt;"",P479&lt;&gt;""),P477*P478*P479,"")</f>
        <v/>
      </c>
      <c r="Q480" s="259" t="str">
        <f t="shared" si="155"/>
        <v/>
      </c>
      <c r="R480" s="259" t="str">
        <f t="shared" si="155"/>
        <v/>
      </c>
      <c r="S480" s="259" t="str">
        <f t="shared" si="155"/>
        <v/>
      </c>
      <c r="T480" s="259" t="str">
        <f t="shared" si="155"/>
        <v/>
      </c>
      <c r="U480" s="259" t="str">
        <f t="shared" si="155"/>
        <v/>
      </c>
      <c r="V480" s="259" t="str">
        <f t="shared" si="155"/>
        <v/>
      </c>
      <c r="W480" s="259" t="str">
        <f t="shared" si="155"/>
        <v/>
      </c>
      <c r="X480" s="259" t="str">
        <f t="shared" si="155"/>
        <v/>
      </c>
      <c r="Y480" s="259" t="str">
        <f t="shared" si="155"/>
        <v/>
      </c>
      <c r="Z480" s="259" t="str">
        <f t="shared" si="155"/>
        <v/>
      </c>
      <c r="AA480" s="259" t="str">
        <f t="shared" si="155"/>
        <v/>
      </c>
      <c r="AB480" s="259" t="str">
        <f t="shared" si="155"/>
        <v/>
      </c>
      <c r="AC480" s="259" t="str">
        <f t="shared" si="155"/>
        <v/>
      </c>
      <c r="AD480" s="259" t="str">
        <f t="shared" si="155"/>
        <v/>
      </c>
      <c r="AE480" s="259" t="str">
        <f t="shared" si="155"/>
        <v/>
      </c>
      <c r="AF480" s="259" t="str">
        <f t="shared" si="155"/>
        <v/>
      </c>
      <c r="AG480" s="259" t="str">
        <f t="shared" si="155"/>
        <v/>
      </c>
      <c r="AH480" s="259" t="str">
        <f t="shared" si="155"/>
        <v/>
      </c>
      <c r="AI480" s="259" t="str">
        <f t="shared" si="155"/>
        <v/>
      </c>
      <c r="AJ480" s="259" t="str">
        <f t="shared" si="155"/>
        <v/>
      </c>
      <c r="AK480" s="259" t="str">
        <f t="shared" si="155"/>
        <v/>
      </c>
      <c r="AL480" s="259" t="str">
        <f t="shared" si="155"/>
        <v/>
      </c>
      <c r="AM480" s="259" t="str">
        <f t="shared" si="155"/>
        <v/>
      </c>
      <c r="AN480" s="259" t="str">
        <f t="shared" si="155"/>
        <v/>
      </c>
      <c r="AO480" s="262" t="str">
        <f t="shared" si="155"/>
        <v/>
      </c>
    </row>
    <row r="481" spans="2:41" ht="12.45" customHeight="1" x14ac:dyDescent="0.3">
      <c r="B481" s="456"/>
      <c r="C481" s="430"/>
      <c r="D481" s="426" t="s">
        <v>110</v>
      </c>
      <c r="E481" s="264" t="s">
        <v>46</v>
      </c>
      <c r="F481" s="203" t="s">
        <v>38</v>
      </c>
      <c r="G481" s="247"/>
      <c r="H481" s="247"/>
      <c r="I481" s="256"/>
      <c r="J481" s="257"/>
      <c r="K481" s="257"/>
      <c r="L481" s="247"/>
      <c r="M481" s="247"/>
      <c r="N481" s="250"/>
      <c r="O481" s="251"/>
      <c r="P481" s="251"/>
      <c r="Q481" s="251"/>
      <c r="R481" s="251"/>
      <c r="S481" s="251"/>
      <c r="T481" s="251"/>
      <c r="U481" s="251"/>
      <c r="V481" s="251"/>
      <c r="W481" s="251"/>
      <c r="X481" s="249"/>
      <c r="Y481" s="254"/>
      <c r="Z481" s="249"/>
      <c r="AA481" s="249"/>
      <c r="AB481" s="254"/>
      <c r="AC481" s="249"/>
      <c r="AD481" s="252"/>
      <c r="AE481" s="258"/>
      <c r="AF481" s="249"/>
      <c r="AG481" s="249"/>
      <c r="AH481" s="249"/>
      <c r="AI481" s="249"/>
      <c r="AJ481" s="249"/>
      <c r="AK481" s="249"/>
      <c r="AL481" s="249"/>
      <c r="AM481" s="249"/>
      <c r="AN481" s="254"/>
      <c r="AO481" s="255"/>
    </row>
    <row r="482" spans="2:41" ht="12.45" customHeight="1" x14ac:dyDescent="0.3">
      <c r="B482" s="456"/>
      <c r="C482" s="430"/>
      <c r="D482" s="424"/>
      <c r="E482" s="245" t="s">
        <v>109</v>
      </c>
      <c r="F482" s="203" t="s">
        <v>38</v>
      </c>
      <c r="G482" s="246"/>
      <c r="H482" s="203"/>
      <c r="I482" s="231"/>
      <c r="J482" s="203"/>
      <c r="K482" s="218"/>
      <c r="L482" s="247"/>
      <c r="M482" s="247"/>
      <c r="N482" s="203"/>
      <c r="O482" s="236"/>
      <c r="P482" s="236"/>
      <c r="Q482" s="236"/>
      <c r="R482" s="236"/>
      <c r="S482" s="236"/>
      <c r="T482" s="236"/>
      <c r="U482" s="236"/>
      <c r="V482" s="236"/>
      <c r="W482" s="236"/>
      <c r="X482" s="236"/>
      <c r="Y482" s="240"/>
      <c r="Z482" s="236"/>
      <c r="AA482" s="236"/>
      <c r="AB482" s="240"/>
      <c r="AC482" s="249"/>
      <c r="AD482" s="252"/>
      <c r="AE482" s="253"/>
      <c r="AF482" s="236"/>
      <c r="AG482" s="249"/>
      <c r="AH482" s="249"/>
      <c r="AI482" s="249"/>
      <c r="AJ482" s="249"/>
      <c r="AK482" s="249"/>
      <c r="AL482" s="249"/>
      <c r="AM482" s="236"/>
      <c r="AN482" s="240"/>
      <c r="AO482" s="242"/>
    </row>
    <row r="483" spans="2:41" ht="12.45" customHeight="1" x14ac:dyDescent="0.3">
      <c r="B483" s="456"/>
      <c r="C483" s="430"/>
      <c r="D483" s="424"/>
      <c r="E483" s="243" t="s">
        <v>127</v>
      </c>
      <c r="F483" s="203" t="s">
        <v>38</v>
      </c>
      <c r="G483" s="202"/>
      <c r="H483" s="203"/>
      <c r="I483" s="203"/>
      <c r="J483" s="203"/>
      <c r="K483" s="218"/>
      <c r="L483" s="203"/>
      <c r="M483" s="203"/>
      <c r="N483" s="203"/>
      <c r="O483" s="236"/>
      <c r="P483" s="236"/>
      <c r="Q483" s="236"/>
      <c r="R483" s="236"/>
      <c r="S483" s="236"/>
      <c r="T483" s="236"/>
      <c r="U483" s="236"/>
      <c r="V483" s="236"/>
      <c r="W483" s="236"/>
      <c r="X483" s="236"/>
      <c r="Y483" s="240"/>
      <c r="Z483" s="236"/>
      <c r="AA483" s="236"/>
      <c r="AB483" s="240"/>
      <c r="AC483" s="236"/>
      <c r="AD483" s="237"/>
      <c r="AE483" s="263"/>
      <c r="AF483" s="236"/>
      <c r="AG483" s="236"/>
      <c r="AH483" s="236"/>
      <c r="AI483" s="236"/>
      <c r="AJ483" s="236"/>
      <c r="AK483" s="236"/>
      <c r="AL483" s="236"/>
      <c r="AM483" s="236"/>
      <c r="AN483" s="240"/>
      <c r="AO483" s="242"/>
    </row>
    <row r="484" spans="2:41" ht="12.45" customHeight="1" x14ac:dyDescent="0.3">
      <c r="B484" s="456"/>
      <c r="C484" s="430"/>
      <c r="D484" s="425"/>
      <c r="E484" s="221" t="s">
        <v>126</v>
      </c>
      <c r="F484" s="321" t="s">
        <v>38</v>
      </c>
      <c r="G484" s="259" t="str">
        <f>IF(AND(G481&lt;&gt;"",G482&lt;&gt;"",G483&lt;&gt;""),G481*G482*G483,"")</f>
        <v/>
      </c>
      <c r="H484" s="259" t="str">
        <f>IF(AND(H481&lt;&gt;"",H482&lt;&gt;"",H483&lt;&gt;""),H481*H482*H483,"")</f>
        <v/>
      </c>
      <c r="I484" s="259" t="str">
        <f t="shared" ref="I484:AO484" si="156">IF(AND(I481&lt;&gt;"",I482&lt;&gt;"",I483&lt;&gt;""),I481*I482*I483,"")</f>
        <v/>
      </c>
      <c r="J484" s="259" t="str">
        <f t="shared" si="156"/>
        <v/>
      </c>
      <c r="K484" s="259" t="str">
        <f t="shared" si="156"/>
        <v/>
      </c>
      <c r="L484" s="259" t="str">
        <f t="shared" si="156"/>
        <v/>
      </c>
      <c r="M484" s="259" t="str">
        <f t="shared" si="156"/>
        <v/>
      </c>
      <c r="N484" s="259" t="str">
        <f t="shared" si="156"/>
        <v/>
      </c>
      <c r="O484" s="259" t="str">
        <f t="shared" si="156"/>
        <v/>
      </c>
      <c r="P484" s="259" t="str">
        <f t="shared" si="156"/>
        <v/>
      </c>
      <c r="Q484" s="259" t="str">
        <f t="shared" si="156"/>
        <v/>
      </c>
      <c r="R484" s="259" t="str">
        <f t="shared" si="156"/>
        <v/>
      </c>
      <c r="S484" s="259" t="str">
        <f t="shared" si="156"/>
        <v/>
      </c>
      <c r="T484" s="259" t="str">
        <f t="shared" si="156"/>
        <v/>
      </c>
      <c r="U484" s="259" t="str">
        <f t="shared" si="156"/>
        <v/>
      </c>
      <c r="V484" s="259" t="str">
        <f t="shared" si="156"/>
        <v/>
      </c>
      <c r="W484" s="259" t="str">
        <f t="shared" si="156"/>
        <v/>
      </c>
      <c r="X484" s="259" t="str">
        <f t="shared" si="156"/>
        <v/>
      </c>
      <c r="Y484" s="259" t="str">
        <f t="shared" si="156"/>
        <v/>
      </c>
      <c r="Z484" s="259" t="str">
        <f t="shared" si="156"/>
        <v/>
      </c>
      <c r="AA484" s="259" t="str">
        <f t="shared" si="156"/>
        <v/>
      </c>
      <c r="AB484" s="259" t="str">
        <f t="shared" si="156"/>
        <v/>
      </c>
      <c r="AC484" s="259" t="str">
        <f t="shared" si="156"/>
        <v/>
      </c>
      <c r="AD484" s="259" t="str">
        <f t="shared" si="156"/>
        <v/>
      </c>
      <c r="AE484" s="259" t="str">
        <f t="shared" si="156"/>
        <v/>
      </c>
      <c r="AF484" s="259" t="str">
        <f t="shared" si="156"/>
        <v/>
      </c>
      <c r="AG484" s="259" t="str">
        <f t="shared" si="156"/>
        <v/>
      </c>
      <c r="AH484" s="259" t="str">
        <f t="shared" si="156"/>
        <v/>
      </c>
      <c r="AI484" s="259" t="str">
        <f t="shared" si="156"/>
        <v/>
      </c>
      <c r="AJ484" s="259" t="str">
        <f t="shared" si="156"/>
        <v/>
      </c>
      <c r="AK484" s="259" t="str">
        <f t="shared" si="156"/>
        <v/>
      </c>
      <c r="AL484" s="259" t="str">
        <f t="shared" si="156"/>
        <v/>
      </c>
      <c r="AM484" s="259" t="str">
        <f t="shared" si="156"/>
        <v/>
      </c>
      <c r="AN484" s="259" t="str">
        <f t="shared" si="156"/>
        <v/>
      </c>
      <c r="AO484" s="262" t="str">
        <f t="shared" si="156"/>
        <v/>
      </c>
    </row>
    <row r="485" spans="2:41" ht="12.45" customHeight="1" x14ac:dyDescent="0.3">
      <c r="B485" s="456"/>
      <c r="C485" s="430"/>
      <c r="D485" s="426" t="s">
        <v>110</v>
      </c>
      <c r="E485" s="264" t="s">
        <v>46</v>
      </c>
      <c r="F485" s="203" t="s">
        <v>38</v>
      </c>
      <c r="G485" s="247"/>
      <c r="H485" s="247"/>
      <c r="I485" s="256"/>
      <c r="J485" s="257"/>
      <c r="K485" s="257"/>
      <c r="L485" s="247"/>
      <c r="M485" s="247"/>
      <c r="N485" s="250"/>
      <c r="O485" s="251"/>
      <c r="P485" s="251"/>
      <c r="Q485" s="251"/>
      <c r="R485" s="251"/>
      <c r="S485" s="251"/>
      <c r="T485" s="251"/>
      <c r="U485" s="251"/>
      <c r="V485" s="251"/>
      <c r="W485" s="251"/>
      <c r="X485" s="249"/>
      <c r="Y485" s="254"/>
      <c r="Z485" s="249"/>
      <c r="AA485" s="249"/>
      <c r="AB485" s="254"/>
      <c r="AC485" s="249"/>
      <c r="AD485" s="252"/>
      <c r="AE485" s="258"/>
      <c r="AF485" s="249"/>
      <c r="AG485" s="249"/>
      <c r="AH485" s="249"/>
      <c r="AI485" s="249"/>
      <c r="AJ485" s="249"/>
      <c r="AK485" s="249"/>
      <c r="AL485" s="249"/>
      <c r="AM485" s="249"/>
      <c r="AN485" s="254"/>
      <c r="AO485" s="255"/>
    </row>
    <row r="486" spans="2:41" ht="12.45" customHeight="1" x14ac:dyDescent="0.3">
      <c r="B486" s="456"/>
      <c r="C486" s="430"/>
      <c r="D486" s="424"/>
      <c r="E486" s="245" t="s">
        <v>109</v>
      </c>
      <c r="F486" s="203" t="s">
        <v>38</v>
      </c>
      <c r="G486" s="246"/>
      <c r="H486" s="203"/>
      <c r="I486" s="231"/>
      <c r="J486" s="203"/>
      <c r="K486" s="218"/>
      <c r="L486" s="247"/>
      <c r="M486" s="247"/>
      <c r="N486" s="203"/>
      <c r="O486" s="236"/>
      <c r="P486" s="236"/>
      <c r="Q486" s="236"/>
      <c r="R486" s="236"/>
      <c r="S486" s="236"/>
      <c r="T486" s="236"/>
      <c r="U486" s="236"/>
      <c r="V486" s="236"/>
      <c r="W486" s="236"/>
      <c r="X486" s="236"/>
      <c r="Y486" s="240"/>
      <c r="Z486" s="236"/>
      <c r="AA486" s="236"/>
      <c r="AB486" s="240"/>
      <c r="AC486" s="249"/>
      <c r="AD486" s="252"/>
      <c r="AE486" s="253"/>
      <c r="AF486" s="236"/>
      <c r="AG486" s="249"/>
      <c r="AH486" s="249"/>
      <c r="AI486" s="249"/>
      <c r="AJ486" s="249"/>
      <c r="AK486" s="249"/>
      <c r="AL486" s="249"/>
      <c r="AM486" s="236"/>
      <c r="AN486" s="240"/>
      <c r="AO486" s="242"/>
    </row>
    <row r="487" spans="2:41" ht="12.45" customHeight="1" x14ac:dyDescent="0.3">
      <c r="B487" s="456"/>
      <c r="C487" s="430"/>
      <c r="D487" s="424"/>
      <c r="E487" s="243" t="s">
        <v>127</v>
      </c>
      <c r="F487" s="203" t="s">
        <v>38</v>
      </c>
      <c r="G487" s="202"/>
      <c r="H487" s="203"/>
      <c r="I487" s="203"/>
      <c r="J487" s="203"/>
      <c r="K487" s="218"/>
      <c r="L487" s="203"/>
      <c r="M487" s="203"/>
      <c r="N487" s="203"/>
      <c r="O487" s="236"/>
      <c r="P487" s="236"/>
      <c r="Q487" s="236"/>
      <c r="R487" s="236"/>
      <c r="S487" s="236"/>
      <c r="T487" s="236"/>
      <c r="U487" s="236"/>
      <c r="V487" s="236"/>
      <c r="W487" s="236"/>
      <c r="X487" s="236"/>
      <c r="Y487" s="240"/>
      <c r="Z487" s="236"/>
      <c r="AA487" s="236"/>
      <c r="AB487" s="240"/>
      <c r="AC487" s="236"/>
      <c r="AD487" s="237"/>
      <c r="AE487" s="263"/>
      <c r="AF487" s="236"/>
      <c r="AG487" s="236"/>
      <c r="AH487" s="236"/>
      <c r="AI487" s="236"/>
      <c r="AJ487" s="236"/>
      <c r="AK487" s="236"/>
      <c r="AL487" s="236"/>
      <c r="AM487" s="236"/>
      <c r="AN487" s="240"/>
      <c r="AO487" s="242"/>
    </row>
    <row r="488" spans="2:41" ht="12.45" customHeight="1" x14ac:dyDescent="0.3">
      <c r="B488" s="456"/>
      <c r="C488" s="430"/>
      <c r="D488" s="425"/>
      <c r="E488" s="188" t="s">
        <v>126</v>
      </c>
      <c r="F488" s="321" t="s">
        <v>38</v>
      </c>
      <c r="G488" s="259" t="str">
        <f>IF(AND(G485&lt;&gt;"",G486&lt;&gt;"",G487&lt;&gt;""),G485*G486*G487,"")</f>
        <v/>
      </c>
      <c r="H488" s="259" t="str">
        <f>IF(AND(H485&lt;&gt;"",H486&lt;&gt;"",H487&lt;&gt;""),H485*H486*H487,"")</f>
        <v/>
      </c>
      <c r="I488" s="259" t="str">
        <f t="shared" ref="I488:AO488" si="157">IF(AND(I485&lt;&gt;"",I486&lt;&gt;"",I487&lt;&gt;""),I485*I486*I487,"")</f>
        <v/>
      </c>
      <c r="J488" s="259" t="str">
        <f t="shared" si="157"/>
        <v/>
      </c>
      <c r="K488" s="259" t="str">
        <f t="shared" si="157"/>
        <v/>
      </c>
      <c r="L488" s="259" t="str">
        <f t="shared" si="157"/>
        <v/>
      </c>
      <c r="M488" s="259" t="str">
        <f t="shared" si="157"/>
        <v/>
      </c>
      <c r="N488" s="259" t="str">
        <f t="shared" si="157"/>
        <v/>
      </c>
      <c r="O488" s="259" t="str">
        <f t="shared" si="157"/>
        <v/>
      </c>
      <c r="P488" s="259" t="str">
        <f t="shared" si="157"/>
        <v/>
      </c>
      <c r="Q488" s="259" t="str">
        <f t="shared" si="157"/>
        <v/>
      </c>
      <c r="R488" s="259" t="str">
        <f t="shared" si="157"/>
        <v/>
      </c>
      <c r="S488" s="259" t="str">
        <f t="shared" si="157"/>
        <v/>
      </c>
      <c r="T488" s="259" t="str">
        <f t="shared" si="157"/>
        <v/>
      </c>
      <c r="U488" s="259" t="str">
        <f t="shared" si="157"/>
        <v/>
      </c>
      <c r="V488" s="259" t="str">
        <f t="shared" si="157"/>
        <v/>
      </c>
      <c r="W488" s="259" t="str">
        <f t="shared" si="157"/>
        <v/>
      </c>
      <c r="X488" s="259" t="str">
        <f t="shared" si="157"/>
        <v/>
      </c>
      <c r="Y488" s="259" t="str">
        <f t="shared" si="157"/>
        <v/>
      </c>
      <c r="Z488" s="259" t="str">
        <f t="shared" si="157"/>
        <v/>
      </c>
      <c r="AA488" s="259" t="str">
        <f t="shared" si="157"/>
        <v/>
      </c>
      <c r="AB488" s="259" t="str">
        <f t="shared" si="157"/>
        <v/>
      </c>
      <c r="AC488" s="259" t="str">
        <f t="shared" si="157"/>
        <v/>
      </c>
      <c r="AD488" s="259" t="str">
        <f t="shared" si="157"/>
        <v/>
      </c>
      <c r="AE488" s="259" t="str">
        <f t="shared" si="157"/>
        <v/>
      </c>
      <c r="AF488" s="259" t="str">
        <f t="shared" si="157"/>
        <v/>
      </c>
      <c r="AG488" s="259" t="str">
        <f t="shared" si="157"/>
        <v/>
      </c>
      <c r="AH488" s="259" t="str">
        <f t="shared" si="157"/>
        <v/>
      </c>
      <c r="AI488" s="259" t="str">
        <f t="shared" si="157"/>
        <v/>
      </c>
      <c r="AJ488" s="259" t="str">
        <f t="shared" si="157"/>
        <v/>
      </c>
      <c r="AK488" s="259" t="str">
        <f t="shared" si="157"/>
        <v/>
      </c>
      <c r="AL488" s="259" t="str">
        <f t="shared" si="157"/>
        <v/>
      </c>
      <c r="AM488" s="259" t="str">
        <f t="shared" si="157"/>
        <v/>
      </c>
      <c r="AN488" s="259" t="str">
        <f t="shared" si="157"/>
        <v/>
      </c>
      <c r="AO488" s="262" t="str">
        <f t="shared" si="157"/>
        <v/>
      </c>
    </row>
    <row r="489" spans="2:41" ht="12.45" customHeight="1" x14ac:dyDescent="0.3">
      <c r="B489" s="456"/>
      <c r="C489" s="430"/>
      <c r="D489" s="426" t="s">
        <v>110</v>
      </c>
      <c r="E489" s="264" t="s">
        <v>46</v>
      </c>
      <c r="F489" s="203" t="s">
        <v>38</v>
      </c>
      <c r="G489" s="247"/>
      <c r="H489" s="247"/>
      <c r="I489" s="256"/>
      <c r="J489" s="257"/>
      <c r="K489" s="257"/>
      <c r="L489" s="247"/>
      <c r="M489" s="247"/>
      <c r="N489" s="250"/>
      <c r="O489" s="251"/>
      <c r="P489" s="251"/>
      <c r="Q489" s="251"/>
      <c r="R489" s="251"/>
      <c r="S489" s="251"/>
      <c r="T489" s="251"/>
      <c r="U489" s="251"/>
      <c r="V489" s="251"/>
      <c r="W489" s="251"/>
      <c r="X489" s="249"/>
      <c r="Y489" s="254"/>
      <c r="Z489" s="249"/>
      <c r="AA489" s="249"/>
      <c r="AB489" s="254"/>
      <c r="AC489" s="249"/>
      <c r="AD489" s="252"/>
      <c r="AE489" s="258"/>
      <c r="AF489" s="249"/>
      <c r="AG489" s="249"/>
      <c r="AH489" s="249"/>
      <c r="AI489" s="249"/>
      <c r="AJ489" s="249"/>
      <c r="AK489" s="249"/>
      <c r="AL489" s="249"/>
      <c r="AM489" s="249"/>
      <c r="AN489" s="254"/>
      <c r="AO489" s="255"/>
    </row>
    <row r="490" spans="2:41" ht="12.45" customHeight="1" x14ac:dyDescent="0.3">
      <c r="B490" s="456"/>
      <c r="C490" s="430"/>
      <c r="D490" s="424"/>
      <c r="E490" s="245" t="s">
        <v>109</v>
      </c>
      <c r="F490" s="203" t="s">
        <v>38</v>
      </c>
      <c r="G490" s="246"/>
      <c r="H490" s="203"/>
      <c r="I490" s="231"/>
      <c r="J490" s="203"/>
      <c r="K490" s="218"/>
      <c r="L490" s="247"/>
      <c r="M490" s="247"/>
      <c r="N490" s="203"/>
      <c r="O490" s="236"/>
      <c r="P490" s="236"/>
      <c r="Q490" s="236"/>
      <c r="R490" s="236"/>
      <c r="S490" s="236"/>
      <c r="T490" s="236"/>
      <c r="U490" s="236"/>
      <c r="V490" s="236"/>
      <c r="W490" s="236"/>
      <c r="X490" s="236"/>
      <c r="Y490" s="240"/>
      <c r="Z490" s="236"/>
      <c r="AA490" s="236"/>
      <c r="AB490" s="240"/>
      <c r="AC490" s="249"/>
      <c r="AD490" s="252"/>
      <c r="AE490" s="253"/>
      <c r="AF490" s="236"/>
      <c r="AG490" s="249"/>
      <c r="AH490" s="249"/>
      <c r="AI490" s="249"/>
      <c r="AJ490" s="249"/>
      <c r="AK490" s="249"/>
      <c r="AL490" s="249"/>
      <c r="AM490" s="236"/>
      <c r="AN490" s="240"/>
      <c r="AO490" s="242"/>
    </row>
    <row r="491" spans="2:41" ht="12.45" customHeight="1" x14ac:dyDescent="0.3">
      <c r="B491" s="456"/>
      <c r="C491" s="430"/>
      <c r="D491" s="424"/>
      <c r="E491" s="243" t="s">
        <v>127</v>
      </c>
      <c r="F491" s="203" t="s">
        <v>38</v>
      </c>
      <c r="G491" s="202"/>
      <c r="H491" s="203"/>
      <c r="I491" s="203"/>
      <c r="J491" s="203"/>
      <c r="K491" s="218"/>
      <c r="L491" s="203"/>
      <c r="M491" s="203"/>
      <c r="N491" s="203"/>
      <c r="O491" s="236"/>
      <c r="P491" s="236"/>
      <c r="Q491" s="236"/>
      <c r="R491" s="236"/>
      <c r="S491" s="236"/>
      <c r="T491" s="236"/>
      <c r="U491" s="236"/>
      <c r="V491" s="236"/>
      <c r="W491" s="236"/>
      <c r="X491" s="236"/>
      <c r="Y491" s="240"/>
      <c r="Z491" s="236"/>
      <c r="AA491" s="236"/>
      <c r="AB491" s="240"/>
      <c r="AC491" s="236"/>
      <c r="AD491" s="237"/>
      <c r="AE491" s="263"/>
      <c r="AF491" s="236"/>
      <c r="AG491" s="236"/>
      <c r="AH491" s="236"/>
      <c r="AI491" s="236"/>
      <c r="AJ491" s="236"/>
      <c r="AK491" s="236"/>
      <c r="AL491" s="236"/>
      <c r="AM491" s="236"/>
      <c r="AN491" s="240"/>
      <c r="AO491" s="242"/>
    </row>
    <row r="492" spans="2:41" ht="12.45" customHeight="1" thickBot="1" x14ac:dyDescent="0.35">
      <c r="B492" s="456"/>
      <c r="C492" s="431"/>
      <c r="D492" s="428"/>
      <c r="E492" s="189" t="s">
        <v>126</v>
      </c>
      <c r="F492" s="321" t="s">
        <v>38</v>
      </c>
      <c r="G492" s="265" t="str">
        <f>IF(AND(G489&lt;&gt;"",G490&lt;&gt;"",G491&lt;&gt;""),G489*G490*G491,"")</f>
        <v/>
      </c>
      <c r="H492" s="265" t="str">
        <f>IF(AND(H489&lt;&gt;"",H490&lt;&gt;"",H491&lt;&gt;""),H489*H490*H491,"")</f>
        <v/>
      </c>
      <c r="I492" s="265" t="str">
        <f t="shared" ref="I492:M492" si="158">IF(AND(I489&lt;&gt;"",I490&lt;&gt;"",I491&lt;&gt;""),I489*I490*I491,"")</f>
        <v/>
      </c>
      <c r="J492" s="265" t="str">
        <f t="shared" si="158"/>
        <v/>
      </c>
      <c r="K492" s="265" t="str">
        <f t="shared" si="158"/>
        <v/>
      </c>
      <c r="L492" s="265" t="str">
        <f t="shared" si="158"/>
        <v/>
      </c>
      <c r="M492" s="265" t="str">
        <f t="shared" si="158"/>
        <v/>
      </c>
      <c r="N492" s="265" t="str">
        <f>IF(AND(N489&lt;&gt;"",N490&lt;&gt;"",N491&lt;&gt;""),N489*N490*N491,"")</f>
        <v/>
      </c>
      <c r="O492" s="265" t="str">
        <f t="shared" ref="O492:AO492" si="159">IF(AND(O489&lt;&gt;"",O490&lt;&gt;"",O491&lt;&gt;""),O489*O490*O491,"")</f>
        <v/>
      </c>
      <c r="P492" s="265" t="str">
        <f t="shared" si="159"/>
        <v/>
      </c>
      <c r="Q492" s="265" t="str">
        <f t="shared" si="159"/>
        <v/>
      </c>
      <c r="R492" s="265" t="str">
        <f t="shared" si="159"/>
        <v/>
      </c>
      <c r="S492" s="265" t="str">
        <f t="shared" si="159"/>
        <v/>
      </c>
      <c r="T492" s="265" t="str">
        <f t="shared" si="159"/>
        <v/>
      </c>
      <c r="U492" s="265" t="str">
        <f t="shared" si="159"/>
        <v/>
      </c>
      <c r="V492" s="265" t="str">
        <f t="shared" si="159"/>
        <v/>
      </c>
      <c r="W492" s="265" t="str">
        <f t="shared" si="159"/>
        <v/>
      </c>
      <c r="X492" s="265" t="str">
        <f t="shared" si="159"/>
        <v/>
      </c>
      <c r="Y492" s="265" t="str">
        <f t="shared" si="159"/>
        <v/>
      </c>
      <c r="Z492" s="265" t="str">
        <f t="shared" si="159"/>
        <v/>
      </c>
      <c r="AA492" s="265" t="str">
        <f t="shared" si="159"/>
        <v/>
      </c>
      <c r="AB492" s="265" t="str">
        <f t="shared" si="159"/>
        <v/>
      </c>
      <c r="AC492" s="265" t="str">
        <f t="shared" si="159"/>
        <v/>
      </c>
      <c r="AD492" s="265" t="str">
        <f t="shared" si="159"/>
        <v/>
      </c>
      <c r="AE492" s="265" t="str">
        <f t="shared" si="159"/>
        <v/>
      </c>
      <c r="AF492" s="265" t="str">
        <f t="shared" si="159"/>
        <v/>
      </c>
      <c r="AG492" s="265" t="str">
        <f t="shared" si="159"/>
        <v/>
      </c>
      <c r="AH492" s="265" t="str">
        <f t="shared" si="159"/>
        <v/>
      </c>
      <c r="AI492" s="265" t="str">
        <f t="shared" si="159"/>
        <v/>
      </c>
      <c r="AJ492" s="265" t="str">
        <f t="shared" si="159"/>
        <v/>
      </c>
      <c r="AK492" s="265" t="str">
        <f t="shared" si="159"/>
        <v/>
      </c>
      <c r="AL492" s="265" t="str">
        <f t="shared" si="159"/>
        <v/>
      </c>
      <c r="AM492" s="265" t="str">
        <f t="shared" si="159"/>
        <v/>
      </c>
      <c r="AN492" s="265" t="str">
        <f t="shared" si="159"/>
        <v/>
      </c>
      <c r="AO492" s="266" t="str">
        <f t="shared" si="159"/>
        <v/>
      </c>
    </row>
    <row r="493" spans="2:41" ht="12.45" customHeight="1" x14ac:dyDescent="0.3">
      <c r="B493" s="456"/>
      <c r="C493" s="422" t="s">
        <v>113</v>
      </c>
      <c r="D493" s="424" t="s">
        <v>115</v>
      </c>
      <c r="E493" s="219" t="s">
        <v>125</v>
      </c>
      <c r="F493" s="197" t="s">
        <v>38</v>
      </c>
      <c r="G493" s="197"/>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c r="AF493" s="197"/>
      <c r="AG493" s="197"/>
      <c r="AH493" s="197"/>
      <c r="AI493" s="197"/>
      <c r="AJ493" s="197"/>
      <c r="AK493" s="197"/>
      <c r="AL493" s="197"/>
      <c r="AM493" s="197"/>
      <c r="AN493" s="197"/>
      <c r="AO493" s="213"/>
    </row>
    <row r="494" spans="2:41" ht="12.45" customHeight="1" x14ac:dyDescent="0.3">
      <c r="B494" s="456"/>
      <c r="C494" s="422"/>
      <c r="D494" s="425"/>
      <c r="E494" s="220" t="s">
        <v>126</v>
      </c>
      <c r="F494" s="321" t="s">
        <v>38</v>
      </c>
      <c r="G494" s="198" t="str">
        <f>IF(G493&lt;&gt;"",G493*PRINCIPAL!$C$44,"")</f>
        <v/>
      </c>
      <c r="H494" s="198" t="str">
        <f>IF(H493&lt;&gt;"",H493*PRINCIPAL!$C$44,"")</f>
        <v/>
      </c>
      <c r="I494" s="198" t="str">
        <f>IF(I493&lt;&gt;"",I493*PRINCIPAL!$C$44,"")</f>
        <v/>
      </c>
      <c r="J494" s="198" t="str">
        <f>IF(J493&lt;&gt;"",J493*PRINCIPAL!$C$44,"")</f>
        <v/>
      </c>
      <c r="K494" s="198" t="str">
        <f>IF(K493&lt;&gt;"",K493*PRINCIPAL!$C$44,"")</f>
        <v/>
      </c>
      <c r="L494" s="198" t="str">
        <f>IF(L493&lt;&gt;"",L493*PRINCIPAL!$C$44,"")</f>
        <v/>
      </c>
      <c r="M494" s="198" t="str">
        <f>IF(M493&lt;&gt;"",M493*PRINCIPAL!$C$44,"")</f>
        <v/>
      </c>
      <c r="N494" s="198" t="str">
        <f>IF(N493&lt;&gt;"",N493*PRINCIPAL!$C$44,"")</f>
        <v/>
      </c>
      <c r="O494" s="198" t="str">
        <f>IF(O493&lt;&gt;"",O493*PRINCIPAL!$C$44,"")</f>
        <v/>
      </c>
      <c r="P494" s="198" t="str">
        <f>IF(P493&lt;&gt;"",P493*PRINCIPAL!$C$44,"")</f>
        <v/>
      </c>
      <c r="Q494" s="198" t="str">
        <f>IF(Q493&lt;&gt;"",Q493*PRINCIPAL!$C$44,"")</f>
        <v/>
      </c>
      <c r="R494" s="198" t="str">
        <f>IF(R493&lt;&gt;"",R493*PRINCIPAL!$C$44,"")</f>
        <v/>
      </c>
      <c r="S494" s="198" t="str">
        <f>IF(S493&lt;&gt;"",S493*PRINCIPAL!$C$44,"")</f>
        <v/>
      </c>
      <c r="T494" s="198" t="str">
        <f>IF(T493&lt;&gt;"",T493*PRINCIPAL!$C$44,"")</f>
        <v/>
      </c>
      <c r="U494" s="198" t="str">
        <f>IF(U493&lt;&gt;"",U493*PRINCIPAL!$C$44,"")</f>
        <v/>
      </c>
      <c r="V494" s="198" t="str">
        <f>IF(V493&lt;&gt;"",V493*PRINCIPAL!$C$44,"")</f>
        <v/>
      </c>
      <c r="W494" s="198" t="str">
        <f>IF(W493&lt;&gt;"",W493*PRINCIPAL!$C$44,"")</f>
        <v/>
      </c>
      <c r="X494" s="198" t="str">
        <f>IF(X493&lt;&gt;"",X493*PRINCIPAL!$C$44,"")</f>
        <v/>
      </c>
      <c r="Y494" s="198" t="str">
        <f>IF(Y493&lt;&gt;"",Y493*PRINCIPAL!$C$44,"")</f>
        <v/>
      </c>
      <c r="Z494" s="198" t="str">
        <f>IF(Z493&lt;&gt;"",Z493*PRINCIPAL!$C$44,"")</f>
        <v/>
      </c>
      <c r="AA494" s="198" t="str">
        <f>IF(AA493&lt;&gt;"",AA493*PRINCIPAL!$C$44,"")</f>
        <v/>
      </c>
      <c r="AB494" s="198" t="str">
        <f>IF(AB493&lt;&gt;"",AB493*PRINCIPAL!$C$44,"")</f>
        <v/>
      </c>
      <c r="AC494" s="198" t="str">
        <f>IF(AC493&lt;&gt;"",AC493*PRINCIPAL!$C$44,"")</f>
        <v/>
      </c>
      <c r="AD494" s="198" t="str">
        <f>IF(AD493&lt;&gt;"",AD493*PRINCIPAL!$C$44,"")</f>
        <v/>
      </c>
      <c r="AE494" s="198" t="str">
        <f>IF(AE493&lt;&gt;"",AE493*PRINCIPAL!$C$44,"")</f>
        <v/>
      </c>
      <c r="AF494" s="198" t="str">
        <f>IF(AF493&lt;&gt;"",AF493*PRINCIPAL!$C$44,"")</f>
        <v/>
      </c>
      <c r="AG494" s="198" t="str">
        <f>IF(AG493&lt;&gt;"",AG493*PRINCIPAL!$C$44,"")</f>
        <v/>
      </c>
      <c r="AH494" s="198" t="str">
        <f>IF(AH493&lt;&gt;"",AH493*PRINCIPAL!$C$44,"")</f>
        <v/>
      </c>
      <c r="AI494" s="198" t="str">
        <f>IF(AI493&lt;&gt;"",AI493*PRINCIPAL!$C$44,"")</f>
        <v/>
      </c>
      <c r="AJ494" s="198" t="str">
        <f>IF(AJ493&lt;&gt;"",AJ493*PRINCIPAL!$C$44,"")</f>
        <v/>
      </c>
      <c r="AK494" s="198" t="str">
        <f>IF(AK493&lt;&gt;"",AK493*PRINCIPAL!$C$44,"")</f>
        <v/>
      </c>
      <c r="AL494" s="198" t="str">
        <f>IF(AL493&lt;&gt;"",AL493*PRINCIPAL!$C$44,"")</f>
        <v/>
      </c>
      <c r="AM494" s="198" t="str">
        <f>IF(AM493&lt;&gt;"",AM493*PRINCIPAL!$C$44,"")</f>
        <v/>
      </c>
      <c r="AN494" s="198" t="str">
        <f>IF(AN493&lt;&gt;"",AN493*PRINCIPAL!$C$44,"")</f>
        <v/>
      </c>
      <c r="AO494" s="290" t="str">
        <f>IF(AO493&lt;&gt;"",AO493*PRINCIPAL!$C$44,"")</f>
        <v/>
      </c>
    </row>
    <row r="495" spans="2:41" ht="12.45" customHeight="1" x14ac:dyDescent="0.3">
      <c r="B495" s="456"/>
      <c r="C495" s="422"/>
      <c r="D495" s="426" t="s">
        <v>115</v>
      </c>
      <c r="E495" s="222" t="s">
        <v>125</v>
      </c>
      <c r="F495" s="203" t="s">
        <v>38</v>
      </c>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14"/>
    </row>
    <row r="496" spans="2:41" ht="12.45" customHeight="1" x14ac:dyDescent="0.3">
      <c r="B496" s="456"/>
      <c r="C496" s="422"/>
      <c r="D496" s="425"/>
      <c r="E496" s="220" t="s">
        <v>126</v>
      </c>
      <c r="F496" s="321" t="s">
        <v>38</v>
      </c>
      <c r="G496" s="204" t="str">
        <f>IF(G495&lt;&gt;"",G495*PRINCIPAL!$C$44,"")</f>
        <v/>
      </c>
      <c r="H496" s="204" t="str">
        <f>IF(H495&lt;&gt;"",H495*PRINCIPAL!$C$44,"")</f>
        <v/>
      </c>
      <c r="I496" s="204" t="str">
        <f>IF(I495&lt;&gt;"",I495*PRINCIPAL!$C$44,"")</f>
        <v/>
      </c>
      <c r="J496" s="204" t="str">
        <f>IF(J495&lt;&gt;"",J495*PRINCIPAL!$C$44,"")</f>
        <v/>
      </c>
      <c r="K496" s="204" t="str">
        <f>IF(K495&lt;&gt;"",K495*PRINCIPAL!$C$44,"")</f>
        <v/>
      </c>
      <c r="L496" s="204" t="str">
        <f>IF(L495&lt;&gt;"",L495*PRINCIPAL!$C$44,"")</f>
        <v/>
      </c>
      <c r="M496" s="204" t="str">
        <f>IF(M495&lt;&gt;"",M495*PRINCIPAL!$C$44,"")</f>
        <v/>
      </c>
      <c r="N496" s="204" t="str">
        <f>IF(N495&lt;&gt;"",N495*PRINCIPAL!$C$44,"")</f>
        <v/>
      </c>
      <c r="O496" s="204" t="str">
        <f>IF(O495&lt;&gt;"",O495*PRINCIPAL!$C$44,"")</f>
        <v/>
      </c>
      <c r="P496" s="204" t="str">
        <f>IF(P495&lt;&gt;"",P495*PRINCIPAL!$C$44,"")</f>
        <v/>
      </c>
      <c r="Q496" s="204" t="str">
        <f>IF(Q495&lt;&gt;"",Q495*PRINCIPAL!$C$44,"")</f>
        <v/>
      </c>
      <c r="R496" s="204" t="str">
        <f>IF(R495&lt;&gt;"",R495*PRINCIPAL!$C$44,"")</f>
        <v/>
      </c>
      <c r="S496" s="204" t="str">
        <f>IF(S495&lt;&gt;"",S495*PRINCIPAL!$C$44,"")</f>
        <v/>
      </c>
      <c r="T496" s="204" t="str">
        <f>IF(T495&lt;&gt;"",T495*PRINCIPAL!$C$44,"")</f>
        <v/>
      </c>
      <c r="U496" s="204" t="str">
        <f>IF(U495&lt;&gt;"",U495*PRINCIPAL!$C$44,"")</f>
        <v/>
      </c>
      <c r="V496" s="204" t="str">
        <f>IF(V495&lt;&gt;"",V495*PRINCIPAL!$C$44,"")</f>
        <v/>
      </c>
      <c r="W496" s="204" t="str">
        <f>IF(W495&lt;&gt;"",W495*PRINCIPAL!$C$44,"")</f>
        <v/>
      </c>
      <c r="X496" s="204" t="str">
        <f>IF(X495&lt;&gt;"",X495*PRINCIPAL!$C$44,"")</f>
        <v/>
      </c>
      <c r="Y496" s="204" t="str">
        <f>IF(Y495&lt;&gt;"",Y495*PRINCIPAL!$C$44,"")</f>
        <v/>
      </c>
      <c r="Z496" s="204" t="str">
        <f>IF(Z495&lt;&gt;"",Z495*PRINCIPAL!$C$44,"")</f>
        <v/>
      </c>
      <c r="AA496" s="204" t="str">
        <f>IF(AA495&lt;&gt;"",AA495*PRINCIPAL!$C$44,"")</f>
        <v/>
      </c>
      <c r="AB496" s="204" t="str">
        <f>IF(AB495&lt;&gt;"",AB495*PRINCIPAL!$C$44,"")</f>
        <v/>
      </c>
      <c r="AC496" s="204" t="str">
        <f>IF(AC495&lt;&gt;"",AC495*PRINCIPAL!$C$44,"")</f>
        <v/>
      </c>
      <c r="AD496" s="204" t="str">
        <f>IF(AD495&lt;&gt;"",AD495*PRINCIPAL!$C$44,"")</f>
        <v/>
      </c>
      <c r="AE496" s="204" t="str">
        <f>IF(AE495&lt;&gt;"",AE495*PRINCIPAL!$C$44,"")</f>
        <v/>
      </c>
      <c r="AF496" s="204" t="str">
        <f>IF(AF495&lt;&gt;"",AF495*PRINCIPAL!$C$44,"")</f>
        <v/>
      </c>
      <c r="AG496" s="204" t="str">
        <f>IF(AG495&lt;&gt;"",AG495*PRINCIPAL!$C$44,"")</f>
        <v/>
      </c>
      <c r="AH496" s="204" t="str">
        <f>IF(AH495&lt;&gt;"",AH495*PRINCIPAL!$C$44,"")</f>
        <v/>
      </c>
      <c r="AI496" s="204" t="str">
        <f>IF(AI495&lt;&gt;"",AI495*PRINCIPAL!$C$44,"")</f>
        <v/>
      </c>
      <c r="AJ496" s="204" t="str">
        <f>IF(AJ495&lt;&gt;"",AJ495*PRINCIPAL!$C$44,"")</f>
        <v/>
      </c>
      <c r="AK496" s="204" t="str">
        <f>IF(AK495&lt;&gt;"",AK495*PRINCIPAL!$C$44,"")</f>
        <v/>
      </c>
      <c r="AL496" s="204" t="str">
        <f>IF(AL495&lt;&gt;"",AL495*PRINCIPAL!$C$44,"")</f>
        <v/>
      </c>
      <c r="AM496" s="204" t="str">
        <f>IF(AM495&lt;&gt;"",AM495*PRINCIPAL!$C$44,"")</f>
        <v/>
      </c>
      <c r="AN496" s="204" t="str">
        <f>IF(AN495&lt;&gt;"",AN495*PRINCIPAL!$C$44,"")</f>
        <v/>
      </c>
      <c r="AO496" s="210" t="str">
        <f>IF(AO495&lt;&gt;"",AO495*PRINCIPAL!$C$44,"")</f>
        <v/>
      </c>
    </row>
    <row r="497" spans="2:41" ht="12.45" customHeight="1" x14ac:dyDescent="0.3">
      <c r="B497" s="456"/>
      <c r="C497" s="422"/>
      <c r="D497" s="426" t="s">
        <v>115</v>
      </c>
      <c r="E497" s="222" t="s">
        <v>125</v>
      </c>
      <c r="F497" s="203" t="s">
        <v>38</v>
      </c>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14"/>
    </row>
    <row r="498" spans="2:41" ht="12.45" customHeight="1" x14ac:dyDescent="0.3">
      <c r="B498" s="456"/>
      <c r="C498" s="422"/>
      <c r="D498" s="425"/>
      <c r="E498" s="220" t="s">
        <v>126</v>
      </c>
      <c r="F498" s="321" t="s">
        <v>38</v>
      </c>
      <c r="G498" s="204" t="str">
        <f>IF(G497&lt;&gt;"",G497*PRINCIPAL!$C$44,"")</f>
        <v/>
      </c>
      <c r="H498" s="204" t="str">
        <f>IF(H497&lt;&gt;"",H497*PRINCIPAL!$C$44,"")</f>
        <v/>
      </c>
      <c r="I498" s="204" t="str">
        <f>IF(I497&lt;&gt;"",I497*PRINCIPAL!$C$44,"")</f>
        <v/>
      </c>
      <c r="J498" s="204" t="str">
        <f>IF(J497&lt;&gt;"",J497*PRINCIPAL!$C$44,"")</f>
        <v/>
      </c>
      <c r="K498" s="204" t="str">
        <f>IF(K497&lt;&gt;"",K497*PRINCIPAL!$C$44,"")</f>
        <v/>
      </c>
      <c r="L498" s="204" t="str">
        <f>IF(L497&lt;&gt;"",L497*PRINCIPAL!$C$44,"")</f>
        <v/>
      </c>
      <c r="M498" s="204" t="str">
        <f>IF(M497&lt;&gt;"",M497*PRINCIPAL!$C$44,"")</f>
        <v/>
      </c>
      <c r="N498" s="204" t="str">
        <f>IF(N497&lt;&gt;"",N497*PRINCIPAL!$C$44,"")</f>
        <v/>
      </c>
      <c r="O498" s="204" t="str">
        <f>IF(O497&lt;&gt;"",O497*PRINCIPAL!$C$44,"")</f>
        <v/>
      </c>
      <c r="P498" s="204" t="str">
        <f>IF(P497&lt;&gt;"",P497*PRINCIPAL!$C$44,"")</f>
        <v/>
      </c>
      <c r="Q498" s="204" t="str">
        <f>IF(Q497&lt;&gt;"",Q497*PRINCIPAL!$C$44,"")</f>
        <v/>
      </c>
      <c r="R498" s="204" t="str">
        <f>IF(R497&lt;&gt;"",R497*PRINCIPAL!$C$44,"")</f>
        <v/>
      </c>
      <c r="S498" s="204" t="str">
        <f>IF(S497&lt;&gt;"",S497*PRINCIPAL!$C$44,"")</f>
        <v/>
      </c>
      <c r="T498" s="204" t="str">
        <f>IF(T497&lt;&gt;"",T497*PRINCIPAL!$C$44,"")</f>
        <v/>
      </c>
      <c r="U498" s="204" t="str">
        <f>IF(U497&lt;&gt;"",U497*PRINCIPAL!$C$44,"")</f>
        <v/>
      </c>
      <c r="V498" s="204" t="str">
        <f>IF(V497&lt;&gt;"",V497*PRINCIPAL!$C$44,"")</f>
        <v/>
      </c>
      <c r="W498" s="204" t="str">
        <f>IF(W497&lt;&gt;"",W497*PRINCIPAL!$C$44,"")</f>
        <v/>
      </c>
      <c r="X498" s="204" t="str">
        <f>IF(X497&lt;&gt;"",X497*PRINCIPAL!$C$44,"")</f>
        <v/>
      </c>
      <c r="Y498" s="204" t="str">
        <f>IF(Y497&lt;&gt;"",Y497*PRINCIPAL!$C$44,"")</f>
        <v/>
      </c>
      <c r="Z498" s="204" t="str">
        <f>IF(Z497&lt;&gt;"",Z497*PRINCIPAL!$C$44,"")</f>
        <v/>
      </c>
      <c r="AA498" s="204" t="str">
        <f>IF(AA497&lt;&gt;"",AA497*PRINCIPAL!$C$44,"")</f>
        <v/>
      </c>
      <c r="AB498" s="204" t="str">
        <f>IF(AB497&lt;&gt;"",AB497*PRINCIPAL!$C$44,"")</f>
        <v/>
      </c>
      <c r="AC498" s="204" t="str">
        <f>IF(AC497&lt;&gt;"",AC497*PRINCIPAL!$C$44,"")</f>
        <v/>
      </c>
      <c r="AD498" s="204" t="str">
        <f>IF(AD497&lt;&gt;"",AD497*PRINCIPAL!$C$44,"")</f>
        <v/>
      </c>
      <c r="AE498" s="204" t="str">
        <f>IF(AE497&lt;&gt;"",AE497*PRINCIPAL!$C$44,"")</f>
        <v/>
      </c>
      <c r="AF498" s="204" t="str">
        <f>IF(AF497&lt;&gt;"",AF497*PRINCIPAL!$C$44,"")</f>
        <v/>
      </c>
      <c r="AG498" s="204" t="str">
        <f>IF(AG497&lt;&gt;"",AG497*PRINCIPAL!$C$44,"")</f>
        <v/>
      </c>
      <c r="AH498" s="204" t="str">
        <f>IF(AH497&lt;&gt;"",AH497*PRINCIPAL!$C$44,"")</f>
        <v/>
      </c>
      <c r="AI498" s="204" t="str">
        <f>IF(AI497&lt;&gt;"",AI497*PRINCIPAL!$C$44,"")</f>
        <v/>
      </c>
      <c r="AJ498" s="204" t="str">
        <f>IF(AJ497&lt;&gt;"",AJ497*PRINCIPAL!$C$44,"")</f>
        <v/>
      </c>
      <c r="AK498" s="204" t="str">
        <f>IF(AK497&lt;&gt;"",AK497*PRINCIPAL!$C$44,"")</f>
        <v/>
      </c>
      <c r="AL498" s="204" t="str">
        <f>IF(AL497&lt;&gt;"",AL497*PRINCIPAL!$C$44,"")</f>
        <v/>
      </c>
      <c r="AM498" s="204" t="str">
        <f>IF(AM497&lt;&gt;"",AM497*PRINCIPAL!$C$44,"")</f>
        <v/>
      </c>
      <c r="AN498" s="204" t="str">
        <f>IF(AN497&lt;&gt;"",AN497*PRINCIPAL!$C$44,"")</f>
        <v/>
      </c>
      <c r="AO498" s="210" t="str">
        <f>IF(AO497&lt;&gt;"",AO497*PRINCIPAL!$C$44,"")</f>
        <v/>
      </c>
    </row>
    <row r="499" spans="2:41" ht="12.45" customHeight="1" x14ac:dyDescent="0.3">
      <c r="B499" s="456"/>
      <c r="C499" s="422"/>
      <c r="D499" s="426" t="s">
        <v>115</v>
      </c>
      <c r="E499" s="222" t="s">
        <v>125</v>
      </c>
      <c r="F499" s="203" t="s">
        <v>38</v>
      </c>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14"/>
    </row>
    <row r="500" spans="2:41" ht="12.45" customHeight="1" x14ac:dyDescent="0.3">
      <c r="B500" s="456"/>
      <c r="C500" s="422"/>
      <c r="D500" s="425"/>
      <c r="E500" s="220" t="s">
        <v>126</v>
      </c>
      <c r="F500" s="321" t="s">
        <v>38</v>
      </c>
      <c r="G500" s="204" t="str">
        <f>IF(G499&lt;&gt;"",G499*PRINCIPAL!$C$44,"")</f>
        <v/>
      </c>
      <c r="H500" s="204" t="str">
        <f>IF(H499&lt;&gt;"",H499*PRINCIPAL!$C$44,"")</f>
        <v/>
      </c>
      <c r="I500" s="204" t="str">
        <f>IF(I499&lt;&gt;"",I499*PRINCIPAL!$C$44,"")</f>
        <v/>
      </c>
      <c r="J500" s="204" t="str">
        <f>IF(J499&lt;&gt;"",J499*PRINCIPAL!$C$44,"")</f>
        <v/>
      </c>
      <c r="K500" s="204" t="str">
        <f>IF(K499&lt;&gt;"",K499*PRINCIPAL!$C$44,"")</f>
        <v/>
      </c>
      <c r="L500" s="204" t="str">
        <f>IF(L499&lt;&gt;"",L499*PRINCIPAL!$C$44,"")</f>
        <v/>
      </c>
      <c r="M500" s="204" t="str">
        <f>IF(M499&lt;&gt;"",M499*PRINCIPAL!$C$44,"")</f>
        <v/>
      </c>
      <c r="N500" s="204" t="str">
        <f>IF(N499&lt;&gt;"",N499*PRINCIPAL!$C$44,"")</f>
        <v/>
      </c>
      <c r="O500" s="204" t="str">
        <f>IF(O499&lt;&gt;"",O499*PRINCIPAL!$C$44,"")</f>
        <v/>
      </c>
      <c r="P500" s="204" t="str">
        <f>IF(P499&lt;&gt;"",P499*PRINCIPAL!$C$44,"")</f>
        <v/>
      </c>
      <c r="Q500" s="204" t="str">
        <f>IF(Q499&lt;&gt;"",Q499*PRINCIPAL!$C$44,"")</f>
        <v/>
      </c>
      <c r="R500" s="204" t="str">
        <f>IF(R499&lt;&gt;"",R499*PRINCIPAL!$C$44,"")</f>
        <v/>
      </c>
      <c r="S500" s="204" t="str">
        <f>IF(S499&lt;&gt;"",S499*PRINCIPAL!$C$44,"")</f>
        <v/>
      </c>
      <c r="T500" s="204" t="str">
        <f>IF(T499&lt;&gt;"",T499*PRINCIPAL!$C$44,"")</f>
        <v/>
      </c>
      <c r="U500" s="204" t="str">
        <f>IF(U499&lt;&gt;"",U499*PRINCIPAL!$C$44,"")</f>
        <v/>
      </c>
      <c r="V500" s="204" t="str">
        <f>IF(V499&lt;&gt;"",V499*PRINCIPAL!$C$44,"")</f>
        <v/>
      </c>
      <c r="W500" s="204" t="str">
        <f>IF(W499&lt;&gt;"",W499*PRINCIPAL!$C$44,"")</f>
        <v/>
      </c>
      <c r="X500" s="204" t="str">
        <f>IF(X499&lt;&gt;"",X499*PRINCIPAL!$C$44,"")</f>
        <v/>
      </c>
      <c r="Y500" s="204" t="str">
        <f>IF(Y499&lt;&gt;"",Y499*PRINCIPAL!$C$44,"")</f>
        <v/>
      </c>
      <c r="Z500" s="204" t="str">
        <f>IF(Z499&lt;&gt;"",Z499*PRINCIPAL!$C$44,"")</f>
        <v/>
      </c>
      <c r="AA500" s="204" t="str">
        <f>IF(AA499&lt;&gt;"",AA499*PRINCIPAL!$C$44,"")</f>
        <v/>
      </c>
      <c r="AB500" s="204" t="str">
        <f>IF(AB499&lt;&gt;"",AB499*PRINCIPAL!$C$44,"")</f>
        <v/>
      </c>
      <c r="AC500" s="204" t="str">
        <f>IF(AC499&lt;&gt;"",AC499*PRINCIPAL!$C$44,"")</f>
        <v/>
      </c>
      <c r="AD500" s="204" t="str">
        <f>IF(AD499&lt;&gt;"",AD499*PRINCIPAL!$C$44,"")</f>
        <v/>
      </c>
      <c r="AE500" s="204" t="str">
        <f>IF(AE499&lt;&gt;"",AE499*PRINCIPAL!$C$44,"")</f>
        <v/>
      </c>
      <c r="AF500" s="204" t="str">
        <f>IF(AF499&lt;&gt;"",AF499*PRINCIPAL!$C$44,"")</f>
        <v/>
      </c>
      <c r="AG500" s="204" t="str">
        <f>IF(AG499&lt;&gt;"",AG499*PRINCIPAL!$C$44,"")</f>
        <v/>
      </c>
      <c r="AH500" s="204" t="str">
        <f>IF(AH499&lt;&gt;"",AH499*PRINCIPAL!$C$44,"")</f>
        <v/>
      </c>
      <c r="AI500" s="204" t="str">
        <f>IF(AI499&lt;&gt;"",AI499*PRINCIPAL!$C$44,"")</f>
        <v/>
      </c>
      <c r="AJ500" s="204" t="str">
        <f>IF(AJ499&lt;&gt;"",AJ499*PRINCIPAL!$C$44,"")</f>
        <v/>
      </c>
      <c r="AK500" s="204" t="str">
        <f>IF(AK499&lt;&gt;"",AK499*PRINCIPAL!$C$44,"")</f>
        <v/>
      </c>
      <c r="AL500" s="204" t="str">
        <f>IF(AL499&lt;&gt;"",AL499*PRINCIPAL!$C$44,"")</f>
        <v/>
      </c>
      <c r="AM500" s="204" t="str">
        <f>IF(AM499&lt;&gt;"",AM499*PRINCIPAL!$C$44,"")</f>
        <v/>
      </c>
      <c r="AN500" s="204" t="str">
        <f>IF(AN499&lt;&gt;"",AN499*PRINCIPAL!$C$44,"")</f>
        <v/>
      </c>
      <c r="AO500" s="210" t="str">
        <f>IF(AO499&lt;&gt;"",AO499*PRINCIPAL!$C$44,"")</f>
        <v/>
      </c>
    </row>
    <row r="501" spans="2:41" ht="12.45" customHeight="1" x14ac:dyDescent="0.3">
      <c r="B501" s="456"/>
      <c r="C501" s="422"/>
      <c r="D501" s="426" t="s">
        <v>115</v>
      </c>
      <c r="E501" s="222" t="s">
        <v>125</v>
      </c>
      <c r="F501" s="203" t="s">
        <v>38</v>
      </c>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14"/>
    </row>
    <row r="502" spans="2:41" ht="12.45" customHeight="1" thickBot="1" x14ac:dyDescent="0.35">
      <c r="B502" s="457"/>
      <c r="C502" s="423"/>
      <c r="D502" s="427"/>
      <c r="E502" s="291" t="s">
        <v>126</v>
      </c>
      <c r="F502" s="323" t="s">
        <v>38</v>
      </c>
      <c r="G502" s="288" t="str">
        <f>IF(G501&lt;&gt;"",G501*PRINCIPAL!$C$44,"")</f>
        <v/>
      </c>
      <c r="H502" s="288" t="str">
        <f>IF(H501&lt;&gt;"",H501*PRINCIPAL!$C$44,"")</f>
        <v/>
      </c>
      <c r="I502" s="288" t="str">
        <f>IF(I501&lt;&gt;"",I501*PRINCIPAL!$C$44,"")</f>
        <v/>
      </c>
      <c r="J502" s="288" t="str">
        <f>IF(J501&lt;&gt;"",J501*PRINCIPAL!$C$44,"")</f>
        <v/>
      </c>
      <c r="K502" s="288" t="str">
        <f>IF(K501&lt;&gt;"",K501*PRINCIPAL!$C$44,"")</f>
        <v/>
      </c>
      <c r="L502" s="288" t="str">
        <f>IF(L501&lt;&gt;"",L501*PRINCIPAL!$C$44,"")</f>
        <v/>
      </c>
      <c r="M502" s="288" t="str">
        <f>IF(M501&lt;&gt;"",M501*PRINCIPAL!$C$44,"")</f>
        <v/>
      </c>
      <c r="N502" s="288" t="str">
        <f>IF(N501&lt;&gt;"",N501*PRINCIPAL!$C$44,"")</f>
        <v/>
      </c>
      <c r="O502" s="288" t="str">
        <f>IF(O501&lt;&gt;"",O501*PRINCIPAL!$C$44,"")</f>
        <v/>
      </c>
      <c r="P502" s="288" t="str">
        <f>IF(P501&lt;&gt;"",P501*PRINCIPAL!$C$44,"")</f>
        <v/>
      </c>
      <c r="Q502" s="288" t="str">
        <f>IF(Q501&lt;&gt;"",Q501*PRINCIPAL!$C$44,"")</f>
        <v/>
      </c>
      <c r="R502" s="288" t="str">
        <f>IF(R501&lt;&gt;"",R501*PRINCIPAL!$C$44,"")</f>
        <v/>
      </c>
      <c r="S502" s="288" t="str">
        <f>IF(S501&lt;&gt;"",S501*PRINCIPAL!$C$44,"")</f>
        <v/>
      </c>
      <c r="T502" s="288" t="str">
        <f>IF(T501&lt;&gt;"",T501*PRINCIPAL!$C$44,"")</f>
        <v/>
      </c>
      <c r="U502" s="288" t="str">
        <f>IF(U501&lt;&gt;"",U501*PRINCIPAL!$C$44,"")</f>
        <v/>
      </c>
      <c r="V502" s="288" t="str">
        <f>IF(V501&lt;&gt;"",V501*PRINCIPAL!$C$44,"")</f>
        <v/>
      </c>
      <c r="W502" s="288" t="str">
        <f>IF(W501&lt;&gt;"",W501*PRINCIPAL!$C$44,"")</f>
        <v/>
      </c>
      <c r="X502" s="288" t="str">
        <f>IF(X501&lt;&gt;"",X501*PRINCIPAL!$C$44,"")</f>
        <v/>
      </c>
      <c r="Y502" s="288" t="str">
        <f>IF(Y501&lt;&gt;"",Y501*PRINCIPAL!$C$44,"")</f>
        <v/>
      </c>
      <c r="Z502" s="288" t="str">
        <f>IF(Z501&lt;&gt;"",Z501*PRINCIPAL!$C$44,"")</f>
        <v/>
      </c>
      <c r="AA502" s="288" t="str">
        <f>IF(AA501&lt;&gt;"",AA501*PRINCIPAL!$C$44,"")</f>
        <v/>
      </c>
      <c r="AB502" s="288" t="str">
        <f>IF(AB501&lt;&gt;"",AB501*PRINCIPAL!$C$44,"")</f>
        <v/>
      </c>
      <c r="AC502" s="288" t="str">
        <f>IF(AC501&lt;&gt;"",AC501*PRINCIPAL!$C$44,"")</f>
        <v/>
      </c>
      <c r="AD502" s="288" t="str">
        <f>IF(AD501&lt;&gt;"",AD501*PRINCIPAL!$C$44,"")</f>
        <v/>
      </c>
      <c r="AE502" s="288" t="str">
        <f>IF(AE501&lt;&gt;"",AE501*PRINCIPAL!$C$44,"")</f>
        <v/>
      </c>
      <c r="AF502" s="288" t="str">
        <f>IF(AF501&lt;&gt;"",AF501*PRINCIPAL!$C$44,"")</f>
        <v/>
      </c>
      <c r="AG502" s="288" t="str">
        <f>IF(AG501&lt;&gt;"",AG501*PRINCIPAL!$C$44,"")</f>
        <v/>
      </c>
      <c r="AH502" s="288" t="str">
        <f>IF(AH501&lt;&gt;"",AH501*PRINCIPAL!$C$44,"")</f>
        <v/>
      </c>
      <c r="AI502" s="288" t="str">
        <f>IF(AI501&lt;&gt;"",AI501*PRINCIPAL!$C$44,"")</f>
        <v/>
      </c>
      <c r="AJ502" s="288" t="str">
        <f>IF(AJ501&lt;&gt;"",AJ501*PRINCIPAL!$C$44,"")</f>
        <v/>
      </c>
      <c r="AK502" s="288" t="str">
        <f>IF(AK501&lt;&gt;"",AK501*PRINCIPAL!$C$44,"")</f>
        <v/>
      </c>
      <c r="AL502" s="288" t="str">
        <f>IF(AL501&lt;&gt;"",AL501*PRINCIPAL!$C$44,"")</f>
        <v/>
      </c>
      <c r="AM502" s="288" t="str">
        <f>IF(AM501&lt;&gt;"",AM501*PRINCIPAL!$C$44,"")</f>
        <v/>
      </c>
      <c r="AN502" s="288" t="str">
        <f>IF(AN501&lt;&gt;"",AN501*PRINCIPAL!$C$44,"")</f>
        <v/>
      </c>
      <c r="AO502" s="289" t="str">
        <f>IF(AO501&lt;&gt;"",AO501*PRINCIPAL!$C$44,"")</f>
        <v/>
      </c>
    </row>
    <row r="503" spans="2:41" ht="12" customHeight="1" thickBot="1" x14ac:dyDescent="0.35"/>
    <row r="504" spans="2:41" ht="15" customHeight="1" thickBot="1" x14ac:dyDescent="0.35">
      <c r="B504" s="448" t="s">
        <v>15</v>
      </c>
      <c r="C504" s="449"/>
      <c r="D504" s="41" t="str">
        <f>IF(PRINCIPAL!B54&lt;&gt;"",PRINCIPAL!B54,"")</f>
        <v/>
      </c>
    </row>
    <row r="505" spans="2:41" ht="12" customHeight="1" thickBot="1" x14ac:dyDescent="0.35"/>
    <row r="506" spans="2:41" ht="12" customHeight="1" x14ac:dyDescent="0.3">
      <c r="B506" s="450" t="s">
        <v>120</v>
      </c>
      <c r="C506" s="451"/>
      <c r="D506" s="451"/>
      <c r="E506" s="451"/>
      <c r="F506" s="480" t="s">
        <v>144</v>
      </c>
      <c r="G506" s="433">
        <v>1</v>
      </c>
      <c r="H506" s="433">
        <v>2</v>
      </c>
      <c r="I506" s="433">
        <v>3</v>
      </c>
      <c r="J506" s="433">
        <v>4</v>
      </c>
      <c r="K506" s="433">
        <v>5</v>
      </c>
      <c r="L506" s="433">
        <v>6</v>
      </c>
      <c r="M506" s="433">
        <v>7</v>
      </c>
      <c r="N506" s="433">
        <v>8</v>
      </c>
      <c r="O506" s="433">
        <v>9</v>
      </c>
      <c r="P506" s="433">
        <v>10</v>
      </c>
      <c r="Q506" s="433">
        <v>11</v>
      </c>
      <c r="R506" s="433">
        <v>12</v>
      </c>
      <c r="S506" s="433">
        <v>13</v>
      </c>
      <c r="T506" s="433">
        <v>14</v>
      </c>
      <c r="U506" s="433">
        <v>15</v>
      </c>
      <c r="V506" s="433">
        <v>16</v>
      </c>
      <c r="W506" s="433">
        <v>17</v>
      </c>
      <c r="X506" s="433">
        <v>18</v>
      </c>
      <c r="Y506" s="433">
        <v>19</v>
      </c>
      <c r="Z506" s="433">
        <v>20</v>
      </c>
      <c r="AA506" s="433">
        <v>21</v>
      </c>
      <c r="AB506" s="433">
        <v>22</v>
      </c>
      <c r="AC506" s="433">
        <v>23</v>
      </c>
      <c r="AD506" s="433">
        <v>24</v>
      </c>
      <c r="AE506" s="433">
        <v>25</v>
      </c>
      <c r="AF506" s="433">
        <v>26</v>
      </c>
      <c r="AG506" s="433">
        <v>27</v>
      </c>
      <c r="AH506" s="433">
        <v>28</v>
      </c>
      <c r="AI506" s="433">
        <v>29</v>
      </c>
      <c r="AJ506" s="433">
        <v>30</v>
      </c>
      <c r="AK506" s="433">
        <v>31</v>
      </c>
      <c r="AL506" s="433">
        <v>32</v>
      </c>
      <c r="AM506" s="433">
        <v>33</v>
      </c>
      <c r="AN506" s="433">
        <v>34</v>
      </c>
      <c r="AO506" s="435">
        <v>35</v>
      </c>
    </row>
    <row r="507" spans="2:41" ht="12" customHeight="1" thickBot="1" x14ac:dyDescent="0.35">
      <c r="B507" s="452"/>
      <c r="C507" s="469"/>
      <c r="D507" s="469"/>
      <c r="E507" s="469"/>
      <c r="F507" s="481"/>
      <c r="G507" s="434"/>
      <c r="H507" s="434"/>
      <c r="I507" s="434"/>
      <c r="J507" s="434"/>
      <c r="K507" s="434"/>
      <c r="L507" s="434"/>
      <c r="M507" s="434"/>
      <c r="N507" s="434"/>
      <c r="O507" s="434"/>
      <c r="P507" s="434"/>
      <c r="Q507" s="434"/>
      <c r="R507" s="434"/>
      <c r="S507" s="434"/>
      <c r="T507" s="434"/>
      <c r="U507" s="434"/>
      <c r="V507" s="434"/>
      <c r="W507" s="434"/>
      <c r="X507" s="434"/>
      <c r="Y507" s="434"/>
      <c r="Z507" s="434"/>
      <c r="AA507" s="434"/>
      <c r="AB507" s="434"/>
      <c r="AC507" s="434"/>
      <c r="AD507" s="434"/>
      <c r="AE507" s="434"/>
      <c r="AF507" s="434"/>
      <c r="AG507" s="434"/>
      <c r="AH507" s="434"/>
      <c r="AI507" s="434"/>
      <c r="AJ507" s="434"/>
      <c r="AK507" s="434"/>
      <c r="AL507" s="434"/>
      <c r="AM507" s="434"/>
      <c r="AN507" s="434"/>
      <c r="AO507" s="436"/>
    </row>
    <row r="508" spans="2:41" ht="12.45" customHeight="1" x14ac:dyDescent="0.3">
      <c r="B508" s="437" t="s">
        <v>107</v>
      </c>
      <c r="C508" s="439" t="s">
        <v>104</v>
      </c>
      <c r="D508" s="441" t="s">
        <v>112</v>
      </c>
      <c r="E508" s="227" t="s">
        <v>125</v>
      </c>
      <c r="F508" s="197"/>
      <c r="G508" s="230"/>
      <c r="H508" s="230"/>
      <c r="I508" s="230"/>
      <c r="J508" s="230"/>
      <c r="K508" s="230"/>
      <c r="L508" s="230"/>
      <c r="M508" s="230"/>
      <c r="N508" s="230"/>
      <c r="O508" s="230"/>
      <c r="P508" s="230"/>
      <c r="Q508" s="230"/>
      <c r="R508" s="230"/>
      <c r="S508" s="230"/>
      <c r="T508" s="230"/>
      <c r="U508" s="230"/>
      <c r="V508" s="230"/>
      <c r="W508" s="230"/>
      <c r="X508" s="230"/>
      <c r="Y508" s="230"/>
      <c r="Z508" s="230"/>
      <c r="AA508" s="230"/>
      <c r="AB508" s="230"/>
      <c r="AC508" s="230"/>
      <c r="AD508" s="230"/>
      <c r="AE508" s="230"/>
      <c r="AF508" s="230"/>
      <c r="AG508" s="230"/>
      <c r="AH508" s="230"/>
      <c r="AI508" s="230"/>
      <c r="AJ508" s="230"/>
      <c r="AK508" s="230"/>
      <c r="AL508" s="230"/>
      <c r="AM508" s="230"/>
      <c r="AN508" s="230"/>
      <c r="AO508" s="278"/>
    </row>
    <row r="509" spans="2:41" ht="12.45" customHeight="1" x14ac:dyDescent="0.3">
      <c r="B509" s="438"/>
      <c r="C509" s="440"/>
      <c r="D509" s="442"/>
      <c r="E509" s="220" t="s">
        <v>126</v>
      </c>
      <c r="F509" s="198" t="str">
        <f>IF(F508&lt;&gt;"",F508*PRINCIPAL!$C$14,"")</f>
        <v/>
      </c>
      <c r="G509" s="198" t="str">
        <f>IF(G508&lt;&gt;"",G508*PRINCIPAL!$C$54,"")</f>
        <v/>
      </c>
      <c r="H509" s="198" t="str">
        <f>IF(H508&lt;&gt;"",H508*PRINCIPAL!$C$54,"")</f>
        <v/>
      </c>
      <c r="I509" s="198" t="str">
        <f>IF(I508&lt;&gt;"",I508*PRINCIPAL!$C$54,"")</f>
        <v/>
      </c>
      <c r="J509" s="198" t="str">
        <f>IF(J508&lt;&gt;"",J508*PRINCIPAL!$C$54,"")</f>
        <v/>
      </c>
      <c r="K509" s="198" t="str">
        <f>IF(K508&lt;&gt;"",K508*PRINCIPAL!$C$54,"")</f>
        <v/>
      </c>
      <c r="L509" s="198" t="str">
        <f>IF(L508&lt;&gt;"",L508*PRINCIPAL!$C$54,"")</f>
        <v/>
      </c>
      <c r="M509" s="198" t="str">
        <f>IF(M508&lt;&gt;"",M508*PRINCIPAL!$C$54,"")</f>
        <v/>
      </c>
      <c r="N509" s="198" t="str">
        <f>IF(N508&lt;&gt;"",N508*PRINCIPAL!$C$54,"")</f>
        <v/>
      </c>
      <c r="O509" s="198" t="str">
        <f>IF(O508&lt;&gt;"",O508*PRINCIPAL!$C$54,"")</f>
        <v/>
      </c>
      <c r="P509" s="198" t="str">
        <f>IF(P508&lt;&gt;"",P508*PRINCIPAL!$C$54,"")</f>
        <v/>
      </c>
      <c r="Q509" s="198" t="str">
        <f>IF(Q508&lt;&gt;"",Q508*PRINCIPAL!$C$54,"")</f>
        <v/>
      </c>
      <c r="R509" s="198" t="str">
        <f>IF(R508&lt;&gt;"",R508*PRINCIPAL!$C$54,"")</f>
        <v/>
      </c>
      <c r="S509" s="198" t="str">
        <f>IF(S508&lt;&gt;"",S508*PRINCIPAL!$C$54,"")</f>
        <v/>
      </c>
      <c r="T509" s="198" t="str">
        <f>IF(T508&lt;&gt;"",T508*PRINCIPAL!$C$54,"")</f>
        <v/>
      </c>
      <c r="U509" s="198" t="str">
        <f>IF(U508&lt;&gt;"",U508*PRINCIPAL!$C$54,"")</f>
        <v/>
      </c>
      <c r="V509" s="198" t="str">
        <f>IF(V508&lt;&gt;"",V508*PRINCIPAL!$C$54,"")</f>
        <v/>
      </c>
      <c r="W509" s="198" t="str">
        <f>IF(W508&lt;&gt;"",W508*PRINCIPAL!$C$54,"")</f>
        <v/>
      </c>
      <c r="X509" s="198" t="str">
        <f>IF(X508&lt;&gt;"",X508*PRINCIPAL!$C$54,"")</f>
        <v/>
      </c>
      <c r="Y509" s="198" t="str">
        <f>IF(Y508&lt;&gt;"",Y508*PRINCIPAL!$C$54,"")</f>
        <v/>
      </c>
      <c r="Z509" s="198" t="str">
        <f>IF(Z508&lt;&gt;"",Z508*PRINCIPAL!$C$54,"")</f>
        <v/>
      </c>
      <c r="AA509" s="198" t="str">
        <f>IF(AA508&lt;&gt;"",AA508*PRINCIPAL!$C$54,"")</f>
        <v/>
      </c>
      <c r="AB509" s="198" t="str">
        <f>IF(AB508&lt;&gt;"",AB508*PRINCIPAL!$C$54,"")</f>
        <v/>
      </c>
      <c r="AC509" s="198" t="str">
        <f>IF(AC508&lt;&gt;"",AC508*PRINCIPAL!$C$54,"")</f>
        <v/>
      </c>
      <c r="AD509" s="198" t="str">
        <f>IF(AD508&lt;&gt;"",AD508*PRINCIPAL!$C$54,"")</f>
        <v/>
      </c>
      <c r="AE509" s="198" t="str">
        <f>IF(AE508&lt;&gt;"",AE508*PRINCIPAL!$C$54,"")</f>
        <v/>
      </c>
      <c r="AF509" s="198" t="str">
        <f>IF(AF508&lt;&gt;"",AF508*PRINCIPAL!$C$54,"")</f>
        <v/>
      </c>
      <c r="AG509" s="198" t="str">
        <f>IF(AG508&lt;&gt;"",AG508*PRINCIPAL!$C$54,"")</f>
        <v/>
      </c>
      <c r="AH509" s="198" t="str">
        <f>IF(AH508&lt;&gt;"",AH508*PRINCIPAL!$C$54,"")</f>
        <v/>
      </c>
      <c r="AI509" s="198" t="str">
        <f>IF(AI508&lt;&gt;"",AI508*PRINCIPAL!$C$54,"")</f>
        <v/>
      </c>
      <c r="AJ509" s="198" t="str">
        <f>IF(AJ508&lt;&gt;"",AJ508*PRINCIPAL!$C$54,"")</f>
        <v/>
      </c>
      <c r="AK509" s="198" t="str">
        <f>IF(AK508&lt;&gt;"",AK508*PRINCIPAL!$C$54,"")</f>
        <v/>
      </c>
      <c r="AL509" s="198" t="str">
        <f>IF(AL508&lt;&gt;"",AL508*PRINCIPAL!$C$54,"")</f>
        <v/>
      </c>
      <c r="AM509" s="198" t="str">
        <f>IF(AM508&lt;&gt;"",AM508*PRINCIPAL!$C$54,"")</f>
        <v/>
      </c>
      <c r="AN509" s="198" t="str">
        <f>IF(AN508&lt;&gt;"",AN508*PRINCIPAL!$C$54,"")</f>
        <v/>
      </c>
      <c r="AO509" s="268" t="str">
        <f>IF(AO508&lt;&gt;"",AO508*PRINCIPAL!$C$54,"")</f>
        <v/>
      </c>
    </row>
    <row r="510" spans="2:41" ht="12.45" customHeight="1" x14ac:dyDescent="0.3">
      <c r="B510" s="438"/>
      <c r="C510" s="440"/>
      <c r="D510" s="443" t="s">
        <v>118</v>
      </c>
      <c r="E510" s="222" t="s">
        <v>125</v>
      </c>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69"/>
    </row>
    <row r="511" spans="2:41" ht="12.45" customHeight="1" x14ac:dyDescent="0.3">
      <c r="B511" s="438"/>
      <c r="C511" s="440"/>
      <c r="D511" s="444"/>
      <c r="E511" s="220" t="s">
        <v>126</v>
      </c>
      <c r="F511" s="204" t="str">
        <f>IF(F510&lt;&gt;"",F510*PRINCIPAL!$C$14,"")</f>
        <v/>
      </c>
      <c r="G511" s="204" t="str">
        <f>IF(G510&lt;&gt;"",G510*PRINCIPAL!$C$54,"")</f>
        <v/>
      </c>
      <c r="H511" s="204" t="str">
        <f>IF(H510&lt;&gt;"",H510*PRINCIPAL!$C$54,"")</f>
        <v/>
      </c>
      <c r="I511" s="204" t="str">
        <f>IF(I510&lt;&gt;"",I510*PRINCIPAL!$C$54,"")</f>
        <v/>
      </c>
      <c r="J511" s="204" t="str">
        <f>IF(J510&lt;&gt;"",J510*PRINCIPAL!$C$54,"")</f>
        <v/>
      </c>
      <c r="K511" s="204" t="str">
        <f>IF(K510&lt;&gt;"",K510*PRINCIPAL!$C$54,"")</f>
        <v/>
      </c>
      <c r="L511" s="204" t="str">
        <f>IF(L510&lt;&gt;"",L510*PRINCIPAL!$C$54,"")</f>
        <v/>
      </c>
      <c r="M511" s="204" t="str">
        <f>IF(M510&lt;&gt;"",M510*PRINCIPAL!$C$54,"")</f>
        <v/>
      </c>
      <c r="N511" s="204" t="str">
        <f>IF(N510&lt;&gt;"",N510*PRINCIPAL!$C$54,"")</f>
        <v/>
      </c>
      <c r="O511" s="204" t="str">
        <f>IF(O510&lt;&gt;"",O510*PRINCIPAL!$C$54,"")</f>
        <v/>
      </c>
      <c r="P511" s="204" t="str">
        <f>IF(P510&lt;&gt;"",P510*PRINCIPAL!$C$54,"")</f>
        <v/>
      </c>
      <c r="Q511" s="204" t="str">
        <f>IF(Q510&lt;&gt;"",Q510*PRINCIPAL!$C$54,"")</f>
        <v/>
      </c>
      <c r="R511" s="204" t="str">
        <f>IF(R510&lt;&gt;"",R510*PRINCIPAL!$C$54,"")</f>
        <v/>
      </c>
      <c r="S511" s="204" t="str">
        <f>IF(S510&lt;&gt;"",S510*PRINCIPAL!$C$54,"")</f>
        <v/>
      </c>
      <c r="T511" s="204" t="str">
        <f>IF(T510&lt;&gt;"",T510*PRINCIPAL!$C$54,"")</f>
        <v/>
      </c>
      <c r="U511" s="204" t="str">
        <f>IF(U510&lt;&gt;"",U510*PRINCIPAL!$C$54,"")</f>
        <v/>
      </c>
      <c r="V511" s="204" t="str">
        <f>IF(V510&lt;&gt;"",V510*PRINCIPAL!$C$54,"")</f>
        <v/>
      </c>
      <c r="W511" s="204" t="str">
        <f>IF(W510&lt;&gt;"",W510*PRINCIPAL!$C$54,"")</f>
        <v/>
      </c>
      <c r="X511" s="204" t="str">
        <f>IF(X510&lt;&gt;"",X510*PRINCIPAL!$C$54,"")</f>
        <v/>
      </c>
      <c r="Y511" s="204" t="str">
        <f>IF(Y510&lt;&gt;"",Y510*PRINCIPAL!$C$54,"")</f>
        <v/>
      </c>
      <c r="Z511" s="204" t="str">
        <f>IF(Z510&lt;&gt;"",Z510*PRINCIPAL!$C$54,"")</f>
        <v/>
      </c>
      <c r="AA511" s="204" t="str">
        <f>IF(AA510&lt;&gt;"",AA510*PRINCIPAL!$C$54,"")</f>
        <v/>
      </c>
      <c r="AB511" s="204" t="str">
        <f>IF(AB510&lt;&gt;"",AB510*PRINCIPAL!$C$54,"")</f>
        <v/>
      </c>
      <c r="AC511" s="204" t="str">
        <f>IF(AC510&lt;&gt;"",AC510*PRINCIPAL!$C$54,"")</f>
        <v/>
      </c>
      <c r="AD511" s="204" t="str">
        <f>IF(AD510&lt;&gt;"",AD510*PRINCIPAL!$C$54,"")</f>
        <v/>
      </c>
      <c r="AE511" s="204" t="str">
        <f>IF(AE510&lt;&gt;"",AE510*PRINCIPAL!$C$54,"")</f>
        <v/>
      </c>
      <c r="AF511" s="204" t="str">
        <f>IF(AF510&lt;&gt;"",AF510*PRINCIPAL!$C$54,"")</f>
        <v/>
      </c>
      <c r="AG511" s="204" t="str">
        <f>IF(AG510&lt;&gt;"",AG510*PRINCIPAL!$C$54,"")</f>
        <v/>
      </c>
      <c r="AH511" s="204" t="str">
        <f>IF(AH510&lt;&gt;"",AH510*PRINCIPAL!$C$54,"")</f>
        <v/>
      </c>
      <c r="AI511" s="204" t="str">
        <f>IF(AI510&lt;&gt;"",AI510*PRINCIPAL!$C$54,"")</f>
        <v/>
      </c>
      <c r="AJ511" s="204" t="str">
        <f>IF(AJ510&lt;&gt;"",AJ510*PRINCIPAL!$C$54,"")</f>
        <v/>
      </c>
      <c r="AK511" s="204" t="str">
        <f>IF(AK510&lt;&gt;"",AK510*PRINCIPAL!$C$54,"")</f>
        <v/>
      </c>
      <c r="AL511" s="204" t="str">
        <f>IF(AL510&lt;&gt;"",AL510*PRINCIPAL!$C$54,"")</f>
        <v/>
      </c>
      <c r="AM511" s="204" t="str">
        <f>IF(AM510&lt;&gt;"",AM510*PRINCIPAL!$C$54,"")</f>
        <v/>
      </c>
      <c r="AN511" s="204" t="str">
        <f>IF(AN510&lt;&gt;"",AN510*PRINCIPAL!$C$54,"")</f>
        <v/>
      </c>
      <c r="AO511" s="270" t="str">
        <f>IF(AO510&lt;&gt;"",AO510*PRINCIPAL!$C$54,"")</f>
        <v/>
      </c>
    </row>
    <row r="512" spans="2:41" ht="12.45" customHeight="1" x14ac:dyDescent="0.3">
      <c r="B512" s="438"/>
      <c r="C512" s="440"/>
      <c r="D512" s="443" t="s">
        <v>116</v>
      </c>
      <c r="E512" s="224" t="s">
        <v>125</v>
      </c>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69"/>
    </row>
    <row r="513" spans="2:41" ht="12.45" customHeight="1" thickBot="1" x14ac:dyDescent="0.35">
      <c r="B513" s="438"/>
      <c r="C513" s="440"/>
      <c r="D513" s="442"/>
      <c r="E513" s="223" t="s">
        <v>126</v>
      </c>
      <c r="F513" s="200" t="str">
        <f>IF(F512&lt;&gt;"",F512*PRINCIPAL!$C$14,"")</f>
        <v/>
      </c>
      <c r="G513" s="200" t="str">
        <f>IF(G512&lt;&gt;"",G512*PRINCIPAL!$C$54,"")</f>
        <v/>
      </c>
      <c r="H513" s="200" t="str">
        <f>IF(H512&lt;&gt;"",H512*PRINCIPAL!$C$54,"")</f>
        <v/>
      </c>
      <c r="I513" s="200" t="str">
        <f>IF(I512&lt;&gt;"",I512*PRINCIPAL!$C$54,"")</f>
        <v/>
      </c>
      <c r="J513" s="200" t="str">
        <f>IF(J512&lt;&gt;"",J512*PRINCIPAL!$C$54,"")</f>
        <v/>
      </c>
      <c r="K513" s="200" t="str">
        <f>IF(K512&lt;&gt;"",K512*PRINCIPAL!$C$54,"")</f>
        <v/>
      </c>
      <c r="L513" s="200" t="str">
        <f>IF(L512&lt;&gt;"",L512*PRINCIPAL!$C$54,"")</f>
        <v/>
      </c>
      <c r="M513" s="200" t="str">
        <f>IF(M512&lt;&gt;"",M512*PRINCIPAL!$C$54,"")</f>
        <v/>
      </c>
      <c r="N513" s="200" t="str">
        <f>IF(N512&lt;&gt;"",N512*PRINCIPAL!$C$54,"")</f>
        <v/>
      </c>
      <c r="O513" s="200" t="str">
        <f>IF(O512&lt;&gt;"",O512*PRINCIPAL!$C$54,"")</f>
        <v/>
      </c>
      <c r="P513" s="200" t="str">
        <f>IF(P512&lt;&gt;"",P512*PRINCIPAL!$C$54,"")</f>
        <v/>
      </c>
      <c r="Q513" s="200" t="str">
        <f>IF(Q512&lt;&gt;"",Q512*PRINCIPAL!$C$54,"")</f>
        <v/>
      </c>
      <c r="R513" s="200" t="str">
        <f>IF(R512&lt;&gt;"",R512*PRINCIPAL!$C$54,"")</f>
        <v/>
      </c>
      <c r="S513" s="200" t="str">
        <f>IF(S512&lt;&gt;"",S512*PRINCIPAL!$C$54,"")</f>
        <v/>
      </c>
      <c r="T513" s="200" t="str">
        <f>IF(T512&lt;&gt;"",T512*PRINCIPAL!$C$54,"")</f>
        <v/>
      </c>
      <c r="U513" s="200" t="str">
        <f>IF(U512&lt;&gt;"",U512*PRINCIPAL!$C$54,"")</f>
        <v/>
      </c>
      <c r="V513" s="200" t="str">
        <f>IF(V512&lt;&gt;"",V512*PRINCIPAL!$C$54,"")</f>
        <v/>
      </c>
      <c r="W513" s="200" t="str">
        <f>IF(W512&lt;&gt;"",W512*PRINCIPAL!$C$54,"")</f>
        <v/>
      </c>
      <c r="X513" s="200" t="str">
        <f>IF(X512&lt;&gt;"",X512*PRINCIPAL!$C$54,"")</f>
        <v/>
      </c>
      <c r="Y513" s="200" t="str">
        <f>IF(Y512&lt;&gt;"",Y512*PRINCIPAL!$C$54,"")</f>
        <v/>
      </c>
      <c r="Z513" s="200" t="str">
        <f>IF(Z512&lt;&gt;"",Z512*PRINCIPAL!$C$54,"")</f>
        <v/>
      </c>
      <c r="AA513" s="200" t="str">
        <f>IF(AA512&lt;&gt;"",AA512*PRINCIPAL!$C$54,"")</f>
        <v/>
      </c>
      <c r="AB513" s="200" t="str">
        <f>IF(AB512&lt;&gt;"",AB512*PRINCIPAL!$C$54,"")</f>
        <v/>
      </c>
      <c r="AC513" s="200" t="str">
        <f>IF(AC512&lt;&gt;"",AC512*PRINCIPAL!$C$54,"")</f>
        <v/>
      </c>
      <c r="AD513" s="200" t="str">
        <f>IF(AD512&lt;&gt;"",AD512*PRINCIPAL!$C$54,"")</f>
        <v/>
      </c>
      <c r="AE513" s="200" t="str">
        <f>IF(AE512&lt;&gt;"",AE512*PRINCIPAL!$C$54,"")</f>
        <v/>
      </c>
      <c r="AF513" s="200" t="str">
        <f>IF(AF512&lt;&gt;"",AF512*PRINCIPAL!$C$54,"")</f>
        <v/>
      </c>
      <c r="AG513" s="200" t="str">
        <f>IF(AG512&lt;&gt;"",AG512*PRINCIPAL!$C$54,"")</f>
        <v/>
      </c>
      <c r="AH513" s="200" t="str">
        <f>IF(AH512&lt;&gt;"",AH512*PRINCIPAL!$C$54,"")</f>
        <v/>
      </c>
      <c r="AI513" s="200" t="str">
        <f>IF(AI512&lt;&gt;"",AI512*PRINCIPAL!$C$54,"")</f>
        <v/>
      </c>
      <c r="AJ513" s="200" t="str">
        <f>IF(AJ512&lt;&gt;"",AJ512*PRINCIPAL!$C$54,"")</f>
        <v/>
      </c>
      <c r="AK513" s="200" t="str">
        <f>IF(AK512&lt;&gt;"",AK512*PRINCIPAL!$C$54,"")</f>
        <v/>
      </c>
      <c r="AL513" s="200" t="str">
        <f>IF(AL512&lt;&gt;"",AL512*PRINCIPAL!$C$54,"")</f>
        <v/>
      </c>
      <c r="AM513" s="200" t="str">
        <f>IF(AM512&lt;&gt;"",AM512*PRINCIPAL!$C$54,"")</f>
        <v/>
      </c>
      <c r="AN513" s="200" t="str">
        <f>IF(AN512&lt;&gt;"",AN512*PRINCIPAL!$C$54,"")</f>
        <v/>
      </c>
      <c r="AO513" s="271" t="str">
        <f>IF(AO512&lt;&gt;"",AO512*PRINCIPAL!$C$54,"")</f>
        <v/>
      </c>
    </row>
    <row r="514" spans="2:41" ht="12.45" customHeight="1" x14ac:dyDescent="0.3">
      <c r="B514" s="438"/>
      <c r="C514" s="439" t="s">
        <v>105</v>
      </c>
      <c r="D514" s="441" t="s">
        <v>112</v>
      </c>
      <c r="E514" s="219" t="s">
        <v>125</v>
      </c>
      <c r="F514" s="197" t="s">
        <v>38</v>
      </c>
      <c r="G514" s="197"/>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c r="AF514" s="197"/>
      <c r="AG514" s="197"/>
      <c r="AH514" s="197"/>
      <c r="AI514" s="197"/>
      <c r="AJ514" s="197"/>
      <c r="AK514" s="197"/>
      <c r="AL514" s="197"/>
      <c r="AM514" s="197"/>
      <c r="AN514" s="197"/>
      <c r="AO514" s="267"/>
    </row>
    <row r="515" spans="2:41" ht="12.45" customHeight="1" x14ac:dyDescent="0.3">
      <c r="B515" s="438"/>
      <c r="C515" s="440"/>
      <c r="D515" s="442"/>
      <c r="E515" s="220" t="s">
        <v>126</v>
      </c>
      <c r="F515" s="320" t="s">
        <v>38</v>
      </c>
      <c r="G515" s="198" t="str">
        <f>IF(G514&lt;&gt;"",G514*PRINCIPAL!$C$54,"")</f>
        <v/>
      </c>
      <c r="H515" s="198" t="str">
        <f>IF(H514&lt;&gt;"",H514*PRINCIPAL!$C$54,"")</f>
        <v/>
      </c>
      <c r="I515" s="198" t="str">
        <f>IF(I514&lt;&gt;"",I514*PRINCIPAL!$C$54,"")</f>
        <v/>
      </c>
      <c r="J515" s="198" t="str">
        <f>IF(J514&lt;&gt;"",J514*PRINCIPAL!$C$54,"")</f>
        <v/>
      </c>
      <c r="K515" s="198" t="str">
        <f>IF(K514&lt;&gt;"",K514*PRINCIPAL!$C$54,"")</f>
        <v/>
      </c>
      <c r="L515" s="198" t="str">
        <f>IF(L514&lt;&gt;"",L514*PRINCIPAL!$C$54,"")</f>
        <v/>
      </c>
      <c r="M515" s="198" t="str">
        <f>IF(M514&lt;&gt;"",M514*PRINCIPAL!$C$54,"")</f>
        <v/>
      </c>
      <c r="N515" s="198" t="str">
        <f>IF(N514&lt;&gt;"",N514*PRINCIPAL!$C$54,"")</f>
        <v/>
      </c>
      <c r="O515" s="198" t="str">
        <f>IF(O514&lt;&gt;"",O514*PRINCIPAL!$C$54,"")</f>
        <v/>
      </c>
      <c r="P515" s="198" t="str">
        <f>IF(P514&lt;&gt;"",P514*PRINCIPAL!$C$54,"")</f>
        <v/>
      </c>
      <c r="Q515" s="198" t="str">
        <f>IF(Q514&lt;&gt;"",Q514*PRINCIPAL!$C$54,"")</f>
        <v/>
      </c>
      <c r="R515" s="198" t="str">
        <f>IF(R514&lt;&gt;"",R514*PRINCIPAL!$C$54,"")</f>
        <v/>
      </c>
      <c r="S515" s="198" t="str">
        <f>IF(S514&lt;&gt;"",S514*PRINCIPAL!$C$54,"")</f>
        <v/>
      </c>
      <c r="T515" s="198" t="str">
        <f>IF(T514&lt;&gt;"",T514*PRINCIPAL!$C$54,"")</f>
        <v/>
      </c>
      <c r="U515" s="198" t="str">
        <f>IF(U514&lt;&gt;"",U514*PRINCIPAL!$C$54,"")</f>
        <v/>
      </c>
      <c r="V515" s="198" t="str">
        <f>IF(V514&lt;&gt;"",V514*PRINCIPAL!$C$54,"")</f>
        <v/>
      </c>
      <c r="W515" s="198" t="str">
        <f>IF(W514&lt;&gt;"",W514*PRINCIPAL!$C$54,"")</f>
        <v/>
      </c>
      <c r="X515" s="198" t="str">
        <f>IF(X514&lt;&gt;"",X514*PRINCIPAL!$C$54,"")</f>
        <v/>
      </c>
      <c r="Y515" s="198" t="str">
        <f>IF(Y514&lt;&gt;"",Y514*PRINCIPAL!$C$54,"")</f>
        <v/>
      </c>
      <c r="Z515" s="198" t="str">
        <f>IF(Z514&lt;&gt;"",Z514*PRINCIPAL!$C$54,"")</f>
        <v/>
      </c>
      <c r="AA515" s="198" t="str">
        <f>IF(AA514&lt;&gt;"",AA514*PRINCIPAL!$C$54,"")</f>
        <v/>
      </c>
      <c r="AB515" s="198" t="str">
        <f>IF(AB514&lt;&gt;"",AB514*PRINCIPAL!$C$54,"")</f>
        <v/>
      </c>
      <c r="AC515" s="198" t="str">
        <f>IF(AC514&lt;&gt;"",AC514*PRINCIPAL!$C$54,"")</f>
        <v/>
      </c>
      <c r="AD515" s="198" t="str">
        <f>IF(AD514&lt;&gt;"",AD514*PRINCIPAL!$C$54,"")</f>
        <v/>
      </c>
      <c r="AE515" s="198" t="str">
        <f>IF(AE514&lt;&gt;"",AE514*PRINCIPAL!$C$54,"")</f>
        <v/>
      </c>
      <c r="AF515" s="198" t="str">
        <f>IF(AF514&lt;&gt;"",AF514*PRINCIPAL!$C$54,"")</f>
        <v/>
      </c>
      <c r="AG515" s="198" t="str">
        <f>IF(AG514&lt;&gt;"",AG514*PRINCIPAL!$C$54,"")</f>
        <v/>
      </c>
      <c r="AH515" s="198" t="str">
        <f>IF(AH514&lt;&gt;"",AH514*PRINCIPAL!$C$54,"")</f>
        <v/>
      </c>
      <c r="AI515" s="198" t="str">
        <f>IF(AI514&lt;&gt;"",AI514*PRINCIPAL!$C$54,"")</f>
        <v/>
      </c>
      <c r="AJ515" s="198" t="str">
        <f>IF(AJ514&lt;&gt;"",AJ514*PRINCIPAL!$C$54,"")</f>
        <v/>
      </c>
      <c r="AK515" s="198" t="str">
        <f>IF(AK514&lt;&gt;"",AK514*PRINCIPAL!$C$54,"")</f>
        <v/>
      </c>
      <c r="AL515" s="198" t="str">
        <f>IF(AL514&lt;&gt;"",AL514*PRINCIPAL!$C$54,"")</f>
        <v/>
      </c>
      <c r="AM515" s="198" t="str">
        <f>IF(AM514&lt;&gt;"",AM514*PRINCIPAL!$C$54,"")</f>
        <v/>
      </c>
      <c r="AN515" s="198" t="str">
        <f>IF(AN514&lt;&gt;"",AN514*PRINCIPAL!$C$54,"")</f>
        <v/>
      </c>
      <c r="AO515" s="268" t="str">
        <f>IF(AO514&lt;&gt;"",AO514*PRINCIPAL!$C$54,"")</f>
        <v/>
      </c>
    </row>
    <row r="516" spans="2:41" ht="12.45" customHeight="1" x14ac:dyDescent="0.3">
      <c r="B516" s="438"/>
      <c r="C516" s="440"/>
      <c r="D516" s="443" t="s">
        <v>118</v>
      </c>
      <c r="E516" s="222" t="s">
        <v>125</v>
      </c>
      <c r="F516" s="203" t="s">
        <v>38</v>
      </c>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69"/>
    </row>
    <row r="517" spans="2:41" ht="12.45" customHeight="1" x14ac:dyDescent="0.3">
      <c r="B517" s="438"/>
      <c r="C517" s="440"/>
      <c r="D517" s="444"/>
      <c r="E517" s="220" t="s">
        <v>126</v>
      </c>
      <c r="F517" s="320" t="s">
        <v>38</v>
      </c>
      <c r="G517" s="204" t="str">
        <f>IF(G516&lt;&gt;"",G516*PRINCIPAL!$C$54,"")</f>
        <v/>
      </c>
      <c r="H517" s="204" t="str">
        <f>IF(H516&lt;&gt;"",H516*PRINCIPAL!$C$54,"")</f>
        <v/>
      </c>
      <c r="I517" s="204" t="str">
        <f>IF(I516&lt;&gt;"",I516*PRINCIPAL!$C$54,"")</f>
        <v/>
      </c>
      <c r="J517" s="204" t="str">
        <f>IF(J516&lt;&gt;"",J516*PRINCIPAL!$C$54,"")</f>
        <v/>
      </c>
      <c r="K517" s="204" t="str">
        <f>IF(K516&lt;&gt;"",K516*PRINCIPAL!$C$54,"")</f>
        <v/>
      </c>
      <c r="L517" s="204" t="str">
        <f>IF(L516&lt;&gt;"",L516*PRINCIPAL!$C$54,"")</f>
        <v/>
      </c>
      <c r="M517" s="204" t="str">
        <f>IF(M516&lt;&gt;"",M516*PRINCIPAL!$C$54,"")</f>
        <v/>
      </c>
      <c r="N517" s="204" t="str">
        <f>IF(N516&lt;&gt;"",N516*PRINCIPAL!$C$54,"")</f>
        <v/>
      </c>
      <c r="O517" s="204" t="str">
        <f>IF(O516&lt;&gt;"",O516*PRINCIPAL!$C$54,"")</f>
        <v/>
      </c>
      <c r="P517" s="204" t="str">
        <f>IF(P516&lt;&gt;"",P516*PRINCIPAL!$C$54,"")</f>
        <v/>
      </c>
      <c r="Q517" s="204" t="str">
        <f>IF(Q516&lt;&gt;"",Q516*PRINCIPAL!$C$54,"")</f>
        <v/>
      </c>
      <c r="R517" s="204" t="str">
        <f>IF(R516&lt;&gt;"",R516*PRINCIPAL!$C$54,"")</f>
        <v/>
      </c>
      <c r="S517" s="204" t="str">
        <f>IF(S516&lt;&gt;"",S516*PRINCIPAL!$C$54,"")</f>
        <v/>
      </c>
      <c r="T517" s="204" t="str">
        <f>IF(T516&lt;&gt;"",T516*PRINCIPAL!$C$54,"")</f>
        <v/>
      </c>
      <c r="U517" s="204" t="str">
        <f>IF(U516&lt;&gt;"",U516*PRINCIPAL!$C$54,"")</f>
        <v/>
      </c>
      <c r="V517" s="204" t="str">
        <f>IF(V516&lt;&gt;"",V516*PRINCIPAL!$C$54,"")</f>
        <v/>
      </c>
      <c r="W517" s="204" t="str">
        <f>IF(W516&lt;&gt;"",W516*PRINCIPAL!$C$54,"")</f>
        <v/>
      </c>
      <c r="X517" s="204" t="str">
        <f>IF(X516&lt;&gt;"",X516*PRINCIPAL!$C$54,"")</f>
        <v/>
      </c>
      <c r="Y517" s="204" t="str">
        <f>IF(Y516&lt;&gt;"",Y516*PRINCIPAL!$C$54,"")</f>
        <v/>
      </c>
      <c r="Z517" s="204" t="str">
        <f>IF(Z516&lt;&gt;"",Z516*PRINCIPAL!$C$54,"")</f>
        <v/>
      </c>
      <c r="AA517" s="204" t="str">
        <f>IF(AA516&lt;&gt;"",AA516*PRINCIPAL!$C$54,"")</f>
        <v/>
      </c>
      <c r="AB517" s="204" t="str">
        <f>IF(AB516&lt;&gt;"",AB516*PRINCIPAL!$C$54,"")</f>
        <v/>
      </c>
      <c r="AC517" s="204" t="str">
        <f>IF(AC516&lt;&gt;"",AC516*PRINCIPAL!$C$54,"")</f>
        <v/>
      </c>
      <c r="AD517" s="204" t="str">
        <f>IF(AD516&lt;&gt;"",AD516*PRINCIPAL!$C$54,"")</f>
        <v/>
      </c>
      <c r="AE517" s="204" t="str">
        <f>IF(AE516&lt;&gt;"",AE516*PRINCIPAL!$C$54,"")</f>
        <v/>
      </c>
      <c r="AF517" s="204" t="str">
        <f>IF(AF516&lt;&gt;"",AF516*PRINCIPAL!$C$54,"")</f>
        <v/>
      </c>
      <c r="AG517" s="204" t="str">
        <f>IF(AG516&lt;&gt;"",AG516*PRINCIPAL!$C$54,"")</f>
        <v/>
      </c>
      <c r="AH517" s="204" t="str">
        <f>IF(AH516&lt;&gt;"",AH516*PRINCIPAL!$C$54,"")</f>
        <v/>
      </c>
      <c r="AI517" s="204" t="str">
        <f>IF(AI516&lt;&gt;"",AI516*PRINCIPAL!$C$54,"")</f>
        <v/>
      </c>
      <c r="AJ517" s="204" t="str">
        <f>IF(AJ516&lt;&gt;"",AJ516*PRINCIPAL!$C$54,"")</f>
        <v/>
      </c>
      <c r="AK517" s="204" t="str">
        <f>IF(AK516&lt;&gt;"",AK516*PRINCIPAL!$C$54,"")</f>
        <v/>
      </c>
      <c r="AL517" s="204" t="str">
        <f>IF(AL516&lt;&gt;"",AL516*PRINCIPAL!$C$54,"")</f>
        <v/>
      </c>
      <c r="AM517" s="204" t="str">
        <f>IF(AM516&lt;&gt;"",AM516*PRINCIPAL!$C$54,"")</f>
        <v/>
      </c>
      <c r="AN517" s="204" t="str">
        <f>IF(AN516&lt;&gt;"",AN516*PRINCIPAL!$C$54,"")</f>
        <v/>
      </c>
      <c r="AO517" s="270" t="str">
        <f>IF(AO516&lt;&gt;"",AO516*PRINCIPAL!$C$54,"")</f>
        <v/>
      </c>
    </row>
    <row r="518" spans="2:41" ht="12.45" customHeight="1" x14ac:dyDescent="0.3">
      <c r="B518" s="438"/>
      <c r="C518" s="440"/>
      <c r="D518" s="443" t="s">
        <v>116</v>
      </c>
      <c r="E518" s="224" t="s">
        <v>125</v>
      </c>
      <c r="F518" s="203" t="s">
        <v>38</v>
      </c>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69"/>
    </row>
    <row r="519" spans="2:41" ht="12.45" customHeight="1" thickBot="1" x14ac:dyDescent="0.35">
      <c r="B519" s="438"/>
      <c r="C519" s="440"/>
      <c r="D519" s="442"/>
      <c r="E519" s="223" t="s">
        <v>126</v>
      </c>
      <c r="F519" s="320" t="s">
        <v>38</v>
      </c>
      <c r="G519" s="200" t="str">
        <f>IF(G518&lt;&gt;"",G518*PRINCIPAL!$C$54,"")</f>
        <v/>
      </c>
      <c r="H519" s="200" t="str">
        <f>IF(H518&lt;&gt;"",H518*PRINCIPAL!$C$54,"")</f>
        <v/>
      </c>
      <c r="I519" s="200" t="str">
        <f>IF(I518&lt;&gt;"",I518*PRINCIPAL!$C$54,"")</f>
        <v/>
      </c>
      <c r="J519" s="200" t="str">
        <f>IF(J518&lt;&gt;"",J518*PRINCIPAL!$C$54,"")</f>
        <v/>
      </c>
      <c r="K519" s="200" t="str">
        <f>IF(K518&lt;&gt;"",K518*PRINCIPAL!$C$54,"")</f>
        <v/>
      </c>
      <c r="L519" s="200" t="str">
        <f>IF(L518&lt;&gt;"",L518*PRINCIPAL!$C$54,"")</f>
        <v/>
      </c>
      <c r="M519" s="200" t="str">
        <f>IF(M518&lt;&gt;"",M518*PRINCIPAL!$C$54,"")</f>
        <v/>
      </c>
      <c r="N519" s="200" t="str">
        <f>IF(N518&lt;&gt;"",N518*PRINCIPAL!$C$54,"")</f>
        <v/>
      </c>
      <c r="O519" s="200" t="str">
        <f>IF(O518&lt;&gt;"",O518*PRINCIPAL!$C$54,"")</f>
        <v/>
      </c>
      <c r="P519" s="200" t="str">
        <f>IF(P518&lt;&gt;"",P518*PRINCIPAL!$C$54,"")</f>
        <v/>
      </c>
      <c r="Q519" s="200" t="str">
        <f>IF(Q518&lt;&gt;"",Q518*PRINCIPAL!$C$54,"")</f>
        <v/>
      </c>
      <c r="R519" s="200" t="str">
        <f>IF(R518&lt;&gt;"",R518*PRINCIPAL!$C$54,"")</f>
        <v/>
      </c>
      <c r="S519" s="200" t="str">
        <f>IF(S518&lt;&gt;"",S518*PRINCIPAL!$C$54,"")</f>
        <v/>
      </c>
      <c r="T519" s="200" t="str">
        <f>IF(T518&lt;&gt;"",T518*PRINCIPAL!$C$54,"")</f>
        <v/>
      </c>
      <c r="U519" s="200" t="str">
        <f>IF(U518&lt;&gt;"",U518*PRINCIPAL!$C$54,"")</f>
        <v/>
      </c>
      <c r="V519" s="200" t="str">
        <f>IF(V518&lt;&gt;"",V518*PRINCIPAL!$C$54,"")</f>
        <v/>
      </c>
      <c r="W519" s="200" t="str">
        <f>IF(W518&lt;&gt;"",W518*PRINCIPAL!$C$54,"")</f>
        <v/>
      </c>
      <c r="X519" s="200" t="str">
        <f>IF(X518&lt;&gt;"",X518*PRINCIPAL!$C$54,"")</f>
        <v/>
      </c>
      <c r="Y519" s="200" t="str">
        <f>IF(Y518&lt;&gt;"",Y518*PRINCIPAL!$C$54,"")</f>
        <v/>
      </c>
      <c r="Z519" s="200" t="str">
        <f>IF(Z518&lt;&gt;"",Z518*PRINCIPAL!$C$54,"")</f>
        <v/>
      </c>
      <c r="AA519" s="200" t="str">
        <f>IF(AA518&lt;&gt;"",AA518*PRINCIPAL!$C$54,"")</f>
        <v/>
      </c>
      <c r="AB519" s="200" t="str">
        <f>IF(AB518&lt;&gt;"",AB518*PRINCIPAL!$C$54,"")</f>
        <v/>
      </c>
      <c r="AC519" s="200" t="str">
        <f>IF(AC518&lt;&gt;"",AC518*PRINCIPAL!$C$54,"")</f>
        <v/>
      </c>
      <c r="AD519" s="200" t="str">
        <f>IF(AD518&lt;&gt;"",AD518*PRINCIPAL!$C$54,"")</f>
        <v/>
      </c>
      <c r="AE519" s="200" t="str">
        <f>IF(AE518&lt;&gt;"",AE518*PRINCIPAL!$C$54,"")</f>
        <v/>
      </c>
      <c r="AF519" s="200" t="str">
        <f>IF(AF518&lt;&gt;"",AF518*PRINCIPAL!$C$54,"")</f>
        <v/>
      </c>
      <c r="AG519" s="200" t="str">
        <f>IF(AG518&lt;&gt;"",AG518*PRINCIPAL!$C$54,"")</f>
        <v/>
      </c>
      <c r="AH519" s="200" t="str">
        <f>IF(AH518&lt;&gt;"",AH518*PRINCIPAL!$C$54,"")</f>
        <v/>
      </c>
      <c r="AI519" s="200" t="str">
        <f>IF(AI518&lt;&gt;"",AI518*PRINCIPAL!$C$54,"")</f>
        <v/>
      </c>
      <c r="AJ519" s="200" t="str">
        <f>IF(AJ518&lt;&gt;"",AJ518*PRINCIPAL!$C$54,"")</f>
        <v/>
      </c>
      <c r="AK519" s="200" t="str">
        <f>IF(AK518&lt;&gt;"",AK518*PRINCIPAL!$C$54,"")</f>
        <v/>
      </c>
      <c r="AL519" s="200" t="str">
        <f>IF(AL518&lt;&gt;"",AL518*PRINCIPAL!$C$54,"")</f>
        <v/>
      </c>
      <c r="AM519" s="200" t="str">
        <f>IF(AM518&lt;&gt;"",AM518*PRINCIPAL!$C$54,"")</f>
        <v/>
      </c>
      <c r="AN519" s="200" t="str">
        <f>IF(AN518&lt;&gt;"",AN518*PRINCIPAL!$C$54,"")</f>
        <v/>
      </c>
      <c r="AO519" s="271" t="str">
        <f>IF(AO518&lt;&gt;"",AO518*PRINCIPAL!$C$54,"")</f>
        <v/>
      </c>
    </row>
    <row r="520" spans="2:41" ht="12.45" customHeight="1" x14ac:dyDescent="0.3">
      <c r="B520" s="438"/>
      <c r="C520" s="439" t="s">
        <v>106</v>
      </c>
      <c r="D520" s="441" t="s">
        <v>112</v>
      </c>
      <c r="E520" s="219" t="s">
        <v>125</v>
      </c>
      <c r="F520" s="197" t="s">
        <v>38</v>
      </c>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c r="AF520" s="197"/>
      <c r="AG520" s="197"/>
      <c r="AH520" s="197"/>
      <c r="AI520" s="197"/>
      <c r="AJ520" s="197"/>
      <c r="AK520" s="197"/>
      <c r="AL520" s="197"/>
      <c r="AM520" s="197"/>
      <c r="AN520" s="197"/>
      <c r="AO520" s="267"/>
    </row>
    <row r="521" spans="2:41" ht="12.45" customHeight="1" x14ac:dyDescent="0.3">
      <c r="B521" s="438"/>
      <c r="C521" s="440"/>
      <c r="D521" s="442"/>
      <c r="E521" s="220" t="s">
        <v>126</v>
      </c>
      <c r="F521" s="320" t="s">
        <v>38</v>
      </c>
      <c r="G521" s="198" t="str">
        <f>IF(G520&lt;&gt;"",G520*PRINCIPAL!$C$54,"")</f>
        <v/>
      </c>
      <c r="H521" s="198" t="str">
        <f>IF(H520&lt;&gt;"",H520*PRINCIPAL!$C$54,"")</f>
        <v/>
      </c>
      <c r="I521" s="198" t="str">
        <f>IF(I520&lt;&gt;"",I520*PRINCIPAL!$C$54,"")</f>
        <v/>
      </c>
      <c r="J521" s="198" t="str">
        <f>IF(J520&lt;&gt;"",J520*PRINCIPAL!$C$54,"")</f>
        <v/>
      </c>
      <c r="K521" s="198" t="str">
        <f>IF(K520&lt;&gt;"",K520*PRINCIPAL!$C$54,"")</f>
        <v/>
      </c>
      <c r="L521" s="198" t="str">
        <f>IF(L520&lt;&gt;"",L520*PRINCIPAL!$C$54,"")</f>
        <v/>
      </c>
      <c r="M521" s="198" t="str">
        <f>IF(M520&lt;&gt;"",M520*PRINCIPAL!$C$54,"")</f>
        <v/>
      </c>
      <c r="N521" s="198" t="str">
        <f>IF(N520&lt;&gt;"",N520*PRINCIPAL!$C$54,"")</f>
        <v/>
      </c>
      <c r="O521" s="198" t="str">
        <f>IF(O520&lt;&gt;"",O520*PRINCIPAL!$C$54,"")</f>
        <v/>
      </c>
      <c r="P521" s="198" t="str">
        <f>IF(P520&lt;&gt;"",P520*PRINCIPAL!$C$54,"")</f>
        <v/>
      </c>
      <c r="Q521" s="198" t="str">
        <f>IF(Q520&lt;&gt;"",Q520*PRINCIPAL!$C$54,"")</f>
        <v/>
      </c>
      <c r="R521" s="198" t="str">
        <f>IF(R520&lt;&gt;"",R520*PRINCIPAL!$C$54,"")</f>
        <v/>
      </c>
      <c r="S521" s="198" t="str">
        <f>IF(S520&lt;&gt;"",S520*PRINCIPAL!$C$54,"")</f>
        <v/>
      </c>
      <c r="T521" s="198" t="str">
        <f>IF(T520&lt;&gt;"",T520*PRINCIPAL!$C$54,"")</f>
        <v/>
      </c>
      <c r="U521" s="198" t="str">
        <f>IF(U520&lt;&gt;"",U520*PRINCIPAL!$C$54,"")</f>
        <v/>
      </c>
      <c r="V521" s="198" t="str">
        <f>IF(V520&lt;&gt;"",V520*PRINCIPAL!$C$54,"")</f>
        <v/>
      </c>
      <c r="W521" s="198" t="str">
        <f>IF(W520&lt;&gt;"",W520*PRINCIPAL!$C$54,"")</f>
        <v/>
      </c>
      <c r="X521" s="198" t="str">
        <f>IF(X520&lt;&gt;"",X520*PRINCIPAL!$C$54,"")</f>
        <v/>
      </c>
      <c r="Y521" s="198" t="str">
        <f>IF(Y520&lt;&gt;"",Y520*PRINCIPAL!$C$54,"")</f>
        <v/>
      </c>
      <c r="Z521" s="198" t="str">
        <f>IF(Z520&lt;&gt;"",Z520*PRINCIPAL!$C$54,"")</f>
        <v/>
      </c>
      <c r="AA521" s="198" t="str">
        <f>IF(AA520&lt;&gt;"",AA520*PRINCIPAL!$C$54,"")</f>
        <v/>
      </c>
      <c r="AB521" s="198" t="str">
        <f>IF(AB520&lt;&gt;"",AB520*PRINCIPAL!$C$54,"")</f>
        <v/>
      </c>
      <c r="AC521" s="198" t="str">
        <f>IF(AC520&lt;&gt;"",AC520*PRINCIPAL!$C$54,"")</f>
        <v/>
      </c>
      <c r="AD521" s="198" t="str">
        <f>IF(AD520&lt;&gt;"",AD520*PRINCIPAL!$C$54,"")</f>
        <v/>
      </c>
      <c r="AE521" s="198" t="str">
        <f>IF(AE520&lt;&gt;"",AE520*PRINCIPAL!$C$54,"")</f>
        <v/>
      </c>
      <c r="AF521" s="198" t="str">
        <f>IF(AF520&lt;&gt;"",AF520*PRINCIPAL!$C$54,"")</f>
        <v/>
      </c>
      <c r="AG521" s="198" t="str">
        <f>IF(AG520&lt;&gt;"",AG520*PRINCIPAL!$C$54,"")</f>
        <v/>
      </c>
      <c r="AH521" s="198" t="str">
        <f>IF(AH520&lt;&gt;"",AH520*PRINCIPAL!$C$54,"")</f>
        <v/>
      </c>
      <c r="AI521" s="198" t="str">
        <f>IF(AI520&lt;&gt;"",AI520*PRINCIPAL!$C$54,"")</f>
        <v/>
      </c>
      <c r="AJ521" s="198" t="str">
        <f>IF(AJ520&lt;&gt;"",AJ520*PRINCIPAL!$C$54,"")</f>
        <v/>
      </c>
      <c r="AK521" s="198" t="str">
        <f>IF(AK520&lt;&gt;"",AK520*PRINCIPAL!$C$54,"")</f>
        <v/>
      </c>
      <c r="AL521" s="198" t="str">
        <f>IF(AL520&lt;&gt;"",AL520*PRINCIPAL!$C$54,"")</f>
        <v/>
      </c>
      <c r="AM521" s="198" t="str">
        <f>IF(AM520&lt;&gt;"",AM520*PRINCIPAL!$C$54,"")</f>
        <v/>
      </c>
      <c r="AN521" s="198" t="str">
        <f>IF(AN520&lt;&gt;"",AN520*PRINCIPAL!$C$54,"")</f>
        <v/>
      </c>
      <c r="AO521" s="268" t="str">
        <f>IF(AO520&lt;&gt;"",AO520*PRINCIPAL!$C$54,"")</f>
        <v/>
      </c>
    </row>
    <row r="522" spans="2:41" ht="12.45" customHeight="1" x14ac:dyDescent="0.3">
      <c r="B522" s="438"/>
      <c r="C522" s="440"/>
      <c r="D522" s="443" t="s">
        <v>118</v>
      </c>
      <c r="E522" s="222" t="s">
        <v>125</v>
      </c>
      <c r="F522" s="203" t="s">
        <v>38</v>
      </c>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69"/>
    </row>
    <row r="523" spans="2:41" ht="12.45" customHeight="1" x14ac:dyDescent="0.3">
      <c r="B523" s="438"/>
      <c r="C523" s="440"/>
      <c r="D523" s="444"/>
      <c r="E523" s="220" t="s">
        <v>126</v>
      </c>
      <c r="F523" s="320" t="s">
        <v>38</v>
      </c>
      <c r="G523" s="204" t="str">
        <f>IF(G522&lt;&gt;"",G522*PRINCIPAL!$C$54,"")</f>
        <v/>
      </c>
      <c r="H523" s="204" t="str">
        <f>IF(H522&lt;&gt;"",H522*PRINCIPAL!$C$54,"")</f>
        <v/>
      </c>
      <c r="I523" s="204" t="str">
        <f>IF(I522&lt;&gt;"",I522*PRINCIPAL!$C$54,"")</f>
        <v/>
      </c>
      <c r="J523" s="204" t="str">
        <f>IF(J522&lt;&gt;"",J522*PRINCIPAL!$C$54,"")</f>
        <v/>
      </c>
      <c r="K523" s="204" t="str">
        <f>IF(K522&lt;&gt;"",K522*PRINCIPAL!$C$54,"")</f>
        <v/>
      </c>
      <c r="L523" s="204" t="str">
        <f>IF(L522&lt;&gt;"",L522*PRINCIPAL!$C$54,"")</f>
        <v/>
      </c>
      <c r="M523" s="204" t="str">
        <f>IF(M522&lt;&gt;"",M522*PRINCIPAL!$C$54,"")</f>
        <v/>
      </c>
      <c r="N523" s="204" t="str">
        <f>IF(N522&lt;&gt;"",N522*PRINCIPAL!$C$54,"")</f>
        <v/>
      </c>
      <c r="O523" s="204" t="str">
        <f>IF(O522&lt;&gt;"",O522*PRINCIPAL!$C$54,"")</f>
        <v/>
      </c>
      <c r="P523" s="204" t="str">
        <f>IF(P522&lt;&gt;"",P522*PRINCIPAL!$C$54,"")</f>
        <v/>
      </c>
      <c r="Q523" s="204" t="str">
        <f>IF(Q522&lt;&gt;"",Q522*PRINCIPAL!$C$54,"")</f>
        <v/>
      </c>
      <c r="R523" s="204" t="str">
        <f>IF(R522&lt;&gt;"",R522*PRINCIPAL!$C$54,"")</f>
        <v/>
      </c>
      <c r="S523" s="204" t="str">
        <f>IF(S522&lt;&gt;"",S522*PRINCIPAL!$C$54,"")</f>
        <v/>
      </c>
      <c r="T523" s="204" t="str">
        <f>IF(T522&lt;&gt;"",T522*PRINCIPAL!$C$54,"")</f>
        <v/>
      </c>
      <c r="U523" s="204" t="str">
        <f>IF(U522&lt;&gt;"",U522*PRINCIPAL!$C$54,"")</f>
        <v/>
      </c>
      <c r="V523" s="204" t="str">
        <f>IF(V522&lt;&gt;"",V522*PRINCIPAL!$C$54,"")</f>
        <v/>
      </c>
      <c r="W523" s="204" t="str">
        <f>IF(W522&lt;&gt;"",W522*PRINCIPAL!$C$54,"")</f>
        <v/>
      </c>
      <c r="X523" s="204" t="str">
        <f>IF(X522&lt;&gt;"",X522*PRINCIPAL!$C$54,"")</f>
        <v/>
      </c>
      <c r="Y523" s="204" t="str">
        <f>IF(Y522&lt;&gt;"",Y522*PRINCIPAL!$C$54,"")</f>
        <v/>
      </c>
      <c r="Z523" s="204" t="str">
        <f>IF(Z522&lt;&gt;"",Z522*PRINCIPAL!$C$54,"")</f>
        <v/>
      </c>
      <c r="AA523" s="204" t="str">
        <f>IF(AA522&lt;&gt;"",AA522*PRINCIPAL!$C$54,"")</f>
        <v/>
      </c>
      <c r="AB523" s="204" t="str">
        <f>IF(AB522&lt;&gt;"",AB522*PRINCIPAL!$C$54,"")</f>
        <v/>
      </c>
      <c r="AC523" s="204" t="str">
        <f>IF(AC522&lt;&gt;"",AC522*PRINCIPAL!$C$54,"")</f>
        <v/>
      </c>
      <c r="AD523" s="204" t="str">
        <f>IF(AD522&lt;&gt;"",AD522*PRINCIPAL!$C$54,"")</f>
        <v/>
      </c>
      <c r="AE523" s="204" t="str">
        <f>IF(AE522&lt;&gt;"",AE522*PRINCIPAL!$C$54,"")</f>
        <v/>
      </c>
      <c r="AF523" s="204" t="str">
        <f>IF(AF522&lt;&gt;"",AF522*PRINCIPAL!$C$54,"")</f>
        <v/>
      </c>
      <c r="AG523" s="204" t="str">
        <f>IF(AG522&lt;&gt;"",AG522*PRINCIPAL!$C$54,"")</f>
        <v/>
      </c>
      <c r="AH523" s="204" t="str">
        <f>IF(AH522&lt;&gt;"",AH522*PRINCIPAL!$C$54,"")</f>
        <v/>
      </c>
      <c r="AI523" s="204" t="str">
        <f>IF(AI522&lt;&gt;"",AI522*PRINCIPAL!$C$54,"")</f>
        <v/>
      </c>
      <c r="AJ523" s="204" t="str">
        <f>IF(AJ522&lt;&gt;"",AJ522*PRINCIPAL!$C$54,"")</f>
        <v/>
      </c>
      <c r="AK523" s="204" t="str">
        <f>IF(AK522&lt;&gt;"",AK522*PRINCIPAL!$C$54,"")</f>
        <v/>
      </c>
      <c r="AL523" s="204" t="str">
        <f>IF(AL522&lt;&gt;"",AL522*PRINCIPAL!$C$54,"")</f>
        <v/>
      </c>
      <c r="AM523" s="204" t="str">
        <f>IF(AM522&lt;&gt;"",AM522*PRINCIPAL!$C$54,"")</f>
        <v/>
      </c>
      <c r="AN523" s="204" t="str">
        <f>IF(AN522&lt;&gt;"",AN522*PRINCIPAL!$C$54,"")</f>
        <v/>
      </c>
      <c r="AO523" s="270" t="str">
        <f>IF(AO522&lt;&gt;"",AO522*PRINCIPAL!$C$54,"")</f>
        <v/>
      </c>
    </row>
    <row r="524" spans="2:41" ht="12.45" customHeight="1" x14ac:dyDescent="0.3">
      <c r="B524" s="438"/>
      <c r="C524" s="440"/>
      <c r="D524" s="443" t="s">
        <v>116</v>
      </c>
      <c r="E524" s="224" t="s">
        <v>125</v>
      </c>
      <c r="F524" s="203" t="s">
        <v>38</v>
      </c>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69"/>
    </row>
    <row r="525" spans="2:41" ht="12.45" customHeight="1" thickBot="1" x14ac:dyDescent="0.35">
      <c r="B525" s="438"/>
      <c r="C525" s="445"/>
      <c r="D525" s="446"/>
      <c r="E525" s="223" t="s">
        <v>126</v>
      </c>
      <c r="F525" s="320" t="s">
        <v>38</v>
      </c>
      <c r="G525" s="225" t="str">
        <f>IF(G524&lt;&gt;"",G524*PRINCIPAL!$C$54,"")</f>
        <v/>
      </c>
      <c r="H525" s="225" t="str">
        <f>IF(H524&lt;&gt;"",H524*PRINCIPAL!$C$54,"")</f>
        <v/>
      </c>
      <c r="I525" s="225" t="str">
        <f>IF(I524&lt;&gt;"",I524*PRINCIPAL!$C$54,"")</f>
        <v/>
      </c>
      <c r="J525" s="225" t="str">
        <f>IF(J524&lt;&gt;"",J524*PRINCIPAL!$C$54,"")</f>
        <v/>
      </c>
      <c r="K525" s="225" t="str">
        <f>IF(K524&lt;&gt;"",K524*PRINCIPAL!$C$54,"")</f>
        <v/>
      </c>
      <c r="L525" s="225" t="str">
        <f>IF(L524&lt;&gt;"",L524*PRINCIPAL!$C$54,"")</f>
        <v/>
      </c>
      <c r="M525" s="225" t="str">
        <f>IF(M524&lt;&gt;"",M524*PRINCIPAL!$C$54,"")</f>
        <v/>
      </c>
      <c r="N525" s="225" t="str">
        <f>IF(N524&lt;&gt;"",N524*PRINCIPAL!$C$54,"")</f>
        <v/>
      </c>
      <c r="O525" s="225" t="str">
        <f>IF(O524&lt;&gt;"",O524*PRINCIPAL!$C$54,"")</f>
        <v/>
      </c>
      <c r="P525" s="225" t="str">
        <f>IF(P524&lt;&gt;"",P524*PRINCIPAL!$C$54,"")</f>
        <v/>
      </c>
      <c r="Q525" s="225" t="str">
        <f>IF(Q524&lt;&gt;"",Q524*PRINCIPAL!$C$54,"")</f>
        <v/>
      </c>
      <c r="R525" s="225" t="str">
        <f>IF(R524&lt;&gt;"",R524*PRINCIPAL!$C$54,"")</f>
        <v/>
      </c>
      <c r="S525" s="225" t="str">
        <f>IF(S524&lt;&gt;"",S524*PRINCIPAL!$C$54,"")</f>
        <v/>
      </c>
      <c r="T525" s="225" t="str">
        <f>IF(T524&lt;&gt;"",T524*PRINCIPAL!$C$54,"")</f>
        <v/>
      </c>
      <c r="U525" s="225" t="str">
        <f>IF(U524&lt;&gt;"",U524*PRINCIPAL!$C$54,"")</f>
        <v/>
      </c>
      <c r="V525" s="225" t="str">
        <f>IF(V524&lt;&gt;"",V524*PRINCIPAL!$C$54,"")</f>
        <v/>
      </c>
      <c r="W525" s="225" t="str">
        <f>IF(W524&lt;&gt;"",W524*PRINCIPAL!$C$54,"")</f>
        <v/>
      </c>
      <c r="X525" s="225" t="str">
        <f>IF(X524&lt;&gt;"",X524*PRINCIPAL!$C$54,"")</f>
        <v/>
      </c>
      <c r="Y525" s="225" t="str">
        <f>IF(Y524&lt;&gt;"",Y524*PRINCIPAL!$C$54,"")</f>
        <v/>
      </c>
      <c r="Z525" s="225" t="str">
        <f>IF(Z524&lt;&gt;"",Z524*PRINCIPAL!$C$54,"")</f>
        <v/>
      </c>
      <c r="AA525" s="225" t="str">
        <f>IF(AA524&lt;&gt;"",AA524*PRINCIPAL!$C$54,"")</f>
        <v/>
      </c>
      <c r="AB525" s="225" t="str">
        <f>IF(AB524&lt;&gt;"",AB524*PRINCIPAL!$C$54,"")</f>
        <v/>
      </c>
      <c r="AC525" s="225" t="str">
        <f>IF(AC524&lt;&gt;"",AC524*PRINCIPAL!$C$54,"")</f>
        <v/>
      </c>
      <c r="AD525" s="225" t="str">
        <f>IF(AD524&lt;&gt;"",AD524*PRINCIPAL!$C$54,"")</f>
        <v/>
      </c>
      <c r="AE525" s="225" t="str">
        <f>IF(AE524&lt;&gt;"",AE524*PRINCIPAL!$C$54,"")</f>
        <v/>
      </c>
      <c r="AF525" s="225" t="str">
        <f>IF(AF524&lt;&gt;"",AF524*PRINCIPAL!$C$54,"")</f>
        <v/>
      </c>
      <c r="AG525" s="225" t="str">
        <f>IF(AG524&lt;&gt;"",AG524*PRINCIPAL!$C$54,"")</f>
        <v/>
      </c>
      <c r="AH525" s="225" t="str">
        <f>IF(AH524&lt;&gt;"",AH524*PRINCIPAL!$C$54,"")</f>
        <v/>
      </c>
      <c r="AI525" s="225" t="str">
        <f>IF(AI524&lt;&gt;"",AI524*PRINCIPAL!$C$54,"")</f>
        <v/>
      </c>
      <c r="AJ525" s="225" t="str">
        <f>IF(AJ524&lt;&gt;"",AJ524*PRINCIPAL!$C$54,"")</f>
        <v/>
      </c>
      <c r="AK525" s="225" t="str">
        <f>IF(AK524&lt;&gt;"",AK524*PRINCIPAL!$C$54,"")</f>
        <v/>
      </c>
      <c r="AL525" s="225" t="str">
        <f>IF(AL524&lt;&gt;"",AL524*PRINCIPAL!$C$54,"")</f>
        <v/>
      </c>
      <c r="AM525" s="225" t="str">
        <f>IF(AM524&lt;&gt;"",AM524*PRINCIPAL!$C$54,"")</f>
        <v/>
      </c>
      <c r="AN525" s="225" t="str">
        <f>IF(AN524&lt;&gt;"",AN524*PRINCIPAL!$C$54,"")</f>
        <v/>
      </c>
      <c r="AO525" s="272" t="str">
        <f>IF(AO524&lt;&gt;"",AO524*PRINCIPAL!$C$54,"")</f>
        <v/>
      </c>
    </row>
    <row r="526" spans="2:41" ht="12.45" customHeight="1" x14ac:dyDescent="0.3">
      <c r="B526" s="438"/>
      <c r="C526" s="447" t="s">
        <v>113</v>
      </c>
      <c r="D526" s="424" t="s">
        <v>114</v>
      </c>
      <c r="E526" s="219" t="s">
        <v>125</v>
      </c>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c r="AF526" s="197"/>
      <c r="AG526" s="197"/>
      <c r="AH526" s="197"/>
      <c r="AI526" s="197"/>
      <c r="AJ526" s="197"/>
      <c r="AK526" s="197"/>
      <c r="AL526" s="197"/>
      <c r="AM526" s="197"/>
      <c r="AN526" s="197"/>
      <c r="AO526" s="267"/>
    </row>
    <row r="527" spans="2:41" ht="12.45" customHeight="1" x14ac:dyDescent="0.3">
      <c r="B527" s="438"/>
      <c r="C527" s="447"/>
      <c r="D527" s="425"/>
      <c r="E527" s="220" t="s">
        <v>126</v>
      </c>
      <c r="F527" s="198" t="str">
        <f>IF(F526&lt;&gt;"",F526*PRINCIPAL!$C$14,"")</f>
        <v/>
      </c>
      <c r="G527" s="198" t="str">
        <f>IF(G526&lt;&gt;"",G526*PRINCIPAL!$C$54,"")</f>
        <v/>
      </c>
      <c r="H527" s="198" t="str">
        <f>IF(H526&lt;&gt;"",H526*PRINCIPAL!$C$54,"")</f>
        <v/>
      </c>
      <c r="I527" s="198" t="str">
        <f>IF(I526&lt;&gt;"",I526*PRINCIPAL!$C$54,"")</f>
        <v/>
      </c>
      <c r="J527" s="198" t="str">
        <f>IF(J526&lt;&gt;"",J526*PRINCIPAL!$C$54,"")</f>
        <v/>
      </c>
      <c r="K527" s="198" t="str">
        <f>IF(K526&lt;&gt;"",K526*PRINCIPAL!$C$54,"")</f>
        <v/>
      </c>
      <c r="L527" s="198" t="str">
        <f>IF(L526&lt;&gt;"",L526*PRINCIPAL!$C$54,"")</f>
        <v/>
      </c>
      <c r="M527" s="198" t="str">
        <f>IF(M526&lt;&gt;"",M526*PRINCIPAL!$C$54,"")</f>
        <v/>
      </c>
      <c r="N527" s="198" t="str">
        <f>IF(N526&lt;&gt;"",N526*PRINCIPAL!$C$54,"")</f>
        <v/>
      </c>
      <c r="O527" s="198" t="str">
        <f>IF(O526&lt;&gt;"",O526*PRINCIPAL!$C$54,"")</f>
        <v/>
      </c>
      <c r="P527" s="198" t="str">
        <f>IF(P526&lt;&gt;"",P526*PRINCIPAL!$C$54,"")</f>
        <v/>
      </c>
      <c r="Q527" s="198" t="str">
        <f>IF(Q526&lt;&gt;"",Q526*PRINCIPAL!$C$54,"")</f>
        <v/>
      </c>
      <c r="R527" s="198" t="str">
        <f>IF(R526&lt;&gt;"",R526*PRINCIPAL!$C$54,"")</f>
        <v/>
      </c>
      <c r="S527" s="198" t="str">
        <f>IF(S526&lt;&gt;"",S526*PRINCIPAL!$C$54,"")</f>
        <v/>
      </c>
      <c r="T527" s="198" t="str">
        <f>IF(T526&lt;&gt;"",T526*PRINCIPAL!$C$54,"")</f>
        <v/>
      </c>
      <c r="U527" s="198" t="str">
        <f>IF(U526&lt;&gt;"",U526*PRINCIPAL!$C$54,"")</f>
        <v/>
      </c>
      <c r="V527" s="198" t="str">
        <f>IF(V526&lt;&gt;"",V526*PRINCIPAL!$C$54,"")</f>
        <v/>
      </c>
      <c r="W527" s="198" t="str">
        <f>IF(W526&lt;&gt;"",W526*PRINCIPAL!$C$54,"")</f>
        <v/>
      </c>
      <c r="X527" s="198" t="str">
        <f>IF(X526&lt;&gt;"",X526*PRINCIPAL!$C$54,"")</f>
        <v/>
      </c>
      <c r="Y527" s="198" t="str">
        <f>IF(Y526&lt;&gt;"",Y526*PRINCIPAL!$C$54,"")</f>
        <v/>
      </c>
      <c r="Z527" s="198" t="str">
        <f>IF(Z526&lt;&gt;"",Z526*PRINCIPAL!$C$54,"")</f>
        <v/>
      </c>
      <c r="AA527" s="198" t="str">
        <f>IF(AA526&lt;&gt;"",AA526*PRINCIPAL!$C$54,"")</f>
        <v/>
      </c>
      <c r="AB527" s="198" t="str">
        <f>IF(AB526&lt;&gt;"",AB526*PRINCIPAL!$C$54,"")</f>
        <v/>
      </c>
      <c r="AC527" s="198" t="str">
        <f>IF(AC526&lt;&gt;"",AC526*PRINCIPAL!$C$54,"")</f>
        <v/>
      </c>
      <c r="AD527" s="198" t="str">
        <f>IF(AD526&lt;&gt;"",AD526*PRINCIPAL!$C$54,"")</f>
        <v/>
      </c>
      <c r="AE527" s="198" t="str">
        <f>IF(AE526&lt;&gt;"",AE526*PRINCIPAL!$C$54,"")</f>
        <v/>
      </c>
      <c r="AF527" s="198" t="str">
        <f>IF(AF526&lt;&gt;"",AF526*PRINCIPAL!$C$54,"")</f>
        <v/>
      </c>
      <c r="AG527" s="198" t="str">
        <f>IF(AG526&lt;&gt;"",AG526*PRINCIPAL!$C$54,"")</f>
        <v/>
      </c>
      <c r="AH527" s="198" t="str">
        <f>IF(AH526&lt;&gt;"",AH526*PRINCIPAL!$C$54,"")</f>
        <v/>
      </c>
      <c r="AI527" s="198" t="str">
        <f>IF(AI526&lt;&gt;"",AI526*PRINCIPAL!$C$54,"")</f>
        <v/>
      </c>
      <c r="AJ527" s="198" t="str">
        <f>IF(AJ526&lt;&gt;"",AJ526*PRINCIPAL!$C$54,"")</f>
        <v/>
      </c>
      <c r="AK527" s="198" t="str">
        <f>IF(AK526&lt;&gt;"",AK526*PRINCIPAL!$C$54,"")</f>
        <v/>
      </c>
      <c r="AL527" s="198" t="str">
        <f>IF(AL526&lt;&gt;"",AL526*PRINCIPAL!$C$54,"")</f>
        <v/>
      </c>
      <c r="AM527" s="198" t="str">
        <f>IF(AM526&lt;&gt;"",AM526*PRINCIPAL!$C$54,"")</f>
        <v/>
      </c>
      <c r="AN527" s="198" t="str">
        <f>IF(AN526&lt;&gt;"",AN526*PRINCIPAL!$C$54,"")</f>
        <v/>
      </c>
      <c r="AO527" s="268" t="str">
        <f>IF(AO526&lt;&gt;"",AO526*PRINCIPAL!$C$54,"")</f>
        <v/>
      </c>
    </row>
    <row r="528" spans="2:41" ht="12.45" customHeight="1" x14ac:dyDescent="0.3">
      <c r="B528" s="438"/>
      <c r="C528" s="447"/>
      <c r="D528" s="426" t="s">
        <v>114</v>
      </c>
      <c r="E528" s="222" t="s">
        <v>125</v>
      </c>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69"/>
    </row>
    <row r="529" spans="2:41" ht="12.45" customHeight="1" x14ac:dyDescent="0.3">
      <c r="B529" s="438"/>
      <c r="C529" s="447"/>
      <c r="D529" s="425"/>
      <c r="E529" s="220" t="s">
        <v>126</v>
      </c>
      <c r="F529" s="204" t="str">
        <f>IF(F528&lt;&gt;"",F528*PRINCIPAL!$C$14,"")</f>
        <v/>
      </c>
      <c r="G529" s="204" t="str">
        <f>IF(G528&lt;&gt;"",G528*PRINCIPAL!$C$54,"")</f>
        <v/>
      </c>
      <c r="H529" s="204" t="str">
        <f>IF(H528&lt;&gt;"",H528*PRINCIPAL!$C$54,"")</f>
        <v/>
      </c>
      <c r="I529" s="204" t="str">
        <f>IF(I528&lt;&gt;"",I528*PRINCIPAL!$C$54,"")</f>
        <v/>
      </c>
      <c r="J529" s="204" t="str">
        <f>IF(J528&lt;&gt;"",J528*PRINCIPAL!$C$54,"")</f>
        <v/>
      </c>
      <c r="K529" s="204" t="str">
        <f>IF(K528&lt;&gt;"",K528*PRINCIPAL!$C$54,"")</f>
        <v/>
      </c>
      <c r="L529" s="204" t="str">
        <f>IF(L528&lt;&gt;"",L528*PRINCIPAL!$C$54,"")</f>
        <v/>
      </c>
      <c r="M529" s="204" t="str">
        <f>IF(M528&lt;&gt;"",M528*PRINCIPAL!$C$54,"")</f>
        <v/>
      </c>
      <c r="N529" s="204" t="str">
        <f>IF(N528&lt;&gt;"",N528*PRINCIPAL!$C$54,"")</f>
        <v/>
      </c>
      <c r="O529" s="204" t="str">
        <f>IF(O528&lt;&gt;"",O528*PRINCIPAL!$C$54,"")</f>
        <v/>
      </c>
      <c r="P529" s="204" t="str">
        <f>IF(P528&lt;&gt;"",P528*PRINCIPAL!$C$54,"")</f>
        <v/>
      </c>
      <c r="Q529" s="204" t="str">
        <f>IF(Q528&lt;&gt;"",Q528*PRINCIPAL!$C$54,"")</f>
        <v/>
      </c>
      <c r="R529" s="204" t="str">
        <f>IF(R528&lt;&gt;"",R528*PRINCIPAL!$C$54,"")</f>
        <v/>
      </c>
      <c r="S529" s="204" t="str">
        <f>IF(S528&lt;&gt;"",S528*PRINCIPAL!$C$54,"")</f>
        <v/>
      </c>
      <c r="T529" s="204" t="str">
        <f>IF(T528&lt;&gt;"",T528*PRINCIPAL!$C$54,"")</f>
        <v/>
      </c>
      <c r="U529" s="204" t="str">
        <f>IF(U528&lt;&gt;"",U528*PRINCIPAL!$C$54,"")</f>
        <v/>
      </c>
      <c r="V529" s="204" t="str">
        <f>IF(V528&lt;&gt;"",V528*PRINCIPAL!$C$54,"")</f>
        <v/>
      </c>
      <c r="W529" s="204" t="str">
        <f>IF(W528&lt;&gt;"",W528*PRINCIPAL!$C$54,"")</f>
        <v/>
      </c>
      <c r="X529" s="204" t="str">
        <f>IF(X528&lt;&gt;"",X528*PRINCIPAL!$C$54,"")</f>
        <v/>
      </c>
      <c r="Y529" s="204" t="str">
        <f>IF(Y528&lt;&gt;"",Y528*PRINCIPAL!$C$54,"")</f>
        <v/>
      </c>
      <c r="Z529" s="204" t="str">
        <f>IF(Z528&lt;&gt;"",Z528*PRINCIPAL!$C$54,"")</f>
        <v/>
      </c>
      <c r="AA529" s="204" t="str">
        <f>IF(AA528&lt;&gt;"",AA528*PRINCIPAL!$C$54,"")</f>
        <v/>
      </c>
      <c r="AB529" s="204" t="str">
        <f>IF(AB528&lt;&gt;"",AB528*PRINCIPAL!$C$54,"")</f>
        <v/>
      </c>
      <c r="AC529" s="204" t="str">
        <f>IF(AC528&lt;&gt;"",AC528*PRINCIPAL!$C$54,"")</f>
        <v/>
      </c>
      <c r="AD529" s="204" t="str">
        <f>IF(AD528&lt;&gt;"",AD528*PRINCIPAL!$C$54,"")</f>
        <v/>
      </c>
      <c r="AE529" s="204" t="str">
        <f>IF(AE528&lt;&gt;"",AE528*PRINCIPAL!$C$54,"")</f>
        <v/>
      </c>
      <c r="AF529" s="204" t="str">
        <f>IF(AF528&lt;&gt;"",AF528*PRINCIPAL!$C$54,"")</f>
        <v/>
      </c>
      <c r="AG529" s="204" t="str">
        <f>IF(AG528&lt;&gt;"",AG528*PRINCIPAL!$C$54,"")</f>
        <v/>
      </c>
      <c r="AH529" s="204" t="str">
        <f>IF(AH528&lt;&gt;"",AH528*PRINCIPAL!$C$54,"")</f>
        <v/>
      </c>
      <c r="AI529" s="204" t="str">
        <f>IF(AI528&lt;&gt;"",AI528*PRINCIPAL!$C$54,"")</f>
        <v/>
      </c>
      <c r="AJ529" s="204" t="str">
        <f>IF(AJ528&lt;&gt;"",AJ528*PRINCIPAL!$C$54,"")</f>
        <v/>
      </c>
      <c r="AK529" s="204" t="str">
        <f>IF(AK528&lt;&gt;"",AK528*PRINCIPAL!$C$54,"")</f>
        <v/>
      </c>
      <c r="AL529" s="204" t="str">
        <f>IF(AL528&lt;&gt;"",AL528*PRINCIPAL!$C$54,"")</f>
        <v/>
      </c>
      <c r="AM529" s="204" t="str">
        <f>IF(AM528&lt;&gt;"",AM528*PRINCIPAL!$C$54,"")</f>
        <v/>
      </c>
      <c r="AN529" s="204" t="str">
        <f>IF(AN528&lt;&gt;"",AN528*PRINCIPAL!$C$54,"")</f>
        <v/>
      </c>
      <c r="AO529" s="270" t="str">
        <f>IF(AO528&lt;&gt;"",AO528*PRINCIPAL!$C$54,"")</f>
        <v/>
      </c>
    </row>
    <row r="530" spans="2:41" ht="12.45" customHeight="1" x14ac:dyDescent="0.3">
      <c r="B530" s="438"/>
      <c r="C530" s="447"/>
      <c r="D530" s="426" t="s">
        <v>114</v>
      </c>
      <c r="E530" s="222" t="s">
        <v>125</v>
      </c>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69"/>
    </row>
    <row r="531" spans="2:41" ht="12.45" customHeight="1" x14ac:dyDescent="0.3">
      <c r="B531" s="438"/>
      <c r="C531" s="447"/>
      <c r="D531" s="425"/>
      <c r="E531" s="220" t="s">
        <v>126</v>
      </c>
      <c r="F531" s="204" t="str">
        <f>IF(F530&lt;&gt;"",F530*PRINCIPAL!$C$14,"")</f>
        <v/>
      </c>
      <c r="G531" s="204" t="str">
        <f>IF(G530&lt;&gt;"",G530*PRINCIPAL!$C$54,"")</f>
        <v/>
      </c>
      <c r="H531" s="204" t="str">
        <f>IF(H530&lt;&gt;"",H530*PRINCIPAL!$C$54,"")</f>
        <v/>
      </c>
      <c r="I531" s="204" t="str">
        <f>IF(I530&lt;&gt;"",I530*PRINCIPAL!$C$54,"")</f>
        <v/>
      </c>
      <c r="J531" s="204" t="str">
        <f>IF(J530&lt;&gt;"",J530*PRINCIPAL!$C$54,"")</f>
        <v/>
      </c>
      <c r="K531" s="204" t="str">
        <f>IF(K530&lt;&gt;"",K530*PRINCIPAL!$C$54,"")</f>
        <v/>
      </c>
      <c r="L531" s="204" t="str">
        <f>IF(L530&lt;&gt;"",L530*PRINCIPAL!$C$54,"")</f>
        <v/>
      </c>
      <c r="M531" s="204" t="str">
        <f>IF(M530&lt;&gt;"",M530*PRINCIPAL!$C$54,"")</f>
        <v/>
      </c>
      <c r="N531" s="204" t="str">
        <f>IF(N530&lt;&gt;"",N530*PRINCIPAL!$C$54,"")</f>
        <v/>
      </c>
      <c r="O531" s="204" t="str">
        <f>IF(O530&lt;&gt;"",O530*PRINCIPAL!$C$54,"")</f>
        <v/>
      </c>
      <c r="P531" s="204" t="str">
        <f>IF(P530&lt;&gt;"",P530*PRINCIPAL!$C$54,"")</f>
        <v/>
      </c>
      <c r="Q531" s="204" t="str">
        <f>IF(Q530&lt;&gt;"",Q530*PRINCIPAL!$C$54,"")</f>
        <v/>
      </c>
      <c r="R531" s="204" t="str">
        <f>IF(R530&lt;&gt;"",R530*PRINCIPAL!$C$54,"")</f>
        <v/>
      </c>
      <c r="S531" s="204" t="str">
        <f>IF(S530&lt;&gt;"",S530*PRINCIPAL!$C$54,"")</f>
        <v/>
      </c>
      <c r="T531" s="204" t="str">
        <f>IF(T530&lt;&gt;"",T530*PRINCIPAL!$C$54,"")</f>
        <v/>
      </c>
      <c r="U531" s="204" t="str">
        <f>IF(U530&lt;&gt;"",U530*PRINCIPAL!$C$54,"")</f>
        <v/>
      </c>
      <c r="V531" s="204" t="str">
        <f>IF(V530&lt;&gt;"",V530*PRINCIPAL!$C$54,"")</f>
        <v/>
      </c>
      <c r="W531" s="204" t="str">
        <f>IF(W530&lt;&gt;"",W530*PRINCIPAL!$C$54,"")</f>
        <v/>
      </c>
      <c r="X531" s="204" t="str">
        <f>IF(X530&lt;&gt;"",X530*PRINCIPAL!$C$54,"")</f>
        <v/>
      </c>
      <c r="Y531" s="204" t="str">
        <f>IF(Y530&lt;&gt;"",Y530*PRINCIPAL!$C$54,"")</f>
        <v/>
      </c>
      <c r="Z531" s="204" t="str">
        <f>IF(Z530&lt;&gt;"",Z530*PRINCIPAL!$C$54,"")</f>
        <v/>
      </c>
      <c r="AA531" s="204" t="str">
        <f>IF(AA530&lt;&gt;"",AA530*PRINCIPAL!$C$54,"")</f>
        <v/>
      </c>
      <c r="AB531" s="204" t="str">
        <f>IF(AB530&lt;&gt;"",AB530*PRINCIPAL!$C$54,"")</f>
        <v/>
      </c>
      <c r="AC531" s="204" t="str">
        <f>IF(AC530&lt;&gt;"",AC530*PRINCIPAL!$C$54,"")</f>
        <v/>
      </c>
      <c r="AD531" s="204" t="str">
        <f>IF(AD530&lt;&gt;"",AD530*PRINCIPAL!$C$54,"")</f>
        <v/>
      </c>
      <c r="AE531" s="204" t="str">
        <f>IF(AE530&lt;&gt;"",AE530*PRINCIPAL!$C$54,"")</f>
        <v/>
      </c>
      <c r="AF531" s="204" t="str">
        <f>IF(AF530&lt;&gt;"",AF530*PRINCIPAL!$C$54,"")</f>
        <v/>
      </c>
      <c r="AG531" s="204" t="str">
        <f>IF(AG530&lt;&gt;"",AG530*PRINCIPAL!$C$54,"")</f>
        <v/>
      </c>
      <c r="AH531" s="204" t="str">
        <f>IF(AH530&lt;&gt;"",AH530*PRINCIPAL!$C$54,"")</f>
        <v/>
      </c>
      <c r="AI531" s="204" t="str">
        <f>IF(AI530&lt;&gt;"",AI530*PRINCIPAL!$C$54,"")</f>
        <v/>
      </c>
      <c r="AJ531" s="204" t="str">
        <f>IF(AJ530&lt;&gt;"",AJ530*PRINCIPAL!$C$54,"")</f>
        <v/>
      </c>
      <c r="AK531" s="204" t="str">
        <f>IF(AK530&lt;&gt;"",AK530*PRINCIPAL!$C$54,"")</f>
        <v/>
      </c>
      <c r="AL531" s="204" t="str">
        <f>IF(AL530&lt;&gt;"",AL530*PRINCIPAL!$C$54,"")</f>
        <v/>
      </c>
      <c r="AM531" s="204" t="str">
        <f>IF(AM530&lt;&gt;"",AM530*PRINCIPAL!$C$54,"")</f>
        <v/>
      </c>
      <c r="AN531" s="204" t="str">
        <f>IF(AN530&lt;&gt;"",AN530*PRINCIPAL!$C$54,"")</f>
        <v/>
      </c>
      <c r="AO531" s="270" t="str">
        <f>IF(AO530&lt;&gt;"",AO530*PRINCIPAL!$C$54,"")</f>
        <v/>
      </c>
    </row>
    <row r="532" spans="2:41" ht="12.45" customHeight="1" x14ac:dyDescent="0.3">
      <c r="B532" s="438"/>
      <c r="C532" s="447"/>
      <c r="D532" s="426" t="s">
        <v>114</v>
      </c>
      <c r="E532" s="222" t="s">
        <v>125</v>
      </c>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69"/>
    </row>
    <row r="533" spans="2:41" ht="12.45" customHeight="1" x14ac:dyDescent="0.3">
      <c r="B533" s="438"/>
      <c r="C533" s="447"/>
      <c r="D533" s="425"/>
      <c r="E533" s="220" t="s">
        <v>126</v>
      </c>
      <c r="F533" s="204" t="str">
        <f>IF(F532&lt;&gt;"",F532*PRINCIPAL!$C$14,"")</f>
        <v/>
      </c>
      <c r="G533" s="204" t="str">
        <f>IF(G532&lt;&gt;"",G532*PRINCIPAL!$C$54,"")</f>
        <v/>
      </c>
      <c r="H533" s="204" t="str">
        <f>IF(H532&lt;&gt;"",H532*PRINCIPAL!$C$54,"")</f>
        <v/>
      </c>
      <c r="I533" s="204" t="str">
        <f>IF(I532&lt;&gt;"",I532*PRINCIPAL!$C$54,"")</f>
        <v/>
      </c>
      <c r="J533" s="204" t="str">
        <f>IF(J532&lt;&gt;"",J532*PRINCIPAL!$C$54,"")</f>
        <v/>
      </c>
      <c r="K533" s="204" t="str">
        <f>IF(K532&lt;&gt;"",K532*PRINCIPAL!$C$54,"")</f>
        <v/>
      </c>
      <c r="L533" s="204" t="str">
        <f>IF(L532&lt;&gt;"",L532*PRINCIPAL!$C$54,"")</f>
        <v/>
      </c>
      <c r="M533" s="204" t="str">
        <f>IF(M532&lt;&gt;"",M532*PRINCIPAL!$C$54,"")</f>
        <v/>
      </c>
      <c r="N533" s="204" t="str">
        <f>IF(N532&lt;&gt;"",N532*PRINCIPAL!$C$54,"")</f>
        <v/>
      </c>
      <c r="O533" s="204" t="str">
        <f>IF(O532&lt;&gt;"",O532*PRINCIPAL!$C$54,"")</f>
        <v/>
      </c>
      <c r="P533" s="204" t="str">
        <f>IF(P532&lt;&gt;"",P532*PRINCIPAL!$C$54,"")</f>
        <v/>
      </c>
      <c r="Q533" s="204" t="str">
        <f>IF(Q532&lt;&gt;"",Q532*PRINCIPAL!$C$54,"")</f>
        <v/>
      </c>
      <c r="R533" s="204" t="str">
        <f>IF(R532&lt;&gt;"",R532*PRINCIPAL!$C$54,"")</f>
        <v/>
      </c>
      <c r="S533" s="204" t="str">
        <f>IF(S532&lt;&gt;"",S532*PRINCIPAL!$C$54,"")</f>
        <v/>
      </c>
      <c r="T533" s="204" t="str">
        <f>IF(T532&lt;&gt;"",T532*PRINCIPAL!$C$54,"")</f>
        <v/>
      </c>
      <c r="U533" s="204" t="str">
        <f>IF(U532&lt;&gt;"",U532*PRINCIPAL!$C$54,"")</f>
        <v/>
      </c>
      <c r="V533" s="204" t="str">
        <f>IF(V532&lt;&gt;"",V532*PRINCIPAL!$C$54,"")</f>
        <v/>
      </c>
      <c r="W533" s="204" t="str">
        <f>IF(W532&lt;&gt;"",W532*PRINCIPAL!$C$54,"")</f>
        <v/>
      </c>
      <c r="X533" s="204" t="str">
        <f>IF(X532&lt;&gt;"",X532*PRINCIPAL!$C$54,"")</f>
        <v/>
      </c>
      <c r="Y533" s="204" t="str">
        <f>IF(Y532&lt;&gt;"",Y532*PRINCIPAL!$C$54,"")</f>
        <v/>
      </c>
      <c r="Z533" s="204" t="str">
        <f>IF(Z532&lt;&gt;"",Z532*PRINCIPAL!$C$54,"")</f>
        <v/>
      </c>
      <c r="AA533" s="204" t="str">
        <f>IF(AA532&lt;&gt;"",AA532*PRINCIPAL!$C$54,"")</f>
        <v/>
      </c>
      <c r="AB533" s="204" t="str">
        <f>IF(AB532&lt;&gt;"",AB532*PRINCIPAL!$C$54,"")</f>
        <v/>
      </c>
      <c r="AC533" s="204" t="str">
        <f>IF(AC532&lt;&gt;"",AC532*PRINCIPAL!$C$54,"")</f>
        <v/>
      </c>
      <c r="AD533" s="204" t="str">
        <f>IF(AD532&lt;&gt;"",AD532*PRINCIPAL!$C$54,"")</f>
        <v/>
      </c>
      <c r="AE533" s="204" t="str">
        <f>IF(AE532&lt;&gt;"",AE532*PRINCIPAL!$C$54,"")</f>
        <v/>
      </c>
      <c r="AF533" s="204" t="str">
        <f>IF(AF532&lt;&gt;"",AF532*PRINCIPAL!$C$54,"")</f>
        <v/>
      </c>
      <c r="AG533" s="204" t="str">
        <f>IF(AG532&lt;&gt;"",AG532*PRINCIPAL!$C$54,"")</f>
        <v/>
      </c>
      <c r="AH533" s="204" t="str">
        <f>IF(AH532&lt;&gt;"",AH532*PRINCIPAL!$C$54,"")</f>
        <v/>
      </c>
      <c r="AI533" s="204" t="str">
        <f>IF(AI532&lt;&gt;"",AI532*PRINCIPAL!$C$54,"")</f>
        <v/>
      </c>
      <c r="AJ533" s="204" t="str">
        <f>IF(AJ532&lt;&gt;"",AJ532*PRINCIPAL!$C$54,"")</f>
        <v/>
      </c>
      <c r="AK533" s="204" t="str">
        <f>IF(AK532&lt;&gt;"",AK532*PRINCIPAL!$C$54,"")</f>
        <v/>
      </c>
      <c r="AL533" s="204" t="str">
        <f>IF(AL532&lt;&gt;"",AL532*PRINCIPAL!$C$54,"")</f>
        <v/>
      </c>
      <c r="AM533" s="204" t="str">
        <f>IF(AM532&lt;&gt;"",AM532*PRINCIPAL!$C$54,"")</f>
        <v/>
      </c>
      <c r="AN533" s="204" t="str">
        <f>IF(AN532&lt;&gt;"",AN532*PRINCIPAL!$C$54,"")</f>
        <v/>
      </c>
      <c r="AO533" s="270" t="str">
        <f>IF(AO532&lt;&gt;"",AO532*PRINCIPAL!$C$54,"")</f>
        <v/>
      </c>
    </row>
    <row r="534" spans="2:41" ht="12.45" customHeight="1" x14ac:dyDescent="0.3">
      <c r="B534" s="438"/>
      <c r="C534" s="447"/>
      <c r="D534" s="426" t="s">
        <v>114</v>
      </c>
      <c r="E534" s="222" t="s">
        <v>125</v>
      </c>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69"/>
    </row>
    <row r="535" spans="2:41" ht="12.45" customHeight="1" thickBot="1" x14ac:dyDescent="0.35">
      <c r="B535" s="438"/>
      <c r="C535" s="447"/>
      <c r="D535" s="424"/>
      <c r="E535" s="220" t="s">
        <v>126</v>
      </c>
      <c r="F535" s="198" t="str">
        <f>IF(F534&lt;&gt;"",F534*PRINCIPAL!$C$14,"")</f>
        <v/>
      </c>
      <c r="G535" s="198" t="str">
        <f>IF(G534&lt;&gt;"",G534*PRINCIPAL!$C$54,"")</f>
        <v/>
      </c>
      <c r="H535" s="198" t="str">
        <f>IF(H534&lt;&gt;"",H534*PRINCIPAL!$C$54,"")</f>
        <v/>
      </c>
      <c r="I535" s="198" t="str">
        <f>IF(I534&lt;&gt;"",I534*PRINCIPAL!$C$54,"")</f>
        <v/>
      </c>
      <c r="J535" s="198" t="str">
        <f>IF(J534&lt;&gt;"",J534*PRINCIPAL!$C$54,"")</f>
        <v/>
      </c>
      <c r="K535" s="198" t="str">
        <f>IF(K534&lt;&gt;"",K534*PRINCIPAL!$C$54,"")</f>
        <v/>
      </c>
      <c r="L535" s="198" t="str">
        <f>IF(L534&lt;&gt;"",L534*PRINCIPAL!$C$54,"")</f>
        <v/>
      </c>
      <c r="M535" s="198" t="str">
        <f>IF(M534&lt;&gt;"",M534*PRINCIPAL!$C$54,"")</f>
        <v/>
      </c>
      <c r="N535" s="198" t="str">
        <f>IF(N534&lt;&gt;"",N534*PRINCIPAL!$C$54,"")</f>
        <v/>
      </c>
      <c r="O535" s="198" t="str">
        <f>IF(O534&lt;&gt;"",O534*PRINCIPAL!$C$54,"")</f>
        <v/>
      </c>
      <c r="P535" s="198" t="str">
        <f>IF(P534&lt;&gt;"",P534*PRINCIPAL!$C$54,"")</f>
        <v/>
      </c>
      <c r="Q535" s="198" t="str">
        <f>IF(Q534&lt;&gt;"",Q534*PRINCIPAL!$C$54,"")</f>
        <v/>
      </c>
      <c r="R535" s="198" t="str">
        <f>IF(R534&lt;&gt;"",R534*PRINCIPAL!$C$54,"")</f>
        <v/>
      </c>
      <c r="S535" s="198" t="str">
        <f>IF(S534&lt;&gt;"",S534*PRINCIPAL!$C$54,"")</f>
        <v/>
      </c>
      <c r="T535" s="198" t="str">
        <f>IF(T534&lt;&gt;"",T534*PRINCIPAL!$C$54,"")</f>
        <v/>
      </c>
      <c r="U535" s="198" t="str">
        <f>IF(U534&lt;&gt;"",U534*PRINCIPAL!$C$54,"")</f>
        <v/>
      </c>
      <c r="V535" s="198" t="str">
        <f>IF(V534&lt;&gt;"",V534*PRINCIPAL!$C$54,"")</f>
        <v/>
      </c>
      <c r="W535" s="198" t="str">
        <f>IF(W534&lt;&gt;"",W534*PRINCIPAL!$C$54,"")</f>
        <v/>
      </c>
      <c r="X535" s="198" t="str">
        <f>IF(X534&lt;&gt;"",X534*PRINCIPAL!$C$54,"")</f>
        <v/>
      </c>
      <c r="Y535" s="198" t="str">
        <f>IF(Y534&lt;&gt;"",Y534*PRINCIPAL!$C$54,"")</f>
        <v/>
      </c>
      <c r="Z535" s="198" t="str">
        <f>IF(Z534&lt;&gt;"",Z534*PRINCIPAL!$C$54,"")</f>
        <v/>
      </c>
      <c r="AA535" s="198" t="str">
        <f>IF(AA534&lt;&gt;"",AA534*PRINCIPAL!$C$54,"")</f>
        <v/>
      </c>
      <c r="AB535" s="198" t="str">
        <f>IF(AB534&lt;&gt;"",AB534*PRINCIPAL!$C$54,"")</f>
        <v/>
      </c>
      <c r="AC535" s="198" t="str">
        <f>IF(AC534&lt;&gt;"",AC534*PRINCIPAL!$C$54,"")</f>
        <v/>
      </c>
      <c r="AD535" s="198" t="str">
        <f>IF(AD534&lt;&gt;"",AD534*PRINCIPAL!$C$54,"")</f>
        <v/>
      </c>
      <c r="AE535" s="198" t="str">
        <f>IF(AE534&lt;&gt;"",AE534*PRINCIPAL!$C$54,"")</f>
        <v/>
      </c>
      <c r="AF535" s="198" t="str">
        <f>IF(AF534&lt;&gt;"",AF534*PRINCIPAL!$C$54,"")</f>
        <v/>
      </c>
      <c r="AG535" s="198" t="str">
        <f>IF(AG534&lt;&gt;"",AG534*PRINCIPAL!$C$54,"")</f>
        <v/>
      </c>
      <c r="AH535" s="198" t="str">
        <f>IF(AH534&lt;&gt;"",AH534*PRINCIPAL!$C$54,"")</f>
        <v/>
      </c>
      <c r="AI535" s="198" t="str">
        <f>IF(AI534&lt;&gt;"",AI534*PRINCIPAL!$C$54,"")</f>
        <v/>
      </c>
      <c r="AJ535" s="198" t="str">
        <f>IF(AJ534&lt;&gt;"",AJ534*PRINCIPAL!$C$54,"")</f>
        <v/>
      </c>
      <c r="AK535" s="198" t="str">
        <f>IF(AK534&lt;&gt;"",AK534*PRINCIPAL!$C$54,"")</f>
        <v/>
      </c>
      <c r="AL535" s="198" t="str">
        <f>IF(AL534&lt;&gt;"",AL534*PRINCIPAL!$C$54,"")</f>
        <v/>
      </c>
      <c r="AM535" s="198" t="str">
        <f>IF(AM534&lt;&gt;"",AM534*PRINCIPAL!$C$54,"")</f>
        <v/>
      </c>
      <c r="AN535" s="198" t="str">
        <f>IF(AN534&lt;&gt;"",AN534*PRINCIPAL!$C$54,"")</f>
        <v/>
      </c>
      <c r="AO535" s="268" t="str">
        <f>IF(AO534&lt;&gt;"",AO534*PRINCIPAL!$C$54,"")</f>
        <v/>
      </c>
    </row>
    <row r="536" spans="2:41" ht="12.45" customHeight="1" thickBot="1" x14ac:dyDescent="0.35">
      <c r="B536" s="455" t="s">
        <v>152</v>
      </c>
      <c r="C536" s="479" t="s">
        <v>108</v>
      </c>
      <c r="D536" s="459"/>
      <c r="E536" s="317" t="s">
        <v>126</v>
      </c>
      <c r="F536" s="330" t="s">
        <v>38</v>
      </c>
      <c r="G536" s="331" t="str">
        <f>IF('Sumário de Resultados'!C70&lt;&gt;"",$G$3*'Sumário de Resultados'!C70,"")</f>
        <v/>
      </c>
      <c r="H536" s="331" t="str">
        <f>IF('Sumário de Resultados'!D70&lt;&gt;"",$G$3*'Sumário de Resultados'!D70,"")</f>
        <v/>
      </c>
      <c r="I536" s="331" t="str">
        <f>IF('Sumário de Resultados'!E70&lt;&gt;"",$G$3*'Sumário de Resultados'!E70,"")</f>
        <v/>
      </c>
      <c r="J536" s="331" t="str">
        <f>IF('Sumário de Resultados'!F70&lt;&gt;"",$G$3*'Sumário de Resultados'!F70,"")</f>
        <v/>
      </c>
      <c r="K536" s="331" t="str">
        <f>IF('Sumário de Resultados'!G70&lt;&gt;"",$G$3*'Sumário de Resultados'!G70,"")</f>
        <v/>
      </c>
      <c r="L536" s="331" t="str">
        <f>IF('Sumário de Resultados'!H70&lt;&gt;"",$G$3*'Sumário de Resultados'!H70,"")</f>
        <v/>
      </c>
      <c r="M536" s="331" t="str">
        <f>IF('Sumário de Resultados'!I70&lt;&gt;"",$G$3*'Sumário de Resultados'!I70,"")</f>
        <v/>
      </c>
      <c r="N536" s="331" t="str">
        <f>IF('Sumário de Resultados'!J70&lt;&gt;"",$G$3*'Sumário de Resultados'!J70,"")</f>
        <v/>
      </c>
      <c r="O536" s="331" t="str">
        <f>IF('Sumário de Resultados'!K70&lt;&gt;"",$G$3*'Sumário de Resultados'!K70,"")</f>
        <v/>
      </c>
      <c r="P536" s="331" t="str">
        <f>IF('Sumário de Resultados'!L70&lt;&gt;"",$G$3*'Sumário de Resultados'!L70,"")</f>
        <v/>
      </c>
      <c r="Q536" s="331" t="str">
        <f>IF('Sumário de Resultados'!M70&lt;&gt;"",$G$3*'Sumário de Resultados'!M70,"")</f>
        <v/>
      </c>
      <c r="R536" s="331" t="str">
        <f>IF('Sumário de Resultados'!N70&lt;&gt;"",$G$3*'Sumário de Resultados'!N70,"")</f>
        <v/>
      </c>
      <c r="S536" s="331" t="str">
        <f>IF('Sumário de Resultados'!O70&lt;&gt;"",$G$3*'Sumário de Resultados'!O70,"")</f>
        <v/>
      </c>
      <c r="T536" s="331" t="str">
        <f>IF('Sumário de Resultados'!P70&lt;&gt;"",$G$3*'Sumário de Resultados'!P70,"")</f>
        <v/>
      </c>
      <c r="U536" s="331" t="str">
        <f>IF('Sumário de Resultados'!Q70&lt;&gt;"",$G$3*'Sumário de Resultados'!Q70,"")</f>
        <v/>
      </c>
      <c r="V536" s="331" t="str">
        <f>IF('Sumário de Resultados'!R70&lt;&gt;"",$G$3*'Sumário de Resultados'!R70,"")</f>
        <v/>
      </c>
      <c r="W536" s="331" t="str">
        <f>IF('Sumário de Resultados'!S70&lt;&gt;"",$G$3*'Sumário de Resultados'!S70,"")</f>
        <v/>
      </c>
      <c r="X536" s="331" t="str">
        <f>IF('Sumário de Resultados'!T70&lt;&gt;"",$G$3*'Sumário de Resultados'!T70,"")</f>
        <v/>
      </c>
      <c r="Y536" s="331" t="str">
        <f>IF('Sumário de Resultados'!U70&lt;&gt;"",$G$3*'Sumário de Resultados'!U70,"")</f>
        <v/>
      </c>
      <c r="Z536" s="331" t="str">
        <f>IF('Sumário de Resultados'!V70&lt;&gt;"",$G$3*'Sumário de Resultados'!V70,"")</f>
        <v/>
      </c>
      <c r="AA536" s="331" t="str">
        <f>IF('Sumário de Resultados'!W70&lt;&gt;"",$G$3*'Sumário de Resultados'!W70,"")</f>
        <v/>
      </c>
      <c r="AB536" s="331" t="str">
        <f>IF('Sumário de Resultados'!X70&lt;&gt;"",$G$3*'Sumário de Resultados'!X70,"")</f>
        <v/>
      </c>
      <c r="AC536" s="331" t="str">
        <f>IF('Sumário de Resultados'!Y70&lt;&gt;"",$G$3*'Sumário de Resultados'!Y70,"")</f>
        <v/>
      </c>
      <c r="AD536" s="331" t="str">
        <f>IF('Sumário de Resultados'!Z70&lt;&gt;"",$G$3*'Sumário de Resultados'!Z70,"")</f>
        <v/>
      </c>
      <c r="AE536" s="331" t="str">
        <f>IF('Sumário de Resultados'!AA70&lt;&gt;"",$G$3*'Sumário de Resultados'!AA70,"")</f>
        <v/>
      </c>
      <c r="AF536" s="331" t="str">
        <f>IF('Sumário de Resultados'!AB70&lt;&gt;"",$G$3*'Sumário de Resultados'!AB70,"")</f>
        <v/>
      </c>
      <c r="AG536" s="331" t="str">
        <f>IF('Sumário de Resultados'!AC70&lt;&gt;"",$G$3*'Sumário de Resultados'!AC70,"")</f>
        <v/>
      </c>
      <c r="AH536" s="331" t="str">
        <f>IF('Sumário de Resultados'!AD70&lt;&gt;"",$G$3*'Sumário de Resultados'!AD70,"")</f>
        <v/>
      </c>
      <c r="AI536" s="331" t="str">
        <f>IF('Sumário de Resultados'!AE70&lt;&gt;"",$G$3*'Sumário de Resultados'!AE70,"")</f>
        <v/>
      </c>
      <c r="AJ536" s="331" t="str">
        <f>IF('Sumário de Resultados'!AF70&lt;&gt;"",$G$3*'Sumário de Resultados'!AF70,"")</f>
        <v/>
      </c>
      <c r="AK536" s="331" t="str">
        <f>IF('Sumário de Resultados'!AG70&lt;&gt;"",$G$3*'Sumário de Resultados'!AG70,"")</f>
        <v/>
      </c>
      <c r="AL536" s="331" t="str">
        <f>IF('Sumário de Resultados'!AH70&lt;&gt;"",$G$3*'Sumário de Resultados'!AH70,"")</f>
        <v/>
      </c>
      <c r="AM536" s="331" t="str">
        <f>IF('Sumário de Resultados'!AI70&lt;&gt;"",$G$3*'Sumário de Resultados'!AI70,"")</f>
        <v/>
      </c>
      <c r="AN536" s="331" t="str">
        <f>IF('Sumário de Resultados'!AJ70&lt;&gt;"",$G$3*'Sumário de Resultados'!AJ70,"")</f>
        <v/>
      </c>
      <c r="AO536" s="319" t="str">
        <f>IF('Sumário de Resultados'!AK70&lt;&gt;"",$G$3*'Sumário de Resultados'!AK70,"")</f>
        <v/>
      </c>
    </row>
    <row r="537" spans="2:41" ht="12.45" customHeight="1" x14ac:dyDescent="0.3">
      <c r="B537" s="456"/>
      <c r="C537" s="430" t="s">
        <v>117</v>
      </c>
      <c r="D537" s="424" t="s">
        <v>111</v>
      </c>
      <c r="E537" s="312" t="s">
        <v>46</v>
      </c>
      <c r="F537" s="197" t="s">
        <v>38</v>
      </c>
      <c r="G537" s="247"/>
      <c r="H537" s="233"/>
      <c r="I537" s="247"/>
      <c r="J537" s="248"/>
      <c r="K537" s="256"/>
      <c r="L537" s="247"/>
      <c r="M537" s="247"/>
      <c r="N537" s="247"/>
      <c r="O537" s="249"/>
      <c r="P537" s="249"/>
      <c r="Q537" s="249"/>
      <c r="R537" s="249"/>
      <c r="S537" s="249"/>
      <c r="T537" s="249"/>
      <c r="U537" s="249"/>
      <c r="V537" s="249"/>
      <c r="W537" s="249"/>
      <c r="X537" s="249"/>
      <c r="Y537" s="249"/>
      <c r="Z537" s="249"/>
      <c r="AA537" s="249"/>
      <c r="AB537" s="249"/>
      <c r="AC537" s="249"/>
      <c r="AD537" s="254"/>
      <c r="AE537" s="249"/>
      <c r="AF537" s="249"/>
      <c r="AG537" s="249"/>
      <c r="AH537" s="249"/>
      <c r="AI537" s="249"/>
      <c r="AJ537" s="249"/>
      <c r="AK537" s="249"/>
      <c r="AL537" s="249"/>
      <c r="AM537" s="254"/>
      <c r="AN537" s="254"/>
      <c r="AO537" s="255"/>
    </row>
    <row r="538" spans="2:41" ht="12.45" customHeight="1" x14ac:dyDescent="0.3">
      <c r="B538" s="456"/>
      <c r="C538" s="430"/>
      <c r="D538" s="424"/>
      <c r="E538" s="224" t="s">
        <v>109</v>
      </c>
      <c r="F538" s="203" t="s">
        <v>38</v>
      </c>
      <c r="G538" s="231"/>
      <c r="H538" s="229"/>
      <c r="I538" s="203"/>
      <c r="J538" s="233"/>
      <c r="K538" s="202"/>
      <c r="L538" s="203"/>
      <c r="M538" s="203"/>
      <c r="N538" s="203"/>
      <c r="O538" s="236"/>
      <c r="P538" s="236"/>
      <c r="Q538" s="236"/>
      <c r="R538" s="236"/>
      <c r="S538" s="236"/>
      <c r="T538" s="236"/>
      <c r="U538" s="236"/>
      <c r="V538" s="236"/>
      <c r="W538" s="236"/>
      <c r="X538" s="236"/>
      <c r="Y538" s="236"/>
      <c r="Z538" s="236"/>
      <c r="AA538" s="236"/>
      <c r="AB538" s="236"/>
      <c r="AC538" s="236"/>
      <c r="AD538" s="240"/>
      <c r="AE538" s="236"/>
      <c r="AF538" s="236"/>
      <c r="AG538" s="236"/>
      <c r="AH538" s="236"/>
      <c r="AI538" s="236"/>
      <c r="AJ538" s="236"/>
      <c r="AK538" s="236"/>
      <c r="AL538" s="236"/>
      <c r="AM538" s="240"/>
      <c r="AN538" s="240"/>
      <c r="AO538" s="242"/>
    </row>
    <row r="539" spans="2:41" ht="12.45" customHeight="1" x14ac:dyDescent="0.3">
      <c r="B539" s="456"/>
      <c r="C539" s="430"/>
      <c r="D539" s="424"/>
      <c r="E539" s="224" t="s">
        <v>127</v>
      </c>
      <c r="F539" s="203" t="s">
        <v>38</v>
      </c>
      <c r="G539" s="203"/>
      <c r="H539" s="218"/>
      <c r="I539" s="203"/>
      <c r="J539" s="218"/>
      <c r="K539" s="202"/>
      <c r="L539" s="203"/>
      <c r="M539" s="203"/>
      <c r="N539" s="203"/>
      <c r="O539" s="236"/>
      <c r="P539" s="236"/>
      <c r="Q539" s="236"/>
      <c r="R539" s="236"/>
      <c r="S539" s="236"/>
      <c r="T539" s="236"/>
      <c r="U539" s="236"/>
      <c r="V539" s="236"/>
      <c r="W539" s="236"/>
      <c r="X539" s="236"/>
      <c r="Y539" s="236"/>
      <c r="Z539" s="236"/>
      <c r="AA539" s="236"/>
      <c r="AB539" s="236"/>
      <c r="AC539" s="251"/>
      <c r="AD539" s="240"/>
      <c r="AE539" s="236"/>
      <c r="AF539" s="236"/>
      <c r="AG539" s="236"/>
      <c r="AH539" s="236"/>
      <c r="AI539" s="236"/>
      <c r="AJ539" s="236"/>
      <c r="AK539" s="236"/>
      <c r="AL539" s="236"/>
      <c r="AM539" s="240"/>
      <c r="AN539" s="240"/>
      <c r="AO539" s="242"/>
    </row>
    <row r="540" spans="2:41" ht="12.45" customHeight="1" x14ac:dyDescent="0.3">
      <c r="B540" s="456"/>
      <c r="C540" s="430"/>
      <c r="D540" s="425"/>
      <c r="E540" s="220" t="s">
        <v>126</v>
      </c>
      <c r="F540" s="320" t="s">
        <v>38</v>
      </c>
      <c r="G540" s="200" t="str">
        <f>IF(AND(G537&lt;&gt;"",G538&lt;&gt;"",G539&lt;&gt;""),G537*G538*G539,"")</f>
        <v/>
      </c>
      <c r="H540" s="198" t="str">
        <f>IF(AND(H537&lt;&gt;"",H538&lt;&gt;"",H539&lt;&gt;""),H537*H538*H539,"")</f>
        <v/>
      </c>
      <c r="I540" s="200" t="str">
        <f t="shared" ref="I540:AJ540" si="160">IF(AND(I537&lt;&gt;"",I538&lt;&gt;"",I539&lt;&gt;""),I537*I538*I539,"")</f>
        <v/>
      </c>
      <c r="J540" s="200" t="str">
        <f t="shared" si="160"/>
        <v/>
      </c>
      <c r="K540" s="200" t="str">
        <f t="shared" si="160"/>
        <v/>
      </c>
      <c r="L540" s="204" t="str">
        <f t="shared" si="160"/>
        <v/>
      </c>
      <c r="M540" s="204" t="str">
        <f t="shared" si="160"/>
        <v/>
      </c>
      <c r="N540" s="204" t="str">
        <f t="shared" si="160"/>
        <v/>
      </c>
      <c r="O540" s="204" t="str">
        <f t="shared" si="160"/>
        <v/>
      </c>
      <c r="P540" s="204" t="str">
        <f t="shared" si="160"/>
        <v/>
      </c>
      <c r="Q540" s="204" t="str">
        <f t="shared" si="160"/>
        <v/>
      </c>
      <c r="R540" s="204" t="str">
        <f t="shared" si="160"/>
        <v/>
      </c>
      <c r="S540" s="204" t="str">
        <f t="shared" si="160"/>
        <v/>
      </c>
      <c r="T540" s="204" t="str">
        <f t="shared" si="160"/>
        <v/>
      </c>
      <c r="U540" s="204" t="str">
        <f t="shared" si="160"/>
        <v/>
      </c>
      <c r="V540" s="204" t="str">
        <f t="shared" si="160"/>
        <v/>
      </c>
      <c r="W540" s="204" t="str">
        <f t="shared" si="160"/>
        <v/>
      </c>
      <c r="X540" s="204" t="str">
        <f t="shared" si="160"/>
        <v/>
      </c>
      <c r="Y540" s="204" t="str">
        <f t="shared" si="160"/>
        <v/>
      </c>
      <c r="Z540" s="204" t="str">
        <f t="shared" si="160"/>
        <v/>
      </c>
      <c r="AA540" s="204" t="str">
        <f t="shared" si="160"/>
        <v/>
      </c>
      <c r="AB540" s="204" t="str">
        <f t="shared" si="160"/>
        <v/>
      </c>
      <c r="AC540" s="204" t="str">
        <f t="shared" si="160"/>
        <v/>
      </c>
      <c r="AD540" s="200" t="str">
        <f t="shared" si="160"/>
        <v/>
      </c>
      <c r="AE540" s="200" t="str">
        <f t="shared" si="160"/>
        <v/>
      </c>
      <c r="AF540" s="200" t="str">
        <f t="shared" si="160"/>
        <v/>
      </c>
      <c r="AG540" s="200" t="str">
        <f t="shared" si="160"/>
        <v/>
      </c>
      <c r="AH540" s="204" t="str">
        <f t="shared" si="160"/>
        <v/>
      </c>
      <c r="AI540" s="204" t="str">
        <f t="shared" si="160"/>
        <v/>
      </c>
      <c r="AJ540" s="204" t="str">
        <f t="shared" si="160"/>
        <v/>
      </c>
      <c r="AK540" s="204" t="str">
        <f>IF(AND(AK537&lt;&gt;"",AK538&lt;&gt;"",AK539&lt;&gt;""),AK537*AK538*AK539,"")</f>
        <v/>
      </c>
      <c r="AL540" s="204" t="str">
        <f t="shared" ref="AL540:AO540" si="161">IF(AND(AL537&lt;&gt;"",AL538&lt;&gt;"",AL539&lt;&gt;""),AL537*AL538*AL539,"")</f>
        <v/>
      </c>
      <c r="AM540" s="204" t="str">
        <f t="shared" si="161"/>
        <v/>
      </c>
      <c r="AN540" s="204" t="str">
        <f t="shared" si="161"/>
        <v/>
      </c>
      <c r="AO540" s="210" t="str">
        <f t="shared" si="161"/>
        <v/>
      </c>
    </row>
    <row r="541" spans="2:41" ht="12.45" customHeight="1" x14ac:dyDescent="0.3">
      <c r="B541" s="456"/>
      <c r="C541" s="430"/>
      <c r="D541" s="426" t="s">
        <v>111</v>
      </c>
      <c r="E541" s="243" t="s">
        <v>46</v>
      </c>
      <c r="F541" s="203" t="s">
        <v>38</v>
      </c>
      <c r="G541" s="203"/>
      <c r="H541" s="203"/>
      <c r="I541" s="202"/>
      <c r="J541" s="244"/>
      <c r="K541" s="244"/>
      <c r="L541" s="203"/>
      <c r="M541" s="203"/>
      <c r="N541" s="250"/>
      <c r="O541" s="251"/>
      <c r="P541" s="251"/>
      <c r="Q541" s="251"/>
      <c r="R541" s="251"/>
      <c r="S541" s="251"/>
      <c r="T541" s="251"/>
      <c r="U541" s="251"/>
      <c r="V541" s="251"/>
      <c r="W541" s="251"/>
      <c r="X541" s="236"/>
      <c r="Y541" s="240"/>
      <c r="Z541" s="236"/>
      <c r="AA541" s="236"/>
      <c r="AB541" s="240"/>
      <c r="AC541" s="236"/>
      <c r="AD541" s="237"/>
      <c r="AE541" s="238"/>
      <c r="AF541" s="236"/>
      <c r="AG541" s="236"/>
      <c r="AH541" s="249"/>
      <c r="AI541" s="249"/>
      <c r="AJ541" s="236"/>
      <c r="AK541" s="236"/>
      <c r="AL541" s="236"/>
      <c r="AM541" s="236"/>
      <c r="AN541" s="254"/>
      <c r="AO541" s="255"/>
    </row>
    <row r="542" spans="2:41" ht="12.45" customHeight="1" x14ac:dyDescent="0.3">
      <c r="B542" s="456"/>
      <c r="C542" s="430"/>
      <c r="D542" s="424"/>
      <c r="E542" s="245" t="s">
        <v>109</v>
      </c>
      <c r="F542" s="203" t="s">
        <v>38</v>
      </c>
      <c r="G542" s="246"/>
      <c r="H542" s="203"/>
      <c r="I542" s="231"/>
      <c r="J542" s="203"/>
      <c r="K542" s="218"/>
      <c r="L542" s="247"/>
      <c r="M542" s="247"/>
      <c r="N542" s="203"/>
      <c r="O542" s="236"/>
      <c r="P542" s="236"/>
      <c r="Q542" s="236"/>
      <c r="R542" s="236"/>
      <c r="S542" s="236"/>
      <c r="T542" s="236"/>
      <c r="U542" s="236"/>
      <c r="V542" s="236"/>
      <c r="W542" s="236"/>
      <c r="X542" s="236"/>
      <c r="Y542" s="240"/>
      <c r="Z542" s="236"/>
      <c r="AA542" s="236"/>
      <c r="AB542" s="240"/>
      <c r="AC542" s="249"/>
      <c r="AD542" s="252"/>
      <c r="AE542" s="253"/>
      <c r="AF542" s="236"/>
      <c r="AG542" s="249"/>
      <c r="AH542" s="249"/>
      <c r="AI542" s="249"/>
      <c r="AJ542" s="249"/>
      <c r="AK542" s="249"/>
      <c r="AL542" s="249"/>
      <c r="AM542" s="236"/>
      <c r="AN542" s="240"/>
      <c r="AO542" s="242"/>
    </row>
    <row r="543" spans="2:41" ht="12.45" customHeight="1" x14ac:dyDescent="0.3">
      <c r="B543" s="456"/>
      <c r="C543" s="430"/>
      <c r="D543" s="424"/>
      <c r="E543" s="245" t="s">
        <v>127</v>
      </c>
      <c r="F543" s="203" t="s">
        <v>38</v>
      </c>
      <c r="G543" s="202"/>
      <c r="H543" s="203"/>
      <c r="I543" s="203"/>
      <c r="J543" s="247"/>
      <c r="K543" s="248"/>
      <c r="L543" s="203"/>
      <c r="M543" s="203"/>
      <c r="N543" s="247"/>
      <c r="O543" s="249"/>
      <c r="P543" s="249"/>
      <c r="Q543" s="249"/>
      <c r="R543" s="249"/>
      <c r="S543" s="249"/>
      <c r="T543" s="249"/>
      <c r="U543" s="249"/>
      <c r="V543" s="249"/>
      <c r="W543" s="249"/>
      <c r="X543" s="236"/>
      <c r="Y543" s="240"/>
      <c r="Z543" s="236"/>
      <c r="AA543" s="236"/>
      <c r="AB543" s="240"/>
      <c r="AC543" s="249"/>
      <c r="AD543" s="252"/>
      <c r="AE543" s="253"/>
      <c r="AF543" s="236"/>
      <c r="AG543" s="249"/>
      <c r="AH543" s="236"/>
      <c r="AI543" s="236"/>
      <c r="AJ543" s="236"/>
      <c r="AK543" s="236"/>
      <c r="AL543" s="236"/>
      <c r="AM543" s="236"/>
      <c r="AN543" s="240"/>
      <c r="AO543" s="242"/>
    </row>
    <row r="544" spans="2:41" ht="12.45" customHeight="1" x14ac:dyDescent="0.3">
      <c r="B544" s="456"/>
      <c r="C544" s="430"/>
      <c r="D544" s="425"/>
      <c r="E544" s="220" t="s">
        <v>126</v>
      </c>
      <c r="F544" s="321" t="s">
        <v>38</v>
      </c>
      <c r="G544" s="259" t="str">
        <f>IF(AND(G541&lt;&gt;"",G542&lt;&gt;"",G543&lt;&gt;""),G541*G542*G543,"")</f>
        <v/>
      </c>
      <c r="H544" s="259" t="str">
        <f t="shared" ref="H544:AO544" si="162">IF(AND(H541&lt;&gt;"",H542&lt;&gt;"",H543&lt;&gt;""),H541*H542*H543,"")</f>
        <v/>
      </c>
      <c r="I544" s="259" t="str">
        <f t="shared" si="162"/>
        <v/>
      </c>
      <c r="J544" s="259" t="str">
        <f t="shared" si="162"/>
        <v/>
      </c>
      <c r="K544" s="259" t="str">
        <f t="shared" si="162"/>
        <v/>
      </c>
      <c r="L544" s="259" t="str">
        <f t="shared" si="162"/>
        <v/>
      </c>
      <c r="M544" s="259" t="str">
        <f t="shared" si="162"/>
        <v/>
      </c>
      <c r="N544" s="259" t="str">
        <f t="shared" si="162"/>
        <v/>
      </c>
      <c r="O544" s="259" t="str">
        <f t="shared" si="162"/>
        <v/>
      </c>
      <c r="P544" s="259" t="str">
        <f t="shared" si="162"/>
        <v/>
      </c>
      <c r="Q544" s="259" t="str">
        <f t="shared" si="162"/>
        <v/>
      </c>
      <c r="R544" s="259" t="str">
        <f t="shared" si="162"/>
        <v/>
      </c>
      <c r="S544" s="259" t="str">
        <f t="shared" si="162"/>
        <v/>
      </c>
      <c r="T544" s="259" t="str">
        <f t="shared" si="162"/>
        <v/>
      </c>
      <c r="U544" s="259" t="str">
        <f t="shared" si="162"/>
        <v/>
      </c>
      <c r="V544" s="259" t="str">
        <f t="shared" si="162"/>
        <v/>
      </c>
      <c r="W544" s="259" t="str">
        <f t="shared" si="162"/>
        <v/>
      </c>
      <c r="X544" s="259" t="str">
        <f t="shared" si="162"/>
        <v/>
      </c>
      <c r="Y544" s="260" t="str">
        <f t="shared" si="162"/>
        <v/>
      </c>
      <c r="Z544" s="261" t="str">
        <f t="shared" si="162"/>
        <v/>
      </c>
      <c r="AA544" s="259" t="str">
        <f t="shared" si="162"/>
        <v/>
      </c>
      <c r="AB544" s="260" t="str">
        <f t="shared" si="162"/>
        <v/>
      </c>
      <c r="AC544" s="261" t="str">
        <f t="shared" si="162"/>
        <v/>
      </c>
      <c r="AD544" s="259" t="str">
        <f t="shared" si="162"/>
        <v/>
      </c>
      <c r="AE544" s="259" t="str">
        <f t="shared" si="162"/>
        <v/>
      </c>
      <c r="AF544" s="259" t="str">
        <f t="shared" si="162"/>
        <v/>
      </c>
      <c r="AG544" s="259" t="str">
        <f t="shared" si="162"/>
        <v/>
      </c>
      <c r="AH544" s="259" t="str">
        <f t="shared" si="162"/>
        <v/>
      </c>
      <c r="AI544" s="259" t="str">
        <f t="shared" si="162"/>
        <v/>
      </c>
      <c r="AJ544" s="259" t="str">
        <f t="shared" si="162"/>
        <v/>
      </c>
      <c r="AK544" s="259" t="str">
        <f t="shared" si="162"/>
        <v/>
      </c>
      <c r="AL544" s="259" t="str">
        <f t="shared" si="162"/>
        <v/>
      </c>
      <c r="AM544" s="259" t="str">
        <f t="shared" si="162"/>
        <v/>
      </c>
      <c r="AN544" s="259" t="str">
        <f t="shared" si="162"/>
        <v/>
      </c>
      <c r="AO544" s="262" t="str">
        <f t="shared" si="162"/>
        <v/>
      </c>
    </row>
    <row r="545" spans="2:41" ht="12.45" customHeight="1" x14ac:dyDescent="0.3">
      <c r="B545" s="456"/>
      <c r="C545" s="430"/>
      <c r="D545" s="426" t="s">
        <v>111</v>
      </c>
      <c r="E545" s="243" t="s">
        <v>46</v>
      </c>
      <c r="F545" s="203" t="s">
        <v>38</v>
      </c>
      <c r="G545" s="247"/>
      <c r="H545" s="247"/>
      <c r="I545" s="256"/>
      <c r="J545" s="257"/>
      <c r="K545" s="257"/>
      <c r="L545" s="247"/>
      <c r="M545" s="247"/>
      <c r="N545" s="250"/>
      <c r="O545" s="251"/>
      <c r="P545" s="251"/>
      <c r="Q545" s="251"/>
      <c r="R545" s="251"/>
      <c r="S545" s="251"/>
      <c r="T545" s="251"/>
      <c r="U545" s="251"/>
      <c r="V545" s="251"/>
      <c r="W545" s="251"/>
      <c r="X545" s="249"/>
      <c r="Y545" s="254"/>
      <c r="Z545" s="249"/>
      <c r="AA545" s="249"/>
      <c r="AB545" s="254"/>
      <c r="AC545" s="249"/>
      <c r="AD545" s="252"/>
      <c r="AE545" s="258"/>
      <c r="AF545" s="249"/>
      <c r="AG545" s="249"/>
      <c r="AH545" s="249"/>
      <c r="AI545" s="249"/>
      <c r="AJ545" s="249"/>
      <c r="AK545" s="249"/>
      <c r="AL545" s="249"/>
      <c r="AM545" s="249"/>
      <c r="AN545" s="254"/>
      <c r="AO545" s="255"/>
    </row>
    <row r="546" spans="2:41" ht="12.45" customHeight="1" x14ac:dyDescent="0.3">
      <c r="B546" s="456"/>
      <c r="C546" s="430"/>
      <c r="D546" s="424"/>
      <c r="E546" s="245" t="s">
        <v>109</v>
      </c>
      <c r="F546" s="203" t="s">
        <v>38</v>
      </c>
      <c r="G546" s="246"/>
      <c r="H546" s="203"/>
      <c r="I546" s="231"/>
      <c r="J546" s="203"/>
      <c r="K546" s="218"/>
      <c r="L546" s="247"/>
      <c r="M546" s="247"/>
      <c r="N546" s="203"/>
      <c r="O546" s="236"/>
      <c r="P546" s="236"/>
      <c r="Q546" s="236"/>
      <c r="R546" s="236"/>
      <c r="S546" s="236"/>
      <c r="T546" s="236"/>
      <c r="U546" s="236"/>
      <c r="V546" s="236"/>
      <c r="W546" s="236"/>
      <c r="X546" s="236"/>
      <c r="Y546" s="240"/>
      <c r="Z546" s="236"/>
      <c r="AA546" s="236"/>
      <c r="AB546" s="240"/>
      <c r="AC546" s="249"/>
      <c r="AD546" s="252"/>
      <c r="AE546" s="253"/>
      <c r="AF546" s="236"/>
      <c r="AG546" s="249"/>
      <c r="AH546" s="249"/>
      <c r="AI546" s="249"/>
      <c r="AJ546" s="249"/>
      <c r="AK546" s="249"/>
      <c r="AL546" s="249"/>
      <c r="AM546" s="236"/>
      <c r="AN546" s="240"/>
      <c r="AO546" s="242"/>
    </row>
    <row r="547" spans="2:41" ht="12.45" customHeight="1" x14ac:dyDescent="0.3">
      <c r="B547" s="456"/>
      <c r="C547" s="430"/>
      <c r="D547" s="424"/>
      <c r="E547" s="245" t="s">
        <v>127</v>
      </c>
      <c r="F547" s="203" t="s">
        <v>38</v>
      </c>
      <c r="G547" s="202"/>
      <c r="H547" s="203"/>
      <c r="I547" s="203"/>
      <c r="J547" s="203"/>
      <c r="K547" s="218"/>
      <c r="L547" s="203"/>
      <c r="M547" s="203"/>
      <c r="N547" s="203"/>
      <c r="O547" s="236"/>
      <c r="P547" s="236"/>
      <c r="Q547" s="236"/>
      <c r="R547" s="236"/>
      <c r="S547" s="236"/>
      <c r="T547" s="236"/>
      <c r="U547" s="236"/>
      <c r="V547" s="236"/>
      <c r="W547" s="236"/>
      <c r="X547" s="236"/>
      <c r="Y547" s="240"/>
      <c r="Z547" s="236"/>
      <c r="AA547" s="236"/>
      <c r="AB547" s="240"/>
      <c r="AC547" s="236"/>
      <c r="AD547" s="237"/>
      <c r="AE547" s="263"/>
      <c r="AF547" s="236"/>
      <c r="AG547" s="236"/>
      <c r="AH547" s="236"/>
      <c r="AI547" s="236"/>
      <c r="AJ547" s="236"/>
      <c r="AK547" s="236"/>
      <c r="AL547" s="236"/>
      <c r="AM547" s="236"/>
      <c r="AN547" s="240"/>
      <c r="AO547" s="242"/>
    </row>
    <row r="548" spans="2:41" ht="12.45" customHeight="1" x14ac:dyDescent="0.3">
      <c r="B548" s="456"/>
      <c r="C548" s="430"/>
      <c r="D548" s="425"/>
      <c r="E548" s="221" t="s">
        <v>126</v>
      </c>
      <c r="F548" s="321" t="s">
        <v>38</v>
      </c>
      <c r="G548" s="259" t="str">
        <f>IF(AND(G545&lt;&gt;"",G546&lt;&gt;"",G547&lt;&gt;""),G545*G546*G547,"")</f>
        <v/>
      </c>
      <c r="H548" s="259" t="str">
        <f t="shared" ref="H548:AO548" si="163">IF(AND(H545&lt;&gt;"",H546&lt;&gt;"",H547&lt;&gt;""),H545*H546*H547,"")</f>
        <v/>
      </c>
      <c r="I548" s="259" t="str">
        <f t="shared" si="163"/>
        <v/>
      </c>
      <c r="J548" s="259" t="str">
        <f t="shared" si="163"/>
        <v/>
      </c>
      <c r="K548" s="259" t="str">
        <f t="shared" si="163"/>
        <v/>
      </c>
      <c r="L548" s="259" t="str">
        <f t="shared" si="163"/>
        <v/>
      </c>
      <c r="M548" s="259" t="str">
        <f t="shared" si="163"/>
        <v/>
      </c>
      <c r="N548" s="259" t="str">
        <f t="shared" si="163"/>
        <v/>
      </c>
      <c r="O548" s="259" t="str">
        <f t="shared" si="163"/>
        <v/>
      </c>
      <c r="P548" s="259" t="str">
        <f t="shared" si="163"/>
        <v/>
      </c>
      <c r="Q548" s="259" t="str">
        <f t="shared" si="163"/>
        <v/>
      </c>
      <c r="R548" s="259" t="str">
        <f t="shared" si="163"/>
        <v/>
      </c>
      <c r="S548" s="259" t="str">
        <f t="shared" si="163"/>
        <v/>
      </c>
      <c r="T548" s="259" t="str">
        <f t="shared" si="163"/>
        <v/>
      </c>
      <c r="U548" s="259" t="str">
        <f t="shared" si="163"/>
        <v/>
      </c>
      <c r="V548" s="259" t="str">
        <f t="shared" si="163"/>
        <v/>
      </c>
      <c r="W548" s="259" t="str">
        <f t="shared" si="163"/>
        <v/>
      </c>
      <c r="X548" s="259" t="str">
        <f t="shared" si="163"/>
        <v/>
      </c>
      <c r="Y548" s="259" t="str">
        <f t="shared" si="163"/>
        <v/>
      </c>
      <c r="Z548" s="259" t="str">
        <f t="shared" si="163"/>
        <v/>
      </c>
      <c r="AA548" s="259" t="str">
        <f t="shared" si="163"/>
        <v/>
      </c>
      <c r="AB548" s="259" t="str">
        <f t="shared" si="163"/>
        <v/>
      </c>
      <c r="AC548" s="259" t="str">
        <f t="shared" si="163"/>
        <v/>
      </c>
      <c r="AD548" s="259" t="str">
        <f t="shared" si="163"/>
        <v/>
      </c>
      <c r="AE548" s="259" t="str">
        <f t="shared" si="163"/>
        <v/>
      </c>
      <c r="AF548" s="259" t="str">
        <f t="shared" si="163"/>
        <v/>
      </c>
      <c r="AG548" s="259" t="str">
        <f t="shared" si="163"/>
        <v/>
      </c>
      <c r="AH548" s="259" t="str">
        <f t="shared" si="163"/>
        <v/>
      </c>
      <c r="AI548" s="259" t="str">
        <f t="shared" si="163"/>
        <v/>
      </c>
      <c r="AJ548" s="259" t="str">
        <f t="shared" si="163"/>
        <v/>
      </c>
      <c r="AK548" s="259" t="str">
        <f t="shared" si="163"/>
        <v/>
      </c>
      <c r="AL548" s="259" t="str">
        <f t="shared" si="163"/>
        <v/>
      </c>
      <c r="AM548" s="259" t="str">
        <f t="shared" si="163"/>
        <v/>
      </c>
      <c r="AN548" s="259" t="str">
        <f t="shared" si="163"/>
        <v/>
      </c>
      <c r="AO548" s="262" t="str">
        <f t="shared" si="163"/>
        <v/>
      </c>
    </row>
    <row r="549" spans="2:41" ht="12.45" customHeight="1" x14ac:dyDescent="0.3">
      <c r="B549" s="456"/>
      <c r="C549" s="430"/>
      <c r="D549" s="426" t="s">
        <v>111</v>
      </c>
      <c r="E549" s="264" t="s">
        <v>46</v>
      </c>
      <c r="F549" s="203" t="s">
        <v>38</v>
      </c>
      <c r="G549" s="247"/>
      <c r="H549" s="247"/>
      <c r="I549" s="256"/>
      <c r="J549" s="257"/>
      <c r="K549" s="257"/>
      <c r="L549" s="247"/>
      <c r="M549" s="247"/>
      <c r="N549" s="250"/>
      <c r="O549" s="251"/>
      <c r="P549" s="251"/>
      <c r="Q549" s="251"/>
      <c r="R549" s="251"/>
      <c r="S549" s="251"/>
      <c r="T549" s="251"/>
      <c r="U549" s="251"/>
      <c r="V549" s="251"/>
      <c r="W549" s="251"/>
      <c r="X549" s="249"/>
      <c r="Y549" s="254"/>
      <c r="Z549" s="249"/>
      <c r="AA549" s="249"/>
      <c r="AB549" s="254"/>
      <c r="AC549" s="249"/>
      <c r="AD549" s="252"/>
      <c r="AE549" s="258"/>
      <c r="AF549" s="249"/>
      <c r="AG549" s="249"/>
      <c r="AH549" s="249"/>
      <c r="AI549" s="249"/>
      <c r="AJ549" s="249"/>
      <c r="AK549" s="249"/>
      <c r="AL549" s="249"/>
      <c r="AM549" s="249"/>
      <c r="AN549" s="254"/>
      <c r="AO549" s="255"/>
    </row>
    <row r="550" spans="2:41" ht="12.45" customHeight="1" x14ac:dyDescent="0.3">
      <c r="B550" s="456"/>
      <c r="C550" s="430"/>
      <c r="D550" s="424"/>
      <c r="E550" s="245" t="s">
        <v>109</v>
      </c>
      <c r="F550" s="203" t="s">
        <v>38</v>
      </c>
      <c r="G550" s="246"/>
      <c r="H550" s="203"/>
      <c r="I550" s="231"/>
      <c r="J550" s="203"/>
      <c r="K550" s="218"/>
      <c r="L550" s="247"/>
      <c r="M550" s="247"/>
      <c r="N550" s="203"/>
      <c r="O550" s="236"/>
      <c r="P550" s="236"/>
      <c r="Q550" s="236"/>
      <c r="R550" s="236"/>
      <c r="S550" s="236"/>
      <c r="T550" s="236"/>
      <c r="U550" s="236"/>
      <c r="V550" s="236"/>
      <c r="W550" s="236"/>
      <c r="X550" s="236"/>
      <c r="Y550" s="240"/>
      <c r="Z550" s="236"/>
      <c r="AA550" s="236"/>
      <c r="AB550" s="240"/>
      <c r="AC550" s="249"/>
      <c r="AD550" s="252"/>
      <c r="AE550" s="253"/>
      <c r="AF550" s="236"/>
      <c r="AG550" s="249"/>
      <c r="AH550" s="249"/>
      <c r="AI550" s="249"/>
      <c r="AJ550" s="249"/>
      <c r="AK550" s="249"/>
      <c r="AL550" s="249"/>
      <c r="AM550" s="236"/>
      <c r="AN550" s="240"/>
      <c r="AO550" s="242"/>
    </row>
    <row r="551" spans="2:41" ht="12.45" customHeight="1" x14ac:dyDescent="0.3">
      <c r="B551" s="456"/>
      <c r="C551" s="430"/>
      <c r="D551" s="424"/>
      <c r="E551" s="245" t="s">
        <v>127</v>
      </c>
      <c r="F551" s="203" t="s">
        <v>38</v>
      </c>
      <c r="G551" s="202"/>
      <c r="H551" s="203"/>
      <c r="I551" s="203"/>
      <c r="J551" s="203"/>
      <c r="K551" s="218"/>
      <c r="L551" s="203"/>
      <c r="M551" s="203"/>
      <c r="N551" s="203"/>
      <c r="O551" s="236"/>
      <c r="P551" s="236"/>
      <c r="Q551" s="236"/>
      <c r="R551" s="236"/>
      <c r="S551" s="236"/>
      <c r="T551" s="236"/>
      <c r="U551" s="236"/>
      <c r="V551" s="236"/>
      <c r="W551" s="236"/>
      <c r="X551" s="236"/>
      <c r="Y551" s="240"/>
      <c r="Z551" s="236"/>
      <c r="AA551" s="236"/>
      <c r="AB551" s="240"/>
      <c r="AC551" s="236"/>
      <c r="AD551" s="237"/>
      <c r="AE551" s="263"/>
      <c r="AF551" s="236"/>
      <c r="AG551" s="236"/>
      <c r="AH551" s="236"/>
      <c r="AI551" s="236"/>
      <c r="AJ551" s="236"/>
      <c r="AK551" s="236"/>
      <c r="AL551" s="236"/>
      <c r="AM551" s="236"/>
      <c r="AN551" s="240"/>
      <c r="AO551" s="242"/>
    </row>
    <row r="552" spans="2:41" ht="12.45" customHeight="1" x14ac:dyDescent="0.3">
      <c r="B552" s="456"/>
      <c r="C552" s="430"/>
      <c r="D552" s="425"/>
      <c r="E552" s="221" t="s">
        <v>126</v>
      </c>
      <c r="F552" s="321" t="s">
        <v>38</v>
      </c>
      <c r="G552" s="259" t="str">
        <f>IF(AND(G549&lt;&gt;"",G550&lt;&gt;"",G551&lt;&gt;""),G549*G550*G551,"")</f>
        <v/>
      </c>
      <c r="H552" s="259" t="str">
        <f t="shared" ref="H552:AO552" si="164">IF(AND(H549&lt;&gt;"",H550&lt;&gt;"",H551&lt;&gt;""),H549*H550*H551,"")</f>
        <v/>
      </c>
      <c r="I552" s="259" t="str">
        <f t="shared" si="164"/>
        <v/>
      </c>
      <c r="J552" s="259" t="str">
        <f t="shared" si="164"/>
        <v/>
      </c>
      <c r="K552" s="259" t="str">
        <f t="shared" si="164"/>
        <v/>
      </c>
      <c r="L552" s="259" t="str">
        <f t="shared" si="164"/>
        <v/>
      </c>
      <c r="M552" s="259" t="str">
        <f t="shared" si="164"/>
        <v/>
      </c>
      <c r="N552" s="259" t="str">
        <f t="shared" si="164"/>
        <v/>
      </c>
      <c r="O552" s="259" t="str">
        <f t="shared" si="164"/>
        <v/>
      </c>
      <c r="P552" s="259" t="str">
        <f t="shared" si="164"/>
        <v/>
      </c>
      <c r="Q552" s="259" t="str">
        <f t="shared" si="164"/>
        <v/>
      </c>
      <c r="R552" s="259" t="str">
        <f t="shared" si="164"/>
        <v/>
      </c>
      <c r="S552" s="259" t="str">
        <f t="shared" si="164"/>
        <v/>
      </c>
      <c r="T552" s="259" t="str">
        <f t="shared" si="164"/>
        <v/>
      </c>
      <c r="U552" s="259" t="str">
        <f t="shared" si="164"/>
        <v/>
      </c>
      <c r="V552" s="259" t="str">
        <f t="shared" si="164"/>
        <v/>
      </c>
      <c r="W552" s="259" t="str">
        <f t="shared" si="164"/>
        <v/>
      </c>
      <c r="X552" s="259" t="str">
        <f t="shared" si="164"/>
        <v/>
      </c>
      <c r="Y552" s="259" t="str">
        <f t="shared" si="164"/>
        <v/>
      </c>
      <c r="Z552" s="259" t="str">
        <f t="shared" si="164"/>
        <v/>
      </c>
      <c r="AA552" s="259" t="str">
        <f t="shared" si="164"/>
        <v/>
      </c>
      <c r="AB552" s="259" t="str">
        <f t="shared" si="164"/>
        <v/>
      </c>
      <c r="AC552" s="259" t="str">
        <f t="shared" si="164"/>
        <v/>
      </c>
      <c r="AD552" s="259" t="str">
        <f t="shared" si="164"/>
        <v/>
      </c>
      <c r="AE552" s="259" t="str">
        <f t="shared" si="164"/>
        <v/>
      </c>
      <c r="AF552" s="259" t="str">
        <f t="shared" si="164"/>
        <v/>
      </c>
      <c r="AG552" s="259" t="str">
        <f t="shared" si="164"/>
        <v/>
      </c>
      <c r="AH552" s="259" t="str">
        <f t="shared" si="164"/>
        <v/>
      </c>
      <c r="AI552" s="259" t="str">
        <f t="shared" si="164"/>
        <v/>
      </c>
      <c r="AJ552" s="259" t="str">
        <f t="shared" si="164"/>
        <v/>
      </c>
      <c r="AK552" s="259" t="str">
        <f t="shared" si="164"/>
        <v/>
      </c>
      <c r="AL552" s="259" t="str">
        <f t="shared" si="164"/>
        <v/>
      </c>
      <c r="AM552" s="259" t="str">
        <f t="shared" si="164"/>
        <v/>
      </c>
      <c r="AN552" s="259" t="str">
        <f t="shared" si="164"/>
        <v/>
      </c>
      <c r="AO552" s="262" t="str">
        <f t="shared" si="164"/>
        <v/>
      </c>
    </row>
    <row r="553" spans="2:41" ht="12.45" customHeight="1" x14ac:dyDescent="0.3">
      <c r="B553" s="456"/>
      <c r="C553" s="430"/>
      <c r="D553" s="426" t="s">
        <v>111</v>
      </c>
      <c r="E553" s="264" t="s">
        <v>46</v>
      </c>
      <c r="F553" s="203" t="s">
        <v>38</v>
      </c>
      <c r="G553" s="247"/>
      <c r="H553" s="247"/>
      <c r="I553" s="256"/>
      <c r="J553" s="257"/>
      <c r="K553" s="257"/>
      <c r="L553" s="247"/>
      <c r="M553" s="247"/>
      <c r="N553" s="250"/>
      <c r="O553" s="251"/>
      <c r="P553" s="251"/>
      <c r="Q553" s="251"/>
      <c r="R553" s="251"/>
      <c r="S553" s="251"/>
      <c r="T553" s="251"/>
      <c r="U553" s="251"/>
      <c r="V553" s="251"/>
      <c r="W553" s="251"/>
      <c r="X553" s="249"/>
      <c r="Y553" s="254"/>
      <c r="Z553" s="249"/>
      <c r="AA553" s="249"/>
      <c r="AB553" s="254"/>
      <c r="AC553" s="249"/>
      <c r="AD553" s="252"/>
      <c r="AE553" s="258"/>
      <c r="AF553" s="249"/>
      <c r="AG553" s="249"/>
      <c r="AH553" s="249"/>
      <c r="AI553" s="249"/>
      <c r="AJ553" s="249"/>
      <c r="AK553" s="249"/>
      <c r="AL553" s="249"/>
      <c r="AM553" s="249"/>
      <c r="AN553" s="254"/>
      <c r="AO553" s="255"/>
    </row>
    <row r="554" spans="2:41" ht="12.45" customHeight="1" x14ac:dyDescent="0.3">
      <c r="B554" s="456"/>
      <c r="C554" s="430"/>
      <c r="D554" s="424"/>
      <c r="E554" s="245" t="s">
        <v>109</v>
      </c>
      <c r="F554" s="203" t="s">
        <v>38</v>
      </c>
      <c r="G554" s="246"/>
      <c r="H554" s="203"/>
      <c r="I554" s="231"/>
      <c r="J554" s="203"/>
      <c r="K554" s="218"/>
      <c r="L554" s="247"/>
      <c r="M554" s="247"/>
      <c r="N554" s="203"/>
      <c r="O554" s="236"/>
      <c r="P554" s="236"/>
      <c r="Q554" s="236"/>
      <c r="R554" s="236"/>
      <c r="S554" s="236"/>
      <c r="T554" s="236"/>
      <c r="U554" s="236"/>
      <c r="V554" s="236"/>
      <c r="W554" s="236"/>
      <c r="X554" s="236"/>
      <c r="Y554" s="240"/>
      <c r="Z554" s="236"/>
      <c r="AA554" s="236"/>
      <c r="AB554" s="240"/>
      <c r="AC554" s="249"/>
      <c r="AD554" s="252"/>
      <c r="AE554" s="253"/>
      <c r="AF554" s="236"/>
      <c r="AG554" s="249"/>
      <c r="AH554" s="249"/>
      <c r="AI554" s="249"/>
      <c r="AJ554" s="249"/>
      <c r="AK554" s="249"/>
      <c r="AL554" s="249"/>
      <c r="AM554" s="236"/>
      <c r="AN554" s="240"/>
      <c r="AO554" s="242"/>
    </row>
    <row r="555" spans="2:41" ht="12.45" customHeight="1" x14ac:dyDescent="0.3">
      <c r="B555" s="456"/>
      <c r="C555" s="430"/>
      <c r="D555" s="424"/>
      <c r="E555" s="245" t="s">
        <v>127</v>
      </c>
      <c r="F555" s="203" t="s">
        <v>38</v>
      </c>
      <c r="G555" s="202"/>
      <c r="H555" s="203"/>
      <c r="I555" s="203"/>
      <c r="J555" s="203"/>
      <c r="K555" s="218"/>
      <c r="L555" s="203"/>
      <c r="M555" s="203"/>
      <c r="N555" s="203"/>
      <c r="O555" s="236"/>
      <c r="P555" s="236"/>
      <c r="Q555" s="236"/>
      <c r="R555" s="236"/>
      <c r="S555" s="236"/>
      <c r="T555" s="236"/>
      <c r="U555" s="236"/>
      <c r="V555" s="236"/>
      <c r="W555" s="236"/>
      <c r="X555" s="236"/>
      <c r="Y555" s="240"/>
      <c r="Z555" s="236"/>
      <c r="AA555" s="236"/>
      <c r="AB555" s="240"/>
      <c r="AC555" s="236"/>
      <c r="AD555" s="237"/>
      <c r="AE555" s="263"/>
      <c r="AF555" s="236"/>
      <c r="AG555" s="236"/>
      <c r="AH555" s="236"/>
      <c r="AI555" s="236"/>
      <c r="AJ555" s="236"/>
      <c r="AK555" s="236"/>
      <c r="AL555" s="236"/>
      <c r="AM555" s="236"/>
      <c r="AN555" s="240"/>
      <c r="AO555" s="242"/>
    </row>
    <row r="556" spans="2:41" ht="12.45" customHeight="1" x14ac:dyDescent="0.3">
      <c r="B556" s="456"/>
      <c r="C556" s="430"/>
      <c r="D556" s="425"/>
      <c r="E556" s="221" t="s">
        <v>126</v>
      </c>
      <c r="F556" s="321" t="s">
        <v>38</v>
      </c>
      <c r="G556" s="259" t="str">
        <f>IF(AND(G553&lt;&gt;"",G554&lt;&gt;"",G555&lt;&gt;""),G553*G554*G555,"")</f>
        <v/>
      </c>
      <c r="H556" s="259" t="str">
        <f t="shared" ref="H556:AO556" si="165">IF(AND(H553&lt;&gt;"",H554&lt;&gt;"",H555&lt;&gt;""),H553*H554*H555,"")</f>
        <v/>
      </c>
      <c r="I556" s="259" t="str">
        <f t="shared" si="165"/>
        <v/>
      </c>
      <c r="J556" s="259" t="str">
        <f t="shared" si="165"/>
        <v/>
      </c>
      <c r="K556" s="259" t="str">
        <f t="shared" si="165"/>
        <v/>
      </c>
      <c r="L556" s="259" t="str">
        <f t="shared" si="165"/>
        <v/>
      </c>
      <c r="M556" s="259" t="str">
        <f t="shared" si="165"/>
        <v/>
      </c>
      <c r="N556" s="259" t="str">
        <f t="shared" si="165"/>
        <v/>
      </c>
      <c r="O556" s="259" t="str">
        <f t="shared" si="165"/>
        <v/>
      </c>
      <c r="P556" s="259" t="str">
        <f t="shared" si="165"/>
        <v/>
      </c>
      <c r="Q556" s="259" t="str">
        <f t="shared" si="165"/>
        <v/>
      </c>
      <c r="R556" s="259" t="str">
        <f t="shared" si="165"/>
        <v/>
      </c>
      <c r="S556" s="259" t="str">
        <f t="shared" si="165"/>
        <v/>
      </c>
      <c r="T556" s="259" t="str">
        <f t="shared" si="165"/>
        <v/>
      </c>
      <c r="U556" s="259" t="str">
        <f t="shared" si="165"/>
        <v/>
      </c>
      <c r="V556" s="259" t="str">
        <f t="shared" si="165"/>
        <v/>
      </c>
      <c r="W556" s="259" t="str">
        <f t="shared" si="165"/>
        <v/>
      </c>
      <c r="X556" s="259" t="str">
        <f t="shared" si="165"/>
        <v/>
      </c>
      <c r="Y556" s="259" t="str">
        <f t="shared" si="165"/>
        <v/>
      </c>
      <c r="Z556" s="259" t="str">
        <f t="shared" si="165"/>
        <v/>
      </c>
      <c r="AA556" s="259" t="str">
        <f t="shared" si="165"/>
        <v/>
      </c>
      <c r="AB556" s="259" t="str">
        <f t="shared" si="165"/>
        <v/>
      </c>
      <c r="AC556" s="259" t="str">
        <f t="shared" si="165"/>
        <v/>
      </c>
      <c r="AD556" s="259" t="str">
        <f t="shared" si="165"/>
        <v/>
      </c>
      <c r="AE556" s="259" t="str">
        <f t="shared" si="165"/>
        <v/>
      </c>
      <c r="AF556" s="259" t="str">
        <f t="shared" si="165"/>
        <v/>
      </c>
      <c r="AG556" s="259" t="str">
        <f t="shared" si="165"/>
        <v/>
      </c>
      <c r="AH556" s="259" t="str">
        <f t="shared" si="165"/>
        <v/>
      </c>
      <c r="AI556" s="259" t="str">
        <f t="shared" si="165"/>
        <v/>
      </c>
      <c r="AJ556" s="259" t="str">
        <f t="shared" si="165"/>
        <v/>
      </c>
      <c r="AK556" s="259" t="str">
        <f t="shared" si="165"/>
        <v/>
      </c>
      <c r="AL556" s="259" t="str">
        <f t="shared" si="165"/>
        <v/>
      </c>
      <c r="AM556" s="259" t="str">
        <f t="shared" si="165"/>
        <v/>
      </c>
      <c r="AN556" s="259" t="str">
        <f t="shared" si="165"/>
        <v/>
      </c>
      <c r="AO556" s="262" t="str">
        <f t="shared" si="165"/>
        <v/>
      </c>
    </row>
    <row r="557" spans="2:41" ht="12.45" customHeight="1" x14ac:dyDescent="0.3">
      <c r="B557" s="456"/>
      <c r="C557" s="430"/>
      <c r="D557" s="426" t="s">
        <v>111</v>
      </c>
      <c r="E557" s="264" t="s">
        <v>46</v>
      </c>
      <c r="F557" s="203" t="s">
        <v>38</v>
      </c>
      <c r="G557" s="247"/>
      <c r="H557" s="247"/>
      <c r="I557" s="256"/>
      <c r="J557" s="257"/>
      <c r="K557" s="257"/>
      <c r="L557" s="247"/>
      <c r="M557" s="247"/>
      <c r="N557" s="250"/>
      <c r="O557" s="251"/>
      <c r="P557" s="251"/>
      <c r="Q557" s="251"/>
      <c r="R557" s="251"/>
      <c r="S557" s="251"/>
      <c r="T557" s="251"/>
      <c r="U557" s="251"/>
      <c r="V557" s="251"/>
      <c r="W557" s="251"/>
      <c r="X557" s="249"/>
      <c r="Y557" s="254"/>
      <c r="Z557" s="249"/>
      <c r="AA557" s="249"/>
      <c r="AB557" s="254"/>
      <c r="AC557" s="249"/>
      <c r="AD557" s="252"/>
      <c r="AE557" s="258"/>
      <c r="AF557" s="249"/>
      <c r="AG557" s="249"/>
      <c r="AH557" s="249"/>
      <c r="AI557" s="249"/>
      <c r="AJ557" s="249"/>
      <c r="AK557" s="249"/>
      <c r="AL557" s="249"/>
      <c r="AM557" s="249"/>
      <c r="AN557" s="254"/>
      <c r="AO557" s="255"/>
    </row>
    <row r="558" spans="2:41" ht="12.45" customHeight="1" x14ac:dyDescent="0.3">
      <c r="B558" s="456"/>
      <c r="C558" s="430"/>
      <c r="D558" s="424"/>
      <c r="E558" s="245" t="s">
        <v>109</v>
      </c>
      <c r="F558" s="203" t="s">
        <v>38</v>
      </c>
      <c r="G558" s="246"/>
      <c r="H558" s="203"/>
      <c r="I558" s="231"/>
      <c r="J558" s="203"/>
      <c r="K558" s="218"/>
      <c r="L558" s="247"/>
      <c r="M558" s="247"/>
      <c r="N558" s="203"/>
      <c r="O558" s="236"/>
      <c r="P558" s="236"/>
      <c r="Q558" s="236"/>
      <c r="R558" s="236"/>
      <c r="S558" s="236"/>
      <c r="T558" s="236"/>
      <c r="U558" s="236"/>
      <c r="V558" s="236"/>
      <c r="W558" s="236"/>
      <c r="X558" s="236"/>
      <c r="Y558" s="240"/>
      <c r="Z558" s="236"/>
      <c r="AA558" s="236"/>
      <c r="AB558" s="240"/>
      <c r="AC558" s="249"/>
      <c r="AD558" s="252"/>
      <c r="AE558" s="253"/>
      <c r="AF558" s="236"/>
      <c r="AG558" s="249"/>
      <c r="AH558" s="249"/>
      <c r="AI558" s="249"/>
      <c r="AJ558" s="249"/>
      <c r="AK558" s="249"/>
      <c r="AL558" s="249"/>
      <c r="AM558" s="236"/>
      <c r="AN558" s="240"/>
      <c r="AO558" s="242"/>
    </row>
    <row r="559" spans="2:41" ht="12.45" customHeight="1" x14ac:dyDescent="0.3">
      <c r="B559" s="456"/>
      <c r="C559" s="430"/>
      <c r="D559" s="424"/>
      <c r="E559" s="245" t="s">
        <v>127</v>
      </c>
      <c r="F559" s="203" t="s">
        <v>38</v>
      </c>
      <c r="G559" s="202"/>
      <c r="H559" s="203"/>
      <c r="I559" s="203"/>
      <c r="J559" s="203"/>
      <c r="K559" s="218"/>
      <c r="L559" s="203"/>
      <c r="M559" s="203"/>
      <c r="N559" s="203"/>
      <c r="O559" s="236"/>
      <c r="P559" s="236"/>
      <c r="Q559" s="236"/>
      <c r="R559" s="236"/>
      <c r="S559" s="236"/>
      <c r="T559" s="236"/>
      <c r="U559" s="236"/>
      <c r="V559" s="236"/>
      <c r="W559" s="236"/>
      <c r="X559" s="236"/>
      <c r="Y559" s="240"/>
      <c r="Z559" s="236"/>
      <c r="AA559" s="236"/>
      <c r="AB559" s="240"/>
      <c r="AC559" s="236"/>
      <c r="AD559" s="237"/>
      <c r="AE559" s="263"/>
      <c r="AF559" s="236"/>
      <c r="AG559" s="236"/>
      <c r="AH559" s="236"/>
      <c r="AI559" s="236"/>
      <c r="AJ559" s="236"/>
      <c r="AK559" s="236"/>
      <c r="AL559" s="236"/>
      <c r="AM559" s="236"/>
      <c r="AN559" s="240"/>
      <c r="AO559" s="242"/>
    </row>
    <row r="560" spans="2:41" ht="12.45" customHeight="1" x14ac:dyDescent="0.3">
      <c r="B560" s="456"/>
      <c r="C560" s="430"/>
      <c r="D560" s="425"/>
      <c r="E560" s="221" t="s">
        <v>126</v>
      </c>
      <c r="F560" s="321" t="s">
        <v>38</v>
      </c>
      <c r="G560" s="259" t="str">
        <f>IF(AND(G557&lt;&gt;"",G558&lt;&gt;"",G559&lt;&gt;""),G557*G558*G559,"")</f>
        <v/>
      </c>
      <c r="H560" s="259" t="str">
        <f t="shared" ref="H560:AO560" si="166">IF(AND(H557&lt;&gt;"",H558&lt;&gt;"",H559&lt;&gt;""),H557*H558*H559,"")</f>
        <v/>
      </c>
      <c r="I560" s="259" t="str">
        <f t="shared" si="166"/>
        <v/>
      </c>
      <c r="J560" s="259" t="str">
        <f t="shared" si="166"/>
        <v/>
      </c>
      <c r="K560" s="259" t="str">
        <f t="shared" si="166"/>
        <v/>
      </c>
      <c r="L560" s="259" t="str">
        <f t="shared" si="166"/>
        <v/>
      </c>
      <c r="M560" s="259" t="str">
        <f t="shared" si="166"/>
        <v/>
      </c>
      <c r="N560" s="259" t="str">
        <f t="shared" si="166"/>
        <v/>
      </c>
      <c r="O560" s="259" t="str">
        <f t="shared" si="166"/>
        <v/>
      </c>
      <c r="P560" s="259" t="str">
        <f t="shared" si="166"/>
        <v/>
      </c>
      <c r="Q560" s="259" t="str">
        <f t="shared" si="166"/>
        <v/>
      </c>
      <c r="R560" s="259" t="str">
        <f t="shared" si="166"/>
        <v/>
      </c>
      <c r="S560" s="259" t="str">
        <f t="shared" si="166"/>
        <v/>
      </c>
      <c r="T560" s="259" t="str">
        <f t="shared" si="166"/>
        <v/>
      </c>
      <c r="U560" s="259" t="str">
        <f t="shared" si="166"/>
        <v/>
      </c>
      <c r="V560" s="259" t="str">
        <f t="shared" si="166"/>
        <v/>
      </c>
      <c r="W560" s="259" t="str">
        <f t="shared" si="166"/>
        <v/>
      </c>
      <c r="X560" s="259" t="str">
        <f t="shared" si="166"/>
        <v/>
      </c>
      <c r="Y560" s="259" t="str">
        <f t="shared" si="166"/>
        <v/>
      </c>
      <c r="Z560" s="259" t="str">
        <f t="shared" si="166"/>
        <v/>
      </c>
      <c r="AA560" s="259" t="str">
        <f t="shared" si="166"/>
        <v/>
      </c>
      <c r="AB560" s="259" t="str">
        <f t="shared" si="166"/>
        <v/>
      </c>
      <c r="AC560" s="259" t="str">
        <f t="shared" si="166"/>
        <v/>
      </c>
      <c r="AD560" s="259" t="str">
        <f t="shared" si="166"/>
        <v/>
      </c>
      <c r="AE560" s="259" t="str">
        <f t="shared" si="166"/>
        <v/>
      </c>
      <c r="AF560" s="259" t="str">
        <f t="shared" si="166"/>
        <v/>
      </c>
      <c r="AG560" s="259" t="str">
        <f t="shared" si="166"/>
        <v/>
      </c>
      <c r="AH560" s="259" t="str">
        <f t="shared" si="166"/>
        <v/>
      </c>
      <c r="AI560" s="259" t="str">
        <f t="shared" si="166"/>
        <v/>
      </c>
      <c r="AJ560" s="259" t="str">
        <f t="shared" si="166"/>
        <v/>
      </c>
      <c r="AK560" s="259" t="str">
        <f t="shared" si="166"/>
        <v/>
      </c>
      <c r="AL560" s="259" t="str">
        <f t="shared" si="166"/>
        <v/>
      </c>
      <c r="AM560" s="259" t="str">
        <f t="shared" si="166"/>
        <v/>
      </c>
      <c r="AN560" s="259" t="str">
        <f t="shared" si="166"/>
        <v/>
      </c>
      <c r="AO560" s="262" t="str">
        <f t="shared" si="166"/>
        <v/>
      </c>
    </row>
    <row r="561" spans="2:41" ht="12.45" customHeight="1" x14ac:dyDescent="0.3">
      <c r="B561" s="456"/>
      <c r="C561" s="430"/>
      <c r="D561" s="426" t="s">
        <v>111</v>
      </c>
      <c r="E561" s="264" t="s">
        <v>46</v>
      </c>
      <c r="F561" s="203" t="s">
        <v>38</v>
      </c>
      <c r="G561" s="247"/>
      <c r="H561" s="247"/>
      <c r="I561" s="256"/>
      <c r="J561" s="257"/>
      <c r="K561" s="257"/>
      <c r="L561" s="247"/>
      <c r="M561" s="247"/>
      <c r="N561" s="250"/>
      <c r="O561" s="251"/>
      <c r="P561" s="251"/>
      <c r="Q561" s="251"/>
      <c r="R561" s="251"/>
      <c r="S561" s="251"/>
      <c r="T561" s="251"/>
      <c r="U561" s="251"/>
      <c r="V561" s="251"/>
      <c r="W561" s="251"/>
      <c r="X561" s="249"/>
      <c r="Y561" s="254"/>
      <c r="Z561" s="249"/>
      <c r="AA561" s="249"/>
      <c r="AB561" s="254"/>
      <c r="AC561" s="249"/>
      <c r="AD561" s="252"/>
      <c r="AE561" s="258"/>
      <c r="AF561" s="249"/>
      <c r="AG561" s="249"/>
      <c r="AH561" s="249"/>
      <c r="AI561" s="249"/>
      <c r="AJ561" s="249"/>
      <c r="AK561" s="249"/>
      <c r="AL561" s="249"/>
      <c r="AM561" s="249"/>
      <c r="AN561" s="254"/>
      <c r="AO561" s="255"/>
    </row>
    <row r="562" spans="2:41" ht="12.45" customHeight="1" x14ac:dyDescent="0.3">
      <c r="B562" s="456"/>
      <c r="C562" s="430"/>
      <c r="D562" s="424"/>
      <c r="E562" s="245" t="s">
        <v>109</v>
      </c>
      <c r="F562" s="203" t="s">
        <v>38</v>
      </c>
      <c r="G562" s="246"/>
      <c r="H562" s="203"/>
      <c r="I562" s="231"/>
      <c r="J562" s="203"/>
      <c r="K562" s="218"/>
      <c r="L562" s="247"/>
      <c r="M562" s="247"/>
      <c r="N562" s="203"/>
      <c r="O562" s="236"/>
      <c r="P562" s="236"/>
      <c r="Q562" s="236"/>
      <c r="R562" s="236"/>
      <c r="S562" s="236"/>
      <c r="T562" s="236"/>
      <c r="U562" s="236"/>
      <c r="V562" s="236"/>
      <c r="W562" s="236"/>
      <c r="X562" s="236"/>
      <c r="Y562" s="240"/>
      <c r="Z562" s="236"/>
      <c r="AA562" s="236"/>
      <c r="AB562" s="240"/>
      <c r="AC562" s="249"/>
      <c r="AD562" s="252"/>
      <c r="AE562" s="253"/>
      <c r="AF562" s="236"/>
      <c r="AG562" s="249"/>
      <c r="AH562" s="249"/>
      <c r="AI562" s="249"/>
      <c r="AJ562" s="249"/>
      <c r="AK562" s="249"/>
      <c r="AL562" s="249"/>
      <c r="AM562" s="236"/>
      <c r="AN562" s="240"/>
      <c r="AO562" s="242"/>
    </row>
    <row r="563" spans="2:41" ht="12.45" customHeight="1" x14ac:dyDescent="0.3">
      <c r="B563" s="456"/>
      <c r="C563" s="430"/>
      <c r="D563" s="424"/>
      <c r="E563" s="243" t="s">
        <v>127</v>
      </c>
      <c r="F563" s="203" t="s">
        <v>38</v>
      </c>
      <c r="G563" s="202"/>
      <c r="H563" s="203"/>
      <c r="I563" s="203"/>
      <c r="J563" s="203"/>
      <c r="K563" s="218"/>
      <c r="L563" s="203"/>
      <c r="M563" s="203"/>
      <c r="N563" s="203"/>
      <c r="O563" s="236"/>
      <c r="P563" s="236"/>
      <c r="Q563" s="236"/>
      <c r="R563" s="236"/>
      <c r="S563" s="236"/>
      <c r="T563" s="236"/>
      <c r="U563" s="236"/>
      <c r="V563" s="236"/>
      <c r="W563" s="236"/>
      <c r="X563" s="236"/>
      <c r="Y563" s="240"/>
      <c r="Z563" s="236"/>
      <c r="AA563" s="236"/>
      <c r="AB563" s="240"/>
      <c r="AC563" s="236"/>
      <c r="AD563" s="237"/>
      <c r="AE563" s="263"/>
      <c r="AF563" s="236"/>
      <c r="AG563" s="236"/>
      <c r="AH563" s="236"/>
      <c r="AI563" s="236"/>
      <c r="AJ563" s="236"/>
      <c r="AK563" s="236"/>
      <c r="AL563" s="236"/>
      <c r="AM563" s="236"/>
      <c r="AN563" s="240"/>
      <c r="AO563" s="242"/>
    </row>
    <row r="564" spans="2:41" ht="12.45" customHeight="1" x14ac:dyDescent="0.3">
      <c r="B564" s="456"/>
      <c r="C564" s="430"/>
      <c r="D564" s="425"/>
      <c r="E564" s="221" t="s">
        <v>126</v>
      </c>
      <c r="F564" s="321" t="s">
        <v>38</v>
      </c>
      <c r="G564" s="259" t="str">
        <f>IF(AND(G561&lt;&gt;"",G562&lt;&gt;"",G563&lt;&gt;""),G561*G562*G563,"")</f>
        <v/>
      </c>
      <c r="H564" s="259" t="str">
        <f>IF(AND(H561&lt;&gt;"",H562&lt;&gt;"",H563&lt;&gt;""),H561*H562*H563,"")</f>
        <v/>
      </c>
      <c r="I564" s="259" t="str">
        <f t="shared" ref="I564:AO564" si="167">IF(AND(I561&lt;&gt;"",I562&lt;&gt;"",I563&lt;&gt;""),I561*I562*I563,"")</f>
        <v/>
      </c>
      <c r="J564" s="259" t="str">
        <f t="shared" si="167"/>
        <v/>
      </c>
      <c r="K564" s="259" t="str">
        <f t="shared" si="167"/>
        <v/>
      </c>
      <c r="L564" s="259" t="str">
        <f t="shared" si="167"/>
        <v/>
      </c>
      <c r="M564" s="259" t="str">
        <f t="shared" si="167"/>
        <v/>
      </c>
      <c r="N564" s="259" t="str">
        <f t="shared" si="167"/>
        <v/>
      </c>
      <c r="O564" s="259" t="str">
        <f t="shared" si="167"/>
        <v/>
      </c>
      <c r="P564" s="259" t="str">
        <f t="shared" si="167"/>
        <v/>
      </c>
      <c r="Q564" s="259" t="str">
        <f t="shared" si="167"/>
        <v/>
      </c>
      <c r="R564" s="259" t="str">
        <f t="shared" si="167"/>
        <v/>
      </c>
      <c r="S564" s="259" t="str">
        <f t="shared" si="167"/>
        <v/>
      </c>
      <c r="T564" s="259" t="str">
        <f t="shared" si="167"/>
        <v/>
      </c>
      <c r="U564" s="259" t="str">
        <f t="shared" si="167"/>
        <v/>
      </c>
      <c r="V564" s="259" t="str">
        <f t="shared" si="167"/>
        <v/>
      </c>
      <c r="W564" s="259" t="str">
        <f t="shared" si="167"/>
        <v/>
      </c>
      <c r="X564" s="259" t="str">
        <f t="shared" si="167"/>
        <v/>
      </c>
      <c r="Y564" s="259" t="str">
        <f t="shared" si="167"/>
        <v/>
      </c>
      <c r="Z564" s="259" t="str">
        <f t="shared" si="167"/>
        <v/>
      </c>
      <c r="AA564" s="259" t="str">
        <f t="shared" si="167"/>
        <v/>
      </c>
      <c r="AB564" s="259" t="str">
        <f t="shared" si="167"/>
        <v/>
      </c>
      <c r="AC564" s="259" t="str">
        <f t="shared" si="167"/>
        <v/>
      </c>
      <c r="AD564" s="259" t="str">
        <f t="shared" si="167"/>
        <v/>
      </c>
      <c r="AE564" s="259" t="str">
        <f t="shared" si="167"/>
        <v/>
      </c>
      <c r="AF564" s="259" t="str">
        <f t="shared" si="167"/>
        <v/>
      </c>
      <c r="AG564" s="259" t="str">
        <f t="shared" si="167"/>
        <v/>
      </c>
      <c r="AH564" s="259" t="str">
        <f t="shared" si="167"/>
        <v/>
      </c>
      <c r="AI564" s="259" t="str">
        <f t="shared" si="167"/>
        <v/>
      </c>
      <c r="AJ564" s="259" t="str">
        <f t="shared" si="167"/>
        <v/>
      </c>
      <c r="AK564" s="259" t="str">
        <f t="shared" si="167"/>
        <v/>
      </c>
      <c r="AL564" s="259" t="str">
        <f t="shared" si="167"/>
        <v/>
      </c>
      <c r="AM564" s="259" t="str">
        <f t="shared" si="167"/>
        <v/>
      </c>
      <c r="AN564" s="259" t="str">
        <f t="shared" si="167"/>
        <v/>
      </c>
      <c r="AO564" s="262" t="str">
        <f t="shared" si="167"/>
        <v/>
      </c>
    </row>
    <row r="565" spans="2:41" ht="12.45" customHeight="1" x14ac:dyDescent="0.3">
      <c r="B565" s="456"/>
      <c r="C565" s="430"/>
      <c r="D565" s="426" t="s">
        <v>111</v>
      </c>
      <c r="E565" s="264" t="s">
        <v>46</v>
      </c>
      <c r="F565" s="203" t="s">
        <v>38</v>
      </c>
      <c r="G565" s="247"/>
      <c r="H565" s="247"/>
      <c r="I565" s="256"/>
      <c r="J565" s="257"/>
      <c r="K565" s="257"/>
      <c r="L565" s="247"/>
      <c r="M565" s="247"/>
      <c r="N565" s="250"/>
      <c r="O565" s="251"/>
      <c r="P565" s="251"/>
      <c r="Q565" s="251"/>
      <c r="R565" s="251"/>
      <c r="S565" s="251"/>
      <c r="T565" s="251"/>
      <c r="U565" s="251"/>
      <c r="V565" s="251"/>
      <c r="W565" s="251"/>
      <c r="X565" s="249"/>
      <c r="Y565" s="254"/>
      <c r="Z565" s="249"/>
      <c r="AA565" s="249"/>
      <c r="AB565" s="254"/>
      <c r="AC565" s="249"/>
      <c r="AD565" s="252"/>
      <c r="AE565" s="258"/>
      <c r="AF565" s="249"/>
      <c r="AG565" s="249"/>
      <c r="AH565" s="249"/>
      <c r="AI565" s="249"/>
      <c r="AJ565" s="249"/>
      <c r="AK565" s="249"/>
      <c r="AL565" s="249"/>
      <c r="AM565" s="249"/>
      <c r="AN565" s="254"/>
      <c r="AO565" s="255"/>
    </row>
    <row r="566" spans="2:41" ht="12.45" customHeight="1" x14ac:dyDescent="0.3">
      <c r="B566" s="456"/>
      <c r="C566" s="430"/>
      <c r="D566" s="424"/>
      <c r="E566" s="245" t="s">
        <v>109</v>
      </c>
      <c r="F566" s="203" t="s">
        <v>38</v>
      </c>
      <c r="G566" s="246"/>
      <c r="H566" s="203"/>
      <c r="I566" s="231"/>
      <c r="J566" s="203"/>
      <c r="K566" s="218"/>
      <c r="L566" s="247"/>
      <c r="M566" s="247"/>
      <c r="N566" s="203"/>
      <c r="O566" s="236"/>
      <c r="P566" s="236"/>
      <c r="Q566" s="236"/>
      <c r="R566" s="236"/>
      <c r="S566" s="236"/>
      <c r="T566" s="236"/>
      <c r="U566" s="236"/>
      <c r="V566" s="236"/>
      <c r="W566" s="236"/>
      <c r="X566" s="236"/>
      <c r="Y566" s="240"/>
      <c r="Z566" s="236"/>
      <c r="AA566" s="236"/>
      <c r="AB566" s="240"/>
      <c r="AC566" s="249"/>
      <c r="AD566" s="252"/>
      <c r="AE566" s="253"/>
      <c r="AF566" s="236"/>
      <c r="AG566" s="249"/>
      <c r="AH566" s="249"/>
      <c r="AI566" s="249"/>
      <c r="AJ566" s="249"/>
      <c r="AK566" s="249"/>
      <c r="AL566" s="249"/>
      <c r="AM566" s="236"/>
      <c r="AN566" s="240"/>
      <c r="AO566" s="242"/>
    </row>
    <row r="567" spans="2:41" ht="12.45" customHeight="1" x14ac:dyDescent="0.3">
      <c r="B567" s="456"/>
      <c r="C567" s="430"/>
      <c r="D567" s="424"/>
      <c r="E567" s="243" t="s">
        <v>127</v>
      </c>
      <c r="F567" s="203" t="s">
        <v>38</v>
      </c>
      <c r="G567" s="202"/>
      <c r="H567" s="203"/>
      <c r="I567" s="203"/>
      <c r="J567" s="203"/>
      <c r="K567" s="218"/>
      <c r="L567" s="203"/>
      <c r="M567" s="203"/>
      <c r="N567" s="203"/>
      <c r="O567" s="236"/>
      <c r="P567" s="236"/>
      <c r="Q567" s="236"/>
      <c r="R567" s="236"/>
      <c r="S567" s="236"/>
      <c r="T567" s="236"/>
      <c r="U567" s="236"/>
      <c r="V567" s="236"/>
      <c r="W567" s="236"/>
      <c r="X567" s="236"/>
      <c r="Y567" s="240"/>
      <c r="Z567" s="236"/>
      <c r="AA567" s="236"/>
      <c r="AB567" s="240"/>
      <c r="AC567" s="236"/>
      <c r="AD567" s="237"/>
      <c r="AE567" s="263"/>
      <c r="AF567" s="236"/>
      <c r="AG567" s="236"/>
      <c r="AH567" s="236"/>
      <c r="AI567" s="236"/>
      <c r="AJ567" s="236"/>
      <c r="AK567" s="236"/>
      <c r="AL567" s="236"/>
      <c r="AM567" s="236"/>
      <c r="AN567" s="240"/>
      <c r="AO567" s="242"/>
    </row>
    <row r="568" spans="2:41" ht="12.45" customHeight="1" x14ac:dyDescent="0.3">
      <c r="B568" s="456"/>
      <c r="C568" s="430"/>
      <c r="D568" s="425"/>
      <c r="E568" s="221" t="s">
        <v>126</v>
      </c>
      <c r="F568" s="321" t="s">
        <v>38</v>
      </c>
      <c r="G568" s="259" t="str">
        <f>IF(AND(G565&lt;&gt;"",G566&lt;&gt;"",G567&lt;&gt;""),G565*G566*G567,"")</f>
        <v/>
      </c>
      <c r="H568" s="259" t="str">
        <f>IF(AND(H565&lt;&gt;"",H566&lt;&gt;"",H567&lt;&gt;""),H565*H566*H567,"")</f>
        <v/>
      </c>
      <c r="I568" s="259" t="str">
        <f t="shared" ref="I568:AO568" si="168">IF(AND(I565&lt;&gt;"",I566&lt;&gt;"",I567&lt;&gt;""),I565*I566*I567,"")</f>
        <v/>
      </c>
      <c r="J568" s="259" t="str">
        <f t="shared" si="168"/>
        <v/>
      </c>
      <c r="K568" s="259" t="str">
        <f t="shared" si="168"/>
        <v/>
      </c>
      <c r="L568" s="259" t="str">
        <f t="shared" si="168"/>
        <v/>
      </c>
      <c r="M568" s="259" t="str">
        <f t="shared" si="168"/>
        <v/>
      </c>
      <c r="N568" s="259" t="str">
        <f t="shared" si="168"/>
        <v/>
      </c>
      <c r="O568" s="259" t="str">
        <f t="shared" si="168"/>
        <v/>
      </c>
      <c r="P568" s="259" t="str">
        <f t="shared" si="168"/>
        <v/>
      </c>
      <c r="Q568" s="259" t="str">
        <f t="shared" si="168"/>
        <v/>
      </c>
      <c r="R568" s="259" t="str">
        <f t="shared" si="168"/>
        <v/>
      </c>
      <c r="S568" s="259" t="str">
        <f t="shared" si="168"/>
        <v/>
      </c>
      <c r="T568" s="259" t="str">
        <f t="shared" si="168"/>
        <v/>
      </c>
      <c r="U568" s="259" t="str">
        <f t="shared" si="168"/>
        <v/>
      </c>
      <c r="V568" s="259" t="str">
        <f t="shared" si="168"/>
        <v/>
      </c>
      <c r="W568" s="259" t="str">
        <f t="shared" si="168"/>
        <v/>
      </c>
      <c r="X568" s="259" t="str">
        <f t="shared" si="168"/>
        <v/>
      </c>
      <c r="Y568" s="259" t="str">
        <f t="shared" si="168"/>
        <v/>
      </c>
      <c r="Z568" s="259" t="str">
        <f t="shared" si="168"/>
        <v/>
      </c>
      <c r="AA568" s="259" t="str">
        <f t="shared" si="168"/>
        <v/>
      </c>
      <c r="AB568" s="259" t="str">
        <f t="shared" si="168"/>
        <v/>
      </c>
      <c r="AC568" s="259" t="str">
        <f t="shared" si="168"/>
        <v/>
      </c>
      <c r="AD568" s="259" t="str">
        <f t="shared" si="168"/>
        <v/>
      </c>
      <c r="AE568" s="259" t="str">
        <f t="shared" si="168"/>
        <v/>
      </c>
      <c r="AF568" s="259" t="str">
        <f t="shared" si="168"/>
        <v/>
      </c>
      <c r="AG568" s="259" t="str">
        <f t="shared" si="168"/>
        <v/>
      </c>
      <c r="AH568" s="259" t="str">
        <f t="shared" si="168"/>
        <v/>
      </c>
      <c r="AI568" s="259" t="str">
        <f t="shared" si="168"/>
        <v/>
      </c>
      <c r="AJ568" s="259" t="str">
        <f t="shared" si="168"/>
        <v/>
      </c>
      <c r="AK568" s="259" t="str">
        <f t="shared" si="168"/>
        <v/>
      </c>
      <c r="AL568" s="259" t="str">
        <f t="shared" si="168"/>
        <v/>
      </c>
      <c r="AM568" s="259" t="str">
        <f t="shared" si="168"/>
        <v/>
      </c>
      <c r="AN568" s="259" t="str">
        <f t="shared" si="168"/>
        <v/>
      </c>
      <c r="AO568" s="262" t="str">
        <f t="shared" si="168"/>
        <v/>
      </c>
    </row>
    <row r="569" spans="2:41" ht="12.45" customHeight="1" x14ac:dyDescent="0.3">
      <c r="B569" s="456"/>
      <c r="C569" s="430"/>
      <c r="D569" s="426" t="s">
        <v>111</v>
      </c>
      <c r="E569" s="264" t="s">
        <v>46</v>
      </c>
      <c r="F569" s="203" t="s">
        <v>38</v>
      </c>
      <c r="G569" s="247"/>
      <c r="H569" s="247"/>
      <c r="I569" s="256"/>
      <c r="J569" s="257"/>
      <c r="K569" s="257"/>
      <c r="L569" s="247"/>
      <c r="M569" s="247"/>
      <c r="N569" s="250"/>
      <c r="O569" s="251"/>
      <c r="P569" s="251"/>
      <c r="Q569" s="251"/>
      <c r="R569" s="251"/>
      <c r="S569" s="251"/>
      <c r="T569" s="251"/>
      <c r="U569" s="251"/>
      <c r="V569" s="251"/>
      <c r="W569" s="251"/>
      <c r="X569" s="249"/>
      <c r="Y569" s="254"/>
      <c r="Z569" s="249"/>
      <c r="AA569" s="249"/>
      <c r="AB569" s="254"/>
      <c r="AC569" s="249"/>
      <c r="AD569" s="252"/>
      <c r="AE569" s="258"/>
      <c r="AF569" s="249"/>
      <c r="AG569" s="249"/>
      <c r="AH569" s="249"/>
      <c r="AI569" s="249"/>
      <c r="AJ569" s="249"/>
      <c r="AK569" s="249"/>
      <c r="AL569" s="249"/>
      <c r="AM569" s="249"/>
      <c r="AN569" s="254"/>
      <c r="AO569" s="255"/>
    </row>
    <row r="570" spans="2:41" ht="12.45" customHeight="1" x14ac:dyDescent="0.3">
      <c r="B570" s="456"/>
      <c r="C570" s="430"/>
      <c r="D570" s="424"/>
      <c r="E570" s="245" t="s">
        <v>109</v>
      </c>
      <c r="F570" s="203" t="s">
        <v>38</v>
      </c>
      <c r="G570" s="246"/>
      <c r="H570" s="203"/>
      <c r="I570" s="231"/>
      <c r="J570" s="203"/>
      <c r="K570" s="218"/>
      <c r="L570" s="247"/>
      <c r="M570" s="247"/>
      <c r="N570" s="203"/>
      <c r="O570" s="236"/>
      <c r="P570" s="236"/>
      <c r="Q570" s="236"/>
      <c r="R570" s="236"/>
      <c r="S570" s="236"/>
      <c r="T570" s="236"/>
      <c r="U570" s="236"/>
      <c r="V570" s="236"/>
      <c r="W570" s="236"/>
      <c r="X570" s="236"/>
      <c r="Y570" s="240"/>
      <c r="Z570" s="236"/>
      <c r="AA570" s="236"/>
      <c r="AB570" s="240"/>
      <c r="AC570" s="249"/>
      <c r="AD570" s="252"/>
      <c r="AE570" s="253"/>
      <c r="AF570" s="236"/>
      <c r="AG570" s="249"/>
      <c r="AH570" s="249"/>
      <c r="AI570" s="249"/>
      <c r="AJ570" s="249"/>
      <c r="AK570" s="249"/>
      <c r="AL570" s="249"/>
      <c r="AM570" s="236"/>
      <c r="AN570" s="240"/>
      <c r="AO570" s="242"/>
    </row>
    <row r="571" spans="2:41" ht="12.45" customHeight="1" x14ac:dyDescent="0.3">
      <c r="B571" s="456"/>
      <c r="C571" s="430"/>
      <c r="D571" s="424"/>
      <c r="E571" s="243" t="s">
        <v>127</v>
      </c>
      <c r="F571" s="203" t="s">
        <v>38</v>
      </c>
      <c r="G571" s="202"/>
      <c r="H571" s="203"/>
      <c r="I571" s="203"/>
      <c r="J571" s="203"/>
      <c r="K571" s="218"/>
      <c r="L571" s="203"/>
      <c r="M571" s="203"/>
      <c r="N571" s="203"/>
      <c r="O571" s="236"/>
      <c r="P571" s="236"/>
      <c r="Q571" s="236"/>
      <c r="R571" s="236"/>
      <c r="S571" s="236"/>
      <c r="T571" s="236"/>
      <c r="U571" s="236"/>
      <c r="V571" s="236"/>
      <c r="W571" s="236"/>
      <c r="X571" s="236"/>
      <c r="Y571" s="240"/>
      <c r="Z571" s="236"/>
      <c r="AA571" s="236"/>
      <c r="AB571" s="240"/>
      <c r="AC571" s="236"/>
      <c r="AD571" s="237"/>
      <c r="AE571" s="263"/>
      <c r="AF571" s="236"/>
      <c r="AG571" s="236"/>
      <c r="AH571" s="236"/>
      <c r="AI571" s="236"/>
      <c r="AJ571" s="236"/>
      <c r="AK571" s="236"/>
      <c r="AL571" s="236"/>
      <c r="AM571" s="236"/>
      <c r="AN571" s="240"/>
      <c r="AO571" s="242"/>
    </row>
    <row r="572" spans="2:41" ht="12.45" customHeight="1" x14ac:dyDescent="0.3">
      <c r="B572" s="456"/>
      <c r="C572" s="430"/>
      <c r="D572" s="425"/>
      <c r="E572" s="188" t="s">
        <v>126</v>
      </c>
      <c r="F572" s="321" t="s">
        <v>38</v>
      </c>
      <c r="G572" s="259" t="str">
        <f>IF(AND(G569&lt;&gt;"",G570&lt;&gt;"",G571&lt;&gt;""),G569*G570*G571,"")</f>
        <v/>
      </c>
      <c r="H572" s="259" t="str">
        <f>IF(AND(H569&lt;&gt;"",H570&lt;&gt;"",H571&lt;&gt;""),H569*H570*H571,"")</f>
        <v/>
      </c>
      <c r="I572" s="259" t="str">
        <f t="shared" ref="I572:AO572" si="169">IF(AND(I569&lt;&gt;"",I570&lt;&gt;"",I571&lt;&gt;""),I569*I570*I571,"")</f>
        <v/>
      </c>
      <c r="J572" s="259" t="str">
        <f t="shared" si="169"/>
        <v/>
      </c>
      <c r="K572" s="259" t="str">
        <f t="shared" si="169"/>
        <v/>
      </c>
      <c r="L572" s="259" t="str">
        <f t="shared" si="169"/>
        <v/>
      </c>
      <c r="M572" s="259" t="str">
        <f t="shared" si="169"/>
        <v/>
      </c>
      <c r="N572" s="259" t="str">
        <f t="shared" si="169"/>
        <v/>
      </c>
      <c r="O572" s="259" t="str">
        <f t="shared" si="169"/>
        <v/>
      </c>
      <c r="P572" s="259" t="str">
        <f t="shared" si="169"/>
        <v/>
      </c>
      <c r="Q572" s="259" t="str">
        <f t="shared" si="169"/>
        <v/>
      </c>
      <c r="R572" s="259" t="str">
        <f t="shared" si="169"/>
        <v/>
      </c>
      <c r="S572" s="259" t="str">
        <f t="shared" si="169"/>
        <v/>
      </c>
      <c r="T572" s="259" t="str">
        <f t="shared" si="169"/>
        <v/>
      </c>
      <c r="U572" s="259" t="str">
        <f t="shared" si="169"/>
        <v/>
      </c>
      <c r="V572" s="259" t="str">
        <f t="shared" si="169"/>
        <v/>
      </c>
      <c r="W572" s="259" t="str">
        <f t="shared" si="169"/>
        <v/>
      </c>
      <c r="X572" s="259" t="str">
        <f t="shared" si="169"/>
        <v/>
      </c>
      <c r="Y572" s="259" t="str">
        <f t="shared" si="169"/>
        <v/>
      </c>
      <c r="Z572" s="259" t="str">
        <f t="shared" si="169"/>
        <v/>
      </c>
      <c r="AA572" s="259" t="str">
        <f t="shared" si="169"/>
        <v/>
      </c>
      <c r="AB572" s="259" t="str">
        <f t="shared" si="169"/>
        <v/>
      </c>
      <c r="AC572" s="259" t="str">
        <f t="shared" si="169"/>
        <v/>
      </c>
      <c r="AD572" s="259" t="str">
        <f t="shared" si="169"/>
        <v/>
      </c>
      <c r="AE572" s="259" t="str">
        <f t="shared" si="169"/>
        <v/>
      </c>
      <c r="AF572" s="259" t="str">
        <f t="shared" si="169"/>
        <v/>
      </c>
      <c r="AG572" s="259" t="str">
        <f t="shared" si="169"/>
        <v/>
      </c>
      <c r="AH572" s="259" t="str">
        <f t="shared" si="169"/>
        <v/>
      </c>
      <c r="AI572" s="259" t="str">
        <f t="shared" si="169"/>
        <v/>
      </c>
      <c r="AJ572" s="259" t="str">
        <f t="shared" si="169"/>
        <v/>
      </c>
      <c r="AK572" s="259" t="str">
        <f t="shared" si="169"/>
        <v/>
      </c>
      <c r="AL572" s="259" t="str">
        <f t="shared" si="169"/>
        <v/>
      </c>
      <c r="AM572" s="259" t="str">
        <f t="shared" si="169"/>
        <v/>
      </c>
      <c r="AN572" s="259" t="str">
        <f t="shared" si="169"/>
        <v/>
      </c>
      <c r="AO572" s="262" t="str">
        <f t="shared" si="169"/>
        <v/>
      </c>
    </row>
    <row r="573" spans="2:41" ht="12.45" customHeight="1" x14ac:dyDescent="0.3">
      <c r="B573" s="456"/>
      <c r="C573" s="430"/>
      <c r="D573" s="426" t="s">
        <v>111</v>
      </c>
      <c r="E573" s="264" t="s">
        <v>46</v>
      </c>
      <c r="F573" s="203" t="s">
        <v>38</v>
      </c>
      <c r="G573" s="247"/>
      <c r="H573" s="247"/>
      <c r="I573" s="256"/>
      <c r="J573" s="257"/>
      <c r="K573" s="257"/>
      <c r="L573" s="247"/>
      <c r="M573" s="247"/>
      <c r="N573" s="250"/>
      <c r="O573" s="251"/>
      <c r="P573" s="251"/>
      <c r="Q573" s="251"/>
      <c r="R573" s="251"/>
      <c r="S573" s="251"/>
      <c r="T573" s="251"/>
      <c r="U573" s="251"/>
      <c r="V573" s="251"/>
      <c r="W573" s="251"/>
      <c r="X573" s="249"/>
      <c r="Y573" s="254"/>
      <c r="Z573" s="249"/>
      <c r="AA573" s="249"/>
      <c r="AB573" s="254"/>
      <c r="AC573" s="249"/>
      <c r="AD573" s="252"/>
      <c r="AE573" s="258"/>
      <c r="AF573" s="249"/>
      <c r="AG573" s="249"/>
      <c r="AH573" s="249"/>
      <c r="AI573" s="249"/>
      <c r="AJ573" s="249"/>
      <c r="AK573" s="249"/>
      <c r="AL573" s="249"/>
      <c r="AM573" s="249"/>
      <c r="AN573" s="254"/>
      <c r="AO573" s="255"/>
    </row>
    <row r="574" spans="2:41" ht="12.45" customHeight="1" x14ac:dyDescent="0.3">
      <c r="B574" s="456"/>
      <c r="C574" s="430"/>
      <c r="D574" s="424"/>
      <c r="E574" s="245" t="s">
        <v>109</v>
      </c>
      <c r="F574" s="203" t="s">
        <v>38</v>
      </c>
      <c r="G574" s="246"/>
      <c r="H574" s="203"/>
      <c r="I574" s="231"/>
      <c r="J574" s="203"/>
      <c r="K574" s="218"/>
      <c r="L574" s="247"/>
      <c r="M574" s="247"/>
      <c r="N574" s="203"/>
      <c r="O574" s="236"/>
      <c r="P574" s="236"/>
      <c r="Q574" s="236"/>
      <c r="R574" s="236"/>
      <c r="S574" s="236"/>
      <c r="T574" s="236"/>
      <c r="U574" s="236"/>
      <c r="V574" s="236"/>
      <c r="W574" s="236"/>
      <c r="X574" s="236"/>
      <c r="Y574" s="240"/>
      <c r="Z574" s="236"/>
      <c r="AA574" s="236"/>
      <c r="AB574" s="240"/>
      <c r="AC574" s="249"/>
      <c r="AD574" s="252"/>
      <c r="AE574" s="253"/>
      <c r="AF574" s="236"/>
      <c r="AG574" s="249"/>
      <c r="AH574" s="249"/>
      <c r="AI574" s="249"/>
      <c r="AJ574" s="249"/>
      <c r="AK574" s="249"/>
      <c r="AL574" s="249"/>
      <c r="AM574" s="236"/>
      <c r="AN574" s="240"/>
      <c r="AO574" s="242"/>
    </row>
    <row r="575" spans="2:41" ht="12.45" customHeight="1" x14ac:dyDescent="0.3">
      <c r="B575" s="456"/>
      <c r="C575" s="430"/>
      <c r="D575" s="424"/>
      <c r="E575" s="243" t="s">
        <v>127</v>
      </c>
      <c r="F575" s="203" t="s">
        <v>38</v>
      </c>
      <c r="G575" s="202"/>
      <c r="H575" s="203"/>
      <c r="I575" s="203"/>
      <c r="J575" s="203"/>
      <c r="K575" s="218"/>
      <c r="L575" s="203"/>
      <c r="M575" s="203"/>
      <c r="N575" s="203"/>
      <c r="O575" s="236"/>
      <c r="P575" s="236"/>
      <c r="Q575" s="236"/>
      <c r="R575" s="236"/>
      <c r="S575" s="236"/>
      <c r="T575" s="236"/>
      <c r="U575" s="236"/>
      <c r="V575" s="236"/>
      <c r="W575" s="236"/>
      <c r="X575" s="236"/>
      <c r="Y575" s="240"/>
      <c r="Z575" s="236"/>
      <c r="AA575" s="236"/>
      <c r="AB575" s="240"/>
      <c r="AC575" s="236"/>
      <c r="AD575" s="237"/>
      <c r="AE575" s="263"/>
      <c r="AF575" s="236"/>
      <c r="AG575" s="236"/>
      <c r="AH575" s="236"/>
      <c r="AI575" s="236"/>
      <c r="AJ575" s="236"/>
      <c r="AK575" s="236"/>
      <c r="AL575" s="236"/>
      <c r="AM575" s="236"/>
      <c r="AN575" s="240"/>
      <c r="AO575" s="242"/>
    </row>
    <row r="576" spans="2:41" ht="12.45" customHeight="1" thickBot="1" x14ac:dyDescent="0.35">
      <c r="B576" s="456"/>
      <c r="C576" s="431"/>
      <c r="D576" s="428"/>
      <c r="E576" s="189" t="s">
        <v>126</v>
      </c>
      <c r="F576" s="322" t="s">
        <v>38</v>
      </c>
      <c r="G576" s="265" t="str">
        <f>IF(AND(G573&lt;&gt;"",G574&lt;&gt;"",G575&lt;&gt;""),G573*G574*G575,"")</f>
        <v/>
      </c>
      <c r="H576" s="265" t="str">
        <f>IF(AND(H573&lt;&gt;"",H574&lt;&gt;"",H575&lt;&gt;""),H573*H574*H575,"")</f>
        <v/>
      </c>
      <c r="I576" s="265" t="str">
        <f t="shared" ref="I576:M576" si="170">IF(AND(I573&lt;&gt;"",I574&lt;&gt;"",I575&lt;&gt;""),I573*I574*I575,"")</f>
        <v/>
      </c>
      <c r="J576" s="265" t="str">
        <f t="shared" si="170"/>
        <v/>
      </c>
      <c r="K576" s="265" t="str">
        <f t="shared" si="170"/>
        <v/>
      </c>
      <c r="L576" s="265" t="str">
        <f t="shared" si="170"/>
        <v/>
      </c>
      <c r="M576" s="265" t="str">
        <f t="shared" si="170"/>
        <v/>
      </c>
      <c r="N576" s="265" t="str">
        <f>IF(AND(N573&lt;&gt;"",N574&lt;&gt;"",N575&lt;&gt;""),N573*N574*N575,"")</f>
        <v/>
      </c>
      <c r="O576" s="265" t="str">
        <f t="shared" ref="O576:AO576" si="171">IF(AND(O573&lt;&gt;"",O574&lt;&gt;"",O575&lt;&gt;""),O573*O574*O575,"")</f>
        <v/>
      </c>
      <c r="P576" s="265" t="str">
        <f t="shared" si="171"/>
        <v/>
      </c>
      <c r="Q576" s="265" t="str">
        <f t="shared" si="171"/>
        <v/>
      </c>
      <c r="R576" s="265" t="str">
        <f t="shared" si="171"/>
        <v/>
      </c>
      <c r="S576" s="265" t="str">
        <f t="shared" si="171"/>
        <v/>
      </c>
      <c r="T576" s="265" t="str">
        <f t="shared" si="171"/>
        <v/>
      </c>
      <c r="U576" s="265" t="str">
        <f t="shared" si="171"/>
        <v/>
      </c>
      <c r="V576" s="265" t="str">
        <f t="shared" si="171"/>
        <v/>
      </c>
      <c r="W576" s="265" t="str">
        <f t="shared" si="171"/>
        <v/>
      </c>
      <c r="X576" s="265" t="str">
        <f t="shared" si="171"/>
        <v/>
      </c>
      <c r="Y576" s="265" t="str">
        <f t="shared" si="171"/>
        <v/>
      </c>
      <c r="Z576" s="265" t="str">
        <f t="shared" si="171"/>
        <v/>
      </c>
      <c r="AA576" s="265" t="str">
        <f t="shared" si="171"/>
        <v/>
      </c>
      <c r="AB576" s="265" t="str">
        <f t="shared" si="171"/>
        <v/>
      </c>
      <c r="AC576" s="265" t="str">
        <f t="shared" si="171"/>
        <v/>
      </c>
      <c r="AD576" s="265" t="str">
        <f t="shared" si="171"/>
        <v/>
      </c>
      <c r="AE576" s="265" t="str">
        <f t="shared" si="171"/>
        <v/>
      </c>
      <c r="AF576" s="265" t="str">
        <f t="shared" si="171"/>
        <v/>
      </c>
      <c r="AG576" s="265" t="str">
        <f t="shared" si="171"/>
        <v/>
      </c>
      <c r="AH576" s="265" t="str">
        <f t="shared" si="171"/>
        <v/>
      </c>
      <c r="AI576" s="265" t="str">
        <f t="shared" si="171"/>
        <v/>
      </c>
      <c r="AJ576" s="265" t="str">
        <f t="shared" si="171"/>
        <v/>
      </c>
      <c r="AK576" s="265" t="str">
        <f t="shared" si="171"/>
        <v/>
      </c>
      <c r="AL576" s="265" t="str">
        <f t="shared" si="171"/>
        <v/>
      </c>
      <c r="AM576" s="265" t="str">
        <f t="shared" si="171"/>
        <v/>
      </c>
      <c r="AN576" s="265" t="str">
        <f t="shared" si="171"/>
        <v/>
      </c>
      <c r="AO576" s="266" t="str">
        <f t="shared" si="171"/>
        <v/>
      </c>
    </row>
    <row r="577" spans="2:41" ht="12.45" customHeight="1" x14ac:dyDescent="0.3">
      <c r="B577" s="456"/>
      <c r="C577" s="429" t="s">
        <v>119</v>
      </c>
      <c r="D577" s="432" t="s">
        <v>110</v>
      </c>
      <c r="E577" s="227" t="s">
        <v>46</v>
      </c>
      <c r="F577" s="203" t="s">
        <v>38</v>
      </c>
      <c r="G577" s="230"/>
      <c r="H577" s="228"/>
      <c r="I577" s="230"/>
      <c r="J577" s="232"/>
      <c r="K577" s="234"/>
      <c r="L577" s="230"/>
      <c r="M577" s="230"/>
      <c r="N577" s="230"/>
      <c r="O577" s="235"/>
      <c r="P577" s="235"/>
      <c r="Q577" s="235"/>
      <c r="R577" s="235"/>
      <c r="S577" s="235"/>
      <c r="T577" s="235"/>
      <c r="U577" s="235"/>
      <c r="V577" s="235"/>
      <c r="W577" s="235"/>
      <c r="X577" s="235"/>
      <c r="Y577" s="235"/>
      <c r="Z577" s="235"/>
      <c r="AA577" s="235"/>
      <c r="AB577" s="235"/>
      <c r="AC577" s="235"/>
      <c r="AD577" s="239"/>
      <c r="AE577" s="235"/>
      <c r="AF577" s="235"/>
      <c r="AG577" s="235"/>
      <c r="AH577" s="235"/>
      <c r="AI577" s="235"/>
      <c r="AJ577" s="235"/>
      <c r="AK577" s="235"/>
      <c r="AL577" s="235"/>
      <c r="AM577" s="239"/>
      <c r="AN577" s="239"/>
      <c r="AO577" s="241"/>
    </row>
    <row r="578" spans="2:41" ht="12.45" customHeight="1" x14ac:dyDescent="0.3">
      <c r="B578" s="456"/>
      <c r="C578" s="430"/>
      <c r="D578" s="424"/>
      <c r="E578" s="224" t="s">
        <v>109</v>
      </c>
      <c r="F578" s="203" t="s">
        <v>38</v>
      </c>
      <c r="G578" s="231"/>
      <c r="H578" s="229"/>
      <c r="I578" s="203"/>
      <c r="J578" s="233"/>
      <c r="K578" s="202"/>
      <c r="L578" s="203"/>
      <c r="M578" s="203"/>
      <c r="N578" s="203"/>
      <c r="O578" s="236"/>
      <c r="P578" s="236"/>
      <c r="Q578" s="236"/>
      <c r="R578" s="236"/>
      <c r="S578" s="236"/>
      <c r="T578" s="236"/>
      <c r="U578" s="236"/>
      <c r="V578" s="236"/>
      <c r="W578" s="236"/>
      <c r="X578" s="236"/>
      <c r="Y578" s="236"/>
      <c r="Z578" s="236"/>
      <c r="AA578" s="236"/>
      <c r="AB578" s="236"/>
      <c r="AC578" s="236"/>
      <c r="AD578" s="240"/>
      <c r="AE578" s="236"/>
      <c r="AF578" s="236"/>
      <c r="AG578" s="236"/>
      <c r="AH578" s="236"/>
      <c r="AI578" s="236"/>
      <c r="AJ578" s="236"/>
      <c r="AK578" s="236"/>
      <c r="AL578" s="236"/>
      <c r="AM578" s="240"/>
      <c r="AN578" s="240"/>
      <c r="AO578" s="242"/>
    </row>
    <row r="579" spans="2:41" ht="12.45" customHeight="1" x14ac:dyDescent="0.3">
      <c r="B579" s="456"/>
      <c r="C579" s="430"/>
      <c r="D579" s="424"/>
      <c r="E579" s="224" t="s">
        <v>127</v>
      </c>
      <c r="F579" s="203" t="s">
        <v>38</v>
      </c>
      <c r="G579" s="203"/>
      <c r="H579" s="218"/>
      <c r="I579" s="203"/>
      <c r="J579" s="218"/>
      <c r="K579" s="202"/>
      <c r="L579" s="203"/>
      <c r="M579" s="203"/>
      <c r="N579" s="203"/>
      <c r="O579" s="236"/>
      <c r="P579" s="236"/>
      <c r="Q579" s="236"/>
      <c r="R579" s="236"/>
      <c r="S579" s="236"/>
      <c r="T579" s="236"/>
      <c r="U579" s="236"/>
      <c r="V579" s="236"/>
      <c r="W579" s="236"/>
      <c r="X579" s="236"/>
      <c r="Y579" s="236"/>
      <c r="Z579" s="236"/>
      <c r="AA579" s="236"/>
      <c r="AB579" s="236"/>
      <c r="AC579" s="251"/>
      <c r="AD579" s="240"/>
      <c r="AE579" s="236"/>
      <c r="AF579" s="236"/>
      <c r="AG579" s="236"/>
      <c r="AH579" s="236"/>
      <c r="AI579" s="236"/>
      <c r="AJ579" s="236"/>
      <c r="AK579" s="236"/>
      <c r="AL579" s="236"/>
      <c r="AM579" s="240"/>
      <c r="AN579" s="240"/>
      <c r="AO579" s="242"/>
    </row>
    <row r="580" spans="2:41" ht="12.45" customHeight="1" x14ac:dyDescent="0.3">
      <c r="B580" s="456"/>
      <c r="C580" s="430"/>
      <c r="D580" s="425"/>
      <c r="E580" s="220" t="s">
        <v>126</v>
      </c>
      <c r="F580" s="321" t="s">
        <v>38</v>
      </c>
      <c r="G580" s="200" t="str">
        <f>IF(AND(G577&lt;&gt;"",G578&lt;&gt;"",G579&lt;&gt;""),G577*G578*G579,"")</f>
        <v/>
      </c>
      <c r="H580" s="198" t="str">
        <f>IF(AND(H577&lt;&gt;"",H578&lt;&gt;"",H579&lt;&gt;""),H577*H578*H579,"")</f>
        <v/>
      </c>
      <c r="I580" s="200" t="str">
        <f t="shared" ref="I580:AJ580" si="172">IF(AND(I577&lt;&gt;"",I578&lt;&gt;"",I579&lt;&gt;""),I577*I578*I579,"")</f>
        <v/>
      </c>
      <c r="J580" s="200" t="str">
        <f t="shared" si="172"/>
        <v/>
      </c>
      <c r="K580" s="200" t="str">
        <f t="shared" si="172"/>
        <v/>
      </c>
      <c r="L580" s="204" t="str">
        <f t="shared" si="172"/>
        <v/>
      </c>
      <c r="M580" s="204" t="str">
        <f t="shared" si="172"/>
        <v/>
      </c>
      <c r="N580" s="204" t="str">
        <f t="shared" si="172"/>
        <v/>
      </c>
      <c r="O580" s="204" t="str">
        <f t="shared" si="172"/>
        <v/>
      </c>
      <c r="P580" s="204" t="str">
        <f t="shared" si="172"/>
        <v/>
      </c>
      <c r="Q580" s="204" t="str">
        <f t="shared" si="172"/>
        <v/>
      </c>
      <c r="R580" s="204" t="str">
        <f t="shared" si="172"/>
        <v/>
      </c>
      <c r="S580" s="204" t="str">
        <f t="shared" si="172"/>
        <v/>
      </c>
      <c r="T580" s="204" t="str">
        <f t="shared" si="172"/>
        <v/>
      </c>
      <c r="U580" s="204" t="str">
        <f t="shared" si="172"/>
        <v/>
      </c>
      <c r="V580" s="204" t="str">
        <f t="shared" si="172"/>
        <v/>
      </c>
      <c r="W580" s="204" t="str">
        <f t="shared" si="172"/>
        <v/>
      </c>
      <c r="X580" s="204" t="str">
        <f t="shared" si="172"/>
        <v/>
      </c>
      <c r="Y580" s="204" t="str">
        <f t="shared" si="172"/>
        <v/>
      </c>
      <c r="Z580" s="204" t="str">
        <f t="shared" si="172"/>
        <v/>
      </c>
      <c r="AA580" s="204" t="str">
        <f t="shared" si="172"/>
        <v/>
      </c>
      <c r="AB580" s="204" t="str">
        <f t="shared" si="172"/>
        <v/>
      </c>
      <c r="AC580" s="204" t="str">
        <f t="shared" si="172"/>
        <v/>
      </c>
      <c r="AD580" s="200" t="str">
        <f t="shared" si="172"/>
        <v/>
      </c>
      <c r="AE580" s="200" t="str">
        <f t="shared" si="172"/>
        <v/>
      </c>
      <c r="AF580" s="200" t="str">
        <f t="shared" si="172"/>
        <v/>
      </c>
      <c r="AG580" s="200" t="str">
        <f t="shared" si="172"/>
        <v/>
      </c>
      <c r="AH580" s="204" t="str">
        <f t="shared" si="172"/>
        <v/>
      </c>
      <c r="AI580" s="204" t="str">
        <f t="shared" si="172"/>
        <v/>
      </c>
      <c r="AJ580" s="204" t="str">
        <f t="shared" si="172"/>
        <v/>
      </c>
      <c r="AK580" s="204" t="str">
        <f>IF(AND(AK577&lt;&gt;"",AK578&lt;&gt;"",AK579&lt;&gt;""),AK577*AK578*AK579,"")</f>
        <v/>
      </c>
      <c r="AL580" s="204" t="str">
        <f t="shared" ref="AL580:AO580" si="173">IF(AND(AL577&lt;&gt;"",AL578&lt;&gt;"",AL579&lt;&gt;""),AL577*AL578*AL579,"")</f>
        <v/>
      </c>
      <c r="AM580" s="204" t="str">
        <f t="shared" si="173"/>
        <v/>
      </c>
      <c r="AN580" s="204" t="str">
        <f t="shared" si="173"/>
        <v/>
      </c>
      <c r="AO580" s="210" t="str">
        <f t="shared" si="173"/>
        <v/>
      </c>
    </row>
    <row r="581" spans="2:41" ht="12.45" customHeight="1" x14ac:dyDescent="0.3">
      <c r="B581" s="456"/>
      <c r="C581" s="430"/>
      <c r="D581" s="426" t="s">
        <v>110</v>
      </c>
      <c r="E581" s="243" t="s">
        <v>46</v>
      </c>
      <c r="F581" s="203" t="s">
        <v>38</v>
      </c>
      <c r="G581" s="203"/>
      <c r="H581" s="203"/>
      <c r="I581" s="202"/>
      <c r="J581" s="244"/>
      <c r="K581" s="244"/>
      <c r="L581" s="203"/>
      <c r="M581" s="203"/>
      <c r="N581" s="250"/>
      <c r="O581" s="251"/>
      <c r="P581" s="251"/>
      <c r="Q581" s="251"/>
      <c r="R581" s="251"/>
      <c r="S581" s="251"/>
      <c r="T581" s="251"/>
      <c r="U581" s="251"/>
      <c r="V581" s="251"/>
      <c r="W581" s="251"/>
      <c r="X581" s="236"/>
      <c r="Y581" s="240"/>
      <c r="Z581" s="236"/>
      <c r="AA581" s="236"/>
      <c r="AB581" s="240"/>
      <c r="AC581" s="236"/>
      <c r="AD581" s="237"/>
      <c r="AE581" s="238"/>
      <c r="AF581" s="236"/>
      <c r="AG581" s="236"/>
      <c r="AH581" s="249"/>
      <c r="AI581" s="249"/>
      <c r="AJ581" s="236"/>
      <c r="AK581" s="236"/>
      <c r="AL581" s="236"/>
      <c r="AM581" s="236"/>
      <c r="AN581" s="254"/>
      <c r="AO581" s="255"/>
    </row>
    <row r="582" spans="2:41" ht="12.45" customHeight="1" x14ac:dyDescent="0.3">
      <c r="B582" s="456"/>
      <c r="C582" s="430"/>
      <c r="D582" s="424"/>
      <c r="E582" s="245" t="s">
        <v>109</v>
      </c>
      <c r="F582" s="203" t="s">
        <v>38</v>
      </c>
      <c r="G582" s="246"/>
      <c r="H582" s="203"/>
      <c r="I582" s="231"/>
      <c r="J582" s="203"/>
      <c r="K582" s="218"/>
      <c r="L582" s="247"/>
      <c r="M582" s="247"/>
      <c r="N582" s="203"/>
      <c r="O582" s="236"/>
      <c r="P582" s="236"/>
      <c r="Q582" s="236"/>
      <c r="R582" s="236"/>
      <c r="S582" s="236"/>
      <c r="T582" s="236"/>
      <c r="U582" s="236"/>
      <c r="V582" s="236"/>
      <c r="W582" s="236"/>
      <c r="X582" s="236"/>
      <c r="Y582" s="240"/>
      <c r="Z582" s="236"/>
      <c r="AA582" s="236"/>
      <c r="AB582" s="240"/>
      <c r="AC582" s="249"/>
      <c r="AD582" s="252"/>
      <c r="AE582" s="253"/>
      <c r="AF582" s="236"/>
      <c r="AG582" s="249"/>
      <c r="AH582" s="249"/>
      <c r="AI582" s="249"/>
      <c r="AJ582" s="249"/>
      <c r="AK582" s="249"/>
      <c r="AL582" s="249"/>
      <c r="AM582" s="236"/>
      <c r="AN582" s="240"/>
      <c r="AO582" s="242"/>
    </row>
    <row r="583" spans="2:41" ht="12.45" customHeight="1" x14ac:dyDescent="0.3">
      <c r="B583" s="456"/>
      <c r="C583" s="430"/>
      <c r="D583" s="424"/>
      <c r="E583" s="245" t="s">
        <v>127</v>
      </c>
      <c r="F583" s="203" t="s">
        <v>38</v>
      </c>
      <c r="G583" s="202"/>
      <c r="H583" s="203"/>
      <c r="I583" s="203"/>
      <c r="J583" s="247"/>
      <c r="K583" s="248"/>
      <c r="L583" s="203"/>
      <c r="M583" s="203"/>
      <c r="N583" s="247"/>
      <c r="O583" s="249"/>
      <c r="P583" s="249"/>
      <c r="Q583" s="249"/>
      <c r="R583" s="249"/>
      <c r="S583" s="249"/>
      <c r="T583" s="249"/>
      <c r="U583" s="249"/>
      <c r="V583" s="249"/>
      <c r="W583" s="249"/>
      <c r="X583" s="236"/>
      <c r="Y583" s="240"/>
      <c r="Z583" s="236"/>
      <c r="AA583" s="236"/>
      <c r="AB583" s="240"/>
      <c r="AC583" s="249"/>
      <c r="AD583" s="252"/>
      <c r="AE583" s="253"/>
      <c r="AF583" s="236"/>
      <c r="AG583" s="249"/>
      <c r="AH583" s="236"/>
      <c r="AI583" s="236"/>
      <c r="AJ583" s="236"/>
      <c r="AK583" s="236"/>
      <c r="AL583" s="236"/>
      <c r="AM583" s="236"/>
      <c r="AN583" s="240"/>
      <c r="AO583" s="242"/>
    </row>
    <row r="584" spans="2:41" ht="12.45" customHeight="1" x14ac:dyDescent="0.3">
      <c r="B584" s="456"/>
      <c r="C584" s="430"/>
      <c r="D584" s="425"/>
      <c r="E584" s="220" t="s">
        <v>126</v>
      </c>
      <c r="F584" s="321" t="s">
        <v>38</v>
      </c>
      <c r="G584" s="259" t="str">
        <f>IF(AND(G581&lt;&gt;"",G582&lt;&gt;"",G583&lt;&gt;""),G581*G582*G583,"")</f>
        <v/>
      </c>
      <c r="H584" s="259" t="str">
        <f t="shared" ref="H584:AO584" si="174">IF(AND(H581&lt;&gt;"",H582&lt;&gt;"",H583&lt;&gt;""),H581*H582*H583,"")</f>
        <v/>
      </c>
      <c r="I584" s="259" t="str">
        <f t="shared" si="174"/>
        <v/>
      </c>
      <c r="J584" s="259" t="str">
        <f t="shared" si="174"/>
        <v/>
      </c>
      <c r="K584" s="259" t="str">
        <f t="shared" si="174"/>
        <v/>
      </c>
      <c r="L584" s="259" t="str">
        <f t="shared" si="174"/>
        <v/>
      </c>
      <c r="M584" s="259" t="str">
        <f t="shared" si="174"/>
        <v/>
      </c>
      <c r="N584" s="259" t="str">
        <f t="shared" si="174"/>
        <v/>
      </c>
      <c r="O584" s="259" t="str">
        <f t="shared" si="174"/>
        <v/>
      </c>
      <c r="P584" s="259" t="str">
        <f t="shared" si="174"/>
        <v/>
      </c>
      <c r="Q584" s="259" t="str">
        <f t="shared" si="174"/>
        <v/>
      </c>
      <c r="R584" s="259" t="str">
        <f t="shared" si="174"/>
        <v/>
      </c>
      <c r="S584" s="259" t="str">
        <f t="shared" si="174"/>
        <v/>
      </c>
      <c r="T584" s="259" t="str">
        <f t="shared" si="174"/>
        <v/>
      </c>
      <c r="U584" s="259" t="str">
        <f t="shared" si="174"/>
        <v/>
      </c>
      <c r="V584" s="259" t="str">
        <f t="shared" si="174"/>
        <v/>
      </c>
      <c r="W584" s="259" t="str">
        <f t="shared" si="174"/>
        <v/>
      </c>
      <c r="X584" s="259" t="str">
        <f t="shared" si="174"/>
        <v/>
      </c>
      <c r="Y584" s="260" t="str">
        <f t="shared" si="174"/>
        <v/>
      </c>
      <c r="Z584" s="261" t="str">
        <f t="shared" si="174"/>
        <v/>
      </c>
      <c r="AA584" s="259" t="str">
        <f t="shared" si="174"/>
        <v/>
      </c>
      <c r="AB584" s="260" t="str">
        <f t="shared" si="174"/>
        <v/>
      </c>
      <c r="AC584" s="261" t="str">
        <f t="shared" si="174"/>
        <v/>
      </c>
      <c r="AD584" s="259" t="str">
        <f t="shared" si="174"/>
        <v/>
      </c>
      <c r="AE584" s="259" t="str">
        <f t="shared" si="174"/>
        <v/>
      </c>
      <c r="AF584" s="259" t="str">
        <f t="shared" si="174"/>
        <v/>
      </c>
      <c r="AG584" s="259" t="str">
        <f t="shared" si="174"/>
        <v/>
      </c>
      <c r="AH584" s="259" t="str">
        <f t="shared" si="174"/>
        <v/>
      </c>
      <c r="AI584" s="259" t="str">
        <f t="shared" si="174"/>
        <v/>
      </c>
      <c r="AJ584" s="259" t="str">
        <f t="shared" si="174"/>
        <v/>
      </c>
      <c r="AK584" s="259" t="str">
        <f t="shared" si="174"/>
        <v/>
      </c>
      <c r="AL584" s="259" t="str">
        <f t="shared" si="174"/>
        <v/>
      </c>
      <c r="AM584" s="259" t="str">
        <f t="shared" si="174"/>
        <v/>
      </c>
      <c r="AN584" s="259" t="str">
        <f t="shared" si="174"/>
        <v/>
      </c>
      <c r="AO584" s="262" t="str">
        <f t="shared" si="174"/>
        <v/>
      </c>
    </row>
    <row r="585" spans="2:41" ht="12.45" customHeight="1" x14ac:dyDescent="0.3">
      <c r="B585" s="456"/>
      <c r="C585" s="430"/>
      <c r="D585" s="426" t="s">
        <v>110</v>
      </c>
      <c r="E585" s="243" t="s">
        <v>46</v>
      </c>
      <c r="F585" s="203" t="s">
        <v>38</v>
      </c>
      <c r="G585" s="247"/>
      <c r="H585" s="247"/>
      <c r="I585" s="256"/>
      <c r="J585" s="257"/>
      <c r="K585" s="257"/>
      <c r="L585" s="247"/>
      <c r="M585" s="247"/>
      <c r="N585" s="250"/>
      <c r="O585" s="251"/>
      <c r="P585" s="251"/>
      <c r="Q585" s="251"/>
      <c r="R585" s="251"/>
      <c r="S585" s="251"/>
      <c r="T585" s="251"/>
      <c r="U585" s="251"/>
      <c r="V585" s="251"/>
      <c r="W585" s="251"/>
      <c r="X585" s="249"/>
      <c r="Y585" s="254"/>
      <c r="Z585" s="249"/>
      <c r="AA585" s="249"/>
      <c r="AB585" s="254"/>
      <c r="AC585" s="249"/>
      <c r="AD585" s="252"/>
      <c r="AE585" s="258"/>
      <c r="AF585" s="249"/>
      <c r="AG585" s="249"/>
      <c r="AH585" s="249"/>
      <c r="AI585" s="249"/>
      <c r="AJ585" s="249"/>
      <c r="AK585" s="249"/>
      <c r="AL585" s="249"/>
      <c r="AM585" s="249"/>
      <c r="AN585" s="254"/>
      <c r="AO585" s="255"/>
    </row>
    <row r="586" spans="2:41" ht="12.45" customHeight="1" x14ac:dyDescent="0.3">
      <c r="B586" s="456"/>
      <c r="C586" s="430"/>
      <c r="D586" s="424"/>
      <c r="E586" s="245" t="s">
        <v>109</v>
      </c>
      <c r="F586" s="203" t="s">
        <v>38</v>
      </c>
      <c r="G586" s="246"/>
      <c r="H586" s="203"/>
      <c r="I586" s="231"/>
      <c r="J586" s="203"/>
      <c r="K586" s="218"/>
      <c r="L586" s="247"/>
      <c r="M586" s="247"/>
      <c r="N586" s="203"/>
      <c r="O586" s="236"/>
      <c r="P586" s="236"/>
      <c r="Q586" s="236"/>
      <c r="R586" s="236"/>
      <c r="S586" s="236"/>
      <c r="T586" s="236"/>
      <c r="U586" s="236"/>
      <c r="V586" s="236"/>
      <c r="W586" s="236"/>
      <c r="X586" s="236"/>
      <c r="Y586" s="240"/>
      <c r="Z586" s="236"/>
      <c r="AA586" s="236"/>
      <c r="AB586" s="240"/>
      <c r="AC586" s="249"/>
      <c r="AD586" s="252"/>
      <c r="AE586" s="253"/>
      <c r="AF586" s="236"/>
      <c r="AG586" s="249"/>
      <c r="AH586" s="249"/>
      <c r="AI586" s="249"/>
      <c r="AJ586" s="249"/>
      <c r="AK586" s="249"/>
      <c r="AL586" s="249"/>
      <c r="AM586" s="236"/>
      <c r="AN586" s="240"/>
      <c r="AO586" s="242"/>
    </row>
    <row r="587" spans="2:41" ht="12.45" customHeight="1" x14ac:dyDescent="0.3">
      <c r="B587" s="456"/>
      <c r="C587" s="430"/>
      <c r="D587" s="424"/>
      <c r="E587" s="245" t="s">
        <v>127</v>
      </c>
      <c r="F587" s="203" t="s">
        <v>38</v>
      </c>
      <c r="G587" s="202"/>
      <c r="H587" s="203"/>
      <c r="I587" s="203"/>
      <c r="J587" s="203"/>
      <c r="K587" s="218"/>
      <c r="L587" s="203"/>
      <c r="M587" s="203"/>
      <c r="N587" s="203"/>
      <c r="O587" s="236"/>
      <c r="P587" s="236"/>
      <c r="Q587" s="236"/>
      <c r="R587" s="236"/>
      <c r="S587" s="236"/>
      <c r="T587" s="236"/>
      <c r="U587" s="236"/>
      <c r="V587" s="236"/>
      <c r="W587" s="236"/>
      <c r="X587" s="236"/>
      <c r="Y587" s="240"/>
      <c r="Z587" s="236"/>
      <c r="AA587" s="236"/>
      <c r="AB587" s="240"/>
      <c r="AC587" s="236"/>
      <c r="AD587" s="237"/>
      <c r="AE587" s="263"/>
      <c r="AF587" s="236"/>
      <c r="AG587" s="236"/>
      <c r="AH587" s="236"/>
      <c r="AI587" s="236"/>
      <c r="AJ587" s="236"/>
      <c r="AK587" s="236"/>
      <c r="AL587" s="236"/>
      <c r="AM587" s="236"/>
      <c r="AN587" s="240"/>
      <c r="AO587" s="242"/>
    </row>
    <row r="588" spans="2:41" ht="12.45" customHeight="1" x14ac:dyDescent="0.3">
      <c r="B588" s="456"/>
      <c r="C588" s="430"/>
      <c r="D588" s="425"/>
      <c r="E588" s="221" t="s">
        <v>126</v>
      </c>
      <c r="F588" s="321" t="s">
        <v>38</v>
      </c>
      <c r="G588" s="259" t="str">
        <f>IF(AND(G585&lt;&gt;"",G586&lt;&gt;"",G587&lt;&gt;""),G585*G586*G587,"")</f>
        <v/>
      </c>
      <c r="H588" s="259" t="str">
        <f t="shared" ref="H588:AO588" si="175">IF(AND(H585&lt;&gt;"",H586&lt;&gt;"",H587&lt;&gt;""),H585*H586*H587,"")</f>
        <v/>
      </c>
      <c r="I588" s="259" t="str">
        <f t="shared" si="175"/>
        <v/>
      </c>
      <c r="J588" s="259" t="str">
        <f t="shared" si="175"/>
        <v/>
      </c>
      <c r="K588" s="259" t="str">
        <f t="shared" si="175"/>
        <v/>
      </c>
      <c r="L588" s="259" t="str">
        <f t="shared" si="175"/>
        <v/>
      </c>
      <c r="M588" s="259" t="str">
        <f t="shared" si="175"/>
        <v/>
      </c>
      <c r="N588" s="259" t="str">
        <f t="shared" si="175"/>
        <v/>
      </c>
      <c r="O588" s="259" t="str">
        <f t="shared" si="175"/>
        <v/>
      </c>
      <c r="P588" s="259" t="str">
        <f t="shared" si="175"/>
        <v/>
      </c>
      <c r="Q588" s="259" t="str">
        <f t="shared" si="175"/>
        <v/>
      </c>
      <c r="R588" s="259" t="str">
        <f t="shared" si="175"/>
        <v/>
      </c>
      <c r="S588" s="259" t="str">
        <f t="shared" si="175"/>
        <v/>
      </c>
      <c r="T588" s="259" t="str">
        <f t="shared" si="175"/>
        <v/>
      </c>
      <c r="U588" s="259" t="str">
        <f t="shared" si="175"/>
        <v/>
      </c>
      <c r="V588" s="259" t="str">
        <f t="shared" si="175"/>
        <v/>
      </c>
      <c r="W588" s="259" t="str">
        <f t="shared" si="175"/>
        <v/>
      </c>
      <c r="X588" s="259" t="str">
        <f t="shared" si="175"/>
        <v/>
      </c>
      <c r="Y588" s="259" t="str">
        <f t="shared" si="175"/>
        <v/>
      </c>
      <c r="Z588" s="259" t="str">
        <f t="shared" si="175"/>
        <v/>
      </c>
      <c r="AA588" s="259" t="str">
        <f t="shared" si="175"/>
        <v/>
      </c>
      <c r="AB588" s="259" t="str">
        <f t="shared" si="175"/>
        <v/>
      </c>
      <c r="AC588" s="259" t="str">
        <f t="shared" si="175"/>
        <v/>
      </c>
      <c r="AD588" s="259" t="str">
        <f t="shared" si="175"/>
        <v/>
      </c>
      <c r="AE588" s="259" t="str">
        <f t="shared" si="175"/>
        <v/>
      </c>
      <c r="AF588" s="259" t="str">
        <f t="shared" si="175"/>
        <v/>
      </c>
      <c r="AG588" s="259" t="str">
        <f t="shared" si="175"/>
        <v/>
      </c>
      <c r="AH588" s="259" t="str">
        <f t="shared" si="175"/>
        <v/>
      </c>
      <c r="AI588" s="259" t="str">
        <f t="shared" si="175"/>
        <v/>
      </c>
      <c r="AJ588" s="259" t="str">
        <f t="shared" si="175"/>
        <v/>
      </c>
      <c r="AK588" s="259" t="str">
        <f t="shared" si="175"/>
        <v/>
      </c>
      <c r="AL588" s="259" t="str">
        <f t="shared" si="175"/>
        <v/>
      </c>
      <c r="AM588" s="259" t="str">
        <f t="shared" si="175"/>
        <v/>
      </c>
      <c r="AN588" s="259" t="str">
        <f t="shared" si="175"/>
        <v/>
      </c>
      <c r="AO588" s="262" t="str">
        <f t="shared" si="175"/>
        <v/>
      </c>
    </row>
    <row r="589" spans="2:41" ht="12.45" customHeight="1" x14ac:dyDescent="0.3">
      <c r="B589" s="456"/>
      <c r="C589" s="430"/>
      <c r="D589" s="426" t="s">
        <v>110</v>
      </c>
      <c r="E589" s="264" t="s">
        <v>46</v>
      </c>
      <c r="F589" s="203" t="s">
        <v>38</v>
      </c>
      <c r="G589" s="247"/>
      <c r="H589" s="247"/>
      <c r="I589" s="256"/>
      <c r="J589" s="257"/>
      <c r="K589" s="257"/>
      <c r="L589" s="247"/>
      <c r="M589" s="247"/>
      <c r="N589" s="250"/>
      <c r="O589" s="251"/>
      <c r="P589" s="251"/>
      <c r="Q589" s="251"/>
      <c r="R589" s="251"/>
      <c r="S589" s="251"/>
      <c r="T589" s="251"/>
      <c r="U589" s="251"/>
      <c r="V589" s="251"/>
      <c r="W589" s="251"/>
      <c r="X589" s="249"/>
      <c r="Y589" s="254"/>
      <c r="Z589" s="249"/>
      <c r="AA589" s="249"/>
      <c r="AB589" s="254"/>
      <c r="AC589" s="249"/>
      <c r="AD589" s="252"/>
      <c r="AE589" s="258"/>
      <c r="AF589" s="249"/>
      <c r="AG589" s="249"/>
      <c r="AH589" s="249"/>
      <c r="AI589" s="249"/>
      <c r="AJ589" s="249"/>
      <c r="AK589" s="249"/>
      <c r="AL589" s="249"/>
      <c r="AM589" s="249"/>
      <c r="AN589" s="254"/>
      <c r="AO589" s="255"/>
    </row>
    <row r="590" spans="2:41" ht="12.45" customHeight="1" x14ac:dyDescent="0.3">
      <c r="B590" s="456"/>
      <c r="C590" s="430"/>
      <c r="D590" s="424"/>
      <c r="E590" s="245" t="s">
        <v>109</v>
      </c>
      <c r="F590" s="203" t="s">
        <v>38</v>
      </c>
      <c r="G590" s="246"/>
      <c r="H590" s="203"/>
      <c r="I590" s="231"/>
      <c r="J590" s="203"/>
      <c r="K590" s="218"/>
      <c r="L590" s="247"/>
      <c r="M590" s="247"/>
      <c r="N590" s="203"/>
      <c r="O590" s="236"/>
      <c r="P590" s="236"/>
      <c r="Q590" s="236"/>
      <c r="R590" s="236"/>
      <c r="S590" s="236"/>
      <c r="T590" s="236"/>
      <c r="U590" s="236"/>
      <c r="V590" s="236"/>
      <c r="W590" s="236"/>
      <c r="X590" s="236"/>
      <c r="Y590" s="240"/>
      <c r="Z590" s="236"/>
      <c r="AA590" s="236"/>
      <c r="AB590" s="240"/>
      <c r="AC590" s="249"/>
      <c r="AD590" s="252"/>
      <c r="AE590" s="253"/>
      <c r="AF590" s="236"/>
      <c r="AG590" s="249"/>
      <c r="AH590" s="249"/>
      <c r="AI590" s="249"/>
      <c r="AJ590" s="249"/>
      <c r="AK590" s="249"/>
      <c r="AL590" s="249"/>
      <c r="AM590" s="236"/>
      <c r="AN590" s="240"/>
      <c r="AO590" s="242"/>
    </row>
    <row r="591" spans="2:41" ht="12.45" customHeight="1" x14ac:dyDescent="0.3">
      <c r="B591" s="456"/>
      <c r="C591" s="430"/>
      <c r="D591" s="424"/>
      <c r="E591" s="245" t="s">
        <v>127</v>
      </c>
      <c r="F591" s="203" t="s">
        <v>38</v>
      </c>
      <c r="G591" s="202"/>
      <c r="H591" s="203"/>
      <c r="I591" s="203"/>
      <c r="J591" s="203"/>
      <c r="K591" s="218"/>
      <c r="L591" s="203"/>
      <c r="M591" s="203"/>
      <c r="N591" s="203"/>
      <c r="O591" s="236"/>
      <c r="P591" s="236"/>
      <c r="Q591" s="236"/>
      <c r="R591" s="236"/>
      <c r="S591" s="236"/>
      <c r="T591" s="236"/>
      <c r="U591" s="236"/>
      <c r="V591" s="236"/>
      <c r="W591" s="236"/>
      <c r="X591" s="236"/>
      <c r="Y591" s="240"/>
      <c r="Z591" s="236"/>
      <c r="AA591" s="236"/>
      <c r="AB591" s="240"/>
      <c r="AC591" s="236"/>
      <c r="AD591" s="237"/>
      <c r="AE591" s="263"/>
      <c r="AF591" s="236"/>
      <c r="AG591" s="236"/>
      <c r="AH591" s="236"/>
      <c r="AI591" s="236"/>
      <c r="AJ591" s="236"/>
      <c r="AK591" s="236"/>
      <c r="AL591" s="236"/>
      <c r="AM591" s="236"/>
      <c r="AN591" s="240"/>
      <c r="AO591" s="242"/>
    </row>
    <row r="592" spans="2:41" ht="12.45" customHeight="1" x14ac:dyDescent="0.3">
      <c r="B592" s="456"/>
      <c r="C592" s="430"/>
      <c r="D592" s="425"/>
      <c r="E592" s="221" t="s">
        <v>126</v>
      </c>
      <c r="F592" s="321" t="s">
        <v>38</v>
      </c>
      <c r="G592" s="259" t="str">
        <f>IF(AND(G589&lt;&gt;"",G590&lt;&gt;"",G591&lt;&gt;""),G589*G590*G591,"")</f>
        <v/>
      </c>
      <c r="H592" s="259" t="str">
        <f t="shared" ref="H592:AO592" si="176">IF(AND(H589&lt;&gt;"",H590&lt;&gt;"",H591&lt;&gt;""),H589*H590*H591,"")</f>
        <v/>
      </c>
      <c r="I592" s="259" t="str">
        <f t="shared" si="176"/>
        <v/>
      </c>
      <c r="J592" s="259" t="str">
        <f t="shared" si="176"/>
        <v/>
      </c>
      <c r="K592" s="259" t="str">
        <f t="shared" si="176"/>
        <v/>
      </c>
      <c r="L592" s="259" t="str">
        <f t="shared" si="176"/>
        <v/>
      </c>
      <c r="M592" s="259" t="str">
        <f t="shared" si="176"/>
        <v/>
      </c>
      <c r="N592" s="259" t="str">
        <f t="shared" si="176"/>
        <v/>
      </c>
      <c r="O592" s="259" t="str">
        <f t="shared" si="176"/>
        <v/>
      </c>
      <c r="P592" s="259" t="str">
        <f t="shared" si="176"/>
        <v/>
      </c>
      <c r="Q592" s="259" t="str">
        <f t="shared" si="176"/>
        <v/>
      </c>
      <c r="R592" s="259" t="str">
        <f t="shared" si="176"/>
        <v/>
      </c>
      <c r="S592" s="259" t="str">
        <f t="shared" si="176"/>
        <v/>
      </c>
      <c r="T592" s="259" t="str">
        <f t="shared" si="176"/>
        <v/>
      </c>
      <c r="U592" s="259" t="str">
        <f t="shared" si="176"/>
        <v/>
      </c>
      <c r="V592" s="259" t="str">
        <f t="shared" si="176"/>
        <v/>
      </c>
      <c r="W592" s="259" t="str">
        <f t="shared" si="176"/>
        <v/>
      </c>
      <c r="X592" s="259" t="str">
        <f t="shared" si="176"/>
        <v/>
      </c>
      <c r="Y592" s="259" t="str">
        <f t="shared" si="176"/>
        <v/>
      </c>
      <c r="Z592" s="259" t="str">
        <f t="shared" si="176"/>
        <v/>
      </c>
      <c r="AA592" s="259" t="str">
        <f t="shared" si="176"/>
        <v/>
      </c>
      <c r="AB592" s="259" t="str">
        <f t="shared" si="176"/>
        <v/>
      </c>
      <c r="AC592" s="259" t="str">
        <f t="shared" si="176"/>
        <v/>
      </c>
      <c r="AD592" s="259" t="str">
        <f t="shared" si="176"/>
        <v/>
      </c>
      <c r="AE592" s="259" t="str">
        <f t="shared" si="176"/>
        <v/>
      </c>
      <c r="AF592" s="259" t="str">
        <f t="shared" si="176"/>
        <v/>
      </c>
      <c r="AG592" s="259" t="str">
        <f t="shared" si="176"/>
        <v/>
      </c>
      <c r="AH592" s="259" t="str">
        <f t="shared" si="176"/>
        <v/>
      </c>
      <c r="AI592" s="259" t="str">
        <f t="shared" si="176"/>
        <v/>
      </c>
      <c r="AJ592" s="259" t="str">
        <f t="shared" si="176"/>
        <v/>
      </c>
      <c r="AK592" s="259" t="str">
        <f t="shared" si="176"/>
        <v/>
      </c>
      <c r="AL592" s="259" t="str">
        <f t="shared" si="176"/>
        <v/>
      </c>
      <c r="AM592" s="259" t="str">
        <f t="shared" si="176"/>
        <v/>
      </c>
      <c r="AN592" s="259" t="str">
        <f t="shared" si="176"/>
        <v/>
      </c>
      <c r="AO592" s="262" t="str">
        <f t="shared" si="176"/>
        <v/>
      </c>
    </row>
    <row r="593" spans="2:41" ht="12.45" customHeight="1" x14ac:dyDescent="0.3">
      <c r="B593" s="456"/>
      <c r="C593" s="430"/>
      <c r="D593" s="426" t="s">
        <v>110</v>
      </c>
      <c r="E593" s="264" t="s">
        <v>46</v>
      </c>
      <c r="F593" s="203" t="s">
        <v>38</v>
      </c>
      <c r="G593" s="247"/>
      <c r="H593" s="247"/>
      <c r="I593" s="256"/>
      <c r="J593" s="257"/>
      <c r="K593" s="257"/>
      <c r="L593" s="247"/>
      <c r="M593" s="247"/>
      <c r="N593" s="250"/>
      <c r="O593" s="251"/>
      <c r="P593" s="251"/>
      <c r="Q593" s="251"/>
      <c r="R593" s="251"/>
      <c r="S593" s="251"/>
      <c r="T593" s="251"/>
      <c r="U593" s="251"/>
      <c r="V593" s="251"/>
      <c r="W593" s="251"/>
      <c r="X593" s="249"/>
      <c r="Y593" s="254"/>
      <c r="Z593" s="249"/>
      <c r="AA593" s="249"/>
      <c r="AB593" s="254"/>
      <c r="AC593" s="249"/>
      <c r="AD593" s="252"/>
      <c r="AE593" s="258"/>
      <c r="AF593" s="249"/>
      <c r="AG593" s="249"/>
      <c r="AH593" s="249"/>
      <c r="AI593" s="249"/>
      <c r="AJ593" s="249"/>
      <c r="AK593" s="249"/>
      <c r="AL593" s="249"/>
      <c r="AM593" s="249"/>
      <c r="AN593" s="254"/>
      <c r="AO593" s="255"/>
    </row>
    <row r="594" spans="2:41" ht="12.45" customHeight="1" x14ac:dyDescent="0.3">
      <c r="B594" s="456"/>
      <c r="C594" s="430"/>
      <c r="D594" s="424"/>
      <c r="E594" s="245" t="s">
        <v>109</v>
      </c>
      <c r="F594" s="203" t="s">
        <v>38</v>
      </c>
      <c r="G594" s="246"/>
      <c r="H594" s="203"/>
      <c r="I594" s="231"/>
      <c r="J594" s="203"/>
      <c r="K594" s="218"/>
      <c r="L594" s="247"/>
      <c r="M594" s="247"/>
      <c r="N594" s="203"/>
      <c r="O594" s="236"/>
      <c r="P594" s="236"/>
      <c r="Q594" s="236"/>
      <c r="R594" s="236"/>
      <c r="S594" s="236"/>
      <c r="T594" s="236"/>
      <c r="U594" s="236"/>
      <c r="V594" s="236"/>
      <c r="W594" s="236"/>
      <c r="X594" s="236"/>
      <c r="Y594" s="240"/>
      <c r="Z594" s="236"/>
      <c r="AA594" s="236"/>
      <c r="AB594" s="240"/>
      <c r="AC594" s="249"/>
      <c r="AD594" s="252"/>
      <c r="AE594" s="253"/>
      <c r="AF594" s="236"/>
      <c r="AG594" s="249"/>
      <c r="AH594" s="249"/>
      <c r="AI594" s="249"/>
      <c r="AJ594" s="249"/>
      <c r="AK594" s="249"/>
      <c r="AL594" s="249"/>
      <c r="AM594" s="236"/>
      <c r="AN594" s="240"/>
      <c r="AO594" s="242"/>
    </row>
    <row r="595" spans="2:41" ht="12.45" customHeight="1" x14ac:dyDescent="0.3">
      <c r="B595" s="456"/>
      <c r="C595" s="430"/>
      <c r="D595" s="424"/>
      <c r="E595" s="245" t="s">
        <v>127</v>
      </c>
      <c r="F595" s="203" t="s">
        <v>38</v>
      </c>
      <c r="G595" s="202"/>
      <c r="H595" s="203"/>
      <c r="I595" s="203"/>
      <c r="J595" s="203"/>
      <c r="K595" s="218"/>
      <c r="L595" s="203"/>
      <c r="M595" s="203"/>
      <c r="N595" s="203"/>
      <c r="O595" s="236"/>
      <c r="P595" s="236"/>
      <c r="Q595" s="236"/>
      <c r="R595" s="236"/>
      <c r="S595" s="236"/>
      <c r="T595" s="236"/>
      <c r="U595" s="236"/>
      <c r="V595" s="236"/>
      <c r="W595" s="236"/>
      <c r="X595" s="236"/>
      <c r="Y595" s="240"/>
      <c r="Z595" s="236"/>
      <c r="AA595" s="236"/>
      <c r="AB595" s="240"/>
      <c r="AC595" s="236"/>
      <c r="AD595" s="237"/>
      <c r="AE595" s="263"/>
      <c r="AF595" s="236"/>
      <c r="AG595" s="236"/>
      <c r="AH595" s="236"/>
      <c r="AI595" s="236"/>
      <c r="AJ595" s="236"/>
      <c r="AK595" s="236"/>
      <c r="AL595" s="236"/>
      <c r="AM595" s="236"/>
      <c r="AN595" s="240"/>
      <c r="AO595" s="242"/>
    </row>
    <row r="596" spans="2:41" ht="12.45" customHeight="1" x14ac:dyDescent="0.3">
      <c r="B596" s="456"/>
      <c r="C596" s="430"/>
      <c r="D596" s="425"/>
      <c r="E596" s="221" t="s">
        <v>126</v>
      </c>
      <c r="F596" s="321" t="s">
        <v>38</v>
      </c>
      <c r="G596" s="259" t="str">
        <f>IF(AND(G593&lt;&gt;"",G594&lt;&gt;"",G595&lt;&gt;""),G593*G594*G595,"")</f>
        <v/>
      </c>
      <c r="H596" s="259" t="str">
        <f t="shared" ref="H596:AO596" si="177">IF(AND(H593&lt;&gt;"",H594&lt;&gt;"",H595&lt;&gt;""),H593*H594*H595,"")</f>
        <v/>
      </c>
      <c r="I596" s="259" t="str">
        <f t="shared" si="177"/>
        <v/>
      </c>
      <c r="J596" s="259" t="str">
        <f t="shared" si="177"/>
        <v/>
      </c>
      <c r="K596" s="259" t="str">
        <f t="shared" si="177"/>
        <v/>
      </c>
      <c r="L596" s="259" t="str">
        <f t="shared" si="177"/>
        <v/>
      </c>
      <c r="M596" s="259" t="str">
        <f t="shared" si="177"/>
        <v/>
      </c>
      <c r="N596" s="259" t="str">
        <f t="shared" si="177"/>
        <v/>
      </c>
      <c r="O596" s="259" t="str">
        <f t="shared" si="177"/>
        <v/>
      </c>
      <c r="P596" s="259" t="str">
        <f t="shared" si="177"/>
        <v/>
      </c>
      <c r="Q596" s="259" t="str">
        <f t="shared" si="177"/>
        <v/>
      </c>
      <c r="R596" s="259" t="str">
        <f t="shared" si="177"/>
        <v/>
      </c>
      <c r="S596" s="259" t="str">
        <f t="shared" si="177"/>
        <v/>
      </c>
      <c r="T596" s="259" t="str">
        <f t="shared" si="177"/>
        <v/>
      </c>
      <c r="U596" s="259" t="str">
        <f t="shared" si="177"/>
        <v/>
      </c>
      <c r="V596" s="259" t="str">
        <f t="shared" si="177"/>
        <v/>
      </c>
      <c r="W596" s="259" t="str">
        <f t="shared" si="177"/>
        <v/>
      </c>
      <c r="X596" s="259" t="str">
        <f t="shared" si="177"/>
        <v/>
      </c>
      <c r="Y596" s="259" t="str">
        <f t="shared" si="177"/>
        <v/>
      </c>
      <c r="Z596" s="259" t="str">
        <f t="shared" si="177"/>
        <v/>
      </c>
      <c r="AA596" s="259" t="str">
        <f t="shared" si="177"/>
        <v/>
      </c>
      <c r="AB596" s="259" t="str">
        <f t="shared" si="177"/>
        <v/>
      </c>
      <c r="AC596" s="259" t="str">
        <f t="shared" si="177"/>
        <v/>
      </c>
      <c r="AD596" s="259" t="str">
        <f t="shared" si="177"/>
        <v/>
      </c>
      <c r="AE596" s="259" t="str">
        <f t="shared" si="177"/>
        <v/>
      </c>
      <c r="AF596" s="259" t="str">
        <f t="shared" si="177"/>
        <v/>
      </c>
      <c r="AG596" s="259" t="str">
        <f t="shared" si="177"/>
        <v/>
      </c>
      <c r="AH596" s="259" t="str">
        <f t="shared" si="177"/>
        <v/>
      </c>
      <c r="AI596" s="259" t="str">
        <f t="shared" si="177"/>
        <v/>
      </c>
      <c r="AJ596" s="259" t="str">
        <f t="shared" si="177"/>
        <v/>
      </c>
      <c r="AK596" s="259" t="str">
        <f t="shared" si="177"/>
        <v/>
      </c>
      <c r="AL596" s="259" t="str">
        <f t="shared" si="177"/>
        <v/>
      </c>
      <c r="AM596" s="259" t="str">
        <f t="shared" si="177"/>
        <v/>
      </c>
      <c r="AN596" s="259" t="str">
        <f t="shared" si="177"/>
        <v/>
      </c>
      <c r="AO596" s="262" t="str">
        <f t="shared" si="177"/>
        <v/>
      </c>
    </row>
    <row r="597" spans="2:41" ht="12.45" customHeight="1" x14ac:dyDescent="0.3">
      <c r="B597" s="456"/>
      <c r="C597" s="430"/>
      <c r="D597" s="426" t="s">
        <v>110</v>
      </c>
      <c r="E597" s="264" t="s">
        <v>46</v>
      </c>
      <c r="F597" s="203" t="s">
        <v>38</v>
      </c>
      <c r="G597" s="247"/>
      <c r="H597" s="247"/>
      <c r="I597" s="256"/>
      <c r="J597" s="257"/>
      <c r="K597" s="257"/>
      <c r="L597" s="247"/>
      <c r="M597" s="247"/>
      <c r="N597" s="250"/>
      <c r="O597" s="251"/>
      <c r="P597" s="251"/>
      <c r="Q597" s="251"/>
      <c r="R597" s="251"/>
      <c r="S597" s="251"/>
      <c r="T597" s="251"/>
      <c r="U597" s="251"/>
      <c r="V597" s="251"/>
      <c r="W597" s="251"/>
      <c r="X597" s="249"/>
      <c r="Y597" s="254"/>
      <c r="Z597" s="249"/>
      <c r="AA597" s="249"/>
      <c r="AB597" s="254"/>
      <c r="AC597" s="249"/>
      <c r="AD597" s="252"/>
      <c r="AE597" s="258"/>
      <c r="AF597" s="249"/>
      <c r="AG597" s="249"/>
      <c r="AH597" s="249"/>
      <c r="AI597" s="249"/>
      <c r="AJ597" s="249"/>
      <c r="AK597" s="249"/>
      <c r="AL597" s="249"/>
      <c r="AM597" s="249"/>
      <c r="AN597" s="254"/>
      <c r="AO597" s="255"/>
    </row>
    <row r="598" spans="2:41" ht="12.45" customHeight="1" x14ac:dyDescent="0.3">
      <c r="B598" s="456"/>
      <c r="C598" s="430"/>
      <c r="D598" s="424"/>
      <c r="E598" s="245" t="s">
        <v>109</v>
      </c>
      <c r="F598" s="203" t="s">
        <v>38</v>
      </c>
      <c r="G598" s="246"/>
      <c r="H598" s="203"/>
      <c r="I598" s="231"/>
      <c r="J598" s="203"/>
      <c r="K598" s="218"/>
      <c r="L598" s="247"/>
      <c r="M598" s="247"/>
      <c r="N598" s="203"/>
      <c r="O598" s="236"/>
      <c r="P598" s="236"/>
      <c r="Q598" s="236"/>
      <c r="R598" s="236"/>
      <c r="S598" s="236"/>
      <c r="T598" s="236"/>
      <c r="U598" s="236"/>
      <c r="V598" s="236"/>
      <c r="W598" s="236"/>
      <c r="X598" s="236"/>
      <c r="Y598" s="240"/>
      <c r="Z598" s="236"/>
      <c r="AA598" s="236"/>
      <c r="AB598" s="240"/>
      <c r="AC598" s="249"/>
      <c r="AD598" s="252"/>
      <c r="AE598" s="253"/>
      <c r="AF598" s="236"/>
      <c r="AG598" s="249"/>
      <c r="AH598" s="249"/>
      <c r="AI598" s="249"/>
      <c r="AJ598" s="249"/>
      <c r="AK598" s="249"/>
      <c r="AL598" s="249"/>
      <c r="AM598" s="236"/>
      <c r="AN598" s="240"/>
      <c r="AO598" s="242"/>
    </row>
    <row r="599" spans="2:41" ht="12.45" customHeight="1" x14ac:dyDescent="0.3">
      <c r="B599" s="456"/>
      <c r="C599" s="430"/>
      <c r="D599" s="424"/>
      <c r="E599" s="245" t="s">
        <v>127</v>
      </c>
      <c r="F599" s="203" t="s">
        <v>38</v>
      </c>
      <c r="G599" s="202"/>
      <c r="H599" s="203"/>
      <c r="I599" s="203"/>
      <c r="J599" s="203"/>
      <c r="K599" s="218"/>
      <c r="L599" s="203"/>
      <c r="M599" s="203"/>
      <c r="N599" s="203"/>
      <c r="O599" s="236"/>
      <c r="P599" s="236"/>
      <c r="Q599" s="236"/>
      <c r="R599" s="236"/>
      <c r="S599" s="236"/>
      <c r="T599" s="236"/>
      <c r="U599" s="236"/>
      <c r="V599" s="236"/>
      <c r="W599" s="236"/>
      <c r="X599" s="236"/>
      <c r="Y599" s="240"/>
      <c r="Z599" s="236"/>
      <c r="AA599" s="236"/>
      <c r="AB599" s="240"/>
      <c r="AC599" s="236"/>
      <c r="AD599" s="237"/>
      <c r="AE599" s="263"/>
      <c r="AF599" s="236"/>
      <c r="AG599" s="236"/>
      <c r="AH599" s="236"/>
      <c r="AI599" s="236"/>
      <c r="AJ599" s="236"/>
      <c r="AK599" s="236"/>
      <c r="AL599" s="236"/>
      <c r="AM599" s="236"/>
      <c r="AN599" s="240"/>
      <c r="AO599" s="242"/>
    </row>
    <row r="600" spans="2:41" ht="12.45" customHeight="1" x14ac:dyDescent="0.3">
      <c r="B600" s="456"/>
      <c r="C600" s="430"/>
      <c r="D600" s="425"/>
      <c r="E600" s="221" t="s">
        <v>126</v>
      </c>
      <c r="F600" s="321" t="s">
        <v>38</v>
      </c>
      <c r="G600" s="259" t="str">
        <f>IF(AND(G597&lt;&gt;"",G598&lt;&gt;"",G599&lt;&gt;""),G597*G598*G599,"")</f>
        <v/>
      </c>
      <c r="H600" s="259" t="str">
        <f t="shared" ref="H600:AO600" si="178">IF(AND(H597&lt;&gt;"",H598&lt;&gt;"",H599&lt;&gt;""),H597*H598*H599,"")</f>
        <v/>
      </c>
      <c r="I600" s="259" t="str">
        <f t="shared" si="178"/>
        <v/>
      </c>
      <c r="J600" s="259" t="str">
        <f t="shared" si="178"/>
        <v/>
      </c>
      <c r="K600" s="259" t="str">
        <f t="shared" si="178"/>
        <v/>
      </c>
      <c r="L600" s="259" t="str">
        <f t="shared" si="178"/>
        <v/>
      </c>
      <c r="M600" s="259" t="str">
        <f t="shared" si="178"/>
        <v/>
      </c>
      <c r="N600" s="259" t="str">
        <f t="shared" si="178"/>
        <v/>
      </c>
      <c r="O600" s="259" t="str">
        <f t="shared" si="178"/>
        <v/>
      </c>
      <c r="P600" s="259" t="str">
        <f t="shared" si="178"/>
        <v/>
      </c>
      <c r="Q600" s="259" t="str">
        <f t="shared" si="178"/>
        <v/>
      </c>
      <c r="R600" s="259" t="str">
        <f t="shared" si="178"/>
        <v/>
      </c>
      <c r="S600" s="259" t="str">
        <f t="shared" si="178"/>
        <v/>
      </c>
      <c r="T600" s="259" t="str">
        <f t="shared" si="178"/>
        <v/>
      </c>
      <c r="U600" s="259" t="str">
        <f t="shared" si="178"/>
        <v/>
      </c>
      <c r="V600" s="259" t="str">
        <f t="shared" si="178"/>
        <v/>
      </c>
      <c r="W600" s="259" t="str">
        <f t="shared" si="178"/>
        <v/>
      </c>
      <c r="X600" s="259" t="str">
        <f t="shared" si="178"/>
        <v/>
      </c>
      <c r="Y600" s="259" t="str">
        <f t="shared" si="178"/>
        <v/>
      </c>
      <c r="Z600" s="259" t="str">
        <f t="shared" si="178"/>
        <v/>
      </c>
      <c r="AA600" s="259" t="str">
        <f t="shared" si="178"/>
        <v/>
      </c>
      <c r="AB600" s="259" t="str">
        <f t="shared" si="178"/>
        <v/>
      </c>
      <c r="AC600" s="259" t="str">
        <f t="shared" si="178"/>
        <v/>
      </c>
      <c r="AD600" s="259" t="str">
        <f t="shared" si="178"/>
        <v/>
      </c>
      <c r="AE600" s="259" t="str">
        <f t="shared" si="178"/>
        <v/>
      </c>
      <c r="AF600" s="259" t="str">
        <f t="shared" si="178"/>
        <v/>
      </c>
      <c r="AG600" s="259" t="str">
        <f t="shared" si="178"/>
        <v/>
      </c>
      <c r="AH600" s="259" t="str">
        <f t="shared" si="178"/>
        <v/>
      </c>
      <c r="AI600" s="259" t="str">
        <f t="shared" si="178"/>
        <v/>
      </c>
      <c r="AJ600" s="259" t="str">
        <f t="shared" si="178"/>
        <v/>
      </c>
      <c r="AK600" s="259" t="str">
        <f t="shared" si="178"/>
        <v/>
      </c>
      <c r="AL600" s="259" t="str">
        <f t="shared" si="178"/>
        <v/>
      </c>
      <c r="AM600" s="259" t="str">
        <f t="shared" si="178"/>
        <v/>
      </c>
      <c r="AN600" s="259" t="str">
        <f t="shared" si="178"/>
        <v/>
      </c>
      <c r="AO600" s="262" t="str">
        <f t="shared" si="178"/>
        <v/>
      </c>
    </row>
    <row r="601" spans="2:41" ht="12.45" customHeight="1" x14ac:dyDescent="0.3">
      <c r="B601" s="456"/>
      <c r="C601" s="430"/>
      <c r="D601" s="426" t="s">
        <v>110</v>
      </c>
      <c r="E601" s="264" t="s">
        <v>46</v>
      </c>
      <c r="F601" s="203" t="s">
        <v>38</v>
      </c>
      <c r="G601" s="247"/>
      <c r="H601" s="247"/>
      <c r="I601" s="256"/>
      <c r="J601" s="257"/>
      <c r="K601" s="257"/>
      <c r="L601" s="247"/>
      <c r="M601" s="247"/>
      <c r="N601" s="250"/>
      <c r="O601" s="251"/>
      <c r="P601" s="251"/>
      <c r="Q601" s="251"/>
      <c r="R601" s="251"/>
      <c r="S601" s="251"/>
      <c r="T601" s="251"/>
      <c r="U601" s="251"/>
      <c r="V601" s="251"/>
      <c r="W601" s="251"/>
      <c r="X601" s="249"/>
      <c r="Y601" s="254"/>
      <c r="Z601" s="249"/>
      <c r="AA601" s="249"/>
      <c r="AB601" s="254"/>
      <c r="AC601" s="249"/>
      <c r="AD601" s="252"/>
      <c r="AE601" s="258"/>
      <c r="AF601" s="249"/>
      <c r="AG601" s="249"/>
      <c r="AH601" s="249"/>
      <c r="AI601" s="249"/>
      <c r="AJ601" s="249"/>
      <c r="AK601" s="249"/>
      <c r="AL601" s="249"/>
      <c r="AM601" s="249"/>
      <c r="AN601" s="254"/>
      <c r="AO601" s="255"/>
    </row>
    <row r="602" spans="2:41" ht="12.45" customHeight="1" x14ac:dyDescent="0.3">
      <c r="B602" s="456"/>
      <c r="C602" s="430"/>
      <c r="D602" s="424"/>
      <c r="E602" s="245" t="s">
        <v>109</v>
      </c>
      <c r="F602" s="203" t="s">
        <v>38</v>
      </c>
      <c r="G602" s="246"/>
      <c r="H602" s="203"/>
      <c r="I602" s="231"/>
      <c r="J602" s="203"/>
      <c r="K602" s="218"/>
      <c r="L602" s="247"/>
      <c r="M602" s="247"/>
      <c r="N602" s="203"/>
      <c r="O602" s="236"/>
      <c r="P602" s="236"/>
      <c r="Q602" s="236"/>
      <c r="R602" s="236"/>
      <c r="S602" s="236"/>
      <c r="T602" s="236"/>
      <c r="U602" s="236"/>
      <c r="V602" s="236"/>
      <c r="W602" s="236"/>
      <c r="X602" s="236"/>
      <c r="Y602" s="240"/>
      <c r="Z602" s="236"/>
      <c r="AA602" s="236"/>
      <c r="AB602" s="240"/>
      <c r="AC602" s="249"/>
      <c r="AD602" s="252"/>
      <c r="AE602" s="253"/>
      <c r="AF602" s="236"/>
      <c r="AG602" s="249"/>
      <c r="AH602" s="249"/>
      <c r="AI602" s="249"/>
      <c r="AJ602" s="249"/>
      <c r="AK602" s="249"/>
      <c r="AL602" s="249"/>
      <c r="AM602" s="236"/>
      <c r="AN602" s="240"/>
      <c r="AO602" s="242"/>
    </row>
    <row r="603" spans="2:41" ht="12.45" customHeight="1" x14ac:dyDescent="0.3">
      <c r="B603" s="456"/>
      <c r="C603" s="430"/>
      <c r="D603" s="424"/>
      <c r="E603" s="243" t="s">
        <v>127</v>
      </c>
      <c r="F603" s="203" t="s">
        <v>38</v>
      </c>
      <c r="G603" s="202"/>
      <c r="H603" s="203"/>
      <c r="I603" s="203"/>
      <c r="J603" s="203"/>
      <c r="K603" s="218"/>
      <c r="L603" s="203"/>
      <c r="M603" s="203"/>
      <c r="N603" s="203"/>
      <c r="O603" s="236"/>
      <c r="P603" s="236"/>
      <c r="Q603" s="236"/>
      <c r="R603" s="236"/>
      <c r="S603" s="236"/>
      <c r="T603" s="236"/>
      <c r="U603" s="236"/>
      <c r="V603" s="236"/>
      <c r="W603" s="236"/>
      <c r="X603" s="236"/>
      <c r="Y603" s="240"/>
      <c r="Z603" s="236"/>
      <c r="AA603" s="236"/>
      <c r="AB603" s="240"/>
      <c r="AC603" s="236"/>
      <c r="AD603" s="237"/>
      <c r="AE603" s="263"/>
      <c r="AF603" s="236"/>
      <c r="AG603" s="236"/>
      <c r="AH603" s="236"/>
      <c r="AI603" s="236"/>
      <c r="AJ603" s="236"/>
      <c r="AK603" s="236"/>
      <c r="AL603" s="236"/>
      <c r="AM603" s="236"/>
      <c r="AN603" s="240"/>
      <c r="AO603" s="242"/>
    </row>
    <row r="604" spans="2:41" ht="12.45" customHeight="1" x14ac:dyDescent="0.3">
      <c r="B604" s="456"/>
      <c r="C604" s="430"/>
      <c r="D604" s="425"/>
      <c r="E604" s="221" t="s">
        <v>126</v>
      </c>
      <c r="F604" s="321" t="s">
        <v>38</v>
      </c>
      <c r="G604" s="259" t="str">
        <f>IF(AND(G601&lt;&gt;"",G602&lt;&gt;"",G603&lt;&gt;""),G601*G602*G603,"")</f>
        <v/>
      </c>
      <c r="H604" s="259" t="str">
        <f>IF(AND(H601&lt;&gt;"",H602&lt;&gt;"",H603&lt;&gt;""),H601*H602*H603,"")</f>
        <v/>
      </c>
      <c r="I604" s="259" t="str">
        <f t="shared" ref="I604:N604" si="179">IF(AND(I601&lt;&gt;"",I602&lt;&gt;"",I603&lt;&gt;""),I601*I602*I603,"")</f>
        <v/>
      </c>
      <c r="J604" s="259" t="str">
        <f t="shared" si="179"/>
        <v/>
      </c>
      <c r="K604" s="259" t="str">
        <f t="shared" si="179"/>
        <v/>
      </c>
      <c r="L604" s="259" t="str">
        <f t="shared" si="179"/>
        <v/>
      </c>
      <c r="M604" s="259" t="str">
        <f t="shared" si="179"/>
        <v/>
      </c>
      <c r="N604" s="259" t="str">
        <f t="shared" si="179"/>
        <v/>
      </c>
      <c r="O604" s="259" t="str">
        <f>IF(AND(O601&lt;&gt;"",O602&lt;&gt;"",O603&lt;&gt;""),O601*O602*O603,"")</f>
        <v/>
      </c>
      <c r="P604" s="259" t="str">
        <f t="shared" ref="P604:AO604" si="180">IF(AND(P601&lt;&gt;"",P602&lt;&gt;"",P603&lt;&gt;""),P601*P602*P603,"")</f>
        <v/>
      </c>
      <c r="Q604" s="259" t="str">
        <f t="shared" si="180"/>
        <v/>
      </c>
      <c r="R604" s="259" t="str">
        <f t="shared" si="180"/>
        <v/>
      </c>
      <c r="S604" s="259" t="str">
        <f t="shared" si="180"/>
        <v/>
      </c>
      <c r="T604" s="259" t="str">
        <f t="shared" si="180"/>
        <v/>
      </c>
      <c r="U604" s="259" t="str">
        <f t="shared" si="180"/>
        <v/>
      </c>
      <c r="V604" s="259" t="str">
        <f t="shared" si="180"/>
        <v/>
      </c>
      <c r="W604" s="259" t="str">
        <f t="shared" si="180"/>
        <v/>
      </c>
      <c r="X604" s="259" t="str">
        <f t="shared" si="180"/>
        <v/>
      </c>
      <c r="Y604" s="259" t="str">
        <f t="shared" si="180"/>
        <v/>
      </c>
      <c r="Z604" s="259" t="str">
        <f t="shared" si="180"/>
        <v/>
      </c>
      <c r="AA604" s="259" t="str">
        <f t="shared" si="180"/>
        <v/>
      </c>
      <c r="AB604" s="259" t="str">
        <f t="shared" si="180"/>
        <v/>
      </c>
      <c r="AC604" s="259" t="str">
        <f t="shared" si="180"/>
        <v/>
      </c>
      <c r="AD604" s="259" t="str">
        <f t="shared" si="180"/>
        <v/>
      </c>
      <c r="AE604" s="259" t="str">
        <f t="shared" si="180"/>
        <v/>
      </c>
      <c r="AF604" s="259" t="str">
        <f t="shared" si="180"/>
        <v/>
      </c>
      <c r="AG604" s="259" t="str">
        <f t="shared" si="180"/>
        <v/>
      </c>
      <c r="AH604" s="259" t="str">
        <f t="shared" si="180"/>
        <v/>
      </c>
      <c r="AI604" s="259" t="str">
        <f t="shared" si="180"/>
        <v/>
      </c>
      <c r="AJ604" s="259" t="str">
        <f t="shared" si="180"/>
        <v/>
      </c>
      <c r="AK604" s="259" t="str">
        <f t="shared" si="180"/>
        <v/>
      </c>
      <c r="AL604" s="259" t="str">
        <f t="shared" si="180"/>
        <v/>
      </c>
      <c r="AM604" s="259" t="str">
        <f t="shared" si="180"/>
        <v/>
      </c>
      <c r="AN604" s="259" t="str">
        <f t="shared" si="180"/>
        <v/>
      </c>
      <c r="AO604" s="262" t="str">
        <f t="shared" si="180"/>
        <v/>
      </c>
    </row>
    <row r="605" spans="2:41" ht="12.45" customHeight="1" x14ac:dyDescent="0.3">
      <c r="B605" s="456"/>
      <c r="C605" s="430"/>
      <c r="D605" s="426" t="s">
        <v>110</v>
      </c>
      <c r="E605" s="264" t="s">
        <v>46</v>
      </c>
      <c r="F605" s="203" t="s">
        <v>38</v>
      </c>
      <c r="G605" s="247"/>
      <c r="H605" s="247"/>
      <c r="I605" s="256"/>
      <c r="J605" s="257"/>
      <c r="K605" s="257"/>
      <c r="L605" s="247"/>
      <c r="M605" s="247"/>
      <c r="N605" s="250"/>
      <c r="O605" s="251"/>
      <c r="P605" s="251"/>
      <c r="Q605" s="251"/>
      <c r="R605" s="251"/>
      <c r="S605" s="251"/>
      <c r="T605" s="251"/>
      <c r="U605" s="251"/>
      <c r="V605" s="251"/>
      <c r="W605" s="251"/>
      <c r="X605" s="249"/>
      <c r="Y605" s="254"/>
      <c r="Z605" s="249"/>
      <c r="AA605" s="249"/>
      <c r="AB605" s="254"/>
      <c r="AC605" s="249"/>
      <c r="AD605" s="252"/>
      <c r="AE605" s="258"/>
      <c r="AF605" s="249"/>
      <c r="AG605" s="249"/>
      <c r="AH605" s="249"/>
      <c r="AI605" s="249"/>
      <c r="AJ605" s="249"/>
      <c r="AK605" s="249"/>
      <c r="AL605" s="249"/>
      <c r="AM605" s="249"/>
      <c r="AN605" s="254"/>
      <c r="AO605" s="255"/>
    </row>
    <row r="606" spans="2:41" ht="12.45" customHeight="1" x14ac:dyDescent="0.3">
      <c r="B606" s="456"/>
      <c r="C606" s="430"/>
      <c r="D606" s="424"/>
      <c r="E606" s="245" t="s">
        <v>109</v>
      </c>
      <c r="F606" s="203" t="s">
        <v>38</v>
      </c>
      <c r="G606" s="246"/>
      <c r="H606" s="203"/>
      <c r="I606" s="231"/>
      <c r="J606" s="203"/>
      <c r="K606" s="218"/>
      <c r="L606" s="247"/>
      <c r="M606" s="247"/>
      <c r="N606" s="203"/>
      <c r="O606" s="236"/>
      <c r="P606" s="236"/>
      <c r="Q606" s="236"/>
      <c r="R606" s="236"/>
      <c r="S606" s="236"/>
      <c r="T606" s="236"/>
      <c r="U606" s="236"/>
      <c r="V606" s="236"/>
      <c r="W606" s="236"/>
      <c r="X606" s="236"/>
      <c r="Y606" s="240"/>
      <c r="Z606" s="236"/>
      <c r="AA606" s="236"/>
      <c r="AB606" s="240"/>
      <c r="AC606" s="249"/>
      <c r="AD606" s="252"/>
      <c r="AE606" s="253"/>
      <c r="AF606" s="236"/>
      <c r="AG606" s="249"/>
      <c r="AH606" s="249"/>
      <c r="AI606" s="249"/>
      <c r="AJ606" s="249"/>
      <c r="AK606" s="249"/>
      <c r="AL606" s="249"/>
      <c r="AM606" s="236"/>
      <c r="AN606" s="240"/>
      <c r="AO606" s="242"/>
    </row>
    <row r="607" spans="2:41" ht="12.45" customHeight="1" x14ac:dyDescent="0.3">
      <c r="B607" s="456"/>
      <c r="C607" s="430"/>
      <c r="D607" s="424"/>
      <c r="E607" s="243" t="s">
        <v>127</v>
      </c>
      <c r="F607" s="203" t="s">
        <v>38</v>
      </c>
      <c r="G607" s="202"/>
      <c r="H607" s="203"/>
      <c r="I607" s="203"/>
      <c r="J607" s="203"/>
      <c r="K607" s="218"/>
      <c r="L607" s="203"/>
      <c r="M607" s="203"/>
      <c r="N607" s="203"/>
      <c r="O607" s="236"/>
      <c r="P607" s="236"/>
      <c r="Q607" s="236"/>
      <c r="R607" s="236"/>
      <c r="S607" s="236"/>
      <c r="T607" s="236"/>
      <c r="U607" s="236"/>
      <c r="V607" s="236"/>
      <c r="W607" s="236"/>
      <c r="X607" s="236"/>
      <c r="Y607" s="240"/>
      <c r="Z607" s="236"/>
      <c r="AA607" s="236"/>
      <c r="AB607" s="240"/>
      <c r="AC607" s="236"/>
      <c r="AD607" s="237"/>
      <c r="AE607" s="263"/>
      <c r="AF607" s="236"/>
      <c r="AG607" s="236"/>
      <c r="AH607" s="236"/>
      <c r="AI607" s="236"/>
      <c r="AJ607" s="236"/>
      <c r="AK607" s="236"/>
      <c r="AL607" s="236"/>
      <c r="AM607" s="236"/>
      <c r="AN607" s="240"/>
      <c r="AO607" s="242"/>
    </row>
    <row r="608" spans="2:41" ht="12.45" customHeight="1" x14ac:dyDescent="0.3">
      <c r="B608" s="456"/>
      <c r="C608" s="430"/>
      <c r="D608" s="425"/>
      <c r="E608" s="221" t="s">
        <v>126</v>
      </c>
      <c r="F608" s="321" t="s">
        <v>38</v>
      </c>
      <c r="G608" s="259" t="str">
        <f>IF(AND(G605&lt;&gt;"",G606&lt;&gt;"",G607&lt;&gt;""),G605*G606*G607,"")</f>
        <v/>
      </c>
      <c r="H608" s="259" t="str">
        <f>IF(AND(H605&lt;&gt;"",H606&lt;&gt;"",H607&lt;&gt;""),H605*H606*H607,"")</f>
        <v/>
      </c>
      <c r="I608" s="259" t="str">
        <f t="shared" ref="I608:AO608" si="181">IF(AND(I605&lt;&gt;"",I606&lt;&gt;"",I607&lt;&gt;""),I605*I606*I607,"")</f>
        <v/>
      </c>
      <c r="J608" s="259" t="str">
        <f t="shared" si="181"/>
        <v/>
      </c>
      <c r="K608" s="259" t="str">
        <f t="shared" si="181"/>
        <v/>
      </c>
      <c r="L608" s="259" t="str">
        <f t="shared" si="181"/>
        <v/>
      </c>
      <c r="M608" s="259" t="str">
        <f t="shared" si="181"/>
        <v/>
      </c>
      <c r="N608" s="259" t="str">
        <f t="shared" si="181"/>
        <v/>
      </c>
      <c r="O608" s="259" t="str">
        <f t="shared" si="181"/>
        <v/>
      </c>
      <c r="P608" s="259" t="str">
        <f t="shared" si="181"/>
        <v/>
      </c>
      <c r="Q608" s="259" t="str">
        <f t="shared" si="181"/>
        <v/>
      </c>
      <c r="R608" s="259" t="str">
        <f t="shared" si="181"/>
        <v/>
      </c>
      <c r="S608" s="259" t="str">
        <f t="shared" si="181"/>
        <v/>
      </c>
      <c r="T608" s="259" t="str">
        <f t="shared" si="181"/>
        <v/>
      </c>
      <c r="U608" s="259" t="str">
        <f t="shared" si="181"/>
        <v/>
      </c>
      <c r="V608" s="259" t="str">
        <f t="shared" si="181"/>
        <v/>
      </c>
      <c r="W608" s="259" t="str">
        <f t="shared" si="181"/>
        <v/>
      </c>
      <c r="X608" s="259" t="str">
        <f t="shared" si="181"/>
        <v/>
      </c>
      <c r="Y608" s="259" t="str">
        <f t="shared" si="181"/>
        <v/>
      </c>
      <c r="Z608" s="259" t="str">
        <f t="shared" si="181"/>
        <v/>
      </c>
      <c r="AA608" s="259" t="str">
        <f t="shared" si="181"/>
        <v/>
      </c>
      <c r="AB608" s="259" t="str">
        <f t="shared" si="181"/>
        <v/>
      </c>
      <c r="AC608" s="259" t="str">
        <f t="shared" si="181"/>
        <v/>
      </c>
      <c r="AD608" s="259" t="str">
        <f t="shared" si="181"/>
        <v/>
      </c>
      <c r="AE608" s="259" t="str">
        <f t="shared" si="181"/>
        <v/>
      </c>
      <c r="AF608" s="259" t="str">
        <f t="shared" si="181"/>
        <v/>
      </c>
      <c r="AG608" s="259" t="str">
        <f t="shared" si="181"/>
        <v/>
      </c>
      <c r="AH608" s="259" t="str">
        <f t="shared" si="181"/>
        <v/>
      </c>
      <c r="AI608" s="259" t="str">
        <f t="shared" si="181"/>
        <v/>
      </c>
      <c r="AJ608" s="259" t="str">
        <f t="shared" si="181"/>
        <v/>
      </c>
      <c r="AK608" s="259" t="str">
        <f t="shared" si="181"/>
        <v/>
      </c>
      <c r="AL608" s="259" t="str">
        <f t="shared" si="181"/>
        <v/>
      </c>
      <c r="AM608" s="259" t="str">
        <f t="shared" si="181"/>
        <v/>
      </c>
      <c r="AN608" s="259" t="str">
        <f t="shared" si="181"/>
        <v/>
      </c>
      <c r="AO608" s="262" t="str">
        <f t="shared" si="181"/>
        <v/>
      </c>
    </row>
    <row r="609" spans="2:41" ht="12.45" customHeight="1" x14ac:dyDescent="0.3">
      <c r="B609" s="456"/>
      <c r="C609" s="430"/>
      <c r="D609" s="426" t="s">
        <v>110</v>
      </c>
      <c r="E609" s="264" t="s">
        <v>46</v>
      </c>
      <c r="F609" s="203" t="s">
        <v>38</v>
      </c>
      <c r="G609" s="247"/>
      <c r="H609" s="247"/>
      <c r="I609" s="256"/>
      <c r="J609" s="257"/>
      <c r="K609" s="257"/>
      <c r="L609" s="247"/>
      <c r="M609" s="247"/>
      <c r="N609" s="250"/>
      <c r="O609" s="251"/>
      <c r="P609" s="251"/>
      <c r="Q609" s="251"/>
      <c r="R609" s="251"/>
      <c r="S609" s="251"/>
      <c r="T609" s="251"/>
      <c r="U609" s="251"/>
      <c r="V609" s="251"/>
      <c r="W609" s="251"/>
      <c r="X609" s="249"/>
      <c r="Y609" s="254"/>
      <c r="Z609" s="249"/>
      <c r="AA609" s="249"/>
      <c r="AB609" s="254"/>
      <c r="AC609" s="249"/>
      <c r="AD609" s="252"/>
      <c r="AE609" s="258"/>
      <c r="AF609" s="249"/>
      <c r="AG609" s="249"/>
      <c r="AH609" s="249"/>
      <c r="AI609" s="249"/>
      <c r="AJ609" s="249"/>
      <c r="AK609" s="249"/>
      <c r="AL609" s="249"/>
      <c r="AM609" s="249"/>
      <c r="AN609" s="254"/>
      <c r="AO609" s="255"/>
    </row>
    <row r="610" spans="2:41" ht="12.45" customHeight="1" x14ac:dyDescent="0.3">
      <c r="B610" s="456"/>
      <c r="C610" s="430"/>
      <c r="D610" s="424"/>
      <c r="E610" s="245" t="s">
        <v>109</v>
      </c>
      <c r="F610" s="203" t="s">
        <v>38</v>
      </c>
      <c r="G610" s="246"/>
      <c r="H610" s="203"/>
      <c r="I610" s="231"/>
      <c r="J610" s="203"/>
      <c r="K610" s="218"/>
      <c r="L610" s="247"/>
      <c r="M610" s="247"/>
      <c r="N610" s="203"/>
      <c r="O610" s="236"/>
      <c r="P610" s="236"/>
      <c r="Q610" s="236"/>
      <c r="R610" s="236"/>
      <c r="S610" s="236"/>
      <c r="T610" s="236"/>
      <c r="U610" s="236"/>
      <c r="V610" s="236"/>
      <c r="W610" s="236"/>
      <c r="X610" s="236"/>
      <c r="Y610" s="240"/>
      <c r="Z610" s="236"/>
      <c r="AA610" s="236"/>
      <c r="AB610" s="240"/>
      <c r="AC610" s="249"/>
      <c r="AD610" s="252"/>
      <c r="AE610" s="253"/>
      <c r="AF610" s="236"/>
      <c r="AG610" s="249"/>
      <c r="AH610" s="249"/>
      <c r="AI610" s="249"/>
      <c r="AJ610" s="249"/>
      <c r="AK610" s="249"/>
      <c r="AL610" s="249"/>
      <c r="AM610" s="236"/>
      <c r="AN610" s="240"/>
      <c r="AO610" s="242"/>
    </row>
    <row r="611" spans="2:41" ht="12.45" customHeight="1" x14ac:dyDescent="0.3">
      <c r="B611" s="456"/>
      <c r="C611" s="430"/>
      <c r="D611" s="424"/>
      <c r="E611" s="243" t="s">
        <v>127</v>
      </c>
      <c r="F611" s="203" t="s">
        <v>38</v>
      </c>
      <c r="G611" s="202"/>
      <c r="H611" s="203"/>
      <c r="I611" s="203"/>
      <c r="J611" s="203"/>
      <c r="K611" s="218"/>
      <c r="L611" s="203"/>
      <c r="M611" s="203"/>
      <c r="N611" s="203"/>
      <c r="O611" s="236"/>
      <c r="P611" s="236"/>
      <c r="Q611" s="236"/>
      <c r="R611" s="236"/>
      <c r="S611" s="236"/>
      <c r="T611" s="236"/>
      <c r="U611" s="236"/>
      <c r="V611" s="236"/>
      <c r="W611" s="236"/>
      <c r="X611" s="236"/>
      <c r="Y611" s="240"/>
      <c r="Z611" s="236"/>
      <c r="AA611" s="236"/>
      <c r="AB611" s="240"/>
      <c r="AC611" s="236"/>
      <c r="AD611" s="237"/>
      <c r="AE611" s="263"/>
      <c r="AF611" s="236"/>
      <c r="AG611" s="236"/>
      <c r="AH611" s="236"/>
      <c r="AI611" s="236"/>
      <c r="AJ611" s="236"/>
      <c r="AK611" s="236"/>
      <c r="AL611" s="236"/>
      <c r="AM611" s="236"/>
      <c r="AN611" s="240"/>
      <c r="AO611" s="242"/>
    </row>
    <row r="612" spans="2:41" ht="12.45" customHeight="1" x14ac:dyDescent="0.3">
      <c r="B612" s="456"/>
      <c r="C612" s="430"/>
      <c r="D612" s="425"/>
      <c r="E612" s="188" t="s">
        <v>126</v>
      </c>
      <c r="F612" s="321" t="s">
        <v>38</v>
      </c>
      <c r="G612" s="259" t="str">
        <f>IF(AND(G609&lt;&gt;"",G610&lt;&gt;"",G611&lt;&gt;""),G609*G610*G611,"")</f>
        <v/>
      </c>
      <c r="H612" s="259" t="str">
        <f>IF(AND(H609&lt;&gt;"",H610&lt;&gt;"",H611&lt;&gt;""),H609*H610*H611,"")</f>
        <v/>
      </c>
      <c r="I612" s="259" t="str">
        <f t="shared" ref="I612:AO612" si="182">IF(AND(I609&lt;&gt;"",I610&lt;&gt;"",I611&lt;&gt;""),I609*I610*I611,"")</f>
        <v/>
      </c>
      <c r="J612" s="259" t="str">
        <f t="shared" si="182"/>
        <v/>
      </c>
      <c r="K612" s="259" t="str">
        <f t="shared" si="182"/>
        <v/>
      </c>
      <c r="L612" s="259" t="str">
        <f t="shared" si="182"/>
        <v/>
      </c>
      <c r="M612" s="259" t="str">
        <f t="shared" si="182"/>
        <v/>
      </c>
      <c r="N612" s="259" t="str">
        <f t="shared" si="182"/>
        <v/>
      </c>
      <c r="O612" s="259" t="str">
        <f t="shared" si="182"/>
        <v/>
      </c>
      <c r="P612" s="259" t="str">
        <f t="shared" si="182"/>
        <v/>
      </c>
      <c r="Q612" s="259" t="str">
        <f t="shared" si="182"/>
        <v/>
      </c>
      <c r="R612" s="259" t="str">
        <f t="shared" si="182"/>
        <v/>
      </c>
      <c r="S612" s="259" t="str">
        <f t="shared" si="182"/>
        <v/>
      </c>
      <c r="T612" s="259" t="str">
        <f t="shared" si="182"/>
        <v/>
      </c>
      <c r="U612" s="259" t="str">
        <f t="shared" si="182"/>
        <v/>
      </c>
      <c r="V612" s="259" t="str">
        <f t="shared" si="182"/>
        <v/>
      </c>
      <c r="W612" s="259" t="str">
        <f t="shared" si="182"/>
        <v/>
      </c>
      <c r="X612" s="259" t="str">
        <f t="shared" si="182"/>
        <v/>
      </c>
      <c r="Y612" s="259" t="str">
        <f t="shared" si="182"/>
        <v/>
      </c>
      <c r="Z612" s="259" t="str">
        <f t="shared" si="182"/>
        <v/>
      </c>
      <c r="AA612" s="259" t="str">
        <f t="shared" si="182"/>
        <v/>
      </c>
      <c r="AB612" s="259" t="str">
        <f t="shared" si="182"/>
        <v/>
      </c>
      <c r="AC612" s="259" t="str">
        <f t="shared" si="182"/>
        <v/>
      </c>
      <c r="AD612" s="259" t="str">
        <f t="shared" si="182"/>
        <v/>
      </c>
      <c r="AE612" s="259" t="str">
        <f t="shared" si="182"/>
        <v/>
      </c>
      <c r="AF612" s="259" t="str">
        <f t="shared" si="182"/>
        <v/>
      </c>
      <c r="AG612" s="259" t="str">
        <f t="shared" si="182"/>
        <v/>
      </c>
      <c r="AH612" s="259" t="str">
        <f t="shared" si="182"/>
        <v/>
      </c>
      <c r="AI612" s="259" t="str">
        <f t="shared" si="182"/>
        <v/>
      </c>
      <c r="AJ612" s="259" t="str">
        <f t="shared" si="182"/>
        <v/>
      </c>
      <c r="AK612" s="259" t="str">
        <f t="shared" si="182"/>
        <v/>
      </c>
      <c r="AL612" s="259" t="str">
        <f t="shared" si="182"/>
        <v/>
      </c>
      <c r="AM612" s="259" t="str">
        <f t="shared" si="182"/>
        <v/>
      </c>
      <c r="AN612" s="259" t="str">
        <f t="shared" si="182"/>
        <v/>
      </c>
      <c r="AO612" s="262" t="str">
        <f t="shared" si="182"/>
        <v/>
      </c>
    </row>
    <row r="613" spans="2:41" ht="12.45" customHeight="1" x14ac:dyDescent="0.3">
      <c r="B613" s="456"/>
      <c r="C613" s="430"/>
      <c r="D613" s="426" t="s">
        <v>110</v>
      </c>
      <c r="E613" s="264" t="s">
        <v>46</v>
      </c>
      <c r="F613" s="203" t="s">
        <v>38</v>
      </c>
      <c r="G613" s="247"/>
      <c r="H613" s="247"/>
      <c r="I613" s="256"/>
      <c r="J613" s="257"/>
      <c r="K613" s="257"/>
      <c r="L613" s="247"/>
      <c r="M613" s="247"/>
      <c r="N613" s="250"/>
      <c r="O613" s="251"/>
      <c r="P613" s="251"/>
      <c r="Q613" s="251"/>
      <c r="R613" s="251"/>
      <c r="S613" s="251"/>
      <c r="T613" s="251"/>
      <c r="U613" s="251"/>
      <c r="V613" s="251"/>
      <c r="W613" s="251"/>
      <c r="X613" s="249"/>
      <c r="Y613" s="254"/>
      <c r="Z613" s="249"/>
      <c r="AA613" s="249"/>
      <c r="AB613" s="254"/>
      <c r="AC613" s="249"/>
      <c r="AD613" s="252"/>
      <c r="AE613" s="258"/>
      <c r="AF613" s="249"/>
      <c r="AG613" s="249"/>
      <c r="AH613" s="249"/>
      <c r="AI613" s="249"/>
      <c r="AJ613" s="249"/>
      <c r="AK613" s="249"/>
      <c r="AL613" s="249"/>
      <c r="AM613" s="249"/>
      <c r="AN613" s="254"/>
      <c r="AO613" s="255"/>
    </row>
    <row r="614" spans="2:41" ht="12.45" customHeight="1" x14ac:dyDescent="0.3">
      <c r="B614" s="456"/>
      <c r="C614" s="430"/>
      <c r="D614" s="424"/>
      <c r="E614" s="245" t="s">
        <v>109</v>
      </c>
      <c r="F614" s="203" t="s">
        <v>38</v>
      </c>
      <c r="G614" s="246"/>
      <c r="H614" s="203"/>
      <c r="I614" s="231"/>
      <c r="J614" s="203"/>
      <c r="K614" s="218"/>
      <c r="L614" s="247"/>
      <c r="M614" s="247"/>
      <c r="N614" s="203"/>
      <c r="O614" s="236"/>
      <c r="P614" s="236"/>
      <c r="Q614" s="236"/>
      <c r="R614" s="236"/>
      <c r="S614" s="236"/>
      <c r="T614" s="236"/>
      <c r="U614" s="236"/>
      <c r="V614" s="236"/>
      <c r="W614" s="236"/>
      <c r="X614" s="236"/>
      <c r="Y614" s="240"/>
      <c r="Z614" s="236"/>
      <c r="AA614" s="236"/>
      <c r="AB614" s="240"/>
      <c r="AC614" s="249"/>
      <c r="AD614" s="252"/>
      <c r="AE614" s="253"/>
      <c r="AF614" s="236"/>
      <c r="AG614" s="249"/>
      <c r="AH614" s="249"/>
      <c r="AI614" s="249"/>
      <c r="AJ614" s="249"/>
      <c r="AK614" s="249"/>
      <c r="AL614" s="249"/>
      <c r="AM614" s="236"/>
      <c r="AN614" s="240"/>
      <c r="AO614" s="242"/>
    </row>
    <row r="615" spans="2:41" ht="12.45" customHeight="1" x14ac:dyDescent="0.3">
      <c r="B615" s="456"/>
      <c r="C615" s="430"/>
      <c r="D615" s="424"/>
      <c r="E615" s="243" t="s">
        <v>127</v>
      </c>
      <c r="F615" s="203" t="s">
        <v>38</v>
      </c>
      <c r="G615" s="202"/>
      <c r="H615" s="203"/>
      <c r="I615" s="203"/>
      <c r="J615" s="203"/>
      <c r="K615" s="218"/>
      <c r="L615" s="203"/>
      <c r="M615" s="203"/>
      <c r="N615" s="203"/>
      <c r="O615" s="236"/>
      <c r="P615" s="236"/>
      <c r="Q615" s="236"/>
      <c r="R615" s="236"/>
      <c r="S615" s="236"/>
      <c r="T615" s="236"/>
      <c r="U615" s="236"/>
      <c r="V615" s="236"/>
      <c r="W615" s="236"/>
      <c r="X615" s="236"/>
      <c r="Y615" s="240"/>
      <c r="Z615" s="236"/>
      <c r="AA615" s="236"/>
      <c r="AB615" s="240"/>
      <c r="AC615" s="236"/>
      <c r="AD615" s="237"/>
      <c r="AE615" s="263"/>
      <c r="AF615" s="236"/>
      <c r="AG615" s="236"/>
      <c r="AH615" s="236"/>
      <c r="AI615" s="236"/>
      <c r="AJ615" s="236"/>
      <c r="AK615" s="236"/>
      <c r="AL615" s="236"/>
      <c r="AM615" s="236"/>
      <c r="AN615" s="240"/>
      <c r="AO615" s="242"/>
    </row>
    <row r="616" spans="2:41" ht="12.45" customHeight="1" thickBot="1" x14ac:dyDescent="0.35">
      <c r="B616" s="456"/>
      <c r="C616" s="431"/>
      <c r="D616" s="428"/>
      <c r="E616" s="189" t="s">
        <v>126</v>
      </c>
      <c r="F616" s="321" t="s">
        <v>38</v>
      </c>
      <c r="G616" s="265" t="str">
        <f>IF(AND(G613&lt;&gt;"",G614&lt;&gt;"",G615&lt;&gt;""),G613*G614*G615,"")</f>
        <v/>
      </c>
      <c r="H616" s="265" t="str">
        <f>IF(AND(H613&lt;&gt;"",H614&lt;&gt;"",H615&lt;&gt;""),H613*H614*H615,"")</f>
        <v/>
      </c>
      <c r="I616" s="265" t="str">
        <f t="shared" ref="I616:M616" si="183">IF(AND(I613&lt;&gt;"",I614&lt;&gt;"",I615&lt;&gt;""),I613*I614*I615,"")</f>
        <v/>
      </c>
      <c r="J616" s="265" t="str">
        <f t="shared" si="183"/>
        <v/>
      </c>
      <c r="K616" s="265" t="str">
        <f t="shared" si="183"/>
        <v/>
      </c>
      <c r="L616" s="265" t="str">
        <f t="shared" si="183"/>
        <v/>
      </c>
      <c r="M616" s="265" t="str">
        <f t="shared" si="183"/>
        <v/>
      </c>
      <c r="N616" s="265" t="str">
        <f>IF(AND(N613&lt;&gt;"",N614&lt;&gt;"",N615&lt;&gt;""),N613*N614*N615,"")</f>
        <v/>
      </c>
      <c r="O616" s="265" t="str">
        <f t="shared" ref="O616:AO616" si="184">IF(AND(O613&lt;&gt;"",O614&lt;&gt;"",O615&lt;&gt;""),O613*O614*O615,"")</f>
        <v/>
      </c>
      <c r="P616" s="265" t="str">
        <f t="shared" si="184"/>
        <v/>
      </c>
      <c r="Q616" s="265" t="str">
        <f t="shared" si="184"/>
        <v/>
      </c>
      <c r="R616" s="265" t="str">
        <f t="shared" si="184"/>
        <v/>
      </c>
      <c r="S616" s="265" t="str">
        <f t="shared" si="184"/>
        <v/>
      </c>
      <c r="T616" s="265" t="str">
        <f t="shared" si="184"/>
        <v/>
      </c>
      <c r="U616" s="265" t="str">
        <f t="shared" si="184"/>
        <v/>
      </c>
      <c r="V616" s="265" t="str">
        <f t="shared" si="184"/>
        <v/>
      </c>
      <c r="W616" s="265" t="str">
        <f t="shared" si="184"/>
        <v/>
      </c>
      <c r="X616" s="265" t="str">
        <f t="shared" si="184"/>
        <v/>
      </c>
      <c r="Y616" s="265" t="str">
        <f t="shared" si="184"/>
        <v/>
      </c>
      <c r="Z616" s="265" t="str">
        <f t="shared" si="184"/>
        <v/>
      </c>
      <c r="AA616" s="265" t="str">
        <f t="shared" si="184"/>
        <v/>
      </c>
      <c r="AB616" s="265" t="str">
        <f t="shared" si="184"/>
        <v/>
      </c>
      <c r="AC616" s="265" t="str">
        <f t="shared" si="184"/>
        <v/>
      </c>
      <c r="AD616" s="265" t="str">
        <f t="shared" si="184"/>
        <v/>
      </c>
      <c r="AE616" s="265" t="str">
        <f t="shared" si="184"/>
        <v/>
      </c>
      <c r="AF616" s="265" t="str">
        <f t="shared" si="184"/>
        <v/>
      </c>
      <c r="AG616" s="265" t="str">
        <f t="shared" si="184"/>
        <v/>
      </c>
      <c r="AH616" s="265" t="str">
        <f t="shared" si="184"/>
        <v/>
      </c>
      <c r="AI616" s="265" t="str">
        <f t="shared" si="184"/>
        <v/>
      </c>
      <c r="AJ616" s="265" t="str">
        <f t="shared" si="184"/>
        <v/>
      </c>
      <c r="AK616" s="265" t="str">
        <f t="shared" si="184"/>
        <v/>
      </c>
      <c r="AL616" s="265" t="str">
        <f t="shared" si="184"/>
        <v/>
      </c>
      <c r="AM616" s="265" t="str">
        <f t="shared" si="184"/>
        <v/>
      </c>
      <c r="AN616" s="265" t="str">
        <f t="shared" si="184"/>
        <v/>
      </c>
      <c r="AO616" s="266" t="str">
        <f t="shared" si="184"/>
        <v/>
      </c>
    </row>
    <row r="617" spans="2:41" ht="12.45" customHeight="1" x14ac:dyDescent="0.3">
      <c r="B617" s="456"/>
      <c r="C617" s="422" t="s">
        <v>113</v>
      </c>
      <c r="D617" s="424" t="s">
        <v>115</v>
      </c>
      <c r="E617" s="219" t="s">
        <v>125</v>
      </c>
      <c r="F617" s="197" t="s">
        <v>38</v>
      </c>
      <c r="G617" s="197"/>
      <c r="H617" s="197"/>
      <c r="I617" s="197"/>
      <c r="J617" s="197"/>
      <c r="K617" s="197"/>
      <c r="L617" s="197"/>
      <c r="M617" s="197"/>
      <c r="N617" s="197"/>
      <c r="O617" s="197"/>
      <c r="P617" s="197"/>
      <c r="Q617" s="197"/>
      <c r="R617" s="197"/>
      <c r="S617" s="197"/>
      <c r="T617" s="197"/>
      <c r="U617" s="197"/>
      <c r="V617" s="197"/>
      <c r="W617" s="197"/>
      <c r="X617" s="197"/>
      <c r="Y617" s="197"/>
      <c r="Z617" s="197"/>
      <c r="AA617" s="197"/>
      <c r="AB617" s="197"/>
      <c r="AC617" s="197"/>
      <c r="AD617" s="197"/>
      <c r="AE617" s="197"/>
      <c r="AF617" s="197"/>
      <c r="AG617" s="197"/>
      <c r="AH617" s="197"/>
      <c r="AI617" s="197"/>
      <c r="AJ617" s="197"/>
      <c r="AK617" s="197"/>
      <c r="AL617" s="197"/>
      <c r="AM617" s="197"/>
      <c r="AN617" s="197"/>
      <c r="AO617" s="213"/>
    </row>
    <row r="618" spans="2:41" ht="12.45" customHeight="1" x14ac:dyDescent="0.3">
      <c r="B618" s="456"/>
      <c r="C618" s="422"/>
      <c r="D618" s="425"/>
      <c r="E618" s="220" t="s">
        <v>126</v>
      </c>
      <c r="F618" s="321" t="s">
        <v>38</v>
      </c>
      <c r="G618" s="198" t="str">
        <f>IF(G617&lt;&gt;"",G617*PRINCIPAL!$C$54,"")</f>
        <v/>
      </c>
      <c r="H618" s="198" t="str">
        <f>IF(H617&lt;&gt;"",H617*PRINCIPAL!$C$54,"")</f>
        <v/>
      </c>
      <c r="I618" s="198" t="str">
        <f>IF(I617&lt;&gt;"",I617*PRINCIPAL!$C$54,"")</f>
        <v/>
      </c>
      <c r="J618" s="198" t="str">
        <f>IF(J617&lt;&gt;"",J617*PRINCIPAL!$C$54,"")</f>
        <v/>
      </c>
      <c r="K618" s="198" t="str">
        <f>IF(K617&lt;&gt;"",K617*PRINCIPAL!$C$54,"")</f>
        <v/>
      </c>
      <c r="L618" s="198" t="str">
        <f>IF(L617&lt;&gt;"",L617*PRINCIPAL!$C$54,"")</f>
        <v/>
      </c>
      <c r="M618" s="198" t="str">
        <f>IF(M617&lt;&gt;"",M617*PRINCIPAL!$C$54,"")</f>
        <v/>
      </c>
      <c r="N618" s="198" t="str">
        <f>IF(N617&lt;&gt;"",N617*PRINCIPAL!$C$54,"")</f>
        <v/>
      </c>
      <c r="O618" s="198" t="str">
        <f>IF(O617&lt;&gt;"",O617*PRINCIPAL!$C$54,"")</f>
        <v/>
      </c>
      <c r="P618" s="198" t="str">
        <f>IF(P617&lt;&gt;"",P617*PRINCIPAL!$C$54,"")</f>
        <v/>
      </c>
      <c r="Q618" s="198" t="str">
        <f>IF(Q617&lt;&gt;"",Q617*PRINCIPAL!$C$54,"")</f>
        <v/>
      </c>
      <c r="R618" s="198" t="str">
        <f>IF(R617&lt;&gt;"",R617*PRINCIPAL!$C$54,"")</f>
        <v/>
      </c>
      <c r="S618" s="198" t="str">
        <f>IF(S617&lt;&gt;"",S617*PRINCIPAL!$C$54,"")</f>
        <v/>
      </c>
      <c r="T618" s="198" t="str">
        <f>IF(T617&lt;&gt;"",T617*PRINCIPAL!$C$54,"")</f>
        <v/>
      </c>
      <c r="U618" s="198" t="str">
        <f>IF(U617&lt;&gt;"",U617*PRINCIPAL!$C$54,"")</f>
        <v/>
      </c>
      <c r="V618" s="198" t="str">
        <f>IF(V617&lt;&gt;"",V617*PRINCIPAL!$C$54,"")</f>
        <v/>
      </c>
      <c r="W618" s="198" t="str">
        <f>IF(W617&lt;&gt;"",W617*PRINCIPAL!$C$54,"")</f>
        <v/>
      </c>
      <c r="X618" s="198" t="str">
        <f>IF(X617&lt;&gt;"",X617*PRINCIPAL!$C$54,"")</f>
        <v/>
      </c>
      <c r="Y618" s="198" t="str">
        <f>IF(Y617&lt;&gt;"",Y617*PRINCIPAL!$C$54,"")</f>
        <v/>
      </c>
      <c r="Z618" s="198" t="str">
        <f>IF(Z617&lt;&gt;"",Z617*PRINCIPAL!$C$54,"")</f>
        <v/>
      </c>
      <c r="AA618" s="198" t="str">
        <f>IF(AA617&lt;&gt;"",AA617*PRINCIPAL!$C$54,"")</f>
        <v/>
      </c>
      <c r="AB618" s="198" t="str">
        <f>IF(AB617&lt;&gt;"",AB617*PRINCIPAL!$C$54,"")</f>
        <v/>
      </c>
      <c r="AC618" s="198" t="str">
        <f>IF(AC617&lt;&gt;"",AC617*PRINCIPAL!$C$54,"")</f>
        <v/>
      </c>
      <c r="AD618" s="198" t="str">
        <f>IF(AD617&lt;&gt;"",AD617*PRINCIPAL!$C$54,"")</f>
        <v/>
      </c>
      <c r="AE618" s="198" t="str">
        <f>IF(AE617&lt;&gt;"",AE617*PRINCIPAL!$C$54,"")</f>
        <v/>
      </c>
      <c r="AF618" s="198" t="str">
        <f>IF(AF617&lt;&gt;"",AF617*PRINCIPAL!$C$54,"")</f>
        <v/>
      </c>
      <c r="AG618" s="198" t="str">
        <f>IF(AG617&lt;&gt;"",AG617*PRINCIPAL!$C$54,"")</f>
        <v/>
      </c>
      <c r="AH618" s="198" t="str">
        <f>IF(AH617&lt;&gt;"",AH617*PRINCIPAL!$C$54,"")</f>
        <v/>
      </c>
      <c r="AI618" s="198" t="str">
        <f>IF(AI617&lt;&gt;"",AI617*PRINCIPAL!$C$54,"")</f>
        <v/>
      </c>
      <c r="AJ618" s="198" t="str">
        <f>IF(AJ617&lt;&gt;"",AJ617*PRINCIPAL!$C$54,"")</f>
        <v/>
      </c>
      <c r="AK618" s="198" t="str">
        <f>IF(AK617&lt;&gt;"",AK617*PRINCIPAL!$C$54,"")</f>
        <v/>
      </c>
      <c r="AL618" s="198" t="str">
        <f>IF(AL617&lt;&gt;"",AL617*PRINCIPAL!$C$54,"")</f>
        <v/>
      </c>
      <c r="AM618" s="198" t="str">
        <f>IF(AM617&lt;&gt;"",AM617*PRINCIPAL!$C$54,"")</f>
        <v/>
      </c>
      <c r="AN618" s="198" t="str">
        <f>IF(AN617&lt;&gt;"",AN617*PRINCIPAL!$C$54,"")</f>
        <v/>
      </c>
      <c r="AO618" s="290" t="str">
        <f>IF(AO617&lt;&gt;"",AO617*PRINCIPAL!$C$54,"")</f>
        <v/>
      </c>
    </row>
    <row r="619" spans="2:41" ht="12.45" customHeight="1" x14ac:dyDescent="0.3">
      <c r="B619" s="456"/>
      <c r="C619" s="422"/>
      <c r="D619" s="426" t="s">
        <v>115</v>
      </c>
      <c r="E619" s="222" t="s">
        <v>125</v>
      </c>
      <c r="F619" s="203" t="s">
        <v>38</v>
      </c>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14"/>
    </row>
    <row r="620" spans="2:41" ht="12.45" customHeight="1" x14ac:dyDescent="0.3">
      <c r="B620" s="456"/>
      <c r="C620" s="422"/>
      <c r="D620" s="425"/>
      <c r="E620" s="220" t="s">
        <v>126</v>
      </c>
      <c r="F620" s="321" t="s">
        <v>38</v>
      </c>
      <c r="G620" s="204" t="str">
        <f>IF(G619&lt;&gt;"",G619*PRINCIPAL!$C$54,"")</f>
        <v/>
      </c>
      <c r="H620" s="204" t="str">
        <f>IF(H619&lt;&gt;"",H619*PRINCIPAL!$C$54,"")</f>
        <v/>
      </c>
      <c r="I620" s="204" t="str">
        <f>IF(I619&lt;&gt;"",I619*PRINCIPAL!$C$54,"")</f>
        <v/>
      </c>
      <c r="J620" s="204" t="str">
        <f>IF(J619&lt;&gt;"",J619*PRINCIPAL!$C$54,"")</f>
        <v/>
      </c>
      <c r="K620" s="204" t="str">
        <f>IF(K619&lt;&gt;"",K619*PRINCIPAL!$C$54,"")</f>
        <v/>
      </c>
      <c r="L620" s="204" t="str">
        <f>IF(L619&lt;&gt;"",L619*PRINCIPAL!$C$54,"")</f>
        <v/>
      </c>
      <c r="M620" s="204" t="str">
        <f>IF(M619&lt;&gt;"",M619*PRINCIPAL!$C$54,"")</f>
        <v/>
      </c>
      <c r="N620" s="204" t="str">
        <f>IF(N619&lt;&gt;"",N619*PRINCIPAL!$C$54,"")</f>
        <v/>
      </c>
      <c r="O620" s="204" t="str">
        <f>IF(O619&lt;&gt;"",O619*PRINCIPAL!$C$54,"")</f>
        <v/>
      </c>
      <c r="P620" s="204" t="str">
        <f>IF(P619&lt;&gt;"",P619*PRINCIPAL!$C$54,"")</f>
        <v/>
      </c>
      <c r="Q620" s="204" t="str">
        <f>IF(Q619&lt;&gt;"",Q619*PRINCIPAL!$C$54,"")</f>
        <v/>
      </c>
      <c r="R620" s="204" t="str">
        <f>IF(R619&lt;&gt;"",R619*PRINCIPAL!$C$54,"")</f>
        <v/>
      </c>
      <c r="S620" s="204" t="str">
        <f>IF(S619&lt;&gt;"",S619*PRINCIPAL!$C$54,"")</f>
        <v/>
      </c>
      <c r="T620" s="204" t="str">
        <f>IF(T619&lt;&gt;"",T619*PRINCIPAL!$C$54,"")</f>
        <v/>
      </c>
      <c r="U620" s="204" t="str">
        <f>IF(U619&lt;&gt;"",U619*PRINCIPAL!$C$54,"")</f>
        <v/>
      </c>
      <c r="V620" s="204" t="str">
        <f>IF(V619&lt;&gt;"",V619*PRINCIPAL!$C$54,"")</f>
        <v/>
      </c>
      <c r="W620" s="204" t="str">
        <f>IF(W619&lt;&gt;"",W619*PRINCIPAL!$C$54,"")</f>
        <v/>
      </c>
      <c r="X620" s="204" t="str">
        <f>IF(X619&lt;&gt;"",X619*PRINCIPAL!$C$54,"")</f>
        <v/>
      </c>
      <c r="Y620" s="204" t="str">
        <f>IF(Y619&lt;&gt;"",Y619*PRINCIPAL!$C$54,"")</f>
        <v/>
      </c>
      <c r="Z620" s="204" t="str">
        <f>IF(Z619&lt;&gt;"",Z619*PRINCIPAL!$C$54,"")</f>
        <v/>
      </c>
      <c r="AA620" s="204" t="str">
        <f>IF(AA619&lt;&gt;"",AA619*PRINCIPAL!$C$54,"")</f>
        <v/>
      </c>
      <c r="AB620" s="204" t="str">
        <f>IF(AB619&lt;&gt;"",AB619*PRINCIPAL!$C$54,"")</f>
        <v/>
      </c>
      <c r="AC620" s="204" t="str">
        <f>IF(AC619&lt;&gt;"",AC619*PRINCIPAL!$C$54,"")</f>
        <v/>
      </c>
      <c r="AD620" s="204" t="str">
        <f>IF(AD619&lt;&gt;"",AD619*PRINCIPAL!$C$54,"")</f>
        <v/>
      </c>
      <c r="AE620" s="204" t="str">
        <f>IF(AE619&lt;&gt;"",AE619*PRINCIPAL!$C$54,"")</f>
        <v/>
      </c>
      <c r="AF620" s="204" t="str">
        <f>IF(AF619&lt;&gt;"",AF619*PRINCIPAL!$C$54,"")</f>
        <v/>
      </c>
      <c r="AG620" s="204" t="str">
        <f>IF(AG619&lt;&gt;"",AG619*PRINCIPAL!$C$54,"")</f>
        <v/>
      </c>
      <c r="AH620" s="204" t="str">
        <f>IF(AH619&lt;&gt;"",AH619*PRINCIPAL!$C$54,"")</f>
        <v/>
      </c>
      <c r="AI620" s="204" t="str">
        <f>IF(AI619&lt;&gt;"",AI619*PRINCIPAL!$C$54,"")</f>
        <v/>
      </c>
      <c r="AJ620" s="204" t="str">
        <f>IF(AJ619&lt;&gt;"",AJ619*PRINCIPAL!$C$54,"")</f>
        <v/>
      </c>
      <c r="AK620" s="204" t="str">
        <f>IF(AK619&lt;&gt;"",AK619*PRINCIPAL!$C$54,"")</f>
        <v/>
      </c>
      <c r="AL620" s="204" t="str">
        <f>IF(AL619&lt;&gt;"",AL619*PRINCIPAL!$C$54,"")</f>
        <v/>
      </c>
      <c r="AM620" s="204" t="str">
        <f>IF(AM619&lt;&gt;"",AM619*PRINCIPAL!$C$54,"")</f>
        <v/>
      </c>
      <c r="AN620" s="204" t="str">
        <f>IF(AN619&lt;&gt;"",AN619*PRINCIPAL!$C$54,"")</f>
        <v/>
      </c>
      <c r="AO620" s="210" t="str">
        <f>IF(AO619&lt;&gt;"",AO619*PRINCIPAL!$C$54,"")</f>
        <v/>
      </c>
    </row>
    <row r="621" spans="2:41" ht="12.45" customHeight="1" x14ac:dyDescent="0.3">
      <c r="B621" s="456"/>
      <c r="C621" s="422"/>
      <c r="D621" s="426" t="s">
        <v>115</v>
      </c>
      <c r="E621" s="222" t="s">
        <v>125</v>
      </c>
      <c r="F621" s="203" t="s">
        <v>38</v>
      </c>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14"/>
    </row>
    <row r="622" spans="2:41" ht="12.45" customHeight="1" x14ac:dyDescent="0.3">
      <c r="B622" s="456"/>
      <c r="C622" s="422"/>
      <c r="D622" s="425"/>
      <c r="E622" s="220" t="s">
        <v>126</v>
      </c>
      <c r="F622" s="321" t="s">
        <v>38</v>
      </c>
      <c r="G622" s="204" t="str">
        <f>IF(G621&lt;&gt;"",G621*PRINCIPAL!$C$54,"")</f>
        <v/>
      </c>
      <c r="H622" s="204" t="str">
        <f>IF(H621&lt;&gt;"",H621*PRINCIPAL!$C$54,"")</f>
        <v/>
      </c>
      <c r="I622" s="204" t="str">
        <f>IF(I621&lt;&gt;"",I621*PRINCIPAL!$C$54,"")</f>
        <v/>
      </c>
      <c r="J622" s="204" t="str">
        <f>IF(J621&lt;&gt;"",J621*PRINCIPAL!$C$54,"")</f>
        <v/>
      </c>
      <c r="K622" s="204" t="str">
        <f>IF(K621&lt;&gt;"",K621*PRINCIPAL!$C$54,"")</f>
        <v/>
      </c>
      <c r="L622" s="204" t="str">
        <f>IF(L621&lt;&gt;"",L621*PRINCIPAL!$C$54,"")</f>
        <v/>
      </c>
      <c r="M622" s="204" t="str">
        <f>IF(M621&lt;&gt;"",M621*PRINCIPAL!$C$54,"")</f>
        <v/>
      </c>
      <c r="N622" s="204" t="str">
        <f>IF(N621&lt;&gt;"",N621*PRINCIPAL!$C$54,"")</f>
        <v/>
      </c>
      <c r="O622" s="204" t="str">
        <f>IF(O621&lt;&gt;"",O621*PRINCIPAL!$C$54,"")</f>
        <v/>
      </c>
      <c r="P622" s="204" t="str">
        <f>IF(P621&lt;&gt;"",P621*PRINCIPAL!$C$54,"")</f>
        <v/>
      </c>
      <c r="Q622" s="204" t="str">
        <f>IF(Q621&lt;&gt;"",Q621*PRINCIPAL!$C$54,"")</f>
        <v/>
      </c>
      <c r="R622" s="204" t="str">
        <f>IF(R621&lt;&gt;"",R621*PRINCIPAL!$C$54,"")</f>
        <v/>
      </c>
      <c r="S622" s="204" t="str">
        <f>IF(S621&lt;&gt;"",S621*PRINCIPAL!$C$54,"")</f>
        <v/>
      </c>
      <c r="T622" s="204" t="str">
        <f>IF(T621&lt;&gt;"",T621*PRINCIPAL!$C$54,"")</f>
        <v/>
      </c>
      <c r="U622" s="204" t="str">
        <f>IF(U621&lt;&gt;"",U621*PRINCIPAL!$C$54,"")</f>
        <v/>
      </c>
      <c r="V622" s="204" t="str">
        <f>IF(V621&lt;&gt;"",V621*PRINCIPAL!$C$54,"")</f>
        <v/>
      </c>
      <c r="W622" s="204" t="str">
        <f>IF(W621&lt;&gt;"",W621*PRINCIPAL!$C$54,"")</f>
        <v/>
      </c>
      <c r="X622" s="204" t="str">
        <f>IF(X621&lt;&gt;"",X621*PRINCIPAL!$C$54,"")</f>
        <v/>
      </c>
      <c r="Y622" s="204" t="str">
        <f>IF(Y621&lt;&gt;"",Y621*PRINCIPAL!$C$54,"")</f>
        <v/>
      </c>
      <c r="Z622" s="204" t="str">
        <f>IF(Z621&lt;&gt;"",Z621*PRINCIPAL!$C$54,"")</f>
        <v/>
      </c>
      <c r="AA622" s="204" t="str">
        <f>IF(AA621&lt;&gt;"",AA621*PRINCIPAL!$C$54,"")</f>
        <v/>
      </c>
      <c r="AB622" s="204" t="str">
        <f>IF(AB621&lt;&gt;"",AB621*PRINCIPAL!$C$54,"")</f>
        <v/>
      </c>
      <c r="AC622" s="204" t="str">
        <f>IF(AC621&lt;&gt;"",AC621*PRINCIPAL!$C$54,"")</f>
        <v/>
      </c>
      <c r="AD622" s="204" t="str">
        <f>IF(AD621&lt;&gt;"",AD621*PRINCIPAL!$C$54,"")</f>
        <v/>
      </c>
      <c r="AE622" s="204" t="str">
        <f>IF(AE621&lt;&gt;"",AE621*PRINCIPAL!$C$54,"")</f>
        <v/>
      </c>
      <c r="AF622" s="204" t="str">
        <f>IF(AF621&lt;&gt;"",AF621*PRINCIPAL!$C$54,"")</f>
        <v/>
      </c>
      <c r="AG622" s="204" t="str">
        <f>IF(AG621&lt;&gt;"",AG621*PRINCIPAL!$C$54,"")</f>
        <v/>
      </c>
      <c r="AH622" s="204" t="str">
        <f>IF(AH621&lt;&gt;"",AH621*PRINCIPAL!$C$54,"")</f>
        <v/>
      </c>
      <c r="AI622" s="204" t="str">
        <f>IF(AI621&lt;&gt;"",AI621*PRINCIPAL!$C$54,"")</f>
        <v/>
      </c>
      <c r="AJ622" s="204" t="str">
        <f>IF(AJ621&lt;&gt;"",AJ621*PRINCIPAL!$C$54,"")</f>
        <v/>
      </c>
      <c r="AK622" s="204" t="str">
        <f>IF(AK621&lt;&gt;"",AK621*PRINCIPAL!$C$54,"")</f>
        <v/>
      </c>
      <c r="AL622" s="204" t="str">
        <f>IF(AL621&lt;&gt;"",AL621*PRINCIPAL!$C$54,"")</f>
        <v/>
      </c>
      <c r="AM622" s="204" t="str">
        <f>IF(AM621&lt;&gt;"",AM621*PRINCIPAL!$C$54,"")</f>
        <v/>
      </c>
      <c r="AN622" s="204" t="str">
        <f>IF(AN621&lt;&gt;"",AN621*PRINCIPAL!$C$54,"")</f>
        <v/>
      </c>
      <c r="AO622" s="210" t="str">
        <f>IF(AO621&lt;&gt;"",AO621*PRINCIPAL!$C$54,"")</f>
        <v/>
      </c>
    </row>
    <row r="623" spans="2:41" ht="12.45" customHeight="1" x14ac:dyDescent="0.3">
      <c r="B623" s="456"/>
      <c r="C623" s="422"/>
      <c r="D623" s="426" t="s">
        <v>115</v>
      </c>
      <c r="E623" s="222" t="s">
        <v>125</v>
      </c>
      <c r="F623" s="203" t="s">
        <v>38</v>
      </c>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14"/>
    </row>
    <row r="624" spans="2:41" ht="12.45" customHeight="1" x14ac:dyDescent="0.3">
      <c r="B624" s="456"/>
      <c r="C624" s="422"/>
      <c r="D624" s="425"/>
      <c r="E624" s="220" t="s">
        <v>126</v>
      </c>
      <c r="F624" s="321" t="s">
        <v>38</v>
      </c>
      <c r="G624" s="204" t="str">
        <f>IF(G623&lt;&gt;"",G623*PRINCIPAL!$C$54,"")</f>
        <v/>
      </c>
      <c r="H624" s="204" t="str">
        <f>IF(H623&lt;&gt;"",H623*PRINCIPAL!$C$54,"")</f>
        <v/>
      </c>
      <c r="I624" s="204" t="str">
        <f>IF(I623&lt;&gt;"",I623*PRINCIPAL!$C$54,"")</f>
        <v/>
      </c>
      <c r="J624" s="204" t="str">
        <f>IF(J623&lt;&gt;"",J623*PRINCIPAL!$C$54,"")</f>
        <v/>
      </c>
      <c r="K624" s="204" t="str">
        <f>IF(K623&lt;&gt;"",K623*PRINCIPAL!$C$54,"")</f>
        <v/>
      </c>
      <c r="L624" s="204" t="str">
        <f>IF(L623&lt;&gt;"",L623*PRINCIPAL!$C$54,"")</f>
        <v/>
      </c>
      <c r="M624" s="204" t="str">
        <f>IF(M623&lt;&gt;"",M623*PRINCIPAL!$C$54,"")</f>
        <v/>
      </c>
      <c r="N624" s="204" t="str">
        <f>IF(N623&lt;&gt;"",N623*PRINCIPAL!$C$54,"")</f>
        <v/>
      </c>
      <c r="O624" s="204" t="str">
        <f>IF(O623&lt;&gt;"",O623*PRINCIPAL!$C$54,"")</f>
        <v/>
      </c>
      <c r="P624" s="204" t="str">
        <f>IF(P623&lt;&gt;"",P623*PRINCIPAL!$C$54,"")</f>
        <v/>
      </c>
      <c r="Q624" s="204" t="str">
        <f>IF(Q623&lt;&gt;"",Q623*PRINCIPAL!$C$54,"")</f>
        <v/>
      </c>
      <c r="R624" s="204" t="str">
        <f>IF(R623&lt;&gt;"",R623*PRINCIPAL!$C$54,"")</f>
        <v/>
      </c>
      <c r="S624" s="204" t="str">
        <f>IF(S623&lt;&gt;"",S623*PRINCIPAL!$C$54,"")</f>
        <v/>
      </c>
      <c r="T624" s="204" t="str">
        <f>IF(T623&lt;&gt;"",T623*PRINCIPAL!$C$54,"")</f>
        <v/>
      </c>
      <c r="U624" s="204" t="str">
        <f>IF(U623&lt;&gt;"",U623*PRINCIPAL!$C$54,"")</f>
        <v/>
      </c>
      <c r="V624" s="204" t="str">
        <f>IF(V623&lt;&gt;"",V623*PRINCIPAL!$C$54,"")</f>
        <v/>
      </c>
      <c r="W624" s="204" t="str">
        <f>IF(W623&lt;&gt;"",W623*PRINCIPAL!$C$54,"")</f>
        <v/>
      </c>
      <c r="X624" s="204" t="str">
        <f>IF(X623&lt;&gt;"",X623*PRINCIPAL!$C$54,"")</f>
        <v/>
      </c>
      <c r="Y624" s="204" t="str">
        <f>IF(Y623&lt;&gt;"",Y623*PRINCIPAL!$C$54,"")</f>
        <v/>
      </c>
      <c r="Z624" s="204" t="str">
        <f>IF(Z623&lt;&gt;"",Z623*PRINCIPAL!$C$54,"")</f>
        <v/>
      </c>
      <c r="AA624" s="204" t="str">
        <f>IF(AA623&lt;&gt;"",AA623*PRINCIPAL!$C$54,"")</f>
        <v/>
      </c>
      <c r="AB624" s="204" t="str">
        <f>IF(AB623&lt;&gt;"",AB623*PRINCIPAL!$C$54,"")</f>
        <v/>
      </c>
      <c r="AC624" s="204" t="str">
        <f>IF(AC623&lt;&gt;"",AC623*PRINCIPAL!$C$54,"")</f>
        <v/>
      </c>
      <c r="AD624" s="204" t="str">
        <f>IF(AD623&lt;&gt;"",AD623*PRINCIPAL!$C$54,"")</f>
        <v/>
      </c>
      <c r="AE624" s="204" t="str">
        <f>IF(AE623&lt;&gt;"",AE623*PRINCIPAL!$C$54,"")</f>
        <v/>
      </c>
      <c r="AF624" s="204" t="str">
        <f>IF(AF623&lt;&gt;"",AF623*PRINCIPAL!$C$54,"")</f>
        <v/>
      </c>
      <c r="AG624" s="204" t="str">
        <f>IF(AG623&lt;&gt;"",AG623*PRINCIPAL!$C$54,"")</f>
        <v/>
      </c>
      <c r="AH624" s="204" t="str">
        <f>IF(AH623&lt;&gt;"",AH623*PRINCIPAL!$C$54,"")</f>
        <v/>
      </c>
      <c r="AI624" s="204" t="str">
        <f>IF(AI623&lt;&gt;"",AI623*PRINCIPAL!$C$54,"")</f>
        <v/>
      </c>
      <c r="AJ624" s="204" t="str">
        <f>IF(AJ623&lt;&gt;"",AJ623*PRINCIPAL!$C$54,"")</f>
        <v/>
      </c>
      <c r="AK624" s="204" t="str">
        <f>IF(AK623&lt;&gt;"",AK623*PRINCIPAL!$C$54,"")</f>
        <v/>
      </c>
      <c r="AL624" s="204" t="str">
        <f>IF(AL623&lt;&gt;"",AL623*PRINCIPAL!$C$54,"")</f>
        <v/>
      </c>
      <c r="AM624" s="204" t="str">
        <f>IF(AM623&lt;&gt;"",AM623*PRINCIPAL!$C$54,"")</f>
        <v/>
      </c>
      <c r="AN624" s="204" t="str">
        <f>IF(AN623&lt;&gt;"",AN623*PRINCIPAL!$C$54,"")</f>
        <v/>
      </c>
      <c r="AO624" s="210" t="str">
        <f>IF(AO623&lt;&gt;"",AO623*PRINCIPAL!$C$54,"")</f>
        <v/>
      </c>
    </row>
    <row r="625" spans="2:41" ht="12.45" customHeight="1" x14ac:dyDescent="0.3">
      <c r="B625" s="456"/>
      <c r="C625" s="422"/>
      <c r="D625" s="426" t="s">
        <v>115</v>
      </c>
      <c r="E625" s="222" t="s">
        <v>125</v>
      </c>
      <c r="F625" s="203" t="s">
        <v>38</v>
      </c>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14"/>
    </row>
    <row r="626" spans="2:41" ht="12.45" customHeight="1" thickBot="1" x14ac:dyDescent="0.35">
      <c r="B626" s="457"/>
      <c r="C626" s="423"/>
      <c r="D626" s="427"/>
      <c r="E626" s="291" t="s">
        <v>126</v>
      </c>
      <c r="F626" s="323" t="s">
        <v>38</v>
      </c>
      <c r="G626" s="288" t="str">
        <f>IF(G625&lt;&gt;"",G625*PRINCIPAL!$C$54,"")</f>
        <v/>
      </c>
      <c r="H626" s="288" t="str">
        <f>IF(H625&lt;&gt;"",H625*PRINCIPAL!$C$54,"")</f>
        <v/>
      </c>
      <c r="I626" s="288" t="str">
        <f>IF(I625&lt;&gt;"",I625*PRINCIPAL!$C$54,"")</f>
        <v/>
      </c>
      <c r="J626" s="288" t="str">
        <f>IF(J625&lt;&gt;"",J625*PRINCIPAL!$C$54,"")</f>
        <v/>
      </c>
      <c r="K626" s="288" t="str">
        <f>IF(K625&lt;&gt;"",K625*PRINCIPAL!$C$54,"")</f>
        <v/>
      </c>
      <c r="L626" s="288" t="str">
        <f>IF(L625&lt;&gt;"",L625*PRINCIPAL!$C$54,"")</f>
        <v/>
      </c>
      <c r="M626" s="288" t="str">
        <f>IF(M625&lt;&gt;"",M625*PRINCIPAL!$C$54,"")</f>
        <v/>
      </c>
      <c r="N626" s="288" t="str">
        <f>IF(N625&lt;&gt;"",N625*PRINCIPAL!$C$54,"")</f>
        <v/>
      </c>
      <c r="O626" s="288" t="str">
        <f>IF(O625&lt;&gt;"",O625*PRINCIPAL!$C$54,"")</f>
        <v/>
      </c>
      <c r="P626" s="288" t="str">
        <f>IF(P625&lt;&gt;"",P625*PRINCIPAL!$C$54,"")</f>
        <v/>
      </c>
      <c r="Q626" s="288" t="str">
        <f>IF(Q625&lt;&gt;"",Q625*PRINCIPAL!$C$54,"")</f>
        <v/>
      </c>
      <c r="R626" s="288" t="str">
        <f>IF(R625&lt;&gt;"",R625*PRINCIPAL!$C$54,"")</f>
        <v/>
      </c>
      <c r="S626" s="288" t="str">
        <f>IF(S625&lt;&gt;"",S625*PRINCIPAL!$C$54,"")</f>
        <v/>
      </c>
      <c r="T626" s="288" t="str">
        <f>IF(T625&lt;&gt;"",T625*PRINCIPAL!$C$54,"")</f>
        <v/>
      </c>
      <c r="U626" s="288" t="str">
        <f>IF(U625&lt;&gt;"",U625*PRINCIPAL!$C$54,"")</f>
        <v/>
      </c>
      <c r="V626" s="288" t="str">
        <f>IF(V625&lt;&gt;"",V625*PRINCIPAL!$C$54,"")</f>
        <v/>
      </c>
      <c r="W626" s="288" t="str">
        <f>IF(W625&lt;&gt;"",W625*PRINCIPAL!$C$54,"")</f>
        <v/>
      </c>
      <c r="X626" s="288" t="str">
        <f>IF(X625&lt;&gt;"",X625*PRINCIPAL!$C$54,"")</f>
        <v/>
      </c>
      <c r="Y626" s="288" t="str">
        <f>IF(Y625&lt;&gt;"",Y625*PRINCIPAL!$C$54,"")</f>
        <v/>
      </c>
      <c r="Z626" s="288" t="str">
        <f>IF(Z625&lt;&gt;"",Z625*PRINCIPAL!$C$54,"")</f>
        <v/>
      </c>
      <c r="AA626" s="288" t="str">
        <f>IF(AA625&lt;&gt;"",AA625*PRINCIPAL!$C$54,"")</f>
        <v/>
      </c>
      <c r="AB626" s="288" t="str">
        <f>IF(AB625&lt;&gt;"",AB625*PRINCIPAL!$C$54,"")</f>
        <v/>
      </c>
      <c r="AC626" s="288" t="str">
        <f>IF(AC625&lt;&gt;"",AC625*PRINCIPAL!$C$54,"")</f>
        <v/>
      </c>
      <c r="AD626" s="288" t="str">
        <f>IF(AD625&lt;&gt;"",AD625*PRINCIPAL!$C$54,"")</f>
        <v/>
      </c>
      <c r="AE626" s="288" t="str">
        <f>IF(AE625&lt;&gt;"",AE625*PRINCIPAL!$C$54,"")</f>
        <v/>
      </c>
      <c r="AF626" s="288" t="str">
        <f>IF(AF625&lt;&gt;"",AF625*PRINCIPAL!$C$54,"")</f>
        <v/>
      </c>
      <c r="AG626" s="288" t="str">
        <f>IF(AG625&lt;&gt;"",AG625*PRINCIPAL!$C$54,"")</f>
        <v/>
      </c>
      <c r="AH626" s="288" t="str">
        <f>IF(AH625&lt;&gt;"",AH625*PRINCIPAL!$C$54,"")</f>
        <v/>
      </c>
      <c r="AI626" s="288" t="str">
        <f>IF(AI625&lt;&gt;"",AI625*PRINCIPAL!$C$54,"")</f>
        <v/>
      </c>
      <c r="AJ626" s="288" t="str">
        <f>IF(AJ625&lt;&gt;"",AJ625*PRINCIPAL!$C$54,"")</f>
        <v/>
      </c>
      <c r="AK626" s="288" t="str">
        <f>IF(AK625&lt;&gt;"",AK625*PRINCIPAL!$C$54,"")</f>
        <v/>
      </c>
      <c r="AL626" s="288" t="str">
        <f>IF(AL625&lt;&gt;"",AL625*PRINCIPAL!$C$54,"")</f>
        <v/>
      </c>
      <c r="AM626" s="288" t="str">
        <f>IF(AM625&lt;&gt;"",AM625*PRINCIPAL!$C$54,"")</f>
        <v/>
      </c>
      <c r="AN626" s="288" t="str">
        <f>IF(AN625&lt;&gt;"",AN625*PRINCIPAL!$C$54,"")</f>
        <v/>
      </c>
      <c r="AO626" s="289" t="str">
        <f>IF(AO625&lt;&gt;"",AO625*PRINCIPAL!$C$54,"")</f>
        <v/>
      </c>
    </row>
    <row r="627" spans="2:41" ht="12" customHeight="1" thickBot="1" x14ac:dyDescent="0.35"/>
    <row r="628" spans="2:41" ht="15" customHeight="1" thickBot="1" x14ac:dyDescent="0.35">
      <c r="B628" s="448" t="s">
        <v>15</v>
      </c>
      <c r="C628" s="449"/>
      <c r="D628" s="41" t="str">
        <f>IF(PRINCIPAL!B64&lt;&gt;"",PRINCIPAL!B64,"")</f>
        <v/>
      </c>
    </row>
    <row r="629" spans="2:41" ht="12" customHeight="1" thickBot="1" x14ac:dyDescent="0.35"/>
    <row r="630" spans="2:41" ht="12" customHeight="1" x14ac:dyDescent="0.3">
      <c r="B630" s="450" t="s">
        <v>120</v>
      </c>
      <c r="C630" s="451"/>
      <c r="D630" s="451"/>
      <c r="E630" s="451"/>
      <c r="F630" s="480" t="s">
        <v>144</v>
      </c>
      <c r="G630" s="433">
        <v>1</v>
      </c>
      <c r="H630" s="433">
        <v>2</v>
      </c>
      <c r="I630" s="433">
        <v>3</v>
      </c>
      <c r="J630" s="433">
        <v>4</v>
      </c>
      <c r="K630" s="433">
        <v>5</v>
      </c>
      <c r="L630" s="433">
        <v>6</v>
      </c>
      <c r="M630" s="433">
        <v>7</v>
      </c>
      <c r="N630" s="433">
        <v>8</v>
      </c>
      <c r="O630" s="433">
        <v>9</v>
      </c>
      <c r="P630" s="433">
        <v>10</v>
      </c>
      <c r="Q630" s="433">
        <v>11</v>
      </c>
      <c r="R630" s="433">
        <v>12</v>
      </c>
      <c r="S630" s="433">
        <v>13</v>
      </c>
      <c r="T630" s="433">
        <v>14</v>
      </c>
      <c r="U630" s="433">
        <v>15</v>
      </c>
      <c r="V630" s="433">
        <v>16</v>
      </c>
      <c r="W630" s="433">
        <v>17</v>
      </c>
      <c r="X630" s="433">
        <v>18</v>
      </c>
      <c r="Y630" s="433">
        <v>19</v>
      </c>
      <c r="Z630" s="433">
        <v>20</v>
      </c>
      <c r="AA630" s="433">
        <v>21</v>
      </c>
      <c r="AB630" s="433">
        <v>22</v>
      </c>
      <c r="AC630" s="433">
        <v>23</v>
      </c>
      <c r="AD630" s="433">
        <v>24</v>
      </c>
      <c r="AE630" s="433">
        <v>25</v>
      </c>
      <c r="AF630" s="433">
        <v>26</v>
      </c>
      <c r="AG630" s="433">
        <v>27</v>
      </c>
      <c r="AH630" s="433">
        <v>28</v>
      </c>
      <c r="AI630" s="433">
        <v>29</v>
      </c>
      <c r="AJ630" s="433">
        <v>30</v>
      </c>
      <c r="AK630" s="433">
        <v>31</v>
      </c>
      <c r="AL630" s="433">
        <v>32</v>
      </c>
      <c r="AM630" s="433">
        <v>33</v>
      </c>
      <c r="AN630" s="433">
        <v>34</v>
      </c>
      <c r="AO630" s="435">
        <v>35</v>
      </c>
    </row>
    <row r="631" spans="2:41" ht="12" customHeight="1" thickBot="1" x14ac:dyDescent="0.35">
      <c r="B631" s="452"/>
      <c r="C631" s="469"/>
      <c r="D631" s="469"/>
      <c r="E631" s="469"/>
      <c r="F631" s="481"/>
      <c r="G631" s="434"/>
      <c r="H631" s="434"/>
      <c r="I631" s="434"/>
      <c r="J631" s="434"/>
      <c r="K631" s="434"/>
      <c r="L631" s="434"/>
      <c r="M631" s="434"/>
      <c r="N631" s="434"/>
      <c r="O631" s="434"/>
      <c r="P631" s="434"/>
      <c r="Q631" s="434"/>
      <c r="R631" s="434"/>
      <c r="S631" s="434"/>
      <c r="T631" s="434"/>
      <c r="U631" s="434"/>
      <c r="V631" s="434"/>
      <c r="W631" s="434"/>
      <c r="X631" s="434"/>
      <c r="Y631" s="434"/>
      <c r="Z631" s="434"/>
      <c r="AA631" s="434"/>
      <c r="AB631" s="434"/>
      <c r="AC631" s="434"/>
      <c r="AD631" s="434"/>
      <c r="AE631" s="434"/>
      <c r="AF631" s="434"/>
      <c r="AG631" s="434"/>
      <c r="AH631" s="434"/>
      <c r="AI631" s="434"/>
      <c r="AJ631" s="434"/>
      <c r="AK631" s="434"/>
      <c r="AL631" s="434"/>
      <c r="AM631" s="434"/>
      <c r="AN631" s="434"/>
      <c r="AO631" s="436"/>
    </row>
    <row r="632" spans="2:41" ht="12.45" customHeight="1" x14ac:dyDescent="0.3">
      <c r="B632" s="437" t="s">
        <v>107</v>
      </c>
      <c r="C632" s="439" t="s">
        <v>104</v>
      </c>
      <c r="D632" s="441" t="s">
        <v>112</v>
      </c>
      <c r="E632" s="227" t="s">
        <v>125</v>
      </c>
      <c r="F632" s="197"/>
      <c r="G632" s="230"/>
      <c r="H632" s="230"/>
      <c r="I632" s="230"/>
      <c r="J632" s="230"/>
      <c r="K632" s="230"/>
      <c r="L632" s="230"/>
      <c r="M632" s="230"/>
      <c r="N632" s="230"/>
      <c r="O632" s="230"/>
      <c r="P632" s="230"/>
      <c r="Q632" s="230"/>
      <c r="R632" s="230"/>
      <c r="S632" s="230"/>
      <c r="T632" s="230"/>
      <c r="U632" s="230"/>
      <c r="V632" s="230"/>
      <c r="W632" s="230"/>
      <c r="X632" s="230"/>
      <c r="Y632" s="230"/>
      <c r="Z632" s="230"/>
      <c r="AA632" s="230"/>
      <c r="AB632" s="230"/>
      <c r="AC632" s="230"/>
      <c r="AD632" s="230"/>
      <c r="AE632" s="230"/>
      <c r="AF632" s="230"/>
      <c r="AG632" s="230"/>
      <c r="AH632" s="230"/>
      <c r="AI632" s="230"/>
      <c r="AJ632" s="230"/>
      <c r="AK632" s="230"/>
      <c r="AL632" s="230"/>
      <c r="AM632" s="230"/>
      <c r="AN632" s="230"/>
      <c r="AO632" s="278"/>
    </row>
    <row r="633" spans="2:41" ht="12.45" customHeight="1" x14ac:dyDescent="0.3">
      <c r="B633" s="438"/>
      <c r="C633" s="440"/>
      <c r="D633" s="442"/>
      <c r="E633" s="220" t="s">
        <v>126</v>
      </c>
      <c r="F633" s="198" t="str">
        <f>IF(F632&lt;&gt;"",F632*PRINCIPAL!$C$14,"")</f>
        <v/>
      </c>
      <c r="G633" s="198" t="str">
        <f>IF(G632&lt;&gt;"",G632*PRINCIPAL!$C$64,"")</f>
        <v/>
      </c>
      <c r="H633" s="198" t="str">
        <f>IF(H632&lt;&gt;"",H632*PRINCIPAL!$C$64,"")</f>
        <v/>
      </c>
      <c r="I633" s="198" t="str">
        <f>IF(I632&lt;&gt;"",I632*PRINCIPAL!$C$64,"")</f>
        <v/>
      </c>
      <c r="J633" s="198" t="str">
        <f>IF(J632&lt;&gt;"",J632*PRINCIPAL!$C$64,"")</f>
        <v/>
      </c>
      <c r="K633" s="198" t="str">
        <f>IF(K632&lt;&gt;"",K632*PRINCIPAL!$C$64,"")</f>
        <v/>
      </c>
      <c r="L633" s="198" t="str">
        <f>IF(L632&lt;&gt;"",L632*PRINCIPAL!$C$64,"")</f>
        <v/>
      </c>
      <c r="M633" s="198" t="str">
        <f>IF(M632&lt;&gt;"",M632*PRINCIPAL!$C$64,"")</f>
        <v/>
      </c>
      <c r="N633" s="198" t="str">
        <f>IF(N632&lt;&gt;"",N632*PRINCIPAL!$C$64,"")</f>
        <v/>
      </c>
      <c r="O633" s="198" t="str">
        <f>IF(O632&lt;&gt;"",O632*PRINCIPAL!$C$64,"")</f>
        <v/>
      </c>
      <c r="P633" s="198" t="str">
        <f>IF(P632&lt;&gt;"",P632*PRINCIPAL!$C$64,"")</f>
        <v/>
      </c>
      <c r="Q633" s="198" t="str">
        <f>IF(Q632&lt;&gt;"",Q632*PRINCIPAL!$C$64,"")</f>
        <v/>
      </c>
      <c r="R633" s="198" t="str">
        <f>IF(R632&lt;&gt;"",R632*PRINCIPAL!$C$64,"")</f>
        <v/>
      </c>
      <c r="S633" s="198" t="str">
        <f>IF(S632&lt;&gt;"",S632*PRINCIPAL!$C$64,"")</f>
        <v/>
      </c>
      <c r="T633" s="198" t="str">
        <f>IF(T632&lt;&gt;"",T632*PRINCIPAL!$C$64,"")</f>
        <v/>
      </c>
      <c r="U633" s="198" t="str">
        <f>IF(U632&lt;&gt;"",U632*PRINCIPAL!$C$64,"")</f>
        <v/>
      </c>
      <c r="V633" s="198" t="str">
        <f>IF(V632&lt;&gt;"",V632*PRINCIPAL!$C$64,"")</f>
        <v/>
      </c>
      <c r="W633" s="198" t="str">
        <f>IF(W632&lt;&gt;"",W632*PRINCIPAL!$C$64,"")</f>
        <v/>
      </c>
      <c r="X633" s="198" t="str">
        <f>IF(X632&lt;&gt;"",X632*PRINCIPAL!$C$64,"")</f>
        <v/>
      </c>
      <c r="Y633" s="198" t="str">
        <f>IF(Y632&lt;&gt;"",Y632*PRINCIPAL!$C$64,"")</f>
        <v/>
      </c>
      <c r="Z633" s="198" t="str">
        <f>IF(Z632&lt;&gt;"",Z632*PRINCIPAL!$C$64,"")</f>
        <v/>
      </c>
      <c r="AA633" s="198" t="str">
        <f>IF(AA632&lt;&gt;"",AA632*PRINCIPAL!$C$64,"")</f>
        <v/>
      </c>
      <c r="AB633" s="198" t="str">
        <f>IF(AB632&lt;&gt;"",AB632*PRINCIPAL!$C$64,"")</f>
        <v/>
      </c>
      <c r="AC633" s="198" t="str">
        <f>IF(AC632&lt;&gt;"",AC632*PRINCIPAL!$C$64,"")</f>
        <v/>
      </c>
      <c r="AD633" s="198" t="str">
        <f>IF(AD632&lt;&gt;"",AD632*PRINCIPAL!$C$64,"")</f>
        <v/>
      </c>
      <c r="AE633" s="198" t="str">
        <f>IF(AE632&lt;&gt;"",AE632*PRINCIPAL!$C$64,"")</f>
        <v/>
      </c>
      <c r="AF633" s="198" t="str">
        <f>IF(AF632&lt;&gt;"",AF632*PRINCIPAL!$C$64,"")</f>
        <v/>
      </c>
      <c r="AG633" s="198" t="str">
        <f>IF(AG632&lt;&gt;"",AG632*PRINCIPAL!$C$64,"")</f>
        <v/>
      </c>
      <c r="AH633" s="198" t="str">
        <f>IF(AH632&lt;&gt;"",AH632*PRINCIPAL!$C$64,"")</f>
        <v/>
      </c>
      <c r="AI633" s="198" t="str">
        <f>IF(AI632&lt;&gt;"",AI632*PRINCIPAL!$C$64,"")</f>
        <v/>
      </c>
      <c r="AJ633" s="198" t="str">
        <f>IF(AJ632&lt;&gt;"",AJ632*PRINCIPAL!$C$64,"")</f>
        <v/>
      </c>
      <c r="AK633" s="198" t="str">
        <f>IF(AK632&lt;&gt;"",AK632*PRINCIPAL!$C$64,"")</f>
        <v/>
      </c>
      <c r="AL633" s="198" t="str">
        <f>IF(AL632&lt;&gt;"",AL632*PRINCIPAL!$C$64,"")</f>
        <v/>
      </c>
      <c r="AM633" s="198" t="str">
        <f>IF(AM632&lt;&gt;"",AM632*PRINCIPAL!$C$64,"")</f>
        <v/>
      </c>
      <c r="AN633" s="198" t="str">
        <f>IF(AN632&lt;&gt;"",AN632*PRINCIPAL!$C$64,"")</f>
        <v/>
      </c>
      <c r="AO633" s="268" t="str">
        <f>IF(AO632&lt;&gt;"",AO632*PRINCIPAL!$C$64,"")</f>
        <v/>
      </c>
    </row>
    <row r="634" spans="2:41" ht="12.45" customHeight="1" x14ac:dyDescent="0.3">
      <c r="B634" s="438"/>
      <c r="C634" s="440"/>
      <c r="D634" s="443" t="s">
        <v>118</v>
      </c>
      <c r="E634" s="222" t="s">
        <v>125</v>
      </c>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69"/>
    </row>
    <row r="635" spans="2:41" ht="12.45" customHeight="1" x14ac:dyDescent="0.3">
      <c r="B635" s="438"/>
      <c r="C635" s="440"/>
      <c r="D635" s="444"/>
      <c r="E635" s="220" t="s">
        <v>126</v>
      </c>
      <c r="F635" s="204" t="str">
        <f>IF(F634&lt;&gt;"",F634*PRINCIPAL!$C$14,"")</f>
        <v/>
      </c>
      <c r="G635" s="204" t="str">
        <f>IF(G634&lt;&gt;"",G634*PRINCIPAL!$C$64,"")</f>
        <v/>
      </c>
      <c r="H635" s="204" t="str">
        <f>IF(H634&lt;&gt;"",H634*PRINCIPAL!$C$64,"")</f>
        <v/>
      </c>
      <c r="I635" s="204" t="str">
        <f>IF(I634&lt;&gt;"",I634*PRINCIPAL!$C$64,"")</f>
        <v/>
      </c>
      <c r="J635" s="204" t="str">
        <f>IF(J634&lt;&gt;"",J634*PRINCIPAL!$C$64,"")</f>
        <v/>
      </c>
      <c r="K635" s="204" t="str">
        <f>IF(K634&lt;&gt;"",K634*PRINCIPAL!$C$64,"")</f>
        <v/>
      </c>
      <c r="L635" s="204" t="str">
        <f>IF(L634&lt;&gt;"",L634*PRINCIPAL!$C$64,"")</f>
        <v/>
      </c>
      <c r="M635" s="204" t="str">
        <f>IF(M634&lt;&gt;"",M634*PRINCIPAL!$C$64,"")</f>
        <v/>
      </c>
      <c r="N635" s="204" t="str">
        <f>IF(N634&lt;&gt;"",N634*PRINCIPAL!$C$64,"")</f>
        <v/>
      </c>
      <c r="O635" s="204" t="str">
        <f>IF(O634&lt;&gt;"",O634*PRINCIPAL!$C$64,"")</f>
        <v/>
      </c>
      <c r="P635" s="204" t="str">
        <f>IF(P634&lt;&gt;"",P634*PRINCIPAL!$C$64,"")</f>
        <v/>
      </c>
      <c r="Q635" s="204" t="str">
        <f>IF(Q634&lt;&gt;"",Q634*PRINCIPAL!$C$64,"")</f>
        <v/>
      </c>
      <c r="R635" s="204" t="str">
        <f>IF(R634&lt;&gt;"",R634*PRINCIPAL!$C$64,"")</f>
        <v/>
      </c>
      <c r="S635" s="204" t="str">
        <f>IF(S634&lt;&gt;"",S634*PRINCIPAL!$C$64,"")</f>
        <v/>
      </c>
      <c r="T635" s="204" t="str">
        <f>IF(T634&lt;&gt;"",T634*PRINCIPAL!$C$64,"")</f>
        <v/>
      </c>
      <c r="U635" s="204" t="str">
        <f>IF(U634&lt;&gt;"",U634*PRINCIPAL!$C$64,"")</f>
        <v/>
      </c>
      <c r="V635" s="204" t="str">
        <f>IF(V634&lt;&gt;"",V634*PRINCIPAL!$C$64,"")</f>
        <v/>
      </c>
      <c r="W635" s="204" t="str">
        <f>IF(W634&lt;&gt;"",W634*PRINCIPAL!$C$64,"")</f>
        <v/>
      </c>
      <c r="X635" s="204" t="str">
        <f>IF(X634&lt;&gt;"",X634*PRINCIPAL!$C$64,"")</f>
        <v/>
      </c>
      <c r="Y635" s="204" t="str">
        <f>IF(Y634&lt;&gt;"",Y634*PRINCIPAL!$C$64,"")</f>
        <v/>
      </c>
      <c r="Z635" s="204" t="str">
        <f>IF(Z634&lt;&gt;"",Z634*PRINCIPAL!$C$64,"")</f>
        <v/>
      </c>
      <c r="AA635" s="204" t="str">
        <f>IF(AA634&lt;&gt;"",AA634*PRINCIPAL!$C$64,"")</f>
        <v/>
      </c>
      <c r="AB635" s="204" t="str">
        <f>IF(AB634&lt;&gt;"",AB634*PRINCIPAL!$C$64,"")</f>
        <v/>
      </c>
      <c r="AC635" s="204" t="str">
        <f>IF(AC634&lt;&gt;"",AC634*PRINCIPAL!$C$64,"")</f>
        <v/>
      </c>
      <c r="AD635" s="204" t="str">
        <f>IF(AD634&lt;&gt;"",AD634*PRINCIPAL!$C$64,"")</f>
        <v/>
      </c>
      <c r="AE635" s="204" t="str">
        <f>IF(AE634&lt;&gt;"",AE634*PRINCIPAL!$C$64,"")</f>
        <v/>
      </c>
      <c r="AF635" s="204" t="str">
        <f>IF(AF634&lt;&gt;"",AF634*PRINCIPAL!$C$64,"")</f>
        <v/>
      </c>
      <c r="AG635" s="204" t="str">
        <f>IF(AG634&lt;&gt;"",AG634*PRINCIPAL!$C$64,"")</f>
        <v/>
      </c>
      <c r="AH635" s="204" t="str">
        <f>IF(AH634&lt;&gt;"",AH634*PRINCIPAL!$C$64,"")</f>
        <v/>
      </c>
      <c r="AI635" s="204" t="str">
        <f>IF(AI634&lt;&gt;"",AI634*PRINCIPAL!$C$64,"")</f>
        <v/>
      </c>
      <c r="AJ635" s="204" t="str">
        <f>IF(AJ634&lt;&gt;"",AJ634*PRINCIPAL!$C$64,"")</f>
        <v/>
      </c>
      <c r="AK635" s="204" t="str">
        <f>IF(AK634&lt;&gt;"",AK634*PRINCIPAL!$C$64,"")</f>
        <v/>
      </c>
      <c r="AL635" s="204" t="str">
        <f>IF(AL634&lt;&gt;"",AL634*PRINCIPAL!$C$64,"")</f>
        <v/>
      </c>
      <c r="AM635" s="204" t="str">
        <f>IF(AM634&lt;&gt;"",AM634*PRINCIPAL!$C$64,"")</f>
        <v/>
      </c>
      <c r="AN635" s="204" t="str">
        <f>IF(AN634&lt;&gt;"",AN634*PRINCIPAL!$C$64,"")</f>
        <v/>
      </c>
      <c r="AO635" s="270" t="str">
        <f>IF(AO634&lt;&gt;"",AO634*PRINCIPAL!$C$64,"")</f>
        <v/>
      </c>
    </row>
    <row r="636" spans="2:41" ht="12.45" customHeight="1" x14ac:dyDescent="0.3">
      <c r="B636" s="438"/>
      <c r="C636" s="440"/>
      <c r="D636" s="443" t="s">
        <v>116</v>
      </c>
      <c r="E636" s="224" t="s">
        <v>125</v>
      </c>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69"/>
    </row>
    <row r="637" spans="2:41" ht="12.45" customHeight="1" thickBot="1" x14ac:dyDescent="0.35">
      <c r="B637" s="438"/>
      <c r="C637" s="440"/>
      <c r="D637" s="442"/>
      <c r="E637" s="223" t="s">
        <v>126</v>
      </c>
      <c r="F637" s="200" t="str">
        <f>IF(F636&lt;&gt;"",F636*PRINCIPAL!$C$14,"")</f>
        <v/>
      </c>
      <c r="G637" s="200" t="str">
        <f>IF(G636&lt;&gt;"",G636*PRINCIPAL!$C$64,"")</f>
        <v/>
      </c>
      <c r="H637" s="200" t="str">
        <f>IF(H636&lt;&gt;"",H636*PRINCIPAL!$C$64,"")</f>
        <v/>
      </c>
      <c r="I637" s="200" t="str">
        <f>IF(I636&lt;&gt;"",I636*PRINCIPAL!$C$64,"")</f>
        <v/>
      </c>
      <c r="J637" s="200" t="str">
        <f>IF(J636&lt;&gt;"",J636*PRINCIPAL!$C$64,"")</f>
        <v/>
      </c>
      <c r="K637" s="200" t="str">
        <f>IF(K636&lt;&gt;"",K636*PRINCIPAL!$C$64,"")</f>
        <v/>
      </c>
      <c r="L637" s="200" t="str">
        <f>IF(L636&lt;&gt;"",L636*PRINCIPAL!$C$64,"")</f>
        <v/>
      </c>
      <c r="M637" s="200" t="str">
        <f>IF(M636&lt;&gt;"",M636*PRINCIPAL!$C$64,"")</f>
        <v/>
      </c>
      <c r="N637" s="200" t="str">
        <f>IF(N636&lt;&gt;"",N636*PRINCIPAL!$C$64,"")</f>
        <v/>
      </c>
      <c r="O637" s="200" t="str">
        <f>IF(O636&lt;&gt;"",O636*PRINCIPAL!$C$64,"")</f>
        <v/>
      </c>
      <c r="P637" s="200" t="str">
        <f>IF(P636&lt;&gt;"",P636*PRINCIPAL!$C$64,"")</f>
        <v/>
      </c>
      <c r="Q637" s="200" t="str">
        <f>IF(Q636&lt;&gt;"",Q636*PRINCIPAL!$C$64,"")</f>
        <v/>
      </c>
      <c r="R637" s="200" t="str">
        <f>IF(R636&lt;&gt;"",R636*PRINCIPAL!$C$64,"")</f>
        <v/>
      </c>
      <c r="S637" s="200" t="str">
        <f>IF(S636&lt;&gt;"",S636*PRINCIPAL!$C$64,"")</f>
        <v/>
      </c>
      <c r="T637" s="200" t="str">
        <f>IF(T636&lt;&gt;"",T636*PRINCIPAL!$C$64,"")</f>
        <v/>
      </c>
      <c r="U637" s="200" t="str">
        <f>IF(U636&lt;&gt;"",U636*PRINCIPAL!$C$64,"")</f>
        <v/>
      </c>
      <c r="V637" s="200" t="str">
        <f>IF(V636&lt;&gt;"",V636*PRINCIPAL!$C$64,"")</f>
        <v/>
      </c>
      <c r="W637" s="200" t="str">
        <f>IF(W636&lt;&gt;"",W636*PRINCIPAL!$C$64,"")</f>
        <v/>
      </c>
      <c r="X637" s="200" t="str">
        <f>IF(X636&lt;&gt;"",X636*PRINCIPAL!$C$64,"")</f>
        <v/>
      </c>
      <c r="Y637" s="200" t="str">
        <f>IF(Y636&lt;&gt;"",Y636*PRINCIPAL!$C$64,"")</f>
        <v/>
      </c>
      <c r="Z637" s="200" t="str">
        <f>IF(Z636&lt;&gt;"",Z636*PRINCIPAL!$C$64,"")</f>
        <v/>
      </c>
      <c r="AA637" s="200" t="str">
        <f>IF(AA636&lt;&gt;"",AA636*PRINCIPAL!$C$64,"")</f>
        <v/>
      </c>
      <c r="AB637" s="200" t="str">
        <f>IF(AB636&lt;&gt;"",AB636*PRINCIPAL!$C$64,"")</f>
        <v/>
      </c>
      <c r="AC637" s="200" t="str">
        <f>IF(AC636&lt;&gt;"",AC636*PRINCIPAL!$C$64,"")</f>
        <v/>
      </c>
      <c r="AD637" s="200" t="str">
        <f>IF(AD636&lt;&gt;"",AD636*PRINCIPAL!$C$64,"")</f>
        <v/>
      </c>
      <c r="AE637" s="200" t="str">
        <f>IF(AE636&lt;&gt;"",AE636*PRINCIPAL!$C$64,"")</f>
        <v/>
      </c>
      <c r="AF637" s="200" t="str">
        <f>IF(AF636&lt;&gt;"",AF636*PRINCIPAL!$C$64,"")</f>
        <v/>
      </c>
      <c r="AG637" s="200" t="str">
        <f>IF(AG636&lt;&gt;"",AG636*PRINCIPAL!$C$64,"")</f>
        <v/>
      </c>
      <c r="AH637" s="200" t="str">
        <f>IF(AH636&lt;&gt;"",AH636*PRINCIPAL!$C$64,"")</f>
        <v/>
      </c>
      <c r="AI637" s="200" t="str">
        <f>IF(AI636&lt;&gt;"",AI636*PRINCIPAL!$C$64,"")</f>
        <v/>
      </c>
      <c r="AJ637" s="200" t="str">
        <f>IF(AJ636&lt;&gt;"",AJ636*PRINCIPAL!$C$64,"")</f>
        <v/>
      </c>
      <c r="AK637" s="200" t="str">
        <f>IF(AK636&lt;&gt;"",AK636*PRINCIPAL!$C$64,"")</f>
        <v/>
      </c>
      <c r="AL637" s="200" t="str">
        <f>IF(AL636&lt;&gt;"",AL636*PRINCIPAL!$C$64,"")</f>
        <v/>
      </c>
      <c r="AM637" s="200" t="str">
        <f>IF(AM636&lt;&gt;"",AM636*PRINCIPAL!$C$64,"")</f>
        <v/>
      </c>
      <c r="AN637" s="200" t="str">
        <f>IF(AN636&lt;&gt;"",AN636*PRINCIPAL!$C$64,"")</f>
        <v/>
      </c>
      <c r="AO637" s="271" t="str">
        <f>IF(AO636&lt;&gt;"",AO636*PRINCIPAL!$C$64,"")</f>
        <v/>
      </c>
    </row>
    <row r="638" spans="2:41" ht="12.45" customHeight="1" x14ac:dyDescent="0.3">
      <c r="B638" s="438"/>
      <c r="C638" s="439" t="s">
        <v>105</v>
      </c>
      <c r="D638" s="441" t="s">
        <v>112</v>
      </c>
      <c r="E638" s="219" t="s">
        <v>125</v>
      </c>
      <c r="F638" s="197" t="s">
        <v>38</v>
      </c>
      <c r="G638" s="197"/>
      <c r="H638" s="197"/>
      <c r="I638" s="197"/>
      <c r="J638" s="197"/>
      <c r="K638" s="197"/>
      <c r="L638" s="197"/>
      <c r="M638" s="197"/>
      <c r="N638" s="197"/>
      <c r="O638" s="197"/>
      <c r="P638" s="197"/>
      <c r="Q638" s="197"/>
      <c r="R638" s="197"/>
      <c r="S638" s="197"/>
      <c r="T638" s="197"/>
      <c r="U638" s="197"/>
      <c r="V638" s="197"/>
      <c r="W638" s="197"/>
      <c r="X638" s="197"/>
      <c r="Y638" s="197"/>
      <c r="Z638" s="197"/>
      <c r="AA638" s="197"/>
      <c r="AB638" s="197"/>
      <c r="AC638" s="197"/>
      <c r="AD638" s="197"/>
      <c r="AE638" s="197"/>
      <c r="AF638" s="197"/>
      <c r="AG638" s="197"/>
      <c r="AH638" s="197"/>
      <c r="AI638" s="197"/>
      <c r="AJ638" s="197"/>
      <c r="AK638" s="197"/>
      <c r="AL638" s="197"/>
      <c r="AM638" s="197"/>
      <c r="AN638" s="197"/>
      <c r="AO638" s="267"/>
    </row>
    <row r="639" spans="2:41" ht="12.45" customHeight="1" x14ac:dyDescent="0.3">
      <c r="B639" s="438"/>
      <c r="C639" s="440"/>
      <c r="D639" s="442"/>
      <c r="E639" s="220" t="s">
        <v>126</v>
      </c>
      <c r="F639" s="320" t="s">
        <v>38</v>
      </c>
      <c r="G639" s="198" t="str">
        <f>IF(G638&lt;&gt;"",G638*PRINCIPAL!$C$64,"")</f>
        <v/>
      </c>
      <c r="H639" s="198" t="str">
        <f>IF(H638&lt;&gt;"",H638*PRINCIPAL!$C$64,"")</f>
        <v/>
      </c>
      <c r="I639" s="198" t="str">
        <f>IF(I638&lt;&gt;"",I638*PRINCIPAL!$C$64,"")</f>
        <v/>
      </c>
      <c r="J639" s="198" t="str">
        <f>IF(J638&lt;&gt;"",J638*PRINCIPAL!$C$64,"")</f>
        <v/>
      </c>
      <c r="K639" s="198" t="str">
        <f>IF(K638&lt;&gt;"",K638*PRINCIPAL!$C$64,"")</f>
        <v/>
      </c>
      <c r="L639" s="198" t="str">
        <f>IF(L638&lt;&gt;"",L638*PRINCIPAL!$C$64,"")</f>
        <v/>
      </c>
      <c r="M639" s="198" t="str">
        <f>IF(M638&lt;&gt;"",M638*PRINCIPAL!$C$64,"")</f>
        <v/>
      </c>
      <c r="N639" s="198" t="str">
        <f>IF(N638&lt;&gt;"",N638*PRINCIPAL!$C$64,"")</f>
        <v/>
      </c>
      <c r="O639" s="198" t="str">
        <f>IF(O638&lt;&gt;"",O638*PRINCIPAL!$C$64,"")</f>
        <v/>
      </c>
      <c r="P639" s="198" t="str">
        <f>IF(P638&lt;&gt;"",P638*PRINCIPAL!$C$64,"")</f>
        <v/>
      </c>
      <c r="Q639" s="198" t="str">
        <f>IF(Q638&lt;&gt;"",Q638*PRINCIPAL!$C$64,"")</f>
        <v/>
      </c>
      <c r="R639" s="198" t="str">
        <f>IF(R638&lt;&gt;"",R638*PRINCIPAL!$C$64,"")</f>
        <v/>
      </c>
      <c r="S639" s="198" t="str">
        <f>IF(S638&lt;&gt;"",S638*PRINCIPAL!$C$64,"")</f>
        <v/>
      </c>
      <c r="T639" s="198" t="str">
        <f>IF(T638&lt;&gt;"",T638*PRINCIPAL!$C$64,"")</f>
        <v/>
      </c>
      <c r="U639" s="198" t="str">
        <f>IF(U638&lt;&gt;"",U638*PRINCIPAL!$C$64,"")</f>
        <v/>
      </c>
      <c r="V639" s="198" t="str">
        <f>IF(V638&lt;&gt;"",V638*PRINCIPAL!$C$64,"")</f>
        <v/>
      </c>
      <c r="W639" s="198" t="str">
        <f>IF(W638&lt;&gt;"",W638*PRINCIPAL!$C$64,"")</f>
        <v/>
      </c>
      <c r="X639" s="198" t="str">
        <f>IF(X638&lt;&gt;"",X638*PRINCIPAL!$C$64,"")</f>
        <v/>
      </c>
      <c r="Y639" s="198" t="str">
        <f>IF(Y638&lt;&gt;"",Y638*PRINCIPAL!$C$64,"")</f>
        <v/>
      </c>
      <c r="Z639" s="198" t="str">
        <f>IF(Z638&lt;&gt;"",Z638*PRINCIPAL!$C$64,"")</f>
        <v/>
      </c>
      <c r="AA639" s="198" t="str">
        <f>IF(AA638&lt;&gt;"",AA638*PRINCIPAL!$C$64,"")</f>
        <v/>
      </c>
      <c r="AB639" s="198" t="str">
        <f>IF(AB638&lt;&gt;"",AB638*PRINCIPAL!$C$64,"")</f>
        <v/>
      </c>
      <c r="AC639" s="198" t="str">
        <f>IF(AC638&lt;&gt;"",AC638*PRINCIPAL!$C$64,"")</f>
        <v/>
      </c>
      <c r="AD639" s="198" t="str">
        <f>IF(AD638&lt;&gt;"",AD638*PRINCIPAL!$C$64,"")</f>
        <v/>
      </c>
      <c r="AE639" s="198" t="str">
        <f>IF(AE638&lt;&gt;"",AE638*PRINCIPAL!$C$64,"")</f>
        <v/>
      </c>
      <c r="AF639" s="198" t="str">
        <f>IF(AF638&lt;&gt;"",AF638*PRINCIPAL!$C$64,"")</f>
        <v/>
      </c>
      <c r="AG639" s="198" t="str">
        <f>IF(AG638&lt;&gt;"",AG638*PRINCIPAL!$C$64,"")</f>
        <v/>
      </c>
      <c r="AH639" s="198" t="str">
        <f>IF(AH638&lt;&gt;"",AH638*PRINCIPAL!$C$64,"")</f>
        <v/>
      </c>
      <c r="AI639" s="198" t="str">
        <f>IF(AI638&lt;&gt;"",AI638*PRINCIPAL!$C$64,"")</f>
        <v/>
      </c>
      <c r="AJ639" s="198" t="str">
        <f>IF(AJ638&lt;&gt;"",AJ638*PRINCIPAL!$C$64,"")</f>
        <v/>
      </c>
      <c r="AK639" s="198" t="str">
        <f>IF(AK638&lt;&gt;"",AK638*PRINCIPAL!$C$64,"")</f>
        <v/>
      </c>
      <c r="AL639" s="198" t="str">
        <f>IF(AL638&lt;&gt;"",AL638*PRINCIPAL!$C$64,"")</f>
        <v/>
      </c>
      <c r="AM639" s="198" t="str">
        <f>IF(AM638&lt;&gt;"",AM638*PRINCIPAL!$C$64,"")</f>
        <v/>
      </c>
      <c r="AN639" s="198" t="str">
        <f>IF(AN638&lt;&gt;"",AN638*PRINCIPAL!$C$64,"")</f>
        <v/>
      </c>
      <c r="AO639" s="268" t="str">
        <f>IF(AO638&lt;&gt;"",AO638*PRINCIPAL!$C$64,"")</f>
        <v/>
      </c>
    </row>
    <row r="640" spans="2:41" ht="12.45" customHeight="1" x14ac:dyDescent="0.3">
      <c r="B640" s="438"/>
      <c r="C640" s="440"/>
      <c r="D640" s="443" t="s">
        <v>118</v>
      </c>
      <c r="E640" s="222" t="s">
        <v>125</v>
      </c>
      <c r="F640" s="203" t="s">
        <v>38</v>
      </c>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69"/>
    </row>
    <row r="641" spans="2:41" ht="12.45" customHeight="1" x14ac:dyDescent="0.3">
      <c r="B641" s="438"/>
      <c r="C641" s="440"/>
      <c r="D641" s="444"/>
      <c r="E641" s="220" t="s">
        <v>126</v>
      </c>
      <c r="F641" s="320" t="s">
        <v>38</v>
      </c>
      <c r="G641" s="204" t="str">
        <f>IF(G640&lt;&gt;"",G640*PRINCIPAL!$C$64,"")</f>
        <v/>
      </c>
      <c r="H641" s="204" t="str">
        <f>IF(H640&lt;&gt;"",H640*PRINCIPAL!$C$64,"")</f>
        <v/>
      </c>
      <c r="I641" s="204" t="str">
        <f>IF(I640&lt;&gt;"",I640*PRINCIPAL!$C$64,"")</f>
        <v/>
      </c>
      <c r="J641" s="204" t="str">
        <f>IF(J640&lt;&gt;"",J640*PRINCIPAL!$C$64,"")</f>
        <v/>
      </c>
      <c r="K641" s="204" t="str">
        <f>IF(K640&lt;&gt;"",K640*PRINCIPAL!$C$64,"")</f>
        <v/>
      </c>
      <c r="L641" s="204" t="str">
        <f>IF(L640&lt;&gt;"",L640*PRINCIPAL!$C$64,"")</f>
        <v/>
      </c>
      <c r="M641" s="204" t="str">
        <f>IF(M640&lt;&gt;"",M640*PRINCIPAL!$C$64,"")</f>
        <v/>
      </c>
      <c r="N641" s="204" t="str">
        <f>IF(N640&lt;&gt;"",N640*PRINCIPAL!$C$64,"")</f>
        <v/>
      </c>
      <c r="O641" s="204" t="str">
        <f>IF(O640&lt;&gt;"",O640*PRINCIPAL!$C$64,"")</f>
        <v/>
      </c>
      <c r="P641" s="204" t="str">
        <f>IF(P640&lt;&gt;"",P640*PRINCIPAL!$C$64,"")</f>
        <v/>
      </c>
      <c r="Q641" s="204" t="str">
        <f>IF(Q640&lt;&gt;"",Q640*PRINCIPAL!$C$64,"")</f>
        <v/>
      </c>
      <c r="R641" s="204" t="str">
        <f>IF(R640&lt;&gt;"",R640*PRINCIPAL!$C$64,"")</f>
        <v/>
      </c>
      <c r="S641" s="204" t="str">
        <f>IF(S640&lt;&gt;"",S640*PRINCIPAL!$C$64,"")</f>
        <v/>
      </c>
      <c r="T641" s="204" t="str">
        <f>IF(T640&lt;&gt;"",T640*PRINCIPAL!$C$64,"")</f>
        <v/>
      </c>
      <c r="U641" s="204" t="str">
        <f>IF(U640&lt;&gt;"",U640*PRINCIPAL!$C$64,"")</f>
        <v/>
      </c>
      <c r="V641" s="204" t="str">
        <f>IF(V640&lt;&gt;"",V640*PRINCIPAL!$C$64,"")</f>
        <v/>
      </c>
      <c r="W641" s="204" t="str">
        <f>IF(W640&lt;&gt;"",W640*PRINCIPAL!$C$64,"")</f>
        <v/>
      </c>
      <c r="X641" s="204" t="str">
        <f>IF(X640&lt;&gt;"",X640*PRINCIPAL!$C$64,"")</f>
        <v/>
      </c>
      <c r="Y641" s="204" t="str">
        <f>IF(Y640&lt;&gt;"",Y640*PRINCIPAL!$C$64,"")</f>
        <v/>
      </c>
      <c r="Z641" s="204" t="str">
        <f>IF(Z640&lt;&gt;"",Z640*PRINCIPAL!$C$64,"")</f>
        <v/>
      </c>
      <c r="AA641" s="204" t="str">
        <f>IF(AA640&lt;&gt;"",AA640*PRINCIPAL!$C$64,"")</f>
        <v/>
      </c>
      <c r="AB641" s="204" t="str">
        <f>IF(AB640&lt;&gt;"",AB640*PRINCIPAL!$C$64,"")</f>
        <v/>
      </c>
      <c r="AC641" s="204" t="str">
        <f>IF(AC640&lt;&gt;"",AC640*PRINCIPAL!$C$64,"")</f>
        <v/>
      </c>
      <c r="AD641" s="204" t="str">
        <f>IF(AD640&lt;&gt;"",AD640*PRINCIPAL!$C$64,"")</f>
        <v/>
      </c>
      <c r="AE641" s="204" t="str">
        <f>IF(AE640&lt;&gt;"",AE640*PRINCIPAL!$C$64,"")</f>
        <v/>
      </c>
      <c r="AF641" s="204" t="str">
        <f>IF(AF640&lt;&gt;"",AF640*PRINCIPAL!$C$64,"")</f>
        <v/>
      </c>
      <c r="AG641" s="204" t="str">
        <f>IF(AG640&lt;&gt;"",AG640*PRINCIPAL!$C$64,"")</f>
        <v/>
      </c>
      <c r="AH641" s="204" t="str">
        <f>IF(AH640&lt;&gt;"",AH640*PRINCIPAL!$C$64,"")</f>
        <v/>
      </c>
      <c r="AI641" s="204" t="str">
        <f>IF(AI640&lt;&gt;"",AI640*PRINCIPAL!$C$64,"")</f>
        <v/>
      </c>
      <c r="AJ641" s="204" t="str">
        <f>IF(AJ640&lt;&gt;"",AJ640*PRINCIPAL!$C$64,"")</f>
        <v/>
      </c>
      <c r="AK641" s="204" t="str">
        <f>IF(AK640&lt;&gt;"",AK640*PRINCIPAL!$C$64,"")</f>
        <v/>
      </c>
      <c r="AL641" s="204" t="str">
        <f>IF(AL640&lt;&gt;"",AL640*PRINCIPAL!$C$64,"")</f>
        <v/>
      </c>
      <c r="AM641" s="204" t="str">
        <f>IF(AM640&lt;&gt;"",AM640*PRINCIPAL!$C$64,"")</f>
        <v/>
      </c>
      <c r="AN641" s="204" t="str">
        <f>IF(AN640&lt;&gt;"",AN640*PRINCIPAL!$C$64,"")</f>
        <v/>
      </c>
      <c r="AO641" s="270" t="str">
        <f>IF(AO640&lt;&gt;"",AO640*PRINCIPAL!$C$64,"")</f>
        <v/>
      </c>
    </row>
    <row r="642" spans="2:41" ht="12.45" customHeight="1" x14ac:dyDescent="0.3">
      <c r="B642" s="438"/>
      <c r="C642" s="440"/>
      <c r="D642" s="443" t="s">
        <v>116</v>
      </c>
      <c r="E642" s="224" t="s">
        <v>125</v>
      </c>
      <c r="F642" s="203" t="s">
        <v>38</v>
      </c>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69"/>
    </row>
    <row r="643" spans="2:41" ht="12.45" customHeight="1" thickBot="1" x14ac:dyDescent="0.35">
      <c r="B643" s="438"/>
      <c r="C643" s="440"/>
      <c r="D643" s="442"/>
      <c r="E643" s="223" t="s">
        <v>126</v>
      </c>
      <c r="F643" s="320" t="s">
        <v>38</v>
      </c>
      <c r="G643" s="200" t="str">
        <f>IF(G642&lt;&gt;"",G642*PRINCIPAL!$C$64,"")</f>
        <v/>
      </c>
      <c r="H643" s="200" t="str">
        <f>IF(H642&lt;&gt;"",H642*PRINCIPAL!$C$64,"")</f>
        <v/>
      </c>
      <c r="I643" s="200" t="str">
        <f>IF(I642&lt;&gt;"",I642*PRINCIPAL!$C$64,"")</f>
        <v/>
      </c>
      <c r="J643" s="200" t="str">
        <f>IF(J642&lt;&gt;"",J642*PRINCIPAL!$C$64,"")</f>
        <v/>
      </c>
      <c r="K643" s="200" t="str">
        <f>IF(K642&lt;&gt;"",K642*PRINCIPAL!$C$64,"")</f>
        <v/>
      </c>
      <c r="L643" s="200" t="str">
        <f>IF(L642&lt;&gt;"",L642*PRINCIPAL!$C$64,"")</f>
        <v/>
      </c>
      <c r="M643" s="200" t="str">
        <f>IF(M642&lt;&gt;"",M642*PRINCIPAL!$C$64,"")</f>
        <v/>
      </c>
      <c r="N643" s="200" t="str">
        <f>IF(N642&lt;&gt;"",N642*PRINCIPAL!$C$64,"")</f>
        <v/>
      </c>
      <c r="O643" s="200" t="str">
        <f>IF(O642&lt;&gt;"",O642*PRINCIPAL!$C$64,"")</f>
        <v/>
      </c>
      <c r="P643" s="200" t="str">
        <f>IF(P642&lt;&gt;"",P642*PRINCIPAL!$C$64,"")</f>
        <v/>
      </c>
      <c r="Q643" s="200" t="str">
        <f>IF(Q642&lt;&gt;"",Q642*PRINCIPAL!$C$64,"")</f>
        <v/>
      </c>
      <c r="R643" s="200" t="str">
        <f>IF(R642&lt;&gt;"",R642*PRINCIPAL!$C$64,"")</f>
        <v/>
      </c>
      <c r="S643" s="200" t="str">
        <f>IF(S642&lt;&gt;"",S642*PRINCIPAL!$C$64,"")</f>
        <v/>
      </c>
      <c r="T643" s="200" t="str">
        <f>IF(T642&lt;&gt;"",T642*PRINCIPAL!$C$64,"")</f>
        <v/>
      </c>
      <c r="U643" s="200" t="str">
        <f>IF(U642&lt;&gt;"",U642*PRINCIPAL!$C$64,"")</f>
        <v/>
      </c>
      <c r="V643" s="200" t="str">
        <f>IF(V642&lt;&gt;"",V642*PRINCIPAL!$C$64,"")</f>
        <v/>
      </c>
      <c r="W643" s="200" t="str">
        <f>IF(W642&lt;&gt;"",W642*PRINCIPAL!$C$64,"")</f>
        <v/>
      </c>
      <c r="X643" s="200" t="str">
        <f>IF(X642&lt;&gt;"",X642*PRINCIPAL!$C$64,"")</f>
        <v/>
      </c>
      <c r="Y643" s="200" t="str">
        <f>IF(Y642&lt;&gt;"",Y642*PRINCIPAL!$C$64,"")</f>
        <v/>
      </c>
      <c r="Z643" s="200" t="str">
        <f>IF(Z642&lt;&gt;"",Z642*PRINCIPAL!$C$64,"")</f>
        <v/>
      </c>
      <c r="AA643" s="200" t="str">
        <f>IF(AA642&lt;&gt;"",AA642*PRINCIPAL!$C$64,"")</f>
        <v/>
      </c>
      <c r="AB643" s="200" t="str">
        <f>IF(AB642&lt;&gt;"",AB642*PRINCIPAL!$C$64,"")</f>
        <v/>
      </c>
      <c r="AC643" s="200" t="str">
        <f>IF(AC642&lt;&gt;"",AC642*PRINCIPAL!$C$64,"")</f>
        <v/>
      </c>
      <c r="AD643" s="200" t="str">
        <f>IF(AD642&lt;&gt;"",AD642*PRINCIPAL!$C$64,"")</f>
        <v/>
      </c>
      <c r="AE643" s="200" t="str">
        <f>IF(AE642&lt;&gt;"",AE642*PRINCIPAL!$C$64,"")</f>
        <v/>
      </c>
      <c r="AF643" s="200" t="str">
        <f>IF(AF642&lt;&gt;"",AF642*PRINCIPAL!$C$64,"")</f>
        <v/>
      </c>
      <c r="AG643" s="200" t="str">
        <f>IF(AG642&lt;&gt;"",AG642*PRINCIPAL!$C$64,"")</f>
        <v/>
      </c>
      <c r="AH643" s="200" t="str">
        <f>IF(AH642&lt;&gt;"",AH642*PRINCIPAL!$C$64,"")</f>
        <v/>
      </c>
      <c r="AI643" s="200" t="str">
        <f>IF(AI642&lt;&gt;"",AI642*PRINCIPAL!$C$64,"")</f>
        <v/>
      </c>
      <c r="AJ643" s="200" t="str">
        <f>IF(AJ642&lt;&gt;"",AJ642*PRINCIPAL!$C$64,"")</f>
        <v/>
      </c>
      <c r="AK643" s="200" t="str">
        <f>IF(AK642&lt;&gt;"",AK642*PRINCIPAL!$C$64,"")</f>
        <v/>
      </c>
      <c r="AL643" s="200" t="str">
        <f>IF(AL642&lt;&gt;"",AL642*PRINCIPAL!$C$64,"")</f>
        <v/>
      </c>
      <c r="AM643" s="200" t="str">
        <f>IF(AM642&lt;&gt;"",AM642*PRINCIPAL!$C$64,"")</f>
        <v/>
      </c>
      <c r="AN643" s="200" t="str">
        <f>IF(AN642&lt;&gt;"",AN642*PRINCIPAL!$C$64,"")</f>
        <v/>
      </c>
      <c r="AO643" s="271" t="str">
        <f>IF(AO642&lt;&gt;"",AO642*PRINCIPAL!$C$64,"")</f>
        <v/>
      </c>
    </row>
    <row r="644" spans="2:41" ht="12.45" customHeight="1" x14ac:dyDescent="0.3">
      <c r="B644" s="438"/>
      <c r="C644" s="439" t="s">
        <v>106</v>
      </c>
      <c r="D644" s="441" t="s">
        <v>112</v>
      </c>
      <c r="E644" s="219" t="s">
        <v>125</v>
      </c>
      <c r="F644" s="197" t="s">
        <v>38</v>
      </c>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c r="AL644" s="197"/>
      <c r="AM644" s="197"/>
      <c r="AN644" s="197"/>
      <c r="AO644" s="267"/>
    </row>
    <row r="645" spans="2:41" ht="12.45" customHeight="1" x14ac:dyDescent="0.3">
      <c r="B645" s="438"/>
      <c r="C645" s="440"/>
      <c r="D645" s="442"/>
      <c r="E645" s="220" t="s">
        <v>126</v>
      </c>
      <c r="F645" s="320" t="s">
        <v>38</v>
      </c>
      <c r="G645" s="198" t="str">
        <f>IF(G644&lt;&gt;"",G644*PRINCIPAL!$C$64,"")</f>
        <v/>
      </c>
      <c r="H645" s="198" t="str">
        <f>IF(H644&lt;&gt;"",H644*PRINCIPAL!$C$64,"")</f>
        <v/>
      </c>
      <c r="I645" s="198" t="str">
        <f>IF(I644&lt;&gt;"",I644*PRINCIPAL!$C$64,"")</f>
        <v/>
      </c>
      <c r="J645" s="198" t="str">
        <f>IF(J644&lt;&gt;"",J644*PRINCIPAL!$C$64,"")</f>
        <v/>
      </c>
      <c r="K645" s="198" t="str">
        <f>IF(K644&lt;&gt;"",K644*PRINCIPAL!$C$64,"")</f>
        <v/>
      </c>
      <c r="L645" s="198" t="str">
        <f>IF(L644&lt;&gt;"",L644*PRINCIPAL!$C$64,"")</f>
        <v/>
      </c>
      <c r="M645" s="198" t="str">
        <f>IF(M644&lt;&gt;"",M644*PRINCIPAL!$C$64,"")</f>
        <v/>
      </c>
      <c r="N645" s="198" t="str">
        <f>IF(N644&lt;&gt;"",N644*PRINCIPAL!$C$64,"")</f>
        <v/>
      </c>
      <c r="O645" s="198" t="str">
        <f>IF(O644&lt;&gt;"",O644*PRINCIPAL!$C$64,"")</f>
        <v/>
      </c>
      <c r="P645" s="198" t="str">
        <f>IF(P644&lt;&gt;"",P644*PRINCIPAL!$C$64,"")</f>
        <v/>
      </c>
      <c r="Q645" s="198" t="str">
        <f>IF(Q644&lt;&gt;"",Q644*PRINCIPAL!$C$64,"")</f>
        <v/>
      </c>
      <c r="R645" s="198" t="str">
        <f>IF(R644&lt;&gt;"",R644*PRINCIPAL!$C$64,"")</f>
        <v/>
      </c>
      <c r="S645" s="198" t="str">
        <f>IF(S644&lt;&gt;"",S644*PRINCIPAL!$C$64,"")</f>
        <v/>
      </c>
      <c r="T645" s="198" t="str">
        <f>IF(T644&lt;&gt;"",T644*PRINCIPAL!$C$64,"")</f>
        <v/>
      </c>
      <c r="U645" s="198" t="str">
        <f>IF(U644&lt;&gt;"",U644*PRINCIPAL!$C$64,"")</f>
        <v/>
      </c>
      <c r="V645" s="198" t="str">
        <f>IF(V644&lt;&gt;"",V644*PRINCIPAL!$C$64,"")</f>
        <v/>
      </c>
      <c r="W645" s="198" t="str">
        <f>IF(W644&lt;&gt;"",W644*PRINCIPAL!$C$64,"")</f>
        <v/>
      </c>
      <c r="X645" s="198" t="str">
        <f>IF(X644&lt;&gt;"",X644*PRINCIPAL!$C$64,"")</f>
        <v/>
      </c>
      <c r="Y645" s="198" t="str">
        <f>IF(Y644&lt;&gt;"",Y644*PRINCIPAL!$C$64,"")</f>
        <v/>
      </c>
      <c r="Z645" s="198" t="str">
        <f>IF(Z644&lt;&gt;"",Z644*PRINCIPAL!$C$64,"")</f>
        <v/>
      </c>
      <c r="AA645" s="198" t="str">
        <f>IF(AA644&lt;&gt;"",AA644*PRINCIPAL!$C$64,"")</f>
        <v/>
      </c>
      <c r="AB645" s="198" t="str">
        <f>IF(AB644&lt;&gt;"",AB644*PRINCIPAL!$C$64,"")</f>
        <v/>
      </c>
      <c r="AC645" s="198" t="str">
        <f>IF(AC644&lt;&gt;"",AC644*PRINCIPAL!$C$64,"")</f>
        <v/>
      </c>
      <c r="AD645" s="198" t="str">
        <f>IF(AD644&lt;&gt;"",AD644*PRINCIPAL!$C$64,"")</f>
        <v/>
      </c>
      <c r="AE645" s="198" t="str">
        <f>IF(AE644&lt;&gt;"",AE644*PRINCIPAL!$C$64,"")</f>
        <v/>
      </c>
      <c r="AF645" s="198" t="str">
        <f>IF(AF644&lt;&gt;"",AF644*PRINCIPAL!$C$64,"")</f>
        <v/>
      </c>
      <c r="AG645" s="198" t="str">
        <f>IF(AG644&lt;&gt;"",AG644*PRINCIPAL!$C$64,"")</f>
        <v/>
      </c>
      <c r="AH645" s="198" t="str">
        <f>IF(AH644&lt;&gt;"",AH644*PRINCIPAL!$C$64,"")</f>
        <v/>
      </c>
      <c r="AI645" s="198" t="str">
        <f>IF(AI644&lt;&gt;"",AI644*PRINCIPAL!$C$64,"")</f>
        <v/>
      </c>
      <c r="AJ645" s="198" t="str">
        <f>IF(AJ644&lt;&gt;"",AJ644*PRINCIPAL!$C$64,"")</f>
        <v/>
      </c>
      <c r="AK645" s="198" t="str">
        <f>IF(AK644&lt;&gt;"",AK644*PRINCIPAL!$C$64,"")</f>
        <v/>
      </c>
      <c r="AL645" s="198" t="str">
        <f>IF(AL644&lt;&gt;"",AL644*PRINCIPAL!$C$64,"")</f>
        <v/>
      </c>
      <c r="AM645" s="198" t="str">
        <f>IF(AM644&lt;&gt;"",AM644*PRINCIPAL!$C$64,"")</f>
        <v/>
      </c>
      <c r="AN645" s="198" t="str">
        <f>IF(AN644&lt;&gt;"",AN644*PRINCIPAL!$C$64,"")</f>
        <v/>
      </c>
      <c r="AO645" s="268" t="str">
        <f>IF(AO644&lt;&gt;"",AO644*PRINCIPAL!$C$64,"")</f>
        <v/>
      </c>
    </row>
    <row r="646" spans="2:41" ht="12.45" customHeight="1" x14ac:dyDescent="0.3">
      <c r="B646" s="438"/>
      <c r="C646" s="440"/>
      <c r="D646" s="443" t="s">
        <v>118</v>
      </c>
      <c r="E646" s="222" t="s">
        <v>125</v>
      </c>
      <c r="F646" s="203" t="s">
        <v>38</v>
      </c>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69"/>
    </row>
    <row r="647" spans="2:41" ht="12.45" customHeight="1" x14ac:dyDescent="0.3">
      <c r="B647" s="438"/>
      <c r="C647" s="440"/>
      <c r="D647" s="444"/>
      <c r="E647" s="220" t="s">
        <v>126</v>
      </c>
      <c r="F647" s="320" t="s">
        <v>38</v>
      </c>
      <c r="G647" s="204" t="str">
        <f>IF(G646&lt;&gt;"",G646*PRINCIPAL!$C$64,"")</f>
        <v/>
      </c>
      <c r="H647" s="204" t="str">
        <f>IF(H646&lt;&gt;"",H646*PRINCIPAL!$C$64,"")</f>
        <v/>
      </c>
      <c r="I647" s="204" t="str">
        <f>IF(I646&lt;&gt;"",I646*PRINCIPAL!$C$64,"")</f>
        <v/>
      </c>
      <c r="J647" s="204" t="str">
        <f>IF(J646&lt;&gt;"",J646*PRINCIPAL!$C$64,"")</f>
        <v/>
      </c>
      <c r="K647" s="204" t="str">
        <f>IF(K646&lt;&gt;"",K646*PRINCIPAL!$C$64,"")</f>
        <v/>
      </c>
      <c r="L647" s="204" t="str">
        <f>IF(L646&lt;&gt;"",L646*PRINCIPAL!$C$64,"")</f>
        <v/>
      </c>
      <c r="M647" s="204" t="str">
        <f>IF(M646&lt;&gt;"",M646*PRINCIPAL!$C$64,"")</f>
        <v/>
      </c>
      <c r="N647" s="204" t="str">
        <f>IF(N646&lt;&gt;"",N646*PRINCIPAL!$C$64,"")</f>
        <v/>
      </c>
      <c r="O647" s="204" t="str">
        <f>IF(O646&lt;&gt;"",O646*PRINCIPAL!$C$64,"")</f>
        <v/>
      </c>
      <c r="P647" s="204" t="str">
        <f>IF(P646&lt;&gt;"",P646*PRINCIPAL!$C$64,"")</f>
        <v/>
      </c>
      <c r="Q647" s="204" t="str">
        <f>IF(Q646&lt;&gt;"",Q646*PRINCIPAL!$C$64,"")</f>
        <v/>
      </c>
      <c r="R647" s="204" t="str">
        <f>IF(R646&lt;&gt;"",R646*PRINCIPAL!$C$64,"")</f>
        <v/>
      </c>
      <c r="S647" s="204" t="str">
        <f>IF(S646&lt;&gt;"",S646*PRINCIPAL!$C$64,"")</f>
        <v/>
      </c>
      <c r="T647" s="204" t="str">
        <f>IF(T646&lt;&gt;"",T646*PRINCIPAL!$C$64,"")</f>
        <v/>
      </c>
      <c r="U647" s="204" t="str">
        <f>IF(U646&lt;&gt;"",U646*PRINCIPAL!$C$64,"")</f>
        <v/>
      </c>
      <c r="V647" s="204" t="str">
        <f>IF(V646&lt;&gt;"",V646*PRINCIPAL!$C$64,"")</f>
        <v/>
      </c>
      <c r="W647" s="204" t="str">
        <f>IF(W646&lt;&gt;"",W646*PRINCIPAL!$C$64,"")</f>
        <v/>
      </c>
      <c r="X647" s="204" t="str">
        <f>IF(X646&lt;&gt;"",X646*PRINCIPAL!$C$64,"")</f>
        <v/>
      </c>
      <c r="Y647" s="204" t="str">
        <f>IF(Y646&lt;&gt;"",Y646*PRINCIPAL!$C$64,"")</f>
        <v/>
      </c>
      <c r="Z647" s="204" t="str">
        <f>IF(Z646&lt;&gt;"",Z646*PRINCIPAL!$C$64,"")</f>
        <v/>
      </c>
      <c r="AA647" s="204" t="str">
        <f>IF(AA646&lt;&gt;"",AA646*PRINCIPAL!$C$64,"")</f>
        <v/>
      </c>
      <c r="AB647" s="204" t="str">
        <f>IF(AB646&lt;&gt;"",AB646*PRINCIPAL!$C$64,"")</f>
        <v/>
      </c>
      <c r="AC647" s="204" t="str">
        <f>IF(AC646&lt;&gt;"",AC646*PRINCIPAL!$C$64,"")</f>
        <v/>
      </c>
      <c r="AD647" s="204" t="str">
        <f>IF(AD646&lt;&gt;"",AD646*PRINCIPAL!$C$64,"")</f>
        <v/>
      </c>
      <c r="AE647" s="204" t="str">
        <f>IF(AE646&lt;&gt;"",AE646*PRINCIPAL!$C$64,"")</f>
        <v/>
      </c>
      <c r="AF647" s="204" t="str">
        <f>IF(AF646&lt;&gt;"",AF646*PRINCIPAL!$C$64,"")</f>
        <v/>
      </c>
      <c r="AG647" s="204" t="str">
        <f>IF(AG646&lt;&gt;"",AG646*PRINCIPAL!$C$64,"")</f>
        <v/>
      </c>
      <c r="AH647" s="204" t="str">
        <f>IF(AH646&lt;&gt;"",AH646*PRINCIPAL!$C$64,"")</f>
        <v/>
      </c>
      <c r="AI647" s="204" t="str">
        <f>IF(AI646&lt;&gt;"",AI646*PRINCIPAL!$C$64,"")</f>
        <v/>
      </c>
      <c r="AJ647" s="204" t="str">
        <f>IF(AJ646&lt;&gt;"",AJ646*PRINCIPAL!$C$64,"")</f>
        <v/>
      </c>
      <c r="AK647" s="204" t="str">
        <f>IF(AK646&lt;&gt;"",AK646*PRINCIPAL!$C$64,"")</f>
        <v/>
      </c>
      <c r="AL647" s="204" t="str">
        <f>IF(AL646&lt;&gt;"",AL646*PRINCIPAL!$C$64,"")</f>
        <v/>
      </c>
      <c r="AM647" s="204" t="str">
        <f>IF(AM646&lt;&gt;"",AM646*PRINCIPAL!$C$64,"")</f>
        <v/>
      </c>
      <c r="AN647" s="204" t="str">
        <f>IF(AN646&lt;&gt;"",AN646*PRINCIPAL!$C$64,"")</f>
        <v/>
      </c>
      <c r="AO647" s="270" t="str">
        <f>IF(AO646&lt;&gt;"",AO646*PRINCIPAL!$C$64,"")</f>
        <v/>
      </c>
    </row>
    <row r="648" spans="2:41" ht="12.45" customHeight="1" x14ac:dyDescent="0.3">
      <c r="B648" s="438"/>
      <c r="C648" s="440"/>
      <c r="D648" s="443" t="s">
        <v>116</v>
      </c>
      <c r="E648" s="224" t="s">
        <v>125</v>
      </c>
      <c r="F648" s="203" t="s">
        <v>38</v>
      </c>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69"/>
    </row>
    <row r="649" spans="2:41" ht="12.45" customHeight="1" thickBot="1" x14ac:dyDescent="0.35">
      <c r="B649" s="438"/>
      <c r="C649" s="445"/>
      <c r="D649" s="446"/>
      <c r="E649" s="223" t="s">
        <v>126</v>
      </c>
      <c r="F649" s="320" t="s">
        <v>38</v>
      </c>
      <c r="G649" s="225" t="str">
        <f>IF(G648&lt;&gt;"",G648*PRINCIPAL!$C$64,"")</f>
        <v/>
      </c>
      <c r="H649" s="225" t="str">
        <f>IF(H648&lt;&gt;"",H648*PRINCIPAL!$C$64,"")</f>
        <v/>
      </c>
      <c r="I649" s="225" t="str">
        <f>IF(I648&lt;&gt;"",I648*PRINCIPAL!$C$64,"")</f>
        <v/>
      </c>
      <c r="J649" s="225" t="str">
        <f>IF(J648&lt;&gt;"",J648*PRINCIPAL!$C$64,"")</f>
        <v/>
      </c>
      <c r="K649" s="225" t="str">
        <f>IF(K648&lt;&gt;"",K648*PRINCIPAL!$C$64,"")</f>
        <v/>
      </c>
      <c r="L649" s="225" t="str">
        <f>IF(L648&lt;&gt;"",L648*PRINCIPAL!$C$64,"")</f>
        <v/>
      </c>
      <c r="M649" s="225" t="str">
        <f>IF(M648&lt;&gt;"",M648*PRINCIPAL!$C$64,"")</f>
        <v/>
      </c>
      <c r="N649" s="225" t="str">
        <f>IF(N648&lt;&gt;"",N648*PRINCIPAL!$C$64,"")</f>
        <v/>
      </c>
      <c r="O649" s="225" t="str">
        <f>IF(O648&lt;&gt;"",O648*PRINCIPAL!$C$64,"")</f>
        <v/>
      </c>
      <c r="P649" s="225" t="str">
        <f>IF(P648&lt;&gt;"",P648*PRINCIPAL!$C$64,"")</f>
        <v/>
      </c>
      <c r="Q649" s="225" t="str">
        <f>IF(Q648&lt;&gt;"",Q648*PRINCIPAL!$C$64,"")</f>
        <v/>
      </c>
      <c r="R649" s="225" t="str">
        <f>IF(R648&lt;&gt;"",R648*PRINCIPAL!$C$64,"")</f>
        <v/>
      </c>
      <c r="S649" s="225" t="str">
        <f>IF(S648&lt;&gt;"",S648*PRINCIPAL!$C$64,"")</f>
        <v/>
      </c>
      <c r="T649" s="225" t="str">
        <f>IF(T648&lt;&gt;"",T648*PRINCIPAL!$C$64,"")</f>
        <v/>
      </c>
      <c r="U649" s="225" t="str">
        <f>IF(U648&lt;&gt;"",U648*PRINCIPAL!$C$64,"")</f>
        <v/>
      </c>
      <c r="V649" s="225" t="str">
        <f>IF(V648&lt;&gt;"",V648*PRINCIPAL!$C$64,"")</f>
        <v/>
      </c>
      <c r="W649" s="225" t="str">
        <f>IF(W648&lt;&gt;"",W648*PRINCIPAL!$C$64,"")</f>
        <v/>
      </c>
      <c r="X649" s="225" t="str">
        <f>IF(X648&lt;&gt;"",X648*PRINCIPAL!$C$64,"")</f>
        <v/>
      </c>
      <c r="Y649" s="225" t="str">
        <f>IF(Y648&lt;&gt;"",Y648*PRINCIPAL!$C$64,"")</f>
        <v/>
      </c>
      <c r="Z649" s="225" t="str">
        <f>IF(Z648&lt;&gt;"",Z648*PRINCIPAL!$C$64,"")</f>
        <v/>
      </c>
      <c r="AA649" s="225" t="str">
        <f>IF(AA648&lt;&gt;"",AA648*PRINCIPAL!$C$64,"")</f>
        <v/>
      </c>
      <c r="AB649" s="225" t="str">
        <f>IF(AB648&lt;&gt;"",AB648*PRINCIPAL!$C$64,"")</f>
        <v/>
      </c>
      <c r="AC649" s="225" t="str">
        <f>IF(AC648&lt;&gt;"",AC648*PRINCIPAL!$C$64,"")</f>
        <v/>
      </c>
      <c r="AD649" s="225" t="str">
        <f>IF(AD648&lt;&gt;"",AD648*PRINCIPAL!$C$64,"")</f>
        <v/>
      </c>
      <c r="AE649" s="225" t="str">
        <f>IF(AE648&lt;&gt;"",AE648*PRINCIPAL!$C$64,"")</f>
        <v/>
      </c>
      <c r="AF649" s="225" t="str">
        <f>IF(AF648&lt;&gt;"",AF648*PRINCIPAL!$C$64,"")</f>
        <v/>
      </c>
      <c r="AG649" s="225" t="str">
        <f>IF(AG648&lt;&gt;"",AG648*PRINCIPAL!$C$64,"")</f>
        <v/>
      </c>
      <c r="AH649" s="225" t="str">
        <f>IF(AH648&lt;&gt;"",AH648*PRINCIPAL!$C$64,"")</f>
        <v/>
      </c>
      <c r="AI649" s="225" t="str">
        <f>IF(AI648&lt;&gt;"",AI648*PRINCIPAL!$C$64,"")</f>
        <v/>
      </c>
      <c r="AJ649" s="225" t="str">
        <f>IF(AJ648&lt;&gt;"",AJ648*PRINCIPAL!$C$64,"")</f>
        <v/>
      </c>
      <c r="AK649" s="225" t="str">
        <f>IF(AK648&lt;&gt;"",AK648*PRINCIPAL!$C$64,"")</f>
        <v/>
      </c>
      <c r="AL649" s="225" t="str">
        <f>IF(AL648&lt;&gt;"",AL648*PRINCIPAL!$C$64,"")</f>
        <v/>
      </c>
      <c r="AM649" s="225" t="str">
        <f>IF(AM648&lt;&gt;"",AM648*PRINCIPAL!$C$64,"")</f>
        <v/>
      </c>
      <c r="AN649" s="225" t="str">
        <f>IF(AN648&lt;&gt;"",AN648*PRINCIPAL!$C$64,"")</f>
        <v/>
      </c>
      <c r="AO649" s="272" t="str">
        <f>IF(AO648&lt;&gt;"",AO648*PRINCIPAL!$C$64,"")</f>
        <v/>
      </c>
    </row>
    <row r="650" spans="2:41" ht="12.45" customHeight="1" x14ac:dyDescent="0.3">
      <c r="B650" s="438"/>
      <c r="C650" s="447" t="s">
        <v>113</v>
      </c>
      <c r="D650" s="424" t="s">
        <v>114</v>
      </c>
      <c r="E650" s="219" t="s">
        <v>125</v>
      </c>
      <c r="F650" s="197"/>
      <c r="G650" s="197"/>
      <c r="H650" s="197"/>
      <c r="I650" s="197"/>
      <c r="J650" s="197"/>
      <c r="K650" s="197"/>
      <c r="L650" s="197"/>
      <c r="M650" s="197"/>
      <c r="N650" s="197"/>
      <c r="O650" s="197"/>
      <c r="P650" s="197"/>
      <c r="Q650" s="197"/>
      <c r="R650" s="197"/>
      <c r="S650" s="197"/>
      <c r="T650" s="197"/>
      <c r="U650" s="197"/>
      <c r="V650" s="197"/>
      <c r="W650" s="197"/>
      <c r="X650" s="197"/>
      <c r="Y650" s="197"/>
      <c r="Z650" s="197"/>
      <c r="AA650" s="197"/>
      <c r="AB650" s="197"/>
      <c r="AC650" s="197"/>
      <c r="AD650" s="197"/>
      <c r="AE650" s="197"/>
      <c r="AF650" s="197"/>
      <c r="AG650" s="197"/>
      <c r="AH650" s="197"/>
      <c r="AI650" s="197"/>
      <c r="AJ650" s="197"/>
      <c r="AK650" s="197"/>
      <c r="AL650" s="197"/>
      <c r="AM650" s="197"/>
      <c r="AN650" s="197"/>
      <c r="AO650" s="267"/>
    </row>
    <row r="651" spans="2:41" ht="12.45" customHeight="1" x14ac:dyDescent="0.3">
      <c r="B651" s="438"/>
      <c r="C651" s="447"/>
      <c r="D651" s="425"/>
      <c r="E651" s="220" t="s">
        <v>126</v>
      </c>
      <c r="F651" s="198" t="str">
        <f>IF(F650&lt;&gt;"",F650*PRINCIPAL!$C$14,"")</f>
        <v/>
      </c>
      <c r="G651" s="198" t="str">
        <f>IF(G650&lt;&gt;"",G650*PRINCIPAL!$C$64,"")</f>
        <v/>
      </c>
      <c r="H651" s="198" t="str">
        <f>IF(H650&lt;&gt;"",H650*PRINCIPAL!$C$64,"")</f>
        <v/>
      </c>
      <c r="I651" s="198" t="str">
        <f>IF(I650&lt;&gt;"",I650*PRINCIPAL!$C$64,"")</f>
        <v/>
      </c>
      <c r="J651" s="198" t="str">
        <f>IF(J650&lt;&gt;"",J650*PRINCIPAL!$C$64,"")</f>
        <v/>
      </c>
      <c r="K651" s="198" t="str">
        <f>IF(K650&lt;&gt;"",K650*PRINCIPAL!$C$64,"")</f>
        <v/>
      </c>
      <c r="L651" s="198" t="str">
        <f>IF(L650&lt;&gt;"",L650*PRINCIPAL!$C$64,"")</f>
        <v/>
      </c>
      <c r="M651" s="198" t="str">
        <f>IF(M650&lt;&gt;"",M650*PRINCIPAL!$C$64,"")</f>
        <v/>
      </c>
      <c r="N651" s="198" t="str">
        <f>IF(N650&lt;&gt;"",N650*PRINCIPAL!$C$64,"")</f>
        <v/>
      </c>
      <c r="O651" s="198" t="str">
        <f>IF(O650&lt;&gt;"",O650*PRINCIPAL!$C$64,"")</f>
        <v/>
      </c>
      <c r="P651" s="198" t="str">
        <f>IF(P650&lt;&gt;"",P650*PRINCIPAL!$C$64,"")</f>
        <v/>
      </c>
      <c r="Q651" s="198" t="str">
        <f>IF(Q650&lt;&gt;"",Q650*PRINCIPAL!$C$64,"")</f>
        <v/>
      </c>
      <c r="R651" s="198" t="str">
        <f>IF(R650&lt;&gt;"",R650*PRINCIPAL!$C$64,"")</f>
        <v/>
      </c>
      <c r="S651" s="198" t="str">
        <f>IF(S650&lt;&gt;"",S650*PRINCIPAL!$C$64,"")</f>
        <v/>
      </c>
      <c r="T651" s="198" t="str">
        <f>IF(T650&lt;&gt;"",T650*PRINCIPAL!$C$64,"")</f>
        <v/>
      </c>
      <c r="U651" s="198" t="str">
        <f>IF(U650&lt;&gt;"",U650*PRINCIPAL!$C$64,"")</f>
        <v/>
      </c>
      <c r="V651" s="198" t="str">
        <f>IF(V650&lt;&gt;"",V650*PRINCIPAL!$C$64,"")</f>
        <v/>
      </c>
      <c r="W651" s="198" t="str">
        <f>IF(W650&lt;&gt;"",W650*PRINCIPAL!$C$64,"")</f>
        <v/>
      </c>
      <c r="X651" s="198" t="str">
        <f>IF(X650&lt;&gt;"",X650*PRINCIPAL!$C$64,"")</f>
        <v/>
      </c>
      <c r="Y651" s="198" t="str">
        <f>IF(Y650&lt;&gt;"",Y650*PRINCIPAL!$C$64,"")</f>
        <v/>
      </c>
      <c r="Z651" s="198" t="str">
        <f>IF(Z650&lt;&gt;"",Z650*PRINCIPAL!$C$64,"")</f>
        <v/>
      </c>
      <c r="AA651" s="198" t="str">
        <f>IF(AA650&lt;&gt;"",AA650*PRINCIPAL!$C$64,"")</f>
        <v/>
      </c>
      <c r="AB651" s="198" t="str">
        <f>IF(AB650&lt;&gt;"",AB650*PRINCIPAL!$C$64,"")</f>
        <v/>
      </c>
      <c r="AC651" s="198" t="str">
        <f>IF(AC650&lt;&gt;"",AC650*PRINCIPAL!$C$64,"")</f>
        <v/>
      </c>
      <c r="AD651" s="198" t="str">
        <f>IF(AD650&lt;&gt;"",AD650*PRINCIPAL!$C$64,"")</f>
        <v/>
      </c>
      <c r="AE651" s="198" t="str">
        <f>IF(AE650&lt;&gt;"",AE650*PRINCIPAL!$C$64,"")</f>
        <v/>
      </c>
      <c r="AF651" s="198" t="str">
        <f>IF(AF650&lt;&gt;"",AF650*PRINCIPAL!$C$64,"")</f>
        <v/>
      </c>
      <c r="AG651" s="198" t="str">
        <f>IF(AG650&lt;&gt;"",AG650*PRINCIPAL!$C$64,"")</f>
        <v/>
      </c>
      <c r="AH651" s="198" t="str">
        <f>IF(AH650&lt;&gt;"",AH650*PRINCIPAL!$C$64,"")</f>
        <v/>
      </c>
      <c r="AI651" s="198" t="str">
        <f>IF(AI650&lt;&gt;"",AI650*PRINCIPAL!$C$64,"")</f>
        <v/>
      </c>
      <c r="AJ651" s="198" t="str">
        <f>IF(AJ650&lt;&gt;"",AJ650*PRINCIPAL!$C$64,"")</f>
        <v/>
      </c>
      <c r="AK651" s="198" t="str">
        <f>IF(AK650&lt;&gt;"",AK650*PRINCIPAL!$C$64,"")</f>
        <v/>
      </c>
      <c r="AL651" s="198" t="str">
        <f>IF(AL650&lt;&gt;"",AL650*PRINCIPAL!$C$64,"")</f>
        <v/>
      </c>
      <c r="AM651" s="198" t="str">
        <f>IF(AM650&lt;&gt;"",AM650*PRINCIPAL!$C$64,"")</f>
        <v/>
      </c>
      <c r="AN651" s="198" t="str">
        <f>IF(AN650&lt;&gt;"",AN650*PRINCIPAL!$C$64,"")</f>
        <v/>
      </c>
      <c r="AO651" s="268" t="str">
        <f>IF(AO650&lt;&gt;"",AO650*PRINCIPAL!$C$64,"")</f>
        <v/>
      </c>
    </row>
    <row r="652" spans="2:41" ht="12.45" customHeight="1" x14ac:dyDescent="0.3">
      <c r="B652" s="438"/>
      <c r="C652" s="447"/>
      <c r="D652" s="426" t="s">
        <v>114</v>
      </c>
      <c r="E652" s="222" t="s">
        <v>125</v>
      </c>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69"/>
    </row>
    <row r="653" spans="2:41" ht="12.45" customHeight="1" x14ac:dyDescent="0.3">
      <c r="B653" s="438"/>
      <c r="C653" s="447"/>
      <c r="D653" s="425"/>
      <c r="E653" s="220" t="s">
        <v>126</v>
      </c>
      <c r="F653" s="204" t="str">
        <f>IF(F652&lt;&gt;"",F652*PRINCIPAL!$C$14,"")</f>
        <v/>
      </c>
      <c r="G653" s="204" t="str">
        <f>IF(G652&lt;&gt;"",G652*PRINCIPAL!$C$64,"")</f>
        <v/>
      </c>
      <c r="H653" s="204" t="str">
        <f>IF(H652&lt;&gt;"",H652*PRINCIPAL!$C$64,"")</f>
        <v/>
      </c>
      <c r="I653" s="204" t="str">
        <f>IF(I652&lt;&gt;"",I652*PRINCIPAL!$C$64,"")</f>
        <v/>
      </c>
      <c r="J653" s="204" t="str">
        <f>IF(J652&lt;&gt;"",J652*PRINCIPAL!$C$64,"")</f>
        <v/>
      </c>
      <c r="K653" s="204" t="str">
        <f>IF(K652&lt;&gt;"",K652*PRINCIPAL!$C$64,"")</f>
        <v/>
      </c>
      <c r="L653" s="204" t="str">
        <f>IF(L652&lt;&gt;"",L652*PRINCIPAL!$C$64,"")</f>
        <v/>
      </c>
      <c r="M653" s="204" t="str">
        <f>IF(M652&lt;&gt;"",M652*PRINCIPAL!$C$64,"")</f>
        <v/>
      </c>
      <c r="N653" s="204" t="str">
        <f>IF(N652&lt;&gt;"",N652*PRINCIPAL!$C$64,"")</f>
        <v/>
      </c>
      <c r="O653" s="204" t="str">
        <f>IF(O652&lt;&gt;"",O652*PRINCIPAL!$C$64,"")</f>
        <v/>
      </c>
      <c r="P653" s="204" t="str">
        <f>IF(P652&lt;&gt;"",P652*PRINCIPAL!$C$64,"")</f>
        <v/>
      </c>
      <c r="Q653" s="204" t="str">
        <f>IF(Q652&lt;&gt;"",Q652*PRINCIPAL!$C$64,"")</f>
        <v/>
      </c>
      <c r="R653" s="204" t="str">
        <f>IF(R652&lt;&gt;"",R652*PRINCIPAL!$C$64,"")</f>
        <v/>
      </c>
      <c r="S653" s="204" t="str">
        <f>IF(S652&lt;&gt;"",S652*PRINCIPAL!$C$64,"")</f>
        <v/>
      </c>
      <c r="T653" s="204" t="str">
        <f>IF(T652&lt;&gt;"",T652*PRINCIPAL!$C$64,"")</f>
        <v/>
      </c>
      <c r="U653" s="204" t="str">
        <f>IF(U652&lt;&gt;"",U652*PRINCIPAL!$C$64,"")</f>
        <v/>
      </c>
      <c r="V653" s="204" t="str">
        <f>IF(V652&lt;&gt;"",V652*PRINCIPAL!$C$64,"")</f>
        <v/>
      </c>
      <c r="W653" s="204" t="str">
        <f>IF(W652&lt;&gt;"",W652*PRINCIPAL!$C$64,"")</f>
        <v/>
      </c>
      <c r="X653" s="204" t="str">
        <f>IF(X652&lt;&gt;"",X652*PRINCIPAL!$C$64,"")</f>
        <v/>
      </c>
      <c r="Y653" s="204" t="str">
        <f>IF(Y652&lt;&gt;"",Y652*PRINCIPAL!$C$64,"")</f>
        <v/>
      </c>
      <c r="Z653" s="204" t="str">
        <f>IF(Z652&lt;&gt;"",Z652*PRINCIPAL!$C$64,"")</f>
        <v/>
      </c>
      <c r="AA653" s="204" t="str">
        <f>IF(AA652&lt;&gt;"",AA652*PRINCIPAL!$C$64,"")</f>
        <v/>
      </c>
      <c r="AB653" s="204" t="str">
        <f>IF(AB652&lt;&gt;"",AB652*PRINCIPAL!$C$64,"")</f>
        <v/>
      </c>
      <c r="AC653" s="204" t="str">
        <f>IF(AC652&lt;&gt;"",AC652*PRINCIPAL!$C$64,"")</f>
        <v/>
      </c>
      <c r="AD653" s="204" t="str">
        <f>IF(AD652&lt;&gt;"",AD652*PRINCIPAL!$C$64,"")</f>
        <v/>
      </c>
      <c r="AE653" s="204" t="str">
        <f>IF(AE652&lt;&gt;"",AE652*PRINCIPAL!$C$64,"")</f>
        <v/>
      </c>
      <c r="AF653" s="204" t="str">
        <f>IF(AF652&lt;&gt;"",AF652*PRINCIPAL!$C$64,"")</f>
        <v/>
      </c>
      <c r="AG653" s="204" t="str">
        <f>IF(AG652&lt;&gt;"",AG652*PRINCIPAL!$C$64,"")</f>
        <v/>
      </c>
      <c r="AH653" s="204" t="str">
        <f>IF(AH652&lt;&gt;"",AH652*PRINCIPAL!$C$64,"")</f>
        <v/>
      </c>
      <c r="AI653" s="204" t="str">
        <f>IF(AI652&lt;&gt;"",AI652*PRINCIPAL!$C$64,"")</f>
        <v/>
      </c>
      <c r="AJ653" s="204" t="str">
        <f>IF(AJ652&lt;&gt;"",AJ652*PRINCIPAL!$C$64,"")</f>
        <v/>
      </c>
      <c r="AK653" s="204" t="str">
        <f>IF(AK652&lt;&gt;"",AK652*PRINCIPAL!$C$64,"")</f>
        <v/>
      </c>
      <c r="AL653" s="204" t="str">
        <f>IF(AL652&lt;&gt;"",AL652*PRINCIPAL!$C$64,"")</f>
        <v/>
      </c>
      <c r="AM653" s="204" t="str">
        <f>IF(AM652&lt;&gt;"",AM652*PRINCIPAL!$C$64,"")</f>
        <v/>
      </c>
      <c r="AN653" s="204" t="str">
        <f>IF(AN652&lt;&gt;"",AN652*PRINCIPAL!$C$64,"")</f>
        <v/>
      </c>
      <c r="AO653" s="270" t="str">
        <f>IF(AO652&lt;&gt;"",AO652*PRINCIPAL!$C$64,"")</f>
        <v/>
      </c>
    </row>
    <row r="654" spans="2:41" ht="12.45" customHeight="1" x14ac:dyDescent="0.3">
      <c r="B654" s="438"/>
      <c r="C654" s="447"/>
      <c r="D654" s="426" t="s">
        <v>114</v>
      </c>
      <c r="E654" s="222" t="s">
        <v>125</v>
      </c>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69"/>
    </row>
    <row r="655" spans="2:41" ht="12.45" customHeight="1" x14ac:dyDescent="0.3">
      <c r="B655" s="438"/>
      <c r="C655" s="447"/>
      <c r="D655" s="425"/>
      <c r="E655" s="220" t="s">
        <v>126</v>
      </c>
      <c r="F655" s="204" t="str">
        <f>IF(F654&lt;&gt;"",F654*PRINCIPAL!$C$14,"")</f>
        <v/>
      </c>
      <c r="G655" s="204" t="str">
        <f>IF(G654&lt;&gt;"",G654*PRINCIPAL!$C$64,"")</f>
        <v/>
      </c>
      <c r="H655" s="204" t="str">
        <f>IF(H654&lt;&gt;"",H654*PRINCIPAL!$C$64,"")</f>
        <v/>
      </c>
      <c r="I655" s="204" t="str">
        <f>IF(I654&lt;&gt;"",I654*PRINCIPAL!$C$64,"")</f>
        <v/>
      </c>
      <c r="J655" s="204" t="str">
        <f>IF(J654&lt;&gt;"",J654*PRINCIPAL!$C$64,"")</f>
        <v/>
      </c>
      <c r="K655" s="204" t="str">
        <f>IF(K654&lt;&gt;"",K654*PRINCIPAL!$C$64,"")</f>
        <v/>
      </c>
      <c r="L655" s="204" t="str">
        <f>IF(L654&lt;&gt;"",L654*PRINCIPAL!$C$64,"")</f>
        <v/>
      </c>
      <c r="M655" s="204" t="str">
        <f>IF(M654&lt;&gt;"",M654*PRINCIPAL!$C$64,"")</f>
        <v/>
      </c>
      <c r="N655" s="204" t="str">
        <f>IF(N654&lt;&gt;"",N654*PRINCIPAL!$C$64,"")</f>
        <v/>
      </c>
      <c r="O655" s="204" t="str">
        <f>IF(O654&lt;&gt;"",O654*PRINCIPAL!$C$64,"")</f>
        <v/>
      </c>
      <c r="P655" s="204" t="str">
        <f>IF(P654&lt;&gt;"",P654*PRINCIPAL!$C$64,"")</f>
        <v/>
      </c>
      <c r="Q655" s="204" t="str">
        <f>IF(Q654&lt;&gt;"",Q654*PRINCIPAL!$C$64,"")</f>
        <v/>
      </c>
      <c r="R655" s="204" t="str">
        <f>IF(R654&lt;&gt;"",R654*PRINCIPAL!$C$64,"")</f>
        <v/>
      </c>
      <c r="S655" s="204" t="str">
        <f>IF(S654&lt;&gt;"",S654*PRINCIPAL!$C$64,"")</f>
        <v/>
      </c>
      <c r="T655" s="204" t="str">
        <f>IF(T654&lt;&gt;"",T654*PRINCIPAL!$C$64,"")</f>
        <v/>
      </c>
      <c r="U655" s="204" t="str">
        <f>IF(U654&lt;&gt;"",U654*PRINCIPAL!$C$64,"")</f>
        <v/>
      </c>
      <c r="V655" s="204" t="str">
        <f>IF(V654&lt;&gt;"",V654*PRINCIPAL!$C$64,"")</f>
        <v/>
      </c>
      <c r="W655" s="204" t="str">
        <f>IF(W654&lt;&gt;"",W654*PRINCIPAL!$C$64,"")</f>
        <v/>
      </c>
      <c r="X655" s="204" t="str">
        <f>IF(X654&lt;&gt;"",X654*PRINCIPAL!$C$64,"")</f>
        <v/>
      </c>
      <c r="Y655" s="204" t="str">
        <f>IF(Y654&lt;&gt;"",Y654*PRINCIPAL!$C$64,"")</f>
        <v/>
      </c>
      <c r="Z655" s="204" t="str">
        <f>IF(Z654&lt;&gt;"",Z654*PRINCIPAL!$C$64,"")</f>
        <v/>
      </c>
      <c r="AA655" s="204" t="str">
        <f>IF(AA654&lt;&gt;"",AA654*PRINCIPAL!$C$64,"")</f>
        <v/>
      </c>
      <c r="AB655" s="204" t="str">
        <f>IF(AB654&lt;&gt;"",AB654*PRINCIPAL!$C$64,"")</f>
        <v/>
      </c>
      <c r="AC655" s="204" t="str">
        <f>IF(AC654&lt;&gt;"",AC654*PRINCIPAL!$C$64,"")</f>
        <v/>
      </c>
      <c r="AD655" s="204" t="str">
        <f>IF(AD654&lt;&gt;"",AD654*PRINCIPAL!$C$64,"")</f>
        <v/>
      </c>
      <c r="AE655" s="204" t="str">
        <f>IF(AE654&lt;&gt;"",AE654*PRINCIPAL!$C$64,"")</f>
        <v/>
      </c>
      <c r="AF655" s="204" t="str">
        <f>IF(AF654&lt;&gt;"",AF654*PRINCIPAL!$C$64,"")</f>
        <v/>
      </c>
      <c r="AG655" s="204" t="str">
        <f>IF(AG654&lt;&gt;"",AG654*PRINCIPAL!$C$64,"")</f>
        <v/>
      </c>
      <c r="AH655" s="204" t="str">
        <f>IF(AH654&lt;&gt;"",AH654*PRINCIPAL!$C$64,"")</f>
        <v/>
      </c>
      <c r="AI655" s="204" t="str">
        <f>IF(AI654&lt;&gt;"",AI654*PRINCIPAL!$C$64,"")</f>
        <v/>
      </c>
      <c r="AJ655" s="204" t="str">
        <f>IF(AJ654&lt;&gt;"",AJ654*PRINCIPAL!$C$64,"")</f>
        <v/>
      </c>
      <c r="AK655" s="204" t="str">
        <f>IF(AK654&lt;&gt;"",AK654*PRINCIPAL!$C$64,"")</f>
        <v/>
      </c>
      <c r="AL655" s="204" t="str">
        <f>IF(AL654&lt;&gt;"",AL654*PRINCIPAL!$C$64,"")</f>
        <v/>
      </c>
      <c r="AM655" s="204" t="str">
        <f>IF(AM654&lt;&gt;"",AM654*PRINCIPAL!$C$64,"")</f>
        <v/>
      </c>
      <c r="AN655" s="204" t="str">
        <f>IF(AN654&lt;&gt;"",AN654*PRINCIPAL!$C$64,"")</f>
        <v/>
      </c>
      <c r="AO655" s="270" t="str">
        <f>IF(AO654&lt;&gt;"",AO654*PRINCIPAL!$C$64,"")</f>
        <v/>
      </c>
    </row>
    <row r="656" spans="2:41" ht="12.45" customHeight="1" x14ac:dyDescent="0.3">
      <c r="B656" s="438"/>
      <c r="C656" s="447"/>
      <c r="D656" s="426" t="s">
        <v>114</v>
      </c>
      <c r="E656" s="222" t="s">
        <v>125</v>
      </c>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69"/>
    </row>
    <row r="657" spans="2:41" ht="12.45" customHeight="1" x14ac:dyDescent="0.3">
      <c r="B657" s="438"/>
      <c r="C657" s="447"/>
      <c r="D657" s="425"/>
      <c r="E657" s="220" t="s">
        <v>126</v>
      </c>
      <c r="F657" s="204" t="str">
        <f>IF(F656&lt;&gt;"",F656*PRINCIPAL!$C$14,"")</f>
        <v/>
      </c>
      <c r="G657" s="204" t="str">
        <f>IF(G656&lt;&gt;"",G656*PRINCIPAL!$C$64,"")</f>
        <v/>
      </c>
      <c r="H657" s="204" t="str">
        <f>IF(H656&lt;&gt;"",H656*PRINCIPAL!$C$64,"")</f>
        <v/>
      </c>
      <c r="I657" s="204" t="str">
        <f>IF(I656&lt;&gt;"",I656*PRINCIPAL!$C$64,"")</f>
        <v/>
      </c>
      <c r="J657" s="204" t="str">
        <f>IF(J656&lt;&gt;"",J656*PRINCIPAL!$C$64,"")</f>
        <v/>
      </c>
      <c r="K657" s="204" t="str">
        <f>IF(K656&lt;&gt;"",K656*PRINCIPAL!$C$64,"")</f>
        <v/>
      </c>
      <c r="L657" s="204" t="str">
        <f>IF(L656&lt;&gt;"",L656*PRINCIPAL!$C$64,"")</f>
        <v/>
      </c>
      <c r="M657" s="204" t="str">
        <f>IF(M656&lt;&gt;"",M656*PRINCIPAL!$C$64,"")</f>
        <v/>
      </c>
      <c r="N657" s="204" t="str">
        <f>IF(N656&lt;&gt;"",N656*PRINCIPAL!$C$64,"")</f>
        <v/>
      </c>
      <c r="O657" s="204" t="str">
        <f>IF(O656&lt;&gt;"",O656*PRINCIPAL!$C$64,"")</f>
        <v/>
      </c>
      <c r="P657" s="204" t="str">
        <f>IF(P656&lt;&gt;"",P656*PRINCIPAL!$C$64,"")</f>
        <v/>
      </c>
      <c r="Q657" s="204" t="str">
        <f>IF(Q656&lt;&gt;"",Q656*PRINCIPAL!$C$64,"")</f>
        <v/>
      </c>
      <c r="R657" s="204" t="str">
        <f>IF(R656&lt;&gt;"",R656*PRINCIPAL!$C$64,"")</f>
        <v/>
      </c>
      <c r="S657" s="204" t="str">
        <f>IF(S656&lt;&gt;"",S656*PRINCIPAL!$C$64,"")</f>
        <v/>
      </c>
      <c r="T657" s="204" t="str">
        <f>IF(T656&lt;&gt;"",T656*PRINCIPAL!$C$64,"")</f>
        <v/>
      </c>
      <c r="U657" s="204" t="str">
        <f>IF(U656&lt;&gt;"",U656*PRINCIPAL!$C$64,"")</f>
        <v/>
      </c>
      <c r="V657" s="204" t="str">
        <f>IF(V656&lt;&gt;"",V656*PRINCIPAL!$C$64,"")</f>
        <v/>
      </c>
      <c r="W657" s="204" t="str">
        <f>IF(W656&lt;&gt;"",W656*PRINCIPAL!$C$64,"")</f>
        <v/>
      </c>
      <c r="X657" s="204" t="str">
        <f>IF(X656&lt;&gt;"",X656*PRINCIPAL!$C$64,"")</f>
        <v/>
      </c>
      <c r="Y657" s="204" t="str">
        <f>IF(Y656&lt;&gt;"",Y656*PRINCIPAL!$C$64,"")</f>
        <v/>
      </c>
      <c r="Z657" s="204" t="str">
        <f>IF(Z656&lt;&gt;"",Z656*PRINCIPAL!$C$64,"")</f>
        <v/>
      </c>
      <c r="AA657" s="204" t="str">
        <f>IF(AA656&lt;&gt;"",AA656*PRINCIPAL!$C$64,"")</f>
        <v/>
      </c>
      <c r="AB657" s="204" t="str">
        <f>IF(AB656&lt;&gt;"",AB656*PRINCIPAL!$C$64,"")</f>
        <v/>
      </c>
      <c r="AC657" s="204" t="str">
        <f>IF(AC656&lt;&gt;"",AC656*PRINCIPAL!$C$64,"")</f>
        <v/>
      </c>
      <c r="AD657" s="204" t="str">
        <f>IF(AD656&lt;&gt;"",AD656*PRINCIPAL!$C$64,"")</f>
        <v/>
      </c>
      <c r="AE657" s="204" t="str">
        <f>IF(AE656&lt;&gt;"",AE656*PRINCIPAL!$C$64,"")</f>
        <v/>
      </c>
      <c r="AF657" s="204" t="str">
        <f>IF(AF656&lt;&gt;"",AF656*PRINCIPAL!$C$64,"")</f>
        <v/>
      </c>
      <c r="AG657" s="204" t="str">
        <f>IF(AG656&lt;&gt;"",AG656*PRINCIPAL!$C$64,"")</f>
        <v/>
      </c>
      <c r="AH657" s="204" t="str">
        <f>IF(AH656&lt;&gt;"",AH656*PRINCIPAL!$C$64,"")</f>
        <v/>
      </c>
      <c r="AI657" s="204" t="str">
        <f>IF(AI656&lt;&gt;"",AI656*PRINCIPAL!$C$64,"")</f>
        <v/>
      </c>
      <c r="AJ657" s="204" t="str">
        <f>IF(AJ656&lt;&gt;"",AJ656*PRINCIPAL!$C$64,"")</f>
        <v/>
      </c>
      <c r="AK657" s="204" t="str">
        <f>IF(AK656&lt;&gt;"",AK656*PRINCIPAL!$C$64,"")</f>
        <v/>
      </c>
      <c r="AL657" s="204" t="str">
        <f>IF(AL656&lt;&gt;"",AL656*PRINCIPAL!$C$64,"")</f>
        <v/>
      </c>
      <c r="AM657" s="204" t="str">
        <f>IF(AM656&lt;&gt;"",AM656*PRINCIPAL!$C$64,"")</f>
        <v/>
      </c>
      <c r="AN657" s="204" t="str">
        <f>IF(AN656&lt;&gt;"",AN656*PRINCIPAL!$C$64,"")</f>
        <v/>
      </c>
      <c r="AO657" s="270" t="str">
        <f>IF(AO656&lt;&gt;"",AO656*PRINCIPAL!$C$64,"")</f>
        <v/>
      </c>
    </row>
    <row r="658" spans="2:41" ht="12.45" customHeight="1" x14ac:dyDescent="0.3">
      <c r="B658" s="438"/>
      <c r="C658" s="447"/>
      <c r="D658" s="426" t="s">
        <v>114</v>
      </c>
      <c r="E658" s="222" t="s">
        <v>125</v>
      </c>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69"/>
    </row>
    <row r="659" spans="2:41" ht="12.45" customHeight="1" thickBot="1" x14ac:dyDescent="0.35">
      <c r="B659" s="438"/>
      <c r="C659" s="447"/>
      <c r="D659" s="424"/>
      <c r="E659" s="220" t="s">
        <v>126</v>
      </c>
      <c r="F659" s="198" t="str">
        <f>IF(F658&lt;&gt;"",F658*PRINCIPAL!$C$14,"")</f>
        <v/>
      </c>
      <c r="G659" s="198" t="str">
        <f>IF(G658&lt;&gt;"",G658*PRINCIPAL!$C$64,"")</f>
        <v/>
      </c>
      <c r="H659" s="198" t="str">
        <f>IF(H658&lt;&gt;"",H658*PRINCIPAL!$C$64,"")</f>
        <v/>
      </c>
      <c r="I659" s="198" t="str">
        <f>IF(I658&lt;&gt;"",I658*PRINCIPAL!$C$64,"")</f>
        <v/>
      </c>
      <c r="J659" s="198" t="str">
        <f>IF(J658&lt;&gt;"",J658*PRINCIPAL!$C$64,"")</f>
        <v/>
      </c>
      <c r="K659" s="198" t="str">
        <f>IF(K658&lt;&gt;"",K658*PRINCIPAL!$C$64,"")</f>
        <v/>
      </c>
      <c r="L659" s="198" t="str">
        <f>IF(L658&lt;&gt;"",L658*PRINCIPAL!$C$64,"")</f>
        <v/>
      </c>
      <c r="M659" s="198" t="str">
        <f>IF(M658&lt;&gt;"",M658*PRINCIPAL!$C$64,"")</f>
        <v/>
      </c>
      <c r="N659" s="198" t="str">
        <f>IF(N658&lt;&gt;"",N658*PRINCIPAL!$C$64,"")</f>
        <v/>
      </c>
      <c r="O659" s="198" t="str">
        <f>IF(O658&lt;&gt;"",O658*PRINCIPAL!$C$64,"")</f>
        <v/>
      </c>
      <c r="P659" s="198" t="str">
        <f>IF(P658&lt;&gt;"",P658*PRINCIPAL!$C$64,"")</f>
        <v/>
      </c>
      <c r="Q659" s="198" t="str">
        <f>IF(Q658&lt;&gt;"",Q658*PRINCIPAL!$C$64,"")</f>
        <v/>
      </c>
      <c r="R659" s="198" t="str">
        <f>IF(R658&lt;&gt;"",R658*PRINCIPAL!$C$64,"")</f>
        <v/>
      </c>
      <c r="S659" s="198" t="str">
        <f>IF(S658&lt;&gt;"",S658*PRINCIPAL!$C$64,"")</f>
        <v/>
      </c>
      <c r="T659" s="198" t="str">
        <f>IF(T658&lt;&gt;"",T658*PRINCIPAL!$C$64,"")</f>
        <v/>
      </c>
      <c r="U659" s="198" t="str">
        <f>IF(U658&lt;&gt;"",U658*PRINCIPAL!$C$64,"")</f>
        <v/>
      </c>
      <c r="V659" s="198" t="str">
        <f>IF(V658&lt;&gt;"",V658*PRINCIPAL!$C$64,"")</f>
        <v/>
      </c>
      <c r="W659" s="198" t="str">
        <f>IF(W658&lt;&gt;"",W658*PRINCIPAL!$C$64,"")</f>
        <v/>
      </c>
      <c r="X659" s="198" t="str">
        <f>IF(X658&lt;&gt;"",X658*PRINCIPAL!$C$64,"")</f>
        <v/>
      </c>
      <c r="Y659" s="198" t="str">
        <f>IF(Y658&lt;&gt;"",Y658*PRINCIPAL!$C$64,"")</f>
        <v/>
      </c>
      <c r="Z659" s="198" t="str">
        <f>IF(Z658&lt;&gt;"",Z658*PRINCIPAL!$C$64,"")</f>
        <v/>
      </c>
      <c r="AA659" s="198" t="str">
        <f>IF(AA658&lt;&gt;"",AA658*PRINCIPAL!$C$64,"")</f>
        <v/>
      </c>
      <c r="AB659" s="198" t="str">
        <f>IF(AB658&lt;&gt;"",AB658*PRINCIPAL!$C$64,"")</f>
        <v/>
      </c>
      <c r="AC659" s="198" t="str">
        <f>IF(AC658&lt;&gt;"",AC658*PRINCIPAL!$C$64,"")</f>
        <v/>
      </c>
      <c r="AD659" s="198" t="str">
        <f>IF(AD658&lt;&gt;"",AD658*PRINCIPAL!$C$64,"")</f>
        <v/>
      </c>
      <c r="AE659" s="198" t="str">
        <f>IF(AE658&lt;&gt;"",AE658*PRINCIPAL!$C$64,"")</f>
        <v/>
      </c>
      <c r="AF659" s="198" t="str">
        <f>IF(AF658&lt;&gt;"",AF658*PRINCIPAL!$C$64,"")</f>
        <v/>
      </c>
      <c r="AG659" s="198" t="str">
        <f>IF(AG658&lt;&gt;"",AG658*PRINCIPAL!$C$64,"")</f>
        <v/>
      </c>
      <c r="AH659" s="198" t="str">
        <f>IF(AH658&lt;&gt;"",AH658*PRINCIPAL!$C$64,"")</f>
        <v/>
      </c>
      <c r="AI659" s="198" t="str">
        <f>IF(AI658&lt;&gt;"",AI658*PRINCIPAL!$C$64,"")</f>
        <v/>
      </c>
      <c r="AJ659" s="198" t="str">
        <f>IF(AJ658&lt;&gt;"",AJ658*PRINCIPAL!$C$64,"")</f>
        <v/>
      </c>
      <c r="AK659" s="198" t="str">
        <f>IF(AK658&lt;&gt;"",AK658*PRINCIPAL!$C$64,"")</f>
        <v/>
      </c>
      <c r="AL659" s="198" t="str">
        <f>IF(AL658&lt;&gt;"",AL658*PRINCIPAL!$C$64,"")</f>
        <v/>
      </c>
      <c r="AM659" s="198" t="str">
        <f>IF(AM658&lt;&gt;"",AM658*PRINCIPAL!$C$64,"")</f>
        <v/>
      </c>
      <c r="AN659" s="198" t="str">
        <f>IF(AN658&lt;&gt;"",AN658*PRINCIPAL!$C$64,"")</f>
        <v/>
      </c>
      <c r="AO659" s="268" t="str">
        <f>IF(AO658&lt;&gt;"",AO658*PRINCIPAL!$C$64,"")</f>
        <v/>
      </c>
    </row>
    <row r="660" spans="2:41" ht="12.45" customHeight="1" thickBot="1" x14ac:dyDescent="0.35">
      <c r="B660" s="455" t="s">
        <v>152</v>
      </c>
      <c r="C660" s="479" t="s">
        <v>108</v>
      </c>
      <c r="D660" s="459"/>
      <c r="E660" s="317" t="s">
        <v>126</v>
      </c>
      <c r="F660" s="330" t="s">
        <v>38</v>
      </c>
      <c r="G660" s="331" t="str">
        <f>IF('Sumário de Resultados'!C71&lt;&gt;"",$G$3*'Sumário de Resultados'!C71,"")</f>
        <v/>
      </c>
      <c r="H660" s="331" t="str">
        <f>IF('Sumário de Resultados'!D71&lt;&gt;"",$G$3*'Sumário de Resultados'!D71,"")</f>
        <v/>
      </c>
      <c r="I660" s="331" t="str">
        <f>IF('Sumário de Resultados'!E71&lt;&gt;"",$G$3*'Sumário de Resultados'!E71,"")</f>
        <v/>
      </c>
      <c r="J660" s="331" t="str">
        <f>IF('Sumário de Resultados'!F71&lt;&gt;"",$G$3*'Sumário de Resultados'!F71,"")</f>
        <v/>
      </c>
      <c r="K660" s="331" t="str">
        <f>IF('Sumário de Resultados'!G71&lt;&gt;"",$G$3*'Sumário de Resultados'!G71,"")</f>
        <v/>
      </c>
      <c r="L660" s="331" t="str">
        <f>IF('Sumário de Resultados'!H71&lt;&gt;"",$G$3*'Sumário de Resultados'!H71,"")</f>
        <v/>
      </c>
      <c r="M660" s="331" t="str">
        <f>IF('Sumário de Resultados'!I71&lt;&gt;"",$G$3*'Sumário de Resultados'!I71,"")</f>
        <v/>
      </c>
      <c r="N660" s="331" t="str">
        <f>IF('Sumário de Resultados'!J71&lt;&gt;"",$G$3*'Sumário de Resultados'!J71,"")</f>
        <v/>
      </c>
      <c r="O660" s="331" t="str">
        <f>IF('Sumário de Resultados'!K71&lt;&gt;"",$G$3*'Sumário de Resultados'!K71,"")</f>
        <v/>
      </c>
      <c r="P660" s="331" t="str">
        <f>IF('Sumário de Resultados'!L71&lt;&gt;"",$G$3*'Sumário de Resultados'!L71,"")</f>
        <v/>
      </c>
      <c r="Q660" s="331" t="str">
        <f>IF('Sumário de Resultados'!M71&lt;&gt;"",$G$3*'Sumário de Resultados'!M71,"")</f>
        <v/>
      </c>
      <c r="R660" s="331" t="str">
        <f>IF('Sumário de Resultados'!N71&lt;&gt;"",$G$3*'Sumário de Resultados'!N71,"")</f>
        <v/>
      </c>
      <c r="S660" s="331" t="str">
        <f>IF('Sumário de Resultados'!O71&lt;&gt;"",$G$3*'Sumário de Resultados'!O71,"")</f>
        <v/>
      </c>
      <c r="T660" s="331" t="str">
        <f>IF('Sumário de Resultados'!P71&lt;&gt;"",$G$3*'Sumário de Resultados'!P71,"")</f>
        <v/>
      </c>
      <c r="U660" s="331" t="str">
        <f>IF('Sumário de Resultados'!Q71&lt;&gt;"",$G$3*'Sumário de Resultados'!Q71,"")</f>
        <v/>
      </c>
      <c r="V660" s="331" t="str">
        <f>IF('Sumário de Resultados'!R71&lt;&gt;"",$G$3*'Sumário de Resultados'!R71,"")</f>
        <v/>
      </c>
      <c r="W660" s="331" t="str">
        <f>IF('Sumário de Resultados'!S71&lt;&gt;"",$G$3*'Sumário de Resultados'!S71,"")</f>
        <v/>
      </c>
      <c r="X660" s="331" t="str">
        <f>IF('Sumário de Resultados'!T71&lt;&gt;"",$G$3*'Sumário de Resultados'!T71,"")</f>
        <v/>
      </c>
      <c r="Y660" s="331" t="str">
        <f>IF('Sumário de Resultados'!U71&lt;&gt;"",$G$3*'Sumário de Resultados'!U71,"")</f>
        <v/>
      </c>
      <c r="Z660" s="331" t="str">
        <f>IF('Sumário de Resultados'!V71&lt;&gt;"",$G$3*'Sumário de Resultados'!V71,"")</f>
        <v/>
      </c>
      <c r="AA660" s="331" t="str">
        <f>IF('Sumário de Resultados'!W71&lt;&gt;"",$G$3*'Sumário de Resultados'!W71,"")</f>
        <v/>
      </c>
      <c r="AB660" s="331" t="str">
        <f>IF('Sumário de Resultados'!X71&lt;&gt;"",$G$3*'Sumário de Resultados'!X71,"")</f>
        <v/>
      </c>
      <c r="AC660" s="331" t="str">
        <f>IF('Sumário de Resultados'!Y71&lt;&gt;"",$G$3*'Sumário de Resultados'!Y71,"")</f>
        <v/>
      </c>
      <c r="AD660" s="331" t="str">
        <f>IF('Sumário de Resultados'!Z71&lt;&gt;"",$G$3*'Sumário de Resultados'!Z71,"")</f>
        <v/>
      </c>
      <c r="AE660" s="331" t="str">
        <f>IF('Sumário de Resultados'!AA71&lt;&gt;"",$G$3*'Sumário de Resultados'!AA71,"")</f>
        <v/>
      </c>
      <c r="AF660" s="331" t="str">
        <f>IF('Sumário de Resultados'!AB71&lt;&gt;"",$G$3*'Sumário de Resultados'!AB71,"")</f>
        <v/>
      </c>
      <c r="AG660" s="331" t="str">
        <f>IF('Sumário de Resultados'!AC71&lt;&gt;"",$G$3*'Sumário de Resultados'!AC71,"")</f>
        <v/>
      </c>
      <c r="AH660" s="331" t="str">
        <f>IF('Sumário de Resultados'!AD71&lt;&gt;"",$G$3*'Sumário de Resultados'!AD71,"")</f>
        <v/>
      </c>
      <c r="AI660" s="331" t="str">
        <f>IF('Sumário de Resultados'!AE71&lt;&gt;"",$G$3*'Sumário de Resultados'!AE71,"")</f>
        <v/>
      </c>
      <c r="AJ660" s="331" t="str">
        <f>IF('Sumário de Resultados'!AF71&lt;&gt;"",$G$3*'Sumário de Resultados'!AF71,"")</f>
        <v/>
      </c>
      <c r="AK660" s="331" t="str">
        <f>IF('Sumário de Resultados'!AG71&lt;&gt;"",$G$3*'Sumário de Resultados'!AG71,"")</f>
        <v/>
      </c>
      <c r="AL660" s="331" t="str">
        <f>IF('Sumário de Resultados'!AH71&lt;&gt;"",$G$3*'Sumário de Resultados'!AH71,"")</f>
        <v/>
      </c>
      <c r="AM660" s="331" t="str">
        <f>IF('Sumário de Resultados'!AI71&lt;&gt;"",$G$3*'Sumário de Resultados'!AI71,"")</f>
        <v/>
      </c>
      <c r="AN660" s="331" t="str">
        <f>IF('Sumário de Resultados'!AJ71&lt;&gt;"",$G$3*'Sumário de Resultados'!AJ71,"")</f>
        <v/>
      </c>
      <c r="AO660" s="319" t="str">
        <f>IF('Sumário de Resultados'!AK71&lt;&gt;"",$G$3*'Sumário de Resultados'!AK71,"")</f>
        <v/>
      </c>
    </row>
    <row r="661" spans="2:41" ht="12.45" customHeight="1" x14ac:dyDescent="0.3">
      <c r="B661" s="456"/>
      <c r="C661" s="430" t="s">
        <v>117</v>
      </c>
      <c r="D661" s="424" t="s">
        <v>111</v>
      </c>
      <c r="E661" s="312" t="s">
        <v>46</v>
      </c>
      <c r="F661" s="197" t="s">
        <v>38</v>
      </c>
      <c r="G661" s="247"/>
      <c r="H661" s="233"/>
      <c r="I661" s="247"/>
      <c r="J661" s="248"/>
      <c r="K661" s="256"/>
      <c r="L661" s="247"/>
      <c r="M661" s="247"/>
      <c r="N661" s="247"/>
      <c r="O661" s="249"/>
      <c r="P661" s="249"/>
      <c r="Q661" s="249"/>
      <c r="R661" s="249"/>
      <c r="S661" s="249"/>
      <c r="T661" s="249"/>
      <c r="U661" s="249"/>
      <c r="V661" s="249"/>
      <c r="W661" s="249"/>
      <c r="X661" s="249"/>
      <c r="Y661" s="249"/>
      <c r="Z661" s="249"/>
      <c r="AA661" s="249"/>
      <c r="AB661" s="249"/>
      <c r="AC661" s="249"/>
      <c r="AD661" s="254"/>
      <c r="AE661" s="249"/>
      <c r="AF661" s="249"/>
      <c r="AG661" s="249"/>
      <c r="AH661" s="249"/>
      <c r="AI661" s="249"/>
      <c r="AJ661" s="249"/>
      <c r="AK661" s="249"/>
      <c r="AL661" s="249"/>
      <c r="AM661" s="254"/>
      <c r="AN661" s="254"/>
      <c r="AO661" s="255"/>
    </row>
    <row r="662" spans="2:41" ht="12.45" customHeight="1" x14ac:dyDescent="0.3">
      <c r="B662" s="456"/>
      <c r="C662" s="430"/>
      <c r="D662" s="424"/>
      <c r="E662" s="224" t="s">
        <v>109</v>
      </c>
      <c r="F662" s="203" t="s">
        <v>38</v>
      </c>
      <c r="G662" s="231"/>
      <c r="H662" s="229"/>
      <c r="I662" s="203"/>
      <c r="J662" s="233"/>
      <c r="K662" s="202"/>
      <c r="L662" s="203"/>
      <c r="M662" s="203"/>
      <c r="N662" s="203"/>
      <c r="O662" s="236"/>
      <c r="P662" s="236"/>
      <c r="Q662" s="236"/>
      <c r="R662" s="236"/>
      <c r="S662" s="236"/>
      <c r="T662" s="236"/>
      <c r="U662" s="236"/>
      <c r="V662" s="236"/>
      <c r="W662" s="236"/>
      <c r="X662" s="236"/>
      <c r="Y662" s="236"/>
      <c r="Z662" s="236"/>
      <c r="AA662" s="236"/>
      <c r="AB662" s="236"/>
      <c r="AC662" s="236"/>
      <c r="AD662" s="240"/>
      <c r="AE662" s="236"/>
      <c r="AF662" s="236"/>
      <c r="AG662" s="236"/>
      <c r="AH662" s="236"/>
      <c r="AI662" s="236"/>
      <c r="AJ662" s="236"/>
      <c r="AK662" s="236"/>
      <c r="AL662" s="236"/>
      <c r="AM662" s="240"/>
      <c r="AN662" s="240"/>
      <c r="AO662" s="242"/>
    </row>
    <row r="663" spans="2:41" ht="12.45" customHeight="1" x14ac:dyDescent="0.3">
      <c r="B663" s="456"/>
      <c r="C663" s="430"/>
      <c r="D663" s="424"/>
      <c r="E663" s="224" t="s">
        <v>127</v>
      </c>
      <c r="F663" s="203" t="s">
        <v>38</v>
      </c>
      <c r="G663" s="203"/>
      <c r="H663" s="218"/>
      <c r="I663" s="203"/>
      <c r="J663" s="218"/>
      <c r="K663" s="202"/>
      <c r="L663" s="203"/>
      <c r="M663" s="203"/>
      <c r="N663" s="203"/>
      <c r="O663" s="236"/>
      <c r="P663" s="236"/>
      <c r="Q663" s="236"/>
      <c r="R663" s="236"/>
      <c r="S663" s="236"/>
      <c r="T663" s="236"/>
      <c r="U663" s="236"/>
      <c r="V663" s="236"/>
      <c r="W663" s="236"/>
      <c r="X663" s="236"/>
      <c r="Y663" s="236"/>
      <c r="Z663" s="236"/>
      <c r="AA663" s="236"/>
      <c r="AB663" s="236"/>
      <c r="AC663" s="251"/>
      <c r="AD663" s="240"/>
      <c r="AE663" s="236"/>
      <c r="AF663" s="236"/>
      <c r="AG663" s="236"/>
      <c r="AH663" s="236"/>
      <c r="AI663" s="236"/>
      <c r="AJ663" s="236"/>
      <c r="AK663" s="236"/>
      <c r="AL663" s="236"/>
      <c r="AM663" s="240"/>
      <c r="AN663" s="240"/>
      <c r="AO663" s="242"/>
    </row>
    <row r="664" spans="2:41" ht="12.45" customHeight="1" x14ac:dyDescent="0.3">
      <c r="B664" s="456"/>
      <c r="C664" s="430"/>
      <c r="D664" s="425"/>
      <c r="E664" s="220" t="s">
        <v>126</v>
      </c>
      <c r="F664" s="320" t="s">
        <v>38</v>
      </c>
      <c r="G664" s="200" t="str">
        <f>IF(AND(G661&lt;&gt;"",G662&lt;&gt;"",G663&lt;&gt;""),G661*G662*G663,"")</f>
        <v/>
      </c>
      <c r="H664" s="198" t="str">
        <f>IF(AND(H661&lt;&gt;"",H662&lt;&gt;"",H663&lt;&gt;""),H661*H662*H663,"")</f>
        <v/>
      </c>
      <c r="I664" s="200" t="str">
        <f t="shared" ref="I664:AJ664" si="185">IF(AND(I661&lt;&gt;"",I662&lt;&gt;"",I663&lt;&gt;""),I661*I662*I663,"")</f>
        <v/>
      </c>
      <c r="J664" s="200" t="str">
        <f t="shared" si="185"/>
        <v/>
      </c>
      <c r="K664" s="200" t="str">
        <f t="shared" si="185"/>
        <v/>
      </c>
      <c r="L664" s="204" t="str">
        <f t="shared" si="185"/>
        <v/>
      </c>
      <c r="M664" s="204" t="str">
        <f t="shared" si="185"/>
        <v/>
      </c>
      <c r="N664" s="204" t="str">
        <f t="shared" si="185"/>
        <v/>
      </c>
      <c r="O664" s="204" t="str">
        <f t="shared" si="185"/>
        <v/>
      </c>
      <c r="P664" s="204" t="str">
        <f t="shared" si="185"/>
        <v/>
      </c>
      <c r="Q664" s="204" t="str">
        <f t="shared" si="185"/>
        <v/>
      </c>
      <c r="R664" s="204" t="str">
        <f t="shared" si="185"/>
        <v/>
      </c>
      <c r="S664" s="204" t="str">
        <f t="shared" si="185"/>
        <v/>
      </c>
      <c r="T664" s="204" t="str">
        <f t="shared" si="185"/>
        <v/>
      </c>
      <c r="U664" s="204" t="str">
        <f t="shared" si="185"/>
        <v/>
      </c>
      <c r="V664" s="204" t="str">
        <f t="shared" si="185"/>
        <v/>
      </c>
      <c r="W664" s="204" t="str">
        <f t="shared" si="185"/>
        <v/>
      </c>
      <c r="X664" s="204" t="str">
        <f t="shared" si="185"/>
        <v/>
      </c>
      <c r="Y664" s="204" t="str">
        <f t="shared" si="185"/>
        <v/>
      </c>
      <c r="Z664" s="204" t="str">
        <f t="shared" si="185"/>
        <v/>
      </c>
      <c r="AA664" s="204" t="str">
        <f t="shared" si="185"/>
        <v/>
      </c>
      <c r="AB664" s="204" t="str">
        <f t="shared" si="185"/>
        <v/>
      </c>
      <c r="AC664" s="204" t="str">
        <f t="shared" si="185"/>
        <v/>
      </c>
      <c r="AD664" s="200" t="str">
        <f t="shared" si="185"/>
        <v/>
      </c>
      <c r="AE664" s="200" t="str">
        <f t="shared" si="185"/>
        <v/>
      </c>
      <c r="AF664" s="200" t="str">
        <f t="shared" si="185"/>
        <v/>
      </c>
      <c r="AG664" s="200" t="str">
        <f t="shared" si="185"/>
        <v/>
      </c>
      <c r="AH664" s="204" t="str">
        <f t="shared" si="185"/>
        <v/>
      </c>
      <c r="AI664" s="204" t="str">
        <f t="shared" si="185"/>
        <v/>
      </c>
      <c r="AJ664" s="204" t="str">
        <f t="shared" si="185"/>
        <v/>
      </c>
      <c r="AK664" s="204" t="str">
        <f>IF(AND(AK661&lt;&gt;"",AK662&lt;&gt;"",AK663&lt;&gt;""),AK661*AK662*AK663,"")</f>
        <v/>
      </c>
      <c r="AL664" s="204" t="str">
        <f t="shared" ref="AL664:AO664" si="186">IF(AND(AL661&lt;&gt;"",AL662&lt;&gt;"",AL663&lt;&gt;""),AL661*AL662*AL663,"")</f>
        <v/>
      </c>
      <c r="AM664" s="204" t="str">
        <f t="shared" si="186"/>
        <v/>
      </c>
      <c r="AN664" s="204" t="str">
        <f t="shared" si="186"/>
        <v/>
      </c>
      <c r="AO664" s="210" t="str">
        <f t="shared" si="186"/>
        <v/>
      </c>
    </row>
    <row r="665" spans="2:41" ht="12.45" customHeight="1" x14ac:dyDescent="0.3">
      <c r="B665" s="456"/>
      <c r="C665" s="430"/>
      <c r="D665" s="426" t="s">
        <v>111</v>
      </c>
      <c r="E665" s="243" t="s">
        <v>46</v>
      </c>
      <c r="F665" s="203" t="s">
        <v>38</v>
      </c>
      <c r="G665" s="203"/>
      <c r="H665" s="203"/>
      <c r="I665" s="202"/>
      <c r="J665" s="244"/>
      <c r="K665" s="244"/>
      <c r="L665" s="203"/>
      <c r="M665" s="203"/>
      <c r="N665" s="250"/>
      <c r="O665" s="251"/>
      <c r="P665" s="251"/>
      <c r="Q665" s="251"/>
      <c r="R665" s="251"/>
      <c r="S665" s="251"/>
      <c r="T665" s="251"/>
      <c r="U665" s="251"/>
      <c r="V665" s="251"/>
      <c r="W665" s="251"/>
      <c r="X665" s="236"/>
      <c r="Y665" s="240"/>
      <c r="Z665" s="236"/>
      <c r="AA665" s="236"/>
      <c r="AB665" s="240"/>
      <c r="AC665" s="236"/>
      <c r="AD665" s="237"/>
      <c r="AE665" s="238"/>
      <c r="AF665" s="236"/>
      <c r="AG665" s="236"/>
      <c r="AH665" s="249"/>
      <c r="AI665" s="249"/>
      <c r="AJ665" s="236"/>
      <c r="AK665" s="236"/>
      <c r="AL665" s="236"/>
      <c r="AM665" s="236"/>
      <c r="AN665" s="254"/>
      <c r="AO665" s="255"/>
    </row>
    <row r="666" spans="2:41" ht="12.45" customHeight="1" x14ac:dyDescent="0.3">
      <c r="B666" s="456"/>
      <c r="C666" s="430"/>
      <c r="D666" s="424"/>
      <c r="E666" s="245" t="s">
        <v>109</v>
      </c>
      <c r="F666" s="203" t="s">
        <v>38</v>
      </c>
      <c r="G666" s="246"/>
      <c r="H666" s="203"/>
      <c r="I666" s="231"/>
      <c r="J666" s="203"/>
      <c r="K666" s="218"/>
      <c r="L666" s="247"/>
      <c r="M666" s="247"/>
      <c r="N666" s="203"/>
      <c r="O666" s="236"/>
      <c r="P666" s="236"/>
      <c r="Q666" s="236"/>
      <c r="R666" s="236"/>
      <c r="S666" s="236"/>
      <c r="T666" s="236"/>
      <c r="U666" s="236"/>
      <c r="V666" s="236"/>
      <c r="W666" s="236"/>
      <c r="X666" s="236"/>
      <c r="Y666" s="240"/>
      <c r="Z666" s="236"/>
      <c r="AA666" s="236"/>
      <c r="AB666" s="240"/>
      <c r="AC666" s="249"/>
      <c r="AD666" s="252"/>
      <c r="AE666" s="253"/>
      <c r="AF666" s="236"/>
      <c r="AG666" s="249"/>
      <c r="AH666" s="249"/>
      <c r="AI666" s="249"/>
      <c r="AJ666" s="249"/>
      <c r="AK666" s="249"/>
      <c r="AL666" s="249"/>
      <c r="AM666" s="236"/>
      <c r="AN666" s="240"/>
      <c r="AO666" s="242"/>
    </row>
    <row r="667" spans="2:41" ht="12.45" customHeight="1" x14ac:dyDescent="0.3">
      <c r="B667" s="456"/>
      <c r="C667" s="430"/>
      <c r="D667" s="424"/>
      <c r="E667" s="245" t="s">
        <v>127</v>
      </c>
      <c r="F667" s="203" t="s">
        <v>38</v>
      </c>
      <c r="G667" s="202"/>
      <c r="H667" s="203"/>
      <c r="I667" s="203"/>
      <c r="J667" s="247"/>
      <c r="K667" s="248"/>
      <c r="L667" s="203"/>
      <c r="M667" s="203"/>
      <c r="N667" s="247"/>
      <c r="O667" s="249"/>
      <c r="P667" s="249"/>
      <c r="Q667" s="249"/>
      <c r="R667" s="249"/>
      <c r="S667" s="249"/>
      <c r="T667" s="249"/>
      <c r="U667" s="249"/>
      <c r="V667" s="249"/>
      <c r="W667" s="249"/>
      <c r="X667" s="236"/>
      <c r="Y667" s="240"/>
      <c r="Z667" s="236"/>
      <c r="AA667" s="236"/>
      <c r="AB667" s="240"/>
      <c r="AC667" s="249"/>
      <c r="AD667" s="252"/>
      <c r="AE667" s="253"/>
      <c r="AF667" s="236"/>
      <c r="AG667" s="249"/>
      <c r="AH667" s="236"/>
      <c r="AI667" s="236"/>
      <c r="AJ667" s="236"/>
      <c r="AK667" s="236"/>
      <c r="AL667" s="236"/>
      <c r="AM667" s="236"/>
      <c r="AN667" s="240"/>
      <c r="AO667" s="242"/>
    </row>
    <row r="668" spans="2:41" ht="12.45" customHeight="1" x14ac:dyDescent="0.3">
      <c r="B668" s="456"/>
      <c r="C668" s="430"/>
      <c r="D668" s="425"/>
      <c r="E668" s="220" t="s">
        <v>126</v>
      </c>
      <c r="F668" s="321" t="s">
        <v>38</v>
      </c>
      <c r="G668" s="259" t="str">
        <f>IF(AND(G665&lt;&gt;"",G666&lt;&gt;"",G667&lt;&gt;""),G665*G666*G667,"")</f>
        <v/>
      </c>
      <c r="H668" s="259" t="str">
        <f t="shared" ref="H668:AO668" si="187">IF(AND(H665&lt;&gt;"",H666&lt;&gt;"",H667&lt;&gt;""),H665*H666*H667,"")</f>
        <v/>
      </c>
      <c r="I668" s="259" t="str">
        <f t="shared" si="187"/>
        <v/>
      </c>
      <c r="J668" s="259" t="str">
        <f t="shared" si="187"/>
        <v/>
      </c>
      <c r="K668" s="259" t="str">
        <f t="shared" si="187"/>
        <v/>
      </c>
      <c r="L668" s="259" t="str">
        <f t="shared" si="187"/>
        <v/>
      </c>
      <c r="M668" s="259" t="str">
        <f t="shared" si="187"/>
        <v/>
      </c>
      <c r="N668" s="259" t="str">
        <f t="shared" si="187"/>
        <v/>
      </c>
      <c r="O668" s="259" t="str">
        <f t="shared" si="187"/>
        <v/>
      </c>
      <c r="P668" s="259" t="str">
        <f t="shared" si="187"/>
        <v/>
      </c>
      <c r="Q668" s="259" t="str">
        <f t="shared" si="187"/>
        <v/>
      </c>
      <c r="R668" s="259" t="str">
        <f t="shared" si="187"/>
        <v/>
      </c>
      <c r="S668" s="259" t="str">
        <f t="shared" si="187"/>
        <v/>
      </c>
      <c r="T668" s="259" t="str">
        <f t="shared" si="187"/>
        <v/>
      </c>
      <c r="U668" s="259" t="str">
        <f t="shared" si="187"/>
        <v/>
      </c>
      <c r="V668" s="259" t="str">
        <f t="shared" si="187"/>
        <v/>
      </c>
      <c r="W668" s="259" t="str">
        <f t="shared" si="187"/>
        <v/>
      </c>
      <c r="X668" s="259" t="str">
        <f t="shared" si="187"/>
        <v/>
      </c>
      <c r="Y668" s="260" t="str">
        <f t="shared" si="187"/>
        <v/>
      </c>
      <c r="Z668" s="261" t="str">
        <f t="shared" si="187"/>
        <v/>
      </c>
      <c r="AA668" s="259" t="str">
        <f t="shared" si="187"/>
        <v/>
      </c>
      <c r="AB668" s="260" t="str">
        <f t="shared" si="187"/>
        <v/>
      </c>
      <c r="AC668" s="261" t="str">
        <f t="shared" si="187"/>
        <v/>
      </c>
      <c r="AD668" s="259" t="str">
        <f t="shared" si="187"/>
        <v/>
      </c>
      <c r="AE668" s="259" t="str">
        <f t="shared" si="187"/>
        <v/>
      </c>
      <c r="AF668" s="259" t="str">
        <f t="shared" si="187"/>
        <v/>
      </c>
      <c r="AG668" s="259" t="str">
        <f t="shared" si="187"/>
        <v/>
      </c>
      <c r="AH668" s="259" t="str">
        <f t="shared" si="187"/>
        <v/>
      </c>
      <c r="AI668" s="259" t="str">
        <f t="shared" si="187"/>
        <v/>
      </c>
      <c r="AJ668" s="259" t="str">
        <f t="shared" si="187"/>
        <v/>
      </c>
      <c r="AK668" s="259" t="str">
        <f t="shared" si="187"/>
        <v/>
      </c>
      <c r="AL668" s="259" t="str">
        <f t="shared" si="187"/>
        <v/>
      </c>
      <c r="AM668" s="259" t="str">
        <f t="shared" si="187"/>
        <v/>
      </c>
      <c r="AN668" s="259" t="str">
        <f t="shared" si="187"/>
        <v/>
      </c>
      <c r="AO668" s="262" t="str">
        <f t="shared" si="187"/>
        <v/>
      </c>
    </row>
    <row r="669" spans="2:41" ht="12.45" customHeight="1" x14ac:dyDescent="0.3">
      <c r="B669" s="456"/>
      <c r="C669" s="430"/>
      <c r="D669" s="426" t="s">
        <v>111</v>
      </c>
      <c r="E669" s="243" t="s">
        <v>46</v>
      </c>
      <c r="F669" s="203" t="s">
        <v>38</v>
      </c>
      <c r="G669" s="247"/>
      <c r="H669" s="247"/>
      <c r="I669" s="256"/>
      <c r="J669" s="257"/>
      <c r="K669" s="257"/>
      <c r="L669" s="247"/>
      <c r="M669" s="247"/>
      <c r="N669" s="250"/>
      <c r="O669" s="251"/>
      <c r="P669" s="251"/>
      <c r="Q669" s="251"/>
      <c r="R669" s="251"/>
      <c r="S669" s="251"/>
      <c r="T669" s="251"/>
      <c r="U669" s="251"/>
      <c r="V669" s="251"/>
      <c r="W669" s="251"/>
      <c r="X669" s="249"/>
      <c r="Y669" s="254"/>
      <c r="Z669" s="249"/>
      <c r="AA669" s="249"/>
      <c r="AB669" s="254"/>
      <c r="AC669" s="249"/>
      <c r="AD669" s="252"/>
      <c r="AE669" s="258"/>
      <c r="AF669" s="249"/>
      <c r="AG669" s="249"/>
      <c r="AH669" s="249"/>
      <c r="AI669" s="249"/>
      <c r="AJ669" s="249"/>
      <c r="AK669" s="249"/>
      <c r="AL669" s="249"/>
      <c r="AM669" s="249"/>
      <c r="AN669" s="254"/>
      <c r="AO669" s="255"/>
    </row>
    <row r="670" spans="2:41" ht="12.45" customHeight="1" x14ac:dyDescent="0.3">
      <c r="B670" s="456"/>
      <c r="C670" s="430"/>
      <c r="D670" s="424"/>
      <c r="E670" s="245" t="s">
        <v>109</v>
      </c>
      <c r="F670" s="203" t="s">
        <v>38</v>
      </c>
      <c r="G670" s="246"/>
      <c r="H670" s="203"/>
      <c r="I670" s="231"/>
      <c r="J670" s="203"/>
      <c r="K670" s="218"/>
      <c r="L670" s="247"/>
      <c r="M670" s="247"/>
      <c r="N670" s="203"/>
      <c r="O670" s="236"/>
      <c r="P670" s="236"/>
      <c r="Q670" s="236"/>
      <c r="R670" s="236"/>
      <c r="S670" s="236"/>
      <c r="T670" s="236"/>
      <c r="U670" s="236"/>
      <c r="V670" s="236"/>
      <c r="W670" s="236"/>
      <c r="X670" s="236"/>
      <c r="Y670" s="240"/>
      <c r="Z670" s="236"/>
      <c r="AA670" s="236"/>
      <c r="AB670" s="240"/>
      <c r="AC670" s="249"/>
      <c r="AD670" s="252"/>
      <c r="AE670" s="253"/>
      <c r="AF670" s="236"/>
      <c r="AG670" s="249"/>
      <c r="AH670" s="249"/>
      <c r="AI670" s="249"/>
      <c r="AJ670" s="249"/>
      <c r="AK670" s="249"/>
      <c r="AL670" s="249"/>
      <c r="AM670" s="236"/>
      <c r="AN670" s="240"/>
      <c r="AO670" s="242"/>
    </row>
    <row r="671" spans="2:41" ht="12.45" customHeight="1" x14ac:dyDescent="0.3">
      <c r="B671" s="456"/>
      <c r="C671" s="430"/>
      <c r="D671" s="424"/>
      <c r="E671" s="245" t="s">
        <v>127</v>
      </c>
      <c r="F671" s="203" t="s">
        <v>38</v>
      </c>
      <c r="G671" s="202"/>
      <c r="H671" s="203"/>
      <c r="I671" s="203"/>
      <c r="J671" s="203"/>
      <c r="K671" s="218"/>
      <c r="L671" s="203"/>
      <c r="M671" s="203"/>
      <c r="N671" s="203"/>
      <c r="O671" s="236"/>
      <c r="P671" s="236"/>
      <c r="Q671" s="236"/>
      <c r="R671" s="236"/>
      <c r="S671" s="236"/>
      <c r="T671" s="236"/>
      <c r="U671" s="236"/>
      <c r="V671" s="236"/>
      <c r="W671" s="236"/>
      <c r="X671" s="236"/>
      <c r="Y671" s="240"/>
      <c r="Z671" s="236"/>
      <c r="AA671" s="236"/>
      <c r="AB671" s="240"/>
      <c r="AC671" s="236"/>
      <c r="AD671" s="237"/>
      <c r="AE671" s="263"/>
      <c r="AF671" s="236"/>
      <c r="AG671" s="236"/>
      <c r="AH671" s="236"/>
      <c r="AI671" s="236"/>
      <c r="AJ671" s="236"/>
      <c r="AK671" s="236"/>
      <c r="AL671" s="236"/>
      <c r="AM671" s="236"/>
      <c r="AN671" s="240"/>
      <c r="AO671" s="242"/>
    </row>
    <row r="672" spans="2:41" ht="12.45" customHeight="1" x14ac:dyDescent="0.3">
      <c r="B672" s="456"/>
      <c r="C672" s="430"/>
      <c r="D672" s="425"/>
      <c r="E672" s="221" t="s">
        <v>126</v>
      </c>
      <c r="F672" s="321" t="s">
        <v>38</v>
      </c>
      <c r="G672" s="259" t="str">
        <f>IF(AND(G669&lt;&gt;"",G670&lt;&gt;"",G671&lt;&gt;""),G669*G670*G671,"")</f>
        <v/>
      </c>
      <c r="H672" s="259" t="str">
        <f t="shared" ref="H672:AO672" si="188">IF(AND(H669&lt;&gt;"",H670&lt;&gt;"",H671&lt;&gt;""),H669*H670*H671,"")</f>
        <v/>
      </c>
      <c r="I672" s="259" t="str">
        <f t="shared" si="188"/>
        <v/>
      </c>
      <c r="J672" s="259" t="str">
        <f t="shared" si="188"/>
        <v/>
      </c>
      <c r="K672" s="259" t="str">
        <f t="shared" si="188"/>
        <v/>
      </c>
      <c r="L672" s="259" t="str">
        <f t="shared" si="188"/>
        <v/>
      </c>
      <c r="M672" s="259" t="str">
        <f t="shared" si="188"/>
        <v/>
      </c>
      <c r="N672" s="259" t="str">
        <f t="shared" si="188"/>
        <v/>
      </c>
      <c r="O672" s="259" t="str">
        <f t="shared" si="188"/>
        <v/>
      </c>
      <c r="P672" s="259" t="str">
        <f t="shared" si="188"/>
        <v/>
      </c>
      <c r="Q672" s="259" t="str">
        <f t="shared" si="188"/>
        <v/>
      </c>
      <c r="R672" s="259" t="str">
        <f t="shared" si="188"/>
        <v/>
      </c>
      <c r="S672" s="259" t="str">
        <f t="shared" si="188"/>
        <v/>
      </c>
      <c r="T672" s="259" t="str">
        <f t="shared" si="188"/>
        <v/>
      </c>
      <c r="U672" s="259" t="str">
        <f t="shared" si="188"/>
        <v/>
      </c>
      <c r="V672" s="259" t="str">
        <f t="shared" si="188"/>
        <v/>
      </c>
      <c r="W672" s="259" t="str">
        <f t="shared" si="188"/>
        <v/>
      </c>
      <c r="X672" s="259" t="str">
        <f t="shared" si="188"/>
        <v/>
      </c>
      <c r="Y672" s="259" t="str">
        <f t="shared" si="188"/>
        <v/>
      </c>
      <c r="Z672" s="259" t="str">
        <f t="shared" si="188"/>
        <v/>
      </c>
      <c r="AA672" s="259" t="str">
        <f t="shared" si="188"/>
        <v/>
      </c>
      <c r="AB672" s="259" t="str">
        <f t="shared" si="188"/>
        <v/>
      </c>
      <c r="AC672" s="259" t="str">
        <f t="shared" si="188"/>
        <v/>
      </c>
      <c r="AD672" s="259" t="str">
        <f t="shared" si="188"/>
        <v/>
      </c>
      <c r="AE672" s="259" t="str">
        <f t="shared" si="188"/>
        <v/>
      </c>
      <c r="AF672" s="259" t="str">
        <f t="shared" si="188"/>
        <v/>
      </c>
      <c r="AG672" s="259" t="str">
        <f t="shared" si="188"/>
        <v/>
      </c>
      <c r="AH672" s="259" t="str">
        <f t="shared" si="188"/>
        <v/>
      </c>
      <c r="AI672" s="259" t="str">
        <f t="shared" si="188"/>
        <v/>
      </c>
      <c r="AJ672" s="259" t="str">
        <f t="shared" si="188"/>
        <v/>
      </c>
      <c r="AK672" s="259" t="str">
        <f t="shared" si="188"/>
        <v/>
      </c>
      <c r="AL672" s="259" t="str">
        <f t="shared" si="188"/>
        <v/>
      </c>
      <c r="AM672" s="259" t="str">
        <f t="shared" si="188"/>
        <v/>
      </c>
      <c r="AN672" s="259" t="str">
        <f t="shared" si="188"/>
        <v/>
      </c>
      <c r="AO672" s="262" t="str">
        <f t="shared" si="188"/>
        <v/>
      </c>
    </row>
    <row r="673" spans="2:41" ht="12.45" customHeight="1" x14ac:dyDescent="0.3">
      <c r="B673" s="456"/>
      <c r="C673" s="430"/>
      <c r="D673" s="426" t="s">
        <v>111</v>
      </c>
      <c r="E673" s="264" t="s">
        <v>46</v>
      </c>
      <c r="F673" s="203" t="s">
        <v>38</v>
      </c>
      <c r="G673" s="247"/>
      <c r="H673" s="247"/>
      <c r="I673" s="256"/>
      <c r="J673" s="257"/>
      <c r="K673" s="257"/>
      <c r="L673" s="247"/>
      <c r="M673" s="247"/>
      <c r="N673" s="250"/>
      <c r="O673" s="251"/>
      <c r="P673" s="251"/>
      <c r="Q673" s="251"/>
      <c r="R673" s="251"/>
      <c r="S673" s="251"/>
      <c r="T673" s="251"/>
      <c r="U673" s="251"/>
      <c r="V673" s="251"/>
      <c r="W673" s="251"/>
      <c r="X673" s="249"/>
      <c r="Y673" s="254"/>
      <c r="Z673" s="249"/>
      <c r="AA673" s="249"/>
      <c r="AB673" s="254"/>
      <c r="AC673" s="249"/>
      <c r="AD673" s="252"/>
      <c r="AE673" s="258"/>
      <c r="AF673" s="249"/>
      <c r="AG673" s="249"/>
      <c r="AH673" s="249"/>
      <c r="AI673" s="249"/>
      <c r="AJ673" s="249"/>
      <c r="AK673" s="249"/>
      <c r="AL673" s="249"/>
      <c r="AM673" s="249"/>
      <c r="AN673" s="254"/>
      <c r="AO673" s="255"/>
    </row>
    <row r="674" spans="2:41" ht="12.45" customHeight="1" x14ac:dyDescent="0.3">
      <c r="B674" s="456"/>
      <c r="C674" s="430"/>
      <c r="D674" s="424"/>
      <c r="E674" s="245" t="s">
        <v>109</v>
      </c>
      <c r="F674" s="203" t="s">
        <v>38</v>
      </c>
      <c r="G674" s="246"/>
      <c r="H674" s="203"/>
      <c r="I674" s="231"/>
      <c r="J674" s="203"/>
      <c r="K674" s="218"/>
      <c r="L674" s="247"/>
      <c r="M674" s="247"/>
      <c r="N674" s="203"/>
      <c r="O674" s="236"/>
      <c r="P674" s="236"/>
      <c r="Q674" s="236"/>
      <c r="R674" s="236"/>
      <c r="S674" s="236"/>
      <c r="T674" s="236"/>
      <c r="U674" s="236"/>
      <c r="V674" s="236"/>
      <c r="W674" s="236"/>
      <c r="X674" s="236"/>
      <c r="Y674" s="240"/>
      <c r="Z674" s="236"/>
      <c r="AA674" s="236"/>
      <c r="AB674" s="240"/>
      <c r="AC674" s="249"/>
      <c r="AD674" s="252"/>
      <c r="AE674" s="253"/>
      <c r="AF674" s="236"/>
      <c r="AG674" s="249"/>
      <c r="AH674" s="249"/>
      <c r="AI674" s="249"/>
      <c r="AJ674" s="249"/>
      <c r="AK674" s="249"/>
      <c r="AL674" s="249"/>
      <c r="AM674" s="236"/>
      <c r="AN674" s="240"/>
      <c r="AO674" s="242"/>
    </row>
    <row r="675" spans="2:41" ht="12.45" customHeight="1" x14ac:dyDescent="0.3">
      <c r="B675" s="456"/>
      <c r="C675" s="430"/>
      <c r="D675" s="424"/>
      <c r="E675" s="245" t="s">
        <v>127</v>
      </c>
      <c r="F675" s="203" t="s">
        <v>38</v>
      </c>
      <c r="G675" s="202"/>
      <c r="H675" s="203"/>
      <c r="I675" s="203"/>
      <c r="J675" s="203"/>
      <c r="K675" s="218"/>
      <c r="L675" s="203"/>
      <c r="M675" s="203"/>
      <c r="N675" s="203"/>
      <c r="O675" s="236"/>
      <c r="P675" s="236"/>
      <c r="Q675" s="236"/>
      <c r="R675" s="236"/>
      <c r="S675" s="236"/>
      <c r="T675" s="236"/>
      <c r="U675" s="236"/>
      <c r="V675" s="236"/>
      <c r="W675" s="236"/>
      <c r="X675" s="236"/>
      <c r="Y675" s="240"/>
      <c r="Z675" s="236"/>
      <c r="AA675" s="236"/>
      <c r="AB675" s="240"/>
      <c r="AC675" s="236"/>
      <c r="AD675" s="237"/>
      <c r="AE675" s="263"/>
      <c r="AF675" s="236"/>
      <c r="AG675" s="236"/>
      <c r="AH675" s="236"/>
      <c r="AI675" s="236"/>
      <c r="AJ675" s="236"/>
      <c r="AK675" s="236"/>
      <c r="AL675" s="236"/>
      <c r="AM675" s="236"/>
      <c r="AN675" s="240"/>
      <c r="AO675" s="242"/>
    </row>
    <row r="676" spans="2:41" ht="12.45" customHeight="1" x14ac:dyDescent="0.3">
      <c r="B676" s="456"/>
      <c r="C676" s="430"/>
      <c r="D676" s="425"/>
      <c r="E676" s="221" t="s">
        <v>126</v>
      </c>
      <c r="F676" s="321" t="s">
        <v>38</v>
      </c>
      <c r="G676" s="259" t="str">
        <f>IF(AND(G673&lt;&gt;"",G674&lt;&gt;"",G675&lt;&gt;""),G673*G674*G675,"")</f>
        <v/>
      </c>
      <c r="H676" s="259" t="str">
        <f t="shared" ref="H676:AO676" si="189">IF(AND(H673&lt;&gt;"",H674&lt;&gt;"",H675&lt;&gt;""),H673*H674*H675,"")</f>
        <v/>
      </c>
      <c r="I676" s="259" t="str">
        <f t="shared" si="189"/>
        <v/>
      </c>
      <c r="J676" s="259" t="str">
        <f t="shared" si="189"/>
        <v/>
      </c>
      <c r="K676" s="259" t="str">
        <f t="shared" si="189"/>
        <v/>
      </c>
      <c r="L676" s="259" t="str">
        <f t="shared" si="189"/>
        <v/>
      </c>
      <c r="M676" s="259" t="str">
        <f t="shared" si="189"/>
        <v/>
      </c>
      <c r="N676" s="259" t="str">
        <f t="shared" si="189"/>
        <v/>
      </c>
      <c r="O676" s="259" t="str">
        <f t="shared" si="189"/>
        <v/>
      </c>
      <c r="P676" s="259" t="str">
        <f t="shared" si="189"/>
        <v/>
      </c>
      <c r="Q676" s="259" t="str">
        <f t="shared" si="189"/>
        <v/>
      </c>
      <c r="R676" s="259" t="str">
        <f t="shared" si="189"/>
        <v/>
      </c>
      <c r="S676" s="259" t="str">
        <f t="shared" si="189"/>
        <v/>
      </c>
      <c r="T676" s="259" t="str">
        <f t="shared" si="189"/>
        <v/>
      </c>
      <c r="U676" s="259" t="str">
        <f t="shared" si="189"/>
        <v/>
      </c>
      <c r="V676" s="259" t="str">
        <f t="shared" si="189"/>
        <v/>
      </c>
      <c r="W676" s="259" t="str">
        <f t="shared" si="189"/>
        <v/>
      </c>
      <c r="X676" s="259" t="str">
        <f t="shared" si="189"/>
        <v/>
      </c>
      <c r="Y676" s="259" t="str">
        <f t="shared" si="189"/>
        <v/>
      </c>
      <c r="Z676" s="259" t="str">
        <f t="shared" si="189"/>
        <v/>
      </c>
      <c r="AA676" s="259" t="str">
        <f t="shared" si="189"/>
        <v/>
      </c>
      <c r="AB676" s="259" t="str">
        <f t="shared" si="189"/>
        <v/>
      </c>
      <c r="AC676" s="259" t="str">
        <f t="shared" si="189"/>
        <v/>
      </c>
      <c r="AD676" s="259" t="str">
        <f t="shared" si="189"/>
        <v/>
      </c>
      <c r="AE676" s="259" t="str">
        <f t="shared" si="189"/>
        <v/>
      </c>
      <c r="AF676" s="259" t="str">
        <f t="shared" si="189"/>
        <v/>
      </c>
      <c r="AG676" s="259" t="str">
        <f t="shared" si="189"/>
        <v/>
      </c>
      <c r="AH676" s="259" t="str">
        <f t="shared" si="189"/>
        <v/>
      </c>
      <c r="AI676" s="259" t="str">
        <f t="shared" si="189"/>
        <v/>
      </c>
      <c r="AJ676" s="259" t="str">
        <f t="shared" si="189"/>
        <v/>
      </c>
      <c r="AK676" s="259" t="str">
        <f t="shared" si="189"/>
        <v/>
      </c>
      <c r="AL676" s="259" t="str">
        <f t="shared" si="189"/>
        <v/>
      </c>
      <c r="AM676" s="259" t="str">
        <f t="shared" si="189"/>
        <v/>
      </c>
      <c r="AN676" s="259" t="str">
        <f t="shared" si="189"/>
        <v/>
      </c>
      <c r="AO676" s="262" t="str">
        <f t="shared" si="189"/>
        <v/>
      </c>
    </row>
    <row r="677" spans="2:41" ht="12.45" customHeight="1" x14ac:dyDescent="0.3">
      <c r="B677" s="456"/>
      <c r="C677" s="430"/>
      <c r="D677" s="426" t="s">
        <v>111</v>
      </c>
      <c r="E677" s="264" t="s">
        <v>46</v>
      </c>
      <c r="F677" s="203" t="s">
        <v>38</v>
      </c>
      <c r="G677" s="247"/>
      <c r="H677" s="247"/>
      <c r="I677" s="256"/>
      <c r="J677" s="257"/>
      <c r="K677" s="257"/>
      <c r="L677" s="247"/>
      <c r="M677" s="247"/>
      <c r="N677" s="250"/>
      <c r="O677" s="251"/>
      <c r="P677" s="251"/>
      <c r="Q677" s="251"/>
      <c r="R677" s="251"/>
      <c r="S677" s="251"/>
      <c r="T677" s="251"/>
      <c r="U677" s="251"/>
      <c r="V677" s="251"/>
      <c r="W677" s="251"/>
      <c r="X677" s="249"/>
      <c r="Y677" s="254"/>
      <c r="Z677" s="249"/>
      <c r="AA677" s="249"/>
      <c r="AB677" s="254"/>
      <c r="AC677" s="249"/>
      <c r="AD677" s="252"/>
      <c r="AE677" s="258"/>
      <c r="AF677" s="249"/>
      <c r="AG677" s="249"/>
      <c r="AH677" s="249"/>
      <c r="AI677" s="249"/>
      <c r="AJ677" s="249"/>
      <c r="AK677" s="249"/>
      <c r="AL677" s="249"/>
      <c r="AM677" s="249"/>
      <c r="AN677" s="254"/>
      <c r="AO677" s="255"/>
    </row>
    <row r="678" spans="2:41" ht="12.45" customHeight="1" x14ac:dyDescent="0.3">
      <c r="B678" s="456"/>
      <c r="C678" s="430"/>
      <c r="D678" s="424"/>
      <c r="E678" s="245" t="s">
        <v>109</v>
      </c>
      <c r="F678" s="203" t="s">
        <v>38</v>
      </c>
      <c r="G678" s="246"/>
      <c r="H678" s="203"/>
      <c r="I678" s="231"/>
      <c r="J678" s="203"/>
      <c r="K678" s="218"/>
      <c r="L678" s="247"/>
      <c r="M678" s="247"/>
      <c r="N678" s="203"/>
      <c r="O678" s="236"/>
      <c r="P678" s="236"/>
      <c r="Q678" s="236"/>
      <c r="R678" s="236"/>
      <c r="S678" s="236"/>
      <c r="T678" s="236"/>
      <c r="U678" s="236"/>
      <c r="V678" s="236"/>
      <c r="W678" s="236"/>
      <c r="X678" s="236"/>
      <c r="Y678" s="240"/>
      <c r="Z678" s="236"/>
      <c r="AA678" s="236"/>
      <c r="AB678" s="240"/>
      <c r="AC678" s="249"/>
      <c r="AD678" s="252"/>
      <c r="AE678" s="253"/>
      <c r="AF678" s="236"/>
      <c r="AG678" s="249"/>
      <c r="AH678" s="249"/>
      <c r="AI678" s="249"/>
      <c r="AJ678" s="249"/>
      <c r="AK678" s="249"/>
      <c r="AL678" s="249"/>
      <c r="AM678" s="236"/>
      <c r="AN678" s="240"/>
      <c r="AO678" s="242"/>
    </row>
    <row r="679" spans="2:41" ht="12.45" customHeight="1" x14ac:dyDescent="0.3">
      <c r="B679" s="456"/>
      <c r="C679" s="430"/>
      <c r="D679" s="424"/>
      <c r="E679" s="245" t="s">
        <v>127</v>
      </c>
      <c r="F679" s="203" t="s">
        <v>38</v>
      </c>
      <c r="G679" s="202"/>
      <c r="H679" s="203"/>
      <c r="I679" s="203"/>
      <c r="J679" s="203"/>
      <c r="K679" s="218"/>
      <c r="L679" s="203"/>
      <c r="M679" s="203"/>
      <c r="N679" s="203"/>
      <c r="O679" s="236"/>
      <c r="P679" s="236"/>
      <c r="Q679" s="236"/>
      <c r="R679" s="236"/>
      <c r="S679" s="236"/>
      <c r="T679" s="236"/>
      <c r="U679" s="236"/>
      <c r="V679" s="236"/>
      <c r="W679" s="236"/>
      <c r="X679" s="236"/>
      <c r="Y679" s="240"/>
      <c r="Z679" s="236"/>
      <c r="AA679" s="236"/>
      <c r="AB679" s="240"/>
      <c r="AC679" s="236"/>
      <c r="AD679" s="237"/>
      <c r="AE679" s="263"/>
      <c r="AF679" s="236"/>
      <c r="AG679" s="236"/>
      <c r="AH679" s="236"/>
      <c r="AI679" s="236"/>
      <c r="AJ679" s="236"/>
      <c r="AK679" s="236"/>
      <c r="AL679" s="236"/>
      <c r="AM679" s="236"/>
      <c r="AN679" s="240"/>
      <c r="AO679" s="242"/>
    </row>
    <row r="680" spans="2:41" ht="12.45" customHeight="1" x14ac:dyDescent="0.3">
      <c r="B680" s="456"/>
      <c r="C680" s="430"/>
      <c r="D680" s="425"/>
      <c r="E680" s="221" t="s">
        <v>126</v>
      </c>
      <c r="F680" s="321" t="s">
        <v>38</v>
      </c>
      <c r="G680" s="259" t="str">
        <f>IF(AND(G677&lt;&gt;"",G678&lt;&gt;"",G679&lt;&gt;""),G677*G678*G679,"")</f>
        <v/>
      </c>
      <c r="H680" s="259" t="str">
        <f t="shared" ref="H680:AO680" si="190">IF(AND(H677&lt;&gt;"",H678&lt;&gt;"",H679&lt;&gt;""),H677*H678*H679,"")</f>
        <v/>
      </c>
      <c r="I680" s="259" t="str">
        <f t="shared" si="190"/>
        <v/>
      </c>
      <c r="J680" s="259" t="str">
        <f t="shared" si="190"/>
        <v/>
      </c>
      <c r="K680" s="259" t="str">
        <f t="shared" si="190"/>
        <v/>
      </c>
      <c r="L680" s="259" t="str">
        <f t="shared" si="190"/>
        <v/>
      </c>
      <c r="M680" s="259" t="str">
        <f t="shared" si="190"/>
        <v/>
      </c>
      <c r="N680" s="259" t="str">
        <f t="shared" si="190"/>
        <v/>
      </c>
      <c r="O680" s="259" t="str">
        <f t="shared" si="190"/>
        <v/>
      </c>
      <c r="P680" s="259" t="str">
        <f t="shared" si="190"/>
        <v/>
      </c>
      <c r="Q680" s="259" t="str">
        <f t="shared" si="190"/>
        <v/>
      </c>
      <c r="R680" s="259" t="str">
        <f t="shared" si="190"/>
        <v/>
      </c>
      <c r="S680" s="259" t="str">
        <f t="shared" si="190"/>
        <v/>
      </c>
      <c r="T680" s="259" t="str">
        <f t="shared" si="190"/>
        <v/>
      </c>
      <c r="U680" s="259" t="str">
        <f t="shared" si="190"/>
        <v/>
      </c>
      <c r="V680" s="259" t="str">
        <f t="shared" si="190"/>
        <v/>
      </c>
      <c r="W680" s="259" t="str">
        <f t="shared" si="190"/>
        <v/>
      </c>
      <c r="X680" s="259" t="str">
        <f t="shared" si="190"/>
        <v/>
      </c>
      <c r="Y680" s="259" t="str">
        <f t="shared" si="190"/>
        <v/>
      </c>
      <c r="Z680" s="259" t="str">
        <f t="shared" si="190"/>
        <v/>
      </c>
      <c r="AA680" s="259" t="str">
        <f t="shared" si="190"/>
        <v/>
      </c>
      <c r="AB680" s="259" t="str">
        <f t="shared" si="190"/>
        <v/>
      </c>
      <c r="AC680" s="259" t="str">
        <f t="shared" si="190"/>
        <v/>
      </c>
      <c r="AD680" s="259" t="str">
        <f t="shared" si="190"/>
        <v/>
      </c>
      <c r="AE680" s="259" t="str">
        <f t="shared" si="190"/>
        <v/>
      </c>
      <c r="AF680" s="259" t="str">
        <f t="shared" si="190"/>
        <v/>
      </c>
      <c r="AG680" s="259" t="str">
        <f t="shared" si="190"/>
        <v/>
      </c>
      <c r="AH680" s="259" t="str">
        <f t="shared" si="190"/>
        <v/>
      </c>
      <c r="AI680" s="259" t="str">
        <f t="shared" si="190"/>
        <v/>
      </c>
      <c r="AJ680" s="259" t="str">
        <f t="shared" si="190"/>
        <v/>
      </c>
      <c r="AK680" s="259" t="str">
        <f t="shared" si="190"/>
        <v/>
      </c>
      <c r="AL680" s="259" t="str">
        <f t="shared" si="190"/>
        <v/>
      </c>
      <c r="AM680" s="259" t="str">
        <f t="shared" si="190"/>
        <v/>
      </c>
      <c r="AN680" s="259" t="str">
        <f t="shared" si="190"/>
        <v/>
      </c>
      <c r="AO680" s="262" t="str">
        <f t="shared" si="190"/>
        <v/>
      </c>
    </row>
    <row r="681" spans="2:41" ht="12.45" customHeight="1" x14ac:dyDescent="0.3">
      <c r="B681" s="456"/>
      <c r="C681" s="430"/>
      <c r="D681" s="426" t="s">
        <v>111</v>
      </c>
      <c r="E681" s="264" t="s">
        <v>46</v>
      </c>
      <c r="F681" s="203" t="s">
        <v>38</v>
      </c>
      <c r="G681" s="247"/>
      <c r="H681" s="247"/>
      <c r="I681" s="256"/>
      <c r="J681" s="257"/>
      <c r="K681" s="257"/>
      <c r="L681" s="247"/>
      <c r="M681" s="247"/>
      <c r="N681" s="250"/>
      <c r="O681" s="251"/>
      <c r="P681" s="251"/>
      <c r="Q681" s="251"/>
      <c r="R681" s="251"/>
      <c r="S681" s="251"/>
      <c r="T681" s="251"/>
      <c r="U681" s="251"/>
      <c r="V681" s="251"/>
      <c r="W681" s="251"/>
      <c r="X681" s="249"/>
      <c r="Y681" s="254"/>
      <c r="Z681" s="249"/>
      <c r="AA681" s="249"/>
      <c r="AB681" s="254"/>
      <c r="AC681" s="249"/>
      <c r="AD681" s="252"/>
      <c r="AE681" s="258"/>
      <c r="AF681" s="249"/>
      <c r="AG681" s="249"/>
      <c r="AH681" s="249"/>
      <c r="AI681" s="249"/>
      <c r="AJ681" s="249"/>
      <c r="AK681" s="249"/>
      <c r="AL681" s="249"/>
      <c r="AM681" s="249"/>
      <c r="AN681" s="254"/>
      <c r="AO681" s="255"/>
    </row>
    <row r="682" spans="2:41" ht="12.45" customHeight="1" x14ac:dyDescent="0.3">
      <c r="B682" s="456"/>
      <c r="C682" s="430"/>
      <c r="D682" s="424"/>
      <c r="E682" s="245" t="s">
        <v>109</v>
      </c>
      <c r="F682" s="203" t="s">
        <v>38</v>
      </c>
      <c r="G682" s="246"/>
      <c r="H682" s="203"/>
      <c r="I682" s="231"/>
      <c r="J682" s="203"/>
      <c r="K682" s="218"/>
      <c r="L682" s="247"/>
      <c r="M682" s="247"/>
      <c r="N682" s="203"/>
      <c r="O682" s="236"/>
      <c r="P682" s="236"/>
      <c r="Q682" s="236"/>
      <c r="R682" s="236"/>
      <c r="S682" s="236"/>
      <c r="T682" s="236"/>
      <c r="U682" s="236"/>
      <c r="V682" s="236"/>
      <c r="W682" s="236"/>
      <c r="X682" s="236"/>
      <c r="Y682" s="240"/>
      <c r="Z682" s="236"/>
      <c r="AA682" s="236"/>
      <c r="AB682" s="240"/>
      <c r="AC682" s="249"/>
      <c r="AD682" s="252"/>
      <c r="AE682" s="253"/>
      <c r="AF682" s="236"/>
      <c r="AG682" s="249"/>
      <c r="AH682" s="249"/>
      <c r="AI682" s="249"/>
      <c r="AJ682" s="249"/>
      <c r="AK682" s="249"/>
      <c r="AL682" s="249"/>
      <c r="AM682" s="236"/>
      <c r="AN682" s="240"/>
      <c r="AO682" s="242"/>
    </row>
    <row r="683" spans="2:41" ht="12.45" customHeight="1" x14ac:dyDescent="0.3">
      <c r="B683" s="456"/>
      <c r="C683" s="430"/>
      <c r="D683" s="424"/>
      <c r="E683" s="245" t="s">
        <v>127</v>
      </c>
      <c r="F683" s="203" t="s">
        <v>38</v>
      </c>
      <c r="G683" s="202"/>
      <c r="H683" s="203"/>
      <c r="I683" s="203"/>
      <c r="J683" s="203"/>
      <c r="K683" s="218"/>
      <c r="L683" s="203"/>
      <c r="M683" s="203"/>
      <c r="N683" s="203"/>
      <c r="O683" s="236"/>
      <c r="P683" s="236"/>
      <c r="Q683" s="236"/>
      <c r="R683" s="236"/>
      <c r="S683" s="236"/>
      <c r="T683" s="236"/>
      <c r="U683" s="236"/>
      <c r="V683" s="236"/>
      <c r="W683" s="236"/>
      <c r="X683" s="236"/>
      <c r="Y683" s="240"/>
      <c r="Z683" s="236"/>
      <c r="AA683" s="236"/>
      <c r="AB683" s="240"/>
      <c r="AC683" s="236"/>
      <c r="AD683" s="237"/>
      <c r="AE683" s="263"/>
      <c r="AF683" s="236"/>
      <c r="AG683" s="236"/>
      <c r="AH683" s="236"/>
      <c r="AI683" s="236"/>
      <c r="AJ683" s="236"/>
      <c r="AK683" s="236"/>
      <c r="AL683" s="236"/>
      <c r="AM683" s="236"/>
      <c r="AN683" s="240"/>
      <c r="AO683" s="242"/>
    </row>
    <row r="684" spans="2:41" ht="12.45" customHeight="1" x14ac:dyDescent="0.3">
      <c r="B684" s="456"/>
      <c r="C684" s="430"/>
      <c r="D684" s="425"/>
      <c r="E684" s="221" t="s">
        <v>126</v>
      </c>
      <c r="F684" s="321" t="s">
        <v>38</v>
      </c>
      <c r="G684" s="259" t="str">
        <f>IF(AND(G681&lt;&gt;"",G682&lt;&gt;"",G683&lt;&gt;""),G681*G682*G683,"")</f>
        <v/>
      </c>
      <c r="H684" s="259" t="str">
        <f t="shared" ref="H684:AO684" si="191">IF(AND(H681&lt;&gt;"",H682&lt;&gt;"",H683&lt;&gt;""),H681*H682*H683,"")</f>
        <v/>
      </c>
      <c r="I684" s="259" t="str">
        <f t="shared" si="191"/>
        <v/>
      </c>
      <c r="J684" s="259" t="str">
        <f t="shared" si="191"/>
        <v/>
      </c>
      <c r="K684" s="259" t="str">
        <f t="shared" si="191"/>
        <v/>
      </c>
      <c r="L684" s="259" t="str">
        <f t="shared" si="191"/>
        <v/>
      </c>
      <c r="M684" s="259" t="str">
        <f t="shared" si="191"/>
        <v/>
      </c>
      <c r="N684" s="259" t="str">
        <f t="shared" si="191"/>
        <v/>
      </c>
      <c r="O684" s="259" t="str">
        <f t="shared" si="191"/>
        <v/>
      </c>
      <c r="P684" s="259" t="str">
        <f t="shared" si="191"/>
        <v/>
      </c>
      <c r="Q684" s="259" t="str">
        <f t="shared" si="191"/>
        <v/>
      </c>
      <c r="R684" s="259" t="str">
        <f t="shared" si="191"/>
        <v/>
      </c>
      <c r="S684" s="259" t="str">
        <f t="shared" si="191"/>
        <v/>
      </c>
      <c r="T684" s="259" t="str">
        <f t="shared" si="191"/>
        <v/>
      </c>
      <c r="U684" s="259" t="str">
        <f t="shared" si="191"/>
        <v/>
      </c>
      <c r="V684" s="259" t="str">
        <f t="shared" si="191"/>
        <v/>
      </c>
      <c r="W684" s="259" t="str">
        <f t="shared" si="191"/>
        <v/>
      </c>
      <c r="X684" s="259" t="str">
        <f t="shared" si="191"/>
        <v/>
      </c>
      <c r="Y684" s="259" t="str">
        <f t="shared" si="191"/>
        <v/>
      </c>
      <c r="Z684" s="259" t="str">
        <f t="shared" si="191"/>
        <v/>
      </c>
      <c r="AA684" s="259" t="str">
        <f t="shared" si="191"/>
        <v/>
      </c>
      <c r="AB684" s="259" t="str">
        <f t="shared" si="191"/>
        <v/>
      </c>
      <c r="AC684" s="259" t="str">
        <f t="shared" si="191"/>
        <v/>
      </c>
      <c r="AD684" s="259" t="str">
        <f t="shared" si="191"/>
        <v/>
      </c>
      <c r="AE684" s="259" t="str">
        <f t="shared" si="191"/>
        <v/>
      </c>
      <c r="AF684" s="259" t="str">
        <f t="shared" si="191"/>
        <v/>
      </c>
      <c r="AG684" s="259" t="str">
        <f t="shared" si="191"/>
        <v/>
      </c>
      <c r="AH684" s="259" t="str">
        <f t="shared" si="191"/>
        <v/>
      </c>
      <c r="AI684" s="259" t="str">
        <f t="shared" si="191"/>
        <v/>
      </c>
      <c r="AJ684" s="259" t="str">
        <f t="shared" si="191"/>
        <v/>
      </c>
      <c r="AK684" s="259" t="str">
        <f t="shared" si="191"/>
        <v/>
      </c>
      <c r="AL684" s="259" t="str">
        <f t="shared" si="191"/>
        <v/>
      </c>
      <c r="AM684" s="259" t="str">
        <f t="shared" si="191"/>
        <v/>
      </c>
      <c r="AN684" s="259" t="str">
        <f t="shared" si="191"/>
        <v/>
      </c>
      <c r="AO684" s="262" t="str">
        <f t="shared" si="191"/>
        <v/>
      </c>
    </row>
    <row r="685" spans="2:41" ht="12.45" customHeight="1" x14ac:dyDescent="0.3">
      <c r="B685" s="456"/>
      <c r="C685" s="430"/>
      <c r="D685" s="426" t="s">
        <v>111</v>
      </c>
      <c r="E685" s="264" t="s">
        <v>46</v>
      </c>
      <c r="F685" s="203" t="s">
        <v>38</v>
      </c>
      <c r="G685" s="247"/>
      <c r="H685" s="247"/>
      <c r="I685" s="256"/>
      <c r="J685" s="257"/>
      <c r="K685" s="257"/>
      <c r="L685" s="247"/>
      <c r="M685" s="247"/>
      <c r="N685" s="250"/>
      <c r="O685" s="251"/>
      <c r="P685" s="251"/>
      <c r="Q685" s="251"/>
      <c r="R685" s="251"/>
      <c r="S685" s="251"/>
      <c r="T685" s="251"/>
      <c r="U685" s="251"/>
      <c r="V685" s="251"/>
      <c r="W685" s="251"/>
      <c r="X685" s="249"/>
      <c r="Y685" s="254"/>
      <c r="Z685" s="249"/>
      <c r="AA685" s="249"/>
      <c r="AB685" s="254"/>
      <c r="AC685" s="249"/>
      <c r="AD685" s="252"/>
      <c r="AE685" s="258"/>
      <c r="AF685" s="249"/>
      <c r="AG685" s="249"/>
      <c r="AH685" s="249"/>
      <c r="AI685" s="249"/>
      <c r="AJ685" s="249"/>
      <c r="AK685" s="249"/>
      <c r="AL685" s="249"/>
      <c r="AM685" s="249"/>
      <c r="AN685" s="254"/>
      <c r="AO685" s="255"/>
    </row>
    <row r="686" spans="2:41" ht="12.45" customHeight="1" x14ac:dyDescent="0.3">
      <c r="B686" s="456"/>
      <c r="C686" s="430"/>
      <c r="D686" s="424"/>
      <c r="E686" s="245" t="s">
        <v>109</v>
      </c>
      <c r="F686" s="203" t="s">
        <v>38</v>
      </c>
      <c r="G686" s="246"/>
      <c r="H686" s="203"/>
      <c r="I686" s="231"/>
      <c r="J686" s="203"/>
      <c r="K686" s="218"/>
      <c r="L686" s="247"/>
      <c r="M686" s="247"/>
      <c r="N686" s="203"/>
      <c r="O686" s="236"/>
      <c r="P686" s="236"/>
      <c r="Q686" s="236"/>
      <c r="R686" s="236"/>
      <c r="S686" s="236"/>
      <c r="T686" s="236"/>
      <c r="U686" s="236"/>
      <c r="V686" s="236"/>
      <c r="W686" s="236"/>
      <c r="X686" s="236"/>
      <c r="Y686" s="240"/>
      <c r="Z686" s="236"/>
      <c r="AA686" s="236"/>
      <c r="AB686" s="240"/>
      <c r="AC686" s="249"/>
      <c r="AD686" s="252"/>
      <c r="AE686" s="253"/>
      <c r="AF686" s="236"/>
      <c r="AG686" s="249"/>
      <c r="AH686" s="249"/>
      <c r="AI686" s="249"/>
      <c r="AJ686" s="249"/>
      <c r="AK686" s="249"/>
      <c r="AL686" s="249"/>
      <c r="AM686" s="236"/>
      <c r="AN686" s="240"/>
      <c r="AO686" s="242"/>
    </row>
    <row r="687" spans="2:41" ht="12.45" customHeight="1" x14ac:dyDescent="0.3">
      <c r="B687" s="456"/>
      <c r="C687" s="430"/>
      <c r="D687" s="424"/>
      <c r="E687" s="243" t="s">
        <v>127</v>
      </c>
      <c r="F687" s="203" t="s">
        <v>38</v>
      </c>
      <c r="G687" s="202"/>
      <c r="H687" s="203"/>
      <c r="I687" s="203"/>
      <c r="J687" s="203"/>
      <c r="K687" s="218"/>
      <c r="L687" s="203"/>
      <c r="M687" s="203"/>
      <c r="N687" s="203"/>
      <c r="O687" s="236"/>
      <c r="P687" s="236"/>
      <c r="Q687" s="236"/>
      <c r="R687" s="236"/>
      <c r="S687" s="236"/>
      <c r="T687" s="236"/>
      <c r="U687" s="236"/>
      <c r="V687" s="236"/>
      <c r="W687" s="236"/>
      <c r="X687" s="236"/>
      <c r="Y687" s="240"/>
      <c r="Z687" s="236"/>
      <c r="AA687" s="236"/>
      <c r="AB687" s="240"/>
      <c r="AC687" s="236"/>
      <c r="AD687" s="237"/>
      <c r="AE687" s="263"/>
      <c r="AF687" s="236"/>
      <c r="AG687" s="236"/>
      <c r="AH687" s="236"/>
      <c r="AI687" s="236"/>
      <c r="AJ687" s="236"/>
      <c r="AK687" s="236"/>
      <c r="AL687" s="236"/>
      <c r="AM687" s="236"/>
      <c r="AN687" s="240"/>
      <c r="AO687" s="242"/>
    </row>
    <row r="688" spans="2:41" ht="12.45" customHeight="1" x14ac:dyDescent="0.3">
      <c r="B688" s="456"/>
      <c r="C688" s="430"/>
      <c r="D688" s="425"/>
      <c r="E688" s="221" t="s">
        <v>126</v>
      </c>
      <c r="F688" s="321" t="s">
        <v>38</v>
      </c>
      <c r="G688" s="259" t="str">
        <f>IF(AND(G685&lt;&gt;"",G686&lt;&gt;"",G687&lt;&gt;""),G685*G686*G687,"")</f>
        <v/>
      </c>
      <c r="H688" s="259" t="str">
        <f>IF(AND(H685&lt;&gt;"",H686&lt;&gt;"",H687&lt;&gt;""),H685*H686*H687,"")</f>
        <v/>
      </c>
      <c r="I688" s="259" t="str">
        <f t="shared" ref="I688:AO688" si="192">IF(AND(I685&lt;&gt;"",I686&lt;&gt;"",I687&lt;&gt;""),I685*I686*I687,"")</f>
        <v/>
      </c>
      <c r="J688" s="259" t="str">
        <f t="shared" si="192"/>
        <v/>
      </c>
      <c r="K688" s="259" t="str">
        <f t="shared" si="192"/>
        <v/>
      </c>
      <c r="L688" s="259" t="str">
        <f t="shared" si="192"/>
        <v/>
      </c>
      <c r="M688" s="259" t="str">
        <f t="shared" si="192"/>
        <v/>
      </c>
      <c r="N688" s="259" t="str">
        <f t="shared" si="192"/>
        <v/>
      </c>
      <c r="O688" s="259" t="str">
        <f t="shared" si="192"/>
        <v/>
      </c>
      <c r="P688" s="259" t="str">
        <f t="shared" si="192"/>
        <v/>
      </c>
      <c r="Q688" s="259" t="str">
        <f t="shared" si="192"/>
        <v/>
      </c>
      <c r="R688" s="259" t="str">
        <f t="shared" si="192"/>
        <v/>
      </c>
      <c r="S688" s="259" t="str">
        <f t="shared" si="192"/>
        <v/>
      </c>
      <c r="T688" s="259" t="str">
        <f t="shared" si="192"/>
        <v/>
      </c>
      <c r="U688" s="259" t="str">
        <f t="shared" si="192"/>
        <v/>
      </c>
      <c r="V688" s="259" t="str">
        <f t="shared" si="192"/>
        <v/>
      </c>
      <c r="W688" s="259" t="str">
        <f t="shared" si="192"/>
        <v/>
      </c>
      <c r="X688" s="259" t="str">
        <f t="shared" si="192"/>
        <v/>
      </c>
      <c r="Y688" s="259" t="str">
        <f t="shared" si="192"/>
        <v/>
      </c>
      <c r="Z688" s="259" t="str">
        <f t="shared" si="192"/>
        <v/>
      </c>
      <c r="AA688" s="259" t="str">
        <f t="shared" si="192"/>
        <v/>
      </c>
      <c r="AB688" s="259" t="str">
        <f t="shared" si="192"/>
        <v/>
      </c>
      <c r="AC688" s="259" t="str">
        <f t="shared" si="192"/>
        <v/>
      </c>
      <c r="AD688" s="259" t="str">
        <f t="shared" si="192"/>
        <v/>
      </c>
      <c r="AE688" s="259" t="str">
        <f t="shared" si="192"/>
        <v/>
      </c>
      <c r="AF688" s="259" t="str">
        <f t="shared" si="192"/>
        <v/>
      </c>
      <c r="AG688" s="259" t="str">
        <f t="shared" si="192"/>
        <v/>
      </c>
      <c r="AH688" s="259" t="str">
        <f t="shared" si="192"/>
        <v/>
      </c>
      <c r="AI688" s="259" t="str">
        <f t="shared" si="192"/>
        <v/>
      </c>
      <c r="AJ688" s="259" t="str">
        <f t="shared" si="192"/>
        <v/>
      </c>
      <c r="AK688" s="259" t="str">
        <f t="shared" si="192"/>
        <v/>
      </c>
      <c r="AL688" s="259" t="str">
        <f t="shared" si="192"/>
        <v/>
      </c>
      <c r="AM688" s="259" t="str">
        <f t="shared" si="192"/>
        <v/>
      </c>
      <c r="AN688" s="259" t="str">
        <f t="shared" si="192"/>
        <v/>
      </c>
      <c r="AO688" s="262" t="str">
        <f t="shared" si="192"/>
        <v/>
      </c>
    </row>
    <row r="689" spans="2:41" ht="12.45" customHeight="1" x14ac:dyDescent="0.3">
      <c r="B689" s="456"/>
      <c r="C689" s="430"/>
      <c r="D689" s="426" t="s">
        <v>111</v>
      </c>
      <c r="E689" s="264" t="s">
        <v>46</v>
      </c>
      <c r="F689" s="203" t="s">
        <v>38</v>
      </c>
      <c r="G689" s="247"/>
      <c r="H689" s="247"/>
      <c r="I689" s="256"/>
      <c r="J689" s="257"/>
      <c r="K689" s="257"/>
      <c r="L689" s="247"/>
      <c r="M689" s="247"/>
      <c r="N689" s="250"/>
      <c r="O689" s="251"/>
      <c r="P689" s="251"/>
      <c r="Q689" s="251"/>
      <c r="R689" s="251"/>
      <c r="S689" s="251"/>
      <c r="T689" s="251"/>
      <c r="U689" s="251"/>
      <c r="V689" s="251"/>
      <c r="W689" s="251"/>
      <c r="X689" s="249"/>
      <c r="Y689" s="254"/>
      <c r="Z689" s="249"/>
      <c r="AA689" s="249"/>
      <c r="AB689" s="254"/>
      <c r="AC689" s="249"/>
      <c r="AD689" s="252"/>
      <c r="AE689" s="258"/>
      <c r="AF689" s="249"/>
      <c r="AG689" s="249"/>
      <c r="AH689" s="249"/>
      <c r="AI689" s="249"/>
      <c r="AJ689" s="249"/>
      <c r="AK689" s="249"/>
      <c r="AL689" s="249"/>
      <c r="AM689" s="249"/>
      <c r="AN689" s="254"/>
      <c r="AO689" s="255"/>
    </row>
    <row r="690" spans="2:41" ht="12.45" customHeight="1" x14ac:dyDescent="0.3">
      <c r="B690" s="456"/>
      <c r="C690" s="430"/>
      <c r="D690" s="424"/>
      <c r="E690" s="245" t="s">
        <v>109</v>
      </c>
      <c r="F690" s="203" t="s">
        <v>38</v>
      </c>
      <c r="G690" s="246"/>
      <c r="H690" s="203"/>
      <c r="I690" s="231"/>
      <c r="J690" s="203"/>
      <c r="K690" s="218"/>
      <c r="L690" s="247"/>
      <c r="M690" s="247"/>
      <c r="N690" s="203"/>
      <c r="O690" s="236"/>
      <c r="P690" s="236"/>
      <c r="Q690" s="236"/>
      <c r="R690" s="236"/>
      <c r="S690" s="236"/>
      <c r="T690" s="236"/>
      <c r="U690" s="236"/>
      <c r="V690" s="236"/>
      <c r="W690" s="236"/>
      <c r="X690" s="236"/>
      <c r="Y690" s="240"/>
      <c r="Z690" s="236"/>
      <c r="AA690" s="236"/>
      <c r="AB690" s="240"/>
      <c r="AC690" s="249"/>
      <c r="AD690" s="252"/>
      <c r="AE690" s="253"/>
      <c r="AF690" s="236"/>
      <c r="AG690" s="249"/>
      <c r="AH690" s="249"/>
      <c r="AI690" s="249"/>
      <c r="AJ690" s="249"/>
      <c r="AK690" s="249"/>
      <c r="AL690" s="249"/>
      <c r="AM690" s="236"/>
      <c r="AN690" s="240"/>
      <c r="AO690" s="242"/>
    </row>
    <row r="691" spans="2:41" ht="12.45" customHeight="1" x14ac:dyDescent="0.3">
      <c r="B691" s="456"/>
      <c r="C691" s="430"/>
      <c r="D691" s="424"/>
      <c r="E691" s="243" t="s">
        <v>127</v>
      </c>
      <c r="F691" s="203" t="s">
        <v>38</v>
      </c>
      <c r="G691" s="202"/>
      <c r="H691" s="203"/>
      <c r="I691" s="203"/>
      <c r="J691" s="203"/>
      <c r="K691" s="218"/>
      <c r="L691" s="203"/>
      <c r="M691" s="203"/>
      <c r="N691" s="203"/>
      <c r="O691" s="236"/>
      <c r="P691" s="236"/>
      <c r="Q691" s="236"/>
      <c r="R691" s="236"/>
      <c r="S691" s="236"/>
      <c r="T691" s="236"/>
      <c r="U691" s="236"/>
      <c r="V691" s="236"/>
      <c r="W691" s="236"/>
      <c r="X691" s="236"/>
      <c r="Y691" s="240"/>
      <c r="Z691" s="236"/>
      <c r="AA691" s="236"/>
      <c r="AB691" s="240"/>
      <c r="AC691" s="236"/>
      <c r="AD691" s="237"/>
      <c r="AE691" s="263"/>
      <c r="AF691" s="236"/>
      <c r="AG691" s="236"/>
      <c r="AH691" s="236"/>
      <c r="AI691" s="236"/>
      <c r="AJ691" s="236"/>
      <c r="AK691" s="236"/>
      <c r="AL691" s="236"/>
      <c r="AM691" s="236"/>
      <c r="AN691" s="240"/>
      <c r="AO691" s="242"/>
    </row>
    <row r="692" spans="2:41" ht="12.45" customHeight="1" x14ac:dyDescent="0.3">
      <c r="B692" s="456"/>
      <c r="C692" s="430"/>
      <c r="D692" s="425"/>
      <c r="E692" s="221" t="s">
        <v>126</v>
      </c>
      <c r="F692" s="321" t="s">
        <v>38</v>
      </c>
      <c r="G692" s="259" t="str">
        <f>IF(AND(G689&lt;&gt;"",G690&lt;&gt;"",G691&lt;&gt;""),G689*G690*G691,"")</f>
        <v/>
      </c>
      <c r="H692" s="259" t="str">
        <f>IF(AND(H689&lt;&gt;"",H690&lt;&gt;"",H691&lt;&gt;""),H689*H690*H691,"")</f>
        <v/>
      </c>
      <c r="I692" s="259" t="str">
        <f t="shared" ref="I692:AO692" si="193">IF(AND(I689&lt;&gt;"",I690&lt;&gt;"",I691&lt;&gt;""),I689*I690*I691,"")</f>
        <v/>
      </c>
      <c r="J692" s="259" t="str">
        <f t="shared" si="193"/>
        <v/>
      </c>
      <c r="K692" s="259" t="str">
        <f t="shared" si="193"/>
        <v/>
      </c>
      <c r="L692" s="259" t="str">
        <f t="shared" si="193"/>
        <v/>
      </c>
      <c r="M692" s="259" t="str">
        <f t="shared" si="193"/>
        <v/>
      </c>
      <c r="N692" s="259" t="str">
        <f t="shared" si="193"/>
        <v/>
      </c>
      <c r="O692" s="259" t="str">
        <f t="shared" si="193"/>
        <v/>
      </c>
      <c r="P692" s="259" t="str">
        <f t="shared" si="193"/>
        <v/>
      </c>
      <c r="Q692" s="259" t="str">
        <f t="shared" si="193"/>
        <v/>
      </c>
      <c r="R692" s="259" t="str">
        <f t="shared" si="193"/>
        <v/>
      </c>
      <c r="S692" s="259" t="str">
        <f t="shared" si="193"/>
        <v/>
      </c>
      <c r="T692" s="259" t="str">
        <f t="shared" si="193"/>
        <v/>
      </c>
      <c r="U692" s="259" t="str">
        <f t="shared" si="193"/>
        <v/>
      </c>
      <c r="V692" s="259" t="str">
        <f t="shared" si="193"/>
        <v/>
      </c>
      <c r="W692" s="259" t="str">
        <f t="shared" si="193"/>
        <v/>
      </c>
      <c r="X692" s="259" t="str">
        <f t="shared" si="193"/>
        <v/>
      </c>
      <c r="Y692" s="259" t="str">
        <f t="shared" si="193"/>
        <v/>
      </c>
      <c r="Z692" s="259" t="str">
        <f t="shared" si="193"/>
        <v/>
      </c>
      <c r="AA692" s="259" t="str">
        <f t="shared" si="193"/>
        <v/>
      </c>
      <c r="AB692" s="259" t="str">
        <f t="shared" si="193"/>
        <v/>
      </c>
      <c r="AC692" s="259" t="str">
        <f t="shared" si="193"/>
        <v/>
      </c>
      <c r="AD692" s="259" t="str">
        <f t="shared" si="193"/>
        <v/>
      </c>
      <c r="AE692" s="259" t="str">
        <f t="shared" si="193"/>
        <v/>
      </c>
      <c r="AF692" s="259" t="str">
        <f t="shared" si="193"/>
        <v/>
      </c>
      <c r="AG692" s="259" t="str">
        <f t="shared" si="193"/>
        <v/>
      </c>
      <c r="AH692" s="259" t="str">
        <f t="shared" si="193"/>
        <v/>
      </c>
      <c r="AI692" s="259" t="str">
        <f t="shared" si="193"/>
        <v/>
      </c>
      <c r="AJ692" s="259" t="str">
        <f t="shared" si="193"/>
        <v/>
      </c>
      <c r="AK692" s="259" t="str">
        <f t="shared" si="193"/>
        <v/>
      </c>
      <c r="AL692" s="259" t="str">
        <f t="shared" si="193"/>
        <v/>
      </c>
      <c r="AM692" s="259" t="str">
        <f t="shared" si="193"/>
        <v/>
      </c>
      <c r="AN692" s="259" t="str">
        <f t="shared" si="193"/>
        <v/>
      </c>
      <c r="AO692" s="262" t="str">
        <f t="shared" si="193"/>
        <v/>
      </c>
    </row>
    <row r="693" spans="2:41" ht="12.45" customHeight="1" x14ac:dyDescent="0.3">
      <c r="B693" s="456"/>
      <c r="C693" s="430"/>
      <c r="D693" s="426" t="s">
        <v>111</v>
      </c>
      <c r="E693" s="264" t="s">
        <v>46</v>
      </c>
      <c r="F693" s="203" t="s">
        <v>38</v>
      </c>
      <c r="G693" s="247"/>
      <c r="H693" s="247"/>
      <c r="I693" s="256"/>
      <c r="J693" s="257"/>
      <c r="K693" s="257"/>
      <c r="L693" s="247"/>
      <c r="M693" s="247"/>
      <c r="N693" s="250"/>
      <c r="O693" s="251"/>
      <c r="P693" s="251"/>
      <c r="Q693" s="251"/>
      <c r="R693" s="251"/>
      <c r="S693" s="251"/>
      <c r="T693" s="251"/>
      <c r="U693" s="251"/>
      <c r="V693" s="251"/>
      <c r="W693" s="251"/>
      <c r="X693" s="249"/>
      <c r="Y693" s="254"/>
      <c r="Z693" s="249"/>
      <c r="AA693" s="249"/>
      <c r="AB693" s="254"/>
      <c r="AC693" s="249"/>
      <c r="AD693" s="252"/>
      <c r="AE693" s="258"/>
      <c r="AF693" s="249"/>
      <c r="AG693" s="249"/>
      <c r="AH693" s="249"/>
      <c r="AI693" s="249"/>
      <c r="AJ693" s="249"/>
      <c r="AK693" s="249"/>
      <c r="AL693" s="249"/>
      <c r="AM693" s="249"/>
      <c r="AN693" s="254"/>
      <c r="AO693" s="255"/>
    </row>
    <row r="694" spans="2:41" ht="12.45" customHeight="1" x14ac:dyDescent="0.3">
      <c r="B694" s="456"/>
      <c r="C694" s="430"/>
      <c r="D694" s="424"/>
      <c r="E694" s="245" t="s">
        <v>109</v>
      </c>
      <c r="F694" s="203" t="s">
        <v>38</v>
      </c>
      <c r="G694" s="246"/>
      <c r="H694" s="203"/>
      <c r="I694" s="231"/>
      <c r="J694" s="203"/>
      <c r="K694" s="218"/>
      <c r="L694" s="247"/>
      <c r="M694" s="247"/>
      <c r="N694" s="203"/>
      <c r="O694" s="236"/>
      <c r="P694" s="236"/>
      <c r="Q694" s="236"/>
      <c r="R694" s="236"/>
      <c r="S694" s="236"/>
      <c r="T694" s="236"/>
      <c r="U694" s="236"/>
      <c r="V694" s="236"/>
      <c r="W694" s="236"/>
      <c r="X694" s="236"/>
      <c r="Y694" s="240"/>
      <c r="Z694" s="236"/>
      <c r="AA694" s="236"/>
      <c r="AB694" s="240"/>
      <c r="AC694" s="249"/>
      <c r="AD694" s="252"/>
      <c r="AE694" s="253"/>
      <c r="AF694" s="236"/>
      <c r="AG694" s="249"/>
      <c r="AH694" s="249"/>
      <c r="AI694" s="249"/>
      <c r="AJ694" s="249"/>
      <c r="AK694" s="249"/>
      <c r="AL694" s="249"/>
      <c r="AM694" s="236"/>
      <c r="AN694" s="240"/>
      <c r="AO694" s="242"/>
    </row>
    <row r="695" spans="2:41" ht="12.45" customHeight="1" x14ac:dyDescent="0.3">
      <c r="B695" s="456"/>
      <c r="C695" s="430"/>
      <c r="D695" s="424"/>
      <c r="E695" s="243" t="s">
        <v>127</v>
      </c>
      <c r="F695" s="203" t="s">
        <v>38</v>
      </c>
      <c r="G695" s="202"/>
      <c r="H695" s="203"/>
      <c r="I695" s="203"/>
      <c r="J695" s="203"/>
      <c r="K695" s="218"/>
      <c r="L695" s="203"/>
      <c r="M695" s="203"/>
      <c r="N695" s="203"/>
      <c r="O695" s="236"/>
      <c r="P695" s="236"/>
      <c r="Q695" s="236"/>
      <c r="R695" s="236"/>
      <c r="S695" s="236"/>
      <c r="T695" s="236"/>
      <c r="U695" s="236"/>
      <c r="V695" s="236"/>
      <c r="W695" s="236"/>
      <c r="X695" s="236"/>
      <c r="Y695" s="240"/>
      <c r="Z695" s="236"/>
      <c r="AA695" s="236"/>
      <c r="AB695" s="240"/>
      <c r="AC695" s="236"/>
      <c r="AD695" s="237"/>
      <c r="AE695" s="263"/>
      <c r="AF695" s="236"/>
      <c r="AG695" s="236"/>
      <c r="AH695" s="236"/>
      <c r="AI695" s="236"/>
      <c r="AJ695" s="236"/>
      <c r="AK695" s="236"/>
      <c r="AL695" s="236"/>
      <c r="AM695" s="236"/>
      <c r="AN695" s="240"/>
      <c r="AO695" s="242"/>
    </row>
    <row r="696" spans="2:41" ht="12.45" customHeight="1" x14ac:dyDescent="0.3">
      <c r="B696" s="456"/>
      <c r="C696" s="430"/>
      <c r="D696" s="425"/>
      <c r="E696" s="188" t="s">
        <v>126</v>
      </c>
      <c r="F696" s="321" t="s">
        <v>38</v>
      </c>
      <c r="G696" s="259" t="str">
        <f>IF(AND(G693&lt;&gt;"",G694&lt;&gt;"",G695&lt;&gt;""),G693*G694*G695,"")</f>
        <v/>
      </c>
      <c r="H696" s="259" t="str">
        <f>IF(AND(H693&lt;&gt;"",H694&lt;&gt;"",H695&lt;&gt;""),H693*H694*H695,"")</f>
        <v/>
      </c>
      <c r="I696" s="259" t="str">
        <f t="shared" ref="I696:AO696" si="194">IF(AND(I693&lt;&gt;"",I694&lt;&gt;"",I695&lt;&gt;""),I693*I694*I695,"")</f>
        <v/>
      </c>
      <c r="J696" s="259" t="str">
        <f t="shared" si="194"/>
        <v/>
      </c>
      <c r="K696" s="259" t="str">
        <f t="shared" si="194"/>
        <v/>
      </c>
      <c r="L696" s="259" t="str">
        <f t="shared" si="194"/>
        <v/>
      </c>
      <c r="M696" s="259" t="str">
        <f t="shared" si="194"/>
        <v/>
      </c>
      <c r="N696" s="259" t="str">
        <f t="shared" si="194"/>
        <v/>
      </c>
      <c r="O696" s="259" t="str">
        <f t="shared" si="194"/>
        <v/>
      </c>
      <c r="P696" s="259" t="str">
        <f t="shared" si="194"/>
        <v/>
      </c>
      <c r="Q696" s="259" t="str">
        <f t="shared" si="194"/>
        <v/>
      </c>
      <c r="R696" s="259" t="str">
        <f t="shared" si="194"/>
        <v/>
      </c>
      <c r="S696" s="259" t="str">
        <f t="shared" si="194"/>
        <v/>
      </c>
      <c r="T696" s="259" t="str">
        <f t="shared" si="194"/>
        <v/>
      </c>
      <c r="U696" s="259" t="str">
        <f t="shared" si="194"/>
        <v/>
      </c>
      <c r="V696" s="259" t="str">
        <f t="shared" si="194"/>
        <v/>
      </c>
      <c r="W696" s="259" t="str">
        <f t="shared" si="194"/>
        <v/>
      </c>
      <c r="X696" s="259" t="str">
        <f t="shared" si="194"/>
        <v/>
      </c>
      <c r="Y696" s="259" t="str">
        <f t="shared" si="194"/>
        <v/>
      </c>
      <c r="Z696" s="259" t="str">
        <f t="shared" si="194"/>
        <v/>
      </c>
      <c r="AA696" s="259" t="str">
        <f t="shared" si="194"/>
        <v/>
      </c>
      <c r="AB696" s="259" t="str">
        <f t="shared" si="194"/>
        <v/>
      </c>
      <c r="AC696" s="259" t="str">
        <f t="shared" si="194"/>
        <v/>
      </c>
      <c r="AD696" s="259" t="str">
        <f t="shared" si="194"/>
        <v/>
      </c>
      <c r="AE696" s="259" t="str">
        <f t="shared" si="194"/>
        <v/>
      </c>
      <c r="AF696" s="259" t="str">
        <f t="shared" si="194"/>
        <v/>
      </c>
      <c r="AG696" s="259" t="str">
        <f t="shared" si="194"/>
        <v/>
      </c>
      <c r="AH696" s="259" t="str">
        <f t="shared" si="194"/>
        <v/>
      </c>
      <c r="AI696" s="259" t="str">
        <f t="shared" si="194"/>
        <v/>
      </c>
      <c r="AJ696" s="259" t="str">
        <f t="shared" si="194"/>
        <v/>
      </c>
      <c r="AK696" s="259" t="str">
        <f t="shared" si="194"/>
        <v/>
      </c>
      <c r="AL696" s="259" t="str">
        <f t="shared" si="194"/>
        <v/>
      </c>
      <c r="AM696" s="259" t="str">
        <f t="shared" si="194"/>
        <v/>
      </c>
      <c r="AN696" s="259" t="str">
        <f t="shared" si="194"/>
        <v/>
      </c>
      <c r="AO696" s="262" t="str">
        <f t="shared" si="194"/>
        <v/>
      </c>
    </row>
    <row r="697" spans="2:41" ht="12.45" customHeight="1" x14ac:dyDescent="0.3">
      <c r="B697" s="456"/>
      <c r="C697" s="430"/>
      <c r="D697" s="426" t="s">
        <v>111</v>
      </c>
      <c r="E697" s="264" t="s">
        <v>46</v>
      </c>
      <c r="F697" s="203" t="s">
        <v>38</v>
      </c>
      <c r="G697" s="247"/>
      <c r="H697" s="247"/>
      <c r="I697" s="256"/>
      <c r="J697" s="257"/>
      <c r="K697" s="257"/>
      <c r="L697" s="247"/>
      <c r="M697" s="247"/>
      <c r="N697" s="250"/>
      <c r="O697" s="251"/>
      <c r="P697" s="251"/>
      <c r="Q697" s="251"/>
      <c r="R697" s="251"/>
      <c r="S697" s="251"/>
      <c r="T697" s="251"/>
      <c r="U697" s="251"/>
      <c r="V697" s="251"/>
      <c r="W697" s="251"/>
      <c r="X697" s="249"/>
      <c r="Y697" s="254"/>
      <c r="Z697" s="249"/>
      <c r="AA697" s="249"/>
      <c r="AB697" s="254"/>
      <c r="AC697" s="249"/>
      <c r="AD697" s="252"/>
      <c r="AE697" s="258"/>
      <c r="AF697" s="249"/>
      <c r="AG697" s="249"/>
      <c r="AH697" s="249"/>
      <c r="AI697" s="249"/>
      <c r="AJ697" s="249"/>
      <c r="AK697" s="249"/>
      <c r="AL697" s="249"/>
      <c r="AM697" s="249"/>
      <c r="AN697" s="254"/>
      <c r="AO697" s="255"/>
    </row>
    <row r="698" spans="2:41" ht="12.45" customHeight="1" x14ac:dyDescent="0.3">
      <c r="B698" s="456"/>
      <c r="C698" s="430"/>
      <c r="D698" s="424"/>
      <c r="E698" s="245" t="s">
        <v>109</v>
      </c>
      <c r="F698" s="203" t="s">
        <v>38</v>
      </c>
      <c r="G698" s="246"/>
      <c r="H698" s="203"/>
      <c r="I698" s="231"/>
      <c r="J698" s="203"/>
      <c r="K698" s="218"/>
      <c r="L698" s="247"/>
      <c r="M698" s="247"/>
      <c r="N698" s="203"/>
      <c r="O698" s="236"/>
      <c r="P698" s="236"/>
      <c r="Q698" s="236"/>
      <c r="R698" s="236"/>
      <c r="S698" s="236"/>
      <c r="T698" s="236"/>
      <c r="U698" s="236"/>
      <c r="V698" s="236"/>
      <c r="W698" s="236"/>
      <c r="X698" s="236"/>
      <c r="Y698" s="240"/>
      <c r="Z698" s="236"/>
      <c r="AA698" s="236"/>
      <c r="AB698" s="240"/>
      <c r="AC698" s="249"/>
      <c r="AD698" s="252"/>
      <c r="AE698" s="253"/>
      <c r="AF698" s="236"/>
      <c r="AG698" s="249"/>
      <c r="AH698" s="249"/>
      <c r="AI698" s="249"/>
      <c r="AJ698" s="249"/>
      <c r="AK698" s="249"/>
      <c r="AL698" s="249"/>
      <c r="AM698" s="236"/>
      <c r="AN698" s="240"/>
      <c r="AO698" s="242"/>
    </row>
    <row r="699" spans="2:41" ht="12.45" customHeight="1" x14ac:dyDescent="0.3">
      <c r="B699" s="456"/>
      <c r="C699" s="430"/>
      <c r="D699" s="424"/>
      <c r="E699" s="243" t="s">
        <v>127</v>
      </c>
      <c r="F699" s="203" t="s">
        <v>38</v>
      </c>
      <c r="G699" s="202"/>
      <c r="H699" s="203"/>
      <c r="I699" s="203"/>
      <c r="J699" s="203"/>
      <c r="K699" s="218"/>
      <c r="L699" s="203"/>
      <c r="M699" s="203"/>
      <c r="N699" s="203"/>
      <c r="O699" s="236"/>
      <c r="P699" s="236"/>
      <c r="Q699" s="236"/>
      <c r="R699" s="236"/>
      <c r="S699" s="236"/>
      <c r="T699" s="236"/>
      <c r="U699" s="236"/>
      <c r="V699" s="236"/>
      <c r="W699" s="236"/>
      <c r="X699" s="236"/>
      <c r="Y699" s="240"/>
      <c r="Z699" s="236"/>
      <c r="AA699" s="236"/>
      <c r="AB699" s="240"/>
      <c r="AC699" s="236"/>
      <c r="AD699" s="237"/>
      <c r="AE699" s="263"/>
      <c r="AF699" s="236"/>
      <c r="AG699" s="236"/>
      <c r="AH699" s="236"/>
      <c r="AI699" s="236"/>
      <c r="AJ699" s="236"/>
      <c r="AK699" s="236"/>
      <c r="AL699" s="236"/>
      <c r="AM699" s="236"/>
      <c r="AN699" s="240"/>
      <c r="AO699" s="242"/>
    </row>
    <row r="700" spans="2:41" ht="12.45" customHeight="1" thickBot="1" x14ac:dyDescent="0.35">
      <c r="B700" s="456"/>
      <c r="C700" s="431"/>
      <c r="D700" s="428"/>
      <c r="E700" s="189" t="s">
        <v>126</v>
      </c>
      <c r="F700" s="322" t="s">
        <v>38</v>
      </c>
      <c r="G700" s="265" t="str">
        <f>IF(AND(G697&lt;&gt;"",G698&lt;&gt;"",G699&lt;&gt;""),G697*G698*G699,"")</f>
        <v/>
      </c>
      <c r="H700" s="265" t="str">
        <f>IF(AND(H697&lt;&gt;"",H698&lt;&gt;"",H699&lt;&gt;""),H697*H698*H699,"")</f>
        <v/>
      </c>
      <c r="I700" s="265" t="str">
        <f t="shared" ref="I700:M700" si="195">IF(AND(I697&lt;&gt;"",I698&lt;&gt;"",I699&lt;&gt;""),I697*I698*I699,"")</f>
        <v/>
      </c>
      <c r="J700" s="265" t="str">
        <f t="shared" si="195"/>
        <v/>
      </c>
      <c r="K700" s="265" t="str">
        <f t="shared" si="195"/>
        <v/>
      </c>
      <c r="L700" s="265" t="str">
        <f t="shared" si="195"/>
        <v/>
      </c>
      <c r="M700" s="265" t="str">
        <f t="shared" si="195"/>
        <v/>
      </c>
      <c r="N700" s="265" t="str">
        <f>IF(AND(N697&lt;&gt;"",N698&lt;&gt;"",N699&lt;&gt;""),N697*N698*N699,"")</f>
        <v/>
      </c>
      <c r="O700" s="265" t="str">
        <f t="shared" ref="O700:AO700" si="196">IF(AND(O697&lt;&gt;"",O698&lt;&gt;"",O699&lt;&gt;""),O697*O698*O699,"")</f>
        <v/>
      </c>
      <c r="P700" s="265" t="str">
        <f t="shared" si="196"/>
        <v/>
      </c>
      <c r="Q700" s="265" t="str">
        <f t="shared" si="196"/>
        <v/>
      </c>
      <c r="R700" s="265" t="str">
        <f t="shared" si="196"/>
        <v/>
      </c>
      <c r="S700" s="265" t="str">
        <f t="shared" si="196"/>
        <v/>
      </c>
      <c r="T700" s="265" t="str">
        <f t="shared" si="196"/>
        <v/>
      </c>
      <c r="U700" s="265" t="str">
        <f t="shared" si="196"/>
        <v/>
      </c>
      <c r="V700" s="265" t="str">
        <f t="shared" si="196"/>
        <v/>
      </c>
      <c r="W700" s="265" t="str">
        <f t="shared" si="196"/>
        <v/>
      </c>
      <c r="X700" s="265" t="str">
        <f t="shared" si="196"/>
        <v/>
      </c>
      <c r="Y700" s="265" t="str">
        <f t="shared" si="196"/>
        <v/>
      </c>
      <c r="Z700" s="265" t="str">
        <f t="shared" si="196"/>
        <v/>
      </c>
      <c r="AA700" s="265" t="str">
        <f t="shared" si="196"/>
        <v/>
      </c>
      <c r="AB700" s="265" t="str">
        <f t="shared" si="196"/>
        <v/>
      </c>
      <c r="AC700" s="265" t="str">
        <f t="shared" si="196"/>
        <v/>
      </c>
      <c r="AD700" s="265" t="str">
        <f t="shared" si="196"/>
        <v/>
      </c>
      <c r="AE700" s="265" t="str">
        <f t="shared" si="196"/>
        <v/>
      </c>
      <c r="AF700" s="265" t="str">
        <f t="shared" si="196"/>
        <v/>
      </c>
      <c r="AG700" s="265" t="str">
        <f t="shared" si="196"/>
        <v/>
      </c>
      <c r="AH700" s="265" t="str">
        <f t="shared" si="196"/>
        <v/>
      </c>
      <c r="AI700" s="265" t="str">
        <f t="shared" si="196"/>
        <v/>
      </c>
      <c r="AJ700" s="265" t="str">
        <f t="shared" si="196"/>
        <v/>
      </c>
      <c r="AK700" s="265" t="str">
        <f t="shared" si="196"/>
        <v/>
      </c>
      <c r="AL700" s="265" t="str">
        <f t="shared" si="196"/>
        <v/>
      </c>
      <c r="AM700" s="265" t="str">
        <f t="shared" si="196"/>
        <v/>
      </c>
      <c r="AN700" s="265" t="str">
        <f t="shared" si="196"/>
        <v/>
      </c>
      <c r="AO700" s="266" t="str">
        <f t="shared" si="196"/>
        <v/>
      </c>
    </row>
    <row r="701" spans="2:41" ht="12.45" customHeight="1" x14ac:dyDescent="0.3">
      <c r="B701" s="456"/>
      <c r="C701" s="429" t="s">
        <v>119</v>
      </c>
      <c r="D701" s="432" t="s">
        <v>110</v>
      </c>
      <c r="E701" s="227" t="s">
        <v>46</v>
      </c>
      <c r="F701" s="203" t="s">
        <v>38</v>
      </c>
      <c r="G701" s="230"/>
      <c r="H701" s="228"/>
      <c r="I701" s="230"/>
      <c r="J701" s="232"/>
      <c r="K701" s="234"/>
      <c r="L701" s="230"/>
      <c r="M701" s="230"/>
      <c r="N701" s="230"/>
      <c r="O701" s="235"/>
      <c r="P701" s="235"/>
      <c r="Q701" s="235"/>
      <c r="R701" s="235"/>
      <c r="S701" s="235"/>
      <c r="T701" s="235"/>
      <c r="U701" s="235"/>
      <c r="V701" s="235"/>
      <c r="W701" s="235"/>
      <c r="X701" s="235"/>
      <c r="Y701" s="235"/>
      <c r="Z701" s="235"/>
      <c r="AA701" s="235"/>
      <c r="AB701" s="235"/>
      <c r="AC701" s="235"/>
      <c r="AD701" s="239"/>
      <c r="AE701" s="235"/>
      <c r="AF701" s="235"/>
      <c r="AG701" s="235"/>
      <c r="AH701" s="235"/>
      <c r="AI701" s="235"/>
      <c r="AJ701" s="235"/>
      <c r="AK701" s="235"/>
      <c r="AL701" s="235"/>
      <c r="AM701" s="239"/>
      <c r="AN701" s="239"/>
      <c r="AO701" s="241"/>
    </row>
    <row r="702" spans="2:41" ht="12.45" customHeight="1" x14ac:dyDescent="0.3">
      <c r="B702" s="456"/>
      <c r="C702" s="430"/>
      <c r="D702" s="424"/>
      <c r="E702" s="224" t="s">
        <v>109</v>
      </c>
      <c r="F702" s="203" t="s">
        <v>38</v>
      </c>
      <c r="G702" s="231"/>
      <c r="H702" s="229"/>
      <c r="I702" s="203"/>
      <c r="J702" s="233"/>
      <c r="K702" s="202"/>
      <c r="L702" s="203"/>
      <c r="M702" s="203"/>
      <c r="N702" s="203"/>
      <c r="O702" s="236"/>
      <c r="P702" s="236"/>
      <c r="Q702" s="236"/>
      <c r="R702" s="236"/>
      <c r="S702" s="236"/>
      <c r="T702" s="236"/>
      <c r="U702" s="236"/>
      <c r="V702" s="236"/>
      <c r="W702" s="236"/>
      <c r="X702" s="236"/>
      <c r="Y702" s="236"/>
      <c r="Z702" s="236"/>
      <c r="AA702" s="236"/>
      <c r="AB702" s="236"/>
      <c r="AC702" s="236"/>
      <c r="AD702" s="240"/>
      <c r="AE702" s="236"/>
      <c r="AF702" s="236"/>
      <c r="AG702" s="236"/>
      <c r="AH702" s="236"/>
      <c r="AI702" s="236"/>
      <c r="AJ702" s="236"/>
      <c r="AK702" s="236"/>
      <c r="AL702" s="236"/>
      <c r="AM702" s="240"/>
      <c r="AN702" s="240"/>
      <c r="AO702" s="242"/>
    </row>
    <row r="703" spans="2:41" ht="12.45" customHeight="1" x14ac:dyDescent="0.3">
      <c r="B703" s="456"/>
      <c r="C703" s="430"/>
      <c r="D703" s="424"/>
      <c r="E703" s="224" t="s">
        <v>127</v>
      </c>
      <c r="F703" s="203" t="s">
        <v>38</v>
      </c>
      <c r="G703" s="203"/>
      <c r="H703" s="218"/>
      <c r="I703" s="203"/>
      <c r="J703" s="218"/>
      <c r="K703" s="202"/>
      <c r="L703" s="203"/>
      <c r="M703" s="203"/>
      <c r="N703" s="203"/>
      <c r="O703" s="236"/>
      <c r="P703" s="236"/>
      <c r="Q703" s="236"/>
      <c r="R703" s="236"/>
      <c r="S703" s="236"/>
      <c r="T703" s="236"/>
      <c r="U703" s="236"/>
      <c r="V703" s="236"/>
      <c r="W703" s="236"/>
      <c r="X703" s="236"/>
      <c r="Y703" s="236"/>
      <c r="Z703" s="236"/>
      <c r="AA703" s="236"/>
      <c r="AB703" s="236"/>
      <c r="AC703" s="251"/>
      <c r="AD703" s="240"/>
      <c r="AE703" s="236"/>
      <c r="AF703" s="236"/>
      <c r="AG703" s="236"/>
      <c r="AH703" s="236"/>
      <c r="AI703" s="236"/>
      <c r="AJ703" s="236"/>
      <c r="AK703" s="236"/>
      <c r="AL703" s="236"/>
      <c r="AM703" s="240"/>
      <c r="AN703" s="240"/>
      <c r="AO703" s="242"/>
    </row>
    <row r="704" spans="2:41" ht="12.45" customHeight="1" x14ac:dyDescent="0.3">
      <c r="B704" s="456"/>
      <c r="C704" s="430"/>
      <c r="D704" s="425"/>
      <c r="E704" s="220" t="s">
        <v>126</v>
      </c>
      <c r="F704" s="321" t="s">
        <v>38</v>
      </c>
      <c r="G704" s="200" t="str">
        <f>IF(AND(G701&lt;&gt;"",G702&lt;&gt;"",G703&lt;&gt;""),G701*G702*G703,"")</f>
        <v/>
      </c>
      <c r="H704" s="198" t="str">
        <f>IF(AND(H701&lt;&gt;"",H702&lt;&gt;"",H703&lt;&gt;""),H701*H702*H703,"")</f>
        <v/>
      </c>
      <c r="I704" s="200" t="str">
        <f t="shared" ref="I704:AJ704" si="197">IF(AND(I701&lt;&gt;"",I702&lt;&gt;"",I703&lt;&gt;""),I701*I702*I703,"")</f>
        <v/>
      </c>
      <c r="J704" s="200" t="str">
        <f t="shared" si="197"/>
        <v/>
      </c>
      <c r="K704" s="200" t="str">
        <f t="shared" si="197"/>
        <v/>
      </c>
      <c r="L704" s="204" t="str">
        <f t="shared" si="197"/>
        <v/>
      </c>
      <c r="M704" s="204" t="str">
        <f t="shared" si="197"/>
        <v/>
      </c>
      <c r="N704" s="204" t="str">
        <f t="shared" si="197"/>
        <v/>
      </c>
      <c r="O704" s="204" t="str">
        <f t="shared" si="197"/>
        <v/>
      </c>
      <c r="P704" s="204" t="str">
        <f t="shared" si="197"/>
        <v/>
      </c>
      <c r="Q704" s="204" t="str">
        <f t="shared" si="197"/>
        <v/>
      </c>
      <c r="R704" s="204" t="str">
        <f t="shared" si="197"/>
        <v/>
      </c>
      <c r="S704" s="204" t="str">
        <f t="shared" si="197"/>
        <v/>
      </c>
      <c r="T704" s="204" t="str">
        <f t="shared" si="197"/>
        <v/>
      </c>
      <c r="U704" s="204" t="str">
        <f t="shared" si="197"/>
        <v/>
      </c>
      <c r="V704" s="204" t="str">
        <f t="shared" si="197"/>
        <v/>
      </c>
      <c r="W704" s="204" t="str">
        <f t="shared" si="197"/>
        <v/>
      </c>
      <c r="X704" s="204" t="str">
        <f t="shared" si="197"/>
        <v/>
      </c>
      <c r="Y704" s="204" t="str">
        <f t="shared" si="197"/>
        <v/>
      </c>
      <c r="Z704" s="204" t="str">
        <f t="shared" si="197"/>
        <v/>
      </c>
      <c r="AA704" s="204" t="str">
        <f t="shared" si="197"/>
        <v/>
      </c>
      <c r="AB704" s="204" t="str">
        <f t="shared" si="197"/>
        <v/>
      </c>
      <c r="AC704" s="204" t="str">
        <f t="shared" si="197"/>
        <v/>
      </c>
      <c r="AD704" s="200" t="str">
        <f t="shared" si="197"/>
        <v/>
      </c>
      <c r="AE704" s="200" t="str">
        <f t="shared" si="197"/>
        <v/>
      </c>
      <c r="AF704" s="200" t="str">
        <f t="shared" si="197"/>
        <v/>
      </c>
      <c r="AG704" s="200" t="str">
        <f t="shared" si="197"/>
        <v/>
      </c>
      <c r="AH704" s="204" t="str">
        <f t="shared" si="197"/>
        <v/>
      </c>
      <c r="AI704" s="204" t="str">
        <f t="shared" si="197"/>
        <v/>
      </c>
      <c r="AJ704" s="204" t="str">
        <f t="shared" si="197"/>
        <v/>
      </c>
      <c r="AK704" s="204" t="str">
        <f>IF(AND(AK701&lt;&gt;"",AK702&lt;&gt;"",AK703&lt;&gt;""),AK701*AK702*AK703,"")</f>
        <v/>
      </c>
      <c r="AL704" s="204" t="str">
        <f t="shared" ref="AL704:AO704" si="198">IF(AND(AL701&lt;&gt;"",AL702&lt;&gt;"",AL703&lt;&gt;""),AL701*AL702*AL703,"")</f>
        <v/>
      </c>
      <c r="AM704" s="204" t="str">
        <f t="shared" si="198"/>
        <v/>
      </c>
      <c r="AN704" s="204" t="str">
        <f t="shared" si="198"/>
        <v/>
      </c>
      <c r="AO704" s="210" t="str">
        <f t="shared" si="198"/>
        <v/>
      </c>
    </row>
    <row r="705" spans="2:41" ht="12.45" customHeight="1" x14ac:dyDescent="0.3">
      <c r="B705" s="456"/>
      <c r="C705" s="430"/>
      <c r="D705" s="426" t="s">
        <v>110</v>
      </c>
      <c r="E705" s="243" t="s">
        <v>46</v>
      </c>
      <c r="F705" s="203" t="s">
        <v>38</v>
      </c>
      <c r="G705" s="203"/>
      <c r="H705" s="203"/>
      <c r="I705" s="202"/>
      <c r="J705" s="244"/>
      <c r="K705" s="244"/>
      <c r="L705" s="203"/>
      <c r="M705" s="203"/>
      <c r="N705" s="250"/>
      <c r="O705" s="251"/>
      <c r="P705" s="251"/>
      <c r="Q705" s="251"/>
      <c r="R705" s="251"/>
      <c r="S705" s="251"/>
      <c r="T705" s="251"/>
      <c r="U705" s="251"/>
      <c r="V705" s="251"/>
      <c r="W705" s="251"/>
      <c r="X705" s="236"/>
      <c r="Y705" s="240"/>
      <c r="Z705" s="236"/>
      <c r="AA705" s="236"/>
      <c r="AB705" s="240"/>
      <c r="AC705" s="236"/>
      <c r="AD705" s="237"/>
      <c r="AE705" s="238"/>
      <c r="AF705" s="236"/>
      <c r="AG705" s="236"/>
      <c r="AH705" s="249"/>
      <c r="AI705" s="249"/>
      <c r="AJ705" s="236"/>
      <c r="AK705" s="236"/>
      <c r="AL705" s="236"/>
      <c r="AM705" s="236"/>
      <c r="AN705" s="254"/>
      <c r="AO705" s="255"/>
    </row>
    <row r="706" spans="2:41" ht="12.45" customHeight="1" x14ac:dyDescent="0.3">
      <c r="B706" s="456"/>
      <c r="C706" s="430"/>
      <c r="D706" s="424"/>
      <c r="E706" s="245" t="s">
        <v>109</v>
      </c>
      <c r="F706" s="203" t="s">
        <v>38</v>
      </c>
      <c r="G706" s="246"/>
      <c r="H706" s="203"/>
      <c r="I706" s="231"/>
      <c r="J706" s="203"/>
      <c r="K706" s="218"/>
      <c r="L706" s="247"/>
      <c r="M706" s="247"/>
      <c r="N706" s="203"/>
      <c r="O706" s="236"/>
      <c r="P706" s="236"/>
      <c r="Q706" s="236"/>
      <c r="R706" s="236"/>
      <c r="S706" s="236"/>
      <c r="T706" s="236"/>
      <c r="U706" s="236"/>
      <c r="V706" s="236"/>
      <c r="W706" s="236"/>
      <c r="X706" s="236"/>
      <c r="Y706" s="240"/>
      <c r="Z706" s="236"/>
      <c r="AA706" s="236"/>
      <c r="AB706" s="240"/>
      <c r="AC706" s="249"/>
      <c r="AD706" s="252"/>
      <c r="AE706" s="253"/>
      <c r="AF706" s="236"/>
      <c r="AG706" s="249"/>
      <c r="AH706" s="249"/>
      <c r="AI706" s="249"/>
      <c r="AJ706" s="249"/>
      <c r="AK706" s="249"/>
      <c r="AL706" s="249"/>
      <c r="AM706" s="236"/>
      <c r="AN706" s="240"/>
      <c r="AO706" s="242"/>
    </row>
    <row r="707" spans="2:41" ht="12.45" customHeight="1" x14ac:dyDescent="0.3">
      <c r="B707" s="456"/>
      <c r="C707" s="430"/>
      <c r="D707" s="424"/>
      <c r="E707" s="245" t="s">
        <v>127</v>
      </c>
      <c r="F707" s="203" t="s">
        <v>38</v>
      </c>
      <c r="G707" s="202"/>
      <c r="H707" s="203"/>
      <c r="I707" s="203"/>
      <c r="J707" s="247"/>
      <c r="K707" s="248"/>
      <c r="L707" s="203"/>
      <c r="M707" s="203"/>
      <c r="N707" s="247"/>
      <c r="O707" s="249"/>
      <c r="P707" s="249"/>
      <c r="Q707" s="249"/>
      <c r="R707" s="249"/>
      <c r="S707" s="249"/>
      <c r="T707" s="249"/>
      <c r="U707" s="249"/>
      <c r="V707" s="249"/>
      <c r="W707" s="249"/>
      <c r="X707" s="236"/>
      <c r="Y707" s="240"/>
      <c r="Z707" s="236"/>
      <c r="AA707" s="236"/>
      <c r="AB707" s="240"/>
      <c r="AC707" s="249"/>
      <c r="AD707" s="252"/>
      <c r="AE707" s="253"/>
      <c r="AF707" s="236"/>
      <c r="AG707" s="249"/>
      <c r="AH707" s="236"/>
      <c r="AI707" s="236"/>
      <c r="AJ707" s="236"/>
      <c r="AK707" s="236"/>
      <c r="AL707" s="236"/>
      <c r="AM707" s="236"/>
      <c r="AN707" s="240"/>
      <c r="AO707" s="242"/>
    </row>
    <row r="708" spans="2:41" ht="12.45" customHeight="1" x14ac:dyDescent="0.3">
      <c r="B708" s="456"/>
      <c r="C708" s="430"/>
      <c r="D708" s="425"/>
      <c r="E708" s="220" t="s">
        <v>126</v>
      </c>
      <c r="F708" s="321" t="s">
        <v>38</v>
      </c>
      <c r="G708" s="259" t="str">
        <f>IF(AND(G705&lt;&gt;"",G706&lt;&gt;"",G707&lt;&gt;""),G705*G706*G707,"")</f>
        <v/>
      </c>
      <c r="H708" s="259" t="str">
        <f t="shared" ref="H708:AO708" si="199">IF(AND(H705&lt;&gt;"",H706&lt;&gt;"",H707&lt;&gt;""),H705*H706*H707,"")</f>
        <v/>
      </c>
      <c r="I708" s="259" t="str">
        <f t="shared" si="199"/>
        <v/>
      </c>
      <c r="J708" s="259" t="str">
        <f t="shared" si="199"/>
        <v/>
      </c>
      <c r="K708" s="259" t="str">
        <f t="shared" si="199"/>
        <v/>
      </c>
      <c r="L708" s="259" t="str">
        <f t="shared" si="199"/>
        <v/>
      </c>
      <c r="M708" s="259" t="str">
        <f t="shared" si="199"/>
        <v/>
      </c>
      <c r="N708" s="259" t="str">
        <f t="shared" si="199"/>
        <v/>
      </c>
      <c r="O708" s="259" t="str">
        <f t="shared" si="199"/>
        <v/>
      </c>
      <c r="P708" s="259" t="str">
        <f t="shared" si="199"/>
        <v/>
      </c>
      <c r="Q708" s="259" t="str">
        <f t="shared" si="199"/>
        <v/>
      </c>
      <c r="R708" s="259" t="str">
        <f t="shared" si="199"/>
        <v/>
      </c>
      <c r="S708" s="259" t="str">
        <f t="shared" si="199"/>
        <v/>
      </c>
      <c r="T708" s="259" t="str">
        <f t="shared" si="199"/>
        <v/>
      </c>
      <c r="U708" s="259" t="str">
        <f t="shared" si="199"/>
        <v/>
      </c>
      <c r="V708" s="259" t="str">
        <f t="shared" si="199"/>
        <v/>
      </c>
      <c r="W708" s="259" t="str">
        <f t="shared" si="199"/>
        <v/>
      </c>
      <c r="X708" s="259" t="str">
        <f t="shared" si="199"/>
        <v/>
      </c>
      <c r="Y708" s="260" t="str">
        <f t="shared" si="199"/>
        <v/>
      </c>
      <c r="Z708" s="261" t="str">
        <f t="shared" si="199"/>
        <v/>
      </c>
      <c r="AA708" s="259" t="str">
        <f t="shared" si="199"/>
        <v/>
      </c>
      <c r="AB708" s="260" t="str">
        <f t="shared" si="199"/>
        <v/>
      </c>
      <c r="AC708" s="261" t="str">
        <f t="shared" si="199"/>
        <v/>
      </c>
      <c r="AD708" s="259" t="str">
        <f t="shared" si="199"/>
        <v/>
      </c>
      <c r="AE708" s="259" t="str">
        <f t="shared" si="199"/>
        <v/>
      </c>
      <c r="AF708" s="259" t="str">
        <f t="shared" si="199"/>
        <v/>
      </c>
      <c r="AG708" s="259" t="str">
        <f t="shared" si="199"/>
        <v/>
      </c>
      <c r="AH708" s="259" t="str">
        <f t="shared" si="199"/>
        <v/>
      </c>
      <c r="AI708" s="259" t="str">
        <f t="shared" si="199"/>
        <v/>
      </c>
      <c r="AJ708" s="259" t="str">
        <f t="shared" si="199"/>
        <v/>
      </c>
      <c r="AK708" s="259" t="str">
        <f t="shared" si="199"/>
        <v/>
      </c>
      <c r="AL708" s="259" t="str">
        <f t="shared" si="199"/>
        <v/>
      </c>
      <c r="AM708" s="259" t="str">
        <f t="shared" si="199"/>
        <v/>
      </c>
      <c r="AN708" s="259" t="str">
        <f t="shared" si="199"/>
        <v/>
      </c>
      <c r="AO708" s="262" t="str">
        <f t="shared" si="199"/>
        <v/>
      </c>
    </row>
    <row r="709" spans="2:41" ht="12.45" customHeight="1" x14ac:dyDescent="0.3">
      <c r="B709" s="456"/>
      <c r="C709" s="430"/>
      <c r="D709" s="426" t="s">
        <v>110</v>
      </c>
      <c r="E709" s="243" t="s">
        <v>46</v>
      </c>
      <c r="F709" s="203" t="s">
        <v>38</v>
      </c>
      <c r="G709" s="247"/>
      <c r="H709" s="247"/>
      <c r="I709" s="256"/>
      <c r="J709" s="257"/>
      <c r="K709" s="257"/>
      <c r="L709" s="247"/>
      <c r="M709" s="247"/>
      <c r="N709" s="250"/>
      <c r="O709" s="251"/>
      <c r="P709" s="251"/>
      <c r="Q709" s="251"/>
      <c r="R709" s="251"/>
      <c r="S709" s="251"/>
      <c r="T709" s="251"/>
      <c r="U709" s="251"/>
      <c r="V709" s="251"/>
      <c r="W709" s="251"/>
      <c r="X709" s="249"/>
      <c r="Y709" s="254"/>
      <c r="Z709" s="249"/>
      <c r="AA709" s="249"/>
      <c r="AB709" s="254"/>
      <c r="AC709" s="249"/>
      <c r="AD709" s="252"/>
      <c r="AE709" s="258"/>
      <c r="AF709" s="249"/>
      <c r="AG709" s="249"/>
      <c r="AH709" s="249"/>
      <c r="AI709" s="249"/>
      <c r="AJ709" s="249"/>
      <c r="AK709" s="249"/>
      <c r="AL709" s="249"/>
      <c r="AM709" s="249"/>
      <c r="AN709" s="254"/>
      <c r="AO709" s="255"/>
    </row>
    <row r="710" spans="2:41" ht="12.45" customHeight="1" x14ac:dyDescent="0.3">
      <c r="B710" s="456"/>
      <c r="C710" s="430"/>
      <c r="D710" s="424"/>
      <c r="E710" s="245" t="s">
        <v>109</v>
      </c>
      <c r="F710" s="203" t="s">
        <v>38</v>
      </c>
      <c r="G710" s="246"/>
      <c r="H710" s="203"/>
      <c r="I710" s="231"/>
      <c r="J710" s="203"/>
      <c r="K710" s="218"/>
      <c r="L710" s="247"/>
      <c r="M710" s="247"/>
      <c r="N710" s="203"/>
      <c r="O710" s="236"/>
      <c r="P710" s="236"/>
      <c r="Q710" s="236"/>
      <c r="R710" s="236"/>
      <c r="S710" s="236"/>
      <c r="T710" s="236"/>
      <c r="U710" s="236"/>
      <c r="V710" s="236"/>
      <c r="W710" s="236"/>
      <c r="X710" s="236"/>
      <c r="Y710" s="240"/>
      <c r="Z710" s="236"/>
      <c r="AA710" s="236"/>
      <c r="AB710" s="240"/>
      <c r="AC710" s="249"/>
      <c r="AD710" s="252"/>
      <c r="AE710" s="253"/>
      <c r="AF710" s="236"/>
      <c r="AG710" s="249"/>
      <c r="AH710" s="249"/>
      <c r="AI710" s="249"/>
      <c r="AJ710" s="249"/>
      <c r="AK710" s="249"/>
      <c r="AL710" s="249"/>
      <c r="AM710" s="236"/>
      <c r="AN710" s="240"/>
      <c r="AO710" s="242"/>
    </row>
    <row r="711" spans="2:41" ht="12.45" customHeight="1" x14ac:dyDescent="0.3">
      <c r="B711" s="456"/>
      <c r="C711" s="430"/>
      <c r="D711" s="424"/>
      <c r="E711" s="245" t="s">
        <v>127</v>
      </c>
      <c r="F711" s="203" t="s">
        <v>38</v>
      </c>
      <c r="G711" s="202"/>
      <c r="H711" s="203"/>
      <c r="I711" s="203"/>
      <c r="J711" s="203"/>
      <c r="K711" s="218"/>
      <c r="L711" s="203"/>
      <c r="M711" s="203"/>
      <c r="N711" s="203"/>
      <c r="O711" s="236"/>
      <c r="P711" s="236"/>
      <c r="Q711" s="236"/>
      <c r="R711" s="236"/>
      <c r="S711" s="236"/>
      <c r="T711" s="236"/>
      <c r="U711" s="236"/>
      <c r="V711" s="236"/>
      <c r="W711" s="236"/>
      <c r="X711" s="236"/>
      <c r="Y711" s="240"/>
      <c r="Z711" s="236"/>
      <c r="AA711" s="236"/>
      <c r="AB711" s="240"/>
      <c r="AC711" s="236"/>
      <c r="AD711" s="237"/>
      <c r="AE711" s="263"/>
      <c r="AF711" s="236"/>
      <c r="AG711" s="236"/>
      <c r="AH711" s="236"/>
      <c r="AI711" s="236"/>
      <c r="AJ711" s="236"/>
      <c r="AK711" s="236"/>
      <c r="AL711" s="236"/>
      <c r="AM711" s="236"/>
      <c r="AN711" s="240"/>
      <c r="AO711" s="242"/>
    </row>
    <row r="712" spans="2:41" ht="12.45" customHeight="1" x14ac:dyDescent="0.3">
      <c r="B712" s="456"/>
      <c r="C712" s="430"/>
      <c r="D712" s="425"/>
      <c r="E712" s="221" t="s">
        <v>126</v>
      </c>
      <c r="F712" s="321" t="s">
        <v>38</v>
      </c>
      <c r="G712" s="259" t="str">
        <f>IF(AND(G709&lt;&gt;"",G710&lt;&gt;"",G711&lt;&gt;""),G709*G710*G711,"")</f>
        <v/>
      </c>
      <c r="H712" s="259" t="str">
        <f t="shared" ref="H712:AO712" si="200">IF(AND(H709&lt;&gt;"",H710&lt;&gt;"",H711&lt;&gt;""),H709*H710*H711,"")</f>
        <v/>
      </c>
      <c r="I712" s="259" t="str">
        <f t="shared" si="200"/>
        <v/>
      </c>
      <c r="J712" s="259" t="str">
        <f t="shared" si="200"/>
        <v/>
      </c>
      <c r="K712" s="259" t="str">
        <f t="shared" si="200"/>
        <v/>
      </c>
      <c r="L712" s="259" t="str">
        <f t="shared" si="200"/>
        <v/>
      </c>
      <c r="M712" s="259" t="str">
        <f t="shared" si="200"/>
        <v/>
      </c>
      <c r="N712" s="259" t="str">
        <f t="shared" si="200"/>
        <v/>
      </c>
      <c r="O712" s="259" t="str">
        <f t="shared" si="200"/>
        <v/>
      </c>
      <c r="P712" s="259" t="str">
        <f t="shared" si="200"/>
        <v/>
      </c>
      <c r="Q712" s="259" t="str">
        <f t="shared" si="200"/>
        <v/>
      </c>
      <c r="R712" s="259" t="str">
        <f t="shared" si="200"/>
        <v/>
      </c>
      <c r="S712" s="259" t="str">
        <f t="shared" si="200"/>
        <v/>
      </c>
      <c r="T712" s="259" t="str">
        <f t="shared" si="200"/>
        <v/>
      </c>
      <c r="U712" s="259" t="str">
        <f t="shared" si="200"/>
        <v/>
      </c>
      <c r="V712" s="259" t="str">
        <f t="shared" si="200"/>
        <v/>
      </c>
      <c r="W712" s="259" t="str">
        <f t="shared" si="200"/>
        <v/>
      </c>
      <c r="X712" s="259" t="str">
        <f t="shared" si="200"/>
        <v/>
      </c>
      <c r="Y712" s="259" t="str">
        <f t="shared" si="200"/>
        <v/>
      </c>
      <c r="Z712" s="259" t="str">
        <f t="shared" si="200"/>
        <v/>
      </c>
      <c r="AA712" s="259" t="str">
        <f t="shared" si="200"/>
        <v/>
      </c>
      <c r="AB712" s="259" t="str">
        <f t="shared" si="200"/>
        <v/>
      </c>
      <c r="AC712" s="259" t="str">
        <f t="shared" si="200"/>
        <v/>
      </c>
      <c r="AD712" s="259" t="str">
        <f t="shared" si="200"/>
        <v/>
      </c>
      <c r="AE712" s="259" t="str">
        <f t="shared" si="200"/>
        <v/>
      </c>
      <c r="AF712" s="259" t="str">
        <f t="shared" si="200"/>
        <v/>
      </c>
      <c r="AG712" s="259" t="str">
        <f t="shared" si="200"/>
        <v/>
      </c>
      <c r="AH712" s="259" t="str">
        <f t="shared" si="200"/>
        <v/>
      </c>
      <c r="AI712" s="259" t="str">
        <f t="shared" si="200"/>
        <v/>
      </c>
      <c r="AJ712" s="259" t="str">
        <f t="shared" si="200"/>
        <v/>
      </c>
      <c r="AK712" s="259" t="str">
        <f t="shared" si="200"/>
        <v/>
      </c>
      <c r="AL712" s="259" t="str">
        <f t="shared" si="200"/>
        <v/>
      </c>
      <c r="AM712" s="259" t="str">
        <f t="shared" si="200"/>
        <v/>
      </c>
      <c r="AN712" s="259" t="str">
        <f t="shared" si="200"/>
        <v/>
      </c>
      <c r="AO712" s="262" t="str">
        <f t="shared" si="200"/>
        <v/>
      </c>
    </row>
    <row r="713" spans="2:41" ht="12.45" customHeight="1" x14ac:dyDescent="0.3">
      <c r="B713" s="456"/>
      <c r="C713" s="430"/>
      <c r="D713" s="426" t="s">
        <v>110</v>
      </c>
      <c r="E713" s="264" t="s">
        <v>46</v>
      </c>
      <c r="F713" s="203" t="s">
        <v>38</v>
      </c>
      <c r="G713" s="247"/>
      <c r="H713" s="247"/>
      <c r="I713" s="256"/>
      <c r="J713" s="257"/>
      <c r="K713" s="257"/>
      <c r="L713" s="247"/>
      <c r="M713" s="247"/>
      <c r="N713" s="250"/>
      <c r="O713" s="251"/>
      <c r="P713" s="251"/>
      <c r="Q713" s="251"/>
      <c r="R713" s="251"/>
      <c r="S713" s="251"/>
      <c r="T713" s="251"/>
      <c r="U713" s="251"/>
      <c r="V713" s="251"/>
      <c r="W713" s="251"/>
      <c r="X713" s="249"/>
      <c r="Y713" s="254"/>
      <c r="Z713" s="249"/>
      <c r="AA713" s="249"/>
      <c r="AB713" s="254"/>
      <c r="AC713" s="249"/>
      <c r="AD713" s="252"/>
      <c r="AE713" s="258"/>
      <c r="AF713" s="249"/>
      <c r="AG713" s="249"/>
      <c r="AH713" s="249"/>
      <c r="AI713" s="249"/>
      <c r="AJ713" s="249"/>
      <c r="AK713" s="249"/>
      <c r="AL713" s="249"/>
      <c r="AM713" s="249"/>
      <c r="AN713" s="254"/>
      <c r="AO713" s="255"/>
    </row>
    <row r="714" spans="2:41" ht="12.45" customHeight="1" x14ac:dyDescent="0.3">
      <c r="B714" s="456"/>
      <c r="C714" s="430"/>
      <c r="D714" s="424"/>
      <c r="E714" s="245" t="s">
        <v>109</v>
      </c>
      <c r="F714" s="203" t="s">
        <v>38</v>
      </c>
      <c r="G714" s="246"/>
      <c r="H714" s="203"/>
      <c r="I714" s="231"/>
      <c r="J714" s="203"/>
      <c r="K714" s="218"/>
      <c r="L714" s="247"/>
      <c r="M714" s="247"/>
      <c r="N714" s="203"/>
      <c r="O714" s="236"/>
      <c r="P714" s="236"/>
      <c r="Q714" s="236"/>
      <c r="R714" s="236"/>
      <c r="S714" s="236"/>
      <c r="T714" s="236"/>
      <c r="U714" s="236"/>
      <c r="V714" s="236"/>
      <c r="W714" s="236"/>
      <c r="X714" s="236"/>
      <c r="Y714" s="240"/>
      <c r="Z714" s="236"/>
      <c r="AA714" s="236"/>
      <c r="AB714" s="240"/>
      <c r="AC714" s="249"/>
      <c r="AD714" s="252"/>
      <c r="AE714" s="253"/>
      <c r="AF714" s="236"/>
      <c r="AG714" s="249"/>
      <c r="AH714" s="249"/>
      <c r="AI714" s="249"/>
      <c r="AJ714" s="249"/>
      <c r="AK714" s="249"/>
      <c r="AL714" s="249"/>
      <c r="AM714" s="236"/>
      <c r="AN714" s="240"/>
      <c r="AO714" s="242"/>
    </row>
    <row r="715" spans="2:41" ht="12.45" customHeight="1" x14ac:dyDescent="0.3">
      <c r="B715" s="456"/>
      <c r="C715" s="430"/>
      <c r="D715" s="424"/>
      <c r="E715" s="245" t="s">
        <v>127</v>
      </c>
      <c r="F715" s="203" t="s">
        <v>38</v>
      </c>
      <c r="G715" s="202"/>
      <c r="H715" s="203"/>
      <c r="I715" s="203"/>
      <c r="J715" s="203"/>
      <c r="K715" s="218"/>
      <c r="L715" s="203"/>
      <c r="M715" s="203"/>
      <c r="N715" s="203"/>
      <c r="O715" s="236"/>
      <c r="P715" s="236"/>
      <c r="Q715" s="236"/>
      <c r="R715" s="236"/>
      <c r="S715" s="236"/>
      <c r="T715" s="236"/>
      <c r="U715" s="236"/>
      <c r="V715" s="236"/>
      <c r="W715" s="236"/>
      <c r="X715" s="236"/>
      <c r="Y715" s="240"/>
      <c r="Z715" s="236"/>
      <c r="AA715" s="236"/>
      <c r="AB715" s="240"/>
      <c r="AC715" s="236"/>
      <c r="AD715" s="237"/>
      <c r="AE715" s="263"/>
      <c r="AF715" s="236"/>
      <c r="AG715" s="236"/>
      <c r="AH715" s="236"/>
      <c r="AI715" s="236"/>
      <c r="AJ715" s="236"/>
      <c r="AK715" s="236"/>
      <c r="AL715" s="236"/>
      <c r="AM715" s="236"/>
      <c r="AN715" s="240"/>
      <c r="AO715" s="242"/>
    </row>
    <row r="716" spans="2:41" ht="12.45" customHeight="1" x14ac:dyDescent="0.3">
      <c r="B716" s="456"/>
      <c r="C716" s="430"/>
      <c r="D716" s="425"/>
      <c r="E716" s="221" t="s">
        <v>126</v>
      </c>
      <c r="F716" s="321" t="s">
        <v>38</v>
      </c>
      <c r="G716" s="259" t="str">
        <f>IF(AND(G713&lt;&gt;"",G714&lt;&gt;"",G715&lt;&gt;""),G713*G714*G715,"")</f>
        <v/>
      </c>
      <c r="H716" s="259" t="str">
        <f t="shared" ref="H716:AO716" si="201">IF(AND(H713&lt;&gt;"",H714&lt;&gt;"",H715&lt;&gt;""),H713*H714*H715,"")</f>
        <v/>
      </c>
      <c r="I716" s="259" t="str">
        <f t="shared" si="201"/>
        <v/>
      </c>
      <c r="J716" s="259" t="str">
        <f t="shared" si="201"/>
        <v/>
      </c>
      <c r="K716" s="259" t="str">
        <f t="shared" si="201"/>
        <v/>
      </c>
      <c r="L716" s="259" t="str">
        <f t="shared" si="201"/>
        <v/>
      </c>
      <c r="M716" s="259" t="str">
        <f t="shared" si="201"/>
        <v/>
      </c>
      <c r="N716" s="259" t="str">
        <f t="shared" si="201"/>
        <v/>
      </c>
      <c r="O716" s="259" t="str">
        <f t="shared" si="201"/>
        <v/>
      </c>
      <c r="P716" s="259" t="str">
        <f t="shared" si="201"/>
        <v/>
      </c>
      <c r="Q716" s="259" t="str">
        <f t="shared" si="201"/>
        <v/>
      </c>
      <c r="R716" s="259" t="str">
        <f t="shared" si="201"/>
        <v/>
      </c>
      <c r="S716" s="259" t="str">
        <f t="shared" si="201"/>
        <v/>
      </c>
      <c r="T716" s="259" t="str">
        <f t="shared" si="201"/>
        <v/>
      </c>
      <c r="U716" s="259" t="str">
        <f t="shared" si="201"/>
        <v/>
      </c>
      <c r="V716" s="259" t="str">
        <f t="shared" si="201"/>
        <v/>
      </c>
      <c r="W716" s="259" t="str">
        <f t="shared" si="201"/>
        <v/>
      </c>
      <c r="X716" s="259" t="str">
        <f t="shared" si="201"/>
        <v/>
      </c>
      <c r="Y716" s="259" t="str">
        <f t="shared" si="201"/>
        <v/>
      </c>
      <c r="Z716" s="259" t="str">
        <f t="shared" si="201"/>
        <v/>
      </c>
      <c r="AA716" s="259" t="str">
        <f t="shared" si="201"/>
        <v/>
      </c>
      <c r="AB716" s="259" t="str">
        <f t="shared" si="201"/>
        <v/>
      </c>
      <c r="AC716" s="259" t="str">
        <f t="shared" si="201"/>
        <v/>
      </c>
      <c r="AD716" s="259" t="str">
        <f t="shared" si="201"/>
        <v/>
      </c>
      <c r="AE716" s="259" t="str">
        <f t="shared" si="201"/>
        <v/>
      </c>
      <c r="AF716" s="259" t="str">
        <f t="shared" si="201"/>
        <v/>
      </c>
      <c r="AG716" s="259" t="str">
        <f t="shared" si="201"/>
        <v/>
      </c>
      <c r="AH716" s="259" t="str">
        <f t="shared" si="201"/>
        <v/>
      </c>
      <c r="AI716" s="259" t="str">
        <f t="shared" si="201"/>
        <v/>
      </c>
      <c r="AJ716" s="259" t="str">
        <f t="shared" si="201"/>
        <v/>
      </c>
      <c r="AK716" s="259" t="str">
        <f t="shared" si="201"/>
        <v/>
      </c>
      <c r="AL716" s="259" t="str">
        <f t="shared" si="201"/>
        <v/>
      </c>
      <c r="AM716" s="259" t="str">
        <f t="shared" si="201"/>
        <v/>
      </c>
      <c r="AN716" s="259" t="str">
        <f t="shared" si="201"/>
        <v/>
      </c>
      <c r="AO716" s="262" t="str">
        <f t="shared" si="201"/>
        <v/>
      </c>
    </row>
    <row r="717" spans="2:41" ht="12.45" customHeight="1" x14ac:dyDescent="0.3">
      <c r="B717" s="456"/>
      <c r="C717" s="430"/>
      <c r="D717" s="426" t="s">
        <v>110</v>
      </c>
      <c r="E717" s="264" t="s">
        <v>46</v>
      </c>
      <c r="F717" s="203" t="s">
        <v>38</v>
      </c>
      <c r="G717" s="247"/>
      <c r="H717" s="247"/>
      <c r="I717" s="256"/>
      <c r="J717" s="257"/>
      <c r="K717" s="257"/>
      <c r="L717" s="247"/>
      <c r="M717" s="247"/>
      <c r="N717" s="250"/>
      <c r="O717" s="251"/>
      <c r="P717" s="251"/>
      <c r="Q717" s="251"/>
      <c r="R717" s="251"/>
      <c r="S717" s="251"/>
      <c r="T717" s="251"/>
      <c r="U717" s="251"/>
      <c r="V717" s="251"/>
      <c r="W717" s="251"/>
      <c r="X717" s="249"/>
      <c r="Y717" s="254"/>
      <c r="Z717" s="249"/>
      <c r="AA717" s="249"/>
      <c r="AB717" s="254"/>
      <c r="AC717" s="249"/>
      <c r="AD717" s="252"/>
      <c r="AE717" s="258"/>
      <c r="AF717" s="249"/>
      <c r="AG717" s="249"/>
      <c r="AH717" s="249"/>
      <c r="AI717" s="249"/>
      <c r="AJ717" s="249"/>
      <c r="AK717" s="249"/>
      <c r="AL717" s="249"/>
      <c r="AM717" s="249"/>
      <c r="AN717" s="254"/>
      <c r="AO717" s="255"/>
    </row>
    <row r="718" spans="2:41" ht="12.45" customHeight="1" x14ac:dyDescent="0.3">
      <c r="B718" s="456"/>
      <c r="C718" s="430"/>
      <c r="D718" s="424"/>
      <c r="E718" s="245" t="s">
        <v>109</v>
      </c>
      <c r="F718" s="203" t="s">
        <v>38</v>
      </c>
      <c r="G718" s="246"/>
      <c r="H718" s="203"/>
      <c r="I718" s="231"/>
      <c r="J718" s="203"/>
      <c r="K718" s="218"/>
      <c r="L718" s="247"/>
      <c r="M718" s="247"/>
      <c r="N718" s="203"/>
      <c r="O718" s="236"/>
      <c r="P718" s="236"/>
      <c r="Q718" s="236"/>
      <c r="R718" s="236"/>
      <c r="S718" s="236"/>
      <c r="T718" s="236"/>
      <c r="U718" s="236"/>
      <c r="V718" s="236"/>
      <c r="W718" s="236"/>
      <c r="X718" s="236"/>
      <c r="Y718" s="240"/>
      <c r="Z718" s="236"/>
      <c r="AA718" s="236"/>
      <c r="AB718" s="240"/>
      <c r="AC718" s="249"/>
      <c r="AD718" s="252"/>
      <c r="AE718" s="253"/>
      <c r="AF718" s="236"/>
      <c r="AG718" s="249"/>
      <c r="AH718" s="249"/>
      <c r="AI718" s="249"/>
      <c r="AJ718" s="249"/>
      <c r="AK718" s="249"/>
      <c r="AL718" s="249"/>
      <c r="AM718" s="236"/>
      <c r="AN718" s="240"/>
      <c r="AO718" s="242"/>
    </row>
    <row r="719" spans="2:41" ht="12.45" customHeight="1" x14ac:dyDescent="0.3">
      <c r="B719" s="456"/>
      <c r="C719" s="430"/>
      <c r="D719" s="424"/>
      <c r="E719" s="245" t="s">
        <v>127</v>
      </c>
      <c r="F719" s="203" t="s">
        <v>38</v>
      </c>
      <c r="G719" s="202"/>
      <c r="H719" s="203"/>
      <c r="I719" s="203"/>
      <c r="J719" s="203"/>
      <c r="K719" s="218"/>
      <c r="L719" s="203"/>
      <c r="M719" s="203"/>
      <c r="N719" s="203"/>
      <c r="O719" s="236"/>
      <c r="P719" s="236"/>
      <c r="Q719" s="236"/>
      <c r="R719" s="236"/>
      <c r="S719" s="236"/>
      <c r="T719" s="236"/>
      <c r="U719" s="236"/>
      <c r="V719" s="236"/>
      <c r="W719" s="236"/>
      <c r="X719" s="236"/>
      <c r="Y719" s="240"/>
      <c r="Z719" s="236"/>
      <c r="AA719" s="236"/>
      <c r="AB719" s="240"/>
      <c r="AC719" s="236"/>
      <c r="AD719" s="237"/>
      <c r="AE719" s="263"/>
      <c r="AF719" s="236"/>
      <c r="AG719" s="236"/>
      <c r="AH719" s="236"/>
      <c r="AI719" s="236"/>
      <c r="AJ719" s="236"/>
      <c r="AK719" s="236"/>
      <c r="AL719" s="236"/>
      <c r="AM719" s="236"/>
      <c r="AN719" s="240"/>
      <c r="AO719" s="242"/>
    </row>
    <row r="720" spans="2:41" ht="12.45" customHeight="1" x14ac:dyDescent="0.3">
      <c r="B720" s="456"/>
      <c r="C720" s="430"/>
      <c r="D720" s="425"/>
      <c r="E720" s="221" t="s">
        <v>126</v>
      </c>
      <c r="F720" s="321" t="s">
        <v>38</v>
      </c>
      <c r="G720" s="259" t="str">
        <f>IF(AND(G717&lt;&gt;"",G718&lt;&gt;"",G719&lt;&gt;""),G717*G718*G719,"")</f>
        <v/>
      </c>
      <c r="H720" s="259" t="str">
        <f t="shared" ref="H720:AO720" si="202">IF(AND(H717&lt;&gt;"",H718&lt;&gt;"",H719&lt;&gt;""),H717*H718*H719,"")</f>
        <v/>
      </c>
      <c r="I720" s="259" t="str">
        <f t="shared" si="202"/>
        <v/>
      </c>
      <c r="J720" s="259" t="str">
        <f t="shared" si="202"/>
        <v/>
      </c>
      <c r="K720" s="259" t="str">
        <f t="shared" si="202"/>
        <v/>
      </c>
      <c r="L720" s="259" t="str">
        <f t="shared" si="202"/>
        <v/>
      </c>
      <c r="M720" s="259" t="str">
        <f t="shared" si="202"/>
        <v/>
      </c>
      <c r="N720" s="259" t="str">
        <f t="shared" si="202"/>
        <v/>
      </c>
      <c r="O720" s="259" t="str">
        <f t="shared" si="202"/>
        <v/>
      </c>
      <c r="P720" s="259" t="str">
        <f t="shared" si="202"/>
        <v/>
      </c>
      <c r="Q720" s="259" t="str">
        <f t="shared" si="202"/>
        <v/>
      </c>
      <c r="R720" s="259" t="str">
        <f t="shared" si="202"/>
        <v/>
      </c>
      <c r="S720" s="259" t="str">
        <f t="shared" si="202"/>
        <v/>
      </c>
      <c r="T720" s="259" t="str">
        <f t="shared" si="202"/>
        <v/>
      </c>
      <c r="U720" s="259" t="str">
        <f t="shared" si="202"/>
        <v/>
      </c>
      <c r="V720" s="259" t="str">
        <f t="shared" si="202"/>
        <v/>
      </c>
      <c r="W720" s="259" t="str">
        <f t="shared" si="202"/>
        <v/>
      </c>
      <c r="X720" s="259" t="str">
        <f t="shared" si="202"/>
        <v/>
      </c>
      <c r="Y720" s="259" t="str">
        <f t="shared" si="202"/>
        <v/>
      </c>
      <c r="Z720" s="259" t="str">
        <f t="shared" si="202"/>
        <v/>
      </c>
      <c r="AA720" s="259" t="str">
        <f t="shared" si="202"/>
        <v/>
      </c>
      <c r="AB720" s="259" t="str">
        <f t="shared" si="202"/>
        <v/>
      </c>
      <c r="AC720" s="259" t="str">
        <f t="shared" si="202"/>
        <v/>
      </c>
      <c r="AD720" s="259" t="str">
        <f t="shared" si="202"/>
        <v/>
      </c>
      <c r="AE720" s="259" t="str">
        <f t="shared" si="202"/>
        <v/>
      </c>
      <c r="AF720" s="259" t="str">
        <f t="shared" si="202"/>
        <v/>
      </c>
      <c r="AG720" s="259" t="str">
        <f t="shared" si="202"/>
        <v/>
      </c>
      <c r="AH720" s="259" t="str">
        <f t="shared" si="202"/>
        <v/>
      </c>
      <c r="AI720" s="259" t="str">
        <f t="shared" si="202"/>
        <v/>
      </c>
      <c r="AJ720" s="259" t="str">
        <f t="shared" si="202"/>
        <v/>
      </c>
      <c r="AK720" s="259" t="str">
        <f t="shared" si="202"/>
        <v/>
      </c>
      <c r="AL720" s="259" t="str">
        <f t="shared" si="202"/>
        <v/>
      </c>
      <c r="AM720" s="259" t="str">
        <f t="shared" si="202"/>
        <v/>
      </c>
      <c r="AN720" s="259" t="str">
        <f t="shared" si="202"/>
        <v/>
      </c>
      <c r="AO720" s="262" t="str">
        <f t="shared" si="202"/>
        <v/>
      </c>
    </row>
    <row r="721" spans="2:41" ht="12.45" customHeight="1" x14ac:dyDescent="0.3">
      <c r="B721" s="456"/>
      <c r="C721" s="430"/>
      <c r="D721" s="426" t="s">
        <v>110</v>
      </c>
      <c r="E721" s="264" t="s">
        <v>46</v>
      </c>
      <c r="F721" s="203" t="s">
        <v>38</v>
      </c>
      <c r="G721" s="247"/>
      <c r="H721" s="247"/>
      <c r="I721" s="256"/>
      <c r="J721" s="257"/>
      <c r="K721" s="257"/>
      <c r="L721" s="247"/>
      <c r="M721" s="247"/>
      <c r="N721" s="250"/>
      <c r="O721" s="251"/>
      <c r="P721" s="251"/>
      <c r="Q721" s="251"/>
      <c r="R721" s="251"/>
      <c r="S721" s="251"/>
      <c r="T721" s="251"/>
      <c r="U721" s="251"/>
      <c r="V721" s="251"/>
      <c r="W721" s="251"/>
      <c r="X721" s="249"/>
      <c r="Y721" s="254"/>
      <c r="Z721" s="249"/>
      <c r="AA721" s="249"/>
      <c r="AB721" s="254"/>
      <c r="AC721" s="249"/>
      <c r="AD721" s="252"/>
      <c r="AE721" s="258"/>
      <c r="AF721" s="249"/>
      <c r="AG721" s="249"/>
      <c r="AH721" s="249"/>
      <c r="AI721" s="249"/>
      <c r="AJ721" s="249"/>
      <c r="AK721" s="249"/>
      <c r="AL721" s="249"/>
      <c r="AM721" s="249"/>
      <c r="AN721" s="254"/>
      <c r="AO721" s="255"/>
    </row>
    <row r="722" spans="2:41" ht="12.45" customHeight="1" x14ac:dyDescent="0.3">
      <c r="B722" s="456"/>
      <c r="C722" s="430"/>
      <c r="D722" s="424"/>
      <c r="E722" s="245" t="s">
        <v>109</v>
      </c>
      <c r="F722" s="203" t="s">
        <v>38</v>
      </c>
      <c r="G722" s="246"/>
      <c r="H722" s="203"/>
      <c r="I722" s="231"/>
      <c r="J722" s="203"/>
      <c r="K722" s="218"/>
      <c r="L722" s="247"/>
      <c r="M722" s="247"/>
      <c r="N722" s="203"/>
      <c r="O722" s="236"/>
      <c r="P722" s="236"/>
      <c r="Q722" s="236"/>
      <c r="R722" s="236"/>
      <c r="S722" s="236"/>
      <c r="T722" s="236"/>
      <c r="U722" s="236"/>
      <c r="V722" s="236"/>
      <c r="W722" s="236"/>
      <c r="X722" s="236"/>
      <c r="Y722" s="240"/>
      <c r="Z722" s="236"/>
      <c r="AA722" s="236"/>
      <c r="AB722" s="240"/>
      <c r="AC722" s="249"/>
      <c r="AD722" s="252"/>
      <c r="AE722" s="253"/>
      <c r="AF722" s="236"/>
      <c r="AG722" s="249"/>
      <c r="AH722" s="249"/>
      <c r="AI722" s="249"/>
      <c r="AJ722" s="249"/>
      <c r="AK722" s="249"/>
      <c r="AL722" s="249"/>
      <c r="AM722" s="236"/>
      <c r="AN722" s="240"/>
      <c r="AO722" s="242"/>
    </row>
    <row r="723" spans="2:41" ht="12.45" customHeight="1" x14ac:dyDescent="0.3">
      <c r="B723" s="456"/>
      <c r="C723" s="430"/>
      <c r="D723" s="424"/>
      <c r="E723" s="245" t="s">
        <v>127</v>
      </c>
      <c r="F723" s="203" t="s">
        <v>38</v>
      </c>
      <c r="G723" s="202"/>
      <c r="H723" s="203"/>
      <c r="I723" s="203"/>
      <c r="J723" s="203"/>
      <c r="K723" s="218"/>
      <c r="L723" s="203"/>
      <c r="M723" s="203"/>
      <c r="N723" s="203"/>
      <c r="O723" s="236"/>
      <c r="P723" s="236"/>
      <c r="Q723" s="236"/>
      <c r="R723" s="236"/>
      <c r="S723" s="236"/>
      <c r="T723" s="236"/>
      <c r="U723" s="236"/>
      <c r="V723" s="236"/>
      <c r="W723" s="236"/>
      <c r="X723" s="236"/>
      <c r="Y723" s="240"/>
      <c r="Z723" s="236"/>
      <c r="AA723" s="236"/>
      <c r="AB723" s="240"/>
      <c r="AC723" s="236"/>
      <c r="AD723" s="237"/>
      <c r="AE723" s="263"/>
      <c r="AF723" s="236"/>
      <c r="AG723" s="236"/>
      <c r="AH723" s="236"/>
      <c r="AI723" s="236"/>
      <c r="AJ723" s="236"/>
      <c r="AK723" s="236"/>
      <c r="AL723" s="236"/>
      <c r="AM723" s="236"/>
      <c r="AN723" s="240"/>
      <c r="AO723" s="242"/>
    </row>
    <row r="724" spans="2:41" ht="12.45" customHeight="1" x14ac:dyDescent="0.3">
      <c r="B724" s="456"/>
      <c r="C724" s="430"/>
      <c r="D724" s="425"/>
      <c r="E724" s="221" t="s">
        <v>126</v>
      </c>
      <c r="F724" s="321" t="s">
        <v>38</v>
      </c>
      <c r="G724" s="259" t="str">
        <f>IF(AND(G721&lt;&gt;"",G722&lt;&gt;"",G723&lt;&gt;""),G721*G722*G723,"")</f>
        <v/>
      </c>
      <c r="H724" s="259" t="str">
        <f t="shared" ref="H724:AO724" si="203">IF(AND(H721&lt;&gt;"",H722&lt;&gt;"",H723&lt;&gt;""),H721*H722*H723,"")</f>
        <v/>
      </c>
      <c r="I724" s="259" t="str">
        <f t="shared" si="203"/>
        <v/>
      </c>
      <c r="J724" s="259" t="str">
        <f t="shared" si="203"/>
        <v/>
      </c>
      <c r="K724" s="259" t="str">
        <f t="shared" si="203"/>
        <v/>
      </c>
      <c r="L724" s="259" t="str">
        <f t="shared" si="203"/>
        <v/>
      </c>
      <c r="M724" s="259" t="str">
        <f t="shared" si="203"/>
        <v/>
      </c>
      <c r="N724" s="259" t="str">
        <f t="shared" si="203"/>
        <v/>
      </c>
      <c r="O724" s="259" t="str">
        <f t="shared" si="203"/>
        <v/>
      </c>
      <c r="P724" s="259" t="str">
        <f t="shared" si="203"/>
        <v/>
      </c>
      <c r="Q724" s="259" t="str">
        <f t="shared" si="203"/>
        <v/>
      </c>
      <c r="R724" s="259" t="str">
        <f t="shared" si="203"/>
        <v/>
      </c>
      <c r="S724" s="259" t="str">
        <f t="shared" si="203"/>
        <v/>
      </c>
      <c r="T724" s="259" t="str">
        <f t="shared" si="203"/>
        <v/>
      </c>
      <c r="U724" s="259" t="str">
        <f t="shared" si="203"/>
        <v/>
      </c>
      <c r="V724" s="259" t="str">
        <f t="shared" si="203"/>
        <v/>
      </c>
      <c r="W724" s="259" t="str">
        <f t="shared" si="203"/>
        <v/>
      </c>
      <c r="X724" s="259" t="str">
        <f t="shared" si="203"/>
        <v/>
      </c>
      <c r="Y724" s="259" t="str">
        <f t="shared" si="203"/>
        <v/>
      </c>
      <c r="Z724" s="259" t="str">
        <f t="shared" si="203"/>
        <v/>
      </c>
      <c r="AA724" s="259" t="str">
        <f t="shared" si="203"/>
        <v/>
      </c>
      <c r="AB724" s="259" t="str">
        <f t="shared" si="203"/>
        <v/>
      </c>
      <c r="AC724" s="259" t="str">
        <f t="shared" si="203"/>
        <v/>
      </c>
      <c r="AD724" s="259" t="str">
        <f t="shared" si="203"/>
        <v/>
      </c>
      <c r="AE724" s="259" t="str">
        <f t="shared" si="203"/>
        <v/>
      </c>
      <c r="AF724" s="259" t="str">
        <f t="shared" si="203"/>
        <v/>
      </c>
      <c r="AG724" s="259" t="str">
        <f t="shared" si="203"/>
        <v/>
      </c>
      <c r="AH724" s="259" t="str">
        <f t="shared" si="203"/>
        <v/>
      </c>
      <c r="AI724" s="259" t="str">
        <f t="shared" si="203"/>
        <v/>
      </c>
      <c r="AJ724" s="259" t="str">
        <f t="shared" si="203"/>
        <v/>
      </c>
      <c r="AK724" s="259" t="str">
        <f t="shared" si="203"/>
        <v/>
      </c>
      <c r="AL724" s="259" t="str">
        <f t="shared" si="203"/>
        <v/>
      </c>
      <c r="AM724" s="259" t="str">
        <f t="shared" si="203"/>
        <v/>
      </c>
      <c r="AN724" s="259" t="str">
        <f t="shared" si="203"/>
        <v/>
      </c>
      <c r="AO724" s="262" t="str">
        <f t="shared" si="203"/>
        <v/>
      </c>
    </row>
    <row r="725" spans="2:41" ht="12.45" customHeight="1" x14ac:dyDescent="0.3">
      <c r="B725" s="456"/>
      <c r="C725" s="430"/>
      <c r="D725" s="426" t="s">
        <v>110</v>
      </c>
      <c r="E725" s="264" t="s">
        <v>46</v>
      </c>
      <c r="F725" s="203" t="s">
        <v>38</v>
      </c>
      <c r="G725" s="247"/>
      <c r="H725" s="247"/>
      <c r="I725" s="256"/>
      <c r="J725" s="257"/>
      <c r="K725" s="257"/>
      <c r="L725" s="247"/>
      <c r="M725" s="247"/>
      <c r="N725" s="250"/>
      <c r="O725" s="251"/>
      <c r="P725" s="251"/>
      <c r="Q725" s="251"/>
      <c r="R725" s="251"/>
      <c r="S725" s="251"/>
      <c r="T725" s="251"/>
      <c r="U725" s="251"/>
      <c r="V725" s="251"/>
      <c r="W725" s="251"/>
      <c r="X725" s="249"/>
      <c r="Y725" s="254"/>
      <c r="Z725" s="249"/>
      <c r="AA725" s="249"/>
      <c r="AB725" s="254"/>
      <c r="AC725" s="249"/>
      <c r="AD725" s="252"/>
      <c r="AE725" s="258"/>
      <c r="AF725" s="249"/>
      <c r="AG725" s="249"/>
      <c r="AH725" s="249"/>
      <c r="AI725" s="249"/>
      <c r="AJ725" s="249"/>
      <c r="AK725" s="249"/>
      <c r="AL725" s="249"/>
      <c r="AM725" s="249"/>
      <c r="AN725" s="254"/>
      <c r="AO725" s="255"/>
    </row>
    <row r="726" spans="2:41" ht="12.45" customHeight="1" x14ac:dyDescent="0.3">
      <c r="B726" s="456"/>
      <c r="C726" s="430"/>
      <c r="D726" s="424"/>
      <c r="E726" s="245" t="s">
        <v>109</v>
      </c>
      <c r="F726" s="203" t="s">
        <v>38</v>
      </c>
      <c r="G726" s="246"/>
      <c r="H726" s="203"/>
      <c r="I726" s="231"/>
      <c r="J726" s="203"/>
      <c r="K726" s="218"/>
      <c r="L726" s="247"/>
      <c r="M726" s="247"/>
      <c r="N726" s="203"/>
      <c r="O726" s="236"/>
      <c r="P726" s="236"/>
      <c r="Q726" s="236"/>
      <c r="R726" s="236"/>
      <c r="S726" s="236"/>
      <c r="T726" s="236"/>
      <c r="U726" s="236"/>
      <c r="V726" s="236"/>
      <c r="W726" s="236"/>
      <c r="X726" s="236"/>
      <c r="Y726" s="240"/>
      <c r="Z726" s="236"/>
      <c r="AA726" s="236"/>
      <c r="AB726" s="240"/>
      <c r="AC726" s="249"/>
      <c r="AD726" s="252"/>
      <c r="AE726" s="253"/>
      <c r="AF726" s="236"/>
      <c r="AG726" s="249"/>
      <c r="AH726" s="249"/>
      <c r="AI726" s="249"/>
      <c r="AJ726" s="249"/>
      <c r="AK726" s="249"/>
      <c r="AL726" s="249"/>
      <c r="AM726" s="236"/>
      <c r="AN726" s="240"/>
      <c r="AO726" s="242"/>
    </row>
    <row r="727" spans="2:41" ht="12.45" customHeight="1" x14ac:dyDescent="0.3">
      <c r="B727" s="456"/>
      <c r="C727" s="430"/>
      <c r="D727" s="424"/>
      <c r="E727" s="243" t="s">
        <v>127</v>
      </c>
      <c r="F727" s="203" t="s">
        <v>38</v>
      </c>
      <c r="G727" s="202"/>
      <c r="H727" s="203"/>
      <c r="I727" s="203"/>
      <c r="J727" s="203"/>
      <c r="K727" s="218"/>
      <c r="L727" s="203"/>
      <c r="M727" s="203"/>
      <c r="N727" s="203"/>
      <c r="O727" s="236"/>
      <c r="P727" s="236"/>
      <c r="Q727" s="236"/>
      <c r="R727" s="236"/>
      <c r="S727" s="236"/>
      <c r="T727" s="236"/>
      <c r="U727" s="236"/>
      <c r="V727" s="236"/>
      <c r="W727" s="236"/>
      <c r="X727" s="236"/>
      <c r="Y727" s="240"/>
      <c r="Z727" s="236"/>
      <c r="AA727" s="236"/>
      <c r="AB727" s="240"/>
      <c r="AC727" s="236"/>
      <c r="AD727" s="237"/>
      <c r="AE727" s="263"/>
      <c r="AF727" s="236"/>
      <c r="AG727" s="236"/>
      <c r="AH727" s="236"/>
      <c r="AI727" s="236"/>
      <c r="AJ727" s="236"/>
      <c r="AK727" s="236"/>
      <c r="AL727" s="236"/>
      <c r="AM727" s="236"/>
      <c r="AN727" s="240"/>
      <c r="AO727" s="242"/>
    </row>
    <row r="728" spans="2:41" ht="12.45" customHeight="1" x14ac:dyDescent="0.3">
      <c r="B728" s="456"/>
      <c r="C728" s="430"/>
      <c r="D728" s="425"/>
      <c r="E728" s="221" t="s">
        <v>126</v>
      </c>
      <c r="F728" s="321" t="s">
        <v>38</v>
      </c>
      <c r="G728" s="259" t="str">
        <f>IF(AND(G725&lt;&gt;"",G726&lt;&gt;"",G727&lt;&gt;""),G725*G726*G727,"")</f>
        <v/>
      </c>
      <c r="H728" s="259" t="str">
        <f>IF(AND(H725&lt;&gt;"",H726&lt;&gt;"",H727&lt;&gt;""),H725*H726*H727,"")</f>
        <v/>
      </c>
      <c r="I728" s="259" t="str">
        <f t="shared" ref="I728:N728" si="204">IF(AND(I725&lt;&gt;"",I726&lt;&gt;"",I727&lt;&gt;""),I725*I726*I727,"")</f>
        <v/>
      </c>
      <c r="J728" s="259" t="str">
        <f t="shared" si="204"/>
        <v/>
      </c>
      <c r="K728" s="259" t="str">
        <f t="shared" si="204"/>
        <v/>
      </c>
      <c r="L728" s="259" t="str">
        <f t="shared" si="204"/>
        <v/>
      </c>
      <c r="M728" s="259" t="str">
        <f t="shared" si="204"/>
        <v/>
      </c>
      <c r="N728" s="259" t="str">
        <f t="shared" si="204"/>
        <v/>
      </c>
      <c r="O728" s="259" t="str">
        <f>IF(AND(O725&lt;&gt;"",O726&lt;&gt;"",O727&lt;&gt;""),O725*O726*O727,"")</f>
        <v/>
      </c>
      <c r="P728" s="259" t="str">
        <f t="shared" ref="P728:AO728" si="205">IF(AND(P725&lt;&gt;"",P726&lt;&gt;"",P727&lt;&gt;""),P725*P726*P727,"")</f>
        <v/>
      </c>
      <c r="Q728" s="259" t="str">
        <f t="shared" si="205"/>
        <v/>
      </c>
      <c r="R728" s="259" t="str">
        <f t="shared" si="205"/>
        <v/>
      </c>
      <c r="S728" s="259" t="str">
        <f t="shared" si="205"/>
        <v/>
      </c>
      <c r="T728" s="259" t="str">
        <f t="shared" si="205"/>
        <v/>
      </c>
      <c r="U728" s="259" t="str">
        <f t="shared" si="205"/>
        <v/>
      </c>
      <c r="V728" s="259" t="str">
        <f t="shared" si="205"/>
        <v/>
      </c>
      <c r="W728" s="259" t="str">
        <f t="shared" si="205"/>
        <v/>
      </c>
      <c r="X728" s="259" t="str">
        <f t="shared" si="205"/>
        <v/>
      </c>
      <c r="Y728" s="259" t="str">
        <f t="shared" si="205"/>
        <v/>
      </c>
      <c r="Z728" s="259" t="str">
        <f t="shared" si="205"/>
        <v/>
      </c>
      <c r="AA728" s="259" t="str">
        <f t="shared" si="205"/>
        <v/>
      </c>
      <c r="AB728" s="259" t="str">
        <f t="shared" si="205"/>
        <v/>
      </c>
      <c r="AC728" s="259" t="str">
        <f t="shared" si="205"/>
        <v/>
      </c>
      <c r="AD728" s="259" t="str">
        <f t="shared" si="205"/>
        <v/>
      </c>
      <c r="AE728" s="259" t="str">
        <f t="shared" si="205"/>
        <v/>
      </c>
      <c r="AF728" s="259" t="str">
        <f t="shared" si="205"/>
        <v/>
      </c>
      <c r="AG728" s="259" t="str">
        <f t="shared" si="205"/>
        <v/>
      </c>
      <c r="AH728" s="259" t="str">
        <f t="shared" si="205"/>
        <v/>
      </c>
      <c r="AI728" s="259" t="str">
        <f t="shared" si="205"/>
        <v/>
      </c>
      <c r="AJ728" s="259" t="str">
        <f t="shared" si="205"/>
        <v/>
      </c>
      <c r="AK728" s="259" t="str">
        <f t="shared" si="205"/>
        <v/>
      </c>
      <c r="AL728" s="259" t="str">
        <f t="shared" si="205"/>
        <v/>
      </c>
      <c r="AM728" s="259" t="str">
        <f t="shared" si="205"/>
        <v/>
      </c>
      <c r="AN728" s="259" t="str">
        <f t="shared" si="205"/>
        <v/>
      </c>
      <c r="AO728" s="262" t="str">
        <f t="shared" si="205"/>
        <v/>
      </c>
    </row>
    <row r="729" spans="2:41" ht="12.45" customHeight="1" x14ac:dyDescent="0.3">
      <c r="B729" s="456"/>
      <c r="C729" s="430"/>
      <c r="D729" s="426" t="s">
        <v>110</v>
      </c>
      <c r="E729" s="264" t="s">
        <v>46</v>
      </c>
      <c r="F729" s="203" t="s">
        <v>38</v>
      </c>
      <c r="G729" s="247"/>
      <c r="H729" s="247"/>
      <c r="I729" s="256"/>
      <c r="J729" s="257"/>
      <c r="K729" s="257"/>
      <c r="L729" s="247"/>
      <c r="M729" s="247"/>
      <c r="N729" s="250"/>
      <c r="O729" s="251"/>
      <c r="P729" s="251"/>
      <c r="Q729" s="251"/>
      <c r="R729" s="251"/>
      <c r="S729" s="251"/>
      <c r="T729" s="251"/>
      <c r="U729" s="251"/>
      <c r="V729" s="251"/>
      <c r="W729" s="251"/>
      <c r="X729" s="249"/>
      <c r="Y729" s="254"/>
      <c r="Z729" s="249"/>
      <c r="AA729" s="249"/>
      <c r="AB729" s="254"/>
      <c r="AC729" s="249"/>
      <c r="AD729" s="252"/>
      <c r="AE729" s="258"/>
      <c r="AF729" s="249"/>
      <c r="AG729" s="249"/>
      <c r="AH729" s="249"/>
      <c r="AI729" s="249"/>
      <c r="AJ729" s="249"/>
      <c r="AK729" s="249"/>
      <c r="AL729" s="249"/>
      <c r="AM729" s="249"/>
      <c r="AN729" s="254"/>
      <c r="AO729" s="255"/>
    </row>
    <row r="730" spans="2:41" ht="12.45" customHeight="1" x14ac:dyDescent="0.3">
      <c r="B730" s="456"/>
      <c r="C730" s="430"/>
      <c r="D730" s="424"/>
      <c r="E730" s="245" t="s">
        <v>109</v>
      </c>
      <c r="F730" s="203" t="s">
        <v>38</v>
      </c>
      <c r="G730" s="246"/>
      <c r="H730" s="203"/>
      <c r="I730" s="231"/>
      <c r="J730" s="203"/>
      <c r="K730" s="218"/>
      <c r="L730" s="247"/>
      <c r="M730" s="247"/>
      <c r="N730" s="203"/>
      <c r="O730" s="236"/>
      <c r="P730" s="236"/>
      <c r="Q730" s="236"/>
      <c r="R730" s="236"/>
      <c r="S730" s="236"/>
      <c r="T730" s="236"/>
      <c r="U730" s="236"/>
      <c r="V730" s="236"/>
      <c r="W730" s="236"/>
      <c r="X730" s="236"/>
      <c r="Y730" s="240"/>
      <c r="Z730" s="236"/>
      <c r="AA730" s="236"/>
      <c r="AB730" s="240"/>
      <c r="AC730" s="249"/>
      <c r="AD730" s="252"/>
      <c r="AE730" s="253"/>
      <c r="AF730" s="236"/>
      <c r="AG730" s="249"/>
      <c r="AH730" s="249"/>
      <c r="AI730" s="249"/>
      <c r="AJ730" s="249"/>
      <c r="AK730" s="249"/>
      <c r="AL730" s="249"/>
      <c r="AM730" s="236"/>
      <c r="AN730" s="240"/>
      <c r="AO730" s="242"/>
    </row>
    <row r="731" spans="2:41" ht="12.45" customHeight="1" x14ac:dyDescent="0.3">
      <c r="B731" s="456"/>
      <c r="C731" s="430"/>
      <c r="D731" s="424"/>
      <c r="E731" s="243" t="s">
        <v>127</v>
      </c>
      <c r="F731" s="203" t="s">
        <v>38</v>
      </c>
      <c r="G731" s="202"/>
      <c r="H731" s="203"/>
      <c r="I731" s="203"/>
      <c r="J731" s="203"/>
      <c r="K731" s="218"/>
      <c r="L731" s="203"/>
      <c r="M731" s="203"/>
      <c r="N731" s="203"/>
      <c r="O731" s="236"/>
      <c r="P731" s="236"/>
      <c r="Q731" s="236"/>
      <c r="R731" s="236"/>
      <c r="S731" s="236"/>
      <c r="T731" s="236"/>
      <c r="U731" s="236"/>
      <c r="V731" s="236"/>
      <c r="W731" s="236"/>
      <c r="X731" s="236"/>
      <c r="Y731" s="240"/>
      <c r="Z731" s="236"/>
      <c r="AA731" s="236"/>
      <c r="AB731" s="240"/>
      <c r="AC731" s="236"/>
      <c r="AD731" s="237"/>
      <c r="AE731" s="263"/>
      <c r="AF731" s="236"/>
      <c r="AG731" s="236"/>
      <c r="AH731" s="236"/>
      <c r="AI731" s="236"/>
      <c r="AJ731" s="236"/>
      <c r="AK731" s="236"/>
      <c r="AL731" s="236"/>
      <c r="AM731" s="236"/>
      <c r="AN731" s="240"/>
      <c r="AO731" s="242"/>
    </row>
    <row r="732" spans="2:41" ht="12.45" customHeight="1" x14ac:dyDescent="0.3">
      <c r="B732" s="456"/>
      <c r="C732" s="430"/>
      <c r="D732" s="425"/>
      <c r="E732" s="221" t="s">
        <v>126</v>
      </c>
      <c r="F732" s="321" t="s">
        <v>38</v>
      </c>
      <c r="G732" s="259" t="str">
        <f>IF(AND(G729&lt;&gt;"",G730&lt;&gt;"",G731&lt;&gt;""),G729*G730*G731,"")</f>
        <v/>
      </c>
      <c r="H732" s="259" t="str">
        <f>IF(AND(H729&lt;&gt;"",H730&lt;&gt;"",H731&lt;&gt;""),H729*H730*H731,"")</f>
        <v/>
      </c>
      <c r="I732" s="259" t="str">
        <f t="shared" ref="I732:AO732" si="206">IF(AND(I729&lt;&gt;"",I730&lt;&gt;"",I731&lt;&gt;""),I729*I730*I731,"")</f>
        <v/>
      </c>
      <c r="J732" s="259" t="str">
        <f t="shared" si="206"/>
        <v/>
      </c>
      <c r="K732" s="259" t="str">
        <f t="shared" si="206"/>
        <v/>
      </c>
      <c r="L732" s="259" t="str">
        <f t="shared" si="206"/>
        <v/>
      </c>
      <c r="M732" s="259" t="str">
        <f t="shared" si="206"/>
        <v/>
      </c>
      <c r="N732" s="259" t="str">
        <f t="shared" si="206"/>
        <v/>
      </c>
      <c r="O732" s="259" t="str">
        <f t="shared" si="206"/>
        <v/>
      </c>
      <c r="P732" s="259" t="str">
        <f t="shared" si="206"/>
        <v/>
      </c>
      <c r="Q732" s="259" t="str">
        <f t="shared" si="206"/>
        <v/>
      </c>
      <c r="R732" s="259" t="str">
        <f t="shared" si="206"/>
        <v/>
      </c>
      <c r="S732" s="259" t="str">
        <f t="shared" si="206"/>
        <v/>
      </c>
      <c r="T732" s="259" t="str">
        <f t="shared" si="206"/>
        <v/>
      </c>
      <c r="U732" s="259" t="str">
        <f t="shared" si="206"/>
        <v/>
      </c>
      <c r="V732" s="259" t="str">
        <f t="shared" si="206"/>
        <v/>
      </c>
      <c r="W732" s="259" t="str">
        <f t="shared" si="206"/>
        <v/>
      </c>
      <c r="X732" s="259" t="str">
        <f t="shared" si="206"/>
        <v/>
      </c>
      <c r="Y732" s="259" t="str">
        <f t="shared" si="206"/>
        <v/>
      </c>
      <c r="Z732" s="259" t="str">
        <f t="shared" si="206"/>
        <v/>
      </c>
      <c r="AA732" s="259" t="str">
        <f t="shared" si="206"/>
        <v/>
      </c>
      <c r="AB732" s="259" t="str">
        <f t="shared" si="206"/>
        <v/>
      </c>
      <c r="AC732" s="259" t="str">
        <f t="shared" si="206"/>
        <v/>
      </c>
      <c r="AD732" s="259" t="str">
        <f t="shared" si="206"/>
        <v/>
      </c>
      <c r="AE732" s="259" t="str">
        <f t="shared" si="206"/>
        <v/>
      </c>
      <c r="AF732" s="259" t="str">
        <f t="shared" si="206"/>
        <v/>
      </c>
      <c r="AG732" s="259" t="str">
        <f t="shared" si="206"/>
        <v/>
      </c>
      <c r="AH732" s="259" t="str">
        <f t="shared" si="206"/>
        <v/>
      </c>
      <c r="AI732" s="259" t="str">
        <f t="shared" si="206"/>
        <v/>
      </c>
      <c r="AJ732" s="259" t="str">
        <f t="shared" si="206"/>
        <v/>
      </c>
      <c r="AK732" s="259" t="str">
        <f t="shared" si="206"/>
        <v/>
      </c>
      <c r="AL732" s="259" t="str">
        <f t="shared" si="206"/>
        <v/>
      </c>
      <c r="AM732" s="259" t="str">
        <f t="shared" si="206"/>
        <v/>
      </c>
      <c r="AN732" s="259" t="str">
        <f t="shared" si="206"/>
        <v/>
      </c>
      <c r="AO732" s="262" t="str">
        <f t="shared" si="206"/>
        <v/>
      </c>
    </row>
    <row r="733" spans="2:41" ht="12.45" customHeight="1" x14ac:dyDescent="0.3">
      <c r="B733" s="456"/>
      <c r="C733" s="430"/>
      <c r="D733" s="426" t="s">
        <v>110</v>
      </c>
      <c r="E733" s="264" t="s">
        <v>46</v>
      </c>
      <c r="F733" s="203" t="s">
        <v>38</v>
      </c>
      <c r="G733" s="247"/>
      <c r="H733" s="247"/>
      <c r="I733" s="256"/>
      <c r="J733" s="257"/>
      <c r="K733" s="257"/>
      <c r="L733" s="247"/>
      <c r="M733" s="247"/>
      <c r="N733" s="250"/>
      <c r="O733" s="251"/>
      <c r="P733" s="251"/>
      <c r="Q733" s="251"/>
      <c r="R733" s="251"/>
      <c r="S733" s="251"/>
      <c r="T733" s="251"/>
      <c r="U733" s="251"/>
      <c r="V733" s="251"/>
      <c r="W733" s="251"/>
      <c r="X733" s="249"/>
      <c r="Y733" s="254"/>
      <c r="Z733" s="249"/>
      <c r="AA733" s="249"/>
      <c r="AB733" s="254"/>
      <c r="AC733" s="249"/>
      <c r="AD733" s="252"/>
      <c r="AE733" s="258"/>
      <c r="AF733" s="249"/>
      <c r="AG733" s="249"/>
      <c r="AH733" s="249"/>
      <c r="AI733" s="249"/>
      <c r="AJ733" s="249"/>
      <c r="AK733" s="249"/>
      <c r="AL733" s="249"/>
      <c r="AM733" s="249"/>
      <c r="AN733" s="254"/>
      <c r="AO733" s="255"/>
    </row>
    <row r="734" spans="2:41" ht="12.45" customHeight="1" x14ac:dyDescent="0.3">
      <c r="B734" s="456"/>
      <c r="C734" s="430"/>
      <c r="D734" s="424"/>
      <c r="E734" s="245" t="s">
        <v>109</v>
      </c>
      <c r="F734" s="203" t="s">
        <v>38</v>
      </c>
      <c r="G734" s="246"/>
      <c r="H734" s="203"/>
      <c r="I734" s="231"/>
      <c r="J734" s="203"/>
      <c r="K734" s="218"/>
      <c r="L734" s="247"/>
      <c r="M734" s="247"/>
      <c r="N734" s="203"/>
      <c r="O734" s="236"/>
      <c r="P734" s="236"/>
      <c r="Q734" s="236"/>
      <c r="R734" s="236"/>
      <c r="S734" s="236"/>
      <c r="T734" s="236"/>
      <c r="U734" s="236"/>
      <c r="V734" s="236"/>
      <c r="W734" s="236"/>
      <c r="X734" s="236"/>
      <c r="Y734" s="240"/>
      <c r="Z734" s="236"/>
      <c r="AA734" s="236"/>
      <c r="AB734" s="240"/>
      <c r="AC734" s="249"/>
      <c r="AD734" s="252"/>
      <c r="AE734" s="253"/>
      <c r="AF734" s="236"/>
      <c r="AG734" s="249"/>
      <c r="AH734" s="249"/>
      <c r="AI734" s="249"/>
      <c r="AJ734" s="249"/>
      <c r="AK734" s="249"/>
      <c r="AL734" s="249"/>
      <c r="AM734" s="236"/>
      <c r="AN734" s="240"/>
      <c r="AO734" s="242"/>
    </row>
    <row r="735" spans="2:41" ht="12.45" customHeight="1" x14ac:dyDescent="0.3">
      <c r="B735" s="456"/>
      <c r="C735" s="430"/>
      <c r="D735" s="424"/>
      <c r="E735" s="243" t="s">
        <v>127</v>
      </c>
      <c r="F735" s="203" t="s">
        <v>38</v>
      </c>
      <c r="G735" s="202"/>
      <c r="H735" s="203"/>
      <c r="I735" s="203"/>
      <c r="J735" s="203"/>
      <c r="K735" s="218"/>
      <c r="L735" s="203"/>
      <c r="M735" s="203"/>
      <c r="N735" s="203"/>
      <c r="O735" s="236"/>
      <c r="P735" s="236"/>
      <c r="Q735" s="236"/>
      <c r="R735" s="236"/>
      <c r="S735" s="236"/>
      <c r="T735" s="236"/>
      <c r="U735" s="236"/>
      <c r="V735" s="236"/>
      <c r="W735" s="236"/>
      <c r="X735" s="236"/>
      <c r="Y735" s="240"/>
      <c r="Z735" s="236"/>
      <c r="AA735" s="236"/>
      <c r="AB735" s="240"/>
      <c r="AC735" s="236"/>
      <c r="AD735" s="237"/>
      <c r="AE735" s="263"/>
      <c r="AF735" s="236"/>
      <c r="AG735" s="236"/>
      <c r="AH735" s="236"/>
      <c r="AI735" s="236"/>
      <c r="AJ735" s="236"/>
      <c r="AK735" s="236"/>
      <c r="AL735" s="236"/>
      <c r="AM735" s="236"/>
      <c r="AN735" s="240"/>
      <c r="AO735" s="242"/>
    </row>
    <row r="736" spans="2:41" ht="12.45" customHeight="1" x14ac:dyDescent="0.3">
      <c r="B736" s="456"/>
      <c r="C736" s="430"/>
      <c r="D736" s="425"/>
      <c r="E736" s="188" t="s">
        <v>126</v>
      </c>
      <c r="F736" s="321" t="s">
        <v>38</v>
      </c>
      <c r="G736" s="259" t="str">
        <f>IF(AND(G733&lt;&gt;"",G734&lt;&gt;"",G735&lt;&gt;""),G733*G734*G735,"")</f>
        <v/>
      </c>
      <c r="H736" s="259" t="str">
        <f>IF(AND(H733&lt;&gt;"",H734&lt;&gt;"",H735&lt;&gt;""),H733*H734*H735,"")</f>
        <v/>
      </c>
      <c r="I736" s="259" t="str">
        <f t="shared" ref="I736:AO736" si="207">IF(AND(I733&lt;&gt;"",I734&lt;&gt;"",I735&lt;&gt;""),I733*I734*I735,"")</f>
        <v/>
      </c>
      <c r="J736" s="259" t="str">
        <f t="shared" si="207"/>
        <v/>
      </c>
      <c r="K736" s="259" t="str">
        <f t="shared" si="207"/>
        <v/>
      </c>
      <c r="L736" s="259" t="str">
        <f t="shared" si="207"/>
        <v/>
      </c>
      <c r="M736" s="259" t="str">
        <f t="shared" si="207"/>
        <v/>
      </c>
      <c r="N736" s="259" t="str">
        <f t="shared" si="207"/>
        <v/>
      </c>
      <c r="O736" s="259" t="str">
        <f t="shared" si="207"/>
        <v/>
      </c>
      <c r="P736" s="259" t="str">
        <f t="shared" si="207"/>
        <v/>
      </c>
      <c r="Q736" s="259" t="str">
        <f t="shared" si="207"/>
        <v/>
      </c>
      <c r="R736" s="259" t="str">
        <f t="shared" si="207"/>
        <v/>
      </c>
      <c r="S736" s="259" t="str">
        <f t="shared" si="207"/>
        <v/>
      </c>
      <c r="T736" s="259" t="str">
        <f t="shared" si="207"/>
        <v/>
      </c>
      <c r="U736" s="259" t="str">
        <f t="shared" si="207"/>
        <v/>
      </c>
      <c r="V736" s="259" t="str">
        <f t="shared" si="207"/>
        <v/>
      </c>
      <c r="W736" s="259" t="str">
        <f t="shared" si="207"/>
        <v/>
      </c>
      <c r="X736" s="259" t="str">
        <f t="shared" si="207"/>
        <v/>
      </c>
      <c r="Y736" s="259" t="str">
        <f t="shared" si="207"/>
        <v/>
      </c>
      <c r="Z736" s="259" t="str">
        <f t="shared" si="207"/>
        <v/>
      </c>
      <c r="AA736" s="259" t="str">
        <f t="shared" si="207"/>
        <v/>
      </c>
      <c r="AB736" s="259" t="str">
        <f t="shared" si="207"/>
        <v/>
      </c>
      <c r="AC736" s="259" t="str">
        <f t="shared" si="207"/>
        <v/>
      </c>
      <c r="AD736" s="259" t="str">
        <f t="shared" si="207"/>
        <v/>
      </c>
      <c r="AE736" s="259" t="str">
        <f t="shared" si="207"/>
        <v/>
      </c>
      <c r="AF736" s="259" t="str">
        <f t="shared" si="207"/>
        <v/>
      </c>
      <c r="AG736" s="259" t="str">
        <f t="shared" si="207"/>
        <v/>
      </c>
      <c r="AH736" s="259" t="str">
        <f t="shared" si="207"/>
        <v/>
      </c>
      <c r="AI736" s="259" t="str">
        <f t="shared" si="207"/>
        <v/>
      </c>
      <c r="AJ736" s="259" t="str">
        <f t="shared" si="207"/>
        <v/>
      </c>
      <c r="AK736" s="259" t="str">
        <f t="shared" si="207"/>
        <v/>
      </c>
      <c r="AL736" s="259" t="str">
        <f t="shared" si="207"/>
        <v/>
      </c>
      <c r="AM736" s="259" t="str">
        <f t="shared" si="207"/>
        <v/>
      </c>
      <c r="AN736" s="259" t="str">
        <f t="shared" si="207"/>
        <v/>
      </c>
      <c r="AO736" s="262" t="str">
        <f t="shared" si="207"/>
        <v/>
      </c>
    </row>
    <row r="737" spans="2:41" ht="12.45" customHeight="1" x14ac:dyDescent="0.3">
      <c r="B737" s="456"/>
      <c r="C737" s="430"/>
      <c r="D737" s="426" t="s">
        <v>110</v>
      </c>
      <c r="E737" s="264" t="s">
        <v>46</v>
      </c>
      <c r="F737" s="203" t="s">
        <v>38</v>
      </c>
      <c r="G737" s="247"/>
      <c r="H737" s="247"/>
      <c r="I737" s="256"/>
      <c r="J737" s="257"/>
      <c r="K737" s="257"/>
      <c r="L737" s="247"/>
      <c r="M737" s="247"/>
      <c r="N737" s="250"/>
      <c r="O737" s="251"/>
      <c r="P737" s="251"/>
      <c r="Q737" s="251"/>
      <c r="R737" s="251"/>
      <c r="S737" s="251"/>
      <c r="T737" s="251"/>
      <c r="U737" s="251"/>
      <c r="V737" s="251"/>
      <c r="W737" s="251"/>
      <c r="X737" s="249"/>
      <c r="Y737" s="254"/>
      <c r="Z737" s="249"/>
      <c r="AA737" s="249"/>
      <c r="AB737" s="254"/>
      <c r="AC737" s="249"/>
      <c r="AD737" s="252"/>
      <c r="AE737" s="258"/>
      <c r="AF737" s="249"/>
      <c r="AG737" s="249"/>
      <c r="AH737" s="249"/>
      <c r="AI737" s="249"/>
      <c r="AJ737" s="249"/>
      <c r="AK737" s="249"/>
      <c r="AL737" s="249"/>
      <c r="AM737" s="249"/>
      <c r="AN737" s="254"/>
      <c r="AO737" s="255"/>
    </row>
    <row r="738" spans="2:41" ht="12.45" customHeight="1" x14ac:dyDescent="0.3">
      <c r="B738" s="456"/>
      <c r="C738" s="430"/>
      <c r="D738" s="424"/>
      <c r="E738" s="245" t="s">
        <v>109</v>
      </c>
      <c r="F738" s="203" t="s">
        <v>38</v>
      </c>
      <c r="G738" s="246"/>
      <c r="H738" s="203"/>
      <c r="I738" s="231"/>
      <c r="J738" s="203"/>
      <c r="K738" s="218"/>
      <c r="L738" s="247"/>
      <c r="M738" s="247"/>
      <c r="N738" s="203"/>
      <c r="O738" s="236"/>
      <c r="P738" s="236"/>
      <c r="Q738" s="236"/>
      <c r="R738" s="236"/>
      <c r="S738" s="236"/>
      <c r="T738" s="236"/>
      <c r="U738" s="236"/>
      <c r="V738" s="236"/>
      <c r="W738" s="236"/>
      <c r="X738" s="236"/>
      <c r="Y738" s="240"/>
      <c r="Z738" s="236"/>
      <c r="AA738" s="236"/>
      <c r="AB738" s="240"/>
      <c r="AC738" s="249"/>
      <c r="AD738" s="252"/>
      <c r="AE738" s="253"/>
      <c r="AF738" s="236"/>
      <c r="AG738" s="249"/>
      <c r="AH738" s="249"/>
      <c r="AI738" s="249"/>
      <c r="AJ738" s="249"/>
      <c r="AK738" s="249"/>
      <c r="AL738" s="249"/>
      <c r="AM738" s="236"/>
      <c r="AN738" s="240"/>
      <c r="AO738" s="242"/>
    </row>
    <row r="739" spans="2:41" ht="12.45" customHeight="1" x14ac:dyDescent="0.3">
      <c r="B739" s="456"/>
      <c r="C739" s="430"/>
      <c r="D739" s="424"/>
      <c r="E739" s="243" t="s">
        <v>127</v>
      </c>
      <c r="F739" s="203" t="s">
        <v>38</v>
      </c>
      <c r="G739" s="202"/>
      <c r="H739" s="203"/>
      <c r="I739" s="203"/>
      <c r="J739" s="203"/>
      <c r="K739" s="218"/>
      <c r="L739" s="203"/>
      <c r="M739" s="203"/>
      <c r="N739" s="203"/>
      <c r="O739" s="236"/>
      <c r="P739" s="236"/>
      <c r="Q739" s="236"/>
      <c r="R739" s="236"/>
      <c r="S739" s="236"/>
      <c r="T739" s="236"/>
      <c r="U739" s="236"/>
      <c r="V739" s="236"/>
      <c r="W739" s="236"/>
      <c r="X739" s="236"/>
      <c r="Y739" s="240"/>
      <c r="Z739" s="236"/>
      <c r="AA739" s="236"/>
      <c r="AB739" s="240"/>
      <c r="AC739" s="236"/>
      <c r="AD739" s="237"/>
      <c r="AE739" s="263"/>
      <c r="AF739" s="236"/>
      <c r="AG739" s="236"/>
      <c r="AH739" s="236"/>
      <c r="AI739" s="236"/>
      <c r="AJ739" s="236"/>
      <c r="AK739" s="236"/>
      <c r="AL739" s="236"/>
      <c r="AM739" s="236"/>
      <c r="AN739" s="240"/>
      <c r="AO739" s="242"/>
    </row>
    <row r="740" spans="2:41" ht="12.45" customHeight="1" thickBot="1" x14ac:dyDescent="0.35">
      <c r="B740" s="456"/>
      <c r="C740" s="431"/>
      <c r="D740" s="428"/>
      <c r="E740" s="189" t="s">
        <v>126</v>
      </c>
      <c r="F740" s="321" t="s">
        <v>38</v>
      </c>
      <c r="G740" s="265" t="str">
        <f>IF(AND(G737&lt;&gt;"",G738&lt;&gt;"",G739&lt;&gt;""),G737*G738*G739,"")</f>
        <v/>
      </c>
      <c r="H740" s="265" t="str">
        <f>IF(AND(H737&lt;&gt;"",H738&lt;&gt;"",H739&lt;&gt;""),H737*H738*H739,"")</f>
        <v/>
      </c>
      <c r="I740" s="265" t="str">
        <f t="shared" ref="I740:M740" si="208">IF(AND(I737&lt;&gt;"",I738&lt;&gt;"",I739&lt;&gt;""),I737*I738*I739,"")</f>
        <v/>
      </c>
      <c r="J740" s="265" t="str">
        <f t="shared" si="208"/>
        <v/>
      </c>
      <c r="K740" s="265" t="str">
        <f t="shared" si="208"/>
        <v/>
      </c>
      <c r="L740" s="265" t="str">
        <f t="shared" si="208"/>
        <v/>
      </c>
      <c r="M740" s="265" t="str">
        <f t="shared" si="208"/>
        <v/>
      </c>
      <c r="N740" s="265" t="str">
        <f>IF(AND(N737&lt;&gt;"",N738&lt;&gt;"",N739&lt;&gt;""),N737*N738*N739,"")</f>
        <v/>
      </c>
      <c r="O740" s="265" t="str">
        <f t="shared" ref="O740:AO740" si="209">IF(AND(O737&lt;&gt;"",O738&lt;&gt;"",O739&lt;&gt;""),O737*O738*O739,"")</f>
        <v/>
      </c>
      <c r="P740" s="265" t="str">
        <f t="shared" si="209"/>
        <v/>
      </c>
      <c r="Q740" s="265" t="str">
        <f t="shared" si="209"/>
        <v/>
      </c>
      <c r="R740" s="265" t="str">
        <f t="shared" si="209"/>
        <v/>
      </c>
      <c r="S740" s="265" t="str">
        <f t="shared" si="209"/>
        <v/>
      </c>
      <c r="T740" s="265" t="str">
        <f t="shared" si="209"/>
        <v/>
      </c>
      <c r="U740" s="265" t="str">
        <f t="shared" si="209"/>
        <v/>
      </c>
      <c r="V740" s="265" t="str">
        <f t="shared" si="209"/>
        <v/>
      </c>
      <c r="W740" s="265" t="str">
        <f t="shared" si="209"/>
        <v/>
      </c>
      <c r="X740" s="265" t="str">
        <f t="shared" si="209"/>
        <v/>
      </c>
      <c r="Y740" s="265" t="str">
        <f t="shared" si="209"/>
        <v/>
      </c>
      <c r="Z740" s="265" t="str">
        <f t="shared" si="209"/>
        <v/>
      </c>
      <c r="AA740" s="265" t="str">
        <f t="shared" si="209"/>
        <v/>
      </c>
      <c r="AB740" s="265" t="str">
        <f t="shared" si="209"/>
        <v/>
      </c>
      <c r="AC740" s="265" t="str">
        <f t="shared" si="209"/>
        <v/>
      </c>
      <c r="AD740" s="265" t="str">
        <f t="shared" si="209"/>
        <v/>
      </c>
      <c r="AE740" s="265" t="str">
        <f t="shared" si="209"/>
        <v/>
      </c>
      <c r="AF740" s="265" t="str">
        <f t="shared" si="209"/>
        <v/>
      </c>
      <c r="AG740" s="265" t="str">
        <f t="shared" si="209"/>
        <v/>
      </c>
      <c r="AH740" s="265" t="str">
        <f t="shared" si="209"/>
        <v/>
      </c>
      <c r="AI740" s="265" t="str">
        <f t="shared" si="209"/>
        <v/>
      </c>
      <c r="AJ740" s="265" t="str">
        <f t="shared" si="209"/>
        <v/>
      </c>
      <c r="AK740" s="265" t="str">
        <f t="shared" si="209"/>
        <v/>
      </c>
      <c r="AL740" s="265" t="str">
        <f t="shared" si="209"/>
        <v/>
      </c>
      <c r="AM740" s="265" t="str">
        <f t="shared" si="209"/>
        <v/>
      </c>
      <c r="AN740" s="265" t="str">
        <f t="shared" si="209"/>
        <v/>
      </c>
      <c r="AO740" s="266" t="str">
        <f t="shared" si="209"/>
        <v/>
      </c>
    </row>
    <row r="741" spans="2:41" ht="12.45" customHeight="1" x14ac:dyDescent="0.3">
      <c r="B741" s="456"/>
      <c r="C741" s="422" t="s">
        <v>113</v>
      </c>
      <c r="D741" s="424" t="s">
        <v>115</v>
      </c>
      <c r="E741" s="219" t="s">
        <v>125</v>
      </c>
      <c r="F741" s="197" t="s">
        <v>38</v>
      </c>
      <c r="G741" s="197"/>
      <c r="H741" s="197"/>
      <c r="I741" s="197"/>
      <c r="J741" s="197"/>
      <c r="K741" s="197"/>
      <c r="L741" s="197"/>
      <c r="M741" s="197"/>
      <c r="N741" s="197"/>
      <c r="O741" s="197"/>
      <c r="P741" s="197"/>
      <c r="Q741" s="197"/>
      <c r="R741" s="197"/>
      <c r="S741" s="197"/>
      <c r="T741" s="197"/>
      <c r="U741" s="197"/>
      <c r="V741" s="197"/>
      <c r="W741" s="197"/>
      <c r="X741" s="197"/>
      <c r="Y741" s="197"/>
      <c r="Z741" s="197"/>
      <c r="AA741" s="197"/>
      <c r="AB741" s="197"/>
      <c r="AC741" s="197"/>
      <c r="AD741" s="197"/>
      <c r="AE741" s="197"/>
      <c r="AF741" s="197"/>
      <c r="AG741" s="197"/>
      <c r="AH741" s="197"/>
      <c r="AI741" s="197"/>
      <c r="AJ741" s="197"/>
      <c r="AK741" s="197"/>
      <c r="AL741" s="197"/>
      <c r="AM741" s="197"/>
      <c r="AN741" s="197"/>
      <c r="AO741" s="213"/>
    </row>
    <row r="742" spans="2:41" ht="12.45" customHeight="1" x14ac:dyDescent="0.3">
      <c r="B742" s="456"/>
      <c r="C742" s="422"/>
      <c r="D742" s="425"/>
      <c r="E742" s="220" t="s">
        <v>126</v>
      </c>
      <c r="F742" s="321" t="s">
        <v>38</v>
      </c>
      <c r="G742" s="198" t="str">
        <f>IF(G741&lt;&gt;"",G741*PRINCIPAL!$C$64,"")</f>
        <v/>
      </c>
      <c r="H742" s="198" t="str">
        <f>IF(H741&lt;&gt;"",H741*PRINCIPAL!$C$64,"")</f>
        <v/>
      </c>
      <c r="I742" s="198" t="str">
        <f>IF(I741&lt;&gt;"",I741*PRINCIPAL!$C$64,"")</f>
        <v/>
      </c>
      <c r="J742" s="198" t="str">
        <f>IF(J741&lt;&gt;"",J741*PRINCIPAL!$C$64,"")</f>
        <v/>
      </c>
      <c r="K742" s="198" t="str">
        <f>IF(K741&lt;&gt;"",K741*PRINCIPAL!$C$64,"")</f>
        <v/>
      </c>
      <c r="L742" s="198" t="str">
        <f>IF(L741&lt;&gt;"",L741*PRINCIPAL!$C$64,"")</f>
        <v/>
      </c>
      <c r="M742" s="198" t="str">
        <f>IF(M741&lt;&gt;"",M741*PRINCIPAL!$C$64,"")</f>
        <v/>
      </c>
      <c r="N742" s="198" t="str">
        <f>IF(N741&lt;&gt;"",N741*PRINCIPAL!$C$64,"")</f>
        <v/>
      </c>
      <c r="O742" s="198" t="str">
        <f>IF(O741&lt;&gt;"",O741*PRINCIPAL!$C$64,"")</f>
        <v/>
      </c>
      <c r="P742" s="198" t="str">
        <f>IF(P741&lt;&gt;"",P741*PRINCIPAL!$C$64,"")</f>
        <v/>
      </c>
      <c r="Q742" s="198" t="str">
        <f>IF(Q741&lt;&gt;"",Q741*PRINCIPAL!$C$64,"")</f>
        <v/>
      </c>
      <c r="R742" s="198" t="str">
        <f>IF(R741&lt;&gt;"",R741*PRINCIPAL!$C$64,"")</f>
        <v/>
      </c>
      <c r="S742" s="198" t="str">
        <f>IF(S741&lt;&gt;"",S741*PRINCIPAL!$C$64,"")</f>
        <v/>
      </c>
      <c r="T742" s="198" t="str">
        <f>IF(T741&lt;&gt;"",T741*PRINCIPAL!$C$64,"")</f>
        <v/>
      </c>
      <c r="U742" s="198" t="str">
        <f>IF(U741&lt;&gt;"",U741*PRINCIPAL!$C$64,"")</f>
        <v/>
      </c>
      <c r="V742" s="198" t="str">
        <f>IF(V741&lt;&gt;"",V741*PRINCIPAL!$C$64,"")</f>
        <v/>
      </c>
      <c r="W742" s="198" t="str">
        <f>IF(W741&lt;&gt;"",W741*PRINCIPAL!$C$64,"")</f>
        <v/>
      </c>
      <c r="X742" s="198" t="str">
        <f>IF(X741&lt;&gt;"",X741*PRINCIPAL!$C$64,"")</f>
        <v/>
      </c>
      <c r="Y742" s="198" t="str">
        <f>IF(Y741&lt;&gt;"",Y741*PRINCIPAL!$C$64,"")</f>
        <v/>
      </c>
      <c r="Z742" s="198" t="str">
        <f>IF(Z741&lt;&gt;"",Z741*PRINCIPAL!$C$64,"")</f>
        <v/>
      </c>
      <c r="AA742" s="198" t="str">
        <f>IF(AA741&lt;&gt;"",AA741*PRINCIPAL!$C$64,"")</f>
        <v/>
      </c>
      <c r="AB742" s="198" t="str">
        <f>IF(AB741&lt;&gt;"",AB741*PRINCIPAL!$C$64,"")</f>
        <v/>
      </c>
      <c r="AC742" s="198" t="str">
        <f>IF(AC741&lt;&gt;"",AC741*PRINCIPAL!$C$64,"")</f>
        <v/>
      </c>
      <c r="AD742" s="198" t="str">
        <f>IF(AD741&lt;&gt;"",AD741*PRINCIPAL!$C$64,"")</f>
        <v/>
      </c>
      <c r="AE742" s="198" t="str">
        <f>IF(AE741&lt;&gt;"",AE741*PRINCIPAL!$C$64,"")</f>
        <v/>
      </c>
      <c r="AF742" s="198" t="str">
        <f>IF(AF741&lt;&gt;"",AF741*PRINCIPAL!$C$64,"")</f>
        <v/>
      </c>
      <c r="AG742" s="198" t="str">
        <f>IF(AG741&lt;&gt;"",AG741*PRINCIPAL!$C$64,"")</f>
        <v/>
      </c>
      <c r="AH742" s="198" t="str">
        <f>IF(AH741&lt;&gt;"",AH741*PRINCIPAL!$C$64,"")</f>
        <v/>
      </c>
      <c r="AI742" s="198" t="str">
        <f>IF(AI741&lt;&gt;"",AI741*PRINCIPAL!$C$64,"")</f>
        <v/>
      </c>
      <c r="AJ742" s="198" t="str">
        <f>IF(AJ741&lt;&gt;"",AJ741*PRINCIPAL!$C$64,"")</f>
        <v/>
      </c>
      <c r="AK742" s="198" t="str">
        <f>IF(AK741&lt;&gt;"",AK741*PRINCIPAL!$C$64,"")</f>
        <v/>
      </c>
      <c r="AL742" s="198" t="str">
        <f>IF(AL741&lt;&gt;"",AL741*PRINCIPAL!$C$64,"")</f>
        <v/>
      </c>
      <c r="AM742" s="198" t="str">
        <f>IF(AM741&lt;&gt;"",AM741*PRINCIPAL!$C$64,"")</f>
        <v/>
      </c>
      <c r="AN742" s="198" t="str">
        <f>IF(AN741&lt;&gt;"",AN741*PRINCIPAL!$C$64,"")</f>
        <v/>
      </c>
      <c r="AO742" s="290" t="str">
        <f>IF(AO741&lt;&gt;"",AO741*PRINCIPAL!$C$64,"")</f>
        <v/>
      </c>
    </row>
    <row r="743" spans="2:41" ht="12.45" customHeight="1" x14ac:dyDescent="0.3">
      <c r="B743" s="456"/>
      <c r="C743" s="422"/>
      <c r="D743" s="426" t="s">
        <v>115</v>
      </c>
      <c r="E743" s="222" t="s">
        <v>125</v>
      </c>
      <c r="F743" s="203" t="s">
        <v>38</v>
      </c>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14"/>
    </row>
    <row r="744" spans="2:41" ht="12.45" customHeight="1" x14ac:dyDescent="0.3">
      <c r="B744" s="456"/>
      <c r="C744" s="422"/>
      <c r="D744" s="425"/>
      <c r="E744" s="220" t="s">
        <v>126</v>
      </c>
      <c r="F744" s="321" t="s">
        <v>38</v>
      </c>
      <c r="G744" s="204" t="str">
        <f>IF(G743&lt;&gt;"",G743*PRINCIPAL!$C$64,"")</f>
        <v/>
      </c>
      <c r="H744" s="204" t="str">
        <f>IF(H743&lt;&gt;"",H743*PRINCIPAL!$C$64,"")</f>
        <v/>
      </c>
      <c r="I744" s="204" t="str">
        <f>IF(I743&lt;&gt;"",I743*PRINCIPAL!$C$64,"")</f>
        <v/>
      </c>
      <c r="J744" s="204" t="str">
        <f>IF(J743&lt;&gt;"",J743*PRINCIPAL!$C$64,"")</f>
        <v/>
      </c>
      <c r="K744" s="204" t="str">
        <f>IF(K743&lt;&gt;"",K743*PRINCIPAL!$C$64,"")</f>
        <v/>
      </c>
      <c r="L744" s="204" t="str">
        <f>IF(L743&lt;&gt;"",L743*PRINCIPAL!$C$64,"")</f>
        <v/>
      </c>
      <c r="M744" s="204" t="str">
        <f>IF(M743&lt;&gt;"",M743*PRINCIPAL!$C$64,"")</f>
        <v/>
      </c>
      <c r="N744" s="204" t="str">
        <f>IF(N743&lt;&gt;"",N743*PRINCIPAL!$C$64,"")</f>
        <v/>
      </c>
      <c r="O744" s="204" t="str">
        <f>IF(O743&lt;&gt;"",O743*PRINCIPAL!$C$64,"")</f>
        <v/>
      </c>
      <c r="P744" s="204" t="str">
        <f>IF(P743&lt;&gt;"",P743*PRINCIPAL!$C$64,"")</f>
        <v/>
      </c>
      <c r="Q744" s="204" t="str">
        <f>IF(Q743&lt;&gt;"",Q743*PRINCIPAL!$C$64,"")</f>
        <v/>
      </c>
      <c r="R744" s="204" t="str">
        <f>IF(R743&lt;&gt;"",R743*PRINCIPAL!$C$64,"")</f>
        <v/>
      </c>
      <c r="S744" s="204" t="str">
        <f>IF(S743&lt;&gt;"",S743*PRINCIPAL!$C$64,"")</f>
        <v/>
      </c>
      <c r="T744" s="204" t="str">
        <f>IF(T743&lt;&gt;"",T743*PRINCIPAL!$C$64,"")</f>
        <v/>
      </c>
      <c r="U744" s="204" t="str">
        <f>IF(U743&lt;&gt;"",U743*PRINCIPAL!$C$64,"")</f>
        <v/>
      </c>
      <c r="V744" s="204" t="str">
        <f>IF(V743&lt;&gt;"",V743*PRINCIPAL!$C$64,"")</f>
        <v/>
      </c>
      <c r="W744" s="204" t="str">
        <f>IF(W743&lt;&gt;"",W743*PRINCIPAL!$C$64,"")</f>
        <v/>
      </c>
      <c r="X744" s="204" t="str">
        <f>IF(X743&lt;&gt;"",X743*PRINCIPAL!$C$64,"")</f>
        <v/>
      </c>
      <c r="Y744" s="204" t="str">
        <f>IF(Y743&lt;&gt;"",Y743*PRINCIPAL!$C$64,"")</f>
        <v/>
      </c>
      <c r="Z744" s="204" t="str">
        <f>IF(Z743&lt;&gt;"",Z743*PRINCIPAL!$C$64,"")</f>
        <v/>
      </c>
      <c r="AA744" s="204" t="str">
        <f>IF(AA743&lt;&gt;"",AA743*PRINCIPAL!$C$64,"")</f>
        <v/>
      </c>
      <c r="AB744" s="204" t="str">
        <f>IF(AB743&lt;&gt;"",AB743*PRINCIPAL!$C$64,"")</f>
        <v/>
      </c>
      <c r="AC744" s="204" t="str">
        <f>IF(AC743&lt;&gt;"",AC743*PRINCIPAL!$C$64,"")</f>
        <v/>
      </c>
      <c r="AD744" s="204" t="str">
        <f>IF(AD743&lt;&gt;"",AD743*PRINCIPAL!$C$64,"")</f>
        <v/>
      </c>
      <c r="AE744" s="204" t="str">
        <f>IF(AE743&lt;&gt;"",AE743*PRINCIPAL!$C$64,"")</f>
        <v/>
      </c>
      <c r="AF744" s="204" t="str">
        <f>IF(AF743&lt;&gt;"",AF743*PRINCIPAL!$C$64,"")</f>
        <v/>
      </c>
      <c r="AG744" s="204" t="str">
        <f>IF(AG743&lt;&gt;"",AG743*PRINCIPAL!$C$64,"")</f>
        <v/>
      </c>
      <c r="AH744" s="204" t="str">
        <f>IF(AH743&lt;&gt;"",AH743*PRINCIPAL!$C$64,"")</f>
        <v/>
      </c>
      <c r="AI744" s="204" t="str">
        <f>IF(AI743&lt;&gt;"",AI743*PRINCIPAL!$C$64,"")</f>
        <v/>
      </c>
      <c r="AJ744" s="204" t="str">
        <f>IF(AJ743&lt;&gt;"",AJ743*PRINCIPAL!$C$64,"")</f>
        <v/>
      </c>
      <c r="AK744" s="204" t="str">
        <f>IF(AK743&lt;&gt;"",AK743*PRINCIPAL!$C$64,"")</f>
        <v/>
      </c>
      <c r="AL744" s="204" t="str">
        <f>IF(AL743&lt;&gt;"",AL743*PRINCIPAL!$C$64,"")</f>
        <v/>
      </c>
      <c r="AM744" s="204" t="str">
        <f>IF(AM743&lt;&gt;"",AM743*PRINCIPAL!$C$64,"")</f>
        <v/>
      </c>
      <c r="AN744" s="204" t="str">
        <f>IF(AN743&lt;&gt;"",AN743*PRINCIPAL!$C$64,"")</f>
        <v/>
      </c>
      <c r="AO744" s="210" t="str">
        <f>IF(AO743&lt;&gt;"",AO743*PRINCIPAL!$C$64,"")</f>
        <v/>
      </c>
    </row>
    <row r="745" spans="2:41" ht="12.45" customHeight="1" x14ac:dyDescent="0.3">
      <c r="B745" s="456"/>
      <c r="C745" s="422"/>
      <c r="D745" s="426" t="s">
        <v>115</v>
      </c>
      <c r="E745" s="222" t="s">
        <v>125</v>
      </c>
      <c r="F745" s="203" t="s">
        <v>38</v>
      </c>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14"/>
    </row>
    <row r="746" spans="2:41" ht="12.45" customHeight="1" x14ac:dyDescent="0.3">
      <c r="B746" s="456"/>
      <c r="C746" s="422"/>
      <c r="D746" s="425"/>
      <c r="E746" s="220" t="s">
        <v>126</v>
      </c>
      <c r="F746" s="321" t="s">
        <v>38</v>
      </c>
      <c r="G746" s="204" t="str">
        <f>IF(G745&lt;&gt;"",G745*PRINCIPAL!$C$64,"")</f>
        <v/>
      </c>
      <c r="H746" s="204" t="str">
        <f>IF(H745&lt;&gt;"",H745*PRINCIPAL!$C$64,"")</f>
        <v/>
      </c>
      <c r="I746" s="204" t="str">
        <f>IF(I745&lt;&gt;"",I745*PRINCIPAL!$C$64,"")</f>
        <v/>
      </c>
      <c r="J746" s="204" t="str">
        <f>IF(J745&lt;&gt;"",J745*PRINCIPAL!$C$64,"")</f>
        <v/>
      </c>
      <c r="K746" s="204" t="str">
        <f>IF(K745&lt;&gt;"",K745*PRINCIPAL!$C$64,"")</f>
        <v/>
      </c>
      <c r="L746" s="204" t="str">
        <f>IF(L745&lt;&gt;"",L745*PRINCIPAL!$C$64,"")</f>
        <v/>
      </c>
      <c r="M746" s="204" t="str">
        <f>IF(M745&lt;&gt;"",M745*PRINCIPAL!$C$64,"")</f>
        <v/>
      </c>
      <c r="N746" s="204" t="str">
        <f>IF(N745&lt;&gt;"",N745*PRINCIPAL!$C$64,"")</f>
        <v/>
      </c>
      <c r="O746" s="204" t="str">
        <f>IF(O745&lt;&gt;"",O745*PRINCIPAL!$C$64,"")</f>
        <v/>
      </c>
      <c r="P746" s="204" t="str">
        <f>IF(P745&lt;&gt;"",P745*PRINCIPAL!$C$64,"")</f>
        <v/>
      </c>
      <c r="Q746" s="204" t="str">
        <f>IF(Q745&lt;&gt;"",Q745*PRINCIPAL!$C$64,"")</f>
        <v/>
      </c>
      <c r="R746" s="204" t="str">
        <f>IF(R745&lt;&gt;"",R745*PRINCIPAL!$C$64,"")</f>
        <v/>
      </c>
      <c r="S746" s="204" t="str">
        <f>IF(S745&lt;&gt;"",S745*PRINCIPAL!$C$64,"")</f>
        <v/>
      </c>
      <c r="T746" s="204" t="str">
        <f>IF(T745&lt;&gt;"",T745*PRINCIPAL!$C$64,"")</f>
        <v/>
      </c>
      <c r="U746" s="204" t="str">
        <f>IF(U745&lt;&gt;"",U745*PRINCIPAL!$C$64,"")</f>
        <v/>
      </c>
      <c r="V746" s="204" t="str">
        <f>IF(V745&lt;&gt;"",V745*PRINCIPAL!$C$64,"")</f>
        <v/>
      </c>
      <c r="W746" s="204" t="str">
        <f>IF(W745&lt;&gt;"",W745*PRINCIPAL!$C$64,"")</f>
        <v/>
      </c>
      <c r="X746" s="204" t="str">
        <f>IF(X745&lt;&gt;"",X745*PRINCIPAL!$C$64,"")</f>
        <v/>
      </c>
      <c r="Y746" s="204" t="str">
        <f>IF(Y745&lt;&gt;"",Y745*PRINCIPAL!$C$64,"")</f>
        <v/>
      </c>
      <c r="Z746" s="204" t="str">
        <f>IF(Z745&lt;&gt;"",Z745*PRINCIPAL!$C$64,"")</f>
        <v/>
      </c>
      <c r="AA746" s="204" t="str">
        <f>IF(AA745&lt;&gt;"",AA745*PRINCIPAL!$C$64,"")</f>
        <v/>
      </c>
      <c r="AB746" s="204" t="str">
        <f>IF(AB745&lt;&gt;"",AB745*PRINCIPAL!$C$64,"")</f>
        <v/>
      </c>
      <c r="AC746" s="204" t="str">
        <f>IF(AC745&lt;&gt;"",AC745*PRINCIPAL!$C$64,"")</f>
        <v/>
      </c>
      <c r="AD746" s="204" t="str">
        <f>IF(AD745&lt;&gt;"",AD745*PRINCIPAL!$C$64,"")</f>
        <v/>
      </c>
      <c r="AE746" s="204" t="str">
        <f>IF(AE745&lt;&gt;"",AE745*PRINCIPAL!$C$64,"")</f>
        <v/>
      </c>
      <c r="AF746" s="204" t="str">
        <f>IF(AF745&lt;&gt;"",AF745*PRINCIPAL!$C$64,"")</f>
        <v/>
      </c>
      <c r="AG746" s="204" t="str">
        <f>IF(AG745&lt;&gt;"",AG745*PRINCIPAL!$C$64,"")</f>
        <v/>
      </c>
      <c r="AH746" s="204" t="str">
        <f>IF(AH745&lt;&gt;"",AH745*PRINCIPAL!$C$64,"")</f>
        <v/>
      </c>
      <c r="AI746" s="204" t="str">
        <f>IF(AI745&lt;&gt;"",AI745*PRINCIPAL!$C$64,"")</f>
        <v/>
      </c>
      <c r="AJ746" s="204" t="str">
        <f>IF(AJ745&lt;&gt;"",AJ745*PRINCIPAL!$C$64,"")</f>
        <v/>
      </c>
      <c r="AK746" s="204" t="str">
        <f>IF(AK745&lt;&gt;"",AK745*PRINCIPAL!$C$64,"")</f>
        <v/>
      </c>
      <c r="AL746" s="204" t="str">
        <f>IF(AL745&lt;&gt;"",AL745*PRINCIPAL!$C$64,"")</f>
        <v/>
      </c>
      <c r="AM746" s="204" t="str">
        <f>IF(AM745&lt;&gt;"",AM745*PRINCIPAL!$C$64,"")</f>
        <v/>
      </c>
      <c r="AN746" s="204" t="str">
        <f>IF(AN745&lt;&gt;"",AN745*PRINCIPAL!$C$64,"")</f>
        <v/>
      </c>
      <c r="AO746" s="210" t="str">
        <f>IF(AO745&lt;&gt;"",AO745*PRINCIPAL!$C$64,"")</f>
        <v/>
      </c>
    </row>
    <row r="747" spans="2:41" ht="12.45" customHeight="1" x14ac:dyDescent="0.3">
      <c r="B747" s="456"/>
      <c r="C747" s="422"/>
      <c r="D747" s="426" t="s">
        <v>115</v>
      </c>
      <c r="E747" s="222" t="s">
        <v>125</v>
      </c>
      <c r="F747" s="203" t="s">
        <v>38</v>
      </c>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14"/>
    </row>
    <row r="748" spans="2:41" ht="12.45" customHeight="1" x14ac:dyDescent="0.3">
      <c r="B748" s="456"/>
      <c r="C748" s="422"/>
      <c r="D748" s="425"/>
      <c r="E748" s="220" t="s">
        <v>126</v>
      </c>
      <c r="F748" s="321" t="s">
        <v>38</v>
      </c>
      <c r="G748" s="204" t="str">
        <f>IF(G747&lt;&gt;"",G747*PRINCIPAL!$C$64,"")</f>
        <v/>
      </c>
      <c r="H748" s="204" t="str">
        <f>IF(H747&lt;&gt;"",H747*PRINCIPAL!$C$64,"")</f>
        <v/>
      </c>
      <c r="I748" s="204" t="str">
        <f>IF(I747&lt;&gt;"",I747*PRINCIPAL!$C$64,"")</f>
        <v/>
      </c>
      <c r="J748" s="204" t="str">
        <f>IF(J747&lt;&gt;"",J747*PRINCIPAL!$C$64,"")</f>
        <v/>
      </c>
      <c r="K748" s="204" t="str">
        <f>IF(K747&lt;&gt;"",K747*PRINCIPAL!$C$64,"")</f>
        <v/>
      </c>
      <c r="L748" s="204" t="str">
        <f>IF(L747&lt;&gt;"",L747*PRINCIPAL!$C$64,"")</f>
        <v/>
      </c>
      <c r="M748" s="204" t="str">
        <f>IF(M747&lt;&gt;"",M747*PRINCIPAL!$C$64,"")</f>
        <v/>
      </c>
      <c r="N748" s="204" t="str">
        <f>IF(N747&lt;&gt;"",N747*PRINCIPAL!$C$64,"")</f>
        <v/>
      </c>
      <c r="O748" s="204" t="str">
        <f>IF(O747&lt;&gt;"",O747*PRINCIPAL!$C$64,"")</f>
        <v/>
      </c>
      <c r="P748" s="204" t="str">
        <f>IF(P747&lt;&gt;"",P747*PRINCIPAL!$C$64,"")</f>
        <v/>
      </c>
      <c r="Q748" s="204" t="str">
        <f>IF(Q747&lt;&gt;"",Q747*PRINCIPAL!$C$64,"")</f>
        <v/>
      </c>
      <c r="R748" s="204" t="str">
        <f>IF(R747&lt;&gt;"",R747*PRINCIPAL!$C$64,"")</f>
        <v/>
      </c>
      <c r="S748" s="204" t="str">
        <f>IF(S747&lt;&gt;"",S747*PRINCIPAL!$C$64,"")</f>
        <v/>
      </c>
      <c r="T748" s="204" t="str">
        <f>IF(T747&lt;&gt;"",T747*PRINCIPAL!$C$64,"")</f>
        <v/>
      </c>
      <c r="U748" s="204" t="str">
        <f>IF(U747&lt;&gt;"",U747*PRINCIPAL!$C$64,"")</f>
        <v/>
      </c>
      <c r="V748" s="204" t="str">
        <f>IF(V747&lt;&gt;"",V747*PRINCIPAL!$C$64,"")</f>
        <v/>
      </c>
      <c r="W748" s="204" t="str">
        <f>IF(W747&lt;&gt;"",W747*PRINCIPAL!$C$64,"")</f>
        <v/>
      </c>
      <c r="X748" s="204" t="str">
        <f>IF(X747&lt;&gt;"",X747*PRINCIPAL!$C$64,"")</f>
        <v/>
      </c>
      <c r="Y748" s="204" t="str">
        <f>IF(Y747&lt;&gt;"",Y747*PRINCIPAL!$C$64,"")</f>
        <v/>
      </c>
      <c r="Z748" s="204" t="str">
        <f>IF(Z747&lt;&gt;"",Z747*PRINCIPAL!$C$64,"")</f>
        <v/>
      </c>
      <c r="AA748" s="204" t="str">
        <f>IF(AA747&lt;&gt;"",AA747*PRINCIPAL!$C$64,"")</f>
        <v/>
      </c>
      <c r="AB748" s="204" t="str">
        <f>IF(AB747&lt;&gt;"",AB747*PRINCIPAL!$C$64,"")</f>
        <v/>
      </c>
      <c r="AC748" s="204" t="str">
        <f>IF(AC747&lt;&gt;"",AC747*PRINCIPAL!$C$64,"")</f>
        <v/>
      </c>
      <c r="AD748" s="204" t="str">
        <f>IF(AD747&lt;&gt;"",AD747*PRINCIPAL!$C$64,"")</f>
        <v/>
      </c>
      <c r="AE748" s="204" t="str">
        <f>IF(AE747&lt;&gt;"",AE747*PRINCIPAL!$C$64,"")</f>
        <v/>
      </c>
      <c r="AF748" s="204" t="str">
        <f>IF(AF747&lt;&gt;"",AF747*PRINCIPAL!$C$64,"")</f>
        <v/>
      </c>
      <c r="AG748" s="204" t="str">
        <f>IF(AG747&lt;&gt;"",AG747*PRINCIPAL!$C$64,"")</f>
        <v/>
      </c>
      <c r="AH748" s="204" t="str">
        <f>IF(AH747&lt;&gt;"",AH747*PRINCIPAL!$C$64,"")</f>
        <v/>
      </c>
      <c r="AI748" s="204" t="str">
        <f>IF(AI747&lt;&gt;"",AI747*PRINCIPAL!$C$64,"")</f>
        <v/>
      </c>
      <c r="AJ748" s="204" t="str">
        <f>IF(AJ747&lt;&gt;"",AJ747*PRINCIPAL!$C$64,"")</f>
        <v/>
      </c>
      <c r="AK748" s="204" t="str">
        <f>IF(AK747&lt;&gt;"",AK747*PRINCIPAL!$C$64,"")</f>
        <v/>
      </c>
      <c r="AL748" s="204" t="str">
        <f>IF(AL747&lt;&gt;"",AL747*PRINCIPAL!$C$64,"")</f>
        <v/>
      </c>
      <c r="AM748" s="204" t="str">
        <f>IF(AM747&lt;&gt;"",AM747*PRINCIPAL!$C$64,"")</f>
        <v/>
      </c>
      <c r="AN748" s="204" t="str">
        <f>IF(AN747&lt;&gt;"",AN747*PRINCIPAL!$C$64,"")</f>
        <v/>
      </c>
      <c r="AO748" s="210" t="str">
        <f>IF(AO747&lt;&gt;"",AO747*PRINCIPAL!$C$64,"")</f>
        <v/>
      </c>
    </row>
    <row r="749" spans="2:41" ht="12.45" customHeight="1" x14ac:dyDescent="0.3">
      <c r="B749" s="456"/>
      <c r="C749" s="422"/>
      <c r="D749" s="426" t="s">
        <v>115</v>
      </c>
      <c r="E749" s="222" t="s">
        <v>125</v>
      </c>
      <c r="F749" s="203" t="s">
        <v>38</v>
      </c>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14"/>
    </row>
    <row r="750" spans="2:41" ht="12.45" customHeight="1" thickBot="1" x14ac:dyDescent="0.35">
      <c r="B750" s="457"/>
      <c r="C750" s="423"/>
      <c r="D750" s="427"/>
      <c r="E750" s="291" t="s">
        <v>126</v>
      </c>
      <c r="F750" s="323" t="s">
        <v>38</v>
      </c>
      <c r="G750" s="288" t="str">
        <f>IF(G749&lt;&gt;"",G749*PRINCIPAL!$C$64,"")</f>
        <v/>
      </c>
      <c r="H750" s="288" t="str">
        <f>IF(H749&lt;&gt;"",H749*PRINCIPAL!$C$64,"")</f>
        <v/>
      </c>
      <c r="I750" s="288" t="str">
        <f>IF(I749&lt;&gt;"",I749*PRINCIPAL!$C$64,"")</f>
        <v/>
      </c>
      <c r="J750" s="288" t="str">
        <f>IF(J749&lt;&gt;"",J749*PRINCIPAL!$C$64,"")</f>
        <v/>
      </c>
      <c r="K750" s="288" t="str">
        <f>IF(K749&lt;&gt;"",K749*PRINCIPAL!$C$64,"")</f>
        <v/>
      </c>
      <c r="L750" s="288" t="str">
        <f>IF(L749&lt;&gt;"",L749*PRINCIPAL!$C$64,"")</f>
        <v/>
      </c>
      <c r="M750" s="288" t="str">
        <f>IF(M749&lt;&gt;"",M749*PRINCIPAL!$C$64,"")</f>
        <v/>
      </c>
      <c r="N750" s="288" t="str">
        <f>IF(N749&lt;&gt;"",N749*PRINCIPAL!$C$64,"")</f>
        <v/>
      </c>
      <c r="O750" s="288" t="str">
        <f>IF(O749&lt;&gt;"",O749*PRINCIPAL!$C$64,"")</f>
        <v/>
      </c>
      <c r="P750" s="288" t="str">
        <f>IF(P749&lt;&gt;"",P749*PRINCIPAL!$C$64,"")</f>
        <v/>
      </c>
      <c r="Q750" s="288" t="str">
        <f>IF(Q749&lt;&gt;"",Q749*PRINCIPAL!$C$64,"")</f>
        <v/>
      </c>
      <c r="R750" s="288" t="str">
        <f>IF(R749&lt;&gt;"",R749*PRINCIPAL!$C$64,"")</f>
        <v/>
      </c>
      <c r="S750" s="288" t="str">
        <f>IF(S749&lt;&gt;"",S749*PRINCIPAL!$C$64,"")</f>
        <v/>
      </c>
      <c r="T750" s="288" t="str">
        <f>IF(T749&lt;&gt;"",T749*PRINCIPAL!$C$64,"")</f>
        <v/>
      </c>
      <c r="U750" s="288" t="str">
        <f>IF(U749&lt;&gt;"",U749*PRINCIPAL!$C$64,"")</f>
        <v/>
      </c>
      <c r="V750" s="288" t="str">
        <f>IF(V749&lt;&gt;"",V749*PRINCIPAL!$C$64,"")</f>
        <v/>
      </c>
      <c r="W750" s="288" t="str">
        <f>IF(W749&lt;&gt;"",W749*PRINCIPAL!$C$64,"")</f>
        <v/>
      </c>
      <c r="X750" s="288" t="str">
        <f>IF(X749&lt;&gt;"",X749*PRINCIPAL!$C$64,"")</f>
        <v/>
      </c>
      <c r="Y750" s="288" t="str">
        <f>IF(Y749&lt;&gt;"",Y749*PRINCIPAL!$C$64,"")</f>
        <v/>
      </c>
      <c r="Z750" s="288" t="str">
        <f>IF(Z749&lt;&gt;"",Z749*PRINCIPAL!$C$64,"")</f>
        <v/>
      </c>
      <c r="AA750" s="288" t="str">
        <f>IF(AA749&lt;&gt;"",AA749*PRINCIPAL!$C$64,"")</f>
        <v/>
      </c>
      <c r="AB750" s="288" t="str">
        <f>IF(AB749&lt;&gt;"",AB749*PRINCIPAL!$C$64,"")</f>
        <v/>
      </c>
      <c r="AC750" s="288" t="str">
        <f>IF(AC749&lt;&gt;"",AC749*PRINCIPAL!$C$64,"")</f>
        <v/>
      </c>
      <c r="AD750" s="288" t="str">
        <f>IF(AD749&lt;&gt;"",AD749*PRINCIPAL!$C$64,"")</f>
        <v/>
      </c>
      <c r="AE750" s="288" t="str">
        <f>IF(AE749&lt;&gt;"",AE749*PRINCIPAL!$C$64,"")</f>
        <v/>
      </c>
      <c r="AF750" s="288" t="str">
        <f>IF(AF749&lt;&gt;"",AF749*PRINCIPAL!$C$64,"")</f>
        <v/>
      </c>
      <c r="AG750" s="288" t="str">
        <f>IF(AG749&lt;&gt;"",AG749*PRINCIPAL!$C$64,"")</f>
        <v/>
      </c>
      <c r="AH750" s="288" t="str">
        <f>IF(AH749&lt;&gt;"",AH749*PRINCIPAL!$C$64,"")</f>
        <v/>
      </c>
      <c r="AI750" s="288" t="str">
        <f>IF(AI749&lt;&gt;"",AI749*PRINCIPAL!$C$64,"")</f>
        <v/>
      </c>
      <c r="AJ750" s="288" t="str">
        <f>IF(AJ749&lt;&gt;"",AJ749*PRINCIPAL!$C$64,"")</f>
        <v/>
      </c>
      <c r="AK750" s="288" t="str">
        <f>IF(AK749&lt;&gt;"",AK749*PRINCIPAL!$C$64,"")</f>
        <v/>
      </c>
      <c r="AL750" s="288" t="str">
        <f>IF(AL749&lt;&gt;"",AL749*PRINCIPAL!$C$64,"")</f>
        <v/>
      </c>
      <c r="AM750" s="288" t="str">
        <f>IF(AM749&lt;&gt;"",AM749*PRINCIPAL!$C$64,"")</f>
        <v/>
      </c>
      <c r="AN750" s="288" t="str">
        <f>IF(AN749&lt;&gt;"",AN749*PRINCIPAL!$C$64,"")</f>
        <v/>
      </c>
      <c r="AO750" s="289" t="str">
        <f>IF(AO749&lt;&gt;"",AO749*PRINCIPAL!$C$64,"")</f>
        <v/>
      </c>
    </row>
    <row r="751" spans="2:41" ht="12" customHeight="1" thickBot="1" x14ac:dyDescent="0.35"/>
    <row r="752" spans="2:41" ht="15" customHeight="1" thickBot="1" x14ac:dyDescent="0.35">
      <c r="B752" s="448" t="s">
        <v>15</v>
      </c>
      <c r="C752" s="449"/>
      <c r="D752" s="41" t="str">
        <f>IF(PRINCIPAL!B74&lt;&gt;"",PRINCIPAL!B74,"")</f>
        <v/>
      </c>
    </row>
    <row r="753" spans="2:41" ht="12" customHeight="1" thickBot="1" x14ac:dyDescent="0.35"/>
    <row r="754" spans="2:41" ht="12" customHeight="1" x14ac:dyDescent="0.3">
      <c r="B754" s="450" t="s">
        <v>120</v>
      </c>
      <c r="C754" s="451"/>
      <c r="D754" s="451"/>
      <c r="E754" s="451"/>
      <c r="F754" s="480" t="s">
        <v>144</v>
      </c>
      <c r="G754" s="433">
        <v>1</v>
      </c>
      <c r="H754" s="433">
        <v>2</v>
      </c>
      <c r="I754" s="433">
        <v>3</v>
      </c>
      <c r="J754" s="433">
        <v>4</v>
      </c>
      <c r="K754" s="433">
        <v>5</v>
      </c>
      <c r="L754" s="433">
        <v>6</v>
      </c>
      <c r="M754" s="433">
        <v>7</v>
      </c>
      <c r="N754" s="433">
        <v>8</v>
      </c>
      <c r="O754" s="433">
        <v>9</v>
      </c>
      <c r="P754" s="433">
        <v>10</v>
      </c>
      <c r="Q754" s="433">
        <v>11</v>
      </c>
      <c r="R754" s="433">
        <v>12</v>
      </c>
      <c r="S754" s="433">
        <v>13</v>
      </c>
      <c r="T754" s="433">
        <v>14</v>
      </c>
      <c r="U754" s="433">
        <v>15</v>
      </c>
      <c r="V754" s="433">
        <v>16</v>
      </c>
      <c r="W754" s="433">
        <v>17</v>
      </c>
      <c r="X754" s="433">
        <v>18</v>
      </c>
      <c r="Y754" s="433">
        <v>19</v>
      </c>
      <c r="Z754" s="433">
        <v>20</v>
      </c>
      <c r="AA754" s="433">
        <v>21</v>
      </c>
      <c r="AB754" s="433">
        <v>22</v>
      </c>
      <c r="AC754" s="433">
        <v>23</v>
      </c>
      <c r="AD754" s="433">
        <v>24</v>
      </c>
      <c r="AE754" s="433">
        <v>25</v>
      </c>
      <c r="AF754" s="433">
        <v>26</v>
      </c>
      <c r="AG754" s="433">
        <v>27</v>
      </c>
      <c r="AH754" s="433">
        <v>28</v>
      </c>
      <c r="AI754" s="433">
        <v>29</v>
      </c>
      <c r="AJ754" s="433">
        <v>30</v>
      </c>
      <c r="AK754" s="433">
        <v>31</v>
      </c>
      <c r="AL754" s="433">
        <v>32</v>
      </c>
      <c r="AM754" s="433">
        <v>33</v>
      </c>
      <c r="AN754" s="433">
        <v>34</v>
      </c>
      <c r="AO754" s="435">
        <v>35</v>
      </c>
    </row>
    <row r="755" spans="2:41" ht="12" customHeight="1" thickBot="1" x14ac:dyDescent="0.35">
      <c r="B755" s="452"/>
      <c r="C755" s="469"/>
      <c r="D755" s="469"/>
      <c r="E755" s="469"/>
      <c r="F755" s="481"/>
      <c r="G755" s="434"/>
      <c r="H755" s="434"/>
      <c r="I755" s="434"/>
      <c r="J755" s="434"/>
      <c r="K755" s="434"/>
      <c r="L755" s="434"/>
      <c r="M755" s="434"/>
      <c r="N755" s="434"/>
      <c r="O755" s="434"/>
      <c r="P755" s="434"/>
      <c r="Q755" s="434"/>
      <c r="R755" s="434"/>
      <c r="S755" s="434"/>
      <c r="T755" s="434"/>
      <c r="U755" s="434"/>
      <c r="V755" s="434"/>
      <c r="W755" s="434"/>
      <c r="X755" s="434"/>
      <c r="Y755" s="434"/>
      <c r="Z755" s="434"/>
      <c r="AA755" s="434"/>
      <c r="AB755" s="434"/>
      <c r="AC755" s="434"/>
      <c r="AD755" s="434"/>
      <c r="AE755" s="434"/>
      <c r="AF755" s="434"/>
      <c r="AG755" s="434"/>
      <c r="AH755" s="434"/>
      <c r="AI755" s="434"/>
      <c r="AJ755" s="434"/>
      <c r="AK755" s="434"/>
      <c r="AL755" s="434"/>
      <c r="AM755" s="434"/>
      <c r="AN755" s="434"/>
      <c r="AO755" s="436"/>
    </row>
    <row r="756" spans="2:41" ht="12.45" customHeight="1" x14ac:dyDescent="0.3">
      <c r="B756" s="437" t="s">
        <v>107</v>
      </c>
      <c r="C756" s="439" t="s">
        <v>104</v>
      </c>
      <c r="D756" s="441" t="s">
        <v>112</v>
      </c>
      <c r="E756" s="227" t="s">
        <v>125</v>
      </c>
      <c r="F756" s="197"/>
      <c r="G756" s="230"/>
      <c r="H756" s="230"/>
      <c r="I756" s="230"/>
      <c r="J756" s="230"/>
      <c r="K756" s="230"/>
      <c r="L756" s="230"/>
      <c r="M756" s="230"/>
      <c r="N756" s="230"/>
      <c r="O756" s="230"/>
      <c r="P756" s="230"/>
      <c r="Q756" s="230"/>
      <c r="R756" s="230"/>
      <c r="S756" s="230"/>
      <c r="T756" s="230"/>
      <c r="U756" s="230"/>
      <c r="V756" s="230"/>
      <c r="W756" s="230"/>
      <c r="X756" s="230"/>
      <c r="Y756" s="230"/>
      <c r="Z756" s="230"/>
      <c r="AA756" s="230"/>
      <c r="AB756" s="230"/>
      <c r="AC756" s="230"/>
      <c r="AD756" s="230"/>
      <c r="AE756" s="230"/>
      <c r="AF756" s="230"/>
      <c r="AG756" s="230"/>
      <c r="AH756" s="230"/>
      <c r="AI756" s="230"/>
      <c r="AJ756" s="230"/>
      <c r="AK756" s="230"/>
      <c r="AL756" s="230"/>
      <c r="AM756" s="230"/>
      <c r="AN756" s="230"/>
      <c r="AO756" s="278"/>
    </row>
    <row r="757" spans="2:41" ht="12.45" customHeight="1" x14ac:dyDescent="0.3">
      <c r="B757" s="438"/>
      <c r="C757" s="440"/>
      <c r="D757" s="442"/>
      <c r="E757" s="220" t="s">
        <v>126</v>
      </c>
      <c r="F757" s="198" t="str">
        <f>IF(F756&lt;&gt;"",F756*PRINCIPAL!$C$14,"")</f>
        <v/>
      </c>
      <c r="G757" s="198" t="str">
        <f>IF(G756&lt;&gt;"",G756*PRINCIPAL!$C$74,"")</f>
        <v/>
      </c>
      <c r="H757" s="198" t="str">
        <f>IF(H756&lt;&gt;"",H756*PRINCIPAL!$C$74,"")</f>
        <v/>
      </c>
      <c r="I757" s="198" t="str">
        <f>IF(I756&lt;&gt;"",I756*PRINCIPAL!$C$74,"")</f>
        <v/>
      </c>
      <c r="J757" s="198" t="str">
        <f>IF(J756&lt;&gt;"",J756*PRINCIPAL!$C$74,"")</f>
        <v/>
      </c>
      <c r="K757" s="198" t="str">
        <f>IF(K756&lt;&gt;"",K756*PRINCIPAL!$C$74,"")</f>
        <v/>
      </c>
      <c r="L757" s="198" t="str">
        <f>IF(L756&lt;&gt;"",L756*PRINCIPAL!$C$74,"")</f>
        <v/>
      </c>
      <c r="M757" s="198" t="str">
        <f>IF(M756&lt;&gt;"",M756*PRINCIPAL!$C$74,"")</f>
        <v/>
      </c>
      <c r="N757" s="198" t="str">
        <f>IF(N756&lt;&gt;"",N756*PRINCIPAL!$C$74,"")</f>
        <v/>
      </c>
      <c r="O757" s="198" t="str">
        <f>IF(O756&lt;&gt;"",O756*PRINCIPAL!$C$74,"")</f>
        <v/>
      </c>
      <c r="P757" s="198" t="str">
        <f>IF(P756&lt;&gt;"",P756*PRINCIPAL!$C$74,"")</f>
        <v/>
      </c>
      <c r="Q757" s="198" t="str">
        <f>IF(Q756&lt;&gt;"",Q756*PRINCIPAL!$C$74,"")</f>
        <v/>
      </c>
      <c r="R757" s="198" t="str">
        <f>IF(R756&lt;&gt;"",R756*PRINCIPAL!$C$74,"")</f>
        <v/>
      </c>
      <c r="S757" s="198" t="str">
        <f>IF(S756&lt;&gt;"",S756*PRINCIPAL!$C$74,"")</f>
        <v/>
      </c>
      <c r="T757" s="198" t="str">
        <f>IF(T756&lt;&gt;"",T756*PRINCIPAL!$C$74,"")</f>
        <v/>
      </c>
      <c r="U757" s="198" t="str">
        <f>IF(U756&lt;&gt;"",U756*PRINCIPAL!$C$74,"")</f>
        <v/>
      </c>
      <c r="V757" s="198" t="str">
        <f>IF(V756&lt;&gt;"",V756*PRINCIPAL!$C$74,"")</f>
        <v/>
      </c>
      <c r="W757" s="198" t="str">
        <f>IF(W756&lt;&gt;"",W756*PRINCIPAL!$C$74,"")</f>
        <v/>
      </c>
      <c r="X757" s="198" t="str">
        <f>IF(X756&lt;&gt;"",X756*PRINCIPAL!$C$74,"")</f>
        <v/>
      </c>
      <c r="Y757" s="198" t="str">
        <f>IF(Y756&lt;&gt;"",Y756*PRINCIPAL!$C$74,"")</f>
        <v/>
      </c>
      <c r="Z757" s="198" t="str">
        <f>IF(Z756&lt;&gt;"",Z756*PRINCIPAL!$C$74,"")</f>
        <v/>
      </c>
      <c r="AA757" s="198" t="str">
        <f>IF(AA756&lt;&gt;"",AA756*PRINCIPAL!$C$74,"")</f>
        <v/>
      </c>
      <c r="AB757" s="198" t="str">
        <f>IF(AB756&lt;&gt;"",AB756*PRINCIPAL!$C$74,"")</f>
        <v/>
      </c>
      <c r="AC757" s="198" t="str">
        <f>IF(AC756&lt;&gt;"",AC756*PRINCIPAL!$C$74,"")</f>
        <v/>
      </c>
      <c r="AD757" s="198" t="str">
        <f>IF(AD756&lt;&gt;"",AD756*PRINCIPAL!$C$74,"")</f>
        <v/>
      </c>
      <c r="AE757" s="198" t="str">
        <f>IF(AE756&lt;&gt;"",AE756*PRINCIPAL!$C$74,"")</f>
        <v/>
      </c>
      <c r="AF757" s="198" t="str">
        <f>IF(AF756&lt;&gt;"",AF756*PRINCIPAL!$C$74,"")</f>
        <v/>
      </c>
      <c r="AG757" s="198" t="str">
        <f>IF(AG756&lt;&gt;"",AG756*PRINCIPAL!$C$74,"")</f>
        <v/>
      </c>
      <c r="AH757" s="198" t="str">
        <f>IF(AH756&lt;&gt;"",AH756*PRINCIPAL!$C$74,"")</f>
        <v/>
      </c>
      <c r="AI757" s="198" t="str">
        <f>IF(AI756&lt;&gt;"",AI756*PRINCIPAL!$C$74,"")</f>
        <v/>
      </c>
      <c r="AJ757" s="198" t="str">
        <f>IF(AJ756&lt;&gt;"",AJ756*PRINCIPAL!$C$74,"")</f>
        <v/>
      </c>
      <c r="AK757" s="198" t="str">
        <f>IF(AK756&lt;&gt;"",AK756*PRINCIPAL!$C$74,"")</f>
        <v/>
      </c>
      <c r="AL757" s="198" t="str">
        <f>IF(AL756&lt;&gt;"",AL756*PRINCIPAL!$C$74,"")</f>
        <v/>
      </c>
      <c r="AM757" s="198" t="str">
        <f>IF(AM756&lt;&gt;"",AM756*PRINCIPAL!$C$74,"")</f>
        <v/>
      </c>
      <c r="AN757" s="198" t="str">
        <f>IF(AN756&lt;&gt;"",AN756*PRINCIPAL!$C$74,"")</f>
        <v/>
      </c>
      <c r="AO757" s="268" t="str">
        <f>IF(AO756&lt;&gt;"",AO756*PRINCIPAL!$C$74,"")</f>
        <v/>
      </c>
    </row>
    <row r="758" spans="2:41" ht="12.45" customHeight="1" x14ac:dyDescent="0.3">
      <c r="B758" s="438"/>
      <c r="C758" s="440"/>
      <c r="D758" s="443" t="s">
        <v>118</v>
      </c>
      <c r="E758" s="222" t="s">
        <v>125</v>
      </c>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69"/>
    </row>
    <row r="759" spans="2:41" ht="12.45" customHeight="1" x14ac:dyDescent="0.3">
      <c r="B759" s="438"/>
      <c r="C759" s="440"/>
      <c r="D759" s="444"/>
      <c r="E759" s="220" t="s">
        <v>126</v>
      </c>
      <c r="F759" s="204" t="str">
        <f>IF(F758&lt;&gt;"",F758*PRINCIPAL!$C$14,"")</f>
        <v/>
      </c>
      <c r="G759" s="204" t="str">
        <f>IF(G758&lt;&gt;"",G758*PRINCIPAL!$C$74,"")</f>
        <v/>
      </c>
      <c r="H759" s="204" t="str">
        <f>IF(H758&lt;&gt;"",H758*PRINCIPAL!$C$74,"")</f>
        <v/>
      </c>
      <c r="I759" s="204" t="str">
        <f>IF(I758&lt;&gt;"",I758*PRINCIPAL!$C$74,"")</f>
        <v/>
      </c>
      <c r="J759" s="204" t="str">
        <f>IF(J758&lt;&gt;"",J758*PRINCIPAL!$C$74,"")</f>
        <v/>
      </c>
      <c r="K759" s="204" t="str">
        <f>IF(K758&lt;&gt;"",K758*PRINCIPAL!$C$74,"")</f>
        <v/>
      </c>
      <c r="L759" s="204" t="str">
        <f>IF(L758&lt;&gt;"",L758*PRINCIPAL!$C$74,"")</f>
        <v/>
      </c>
      <c r="M759" s="204" t="str">
        <f>IF(M758&lt;&gt;"",M758*PRINCIPAL!$C$74,"")</f>
        <v/>
      </c>
      <c r="N759" s="204" t="str">
        <f>IF(N758&lt;&gt;"",N758*PRINCIPAL!$C$74,"")</f>
        <v/>
      </c>
      <c r="O759" s="204" t="str">
        <f>IF(O758&lt;&gt;"",O758*PRINCIPAL!$C$74,"")</f>
        <v/>
      </c>
      <c r="P759" s="204" t="str">
        <f>IF(P758&lt;&gt;"",P758*PRINCIPAL!$C$74,"")</f>
        <v/>
      </c>
      <c r="Q759" s="204" t="str">
        <f>IF(Q758&lt;&gt;"",Q758*PRINCIPAL!$C$74,"")</f>
        <v/>
      </c>
      <c r="R759" s="204" t="str">
        <f>IF(R758&lt;&gt;"",R758*PRINCIPAL!$C$74,"")</f>
        <v/>
      </c>
      <c r="S759" s="204" t="str">
        <f>IF(S758&lt;&gt;"",S758*PRINCIPAL!$C$74,"")</f>
        <v/>
      </c>
      <c r="T759" s="204" t="str">
        <f>IF(T758&lt;&gt;"",T758*PRINCIPAL!$C$74,"")</f>
        <v/>
      </c>
      <c r="U759" s="204" t="str">
        <f>IF(U758&lt;&gt;"",U758*PRINCIPAL!$C$74,"")</f>
        <v/>
      </c>
      <c r="V759" s="204" t="str">
        <f>IF(V758&lt;&gt;"",V758*PRINCIPAL!$C$74,"")</f>
        <v/>
      </c>
      <c r="W759" s="204" t="str">
        <f>IF(W758&lt;&gt;"",W758*PRINCIPAL!$C$74,"")</f>
        <v/>
      </c>
      <c r="X759" s="204" t="str">
        <f>IF(X758&lt;&gt;"",X758*PRINCIPAL!$C$74,"")</f>
        <v/>
      </c>
      <c r="Y759" s="204" t="str">
        <f>IF(Y758&lt;&gt;"",Y758*PRINCIPAL!$C$74,"")</f>
        <v/>
      </c>
      <c r="Z759" s="204" t="str">
        <f>IF(Z758&lt;&gt;"",Z758*PRINCIPAL!$C$74,"")</f>
        <v/>
      </c>
      <c r="AA759" s="204" t="str">
        <f>IF(AA758&lt;&gt;"",AA758*PRINCIPAL!$C$74,"")</f>
        <v/>
      </c>
      <c r="AB759" s="204" t="str">
        <f>IF(AB758&lt;&gt;"",AB758*PRINCIPAL!$C$74,"")</f>
        <v/>
      </c>
      <c r="AC759" s="204" t="str">
        <f>IF(AC758&lt;&gt;"",AC758*PRINCIPAL!$C$74,"")</f>
        <v/>
      </c>
      <c r="AD759" s="204" t="str">
        <f>IF(AD758&lt;&gt;"",AD758*PRINCIPAL!$C$74,"")</f>
        <v/>
      </c>
      <c r="AE759" s="204" t="str">
        <f>IF(AE758&lt;&gt;"",AE758*PRINCIPAL!$C$74,"")</f>
        <v/>
      </c>
      <c r="AF759" s="204" t="str">
        <f>IF(AF758&lt;&gt;"",AF758*PRINCIPAL!$C$74,"")</f>
        <v/>
      </c>
      <c r="AG759" s="204" t="str">
        <f>IF(AG758&lt;&gt;"",AG758*PRINCIPAL!$C$74,"")</f>
        <v/>
      </c>
      <c r="AH759" s="204" t="str">
        <f>IF(AH758&lt;&gt;"",AH758*PRINCIPAL!$C$74,"")</f>
        <v/>
      </c>
      <c r="AI759" s="204" t="str">
        <f>IF(AI758&lt;&gt;"",AI758*PRINCIPAL!$C$74,"")</f>
        <v/>
      </c>
      <c r="AJ759" s="204" t="str">
        <f>IF(AJ758&lt;&gt;"",AJ758*PRINCIPAL!$C$74,"")</f>
        <v/>
      </c>
      <c r="AK759" s="204" t="str">
        <f>IF(AK758&lt;&gt;"",AK758*PRINCIPAL!$C$74,"")</f>
        <v/>
      </c>
      <c r="AL759" s="204" t="str">
        <f>IF(AL758&lt;&gt;"",AL758*PRINCIPAL!$C$74,"")</f>
        <v/>
      </c>
      <c r="AM759" s="204" t="str">
        <f>IF(AM758&lt;&gt;"",AM758*PRINCIPAL!$C$74,"")</f>
        <v/>
      </c>
      <c r="AN759" s="204" t="str">
        <f>IF(AN758&lt;&gt;"",AN758*PRINCIPAL!$C$74,"")</f>
        <v/>
      </c>
      <c r="AO759" s="270" t="str">
        <f>IF(AO758&lt;&gt;"",AO758*PRINCIPAL!$C$74,"")</f>
        <v/>
      </c>
    </row>
    <row r="760" spans="2:41" ht="12.45" customHeight="1" x14ac:dyDescent="0.3">
      <c r="B760" s="438"/>
      <c r="C760" s="440"/>
      <c r="D760" s="443" t="s">
        <v>116</v>
      </c>
      <c r="E760" s="224" t="s">
        <v>125</v>
      </c>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69"/>
    </row>
    <row r="761" spans="2:41" ht="12.45" customHeight="1" thickBot="1" x14ac:dyDescent="0.35">
      <c r="B761" s="438"/>
      <c r="C761" s="440"/>
      <c r="D761" s="442"/>
      <c r="E761" s="223" t="s">
        <v>126</v>
      </c>
      <c r="F761" s="200" t="str">
        <f>IF(F760&lt;&gt;"",F760*PRINCIPAL!$C$14,"")</f>
        <v/>
      </c>
      <c r="G761" s="200" t="str">
        <f>IF(G760&lt;&gt;"",G760*PRINCIPAL!$C$74,"")</f>
        <v/>
      </c>
      <c r="H761" s="200" t="str">
        <f>IF(H760&lt;&gt;"",H760*PRINCIPAL!$C$74,"")</f>
        <v/>
      </c>
      <c r="I761" s="200" t="str">
        <f>IF(I760&lt;&gt;"",I760*PRINCIPAL!$C$74,"")</f>
        <v/>
      </c>
      <c r="J761" s="200" t="str">
        <f>IF(J760&lt;&gt;"",J760*PRINCIPAL!$C$74,"")</f>
        <v/>
      </c>
      <c r="K761" s="200" t="str">
        <f>IF(K760&lt;&gt;"",K760*PRINCIPAL!$C$74,"")</f>
        <v/>
      </c>
      <c r="L761" s="200" t="str">
        <f>IF(L760&lt;&gt;"",L760*PRINCIPAL!$C$74,"")</f>
        <v/>
      </c>
      <c r="M761" s="200" t="str">
        <f>IF(M760&lt;&gt;"",M760*PRINCIPAL!$C$74,"")</f>
        <v/>
      </c>
      <c r="N761" s="200" t="str">
        <f>IF(N760&lt;&gt;"",N760*PRINCIPAL!$C$74,"")</f>
        <v/>
      </c>
      <c r="O761" s="200" t="str">
        <f>IF(O760&lt;&gt;"",O760*PRINCIPAL!$C$74,"")</f>
        <v/>
      </c>
      <c r="P761" s="200" t="str">
        <f>IF(P760&lt;&gt;"",P760*PRINCIPAL!$C$74,"")</f>
        <v/>
      </c>
      <c r="Q761" s="200" t="str">
        <f>IF(Q760&lt;&gt;"",Q760*PRINCIPAL!$C$74,"")</f>
        <v/>
      </c>
      <c r="R761" s="200" t="str">
        <f>IF(R760&lt;&gt;"",R760*PRINCIPAL!$C$74,"")</f>
        <v/>
      </c>
      <c r="S761" s="200" t="str">
        <f>IF(S760&lt;&gt;"",S760*PRINCIPAL!$C$74,"")</f>
        <v/>
      </c>
      <c r="T761" s="200" t="str">
        <f>IF(T760&lt;&gt;"",T760*PRINCIPAL!$C$74,"")</f>
        <v/>
      </c>
      <c r="U761" s="200" t="str">
        <f>IF(U760&lt;&gt;"",U760*PRINCIPAL!$C$74,"")</f>
        <v/>
      </c>
      <c r="V761" s="200" t="str">
        <f>IF(V760&lt;&gt;"",V760*PRINCIPAL!$C$74,"")</f>
        <v/>
      </c>
      <c r="W761" s="200" t="str">
        <f>IF(W760&lt;&gt;"",W760*PRINCIPAL!$C$74,"")</f>
        <v/>
      </c>
      <c r="X761" s="200" t="str">
        <f>IF(X760&lt;&gt;"",X760*PRINCIPAL!$C$74,"")</f>
        <v/>
      </c>
      <c r="Y761" s="200" t="str">
        <f>IF(Y760&lt;&gt;"",Y760*PRINCIPAL!$C$74,"")</f>
        <v/>
      </c>
      <c r="Z761" s="200" t="str">
        <f>IF(Z760&lt;&gt;"",Z760*PRINCIPAL!$C$74,"")</f>
        <v/>
      </c>
      <c r="AA761" s="200" t="str">
        <f>IF(AA760&lt;&gt;"",AA760*PRINCIPAL!$C$74,"")</f>
        <v/>
      </c>
      <c r="AB761" s="200" t="str">
        <f>IF(AB760&lt;&gt;"",AB760*PRINCIPAL!$C$74,"")</f>
        <v/>
      </c>
      <c r="AC761" s="200" t="str">
        <f>IF(AC760&lt;&gt;"",AC760*PRINCIPAL!$C$74,"")</f>
        <v/>
      </c>
      <c r="AD761" s="200" t="str">
        <f>IF(AD760&lt;&gt;"",AD760*PRINCIPAL!$C$74,"")</f>
        <v/>
      </c>
      <c r="AE761" s="200" t="str">
        <f>IF(AE760&lt;&gt;"",AE760*PRINCIPAL!$C$74,"")</f>
        <v/>
      </c>
      <c r="AF761" s="200" t="str">
        <f>IF(AF760&lt;&gt;"",AF760*PRINCIPAL!$C$74,"")</f>
        <v/>
      </c>
      <c r="AG761" s="200" t="str">
        <f>IF(AG760&lt;&gt;"",AG760*PRINCIPAL!$C$74,"")</f>
        <v/>
      </c>
      <c r="AH761" s="200" t="str">
        <f>IF(AH760&lt;&gt;"",AH760*PRINCIPAL!$C$74,"")</f>
        <v/>
      </c>
      <c r="AI761" s="200" t="str">
        <f>IF(AI760&lt;&gt;"",AI760*PRINCIPAL!$C$74,"")</f>
        <v/>
      </c>
      <c r="AJ761" s="200" t="str">
        <f>IF(AJ760&lt;&gt;"",AJ760*PRINCIPAL!$C$74,"")</f>
        <v/>
      </c>
      <c r="AK761" s="200" t="str">
        <f>IF(AK760&lt;&gt;"",AK760*PRINCIPAL!$C$74,"")</f>
        <v/>
      </c>
      <c r="AL761" s="200" t="str">
        <f>IF(AL760&lt;&gt;"",AL760*PRINCIPAL!$C$74,"")</f>
        <v/>
      </c>
      <c r="AM761" s="200" t="str">
        <f>IF(AM760&lt;&gt;"",AM760*PRINCIPAL!$C$74,"")</f>
        <v/>
      </c>
      <c r="AN761" s="200" t="str">
        <f>IF(AN760&lt;&gt;"",AN760*PRINCIPAL!$C$74,"")</f>
        <v/>
      </c>
      <c r="AO761" s="271" t="str">
        <f>IF(AO760&lt;&gt;"",AO760*PRINCIPAL!$C$74,"")</f>
        <v/>
      </c>
    </row>
    <row r="762" spans="2:41" ht="12.45" customHeight="1" x14ac:dyDescent="0.3">
      <c r="B762" s="438"/>
      <c r="C762" s="439" t="s">
        <v>105</v>
      </c>
      <c r="D762" s="441" t="s">
        <v>112</v>
      </c>
      <c r="E762" s="219" t="s">
        <v>125</v>
      </c>
      <c r="F762" s="197" t="s">
        <v>38</v>
      </c>
      <c r="G762" s="197"/>
      <c r="H762" s="197"/>
      <c r="I762" s="197"/>
      <c r="J762" s="197"/>
      <c r="K762" s="197"/>
      <c r="L762" s="197"/>
      <c r="M762" s="197"/>
      <c r="N762" s="197"/>
      <c r="O762" s="197"/>
      <c r="P762" s="197"/>
      <c r="Q762" s="197"/>
      <c r="R762" s="197"/>
      <c r="S762" s="197"/>
      <c r="T762" s="197"/>
      <c r="U762" s="197"/>
      <c r="V762" s="197"/>
      <c r="W762" s="197"/>
      <c r="X762" s="197"/>
      <c r="Y762" s="197"/>
      <c r="Z762" s="197"/>
      <c r="AA762" s="197"/>
      <c r="AB762" s="197"/>
      <c r="AC762" s="197"/>
      <c r="AD762" s="197"/>
      <c r="AE762" s="197"/>
      <c r="AF762" s="197"/>
      <c r="AG762" s="197"/>
      <c r="AH762" s="197"/>
      <c r="AI762" s="197"/>
      <c r="AJ762" s="197"/>
      <c r="AK762" s="197"/>
      <c r="AL762" s="197"/>
      <c r="AM762" s="197"/>
      <c r="AN762" s="197"/>
      <c r="AO762" s="267"/>
    </row>
    <row r="763" spans="2:41" ht="12.45" customHeight="1" x14ac:dyDescent="0.3">
      <c r="B763" s="438"/>
      <c r="C763" s="440"/>
      <c r="D763" s="442"/>
      <c r="E763" s="220" t="s">
        <v>126</v>
      </c>
      <c r="F763" s="320" t="s">
        <v>38</v>
      </c>
      <c r="G763" s="198" t="str">
        <f>IF(G762&lt;&gt;"",G762*PRINCIPAL!$C$74,"")</f>
        <v/>
      </c>
      <c r="H763" s="198" t="str">
        <f>IF(H762&lt;&gt;"",H762*PRINCIPAL!$C$74,"")</f>
        <v/>
      </c>
      <c r="I763" s="198" t="str">
        <f>IF(I762&lt;&gt;"",I762*PRINCIPAL!$C$74,"")</f>
        <v/>
      </c>
      <c r="J763" s="198" t="str">
        <f>IF(J762&lt;&gt;"",J762*PRINCIPAL!$C$74,"")</f>
        <v/>
      </c>
      <c r="K763" s="198" t="str">
        <f>IF(K762&lt;&gt;"",K762*PRINCIPAL!$C$74,"")</f>
        <v/>
      </c>
      <c r="L763" s="198" t="str">
        <f>IF(L762&lt;&gt;"",L762*PRINCIPAL!$C$74,"")</f>
        <v/>
      </c>
      <c r="M763" s="198" t="str">
        <f>IF(M762&lt;&gt;"",M762*PRINCIPAL!$C$74,"")</f>
        <v/>
      </c>
      <c r="N763" s="198" t="str">
        <f>IF(N762&lt;&gt;"",N762*PRINCIPAL!$C$74,"")</f>
        <v/>
      </c>
      <c r="O763" s="198" t="str">
        <f>IF(O762&lt;&gt;"",O762*PRINCIPAL!$C$74,"")</f>
        <v/>
      </c>
      <c r="P763" s="198" t="str">
        <f>IF(P762&lt;&gt;"",P762*PRINCIPAL!$C$74,"")</f>
        <v/>
      </c>
      <c r="Q763" s="198" t="str">
        <f>IF(Q762&lt;&gt;"",Q762*PRINCIPAL!$C$74,"")</f>
        <v/>
      </c>
      <c r="R763" s="198" t="str">
        <f>IF(R762&lt;&gt;"",R762*PRINCIPAL!$C$74,"")</f>
        <v/>
      </c>
      <c r="S763" s="198" t="str">
        <f>IF(S762&lt;&gt;"",S762*PRINCIPAL!$C$74,"")</f>
        <v/>
      </c>
      <c r="T763" s="198" t="str">
        <f>IF(T762&lt;&gt;"",T762*PRINCIPAL!$C$74,"")</f>
        <v/>
      </c>
      <c r="U763" s="198" t="str">
        <f>IF(U762&lt;&gt;"",U762*PRINCIPAL!$C$74,"")</f>
        <v/>
      </c>
      <c r="V763" s="198" t="str">
        <f>IF(V762&lt;&gt;"",V762*PRINCIPAL!$C$74,"")</f>
        <v/>
      </c>
      <c r="W763" s="198" t="str">
        <f>IF(W762&lt;&gt;"",W762*PRINCIPAL!$C$74,"")</f>
        <v/>
      </c>
      <c r="X763" s="198" t="str">
        <f>IF(X762&lt;&gt;"",X762*PRINCIPAL!$C$74,"")</f>
        <v/>
      </c>
      <c r="Y763" s="198" t="str">
        <f>IF(Y762&lt;&gt;"",Y762*PRINCIPAL!$C$74,"")</f>
        <v/>
      </c>
      <c r="Z763" s="198" t="str">
        <f>IF(Z762&lt;&gt;"",Z762*PRINCIPAL!$C$74,"")</f>
        <v/>
      </c>
      <c r="AA763" s="198" t="str">
        <f>IF(AA762&lt;&gt;"",AA762*PRINCIPAL!$C$74,"")</f>
        <v/>
      </c>
      <c r="AB763" s="198" t="str">
        <f>IF(AB762&lt;&gt;"",AB762*PRINCIPAL!$C$74,"")</f>
        <v/>
      </c>
      <c r="AC763" s="198" t="str">
        <f>IF(AC762&lt;&gt;"",AC762*PRINCIPAL!$C$74,"")</f>
        <v/>
      </c>
      <c r="AD763" s="198" t="str">
        <f>IF(AD762&lt;&gt;"",AD762*PRINCIPAL!$C$74,"")</f>
        <v/>
      </c>
      <c r="AE763" s="198" t="str">
        <f>IF(AE762&lt;&gt;"",AE762*PRINCIPAL!$C$74,"")</f>
        <v/>
      </c>
      <c r="AF763" s="198" t="str">
        <f>IF(AF762&lt;&gt;"",AF762*PRINCIPAL!$C$74,"")</f>
        <v/>
      </c>
      <c r="AG763" s="198" t="str">
        <f>IF(AG762&lt;&gt;"",AG762*PRINCIPAL!$C$74,"")</f>
        <v/>
      </c>
      <c r="AH763" s="198" t="str">
        <f>IF(AH762&lt;&gt;"",AH762*PRINCIPAL!$C$74,"")</f>
        <v/>
      </c>
      <c r="AI763" s="198" t="str">
        <f>IF(AI762&lt;&gt;"",AI762*PRINCIPAL!$C$74,"")</f>
        <v/>
      </c>
      <c r="AJ763" s="198" t="str">
        <f>IF(AJ762&lt;&gt;"",AJ762*PRINCIPAL!$C$74,"")</f>
        <v/>
      </c>
      <c r="AK763" s="198" t="str">
        <f>IF(AK762&lt;&gt;"",AK762*PRINCIPAL!$C$74,"")</f>
        <v/>
      </c>
      <c r="AL763" s="198" t="str">
        <f>IF(AL762&lt;&gt;"",AL762*PRINCIPAL!$C$74,"")</f>
        <v/>
      </c>
      <c r="AM763" s="198" t="str">
        <f>IF(AM762&lt;&gt;"",AM762*PRINCIPAL!$C$74,"")</f>
        <v/>
      </c>
      <c r="AN763" s="198" t="str">
        <f>IF(AN762&lt;&gt;"",AN762*PRINCIPAL!$C$74,"")</f>
        <v/>
      </c>
      <c r="AO763" s="268" t="str">
        <f>IF(AO762&lt;&gt;"",AO762*PRINCIPAL!$C$74,"")</f>
        <v/>
      </c>
    </row>
    <row r="764" spans="2:41" ht="12.45" customHeight="1" x14ac:dyDescent="0.3">
      <c r="B764" s="438"/>
      <c r="C764" s="440"/>
      <c r="D764" s="443" t="s">
        <v>118</v>
      </c>
      <c r="E764" s="222" t="s">
        <v>125</v>
      </c>
      <c r="F764" s="203" t="s">
        <v>38</v>
      </c>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69"/>
    </row>
    <row r="765" spans="2:41" ht="12.45" customHeight="1" x14ac:dyDescent="0.3">
      <c r="B765" s="438"/>
      <c r="C765" s="440"/>
      <c r="D765" s="444"/>
      <c r="E765" s="220" t="s">
        <v>126</v>
      </c>
      <c r="F765" s="320" t="s">
        <v>38</v>
      </c>
      <c r="G765" s="204" t="str">
        <f>IF(G764&lt;&gt;"",G764*PRINCIPAL!$C$74,"")</f>
        <v/>
      </c>
      <c r="H765" s="204" t="str">
        <f>IF(H764&lt;&gt;"",H764*PRINCIPAL!$C$74,"")</f>
        <v/>
      </c>
      <c r="I765" s="204" t="str">
        <f>IF(I764&lt;&gt;"",I764*PRINCIPAL!$C$74,"")</f>
        <v/>
      </c>
      <c r="J765" s="204" t="str">
        <f>IF(J764&lt;&gt;"",J764*PRINCIPAL!$C$74,"")</f>
        <v/>
      </c>
      <c r="K765" s="204" t="str">
        <f>IF(K764&lt;&gt;"",K764*PRINCIPAL!$C$74,"")</f>
        <v/>
      </c>
      <c r="L765" s="204" t="str">
        <f>IF(L764&lt;&gt;"",L764*PRINCIPAL!$C$74,"")</f>
        <v/>
      </c>
      <c r="M765" s="204" t="str">
        <f>IF(M764&lt;&gt;"",M764*PRINCIPAL!$C$74,"")</f>
        <v/>
      </c>
      <c r="N765" s="204" t="str">
        <f>IF(N764&lt;&gt;"",N764*PRINCIPAL!$C$74,"")</f>
        <v/>
      </c>
      <c r="O765" s="204" t="str">
        <f>IF(O764&lt;&gt;"",O764*PRINCIPAL!$C$74,"")</f>
        <v/>
      </c>
      <c r="P765" s="204" t="str">
        <f>IF(P764&lt;&gt;"",P764*PRINCIPAL!$C$74,"")</f>
        <v/>
      </c>
      <c r="Q765" s="204" t="str">
        <f>IF(Q764&lt;&gt;"",Q764*PRINCIPAL!$C$74,"")</f>
        <v/>
      </c>
      <c r="R765" s="204" t="str">
        <f>IF(R764&lt;&gt;"",R764*PRINCIPAL!$C$74,"")</f>
        <v/>
      </c>
      <c r="S765" s="204" t="str">
        <f>IF(S764&lt;&gt;"",S764*PRINCIPAL!$C$74,"")</f>
        <v/>
      </c>
      <c r="T765" s="204" t="str">
        <f>IF(T764&lt;&gt;"",T764*PRINCIPAL!$C$74,"")</f>
        <v/>
      </c>
      <c r="U765" s="204" t="str">
        <f>IF(U764&lt;&gt;"",U764*PRINCIPAL!$C$74,"")</f>
        <v/>
      </c>
      <c r="V765" s="204" t="str">
        <f>IF(V764&lt;&gt;"",V764*PRINCIPAL!$C$74,"")</f>
        <v/>
      </c>
      <c r="W765" s="204" t="str">
        <f>IF(W764&lt;&gt;"",W764*PRINCIPAL!$C$74,"")</f>
        <v/>
      </c>
      <c r="X765" s="204" t="str">
        <f>IF(X764&lt;&gt;"",X764*PRINCIPAL!$C$74,"")</f>
        <v/>
      </c>
      <c r="Y765" s="204" t="str">
        <f>IF(Y764&lt;&gt;"",Y764*PRINCIPAL!$C$74,"")</f>
        <v/>
      </c>
      <c r="Z765" s="204" t="str">
        <f>IF(Z764&lt;&gt;"",Z764*PRINCIPAL!$C$74,"")</f>
        <v/>
      </c>
      <c r="AA765" s="204" t="str">
        <f>IF(AA764&lt;&gt;"",AA764*PRINCIPAL!$C$74,"")</f>
        <v/>
      </c>
      <c r="AB765" s="204" t="str">
        <f>IF(AB764&lt;&gt;"",AB764*PRINCIPAL!$C$74,"")</f>
        <v/>
      </c>
      <c r="AC765" s="204" t="str">
        <f>IF(AC764&lt;&gt;"",AC764*PRINCIPAL!$C$74,"")</f>
        <v/>
      </c>
      <c r="AD765" s="204" t="str">
        <f>IF(AD764&lt;&gt;"",AD764*PRINCIPAL!$C$74,"")</f>
        <v/>
      </c>
      <c r="AE765" s="204" t="str">
        <f>IF(AE764&lt;&gt;"",AE764*PRINCIPAL!$C$74,"")</f>
        <v/>
      </c>
      <c r="AF765" s="204" t="str">
        <f>IF(AF764&lt;&gt;"",AF764*PRINCIPAL!$C$74,"")</f>
        <v/>
      </c>
      <c r="AG765" s="204" t="str">
        <f>IF(AG764&lt;&gt;"",AG764*PRINCIPAL!$C$74,"")</f>
        <v/>
      </c>
      <c r="AH765" s="204" t="str">
        <f>IF(AH764&lt;&gt;"",AH764*PRINCIPAL!$C$74,"")</f>
        <v/>
      </c>
      <c r="AI765" s="204" t="str">
        <f>IF(AI764&lt;&gt;"",AI764*PRINCIPAL!$C$74,"")</f>
        <v/>
      </c>
      <c r="AJ765" s="204" t="str">
        <f>IF(AJ764&lt;&gt;"",AJ764*PRINCIPAL!$C$74,"")</f>
        <v/>
      </c>
      <c r="AK765" s="204" t="str">
        <f>IF(AK764&lt;&gt;"",AK764*PRINCIPAL!$C$74,"")</f>
        <v/>
      </c>
      <c r="AL765" s="204" t="str">
        <f>IF(AL764&lt;&gt;"",AL764*PRINCIPAL!$C$74,"")</f>
        <v/>
      </c>
      <c r="AM765" s="204" t="str">
        <f>IF(AM764&lt;&gt;"",AM764*PRINCIPAL!$C$74,"")</f>
        <v/>
      </c>
      <c r="AN765" s="204" t="str">
        <f>IF(AN764&lt;&gt;"",AN764*PRINCIPAL!$C$74,"")</f>
        <v/>
      </c>
      <c r="AO765" s="270" t="str">
        <f>IF(AO764&lt;&gt;"",AO764*PRINCIPAL!$C$74,"")</f>
        <v/>
      </c>
    </row>
    <row r="766" spans="2:41" ht="12.45" customHeight="1" x14ac:dyDescent="0.3">
      <c r="B766" s="438"/>
      <c r="C766" s="440"/>
      <c r="D766" s="443" t="s">
        <v>116</v>
      </c>
      <c r="E766" s="224" t="s">
        <v>125</v>
      </c>
      <c r="F766" s="203" t="s">
        <v>38</v>
      </c>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69"/>
    </row>
    <row r="767" spans="2:41" ht="12.45" customHeight="1" thickBot="1" x14ac:dyDescent="0.35">
      <c r="B767" s="438"/>
      <c r="C767" s="440"/>
      <c r="D767" s="442"/>
      <c r="E767" s="223" t="s">
        <v>126</v>
      </c>
      <c r="F767" s="320" t="s">
        <v>38</v>
      </c>
      <c r="G767" s="200" t="str">
        <f>IF(G766&lt;&gt;"",G766*PRINCIPAL!$C$74,"")</f>
        <v/>
      </c>
      <c r="H767" s="200" t="str">
        <f>IF(H766&lt;&gt;"",H766*PRINCIPAL!$C$74,"")</f>
        <v/>
      </c>
      <c r="I767" s="200" t="str">
        <f>IF(I766&lt;&gt;"",I766*PRINCIPAL!$C$74,"")</f>
        <v/>
      </c>
      <c r="J767" s="200" t="str">
        <f>IF(J766&lt;&gt;"",J766*PRINCIPAL!$C$74,"")</f>
        <v/>
      </c>
      <c r="K767" s="200" t="str">
        <f>IF(K766&lt;&gt;"",K766*PRINCIPAL!$C$74,"")</f>
        <v/>
      </c>
      <c r="L767" s="200" t="str">
        <f>IF(L766&lt;&gt;"",L766*PRINCIPAL!$C$74,"")</f>
        <v/>
      </c>
      <c r="M767" s="200" t="str">
        <f>IF(M766&lt;&gt;"",M766*PRINCIPAL!$C$74,"")</f>
        <v/>
      </c>
      <c r="N767" s="200" t="str">
        <f>IF(N766&lt;&gt;"",N766*PRINCIPAL!$C$74,"")</f>
        <v/>
      </c>
      <c r="O767" s="200" t="str">
        <f>IF(O766&lt;&gt;"",O766*PRINCIPAL!$C$74,"")</f>
        <v/>
      </c>
      <c r="P767" s="200" t="str">
        <f>IF(P766&lt;&gt;"",P766*PRINCIPAL!$C$74,"")</f>
        <v/>
      </c>
      <c r="Q767" s="200" t="str">
        <f>IF(Q766&lt;&gt;"",Q766*PRINCIPAL!$C$74,"")</f>
        <v/>
      </c>
      <c r="R767" s="200" t="str">
        <f>IF(R766&lt;&gt;"",R766*PRINCIPAL!$C$74,"")</f>
        <v/>
      </c>
      <c r="S767" s="200" t="str">
        <f>IF(S766&lt;&gt;"",S766*PRINCIPAL!$C$74,"")</f>
        <v/>
      </c>
      <c r="T767" s="200" t="str">
        <f>IF(T766&lt;&gt;"",T766*PRINCIPAL!$C$74,"")</f>
        <v/>
      </c>
      <c r="U767" s="200" t="str">
        <f>IF(U766&lt;&gt;"",U766*PRINCIPAL!$C$74,"")</f>
        <v/>
      </c>
      <c r="V767" s="200" t="str">
        <f>IF(V766&lt;&gt;"",V766*PRINCIPAL!$C$74,"")</f>
        <v/>
      </c>
      <c r="W767" s="200" t="str">
        <f>IF(W766&lt;&gt;"",W766*PRINCIPAL!$C$74,"")</f>
        <v/>
      </c>
      <c r="X767" s="200" t="str">
        <f>IF(X766&lt;&gt;"",X766*PRINCIPAL!$C$74,"")</f>
        <v/>
      </c>
      <c r="Y767" s="200" t="str">
        <f>IF(Y766&lt;&gt;"",Y766*PRINCIPAL!$C$74,"")</f>
        <v/>
      </c>
      <c r="Z767" s="200" t="str">
        <f>IF(Z766&lt;&gt;"",Z766*PRINCIPAL!$C$74,"")</f>
        <v/>
      </c>
      <c r="AA767" s="200" t="str">
        <f>IF(AA766&lt;&gt;"",AA766*PRINCIPAL!$C$74,"")</f>
        <v/>
      </c>
      <c r="AB767" s="200" t="str">
        <f>IF(AB766&lt;&gt;"",AB766*PRINCIPAL!$C$74,"")</f>
        <v/>
      </c>
      <c r="AC767" s="200" t="str">
        <f>IF(AC766&lt;&gt;"",AC766*PRINCIPAL!$C$74,"")</f>
        <v/>
      </c>
      <c r="AD767" s="200" t="str">
        <f>IF(AD766&lt;&gt;"",AD766*PRINCIPAL!$C$74,"")</f>
        <v/>
      </c>
      <c r="AE767" s="200" t="str">
        <f>IF(AE766&lt;&gt;"",AE766*PRINCIPAL!$C$74,"")</f>
        <v/>
      </c>
      <c r="AF767" s="200" t="str">
        <f>IF(AF766&lt;&gt;"",AF766*PRINCIPAL!$C$74,"")</f>
        <v/>
      </c>
      <c r="AG767" s="200" t="str">
        <f>IF(AG766&lt;&gt;"",AG766*PRINCIPAL!$C$74,"")</f>
        <v/>
      </c>
      <c r="AH767" s="200" t="str">
        <f>IF(AH766&lt;&gt;"",AH766*PRINCIPAL!$C$74,"")</f>
        <v/>
      </c>
      <c r="AI767" s="200" t="str">
        <f>IF(AI766&lt;&gt;"",AI766*PRINCIPAL!$C$74,"")</f>
        <v/>
      </c>
      <c r="AJ767" s="200" t="str">
        <f>IF(AJ766&lt;&gt;"",AJ766*PRINCIPAL!$C$74,"")</f>
        <v/>
      </c>
      <c r="AK767" s="200" t="str">
        <f>IF(AK766&lt;&gt;"",AK766*PRINCIPAL!$C$74,"")</f>
        <v/>
      </c>
      <c r="AL767" s="200" t="str">
        <f>IF(AL766&lt;&gt;"",AL766*PRINCIPAL!$C$74,"")</f>
        <v/>
      </c>
      <c r="AM767" s="200" t="str">
        <f>IF(AM766&lt;&gt;"",AM766*PRINCIPAL!$C$74,"")</f>
        <v/>
      </c>
      <c r="AN767" s="200" t="str">
        <f>IF(AN766&lt;&gt;"",AN766*PRINCIPAL!$C$74,"")</f>
        <v/>
      </c>
      <c r="AO767" s="271" t="str">
        <f>IF(AO766&lt;&gt;"",AO766*PRINCIPAL!$C$74,"")</f>
        <v/>
      </c>
    </row>
    <row r="768" spans="2:41" ht="12.45" customHeight="1" x14ac:dyDescent="0.3">
      <c r="B768" s="438"/>
      <c r="C768" s="439" t="s">
        <v>106</v>
      </c>
      <c r="D768" s="441" t="s">
        <v>112</v>
      </c>
      <c r="E768" s="219" t="s">
        <v>125</v>
      </c>
      <c r="F768" s="197" t="s">
        <v>38</v>
      </c>
      <c r="G768" s="197"/>
      <c r="H768" s="197"/>
      <c r="I768" s="197"/>
      <c r="J768" s="197"/>
      <c r="K768" s="197"/>
      <c r="L768" s="197"/>
      <c r="M768" s="197"/>
      <c r="N768" s="197"/>
      <c r="O768" s="197"/>
      <c r="P768" s="197"/>
      <c r="Q768" s="197"/>
      <c r="R768" s="197"/>
      <c r="S768" s="197"/>
      <c r="T768" s="197"/>
      <c r="U768" s="197"/>
      <c r="V768" s="197"/>
      <c r="W768" s="197"/>
      <c r="X768" s="197"/>
      <c r="Y768" s="197"/>
      <c r="Z768" s="197"/>
      <c r="AA768" s="197"/>
      <c r="AB768" s="197"/>
      <c r="AC768" s="197"/>
      <c r="AD768" s="197"/>
      <c r="AE768" s="197"/>
      <c r="AF768" s="197"/>
      <c r="AG768" s="197"/>
      <c r="AH768" s="197"/>
      <c r="AI768" s="197"/>
      <c r="AJ768" s="197"/>
      <c r="AK768" s="197"/>
      <c r="AL768" s="197"/>
      <c r="AM768" s="197"/>
      <c r="AN768" s="197"/>
      <c r="AO768" s="267"/>
    </row>
    <row r="769" spans="2:41" ht="12.45" customHeight="1" x14ac:dyDescent="0.3">
      <c r="B769" s="438"/>
      <c r="C769" s="440"/>
      <c r="D769" s="442"/>
      <c r="E769" s="220" t="s">
        <v>126</v>
      </c>
      <c r="F769" s="320" t="s">
        <v>38</v>
      </c>
      <c r="G769" s="198" t="str">
        <f>IF(G768&lt;&gt;"",G768*PRINCIPAL!$C$74,"")</f>
        <v/>
      </c>
      <c r="H769" s="198" t="str">
        <f>IF(H768&lt;&gt;"",H768*PRINCIPAL!$C$74,"")</f>
        <v/>
      </c>
      <c r="I769" s="198" t="str">
        <f>IF(I768&lt;&gt;"",I768*PRINCIPAL!$C$74,"")</f>
        <v/>
      </c>
      <c r="J769" s="198" t="str">
        <f>IF(J768&lt;&gt;"",J768*PRINCIPAL!$C$74,"")</f>
        <v/>
      </c>
      <c r="K769" s="198" t="str">
        <f>IF(K768&lt;&gt;"",K768*PRINCIPAL!$C$74,"")</f>
        <v/>
      </c>
      <c r="L769" s="198" t="str">
        <f>IF(L768&lt;&gt;"",L768*PRINCIPAL!$C$74,"")</f>
        <v/>
      </c>
      <c r="M769" s="198" t="str">
        <f>IF(M768&lt;&gt;"",M768*PRINCIPAL!$C$74,"")</f>
        <v/>
      </c>
      <c r="N769" s="198" t="str">
        <f>IF(N768&lt;&gt;"",N768*PRINCIPAL!$C$74,"")</f>
        <v/>
      </c>
      <c r="O769" s="198" t="str">
        <f>IF(O768&lt;&gt;"",O768*PRINCIPAL!$C$74,"")</f>
        <v/>
      </c>
      <c r="P769" s="198" t="str">
        <f>IF(P768&lt;&gt;"",P768*PRINCIPAL!$C$74,"")</f>
        <v/>
      </c>
      <c r="Q769" s="198" t="str">
        <f>IF(Q768&lt;&gt;"",Q768*PRINCIPAL!$C$74,"")</f>
        <v/>
      </c>
      <c r="R769" s="198" t="str">
        <f>IF(R768&lt;&gt;"",R768*PRINCIPAL!$C$74,"")</f>
        <v/>
      </c>
      <c r="S769" s="198" t="str">
        <f>IF(S768&lt;&gt;"",S768*PRINCIPAL!$C$74,"")</f>
        <v/>
      </c>
      <c r="T769" s="198" t="str">
        <f>IF(T768&lt;&gt;"",T768*PRINCIPAL!$C$74,"")</f>
        <v/>
      </c>
      <c r="U769" s="198" t="str">
        <f>IF(U768&lt;&gt;"",U768*PRINCIPAL!$C$74,"")</f>
        <v/>
      </c>
      <c r="V769" s="198" t="str">
        <f>IF(V768&lt;&gt;"",V768*PRINCIPAL!$C$74,"")</f>
        <v/>
      </c>
      <c r="W769" s="198" t="str">
        <f>IF(W768&lt;&gt;"",W768*PRINCIPAL!$C$74,"")</f>
        <v/>
      </c>
      <c r="X769" s="198" t="str">
        <f>IF(X768&lt;&gt;"",X768*PRINCIPAL!$C$74,"")</f>
        <v/>
      </c>
      <c r="Y769" s="198" t="str">
        <f>IF(Y768&lt;&gt;"",Y768*PRINCIPAL!$C$74,"")</f>
        <v/>
      </c>
      <c r="Z769" s="198" t="str">
        <f>IF(Z768&lt;&gt;"",Z768*PRINCIPAL!$C$74,"")</f>
        <v/>
      </c>
      <c r="AA769" s="198" t="str">
        <f>IF(AA768&lt;&gt;"",AA768*PRINCIPAL!$C$74,"")</f>
        <v/>
      </c>
      <c r="AB769" s="198" t="str">
        <f>IF(AB768&lt;&gt;"",AB768*PRINCIPAL!$C$74,"")</f>
        <v/>
      </c>
      <c r="AC769" s="198" t="str">
        <f>IF(AC768&lt;&gt;"",AC768*PRINCIPAL!$C$74,"")</f>
        <v/>
      </c>
      <c r="AD769" s="198" t="str">
        <f>IF(AD768&lt;&gt;"",AD768*PRINCIPAL!$C$74,"")</f>
        <v/>
      </c>
      <c r="AE769" s="198" t="str">
        <f>IF(AE768&lt;&gt;"",AE768*PRINCIPAL!$C$74,"")</f>
        <v/>
      </c>
      <c r="AF769" s="198" t="str">
        <f>IF(AF768&lt;&gt;"",AF768*PRINCIPAL!$C$74,"")</f>
        <v/>
      </c>
      <c r="AG769" s="198" t="str">
        <f>IF(AG768&lt;&gt;"",AG768*PRINCIPAL!$C$74,"")</f>
        <v/>
      </c>
      <c r="AH769" s="198" t="str">
        <f>IF(AH768&lt;&gt;"",AH768*PRINCIPAL!$C$74,"")</f>
        <v/>
      </c>
      <c r="AI769" s="198" t="str">
        <f>IF(AI768&lt;&gt;"",AI768*PRINCIPAL!$C$74,"")</f>
        <v/>
      </c>
      <c r="AJ769" s="198" t="str">
        <f>IF(AJ768&lt;&gt;"",AJ768*PRINCIPAL!$C$74,"")</f>
        <v/>
      </c>
      <c r="AK769" s="198" t="str">
        <f>IF(AK768&lt;&gt;"",AK768*PRINCIPAL!$C$74,"")</f>
        <v/>
      </c>
      <c r="AL769" s="198" t="str">
        <f>IF(AL768&lt;&gt;"",AL768*PRINCIPAL!$C$74,"")</f>
        <v/>
      </c>
      <c r="AM769" s="198" t="str">
        <f>IF(AM768&lt;&gt;"",AM768*PRINCIPAL!$C$74,"")</f>
        <v/>
      </c>
      <c r="AN769" s="198" t="str">
        <f>IF(AN768&lt;&gt;"",AN768*PRINCIPAL!$C$74,"")</f>
        <v/>
      </c>
      <c r="AO769" s="268" t="str">
        <f>IF(AO768&lt;&gt;"",AO768*PRINCIPAL!$C$74,"")</f>
        <v/>
      </c>
    </row>
    <row r="770" spans="2:41" ht="12.45" customHeight="1" x14ac:dyDescent="0.3">
      <c r="B770" s="438"/>
      <c r="C770" s="440"/>
      <c r="D770" s="443" t="s">
        <v>118</v>
      </c>
      <c r="E770" s="222" t="s">
        <v>125</v>
      </c>
      <c r="F770" s="203" t="s">
        <v>38</v>
      </c>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69"/>
    </row>
    <row r="771" spans="2:41" ht="12.45" customHeight="1" x14ac:dyDescent="0.3">
      <c r="B771" s="438"/>
      <c r="C771" s="440"/>
      <c r="D771" s="444"/>
      <c r="E771" s="220" t="s">
        <v>126</v>
      </c>
      <c r="F771" s="320" t="s">
        <v>38</v>
      </c>
      <c r="G771" s="204" t="str">
        <f>IF(G770&lt;&gt;"",G770*PRINCIPAL!$C$74,"")</f>
        <v/>
      </c>
      <c r="H771" s="204" t="str">
        <f>IF(H770&lt;&gt;"",H770*PRINCIPAL!$C$74,"")</f>
        <v/>
      </c>
      <c r="I771" s="204" t="str">
        <f>IF(I770&lt;&gt;"",I770*PRINCIPAL!$C$74,"")</f>
        <v/>
      </c>
      <c r="J771" s="204" t="str">
        <f>IF(J770&lt;&gt;"",J770*PRINCIPAL!$C$74,"")</f>
        <v/>
      </c>
      <c r="K771" s="204" t="str">
        <f>IF(K770&lt;&gt;"",K770*PRINCIPAL!$C$74,"")</f>
        <v/>
      </c>
      <c r="L771" s="204" t="str">
        <f>IF(L770&lt;&gt;"",L770*PRINCIPAL!$C$74,"")</f>
        <v/>
      </c>
      <c r="M771" s="204" t="str">
        <f>IF(M770&lt;&gt;"",M770*PRINCIPAL!$C$74,"")</f>
        <v/>
      </c>
      <c r="N771" s="204" t="str">
        <f>IF(N770&lt;&gt;"",N770*PRINCIPAL!$C$74,"")</f>
        <v/>
      </c>
      <c r="O771" s="204" t="str">
        <f>IF(O770&lt;&gt;"",O770*PRINCIPAL!$C$74,"")</f>
        <v/>
      </c>
      <c r="P771" s="204" t="str">
        <f>IF(P770&lt;&gt;"",P770*PRINCIPAL!$C$74,"")</f>
        <v/>
      </c>
      <c r="Q771" s="204" t="str">
        <f>IF(Q770&lt;&gt;"",Q770*PRINCIPAL!$C$74,"")</f>
        <v/>
      </c>
      <c r="R771" s="204" t="str">
        <f>IF(R770&lt;&gt;"",R770*PRINCIPAL!$C$74,"")</f>
        <v/>
      </c>
      <c r="S771" s="204" t="str">
        <f>IF(S770&lt;&gt;"",S770*PRINCIPAL!$C$74,"")</f>
        <v/>
      </c>
      <c r="T771" s="204" t="str">
        <f>IF(T770&lt;&gt;"",T770*PRINCIPAL!$C$74,"")</f>
        <v/>
      </c>
      <c r="U771" s="204" t="str">
        <f>IF(U770&lt;&gt;"",U770*PRINCIPAL!$C$74,"")</f>
        <v/>
      </c>
      <c r="V771" s="204" t="str">
        <f>IF(V770&lt;&gt;"",V770*PRINCIPAL!$C$74,"")</f>
        <v/>
      </c>
      <c r="W771" s="204" t="str">
        <f>IF(W770&lt;&gt;"",W770*PRINCIPAL!$C$74,"")</f>
        <v/>
      </c>
      <c r="X771" s="204" t="str">
        <f>IF(X770&lt;&gt;"",X770*PRINCIPAL!$C$74,"")</f>
        <v/>
      </c>
      <c r="Y771" s="204" t="str">
        <f>IF(Y770&lt;&gt;"",Y770*PRINCIPAL!$C$74,"")</f>
        <v/>
      </c>
      <c r="Z771" s="204" t="str">
        <f>IF(Z770&lt;&gt;"",Z770*PRINCIPAL!$C$74,"")</f>
        <v/>
      </c>
      <c r="AA771" s="204" t="str">
        <f>IF(AA770&lt;&gt;"",AA770*PRINCIPAL!$C$74,"")</f>
        <v/>
      </c>
      <c r="AB771" s="204" t="str">
        <f>IF(AB770&lt;&gt;"",AB770*PRINCIPAL!$C$74,"")</f>
        <v/>
      </c>
      <c r="AC771" s="204" t="str">
        <f>IF(AC770&lt;&gt;"",AC770*PRINCIPAL!$C$74,"")</f>
        <v/>
      </c>
      <c r="AD771" s="204" t="str">
        <f>IF(AD770&lt;&gt;"",AD770*PRINCIPAL!$C$74,"")</f>
        <v/>
      </c>
      <c r="AE771" s="204" t="str">
        <f>IF(AE770&lt;&gt;"",AE770*PRINCIPAL!$C$74,"")</f>
        <v/>
      </c>
      <c r="AF771" s="204" t="str">
        <f>IF(AF770&lt;&gt;"",AF770*PRINCIPAL!$C$74,"")</f>
        <v/>
      </c>
      <c r="AG771" s="204" t="str">
        <f>IF(AG770&lt;&gt;"",AG770*PRINCIPAL!$C$74,"")</f>
        <v/>
      </c>
      <c r="AH771" s="204" t="str">
        <f>IF(AH770&lt;&gt;"",AH770*PRINCIPAL!$C$74,"")</f>
        <v/>
      </c>
      <c r="AI771" s="204" t="str">
        <f>IF(AI770&lt;&gt;"",AI770*PRINCIPAL!$C$74,"")</f>
        <v/>
      </c>
      <c r="AJ771" s="204" t="str">
        <f>IF(AJ770&lt;&gt;"",AJ770*PRINCIPAL!$C$74,"")</f>
        <v/>
      </c>
      <c r="AK771" s="204" t="str">
        <f>IF(AK770&lt;&gt;"",AK770*PRINCIPAL!$C$74,"")</f>
        <v/>
      </c>
      <c r="AL771" s="204" t="str">
        <f>IF(AL770&lt;&gt;"",AL770*PRINCIPAL!$C$74,"")</f>
        <v/>
      </c>
      <c r="AM771" s="204" t="str">
        <f>IF(AM770&lt;&gt;"",AM770*PRINCIPAL!$C$74,"")</f>
        <v/>
      </c>
      <c r="AN771" s="204" t="str">
        <f>IF(AN770&lt;&gt;"",AN770*PRINCIPAL!$C$74,"")</f>
        <v/>
      </c>
      <c r="AO771" s="270" t="str">
        <f>IF(AO770&lt;&gt;"",AO770*PRINCIPAL!$C$74,"")</f>
        <v/>
      </c>
    </row>
    <row r="772" spans="2:41" ht="12.45" customHeight="1" x14ac:dyDescent="0.3">
      <c r="B772" s="438"/>
      <c r="C772" s="440"/>
      <c r="D772" s="443" t="s">
        <v>116</v>
      </c>
      <c r="E772" s="224" t="s">
        <v>125</v>
      </c>
      <c r="F772" s="203" t="s">
        <v>38</v>
      </c>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69"/>
    </row>
    <row r="773" spans="2:41" ht="12.45" customHeight="1" thickBot="1" x14ac:dyDescent="0.35">
      <c r="B773" s="438"/>
      <c r="C773" s="445"/>
      <c r="D773" s="446"/>
      <c r="E773" s="223" t="s">
        <v>126</v>
      </c>
      <c r="F773" s="320" t="s">
        <v>38</v>
      </c>
      <c r="G773" s="225" t="str">
        <f>IF(G772&lt;&gt;"",G772*PRINCIPAL!$C$74,"")</f>
        <v/>
      </c>
      <c r="H773" s="225" t="str">
        <f>IF(H772&lt;&gt;"",H772*PRINCIPAL!$C$74,"")</f>
        <v/>
      </c>
      <c r="I773" s="225" t="str">
        <f>IF(I772&lt;&gt;"",I772*PRINCIPAL!$C$74,"")</f>
        <v/>
      </c>
      <c r="J773" s="225" t="str">
        <f>IF(J772&lt;&gt;"",J772*PRINCIPAL!$C$74,"")</f>
        <v/>
      </c>
      <c r="K773" s="225" t="str">
        <f>IF(K772&lt;&gt;"",K772*PRINCIPAL!$C$74,"")</f>
        <v/>
      </c>
      <c r="L773" s="225" t="str">
        <f>IF(L772&lt;&gt;"",L772*PRINCIPAL!$C$74,"")</f>
        <v/>
      </c>
      <c r="M773" s="225" t="str">
        <f>IF(M772&lt;&gt;"",M772*PRINCIPAL!$C$74,"")</f>
        <v/>
      </c>
      <c r="N773" s="225" t="str">
        <f>IF(N772&lt;&gt;"",N772*PRINCIPAL!$C$74,"")</f>
        <v/>
      </c>
      <c r="O773" s="225" t="str">
        <f>IF(O772&lt;&gt;"",O772*PRINCIPAL!$C$74,"")</f>
        <v/>
      </c>
      <c r="P773" s="225" t="str">
        <f>IF(P772&lt;&gt;"",P772*PRINCIPAL!$C$74,"")</f>
        <v/>
      </c>
      <c r="Q773" s="225" t="str">
        <f>IF(Q772&lt;&gt;"",Q772*PRINCIPAL!$C$74,"")</f>
        <v/>
      </c>
      <c r="R773" s="225" t="str">
        <f>IF(R772&lt;&gt;"",R772*PRINCIPAL!$C$74,"")</f>
        <v/>
      </c>
      <c r="S773" s="225" t="str">
        <f>IF(S772&lt;&gt;"",S772*PRINCIPAL!$C$74,"")</f>
        <v/>
      </c>
      <c r="T773" s="225" t="str">
        <f>IF(T772&lt;&gt;"",T772*PRINCIPAL!$C$74,"")</f>
        <v/>
      </c>
      <c r="U773" s="225" t="str">
        <f>IF(U772&lt;&gt;"",U772*PRINCIPAL!$C$74,"")</f>
        <v/>
      </c>
      <c r="V773" s="225" t="str">
        <f>IF(V772&lt;&gt;"",V772*PRINCIPAL!$C$74,"")</f>
        <v/>
      </c>
      <c r="W773" s="225" t="str">
        <f>IF(W772&lt;&gt;"",W772*PRINCIPAL!$C$74,"")</f>
        <v/>
      </c>
      <c r="X773" s="225" t="str">
        <f>IF(X772&lt;&gt;"",X772*PRINCIPAL!$C$74,"")</f>
        <v/>
      </c>
      <c r="Y773" s="225" t="str">
        <f>IF(Y772&lt;&gt;"",Y772*PRINCIPAL!$C$74,"")</f>
        <v/>
      </c>
      <c r="Z773" s="225" t="str">
        <f>IF(Z772&lt;&gt;"",Z772*PRINCIPAL!$C$74,"")</f>
        <v/>
      </c>
      <c r="AA773" s="225" t="str">
        <f>IF(AA772&lt;&gt;"",AA772*PRINCIPAL!$C$74,"")</f>
        <v/>
      </c>
      <c r="AB773" s="225" t="str">
        <f>IF(AB772&lt;&gt;"",AB772*PRINCIPAL!$C$74,"")</f>
        <v/>
      </c>
      <c r="AC773" s="225" t="str">
        <f>IF(AC772&lt;&gt;"",AC772*PRINCIPAL!$C$74,"")</f>
        <v/>
      </c>
      <c r="AD773" s="225" t="str">
        <f>IF(AD772&lt;&gt;"",AD772*PRINCIPAL!$C$74,"")</f>
        <v/>
      </c>
      <c r="AE773" s="225" t="str">
        <f>IF(AE772&lt;&gt;"",AE772*PRINCIPAL!$C$74,"")</f>
        <v/>
      </c>
      <c r="AF773" s="225" t="str">
        <f>IF(AF772&lt;&gt;"",AF772*PRINCIPAL!$C$74,"")</f>
        <v/>
      </c>
      <c r="AG773" s="225" t="str">
        <f>IF(AG772&lt;&gt;"",AG772*PRINCIPAL!$C$74,"")</f>
        <v/>
      </c>
      <c r="AH773" s="225" t="str">
        <f>IF(AH772&lt;&gt;"",AH772*PRINCIPAL!$C$74,"")</f>
        <v/>
      </c>
      <c r="AI773" s="225" t="str">
        <f>IF(AI772&lt;&gt;"",AI772*PRINCIPAL!$C$74,"")</f>
        <v/>
      </c>
      <c r="AJ773" s="225" t="str">
        <f>IF(AJ772&lt;&gt;"",AJ772*PRINCIPAL!$C$74,"")</f>
        <v/>
      </c>
      <c r="AK773" s="225" t="str">
        <f>IF(AK772&lt;&gt;"",AK772*PRINCIPAL!$C$74,"")</f>
        <v/>
      </c>
      <c r="AL773" s="225" t="str">
        <f>IF(AL772&lt;&gt;"",AL772*PRINCIPAL!$C$74,"")</f>
        <v/>
      </c>
      <c r="AM773" s="225" t="str">
        <f>IF(AM772&lt;&gt;"",AM772*PRINCIPAL!$C$74,"")</f>
        <v/>
      </c>
      <c r="AN773" s="225" t="str">
        <f>IF(AN772&lt;&gt;"",AN772*PRINCIPAL!$C$74,"")</f>
        <v/>
      </c>
      <c r="AO773" s="272" t="str">
        <f>IF(AO772&lt;&gt;"",AO772*PRINCIPAL!$C$74,"")</f>
        <v/>
      </c>
    </row>
    <row r="774" spans="2:41" ht="12.45" customHeight="1" x14ac:dyDescent="0.3">
      <c r="B774" s="438"/>
      <c r="C774" s="447" t="s">
        <v>113</v>
      </c>
      <c r="D774" s="424" t="s">
        <v>114</v>
      </c>
      <c r="E774" s="219" t="s">
        <v>125</v>
      </c>
      <c r="F774" s="197"/>
      <c r="G774" s="197"/>
      <c r="H774" s="197"/>
      <c r="I774" s="197"/>
      <c r="J774" s="197"/>
      <c r="K774" s="197"/>
      <c r="L774" s="197"/>
      <c r="M774" s="197"/>
      <c r="N774" s="197"/>
      <c r="O774" s="197"/>
      <c r="P774" s="197"/>
      <c r="Q774" s="197"/>
      <c r="R774" s="197"/>
      <c r="S774" s="197"/>
      <c r="T774" s="197"/>
      <c r="U774" s="197"/>
      <c r="V774" s="197"/>
      <c r="W774" s="197"/>
      <c r="X774" s="197"/>
      <c r="Y774" s="197"/>
      <c r="Z774" s="197"/>
      <c r="AA774" s="197"/>
      <c r="AB774" s="197"/>
      <c r="AC774" s="197"/>
      <c r="AD774" s="197"/>
      <c r="AE774" s="197"/>
      <c r="AF774" s="197"/>
      <c r="AG774" s="197"/>
      <c r="AH774" s="197"/>
      <c r="AI774" s="197"/>
      <c r="AJ774" s="197"/>
      <c r="AK774" s="197"/>
      <c r="AL774" s="197"/>
      <c r="AM774" s="197"/>
      <c r="AN774" s="197"/>
      <c r="AO774" s="267"/>
    </row>
    <row r="775" spans="2:41" ht="12.45" customHeight="1" x14ac:dyDescent="0.3">
      <c r="B775" s="438"/>
      <c r="C775" s="447"/>
      <c r="D775" s="425"/>
      <c r="E775" s="220" t="s">
        <v>126</v>
      </c>
      <c r="F775" s="198" t="str">
        <f>IF(F774&lt;&gt;"",F774*PRINCIPAL!$C$14,"")</f>
        <v/>
      </c>
      <c r="G775" s="198" t="str">
        <f>IF(G774&lt;&gt;"",G774*PRINCIPAL!$C$74,"")</f>
        <v/>
      </c>
      <c r="H775" s="198" t="str">
        <f>IF(H774&lt;&gt;"",H774*PRINCIPAL!$C$74,"")</f>
        <v/>
      </c>
      <c r="I775" s="198" t="str">
        <f>IF(I774&lt;&gt;"",I774*PRINCIPAL!$C$74,"")</f>
        <v/>
      </c>
      <c r="J775" s="198" t="str">
        <f>IF(J774&lt;&gt;"",J774*PRINCIPAL!$C$74,"")</f>
        <v/>
      </c>
      <c r="K775" s="198" t="str">
        <f>IF(K774&lt;&gt;"",K774*PRINCIPAL!$C$74,"")</f>
        <v/>
      </c>
      <c r="L775" s="198" t="str">
        <f>IF(L774&lt;&gt;"",L774*PRINCIPAL!$C$74,"")</f>
        <v/>
      </c>
      <c r="M775" s="198" t="str">
        <f>IF(M774&lt;&gt;"",M774*PRINCIPAL!$C$74,"")</f>
        <v/>
      </c>
      <c r="N775" s="198" t="str">
        <f>IF(N774&lt;&gt;"",N774*PRINCIPAL!$C$74,"")</f>
        <v/>
      </c>
      <c r="O775" s="198" t="str">
        <f>IF(O774&lt;&gt;"",O774*PRINCIPAL!$C$74,"")</f>
        <v/>
      </c>
      <c r="P775" s="198" t="str">
        <f>IF(P774&lt;&gt;"",P774*PRINCIPAL!$C$74,"")</f>
        <v/>
      </c>
      <c r="Q775" s="198" t="str">
        <f>IF(Q774&lt;&gt;"",Q774*PRINCIPAL!$C$74,"")</f>
        <v/>
      </c>
      <c r="R775" s="198" t="str">
        <f>IF(R774&lt;&gt;"",R774*PRINCIPAL!$C$74,"")</f>
        <v/>
      </c>
      <c r="S775" s="198" t="str">
        <f>IF(S774&lt;&gt;"",S774*PRINCIPAL!$C$74,"")</f>
        <v/>
      </c>
      <c r="T775" s="198" t="str">
        <f>IF(T774&lt;&gt;"",T774*PRINCIPAL!$C$74,"")</f>
        <v/>
      </c>
      <c r="U775" s="198" t="str">
        <f>IF(U774&lt;&gt;"",U774*PRINCIPAL!$C$74,"")</f>
        <v/>
      </c>
      <c r="V775" s="198" t="str">
        <f>IF(V774&lt;&gt;"",V774*PRINCIPAL!$C$74,"")</f>
        <v/>
      </c>
      <c r="W775" s="198" t="str">
        <f>IF(W774&lt;&gt;"",W774*PRINCIPAL!$C$74,"")</f>
        <v/>
      </c>
      <c r="X775" s="198" t="str">
        <f>IF(X774&lt;&gt;"",X774*PRINCIPAL!$C$74,"")</f>
        <v/>
      </c>
      <c r="Y775" s="198" t="str">
        <f>IF(Y774&lt;&gt;"",Y774*PRINCIPAL!$C$74,"")</f>
        <v/>
      </c>
      <c r="Z775" s="198" t="str">
        <f>IF(Z774&lt;&gt;"",Z774*PRINCIPAL!$C$74,"")</f>
        <v/>
      </c>
      <c r="AA775" s="198" t="str">
        <f>IF(AA774&lt;&gt;"",AA774*PRINCIPAL!$C$74,"")</f>
        <v/>
      </c>
      <c r="AB775" s="198" t="str">
        <f>IF(AB774&lt;&gt;"",AB774*PRINCIPAL!$C$74,"")</f>
        <v/>
      </c>
      <c r="AC775" s="198" t="str">
        <f>IF(AC774&lt;&gt;"",AC774*PRINCIPAL!$C$74,"")</f>
        <v/>
      </c>
      <c r="AD775" s="198" t="str">
        <f>IF(AD774&lt;&gt;"",AD774*PRINCIPAL!$C$74,"")</f>
        <v/>
      </c>
      <c r="AE775" s="198" t="str">
        <f>IF(AE774&lt;&gt;"",AE774*PRINCIPAL!$C$74,"")</f>
        <v/>
      </c>
      <c r="AF775" s="198" t="str">
        <f>IF(AF774&lt;&gt;"",AF774*PRINCIPAL!$C$74,"")</f>
        <v/>
      </c>
      <c r="AG775" s="198" t="str">
        <f>IF(AG774&lt;&gt;"",AG774*PRINCIPAL!$C$74,"")</f>
        <v/>
      </c>
      <c r="AH775" s="198" t="str">
        <f>IF(AH774&lt;&gt;"",AH774*PRINCIPAL!$C$74,"")</f>
        <v/>
      </c>
      <c r="AI775" s="198" t="str">
        <f>IF(AI774&lt;&gt;"",AI774*PRINCIPAL!$C$74,"")</f>
        <v/>
      </c>
      <c r="AJ775" s="198" t="str">
        <f>IF(AJ774&lt;&gt;"",AJ774*PRINCIPAL!$C$74,"")</f>
        <v/>
      </c>
      <c r="AK775" s="198" t="str">
        <f>IF(AK774&lt;&gt;"",AK774*PRINCIPAL!$C$74,"")</f>
        <v/>
      </c>
      <c r="AL775" s="198" t="str">
        <f>IF(AL774&lt;&gt;"",AL774*PRINCIPAL!$C$74,"")</f>
        <v/>
      </c>
      <c r="AM775" s="198" t="str">
        <f>IF(AM774&lt;&gt;"",AM774*PRINCIPAL!$C$74,"")</f>
        <v/>
      </c>
      <c r="AN775" s="198" t="str">
        <f>IF(AN774&lt;&gt;"",AN774*PRINCIPAL!$C$74,"")</f>
        <v/>
      </c>
      <c r="AO775" s="268" t="str">
        <f>IF(AO774&lt;&gt;"",AO774*PRINCIPAL!$C$74,"")</f>
        <v/>
      </c>
    </row>
    <row r="776" spans="2:41" ht="12.45" customHeight="1" x14ac:dyDescent="0.3">
      <c r="B776" s="438"/>
      <c r="C776" s="447"/>
      <c r="D776" s="426" t="s">
        <v>114</v>
      </c>
      <c r="E776" s="222" t="s">
        <v>125</v>
      </c>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69"/>
    </row>
    <row r="777" spans="2:41" ht="12.45" customHeight="1" x14ac:dyDescent="0.3">
      <c r="B777" s="438"/>
      <c r="C777" s="447"/>
      <c r="D777" s="425"/>
      <c r="E777" s="220" t="s">
        <v>126</v>
      </c>
      <c r="F777" s="204" t="str">
        <f>IF(F776&lt;&gt;"",F776*PRINCIPAL!$C$14,"")</f>
        <v/>
      </c>
      <c r="G777" s="204" t="str">
        <f>IF(G776&lt;&gt;"",G776*PRINCIPAL!$C$74,"")</f>
        <v/>
      </c>
      <c r="H777" s="204" t="str">
        <f>IF(H776&lt;&gt;"",H776*PRINCIPAL!$C$74,"")</f>
        <v/>
      </c>
      <c r="I777" s="204" t="str">
        <f>IF(I776&lt;&gt;"",I776*PRINCIPAL!$C$74,"")</f>
        <v/>
      </c>
      <c r="J777" s="204" t="str">
        <f>IF(J776&lt;&gt;"",J776*PRINCIPAL!$C$74,"")</f>
        <v/>
      </c>
      <c r="K777" s="204" t="str">
        <f>IF(K776&lt;&gt;"",K776*PRINCIPAL!$C$74,"")</f>
        <v/>
      </c>
      <c r="L777" s="204" t="str">
        <f>IF(L776&lt;&gt;"",L776*PRINCIPAL!$C$74,"")</f>
        <v/>
      </c>
      <c r="M777" s="204" t="str">
        <f>IF(M776&lt;&gt;"",M776*PRINCIPAL!$C$74,"")</f>
        <v/>
      </c>
      <c r="N777" s="204" t="str">
        <f>IF(N776&lt;&gt;"",N776*PRINCIPAL!$C$74,"")</f>
        <v/>
      </c>
      <c r="O777" s="204" t="str">
        <f>IF(O776&lt;&gt;"",O776*PRINCIPAL!$C$74,"")</f>
        <v/>
      </c>
      <c r="P777" s="204" t="str">
        <f>IF(P776&lt;&gt;"",P776*PRINCIPAL!$C$74,"")</f>
        <v/>
      </c>
      <c r="Q777" s="204" t="str">
        <f>IF(Q776&lt;&gt;"",Q776*PRINCIPAL!$C$74,"")</f>
        <v/>
      </c>
      <c r="R777" s="204" t="str">
        <f>IF(R776&lt;&gt;"",R776*PRINCIPAL!$C$74,"")</f>
        <v/>
      </c>
      <c r="S777" s="204" t="str">
        <f>IF(S776&lt;&gt;"",S776*PRINCIPAL!$C$74,"")</f>
        <v/>
      </c>
      <c r="T777" s="204" t="str">
        <f>IF(T776&lt;&gt;"",T776*PRINCIPAL!$C$74,"")</f>
        <v/>
      </c>
      <c r="U777" s="204" t="str">
        <f>IF(U776&lt;&gt;"",U776*PRINCIPAL!$C$74,"")</f>
        <v/>
      </c>
      <c r="V777" s="204" t="str">
        <f>IF(V776&lt;&gt;"",V776*PRINCIPAL!$C$74,"")</f>
        <v/>
      </c>
      <c r="W777" s="204" t="str">
        <f>IF(W776&lt;&gt;"",W776*PRINCIPAL!$C$74,"")</f>
        <v/>
      </c>
      <c r="X777" s="204" t="str">
        <f>IF(X776&lt;&gt;"",X776*PRINCIPAL!$C$74,"")</f>
        <v/>
      </c>
      <c r="Y777" s="204" t="str">
        <f>IF(Y776&lt;&gt;"",Y776*PRINCIPAL!$C$74,"")</f>
        <v/>
      </c>
      <c r="Z777" s="204" t="str">
        <f>IF(Z776&lt;&gt;"",Z776*PRINCIPAL!$C$74,"")</f>
        <v/>
      </c>
      <c r="AA777" s="204" t="str">
        <f>IF(AA776&lt;&gt;"",AA776*PRINCIPAL!$C$74,"")</f>
        <v/>
      </c>
      <c r="AB777" s="204" t="str">
        <f>IF(AB776&lt;&gt;"",AB776*PRINCIPAL!$C$74,"")</f>
        <v/>
      </c>
      <c r="AC777" s="204" t="str">
        <f>IF(AC776&lt;&gt;"",AC776*PRINCIPAL!$C$74,"")</f>
        <v/>
      </c>
      <c r="AD777" s="204" t="str">
        <f>IF(AD776&lt;&gt;"",AD776*PRINCIPAL!$C$74,"")</f>
        <v/>
      </c>
      <c r="AE777" s="204" t="str">
        <f>IF(AE776&lt;&gt;"",AE776*PRINCIPAL!$C$74,"")</f>
        <v/>
      </c>
      <c r="AF777" s="204" t="str">
        <f>IF(AF776&lt;&gt;"",AF776*PRINCIPAL!$C$74,"")</f>
        <v/>
      </c>
      <c r="AG777" s="204" t="str">
        <f>IF(AG776&lt;&gt;"",AG776*PRINCIPAL!$C$74,"")</f>
        <v/>
      </c>
      <c r="AH777" s="204" t="str">
        <f>IF(AH776&lt;&gt;"",AH776*PRINCIPAL!$C$74,"")</f>
        <v/>
      </c>
      <c r="AI777" s="204" t="str">
        <f>IF(AI776&lt;&gt;"",AI776*PRINCIPAL!$C$74,"")</f>
        <v/>
      </c>
      <c r="AJ777" s="204" t="str">
        <f>IF(AJ776&lt;&gt;"",AJ776*PRINCIPAL!$C$74,"")</f>
        <v/>
      </c>
      <c r="AK777" s="204" t="str">
        <f>IF(AK776&lt;&gt;"",AK776*PRINCIPAL!$C$74,"")</f>
        <v/>
      </c>
      <c r="AL777" s="204" t="str">
        <f>IF(AL776&lt;&gt;"",AL776*PRINCIPAL!$C$74,"")</f>
        <v/>
      </c>
      <c r="AM777" s="204" t="str">
        <f>IF(AM776&lt;&gt;"",AM776*PRINCIPAL!$C$74,"")</f>
        <v/>
      </c>
      <c r="AN777" s="204" t="str">
        <f>IF(AN776&lt;&gt;"",AN776*PRINCIPAL!$C$74,"")</f>
        <v/>
      </c>
      <c r="AO777" s="270" t="str">
        <f>IF(AO776&lt;&gt;"",AO776*PRINCIPAL!$C$74,"")</f>
        <v/>
      </c>
    </row>
    <row r="778" spans="2:41" ht="12.45" customHeight="1" x14ac:dyDescent="0.3">
      <c r="B778" s="438"/>
      <c r="C778" s="447"/>
      <c r="D778" s="426" t="s">
        <v>114</v>
      </c>
      <c r="E778" s="222" t="s">
        <v>125</v>
      </c>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69"/>
    </row>
    <row r="779" spans="2:41" ht="12.45" customHeight="1" x14ac:dyDescent="0.3">
      <c r="B779" s="438"/>
      <c r="C779" s="447"/>
      <c r="D779" s="425"/>
      <c r="E779" s="220" t="s">
        <v>126</v>
      </c>
      <c r="F779" s="204" t="str">
        <f>IF(F778&lt;&gt;"",F778*PRINCIPAL!$C$14,"")</f>
        <v/>
      </c>
      <c r="G779" s="204" t="str">
        <f>IF(G778&lt;&gt;"",G778*PRINCIPAL!$C$74,"")</f>
        <v/>
      </c>
      <c r="H779" s="204" t="str">
        <f>IF(H778&lt;&gt;"",H778*PRINCIPAL!$C$74,"")</f>
        <v/>
      </c>
      <c r="I779" s="204" t="str">
        <f>IF(I778&lt;&gt;"",I778*PRINCIPAL!$C$74,"")</f>
        <v/>
      </c>
      <c r="J779" s="204" t="str">
        <f>IF(J778&lt;&gt;"",J778*PRINCIPAL!$C$74,"")</f>
        <v/>
      </c>
      <c r="K779" s="204" t="str">
        <f>IF(K778&lt;&gt;"",K778*PRINCIPAL!$C$74,"")</f>
        <v/>
      </c>
      <c r="L779" s="204" t="str">
        <f>IF(L778&lt;&gt;"",L778*PRINCIPAL!$C$74,"")</f>
        <v/>
      </c>
      <c r="M779" s="204" t="str">
        <f>IF(M778&lt;&gt;"",M778*PRINCIPAL!$C$74,"")</f>
        <v/>
      </c>
      <c r="N779" s="204" t="str">
        <f>IF(N778&lt;&gt;"",N778*PRINCIPAL!$C$74,"")</f>
        <v/>
      </c>
      <c r="O779" s="204" t="str">
        <f>IF(O778&lt;&gt;"",O778*PRINCIPAL!$C$74,"")</f>
        <v/>
      </c>
      <c r="P779" s="204" t="str">
        <f>IF(P778&lt;&gt;"",P778*PRINCIPAL!$C$74,"")</f>
        <v/>
      </c>
      <c r="Q779" s="204" t="str">
        <f>IF(Q778&lt;&gt;"",Q778*PRINCIPAL!$C$74,"")</f>
        <v/>
      </c>
      <c r="R779" s="204" t="str">
        <f>IF(R778&lt;&gt;"",R778*PRINCIPAL!$C$74,"")</f>
        <v/>
      </c>
      <c r="S779" s="204" t="str">
        <f>IF(S778&lt;&gt;"",S778*PRINCIPAL!$C$74,"")</f>
        <v/>
      </c>
      <c r="T779" s="204" t="str">
        <f>IF(T778&lt;&gt;"",T778*PRINCIPAL!$C$74,"")</f>
        <v/>
      </c>
      <c r="U779" s="204" t="str">
        <f>IF(U778&lt;&gt;"",U778*PRINCIPAL!$C$74,"")</f>
        <v/>
      </c>
      <c r="V779" s="204" t="str">
        <f>IF(V778&lt;&gt;"",V778*PRINCIPAL!$C$74,"")</f>
        <v/>
      </c>
      <c r="W779" s="204" t="str">
        <f>IF(W778&lt;&gt;"",W778*PRINCIPAL!$C$74,"")</f>
        <v/>
      </c>
      <c r="X779" s="204" t="str">
        <f>IF(X778&lt;&gt;"",X778*PRINCIPAL!$C$74,"")</f>
        <v/>
      </c>
      <c r="Y779" s="204" t="str">
        <f>IF(Y778&lt;&gt;"",Y778*PRINCIPAL!$C$74,"")</f>
        <v/>
      </c>
      <c r="Z779" s="204" t="str">
        <f>IF(Z778&lt;&gt;"",Z778*PRINCIPAL!$C$74,"")</f>
        <v/>
      </c>
      <c r="AA779" s="204" t="str">
        <f>IF(AA778&lt;&gt;"",AA778*PRINCIPAL!$C$74,"")</f>
        <v/>
      </c>
      <c r="AB779" s="204" t="str">
        <f>IF(AB778&lt;&gt;"",AB778*PRINCIPAL!$C$74,"")</f>
        <v/>
      </c>
      <c r="AC779" s="204" t="str">
        <f>IF(AC778&lt;&gt;"",AC778*PRINCIPAL!$C$74,"")</f>
        <v/>
      </c>
      <c r="AD779" s="204" t="str">
        <f>IF(AD778&lt;&gt;"",AD778*PRINCIPAL!$C$74,"")</f>
        <v/>
      </c>
      <c r="AE779" s="204" t="str">
        <f>IF(AE778&lt;&gt;"",AE778*PRINCIPAL!$C$74,"")</f>
        <v/>
      </c>
      <c r="AF779" s="204" t="str">
        <f>IF(AF778&lt;&gt;"",AF778*PRINCIPAL!$C$74,"")</f>
        <v/>
      </c>
      <c r="AG779" s="204" t="str">
        <f>IF(AG778&lt;&gt;"",AG778*PRINCIPAL!$C$74,"")</f>
        <v/>
      </c>
      <c r="AH779" s="204" t="str">
        <f>IF(AH778&lt;&gt;"",AH778*PRINCIPAL!$C$74,"")</f>
        <v/>
      </c>
      <c r="AI779" s="204" t="str">
        <f>IF(AI778&lt;&gt;"",AI778*PRINCIPAL!$C$74,"")</f>
        <v/>
      </c>
      <c r="AJ779" s="204" t="str">
        <f>IF(AJ778&lt;&gt;"",AJ778*PRINCIPAL!$C$74,"")</f>
        <v/>
      </c>
      <c r="AK779" s="204" t="str">
        <f>IF(AK778&lt;&gt;"",AK778*PRINCIPAL!$C$74,"")</f>
        <v/>
      </c>
      <c r="AL779" s="204" t="str">
        <f>IF(AL778&lt;&gt;"",AL778*PRINCIPAL!$C$74,"")</f>
        <v/>
      </c>
      <c r="AM779" s="204" t="str">
        <f>IF(AM778&lt;&gt;"",AM778*PRINCIPAL!$C$74,"")</f>
        <v/>
      </c>
      <c r="AN779" s="204" t="str">
        <f>IF(AN778&lt;&gt;"",AN778*PRINCIPAL!$C$74,"")</f>
        <v/>
      </c>
      <c r="AO779" s="270" t="str">
        <f>IF(AO778&lt;&gt;"",AO778*PRINCIPAL!$C$74,"")</f>
        <v/>
      </c>
    </row>
    <row r="780" spans="2:41" ht="12.45" customHeight="1" x14ac:dyDescent="0.3">
      <c r="B780" s="438"/>
      <c r="C780" s="447"/>
      <c r="D780" s="426" t="s">
        <v>114</v>
      </c>
      <c r="E780" s="222" t="s">
        <v>125</v>
      </c>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69"/>
    </row>
    <row r="781" spans="2:41" ht="12.45" customHeight="1" x14ac:dyDescent="0.3">
      <c r="B781" s="438"/>
      <c r="C781" s="447"/>
      <c r="D781" s="425"/>
      <c r="E781" s="220" t="s">
        <v>126</v>
      </c>
      <c r="F781" s="204" t="str">
        <f>IF(F780&lt;&gt;"",F780*PRINCIPAL!$C$14,"")</f>
        <v/>
      </c>
      <c r="G781" s="204" t="str">
        <f>IF(G780&lt;&gt;"",G780*PRINCIPAL!$C$74,"")</f>
        <v/>
      </c>
      <c r="H781" s="204" t="str">
        <f>IF(H780&lt;&gt;"",H780*PRINCIPAL!$C$74,"")</f>
        <v/>
      </c>
      <c r="I781" s="204" t="str">
        <f>IF(I780&lt;&gt;"",I780*PRINCIPAL!$C$74,"")</f>
        <v/>
      </c>
      <c r="J781" s="204" t="str">
        <f>IF(J780&lt;&gt;"",J780*PRINCIPAL!$C$74,"")</f>
        <v/>
      </c>
      <c r="K781" s="204" t="str">
        <f>IF(K780&lt;&gt;"",K780*PRINCIPAL!$C$74,"")</f>
        <v/>
      </c>
      <c r="L781" s="204" t="str">
        <f>IF(L780&lt;&gt;"",L780*PRINCIPAL!$C$74,"")</f>
        <v/>
      </c>
      <c r="M781" s="204" t="str">
        <f>IF(M780&lt;&gt;"",M780*PRINCIPAL!$C$74,"")</f>
        <v/>
      </c>
      <c r="N781" s="204" t="str">
        <f>IF(N780&lt;&gt;"",N780*PRINCIPAL!$C$74,"")</f>
        <v/>
      </c>
      <c r="O781" s="204" t="str">
        <f>IF(O780&lt;&gt;"",O780*PRINCIPAL!$C$74,"")</f>
        <v/>
      </c>
      <c r="P781" s="204" t="str">
        <f>IF(P780&lt;&gt;"",P780*PRINCIPAL!$C$74,"")</f>
        <v/>
      </c>
      <c r="Q781" s="204" t="str">
        <f>IF(Q780&lt;&gt;"",Q780*PRINCIPAL!$C$74,"")</f>
        <v/>
      </c>
      <c r="R781" s="204" t="str">
        <f>IF(R780&lt;&gt;"",R780*PRINCIPAL!$C$74,"")</f>
        <v/>
      </c>
      <c r="S781" s="204" t="str">
        <f>IF(S780&lt;&gt;"",S780*PRINCIPAL!$C$74,"")</f>
        <v/>
      </c>
      <c r="T781" s="204" t="str">
        <f>IF(T780&lt;&gt;"",T780*PRINCIPAL!$C$74,"")</f>
        <v/>
      </c>
      <c r="U781" s="204" t="str">
        <f>IF(U780&lt;&gt;"",U780*PRINCIPAL!$C$74,"")</f>
        <v/>
      </c>
      <c r="V781" s="204" t="str">
        <f>IF(V780&lt;&gt;"",V780*PRINCIPAL!$C$74,"")</f>
        <v/>
      </c>
      <c r="W781" s="204" t="str">
        <f>IF(W780&lt;&gt;"",W780*PRINCIPAL!$C$74,"")</f>
        <v/>
      </c>
      <c r="X781" s="204" t="str">
        <f>IF(X780&lt;&gt;"",X780*PRINCIPAL!$C$74,"")</f>
        <v/>
      </c>
      <c r="Y781" s="204" t="str">
        <f>IF(Y780&lt;&gt;"",Y780*PRINCIPAL!$C$74,"")</f>
        <v/>
      </c>
      <c r="Z781" s="204" t="str">
        <f>IF(Z780&lt;&gt;"",Z780*PRINCIPAL!$C$74,"")</f>
        <v/>
      </c>
      <c r="AA781" s="204" t="str">
        <f>IF(AA780&lt;&gt;"",AA780*PRINCIPAL!$C$74,"")</f>
        <v/>
      </c>
      <c r="AB781" s="204" t="str">
        <f>IF(AB780&lt;&gt;"",AB780*PRINCIPAL!$C$74,"")</f>
        <v/>
      </c>
      <c r="AC781" s="204" t="str">
        <f>IF(AC780&lt;&gt;"",AC780*PRINCIPAL!$C$74,"")</f>
        <v/>
      </c>
      <c r="AD781" s="204" t="str">
        <f>IF(AD780&lt;&gt;"",AD780*PRINCIPAL!$C$74,"")</f>
        <v/>
      </c>
      <c r="AE781" s="204" t="str">
        <f>IF(AE780&lt;&gt;"",AE780*PRINCIPAL!$C$74,"")</f>
        <v/>
      </c>
      <c r="AF781" s="204" t="str">
        <f>IF(AF780&lt;&gt;"",AF780*PRINCIPAL!$C$74,"")</f>
        <v/>
      </c>
      <c r="AG781" s="204" t="str">
        <f>IF(AG780&lt;&gt;"",AG780*PRINCIPAL!$C$74,"")</f>
        <v/>
      </c>
      <c r="AH781" s="204" t="str">
        <f>IF(AH780&lt;&gt;"",AH780*PRINCIPAL!$C$74,"")</f>
        <v/>
      </c>
      <c r="AI781" s="204" t="str">
        <f>IF(AI780&lt;&gt;"",AI780*PRINCIPAL!$C$74,"")</f>
        <v/>
      </c>
      <c r="AJ781" s="204" t="str">
        <f>IF(AJ780&lt;&gt;"",AJ780*PRINCIPAL!$C$74,"")</f>
        <v/>
      </c>
      <c r="AK781" s="204" t="str">
        <f>IF(AK780&lt;&gt;"",AK780*PRINCIPAL!$C$74,"")</f>
        <v/>
      </c>
      <c r="AL781" s="204" t="str">
        <f>IF(AL780&lt;&gt;"",AL780*PRINCIPAL!$C$74,"")</f>
        <v/>
      </c>
      <c r="AM781" s="204" t="str">
        <f>IF(AM780&lt;&gt;"",AM780*PRINCIPAL!$C$74,"")</f>
        <v/>
      </c>
      <c r="AN781" s="204" t="str">
        <f>IF(AN780&lt;&gt;"",AN780*PRINCIPAL!$C$74,"")</f>
        <v/>
      </c>
      <c r="AO781" s="270" t="str">
        <f>IF(AO780&lt;&gt;"",AO780*PRINCIPAL!$C$74,"")</f>
        <v/>
      </c>
    </row>
    <row r="782" spans="2:41" ht="12.45" customHeight="1" x14ac:dyDescent="0.3">
      <c r="B782" s="438"/>
      <c r="C782" s="447"/>
      <c r="D782" s="426" t="s">
        <v>114</v>
      </c>
      <c r="E782" s="222" t="s">
        <v>125</v>
      </c>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69"/>
    </row>
    <row r="783" spans="2:41" ht="12.45" customHeight="1" thickBot="1" x14ac:dyDescent="0.35">
      <c r="B783" s="438"/>
      <c r="C783" s="447"/>
      <c r="D783" s="424"/>
      <c r="E783" s="220" t="s">
        <v>126</v>
      </c>
      <c r="F783" s="198" t="str">
        <f>IF(F782&lt;&gt;"",F782*PRINCIPAL!$C$14,"")</f>
        <v/>
      </c>
      <c r="G783" s="198" t="str">
        <f>IF(G782&lt;&gt;"",G782*PRINCIPAL!$C$74,"")</f>
        <v/>
      </c>
      <c r="H783" s="198" t="str">
        <f>IF(H782&lt;&gt;"",H782*PRINCIPAL!$C$74,"")</f>
        <v/>
      </c>
      <c r="I783" s="198" t="str">
        <f>IF(I782&lt;&gt;"",I782*PRINCIPAL!$C$74,"")</f>
        <v/>
      </c>
      <c r="J783" s="198" t="str">
        <f>IF(J782&lt;&gt;"",J782*PRINCIPAL!$C$74,"")</f>
        <v/>
      </c>
      <c r="K783" s="198" t="str">
        <f>IF(K782&lt;&gt;"",K782*PRINCIPAL!$C$74,"")</f>
        <v/>
      </c>
      <c r="L783" s="198" t="str">
        <f>IF(L782&lt;&gt;"",L782*PRINCIPAL!$C$74,"")</f>
        <v/>
      </c>
      <c r="M783" s="198" t="str">
        <f>IF(M782&lt;&gt;"",M782*PRINCIPAL!$C$74,"")</f>
        <v/>
      </c>
      <c r="N783" s="198" t="str">
        <f>IF(N782&lt;&gt;"",N782*PRINCIPAL!$C$74,"")</f>
        <v/>
      </c>
      <c r="O783" s="198" t="str">
        <f>IF(O782&lt;&gt;"",O782*PRINCIPAL!$C$74,"")</f>
        <v/>
      </c>
      <c r="P783" s="198" t="str">
        <f>IF(P782&lt;&gt;"",P782*PRINCIPAL!$C$74,"")</f>
        <v/>
      </c>
      <c r="Q783" s="198" t="str">
        <f>IF(Q782&lt;&gt;"",Q782*PRINCIPAL!$C$74,"")</f>
        <v/>
      </c>
      <c r="R783" s="198" t="str">
        <f>IF(R782&lt;&gt;"",R782*PRINCIPAL!$C$74,"")</f>
        <v/>
      </c>
      <c r="S783" s="198" t="str">
        <f>IF(S782&lt;&gt;"",S782*PRINCIPAL!$C$74,"")</f>
        <v/>
      </c>
      <c r="T783" s="198" t="str">
        <f>IF(T782&lt;&gt;"",T782*PRINCIPAL!$C$74,"")</f>
        <v/>
      </c>
      <c r="U783" s="198" t="str">
        <f>IF(U782&lt;&gt;"",U782*PRINCIPAL!$C$74,"")</f>
        <v/>
      </c>
      <c r="V783" s="198" t="str">
        <f>IF(V782&lt;&gt;"",V782*PRINCIPAL!$C$74,"")</f>
        <v/>
      </c>
      <c r="W783" s="198" t="str">
        <f>IF(W782&lt;&gt;"",W782*PRINCIPAL!$C$74,"")</f>
        <v/>
      </c>
      <c r="X783" s="198" t="str">
        <f>IF(X782&lt;&gt;"",X782*PRINCIPAL!$C$74,"")</f>
        <v/>
      </c>
      <c r="Y783" s="198" t="str">
        <f>IF(Y782&lt;&gt;"",Y782*PRINCIPAL!$C$74,"")</f>
        <v/>
      </c>
      <c r="Z783" s="198" t="str">
        <f>IF(Z782&lt;&gt;"",Z782*PRINCIPAL!$C$74,"")</f>
        <v/>
      </c>
      <c r="AA783" s="198" t="str">
        <f>IF(AA782&lt;&gt;"",AA782*PRINCIPAL!$C$74,"")</f>
        <v/>
      </c>
      <c r="AB783" s="198" t="str">
        <f>IF(AB782&lt;&gt;"",AB782*PRINCIPAL!$C$74,"")</f>
        <v/>
      </c>
      <c r="AC783" s="198" t="str">
        <f>IF(AC782&lt;&gt;"",AC782*PRINCIPAL!$C$74,"")</f>
        <v/>
      </c>
      <c r="AD783" s="198" t="str">
        <f>IF(AD782&lt;&gt;"",AD782*PRINCIPAL!$C$74,"")</f>
        <v/>
      </c>
      <c r="AE783" s="198" t="str">
        <f>IF(AE782&lt;&gt;"",AE782*PRINCIPAL!$C$74,"")</f>
        <v/>
      </c>
      <c r="AF783" s="198" t="str">
        <f>IF(AF782&lt;&gt;"",AF782*PRINCIPAL!$C$74,"")</f>
        <v/>
      </c>
      <c r="AG783" s="198" t="str">
        <f>IF(AG782&lt;&gt;"",AG782*PRINCIPAL!$C$74,"")</f>
        <v/>
      </c>
      <c r="AH783" s="198" t="str">
        <f>IF(AH782&lt;&gt;"",AH782*PRINCIPAL!$C$74,"")</f>
        <v/>
      </c>
      <c r="AI783" s="198" t="str">
        <f>IF(AI782&lt;&gt;"",AI782*PRINCIPAL!$C$74,"")</f>
        <v/>
      </c>
      <c r="AJ783" s="198" t="str">
        <f>IF(AJ782&lt;&gt;"",AJ782*PRINCIPAL!$C$74,"")</f>
        <v/>
      </c>
      <c r="AK783" s="198" t="str">
        <f>IF(AK782&lt;&gt;"",AK782*PRINCIPAL!$C$74,"")</f>
        <v/>
      </c>
      <c r="AL783" s="198" t="str">
        <f>IF(AL782&lt;&gt;"",AL782*PRINCIPAL!$C$74,"")</f>
        <v/>
      </c>
      <c r="AM783" s="198" t="str">
        <f>IF(AM782&lt;&gt;"",AM782*PRINCIPAL!$C$74,"")</f>
        <v/>
      </c>
      <c r="AN783" s="198" t="str">
        <f>IF(AN782&lt;&gt;"",AN782*PRINCIPAL!$C$74,"")</f>
        <v/>
      </c>
      <c r="AO783" s="268" t="str">
        <f>IF(AO782&lt;&gt;"",AO782*PRINCIPAL!$C$74,"")</f>
        <v/>
      </c>
    </row>
    <row r="784" spans="2:41" ht="12.45" customHeight="1" thickBot="1" x14ac:dyDescent="0.35">
      <c r="B784" s="455" t="s">
        <v>152</v>
      </c>
      <c r="C784" s="479" t="s">
        <v>108</v>
      </c>
      <c r="D784" s="459"/>
      <c r="E784" s="317" t="s">
        <v>126</v>
      </c>
      <c r="F784" s="330" t="s">
        <v>38</v>
      </c>
      <c r="G784" s="331" t="str">
        <f>IF('Sumário de Resultados'!C72&lt;&gt;"",$G$3*'Sumário de Resultados'!C72,"")</f>
        <v/>
      </c>
      <c r="H784" s="331" t="str">
        <f>IF('Sumário de Resultados'!D72&lt;&gt;"",$G$3*'Sumário de Resultados'!D72,"")</f>
        <v/>
      </c>
      <c r="I784" s="331" t="str">
        <f>IF('Sumário de Resultados'!E72&lt;&gt;"",$G$3*'Sumário de Resultados'!E72,"")</f>
        <v/>
      </c>
      <c r="J784" s="331" t="str">
        <f>IF('Sumário de Resultados'!F72&lt;&gt;"",$G$3*'Sumário de Resultados'!F72,"")</f>
        <v/>
      </c>
      <c r="K784" s="331" t="str">
        <f>IF('Sumário de Resultados'!G72&lt;&gt;"",$G$3*'Sumário de Resultados'!G72,"")</f>
        <v/>
      </c>
      <c r="L784" s="331" t="str">
        <f>IF('Sumário de Resultados'!H72&lt;&gt;"",$G$3*'Sumário de Resultados'!H72,"")</f>
        <v/>
      </c>
      <c r="M784" s="331" t="str">
        <f>IF('Sumário de Resultados'!I72&lt;&gt;"",$G$3*'Sumário de Resultados'!I72,"")</f>
        <v/>
      </c>
      <c r="N784" s="331" t="str">
        <f>IF('Sumário de Resultados'!J72&lt;&gt;"",$G$3*'Sumário de Resultados'!J72,"")</f>
        <v/>
      </c>
      <c r="O784" s="331" t="str">
        <f>IF('Sumário de Resultados'!K72&lt;&gt;"",$G$3*'Sumário de Resultados'!K72,"")</f>
        <v/>
      </c>
      <c r="P784" s="331" t="str">
        <f>IF('Sumário de Resultados'!L72&lt;&gt;"",$G$3*'Sumário de Resultados'!L72,"")</f>
        <v/>
      </c>
      <c r="Q784" s="331" t="str">
        <f>IF('Sumário de Resultados'!M72&lt;&gt;"",$G$3*'Sumário de Resultados'!M72,"")</f>
        <v/>
      </c>
      <c r="R784" s="331" t="str">
        <f>IF('Sumário de Resultados'!N72&lt;&gt;"",$G$3*'Sumário de Resultados'!N72,"")</f>
        <v/>
      </c>
      <c r="S784" s="331" t="str">
        <f>IF('Sumário de Resultados'!O72&lt;&gt;"",$G$3*'Sumário de Resultados'!O72,"")</f>
        <v/>
      </c>
      <c r="T784" s="331" t="str">
        <f>IF('Sumário de Resultados'!P72&lt;&gt;"",$G$3*'Sumário de Resultados'!P72,"")</f>
        <v/>
      </c>
      <c r="U784" s="331" t="str">
        <f>IF('Sumário de Resultados'!Q72&lt;&gt;"",$G$3*'Sumário de Resultados'!Q72,"")</f>
        <v/>
      </c>
      <c r="V784" s="331" t="str">
        <f>IF('Sumário de Resultados'!R72&lt;&gt;"",$G$3*'Sumário de Resultados'!R72,"")</f>
        <v/>
      </c>
      <c r="W784" s="331" t="str">
        <f>IF('Sumário de Resultados'!S72&lt;&gt;"",$G$3*'Sumário de Resultados'!S72,"")</f>
        <v/>
      </c>
      <c r="X784" s="331" t="str">
        <f>IF('Sumário de Resultados'!T72&lt;&gt;"",$G$3*'Sumário de Resultados'!T72,"")</f>
        <v/>
      </c>
      <c r="Y784" s="331" t="str">
        <f>IF('Sumário de Resultados'!U72&lt;&gt;"",$G$3*'Sumário de Resultados'!U72,"")</f>
        <v/>
      </c>
      <c r="Z784" s="331" t="str">
        <f>IF('Sumário de Resultados'!V72&lt;&gt;"",$G$3*'Sumário de Resultados'!V72,"")</f>
        <v/>
      </c>
      <c r="AA784" s="331" t="str">
        <f>IF('Sumário de Resultados'!W72&lt;&gt;"",$G$3*'Sumário de Resultados'!W72,"")</f>
        <v/>
      </c>
      <c r="AB784" s="331" t="str">
        <f>IF('Sumário de Resultados'!X72&lt;&gt;"",$G$3*'Sumário de Resultados'!X72,"")</f>
        <v/>
      </c>
      <c r="AC784" s="331" t="str">
        <f>IF('Sumário de Resultados'!Y72&lt;&gt;"",$G$3*'Sumário de Resultados'!Y72,"")</f>
        <v/>
      </c>
      <c r="AD784" s="331" t="str">
        <f>IF('Sumário de Resultados'!Z72&lt;&gt;"",$G$3*'Sumário de Resultados'!Z72,"")</f>
        <v/>
      </c>
      <c r="AE784" s="331" t="str">
        <f>IF('Sumário de Resultados'!AA72&lt;&gt;"",$G$3*'Sumário de Resultados'!AA72,"")</f>
        <v/>
      </c>
      <c r="AF784" s="331" t="str">
        <f>IF('Sumário de Resultados'!AB72&lt;&gt;"",$G$3*'Sumário de Resultados'!AB72,"")</f>
        <v/>
      </c>
      <c r="AG784" s="331" t="str">
        <f>IF('Sumário de Resultados'!AC72&lt;&gt;"",$G$3*'Sumário de Resultados'!AC72,"")</f>
        <v/>
      </c>
      <c r="AH784" s="331" t="str">
        <f>IF('Sumário de Resultados'!AD72&lt;&gt;"",$G$3*'Sumário de Resultados'!AD72,"")</f>
        <v/>
      </c>
      <c r="AI784" s="331" t="str">
        <f>IF('Sumário de Resultados'!AE72&lt;&gt;"",$G$3*'Sumário de Resultados'!AE72,"")</f>
        <v/>
      </c>
      <c r="AJ784" s="331" t="str">
        <f>IF('Sumário de Resultados'!AF72&lt;&gt;"",$G$3*'Sumário de Resultados'!AF72,"")</f>
        <v/>
      </c>
      <c r="AK784" s="331" t="str">
        <f>IF('Sumário de Resultados'!AG72&lt;&gt;"",$G$3*'Sumário de Resultados'!AG72,"")</f>
        <v/>
      </c>
      <c r="AL784" s="331" t="str">
        <f>IF('Sumário de Resultados'!AH72&lt;&gt;"",$G$3*'Sumário de Resultados'!AH72,"")</f>
        <v/>
      </c>
      <c r="AM784" s="331" t="str">
        <f>IF('Sumário de Resultados'!AI72&lt;&gt;"",$G$3*'Sumário de Resultados'!AI72,"")</f>
        <v/>
      </c>
      <c r="AN784" s="331" t="str">
        <f>IF('Sumário de Resultados'!AJ72&lt;&gt;"",$G$3*'Sumário de Resultados'!AJ72,"")</f>
        <v/>
      </c>
      <c r="AO784" s="319" t="str">
        <f>IF('Sumário de Resultados'!AK72&lt;&gt;"",$G$3*'Sumário de Resultados'!AK72,"")</f>
        <v/>
      </c>
    </row>
    <row r="785" spans="2:41" ht="12.45" customHeight="1" x14ac:dyDescent="0.3">
      <c r="B785" s="456"/>
      <c r="C785" s="430" t="s">
        <v>117</v>
      </c>
      <c r="D785" s="424" t="s">
        <v>111</v>
      </c>
      <c r="E785" s="312" t="s">
        <v>46</v>
      </c>
      <c r="F785" s="197" t="s">
        <v>38</v>
      </c>
      <c r="G785" s="247"/>
      <c r="H785" s="233"/>
      <c r="I785" s="247"/>
      <c r="J785" s="248"/>
      <c r="K785" s="256"/>
      <c r="L785" s="247"/>
      <c r="M785" s="247"/>
      <c r="N785" s="247"/>
      <c r="O785" s="249"/>
      <c r="P785" s="249"/>
      <c r="Q785" s="249"/>
      <c r="R785" s="249"/>
      <c r="S785" s="249"/>
      <c r="T785" s="249"/>
      <c r="U785" s="249"/>
      <c r="V785" s="249"/>
      <c r="W785" s="249"/>
      <c r="X785" s="249"/>
      <c r="Y785" s="249"/>
      <c r="Z785" s="249"/>
      <c r="AA785" s="249"/>
      <c r="AB785" s="249"/>
      <c r="AC785" s="249"/>
      <c r="AD785" s="254"/>
      <c r="AE785" s="249"/>
      <c r="AF785" s="249"/>
      <c r="AG785" s="249"/>
      <c r="AH785" s="249"/>
      <c r="AI785" s="249"/>
      <c r="AJ785" s="249"/>
      <c r="AK785" s="249"/>
      <c r="AL785" s="249"/>
      <c r="AM785" s="254"/>
      <c r="AN785" s="254"/>
      <c r="AO785" s="255"/>
    </row>
    <row r="786" spans="2:41" ht="12.45" customHeight="1" x14ac:dyDescent="0.3">
      <c r="B786" s="456"/>
      <c r="C786" s="430"/>
      <c r="D786" s="424"/>
      <c r="E786" s="224" t="s">
        <v>109</v>
      </c>
      <c r="F786" s="203" t="s">
        <v>38</v>
      </c>
      <c r="G786" s="231"/>
      <c r="H786" s="229"/>
      <c r="I786" s="203"/>
      <c r="J786" s="233"/>
      <c r="K786" s="202"/>
      <c r="L786" s="203"/>
      <c r="M786" s="203"/>
      <c r="N786" s="203"/>
      <c r="O786" s="236"/>
      <c r="P786" s="236"/>
      <c r="Q786" s="236"/>
      <c r="R786" s="236"/>
      <c r="S786" s="236"/>
      <c r="T786" s="236"/>
      <c r="U786" s="236"/>
      <c r="V786" s="236"/>
      <c r="W786" s="236"/>
      <c r="X786" s="236"/>
      <c r="Y786" s="236"/>
      <c r="Z786" s="236"/>
      <c r="AA786" s="236"/>
      <c r="AB786" s="236"/>
      <c r="AC786" s="236"/>
      <c r="AD786" s="240"/>
      <c r="AE786" s="236"/>
      <c r="AF786" s="236"/>
      <c r="AG786" s="236"/>
      <c r="AH786" s="236"/>
      <c r="AI786" s="236"/>
      <c r="AJ786" s="236"/>
      <c r="AK786" s="236"/>
      <c r="AL786" s="236"/>
      <c r="AM786" s="240"/>
      <c r="AN786" s="240"/>
      <c r="AO786" s="242"/>
    </row>
    <row r="787" spans="2:41" ht="12.45" customHeight="1" x14ac:dyDescent="0.3">
      <c r="B787" s="456"/>
      <c r="C787" s="430"/>
      <c r="D787" s="424"/>
      <c r="E787" s="224" t="s">
        <v>127</v>
      </c>
      <c r="F787" s="203" t="s">
        <v>38</v>
      </c>
      <c r="G787" s="203"/>
      <c r="H787" s="218"/>
      <c r="I787" s="203"/>
      <c r="J787" s="218"/>
      <c r="K787" s="202"/>
      <c r="L787" s="203"/>
      <c r="M787" s="203"/>
      <c r="N787" s="203"/>
      <c r="O787" s="236"/>
      <c r="P787" s="236"/>
      <c r="Q787" s="236"/>
      <c r="R787" s="236"/>
      <c r="S787" s="236"/>
      <c r="T787" s="236"/>
      <c r="U787" s="236"/>
      <c r="V787" s="236"/>
      <c r="W787" s="236"/>
      <c r="X787" s="236"/>
      <c r="Y787" s="236"/>
      <c r="Z787" s="236"/>
      <c r="AA787" s="236"/>
      <c r="AB787" s="236"/>
      <c r="AC787" s="251"/>
      <c r="AD787" s="240"/>
      <c r="AE787" s="236"/>
      <c r="AF787" s="236"/>
      <c r="AG787" s="236"/>
      <c r="AH787" s="236"/>
      <c r="AI787" s="236"/>
      <c r="AJ787" s="236"/>
      <c r="AK787" s="236"/>
      <c r="AL787" s="236"/>
      <c r="AM787" s="240"/>
      <c r="AN787" s="240"/>
      <c r="AO787" s="242"/>
    </row>
    <row r="788" spans="2:41" ht="12.45" customHeight="1" x14ac:dyDescent="0.3">
      <c r="B788" s="456"/>
      <c r="C788" s="430"/>
      <c r="D788" s="425"/>
      <c r="E788" s="220" t="s">
        <v>126</v>
      </c>
      <c r="F788" s="320" t="s">
        <v>38</v>
      </c>
      <c r="G788" s="200" t="str">
        <f>IF(AND(G785&lt;&gt;"",G786&lt;&gt;"",G787&lt;&gt;""),G785*G786*G787,"")</f>
        <v/>
      </c>
      <c r="H788" s="198" t="str">
        <f>IF(AND(H785&lt;&gt;"",H786&lt;&gt;"",H787&lt;&gt;""),H785*H786*H787,"")</f>
        <v/>
      </c>
      <c r="I788" s="200" t="str">
        <f t="shared" ref="I788:AJ788" si="210">IF(AND(I785&lt;&gt;"",I786&lt;&gt;"",I787&lt;&gt;""),I785*I786*I787,"")</f>
        <v/>
      </c>
      <c r="J788" s="200" t="str">
        <f t="shared" si="210"/>
        <v/>
      </c>
      <c r="K788" s="200" t="str">
        <f t="shared" si="210"/>
        <v/>
      </c>
      <c r="L788" s="204" t="str">
        <f t="shared" si="210"/>
        <v/>
      </c>
      <c r="M788" s="204" t="str">
        <f t="shared" si="210"/>
        <v/>
      </c>
      <c r="N788" s="204" t="str">
        <f t="shared" si="210"/>
        <v/>
      </c>
      <c r="O788" s="204" t="str">
        <f t="shared" si="210"/>
        <v/>
      </c>
      <c r="P788" s="204" t="str">
        <f t="shared" si="210"/>
        <v/>
      </c>
      <c r="Q788" s="204" t="str">
        <f t="shared" si="210"/>
        <v/>
      </c>
      <c r="R788" s="204" t="str">
        <f t="shared" si="210"/>
        <v/>
      </c>
      <c r="S788" s="204" t="str">
        <f t="shared" si="210"/>
        <v/>
      </c>
      <c r="T788" s="204" t="str">
        <f t="shared" si="210"/>
        <v/>
      </c>
      <c r="U788" s="204" t="str">
        <f t="shared" si="210"/>
        <v/>
      </c>
      <c r="V788" s="204" t="str">
        <f t="shared" si="210"/>
        <v/>
      </c>
      <c r="W788" s="204" t="str">
        <f t="shared" si="210"/>
        <v/>
      </c>
      <c r="X788" s="204" t="str">
        <f t="shared" si="210"/>
        <v/>
      </c>
      <c r="Y788" s="204" t="str">
        <f t="shared" si="210"/>
        <v/>
      </c>
      <c r="Z788" s="204" t="str">
        <f t="shared" si="210"/>
        <v/>
      </c>
      <c r="AA788" s="204" t="str">
        <f t="shared" si="210"/>
        <v/>
      </c>
      <c r="AB788" s="204" t="str">
        <f t="shared" si="210"/>
        <v/>
      </c>
      <c r="AC788" s="204" t="str">
        <f t="shared" si="210"/>
        <v/>
      </c>
      <c r="AD788" s="200" t="str">
        <f t="shared" si="210"/>
        <v/>
      </c>
      <c r="AE788" s="200" t="str">
        <f t="shared" si="210"/>
        <v/>
      </c>
      <c r="AF788" s="200" t="str">
        <f t="shared" si="210"/>
        <v/>
      </c>
      <c r="AG788" s="200" t="str">
        <f t="shared" si="210"/>
        <v/>
      </c>
      <c r="AH788" s="204" t="str">
        <f t="shared" si="210"/>
        <v/>
      </c>
      <c r="AI788" s="204" t="str">
        <f t="shared" si="210"/>
        <v/>
      </c>
      <c r="AJ788" s="204" t="str">
        <f t="shared" si="210"/>
        <v/>
      </c>
      <c r="AK788" s="204" t="str">
        <f>IF(AND(AK785&lt;&gt;"",AK786&lt;&gt;"",AK787&lt;&gt;""),AK785*AK786*AK787,"")</f>
        <v/>
      </c>
      <c r="AL788" s="204" t="str">
        <f t="shared" ref="AL788:AO788" si="211">IF(AND(AL785&lt;&gt;"",AL786&lt;&gt;"",AL787&lt;&gt;""),AL785*AL786*AL787,"")</f>
        <v/>
      </c>
      <c r="AM788" s="204" t="str">
        <f t="shared" si="211"/>
        <v/>
      </c>
      <c r="AN788" s="204" t="str">
        <f t="shared" si="211"/>
        <v/>
      </c>
      <c r="AO788" s="210" t="str">
        <f t="shared" si="211"/>
        <v/>
      </c>
    </row>
    <row r="789" spans="2:41" ht="12.45" customHeight="1" x14ac:dyDescent="0.3">
      <c r="B789" s="456"/>
      <c r="C789" s="430"/>
      <c r="D789" s="426" t="s">
        <v>111</v>
      </c>
      <c r="E789" s="243" t="s">
        <v>46</v>
      </c>
      <c r="F789" s="203" t="s">
        <v>38</v>
      </c>
      <c r="G789" s="203"/>
      <c r="H789" s="203"/>
      <c r="I789" s="202"/>
      <c r="J789" s="244"/>
      <c r="K789" s="244"/>
      <c r="L789" s="203"/>
      <c r="M789" s="203"/>
      <c r="N789" s="250"/>
      <c r="O789" s="251"/>
      <c r="P789" s="251"/>
      <c r="Q789" s="251"/>
      <c r="R789" s="251"/>
      <c r="S789" s="251"/>
      <c r="T789" s="251"/>
      <c r="U789" s="251"/>
      <c r="V789" s="251"/>
      <c r="W789" s="251"/>
      <c r="X789" s="236"/>
      <c r="Y789" s="240"/>
      <c r="Z789" s="236"/>
      <c r="AA789" s="236"/>
      <c r="AB789" s="240"/>
      <c r="AC789" s="236"/>
      <c r="AD789" s="237"/>
      <c r="AE789" s="238"/>
      <c r="AF789" s="236"/>
      <c r="AG789" s="236"/>
      <c r="AH789" s="249"/>
      <c r="AI789" s="249"/>
      <c r="AJ789" s="236"/>
      <c r="AK789" s="236"/>
      <c r="AL789" s="236"/>
      <c r="AM789" s="236"/>
      <c r="AN789" s="254"/>
      <c r="AO789" s="255"/>
    </row>
    <row r="790" spans="2:41" ht="12.45" customHeight="1" x14ac:dyDescent="0.3">
      <c r="B790" s="456"/>
      <c r="C790" s="430"/>
      <c r="D790" s="424"/>
      <c r="E790" s="245" t="s">
        <v>109</v>
      </c>
      <c r="F790" s="203" t="s">
        <v>38</v>
      </c>
      <c r="G790" s="246"/>
      <c r="H790" s="203"/>
      <c r="I790" s="231"/>
      <c r="J790" s="203"/>
      <c r="K790" s="218"/>
      <c r="L790" s="247"/>
      <c r="M790" s="247"/>
      <c r="N790" s="203"/>
      <c r="O790" s="236"/>
      <c r="P790" s="236"/>
      <c r="Q790" s="236"/>
      <c r="R790" s="236"/>
      <c r="S790" s="236"/>
      <c r="T790" s="236"/>
      <c r="U790" s="236"/>
      <c r="V790" s="236"/>
      <c r="W790" s="236"/>
      <c r="X790" s="236"/>
      <c r="Y790" s="240"/>
      <c r="Z790" s="236"/>
      <c r="AA790" s="236"/>
      <c r="AB790" s="240"/>
      <c r="AC790" s="249"/>
      <c r="AD790" s="252"/>
      <c r="AE790" s="253"/>
      <c r="AF790" s="236"/>
      <c r="AG790" s="249"/>
      <c r="AH790" s="249"/>
      <c r="AI790" s="249"/>
      <c r="AJ790" s="249"/>
      <c r="AK790" s="249"/>
      <c r="AL790" s="249"/>
      <c r="AM790" s="236"/>
      <c r="AN790" s="240"/>
      <c r="AO790" s="242"/>
    </row>
    <row r="791" spans="2:41" ht="12.45" customHeight="1" x14ac:dyDescent="0.3">
      <c r="B791" s="456"/>
      <c r="C791" s="430"/>
      <c r="D791" s="424"/>
      <c r="E791" s="245" t="s">
        <v>127</v>
      </c>
      <c r="F791" s="203" t="s">
        <v>38</v>
      </c>
      <c r="G791" s="202"/>
      <c r="H791" s="203"/>
      <c r="I791" s="203"/>
      <c r="J791" s="247"/>
      <c r="K791" s="248"/>
      <c r="L791" s="203"/>
      <c r="M791" s="203"/>
      <c r="N791" s="247"/>
      <c r="O791" s="249"/>
      <c r="P791" s="249"/>
      <c r="Q791" s="249"/>
      <c r="R791" s="249"/>
      <c r="S791" s="249"/>
      <c r="T791" s="249"/>
      <c r="U791" s="249"/>
      <c r="V791" s="249"/>
      <c r="W791" s="249"/>
      <c r="X791" s="236"/>
      <c r="Y791" s="240"/>
      <c r="Z791" s="236"/>
      <c r="AA791" s="236"/>
      <c r="AB791" s="240"/>
      <c r="AC791" s="249"/>
      <c r="AD791" s="252"/>
      <c r="AE791" s="253"/>
      <c r="AF791" s="236"/>
      <c r="AG791" s="249"/>
      <c r="AH791" s="236"/>
      <c r="AI791" s="236"/>
      <c r="AJ791" s="236"/>
      <c r="AK791" s="236"/>
      <c r="AL791" s="236"/>
      <c r="AM791" s="236"/>
      <c r="AN791" s="240"/>
      <c r="AO791" s="242"/>
    </row>
    <row r="792" spans="2:41" ht="12.45" customHeight="1" x14ac:dyDescent="0.3">
      <c r="B792" s="456"/>
      <c r="C792" s="430"/>
      <c r="D792" s="425"/>
      <c r="E792" s="220" t="s">
        <v>126</v>
      </c>
      <c r="F792" s="321" t="s">
        <v>38</v>
      </c>
      <c r="G792" s="259" t="str">
        <f>IF(AND(G789&lt;&gt;"",G790&lt;&gt;"",G791&lt;&gt;""),G789*G790*G791,"")</f>
        <v/>
      </c>
      <c r="H792" s="259" t="str">
        <f t="shared" ref="H792:AO792" si="212">IF(AND(H789&lt;&gt;"",H790&lt;&gt;"",H791&lt;&gt;""),H789*H790*H791,"")</f>
        <v/>
      </c>
      <c r="I792" s="259" t="str">
        <f t="shared" si="212"/>
        <v/>
      </c>
      <c r="J792" s="259" t="str">
        <f t="shared" si="212"/>
        <v/>
      </c>
      <c r="K792" s="259" t="str">
        <f t="shared" si="212"/>
        <v/>
      </c>
      <c r="L792" s="259" t="str">
        <f t="shared" si="212"/>
        <v/>
      </c>
      <c r="M792" s="259" t="str">
        <f t="shared" si="212"/>
        <v/>
      </c>
      <c r="N792" s="259" t="str">
        <f t="shared" si="212"/>
        <v/>
      </c>
      <c r="O792" s="259" t="str">
        <f t="shared" si="212"/>
        <v/>
      </c>
      <c r="P792" s="259" t="str">
        <f t="shared" si="212"/>
        <v/>
      </c>
      <c r="Q792" s="259" t="str">
        <f t="shared" si="212"/>
        <v/>
      </c>
      <c r="R792" s="259" t="str">
        <f t="shared" si="212"/>
        <v/>
      </c>
      <c r="S792" s="259" t="str">
        <f t="shared" si="212"/>
        <v/>
      </c>
      <c r="T792" s="259" t="str">
        <f t="shared" si="212"/>
        <v/>
      </c>
      <c r="U792" s="259" t="str">
        <f t="shared" si="212"/>
        <v/>
      </c>
      <c r="V792" s="259" t="str">
        <f t="shared" si="212"/>
        <v/>
      </c>
      <c r="W792" s="259" t="str">
        <f t="shared" si="212"/>
        <v/>
      </c>
      <c r="X792" s="259" t="str">
        <f t="shared" si="212"/>
        <v/>
      </c>
      <c r="Y792" s="260" t="str">
        <f t="shared" si="212"/>
        <v/>
      </c>
      <c r="Z792" s="261" t="str">
        <f t="shared" si="212"/>
        <v/>
      </c>
      <c r="AA792" s="259" t="str">
        <f t="shared" si="212"/>
        <v/>
      </c>
      <c r="AB792" s="260" t="str">
        <f t="shared" si="212"/>
        <v/>
      </c>
      <c r="AC792" s="261" t="str">
        <f t="shared" si="212"/>
        <v/>
      </c>
      <c r="AD792" s="259" t="str">
        <f t="shared" si="212"/>
        <v/>
      </c>
      <c r="AE792" s="259" t="str">
        <f t="shared" si="212"/>
        <v/>
      </c>
      <c r="AF792" s="259" t="str">
        <f t="shared" si="212"/>
        <v/>
      </c>
      <c r="AG792" s="259" t="str">
        <f t="shared" si="212"/>
        <v/>
      </c>
      <c r="AH792" s="259" t="str">
        <f t="shared" si="212"/>
        <v/>
      </c>
      <c r="AI792" s="259" t="str">
        <f t="shared" si="212"/>
        <v/>
      </c>
      <c r="AJ792" s="259" t="str">
        <f t="shared" si="212"/>
        <v/>
      </c>
      <c r="AK792" s="259" t="str">
        <f t="shared" si="212"/>
        <v/>
      </c>
      <c r="AL792" s="259" t="str">
        <f t="shared" si="212"/>
        <v/>
      </c>
      <c r="AM792" s="259" t="str">
        <f t="shared" si="212"/>
        <v/>
      </c>
      <c r="AN792" s="259" t="str">
        <f t="shared" si="212"/>
        <v/>
      </c>
      <c r="AO792" s="262" t="str">
        <f t="shared" si="212"/>
        <v/>
      </c>
    </row>
    <row r="793" spans="2:41" ht="12.45" customHeight="1" x14ac:dyDescent="0.3">
      <c r="B793" s="456"/>
      <c r="C793" s="430"/>
      <c r="D793" s="426" t="s">
        <v>111</v>
      </c>
      <c r="E793" s="243" t="s">
        <v>46</v>
      </c>
      <c r="F793" s="203" t="s">
        <v>38</v>
      </c>
      <c r="G793" s="247"/>
      <c r="H793" s="247"/>
      <c r="I793" s="256"/>
      <c r="J793" s="257"/>
      <c r="K793" s="257"/>
      <c r="L793" s="247"/>
      <c r="M793" s="247"/>
      <c r="N793" s="250"/>
      <c r="O793" s="251"/>
      <c r="P793" s="251"/>
      <c r="Q793" s="251"/>
      <c r="R793" s="251"/>
      <c r="S793" s="251"/>
      <c r="T793" s="251"/>
      <c r="U793" s="251"/>
      <c r="V793" s="251"/>
      <c r="W793" s="251"/>
      <c r="X793" s="249"/>
      <c r="Y793" s="254"/>
      <c r="Z793" s="249"/>
      <c r="AA793" s="249"/>
      <c r="AB793" s="254"/>
      <c r="AC793" s="249"/>
      <c r="AD793" s="252"/>
      <c r="AE793" s="258"/>
      <c r="AF793" s="249"/>
      <c r="AG793" s="249"/>
      <c r="AH793" s="249"/>
      <c r="AI793" s="249"/>
      <c r="AJ793" s="249"/>
      <c r="AK793" s="249"/>
      <c r="AL793" s="249"/>
      <c r="AM793" s="249"/>
      <c r="AN793" s="254"/>
      <c r="AO793" s="255"/>
    </row>
    <row r="794" spans="2:41" ht="12.45" customHeight="1" x14ac:dyDescent="0.3">
      <c r="B794" s="456"/>
      <c r="C794" s="430"/>
      <c r="D794" s="424"/>
      <c r="E794" s="245" t="s">
        <v>109</v>
      </c>
      <c r="F794" s="203" t="s">
        <v>38</v>
      </c>
      <c r="G794" s="246"/>
      <c r="H794" s="203"/>
      <c r="I794" s="231"/>
      <c r="J794" s="203"/>
      <c r="K794" s="218"/>
      <c r="L794" s="247"/>
      <c r="M794" s="247"/>
      <c r="N794" s="203"/>
      <c r="O794" s="236"/>
      <c r="P794" s="236"/>
      <c r="Q794" s="236"/>
      <c r="R794" s="236"/>
      <c r="S794" s="236"/>
      <c r="T794" s="236"/>
      <c r="U794" s="236"/>
      <c r="V794" s="236"/>
      <c r="W794" s="236"/>
      <c r="X794" s="236"/>
      <c r="Y794" s="240"/>
      <c r="Z794" s="236"/>
      <c r="AA794" s="236"/>
      <c r="AB794" s="240"/>
      <c r="AC794" s="249"/>
      <c r="AD794" s="252"/>
      <c r="AE794" s="253"/>
      <c r="AF794" s="236"/>
      <c r="AG794" s="249"/>
      <c r="AH794" s="249"/>
      <c r="AI794" s="249"/>
      <c r="AJ794" s="249"/>
      <c r="AK794" s="249"/>
      <c r="AL794" s="249"/>
      <c r="AM794" s="236"/>
      <c r="AN794" s="240"/>
      <c r="AO794" s="242"/>
    </row>
    <row r="795" spans="2:41" ht="12.45" customHeight="1" x14ac:dyDescent="0.3">
      <c r="B795" s="456"/>
      <c r="C795" s="430"/>
      <c r="D795" s="424"/>
      <c r="E795" s="245" t="s">
        <v>127</v>
      </c>
      <c r="F795" s="203" t="s">
        <v>38</v>
      </c>
      <c r="G795" s="202"/>
      <c r="H795" s="203"/>
      <c r="I795" s="203"/>
      <c r="J795" s="203"/>
      <c r="K795" s="218"/>
      <c r="L795" s="203"/>
      <c r="M795" s="203"/>
      <c r="N795" s="203"/>
      <c r="O795" s="236"/>
      <c r="P795" s="236"/>
      <c r="Q795" s="236"/>
      <c r="R795" s="236"/>
      <c r="S795" s="236"/>
      <c r="T795" s="236"/>
      <c r="U795" s="236"/>
      <c r="V795" s="236"/>
      <c r="W795" s="236"/>
      <c r="X795" s="236"/>
      <c r="Y795" s="240"/>
      <c r="Z795" s="236"/>
      <c r="AA795" s="236"/>
      <c r="AB795" s="240"/>
      <c r="AC795" s="236"/>
      <c r="AD795" s="237"/>
      <c r="AE795" s="263"/>
      <c r="AF795" s="236"/>
      <c r="AG795" s="236"/>
      <c r="AH795" s="236"/>
      <c r="AI795" s="236"/>
      <c r="AJ795" s="236"/>
      <c r="AK795" s="236"/>
      <c r="AL795" s="236"/>
      <c r="AM795" s="236"/>
      <c r="AN795" s="240"/>
      <c r="AO795" s="242"/>
    </row>
    <row r="796" spans="2:41" ht="12.45" customHeight="1" x14ac:dyDescent="0.3">
      <c r="B796" s="456"/>
      <c r="C796" s="430"/>
      <c r="D796" s="425"/>
      <c r="E796" s="221" t="s">
        <v>126</v>
      </c>
      <c r="F796" s="321" t="s">
        <v>38</v>
      </c>
      <c r="G796" s="259" t="str">
        <f>IF(AND(G793&lt;&gt;"",G794&lt;&gt;"",G795&lt;&gt;""),G793*G794*G795,"")</f>
        <v/>
      </c>
      <c r="H796" s="259" t="str">
        <f t="shared" ref="H796:AO796" si="213">IF(AND(H793&lt;&gt;"",H794&lt;&gt;"",H795&lt;&gt;""),H793*H794*H795,"")</f>
        <v/>
      </c>
      <c r="I796" s="259" t="str">
        <f t="shared" si="213"/>
        <v/>
      </c>
      <c r="J796" s="259" t="str">
        <f t="shared" si="213"/>
        <v/>
      </c>
      <c r="K796" s="259" t="str">
        <f t="shared" si="213"/>
        <v/>
      </c>
      <c r="L796" s="259" t="str">
        <f t="shared" si="213"/>
        <v/>
      </c>
      <c r="M796" s="259" t="str">
        <f t="shared" si="213"/>
        <v/>
      </c>
      <c r="N796" s="259" t="str">
        <f t="shared" si="213"/>
        <v/>
      </c>
      <c r="O796" s="259" t="str">
        <f t="shared" si="213"/>
        <v/>
      </c>
      <c r="P796" s="259" t="str">
        <f t="shared" si="213"/>
        <v/>
      </c>
      <c r="Q796" s="259" t="str">
        <f t="shared" si="213"/>
        <v/>
      </c>
      <c r="R796" s="259" t="str">
        <f t="shared" si="213"/>
        <v/>
      </c>
      <c r="S796" s="259" t="str">
        <f t="shared" si="213"/>
        <v/>
      </c>
      <c r="T796" s="259" t="str">
        <f t="shared" si="213"/>
        <v/>
      </c>
      <c r="U796" s="259" t="str">
        <f t="shared" si="213"/>
        <v/>
      </c>
      <c r="V796" s="259" t="str">
        <f t="shared" si="213"/>
        <v/>
      </c>
      <c r="W796" s="259" t="str">
        <f t="shared" si="213"/>
        <v/>
      </c>
      <c r="X796" s="259" t="str">
        <f t="shared" si="213"/>
        <v/>
      </c>
      <c r="Y796" s="259" t="str">
        <f t="shared" si="213"/>
        <v/>
      </c>
      <c r="Z796" s="259" t="str">
        <f t="shared" si="213"/>
        <v/>
      </c>
      <c r="AA796" s="259" t="str">
        <f t="shared" si="213"/>
        <v/>
      </c>
      <c r="AB796" s="259" t="str">
        <f t="shared" si="213"/>
        <v/>
      </c>
      <c r="AC796" s="259" t="str">
        <f t="shared" si="213"/>
        <v/>
      </c>
      <c r="AD796" s="259" t="str">
        <f t="shared" si="213"/>
        <v/>
      </c>
      <c r="AE796" s="259" t="str">
        <f t="shared" si="213"/>
        <v/>
      </c>
      <c r="AF796" s="259" t="str">
        <f t="shared" si="213"/>
        <v/>
      </c>
      <c r="AG796" s="259" t="str">
        <f t="shared" si="213"/>
        <v/>
      </c>
      <c r="AH796" s="259" t="str">
        <f t="shared" si="213"/>
        <v/>
      </c>
      <c r="AI796" s="259" t="str">
        <f t="shared" si="213"/>
        <v/>
      </c>
      <c r="AJ796" s="259" t="str">
        <f t="shared" si="213"/>
        <v/>
      </c>
      <c r="AK796" s="259" t="str">
        <f t="shared" si="213"/>
        <v/>
      </c>
      <c r="AL796" s="259" t="str">
        <f t="shared" si="213"/>
        <v/>
      </c>
      <c r="AM796" s="259" t="str">
        <f t="shared" si="213"/>
        <v/>
      </c>
      <c r="AN796" s="259" t="str">
        <f t="shared" si="213"/>
        <v/>
      </c>
      <c r="AO796" s="262" t="str">
        <f t="shared" si="213"/>
        <v/>
      </c>
    </row>
    <row r="797" spans="2:41" ht="12.45" customHeight="1" x14ac:dyDescent="0.3">
      <c r="B797" s="456"/>
      <c r="C797" s="430"/>
      <c r="D797" s="426" t="s">
        <v>111</v>
      </c>
      <c r="E797" s="264" t="s">
        <v>46</v>
      </c>
      <c r="F797" s="203" t="s">
        <v>38</v>
      </c>
      <c r="G797" s="247"/>
      <c r="H797" s="247"/>
      <c r="I797" s="256"/>
      <c r="J797" s="257"/>
      <c r="K797" s="257"/>
      <c r="L797" s="247"/>
      <c r="M797" s="247"/>
      <c r="N797" s="250"/>
      <c r="O797" s="251"/>
      <c r="P797" s="251"/>
      <c r="Q797" s="251"/>
      <c r="R797" s="251"/>
      <c r="S797" s="251"/>
      <c r="T797" s="251"/>
      <c r="U797" s="251"/>
      <c r="V797" s="251"/>
      <c r="W797" s="251"/>
      <c r="X797" s="249"/>
      <c r="Y797" s="254"/>
      <c r="Z797" s="249"/>
      <c r="AA797" s="249"/>
      <c r="AB797" s="254"/>
      <c r="AC797" s="249"/>
      <c r="AD797" s="252"/>
      <c r="AE797" s="258"/>
      <c r="AF797" s="249"/>
      <c r="AG797" s="249"/>
      <c r="AH797" s="249"/>
      <c r="AI797" s="249"/>
      <c r="AJ797" s="249"/>
      <c r="AK797" s="249"/>
      <c r="AL797" s="249"/>
      <c r="AM797" s="249"/>
      <c r="AN797" s="254"/>
      <c r="AO797" s="255"/>
    </row>
    <row r="798" spans="2:41" ht="12.45" customHeight="1" x14ac:dyDescent="0.3">
      <c r="B798" s="456"/>
      <c r="C798" s="430"/>
      <c r="D798" s="424"/>
      <c r="E798" s="245" t="s">
        <v>109</v>
      </c>
      <c r="F798" s="203" t="s">
        <v>38</v>
      </c>
      <c r="G798" s="246"/>
      <c r="H798" s="203"/>
      <c r="I798" s="231"/>
      <c r="J798" s="203"/>
      <c r="K798" s="218"/>
      <c r="L798" s="247"/>
      <c r="M798" s="247"/>
      <c r="N798" s="203"/>
      <c r="O798" s="236"/>
      <c r="P798" s="236"/>
      <c r="Q798" s="236"/>
      <c r="R798" s="236"/>
      <c r="S798" s="236"/>
      <c r="T798" s="236"/>
      <c r="U798" s="236"/>
      <c r="V798" s="236"/>
      <c r="W798" s="236"/>
      <c r="X798" s="236"/>
      <c r="Y798" s="240"/>
      <c r="Z798" s="236"/>
      <c r="AA798" s="236"/>
      <c r="AB798" s="240"/>
      <c r="AC798" s="249"/>
      <c r="AD798" s="252"/>
      <c r="AE798" s="253"/>
      <c r="AF798" s="236"/>
      <c r="AG798" s="249"/>
      <c r="AH798" s="249"/>
      <c r="AI798" s="249"/>
      <c r="AJ798" s="249"/>
      <c r="AK798" s="249"/>
      <c r="AL798" s="249"/>
      <c r="AM798" s="236"/>
      <c r="AN798" s="240"/>
      <c r="AO798" s="242"/>
    </row>
    <row r="799" spans="2:41" ht="12.45" customHeight="1" x14ac:dyDescent="0.3">
      <c r="B799" s="456"/>
      <c r="C799" s="430"/>
      <c r="D799" s="424"/>
      <c r="E799" s="245" t="s">
        <v>127</v>
      </c>
      <c r="F799" s="203" t="s">
        <v>38</v>
      </c>
      <c r="G799" s="202"/>
      <c r="H799" s="203"/>
      <c r="I799" s="203"/>
      <c r="J799" s="203"/>
      <c r="K799" s="218"/>
      <c r="L799" s="203"/>
      <c r="M799" s="203"/>
      <c r="N799" s="203"/>
      <c r="O799" s="236"/>
      <c r="P799" s="236"/>
      <c r="Q799" s="236"/>
      <c r="R799" s="236"/>
      <c r="S799" s="236"/>
      <c r="T799" s="236"/>
      <c r="U799" s="236"/>
      <c r="V799" s="236"/>
      <c r="W799" s="236"/>
      <c r="X799" s="236"/>
      <c r="Y799" s="240"/>
      <c r="Z799" s="236"/>
      <c r="AA799" s="236"/>
      <c r="AB799" s="240"/>
      <c r="AC799" s="236"/>
      <c r="AD799" s="237"/>
      <c r="AE799" s="263"/>
      <c r="AF799" s="236"/>
      <c r="AG799" s="236"/>
      <c r="AH799" s="236"/>
      <c r="AI799" s="236"/>
      <c r="AJ799" s="236"/>
      <c r="AK799" s="236"/>
      <c r="AL799" s="236"/>
      <c r="AM799" s="236"/>
      <c r="AN799" s="240"/>
      <c r="AO799" s="242"/>
    </row>
    <row r="800" spans="2:41" ht="12.45" customHeight="1" x14ac:dyDescent="0.3">
      <c r="B800" s="456"/>
      <c r="C800" s="430"/>
      <c r="D800" s="425"/>
      <c r="E800" s="221" t="s">
        <v>126</v>
      </c>
      <c r="F800" s="321" t="s">
        <v>38</v>
      </c>
      <c r="G800" s="259" t="str">
        <f>IF(AND(G797&lt;&gt;"",G798&lt;&gt;"",G799&lt;&gt;""),G797*G798*G799,"")</f>
        <v/>
      </c>
      <c r="H800" s="259" t="str">
        <f t="shared" ref="H800:AO800" si="214">IF(AND(H797&lt;&gt;"",H798&lt;&gt;"",H799&lt;&gt;""),H797*H798*H799,"")</f>
        <v/>
      </c>
      <c r="I800" s="259" t="str">
        <f t="shared" si="214"/>
        <v/>
      </c>
      <c r="J800" s="259" t="str">
        <f t="shared" si="214"/>
        <v/>
      </c>
      <c r="K800" s="259" t="str">
        <f t="shared" si="214"/>
        <v/>
      </c>
      <c r="L800" s="259" t="str">
        <f t="shared" si="214"/>
        <v/>
      </c>
      <c r="M800" s="259" t="str">
        <f t="shared" si="214"/>
        <v/>
      </c>
      <c r="N800" s="259" t="str">
        <f t="shared" si="214"/>
        <v/>
      </c>
      <c r="O800" s="259" t="str">
        <f t="shared" si="214"/>
        <v/>
      </c>
      <c r="P800" s="259" t="str">
        <f t="shared" si="214"/>
        <v/>
      </c>
      <c r="Q800" s="259" t="str">
        <f t="shared" si="214"/>
        <v/>
      </c>
      <c r="R800" s="259" t="str">
        <f t="shared" si="214"/>
        <v/>
      </c>
      <c r="S800" s="259" t="str">
        <f t="shared" si="214"/>
        <v/>
      </c>
      <c r="T800" s="259" t="str">
        <f t="shared" si="214"/>
        <v/>
      </c>
      <c r="U800" s="259" t="str">
        <f t="shared" si="214"/>
        <v/>
      </c>
      <c r="V800" s="259" t="str">
        <f t="shared" si="214"/>
        <v/>
      </c>
      <c r="W800" s="259" t="str">
        <f t="shared" si="214"/>
        <v/>
      </c>
      <c r="X800" s="259" t="str">
        <f t="shared" si="214"/>
        <v/>
      </c>
      <c r="Y800" s="259" t="str">
        <f t="shared" si="214"/>
        <v/>
      </c>
      <c r="Z800" s="259" t="str">
        <f t="shared" si="214"/>
        <v/>
      </c>
      <c r="AA800" s="259" t="str">
        <f t="shared" si="214"/>
        <v/>
      </c>
      <c r="AB800" s="259" t="str">
        <f t="shared" si="214"/>
        <v/>
      </c>
      <c r="AC800" s="259" t="str">
        <f t="shared" si="214"/>
        <v/>
      </c>
      <c r="AD800" s="259" t="str">
        <f t="shared" si="214"/>
        <v/>
      </c>
      <c r="AE800" s="259" t="str">
        <f t="shared" si="214"/>
        <v/>
      </c>
      <c r="AF800" s="259" t="str">
        <f t="shared" si="214"/>
        <v/>
      </c>
      <c r="AG800" s="259" t="str">
        <f t="shared" si="214"/>
        <v/>
      </c>
      <c r="AH800" s="259" t="str">
        <f t="shared" si="214"/>
        <v/>
      </c>
      <c r="AI800" s="259" t="str">
        <f t="shared" si="214"/>
        <v/>
      </c>
      <c r="AJ800" s="259" t="str">
        <f t="shared" si="214"/>
        <v/>
      </c>
      <c r="AK800" s="259" t="str">
        <f t="shared" si="214"/>
        <v/>
      </c>
      <c r="AL800" s="259" t="str">
        <f t="shared" si="214"/>
        <v/>
      </c>
      <c r="AM800" s="259" t="str">
        <f t="shared" si="214"/>
        <v/>
      </c>
      <c r="AN800" s="259" t="str">
        <f t="shared" si="214"/>
        <v/>
      </c>
      <c r="AO800" s="262" t="str">
        <f t="shared" si="214"/>
        <v/>
      </c>
    </row>
    <row r="801" spans="2:41" ht="12.45" customHeight="1" x14ac:dyDescent="0.3">
      <c r="B801" s="456"/>
      <c r="C801" s="430"/>
      <c r="D801" s="426" t="s">
        <v>111</v>
      </c>
      <c r="E801" s="264" t="s">
        <v>46</v>
      </c>
      <c r="F801" s="203" t="s">
        <v>38</v>
      </c>
      <c r="G801" s="247"/>
      <c r="H801" s="247"/>
      <c r="I801" s="256"/>
      <c r="J801" s="257"/>
      <c r="K801" s="257"/>
      <c r="L801" s="247"/>
      <c r="M801" s="247"/>
      <c r="N801" s="250"/>
      <c r="O801" s="251"/>
      <c r="P801" s="251"/>
      <c r="Q801" s="251"/>
      <c r="R801" s="251"/>
      <c r="S801" s="251"/>
      <c r="T801" s="251"/>
      <c r="U801" s="251"/>
      <c r="V801" s="251"/>
      <c r="W801" s="251"/>
      <c r="X801" s="249"/>
      <c r="Y801" s="254"/>
      <c r="Z801" s="249"/>
      <c r="AA801" s="249"/>
      <c r="AB801" s="254"/>
      <c r="AC801" s="249"/>
      <c r="AD801" s="252"/>
      <c r="AE801" s="258"/>
      <c r="AF801" s="249"/>
      <c r="AG801" s="249"/>
      <c r="AH801" s="249"/>
      <c r="AI801" s="249"/>
      <c r="AJ801" s="249"/>
      <c r="AK801" s="249"/>
      <c r="AL801" s="249"/>
      <c r="AM801" s="249"/>
      <c r="AN801" s="254"/>
      <c r="AO801" s="255"/>
    </row>
    <row r="802" spans="2:41" ht="12.45" customHeight="1" x14ac:dyDescent="0.3">
      <c r="B802" s="456"/>
      <c r="C802" s="430"/>
      <c r="D802" s="424"/>
      <c r="E802" s="245" t="s">
        <v>109</v>
      </c>
      <c r="F802" s="203" t="s">
        <v>38</v>
      </c>
      <c r="G802" s="246"/>
      <c r="H802" s="203"/>
      <c r="I802" s="231"/>
      <c r="J802" s="203"/>
      <c r="K802" s="218"/>
      <c r="L802" s="247"/>
      <c r="M802" s="247"/>
      <c r="N802" s="203"/>
      <c r="O802" s="236"/>
      <c r="P802" s="236"/>
      <c r="Q802" s="236"/>
      <c r="R802" s="236"/>
      <c r="S802" s="236"/>
      <c r="T802" s="236"/>
      <c r="U802" s="236"/>
      <c r="V802" s="236"/>
      <c r="W802" s="236"/>
      <c r="X802" s="236"/>
      <c r="Y802" s="240"/>
      <c r="Z802" s="236"/>
      <c r="AA802" s="236"/>
      <c r="AB802" s="240"/>
      <c r="AC802" s="249"/>
      <c r="AD802" s="252"/>
      <c r="AE802" s="253"/>
      <c r="AF802" s="236"/>
      <c r="AG802" s="249"/>
      <c r="AH802" s="249"/>
      <c r="AI802" s="249"/>
      <c r="AJ802" s="249"/>
      <c r="AK802" s="249"/>
      <c r="AL802" s="249"/>
      <c r="AM802" s="236"/>
      <c r="AN802" s="240"/>
      <c r="AO802" s="242"/>
    </row>
    <row r="803" spans="2:41" ht="12.45" customHeight="1" x14ac:dyDescent="0.3">
      <c r="B803" s="456"/>
      <c r="C803" s="430"/>
      <c r="D803" s="424"/>
      <c r="E803" s="245" t="s">
        <v>127</v>
      </c>
      <c r="F803" s="203" t="s">
        <v>38</v>
      </c>
      <c r="G803" s="202"/>
      <c r="H803" s="203"/>
      <c r="I803" s="203"/>
      <c r="J803" s="203"/>
      <c r="K803" s="218"/>
      <c r="L803" s="203"/>
      <c r="M803" s="203"/>
      <c r="N803" s="203"/>
      <c r="O803" s="236"/>
      <c r="P803" s="236"/>
      <c r="Q803" s="236"/>
      <c r="R803" s="236"/>
      <c r="S803" s="236"/>
      <c r="T803" s="236"/>
      <c r="U803" s="236"/>
      <c r="V803" s="236"/>
      <c r="W803" s="236"/>
      <c r="X803" s="236"/>
      <c r="Y803" s="240"/>
      <c r="Z803" s="236"/>
      <c r="AA803" s="236"/>
      <c r="AB803" s="240"/>
      <c r="AC803" s="236"/>
      <c r="AD803" s="237"/>
      <c r="AE803" s="263"/>
      <c r="AF803" s="236"/>
      <c r="AG803" s="236"/>
      <c r="AH803" s="236"/>
      <c r="AI803" s="236"/>
      <c r="AJ803" s="236"/>
      <c r="AK803" s="236"/>
      <c r="AL803" s="236"/>
      <c r="AM803" s="236"/>
      <c r="AN803" s="240"/>
      <c r="AO803" s="242"/>
    </row>
    <row r="804" spans="2:41" ht="12.45" customHeight="1" x14ac:dyDescent="0.3">
      <c r="B804" s="456"/>
      <c r="C804" s="430"/>
      <c r="D804" s="425"/>
      <c r="E804" s="221" t="s">
        <v>126</v>
      </c>
      <c r="F804" s="321" t="s">
        <v>38</v>
      </c>
      <c r="G804" s="259" t="str">
        <f>IF(AND(G801&lt;&gt;"",G802&lt;&gt;"",G803&lt;&gt;""),G801*G802*G803,"")</f>
        <v/>
      </c>
      <c r="H804" s="259" t="str">
        <f t="shared" ref="H804:AO804" si="215">IF(AND(H801&lt;&gt;"",H802&lt;&gt;"",H803&lt;&gt;""),H801*H802*H803,"")</f>
        <v/>
      </c>
      <c r="I804" s="259" t="str">
        <f t="shared" si="215"/>
        <v/>
      </c>
      <c r="J804" s="259" t="str">
        <f t="shared" si="215"/>
        <v/>
      </c>
      <c r="K804" s="259" t="str">
        <f t="shared" si="215"/>
        <v/>
      </c>
      <c r="L804" s="259" t="str">
        <f t="shared" si="215"/>
        <v/>
      </c>
      <c r="M804" s="259" t="str">
        <f t="shared" si="215"/>
        <v/>
      </c>
      <c r="N804" s="259" t="str">
        <f t="shared" si="215"/>
        <v/>
      </c>
      <c r="O804" s="259" t="str">
        <f t="shared" si="215"/>
        <v/>
      </c>
      <c r="P804" s="259" t="str">
        <f t="shared" si="215"/>
        <v/>
      </c>
      <c r="Q804" s="259" t="str">
        <f t="shared" si="215"/>
        <v/>
      </c>
      <c r="R804" s="259" t="str">
        <f t="shared" si="215"/>
        <v/>
      </c>
      <c r="S804" s="259" t="str">
        <f t="shared" si="215"/>
        <v/>
      </c>
      <c r="T804" s="259" t="str">
        <f t="shared" si="215"/>
        <v/>
      </c>
      <c r="U804" s="259" t="str">
        <f t="shared" si="215"/>
        <v/>
      </c>
      <c r="V804" s="259" t="str">
        <f t="shared" si="215"/>
        <v/>
      </c>
      <c r="W804" s="259" t="str">
        <f t="shared" si="215"/>
        <v/>
      </c>
      <c r="X804" s="259" t="str">
        <f t="shared" si="215"/>
        <v/>
      </c>
      <c r="Y804" s="259" t="str">
        <f t="shared" si="215"/>
        <v/>
      </c>
      <c r="Z804" s="259" t="str">
        <f t="shared" si="215"/>
        <v/>
      </c>
      <c r="AA804" s="259" t="str">
        <f t="shared" si="215"/>
        <v/>
      </c>
      <c r="AB804" s="259" t="str">
        <f t="shared" si="215"/>
        <v/>
      </c>
      <c r="AC804" s="259" t="str">
        <f t="shared" si="215"/>
        <v/>
      </c>
      <c r="AD804" s="259" t="str">
        <f t="shared" si="215"/>
        <v/>
      </c>
      <c r="AE804" s="259" t="str">
        <f t="shared" si="215"/>
        <v/>
      </c>
      <c r="AF804" s="259" t="str">
        <f t="shared" si="215"/>
        <v/>
      </c>
      <c r="AG804" s="259" t="str">
        <f t="shared" si="215"/>
        <v/>
      </c>
      <c r="AH804" s="259" t="str">
        <f t="shared" si="215"/>
        <v/>
      </c>
      <c r="AI804" s="259" t="str">
        <f t="shared" si="215"/>
        <v/>
      </c>
      <c r="AJ804" s="259" t="str">
        <f t="shared" si="215"/>
        <v/>
      </c>
      <c r="AK804" s="259" t="str">
        <f t="shared" si="215"/>
        <v/>
      </c>
      <c r="AL804" s="259" t="str">
        <f t="shared" si="215"/>
        <v/>
      </c>
      <c r="AM804" s="259" t="str">
        <f t="shared" si="215"/>
        <v/>
      </c>
      <c r="AN804" s="259" t="str">
        <f t="shared" si="215"/>
        <v/>
      </c>
      <c r="AO804" s="262" t="str">
        <f t="shared" si="215"/>
        <v/>
      </c>
    </row>
    <row r="805" spans="2:41" ht="12.45" customHeight="1" x14ac:dyDescent="0.3">
      <c r="B805" s="456"/>
      <c r="C805" s="430"/>
      <c r="D805" s="426" t="s">
        <v>111</v>
      </c>
      <c r="E805" s="264" t="s">
        <v>46</v>
      </c>
      <c r="F805" s="203" t="s">
        <v>38</v>
      </c>
      <c r="G805" s="247"/>
      <c r="H805" s="247"/>
      <c r="I805" s="256"/>
      <c r="J805" s="257"/>
      <c r="K805" s="257"/>
      <c r="L805" s="247"/>
      <c r="M805" s="247"/>
      <c r="N805" s="250"/>
      <c r="O805" s="251"/>
      <c r="P805" s="251"/>
      <c r="Q805" s="251"/>
      <c r="R805" s="251"/>
      <c r="S805" s="251"/>
      <c r="T805" s="251"/>
      <c r="U805" s="251"/>
      <c r="V805" s="251"/>
      <c r="W805" s="251"/>
      <c r="X805" s="249"/>
      <c r="Y805" s="254"/>
      <c r="Z805" s="249"/>
      <c r="AA805" s="249"/>
      <c r="AB805" s="254"/>
      <c r="AC805" s="249"/>
      <c r="AD805" s="252"/>
      <c r="AE805" s="258"/>
      <c r="AF805" s="249"/>
      <c r="AG805" s="249"/>
      <c r="AH805" s="249"/>
      <c r="AI805" s="249"/>
      <c r="AJ805" s="249"/>
      <c r="AK805" s="249"/>
      <c r="AL805" s="249"/>
      <c r="AM805" s="249"/>
      <c r="AN805" s="254"/>
      <c r="AO805" s="255"/>
    </row>
    <row r="806" spans="2:41" ht="12.45" customHeight="1" x14ac:dyDescent="0.3">
      <c r="B806" s="456"/>
      <c r="C806" s="430"/>
      <c r="D806" s="424"/>
      <c r="E806" s="245" t="s">
        <v>109</v>
      </c>
      <c r="F806" s="203" t="s">
        <v>38</v>
      </c>
      <c r="G806" s="246"/>
      <c r="H806" s="203"/>
      <c r="I806" s="231"/>
      <c r="J806" s="203"/>
      <c r="K806" s="218"/>
      <c r="L806" s="247"/>
      <c r="M806" s="247"/>
      <c r="N806" s="203"/>
      <c r="O806" s="236"/>
      <c r="P806" s="236"/>
      <c r="Q806" s="236"/>
      <c r="R806" s="236"/>
      <c r="S806" s="236"/>
      <c r="T806" s="236"/>
      <c r="U806" s="236"/>
      <c r="V806" s="236"/>
      <c r="W806" s="236"/>
      <c r="X806" s="236"/>
      <c r="Y806" s="240"/>
      <c r="Z806" s="236"/>
      <c r="AA806" s="236"/>
      <c r="AB806" s="240"/>
      <c r="AC806" s="249"/>
      <c r="AD806" s="252"/>
      <c r="AE806" s="253"/>
      <c r="AF806" s="236"/>
      <c r="AG806" s="249"/>
      <c r="AH806" s="249"/>
      <c r="AI806" s="249"/>
      <c r="AJ806" s="249"/>
      <c r="AK806" s="249"/>
      <c r="AL806" s="249"/>
      <c r="AM806" s="236"/>
      <c r="AN806" s="240"/>
      <c r="AO806" s="242"/>
    </row>
    <row r="807" spans="2:41" ht="12.45" customHeight="1" x14ac:dyDescent="0.3">
      <c r="B807" s="456"/>
      <c r="C807" s="430"/>
      <c r="D807" s="424"/>
      <c r="E807" s="245" t="s">
        <v>127</v>
      </c>
      <c r="F807" s="203" t="s">
        <v>38</v>
      </c>
      <c r="G807" s="202"/>
      <c r="H807" s="203"/>
      <c r="I807" s="203"/>
      <c r="J807" s="203"/>
      <c r="K807" s="218"/>
      <c r="L807" s="203"/>
      <c r="M807" s="203"/>
      <c r="N807" s="203"/>
      <c r="O807" s="236"/>
      <c r="P807" s="236"/>
      <c r="Q807" s="236"/>
      <c r="R807" s="236"/>
      <c r="S807" s="236"/>
      <c r="T807" s="236"/>
      <c r="U807" s="236"/>
      <c r="V807" s="236"/>
      <c r="W807" s="236"/>
      <c r="X807" s="236"/>
      <c r="Y807" s="240"/>
      <c r="Z807" s="236"/>
      <c r="AA807" s="236"/>
      <c r="AB807" s="240"/>
      <c r="AC807" s="236"/>
      <c r="AD807" s="237"/>
      <c r="AE807" s="263"/>
      <c r="AF807" s="236"/>
      <c r="AG807" s="236"/>
      <c r="AH807" s="236"/>
      <c r="AI807" s="236"/>
      <c r="AJ807" s="236"/>
      <c r="AK807" s="236"/>
      <c r="AL807" s="236"/>
      <c r="AM807" s="236"/>
      <c r="AN807" s="240"/>
      <c r="AO807" s="242"/>
    </row>
    <row r="808" spans="2:41" ht="12.45" customHeight="1" x14ac:dyDescent="0.3">
      <c r="B808" s="456"/>
      <c r="C808" s="430"/>
      <c r="D808" s="425"/>
      <c r="E808" s="221" t="s">
        <v>126</v>
      </c>
      <c r="F808" s="321" t="s">
        <v>38</v>
      </c>
      <c r="G808" s="259" t="str">
        <f>IF(AND(G805&lt;&gt;"",G806&lt;&gt;"",G807&lt;&gt;""),G805*G806*G807,"")</f>
        <v/>
      </c>
      <c r="H808" s="259" t="str">
        <f t="shared" ref="H808:AO808" si="216">IF(AND(H805&lt;&gt;"",H806&lt;&gt;"",H807&lt;&gt;""),H805*H806*H807,"")</f>
        <v/>
      </c>
      <c r="I808" s="259" t="str">
        <f t="shared" si="216"/>
        <v/>
      </c>
      <c r="J808" s="259" t="str">
        <f t="shared" si="216"/>
        <v/>
      </c>
      <c r="K808" s="259" t="str">
        <f t="shared" si="216"/>
        <v/>
      </c>
      <c r="L808" s="259" t="str">
        <f t="shared" si="216"/>
        <v/>
      </c>
      <c r="M808" s="259" t="str">
        <f t="shared" si="216"/>
        <v/>
      </c>
      <c r="N808" s="259" t="str">
        <f t="shared" si="216"/>
        <v/>
      </c>
      <c r="O808" s="259" t="str">
        <f t="shared" si="216"/>
        <v/>
      </c>
      <c r="P808" s="259" t="str">
        <f t="shared" si="216"/>
        <v/>
      </c>
      <c r="Q808" s="259" t="str">
        <f t="shared" si="216"/>
        <v/>
      </c>
      <c r="R808" s="259" t="str">
        <f t="shared" si="216"/>
        <v/>
      </c>
      <c r="S808" s="259" t="str">
        <f t="shared" si="216"/>
        <v/>
      </c>
      <c r="T808" s="259" t="str">
        <f t="shared" si="216"/>
        <v/>
      </c>
      <c r="U808" s="259" t="str">
        <f t="shared" si="216"/>
        <v/>
      </c>
      <c r="V808" s="259" t="str">
        <f t="shared" si="216"/>
        <v/>
      </c>
      <c r="W808" s="259" t="str">
        <f t="shared" si="216"/>
        <v/>
      </c>
      <c r="X808" s="259" t="str">
        <f t="shared" si="216"/>
        <v/>
      </c>
      <c r="Y808" s="259" t="str">
        <f t="shared" si="216"/>
        <v/>
      </c>
      <c r="Z808" s="259" t="str">
        <f t="shared" si="216"/>
        <v/>
      </c>
      <c r="AA808" s="259" t="str">
        <f t="shared" si="216"/>
        <v/>
      </c>
      <c r="AB808" s="259" t="str">
        <f t="shared" si="216"/>
        <v/>
      </c>
      <c r="AC808" s="259" t="str">
        <f t="shared" si="216"/>
        <v/>
      </c>
      <c r="AD808" s="259" t="str">
        <f t="shared" si="216"/>
        <v/>
      </c>
      <c r="AE808" s="259" t="str">
        <f t="shared" si="216"/>
        <v/>
      </c>
      <c r="AF808" s="259" t="str">
        <f t="shared" si="216"/>
        <v/>
      </c>
      <c r="AG808" s="259" t="str">
        <f t="shared" si="216"/>
        <v/>
      </c>
      <c r="AH808" s="259" t="str">
        <f t="shared" si="216"/>
        <v/>
      </c>
      <c r="AI808" s="259" t="str">
        <f t="shared" si="216"/>
        <v/>
      </c>
      <c r="AJ808" s="259" t="str">
        <f t="shared" si="216"/>
        <v/>
      </c>
      <c r="AK808" s="259" t="str">
        <f t="shared" si="216"/>
        <v/>
      </c>
      <c r="AL808" s="259" t="str">
        <f t="shared" si="216"/>
        <v/>
      </c>
      <c r="AM808" s="259" t="str">
        <f t="shared" si="216"/>
        <v/>
      </c>
      <c r="AN808" s="259" t="str">
        <f t="shared" si="216"/>
        <v/>
      </c>
      <c r="AO808" s="262" t="str">
        <f t="shared" si="216"/>
        <v/>
      </c>
    </row>
    <row r="809" spans="2:41" ht="12.45" customHeight="1" x14ac:dyDescent="0.3">
      <c r="B809" s="456"/>
      <c r="C809" s="430"/>
      <c r="D809" s="426" t="s">
        <v>111</v>
      </c>
      <c r="E809" s="264" t="s">
        <v>46</v>
      </c>
      <c r="F809" s="203" t="s">
        <v>38</v>
      </c>
      <c r="G809" s="247"/>
      <c r="H809" s="247"/>
      <c r="I809" s="256"/>
      <c r="J809" s="257"/>
      <c r="K809" s="257"/>
      <c r="L809" s="247"/>
      <c r="M809" s="247"/>
      <c r="N809" s="250"/>
      <c r="O809" s="251"/>
      <c r="P809" s="251"/>
      <c r="Q809" s="251"/>
      <c r="R809" s="251"/>
      <c r="S809" s="251"/>
      <c r="T809" s="251"/>
      <c r="U809" s="251"/>
      <c r="V809" s="251"/>
      <c r="W809" s="251"/>
      <c r="X809" s="249"/>
      <c r="Y809" s="254"/>
      <c r="Z809" s="249"/>
      <c r="AA809" s="249"/>
      <c r="AB809" s="254"/>
      <c r="AC809" s="249"/>
      <c r="AD809" s="252"/>
      <c r="AE809" s="258"/>
      <c r="AF809" s="249"/>
      <c r="AG809" s="249"/>
      <c r="AH809" s="249"/>
      <c r="AI809" s="249"/>
      <c r="AJ809" s="249"/>
      <c r="AK809" s="249"/>
      <c r="AL809" s="249"/>
      <c r="AM809" s="249"/>
      <c r="AN809" s="254"/>
      <c r="AO809" s="255"/>
    </row>
    <row r="810" spans="2:41" ht="12.45" customHeight="1" x14ac:dyDescent="0.3">
      <c r="B810" s="456"/>
      <c r="C810" s="430"/>
      <c r="D810" s="424"/>
      <c r="E810" s="245" t="s">
        <v>109</v>
      </c>
      <c r="F810" s="203" t="s">
        <v>38</v>
      </c>
      <c r="G810" s="246"/>
      <c r="H810" s="203"/>
      <c r="I810" s="231"/>
      <c r="J810" s="203"/>
      <c r="K810" s="218"/>
      <c r="L810" s="247"/>
      <c r="M810" s="247"/>
      <c r="N810" s="203"/>
      <c r="O810" s="236"/>
      <c r="P810" s="236"/>
      <c r="Q810" s="236"/>
      <c r="R810" s="236"/>
      <c r="S810" s="236"/>
      <c r="T810" s="236"/>
      <c r="U810" s="236"/>
      <c r="V810" s="236"/>
      <c r="W810" s="236"/>
      <c r="X810" s="236"/>
      <c r="Y810" s="240"/>
      <c r="Z810" s="236"/>
      <c r="AA810" s="236"/>
      <c r="AB810" s="240"/>
      <c r="AC810" s="249"/>
      <c r="AD810" s="252"/>
      <c r="AE810" s="253"/>
      <c r="AF810" s="236"/>
      <c r="AG810" s="249"/>
      <c r="AH810" s="249"/>
      <c r="AI810" s="249"/>
      <c r="AJ810" s="249"/>
      <c r="AK810" s="249"/>
      <c r="AL810" s="249"/>
      <c r="AM810" s="236"/>
      <c r="AN810" s="240"/>
      <c r="AO810" s="242"/>
    </row>
    <row r="811" spans="2:41" ht="12.45" customHeight="1" x14ac:dyDescent="0.3">
      <c r="B811" s="456"/>
      <c r="C811" s="430"/>
      <c r="D811" s="424"/>
      <c r="E811" s="243" t="s">
        <v>127</v>
      </c>
      <c r="F811" s="203" t="s">
        <v>38</v>
      </c>
      <c r="G811" s="202"/>
      <c r="H811" s="203"/>
      <c r="I811" s="203"/>
      <c r="J811" s="203"/>
      <c r="K811" s="218"/>
      <c r="L811" s="203"/>
      <c r="M811" s="203"/>
      <c r="N811" s="203"/>
      <c r="O811" s="236"/>
      <c r="P811" s="236"/>
      <c r="Q811" s="236"/>
      <c r="R811" s="236"/>
      <c r="S811" s="236"/>
      <c r="T811" s="236"/>
      <c r="U811" s="236"/>
      <c r="V811" s="236"/>
      <c r="W811" s="236"/>
      <c r="X811" s="236"/>
      <c r="Y811" s="240"/>
      <c r="Z811" s="236"/>
      <c r="AA811" s="236"/>
      <c r="AB811" s="240"/>
      <c r="AC811" s="236"/>
      <c r="AD811" s="237"/>
      <c r="AE811" s="263"/>
      <c r="AF811" s="236"/>
      <c r="AG811" s="236"/>
      <c r="AH811" s="236"/>
      <c r="AI811" s="236"/>
      <c r="AJ811" s="236"/>
      <c r="AK811" s="236"/>
      <c r="AL811" s="236"/>
      <c r="AM811" s="236"/>
      <c r="AN811" s="240"/>
      <c r="AO811" s="242"/>
    </row>
    <row r="812" spans="2:41" ht="12.45" customHeight="1" x14ac:dyDescent="0.3">
      <c r="B812" s="456"/>
      <c r="C812" s="430"/>
      <c r="D812" s="425"/>
      <c r="E812" s="221" t="s">
        <v>126</v>
      </c>
      <c r="F812" s="321" t="s">
        <v>38</v>
      </c>
      <c r="G812" s="259" t="str">
        <f>IF(AND(G809&lt;&gt;"",G810&lt;&gt;"",G811&lt;&gt;""),G809*G810*G811,"")</f>
        <v/>
      </c>
      <c r="H812" s="259" t="str">
        <f>IF(AND(H809&lt;&gt;"",H810&lt;&gt;"",H811&lt;&gt;""),H809*H810*H811,"")</f>
        <v/>
      </c>
      <c r="I812" s="259" t="str">
        <f t="shared" ref="I812:AO812" si="217">IF(AND(I809&lt;&gt;"",I810&lt;&gt;"",I811&lt;&gt;""),I809*I810*I811,"")</f>
        <v/>
      </c>
      <c r="J812" s="259" t="str">
        <f t="shared" si="217"/>
        <v/>
      </c>
      <c r="K812" s="259" t="str">
        <f t="shared" si="217"/>
        <v/>
      </c>
      <c r="L812" s="259" t="str">
        <f t="shared" si="217"/>
        <v/>
      </c>
      <c r="M812" s="259" t="str">
        <f t="shared" si="217"/>
        <v/>
      </c>
      <c r="N812" s="259" t="str">
        <f t="shared" si="217"/>
        <v/>
      </c>
      <c r="O812" s="259" t="str">
        <f t="shared" si="217"/>
        <v/>
      </c>
      <c r="P812" s="259" t="str">
        <f t="shared" si="217"/>
        <v/>
      </c>
      <c r="Q812" s="259" t="str">
        <f t="shared" si="217"/>
        <v/>
      </c>
      <c r="R812" s="259" t="str">
        <f t="shared" si="217"/>
        <v/>
      </c>
      <c r="S812" s="259" t="str">
        <f t="shared" si="217"/>
        <v/>
      </c>
      <c r="T812" s="259" t="str">
        <f t="shared" si="217"/>
        <v/>
      </c>
      <c r="U812" s="259" t="str">
        <f t="shared" si="217"/>
        <v/>
      </c>
      <c r="V812" s="259" t="str">
        <f t="shared" si="217"/>
        <v/>
      </c>
      <c r="W812" s="259" t="str">
        <f t="shared" si="217"/>
        <v/>
      </c>
      <c r="X812" s="259" t="str">
        <f t="shared" si="217"/>
        <v/>
      </c>
      <c r="Y812" s="259" t="str">
        <f t="shared" si="217"/>
        <v/>
      </c>
      <c r="Z812" s="259" t="str">
        <f t="shared" si="217"/>
        <v/>
      </c>
      <c r="AA812" s="259" t="str">
        <f t="shared" si="217"/>
        <v/>
      </c>
      <c r="AB812" s="259" t="str">
        <f t="shared" si="217"/>
        <v/>
      </c>
      <c r="AC812" s="259" t="str">
        <f t="shared" si="217"/>
        <v/>
      </c>
      <c r="AD812" s="259" t="str">
        <f t="shared" si="217"/>
        <v/>
      </c>
      <c r="AE812" s="259" t="str">
        <f t="shared" si="217"/>
        <v/>
      </c>
      <c r="AF812" s="259" t="str">
        <f t="shared" si="217"/>
        <v/>
      </c>
      <c r="AG812" s="259" t="str">
        <f t="shared" si="217"/>
        <v/>
      </c>
      <c r="AH812" s="259" t="str">
        <f t="shared" si="217"/>
        <v/>
      </c>
      <c r="AI812" s="259" t="str">
        <f t="shared" si="217"/>
        <v/>
      </c>
      <c r="AJ812" s="259" t="str">
        <f t="shared" si="217"/>
        <v/>
      </c>
      <c r="AK812" s="259" t="str">
        <f t="shared" si="217"/>
        <v/>
      </c>
      <c r="AL812" s="259" t="str">
        <f t="shared" si="217"/>
        <v/>
      </c>
      <c r="AM812" s="259" t="str">
        <f t="shared" si="217"/>
        <v/>
      </c>
      <c r="AN812" s="259" t="str">
        <f t="shared" si="217"/>
        <v/>
      </c>
      <c r="AO812" s="262" t="str">
        <f t="shared" si="217"/>
        <v/>
      </c>
    </row>
    <row r="813" spans="2:41" ht="12.45" customHeight="1" x14ac:dyDescent="0.3">
      <c r="B813" s="456"/>
      <c r="C813" s="430"/>
      <c r="D813" s="426" t="s">
        <v>111</v>
      </c>
      <c r="E813" s="264" t="s">
        <v>46</v>
      </c>
      <c r="F813" s="203" t="s">
        <v>38</v>
      </c>
      <c r="G813" s="247"/>
      <c r="H813" s="247"/>
      <c r="I813" s="256"/>
      <c r="J813" s="257"/>
      <c r="K813" s="257"/>
      <c r="L813" s="247"/>
      <c r="M813" s="247"/>
      <c r="N813" s="250"/>
      <c r="O813" s="251"/>
      <c r="P813" s="251"/>
      <c r="Q813" s="251"/>
      <c r="R813" s="251"/>
      <c r="S813" s="251"/>
      <c r="T813" s="251"/>
      <c r="U813" s="251"/>
      <c r="V813" s="251"/>
      <c r="W813" s="251"/>
      <c r="X813" s="249"/>
      <c r="Y813" s="254"/>
      <c r="Z813" s="249"/>
      <c r="AA813" s="249"/>
      <c r="AB813" s="254"/>
      <c r="AC813" s="249"/>
      <c r="AD813" s="252"/>
      <c r="AE813" s="258"/>
      <c r="AF813" s="249"/>
      <c r="AG813" s="249"/>
      <c r="AH813" s="249"/>
      <c r="AI813" s="249"/>
      <c r="AJ813" s="249"/>
      <c r="AK813" s="249"/>
      <c r="AL813" s="249"/>
      <c r="AM813" s="249"/>
      <c r="AN813" s="254"/>
      <c r="AO813" s="255"/>
    </row>
    <row r="814" spans="2:41" ht="12.45" customHeight="1" x14ac:dyDescent="0.3">
      <c r="B814" s="456"/>
      <c r="C814" s="430"/>
      <c r="D814" s="424"/>
      <c r="E814" s="245" t="s">
        <v>109</v>
      </c>
      <c r="F814" s="203" t="s">
        <v>38</v>
      </c>
      <c r="G814" s="246"/>
      <c r="H814" s="203"/>
      <c r="I814" s="231"/>
      <c r="J814" s="203"/>
      <c r="K814" s="218"/>
      <c r="L814" s="247"/>
      <c r="M814" s="247"/>
      <c r="N814" s="203"/>
      <c r="O814" s="236"/>
      <c r="P814" s="236"/>
      <c r="Q814" s="236"/>
      <c r="R814" s="236"/>
      <c r="S814" s="236"/>
      <c r="T814" s="236"/>
      <c r="U814" s="236"/>
      <c r="V814" s="236"/>
      <c r="W814" s="236"/>
      <c r="X814" s="236"/>
      <c r="Y814" s="240"/>
      <c r="Z814" s="236"/>
      <c r="AA814" s="236"/>
      <c r="AB814" s="240"/>
      <c r="AC814" s="249"/>
      <c r="AD814" s="252"/>
      <c r="AE814" s="253"/>
      <c r="AF814" s="236"/>
      <c r="AG814" s="249"/>
      <c r="AH814" s="249"/>
      <c r="AI814" s="249"/>
      <c r="AJ814" s="249"/>
      <c r="AK814" s="249"/>
      <c r="AL814" s="249"/>
      <c r="AM814" s="236"/>
      <c r="AN814" s="240"/>
      <c r="AO814" s="242"/>
    </row>
    <row r="815" spans="2:41" ht="12.45" customHeight="1" x14ac:dyDescent="0.3">
      <c r="B815" s="456"/>
      <c r="C815" s="430"/>
      <c r="D815" s="424"/>
      <c r="E815" s="243" t="s">
        <v>127</v>
      </c>
      <c r="F815" s="203" t="s">
        <v>38</v>
      </c>
      <c r="G815" s="202"/>
      <c r="H815" s="203"/>
      <c r="I815" s="203"/>
      <c r="J815" s="203"/>
      <c r="K815" s="218"/>
      <c r="L815" s="203"/>
      <c r="M815" s="203"/>
      <c r="N815" s="203"/>
      <c r="O815" s="236"/>
      <c r="P815" s="236"/>
      <c r="Q815" s="236"/>
      <c r="R815" s="236"/>
      <c r="S815" s="236"/>
      <c r="T815" s="236"/>
      <c r="U815" s="236"/>
      <c r="V815" s="236"/>
      <c r="W815" s="236"/>
      <c r="X815" s="236"/>
      <c r="Y815" s="240"/>
      <c r="Z815" s="236"/>
      <c r="AA815" s="236"/>
      <c r="AB815" s="240"/>
      <c r="AC815" s="236"/>
      <c r="AD815" s="237"/>
      <c r="AE815" s="263"/>
      <c r="AF815" s="236"/>
      <c r="AG815" s="236"/>
      <c r="AH815" s="236"/>
      <c r="AI815" s="236"/>
      <c r="AJ815" s="236"/>
      <c r="AK815" s="236"/>
      <c r="AL815" s="236"/>
      <c r="AM815" s="236"/>
      <c r="AN815" s="240"/>
      <c r="AO815" s="242"/>
    </row>
    <row r="816" spans="2:41" ht="12.45" customHeight="1" x14ac:dyDescent="0.3">
      <c r="B816" s="456"/>
      <c r="C816" s="430"/>
      <c r="D816" s="425"/>
      <c r="E816" s="221" t="s">
        <v>126</v>
      </c>
      <c r="F816" s="321" t="s">
        <v>38</v>
      </c>
      <c r="G816" s="259" t="str">
        <f>IF(AND(G813&lt;&gt;"",G814&lt;&gt;"",G815&lt;&gt;""),G813*G814*G815,"")</f>
        <v/>
      </c>
      <c r="H816" s="259" t="str">
        <f>IF(AND(H813&lt;&gt;"",H814&lt;&gt;"",H815&lt;&gt;""),H813*H814*H815,"")</f>
        <v/>
      </c>
      <c r="I816" s="259" t="str">
        <f t="shared" ref="I816:AO816" si="218">IF(AND(I813&lt;&gt;"",I814&lt;&gt;"",I815&lt;&gt;""),I813*I814*I815,"")</f>
        <v/>
      </c>
      <c r="J816" s="259" t="str">
        <f t="shared" si="218"/>
        <v/>
      </c>
      <c r="K816" s="259" t="str">
        <f t="shared" si="218"/>
        <v/>
      </c>
      <c r="L816" s="259" t="str">
        <f t="shared" si="218"/>
        <v/>
      </c>
      <c r="M816" s="259" t="str">
        <f t="shared" si="218"/>
        <v/>
      </c>
      <c r="N816" s="259" t="str">
        <f t="shared" si="218"/>
        <v/>
      </c>
      <c r="O816" s="259" t="str">
        <f t="shared" si="218"/>
        <v/>
      </c>
      <c r="P816" s="259" t="str">
        <f t="shared" si="218"/>
        <v/>
      </c>
      <c r="Q816" s="259" t="str">
        <f t="shared" si="218"/>
        <v/>
      </c>
      <c r="R816" s="259" t="str">
        <f t="shared" si="218"/>
        <v/>
      </c>
      <c r="S816" s="259" t="str">
        <f t="shared" si="218"/>
        <v/>
      </c>
      <c r="T816" s="259" t="str">
        <f t="shared" si="218"/>
        <v/>
      </c>
      <c r="U816" s="259" t="str">
        <f t="shared" si="218"/>
        <v/>
      </c>
      <c r="V816" s="259" t="str">
        <f t="shared" si="218"/>
        <v/>
      </c>
      <c r="W816" s="259" t="str">
        <f t="shared" si="218"/>
        <v/>
      </c>
      <c r="X816" s="259" t="str">
        <f t="shared" si="218"/>
        <v/>
      </c>
      <c r="Y816" s="259" t="str">
        <f t="shared" si="218"/>
        <v/>
      </c>
      <c r="Z816" s="259" t="str">
        <f t="shared" si="218"/>
        <v/>
      </c>
      <c r="AA816" s="259" t="str">
        <f t="shared" si="218"/>
        <v/>
      </c>
      <c r="AB816" s="259" t="str">
        <f t="shared" si="218"/>
        <v/>
      </c>
      <c r="AC816" s="259" t="str">
        <f t="shared" si="218"/>
        <v/>
      </c>
      <c r="AD816" s="259" t="str">
        <f t="shared" si="218"/>
        <v/>
      </c>
      <c r="AE816" s="259" t="str">
        <f t="shared" si="218"/>
        <v/>
      </c>
      <c r="AF816" s="259" t="str">
        <f t="shared" si="218"/>
        <v/>
      </c>
      <c r="AG816" s="259" t="str">
        <f t="shared" si="218"/>
        <v/>
      </c>
      <c r="AH816" s="259" t="str">
        <f t="shared" si="218"/>
        <v/>
      </c>
      <c r="AI816" s="259" t="str">
        <f t="shared" si="218"/>
        <v/>
      </c>
      <c r="AJ816" s="259" t="str">
        <f t="shared" si="218"/>
        <v/>
      </c>
      <c r="AK816" s="259" t="str">
        <f t="shared" si="218"/>
        <v/>
      </c>
      <c r="AL816" s="259" t="str">
        <f t="shared" si="218"/>
        <v/>
      </c>
      <c r="AM816" s="259" t="str">
        <f t="shared" si="218"/>
        <v/>
      </c>
      <c r="AN816" s="259" t="str">
        <f t="shared" si="218"/>
        <v/>
      </c>
      <c r="AO816" s="262" t="str">
        <f t="shared" si="218"/>
        <v/>
      </c>
    </row>
    <row r="817" spans="2:41" ht="12.45" customHeight="1" x14ac:dyDescent="0.3">
      <c r="B817" s="456"/>
      <c r="C817" s="430"/>
      <c r="D817" s="426" t="s">
        <v>111</v>
      </c>
      <c r="E817" s="264" t="s">
        <v>46</v>
      </c>
      <c r="F817" s="203" t="s">
        <v>38</v>
      </c>
      <c r="G817" s="247"/>
      <c r="H817" s="247"/>
      <c r="I817" s="256"/>
      <c r="J817" s="257"/>
      <c r="K817" s="257"/>
      <c r="L817" s="247"/>
      <c r="M817" s="247"/>
      <c r="N817" s="250"/>
      <c r="O817" s="251"/>
      <c r="P817" s="251"/>
      <c r="Q817" s="251"/>
      <c r="R817" s="251"/>
      <c r="S817" s="251"/>
      <c r="T817" s="251"/>
      <c r="U817" s="251"/>
      <c r="V817" s="251"/>
      <c r="W817" s="251"/>
      <c r="X817" s="249"/>
      <c r="Y817" s="254"/>
      <c r="Z817" s="249"/>
      <c r="AA817" s="249"/>
      <c r="AB817" s="254"/>
      <c r="AC817" s="249"/>
      <c r="AD817" s="252"/>
      <c r="AE817" s="258"/>
      <c r="AF817" s="249"/>
      <c r="AG817" s="249"/>
      <c r="AH817" s="249"/>
      <c r="AI817" s="249"/>
      <c r="AJ817" s="249"/>
      <c r="AK817" s="249"/>
      <c r="AL817" s="249"/>
      <c r="AM817" s="249"/>
      <c r="AN817" s="254"/>
      <c r="AO817" s="255"/>
    </row>
    <row r="818" spans="2:41" ht="12.45" customHeight="1" x14ac:dyDescent="0.3">
      <c r="B818" s="456"/>
      <c r="C818" s="430"/>
      <c r="D818" s="424"/>
      <c r="E818" s="245" t="s">
        <v>109</v>
      </c>
      <c r="F818" s="203" t="s">
        <v>38</v>
      </c>
      <c r="G818" s="246"/>
      <c r="H818" s="203"/>
      <c r="I818" s="231"/>
      <c r="J818" s="203"/>
      <c r="K818" s="218"/>
      <c r="L818" s="247"/>
      <c r="M818" s="247"/>
      <c r="N818" s="203"/>
      <c r="O818" s="236"/>
      <c r="P818" s="236"/>
      <c r="Q818" s="236"/>
      <c r="R818" s="236"/>
      <c r="S818" s="236"/>
      <c r="T818" s="236"/>
      <c r="U818" s="236"/>
      <c r="V818" s="236"/>
      <c r="W818" s="236"/>
      <c r="X818" s="236"/>
      <c r="Y818" s="240"/>
      <c r="Z818" s="236"/>
      <c r="AA818" s="236"/>
      <c r="AB818" s="240"/>
      <c r="AC818" s="249"/>
      <c r="AD818" s="252"/>
      <c r="AE818" s="253"/>
      <c r="AF818" s="236"/>
      <c r="AG818" s="249"/>
      <c r="AH818" s="249"/>
      <c r="AI818" s="249"/>
      <c r="AJ818" s="249"/>
      <c r="AK818" s="249"/>
      <c r="AL818" s="249"/>
      <c r="AM818" s="236"/>
      <c r="AN818" s="240"/>
      <c r="AO818" s="242"/>
    </row>
    <row r="819" spans="2:41" ht="12.45" customHeight="1" x14ac:dyDescent="0.3">
      <c r="B819" s="456"/>
      <c r="C819" s="430"/>
      <c r="D819" s="424"/>
      <c r="E819" s="243" t="s">
        <v>127</v>
      </c>
      <c r="F819" s="203" t="s">
        <v>38</v>
      </c>
      <c r="G819" s="202"/>
      <c r="H819" s="203"/>
      <c r="I819" s="203"/>
      <c r="J819" s="203"/>
      <c r="K819" s="218"/>
      <c r="L819" s="203"/>
      <c r="M819" s="203"/>
      <c r="N819" s="203"/>
      <c r="O819" s="236"/>
      <c r="P819" s="236"/>
      <c r="Q819" s="236"/>
      <c r="R819" s="236"/>
      <c r="S819" s="236"/>
      <c r="T819" s="236"/>
      <c r="U819" s="236"/>
      <c r="V819" s="236"/>
      <c r="W819" s="236"/>
      <c r="X819" s="236"/>
      <c r="Y819" s="240"/>
      <c r="Z819" s="236"/>
      <c r="AA819" s="236"/>
      <c r="AB819" s="240"/>
      <c r="AC819" s="236"/>
      <c r="AD819" s="237"/>
      <c r="AE819" s="263"/>
      <c r="AF819" s="236"/>
      <c r="AG819" s="236"/>
      <c r="AH819" s="236"/>
      <c r="AI819" s="236"/>
      <c r="AJ819" s="236"/>
      <c r="AK819" s="236"/>
      <c r="AL819" s="236"/>
      <c r="AM819" s="236"/>
      <c r="AN819" s="240"/>
      <c r="AO819" s="242"/>
    </row>
    <row r="820" spans="2:41" ht="12.45" customHeight="1" x14ac:dyDescent="0.3">
      <c r="B820" s="456"/>
      <c r="C820" s="430"/>
      <c r="D820" s="425"/>
      <c r="E820" s="188" t="s">
        <v>126</v>
      </c>
      <c r="F820" s="321" t="s">
        <v>38</v>
      </c>
      <c r="G820" s="259" t="str">
        <f>IF(AND(G817&lt;&gt;"",G818&lt;&gt;"",G819&lt;&gt;""),G817*G818*G819,"")</f>
        <v/>
      </c>
      <c r="H820" s="259" t="str">
        <f>IF(AND(H817&lt;&gt;"",H818&lt;&gt;"",H819&lt;&gt;""),H817*H818*H819,"")</f>
        <v/>
      </c>
      <c r="I820" s="259" t="str">
        <f t="shared" ref="I820:AO820" si="219">IF(AND(I817&lt;&gt;"",I818&lt;&gt;"",I819&lt;&gt;""),I817*I818*I819,"")</f>
        <v/>
      </c>
      <c r="J820" s="259" t="str">
        <f t="shared" si="219"/>
        <v/>
      </c>
      <c r="K820" s="259" t="str">
        <f t="shared" si="219"/>
        <v/>
      </c>
      <c r="L820" s="259" t="str">
        <f t="shared" si="219"/>
        <v/>
      </c>
      <c r="M820" s="259" t="str">
        <f t="shared" si="219"/>
        <v/>
      </c>
      <c r="N820" s="259" t="str">
        <f t="shared" si="219"/>
        <v/>
      </c>
      <c r="O820" s="259" t="str">
        <f t="shared" si="219"/>
        <v/>
      </c>
      <c r="P820" s="259" t="str">
        <f t="shared" si="219"/>
        <v/>
      </c>
      <c r="Q820" s="259" t="str">
        <f t="shared" si="219"/>
        <v/>
      </c>
      <c r="R820" s="259" t="str">
        <f t="shared" si="219"/>
        <v/>
      </c>
      <c r="S820" s="259" t="str">
        <f t="shared" si="219"/>
        <v/>
      </c>
      <c r="T820" s="259" t="str">
        <f t="shared" si="219"/>
        <v/>
      </c>
      <c r="U820" s="259" t="str">
        <f t="shared" si="219"/>
        <v/>
      </c>
      <c r="V820" s="259" t="str">
        <f t="shared" si="219"/>
        <v/>
      </c>
      <c r="W820" s="259" t="str">
        <f t="shared" si="219"/>
        <v/>
      </c>
      <c r="X820" s="259" t="str">
        <f t="shared" si="219"/>
        <v/>
      </c>
      <c r="Y820" s="259" t="str">
        <f t="shared" si="219"/>
        <v/>
      </c>
      <c r="Z820" s="259" t="str">
        <f t="shared" si="219"/>
        <v/>
      </c>
      <c r="AA820" s="259" t="str">
        <f t="shared" si="219"/>
        <v/>
      </c>
      <c r="AB820" s="259" t="str">
        <f t="shared" si="219"/>
        <v/>
      </c>
      <c r="AC820" s="259" t="str">
        <f t="shared" si="219"/>
        <v/>
      </c>
      <c r="AD820" s="259" t="str">
        <f t="shared" si="219"/>
        <v/>
      </c>
      <c r="AE820" s="259" t="str">
        <f t="shared" si="219"/>
        <v/>
      </c>
      <c r="AF820" s="259" t="str">
        <f t="shared" si="219"/>
        <v/>
      </c>
      <c r="AG820" s="259" t="str">
        <f t="shared" si="219"/>
        <v/>
      </c>
      <c r="AH820" s="259" t="str">
        <f t="shared" si="219"/>
        <v/>
      </c>
      <c r="AI820" s="259" t="str">
        <f t="shared" si="219"/>
        <v/>
      </c>
      <c r="AJ820" s="259" t="str">
        <f t="shared" si="219"/>
        <v/>
      </c>
      <c r="AK820" s="259" t="str">
        <f t="shared" si="219"/>
        <v/>
      </c>
      <c r="AL820" s="259" t="str">
        <f t="shared" si="219"/>
        <v/>
      </c>
      <c r="AM820" s="259" t="str">
        <f t="shared" si="219"/>
        <v/>
      </c>
      <c r="AN820" s="259" t="str">
        <f t="shared" si="219"/>
        <v/>
      </c>
      <c r="AO820" s="262" t="str">
        <f t="shared" si="219"/>
        <v/>
      </c>
    </row>
    <row r="821" spans="2:41" ht="12.45" customHeight="1" x14ac:dyDescent="0.3">
      <c r="B821" s="456"/>
      <c r="C821" s="430"/>
      <c r="D821" s="426" t="s">
        <v>111</v>
      </c>
      <c r="E821" s="264" t="s">
        <v>46</v>
      </c>
      <c r="F821" s="203" t="s">
        <v>38</v>
      </c>
      <c r="G821" s="247"/>
      <c r="H821" s="247"/>
      <c r="I821" s="256"/>
      <c r="J821" s="257"/>
      <c r="K821" s="257"/>
      <c r="L821" s="247"/>
      <c r="M821" s="247"/>
      <c r="N821" s="250"/>
      <c r="O821" s="251"/>
      <c r="P821" s="251"/>
      <c r="Q821" s="251"/>
      <c r="R821" s="251"/>
      <c r="S821" s="251"/>
      <c r="T821" s="251"/>
      <c r="U821" s="251"/>
      <c r="V821" s="251"/>
      <c r="W821" s="251"/>
      <c r="X821" s="249"/>
      <c r="Y821" s="254"/>
      <c r="Z821" s="249"/>
      <c r="AA821" s="249"/>
      <c r="AB821" s="254"/>
      <c r="AC821" s="249"/>
      <c r="AD821" s="252"/>
      <c r="AE821" s="258"/>
      <c r="AF821" s="249"/>
      <c r="AG821" s="249"/>
      <c r="AH821" s="249"/>
      <c r="AI821" s="249"/>
      <c r="AJ821" s="249"/>
      <c r="AK821" s="249"/>
      <c r="AL821" s="249"/>
      <c r="AM821" s="249"/>
      <c r="AN821" s="254"/>
      <c r="AO821" s="255"/>
    </row>
    <row r="822" spans="2:41" ht="12.45" customHeight="1" x14ac:dyDescent="0.3">
      <c r="B822" s="456"/>
      <c r="C822" s="430"/>
      <c r="D822" s="424"/>
      <c r="E822" s="245" t="s">
        <v>109</v>
      </c>
      <c r="F822" s="203" t="s">
        <v>38</v>
      </c>
      <c r="G822" s="246"/>
      <c r="H822" s="203"/>
      <c r="I822" s="231"/>
      <c r="J822" s="203"/>
      <c r="K822" s="218"/>
      <c r="L822" s="247"/>
      <c r="M822" s="247"/>
      <c r="N822" s="203"/>
      <c r="O822" s="236"/>
      <c r="P822" s="236"/>
      <c r="Q822" s="236"/>
      <c r="R822" s="236"/>
      <c r="S822" s="236"/>
      <c r="T822" s="236"/>
      <c r="U822" s="236"/>
      <c r="V822" s="236"/>
      <c r="W822" s="236"/>
      <c r="X822" s="236"/>
      <c r="Y822" s="240"/>
      <c r="Z822" s="236"/>
      <c r="AA822" s="236"/>
      <c r="AB822" s="240"/>
      <c r="AC822" s="249"/>
      <c r="AD822" s="252"/>
      <c r="AE822" s="253"/>
      <c r="AF822" s="236"/>
      <c r="AG822" s="249"/>
      <c r="AH822" s="249"/>
      <c r="AI822" s="249"/>
      <c r="AJ822" s="249"/>
      <c r="AK822" s="249"/>
      <c r="AL822" s="249"/>
      <c r="AM822" s="236"/>
      <c r="AN822" s="240"/>
      <c r="AO822" s="242"/>
    </row>
    <row r="823" spans="2:41" ht="12.45" customHeight="1" x14ac:dyDescent="0.3">
      <c r="B823" s="456"/>
      <c r="C823" s="430"/>
      <c r="D823" s="424"/>
      <c r="E823" s="243" t="s">
        <v>127</v>
      </c>
      <c r="F823" s="203" t="s">
        <v>38</v>
      </c>
      <c r="G823" s="202"/>
      <c r="H823" s="203"/>
      <c r="I823" s="203"/>
      <c r="J823" s="203"/>
      <c r="K823" s="218"/>
      <c r="L823" s="203"/>
      <c r="M823" s="203"/>
      <c r="N823" s="203"/>
      <c r="O823" s="236"/>
      <c r="P823" s="236"/>
      <c r="Q823" s="236"/>
      <c r="R823" s="236"/>
      <c r="S823" s="236"/>
      <c r="T823" s="236"/>
      <c r="U823" s="236"/>
      <c r="V823" s="236"/>
      <c r="W823" s="236"/>
      <c r="X823" s="236"/>
      <c r="Y823" s="240"/>
      <c r="Z823" s="236"/>
      <c r="AA823" s="236"/>
      <c r="AB823" s="240"/>
      <c r="AC823" s="236"/>
      <c r="AD823" s="237"/>
      <c r="AE823" s="263"/>
      <c r="AF823" s="236"/>
      <c r="AG823" s="236"/>
      <c r="AH823" s="236"/>
      <c r="AI823" s="236"/>
      <c r="AJ823" s="236"/>
      <c r="AK823" s="236"/>
      <c r="AL823" s="236"/>
      <c r="AM823" s="236"/>
      <c r="AN823" s="240"/>
      <c r="AO823" s="242"/>
    </row>
    <row r="824" spans="2:41" ht="12.45" customHeight="1" thickBot="1" x14ac:dyDescent="0.35">
      <c r="B824" s="456"/>
      <c r="C824" s="431"/>
      <c r="D824" s="428"/>
      <c r="E824" s="189" t="s">
        <v>126</v>
      </c>
      <c r="F824" s="322" t="s">
        <v>38</v>
      </c>
      <c r="G824" s="265" t="str">
        <f>IF(AND(G821&lt;&gt;"",G822&lt;&gt;"",G823&lt;&gt;""),G821*G822*G823,"")</f>
        <v/>
      </c>
      <c r="H824" s="265" t="str">
        <f>IF(AND(H821&lt;&gt;"",H822&lt;&gt;"",H823&lt;&gt;""),H821*H822*H823,"")</f>
        <v/>
      </c>
      <c r="I824" s="265" t="str">
        <f t="shared" ref="I824:M824" si="220">IF(AND(I821&lt;&gt;"",I822&lt;&gt;"",I823&lt;&gt;""),I821*I822*I823,"")</f>
        <v/>
      </c>
      <c r="J824" s="265" t="str">
        <f t="shared" si="220"/>
        <v/>
      </c>
      <c r="K824" s="265" t="str">
        <f t="shared" si="220"/>
        <v/>
      </c>
      <c r="L824" s="265" t="str">
        <f t="shared" si="220"/>
        <v/>
      </c>
      <c r="M824" s="265" t="str">
        <f t="shared" si="220"/>
        <v/>
      </c>
      <c r="N824" s="265" t="str">
        <f>IF(AND(N821&lt;&gt;"",N822&lt;&gt;"",N823&lt;&gt;""),N821*N822*N823,"")</f>
        <v/>
      </c>
      <c r="O824" s="265" t="str">
        <f t="shared" ref="O824:AO824" si="221">IF(AND(O821&lt;&gt;"",O822&lt;&gt;"",O823&lt;&gt;""),O821*O822*O823,"")</f>
        <v/>
      </c>
      <c r="P824" s="265" t="str">
        <f t="shared" si="221"/>
        <v/>
      </c>
      <c r="Q824" s="265" t="str">
        <f t="shared" si="221"/>
        <v/>
      </c>
      <c r="R824" s="265" t="str">
        <f t="shared" si="221"/>
        <v/>
      </c>
      <c r="S824" s="265" t="str">
        <f t="shared" si="221"/>
        <v/>
      </c>
      <c r="T824" s="265" t="str">
        <f t="shared" si="221"/>
        <v/>
      </c>
      <c r="U824" s="265" t="str">
        <f t="shared" si="221"/>
        <v/>
      </c>
      <c r="V824" s="265" t="str">
        <f t="shared" si="221"/>
        <v/>
      </c>
      <c r="W824" s="265" t="str">
        <f t="shared" si="221"/>
        <v/>
      </c>
      <c r="X824" s="265" t="str">
        <f t="shared" si="221"/>
        <v/>
      </c>
      <c r="Y824" s="265" t="str">
        <f t="shared" si="221"/>
        <v/>
      </c>
      <c r="Z824" s="265" t="str">
        <f t="shared" si="221"/>
        <v/>
      </c>
      <c r="AA824" s="265" t="str">
        <f t="shared" si="221"/>
        <v/>
      </c>
      <c r="AB824" s="265" t="str">
        <f t="shared" si="221"/>
        <v/>
      </c>
      <c r="AC824" s="265" t="str">
        <f t="shared" si="221"/>
        <v/>
      </c>
      <c r="AD824" s="265" t="str">
        <f t="shared" si="221"/>
        <v/>
      </c>
      <c r="AE824" s="265" t="str">
        <f t="shared" si="221"/>
        <v/>
      </c>
      <c r="AF824" s="265" t="str">
        <f t="shared" si="221"/>
        <v/>
      </c>
      <c r="AG824" s="265" t="str">
        <f t="shared" si="221"/>
        <v/>
      </c>
      <c r="AH824" s="265" t="str">
        <f t="shared" si="221"/>
        <v/>
      </c>
      <c r="AI824" s="265" t="str">
        <f t="shared" si="221"/>
        <v/>
      </c>
      <c r="AJ824" s="265" t="str">
        <f t="shared" si="221"/>
        <v/>
      </c>
      <c r="AK824" s="265" t="str">
        <f t="shared" si="221"/>
        <v/>
      </c>
      <c r="AL824" s="265" t="str">
        <f t="shared" si="221"/>
        <v/>
      </c>
      <c r="AM824" s="265" t="str">
        <f t="shared" si="221"/>
        <v/>
      </c>
      <c r="AN824" s="265" t="str">
        <f t="shared" si="221"/>
        <v/>
      </c>
      <c r="AO824" s="266" t="str">
        <f t="shared" si="221"/>
        <v/>
      </c>
    </row>
    <row r="825" spans="2:41" ht="12.45" customHeight="1" x14ac:dyDescent="0.3">
      <c r="B825" s="456"/>
      <c r="C825" s="429" t="s">
        <v>119</v>
      </c>
      <c r="D825" s="432" t="s">
        <v>110</v>
      </c>
      <c r="E825" s="227" t="s">
        <v>46</v>
      </c>
      <c r="F825" s="203" t="s">
        <v>38</v>
      </c>
      <c r="G825" s="230"/>
      <c r="H825" s="228"/>
      <c r="I825" s="230"/>
      <c r="J825" s="232"/>
      <c r="K825" s="234"/>
      <c r="L825" s="230"/>
      <c r="M825" s="230"/>
      <c r="N825" s="230"/>
      <c r="O825" s="235"/>
      <c r="P825" s="235"/>
      <c r="Q825" s="235"/>
      <c r="R825" s="235"/>
      <c r="S825" s="235"/>
      <c r="T825" s="235"/>
      <c r="U825" s="235"/>
      <c r="V825" s="235"/>
      <c r="W825" s="235"/>
      <c r="X825" s="235"/>
      <c r="Y825" s="235"/>
      <c r="Z825" s="235"/>
      <c r="AA825" s="235"/>
      <c r="AB825" s="235"/>
      <c r="AC825" s="235"/>
      <c r="AD825" s="239"/>
      <c r="AE825" s="235"/>
      <c r="AF825" s="235"/>
      <c r="AG825" s="235"/>
      <c r="AH825" s="235"/>
      <c r="AI825" s="235"/>
      <c r="AJ825" s="235"/>
      <c r="AK825" s="235"/>
      <c r="AL825" s="235"/>
      <c r="AM825" s="239"/>
      <c r="AN825" s="239"/>
      <c r="AO825" s="241"/>
    </row>
    <row r="826" spans="2:41" ht="12.45" customHeight="1" x14ac:dyDescent="0.3">
      <c r="B826" s="456"/>
      <c r="C826" s="430"/>
      <c r="D826" s="424"/>
      <c r="E826" s="224" t="s">
        <v>109</v>
      </c>
      <c r="F826" s="203" t="s">
        <v>38</v>
      </c>
      <c r="G826" s="231"/>
      <c r="H826" s="229"/>
      <c r="I826" s="203"/>
      <c r="J826" s="233"/>
      <c r="K826" s="202"/>
      <c r="L826" s="203"/>
      <c r="M826" s="203"/>
      <c r="N826" s="203"/>
      <c r="O826" s="236"/>
      <c r="P826" s="236"/>
      <c r="Q826" s="236"/>
      <c r="R826" s="236"/>
      <c r="S826" s="236"/>
      <c r="T826" s="236"/>
      <c r="U826" s="236"/>
      <c r="V826" s="236"/>
      <c r="W826" s="236"/>
      <c r="X826" s="236"/>
      <c r="Y826" s="236"/>
      <c r="Z826" s="236"/>
      <c r="AA826" s="236"/>
      <c r="AB826" s="236"/>
      <c r="AC826" s="236"/>
      <c r="AD826" s="240"/>
      <c r="AE826" s="236"/>
      <c r="AF826" s="236"/>
      <c r="AG826" s="236"/>
      <c r="AH826" s="236"/>
      <c r="AI826" s="236"/>
      <c r="AJ826" s="236"/>
      <c r="AK826" s="236"/>
      <c r="AL826" s="236"/>
      <c r="AM826" s="240"/>
      <c r="AN826" s="240"/>
      <c r="AO826" s="242"/>
    </row>
    <row r="827" spans="2:41" ht="12.45" customHeight="1" x14ac:dyDescent="0.3">
      <c r="B827" s="456"/>
      <c r="C827" s="430"/>
      <c r="D827" s="424"/>
      <c r="E827" s="224" t="s">
        <v>127</v>
      </c>
      <c r="F827" s="203" t="s">
        <v>38</v>
      </c>
      <c r="G827" s="203"/>
      <c r="H827" s="218"/>
      <c r="I827" s="203"/>
      <c r="J827" s="218"/>
      <c r="K827" s="202"/>
      <c r="L827" s="203"/>
      <c r="M827" s="203"/>
      <c r="N827" s="203"/>
      <c r="O827" s="236"/>
      <c r="P827" s="236"/>
      <c r="Q827" s="236"/>
      <c r="R827" s="236"/>
      <c r="S827" s="236"/>
      <c r="T827" s="236"/>
      <c r="U827" s="236"/>
      <c r="V827" s="236"/>
      <c r="W827" s="236"/>
      <c r="X827" s="236"/>
      <c r="Y827" s="236"/>
      <c r="Z827" s="236"/>
      <c r="AA827" s="236"/>
      <c r="AB827" s="236"/>
      <c r="AC827" s="251"/>
      <c r="AD827" s="240"/>
      <c r="AE827" s="236"/>
      <c r="AF827" s="236"/>
      <c r="AG827" s="236"/>
      <c r="AH827" s="236"/>
      <c r="AI827" s="236"/>
      <c r="AJ827" s="236"/>
      <c r="AK827" s="236"/>
      <c r="AL827" s="236"/>
      <c r="AM827" s="240"/>
      <c r="AN827" s="240"/>
      <c r="AO827" s="242"/>
    </row>
    <row r="828" spans="2:41" ht="12.45" customHeight="1" x14ac:dyDescent="0.3">
      <c r="B828" s="456"/>
      <c r="C828" s="430"/>
      <c r="D828" s="425"/>
      <c r="E828" s="220" t="s">
        <v>126</v>
      </c>
      <c r="F828" s="321" t="s">
        <v>38</v>
      </c>
      <c r="G828" s="200" t="str">
        <f>IF(AND(G825&lt;&gt;"",G826&lt;&gt;"",G827&lt;&gt;""),G825*G826*G827,"")</f>
        <v/>
      </c>
      <c r="H828" s="198" t="str">
        <f>IF(AND(H825&lt;&gt;"",H826&lt;&gt;"",H827&lt;&gt;""),H825*H826*H827,"")</f>
        <v/>
      </c>
      <c r="I828" s="200" t="str">
        <f t="shared" ref="I828:AJ828" si="222">IF(AND(I825&lt;&gt;"",I826&lt;&gt;"",I827&lt;&gt;""),I825*I826*I827,"")</f>
        <v/>
      </c>
      <c r="J828" s="200" t="str">
        <f t="shared" si="222"/>
        <v/>
      </c>
      <c r="K828" s="200" t="str">
        <f t="shared" si="222"/>
        <v/>
      </c>
      <c r="L828" s="204" t="str">
        <f t="shared" si="222"/>
        <v/>
      </c>
      <c r="M828" s="204" t="str">
        <f t="shared" si="222"/>
        <v/>
      </c>
      <c r="N828" s="204" t="str">
        <f t="shared" si="222"/>
        <v/>
      </c>
      <c r="O828" s="204" t="str">
        <f t="shared" si="222"/>
        <v/>
      </c>
      <c r="P828" s="204" t="str">
        <f t="shared" si="222"/>
        <v/>
      </c>
      <c r="Q828" s="204" t="str">
        <f t="shared" si="222"/>
        <v/>
      </c>
      <c r="R828" s="204" t="str">
        <f t="shared" si="222"/>
        <v/>
      </c>
      <c r="S828" s="204" t="str">
        <f t="shared" si="222"/>
        <v/>
      </c>
      <c r="T828" s="204" t="str">
        <f t="shared" si="222"/>
        <v/>
      </c>
      <c r="U828" s="204" t="str">
        <f t="shared" si="222"/>
        <v/>
      </c>
      <c r="V828" s="204" t="str">
        <f t="shared" si="222"/>
        <v/>
      </c>
      <c r="W828" s="204" t="str">
        <f t="shared" si="222"/>
        <v/>
      </c>
      <c r="X828" s="204" t="str">
        <f t="shared" si="222"/>
        <v/>
      </c>
      <c r="Y828" s="204" t="str">
        <f t="shared" si="222"/>
        <v/>
      </c>
      <c r="Z828" s="204" t="str">
        <f t="shared" si="222"/>
        <v/>
      </c>
      <c r="AA828" s="204" t="str">
        <f t="shared" si="222"/>
        <v/>
      </c>
      <c r="AB828" s="204" t="str">
        <f t="shared" si="222"/>
        <v/>
      </c>
      <c r="AC828" s="204" t="str">
        <f t="shared" si="222"/>
        <v/>
      </c>
      <c r="AD828" s="200" t="str">
        <f t="shared" si="222"/>
        <v/>
      </c>
      <c r="AE828" s="200" t="str">
        <f t="shared" si="222"/>
        <v/>
      </c>
      <c r="AF828" s="200" t="str">
        <f t="shared" si="222"/>
        <v/>
      </c>
      <c r="AG828" s="200" t="str">
        <f t="shared" si="222"/>
        <v/>
      </c>
      <c r="AH828" s="204" t="str">
        <f t="shared" si="222"/>
        <v/>
      </c>
      <c r="AI828" s="204" t="str">
        <f t="shared" si="222"/>
        <v/>
      </c>
      <c r="AJ828" s="204" t="str">
        <f t="shared" si="222"/>
        <v/>
      </c>
      <c r="AK828" s="204" t="str">
        <f>IF(AND(AK825&lt;&gt;"",AK826&lt;&gt;"",AK827&lt;&gt;""),AK825*AK826*AK827,"")</f>
        <v/>
      </c>
      <c r="AL828" s="204" t="str">
        <f t="shared" ref="AL828:AO828" si="223">IF(AND(AL825&lt;&gt;"",AL826&lt;&gt;"",AL827&lt;&gt;""),AL825*AL826*AL827,"")</f>
        <v/>
      </c>
      <c r="AM828" s="204" t="str">
        <f t="shared" si="223"/>
        <v/>
      </c>
      <c r="AN828" s="204" t="str">
        <f t="shared" si="223"/>
        <v/>
      </c>
      <c r="AO828" s="210" t="str">
        <f t="shared" si="223"/>
        <v/>
      </c>
    </row>
    <row r="829" spans="2:41" ht="12.45" customHeight="1" x14ac:dyDescent="0.3">
      <c r="B829" s="456"/>
      <c r="C829" s="430"/>
      <c r="D829" s="426" t="s">
        <v>110</v>
      </c>
      <c r="E829" s="243" t="s">
        <v>46</v>
      </c>
      <c r="F829" s="203" t="s">
        <v>38</v>
      </c>
      <c r="G829" s="203"/>
      <c r="H829" s="203"/>
      <c r="I829" s="202"/>
      <c r="J829" s="244"/>
      <c r="K829" s="244"/>
      <c r="L829" s="203"/>
      <c r="M829" s="203"/>
      <c r="N829" s="250"/>
      <c r="O829" s="251"/>
      <c r="P829" s="251"/>
      <c r="Q829" s="251"/>
      <c r="R829" s="251"/>
      <c r="S829" s="251"/>
      <c r="T829" s="251"/>
      <c r="U829" s="251"/>
      <c r="V829" s="251"/>
      <c r="W829" s="251"/>
      <c r="X829" s="236"/>
      <c r="Y829" s="240"/>
      <c r="Z829" s="236"/>
      <c r="AA829" s="236"/>
      <c r="AB829" s="240"/>
      <c r="AC829" s="236"/>
      <c r="AD829" s="237"/>
      <c r="AE829" s="238"/>
      <c r="AF829" s="236"/>
      <c r="AG829" s="236"/>
      <c r="AH829" s="249"/>
      <c r="AI829" s="249"/>
      <c r="AJ829" s="236"/>
      <c r="AK829" s="236"/>
      <c r="AL829" s="236"/>
      <c r="AM829" s="236"/>
      <c r="AN829" s="254"/>
      <c r="AO829" s="255"/>
    </row>
    <row r="830" spans="2:41" ht="12.45" customHeight="1" x14ac:dyDescent="0.3">
      <c r="B830" s="456"/>
      <c r="C830" s="430"/>
      <c r="D830" s="424"/>
      <c r="E830" s="245" t="s">
        <v>109</v>
      </c>
      <c r="F830" s="203" t="s">
        <v>38</v>
      </c>
      <c r="G830" s="246"/>
      <c r="H830" s="203"/>
      <c r="I830" s="231"/>
      <c r="J830" s="203"/>
      <c r="K830" s="218"/>
      <c r="L830" s="247"/>
      <c r="M830" s="247"/>
      <c r="N830" s="203"/>
      <c r="O830" s="236"/>
      <c r="P830" s="236"/>
      <c r="Q830" s="236"/>
      <c r="R830" s="236"/>
      <c r="S830" s="236"/>
      <c r="T830" s="236"/>
      <c r="U830" s="236"/>
      <c r="V830" s="236"/>
      <c r="W830" s="236"/>
      <c r="X830" s="236"/>
      <c r="Y830" s="240"/>
      <c r="Z830" s="236"/>
      <c r="AA830" s="236"/>
      <c r="AB830" s="240"/>
      <c r="AC830" s="249"/>
      <c r="AD830" s="252"/>
      <c r="AE830" s="253"/>
      <c r="AF830" s="236"/>
      <c r="AG830" s="249"/>
      <c r="AH830" s="249"/>
      <c r="AI830" s="249"/>
      <c r="AJ830" s="249"/>
      <c r="AK830" s="249"/>
      <c r="AL830" s="249"/>
      <c r="AM830" s="236"/>
      <c r="AN830" s="240"/>
      <c r="AO830" s="242"/>
    </row>
    <row r="831" spans="2:41" ht="12.45" customHeight="1" x14ac:dyDescent="0.3">
      <c r="B831" s="456"/>
      <c r="C831" s="430"/>
      <c r="D831" s="424"/>
      <c r="E831" s="245" t="s">
        <v>127</v>
      </c>
      <c r="F831" s="203" t="s">
        <v>38</v>
      </c>
      <c r="G831" s="202"/>
      <c r="H831" s="203"/>
      <c r="I831" s="203"/>
      <c r="J831" s="247"/>
      <c r="K831" s="248"/>
      <c r="L831" s="203"/>
      <c r="M831" s="203"/>
      <c r="N831" s="247"/>
      <c r="O831" s="249"/>
      <c r="P831" s="249"/>
      <c r="Q831" s="249"/>
      <c r="R831" s="249"/>
      <c r="S831" s="249"/>
      <c r="T831" s="249"/>
      <c r="U831" s="249"/>
      <c r="V831" s="249"/>
      <c r="W831" s="249"/>
      <c r="X831" s="236"/>
      <c r="Y831" s="240"/>
      <c r="Z831" s="236"/>
      <c r="AA831" s="236"/>
      <c r="AB831" s="240"/>
      <c r="AC831" s="249"/>
      <c r="AD831" s="252"/>
      <c r="AE831" s="253"/>
      <c r="AF831" s="236"/>
      <c r="AG831" s="249"/>
      <c r="AH831" s="236"/>
      <c r="AI831" s="236"/>
      <c r="AJ831" s="236"/>
      <c r="AK831" s="236"/>
      <c r="AL831" s="236"/>
      <c r="AM831" s="236"/>
      <c r="AN831" s="240"/>
      <c r="AO831" s="242"/>
    </row>
    <row r="832" spans="2:41" ht="12.45" customHeight="1" x14ac:dyDescent="0.3">
      <c r="B832" s="456"/>
      <c r="C832" s="430"/>
      <c r="D832" s="425"/>
      <c r="E832" s="220" t="s">
        <v>126</v>
      </c>
      <c r="F832" s="321" t="s">
        <v>38</v>
      </c>
      <c r="G832" s="259" t="str">
        <f>IF(AND(G829&lt;&gt;"",G830&lt;&gt;"",G831&lt;&gt;""),G829*G830*G831,"")</f>
        <v/>
      </c>
      <c r="H832" s="259" t="str">
        <f t="shared" ref="H832:AO832" si="224">IF(AND(H829&lt;&gt;"",H830&lt;&gt;"",H831&lt;&gt;""),H829*H830*H831,"")</f>
        <v/>
      </c>
      <c r="I832" s="259" t="str">
        <f t="shared" si="224"/>
        <v/>
      </c>
      <c r="J832" s="259" t="str">
        <f t="shared" si="224"/>
        <v/>
      </c>
      <c r="K832" s="259" t="str">
        <f t="shared" si="224"/>
        <v/>
      </c>
      <c r="L832" s="259" t="str">
        <f t="shared" si="224"/>
        <v/>
      </c>
      <c r="M832" s="259" t="str">
        <f t="shared" si="224"/>
        <v/>
      </c>
      <c r="N832" s="259" t="str">
        <f t="shared" si="224"/>
        <v/>
      </c>
      <c r="O832" s="259" t="str">
        <f t="shared" si="224"/>
        <v/>
      </c>
      <c r="P832" s="259" t="str">
        <f t="shared" si="224"/>
        <v/>
      </c>
      <c r="Q832" s="259" t="str">
        <f t="shared" si="224"/>
        <v/>
      </c>
      <c r="R832" s="259" t="str">
        <f t="shared" si="224"/>
        <v/>
      </c>
      <c r="S832" s="259" t="str">
        <f t="shared" si="224"/>
        <v/>
      </c>
      <c r="T832" s="259" t="str">
        <f t="shared" si="224"/>
        <v/>
      </c>
      <c r="U832" s="259" t="str">
        <f t="shared" si="224"/>
        <v/>
      </c>
      <c r="V832" s="259" t="str">
        <f t="shared" si="224"/>
        <v/>
      </c>
      <c r="W832" s="259" t="str">
        <f t="shared" si="224"/>
        <v/>
      </c>
      <c r="X832" s="259" t="str">
        <f t="shared" si="224"/>
        <v/>
      </c>
      <c r="Y832" s="260" t="str">
        <f t="shared" si="224"/>
        <v/>
      </c>
      <c r="Z832" s="261" t="str">
        <f t="shared" si="224"/>
        <v/>
      </c>
      <c r="AA832" s="259" t="str">
        <f t="shared" si="224"/>
        <v/>
      </c>
      <c r="AB832" s="260" t="str">
        <f t="shared" si="224"/>
        <v/>
      </c>
      <c r="AC832" s="261" t="str">
        <f t="shared" si="224"/>
        <v/>
      </c>
      <c r="AD832" s="259" t="str">
        <f t="shared" si="224"/>
        <v/>
      </c>
      <c r="AE832" s="259" t="str">
        <f t="shared" si="224"/>
        <v/>
      </c>
      <c r="AF832" s="259" t="str">
        <f t="shared" si="224"/>
        <v/>
      </c>
      <c r="AG832" s="259" t="str">
        <f t="shared" si="224"/>
        <v/>
      </c>
      <c r="AH832" s="259" t="str">
        <f t="shared" si="224"/>
        <v/>
      </c>
      <c r="AI832" s="259" t="str">
        <f t="shared" si="224"/>
        <v/>
      </c>
      <c r="AJ832" s="259" t="str">
        <f t="shared" si="224"/>
        <v/>
      </c>
      <c r="AK832" s="259" t="str">
        <f t="shared" si="224"/>
        <v/>
      </c>
      <c r="AL832" s="259" t="str">
        <f t="shared" si="224"/>
        <v/>
      </c>
      <c r="AM832" s="259" t="str">
        <f t="shared" si="224"/>
        <v/>
      </c>
      <c r="AN832" s="259" t="str">
        <f t="shared" si="224"/>
        <v/>
      </c>
      <c r="AO832" s="262" t="str">
        <f t="shared" si="224"/>
        <v/>
      </c>
    </row>
    <row r="833" spans="2:41" ht="12.45" customHeight="1" x14ac:dyDescent="0.3">
      <c r="B833" s="456"/>
      <c r="C833" s="430"/>
      <c r="D833" s="426" t="s">
        <v>110</v>
      </c>
      <c r="E833" s="243" t="s">
        <v>46</v>
      </c>
      <c r="F833" s="203" t="s">
        <v>38</v>
      </c>
      <c r="G833" s="247"/>
      <c r="H833" s="247"/>
      <c r="I833" s="256"/>
      <c r="J833" s="257"/>
      <c r="K833" s="257"/>
      <c r="L833" s="247"/>
      <c r="M833" s="247"/>
      <c r="N833" s="250"/>
      <c r="O833" s="251"/>
      <c r="P833" s="251"/>
      <c r="Q833" s="251"/>
      <c r="R833" s="251"/>
      <c r="S833" s="251"/>
      <c r="T833" s="251"/>
      <c r="U833" s="251"/>
      <c r="V833" s="251"/>
      <c r="W833" s="251"/>
      <c r="X833" s="249"/>
      <c r="Y833" s="254"/>
      <c r="Z833" s="249"/>
      <c r="AA833" s="249"/>
      <c r="AB833" s="254"/>
      <c r="AC833" s="249"/>
      <c r="AD833" s="252"/>
      <c r="AE833" s="258"/>
      <c r="AF833" s="249"/>
      <c r="AG833" s="249"/>
      <c r="AH833" s="249"/>
      <c r="AI833" s="249"/>
      <c r="AJ833" s="249"/>
      <c r="AK833" s="249"/>
      <c r="AL833" s="249"/>
      <c r="AM833" s="249"/>
      <c r="AN833" s="254"/>
      <c r="AO833" s="255"/>
    </row>
    <row r="834" spans="2:41" ht="12.45" customHeight="1" x14ac:dyDescent="0.3">
      <c r="B834" s="456"/>
      <c r="C834" s="430"/>
      <c r="D834" s="424"/>
      <c r="E834" s="245" t="s">
        <v>109</v>
      </c>
      <c r="F834" s="203" t="s">
        <v>38</v>
      </c>
      <c r="G834" s="246"/>
      <c r="H834" s="203"/>
      <c r="I834" s="231"/>
      <c r="J834" s="203"/>
      <c r="K834" s="218"/>
      <c r="L834" s="247"/>
      <c r="M834" s="247"/>
      <c r="N834" s="203"/>
      <c r="O834" s="236"/>
      <c r="P834" s="236"/>
      <c r="Q834" s="236"/>
      <c r="R834" s="236"/>
      <c r="S834" s="236"/>
      <c r="T834" s="236"/>
      <c r="U834" s="236"/>
      <c r="V834" s="236"/>
      <c r="W834" s="236"/>
      <c r="X834" s="236"/>
      <c r="Y834" s="240"/>
      <c r="Z834" s="236"/>
      <c r="AA834" s="236"/>
      <c r="AB834" s="240"/>
      <c r="AC834" s="249"/>
      <c r="AD834" s="252"/>
      <c r="AE834" s="253"/>
      <c r="AF834" s="236"/>
      <c r="AG834" s="249"/>
      <c r="AH834" s="249"/>
      <c r="AI834" s="249"/>
      <c r="AJ834" s="249"/>
      <c r="AK834" s="249"/>
      <c r="AL834" s="249"/>
      <c r="AM834" s="236"/>
      <c r="AN834" s="240"/>
      <c r="AO834" s="242"/>
    </row>
    <row r="835" spans="2:41" ht="12.45" customHeight="1" x14ac:dyDescent="0.3">
      <c r="B835" s="456"/>
      <c r="C835" s="430"/>
      <c r="D835" s="424"/>
      <c r="E835" s="245" t="s">
        <v>127</v>
      </c>
      <c r="F835" s="203" t="s">
        <v>38</v>
      </c>
      <c r="G835" s="202"/>
      <c r="H835" s="203"/>
      <c r="I835" s="203"/>
      <c r="J835" s="203"/>
      <c r="K835" s="218"/>
      <c r="L835" s="203"/>
      <c r="M835" s="203"/>
      <c r="N835" s="203"/>
      <c r="O835" s="236"/>
      <c r="P835" s="236"/>
      <c r="Q835" s="236"/>
      <c r="R835" s="236"/>
      <c r="S835" s="236"/>
      <c r="T835" s="236"/>
      <c r="U835" s="236"/>
      <c r="V835" s="236"/>
      <c r="W835" s="236"/>
      <c r="X835" s="236"/>
      <c r="Y835" s="240"/>
      <c r="Z835" s="236"/>
      <c r="AA835" s="236"/>
      <c r="AB835" s="240"/>
      <c r="AC835" s="236"/>
      <c r="AD835" s="237"/>
      <c r="AE835" s="263"/>
      <c r="AF835" s="236"/>
      <c r="AG835" s="236"/>
      <c r="AH835" s="236"/>
      <c r="AI835" s="236"/>
      <c r="AJ835" s="236"/>
      <c r="AK835" s="236"/>
      <c r="AL835" s="236"/>
      <c r="AM835" s="236"/>
      <c r="AN835" s="240"/>
      <c r="AO835" s="242"/>
    </row>
    <row r="836" spans="2:41" ht="12.45" customHeight="1" x14ac:dyDescent="0.3">
      <c r="B836" s="456"/>
      <c r="C836" s="430"/>
      <c r="D836" s="425"/>
      <c r="E836" s="221" t="s">
        <v>126</v>
      </c>
      <c r="F836" s="321" t="s">
        <v>38</v>
      </c>
      <c r="G836" s="259" t="str">
        <f>IF(AND(G833&lt;&gt;"",G834&lt;&gt;"",G835&lt;&gt;""),G833*G834*G835,"")</f>
        <v/>
      </c>
      <c r="H836" s="259" t="str">
        <f t="shared" ref="H836:AO836" si="225">IF(AND(H833&lt;&gt;"",H834&lt;&gt;"",H835&lt;&gt;""),H833*H834*H835,"")</f>
        <v/>
      </c>
      <c r="I836" s="259" t="str">
        <f t="shared" si="225"/>
        <v/>
      </c>
      <c r="J836" s="259" t="str">
        <f t="shared" si="225"/>
        <v/>
      </c>
      <c r="K836" s="259" t="str">
        <f t="shared" si="225"/>
        <v/>
      </c>
      <c r="L836" s="259" t="str">
        <f t="shared" si="225"/>
        <v/>
      </c>
      <c r="M836" s="259" t="str">
        <f t="shared" si="225"/>
        <v/>
      </c>
      <c r="N836" s="259" t="str">
        <f t="shared" si="225"/>
        <v/>
      </c>
      <c r="O836" s="259" t="str">
        <f t="shared" si="225"/>
        <v/>
      </c>
      <c r="P836" s="259" t="str">
        <f t="shared" si="225"/>
        <v/>
      </c>
      <c r="Q836" s="259" t="str">
        <f t="shared" si="225"/>
        <v/>
      </c>
      <c r="R836" s="259" t="str">
        <f t="shared" si="225"/>
        <v/>
      </c>
      <c r="S836" s="259" t="str">
        <f t="shared" si="225"/>
        <v/>
      </c>
      <c r="T836" s="259" t="str">
        <f t="shared" si="225"/>
        <v/>
      </c>
      <c r="U836" s="259" t="str">
        <f t="shared" si="225"/>
        <v/>
      </c>
      <c r="V836" s="259" t="str">
        <f t="shared" si="225"/>
        <v/>
      </c>
      <c r="W836" s="259" t="str">
        <f t="shared" si="225"/>
        <v/>
      </c>
      <c r="X836" s="259" t="str">
        <f t="shared" si="225"/>
        <v/>
      </c>
      <c r="Y836" s="259" t="str">
        <f t="shared" si="225"/>
        <v/>
      </c>
      <c r="Z836" s="259" t="str">
        <f t="shared" si="225"/>
        <v/>
      </c>
      <c r="AA836" s="259" t="str">
        <f t="shared" si="225"/>
        <v/>
      </c>
      <c r="AB836" s="259" t="str">
        <f t="shared" si="225"/>
        <v/>
      </c>
      <c r="AC836" s="259" t="str">
        <f t="shared" si="225"/>
        <v/>
      </c>
      <c r="AD836" s="259" t="str">
        <f t="shared" si="225"/>
        <v/>
      </c>
      <c r="AE836" s="259" t="str">
        <f t="shared" si="225"/>
        <v/>
      </c>
      <c r="AF836" s="259" t="str">
        <f t="shared" si="225"/>
        <v/>
      </c>
      <c r="AG836" s="259" t="str">
        <f t="shared" si="225"/>
        <v/>
      </c>
      <c r="AH836" s="259" t="str">
        <f t="shared" si="225"/>
        <v/>
      </c>
      <c r="AI836" s="259" t="str">
        <f t="shared" si="225"/>
        <v/>
      </c>
      <c r="AJ836" s="259" t="str">
        <f t="shared" si="225"/>
        <v/>
      </c>
      <c r="AK836" s="259" t="str">
        <f t="shared" si="225"/>
        <v/>
      </c>
      <c r="AL836" s="259" t="str">
        <f t="shared" si="225"/>
        <v/>
      </c>
      <c r="AM836" s="259" t="str">
        <f t="shared" si="225"/>
        <v/>
      </c>
      <c r="AN836" s="259" t="str">
        <f t="shared" si="225"/>
        <v/>
      </c>
      <c r="AO836" s="262" t="str">
        <f t="shared" si="225"/>
        <v/>
      </c>
    </row>
    <row r="837" spans="2:41" ht="12.45" customHeight="1" x14ac:dyDescent="0.3">
      <c r="B837" s="456"/>
      <c r="C837" s="430"/>
      <c r="D837" s="426" t="s">
        <v>110</v>
      </c>
      <c r="E837" s="264" t="s">
        <v>46</v>
      </c>
      <c r="F837" s="203" t="s">
        <v>38</v>
      </c>
      <c r="G837" s="247"/>
      <c r="H837" s="247"/>
      <c r="I837" s="256"/>
      <c r="J837" s="257"/>
      <c r="K837" s="257"/>
      <c r="L837" s="247"/>
      <c r="M837" s="247"/>
      <c r="N837" s="250"/>
      <c r="O837" s="251"/>
      <c r="P837" s="251"/>
      <c r="Q837" s="251"/>
      <c r="R837" s="251"/>
      <c r="S837" s="251"/>
      <c r="T837" s="251"/>
      <c r="U837" s="251"/>
      <c r="V837" s="251"/>
      <c r="W837" s="251"/>
      <c r="X837" s="249"/>
      <c r="Y837" s="254"/>
      <c r="Z837" s="249"/>
      <c r="AA837" s="249"/>
      <c r="AB837" s="254"/>
      <c r="AC837" s="249"/>
      <c r="AD837" s="252"/>
      <c r="AE837" s="258"/>
      <c r="AF837" s="249"/>
      <c r="AG837" s="249"/>
      <c r="AH837" s="249"/>
      <c r="AI837" s="249"/>
      <c r="AJ837" s="249"/>
      <c r="AK837" s="249"/>
      <c r="AL837" s="249"/>
      <c r="AM837" s="249"/>
      <c r="AN837" s="254"/>
      <c r="AO837" s="255"/>
    </row>
    <row r="838" spans="2:41" ht="12.45" customHeight="1" x14ac:dyDescent="0.3">
      <c r="B838" s="456"/>
      <c r="C838" s="430"/>
      <c r="D838" s="424"/>
      <c r="E838" s="245" t="s">
        <v>109</v>
      </c>
      <c r="F838" s="203" t="s">
        <v>38</v>
      </c>
      <c r="G838" s="246"/>
      <c r="H838" s="203"/>
      <c r="I838" s="231"/>
      <c r="J838" s="203"/>
      <c r="K838" s="218"/>
      <c r="L838" s="247"/>
      <c r="M838" s="247"/>
      <c r="N838" s="203"/>
      <c r="O838" s="236"/>
      <c r="P838" s="236"/>
      <c r="Q838" s="236"/>
      <c r="R838" s="236"/>
      <c r="S838" s="236"/>
      <c r="T838" s="236"/>
      <c r="U838" s="236"/>
      <c r="V838" s="236"/>
      <c r="W838" s="236"/>
      <c r="X838" s="236"/>
      <c r="Y838" s="240"/>
      <c r="Z838" s="236"/>
      <c r="AA838" s="236"/>
      <c r="AB838" s="240"/>
      <c r="AC838" s="249"/>
      <c r="AD838" s="252"/>
      <c r="AE838" s="253"/>
      <c r="AF838" s="236"/>
      <c r="AG838" s="249"/>
      <c r="AH838" s="249"/>
      <c r="AI838" s="249"/>
      <c r="AJ838" s="249"/>
      <c r="AK838" s="249"/>
      <c r="AL838" s="249"/>
      <c r="AM838" s="236"/>
      <c r="AN838" s="240"/>
      <c r="AO838" s="242"/>
    </row>
    <row r="839" spans="2:41" ht="12.45" customHeight="1" x14ac:dyDescent="0.3">
      <c r="B839" s="456"/>
      <c r="C839" s="430"/>
      <c r="D839" s="424"/>
      <c r="E839" s="245" t="s">
        <v>127</v>
      </c>
      <c r="F839" s="203" t="s">
        <v>38</v>
      </c>
      <c r="G839" s="202"/>
      <c r="H839" s="203"/>
      <c r="I839" s="203"/>
      <c r="J839" s="203"/>
      <c r="K839" s="218"/>
      <c r="L839" s="203"/>
      <c r="M839" s="203"/>
      <c r="N839" s="203"/>
      <c r="O839" s="236"/>
      <c r="P839" s="236"/>
      <c r="Q839" s="236"/>
      <c r="R839" s="236"/>
      <c r="S839" s="236"/>
      <c r="T839" s="236"/>
      <c r="U839" s="236"/>
      <c r="V839" s="236"/>
      <c r="W839" s="236"/>
      <c r="X839" s="236"/>
      <c r="Y839" s="240"/>
      <c r="Z839" s="236"/>
      <c r="AA839" s="236"/>
      <c r="AB839" s="240"/>
      <c r="AC839" s="236"/>
      <c r="AD839" s="237"/>
      <c r="AE839" s="263"/>
      <c r="AF839" s="236"/>
      <c r="AG839" s="236"/>
      <c r="AH839" s="236"/>
      <c r="AI839" s="236"/>
      <c r="AJ839" s="236"/>
      <c r="AK839" s="236"/>
      <c r="AL839" s="236"/>
      <c r="AM839" s="236"/>
      <c r="AN839" s="240"/>
      <c r="AO839" s="242"/>
    </row>
    <row r="840" spans="2:41" ht="12.45" customHeight="1" x14ac:dyDescent="0.3">
      <c r="B840" s="456"/>
      <c r="C840" s="430"/>
      <c r="D840" s="425"/>
      <c r="E840" s="221" t="s">
        <v>126</v>
      </c>
      <c r="F840" s="321" t="s">
        <v>38</v>
      </c>
      <c r="G840" s="259" t="str">
        <f>IF(AND(G837&lt;&gt;"",G838&lt;&gt;"",G839&lt;&gt;""),G837*G838*G839,"")</f>
        <v/>
      </c>
      <c r="H840" s="259" t="str">
        <f t="shared" ref="H840:AO840" si="226">IF(AND(H837&lt;&gt;"",H838&lt;&gt;"",H839&lt;&gt;""),H837*H838*H839,"")</f>
        <v/>
      </c>
      <c r="I840" s="259" t="str">
        <f t="shared" si="226"/>
        <v/>
      </c>
      <c r="J840" s="259" t="str">
        <f t="shared" si="226"/>
        <v/>
      </c>
      <c r="K840" s="259" t="str">
        <f t="shared" si="226"/>
        <v/>
      </c>
      <c r="L840" s="259" t="str">
        <f t="shared" si="226"/>
        <v/>
      </c>
      <c r="M840" s="259" t="str">
        <f t="shared" si="226"/>
        <v/>
      </c>
      <c r="N840" s="259" t="str">
        <f t="shared" si="226"/>
        <v/>
      </c>
      <c r="O840" s="259" t="str">
        <f t="shared" si="226"/>
        <v/>
      </c>
      <c r="P840" s="259" t="str">
        <f t="shared" si="226"/>
        <v/>
      </c>
      <c r="Q840" s="259" t="str">
        <f t="shared" si="226"/>
        <v/>
      </c>
      <c r="R840" s="259" t="str">
        <f t="shared" si="226"/>
        <v/>
      </c>
      <c r="S840" s="259" t="str">
        <f t="shared" si="226"/>
        <v/>
      </c>
      <c r="T840" s="259" t="str">
        <f t="shared" si="226"/>
        <v/>
      </c>
      <c r="U840" s="259" t="str">
        <f t="shared" si="226"/>
        <v/>
      </c>
      <c r="V840" s="259" t="str">
        <f t="shared" si="226"/>
        <v/>
      </c>
      <c r="W840" s="259" t="str">
        <f t="shared" si="226"/>
        <v/>
      </c>
      <c r="X840" s="259" t="str">
        <f t="shared" si="226"/>
        <v/>
      </c>
      <c r="Y840" s="259" t="str">
        <f t="shared" si="226"/>
        <v/>
      </c>
      <c r="Z840" s="259" t="str">
        <f t="shared" si="226"/>
        <v/>
      </c>
      <c r="AA840" s="259" t="str">
        <f t="shared" si="226"/>
        <v/>
      </c>
      <c r="AB840" s="259" t="str">
        <f t="shared" si="226"/>
        <v/>
      </c>
      <c r="AC840" s="259" t="str">
        <f t="shared" si="226"/>
        <v/>
      </c>
      <c r="AD840" s="259" t="str">
        <f t="shared" si="226"/>
        <v/>
      </c>
      <c r="AE840" s="259" t="str">
        <f t="shared" si="226"/>
        <v/>
      </c>
      <c r="AF840" s="259" t="str">
        <f t="shared" si="226"/>
        <v/>
      </c>
      <c r="AG840" s="259" t="str">
        <f t="shared" si="226"/>
        <v/>
      </c>
      <c r="AH840" s="259" t="str">
        <f t="shared" si="226"/>
        <v/>
      </c>
      <c r="AI840" s="259" t="str">
        <f t="shared" si="226"/>
        <v/>
      </c>
      <c r="AJ840" s="259" t="str">
        <f t="shared" si="226"/>
        <v/>
      </c>
      <c r="AK840" s="259" t="str">
        <f t="shared" si="226"/>
        <v/>
      </c>
      <c r="AL840" s="259" t="str">
        <f t="shared" si="226"/>
        <v/>
      </c>
      <c r="AM840" s="259" t="str">
        <f t="shared" si="226"/>
        <v/>
      </c>
      <c r="AN840" s="259" t="str">
        <f t="shared" si="226"/>
        <v/>
      </c>
      <c r="AO840" s="262" t="str">
        <f t="shared" si="226"/>
        <v/>
      </c>
    </row>
    <row r="841" spans="2:41" ht="12.45" customHeight="1" x14ac:dyDescent="0.3">
      <c r="B841" s="456"/>
      <c r="C841" s="430"/>
      <c r="D841" s="426" t="s">
        <v>110</v>
      </c>
      <c r="E841" s="264" t="s">
        <v>46</v>
      </c>
      <c r="F841" s="203" t="s">
        <v>38</v>
      </c>
      <c r="G841" s="247"/>
      <c r="H841" s="247"/>
      <c r="I841" s="256"/>
      <c r="J841" s="257"/>
      <c r="K841" s="257"/>
      <c r="L841" s="247"/>
      <c r="M841" s="247"/>
      <c r="N841" s="250"/>
      <c r="O841" s="251"/>
      <c r="P841" s="251"/>
      <c r="Q841" s="251"/>
      <c r="R841" s="251"/>
      <c r="S841" s="251"/>
      <c r="T841" s="251"/>
      <c r="U841" s="251"/>
      <c r="V841" s="251"/>
      <c r="W841" s="251"/>
      <c r="X841" s="249"/>
      <c r="Y841" s="254"/>
      <c r="Z841" s="249"/>
      <c r="AA841" s="249"/>
      <c r="AB841" s="254"/>
      <c r="AC841" s="249"/>
      <c r="AD841" s="252"/>
      <c r="AE841" s="258"/>
      <c r="AF841" s="249"/>
      <c r="AG841" s="249"/>
      <c r="AH841" s="249"/>
      <c r="AI841" s="249"/>
      <c r="AJ841" s="249"/>
      <c r="AK841" s="249"/>
      <c r="AL841" s="249"/>
      <c r="AM841" s="249"/>
      <c r="AN841" s="254"/>
      <c r="AO841" s="255"/>
    </row>
    <row r="842" spans="2:41" ht="12.45" customHeight="1" x14ac:dyDescent="0.3">
      <c r="B842" s="456"/>
      <c r="C842" s="430"/>
      <c r="D842" s="424"/>
      <c r="E842" s="245" t="s">
        <v>109</v>
      </c>
      <c r="F842" s="203" t="s">
        <v>38</v>
      </c>
      <c r="G842" s="246"/>
      <c r="H842" s="203"/>
      <c r="I842" s="231"/>
      <c r="J842" s="203"/>
      <c r="K842" s="218"/>
      <c r="L842" s="247"/>
      <c r="M842" s="247"/>
      <c r="N842" s="203"/>
      <c r="O842" s="236"/>
      <c r="P842" s="236"/>
      <c r="Q842" s="236"/>
      <c r="R842" s="236"/>
      <c r="S842" s="236"/>
      <c r="T842" s="236"/>
      <c r="U842" s="236"/>
      <c r="V842" s="236"/>
      <c r="W842" s="236"/>
      <c r="X842" s="236"/>
      <c r="Y842" s="240"/>
      <c r="Z842" s="236"/>
      <c r="AA842" s="236"/>
      <c r="AB842" s="240"/>
      <c r="AC842" s="249"/>
      <c r="AD842" s="252"/>
      <c r="AE842" s="253"/>
      <c r="AF842" s="236"/>
      <c r="AG842" s="249"/>
      <c r="AH842" s="249"/>
      <c r="AI842" s="249"/>
      <c r="AJ842" s="249"/>
      <c r="AK842" s="249"/>
      <c r="AL842" s="249"/>
      <c r="AM842" s="236"/>
      <c r="AN842" s="240"/>
      <c r="AO842" s="242"/>
    </row>
    <row r="843" spans="2:41" ht="12.45" customHeight="1" x14ac:dyDescent="0.3">
      <c r="B843" s="456"/>
      <c r="C843" s="430"/>
      <c r="D843" s="424"/>
      <c r="E843" s="245" t="s">
        <v>127</v>
      </c>
      <c r="F843" s="203" t="s">
        <v>38</v>
      </c>
      <c r="G843" s="202"/>
      <c r="H843" s="203"/>
      <c r="I843" s="203"/>
      <c r="J843" s="203"/>
      <c r="K843" s="218"/>
      <c r="L843" s="203"/>
      <c r="M843" s="203"/>
      <c r="N843" s="203"/>
      <c r="O843" s="236"/>
      <c r="P843" s="236"/>
      <c r="Q843" s="236"/>
      <c r="R843" s="236"/>
      <c r="S843" s="236"/>
      <c r="T843" s="236"/>
      <c r="U843" s="236"/>
      <c r="V843" s="236"/>
      <c r="W843" s="236"/>
      <c r="X843" s="236"/>
      <c r="Y843" s="240"/>
      <c r="Z843" s="236"/>
      <c r="AA843" s="236"/>
      <c r="AB843" s="240"/>
      <c r="AC843" s="236"/>
      <c r="AD843" s="237"/>
      <c r="AE843" s="263"/>
      <c r="AF843" s="236"/>
      <c r="AG843" s="236"/>
      <c r="AH843" s="236"/>
      <c r="AI843" s="236"/>
      <c r="AJ843" s="236"/>
      <c r="AK843" s="236"/>
      <c r="AL843" s="236"/>
      <c r="AM843" s="236"/>
      <c r="AN843" s="240"/>
      <c r="AO843" s="242"/>
    </row>
    <row r="844" spans="2:41" ht="12.45" customHeight="1" x14ac:dyDescent="0.3">
      <c r="B844" s="456"/>
      <c r="C844" s="430"/>
      <c r="D844" s="425"/>
      <c r="E844" s="221" t="s">
        <v>126</v>
      </c>
      <c r="F844" s="321" t="s">
        <v>38</v>
      </c>
      <c r="G844" s="259" t="str">
        <f>IF(AND(G841&lt;&gt;"",G842&lt;&gt;"",G843&lt;&gt;""),G841*G842*G843,"")</f>
        <v/>
      </c>
      <c r="H844" s="259" t="str">
        <f t="shared" ref="H844:AO844" si="227">IF(AND(H841&lt;&gt;"",H842&lt;&gt;"",H843&lt;&gt;""),H841*H842*H843,"")</f>
        <v/>
      </c>
      <c r="I844" s="259" t="str">
        <f t="shared" si="227"/>
        <v/>
      </c>
      <c r="J844" s="259" t="str">
        <f t="shared" si="227"/>
        <v/>
      </c>
      <c r="K844" s="259" t="str">
        <f t="shared" si="227"/>
        <v/>
      </c>
      <c r="L844" s="259" t="str">
        <f t="shared" si="227"/>
        <v/>
      </c>
      <c r="M844" s="259" t="str">
        <f t="shared" si="227"/>
        <v/>
      </c>
      <c r="N844" s="259" t="str">
        <f t="shared" si="227"/>
        <v/>
      </c>
      <c r="O844" s="259" t="str">
        <f t="shared" si="227"/>
        <v/>
      </c>
      <c r="P844" s="259" t="str">
        <f t="shared" si="227"/>
        <v/>
      </c>
      <c r="Q844" s="259" t="str">
        <f t="shared" si="227"/>
        <v/>
      </c>
      <c r="R844" s="259" t="str">
        <f t="shared" si="227"/>
        <v/>
      </c>
      <c r="S844" s="259" t="str">
        <f t="shared" si="227"/>
        <v/>
      </c>
      <c r="T844" s="259" t="str">
        <f t="shared" si="227"/>
        <v/>
      </c>
      <c r="U844" s="259" t="str">
        <f t="shared" si="227"/>
        <v/>
      </c>
      <c r="V844" s="259" t="str">
        <f t="shared" si="227"/>
        <v/>
      </c>
      <c r="W844" s="259" t="str">
        <f t="shared" si="227"/>
        <v/>
      </c>
      <c r="X844" s="259" t="str">
        <f t="shared" si="227"/>
        <v/>
      </c>
      <c r="Y844" s="259" t="str">
        <f t="shared" si="227"/>
        <v/>
      </c>
      <c r="Z844" s="259" t="str">
        <f t="shared" si="227"/>
        <v/>
      </c>
      <c r="AA844" s="259" t="str">
        <f t="shared" si="227"/>
        <v/>
      </c>
      <c r="AB844" s="259" t="str">
        <f t="shared" si="227"/>
        <v/>
      </c>
      <c r="AC844" s="259" t="str">
        <f t="shared" si="227"/>
        <v/>
      </c>
      <c r="AD844" s="259" t="str">
        <f t="shared" si="227"/>
        <v/>
      </c>
      <c r="AE844" s="259" t="str">
        <f t="shared" si="227"/>
        <v/>
      </c>
      <c r="AF844" s="259" t="str">
        <f t="shared" si="227"/>
        <v/>
      </c>
      <c r="AG844" s="259" t="str">
        <f t="shared" si="227"/>
        <v/>
      </c>
      <c r="AH844" s="259" t="str">
        <f t="shared" si="227"/>
        <v/>
      </c>
      <c r="AI844" s="259" t="str">
        <f t="shared" si="227"/>
        <v/>
      </c>
      <c r="AJ844" s="259" t="str">
        <f t="shared" si="227"/>
        <v/>
      </c>
      <c r="AK844" s="259" t="str">
        <f t="shared" si="227"/>
        <v/>
      </c>
      <c r="AL844" s="259" t="str">
        <f t="shared" si="227"/>
        <v/>
      </c>
      <c r="AM844" s="259" t="str">
        <f t="shared" si="227"/>
        <v/>
      </c>
      <c r="AN844" s="259" t="str">
        <f t="shared" si="227"/>
        <v/>
      </c>
      <c r="AO844" s="262" t="str">
        <f t="shared" si="227"/>
        <v/>
      </c>
    </row>
    <row r="845" spans="2:41" ht="12.45" customHeight="1" x14ac:dyDescent="0.3">
      <c r="B845" s="456"/>
      <c r="C845" s="430"/>
      <c r="D845" s="426" t="s">
        <v>110</v>
      </c>
      <c r="E845" s="264" t="s">
        <v>46</v>
      </c>
      <c r="F845" s="203" t="s">
        <v>38</v>
      </c>
      <c r="G845" s="247"/>
      <c r="H845" s="247"/>
      <c r="I845" s="256"/>
      <c r="J845" s="257"/>
      <c r="K845" s="257"/>
      <c r="L845" s="247"/>
      <c r="M845" s="247"/>
      <c r="N845" s="250"/>
      <c r="O845" s="251"/>
      <c r="P845" s="251"/>
      <c r="Q845" s="251"/>
      <c r="R845" s="251"/>
      <c r="S845" s="251"/>
      <c r="T845" s="251"/>
      <c r="U845" s="251"/>
      <c r="V845" s="251"/>
      <c r="W845" s="251"/>
      <c r="X845" s="249"/>
      <c r="Y845" s="254"/>
      <c r="Z845" s="249"/>
      <c r="AA845" s="249"/>
      <c r="AB845" s="254"/>
      <c r="AC845" s="249"/>
      <c r="AD845" s="252"/>
      <c r="AE845" s="258"/>
      <c r="AF845" s="249"/>
      <c r="AG845" s="249"/>
      <c r="AH845" s="249"/>
      <c r="AI845" s="249"/>
      <c r="AJ845" s="249"/>
      <c r="AK845" s="249"/>
      <c r="AL845" s="249"/>
      <c r="AM845" s="249"/>
      <c r="AN845" s="254"/>
      <c r="AO845" s="255"/>
    </row>
    <row r="846" spans="2:41" ht="12.45" customHeight="1" x14ac:dyDescent="0.3">
      <c r="B846" s="456"/>
      <c r="C846" s="430"/>
      <c r="D846" s="424"/>
      <c r="E846" s="245" t="s">
        <v>109</v>
      </c>
      <c r="F846" s="203" t="s">
        <v>38</v>
      </c>
      <c r="G846" s="246"/>
      <c r="H846" s="203"/>
      <c r="I846" s="231"/>
      <c r="J846" s="203"/>
      <c r="K846" s="218"/>
      <c r="L846" s="247"/>
      <c r="M846" s="247"/>
      <c r="N846" s="203"/>
      <c r="O846" s="236"/>
      <c r="P846" s="236"/>
      <c r="Q846" s="236"/>
      <c r="R846" s="236"/>
      <c r="S846" s="236"/>
      <c r="T846" s="236"/>
      <c r="U846" s="236"/>
      <c r="V846" s="236"/>
      <c r="W846" s="236"/>
      <c r="X846" s="236"/>
      <c r="Y846" s="240"/>
      <c r="Z846" s="236"/>
      <c r="AA846" s="236"/>
      <c r="AB846" s="240"/>
      <c r="AC846" s="249"/>
      <c r="AD846" s="252"/>
      <c r="AE846" s="253"/>
      <c r="AF846" s="236"/>
      <c r="AG846" s="249"/>
      <c r="AH846" s="249"/>
      <c r="AI846" s="249"/>
      <c r="AJ846" s="249"/>
      <c r="AK846" s="249"/>
      <c r="AL846" s="249"/>
      <c r="AM846" s="236"/>
      <c r="AN846" s="240"/>
      <c r="AO846" s="242"/>
    </row>
    <row r="847" spans="2:41" ht="12.45" customHeight="1" x14ac:dyDescent="0.3">
      <c r="B847" s="456"/>
      <c r="C847" s="430"/>
      <c r="D847" s="424"/>
      <c r="E847" s="245" t="s">
        <v>127</v>
      </c>
      <c r="F847" s="203" t="s">
        <v>38</v>
      </c>
      <c r="G847" s="202"/>
      <c r="H847" s="203"/>
      <c r="I847" s="203"/>
      <c r="J847" s="203"/>
      <c r="K847" s="218"/>
      <c r="L847" s="203"/>
      <c r="M847" s="203"/>
      <c r="N847" s="203"/>
      <c r="O847" s="236"/>
      <c r="P847" s="236"/>
      <c r="Q847" s="236"/>
      <c r="R847" s="236"/>
      <c r="S847" s="236"/>
      <c r="T847" s="236"/>
      <c r="U847" s="236"/>
      <c r="V847" s="236"/>
      <c r="W847" s="236"/>
      <c r="X847" s="236"/>
      <c r="Y847" s="240"/>
      <c r="Z847" s="236"/>
      <c r="AA847" s="236"/>
      <c r="AB847" s="240"/>
      <c r="AC847" s="236"/>
      <c r="AD847" s="237"/>
      <c r="AE847" s="263"/>
      <c r="AF847" s="236"/>
      <c r="AG847" s="236"/>
      <c r="AH847" s="236"/>
      <c r="AI847" s="236"/>
      <c r="AJ847" s="236"/>
      <c r="AK847" s="236"/>
      <c r="AL847" s="236"/>
      <c r="AM847" s="236"/>
      <c r="AN847" s="240"/>
      <c r="AO847" s="242"/>
    </row>
    <row r="848" spans="2:41" ht="12.45" customHeight="1" x14ac:dyDescent="0.3">
      <c r="B848" s="456"/>
      <c r="C848" s="430"/>
      <c r="D848" s="425"/>
      <c r="E848" s="221" t="s">
        <v>126</v>
      </c>
      <c r="F848" s="321" t="s">
        <v>38</v>
      </c>
      <c r="G848" s="259" t="str">
        <f>IF(AND(G845&lt;&gt;"",G846&lt;&gt;"",G847&lt;&gt;""),G845*G846*G847,"")</f>
        <v/>
      </c>
      <c r="H848" s="259" t="str">
        <f t="shared" ref="H848:AO848" si="228">IF(AND(H845&lt;&gt;"",H846&lt;&gt;"",H847&lt;&gt;""),H845*H846*H847,"")</f>
        <v/>
      </c>
      <c r="I848" s="259" t="str">
        <f t="shared" si="228"/>
        <v/>
      </c>
      <c r="J848" s="259" t="str">
        <f t="shared" si="228"/>
        <v/>
      </c>
      <c r="K848" s="259" t="str">
        <f t="shared" si="228"/>
        <v/>
      </c>
      <c r="L848" s="259" t="str">
        <f t="shared" si="228"/>
        <v/>
      </c>
      <c r="M848" s="259" t="str">
        <f t="shared" si="228"/>
        <v/>
      </c>
      <c r="N848" s="259" t="str">
        <f t="shared" si="228"/>
        <v/>
      </c>
      <c r="O848" s="259" t="str">
        <f t="shared" si="228"/>
        <v/>
      </c>
      <c r="P848" s="259" t="str">
        <f t="shared" si="228"/>
        <v/>
      </c>
      <c r="Q848" s="259" t="str">
        <f t="shared" si="228"/>
        <v/>
      </c>
      <c r="R848" s="259" t="str">
        <f t="shared" si="228"/>
        <v/>
      </c>
      <c r="S848" s="259" t="str">
        <f t="shared" si="228"/>
        <v/>
      </c>
      <c r="T848" s="259" t="str">
        <f t="shared" si="228"/>
        <v/>
      </c>
      <c r="U848" s="259" t="str">
        <f t="shared" si="228"/>
        <v/>
      </c>
      <c r="V848" s="259" t="str">
        <f t="shared" si="228"/>
        <v/>
      </c>
      <c r="W848" s="259" t="str">
        <f t="shared" si="228"/>
        <v/>
      </c>
      <c r="X848" s="259" t="str">
        <f t="shared" si="228"/>
        <v/>
      </c>
      <c r="Y848" s="259" t="str">
        <f t="shared" si="228"/>
        <v/>
      </c>
      <c r="Z848" s="259" t="str">
        <f t="shared" si="228"/>
        <v/>
      </c>
      <c r="AA848" s="259" t="str">
        <f t="shared" si="228"/>
        <v/>
      </c>
      <c r="AB848" s="259" t="str">
        <f t="shared" si="228"/>
        <v/>
      </c>
      <c r="AC848" s="259" t="str">
        <f t="shared" si="228"/>
        <v/>
      </c>
      <c r="AD848" s="259" t="str">
        <f t="shared" si="228"/>
        <v/>
      </c>
      <c r="AE848" s="259" t="str">
        <f t="shared" si="228"/>
        <v/>
      </c>
      <c r="AF848" s="259" t="str">
        <f t="shared" si="228"/>
        <v/>
      </c>
      <c r="AG848" s="259" t="str">
        <f t="shared" si="228"/>
        <v/>
      </c>
      <c r="AH848" s="259" t="str">
        <f t="shared" si="228"/>
        <v/>
      </c>
      <c r="AI848" s="259" t="str">
        <f t="shared" si="228"/>
        <v/>
      </c>
      <c r="AJ848" s="259" t="str">
        <f t="shared" si="228"/>
        <v/>
      </c>
      <c r="AK848" s="259" t="str">
        <f t="shared" si="228"/>
        <v/>
      </c>
      <c r="AL848" s="259" t="str">
        <f t="shared" si="228"/>
        <v/>
      </c>
      <c r="AM848" s="259" t="str">
        <f t="shared" si="228"/>
        <v/>
      </c>
      <c r="AN848" s="259" t="str">
        <f t="shared" si="228"/>
        <v/>
      </c>
      <c r="AO848" s="262" t="str">
        <f t="shared" si="228"/>
        <v/>
      </c>
    </row>
    <row r="849" spans="2:41" ht="12.45" customHeight="1" x14ac:dyDescent="0.3">
      <c r="B849" s="456"/>
      <c r="C849" s="430"/>
      <c r="D849" s="426" t="s">
        <v>110</v>
      </c>
      <c r="E849" s="264" t="s">
        <v>46</v>
      </c>
      <c r="F849" s="203" t="s">
        <v>38</v>
      </c>
      <c r="G849" s="247"/>
      <c r="H849" s="247"/>
      <c r="I849" s="256"/>
      <c r="J849" s="257"/>
      <c r="K849" s="257"/>
      <c r="L849" s="247"/>
      <c r="M849" s="247"/>
      <c r="N849" s="250"/>
      <c r="O849" s="251"/>
      <c r="P849" s="251"/>
      <c r="Q849" s="251"/>
      <c r="R849" s="251"/>
      <c r="S849" s="251"/>
      <c r="T849" s="251"/>
      <c r="U849" s="251"/>
      <c r="V849" s="251"/>
      <c r="W849" s="251"/>
      <c r="X849" s="249"/>
      <c r="Y849" s="254"/>
      <c r="Z849" s="249"/>
      <c r="AA849" s="249"/>
      <c r="AB849" s="254"/>
      <c r="AC849" s="249"/>
      <c r="AD849" s="252"/>
      <c r="AE849" s="258"/>
      <c r="AF849" s="249"/>
      <c r="AG849" s="249"/>
      <c r="AH849" s="249"/>
      <c r="AI849" s="249"/>
      <c r="AJ849" s="249"/>
      <c r="AK849" s="249"/>
      <c r="AL849" s="249"/>
      <c r="AM849" s="249"/>
      <c r="AN849" s="254"/>
      <c r="AO849" s="255"/>
    </row>
    <row r="850" spans="2:41" ht="12.45" customHeight="1" x14ac:dyDescent="0.3">
      <c r="B850" s="456"/>
      <c r="C850" s="430"/>
      <c r="D850" s="424"/>
      <c r="E850" s="245" t="s">
        <v>109</v>
      </c>
      <c r="F850" s="203" t="s">
        <v>38</v>
      </c>
      <c r="G850" s="246"/>
      <c r="H850" s="203"/>
      <c r="I850" s="231"/>
      <c r="J850" s="203"/>
      <c r="K850" s="218"/>
      <c r="L850" s="247"/>
      <c r="M850" s="247"/>
      <c r="N850" s="203"/>
      <c r="O850" s="236"/>
      <c r="P850" s="236"/>
      <c r="Q850" s="236"/>
      <c r="R850" s="236"/>
      <c r="S850" s="236"/>
      <c r="T850" s="236"/>
      <c r="U850" s="236"/>
      <c r="V850" s="236"/>
      <c r="W850" s="236"/>
      <c r="X850" s="236"/>
      <c r="Y850" s="240"/>
      <c r="Z850" s="236"/>
      <c r="AA850" s="236"/>
      <c r="AB850" s="240"/>
      <c r="AC850" s="249"/>
      <c r="AD850" s="252"/>
      <c r="AE850" s="253"/>
      <c r="AF850" s="236"/>
      <c r="AG850" s="249"/>
      <c r="AH850" s="249"/>
      <c r="AI850" s="249"/>
      <c r="AJ850" s="249"/>
      <c r="AK850" s="249"/>
      <c r="AL850" s="249"/>
      <c r="AM850" s="236"/>
      <c r="AN850" s="240"/>
      <c r="AO850" s="242"/>
    </row>
    <row r="851" spans="2:41" ht="12.45" customHeight="1" x14ac:dyDescent="0.3">
      <c r="B851" s="456"/>
      <c r="C851" s="430"/>
      <c r="D851" s="424"/>
      <c r="E851" s="243" t="s">
        <v>127</v>
      </c>
      <c r="F851" s="203" t="s">
        <v>38</v>
      </c>
      <c r="G851" s="202"/>
      <c r="H851" s="203"/>
      <c r="I851" s="203"/>
      <c r="J851" s="203"/>
      <c r="K851" s="218"/>
      <c r="L851" s="203"/>
      <c r="M851" s="203"/>
      <c r="N851" s="203"/>
      <c r="O851" s="236"/>
      <c r="P851" s="236"/>
      <c r="Q851" s="236"/>
      <c r="R851" s="236"/>
      <c r="S851" s="236"/>
      <c r="T851" s="236"/>
      <c r="U851" s="236"/>
      <c r="V851" s="236"/>
      <c r="W851" s="236"/>
      <c r="X851" s="236"/>
      <c r="Y851" s="240"/>
      <c r="Z851" s="236"/>
      <c r="AA851" s="236"/>
      <c r="AB851" s="240"/>
      <c r="AC851" s="236"/>
      <c r="AD851" s="237"/>
      <c r="AE851" s="263"/>
      <c r="AF851" s="236"/>
      <c r="AG851" s="236"/>
      <c r="AH851" s="236"/>
      <c r="AI851" s="236"/>
      <c r="AJ851" s="236"/>
      <c r="AK851" s="236"/>
      <c r="AL851" s="236"/>
      <c r="AM851" s="236"/>
      <c r="AN851" s="240"/>
      <c r="AO851" s="242"/>
    </row>
    <row r="852" spans="2:41" ht="12.45" customHeight="1" x14ac:dyDescent="0.3">
      <c r="B852" s="456"/>
      <c r="C852" s="430"/>
      <c r="D852" s="425"/>
      <c r="E852" s="221" t="s">
        <v>126</v>
      </c>
      <c r="F852" s="321" t="s">
        <v>38</v>
      </c>
      <c r="G852" s="259" t="str">
        <f>IF(AND(G849&lt;&gt;"",G850&lt;&gt;"",G851&lt;&gt;""),G849*G850*G851,"")</f>
        <v/>
      </c>
      <c r="H852" s="259" t="str">
        <f>IF(AND(H849&lt;&gt;"",H850&lt;&gt;"",H851&lt;&gt;""),H849*H850*H851,"")</f>
        <v/>
      </c>
      <c r="I852" s="259" t="str">
        <f t="shared" ref="I852:N852" si="229">IF(AND(I849&lt;&gt;"",I850&lt;&gt;"",I851&lt;&gt;""),I849*I850*I851,"")</f>
        <v/>
      </c>
      <c r="J852" s="259" t="str">
        <f t="shared" si="229"/>
        <v/>
      </c>
      <c r="K852" s="259" t="str">
        <f t="shared" si="229"/>
        <v/>
      </c>
      <c r="L852" s="259" t="str">
        <f t="shared" si="229"/>
        <v/>
      </c>
      <c r="M852" s="259" t="str">
        <f t="shared" si="229"/>
        <v/>
      </c>
      <c r="N852" s="259" t="str">
        <f t="shared" si="229"/>
        <v/>
      </c>
      <c r="O852" s="259" t="str">
        <f>IF(AND(O849&lt;&gt;"",O850&lt;&gt;"",O851&lt;&gt;""),O849*O850*O851,"")</f>
        <v/>
      </c>
      <c r="P852" s="259" t="str">
        <f t="shared" ref="P852:AO852" si="230">IF(AND(P849&lt;&gt;"",P850&lt;&gt;"",P851&lt;&gt;""),P849*P850*P851,"")</f>
        <v/>
      </c>
      <c r="Q852" s="259" t="str">
        <f t="shared" si="230"/>
        <v/>
      </c>
      <c r="R852" s="259" t="str">
        <f t="shared" si="230"/>
        <v/>
      </c>
      <c r="S852" s="259" t="str">
        <f t="shared" si="230"/>
        <v/>
      </c>
      <c r="T852" s="259" t="str">
        <f t="shared" si="230"/>
        <v/>
      </c>
      <c r="U852" s="259" t="str">
        <f t="shared" si="230"/>
        <v/>
      </c>
      <c r="V852" s="259" t="str">
        <f t="shared" si="230"/>
        <v/>
      </c>
      <c r="W852" s="259" t="str">
        <f t="shared" si="230"/>
        <v/>
      </c>
      <c r="X852" s="259" t="str">
        <f t="shared" si="230"/>
        <v/>
      </c>
      <c r="Y852" s="259" t="str">
        <f t="shared" si="230"/>
        <v/>
      </c>
      <c r="Z852" s="259" t="str">
        <f t="shared" si="230"/>
        <v/>
      </c>
      <c r="AA852" s="259" t="str">
        <f t="shared" si="230"/>
        <v/>
      </c>
      <c r="AB852" s="259" t="str">
        <f t="shared" si="230"/>
        <v/>
      </c>
      <c r="AC852" s="259" t="str">
        <f t="shared" si="230"/>
        <v/>
      </c>
      <c r="AD852" s="259" t="str">
        <f t="shared" si="230"/>
        <v/>
      </c>
      <c r="AE852" s="259" t="str">
        <f t="shared" si="230"/>
        <v/>
      </c>
      <c r="AF852" s="259" t="str">
        <f t="shared" si="230"/>
        <v/>
      </c>
      <c r="AG852" s="259" t="str">
        <f t="shared" si="230"/>
        <v/>
      </c>
      <c r="AH852" s="259" t="str">
        <f t="shared" si="230"/>
        <v/>
      </c>
      <c r="AI852" s="259" t="str">
        <f t="shared" si="230"/>
        <v/>
      </c>
      <c r="AJ852" s="259" t="str">
        <f t="shared" si="230"/>
        <v/>
      </c>
      <c r="AK852" s="259" t="str">
        <f t="shared" si="230"/>
        <v/>
      </c>
      <c r="AL852" s="259" t="str">
        <f t="shared" si="230"/>
        <v/>
      </c>
      <c r="AM852" s="259" t="str">
        <f t="shared" si="230"/>
        <v/>
      </c>
      <c r="AN852" s="259" t="str">
        <f t="shared" si="230"/>
        <v/>
      </c>
      <c r="AO852" s="262" t="str">
        <f t="shared" si="230"/>
        <v/>
      </c>
    </row>
    <row r="853" spans="2:41" ht="12.45" customHeight="1" x14ac:dyDescent="0.3">
      <c r="B853" s="456"/>
      <c r="C853" s="430"/>
      <c r="D853" s="426" t="s">
        <v>110</v>
      </c>
      <c r="E853" s="264" t="s">
        <v>46</v>
      </c>
      <c r="F853" s="203" t="s">
        <v>38</v>
      </c>
      <c r="G853" s="247"/>
      <c r="H853" s="247"/>
      <c r="I853" s="256"/>
      <c r="J853" s="257"/>
      <c r="K853" s="257"/>
      <c r="L853" s="247"/>
      <c r="M853" s="247"/>
      <c r="N853" s="250"/>
      <c r="O853" s="251"/>
      <c r="P853" s="251"/>
      <c r="Q853" s="251"/>
      <c r="R853" s="251"/>
      <c r="S853" s="251"/>
      <c r="T853" s="251"/>
      <c r="U853" s="251"/>
      <c r="V853" s="251"/>
      <c r="W853" s="251"/>
      <c r="X853" s="249"/>
      <c r="Y853" s="254"/>
      <c r="Z853" s="249"/>
      <c r="AA853" s="249"/>
      <c r="AB853" s="254"/>
      <c r="AC853" s="249"/>
      <c r="AD853" s="252"/>
      <c r="AE853" s="258"/>
      <c r="AF853" s="249"/>
      <c r="AG853" s="249"/>
      <c r="AH853" s="249"/>
      <c r="AI853" s="249"/>
      <c r="AJ853" s="249"/>
      <c r="AK853" s="249"/>
      <c r="AL853" s="249"/>
      <c r="AM853" s="249"/>
      <c r="AN853" s="254"/>
      <c r="AO853" s="255"/>
    </row>
    <row r="854" spans="2:41" ht="12.45" customHeight="1" x14ac:dyDescent="0.3">
      <c r="B854" s="456"/>
      <c r="C854" s="430"/>
      <c r="D854" s="424"/>
      <c r="E854" s="245" t="s">
        <v>109</v>
      </c>
      <c r="F854" s="203" t="s">
        <v>38</v>
      </c>
      <c r="G854" s="246"/>
      <c r="H854" s="203"/>
      <c r="I854" s="231"/>
      <c r="J854" s="203"/>
      <c r="K854" s="218"/>
      <c r="L854" s="247"/>
      <c r="M854" s="247"/>
      <c r="N854" s="203"/>
      <c r="O854" s="236"/>
      <c r="P854" s="236"/>
      <c r="Q854" s="236"/>
      <c r="R854" s="236"/>
      <c r="S854" s="236"/>
      <c r="T854" s="236"/>
      <c r="U854" s="236"/>
      <c r="V854" s="236"/>
      <c r="W854" s="236"/>
      <c r="X854" s="236"/>
      <c r="Y854" s="240"/>
      <c r="Z854" s="236"/>
      <c r="AA854" s="236"/>
      <c r="AB854" s="240"/>
      <c r="AC854" s="249"/>
      <c r="AD854" s="252"/>
      <c r="AE854" s="253"/>
      <c r="AF854" s="236"/>
      <c r="AG854" s="249"/>
      <c r="AH854" s="249"/>
      <c r="AI854" s="249"/>
      <c r="AJ854" s="249"/>
      <c r="AK854" s="249"/>
      <c r="AL854" s="249"/>
      <c r="AM854" s="236"/>
      <c r="AN854" s="240"/>
      <c r="AO854" s="242"/>
    </row>
    <row r="855" spans="2:41" ht="12.45" customHeight="1" x14ac:dyDescent="0.3">
      <c r="B855" s="456"/>
      <c r="C855" s="430"/>
      <c r="D855" s="424"/>
      <c r="E855" s="243" t="s">
        <v>127</v>
      </c>
      <c r="F855" s="203" t="s">
        <v>38</v>
      </c>
      <c r="G855" s="202"/>
      <c r="H855" s="203"/>
      <c r="I855" s="203"/>
      <c r="J855" s="203"/>
      <c r="K855" s="218"/>
      <c r="L855" s="203"/>
      <c r="M855" s="203"/>
      <c r="N855" s="203"/>
      <c r="O855" s="236"/>
      <c r="P855" s="236"/>
      <c r="Q855" s="236"/>
      <c r="R855" s="236"/>
      <c r="S855" s="236"/>
      <c r="T855" s="236"/>
      <c r="U855" s="236"/>
      <c r="V855" s="236"/>
      <c r="W855" s="236"/>
      <c r="X855" s="236"/>
      <c r="Y855" s="240"/>
      <c r="Z855" s="236"/>
      <c r="AA855" s="236"/>
      <c r="AB855" s="240"/>
      <c r="AC855" s="236"/>
      <c r="AD855" s="237"/>
      <c r="AE855" s="263"/>
      <c r="AF855" s="236"/>
      <c r="AG855" s="236"/>
      <c r="AH855" s="236"/>
      <c r="AI855" s="236"/>
      <c r="AJ855" s="236"/>
      <c r="AK855" s="236"/>
      <c r="AL855" s="236"/>
      <c r="AM855" s="236"/>
      <c r="AN855" s="240"/>
      <c r="AO855" s="242"/>
    </row>
    <row r="856" spans="2:41" ht="12.45" customHeight="1" x14ac:dyDescent="0.3">
      <c r="B856" s="456"/>
      <c r="C856" s="430"/>
      <c r="D856" s="425"/>
      <c r="E856" s="221" t="s">
        <v>126</v>
      </c>
      <c r="F856" s="321" t="s">
        <v>38</v>
      </c>
      <c r="G856" s="259" t="str">
        <f>IF(AND(G853&lt;&gt;"",G854&lt;&gt;"",G855&lt;&gt;""),G853*G854*G855,"")</f>
        <v/>
      </c>
      <c r="H856" s="259" t="str">
        <f>IF(AND(H853&lt;&gt;"",H854&lt;&gt;"",H855&lt;&gt;""),H853*H854*H855,"")</f>
        <v/>
      </c>
      <c r="I856" s="259" t="str">
        <f t="shared" ref="I856:AO856" si="231">IF(AND(I853&lt;&gt;"",I854&lt;&gt;"",I855&lt;&gt;""),I853*I854*I855,"")</f>
        <v/>
      </c>
      <c r="J856" s="259" t="str">
        <f t="shared" si="231"/>
        <v/>
      </c>
      <c r="K856" s="259" t="str">
        <f t="shared" si="231"/>
        <v/>
      </c>
      <c r="L856" s="259" t="str">
        <f t="shared" si="231"/>
        <v/>
      </c>
      <c r="M856" s="259" t="str">
        <f t="shared" si="231"/>
        <v/>
      </c>
      <c r="N856" s="259" t="str">
        <f t="shared" si="231"/>
        <v/>
      </c>
      <c r="O856" s="259" t="str">
        <f t="shared" si="231"/>
        <v/>
      </c>
      <c r="P856" s="259" t="str">
        <f t="shared" si="231"/>
        <v/>
      </c>
      <c r="Q856" s="259" t="str">
        <f t="shared" si="231"/>
        <v/>
      </c>
      <c r="R856" s="259" t="str">
        <f t="shared" si="231"/>
        <v/>
      </c>
      <c r="S856" s="259" t="str">
        <f t="shared" si="231"/>
        <v/>
      </c>
      <c r="T856" s="259" t="str">
        <f t="shared" si="231"/>
        <v/>
      </c>
      <c r="U856" s="259" t="str">
        <f t="shared" si="231"/>
        <v/>
      </c>
      <c r="V856" s="259" t="str">
        <f t="shared" si="231"/>
        <v/>
      </c>
      <c r="W856" s="259" t="str">
        <f t="shared" si="231"/>
        <v/>
      </c>
      <c r="X856" s="259" t="str">
        <f t="shared" si="231"/>
        <v/>
      </c>
      <c r="Y856" s="259" t="str">
        <f t="shared" si="231"/>
        <v/>
      </c>
      <c r="Z856" s="259" t="str">
        <f t="shared" si="231"/>
        <v/>
      </c>
      <c r="AA856" s="259" t="str">
        <f t="shared" si="231"/>
        <v/>
      </c>
      <c r="AB856" s="259" t="str">
        <f t="shared" si="231"/>
        <v/>
      </c>
      <c r="AC856" s="259" t="str">
        <f t="shared" si="231"/>
        <v/>
      </c>
      <c r="AD856" s="259" t="str">
        <f t="shared" si="231"/>
        <v/>
      </c>
      <c r="AE856" s="259" t="str">
        <f t="shared" si="231"/>
        <v/>
      </c>
      <c r="AF856" s="259" t="str">
        <f t="shared" si="231"/>
        <v/>
      </c>
      <c r="AG856" s="259" t="str">
        <f t="shared" si="231"/>
        <v/>
      </c>
      <c r="AH856" s="259" t="str">
        <f t="shared" si="231"/>
        <v/>
      </c>
      <c r="AI856" s="259" t="str">
        <f t="shared" si="231"/>
        <v/>
      </c>
      <c r="AJ856" s="259" t="str">
        <f t="shared" si="231"/>
        <v/>
      </c>
      <c r="AK856" s="259" t="str">
        <f t="shared" si="231"/>
        <v/>
      </c>
      <c r="AL856" s="259" t="str">
        <f t="shared" si="231"/>
        <v/>
      </c>
      <c r="AM856" s="259" t="str">
        <f t="shared" si="231"/>
        <v/>
      </c>
      <c r="AN856" s="259" t="str">
        <f t="shared" si="231"/>
        <v/>
      </c>
      <c r="AO856" s="262" t="str">
        <f t="shared" si="231"/>
        <v/>
      </c>
    </row>
    <row r="857" spans="2:41" ht="12.45" customHeight="1" x14ac:dyDescent="0.3">
      <c r="B857" s="456"/>
      <c r="C857" s="430"/>
      <c r="D857" s="426" t="s">
        <v>110</v>
      </c>
      <c r="E857" s="264" t="s">
        <v>46</v>
      </c>
      <c r="F857" s="203" t="s">
        <v>38</v>
      </c>
      <c r="G857" s="247"/>
      <c r="H857" s="247"/>
      <c r="I857" s="256"/>
      <c r="J857" s="257"/>
      <c r="K857" s="257"/>
      <c r="L857" s="247"/>
      <c r="M857" s="247"/>
      <c r="N857" s="250"/>
      <c r="O857" s="251"/>
      <c r="P857" s="251"/>
      <c r="Q857" s="251"/>
      <c r="R857" s="251"/>
      <c r="S857" s="251"/>
      <c r="T857" s="251"/>
      <c r="U857" s="251"/>
      <c r="V857" s="251"/>
      <c r="W857" s="251"/>
      <c r="X857" s="249"/>
      <c r="Y857" s="254"/>
      <c r="Z857" s="249"/>
      <c r="AA857" s="249"/>
      <c r="AB857" s="254"/>
      <c r="AC857" s="249"/>
      <c r="AD857" s="252"/>
      <c r="AE857" s="258"/>
      <c r="AF857" s="249"/>
      <c r="AG857" s="249"/>
      <c r="AH857" s="249"/>
      <c r="AI857" s="249"/>
      <c r="AJ857" s="249"/>
      <c r="AK857" s="249"/>
      <c r="AL857" s="249"/>
      <c r="AM857" s="249"/>
      <c r="AN857" s="254"/>
      <c r="AO857" s="255"/>
    </row>
    <row r="858" spans="2:41" ht="12.45" customHeight="1" x14ac:dyDescent="0.3">
      <c r="B858" s="456"/>
      <c r="C858" s="430"/>
      <c r="D858" s="424"/>
      <c r="E858" s="245" t="s">
        <v>109</v>
      </c>
      <c r="F858" s="203" t="s">
        <v>38</v>
      </c>
      <c r="G858" s="246"/>
      <c r="H858" s="203"/>
      <c r="I858" s="231"/>
      <c r="J858" s="203"/>
      <c r="K858" s="218"/>
      <c r="L858" s="247"/>
      <c r="M858" s="247"/>
      <c r="N858" s="203"/>
      <c r="O858" s="236"/>
      <c r="P858" s="236"/>
      <c r="Q858" s="236"/>
      <c r="R858" s="236"/>
      <c r="S858" s="236"/>
      <c r="T858" s="236"/>
      <c r="U858" s="236"/>
      <c r="V858" s="236"/>
      <c r="W858" s="236"/>
      <c r="X858" s="236"/>
      <c r="Y858" s="240"/>
      <c r="Z858" s="236"/>
      <c r="AA858" s="236"/>
      <c r="AB858" s="240"/>
      <c r="AC858" s="249"/>
      <c r="AD858" s="252"/>
      <c r="AE858" s="253"/>
      <c r="AF858" s="236"/>
      <c r="AG858" s="249"/>
      <c r="AH858" s="249"/>
      <c r="AI858" s="249"/>
      <c r="AJ858" s="249"/>
      <c r="AK858" s="249"/>
      <c r="AL858" s="249"/>
      <c r="AM858" s="236"/>
      <c r="AN858" s="240"/>
      <c r="AO858" s="242"/>
    </row>
    <row r="859" spans="2:41" ht="12.45" customHeight="1" x14ac:dyDescent="0.3">
      <c r="B859" s="456"/>
      <c r="C859" s="430"/>
      <c r="D859" s="424"/>
      <c r="E859" s="243" t="s">
        <v>127</v>
      </c>
      <c r="F859" s="203" t="s">
        <v>38</v>
      </c>
      <c r="G859" s="202"/>
      <c r="H859" s="203"/>
      <c r="I859" s="203"/>
      <c r="J859" s="203"/>
      <c r="K859" s="218"/>
      <c r="L859" s="203"/>
      <c r="M859" s="203"/>
      <c r="N859" s="203"/>
      <c r="O859" s="236"/>
      <c r="P859" s="236"/>
      <c r="Q859" s="236"/>
      <c r="R859" s="236"/>
      <c r="S859" s="236"/>
      <c r="T859" s="236"/>
      <c r="U859" s="236"/>
      <c r="V859" s="236"/>
      <c r="W859" s="236"/>
      <c r="X859" s="236"/>
      <c r="Y859" s="240"/>
      <c r="Z859" s="236"/>
      <c r="AA859" s="236"/>
      <c r="AB859" s="240"/>
      <c r="AC859" s="236"/>
      <c r="AD859" s="237"/>
      <c r="AE859" s="263"/>
      <c r="AF859" s="236"/>
      <c r="AG859" s="236"/>
      <c r="AH859" s="236"/>
      <c r="AI859" s="236"/>
      <c r="AJ859" s="236"/>
      <c r="AK859" s="236"/>
      <c r="AL859" s="236"/>
      <c r="AM859" s="236"/>
      <c r="AN859" s="240"/>
      <c r="AO859" s="242"/>
    </row>
    <row r="860" spans="2:41" ht="12.45" customHeight="1" x14ac:dyDescent="0.3">
      <c r="B860" s="456"/>
      <c r="C860" s="430"/>
      <c r="D860" s="425"/>
      <c r="E860" s="188" t="s">
        <v>126</v>
      </c>
      <c r="F860" s="321" t="s">
        <v>38</v>
      </c>
      <c r="G860" s="259" t="str">
        <f>IF(AND(G857&lt;&gt;"",G858&lt;&gt;"",G859&lt;&gt;""),G857*G858*G859,"")</f>
        <v/>
      </c>
      <c r="H860" s="259" t="str">
        <f>IF(AND(H857&lt;&gt;"",H858&lt;&gt;"",H859&lt;&gt;""),H857*H858*H859,"")</f>
        <v/>
      </c>
      <c r="I860" s="259" t="str">
        <f t="shared" ref="I860:AO860" si="232">IF(AND(I857&lt;&gt;"",I858&lt;&gt;"",I859&lt;&gt;""),I857*I858*I859,"")</f>
        <v/>
      </c>
      <c r="J860" s="259" t="str">
        <f t="shared" si="232"/>
        <v/>
      </c>
      <c r="K860" s="259" t="str">
        <f t="shared" si="232"/>
        <v/>
      </c>
      <c r="L860" s="259" t="str">
        <f t="shared" si="232"/>
        <v/>
      </c>
      <c r="M860" s="259" t="str">
        <f t="shared" si="232"/>
        <v/>
      </c>
      <c r="N860" s="259" t="str">
        <f t="shared" si="232"/>
        <v/>
      </c>
      <c r="O860" s="259" t="str">
        <f t="shared" si="232"/>
        <v/>
      </c>
      <c r="P860" s="259" t="str">
        <f t="shared" si="232"/>
        <v/>
      </c>
      <c r="Q860" s="259" t="str">
        <f t="shared" si="232"/>
        <v/>
      </c>
      <c r="R860" s="259" t="str">
        <f t="shared" si="232"/>
        <v/>
      </c>
      <c r="S860" s="259" t="str">
        <f t="shared" si="232"/>
        <v/>
      </c>
      <c r="T860" s="259" t="str">
        <f t="shared" si="232"/>
        <v/>
      </c>
      <c r="U860" s="259" t="str">
        <f t="shared" si="232"/>
        <v/>
      </c>
      <c r="V860" s="259" t="str">
        <f t="shared" si="232"/>
        <v/>
      </c>
      <c r="W860" s="259" t="str">
        <f t="shared" si="232"/>
        <v/>
      </c>
      <c r="X860" s="259" t="str">
        <f t="shared" si="232"/>
        <v/>
      </c>
      <c r="Y860" s="259" t="str">
        <f t="shared" si="232"/>
        <v/>
      </c>
      <c r="Z860" s="259" t="str">
        <f t="shared" si="232"/>
        <v/>
      </c>
      <c r="AA860" s="259" t="str">
        <f t="shared" si="232"/>
        <v/>
      </c>
      <c r="AB860" s="259" t="str">
        <f t="shared" si="232"/>
        <v/>
      </c>
      <c r="AC860" s="259" t="str">
        <f t="shared" si="232"/>
        <v/>
      </c>
      <c r="AD860" s="259" t="str">
        <f t="shared" si="232"/>
        <v/>
      </c>
      <c r="AE860" s="259" t="str">
        <f t="shared" si="232"/>
        <v/>
      </c>
      <c r="AF860" s="259" t="str">
        <f t="shared" si="232"/>
        <v/>
      </c>
      <c r="AG860" s="259" t="str">
        <f t="shared" si="232"/>
        <v/>
      </c>
      <c r="AH860" s="259" t="str">
        <f t="shared" si="232"/>
        <v/>
      </c>
      <c r="AI860" s="259" t="str">
        <f t="shared" si="232"/>
        <v/>
      </c>
      <c r="AJ860" s="259" t="str">
        <f t="shared" si="232"/>
        <v/>
      </c>
      <c r="AK860" s="259" t="str">
        <f t="shared" si="232"/>
        <v/>
      </c>
      <c r="AL860" s="259" t="str">
        <f t="shared" si="232"/>
        <v/>
      </c>
      <c r="AM860" s="259" t="str">
        <f t="shared" si="232"/>
        <v/>
      </c>
      <c r="AN860" s="259" t="str">
        <f t="shared" si="232"/>
        <v/>
      </c>
      <c r="AO860" s="262" t="str">
        <f t="shared" si="232"/>
        <v/>
      </c>
    </row>
    <row r="861" spans="2:41" ht="12.45" customHeight="1" x14ac:dyDescent="0.3">
      <c r="B861" s="456"/>
      <c r="C861" s="430"/>
      <c r="D861" s="426" t="s">
        <v>110</v>
      </c>
      <c r="E861" s="264" t="s">
        <v>46</v>
      </c>
      <c r="F861" s="203" t="s">
        <v>38</v>
      </c>
      <c r="G861" s="247"/>
      <c r="H861" s="247"/>
      <c r="I861" s="256"/>
      <c r="J861" s="257"/>
      <c r="K861" s="257"/>
      <c r="L861" s="247"/>
      <c r="M861" s="247"/>
      <c r="N861" s="250"/>
      <c r="O861" s="251"/>
      <c r="P861" s="251"/>
      <c r="Q861" s="251"/>
      <c r="R861" s="251"/>
      <c r="S861" s="251"/>
      <c r="T861" s="251"/>
      <c r="U861" s="251"/>
      <c r="V861" s="251"/>
      <c r="W861" s="251"/>
      <c r="X861" s="249"/>
      <c r="Y861" s="254"/>
      <c r="Z861" s="249"/>
      <c r="AA861" s="249"/>
      <c r="AB861" s="254"/>
      <c r="AC861" s="249"/>
      <c r="AD861" s="252"/>
      <c r="AE861" s="258"/>
      <c r="AF861" s="249"/>
      <c r="AG861" s="249"/>
      <c r="AH861" s="249"/>
      <c r="AI861" s="249"/>
      <c r="AJ861" s="249"/>
      <c r="AK861" s="249"/>
      <c r="AL861" s="249"/>
      <c r="AM861" s="249"/>
      <c r="AN861" s="254"/>
      <c r="AO861" s="255"/>
    </row>
    <row r="862" spans="2:41" ht="12.45" customHeight="1" x14ac:dyDescent="0.3">
      <c r="B862" s="456"/>
      <c r="C862" s="430"/>
      <c r="D862" s="424"/>
      <c r="E862" s="245" t="s">
        <v>109</v>
      </c>
      <c r="F862" s="203" t="s">
        <v>38</v>
      </c>
      <c r="G862" s="246"/>
      <c r="H862" s="203"/>
      <c r="I862" s="231"/>
      <c r="J862" s="203"/>
      <c r="K862" s="218"/>
      <c r="L862" s="247"/>
      <c r="M862" s="247"/>
      <c r="N862" s="203"/>
      <c r="O862" s="236"/>
      <c r="P862" s="236"/>
      <c r="Q862" s="236"/>
      <c r="R862" s="236"/>
      <c r="S862" s="236"/>
      <c r="T862" s="236"/>
      <c r="U862" s="236"/>
      <c r="V862" s="236"/>
      <c r="W862" s="236"/>
      <c r="X862" s="236"/>
      <c r="Y862" s="240"/>
      <c r="Z862" s="236"/>
      <c r="AA862" s="236"/>
      <c r="AB862" s="240"/>
      <c r="AC862" s="249"/>
      <c r="AD862" s="252"/>
      <c r="AE862" s="253"/>
      <c r="AF862" s="236"/>
      <c r="AG862" s="249"/>
      <c r="AH862" s="249"/>
      <c r="AI862" s="249"/>
      <c r="AJ862" s="249"/>
      <c r="AK862" s="249"/>
      <c r="AL862" s="249"/>
      <c r="AM862" s="236"/>
      <c r="AN862" s="240"/>
      <c r="AO862" s="242"/>
    </row>
    <row r="863" spans="2:41" ht="12.45" customHeight="1" x14ac:dyDescent="0.3">
      <c r="B863" s="456"/>
      <c r="C863" s="430"/>
      <c r="D863" s="424"/>
      <c r="E863" s="243" t="s">
        <v>127</v>
      </c>
      <c r="F863" s="203" t="s">
        <v>38</v>
      </c>
      <c r="G863" s="202"/>
      <c r="H863" s="203"/>
      <c r="I863" s="203"/>
      <c r="J863" s="203"/>
      <c r="K863" s="218"/>
      <c r="L863" s="203"/>
      <c r="M863" s="203"/>
      <c r="N863" s="203"/>
      <c r="O863" s="236"/>
      <c r="P863" s="236"/>
      <c r="Q863" s="236"/>
      <c r="R863" s="236"/>
      <c r="S863" s="236"/>
      <c r="T863" s="236"/>
      <c r="U863" s="236"/>
      <c r="V863" s="236"/>
      <c r="W863" s="236"/>
      <c r="X863" s="236"/>
      <c r="Y863" s="240"/>
      <c r="Z863" s="236"/>
      <c r="AA863" s="236"/>
      <c r="AB863" s="240"/>
      <c r="AC863" s="236"/>
      <c r="AD863" s="237"/>
      <c r="AE863" s="263"/>
      <c r="AF863" s="236"/>
      <c r="AG863" s="236"/>
      <c r="AH863" s="236"/>
      <c r="AI863" s="236"/>
      <c r="AJ863" s="236"/>
      <c r="AK863" s="236"/>
      <c r="AL863" s="236"/>
      <c r="AM863" s="236"/>
      <c r="AN863" s="240"/>
      <c r="AO863" s="242"/>
    </row>
    <row r="864" spans="2:41" ht="12.45" customHeight="1" thickBot="1" x14ac:dyDescent="0.35">
      <c r="B864" s="456"/>
      <c r="C864" s="431"/>
      <c r="D864" s="428"/>
      <c r="E864" s="189" t="s">
        <v>126</v>
      </c>
      <c r="F864" s="321" t="s">
        <v>38</v>
      </c>
      <c r="G864" s="265" t="str">
        <f>IF(AND(G861&lt;&gt;"",G862&lt;&gt;"",G863&lt;&gt;""),G861*G862*G863,"")</f>
        <v/>
      </c>
      <c r="H864" s="265" t="str">
        <f>IF(AND(H861&lt;&gt;"",H862&lt;&gt;"",H863&lt;&gt;""),H861*H862*H863,"")</f>
        <v/>
      </c>
      <c r="I864" s="265" t="str">
        <f t="shared" ref="I864:M864" si="233">IF(AND(I861&lt;&gt;"",I862&lt;&gt;"",I863&lt;&gt;""),I861*I862*I863,"")</f>
        <v/>
      </c>
      <c r="J864" s="265" t="str">
        <f t="shared" si="233"/>
        <v/>
      </c>
      <c r="K864" s="265" t="str">
        <f t="shared" si="233"/>
        <v/>
      </c>
      <c r="L864" s="265" t="str">
        <f t="shared" si="233"/>
        <v/>
      </c>
      <c r="M864" s="265" t="str">
        <f t="shared" si="233"/>
        <v/>
      </c>
      <c r="N864" s="265" t="str">
        <f>IF(AND(N861&lt;&gt;"",N862&lt;&gt;"",N863&lt;&gt;""),N861*N862*N863,"")</f>
        <v/>
      </c>
      <c r="O864" s="265" t="str">
        <f t="shared" ref="O864:AO864" si="234">IF(AND(O861&lt;&gt;"",O862&lt;&gt;"",O863&lt;&gt;""),O861*O862*O863,"")</f>
        <v/>
      </c>
      <c r="P864" s="265" t="str">
        <f t="shared" si="234"/>
        <v/>
      </c>
      <c r="Q864" s="265" t="str">
        <f t="shared" si="234"/>
        <v/>
      </c>
      <c r="R864" s="265" t="str">
        <f t="shared" si="234"/>
        <v/>
      </c>
      <c r="S864" s="265" t="str">
        <f t="shared" si="234"/>
        <v/>
      </c>
      <c r="T864" s="265" t="str">
        <f t="shared" si="234"/>
        <v/>
      </c>
      <c r="U864" s="265" t="str">
        <f t="shared" si="234"/>
        <v/>
      </c>
      <c r="V864" s="265" t="str">
        <f t="shared" si="234"/>
        <v/>
      </c>
      <c r="W864" s="265" t="str">
        <f t="shared" si="234"/>
        <v/>
      </c>
      <c r="X864" s="265" t="str">
        <f t="shared" si="234"/>
        <v/>
      </c>
      <c r="Y864" s="265" t="str">
        <f t="shared" si="234"/>
        <v/>
      </c>
      <c r="Z864" s="265" t="str">
        <f t="shared" si="234"/>
        <v/>
      </c>
      <c r="AA864" s="265" t="str">
        <f t="shared" si="234"/>
        <v/>
      </c>
      <c r="AB864" s="265" t="str">
        <f t="shared" si="234"/>
        <v/>
      </c>
      <c r="AC864" s="265" t="str">
        <f t="shared" si="234"/>
        <v/>
      </c>
      <c r="AD864" s="265" t="str">
        <f t="shared" si="234"/>
        <v/>
      </c>
      <c r="AE864" s="265" t="str">
        <f t="shared" si="234"/>
        <v/>
      </c>
      <c r="AF864" s="265" t="str">
        <f t="shared" si="234"/>
        <v/>
      </c>
      <c r="AG864" s="265" t="str">
        <f t="shared" si="234"/>
        <v/>
      </c>
      <c r="AH864" s="265" t="str">
        <f t="shared" si="234"/>
        <v/>
      </c>
      <c r="AI864" s="265" t="str">
        <f t="shared" si="234"/>
        <v/>
      </c>
      <c r="AJ864" s="265" t="str">
        <f t="shared" si="234"/>
        <v/>
      </c>
      <c r="AK864" s="265" t="str">
        <f t="shared" si="234"/>
        <v/>
      </c>
      <c r="AL864" s="265" t="str">
        <f t="shared" si="234"/>
        <v/>
      </c>
      <c r="AM864" s="265" t="str">
        <f t="shared" si="234"/>
        <v/>
      </c>
      <c r="AN864" s="265" t="str">
        <f t="shared" si="234"/>
        <v/>
      </c>
      <c r="AO864" s="266" t="str">
        <f t="shared" si="234"/>
        <v/>
      </c>
    </row>
    <row r="865" spans="2:41" ht="12.45" customHeight="1" x14ac:dyDescent="0.3">
      <c r="B865" s="456"/>
      <c r="C865" s="422" t="s">
        <v>113</v>
      </c>
      <c r="D865" s="424" t="s">
        <v>115</v>
      </c>
      <c r="E865" s="219" t="s">
        <v>125</v>
      </c>
      <c r="F865" s="197" t="s">
        <v>38</v>
      </c>
      <c r="G865" s="197"/>
      <c r="H865" s="197"/>
      <c r="I865" s="197"/>
      <c r="J865" s="197"/>
      <c r="K865" s="197"/>
      <c r="L865" s="197"/>
      <c r="M865" s="197"/>
      <c r="N865" s="197"/>
      <c r="O865" s="197"/>
      <c r="P865" s="197"/>
      <c r="Q865" s="197"/>
      <c r="R865" s="197"/>
      <c r="S865" s="197"/>
      <c r="T865" s="197"/>
      <c r="U865" s="197"/>
      <c r="V865" s="197"/>
      <c r="W865" s="197"/>
      <c r="X865" s="197"/>
      <c r="Y865" s="197"/>
      <c r="Z865" s="197"/>
      <c r="AA865" s="197"/>
      <c r="AB865" s="197"/>
      <c r="AC865" s="197"/>
      <c r="AD865" s="197"/>
      <c r="AE865" s="197"/>
      <c r="AF865" s="197"/>
      <c r="AG865" s="197"/>
      <c r="AH865" s="197"/>
      <c r="AI865" s="197"/>
      <c r="AJ865" s="197"/>
      <c r="AK865" s="197"/>
      <c r="AL865" s="197"/>
      <c r="AM865" s="197"/>
      <c r="AN865" s="197"/>
      <c r="AO865" s="213"/>
    </row>
    <row r="866" spans="2:41" ht="12.45" customHeight="1" x14ac:dyDescent="0.3">
      <c r="B866" s="456"/>
      <c r="C866" s="422"/>
      <c r="D866" s="425"/>
      <c r="E866" s="220" t="s">
        <v>126</v>
      </c>
      <c r="F866" s="321" t="s">
        <v>38</v>
      </c>
      <c r="G866" s="198" t="str">
        <f>IF(G865&lt;&gt;"",G865*PRINCIPAL!$C$74,"")</f>
        <v/>
      </c>
      <c r="H866" s="198" t="str">
        <f>IF(H865&lt;&gt;"",H865*PRINCIPAL!$C$74,"")</f>
        <v/>
      </c>
      <c r="I866" s="198" t="str">
        <f>IF(I865&lt;&gt;"",I865*PRINCIPAL!$C$74,"")</f>
        <v/>
      </c>
      <c r="J866" s="198" t="str">
        <f>IF(J865&lt;&gt;"",J865*PRINCIPAL!$C$74,"")</f>
        <v/>
      </c>
      <c r="K866" s="198" t="str">
        <f>IF(K865&lt;&gt;"",K865*PRINCIPAL!$C$74,"")</f>
        <v/>
      </c>
      <c r="L866" s="198" t="str">
        <f>IF(L865&lt;&gt;"",L865*PRINCIPAL!$C$74,"")</f>
        <v/>
      </c>
      <c r="M866" s="198" t="str">
        <f>IF(M865&lt;&gt;"",M865*PRINCIPAL!$C$74,"")</f>
        <v/>
      </c>
      <c r="N866" s="198" t="str">
        <f>IF(N865&lt;&gt;"",N865*PRINCIPAL!$C$74,"")</f>
        <v/>
      </c>
      <c r="O866" s="198" t="str">
        <f>IF(O865&lt;&gt;"",O865*PRINCIPAL!$C$74,"")</f>
        <v/>
      </c>
      <c r="P866" s="198" t="str">
        <f>IF(P865&lt;&gt;"",P865*PRINCIPAL!$C$74,"")</f>
        <v/>
      </c>
      <c r="Q866" s="198" t="str">
        <f>IF(Q865&lt;&gt;"",Q865*PRINCIPAL!$C$74,"")</f>
        <v/>
      </c>
      <c r="R866" s="198" t="str">
        <f>IF(R865&lt;&gt;"",R865*PRINCIPAL!$C$74,"")</f>
        <v/>
      </c>
      <c r="S866" s="198" t="str">
        <f>IF(S865&lt;&gt;"",S865*PRINCIPAL!$C$74,"")</f>
        <v/>
      </c>
      <c r="T866" s="198" t="str">
        <f>IF(T865&lt;&gt;"",T865*PRINCIPAL!$C$74,"")</f>
        <v/>
      </c>
      <c r="U866" s="198" t="str">
        <f>IF(U865&lt;&gt;"",U865*PRINCIPAL!$C$74,"")</f>
        <v/>
      </c>
      <c r="V866" s="198" t="str">
        <f>IF(V865&lt;&gt;"",V865*PRINCIPAL!$C$74,"")</f>
        <v/>
      </c>
      <c r="W866" s="198" t="str">
        <f>IF(W865&lt;&gt;"",W865*PRINCIPAL!$C$74,"")</f>
        <v/>
      </c>
      <c r="X866" s="198" t="str">
        <f>IF(X865&lt;&gt;"",X865*PRINCIPAL!$C$74,"")</f>
        <v/>
      </c>
      <c r="Y866" s="198" t="str">
        <f>IF(Y865&lt;&gt;"",Y865*PRINCIPAL!$C$74,"")</f>
        <v/>
      </c>
      <c r="Z866" s="198" t="str">
        <f>IF(Z865&lt;&gt;"",Z865*PRINCIPAL!$C$74,"")</f>
        <v/>
      </c>
      <c r="AA866" s="198" t="str">
        <f>IF(AA865&lt;&gt;"",AA865*PRINCIPAL!$C$74,"")</f>
        <v/>
      </c>
      <c r="AB866" s="198" t="str">
        <f>IF(AB865&lt;&gt;"",AB865*PRINCIPAL!$C$74,"")</f>
        <v/>
      </c>
      <c r="AC866" s="198" t="str">
        <f>IF(AC865&lt;&gt;"",AC865*PRINCIPAL!$C$74,"")</f>
        <v/>
      </c>
      <c r="AD866" s="198" t="str">
        <f>IF(AD865&lt;&gt;"",AD865*PRINCIPAL!$C$74,"")</f>
        <v/>
      </c>
      <c r="AE866" s="198" t="str">
        <f>IF(AE865&lt;&gt;"",AE865*PRINCIPAL!$C$74,"")</f>
        <v/>
      </c>
      <c r="AF866" s="198" t="str">
        <f>IF(AF865&lt;&gt;"",AF865*PRINCIPAL!$C$74,"")</f>
        <v/>
      </c>
      <c r="AG866" s="198" t="str">
        <f>IF(AG865&lt;&gt;"",AG865*PRINCIPAL!$C$74,"")</f>
        <v/>
      </c>
      <c r="AH866" s="198" t="str">
        <f>IF(AH865&lt;&gt;"",AH865*PRINCIPAL!$C$74,"")</f>
        <v/>
      </c>
      <c r="AI866" s="198" t="str">
        <f>IF(AI865&lt;&gt;"",AI865*PRINCIPAL!$C$74,"")</f>
        <v/>
      </c>
      <c r="AJ866" s="198" t="str">
        <f>IF(AJ865&lt;&gt;"",AJ865*PRINCIPAL!$C$74,"")</f>
        <v/>
      </c>
      <c r="AK866" s="198" t="str">
        <f>IF(AK865&lt;&gt;"",AK865*PRINCIPAL!$C$74,"")</f>
        <v/>
      </c>
      <c r="AL866" s="198" t="str">
        <f>IF(AL865&lt;&gt;"",AL865*PRINCIPAL!$C$74,"")</f>
        <v/>
      </c>
      <c r="AM866" s="198" t="str">
        <f>IF(AM865&lt;&gt;"",AM865*PRINCIPAL!$C$74,"")</f>
        <v/>
      </c>
      <c r="AN866" s="198" t="str">
        <f>IF(AN865&lt;&gt;"",AN865*PRINCIPAL!$C$74,"")</f>
        <v/>
      </c>
      <c r="AO866" s="290" t="str">
        <f>IF(AO865&lt;&gt;"",AO865*PRINCIPAL!$C$74,"")</f>
        <v/>
      </c>
    </row>
    <row r="867" spans="2:41" ht="12.45" customHeight="1" x14ac:dyDescent="0.3">
      <c r="B867" s="456"/>
      <c r="C867" s="422"/>
      <c r="D867" s="426" t="s">
        <v>115</v>
      </c>
      <c r="E867" s="222" t="s">
        <v>125</v>
      </c>
      <c r="F867" s="203" t="s">
        <v>38</v>
      </c>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14"/>
    </row>
    <row r="868" spans="2:41" ht="12.45" customHeight="1" x14ac:dyDescent="0.3">
      <c r="B868" s="456"/>
      <c r="C868" s="422"/>
      <c r="D868" s="425"/>
      <c r="E868" s="220" t="s">
        <v>126</v>
      </c>
      <c r="F868" s="321" t="s">
        <v>38</v>
      </c>
      <c r="G868" s="204" t="str">
        <f>IF(G867&lt;&gt;"",G867*PRINCIPAL!$C$74,"")</f>
        <v/>
      </c>
      <c r="H868" s="204" t="str">
        <f>IF(H867&lt;&gt;"",H867*PRINCIPAL!$C$74,"")</f>
        <v/>
      </c>
      <c r="I868" s="204" t="str">
        <f>IF(I867&lt;&gt;"",I867*PRINCIPAL!$C$74,"")</f>
        <v/>
      </c>
      <c r="J868" s="204" t="str">
        <f>IF(J867&lt;&gt;"",J867*PRINCIPAL!$C$74,"")</f>
        <v/>
      </c>
      <c r="K868" s="204" t="str">
        <f>IF(K867&lt;&gt;"",K867*PRINCIPAL!$C$74,"")</f>
        <v/>
      </c>
      <c r="L868" s="204" t="str">
        <f>IF(L867&lt;&gt;"",L867*PRINCIPAL!$C$74,"")</f>
        <v/>
      </c>
      <c r="M868" s="204" t="str">
        <f>IF(M867&lt;&gt;"",M867*PRINCIPAL!$C$74,"")</f>
        <v/>
      </c>
      <c r="N868" s="204" t="str">
        <f>IF(N867&lt;&gt;"",N867*PRINCIPAL!$C$74,"")</f>
        <v/>
      </c>
      <c r="O868" s="204" t="str">
        <f>IF(O867&lt;&gt;"",O867*PRINCIPAL!$C$74,"")</f>
        <v/>
      </c>
      <c r="P868" s="204" t="str">
        <f>IF(P867&lt;&gt;"",P867*PRINCIPAL!$C$74,"")</f>
        <v/>
      </c>
      <c r="Q868" s="204" t="str">
        <f>IF(Q867&lt;&gt;"",Q867*PRINCIPAL!$C$74,"")</f>
        <v/>
      </c>
      <c r="R868" s="204" t="str">
        <f>IF(R867&lt;&gt;"",R867*PRINCIPAL!$C$74,"")</f>
        <v/>
      </c>
      <c r="S868" s="204" t="str">
        <f>IF(S867&lt;&gt;"",S867*PRINCIPAL!$C$74,"")</f>
        <v/>
      </c>
      <c r="T868" s="204" t="str">
        <f>IF(T867&lt;&gt;"",T867*PRINCIPAL!$C$74,"")</f>
        <v/>
      </c>
      <c r="U868" s="204" t="str">
        <f>IF(U867&lt;&gt;"",U867*PRINCIPAL!$C$74,"")</f>
        <v/>
      </c>
      <c r="V868" s="204" t="str">
        <f>IF(V867&lt;&gt;"",V867*PRINCIPAL!$C$74,"")</f>
        <v/>
      </c>
      <c r="W868" s="204" t="str">
        <f>IF(W867&lt;&gt;"",W867*PRINCIPAL!$C$74,"")</f>
        <v/>
      </c>
      <c r="X868" s="204" t="str">
        <f>IF(X867&lt;&gt;"",X867*PRINCIPAL!$C$74,"")</f>
        <v/>
      </c>
      <c r="Y868" s="204" t="str">
        <f>IF(Y867&lt;&gt;"",Y867*PRINCIPAL!$C$74,"")</f>
        <v/>
      </c>
      <c r="Z868" s="204" t="str">
        <f>IF(Z867&lt;&gt;"",Z867*PRINCIPAL!$C$74,"")</f>
        <v/>
      </c>
      <c r="AA868" s="204" t="str">
        <f>IF(AA867&lt;&gt;"",AA867*PRINCIPAL!$C$74,"")</f>
        <v/>
      </c>
      <c r="AB868" s="204" t="str">
        <f>IF(AB867&lt;&gt;"",AB867*PRINCIPAL!$C$74,"")</f>
        <v/>
      </c>
      <c r="AC868" s="204" t="str">
        <f>IF(AC867&lt;&gt;"",AC867*PRINCIPAL!$C$74,"")</f>
        <v/>
      </c>
      <c r="AD868" s="204" t="str">
        <f>IF(AD867&lt;&gt;"",AD867*PRINCIPAL!$C$74,"")</f>
        <v/>
      </c>
      <c r="AE868" s="204" t="str">
        <f>IF(AE867&lt;&gt;"",AE867*PRINCIPAL!$C$74,"")</f>
        <v/>
      </c>
      <c r="AF868" s="204" t="str">
        <f>IF(AF867&lt;&gt;"",AF867*PRINCIPAL!$C$74,"")</f>
        <v/>
      </c>
      <c r="AG868" s="204" t="str">
        <f>IF(AG867&lt;&gt;"",AG867*PRINCIPAL!$C$74,"")</f>
        <v/>
      </c>
      <c r="AH868" s="204" t="str">
        <f>IF(AH867&lt;&gt;"",AH867*PRINCIPAL!$C$74,"")</f>
        <v/>
      </c>
      <c r="AI868" s="204" t="str">
        <f>IF(AI867&lt;&gt;"",AI867*PRINCIPAL!$C$74,"")</f>
        <v/>
      </c>
      <c r="AJ868" s="204" t="str">
        <f>IF(AJ867&lt;&gt;"",AJ867*PRINCIPAL!$C$74,"")</f>
        <v/>
      </c>
      <c r="AK868" s="204" t="str">
        <f>IF(AK867&lt;&gt;"",AK867*PRINCIPAL!$C$74,"")</f>
        <v/>
      </c>
      <c r="AL868" s="204" t="str">
        <f>IF(AL867&lt;&gt;"",AL867*PRINCIPAL!$C$74,"")</f>
        <v/>
      </c>
      <c r="AM868" s="204" t="str">
        <f>IF(AM867&lt;&gt;"",AM867*PRINCIPAL!$C$74,"")</f>
        <v/>
      </c>
      <c r="AN868" s="204" t="str">
        <f>IF(AN867&lt;&gt;"",AN867*PRINCIPAL!$C$74,"")</f>
        <v/>
      </c>
      <c r="AO868" s="210" t="str">
        <f>IF(AO867&lt;&gt;"",AO867*PRINCIPAL!$C$74,"")</f>
        <v/>
      </c>
    </row>
    <row r="869" spans="2:41" ht="12.45" customHeight="1" x14ac:dyDescent="0.3">
      <c r="B869" s="456"/>
      <c r="C869" s="422"/>
      <c r="D869" s="426" t="s">
        <v>115</v>
      </c>
      <c r="E869" s="222" t="s">
        <v>125</v>
      </c>
      <c r="F869" s="203" t="s">
        <v>38</v>
      </c>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14"/>
    </row>
    <row r="870" spans="2:41" ht="12.45" customHeight="1" x14ac:dyDescent="0.3">
      <c r="B870" s="456"/>
      <c r="C870" s="422"/>
      <c r="D870" s="425"/>
      <c r="E870" s="220" t="s">
        <v>126</v>
      </c>
      <c r="F870" s="321" t="s">
        <v>38</v>
      </c>
      <c r="G870" s="204" t="str">
        <f>IF(G869&lt;&gt;"",G869*PRINCIPAL!$C$74,"")</f>
        <v/>
      </c>
      <c r="H870" s="204" t="str">
        <f>IF(H869&lt;&gt;"",H869*PRINCIPAL!$C$74,"")</f>
        <v/>
      </c>
      <c r="I870" s="204" t="str">
        <f>IF(I869&lt;&gt;"",I869*PRINCIPAL!$C$74,"")</f>
        <v/>
      </c>
      <c r="J870" s="204" t="str">
        <f>IF(J869&lt;&gt;"",J869*PRINCIPAL!$C$74,"")</f>
        <v/>
      </c>
      <c r="K870" s="204" t="str">
        <f>IF(K869&lt;&gt;"",K869*PRINCIPAL!$C$74,"")</f>
        <v/>
      </c>
      <c r="L870" s="204" t="str">
        <f>IF(L869&lt;&gt;"",L869*PRINCIPAL!$C$74,"")</f>
        <v/>
      </c>
      <c r="M870" s="204" t="str">
        <f>IF(M869&lt;&gt;"",M869*PRINCIPAL!$C$74,"")</f>
        <v/>
      </c>
      <c r="N870" s="204" t="str">
        <f>IF(N869&lt;&gt;"",N869*PRINCIPAL!$C$74,"")</f>
        <v/>
      </c>
      <c r="O870" s="204" t="str">
        <f>IF(O869&lt;&gt;"",O869*PRINCIPAL!$C$74,"")</f>
        <v/>
      </c>
      <c r="P870" s="204" t="str">
        <f>IF(P869&lt;&gt;"",P869*PRINCIPAL!$C$74,"")</f>
        <v/>
      </c>
      <c r="Q870" s="204" t="str">
        <f>IF(Q869&lt;&gt;"",Q869*PRINCIPAL!$C$74,"")</f>
        <v/>
      </c>
      <c r="R870" s="204" t="str">
        <f>IF(R869&lt;&gt;"",R869*PRINCIPAL!$C$74,"")</f>
        <v/>
      </c>
      <c r="S870" s="204" t="str">
        <f>IF(S869&lt;&gt;"",S869*PRINCIPAL!$C$74,"")</f>
        <v/>
      </c>
      <c r="T870" s="204" t="str">
        <f>IF(T869&lt;&gt;"",T869*PRINCIPAL!$C$74,"")</f>
        <v/>
      </c>
      <c r="U870" s="204" t="str">
        <f>IF(U869&lt;&gt;"",U869*PRINCIPAL!$C$74,"")</f>
        <v/>
      </c>
      <c r="V870" s="204" t="str">
        <f>IF(V869&lt;&gt;"",V869*PRINCIPAL!$C$74,"")</f>
        <v/>
      </c>
      <c r="W870" s="204" t="str">
        <f>IF(W869&lt;&gt;"",W869*PRINCIPAL!$C$74,"")</f>
        <v/>
      </c>
      <c r="X870" s="204" t="str">
        <f>IF(X869&lt;&gt;"",X869*PRINCIPAL!$C$74,"")</f>
        <v/>
      </c>
      <c r="Y870" s="204" t="str">
        <f>IF(Y869&lt;&gt;"",Y869*PRINCIPAL!$C$74,"")</f>
        <v/>
      </c>
      <c r="Z870" s="204" t="str">
        <f>IF(Z869&lt;&gt;"",Z869*PRINCIPAL!$C$74,"")</f>
        <v/>
      </c>
      <c r="AA870" s="204" t="str">
        <f>IF(AA869&lt;&gt;"",AA869*PRINCIPAL!$C$74,"")</f>
        <v/>
      </c>
      <c r="AB870" s="204" t="str">
        <f>IF(AB869&lt;&gt;"",AB869*PRINCIPAL!$C$74,"")</f>
        <v/>
      </c>
      <c r="AC870" s="204" t="str">
        <f>IF(AC869&lt;&gt;"",AC869*PRINCIPAL!$C$74,"")</f>
        <v/>
      </c>
      <c r="AD870" s="204" t="str">
        <f>IF(AD869&lt;&gt;"",AD869*PRINCIPAL!$C$74,"")</f>
        <v/>
      </c>
      <c r="AE870" s="204" t="str">
        <f>IF(AE869&lt;&gt;"",AE869*PRINCIPAL!$C$74,"")</f>
        <v/>
      </c>
      <c r="AF870" s="204" t="str">
        <f>IF(AF869&lt;&gt;"",AF869*PRINCIPAL!$C$74,"")</f>
        <v/>
      </c>
      <c r="AG870" s="204" t="str">
        <f>IF(AG869&lt;&gt;"",AG869*PRINCIPAL!$C$74,"")</f>
        <v/>
      </c>
      <c r="AH870" s="204" t="str">
        <f>IF(AH869&lt;&gt;"",AH869*PRINCIPAL!$C$74,"")</f>
        <v/>
      </c>
      <c r="AI870" s="204" t="str">
        <f>IF(AI869&lt;&gt;"",AI869*PRINCIPAL!$C$74,"")</f>
        <v/>
      </c>
      <c r="AJ870" s="204" t="str">
        <f>IF(AJ869&lt;&gt;"",AJ869*PRINCIPAL!$C$74,"")</f>
        <v/>
      </c>
      <c r="AK870" s="204" t="str">
        <f>IF(AK869&lt;&gt;"",AK869*PRINCIPAL!$C$74,"")</f>
        <v/>
      </c>
      <c r="AL870" s="204" t="str">
        <f>IF(AL869&lt;&gt;"",AL869*PRINCIPAL!$C$74,"")</f>
        <v/>
      </c>
      <c r="AM870" s="204" t="str">
        <f>IF(AM869&lt;&gt;"",AM869*PRINCIPAL!$C$74,"")</f>
        <v/>
      </c>
      <c r="AN870" s="204" t="str">
        <f>IF(AN869&lt;&gt;"",AN869*PRINCIPAL!$C$74,"")</f>
        <v/>
      </c>
      <c r="AO870" s="210" t="str">
        <f>IF(AO869&lt;&gt;"",AO869*PRINCIPAL!$C$74,"")</f>
        <v/>
      </c>
    </row>
    <row r="871" spans="2:41" ht="12.45" customHeight="1" x14ac:dyDescent="0.3">
      <c r="B871" s="456"/>
      <c r="C871" s="422"/>
      <c r="D871" s="426" t="s">
        <v>115</v>
      </c>
      <c r="E871" s="222" t="s">
        <v>125</v>
      </c>
      <c r="F871" s="203" t="s">
        <v>38</v>
      </c>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14"/>
    </row>
    <row r="872" spans="2:41" ht="12.45" customHeight="1" x14ac:dyDescent="0.3">
      <c r="B872" s="456"/>
      <c r="C872" s="422"/>
      <c r="D872" s="425"/>
      <c r="E872" s="220" t="s">
        <v>126</v>
      </c>
      <c r="F872" s="321" t="s">
        <v>38</v>
      </c>
      <c r="G872" s="204" t="str">
        <f>IF(G871&lt;&gt;"",G871*PRINCIPAL!$C$74,"")</f>
        <v/>
      </c>
      <c r="H872" s="204" t="str">
        <f>IF(H871&lt;&gt;"",H871*PRINCIPAL!$C$74,"")</f>
        <v/>
      </c>
      <c r="I872" s="204" t="str">
        <f>IF(I871&lt;&gt;"",I871*PRINCIPAL!$C$74,"")</f>
        <v/>
      </c>
      <c r="J872" s="204" t="str">
        <f>IF(J871&lt;&gt;"",J871*PRINCIPAL!$C$74,"")</f>
        <v/>
      </c>
      <c r="K872" s="204" t="str">
        <f>IF(K871&lt;&gt;"",K871*PRINCIPAL!$C$74,"")</f>
        <v/>
      </c>
      <c r="L872" s="204" t="str">
        <f>IF(L871&lt;&gt;"",L871*PRINCIPAL!$C$74,"")</f>
        <v/>
      </c>
      <c r="M872" s="204" t="str">
        <f>IF(M871&lt;&gt;"",M871*PRINCIPAL!$C$74,"")</f>
        <v/>
      </c>
      <c r="N872" s="204" t="str">
        <f>IF(N871&lt;&gt;"",N871*PRINCIPAL!$C$74,"")</f>
        <v/>
      </c>
      <c r="O872" s="204" t="str">
        <f>IF(O871&lt;&gt;"",O871*PRINCIPAL!$C$74,"")</f>
        <v/>
      </c>
      <c r="P872" s="204" t="str">
        <f>IF(P871&lt;&gt;"",P871*PRINCIPAL!$C$74,"")</f>
        <v/>
      </c>
      <c r="Q872" s="204" t="str">
        <f>IF(Q871&lt;&gt;"",Q871*PRINCIPAL!$C$74,"")</f>
        <v/>
      </c>
      <c r="R872" s="204" t="str">
        <f>IF(R871&lt;&gt;"",R871*PRINCIPAL!$C$74,"")</f>
        <v/>
      </c>
      <c r="S872" s="204" t="str">
        <f>IF(S871&lt;&gt;"",S871*PRINCIPAL!$C$74,"")</f>
        <v/>
      </c>
      <c r="T872" s="204" t="str">
        <f>IF(T871&lt;&gt;"",T871*PRINCIPAL!$C$74,"")</f>
        <v/>
      </c>
      <c r="U872" s="204" t="str">
        <f>IF(U871&lt;&gt;"",U871*PRINCIPAL!$C$74,"")</f>
        <v/>
      </c>
      <c r="V872" s="204" t="str">
        <f>IF(V871&lt;&gt;"",V871*PRINCIPAL!$C$74,"")</f>
        <v/>
      </c>
      <c r="W872" s="204" t="str">
        <f>IF(W871&lt;&gt;"",W871*PRINCIPAL!$C$74,"")</f>
        <v/>
      </c>
      <c r="X872" s="204" t="str">
        <f>IF(X871&lt;&gt;"",X871*PRINCIPAL!$C$74,"")</f>
        <v/>
      </c>
      <c r="Y872" s="204" t="str">
        <f>IF(Y871&lt;&gt;"",Y871*PRINCIPAL!$C$74,"")</f>
        <v/>
      </c>
      <c r="Z872" s="204" t="str">
        <f>IF(Z871&lt;&gt;"",Z871*PRINCIPAL!$C$74,"")</f>
        <v/>
      </c>
      <c r="AA872" s="204" t="str">
        <f>IF(AA871&lt;&gt;"",AA871*PRINCIPAL!$C$74,"")</f>
        <v/>
      </c>
      <c r="AB872" s="204" t="str">
        <f>IF(AB871&lt;&gt;"",AB871*PRINCIPAL!$C$74,"")</f>
        <v/>
      </c>
      <c r="AC872" s="204" t="str">
        <f>IF(AC871&lt;&gt;"",AC871*PRINCIPAL!$C$74,"")</f>
        <v/>
      </c>
      <c r="AD872" s="204" t="str">
        <f>IF(AD871&lt;&gt;"",AD871*PRINCIPAL!$C$74,"")</f>
        <v/>
      </c>
      <c r="AE872" s="204" t="str">
        <f>IF(AE871&lt;&gt;"",AE871*PRINCIPAL!$C$74,"")</f>
        <v/>
      </c>
      <c r="AF872" s="204" t="str">
        <f>IF(AF871&lt;&gt;"",AF871*PRINCIPAL!$C$74,"")</f>
        <v/>
      </c>
      <c r="AG872" s="204" t="str">
        <f>IF(AG871&lt;&gt;"",AG871*PRINCIPAL!$C$74,"")</f>
        <v/>
      </c>
      <c r="AH872" s="204" t="str">
        <f>IF(AH871&lt;&gt;"",AH871*PRINCIPAL!$C$74,"")</f>
        <v/>
      </c>
      <c r="AI872" s="204" t="str">
        <f>IF(AI871&lt;&gt;"",AI871*PRINCIPAL!$C$74,"")</f>
        <v/>
      </c>
      <c r="AJ872" s="204" t="str">
        <f>IF(AJ871&lt;&gt;"",AJ871*PRINCIPAL!$C$74,"")</f>
        <v/>
      </c>
      <c r="AK872" s="204" t="str">
        <f>IF(AK871&lt;&gt;"",AK871*PRINCIPAL!$C$74,"")</f>
        <v/>
      </c>
      <c r="AL872" s="204" t="str">
        <f>IF(AL871&lt;&gt;"",AL871*PRINCIPAL!$C$74,"")</f>
        <v/>
      </c>
      <c r="AM872" s="204" t="str">
        <f>IF(AM871&lt;&gt;"",AM871*PRINCIPAL!$C$74,"")</f>
        <v/>
      </c>
      <c r="AN872" s="204" t="str">
        <f>IF(AN871&lt;&gt;"",AN871*PRINCIPAL!$C$74,"")</f>
        <v/>
      </c>
      <c r="AO872" s="210" t="str">
        <f>IF(AO871&lt;&gt;"",AO871*PRINCIPAL!$C$74,"")</f>
        <v/>
      </c>
    </row>
    <row r="873" spans="2:41" ht="12.45" customHeight="1" x14ac:dyDescent="0.3">
      <c r="B873" s="456"/>
      <c r="C873" s="422"/>
      <c r="D873" s="426" t="s">
        <v>115</v>
      </c>
      <c r="E873" s="222" t="s">
        <v>125</v>
      </c>
      <c r="F873" s="203" t="s">
        <v>38</v>
      </c>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14"/>
    </row>
    <row r="874" spans="2:41" ht="12.45" customHeight="1" thickBot="1" x14ac:dyDescent="0.35">
      <c r="B874" s="457"/>
      <c r="C874" s="423"/>
      <c r="D874" s="427"/>
      <c r="E874" s="291" t="s">
        <v>126</v>
      </c>
      <c r="F874" s="323" t="s">
        <v>38</v>
      </c>
      <c r="G874" s="288" t="str">
        <f>IF(G873&lt;&gt;"",G873*PRINCIPAL!$C$74,"")</f>
        <v/>
      </c>
      <c r="H874" s="288" t="str">
        <f>IF(H873&lt;&gt;"",H873*PRINCIPAL!$C$74,"")</f>
        <v/>
      </c>
      <c r="I874" s="288" t="str">
        <f>IF(I873&lt;&gt;"",I873*PRINCIPAL!$C$74,"")</f>
        <v/>
      </c>
      <c r="J874" s="288" t="str">
        <f>IF(J873&lt;&gt;"",J873*PRINCIPAL!$C$74,"")</f>
        <v/>
      </c>
      <c r="K874" s="288" t="str">
        <f>IF(K873&lt;&gt;"",K873*PRINCIPAL!$C$74,"")</f>
        <v/>
      </c>
      <c r="L874" s="288" t="str">
        <f>IF(L873&lt;&gt;"",L873*PRINCIPAL!$C$74,"")</f>
        <v/>
      </c>
      <c r="M874" s="288" t="str">
        <f>IF(M873&lt;&gt;"",M873*PRINCIPAL!$C$74,"")</f>
        <v/>
      </c>
      <c r="N874" s="288" t="str">
        <f>IF(N873&lt;&gt;"",N873*PRINCIPAL!$C$74,"")</f>
        <v/>
      </c>
      <c r="O874" s="288" t="str">
        <f>IF(O873&lt;&gt;"",O873*PRINCIPAL!$C$74,"")</f>
        <v/>
      </c>
      <c r="P874" s="288" t="str">
        <f>IF(P873&lt;&gt;"",P873*PRINCIPAL!$C$74,"")</f>
        <v/>
      </c>
      <c r="Q874" s="288" t="str">
        <f>IF(Q873&lt;&gt;"",Q873*PRINCIPAL!$C$74,"")</f>
        <v/>
      </c>
      <c r="R874" s="288" t="str">
        <f>IF(R873&lt;&gt;"",R873*PRINCIPAL!$C$74,"")</f>
        <v/>
      </c>
      <c r="S874" s="288" t="str">
        <f>IF(S873&lt;&gt;"",S873*PRINCIPAL!$C$74,"")</f>
        <v/>
      </c>
      <c r="T874" s="288" t="str">
        <f>IF(T873&lt;&gt;"",T873*PRINCIPAL!$C$74,"")</f>
        <v/>
      </c>
      <c r="U874" s="288" t="str">
        <f>IF(U873&lt;&gt;"",U873*PRINCIPAL!$C$74,"")</f>
        <v/>
      </c>
      <c r="V874" s="288" t="str">
        <f>IF(V873&lt;&gt;"",V873*PRINCIPAL!$C$74,"")</f>
        <v/>
      </c>
      <c r="W874" s="288" t="str">
        <f>IF(W873&lt;&gt;"",W873*PRINCIPAL!$C$74,"")</f>
        <v/>
      </c>
      <c r="X874" s="288" t="str">
        <f>IF(X873&lt;&gt;"",X873*PRINCIPAL!$C$74,"")</f>
        <v/>
      </c>
      <c r="Y874" s="288" t="str">
        <f>IF(Y873&lt;&gt;"",Y873*PRINCIPAL!$C$74,"")</f>
        <v/>
      </c>
      <c r="Z874" s="288" t="str">
        <f>IF(Z873&lt;&gt;"",Z873*PRINCIPAL!$C$74,"")</f>
        <v/>
      </c>
      <c r="AA874" s="288" t="str">
        <f>IF(AA873&lt;&gt;"",AA873*PRINCIPAL!$C$74,"")</f>
        <v/>
      </c>
      <c r="AB874" s="288" t="str">
        <f>IF(AB873&lt;&gt;"",AB873*PRINCIPAL!$C$74,"")</f>
        <v/>
      </c>
      <c r="AC874" s="288" t="str">
        <f>IF(AC873&lt;&gt;"",AC873*PRINCIPAL!$C$74,"")</f>
        <v/>
      </c>
      <c r="AD874" s="288" t="str">
        <f>IF(AD873&lt;&gt;"",AD873*PRINCIPAL!$C$74,"")</f>
        <v/>
      </c>
      <c r="AE874" s="288" t="str">
        <f>IF(AE873&lt;&gt;"",AE873*PRINCIPAL!$C$74,"")</f>
        <v/>
      </c>
      <c r="AF874" s="288" t="str">
        <f>IF(AF873&lt;&gt;"",AF873*PRINCIPAL!$C$74,"")</f>
        <v/>
      </c>
      <c r="AG874" s="288" t="str">
        <f>IF(AG873&lt;&gt;"",AG873*PRINCIPAL!$C$74,"")</f>
        <v/>
      </c>
      <c r="AH874" s="288" t="str">
        <f>IF(AH873&lt;&gt;"",AH873*PRINCIPAL!$C$74,"")</f>
        <v/>
      </c>
      <c r="AI874" s="288" t="str">
        <f>IF(AI873&lt;&gt;"",AI873*PRINCIPAL!$C$74,"")</f>
        <v/>
      </c>
      <c r="AJ874" s="288" t="str">
        <f>IF(AJ873&lt;&gt;"",AJ873*PRINCIPAL!$C$74,"")</f>
        <v/>
      </c>
      <c r="AK874" s="288" t="str">
        <f>IF(AK873&lt;&gt;"",AK873*PRINCIPAL!$C$74,"")</f>
        <v/>
      </c>
      <c r="AL874" s="288" t="str">
        <f>IF(AL873&lt;&gt;"",AL873*PRINCIPAL!$C$74,"")</f>
        <v/>
      </c>
      <c r="AM874" s="288" t="str">
        <f>IF(AM873&lt;&gt;"",AM873*PRINCIPAL!$C$74,"")</f>
        <v/>
      </c>
      <c r="AN874" s="288" t="str">
        <f>IF(AN873&lt;&gt;"",AN873*PRINCIPAL!$C$74,"")</f>
        <v/>
      </c>
      <c r="AO874" s="289" t="str">
        <f>IF(AO873&lt;&gt;"",AO873*PRINCIPAL!$C$74,"")</f>
        <v/>
      </c>
    </row>
    <row r="875" spans="2:41" ht="12" customHeight="1" thickBot="1" x14ac:dyDescent="0.35"/>
    <row r="876" spans="2:41" ht="15" customHeight="1" thickBot="1" x14ac:dyDescent="0.35">
      <c r="B876" s="448" t="s">
        <v>15</v>
      </c>
      <c r="C876" s="449"/>
      <c r="D876" s="41" t="str">
        <f>IF(PRINCIPAL!B84&lt;&gt;"",PRINCIPAL!B84,"")</f>
        <v/>
      </c>
    </row>
    <row r="877" spans="2:41" ht="12" customHeight="1" thickBot="1" x14ac:dyDescent="0.35"/>
    <row r="878" spans="2:41" ht="12" customHeight="1" x14ac:dyDescent="0.3">
      <c r="B878" s="450" t="s">
        <v>120</v>
      </c>
      <c r="C878" s="451"/>
      <c r="D878" s="451"/>
      <c r="E878" s="451"/>
      <c r="F878" s="480" t="s">
        <v>144</v>
      </c>
      <c r="G878" s="433">
        <v>1</v>
      </c>
      <c r="H878" s="433">
        <v>2</v>
      </c>
      <c r="I878" s="433">
        <v>3</v>
      </c>
      <c r="J878" s="433">
        <v>4</v>
      </c>
      <c r="K878" s="433">
        <v>5</v>
      </c>
      <c r="L878" s="433">
        <v>6</v>
      </c>
      <c r="M878" s="433">
        <v>7</v>
      </c>
      <c r="N878" s="433">
        <v>8</v>
      </c>
      <c r="O878" s="433">
        <v>9</v>
      </c>
      <c r="P878" s="433">
        <v>10</v>
      </c>
      <c r="Q878" s="433">
        <v>11</v>
      </c>
      <c r="R878" s="433">
        <v>12</v>
      </c>
      <c r="S878" s="433">
        <v>13</v>
      </c>
      <c r="T878" s="433">
        <v>14</v>
      </c>
      <c r="U878" s="433">
        <v>15</v>
      </c>
      <c r="V878" s="433">
        <v>16</v>
      </c>
      <c r="W878" s="433">
        <v>17</v>
      </c>
      <c r="X878" s="433">
        <v>18</v>
      </c>
      <c r="Y878" s="433">
        <v>19</v>
      </c>
      <c r="Z878" s="433">
        <v>20</v>
      </c>
      <c r="AA878" s="433">
        <v>21</v>
      </c>
      <c r="AB878" s="433">
        <v>22</v>
      </c>
      <c r="AC878" s="433">
        <v>23</v>
      </c>
      <c r="AD878" s="433">
        <v>24</v>
      </c>
      <c r="AE878" s="433">
        <v>25</v>
      </c>
      <c r="AF878" s="433">
        <v>26</v>
      </c>
      <c r="AG878" s="433">
        <v>27</v>
      </c>
      <c r="AH878" s="433">
        <v>28</v>
      </c>
      <c r="AI878" s="433">
        <v>29</v>
      </c>
      <c r="AJ878" s="433">
        <v>30</v>
      </c>
      <c r="AK878" s="433">
        <v>31</v>
      </c>
      <c r="AL878" s="433">
        <v>32</v>
      </c>
      <c r="AM878" s="433">
        <v>33</v>
      </c>
      <c r="AN878" s="433">
        <v>34</v>
      </c>
      <c r="AO878" s="435">
        <v>35</v>
      </c>
    </row>
    <row r="879" spans="2:41" ht="12" customHeight="1" thickBot="1" x14ac:dyDescent="0.35">
      <c r="B879" s="452"/>
      <c r="C879" s="469"/>
      <c r="D879" s="469"/>
      <c r="E879" s="469"/>
      <c r="F879" s="481"/>
      <c r="G879" s="434"/>
      <c r="H879" s="434"/>
      <c r="I879" s="434"/>
      <c r="J879" s="434"/>
      <c r="K879" s="434"/>
      <c r="L879" s="434"/>
      <c r="M879" s="434"/>
      <c r="N879" s="434"/>
      <c r="O879" s="434"/>
      <c r="P879" s="434"/>
      <c r="Q879" s="434"/>
      <c r="R879" s="434"/>
      <c r="S879" s="434"/>
      <c r="T879" s="434"/>
      <c r="U879" s="434"/>
      <c r="V879" s="434"/>
      <c r="W879" s="434"/>
      <c r="X879" s="434"/>
      <c r="Y879" s="434"/>
      <c r="Z879" s="434"/>
      <c r="AA879" s="434"/>
      <c r="AB879" s="434"/>
      <c r="AC879" s="434"/>
      <c r="AD879" s="434"/>
      <c r="AE879" s="434"/>
      <c r="AF879" s="434"/>
      <c r="AG879" s="434"/>
      <c r="AH879" s="434"/>
      <c r="AI879" s="434"/>
      <c r="AJ879" s="434"/>
      <c r="AK879" s="434"/>
      <c r="AL879" s="434"/>
      <c r="AM879" s="434"/>
      <c r="AN879" s="434"/>
      <c r="AO879" s="436"/>
    </row>
    <row r="880" spans="2:41" ht="12.45" customHeight="1" x14ac:dyDescent="0.3">
      <c r="B880" s="437" t="s">
        <v>107</v>
      </c>
      <c r="C880" s="439" t="s">
        <v>104</v>
      </c>
      <c r="D880" s="441" t="s">
        <v>112</v>
      </c>
      <c r="E880" s="227" t="s">
        <v>125</v>
      </c>
      <c r="F880" s="197"/>
      <c r="G880" s="230"/>
      <c r="H880" s="230"/>
      <c r="I880" s="230"/>
      <c r="J880" s="230"/>
      <c r="K880" s="230"/>
      <c r="L880" s="230"/>
      <c r="M880" s="230"/>
      <c r="N880" s="230"/>
      <c r="O880" s="230"/>
      <c r="P880" s="230"/>
      <c r="Q880" s="230"/>
      <c r="R880" s="230"/>
      <c r="S880" s="230"/>
      <c r="T880" s="230"/>
      <c r="U880" s="230"/>
      <c r="V880" s="230"/>
      <c r="W880" s="230"/>
      <c r="X880" s="230"/>
      <c r="Y880" s="230"/>
      <c r="Z880" s="230"/>
      <c r="AA880" s="230"/>
      <c r="AB880" s="230"/>
      <c r="AC880" s="230"/>
      <c r="AD880" s="230"/>
      <c r="AE880" s="230"/>
      <c r="AF880" s="230"/>
      <c r="AG880" s="230"/>
      <c r="AH880" s="230"/>
      <c r="AI880" s="230"/>
      <c r="AJ880" s="230"/>
      <c r="AK880" s="230"/>
      <c r="AL880" s="230"/>
      <c r="AM880" s="230"/>
      <c r="AN880" s="230"/>
      <c r="AO880" s="278"/>
    </row>
    <row r="881" spans="2:41" ht="12.45" customHeight="1" x14ac:dyDescent="0.3">
      <c r="B881" s="438"/>
      <c r="C881" s="440"/>
      <c r="D881" s="442"/>
      <c r="E881" s="220" t="s">
        <v>126</v>
      </c>
      <c r="F881" s="198" t="str">
        <f>IF(F880&lt;&gt;"",F880*PRINCIPAL!$C$14,"")</f>
        <v/>
      </c>
      <c r="G881" s="198" t="str">
        <f>IF(G880&lt;&gt;"",G880*PRINCIPAL!$C$84,"")</f>
        <v/>
      </c>
      <c r="H881" s="198" t="str">
        <f>IF(H880&lt;&gt;"",H880*PRINCIPAL!$C$84,"")</f>
        <v/>
      </c>
      <c r="I881" s="198" t="str">
        <f>IF(I880&lt;&gt;"",I880*PRINCIPAL!$C$84,"")</f>
        <v/>
      </c>
      <c r="J881" s="198" t="str">
        <f>IF(J880&lt;&gt;"",J880*PRINCIPAL!$C$84,"")</f>
        <v/>
      </c>
      <c r="K881" s="198" t="str">
        <f>IF(K880&lt;&gt;"",K880*PRINCIPAL!$C$84,"")</f>
        <v/>
      </c>
      <c r="L881" s="198" t="str">
        <f>IF(L880&lt;&gt;"",L880*PRINCIPAL!$C$84,"")</f>
        <v/>
      </c>
      <c r="M881" s="198" t="str">
        <f>IF(M880&lt;&gt;"",M880*PRINCIPAL!$C$84,"")</f>
        <v/>
      </c>
      <c r="N881" s="198" t="str">
        <f>IF(N880&lt;&gt;"",N880*PRINCIPAL!$C$84,"")</f>
        <v/>
      </c>
      <c r="O881" s="198" t="str">
        <f>IF(O880&lt;&gt;"",O880*PRINCIPAL!$C$84,"")</f>
        <v/>
      </c>
      <c r="P881" s="198" t="str">
        <f>IF(P880&lt;&gt;"",P880*PRINCIPAL!$C$84,"")</f>
        <v/>
      </c>
      <c r="Q881" s="198" t="str">
        <f>IF(Q880&lt;&gt;"",Q880*PRINCIPAL!$C$84,"")</f>
        <v/>
      </c>
      <c r="R881" s="198" t="str">
        <f>IF(R880&lt;&gt;"",R880*PRINCIPAL!$C$84,"")</f>
        <v/>
      </c>
      <c r="S881" s="198" t="str">
        <f>IF(S880&lt;&gt;"",S880*PRINCIPAL!$C$84,"")</f>
        <v/>
      </c>
      <c r="T881" s="198" t="str">
        <f>IF(T880&lt;&gt;"",T880*PRINCIPAL!$C$84,"")</f>
        <v/>
      </c>
      <c r="U881" s="198" t="str">
        <f>IF(U880&lt;&gt;"",U880*PRINCIPAL!$C$84,"")</f>
        <v/>
      </c>
      <c r="V881" s="198" t="str">
        <f>IF(V880&lt;&gt;"",V880*PRINCIPAL!$C$84,"")</f>
        <v/>
      </c>
      <c r="W881" s="198" t="str">
        <f>IF(W880&lt;&gt;"",W880*PRINCIPAL!$C$84,"")</f>
        <v/>
      </c>
      <c r="X881" s="198" t="str">
        <f>IF(X880&lt;&gt;"",X880*PRINCIPAL!$C$84,"")</f>
        <v/>
      </c>
      <c r="Y881" s="198" t="str">
        <f>IF(Y880&lt;&gt;"",Y880*PRINCIPAL!$C$84,"")</f>
        <v/>
      </c>
      <c r="Z881" s="198" t="str">
        <f>IF(Z880&lt;&gt;"",Z880*PRINCIPAL!$C$84,"")</f>
        <v/>
      </c>
      <c r="AA881" s="198" t="str">
        <f>IF(AA880&lt;&gt;"",AA880*PRINCIPAL!$C$84,"")</f>
        <v/>
      </c>
      <c r="AB881" s="198" t="str">
        <f>IF(AB880&lt;&gt;"",AB880*PRINCIPAL!$C$84,"")</f>
        <v/>
      </c>
      <c r="AC881" s="198" t="str">
        <f>IF(AC880&lt;&gt;"",AC880*PRINCIPAL!$C$84,"")</f>
        <v/>
      </c>
      <c r="AD881" s="198" t="str">
        <f>IF(AD880&lt;&gt;"",AD880*PRINCIPAL!$C$84,"")</f>
        <v/>
      </c>
      <c r="AE881" s="198" t="str">
        <f>IF(AE880&lt;&gt;"",AE880*PRINCIPAL!$C$84,"")</f>
        <v/>
      </c>
      <c r="AF881" s="198" t="str">
        <f>IF(AF880&lt;&gt;"",AF880*PRINCIPAL!$C$84,"")</f>
        <v/>
      </c>
      <c r="AG881" s="198" t="str">
        <f>IF(AG880&lt;&gt;"",AG880*PRINCIPAL!$C$84,"")</f>
        <v/>
      </c>
      <c r="AH881" s="198" t="str">
        <f>IF(AH880&lt;&gt;"",AH880*PRINCIPAL!$C$84,"")</f>
        <v/>
      </c>
      <c r="AI881" s="198" t="str">
        <f>IF(AI880&lt;&gt;"",AI880*PRINCIPAL!$C$84,"")</f>
        <v/>
      </c>
      <c r="AJ881" s="198" t="str">
        <f>IF(AJ880&lt;&gt;"",AJ880*PRINCIPAL!$C$84,"")</f>
        <v/>
      </c>
      <c r="AK881" s="198" t="str">
        <f>IF(AK880&lt;&gt;"",AK880*PRINCIPAL!$C$84,"")</f>
        <v/>
      </c>
      <c r="AL881" s="198" t="str">
        <f>IF(AL880&lt;&gt;"",AL880*PRINCIPAL!$C$84,"")</f>
        <v/>
      </c>
      <c r="AM881" s="198" t="str">
        <f>IF(AM880&lt;&gt;"",AM880*PRINCIPAL!$C$84,"")</f>
        <v/>
      </c>
      <c r="AN881" s="198" t="str">
        <f>IF(AN880&lt;&gt;"",AN880*PRINCIPAL!$C$84,"")</f>
        <v/>
      </c>
      <c r="AO881" s="268" t="str">
        <f>IF(AO880&lt;&gt;"",AO880*PRINCIPAL!$C$84,"")</f>
        <v/>
      </c>
    </row>
    <row r="882" spans="2:41" ht="12.45" customHeight="1" x14ac:dyDescent="0.3">
      <c r="B882" s="438"/>
      <c r="C882" s="440"/>
      <c r="D882" s="443" t="s">
        <v>118</v>
      </c>
      <c r="E882" s="222" t="s">
        <v>125</v>
      </c>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69"/>
    </row>
    <row r="883" spans="2:41" ht="12.45" customHeight="1" x14ac:dyDescent="0.3">
      <c r="B883" s="438"/>
      <c r="C883" s="440"/>
      <c r="D883" s="444"/>
      <c r="E883" s="220" t="s">
        <v>126</v>
      </c>
      <c r="F883" s="204" t="str">
        <f>IF(F882&lt;&gt;"",F882*PRINCIPAL!$C$14,"")</f>
        <v/>
      </c>
      <c r="G883" s="204" t="str">
        <f>IF(G882&lt;&gt;"",G882*PRINCIPAL!$C$84,"")</f>
        <v/>
      </c>
      <c r="H883" s="204" t="str">
        <f>IF(H882&lt;&gt;"",H882*PRINCIPAL!$C$84,"")</f>
        <v/>
      </c>
      <c r="I883" s="204" t="str">
        <f>IF(I882&lt;&gt;"",I882*PRINCIPAL!$C$84,"")</f>
        <v/>
      </c>
      <c r="J883" s="204" t="str">
        <f>IF(J882&lt;&gt;"",J882*PRINCIPAL!$C$84,"")</f>
        <v/>
      </c>
      <c r="K883" s="204" t="str">
        <f>IF(K882&lt;&gt;"",K882*PRINCIPAL!$C$84,"")</f>
        <v/>
      </c>
      <c r="L883" s="204" t="str">
        <f>IF(L882&lt;&gt;"",L882*PRINCIPAL!$C$84,"")</f>
        <v/>
      </c>
      <c r="M883" s="204" t="str">
        <f>IF(M882&lt;&gt;"",M882*PRINCIPAL!$C$84,"")</f>
        <v/>
      </c>
      <c r="N883" s="204" t="str">
        <f>IF(N882&lt;&gt;"",N882*PRINCIPAL!$C$84,"")</f>
        <v/>
      </c>
      <c r="O883" s="204" t="str">
        <f>IF(O882&lt;&gt;"",O882*PRINCIPAL!$C$84,"")</f>
        <v/>
      </c>
      <c r="P883" s="204" t="str">
        <f>IF(P882&lt;&gt;"",P882*PRINCIPAL!$C$84,"")</f>
        <v/>
      </c>
      <c r="Q883" s="204" t="str">
        <f>IF(Q882&lt;&gt;"",Q882*PRINCIPAL!$C$84,"")</f>
        <v/>
      </c>
      <c r="R883" s="204" t="str">
        <f>IF(R882&lt;&gt;"",R882*PRINCIPAL!$C$84,"")</f>
        <v/>
      </c>
      <c r="S883" s="204" t="str">
        <f>IF(S882&lt;&gt;"",S882*PRINCIPAL!$C$84,"")</f>
        <v/>
      </c>
      <c r="T883" s="204" t="str">
        <f>IF(T882&lt;&gt;"",T882*PRINCIPAL!$C$84,"")</f>
        <v/>
      </c>
      <c r="U883" s="204" t="str">
        <f>IF(U882&lt;&gt;"",U882*PRINCIPAL!$C$84,"")</f>
        <v/>
      </c>
      <c r="V883" s="204" t="str">
        <f>IF(V882&lt;&gt;"",V882*PRINCIPAL!$C$84,"")</f>
        <v/>
      </c>
      <c r="W883" s="204" t="str">
        <f>IF(W882&lt;&gt;"",W882*PRINCIPAL!$C$84,"")</f>
        <v/>
      </c>
      <c r="X883" s="204" t="str">
        <f>IF(X882&lt;&gt;"",X882*PRINCIPAL!$C$84,"")</f>
        <v/>
      </c>
      <c r="Y883" s="204" t="str">
        <f>IF(Y882&lt;&gt;"",Y882*PRINCIPAL!$C$84,"")</f>
        <v/>
      </c>
      <c r="Z883" s="204" t="str">
        <f>IF(Z882&lt;&gt;"",Z882*PRINCIPAL!$C$84,"")</f>
        <v/>
      </c>
      <c r="AA883" s="204" t="str">
        <f>IF(AA882&lt;&gt;"",AA882*PRINCIPAL!$C$84,"")</f>
        <v/>
      </c>
      <c r="AB883" s="204" t="str">
        <f>IF(AB882&lt;&gt;"",AB882*PRINCIPAL!$C$84,"")</f>
        <v/>
      </c>
      <c r="AC883" s="204" t="str">
        <f>IF(AC882&lt;&gt;"",AC882*PRINCIPAL!$C$84,"")</f>
        <v/>
      </c>
      <c r="AD883" s="204" t="str">
        <f>IF(AD882&lt;&gt;"",AD882*PRINCIPAL!$C$84,"")</f>
        <v/>
      </c>
      <c r="AE883" s="204" t="str">
        <f>IF(AE882&lt;&gt;"",AE882*PRINCIPAL!$C$84,"")</f>
        <v/>
      </c>
      <c r="AF883" s="204" t="str">
        <f>IF(AF882&lt;&gt;"",AF882*PRINCIPAL!$C$84,"")</f>
        <v/>
      </c>
      <c r="AG883" s="204" t="str">
        <f>IF(AG882&lt;&gt;"",AG882*PRINCIPAL!$C$84,"")</f>
        <v/>
      </c>
      <c r="AH883" s="204" t="str">
        <f>IF(AH882&lt;&gt;"",AH882*PRINCIPAL!$C$84,"")</f>
        <v/>
      </c>
      <c r="AI883" s="204" t="str">
        <f>IF(AI882&lt;&gt;"",AI882*PRINCIPAL!$C$84,"")</f>
        <v/>
      </c>
      <c r="AJ883" s="204" t="str">
        <f>IF(AJ882&lt;&gt;"",AJ882*PRINCIPAL!$C$84,"")</f>
        <v/>
      </c>
      <c r="AK883" s="204" t="str">
        <f>IF(AK882&lt;&gt;"",AK882*PRINCIPAL!$C$84,"")</f>
        <v/>
      </c>
      <c r="AL883" s="204" t="str">
        <f>IF(AL882&lt;&gt;"",AL882*PRINCIPAL!$C$84,"")</f>
        <v/>
      </c>
      <c r="AM883" s="204" t="str">
        <f>IF(AM882&lt;&gt;"",AM882*PRINCIPAL!$C$84,"")</f>
        <v/>
      </c>
      <c r="AN883" s="204" t="str">
        <f>IF(AN882&lt;&gt;"",AN882*PRINCIPAL!$C$84,"")</f>
        <v/>
      </c>
      <c r="AO883" s="270" t="str">
        <f>IF(AO882&lt;&gt;"",AO882*PRINCIPAL!$C$84,"")</f>
        <v/>
      </c>
    </row>
    <row r="884" spans="2:41" ht="12.45" customHeight="1" x14ac:dyDescent="0.3">
      <c r="B884" s="438"/>
      <c r="C884" s="440"/>
      <c r="D884" s="443" t="s">
        <v>116</v>
      </c>
      <c r="E884" s="224" t="s">
        <v>125</v>
      </c>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69"/>
    </row>
    <row r="885" spans="2:41" ht="12.45" customHeight="1" thickBot="1" x14ac:dyDescent="0.35">
      <c r="B885" s="438"/>
      <c r="C885" s="440"/>
      <c r="D885" s="442"/>
      <c r="E885" s="223" t="s">
        <v>126</v>
      </c>
      <c r="F885" s="200" t="str">
        <f>IF(F884&lt;&gt;"",F884*PRINCIPAL!$C$14,"")</f>
        <v/>
      </c>
      <c r="G885" s="200" t="str">
        <f>IF(G884&lt;&gt;"",G884*PRINCIPAL!$C$84,"")</f>
        <v/>
      </c>
      <c r="H885" s="200" t="str">
        <f>IF(H884&lt;&gt;"",H884*PRINCIPAL!$C$84,"")</f>
        <v/>
      </c>
      <c r="I885" s="200" t="str">
        <f>IF(I884&lt;&gt;"",I884*PRINCIPAL!$C$84,"")</f>
        <v/>
      </c>
      <c r="J885" s="200" t="str">
        <f>IF(J884&lt;&gt;"",J884*PRINCIPAL!$C$84,"")</f>
        <v/>
      </c>
      <c r="K885" s="200" t="str">
        <f>IF(K884&lt;&gt;"",K884*PRINCIPAL!$C$84,"")</f>
        <v/>
      </c>
      <c r="L885" s="200" t="str">
        <f>IF(L884&lt;&gt;"",L884*PRINCIPAL!$C$84,"")</f>
        <v/>
      </c>
      <c r="M885" s="200" t="str">
        <f>IF(M884&lt;&gt;"",M884*PRINCIPAL!$C$84,"")</f>
        <v/>
      </c>
      <c r="N885" s="200" t="str">
        <f>IF(N884&lt;&gt;"",N884*PRINCIPAL!$C$84,"")</f>
        <v/>
      </c>
      <c r="O885" s="200" t="str">
        <f>IF(O884&lt;&gt;"",O884*PRINCIPAL!$C$84,"")</f>
        <v/>
      </c>
      <c r="P885" s="200" t="str">
        <f>IF(P884&lt;&gt;"",P884*PRINCIPAL!$C$84,"")</f>
        <v/>
      </c>
      <c r="Q885" s="200" t="str">
        <f>IF(Q884&lt;&gt;"",Q884*PRINCIPAL!$C$84,"")</f>
        <v/>
      </c>
      <c r="R885" s="200" t="str">
        <f>IF(R884&lt;&gt;"",R884*PRINCIPAL!$C$84,"")</f>
        <v/>
      </c>
      <c r="S885" s="200" t="str">
        <f>IF(S884&lt;&gt;"",S884*PRINCIPAL!$C$84,"")</f>
        <v/>
      </c>
      <c r="T885" s="200" t="str">
        <f>IF(T884&lt;&gt;"",T884*PRINCIPAL!$C$84,"")</f>
        <v/>
      </c>
      <c r="U885" s="200" t="str">
        <f>IF(U884&lt;&gt;"",U884*PRINCIPAL!$C$84,"")</f>
        <v/>
      </c>
      <c r="V885" s="200" t="str">
        <f>IF(V884&lt;&gt;"",V884*PRINCIPAL!$C$84,"")</f>
        <v/>
      </c>
      <c r="W885" s="200" t="str">
        <f>IF(W884&lt;&gt;"",W884*PRINCIPAL!$C$84,"")</f>
        <v/>
      </c>
      <c r="X885" s="200" t="str">
        <f>IF(X884&lt;&gt;"",X884*PRINCIPAL!$C$84,"")</f>
        <v/>
      </c>
      <c r="Y885" s="200" t="str">
        <f>IF(Y884&lt;&gt;"",Y884*PRINCIPAL!$C$84,"")</f>
        <v/>
      </c>
      <c r="Z885" s="200" t="str">
        <f>IF(Z884&lt;&gt;"",Z884*PRINCIPAL!$C$84,"")</f>
        <v/>
      </c>
      <c r="AA885" s="200" t="str">
        <f>IF(AA884&lt;&gt;"",AA884*PRINCIPAL!$C$84,"")</f>
        <v/>
      </c>
      <c r="AB885" s="200" t="str">
        <f>IF(AB884&lt;&gt;"",AB884*PRINCIPAL!$C$84,"")</f>
        <v/>
      </c>
      <c r="AC885" s="200" t="str">
        <f>IF(AC884&lt;&gt;"",AC884*PRINCIPAL!$C$84,"")</f>
        <v/>
      </c>
      <c r="AD885" s="200" t="str">
        <f>IF(AD884&lt;&gt;"",AD884*PRINCIPAL!$C$84,"")</f>
        <v/>
      </c>
      <c r="AE885" s="200" t="str">
        <f>IF(AE884&lt;&gt;"",AE884*PRINCIPAL!$C$84,"")</f>
        <v/>
      </c>
      <c r="AF885" s="200" t="str">
        <f>IF(AF884&lt;&gt;"",AF884*PRINCIPAL!$C$84,"")</f>
        <v/>
      </c>
      <c r="AG885" s="200" t="str">
        <f>IF(AG884&lt;&gt;"",AG884*PRINCIPAL!$C$84,"")</f>
        <v/>
      </c>
      <c r="AH885" s="200" t="str">
        <f>IF(AH884&lt;&gt;"",AH884*PRINCIPAL!$C$84,"")</f>
        <v/>
      </c>
      <c r="AI885" s="200" t="str">
        <f>IF(AI884&lt;&gt;"",AI884*PRINCIPAL!$C$84,"")</f>
        <v/>
      </c>
      <c r="AJ885" s="200" t="str">
        <f>IF(AJ884&lt;&gt;"",AJ884*PRINCIPAL!$C$84,"")</f>
        <v/>
      </c>
      <c r="AK885" s="200" t="str">
        <f>IF(AK884&lt;&gt;"",AK884*PRINCIPAL!$C$84,"")</f>
        <v/>
      </c>
      <c r="AL885" s="200" t="str">
        <f>IF(AL884&lt;&gt;"",AL884*PRINCIPAL!$C$84,"")</f>
        <v/>
      </c>
      <c r="AM885" s="200" t="str">
        <f>IF(AM884&lt;&gt;"",AM884*PRINCIPAL!$C$84,"")</f>
        <v/>
      </c>
      <c r="AN885" s="200" t="str">
        <f>IF(AN884&lt;&gt;"",AN884*PRINCIPAL!$C$84,"")</f>
        <v/>
      </c>
      <c r="AO885" s="271" t="str">
        <f>IF(AO884&lt;&gt;"",AO884*PRINCIPAL!$C$84,"")</f>
        <v/>
      </c>
    </row>
    <row r="886" spans="2:41" ht="12.45" customHeight="1" x14ac:dyDescent="0.3">
      <c r="B886" s="438"/>
      <c r="C886" s="439" t="s">
        <v>105</v>
      </c>
      <c r="D886" s="441" t="s">
        <v>112</v>
      </c>
      <c r="E886" s="219" t="s">
        <v>125</v>
      </c>
      <c r="F886" s="197" t="s">
        <v>38</v>
      </c>
      <c r="G886" s="197"/>
      <c r="H886" s="197"/>
      <c r="I886" s="197"/>
      <c r="J886" s="197"/>
      <c r="K886" s="197"/>
      <c r="L886" s="197"/>
      <c r="M886" s="197"/>
      <c r="N886" s="197"/>
      <c r="O886" s="197"/>
      <c r="P886" s="197"/>
      <c r="Q886" s="197"/>
      <c r="R886" s="197"/>
      <c r="S886" s="197"/>
      <c r="T886" s="197"/>
      <c r="U886" s="197"/>
      <c r="V886" s="197"/>
      <c r="W886" s="197"/>
      <c r="X886" s="197"/>
      <c r="Y886" s="197"/>
      <c r="Z886" s="197"/>
      <c r="AA886" s="197"/>
      <c r="AB886" s="197"/>
      <c r="AC886" s="197"/>
      <c r="AD886" s="197"/>
      <c r="AE886" s="197"/>
      <c r="AF886" s="197"/>
      <c r="AG886" s="197"/>
      <c r="AH886" s="197"/>
      <c r="AI886" s="197"/>
      <c r="AJ886" s="197"/>
      <c r="AK886" s="197"/>
      <c r="AL886" s="197"/>
      <c r="AM886" s="197"/>
      <c r="AN886" s="197"/>
      <c r="AO886" s="267"/>
    </row>
    <row r="887" spans="2:41" ht="12.45" customHeight="1" x14ac:dyDescent="0.3">
      <c r="B887" s="438"/>
      <c r="C887" s="440"/>
      <c r="D887" s="442"/>
      <c r="E887" s="220" t="s">
        <v>126</v>
      </c>
      <c r="F887" s="320" t="s">
        <v>38</v>
      </c>
      <c r="G887" s="198" t="str">
        <f>IF(G886&lt;&gt;"",G886*PRINCIPAL!$C$84,"")</f>
        <v/>
      </c>
      <c r="H887" s="198" t="str">
        <f>IF(H886&lt;&gt;"",H886*PRINCIPAL!$C$84,"")</f>
        <v/>
      </c>
      <c r="I887" s="198" t="str">
        <f>IF(I886&lt;&gt;"",I886*PRINCIPAL!$C$84,"")</f>
        <v/>
      </c>
      <c r="J887" s="198" t="str">
        <f>IF(J886&lt;&gt;"",J886*PRINCIPAL!$C$84,"")</f>
        <v/>
      </c>
      <c r="K887" s="198" t="str">
        <f>IF(K886&lt;&gt;"",K886*PRINCIPAL!$C$84,"")</f>
        <v/>
      </c>
      <c r="L887" s="198" t="str">
        <f>IF(L886&lt;&gt;"",L886*PRINCIPAL!$C$84,"")</f>
        <v/>
      </c>
      <c r="M887" s="198" t="str">
        <f>IF(M886&lt;&gt;"",M886*PRINCIPAL!$C$84,"")</f>
        <v/>
      </c>
      <c r="N887" s="198" t="str">
        <f>IF(N886&lt;&gt;"",N886*PRINCIPAL!$C$84,"")</f>
        <v/>
      </c>
      <c r="O887" s="198" t="str">
        <f>IF(O886&lt;&gt;"",O886*PRINCIPAL!$C$84,"")</f>
        <v/>
      </c>
      <c r="P887" s="198" t="str">
        <f>IF(P886&lt;&gt;"",P886*PRINCIPAL!$C$84,"")</f>
        <v/>
      </c>
      <c r="Q887" s="198" t="str">
        <f>IF(Q886&lt;&gt;"",Q886*PRINCIPAL!$C$84,"")</f>
        <v/>
      </c>
      <c r="R887" s="198" t="str">
        <f>IF(R886&lt;&gt;"",R886*PRINCIPAL!$C$84,"")</f>
        <v/>
      </c>
      <c r="S887" s="198" t="str">
        <f>IF(S886&lt;&gt;"",S886*PRINCIPAL!$C$84,"")</f>
        <v/>
      </c>
      <c r="T887" s="198" t="str">
        <f>IF(T886&lt;&gt;"",T886*PRINCIPAL!$C$84,"")</f>
        <v/>
      </c>
      <c r="U887" s="198" t="str">
        <f>IF(U886&lt;&gt;"",U886*PRINCIPAL!$C$84,"")</f>
        <v/>
      </c>
      <c r="V887" s="198" t="str">
        <f>IF(V886&lt;&gt;"",V886*PRINCIPAL!$C$84,"")</f>
        <v/>
      </c>
      <c r="W887" s="198" t="str">
        <f>IF(W886&lt;&gt;"",W886*PRINCIPAL!$C$84,"")</f>
        <v/>
      </c>
      <c r="X887" s="198" t="str">
        <f>IF(X886&lt;&gt;"",X886*PRINCIPAL!$C$84,"")</f>
        <v/>
      </c>
      <c r="Y887" s="198" t="str">
        <f>IF(Y886&lt;&gt;"",Y886*PRINCIPAL!$C$84,"")</f>
        <v/>
      </c>
      <c r="Z887" s="198" t="str">
        <f>IF(Z886&lt;&gt;"",Z886*PRINCIPAL!$C$84,"")</f>
        <v/>
      </c>
      <c r="AA887" s="198" t="str">
        <f>IF(AA886&lt;&gt;"",AA886*PRINCIPAL!$C$84,"")</f>
        <v/>
      </c>
      <c r="AB887" s="198" t="str">
        <f>IF(AB886&lt;&gt;"",AB886*PRINCIPAL!$C$84,"")</f>
        <v/>
      </c>
      <c r="AC887" s="198" t="str">
        <f>IF(AC886&lt;&gt;"",AC886*PRINCIPAL!$C$84,"")</f>
        <v/>
      </c>
      <c r="AD887" s="198" t="str">
        <f>IF(AD886&lt;&gt;"",AD886*PRINCIPAL!$C$84,"")</f>
        <v/>
      </c>
      <c r="AE887" s="198" t="str">
        <f>IF(AE886&lt;&gt;"",AE886*PRINCIPAL!$C$84,"")</f>
        <v/>
      </c>
      <c r="AF887" s="198" t="str">
        <f>IF(AF886&lt;&gt;"",AF886*PRINCIPAL!$C$84,"")</f>
        <v/>
      </c>
      <c r="AG887" s="198" t="str">
        <f>IF(AG886&lt;&gt;"",AG886*PRINCIPAL!$C$84,"")</f>
        <v/>
      </c>
      <c r="AH887" s="198" t="str">
        <f>IF(AH886&lt;&gt;"",AH886*PRINCIPAL!$C$84,"")</f>
        <v/>
      </c>
      <c r="AI887" s="198" t="str">
        <f>IF(AI886&lt;&gt;"",AI886*PRINCIPAL!$C$84,"")</f>
        <v/>
      </c>
      <c r="AJ887" s="198" t="str">
        <f>IF(AJ886&lt;&gt;"",AJ886*PRINCIPAL!$C$84,"")</f>
        <v/>
      </c>
      <c r="AK887" s="198" t="str">
        <f>IF(AK886&lt;&gt;"",AK886*PRINCIPAL!$C$84,"")</f>
        <v/>
      </c>
      <c r="AL887" s="198" t="str">
        <f>IF(AL886&lt;&gt;"",AL886*PRINCIPAL!$C$84,"")</f>
        <v/>
      </c>
      <c r="AM887" s="198" t="str">
        <f>IF(AM886&lt;&gt;"",AM886*PRINCIPAL!$C$84,"")</f>
        <v/>
      </c>
      <c r="AN887" s="198" t="str">
        <f>IF(AN886&lt;&gt;"",AN886*PRINCIPAL!$C$84,"")</f>
        <v/>
      </c>
      <c r="AO887" s="268" t="str">
        <f>IF(AO886&lt;&gt;"",AO886*PRINCIPAL!$C$84,"")</f>
        <v/>
      </c>
    </row>
    <row r="888" spans="2:41" ht="12.45" customHeight="1" x14ac:dyDescent="0.3">
      <c r="B888" s="438"/>
      <c r="C888" s="440"/>
      <c r="D888" s="443" t="s">
        <v>118</v>
      </c>
      <c r="E888" s="222" t="s">
        <v>125</v>
      </c>
      <c r="F888" s="203" t="s">
        <v>38</v>
      </c>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69"/>
    </row>
    <row r="889" spans="2:41" ht="12.45" customHeight="1" x14ac:dyDescent="0.3">
      <c r="B889" s="438"/>
      <c r="C889" s="440"/>
      <c r="D889" s="444"/>
      <c r="E889" s="220" t="s">
        <v>126</v>
      </c>
      <c r="F889" s="320" t="s">
        <v>38</v>
      </c>
      <c r="G889" s="204" t="str">
        <f>IF(G888&lt;&gt;"",G888*PRINCIPAL!$C$84,"")</f>
        <v/>
      </c>
      <c r="H889" s="204" t="str">
        <f>IF(H888&lt;&gt;"",H888*PRINCIPAL!$C$84,"")</f>
        <v/>
      </c>
      <c r="I889" s="204" t="str">
        <f>IF(I888&lt;&gt;"",I888*PRINCIPAL!$C$84,"")</f>
        <v/>
      </c>
      <c r="J889" s="204" t="str">
        <f>IF(J888&lt;&gt;"",J888*PRINCIPAL!$C$84,"")</f>
        <v/>
      </c>
      <c r="K889" s="204" t="str">
        <f>IF(K888&lt;&gt;"",K888*PRINCIPAL!$C$84,"")</f>
        <v/>
      </c>
      <c r="L889" s="204" t="str">
        <f>IF(L888&lt;&gt;"",L888*PRINCIPAL!$C$84,"")</f>
        <v/>
      </c>
      <c r="M889" s="204" t="str">
        <f>IF(M888&lt;&gt;"",M888*PRINCIPAL!$C$84,"")</f>
        <v/>
      </c>
      <c r="N889" s="204" t="str">
        <f>IF(N888&lt;&gt;"",N888*PRINCIPAL!$C$84,"")</f>
        <v/>
      </c>
      <c r="O889" s="204" t="str">
        <f>IF(O888&lt;&gt;"",O888*PRINCIPAL!$C$84,"")</f>
        <v/>
      </c>
      <c r="P889" s="204" t="str">
        <f>IF(P888&lt;&gt;"",P888*PRINCIPAL!$C$84,"")</f>
        <v/>
      </c>
      <c r="Q889" s="204" t="str">
        <f>IF(Q888&lt;&gt;"",Q888*PRINCIPAL!$C$84,"")</f>
        <v/>
      </c>
      <c r="R889" s="204" t="str">
        <f>IF(R888&lt;&gt;"",R888*PRINCIPAL!$C$84,"")</f>
        <v/>
      </c>
      <c r="S889" s="204" t="str">
        <f>IF(S888&lt;&gt;"",S888*PRINCIPAL!$C$84,"")</f>
        <v/>
      </c>
      <c r="T889" s="204" t="str">
        <f>IF(T888&lt;&gt;"",T888*PRINCIPAL!$C$84,"")</f>
        <v/>
      </c>
      <c r="U889" s="204" t="str">
        <f>IF(U888&lt;&gt;"",U888*PRINCIPAL!$C$84,"")</f>
        <v/>
      </c>
      <c r="V889" s="204" t="str">
        <f>IF(V888&lt;&gt;"",V888*PRINCIPAL!$C$84,"")</f>
        <v/>
      </c>
      <c r="W889" s="204" t="str">
        <f>IF(W888&lt;&gt;"",W888*PRINCIPAL!$C$84,"")</f>
        <v/>
      </c>
      <c r="X889" s="204" t="str">
        <f>IF(X888&lt;&gt;"",X888*PRINCIPAL!$C$84,"")</f>
        <v/>
      </c>
      <c r="Y889" s="204" t="str">
        <f>IF(Y888&lt;&gt;"",Y888*PRINCIPAL!$C$84,"")</f>
        <v/>
      </c>
      <c r="Z889" s="204" t="str">
        <f>IF(Z888&lt;&gt;"",Z888*PRINCIPAL!$C$84,"")</f>
        <v/>
      </c>
      <c r="AA889" s="204" t="str">
        <f>IF(AA888&lt;&gt;"",AA888*PRINCIPAL!$C$84,"")</f>
        <v/>
      </c>
      <c r="AB889" s="204" t="str">
        <f>IF(AB888&lt;&gt;"",AB888*PRINCIPAL!$C$84,"")</f>
        <v/>
      </c>
      <c r="AC889" s="204" t="str">
        <f>IF(AC888&lt;&gt;"",AC888*PRINCIPAL!$C$84,"")</f>
        <v/>
      </c>
      <c r="AD889" s="204" t="str">
        <f>IF(AD888&lt;&gt;"",AD888*PRINCIPAL!$C$84,"")</f>
        <v/>
      </c>
      <c r="AE889" s="204" t="str">
        <f>IF(AE888&lt;&gt;"",AE888*PRINCIPAL!$C$84,"")</f>
        <v/>
      </c>
      <c r="AF889" s="204" t="str">
        <f>IF(AF888&lt;&gt;"",AF888*PRINCIPAL!$C$84,"")</f>
        <v/>
      </c>
      <c r="AG889" s="204" t="str">
        <f>IF(AG888&lt;&gt;"",AG888*PRINCIPAL!$C$84,"")</f>
        <v/>
      </c>
      <c r="AH889" s="204" t="str">
        <f>IF(AH888&lt;&gt;"",AH888*PRINCIPAL!$C$84,"")</f>
        <v/>
      </c>
      <c r="AI889" s="204" t="str">
        <f>IF(AI888&lt;&gt;"",AI888*PRINCIPAL!$C$84,"")</f>
        <v/>
      </c>
      <c r="AJ889" s="204" t="str">
        <f>IF(AJ888&lt;&gt;"",AJ888*PRINCIPAL!$C$84,"")</f>
        <v/>
      </c>
      <c r="AK889" s="204" t="str">
        <f>IF(AK888&lt;&gt;"",AK888*PRINCIPAL!$C$84,"")</f>
        <v/>
      </c>
      <c r="AL889" s="204" t="str">
        <f>IF(AL888&lt;&gt;"",AL888*PRINCIPAL!$C$84,"")</f>
        <v/>
      </c>
      <c r="AM889" s="204" t="str">
        <f>IF(AM888&lt;&gt;"",AM888*PRINCIPAL!$C$84,"")</f>
        <v/>
      </c>
      <c r="AN889" s="204" t="str">
        <f>IF(AN888&lt;&gt;"",AN888*PRINCIPAL!$C$84,"")</f>
        <v/>
      </c>
      <c r="AO889" s="270" t="str">
        <f>IF(AO888&lt;&gt;"",AO888*PRINCIPAL!$C$84,"")</f>
        <v/>
      </c>
    </row>
    <row r="890" spans="2:41" ht="12.45" customHeight="1" x14ac:dyDescent="0.3">
      <c r="B890" s="438"/>
      <c r="C890" s="440"/>
      <c r="D890" s="443" t="s">
        <v>116</v>
      </c>
      <c r="E890" s="224" t="s">
        <v>125</v>
      </c>
      <c r="F890" s="203" t="s">
        <v>38</v>
      </c>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69"/>
    </row>
    <row r="891" spans="2:41" ht="12.45" customHeight="1" thickBot="1" x14ac:dyDescent="0.35">
      <c r="B891" s="438"/>
      <c r="C891" s="440"/>
      <c r="D891" s="442"/>
      <c r="E891" s="223" t="s">
        <v>126</v>
      </c>
      <c r="F891" s="320" t="s">
        <v>38</v>
      </c>
      <c r="G891" s="200" t="str">
        <f>IF(G890&lt;&gt;"",G890*PRINCIPAL!$C$84,"")</f>
        <v/>
      </c>
      <c r="H891" s="200" t="str">
        <f>IF(H890&lt;&gt;"",H890*PRINCIPAL!$C$84,"")</f>
        <v/>
      </c>
      <c r="I891" s="200" t="str">
        <f>IF(I890&lt;&gt;"",I890*PRINCIPAL!$C$84,"")</f>
        <v/>
      </c>
      <c r="J891" s="200" t="str">
        <f>IF(J890&lt;&gt;"",J890*PRINCIPAL!$C$84,"")</f>
        <v/>
      </c>
      <c r="K891" s="200" t="str">
        <f>IF(K890&lt;&gt;"",K890*PRINCIPAL!$C$84,"")</f>
        <v/>
      </c>
      <c r="L891" s="200" t="str">
        <f>IF(L890&lt;&gt;"",L890*PRINCIPAL!$C$84,"")</f>
        <v/>
      </c>
      <c r="M891" s="200" t="str">
        <f>IF(M890&lt;&gt;"",M890*PRINCIPAL!$C$84,"")</f>
        <v/>
      </c>
      <c r="N891" s="200" t="str">
        <f>IF(N890&lt;&gt;"",N890*PRINCIPAL!$C$84,"")</f>
        <v/>
      </c>
      <c r="O891" s="200" t="str">
        <f>IF(O890&lt;&gt;"",O890*PRINCIPAL!$C$84,"")</f>
        <v/>
      </c>
      <c r="P891" s="200" t="str">
        <f>IF(P890&lt;&gt;"",P890*PRINCIPAL!$C$84,"")</f>
        <v/>
      </c>
      <c r="Q891" s="200" t="str">
        <f>IF(Q890&lt;&gt;"",Q890*PRINCIPAL!$C$84,"")</f>
        <v/>
      </c>
      <c r="R891" s="200" t="str">
        <f>IF(R890&lt;&gt;"",R890*PRINCIPAL!$C$84,"")</f>
        <v/>
      </c>
      <c r="S891" s="200" t="str">
        <f>IF(S890&lt;&gt;"",S890*PRINCIPAL!$C$84,"")</f>
        <v/>
      </c>
      <c r="T891" s="200" t="str">
        <f>IF(T890&lt;&gt;"",T890*PRINCIPAL!$C$84,"")</f>
        <v/>
      </c>
      <c r="U891" s="200" t="str">
        <f>IF(U890&lt;&gt;"",U890*PRINCIPAL!$C$84,"")</f>
        <v/>
      </c>
      <c r="V891" s="200" t="str">
        <f>IF(V890&lt;&gt;"",V890*PRINCIPAL!$C$84,"")</f>
        <v/>
      </c>
      <c r="W891" s="200" t="str">
        <f>IF(W890&lt;&gt;"",W890*PRINCIPAL!$C$84,"")</f>
        <v/>
      </c>
      <c r="X891" s="200" t="str">
        <f>IF(X890&lt;&gt;"",X890*PRINCIPAL!$C$84,"")</f>
        <v/>
      </c>
      <c r="Y891" s="200" t="str">
        <f>IF(Y890&lt;&gt;"",Y890*PRINCIPAL!$C$84,"")</f>
        <v/>
      </c>
      <c r="Z891" s="200" t="str">
        <f>IF(Z890&lt;&gt;"",Z890*PRINCIPAL!$C$84,"")</f>
        <v/>
      </c>
      <c r="AA891" s="200" t="str">
        <f>IF(AA890&lt;&gt;"",AA890*PRINCIPAL!$C$84,"")</f>
        <v/>
      </c>
      <c r="AB891" s="200" t="str">
        <f>IF(AB890&lt;&gt;"",AB890*PRINCIPAL!$C$84,"")</f>
        <v/>
      </c>
      <c r="AC891" s="200" t="str">
        <f>IF(AC890&lt;&gt;"",AC890*PRINCIPAL!$C$84,"")</f>
        <v/>
      </c>
      <c r="AD891" s="200" t="str">
        <f>IF(AD890&lt;&gt;"",AD890*PRINCIPAL!$C$84,"")</f>
        <v/>
      </c>
      <c r="AE891" s="200" t="str">
        <f>IF(AE890&lt;&gt;"",AE890*PRINCIPAL!$C$84,"")</f>
        <v/>
      </c>
      <c r="AF891" s="200" t="str">
        <f>IF(AF890&lt;&gt;"",AF890*PRINCIPAL!$C$84,"")</f>
        <v/>
      </c>
      <c r="AG891" s="200" t="str">
        <f>IF(AG890&lt;&gt;"",AG890*PRINCIPAL!$C$84,"")</f>
        <v/>
      </c>
      <c r="AH891" s="200" t="str">
        <f>IF(AH890&lt;&gt;"",AH890*PRINCIPAL!$C$84,"")</f>
        <v/>
      </c>
      <c r="AI891" s="200" t="str">
        <f>IF(AI890&lt;&gt;"",AI890*PRINCIPAL!$C$84,"")</f>
        <v/>
      </c>
      <c r="AJ891" s="200" t="str">
        <f>IF(AJ890&lt;&gt;"",AJ890*PRINCIPAL!$C$84,"")</f>
        <v/>
      </c>
      <c r="AK891" s="200" t="str">
        <f>IF(AK890&lt;&gt;"",AK890*PRINCIPAL!$C$84,"")</f>
        <v/>
      </c>
      <c r="AL891" s="200" t="str">
        <f>IF(AL890&lt;&gt;"",AL890*PRINCIPAL!$C$84,"")</f>
        <v/>
      </c>
      <c r="AM891" s="200" t="str">
        <f>IF(AM890&lt;&gt;"",AM890*PRINCIPAL!$C$84,"")</f>
        <v/>
      </c>
      <c r="AN891" s="200" t="str">
        <f>IF(AN890&lt;&gt;"",AN890*PRINCIPAL!$C$84,"")</f>
        <v/>
      </c>
      <c r="AO891" s="271" t="str">
        <f>IF(AO890&lt;&gt;"",AO890*PRINCIPAL!$C$84,"")</f>
        <v/>
      </c>
    </row>
    <row r="892" spans="2:41" ht="12.45" customHeight="1" x14ac:dyDescent="0.3">
      <c r="B892" s="438"/>
      <c r="C892" s="439" t="s">
        <v>106</v>
      </c>
      <c r="D892" s="441" t="s">
        <v>112</v>
      </c>
      <c r="E892" s="219" t="s">
        <v>125</v>
      </c>
      <c r="F892" s="197" t="s">
        <v>38</v>
      </c>
      <c r="G892" s="197"/>
      <c r="H892" s="197"/>
      <c r="I892" s="197"/>
      <c r="J892" s="197"/>
      <c r="K892" s="197"/>
      <c r="L892" s="197"/>
      <c r="M892" s="197"/>
      <c r="N892" s="197"/>
      <c r="O892" s="197"/>
      <c r="P892" s="197"/>
      <c r="Q892" s="197"/>
      <c r="R892" s="197"/>
      <c r="S892" s="197"/>
      <c r="T892" s="197"/>
      <c r="U892" s="197"/>
      <c r="V892" s="197"/>
      <c r="W892" s="197"/>
      <c r="X892" s="197"/>
      <c r="Y892" s="197"/>
      <c r="Z892" s="197"/>
      <c r="AA892" s="197"/>
      <c r="AB892" s="197"/>
      <c r="AC892" s="197"/>
      <c r="AD892" s="197"/>
      <c r="AE892" s="197"/>
      <c r="AF892" s="197"/>
      <c r="AG892" s="197"/>
      <c r="AH892" s="197"/>
      <c r="AI892" s="197"/>
      <c r="AJ892" s="197"/>
      <c r="AK892" s="197"/>
      <c r="AL892" s="197"/>
      <c r="AM892" s="197"/>
      <c r="AN892" s="197"/>
      <c r="AO892" s="267"/>
    </row>
    <row r="893" spans="2:41" ht="12.45" customHeight="1" x14ac:dyDescent="0.3">
      <c r="B893" s="438"/>
      <c r="C893" s="440"/>
      <c r="D893" s="442"/>
      <c r="E893" s="220" t="s">
        <v>126</v>
      </c>
      <c r="F893" s="320" t="s">
        <v>38</v>
      </c>
      <c r="G893" s="198" t="str">
        <f>IF(G892&lt;&gt;"",G892*PRINCIPAL!$C$84,"")</f>
        <v/>
      </c>
      <c r="H893" s="198" t="str">
        <f>IF(H892&lt;&gt;"",H892*PRINCIPAL!$C$84,"")</f>
        <v/>
      </c>
      <c r="I893" s="198" t="str">
        <f>IF(I892&lt;&gt;"",I892*PRINCIPAL!$C$84,"")</f>
        <v/>
      </c>
      <c r="J893" s="198" t="str">
        <f>IF(J892&lt;&gt;"",J892*PRINCIPAL!$C$84,"")</f>
        <v/>
      </c>
      <c r="K893" s="198" t="str">
        <f>IF(K892&lt;&gt;"",K892*PRINCIPAL!$C$84,"")</f>
        <v/>
      </c>
      <c r="L893" s="198" t="str">
        <f>IF(L892&lt;&gt;"",L892*PRINCIPAL!$C$84,"")</f>
        <v/>
      </c>
      <c r="M893" s="198" t="str">
        <f>IF(M892&lt;&gt;"",M892*PRINCIPAL!$C$84,"")</f>
        <v/>
      </c>
      <c r="N893" s="198" t="str">
        <f>IF(N892&lt;&gt;"",N892*PRINCIPAL!$C$84,"")</f>
        <v/>
      </c>
      <c r="O893" s="198" t="str">
        <f>IF(O892&lt;&gt;"",O892*PRINCIPAL!$C$84,"")</f>
        <v/>
      </c>
      <c r="P893" s="198" t="str">
        <f>IF(P892&lt;&gt;"",P892*PRINCIPAL!$C$84,"")</f>
        <v/>
      </c>
      <c r="Q893" s="198" t="str">
        <f>IF(Q892&lt;&gt;"",Q892*PRINCIPAL!$C$84,"")</f>
        <v/>
      </c>
      <c r="R893" s="198" t="str">
        <f>IF(R892&lt;&gt;"",R892*PRINCIPAL!$C$84,"")</f>
        <v/>
      </c>
      <c r="S893" s="198" t="str">
        <f>IF(S892&lt;&gt;"",S892*PRINCIPAL!$C$84,"")</f>
        <v/>
      </c>
      <c r="T893" s="198" t="str">
        <f>IF(T892&lt;&gt;"",T892*PRINCIPAL!$C$84,"")</f>
        <v/>
      </c>
      <c r="U893" s="198" t="str">
        <f>IF(U892&lt;&gt;"",U892*PRINCIPAL!$C$84,"")</f>
        <v/>
      </c>
      <c r="V893" s="198" t="str">
        <f>IF(V892&lt;&gt;"",V892*PRINCIPAL!$C$84,"")</f>
        <v/>
      </c>
      <c r="W893" s="198" t="str">
        <f>IF(W892&lt;&gt;"",W892*PRINCIPAL!$C$84,"")</f>
        <v/>
      </c>
      <c r="X893" s="198" t="str">
        <f>IF(X892&lt;&gt;"",X892*PRINCIPAL!$C$84,"")</f>
        <v/>
      </c>
      <c r="Y893" s="198" t="str">
        <f>IF(Y892&lt;&gt;"",Y892*PRINCIPAL!$C$84,"")</f>
        <v/>
      </c>
      <c r="Z893" s="198" t="str">
        <f>IF(Z892&lt;&gt;"",Z892*PRINCIPAL!$C$84,"")</f>
        <v/>
      </c>
      <c r="AA893" s="198" t="str">
        <f>IF(AA892&lt;&gt;"",AA892*PRINCIPAL!$C$84,"")</f>
        <v/>
      </c>
      <c r="AB893" s="198" t="str">
        <f>IF(AB892&lt;&gt;"",AB892*PRINCIPAL!$C$84,"")</f>
        <v/>
      </c>
      <c r="AC893" s="198" t="str">
        <f>IF(AC892&lt;&gt;"",AC892*PRINCIPAL!$C$84,"")</f>
        <v/>
      </c>
      <c r="AD893" s="198" t="str">
        <f>IF(AD892&lt;&gt;"",AD892*PRINCIPAL!$C$84,"")</f>
        <v/>
      </c>
      <c r="AE893" s="198" t="str">
        <f>IF(AE892&lt;&gt;"",AE892*PRINCIPAL!$C$84,"")</f>
        <v/>
      </c>
      <c r="AF893" s="198" t="str">
        <f>IF(AF892&lt;&gt;"",AF892*PRINCIPAL!$C$84,"")</f>
        <v/>
      </c>
      <c r="AG893" s="198" t="str">
        <f>IF(AG892&lt;&gt;"",AG892*PRINCIPAL!$C$84,"")</f>
        <v/>
      </c>
      <c r="AH893" s="198" t="str">
        <f>IF(AH892&lt;&gt;"",AH892*PRINCIPAL!$C$84,"")</f>
        <v/>
      </c>
      <c r="AI893" s="198" t="str">
        <f>IF(AI892&lt;&gt;"",AI892*PRINCIPAL!$C$84,"")</f>
        <v/>
      </c>
      <c r="AJ893" s="198" t="str">
        <f>IF(AJ892&lt;&gt;"",AJ892*PRINCIPAL!$C$84,"")</f>
        <v/>
      </c>
      <c r="AK893" s="198" t="str">
        <f>IF(AK892&lt;&gt;"",AK892*PRINCIPAL!$C$84,"")</f>
        <v/>
      </c>
      <c r="AL893" s="198" t="str">
        <f>IF(AL892&lt;&gt;"",AL892*PRINCIPAL!$C$84,"")</f>
        <v/>
      </c>
      <c r="AM893" s="198" t="str">
        <f>IF(AM892&lt;&gt;"",AM892*PRINCIPAL!$C$84,"")</f>
        <v/>
      </c>
      <c r="AN893" s="198" t="str">
        <f>IF(AN892&lt;&gt;"",AN892*PRINCIPAL!$C$84,"")</f>
        <v/>
      </c>
      <c r="AO893" s="268" t="str">
        <f>IF(AO892&lt;&gt;"",AO892*PRINCIPAL!$C$84,"")</f>
        <v/>
      </c>
    </row>
    <row r="894" spans="2:41" ht="12.45" customHeight="1" x14ac:dyDescent="0.3">
      <c r="B894" s="438"/>
      <c r="C894" s="440"/>
      <c r="D894" s="443" t="s">
        <v>118</v>
      </c>
      <c r="E894" s="222" t="s">
        <v>125</v>
      </c>
      <c r="F894" s="203" t="s">
        <v>38</v>
      </c>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69"/>
    </row>
    <row r="895" spans="2:41" ht="12.45" customHeight="1" x14ac:dyDescent="0.3">
      <c r="B895" s="438"/>
      <c r="C895" s="440"/>
      <c r="D895" s="444"/>
      <c r="E895" s="220" t="s">
        <v>126</v>
      </c>
      <c r="F895" s="320" t="s">
        <v>38</v>
      </c>
      <c r="G895" s="204" t="str">
        <f>IF(G894&lt;&gt;"",G894*PRINCIPAL!$C$84,"")</f>
        <v/>
      </c>
      <c r="H895" s="204" t="str">
        <f>IF(H894&lt;&gt;"",H894*PRINCIPAL!$C$84,"")</f>
        <v/>
      </c>
      <c r="I895" s="204" t="str">
        <f>IF(I894&lt;&gt;"",I894*PRINCIPAL!$C$84,"")</f>
        <v/>
      </c>
      <c r="J895" s="204" t="str">
        <f>IF(J894&lt;&gt;"",J894*PRINCIPAL!$C$84,"")</f>
        <v/>
      </c>
      <c r="K895" s="204" t="str">
        <f>IF(K894&lt;&gt;"",K894*PRINCIPAL!$C$84,"")</f>
        <v/>
      </c>
      <c r="L895" s="204" t="str">
        <f>IF(L894&lt;&gt;"",L894*PRINCIPAL!$C$84,"")</f>
        <v/>
      </c>
      <c r="M895" s="204" t="str">
        <f>IF(M894&lt;&gt;"",M894*PRINCIPAL!$C$84,"")</f>
        <v/>
      </c>
      <c r="N895" s="204" t="str">
        <f>IF(N894&lt;&gt;"",N894*PRINCIPAL!$C$84,"")</f>
        <v/>
      </c>
      <c r="O895" s="204" t="str">
        <f>IF(O894&lt;&gt;"",O894*PRINCIPAL!$C$84,"")</f>
        <v/>
      </c>
      <c r="P895" s="204" t="str">
        <f>IF(P894&lt;&gt;"",P894*PRINCIPAL!$C$84,"")</f>
        <v/>
      </c>
      <c r="Q895" s="204" t="str">
        <f>IF(Q894&lt;&gt;"",Q894*PRINCIPAL!$C$84,"")</f>
        <v/>
      </c>
      <c r="R895" s="204" t="str">
        <f>IF(R894&lt;&gt;"",R894*PRINCIPAL!$C$84,"")</f>
        <v/>
      </c>
      <c r="S895" s="204" t="str">
        <f>IF(S894&lt;&gt;"",S894*PRINCIPAL!$C$84,"")</f>
        <v/>
      </c>
      <c r="T895" s="204" t="str">
        <f>IF(T894&lt;&gt;"",T894*PRINCIPAL!$C$84,"")</f>
        <v/>
      </c>
      <c r="U895" s="204" t="str">
        <f>IF(U894&lt;&gt;"",U894*PRINCIPAL!$C$84,"")</f>
        <v/>
      </c>
      <c r="V895" s="204" t="str">
        <f>IF(V894&lt;&gt;"",V894*PRINCIPAL!$C$84,"")</f>
        <v/>
      </c>
      <c r="W895" s="204" t="str">
        <f>IF(W894&lt;&gt;"",W894*PRINCIPAL!$C$84,"")</f>
        <v/>
      </c>
      <c r="X895" s="204" t="str">
        <f>IF(X894&lt;&gt;"",X894*PRINCIPAL!$C$84,"")</f>
        <v/>
      </c>
      <c r="Y895" s="204" t="str">
        <f>IF(Y894&lt;&gt;"",Y894*PRINCIPAL!$C$84,"")</f>
        <v/>
      </c>
      <c r="Z895" s="204" t="str">
        <f>IF(Z894&lt;&gt;"",Z894*PRINCIPAL!$C$84,"")</f>
        <v/>
      </c>
      <c r="AA895" s="204" t="str">
        <f>IF(AA894&lt;&gt;"",AA894*PRINCIPAL!$C$84,"")</f>
        <v/>
      </c>
      <c r="AB895" s="204" t="str">
        <f>IF(AB894&lt;&gt;"",AB894*PRINCIPAL!$C$84,"")</f>
        <v/>
      </c>
      <c r="AC895" s="204" t="str">
        <f>IF(AC894&lt;&gt;"",AC894*PRINCIPAL!$C$84,"")</f>
        <v/>
      </c>
      <c r="AD895" s="204" t="str">
        <f>IF(AD894&lt;&gt;"",AD894*PRINCIPAL!$C$84,"")</f>
        <v/>
      </c>
      <c r="AE895" s="204" t="str">
        <f>IF(AE894&lt;&gt;"",AE894*PRINCIPAL!$C$84,"")</f>
        <v/>
      </c>
      <c r="AF895" s="204" t="str">
        <f>IF(AF894&lt;&gt;"",AF894*PRINCIPAL!$C$84,"")</f>
        <v/>
      </c>
      <c r="AG895" s="204" t="str">
        <f>IF(AG894&lt;&gt;"",AG894*PRINCIPAL!$C$84,"")</f>
        <v/>
      </c>
      <c r="AH895" s="204" t="str">
        <f>IF(AH894&lt;&gt;"",AH894*PRINCIPAL!$C$84,"")</f>
        <v/>
      </c>
      <c r="AI895" s="204" t="str">
        <f>IF(AI894&lt;&gt;"",AI894*PRINCIPAL!$C$84,"")</f>
        <v/>
      </c>
      <c r="AJ895" s="204" t="str">
        <f>IF(AJ894&lt;&gt;"",AJ894*PRINCIPAL!$C$84,"")</f>
        <v/>
      </c>
      <c r="AK895" s="204" t="str">
        <f>IF(AK894&lt;&gt;"",AK894*PRINCIPAL!$C$84,"")</f>
        <v/>
      </c>
      <c r="AL895" s="204" t="str">
        <f>IF(AL894&lt;&gt;"",AL894*PRINCIPAL!$C$84,"")</f>
        <v/>
      </c>
      <c r="AM895" s="204" t="str">
        <f>IF(AM894&lt;&gt;"",AM894*PRINCIPAL!$C$84,"")</f>
        <v/>
      </c>
      <c r="AN895" s="204" t="str">
        <f>IF(AN894&lt;&gt;"",AN894*PRINCIPAL!$C$84,"")</f>
        <v/>
      </c>
      <c r="AO895" s="270" t="str">
        <f>IF(AO894&lt;&gt;"",AO894*PRINCIPAL!$C$84,"")</f>
        <v/>
      </c>
    </row>
    <row r="896" spans="2:41" ht="12.45" customHeight="1" x14ac:dyDescent="0.3">
      <c r="B896" s="438"/>
      <c r="C896" s="440"/>
      <c r="D896" s="443" t="s">
        <v>116</v>
      </c>
      <c r="E896" s="224" t="s">
        <v>125</v>
      </c>
      <c r="F896" s="203" t="s">
        <v>38</v>
      </c>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69"/>
    </row>
    <row r="897" spans="2:41" ht="12.45" customHeight="1" thickBot="1" x14ac:dyDescent="0.35">
      <c r="B897" s="438"/>
      <c r="C897" s="445"/>
      <c r="D897" s="446"/>
      <c r="E897" s="223" t="s">
        <v>126</v>
      </c>
      <c r="F897" s="320" t="s">
        <v>38</v>
      </c>
      <c r="G897" s="225" t="str">
        <f>IF(G896&lt;&gt;"",G896*PRINCIPAL!$C$84,"")</f>
        <v/>
      </c>
      <c r="H897" s="225" t="str">
        <f>IF(H896&lt;&gt;"",H896*PRINCIPAL!$C$84,"")</f>
        <v/>
      </c>
      <c r="I897" s="225" t="str">
        <f>IF(I896&lt;&gt;"",I896*PRINCIPAL!$C$84,"")</f>
        <v/>
      </c>
      <c r="J897" s="225" t="str">
        <f>IF(J896&lt;&gt;"",J896*PRINCIPAL!$C$84,"")</f>
        <v/>
      </c>
      <c r="K897" s="225" t="str">
        <f>IF(K896&lt;&gt;"",K896*PRINCIPAL!$C$84,"")</f>
        <v/>
      </c>
      <c r="L897" s="225" t="str">
        <f>IF(L896&lt;&gt;"",L896*PRINCIPAL!$C$84,"")</f>
        <v/>
      </c>
      <c r="M897" s="225" t="str">
        <f>IF(M896&lt;&gt;"",M896*PRINCIPAL!$C$84,"")</f>
        <v/>
      </c>
      <c r="N897" s="225" t="str">
        <f>IF(N896&lt;&gt;"",N896*PRINCIPAL!$C$84,"")</f>
        <v/>
      </c>
      <c r="O897" s="225" t="str">
        <f>IF(O896&lt;&gt;"",O896*PRINCIPAL!$C$84,"")</f>
        <v/>
      </c>
      <c r="P897" s="225" t="str">
        <f>IF(P896&lt;&gt;"",P896*PRINCIPAL!$C$84,"")</f>
        <v/>
      </c>
      <c r="Q897" s="225" t="str">
        <f>IF(Q896&lt;&gt;"",Q896*PRINCIPAL!$C$84,"")</f>
        <v/>
      </c>
      <c r="R897" s="225" t="str">
        <f>IF(R896&lt;&gt;"",R896*PRINCIPAL!$C$84,"")</f>
        <v/>
      </c>
      <c r="S897" s="225" t="str">
        <f>IF(S896&lt;&gt;"",S896*PRINCIPAL!$C$84,"")</f>
        <v/>
      </c>
      <c r="T897" s="225" t="str">
        <f>IF(T896&lt;&gt;"",T896*PRINCIPAL!$C$84,"")</f>
        <v/>
      </c>
      <c r="U897" s="225" t="str">
        <f>IF(U896&lt;&gt;"",U896*PRINCIPAL!$C$84,"")</f>
        <v/>
      </c>
      <c r="V897" s="225" t="str">
        <f>IF(V896&lt;&gt;"",V896*PRINCIPAL!$C$84,"")</f>
        <v/>
      </c>
      <c r="W897" s="225" t="str">
        <f>IF(W896&lt;&gt;"",W896*PRINCIPAL!$C$84,"")</f>
        <v/>
      </c>
      <c r="X897" s="225" t="str">
        <f>IF(X896&lt;&gt;"",X896*PRINCIPAL!$C$84,"")</f>
        <v/>
      </c>
      <c r="Y897" s="225" t="str">
        <f>IF(Y896&lt;&gt;"",Y896*PRINCIPAL!$C$84,"")</f>
        <v/>
      </c>
      <c r="Z897" s="225" t="str">
        <f>IF(Z896&lt;&gt;"",Z896*PRINCIPAL!$C$84,"")</f>
        <v/>
      </c>
      <c r="AA897" s="225" t="str">
        <f>IF(AA896&lt;&gt;"",AA896*PRINCIPAL!$C$84,"")</f>
        <v/>
      </c>
      <c r="AB897" s="225" t="str">
        <f>IF(AB896&lt;&gt;"",AB896*PRINCIPAL!$C$84,"")</f>
        <v/>
      </c>
      <c r="AC897" s="225" t="str">
        <f>IF(AC896&lt;&gt;"",AC896*PRINCIPAL!$C$84,"")</f>
        <v/>
      </c>
      <c r="AD897" s="225" t="str">
        <f>IF(AD896&lt;&gt;"",AD896*PRINCIPAL!$C$84,"")</f>
        <v/>
      </c>
      <c r="AE897" s="225" t="str">
        <f>IF(AE896&lt;&gt;"",AE896*PRINCIPAL!$C$84,"")</f>
        <v/>
      </c>
      <c r="AF897" s="225" t="str">
        <f>IF(AF896&lt;&gt;"",AF896*PRINCIPAL!$C$84,"")</f>
        <v/>
      </c>
      <c r="AG897" s="225" t="str">
        <f>IF(AG896&lt;&gt;"",AG896*PRINCIPAL!$C$84,"")</f>
        <v/>
      </c>
      <c r="AH897" s="225" t="str">
        <f>IF(AH896&lt;&gt;"",AH896*PRINCIPAL!$C$84,"")</f>
        <v/>
      </c>
      <c r="AI897" s="225" t="str">
        <f>IF(AI896&lt;&gt;"",AI896*PRINCIPAL!$C$84,"")</f>
        <v/>
      </c>
      <c r="AJ897" s="225" t="str">
        <f>IF(AJ896&lt;&gt;"",AJ896*PRINCIPAL!$C$84,"")</f>
        <v/>
      </c>
      <c r="AK897" s="225" t="str">
        <f>IF(AK896&lt;&gt;"",AK896*PRINCIPAL!$C$84,"")</f>
        <v/>
      </c>
      <c r="AL897" s="225" t="str">
        <f>IF(AL896&lt;&gt;"",AL896*PRINCIPAL!$C$84,"")</f>
        <v/>
      </c>
      <c r="AM897" s="225" t="str">
        <f>IF(AM896&lt;&gt;"",AM896*PRINCIPAL!$C$84,"")</f>
        <v/>
      </c>
      <c r="AN897" s="225" t="str">
        <f>IF(AN896&lt;&gt;"",AN896*PRINCIPAL!$C$84,"")</f>
        <v/>
      </c>
      <c r="AO897" s="272" t="str">
        <f>IF(AO896&lt;&gt;"",AO896*PRINCIPAL!$C$84,"")</f>
        <v/>
      </c>
    </row>
    <row r="898" spans="2:41" ht="12.45" customHeight="1" x14ac:dyDescent="0.3">
      <c r="B898" s="438"/>
      <c r="C898" s="447" t="s">
        <v>113</v>
      </c>
      <c r="D898" s="424" t="s">
        <v>114</v>
      </c>
      <c r="E898" s="219" t="s">
        <v>125</v>
      </c>
      <c r="F898" s="197"/>
      <c r="G898" s="197"/>
      <c r="H898" s="197"/>
      <c r="I898" s="197"/>
      <c r="J898" s="197"/>
      <c r="K898" s="197"/>
      <c r="L898" s="197"/>
      <c r="M898" s="197"/>
      <c r="N898" s="197"/>
      <c r="O898" s="197"/>
      <c r="P898" s="197"/>
      <c r="Q898" s="197"/>
      <c r="R898" s="197"/>
      <c r="S898" s="197"/>
      <c r="T898" s="197"/>
      <c r="U898" s="197"/>
      <c r="V898" s="197"/>
      <c r="W898" s="197"/>
      <c r="X898" s="197"/>
      <c r="Y898" s="197"/>
      <c r="Z898" s="197"/>
      <c r="AA898" s="197"/>
      <c r="AB898" s="197"/>
      <c r="AC898" s="197"/>
      <c r="AD898" s="197"/>
      <c r="AE898" s="197"/>
      <c r="AF898" s="197"/>
      <c r="AG898" s="197"/>
      <c r="AH898" s="197"/>
      <c r="AI898" s="197"/>
      <c r="AJ898" s="197"/>
      <c r="AK898" s="197"/>
      <c r="AL898" s="197"/>
      <c r="AM898" s="197"/>
      <c r="AN898" s="197"/>
      <c r="AO898" s="267"/>
    </row>
    <row r="899" spans="2:41" ht="12.45" customHeight="1" x14ac:dyDescent="0.3">
      <c r="B899" s="438"/>
      <c r="C899" s="447"/>
      <c r="D899" s="425"/>
      <c r="E899" s="220" t="s">
        <v>126</v>
      </c>
      <c r="F899" s="198" t="str">
        <f>IF(F898&lt;&gt;"",F898*PRINCIPAL!$C$14,"")</f>
        <v/>
      </c>
      <c r="G899" s="198" t="str">
        <f>IF(G898&lt;&gt;"",G898*PRINCIPAL!$C$84,"")</f>
        <v/>
      </c>
      <c r="H899" s="198" t="str">
        <f>IF(H898&lt;&gt;"",H898*PRINCIPAL!$C$84,"")</f>
        <v/>
      </c>
      <c r="I899" s="198" t="str">
        <f>IF(I898&lt;&gt;"",I898*PRINCIPAL!$C$84,"")</f>
        <v/>
      </c>
      <c r="J899" s="198" t="str">
        <f>IF(J898&lt;&gt;"",J898*PRINCIPAL!$C$84,"")</f>
        <v/>
      </c>
      <c r="K899" s="198" t="str">
        <f>IF(K898&lt;&gt;"",K898*PRINCIPAL!$C$84,"")</f>
        <v/>
      </c>
      <c r="L899" s="198" t="str">
        <f>IF(L898&lt;&gt;"",L898*PRINCIPAL!$C$84,"")</f>
        <v/>
      </c>
      <c r="M899" s="198" t="str">
        <f>IF(M898&lt;&gt;"",M898*PRINCIPAL!$C$84,"")</f>
        <v/>
      </c>
      <c r="N899" s="198" t="str">
        <f>IF(N898&lt;&gt;"",N898*PRINCIPAL!$C$84,"")</f>
        <v/>
      </c>
      <c r="O899" s="198" t="str">
        <f>IF(O898&lt;&gt;"",O898*PRINCIPAL!$C$84,"")</f>
        <v/>
      </c>
      <c r="P899" s="198" t="str">
        <f>IF(P898&lt;&gt;"",P898*PRINCIPAL!$C$84,"")</f>
        <v/>
      </c>
      <c r="Q899" s="198" t="str">
        <f>IF(Q898&lt;&gt;"",Q898*PRINCIPAL!$C$84,"")</f>
        <v/>
      </c>
      <c r="R899" s="198" t="str">
        <f>IF(R898&lt;&gt;"",R898*PRINCIPAL!$C$84,"")</f>
        <v/>
      </c>
      <c r="S899" s="198" t="str">
        <f>IF(S898&lt;&gt;"",S898*PRINCIPAL!$C$84,"")</f>
        <v/>
      </c>
      <c r="T899" s="198" t="str">
        <f>IF(T898&lt;&gt;"",T898*PRINCIPAL!$C$84,"")</f>
        <v/>
      </c>
      <c r="U899" s="198" t="str">
        <f>IF(U898&lt;&gt;"",U898*PRINCIPAL!$C$84,"")</f>
        <v/>
      </c>
      <c r="V899" s="198" t="str">
        <f>IF(V898&lt;&gt;"",V898*PRINCIPAL!$C$84,"")</f>
        <v/>
      </c>
      <c r="W899" s="198" t="str">
        <f>IF(W898&lt;&gt;"",W898*PRINCIPAL!$C$84,"")</f>
        <v/>
      </c>
      <c r="X899" s="198" t="str">
        <f>IF(X898&lt;&gt;"",X898*PRINCIPAL!$C$84,"")</f>
        <v/>
      </c>
      <c r="Y899" s="198" t="str">
        <f>IF(Y898&lt;&gt;"",Y898*PRINCIPAL!$C$84,"")</f>
        <v/>
      </c>
      <c r="Z899" s="198" t="str">
        <f>IF(Z898&lt;&gt;"",Z898*PRINCIPAL!$C$84,"")</f>
        <v/>
      </c>
      <c r="AA899" s="198" t="str">
        <f>IF(AA898&lt;&gt;"",AA898*PRINCIPAL!$C$84,"")</f>
        <v/>
      </c>
      <c r="AB899" s="198" t="str">
        <f>IF(AB898&lt;&gt;"",AB898*PRINCIPAL!$C$84,"")</f>
        <v/>
      </c>
      <c r="AC899" s="198" t="str">
        <f>IF(AC898&lt;&gt;"",AC898*PRINCIPAL!$C$84,"")</f>
        <v/>
      </c>
      <c r="AD899" s="198" t="str">
        <f>IF(AD898&lt;&gt;"",AD898*PRINCIPAL!$C$84,"")</f>
        <v/>
      </c>
      <c r="AE899" s="198" t="str">
        <f>IF(AE898&lt;&gt;"",AE898*PRINCIPAL!$C$84,"")</f>
        <v/>
      </c>
      <c r="AF899" s="198" t="str">
        <f>IF(AF898&lt;&gt;"",AF898*PRINCIPAL!$C$84,"")</f>
        <v/>
      </c>
      <c r="AG899" s="198" t="str">
        <f>IF(AG898&lt;&gt;"",AG898*PRINCIPAL!$C$84,"")</f>
        <v/>
      </c>
      <c r="AH899" s="198" t="str">
        <f>IF(AH898&lt;&gt;"",AH898*PRINCIPAL!$C$84,"")</f>
        <v/>
      </c>
      <c r="AI899" s="198" t="str">
        <f>IF(AI898&lt;&gt;"",AI898*PRINCIPAL!$C$84,"")</f>
        <v/>
      </c>
      <c r="AJ899" s="198" t="str">
        <f>IF(AJ898&lt;&gt;"",AJ898*PRINCIPAL!$C$84,"")</f>
        <v/>
      </c>
      <c r="AK899" s="198" t="str">
        <f>IF(AK898&lt;&gt;"",AK898*PRINCIPAL!$C$84,"")</f>
        <v/>
      </c>
      <c r="AL899" s="198" t="str">
        <f>IF(AL898&lt;&gt;"",AL898*PRINCIPAL!$C$84,"")</f>
        <v/>
      </c>
      <c r="AM899" s="198" t="str">
        <f>IF(AM898&lt;&gt;"",AM898*PRINCIPAL!$C$84,"")</f>
        <v/>
      </c>
      <c r="AN899" s="198" t="str">
        <f>IF(AN898&lt;&gt;"",AN898*PRINCIPAL!$C$84,"")</f>
        <v/>
      </c>
      <c r="AO899" s="268" t="str">
        <f>IF(AO898&lt;&gt;"",AO898*PRINCIPAL!$C$84,"")</f>
        <v/>
      </c>
    </row>
    <row r="900" spans="2:41" ht="12.45" customHeight="1" x14ac:dyDescent="0.3">
      <c r="B900" s="438"/>
      <c r="C900" s="447"/>
      <c r="D900" s="426" t="s">
        <v>114</v>
      </c>
      <c r="E900" s="222" t="s">
        <v>125</v>
      </c>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69"/>
    </row>
    <row r="901" spans="2:41" ht="12.45" customHeight="1" x14ac:dyDescent="0.3">
      <c r="B901" s="438"/>
      <c r="C901" s="447"/>
      <c r="D901" s="425"/>
      <c r="E901" s="220" t="s">
        <v>126</v>
      </c>
      <c r="F901" s="204" t="str">
        <f>IF(F900&lt;&gt;"",F900*PRINCIPAL!$C$14,"")</f>
        <v/>
      </c>
      <c r="G901" s="204" t="str">
        <f>IF(G900&lt;&gt;"",G900*PRINCIPAL!$C$84,"")</f>
        <v/>
      </c>
      <c r="H901" s="204" t="str">
        <f>IF(H900&lt;&gt;"",H900*PRINCIPAL!$C$84,"")</f>
        <v/>
      </c>
      <c r="I901" s="204" t="str">
        <f>IF(I900&lt;&gt;"",I900*PRINCIPAL!$C$84,"")</f>
        <v/>
      </c>
      <c r="J901" s="204" t="str">
        <f>IF(J900&lt;&gt;"",J900*PRINCIPAL!$C$84,"")</f>
        <v/>
      </c>
      <c r="K901" s="204" t="str">
        <f>IF(K900&lt;&gt;"",K900*PRINCIPAL!$C$84,"")</f>
        <v/>
      </c>
      <c r="L901" s="204" t="str">
        <f>IF(L900&lt;&gt;"",L900*PRINCIPAL!$C$84,"")</f>
        <v/>
      </c>
      <c r="M901" s="204" t="str">
        <f>IF(M900&lt;&gt;"",M900*PRINCIPAL!$C$84,"")</f>
        <v/>
      </c>
      <c r="N901" s="204" t="str">
        <f>IF(N900&lt;&gt;"",N900*PRINCIPAL!$C$84,"")</f>
        <v/>
      </c>
      <c r="O901" s="204" t="str">
        <f>IF(O900&lt;&gt;"",O900*PRINCIPAL!$C$84,"")</f>
        <v/>
      </c>
      <c r="P901" s="204" t="str">
        <f>IF(P900&lt;&gt;"",P900*PRINCIPAL!$C$84,"")</f>
        <v/>
      </c>
      <c r="Q901" s="204" t="str">
        <f>IF(Q900&lt;&gt;"",Q900*PRINCIPAL!$C$84,"")</f>
        <v/>
      </c>
      <c r="R901" s="204" t="str">
        <f>IF(R900&lt;&gt;"",R900*PRINCIPAL!$C$84,"")</f>
        <v/>
      </c>
      <c r="S901" s="204" t="str">
        <f>IF(S900&lt;&gt;"",S900*PRINCIPAL!$C$84,"")</f>
        <v/>
      </c>
      <c r="T901" s="204" t="str">
        <f>IF(T900&lt;&gt;"",T900*PRINCIPAL!$C$84,"")</f>
        <v/>
      </c>
      <c r="U901" s="204" t="str">
        <f>IF(U900&lt;&gt;"",U900*PRINCIPAL!$C$84,"")</f>
        <v/>
      </c>
      <c r="V901" s="204" t="str">
        <f>IF(V900&lt;&gt;"",V900*PRINCIPAL!$C$84,"")</f>
        <v/>
      </c>
      <c r="W901" s="204" t="str">
        <f>IF(W900&lt;&gt;"",W900*PRINCIPAL!$C$84,"")</f>
        <v/>
      </c>
      <c r="X901" s="204" t="str">
        <f>IF(X900&lt;&gt;"",X900*PRINCIPAL!$C$84,"")</f>
        <v/>
      </c>
      <c r="Y901" s="204" t="str">
        <f>IF(Y900&lt;&gt;"",Y900*PRINCIPAL!$C$84,"")</f>
        <v/>
      </c>
      <c r="Z901" s="204" t="str">
        <f>IF(Z900&lt;&gt;"",Z900*PRINCIPAL!$C$84,"")</f>
        <v/>
      </c>
      <c r="AA901" s="204" t="str">
        <f>IF(AA900&lt;&gt;"",AA900*PRINCIPAL!$C$84,"")</f>
        <v/>
      </c>
      <c r="AB901" s="204" t="str">
        <f>IF(AB900&lt;&gt;"",AB900*PRINCIPAL!$C$84,"")</f>
        <v/>
      </c>
      <c r="AC901" s="204" t="str">
        <f>IF(AC900&lt;&gt;"",AC900*PRINCIPAL!$C$84,"")</f>
        <v/>
      </c>
      <c r="AD901" s="204" t="str">
        <f>IF(AD900&lt;&gt;"",AD900*PRINCIPAL!$C$84,"")</f>
        <v/>
      </c>
      <c r="AE901" s="204" t="str">
        <f>IF(AE900&lt;&gt;"",AE900*PRINCIPAL!$C$84,"")</f>
        <v/>
      </c>
      <c r="AF901" s="204" t="str">
        <f>IF(AF900&lt;&gt;"",AF900*PRINCIPAL!$C$84,"")</f>
        <v/>
      </c>
      <c r="AG901" s="204" t="str">
        <f>IF(AG900&lt;&gt;"",AG900*PRINCIPAL!$C$84,"")</f>
        <v/>
      </c>
      <c r="AH901" s="204" t="str">
        <f>IF(AH900&lt;&gt;"",AH900*PRINCIPAL!$C$84,"")</f>
        <v/>
      </c>
      <c r="AI901" s="204" t="str">
        <f>IF(AI900&lt;&gt;"",AI900*PRINCIPAL!$C$84,"")</f>
        <v/>
      </c>
      <c r="AJ901" s="204" t="str">
        <f>IF(AJ900&lt;&gt;"",AJ900*PRINCIPAL!$C$84,"")</f>
        <v/>
      </c>
      <c r="AK901" s="204" t="str">
        <f>IF(AK900&lt;&gt;"",AK900*PRINCIPAL!$C$84,"")</f>
        <v/>
      </c>
      <c r="AL901" s="204" t="str">
        <f>IF(AL900&lt;&gt;"",AL900*PRINCIPAL!$C$84,"")</f>
        <v/>
      </c>
      <c r="AM901" s="204" t="str">
        <f>IF(AM900&lt;&gt;"",AM900*PRINCIPAL!$C$84,"")</f>
        <v/>
      </c>
      <c r="AN901" s="204" t="str">
        <f>IF(AN900&lt;&gt;"",AN900*PRINCIPAL!$C$84,"")</f>
        <v/>
      </c>
      <c r="AO901" s="270" t="str">
        <f>IF(AO900&lt;&gt;"",AO900*PRINCIPAL!$C$84,"")</f>
        <v/>
      </c>
    </row>
    <row r="902" spans="2:41" ht="12.45" customHeight="1" x14ac:dyDescent="0.3">
      <c r="B902" s="438"/>
      <c r="C902" s="447"/>
      <c r="D902" s="426" t="s">
        <v>114</v>
      </c>
      <c r="E902" s="222" t="s">
        <v>125</v>
      </c>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69"/>
    </row>
    <row r="903" spans="2:41" ht="12.45" customHeight="1" x14ac:dyDescent="0.3">
      <c r="B903" s="438"/>
      <c r="C903" s="447"/>
      <c r="D903" s="425"/>
      <c r="E903" s="220" t="s">
        <v>126</v>
      </c>
      <c r="F903" s="204" t="str">
        <f>IF(F902&lt;&gt;"",F902*PRINCIPAL!$C$14,"")</f>
        <v/>
      </c>
      <c r="G903" s="204" t="str">
        <f>IF(G902&lt;&gt;"",G902*PRINCIPAL!$C$84,"")</f>
        <v/>
      </c>
      <c r="H903" s="204" t="str">
        <f>IF(H902&lt;&gt;"",H902*PRINCIPAL!$C$84,"")</f>
        <v/>
      </c>
      <c r="I903" s="204" t="str">
        <f>IF(I902&lt;&gt;"",I902*PRINCIPAL!$C$84,"")</f>
        <v/>
      </c>
      <c r="J903" s="204" t="str">
        <f>IF(J902&lt;&gt;"",J902*PRINCIPAL!$C$84,"")</f>
        <v/>
      </c>
      <c r="K903" s="204" t="str">
        <f>IF(K902&lt;&gt;"",K902*PRINCIPAL!$C$84,"")</f>
        <v/>
      </c>
      <c r="L903" s="204" t="str">
        <f>IF(L902&lt;&gt;"",L902*PRINCIPAL!$C$84,"")</f>
        <v/>
      </c>
      <c r="M903" s="204" t="str">
        <f>IF(M902&lt;&gt;"",M902*PRINCIPAL!$C$84,"")</f>
        <v/>
      </c>
      <c r="N903" s="204" t="str">
        <f>IF(N902&lt;&gt;"",N902*PRINCIPAL!$C$84,"")</f>
        <v/>
      </c>
      <c r="O903" s="204" t="str">
        <f>IF(O902&lt;&gt;"",O902*PRINCIPAL!$C$84,"")</f>
        <v/>
      </c>
      <c r="P903" s="204" t="str">
        <f>IF(P902&lt;&gt;"",P902*PRINCIPAL!$C$84,"")</f>
        <v/>
      </c>
      <c r="Q903" s="204" t="str">
        <f>IF(Q902&lt;&gt;"",Q902*PRINCIPAL!$C$84,"")</f>
        <v/>
      </c>
      <c r="R903" s="204" t="str">
        <f>IF(R902&lt;&gt;"",R902*PRINCIPAL!$C$84,"")</f>
        <v/>
      </c>
      <c r="S903" s="204" t="str">
        <f>IF(S902&lt;&gt;"",S902*PRINCIPAL!$C$84,"")</f>
        <v/>
      </c>
      <c r="T903" s="204" t="str">
        <f>IF(T902&lt;&gt;"",T902*PRINCIPAL!$C$84,"")</f>
        <v/>
      </c>
      <c r="U903" s="204" t="str">
        <f>IF(U902&lt;&gt;"",U902*PRINCIPAL!$C$84,"")</f>
        <v/>
      </c>
      <c r="V903" s="204" t="str">
        <f>IF(V902&lt;&gt;"",V902*PRINCIPAL!$C$84,"")</f>
        <v/>
      </c>
      <c r="W903" s="204" t="str">
        <f>IF(W902&lt;&gt;"",W902*PRINCIPAL!$C$84,"")</f>
        <v/>
      </c>
      <c r="X903" s="204" t="str">
        <f>IF(X902&lt;&gt;"",X902*PRINCIPAL!$C$84,"")</f>
        <v/>
      </c>
      <c r="Y903" s="204" t="str">
        <f>IF(Y902&lt;&gt;"",Y902*PRINCIPAL!$C$84,"")</f>
        <v/>
      </c>
      <c r="Z903" s="204" t="str">
        <f>IF(Z902&lt;&gt;"",Z902*PRINCIPAL!$C$84,"")</f>
        <v/>
      </c>
      <c r="AA903" s="204" t="str">
        <f>IF(AA902&lt;&gt;"",AA902*PRINCIPAL!$C$84,"")</f>
        <v/>
      </c>
      <c r="AB903" s="204" t="str">
        <f>IF(AB902&lt;&gt;"",AB902*PRINCIPAL!$C$84,"")</f>
        <v/>
      </c>
      <c r="AC903" s="204" t="str">
        <f>IF(AC902&lt;&gt;"",AC902*PRINCIPAL!$C$84,"")</f>
        <v/>
      </c>
      <c r="AD903" s="204" t="str">
        <f>IF(AD902&lt;&gt;"",AD902*PRINCIPAL!$C$84,"")</f>
        <v/>
      </c>
      <c r="AE903" s="204" t="str">
        <f>IF(AE902&lt;&gt;"",AE902*PRINCIPAL!$C$84,"")</f>
        <v/>
      </c>
      <c r="AF903" s="204" t="str">
        <f>IF(AF902&lt;&gt;"",AF902*PRINCIPAL!$C$84,"")</f>
        <v/>
      </c>
      <c r="AG903" s="204" t="str">
        <f>IF(AG902&lt;&gt;"",AG902*PRINCIPAL!$C$84,"")</f>
        <v/>
      </c>
      <c r="AH903" s="204" t="str">
        <f>IF(AH902&lt;&gt;"",AH902*PRINCIPAL!$C$84,"")</f>
        <v/>
      </c>
      <c r="AI903" s="204" t="str">
        <f>IF(AI902&lt;&gt;"",AI902*PRINCIPAL!$C$84,"")</f>
        <v/>
      </c>
      <c r="AJ903" s="204" t="str">
        <f>IF(AJ902&lt;&gt;"",AJ902*PRINCIPAL!$C$84,"")</f>
        <v/>
      </c>
      <c r="AK903" s="204" t="str">
        <f>IF(AK902&lt;&gt;"",AK902*PRINCIPAL!$C$84,"")</f>
        <v/>
      </c>
      <c r="AL903" s="204" t="str">
        <f>IF(AL902&lt;&gt;"",AL902*PRINCIPAL!$C$84,"")</f>
        <v/>
      </c>
      <c r="AM903" s="204" t="str">
        <f>IF(AM902&lt;&gt;"",AM902*PRINCIPAL!$C$84,"")</f>
        <v/>
      </c>
      <c r="AN903" s="204" t="str">
        <f>IF(AN902&lt;&gt;"",AN902*PRINCIPAL!$C$84,"")</f>
        <v/>
      </c>
      <c r="AO903" s="270" t="str">
        <f>IF(AO902&lt;&gt;"",AO902*PRINCIPAL!$C$84,"")</f>
        <v/>
      </c>
    </row>
    <row r="904" spans="2:41" ht="12.45" customHeight="1" x14ac:dyDescent="0.3">
      <c r="B904" s="438"/>
      <c r="C904" s="447"/>
      <c r="D904" s="426" t="s">
        <v>114</v>
      </c>
      <c r="E904" s="222" t="s">
        <v>125</v>
      </c>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69"/>
    </row>
    <row r="905" spans="2:41" ht="12.45" customHeight="1" x14ac:dyDescent="0.3">
      <c r="B905" s="438"/>
      <c r="C905" s="447"/>
      <c r="D905" s="425"/>
      <c r="E905" s="220" t="s">
        <v>126</v>
      </c>
      <c r="F905" s="204" t="str">
        <f>IF(F904&lt;&gt;"",F904*PRINCIPAL!$C$14,"")</f>
        <v/>
      </c>
      <c r="G905" s="204" t="str">
        <f>IF(G904&lt;&gt;"",G904*PRINCIPAL!$C$84,"")</f>
        <v/>
      </c>
      <c r="H905" s="204" t="str">
        <f>IF(H904&lt;&gt;"",H904*PRINCIPAL!$C$84,"")</f>
        <v/>
      </c>
      <c r="I905" s="204" t="str">
        <f>IF(I904&lt;&gt;"",I904*PRINCIPAL!$C$84,"")</f>
        <v/>
      </c>
      <c r="J905" s="204" t="str">
        <f>IF(J904&lt;&gt;"",J904*PRINCIPAL!$C$84,"")</f>
        <v/>
      </c>
      <c r="K905" s="204" t="str">
        <f>IF(K904&lt;&gt;"",K904*PRINCIPAL!$C$84,"")</f>
        <v/>
      </c>
      <c r="L905" s="204" t="str">
        <f>IF(L904&lt;&gt;"",L904*PRINCIPAL!$C$84,"")</f>
        <v/>
      </c>
      <c r="M905" s="204" t="str">
        <f>IF(M904&lt;&gt;"",M904*PRINCIPAL!$C$84,"")</f>
        <v/>
      </c>
      <c r="N905" s="204" t="str">
        <f>IF(N904&lt;&gt;"",N904*PRINCIPAL!$C$84,"")</f>
        <v/>
      </c>
      <c r="O905" s="204" t="str">
        <f>IF(O904&lt;&gt;"",O904*PRINCIPAL!$C$84,"")</f>
        <v/>
      </c>
      <c r="P905" s="204" t="str">
        <f>IF(P904&lt;&gt;"",P904*PRINCIPAL!$C$84,"")</f>
        <v/>
      </c>
      <c r="Q905" s="204" t="str">
        <f>IF(Q904&lt;&gt;"",Q904*PRINCIPAL!$C$84,"")</f>
        <v/>
      </c>
      <c r="R905" s="204" t="str">
        <f>IF(R904&lt;&gt;"",R904*PRINCIPAL!$C$84,"")</f>
        <v/>
      </c>
      <c r="S905" s="204" t="str">
        <f>IF(S904&lt;&gt;"",S904*PRINCIPAL!$C$84,"")</f>
        <v/>
      </c>
      <c r="T905" s="204" t="str">
        <f>IF(T904&lt;&gt;"",T904*PRINCIPAL!$C$84,"")</f>
        <v/>
      </c>
      <c r="U905" s="204" t="str">
        <f>IF(U904&lt;&gt;"",U904*PRINCIPAL!$C$84,"")</f>
        <v/>
      </c>
      <c r="V905" s="204" t="str">
        <f>IF(V904&lt;&gt;"",V904*PRINCIPAL!$C$84,"")</f>
        <v/>
      </c>
      <c r="W905" s="204" t="str">
        <f>IF(W904&lt;&gt;"",W904*PRINCIPAL!$C$84,"")</f>
        <v/>
      </c>
      <c r="X905" s="204" t="str">
        <f>IF(X904&lt;&gt;"",X904*PRINCIPAL!$C$84,"")</f>
        <v/>
      </c>
      <c r="Y905" s="204" t="str">
        <f>IF(Y904&lt;&gt;"",Y904*PRINCIPAL!$C$84,"")</f>
        <v/>
      </c>
      <c r="Z905" s="204" t="str">
        <f>IF(Z904&lt;&gt;"",Z904*PRINCIPAL!$C$84,"")</f>
        <v/>
      </c>
      <c r="AA905" s="204" t="str">
        <f>IF(AA904&lt;&gt;"",AA904*PRINCIPAL!$C$84,"")</f>
        <v/>
      </c>
      <c r="AB905" s="204" t="str">
        <f>IF(AB904&lt;&gt;"",AB904*PRINCIPAL!$C$84,"")</f>
        <v/>
      </c>
      <c r="AC905" s="204" t="str">
        <f>IF(AC904&lt;&gt;"",AC904*PRINCIPAL!$C$84,"")</f>
        <v/>
      </c>
      <c r="AD905" s="204" t="str">
        <f>IF(AD904&lt;&gt;"",AD904*PRINCIPAL!$C$84,"")</f>
        <v/>
      </c>
      <c r="AE905" s="204" t="str">
        <f>IF(AE904&lt;&gt;"",AE904*PRINCIPAL!$C$84,"")</f>
        <v/>
      </c>
      <c r="AF905" s="204" t="str">
        <f>IF(AF904&lt;&gt;"",AF904*PRINCIPAL!$C$84,"")</f>
        <v/>
      </c>
      <c r="AG905" s="204" t="str">
        <f>IF(AG904&lt;&gt;"",AG904*PRINCIPAL!$C$84,"")</f>
        <v/>
      </c>
      <c r="AH905" s="204" t="str">
        <f>IF(AH904&lt;&gt;"",AH904*PRINCIPAL!$C$84,"")</f>
        <v/>
      </c>
      <c r="AI905" s="204" t="str">
        <f>IF(AI904&lt;&gt;"",AI904*PRINCIPAL!$C$84,"")</f>
        <v/>
      </c>
      <c r="AJ905" s="204" t="str">
        <f>IF(AJ904&lt;&gt;"",AJ904*PRINCIPAL!$C$84,"")</f>
        <v/>
      </c>
      <c r="AK905" s="204" t="str">
        <f>IF(AK904&lt;&gt;"",AK904*PRINCIPAL!$C$84,"")</f>
        <v/>
      </c>
      <c r="AL905" s="204" t="str">
        <f>IF(AL904&lt;&gt;"",AL904*PRINCIPAL!$C$84,"")</f>
        <v/>
      </c>
      <c r="AM905" s="204" t="str">
        <f>IF(AM904&lt;&gt;"",AM904*PRINCIPAL!$C$84,"")</f>
        <v/>
      </c>
      <c r="AN905" s="204" t="str">
        <f>IF(AN904&lt;&gt;"",AN904*PRINCIPAL!$C$84,"")</f>
        <v/>
      </c>
      <c r="AO905" s="270" t="str">
        <f>IF(AO904&lt;&gt;"",AO904*PRINCIPAL!$C$84,"")</f>
        <v/>
      </c>
    </row>
    <row r="906" spans="2:41" ht="12.45" customHeight="1" x14ac:dyDescent="0.3">
      <c r="B906" s="438"/>
      <c r="C906" s="447"/>
      <c r="D906" s="426" t="s">
        <v>114</v>
      </c>
      <c r="E906" s="222" t="s">
        <v>125</v>
      </c>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69"/>
    </row>
    <row r="907" spans="2:41" ht="12.45" customHeight="1" thickBot="1" x14ac:dyDescent="0.35">
      <c r="B907" s="438"/>
      <c r="C907" s="447"/>
      <c r="D907" s="424"/>
      <c r="E907" s="220" t="s">
        <v>126</v>
      </c>
      <c r="F907" s="198" t="str">
        <f>IF(F906&lt;&gt;"",F906*PRINCIPAL!$C$14,"")</f>
        <v/>
      </c>
      <c r="G907" s="198" t="str">
        <f>IF(G906&lt;&gt;"",G906*PRINCIPAL!$C$84,"")</f>
        <v/>
      </c>
      <c r="H907" s="198" t="str">
        <f>IF(H906&lt;&gt;"",H906*PRINCIPAL!$C$84,"")</f>
        <v/>
      </c>
      <c r="I907" s="198" t="str">
        <f>IF(I906&lt;&gt;"",I906*PRINCIPAL!$C$84,"")</f>
        <v/>
      </c>
      <c r="J907" s="198" t="str">
        <f>IF(J906&lt;&gt;"",J906*PRINCIPAL!$C$84,"")</f>
        <v/>
      </c>
      <c r="K907" s="198" t="str">
        <f>IF(K906&lt;&gt;"",K906*PRINCIPAL!$C$84,"")</f>
        <v/>
      </c>
      <c r="L907" s="198" t="str">
        <f>IF(L906&lt;&gt;"",L906*PRINCIPAL!$C$84,"")</f>
        <v/>
      </c>
      <c r="M907" s="198" t="str">
        <f>IF(M906&lt;&gt;"",M906*PRINCIPAL!$C$84,"")</f>
        <v/>
      </c>
      <c r="N907" s="198" t="str">
        <f>IF(N906&lt;&gt;"",N906*PRINCIPAL!$C$84,"")</f>
        <v/>
      </c>
      <c r="O907" s="198" t="str">
        <f>IF(O906&lt;&gt;"",O906*PRINCIPAL!$C$84,"")</f>
        <v/>
      </c>
      <c r="P907" s="198" t="str">
        <f>IF(P906&lt;&gt;"",P906*PRINCIPAL!$C$84,"")</f>
        <v/>
      </c>
      <c r="Q907" s="198" t="str">
        <f>IF(Q906&lt;&gt;"",Q906*PRINCIPAL!$C$84,"")</f>
        <v/>
      </c>
      <c r="R907" s="198" t="str">
        <f>IF(R906&lt;&gt;"",R906*PRINCIPAL!$C$84,"")</f>
        <v/>
      </c>
      <c r="S907" s="198" t="str">
        <f>IF(S906&lt;&gt;"",S906*PRINCIPAL!$C$84,"")</f>
        <v/>
      </c>
      <c r="T907" s="198" t="str">
        <f>IF(T906&lt;&gt;"",T906*PRINCIPAL!$C$84,"")</f>
        <v/>
      </c>
      <c r="U907" s="198" t="str">
        <f>IF(U906&lt;&gt;"",U906*PRINCIPAL!$C$84,"")</f>
        <v/>
      </c>
      <c r="V907" s="198" t="str">
        <f>IF(V906&lt;&gt;"",V906*PRINCIPAL!$C$84,"")</f>
        <v/>
      </c>
      <c r="W907" s="198" t="str">
        <f>IF(W906&lt;&gt;"",W906*PRINCIPAL!$C$84,"")</f>
        <v/>
      </c>
      <c r="X907" s="198" t="str">
        <f>IF(X906&lt;&gt;"",X906*PRINCIPAL!$C$84,"")</f>
        <v/>
      </c>
      <c r="Y907" s="198" t="str">
        <f>IF(Y906&lt;&gt;"",Y906*PRINCIPAL!$C$84,"")</f>
        <v/>
      </c>
      <c r="Z907" s="198" t="str">
        <f>IF(Z906&lt;&gt;"",Z906*PRINCIPAL!$C$84,"")</f>
        <v/>
      </c>
      <c r="AA907" s="198" t="str">
        <f>IF(AA906&lt;&gt;"",AA906*PRINCIPAL!$C$84,"")</f>
        <v/>
      </c>
      <c r="AB907" s="198" t="str">
        <f>IF(AB906&lt;&gt;"",AB906*PRINCIPAL!$C$84,"")</f>
        <v/>
      </c>
      <c r="AC907" s="198" t="str">
        <f>IF(AC906&lt;&gt;"",AC906*PRINCIPAL!$C$84,"")</f>
        <v/>
      </c>
      <c r="AD907" s="198" t="str">
        <f>IF(AD906&lt;&gt;"",AD906*PRINCIPAL!$C$84,"")</f>
        <v/>
      </c>
      <c r="AE907" s="198" t="str">
        <f>IF(AE906&lt;&gt;"",AE906*PRINCIPAL!$C$84,"")</f>
        <v/>
      </c>
      <c r="AF907" s="198" t="str">
        <f>IF(AF906&lt;&gt;"",AF906*PRINCIPAL!$C$84,"")</f>
        <v/>
      </c>
      <c r="AG907" s="198" t="str">
        <f>IF(AG906&lt;&gt;"",AG906*PRINCIPAL!$C$84,"")</f>
        <v/>
      </c>
      <c r="AH907" s="198" t="str">
        <f>IF(AH906&lt;&gt;"",AH906*PRINCIPAL!$C$84,"")</f>
        <v/>
      </c>
      <c r="AI907" s="198" t="str">
        <f>IF(AI906&lt;&gt;"",AI906*PRINCIPAL!$C$84,"")</f>
        <v/>
      </c>
      <c r="AJ907" s="198" t="str">
        <f>IF(AJ906&lt;&gt;"",AJ906*PRINCIPAL!$C$84,"")</f>
        <v/>
      </c>
      <c r="AK907" s="198" t="str">
        <f>IF(AK906&lt;&gt;"",AK906*PRINCIPAL!$C$84,"")</f>
        <v/>
      </c>
      <c r="AL907" s="198" t="str">
        <f>IF(AL906&lt;&gt;"",AL906*PRINCIPAL!$C$84,"")</f>
        <v/>
      </c>
      <c r="AM907" s="198" t="str">
        <f>IF(AM906&lt;&gt;"",AM906*PRINCIPAL!$C$84,"")</f>
        <v/>
      </c>
      <c r="AN907" s="198" t="str">
        <f>IF(AN906&lt;&gt;"",AN906*PRINCIPAL!$C$84,"")</f>
        <v/>
      </c>
      <c r="AO907" s="268" t="str">
        <f>IF(AO906&lt;&gt;"",AO906*PRINCIPAL!$C$84,"")</f>
        <v/>
      </c>
    </row>
    <row r="908" spans="2:41" ht="12.45" customHeight="1" thickBot="1" x14ac:dyDescent="0.35">
      <c r="B908" s="455" t="s">
        <v>152</v>
      </c>
      <c r="C908" s="479" t="s">
        <v>108</v>
      </c>
      <c r="D908" s="459"/>
      <c r="E908" s="317" t="s">
        <v>126</v>
      </c>
      <c r="F908" s="330" t="s">
        <v>38</v>
      </c>
      <c r="G908" s="331" t="str">
        <f>IF('Sumário de Resultados'!C73&lt;&gt;"",$G$3*'Sumário de Resultados'!C73,"")</f>
        <v/>
      </c>
      <c r="H908" s="331" t="str">
        <f>IF('Sumário de Resultados'!D73&lt;&gt;"",$G$3*'Sumário de Resultados'!D73,"")</f>
        <v/>
      </c>
      <c r="I908" s="331" t="str">
        <f>IF('Sumário de Resultados'!E73&lt;&gt;"",$G$3*'Sumário de Resultados'!E73,"")</f>
        <v/>
      </c>
      <c r="J908" s="331" t="str">
        <f>IF('Sumário de Resultados'!F73&lt;&gt;"",$G$3*'Sumário de Resultados'!F73,"")</f>
        <v/>
      </c>
      <c r="K908" s="331" t="str">
        <f>IF('Sumário de Resultados'!G73&lt;&gt;"",$G$3*'Sumário de Resultados'!G73,"")</f>
        <v/>
      </c>
      <c r="L908" s="331" t="str">
        <f>IF('Sumário de Resultados'!H73&lt;&gt;"",$G$3*'Sumário de Resultados'!H73,"")</f>
        <v/>
      </c>
      <c r="M908" s="331" t="str">
        <f>IF('Sumário de Resultados'!I73&lt;&gt;"",$G$3*'Sumário de Resultados'!I73,"")</f>
        <v/>
      </c>
      <c r="N908" s="331" t="str">
        <f>IF('Sumário de Resultados'!J73&lt;&gt;"",$G$3*'Sumário de Resultados'!J73,"")</f>
        <v/>
      </c>
      <c r="O908" s="331" t="str">
        <f>IF('Sumário de Resultados'!K73&lt;&gt;"",$G$3*'Sumário de Resultados'!K73,"")</f>
        <v/>
      </c>
      <c r="P908" s="331" t="str">
        <f>IF('Sumário de Resultados'!L73&lt;&gt;"",$G$3*'Sumário de Resultados'!L73,"")</f>
        <v/>
      </c>
      <c r="Q908" s="331" t="str">
        <f>IF('Sumário de Resultados'!M73&lt;&gt;"",$G$3*'Sumário de Resultados'!M73,"")</f>
        <v/>
      </c>
      <c r="R908" s="331" t="str">
        <f>IF('Sumário de Resultados'!N73&lt;&gt;"",$G$3*'Sumário de Resultados'!N73,"")</f>
        <v/>
      </c>
      <c r="S908" s="331" t="str">
        <f>IF('Sumário de Resultados'!O73&lt;&gt;"",$G$3*'Sumário de Resultados'!O73,"")</f>
        <v/>
      </c>
      <c r="T908" s="331" t="str">
        <f>IF('Sumário de Resultados'!P73&lt;&gt;"",$G$3*'Sumário de Resultados'!P73,"")</f>
        <v/>
      </c>
      <c r="U908" s="331" t="str">
        <f>IF('Sumário de Resultados'!Q73&lt;&gt;"",$G$3*'Sumário de Resultados'!Q73,"")</f>
        <v/>
      </c>
      <c r="V908" s="331" t="str">
        <f>IF('Sumário de Resultados'!R73&lt;&gt;"",$G$3*'Sumário de Resultados'!R73,"")</f>
        <v/>
      </c>
      <c r="W908" s="331" t="str">
        <f>IF('Sumário de Resultados'!S73&lt;&gt;"",$G$3*'Sumário de Resultados'!S73,"")</f>
        <v/>
      </c>
      <c r="X908" s="331" t="str">
        <f>IF('Sumário de Resultados'!T73&lt;&gt;"",$G$3*'Sumário de Resultados'!T73,"")</f>
        <v/>
      </c>
      <c r="Y908" s="331" t="str">
        <f>IF('Sumário de Resultados'!U73&lt;&gt;"",$G$3*'Sumário de Resultados'!U73,"")</f>
        <v/>
      </c>
      <c r="Z908" s="331" t="str">
        <f>IF('Sumário de Resultados'!V73&lt;&gt;"",$G$3*'Sumário de Resultados'!V73,"")</f>
        <v/>
      </c>
      <c r="AA908" s="331" t="str">
        <f>IF('Sumário de Resultados'!W73&lt;&gt;"",$G$3*'Sumário de Resultados'!W73,"")</f>
        <v/>
      </c>
      <c r="AB908" s="331" t="str">
        <f>IF('Sumário de Resultados'!X73&lt;&gt;"",$G$3*'Sumário de Resultados'!X73,"")</f>
        <v/>
      </c>
      <c r="AC908" s="331" t="str">
        <f>IF('Sumário de Resultados'!Y73&lt;&gt;"",$G$3*'Sumário de Resultados'!Y73,"")</f>
        <v/>
      </c>
      <c r="AD908" s="331" t="str">
        <f>IF('Sumário de Resultados'!Z73&lt;&gt;"",$G$3*'Sumário de Resultados'!Z73,"")</f>
        <v/>
      </c>
      <c r="AE908" s="331" t="str">
        <f>IF('Sumário de Resultados'!AA73&lt;&gt;"",$G$3*'Sumário de Resultados'!AA73,"")</f>
        <v/>
      </c>
      <c r="AF908" s="331" t="str">
        <f>IF('Sumário de Resultados'!AB73&lt;&gt;"",$G$3*'Sumário de Resultados'!AB73,"")</f>
        <v/>
      </c>
      <c r="AG908" s="331" t="str">
        <f>IF('Sumário de Resultados'!AC73&lt;&gt;"",$G$3*'Sumário de Resultados'!AC73,"")</f>
        <v/>
      </c>
      <c r="AH908" s="331" t="str">
        <f>IF('Sumário de Resultados'!AD73&lt;&gt;"",$G$3*'Sumário de Resultados'!AD73,"")</f>
        <v/>
      </c>
      <c r="AI908" s="331" t="str">
        <f>IF('Sumário de Resultados'!AE73&lt;&gt;"",$G$3*'Sumário de Resultados'!AE73,"")</f>
        <v/>
      </c>
      <c r="AJ908" s="331" t="str">
        <f>IF('Sumário de Resultados'!AF73&lt;&gt;"",$G$3*'Sumário de Resultados'!AF73,"")</f>
        <v/>
      </c>
      <c r="AK908" s="331" t="str">
        <f>IF('Sumário de Resultados'!AG73&lt;&gt;"",$G$3*'Sumário de Resultados'!AG73,"")</f>
        <v/>
      </c>
      <c r="AL908" s="331" t="str">
        <f>IF('Sumário de Resultados'!AH73&lt;&gt;"",$G$3*'Sumário de Resultados'!AH73,"")</f>
        <v/>
      </c>
      <c r="AM908" s="331" t="str">
        <f>IF('Sumário de Resultados'!AI73&lt;&gt;"",$G$3*'Sumário de Resultados'!AI73,"")</f>
        <v/>
      </c>
      <c r="AN908" s="331" t="str">
        <f>IF('Sumário de Resultados'!AJ73&lt;&gt;"",$G$3*'Sumário de Resultados'!AJ73,"")</f>
        <v/>
      </c>
      <c r="AO908" s="319" t="str">
        <f>IF('Sumário de Resultados'!AK73&lt;&gt;"",$G$3*'Sumário de Resultados'!AK73,"")</f>
        <v/>
      </c>
    </row>
    <row r="909" spans="2:41" ht="12.45" customHeight="1" x14ac:dyDescent="0.3">
      <c r="B909" s="456"/>
      <c r="C909" s="430" t="s">
        <v>117</v>
      </c>
      <c r="D909" s="424" t="s">
        <v>111</v>
      </c>
      <c r="E909" s="312" t="s">
        <v>46</v>
      </c>
      <c r="F909" s="197" t="s">
        <v>38</v>
      </c>
      <c r="G909" s="247"/>
      <c r="H909" s="233"/>
      <c r="I909" s="247"/>
      <c r="J909" s="248"/>
      <c r="K909" s="256"/>
      <c r="L909" s="247"/>
      <c r="M909" s="247"/>
      <c r="N909" s="247"/>
      <c r="O909" s="249"/>
      <c r="P909" s="249"/>
      <c r="Q909" s="249"/>
      <c r="R909" s="249"/>
      <c r="S909" s="249"/>
      <c r="T909" s="249"/>
      <c r="U909" s="249"/>
      <c r="V909" s="249"/>
      <c r="W909" s="249"/>
      <c r="X909" s="249"/>
      <c r="Y909" s="249"/>
      <c r="Z909" s="249"/>
      <c r="AA909" s="249"/>
      <c r="AB909" s="249"/>
      <c r="AC909" s="249"/>
      <c r="AD909" s="254"/>
      <c r="AE909" s="249"/>
      <c r="AF909" s="249"/>
      <c r="AG909" s="249"/>
      <c r="AH909" s="249"/>
      <c r="AI909" s="249"/>
      <c r="AJ909" s="249"/>
      <c r="AK909" s="249"/>
      <c r="AL909" s="249"/>
      <c r="AM909" s="254"/>
      <c r="AN909" s="254"/>
      <c r="AO909" s="255"/>
    </row>
    <row r="910" spans="2:41" ht="12.45" customHeight="1" x14ac:dyDescent="0.3">
      <c r="B910" s="456"/>
      <c r="C910" s="430"/>
      <c r="D910" s="424"/>
      <c r="E910" s="224" t="s">
        <v>109</v>
      </c>
      <c r="F910" s="203" t="s">
        <v>38</v>
      </c>
      <c r="G910" s="231"/>
      <c r="H910" s="229"/>
      <c r="I910" s="203"/>
      <c r="J910" s="233"/>
      <c r="K910" s="202"/>
      <c r="L910" s="203"/>
      <c r="M910" s="203"/>
      <c r="N910" s="203"/>
      <c r="O910" s="236"/>
      <c r="P910" s="236"/>
      <c r="Q910" s="236"/>
      <c r="R910" s="236"/>
      <c r="S910" s="236"/>
      <c r="T910" s="236"/>
      <c r="U910" s="236"/>
      <c r="V910" s="236"/>
      <c r="W910" s="236"/>
      <c r="X910" s="236"/>
      <c r="Y910" s="236"/>
      <c r="Z910" s="236"/>
      <c r="AA910" s="236"/>
      <c r="AB910" s="236"/>
      <c r="AC910" s="236"/>
      <c r="AD910" s="240"/>
      <c r="AE910" s="236"/>
      <c r="AF910" s="236"/>
      <c r="AG910" s="236"/>
      <c r="AH910" s="236"/>
      <c r="AI910" s="236"/>
      <c r="AJ910" s="236"/>
      <c r="AK910" s="236"/>
      <c r="AL910" s="236"/>
      <c r="AM910" s="240"/>
      <c r="AN910" s="240"/>
      <c r="AO910" s="242"/>
    </row>
    <row r="911" spans="2:41" ht="12.45" customHeight="1" x14ac:dyDescent="0.3">
      <c r="B911" s="456"/>
      <c r="C911" s="430"/>
      <c r="D911" s="424"/>
      <c r="E911" s="224" t="s">
        <v>127</v>
      </c>
      <c r="F911" s="203" t="s">
        <v>38</v>
      </c>
      <c r="G911" s="203"/>
      <c r="H911" s="218"/>
      <c r="I911" s="203"/>
      <c r="J911" s="218"/>
      <c r="K911" s="202"/>
      <c r="L911" s="203"/>
      <c r="M911" s="203"/>
      <c r="N911" s="203"/>
      <c r="O911" s="236"/>
      <c r="P911" s="236"/>
      <c r="Q911" s="236"/>
      <c r="R911" s="236"/>
      <c r="S911" s="236"/>
      <c r="T911" s="236"/>
      <c r="U911" s="236"/>
      <c r="V911" s="236"/>
      <c r="W911" s="236"/>
      <c r="X911" s="236"/>
      <c r="Y911" s="236"/>
      <c r="Z911" s="236"/>
      <c r="AA911" s="236"/>
      <c r="AB911" s="236"/>
      <c r="AC911" s="251"/>
      <c r="AD911" s="240"/>
      <c r="AE911" s="236"/>
      <c r="AF911" s="236"/>
      <c r="AG911" s="236"/>
      <c r="AH911" s="236"/>
      <c r="AI911" s="236"/>
      <c r="AJ911" s="236"/>
      <c r="AK911" s="236"/>
      <c r="AL911" s="236"/>
      <c r="AM911" s="240"/>
      <c r="AN911" s="240"/>
      <c r="AO911" s="242"/>
    </row>
    <row r="912" spans="2:41" ht="12.45" customHeight="1" x14ac:dyDescent="0.3">
      <c r="B912" s="456"/>
      <c r="C912" s="430"/>
      <c r="D912" s="425"/>
      <c r="E912" s="220" t="s">
        <v>126</v>
      </c>
      <c r="F912" s="320" t="s">
        <v>38</v>
      </c>
      <c r="G912" s="200" t="str">
        <f>IF(AND(G909&lt;&gt;"",G910&lt;&gt;"",G911&lt;&gt;""),G909*G910*G911,"")</f>
        <v/>
      </c>
      <c r="H912" s="198" t="str">
        <f>IF(AND(H909&lt;&gt;"",H910&lt;&gt;"",H911&lt;&gt;""),H909*H910*H911,"")</f>
        <v/>
      </c>
      <c r="I912" s="200" t="str">
        <f t="shared" ref="I912:AJ912" si="235">IF(AND(I909&lt;&gt;"",I910&lt;&gt;"",I911&lt;&gt;""),I909*I910*I911,"")</f>
        <v/>
      </c>
      <c r="J912" s="200" t="str">
        <f t="shared" si="235"/>
        <v/>
      </c>
      <c r="K912" s="200" t="str">
        <f t="shared" si="235"/>
        <v/>
      </c>
      <c r="L912" s="204" t="str">
        <f t="shared" si="235"/>
        <v/>
      </c>
      <c r="M912" s="204" t="str">
        <f t="shared" si="235"/>
        <v/>
      </c>
      <c r="N912" s="204" t="str">
        <f t="shared" si="235"/>
        <v/>
      </c>
      <c r="O912" s="204" t="str">
        <f t="shared" si="235"/>
        <v/>
      </c>
      <c r="P912" s="204" t="str">
        <f t="shared" si="235"/>
        <v/>
      </c>
      <c r="Q912" s="204" t="str">
        <f t="shared" si="235"/>
        <v/>
      </c>
      <c r="R912" s="204" t="str">
        <f t="shared" si="235"/>
        <v/>
      </c>
      <c r="S912" s="204" t="str">
        <f t="shared" si="235"/>
        <v/>
      </c>
      <c r="T912" s="204" t="str">
        <f t="shared" si="235"/>
        <v/>
      </c>
      <c r="U912" s="204" t="str">
        <f t="shared" si="235"/>
        <v/>
      </c>
      <c r="V912" s="204" t="str">
        <f t="shared" si="235"/>
        <v/>
      </c>
      <c r="W912" s="204" t="str">
        <f t="shared" si="235"/>
        <v/>
      </c>
      <c r="X912" s="204" t="str">
        <f t="shared" si="235"/>
        <v/>
      </c>
      <c r="Y912" s="204" t="str">
        <f t="shared" si="235"/>
        <v/>
      </c>
      <c r="Z912" s="204" t="str">
        <f t="shared" si="235"/>
        <v/>
      </c>
      <c r="AA912" s="204" t="str">
        <f t="shared" si="235"/>
        <v/>
      </c>
      <c r="AB912" s="204" t="str">
        <f t="shared" si="235"/>
        <v/>
      </c>
      <c r="AC912" s="204" t="str">
        <f t="shared" si="235"/>
        <v/>
      </c>
      <c r="AD912" s="200" t="str">
        <f t="shared" si="235"/>
        <v/>
      </c>
      <c r="AE912" s="200" t="str">
        <f t="shared" si="235"/>
        <v/>
      </c>
      <c r="AF912" s="200" t="str">
        <f t="shared" si="235"/>
        <v/>
      </c>
      <c r="AG912" s="200" t="str">
        <f t="shared" si="235"/>
        <v/>
      </c>
      <c r="AH912" s="204" t="str">
        <f t="shared" si="235"/>
        <v/>
      </c>
      <c r="AI912" s="204" t="str">
        <f t="shared" si="235"/>
        <v/>
      </c>
      <c r="AJ912" s="204" t="str">
        <f t="shared" si="235"/>
        <v/>
      </c>
      <c r="AK912" s="204" t="str">
        <f>IF(AND(AK909&lt;&gt;"",AK910&lt;&gt;"",AK911&lt;&gt;""),AK909*AK910*AK911,"")</f>
        <v/>
      </c>
      <c r="AL912" s="204" t="str">
        <f t="shared" ref="AL912:AO912" si="236">IF(AND(AL909&lt;&gt;"",AL910&lt;&gt;"",AL911&lt;&gt;""),AL909*AL910*AL911,"")</f>
        <v/>
      </c>
      <c r="AM912" s="204" t="str">
        <f t="shared" si="236"/>
        <v/>
      </c>
      <c r="AN912" s="204" t="str">
        <f t="shared" si="236"/>
        <v/>
      </c>
      <c r="AO912" s="210" t="str">
        <f t="shared" si="236"/>
        <v/>
      </c>
    </row>
    <row r="913" spans="2:41" ht="12.45" customHeight="1" x14ac:dyDescent="0.3">
      <c r="B913" s="456"/>
      <c r="C913" s="430"/>
      <c r="D913" s="426" t="s">
        <v>111</v>
      </c>
      <c r="E913" s="243" t="s">
        <v>46</v>
      </c>
      <c r="F913" s="203" t="s">
        <v>38</v>
      </c>
      <c r="G913" s="203"/>
      <c r="H913" s="203"/>
      <c r="I913" s="202"/>
      <c r="J913" s="244"/>
      <c r="K913" s="244"/>
      <c r="L913" s="203"/>
      <c r="M913" s="203"/>
      <c r="N913" s="250"/>
      <c r="O913" s="251"/>
      <c r="P913" s="251"/>
      <c r="Q913" s="251"/>
      <c r="R913" s="251"/>
      <c r="S913" s="251"/>
      <c r="T913" s="251"/>
      <c r="U913" s="251"/>
      <c r="V913" s="251"/>
      <c r="W913" s="251"/>
      <c r="X913" s="236"/>
      <c r="Y913" s="240"/>
      <c r="Z913" s="236"/>
      <c r="AA913" s="236"/>
      <c r="AB913" s="240"/>
      <c r="AC913" s="236"/>
      <c r="AD913" s="237"/>
      <c r="AE913" s="238"/>
      <c r="AF913" s="236"/>
      <c r="AG913" s="236"/>
      <c r="AH913" s="249"/>
      <c r="AI913" s="249"/>
      <c r="AJ913" s="236"/>
      <c r="AK913" s="236"/>
      <c r="AL913" s="236"/>
      <c r="AM913" s="236"/>
      <c r="AN913" s="254"/>
      <c r="AO913" s="255"/>
    </row>
    <row r="914" spans="2:41" ht="12.45" customHeight="1" x14ac:dyDescent="0.3">
      <c r="B914" s="456"/>
      <c r="C914" s="430"/>
      <c r="D914" s="424"/>
      <c r="E914" s="245" t="s">
        <v>109</v>
      </c>
      <c r="F914" s="203" t="s">
        <v>38</v>
      </c>
      <c r="G914" s="246"/>
      <c r="H914" s="203"/>
      <c r="I914" s="231"/>
      <c r="J914" s="203"/>
      <c r="K914" s="218"/>
      <c r="L914" s="247"/>
      <c r="M914" s="247"/>
      <c r="N914" s="203"/>
      <c r="O914" s="236"/>
      <c r="P914" s="236"/>
      <c r="Q914" s="236"/>
      <c r="R914" s="236"/>
      <c r="S914" s="236"/>
      <c r="T914" s="236"/>
      <c r="U914" s="236"/>
      <c r="V914" s="236"/>
      <c r="W914" s="236"/>
      <c r="X914" s="236"/>
      <c r="Y914" s="240"/>
      <c r="Z914" s="236"/>
      <c r="AA914" s="236"/>
      <c r="AB914" s="240"/>
      <c r="AC914" s="249"/>
      <c r="AD914" s="252"/>
      <c r="AE914" s="253"/>
      <c r="AF914" s="236"/>
      <c r="AG914" s="249"/>
      <c r="AH914" s="249"/>
      <c r="AI914" s="249"/>
      <c r="AJ914" s="249"/>
      <c r="AK914" s="249"/>
      <c r="AL914" s="249"/>
      <c r="AM914" s="236"/>
      <c r="AN914" s="240"/>
      <c r="AO914" s="242"/>
    </row>
    <row r="915" spans="2:41" ht="12.45" customHeight="1" x14ac:dyDescent="0.3">
      <c r="B915" s="456"/>
      <c r="C915" s="430"/>
      <c r="D915" s="424"/>
      <c r="E915" s="245" t="s">
        <v>127</v>
      </c>
      <c r="F915" s="203" t="s">
        <v>38</v>
      </c>
      <c r="G915" s="202"/>
      <c r="H915" s="203"/>
      <c r="I915" s="203"/>
      <c r="J915" s="247"/>
      <c r="K915" s="248"/>
      <c r="L915" s="203"/>
      <c r="M915" s="203"/>
      <c r="N915" s="247"/>
      <c r="O915" s="249"/>
      <c r="P915" s="249"/>
      <c r="Q915" s="249"/>
      <c r="R915" s="249"/>
      <c r="S915" s="249"/>
      <c r="T915" s="249"/>
      <c r="U915" s="249"/>
      <c r="V915" s="249"/>
      <c r="W915" s="249"/>
      <c r="X915" s="236"/>
      <c r="Y915" s="240"/>
      <c r="Z915" s="236"/>
      <c r="AA915" s="236"/>
      <c r="AB915" s="240"/>
      <c r="AC915" s="249"/>
      <c r="AD915" s="252"/>
      <c r="AE915" s="253"/>
      <c r="AF915" s="236"/>
      <c r="AG915" s="249"/>
      <c r="AH915" s="236"/>
      <c r="AI915" s="236"/>
      <c r="AJ915" s="236"/>
      <c r="AK915" s="236"/>
      <c r="AL915" s="236"/>
      <c r="AM915" s="236"/>
      <c r="AN915" s="240"/>
      <c r="AO915" s="242"/>
    </row>
    <row r="916" spans="2:41" ht="12.45" customHeight="1" x14ac:dyDescent="0.3">
      <c r="B916" s="456"/>
      <c r="C916" s="430"/>
      <c r="D916" s="425"/>
      <c r="E916" s="220" t="s">
        <v>126</v>
      </c>
      <c r="F916" s="321" t="s">
        <v>38</v>
      </c>
      <c r="G916" s="259" t="str">
        <f>IF(AND(G913&lt;&gt;"",G914&lt;&gt;"",G915&lt;&gt;""),G913*G914*G915,"")</f>
        <v/>
      </c>
      <c r="H916" s="259" t="str">
        <f t="shared" ref="H916:AO916" si="237">IF(AND(H913&lt;&gt;"",H914&lt;&gt;"",H915&lt;&gt;""),H913*H914*H915,"")</f>
        <v/>
      </c>
      <c r="I916" s="259" t="str">
        <f t="shared" si="237"/>
        <v/>
      </c>
      <c r="J916" s="259" t="str">
        <f t="shared" si="237"/>
        <v/>
      </c>
      <c r="K916" s="259" t="str">
        <f t="shared" si="237"/>
        <v/>
      </c>
      <c r="L916" s="259" t="str">
        <f t="shared" si="237"/>
        <v/>
      </c>
      <c r="M916" s="259" t="str">
        <f t="shared" si="237"/>
        <v/>
      </c>
      <c r="N916" s="259" t="str">
        <f t="shared" si="237"/>
        <v/>
      </c>
      <c r="O916" s="259" t="str">
        <f t="shared" si="237"/>
        <v/>
      </c>
      <c r="P916" s="259" t="str">
        <f t="shared" si="237"/>
        <v/>
      </c>
      <c r="Q916" s="259" t="str">
        <f t="shared" si="237"/>
        <v/>
      </c>
      <c r="R916" s="259" t="str">
        <f t="shared" si="237"/>
        <v/>
      </c>
      <c r="S916" s="259" t="str">
        <f t="shared" si="237"/>
        <v/>
      </c>
      <c r="T916" s="259" t="str">
        <f t="shared" si="237"/>
        <v/>
      </c>
      <c r="U916" s="259" t="str">
        <f t="shared" si="237"/>
        <v/>
      </c>
      <c r="V916" s="259" t="str">
        <f t="shared" si="237"/>
        <v/>
      </c>
      <c r="W916" s="259" t="str">
        <f t="shared" si="237"/>
        <v/>
      </c>
      <c r="X916" s="259" t="str">
        <f t="shared" si="237"/>
        <v/>
      </c>
      <c r="Y916" s="260" t="str">
        <f t="shared" si="237"/>
        <v/>
      </c>
      <c r="Z916" s="261" t="str">
        <f t="shared" si="237"/>
        <v/>
      </c>
      <c r="AA916" s="259" t="str">
        <f t="shared" si="237"/>
        <v/>
      </c>
      <c r="AB916" s="260" t="str">
        <f t="shared" si="237"/>
        <v/>
      </c>
      <c r="AC916" s="261" t="str">
        <f t="shared" si="237"/>
        <v/>
      </c>
      <c r="AD916" s="259" t="str">
        <f t="shared" si="237"/>
        <v/>
      </c>
      <c r="AE916" s="259" t="str">
        <f t="shared" si="237"/>
        <v/>
      </c>
      <c r="AF916" s="259" t="str">
        <f t="shared" si="237"/>
        <v/>
      </c>
      <c r="AG916" s="259" t="str">
        <f t="shared" si="237"/>
        <v/>
      </c>
      <c r="AH916" s="259" t="str">
        <f t="shared" si="237"/>
        <v/>
      </c>
      <c r="AI916" s="259" t="str">
        <f t="shared" si="237"/>
        <v/>
      </c>
      <c r="AJ916" s="259" t="str">
        <f t="shared" si="237"/>
        <v/>
      </c>
      <c r="AK916" s="259" t="str">
        <f t="shared" si="237"/>
        <v/>
      </c>
      <c r="AL916" s="259" t="str">
        <f t="shared" si="237"/>
        <v/>
      </c>
      <c r="AM916" s="259" t="str">
        <f t="shared" si="237"/>
        <v/>
      </c>
      <c r="AN916" s="259" t="str">
        <f t="shared" si="237"/>
        <v/>
      </c>
      <c r="AO916" s="262" t="str">
        <f t="shared" si="237"/>
        <v/>
      </c>
    </row>
    <row r="917" spans="2:41" ht="12.45" customHeight="1" x14ac:dyDescent="0.3">
      <c r="B917" s="456"/>
      <c r="C917" s="430"/>
      <c r="D917" s="426" t="s">
        <v>111</v>
      </c>
      <c r="E917" s="243" t="s">
        <v>46</v>
      </c>
      <c r="F917" s="203" t="s">
        <v>38</v>
      </c>
      <c r="G917" s="247"/>
      <c r="H917" s="247"/>
      <c r="I917" s="256"/>
      <c r="J917" s="257"/>
      <c r="K917" s="257"/>
      <c r="L917" s="247"/>
      <c r="M917" s="247"/>
      <c r="N917" s="250"/>
      <c r="O917" s="251"/>
      <c r="P917" s="251"/>
      <c r="Q917" s="251"/>
      <c r="R917" s="251"/>
      <c r="S917" s="251"/>
      <c r="T917" s="251"/>
      <c r="U917" s="251"/>
      <c r="V917" s="251"/>
      <c r="W917" s="251"/>
      <c r="X917" s="249"/>
      <c r="Y917" s="254"/>
      <c r="Z917" s="249"/>
      <c r="AA917" s="249"/>
      <c r="AB917" s="254"/>
      <c r="AC917" s="249"/>
      <c r="AD917" s="252"/>
      <c r="AE917" s="258"/>
      <c r="AF917" s="249"/>
      <c r="AG917" s="249"/>
      <c r="AH917" s="249"/>
      <c r="AI917" s="249"/>
      <c r="AJ917" s="249"/>
      <c r="AK917" s="249"/>
      <c r="AL917" s="249"/>
      <c r="AM917" s="249"/>
      <c r="AN917" s="254"/>
      <c r="AO917" s="255"/>
    </row>
    <row r="918" spans="2:41" ht="12.45" customHeight="1" x14ac:dyDescent="0.3">
      <c r="B918" s="456"/>
      <c r="C918" s="430"/>
      <c r="D918" s="424"/>
      <c r="E918" s="245" t="s">
        <v>109</v>
      </c>
      <c r="F918" s="203" t="s">
        <v>38</v>
      </c>
      <c r="G918" s="246"/>
      <c r="H918" s="203"/>
      <c r="I918" s="231"/>
      <c r="J918" s="203"/>
      <c r="K918" s="218"/>
      <c r="L918" s="247"/>
      <c r="M918" s="247"/>
      <c r="N918" s="203"/>
      <c r="O918" s="236"/>
      <c r="P918" s="236"/>
      <c r="Q918" s="236"/>
      <c r="R918" s="236"/>
      <c r="S918" s="236"/>
      <c r="T918" s="236"/>
      <c r="U918" s="236"/>
      <c r="V918" s="236"/>
      <c r="W918" s="236"/>
      <c r="X918" s="236"/>
      <c r="Y918" s="240"/>
      <c r="Z918" s="236"/>
      <c r="AA918" s="236"/>
      <c r="AB918" s="240"/>
      <c r="AC918" s="249"/>
      <c r="AD918" s="252"/>
      <c r="AE918" s="253"/>
      <c r="AF918" s="236"/>
      <c r="AG918" s="249"/>
      <c r="AH918" s="249"/>
      <c r="AI918" s="249"/>
      <c r="AJ918" s="249"/>
      <c r="AK918" s="249"/>
      <c r="AL918" s="249"/>
      <c r="AM918" s="236"/>
      <c r="AN918" s="240"/>
      <c r="AO918" s="242"/>
    </row>
    <row r="919" spans="2:41" ht="12.45" customHeight="1" x14ac:dyDescent="0.3">
      <c r="B919" s="456"/>
      <c r="C919" s="430"/>
      <c r="D919" s="424"/>
      <c r="E919" s="245" t="s">
        <v>127</v>
      </c>
      <c r="F919" s="203" t="s">
        <v>38</v>
      </c>
      <c r="G919" s="202"/>
      <c r="H919" s="203"/>
      <c r="I919" s="203"/>
      <c r="J919" s="203"/>
      <c r="K919" s="218"/>
      <c r="L919" s="203"/>
      <c r="M919" s="203"/>
      <c r="N919" s="203"/>
      <c r="O919" s="236"/>
      <c r="P919" s="236"/>
      <c r="Q919" s="236"/>
      <c r="R919" s="236"/>
      <c r="S919" s="236"/>
      <c r="T919" s="236"/>
      <c r="U919" s="236"/>
      <c r="V919" s="236"/>
      <c r="W919" s="236"/>
      <c r="X919" s="236"/>
      <c r="Y919" s="240"/>
      <c r="Z919" s="236"/>
      <c r="AA919" s="236"/>
      <c r="AB919" s="240"/>
      <c r="AC919" s="236"/>
      <c r="AD919" s="237"/>
      <c r="AE919" s="263"/>
      <c r="AF919" s="236"/>
      <c r="AG919" s="236"/>
      <c r="AH919" s="236"/>
      <c r="AI919" s="236"/>
      <c r="AJ919" s="236"/>
      <c r="AK919" s="236"/>
      <c r="AL919" s="236"/>
      <c r="AM919" s="236"/>
      <c r="AN919" s="240"/>
      <c r="AO919" s="242"/>
    </row>
    <row r="920" spans="2:41" ht="12.45" customHeight="1" x14ac:dyDescent="0.3">
      <c r="B920" s="456"/>
      <c r="C920" s="430"/>
      <c r="D920" s="425"/>
      <c r="E920" s="221" t="s">
        <v>126</v>
      </c>
      <c r="F920" s="321" t="s">
        <v>38</v>
      </c>
      <c r="G920" s="259" t="str">
        <f>IF(AND(G917&lt;&gt;"",G918&lt;&gt;"",G919&lt;&gt;""),G917*G918*G919,"")</f>
        <v/>
      </c>
      <c r="H920" s="259" t="str">
        <f t="shared" ref="H920:AO920" si="238">IF(AND(H917&lt;&gt;"",H918&lt;&gt;"",H919&lt;&gt;""),H917*H918*H919,"")</f>
        <v/>
      </c>
      <c r="I920" s="259" t="str">
        <f t="shared" si="238"/>
        <v/>
      </c>
      <c r="J920" s="259" t="str">
        <f t="shared" si="238"/>
        <v/>
      </c>
      <c r="K920" s="259" t="str">
        <f t="shared" si="238"/>
        <v/>
      </c>
      <c r="L920" s="259" t="str">
        <f t="shared" si="238"/>
        <v/>
      </c>
      <c r="M920" s="259" t="str">
        <f t="shared" si="238"/>
        <v/>
      </c>
      <c r="N920" s="259" t="str">
        <f t="shared" si="238"/>
        <v/>
      </c>
      <c r="O920" s="259" t="str">
        <f t="shared" si="238"/>
        <v/>
      </c>
      <c r="P920" s="259" t="str">
        <f t="shared" si="238"/>
        <v/>
      </c>
      <c r="Q920" s="259" t="str">
        <f t="shared" si="238"/>
        <v/>
      </c>
      <c r="R920" s="259" t="str">
        <f t="shared" si="238"/>
        <v/>
      </c>
      <c r="S920" s="259" t="str">
        <f t="shared" si="238"/>
        <v/>
      </c>
      <c r="T920" s="259" t="str">
        <f t="shared" si="238"/>
        <v/>
      </c>
      <c r="U920" s="259" t="str">
        <f t="shared" si="238"/>
        <v/>
      </c>
      <c r="V920" s="259" t="str">
        <f t="shared" si="238"/>
        <v/>
      </c>
      <c r="W920" s="259" t="str">
        <f t="shared" si="238"/>
        <v/>
      </c>
      <c r="X920" s="259" t="str">
        <f t="shared" si="238"/>
        <v/>
      </c>
      <c r="Y920" s="259" t="str">
        <f t="shared" si="238"/>
        <v/>
      </c>
      <c r="Z920" s="259" t="str">
        <f t="shared" si="238"/>
        <v/>
      </c>
      <c r="AA920" s="259" t="str">
        <f t="shared" si="238"/>
        <v/>
      </c>
      <c r="AB920" s="259" t="str">
        <f t="shared" si="238"/>
        <v/>
      </c>
      <c r="AC920" s="259" t="str">
        <f t="shared" si="238"/>
        <v/>
      </c>
      <c r="AD920" s="259" t="str">
        <f t="shared" si="238"/>
        <v/>
      </c>
      <c r="AE920" s="259" t="str">
        <f t="shared" si="238"/>
        <v/>
      </c>
      <c r="AF920" s="259" t="str">
        <f t="shared" si="238"/>
        <v/>
      </c>
      <c r="AG920" s="259" t="str">
        <f t="shared" si="238"/>
        <v/>
      </c>
      <c r="AH920" s="259" t="str">
        <f t="shared" si="238"/>
        <v/>
      </c>
      <c r="AI920" s="259" t="str">
        <f t="shared" si="238"/>
        <v/>
      </c>
      <c r="AJ920" s="259" t="str">
        <f t="shared" si="238"/>
        <v/>
      </c>
      <c r="AK920" s="259" t="str">
        <f t="shared" si="238"/>
        <v/>
      </c>
      <c r="AL920" s="259" t="str">
        <f t="shared" si="238"/>
        <v/>
      </c>
      <c r="AM920" s="259" t="str">
        <f t="shared" si="238"/>
        <v/>
      </c>
      <c r="AN920" s="259" t="str">
        <f t="shared" si="238"/>
        <v/>
      </c>
      <c r="AO920" s="262" t="str">
        <f t="shared" si="238"/>
        <v/>
      </c>
    </row>
    <row r="921" spans="2:41" ht="12.45" customHeight="1" x14ac:dyDescent="0.3">
      <c r="B921" s="456"/>
      <c r="C921" s="430"/>
      <c r="D921" s="426" t="s">
        <v>111</v>
      </c>
      <c r="E921" s="264" t="s">
        <v>46</v>
      </c>
      <c r="F921" s="203" t="s">
        <v>38</v>
      </c>
      <c r="G921" s="247"/>
      <c r="H921" s="247"/>
      <c r="I921" s="256"/>
      <c r="J921" s="257"/>
      <c r="K921" s="257"/>
      <c r="L921" s="247"/>
      <c r="M921" s="247"/>
      <c r="N921" s="250"/>
      <c r="O921" s="251"/>
      <c r="P921" s="251"/>
      <c r="Q921" s="251"/>
      <c r="R921" s="251"/>
      <c r="S921" s="251"/>
      <c r="T921" s="251"/>
      <c r="U921" s="251"/>
      <c r="V921" s="251"/>
      <c r="W921" s="251"/>
      <c r="X921" s="249"/>
      <c r="Y921" s="254"/>
      <c r="Z921" s="249"/>
      <c r="AA921" s="249"/>
      <c r="AB921" s="254"/>
      <c r="AC921" s="249"/>
      <c r="AD921" s="252"/>
      <c r="AE921" s="258"/>
      <c r="AF921" s="249"/>
      <c r="AG921" s="249"/>
      <c r="AH921" s="249"/>
      <c r="AI921" s="249"/>
      <c r="AJ921" s="249"/>
      <c r="AK921" s="249"/>
      <c r="AL921" s="249"/>
      <c r="AM921" s="249"/>
      <c r="AN921" s="254"/>
      <c r="AO921" s="255"/>
    </row>
    <row r="922" spans="2:41" ht="12.45" customHeight="1" x14ac:dyDescent="0.3">
      <c r="B922" s="456"/>
      <c r="C922" s="430"/>
      <c r="D922" s="424"/>
      <c r="E922" s="245" t="s">
        <v>109</v>
      </c>
      <c r="F922" s="203" t="s">
        <v>38</v>
      </c>
      <c r="G922" s="246"/>
      <c r="H922" s="203"/>
      <c r="I922" s="231"/>
      <c r="J922" s="203"/>
      <c r="K922" s="218"/>
      <c r="L922" s="247"/>
      <c r="M922" s="247"/>
      <c r="N922" s="203"/>
      <c r="O922" s="236"/>
      <c r="P922" s="236"/>
      <c r="Q922" s="236"/>
      <c r="R922" s="236"/>
      <c r="S922" s="236"/>
      <c r="T922" s="236"/>
      <c r="U922" s="236"/>
      <c r="V922" s="236"/>
      <c r="W922" s="236"/>
      <c r="X922" s="236"/>
      <c r="Y922" s="240"/>
      <c r="Z922" s="236"/>
      <c r="AA922" s="236"/>
      <c r="AB922" s="240"/>
      <c r="AC922" s="249"/>
      <c r="AD922" s="252"/>
      <c r="AE922" s="253"/>
      <c r="AF922" s="236"/>
      <c r="AG922" s="249"/>
      <c r="AH922" s="249"/>
      <c r="AI922" s="249"/>
      <c r="AJ922" s="249"/>
      <c r="AK922" s="249"/>
      <c r="AL922" s="249"/>
      <c r="AM922" s="236"/>
      <c r="AN922" s="240"/>
      <c r="AO922" s="242"/>
    </row>
    <row r="923" spans="2:41" ht="12.45" customHeight="1" x14ac:dyDescent="0.3">
      <c r="B923" s="456"/>
      <c r="C923" s="430"/>
      <c r="D923" s="424"/>
      <c r="E923" s="245" t="s">
        <v>127</v>
      </c>
      <c r="F923" s="203" t="s">
        <v>38</v>
      </c>
      <c r="G923" s="202"/>
      <c r="H923" s="203"/>
      <c r="I923" s="203"/>
      <c r="J923" s="203"/>
      <c r="K923" s="218"/>
      <c r="L923" s="203"/>
      <c r="M923" s="203"/>
      <c r="N923" s="203"/>
      <c r="O923" s="236"/>
      <c r="P923" s="236"/>
      <c r="Q923" s="236"/>
      <c r="R923" s="236"/>
      <c r="S923" s="236"/>
      <c r="T923" s="236"/>
      <c r="U923" s="236"/>
      <c r="V923" s="236"/>
      <c r="W923" s="236"/>
      <c r="X923" s="236"/>
      <c r="Y923" s="240"/>
      <c r="Z923" s="236"/>
      <c r="AA923" s="236"/>
      <c r="AB923" s="240"/>
      <c r="AC923" s="236"/>
      <c r="AD923" s="237"/>
      <c r="AE923" s="263"/>
      <c r="AF923" s="236"/>
      <c r="AG923" s="236"/>
      <c r="AH923" s="236"/>
      <c r="AI923" s="236"/>
      <c r="AJ923" s="236"/>
      <c r="AK923" s="236"/>
      <c r="AL923" s="236"/>
      <c r="AM923" s="236"/>
      <c r="AN923" s="240"/>
      <c r="AO923" s="242"/>
    </row>
    <row r="924" spans="2:41" ht="12.45" customHeight="1" x14ac:dyDescent="0.3">
      <c r="B924" s="456"/>
      <c r="C924" s="430"/>
      <c r="D924" s="425"/>
      <c r="E924" s="221" t="s">
        <v>126</v>
      </c>
      <c r="F924" s="321" t="s">
        <v>38</v>
      </c>
      <c r="G924" s="259" t="str">
        <f>IF(AND(G921&lt;&gt;"",G922&lt;&gt;"",G923&lt;&gt;""),G921*G922*G923,"")</f>
        <v/>
      </c>
      <c r="H924" s="259" t="str">
        <f t="shared" ref="H924:AO924" si="239">IF(AND(H921&lt;&gt;"",H922&lt;&gt;"",H923&lt;&gt;""),H921*H922*H923,"")</f>
        <v/>
      </c>
      <c r="I924" s="259" t="str">
        <f t="shared" si="239"/>
        <v/>
      </c>
      <c r="J924" s="259" t="str">
        <f t="shared" si="239"/>
        <v/>
      </c>
      <c r="K924" s="259" t="str">
        <f t="shared" si="239"/>
        <v/>
      </c>
      <c r="L924" s="259" t="str">
        <f t="shared" si="239"/>
        <v/>
      </c>
      <c r="M924" s="259" t="str">
        <f t="shared" si="239"/>
        <v/>
      </c>
      <c r="N924" s="259" t="str">
        <f t="shared" si="239"/>
        <v/>
      </c>
      <c r="O924" s="259" t="str">
        <f t="shared" si="239"/>
        <v/>
      </c>
      <c r="P924" s="259" t="str">
        <f t="shared" si="239"/>
        <v/>
      </c>
      <c r="Q924" s="259" t="str">
        <f t="shared" si="239"/>
        <v/>
      </c>
      <c r="R924" s="259" t="str">
        <f t="shared" si="239"/>
        <v/>
      </c>
      <c r="S924" s="259" t="str">
        <f t="shared" si="239"/>
        <v/>
      </c>
      <c r="T924" s="259" t="str">
        <f t="shared" si="239"/>
        <v/>
      </c>
      <c r="U924" s="259" t="str">
        <f t="shared" si="239"/>
        <v/>
      </c>
      <c r="V924" s="259" t="str">
        <f t="shared" si="239"/>
        <v/>
      </c>
      <c r="W924" s="259" t="str">
        <f t="shared" si="239"/>
        <v/>
      </c>
      <c r="X924" s="259" t="str">
        <f t="shared" si="239"/>
        <v/>
      </c>
      <c r="Y924" s="259" t="str">
        <f t="shared" si="239"/>
        <v/>
      </c>
      <c r="Z924" s="259" t="str">
        <f t="shared" si="239"/>
        <v/>
      </c>
      <c r="AA924" s="259" t="str">
        <f t="shared" si="239"/>
        <v/>
      </c>
      <c r="AB924" s="259" t="str">
        <f t="shared" si="239"/>
        <v/>
      </c>
      <c r="AC924" s="259" t="str">
        <f t="shared" si="239"/>
        <v/>
      </c>
      <c r="AD924" s="259" t="str">
        <f t="shared" si="239"/>
        <v/>
      </c>
      <c r="AE924" s="259" t="str">
        <f t="shared" si="239"/>
        <v/>
      </c>
      <c r="AF924" s="259" t="str">
        <f t="shared" si="239"/>
        <v/>
      </c>
      <c r="AG924" s="259" t="str">
        <f t="shared" si="239"/>
        <v/>
      </c>
      <c r="AH924" s="259" t="str">
        <f t="shared" si="239"/>
        <v/>
      </c>
      <c r="AI924" s="259" t="str">
        <f t="shared" si="239"/>
        <v/>
      </c>
      <c r="AJ924" s="259" t="str">
        <f t="shared" si="239"/>
        <v/>
      </c>
      <c r="AK924" s="259" t="str">
        <f t="shared" si="239"/>
        <v/>
      </c>
      <c r="AL924" s="259" t="str">
        <f t="shared" si="239"/>
        <v/>
      </c>
      <c r="AM924" s="259" t="str">
        <f t="shared" si="239"/>
        <v/>
      </c>
      <c r="AN924" s="259" t="str">
        <f t="shared" si="239"/>
        <v/>
      </c>
      <c r="AO924" s="262" t="str">
        <f t="shared" si="239"/>
        <v/>
      </c>
    </row>
    <row r="925" spans="2:41" ht="12.45" customHeight="1" x14ac:dyDescent="0.3">
      <c r="B925" s="456"/>
      <c r="C925" s="430"/>
      <c r="D925" s="426" t="s">
        <v>111</v>
      </c>
      <c r="E925" s="264" t="s">
        <v>46</v>
      </c>
      <c r="F925" s="203" t="s">
        <v>38</v>
      </c>
      <c r="G925" s="247"/>
      <c r="H925" s="247"/>
      <c r="I925" s="256"/>
      <c r="J925" s="257"/>
      <c r="K925" s="257"/>
      <c r="L925" s="247"/>
      <c r="M925" s="247"/>
      <c r="N925" s="250"/>
      <c r="O925" s="251"/>
      <c r="P925" s="251"/>
      <c r="Q925" s="251"/>
      <c r="R925" s="251"/>
      <c r="S925" s="251"/>
      <c r="T925" s="251"/>
      <c r="U925" s="251"/>
      <c r="V925" s="251"/>
      <c r="W925" s="251"/>
      <c r="X925" s="249"/>
      <c r="Y925" s="254"/>
      <c r="Z925" s="249"/>
      <c r="AA925" s="249"/>
      <c r="AB925" s="254"/>
      <c r="AC925" s="249"/>
      <c r="AD925" s="252"/>
      <c r="AE925" s="258"/>
      <c r="AF925" s="249"/>
      <c r="AG925" s="249"/>
      <c r="AH925" s="249"/>
      <c r="AI925" s="249"/>
      <c r="AJ925" s="249"/>
      <c r="AK925" s="249"/>
      <c r="AL925" s="249"/>
      <c r="AM925" s="249"/>
      <c r="AN925" s="254"/>
      <c r="AO925" s="255"/>
    </row>
    <row r="926" spans="2:41" ht="12.45" customHeight="1" x14ac:dyDescent="0.3">
      <c r="B926" s="456"/>
      <c r="C926" s="430"/>
      <c r="D926" s="424"/>
      <c r="E926" s="245" t="s">
        <v>109</v>
      </c>
      <c r="F926" s="203" t="s">
        <v>38</v>
      </c>
      <c r="G926" s="246"/>
      <c r="H926" s="203"/>
      <c r="I926" s="231"/>
      <c r="J926" s="203"/>
      <c r="K926" s="218"/>
      <c r="L926" s="247"/>
      <c r="M926" s="247"/>
      <c r="N926" s="203"/>
      <c r="O926" s="236"/>
      <c r="P926" s="236"/>
      <c r="Q926" s="236"/>
      <c r="R926" s="236"/>
      <c r="S926" s="236"/>
      <c r="T926" s="236"/>
      <c r="U926" s="236"/>
      <c r="V926" s="236"/>
      <c r="W926" s="236"/>
      <c r="X926" s="236"/>
      <c r="Y926" s="240"/>
      <c r="Z926" s="236"/>
      <c r="AA926" s="236"/>
      <c r="AB926" s="240"/>
      <c r="AC926" s="249"/>
      <c r="AD926" s="252"/>
      <c r="AE926" s="253"/>
      <c r="AF926" s="236"/>
      <c r="AG926" s="249"/>
      <c r="AH926" s="249"/>
      <c r="AI926" s="249"/>
      <c r="AJ926" s="249"/>
      <c r="AK926" s="249"/>
      <c r="AL926" s="249"/>
      <c r="AM926" s="236"/>
      <c r="AN926" s="240"/>
      <c r="AO926" s="242"/>
    </row>
    <row r="927" spans="2:41" ht="12.45" customHeight="1" x14ac:dyDescent="0.3">
      <c r="B927" s="456"/>
      <c r="C927" s="430"/>
      <c r="D927" s="424"/>
      <c r="E927" s="245" t="s">
        <v>127</v>
      </c>
      <c r="F927" s="203" t="s">
        <v>38</v>
      </c>
      <c r="G927" s="202"/>
      <c r="H927" s="203"/>
      <c r="I927" s="203"/>
      <c r="J927" s="203"/>
      <c r="K927" s="218"/>
      <c r="L927" s="203"/>
      <c r="M927" s="203"/>
      <c r="N927" s="203"/>
      <c r="O927" s="236"/>
      <c r="P927" s="236"/>
      <c r="Q927" s="236"/>
      <c r="R927" s="236"/>
      <c r="S927" s="236"/>
      <c r="T927" s="236"/>
      <c r="U927" s="236"/>
      <c r="V927" s="236"/>
      <c r="W927" s="236"/>
      <c r="X927" s="236"/>
      <c r="Y927" s="240"/>
      <c r="Z927" s="236"/>
      <c r="AA927" s="236"/>
      <c r="AB927" s="240"/>
      <c r="AC927" s="236"/>
      <c r="AD927" s="237"/>
      <c r="AE927" s="263"/>
      <c r="AF927" s="236"/>
      <c r="AG927" s="236"/>
      <c r="AH927" s="236"/>
      <c r="AI927" s="236"/>
      <c r="AJ927" s="236"/>
      <c r="AK927" s="236"/>
      <c r="AL927" s="236"/>
      <c r="AM927" s="236"/>
      <c r="AN927" s="240"/>
      <c r="AO927" s="242"/>
    </row>
    <row r="928" spans="2:41" ht="12.45" customHeight="1" x14ac:dyDescent="0.3">
      <c r="B928" s="456"/>
      <c r="C928" s="430"/>
      <c r="D928" s="425"/>
      <c r="E928" s="221" t="s">
        <v>126</v>
      </c>
      <c r="F928" s="321" t="s">
        <v>38</v>
      </c>
      <c r="G928" s="259" t="str">
        <f>IF(AND(G925&lt;&gt;"",G926&lt;&gt;"",G927&lt;&gt;""),G925*G926*G927,"")</f>
        <v/>
      </c>
      <c r="H928" s="259" t="str">
        <f t="shared" ref="H928:AO928" si="240">IF(AND(H925&lt;&gt;"",H926&lt;&gt;"",H927&lt;&gt;""),H925*H926*H927,"")</f>
        <v/>
      </c>
      <c r="I928" s="259" t="str">
        <f t="shared" si="240"/>
        <v/>
      </c>
      <c r="J928" s="259" t="str">
        <f t="shared" si="240"/>
        <v/>
      </c>
      <c r="K928" s="259" t="str">
        <f t="shared" si="240"/>
        <v/>
      </c>
      <c r="L928" s="259" t="str">
        <f t="shared" si="240"/>
        <v/>
      </c>
      <c r="M928" s="259" t="str">
        <f t="shared" si="240"/>
        <v/>
      </c>
      <c r="N928" s="259" t="str">
        <f t="shared" si="240"/>
        <v/>
      </c>
      <c r="O928" s="259" t="str">
        <f t="shared" si="240"/>
        <v/>
      </c>
      <c r="P928" s="259" t="str">
        <f t="shared" si="240"/>
        <v/>
      </c>
      <c r="Q928" s="259" t="str">
        <f t="shared" si="240"/>
        <v/>
      </c>
      <c r="R928" s="259" t="str">
        <f t="shared" si="240"/>
        <v/>
      </c>
      <c r="S928" s="259" t="str">
        <f t="shared" si="240"/>
        <v/>
      </c>
      <c r="T928" s="259" t="str">
        <f t="shared" si="240"/>
        <v/>
      </c>
      <c r="U928" s="259" t="str">
        <f t="shared" si="240"/>
        <v/>
      </c>
      <c r="V928" s="259" t="str">
        <f t="shared" si="240"/>
        <v/>
      </c>
      <c r="W928" s="259" t="str">
        <f t="shared" si="240"/>
        <v/>
      </c>
      <c r="X928" s="259" t="str">
        <f t="shared" si="240"/>
        <v/>
      </c>
      <c r="Y928" s="259" t="str">
        <f t="shared" si="240"/>
        <v/>
      </c>
      <c r="Z928" s="259" t="str">
        <f t="shared" si="240"/>
        <v/>
      </c>
      <c r="AA928" s="259" t="str">
        <f t="shared" si="240"/>
        <v/>
      </c>
      <c r="AB928" s="259" t="str">
        <f t="shared" si="240"/>
        <v/>
      </c>
      <c r="AC928" s="259" t="str">
        <f t="shared" si="240"/>
        <v/>
      </c>
      <c r="AD928" s="259" t="str">
        <f t="shared" si="240"/>
        <v/>
      </c>
      <c r="AE928" s="259" t="str">
        <f t="shared" si="240"/>
        <v/>
      </c>
      <c r="AF928" s="259" t="str">
        <f t="shared" si="240"/>
        <v/>
      </c>
      <c r="AG928" s="259" t="str">
        <f t="shared" si="240"/>
        <v/>
      </c>
      <c r="AH928" s="259" t="str">
        <f t="shared" si="240"/>
        <v/>
      </c>
      <c r="AI928" s="259" t="str">
        <f t="shared" si="240"/>
        <v/>
      </c>
      <c r="AJ928" s="259" t="str">
        <f t="shared" si="240"/>
        <v/>
      </c>
      <c r="AK928" s="259" t="str">
        <f t="shared" si="240"/>
        <v/>
      </c>
      <c r="AL928" s="259" t="str">
        <f t="shared" si="240"/>
        <v/>
      </c>
      <c r="AM928" s="259" t="str">
        <f t="shared" si="240"/>
        <v/>
      </c>
      <c r="AN928" s="259" t="str">
        <f t="shared" si="240"/>
        <v/>
      </c>
      <c r="AO928" s="262" t="str">
        <f t="shared" si="240"/>
        <v/>
      </c>
    </row>
    <row r="929" spans="2:41" ht="12.45" customHeight="1" x14ac:dyDescent="0.3">
      <c r="B929" s="456"/>
      <c r="C929" s="430"/>
      <c r="D929" s="426" t="s">
        <v>111</v>
      </c>
      <c r="E929" s="264" t="s">
        <v>46</v>
      </c>
      <c r="F929" s="203" t="s">
        <v>38</v>
      </c>
      <c r="G929" s="247"/>
      <c r="H929" s="247"/>
      <c r="I929" s="256"/>
      <c r="J929" s="257"/>
      <c r="K929" s="257"/>
      <c r="L929" s="247"/>
      <c r="M929" s="247"/>
      <c r="N929" s="250"/>
      <c r="O929" s="251"/>
      <c r="P929" s="251"/>
      <c r="Q929" s="251"/>
      <c r="R929" s="251"/>
      <c r="S929" s="251"/>
      <c r="T929" s="251"/>
      <c r="U929" s="251"/>
      <c r="V929" s="251"/>
      <c r="W929" s="251"/>
      <c r="X929" s="249"/>
      <c r="Y929" s="254"/>
      <c r="Z929" s="249"/>
      <c r="AA929" s="249"/>
      <c r="AB929" s="254"/>
      <c r="AC929" s="249"/>
      <c r="AD929" s="252"/>
      <c r="AE929" s="258"/>
      <c r="AF929" s="249"/>
      <c r="AG929" s="249"/>
      <c r="AH929" s="249"/>
      <c r="AI929" s="249"/>
      <c r="AJ929" s="249"/>
      <c r="AK929" s="249"/>
      <c r="AL929" s="249"/>
      <c r="AM929" s="249"/>
      <c r="AN929" s="254"/>
      <c r="AO929" s="255"/>
    </row>
    <row r="930" spans="2:41" ht="12.45" customHeight="1" x14ac:dyDescent="0.3">
      <c r="B930" s="456"/>
      <c r="C930" s="430"/>
      <c r="D930" s="424"/>
      <c r="E930" s="245" t="s">
        <v>109</v>
      </c>
      <c r="F930" s="203" t="s">
        <v>38</v>
      </c>
      <c r="G930" s="246"/>
      <c r="H930" s="203"/>
      <c r="I930" s="231"/>
      <c r="J930" s="203"/>
      <c r="K930" s="218"/>
      <c r="L930" s="247"/>
      <c r="M930" s="247"/>
      <c r="N930" s="203"/>
      <c r="O930" s="236"/>
      <c r="P930" s="236"/>
      <c r="Q930" s="236"/>
      <c r="R930" s="236"/>
      <c r="S930" s="236"/>
      <c r="T930" s="236"/>
      <c r="U930" s="236"/>
      <c r="V930" s="236"/>
      <c r="W930" s="236"/>
      <c r="X930" s="236"/>
      <c r="Y930" s="240"/>
      <c r="Z930" s="236"/>
      <c r="AA930" s="236"/>
      <c r="AB930" s="240"/>
      <c r="AC930" s="249"/>
      <c r="AD930" s="252"/>
      <c r="AE930" s="253"/>
      <c r="AF930" s="236"/>
      <c r="AG930" s="249"/>
      <c r="AH930" s="249"/>
      <c r="AI930" s="249"/>
      <c r="AJ930" s="249"/>
      <c r="AK930" s="249"/>
      <c r="AL930" s="249"/>
      <c r="AM930" s="236"/>
      <c r="AN930" s="240"/>
      <c r="AO930" s="242"/>
    </row>
    <row r="931" spans="2:41" ht="12.45" customHeight="1" x14ac:dyDescent="0.3">
      <c r="B931" s="456"/>
      <c r="C931" s="430"/>
      <c r="D931" s="424"/>
      <c r="E931" s="245" t="s">
        <v>127</v>
      </c>
      <c r="F931" s="203" t="s">
        <v>38</v>
      </c>
      <c r="G931" s="202"/>
      <c r="H931" s="203"/>
      <c r="I931" s="203"/>
      <c r="J931" s="203"/>
      <c r="K931" s="218"/>
      <c r="L931" s="203"/>
      <c r="M931" s="203"/>
      <c r="N931" s="203"/>
      <c r="O931" s="236"/>
      <c r="P931" s="236"/>
      <c r="Q931" s="236"/>
      <c r="R931" s="236"/>
      <c r="S931" s="236"/>
      <c r="T931" s="236"/>
      <c r="U931" s="236"/>
      <c r="V931" s="236"/>
      <c r="W931" s="236"/>
      <c r="X931" s="236"/>
      <c r="Y931" s="240"/>
      <c r="Z931" s="236"/>
      <c r="AA931" s="236"/>
      <c r="AB931" s="240"/>
      <c r="AC931" s="236"/>
      <c r="AD931" s="237"/>
      <c r="AE931" s="263"/>
      <c r="AF931" s="236"/>
      <c r="AG931" s="236"/>
      <c r="AH931" s="236"/>
      <c r="AI931" s="236"/>
      <c r="AJ931" s="236"/>
      <c r="AK931" s="236"/>
      <c r="AL931" s="236"/>
      <c r="AM931" s="236"/>
      <c r="AN931" s="240"/>
      <c r="AO931" s="242"/>
    </row>
    <row r="932" spans="2:41" ht="12.45" customHeight="1" x14ac:dyDescent="0.3">
      <c r="B932" s="456"/>
      <c r="C932" s="430"/>
      <c r="D932" s="425"/>
      <c r="E932" s="221" t="s">
        <v>126</v>
      </c>
      <c r="F932" s="321" t="s">
        <v>38</v>
      </c>
      <c r="G932" s="259" t="str">
        <f>IF(AND(G929&lt;&gt;"",G930&lt;&gt;"",G931&lt;&gt;""),G929*G930*G931,"")</f>
        <v/>
      </c>
      <c r="H932" s="259" t="str">
        <f t="shared" ref="H932:AO932" si="241">IF(AND(H929&lt;&gt;"",H930&lt;&gt;"",H931&lt;&gt;""),H929*H930*H931,"")</f>
        <v/>
      </c>
      <c r="I932" s="259" t="str">
        <f t="shared" si="241"/>
        <v/>
      </c>
      <c r="J932" s="259" t="str">
        <f t="shared" si="241"/>
        <v/>
      </c>
      <c r="K932" s="259" t="str">
        <f t="shared" si="241"/>
        <v/>
      </c>
      <c r="L932" s="259" t="str">
        <f t="shared" si="241"/>
        <v/>
      </c>
      <c r="M932" s="259" t="str">
        <f t="shared" si="241"/>
        <v/>
      </c>
      <c r="N932" s="259" t="str">
        <f t="shared" si="241"/>
        <v/>
      </c>
      <c r="O932" s="259" t="str">
        <f t="shared" si="241"/>
        <v/>
      </c>
      <c r="P932" s="259" t="str">
        <f t="shared" si="241"/>
        <v/>
      </c>
      <c r="Q932" s="259" t="str">
        <f t="shared" si="241"/>
        <v/>
      </c>
      <c r="R932" s="259" t="str">
        <f t="shared" si="241"/>
        <v/>
      </c>
      <c r="S932" s="259" t="str">
        <f t="shared" si="241"/>
        <v/>
      </c>
      <c r="T932" s="259" t="str">
        <f t="shared" si="241"/>
        <v/>
      </c>
      <c r="U932" s="259" t="str">
        <f t="shared" si="241"/>
        <v/>
      </c>
      <c r="V932" s="259" t="str">
        <f t="shared" si="241"/>
        <v/>
      </c>
      <c r="W932" s="259" t="str">
        <f t="shared" si="241"/>
        <v/>
      </c>
      <c r="X932" s="259" t="str">
        <f t="shared" si="241"/>
        <v/>
      </c>
      <c r="Y932" s="259" t="str">
        <f t="shared" si="241"/>
        <v/>
      </c>
      <c r="Z932" s="259" t="str">
        <f t="shared" si="241"/>
        <v/>
      </c>
      <c r="AA932" s="259" t="str">
        <f t="shared" si="241"/>
        <v/>
      </c>
      <c r="AB932" s="259" t="str">
        <f t="shared" si="241"/>
        <v/>
      </c>
      <c r="AC932" s="259" t="str">
        <f t="shared" si="241"/>
        <v/>
      </c>
      <c r="AD932" s="259" t="str">
        <f t="shared" si="241"/>
        <v/>
      </c>
      <c r="AE932" s="259" t="str">
        <f t="shared" si="241"/>
        <v/>
      </c>
      <c r="AF932" s="259" t="str">
        <f t="shared" si="241"/>
        <v/>
      </c>
      <c r="AG932" s="259" t="str">
        <f t="shared" si="241"/>
        <v/>
      </c>
      <c r="AH932" s="259" t="str">
        <f t="shared" si="241"/>
        <v/>
      </c>
      <c r="AI932" s="259" t="str">
        <f t="shared" si="241"/>
        <v/>
      </c>
      <c r="AJ932" s="259" t="str">
        <f t="shared" si="241"/>
        <v/>
      </c>
      <c r="AK932" s="259" t="str">
        <f t="shared" si="241"/>
        <v/>
      </c>
      <c r="AL932" s="259" t="str">
        <f t="shared" si="241"/>
        <v/>
      </c>
      <c r="AM932" s="259" t="str">
        <f t="shared" si="241"/>
        <v/>
      </c>
      <c r="AN932" s="259" t="str">
        <f t="shared" si="241"/>
        <v/>
      </c>
      <c r="AO932" s="262" t="str">
        <f t="shared" si="241"/>
        <v/>
      </c>
    </row>
    <row r="933" spans="2:41" ht="12.45" customHeight="1" x14ac:dyDescent="0.3">
      <c r="B933" s="456"/>
      <c r="C933" s="430"/>
      <c r="D933" s="426" t="s">
        <v>111</v>
      </c>
      <c r="E933" s="264" t="s">
        <v>46</v>
      </c>
      <c r="F933" s="203" t="s">
        <v>38</v>
      </c>
      <c r="G933" s="247"/>
      <c r="H933" s="247"/>
      <c r="I933" s="256"/>
      <c r="J933" s="257"/>
      <c r="K933" s="257"/>
      <c r="L933" s="247"/>
      <c r="M933" s="247"/>
      <c r="N933" s="250"/>
      <c r="O933" s="251"/>
      <c r="P933" s="251"/>
      <c r="Q933" s="251"/>
      <c r="R933" s="251"/>
      <c r="S933" s="251"/>
      <c r="T933" s="251"/>
      <c r="U933" s="251"/>
      <c r="V933" s="251"/>
      <c r="W933" s="251"/>
      <c r="X933" s="249"/>
      <c r="Y933" s="254"/>
      <c r="Z933" s="249"/>
      <c r="AA933" s="249"/>
      <c r="AB933" s="254"/>
      <c r="AC933" s="249"/>
      <c r="AD933" s="252"/>
      <c r="AE933" s="258"/>
      <c r="AF933" s="249"/>
      <c r="AG933" s="249"/>
      <c r="AH933" s="249"/>
      <c r="AI933" s="249"/>
      <c r="AJ933" s="249"/>
      <c r="AK933" s="249"/>
      <c r="AL933" s="249"/>
      <c r="AM933" s="249"/>
      <c r="AN933" s="254"/>
      <c r="AO933" s="255"/>
    </row>
    <row r="934" spans="2:41" ht="12.45" customHeight="1" x14ac:dyDescent="0.3">
      <c r="B934" s="456"/>
      <c r="C934" s="430"/>
      <c r="D934" s="424"/>
      <c r="E934" s="245" t="s">
        <v>109</v>
      </c>
      <c r="F934" s="203" t="s">
        <v>38</v>
      </c>
      <c r="G934" s="246"/>
      <c r="H934" s="203"/>
      <c r="I934" s="231"/>
      <c r="J934" s="203"/>
      <c r="K934" s="218"/>
      <c r="L934" s="247"/>
      <c r="M934" s="247"/>
      <c r="N934" s="203"/>
      <c r="O934" s="236"/>
      <c r="P934" s="236"/>
      <c r="Q934" s="236"/>
      <c r="R934" s="236"/>
      <c r="S934" s="236"/>
      <c r="T934" s="236"/>
      <c r="U934" s="236"/>
      <c r="V934" s="236"/>
      <c r="W934" s="236"/>
      <c r="X934" s="236"/>
      <c r="Y934" s="240"/>
      <c r="Z934" s="236"/>
      <c r="AA934" s="236"/>
      <c r="AB934" s="240"/>
      <c r="AC934" s="249"/>
      <c r="AD934" s="252"/>
      <c r="AE934" s="253"/>
      <c r="AF934" s="236"/>
      <c r="AG934" s="249"/>
      <c r="AH934" s="249"/>
      <c r="AI934" s="249"/>
      <c r="AJ934" s="249"/>
      <c r="AK934" s="249"/>
      <c r="AL934" s="249"/>
      <c r="AM934" s="236"/>
      <c r="AN934" s="240"/>
      <c r="AO934" s="242"/>
    </row>
    <row r="935" spans="2:41" ht="12.45" customHeight="1" x14ac:dyDescent="0.3">
      <c r="B935" s="456"/>
      <c r="C935" s="430"/>
      <c r="D935" s="424"/>
      <c r="E935" s="243" t="s">
        <v>127</v>
      </c>
      <c r="F935" s="203" t="s">
        <v>38</v>
      </c>
      <c r="G935" s="202"/>
      <c r="H935" s="203"/>
      <c r="I935" s="203"/>
      <c r="J935" s="203"/>
      <c r="K935" s="218"/>
      <c r="L935" s="203"/>
      <c r="M935" s="203"/>
      <c r="N935" s="203"/>
      <c r="O935" s="236"/>
      <c r="P935" s="236"/>
      <c r="Q935" s="236"/>
      <c r="R935" s="236"/>
      <c r="S935" s="236"/>
      <c r="T935" s="236"/>
      <c r="U935" s="236"/>
      <c r="V935" s="236"/>
      <c r="W935" s="236"/>
      <c r="X935" s="236"/>
      <c r="Y935" s="240"/>
      <c r="Z935" s="236"/>
      <c r="AA935" s="236"/>
      <c r="AB935" s="240"/>
      <c r="AC935" s="236"/>
      <c r="AD935" s="237"/>
      <c r="AE935" s="263"/>
      <c r="AF935" s="236"/>
      <c r="AG935" s="236"/>
      <c r="AH935" s="236"/>
      <c r="AI935" s="236"/>
      <c r="AJ935" s="236"/>
      <c r="AK935" s="236"/>
      <c r="AL935" s="236"/>
      <c r="AM935" s="236"/>
      <c r="AN935" s="240"/>
      <c r="AO935" s="242"/>
    </row>
    <row r="936" spans="2:41" ht="12.45" customHeight="1" x14ac:dyDescent="0.3">
      <c r="B936" s="456"/>
      <c r="C936" s="430"/>
      <c r="D936" s="425"/>
      <c r="E936" s="221" t="s">
        <v>126</v>
      </c>
      <c r="F936" s="321" t="s">
        <v>38</v>
      </c>
      <c r="G936" s="259" t="str">
        <f>IF(AND(G933&lt;&gt;"",G934&lt;&gt;"",G935&lt;&gt;""),G933*G934*G935,"")</f>
        <v/>
      </c>
      <c r="H936" s="259" t="str">
        <f>IF(AND(H933&lt;&gt;"",H934&lt;&gt;"",H935&lt;&gt;""),H933*H934*H935,"")</f>
        <v/>
      </c>
      <c r="I936" s="259" t="str">
        <f t="shared" ref="I936:AO936" si="242">IF(AND(I933&lt;&gt;"",I934&lt;&gt;"",I935&lt;&gt;""),I933*I934*I935,"")</f>
        <v/>
      </c>
      <c r="J936" s="259" t="str">
        <f t="shared" si="242"/>
        <v/>
      </c>
      <c r="K936" s="259" t="str">
        <f t="shared" si="242"/>
        <v/>
      </c>
      <c r="L936" s="259" t="str">
        <f t="shared" si="242"/>
        <v/>
      </c>
      <c r="M936" s="259" t="str">
        <f t="shared" si="242"/>
        <v/>
      </c>
      <c r="N936" s="259" t="str">
        <f t="shared" si="242"/>
        <v/>
      </c>
      <c r="O936" s="259" t="str">
        <f t="shared" si="242"/>
        <v/>
      </c>
      <c r="P936" s="259" t="str">
        <f t="shared" si="242"/>
        <v/>
      </c>
      <c r="Q936" s="259" t="str">
        <f t="shared" si="242"/>
        <v/>
      </c>
      <c r="R936" s="259" t="str">
        <f t="shared" si="242"/>
        <v/>
      </c>
      <c r="S936" s="259" t="str">
        <f t="shared" si="242"/>
        <v/>
      </c>
      <c r="T936" s="259" t="str">
        <f t="shared" si="242"/>
        <v/>
      </c>
      <c r="U936" s="259" t="str">
        <f t="shared" si="242"/>
        <v/>
      </c>
      <c r="V936" s="259" t="str">
        <f t="shared" si="242"/>
        <v/>
      </c>
      <c r="W936" s="259" t="str">
        <f t="shared" si="242"/>
        <v/>
      </c>
      <c r="X936" s="259" t="str">
        <f t="shared" si="242"/>
        <v/>
      </c>
      <c r="Y936" s="259" t="str">
        <f t="shared" si="242"/>
        <v/>
      </c>
      <c r="Z936" s="259" t="str">
        <f t="shared" si="242"/>
        <v/>
      </c>
      <c r="AA936" s="259" t="str">
        <f t="shared" si="242"/>
        <v/>
      </c>
      <c r="AB936" s="259" t="str">
        <f t="shared" si="242"/>
        <v/>
      </c>
      <c r="AC936" s="259" t="str">
        <f t="shared" si="242"/>
        <v/>
      </c>
      <c r="AD936" s="259" t="str">
        <f t="shared" si="242"/>
        <v/>
      </c>
      <c r="AE936" s="259" t="str">
        <f t="shared" si="242"/>
        <v/>
      </c>
      <c r="AF936" s="259" t="str">
        <f t="shared" si="242"/>
        <v/>
      </c>
      <c r="AG936" s="259" t="str">
        <f t="shared" si="242"/>
        <v/>
      </c>
      <c r="AH936" s="259" t="str">
        <f t="shared" si="242"/>
        <v/>
      </c>
      <c r="AI936" s="259" t="str">
        <f t="shared" si="242"/>
        <v/>
      </c>
      <c r="AJ936" s="259" t="str">
        <f t="shared" si="242"/>
        <v/>
      </c>
      <c r="AK936" s="259" t="str">
        <f t="shared" si="242"/>
        <v/>
      </c>
      <c r="AL936" s="259" t="str">
        <f t="shared" si="242"/>
        <v/>
      </c>
      <c r="AM936" s="259" t="str">
        <f t="shared" si="242"/>
        <v/>
      </c>
      <c r="AN936" s="259" t="str">
        <f t="shared" si="242"/>
        <v/>
      </c>
      <c r="AO936" s="262" t="str">
        <f t="shared" si="242"/>
        <v/>
      </c>
    </row>
    <row r="937" spans="2:41" ht="12.45" customHeight="1" x14ac:dyDescent="0.3">
      <c r="B937" s="456"/>
      <c r="C937" s="430"/>
      <c r="D937" s="426" t="s">
        <v>111</v>
      </c>
      <c r="E937" s="264" t="s">
        <v>46</v>
      </c>
      <c r="F937" s="203" t="s">
        <v>38</v>
      </c>
      <c r="G937" s="247"/>
      <c r="H937" s="247"/>
      <c r="I937" s="256"/>
      <c r="J937" s="257"/>
      <c r="K937" s="257"/>
      <c r="L937" s="247"/>
      <c r="M937" s="247"/>
      <c r="N937" s="250"/>
      <c r="O937" s="251"/>
      <c r="P937" s="251"/>
      <c r="Q937" s="251"/>
      <c r="R937" s="251"/>
      <c r="S937" s="251"/>
      <c r="T937" s="251"/>
      <c r="U937" s="251"/>
      <c r="V937" s="251"/>
      <c r="W937" s="251"/>
      <c r="X937" s="249"/>
      <c r="Y937" s="254"/>
      <c r="Z937" s="249"/>
      <c r="AA937" s="249"/>
      <c r="AB937" s="254"/>
      <c r="AC937" s="249"/>
      <c r="AD937" s="252"/>
      <c r="AE937" s="258"/>
      <c r="AF937" s="249"/>
      <c r="AG937" s="249"/>
      <c r="AH937" s="249"/>
      <c r="AI937" s="249"/>
      <c r="AJ937" s="249"/>
      <c r="AK937" s="249"/>
      <c r="AL937" s="249"/>
      <c r="AM937" s="249"/>
      <c r="AN937" s="254"/>
      <c r="AO937" s="255"/>
    </row>
    <row r="938" spans="2:41" ht="12.45" customHeight="1" x14ac:dyDescent="0.3">
      <c r="B938" s="456"/>
      <c r="C938" s="430"/>
      <c r="D938" s="424"/>
      <c r="E938" s="245" t="s">
        <v>109</v>
      </c>
      <c r="F938" s="203" t="s">
        <v>38</v>
      </c>
      <c r="G938" s="246"/>
      <c r="H938" s="203"/>
      <c r="I938" s="231"/>
      <c r="J938" s="203"/>
      <c r="K938" s="218"/>
      <c r="L938" s="247"/>
      <c r="M938" s="247"/>
      <c r="N938" s="203"/>
      <c r="O938" s="236"/>
      <c r="P938" s="236"/>
      <c r="Q938" s="236"/>
      <c r="R938" s="236"/>
      <c r="S938" s="236"/>
      <c r="T938" s="236"/>
      <c r="U938" s="236"/>
      <c r="V938" s="236"/>
      <c r="W938" s="236"/>
      <c r="X938" s="236"/>
      <c r="Y938" s="240"/>
      <c r="Z938" s="236"/>
      <c r="AA938" s="236"/>
      <c r="AB938" s="240"/>
      <c r="AC938" s="249"/>
      <c r="AD938" s="252"/>
      <c r="AE938" s="253"/>
      <c r="AF938" s="236"/>
      <c r="AG938" s="249"/>
      <c r="AH938" s="249"/>
      <c r="AI938" s="249"/>
      <c r="AJ938" s="249"/>
      <c r="AK938" s="249"/>
      <c r="AL938" s="249"/>
      <c r="AM938" s="236"/>
      <c r="AN938" s="240"/>
      <c r="AO938" s="242"/>
    </row>
    <row r="939" spans="2:41" ht="12.45" customHeight="1" x14ac:dyDescent="0.3">
      <c r="B939" s="456"/>
      <c r="C939" s="430"/>
      <c r="D939" s="424"/>
      <c r="E939" s="243" t="s">
        <v>127</v>
      </c>
      <c r="F939" s="203" t="s">
        <v>38</v>
      </c>
      <c r="G939" s="202"/>
      <c r="H939" s="203"/>
      <c r="I939" s="203"/>
      <c r="J939" s="203"/>
      <c r="K939" s="218"/>
      <c r="L939" s="203"/>
      <c r="M939" s="203"/>
      <c r="N939" s="203"/>
      <c r="O939" s="236"/>
      <c r="P939" s="236"/>
      <c r="Q939" s="236"/>
      <c r="R939" s="236"/>
      <c r="S939" s="236"/>
      <c r="T939" s="236"/>
      <c r="U939" s="236"/>
      <c r="V939" s="236"/>
      <c r="W939" s="236"/>
      <c r="X939" s="236"/>
      <c r="Y939" s="240"/>
      <c r="Z939" s="236"/>
      <c r="AA939" s="236"/>
      <c r="AB939" s="240"/>
      <c r="AC939" s="236"/>
      <c r="AD939" s="237"/>
      <c r="AE939" s="263"/>
      <c r="AF939" s="236"/>
      <c r="AG939" s="236"/>
      <c r="AH939" s="236"/>
      <c r="AI939" s="236"/>
      <c r="AJ939" s="236"/>
      <c r="AK939" s="236"/>
      <c r="AL939" s="236"/>
      <c r="AM939" s="236"/>
      <c r="AN939" s="240"/>
      <c r="AO939" s="242"/>
    </row>
    <row r="940" spans="2:41" ht="12.45" customHeight="1" x14ac:dyDescent="0.3">
      <c r="B940" s="456"/>
      <c r="C940" s="430"/>
      <c r="D940" s="425"/>
      <c r="E940" s="221" t="s">
        <v>126</v>
      </c>
      <c r="F940" s="321" t="s">
        <v>38</v>
      </c>
      <c r="G940" s="259" t="str">
        <f>IF(AND(G937&lt;&gt;"",G938&lt;&gt;"",G939&lt;&gt;""),G937*G938*G939,"")</f>
        <v/>
      </c>
      <c r="H940" s="259" t="str">
        <f>IF(AND(H937&lt;&gt;"",H938&lt;&gt;"",H939&lt;&gt;""),H937*H938*H939,"")</f>
        <v/>
      </c>
      <c r="I940" s="259" t="str">
        <f t="shared" ref="I940:AO940" si="243">IF(AND(I937&lt;&gt;"",I938&lt;&gt;"",I939&lt;&gt;""),I937*I938*I939,"")</f>
        <v/>
      </c>
      <c r="J940" s="259" t="str">
        <f t="shared" si="243"/>
        <v/>
      </c>
      <c r="K940" s="259" t="str">
        <f t="shared" si="243"/>
        <v/>
      </c>
      <c r="L940" s="259" t="str">
        <f t="shared" si="243"/>
        <v/>
      </c>
      <c r="M940" s="259" t="str">
        <f t="shared" si="243"/>
        <v/>
      </c>
      <c r="N940" s="259" t="str">
        <f t="shared" si="243"/>
        <v/>
      </c>
      <c r="O940" s="259" t="str">
        <f t="shared" si="243"/>
        <v/>
      </c>
      <c r="P940" s="259" t="str">
        <f t="shared" si="243"/>
        <v/>
      </c>
      <c r="Q940" s="259" t="str">
        <f t="shared" si="243"/>
        <v/>
      </c>
      <c r="R940" s="259" t="str">
        <f t="shared" si="243"/>
        <v/>
      </c>
      <c r="S940" s="259" t="str">
        <f t="shared" si="243"/>
        <v/>
      </c>
      <c r="T940" s="259" t="str">
        <f t="shared" si="243"/>
        <v/>
      </c>
      <c r="U940" s="259" t="str">
        <f t="shared" si="243"/>
        <v/>
      </c>
      <c r="V940" s="259" t="str">
        <f t="shared" si="243"/>
        <v/>
      </c>
      <c r="W940" s="259" t="str">
        <f t="shared" si="243"/>
        <v/>
      </c>
      <c r="X940" s="259" t="str">
        <f t="shared" si="243"/>
        <v/>
      </c>
      <c r="Y940" s="259" t="str">
        <f t="shared" si="243"/>
        <v/>
      </c>
      <c r="Z940" s="259" t="str">
        <f t="shared" si="243"/>
        <v/>
      </c>
      <c r="AA940" s="259" t="str">
        <f t="shared" si="243"/>
        <v/>
      </c>
      <c r="AB940" s="259" t="str">
        <f t="shared" si="243"/>
        <v/>
      </c>
      <c r="AC940" s="259" t="str">
        <f t="shared" si="243"/>
        <v/>
      </c>
      <c r="AD940" s="259" t="str">
        <f t="shared" si="243"/>
        <v/>
      </c>
      <c r="AE940" s="259" t="str">
        <f t="shared" si="243"/>
        <v/>
      </c>
      <c r="AF940" s="259" t="str">
        <f t="shared" si="243"/>
        <v/>
      </c>
      <c r="AG940" s="259" t="str">
        <f t="shared" si="243"/>
        <v/>
      </c>
      <c r="AH940" s="259" t="str">
        <f t="shared" si="243"/>
        <v/>
      </c>
      <c r="AI940" s="259" t="str">
        <f t="shared" si="243"/>
        <v/>
      </c>
      <c r="AJ940" s="259" t="str">
        <f t="shared" si="243"/>
        <v/>
      </c>
      <c r="AK940" s="259" t="str">
        <f t="shared" si="243"/>
        <v/>
      </c>
      <c r="AL940" s="259" t="str">
        <f t="shared" si="243"/>
        <v/>
      </c>
      <c r="AM940" s="259" t="str">
        <f t="shared" si="243"/>
        <v/>
      </c>
      <c r="AN940" s="259" t="str">
        <f t="shared" si="243"/>
        <v/>
      </c>
      <c r="AO940" s="262" t="str">
        <f t="shared" si="243"/>
        <v/>
      </c>
    </row>
    <row r="941" spans="2:41" ht="12.45" customHeight="1" x14ac:dyDescent="0.3">
      <c r="B941" s="456"/>
      <c r="C941" s="430"/>
      <c r="D941" s="426" t="s">
        <v>111</v>
      </c>
      <c r="E941" s="264" t="s">
        <v>46</v>
      </c>
      <c r="F941" s="203" t="s">
        <v>38</v>
      </c>
      <c r="G941" s="247"/>
      <c r="H941" s="247"/>
      <c r="I941" s="256"/>
      <c r="J941" s="257"/>
      <c r="K941" s="257"/>
      <c r="L941" s="247"/>
      <c r="M941" s="247"/>
      <c r="N941" s="250"/>
      <c r="O941" s="251"/>
      <c r="P941" s="251"/>
      <c r="Q941" s="251"/>
      <c r="R941" s="251"/>
      <c r="S941" s="251"/>
      <c r="T941" s="251"/>
      <c r="U941" s="251"/>
      <c r="V941" s="251"/>
      <c r="W941" s="251"/>
      <c r="X941" s="249"/>
      <c r="Y941" s="254"/>
      <c r="Z941" s="249"/>
      <c r="AA941" s="249"/>
      <c r="AB941" s="254"/>
      <c r="AC941" s="249"/>
      <c r="AD941" s="252"/>
      <c r="AE941" s="258"/>
      <c r="AF941" s="249"/>
      <c r="AG941" s="249"/>
      <c r="AH941" s="249"/>
      <c r="AI941" s="249"/>
      <c r="AJ941" s="249"/>
      <c r="AK941" s="249"/>
      <c r="AL941" s="249"/>
      <c r="AM941" s="249"/>
      <c r="AN941" s="254"/>
      <c r="AO941" s="255"/>
    </row>
    <row r="942" spans="2:41" ht="12.45" customHeight="1" x14ac:dyDescent="0.3">
      <c r="B942" s="456"/>
      <c r="C942" s="430"/>
      <c r="D942" s="424"/>
      <c r="E942" s="245" t="s">
        <v>109</v>
      </c>
      <c r="F942" s="203" t="s">
        <v>38</v>
      </c>
      <c r="G942" s="246"/>
      <c r="H942" s="203"/>
      <c r="I942" s="231"/>
      <c r="J942" s="203"/>
      <c r="K942" s="218"/>
      <c r="L942" s="247"/>
      <c r="M942" s="247"/>
      <c r="N942" s="203"/>
      <c r="O942" s="236"/>
      <c r="P942" s="236"/>
      <c r="Q942" s="236"/>
      <c r="R942" s="236"/>
      <c r="S942" s="236"/>
      <c r="T942" s="236"/>
      <c r="U942" s="236"/>
      <c r="V942" s="236"/>
      <c r="W942" s="236"/>
      <c r="X942" s="236"/>
      <c r="Y942" s="240"/>
      <c r="Z942" s="236"/>
      <c r="AA942" s="236"/>
      <c r="AB942" s="240"/>
      <c r="AC942" s="249"/>
      <c r="AD942" s="252"/>
      <c r="AE942" s="253"/>
      <c r="AF942" s="236"/>
      <c r="AG942" s="249"/>
      <c r="AH942" s="249"/>
      <c r="AI942" s="249"/>
      <c r="AJ942" s="249"/>
      <c r="AK942" s="249"/>
      <c r="AL942" s="249"/>
      <c r="AM942" s="236"/>
      <c r="AN942" s="240"/>
      <c r="AO942" s="242"/>
    </row>
    <row r="943" spans="2:41" ht="12.45" customHeight="1" x14ac:dyDescent="0.3">
      <c r="B943" s="456"/>
      <c r="C943" s="430"/>
      <c r="D943" s="424"/>
      <c r="E943" s="243" t="s">
        <v>127</v>
      </c>
      <c r="F943" s="203" t="s">
        <v>38</v>
      </c>
      <c r="G943" s="202"/>
      <c r="H943" s="203"/>
      <c r="I943" s="203"/>
      <c r="J943" s="203"/>
      <c r="K943" s="218"/>
      <c r="L943" s="203"/>
      <c r="M943" s="203"/>
      <c r="N943" s="203"/>
      <c r="O943" s="236"/>
      <c r="P943" s="236"/>
      <c r="Q943" s="236"/>
      <c r="R943" s="236"/>
      <c r="S943" s="236"/>
      <c r="T943" s="236"/>
      <c r="U943" s="236"/>
      <c r="V943" s="236"/>
      <c r="W943" s="236"/>
      <c r="X943" s="236"/>
      <c r="Y943" s="240"/>
      <c r="Z943" s="236"/>
      <c r="AA943" s="236"/>
      <c r="AB943" s="240"/>
      <c r="AC943" s="236"/>
      <c r="AD943" s="237"/>
      <c r="AE943" s="263"/>
      <c r="AF943" s="236"/>
      <c r="AG943" s="236"/>
      <c r="AH943" s="236"/>
      <c r="AI943" s="236"/>
      <c r="AJ943" s="236"/>
      <c r="AK943" s="236"/>
      <c r="AL943" s="236"/>
      <c r="AM943" s="236"/>
      <c r="AN943" s="240"/>
      <c r="AO943" s="242"/>
    </row>
    <row r="944" spans="2:41" ht="12.45" customHeight="1" x14ac:dyDescent="0.3">
      <c r="B944" s="456"/>
      <c r="C944" s="430"/>
      <c r="D944" s="425"/>
      <c r="E944" s="188" t="s">
        <v>126</v>
      </c>
      <c r="F944" s="321" t="s">
        <v>38</v>
      </c>
      <c r="G944" s="259" t="str">
        <f>IF(AND(G941&lt;&gt;"",G942&lt;&gt;"",G943&lt;&gt;""),G941*G942*G943,"")</f>
        <v/>
      </c>
      <c r="H944" s="259" t="str">
        <f>IF(AND(H941&lt;&gt;"",H942&lt;&gt;"",H943&lt;&gt;""),H941*H942*H943,"")</f>
        <v/>
      </c>
      <c r="I944" s="259" t="str">
        <f t="shared" ref="I944:AO944" si="244">IF(AND(I941&lt;&gt;"",I942&lt;&gt;"",I943&lt;&gt;""),I941*I942*I943,"")</f>
        <v/>
      </c>
      <c r="J944" s="259" t="str">
        <f t="shared" si="244"/>
        <v/>
      </c>
      <c r="K944" s="259" t="str">
        <f t="shared" si="244"/>
        <v/>
      </c>
      <c r="L944" s="259" t="str">
        <f t="shared" si="244"/>
        <v/>
      </c>
      <c r="M944" s="259" t="str">
        <f t="shared" si="244"/>
        <v/>
      </c>
      <c r="N944" s="259" t="str">
        <f t="shared" si="244"/>
        <v/>
      </c>
      <c r="O944" s="259" t="str">
        <f t="shared" si="244"/>
        <v/>
      </c>
      <c r="P944" s="259" t="str">
        <f t="shared" si="244"/>
        <v/>
      </c>
      <c r="Q944" s="259" t="str">
        <f t="shared" si="244"/>
        <v/>
      </c>
      <c r="R944" s="259" t="str">
        <f t="shared" si="244"/>
        <v/>
      </c>
      <c r="S944" s="259" t="str">
        <f t="shared" si="244"/>
        <v/>
      </c>
      <c r="T944" s="259" t="str">
        <f t="shared" si="244"/>
        <v/>
      </c>
      <c r="U944" s="259" t="str">
        <f t="shared" si="244"/>
        <v/>
      </c>
      <c r="V944" s="259" t="str">
        <f t="shared" si="244"/>
        <v/>
      </c>
      <c r="W944" s="259" t="str">
        <f t="shared" si="244"/>
        <v/>
      </c>
      <c r="X944" s="259" t="str">
        <f t="shared" si="244"/>
        <v/>
      </c>
      <c r="Y944" s="259" t="str">
        <f t="shared" si="244"/>
        <v/>
      </c>
      <c r="Z944" s="259" t="str">
        <f t="shared" si="244"/>
        <v/>
      </c>
      <c r="AA944" s="259" t="str">
        <f t="shared" si="244"/>
        <v/>
      </c>
      <c r="AB944" s="259" t="str">
        <f t="shared" si="244"/>
        <v/>
      </c>
      <c r="AC944" s="259" t="str">
        <f t="shared" si="244"/>
        <v/>
      </c>
      <c r="AD944" s="259" t="str">
        <f t="shared" si="244"/>
        <v/>
      </c>
      <c r="AE944" s="259" t="str">
        <f t="shared" si="244"/>
        <v/>
      </c>
      <c r="AF944" s="259" t="str">
        <f t="shared" si="244"/>
        <v/>
      </c>
      <c r="AG944" s="259" t="str">
        <f t="shared" si="244"/>
        <v/>
      </c>
      <c r="AH944" s="259" t="str">
        <f t="shared" si="244"/>
        <v/>
      </c>
      <c r="AI944" s="259" t="str">
        <f t="shared" si="244"/>
        <v/>
      </c>
      <c r="AJ944" s="259" t="str">
        <f t="shared" si="244"/>
        <v/>
      </c>
      <c r="AK944" s="259" t="str">
        <f t="shared" si="244"/>
        <v/>
      </c>
      <c r="AL944" s="259" t="str">
        <f t="shared" si="244"/>
        <v/>
      </c>
      <c r="AM944" s="259" t="str">
        <f t="shared" si="244"/>
        <v/>
      </c>
      <c r="AN944" s="259" t="str">
        <f t="shared" si="244"/>
        <v/>
      </c>
      <c r="AO944" s="262" t="str">
        <f t="shared" si="244"/>
        <v/>
      </c>
    </row>
    <row r="945" spans="2:41" ht="12.45" customHeight="1" x14ac:dyDescent="0.3">
      <c r="B945" s="456"/>
      <c r="C945" s="430"/>
      <c r="D945" s="426" t="s">
        <v>111</v>
      </c>
      <c r="E945" s="264" t="s">
        <v>46</v>
      </c>
      <c r="F945" s="203" t="s">
        <v>38</v>
      </c>
      <c r="G945" s="247"/>
      <c r="H945" s="247"/>
      <c r="I945" s="256"/>
      <c r="J945" s="257"/>
      <c r="K945" s="257"/>
      <c r="L945" s="247"/>
      <c r="M945" s="247"/>
      <c r="N945" s="250"/>
      <c r="O945" s="251"/>
      <c r="P945" s="251"/>
      <c r="Q945" s="251"/>
      <c r="R945" s="251"/>
      <c r="S945" s="251"/>
      <c r="T945" s="251"/>
      <c r="U945" s="251"/>
      <c r="V945" s="251"/>
      <c r="W945" s="251"/>
      <c r="X945" s="249"/>
      <c r="Y945" s="254"/>
      <c r="Z945" s="249"/>
      <c r="AA945" s="249"/>
      <c r="AB945" s="254"/>
      <c r="AC945" s="249"/>
      <c r="AD945" s="252"/>
      <c r="AE945" s="258"/>
      <c r="AF945" s="249"/>
      <c r="AG945" s="249"/>
      <c r="AH945" s="249"/>
      <c r="AI945" s="249"/>
      <c r="AJ945" s="249"/>
      <c r="AK945" s="249"/>
      <c r="AL945" s="249"/>
      <c r="AM945" s="249"/>
      <c r="AN945" s="254"/>
      <c r="AO945" s="255"/>
    </row>
    <row r="946" spans="2:41" ht="12.45" customHeight="1" x14ac:dyDescent="0.3">
      <c r="B946" s="456"/>
      <c r="C946" s="430"/>
      <c r="D946" s="424"/>
      <c r="E946" s="245" t="s">
        <v>109</v>
      </c>
      <c r="F946" s="203" t="s">
        <v>38</v>
      </c>
      <c r="G946" s="246"/>
      <c r="H946" s="203"/>
      <c r="I946" s="231"/>
      <c r="J946" s="203"/>
      <c r="K946" s="218"/>
      <c r="L946" s="247"/>
      <c r="M946" s="247"/>
      <c r="N946" s="203"/>
      <c r="O946" s="236"/>
      <c r="P946" s="236"/>
      <c r="Q946" s="236"/>
      <c r="R946" s="236"/>
      <c r="S946" s="236"/>
      <c r="T946" s="236"/>
      <c r="U946" s="236"/>
      <c r="V946" s="236"/>
      <c r="W946" s="236"/>
      <c r="X946" s="236"/>
      <c r="Y946" s="240"/>
      <c r="Z946" s="236"/>
      <c r="AA946" s="236"/>
      <c r="AB946" s="240"/>
      <c r="AC946" s="249"/>
      <c r="AD946" s="252"/>
      <c r="AE946" s="253"/>
      <c r="AF946" s="236"/>
      <c r="AG946" s="249"/>
      <c r="AH946" s="249"/>
      <c r="AI946" s="249"/>
      <c r="AJ946" s="249"/>
      <c r="AK946" s="249"/>
      <c r="AL946" s="249"/>
      <c r="AM946" s="236"/>
      <c r="AN946" s="240"/>
      <c r="AO946" s="242"/>
    </row>
    <row r="947" spans="2:41" ht="12.45" customHeight="1" x14ac:dyDescent="0.3">
      <c r="B947" s="456"/>
      <c r="C947" s="430"/>
      <c r="D947" s="424"/>
      <c r="E947" s="243" t="s">
        <v>127</v>
      </c>
      <c r="F947" s="203" t="s">
        <v>38</v>
      </c>
      <c r="G947" s="202"/>
      <c r="H947" s="203"/>
      <c r="I947" s="203"/>
      <c r="J947" s="203"/>
      <c r="K947" s="218"/>
      <c r="L947" s="203"/>
      <c r="M947" s="203"/>
      <c r="N947" s="203"/>
      <c r="O947" s="236"/>
      <c r="P947" s="236"/>
      <c r="Q947" s="236"/>
      <c r="R947" s="236"/>
      <c r="S947" s="236"/>
      <c r="T947" s="236"/>
      <c r="U947" s="236"/>
      <c r="V947" s="236"/>
      <c r="W947" s="236"/>
      <c r="X947" s="236"/>
      <c r="Y947" s="240"/>
      <c r="Z947" s="236"/>
      <c r="AA947" s="236"/>
      <c r="AB947" s="240"/>
      <c r="AC947" s="236"/>
      <c r="AD947" s="237"/>
      <c r="AE947" s="263"/>
      <c r="AF947" s="236"/>
      <c r="AG947" s="236"/>
      <c r="AH947" s="236"/>
      <c r="AI947" s="236"/>
      <c r="AJ947" s="236"/>
      <c r="AK947" s="236"/>
      <c r="AL947" s="236"/>
      <c r="AM947" s="236"/>
      <c r="AN947" s="240"/>
      <c r="AO947" s="242"/>
    </row>
    <row r="948" spans="2:41" ht="12.45" customHeight="1" thickBot="1" x14ac:dyDescent="0.35">
      <c r="B948" s="456"/>
      <c r="C948" s="431"/>
      <c r="D948" s="428"/>
      <c r="E948" s="189" t="s">
        <v>126</v>
      </c>
      <c r="F948" s="322" t="s">
        <v>38</v>
      </c>
      <c r="G948" s="265" t="str">
        <f>IF(AND(G945&lt;&gt;"",G946&lt;&gt;"",G947&lt;&gt;""),G945*G946*G947,"")</f>
        <v/>
      </c>
      <c r="H948" s="265" t="str">
        <f>IF(AND(H945&lt;&gt;"",H946&lt;&gt;"",H947&lt;&gt;""),H945*H946*H947,"")</f>
        <v/>
      </c>
      <c r="I948" s="265" t="str">
        <f t="shared" ref="I948:M948" si="245">IF(AND(I945&lt;&gt;"",I946&lt;&gt;"",I947&lt;&gt;""),I945*I946*I947,"")</f>
        <v/>
      </c>
      <c r="J948" s="265" t="str">
        <f t="shared" si="245"/>
        <v/>
      </c>
      <c r="K948" s="265" t="str">
        <f t="shared" si="245"/>
        <v/>
      </c>
      <c r="L948" s="265" t="str">
        <f t="shared" si="245"/>
        <v/>
      </c>
      <c r="M948" s="265" t="str">
        <f t="shared" si="245"/>
        <v/>
      </c>
      <c r="N948" s="265" t="str">
        <f>IF(AND(N945&lt;&gt;"",N946&lt;&gt;"",N947&lt;&gt;""),N945*N946*N947,"")</f>
        <v/>
      </c>
      <c r="O948" s="265" t="str">
        <f t="shared" ref="O948:AO948" si="246">IF(AND(O945&lt;&gt;"",O946&lt;&gt;"",O947&lt;&gt;""),O945*O946*O947,"")</f>
        <v/>
      </c>
      <c r="P948" s="265" t="str">
        <f t="shared" si="246"/>
        <v/>
      </c>
      <c r="Q948" s="265" t="str">
        <f t="shared" si="246"/>
        <v/>
      </c>
      <c r="R948" s="265" t="str">
        <f t="shared" si="246"/>
        <v/>
      </c>
      <c r="S948" s="265" t="str">
        <f t="shared" si="246"/>
        <v/>
      </c>
      <c r="T948" s="265" t="str">
        <f t="shared" si="246"/>
        <v/>
      </c>
      <c r="U948" s="265" t="str">
        <f t="shared" si="246"/>
        <v/>
      </c>
      <c r="V948" s="265" t="str">
        <f t="shared" si="246"/>
        <v/>
      </c>
      <c r="W948" s="265" t="str">
        <f t="shared" si="246"/>
        <v/>
      </c>
      <c r="X948" s="265" t="str">
        <f t="shared" si="246"/>
        <v/>
      </c>
      <c r="Y948" s="265" t="str">
        <f t="shared" si="246"/>
        <v/>
      </c>
      <c r="Z948" s="265" t="str">
        <f t="shared" si="246"/>
        <v/>
      </c>
      <c r="AA948" s="265" t="str">
        <f t="shared" si="246"/>
        <v/>
      </c>
      <c r="AB948" s="265" t="str">
        <f t="shared" si="246"/>
        <v/>
      </c>
      <c r="AC948" s="265" t="str">
        <f t="shared" si="246"/>
        <v/>
      </c>
      <c r="AD948" s="265" t="str">
        <f t="shared" si="246"/>
        <v/>
      </c>
      <c r="AE948" s="265" t="str">
        <f t="shared" si="246"/>
        <v/>
      </c>
      <c r="AF948" s="265" t="str">
        <f t="shared" si="246"/>
        <v/>
      </c>
      <c r="AG948" s="265" t="str">
        <f t="shared" si="246"/>
        <v/>
      </c>
      <c r="AH948" s="265" t="str">
        <f t="shared" si="246"/>
        <v/>
      </c>
      <c r="AI948" s="265" t="str">
        <f t="shared" si="246"/>
        <v/>
      </c>
      <c r="AJ948" s="265" t="str">
        <f t="shared" si="246"/>
        <v/>
      </c>
      <c r="AK948" s="265" t="str">
        <f t="shared" si="246"/>
        <v/>
      </c>
      <c r="AL948" s="265" t="str">
        <f t="shared" si="246"/>
        <v/>
      </c>
      <c r="AM948" s="265" t="str">
        <f t="shared" si="246"/>
        <v/>
      </c>
      <c r="AN948" s="265" t="str">
        <f t="shared" si="246"/>
        <v/>
      </c>
      <c r="AO948" s="266" t="str">
        <f t="shared" si="246"/>
        <v/>
      </c>
    </row>
    <row r="949" spans="2:41" ht="12.45" customHeight="1" x14ac:dyDescent="0.3">
      <c r="B949" s="456"/>
      <c r="C949" s="429" t="s">
        <v>119</v>
      </c>
      <c r="D949" s="432" t="s">
        <v>110</v>
      </c>
      <c r="E949" s="227" t="s">
        <v>46</v>
      </c>
      <c r="F949" s="203" t="s">
        <v>38</v>
      </c>
      <c r="G949" s="230"/>
      <c r="H949" s="228"/>
      <c r="I949" s="230"/>
      <c r="J949" s="232"/>
      <c r="K949" s="234"/>
      <c r="L949" s="230"/>
      <c r="M949" s="230"/>
      <c r="N949" s="230"/>
      <c r="O949" s="235"/>
      <c r="P949" s="235"/>
      <c r="Q949" s="235"/>
      <c r="R949" s="235"/>
      <c r="S949" s="235"/>
      <c r="T949" s="235"/>
      <c r="U949" s="235"/>
      <c r="V949" s="235"/>
      <c r="W949" s="235"/>
      <c r="X949" s="235"/>
      <c r="Y949" s="235"/>
      <c r="Z949" s="235"/>
      <c r="AA949" s="235"/>
      <c r="AB949" s="235"/>
      <c r="AC949" s="235"/>
      <c r="AD949" s="239"/>
      <c r="AE949" s="235"/>
      <c r="AF949" s="235"/>
      <c r="AG949" s="235"/>
      <c r="AH949" s="235"/>
      <c r="AI949" s="235"/>
      <c r="AJ949" s="235"/>
      <c r="AK949" s="235"/>
      <c r="AL949" s="235"/>
      <c r="AM949" s="239"/>
      <c r="AN949" s="239"/>
      <c r="AO949" s="241"/>
    </row>
    <row r="950" spans="2:41" ht="12.45" customHeight="1" x14ac:dyDescent="0.3">
      <c r="B950" s="456"/>
      <c r="C950" s="430"/>
      <c r="D950" s="424"/>
      <c r="E950" s="224" t="s">
        <v>109</v>
      </c>
      <c r="F950" s="203" t="s">
        <v>38</v>
      </c>
      <c r="G950" s="231"/>
      <c r="H950" s="229"/>
      <c r="I950" s="203"/>
      <c r="J950" s="233"/>
      <c r="K950" s="202"/>
      <c r="L950" s="203"/>
      <c r="M950" s="203"/>
      <c r="N950" s="203"/>
      <c r="O950" s="236"/>
      <c r="P950" s="236"/>
      <c r="Q950" s="236"/>
      <c r="R950" s="236"/>
      <c r="S950" s="236"/>
      <c r="T950" s="236"/>
      <c r="U950" s="236"/>
      <c r="V950" s="236"/>
      <c r="W950" s="236"/>
      <c r="X950" s="236"/>
      <c r="Y950" s="236"/>
      <c r="Z950" s="236"/>
      <c r="AA950" s="236"/>
      <c r="AB950" s="236"/>
      <c r="AC950" s="236"/>
      <c r="AD950" s="240"/>
      <c r="AE950" s="236"/>
      <c r="AF950" s="236"/>
      <c r="AG950" s="236"/>
      <c r="AH950" s="236"/>
      <c r="AI950" s="236"/>
      <c r="AJ950" s="236"/>
      <c r="AK950" s="236"/>
      <c r="AL950" s="236"/>
      <c r="AM950" s="240"/>
      <c r="AN950" s="240"/>
      <c r="AO950" s="242"/>
    </row>
    <row r="951" spans="2:41" ht="12.45" customHeight="1" x14ac:dyDescent="0.3">
      <c r="B951" s="456"/>
      <c r="C951" s="430"/>
      <c r="D951" s="424"/>
      <c r="E951" s="224" t="s">
        <v>127</v>
      </c>
      <c r="F951" s="203" t="s">
        <v>38</v>
      </c>
      <c r="G951" s="203"/>
      <c r="H951" s="218"/>
      <c r="I951" s="203"/>
      <c r="J951" s="218"/>
      <c r="K951" s="202"/>
      <c r="L951" s="203"/>
      <c r="M951" s="203"/>
      <c r="N951" s="203"/>
      <c r="O951" s="236"/>
      <c r="P951" s="236"/>
      <c r="Q951" s="236"/>
      <c r="R951" s="236"/>
      <c r="S951" s="236"/>
      <c r="T951" s="236"/>
      <c r="U951" s="236"/>
      <c r="V951" s="236"/>
      <c r="W951" s="236"/>
      <c r="X951" s="236"/>
      <c r="Y951" s="236"/>
      <c r="Z951" s="236"/>
      <c r="AA951" s="236"/>
      <c r="AB951" s="236"/>
      <c r="AC951" s="251"/>
      <c r="AD951" s="240"/>
      <c r="AE951" s="236"/>
      <c r="AF951" s="236"/>
      <c r="AG951" s="236"/>
      <c r="AH951" s="236"/>
      <c r="AI951" s="236"/>
      <c r="AJ951" s="236"/>
      <c r="AK951" s="236"/>
      <c r="AL951" s="236"/>
      <c r="AM951" s="240"/>
      <c r="AN951" s="240"/>
      <c r="AO951" s="242"/>
    </row>
    <row r="952" spans="2:41" ht="12.45" customHeight="1" x14ac:dyDescent="0.3">
      <c r="B952" s="456"/>
      <c r="C952" s="430"/>
      <c r="D952" s="425"/>
      <c r="E952" s="220" t="s">
        <v>126</v>
      </c>
      <c r="F952" s="321" t="s">
        <v>38</v>
      </c>
      <c r="G952" s="200" t="str">
        <f>IF(AND(G949&lt;&gt;"",G950&lt;&gt;"",G951&lt;&gt;""),G949*G950*G951,"")</f>
        <v/>
      </c>
      <c r="H952" s="198" t="str">
        <f>IF(AND(H949&lt;&gt;"",H950&lt;&gt;"",H951&lt;&gt;""),H949*H950*H951,"")</f>
        <v/>
      </c>
      <c r="I952" s="200" t="str">
        <f t="shared" ref="I952:AJ952" si="247">IF(AND(I949&lt;&gt;"",I950&lt;&gt;"",I951&lt;&gt;""),I949*I950*I951,"")</f>
        <v/>
      </c>
      <c r="J952" s="200" t="str">
        <f t="shared" si="247"/>
        <v/>
      </c>
      <c r="K952" s="200" t="str">
        <f t="shared" si="247"/>
        <v/>
      </c>
      <c r="L952" s="204" t="str">
        <f t="shared" si="247"/>
        <v/>
      </c>
      <c r="M952" s="204" t="str">
        <f t="shared" si="247"/>
        <v/>
      </c>
      <c r="N952" s="204" t="str">
        <f t="shared" si="247"/>
        <v/>
      </c>
      <c r="O952" s="204" t="str">
        <f t="shared" si="247"/>
        <v/>
      </c>
      <c r="P952" s="204" t="str">
        <f t="shared" si="247"/>
        <v/>
      </c>
      <c r="Q952" s="204" t="str">
        <f t="shared" si="247"/>
        <v/>
      </c>
      <c r="R952" s="204" t="str">
        <f t="shared" si="247"/>
        <v/>
      </c>
      <c r="S952" s="204" t="str">
        <f t="shared" si="247"/>
        <v/>
      </c>
      <c r="T952" s="204" t="str">
        <f t="shared" si="247"/>
        <v/>
      </c>
      <c r="U952" s="204" t="str">
        <f t="shared" si="247"/>
        <v/>
      </c>
      <c r="V952" s="204" t="str">
        <f t="shared" si="247"/>
        <v/>
      </c>
      <c r="W952" s="204" t="str">
        <f t="shared" si="247"/>
        <v/>
      </c>
      <c r="X952" s="204" t="str">
        <f t="shared" si="247"/>
        <v/>
      </c>
      <c r="Y952" s="204" t="str">
        <f t="shared" si="247"/>
        <v/>
      </c>
      <c r="Z952" s="204" t="str">
        <f t="shared" si="247"/>
        <v/>
      </c>
      <c r="AA952" s="204" t="str">
        <f t="shared" si="247"/>
        <v/>
      </c>
      <c r="AB952" s="204" t="str">
        <f t="shared" si="247"/>
        <v/>
      </c>
      <c r="AC952" s="204" t="str">
        <f t="shared" si="247"/>
        <v/>
      </c>
      <c r="AD952" s="200" t="str">
        <f t="shared" si="247"/>
        <v/>
      </c>
      <c r="AE952" s="200" t="str">
        <f t="shared" si="247"/>
        <v/>
      </c>
      <c r="AF952" s="200" t="str">
        <f t="shared" si="247"/>
        <v/>
      </c>
      <c r="AG952" s="200" t="str">
        <f t="shared" si="247"/>
        <v/>
      </c>
      <c r="AH952" s="204" t="str">
        <f t="shared" si="247"/>
        <v/>
      </c>
      <c r="AI952" s="204" t="str">
        <f t="shared" si="247"/>
        <v/>
      </c>
      <c r="AJ952" s="204" t="str">
        <f t="shared" si="247"/>
        <v/>
      </c>
      <c r="AK952" s="204" t="str">
        <f>IF(AND(AK949&lt;&gt;"",AK950&lt;&gt;"",AK951&lt;&gt;""),AK949*AK950*AK951,"")</f>
        <v/>
      </c>
      <c r="AL952" s="204" t="str">
        <f t="shared" ref="AL952:AO952" si="248">IF(AND(AL949&lt;&gt;"",AL950&lt;&gt;"",AL951&lt;&gt;""),AL949*AL950*AL951,"")</f>
        <v/>
      </c>
      <c r="AM952" s="204" t="str">
        <f t="shared" si="248"/>
        <v/>
      </c>
      <c r="AN952" s="204" t="str">
        <f t="shared" si="248"/>
        <v/>
      </c>
      <c r="AO952" s="210" t="str">
        <f t="shared" si="248"/>
        <v/>
      </c>
    </row>
    <row r="953" spans="2:41" ht="12.45" customHeight="1" x14ac:dyDescent="0.3">
      <c r="B953" s="456"/>
      <c r="C953" s="430"/>
      <c r="D953" s="426" t="s">
        <v>110</v>
      </c>
      <c r="E953" s="243" t="s">
        <v>46</v>
      </c>
      <c r="F953" s="203" t="s">
        <v>38</v>
      </c>
      <c r="G953" s="203"/>
      <c r="H953" s="203"/>
      <c r="I953" s="202"/>
      <c r="J953" s="244"/>
      <c r="K953" s="244"/>
      <c r="L953" s="203"/>
      <c r="M953" s="203"/>
      <c r="N953" s="250"/>
      <c r="O953" s="251"/>
      <c r="P953" s="251"/>
      <c r="Q953" s="251"/>
      <c r="R953" s="251"/>
      <c r="S953" s="251"/>
      <c r="T953" s="251"/>
      <c r="U953" s="251"/>
      <c r="V953" s="251"/>
      <c r="W953" s="251"/>
      <c r="X953" s="236"/>
      <c r="Y953" s="240"/>
      <c r="Z953" s="236"/>
      <c r="AA953" s="236"/>
      <c r="AB953" s="240"/>
      <c r="AC953" s="236"/>
      <c r="AD953" s="237"/>
      <c r="AE953" s="238"/>
      <c r="AF953" s="236"/>
      <c r="AG953" s="236"/>
      <c r="AH953" s="249"/>
      <c r="AI953" s="249"/>
      <c r="AJ953" s="236"/>
      <c r="AK953" s="236"/>
      <c r="AL953" s="236"/>
      <c r="AM953" s="236"/>
      <c r="AN953" s="254"/>
      <c r="AO953" s="255"/>
    </row>
    <row r="954" spans="2:41" ht="12.45" customHeight="1" x14ac:dyDescent="0.3">
      <c r="B954" s="456"/>
      <c r="C954" s="430"/>
      <c r="D954" s="424"/>
      <c r="E954" s="245" t="s">
        <v>109</v>
      </c>
      <c r="F954" s="203" t="s">
        <v>38</v>
      </c>
      <c r="G954" s="246"/>
      <c r="H954" s="203"/>
      <c r="I954" s="231"/>
      <c r="J954" s="203"/>
      <c r="K954" s="218"/>
      <c r="L954" s="247"/>
      <c r="M954" s="247"/>
      <c r="N954" s="203"/>
      <c r="O954" s="236"/>
      <c r="P954" s="236"/>
      <c r="Q954" s="236"/>
      <c r="R954" s="236"/>
      <c r="S954" s="236"/>
      <c r="T954" s="236"/>
      <c r="U954" s="236"/>
      <c r="V954" s="236"/>
      <c r="W954" s="236"/>
      <c r="X954" s="236"/>
      <c r="Y954" s="240"/>
      <c r="Z954" s="236"/>
      <c r="AA954" s="236"/>
      <c r="AB954" s="240"/>
      <c r="AC954" s="249"/>
      <c r="AD954" s="252"/>
      <c r="AE954" s="253"/>
      <c r="AF954" s="236"/>
      <c r="AG954" s="249"/>
      <c r="AH954" s="249"/>
      <c r="AI954" s="249"/>
      <c r="AJ954" s="249"/>
      <c r="AK954" s="249"/>
      <c r="AL954" s="249"/>
      <c r="AM954" s="236"/>
      <c r="AN954" s="240"/>
      <c r="AO954" s="242"/>
    </row>
    <row r="955" spans="2:41" ht="12.45" customHeight="1" x14ac:dyDescent="0.3">
      <c r="B955" s="456"/>
      <c r="C955" s="430"/>
      <c r="D955" s="424"/>
      <c r="E955" s="245" t="s">
        <v>127</v>
      </c>
      <c r="F955" s="203" t="s">
        <v>38</v>
      </c>
      <c r="G955" s="202"/>
      <c r="H955" s="203"/>
      <c r="I955" s="203"/>
      <c r="J955" s="247"/>
      <c r="K955" s="248"/>
      <c r="L955" s="203"/>
      <c r="M955" s="203"/>
      <c r="N955" s="247"/>
      <c r="O955" s="249"/>
      <c r="P955" s="249"/>
      <c r="Q955" s="249"/>
      <c r="R955" s="249"/>
      <c r="S955" s="249"/>
      <c r="T955" s="249"/>
      <c r="U955" s="249"/>
      <c r="V955" s="249"/>
      <c r="W955" s="249"/>
      <c r="X955" s="236"/>
      <c r="Y955" s="240"/>
      <c r="Z955" s="236"/>
      <c r="AA955" s="236"/>
      <c r="AB955" s="240"/>
      <c r="AC955" s="249"/>
      <c r="AD955" s="252"/>
      <c r="AE955" s="253"/>
      <c r="AF955" s="236"/>
      <c r="AG955" s="249"/>
      <c r="AH955" s="236"/>
      <c r="AI955" s="236"/>
      <c r="AJ955" s="236"/>
      <c r="AK955" s="236"/>
      <c r="AL955" s="236"/>
      <c r="AM955" s="236"/>
      <c r="AN955" s="240"/>
      <c r="AO955" s="242"/>
    </row>
    <row r="956" spans="2:41" ht="12.45" customHeight="1" x14ac:dyDescent="0.3">
      <c r="B956" s="456"/>
      <c r="C956" s="430"/>
      <c r="D956" s="425"/>
      <c r="E956" s="220" t="s">
        <v>126</v>
      </c>
      <c r="F956" s="321" t="s">
        <v>38</v>
      </c>
      <c r="G956" s="259" t="str">
        <f>IF(AND(G953&lt;&gt;"",G954&lt;&gt;"",G955&lt;&gt;""),G953*G954*G955,"")</f>
        <v/>
      </c>
      <c r="H956" s="259" t="str">
        <f t="shared" ref="H956:AO956" si="249">IF(AND(H953&lt;&gt;"",H954&lt;&gt;"",H955&lt;&gt;""),H953*H954*H955,"")</f>
        <v/>
      </c>
      <c r="I956" s="259" t="str">
        <f t="shared" si="249"/>
        <v/>
      </c>
      <c r="J956" s="259" t="str">
        <f t="shared" si="249"/>
        <v/>
      </c>
      <c r="K956" s="259" t="str">
        <f t="shared" si="249"/>
        <v/>
      </c>
      <c r="L956" s="259" t="str">
        <f t="shared" si="249"/>
        <v/>
      </c>
      <c r="M956" s="259" t="str">
        <f t="shared" si="249"/>
        <v/>
      </c>
      <c r="N956" s="259" t="str">
        <f t="shared" si="249"/>
        <v/>
      </c>
      <c r="O956" s="259" t="str">
        <f t="shared" si="249"/>
        <v/>
      </c>
      <c r="P956" s="259" t="str">
        <f t="shared" si="249"/>
        <v/>
      </c>
      <c r="Q956" s="259" t="str">
        <f t="shared" si="249"/>
        <v/>
      </c>
      <c r="R956" s="259" t="str">
        <f t="shared" si="249"/>
        <v/>
      </c>
      <c r="S956" s="259" t="str">
        <f t="shared" si="249"/>
        <v/>
      </c>
      <c r="T956" s="259" t="str">
        <f t="shared" si="249"/>
        <v/>
      </c>
      <c r="U956" s="259" t="str">
        <f t="shared" si="249"/>
        <v/>
      </c>
      <c r="V956" s="259" t="str">
        <f t="shared" si="249"/>
        <v/>
      </c>
      <c r="W956" s="259" t="str">
        <f t="shared" si="249"/>
        <v/>
      </c>
      <c r="X956" s="259" t="str">
        <f t="shared" si="249"/>
        <v/>
      </c>
      <c r="Y956" s="260" t="str">
        <f t="shared" si="249"/>
        <v/>
      </c>
      <c r="Z956" s="261" t="str">
        <f t="shared" si="249"/>
        <v/>
      </c>
      <c r="AA956" s="259" t="str">
        <f t="shared" si="249"/>
        <v/>
      </c>
      <c r="AB956" s="260" t="str">
        <f t="shared" si="249"/>
        <v/>
      </c>
      <c r="AC956" s="261" t="str">
        <f t="shared" si="249"/>
        <v/>
      </c>
      <c r="AD956" s="259" t="str">
        <f t="shared" si="249"/>
        <v/>
      </c>
      <c r="AE956" s="259" t="str">
        <f t="shared" si="249"/>
        <v/>
      </c>
      <c r="AF956" s="259" t="str">
        <f t="shared" si="249"/>
        <v/>
      </c>
      <c r="AG956" s="259" t="str">
        <f t="shared" si="249"/>
        <v/>
      </c>
      <c r="AH956" s="259" t="str">
        <f t="shared" si="249"/>
        <v/>
      </c>
      <c r="AI956" s="259" t="str">
        <f t="shared" si="249"/>
        <v/>
      </c>
      <c r="AJ956" s="259" t="str">
        <f t="shared" si="249"/>
        <v/>
      </c>
      <c r="AK956" s="259" t="str">
        <f t="shared" si="249"/>
        <v/>
      </c>
      <c r="AL956" s="259" t="str">
        <f t="shared" si="249"/>
        <v/>
      </c>
      <c r="AM956" s="259" t="str">
        <f t="shared" si="249"/>
        <v/>
      </c>
      <c r="AN956" s="259" t="str">
        <f t="shared" si="249"/>
        <v/>
      </c>
      <c r="AO956" s="262" t="str">
        <f t="shared" si="249"/>
        <v/>
      </c>
    </row>
    <row r="957" spans="2:41" ht="12.45" customHeight="1" x14ac:dyDescent="0.3">
      <c r="B957" s="456"/>
      <c r="C957" s="430"/>
      <c r="D957" s="426" t="s">
        <v>110</v>
      </c>
      <c r="E957" s="243" t="s">
        <v>46</v>
      </c>
      <c r="F957" s="203" t="s">
        <v>38</v>
      </c>
      <c r="G957" s="247"/>
      <c r="H957" s="247"/>
      <c r="I957" s="256"/>
      <c r="J957" s="257"/>
      <c r="K957" s="257"/>
      <c r="L957" s="247"/>
      <c r="M957" s="247"/>
      <c r="N957" s="250"/>
      <c r="O957" s="251"/>
      <c r="P957" s="251"/>
      <c r="Q957" s="251"/>
      <c r="R957" s="251"/>
      <c r="S957" s="251"/>
      <c r="T957" s="251"/>
      <c r="U957" s="251"/>
      <c r="V957" s="251"/>
      <c r="W957" s="251"/>
      <c r="X957" s="249"/>
      <c r="Y957" s="254"/>
      <c r="Z957" s="249"/>
      <c r="AA957" s="249"/>
      <c r="AB957" s="254"/>
      <c r="AC957" s="249"/>
      <c r="AD957" s="252"/>
      <c r="AE957" s="258"/>
      <c r="AF957" s="249"/>
      <c r="AG957" s="249"/>
      <c r="AH957" s="249"/>
      <c r="AI957" s="249"/>
      <c r="AJ957" s="249"/>
      <c r="AK957" s="249"/>
      <c r="AL957" s="249"/>
      <c r="AM957" s="249"/>
      <c r="AN957" s="254"/>
      <c r="AO957" s="255"/>
    </row>
    <row r="958" spans="2:41" ht="12.45" customHeight="1" x14ac:dyDescent="0.3">
      <c r="B958" s="456"/>
      <c r="C958" s="430"/>
      <c r="D958" s="424"/>
      <c r="E958" s="245" t="s">
        <v>109</v>
      </c>
      <c r="F958" s="203" t="s">
        <v>38</v>
      </c>
      <c r="G958" s="246"/>
      <c r="H958" s="203"/>
      <c r="I958" s="231"/>
      <c r="J958" s="203"/>
      <c r="K958" s="218"/>
      <c r="L958" s="247"/>
      <c r="M958" s="247"/>
      <c r="N958" s="203"/>
      <c r="O958" s="236"/>
      <c r="P958" s="236"/>
      <c r="Q958" s="236"/>
      <c r="R958" s="236"/>
      <c r="S958" s="236"/>
      <c r="T958" s="236"/>
      <c r="U958" s="236"/>
      <c r="V958" s="236"/>
      <c r="W958" s="236"/>
      <c r="X958" s="236"/>
      <c r="Y958" s="240"/>
      <c r="Z958" s="236"/>
      <c r="AA958" s="236"/>
      <c r="AB958" s="240"/>
      <c r="AC958" s="249"/>
      <c r="AD958" s="252"/>
      <c r="AE958" s="253"/>
      <c r="AF958" s="236"/>
      <c r="AG958" s="249"/>
      <c r="AH958" s="249"/>
      <c r="AI958" s="249"/>
      <c r="AJ958" s="249"/>
      <c r="AK958" s="249"/>
      <c r="AL958" s="249"/>
      <c r="AM958" s="236"/>
      <c r="AN958" s="240"/>
      <c r="AO958" s="242"/>
    </row>
    <row r="959" spans="2:41" ht="12.45" customHeight="1" x14ac:dyDescent="0.3">
      <c r="B959" s="456"/>
      <c r="C959" s="430"/>
      <c r="D959" s="424"/>
      <c r="E959" s="245" t="s">
        <v>127</v>
      </c>
      <c r="F959" s="203" t="s">
        <v>38</v>
      </c>
      <c r="G959" s="202"/>
      <c r="H959" s="203"/>
      <c r="I959" s="203"/>
      <c r="J959" s="203"/>
      <c r="K959" s="218"/>
      <c r="L959" s="203"/>
      <c r="M959" s="203"/>
      <c r="N959" s="203"/>
      <c r="O959" s="236"/>
      <c r="P959" s="236"/>
      <c r="Q959" s="236"/>
      <c r="R959" s="236"/>
      <c r="S959" s="236"/>
      <c r="T959" s="236"/>
      <c r="U959" s="236"/>
      <c r="V959" s="236"/>
      <c r="W959" s="236"/>
      <c r="X959" s="236"/>
      <c r="Y959" s="240"/>
      <c r="Z959" s="236"/>
      <c r="AA959" s="236"/>
      <c r="AB959" s="240"/>
      <c r="AC959" s="236"/>
      <c r="AD959" s="237"/>
      <c r="AE959" s="263"/>
      <c r="AF959" s="236"/>
      <c r="AG959" s="236"/>
      <c r="AH959" s="236"/>
      <c r="AI959" s="236"/>
      <c r="AJ959" s="236"/>
      <c r="AK959" s="236"/>
      <c r="AL959" s="236"/>
      <c r="AM959" s="236"/>
      <c r="AN959" s="240"/>
      <c r="AO959" s="242"/>
    </row>
    <row r="960" spans="2:41" ht="12.45" customHeight="1" x14ac:dyDescent="0.3">
      <c r="B960" s="456"/>
      <c r="C960" s="430"/>
      <c r="D960" s="425"/>
      <c r="E960" s="221" t="s">
        <v>126</v>
      </c>
      <c r="F960" s="321" t="s">
        <v>38</v>
      </c>
      <c r="G960" s="259" t="str">
        <f>IF(AND(G957&lt;&gt;"",G958&lt;&gt;"",G959&lt;&gt;""),G957*G958*G959,"")</f>
        <v/>
      </c>
      <c r="H960" s="259" t="str">
        <f t="shared" ref="H960:AO960" si="250">IF(AND(H957&lt;&gt;"",H958&lt;&gt;"",H959&lt;&gt;""),H957*H958*H959,"")</f>
        <v/>
      </c>
      <c r="I960" s="259" t="str">
        <f t="shared" si="250"/>
        <v/>
      </c>
      <c r="J960" s="259" t="str">
        <f t="shared" si="250"/>
        <v/>
      </c>
      <c r="K960" s="259" t="str">
        <f t="shared" si="250"/>
        <v/>
      </c>
      <c r="L960" s="259" t="str">
        <f t="shared" si="250"/>
        <v/>
      </c>
      <c r="M960" s="259" t="str">
        <f t="shared" si="250"/>
        <v/>
      </c>
      <c r="N960" s="259" t="str">
        <f t="shared" si="250"/>
        <v/>
      </c>
      <c r="O960" s="259" t="str">
        <f t="shared" si="250"/>
        <v/>
      </c>
      <c r="P960" s="259" t="str">
        <f t="shared" si="250"/>
        <v/>
      </c>
      <c r="Q960" s="259" t="str">
        <f t="shared" si="250"/>
        <v/>
      </c>
      <c r="R960" s="259" t="str">
        <f t="shared" si="250"/>
        <v/>
      </c>
      <c r="S960" s="259" t="str">
        <f t="shared" si="250"/>
        <v/>
      </c>
      <c r="T960" s="259" t="str">
        <f t="shared" si="250"/>
        <v/>
      </c>
      <c r="U960" s="259" t="str">
        <f t="shared" si="250"/>
        <v/>
      </c>
      <c r="V960" s="259" t="str">
        <f t="shared" si="250"/>
        <v/>
      </c>
      <c r="W960" s="259" t="str">
        <f t="shared" si="250"/>
        <v/>
      </c>
      <c r="X960" s="259" t="str">
        <f t="shared" si="250"/>
        <v/>
      </c>
      <c r="Y960" s="259" t="str">
        <f t="shared" si="250"/>
        <v/>
      </c>
      <c r="Z960" s="259" t="str">
        <f t="shared" si="250"/>
        <v/>
      </c>
      <c r="AA960" s="259" t="str">
        <f t="shared" si="250"/>
        <v/>
      </c>
      <c r="AB960" s="259" t="str">
        <f t="shared" si="250"/>
        <v/>
      </c>
      <c r="AC960" s="259" t="str">
        <f t="shared" si="250"/>
        <v/>
      </c>
      <c r="AD960" s="259" t="str">
        <f t="shared" si="250"/>
        <v/>
      </c>
      <c r="AE960" s="259" t="str">
        <f t="shared" si="250"/>
        <v/>
      </c>
      <c r="AF960" s="259" t="str">
        <f t="shared" si="250"/>
        <v/>
      </c>
      <c r="AG960" s="259" t="str">
        <f t="shared" si="250"/>
        <v/>
      </c>
      <c r="AH960" s="259" t="str">
        <f t="shared" si="250"/>
        <v/>
      </c>
      <c r="AI960" s="259" t="str">
        <f t="shared" si="250"/>
        <v/>
      </c>
      <c r="AJ960" s="259" t="str">
        <f t="shared" si="250"/>
        <v/>
      </c>
      <c r="AK960" s="259" t="str">
        <f t="shared" si="250"/>
        <v/>
      </c>
      <c r="AL960" s="259" t="str">
        <f t="shared" si="250"/>
        <v/>
      </c>
      <c r="AM960" s="259" t="str">
        <f t="shared" si="250"/>
        <v/>
      </c>
      <c r="AN960" s="259" t="str">
        <f t="shared" si="250"/>
        <v/>
      </c>
      <c r="AO960" s="262" t="str">
        <f t="shared" si="250"/>
        <v/>
      </c>
    </row>
    <row r="961" spans="2:41" ht="12.45" customHeight="1" x14ac:dyDescent="0.3">
      <c r="B961" s="456"/>
      <c r="C961" s="430"/>
      <c r="D961" s="426" t="s">
        <v>110</v>
      </c>
      <c r="E961" s="264" t="s">
        <v>46</v>
      </c>
      <c r="F961" s="203" t="s">
        <v>38</v>
      </c>
      <c r="G961" s="247"/>
      <c r="H961" s="247"/>
      <c r="I961" s="256"/>
      <c r="J961" s="257"/>
      <c r="K961" s="257"/>
      <c r="L961" s="247"/>
      <c r="M961" s="247"/>
      <c r="N961" s="250"/>
      <c r="O961" s="251"/>
      <c r="P961" s="251"/>
      <c r="Q961" s="251"/>
      <c r="R961" s="251"/>
      <c r="S961" s="251"/>
      <c r="T961" s="251"/>
      <c r="U961" s="251"/>
      <c r="V961" s="251"/>
      <c r="W961" s="251"/>
      <c r="X961" s="249"/>
      <c r="Y961" s="254"/>
      <c r="Z961" s="249"/>
      <c r="AA961" s="249"/>
      <c r="AB961" s="254"/>
      <c r="AC961" s="249"/>
      <c r="AD961" s="252"/>
      <c r="AE961" s="258"/>
      <c r="AF961" s="249"/>
      <c r="AG961" s="249"/>
      <c r="AH961" s="249"/>
      <c r="AI961" s="249"/>
      <c r="AJ961" s="249"/>
      <c r="AK961" s="249"/>
      <c r="AL961" s="249"/>
      <c r="AM961" s="249"/>
      <c r="AN961" s="254"/>
      <c r="AO961" s="255"/>
    </row>
    <row r="962" spans="2:41" ht="12.45" customHeight="1" x14ac:dyDescent="0.3">
      <c r="B962" s="456"/>
      <c r="C962" s="430"/>
      <c r="D962" s="424"/>
      <c r="E962" s="245" t="s">
        <v>109</v>
      </c>
      <c r="F962" s="203" t="s">
        <v>38</v>
      </c>
      <c r="G962" s="246"/>
      <c r="H962" s="203"/>
      <c r="I962" s="231"/>
      <c r="J962" s="203"/>
      <c r="K962" s="218"/>
      <c r="L962" s="247"/>
      <c r="M962" s="247"/>
      <c r="N962" s="203"/>
      <c r="O962" s="236"/>
      <c r="P962" s="236"/>
      <c r="Q962" s="236"/>
      <c r="R962" s="236"/>
      <c r="S962" s="236"/>
      <c r="T962" s="236"/>
      <c r="U962" s="236"/>
      <c r="V962" s="236"/>
      <c r="W962" s="236"/>
      <c r="X962" s="236"/>
      <c r="Y962" s="240"/>
      <c r="Z962" s="236"/>
      <c r="AA962" s="236"/>
      <c r="AB962" s="240"/>
      <c r="AC962" s="249"/>
      <c r="AD962" s="252"/>
      <c r="AE962" s="253"/>
      <c r="AF962" s="236"/>
      <c r="AG962" s="249"/>
      <c r="AH962" s="249"/>
      <c r="AI962" s="249"/>
      <c r="AJ962" s="249"/>
      <c r="AK962" s="249"/>
      <c r="AL962" s="249"/>
      <c r="AM962" s="236"/>
      <c r="AN962" s="240"/>
      <c r="AO962" s="242"/>
    </row>
    <row r="963" spans="2:41" ht="12.45" customHeight="1" x14ac:dyDescent="0.3">
      <c r="B963" s="456"/>
      <c r="C963" s="430"/>
      <c r="D963" s="424"/>
      <c r="E963" s="245" t="s">
        <v>127</v>
      </c>
      <c r="F963" s="203" t="s">
        <v>38</v>
      </c>
      <c r="G963" s="202"/>
      <c r="H963" s="203"/>
      <c r="I963" s="203"/>
      <c r="J963" s="203"/>
      <c r="K963" s="218"/>
      <c r="L963" s="203"/>
      <c r="M963" s="203"/>
      <c r="N963" s="203"/>
      <c r="O963" s="236"/>
      <c r="P963" s="236"/>
      <c r="Q963" s="236"/>
      <c r="R963" s="236"/>
      <c r="S963" s="236"/>
      <c r="T963" s="236"/>
      <c r="U963" s="236"/>
      <c r="V963" s="236"/>
      <c r="W963" s="236"/>
      <c r="X963" s="236"/>
      <c r="Y963" s="240"/>
      <c r="Z963" s="236"/>
      <c r="AA963" s="236"/>
      <c r="AB963" s="240"/>
      <c r="AC963" s="236"/>
      <c r="AD963" s="237"/>
      <c r="AE963" s="263"/>
      <c r="AF963" s="236"/>
      <c r="AG963" s="236"/>
      <c r="AH963" s="236"/>
      <c r="AI963" s="236"/>
      <c r="AJ963" s="236"/>
      <c r="AK963" s="236"/>
      <c r="AL963" s="236"/>
      <c r="AM963" s="236"/>
      <c r="AN963" s="240"/>
      <c r="AO963" s="242"/>
    </row>
    <row r="964" spans="2:41" ht="12.45" customHeight="1" x14ac:dyDescent="0.3">
      <c r="B964" s="456"/>
      <c r="C964" s="430"/>
      <c r="D964" s="425"/>
      <c r="E964" s="221" t="s">
        <v>126</v>
      </c>
      <c r="F964" s="321" t="s">
        <v>38</v>
      </c>
      <c r="G964" s="259" t="str">
        <f>IF(AND(G961&lt;&gt;"",G962&lt;&gt;"",G963&lt;&gt;""),G961*G962*G963,"")</f>
        <v/>
      </c>
      <c r="H964" s="259" t="str">
        <f t="shared" ref="H964:AO964" si="251">IF(AND(H961&lt;&gt;"",H962&lt;&gt;"",H963&lt;&gt;""),H961*H962*H963,"")</f>
        <v/>
      </c>
      <c r="I964" s="259" t="str">
        <f t="shared" si="251"/>
        <v/>
      </c>
      <c r="J964" s="259" t="str">
        <f t="shared" si="251"/>
        <v/>
      </c>
      <c r="K964" s="259" t="str">
        <f t="shared" si="251"/>
        <v/>
      </c>
      <c r="L964" s="259" t="str">
        <f t="shared" si="251"/>
        <v/>
      </c>
      <c r="M964" s="259" t="str">
        <f t="shared" si="251"/>
        <v/>
      </c>
      <c r="N964" s="259" t="str">
        <f t="shared" si="251"/>
        <v/>
      </c>
      <c r="O964" s="259" t="str">
        <f t="shared" si="251"/>
        <v/>
      </c>
      <c r="P964" s="259" t="str">
        <f t="shared" si="251"/>
        <v/>
      </c>
      <c r="Q964" s="259" t="str">
        <f t="shared" si="251"/>
        <v/>
      </c>
      <c r="R964" s="259" t="str">
        <f t="shared" si="251"/>
        <v/>
      </c>
      <c r="S964" s="259" t="str">
        <f t="shared" si="251"/>
        <v/>
      </c>
      <c r="T964" s="259" t="str">
        <f t="shared" si="251"/>
        <v/>
      </c>
      <c r="U964" s="259" t="str">
        <f t="shared" si="251"/>
        <v/>
      </c>
      <c r="V964" s="259" t="str">
        <f t="shared" si="251"/>
        <v/>
      </c>
      <c r="W964" s="259" t="str">
        <f t="shared" si="251"/>
        <v/>
      </c>
      <c r="X964" s="259" t="str">
        <f t="shared" si="251"/>
        <v/>
      </c>
      <c r="Y964" s="259" t="str">
        <f t="shared" si="251"/>
        <v/>
      </c>
      <c r="Z964" s="259" t="str">
        <f t="shared" si="251"/>
        <v/>
      </c>
      <c r="AA964" s="259" t="str">
        <f t="shared" si="251"/>
        <v/>
      </c>
      <c r="AB964" s="259" t="str">
        <f t="shared" si="251"/>
        <v/>
      </c>
      <c r="AC964" s="259" t="str">
        <f t="shared" si="251"/>
        <v/>
      </c>
      <c r="AD964" s="259" t="str">
        <f t="shared" si="251"/>
        <v/>
      </c>
      <c r="AE964" s="259" t="str">
        <f t="shared" si="251"/>
        <v/>
      </c>
      <c r="AF964" s="259" t="str">
        <f t="shared" si="251"/>
        <v/>
      </c>
      <c r="AG964" s="259" t="str">
        <f t="shared" si="251"/>
        <v/>
      </c>
      <c r="AH964" s="259" t="str">
        <f t="shared" si="251"/>
        <v/>
      </c>
      <c r="AI964" s="259" t="str">
        <f t="shared" si="251"/>
        <v/>
      </c>
      <c r="AJ964" s="259" t="str">
        <f t="shared" si="251"/>
        <v/>
      </c>
      <c r="AK964" s="259" t="str">
        <f t="shared" si="251"/>
        <v/>
      </c>
      <c r="AL964" s="259" t="str">
        <f t="shared" si="251"/>
        <v/>
      </c>
      <c r="AM964" s="259" t="str">
        <f t="shared" si="251"/>
        <v/>
      </c>
      <c r="AN964" s="259" t="str">
        <f t="shared" si="251"/>
        <v/>
      </c>
      <c r="AO964" s="262" t="str">
        <f t="shared" si="251"/>
        <v/>
      </c>
    </row>
    <row r="965" spans="2:41" ht="12.45" customHeight="1" x14ac:dyDescent="0.3">
      <c r="B965" s="456"/>
      <c r="C965" s="430"/>
      <c r="D965" s="426" t="s">
        <v>110</v>
      </c>
      <c r="E965" s="264" t="s">
        <v>46</v>
      </c>
      <c r="F965" s="203" t="s">
        <v>38</v>
      </c>
      <c r="G965" s="247"/>
      <c r="H965" s="247"/>
      <c r="I965" s="256"/>
      <c r="J965" s="257"/>
      <c r="K965" s="257"/>
      <c r="L965" s="247"/>
      <c r="M965" s="247"/>
      <c r="N965" s="250"/>
      <c r="O965" s="251"/>
      <c r="P965" s="251"/>
      <c r="Q965" s="251"/>
      <c r="R965" s="251"/>
      <c r="S965" s="251"/>
      <c r="T965" s="251"/>
      <c r="U965" s="251"/>
      <c r="V965" s="251"/>
      <c r="W965" s="251"/>
      <c r="X965" s="249"/>
      <c r="Y965" s="254"/>
      <c r="Z965" s="249"/>
      <c r="AA965" s="249"/>
      <c r="AB965" s="254"/>
      <c r="AC965" s="249"/>
      <c r="AD965" s="252"/>
      <c r="AE965" s="258"/>
      <c r="AF965" s="249"/>
      <c r="AG965" s="249"/>
      <c r="AH965" s="249"/>
      <c r="AI965" s="249"/>
      <c r="AJ965" s="249"/>
      <c r="AK965" s="249"/>
      <c r="AL965" s="249"/>
      <c r="AM965" s="249"/>
      <c r="AN965" s="254"/>
      <c r="AO965" s="255"/>
    </row>
    <row r="966" spans="2:41" ht="12.45" customHeight="1" x14ac:dyDescent="0.3">
      <c r="B966" s="456"/>
      <c r="C966" s="430"/>
      <c r="D966" s="424"/>
      <c r="E966" s="245" t="s">
        <v>109</v>
      </c>
      <c r="F966" s="203" t="s">
        <v>38</v>
      </c>
      <c r="G966" s="246"/>
      <c r="H966" s="203"/>
      <c r="I966" s="231"/>
      <c r="J966" s="203"/>
      <c r="K966" s="218"/>
      <c r="L966" s="247"/>
      <c r="M966" s="247"/>
      <c r="N966" s="203"/>
      <c r="O966" s="236"/>
      <c r="P966" s="236"/>
      <c r="Q966" s="236"/>
      <c r="R966" s="236"/>
      <c r="S966" s="236"/>
      <c r="T966" s="236"/>
      <c r="U966" s="236"/>
      <c r="V966" s="236"/>
      <c r="W966" s="236"/>
      <c r="X966" s="236"/>
      <c r="Y966" s="240"/>
      <c r="Z966" s="236"/>
      <c r="AA966" s="236"/>
      <c r="AB966" s="240"/>
      <c r="AC966" s="249"/>
      <c r="AD966" s="252"/>
      <c r="AE966" s="253"/>
      <c r="AF966" s="236"/>
      <c r="AG966" s="249"/>
      <c r="AH966" s="249"/>
      <c r="AI966" s="249"/>
      <c r="AJ966" s="249"/>
      <c r="AK966" s="249"/>
      <c r="AL966" s="249"/>
      <c r="AM966" s="236"/>
      <c r="AN966" s="240"/>
      <c r="AO966" s="242"/>
    </row>
    <row r="967" spans="2:41" ht="12.45" customHeight="1" x14ac:dyDescent="0.3">
      <c r="B967" s="456"/>
      <c r="C967" s="430"/>
      <c r="D967" s="424"/>
      <c r="E967" s="245" t="s">
        <v>127</v>
      </c>
      <c r="F967" s="203" t="s">
        <v>38</v>
      </c>
      <c r="G967" s="202"/>
      <c r="H967" s="203"/>
      <c r="I967" s="203"/>
      <c r="J967" s="203"/>
      <c r="K967" s="218"/>
      <c r="L967" s="203"/>
      <c r="M967" s="203"/>
      <c r="N967" s="203"/>
      <c r="O967" s="236"/>
      <c r="P967" s="236"/>
      <c r="Q967" s="236"/>
      <c r="R967" s="236"/>
      <c r="S967" s="236"/>
      <c r="T967" s="236"/>
      <c r="U967" s="236"/>
      <c r="V967" s="236"/>
      <c r="W967" s="236"/>
      <c r="X967" s="236"/>
      <c r="Y967" s="240"/>
      <c r="Z967" s="236"/>
      <c r="AA967" s="236"/>
      <c r="AB967" s="240"/>
      <c r="AC967" s="236"/>
      <c r="AD967" s="237"/>
      <c r="AE967" s="263"/>
      <c r="AF967" s="236"/>
      <c r="AG967" s="236"/>
      <c r="AH967" s="236"/>
      <c r="AI967" s="236"/>
      <c r="AJ967" s="236"/>
      <c r="AK967" s="236"/>
      <c r="AL967" s="236"/>
      <c r="AM967" s="236"/>
      <c r="AN967" s="240"/>
      <c r="AO967" s="242"/>
    </row>
    <row r="968" spans="2:41" ht="12.45" customHeight="1" x14ac:dyDescent="0.3">
      <c r="B968" s="456"/>
      <c r="C968" s="430"/>
      <c r="D968" s="425"/>
      <c r="E968" s="221" t="s">
        <v>126</v>
      </c>
      <c r="F968" s="321" t="s">
        <v>38</v>
      </c>
      <c r="G968" s="259" t="str">
        <f>IF(AND(G965&lt;&gt;"",G966&lt;&gt;"",G967&lt;&gt;""),G965*G966*G967,"")</f>
        <v/>
      </c>
      <c r="H968" s="259" t="str">
        <f t="shared" ref="H968:AO968" si="252">IF(AND(H965&lt;&gt;"",H966&lt;&gt;"",H967&lt;&gt;""),H965*H966*H967,"")</f>
        <v/>
      </c>
      <c r="I968" s="259" t="str">
        <f t="shared" si="252"/>
        <v/>
      </c>
      <c r="J968" s="259" t="str">
        <f t="shared" si="252"/>
        <v/>
      </c>
      <c r="K968" s="259" t="str">
        <f t="shared" si="252"/>
        <v/>
      </c>
      <c r="L968" s="259" t="str">
        <f t="shared" si="252"/>
        <v/>
      </c>
      <c r="M968" s="259" t="str">
        <f t="shared" si="252"/>
        <v/>
      </c>
      <c r="N968" s="259" t="str">
        <f t="shared" si="252"/>
        <v/>
      </c>
      <c r="O968" s="259" t="str">
        <f t="shared" si="252"/>
        <v/>
      </c>
      <c r="P968" s="259" t="str">
        <f t="shared" si="252"/>
        <v/>
      </c>
      <c r="Q968" s="259" t="str">
        <f t="shared" si="252"/>
        <v/>
      </c>
      <c r="R968" s="259" t="str">
        <f t="shared" si="252"/>
        <v/>
      </c>
      <c r="S968" s="259" t="str">
        <f t="shared" si="252"/>
        <v/>
      </c>
      <c r="T968" s="259" t="str">
        <f t="shared" si="252"/>
        <v/>
      </c>
      <c r="U968" s="259" t="str">
        <f t="shared" si="252"/>
        <v/>
      </c>
      <c r="V968" s="259" t="str">
        <f t="shared" si="252"/>
        <v/>
      </c>
      <c r="W968" s="259" t="str">
        <f t="shared" si="252"/>
        <v/>
      </c>
      <c r="X968" s="259" t="str">
        <f t="shared" si="252"/>
        <v/>
      </c>
      <c r="Y968" s="259" t="str">
        <f t="shared" si="252"/>
        <v/>
      </c>
      <c r="Z968" s="259" t="str">
        <f t="shared" si="252"/>
        <v/>
      </c>
      <c r="AA968" s="259" t="str">
        <f t="shared" si="252"/>
        <v/>
      </c>
      <c r="AB968" s="259" t="str">
        <f t="shared" si="252"/>
        <v/>
      </c>
      <c r="AC968" s="259" t="str">
        <f t="shared" si="252"/>
        <v/>
      </c>
      <c r="AD968" s="259" t="str">
        <f t="shared" si="252"/>
        <v/>
      </c>
      <c r="AE968" s="259" t="str">
        <f t="shared" si="252"/>
        <v/>
      </c>
      <c r="AF968" s="259" t="str">
        <f t="shared" si="252"/>
        <v/>
      </c>
      <c r="AG968" s="259" t="str">
        <f t="shared" si="252"/>
        <v/>
      </c>
      <c r="AH968" s="259" t="str">
        <f t="shared" si="252"/>
        <v/>
      </c>
      <c r="AI968" s="259" t="str">
        <f t="shared" si="252"/>
        <v/>
      </c>
      <c r="AJ968" s="259" t="str">
        <f t="shared" si="252"/>
        <v/>
      </c>
      <c r="AK968" s="259" t="str">
        <f t="shared" si="252"/>
        <v/>
      </c>
      <c r="AL968" s="259" t="str">
        <f t="shared" si="252"/>
        <v/>
      </c>
      <c r="AM968" s="259" t="str">
        <f t="shared" si="252"/>
        <v/>
      </c>
      <c r="AN968" s="259" t="str">
        <f t="shared" si="252"/>
        <v/>
      </c>
      <c r="AO968" s="262" t="str">
        <f t="shared" si="252"/>
        <v/>
      </c>
    </row>
    <row r="969" spans="2:41" ht="12.45" customHeight="1" x14ac:dyDescent="0.3">
      <c r="B969" s="456"/>
      <c r="C969" s="430"/>
      <c r="D969" s="426" t="s">
        <v>110</v>
      </c>
      <c r="E969" s="264" t="s">
        <v>46</v>
      </c>
      <c r="F969" s="203" t="s">
        <v>38</v>
      </c>
      <c r="G969" s="247"/>
      <c r="H969" s="247"/>
      <c r="I969" s="256"/>
      <c r="J969" s="257"/>
      <c r="K969" s="257"/>
      <c r="L969" s="247"/>
      <c r="M969" s="247"/>
      <c r="N969" s="250"/>
      <c r="O969" s="251"/>
      <c r="P969" s="251"/>
      <c r="Q969" s="251"/>
      <c r="R969" s="251"/>
      <c r="S969" s="251"/>
      <c r="T969" s="251"/>
      <c r="U969" s="251"/>
      <c r="V969" s="251"/>
      <c r="W969" s="251"/>
      <c r="X969" s="249"/>
      <c r="Y969" s="254"/>
      <c r="Z969" s="249"/>
      <c r="AA969" s="249"/>
      <c r="AB969" s="254"/>
      <c r="AC969" s="249"/>
      <c r="AD969" s="252"/>
      <c r="AE969" s="258"/>
      <c r="AF969" s="249"/>
      <c r="AG969" s="249"/>
      <c r="AH969" s="249"/>
      <c r="AI969" s="249"/>
      <c r="AJ969" s="249"/>
      <c r="AK969" s="249"/>
      <c r="AL969" s="249"/>
      <c r="AM969" s="249"/>
      <c r="AN969" s="254"/>
      <c r="AO969" s="255"/>
    </row>
    <row r="970" spans="2:41" ht="12.45" customHeight="1" x14ac:dyDescent="0.3">
      <c r="B970" s="456"/>
      <c r="C970" s="430"/>
      <c r="D970" s="424"/>
      <c r="E970" s="245" t="s">
        <v>109</v>
      </c>
      <c r="F970" s="203" t="s">
        <v>38</v>
      </c>
      <c r="G970" s="246"/>
      <c r="H970" s="203"/>
      <c r="I970" s="231"/>
      <c r="J970" s="203"/>
      <c r="K970" s="218"/>
      <c r="L970" s="247"/>
      <c r="M970" s="247"/>
      <c r="N970" s="203"/>
      <c r="O970" s="236"/>
      <c r="P970" s="236"/>
      <c r="Q970" s="236"/>
      <c r="R970" s="236"/>
      <c r="S970" s="236"/>
      <c r="T970" s="236"/>
      <c r="U970" s="236"/>
      <c r="V970" s="236"/>
      <c r="W970" s="236"/>
      <c r="X970" s="236"/>
      <c r="Y970" s="240"/>
      <c r="Z970" s="236"/>
      <c r="AA970" s="236"/>
      <c r="AB970" s="240"/>
      <c r="AC970" s="249"/>
      <c r="AD970" s="252"/>
      <c r="AE970" s="253"/>
      <c r="AF970" s="236"/>
      <c r="AG970" s="249"/>
      <c r="AH970" s="249"/>
      <c r="AI970" s="249"/>
      <c r="AJ970" s="249"/>
      <c r="AK970" s="249"/>
      <c r="AL970" s="249"/>
      <c r="AM970" s="236"/>
      <c r="AN970" s="240"/>
      <c r="AO970" s="242"/>
    </row>
    <row r="971" spans="2:41" ht="12.45" customHeight="1" x14ac:dyDescent="0.3">
      <c r="B971" s="456"/>
      <c r="C971" s="430"/>
      <c r="D971" s="424"/>
      <c r="E971" s="245" t="s">
        <v>127</v>
      </c>
      <c r="F971" s="203" t="s">
        <v>38</v>
      </c>
      <c r="G971" s="202"/>
      <c r="H971" s="203"/>
      <c r="I971" s="203"/>
      <c r="J971" s="203"/>
      <c r="K971" s="218"/>
      <c r="L971" s="203"/>
      <c r="M971" s="203"/>
      <c r="N971" s="203"/>
      <c r="O971" s="236"/>
      <c r="P971" s="236"/>
      <c r="Q971" s="236"/>
      <c r="R971" s="236"/>
      <c r="S971" s="236"/>
      <c r="T971" s="236"/>
      <c r="U971" s="236"/>
      <c r="V971" s="236"/>
      <c r="W971" s="236"/>
      <c r="X971" s="236"/>
      <c r="Y971" s="240"/>
      <c r="Z971" s="236"/>
      <c r="AA971" s="236"/>
      <c r="AB971" s="240"/>
      <c r="AC971" s="236"/>
      <c r="AD971" s="237"/>
      <c r="AE971" s="263"/>
      <c r="AF971" s="236"/>
      <c r="AG971" s="236"/>
      <c r="AH971" s="236"/>
      <c r="AI971" s="236"/>
      <c r="AJ971" s="236"/>
      <c r="AK971" s="236"/>
      <c r="AL971" s="236"/>
      <c r="AM971" s="236"/>
      <c r="AN971" s="240"/>
      <c r="AO971" s="242"/>
    </row>
    <row r="972" spans="2:41" ht="12.45" customHeight="1" x14ac:dyDescent="0.3">
      <c r="B972" s="456"/>
      <c r="C972" s="430"/>
      <c r="D972" s="425"/>
      <c r="E972" s="221" t="s">
        <v>126</v>
      </c>
      <c r="F972" s="321" t="s">
        <v>38</v>
      </c>
      <c r="G972" s="259" t="str">
        <f>IF(AND(G969&lt;&gt;"",G970&lt;&gt;"",G971&lt;&gt;""),G969*G970*G971,"")</f>
        <v/>
      </c>
      <c r="H972" s="259" t="str">
        <f t="shared" ref="H972:AO972" si="253">IF(AND(H969&lt;&gt;"",H970&lt;&gt;"",H971&lt;&gt;""),H969*H970*H971,"")</f>
        <v/>
      </c>
      <c r="I972" s="259" t="str">
        <f t="shared" si="253"/>
        <v/>
      </c>
      <c r="J972" s="259" t="str">
        <f t="shared" si="253"/>
        <v/>
      </c>
      <c r="K972" s="259" t="str">
        <f t="shared" si="253"/>
        <v/>
      </c>
      <c r="L972" s="259" t="str">
        <f t="shared" si="253"/>
        <v/>
      </c>
      <c r="M972" s="259" t="str">
        <f t="shared" si="253"/>
        <v/>
      </c>
      <c r="N972" s="259" t="str">
        <f t="shared" si="253"/>
        <v/>
      </c>
      <c r="O972" s="259" t="str">
        <f t="shared" si="253"/>
        <v/>
      </c>
      <c r="P972" s="259" t="str">
        <f t="shared" si="253"/>
        <v/>
      </c>
      <c r="Q972" s="259" t="str">
        <f t="shared" si="253"/>
        <v/>
      </c>
      <c r="R972" s="259" t="str">
        <f t="shared" si="253"/>
        <v/>
      </c>
      <c r="S972" s="259" t="str">
        <f t="shared" si="253"/>
        <v/>
      </c>
      <c r="T972" s="259" t="str">
        <f t="shared" si="253"/>
        <v/>
      </c>
      <c r="U972" s="259" t="str">
        <f t="shared" si="253"/>
        <v/>
      </c>
      <c r="V972" s="259" t="str">
        <f t="shared" si="253"/>
        <v/>
      </c>
      <c r="W972" s="259" t="str">
        <f t="shared" si="253"/>
        <v/>
      </c>
      <c r="X972" s="259" t="str">
        <f t="shared" si="253"/>
        <v/>
      </c>
      <c r="Y972" s="259" t="str">
        <f t="shared" si="253"/>
        <v/>
      </c>
      <c r="Z972" s="259" t="str">
        <f t="shared" si="253"/>
        <v/>
      </c>
      <c r="AA972" s="259" t="str">
        <f t="shared" si="253"/>
        <v/>
      </c>
      <c r="AB972" s="259" t="str">
        <f t="shared" si="253"/>
        <v/>
      </c>
      <c r="AC972" s="259" t="str">
        <f t="shared" si="253"/>
        <v/>
      </c>
      <c r="AD972" s="259" t="str">
        <f t="shared" si="253"/>
        <v/>
      </c>
      <c r="AE972" s="259" t="str">
        <f t="shared" si="253"/>
        <v/>
      </c>
      <c r="AF972" s="259" t="str">
        <f t="shared" si="253"/>
        <v/>
      </c>
      <c r="AG972" s="259" t="str">
        <f t="shared" si="253"/>
        <v/>
      </c>
      <c r="AH972" s="259" t="str">
        <f t="shared" si="253"/>
        <v/>
      </c>
      <c r="AI972" s="259" t="str">
        <f t="shared" si="253"/>
        <v/>
      </c>
      <c r="AJ972" s="259" t="str">
        <f t="shared" si="253"/>
        <v/>
      </c>
      <c r="AK972" s="259" t="str">
        <f t="shared" si="253"/>
        <v/>
      </c>
      <c r="AL972" s="259" t="str">
        <f t="shared" si="253"/>
        <v/>
      </c>
      <c r="AM972" s="259" t="str">
        <f t="shared" si="253"/>
        <v/>
      </c>
      <c r="AN972" s="259" t="str">
        <f t="shared" si="253"/>
        <v/>
      </c>
      <c r="AO972" s="262" t="str">
        <f t="shared" si="253"/>
        <v/>
      </c>
    </row>
    <row r="973" spans="2:41" ht="12.45" customHeight="1" x14ac:dyDescent="0.3">
      <c r="B973" s="456"/>
      <c r="C973" s="430"/>
      <c r="D973" s="426" t="s">
        <v>110</v>
      </c>
      <c r="E973" s="264" t="s">
        <v>46</v>
      </c>
      <c r="F973" s="203" t="s">
        <v>38</v>
      </c>
      <c r="G973" s="247"/>
      <c r="H973" s="247"/>
      <c r="I973" s="256"/>
      <c r="J973" s="257"/>
      <c r="K973" s="257"/>
      <c r="L973" s="247"/>
      <c r="M973" s="247"/>
      <c r="N973" s="250"/>
      <c r="O973" s="251"/>
      <c r="P973" s="251"/>
      <c r="Q973" s="251"/>
      <c r="R973" s="251"/>
      <c r="S973" s="251"/>
      <c r="T973" s="251"/>
      <c r="U973" s="251"/>
      <c r="V973" s="251"/>
      <c r="W973" s="251"/>
      <c r="X973" s="249"/>
      <c r="Y973" s="254"/>
      <c r="Z973" s="249"/>
      <c r="AA973" s="249"/>
      <c r="AB973" s="254"/>
      <c r="AC973" s="249"/>
      <c r="AD973" s="252"/>
      <c r="AE973" s="258"/>
      <c r="AF973" s="249"/>
      <c r="AG973" s="249"/>
      <c r="AH973" s="249"/>
      <c r="AI973" s="249"/>
      <c r="AJ973" s="249"/>
      <c r="AK973" s="249"/>
      <c r="AL973" s="249"/>
      <c r="AM973" s="249"/>
      <c r="AN973" s="254"/>
      <c r="AO973" s="255"/>
    </row>
    <row r="974" spans="2:41" ht="12.45" customHeight="1" x14ac:dyDescent="0.3">
      <c r="B974" s="456"/>
      <c r="C974" s="430"/>
      <c r="D974" s="424"/>
      <c r="E974" s="245" t="s">
        <v>109</v>
      </c>
      <c r="F974" s="203" t="s">
        <v>38</v>
      </c>
      <c r="G974" s="246"/>
      <c r="H974" s="203"/>
      <c r="I974" s="231"/>
      <c r="J974" s="203"/>
      <c r="K974" s="218"/>
      <c r="L974" s="247"/>
      <c r="M974" s="247"/>
      <c r="N974" s="203"/>
      <c r="O974" s="236"/>
      <c r="P974" s="236"/>
      <c r="Q974" s="236"/>
      <c r="R974" s="236"/>
      <c r="S974" s="236"/>
      <c r="T974" s="236"/>
      <c r="U974" s="236"/>
      <c r="V974" s="236"/>
      <c r="W974" s="236"/>
      <c r="X974" s="236"/>
      <c r="Y974" s="240"/>
      <c r="Z974" s="236"/>
      <c r="AA974" s="236"/>
      <c r="AB974" s="240"/>
      <c r="AC974" s="249"/>
      <c r="AD974" s="252"/>
      <c r="AE974" s="253"/>
      <c r="AF974" s="236"/>
      <c r="AG974" s="249"/>
      <c r="AH974" s="249"/>
      <c r="AI974" s="249"/>
      <c r="AJ974" s="249"/>
      <c r="AK974" s="249"/>
      <c r="AL974" s="249"/>
      <c r="AM974" s="236"/>
      <c r="AN974" s="240"/>
      <c r="AO974" s="242"/>
    </row>
    <row r="975" spans="2:41" ht="12.45" customHeight="1" x14ac:dyDescent="0.3">
      <c r="B975" s="456"/>
      <c r="C975" s="430"/>
      <c r="D975" s="424"/>
      <c r="E975" s="243" t="s">
        <v>127</v>
      </c>
      <c r="F975" s="203" t="s">
        <v>38</v>
      </c>
      <c r="G975" s="202"/>
      <c r="H975" s="203"/>
      <c r="I975" s="203"/>
      <c r="J975" s="203"/>
      <c r="K975" s="218"/>
      <c r="L975" s="203"/>
      <c r="M975" s="203"/>
      <c r="N975" s="203"/>
      <c r="O975" s="236"/>
      <c r="P975" s="236"/>
      <c r="Q975" s="236"/>
      <c r="R975" s="236"/>
      <c r="S975" s="236"/>
      <c r="T975" s="236"/>
      <c r="U975" s="236"/>
      <c r="V975" s="236"/>
      <c r="W975" s="236"/>
      <c r="X975" s="236"/>
      <c r="Y975" s="240"/>
      <c r="Z975" s="236"/>
      <c r="AA975" s="236"/>
      <c r="AB975" s="240"/>
      <c r="AC975" s="236"/>
      <c r="AD975" s="237"/>
      <c r="AE975" s="263"/>
      <c r="AF975" s="236"/>
      <c r="AG975" s="236"/>
      <c r="AH975" s="236"/>
      <c r="AI975" s="236"/>
      <c r="AJ975" s="236"/>
      <c r="AK975" s="236"/>
      <c r="AL975" s="236"/>
      <c r="AM975" s="236"/>
      <c r="AN975" s="240"/>
      <c r="AO975" s="242"/>
    </row>
    <row r="976" spans="2:41" ht="12.45" customHeight="1" x14ac:dyDescent="0.3">
      <c r="B976" s="456"/>
      <c r="C976" s="430"/>
      <c r="D976" s="425"/>
      <c r="E976" s="221" t="s">
        <v>126</v>
      </c>
      <c r="F976" s="321" t="s">
        <v>38</v>
      </c>
      <c r="G976" s="259" t="str">
        <f>IF(AND(G973&lt;&gt;"",G974&lt;&gt;"",G975&lt;&gt;""),G973*G974*G975,"")</f>
        <v/>
      </c>
      <c r="H976" s="259" t="str">
        <f>IF(AND(H973&lt;&gt;"",H974&lt;&gt;"",H975&lt;&gt;""),H973*H974*H975,"")</f>
        <v/>
      </c>
      <c r="I976" s="259" t="str">
        <f t="shared" ref="I976:N976" si="254">IF(AND(I973&lt;&gt;"",I974&lt;&gt;"",I975&lt;&gt;""),I973*I974*I975,"")</f>
        <v/>
      </c>
      <c r="J976" s="259" t="str">
        <f t="shared" si="254"/>
        <v/>
      </c>
      <c r="K976" s="259" t="str">
        <f t="shared" si="254"/>
        <v/>
      </c>
      <c r="L976" s="259" t="str">
        <f t="shared" si="254"/>
        <v/>
      </c>
      <c r="M976" s="259" t="str">
        <f t="shared" si="254"/>
        <v/>
      </c>
      <c r="N976" s="259" t="str">
        <f t="shared" si="254"/>
        <v/>
      </c>
      <c r="O976" s="259" t="str">
        <f>IF(AND(O973&lt;&gt;"",O974&lt;&gt;"",O975&lt;&gt;""),O973*O974*O975,"")</f>
        <v/>
      </c>
      <c r="P976" s="259" t="str">
        <f t="shared" ref="P976:AO976" si="255">IF(AND(P973&lt;&gt;"",P974&lt;&gt;"",P975&lt;&gt;""),P973*P974*P975,"")</f>
        <v/>
      </c>
      <c r="Q976" s="259" t="str">
        <f t="shared" si="255"/>
        <v/>
      </c>
      <c r="R976" s="259" t="str">
        <f t="shared" si="255"/>
        <v/>
      </c>
      <c r="S976" s="259" t="str">
        <f t="shared" si="255"/>
        <v/>
      </c>
      <c r="T976" s="259" t="str">
        <f t="shared" si="255"/>
        <v/>
      </c>
      <c r="U976" s="259" t="str">
        <f t="shared" si="255"/>
        <v/>
      </c>
      <c r="V976" s="259" t="str">
        <f t="shared" si="255"/>
        <v/>
      </c>
      <c r="W976" s="259" t="str">
        <f t="shared" si="255"/>
        <v/>
      </c>
      <c r="X976" s="259" t="str">
        <f t="shared" si="255"/>
        <v/>
      </c>
      <c r="Y976" s="259" t="str">
        <f t="shared" si="255"/>
        <v/>
      </c>
      <c r="Z976" s="259" t="str">
        <f t="shared" si="255"/>
        <v/>
      </c>
      <c r="AA976" s="259" t="str">
        <f t="shared" si="255"/>
        <v/>
      </c>
      <c r="AB976" s="259" t="str">
        <f t="shared" si="255"/>
        <v/>
      </c>
      <c r="AC976" s="259" t="str">
        <f t="shared" si="255"/>
        <v/>
      </c>
      <c r="AD976" s="259" t="str">
        <f t="shared" si="255"/>
        <v/>
      </c>
      <c r="AE976" s="259" t="str">
        <f t="shared" si="255"/>
        <v/>
      </c>
      <c r="AF976" s="259" t="str">
        <f t="shared" si="255"/>
        <v/>
      </c>
      <c r="AG976" s="259" t="str">
        <f t="shared" si="255"/>
        <v/>
      </c>
      <c r="AH976" s="259" t="str">
        <f t="shared" si="255"/>
        <v/>
      </c>
      <c r="AI976" s="259" t="str">
        <f t="shared" si="255"/>
        <v/>
      </c>
      <c r="AJ976" s="259" t="str">
        <f t="shared" si="255"/>
        <v/>
      </c>
      <c r="AK976" s="259" t="str">
        <f t="shared" si="255"/>
        <v/>
      </c>
      <c r="AL976" s="259" t="str">
        <f t="shared" si="255"/>
        <v/>
      </c>
      <c r="AM976" s="259" t="str">
        <f t="shared" si="255"/>
        <v/>
      </c>
      <c r="AN976" s="259" t="str">
        <f t="shared" si="255"/>
        <v/>
      </c>
      <c r="AO976" s="262" t="str">
        <f t="shared" si="255"/>
        <v/>
      </c>
    </row>
    <row r="977" spans="2:41" ht="12.45" customHeight="1" x14ac:dyDescent="0.3">
      <c r="B977" s="456"/>
      <c r="C977" s="430"/>
      <c r="D977" s="426" t="s">
        <v>110</v>
      </c>
      <c r="E977" s="264" t="s">
        <v>46</v>
      </c>
      <c r="F977" s="203" t="s">
        <v>38</v>
      </c>
      <c r="G977" s="247"/>
      <c r="H977" s="247"/>
      <c r="I977" s="256"/>
      <c r="J977" s="257"/>
      <c r="K977" s="257"/>
      <c r="L977" s="247"/>
      <c r="M977" s="247"/>
      <c r="N977" s="250"/>
      <c r="O977" s="251"/>
      <c r="P977" s="251"/>
      <c r="Q977" s="251"/>
      <c r="R977" s="251"/>
      <c r="S977" s="251"/>
      <c r="T977" s="251"/>
      <c r="U977" s="251"/>
      <c r="V977" s="251"/>
      <c r="W977" s="251"/>
      <c r="X977" s="249"/>
      <c r="Y977" s="254"/>
      <c r="Z977" s="249"/>
      <c r="AA977" s="249"/>
      <c r="AB977" s="254"/>
      <c r="AC977" s="249"/>
      <c r="AD977" s="252"/>
      <c r="AE977" s="258"/>
      <c r="AF977" s="249"/>
      <c r="AG977" s="249"/>
      <c r="AH977" s="249"/>
      <c r="AI977" s="249"/>
      <c r="AJ977" s="249"/>
      <c r="AK977" s="249"/>
      <c r="AL977" s="249"/>
      <c r="AM977" s="249"/>
      <c r="AN977" s="254"/>
      <c r="AO977" s="255"/>
    </row>
    <row r="978" spans="2:41" ht="12.45" customHeight="1" x14ac:dyDescent="0.3">
      <c r="B978" s="456"/>
      <c r="C978" s="430"/>
      <c r="D978" s="424"/>
      <c r="E978" s="245" t="s">
        <v>109</v>
      </c>
      <c r="F978" s="203" t="s">
        <v>38</v>
      </c>
      <c r="G978" s="246"/>
      <c r="H978" s="203"/>
      <c r="I978" s="231"/>
      <c r="J978" s="203"/>
      <c r="K978" s="218"/>
      <c r="L978" s="247"/>
      <c r="M978" s="247"/>
      <c r="N978" s="203"/>
      <c r="O978" s="236"/>
      <c r="P978" s="236"/>
      <c r="Q978" s="236"/>
      <c r="R978" s="236"/>
      <c r="S978" s="236"/>
      <c r="T978" s="236"/>
      <c r="U978" s="236"/>
      <c r="V978" s="236"/>
      <c r="W978" s="236"/>
      <c r="X978" s="236"/>
      <c r="Y978" s="240"/>
      <c r="Z978" s="236"/>
      <c r="AA978" s="236"/>
      <c r="AB978" s="240"/>
      <c r="AC978" s="249"/>
      <c r="AD978" s="252"/>
      <c r="AE978" s="253"/>
      <c r="AF978" s="236"/>
      <c r="AG978" s="249"/>
      <c r="AH978" s="249"/>
      <c r="AI978" s="249"/>
      <c r="AJ978" s="249"/>
      <c r="AK978" s="249"/>
      <c r="AL978" s="249"/>
      <c r="AM978" s="236"/>
      <c r="AN978" s="240"/>
      <c r="AO978" s="242"/>
    </row>
    <row r="979" spans="2:41" ht="12.45" customHeight="1" x14ac:dyDescent="0.3">
      <c r="B979" s="456"/>
      <c r="C979" s="430"/>
      <c r="D979" s="424"/>
      <c r="E979" s="243" t="s">
        <v>127</v>
      </c>
      <c r="F979" s="203" t="s">
        <v>38</v>
      </c>
      <c r="G979" s="202"/>
      <c r="H979" s="203"/>
      <c r="I979" s="203"/>
      <c r="J979" s="203"/>
      <c r="K979" s="218"/>
      <c r="L979" s="203"/>
      <c r="M979" s="203"/>
      <c r="N979" s="203"/>
      <c r="O979" s="236"/>
      <c r="P979" s="236"/>
      <c r="Q979" s="236"/>
      <c r="R979" s="236"/>
      <c r="S979" s="236"/>
      <c r="T979" s="236"/>
      <c r="U979" s="236"/>
      <c r="V979" s="236"/>
      <c r="W979" s="236"/>
      <c r="X979" s="236"/>
      <c r="Y979" s="240"/>
      <c r="Z979" s="236"/>
      <c r="AA979" s="236"/>
      <c r="AB979" s="240"/>
      <c r="AC979" s="236"/>
      <c r="AD979" s="237"/>
      <c r="AE979" s="263"/>
      <c r="AF979" s="236"/>
      <c r="AG979" s="236"/>
      <c r="AH979" s="236"/>
      <c r="AI979" s="236"/>
      <c r="AJ979" s="236"/>
      <c r="AK979" s="236"/>
      <c r="AL979" s="236"/>
      <c r="AM979" s="236"/>
      <c r="AN979" s="240"/>
      <c r="AO979" s="242"/>
    </row>
    <row r="980" spans="2:41" ht="12.45" customHeight="1" x14ac:dyDescent="0.3">
      <c r="B980" s="456"/>
      <c r="C980" s="430"/>
      <c r="D980" s="425"/>
      <c r="E980" s="221" t="s">
        <v>126</v>
      </c>
      <c r="F980" s="321" t="s">
        <v>38</v>
      </c>
      <c r="G980" s="259" t="str">
        <f>IF(AND(G977&lt;&gt;"",G978&lt;&gt;"",G979&lt;&gt;""),G977*G978*G979,"")</f>
        <v/>
      </c>
      <c r="H980" s="259" t="str">
        <f>IF(AND(H977&lt;&gt;"",H978&lt;&gt;"",H979&lt;&gt;""),H977*H978*H979,"")</f>
        <v/>
      </c>
      <c r="I980" s="259" t="str">
        <f t="shared" ref="I980:AO980" si="256">IF(AND(I977&lt;&gt;"",I978&lt;&gt;"",I979&lt;&gt;""),I977*I978*I979,"")</f>
        <v/>
      </c>
      <c r="J980" s="259" t="str">
        <f t="shared" si="256"/>
        <v/>
      </c>
      <c r="K980" s="259" t="str">
        <f t="shared" si="256"/>
        <v/>
      </c>
      <c r="L980" s="259" t="str">
        <f t="shared" si="256"/>
        <v/>
      </c>
      <c r="M980" s="259" t="str">
        <f t="shared" si="256"/>
        <v/>
      </c>
      <c r="N980" s="259" t="str">
        <f t="shared" si="256"/>
        <v/>
      </c>
      <c r="O980" s="259" t="str">
        <f t="shared" si="256"/>
        <v/>
      </c>
      <c r="P980" s="259" t="str">
        <f t="shared" si="256"/>
        <v/>
      </c>
      <c r="Q980" s="259" t="str">
        <f t="shared" si="256"/>
        <v/>
      </c>
      <c r="R980" s="259" t="str">
        <f t="shared" si="256"/>
        <v/>
      </c>
      <c r="S980" s="259" t="str">
        <f t="shared" si="256"/>
        <v/>
      </c>
      <c r="T980" s="259" t="str">
        <f t="shared" si="256"/>
        <v/>
      </c>
      <c r="U980" s="259" t="str">
        <f t="shared" si="256"/>
        <v/>
      </c>
      <c r="V980" s="259" t="str">
        <f t="shared" si="256"/>
        <v/>
      </c>
      <c r="W980" s="259" t="str">
        <f t="shared" si="256"/>
        <v/>
      </c>
      <c r="X980" s="259" t="str">
        <f t="shared" si="256"/>
        <v/>
      </c>
      <c r="Y980" s="259" t="str">
        <f t="shared" si="256"/>
        <v/>
      </c>
      <c r="Z980" s="259" t="str">
        <f t="shared" si="256"/>
        <v/>
      </c>
      <c r="AA980" s="259" t="str">
        <f t="shared" si="256"/>
        <v/>
      </c>
      <c r="AB980" s="259" t="str">
        <f t="shared" si="256"/>
        <v/>
      </c>
      <c r="AC980" s="259" t="str">
        <f t="shared" si="256"/>
        <v/>
      </c>
      <c r="AD980" s="259" t="str">
        <f t="shared" si="256"/>
        <v/>
      </c>
      <c r="AE980" s="259" t="str">
        <f t="shared" si="256"/>
        <v/>
      </c>
      <c r="AF980" s="259" t="str">
        <f t="shared" si="256"/>
        <v/>
      </c>
      <c r="AG980" s="259" t="str">
        <f t="shared" si="256"/>
        <v/>
      </c>
      <c r="AH980" s="259" t="str">
        <f t="shared" si="256"/>
        <v/>
      </c>
      <c r="AI980" s="259" t="str">
        <f t="shared" si="256"/>
        <v/>
      </c>
      <c r="AJ980" s="259" t="str">
        <f t="shared" si="256"/>
        <v/>
      </c>
      <c r="AK980" s="259" t="str">
        <f t="shared" si="256"/>
        <v/>
      </c>
      <c r="AL980" s="259" t="str">
        <f t="shared" si="256"/>
        <v/>
      </c>
      <c r="AM980" s="259" t="str">
        <f t="shared" si="256"/>
        <v/>
      </c>
      <c r="AN980" s="259" t="str">
        <f t="shared" si="256"/>
        <v/>
      </c>
      <c r="AO980" s="262" t="str">
        <f t="shared" si="256"/>
        <v/>
      </c>
    </row>
    <row r="981" spans="2:41" ht="12.45" customHeight="1" x14ac:dyDescent="0.3">
      <c r="B981" s="456"/>
      <c r="C981" s="430"/>
      <c r="D981" s="426" t="s">
        <v>110</v>
      </c>
      <c r="E981" s="264" t="s">
        <v>46</v>
      </c>
      <c r="F981" s="203" t="s">
        <v>38</v>
      </c>
      <c r="G981" s="247"/>
      <c r="H981" s="247"/>
      <c r="I981" s="256"/>
      <c r="J981" s="257"/>
      <c r="K981" s="257"/>
      <c r="L981" s="247"/>
      <c r="M981" s="247"/>
      <c r="N981" s="250"/>
      <c r="O981" s="251"/>
      <c r="P981" s="251"/>
      <c r="Q981" s="251"/>
      <c r="R981" s="251"/>
      <c r="S981" s="251"/>
      <c r="T981" s="251"/>
      <c r="U981" s="251"/>
      <c r="V981" s="251"/>
      <c r="W981" s="251"/>
      <c r="X981" s="249"/>
      <c r="Y981" s="254"/>
      <c r="Z981" s="249"/>
      <c r="AA981" s="249"/>
      <c r="AB981" s="254"/>
      <c r="AC981" s="249"/>
      <c r="AD981" s="252"/>
      <c r="AE981" s="258"/>
      <c r="AF981" s="249"/>
      <c r="AG981" s="249"/>
      <c r="AH981" s="249"/>
      <c r="AI981" s="249"/>
      <c r="AJ981" s="249"/>
      <c r="AK981" s="249"/>
      <c r="AL981" s="249"/>
      <c r="AM981" s="249"/>
      <c r="AN981" s="254"/>
      <c r="AO981" s="255"/>
    </row>
    <row r="982" spans="2:41" ht="12.45" customHeight="1" x14ac:dyDescent="0.3">
      <c r="B982" s="456"/>
      <c r="C982" s="430"/>
      <c r="D982" s="424"/>
      <c r="E982" s="245" t="s">
        <v>109</v>
      </c>
      <c r="F982" s="203" t="s">
        <v>38</v>
      </c>
      <c r="G982" s="246"/>
      <c r="H982" s="203"/>
      <c r="I982" s="231"/>
      <c r="J982" s="203"/>
      <c r="K982" s="218"/>
      <c r="L982" s="247"/>
      <c r="M982" s="247"/>
      <c r="N982" s="203"/>
      <c r="O982" s="236"/>
      <c r="P982" s="236"/>
      <c r="Q982" s="236"/>
      <c r="R982" s="236"/>
      <c r="S982" s="236"/>
      <c r="T982" s="236"/>
      <c r="U982" s="236"/>
      <c r="V982" s="236"/>
      <c r="W982" s="236"/>
      <c r="X982" s="236"/>
      <c r="Y982" s="240"/>
      <c r="Z982" s="236"/>
      <c r="AA982" s="236"/>
      <c r="AB982" s="240"/>
      <c r="AC982" s="249"/>
      <c r="AD982" s="252"/>
      <c r="AE982" s="253"/>
      <c r="AF982" s="236"/>
      <c r="AG982" s="249"/>
      <c r="AH982" s="249"/>
      <c r="AI982" s="249"/>
      <c r="AJ982" s="249"/>
      <c r="AK982" s="249"/>
      <c r="AL982" s="249"/>
      <c r="AM982" s="236"/>
      <c r="AN982" s="240"/>
      <c r="AO982" s="242"/>
    </row>
    <row r="983" spans="2:41" ht="12.45" customHeight="1" x14ac:dyDescent="0.3">
      <c r="B983" s="456"/>
      <c r="C983" s="430"/>
      <c r="D983" s="424"/>
      <c r="E983" s="243" t="s">
        <v>127</v>
      </c>
      <c r="F983" s="203" t="s">
        <v>38</v>
      </c>
      <c r="G983" s="202"/>
      <c r="H983" s="203"/>
      <c r="I983" s="203"/>
      <c r="J983" s="203"/>
      <c r="K983" s="218"/>
      <c r="L983" s="203"/>
      <c r="M983" s="203"/>
      <c r="N983" s="203"/>
      <c r="O983" s="236"/>
      <c r="P983" s="236"/>
      <c r="Q983" s="236"/>
      <c r="R983" s="236"/>
      <c r="S983" s="236"/>
      <c r="T983" s="236"/>
      <c r="U983" s="236"/>
      <c r="V983" s="236"/>
      <c r="W983" s="236"/>
      <c r="X983" s="236"/>
      <c r="Y983" s="240"/>
      <c r="Z983" s="236"/>
      <c r="AA983" s="236"/>
      <c r="AB983" s="240"/>
      <c r="AC983" s="236"/>
      <c r="AD983" s="237"/>
      <c r="AE983" s="263"/>
      <c r="AF983" s="236"/>
      <c r="AG983" s="236"/>
      <c r="AH983" s="236"/>
      <c r="AI983" s="236"/>
      <c r="AJ983" s="236"/>
      <c r="AK983" s="236"/>
      <c r="AL983" s="236"/>
      <c r="AM983" s="236"/>
      <c r="AN983" s="240"/>
      <c r="AO983" s="242"/>
    </row>
    <row r="984" spans="2:41" ht="12.45" customHeight="1" x14ac:dyDescent="0.3">
      <c r="B984" s="456"/>
      <c r="C984" s="430"/>
      <c r="D984" s="425"/>
      <c r="E984" s="188" t="s">
        <v>126</v>
      </c>
      <c r="F984" s="321" t="s">
        <v>38</v>
      </c>
      <c r="G984" s="259" t="str">
        <f>IF(AND(G981&lt;&gt;"",G982&lt;&gt;"",G983&lt;&gt;""),G981*G982*G983,"")</f>
        <v/>
      </c>
      <c r="H984" s="259" t="str">
        <f>IF(AND(H981&lt;&gt;"",H982&lt;&gt;"",H983&lt;&gt;""),H981*H982*H983,"")</f>
        <v/>
      </c>
      <c r="I984" s="259" t="str">
        <f t="shared" ref="I984:AO984" si="257">IF(AND(I981&lt;&gt;"",I982&lt;&gt;"",I983&lt;&gt;""),I981*I982*I983,"")</f>
        <v/>
      </c>
      <c r="J984" s="259" t="str">
        <f t="shared" si="257"/>
        <v/>
      </c>
      <c r="K984" s="259" t="str">
        <f t="shared" si="257"/>
        <v/>
      </c>
      <c r="L984" s="259" t="str">
        <f t="shared" si="257"/>
        <v/>
      </c>
      <c r="M984" s="259" t="str">
        <f t="shared" si="257"/>
        <v/>
      </c>
      <c r="N984" s="259" t="str">
        <f t="shared" si="257"/>
        <v/>
      </c>
      <c r="O984" s="259" t="str">
        <f t="shared" si="257"/>
        <v/>
      </c>
      <c r="P984" s="259" t="str">
        <f t="shared" si="257"/>
        <v/>
      </c>
      <c r="Q984" s="259" t="str">
        <f t="shared" si="257"/>
        <v/>
      </c>
      <c r="R984" s="259" t="str">
        <f t="shared" si="257"/>
        <v/>
      </c>
      <c r="S984" s="259" t="str">
        <f t="shared" si="257"/>
        <v/>
      </c>
      <c r="T984" s="259" t="str">
        <f t="shared" si="257"/>
        <v/>
      </c>
      <c r="U984" s="259" t="str">
        <f t="shared" si="257"/>
        <v/>
      </c>
      <c r="V984" s="259" t="str">
        <f t="shared" si="257"/>
        <v/>
      </c>
      <c r="W984" s="259" t="str">
        <f t="shared" si="257"/>
        <v/>
      </c>
      <c r="X984" s="259" t="str">
        <f t="shared" si="257"/>
        <v/>
      </c>
      <c r="Y984" s="259" t="str">
        <f t="shared" si="257"/>
        <v/>
      </c>
      <c r="Z984" s="259" t="str">
        <f t="shared" si="257"/>
        <v/>
      </c>
      <c r="AA984" s="259" t="str">
        <f t="shared" si="257"/>
        <v/>
      </c>
      <c r="AB984" s="259" t="str">
        <f t="shared" si="257"/>
        <v/>
      </c>
      <c r="AC984" s="259" t="str">
        <f t="shared" si="257"/>
        <v/>
      </c>
      <c r="AD984" s="259" t="str">
        <f t="shared" si="257"/>
        <v/>
      </c>
      <c r="AE984" s="259" t="str">
        <f t="shared" si="257"/>
        <v/>
      </c>
      <c r="AF984" s="259" t="str">
        <f t="shared" si="257"/>
        <v/>
      </c>
      <c r="AG984" s="259" t="str">
        <f t="shared" si="257"/>
        <v/>
      </c>
      <c r="AH984" s="259" t="str">
        <f t="shared" si="257"/>
        <v/>
      </c>
      <c r="AI984" s="259" t="str">
        <f t="shared" si="257"/>
        <v/>
      </c>
      <c r="AJ984" s="259" t="str">
        <f t="shared" si="257"/>
        <v/>
      </c>
      <c r="AK984" s="259" t="str">
        <f t="shared" si="257"/>
        <v/>
      </c>
      <c r="AL984" s="259" t="str">
        <f t="shared" si="257"/>
        <v/>
      </c>
      <c r="AM984" s="259" t="str">
        <f t="shared" si="257"/>
        <v/>
      </c>
      <c r="AN984" s="259" t="str">
        <f t="shared" si="257"/>
        <v/>
      </c>
      <c r="AO984" s="262" t="str">
        <f t="shared" si="257"/>
        <v/>
      </c>
    </row>
    <row r="985" spans="2:41" ht="12.45" customHeight="1" x14ac:dyDescent="0.3">
      <c r="B985" s="456"/>
      <c r="C985" s="430"/>
      <c r="D985" s="426" t="s">
        <v>110</v>
      </c>
      <c r="E985" s="264" t="s">
        <v>46</v>
      </c>
      <c r="F985" s="203" t="s">
        <v>38</v>
      </c>
      <c r="G985" s="247"/>
      <c r="H985" s="247"/>
      <c r="I985" s="256"/>
      <c r="J985" s="257"/>
      <c r="K985" s="257"/>
      <c r="L985" s="247"/>
      <c r="M985" s="247"/>
      <c r="N985" s="250"/>
      <c r="O985" s="251"/>
      <c r="P985" s="251"/>
      <c r="Q985" s="251"/>
      <c r="R985" s="251"/>
      <c r="S985" s="251"/>
      <c r="T985" s="251"/>
      <c r="U985" s="251"/>
      <c r="V985" s="251"/>
      <c r="W985" s="251"/>
      <c r="X985" s="249"/>
      <c r="Y985" s="254"/>
      <c r="Z985" s="249"/>
      <c r="AA985" s="249"/>
      <c r="AB985" s="254"/>
      <c r="AC985" s="249"/>
      <c r="AD985" s="252"/>
      <c r="AE985" s="258"/>
      <c r="AF985" s="249"/>
      <c r="AG985" s="249"/>
      <c r="AH985" s="249"/>
      <c r="AI985" s="249"/>
      <c r="AJ985" s="249"/>
      <c r="AK985" s="249"/>
      <c r="AL985" s="249"/>
      <c r="AM985" s="249"/>
      <c r="AN985" s="254"/>
      <c r="AO985" s="255"/>
    </row>
    <row r="986" spans="2:41" ht="12.45" customHeight="1" x14ac:dyDescent="0.3">
      <c r="B986" s="456"/>
      <c r="C986" s="430"/>
      <c r="D986" s="424"/>
      <c r="E986" s="245" t="s">
        <v>109</v>
      </c>
      <c r="F986" s="203" t="s">
        <v>38</v>
      </c>
      <c r="G986" s="246"/>
      <c r="H986" s="203"/>
      <c r="I986" s="231"/>
      <c r="J986" s="203"/>
      <c r="K986" s="218"/>
      <c r="L986" s="247"/>
      <c r="M986" s="247"/>
      <c r="N986" s="203"/>
      <c r="O986" s="236"/>
      <c r="P986" s="236"/>
      <c r="Q986" s="236"/>
      <c r="R986" s="236"/>
      <c r="S986" s="236"/>
      <c r="T986" s="236"/>
      <c r="U986" s="236"/>
      <c r="V986" s="236"/>
      <c r="W986" s="236"/>
      <c r="X986" s="236"/>
      <c r="Y986" s="240"/>
      <c r="Z986" s="236"/>
      <c r="AA986" s="236"/>
      <c r="AB986" s="240"/>
      <c r="AC986" s="249"/>
      <c r="AD986" s="252"/>
      <c r="AE986" s="253"/>
      <c r="AF986" s="236"/>
      <c r="AG986" s="249"/>
      <c r="AH986" s="249"/>
      <c r="AI986" s="249"/>
      <c r="AJ986" s="249"/>
      <c r="AK986" s="249"/>
      <c r="AL986" s="249"/>
      <c r="AM986" s="236"/>
      <c r="AN986" s="240"/>
      <c r="AO986" s="242"/>
    </row>
    <row r="987" spans="2:41" ht="12.45" customHeight="1" x14ac:dyDescent="0.3">
      <c r="B987" s="456"/>
      <c r="C987" s="430"/>
      <c r="D987" s="424"/>
      <c r="E987" s="243" t="s">
        <v>127</v>
      </c>
      <c r="F987" s="203" t="s">
        <v>38</v>
      </c>
      <c r="G987" s="202"/>
      <c r="H987" s="203"/>
      <c r="I987" s="203"/>
      <c r="J987" s="203"/>
      <c r="K987" s="218"/>
      <c r="L987" s="203"/>
      <c r="M987" s="203"/>
      <c r="N987" s="203"/>
      <c r="O987" s="236"/>
      <c r="P987" s="236"/>
      <c r="Q987" s="236"/>
      <c r="R987" s="236"/>
      <c r="S987" s="236"/>
      <c r="T987" s="236"/>
      <c r="U987" s="236"/>
      <c r="V987" s="236"/>
      <c r="W987" s="236"/>
      <c r="X987" s="236"/>
      <c r="Y987" s="240"/>
      <c r="Z987" s="236"/>
      <c r="AA987" s="236"/>
      <c r="AB987" s="240"/>
      <c r="AC987" s="236"/>
      <c r="AD987" s="237"/>
      <c r="AE987" s="263"/>
      <c r="AF987" s="236"/>
      <c r="AG987" s="236"/>
      <c r="AH987" s="236"/>
      <c r="AI987" s="236"/>
      <c r="AJ987" s="236"/>
      <c r="AK987" s="236"/>
      <c r="AL987" s="236"/>
      <c r="AM987" s="236"/>
      <c r="AN987" s="240"/>
      <c r="AO987" s="242"/>
    </row>
    <row r="988" spans="2:41" ht="12.45" customHeight="1" thickBot="1" x14ac:dyDescent="0.35">
      <c r="B988" s="456"/>
      <c r="C988" s="431"/>
      <c r="D988" s="428"/>
      <c r="E988" s="189" t="s">
        <v>126</v>
      </c>
      <c r="F988" s="321" t="s">
        <v>38</v>
      </c>
      <c r="G988" s="265" t="str">
        <f>IF(AND(G985&lt;&gt;"",G986&lt;&gt;"",G987&lt;&gt;""),G985*G986*G987,"")</f>
        <v/>
      </c>
      <c r="H988" s="265" t="str">
        <f>IF(AND(H985&lt;&gt;"",H986&lt;&gt;"",H987&lt;&gt;""),H985*H986*H987,"")</f>
        <v/>
      </c>
      <c r="I988" s="265" t="str">
        <f t="shared" ref="I988:M988" si="258">IF(AND(I985&lt;&gt;"",I986&lt;&gt;"",I987&lt;&gt;""),I985*I986*I987,"")</f>
        <v/>
      </c>
      <c r="J988" s="265" t="str">
        <f t="shared" si="258"/>
        <v/>
      </c>
      <c r="K988" s="265" t="str">
        <f t="shared" si="258"/>
        <v/>
      </c>
      <c r="L988" s="265" t="str">
        <f t="shared" si="258"/>
        <v/>
      </c>
      <c r="M988" s="265" t="str">
        <f t="shared" si="258"/>
        <v/>
      </c>
      <c r="N988" s="265" t="str">
        <f>IF(AND(N985&lt;&gt;"",N986&lt;&gt;"",N987&lt;&gt;""),N985*N986*N987,"")</f>
        <v/>
      </c>
      <c r="O988" s="265" t="str">
        <f t="shared" ref="O988:AO988" si="259">IF(AND(O985&lt;&gt;"",O986&lt;&gt;"",O987&lt;&gt;""),O985*O986*O987,"")</f>
        <v/>
      </c>
      <c r="P988" s="265" t="str">
        <f t="shared" si="259"/>
        <v/>
      </c>
      <c r="Q988" s="265" t="str">
        <f t="shared" si="259"/>
        <v/>
      </c>
      <c r="R988" s="265" t="str">
        <f t="shared" si="259"/>
        <v/>
      </c>
      <c r="S988" s="265" t="str">
        <f t="shared" si="259"/>
        <v/>
      </c>
      <c r="T988" s="265" t="str">
        <f t="shared" si="259"/>
        <v/>
      </c>
      <c r="U988" s="265" t="str">
        <f t="shared" si="259"/>
        <v/>
      </c>
      <c r="V988" s="265" t="str">
        <f t="shared" si="259"/>
        <v/>
      </c>
      <c r="W988" s="265" t="str">
        <f t="shared" si="259"/>
        <v/>
      </c>
      <c r="X988" s="265" t="str">
        <f t="shared" si="259"/>
        <v/>
      </c>
      <c r="Y988" s="265" t="str">
        <f t="shared" si="259"/>
        <v/>
      </c>
      <c r="Z988" s="265" t="str">
        <f t="shared" si="259"/>
        <v/>
      </c>
      <c r="AA988" s="265" t="str">
        <f t="shared" si="259"/>
        <v/>
      </c>
      <c r="AB988" s="265" t="str">
        <f t="shared" si="259"/>
        <v/>
      </c>
      <c r="AC988" s="265" t="str">
        <f t="shared" si="259"/>
        <v/>
      </c>
      <c r="AD988" s="265" t="str">
        <f t="shared" si="259"/>
        <v/>
      </c>
      <c r="AE988" s="265" t="str">
        <f t="shared" si="259"/>
        <v/>
      </c>
      <c r="AF988" s="265" t="str">
        <f t="shared" si="259"/>
        <v/>
      </c>
      <c r="AG988" s="265" t="str">
        <f t="shared" si="259"/>
        <v/>
      </c>
      <c r="AH988" s="265" t="str">
        <f t="shared" si="259"/>
        <v/>
      </c>
      <c r="AI988" s="265" t="str">
        <f t="shared" si="259"/>
        <v/>
      </c>
      <c r="AJ988" s="265" t="str">
        <f t="shared" si="259"/>
        <v/>
      </c>
      <c r="AK988" s="265" t="str">
        <f t="shared" si="259"/>
        <v/>
      </c>
      <c r="AL988" s="265" t="str">
        <f t="shared" si="259"/>
        <v/>
      </c>
      <c r="AM988" s="265" t="str">
        <f t="shared" si="259"/>
        <v/>
      </c>
      <c r="AN988" s="265" t="str">
        <f t="shared" si="259"/>
        <v/>
      </c>
      <c r="AO988" s="266" t="str">
        <f t="shared" si="259"/>
        <v/>
      </c>
    </row>
    <row r="989" spans="2:41" ht="12.45" customHeight="1" x14ac:dyDescent="0.3">
      <c r="B989" s="456"/>
      <c r="C989" s="422" t="s">
        <v>113</v>
      </c>
      <c r="D989" s="424" t="s">
        <v>115</v>
      </c>
      <c r="E989" s="219" t="s">
        <v>125</v>
      </c>
      <c r="F989" s="197" t="s">
        <v>38</v>
      </c>
      <c r="G989" s="197"/>
      <c r="H989" s="197"/>
      <c r="I989" s="197"/>
      <c r="J989" s="197"/>
      <c r="K989" s="197"/>
      <c r="L989" s="197"/>
      <c r="M989" s="197"/>
      <c r="N989" s="197"/>
      <c r="O989" s="197"/>
      <c r="P989" s="197"/>
      <c r="Q989" s="197"/>
      <c r="R989" s="197"/>
      <c r="S989" s="197"/>
      <c r="T989" s="197"/>
      <c r="U989" s="197"/>
      <c r="V989" s="197"/>
      <c r="W989" s="197"/>
      <c r="X989" s="197"/>
      <c r="Y989" s="197"/>
      <c r="Z989" s="197"/>
      <c r="AA989" s="197"/>
      <c r="AB989" s="197"/>
      <c r="AC989" s="197"/>
      <c r="AD989" s="197"/>
      <c r="AE989" s="197"/>
      <c r="AF989" s="197"/>
      <c r="AG989" s="197"/>
      <c r="AH989" s="197"/>
      <c r="AI989" s="197"/>
      <c r="AJ989" s="197"/>
      <c r="AK989" s="197"/>
      <c r="AL989" s="197"/>
      <c r="AM989" s="197"/>
      <c r="AN989" s="197"/>
      <c r="AO989" s="213"/>
    </row>
    <row r="990" spans="2:41" ht="12.45" customHeight="1" x14ac:dyDescent="0.3">
      <c r="B990" s="456"/>
      <c r="C990" s="422"/>
      <c r="D990" s="425"/>
      <c r="E990" s="220" t="s">
        <v>126</v>
      </c>
      <c r="F990" s="321" t="s">
        <v>38</v>
      </c>
      <c r="G990" s="198" t="str">
        <f>IF(G989&lt;&gt;"",G989*PRINCIPAL!$C$84,"")</f>
        <v/>
      </c>
      <c r="H990" s="198" t="str">
        <f>IF(H989&lt;&gt;"",H989*PRINCIPAL!$C$84,"")</f>
        <v/>
      </c>
      <c r="I990" s="198" t="str">
        <f>IF(I989&lt;&gt;"",I989*PRINCIPAL!$C$84,"")</f>
        <v/>
      </c>
      <c r="J990" s="198" t="str">
        <f>IF(J989&lt;&gt;"",J989*PRINCIPAL!$C$84,"")</f>
        <v/>
      </c>
      <c r="K990" s="198" t="str">
        <f>IF(K989&lt;&gt;"",K989*PRINCIPAL!$C$84,"")</f>
        <v/>
      </c>
      <c r="L990" s="198" t="str">
        <f>IF(L989&lt;&gt;"",L989*PRINCIPAL!$C$84,"")</f>
        <v/>
      </c>
      <c r="M990" s="198" t="str">
        <f>IF(M989&lt;&gt;"",M989*PRINCIPAL!$C$84,"")</f>
        <v/>
      </c>
      <c r="N990" s="198" t="str">
        <f>IF(N989&lt;&gt;"",N989*PRINCIPAL!$C$84,"")</f>
        <v/>
      </c>
      <c r="O990" s="198" t="str">
        <f>IF(O989&lt;&gt;"",O989*PRINCIPAL!$C$84,"")</f>
        <v/>
      </c>
      <c r="P990" s="198" t="str">
        <f>IF(P989&lt;&gt;"",P989*PRINCIPAL!$C$84,"")</f>
        <v/>
      </c>
      <c r="Q990" s="198" t="str">
        <f>IF(Q989&lt;&gt;"",Q989*PRINCIPAL!$C$84,"")</f>
        <v/>
      </c>
      <c r="R990" s="198" t="str">
        <f>IF(R989&lt;&gt;"",R989*PRINCIPAL!$C$84,"")</f>
        <v/>
      </c>
      <c r="S990" s="198" t="str">
        <f>IF(S989&lt;&gt;"",S989*PRINCIPAL!$C$84,"")</f>
        <v/>
      </c>
      <c r="T990" s="198" t="str">
        <f>IF(T989&lt;&gt;"",T989*PRINCIPAL!$C$84,"")</f>
        <v/>
      </c>
      <c r="U990" s="198" t="str">
        <f>IF(U989&lt;&gt;"",U989*PRINCIPAL!$C$84,"")</f>
        <v/>
      </c>
      <c r="V990" s="198" t="str">
        <f>IF(V989&lt;&gt;"",V989*PRINCIPAL!$C$84,"")</f>
        <v/>
      </c>
      <c r="W990" s="198" t="str">
        <f>IF(W989&lt;&gt;"",W989*PRINCIPAL!$C$84,"")</f>
        <v/>
      </c>
      <c r="X990" s="198" t="str">
        <f>IF(X989&lt;&gt;"",X989*PRINCIPAL!$C$84,"")</f>
        <v/>
      </c>
      <c r="Y990" s="198" t="str">
        <f>IF(Y989&lt;&gt;"",Y989*PRINCIPAL!$C$84,"")</f>
        <v/>
      </c>
      <c r="Z990" s="198" t="str">
        <f>IF(Z989&lt;&gt;"",Z989*PRINCIPAL!$C$84,"")</f>
        <v/>
      </c>
      <c r="AA990" s="198" t="str">
        <f>IF(AA989&lt;&gt;"",AA989*PRINCIPAL!$C$84,"")</f>
        <v/>
      </c>
      <c r="AB990" s="198" t="str">
        <f>IF(AB989&lt;&gt;"",AB989*PRINCIPAL!$C$84,"")</f>
        <v/>
      </c>
      <c r="AC990" s="198" t="str">
        <f>IF(AC989&lt;&gt;"",AC989*PRINCIPAL!$C$84,"")</f>
        <v/>
      </c>
      <c r="AD990" s="198" t="str">
        <f>IF(AD989&lt;&gt;"",AD989*PRINCIPAL!$C$84,"")</f>
        <v/>
      </c>
      <c r="AE990" s="198" t="str">
        <f>IF(AE989&lt;&gt;"",AE989*PRINCIPAL!$C$84,"")</f>
        <v/>
      </c>
      <c r="AF990" s="198" t="str">
        <f>IF(AF989&lt;&gt;"",AF989*PRINCIPAL!$C$84,"")</f>
        <v/>
      </c>
      <c r="AG990" s="198" t="str">
        <f>IF(AG989&lt;&gt;"",AG989*PRINCIPAL!$C$84,"")</f>
        <v/>
      </c>
      <c r="AH990" s="198" t="str">
        <f>IF(AH989&lt;&gt;"",AH989*PRINCIPAL!$C$84,"")</f>
        <v/>
      </c>
      <c r="AI990" s="198" t="str">
        <f>IF(AI989&lt;&gt;"",AI989*PRINCIPAL!$C$84,"")</f>
        <v/>
      </c>
      <c r="AJ990" s="198" t="str">
        <f>IF(AJ989&lt;&gt;"",AJ989*PRINCIPAL!$C$84,"")</f>
        <v/>
      </c>
      <c r="AK990" s="198" t="str">
        <f>IF(AK989&lt;&gt;"",AK989*PRINCIPAL!$C$84,"")</f>
        <v/>
      </c>
      <c r="AL990" s="198" t="str">
        <f>IF(AL989&lt;&gt;"",AL989*PRINCIPAL!$C$84,"")</f>
        <v/>
      </c>
      <c r="AM990" s="198" t="str">
        <f>IF(AM989&lt;&gt;"",AM989*PRINCIPAL!$C$84,"")</f>
        <v/>
      </c>
      <c r="AN990" s="198" t="str">
        <f>IF(AN989&lt;&gt;"",AN989*PRINCIPAL!$C$84,"")</f>
        <v/>
      </c>
      <c r="AO990" s="290" t="str">
        <f>IF(AO989&lt;&gt;"",AO989*PRINCIPAL!$C$84,"")</f>
        <v/>
      </c>
    </row>
    <row r="991" spans="2:41" ht="12.45" customHeight="1" x14ac:dyDescent="0.3">
      <c r="B991" s="456"/>
      <c r="C991" s="422"/>
      <c r="D991" s="426" t="s">
        <v>115</v>
      </c>
      <c r="E991" s="222" t="s">
        <v>125</v>
      </c>
      <c r="F991" s="203" t="s">
        <v>38</v>
      </c>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14"/>
    </row>
    <row r="992" spans="2:41" ht="12.45" customHeight="1" x14ac:dyDescent="0.3">
      <c r="B992" s="456"/>
      <c r="C992" s="422"/>
      <c r="D992" s="425"/>
      <c r="E992" s="220" t="s">
        <v>126</v>
      </c>
      <c r="F992" s="321" t="s">
        <v>38</v>
      </c>
      <c r="G992" s="204" t="str">
        <f>IF(G991&lt;&gt;"",G991*PRINCIPAL!$C$84,"")</f>
        <v/>
      </c>
      <c r="H992" s="204" t="str">
        <f>IF(H991&lt;&gt;"",H991*PRINCIPAL!$C$84,"")</f>
        <v/>
      </c>
      <c r="I992" s="204" t="str">
        <f>IF(I991&lt;&gt;"",I991*PRINCIPAL!$C$84,"")</f>
        <v/>
      </c>
      <c r="J992" s="204" t="str">
        <f>IF(J991&lt;&gt;"",J991*PRINCIPAL!$C$84,"")</f>
        <v/>
      </c>
      <c r="K992" s="204" t="str">
        <f>IF(K991&lt;&gt;"",K991*PRINCIPAL!$C$84,"")</f>
        <v/>
      </c>
      <c r="L992" s="204" t="str">
        <f>IF(L991&lt;&gt;"",L991*PRINCIPAL!$C$84,"")</f>
        <v/>
      </c>
      <c r="M992" s="204" t="str">
        <f>IF(M991&lt;&gt;"",M991*PRINCIPAL!$C$84,"")</f>
        <v/>
      </c>
      <c r="N992" s="204" t="str">
        <f>IF(N991&lt;&gt;"",N991*PRINCIPAL!$C$84,"")</f>
        <v/>
      </c>
      <c r="O992" s="204" t="str">
        <f>IF(O991&lt;&gt;"",O991*PRINCIPAL!$C$84,"")</f>
        <v/>
      </c>
      <c r="P992" s="204" t="str">
        <f>IF(P991&lt;&gt;"",P991*PRINCIPAL!$C$84,"")</f>
        <v/>
      </c>
      <c r="Q992" s="204" t="str">
        <f>IF(Q991&lt;&gt;"",Q991*PRINCIPAL!$C$84,"")</f>
        <v/>
      </c>
      <c r="R992" s="204" t="str">
        <f>IF(R991&lt;&gt;"",R991*PRINCIPAL!$C$84,"")</f>
        <v/>
      </c>
      <c r="S992" s="204" t="str">
        <f>IF(S991&lt;&gt;"",S991*PRINCIPAL!$C$84,"")</f>
        <v/>
      </c>
      <c r="T992" s="204" t="str">
        <f>IF(T991&lt;&gt;"",T991*PRINCIPAL!$C$84,"")</f>
        <v/>
      </c>
      <c r="U992" s="204" t="str">
        <f>IF(U991&lt;&gt;"",U991*PRINCIPAL!$C$84,"")</f>
        <v/>
      </c>
      <c r="V992" s="204" t="str">
        <f>IF(V991&lt;&gt;"",V991*PRINCIPAL!$C$84,"")</f>
        <v/>
      </c>
      <c r="W992" s="204" t="str">
        <f>IF(W991&lt;&gt;"",W991*PRINCIPAL!$C$84,"")</f>
        <v/>
      </c>
      <c r="X992" s="204" t="str">
        <f>IF(X991&lt;&gt;"",X991*PRINCIPAL!$C$84,"")</f>
        <v/>
      </c>
      <c r="Y992" s="204" t="str">
        <f>IF(Y991&lt;&gt;"",Y991*PRINCIPAL!$C$84,"")</f>
        <v/>
      </c>
      <c r="Z992" s="204" t="str">
        <f>IF(Z991&lt;&gt;"",Z991*PRINCIPAL!$C$84,"")</f>
        <v/>
      </c>
      <c r="AA992" s="204" t="str">
        <f>IF(AA991&lt;&gt;"",AA991*PRINCIPAL!$C$84,"")</f>
        <v/>
      </c>
      <c r="AB992" s="204" t="str">
        <f>IF(AB991&lt;&gt;"",AB991*PRINCIPAL!$C$84,"")</f>
        <v/>
      </c>
      <c r="AC992" s="204" t="str">
        <f>IF(AC991&lt;&gt;"",AC991*PRINCIPAL!$C$84,"")</f>
        <v/>
      </c>
      <c r="AD992" s="204" t="str">
        <f>IF(AD991&lt;&gt;"",AD991*PRINCIPAL!$C$84,"")</f>
        <v/>
      </c>
      <c r="AE992" s="204" t="str">
        <f>IF(AE991&lt;&gt;"",AE991*PRINCIPAL!$C$84,"")</f>
        <v/>
      </c>
      <c r="AF992" s="204" t="str">
        <f>IF(AF991&lt;&gt;"",AF991*PRINCIPAL!$C$84,"")</f>
        <v/>
      </c>
      <c r="AG992" s="204" t="str">
        <f>IF(AG991&lt;&gt;"",AG991*PRINCIPAL!$C$84,"")</f>
        <v/>
      </c>
      <c r="AH992" s="204" t="str">
        <f>IF(AH991&lt;&gt;"",AH991*PRINCIPAL!$C$84,"")</f>
        <v/>
      </c>
      <c r="AI992" s="204" t="str">
        <f>IF(AI991&lt;&gt;"",AI991*PRINCIPAL!$C$84,"")</f>
        <v/>
      </c>
      <c r="AJ992" s="204" t="str">
        <f>IF(AJ991&lt;&gt;"",AJ991*PRINCIPAL!$C$84,"")</f>
        <v/>
      </c>
      <c r="AK992" s="204" t="str">
        <f>IF(AK991&lt;&gt;"",AK991*PRINCIPAL!$C$84,"")</f>
        <v/>
      </c>
      <c r="AL992" s="204" t="str">
        <f>IF(AL991&lt;&gt;"",AL991*PRINCIPAL!$C$84,"")</f>
        <v/>
      </c>
      <c r="AM992" s="204" t="str">
        <f>IF(AM991&lt;&gt;"",AM991*PRINCIPAL!$C$84,"")</f>
        <v/>
      </c>
      <c r="AN992" s="204" t="str">
        <f>IF(AN991&lt;&gt;"",AN991*PRINCIPAL!$C$84,"")</f>
        <v/>
      </c>
      <c r="AO992" s="210" t="str">
        <f>IF(AO991&lt;&gt;"",AO991*PRINCIPAL!$C$84,"")</f>
        <v/>
      </c>
    </row>
    <row r="993" spans="2:41" ht="12.45" customHeight="1" x14ac:dyDescent="0.3">
      <c r="B993" s="456"/>
      <c r="C993" s="422"/>
      <c r="D993" s="426" t="s">
        <v>115</v>
      </c>
      <c r="E993" s="222" t="s">
        <v>125</v>
      </c>
      <c r="F993" s="203" t="s">
        <v>38</v>
      </c>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14"/>
    </row>
    <row r="994" spans="2:41" ht="12.45" customHeight="1" x14ac:dyDescent="0.3">
      <c r="B994" s="456"/>
      <c r="C994" s="422"/>
      <c r="D994" s="425"/>
      <c r="E994" s="220" t="s">
        <v>126</v>
      </c>
      <c r="F994" s="321" t="s">
        <v>38</v>
      </c>
      <c r="G994" s="204" t="str">
        <f>IF(G993&lt;&gt;"",G993*PRINCIPAL!$C$84,"")</f>
        <v/>
      </c>
      <c r="H994" s="204" t="str">
        <f>IF(H993&lt;&gt;"",H993*PRINCIPAL!$C$84,"")</f>
        <v/>
      </c>
      <c r="I994" s="204" t="str">
        <f>IF(I993&lt;&gt;"",I993*PRINCIPAL!$C$84,"")</f>
        <v/>
      </c>
      <c r="J994" s="204" t="str">
        <f>IF(J993&lt;&gt;"",J993*PRINCIPAL!$C$84,"")</f>
        <v/>
      </c>
      <c r="K994" s="204" t="str">
        <f>IF(K993&lt;&gt;"",K993*PRINCIPAL!$C$84,"")</f>
        <v/>
      </c>
      <c r="L994" s="204" t="str">
        <f>IF(L993&lt;&gt;"",L993*PRINCIPAL!$C$84,"")</f>
        <v/>
      </c>
      <c r="M994" s="204" t="str">
        <f>IF(M993&lt;&gt;"",M993*PRINCIPAL!$C$84,"")</f>
        <v/>
      </c>
      <c r="N994" s="204" t="str">
        <f>IF(N993&lt;&gt;"",N993*PRINCIPAL!$C$84,"")</f>
        <v/>
      </c>
      <c r="O994" s="204" t="str">
        <f>IF(O993&lt;&gt;"",O993*PRINCIPAL!$C$84,"")</f>
        <v/>
      </c>
      <c r="P994" s="204" t="str">
        <f>IF(P993&lt;&gt;"",P993*PRINCIPAL!$C$84,"")</f>
        <v/>
      </c>
      <c r="Q994" s="204" t="str">
        <f>IF(Q993&lt;&gt;"",Q993*PRINCIPAL!$C$84,"")</f>
        <v/>
      </c>
      <c r="R994" s="204" t="str">
        <f>IF(R993&lt;&gt;"",R993*PRINCIPAL!$C$84,"")</f>
        <v/>
      </c>
      <c r="S994" s="204" t="str">
        <f>IF(S993&lt;&gt;"",S993*PRINCIPAL!$C$84,"")</f>
        <v/>
      </c>
      <c r="T994" s="204" t="str">
        <f>IF(T993&lt;&gt;"",T993*PRINCIPAL!$C$84,"")</f>
        <v/>
      </c>
      <c r="U994" s="204" t="str">
        <f>IF(U993&lt;&gt;"",U993*PRINCIPAL!$C$84,"")</f>
        <v/>
      </c>
      <c r="V994" s="204" t="str">
        <f>IF(V993&lt;&gt;"",V993*PRINCIPAL!$C$84,"")</f>
        <v/>
      </c>
      <c r="W994" s="204" t="str">
        <f>IF(W993&lt;&gt;"",W993*PRINCIPAL!$C$84,"")</f>
        <v/>
      </c>
      <c r="X994" s="204" t="str">
        <f>IF(X993&lt;&gt;"",X993*PRINCIPAL!$C$84,"")</f>
        <v/>
      </c>
      <c r="Y994" s="204" t="str">
        <f>IF(Y993&lt;&gt;"",Y993*PRINCIPAL!$C$84,"")</f>
        <v/>
      </c>
      <c r="Z994" s="204" t="str">
        <f>IF(Z993&lt;&gt;"",Z993*PRINCIPAL!$C$84,"")</f>
        <v/>
      </c>
      <c r="AA994" s="204" t="str">
        <f>IF(AA993&lt;&gt;"",AA993*PRINCIPAL!$C$84,"")</f>
        <v/>
      </c>
      <c r="AB994" s="204" t="str">
        <f>IF(AB993&lt;&gt;"",AB993*PRINCIPAL!$C$84,"")</f>
        <v/>
      </c>
      <c r="AC994" s="204" t="str">
        <f>IF(AC993&lt;&gt;"",AC993*PRINCIPAL!$C$84,"")</f>
        <v/>
      </c>
      <c r="AD994" s="204" t="str">
        <f>IF(AD993&lt;&gt;"",AD993*PRINCIPAL!$C$84,"")</f>
        <v/>
      </c>
      <c r="AE994" s="204" t="str">
        <f>IF(AE993&lt;&gt;"",AE993*PRINCIPAL!$C$84,"")</f>
        <v/>
      </c>
      <c r="AF994" s="204" t="str">
        <f>IF(AF993&lt;&gt;"",AF993*PRINCIPAL!$C$84,"")</f>
        <v/>
      </c>
      <c r="AG994" s="204" t="str">
        <f>IF(AG993&lt;&gt;"",AG993*PRINCIPAL!$C$84,"")</f>
        <v/>
      </c>
      <c r="AH994" s="204" t="str">
        <f>IF(AH993&lt;&gt;"",AH993*PRINCIPAL!$C$84,"")</f>
        <v/>
      </c>
      <c r="AI994" s="204" t="str">
        <f>IF(AI993&lt;&gt;"",AI993*PRINCIPAL!$C$84,"")</f>
        <v/>
      </c>
      <c r="AJ994" s="204" t="str">
        <f>IF(AJ993&lt;&gt;"",AJ993*PRINCIPAL!$C$84,"")</f>
        <v/>
      </c>
      <c r="AK994" s="204" t="str">
        <f>IF(AK993&lt;&gt;"",AK993*PRINCIPAL!$C$84,"")</f>
        <v/>
      </c>
      <c r="AL994" s="204" t="str">
        <f>IF(AL993&lt;&gt;"",AL993*PRINCIPAL!$C$84,"")</f>
        <v/>
      </c>
      <c r="AM994" s="204" t="str">
        <f>IF(AM993&lt;&gt;"",AM993*PRINCIPAL!$C$84,"")</f>
        <v/>
      </c>
      <c r="AN994" s="204" t="str">
        <f>IF(AN993&lt;&gt;"",AN993*PRINCIPAL!$C$84,"")</f>
        <v/>
      </c>
      <c r="AO994" s="210" t="str">
        <f>IF(AO993&lt;&gt;"",AO993*PRINCIPAL!$C$84,"")</f>
        <v/>
      </c>
    </row>
    <row r="995" spans="2:41" ht="12.45" customHeight="1" x14ac:dyDescent="0.3">
      <c r="B995" s="456"/>
      <c r="C995" s="422"/>
      <c r="D995" s="426" t="s">
        <v>115</v>
      </c>
      <c r="E995" s="222" t="s">
        <v>125</v>
      </c>
      <c r="F995" s="203" t="s">
        <v>38</v>
      </c>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14"/>
    </row>
    <row r="996" spans="2:41" ht="12.45" customHeight="1" x14ac:dyDescent="0.3">
      <c r="B996" s="456"/>
      <c r="C996" s="422"/>
      <c r="D996" s="425"/>
      <c r="E996" s="220" t="s">
        <v>126</v>
      </c>
      <c r="F996" s="321" t="s">
        <v>38</v>
      </c>
      <c r="G996" s="204" t="str">
        <f>IF(G995&lt;&gt;"",G995*PRINCIPAL!$C$84,"")</f>
        <v/>
      </c>
      <c r="H996" s="204" t="str">
        <f>IF(H995&lt;&gt;"",H995*PRINCIPAL!$C$84,"")</f>
        <v/>
      </c>
      <c r="I996" s="204" t="str">
        <f>IF(I995&lt;&gt;"",I995*PRINCIPAL!$C$84,"")</f>
        <v/>
      </c>
      <c r="J996" s="204" t="str">
        <f>IF(J995&lt;&gt;"",J995*PRINCIPAL!$C$84,"")</f>
        <v/>
      </c>
      <c r="K996" s="204" t="str">
        <f>IF(K995&lt;&gt;"",K995*PRINCIPAL!$C$84,"")</f>
        <v/>
      </c>
      <c r="L996" s="204" t="str">
        <f>IF(L995&lt;&gt;"",L995*PRINCIPAL!$C$84,"")</f>
        <v/>
      </c>
      <c r="M996" s="204" t="str">
        <f>IF(M995&lt;&gt;"",M995*PRINCIPAL!$C$84,"")</f>
        <v/>
      </c>
      <c r="N996" s="204" t="str">
        <f>IF(N995&lt;&gt;"",N995*PRINCIPAL!$C$84,"")</f>
        <v/>
      </c>
      <c r="O996" s="204" t="str">
        <f>IF(O995&lt;&gt;"",O995*PRINCIPAL!$C$84,"")</f>
        <v/>
      </c>
      <c r="P996" s="204" t="str">
        <f>IF(P995&lt;&gt;"",P995*PRINCIPAL!$C$84,"")</f>
        <v/>
      </c>
      <c r="Q996" s="204" t="str">
        <f>IF(Q995&lt;&gt;"",Q995*PRINCIPAL!$C$84,"")</f>
        <v/>
      </c>
      <c r="R996" s="204" t="str">
        <f>IF(R995&lt;&gt;"",R995*PRINCIPAL!$C$84,"")</f>
        <v/>
      </c>
      <c r="S996" s="204" t="str">
        <f>IF(S995&lt;&gt;"",S995*PRINCIPAL!$C$84,"")</f>
        <v/>
      </c>
      <c r="T996" s="204" t="str">
        <f>IF(T995&lt;&gt;"",T995*PRINCIPAL!$C$84,"")</f>
        <v/>
      </c>
      <c r="U996" s="204" t="str">
        <f>IF(U995&lt;&gt;"",U995*PRINCIPAL!$C$84,"")</f>
        <v/>
      </c>
      <c r="V996" s="204" t="str">
        <f>IF(V995&lt;&gt;"",V995*PRINCIPAL!$C$84,"")</f>
        <v/>
      </c>
      <c r="W996" s="204" t="str">
        <f>IF(W995&lt;&gt;"",W995*PRINCIPAL!$C$84,"")</f>
        <v/>
      </c>
      <c r="X996" s="204" t="str">
        <f>IF(X995&lt;&gt;"",X995*PRINCIPAL!$C$84,"")</f>
        <v/>
      </c>
      <c r="Y996" s="204" t="str">
        <f>IF(Y995&lt;&gt;"",Y995*PRINCIPAL!$C$84,"")</f>
        <v/>
      </c>
      <c r="Z996" s="204" t="str">
        <f>IF(Z995&lt;&gt;"",Z995*PRINCIPAL!$C$84,"")</f>
        <v/>
      </c>
      <c r="AA996" s="204" t="str">
        <f>IF(AA995&lt;&gt;"",AA995*PRINCIPAL!$C$84,"")</f>
        <v/>
      </c>
      <c r="AB996" s="204" t="str">
        <f>IF(AB995&lt;&gt;"",AB995*PRINCIPAL!$C$84,"")</f>
        <v/>
      </c>
      <c r="AC996" s="204" t="str">
        <f>IF(AC995&lt;&gt;"",AC995*PRINCIPAL!$C$84,"")</f>
        <v/>
      </c>
      <c r="AD996" s="204" t="str">
        <f>IF(AD995&lt;&gt;"",AD995*PRINCIPAL!$C$84,"")</f>
        <v/>
      </c>
      <c r="AE996" s="204" t="str">
        <f>IF(AE995&lt;&gt;"",AE995*PRINCIPAL!$C$84,"")</f>
        <v/>
      </c>
      <c r="AF996" s="204" t="str">
        <f>IF(AF995&lt;&gt;"",AF995*PRINCIPAL!$C$84,"")</f>
        <v/>
      </c>
      <c r="AG996" s="204" t="str">
        <f>IF(AG995&lt;&gt;"",AG995*PRINCIPAL!$C$84,"")</f>
        <v/>
      </c>
      <c r="AH996" s="204" t="str">
        <f>IF(AH995&lt;&gt;"",AH995*PRINCIPAL!$C$84,"")</f>
        <v/>
      </c>
      <c r="AI996" s="204" t="str">
        <f>IF(AI995&lt;&gt;"",AI995*PRINCIPAL!$C$84,"")</f>
        <v/>
      </c>
      <c r="AJ996" s="204" t="str">
        <f>IF(AJ995&lt;&gt;"",AJ995*PRINCIPAL!$C$84,"")</f>
        <v/>
      </c>
      <c r="AK996" s="204" t="str">
        <f>IF(AK995&lt;&gt;"",AK995*PRINCIPAL!$C$84,"")</f>
        <v/>
      </c>
      <c r="AL996" s="204" t="str">
        <f>IF(AL995&lt;&gt;"",AL995*PRINCIPAL!$C$84,"")</f>
        <v/>
      </c>
      <c r="AM996" s="204" t="str">
        <f>IF(AM995&lt;&gt;"",AM995*PRINCIPAL!$C$84,"")</f>
        <v/>
      </c>
      <c r="AN996" s="204" t="str">
        <f>IF(AN995&lt;&gt;"",AN995*PRINCIPAL!$C$84,"")</f>
        <v/>
      </c>
      <c r="AO996" s="210" t="str">
        <f>IF(AO995&lt;&gt;"",AO995*PRINCIPAL!$C$84,"")</f>
        <v/>
      </c>
    </row>
    <row r="997" spans="2:41" ht="12.45" customHeight="1" x14ac:dyDescent="0.3">
      <c r="B997" s="456"/>
      <c r="C997" s="422"/>
      <c r="D997" s="426" t="s">
        <v>115</v>
      </c>
      <c r="E997" s="222" t="s">
        <v>125</v>
      </c>
      <c r="F997" s="203" t="s">
        <v>38</v>
      </c>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14"/>
    </row>
    <row r="998" spans="2:41" ht="12.45" customHeight="1" thickBot="1" x14ac:dyDescent="0.35">
      <c r="B998" s="457"/>
      <c r="C998" s="423"/>
      <c r="D998" s="427"/>
      <c r="E998" s="291" t="s">
        <v>126</v>
      </c>
      <c r="F998" s="323" t="s">
        <v>38</v>
      </c>
      <c r="G998" s="288" t="str">
        <f>IF(G997&lt;&gt;"",G997*PRINCIPAL!$C$84,"")</f>
        <v/>
      </c>
      <c r="H998" s="288" t="str">
        <f>IF(H997&lt;&gt;"",H997*PRINCIPAL!$C$84,"")</f>
        <v/>
      </c>
      <c r="I998" s="288" t="str">
        <f>IF(I997&lt;&gt;"",I997*PRINCIPAL!$C$84,"")</f>
        <v/>
      </c>
      <c r="J998" s="288" t="str">
        <f>IF(J997&lt;&gt;"",J997*PRINCIPAL!$C$84,"")</f>
        <v/>
      </c>
      <c r="K998" s="288" t="str">
        <f>IF(K997&lt;&gt;"",K997*PRINCIPAL!$C$84,"")</f>
        <v/>
      </c>
      <c r="L998" s="288" t="str">
        <f>IF(L997&lt;&gt;"",L997*PRINCIPAL!$C$84,"")</f>
        <v/>
      </c>
      <c r="M998" s="288" t="str">
        <f>IF(M997&lt;&gt;"",M997*PRINCIPAL!$C$84,"")</f>
        <v/>
      </c>
      <c r="N998" s="288" t="str">
        <f>IF(N997&lt;&gt;"",N997*PRINCIPAL!$C$84,"")</f>
        <v/>
      </c>
      <c r="O998" s="288" t="str">
        <f>IF(O997&lt;&gt;"",O997*PRINCIPAL!$C$84,"")</f>
        <v/>
      </c>
      <c r="P998" s="288" t="str">
        <f>IF(P997&lt;&gt;"",P997*PRINCIPAL!$C$84,"")</f>
        <v/>
      </c>
      <c r="Q998" s="288" t="str">
        <f>IF(Q997&lt;&gt;"",Q997*PRINCIPAL!$C$84,"")</f>
        <v/>
      </c>
      <c r="R998" s="288" t="str">
        <f>IF(R997&lt;&gt;"",R997*PRINCIPAL!$C$84,"")</f>
        <v/>
      </c>
      <c r="S998" s="288" t="str">
        <f>IF(S997&lt;&gt;"",S997*PRINCIPAL!$C$84,"")</f>
        <v/>
      </c>
      <c r="T998" s="288" t="str">
        <f>IF(T997&lt;&gt;"",T997*PRINCIPAL!$C$84,"")</f>
        <v/>
      </c>
      <c r="U998" s="288" t="str">
        <f>IF(U997&lt;&gt;"",U997*PRINCIPAL!$C$84,"")</f>
        <v/>
      </c>
      <c r="V998" s="288" t="str">
        <f>IF(V997&lt;&gt;"",V997*PRINCIPAL!$C$84,"")</f>
        <v/>
      </c>
      <c r="W998" s="288" t="str">
        <f>IF(W997&lt;&gt;"",W997*PRINCIPAL!$C$84,"")</f>
        <v/>
      </c>
      <c r="X998" s="288" t="str">
        <f>IF(X997&lt;&gt;"",X997*PRINCIPAL!$C$84,"")</f>
        <v/>
      </c>
      <c r="Y998" s="288" t="str">
        <f>IF(Y997&lt;&gt;"",Y997*PRINCIPAL!$C$84,"")</f>
        <v/>
      </c>
      <c r="Z998" s="288" t="str">
        <f>IF(Z997&lt;&gt;"",Z997*PRINCIPAL!$C$84,"")</f>
        <v/>
      </c>
      <c r="AA998" s="288" t="str">
        <f>IF(AA997&lt;&gt;"",AA997*PRINCIPAL!$C$84,"")</f>
        <v/>
      </c>
      <c r="AB998" s="288" t="str">
        <f>IF(AB997&lt;&gt;"",AB997*PRINCIPAL!$C$84,"")</f>
        <v/>
      </c>
      <c r="AC998" s="288" t="str">
        <f>IF(AC997&lt;&gt;"",AC997*PRINCIPAL!$C$84,"")</f>
        <v/>
      </c>
      <c r="AD998" s="288" t="str">
        <f>IF(AD997&lt;&gt;"",AD997*PRINCIPAL!$C$84,"")</f>
        <v/>
      </c>
      <c r="AE998" s="288" t="str">
        <f>IF(AE997&lt;&gt;"",AE997*PRINCIPAL!$C$84,"")</f>
        <v/>
      </c>
      <c r="AF998" s="288" t="str">
        <f>IF(AF997&lt;&gt;"",AF997*PRINCIPAL!$C$84,"")</f>
        <v/>
      </c>
      <c r="AG998" s="288" t="str">
        <f>IF(AG997&lt;&gt;"",AG997*PRINCIPAL!$C$84,"")</f>
        <v/>
      </c>
      <c r="AH998" s="288" t="str">
        <f>IF(AH997&lt;&gt;"",AH997*PRINCIPAL!$C$84,"")</f>
        <v/>
      </c>
      <c r="AI998" s="288" t="str">
        <f>IF(AI997&lt;&gt;"",AI997*PRINCIPAL!$C$84,"")</f>
        <v/>
      </c>
      <c r="AJ998" s="288" t="str">
        <f>IF(AJ997&lt;&gt;"",AJ997*PRINCIPAL!$C$84,"")</f>
        <v/>
      </c>
      <c r="AK998" s="288" t="str">
        <f>IF(AK997&lt;&gt;"",AK997*PRINCIPAL!$C$84,"")</f>
        <v/>
      </c>
      <c r="AL998" s="288" t="str">
        <f>IF(AL997&lt;&gt;"",AL997*PRINCIPAL!$C$84,"")</f>
        <v/>
      </c>
      <c r="AM998" s="288" t="str">
        <f>IF(AM997&lt;&gt;"",AM997*PRINCIPAL!$C$84,"")</f>
        <v/>
      </c>
      <c r="AN998" s="288" t="str">
        <f>IF(AN997&lt;&gt;"",AN997*PRINCIPAL!$C$84,"")</f>
        <v/>
      </c>
      <c r="AO998" s="289" t="str">
        <f>IF(AO997&lt;&gt;"",AO997*PRINCIPAL!$C$84,"")</f>
        <v/>
      </c>
    </row>
    <row r="999" spans="2:41" ht="12" customHeight="1" thickBot="1" x14ac:dyDescent="0.35"/>
    <row r="1000" spans="2:41" ht="15" customHeight="1" thickBot="1" x14ac:dyDescent="0.35">
      <c r="B1000" s="448" t="s">
        <v>15</v>
      </c>
      <c r="C1000" s="449"/>
      <c r="D1000" s="41" t="str">
        <f>IF(PRINCIPAL!B94&lt;&gt;"",PRINCIPAL!B94,"")</f>
        <v/>
      </c>
    </row>
    <row r="1001" spans="2:41" ht="12" customHeight="1" thickBot="1" x14ac:dyDescent="0.35"/>
    <row r="1002" spans="2:41" ht="12" customHeight="1" x14ac:dyDescent="0.3">
      <c r="B1002" s="450" t="s">
        <v>120</v>
      </c>
      <c r="C1002" s="451"/>
      <c r="D1002" s="451"/>
      <c r="E1002" s="451"/>
      <c r="F1002" s="480" t="s">
        <v>144</v>
      </c>
      <c r="G1002" s="433">
        <v>1</v>
      </c>
      <c r="H1002" s="433">
        <v>2</v>
      </c>
      <c r="I1002" s="433">
        <v>3</v>
      </c>
      <c r="J1002" s="433">
        <v>4</v>
      </c>
      <c r="K1002" s="433">
        <v>5</v>
      </c>
      <c r="L1002" s="433">
        <v>6</v>
      </c>
      <c r="M1002" s="433">
        <v>7</v>
      </c>
      <c r="N1002" s="433">
        <v>8</v>
      </c>
      <c r="O1002" s="433">
        <v>9</v>
      </c>
      <c r="P1002" s="433">
        <v>10</v>
      </c>
      <c r="Q1002" s="433">
        <v>11</v>
      </c>
      <c r="R1002" s="433">
        <v>12</v>
      </c>
      <c r="S1002" s="433">
        <v>13</v>
      </c>
      <c r="T1002" s="433">
        <v>14</v>
      </c>
      <c r="U1002" s="433">
        <v>15</v>
      </c>
      <c r="V1002" s="433">
        <v>16</v>
      </c>
      <c r="W1002" s="433">
        <v>17</v>
      </c>
      <c r="X1002" s="433">
        <v>18</v>
      </c>
      <c r="Y1002" s="433">
        <v>19</v>
      </c>
      <c r="Z1002" s="433">
        <v>20</v>
      </c>
      <c r="AA1002" s="433">
        <v>21</v>
      </c>
      <c r="AB1002" s="433">
        <v>22</v>
      </c>
      <c r="AC1002" s="433">
        <v>23</v>
      </c>
      <c r="AD1002" s="433">
        <v>24</v>
      </c>
      <c r="AE1002" s="433">
        <v>25</v>
      </c>
      <c r="AF1002" s="433">
        <v>26</v>
      </c>
      <c r="AG1002" s="433">
        <v>27</v>
      </c>
      <c r="AH1002" s="433">
        <v>28</v>
      </c>
      <c r="AI1002" s="433">
        <v>29</v>
      </c>
      <c r="AJ1002" s="433">
        <v>30</v>
      </c>
      <c r="AK1002" s="433">
        <v>31</v>
      </c>
      <c r="AL1002" s="433">
        <v>32</v>
      </c>
      <c r="AM1002" s="433">
        <v>33</v>
      </c>
      <c r="AN1002" s="433">
        <v>34</v>
      </c>
      <c r="AO1002" s="435">
        <v>35</v>
      </c>
    </row>
    <row r="1003" spans="2:41" ht="12" customHeight="1" thickBot="1" x14ac:dyDescent="0.35">
      <c r="B1003" s="452"/>
      <c r="C1003" s="469"/>
      <c r="D1003" s="469"/>
      <c r="E1003" s="469"/>
      <c r="F1003" s="481"/>
      <c r="G1003" s="434"/>
      <c r="H1003" s="434"/>
      <c r="I1003" s="434"/>
      <c r="J1003" s="434"/>
      <c r="K1003" s="434"/>
      <c r="L1003" s="434"/>
      <c r="M1003" s="434"/>
      <c r="N1003" s="434"/>
      <c r="O1003" s="434"/>
      <c r="P1003" s="434"/>
      <c r="Q1003" s="434"/>
      <c r="R1003" s="434"/>
      <c r="S1003" s="434"/>
      <c r="T1003" s="434"/>
      <c r="U1003" s="434"/>
      <c r="V1003" s="434"/>
      <c r="W1003" s="434"/>
      <c r="X1003" s="434"/>
      <c r="Y1003" s="434"/>
      <c r="Z1003" s="434"/>
      <c r="AA1003" s="434"/>
      <c r="AB1003" s="434"/>
      <c r="AC1003" s="434"/>
      <c r="AD1003" s="434"/>
      <c r="AE1003" s="434"/>
      <c r="AF1003" s="434"/>
      <c r="AG1003" s="434"/>
      <c r="AH1003" s="434"/>
      <c r="AI1003" s="434"/>
      <c r="AJ1003" s="434"/>
      <c r="AK1003" s="434"/>
      <c r="AL1003" s="434"/>
      <c r="AM1003" s="434"/>
      <c r="AN1003" s="434"/>
      <c r="AO1003" s="436"/>
    </row>
    <row r="1004" spans="2:41" ht="12.45" customHeight="1" x14ac:dyDescent="0.3">
      <c r="B1004" s="437" t="s">
        <v>107</v>
      </c>
      <c r="C1004" s="439" t="s">
        <v>104</v>
      </c>
      <c r="D1004" s="441" t="s">
        <v>112</v>
      </c>
      <c r="E1004" s="227" t="s">
        <v>125</v>
      </c>
      <c r="F1004" s="197"/>
      <c r="G1004" s="230"/>
      <c r="H1004" s="230"/>
      <c r="I1004" s="230"/>
      <c r="J1004" s="230"/>
      <c r="K1004" s="230"/>
      <c r="L1004" s="230"/>
      <c r="M1004" s="230"/>
      <c r="N1004" s="230"/>
      <c r="O1004" s="230"/>
      <c r="P1004" s="230"/>
      <c r="Q1004" s="230"/>
      <c r="R1004" s="230"/>
      <c r="S1004" s="230"/>
      <c r="T1004" s="230"/>
      <c r="U1004" s="230"/>
      <c r="V1004" s="230"/>
      <c r="W1004" s="230"/>
      <c r="X1004" s="230"/>
      <c r="Y1004" s="230"/>
      <c r="Z1004" s="230"/>
      <c r="AA1004" s="230"/>
      <c r="AB1004" s="230"/>
      <c r="AC1004" s="230"/>
      <c r="AD1004" s="230"/>
      <c r="AE1004" s="230"/>
      <c r="AF1004" s="230"/>
      <c r="AG1004" s="230"/>
      <c r="AH1004" s="230"/>
      <c r="AI1004" s="230"/>
      <c r="AJ1004" s="230"/>
      <c r="AK1004" s="230"/>
      <c r="AL1004" s="230"/>
      <c r="AM1004" s="230"/>
      <c r="AN1004" s="230"/>
      <c r="AO1004" s="278"/>
    </row>
    <row r="1005" spans="2:41" ht="12.45" customHeight="1" x14ac:dyDescent="0.3">
      <c r="B1005" s="438"/>
      <c r="C1005" s="440"/>
      <c r="D1005" s="442"/>
      <c r="E1005" s="220" t="s">
        <v>126</v>
      </c>
      <c r="F1005" s="198" t="str">
        <f>IF(F1004&lt;&gt;"",F1004*PRINCIPAL!$C$14,"")</f>
        <v/>
      </c>
      <c r="G1005" s="198" t="str">
        <f>IF(G1004&lt;&gt;"",G1004*PRINCIPAL!$C$94,"")</f>
        <v/>
      </c>
      <c r="H1005" s="198" t="str">
        <f>IF(H1004&lt;&gt;"",H1004*PRINCIPAL!$C$94,"")</f>
        <v/>
      </c>
      <c r="I1005" s="198" t="str">
        <f>IF(I1004&lt;&gt;"",I1004*PRINCIPAL!$C$94,"")</f>
        <v/>
      </c>
      <c r="J1005" s="198" t="str">
        <f>IF(J1004&lt;&gt;"",J1004*PRINCIPAL!$C$94,"")</f>
        <v/>
      </c>
      <c r="K1005" s="198" t="str">
        <f>IF(K1004&lt;&gt;"",K1004*PRINCIPAL!$C$94,"")</f>
        <v/>
      </c>
      <c r="L1005" s="198" t="str">
        <f>IF(L1004&lt;&gt;"",L1004*PRINCIPAL!$C$94,"")</f>
        <v/>
      </c>
      <c r="M1005" s="198" t="str">
        <f>IF(M1004&lt;&gt;"",M1004*PRINCIPAL!$C$94,"")</f>
        <v/>
      </c>
      <c r="N1005" s="198" t="str">
        <f>IF(N1004&lt;&gt;"",N1004*PRINCIPAL!$C$94,"")</f>
        <v/>
      </c>
      <c r="O1005" s="198" t="str">
        <f>IF(O1004&lt;&gt;"",O1004*PRINCIPAL!$C$94,"")</f>
        <v/>
      </c>
      <c r="P1005" s="198" t="str">
        <f>IF(P1004&lt;&gt;"",P1004*PRINCIPAL!$C$94,"")</f>
        <v/>
      </c>
      <c r="Q1005" s="198" t="str">
        <f>IF(Q1004&lt;&gt;"",Q1004*PRINCIPAL!$C$94,"")</f>
        <v/>
      </c>
      <c r="R1005" s="198" t="str">
        <f>IF(R1004&lt;&gt;"",R1004*PRINCIPAL!$C$94,"")</f>
        <v/>
      </c>
      <c r="S1005" s="198" t="str">
        <f>IF(S1004&lt;&gt;"",S1004*PRINCIPAL!$C$94,"")</f>
        <v/>
      </c>
      <c r="T1005" s="198" t="str">
        <f>IF(T1004&lt;&gt;"",T1004*PRINCIPAL!$C$94,"")</f>
        <v/>
      </c>
      <c r="U1005" s="198" t="str">
        <f>IF(U1004&lt;&gt;"",U1004*PRINCIPAL!$C$94,"")</f>
        <v/>
      </c>
      <c r="V1005" s="198" t="str">
        <f>IF(V1004&lt;&gt;"",V1004*PRINCIPAL!$C$94,"")</f>
        <v/>
      </c>
      <c r="W1005" s="198" t="str">
        <f>IF(W1004&lt;&gt;"",W1004*PRINCIPAL!$C$94,"")</f>
        <v/>
      </c>
      <c r="X1005" s="198" t="str">
        <f>IF(X1004&lt;&gt;"",X1004*PRINCIPAL!$C$94,"")</f>
        <v/>
      </c>
      <c r="Y1005" s="198" t="str">
        <f>IF(Y1004&lt;&gt;"",Y1004*PRINCIPAL!$C$94,"")</f>
        <v/>
      </c>
      <c r="Z1005" s="198" t="str">
        <f>IF(Z1004&lt;&gt;"",Z1004*PRINCIPAL!$C$94,"")</f>
        <v/>
      </c>
      <c r="AA1005" s="198" t="str">
        <f>IF(AA1004&lt;&gt;"",AA1004*PRINCIPAL!$C$94,"")</f>
        <v/>
      </c>
      <c r="AB1005" s="198" t="str">
        <f>IF(AB1004&lt;&gt;"",AB1004*PRINCIPAL!$C$94,"")</f>
        <v/>
      </c>
      <c r="AC1005" s="198" t="str">
        <f>IF(AC1004&lt;&gt;"",AC1004*PRINCIPAL!$C$94,"")</f>
        <v/>
      </c>
      <c r="AD1005" s="198" t="str">
        <f>IF(AD1004&lt;&gt;"",AD1004*PRINCIPAL!$C$94,"")</f>
        <v/>
      </c>
      <c r="AE1005" s="198" t="str">
        <f>IF(AE1004&lt;&gt;"",AE1004*PRINCIPAL!$C$94,"")</f>
        <v/>
      </c>
      <c r="AF1005" s="198" t="str">
        <f>IF(AF1004&lt;&gt;"",AF1004*PRINCIPAL!$C$94,"")</f>
        <v/>
      </c>
      <c r="AG1005" s="198" t="str">
        <f>IF(AG1004&lt;&gt;"",AG1004*PRINCIPAL!$C$94,"")</f>
        <v/>
      </c>
      <c r="AH1005" s="198" t="str">
        <f>IF(AH1004&lt;&gt;"",AH1004*PRINCIPAL!$C$94,"")</f>
        <v/>
      </c>
      <c r="AI1005" s="198" t="str">
        <f>IF(AI1004&lt;&gt;"",AI1004*PRINCIPAL!$C$94,"")</f>
        <v/>
      </c>
      <c r="AJ1005" s="198" t="str">
        <f>IF(AJ1004&lt;&gt;"",AJ1004*PRINCIPAL!$C$94,"")</f>
        <v/>
      </c>
      <c r="AK1005" s="198" t="str">
        <f>IF(AK1004&lt;&gt;"",AK1004*PRINCIPAL!$C$94,"")</f>
        <v/>
      </c>
      <c r="AL1005" s="198" t="str">
        <f>IF(AL1004&lt;&gt;"",AL1004*PRINCIPAL!$C$94,"")</f>
        <v/>
      </c>
      <c r="AM1005" s="198" t="str">
        <f>IF(AM1004&lt;&gt;"",AM1004*PRINCIPAL!$C$94,"")</f>
        <v/>
      </c>
      <c r="AN1005" s="198" t="str">
        <f>IF(AN1004&lt;&gt;"",AN1004*PRINCIPAL!$C$94,"")</f>
        <v/>
      </c>
      <c r="AO1005" s="268" t="str">
        <f>IF(AO1004&lt;&gt;"",AO1004*PRINCIPAL!$C$94,"")</f>
        <v/>
      </c>
    </row>
    <row r="1006" spans="2:41" ht="12.45" customHeight="1" x14ac:dyDescent="0.3">
      <c r="B1006" s="438"/>
      <c r="C1006" s="440"/>
      <c r="D1006" s="443" t="s">
        <v>118</v>
      </c>
      <c r="E1006" s="222" t="s">
        <v>125</v>
      </c>
      <c r="F1006" s="203"/>
      <c r="G1006" s="203"/>
      <c r="H1006" s="203"/>
      <c r="I1006" s="203"/>
      <c r="J1006" s="203"/>
      <c r="K1006" s="203"/>
      <c r="L1006" s="203"/>
      <c r="M1006" s="203"/>
      <c r="N1006" s="203"/>
      <c r="O1006" s="203"/>
      <c r="P1006" s="203"/>
      <c r="Q1006" s="203"/>
      <c r="R1006" s="203"/>
      <c r="S1006" s="203"/>
      <c r="T1006" s="203"/>
      <c r="U1006" s="203"/>
      <c r="V1006" s="203"/>
      <c r="W1006" s="203"/>
      <c r="X1006" s="203"/>
      <c r="Y1006" s="203"/>
      <c r="Z1006" s="203"/>
      <c r="AA1006" s="203"/>
      <c r="AB1006" s="203"/>
      <c r="AC1006" s="203"/>
      <c r="AD1006" s="203"/>
      <c r="AE1006" s="203"/>
      <c r="AF1006" s="203"/>
      <c r="AG1006" s="203"/>
      <c r="AH1006" s="203"/>
      <c r="AI1006" s="203"/>
      <c r="AJ1006" s="203"/>
      <c r="AK1006" s="203"/>
      <c r="AL1006" s="203"/>
      <c r="AM1006" s="203"/>
      <c r="AN1006" s="203"/>
      <c r="AO1006" s="269"/>
    </row>
    <row r="1007" spans="2:41" ht="12.45" customHeight="1" x14ac:dyDescent="0.3">
      <c r="B1007" s="438"/>
      <c r="C1007" s="440"/>
      <c r="D1007" s="444"/>
      <c r="E1007" s="220" t="s">
        <v>126</v>
      </c>
      <c r="F1007" s="204" t="str">
        <f>IF(F1006&lt;&gt;"",F1006*PRINCIPAL!$C$14,"")</f>
        <v/>
      </c>
      <c r="G1007" s="204" t="str">
        <f>IF(G1006&lt;&gt;"",G1006*PRINCIPAL!$C$94,"")</f>
        <v/>
      </c>
      <c r="H1007" s="204" t="str">
        <f>IF(H1006&lt;&gt;"",H1006*PRINCIPAL!$C$94,"")</f>
        <v/>
      </c>
      <c r="I1007" s="204" t="str">
        <f>IF(I1006&lt;&gt;"",I1006*PRINCIPAL!$C$94,"")</f>
        <v/>
      </c>
      <c r="J1007" s="204" t="str">
        <f>IF(J1006&lt;&gt;"",J1006*PRINCIPAL!$C$94,"")</f>
        <v/>
      </c>
      <c r="K1007" s="204" t="str">
        <f>IF(K1006&lt;&gt;"",K1006*PRINCIPAL!$C$94,"")</f>
        <v/>
      </c>
      <c r="L1007" s="204" t="str">
        <f>IF(L1006&lt;&gt;"",L1006*PRINCIPAL!$C$94,"")</f>
        <v/>
      </c>
      <c r="M1007" s="204" t="str">
        <f>IF(M1006&lt;&gt;"",M1006*PRINCIPAL!$C$94,"")</f>
        <v/>
      </c>
      <c r="N1007" s="204" t="str">
        <f>IF(N1006&lt;&gt;"",N1006*PRINCIPAL!$C$94,"")</f>
        <v/>
      </c>
      <c r="O1007" s="204" t="str">
        <f>IF(O1006&lt;&gt;"",O1006*PRINCIPAL!$C$94,"")</f>
        <v/>
      </c>
      <c r="P1007" s="204" t="str">
        <f>IF(P1006&lt;&gt;"",P1006*PRINCIPAL!$C$94,"")</f>
        <v/>
      </c>
      <c r="Q1007" s="204" t="str">
        <f>IF(Q1006&lt;&gt;"",Q1006*PRINCIPAL!$C$94,"")</f>
        <v/>
      </c>
      <c r="R1007" s="204" t="str">
        <f>IF(R1006&lt;&gt;"",R1006*PRINCIPAL!$C$94,"")</f>
        <v/>
      </c>
      <c r="S1007" s="204" t="str">
        <f>IF(S1006&lt;&gt;"",S1006*PRINCIPAL!$C$94,"")</f>
        <v/>
      </c>
      <c r="T1007" s="204" t="str">
        <f>IF(T1006&lt;&gt;"",T1006*PRINCIPAL!$C$94,"")</f>
        <v/>
      </c>
      <c r="U1007" s="204" t="str">
        <f>IF(U1006&lt;&gt;"",U1006*PRINCIPAL!$C$94,"")</f>
        <v/>
      </c>
      <c r="V1007" s="204" t="str">
        <f>IF(V1006&lt;&gt;"",V1006*PRINCIPAL!$C$94,"")</f>
        <v/>
      </c>
      <c r="W1007" s="204" t="str">
        <f>IF(W1006&lt;&gt;"",W1006*PRINCIPAL!$C$94,"")</f>
        <v/>
      </c>
      <c r="X1007" s="204" t="str">
        <f>IF(X1006&lt;&gt;"",X1006*PRINCIPAL!$C$94,"")</f>
        <v/>
      </c>
      <c r="Y1007" s="204" t="str">
        <f>IF(Y1006&lt;&gt;"",Y1006*PRINCIPAL!$C$94,"")</f>
        <v/>
      </c>
      <c r="Z1007" s="204" t="str">
        <f>IF(Z1006&lt;&gt;"",Z1006*PRINCIPAL!$C$94,"")</f>
        <v/>
      </c>
      <c r="AA1007" s="204" t="str">
        <f>IF(AA1006&lt;&gt;"",AA1006*PRINCIPAL!$C$94,"")</f>
        <v/>
      </c>
      <c r="AB1007" s="204" t="str">
        <f>IF(AB1006&lt;&gt;"",AB1006*PRINCIPAL!$C$94,"")</f>
        <v/>
      </c>
      <c r="AC1007" s="204" t="str">
        <f>IF(AC1006&lt;&gt;"",AC1006*PRINCIPAL!$C$94,"")</f>
        <v/>
      </c>
      <c r="AD1007" s="204" t="str">
        <f>IF(AD1006&lt;&gt;"",AD1006*PRINCIPAL!$C$94,"")</f>
        <v/>
      </c>
      <c r="AE1007" s="204" t="str">
        <f>IF(AE1006&lt;&gt;"",AE1006*PRINCIPAL!$C$94,"")</f>
        <v/>
      </c>
      <c r="AF1007" s="204" t="str">
        <f>IF(AF1006&lt;&gt;"",AF1006*PRINCIPAL!$C$94,"")</f>
        <v/>
      </c>
      <c r="AG1007" s="204" t="str">
        <f>IF(AG1006&lt;&gt;"",AG1006*PRINCIPAL!$C$94,"")</f>
        <v/>
      </c>
      <c r="AH1007" s="204" t="str">
        <f>IF(AH1006&lt;&gt;"",AH1006*PRINCIPAL!$C$94,"")</f>
        <v/>
      </c>
      <c r="AI1007" s="204" t="str">
        <f>IF(AI1006&lt;&gt;"",AI1006*PRINCIPAL!$C$94,"")</f>
        <v/>
      </c>
      <c r="AJ1007" s="204" t="str">
        <f>IF(AJ1006&lt;&gt;"",AJ1006*PRINCIPAL!$C$94,"")</f>
        <v/>
      </c>
      <c r="AK1007" s="204" t="str">
        <f>IF(AK1006&lt;&gt;"",AK1006*PRINCIPAL!$C$94,"")</f>
        <v/>
      </c>
      <c r="AL1007" s="204" t="str">
        <f>IF(AL1006&lt;&gt;"",AL1006*PRINCIPAL!$C$94,"")</f>
        <v/>
      </c>
      <c r="AM1007" s="204" t="str">
        <f>IF(AM1006&lt;&gt;"",AM1006*PRINCIPAL!$C$94,"")</f>
        <v/>
      </c>
      <c r="AN1007" s="204" t="str">
        <f>IF(AN1006&lt;&gt;"",AN1006*PRINCIPAL!$C$94,"")</f>
        <v/>
      </c>
      <c r="AO1007" s="270" t="str">
        <f>IF(AO1006&lt;&gt;"",AO1006*PRINCIPAL!$C$94,"")</f>
        <v/>
      </c>
    </row>
    <row r="1008" spans="2:41" ht="12.45" customHeight="1" x14ac:dyDescent="0.3">
      <c r="B1008" s="438"/>
      <c r="C1008" s="440"/>
      <c r="D1008" s="443" t="s">
        <v>116</v>
      </c>
      <c r="E1008" s="224" t="s">
        <v>125</v>
      </c>
      <c r="F1008" s="203"/>
      <c r="G1008" s="203"/>
      <c r="H1008" s="203"/>
      <c r="I1008" s="203"/>
      <c r="J1008" s="203"/>
      <c r="K1008" s="203"/>
      <c r="L1008" s="203"/>
      <c r="M1008" s="203"/>
      <c r="N1008" s="203"/>
      <c r="O1008" s="203"/>
      <c r="P1008" s="203"/>
      <c r="Q1008" s="203"/>
      <c r="R1008" s="203"/>
      <c r="S1008" s="203"/>
      <c r="T1008" s="203"/>
      <c r="U1008" s="203"/>
      <c r="V1008" s="203"/>
      <c r="W1008" s="203"/>
      <c r="X1008" s="203"/>
      <c r="Y1008" s="203"/>
      <c r="Z1008" s="203"/>
      <c r="AA1008" s="203"/>
      <c r="AB1008" s="203"/>
      <c r="AC1008" s="203"/>
      <c r="AD1008" s="203"/>
      <c r="AE1008" s="203"/>
      <c r="AF1008" s="203"/>
      <c r="AG1008" s="203"/>
      <c r="AH1008" s="203"/>
      <c r="AI1008" s="203"/>
      <c r="AJ1008" s="203"/>
      <c r="AK1008" s="203"/>
      <c r="AL1008" s="203"/>
      <c r="AM1008" s="203"/>
      <c r="AN1008" s="203"/>
      <c r="AO1008" s="269"/>
    </row>
    <row r="1009" spans="2:41" ht="12.45" customHeight="1" thickBot="1" x14ac:dyDescent="0.35">
      <c r="B1009" s="438"/>
      <c r="C1009" s="440"/>
      <c r="D1009" s="442"/>
      <c r="E1009" s="223" t="s">
        <v>126</v>
      </c>
      <c r="F1009" s="200" t="str">
        <f>IF(F1008&lt;&gt;"",F1008*PRINCIPAL!$C$14,"")</f>
        <v/>
      </c>
      <c r="G1009" s="200" t="str">
        <f>IF(G1008&lt;&gt;"",G1008*PRINCIPAL!$C$94,"")</f>
        <v/>
      </c>
      <c r="H1009" s="200" t="str">
        <f>IF(H1008&lt;&gt;"",H1008*PRINCIPAL!$C$94,"")</f>
        <v/>
      </c>
      <c r="I1009" s="200" t="str">
        <f>IF(I1008&lt;&gt;"",I1008*PRINCIPAL!$C$94,"")</f>
        <v/>
      </c>
      <c r="J1009" s="200" t="str">
        <f>IF(J1008&lt;&gt;"",J1008*PRINCIPAL!$C$94,"")</f>
        <v/>
      </c>
      <c r="K1009" s="200" t="str">
        <f>IF(K1008&lt;&gt;"",K1008*PRINCIPAL!$C$94,"")</f>
        <v/>
      </c>
      <c r="L1009" s="200" t="str">
        <f>IF(L1008&lt;&gt;"",L1008*PRINCIPAL!$C$94,"")</f>
        <v/>
      </c>
      <c r="M1009" s="200" t="str">
        <f>IF(M1008&lt;&gt;"",M1008*PRINCIPAL!$C$94,"")</f>
        <v/>
      </c>
      <c r="N1009" s="200" t="str">
        <f>IF(N1008&lt;&gt;"",N1008*PRINCIPAL!$C$94,"")</f>
        <v/>
      </c>
      <c r="O1009" s="200" t="str">
        <f>IF(O1008&lt;&gt;"",O1008*PRINCIPAL!$C$94,"")</f>
        <v/>
      </c>
      <c r="P1009" s="200" t="str">
        <f>IF(P1008&lt;&gt;"",P1008*PRINCIPAL!$C$94,"")</f>
        <v/>
      </c>
      <c r="Q1009" s="200" t="str">
        <f>IF(Q1008&lt;&gt;"",Q1008*PRINCIPAL!$C$94,"")</f>
        <v/>
      </c>
      <c r="R1009" s="200" t="str">
        <f>IF(R1008&lt;&gt;"",R1008*PRINCIPAL!$C$94,"")</f>
        <v/>
      </c>
      <c r="S1009" s="200" t="str">
        <f>IF(S1008&lt;&gt;"",S1008*PRINCIPAL!$C$94,"")</f>
        <v/>
      </c>
      <c r="T1009" s="200" t="str">
        <f>IF(T1008&lt;&gt;"",T1008*PRINCIPAL!$C$94,"")</f>
        <v/>
      </c>
      <c r="U1009" s="200" t="str">
        <f>IF(U1008&lt;&gt;"",U1008*PRINCIPAL!$C$94,"")</f>
        <v/>
      </c>
      <c r="V1009" s="200" t="str">
        <f>IF(V1008&lt;&gt;"",V1008*PRINCIPAL!$C$94,"")</f>
        <v/>
      </c>
      <c r="W1009" s="200" t="str">
        <f>IF(W1008&lt;&gt;"",W1008*PRINCIPAL!$C$94,"")</f>
        <v/>
      </c>
      <c r="X1009" s="200" t="str">
        <f>IF(X1008&lt;&gt;"",X1008*PRINCIPAL!$C$94,"")</f>
        <v/>
      </c>
      <c r="Y1009" s="200" t="str">
        <f>IF(Y1008&lt;&gt;"",Y1008*PRINCIPAL!$C$94,"")</f>
        <v/>
      </c>
      <c r="Z1009" s="200" t="str">
        <f>IF(Z1008&lt;&gt;"",Z1008*PRINCIPAL!$C$94,"")</f>
        <v/>
      </c>
      <c r="AA1009" s="200" t="str">
        <f>IF(AA1008&lt;&gt;"",AA1008*PRINCIPAL!$C$94,"")</f>
        <v/>
      </c>
      <c r="AB1009" s="200" t="str">
        <f>IF(AB1008&lt;&gt;"",AB1008*PRINCIPAL!$C$94,"")</f>
        <v/>
      </c>
      <c r="AC1009" s="200" t="str">
        <f>IF(AC1008&lt;&gt;"",AC1008*PRINCIPAL!$C$94,"")</f>
        <v/>
      </c>
      <c r="AD1009" s="200" t="str">
        <f>IF(AD1008&lt;&gt;"",AD1008*PRINCIPAL!$C$94,"")</f>
        <v/>
      </c>
      <c r="AE1009" s="200" t="str">
        <f>IF(AE1008&lt;&gt;"",AE1008*PRINCIPAL!$C$94,"")</f>
        <v/>
      </c>
      <c r="AF1009" s="200" t="str">
        <f>IF(AF1008&lt;&gt;"",AF1008*PRINCIPAL!$C$94,"")</f>
        <v/>
      </c>
      <c r="AG1009" s="200" t="str">
        <f>IF(AG1008&lt;&gt;"",AG1008*PRINCIPAL!$C$94,"")</f>
        <v/>
      </c>
      <c r="AH1009" s="200" t="str">
        <f>IF(AH1008&lt;&gt;"",AH1008*PRINCIPAL!$C$94,"")</f>
        <v/>
      </c>
      <c r="AI1009" s="200" t="str">
        <f>IF(AI1008&lt;&gt;"",AI1008*PRINCIPAL!$C$94,"")</f>
        <v/>
      </c>
      <c r="AJ1009" s="200" t="str">
        <f>IF(AJ1008&lt;&gt;"",AJ1008*PRINCIPAL!$C$94,"")</f>
        <v/>
      </c>
      <c r="AK1009" s="200" t="str">
        <f>IF(AK1008&lt;&gt;"",AK1008*PRINCIPAL!$C$94,"")</f>
        <v/>
      </c>
      <c r="AL1009" s="200" t="str">
        <f>IF(AL1008&lt;&gt;"",AL1008*PRINCIPAL!$C$94,"")</f>
        <v/>
      </c>
      <c r="AM1009" s="200" t="str">
        <f>IF(AM1008&lt;&gt;"",AM1008*PRINCIPAL!$C$94,"")</f>
        <v/>
      </c>
      <c r="AN1009" s="200" t="str">
        <f>IF(AN1008&lt;&gt;"",AN1008*PRINCIPAL!$C$94,"")</f>
        <v/>
      </c>
      <c r="AO1009" s="271" t="str">
        <f>IF(AO1008&lt;&gt;"",AO1008*PRINCIPAL!$C$94,"")</f>
        <v/>
      </c>
    </row>
    <row r="1010" spans="2:41" ht="12.45" customHeight="1" x14ac:dyDescent="0.3">
      <c r="B1010" s="438"/>
      <c r="C1010" s="439" t="s">
        <v>105</v>
      </c>
      <c r="D1010" s="441" t="s">
        <v>112</v>
      </c>
      <c r="E1010" s="219" t="s">
        <v>125</v>
      </c>
      <c r="F1010" s="197" t="s">
        <v>38</v>
      </c>
      <c r="G1010" s="197"/>
      <c r="H1010" s="197"/>
      <c r="I1010" s="197"/>
      <c r="J1010" s="197"/>
      <c r="K1010" s="197"/>
      <c r="L1010" s="197"/>
      <c r="M1010" s="197"/>
      <c r="N1010" s="197"/>
      <c r="O1010" s="197"/>
      <c r="P1010" s="197"/>
      <c r="Q1010" s="197"/>
      <c r="R1010" s="197"/>
      <c r="S1010" s="197"/>
      <c r="T1010" s="197"/>
      <c r="U1010" s="197"/>
      <c r="V1010" s="197"/>
      <c r="W1010" s="197"/>
      <c r="X1010" s="197"/>
      <c r="Y1010" s="197"/>
      <c r="Z1010" s="197"/>
      <c r="AA1010" s="197"/>
      <c r="AB1010" s="197"/>
      <c r="AC1010" s="197"/>
      <c r="AD1010" s="197"/>
      <c r="AE1010" s="197"/>
      <c r="AF1010" s="197"/>
      <c r="AG1010" s="197"/>
      <c r="AH1010" s="197"/>
      <c r="AI1010" s="197"/>
      <c r="AJ1010" s="197"/>
      <c r="AK1010" s="197"/>
      <c r="AL1010" s="197"/>
      <c r="AM1010" s="197"/>
      <c r="AN1010" s="197"/>
      <c r="AO1010" s="267"/>
    </row>
    <row r="1011" spans="2:41" ht="12.45" customHeight="1" x14ac:dyDescent="0.3">
      <c r="B1011" s="438"/>
      <c r="C1011" s="440"/>
      <c r="D1011" s="442"/>
      <c r="E1011" s="220" t="s">
        <v>126</v>
      </c>
      <c r="F1011" s="320" t="s">
        <v>38</v>
      </c>
      <c r="G1011" s="198" t="str">
        <f>IF(G1010&lt;&gt;"",G1010*PRINCIPAL!$C$94,"")</f>
        <v/>
      </c>
      <c r="H1011" s="198" t="str">
        <f>IF(H1010&lt;&gt;"",H1010*PRINCIPAL!$C$94,"")</f>
        <v/>
      </c>
      <c r="I1011" s="198" t="str">
        <f>IF(I1010&lt;&gt;"",I1010*PRINCIPAL!$C$94,"")</f>
        <v/>
      </c>
      <c r="J1011" s="198" t="str">
        <f>IF(J1010&lt;&gt;"",J1010*PRINCIPAL!$C$94,"")</f>
        <v/>
      </c>
      <c r="K1011" s="198" t="str">
        <f>IF(K1010&lt;&gt;"",K1010*PRINCIPAL!$C$94,"")</f>
        <v/>
      </c>
      <c r="L1011" s="198" t="str">
        <f>IF(L1010&lt;&gt;"",L1010*PRINCIPAL!$C$94,"")</f>
        <v/>
      </c>
      <c r="M1011" s="198" t="str">
        <f>IF(M1010&lt;&gt;"",M1010*PRINCIPAL!$C$94,"")</f>
        <v/>
      </c>
      <c r="N1011" s="198" t="str">
        <f>IF(N1010&lt;&gt;"",N1010*PRINCIPAL!$C$94,"")</f>
        <v/>
      </c>
      <c r="O1011" s="198" t="str">
        <f>IF(O1010&lt;&gt;"",O1010*PRINCIPAL!$C$94,"")</f>
        <v/>
      </c>
      <c r="P1011" s="198" t="str">
        <f>IF(P1010&lt;&gt;"",P1010*PRINCIPAL!$C$94,"")</f>
        <v/>
      </c>
      <c r="Q1011" s="198" t="str">
        <f>IF(Q1010&lt;&gt;"",Q1010*PRINCIPAL!$C$94,"")</f>
        <v/>
      </c>
      <c r="R1011" s="198" t="str">
        <f>IF(R1010&lt;&gt;"",R1010*PRINCIPAL!$C$94,"")</f>
        <v/>
      </c>
      <c r="S1011" s="198" t="str">
        <f>IF(S1010&lt;&gt;"",S1010*PRINCIPAL!$C$94,"")</f>
        <v/>
      </c>
      <c r="T1011" s="198" t="str">
        <f>IF(T1010&lt;&gt;"",T1010*PRINCIPAL!$C$94,"")</f>
        <v/>
      </c>
      <c r="U1011" s="198" t="str">
        <f>IF(U1010&lt;&gt;"",U1010*PRINCIPAL!$C$94,"")</f>
        <v/>
      </c>
      <c r="V1011" s="198" t="str">
        <f>IF(V1010&lt;&gt;"",V1010*PRINCIPAL!$C$94,"")</f>
        <v/>
      </c>
      <c r="W1011" s="198" t="str">
        <f>IF(W1010&lt;&gt;"",W1010*PRINCIPAL!$C$94,"")</f>
        <v/>
      </c>
      <c r="X1011" s="198" t="str">
        <f>IF(X1010&lt;&gt;"",X1010*PRINCIPAL!$C$94,"")</f>
        <v/>
      </c>
      <c r="Y1011" s="198" t="str">
        <f>IF(Y1010&lt;&gt;"",Y1010*PRINCIPAL!$C$94,"")</f>
        <v/>
      </c>
      <c r="Z1011" s="198" t="str">
        <f>IF(Z1010&lt;&gt;"",Z1010*PRINCIPAL!$C$94,"")</f>
        <v/>
      </c>
      <c r="AA1011" s="198" t="str">
        <f>IF(AA1010&lt;&gt;"",AA1010*PRINCIPAL!$C$94,"")</f>
        <v/>
      </c>
      <c r="AB1011" s="198" t="str">
        <f>IF(AB1010&lt;&gt;"",AB1010*PRINCIPAL!$C$94,"")</f>
        <v/>
      </c>
      <c r="AC1011" s="198" t="str">
        <f>IF(AC1010&lt;&gt;"",AC1010*PRINCIPAL!$C$94,"")</f>
        <v/>
      </c>
      <c r="AD1011" s="198" t="str">
        <f>IF(AD1010&lt;&gt;"",AD1010*PRINCIPAL!$C$94,"")</f>
        <v/>
      </c>
      <c r="AE1011" s="198" t="str">
        <f>IF(AE1010&lt;&gt;"",AE1010*PRINCIPAL!$C$94,"")</f>
        <v/>
      </c>
      <c r="AF1011" s="198" t="str">
        <f>IF(AF1010&lt;&gt;"",AF1010*PRINCIPAL!$C$94,"")</f>
        <v/>
      </c>
      <c r="AG1011" s="198" t="str">
        <f>IF(AG1010&lt;&gt;"",AG1010*PRINCIPAL!$C$94,"")</f>
        <v/>
      </c>
      <c r="AH1011" s="198" t="str">
        <f>IF(AH1010&lt;&gt;"",AH1010*PRINCIPAL!$C$94,"")</f>
        <v/>
      </c>
      <c r="AI1011" s="198" t="str">
        <f>IF(AI1010&lt;&gt;"",AI1010*PRINCIPAL!$C$94,"")</f>
        <v/>
      </c>
      <c r="AJ1011" s="198" t="str">
        <f>IF(AJ1010&lt;&gt;"",AJ1010*PRINCIPAL!$C$94,"")</f>
        <v/>
      </c>
      <c r="AK1011" s="198" t="str">
        <f>IF(AK1010&lt;&gt;"",AK1010*PRINCIPAL!$C$94,"")</f>
        <v/>
      </c>
      <c r="AL1011" s="198" t="str">
        <f>IF(AL1010&lt;&gt;"",AL1010*PRINCIPAL!$C$94,"")</f>
        <v/>
      </c>
      <c r="AM1011" s="198" t="str">
        <f>IF(AM1010&lt;&gt;"",AM1010*PRINCIPAL!$C$94,"")</f>
        <v/>
      </c>
      <c r="AN1011" s="198" t="str">
        <f>IF(AN1010&lt;&gt;"",AN1010*PRINCIPAL!$C$94,"")</f>
        <v/>
      </c>
      <c r="AO1011" s="268" t="str">
        <f>IF(AO1010&lt;&gt;"",AO1010*PRINCIPAL!$C$94,"")</f>
        <v/>
      </c>
    </row>
    <row r="1012" spans="2:41" ht="12.45" customHeight="1" x14ac:dyDescent="0.3">
      <c r="B1012" s="438"/>
      <c r="C1012" s="440"/>
      <c r="D1012" s="443" t="s">
        <v>118</v>
      </c>
      <c r="E1012" s="222" t="s">
        <v>125</v>
      </c>
      <c r="F1012" s="203" t="s">
        <v>38</v>
      </c>
      <c r="G1012" s="203"/>
      <c r="H1012" s="203"/>
      <c r="I1012" s="203"/>
      <c r="J1012" s="203"/>
      <c r="K1012" s="203"/>
      <c r="L1012" s="203"/>
      <c r="M1012" s="203"/>
      <c r="N1012" s="203"/>
      <c r="O1012" s="203"/>
      <c r="P1012" s="203"/>
      <c r="Q1012" s="203"/>
      <c r="R1012" s="203"/>
      <c r="S1012" s="203"/>
      <c r="T1012" s="203"/>
      <c r="U1012" s="203"/>
      <c r="V1012" s="203"/>
      <c r="W1012" s="203"/>
      <c r="X1012" s="203"/>
      <c r="Y1012" s="203"/>
      <c r="Z1012" s="203"/>
      <c r="AA1012" s="203"/>
      <c r="AB1012" s="203"/>
      <c r="AC1012" s="203"/>
      <c r="AD1012" s="203"/>
      <c r="AE1012" s="203"/>
      <c r="AF1012" s="203"/>
      <c r="AG1012" s="203"/>
      <c r="AH1012" s="203"/>
      <c r="AI1012" s="203"/>
      <c r="AJ1012" s="203"/>
      <c r="AK1012" s="203"/>
      <c r="AL1012" s="203"/>
      <c r="AM1012" s="203"/>
      <c r="AN1012" s="203"/>
      <c r="AO1012" s="269"/>
    </row>
    <row r="1013" spans="2:41" ht="12.45" customHeight="1" x14ac:dyDescent="0.3">
      <c r="B1013" s="438"/>
      <c r="C1013" s="440"/>
      <c r="D1013" s="444"/>
      <c r="E1013" s="220" t="s">
        <v>126</v>
      </c>
      <c r="F1013" s="320" t="s">
        <v>38</v>
      </c>
      <c r="G1013" s="204" t="str">
        <f>IF(G1012&lt;&gt;"",G1012*PRINCIPAL!$C$94,"")</f>
        <v/>
      </c>
      <c r="H1013" s="204" t="str">
        <f>IF(H1012&lt;&gt;"",H1012*PRINCIPAL!$C$94,"")</f>
        <v/>
      </c>
      <c r="I1013" s="204" t="str">
        <f>IF(I1012&lt;&gt;"",I1012*PRINCIPAL!$C$94,"")</f>
        <v/>
      </c>
      <c r="J1013" s="204" t="str">
        <f>IF(J1012&lt;&gt;"",J1012*PRINCIPAL!$C$94,"")</f>
        <v/>
      </c>
      <c r="K1013" s="204" t="str">
        <f>IF(K1012&lt;&gt;"",K1012*PRINCIPAL!$C$94,"")</f>
        <v/>
      </c>
      <c r="L1013" s="204" t="str">
        <f>IF(L1012&lt;&gt;"",L1012*PRINCIPAL!$C$94,"")</f>
        <v/>
      </c>
      <c r="M1013" s="204" t="str">
        <f>IF(M1012&lt;&gt;"",M1012*PRINCIPAL!$C$94,"")</f>
        <v/>
      </c>
      <c r="N1013" s="204" t="str">
        <f>IF(N1012&lt;&gt;"",N1012*PRINCIPAL!$C$94,"")</f>
        <v/>
      </c>
      <c r="O1013" s="204" t="str">
        <f>IF(O1012&lt;&gt;"",O1012*PRINCIPAL!$C$94,"")</f>
        <v/>
      </c>
      <c r="P1013" s="204" t="str">
        <f>IF(P1012&lt;&gt;"",P1012*PRINCIPAL!$C$94,"")</f>
        <v/>
      </c>
      <c r="Q1013" s="204" t="str">
        <f>IF(Q1012&lt;&gt;"",Q1012*PRINCIPAL!$C$94,"")</f>
        <v/>
      </c>
      <c r="R1013" s="204" t="str">
        <f>IF(R1012&lt;&gt;"",R1012*PRINCIPAL!$C$94,"")</f>
        <v/>
      </c>
      <c r="S1013" s="204" t="str">
        <f>IF(S1012&lt;&gt;"",S1012*PRINCIPAL!$C$94,"")</f>
        <v/>
      </c>
      <c r="T1013" s="204" t="str">
        <f>IF(T1012&lt;&gt;"",T1012*PRINCIPAL!$C$94,"")</f>
        <v/>
      </c>
      <c r="U1013" s="204" t="str">
        <f>IF(U1012&lt;&gt;"",U1012*PRINCIPAL!$C$94,"")</f>
        <v/>
      </c>
      <c r="V1013" s="204" t="str">
        <f>IF(V1012&lt;&gt;"",V1012*PRINCIPAL!$C$94,"")</f>
        <v/>
      </c>
      <c r="W1013" s="204" t="str">
        <f>IF(W1012&lt;&gt;"",W1012*PRINCIPAL!$C$94,"")</f>
        <v/>
      </c>
      <c r="X1013" s="204" t="str">
        <f>IF(X1012&lt;&gt;"",X1012*PRINCIPAL!$C$94,"")</f>
        <v/>
      </c>
      <c r="Y1013" s="204" t="str">
        <f>IF(Y1012&lt;&gt;"",Y1012*PRINCIPAL!$C$94,"")</f>
        <v/>
      </c>
      <c r="Z1013" s="204" t="str">
        <f>IF(Z1012&lt;&gt;"",Z1012*PRINCIPAL!$C$94,"")</f>
        <v/>
      </c>
      <c r="AA1013" s="204" t="str">
        <f>IF(AA1012&lt;&gt;"",AA1012*PRINCIPAL!$C$94,"")</f>
        <v/>
      </c>
      <c r="AB1013" s="204" t="str">
        <f>IF(AB1012&lt;&gt;"",AB1012*PRINCIPAL!$C$94,"")</f>
        <v/>
      </c>
      <c r="AC1013" s="204" t="str">
        <f>IF(AC1012&lt;&gt;"",AC1012*PRINCIPAL!$C$94,"")</f>
        <v/>
      </c>
      <c r="AD1013" s="204" t="str">
        <f>IF(AD1012&lt;&gt;"",AD1012*PRINCIPAL!$C$94,"")</f>
        <v/>
      </c>
      <c r="AE1013" s="204" t="str">
        <f>IF(AE1012&lt;&gt;"",AE1012*PRINCIPAL!$C$94,"")</f>
        <v/>
      </c>
      <c r="AF1013" s="204" t="str">
        <f>IF(AF1012&lt;&gt;"",AF1012*PRINCIPAL!$C$94,"")</f>
        <v/>
      </c>
      <c r="AG1013" s="204" t="str">
        <f>IF(AG1012&lt;&gt;"",AG1012*PRINCIPAL!$C$94,"")</f>
        <v/>
      </c>
      <c r="AH1013" s="204" t="str">
        <f>IF(AH1012&lt;&gt;"",AH1012*PRINCIPAL!$C$94,"")</f>
        <v/>
      </c>
      <c r="AI1013" s="204" t="str">
        <f>IF(AI1012&lt;&gt;"",AI1012*PRINCIPAL!$C$94,"")</f>
        <v/>
      </c>
      <c r="AJ1013" s="204" t="str">
        <f>IF(AJ1012&lt;&gt;"",AJ1012*PRINCIPAL!$C$94,"")</f>
        <v/>
      </c>
      <c r="AK1013" s="204" t="str">
        <f>IF(AK1012&lt;&gt;"",AK1012*PRINCIPAL!$C$94,"")</f>
        <v/>
      </c>
      <c r="AL1013" s="204" t="str">
        <f>IF(AL1012&lt;&gt;"",AL1012*PRINCIPAL!$C$94,"")</f>
        <v/>
      </c>
      <c r="AM1013" s="204" t="str">
        <f>IF(AM1012&lt;&gt;"",AM1012*PRINCIPAL!$C$94,"")</f>
        <v/>
      </c>
      <c r="AN1013" s="204" t="str">
        <f>IF(AN1012&lt;&gt;"",AN1012*PRINCIPAL!$C$94,"")</f>
        <v/>
      </c>
      <c r="AO1013" s="270" t="str">
        <f>IF(AO1012&lt;&gt;"",AO1012*PRINCIPAL!$C$94,"")</f>
        <v/>
      </c>
    </row>
    <row r="1014" spans="2:41" ht="12.45" customHeight="1" x14ac:dyDescent="0.3">
      <c r="B1014" s="438"/>
      <c r="C1014" s="440"/>
      <c r="D1014" s="443" t="s">
        <v>116</v>
      </c>
      <c r="E1014" s="224" t="s">
        <v>125</v>
      </c>
      <c r="F1014" s="203" t="s">
        <v>38</v>
      </c>
      <c r="G1014" s="203"/>
      <c r="H1014" s="203"/>
      <c r="I1014" s="203"/>
      <c r="J1014" s="203"/>
      <c r="K1014" s="203"/>
      <c r="L1014" s="203"/>
      <c r="M1014" s="203"/>
      <c r="N1014" s="203"/>
      <c r="O1014" s="203"/>
      <c r="P1014" s="203"/>
      <c r="Q1014" s="203"/>
      <c r="R1014" s="203"/>
      <c r="S1014" s="203"/>
      <c r="T1014" s="203"/>
      <c r="U1014" s="203"/>
      <c r="V1014" s="203"/>
      <c r="W1014" s="203"/>
      <c r="X1014" s="203"/>
      <c r="Y1014" s="203"/>
      <c r="Z1014" s="203"/>
      <c r="AA1014" s="203"/>
      <c r="AB1014" s="203"/>
      <c r="AC1014" s="203"/>
      <c r="AD1014" s="203"/>
      <c r="AE1014" s="203"/>
      <c r="AF1014" s="203"/>
      <c r="AG1014" s="203"/>
      <c r="AH1014" s="203"/>
      <c r="AI1014" s="203"/>
      <c r="AJ1014" s="203"/>
      <c r="AK1014" s="203"/>
      <c r="AL1014" s="203"/>
      <c r="AM1014" s="203"/>
      <c r="AN1014" s="203"/>
      <c r="AO1014" s="269"/>
    </row>
    <row r="1015" spans="2:41" ht="12.45" customHeight="1" thickBot="1" x14ac:dyDescent="0.35">
      <c r="B1015" s="438"/>
      <c r="C1015" s="440"/>
      <c r="D1015" s="442"/>
      <c r="E1015" s="223" t="s">
        <v>126</v>
      </c>
      <c r="F1015" s="320" t="s">
        <v>38</v>
      </c>
      <c r="G1015" s="200" t="str">
        <f>IF(G1014&lt;&gt;"",G1014*PRINCIPAL!$C$94,"")</f>
        <v/>
      </c>
      <c r="H1015" s="200" t="str">
        <f>IF(H1014&lt;&gt;"",H1014*PRINCIPAL!$C$94,"")</f>
        <v/>
      </c>
      <c r="I1015" s="200" t="str">
        <f>IF(I1014&lt;&gt;"",I1014*PRINCIPAL!$C$94,"")</f>
        <v/>
      </c>
      <c r="J1015" s="200" t="str">
        <f>IF(J1014&lt;&gt;"",J1014*PRINCIPAL!$C$94,"")</f>
        <v/>
      </c>
      <c r="K1015" s="200" t="str">
        <f>IF(K1014&lt;&gt;"",K1014*PRINCIPAL!$C$94,"")</f>
        <v/>
      </c>
      <c r="L1015" s="200" t="str">
        <f>IF(L1014&lt;&gt;"",L1014*PRINCIPAL!$C$94,"")</f>
        <v/>
      </c>
      <c r="M1015" s="200" t="str">
        <f>IF(M1014&lt;&gt;"",M1014*PRINCIPAL!$C$94,"")</f>
        <v/>
      </c>
      <c r="N1015" s="200" t="str">
        <f>IF(N1014&lt;&gt;"",N1014*PRINCIPAL!$C$94,"")</f>
        <v/>
      </c>
      <c r="O1015" s="200" t="str">
        <f>IF(O1014&lt;&gt;"",O1014*PRINCIPAL!$C$94,"")</f>
        <v/>
      </c>
      <c r="P1015" s="200" t="str">
        <f>IF(P1014&lt;&gt;"",P1014*PRINCIPAL!$C$94,"")</f>
        <v/>
      </c>
      <c r="Q1015" s="200" t="str">
        <f>IF(Q1014&lt;&gt;"",Q1014*PRINCIPAL!$C$94,"")</f>
        <v/>
      </c>
      <c r="R1015" s="200" t="str">
        <f>IF(R1014&lt;&gt;"",R1014*PRINCIPAL!$C$94,"")</f>
        <v/>
      </c>
      <c r="S1015" s="200" t="str">
        <f>IF(S1014&lt;&gt;"",S1014*PRINCIPAL!$C$94,"")</f>
        <v/>
      </c>
      <c r="T1015" s="200" t="str">
        <f>IF(T1014&lt;&gt;"",T1014*PRINCIPAL!$C$94,"")</f>
        <v/>
      </c>
      <c r="U1015" s="200" t="str">
        <f>IF(U1014&lt;&gt;"",U1014*PRINCIPAL!$C$94,"")</f>
        <v/>
      </c>
      <c r="V1015" s="200" t="str">
        <f>IF(V1014&lt;&gt;"",V1014*PRINCIPAL!$C$94,"")</f>
        <v/>
      </c>
      <c r="W1015" s="200" t="str">
        <f>IF(W1014&lt;&gt;"",W1014*PRINCIPAL!$C$94,"")</f>
        <v/>
      </c>
      <c r="X1015" s="200" t="str">
        <f>IF(X1014&lt;&gt;"",X1014*PRINCIPAL!$C$94,"")</f>
        <v/>
      </c>
      <c r="Y1015" s="200" t="str">
        <f>IF(Y1014&lt;&gt;"",Y1014*PRINCIPAL!$C$94,"")</f>
        <v/>
      </c>
      <c r="Z1015" s="200" t="str">
        <f>IF(Z1014&lt;&gt;"",Z1014*PRINCIPAL!$C$94,"")</f>
        <v/>
      </c>
      <c r="AA1015" s="200" t="str">
        <f>IF(AA1014&lt;&gt;"",AA1014*PRINCIPAL!$C$94,"")</f>
        <v/>
      </c>
      <c r="AB1015" s="200" t="str">
        <f>IF(AB1014&lt;&gt;"",AB1014*PRINCIPAL!$C$94,"")</f>
        <v/>
      </c>
      <c r="AC1015" s="200" t="str">
        <f>IF(AC1014&lt;&gt;"",AC1014*PRINCIPAL!$C$94,"")</f>
        <v/>
      </c>
      <c r="AD1015" s="200" t="str">
        <f>IF(AD1014&lt;&gt;"",AD1014*PRINCIPAL!$C$94,"")</f>
        <v/>
      </c>
      <c r="AE1015" s="200" t="str">
        <f>IF(AE1014&lt;&gt;"",AE1014*PRINCIPAL!$C$94,"")</f>
        <v/>
      </c>
      <c r="AF1015" s="200" t="str">
        <f>IF(AF1014&lt;&gt;"",AF1014*PRINCIPAL!$C$94,"")</f>
        <v/>
      </c>
      <c r="AG1015" s="200" t="str">
        <f>IF(AG1014&lt;&gt;"",AG1014*PRINCIPAL!$C$94,"")</f>
        <v/>
      </c>
      <c r="AH1015" s="200" t="str">
        <f>IF(AH1014&lt;&gt;"",AH1014*PRINCIPAL!$C$94,"")</f>
        <v/>
      </c>
      <c r="AI1015" s="200" t="str">
        <f>IF(AI1014&lt;&gt;"",AI1014*PRINCIPAL!$C$94,"")</f>
        <v/>
      </c>
      <c r="AJ1015" s="200" t="str">
        <f>IF(AJ1014&lt;&gt;"",AJ1014*PRINCIPAL!$C$94,"")</f>
        <v/>
      </c>
      <c r="AK1015" s="200" t="str">
        <f>IF(AK1014&lt;&gt;"",AK1014*PRINCIPAL!$C$94,"")</f>
        <v/>
      </c>
      <c r="AL1015" s="200" t="str">
        <f>IF(AL1014&lt;&gt;"",AL1014*PRINCIPAL!$C$94,"")</f>
        <v/>
      </c>
      <c r="AM1015" s="200" t="str">
        <f>IF(AM1014&lt;&gt;"",AM1014*PRINCIPAL!$C$94,"")</f>
        <v/>
      </c>
      <c r="AN1015" s="200" t="str">
        <f>IF(AN1014&lt;&gt;"",AN1014*PRINCIPAL!$C$94,"")</f>
        <v/>
      </c>
      <c r="AO1015" s="271" t="str">
        <f>IF(AO1014&lt;&gt;"",AO1014*PRINCIPAL!$C$94,"")</f>
        <v/>
      </c>
    </row>
    <row r="1016" spans="2:41" ht="12.45" customHeight="1" x14ac:dyDescent="0.3">
      <c r="B1016" s="438"/>
      <c r="C1016" s="439" t="s">
        <v>106</v>
      </c>
      <c r="D1016" s="441" t="s">
        <v>112</v>
      </c>
      <c r="E1016" s="219" t="s">
        <v>125</v>
      </c>
      <c r="F1016" s="197" t="s">
        <v>38</v>
      </c>
      <c r="G1016" s="197"/>
      <c r="H1016" s="197"/>
      <c r="I1016" s="197"/>
      <c r="J1016" s="197"/>
      <c r="K1016" s="197"/>
      <c r="L1016" s="197"/>
      <c r="M1016" s="197"/>
      <c r="N1016" s="197"/>
      <c r="O1016" s="197"/>
      <c r="P1016" s="197"/>
      <c r="Q1016" s="197"/>
      <c r="R1016" s="197"/>
      <c r="S1016" s="197"/>
      <c r="T1016" s="197"/>
      <c r="U1016" s="197"/>
      <c r="V1016" s="197"/>
      <c r="W1016" s="197"/>
      <c r="X1016" s="197"/>
      <c r="Y1016" s="197"/>
      <c r="Z1016" s="197"/>
      <c r="AA1016" s="197"/>
      <c r="AB1016" s="197"/>
      <c r="AC1016" s="197"/>
      <c r="AD1016" s="197"/>
      <c r="AE1016" s="197"/>
      <c r="AF1016" s="197"/>
      <c r="AG1016" s="197"/>
      <c r="AH1016" s="197"/>
      <c r="AI1016" s="197"/>
      <c r="AJ1016" s="197"/>
      <c r="AK1016" s="197"/>
      <c r="AL1016" s="197"/>
      <c r="AM1016" s="197"/>
      <c r="AN1016" s="197"/>
      <c r="AO1016" s="267"/>
    </row>
    <row r="1017" spans="2:41" ht="12.45" customHeight="1" x14ac:dyDescent="0.3">
      <c r="B1017" s="438"/>
      <c r="C1017" s="440"/>
      <c r="D1017" s="442"/>
      <c r="E1017" s="220" t="s">
        <v>126</v>
      </c>
      <c r="F1017" s="320" t="s">
        <v>38</v>
      </c>
      <c r="G1017" s="198" t="str">
        <f>IF(G1016&lt;&gt;"",G1016*PRINCIPAL!$C$94,"")</f>
        <v/>
      </c>
      <c r="H1017" s="198" t="str">
        <f>IF(H1016&lt;&gt;"",H1016*PRINCIPAL!$C$94,"")</f>
        <v/>
      </c>
      <c r="I1017" s="198" t="str">
        <f>IF(I1016&lt;&gt;"",I1016*PRINCIPAL!$C$94,"")</f>
        <v/>
      </c>
      <c r="J1017" s="198" t="str">
        <f>IF(J1016&lt;&gt;"",J1016*PRINCIPAL!$C$94,"")</f>
        <v/>
      </c>
      <c r="K1017" s="198" t="str">
        <f>IF(K1016&lt;&gt;"",K1016*PRINCIPAL!$C$94,"")</f>
        <v/>
      </c>
      <c r="L1017" s="198" t="str">
        <f>IF(L1016&lt;&gt;"",L1016*PRINCIPAL!$C$94,"")</f>
        <v/>
      </c>
      <c r="M1017" s="198" t="str">
        <f>IF(M1016&lt;&gt;"",M1016*PRINCIPAL!$C$94,"")</f>
        <v/>
      </c>
      <c r="N1017" s="198" t="str">
        <f>IF(N1016&lt;&gt;"",N1016*PRINCIPAL!$C$94,"")</f>
        <v/>
      </c>
      <c r="O1017" s="198" t="str">
        <f>IF(O1016&lt;&gt;"",O1016*PRINCIPAL!$C$94,"")</f>
        <v/>
      </c>
      <c r="P1017" s="198" t="str">
        <f>IF(P1016&lt;&gt;"",P1016*PRINCIPAL!$C$94,"")</f>
        <v/>
      </c>
      <c r="Q1017" s="198" t="str">
        <f>IF(Q1016&lt;&gt;"",Q1016*PRINCIPAL!$C$94,"")</f>
        <v/>
      </c>
      <c r="R1017" s="198" t="str">
        <f>IF(R1016&lt;&gt;"",R1016*PRINCIPAL!$C$94,"")</f>
        <v/>
      </c>
      <c r="S1017" s="198" t="str">
        <f>IF(S1016&lt;&gt;"",S1016*PRINCIPAL!$C$94,"")</f>
        <v/>
      </c>
      <c r="T1017" s="198" t="str">
        <f>IF(T1016&lt;&gt;"",T1016*PRINCIPAL!$C$94,"")</f>
        <v/>
      </c>
      <c r="U1017" s="198" t="str">
        <f>IF(U1016&lt;&gt;"",U1016*PRINCIPAL!$C$94,"")</f>
        <v/>
      </c>
      <c r="V1017" s="198" t="str">
        <f>IF(V1016&lt;&gt;"",V1016*PRINCIPAL!$C$94,"")</f>
        <v/>
      </c>
      <c r="W1017" s="198" t="str">
        <f>IF(W1016&lt;&gt;"",W1016*PRINCIPAL!$C$94,"")</f>
        <v/>
      </c>
      <c r="X1017" s="198" t="str">
        <f>IF(X1016&lt;&gt;"",X1016*PRINCIPAL!$C$94,"")</f>
        <v/>
      </c>
      <c r="Y1017" s="198" t="str">
        <f>IF(Y1016&lt;&gt;"",Y1016*PRINCIPAL!$C$94,"")</f>
        <v/>
      </c>
      <c r="Z1017" s="198" t="str">
        <f>IF(Z1016&lt;&gt;"",Z1016*PRINCIPAL!$C$94,"")</f>
        <v/>
      </c>
      <c r="AA1017" s="198" t="str">
        <f>IF(AA1016&lt;&gt;"",AA1016*PRINCIPAL!$C$94,"")</f>
        <v/>
      </c>
      <c r="AB1017" s="198" t="str">
        <f>IF(AB1016&lt;&gt;"",AB1016*PRINCIPAL!$C$94,"")</f>
        <v/>
      </c>
      <c r="AC1017" s="198" t="str">
        <f>IF(AC1016&lt;&gt;"",AC1016*PRINCIPAL!$C$94,"")</f>
        <v/>
      </c>
      <c r="AD1017" s="198" t="str">
        <f>IF(AD1016&lt;&gt;"",AD1016*PRINCIPAL!$C$94,"")</f>
        <v/>
      </c>
      <c r="AE1017" s="198" t="str">
        <f>IF(AE1016&lt;&gt;"",AE1016*PRINCIPAL!$C$94,"")</f>
        <v/>
      </c>
      <c r="AF1017" s="198" t="str">
        <f>IF(AF1016&lt;&gt;"",AF1016*PRINCIPAL!$C$94,"")</f>
        <v/>
      </c>
      <c r="AG1017" s="198" t="str">
        <f>IF(AG1016&lt;&gt;"",AG1016*PRINCIPAL!$C$94,"")</f>
        <v/>
      </c>
      <c r="AH1017" s="198" t="str">
        <f>IF(AH1016&lt;&gt;"",AH1016*PRINCIPAL!$C$94,"")</f>
        <v/>
      </c>
      <c r="AI1017" s="198" t="str">
        <f>IF(AI1016&lt;&gt;"",AI1016*PRINCIPAL!$C$94,"")</f>
        <v/>
      </c>
      <c r="AJ1017" s="198" t="str">
        <f>IF(AJ1016&lt;&gt;"",AJ1016*PRINCIPAL!$C$94,"")</f>
        <v/>
      </c>
      <c r="AK1017" s="198" t="str">
        <f>IF(AK1016&lt;&gt;"",AK1016*PRINCIPAL!$C$94,"")</f>
        <v/>
      </c>
      <c r="AL1017" s="198" t="str">
        <f>IF(AL1016&lt;&gt;"",AL1016*PRINCIPAL!$C$94,"")</f>
        <v/>
      </c>
      <c r="AM1017" s="198" t="str">
        <f>IF(AM1016&lt;&gt;"",AM1016*PRINCIPAL!$C$94,"")</f>
        <v/>
      </c>
      <c r="AN1017" s="198" t="str">
        <f>IF(AN1016&lt;&gt;"",AN1016*PRINCIPAL!$C$94,"")</f>
        <v/>
      </c>
      <c r="AO1017" s="268" t="str">
        <f>IF(AO1016&lt;&gt;"",AO1016*PRINCIPAL!$C$94,"")</f>
        <v/>
      </c>
    </row>
    <row r="1018" spans="2:41" ht="12.45" customHeight="1" x14ac:dyDescent="0.3">
      <c r="B1018" s="438"/>
      <c r="C1018" s="440"/>
      <c r="D1018" s="443" t="s">
        <v>118</v>
      </c>
      <c r="E1018" s="222" t="s">
        <v>125</v>
      </c>
      <c r="F1018" s="203" t="s">
        <v>38</v>
      </c>
      <c r="G1018" s="203"/>
      <c r="H1018" s="203"/>
      <c r="I1018" s="203"/>
      <c r="J1018" s="203"/>
      <c r="K1018" s="203"/>
      <c r="L1018" s="203"/>
      <c r="M1018" s="203"/>
      <c r="N1018" s="203"/>
      <c r="O1018" s="203"/>
      <c r="P1018" s="203"/>
      <c r="Q1018" s="203"/>
      <c r="R1018" s="203"/>
      <c r="S1018" s="203"/>
      <c r="T1018" s="203"/>
      <c r="U1018" s="203"/>
      <c r="V1018" s="203"/>
      <c r="W1018" s="203"/>
      <c r="X1018" s="203"/>
      <c r="Y1018" s="203"/>
      <c r="Z1018" s="203"/>
      <c r="AA1018" s="203"/>
      <c r="AB1018" s="203"/>
      <c r="AC1018" s="203"/>
      <c r="AD1018" s="203"/>
      <c r="AE1018" s="203"/>
      <c r="AF1018" s="203"/>
      <c r="AG1018" s="203"/>
      <c r="AH1018" s="203"/>
      <c r="AI1018" s="203"/>
      <c r="AJ1018" s="203"/>
      <c r="AK1018" s="203"/>
      <c r="AL1018" s="203"/>
      <c r="AM1018" s="203"/>
      <c r="AN1018" s="203"/>
      <c r="AO1018" s="269"/>
    </row>
    <row r="1019" spans="2:41" ht="12.45" customHeight="1" x14ac:dyDescent="0.3">
      <c r="B1019" s="438"/>
      <c r="C1019" s="440"/>
      <c r="D1019" s="444"/>
      <c r="E1019" s="220" t="s">
        <v>126</v>
      </c>
      <c r="F1019" s="320" t="s">
        <v>38</v>
      </c>
      <c r="G1019" s="204" t="str">
        <f>IF(G1018&lt;&gt;"",G1018*PRINCIPAL!$C$94,"")</f>
        <v/>
      </c>
      <c r="H1019" s="204" t="str">
        <f>IF(H1018&lt;&gt;"",H1018*PRINCIPAL!$C$94,"")</f>
        <v/>
      </c>
      <c r="I1019" s="204" t="str">
        <f>IF(I1018&lt;&gt;"",I1018*PRINCIPAL!$C$94,"")</f>
        <v/>
      </c>
      <c r="J1019" s="204" t="str">
        <f>IF(J1018&lt;&gt;"",J1018*PRINCIPAL!$C$94,"")</f>
        <v/>
      </c>
      <c r="K1019" s="204" t="str">
        <f>IF(K1018&lt;&gt;"",K1018*PRINCIPAL!$C$94,"")</f>
        <v/>
      </c>
      <c r="L1019" s="204" t="str">
        <f>IF(L1018&lt;&gt;"",L1018*PRINCIPAL!$C$94,"")</f>
        <v/>
      </c>
      <c r="M1019" s="204" t="str">
        <f>IF(M1018&lt;&gt;"",M1018*PRINCIPAL!$C$94,"")</f>
        <v/>
      </c>
      <c r="N1019" s="204" t="str">
        <f>IF(N1018&lt;&gt;"",N1018*PRINCIPAL!$C$94,"")</f>
        <v/>
      </c>
      <c r="O1019" s="204" t="str">
        <f>IF(O1018&lt;&gt;"",O1018*PRINCIPAL!$C$94,"")</f>
        <v/>
      </c>
      <c r="P1019" s="204" t="str">
        <f>IF(P1018&lt;&gt;"",P1018*PRINCIPAL!$C$94,"")</f>
        <v/>
      </c>
      <c r="Q1019" s="204" t="str">
        <f>IF(Q1018&lt;&gt;"",Q1018*PRINCIPAL!$C$94,"")</f>
        <v/>
      </c>
      <c r="R1019" s="204" t="str">
        <f>IF(R1018&lt;&gt;"",R1018*PRINCIPAL!$C$94,"")</f>
        <v/>
      </c>
      <c r="S1019" s="204" t="str">
        <f>IF(S1018&lt;&gt;"",S1018*PRINCIPAL!$C$94,"")</f>
        <v/>
      </c>
      <c r="T1019" s="204" t="str">
        <f>IF(T1018&lt;&gt;"",T1018*PRINCIPAL!$C$94,"")</f>
        <v/>
      </c>
      <c r="U1019" s="204" t="str">
        <f>IF(U1018&lt;&gt;"",U1018*PRINCIPAL!$C$94,"")</f>
        <v/>
      </c>
      <c r="V1019" s="204" t="str">
        <f>IF(V1018&lt;&gt;"",V1018*PRINCIPAL!$C$94,"")</f>
        <v/>
      </c>
      <c r="W1019" s="204" t="str">
        <f>IF(W1018&lt;&gt;"",W1018*PRINCIPAL!$C$94,"")</f>
        <v/>
      </c>
      <c r="X1019" s="204" t="str">
        <f>IF(X1018&lt;&gt;"",X1018*PRINCIPAL!$C$94,"")</f>
        <v/>
      </c>
      <c r="Y1019" s="204" t="str">
        <f>IF(Y1018&lt;&gt;"",Y1018*PRINCIPAL!$C$94,"")</f>
        <v/>
      </c>
      <c r="Z1019" s="204" t="str">
        <f>IF(Z1018&lt;&gt;"",Z1018*PRINCIPAL!$C$94,"")</f>
        <v/>
      </c>
      <c r="AA1019" s="204" t="str">
        <f>IF(AA1018&lt;&gt;"",AA1018*PRINCIPAL!$C$94,"")</f>
        <v/>
      </c>
      <c r="AB1019" s="204" t="str">
        <f>IF(AB1018&lt;&gt;"",AB1018*PRINCIPAL!$C$94,"")</f>
        <v/>
      </c>
      <c r="AC1019" s="204" t="str">
        <f>IF(AC1018&lt;&gt;"",AC1018*PRINCIPAL!$C$94,"")</f>
        <v/>
      </c>
      <c r="AD1019" s="204" t="str">
        <f>IF(AD1018&lt;&gt;"",AD1018*PRINCIPAL!$C$94,"")</f>
        <v/>
      </c>
      <c r="AE1019" s="204" t="str">
        <f>IF(AE1018&lt;&gt;"",AE1018*PRINCIPAL!$C$94,"")</f>
        <v/>
      </c>
      <c r="AF1019" s="204" t="str">
        <f>IF(AF1018&lt;&gt;"",AF1018*PRINCIPAL!$C$94,"")</f>
        <v/>
      </c>
      <c r="AG1019" s="204" t="str">
        <f>IF(AG1018&lt;&gt;"",AG1018*PRINCIPAL!$C$94,"")</f>
        <v/>
      </c>
      <c r="AH1019" s="204" t="str">
        <f>IF(AH1018&lt;&gt;"",AH1018*PRINCIPAL!$C$94,"")</f>
        <v/>
      </c>
      <c r="AI1019" s="204" t="str">
        <f>IF(AI1018&lt;&gt;"",AI1018*PRINCIPAL!$C$94,"")</f>
        <v/>
      </c>
      <c r="AJ1019" s="204" t="str">
        <f>IF(AJ1018&lt;&gt;"",AJ1018*PRINCIPAL!$C$94,"")</f>
        <v/>
      </c>
      <c r="AK1019" s="204" t="str">
        <f>IF(AK1018&lt;&gt;"",AK1018*PRINCIPAL!$C$94,"")</f>
        <v/>
      </c>
      <c r="AL1019" s="204" t="str">
        <f>IF(AL1018&lt;&gt;"",AL1018*PRINCIPAL!$C$94,"")</f>
        <v/>
      </c>
      <c r="AM1019" s="204" t="str">
        <f>IF(AM1018&lt;&gt;"",AM1018*PRINCIPAL!$C$94,"")</f>
        <v/>
      </c>
      <c r="AN1019" s="204" t="str">
        <f>IF(AN1018&lt;&gt;"",AN1018*PRINCIPAL!$C$94,"")</f>
        <v/>
      </c>
      <c r="AO1019" s="270" t="str">
        <f>IF(AO1018&lt;&gt;"",AO1018*PRINCIPAL!$C$94,"")</f>
        <v/>
      </c>
    </row>
    <row r="1020" spans="2:41" ht="12.45" customHeight="1" x14ac:dyDescent="0.3">
      <c r="B1020" s="438"/>
      <c r="C1020" s="440"/>
      <c r="D1020" s="443" t="s">
        <v>116</v>
      </c>
      <c r="E1020" s="224" t="s">
        <v>125</v>
      </c>
      <c r="F1020" s="203" t="s">
        <v>38</v>
      </c>
      <c r="G1020" s="203"/>
      <c r="H1020" s="203"/>
      <c r="I1020" s="203"/>
      <c r="J1020" s="203"/>
      <c r="K1020" s="203"/>
      <c r="L1020" s="203"/>
      <c r="M1020" s="203"/>
      <c r="N1020" s="203"/>
      <c r="O1020" s="203"/>
      <c r="P1020" s="203"/>
      <c r="Q1020" s="203"/>
      <c r="R1020" s="203"/>
      <c r="S1020" s="203"/>
      <c r="T1020" s="203"/>
      <c r="U1020" s="203"/>
      <c r="V1020" s="203"/>
      <c r="W1020" s="203"/>
      <c r="X1020" s="203"/>
      <c r="Y1020" s="203"/>
      <c r="Z1020" s="203"/>
      <c r="AA1020" s="203"/>
      <c r="AB1020" s="203"/>
      <c r="AC1020" s="203"/>
      <c r="AD1020" s="203"/>
      <c r="AE1020" s="203"/>
      <c r="AF1020" s="203"/>
      <c r="AG1020" s="203"/>
      <c r="AH1020" s="203"/>
      <c r="AI1020" s="203"/>
      <c r="AJ1020" s="203"/>
      <c r="AK1020" s="203"/>
      <c r="AL1020" s="203"/>
      <c r="AM1020" s="203"/>
      <c r="AN1020" s="203"/>
      <c r="AO1020" s="269"/>
    </row>
    <row r="1021" spans="2:41" ht="12.45" customHeight="1" thickBot="1" x14ac:dyDescent="0.35">
      <c r="B1021" s="438"/>
      <c r="C1021" s="445"/>
      <c r="D1021" s="446"/>
      <c r="E1021" s="223" t="s">
        <v>126</v>
      </c>
      <c r="F1021" s="320" t="s">
        <v>38</v>
      </c>
      <c r="G1021" s="225" t="str">
        <f>IF(G1020&lt;&gt;"",G1020*PRINCIPAL!$C$94,"")</f>
        <v/>
      </c>
      <c r="H1021" s="225" t="str">
        <f>IF(H1020&lt;&gt;"",H1020*PRINCIPAL!$C$94,"")</f>
        <v/>
      </c>
      <c r="I1021" s="225" t="str">
        <f>IF(I1020&lt;&gt;"",I1020*PRINCIPAL!$C$94,"")</f>
        <v/>
      </c>
      <c r="J1021" s="225" t="str">
        <f>IF(J1020&lt;&gt;"",J1020*PRINCIPAL!$C$94,"")</f>
        <v/>
      </c>
      <c r="K1021" s="225" t="str">
        <f>IF(K1020&lt;&gt;"",K1020*PRINCIPAL!$C$94,"")</f>
        <v/>
      </c>
      <c r="L1021" s="225" t="str">
        <f>IF(L1020&lt;&gt;"",L1020*PRINCIPAL!$C$94,"")</f>
        <v/>
      </c>
      <c r="M1021" s="225" t="str">
        <f>IF(M1020&lt;&gt;"",M1020*PRINCIPAL!$C$94,"")</f>
        <v/>
      </c>
      <c r="N1021" s="225" t="str">
        <f>IF(N1020&lt;&gt;"",N1020*PRINCIPAL!$C$94,"")</f>
        <v/>
      </c>
      <c r="O1021" s="225" t="str">
        <f>IF(O1020&lt;&gt;"",O1020*PRINCIPAL!$C$94,"")</f>
        <v/>
      </c>
      <c r="P1021" s="225" t="str">
        <f>IF(P1020&lt;&gt;"",P1020*PRINCIPAL!$C$94,"")</f>
        <v/>
      </c>
      <c r="Q1021" s="225" t="str">
        <f>IF(Q1020&lt;&gt;"",Q1020*PRINCIPAL!$C$94,"")</f>
        <v/>
      </c>
      <c r="R1021" s="225" t="str">
        <f>IF(R1020&lt;&gt;"",R1020*PRINCIPAL!$C$94,"")</f>
        <v/>
      </c>
      <c r="S1021" s="225" t="str">
        <f>IF(S1020&lt;&gt;"",S1020*PRINCIPAL!$C$94,"")</f>
        <v/>
      </c>
      <c r="T1021" s="225" t="str">
        <f>IF(T1020&lt;&gt;"",T1020*PRINCIPAL!$C$94,"")</f>
        <v/>
      </c>
      <c r="U1021" s="225" t="str">
        <f>IF(U1020&lt;&gt;"",U1020*PRINCIPAL!$C$94,"")</f>
        <v/>
      </c>
      <c r="V1021" s="225" t="str">
        <f>IF(V1020&lt;&gt;"",V1020*PRINCIPAL!$C$94,"")</f>
        <v/>
      </c>
      <c r="W1021" s="225" t="str">
        <f>IF(W1020&lt;&gt;"",W1020*PRINCIPAL!$C$94,"")</f>
        <v/>
      </c>
      <c r="X1021" s="225" t="str">
        <f>IF(X1020&lt;&gt;"",X1020*PRINCIPAL!$C$94,"")</f>
        <v/>
      </c>
      <c r="Y1021" s="225" t="str">
        <f>IF(Y1020&lt;&gt;"",Y1020*PRINCIPAL!$C$94,"")</f>
        <v/>
      </c>
      <c r="Z1021" s="225" t="str">
        <f>IF(Z1020&lt;&gt;"",Z1020*PRINCIPAL!$C$94,"")</f>
        <v/>
      </c>
      <c r="AA1021" s="225" t="str">
        <f>IF(AA1020&lt;&gt;"",AA1020*PRINCIPAL!$C$94,"")</f>
        <v/>
      </c>
      <c r="AB1021" s="225" t="str">
        <f>IF(AB1020&lt;&gt;"",AB1020*PRINCIPAL!$C$94,"")</f>
        <v/>
      </c>
      <c r="AC1021" s="225" t="str">
        <f>IF(AC1020&lt;&gt;"",AC1020*PRINCIPAL!$C$94,"")</f>
        <v/>
      </c>
      <c r="AD1021" s="225" t="str">
        <f>IF(AD1020&lt;&gt;"",AD1020*PRINCIPAL!$C$94,"")</f>
        <v/>
      </c>
      <c r="AE1021" s="225" t="str">
        <f>IF(AE1020&lt;&gt;"",AE1020*PRINCIPAL!$C$94,"")</f>
        <v/>
      </c>
      <c r="AF1021" s="225" t="str">
        <f>IF(AF1020&lt;&gt;"",AF1020*PRINCIPAL!$C$94,"")</f>
        <v/>
      </c>
      <c r="AG1021" s="225" t="str">
        <f>IF(AG1020&lt;&gt;"",AG1020*PRINCIPAL!$C$94,"")</f>
        <v/>
      </c>
      <c r="AH1021" s="225" t="str">
        <f>IF(AH1020&lt;&gt;"",AH1020*PRINCIPAL!$C$94,"")</f>
        <v/>
      </c>
      <c r="AI1021" s="225" t="str">
        <f>IF(AI1020&lt;&gt;"",AI1020*PRINCIPAL!$C$94,"")</f>
        <v/>
      </c>
      <c r="AJ1021" s="225" t="str">
        <f>IF(AJ1020&lt;&gt;"",AJ1020*PRINCIPAL!$C$94,"")</f>
        <v/>
      </c>
      <c r="AK1021" s="225" t="str">
        <f>IF(AK1020&lt;&gt;"",AK1020*PRINCIPAL!$C$94,"")</f>
        <v/>
      </c>
      <c r="AL1021" s="225" t="str">
        <f>IF(AL1020&lt;&gt;"",AL1020*PRINCIPAL!$C$94,"")</f>
        <v/>
      </c>
      <c r="AM1021" s="225" t="str">
        <f>IF(AM1020&lt;&gt;"",AM1020*PRINCIPAL!$C$94,"")</f>
        <v/>
      </c>
      <c r="AN1021" s="225" t="str">
        <f>IF(AN1020&lt;&gt;"",AN1020*PRINCIPAL!$C$94,"")</f>
        <v/>
      </c>
      <c r="AO1021" s="272" t="str">
        <f>IF(AO1020&lt;&gt;"",AO1020*PRINCIPAL!$C$94,"")</f>
        <v/>
      </c>
    </row>
    <row r="1022" spans="2:41" ht="12.45" customHeight="1" x14ac:dyDescent="0.3">
      <c r="B1022" s="438"/>
      <c r="C1022" s="447" t="s">
        <v>113</v>
      </c>
      <c r="D1022" s="424" t="s">
        <v>114</v>
      </c>
      <c r="E1022" s="219" t="s">
        <v>125</v>
      </c>
      <c r="F1022" s="197"/>
      <c r="G1022" s="197"/>
      <c r="H1022" s="197"/>
      <c r="I1022" s="197"/>
      <c r="J1022" s="197"/>
      <c r="K1022" s="197"/>
      <c r="L1022" s="197"/>
      <c r="M1022" s="197"/>
      <c r="N1022" s="197"/>
      <c r="O1022" s="197"/>
      <c r="P1022" s="197"/>
      <c r="Q1022" s="197"/>
      <c r="R1022" s="197"/>
      <c r="S1022" s="197"/>
      <c r="T1022" s="197"/>
      <c r="U1022" s="197"/>
      <c r="V1022" s="197"/>
      <c r="W1022" s="197"/>
      <c r="X1022" s="197"/>
      <c r="Y1022" s="197"/>
      <c r="Z1022" s="197"/>
      <c r="AA1022" s="197"/>
      <c r="AB1022" s="197"/>
      <c r="AC1022" s="197"/>
      <c r="AD1022" s="197"/>
      <c r="AE1022" s="197"/>
      <c r="AF1022" s="197"/>
      <c r="AG1022" s="197"/>
      <c r="AH1022" s="197"/>
      <c r="AI1022" s="197"/>
      <c r="AJ1022" s="197"/>
      <c r="AK1022" s="197"/>
      <c r="AL1022" s="197"/>
      <c r="AM1022" s="197"/>
      <c r="AN1022" s="197"/>
      <c r="AO1022" s="267"/>
    </row>
    <row r="1023" spans="2:41" ht="12.45" customHeight="1" x14ac:dyDescent="0.3">
      <c r="B1023" s="438"/>
      <c r="C1023" s="447"/>
      <c r="D1023" s="425"/>
      <c r="E1023" s="220" t="s">
        <v>126</v>
      </c>
      <c r="F1023" s="198" t="str">
        <f>IF(F1022&lt;&gt;"",F1022*PRINCIPAL!$C$14,"")</f>
        <v/>
      </c>
      <c r="G1023" s="198" t="str">
        <f>IF(G1022&lt;&gt;"",G1022*PRINCIPAL!$C$94,"")</f>
        <v/>
      </c>
      <c r="H1023" s="198" t="str">
        <f>IF(H1022&lt;&gt;"",H1022*PRINCIPAL!$C$94,"")</f>
        <v/>
      </c>
      <c r="I1023" s="198" t="str">
        <f>IF(I1022&lt;&gt;"",I1022*PRINCIPAL!$C$94,"")</f>
        <v/>
      </c>
      <c r="J1023" s="198" t="str">
        <f>IF(J1022&lt;&gt;"",J1022*PRINCIPAL!$C$94,"")</f>
        <v/>
      </c>
      <c r="K1023" s="198" t="str">
        <f>IF(K1022&lt;&gt;"",K1022*PRINCIPAL!$C$94,"")</f>
        <v/>
      </c>
      <c r="L1023" s="198" t="str">
        <f>IF(L1022&lt;&gt;"",L1022*PRINCIPAL!$C$94,"")</f>
        <v/>
      </c>
      <c r="M1023" s="198" t="str">
        <f>IF(M1022&lt;&gt;"",M1022*PRINCIPAL!$C$94,"")</f>
        <v/>
      </c>
      <c r="N1023" s="198" t="str">
        <f>IF(N1022&lt;&gt;"",N1022*PRINCIPAL!$C$94,"")</f>
        <v/>
      </c>
      <c r="O1023" s="198" t="str">
        <f>IF(O1022&lt;&gt;"",O1022*PRINCIPAL!$C$94,"")</f>
        <v/>
      </c>
      <c r="P1023" s="198" t="str">
        <f>IF(P1022&lt;&gt;"",P1022*PRINCIPAL!$C$94,"")</f>
        <v/>
      </c>
      <c r="Q1023" s="198" t="str">
        <f>IF(Q1022&lt;&gt;"",Q1022*PRINCIPAL!$C$94,"")</f>
        <v/>
      </c>
      <c r="R1023" s="198" t="str">
        <f>IF(R1022&lt;&gt;"",R1022*PRINCIPAL!$C$94,"")</f>
        <v/>
      </c>
      <c r="S1023" s="198" t="str">
        <f>IF(S1022&lt;&gt;"",S1022*PRINCIPAL!$C$94,"")</f>
        <v/>
      </c>
      <c r="T1023" s="198" t="str">
        <f>IF(T1022&lt;&gt;"",T1022*PRINCIPAL!$C$94,"")</f>
        <v/>
      </c>
      <c r="U1023" s="198" t="str">
        <f>IF(U1022&lt;&gt;"",U1022*PRINCIPAL!$C$94,"")</f>
        <v/>
      </c>
      <c r="V1023" s="198" t="str">
        <f>IF(V1022&lt;&gt;"",V1022*PRINCIPAL!$C$94,"")</f>
        <v/>
      </c>
      <c r="W1023" s="198" t="str">
        <f>IF(W1022&lt;&gt;"",W1022*PRINCIPAL!$C$94,"")</f>
        <v/>
      </c>
      <c r="X1023" s="198" t="str">
        <f>IF(X1022&lt;&gt;"",X1022*PRINCIPAL!$C$94,"")</f>
        <v/>
      </c>
      <c r="Y1023" s="198" t="str">
        <f>IF(Y1022&lt;&gt;"",Y1022*PRINCIPAL!$C$94,"")</f>
        <v/>
      </c>
      <c r="Z1023" s="198" t="str">
        <f>IF(Z1022&lt;&gt;"",Z1022*PRINCIPAL!$C$94,"")</f>
        <v/>
      </c>
      <c r="AA1023" s="198" t="str">
        <f>IF(AA1022&lt;&gt;"",AA1022*PRINCIPAL!$C$94,"")</f>
        <v/>
      </c>
      <c r="AB1023" s="198" t="str">
        <f>IF(AB1022&lt;&gt;"",AB1022*PRINCIPAL!$C$94,"")</f>
        <v/>
      </c>
      <c r="AC1023" s="198" t="str">
        <f>IF(AC1022&lt;&gt;"",AC1022*PRINCIPAL!$C$94,"")</f>
        <v/>
      </c>
      <c r="AD1023" s="198" t="str">
        <f>IF(AD1022&lt;&gt;"",AD1022*PRINCIPAL!$C$94,"")</f>
        <v/>
      </c>
      <c r="AE1023" s="198" t="str">
        <f>IF(AE1022&lt;&gt;"",AE1022*PRINCIPAL!$C$94,"")</f>
        <v/>
      </c>
      <c r="AF1023" s="198" t="str">
        <f>IF(AF1022&lt;&gt;"",AF1022*PRINCIPAL!$C$94,"")</f>
        <v/>
      </c>
      <c r="AG1023" s="198" t="str">
        <f>IF(AG1022&lt;&gt;"",AG1022*PRINCIPAL!$C$94,"")</f>
        <v/>
      </c>
      <c r="AH1023" s="198" t="str">
        <f>IF(AH1022&lt;&gt;"",AH1022*PRINCIPAL!$C$94,"")</f>
        <v/>
      </c>
      <c r="AI1023" s="198" t="str">
        <f>IF(AI1022&lt;&gt;"",AI1022*PRINCIPAL!$C$94,"")</f>
        <v/>
      </c>
      <c r="AJ1023" s="198" t="str">
        <f>IF(AJ1022&lt;&gt;"",AJ1022*PRINCIPAL!$C$94,"")</f>
        <v/>
      </c>
      <c r="AK1023" s="198" t="str">
        <f>IF(AK1022&lt;&gt;"",AK1022*PRINCIPAL!$C$94,"")</f>
        <v/>
      </c>
      <c r="AL1023" s="198" t="str">
        <f>IF(AL1022&lt;&gt;"",AL1022*PRINCIPAL!$C$94,"")</f>
        <v/>
      </c>
      <c r="AM1023" s="198" t="str">
        <f>IF(AM1022&lt;&gt;"",AM1022*PRINCIPAL!$C$94,"")</f>
        <v/>
      </c>
      <c r="AN1023" s="198" t="str">
        <f>IF(AN1022&lt;&gt;"",AN1022*PRINCIPAL!$C$94,"")</f>
        <v/>
      </c>
      <c r="AO1023" s="268" t="str">
        <f>IF(AO1022&lt;&gt;"",AO1022*PRINCIPAL!$C$94,"")</f>
        <v/>
      </c>
    </row>
    <row r="1024" spans="2:41" ht="12.45" customHeight="1" x14ac:dyDescent="0.3">
      <c r="B1024" s="438"/>
      <c r="C1024" s="447"/>
      <c r="D1024" s="426" t="s">
        <v>114</v>
      </c>
      <c r="E1024" s="222" t="s">
        <v>125</v>
      </c>
      <c r="F1024" s="203"/>
      <c r="G1024" s="203"/>
      <c r="H1024" s="203"/>
      <c r="I1024" s="203"/>
      <c r="J1024" s="203"/>
      <c r="K1024" s="203"/>
      <c r="L1024" s="203"/>
      <c r="M1024" s="203"/>
      <c r="N1024" s="203"/>
      <c r="O1024" s="203"/>
      <c r="P1024" s="203"/>
      <c r="Q1024" s="203"/>
      <c r="R1024" s="203"/>
      <c r="S1024" s="203"/>
      <c r="T1024" s="203"/>
      <c r="U1024" s="203"/>
      <c r="V1024" s="203"/>
      <c r="W1024" s="203"/>
      <c r="X1024" s="203"/>
      <c r="Y1024" s="203"/>
      <c r="Z1024" s="203"/>
      <c r="AA1024" s="203"/>
      <c r="AB1024" s="203"/>
      <c r="AC1024" s="203"/>
      <c r="AD1024" s="203"/>
      <c r="AE1024" s="203"/>
      <c r="AF1024" s="203"/>
      <c r="AG1024" s="203"/>
      <c r="AH1024" s="203"/>
      <c r="AI1024" s="203"/>
      <c r="AJ1024" s="203"/>
      <c r="AK1024" s="203"/>
      <c r="AL1024" s="203"/>
      <c r="AM1024" s="203"/>
      <c r="AN1024" s="203"/>
      <c r="AO1024" s="269"/>
    </row>
    <row r="1025" spans="2:41" ht="12.45" customHeight="1" x14ac:dyDescent="0.3">
      <c r="B1025" s="438"/>
      <c r="C1025" s="447"/>
      <c r="D1025" s="425"/>
      <c r="E1025" s="220" t="s">
        <v>126</v>
      </c>
      <c r="F1025" s="204" t="str">
        <f>IF(F1024&lt;&gt;"",F1024*PRINCIPAL!$C$14,"")</f>
        <v/>
      </c>
      <c r="G1025" s="204" t="str">
        <f>IF(G1024&lt;&gt;"",G1024*PRINCIPAL!$C$94,"")</f>
        <v/>
      </c>
      <c r="H1025" s="204" t="str">
        <f>IF(H1024&lt;&gt;"",H1024*PRINCIPAL!$C$94,"")</f>
        <v/>
      </c>
      <c r="I1025" s="204" t="str">
        <f>IF(I1024&lt;&gt;"",I1024*PRINCIPAL!$C$94,"")</f>
        <v/>
      </c>
      <c r="J1025" s="204" t="str">
        <f>IF(J1024&lt;&gt;"",J1024*PRINCIPAL!$C$94,"")</f>
        <v/>
      </c>
      <c r="K1025" s="204" t="str">
        <f>IF(K1024&lt;&gt;"",K1024*PRINCIPAL!$C$94,"")</f>
        <v/>
      </c>
      <c r="L1025" s="204" t="str">
        <f>IF(L1024&lt;&gt;"",L1024*PRINCIPAL!$C$94,"")</f>
        <v/>
      </c>
      <c r="M1025" s="204" t="str">
        <f>IF(M1024&lt;&gt;"",M1024*PRINCIPAL!$C$94,"")</f>
        <v/>
      </c>
      <c r="N1025" s="204" t="str">
        <f>IF(N1024&lt;&gt;"",N1024*PRINCIPAL!$C$94,"")</f>
        <v/>
      </c>
      <c r="O1025" s="204" t="str">
        <f>IF(O1024&lt;&gt;"",O1024*PRINCIPAL!$C$94,"")</f>
        <v/>
      </c>
      <c r="P1025" s="204" t="str">
        <f>IF(P1024&lt;&gt;"",P1024*PRINCIPAL!$C$94,"")</f>
        <v/>
      </c>
      <c r="Q1025" s="204" t="str">
        <f>IF(Q1024&lt;&gt;"",Q1024*PRINCIPAL!$C$94,"")</f>
        <v/>
      </c>
      <c r="R1025" s="204" t="str">
        <f>IF(R1024&lt;&gt;"",R1024*PRINCIPAL!$C$94,"")</f>
        <v/>
      </c>
      <c r="S1025" s="204" t="str">
        <f>IF(S1024&lt;&gt;"",S1024*PRINCIPAL!$C$94,"")</f>
        <v/>
      </c>
      <c r="T1025" s="204" t="str">
        <f>IF(T1024&lt;&gt;"",T1024*PRINCIPAL!$C$94,"")</f>
        <v/>
      </c>
      <c r="U1025" s="204" t="str">
        <f>IF(U1024&lt;&gt;"",U1024*PRINCIPAL!$C$94,"")</f>
        <v/>
      </c>
      <c r="V1025" s="204" t="str">
        <f>IF(V1024&lt;&gt;"",V1024*PRINCIPAL!$C$94,"")</f>
        <v/>
      </c>
      <c r="W1025" s="204" t="str">
        <f>IF(W1024&lt;&gt;"",W1024*PRINCIPAL!$C$94,"")</f>
        <v/>
      </c>
      <c r="X1025" s="204" t="str">
        <f>IF(X1024&lt;&gt;"",X1024*PRINCIPAL!$C$94,"")</f>
        <v/>
      </c>
      <c r="Y1025" s="204" t="str">
        <f>IF(Y1024&lt;&gt;"",Y1024*PRINCIPAL!$C$94,"")</f>
        <v/>
      </c>
      <c r="Z1025" s="204" t="str">
        <f>IF(Z1024&lt;&gt;"",Z1024*PRINCIPAL!$C$94,"")</f>
        <v/>
      </c>
      <c r="AA1025" s="204" t="str">
        <f>IF(AA1024&lt;&gt;"",AA1024*PRINCIPAL!$C$94,"")</f>
        <v/>
      </c>
      <c r="AB1025" s="204" t="str">
        <f>IF(AB1024&lt;&gt;"",AB1024*PRINCIPAL!$C$94,"")</f>
        <v/>
      </c>
      <c r="AC1025" s="204" t="str">
        <f>IF(AC1024&lt;&gt;"",AC1024*PRINCIPAL!$C$94,"")</f>
        <v/>
      </c>
      <c r="AD1025" s="204" t="str">
        <f>IF(AD1024&lt;&gt;"",AD1024*PRINCIPAL!$C$94,"")</f>
        <v/>
      </c>
      <c r="AE1025" s="204" t="str">
        <f>IF(AE1024&lt;&gt;"",AE1024*PRINCIPAL!$C$94,"")</f>
        <v/>
      </c>
      <c r="AF1025" s="204" t="str">
        <f>IF(AF1024&lt;&gt;"",AF1024*PRINCIPAL!$C$94,"")</f>
        <v/>
      </c>
      <c r="AG1025" s="204" t="str">
        <f>IF(AG1024&lt;&gt;"",AG1024*PRINCIPAL!$C$94,"")</f>
        <v/>
      </c>
      <c r="AH1025" s="204" t="str">
        <f>IF(AH1024&lt;&gt;"",AH1024*PRINCIPAL!$C$94,"")</f>
        <v/>
      </c>
      <c r="AI1025" s="204" t="str">
        <f>IF(AI1024&lt;&gt;"",AI1024*PRINCIPAL!$C$94,"")</f>
        <v/>
      </c>
      <c r="AJ1025" s="204" t="str">
        <f>IF(AJ1024&lt;&gt;"",AJ1024*PRINCIPAL!$C$94,"")</f>
        <v/>
      </c>
      <c r="AK1025" s="204" t="str">
        <f>IF(AK1024&lt;&gt;"",AK1024*PRINCIPAL!$C$94,"")</f>
        <v/>
      </c>
      <c r="AL1025" s="204" t="str">
        <f>IF(AL1024&lt;&gt;"",AL1024*PRINCIPAL!$C$94,"")</f>
        <v/>
      </c>
      <c r="AM1025" s="204" t="str">
        <f>IF(AM1024&lt;&gt;"",AM1024*PRINCIPAL!$C$94,"")</f>
        <v/>
      </c>
      <c r="AN1025" s="204" t="str">
        <f>IF(AN1024&lt;&gt;"",AN1024*PRINCIPAL!$C$94,"")</f>
        <v/>
      </c>
      <c r="AO1025" s="270" t="str">
        <f>IF(AO1024&lt;&gt;"",AO1024*PRINCIPAL!$C$94,"")</f>
        <v/>
      </c>
    </row>
    <row r="1026" spans="2:41" ht="12.45" customHeight="1" x14ac:dyDescent="0.3">
      <c r="B1026" s="438"/>
      <c r="C1026" s="447"/>
      <c r="D1026" s="426" t="s">
        <v>114</v>
      </c>
      <c r="E1026" s="222" t="s">
        <v>125</v>
      </c>
      <c r="F1026" s="203"/>
      <c r="G1026" s="203"/>
      <c r="H1026" s="203"/>
      <c r="I1026" s="203"/>
      <c r="J1026" s="203"/>
      <c r="K1026" s="203"/>
      <c r="L1026" s="203"/>
      <c r="M1026" s="203"/>
      <c r="N1026" s="203"/>
      <c r="O1026" s="203"/>
      <c r="P1026" s="203"/>
      <c r="Q1026" s="203"/>
      <c r="R1026" s="203"/>
      <c r="S1026" s="203"/>
      <c r="T1026" s="203"/>
      <c r="U1026" s="203"/>
      <c r="V1026" s="203"/>
      <c r="W1026" s="203"/>
      <c r="X1026" s="203"/>
      <c r="Y1026" s="203"/>
      <c r="Z1026" s="203"/>
      <c r="AA1026" s="203"/>
      <c r="AB1026" s="203"/>
      <c r="AC1026" s="203"/>
      <c r="AD1026" s="203"/>
      <c r="AE1026" s="203"/>
      <c r="AF1026" s="203"/>
      <c r="AG1026" s="203"/>
      <c r="AH1026" s="203"/>
      <c r="AI1026" s="203"/>
      <c r="AJ1026" s="203"/>
      <c r="AK1026" s="203"/>
      <c r="AL1026" s="203"/>
      <c r="AM1026" s="203"/>
      <c r="AN1026" s="203"/>
      <c r="AO1026" s="269"/>
    </row>
    <row r="1027" spans="2:41" ht="12.45" customHeight="1" x14ac:dyDescent="0.3">
      <c r="B1027" s="438"/>
      <c r="C1027" s="447"/>
      <c r="D1027" s="425"/>
      <c r="E1027" s="220" t="s">
        <v>126</v>
      </c>
      <c r="F1027" s="204" t="str">
        <f>IF(F1026&lt;&gt;"",F1026*PRINCIPAL!$C$14,"")</f>
        <v/>
      </c>
      <c r="G1027" s="204" t="str">
        <f>IF(G1026&lt;&gt;"",G1026*PRINCIPAL!$C$94,"")</f>
        <v/>
      </c>
      <c r="H1027" s="204" t="str">
        <f>IF(H1026&lt;&gt;"",H1026*PRINCIPAL!$C$94,"")</f>
        <v/>
      </c>
      <c r="I1027" s="204" t="str">
        <f>IF(I1026&lt;&gt;"",I1026*PRINCIPAL!$C$94,"")</f>
        <v/>
      </c>
      <c r="J1027" s="204" t="str">
        <f>IF(J1026&lt;&gt;"",J1026*PRINCIPAL!$C$94,"")</f>
        <v/>
      </c>
      <c r="K1027" s="204" t="str">
        <f>IF(K1026&lt;&gt;"",K1026*PRINCIPAL!$C$94,"")</f>
        <v/>
      </c>
      <c r="L1027" s="204" t="str">
        <f>IF(L1026&lt;&gt;"",L1026*PRINCIPAL!$C$94,"")</f>
        <v/>
      </c>
      <c r="M1027" s="204" t="str">
        <f>IF(M1026&lt;&gt;"",M1026*PRINCIPAL!$C$94,"")</f>
        <v/>
      </c>
      <c r="N1027" s="204" t="str">
        <f>IF(N1026&lt;&gt;"",N1026*PRINCIPAL!$C$94,"")</f>
        <v/>
      </c>
      <c r="O1027" s="204" t="str">
        <f>IF(O1026&lt;&gt;"",O1026*PRINCIPAL!$C$94,"")</f>
        <v/>
      </c>
      <c r="P1027" s="204" t="str">
        <f>IF(P1026&lt;&gt;"",P1026*PRINCIPAL!$C$94,"")</f>
        <v/>
      </c>
      <c r="Q1027" s="204" t="str">
        <f>IF(Q1026&lt;&gt;"",Q1026*PRINCIPAL!$C$94,"")</f>
        <v/>
      </c>
      <c r="R1027" s="204" t="str">
        <f>IF(R1026&lt;&gt;"",R1026*PRINCIPAL!$C$94,"")</f>
        <v/>
      </c>
      <c r="S1027" s="204" t="str">
        <f>IF(S1026&lt;&gt;"",S1026*PRINCIPAL!$C$94,"")</f>
        <v/>
      </c>
      <c r="T1027" s="204" t="str">
        <f>IF(T1026&lt;&gt;"",T1026*PRINCIPAL!$C$94,"")</f>
        <v/>
      </c>
      <c r="U1027" s="204" t="str">
        <f>IF(U1026&lt;&gt;"",U1026*PRINCIPAL!$C$94,"")</f>
        <v/>
      </c>
      <c r="V1027" s="204" t="str">
        <f>IF(V1026&lt;&gt;"",V1026*PRINCIPAL!$C$94,"")</f>
        <v/>
      </c>
      <c r="W1027" s="204" t="str">
        <f>IF(W1026&lt;&gt;"",W1026*PRINCIPAL!$C$94,"")</f>
        <v/>
      </c>
      <c r="X1027" s="204" t="str">
        <f>IF(X1026&lt;&gt;"",X1026*PRINCIPAL!$C$94,"")</f>
        <v/>
      </c>
      <c r="Y1027" s="204" t="str">
        <f>IF(Y1026&lt;&gt;"",Y1026*PRINCIPAL!$C$94,"")</f>
        <v/>
      </c>
      <c r="Z1027" s="204" t="str">
        <f>IF(Z1026&lt;&gt;"",Z1026*PRINCIPAL!$C$94,"")</f>
        <v/>
      </c>
      <c r="AA1027" s="204" t="str">
        <f>IF(AA1026&lt;&gt;"",AA1026*PRINCIPAL!$C$94,"")</f>
        <v/>
      </c>
      <c r="AB1027" s="204" t="str">
        <f>IF(AB1026&lt;&gt;"",AB1026*PRINCIPAL!$C$94,"")</f>
        <v/>
      </c>
      <c r="AC1027" s="204" t="str">
        <f>IF(AC1026&lt;&gt;"",AC1026*PRINCIPAL!$C$94,"")</f>
        <v/>
      </c>
      <c r="AD1027" s="204" t="str">
        <f>IF(AD1026&lt;&gt;"",AD1026*PRINCIPAL!$C$94,"")</f>
        <v/>
      </c>
      <c r="AE1027" s="204" t="str">
        <f>IF(AE1026&lt;&gt;"",AE1026*PRINCIPAL!$C$94,"")</f>
        <v/>
      </c>
      <c r="AF1027" s="204" t="str">
        <f>IF(AF1026&lt;&gt;"",AF1026*PRINCIPAL!$C$94,"")</f>
        <v/>
      </c>
      <c r="AG1027" s="204" t="str">
        <f>IF(AG1026&lt;&gt;"",AG1026*PRINCIPAL!$C$94,"")</f>
        <v/>
      </c>
      <c r="AH1027" s="204" t="str">
        <f>IF(AH1026&lt;&gt;"",AH1026*PRINCIPAL!$C$94,"")</f>
        <v/>
      </c>
      <c r="AI1027" s="204" t="str">
        <f>IF(AI1026&lt;&gt;"",AI1026*PRINCIPAL!$C$94,"")</f>
        <v/>
      </c>
      <c r="AJ1027" s="204" t="str">
        <f>IF(AJ1026&lt;&gt;"",AJ1026*PRINCIPAL!$C$94,"")</f>
        <v/>
      </c>
      <c r="AK1027" s="204" t="str">
        <f>IF(AK1026&lt;&gt;"",AK1026*PRINCIPAL!$C$94,"")</f>
        <v/>
      </c>
      <c r="AL1027" s="204" t="str">
        <f>IF(AL1026&lt;&gt;"",AL1026*PRINCIPAL!$C$94,"")</f>
        <v/>
      </c>
      <c r="AM1027" s="204" t="str">
        <f>IF(AM1026&lt;&gt;"",AM1026*PRINCIPAL!$C$94,"")</f>
        <v/>
      </c>
      <c r="AN1027" s="204" t="str">
        <f>IF(AN1026&lt;&gt;"",AN1026*PRINCIPAL!$C$94,"")</f>
        <v/>
      </c>
      <c r="AO1027" s="270" t="str">
        <f>IF(AO1026&lt;&gt;"",AO1026*PRINCIPAL!$C$94,"")</f>
        <v/>
      </c>
    </row>
    <row r="1028" spans="2:41" ht="12.45" customHeight="1" x14ac:dyDescent="0.3">
      <c r="B1028" s="438"/>
      <c r="C1028" s="447"/>
      <c r="D1028" s="426" t="s">
        <v>114</v>
      </c>
      <c r="E1028" s="222" t="s">
        <v>125</v>
      </c>
      <c r="F1028" s="203"/>
      <c r="G1028" s="203"/>
      <c r="H1028" s="203"/>
      <c r="I1028" s="203"/>
      <c r="J1028" s="203"/>
      <c r="K1028" s="203"/>
      <c r="L1028" s="203"/>
      <c r="M1028" s="203"/>
      <c r="N1028" s="203"/>
      <c r="O1028" s="203"/>
      <c r="P1028" s="203"/>
      <c r="Q1028" s="203"/>
      <c r="R1028" s="203"/>
      <c r="S1028" s="203"/>
      <c r="T1028" s="203"/>
      <c r="U1028" s="203"/>
      <c r="V1028" s="203"/>
      <c r="W1028" s="203"/>
      <c r="X1028" s="203"/>
      <c r="Y1028" s="203"/>
      <c r="Z1028" s="203"/>
      <c r="AA1028" s="203"/>
      <c r="AB1028" s="203"/>
      <c r="AC1028" s="203"/>
      <c r="AD1028" s="203"/>
      <c r="AE1028" s="203"/>
      <c r="AF1028" s="203"/>
      <c r="AG1028" s="203"/>
      <c r="AH1028" s="203"/>
      <c r="AI1028" s="203"/>
      <c r="AJ1028" s="203"/>
      <c r="AK1028" s="203"/>
      <c r="AL1028" s="203"/>
      <c r="AM1028" s="203"/>
      <c r="AN1028" s="203"/>
      <c r="AO1028" s="269"/>
    </row>
    <row r="1029" spans="2:41" ht="12.45" customHeight="1" x14ac:dyDescent="0.3">
      <c r="B1029" s="438"/>
      <c r="C1029" s="447"/>
      <c r="D1029" s="425"/>
      <c r="E1029" s="220" t="s">
        <v>126</v>
      </c>
      <c r="F1029" s="204" t="str">
        <f>IF(F1028&lt;&gt;"",F1028*PRINCIPAL!$C$14,"")</f>
        <v/>
      </c>
      <c r="G1029" s="204" t="str">
        <f>IF(G1028&lt;&gt;"",G1028*PRINCIPAL!$C$94,"")</f>
        <v/>
      </c>
      <c r="H1029" s="204" t="str">
        <f>IF(H1028&lt;&gt;"",H1028*PRINCIPAL!$C$94,"")</f>
        <v/>
      </c>
      <c r="I1029" s="204" t="str">
        <f>IF(I1028&lt;&gt;"",I1028*PRINCIPAL!$C$94,"")</f>
        <v/>
      </c>
      <c r="J1029" s="204" t="str">
        <f>IF(J1028&lt;&gt;"",J1028*PRINCIPAL!$C$94,"")</f>
        <v/>
      </c>
      <c r="K1029" s="204" t="str">
        <f>IF(K1028&lt;&gt;"",K1028*PRINCIPAL!$C$94,"")</f>
        <v/>
      </c>
      <c r="L1029" s="204" t="str">
        <f>IF(L1028&lt;&gt;"",L1028*PRINCIPAL!$C$94,"")</f>
        <v/>
      </c>
      <c r="M1029" s="204" t="str">
        <f>IF(M1028&lt;&gt;"",M1028*PRINCIPAL!$C$94,"")</f>
        <v/>
      </c>
      <c r="N1029" s="204" t="str">
        <f>IF(N1028&lt;&gt;"",N1028*PRINCIPAL!$C$94,"")</f>
        <v/>
      </c>
      <c r="O1029" s="204" t="str">
        <f>IF(O1028&lt;&gt;"",O1028*PRINCIPAL!$C$94,"")</f>
        <v/>
      </c>
      <c r="P1029" s="204" t="str">
        <f>IF(P1028&lt;&gt;"",P1028*PRINCIPAL!$C$94,"")</f>
        <v/>
      </c>
      <c r="Q1029" s="204" t="str">
        <f>IF(Q1028&lt;&gt;"",Q1028*PRINCIPAL!$C$94,"")</f>
        <v/>
      </c>
      <c r="R1029" s="204" t="str">
        <f>IF(R1028&lt;&gt;"",R1028*PRINCIPAL!$C$94,"")</f>
        <v/>
      </c>
      <c r="S1029" s="204" t="str">
        <f>IF(S1028&lt;&gt;"",S1028*PRINCIPAL!$C$94,"")</f>
        <v/>
      </c>
      <c r="T1029" s="204" t="str">
        <f>IF(T1028&lt;&gt;"",T1028*PRINCIPAL!$C$94,"")</f>
        <v/>
      </c>
      <c r="U1029" s="204" t="str">
        <f>IF(U1028&lt;&gt;"",U1028*PRINCIPAL!$C$94,"")</f>
        <v/>
      </c>
      <c r="V1029" s="204" t="str">
        <f>IF(V1028&lt;&gt;"",V1028*PRINCIPAL!$C$94,"")</f>
        <v/>
      </c>
      <c r="W1029" s="204" t="str">
        <f>IF(W1028&lt;&gt;"",W1028*PRINCIPAL!$C$94,"")</f>
        <v/>
      </c>
      <c r="X1029" s="204" t="str">
        <f>IF(X1028&lt;&gt;"",X1028*PRINCIPAL!$C$94,"")</f>
        <v/>
      </c>
      <c r="Y1029" s="204" t="str">
        <f>IF(Y1028&lt;&gt;"",Y1028*PRINCIPAL!$C$94,"")</f>
        <v/>
      </c>
      <c r="Z1029" s="204" t="str">
        <f>IF(Z1028&lt;&gt;"",Z1028*PRINCIPAL!$C$94,"")</f>
        <v/>
      </c>
      <c r="AA1029" s="204" t="str">
        <f>IF(AA1028&lt;&gt;"",AA1028*PRINCIPAL!$C$94,"")</f>
        <v/>
      </c>
      <c r="AB1029" s="204" t="str">
        <f>IF(AB1028&lt;&gt;"",AB1028*PRINCIPAL!$C$94,"")</f>
        <v/>
      </c>
      <c r="AC1029" s="204" t="str">
        <f>IF(AC1028&lt;&gt;"",AC1028*PRINCIPAL!$C$94,"")</f>
        <v/>
      </c>
      <c r="AD1029" s="204" t="str">
        <f>IF(AD1028&lt;&gt;"",AD1028*PRINCIPAL!$C$94,"")</f>
        <v/>
      </c>
      <c r="AE1029" s="204" t="str">
        <f>IF(AE1028&lt;&gt;"",AE1028*PRINCIPAL!$C$94,"")</f>
        <v/>
      </c>
      <c r="AF1029" s="204" t="str">
        <f>IF(AF1028&lt;&gt;"",AF1028*PRINCIPAL!$C$94,"")</f>
        <v/>
      </c>
      <c r="AG1029" s="204" t="str">
        <f>IF(AG1028&lt;&gt;"",AG1028*PRINCIPAL!$C$94,"")</f>
        <v/>
      </c>
      <c r="AH1029" s="204" t="str">
        <f>IF(AH1028&lt;&gt;"",AH1028*PRINCIPAL!$C$94,"")</f>
        <v/>
      </c>
      <c r="AI1029" s="204" t="str">
        <f>IF(AI1028&lt;&gt;"",AI1028*PRINCIPAL!$C$94,"")</f>
        <v/>
      </c>
      <c r="AJ1029" s="204" t="str">
        <f>IF(AJ1028&lt;&gt;"",AJ1028*PRINCIPAL!$C$94,"")</f>
        <v/>
      </c>
      <c r="AK1029" s="204" t="str">
        <f>IF(AK1028&lt;&gt;"",AK1028*PRINCIPAL!$C$94,"")</f>
        <v/>
      </c>
      <c r="AL1029" s="204" t="str">
        <f>IF(AL1028&lt;&gt;"",AL1028*PRINCIPAL!$C$94,"")</f>
        <v/>
      </c>
      <c r="AM1029" s="204" t="str">
        <f>IF(AM1028&lt;&gt;"",AM1028*PRINCIPAL!$C$94,"")</f>
        <v/>
      </c>
      <c r="AN1029" s="204" t="str">
        <f>IF(AN1028&lt;&gt;"",AN1028*PRINCIPAL!$C$94,"")</f>
        <v/>
      </c>
      <c r="AO1029" s="270" t="str">
        <f>IF(AO1028&lt;&gt;"",AO1028*PRINCIPAL!$C$94,"")</f>
        <v/>
      </c>
    </row>
    <row r="1030" spans="2:41" ht="12.45" customHeight="1" x14ac:dyDescent="0.3">
      <c r="B1030" s="438"/>
      <c r="C1030" s="447"/>
      <c r="D1030" s="426" t="s">
        <v>114</v>
      </c>
      <c r="E1030" s="222" t="s">
        <v>125</v>
      </c>
      <c r="F1030" s="203"/>
      <c r="G1030" s="203"/>
      <c r="H1030" s="203"/>
      <c r="I1030" s="203"/>
      <c r="J1030" s="203"/>
      <c r="K1030" s="203"/>
      <c r="L1030" s="203"/>
      <c r="M1030" s="203"/>
      <c r="N1030" s="203"/>
      <c r="O1030" s="203"/>
      <c r="P1030" s="203"/>
      <c r="Q1030" s="203"/>
      <c r="R1030" s="203"/>
      <c r="S1030" s="203"/>
      <c r="T1030" s="203"/>
      <c r="U1030" s="203"/>
      <c r="V1030" s="203"/>
      <c r="W1030" s="203"/>
      <c r="X1030" s="203"/>
      <c r="Y1030" s="203"/>
      <c r="Z1030" s="203"/>
      <c r="AA1030" s="203"/>
      <c r="AB1030" s="203"/>
      <c r="AC1030" s="203"/>
      <c r="AD1030" s="203"/>
      <c r="AE1030" s="203"/>
      <c r="AF1030" s="203"/>
      <c r="AG1030" s="203"/>
      <c r="AH1030" s="203"/>
      <c r="AI1030" s="203"/>
      <c r="AJ1030" s="203"/>
      <c r="AK1030" s="203"/>
      <c r="AL1030" s="203"/>
      <c r="AM1030" s="203"/>
      <c r="AN1030" s="203"/>
      <c r="AO1030" s="269"/>
    </row>
    <row r="1031" spans="2:41" ht="12.45" customHeight="1" thickBot="1" x14ac:dyDescent="0.35">
      <c r="B1031" s="438"/>
      <c r="C1031" s="447"/>
      <c r="D1031" s="424"/>
      <c r="E1031" s="220" t="s">
        <v>126</v>
      </c>
      <c r="F1031" s="198" t="str">
        <f>IF(F1030&lt;&gt;"",F1030*PRINCIPAL!$C$14,"")</f>
        <v/>
      </c>
      <c r="G1031" s="198" t="str">
        <f>IF(G1030&lt;&gt;"",G1030*PRINCIPAL!$C$94,"")</f>
        <v/>
      </c>
      <c r="H1031" s="198" t="str">
        <f>IF(H1030&lt;&gt;"",H1030*PRINCIPAL!$C$94,"")</f>
        <v/>
      </c>
      <c r="I1031" s="198" t="str">
        <f>IF(I1030&lt;&gt;"",I1030*PRINCIPAL!$C$94,"")</f>
        <v/>
      </c>
      <c r="J1031" s="198" t="str">
        <f>IF(J1030&lt;&gt;"",J1030*PRINCIPAL!$C$94,"")</f>
        <v/>
      </c>
      <c r="K1031" s="198" t="str">
        <f>IF(K1030&lt;&gt;"",K1030*PRINCIPAL!$C$94,"")</f>
        <v/>
      </c>
      <c r="L1031" s="198" t="str">
        <f>IF(L1030&lt;&gt;"",L1030*PRINCIPAL!$C$94,"")</f>
        <v/>
      </c>
      <c r="M1031" s="198" t="str">
        <f>IF(M1030&lt;&gt;"",M1030*PRINCIPAL!$C$94,"")</f>
        <v/>
      </c>
      <c r="N1031" s="198" t="str">
        <f>IF(N1030&lt;&gt;"",N1030*PRINCIPAL!$C$94,"")</f>
        <v/>
      </c>
      <c r="O1031" s="198" t="str">
        <f>IF(O1030&lt;&gt;"",O1030*PRINCIPAL!$C$94,"")</f>
        <v/>
      </c>
      <c r="P1031" s="198" t="str">
        <f>IF(P1030&lt;&gt;"",P1030*PRINCIPAL!$C$94,"")</f>
        <v/>
      </c>
      <c r="Q1031" s="198" t="str">
        <f>IF(Q1030&lt;&gt;"",Q1030*PRINCIPAL!$C$94,"")</f>
        <v/>
      </c>
      <c r="R1031" s="198" t="str">
        <f>IF(R1030&lt;&gt;"",R1030*PRINCIPAL!$C$94,"")</f>
        <v/>
      </c>
      <c r="S1031" s="198" t="str">
        <f>IF(S1030&lt;&gt;"",S1030*PRINCIPAL!$C$94,"")</f>
        <v/>
      </c>
      <c r="T1031" s="198" t="str">
        <f>IF(T1030&lt;&gt;"",T1030*PRINCIPAL!$C$94,"")</f>
        <v/>
      </c>
      <c r="U1031" s="198" t="str">
        <f>IF(U1030&lt;&gt;"",U1030*PRINCIPAL!$C$94,"")</f>
        <v/>
      </c>
      <c r="V1031" s="198" t="str">
        <f>IF(V1030&lt;&gt;"",V1030*PRINCIPAL!$C$94,"")</f>
        <v/>
      </c>
      <c r="W1031" s="198" t="str">
        <f>IF(W1030&lt;&gt;"",W1030*PRINCIPAL!$C$94,"")</f>
        <v/>
      </c>
      <c r="X1031" s="198" t="str">
        <f>IF(X1030&lt;&gt;"",X1030*PRINCIPAL!$C$94,"")</f>
        <v/>
      </c>
      <c r="Y1031" s="198" t="str">
        <f>IF(Y1030&lt;&gt;"",Y1030*PRINCIPAL!$C$94,"")</f>
        <v/>
      </c>
      <c r="Z1031" s="198" t="str">
        <f>IF(Z1030&lt;&gt;"",Z1030*PRINCIPAL!$C$94,"")</f>
        <v/>
      </c>
      <c r="AA1031" s="198" t="str">
        <f>IF(AA1030&lt;&gt;"",AA1030*PRINCIPAL!$C$94,"")</f>
        <v/>
      </c>
      <c r="AB1031" s="198" t="str">
        <f>IF(AB1030&lt;&gt;"",AB1030*PRINCIPAL!$C$94,"")</f>
        <v/>
      </c>
      <c r="AC1031" s="198" t="str">
        <f>IF(AC1030&lt;&gt;"",AC1030*PRINCIPAL!$C$94,"")</f>
        <v/>
      </c>
      <c r="AD1031" s="198" t="str">
        <f>IF(AD1030&lt;&gt;"",AD1030*PRINCIPAL!$C$94,"")</f>
        <v/>
      </c>
      <c r="AE1031" s="198" t="str">
        <f>IF(AE1030&lt;&gt;"",AE1030*PRINCIPAL!$C$94,"")</f>
        <v/>
      </c>
      <c r="AF1031" s="198" t="str">
        <f>IF(AF1030&lt;&gt;"",AF1030*PRINCIPAL!$C$94,"")</f>
        <v/>
      </c>
      <c r="AG1031" s="198" t="str">
        <f>IF(AG1030&lt;&gt;"",AG1030*PRINCIPAL!$C$94,"")</f>
        <v/>
      </c>
      <c r="AH1031" s="198" t="str">
        <f>IF(AH1030&lt;&gt;"",AH1030*PRINCIPAL!$C$94,"")</f>
        <v/>
      </c>
      <c r="AI1031" s="198" t="str">
        <f>IF(AI1030&lt;&gt;"",AI1030*PRINCIPAL!$C$94,"")</f>
        <v/>
      </c>
      <c r="AJ1031" s="198" t="str">
        <f>IF(AJ1030&lt;&gt;"",AJ1030*PRINCIPAL!$C$94,"")</f>
        <v/>
      </c>
      <c r="AK1031" s="198" t="str">
        <f>IF(AK1030&lt;&gt;"",AK1030*PRINCIPAL!$C$94,"")</f>
        <v/>
      </c>
      <c r="AL1031" s="198" t="str">
        <f>IF(AL1030&lt;&gt;"",AL1030*PRINCIPAL!$C$94,"")</f>
        <v/>
      </c>
      <c r="AM1031" s="198" t="str">
        <f>IF(AM1030&lt;&gt;"",AM1030*PRINCIPAL!$C$94,"")</f>
        <v/>
      </c>
      <c r="AN1031" s="198" t="str">
        <f>IF(AN1030&lt;&gt;"",AN1030*PRINCIPAL!$C$94,"")</f>
        <v/>
      </c>
      <c r="AO1031" s="268" t="str">
        <f>IF(AO1030&lt;&gt;"",AO1030*PRINCIPAL!$C$94,"")</f>
        <v/>
      </c>
    </row>
    <row r="1032" spans="2:41" ht="12.45" customHeight="1" thickBot="1" x14ac:dyDescent="0.35">
      <c r="B1032" s="455" t="s">
        <v>152</v>
      </c>
      <c r="C1032" s="479" t="s">
        <v>108</v>
      </c>
      <c r="D1032" s="459"/>
      <c r="E1032" s="317" t="s">
        <v>126</v>
      </c>
      <c r="F1032" s="330" t="s">
        <v>38</v>
      </c>
      <c r="G1032" s="331" t="str">
        <f>IF('Sumário de Resultados'!C74&lt;&gt;"",$G$3*'Sumário de Resultados'!C74,"")</f>
        <v/>
      </c>
      <c r="H1032" s="331" t="str">
        <f>IF('Sumário de Resultados'!D74&lt;&gt;"",$G$3*'Sumário de Resultados'!D74,"")</f>
        <v/>
      </c>
      <c r="I1032" s="331" t="str">
        <f>IF('Sumário de Resultados'!E74&lt;&gt;"",$G$3*'Sumário de Resultados'!E74,"")</f>
        <v/>
      </c>
      <c r="J1032" s="331" t="str">
        <f>IF('Sumário de Resultados'!F74&lt;&gt;"",$G$3*'Sumário de Resultados'!F74,"")</f>
        <v/>
      </c>
      <c r="K1032" s="331" t="str">
        <f>IF('Sumário de Resultados'!G74&lt;&gt;"",$G$3*'Sumário de Resultados'!G74,"")</f>
        <v/>
      </c>
      <c r="L1032" s="331" t="str">
        <f>IF('Sumário de Resultados'!H74&lt;&gt;"",$G$3*'Sumário de Resultados'!H74,"")</f>
        <v/>
      </c>
      <c r="M1032" s="331" t="str">
        <f>IF('Sumário de Resultados'!I74&lt;&gt;"",$G$3*'Sumário de Resultados'!I74,"")</f>
        <v/>
      </c>
      <c r="N1032" s="331" t="str">
        <f>IF('Sumário de Resultados'!J74&lt;&gt;"",$G$3*'Sumário de Resultados'!J74,"")</f>
        <v/>
      </c>
      <c r="O1032" s="331" t="str">
        <f>IF('Sumário de Resultados'!K74&lt;&gt;"",$G$3*'Sumário de Resultados'!K74,"")</f>
        <v/>
      </c>
      <c r="P1032" s="331" t="str">
        <f>IF('Sumário de Resultados'!L74&lt;&gt;"",$G$3*'Sumário de Resultados'!L74,"")</f>
        <v/>
      </c>
      <c r="Q1032" s="331" t="str">
        <f>IF('Sumário de Resultados'!M74&lt;&gt;"",$G$3*'Sumário de Resultados'!M74,"")</f>
        <v/>
      </c>
      <c r="R1032" s="331" t="str">
        <f>IF('Sumário de Resultados'!N74&lt;&gt;"",$G$3*'Sumário de Resultados'!N74,"")</f>
        <v/>
      </c>
      <c r="S1032" s="331" t="str">
        <f>IF('Sumário de Resultados'!O74&lt;&gt;"",$G$3*'Sumário de Resultados'!O74,"")</f>
        <v/>
      </c>
      <c r="T1032" s="331" t="str">
        <f>IF('Sumário de Resultados'!P74&lt;&gt;"",$G$3*'Sumário de Resultados'!P74,"")</f>
        <v/>
      </c>
      <c r="U1032" s="331" t="str">
        <f>IF('Sumário de Resultados'!Q74&lt;&gt;"",$G$3*'Sumário de Resultados'!Q74,"")</f>
        <v/>
      </c>
      <c r="V1032" s="331" t="str">
        <f>IF('Sumário de Resultados'!R74&lt;&gt;"",$G$3*'Sumário de Resultados'!R74,"")</f>
        <v/>
      </c>
      <c r="W1032" s="331" t="str">
        <f>IF('Sumário de Resultados'!S74&lt;&gt;"",$G$3*'Sumário de Resultados'!S74,"")</f>
        <v/>
      </c>
      <c r="X1032" s="331" t="str">
        <f>IF('Sumário de Resultados'!T74&lt;&gt;"",$G$3*'Sumário de Resultados'!T74,"")</f>
        <v/>
      </c>
      <c r="Y1032" s="331" t="str">
        <f>IF('Sumário de Resultados'!U74&lt;&gt;"",$G$3*'Sumário de Resultados'!U74,"")</f>
        <v/>
      </c>
      <c r="Z1032" s="331" t="str">
        <f>IF('Sumário de Resultados'!V74&lt;&gt;"",$G$3*'Sumário de Resultados'!V74,"")</f>
        <v/>
      </c>
      <c r="AA1032" s="331" t="str">
        <f>IF('Sumário de Resultados'!W74&lt;&gt;"",$G$3*'Sumário de Resultados'!W74,"")</f>
        <v/>
      </c>
      <c r="AB1032" s="331" t="str">
        <f>IF('Sumário de Resultados'!X74&lt;&gt;"",$G$3*'Sumário de Resultados'!X74,"")</f>
        <v/>
      </c>
      <c r="AC1032" s="331" t="str">
        <f>IF('Sumário de Resultados'!Y74&lt;&gt;"",$G$3*'Sumário de Resultados'!Y74,"")</f>
        <v/>
      </c>
      <c r="AD1032" s="331" t="str">
        <f>IF('Sumário de Resultados'!Z74&lt;&gt;"",$G$3*'Sumário de Resultados'!Z74,"")</f>
        <v/>
      </c>
      <c r="AE1032" s="331" t="str">
        <f>IF('Sumário de Resultados'!AA74&lt;&gt;"",$G$3*'Sumário de Resultados'!AA74,"")</f>
        <v/>
      </c>
      <c r="AF1032" s="331" t="str">
        <f>IF('Sumário de Resultados'!AB74&lt;&gt;"",$G$3*'Sumário de Resultados'!AB74,"")</f>
        <v/>
      </c>
      <c r="AG1032" s="331" t="str">
        <f>IF('Sumário de Resultados'!AC74&lt;&gt;"",$G$3*'Sumário de Resultados'!AC74,"")</f>
        <v/>
      </c>
      <c r="AH1032" s="331" t="str">
        <f>IF('Sumário de Resultados'!AD74&lt;&gt;"",$G$3*'Sumário de Resultados'!AD74,"")</f>
        <v/>
      </c>
      <c r="AI1032" s="331" t="str">
        <f>IF('Sumário de Resultados'!AE74&lt;&gt;"",$G$3*'Sumário de Resultados'!AE74,"")</f>
        <v/>
      </c>
      <c r="AJ1032" s="331" t="str">
        <f>IF('Sumário de Resultados'!AF74&lt;&gt;"",$G$3*'Sumário de Resultados'!AF74,"")</f>
        <v/>
      </c>
      <c r="AK1032" s="331" t="str">
        <f>IF('Sumário de Resultados'!AG74&lt;&gt;"",$G$3*'Sumário de Resultados'!AG74,"")</f>
        <v/>
      </c>
      <c r="AL1032" s="331" t="str">
        <f>IF('Sumário de Resultados'!AH74&lt;&gt;"",$G$3*'Sumário de Resultados'!AH74,"")</f>
        <v/>
      </c>
      <c r="AM1032" s="331" t="str">
        <f>IF('Sumário de Resultados'!AI74&lt;&gt;"",$G$3*'Sumário de Resultados'!AI74,"")</f>
        <v/>
      </c>
      <c r="AN1032" s="331" t="str">
        <f>IF('Sumário de Resultados'!AJ74&lt;&gt;"",$G$3*'Sumário de Resultados'!AJ74,"")</f>
        <v/>
      </c>
      <c r="AO1032" s="319" t="str">
        <f>IF('Sumário de Resultados'!AK74&lt;&gt;"",$G$3*'Sumário de Resultados'!AK74,"")</f>
        <v/>
      </c>
    </row>
    <row r="1033" spans="2:41" ht="12.45" customHeight="1" x14ac:dyDescent="0.3">
      <c r="B1033" s="456"/>
      <c r="C1033" s="430" t="s">
        <v>117</v>
      </c>
      <c r="D1033" s="424" t="s">
        <v>111</v>
      </c>
      <c r="E1033" s="312" t="s">
        <v>46</v>
      </c>
      <c r="F1033" s="197" t="s">
        <v>38</v>
      </c>
      <c r="G1033" s="247"/>
      <c r="H1033" s="233"/>
      <c r="I1033" s="247"/>
      <c r="J1033" s="248"/>
      <c r="K1033" s="256"/>
      <c r="L1033" s="247"/>
      <c r="M1033" s="247"/>
      <c r="N1033" s="247"/>
      <c r="O1033" s="249"/>
      <c r="P1033" s="249"/>
      <c r="Q1033" s="249"/>
      <c r="R1033" s="249"/>
      <c r="S1033" s="249"/>
      <c r="T1033" s="249"/>
      <c r="U1033" s="249"/>
      <c r="V1033" s="249"/>
      <c r="W1033" s="249"/>
      <c r="X1033" s="249"/>
      <c r="Y1033" s="249"/>
      <c r="Z1033" s="249"/>
      <c r="AA1033" s="249"/>
      <c r="AB1033" s="249"/>
      <c r="AC1033" s="249"/>
      <c r="AD1033" s="254"/>
      <c r="AE1033" s="249"/>
      <c r="AF1033" s="249"/>
      <c r="AG1033" s="249"/>
      <c r="AH1033" s="249"/>
      <c r="AI1033" s="249"/>
      <c r="AJ1033" s="249"/>
      <c r="AK1033" s="249"/>
      <c r="AL1033" s="249"/>
      <c r="AM1033" s="254"/>
      <c r="AN1033" s="254"/>
      <c r="AO1033" s="255"/>
    </row>
    <row r="1034" spans="2:41" ht="12.45" customHeight="1" x14ac:dyDescent="0.3">
      <c r="B1034" s="456"/>
      <c r="C1034" s="430"/>
      <c r="D1034" s="424"/>
      <c r="E1034" s="224" t="s">
        <v>109</v>
      </c>
      <c r="F1034" s="203" t="s">
        <v>38</v>
      </c>
      <c r="G1034" s="231"/>
      <c r="H1034" s="229"/>
      <c r="I1034" s="203"/>
      <c r="J1034" s="233"/>
      <c r="K1034" s="202"/>
      <c r="L1034" s="203"/>
      <c r="M1034" s="203"/>
      <c r="N1034" s="203"/>
      <c r="O1034" s="236"/>
      <c r="P1034" s="236"/>
      <c r="Q1034" s="236"/>
      <c r="R1034" s="236"/>
      <c r="S1034" s="236"/>
      <c r="T1034" s="236"/>
      <c r="U1034" s="236"/>
      <c r="V1034" s="236"/>
      <c r="W1034" s="236"/>
      <c r="X1034" s="236"/>
      <c r="Y1034" s="236"/>
      <c r="Z1034" s="236"/>
      <c r="AA1034" s="236"/>
      <c r="AB1034" s="236"/>
      <c r="AC1034" s="236"/>
      <c r="AD1034" s="240"/>
      <c r="AE1034" s="236"/>
      <c r="AF1034" s="236"/>
      <c r="AG1034" s="236"/>
      <c r="AH1034" s="236"/>
      <c r="AI1034" s="236"/>
      <c r="AJ1034" s="236"/>
      <c r="AK1034" s="236"/>
      <c r="AL1034" s="236"/>
      <c r="AM1034" s="240"/>
      <c r="AN1034" s="240"/>
      <c r="AO1034" s="242"/>
    </row>
    <row r="1035" spans="2:41" ht="12.45" customHeight="1" x14ac:dyDescent="0.3">
      <c r="B1035" s="456"/>
      <c r="C1035" s="430"/>
      <c r="D1035" s="424"/>
      <c r="E1035" s="224" t="s">
        <v>127</v>
      </c>
      <c r="F1035" s="203" t="s">
        <v>38</v>
      </c>
      <c r="G1035" s="203"/>
      <c r="H1035" s="218"/>
      <c r="I1035" s="203"/>
      <c r="J1035" s="218"/>
      <c r="K1035" s="202"/>
      <c r="L1035" s="203"/>
      <c r="M1035" s="203"/>
      <c r="N1035" s="203"/>
      <c r="O1035" s="236"/>
      <c r="P1035" s="236"/>
      <c r="Q1035" s="236"/>
      <c r="R1035" s="236"/>
      <c r="S1035" s="236"/>
      <c r="T1035" s="236"/>
      <c r="U1035" s="236"/>
      <c r="V1035" s="236"/>
      <c r="W1035" s="236"/>
      <c r="X1035" s="236"/>
      <c r="Y1035" s="236"/>
      <c r="Z1035" s="236"/>
      <c r="AA1035" s="236"/>
      <c r="AB1035" s="236"/>
      <c r="AC1035" s="251"/>
      <c r="AD1035" s="240"/>
      <c r="AE1035" s="236"/>
      <c r="AF1035" s="236"/>
      <c r="AG1035" s="236"/>
      <c r="AH1035" s="236"/>
      <c r="AI1035" s="236"/>
      <c r="AJ1035" s="236"/>
      <c r="AK1035" s="236"/>
      <c r="AL1035" s="236"/>
      <c r="AM1035" s="240"/>
      <c r="AN1035" s="240"/>
      <c r="AO1035" s="242"/>
    </row>
    <row r="1036" spans="2:41" ht="12.45" customHeight="1" x14ac:dyDescent="0.3">
      <c r="B1036" s="456"/>
      <c r="C1036" s="430"/>
      <c r="D1036" s="425"/>
      <c r="E1036" s="220" t="s">
        <v>126</v>
      </c>
      <c r="F1036" s="320" t="s">
        <v>38</v>
      </c>
      <c r="G1036" s="200" t="str">
        <f>IF(AND(G1033&lt;&gt;"",G1034&lt;&gt;"",G1035&lt;&gt;""),G1033*G1034*G1035,"")</f>
        <v/>
      </c>
      <c r="H1036" s="198" t="str">
        <f>IF(AND(H1033&lt;&gt;"",H1034&lt;&gt;"",H1035&lt;&gt;""),H1033*H1034*H1035,"")</f>
        <v/>
      </c>
      <c r="I1036" s="200" t="str">
        <f t="shared" ref="I1036:AJ1036" si="260">IF(AND(I1033&lt;&gt;"",I1034&lt;&gt;"",I1035&lt;&gt;""),I1033*I1034*I1035,"")</f>
        <v/>
      </c>
      <c r="J1036" s="200" t="str">
        <f t="shared" si="260"/>
        <v/>
      </c>
      <c r="K1036" s="200" t="str">
        <f t="shared" si="260"/>
        <v/>
      </c>
      <c r="L1036" s="204" t="str">
        <f t="shared" si="260"/>
        <v/>
      </c>
      <c r="M1036" s="204" t="str">
        <f t="shared" si="260"/>
        <v/>
      </c>
      <c r="N1036" s="204" t="str">
        <f t="shared" si="260"/>
        <v/>
      </c>
      <c r="O1036" s="204" t="str">
        <f t="shared" si="260"/>
        <v/>
      </c>
      <c r="P1036" s="204" t="str">
        <f t="shared" si="260"/>
        <v/>
      </c>
      <c r="Q1036" s="204" t="str">
        <f t="shared" si="260"/>
        <v/>
      </c>
      <c r="R1036" s="204" t="str">
        <f t="shared" si="260"/>
        <v/>
      </c>
      <c r="S1036" s="204" t="str">
        <f t="shared" si="260"/>
        <v/>
      </c>
      <c r="T1036" s="204" t="str">
        <f t="shared" si="260"/>
        <v/>
      </c>
      <c r="U1036" s="204" t="str">
        <f t="shared" si="260"/>
        <v/>
      </c>
      <c r="V1036" s="204" t="str">
        <f t="shared" si="260"/>
        <v/>
      </c>
      <c r="W1036" s="204" t="str">
        <f t="shared" si="260"/>
        <v/>
      </c>
      <c r="X1036" s="204" t="str">
        <f t="shared" si="260"/>
        <v/>
      </c>
      <c r="Y1036" s="204" t="str">
        <f t="shared" si="260"/>
        <v/>
      </c>
      <c r="Z1036" s="204" t="str">
        <f t="shared" si="260"/>
        <v/>
      </c>
      <c r="AA1036" s="204" t="str">
        <f t="shared" si="260"/>
        <v/>
      </c>
      <c r="AB1036" s="204" t="str">
        <f t="shared" si="260"/>
        <v/>
      </c>
      <c r="AC1036" s="204" t="str">
        <f t="shared" si="260"/>
        <v/>
      </c>
      <c r="AD1036" s="200" t="str">
        <f t="shared" si="260"/>
        <v/>
      </c>
      <c r="AE1036" s="200" t="str">
        <f t="shared" si="260"/>
        <v/>
      </c>
      <c r="AF1036" s="200" t="str">
        <f t="shared" si="260"/>
        <v/>
      </c>
      <c r="AG1036" s="200" t="str">
        <f t="shared" si="260"/>
        <v/>
      </c>
      <c r="AH1036" s="204" t="str">
        <f t="shared" si="260"/>
        <v/>
      </c>
      <c r="AI1036" s="204" t="str">
        <f t="shared" si="260"/>
        <v/>
      </c>
      <c r="AJ1036" s="204" t="str">
        <f t="shared" si="260"/>
        <v/>
      </c>
      <c r="AK1036" s="204" t="str">
        <f>IF(AND(AK1033&lt;&gt;"",AK1034&lt;&gt;"",AK1035&lt;&gt;""),AK1033*AK1034*AK1035,"")</f>
        <v/>
      </c>
      <c r="AL1036" s="204" t="str">
        <f t="shared" ref="AL1036:AO1036" si="261">IF(AND(AL1033&lt;&gt;"",AL1034&lt;&gt;"",AL1035&lt;&gt;""),AL1033*AL1034*AL1035,"")</f>
        <v/>
      </c>
      <c r="AM1036" s="204" t="str">
        <f t="shared" si="261"/>
        <v/>
      </c>
      <c r="AN1036" s="204" t="str">
        <f t="shared" si="261"/>
        <v/>
      </c>
      <c r="AO1036" s="210" t="str">
        <f t="shared" si="261"/>
        <v/>
      </c>
    </row>
    <row r="1037" spans="2:41" ht="12.45" customHeight="1" x14ac:dyDescent="0.3">
      <c r="B1037" s="456"/>
      <c r="C1037" s="430"/>
      <c r="D1037" s="426" t="s">
        <v>111</v>
      </c>
      <c r="E1037" s="243" t="s">
        <v>46</v>
      </c>
      <c r="F1037" s="203" t="s">
        <v>38</v>
      </c>
      <c r="G1037" s="203"/>
      <c r="H1037" s="203"/>
      <c r="I1037" s="202"/>
      <c r="J1037" s="244"/>
      <c r="K1037" s="244"/>
      <c r="L1037" s="203"/>
      <c r="M1037" s="203"/>
      <c r="N1037" s="250"/>
      <c r="O1037" s="251"/>
      <c r="P1037" s="251"/>
      <c r="Q1037" s="251"/>
      <c r="R1037" s="251"/>
      <c r="S1037" s="251"/>
      <c r="T1037" s="251"/>
      <c r="U1037" s="251"/>
      <c r="V1037" s="251"/>
      <c r="W1037" s="251"/>
      <c r="X1037" s="236"/>
      <c r="Y1037" s="240"/>
      <c r="Z1037" s="236"/>
      <c r="AA1037" s="236"/>
      <c r="AB1037" s="240"/>
      <c r="AC1037" s="236"/>
      <c r="AD1037" s="237"/>
      <c r="AE1037" s="238"/>
      <c r="AF1037" s="236"/>
      <c r="AG1037" s="236"/>
      <c r="AH1037" s="249"/>
      <c r="AI1037" s="249"/>
      <c r="AJ1037" s="236"/>
      <c r="AK1037" s="236"/>
      <c r="AL1037" s="236"/>
      <c r="AM1037" s="236"/>
      <c r="AN1037" s="254"/>
      <c r="AO1037" s="255"/>
    </row>
    <row r="1038" spans="2:41" ht="12.45" customHeight="1" x14ac:dyDescent="0.3">
      <c r="B1038" s="456"/>
      <c r="C1038" s="430"/>
      <c r="D1038" s="424"/>
      <c r="E1038" s="245" t="s">
        <v>109</v>
      </c>
      <c r="F1038" s="203" t="s">
        <v>38</v>
      </c>
      <c r="G1038" s="246"/>
      <c r="H1038" s="203"/>
      <c r="I1038" s="231"/>
      <c r="J1038" s="203"/>
      <c r="K1038" s="218"/>
      <c r="L1038" s="247"/>
      <c r="M1038" s="247"/>
      <c r="N1038" s="203"/>
      <c r="O1038" s="236"/>
      <c r="P1038" s="236"/>
      <c r="Q1038" s="236"/>
      <c r="R1038" s="236"/>
      <c r="S1038" s="236"/>
      <c r="T1038" s="236"/>
      <c r="U1038" s="236"/>
      <c r="V1038" s="236"/>
      <c r="W1038" s="236"/>
      <c r="X1038" s="236"/>
      <c r="Y1038" s="240"/>
      <c r="Z1038" s="236"/>
      <c r="AA1038" s="236"/>
      <c r="AB1038" s="240"/>
      <c r="AC1038" s="249"/>
      <c r="AD1038" s="252"/>
      <c r="AE1038" s="253"/>
      <c r="AF1038" s="236"/>
      <c r="AG1038" s="249"/>
      <c r="AH1038" s="249"/>
      <c r="AI1038" s="249"/>
      <c r="AJ1038" s="249"/>
      <c r="AK1038" s="249"/>
      <c r="AL1038" s="249"/>
      <c r="AM1038" s="236"/>
      <c r="AN1038" s="240"/>
      <c r="AO1038" s="242"/>
    </row>
    <row r="1039" spans="2:41" ht="12.45" customHeight="1" x14ac:dyDescent="0.3">
      <c r="B1039" s="456"/>
      <c r="C1039" s="430"/>
      <c r="D1039" s="424"/>
      <c r="E1039" s="245" t="s">
        <v>127</v>
      </c>
      <c r="F1039" s="203" t="s">
        <v>38</v>
      </c>
      <c r="G1039" s="202"/>
      <c r="H1039" s="203"/>
      <c r="I1039" s="203"/>
      <c r="J1039" s="247"/>
      <c r="K1039" s="248"/>
      <c r="L1039" s="203"/>
      <c r="M1039" s="203"/>
      <c r="N1039" s="247"/>
      <c r="O1039" s="249"/>
      <c r="P1039" s="249"/>
      <c r="Q1039" s="249"/>
      <c r="R1039" s="249"/>
      <c r="S1039" s="249"/>
      <c r="T1039" s="249"/>
      <c r="U1039" s="249"/>
      <c r="V1039" s="249"/>
      <c r="W1039" s="249"/>
      <c r="X1039" s="236"/>
      <c r="Y1039" s="240"/>
      <c r="Z1039" s="236"/>
      <c r="AA1039" s="236"/>
      <c r="AB1039" s="240"/>
      <c r="AC1039" s="249"/>
      <c r="AD1039" s="252"/>
      <c r="AE1039" s="253"/>
      <c r="AF1039" s="236"/>
      <c r="AG1039" s="249"/>
      <c r="AH1039" s="236"/>
      <c r="AI1039" s="236"/>
      <c r="AJ1039" s="236"/>
      <c r="AK1039" s="236"/>
      <c r="AL1039" s="236"/>
      <c r="AM1039" s="236"/>
      <c r="AN1039" s="240"/>
      <c r="AO1039" s="242"/>
    </row>
    <row r="1040" spans="2:41" ht="12.45" customHeight="1" x14ac:dyDescent="0.3">
      <c r="B1040" s="456"/>
      <c r="C1040" s="430"/>
      <c r="D1040" s="425"/>
      <c r="E1040" s="220" t="s">
        <v>126</v>
      </c>
      <c r="F1040" s="321" t="s">
        <v>38</v>
      </c>
      <c r="G1040" s="259" t="str">
        <f>IF(AND(G1037&lt;&gt;"",G1038&lt;&gt;"",G1039&lt;&gt;""),G1037*G1038*G1039,"")</f>
        <v/>
      </c>
      <c r="H1040" s="259" t="str">
        <f t="shared" ref="H1040:AO1040" si="262">IF(AND(H1037&lt;&gt;"",H1038&lt;&gt;"",H1039&lt;&gt;""),H1037*H1038*H1039,"")</f>
        <v/>
      </c>
      <c r="I1040" s="259" t="str">
        <f t="shared" si="262"/>
        <v/>
      </c>
      <c r="J1040" s="259" t="str">
        <f t="shared" si="262"/>
        <v/>
      </c>
      <c r="K1040" s="259" t="str">
        <f t="shared" si="262"/>
        <v/>
      </c>
      <c r="L1040" s="259" t="str">
        <f t="shared" si="262"/>
        <v/>
      </c>
      <c r="M1040" s="259" t="str">
        <f t="shared" si="262"/>
        <v/>
      </c>
      <c r="N1040" s="259" t="str">
        <f t="shared" si="262"/>
        <v/>
      </c>
      <c r="O1040" s="259" t="str">
        <f t="shared" si="262"/>
        <v/>
      </c>
      <c r="P1040" s="259" t="str">
        <f t="shared" si="262"/>
        <v/>
      </c>
      <c r="Q1040" s="259" t="str">
        <f t="shared" si="262"/>
        <v/>
      </c>
      <c r="R1040" s="259" t="str">
        <f t="shared" si="262"/>
        <v/>
      </c>
      <c r="S1040" s="259" t="str">
        <f t="shared" si="262"/>
        <v/>
      </c>
      <c r="T1040" s="259" t="str">
        <f t="shared" si="262"/>
        <v/>
      </c>
      <c r="U1040" s="259" t="str">
        <f t="shared" si="262"/>
        <v/>
      </c>
      <c r="V1040" s="259" t="str">
        <f t="shared" si="262"/>
        <v/>
      </c>
      <c r="W1040" s="259" t="str">
        <f t="shared" si="262"/>
        <v/>
      </c>
      <c r="X1040" s="259" t="str">
        <f t="shared" si="262"/>
        <v/>
      </c>
      <c r="Y1040" s="260" t="str">
        <f t="shared" si="262"/>
        <v/>
      </c>
      <c r="Z1040" s="261" t="str">
        <f t="shared" si="262"/>
        <v/>
      </c>
      <c r="AA1040" s="259" t="str">
        <f t="shared" si="262"/>
        <v/>
      </c>
      <c r="AB1040" s="260" t="str">
        <f t="shared" si="262"/>
        <v/>
      </c>
      <c r="AC1040" s="261" t="str">
        <f t="shared" si="262"/>
        <v/>
      </c>
      <c r="AD1040" s="259" t="str">
        <f t="shared" si="262"/>
        <v/>
      </c>
      <c r="AE1040" s="259" t="str">
        <f t="shared" si="262"/>
        <v/>
      </c>
      <c r="AF1040" s="259" t="str">
        <f t="shared" si="262"/>
        <v/>
      </c>
      <c r="AG1040" s="259" t="str">
        <f t="shared" si="262"/>
        <v/>
      </c>
      <c r="AH1040" s="259" t="str">
        <f t="shared" si="262"/>
        <v/>
      </c>
      <c r="AI1040" s="259" t="str">
        <f t="shared" si="262"/>
        <v/>
      </c>
      <c r="AJ1040" s="259" t="str">
        <f t="shared" si="262"/>
        <v/>
      </c>
      <c r="AK1040" s="259" t="str">
        <f t="shared" si="262"/>
        <v/>
      </c>
      <c r="AL1040" s="259" t="str">
        <f t="shared" si="262"/>
        <v/>
      </c>
      <c r="AM1040" s="259" t="str">
        <f t="shared" si="262"/>
        <v/>
      </c>
      <c r="AN1040" s="259" t="str">
        <f t="shared" si="262"/>
        <v/>
      </c>
      <c r="AO1040" s="262" t="str">
        <f t="shared" si="262"/>
        <v/>
      </c>
    </row>
    <row r="1041" spans="2:41" ht="12.45" customHeight="1" x14ac:dyDescent="0.3">
      <c r="B1041" s="456"/>
      <c r="C1041" s="430"/>
      <c r="D1041" s="426" t="s">
        <v>111</v>
      </c>
      <c r="E1041" s="243" t="s">
        <v>46</v>
      </c>
      <c r="F1041" s="203" t="s">
        <v>38</v>
      </c>
      <c r="G1041" s="247"/>
      <c r="H1041" s="247"/>
      <c r="I1041" s="256"/>
      <c r="J1041" s="257"/>
      <c r="K1041" s="257"/>
      <c r="L1041" s="247"/>
      <c r="M1041" s="247"/>
      <c r="N1041" s="250"/>
      <c r="O1041" s="251"/>
      <c r="P1041" s="251"/>
      <c r="Q1041" s="251"/>
      <c r="R1041" s="251"/>
      <c r="S1041" s="251"/>
      <c r="T1041" s="251"/>
      <c r="U1041" s="251"/>
      <c r="V1041" s="251"/>
      <c r="W1041" s="251"/>
      <c r="X1041" s="249"/>
      <c r="Y1041" s="254"/>
      <c r="Z1041" s="249"/>
      <c r="AA1041" s="249"/>
      <c r="AB1041" s="254"/>
      <c r="AC1041" s="249"/>
      <c r="AD1041" s="252"/>
      <c r="AE1041" s="258"/>
      <c r="AF1041" s="249"/>
      <c r="AG1041" s="249"/>
      <c r="AH1041" s="249"/>
      <c r="AI1041" s="249"/>
      <c r="AJ1041" s="249"/>
      <c r="AK1041" s="249"/>
      <c r="AL1041" s="249"/>
      <c r="AM1041" s="249"/>
      <c r="AN1041" s="254"/>
      <c r="AO1041" s="255"/>
    </row>
    <row r="1042" spans="2:41" ht="12.45" customHeight="1" x14ac:dyDescent="0.3">
      <c r="B1042" s="456"/>
      <c r="C1042" s="430"/>
      <c r="D1042" s="424"/>
      <c r="E1042" s="245" t="s">
        <v>109</v>
      </c>
      <c r="F1042" s="203" t="s">
        <v>38</v>
      </c>
      <c r="G1042" s="246"/>
      <c r="H1042" s="203"/>
      <c r="I1042" s="231"/>
      <c r="J1042" s="203"/>
      <c r="K1042" s="218"/>
      <c r="L1042" s="247"/>
      <c r="M1042" s="247"/>
      <c r="N1042" s="203"/>
      <c r="O1042" s="236"/>
      <c r="P1042" s="236"/>
      <c r="Q1042" s="236"/>
      <c r="R1042" s="236"/>
      <c r="S1042" s="236"/>
      <c r="T1042" s="236"/>
      <c r="U1042" s="236"/>
      <c r="V1042" s="236"/>
      <c r="W1042" s="236"/>
      <c r="X1042" s="236"/>
      <c r="Y1042" s="240"/>
      <c r="Z1042" s="236"/>
      <c r="AA1042" s="236"/>
      <c r="AB1042" s="240"/>
      <c r="AC1042" s="249"/>
      <c r="AD1042" s="252"/>
      <c r="AE1042" s="253"/>
      <c r="AF1042" s="236"/>
      <c r="AG1042" s="249"/>
      <c r="AH1042" s="249"/>
      <c r="AI1042" s="249"/>
      <c r="AJ1042" s="249"/>
      <c r="AK1042" s="249"/>
      <c r="AL1042" s="249"/>
      <c r="AM1042" s="236"/>
      <c r="AN1042" s="240"/>
      <c r="AO1042" s="242"/>
    </row>
    <row r="1043" spans="2:41" ht="12.45" customHeight="1" x14ac:dyDescent="0.3">
      <c r="B1043" s="456"/>
      <c r="C1043" s="430"/>
      <c r="D1043" s="424"/>
      <c r="E1043" s="245" t="s">
        <v>127</v>
      </c>
      <c r="F1043" s="203" t="s">
        <v>38</v>
      </c>
      <c r="G1043" s="202"/>
      <c r="H1043" s="203"/>
      <c r="I1043" s="203"/>
      <c r="J1043" s="203"/>
      <c r="K1043" s="218"/>
      <c r="L1043" s="203"/>
      <c r="M1043" s="203"/>
      <c r="N1043" s="203"/>
      <c r="O1043" s="236"/>
      <c r="P1043" s="236"/>
      <c r="Q1043" s="236"/>
      <c r="R1043" s="236"/>
      <c r="S1043" s="236"/>
      <c r="T1043" s="236"/>
      <c r="U1043" s="236"/>
      <c r="V1043" s="236"/>
      <c r="W1043" s="236"/>
      <c r="X1043" s="236"/>
      <c r="Y1043" s="240"/>
      <c r="Z1043" s="236"/>
      <c r="AA1043" s="236"/>
      <c r="AB1043" s="240"/>
      <c r="AC1043" s="236"/>
      <c r="AD1043" s="237"/>
      <c r="AE1043" s="263"/>
      <c r="AF1043" s="236"/>
      <c r="AG1043" s="236"/>
      <c r="AH1043" s="236"/>
      <c r="AI1043" s="236"/>
      <c r="AJ1043" s="236"/>
      <c r="AK1043" s="236"/>
      <c r="AL1043" s="236"/>
      <c r="AM1043" s="236"/>
      <c r="AN1043" s="240"/>
      <c r="AO1043" s="242"/>
    </row>
    <row r="1044" spans="2:41" ht="12.45" customHeight="1" x14ac:dyDescent="0.3">
      <c r="B1044" s="456"/>
      <c r="C1044" s="430"/>
      <c r="D1044" s="425"/>
      <c r="E1044" s="221" t="s">
        <v>126</v>
      </c>
      <c r="F1044" s="321" t="s">
        <v>38</v>
      </c>
      <c r="G1044" s="259" t="str">
        <f>IF(AND(G1041&lt;&gt;"",G1042&lt;&gt;"",G1043&lt;&gt;""),G1041*G1042*G1043,"")</f>
        <v/>
      </c>
      <c r="H1044" s="259" t="str">
        <f t="shared" ref="H1044:AO1044" si="263">IF(AND(H1041&lt;&gt;"",H1042&lt;&gt;"",H1043&lt;&gt;""),H1041*H1042*H1043,"")</f>
        <v/>
      </c>
      <c r="I1044" s="259" t="str">
        <f t="shared" si="263"/>
        <v/>
      </c>
      <c r="J1044" s="259" t="str">
        <f t="shared" si="263"/>
        <v/>
      </c>
      <c r="K1044" s="259" t="str">
        <f t="shared" si="263"/>
        <v/>
      </c>
      <c r="L1044" s="259" t="str">
        <f t="shared" si="263"/>
        <v/>
      </c>
      <c r="M1044" s="259" t="str">
        <f t="shared" si="263"/>
        <v/>
      </c>
      <c r="N1044" s="259" t="str">
        <f t="shared" si="263"/>
        <v/>
      </c>
      <c r="O1044" s="259" t="str">
        <f t="shared" si="263"/>
        <v/>
      </c>
      <c r="P1044" s="259" t="str">
        <f t="shared" si="263"/>
        <v/>
      </c>
      <c r="Q1044" s="259" t="str">
        <f t="shared" si="263"/>
        <v/>
      </c>
      <c r="R1044" s="259" t="str">
        <f t="shared" si="263"/>
        <v/>
      </c>
      <c r="S1044" s="259" t="str">
        <f t="shared" si="263"/>
        <v/>
      </c>
      <c r="T1044" s="259" t="str">
        <f t="shared" si="263"/>
        <v/>
      </c>
      <c r="U1044" s="259" t="str">
        <f t="shared" si="263"/>
        <v/>
      </c>
      <c r="V1044" s="259" t="str">
        <f t="shared" si="263"/>
        <v/>
      </c>
      <c r="W1044" s="259" t="str">
        <f t="shared" si="263"/>
        <v/>
      </c>
      <c r="X1044" s="259" t="str">
        <f t="shared" si="263"/>
        <v/>
      </c>
      <c r="Y1044" s="259" t="str">
        <f t="shared" si="263"/>
        <v/>
      </c>
      <c r="Z1044" s="259" t="str">
        <f t="shared" si="263"/>
        <v/>
      </c>
      <c r="AA1044" s="259" t="str">
        <f t="shared" si="263"/>
        <v/>
      </c>
      <c r="AB1044" s="259" t="str">
        <f t="shared" si="263"/>
        <v/>
      </c>
      <c r="AC1044" s="259" t="str">
        <f t="shared" si="263"/>
        <v/>
      </c>
      <c r="AD1044" s="259" t="str">
        <f t="shared" si="263"/>
        <v/>
      </c>
      <c r="AE1044" s="259" t="str">
        <f t="shared" si="263"/>
        <v/>
      </c>
      <c r="AF1044" s="259" t="str">
        <f t="shared" si="263"/>
        <v/>
      </c>
      <c r="AG1044" s="259" t="str">
        <f t="shared" si="263"/>
        <v/>
      </c>
      <c r="AH1044" s="259" t="str">
        <f t="shared" si="263"/>
        <v/>
      </c>
      <c r="AI1044" s="259" t="str">
        <f t="shared" si="263"/>
        <v/>
      </c>
      <c r="AJ1044" s="259" t="str">
        <f t="shared" si="263"/>
        <v/>
      </c>
      <c r="AK1044" s="259" t="str">
        <f t="shared" si="263"/>
        <v/>
      </c>
      <c r="AL1044" s="259" t="str">
        <f t="shared" si="263"/>
        <v/>
      </c>
      <c r="AM1044" s="259" t="str">
        <f t="shared" si="263"/>
        <v/>
      </c>
      <c r="AN1044" s="259" t="str">
        <f t="shared" si="263"/>
        <v/>
      </c>
      <c r="AO1044" s="262" t="str">
        <f t="shared" si="263"/>
        <v/>
      </c>
    </row>
    <row r="1045" spans="2:41" ht="12.45" customHeight="1" x14ac:dyDescent="0.3">
      <c r="B1045" s="456"/>
      <c r="C1045" s="430"/>
      <c r="D1045" s="426" t="s">
        <v>111</v>
      </c>
      <c r="E1045" s="264" t="s">
        <v>46</v>
      </c>
      <c r="F1045" s="203" t="s">
        <v>38</v>
      </c>
      <c r="G1045" s="247"/>
      <c r="H1045" s="247"/>
      <c r="I1045" s="256"/>
      <c r="J1045" s="257"/>
      <c r="K1045" s="257"/>
      <c r="L1045" s="247"/>
      <c r="M1045" s="247"/>
      <c r="N1045" s="250"/>
      <c r="O1045" s="251"/>
      <c r="P1045" s="251"/>
      <c r="Q1045" s="251"/>
      <c r="R1045" s="251"/>
      <c r="S1045" s="251"/>
      <c r="T1045" s="251"/>
      <c r="U1045" s="251"/>
      <c r="V1045" s="251"/>
      <c r="W1045" s="251"/>
      <c r="X1045" s="249"/>
      <c r="Y1045" s="254"/>
      <c r="Z1045" s="249"/>
      <c r="AA1045" s="249"/>
      <c r="AB1045" s="254"/>
      <c r="AC1045" s="249"/>
      <c r="AD1045" s="252"/>
      <c r="AE1045" s="258"/>
      <c r="AF1045" s="249"/>
      <c r="AG1045" s="249"/>
      <c r="AH1045" s="249"/>
      <c r="AI1045" s="249"/>
      <c r="AJ1045" s="249"/>
      <c r="AK1045" s="249"/>
      <c r="AL1045" s="249"/>
      <c r="AM1045" s="249"/>
      <c r="AN1045" s="254"/>
      <c r="AO1045" s="255"/>
    </row>
    <row r="1046" spans="2:41" ht="12.45" customHeight="1" x14ac:dyDescent="0.3">
      <c r="B1046" s="456"/>
      <c r="C1046" s="430"/>
      <c r="D1046" s="424"/>
      <c r="E1046" s="245" t="s">
        <v>109</v>
      </c>
      <c r="F1046" s="203" t="s">
        <v>38</v>
      </c>
      <c r="G1046" s="246"/>
      <c r="H1046" s="203"/>
      <c r="I1046" s="231"/>
      <c r="J1046" s="203"/>
      <c r="K1046" s="218"/>
      <c r="L1046" s="247"/>
      <c r="M1046" s="247"/>
      <c r="N1046" s="203"/>
      <c r="O1046" s="236"/>
      <c r="P1046" s="236"/>
      <c r="Q1046" s="236"/>
      <c r="R1046" s="236"/>
      <c r="S1046" s="236"/>
      <c r="T1046" s="236"/>
      <c r="U1046" s="236"/>
      <c r="V1046" s="236"/>
      <c r="W1046" s="236"/>
      <c r="X1046" s="236"/>
      <c r="Y1046" s="240"/>
      <c r="Z1046" s="236"/>
      <c r="AA1046" s="236"/>
      <c r="AB1046" s="240"/>
      <c r="AC1046" s="249"/>
      <c r="AD1046" s="252"/>
      <c r="AE1046" s="253"/>
      <c r="AF1046" s="236"/>
      <c r="AG1046" s="249"/>
      <c r="AH1046" s="249"/>
      <c r="AI1046" s="249"/>
      <c r="AJ1046" s="249"/>
      <c r="AK1046" s="249"/>
      <c r="AL1046" s="249"/>
      <c r="AM1046" s="236"/>
      <c r="AN1046" s="240"/>
      <c r="AO1046" s="242"/>
    </row>
    <row r="1047" spans="2:41" ht="12.45" customHeight="1" x14ac:dyDescent="0.3">
      <c r="B1047" s="456"/>
      <c r="C1047" s="430"/>
      <c r="D1047" s="424"/>
      <c r="E1047" s="245" t="s">
        <v>127</v>
      </c>
      <c r="F1047" s="203" t="s">
        <v>38</v>
      </c>
      <c r="G1047" s="202"/>
      <c r="H1047" s="203"/>
      <c r="I1047" s="203"/>
      <c r="J1047" s="203"/>
      <c r="K1047" s="218"/>
      <c r="L1047" s="203"/>
      <c r="M1047" s="203"/>
      <c r="N1047" s="203"/>
      <c r="O1047" s="236"/>
      <c r="P1047" s="236"/>
      <c r="Q1047" s="236"/>
      <c r="R1047" s="236"/>
      <c r="S1047" s="236"/>
      <c r="T1047" s="236"/>
      <c r="U1047" s="236"/>
      <c r="V1047" s="236"/>
      <c r="W1047" s="236"/>
      <c r="X1047" s="236"/>
      <c r="Y1047" s="240"/>
      <c r="Z1047" s="236"/>
      <c r="AA1047" s="236"/>
      <c r="AB1047" s="240"/>
      <c r="AC1047" s="236"/>
      <c r="AD1047" s="237"/>
      <c r="AE1047" s="263"/>
      <c r="AF1047" s="236"/>
      <c r="AG1047" s="236"/>
      <c r="AH1047" s="236"/>
      <c r="AI1047" s="236"/>
      <c r="AJ1047" s="236"/>
      <c r="AK1047" s="236"/>
      <c r="AL1047" s="236"/>
      <c r="AM1047" s="236"/>
      <c r="AN1047" s="240"/>
      <c r="AO1047" s="242"/>
    </row>
    <row r="1048" spans="2:41" ht="12.45" customHeight="1" x14ac:dyDescent="0.3">
      <c r="B1048" s="456"/>
      <c r="C1048" s="430"/>
      <c r="D1048" s="425"/>
      <c r="E1048" s="221" t="s">
        <v>126</v>
      </c>
      <c r="F1048" s="321" t="s">
        <v>38</v>
      </c>
      <c r="G1048" s="259" t="str">
        <f>IF(AND(G1045&lt;&gt;"",G1046&lt;&gt;"",G1047&lt;&gt;""),G1045*G1046*G1047,"")</f>
        <v/>
      </c>
      <c r="H1048" s="259" t="str">
        <f t="shared" ref="H1048:AO1048" si="264">IF(AND(H1045&lt;&gt;"",H1046&lt;&gt;"",H1047&lt;&gt;""),H1045*H1046*H1047,"")</f>
        <v/>
      </c>
      <c r="I1048" s="259" t="str">
        <f t="shared" si="264"/>
        <v/>
      </c>
      <c r="J1048" s="259" t="str">
        <f t="shared" si="264"/>
        <v/>
      </c>
      <c r="K1048" s="259" t="str">
        <f t="shared" si="264"/>
        <v/>
      </c>
      <c r="L1048" s="259" t="str">
        <f t="shared" si="264"/>
        <v/>
      </c>
      <c r="M1048" s="259" t="str">
        <f t="shared" si="264"/>
        <v/>
      </c>
      <c r="N1048" s="259" t="str">
        <f t="shared" si="264"/>
        <v/>
      </c>
      <c r="O1048" s="259" t="str">
        <f t="shared" si="264"/>
        <v/>
      </c>
      <c r="P1048" s="259" t="str">
        <f t="shared" si="264"/>
        <v/>
      </c>
      <c r="Q1048" s="259" t="str">
        <f t="shared" si="264"/>
        <v/>
      </c>
      <c r="R1048" s="259" t="str">
        <f t="shared" si="264"/>
        <v/>
      </c>
      <c r="S1048" s="259" t="str">
        <f t="shared" si="264"/>
        <v/>
      </c>
      <c r="T1048" s="259" t="str">
        <f t="shared" si="264"/>
        <v/>
      </c>
      <c r="U1048" s="259" t="str">
        <f t="shared" si="264"/>
        <v/>
      </c>
      <c r="V1048" s="259" t="str">
        <f t="shared" si="264"/>
        <v/>
      </c>
      <c r="W1048" s="259" t="str">
        <f t="shared" si="264"/>
        <v/>
      </c>
      <c r="X1048" s="259" t="str">
        <f t="shared" si="264"/>
        <v/>
      </c>
      <c r="Y1048" s="259" t="str">
        <f t="shared" si="264"/>
        <v/>
      </c>
      <c r="Z1048" s="259" t="str">
        <f t="shared" si="264"/>
        <v/>
      </c>
      <c r="AA1048" s="259" t="str">
        <f t="shared" si="264"/>
        <v/>
      </c>
      <c r="AB1048" s="259" t="str">
        <f t="shared" si="264"/>
        <v/>
      </c>
      <c r="AC1048" s="259" t="str">
        <f t="shared" si="264"/>
        <v/>
      </c>
      <c r="AD1048" s="259" t="str">
        <f t="shared" si="264"/>
        <v/>
      </c>
      <c r="AE1048" s="259" t="str">
        <f t="shared" si="264"/>
        <v/>
      </c>
      <c r="AF1048" s="259" t="str">
        <f t="shared" si="264"/>
        <v/>
      </c>
      <c r="AG1048" s="259" t="str">
        <f t="shared" si="264"/>
        <v/>
      </c>
      <c r="AH1048" s="259" t="str">
        <f t="shared" si="264"/>
        <v/>
      </c>
      <c r="AI1048" s="259" t="str">
        <f t="shared" si="264"/>
        <v/>
      </c>
      <c r="AJ1048" s="259" t="str">
        <f t="shared" si="264"/>
        <v/>
      </c>
      <c r="AK1048" s="259" t="str">
        <f t="shared" si="264"/>
        <v/>
      </c>
      <c r="AL1048" s="259" t="str">
        <f t="shared" si="264"/>
        <v/>
      </c>
      <c r="AM1048" s="259" t="str">
        <f t="shared" si="264"/>
        <v/>
      </c>
      <c r="AN1048" s="259" t="str">
        <f t="shared" si="264"/>
        <v/>
      </c>
      <c r="AO1048" s="262" t="str">
        <f t="shared" si="264"/>
        <v/>
      </c>
    </row>
    <row r="1049" spans="2:41" ht="12.45" customHeight="1" x14ac:dyDescent="0.3">
      <c r="B1049" s="456"/>
      <c r="C1049" s="430"/>
      <c r="D1049" s="426" t="s">
        <v>111</v>
      </c>
      <c r="E1049" s="264" t="s">
        <v>46</v>
      </c>
      <c r="F1049" s="203" t="s">
        <v>38</v>
      </c>
      <c r="G1049" s="247"/>
      <c r="H1049" s="247"/>
      <c r="I1049" s="256"/>
      <c r="J1049" s="257"/>
      <c r="K1049" s="257"/>
      <c r="L1049" s="247"/>
      <c r="M1049" s="247"/>
      <c r="N1049" s="250"/>
      <c r="O1049" s="251"/>
      <c r="P1049" s="251"/>
      <c r="Q1049" s="251"/>
      <c r="R1049" s="251"/>
      <c r="S1049" s="251"/>
      <c r="T1049" s="251"/>
      <c r="U1049" s="251"/>
      <c r="V1049" s="251"/>
      <c r="W1049" s="251"/>
      <c r="X1049" s="249"/>
      <c r="Y1049" s="254"/>
      <c r="Z1049" s="249"/>
      <c r="AA1049" s="249"/>
      <c r="AB1049" s="254"/>
      <c r="AC1049" s="249"/>
      <c r="AD1049" s="252"/>
      <c r="AE1049" s="258"/>
      <c r="AF1049" s="249"/>
      <c r="AG1049" s="249"/>
      <c r="AH1049" s="249"/>
      <c r="AI1049" s="249"/>
      <c r="AJ1049" s="249"/>
      <c r="AK1049" s="249"/>
      <c r="AL1049" s="249"/>
      <c r="AM1049" s="249"/>
      <c r="AN1049" s="254"/>
      <c r="AO1049" s="255"/>
    </row>
    <row r="1050" spans="2:41" ht="12.45" customHeight="1" x14ac:dyDescent="0.3">
      <c r="B1050" s="456"/>
      <c r="C1050" s="430"/>
      <c r="D1050" s="424"/>
      <c r="E1050" s="245" t="s">
        <v>109</v>
      </c>
      <c r="F1050" s="203" t="s">
        <v>38</v>
      </c>
      <c r="G1050" s="246"/>
      <c r="H1050" s="203"/>
      <c r="I1050" s="231"/>
      <c r="J1050" s="203"/>
      <c r="K1050" s="218"/>
      <c r="L1050" s="247"/>
      <c r="M1050" s="247"/>
      <c r="N1050" s="203"/>
      <c r="O1050" s="236"/>
      <c r="P1050" s="236"/>
      <c r="Q1050" s="236"/>
      <c r="R1050" s="236"/>
      <c r="S1050" s="236"/>
      <c r="T1050" s="236"/>
      <c r="U1050" s="236"/>
      <c r="V1050" s="236"/>
      <c r="W1050" s="236"/>
      <c r="X1050" s="236"/>
      <c r="Y1050" s="240"/>
      <c r="Z1050" s="236"/>
      <c r="AA1050" s="236"/>
      <c r="AB1050" s="240"/>
      <c r="AC1050" s="249"/>
      <c r="AD1050" s="252"/>
      <c r="AE1050" s="253"/>
      <c r="AF1050" s="236"/>
      <c r="AG1050" s="249"/>
      <c r="AH1050" s="249"/>
      <c r="AI1050" s="249"/>
      <c r="AJ1050" s="249"/>
      <c r="AK1050" s="249"/>
      <c r="AL1050" s="249"/>
      <c r="AM1050" s="236"/>
      <c r="AN1050" s="240"/>
      <c r="AO1050" s="242"/>
    </row>
    <row r="1051" spans="2:41" ht="12.45" customHeight="1" x14ac:dyDescent="0.3">
      <c r="B1051" s="456"/>
      <c r="C1051" s="430"/>
      <c r="D1051" s="424"/>
      <c r="E1051" s="245" t="s">
        <v>127</v>
      </c>
      <c r="F1051" s="203" t="s">
        <v>38</v>
      </c>
      <c r="G1051" s="202"/>
      <c r="H1051" s="203"/>
      <c r="I1051" s="203"/>
      <c r="J1051" s="203"/>
      <c r="K1051" s="218"/>
      <c r="L1051" s="203"/>
      <c r="M1051" s="203"/>
      <c r="N1051" s="203"/>
      <c r="O1051" s="236"/>
      <c r="P1051" s="236"/>
      <c r="Q1051" s="236"/>
      <c r="R1051" s="236"/>
      <c r="S1051" s="236"/>
      <c r="T1051" s="236"/>
      <c r="U1051" s="236"/>
      <c r="V1051" s="236"/>
      <c r="W1051" s="236"/>
      <c r="X1051" s="236"/>
      <c r="Y1051" s="240"/>
      <c r="Z1051" s="236"/>
      <c r="AA1051" s="236"/>
      <c r="AB1051" s="240"/>
      <c r="AC1051" s="236"/>
      <c r="AD1051" s="237"/>
      <c r="AE1051" s="263"/>
      <c r="AF1051" s="236"/>
      <c r="AG1051" s="236"/>
      <c r="AH1051" s="236"/>
      <c r="AI1051" s="236"/>
      <c r="AJ1051" s="236"/>
      <c r="AK1051" s="236"/>
      <c r="AL1051" s="236"/>
      <c r="AM1051" s="236"/>
      <c r="AN1051" s="240"/>
      <c r="AO1051" s="242"/>
    </row>
    <row r="1052" spans="2:41" ht="12.45" customHeight="1" x14ac:dyDescent="0.3">
      <c r="B1052" s="456"/>
      <c r="C1052" s="430"/>
      <c r="D1052" s="425"/>
      <c r="E1052" s="221" t="s">
        <v>126</v>
      </c>
      <c r="F1052" s="321" t="s">
        <v>38</v>
      </c>
      <c r="G1052" s="259" t="str">
        <f>IF(AND(G1049&lt;&gt;"",G1050&lt;&gt;"",G1051&lt;&gt;""),G1049*G1050*G1051,"")</f>
        <v/>
      </c>
      <c r="H1052" s="259" t="str">
        <f t="shared" ref="H1052:AO1052" si="265">IF(AND(H1049&lt;&gt;"",H1050&lt;&gt;"",H1051&lt;&gt;""),H1049*H1050*H1051,"")</f>
        <v/>
      </c>
      <c r="I1052" s="259" t="str">
        <f t="shared" si="265"/>
        <v/>
      </c>
      <c r="J1052" s="259" t="str">
        <f t="shared" si="265"/>
        <v/>
      </c>
      <c r="K1052" s="259" t="str">
        <f t="shared" si="265"/>
        <v/>
      </c>
      <c r="L1052" s="259" t="str">
        <f t="shared" si="265"/>
        <v/>
      </c>
      <c r="M1052" s="259" t="str">
        <f t="shared" si="265"/>
        <v/>
      </c>
      <c r="N1052" s="259" t="str">
        <f t="shared" si="265"/>
        <v/>
      </c>
      <c r="O1052" s="259" t="str">
        <f t="shared" si="265"/>
        <v/>
      </c>
      <c r="P1052" s="259" t="str">
        <f t="shared" si="265"/>
        <v/>
      </c>
      <c r="Q1052" s="259" t="str">
        <f t="shared" si="265"/>
        <v/>
      </c>
      <c r="R1052" s="259" t="str">
        <f t="shared" si="265"/>
        <v/>
      </c>
      <c r="S1052" s="259" t="str">
        <f t="shared" si="265"/>
        <v/>
      </c>
      <c r="T1052" s="259" t="str">
        <f t="shared" si="265"/>
        <v/>
      </c>
      <c r="U1052" s="259" t="str">
        <f t="shared" si="265"/>
        <v/>
      </c>
      <c r="V1052" s="259" t="str">
        <f t="shared" si="265"/>
        <v/>
      </c>
      <c r="W1052" s="259" t="str">
        <f t="shared" si="265"/>
        <v/>
      </c>
      <c r="X1052" s="259" t="str">
        <f t="shared" si="265"/>
        <v/>
      </c>
      <c r="Y1052" s="259" t="str">
        <f t="shared" si="265"/>
        <v/>
      </c>
      <c r="Z1052" s="259" t="str">
        <f t="shared" si="265"/>
        <v/>
      </c>
      <c r="AA1052" s="259" t="str">
        <f t="shared" si="265"/>
        <v/>
      </c>
      <c r="AB1052" s="259" t="str">
        <f t="shared" si="265"/>
        <v/>
      </c>
      <c r="AC1052" s="259" t="str">
        <f t="shared" si="265"/>
        <v/>
      </c>
      <c r="AD1052" s="259" t="str">
        <f t="shared" si="265"/>
        <v/>
      </c>
      <c r="AE1052" s="259" t="str">
        <f t="shared" si="265"/>
        <v/>
      </c>
      <c r="AF1052" s="259" t="str">
        <f t="shared" si="265"/>
        <v/>
      </c>
      <c r="AG1052" s="259" t="str">
        <f t="shared" si="265"/>
        <v/>
      </c>
      <c r="AH1052" s="259" t="str">
        <f t="shared" si="265"/>
        <v/>
      </c>
      <c r="AI1052" s="259" t="str">
        <f t="shared" si="265"/>
        <v/>
      </c>
      <c r="AJ1052" s="259" t="str">
        <f t="shared" si="265"/>
        <v/>
      </c>
      <c r="AK1052" s="259" t="str">
        <f t="shared" si="265"/>
        <v/>
      </c>
      <c r="AL1052" s="259" t="str">
        <f t="shared" si="265"/>
        <v/>
      </c>
      <c r="AM1052" s="259" t="str">
        <f t="shared" si="265"/>
        <v/>
      </c>
      <c r="AN1052" s="259" t="str">
        <f t="shared" si="265"/>
        <v/>
      </c>
      <c r="AO1052" s="262" t="str">
        <f t="shared" si="265"/>
        <v/>
      </c>
    </row>
    <row r="1053" spans="2:41" ht="12.45" customHeight="1" x14ac:dyDescent="0.3">
      <c r="B1053" s="456"/>
      <c r="C1053" s="430"/>
      <c r="D1053" s="426" t="s">
        <v>111</v>
      </c>
      <c r="E1053" s="264" t="s">
        <v>46</v>
      </c>
      <c r="F1053" s="203" t="s">
        <v>38</v>
      </c>
      <c r="G1053" s="247"/>
      <c r="H1053" s="247"/>
      <c r="I1053" s="256"/>
      <c r="J1053" s="257"/>
      <c r="K1053" s="257"/>
      <c r="L1053" s="247"/>
      <c r="M1053" s="247"/>
      <c r="N1053" s="250"/>
      <c r="O1053" s="251"/>
      <c r="P1053" s="251"/>
      <c r="Q1053" s="251"/>
      <c r="R1053" s="251"/>
      <c r="S1053" s="251"/>
      <c r="T1053" s="251"/>
      <c r="U1053" s="251"/>
      <c r="V1053" s="251"/>
      <c r="W1053" s="251"/>
      <c r="X1053" s="249"/>
      <c r="Y1053" s="254"/>
      <c r="Z1053" s="249"/>
      <c r="AA1053" s="249"/>
      <c r="AB1053" s="254"/>
      <c r="AC1053" s="249"/>
      <c r="AD1053" s="252"/>
      <c r="AE1053" s="258"/>
      <c r="AF1053" s="249"/>
      <c r="AG1053" s="249"/>
      <c r="AH1053" s="249"/>
      <c r="AI1053" s="249"/>
      <c r="AJ1053" s="249"/>
      <c r="AK1053" s="249"/>
      <c r="AL1053" s="249"/>
      <c r="AM1053" s="249"/>
      <c r="AN1053" s="254"/>
      <c r="AO1053" s="255"/>
    </row>
    <row r="1054" spans="2:41" ht="12.45" customHeight="1" x14ac:dyDescent="0.3">
      <c r="B1054" s="456"/>
      <c r="C1054" s="430"/>
      <c r="D1054" s="424"/>
      <c r="E1054" s="245" t="s">
        <v>109</v>
      </c>
      <c r="F1054" s="203" t="s">
        <v>38</v>
      </c>
      <c r="G1054" s="246"/>
      <c r="H1054" s="203"/>
      <c r="I1054" s="231"/>
      <c r="J1054" s="203"/>
      <c r="K1054" s="218"/>
      <c r="L1054" s="247"/>
      <c r="M1054" s="247"/>
      <c r="N1054" s="203"/>
      <c r="O1054" s="236"/>
      <c r="P1054" s="236"/>
      <c r="Q1054" s="236"/>
      <c r="R1054" s="236"/>
      <c r="S1054" s="236"/>
      <c r="T1054" s="236"/>
      <c r="U1054" s="236"/>
      <c r="V1054" s="236"/>
      <c r="W1054" s="236"/>
      <c r="X1054" s="236"/>
      <c r="Y1054" s="240"/>
      <c r="Z1054" s="236"/>
      <c r="AA1054" s="236"/>
      <c r="AB1054" s="240"/>
      <c r="AC1054" s="249"/>
      <c r="AD1054" s="252"/>
      <c r="AE1054" s="253"/>
      <c r="AF1054" s="236"/>
      <c r="AG1054" s="249"/>
      <c r="AH1054" s="249"/>
      <c r="AI1054" s="249"/>
      <c r="AJ1054" s="249"/>
      <c r="AK1054" s="249"/>
      <c r="AL1054" s="249"/>
      <c r="AM1054" s="236"/>
      <c r="AN1054" s="240"/>
      <c r="AO1054" s="242"/>
    </row>
    <row r="1055" spans="2:41" ht="12.45" customHeight="1" x14ac:dyDescent="0.3">
      <c r="B1055" s="456"/>
      <c r="C1055" s="430"/>
      <c r="D1055" s="424"/>
      <c r="E1055" s="245" t="s">
        <v>127</v>
      </c>
      <c r="F1055" s="203" t="s">
        <v>38</v>
      </c>
      <c r="G1055" s="202"/>
      <c r="H1055" s="203"/>
      <c r="I1055" s="203"/>
      <c r="J1055" s="203"/>
      <c r="K1055" s="218"/>
      <c r="L1055" s="203"/>
      <c r="M1055" s="203"/>
      <c r="N1055" s="203"/>
      <c r="O1055" s="236"/>
      <c r="P1055" s="236"/>
      <c r="Q1055" s="236"/>
      <c r="R1055" s="236"/>
      <c r="S1055" s="236"/>
      <c r="T1055" s="236"/>
      <c r="U1055" s="236"/>
      <c r="V1055" s="236"/>
      <c r="W1055" s="236"/>
      <c r="X1055" s="236"/>
      <c r="Y1055" s="240"/>
      <c r="Z1055" s="236"/>
      <c r="AA1055" s="236"/>
      <c r="AB1055" s="240"/>
      <c r="AC1055" s="236"/>
      <c r="AD1055" s="237"/>
      <c r="AE1055" s="263"/>
      <c r="AF1055" s="236"/>
      <c r="AG1055" s="236"/>
      <c r="AH1055" s="236"/>
      <c r="AI1055" s="236"/>
      <c r="AJ1055" s="236"/>
      <c r="AK1055" s="236"/>
      <c r="AL1055" s="236"/>
      <c r="AM1055" s="236"/>
      <c r="AN1055" s="240"/>
      <c r="AO1055" s="242"/>
    </row>
    <row r="1056" spans="2:41" ht="12.45" customHeight="1" x14ac:dyDescent="0.3">
      <c r="B1056" s="456"/>
      <c r="C1056" s="430"/>
      <c r="D1056" s="425"/>
      <c r="E1056" s="221" t="s">
        <v>126</v>
      </c>
      <c r="F1056" s="321" t="s">
        <v>38</v>
      </c>
      <c r="G1056" s="259" t="str">
        <f>IF(AND(G1053&lt;&gt;"",G1054&lt;&gt;"",G1055&lt;&gt;""),G1053*G1054*G1055,"")</f>
        <v/>
      </c>
      <c r="H1056" s="259" t="str">
        <f t="shared" ref="H1056:AO1056" si="266">IF(AND(H1053&lt;&gt;"",H1054&lt;&gt;"",H1055&lt;&gt;""),H1053*H1054*H1055,"")</f>
        <v/>
      </c>
      <c r="I1056" s="259" t="str">
        <f t="shared" si="266"/>
        <v/>
      </c>
      <c r="J1056" s="259" t="str">
        <f t="shared" si="266"/>
        <v/>
      </c>
      <c r="K1056" s="259" t="str">
        <f t="shared" si="266"/>
        <v/>
      </c>
      <c r="L1056" s="259" t="str">
        <f t="shared" si="266"/>
        <v/>
      </c>
      <c r="M1056" s="259" t="str">
        <f t="shared" si="266"/>
        <v/>
      </c>
      <c r="N1056" s="259" t="str">
        <f t="shared" si="266"/>
        <v/>
      </c>
      <c r="O1056" s="259" t="str">
        <f t="shared" si="266"/>
        <v/>
      </c>
      <c r="P1056" s="259" t="str">
        <f t="shared" si="266"/>
        <v/>
      </c>
      <c r="Q1056" s="259" t="str">
        <f t="shared" si="266"/>
        <v/>
      </c>
      <c r="R1056" s="259" t="str">
        <f t="shared" si="266"/>
        <v/>
      </c>
      <c r="S1056" s="259" t="str">
        <f t="shared" si="266"/>
        <v/>
      </c>
      <c r="T1056" s="259" t="str">
        <f t="shared" si="266"/>
        <v/>
      </c>
      <c r="U1056" s="259" t="str">
        <f t="shared" si="266"/>
        <v/>
      </c>
      <c r="V1056" s="259" t="str">
        <f t="shared" si="266"/>
        <v/>
      </c>
      <c r="W1056" s="259" t="str">
        <f t="shared" si="266"/>
        <v/>
      </c>
      <c r="X1056" s="259" t="str">
        <f t="shared" si="266"/>
        <v/>
      </c>
      <c r="Y1056" s="259" t="str">
        <f t="shared" si="266"/>
        <v/>
      </c>
      <c r="Z1056" s="259" t="str">
        <f t="shared" si="266"/>
        <v/>
      </c>
      <c r="AA1056" s="259" t="str">
        <f t="shared" si="266"/>
        <v/>
      </c>
      <c r="AB1056" s="259" t="str">
        <f t="shared" si="266"/>
        <v/>
      </c>
      <c r="AC1056" s="259" t="str">
        <f t="shared" si="266"/>
        <v/>
      </c>
      <c r="AD1056" s="259" t="str">
        <f t="shared" si="266"/>
        <v/>
      </c>
      <c r="AE1056" s="259" t="str">
        <f t="shared" si="266"/>
        <v/>
      </c>
      <c r="AF1056" s="259" t="str">
        <f t="shared" si="266"/>
        <v/>
      </c>
      <c r="AG1056" s="259" t="str">
        <f t="shared" si="266"/>
        <v/>
      </c>
      <c r="AH1056" s="259" t="str">
        <f t="shared" si="266"/>
        <v/>
      </c>
      <c r="AI1056" s="259" t="str">
        <f t="shared" si="266"/>
        <v/>
      </c>
      <c r="AJ1056" s="259" t="str">
        <f t="shared" si="266"/>
        <v/>
      </c>
      <c r="AK1056" s="259" t="str">
        <f t="shared" si="266"/>
        <v/>
      </c>
      <c r="AL1056" s="259" t="str">
        <f t="shared" si="266"/>
        <v/>
      </c>
      <c r="AM1056" s="259" t="str">
        <f t="shared" si="266"/>
        <v/>
      </c>
      <c r="AN1056" s="259" t="str">
        <f t="shared" si="266"/>
        <v/>
      </c>
      <c r="AO1056" s="262" t="str">
        <f t="shared" si="266"/>
        <v/>
      </c>
    </row>
    <row r="1057" spans="2:41" ht="12.45" customHeight="1" x14ac:dyDescent="0.3">
      <c r="B1057" s="456"/>
      <c r="C1057" s="430"/>
      <c r="D1057" s="426" t="s">
        <v>111</v>
      </c>
      <c r="E1057" s="264" t="s">
        <v>46</v>
      </c>
      <c r="F1057" s="203" t="s">
        <v>38</v>
      </c>
      <c r="G1057" s="247"/>
      <c r="H1057" s="247"/>
      <c r="I1057" s="256"/>
      <c r="J1057" s="257"/>
      <c r="K1057" s="257"/>
      <c r="L1057" s="247"/>
      <c r="M1057" s="247"/>
      <c r="N1057" s="250"/>
      <c r="O1057" s="251"/>
      <c r="P1057" s="251"/>
      <c r="Q1057" s="251"/>
      <c r="R1057" s="251"/>
      <c r="S1057" s="251"/>
      <c r="T1057" s="251"/>
      <c r="U1057" s="251"/>
      <c r="V1057" s="251"/>
      <c r="W1057" s="251"/>
      <c r="X1057" s="249"/>
      <c r="Y1057" s="254"/>
      <c r="Z1057" s="249"/>
      <c r="AA1057" s="249"/>
      <c r="AB1057" s="254"/>
      <c r="AC1057" s="249"/>
      <c r="AD1057" s="252"/>
      <c r="AE1057" s="258"/>
      <c r="AF1057" s="249"/>
      <c r="AG1057" s="249"/>
      <c r="AH1057" s="249"/>
      <c r="AI1057" s="249"/>
      <c r="AJ1057" s="249"/>
      <c r="AK1057" s="249"/>
      <c r="AL1057" s="249"/>
      <c r="AM1057" s="249"/>
      <c r="AN1057" s="254"/>
      <c r="AO1057" s="255"/>
    </row>
    <row r="1058" spans="2:41" ht="12.45" customHeight="1" x14ac:dyDescent="0.3">
      <c r="B1058" s="456"/>
      <c r="C1058" s="430"/>
      <c r="D1058" s="424"/>
      <c r="E1058" s="245" t="s">
        <v>109</v>
      </c>
      <c r="F1058" s="203" t="s">
        <v>38</v>
      </c>
      <c r="G1058" s="246"/>
      <c r="H1058" s="203"/>
      <c r="I1058" s="231"/>
      <c r="J1058" s="203"/>
      <c r="K1058" s="218"/>
      <c r="L1058" s="247"/>
      <c r="M1058" s="247"/>
      <c r="N1058" s="203"/>
      <c r="O1058" s="236"/>
      <c r="P1058" s="236"/>
      <c r="Q1058" s="236"/>
      <c r="R1058" s="236"/>
      <c r="S1058" s="236"/>
      <c r="T1058" s="236"/>
      <c r="U1058" s="236"/>
      <c r="V1058" s="236"/>
      <c r="W1058" s="236"/>
      <c r="X1058" s="236"/>
      <c r="Y1058" s="240"/>
      <c r="Z1058" s="236"/>
      <c r="AA1058" s="236"/>
      <c r="AB1058" s="240"/>
      <c r="AC1058" s="249"/>
      <c r="AD1058" s="252"/>
      <c r="AE1058" s="253"/>
      <c r="AF1058" s="236"/>
      <c r="AG1058" s="249"/>
      <c r="AH1058" s="249"/>
      <c r="AI1058" s="249"/>
      <c r="AJ1058" s="249"/>
      <c r="AK1058" s="249"/>
      <c r="AL1058" s="249"/>
      <c r="AM1058" s="236"/>
      <c r="AN1058" s="240"/>
      <c r="AO1058" s="242"/>
    </row>
    <row r="1059" spans="2:41" ht="12.45" customHeight="1" x14ac:dyDescent="0.3">
      <c r="B1059" s="456"/>
      <c r="C1059" s="430"/>
      <c r="D1059" s="424"/>
      <c r="E1059" s="243" t="s">
        <v>127</v>
      </c>
      <c r="F1059" s="203" t="s">
        <v>38</v>
      </c>
      <c r="G1059" s="202"/>
      <c r="H1059" s="203"/>
      <c r="I1059" s="203"/>
      <c r="J1059" s="203"/>
      <c r="K1059" s="218"/>
      <c r="L1059" s="203"/>
      <c r="M1059" s="203"/>
      <c r="N1059" s="203"/>
      <c r="O1059" s="236"/>
      <c r="P1059" s="236"/>
      <c r="Q1059" s="236"/>
      <c r="R1059" s="236"/>
      <c r="S1059" s="236"/>
      <c r="T1059" s="236"/>
      <c r="U1059" s="236"/>
      <c r="V1059" s="236"/>
      <c r="W1059" s="236"/>
      <c r="X1059" s="236"/>
      <c r="Y1059" s="240"/>
      <c r="Z1059" s="236"/>
      <c r="AA1059" s="236"/>
      <c r="AB1059" s="240"/>
      <c r="AC1059" s="236"/>
      <c r="AD1059" s="237"/>
      <c r="AE1059" s="263"/>
      <c r="AF1059" s="236"/>
      <c r="AG1059" s="236"/>
      <c r="AH1059" s="236"/>
      <c r="AI1059" s="236"/>
      <c r="AJ1059" s="236"/>
      <c r="AK1059" s="236"/>
      <c r="AL1059" s="236"/>
      <c r="AM1059" s="236"/>
      <c r="AN1059" s="240"/>
      <c r="AO1059" s="242"/>
    </row>
    <row r="1060" spans="2:41" ht="12.45" customHeight="1" x14ac:dyDescent="0.3">
      <c r="B1060" s="456"/>
      <c r="C1060" s="430"/>
      <c r="D1060" s="425"/>
      <c r="E1060" s="221" t="s">
        <v>126</v>
      </c>
      <c r="F1060" s="321" t="s">
        <v>38</v>
      </c>
      <c r="G1060" s="259" t="str">
        <f>IF(AND(G1057&lt;&gt;"",G1058&lt;&gt;"",G1059&lt;&gt;""),G1057*G1058*G1059,"")</f>
        <v/>
      </c>
      <c r="H1060" s="259" t="str">
        <f>IF(AND(H1057&lt;&gt;"",H1058&lt;&gt;"",H1059&lt;&gt;""),H1057*H1058*H1059,"")</f>
        <v/>
      </c>
      <c r="I1060" s="259" t="str">
        <f t="shared" ref="I1060:AO1060" si="267">IF(AND(I1057&lt;&gt;"",I1058&lt;&gt;"",I1059&lt;&gt;""),I1057*I1058*I1059,"")</f>
        <v/>
      </c>
      <c r="J1060" s="259" t="str">
        <f t="shared" si="267"/>
        <v/>
      </c>
      <c r="K1060" s="259" t="str">
        <f t="shared" si="267"/>
        <v/>
      </c>
      <c r="L1060" s="259" t="str">
        <f t="shared" si="267"/>
        <v/>
      </c>
      <c r="M1060" s="259" t="str">
        <f t="shared" si="267"/>
        <v/>
      </c>
      <c r="N1060" s="259" t="str">
        <f t="shared" si="267"/>
        <v/>
      </c>
      <c r="O1060" s="259" t="str">
        <f t="shared" si="267"/>
        <v/>
      </c>
      <c r="P1060" s="259" t="str">
        <f t="shared" si="267"/>
        <v/>
      </c>
      <c r="Q1060" s="259" t="str">
        <f t="shared" si="267"/>
        <v/>
      </c>
      <c r="R1060" s="259" t="str">
        <f t="shared" si="267"/>
        <v/>
      </c>
      <c r="S1060" s="259" t="str">
        <f t="shared" si="267"/>
        <v/>
      </c>
      <c r="T1060" s="259" t="str">
        <f t="shared" si="267"/>
        <v/>
      </c>
      <c r="U1060" s="259" t="str">
        <f t="shared" si="267"/>
        <v/>
      </c>
      <c r="V1060" s="259" t="str">
        <f t="shared" si="267"/>
        <v/>
      </c>
      <c r="W1060" s="259" t="str">
        <f t="shared" si="267"/>
        <v/>
      </c>
      <c r="X1060" s="259" t="str">
        <f t="shared" si="267"/>
        <v/>
      </c>
      <c r="Y1060" s="259" t="str">
        <f t="shared" si="267"/>
        <v/>
      </c>
      <c r="Z1060" s="259" t="str">
        <f t="shared" si="267"/>
        <v/>
      </c>
      <c r="AA1060" s="259" t="str">
        <f t="shared" si="267"/>
        <v/>
      </c>
      <c r="AB1060" s="259" t="str">
        <f t="shared" si="267"/>
        <v/>
      </c>
      <c r="AC1060" s="259" t="str">
        <f t="shared" si="267"/>
        <v/>
      </c>
      <c r="AD1060" s="259" t="str">
        <f t="shared" si="267"/>
        <v/>
      </c>
      <c r="AE1060" s="259" t="str">
        <f t="shared" si="267"/>
        <v/>
      </c>
      <c r="AF1060" s="259" t="str">
        <f t="shared" si="267"/>
        <v/>
      </c>
      <c r="AG1060" s="259" t="str">
        <f t="shared" si="267"/>
        <v/>
      </c>
      <c r="AH1060" s="259" t="str">
        <f t="shared" si="267"/>
        <v/>
      </c>
      <c r="AI1060" s="259" t="str">
        <f t="shared" si="267"/>
        <v/>
      </c>
      <c r="AJ1060" s="259" t="str">
        <f t="shared" si="267"/>
        <v/>
      </c>
      <c r="AK1060" s="259" t="str">
        <f t="shared" si="267"/>
        <v/>
      </c>
      <c r="AL1060" s="259" t="str">
        <f t="shared" si="267"/>
        <v/>
      </c>
      <c r="AM1060" s="259" t="str">
        <f t="shared" si="267"/>
        <v/>
      </c>
      <c r="AN1060" s="259" t="str">
        <f t="shared" si="267"/>
        <v/>
      </c>
      <c r="AO1060" s="262" t="str">
        <f t="shared" si="267"/>
        <v/>
      </c>
    </row>
    <row r="1061" spans="2:41" ht="12.45" customHeight="1" x14ac:dyDescent="0.3">
      <c r="B1061" s="456"/>
      <c r="C1061" s="430"/>
      <c r="D1061" s="426" t="s">
        <v>111</v>
      </c>
      <c r="E1061" s="264" t="s">
        <v>46</v>
      </c>
      <c r="F1061" s="203" t="s">
        <v>38</v>
      </c>
      <c r="G1061" s="247"/>
      <c r="H1061" s="247"/>
      <c r="I1061" s="256"/>
      <c r="J1061" s="257"/>
      <c r="K1061" s="257"/>
      <c r="L1061" s="247"/>
      <c r="M1061" s="247"/>
      <c r="N1061" s="250"/>
      <c r="O1061" s="251"/>
      <c r="P1061" s="251"/>
      <c r="Q1061" s="251"/>
      <c r="R1061" s="251"/>
      <c r="S1061" s="251"/>
      <c r="T1061" s="251"/>
      <c r="U1061" s="251"/>
      <c r="V1061" s="251"/>
      <c r="W1061" s="251"/>
      <c r="X1061" s="249"/>
      <c r="Y1061" s="254"/>
      <c r="Z1061" s="249"/>
      <c r="AA1061" s="249"/>
      <c r="AB1061" s="254"/>
      <c r="AC1061" s="249"/>
      <c r="AD1061" s="252"/>
      <c r="AE1061" s="258"/>
      <c r="AF1061" s="249"/>
      <c r="AG1061" s="249"/>
      <c r="AH1061" s="249"/>
      <c r="AI1061" s="249"/>
      <c r="AJ1061" s="249"/>
      <c r="AK1061" s="249"/>
      <c r="AL1061" s="249"/>
      <c r="AM1061" s="249"/>
      <c r="AN1061" s="254"/>
      <c r="AO1061" s="255"/>
    </row>
    <row r="1062" spans="2:41" ht="12.45" customHeight="1" x14ac:dyDescent="0.3">
      <c r="B1062" s="456"/>
      <c r="C1062" s="430"/>
      <c r="D1062" s="424"/>
      <c r="E1062" s="245" t="s">
        <v>109</v>
      </c>
      <c r="F1062" s="203" t="s">
        <v>38</v>
      </c>
      <c r="G1062" s="246"/>
      <c r="H1062" s="203"/>
      <c r="I1062" s="231"/>
      <c r="J1062" s="203"/>
      <c r="K1062" s="218"/>
      <c r="L1062" s="247"/>
      <c r="M1062" s="247"/>
      <c r="N1062" s="203"/>
      <c r="O1062" s="236"/>
      <c r="P1062" s="236"/>
      <c r="Q1062" s="236"/>
      <c r="R1062" s="236"/>
      <c r="S1062" s="236"/>
      <c r="T1062" s="236"/>
      <c r="U1062" s="236"/>
      <c r="V1062" s="236"/>
      <c r="W1062" s="236"/>
      <c r="X1062" s="236"/>
      <c r="Y1062" s="240"/>
      <c r="Z1062" s="236"/>
      <c r="AA1062" s="236"/>
      <c r="AB1062" s="240"/>
      <c r="AC1062" s="249"/>
      <c r="AD1062" s="252"/>
      <c r="AE1062" s="253"/>
      <c r="AF1062" s="236"/>
      <c r="AG1062" s="249"/>
      <c r="AH1062" s="249"/>
      <c r="AI1062" s="249"/>
      <c r="AJ1062" s="249"/>
      <c r="AK1062" s="249"/>
      <c r="AL1062" s="249"/>
      <c r="AM1062" s="236"/>
      <c r="AN1062" s="240"/>
      <c r="AO1062" s="242"/>
    </row>
    <row r="1063" spans="2:41" ht="12.45" customHeight="1" x14ac:dyDescent="0.3">
      <c r="B1063" s="456"/>
      <c r="C1063" s="430"/>
      <c r="D1063" s="424"/>
      <c r="E1063" s="243" t="s">
        <v>127</v>
      </c>
      <c r="F1063" s="203" t="s">
        <v>38</v>
      </c>
      <c r="G1063" s="202"/>
      <c r="H1063" s="203"/>
      <c r="I1063" s="203"/>
      <c r="J1063" s="203"/>
      <c r="K1063" s="218"/>
      <c r="L1063" s="203"/>
      <c r="M1063" s="203"/>
      <c r="N1063" s="203"/>
      <c r="O1063" s="236"/>
      <c r="P1063" s="236"/>
      <c r="Q1063" s="236"/>
      <c r="R1063" s="236"/>
      <c r="S1063" s="236"/>
      <c r="T1063" s="236"/>
      <c r="U1063" s="236"/>
      <c r="V1063" s="236"/>
      <c r="W1063" s="236"/>
      <c r="X1063" s="236"/>
      <c r="Y1063" s="240"/>
      <c r="Z1063" s="236"/>
      <c r="AA1063" s="236"/>
      <c r="AB1063" s="240"/>
      <c r="AC1063" s="236"/>
      <c r="AD1063" s="237"/>
      <c r="AE1063" s="263"/>
      <c r="AF1063" s="236"/>
      <c r="AG1063" s="236"/>
      <c r="AH1063" s="236"/>
      <c r="AI1063" s="236"/>
      <c r="AJ1063" s="236"/>
      <c r="AK1063" s="236"/>
      <c r="AL1063" s="236"/>
      <c r="AM1063" s="236"/>
      <c r="AN1063" s="240"/>
      <c r="AO1063" s="242"/>
    </row>
    <row r="1064" spans="2:41" ht="12.45" customHeight="1" x14ac:dyDescent="0.3">
      <c r="B1064" s="456"/>
      <c r="C1064" s="430"/>
      <c r="D1064" s="425"/>
      <c r="E1064" s="221" t="s">
        <v>126</v>
      </c>
      <c r="F1064" s="321" t="s">
        <v>38</v>
      </c>
      <c r="G1064" s="259" t="str">
        <f>IF(AND(G1061&lt;&gt;"",G1062&lt;&gt;"",G1063&lt;&gt;""),G1061*G1062*G1063,"")</f>
        <v/>
      </c>
      <c r="H1064" s="259" t="str">
        <f>IF(AND(H1061&lt;&gt;"",H1062&lt;&gt;"",H1063&lt;&gt;""),H1061*H1062*H1063,"")</f>
        <v/>
      </c>
      <c r="I1064" s="259" t="str">
        <f t="shared" ref="I1064:AO1064" si="268">IF(AND(I1061&lt;&gt;"",I1062&lt;&gt;"",I1063&lt;&gt;""),I1061*I1062*I1063,"")</f>
        <v/>
      </c>
      <c r="J1064" s="259" t="str">
        <f t="shared" si="268"/>
        <v/>
      </c>
      <c r="K1064" s="259" t="str">
        <f t="shared" si="268"/>
        <v/>
      </c>
      <c r="L1064" s="259" t="str">
        <f t="shared" si="268"/>
        <v/>
      </c>
      <c r="M1064" s="259" t="str">
        <f t="shared" si="268"/>
        <v/>
      </c>
      <c r="N1064" s="259" t="str">
        <f t="shared" si="268"/>
        <v/>
      </c>
      <c r="O1064" s="259" t="str">
        <f t="shared" si="268"/>
        <v/>
      </c>
      <c r="P1064" s="259" t="str">
        <f t="shared" si="268"/>
        <v/>
      </c>
      <c r="Q1064" s="259" t="str">
        <f t="shared" si="268"/>
        <v/>
      </c>
      <c r="R1064" s="259" t="str">
        <f t="shared" si="268"/>
        <v/>
      </c>
      <c r="S1064" s="259" t="str">
        <f t="shared" si="268"/>
        <v/>
      </c>
      <c r="T1064" s="259" t="str">
        <f t="shared" si="268"/>
        <v/>
      </c>
      <c r="U1064" s="259" t="str">
        <f t="shared" si="268"/>
        <v/>
      </c>
      <c r="V1064" s="259" t="str">
        <f t="shared" si="268"/>
        <v/>
      </c>
      <c r="W1064" s="259" t="str">
        <f t="shared" si="268"/>
        <v/>
      </c>
      <c r="X1064" s="259" t="str">
        <f t="shared" si="268"/>
        <v/>
      </c>
      <c r="Y1064" s="259" t="str">
        <f t="shared" si="268"/>
        <v/>
      </c>
      <c r="Z1064" s="259" t="str">
        <f t="shared" si="268"/>
        <v/>
      </c>
      <c r="AA1064" s="259" t="str">
        <f t="shared" si="268"/>
        <v/>
      </c>
      <c r="AB1064" s="259" t="str">
        <f t="shared" si="268"/>
        <v/>
      </c>
      <c r="AC1064" s="259" t="str">
        <f t="shared" si="268"/>
        <v/>
      </c>
      <c r="AD1064" s="259" t="str">
        <f t="shared" si="268"/>
        <v/>
      </c>
      <c r="AE1064" s="259" t="str">
        <f t="shared" si="268"/>
        <v/>
      </c>
      <c r="AF1064" s="259" t="str">
        <f t="shared" si="268"/>
        <v/>
      </c>
      <c r="AG1064" s="259" t="str">
        <f t="shared" si="268"/>
        <v/>
      </c>
      <c r="AH1064" s="259" t="str">
        <f t="shared" si="268"/>
        <v/>
      </c>
      <c r="AI1064" s="259" t="str">
        <f t="shared" si="268"/>
        <v/>
      </c>
      <c r="AJ1064" s="259" t="str">
        <f t="shared" si="268"/>
        <v/>
      </c>
      <c r="AK1064" s="259" t="str">
        <f t="shared" si="268"/>
        <v/>
      </c>
      <c r="AL1064" s="259" t="str">
        <f t="shared" si="268"/>
        <v/>
      </c>
      <c r="AM1064" s="259" t="str">
        <f t="shared" si="268"/>
        <v/>
      </c>
      <c r="AN1064" s="259" t="str">
        <f t="shared" si="268"/>
        <v/>
      </c>
      <c r="AO1064" s="262" t="str">
        <f t="shared" si="268"/>
        <v/>
      </c>
    </row>
    <row r="1065" spans="2:41" ht="12.45" customHeight="1" x14ac:dyDescent="0.3">
      <c r="B1065" s="456"/>
      <c r="C1065" s="430"/>
      <c r="D1065" s="426" t="s">
        <v>111</v>
      </c>
      <c r="E1065" s="264" t="s">
        <v>46</v>
      </c>
      <c r="F1065" s="203" t="s">
        <v>38</v>
      </c>
      <c r="G1065" s="247"/>
      <c r="H1065" s="247"/>
      <c r="I1065" s="256"/>
      <c r="J1065" s="257"/>
      <c r="K1065" s="257"/>
      <c r="L1065" s="247"/>
      <c r="M1065" s="247"/>
      <c r="N1065" s="250"/>
      <c r="O1065" s="251"/>
      <c r="P1065" s="251"/>
      <c r="Q1065" s="251"/>
      <c r="R1065" s="251"/>
      <c r="S1065" s="251"/>
      <c r="T1065" s="251"/>
      <c r="U1065" s="251"/>
      <c r="V1065" s="251"/>
      <c r="W1065" s="251"/>
      <c r="X1065" s="249"/>
      <c r="Y1065" s="254"/>
      <c r="Z1065" s="249"/>
      <c r="AA1065" s="249"/>
      <c r="AB1065" s="254"/>
      <c r="AC1065" s="249"/>
      <c r="AD1065" s="252"/>
      <c r="AE1065" s="258"/>
      <c r="AF1065" s="249"/>
      <c r="AG1065" s="249"/>
      <c r="AH1065" s="249"/>
      <c r="AI1065" s="249"/>
      <c r="AJ1065" s="249"/>
      <c r="AK1065" s="249"/>
      <c r="AL1065" s="249"/>
      <c r="AM1065" s="249"/>
      <c r="AN1065" s="254"/>
      <c r="AO1065" s="255"/>
    </row>
    <row r="1066" spans="2:41" ht="12.45" customHeight="1" x14ac:dyDescent="0.3">
      <c r="B1066" s="456"/>
      <c r="C1066" s="430"/>
      <c r="D1066" s="424"/>
      <c r="E1066" s="245" t="s">
        <v>109</v>
      </c>
      <c r="F1066" s="203" t="s">
        <v>38</v>
      </c>
      <c r="G1066" s="246"/>
      <c r="H1066" s="203"/>
      <c r="I1066" s="231"/>
      <c r="J1066" s="203"/>
      <c r="K1066" s="218"/>
      <c r="L1066" s="247"/>
      <c r="M1066" s="247"/>
      <c r="N1066" s="203"/>
      <c r="O1066" s="236"/>
      <c r="P1066" s="236"/>
      <c r="Q1066" s="236"/>
      <c r="R1066" s="236"/>
      <c r="S1066" s="236"/>
      <c r="T1066" s="236"/>
      <c r="U1066" s="236"/>
      <c r="V1066" s="236"/>
      <c r="W1066" s="236"/>
      <c r="X1066" s="236"/>
      <c r="Y1066" s="240"/>
      <c r="Z1066" s="236"/>
      <c r="AA1066" s="236"/>
      <c r="AB1066" s="240"/>
      <c r="AC1066" s="249"/>
      <c r="AD1066" s="252"/>
      <c r="AE1066" s="253"/>
      <c r="AF1066" s="236"/>
      <c r="AG1066" s="249"/>
      <c r="AH1066" s="249"/>
      <c r="AI1066" s="249"/>
      <c r="AJ1066" s="249"/>
      <c r="AK1066" s="249"/>
      <c r="AL1066" s="249"/>
      <c r="AM1066" s="236"/>
      <c r="AN1066" s="240"/>
      <c r="AO1066" s="242"/>
    </row>
    <row r="1067" spans="2:41" ht="12.45" customHeight="1" x14ac:dyDescent="0.3">
      <c r="B1067" s="456"/>
      <c r="C1067" s="430"/>
      <c r="D1067" s="424"/>
      <c r="E1067" s="243" t="s">
        <v>127</v>
      </c>
      <c r="F1067" s="203" t="s">
        <v>38</v>
      </c>
      <c r="G1067" s="202"/>
      <c r="H1067" s="203"/>
      <c r="I1067" s="203"/>
      <c r="J1067" s="203"/>
      <c r="K1067" s="218"/>
      <c r="L1067" s="203"/>
      <c r="M1067" s="203"/>
      <c r="N1067" s="203"/>
      <c r="O1067" s="236"/>
      <c r="P1067" s="236"/>
      <c r="Q1067" s="236"/>
      <c r="R1067" s="236"/>
      <c r="S1067" s="236"/>
      <c r="T1067" s="236"/>
      <c r="U1067" s="236"/>
      <c r="V1067" s="236"/>
      <c r="W1067" s="236"/>
      <c r="X1067" s="236"/>
      <c r="Y1067" s="240"/>
      <c r="Z1067" s="236"/>
      <c r="AA1067" s="236"/>
      <c r="AB1067" s="240"/>
      <c r="AC1067" s="236"/>
      <c r="AD1067" s="237"/>
      <c r="AE1067" s="263"/>
      <c r="AF1067" s="236"/>
      <c r="AG1067" s="236"/>
      <c r="AH1067" s="236"/>
      <c r="AI1067" s="236"/>
      <c r="AJ1067" s="236"/>
      <c r="AK1067" s="236"/>
      <c r="AL1067" s="236"/>
      <c r="AM1067" s="236"/>
      <c r="AN1067" s="240"/>
      <c r="AO1067" s="242"/>
    </row>
    <row r="1068" spans="2:41" ht="12.45" customHeight="1" x14ac:dyDescent="0.3">
      <c r="B1068" s="456"/>
      <c r="C1068" s="430"/>
      <c r="D1068" s="425"/>
      <c r="E1068" s="188" t="s">
        <v>126</v>
      </c>
      <c r="F1068" s="321" t="s">
        <v>38</v>
      </c>
      <c r="G1068" s="259" t="str">
        <f>IF(AND(G1065&lt;&gt;"",G1066&lt;&gt;"",G1067&lt;&gt;""),G1065*G1066*G1067,"")</f>
        <v/>
      </c>
      <c r="H1068" s="259" t="str">
        <f>IF(AND(H1065&lt;&gt;"",H1066&lt;&gt;"",H1067&lt;&gt;""),H1065*H1066*H1067,"")</f>
        <v/>
      </c>
      <c r="I1068" s="259" t="str">
        <f t="shared" ref="I1068:AO1068" si="269">IF(AND(I1065&lt;&gt;"",I1066&lt;&gt;"",I1067&lt;&gt;""),I1065*I1066*I1067,"")</f>
        <v/>
      </c>
      <c r="J1068" s="259" t="str">
        <f t="shared" si="269"/>
        <v/>
      </c>
      <c r="K1068" s="259" t="str">
        <f t="shared" si="269"/>
        <v/>
      </c>
      <c r="L1068" s="259" t="str">
        <f t="shared" si="269"/>
        <v/>
      </c>
      <c r="M1068" s="259" t="str">
        <f t="shared" si="269"/>
        <v/>
      </c>
      <c r="N1068" s="259" t="str">
        <f t="shared" si="269"/>
        <v/>
      </c>
      <c r="O1068" s="259" t="str">
        <f t="shared" si="269"/>
        <v/>
      </c>
      <c r="P1068" s="259" t="str">
        <f t="shared" si="269"/>
        <v/>
      </c>
      <c r="Q1068" s="259" t="str">
        <f t="shared" si="269"/>
        <v/>
      </c>
      <c r="R1068" s="259" t="str">
        <f t="shared" si="269"/>
        <v/>
      </c>
      <c r="S1068" s="259" t="str">
        <f t="shared" si="269"/>
        <v/>
      </c>
      <c r="T1068" s="259" t="str">
        <f t="shared" si="269"/>
        <v/>
      </c>
      <c r="U1068" s="259" t="str">
        <f t="shared" si="269"/>
        <v/>
      </c>
      <c r="V1068" s="259" t="str">
        <f t="shared" si="269"/>
        <v/>
      </c>
      <c r="W1068" s="259" t="str">
        <f t="shared" si="269"/>
        <v/>
      </c>
      <c r="X1068" s="259" t="str">
        <f t="shared" si="269"/>
        <v/>
      </c>
      <c r="Y1068" s="259" t="str">
        <f t="shared" si="269"/>
        <v/>
      </c>
      <c r="Z1068" s="259" t="str">
        <f t="shared" si="269"/>
        <v/>
      </c>
      <c r="AA1068" s="259" t="str">
        <f t="shared" si="269"/>
        <v/>
      </c>
      <c r="AB1068" s="259" t="str">
        <f t="shared" si="269"/>
        <v/>
      </c>
      <c r="AC1068" s="259" t="str">
        <f t="shared" si="269"/>
        <v/>
      </c>
      <c r="AD1068" s="259" t="str">
        <f t="shared" si="269"/>
        <v/>
      </c>
      <c r="AE1068" s="259" t="str">
        <f t="shared" si="269"/>
        <v/>
      </c>
      <c r="AF1068" s="259" t="str">
        <f t="shared" si="269"/>
        <v/>
      </c>
      <c r="AG1068" s="259" t="str">
        <f t="shared" si="269"/>
        <v/>
      </c>
      <c r="AH1068" s="259" t="str">
        <f t="shared" si="269"/>
        <v/>
      </c>
      <c r="AI1068" s="259" t="str">
        <f t="shared" si="269"/>
        <v/>
      </c>
      <c r="AJ1068" s="259" t="str">
        <f t="shared" si="269"/>
        <v/>
      </c>
      <c r="AK1068" s="259" t="str">
        <f t="shared" si="269"/>
        <v/>
      </c>
      <c r="AL1068" s="259" t="str">
        <f t="shared" si="269"/>
        <v/>
      </c>
      <c r="AM1068" s="259" t="str">
        <f t="shared" si="269"/>
        <v/>
      </c>
      <c r="AN1068" s="259" t="str">
        <f t="shared" si="269"/>
        <v/>
      </c>
      <c r="AO1068" s="262" t="str">
        <f t="shared" si="269"/>
        <v/>
      </c>
    </row>
    <row r="1069" spans="2:41" ht="12.45" customHeight="1" x14ac:dyDescent="0.3">
      <c r="B1069" s="456"/>
      <c r="C1069" s="430"/>
      <c r="D1069" s="426" t="s">
        <v>111</v>
      </c>
      <c r="E1069" s="264" t="s">
        <v>46</v>
      </c>
      <c r="F1069" s="203" t="s">
        <v>38</v>
      </c>
      <c r="G1069" s="247"/>
      <c r="H1069" s="247"/>
      <c r="I1069" s="256"/>
      <c r="J1069" s="257"/>
      <c r="K1069" s="257"/>
      <c r="L1069" s="247"/>
      <c r="M1069" s="247"/>
      <c r="N1069" s="250"/>
      <c r="O1069" s="251"/>
      <c r="P1069" s="251"/>
      <c r="Q1069" s="251"/>
      <c r="R1069" s="251"/>
      <c r="S1069" s="251"/>
      <c r="T1069" s="251"/>
      <c r="U1069" s="251"/>
      <c r="V1069" s="251"/>
      <c r="W1069" s="251"/>
      <c r="X1069" s="249"/>
      <c r="Y1069" s="254"/>
      <c r="Z1069" s="249"/>
      <c r="AA1069" s="249"/>
      <c r="AB1069" s="254"/>
      <c r="AC1069" s="249"/>
      <c r="AD1069" s="252"/>
      <c r="AE1069" s="258"/>
      <c r="AF1069" s="249"/>
      <c r="AG1069" s="249"/>
      <c r="AH1069" s="249"/>
      <c r="AI1069" s="249"/>
      <c r="AJ1069" s="249"/>
      <c r="AK1069" s="249"/>
      <c r="AL1069" s="249"/>
      <c r="AM1069" s="249"/>
      <c r="AN1069" s="254"/>
      <c r="AO1069" s="255"/>
    </row>
    <row r="1070" spans="2:41" ht="12.45" customHeight="1" x14ac:dyDescent="0.3">
      <c r="B1070" s="456"/>
      <c r="C1070" s="430"/>
      <c r="D1070" s="424"/>
      <c r="E1070" s="245" t="s">
        <v>109</v>
      </c>
      <c r="F1070" s="203" t="s">
        <v>38</v>
      </c>
      <c r="G1070" s="246"/>
      <c r="H1070" s="203"/>
      <c r="I1070" s="231"/>
      <c r="J1070" s="203"/>
      <c r="K1070" s="218"/>
      <c r="L1070" s="247"/>
      <c r="M1070" s="247"/>
      <c r="N1070" s="203"/>
      <c r="O1070" s="236"/>
      <c r="P1070" s="236"/>
      <c r="Q1070" s="236"/>
      <c r="R1070" s="236"/>
      <c r="S1070" s="236"/>
      <c r="T1070" s="236"/>
      <c r="U1070" s="236"/>
      <c r="V1070" s="236"/>
      <c r="W1070" s="236"/>
      <c r="X1070" s="236"/>
      <c r="Y1070" s="240"/>
      <c r="Z1070" s="236"/>
      <c r="AA1070" s="236"/>
      <c r="AB1070" s="240"/>
      <c r="AC1070" s="249"/>
      <c r="AD1070" s="252"/>
      <c r="AE1070" s="253"/>
      <c r="AF1070" s="236"/>
      <c r="AG1070" s="249"/>
      <c r="AH1070" s="249"/>
      <c r="AI1070" s="249"/>
      <c r="AJ1070" s="249"/>
      <c r="AK1070" s="249"/>
      <c r="AL1070" s="249"/>
      <c r="AM1070" s="236"/>
      <c r="AN1070" s="240"/>
      <c r="AO1070" s="242"/>
    </row>
    <row r="1071" spans="2:41" ht="12.45" customHeight="1" x14ac:dyDescent="0.3">
      <c r="B1071" s="456"/>
      <c r="C1071" s="430"/>
      <c r="D1071" s="424"/>
      <c r="E1071" s="243" t="s">
        <v>127</v>
      </c>
      <c r="F1071" s="203" t="s">
        <v>38</v>
      </c>
      <c r="G1071" s="202"/>
      <c r="H1071" s="203"/>
      <c r="I1071" s="203"/>
      <c r="J1071" s="203"/>
      <c r="K1071" s="218"/>
      <c r="L1071" s="203"/>
      <c r="M1071" s="203"/>
      <c r="N1071" s="203"/>
      <c r="O1071" s="236"/>
      <c r="P1071" s="236"/>
      <c r="Q1071" s="236"/>
      <c r="R1071" s="236"/>
      <c r="S1071" s="236"/>
      <c r="T1071" s="236"/>
      <c r="U1071" s="236"/>
      <c r="V1071" s="236"/>
      <c r="W1071" s="236"/>
      <c r="X1071" s="236"/>
      <c r="Y1071" s="240"/>
      <c r="Z1071" s="236"/>
      <c r="AA1071" s="236"/>
      <c r="AB1071" s="240"/>
      <c r="AC1071" s="236"/>
      <c r="AD1071" s="237"/>
      <c r="AE1071" s="263"/>
      <c r="AF1071" s="236"/>
      <c r="AG1071" s="236"/>
      <c r="AH1071" s="236"/>
      <c r="AI1071" s="236"/>
      <c r="AJ1071" s="236"/>
      <c r="AK1071" s="236"/>
      <c r="AL1071" s="236"/>
      <c r="AM1071" s="236"/>
      <c r="AN1071" s="240"/>
      <c r="AO1071" s="242"/>
    </row>
    <row r="1072" spans="2:41" ht="12.45" customHeight="1" thickBot="1" x14ac:dyDescent="0.35">
      <c r="B1072" s="456"/>
      <c r="C1072" s="431"/>
      <c r="D1072" s="428"/>
      <c r="E1072" s="189" t="s">
        <v>126</v>
      </c>
      <c r="F1072" s="322" t="s">
        <v>38</v>
      </c>
      <c r="G1072" s="265" t="str">
        <f>IF(AND(G1069&lt;&gt;"",G1070&lt;&gt;"",G1071&lt;&gt;""),G1069*G1070*G1071,"")</f>
        <v/>
      </c>
      <c r="H1072" s="265" t="str">
        <f>IF(AND(H1069&lt;&gt;"",H1070&lt;&gt;"",H1071&lt;&gt;""),H1069*H1070*H1071,"")</f>
        <v/>
      </c>
      <c r="I1072" s="265" t="str">
        <f t="shared" ref="I1072:M1072" si="270">IF(AND(I1069&lt;&gt;"",I1070&lt;&gt;"",I1071&lt;&gt;""),I1069*I1070*I1071,"")</f>
        <v/>
      </c>
      <c r="J1072" s="265" t="str">
        <f t="shared" si="270"/>
        <v/>
      </c>
      <c r="K1072" s="265" t="str">
        <f t="shared" si="270"/>
        <v/>
      </c>
      <c r="L1072" s="265" t="str">
        <f t="shared" si="270"/>
        <v/>
      </c>
      <c r="M1072" s="265" t="str">
        <f t="shared" si="270"/>
        <v/>
      </c>
      <c r="N1072" s="265" t="str">
        <f>IF(AND(N1069&lt;&gt;"",N1070&lt;&gt;"",N1071&lt;&gt;""),N1069*N1070*N1071,"")</f>
        <v/>
      </c>
      <c r="O1072" s="265" t="str">
        <f t="shared" ref="O1072:AO1072" si="271">IF(AND(O1069&lt;&gt;"",O1070&lt;&gt;"",O1071&lt;&gt;""),O1069*O1070*O1071,"")</f>
        <v/>
      </c>
      <c r="P1072" s="265" t="str">
        <f t="shared" si="271"/>
        <v/>
      </c>
      <c r="Q1072" s="265" t="str">
        <f t="shared" si="271"/>
        <v/>
      </c>
      <c r="R1072" s="265" t="str">
        <f t="shared" si="271"/>
        <v/>
      </c>
      <c r="S1072" s="265" t="str">
        <f t="shared" si="271"/>
        <v/>
      </c>
      <c r="T1072" s="265" t="str">
        <f t="shared" si="271"/>
        <v/>
      </c>
      <c r="U1072" s="265" t="str">
        <f t="shared" si="271"/>
        <v/>
      </c>
      <c r="V1072" s="265" t="str">
        <f t="shared" si="271"/>
        <v/>
      </c>
      <c r="W1072" s="265" t="str">
        <f t="shared" si="271"/>
        <v/>
      </c>
      <c r="X1072" s="265" t="str">
        <f t="shared" si="271"/>
        <v/>
      </c>
      <c r="Y1072" s="265" t="str">
        <f t="shared" si="271"/>
        <v/>
      </c>
      <c r="Z1072" s="265" t="str">
        <f t="shared" si="271"/>
        <v/>
      </c>
      <c r="AA1072" s="265" t="str">
        <f t="shared" si="271"/>
        <v/>
      </c>
      <c r="AB1072" s="265" t="str">
        <f t="shared" si="271"/>
        <v/>
      </c>
      <c r="AC1072" s="265" t="str">
        <f t="shared" si="271"/>
        <v/>
      </c>
      <c r="AD1072" s="265" t="str">
        <f t="shared" si="271"/>
        <v/>
      </c>
      <c r="AE1072" s="265" t="str">
        <f t="shared" si="271"/>
        <v/>
      </c>
      <c r="AF1072" s="265" t="str">
        <f t="shared" si="271"/>
        <v/>
      </c>
      <c r="AG1072" s="265" t="str">
        <f t="shared" si="271"/>
        <v/>
      </c>
      <c r="AH1072" s="265" t="str">
        <f t="shared" si="271"/>
        <v/>
      </c>
      <c r="AI1072" s="265" t="str">
        <f t="shared" si="271"/>
        <v/>
      </c>
      <c r="AJ1072" s="265" t="str">
        <f t="shared" si="271"/>
        <v/>
      </c>
      <c r="AK1072" s="265" t="str">
        <f t="shared" si="271"/>
        <v/>
      </c>
      <c r="AL1072" s="265" t="str">
        <f t="shared" si="271"/>
        <v/>
      </c>
      <c r="AM1072" s="265" t="str">
        <f t="shared" si="271"/>
        <v/>
      </c>
      <c r="AN1072" s="265" t="str">
        <f t="shared" si="271"/>
        <v/>
      </c>
      <c r="AO1072" s="266" t="str">
        <f t="shared" si="271"/>
        <v/>
      </c>
    </row>
    <row r="1073" spans="2:41" ht="12.45" customHeight="1" x14ac:dyDescent="0.3">
      <c r="B1073" s="456"/>
      <c r="C1073" s="429" t="s">
        <v>119</v>
      </c>
      <c r="D1073" s="432" t="s">
        <v>110</v>
      </c>
      <c r="E1073" s="227" t="s">
        <v>46</v>
      </c>
      <c r="F1073" s="203" t="s">
        <v>38</v>
      </c>
      <c r="G1073" s="230"/>
      <c r="H1073" s="228"/>
      <c r="I1073" s="230"/>
      <c r="J1073" s="232"/>
      <c r="K1073" s="234"/>
      <c r="L1073" s="230"/>
      <c r="M1073" s="230"/>
      <c r="N1073" s="230"/>
      <c r="O1073" s="235"/>
      <c r="P1073" s="235"/>
      <c r="Q1073" s="235"/>
      <c r="R1073" s="235"/>
      <c r="S1073" s="235"/>
      <c r="T1073" s="235"/>
      <c r="U1073" s="235"/>
      <c r="V1073" s="235"/>
      <c r="W1073" s="235"/>
      <c r="X1073" s="235"/>
      <c r="Y1073" s="235"/>
      <c r="Z1073" s="235"/>
      <c r="AA1073" s="235"/>
      <c r="AB1073" s="235"/>
      <c r="AC1073" s="235"/>
      <c r="AD1073" s="239"/>
      <c r="AE1073" s="235"/>
      <c r="AF1073" s="235"/>
      <c r="AG1073" s="235"/>
      <c r="AH1073" s="235"/>
      <c r="AI1073" s="235"/>
      <c r="AJ1073" s="235"/>
      <c r="AK1073" s="235"/>
      <c r="AL1073" s="235"/>
      <c r="AM1073" s="239"/>
      <c r="AN1073" s="239"/>
      <c r="AO1073" s="241"/>
    </row>
    <row r="1074" spans="2:41" ht="12.45" customHeight="1" x14ac:dyDescent="0.3">
      <c r="B1074" s="456"/>
      <c r="C1074" s="430"/>
      <c r="D1074" s="424"/>
      <c r="E1074" s="224" t="s">
        <v>109</v>
      </c>
      <c r="F1074" s="203" t="s">
        <v>38</v>
      </c>
      <c r="G1074" s="231"/>
      <c r="H1074" s="229"/>
      <c r="I1074" s="203"/>
      <c r="J1074" s="233"/>
      <c r="K1074" s="202"/>
      <c r="L1074" s="203"/>
      <c r="M1074" s="203"/>
      <c r="N1074" s="203"/>
      <c r="O1074" s="236"/>
      <c r="P1074" s="236"/>
      <c r="Q1074" s="236"/>
      <c r="R1074" s="236"/>
      <c r="S1074" s="236"/>
      <c r="T1074" s="236"/>
      <c r="U1074" s="236"/>
      <c r="V1074" s="236"/>
      <c r="W1074" s="236"/>
      <c r="X1074" s="236"/>
      <c r="Y1074" s="236"/>
      <c r="Z1074" s="236"/>
      <c r="AA1074" s="236"/>
      <c r="AB1074" s="236"/>
      <c r="AC1074" s="236"/>
      <c r="AD1074" s="240"/>
      <c r="AE1074" s="236"/>
      <c r="AF1074" s="236"/>
      <c r="AG1074" s="236"/>
      <c r="AH1074" s="236"/>
      <c r="AI1074" s="236"/>
      <c r="AJ1074" s="236"/>
      <c r="AK1074" s="236"/>
      <c r="AL1074" s="236"/>
      <c r="AM1074" s="240"/>
      <c r="AN1074" s="240"/>
      <c r="AO1074" s="242"/>
    </row>
    <row r="1075" spans="2:41" ht="12.45" customHeight="1" x14ac:dyDescent="0.3">
      <c r="B1075" s="456"/>
      <c r="C1075" s="430"/>
      <c r="D1075" s="424"/>
      <c r="E1075" s="224" t="s">
        <v>127</v>
      </c>
      <c r="F1075" s="203" t="s">
        <v>38</v>
      </c>
      <c r="G1075" s="203"/>
      <c r="H1075" s="218"/>
      <c r="I1075" s="203"/>
      <c r="J1075" s="218"/>
      <c r="K1075" s="202"/>
      <c r="L1075" s="203"/>
      <c r="M1075" s="203"/>
      <c r="N1075" s="203"/>
      <c r="O1075" s="236"/>
      <c r="P1075" s="236"/>
      <c r="Q1075" s="236"/>
      <c r="R1075" s="236"/>
      <c r="S1075" s="236"/>
      <c r="T1075" s="236"/>
      <c r="U1075" s="236"/>
      <c r="V1075" s="236"/>
      <c r="W1075" s="236"/>
      <c r="X1075" s="236"/>
      <c r="Y1075" s="236"/>
      <c r="Z1075" s="236"/>
      <c r="AA1075" s="236"/>
      <c r="AB1075" s="236"/>
      <c r="AC1075" s="251"/>
      <c r="AD1075" s="240"/>
      <c r="AE1075" s="236"/>
      <c r="AF1075" s="236"/>
      <c r="AG1075" s="236"/>
      <c r="AH1075" s="236"/>
      <c r="AI1075" s="236"/>
      <c r="AJ1075" s="236"/>
      <c r="AK1075" s="236"/>
      <c r="AL1075" s="236"/>
      <c r="AM1075" s="240"/>
      <c r="AN1075" s="240"/>
      <c r="AO1075" s="242"/>
    </row>
    <row r="1076" spans="2:41" ht="12.45" customHeight="1" x14ac:dyDescent="0.3">
      <c r="B1076" s="456"/>
      <c r="C1076" s="430"/>
      <c r="D1076" s="425"/>
      <c r="E1076" s="220" t="s">
        <v>126</v>
      </c>
      <c r="F1076" s="321" t="s">
        <v>38</v>
      </c>
      <c r="G1076" s="200" t="str">
        <f>IF(AND(G1073&lt;&gt;"",G1074&lt;&gt;"",G1075&lt;&gt;""),G1073*G1074*G1075,"")</f>
        <v/>
      </c>
      <c r="H1076" s="198" t="str">
        <f>IF(AND(H1073&lt;&gt;"",H1074&lt;&gt;"",H1075&lt;&gt;""),H1073*H1074*H1075,"")</f>
        <v/>
      </c>
      <c r="I1076" s="200" t="str">
        <f t="shared" ref="I1076:AJ1076" si="272">IF(AND(I1073&lt;&gt;"",I1074&lt;&gt;"",I1075&lt;&gt;""),I1073*I1074*I1075,"")</f>
        <v/>
      </c>
      <c r="J1076" s="200" t="str">
        <f t="shared" si="272"/>
        <v/>
      </c>
      <c r="K1076" s="200" t="str">
        <f t="shared" si="272"/>
        <v/>
      </c>
      <c r="L1076" s="204" t="str">
        <f t="shared" si="272"/>
        <v/>
      </c>
      <c r="M1076" s="204" t="str">
        <f t="shared" si="272"/>
        <v/>
      </c>
      <c r="N1076" s="204" t="str">
        <f t="shared" si="272"/>
        <v/>
      </c>
      <c r="O1076" s="204" t="str">
        <f t="shared" si="272"/>
        <v/>
      </c>
      <c r="P1076" s="204" t="str">
        <f t="shared" si="272"/>
        <v/>
      </c>
      <c r="Q1076" s="204" t="str">
        <f t="shared" si="272"/>
        <v/>
      </c>
      <c r="R1076" s="204" t="str">
        <f t="shared" si="272"/>
        <v/>
      </c>
      <c r="S1076" s="204" t="str">
        <f t="shared" si="272"/>
        <v/>
      </c>
      <c r="T1076" s="204" t="str">
        <f t="shared" si="272"/>
        <v/>
      </c>
      <c r="U1076" s="204" t="str">
        <f t="shared" si="272"/>
        <v/>
      </c>
      <c r="V1076" s="204" t="str">
        <f t="shared" si="272"/>
        <v/>
      </c>
      <c r="W1076" s="204" t="str">
        <f t="shared" si="272"/>
        <v/>
      </c>
      <c r="X1076" s="204" t="str">
        <f t="shared" si="272"/>
        <v/>
      </c>
      <c r="Y1076" s="204" t="str">
        <f t="shared" si="272"/>
        <v/>
      </c>
      <c r="Z1076" s="204" t="str">
        <f t="shared" si="272"/>
        <v/>
      </c>
      <c r="AA1076" s="204" t="str">
        <f t="shared" si="272"/>
        <v/>
      </c>
      <c r="AB1076" s="204" t="str">
        <f t="shared" si="272"/>
        <v/>
      </c>
      <c r="AC1076" s="204" t="str">
        <f t="shared" si="272"/>
        <v/>
      </c>
      <c r="AD1076" s="200" t="str">
        <f t="shared" si="272"/>
        <v/>
      </c>
      <c r="AE1076" s="200" t="str">
        <f t="shared" si="272"/>
        <v/>
      </c>
      <c r="AF1076" s="200" t="str">
        <f t="shared" si="272"/>
        <v/>
      </c>
      <c r="AG1076" s="200" t="str">
        <f t="shared" si="272"/>
        <v/>
      </c>
      <c r="AH1076" s="204" t="str">
        <f t="shared" si="272"/>
        <v/>
      </c>
      <c r="AI1076" s="204" t="str">
        <f t="shared" si="272"/>
        <v/>
      </c>
      <c r="AJ1076" s="204" t="str">
        <f t="shared" si="272"/>
        <v/>
      </c>
      <c r="AK1076" s="204" t="str">
        <f>IF(AND(AK1073&lt;&gt;"",AK1074&lt;&gt;"",AK1075&lt;&gt;""),AK1073*AK1074*AK1075,"")</f>
        <v/>
      </c>
      <c r="AL1076" s="204" t="str">
        <f t="shared" ref="AL1076:AO1076" si="273">IF(AND(AL1073&lt;&gt;"",AL1074&lt;&gt;"",AL1075&lt;&gt;""),AL1073*AL1074*AL1075,"")</f>
        <v/>
      </c>
      <c r="AM1076" s="204" t="str">
        <f t="shared" si="273"/>
        <v/>
      </c>
      <c r="AN1076" s="204" t="str">
        <f t="shared" si="273"/>
        <v/>
      </c>
      <c r="AO1076" s="210" t="str">
        <f t="shared" si="273"/>
        <v/>
      </c>
    </row>
    <row r="1077" spans="2:41" ht="12.45" customHeight="1" x14ac:dyDescent="0.3">
      <c r="B1077" s="456"/>
      <c r="C1077" s="430"/>
      <c r="D1077" s="426" t="s">
        <v>110</v>
      </c>
      <c r="E1077" s="243" t="s">
        <v>46</v>
      </c>
      <c r="F1077" s="203" t="s">
        <v>38</v>
      </c>
      <c r="G1077" s="203"/>
      <c r="H1077" s="203"/>
      <c r="I1077" s="202"/>
      <c r="J1077" s="244"/>
      <c r="K1077" s="244"/>
      <c r="L1077" s="203"/>
      <c r="M1077" s="203"/>
      <c r="N1077" s="250"/>
      <c r="O1077" s="251"/>
      <c r="P1077" s="251"/>
      <c r="Q1077" s="251"/>
      <c r="R1077" s="251"/>
      <c r="S1077" s="251"/>
      <c r="T1077" s="251"/>
      <c r="U1077" s="251"/>
      <c r="V1077" s="251"/>
      <c r="W1077" s="251"/>
      <c r="X1077" s="236"/>
      <c r="Y1077" s="240"/>
      <c r="Z1077" s="236"/>
      <c r="AA1077" s="236"/>
      <c r="AB1077" s="240"/>
      <c r="AC1077" s="236"/>
      <c r="AD1077" s="237"/>
      <c r="AE1077" s="238"/>
      <c r="AF1077" s="236"/>
      <c r="AG1077" s="236"/>
      <c r="AH1077" s="249"/>
      <c r="AI1077" s="249"/>
      <c r="AJ1077" s="236"/>
      <c r="AK1077" s="236"/>
      <c r="AL1077" s="236"/>
      <c r="AM1077" s="236"/>
      <c r="AN1077" s="254"/>
      <c r="AO1077" s="255"/>
    </row>
    <row r="1078" spans="2:41" ht="12.45" customHeight="1" x14ac:dyDescent="0.3">
      <c r="B1078" s="456"/>
      <c r="C1078" s="430"/>
      <c r="D1078" s="424"/>
      <c r="E1078" s="245" t="s">
        <v>109</v>
      </c>
      <c r="F1078" s="203" t="s">
        <v>38</v>
      </c>
      <c r="G1078" s="246"/>
      <c r="H1078" s="203"/>
      <c r="I1078" s="231"/>
      <c r="J1078" s="203"/>
      <c r="K1078" s="218"/>
      <c r="L1078" s="247"/>
      <c r="M1078" s="247"/>
      <c r="N1078" s="203"/>
      <c r="O1078" s="236"/>
      <c r="P1078" s="236"/>
      <c r="Q1078" s="236"/>
      <c r="R1078" s="236"/>
      <c r="S1078" s="236"/>
      <c r="T1078" s="236"/>
      <c r="U1078" s="236"/>
      <c r="V1078" s="236"/>
      <c r="W1078" s="236"/>
      <c r="X1078" s="236"/>
      <c r="Y1078" s="240"/>
      <c r="Z1078" s="236"/>
      <c r="AA1078" s="236"/>
      <c r="AB1078" s="240"/>
      <c r="AC1078" s="249"/>
      <c r="AD1078" s="252"/>
      <c r="AE1078" s="253"/>
      <c r="AF1078" s="236"/>
      <c r="AG1078" s="249"/>
      <c r="AH1078" s="249"/>
      <c r="AI1078" s="249"/>
      <c r="AJ1078" s="249"/>
      <c r="AK1078" s="249"/>
      <c r="AL1078" s="249"/>
      <c r="AM1078" s="236"/>
      <c r="AN1078" s="240"/>
      <c r="AO1078" s="242"/>
    </row>
    <row r="1079" spans="2:41" ht="12.45" customHeight="1" x14ac:dyDescent="0.3">
      <c r="B1079" s="456"/>
      <c r="C1079" s="430"/>
      <c r="D1079" s="424"/>
      <c r="E1079" s="245" t="s">
        <v>127</v>
      </c>
      <c r="F1079" s="203" t="s">
        <v>38</v>
      </c>
      <c r="G1079" s="202"/>
      <c r="H1079" s="203"/>
      <c r="I1079" s="203"/>
      <c r="J1079" s="247"/>
      <c r="K1079" s="248"/>
      <c r="L1079" s="203"/>
      <c r="M1079" s="203"/>
      <c r="N1079" s="247"/>
      <c r="O1079" s="249"/>
      <c r="P1079" s="249"/>
      <c r="Q1079" s="249"/>
      <c r="R1079" s="249"/>
      <c r="S1079" s="249"/>
      <c r="T1079" s="249"/>
      <c r="U1079" s="249"/>
      <c r="V1079" s="249"/>
      <c r="W1079" s="249"/>
      <c r="X1079" s="236"/>
      <c r="Y1079" s="240"/>
      <c r="Z1079" s="236"/>
      <c r="AA1079" s="236"/>
      <c r="AB1079" s="240"/>
      <c r="AC1079" s="249"/>
      <c r="AD1079" s="252"/>
      <c r="AE1079" s="253"/>
      <c r="AF1079" s="236"/>
      <c r="AG1079" s="249"/>
      <c r="AH1079" s="236"/>
      <c r="AI1079" s="236"/>
      <c r="AJ1079" s="236"/>
      <c r="AK1079" s="236"/>
      <c r="AL1079" s="236"/>
      <c r="AM1079" s="236"/>
      <c r="AN1079" s="240"/>
      <c r="AO1079" s="242"/>
    </row>
    <row r="1080" spans="2:41" ht="12.45" customHeight="1" x14ac:dyDescent="0.3">
      <c r="B1080" s="456"/>
      <c r="C1080" s="430"/>
      <c r="D1080" s="425"/>
      <c r="E1080" s="220" t="s">
        <v>126</v>
      </c>
      <c r="F1080" s="321" t="s">
        <v>38</v>
      </c>
      <c r="G1080" s="259" t="str">
        <f>IF(AND(G1077&lt;&gt;"",G1078&lt;&gt;"",G1079&lt;&gt;""),G1077*G1078*G1079,"")</f>
        <v/>
      </c>
      <c r="H1080" s="259" t="str">
        <f t="shared" ref="H1080:AO1080" si="274">IF(AND(H1077&lt;&gt;"",H1078&lt;&gt;"",H1079&lt;&gt;""),H1077*H1078*H1079,"")</f>
        <v/>
      </c>
      <c r="I1080" s="259" t="str">
        <f t="shared" si="274"/>
        <v/>
      </c>
      <c r="J1080" s="259" t="str">
        <f t="shared" si="274"/>
        <v/>
      </c>
      <c r="K1080" s="259" t="str">
        <f t="shared" si="274"/>
        <v/>
      </c>
      <c r="L1080" s="259" t="str">
        <f t="shared" si="274"/>
        <v/>
      </c>
      <c r="M1080" s="259" t="str">
        <f t="shared" si="274"/>
        <v/>
      </c>
      <c r="N1080" s="259" t="str">
        <f t="shared" si="274"/>
        <v/>
      </c>
      <c r="O1080" s="259" t="str">
        <f t="shared" si="274"/>
        <v/>
      </c>
      <c r="P1080" s="259" t="str">
        <f t="shared" si="274"/>
        <v/>
      </c>
      <c r="Q1080" s="259" t="str">
        <f t="shared" si="274"/>
        <v/>
      </c>
      <c r="R1080" s="259" t="str">
        <f t="shared" si="274"/>
        <v/>
      </c>
      <c r="S1080" s="259" t="str">
        <f t="shared" si="274"/>
        <v/>
      </c>
      <c r="T1080" s="259" t="str">
        <f t="shared" si="274"/>
        <v/>
      </c>
      <c r="U1080" s="259" t="str">
        <f t="shared" si="274"/>
        <v/>
      </c>
      <c r="V1080" s="259" t="str">
        <f t="shared" si="274"/>
        <v/>
      </c>
      <c r="W1080" s="259" t="str">
        <f t="shared" si="274"/>
        <v/>
      </c>
      <c r="X1080" s="259" t="str">
        <f t="shared" si="274"/>
        <v/>
      </c>
      <c r="Y1080" s="260" t="str">
        <f t="shared" si="274"/>
        <v/>
      </c>
      <c r="Z1080" s="261" t="str">
        <f t="shared" si="274"/>
        <v/>
      </c>
      <c r="AA1080" s="259" t="str">
        <f t="shared" si="274"/>
        <v/>
      </c>
      <c r="AB1080" s="260" t="str">
        <f t="shared" si="274"/>
        <v/>
      </c>
      <c r="AC1080" s="261" t="str">
        <f t="shared" si="274"/>
        <v/>
      </c>
      <c r="AD1080" s="259" t="str">
        <f t="shared" si="274"/>
        <v/>
      </c>
      <c r="AE1080" s="259" t="str">
        <f t="shared" si="274"/>
        <v/>
      </c>
      <c r="AF1080" s="259" t="str">
        <f t="shared" si="274"/>
        <v/>
      </c>
      <c r="AG1080" s="259" t="str">
        <f t="shared" si="274"/>
        <v/>
      </c>
      <c r="AH1080" s="259" t="str">
        <f t="shared" si="274"/>
        <v/>
      </c>
      <c r="AI1080" s="259" t="str">
        <f t="shared" si="274"/>
        <v/>
      </c>
      <c r="AJ1080" s="259" t="str">
        <f t="shared" si="274"/>
        <v/>
      </c>
      <c r="AK1080" s="259" t="str">
        <f t="shared" si="274"/>
        <v/>
      </c>
      <c r="AL1080" s="259" t="str">
        <f t="shared" si="274"/>
        <v/>
      </c>
      <c r="AM1080" s="259" t="str">
        <f t="shared" si="274"/>
        <v/>
      </c>
      <c r="AN1080" s="259" t="str">
        <f t="shared" si="274"/>
        <v/>
      </c>
      <c r="AO1080" s="262" t="str">
        <f t="shared" si="274"/>
        <v/>
      </c>
    </row>
    <row r="1081" spans="2:41" ht="12.45" customHeight="1" x14ac:dyDescent="0.3">
      <c r="B1081" s="456"/>
      <c r="C1081" s="430"/>
      <c r="D1081" s="426" t="s">
        <v>110</v>
      </c>
      <c r="E1081" s="243" t="s">
        <v>46</v>
      </c>
      <c r="F1081" s="203" t="s">
        <v>38</v>
      </c>
      <c r="G1081" s="247"/>
      <c r="H1081" s="247"/>
      <c r="I1081" s="256"/>
      <c r="J1081" s="257"/>
      <c r="K1081" s="257"/>
      <c r="L1081" s="247"/>
      <c r="M1081" s="247"/>
      <c r="N1081" s="250"/>
      <c r="O1081" s="251"/>
      <c r="P1081" s="251"/>
      <c r="Q1081" s="251"/>
      <c r="R1081" s="251"/>
      <c r="S1081" s="251"/>
      <c r="T1081" s="251"/>
      <c r="U1081" s="251"/>
      <c r="V1081" s="251"/>
      <c r="W1081" s="251"/>
      <c r="X1081" s="249"/>
      <c r="Y1081" s="254"/>
      <c r="Z1081" s="249"/>
      <c r="AA1081" s="249"/>
      <c r="AB1081" s="254"/>
      <c r="AC1081" s="249"/>
      <c r="AD1081" s="252"/>
      <c r="AE1081" s="258"/>
      <c r="AF1081" s="249"/>
      <c r="AG1081" s="249"/>
      <c r="AH1081" s="249"/>
      <c r="AI1081" s="249"/>
      <c r="AJ1081" s="249"/>
      <c r="AK1081" s="249"/>
      <c r="AL1081" s="249"/>
      <c r="AM1081" s="249"/>
      <c r="AN1081" s="254"/>
      <c r="AO1081" s="255"/>
    </row>
    <row r="1082" spans="2:41" ht="12.45" customHeight="1" x14ac:dyDescent="0.3">
      <c r="B1082" s="456"/>
      <c r="C1082" s="430"/>
      <c r="D1082" s="424"/>
      <c r="E1082" s="245" t="s">
        <v>109</v>
      </c>
      <c r="F1082" s="203" t="s">
        <v>38</v>
      </c>
      <c r="G1082" s="246"/>
      <c r="H1082" s="203"/>
      <c r="I1082" s="231"/>
      <c r="J1082" s="203"/>
      <c r="K1082" s="218"/>
      <c r="L1082" s="247"/>
      <c r="M1082" s="247"/>
      <c r="N1082" s="203"/>
      <c r="O1082" s="236"/>
      <c r="P1082" s="236"/>
      <c r="Q1082" s="236"/>
      <c r="R1082" s="236"/>
      <c r="S1082" s="236"/>
      <c r="T1082" s="236"/>
      <c r="U1082" s="236"/>
      <c r="V1082" s="236"/>
      <c r="W1082" s="236"/>
      <c r="X1082" s="236"/>
      <c r="Y1082" s="240"/>
      <c r="Z1082" s="236"/>
      <c r="AA1082" s="236"/>
      <c r="AB1082" s="240"/>
      <c r="AC1082" s="249"/>
      <c r="AD1082" s="252"/>
      <c r="AE1082" s="253"/>
      <c r="AF1082" s="236"/>
      <c r="AG1082" s="249"/>
      <c r="AH1082" s="249"/>
      <c r="AI1082" s="249"/>
      <c r="AJ1082" s="249"/>
      <c r="AK1082" s="249"/>
      <c r="AL1082" s="249"/>
      <c r="AM1082" s="236"/>
      <c r="AN1082" s="240"/>
      <c r="AO1082" s="242"/>
    </row>
    <row r="1083" spans="2:41" ht="12.45" customHeight="1" x14ac:dyDescent="0.3">
      <c r="B1083" s="456"/>
      <c r="C1083" s="430"/>
      <c r="D1083" s="424"/>
      <c r="E1083" s="245" t="s">
        <v>127</v>
      </c>
      <c r="F1083" s="203" t="s">
        <v>38</v>
      </c>
      <c r="G1083" s="202"/>
      <c r="H1083" s="203"/>
      <c r="I1083" s="203"/>
      <c r="J1083" s="203"/>
      <c r="K1083" s="218"/>
      <c r="L1083" s="203"/>
      <c r="M1083" s="203"/>
      <c r="N1083" s="203"/>
      <c r="O1083" s="236"/>
      <c r="P1083" s="236"/>
      <c r="Q1083" s="236"/>
      <c r="R1083" s="236"/>
      <c r="S1083" s="236"/>
      <c r="T1083" s="236"/>
      <c r="U1083" s="236"/>
      <c r="V1083" s="236"/>
      <c r="W1083" s="236"/>
      <c r="X1083" s="236"/>
      <c r="Y1083" s="240"/>
      <c r="Z1083" s="236"/>
      <c r="AA1083" s="236"/>
      <c r="AB1083" s="240"/>
      <c r="AC1083" s="236"/>
      <c r="AD1083" s="237"/>
      <c r="AE1083" s="263"/>
      <c r="AF1083" s="236"/>
      <c r="AG1083" s="236"/>
      <c r="AH1083" s="236"/>
      <c r="AI1083" s="236"/>
      <c r="AJ1083" s="236"/>
      <c r="AK1083" s="236"/>
      <c r="AL1083" s="236"/>
      <c r="AM1083" s="236"/>
      <c r="AN1083" s="240"/>
      <c r="AO1083" s="242"/>
    </row>
    <row r="1084" spans="2:41" ht="12.45" customHeight="1" x14ac:dyDescent="0.3">
      <c r="B1084" s="456"/>
      <c r="C1084" s="430"/>
      <c r="D1084" s="425"/>
      <c r="E1084" s="221" t="s">
        <v>126</v>
      </c>
      <c r="F1084" s="321" t="s">
        <v>38</v>
      </c>
      <c r="G1084" s="259" t="str">
        <f>IF(AND(G1081&lt;&gt;"",G1082&lt;&gt;"",G1083&lt;&gt;""),G1081*G1082*G1083,"")</f>
        <v/>
      </c>
      <c r="H1084" s="259" t="str">
        <f t="shared" ref="H1084:AO1084" si="275">IF(AND(H1081&lt;&gt;"",H1082&lt;&gt;"",H1083&lt;&gt;""),H1081*H1082*H1083,"")</f>
        <v/>
      </c>
      <c r="I1084" s="259" t="str">
        <f t="shared" si="275"/>
        <v/>
      </c>
      <c r="J1084" s="259" t="str">
        <f t="shared" si="275"/>
        <v/>
      </c>
      <c r="K1084" s="259" t="str">
        <f t="shared" si="275"/>
        <v/>
      </c>
      <c r="L1084" s="259" t="str">
        <f t="shared" si="275"/>
        <v/>
      </c>
      <c r="M1084" s="259" t="str">
        <f t="shared" si="275"/>
        <v/>
      </c>
      <c r="N1084" s="259" t="str">
        <f t="shared" si="275"/>
        <v/>
      </c>
      <c r="O1084" s="259" t="str">
        <f t="shared" si="275"/>
        <v/>
      </c>
      <c r="P1084" s="259" t="str">
        <f t="shared" si="275"/>
        <v/>
      </c>
      <c r="Q1084" s="259" t="str">
        <f t="shared" si="275"/>
        <v/>
      </c>
      <c r="R1084" s="259" t="str">
        <f t="shared" si="275"/>
        <v/>
      </c>
      <c r="S1084" s="259" t="str">
        <f t="shared" si="275"/>
        <v/>
      </c>
      <c r="T1084" s="259" t="str">
        <f t="shared" si="275"/>
        <v/>
      </c>
      <c r="U1084" s="259" t="str">
        <f t="shared" si="275"/>
        <v/>
      </c>
      <c r="V1084" s="259" t="str">
        <f t="shared" si="275"/>
        <v/>
      </c>
      <c r="W1084" s="259" t="str">
        <f t="shared" si="275"/>
        <v/>
      </c>
      <c r="X1084" s="259" t="str">
        <f t="shared" si="275"/>
        <v/>
      </c>
      <c r="Y1084" s="259" t="str">
        <f t="shared" si="275"/>
        <v/>
      </c>
      <c r="Z1084" s="259" t="str">
        <f t="shared" si="275"/>
        <v/>
      </c>
      <c r="AA1084" s="259" t="str">
        <f t="shared" si="275"/>
        <v/>
      </c>
      <c r="AB1084" s="259" t="str">
        <f t="shared" si="275"/>
        <v/>
      </c>
      <c r="AC1084" s="259" t="str">
        <f t="shared" si="275"/>
        <v/>
      </c>
      <c r="AD1084" s="259" t="str">
        <f t="shared" si="275"/>
        <v/>
      </c>
      <c r="AE1084" s="259" t="str">
        <f t="shared" si="275"/>
        <v/>
      </c>
      <c r="AF1084" s="259" t="str">
        <f t="shared" si="275"/>
        <v/>
      </c>
      <c r="AG1084" s="259" t="str">
        <f t="shared" si="275"/>
        <v/>
      </c>
      <c r="AH1084" s="259" t="str">
        <f t="shared" si="275"/>
        <v/>
      </c>
      <c r="AI1084" s="259" t="str">
        <f t="shared" si="275"/>
        <v/>
      </c>
      <c r="AJ1084" s="259" t="str">
        <f t="shared" si="275"/>
        <v/>
      </c>
      <c r="AK1084" s="259" t="str">
        <f t="shared" si="275"/>
        <v/>
      </c>
      <c r="AL1084" s="259" t="str">
        <f t="shared" si="275"/>
        <v/>
      </c>
      <c r="AM1084" s="259" t="str">
        <f t="shared" si="275"/>
        <v/>
      </c>
      <c r="AN1084" s="259" t="str">
        <f t="shared" si="275"/>
        <v/>
      </c>
      <c r="AO1084" s="262" t="str">
        <f t="shared" si="275"/>
        <v/>
      </c>
    </row>
    <row r="1085" spans="2:41" ht="12.45" customHeight="1" x14ac:dyDescent="0.3">
      <c r="B1085" s="456"/>
      <c r="C1085" s="430"/>
      <c r="D1085" s="426" t="s">
        <v>110</v>
      </c>
      <c r="E1085" s="264" t="s">
        <v>46</v>
      </c>
      <c r="F1085" s="203" t="s">
        <v>38</v>
      </c>
      <c r="G1085" s="247"/>
      <c r="H1085" s="247"/>
      <c r="I1085" s="256"/>
      <c r="J1085" s="257"/>
      <c r="K1085" s="257"/>
      <c r="L1085" s="247"/>
      <c r="M1085" s="247"/>
      <c r="N1085" s="250"/>
      <c r="O1085" s="251"/>
      <c r="P1085" s="251"/>
      <c r="Q1085" s="251"/>
      <c r="R1085" s="251"/>
      <c r="S1085" s="251"/>
      <c r="T1085" s="251"/>
      <c r="U1085" s="251"/>
      <c r="V1085" s="251"/>
      <c r="W1085" s="251"/>
      <c r="X1085" s="249"/>
      <c r="Y1085" s="254"/>
      <c r="Z1085" s="249"/>
      <c r="AA1085" s="249"/>
      <c r="AB1085" s="254"/>
      <c r="AC1085" s="249"/>
      <c r="AD1085" s="252"/>
      <c r="AE1085" s="258"/>
      <c r="AF1085" s="249"/>
      <c r="AG1085" s="249"/>
      <c r="AH1085" s="249"/>
      <c r="AI1085" s="249"/>
      <c r="AJ1085" s="249"/>
      <c r="AK1085" s="249"/>
      <c r="AL1085" s="249"/>
      <c r="AM1085" s="249"/>
      <c r="AN1085" s="254"/>
      <c r="AO1085" s="255"/>
    </row>
    <row r="1086" spans="2:41" ht="12.45" customHeight="1" x14ac:dyDescent="0.3">
      <c r="B1086" s="456"/>
      <c r="C1086" s="430"/>
      <c r="D1086" s="424"/>
      <c r="E1086" s="245" t="s">
        <v>109</v>
      </c>
      <c r="F1086" s="203" t="s">
        <v>38</v>
      </c>
      <c r="G1086" s="246"/>
      <c r="H1086" s="203"/>
      <c r="I1086" s="231"/>
      <c r="J1086" s="203"/>
      <c r="K1086" s="218"/>
      <c r="L1086" s="247"/>
      <c r="M1086" s="247"/>
      <c r="N1086" s="203"/>
      <c r="O1086" s="236"/>
      <c r="P1086" s="236"/>
      <c r="Q1086" s="236"/>
      <c r="R1086" s="236"/>
      <c r="S1086" s="236"/>
      <c r="T1086" s="236"/>
      <c r="U1086" s="236"/>
      <c r="V1086" s="236"/>
      <c r="W1086" s="236"/>
      <c r="X1086" s="236"/>
      <c r="Y1086" s="240"/>
      <c r="Z1086" s="236"/>
      <c r="AA1086" s="236"/>
      <c r="AB1086" s="240"/>
      <c r="AC1086" s="249"/>
      <c r="AD1086" s="252"/>
      <c r="AE1086" s="253"/>
      <c r="AF1086" s="236"/>
      <c r="AG1086" s="249"/>
      <c r="AH1086" s="249"/>
      <c r="AI1086" s="249"/>
      <c r="AJ1086" s="249"/>
      <c r="AK1086" s="249"/>
      <c r="AL1086" s="249"/>
      <c r="AM1086" s="236"/>
      <c r="AN1086" s="240"/>
      <c r="AO1086" s="242"/>
    </row>
    <row r="1087" spans="2:41" ht="12.45" customHeight="1" x14ac:dyDescent="0.3">
      <c r="B1087" s="456"/>
      <c r="C1087" s="430"/>
      <c r="D1087" s="424"/>
      <c r="E1087" s="245" t="s">
        <v>127</v>
      </c>
      <c r="F1087" s="203" t="s">
        <v>38</v>
      </c>
      <c r="G1087" s="202"/>
      <c r="H1087" s="203"/>
      <c r="I1087" s="203"/>
      <c r="J1087" s="203"/>
      <c r="K1087" s="218"/>
      <c r="L1087" s="203"/>
      <c r="M1087" s="203"/>
      <c r="N1087" s="203"/>
      <c r="O1087" s="236"/>
      <c r="P1087" s="236"/>
      <c r="Q1087" s="236"/>
      <c r="R1087" s="236"/>
      <c r="S1087" s="236"/>
      <c r="T1087" s="236"/>
      <c r="U1087" s="236"/>
      <c r="V1087" s="236"/>
      <c r="W1087" s="236"/>
      <c r="X1087" s="236"/>
      <c r="Y1087" s="240"/>
      <c r="Z1087" s="236"/>
      <c r="AA1087" s="236"/>
      <c r="AB1087" s="240"/>
      <c r="AC1087" s="236"/>
      <c r="AD1087" s="237"/>
      <c r="AE1087" s="263"/>
      <c r="AF1087" s="236"/>
      <c r="AG1087" s="236"/>
      <c r="AH1087" s="236"/>
      <c r="AI1087" s="236"/>
      <c r="AJ1087" s="236"/>
      <c r="AK1087" s="236"/>
      <c r="AL1087" s="236"/>
      <c r="AM1087" s="236"/>
      <c r="AN1087" s="240"/>
      <c r="AO1087" s="242"/>
    </row>
    <row r="1088" spans="2:41" ht="12.45" customHeight="1" x14ac:dyDescent="0.3">
      <c r="B1088" s="456"/>
      <c r="C1088" s="430"/>
      <c r="D1088" s="425"/>
      <c r="E1088" s="221" t="s">
        <v>126</v>
      </c>
      <c r="F1088" s="321" t="s">
        <v>38</v>
      </c>
      <c r="G1088" s="259" t="str">
        <f>IF(AND(G1085&lt;&gt;"",G1086&lt;&gt;"",G1087&lt;&gt;""),G1085*G1086*G1087,"")</f>
        <v/>
      </c>
      <c r="H1088" s="259" t="str">
        <f t="shared" ref="H1088:AO1088" si="276">IF(AND(H1085&lt;&gt;"",H1086&lt;&gt;"",H1087&lt;&gt;""),H1085*H1086*H1087,"")</f>
        <v/>
      </c>
      <c r="I1088" s="259" t="str">
        <f t="shared" si="276"/>
        <v/>
      </c>
      <c r="J1088" s="259" t="str">
        <f t="shared" si="276"/>
        <v/>
      </c>
      <c r="K1088" s="259" t="str">
        <f t="shared" si="276"/>
        <v/>
      </c>
      <c r="L1088" s="259" t="str">
        <f t="shared" si="276"/>
        <v/>
      </c>
      <c r="M1088" s="259" t="str">
        <f t="shared" si="276"/>
        <v/>
      </c>
      <c r="N1088" s="259" t="str">
        <f t="shared" si="276"/>
        <v/>
      </c>
      <c r="O1088" s="259" t="str">
        <f t="shared" si="276"/>
        <v/>
      </c>
      <c r="P1088" s="259" t="str">
        <f t="shared" si="276"/>
        <v/>
      </c>
      <c r="Q1088" s="259" t="str">
        <f t="shared" si="276"/>
        <v/>
      </c>
      <c r="R1088" s="259" t="str">
        <f t="shared" si="276"/>
        <v/>
      </c>
      <c r="S1088" s="259" t="str">
        <f t="shared" si="276"/>
        <v/>
      </c>
      <c r="T1088" s="259" t="str">
        <f t="shared" si="276"/>
        <v/>
      </c>
      <c r="U1088" s="259" t="str">
        <f t="shared" si="276"/>
        <v/>
      </c>
      <c r="V1088" s="259" t="str">
        <f t="shared" si="276"/>
        <v/>
      </c>
      <c r="W1088" s="259" t="str">
        <f t="shared" si="276"/>
        <v/>
      </c>
      <c r="X1088" s="259" t="str">
        <f t="shared" si="276"/>
        <v/>
      </c>
      <c r="Y1088" s="259" t="str">
        <f t="shared" si="276"/>
        <v/>
      </c>
      <c r="Z1088" s="259" t="str">
        <f t="shared" si="276"/>
        <v/>
      </c>
      <c r="AA1088" s="259" t="str">
        <f t="shared" si="276"/>
        <v/>
      </c>
      <c r="AB1088" s="259" t="str">
        <f t="shared" si="276"/>
        <v/>
      </c>
      <c r="AC1088" s="259" t="str">
        <f t="shared" si="276"/>
        <v/>
      </c>
      <c r="AD1088" s="259" t="str">
        <f t="shared" si="276"/>
        <v/>
      </c>
      <c r="AE1088" s="259" t="str">
        <f t="shared" si="276"/>
        <v/>
      </c>
      <c r="AF1088" s="259" t="str">
        <f t="shared" si="276"/>
        <v/>
      </c>
      <c r="AG1088" s="259" t="str">
        <f t="shared" si="276"/>
        <v/>
      </c>
      <c r="AH1088" s="259" t="str">
        <f t="shared" si="276"/>
        <v/>
      </c>
      <c r="AI1088" s="259" t="str">
        <f t="shared" si="276"/>
        <v/>
      </c>
      <c r="AJ1088" s="259" t="str">
        <f t="shared" si="276"/>
        <v/>
      </c>
      <c r="AK1088" s="259" t="str">
        <f t="shared" si="276"/>
        <v/>
      </c>
      <c r="AL1088" s="259" t="str">
        <f t="shared" si="276"/>
        <v/>
      </c>
      <c r="AM1088" s="259" t="str">
        <f t="shared" si="276"/>
        <v/>
      </c>
      <c r="AN1088" s="259" t="str">
        <f t="shared" si="276"/>
        <v/>
      </c>
      <c r="AO1088" s="262" t="str">
        <f t="shared" si="276"/>
        <v/>
      </c>
    </row>
    <row r="1089" spans="2:41" ht="12.45" customHeight="1" x14ac:dyDescent="0.3">
      <c r="B1089" s="456"/>
      <c r="C1089" s="430"/>
      <c r="D1089" s="426" t="s">
        <v>110</v>
      </c>
      <c r="E1089" s="264" t="s">
        <v>46</v>
      </c>
      <c r="F1089" s="203" t="s">
        <v>38</v>
      </c>
      <c r="G1089" s="247"/>
      <c r="H1089" s="247"/>
      <c r="I1089" s="256"/>
      <c r="J1089" s="257"/>
      <c r="K1089" s="257"/>
      <c r="L1089" s="247"/>
      <c r="M1089" s="247"/>
      <c r="N1089" s="250"/>
      <c r="O1089" s="251"/>
      <c r="P1089" s="251"/>
      <c r="Q1089" s="251"/>
      <c r="R1089" s="251"/>
      <c r="S1089" s="251"/>
      <c r="T1089" s="251"/>
      <c r="U1089" s="251"/>
      <c r="V1089" s="251"/>
      <c r="W1089" s="251"/>
      <c r="X1089" s="249"/>
      <c r="Y1089" s="254"/>
      <c r="Z1089" s="249"/>
      <c r="AA1089" s="249"/>
      <c r="AB1089" s="254"/>
      <c r="AC1089" s="249"/>
      <c r="AD1089" s="252"/>
      <c r="AE1089" s="258"/>
      <c r="AF1089" s="249"/>
      <c r="AG1089" s="249"/>
      <c r="AH1089" s="249"/>
      <c r="AI1089" s="249"/>
      <c r="AJ1089" s="249"/>
      <c r="AK1089" s="249"/>
      <c r="AL1089" s="249"/>
      <c r="AM1089" s="249"/>
      <c r="AN1089" s="254"/>
      <c r="AO1089" s="255"/>
    </row>
    <row r="1090" spans="2:41" ht="12.45" customHeight="1" x14ac:dyDescent="0.3">
      <c r="B1090" s="456"/>
      <c r="C1090" s="430"/>
      <c r="D1090" s="424"/>
      <c r="E1090" s="245" t="s">
        <v>109</v>
      </c>
      <c r="F1090" s="203" t="s">
        <v>38</v>
      </c>
      <c r="G1090" s="246"/>
      <c r="H1090" s="203"/>
      <c r="I1090" s="231"/>
      <c r="J1090" s="203"/>
      <c r="K1090" s="218"/>
      <c r="L1090" s="247"/>
      <c r="M1090" s="247"/>
      <c r="N1090" s="203"/>
      <c r="O1090" s="236"/>
      <c r="P1090" s="236"/>
      <c r="Q1090" s="236"/>
      <c r="R1090" s="236"/>
      <c r="S1090" s="236"/>
      <c r="T1090" s="236"/>
      <c r="U1090" s="236"/>
      <c r="V1090" s="236"/>
      <c r="W1090" s="236"/>
      <c r="X1090" s="236"/>
      <c r="Y1090" s="240"/>
      <c r="Z1090" s="236"/>
      <c r="AA1090" s="236"/>
      <c r="AB1090" s="240"/>
      <c r="AC1090" s="249"/>
      <c r="AD1090" s="252"/>
      <c r="AE1090" s="253"/>
      <c r="AF1090" s="236"/>
      <c r="AG1090" s="249"/>
      <c r="AH1090" s="249"/>
      <c r="AI1090" s="249"/>
      <c r="AJ1090" s="249"/>
      <c r="AK1090" s="249"/>
      <c r="AL1090" s="249"/>
      <c r="AM1090" s="236"/>
      <c r="AN1090" s="240"/>
      <c r="AO1090" s="242"/>
    </row>
    <row r="1091" spans="2:41" ht="12.45" customHeight="1" x14ac:dyDescent="0.3">
      <c r="B1091" s="456"/>
      <c r="C1091" s="430"/>
      <c r="D1091" s="424"/>
      <c r="E1091" s="245" t="s">
        <v>127</v>
      </c>
      <c r="F1091" s="203" t="s">
        <v>38</v>
      </c>
      <c r="G1091" s="202"/>
      <c r="H1091" s="203"/>
      <c r="I1091" s="203"/>
      <c r="J1091" s="203"/>
      <c r="K1091" s="218"/>
      <c r="L1091" s="203"/>
      <c r="M1091" s="203"/>
      <c r="N1091" s="203"/>
      <c r="O1091" s="236"/>
      <c r="P1091" s="236"/>
      <c r="Q1091" s="236"/>
      <c r="R1091" s="236"/>
      <c r="S1091" s="236"/>
      <c r="T1091" s="236"/>
      <c r="U1091" s="236"/>
      <c r="V1091" s="236"/>
      <c r="W1091" s="236"/>
      <c r="X1091" s="236"/>
      <c r="Y1091" s="240"/>
      <c r="Z1091" s="236"/>
      <c r="AA1091" s="236"/>
      <c r="AB1091" s="240"/>
      <c r="AC1091" s="236"/>
      <c r="AD1091" s="237"/>
      <c r="AE1091" s="263"/>
      <c r="AF1091" s="236"/>
      <c r="AG1091" s="236"/>
      <c r="AH1091" s="236"/>
      <c r="AI1091" s="236"/>
      <c r="AJ1091" s="236"/>
      <c r="AK1091" s="236"/>
      <c r="AL1091" s="236"/>
      <c r="AM1091" s="236"/>
      <c r="AN1091" s="240"/>
      <c r="AO1091" s="242"/>
    </row>
    <row r="1092" spans="2:41" ht="12.45" customHeight="1" x14ac:dyDescent="0.3">
      <c r="B1092" s="456"/>
      <c r="C1092" s="430"/>
      <c r="D1092" s="425"/>
      <c r="E1092" s="221" t="s">
        <v>126</v>
      </c>
      <c r="F1092" s="321" t="s">
        <v>38</v>
      </c>
      <c r="G1092" s="259" t="str">
        <f>IF(AND(G1089&lt;&gt;"",G1090&lt;&gt;"",G1091&lt;&gt;""),G1089*G1090*G1091,"")</f>
        <v/>
      </c>
      <c r="H1092" s="259" t="str">
        <f t="shared" ref="H1092:AO1092" si="277">IF(AND(H1089&lt;&gt;"",H1090&lt;&gt;"",H1091&lt;&gt;""),H1089*H1090*H1091,"")</f>
        <v/>
      </c>
      <c r="I1092" s="259" t="str">
        <f t="shared" si="277"/>
        <v/>
      </c>
      <c r="J1092" s="259" t="str">
        <f t="shared" si="277"/>
        <v/>
      </c>
      <c r="K1092" s="259" t="str">
        <f t="shared" si="277"/>
        <v/>
      </c>
      <c r="L1092" s="259" t="str">
        <f t="shared" si="277"/>
        <v/>
      </c>
      <c r="M1092" s="259" t="str">
        <f t="shared" si="277"/>
        <v/>
      </c>
      <c r="N1092" s="259" t="str">
        <f t="shared" si="277"/>
        <v/>
      </c>
      <c r="O1092" s="259" t="str">
        <f t="shared" si="277"/>
        <v/>
      </c>
      <c r="P1092" s="259" t="str">
        <f t="shared" si="277"/>
        <v/>
      </c>
      <c r="Q1092" s="259" t="str">
        <f t="shared" si="277"/>
        <v/>
      </c>
      <c r="R1092" s="259" t="str">
        <f t="shared" si="277"/>
        <v/>
      </c>
      <c r="S1092" s="259" t="str">
        <f t="shared" si="277"/>
        <v/>
      </c>
      <c r="T1092" s="259" t="str">
        <f t="shared" si="277"/>
        <v/>
      </c>
      <c r="U1092" s="259" t="str">
        <f t="shared" si="277"/>
        <v/>
      </c>
      <c r="V1092" s="259" t="str">
        <f t="shared" si="277"/>
        <v/>
      </c>
      <c r="W1092" s="259" t="str">
        <f t="shared" si="277"/>
        <v/>
      </c>
      <c r="X1092" s="259" t="str">
        <f t="shared" si="277"/>
        <v/>
      </c>
      <c r="Y1092" s="259" t="str">
        <f t="shared" si="277"/>
        <v/>
      </c>
      <c r="Z1092" s="259" t="str">
        <f t="shared" si="277"/>
        <v/>
      </c>
      <c r="AA1092" s="259" t="str">
        <f t="shared" si="277"/>
        <v/>
      </c>
      <c r="AB1092" s="259" t="str">
        <f t="shared" si="277"/>
        <v/>
      </c>
      <c r="AC1092" s="259" t="str">
        <f t="shared" si="277"/>
        <v/>
      </c>
      <c r="AD1092" s="259" t="str">
        <f t="shared" si="277"/>
        <v/>
      </c>
      <c r="AE1092" s="259" t="str">
        <f t="shared" si="277"/>
        <v/>
      </c>
      <c r="AF1092" s="259" t="str">
        <f t="shared" si="277"/>
        <v/>
      </c>
      <c r="AG1092" s="259" t="str">
        <f t="shared" si="277"/>
        <v/>
      </c>
      <c r="AH1092" s="259" t="str">
        <f t="shared" si="277"/>
        <v/>
      </c>
      <c r="AI1092" s="259" t="str">
        <f t="shared" si="277"/>
        <v/>
      </c>
      <c r="AJ1092" s="259" t="str">
        <f t="shared" si="277"/>
        <v/>
      </c>
      <c r="AK1092" s="259" t="str">
        <f t="shared" si="277"/>
        <v/>
      </c>
      <c r="AL1092" s="259" t="str">
        <f t="shared" si="277"/>
        <v/>
      </c>
      <c r="AM1092" s="259" t="str">
        <f t="shared" si="277"/>
        <v/>
      </c>
      <c r="AN1092" s="259" t="str">
        <f t="shared" si="277"/>
        <v/>
      </c>
      <c r="AO1092" s="262" t="str">
        <f t="shared" si="277"/>
        <v/>
      </c>
    </row>
    <row r="1093" spans="2:41" ht="12.45" customHeight="1" x14ac:dyDescent="0.3">
      <c r="B1093" s="456"/>
      <c r="C1093" s="430"/>
      <c r="D1093" s="426" t="s">
        <v>110</v>
      </c>
      <c r="E1093" s="264" t="s">
        <v>46</v>
      </c>
      <c r="F1093" s="203" t="s">
        <v>38</v>
      </c>
      <c r="G1093" s="247"/>
      <c r="H1093" s="247"/>
      <c r="I1093" s="256"/>
      <c r="J1093" s="257"/>
      <c r="K1093" s="257"/>
      <c r="L1093" s="247"/>
      <c r="M1093" s="247"/>
      <c r="N1093" s="250"/>
      <c r="O1093" s="251"/>
      <c r="P1093" s="251"/>
      <c r="Q1093" s="251"/>
      <c r="R1093" s="251"/>
      <c r="S1093" s="251"/>
      <c r="T1093" s="251"/>
      <c r="U1093" s="251"/>
      <c r="V1093" s="251"/>
      <c r="W1093" s="251"/>
      <c r="X1093" s="249"/>
      <c r="Y1093" s="254"/>
      <c r="Z1093" s="249"/>
      <c r="AA1093" s="249"/>
      <c r="AB1093" s="254"/>
      <c r="AC1093" s="249"/>
      <c r="AD1093" s="252"/>
      <c r="AE1093" s="258"/>
      <c r="AF1093" s="249"/>
      <c r="AG1093" s="249"/>
      <c r="AH1093" s="249"/>
      <c r="AI1093" s="249"/>
      <c r="AJ1093" s="249"/>
      <c r="AK1093" s="249"/>
      <c r="AL1093" s="249"/>
      <c r="AM1093" s="249"/>
      <c r="AN1093" s="254"/>
      <c r="AO1093" s="255"/>
    </row>
    <row r="1094" spans="2:41" ht="12.45" customHeight="1" x14ac:dyDescent="0.3">
      <c r="B1094" s="456"/>
      <c r="C1094" s="430"/>
      <c r="D1094" s="424"/>
      <c r="E1094" s="245" t="s">
        <v>109</v>
      </c>
      <c r="F1094" s="203" t="s">
        <v>38</v>
      </c>
      <c r="G1094" s="246"/>
      <c r="H1094" s="203"/>
      <c r="I1094" s="231"/>
      <c r="J1094" s="203"/>
      <c r="K1094" s="218"/>
      <c r="L1094" s="247"/>
      <c r="M1094" s="247"/>
      <c r="N1094" s="203"/>
      <c r="O1094" s="236"/>
      <c r="P1094" s="236"/>
      <c r="Q1094" s="236"/>
      <c r="R1094" s="236"/>
      <c r="S1094" s="236"/>
      <c r="T1094" s="236"/>
      <c r="U1094" s="236"/>
      <c r="V1094" s="236"/>
      <c r="W1094" s="236"/>
      <c r="X1094" s="236"/>
      <c r="Y1094" s="240"/>
      <c r="Z1094" s="236"/>
      <c r="AA1094" s="236"/>
      <c r="AB1094" s="240"/>
      <c r="AC1094" s="249"/>
      <c r="AD1094" s="252"/>
      <c r="AE1094" s="253"/>
      <c r="AF1094" s="236"/>
      <c r="AG1094" s="249"/>
      <c r="AH1094" s="249"/>
      <c r="AI1094" s="249"/>
      <c r="AJ1094" s="249"/>
      <c r="AK1094" s="249"/>
      <c r="AL1094" s="249"/>
      <c r="AM1094" s="236"/>
      <c r="AN1094" s="240"/>
      <c r="AO1094" s="242"/>
    </row>
    <row r="1095" spans="2:41" ht="12.45" customHeight="1" x14ac:dyDescent="0.3">
      <c r="B1095" s="456"/>
      <c r="C1095" s="430"/>
      <c r="D1095" s="424"/>
      <c r="E1095" s="245" t="s">
        <v>127</v>
      </c>
      <c r="F1095" s="203" t="s">
        <v>38</v>
      </c>
      <c r="G1095" s="202"/>
      <c r="H1095" s="203"/>
      <c r="I1095" s="203"/>
      <c r="J1095" s="203"/>
      <c r="K1095" s="218"/>
      <c r="L1095" s="203"/>
      <c r="M1095" s="203"/>
      <c r="N1095" s="203"/>
      <c r="O1095" s="236"/>
      <c r="P1095" s="236"/>
      <c r="Q1095" s="236"/>
      <c r="R1095" s="236"/>
      <c r="S1095" s="236"/>
      <c r="T1095" s="236"/>
      <c r="U1095" s="236"/>
      <c r="V1095" s="236"/>
      <c r="W1095" s="236"/>
      <c r="X1095" s="236"/>
      <c r="Y1095" s="240"/>
      <c r="Z1095" s="236"/>
      <c r="AA1095" s="236"/>
      <c r="AB1095" s="240"/>
      <c r="AC1095" s="236"/>
      <c r="AD1095" s="237"/>
      <c r="AE1095" s="263"/>
      <c r="AF1095" s="236"/>
      <c r="AG1095" s="236"/>
      <c r="AH1095" s="236"/>
      <c r="AI1095" s="236"/>
      <c r="AJ1095" s="236"/>
      <c r="AK1095" s="236"/>
      <c r="AL1095" s="236"/>
      <c r="AM1095" s="236"/>
      <c r="AN1095" s="240"/>
      <c r="AO1095" s="242"/>
    </row>
    <row r="1096" spans="2:41" ht="12.45" customHeight="1" x14ac:dyDescent="0.3">
      <c r="B1096" s="456"/>
      <c r="C1096" s="430"/>
      <c r="D1096" s="425"/>
      <c r="E1096" s="221" t="s">
        <v>126</v>
      </c>
      <c r="F1096" s="321" t="s">
        <v>38</v>
      </c>
      <c r="G1096" s="259" t="str">
        <f>IF(AND(G1093&lt;&gt;"",G1094&lt;&gt;"",G1095&lt;&gt;""),G1093*G1094*G1095,"")</f>
        <v/>
      </c>
      <c r="H1096" s="259" t="str">
        <f t="shared" ref="H1096:AO1096" si="278">IF(AND(H1093&lt;&gt;"",H1094&lt;&gt;"",H1095&lt;&gt;""),H1093*H1094*H1095,"")</f>
        <v/>
      </c>
      <c r="I1096" s="259" t="str">
        <f t="shared" si="278"/>
        <v/>
      </c>
      <c r="J1096" s="259" t="str">
        <f t="shared" si="278"/>
        <v/>
      </c>
      <c r="K1096" s="259" t="str">
        <f t="shared" si="278"/>
        <v/>
      </c>
      <c r="L1096" s="259" t="str">
        <f t="shared" si="278"/>
        <v/>
      </c>
      <c r="M1096" s="259" t="str">
        <f t="shared" si="278"/>
        <v/>
      </c>
      <c r="N1096" s="259" t="str">
        <f t="shared" si="278"/>
        <v/>
      </c>
      <c r="O1096" s="259" t="str">
        <f t="shared" si="278"/>
        <v/>
      </c>
      <c r="P1096" s="259" t="str">
        <f t="shared" si="278"/>
        <v/>
      </c>
      <c r="Q1096" s="259" t="str">
        <f t="shared" si="278"/>
        <v/>
      </c>
      <c r="R1096" s="259" t="str">
        <f t="shared" si="278"/>
        <v/>
      </c>
      <c r="S1096" s="259" t="str">
        <f t="shared" si="278"/>
        <v/>
      </c>
      <c r="T1096" s="259" t="str">
        <f t="shared" si="278"/>
        <v/>
      </c>
      <c r="U1096" s="259" t="str">
        <f t="shared" si="278"/>
        <v/>
      </c>
      <c r="V1096" s="259" t="str">
        <f t="shared" si="278"/>
        <v/>
      </c>
      <c r="W1096" s="259" t="str">
        <f t="shared" si="278"/>
        <v/>
      </c>
      <c r="X1096" s="259" t="str">
        <f t="shared" si="278"/>
        <v/>
      </c>
      <c r="Y1096" s="259" t="str">
        <f t="shared" si="278"/>
        <v/>
      </c>
      <c r="Z1096" s="259" t="str">
        <f t="shared" si="278"/>
        <v/>
      </c>
      <c r="AA1096" s="259" t="str">
        <f t="shared" si="278"/>
        <v/>
      </c>
      <c r="AB1096" s="259" t="str">
        <f t="shared" si="278"/>
        <v/>
      </c>
      <c r="AC1096" s="259" t="str">
        <f t="shared" si="278"/>
        <v/>
      </c>
      <c r="AD1096" s="259" t="str">
        <f t="shared" si="278"/>
        <v/>
      </c>
      <c r="AE1096" s="259" t="str">
        <f t="shared" si="278"/>
        <v/>
      </c>
      <c r="AF1096" s="259" t="str">
        <f t="shared" si="278"/>
        <v/>
      </c>
      <c r="AG1096" s="259" t="str">
        <f t="shared" si="278"/>
        <v/>
      </c>
      <c r="AH1096" s="259" t="str">
        <f t="shared" si="278"/>
        <v/>
      </c>
      <c r="AI1096" s="259" t="str">
        <f t="shared" si="278"/>
        <v/>
      </c>
      <c r="AJ1096" s="259" t="str">
        <f t="shared" si="278"/>
        <v/>
      </c>
      <c r="AK1096" s="259" t="str">
        <f t="shared" si="278"/>
        <v/>
      </c>
      <c r="AL1096" s="259" t="str">
        <f t="shared" si="278"/>
        <v/>
      </c>
      <c r="AM1096" s="259" t="str">
        <f t="shared" si="278"/>
        <v/>
      </c>
      <c r="AN1096" s="259" t="str">
        <f t="shared" si="278"/>
        <v/>
      </c>
      <c r="AO1096" s="262" t="str">
        <f t="shared" si="278"/>
        <v/>
      </c>
    </row>
    <row r="1097" spans="2:41" ht="12.45" customHeight="1" x14ac:dyDescent="0.3">
      <c r="B1097" s="456"/>
      <c r="C1097" s="430"/>
      <c r="D1097" s="426" t="s">
        <v>110</v>
      </c>
      <c r="E1097" s="264" t="s">
        <v>46</v>
      </c>
      <c r="F1097" s="203" t="s">
        <v>38</v>
      </c>
      <c r="G1097" s="247"/>
      <c r="H1097" s="247"/>
      <c r="I1097" s="256"/>
      <c r="J1097" s="257"/>
      <c r="K1097" s="257"/>
      <c r="L1097" s="247"/>
      <c r="M1097" s="247"/>
      <c r="N1097" s="250"/>
      <c r="O1097" s="251"/>
      <c r="P1097" s="251"/>
      <c r="Q1097" s="251"/>
      <c r="R1097" s="251"/>
      <c r="S1097" s="251"/>
      <c r="T1097" s="251"/>
      <c r="U1097" s="251"/>
      <c r="V1097" s="251"/>
      <c r="W1097" s="251"/>
      <c r="X1097" s="249"/>
      <c r="Y1097" s="254"/>
      <c r="Z1097" s="249"/>
      <c r="AA1097" s="249"/>
      <c r="AB1097" s="254"/>
      <c r="AC1097" s="249"/>
      <c r="AD1097" s="252"/>
      <c r="AE1097" s="258"/>
      <c r="AF1097" s="249"/>
      <c r="AG1097" s="249"/>
      <c r="AH1097" s="249"/>
      <c r="AI1097" s="249"/>
      <c r="AJ1097" s="249"/>
      <c r="AK1097" s="249"/>
      <c r="AL1097" s="249"/>
      <c r="AM1097" s="249"/>
      <c r="AN1097" s="254"/>
      <c r="AO1097" s="255"/>
    </row>
    <row r="1098" spans="2:41" ht="12.45" customHeight="1" x14ac:dyDescent="0.3">
      <c r="B1098" s="456"/>
      <c r="C1098" s="430"/>
      <c r="D1098" s="424"/>
      <c r="E1098" s="245" t="s">
        <v>109</v>
      </c>
      <c r="F1098" s="203" t="s">
        <v>38</v>
      </c>
      <c r="G1098" s="246"/>
      <c r="H1098" s="203"/>
      <c r="I1098" s="231"/>
      <c r="J1098" s="203"/>
      <c r="K1098" s="218"/>
      <c r="L1098" s="247"/>
      <c r="M1098" s="247"/>
      <c r="N1098" s="203"/>
      <c r="O1098" s="236"/>
      <c r="P1098" s="236"/>
      <c r="Q1098" s="236"/>
      <c r="R1098" s="236"/>
      <c r="S1098" s="236"/>
      <c r="T1098" s="236"/>
      <c r="U1098" s="236"/>
      <c r="V1098" s="236"/>
      <c r="W1098" s="236"/>
      <c r="X1098" s="236"/>
      <c r="Y1098" s="240"/>
      <c r="Z1098" s="236"/>
      <c r="AA1098" s="236"/>
      <c r="AB1098" s="240"/>
      <c r="AC1098" s="249"/>
      <c r="AD1098" s="252"/>
      <c r="AE1098" s="253"/>
      <c r="AF1098" s="236"/>
      <c r="AG1098" s="249"/>
      <c r="AH1098" s="249"/>
      <c r="AI1098" s="249"/>
      <c r="AJ1098" s="249"/>
      <c r="AK1098" s="249"/>
      <c r="AL1098" s="249"/>
      <c r="AM1098" s="236"/>
      <c r="AN1098" s="240"/>
      <c r="AO1098" s="242"/>
    </row>
    <row r="1099" spans="2:41" ht="12.45" customHeight="1" x14ac:dyDescent="0.3">
      <c r="B1099" s="456"/>
      <c r="C1099" s="430"/>
      <c r="D1099" s="424"/>
      <c r="E1099" s="243" t="s">
        <v>127</v>
      </c>
      <c r="F1099" s="203" t="s">
        <v>38</v>
      </c>
      <c r="G1099" s="202"/>
      <c r="H1099" s="203"/>
      <c r="I1099" s="203"/>
      <c r="J1099" s="203"/>
      <c r="K1099" s="218"/>
      <c r="L1099" s="203"/>
      <c r="M1099" s="203"/>
      <c r="N1099" s="203"/>
      <c r="O1099" s="236"/>
      <c r="P1099" s="236"/>
      <c r="Q1099" s="236"/>
      <c r="R1099" s="236"/>
      <c r="S1099" s="236"/>
      <c r="T1099" s="236"/>
      <c r="U1099" s="236"/>
      <c r="V1099" s="236"/>
      <c r="W1099" s="236"/>
      <c r="X1099" s="236"/>
      <c r="Y1099" s="240"/>
      <c r="Z1099" s="236"/>
      <c r="AA1099" s="236"/>
      <c r="AB1099" s="240"/>
      <c r="AC1099" s="236"/>
      <c r="AD1099" s="237"/>
      <c r="AE1099" s="263"/>
      <c r="AF1099" s="236"/>
      <c r="AG1099" s="236"/>
      <c r="AH1099" s="236"/>
      <c r="AI1099" s="236"/>
      <c r="AJ1099" s="236"/>
      <c r="AK1099" s="236"/>
      <c r="AL1099" s="236"/>
      <c r="AM1099" s="236"/>
      <c r="AN1099" s="240"/>
      <c r="AO1099" s="242"/>
    </row>
    <row r="1100" spans="2:41" ht="12.45" customHeight="1" x14ac:dyDescent="0.3">
      <c r="B1100" s="456"/>
      <c r="C1100" s="430"/>
      <c r="D1100" s="425"/>
      <c r="E1100" s="221" t="s">
        <v>126</v>
      </c>
      <c r="F1100" s="321" t="s">
        <v>38</v>
      </c>
      <c r="G1100" s="259" t="str">
        <f>IF(AND(G1097&lt;&gt;"",G1098&lt;&gt;"",G1099&lt;&gt;""),G1097*G1098*G1099,"")</f>
        <v/>
      </c>
      <c r="H1100" s="259" t="str">
        <f>IF(AND(H1097&lt;&gt;"",H1098&lt;&gt;"",H1099&lt;&gt;""),H1097*H1098*H1099,"")</f>
        <v/>
      </c>
      <c r="I1100" s="259" t="str">
        <f t="shared" ref="I1100:N1100" si="279">IF(AND(I1097&lt;&gt;"",I1098&lt;&gt;"",I1099&lt;&gt;""),I1097*I1098*I1099,"")</f>
        <v/>
      </c>
      <c r="J1100" s="259" t="str">
        <f t="shared" si="279"/>
        <v/>
      </c>
      <c r="K1100" s="259" t="str">
        <f t="shared" si="279"/>
        <v/>
      </c>
      <c r="L1100" s="259" t="str">
        <f t="shared" si="279"/>
        <v/>
      </c>
      <c r="M1100" s="259" t="str">
        <f t="shared" si="279"/>
        <v/>
      </c>
      <c r="N1100" s="259" t="str">
        <f t="shared" si="279"/>
        <v/>
      </c>
      <c r="O1100" s="259" t="str">
        <f>IF(AND(O1097&lt;&gt;"",O1098&lt;&gt;"",O1099&lt;&gt;""),O1097*O1098*O1099,"")</f>
        <v/>
      </c>
      <c r="P1100" s="259" t="str">
        <f t="shared" ref="P1100:AO1100" si="280">IF(AND(P1097&lt;&gt;"",P1098&lt;&gt;"",P1099&lt;&gt;""),P1097*P1098*P1099,"")</f>
        <v/>
      </c>
      <c r="Q1100" s="259" t="str">
        <f t="shared" si="280"/>
        <v/>
      </c>
      <c r="R1100" s="259" t="str">
        <f t="shared" si="280"/>
        <v/>
      </c>
      <c r="S1100" s="259" t="str">
        <f t="shared" si="280"/>
        <v/>
      </c>
      <c r="T1100" s="259" t="str">
        <f t="shared" si="280"/>
        <v/>
      </c>
      <c r="U1100" s="259" t="str">
        <f t="shared" si="280"/>
        <v/>
      </c>
      <c r="V1100" s="259" t="str">
        <f t="shared" si="280"/>
        <v/>
      </c>
      <c r="W1100" s="259" t="str">
        <f t="shared" si="280"/>
        <v/>
      </c>
      <c r="X1100" s="259" t="str">
        <f t="shared" si="280"/>
        <v/>
      </c>
      <c r="Y1100" s="259" t="str">
        <f t="shared" si="280"/>
        <v/>
      </c>
      <c r="Z1100" s="259" t="str">
        <f t="shared" si="280"/>
        <v/>
      </c>
      <c r="AA1100" s="259" t="str">
        <f t="shared" si="280"/>
        <v/>
      </c>
      <c r="AB1100" s="259" t="str">
        <f t="shared" si="280"/>
        <v/>
      </c>
      <c r="AC1100" s="259" t="str">
        <f t="shared" si="280"/>
        <v/>
      </c>
      <c r="AD1100" s="259" t="str">
        <f t="shared" si="280"/>
        <v/>
      </c>
      <c r="AE1100" s="259" t="str">
        <f t="shared" si="280"/>
        <v/>
      </c>
      <c r="AF1100" s="259" t="str">
        <f t="shared" si="280"/>
        <v/>
      </c>
      <c r="AG1100" s="259" t="str">
        <f t="shared" si="280"/>
        <v/>
      </c>
      <c r="AH1100" s="259" t="str">
        <f t="shared" si="280"/>
        <v/>
      </c>
      <c r="AI1100" s="259" t="str">
        <f t="shared" si="280"/>
        <v/>
      </c>
      <c r="AJ1100" s="259" t="str">
        <f t="shared" si="280"/>
        <v/>
      </c>
      <c r="AK1100" s="259" t="str">
        <f t="shared" si="280"/>
        <v/>
      </c>
      <c r="AL1100" s="259" t="str">
        <f t="shared" si="280"/>
        <v/>
      </c>
      <c r="AM1100" s="259" t="str">
        <f t="shared" si="280"/>
        <v/>
      </c>
      <c r="AN1100" s="259" t="str">
        <f t="shared" si="280"/>
        <v/>
      </c>
      <c r="AO1100" s="262" t="str">
        <f t="shared" si="280"/>
        <v/>
      </c>
    </row>
    <row r="1101" spans="2:41" ht="12.45" customHeight="1" x14ac:dyDescent="0.3">
      <c r="B1101" s="456"/>
      <c r="C1101" s="430"/>
      <c r="D1101" s="426" t="s">
        <v>110</v>
      </c>
      <c r="E1101" s="264" t="s">
        <v>46</v>
      </c>
      <c r="F1101" s="203" t="s">
        <v>38</v>
      </c>
      <c r="G1101" s="247"/>
      <c r="H1101" s="247"/>
      <c r="I1101" s="256"/>
      <c r="J1101" s="257"/>
      <c r="K1101" s="257"/>
      <c r="L1101" s="247"/>
      <c r="M1101" s="247"/>
      <c r="N1101" s="250"/>
      <c r="O1101" s="251"/>
      <c r="P1101" s="251"/>
      <c r="Q1101" s="251"/>
      <c r="R1101" s="251"/>
      <c r="S1101" s="251"/>
      <c r="T1101" s="251"/>
      <c r="U1101" s="251"/>
      <c r="V1101" s="251"/>
      <c r="W1101" s="251"/>
      <c r="X1101" s="249"/>
      <c r="Y1101" s="254"/>
      <c r="Z1101" s="249"/>
      <c r="AA1101" s="249"/>
      <c r="AB1101" s="254"/>
      <c r="AC1101" s="249"/>
      <c r="AD1101" s="252"/>
      <c r="AE1101" s="258"/>
      <c r="AF1101" s="249"/>
      <c r="AG1101" s="249"/>
      <c r="AH1101" s="249"/>
      <c r="AI1101" s="249"/>
      <c r="AJ1101" s="249"/>
      <c r="AK1101" s="249"/>
      <c r="AL1101" s="249"/>
      <c r="AM1101" s="249"/>
      <c r="AN1101" s="254"/>
      <c r="AO1101" s="255"/>
    </row>
    <row r="1102" spans="2:41" ht="12.45" customHeight="1" x14ac:dyDescent="0.3">
      <c r="B1102" s="456"/>
      <c r="C1102" s="430"/>
      <c r="D1102" s="424"/>
      <c r="E1102" s="245" t="s">
        <v>109</v>
      </c>
      <c r="F1102" s="203" t="s">
        <v>38</v>
      </c>
      <c r="G1102" s="246"/>
      <c r="H1102" s="203"/>
      <c r="I1102" s="231"/>
      <c r="J1102" s="203"/>
      <c r="K1102" s="218"/>
      <c r="L1102" s="247"/>
      <c r="M1102" s="247"/>
      <c r="N1102" s="203"/>
      <c r="O1102" s="236"/>
      <c r="P1102" s="236"/>
      <c r="Q1102" s="236"/>
      <c r="R1102" s="236"/>
      <c r="S1102" s="236"/>
      <c r="T1102" s="236"/>
      <c r="U1102" s="236"/>
      <c r="V1102" s="236"/>
      <c r="W1102" s="236"/>
      <c r="X1102" s="236"/>
      <c r="Y1102" s="240"/>
      <c r="Z1102" s="236"/>
      <c r="AA1102" s="236"/>
      <c r="AB1102" s="240"/>
      <c r="AC1102" s="249"/>
      <c r="AD1102" s="252"/>
      <c r="AE1102" s="253"/>
      <c r="AF1102" s="236"/>
      <c r="AG1102" s="249"/>
      <c r="AH1102" s="249"/>
      <c r="AI1102" s="249"/>
      <c r="AJ1102" s="249"/>
      <c r="AK1102" s="249"/>
      <c r="AL1102" s="249"/>
      <c r="AM1102" s="236"/>
      <c r="AN1102" s="240"/>
      <c r="AO1102" s="242"/>
    </row>
    <row r="1103" spans="2:41" ht="12.45" customHeight="1" x14ac:dyDescent="0.3">
      <c r="B1103" s="456"/>
      <c r="C1103" s="430"/>
      <c r="D1103" s="424"/>
      <c r="E1103" s="243" t="s">
        <v>127</v>
      </c>
      <c r="F1103" s="203" t="s">
        <v>38</v>
      </c>
      <c r="G1103" s="202"/>
      <c r="H1103" s="203"/>
      <c r="I1103" s="203"/>
      <c r="J1103" s="203"/>
      <c r="K1103" s="218"/>
      <c r="L1103" s="203"/>
      <c r="M1103" s="203"/>
      <c r="N1103" s="203"/>
      <c r="O1103" s="236"/>
      <c r="P1103" s="236"/>
      <c r="Q1103" s="236"/>
      <c r="R1103" s="236"/>
      <c r="S1103" s="236"/>
      <c r="T1103" s="236"/>
      <c r="U1103" s="236"/>
      <c r="V1103" s="236"/>
      <c r="W1103" s="236"/>
      <c r="X1103" s="236"/>
      <c r="Y1103" s="240"/>
      <c r="Z1103" s="236"/>
      <c r="AA1103" s="236"/>
      <c r="AB1103" s="240"/>
      <c r="AC1103" s="236"/>
      <c r="AD1103" s="237"/>
      <c r="AE1103" s="263"/>
      <c r="AF1103" s="236"/>
      <c r="AG1103" s="236"/>
      <c r="AH1103" s="236"/>
      <c r="AI1103" s="236"/>
      <c r="AJ1103" s="236"/>
      <c r="AK1103" s="236"/>
      <c r="AL1103" s="236"/>
      <c r="AM1103" s="236"/>
      <c r="AN1103" s="240"/>
      <c r="AO1103" s="242"/>
    </row>
    <row r="1104" spans="2:41" ht="12.45" customHeight="1" x14ac:dyDescent="0.3">
      <c r="B1104" s="456"/>
      <c r="C1104" s="430"/>
      <c r="D1104" s="425"/>
      <c r="E1104" s="221" t="s">
        <v>126</v>
      </c>
      <c r="F1104" s="321" t="s">
        <v>38</v>
      </c>
      <c r="G1104" s="259" t="str">
        <f>IF(AND(G1101&lt;&gt;"",G1102&lt;&gt;"",G1103&lt;&gt;""),G1101*G1102*G1103,"")</f>
        <v/>
      </c>
      <c r="H1104" s="259" t="str">
        <f>IF(AND(H1101&lt;&gt;"",H1102&lt;&gt;"",H1103&lt;&gt;""),H1101*H1102*H1103,"")</f>
        <v/>
      </c>
      <c r="I1104" s="259" t="str">
        <f t="shared" ref="I1104:AO1104" si="281">IF(AND(I1101&lt;&gt;"",I1102&lt;&gt;"",I1103&lt;&gt;""),I1101*I1102*I1103,"")</f>
        <v/>
      </c>
      <c r="J1104" s="259" t="str">
        <f t="shared" si="281"/>
        <v/>
      </c>
      <c r="K1104" s="259" t="str">
        <f t="shared" si="281"/>
        <v/>
      </c>
      <c r="L1104" s="259" t="str">
        <f t="shared" si="281"/>
        <v/>
      </c>
      <c r="M1104" s="259" t="str">
        <f t="shared" si="281"/>
        <v/>
      </c>
      <c r="N1104" s="259" t="str">
        <f t="shared" si="281"/>
        <v/>
      </c>
      <c r="O1104" s="259" t="str">
        <f t="shared" si="281"/>
        <v/>
      </c>
      <c r="P1104" s="259" t="str">
        <f t="shared" si="281"/>
        <v/>
      </c>
      <c r="Q1104" s="259" t="str">
        <f t="shared" si="281"/>
        <v/>
      </c>
      <c r="R1104" s="259" t="str">
        <f t="shared" si="281"/>
        <v/>
      </c>
      <c r="S1104" s="259" t="str">
        <f t="shared" si="281"/>
        <v/>
      </c>
      <c r="T1104" s="259" t="str">
        <f t="shared" si="281"/>
        <v/>
      </c>
      <c r="U1104" s="259" t="str">
        <f t="shared" si="281"/>
        <v/>
      </c>
      <c r="V1104" s="259" t="str">
        <f t="shared" si="281"/>
        <v/>
      </c>
      <c r="W1104" s="259" t="str">
        <f t="shared" si="281"/>
        <v/>
      </c>
      <c r="X1104" s="259" t="str">
        <f t="shared" si="281"/>
        <v/>
      </c>
      <c r="Y1104" s="259" t="str">
        <f t="shared" si="281"/>
        <v/>
      </c>
      <c r="Z1104" s="259" t="str">
        <f t="shared" si="281"/>
        <v/>
      </c>
      <c r="AA1104" s="259" t="str">
        <f t="shared" si="281"/>
        <v/>
      </c>
      <c r="AB1104" s="259" t="str">
        <f t="shared" si="281"/>
        <v/>
      </c>
      <c r="AC1104" s="259" t="str">
        <f t="shared" si="281"/>
        <v/>
      </c>
      <c r="AD1104" s="259" t="str">
        <f t="shared" si="281"/>
        <v/>
      </c>
      <c r="AE1104" s="259" t="str">
        <f t="shared" si="281"/>
        <v/>
      </c>
      <c r="AF1104" s="259" t="str">
        <f t="shared" si="281"/>
        <v/>
      </c>
      <c r="AG1104" s="259" t="str">
        <f t="shared" si="281"/>
        <v/>
      </c>
      <c r="AH1104" s="259" t="str">
        <f t="shared" si="281"/>
        <v/>
      </c>
      <c r="AI1104" s="259" t="str">
        <f t="shared" si="281"/>
        <v/>
      </c>
      <c r="AJ1104" s="259" t="str">
        <f t="shared" si="281"/>
        <v/>
      </c>
      <c r="AK1104" s="259" t="str">
        <f t="shared" si="281"/>
        <v/>
      </c>
      <c r="AL1104" s="259" t="str">
        <f t="shared" si="281"/>
        <v/>
      </c>
      <c r="AM1104" s="259" t="str">
        <f t="shared" si="281"/>
        <v/>
      </c>
      <c r="AN1104" s="259" t="str">
        <f t="shared" si="281"/>
        <v/>
      </c>
      <c r="AO1104" s="262" t="str">
        <f t="shared" si="281"/>
        <v/>
      </c>
    </row>
    <row r="1105" spans="2:41" ht="12.45" customHeight="1" x14ac:dyDescent="0.3">
      <c r="B1105" s="456"/>
      <c r="C1105" s="430"/>
      <c r="D1105" s="426" t="s">
        <v>110</v>
      </c>
      <c r="E1105" s="264" t="s">
        <v>46</v>
      </c>
      <c r="F1105" s="203" t="s">
        <v>38</v>
      </c>
      <c r="G1105" s="247"/>
      <c r="H1105" s="247"/>
      <c r="I1105" s="256"/>
      <c r="J1105" s="257"/>
      <c r="K1105" s="257"/>
      <c r="L1105" s="247"/>
      <c r="M1105" s="247"/>
      <c r="N1105" s="250"/>
      <c r="O1105" s="251"/>
      <c r="P1105" s="251"/>
      <c r="Q1105" s="251"/>
      <c r="R1105" s="251"/>
      <c r="S1105" s="251"/>
      <c r="T1105" s="251"/>
      <c r="U1105" s="251"/>
      <c r="V1105" s="251"/>
      <c r="W1105" s="251"/>
      <c r="X1105" s="249"/>
      <c r="Y1105" s="254"/>
      <c r="Z1105" s="249"/>
      <c r="AA1105" s="249"/>
      <c r="AB1105" s="254"/>
      <c r="AC1105" s="249"/>
      <c r="AD1105" s="252"/>
      <c r="AE1105" s="258"/>
      <c r="AF1105" s="249"/>
      <c r="AG1105" s="249"/>
      <c r="AH1105" s="249"/>
      <c r="AI1105" s="249"/>
      <c r="AJ1105" s="249"/>
      <c r="AK1105" s="249"/>
      <c r="AL1105" s="249"/>
      <c r="AM1105" s="249"/>
      <c r="AN1105" s="254"/>
      <c r="AO1105" s="255"/>
    </row>
    <row r="1106" spans="2:41" ht="12.45" customHeight="1" x14ac:dyDescent="0.3">
      <c r="B1106" s="456"/>
      <c r="C1106" s="430"/>
      <c r="D1106" s="424"/>
      <c r="E1106" s="245" t="s">
        <v>109</v>
      </c>
      <c r="F1106" s="203" t="s">
        <v>38</v>
      </c>
      <c r="G1106" s="246"/>
      <c r="H1106" s="203"/>
      <c r="I1106" s="231"/>
      <c r="J1106" s="203"/>
      <c r="K1106" s="218"/>
      <c r="L1106" s="247"/>
      <c r="M1106" s="247"/>
      <c r="N1106" s="203"/>
      <c r="O1106" s="236"/>
      <c r="P1106" s="236"/>
      <c r="Q1106" s="236"/>
      <c r="R1106" s="236"/>
      <c r="S1106" s="236"/>
      <c r="T1106" s="236"/>
      <c r="U1106" s="236"/>
      <c r="V1106" s="236"/>
      <c r="W1106" s="236"/>
      <c r="X1106" s="236"/>
      <c r="Y1106" s="240"/>
      <c r="Z1106" s="236"/>
      <c r="AA1106" s="236"/>
      <c r="AB1106" s="240"/>
      <c r="AC1106" s="249"/>
      <c r="AD1106" s="252"/>
      <c r="AE1106" s="253"/>
      <c r="AF1106" s="236"/>
      <c r="AG1106" s="249"/>
      <c r="AH1106" s="249"/>
      <c r="AI1106" s="249"/>
      <c r="AJ1106" s="249"/>
      <c r="AK1106" s="249"/>
      <c r="AL1106" s="249"/>
      <c r="AM1106" s="236"/>
      <c r="AN1106" s="240"/>
      <c r="AO1106" s="242"/>
    </row>
    <row r="1107" spans="2:41" ht="12.45" customHeight="1" x14ac:dyDescent="0.3">
      <c r="B1107" s="456"/>
      <c r="C1107" s="430"/>
      <c r="D1107" s="424"/>
      <c r="E1107" s="243" t="s">
        <v>127</v>
      </c>
      <c r="F1107" s="203" t="s">
        <v>38</v>
      </c>
      <c r="G1107" s="202"/>
      <c r="H1107" s="203"/>
      <c r="I1107" s="203"/>
      <c r="J1107" s="203"/>
      <c r="K1107" s="218"/>
      <c r="L1107" s="203"/>
      <c r="M1107" s="203"/>
      <c r="N1107" s="203"/>
      <c r="O1107" s="236"/>
      <c r="P1107" s="236"/>
      <c r="Q1107" s="236"/>
      <c r="R1107" s="236"/>
      <c r="S1107" s="236"/>
      <c r="T1107" s="236"/>
      <c r="U1107" s="236"/>
      <c r="V1107" s="236"/>
      <c r="W1107" s="236"/>
      <c r="X1107" s="236"/>
      <c r="Y1107" s="240"/>
      <c r="Z1107" s="236"/>
      <c r="AA1107" s="236"/>
      <c r="AB1107" s="240"/>
      <c r="AC1107" s="236"/>
      <c r="AD1107" s="237"/>
      <c r="AE1107" s="263"/>
      <c r="AF1107" s="236"/>
      <c r="AG1107" s="236"/>
      <c r="AH1107" s="236"/>
      <c r="AI1107" s="236"/>
      <c r="AJ1107" s="236"/>
      <c r="AK1107" s="236"/>
      <c r="AL1107" s="236"/>
      <c r="AM1107" s="236"/>
      <c r="AN1107" s="240"/>
      <c r="AO1107" s="242"/>
    </row>
    <row r="1108" spans="2:41" ht="12.45" customHeight="1" x14ac:dyDescent="0.3">
      <c r="B1108" s="456"/>
      <c r="C1108" s="430"/>
      <c r="D1108" s="425"/>
      <c r="E1108" s="188" t="s">
        <v>126</v>
      </c>
      <c r="F1108" s="321" t="s">
        <v>38</v>
      </c>
      <c r="G1108" s="259" t="str">
        <f>IF(AND(G1105&lt;&gt;"",G1106&lt;&gt;"",G1107&lt;&gt;""),G1105*G1106*G1107,"")</f>
        <v/>
      </c>
      <c r="H1108" s="259" t="str">
        <f>IF(AND(H1105&lt;&gt;"",H1106&lt;&gt;"",H1107&lt;&gt;""),H1105*H1106*H1107,"")</f>
        <v/>
      </c>
      <c r="I1108" s="259" t="str">
        <f t="shared" ref="I1108:AO1108" si="282">IF(AND(I1105&lt;&gt;"",I1106&lt;&gt;"",I1107&lt;&gt;""),I1105*I1106*I1107,"")</f>
        <v/>
      </c>
      <c r="J1108" s="259" t="str">
        <f t="shared" si="282"/>
        <v/>
      </c>
      <c r="K1108" s="259" t="str">
        <f t="shared" si="282"/>
        <v/>
      </c>
      <c r="L1108" s="259" t="str">
        <f t="shared" si="282"/>
        <v/>
      </c>
      <c r="M1108" s="259" t="str">
        <f t="shared" si="282"/>
        <v/>
      </c>
      <c r="N1108" s="259" t="str">
        <f t="shared" si="282"/>
        <v/>
      </c>
      <c r="O1108" s="259" t="str">
        <f t="shared" si="282"/>
        <v/>
      </c>
      <c r="P1108" s="259" t="str">
        <f t="shared" si="282"/>
        <v/>
      </c>
      <c r="Q1108" s="259" t="str">
        <f t="shared" si="282"/>
        <v/>
      </c>
      <c r="R1108" s="259" t="str">
        <f t="shared" si="282"/>
        <v/>
      </c>
      <c r="S1108" s="259" t="str">
        <f t="shared" si="282"/>
        <v/>
      </c>
      <c r="T1108" s="259" t="str">
        <f t="shared" si="282"/>
        <v/>
      </c>
      <c r="U1108" s="259" t="str">
        <f t="shared" si="282"/>
        <v/>
      </c>
      <c r="V1108" s="259" t="str">
        <f t="shared" si="282"/>
        <v/>
      </c>
      <c r="W1108" s="259" t="str">
        <f t="shared" si="282"/>
        <v/>
      </c>
      <c r="X1108" s="259" t="str">
        <f t="shared" si="282"/>
        <v/>
      </c>
      <c r="Y1108" s="259" t="str">
        <f t="shared" si="282"/>
        <v/>
      </c>
      <c r="Z1108" s="259" t="str">
        <f t="shared" si="282"/>
        <v/>
      </c>
      <c r="AA1108" s="259" t="str">
        <f t="shared" si="282"/>
        <v/>
      </c>
      <c r="AB1108" s="259" t="str">
        <f t="shared" si="282"/>
        <v/>
      </c>
      <c r="AC1108" s="259" t="str">
        <f t="shared" si="282"/>
        <v/>
      </c>
      <c r="AD1108" s="259" t="str">
        <f t="shared" si="282"/>
        <v/>
      </c>
      <c r="AE1108" s="259" t="str">
        <f t="shared" si="282"/>
        <v/>
      </c>
      <c r="AF1108" s="259" t="str">
        <f t="shared" si="282"/>
        <v/>
      </c>
      <c r="AG1108" s="259" t="str">
        <f t="shared" si="282"/>
        <v/>
      </c>
      <c r="AH1108" s="259" t="str">
        <f t="shared" si="282"/>
        <v/>
      </c>
      <c r="AI1108" s="259" t="str">
        <f t="shared" si="282"/>
        <v/>
      </c>
      <c r="AJ1108" s="259" t="str">
        <f t="shared" si="282"/>
        <v/>
      </c>
      <c r="AK1108" s="259" t="str">
        <f t="shared" si="282"/>
        <v/>
      </c>
      <c r="AL1108" s="259" t="str">
        <f t="shared" si="282"/>
        <v/>
      </c>
      <c r="AM1108" s="259" t="str">
        <f t="shared" si="282"/>
        <v/>
      </c>
      <c r="AN1108" s="259" t="str">
        <f t="shared" si="282"/>
        <v/>
      </c>
      <c r="AO1108" s="262" t="str">
        <f t="shared" si="282"/>
        <v/>
      </c>
    </row>
    <row r="1109" spans="2:41" ht="12.45" customHeight="1" x14ac:dyDescent="0.3">
      <c r="B1109" s="456"/>
      <c r="C1109" s="430"/>
      <c r="D1109" s="426" t="s">
        <v>110</v>
      </c>
      <c r="E1109" s="264" t="s">
        <v>46</v>
      </c>
      <c r="F1109" s="203" t="s">
        <v>38</v>
      </c>
      <c r="G1109" s="247"/>
      <c r="H1109" s="247"/>
      <c r="I1109" s="256"/>
      <c r="J1109" s="257"/>
      <c r="K1109" s="257"/>
      <c r="L1109" s="247"/>
      <c r="M1109" s="247"/>
      <c r="N1109" s="250"/>
      <c r="O1109" s="251"/>
      <c r="P1109" s="251"/>
      <c r="Q1109" s="251"/>
      <c r="R1109" s="251"/>
      <c r="S1109" s="251"/>
      <c r="T1109" s="251"/>
      <c r="U1109" s="251"/>
      <c r="V1109" s="251"/>
      <c r="W1109" s="251"/>
      <c r="X1109" s="249"/>
      <c r="Y1109" s="254"/>
      <c r="Z1109" s="249"/>
      <c r="AA1109" s="249"/>
      <c r="AB1109" s="254"/>
      <c r="AC1109" s="249"/>
      <c r="AD1109" s="252"/>
      <c r="AE1109" s="258"/>
      <c r="AF1109" s="249"/>
      <c r="AG1109" s="249"/>
      <c r="AH1109" s="249"/>
      <c r="AI1109" s="249"/>
      <c r="AJ1109" s="249"/>
      <c r="AK1109" s="249"/>
      <c r="AL1109" s="249"/>
      <c r="AM1109" s="249"/>
      <c r="AN1109" s="254"/>
      <c r="AO1109" s="255"/>
    </row>
    <row r="1110" spans="2:41" ht="12.45" customHeight="1" x14ac:dyDescent="0.3">
      <c r="B1110" s="456"/>
      <c r="C1110" s="430"/>
      <c r="D1110" s="424"/>
      <c r="E1110" s="245" t="s">
        <v>109</v>
      </c>
      <c r="F1110" s="203" t="s">
        <v>38</v>
      </c>
      <c r="G1110" s="246"/>
      <c r="H1110" s="203"/>
      <c r="I1110" s="231"/>
      <c r="J1110" s="203"/>
      <c r="K1110" s="218"/>
      <c r="L1110" s="247"/>
      <c r="M1110" s="247"/>
      <c r="N1110" s="203"/>
      <c r="O1110" s="236"/>
      <c r="P1110" s="236"/>
      <c r="Q1110" s="236"/>
      <c r="R1110" s="236"/>
      <c r="S1110" s="236"/>
      <c r="T1110" s="236"/>
      <c r="U1110" s="236"/>
      <c r="V1110" s="236"/>
      <c r="W1110" s="236"/>
      <c r="X1110" s="236"/>
      <c r="Y1110" s="240"/>
      <c r="Z1110" s="236"/>
      <c r="AA1110" s="236"/>
      <c r="AB1110" s="240"/>
      <c r="AC1110" s="249"/>
      <c r="AD1110" s="252"/>
      <c r="AE1110" s="253"/>
      <c r="AF1110" s="236"/>
      <c r="AG1110" s="249"/>
      <c r="AH1110" s="249"/>
      <c r="AI1110" s="249"/>
      <c r="AJ1110" s="249"/>
      <c r="AK1110" s="249"/>
      <c r="AL1110" s="249"/>
      <c r="AM1110" s="236"/>
      <c r="AN1110" s="240"/>
      <c r="AO1110" s="242"/>
    </row>
    <row r="1111" spans="2:41" ht="12.45" customHeight="1" x14ac:dyDescent="0.3">
      <c r="B1111" s="456"/>
      <c r="C1111" s="430"/>
      <c r="D1111" s="424"/>
      <c r="E1111" s="243" t="s">
        <v>127</v>
      </c>
      <c r="F1111" s="203" t="s">
        <v>38</v>
      </c>
      <c r="G1111" s="202"/>
      <c r="H1111" s="203"/>
      <c r="I1111" s="203"/>
      <c r="J1111" s="203"/>
      <c r="K1111" s="218"/>
      <c r="L1111" s="203"/>
      <c r="M1111" s="203"/>
      <c r="N1111" s="203"/>
      <c r="O1111" s="236"/>
      <c r="P1111" s="236"/>
      <c r="Q1111" s="236"/>
      <c r="R1111" s="236"/>
      <c r="S1111" s="236"/>
      <c r="T1111" s="236"/>
      <c r="U1111" s="236"/>
      <c r="V1111" s="236"/>
      <c r="W1111" s="236"/>
      <c r="X1111" s="236"/>
      <c r="Y1111" s="240"/>
      <c r="Z1111" s="236"/>
      <c r="AA1111" s="236"/>
      <c r="AB1111" s="240"/>
      <c r="AC1111" s="236"/>
      <c r="AD1111" s="237"/>
      <c r="AE1111" s="263"/>
      <c r="AF1111" s="236"/>
      <c r="AG1111" s="236"/>
      <c r="AH1111" s="236"/>
      <c r="AI1111" s="236"/>
      <c r="AJ1111" s="236"/>
      <c r="AK1111" s="236"/>
      <c r="AL1111" s="236"/>
      <c r="AM1111" s="236"/>
      <c r="AN1111" s="240"/>
      <c r="AO1111" s="242"/>
    </row>
    <row r="1112" spans="2:41" ht="12.45" customHeight="1" thickBot="1" x14ac:dyDescent="0.35">
      <c r="B1112" s="456"/>
      <c r="C1112" s="431"/>
      <c r="D1112" s="428"/>
      <c r="E1112" s="189" t="s">
        <v>126</v>
      </c>
      <c r="F1112" s="321" t="s">
        <v>38</v>
      </c>
      <c r="G1112" s="265" t="str">
        <f>IF(AND(G1109&lt;&gt;"",G1110&lt;&gt;"",G1111&lt;&gt;""),G1109*G1110*G1111,"")</f>
        <v/>
      </c>
      <c r="H1112" s="265" t="str">
        <f>IF(AND(H1109&lt;&gt;"",H1110&lt;&gt;"",H1111&lt;&gt;""),H1109*H1110*H1111,"")</f>
        <v/>
      </c>
      <c r="I1112" s="265" t="str">
        <f t="shared" ref="I1112:M1112" si="283">IF(AND(I1109&lt;&gt;"",I1110&lt;&gt;"",I1111&lt;&gt;""),I1109*I1110*I1111,"")</f>
        <v/>
      </c>
      <c r="J1112" s="265" t="str">
        <f t="shared" si="283"/>
        <v/>
      </c>
      <c r="K1112" s="265" t="str">
        <f t="shared" si="283"/>
        <v/>
      </c>
      <c r="L1112" s="265" t="str">
        <f t="shared" si="283"/>
        <v/>
      </c>
      <c r="M1112" s="265" t="str">
        <f t="shared" si="283"/>
        <v/>
      </c>
      <c r="N1112" s="265" t="str">
        <f>IF(AND(N1109&lt;&gt;"",N1110&lt;&gt;"",N1111&lt;&gt;""),N1109*N1110*N1111,"")</f>
        <v/>
      </c>
      <c r="O1112" s="265" t="str">
        <f t="shared" ref="O1112:AO1112" si="284">IF(AND(O1109&lt;&gt;"",O1110&lt;&gt;"",O1111&lt;&gt;""),O1109*O1110*O1111,"")</f>
        <v/>
      </c>
      <c r="P1112" s="265" t="str">
        <f t="shared" si="284"/>
        <v/>
      </c>
      <c r="Q1112" s="265" t="str">
        <f t="shared" si="284"/>
        <v/>
      </c>
      <c r="R1112" s="265" t="str">
        <f t="shared" si="284"/>
        <v/>
      </c>
      <c r="S1112" s="265" t="str">
        <f t="shared" si="284"/>
        <v/>
      </c>
      <c r="T1112" s="265" t="str">
        <f t="shared" si="284"/>
        <v/>
      </c>
      <c r="U1112" s="265" t="str">
        <f t="shared" si="284"/>
        <v/>
      </c>
      <c r="V1112" s="265" t="str">
        <f t="shared" si="284"/>
        <v/>
      </c>
      <c r="W1112" s="265" t="str">
        <f t="shared" si="284"/>
        <v/>
      </c>
      <c r="X1112" s="265" t="str">
        <f t="shared" si="284"/>
        <v/>
      </c>
      <c r="Y1112" s="265" t="str">
        <f t="shared" si="284"/>
        <v/>
      </c>
      <c r="Z1112" s="265" t="str">
        <f t="shared" si="284"/>
        <v/>
      </c>
      <c r="AA1112" s="265" t="str">
        <f t="shared" si="284"/>
        <v/>
      </c>
      <c r="AB1112" s="265" t="str">
        <f t="shared" si="284"/>
        <v/>
      </c>
      <c r="AC1112" s="265" t="str">
        <f t="shared" si="284"/>
        <v/>
      </c>
      <c r="AD1112" s="265" t="str">
        <f t="shared" si="284"/>
        <v/>
      </c>
      <c r="AE1112" s="265" t="str">
        <f t="shared" si="284"/>
        <v/>
      </c>
      <c r="AF1112" s="265" t="str">
        <f t="shared" si="284"/>
        <v/>
      </c>
      <c r="AG1112" s="265" t="str">
        <f t="shared" si="284"/>
        <v/>
      </c>
      <c r="AH1112" s="265" t="str">
        <f t="shared" si="284"/>
        <v/>
      </c>
      <c r="AI1112" s="265" t="str">
        <f t="shared" si="284"/>
        <v/>
      </c>
      <c r="AJ1112" s="265" t="str">
        <f t="shared" si="284"/>
        <v/>
      </c>
      <c r="AK1112" s="265" t="str">
        <f t="shared" si="284"/>
        <v/>
      </c>
      <c r="AL1112" s="265" t="str">
        <f t="shared" si="284"/>
        <v/>
      </c>
      <c r="AM1112" s="265" t="str">
        <f t="shared" si="284"/>
        <v/>
      </c>
      <c r="AN1112" s="265" t="str">
        <f t="shared" si="284"/>
        <v/>
      </c>
      <c r="AO1112" s="266" t="str">
        <f t="shared" si="284"/>
        <v/>
      </c>
    </row>
    <row r="1113" spans="2:41" ht="12.45" customHeight="1" x14ac:dyDescent="0.3">
      <c r="B1113" s="456"/>
      <c r="C1113" s="422" t="s">
        <v>113</v>
      </c>
      <c r="D1113" s="424" t="s">
        <v>115</v>
      </c>
      <c r="E1113" s="219" t="s">
        <v>125</v>
      </c>
      <c r="F1113" s="197" t="s">
        <v>38</v>
      </c>
      <c r="G1113" s="197"/>
      <c r="H1113" s="197"/>
      <c r="I1113" s="197"/>
      <c r="J1113" s="197"/>
      <c r="K1113" s="197"/>
      <c r="L1113" s="197"/>
      <c r="M1113" s="197"/>
      <c r="N1113" s="197"/>
      <c r="O1113" s="197"/>
      <c r="P1113" s="197"/>
      <c r="Q1113" s="197"/>
      <c r="R1113" s="197"/>
      <c r="S1113" s="197"/>
      <c r="T1113" s="197"/>
      <c r="U1113" s="197"/>
      <c r="V1113" s="197"/>
      <c r="W1113" s="197"/>
      <c r="X1113" s="197"/>
      <c r="Y1113" s="197"/>
      <c r="Z1113" s="197"/>
      <c r="AA1113" s="197"/>
      <c r="AB1113" s="197"/>
      <c r="AC1113" s="197"/>
      <c r="AD1113" s="197"/>
      <c r="AE1113" s="197"/>
      <c r="AF1113" s="197"/>
      <c r="AG1113" s="197"/>
      <c r="AH1113" s="197"/>
      <c r="AI1113" s="197"/>
      <c r="AJ1113" s="197"/>
      <c r="AK1113" s="197"/>
      <c r="AL1113" s="197"/>
      <c r="AM1113" s="197"/>
      <c r="AN1113" s="197"/>
      <c r="AO1113" s="213"/>
    </row>
    <row r="1114" spans="2:41" ht="12.45" customHeight="1" x14ac:dyDescent="0.3">
      <c r="B1114" s="456"/>
      <c r="C1114" s="422"/>
      <c r="D1114" s="425"/>
      <c r="E1114" s="220" t="s">
        <v>126</v>
      </c>
      <c r="F1114" s="321" t="s">
        <v>38</v>
      </c>
      <c r="G1114" s="198" t="str">
        <f>IF(G1113&lt;&gt;"",G1113*PRINCIPAL!$C$94,"")</f>
        <v/>
      </c>
      <c r="H1114" s="198" t="str">
        <f>IF(H1113&lt;&gt;"",H1113*PRINCIPAL!$C$94,"")</f>
        <v/>
      </c>
      <c r="I1114" s="198" t="str">
        <f>IF(I1113&lt;&gt;"",I1113*PRINCIPAL!$C$94,"")</f>
        <v/>
      </c>
      <c r="J1114" s="198" t="str">
        <f>IF(J1113&lt;&gt;"",J1113*PRINCIPAL!$C$94,"")</f>
        <v/>
      </c>
      <c r="K1114" s="198" t="str">
        <f>IF(K1113&lt;&gt;"",K1113*PRINCIPAL!$C$94,"")</f>
        <v/>
      </c>
      <c r="L1114" s="198" t="str">
        <f>IF(L1113&lt;&gt;"",L1113*PRINCIPAL!$C$94,"")</f>
        <v/>
      </c>
      <c r="M1114" s="198" t="str">
        <f>IF(M1113&lt;&gt;"",M1113*PRINCIPAL!$C$94,"")</f>
        <v/>
      </c>
      <c r="N1114" s="198" t="str">
        <f>IF(N1113&lt;&gt;"",N1113*PRINCIPAL!$C$94,"")</f>
        <v/>
      </c>
      <c r="O1114" s="198" t="str">
        <f>IF(O1113&lt;&gt;"",O1113*PRINCIPAL!$C$94,"")</f>
        <v/>
      </c>
      <c r="P1114" s="198" t="str">
        <f>IF(P1113&lt;&gt;"",P1113*PRINCIPAL!$C$94,"")</f>
        <v/>
      </c>
      <c r="Q1114" s="198" t="str">
        <f>IF(Q1113&lt;&gt;"",Q1113*PRINCIPAL!$C$94,"")</f>
        <v/>
      </c>
      <c r="R1114" s="198" t="str">
        <f>IF(R1113&lt;&gt;"",R1113*PRINCIPAL!$C$94,"")</f>
        <v/>
      </c>
      <c r="S1114" s="198" t="str">
        <f>IF(S1113&lt;&gt;"",S1113*PRINCIPAL!$C$94,"")</f>
        <v/>
      </c>
      <c r="T1114" s="198" t="str">
        <f>IF(T1113&lt;&gt;"",T1113*PRINCIPAL!$C$94,"")</f>
        <v/>
      </c>
      <c r="U1114" s="198" t="str">
        <f>IF(U1113&lt;&gt;"",U1113*PRINCIPAL!$C$94,"")</f>
        <v/>
      </c>
      <c r="V1114" s="198" t="str">
        <f>IF(V1113&lt;&gt;"",V1113*PRINCIPAL!$C$94,"")</f>
        <v/>
      </c>
      <c r="W1114" s="198" t="str">
        <f>IF(W1113&lt;&gt;"",W1113*PRINCIPAL!$C$94,"")</f>
        <v/>
      </c>
      <c r="X1114" s="198" t="str">
        <f>IF(X1113&lt;&gt;"",X1113*PRINCIPAL!$C$94,"")</f>
        <v/>
      </c>
      <c r="Y1114" s="198" t="str">
        <f>IF(Y1113&lt;&gt;"",Y1113*PRINCIPAL!$C$94,"")</f>
        <v/>
      </c>
      <c r="Z1114" s="198" t="str">
        <f>IF(Z1113&lt;&gt;"",Z1113*PRINCIPAL!$C$94,"")</f>
        <v/>
      </c>
      <c r="AA1114" s="198" t="str">
        <f>IF(AA1113&lt;&gt;"",AA1113*PRINCIPAL!$C$94,"")</f>
        <v/>
      </c>
      <c r="AB1114" s="198" t="str">
        <f>IF(AB1113&lt;&gt;"",AB1113*PRINCIPAL!$C$94,"")</f>
        <v/>
      </c>
      <c r="AC1114" s="198" t="str">
        <f>IF(AC1113&lt;&gt;"",AC1113*PRINCIPAL!$C$94,"")</f>
        <v/>
      </c>
      <c r="AD1114" s="198" t="str">
        <f>IF(AD1113&lt;&gt;"",AD1113*PRINCIPAL!$C$94,"")</f>
        <v/>
      </c>
      <c r="AE1114" s="198" t="str">
        <f>IF(AE1113&lt;&gt;"",AE1113*PRINCIPAL!$C$94,"")</f>
        <v/>
      </c>
      <c r="AF1114" s="198" t="str">
        <f>IF(AF1113&lt;&gt;"",AF1113*PRINCIPAL!$C$94,"")</f>
        <v/>
      </c>
      <c r="AG1114" s="198" t="str">
        <f>IF(AG1113&lt;&gt;"",AG1113*PRINCIPAL!$C$94,"")</f>
        <v/>
      </c>
      <c r="AH1114" s="198" t="str">
        <f>IF(AH1113&lt;&gt;"",AH1113*PRINCIPAL!$C$94,"")</f>
        <v/>
      </c>
      <c r="AI1114" s="198" t="str">
        <f>IF(AI1113&lt;&gt;"",AI1113*PRINCIPAL!$C$94,"")</f>
        <v/>
      </c>
      <c r="AJ1114" s="198" t="str">
        <f>IF(AJ1113&lt;&gt;"",AJ1113*PRINCIPAL!$C$94,"")</f>
        <v/>
      </c>
      <c r="AK1114" s="198" t="str">
        <f>IF(AK1113&lt;&gt;"",AK1113*PRINCIPAL!$C$94,"")</f>
        <v/>
      </c>
      <c r="AL1114" s="198" t="str">
        <f>IF(AL1113&lt;&gt;"",AL1113*PRINCIPAL!$C$94,"")</f>
        <v/>
      </c>
      <c r="AM1114" s="198" t="str">
        <f>IF(AM1113&lt;&gt;"",AM1113*PRINCIPAL!$C$94,"")</f>
        <v/>
      </c>
      <c r="AN1114" s="198" t="str">
        <f>IF(AN1113&lt;&gt;"",AN1113*PRINCIPAL!$C$94,"")</f>
        <v/>
      </c>
      <c r="AO1114" s="290" t="str">
        <f>IF(AO1113&lt;&gt;"",AO1113*PRINCIPAL!$C$94,"")</f>
        <v/>
      </c>
    </row>
    <row r="1115" spans="2:41" ht="12.45" customHeight="1" x14ac:dyDescent="0.3">
      <c r="B1115" s="456"/>
      <c r="C1115" s="422"/>
      <c r="D1115" s="426" t="s">
        <v>115</v>
      </c>
      <c r="E1115" s="222" t="s">
        <v>125</v>
      </c>
      <c r="F1115" s="203" t="s">
        <v>38</v>
      </c>
      <c r="G1115" s="203"/>
      <c r="H1115" s="203"/>
      <c r="I1115" s="203"/>
      <c r="J1115" s="203"/>
      <c r="K1115" s="203"/>
      <c r="L1115" s="203"/>
      <c r="M1115" s="203"/>
      <c r="N1115" s="203"/>
      <c r="O1115" s="203"/>
      <c r="P1115" s="203"/>
      <c r="Q1115" s="203"/>
      <c r="R1115" s="203"/>
      <c r="S1115" s="203"/>
      <c r="T1115" s="203"/>
      <c r="U1115" s="203"/>
      <c r="V1115" s="203"/>
      <c r="W1115" s="203"/>
      <c r="X1115" s="203"/>
      <c r="Y1115" s="203"/>
      <c r="Z1115" s="203"/>
      <c r="AA1115" s="203"/>
      <c r="AB1115" s="203"/>
      <c r="AC1115" s="203"/>
      <c r="AD1115" s="203"/>
      <c r="AE1115" s="203"/>
      <c r="AF1115" s="203"/>
      <c r="AG1115" s="203"/>
      <c r="AH1115" s="203"/>
      <c r="AI1115" s="203"/>
      <c r="AJ1115" s="203"/>
      <c r="AK1115" s="203"/>
      <c r="AL1115" s="203"/>
      <c r="AM1115" s="203"/>
      <c r="AN1115" s="203"/>
      <c r="AO1115" s="214"/>
    </row>
    <row r="1116" spans="2:41" ht="12.45" customHeight="1" x14ac:dyDescent="0.3">
      <c r="B1116" s="456"/>
      <c r="C1116" s="422"/>
      <c r="D1116" s="425"/>
      <c r="E1116" s="220" t="s">
        <v>126</v>
      </c>
      <c r="F1116" s="321" t="s">
        <v>38</v>
      </c>
      <c r="G1116" s="204" t="str">
        <f>IF(G1115&lt;&gt;"",G1115*PRINCIPAL!$C$94,"")</f>
        <v/>
      </c>
      <c r="H1116" s="204" t="str">
        <f>IF(H1115&lt;&gt;"",H1115*PRINCIPAL!$C$94,"")</f>
        <v/>
      </c>
      <c r="I1116" s="204" t="str">
        <f>IF(I1115&lt;&gt;"",I1115*PRINCIPAL!$C$94,"")</f>
        <v/>
      </c>
      <c r="J1116" s="204" t="str">
        <f>IF(J1115&lt;&gt;"",J1115*PRINCIPAL!$C$94,"")</f>
        <v/>
      </c>
      <c r="K1116" s="204" t="str">
        <f>IF(K1115&lt;&gt;"",K1115*PRINCIPAL!$C$94,"")</f>
        <v/>
      </c>
      <c r="L1116" s="204" t="str">
        <f>IF(L1115&lt;&gt;"",L1115*PRINCIPAL!$C$94,"")</f>
        <v/>
      </c>
      <c r="M1116" s="204" t="str">
        <f>IF(M1115&lt;&gt;"",M1115*PRINCIPAL!$C$94,"")</f>
        <v/>
      </c>
      <c r="N1116" s="204" t="str">
        <f>IF(N1115&lt;&gt;"",N1115*PRINCIPAL!$C$94,"")</f>
        <v/>
      </c>
      <c r="O1116" s="204" t="str">
        <f>IF(O1115&lt;&gt;"",O1115*PRINCIPAL!$C$94,"")</f>
        <v/>
      </c>
      <c r="P1116" s="204" t="str">
        <f>IF(P1115&lt;&gt;"",P1115*PRINCIPAL!$C$94,"")</f>
        <v/>
      </c>
      <c r="Q1116" s="204" t="str">
        <f>IF(Q1115&lt;&gt;"",Q1115*PRINCIPAL!$C$94,"")</f>
        <v/>
      </c>
      <c r="R1116" s="204" t="str">
        <f>IF(R1115&lt;&gt;"",R1115*PRINCIPAL!$C$94,"")</f>
        <v/>
      </c>
      <c r="S1116" s="204" t="str">
        <f>IF(S1115&lt;&gt;"",S1115*PRINCIPAL!$C$94,"")</f>
        <v/>
      </c>
      <c r="T1116" s="204" t="str">
        <f>IF(T1115&lt;&gt;"",T1115*PRINCIPAL!$C$94,"")</f>
        <v/>
      </c>
      <c r="U1116" s="204" t="str">
        <f>IF(U1115&lt;&gt;"",U1115*PRINCIPAL!$C$94,"")</f>
        <v/>
      </c>
      <c r="V1116" s="204" t="str">
        <f>IF(V1115&lt;&gt;"",V1115*PRINCIPAL!$C$94,"")</f>
        <v/>
      </c>
      <c r="W1116" s="204" t="str">
        <f>IF(W1115&lt;&gt;"",W1115*PRINCIPAL!$C$94,"")</f>
        <v/>
      </c>
      <c r="X1116" s="204" t="str">
        <f>IF(X1115&lt;&gt;"",X1115*PRINCIPAL!$C$94,"")</f>
        <v/>
      </c>
      <c r="Y1116" s="204" t="str">
        <f>IF(Y1115&lt;&gt;"",Y1115*PRINCIPAL!$C$94,"")</f>
        <v/>
      </c>
      <c r="Z1116" s="204" t="str">
        <f>IF(Z1115&lt;&gt;"",Z1115*PRINCIPAL!$C$94,"")</f>
        <v/>
      </c>
      <c r="AA1116" s="204" t="str">
        <f>IF(AA1115&lt;&gt;"",AA1115*PRINCIPAL!$C$94,"")</f>
        <v/>
      </c>
      <c r="AB1116" s="204" t="str">
        <f>IF(AB1115&lt;&gt;"",AB1115*PRINCIPAL!$C$94,"")</f>
        <v/>
      </c>
      <c r="AC1116" s="204" t="str">
        <f>IF(AC1115&lt;&gt;"",AC1115*PRINCIPAL!$C$94,"")</f>
        <v/>
      </c>
      <c r="AD1116" s="204" t="str">
        <f>IF(AD1115&lt;&gt;"",AD1115*PRINCIPAL!$C$94,"")</f>
        <v/>
      </c>
      <c r="AE1116" s="204" t="str">
        <f>IF(AE1115&lt;&gt;"",AE1115*PRINCIPAL!$C$94,"")</f>
        <v/>
      </c>
      <c r="AF1116" s="204" t="str">
        <f>IF(AF1115&lt;&gt;"",AF1115*PRINCIPAL!$C$94,"")</f>
        <v/>
      </c>
      <c r="AG1116" s="204" t="str">
        <f>IF(AG1115&lt;&gt;"",AG1115*PRINCIPAL!$C$94,"")</f>
        <v/>
      </c>
      <c r="AH1116" s="204" t="str">
        <f>IF(AH1115&lt;&gt;"",AH1115*PRINCIPAL!$C$94,"")</f>
        <v/>
      </c>
      <c r="AI1116" s="204" t="str">
        <f>IF(AI1115&lt;&gt;"",AI1115*PRINCIPAL!$C$94,"")</f>
        <v/>
      </c>
      <c r="AJ1116" s="204" t="str">
        <f>IF(AJ1115&lt;&gt;"",AJ1115*PRINCIPAL!$C$94,"")</f>
        <v/>
      </c>
      <c r="AK1116" s="204" t="str">
        <f>IF(AK1115&lt;&gt;"",AK1115*PRINCIPAL!$C$94,"")</f>
        <v/>
      </c>
      <c r="AL1116" s="204" t="str">
        <f>IF(AL1115&lt;&gt;"",AL1115*PRINCIPAL!$C$94,"")</f>
        <v/>
      </c>
      <c r="AM1116" s="204" t="str">
        <f>IF(AM1115&lt;&gt;"",AM1115*PRINCIPAL!$C$94,"")</f>
        <v/>
      </c>
      <c r="AN1116" s="204" t="str">
        <f>IF(AN1115&lt;&gt;"",AN1115*PRINCIPAL!$C$94,"")</f>
        <v/>
      </c>
      <c r="AO1116" s="210" t="str">
        <f>IF(AO1115&lt;&gt;"",AO1115*PRINCIPAL!$C$94,"")</f>
        <v/>
      </c>
    </row>
    <row r="1117" spans="2:41" ht="12.45" customHeight="1" x14ac:dyDescent="0.3">
      <c r="B1117" s="456"/>
      <c r="C1117" s="422"/>
      <c r="D1117" s="426" t="s">
        <v>115</v>
      </c>
      <c r="E1117" s="222" t="s">
        <v>125</v>
      </c>
      <c r="F1117" s="203" t="s">
        <v>38</v>
      </c>
      <c r="G1117" s="203"/>
      <c r="H1117" s="203"/>
      <c r="I1117" s="203"/>
      <c r="J1117" s="203"/>
      <c r="K1117" s="203"/>
      <c r="L1117" s="203"/>
      <c r="M1117" s="203"/>
      <c r="N1117" s="203"/>
      <c r="O1117" s="203"/>
      <c r="P1117" s="203"/>
      <c r="Q1117" s="203"/>
      <c r="R1117" s="203"/>
      <c r="S1117" s="203"/>
      <c r="T1117" s="203"/>
      <c r="U1117" s="203"/>
      <c r="V1117" s="203"/>
      <c r="W1117" s="203"/>
      <c r="X1117" s="203"/>
      <c r="Y1117" s="203"/>
      <c r="Z1117" s="203"/>
      <c r="AA1117" s="203"/>
      <c r="AB1117" s="203"/>
      <c r="AC1117" s="203"/>
      <c r="AD1117" s="203"/>
      <c r="AE1117" s="203"/>
      <c r="AF1117" s="203"/>
      <c r="AG1117" s="203"/>
      <c r="AH1117" s="203"/>
      <c r="AI1117" s="203"/>
      <c r="AJ1117" s="203"/>
      <c r="AK1117" s="203"/>
      <c r="AL1117" s="203"/>
      <c r="AM1117" s="203"/>
      <c r="AN1117" s="203"/>
      <c r="AO1117" s="214"/>
    </row>
    <row r="1118" spans="2:41" ht="12.45" customHeight="1" x14ac:dyDescent="0.3">
      <c r="B1118" s="456"/>
      <c r="C1118" s="422"/>
      <c r="D1118" s="425"/>
      <c r="E1118" s="220" t="s">
        <v>126</v>
      </c>
      <c r="F1118" s="321" t="s">
        <v>38</v>
      </c>
      <c r="G1118" s="204" t="str">
        <f>IF(G1117&lt;&gt;"",G1117*PRINCIPAL!$C$94,"")</f>
        <v/>
      </c>
      <c r="H1118" s="204" t="str">
        <f>IF(H1117&lt;&gt;"",H1117*PRINCIPAL!$C$94,"")</f>
        <v/>
      </c>
      <c r="I1118" s="204" t="str">
        <f>IF(I1117&lt;&gt;"",I1117*PRINCIPAL!$C$94,"")</f>
        <v/>
      </c>
      <c r="J1118" s="204" t="str">
        <f>IF(J1117&lt;&gt;"",J1117*PRINCIPAL!$C$94,"")</f>
        <v/>
      </c>
      <c r="K1118" s="204" t="str">
        <f>IF(K1117&lt;&gt;"",K1117*PRINCIPAL!$C$94,"")</f>
        <v/>
      </c>
      <c r="L1118" s="204" t="str">
        <f>IF(L1117&lt;&gt;"",L1117*PRINCIPAL!$C$94,"")</f>
        <v/>
      </c>
      <c r="M1118" s="204" t="str">
        <f>IF(M1117&lt;&gt;"",M1117*PRINCIPAL!$C$94,"")</f>
        <v/>
      </c>
      <c r="N1118" s="204" t="str">
        <f>IF(N1117&lt;&gt;"",N1117*PRINCIPAL!$C$94,"")</f>
        <v/>
      </c>
      <c r="O1118" s="204" t="str">
        <f>IF(O1117&lt;&gt;"",O1117*PRINCIPAL!$C$94,"")</f>
        <v/>
      </c>
      <c r="P1118" s="204" t="str">
        <f>IF(P1117&lt;&gt;"",P1117*PRINCIPAL!$C$94,"")</f>
        <v/>
      </c>
      <c r="Q1118" s="204" t="str">
        <f>IF(Q1117&lt;&gt;"",Q1117*PRINCIPAL!$C$94,"")</f>
        <v/>
      </c>
      <c r="R1118" s="204" t="str">
        <f>IF(R1117&lt;&gt;"",R1117*PRINCIPAL!$C$94,"")</f>
        <v/>
      </c>
      <c r="S1118" s="204" t="str">
        <f>IF(S1117&lt;&gt;"",S1117*PRINCIPAL!$C$94,"")</f>
        <v/>
      </c>
      <c r="T1118" s="204" t="str">
        <f>IF(T1117&lt;&gt;"",T1117*PRINCIPAL!$C$94,"")</f>
        <v/>
      </c>
      <c r="U1118" s="204" t="str">
        <f>IF(U1117&lt;&gt;"",U1117*PRINCIPAL!$C$94,"")</f>
        <v/>
      </c>
      <c r="V1118" s="204" t="str">
        <f>IF(V1117&lt;&gt;"",V1117*PRINCIPAL!$C$94,"")</f>
        <v/>
      </c>
      <c r="W1118" s="204" t="str">
        <f>IF(W1117&lt;&gt;"",W1117*PRINCIPAL!$C$94,"")</f>
        <v/>
      </c>
      <c r="X1118" s="204" t="str">
        <f>IF(X1117&lt;&gt;"",X1117*PRINCIPAL!$C$94,"")</f>
        <v/>
      </c>
      <c r="Y1118" s="204" t="str">
        <f>IF(Y1117&lt;&gt;"",Y1117*PRINCIPAL!$C$94,"")</f>
        <v/>
      </c>
      <c r="Z1118" s="204" t="str">
        <f>IF(Z1117&lt;&gt;"",Z1117*PRINCIPAL!$C$94,"")</f>
        <v/>
      </c>
      <c r="AA1118" s="204" t="str">
        <f>IF(AA1117&lt;&gt;"",AA1117*PRINCIPAL!$C$94,"")</f>
        <v/>
      </c>
      <c r="AB1118" s="204" t="str">
        <f>IF(AB1117&lt;&gt;"",AB1117*PRINCIPAL!$C$94,"")</f>
        <v/>
      </c>
      <c r="AC1118" s="204" t="str">
        <f>IF(AC1117&lt;&gt;"",AC1117*PRINCIPAL!$C$94,"")</f>
        <v/>
      </c>
      <c r="AD1118" s="204" t="str">
        <f>IF(AD1117&lt;&gt;"",AD1117*PRINCIPAL!$C$94,"")</f>
        <v/>
      </c>
      <c r="AE1118" s="204" t="str">
        <f>IF(AE1117&lt;&gt;"",AE1117*PRINCIPAL!$C$94,"")</f>
        <v/>
      </c>
      <c r="AF1118" s="204" t="str">
        <f>IF(AF1117&lt;&gt;"",AF1117*PRINCIPAL!$C$94,"")</f>
        <v/>
      </c>
      <c r="AG1118" s="204" t="str">
        <f>IF(AG1117&lt;&gt;"",AG1117*PRINCIPAL!$C$94,"")</f>
        <v/>
      </c>
      <c r="AH1118" s="204" t="str">
        <f>IF(AH1117&lt;&gt;"",AH1117*PRINCIPAL!$C$94,"")</f>
        <v/>
      </c>
      <c r="AI1118" s="204" t="str">
        <f>IF(AI1117&lt;&gt;"",AI1117*PRINCIPAL!$C$94,"")</f>
        <v/>
      </c>
      <c r="AJ1118" s="204" t="str">
        <f>IF(AJ1117&lt;&gt;"",AJ1117*PRINCIPAL!$C$94,"")</f>
        <v/>
      </c>
      <c r="AK1118" s="204" t="str">
        <f>IF(AK1117&lt;&gt;"",AK1117*PRINCIPAL!$C$94,"")</f>
        <v/>
      </c>
      <c r="AL1118" s="204" t="str">
        <f>IF(AL1117&lt;&gt;"",AL1117*PRINCIPAL!$C$94,"")</f>
        <v/>
      </c>
      <c r="AM1118" s="204" t="str">
        <f>IF(AM1117&lt;&gt;"",AM1117*PRINCIPAL!$C$94,"")</f>
        <v/>
      </c>
      <c r="AN1118" s="204" t="str">
        <f>IF(AN1117&lt;&gt;"",AN1117*PRINCIPAL!$C$94,"")</f>
        <v/>
      </c>
      <c r="AO1118" s="210" t="str">
        <f>IF(AO1117&lt;&gt;"",AO1117*PRINCIPAL!$C$94,"")</f>
        <v/>
      </c>
    </row>
    <row r="1119" spans="2:41" ht="12.45" customHeight="1" x14ac:dyDescent="0.3">
      <c r="B1119" s="456"/>
      <c r="C1119" s="422"/>
      <c r="D1119" s="426" t="s">
        <v>115</v>
      </c>
      <c r="E1119" s="222" t="s">
        <v>125</v>
      </c>
      <c r="F1119" s="203" t="s">
        <v>38</v>
      </c>
      <c r="G1119" s="203"/>
      <c r="H1119" s="203"/>
      <c r="I1119" s="203"/>
      <c r="J1119" s="203"/>
      <c r="K1119" s="203"/>
      <c r="L1119" s="203"/>
      <c r="M1119" s="203"/>
      <c r="N1119" s="203"/>
      <c r="O1119" s="203"/>
      <c r="P1119" s="203"/>
      <c r="Q1119" s="203"/>
      <c r="R1119" s="203"/>
      <c r="S1119" s="203"/>
      <c r="T1119" s="203"/>
      <c r="U1119" s="203"/>
      <c r="V1119" s="203"/>
      <c r="W1119" s="203"/>
      <c r="X1119" s="203"/>
      <c r="Y1119" s="203"/>
      <c r="Z1119" s="203"/>
      <c r="AA1119" s="203"/>
      <c r="AB1119" s="203"/>
      <c r="AC1119" s="203"/>
      <c r="AD1119" s="203"/>
      <c r="AE1119" s="203"/>
      <c r="AF1119" s="203"/>
      <c r="AG1119" s="203"/>
      <c r="AH1119" s="203"/>
      <c r="AI1119" s="203"/>
      <c r="AJ1119" s="203"/>
      <c r="AK1119" s="203"/>
      <c r="AL1119" s="203"/>
      <c r="AM1119" s="203"/>
      <c r="AN1119" s="203"/>
      <c r="AO1119" s="214"/>
    </row>
    <row r="1120" spans="2:41" ht="12.45" customHeight="1" x14ac:dyDescent="0.3">
      <c r="B1120" s="456"/>
      <c r="C1120" s="422"/>
      <c r="D1120" s="425"/>
      <c r="E1120" s="220" t="s">
        <v>126</v>
      </c>
      <c r="F1120" s="321" t="s">
        <v>38</v>
      </c>
      <c r="G1120" s="204" t="str">
        <f>IF(G1119&lt;&gt;"",G1119*PRINCIPAL!$C$94,"")</f>
        <v/>
      </c>
      <c r="H1120" s="204" t="str">
        <f>IF(H1119&lt;&gt;"",H1119*PRINCIPAL!$C$94,"")</f>
        <v/>
      </c>
      <c r="I1120" s="204" t="str">
        <f>IF(I1119&lt;&gt;"",I1119*PRINCIPAL!$C$94,"")</f>
        <v/>
      </c>
      <c r="J1120" s="204" t="str">
        <f>IF(J1119&lt;&gt;"",J1119*PRINCIPAL!$C$94,"")</f>
        <v/>
      </c>
      <c r="K1120" s="204" t="str">
        <f>IF(K1119&lt;&gt;"",K1119*PRINCIPAL!$C$94,"")</f>
        <v/>
      </c>
      <c r="L1120" s="204" t="str">
        <f>IF(L1119&lt;&gt;"",L1119*PRINCIPAL!$C$94,"")</f>
        <v/>
      </c>
      <c r="M1120" s="204" t="str">
        <f>IF(M1119&lt;&gt;"",M1119*PRINCIPAL!$C$94,"")</f>
        <v/>
      </c>
      <c r="N1120" s="204" t="str">
        <f>IF(N1119&lt;&gt;"",N1119*PRINCIPAL!$C$94,"")</f>
        <v/>
      </c>
      <c r="O1120" s="204" t="str">
        <f>IF(O1119&lt;&gt;"",O1119*PRINCIPAL!$C$94,"")</f>
        <v/>
      </c>
      <c r="P1120" s="204" t="str">
        <f>IF(P1119&lt;&gt;"",P1119*PRINCIPAL!$C$94,"")</f>
        <v/>
      </c>
      <c r="Q1120" s="204" t="str">
        <f>IF(Q1119&lt;&gt;"",Q1119*PRINCIPAL!$C$94,"")</f>
        <v/>
      </c>
      <c r="R1120" s="204" t="str">
        <f>IF(R1119&lt;&gt;"",R1119*PRINCIPAL!$C$94,"")</f>
        <v/>
      </c>
      <c r="S1120" s="204" t="str">
        <f>IF(S1119&lt;&gt;"",S1119*PRINCIPAL!$C$94,"")</f>
        <v/>
      </c>
      <c r="T1120" s="204" t="str">
        <f>IF(T1119&lt;&gt;"",T1119*PRINCIPAL!$C$94,"")</f>
        <v/>
      </c>
      <c r="U1120" s="204" t="str">
        <f>IF(U1119&lt;&gt;"",U1119*PRINCIPAL!$C$94,"")</f>
        <v/>
      </c>
      <c r="V1120" s="204" t="str">
        <f>IF(V1119&lt;&gt;"",V1119*PRINCIPAL!$C$94,"")</f>
        <v/>
      </c>
      <c r="W1120" s="204" t="str">
        <f>IF(W1119&lt;&gt;"",W1119*PRINCIPAL!$C$94,"")</f>
        <v/>
      </c>
      <c r="X1120" s="204" t="str">
        <f>IF(X1119&lt;&gt;"",X1119*PRINCIPAL!$C$94,"")</f>
        <v/>
      </c>
      <c r="Y1120" s="204" t="str">
        <f>IF(Y1119&lt;&gt;"",Y1119*PRINCIPAL!$C$94,"")</f>
        <v/>
      </c>
      <c r="Z1120" s="204" t="str">
        <f>IF(Z1119&lt;&gt;"",Z1119*PRINCIPAL!$C$94,"")</f>
        <v/>
      </c>
      <c r="AA1120" s="204" t="str">
        <f>IF(AA1119&lt;&gt;"",AA1119*PRINCIPAL!$C$94,"")</f>
        <v/>
      </c>
      <c r="AB1120" s="204" t="str">
        <f>IF(AB1119&lt;&gt;"",AB1119*PRINCIPAL!$C$94,"")</f>
        <v/>
      </c>
      <c r="AC1120" s="204" t="str">
        <f>IF(AC1119&lt;&gt;"",AC1119*PRINCIPAL!$C$94,"")</f>
        <v/>
      </c>
      <c r="AD1120" s="204" t="str">
        <f>IF(AD1119&lt;&gt;"",AD1119*PRINCIPAL!$C$94,"")</f>
        <v/>
      </c>
      <c r="AE1120" s="204" t="str">
        <f>IF(AE1119&lt;&gt;"",AE1119*PRINCIPAL!$C$94,"")</f>
        <v/>
      </c>
      <c r="AF1120" s="204" t="str">
        <f>IF(AF1119&lt;&gt;"",AF1119*PRINCIPAL!$C$94,"")</f>
        <v/>
      </c>
      <c r="AG1120" s="204" t="str">
        <f>IF(AG1119&lt;&gt;"",AG1119*PRINCIPAL!$C$94,"")</f>
        <v/>
      </c>
      <c r="AH1120" s="204" t="str">
        <f>IF(AH1119&lt;&gt;"",AH1119*PRINCIPAL!$C$94,"")</f>
        <v/>
      </c>
      <c r="AI1120" s="204" t="str">
        <f>IF(AI1119&lt;&gt;"",AI1119*PRINCIPAL!$C$94,"")</f>
        <v/>
      </c>
      <c r="AJ1120" s="204" t="str">
        <f>IF(AJ1119&lt;&gt;"",AJ1119*PRINCIPAL!$C$94,"")</f>
        <v/>
      </c>
      <c r="AK1120" s="204" t="str">
        <f>IF(AK1119&lt;&gt;"",AK1119*PRINCIPAL!$C$94,"")</f>
        <v/>
      </c>
      <c r="AL1120" s="204" t="str">
        <f>IF(AL1119&lt;&gt;"",AL1119*PRINCIPAL!$C$94,"")</f>
        <v/>
      </c>
      <c r="AM1120" s="204" t="str">
        <f>IF(AM1119&lt;&gt;"",AM1119*PRINCIPAL!$C$94,"")</f>
        <v/>
      </c>
      <c r="AN1120" s="204" t="str">
        <f>IF(AN1119&lt;&gt;"",AN1119*PRINCIPAL!$C$94,"")</f>
        <v/>
      </c>
      <c r="AO1120" s="210" t="str">
        <f>IF(AO1119&lt;&gt;"",AO1119*PRINCIPAL!$C$94,"")</f>
        <v/>
      </c>
    </row>
    <row r="1121" spans="2:41" ht="12.45" customHeight="1" x14ac:dyDescent="0.3">
      <c r="B1121" s="456"/>
      <c r="C1121" s="422"/>
      <c r="D1121" s="426" t="s">
        <v>115</v>
      </c>
      <c r="E1121" s="222" t="s">
        <v>125</v>
      </c>
      <c r="F1121" s="203" t="s">
        <v>38</v>
      </c>
      <c r="G1121" s="203"/>
      <c r="H1121" s="203"/>
      <c r="I1121" s="203"/>
      <c r="J1121" s="203"/>
      <c r="K1121" s="203"/>
      <c r="L1121" s="203"/>
      <c r="M1121" s="203"/>
      <c r="N1121" s="203"/>
      <c r="O1121" s="203"/>
      <c r="P1121" s="203"/>
      <c r="Q1121" s="203"/>
      <c r="R1121" s="203"/>
      <c r="S1121" s="203"/>
      <c r="T1121" s="203"/>
      <c r="U1121" s="203"/>
      <c r="V1121" s="203"/>
      <c r="W1121" s="203"/>
      <c r="X1121" s="203"/>
      <c r="Y1121" s="203"/>
      <c r="Z1121" s="203"/>
      <c r="AA1121" s="203"/>
      <c r="AB1121" s="203"/>
      <c r="AC1121" s="203"/>
      <c r="AD1121" s="203"/>
      <c r="AE1121" s="203"/>
      <c r="AF1121" s="203"/>
      <c r="AG1121" s="203"/>
      <c r="AH1121" s="203"/>
      <c r="AI1121" s="203"/>
      <c r="AJ1121" s="203"/>
      <c r="AK1121" s="203"/>
      <c r="AL1121" s="203"/>
      <c r="AM1121" s="203"/>
      <c r="AN1121" s="203"/>
      <c r="AO1121" s="214"/>
    </row>
    <row r="1122" spans="2:41" ht="12.45" customHeight="1" thickBot="1" x14ac:dyDescent="0.35">
      <c r="B1122" s="457"/>
      <c r="C1122" s="423"/>
      <c r="D1122" s="427"/>
      <c r="E1122" s="291" t="s">
        <v>126</v>
      </c>
      <c r="F1122" s="323" t="s">
        <v>38</v>
      </c>
      <c r="G1122" s="288" t="str">
        <f>IF(G1121&lt;&gt;"",G1121*PRINCIPAL!$C$94,"")</f>
        <v/>
      </c>
      <c r="H1122" s="288" t="str">
        <f>IF(H1121&lt;&gt;"",H1121*PRINCIPAL!$C$94,"")</f>
        <v/>
      </c>
      <c r="I1122" s="288" t="str">
        <f>IF(I1121&lt;&gt;"",I1121*PRINCIPAL!$C$94,"")</f>
        <v/>
      </c>
      <c r="J1122" s="288" t="str">
        <f>IF(J1121&lt;&gt;"",J1121*PRINCIPAL!$C$94,"")</f>
        <v/>
      </c>
      <c r="K1122" s="288" t="str">
        <f>IF(K1121&lt;&gt;"",K1121*PRINCIPAL!$C$94,"")</f>
        <v/>
      </c>
      <c r="L1122" s="288" t="str">
        <f>IF(L1121&lt;&gt;"",L1121*PRINCIPAL!$C$94,"")</f>
        <v/>
      </c>
      <c r="M1122" s="288" t="str">
        <f>IF(M1121&lt;&gt;"",M1121*PRINCIPAL!$C$94,"")</f>
        <v/>
      </c>
      <c r="N1122" s="288" t="str">
        <f>IF(N1121&lt;&gt;"",N1121*PRINCIPAL!$C$94,"")</f>
        <v/>
      </c>
      <c r="O1122" s="288" t="str">
        <f>IF(O1121&lt;&gt;"",O1121*PRINCIPAL!$C$94,"")</f>
        <v/>
      </c>
      <c r="P1122" s="288" t="str">
        <f>IF(P1121&lt;&gt;"",P1121*PRINCIPAL!$C$94,"")</f>
        <v/>
      </c>
      <c r="Q1122" s="288" t="str">
        <f>IF(Q1121&lt;&gt;"",Q1121*PRINCIPAL!$C$94,"")</f>
        <v/>
      </c>
      <c r="R1122" s="288" t="str">
        <f>IF(R1121&lt;&gt;"",R1121*PRINCIPAL!$C$94,"")</f>
        <v/>
      </c>
      <c r="S1122" s="288" t="str">
        <f>IF(S1121&lt;&gt;"",S1121*PRINCIPAL!$C$94,"")</f>
        <v/>
      </c>
      <c r="T1122" s="288" t="str">
        <f>IF(T1121&lt;&gt;"",T1121*PRINCIPAL!$C$94,"")</f>
        <v/>
      </c>
      <c r="U1122" s="288" t="str">
        <f>IF(U1121&lt;&gt;"",U1121*PRINCIPAL!$C$94,"")</f>
        <v/>
      </c>
      <c r="V1122" s="288" t="str">
        <f>IF(V1121&lt;&gt;"",V1121*PRINCIPAL!$C$94,"")</f>
        <v/>
      </c>
      <c r="W1122" s="288" t="str">
        <f>IF(W1121&lt;&gt;"",W1121*PRINCIPAL!$C$94,"")</f>
        <v/>
      </c>
      <c r="X1122" s="288" t="str">
        <f>IF(X1121&lt;&gt;"",X1121*PRINCIPAL!$C$94,"")</f>
        <v/>
      </c>
      <c r="Y1122" s="288" t="str">
        <f>IF(Y1121&lt;&gt;"",Y1121*PRINCIPAL!$C$94,"")</f>
        <v/>
      </c>
      <c r="Z1122" s="288" t="str">
        <f>IF(Z1121&lt;&gt;"",Z1121*PRINCIPAL!$C$94,"")</f>
        <v/>
      </c>
      <c r="AA1122" s="288" t="str">
        <f>IF(AA1121&lt;&gt;"",AA1121*PRINCIPAL!$C$94,"")</f>
        <v/>
      </c>
      <c r="AB1122" s="288" t="str">
        <f>IF(AB1121&lt;&gt;"",AB1121*PRINCIPAL!$C$94,"")</f>
        <v/>
      </c>
      <c r="AC1122" s="288" t="str">
        <f>IF(AC1121&lt;&gt;"",AC1121*PRINCIPAL!$C$94,"")</f>
        <v/>
      </c>
      <c r="AD1122" s="288" t="str">
        <f>IF(AD1121&lt;&gt;"",AD1121*PRINCIPAL!$C$94,"")</f>
        <v/>
      </c>
      <c r="AE1122" s="288" t="str">
        <f>IF(AE1121&lt;&gt;"",AE1121*PRINCIPAL!$C$94,"")</f>
        <v/>
      </c>
      <c r="AF1122" s="288" t="str">
        <f>IF(AF1121&lt;&gt;"",AF1121*PRINCIPAL!$C$94,"")</f>
        <v/>
      </c>
      <c r="AG1122" s="288" t="str">
        <f>IF(AG1121&lt;&gt;"",AG1121*PRINCIPAL!$C$94,"")</f>
        <v/>
      </c>
      <c r="AH1122" s="288" t="str">
        <f>IF(AH1121&lt;&gt;"",AH1121*PRINCIPAL!$C$94,"")</f>
        <v/>
      </c>
      <c r="AI1122" s="288" t="str">
        <f>IF(AI1121&lt;&gt;"",AI1121*PRINCIPAL!$C$94,"")</f>
        <v/>
      </c>
      <c r="AJ1122" s="288" t="str">
        <f>IF(AJ1121&lt;&gt;"",AJ1121*PRINCIPAL!$C$94,"")</f>
        <v/>
      </c>
      <c r="AK1122" s="288" t="str">
        <f>IF(AK1121&lt;&gt;"",AK1121*PRINCIPAL!$C$94,"")</f>
        <v/>
      </c>
      <c r="AL1122" s="288" t="str">
        <f>IF(AL1121&lt;&gt;"",AL1121*PRINCIPAL!$C$94,"")</f>
        <v/>
      </c>
      <c r="AM1122" s="288" t="str">
        <f>IF(AM1121&lt;&gt;"",AM1121*PRINCIPAL!$C$94,"")</f>
        <v/>
      </c>
      <c r="AN1122" s="288" t="str">
        <f>IF(AN1121&lt;&gt;"",AN1121*PRINCIPAL!$C$94,"")</f>
        <v/>
      </c>
      <c r="AO1122" s="289" t="str">
        <f>IF(AO1121&lt;&gt;"",AO1121*PRINCIPAL!$C$94,"")</f>
        <v/>
      </c>
    </row>
    <row r="1123" spans="2:41" ht="12" customHeight="1" thickBot="1" x14ac:dyDescent="0.35"/>
    <row r="1124" spans="2:41" ht="15" customHeight="1" thickBot="1" x14ac:dyDescent="0.35">
      <c r="B1124" s="448" t="s">
        <v>15</v>
      </c>
      <c r="C1124" s="449"/>
      <c r="D1124" s="41" t="str">
        <f>IF(PRINCIPAL!B104&lt;&gt;"",PRINCIPAL!B104,"")</f>
        <v/>
      </c>
    </row>
    <row r="1125" spans="2:41" ht="12" customHeight="1" thickBot="1" x14ac:dyDescent="0.35"/>
    <row r="1126" spans="2:41" ht="12" customHeight="1" x14ac:dyDescent="0.3">
      <c r="B1126" s="450" t="s">
        <v>120</v>
      </c>
      <c r="C1126" s="451"/>
      <c r="D1126" s="451"/>
      <c r="E1126" s="451"/>
      <c r="F1126" s="480" t="s">
        <v>144</v>
      </c>
      <c r="G1126" s="433">
        <v>1</v>
      </c>
      <c r="H1126" s="433">
        <v>2</v>
      </c>
      <c r="I1126" s="433">
        <v>3</v>
      </c>
      <c r="J1126" s="433">
        <v>4</v>
      </c>
      <c r="K1126" s="433">
        <v>5</v>
      </c>
      <c r="L1126" s="433">
        <v>6</v>
      </c>
      <c r="M1126" s="433">
        <v>7</v>
      </c>
      <c r="N1126" s="433">
        <v>8</v>
      </c>
      <c r="O1126" s="433">
        <v>9</v>
      </c>
      <c r="P1126" s="433">
        <v>10</v>
      </c>
      <c r="Q1126" s="433">
        <v>11</v>
      </c>
      <c r="R1126" s="433">
        <v>12</v>
      </c>
      <c r="S1126" s="433">
        <v>13</v>
      </c>
      <c r="T1126" s="433">
        <v>14</v>
      </c>
      <c r="U1126" s="433">
        <v>15</v>
      </c>
      <c r="V1126" s="433">
        <v>16</v>
      </c>
      <c r="W1126" s="433">
        <v>17</v>
      </c>
      <c r="X1126" s="433">
        <v>18</v>
      </c>
      <c r="Y1126" s="433">
        <v>19</v>
      </c>
      <c r="Z1126" s="433">
        <v>20</v>
      </c>
      <c r="AA1126" s="433">
        <v>21</v>
      </c>
      <c r="AB1126" s="433">
        <v>22</v>
      </c>
      <c r="AC1126" s="433">
        <v>23</v>
      </c>
      <c r="AD1126" s="433">
        <v>24</v>
      </c>
      <c r="AE1126" s="433">
        <v>25</v>
      </c>
      <c r="AF1126" s="433">
        <v>26</v>
      </c>
      <c r="AG1126" s="433">
        <v>27</v>
      </c>
      <c r="AH1126" s="433">
        <v>28</v>
      </c>
      <c r="AI1126" s="433">
        <v>29</v>
      </c>
      <c r="AJ1126" s="433">
        <v>30</v>
      </c>
      <c r="AK1126" s="433">
        <v>31</v>
      </c>
      <c r="AL1126" s="433">
        <v>32</v>
      </c>
      <c r="AM1126" s="433">
        <v>33</v>
      </c>
      <c r="AN1126" s="433">
        <v>34</v>
      </c>
      <c r="AO1126" s="435">
        <v>35</v>
      </c>
    </row>
    <row r="1127" spans="2:41" ht="12" customHeight="1" thickBot="1" x14ac:dyDescent="0.35">
      <c r="B1127" s="452"/>
      <c r="C1127" s="469"/>
      <c r="D1127" s="469"/>
      <c r="E1127" s="469"/>
      <c r="F1127" s="481"/>
      <c r="G1127" s="434"/>
      <c r="H1127" s="434"/>
      <c r="I1127" s="434"/>
      <c r="J1127" s="434"/>
      <c r="K1127" s="434"/>
      <c r="L1127" s="434"/>
      <c r="M1127" s="434"/>
      <c r="N1127" s="434"/>
      <c r="O1127" s="434"/>
      <c r="P1127" s="434"/>
      <c r="Q1127" s="434"/>
      <c r="R1127" s="434"/>
      <c r="S1127" s="434"/>
      <c r="T1127" s="434"/>
      <c r="U1127" s="434"/>
      <c r="V1127" s="434"/>
      <c r="W1127" s="434"/>
      <c r="X1127" s="434"/>
      <c r="Y1127" s="434"/>
      <c r="Z1127" s="434"/>
      <c r="AA1127" s="434"/>
      <c r="AB1127" s="434"/>
      <c r="AC1127" s="434"/>
      <c r="AD1127" s="434"/>
      <c r="AE1127" s="434"/>
      <c r="AF1127" s="434"/>
      <c r="AG1127" s="434"/>
      <c r="AH1127" s="434"/>
      <c r="AI1127" s="434"/>
      <c r="AJ1127" s="434"/>
      <c r="AK1127" s="434"/>
      <c r="AL1127" s="434"/>
      <c r="AM1127" s="434"/>
      <c r="AN1127" s="434"/>
      <c r="AO1127" s="436"/>
    </row>
    <row r="1128" spans="2:41" ht="12.45" customHeight="1" x14ac:dyDescent="0.3">
      <c r="B1128" s="437" t="s">
        <v>107</v>
      </c>
      <c r="C1128" s="439" t="s">
        <v>104</v>
      </c>
      <c r="D1128" s="441" t="s">
        <v>112</v>
      </c>
      <c r="E1128" s="227" t="s">
        <v>125</v>
      </c>
      <c r="F1128" s="197"/>
      <c r="G1128" s="230"/>
      <c r="H1128" s="230"/>
      <c r="I1128" s="230"/>
      <c r="J1128" s="230"/>
      <c r="K1128" s="230"/>
      <c r="L1128" s="230"/>
      <c r="M1128" s="230"/>
      <c r="N1128" s="230"/>
      <c r="O1128" s="230"/>
      <c r="P1128" s="230"/>
      <c r="Q1128" s="230"/>
      <c r="R1128" s="230"/>
      <c r="S1128" s="230"/>
      <c r="T1128" s="230"/>
      <c r="U1128" s="230"/>
      <c r="V1128" s="230"/>
      <c r="W1128" s="230"/>
      <c r="X1128" s="230"/>
      <c r="Y1128" s="230"/>
      <c r="Z1128" s="230"/>
      <c r="AA1128" s="230"/>
      <c r="AB1128" s="230"/>
      <c r="AC1128" s="230"/>
      <c r="AD1128" s="230"/>
      <c r="AE1128" s="230"/>
      <c r="AF1128" s="230"/>
      <c r="AG1128" s="230"/>
      <c r="AH1128" s="230"/>
      <c r="AI1128" s="230"/>
      <c r="AJ1128" s="230"/>
      <c r="AK1128" s="230"/>
      <c r="AL1128" s="230"/>
      <c r="AM1128" s="230"/>
      <c r="AN1128" s="230"/>
      <c r="AO1128" s="278"/>
    </row>
    <row r="1129" spans="2:41" ht="12.45" customHeight="1" x14ac:dyDescent="0.3">
      <c r="B1129" s="438"/>
      <c r="C1129" s="440"/>
      <c r="D1129" s="442"/>
      <c r="E1129" s="220" t="s">
        <v>126</v>
      </c>
      <c r="F1129" s="198" t="str">
        <f>IF(F1128&lt;&gt;"",F1128*PRINCIPAL!$C$14,"")</f>
        <v/>
      </c>
      <c r="G1129" s="198" t="str">
        <f>IF(G1128&lt;&gt;"",G1128*PRINCIPAL!$C$104,"")</f>
        <v/>
      </c>
      <c r="H1129" s="198" t="str">
        <f>IF(H1128&lt;&gt;"",H1128*PRINCIPAL!$C$104,"")</f>
        <v/>
      </c>
      <c r="I1129" s="198" t="str">
        <f>IF(I1128&lt;&gt;"",I1128*PRINCIPAL!$C$104,"")</f>
        <v/>
      </c>
      <c r="J1129" s="198" t="str">
        <f>IF(J1128&lt;&gt;"",J1128*PRINCIPAL!$C$104,"")</f>
        <v/>
      </c>
      <c r="K1129" s="198" t="str">
        <f>IF(K1128&lt;&gt;"",K1128*PRINCIPAL!$C$104,"")</f>
        <v/>
      </c>
      <c r="L1129" s="198" t="str">
        <f>IF(L1128&lt;&gt;"",L1128*PRINCIPAL!$C$104,"")</f>
        <v/>
      </c>
      <c r="M1129" s="198" t="str">
        <f>IF(M1128&lt;&gt;"",M1128*PRINCIPAL!$C$104,"")</f>
        <v/>
      </c>
      <c r="N1129" s="198" t="str">
        <f>IF(N1128&lt;&gt;"",N1128*PRINCIPAL!$C$104,"")</f>
        <v/>
      </c>
      <c r="O1129" s="198" t="str">
        <f>IF(O1128&lt;&gt;"",O1128*PRINCIPAL!$C$104,"")</f>
        <v/>
      </c>
      <c r="P1129" s="198" t="str">
        <f>IF(P1128&lt;&gt;"",P1128*PRINCIPAL!$C$104,"")</f>
        <v/>
      </c>
      <c r="Q1129" s="198" t="str">
        <f>IF(Q1128&lt;&gt;"",Q1128*PRINCIPAL!$C$104,"")</f>
        <v/>
      </c>
      <c r="R1129" s="198" t="str">
        <f>IF(R1128&lt;&gt;"",R1128*PRINCIPAL!$C$104,"")</f>
        <v/>
      </c>
      <c r="S1129" s="198" t="str">
        <f>IF(S1128&lt;&gt;"",S1128*PRINCIPAL!$C$104,"")</f>
        <v/>
      </c>
      <c r="T1129" s="198" t="str">
        <f>IF(T1128&lt;&gt;"",T1128*PRINCIPAL!$C$104,"")</f>
        <v/>
      </c>
      <c r="U1129" s="198" t="str">
        <f>IF(U1128&lt;&gt;"",U1128*PRINCIPAL!$C$104,"")</f>
        <v/>
      </c>
      <c r="V1129" s="198" t="str">
        <f>IF(V1128&lt;&gt;"",V1128*PRINCIPAL!$C$104,"")</f>
        <v/>
      </c>
      <c r="W1129" s="198" t="str">
        <f>IF(W1128&lt;&gt;"",W1128*PRINCIPAL!$C$104,"")</f>
        <v/>
      </c>
      <c r="X1129" s="198" t="str">
        <f>IF(X1128&lt;&gt;"",X1128*PRINCIPAL!$C$104,"")</f>
        <v/>
      </c>
      <c r="Y1129" s="198" t="str">
        <f>IF(Y1128&lt;&gt;"",Y1128*PRINCIPAL!$C$104,"")</f>
        <v/>
      </c>
      <c r="Z1129" s="198" t="str">
        <f>IF(Z1128&lt;&gt;"",Z1128*PRINCIPAL!$C$104,"")</f>
        <v/>
      </c>
      <c r="AA1129" s="198" t="str">
        <f>IF(AA1128&lt;&gt;"",AA1128*PRINCIPAL!$C$104,"")</f>
        <v/>
      </c>
      <c r="AB1129" s="198" t="str">
        <f>IF(AB1128&lt;&gt;"",AB1128*PRINCIPAL!$C$104,"")</f>
        <v/>
      </c>
      <c r="AC1129" s="198" t="str">
        <f>IF(AC1128&lt;&gt;"",AC1128*PRINCIPAL!$C$104,"")</f>
        <v/>
      </c>
      <c r="AD1129" s="198" t="str">
        <f>IF(AD1128&lt;&gt;"",AD1128*PRINCIPAL!$C$104,"")</f>
        <v/>
      </c>
      <c r="AE1129" s="198" t="str">
        <f>IF(AE1128&lt;&gt;"",AE1128*PRINCIPAL!$C$104,"")</f>
        <v/>
      </c>
      <c r="AF1129" s="198" t="str">
        <f>IF(AF1128&lt;&gt;"",AF1128*PRINCIPAL!$C$104,"")</f>
        <v/>
      </c>
      <c r="AG1129" s="198" t="str">
        <f>IF(AG1128&lt;&gt;"",AG1128*PRINCIPAL!$C$104,"")</f>
        <v/>
      </c>
      <c r="AH1129" s="198" t="str">
        <f>IF(AH1128&lt;&gt;"",AH1128*PRINCIPAL!$C$104,"")</f>
        <v/>
      </c>
      <c r="AI1129" s="198" t="str">
        <f>IF(AI1128&lt;&gt;"",AI1128*PRINCIPAL!$C$104,"")</f>
        <v/>
      </c>
      <c r="AJ1129" s="198" t="str">
        <f>IF(AJ1128&lt;&gt;"",AJ1128*PRINCIPAL!$C$104,"")</f>
        <v/>
      </c>
      <c r="AK1129" s="198" t="str">
        <f>IF(AK1128&lt;&gt;"",AK1128*PRINCIPAL!$C$104,"")</f>
        <v/>
      </c>
      <c r="AL1129" s="198" t="str">
        <f>IF(AL1128&lt;&gt;"",AL1128*PRINCIPAL!$C$104,"")</f>
        <v/>
      </c>
      <c r="AM1129" s="198" t="str">
        <f>IF(AM1128&lt;&gt;"",AM1128*PRINCIPAL!$C$104,"")</f>
        <v/>
      </c>
      <c r="AN1129" s="198" t="str">
        <f>IF(AN1128&lt;&gt;"",AN1128*PRINCIPAL!$C$104,"")</f>
        <v/>
      </c>
      <c r="AO1129" s="268" t="str">
        <f>IF(AO1128&lt;&gt;"",AO1128*PRINCIPAL!$C$104,"")</f>
        <v/>
      </c>
    </row>
    <row r="1130" spans="2:41" ht="12.45" customHeight="1" x14ac:dyDescent="0.3">
      <c r="B1130" s="438"/>
      <c r="C1130" s="440"/>
      <c r="D1130" s="443" t="s">
        <v>118</v>
      </c>
      <c r="E1130" s="222" t="s">
        <v>125</v>
      </c>
      <c r="F1130" s="203"/>
      <c r="G1130" s="203"/>
      <c r="H1130" s="203"/>
      <c r="I1130" s="203"/>
      <c r="J1130" s="203"/>
      <c r="K1130" s="203"/>
      <c r="L1130" s="203"/>
      <c r="M1130" s="203"/>
      <c r="N1130" s="203"/>
      <c r="O1130" s="203"/>
      <c r="P1130" s="203"/>
      <c r="Q1130" s="203"/>
      <c r="R1130" s="203"/>
      <c r="S1130" s="203"/>
      <c r="T1130" s="203"/>
      <c r="U1130" s="203"/>
      <c r="V1130" s="203"/>
      <c r="W1130" s="203"/>
      <c r="X1130" s="203"/>
      <c r="Y1130" s="203"/>
      <c r="Z1130" s="203"/>
      <c r="AA1130" s="203"/>
      <c r="AB1130" s="203"/>
      <c r="AC1130" s="203"/>
      <c r="AD1130" s="203"/>
      <c r="AE1130" s="203"/>
      <c r="AF1130" s="203"/>
      <c r="AG1130" s="203"/>
      <c r="AH1130" s="203"/>
      <c r="AI1130" s="203"/>
      <c r="AJ1130" s="203"/>
      <c r="AK1130" s="203"/>
      <c r="AL1130" s="203"/>
      <c r="AM1130" s="203"/>
      <c r="AN1130" s="203"/>
      <c r="AO1130" s="269"/>
    </row>
    <row r="1131" spans="2:41" ht="12.45" customHeight="1" x14ac:dyDescent="0.3">
      <c r="B1131" s="438"/>
      <c r="C1131" s="440"/>
      <c r="D1131" s="444"/>
      <c r="E1131" s="220" t="s">
        <v>126</v>
      </c>
      <c r="F1131" s="204" t="str">
        <f>IF(F1130&lt;&gt;"",F1130*PRINCIPAL!$C$14,"")</f>
        <v/>
      </c>
      <c r="G1131" s="204" t="str">
        <f>IF(G1130&lt;&gt;"",G1130*PRINCIPAL!$C$104,"")</f>
        <v/>
      </c>
      <c r="H1131" s="204" t="str">
        <f>IF(H1130&lt;&gt;"",H1130*PRINCIPAL!$C$104,"")</f>
        <v/>
      </c>
      <c r="I1131" s="204" t="str">
        <f>IF(I1130&lt;&gt;"",I1130*PRINCIPAL!$C$104,"")</f>
        <v/>
      </c>
      <c r="J1131" s="204" t="str">
        <f>IF(J1130&lt;&gt;"",J1130*PRINCIPAL!$C$104,"")</f>
        <v/>
      </c>
      <c r="K1131" s="204" t="str">
        <f>IF(K1130&lt;&gt;"",K1130*PRINCIPAL!$C$104,"")</f>
        <v/>
      </c>
      <c r="L1131" s="204" t="str">
        <f>IF(L1130&lt;&gt;"",L1130*PRINCIPAL!$C$104,"")</f>
        <v/>
      </c>
      <c r="M1131" s="204" t="str">
        <f>IF(M1130&lt;&gt;"",M1130*PRINCIPAL!$C$104,"")</f>
        <v/>
      </c>
      <c r="N1131" s="204" t="str">
        <f>IF(N1130&lt;&gt;"",N1130*PRINCIPAL!$C$104,"")</f>
        <v/>
      </c>
      <c r="O1131" s="204" t="str">
        <f>IF(O1130&lt;&gt;"",O1130*PRINCIPAL!$C$104,"")</f>
        <v/>
      </c>
      <c r="P1131" s="204" t="str">
        <f>IF(P1130&lt;&gt;"",P1130*PRINCIPAL!$C$104,"")</f>
        <v/>
      </c>
      <c r="Q1131" s="204" t="str">
        <f>IF(Q1130&lt;&gt;"",Q1130*PRINCIPAL!$C$104,"")</f>
        <v/>
      </c>
      <c r="R1131" s="204" t="str">
        <f>IF(R1130&lt;&gt;"",R1130*PRINCIPAL!$C$104,"")</f>
        <v/>
      </c>
      <c r="S1131" s="204" t="str">
        <f>IF(S1130&lt;&gt;"",S1130*PRINCIPAL!$C$104,"")</f>
        <v/>
      </c>
      <c r="T1131" s="204" t="str">
        <f>IF(T1130&lt;&gt;"",T1130*PRINCIPAL!$C$104,"")</f>
        <v/>
      </c>
      <c r="U1131" s="204" t="str">
        <f>IF(U1130&lt;&gt;"",U1130*PRINCIPAL!$C$104,"")</f>
        <v/>
      </c>
      <c r="V1131" s="204" t="str">
        <f>IF(V1130&lt;&gt;"",V1130*PRINCIPAL!$C$104,"")</f>
        <v/>
      </c>
      <c r="W1131" s="204" t="str">
        <f>IF(W1130&lt;&gt;"",W1130*PRINCIPAL!$C$104,"")</f>
        <v/>
      </c>
      <c r="X1131" s="204" t="str">
        <f>IF(X1130&lt;&gt;"",X1130*PRINCIPAL!$C$104,"")</f>
        <v/>
      </c>
      <c r="Y1131" s="204" t="str">
        <f>IF(Y1130&lt;&gt;"",Y1130*PRINCIPAL!$C$104,"")</f>
        <v/>
      </c>
      <c r="Z1131" s="204" t="str">
        <f>IF(Z1130&lt;&gt;"",Z1130*PRINCIPAL!$C$104,"")</f>
        <v/>
      </c>
      <c r="AA1131" s="204" t="str">
        <f>IF(AA1130&lt;&gt;"",AA1130*PRINCIPAL!$C$104,"")</f>
        <v/>
      </c>
      <c r="AB1131" s="204" t="str">
        <f>IF(AB1130&lt;&gt;"",AB1130*PRINCIPAL!$C$104,"")</f>
        <v/>
      </c>
      <c r="AC1131" s="204" t="str">
        <f>IF(AC1130&lt;&gt;"",AC1130*PRINCIPAL!$C$104,"")</f>
        <v/>
      </c>
      <c r="AD1131" s="204" t="str">
        <f>IF(AD1130&lt;&gt;"",AD1130*PRINCIPAL!$C$104,"")</f>
        <v/>
      </c>
      <c r="AE1131" s="204" t="str">
        <f>IF(AE1130&lt;&gt;"",AE1130*PRINCIPAL!$C$104,"")</f>
        <v/>
      </c>
      <c r="AF1131" s="204" t="str">
        <f>IF(AF1130&lt;&gt;"",AF1130*PRINCIPAL!$C$104,"")</f>
        <v/>
      </c>
      <c r="AG1131" s="204" t="str">
        <f>IF(AG1130&lt;&gt;"",AG1130*PRINCIPAL!$C$104,"")</f>
        <v/>
      </c>
      <c r="AH1131" s="204" t="str">
        <f>IF(AH1130&lt;&gt;"",AH1130*PRINCIPAL!$C$104,"")</f>
        <v/>
      </c>
      <c r="AI1131" s="204" t="str">
        <f>IF(AI1130&lt;&gt;"",AI1130*PRINCIPAL!$C$104,"")</f>
        <v/>
      </c>
      <c r="AJ1131" s="204" t="str">
        <f>IF(AJ1130&lt;&gt;"",AJ1130*PRINCIPAL!$C$104,"")</f>
        <v/>
      </c>
      <c r="AK1131" s="204" t="str">
        <f>IF(AK1130&lt;&gt;"",AK1130*PRINCIPAL!$C$104,"")</f>
        <v/>
      </c>
      <c r="AL1131" s="204" t="str">
        <f>IF(AL1130&lt;&gt;"",AL1130*PRINCIPAL!$C$104,"")</f>
        <v/>
      </c>
      <c r="AM1131" s="204" t="str">
        <f>IF(AM1130&lt;&gt;"",AM1130*PRINCIPAL!$C$104,"")</f>
        <v/>
      </c>
      <c r="AN1131" s="204" t="str">
        <f>IF(AN1130&lt;&gt;"",AN1130*PRINCIPAL!$C$104,"")</f>
        <v/>
      </c>
      <c r="AO1131" s="270" t="str">
        <f>IF(AO1130&lt;&gt;"",AO1130*PRINCIPAL!$C$104,"")</f>
        <v/>
      </c>
    </row>
    <row r="1132" spans="2:41" ht="12.45" customHeight="1" x14ac:dyDescent="0.3">
      <c r="B1132" s="438"/>
      <c r="C1132" s="440"/>
      <c r="D1132" s="443" t="s">
        <v>116</v>
      </c>
      <c r="E1132" s="224" t="s">
        <v>125</v>
      </c>
      <c r="F1132" s="203"/>
      <c r="G1132" s="203"/>
      <c r="H1132" s="203"/>
      <c r="I1132" s="203"/>
      <c r="J1132" s="203"/>
      <c r="K1132" s="203"/>
      <c r="L1132" s="203"/>
      <c r="M1132" s="203"/>
      <c r="N1132" s="203"/>
      <c r="O1132" s="203"/>
      <c r="P1132" s="203"/>
      <c r="Q1132" s="203"/>
      <c r="R1132" s="203"/>
      <c r="S1132" s="203"/>
      <c r="T1132" s="203"/>
      <c r="U1132" s="203"/>
      <c r="V1132" s="203"/>
      <c r="W1132" s="203"/>
      <c r="X1132" s="203"/>
      <c r="Y1132" s="203"/>
      <c r="Z1132" s="203"/>
      <c r="AA1132" s="203"/>
      <c r="AB1132" s="203"/>
      <c r="AC1132" s="203"/>
      <c r="AD1132" s="203"/>
      <c r="AE1132" s="203"/>
      <c r="AF1132" s="203"/>
      <c r="AG1132" s="203"/>
      <c r="AH1132" s="203"/>
      <c r="AI1132" s="203"/>
      <c r="AJ1132" s="203"/>
      <c r="AK1132" s="203"/>
      <c r="AL1132" s="203"/>
      <c r="AM1132" s="203"/>
      <c r="AN1132" s="203"/>
      <c r="AO1132" s="269"/>
    </row>
    <row r="1133" spans="2:41" ht="12.45" customHeight="1" thickBot="1" x14ac:dyDescent="0.35">
      <c r="B1133" s="438"/>
      <c r="C1133" s="440"/>
      <c r="D1133" s="442"/>
      <c r="E1133" s="223" t="s">
        <v>126</v>
      </c>
      <c r="F1133" s="200" t="str">
        <f>IF(F1132&lt;&gt;"",F1132*PRINCIPAL!$C$14,"")</f>
        <v/>
      </c>
      <c r="G1133" s="200" t="str">
        <f>IF(G1132&lt;&gt;"",G1132*PRINCIPAL!$C$104,"")</f>
        <v/>
      </c>
      <c r="H1133" s="200" t="str">
        <f>IF(H1132&lt;&gt;"",H1132*PRINCIPAL!$C$104,"")</f>
        <v/>
      </c>
      <c r="I1133" s="200" t="str">
        <f>IF(I1132&lt;&gt;"",I1132*PRINCIPAL!$C$104,"")</f>
        <v/>
      </c>
      <c r="J1133" s="200" t="str">
        <f>IF(J1132&lt;&gt;"",J1132*PRINCIPAL!$C$104,"")</f>
        <v/>
      </c>
      <c r="K1133" s="200" t="str">
        <f>IF(K1132&lt;&gt;"",K1132*PRINCIPAL!$C$104,"")</f>
        <v/>
      </c>
      <c r="L1133" s="200" t="str">
        <f>IF(L1132&lt;&gt;"",L1132*PRINCIPAL!$C$104,"")</f>
        <v/>
      </c>
      <c r="M1133" s="200" t="str">
        <f>IF(M1132&lt;&gt;"",M1132*PRINCIPAL!$C$104,"")</f>
        <v/>
      </c>
      <c r="N1133" s="200" t="str">
        <f>IF(N1132&lt;&gt;"",N1132*PRINCIPAL!$C$104,"")</f>
        <v/>
      </c>
      <c r="O1133" s="200" t="str">
        <f>IF(O1132&lt;&gt;"",O1132*PRINCIPAL!$C$104,"")</f>
        <v/>
      </c>
      <c r="P1133" s="200" t="str">
        <f>IF(P1132&lt;&gt;"",P1132*PRINCIPAL!$C$104,"")</f>
        <v/>
      </c>
      <c r="Q1133" s="200" t="str">
        <f>IF(Q1132&lt;&gt;"",Q1132*PRINCIPAL!$C$104,"")</f>
        <v/>
      </c>
      <c r="R1133" s="200" t="str">
        <f>IF(R1132&lt;&gt;"",R1132*PRINCIPAL!$C$104,"")</f>
        <v/>
      </c>
      <c r="S1133" s="200" t="str">
        <f>IF(S1132&lt;&gt;"",S1132*PRINCIPAL!$C$104,"")</f>
        <v/>
      </c>
      <c r="T1133" s="200" t="str">
        <f>IF(T1132&lt;&gt;"",T1132*PRINCIPAL!$C$104,"")</f>
        <v/>
      </c>
      <c r="U1133" s="200" t="str">
        <f>IF(U1132&lt;&gt;"",U1132*PRINCIPAL!$C$104,"")</f>
        <v/>
      </c>
      <c r="V1133" s="200" t="str">
        <f>IF(V1132&lt;&gt;"",V1132*PRINCIPAL!$C$104,"")</f>
        <v/>
      </c>
      <c r="W1133" s="200" t="str">
        <f>IF(W1132&lt;&gt;"",W1132*PRINCIPAL!$C$104,"")</f>
        <v/>
      </c>
      <c r="X1133" s="200" t="str">
        <f>IF(X1132&lt;&gt;"",X1132*PRINCIPAL!$C$104,"")</f>
        <v/>
      </c>
      <c r="Y1133" s="200" t="str">
        <f>IF(Y1132&lt;&gt;"",Y1132*PRINCIPAL!$C$104,"")</f>
        <v/>
      </c>
      <c r="Z1133" s="200" t="str">
        <f>IF(Z1132&lt;&gt;"",Z1132*PRINCIPAL!$C$104,"")</f>
        <v/>
      </c>
      <c r="AA1133" s="200" t="str">
        <f>IF(AA1132&lt;&gt;"",AA1132*PRINCIPAL!$C$104,"")</f>
        <v/>
      </c>
      <c r="AB1133" s="200" t="str">
        <f>IF(AB1132&lt;&gt;"",AB1132*PRINCIPAL!$C$104,"")</f>
        <v/>
      </c>
      <c r="AC1133" s="200" t="str">
        <f>IF(AC1132&lt;&gt;"",AC1132*PRINCIPAL!$C$104,"")</f>
        <v/>
      </c>
      <c r="AD1133" s="200" t="str">
        <f>IF(AD1132&lt;&gt;"",AD1132*PRINCIPAL!$C$104,"")</f>
        <v/>
      </c>
      <c r="AE1133" s="200" t="str">
        <f>IF(AE1132&lt;&gt;"",AE1132*PRINCIPAL!$C$104,"")</f>
        <v/>
      </c>
      <c r="AF1133" s="200" t="str">
        <f>IF(AF1132&lt;&gt;"",AF1132*PRINCIPAL!$C$104,"")</f>
        <v/>
      </c>
      <c r="AG1133" s="200" t="str">
        <f>IF(AG1132&lt;&gt;"",AG1132*PRINCIPAL!$C$104,"")</f>
        <v/>
      </c>
      <c r="AH1133" s="200" t="str">
        <f>IF(AH1132&lt;&gt;"",AH1132*PRINCIPAL!$C$104,"")</f>
        <v/>
      </c>
      <c r="AI1133" s="200" t="str">
        <f>IF(AI1132&lt;&gt;"",AI1132*PRINCIPAL!$C$104,"")</f>
        <v/>
      </c>
      <c r="AJ1133" s="200" t="str">
        <f>IF(AJ1132&lt;&gt;"",AJ1132*PRINCIPAL!$C$104,"")</f>
        <v/>
      </c>
      <c r="AK1133" s="200" t="str">
        <f>IF(AK1132&lt;&gt;"",AK1132*PRINCIPAL!$C$104,"")</f>
        <v/>
      </c>
      <c r="AL1133" s="200" t="str">
        <f>IF(AL1132&lt;&gt;"",AL1132*PRINCIPAL!$C$104,"")</f>
        <v/>
      </c>
      <c r="AM1133" s="200" t="str">
        <f>IF(AM1132&lt;&gt;"",AM1132*PRINCIPAL!$C$104,"")</f>
        <v/>
      </c>
      <c r="AN1133" s="200" t="str">
        <f>IF(AN1132&lt;&gt;"",AN1132*PRINCIPAL!$C$104,"")</f>
        <v/>
      </c>
      <c r="AO1133" s="271" t="str">
        <f>IF(AO1132&lt;&gt;"",AO1132*PRINCIPAL!$C$104,"")</f>
        <v/>
      </c>
    </row>
    <row r="1134" spans="2:41" ht="12.45" customHeight="1" x14ac:dyDescent="0.3">
      <c r="B1134" s="438"/>
      <c r="C1134" s="439" t="s">
        <v>105</v>
      </c>
      <c r="D1134" s="441" t="s">
        <v>112</v>
      </c>
      <c r="E1134" s="219" t="s">
        <v>125</v>
      </c>
      <c r="F1134" s="197" t="s">
        <v>38</v>
      </c>
      <c r="G1134" s="197"/>
      <c r="H1134" s="197"/>
      <c r="I1134" s="197"/>
      <c r="J1134" s="197"/>
      <c r="K1134" s="197"/>
      <c r="L1134" s="197"/>
      <c r="M1134" s="197"/>
      <c r="N1134" s="197"/>
      <c r="O1134" s="197"/>
      <c r="P1134" s="197"/>
      <c r="Q1134" s="197"/>
      <c r="R1134" s="197"/>
      <c r="S1134" s="197"/>
      <c r="T1134" s="197"/>
      <c r="U1134" s="197"/>
      <c r="V1134" s="197"/>
      <c r="W1134" s="197"/>
      <c r="X1134" s="197"/>
      <c r="Y1134" s="197"/>
      <c r="Z1134" s="197"/>
      <c r="AA1134" s="197"/>
      <c r="AB1134" s="197"/>
      <c r="AC1134" s="197"/>
      <c r="AD1134" s="197"/>
      <c r="AE1134" s="197"/>
      <c r="AF1134" s="197"/>
      <c r="AG1134" s="197"/>
      <c r="AH1134" s="197"/>
      <c r="AI1134" s="197"/>
      <c r="AJ1134" s="197"/>
      <c r="AK1134" s="197"/>
      <c r="AL1134" s="197"/>
      <c r="AM1134" s="197"/>
      <c r="AN1134" s="197"/>
      <c r="AO1134" s="267"/>
    </row>
    <row r="1135" spans="2:41" ht="12.45" customHeight="1" x14ac:dyDescent="0.3">
      <c r="B1135" s="438"/>
      <c r="C1135" s="440"/>
      <c r="D1135" s="442"/>
      <c r="E1135" s="220" t="s">
        <v>126</v>
      </c>
      <c r="F1135" s="320" t="s">
        <v>38</v>
      </c>
      <c r="G1135" s="198" t="str">
        <f>IF(G1134&lt;&gt;"",G1134*PRINCIPAL!$C$104,"")</f>
        <v/>
      </c>
      <c r="H1135" s="198" t="str">
        <f>IF(H1134&lt;&gt;"",H1134*PRINCIPAL!$C$104,"")</f>
        <v/>
      </c>
      <c r="I1135" s="198" t="str">
        <f>IF(I1134&lt;&gt;"",I1134*PRINCIPAL!$C$104,"")</f>
        <v/>
      </c>
      <c r="J1135" s="198" t="str">
        <f>IF(J1134&lt;&gt;"",J1134*PRINCIPAL!$C$104,"")</f>
        <v/>
      </c>
      <c r="K1135" s="198" t="str">
        <f>IF(K1134&lt;&gt;"",K1134*PRINCIPAL!$C$104,"")</f>
        <v/>
      </c>
      <c r="L1135" s="198" t="str">
        <f>IF(L1134&lt;&gt;"",L1134*PRINCIPAL!$C$104,"")</f>
        <v/>
      </c>
      <c r="M1135" s="198" t="str">
        <f>IF(M1134&lt;&gt;"",M1134*PRINCIPAL!$C$104,"")</f>
        <v/>
      </c>
      <c r="N1135" s="198" t="str">
        <f>IF(N1134&lt;&gt;"",N1134*PRINCIPAL!$C$104,"")</f>
        <v/>
      </c>
      <c r="O1135" s="198" t="str">
        <f>IF(O1134&lt;&gt;"",O1134*PRINCIPAL!$C$104,"")</f>
        <v/>
      </c>
      <c r="P1135" s="198" t="str">
        <f>IF(P1134&lt;&gt;"",P1134*PRINCIPAL!$C$104,"")</f>
        <v/>
      </c>
      <c r="Q1135" s="198" t="str">
        <f>IF(Q1134&lt;&gt;"",Q1134*PRINCIPAL!$C$104,"")</f>
        <v/>
      </c>
      <c r="R1135" s="198" t="str">
        <f>IF(R1134&lt;&gt;"",R1134*PRINCIPAL!$C$104,"")</f>
        <v/>
      </c>
      <c r="S1135" s="198" t="str">
        <f>IF(S1134&lt;&gt;"",S1134*PRINCIPAL!$C$104,"")</f>
        <v/>
      </c>
      <c r="T1135" s="198" t="str">
        <f>IF(T1134&lt;&gt;"",T1134*PRINCIPAL!$C$104,"")</f>
        <v/>
      </c>
      <c r="U1135" s="198" t="str">
        <f>IF(U1134&lt;&gt;"",U1134*PRINCIPAL!$C$104,"")</f>
        <v/>
      </c>
      <c r="V1135" s="198" t="str">
        <f>IF(V1134&lt;&gt;"",V1134*PRINCIPAL!$C$104,"")</f>
        <v/>
      </c>
      <c r="W1135" s="198" t="str">
        <f>IF(W1134&lt;&gt;"",W1134*PRINCIPAL!$C$104,"")</f>
        <v/>
      </c>
      <c r="X1135" s="198" t="str">
        <f>IF(X1134&lt;&gt;"",X1134*PRINCIPAL!$C$104,"")</f>
        <v/>
      </c>
      <c r="Y1135" s="198" t="str">
        <f>IF(Y1134&lt;&gt;"",Y1134*PRINCIPAL!$C$104,"")</f>
        <v/>
      </c>
      <c r="Z1135" s="198" t="str">
        <f>IF(Z1134&lt;&gt;"",Z1134*PRINCIPAL!$C$104,"")</f>
        <v/>
      </c>
      <c r="AA1135" s="198" t="str">
        <f>IF(AA1134&lt;&gt;"",AA1134*PRINCIPAL!$C$104,"")</f>
        <v/>
      </c>
      <c r="AB1135" s="198" t="str">
        <f>IF(AB1134&lt;&gt;"",AB1134*PRINCIPAL!$C$104,"")</f>
        <v/>
      </c>
      <c r="AC1135" s="198" t="str">
        <f>IF(AC1134&lt;&gt;"",AC1134*PRINCIPAL!$C$104,"")</f>
        <v/>
      </c>
      <c r="AD1135" s="198" t="str">
        <f>IF(AD1134&lt;&gt;"",AD1134*PRINCIPAL!$C$104,"")</f>
        <v/>
      </c>
      <c r="AE1135" s="198" t="str">
        <f>IF(AE1134&lt;&gt;"",AE1134*PRINCIPAL!$C$104,"")</f>
        <v/>
      </c>
      <c r="AF1135" s="198" t="str">
        <f>IF(AF1134&lt;&gt;"",AF1134*PRINCIPAL!$C$104,"")</f>
        <v/>
      </c>
      <c r="AG1135" s="198" t="str">
        <f>IF(AG1134&lt;&gt;"",AG1134*PRINCIPAL!$C$104,"")</f>
        <v/>
      </c>
      <c r="AH1135" s="198" t="str">
        <f>IF(AH1134&lt;&gt;"",AH1134*PRINCIPAL!$C$104,"")</f>
        <v/>
      </c>
      <c r="AI1135" s="198" t="str">
        <f>IF(AI1134&lt;&gt;"",AI1134*PRINCIPAL!$C$104,"")</f>
        <v/>
      </c>
      <c r="AJ1135" s="198" t="str">
        <f>IF(AJ1134&lt;&gt;"",AJ1134*PRINCIPAL!$C$104,"")</f>
        <v/>
      </c>
      <c r="AK1135" s="198" t="str">
        <f>IF(AK1134&lt;&gt;"",AK1134*PRINCIPAL!$C$104,"")</f>
        <v/>
      </c>
      <c r="AL1135" s="198" t="str">
        <f>IF(AL1134&lt;&gt;"",AL1134*PRINCIPAL!$C$104,"")</f>
        <v/>
      </c>
      <c r="AM1135" s="198" t="str">
        <f>IF(AM1134&lt;&gt;"",AM1134*PRINCIPAL!$C$104,"")</f>
        <v/>
      </c>
      <c r="AN1135" s="198" t="str">
        <f>IF(AN1134&lt;&gt;"",AN1134*PRINCIPAL!$C$104,"")</f>
        <v/>
      </c>
      <c r="AO1135" s="268" t="str">
        <f>IF(AO1134&lt;&gt;"",AO1134*PRINCIPAL!$C$104,"")</f>
        <v/>
      </c>
    </row>
    <row r="1136" spans="2:41" ht="12.45" customHeight="1" x14ac:dyDescent="0.3">
      <c r="B1136" s="438"/>
      <c r="C1136" s="440"/>
      <c r="D1136" s="443" t="s">
        <v>118</v>
      </c>
      <c r="E1136" s="222" t="s">
        <v>125</v>
      </c>
      <c r="F1136" s="203" t="s">
        <v>38</v>
      </c>
      <c r="G1136" s="203"/>
      <c r="H1136" s="203"/>
      <c r="I1136" s="203"/>
      <c r="J1136" s="203"/>
      <c r="K1136" s="203"/>
      <c r="L1136" s="203"/>
      <c r="M1136" s="203"/>
      <c r="N1136" s="203"/>
      <c r="O1136" s="203"/>
      <c r="P1136" s="203"/>
      <c r="Q1136" s="203"/>
      <c r="R1136" s="203"/>
      <c r="S1136" s="203"/>
      <c r="T1136" s="203"/>
      <c r="U1136" s="203"/>
      <c r="V1136" s="203"/>
      <c r="W1136" s="203"/>
      <c r="X1136" s="203"/>
      <c r="Y1136" s="203"/>
      <c r="Z1136" s="203"/>
      <c r="AA1136" s="203"/>
      <c r="AB1136" s="203"/>
      <c r="AC1136" s="203"/>
      <c r="AD1136" s="203"/>
      <c r="AE1136" s="203"/>
      <c r="AF1136" s="203"/>
      <c r="AG1136" s="203"/>
      <c r="AH1136" s="203"/>
      <c r="AI1136" s="203"/>
      <c r="AJ1136" s="203"/>
      <c r="AK1136" s="203"/>
      <c r="AL1136" s="203"/>
      <c r="AM1136" s="203"/>
      <c r="AN1136" s="203"/>
      <c r="AO1136" s="269"/>
    </row>
    <row r="1137" spans="2:41" ht="12.45" customHeight="1" x14ac:dyDescent="0.3">
      <c r="B1137" s="438"/>
      <c r="C1137" s="440"/>
      <c r="D1137" s="444"/>
      <c r="E1137" s="220" t="s">
        <v>126</v>
      </c>
      <c r="F1137" s="320" t="s">
        <v>38</v>
      </c>
      <c r="G1137" s="204" t="str">
        <f>IF(G1136&lt;&gt;"",G1136*PRINCIPAL!$C$104,"")</f>
        <v/>
      </c>
      <c r="H1137" s="204" t="str">
        <f>IF(H1136&lt;&gt;"",H1136*PRINCIPAL!$C$104,"")</f>
        <v/>
      </c>
      <c r="I1137" s="204" t="str">
        <f>IF(I1136&lt;&gt;"",I1136*PRINCIPAL!$C$104,"")</f>
        <v/>
      </c>
      <c r="J1137" s="204" t="str">
        <f>IF(J1136&lt;&gt;"",J1136*PRINCIPAL!$C$104,"")</f>
        <v/>
      </c>
      <c r="K1137" s="204" t="str">
        <f>IF(K1136&lt;&gt;"",K1136*PRINCIPAL!$C$104,"")</f>
        <v/>
      </c>
      <c r="L1137" s="204" t="str">
        <f>IF(L1136&lt;&gt;"",L1136*PRINCIPAL!$C$104,"")</f>
        <v/>
      </c>
      <c r="M1137" s="204" t="str">
        <f>IF(M1136&lt;&gt;"",M1136*PRINCIPAL!$C$104,"")</f>
        <v/>
      </c>
      <c r="N1137" s="204" t="str">
        <f>IF(N1136&lt;&gt;"",N1136*PRINCIPAL!$C$104,"")</f>
        <v/>
      </c>
      <c r="O1137" s="204" t="str">
        <f>IF(O1136&lt;&gt;"",O1136*PRINCIPAL!$C$104,"")</f>
        <v/>
      </c>
      <c r="P1137" s="204" t="str">
        <f>IF(P1136&lt;&gt;"",P1136*PRINCIPAL!$C$104,"")</f>
        <v/>
      </c>
      <c r="Q1137" s="204" t="str">
        <f>IF(Q1136&lt;&gt;"",Q1136*PRINCIPAL!$C$104,"")</f>
        <v/>
      </c>
      <c r="R1137" s="204" t="str">
        <f>IF(R1136&lt;&gt;"",R1136*PRINCIPAL!$C$104,"")</f>
        <v/>
      </c>
      <c r="S1137" s="204" t="str">
        <f>IF(S1136&lt;&gt;"",S1136*PRINCIPAL!$C$104,"")</f>
        <v/>
      </c>
      <c r="T1137" s="204" t="str">
        <f>IF(T1136&lt;&gt;"",T1136*PRINCIPAL!$C$104,"")</f>
        <v/>
      </c>
      <c r="U1137" s="204" t="str">
        <f>IF(U1136&lt;&gt;"",U1136*PRINCIPAL!$C$104,"")</f>
        <v/>
      </c>
      <c r="V1137" s="204" t="str">
        <f>IF(V1136&lt;&gt;"",V1136*PRINCIPAL!$C$104,"")</f>
        <v/>
      </c>
      <c r="W1137" s="204" t="str">
        <f>IF(W1136&lt;&gt;"",W1136*PRINCIPAL!$C$104,"")</f>
        <v/>
      </c>
      <c r="X1137" s="204" t="str">
        <f>IF(X1136&lt;&gt;"",X1136*PRINCIPAL!$C$104,"")</f>
        <v/>
      </c>
      <c r="Y1137" s="204" t="str">
        <f>IF(Y1136&lt;&gt;"",Y1136*PRINCIPAL!$C$104,"")</f>
        <v/>
      </c>
      <c r="Z1137" s="204" t="str">
        <f>IF(Z1136&lt;&gt;"",Z1136*PRINCIPAL!$C$104,"")</f>
        <v/>
      </c>
      <c r="AA1137" s="204" t="str">
        <f>IF(AA1136&lt;&gt;"",AA1136*PRINCIPAL!$C$104,"")</f>
        <v/>
      </c>
      <c r="AB1137" s="204" t="str">
        <f>IF(AB1136&lt;&gt;"",AB1136*PRINCIPAL!$C$104,"")</f>
        <v/>
      </c>
      <c r="AC1137" s="204" t="str">
        <f>IF(AC1136&lt;&gt;"",AC1136*PRINCIPAL!$C$104,"")</f>
        <v/>
      </c>
      <c r="AD1137" s="204" t="str">
        <f>IF(AD1136&lt;&gt;"",AD1136*PRINCIPAL!$C$104,"")</f>
        <v/>
      </c>
      <c r="AE1137" s="204" t="str">
        <f>IF(AE1136&lt;&gt;"",AE1136*PRINCIPAL!$C$104,"")</f>
        <v/>
      </c>
      <c r="AF1137" s="204" t="str">
        <f>IF(AF1136&lt;&gt;"",AF1136*PRINCIPAL!$C$104,"")</f>
        <v/>
      </c>
      <c r="AG1137" s="204" t="str">
        <f>IF(AG1136&lt;&gt;"",AG1136*PRINCIPAL!$C$104,"")</f>
        <v/>
      </c>
      <c r="AH1137" s="204" t="str">
        <f>IF(AH1136&lt;&gt;"",AH1136*PRINCIPAL!$C$104,"")</f>
        <v/>
      </c>
      <c r="AI1137" s="204" t="str">
        <f>IF(AI1136&lt;&gt;"",AI1136*PRINCIPAL!$C$104,"")</f>
        <v/>
      </c>
      <c r="AJ1137" s="204" t="str">
        <f>IF(AJ1136&lt;&gt;"",AJ1136*PRINCIPAL!$C$104,"")</f>
        <v/>
      </c>
      <c r="AK1137" s="204" t="str">
        <f>IF(AK1136&lt;&gt;"",AK1136*PRINCIPAL!$C$104,"")</f>
        <v/>
      </c>
      <c r="AL1137" s="204" t="str">
        <f>IF(AL1136&lt;&gt;"",AL1136*PRINCIPAL!$C$104,"")</f>
        <v/>
      </c>
      <c r="AM1137" s="204" t="str">
        <f>IF(AM1136&lt;&gt;"",AM1136*PRINCIPAL!$C$104,"")</f>
        <v/>
      </c>
      <c r="AN1137" s="204" t="str">
        <f>IF(AN1136&lt;&gt;"",AN1136*PRINCIPAL!$C$104,"")</f>
        <v/>
      </c>
      <c r="AO1137" s="270" t="str">
        <f>IF(AO1136&lt;&gt;"",AO1136*PRINCIPAL!$C$104,"")</f>
        <v/>
      </c>
    </row>
    <row r="1138" spans="2:41" ht="12.45" customHeight="1" x14ac:dyDescent="0.3">
      <c r="B1138" s="438"/>
      <c r="C1138" s="440"/>
      <c r="D1138" s="443" t="s">
        <v>116</v>
      </c>
      <c r="E1138" s="224" t="s">
        <v>125</v>
      </c>
      <c r="F1138" s="203" t="s">
        <v>38</v>
      </c>
      <c r="G1138" s="203"/>
      <c r="H1138" s="203"/>
      <c r="I1138" s="203"/>
      <c r="J1138" s="203"/>
      <c r="K1138" s="203"/>
      <c r="L1138" s="203"/>
      <c r="M1138" s="203"/>
      <c r="N1138" s="203"/>
      <c r="O1138" s="203"/>
      <c r="P1138" s="203"/>
      <c r="Q1138" s="203"/>
      <c r="R1138" s="203"/>
      <c r="S1138" s="203"/>
      <c r="T1138" s="203"/>
      <c r="U1138" s="203"/>
      <c r="V1138" s="203"/>
      <c r="W1138" s="203"/>
      <c r="X1138" s="203"/>
      <c r="Y1138" s="203"/>
      <c r="Z1138" s="203"/>
      <c r="AA1138" s="203"/>
      <c r="AB1138" s="203"/>
      <c r="AC1138" s="203"/>
      <c r="AD1138" s="203"/>
      <c r="AE1138" s="203"/>
      <c r="AF1138" s="203"/>
      <c r="AG1138" s="203"/>
      <c r="AH1138" s="203"/>
      <c r="AI1138" s="203"/>
      <c r="AJ1138" s="203"/>
      <c r="AK1138" s="203"/>
      <c r="AL1138" s="203"/>
      <c r="AM1138" s="203"/>
      <c r="AN1138" s="203"/>
      <c r="AO1138" s="269"/>
    </row>
    <row r="1139" spans="2:41" ht="12.45" customHeight="1" thickBot="1" x14ac:dyDescent="0.35">
      <c r="B1139" s="438"/>
      <c r="C1139" s="440"/>
      <c r="D1139" s="442"/>
      <c r="E1139" s="223" t="s">
        <v>126</v>
      </c>
      <c r="F1139" s="320" t="s">
        <v>38</v>
      </c>
      <c r="G1139" s="200" t="str">
        <f>IF(G1138&lt;&gt;"",G1138*PRINCIPAL!$C$104,"")</f>
        <v/>
      </c>
      <c r="H1139" s="200" t="str">
        <f>IF(H1138&lt;&gt;"",H1138*PRINCIPAL!$C$104,"")</f>
        <v/>
      </c>
      <c r="I1139" s="200" t="str">
        <f>IF(I1138&lt;&gt;"",I1138*PRINCIPAL!$C$104,"")</f>
        <v/>
      </c>
      <c r="J1139" s="200" t="str">
        <f>IF(J1138&lt;&gt;"",J1138*PRINCIPAL!$C$104,"")</f>
        <v/>
      </c>
      <c r="K1139" s="200" t="str">
        <f>IF(K1138&lt;&gt;"",K1138*PRINCIPAL!$C$104,"")</f>
        <v/>
      </c>
      <c r="L1139" s="200" t="str">
        <f>IF(L1138&lt;&gt;"",L1138*PRINCIPAL!$C$104,"")</f>
        <v/>
      </c>
      <c r="M1139" s="200" t="str">
        <f>IF(M1138&lt;&gt;"",M1138*PRINCIPAL!$C$104,"")</f>
        <v/>
      </c>
      <c r="N1139" s="200" t="str">
        <f>IF(N1138&lt;&gt;"",N1138*PRINCIPAL!$C$104,"")</f>
        <v/>
      </c>
      <c r="O1139" s="200" t="str">
        <f>IF(O1138&lt;&gt;"",O1138*PRINCIPAL!$C$104,"")</f>
        <v/>
      </c>
      <c r="P1139" s="200" t="str">
        <f>IF(P1138&lt;&gt;"",P1138*PRINCIPAL!$C$104,"")</f>
        <v/>
      </c>
      <c r="Q1139" s="200" t="str">
        <f>IF(Q1138&lt;&gt;"",Q1138*PRINCIPAL!$C$104,"")</f>
        <v/>
      </c>
      <c r="R1139" s="200" t="str">
        <f>IF(R1138&lt;&gt;"",R1138*PRINCIPAL!$C$104,"")</f>
        <v/>
      </c>
      <c r="S1139" s="200" t="str">
        <f>IF(S1138&lt;&gt;"",S1138*PRINCIPAL!$C$104,"")</f>
        <v/>
      </c>
      <c r="T1139" s="200" t="str">
        <f>IF(T1138&lt;&gt;"",T1138*PRINCIPAL!$C$104,"")</f>
        <v/>
      </c>
      <c r="U1139" s="200" t="str">
        <f>IF(U1138&lt;&gt;"",U1138*PRINCIPAL!$C$104,"")</f>
        <v/>
      </c>
      <c r="V1139" s="200" t="str">
        <f>IF(V1138&lt;&gt;"",V1138*PRINCIPAL!$C$104,"")</f>
        <v/>
      </c>
      <c r="W1139" s="200" t="str">
        <f>IF(W1138&lt;&gt;"",W1138*PRINCIPAL!$C$104,"")</f>
        <v/>
      </c>
      <c r="X1139" s="200" t="str">
        <f>IF(X1138&lt;&gt;"",X1138*PRINCIPAL!$C$104,"")</f>
        <v/>
      </c>
      <c r="Y1139" s="200" t="str">
        <f>IF(Y1138&lt;&gt;"",Y1138*PRINCIPAL!$C$104,"")</f>
        <v/>
      </c>
      <c r="Z1139" s="200" t="str">
        <f>IF(Z1138&lt;&gt;"",Z1138*PRINCIPAL!$C$104,"")</f>
        <v/>
      </c>
      <c r="AA1139" s="200" t="str">
        <f>IF(AA1138&lt;&gt;"",AA1138*PRINCIPAL!$C$104,"")</f>
        <v/>
      </c>
      <c r="AB1139" s="200" t="str">
        <f>IF(AB1138&lt;&gt;"",AB1138*PRINCIPAL!$C$104,"")</f>
        <v/>
      </c>
      <c r="AC1139" s="200" t="str">
        <f>IF(AC1138&lt;&gt;"",AC1138*PRINCIPAL!$C$104,"")</f>
        <v/>
      </c>
      <c r="AD1139" s="200" t="str">
        <f>IF(AD1138&lt;&gt;"",AD1138*PRINCIPAL!$C$104,"")</f>
        <v/>
      </c>
      <c r="AE1139" s="200" t="str">
        <f>IF(AE1138&lt;&gt;"",AE1138*PRINCIPAL!$C$104,"")</f>
        <v/>
      </c>
      <c r="AF1139" s="200" t="str">
        <f>IF(AF1138&lt;&gt;"",AF1138*PRINCIPAL!$C$104,"")</f>
        <v/>
      </c>
      <c r="AG1139" s="200" t="str">
        <f>IF(AG1138&lt;&gt;"",AG1138*PRINCIPAL!$C$104,"")</f>
        <v/>
      </c>
      <c r="AH1139" s="200" t="str">
        <f>IF(AH1138&lt;&gt;"",AH1138*PRINCIPAL!$C$104,"")</f>
        <v/>
      </c>
      <c r="AI1139" s="200" t="str">
        <f>IF(AI1138&lt;&gt;"",AI1138*PRINCIPAL!$C$104,"")</f>
        <v/>
      </c>
      <c r="AJ1139" s="200" t="str">
        <f>IF(AJ1138&lt;&gt;"",AJ1138*PRINCIPAL!$C$104,"")</f>
        <v/>
      </c>
      <c r="AK1139" s="200" t="str">
        <f>IF(AK1138&lt;&gt;"",AK1138*PRINCIPAL!$C$104,"")</f>
        <v/>
      </c>
      <c r="AL1139" s="200" t="str">
        <f>IF(AL1138&lt;&gt;"",AL1138*PRINCIPAL!$C$104,"")</f>
        <v/>
      </c>
      <c r="AM1139" s="200" t="str">
        <f>IF(AM1138&lt;&gt;"",AM1138*PRINCIPAL!$C$104,"")</f>
        <v/>
      </c>
      <c r="AN1139" s="200" t="str">
        <f>IF(AN1138&lt;&gt;"",AN1138*PRINCIPAL!$C$104,"")</f>
        <v/>
      </c>
      <c r="AO1139" s="271" t="str">
        <f>IF(AO1138&lt;&gt;"",AO1138*PRINCIPAL!$C$104,"")</f>
        <v/>
      </c>
    </row>
    <row r="1140" spans="2:41" ht="12.45" customHeight="1" x14ac:dyDescent="0.3">
      <c r="B1140" s="438"/>
      <c r="C1140" s="439" t="s">
        <v>106</v>
      </c>
      <c r="D1140" s="441" t="s">
        <v>112</v>
      </c>
      <c r="E1140" s="219" t="s">
        <v>125</v>
      </c>
      <c r="F1140" s="197" t="s">
        <v>38</v>
      </c>
      <c r="G1140" s="197"/>
      <c r="H1140" s="197"/>
      <c r="I1140" s="197"/>
      <c r="J1140" s="197"/>
      <c r="K1140" s="197"/>
      <c r="L1140" s="197"/>
      <c r="M1140" s="197"/>
      <c r="N1140" s="197"/>
      <c r="O1140" s="197"/>
      <c r="P1140" s="197"/>
      <c r="Q1140" s="197"/>
      <c r="R1140" s="197"/>
      <c r="S1140" s="197"/>
      <c r="T1140" s="197"/>
      <c r="U1140" s="197"/>
      <c r="V1140" s="197"/>
      <c r="W1140" s="197"/>
      <c r="X1140" s="197"/>
      <c r="Y1140" s="197"/>
      <c r="Z1140" s="197"/>
      <c r="AA1140" s="197"/>
      <c r="AB1140" s="197"/>
      <c r="AC1140" s="197"/>
      <c r="AD1140" s="197"/>
      <c r="AE1140" s="197"/>
      <c r="AF1140" s="197"/>
      <c r="AG1140" s="197"/>
      <c r="AH1140" s="197"/>
      <c r="AI1140" s="197"/>
      <c r="AJ1140" s="197"/>
      <c r="AK1140" s="197"/>
      <c r="AL1140" s="197"/>
      <c r="AM1140" s="197"/>
      <c r="AN1140" s="197"/>
      <c r="AO1140" s="267"/>
    </row>
    <row r="1141" spans="2:41" ht="12.45" customHeight="1" x14ac:dyDescent="0.3">
      <c r="B1141" s="438"/>
      <c r="C1141" s="440"/>
      <c r="D1141" s="442"/>
      <c r="E1141" s="220" t="s">
        <v>126</v>
      </c>
      <c r="F1141" s="320" t="s">
        <v>38</v>
      </c>
      <c r="G1141" s="198" t="str">
        <f>IF(G1140&lt;&gt;"",G1140*PRINCIPAL!$C$104,"")</f>
        <v/>
      </c>
      <c r="H1141" s="198" t="str">
        <f>IF(H1140&lt;&gt;"",H1140*PRINCIPAL!$C$104,"")</f>
        <v/>
      </c>
      <c r="I1141" s="198" t="str">
        <f>IF(I1140&lt;&gt;"",I1140*PRINCIPAL!$C$104,"")</f>
        <v/>
      </c>
      <c r="J1141" s="198" t="str">
        <f>IF(J1140&lt;&gt;"",J1140*PRINCIPAL!$C$104,"")</f>
        <v/>
      </c>
      <c r="K1141" s="198" t="str">
        <f>IF(K1140&lt;&gt;"",K1140*PRINCIPAL!$C$104,"")</f>
        <v/>
      </c>
      <c r="L1141" s="198" t="str">
        <f>IF(L1140&lt;&gt;"",L1140*PRINCIPAL!$C$104,"")</f>
        <v/>
      </c>
      <c r="M1141" s="198" t="str">
        <f>IF(M1140&lt;&gt;"",M1140*PRINCIPAL!$C$104,"")</f>
        <v/>
      </c>
      <c r="N1141" s="198" t="str">
        <f>IF(N1140&lt;&gt;"",N1140*PRINCIPAL!$C$104,"")</f>
        <v/>
      </c>
      <c r="O1141" s="198" t="str">
        <f>IF(O1140&lt;&gt;"",O1140*PRINCIPAL!$C$104,"")</f>
        <v/>
      </c>
      <c r="P1141" s="198" t="str">
        <f>IF(P1140&lt;&gt;"",P1140*PRINCIPAL!$C$104,"")</f>
        <v/>
      </c>
      <c r="Q1141" s="198" t="str">
        <f>IF(Q1140&lt;&gt;"",Q1140*PRINCIPAL!$C$104,"")</f>
        <v/>
      </c>
      <c r="R1141" s="198" t="str">
        <f>IF(R1140&lt;&gt;"",R1140*PRINCIPAL!$C$104,"")</f>
        <v/>
      </c>
      <c r="S1141" s="198" t="str">
        <f>IF(S1140&lt;&gt;"",S1140*PRINCIPAL!$C$104,"")</f>
        <v/>
      </c>
      <c r="T1141" s="198" t="str">
        <f>IF(T1140&lt;&gt;"",T1140*PRINCIPAL!$C$104,"")</f>
        <v/>
      </c>
      <c r="U1141" s="198" t="str">
        <f>IF(U1140&lt;&gt;"",U1140*PRINCIPAL!$C$104,"")</f>
        <v/>
      </c>
      <c r="V1141" s="198" t="str">
        <f>IF(V1140&lt;&gt;"",V1140*PRINCIPAL!$C$104,"")</f>
        <v/>
      </c>
      <c r="W1141" s="198" t="str">
        <f>IF(W1140&lt;&gt;"",W1140*PRINCIPAL!$C$104,"")</f>
        <v/>
      </c>
      <c r="X1141" s="198" t="str">
        <f>IF(X1140&lt;&gt;"",X1140*PRINCIPAL!$C$104,"")</f>
        <v/>
      </c>
      <c r="Y1141" s="198" t="str">
        <f>IF(Y1140&lt;&gt;"",Y1140*PRINCIPAL!$C$104,"")</f>
        <v/>
      </c>
      <c r="Z1141" s="198" t="str">
        <f>IF(Z1140&lt;&gt;"",Z1140*PRINCIPAL!$C$104,"")</f>
        <v/>
      </c>
      <c r="AA1141" s="198" t="str">
        <f>IF(AA1140&lt;&gt;"",AA1140*PRINCIPAL!$C$104,"")</f>
        <v/>
      </c>
      <c r="AB1141" s="198" t="str">
        <f>IF(AB1140&lt;&gt;"",AB1140*PRINCIPAL!$C$104,"")</f>
        <v/>
      </c>
      <c r="AC1141" s="198" t="str">
        <f>IF(AC1140&lt;&gt;"",AC1140*PRINCIPAL!$C$104,"")</f>
        <v/>
      </c>
      <c r="AD1141" s="198" t="str">
        <f>IF(AD1140&lt;&gt;"",AD1140*PRINCIPAL!$C$104,"")</f>
        <v/>
      </c>
      <c r="AE1141" s="198" t="str">
        <f>IF(AE1140&lt;&gt;"",AE1140*PRINCIPAL!$C$104,"")</f>
        <v/>
      </c>
      <c r="AF1141" s="198" t="str">
        <f>IF(AF1140&lt;&gt;"",AF1140*PRINCIPAL!$C$104,"")</f>
        <v/>
      </c>
      <c r="AG1141" s="198" t="str">
        <f>IF(AG1140&lt;&gt;"",AG1140*PRINCIPAL!$C$104,"")</f>
        <v/>
      </c>
      <c r="AH1141" s="198" t="str">
        <f>IF(AH1140&lt;&gt;"",AH1140*PRINCIPAL!$C$104,"")</f>
        <v/>
      </c>
      <c r="AI1141" s="198" t="str">
        <f>IF(AI1140&lt;&gt;"",AI1140*PRINCIPAL!$C$104,"")</f>
        <v/>
      </c>
      <c r="AJ1141" s="198" t="str">
        <f>IF(AJ1140&lt;&gt;"",AJ1140*PRINCIPAL!$C$104,"")</f>
        <v/>
      </c>
      <c r="AK1141" s="198" t="str">
        <f>IF(AK1140&lt;&gt;"",AK1140*PRINCIPAL!$C$104,"")</f>
        <v/>
      </c>
      <c r="AL1141" s="198" t="str">
        <f>IF(AL1140&lt;&gt;"",AL1140*PRINCIPAL!$C$104,"")</f>
        <v/>
      </c>
      <c r="AM1141" s="198" t="str">
        <f>IF(AM1140&lt;&gt;"",AM1140*PRINCIPAL!$C$104,"")</f>
        <v/>
      </c>
      <c r="AN1141" s="198" t="str">
        <f>IF(AN1140&lt;&gt;"",AN1140*PRINCIPAL!$C$104,"")</f>
        <v/>
      </c>
      <c r="AO1141" s="268" t="str">
        <f>IF(AO1140&lt;&gt;"",AO1140*PRINCIPAL!$C$104,"")</f>
        <v/>
      </c>
    </row>
    <row r="1142" spans="2:41" ht="12.45" customHeight="1" x14ac:dyDescent="0.3">
      <c r="B1142" s="438"/>
      <c r="C1142" s="440"/>
      <c r="D1142" s="443" t="s">
        <v>118</v>
      </c>
      <c r="E1142" s="222" t="s">
        <v>125</v>
      </c>
      <c r="F1142" s="203" t="s">
        <v>38</v>
      </c>
      <c r="G1142" s="203"/>
      <c r="H1142" s="203"/>
      <c r="I1142" s="203"/>
      <c r="J1142" s="203"/>
      <c r="K1142" s="203"/>
      <c r="L1142" s="203"/>
      <c r="M1142" s="203"/>
      <c r="N1142" s="203"/>
      <c r="O1142" s="203"/>
      <c r="P1142" s="203"/>
      <c r="Q1142" s="203"/>
      <c r="R1142" s="203"/>
      <c r="S1142" s="203"/>
      <c r="T1142" s="203"/>
      <c r="U1142" s="203"/>
      <c r="V1142" s="203"/>
      <c r="W1142" s="203"/>
      <c r="X1142" s="203"/>
      <c r="Y1142" s="203"/>
      <c r="Z1142" s="203"/>
      <c r="AA1142" s="203"/>
      <c r="AB1142" s="203"/>
      <c r="AC1142" s="203"/>
      <c r="AD1142" s="203"/>
      <c r="AE1142" s="203"/>
      <c r="AF1142" s="203"/>
      <c r="AG1142" s="203"/>
      <c r="AH1142" s="203"/>
      <c r="AI1142" s="203"/>
      <c r="AJ1142" s="203"/>
      <c r="AK1142" s="203"/>
      <c r="AL1142" s="203"/>
      <c r="AM1142" s="203"/>
      <c r="AN1142" s="203"/>
      <c r="AO1142" s="269"/>
    </row>
    <row r="1143" spans="2:41" ht="12.45" customHeight="1" x14ac:dyDescent="0.3">
      <c r="B1143" s="438"/>
      <c r="C1143" s="440"/>
      <c r="D1143" s="444"/>
      <c r="E1143" s="220" t="s">
        <v>126</v>
      </c>
      <c r="F1143" s="320" t="s">
        <v>38</v>
      </c>
      <c r="G1143" s="204" t="str">
        <f>IF(G1142&lt;&gt;"",G1142*PRINCIPAL!$C$104,"")</f>
        <v/>
      </c>
      <c r="H1143" s="204" t="str">
        <f>IF(H1142&lt;&gt;"",H1142*PRINCIPAL!$C$104,"")</f>
        <v/>
      </c>
      <c r="I1143" s="204" t="str">
        <f>IF(I1142&lt;&gt;"",I1142*PRINCIPAL!$C$104,"")</f>
        <v/>
      </c>
      <c r="J1143" s="204" t="str">
        <f>IF(J1142&lt;&gt;"",J1142*PRINCIPAL!$C$104,"")</f>
        <v/>
      </c>
      <c r="K1143" s="204" t="str">
        <f>IF(K1142&lt;&gt;"",K1142*PRINCIPAL!$C$104,"")</f>
        <v/>
      </c>
      <c r="L1143" s="204" t="str">
        <f>IF(L1142&lt;&gt;"",L1142*PRINCIPAL!$C$104,"")</f>
        <v/>
      </c>
      <c r="M1143" s="204" t="str">
        <f>IF(M1142&lt;&gt;"",M1142*PRINCIPAL!$C$104,"")</f>
        <v/>
      </c>
      <c r="N1143" s="204" t="str">
        <f>IF(N1142&lt;&gt;"",N1142*PRINCIPAL!$C$104,"")</f>
        <v/>
      </c>
      <c r="O1143" s="204" t="str">
        <f>IF(O1142&lt;&gt;"",O1142*PRINCIPAL!$C$104,"")</f>
        <v/>
      </c>
      <c r="P1143" s="204" t="str">
        <f>IF(P1142&lt;&gt;"",P1142*PRINCIPAL!$C$104,"")</f>
        <v/>
      </c>
      <c r="Q1143" s="204" t="str">
        <f>IF(Q1142&lt;&gt;"",Q1142*PRINCIPAL!$C$104,"")</f>
        <v/>
      </c>
      <c r="R1143" s="204" t="str">
        <f>IF(R1142&lt;&gt;"",R1142*PRINCIPAL!$C$104,"")</f>
        <v/>
      </c>
      <c r="S1143" s="204" t="str">
        <f>IF(S1142&lt;&gt;"",S1142*PRINCIPAL!$C$104,"")</f>
        <v/>
      </c>
      <c r="T1143" s="204" t="str">
        <f>IF(T1142&lt;&gt;"",T1142*PRINCIPAL!$C$104,"")</f>
        <v/>
      </c>
      <c r="U1143" s="204" t="str">
        <f>IF(U1142&lt;&gt;"",U1142*PRINCIPAL!$C$104,"")</f>
        <v/>
      </c>
      <c r="V1143" s="204" t="str">
        <f>IF(V1142&lt;&gt;"",V1142*PRINCIPAL!$C$104,"")</f>
        <v/>
      </c>
      <c r="W1143" s="204" t="str">
        <f>IF(W1142&lt;&gt;"",W1142*PRINCIPAL!$C$104,"")</f>
        <v/>
      </c>
      <c r="X1143" s="204" t="str">
        <f>IF(X1142&lt;&gt;"",X1142*PRINCIPAL!$C$104,"")</f>
        <v/>
      </c>
      <c r="Y1143" s="204" t="str">
        <f>IF(Y1142&lt;&gt;"",Y1142*PRINCIPAL!$C$104,"")</f>
        <v/>
      </c>
      <c r="Z1143" s="204" t="str">
        <f>IF(Z1142&lt;&gt;"",Z1142*PRINCIPAL!$C$104,"")</f>
        <v/>
      </c>
      <c r="AA1143" s="204" t="str">
        <f>IF(AA1142&lt;&gt;"",AA1142*PRINCIPAL!$C$104,"")</f>
        <v/>
      </c>
      <c r="AB1143" s="204" t="str">
        <f>IF(AB1142&lt;&gt;"",AB1142*PRINCIPAL!$C$104,"")</f>
        <v/>
      </c>
      <c r="AC1143" s="204" t="str">
        <f>IF(AC1142&lt;&gt;"",AC1142*PRINCIPAL!$C$104,"")</f>
        <v/>
      </c>
      <c r="AD1143" s="204" t="str">
        <f>IF(AD1142&lt;&gt;"",AD1142*PRINCIPAL!$C$104,"")</f>
        <v/>
      </c>
      <c r="AE1143" s="204" t="str">
        <f>IF(AE1142&lt;&gt;"",AE1142*PRINCIPAL!$C$104,"")</f>
        <v/>
      </c>
      <c r="AF1143" s="204" t="str">
        <f>IF(AF1142&lt;&gt;"",AF1142*PRINCIPAL!$C$104,"")</f>
        <v/>
      </c>
      <c r="AG1143" s="204" t="str">
        <f>IF(AG1142&lt;&gt;"",AG1142*PRINCIPAL!$C$104,"")</f>
        <v/>
      </c>
      <c r="AH1143" s="204" t="str">
        <f>IF(AH1142&lt;&gt;"",AH1142*PRINCIPAL!$C$104,"")</f>
        <v/>
      </c>
      <c r="AI1143" s="204" t="str">
        <f>IF(AI1142&lt;&gt;"",AI1142*PRINCIPAL!$C$104,"")</f>
        <v/>
      </c>
      <c r="AJ1143" s="204" t="str">
        <f>IF(AJ1142&lt;&gt;"",AJ1142*PRINCIPAL!$C$104,"")</f>
        <v/>
      </c>
      <c r="AK1143" s="204" t="str">
        <f>IF(AK1142&lt;&gt;"",AK1142*PRINCIPAL!$C$104,"")</f>
        <v/>
      </c>
      <c r="AL1143" s="204" t="str">
        <f>IF(AL1142&lt;&gt;"",AL1142*PRINCIPAL!$C$104,"")</f>
        <v/>
      </c>
      <c r="AM1143" s="204" t="str">
        <f>IF(AM1142&lt;&gt;"",AM1142*PRINCIPAL!$C$104,"")</f>
        <v/>
      </c>
      <c r="AN1143" s="204" t="str">
        <f>IF(AN1142&lt;&gt;"",AN1142*PRINCIPAL!$C$104,"")</f>
        <v/>
      </c>
      <c r="AO1143" s="270" t="str">
        <f>IF(AO1142&lt;&gt;"",AO1142*PRINCIPAL!$C$104,"")</f>
        <v/>
      </c>
    </row>
    <row r="1144" spans="2:41" ht="12.45" customHeight="1" x14ac:dyDescent="0.3">
      <c r="B1144" s="438"/>
      <c r="C1144" s="440"/>
      <c r="D1144" s="443" t="s">
        <v>116</v>
      </c>
      <c r="E1144" s="224" t="s">
        <v>125</v>
      </c>
      <c r="F1144" s="203" t="s">
        <v>38</v>
      </c>
      <c r="G1144" s="203"/>
      <c r="H1144" s="203"/>
      <c r="I1144" s="203"/>
      <c r="J1144" s="203"/>
      <c r="K1144" s="203"/>
      <c r="L1144" s="203"/>
      <c r="M1144" s="203"/>
      <c r="N1144" s="203"/>
      <c r="O1144" s="203"/>
      <c r="P1144" s="203"/>
      <c r="Q1144" s="203"/>
      <c r="R1144" s="203"/>
      <c r="S1144" s="203"/>
      <c r="T1144" s="203"/>
      <c r="U1144" s="203"/>
      <c r="V1144" s="203"/>
      <c r="W1144" s="203"/>
      <c r="X1144" s="203"/>
      <c r="Y1144" s="203"/>
      <c r="Z1144" s="203"/>
      <c r="AA1144" s="203"/>
      <c r="AB1144" s="203"/>
      <c r="AC1144" s="203"/>
      <c r="AD1144" s="203"/>
      <c r="AE1144" s="203"/>
      <c r="AF1144" s="203"/>
      <c r="AG1144" s="203"/>
      <c r="AH1144" s="203"/>
      <c r="AI1144" s="203"/>
      <c r="AJ1144" s="203"/>
      <c r="AK1144" s="203"/>
      <c r="AL1144" s="203"/>
      <c r="AM1144" s="203"/>
      <c r="AN1144" s="203"/>
      <c r="AO1144" s="269"/>
    </row>
    <row r="1145" spans="2:41" ht="12.45" customHeight="1" thickBot="1" x14ac:dyDescent="0.35">
      <c r="B1145" s="438"/>
      <c r="C1145" s="445"/>
      <c r="D1145" s="446"/>
      <c r="E1145" s="223" t="s">
        <v>126</v>
      </c>
      <c r="F1145" s="320" t="s">
        <v>38</v>
      </c>
      <c r="G1145" s="225" t="str">
        <f>IF(G1144&lt;&gt;"",G1144*PRINCIPAL!$C$104,"")</f>
        <v/>
      </c>
      <c r="H1145" s="225" t="str">
        <f>IF(H1144&lt;&gt;"",H1144*PRINCIPAL!$C$104,"")</f>
        <v/>
      </c>
      <c r="I1145" s="225" t="str">
        <f>IF(I1144&lt;&gt;"",I1144*PRINCIPAL!$C$104,"")</f>
        <v/>
      </c>
      <c r="J1145" s="225" t="str">
        <f>IF(J1144&lt;&gt;"",J1144*PRINCIPAL!$C$104,"")</f>
        <v/>
      </c>
      <c r="K1145" s="225" t="str">
        <f>IF(K1144&lt;&gt;"",K1144*PRINCIPAL!$C$104,"")</f>
        <v/>
      </c>
      <c r="L1145" s="225" t="str">
        <f>IF(L1144&lt;&gt;"",L1144*PRINCIPAL!$C$104,"")</f>
        <v/>
      </c>
      <c r="M1145" s="225" t="str">
        <f>IF(M1144&lt;&gt;"",M1144*PRINCIPAL!$C$104,"")</f>
        <v/>
      </c>
      <c r="N1145" s="225" t="str">
        <f>IF(N1144&lt;&gt;"",N1144*PRINCIPAL!$C$104,"")</f>
        <v/>
      </c>
      <c r="O1145" s="225" t="str">
        <f>IF(O1144&lt;&gt;"",O1144*PRINCIPAL!$C$104,"")</f>
        <v/>
      </c>
      <c r="P1145" s="225" t="str">
        <f>IF(P1144&lt;&gt;"",P1144*PRINCIPAL!$C$104,"")</f>
        <v/>
      </c>
      <c r="Q1145" s="225" t="str">
        <f>IF(Q1144&lt;&gt;"",Q1144*PRINCIPAL!$C$104,"")</f>
        <v/>
      </c>
      <c r="R1145" s="225" t="str">
        <f>IF(R1144&lt;&gt;"",R1144*PRINCIPAL!$C$104,"")</f>
        <v/>
      </c>
      <c r="S1145" s="225" t="str">
        <f>IF(S1144&lt;&gt;"",S1144*PRINCIPAL!$C$104,"")</f>
        <v/>
      </c>
      <c r="T1145" s="225" t="str">
        <f>IF(T1144&lt;&gt;"",T1144*PRINCIPAL!$C$104,"")</f>
        <v/>
      </c>
      <c r="U1145" s="225" t="str">
        <f>IF(U1144&lt;&gt;"",U1144*PRINCIPAL!$C$104,"")</f>
        <v/>
      </c>
      <c r="V1145" s="225" t="str">
        <f>IF(V1144&lt;&gt;"",V1144*PRINCIPAL!$C$104,"")</f>
        <v/>
      </c>
      <c r="W1145" s="225" t="str">
        <f>IF(W1144&lt;&gt;"",W1144*PRINCIPAL!$C$104,"")</f>
        <v/>
      </c>
      <c r="X1145" s="225" t="str">
        <f>IF(X1144&lt;&gt;"",X1144*PRINCIPAL!$C$104,"")</f>
        <v/>
      </c>
      <c r="Y1145" s="225" t="str">
        <f>IF(Y1144&lt;&gt;"",Y1144*PRINCIPAL!$C$104,"")</f>
        <v/>
      </c>
      <c r="Z1145" s="225" t="str">
        <f>IF(Z1144&lt;&gt;"",Z1144*PRINCIPAL!$C$104,"")</f>
        <v/>
      </c>
      <c r="AA1145" s="225" t="str">
        <f>IF(AA1144&lt;&gt;"",AA1144*PRINCIPAL!$C$104,"")</f>
        <v/>
      </c>
      <c r="AB1145" s="225" t="str">
        <f>IF(AB1144&lt;&gt;"",AB1144*PRINCIPAL!$C$104,"")</f>
        <v/>
      </c>
      <c r="AC1145" s="225" t="str">
        <f>IF(AC1144&lt;&gt;"",AC1144*PRINCIPAL!$C$104,"")</f>
        <v/>
      </c>
      <c r="AD1145" s="225" t="str">
        <f>IF(AD1144&lt;&gt;"",AD1144*PRINCIPAL!$C$104,"")</f>
        <v/>
      </c>
      <c r="AE1145" s="225" t="str">
        <f>IF(AE1144&lt;&gt;"",AE1144*PRINCIPAL!$C$104,"")</f>
        <v/>
      </c>
      <c r="AF1145" s="225" t="str">
        <f>IF(AF1144&lt;&gt;"",AF1144*PRINCIPAL!$C$104,"")</f>
        <v/>
      </c>
      <c r="AG1145" s="225" t="str">
        <f>IF(AG1144&lt;&gt;"",AG1144*PRINCIPAL!$C$104,"")</f>
        <v/>
      </c>
      <c r="AH1145" s="225" t="str">
        <f>IF(AH1144&lt;&gt;"",AH1144*PRINCIPAL!$C$104,"")</f>
        <v/>
      </c>
      <c r="AI1145" s="225" t="str">
        <f>IF(AI1144&lt;&gt;"",AI1144*PRINCIPAL!$C$104,"")</f>
        <v/>
      </c>
      <c r="AJ1145" s="225" t="str">
        <f>IF(AJ1144&lt;&gt;"",AJ1144*PRINCIPAL!$C$104,"")</f>
        <v/>
      </c>
      <c r="AK1145" s="225" t="str">
        <f>IF(AK1144&lt;&gt;"",AK1144*PRINCIPAL!$C$104,"")</f>
        <v/>
      </c>
      <c r="AL1145" s="225" t="str">
        <f>IF(AL1144&lt;&gt;"",AL1144*PRINCIPAL!$C$104,"")</f>
        <v/>
      </c>
      <c r="AM1145" s="225" t="str">
        <f>IF(AM1144&lt;&gt;"",AM1144*PRINCIPAL!$C$104,"")</f>
        <v/>
      </c>
      <c r="AN1145" s="225" t="str">
        <f>IF(AN1144&lt;&gt;"",AN1144*PRINCIPAL!$C$104,"")</f>
        <v/>
      </c>
      <c r="AO1145" s="272" t="str">
        <f>IF(AO1144&lt;&gt;"",AO1144*PRINCIPAL!$C$104,"")</f>
        <v/>
      </c>
    </row>
    <row r="1146" spans="2:41" ht="12.45" customHeight="1" x14ac:dyDescent="0.3">
      <c r="B1146" s="438"/>
      <c r="C1146" s="447" t="s">
        <v>113</v>
      </c>
      <c r="D1146" s="424" t="s">
        <v>114</v>
      </c>
      <c r="E1146" s="219" t="s">
        <v>125</v>
      </c>
      <c r="F1146" s="197"/>
      <c r="G1146" s="197"/>
      <c r="H1146" s="197"/>
      <c r="I1146" s="197"/>
      <c r="J1146" s="197"/>
      <c r="K1146" s="197"/>
      <c r="L1146" s="197"/>
      <c r="M1146" s="197"/>
      <c r="N1146" s="197"/>
      <c r="O1146" s="197"/>
      <c r="P1146" s="197"/>
      <c r="Q1146" s="197"/>
      <c r="R1146" s="197"/>
      <c r="S1146" s="197"/>
      <c r="T1146" s="197"/>
      <c r="U1146" s="197"/>
      <c r="V1146" s="197"/>
      <c r="W1146" s="197"/>
      <c r="X1146" s="197"/>
      <c r="Y1146" s="197"/>
      <c r="Z1146" s="197"/>
      <c r="AA1146" s="197"/>
      <c r="AB1146" s="197"/>
      <c r="AC1146" s="197"/>
      <c r="AD1146" s="197"/>
      <c r="AE1146" s="197"/>
      <c r="AF1146" s="197"/>
      <c r="AG1146" s="197"/>
      <c r="AH1146" s="197"/>
      <c r="AI1146" s="197"/>
      <c r="AJ1146" s="197"/>
      <c r="AK1146" s="197"/>
      <c r="AL1146" s="197"/>
      <c r="AM1146" s="197"/>
      <c r="AN1146" s="197"/>
      <c r="AO1146" s="267"/>
    </row>
    <row r="1147" spans="2:41" ht="12.45" customHeight="1" x14ac:dyDescent="0.3">
      <c r="B1147" s="438"/>
      <c r="C1147" s="447"/>
      <c r="D1147" s="425"/>
      <c r="E1147" s="220" t="s">
        <v>126</v>
      </c>
      <c r="F1147" s="198" t="str">
        <f>IF(F1146&lt;&gt;"",F1146*PRINCIPAL!$C$14,"")</f>
        <v/>
      </c>
      <c r="G1147" s="198" t="str">
        <f>IF(G1146&lt;&gt;"",G1146*PRINCIPAL!$C$104,"")</f>
        <v/>
      </c>
      <c r="H1147" s="198" t="str">
        <f>IF(H1146&lt;&gt;"",H1146*PRINCIPAL!$C$104,"")</f>
        <v/>
      </c>
      <c r="I1147" s="198" t="str">
        <f>IF(I1146&lt;&gt;"",I1146*PRINCIPAL!$C$104,"")</f>
        <v/>
      </c>
      <c r="J1147" s="198" t="str">
        <f>IF(J1146&lt;&gt;"",J1146*PRINCIPAL!$C$104,"")</f>
        <v/>
      </c>
      <c r="K1147" s="198" t="str">
        <f>IF(K1146&lt;&gt;"",K1146*PRINCIPAL!$C$104,"")</f>
        <v/>
      </c>
      <c r="L1147" s="198" t="str">
        <f>IF(L1146&lt;&gt;"",L1146*PRINCIPAL!$C$104,"")</f>
        <v/>
      </c>
      <c r="M1147" s="198" t="str">
        <f>IF(M1146&lt;&gt;"",M1146*PRINCIPAL!$C$104,"")</f>
        <v/>
      </c>
      <c r="N1147" s="198" t="str">
        <f>IF(N1146&lt;&gt;"",N1146*PRINCIPAL!$C$104,"")</f>
        <v/>
      </c>
      <c r="O1147" s="198" t="str">
        <f>IF(O1146&lt;&gt;"",O1146*PRINCIPAL!$C$104,"")</f>
        <v/>
      </c>
      <c r="P1147" s="198" t="str">
        <f>IF(P1146&lt;&gt;"",P1146*PRINCIPAL!$C$104,"")</f>
        <v/>
      </c>
      <c r="Q1147" s="198" t="str">
        <f>IF(Q1146&lt;&gt;"",Q1146*PRINCIPAL!$C$104,"")</f>
        <v/>
      </c>
      <c r="R1147" s="198" t="str">
        <f>IF(R1146&lt;&gt;"",R1146*PRINCIPAL!$C$104,"")</f>
        <v/>
      </c>
      <c r="S1147" s="198" t="str">
        <f>IF(S1146&lt;&gt;"",S1146*PRINCIPAL!$C$104,"")</f>
        <v/>
      </c>
      <c r="T1147" s="198" t="str">
        <f>IF(T1146&lt;&gt;"",T1146*PRINCIPAL!$C$104,"")</f>
        <v/>
      </c>
      <c r="U1147" s="198" t="str">
        <f>IF(U1146&lt;&gt;"",U1146*PRINCIPAL!$C$104,"")</f>
        <v/>
      </c>
      <c r="V1147" s="198" t="str">
        <f>IF(V1146&lt;&gt;"",V1146*PRINCIPAL!$C$104,"")</f>
        <v/>
      </c>
      <c r="W1147" s="198" t="str">
        <f>IF(W1146&lt;&gt;"",W1146*PRINCIPAL!$C$104,"")</f>
        <v/>
      </c>
      <c r="X1147" s="198" t="str">
        <f>IF(X1146&lt;&gt;"",X1146*PRINCIPAL!$C$104,"")</f>
        <v/>
      </c>
      <c r="Y1147" s="198" t="str">
        <f>IF(Y1146&lt;&gt;"",Y1146*PRINCIPAL!$C$104,"")</f>
        <v/>
      </c>
      <c r="Z1147" s="198" t="str">
        <f>IF(Z1146&lt;&gt;"",Z1146*PRINCIPAL!$C$104,"")</f>
        <v/>
      </c>
      <c r="AA1147" s="198" t="str">
        <f>IF(AA1146&lt;&gt;"",AA1146*PRINCIPAL!$C$104,"")</f>
        <v/>
      </c>
      <c r="AB1147" s="198" t="str">
        <f>IF(AB1146&lt;&gt;"",AB1146*PRINCIPAL!$C$104,"")</f>
        <v/>
      </c>
      <c r="AC1147" s="198" t="str">
        <f>IF(AC1146&lt;&gt;"",AC1146*PRINCIPAL!$C$104,"")</f>
        <v/>
      </c>
      <c r="AD1147" s="198" t="str">
        <f>IF(AD1146&lt;&gt;"",AD1146*PRINCIPAL!$C$104,"")</f>
        <v/>
      </c>
      <c r="AE1147" s="198" t="str">
        <f>IF(AE1146&lt;&gt;"",AE1146*PRINCIPAL!$C$104,"")</f>
        <v/>
      </c>
      <c r="AF1147" s="198" t="str">
        <f>IF(AF1146&lt;&gt;"",AF1146*PRINCIPAL!$C$104,"")</f>
        <v/>
      </c>
      <c r="AG1147" s="198" t="str">
        <f>IF(AG1146&lt;&gt;"",AG1146*PRINCIPAL!$C$104,"")</f>
        <v/>
      </c>
      <c r="AH1147" s="198" t="str">
        <f>IF(AH1146&lt;&gt;"",AH1146*PRINCIPAL!$C$104,"")</f>
        <v/>
      </c>
      <c r="AI1147" s="198" t="str">
        <f>IF(AI1146&lt;&gt;"",AI1146*PRINCIPAL!$C$104,"")</f>
        <v/>
      </c>
      <c r="AJ1147" s="198" t="str">
        <f>IF(AJ1146&lt;&gt;"",AJ1146*PRINCIPAL!$C$104,"")</f>
        <v/>
      </c>
      <c r="AK1147" s="198" t="str">
        <f>IF(AK1146&lt;&gt;"",AK1146*PRINCIPAL!$C$104,"")</f>
        <v/>
      </c>
      <c r="AL1147" s="198" t="str">
        <f>IF(AL1146&lt;&gt;"",AL1146*PRINCIPAL!$C$104,"")</f>
        <v/>
      </c>
      <c r="AM1147" s="198" t="str">
        <f>IF(AM1146&lt;&gt;"",AM1146*PRINCIPAL!$C$104,"")</f>
        <v/>
      </c>
      <c r="AN1147" s="198" t="str">
        <f>IF(AN1146&lt;&gt;"",AN1146*PRINCIPAL!$C$104,"")</f>
        <v/>
      </c>
      <c r="AO1147" s="268" t="str">
        <f>IF(AO1146&lt;&gt;"",AO1146*PRINCIPAL!$C$104,"")</f>
        <v/>
      </c>
    </row>
    <row r="1148" spans="2:41" ht="12.45" customHeight="1" x14ac:dyDescent="0.3">
      <c r="B1148" s="438"/>
      <c r="C1148" s="447"/>
      <c r="D1148" s="426" t="s">
        <v>114</v>
      </c>
      <c r="E1148" s="222" t="s">
        <v>125</v>
      </c>
      <c r="F1148" s="203"/>
      <c r="G1148" s="203"/>
      <c r="H1148" s="203"/>
      <c r="I1148" s="203"/>
      <c r="J1148" s="203"/>
      <c r="K1148" s="203"/>
      <c r="L1148" s="203"/>
      <c r="M1148" s="203"/>
      <c r="N1148" s="203"/>
      <c r="O1148" s="203"/>
      <c r="P1148" s="203"/>
      <c r="Q1148" s="203"/>
      <c r="R1148" s="203"/>
      <c r="S1148" s="203"/>
      <c r="T1148" s="203"/>
      <c r="U1148" s="203"/>
      <c r="V1148" s="203"/>
      <c r="W1148" s="203"/>
      <c r="X1148" s="203"/>
      <c r="Y1148" s="203"/>
      <c r="Z1148" s="203"/>
      <c r="AA1148" s="203"/>
      <c r="AB1148" s="203"/>
      <c r="AC1148" s="203"/>
      <c r="AD1148" s="203"/>
      <c r="AE1148" s="203"/>
      <c r="AF1148" s="203"/>
      <c r="AG1148" s="203"/>
      <c r="AH1148" s="203"/>
      <c r="AI1148" s="203"/>
      <c r="AJ1148" s="203"/>
      <c r="AK1148" s="203"/>
      <c r="AL1148" s="203"/>
      <c r="AM1148" s="203"/>
      <c r="AN1148" s="203"/>
      <c r="AO1148" s="269"/>
    </row>
    <row r="1149" spans="2:41" ht="12.45" customHeight="1" x14ac:dyDescent="0.3">
      <c r="B1149" s="438"/>
      <c r="C1149" s="447"/>
      <c r="D1149" s="425"/>
      <c r="E1149" s="220" t="s">
        <v>126</v>
      </c>
      <c r="F1149" s="204" t="str">
        <f>IF(F1148&lt;&gt;"",F1148*PRINCIPAL!$C$14,"")</f>
        <v/>
      </c>
      <c r="G1149" s="204" t="str">
        <f>IF(G1148&lt;&gt;"",G1148*PRINCIPAL!$C$104,"")</f>
        <v/>
      </c>
      <c r="H1149" s="204" t="str">
        <f>IF(H1148&lt;&gt;"",H1148*PRINCIPAL!$C$104,"")</f>
        <v/>
      </c>
      <c r="I1149" s="204" t="str">
        <f>IF(I1148&lt;&gt;"",I1148*PRINCIPAL!$C$104,"")</f>
        <v/>
      </c>
      <c r="J1149" s="204" t="str">
        <f>IF(J1148&lt;&gt;"",J1148*PRINCIPAL!$C$104,"")</f>
        <v/>
      </c>
      <c r="K1149" s="204" t="str">
        <f>IF(K1148&lt;&gt;"",K1148*PRINCIPAL!$C$104,"")</f>
        <v/>
      </c>
      <c r="L1149" s="204" t="str">
        <f>IF(L1148&lt;&gt;"",L1148*PRINCIPAL!$C$104,"")</f>
        <v/>
      </c>
      <c r="M1149" s="204" t="str">
        <f>IF(M1148&lt;&gt;"",M1148*PRINCIPAL!$C$104,"")</f>
        <v/>
      </c>
      <c r="N1149" s="204" t="str">
        <f>IF(N1148&lt;&gt;"",N1148*PRINCIPAL!$C$104,"")</f>
        <v/>
      </c>
      <c r="O1149" s="204" t="str">
        <f>IF(O1148&lt;&gt;"",O1148*PRINCIPAL!$C$104,"")</f>
        <v/>
      </c>
      <c r="P1149" s="204" t="str">
        <f>IF(P1148&lt;&gt;"",P1148*PRINCIPAL!$C$104,"")</f>
        <v/>
      </c>
      <c r="Q1149" s="204" t="str">
        <f>IF(Q1148&lt;&gt;"",Q1148*PRINCIPAL!$C$104,"")</f>
        <v/>
      </c>
      <c r="R1149" s="204" t="str">
        <f>IF(R1148&lt;&gt;"",R1148*PRINCIPAL!$C$104,"")</f>
        <v/>
      </c>
      <c r="S1149" s="204" t="str">
        <f>IF(S1148&lt;&gt;"",S1148*PRINCIPAL!$C$104,"")</f>
        <v/>
      </c>
      <c r="T1149" s="204" t="str">
        <f>IF(T1148&lt;&gt;"",T1148*PRINCIPAL!$C$104,"")</f>
        <v/>
      </c>
      <c r="U1149" s="204" t="str">
        <f>IF(U1148&lt;&gt;"",U1148*PRINCIPAL!$C$104,"")</f>
        <v/>
      </c>
      <c r="V1149" s="204" t="str">
        <f>IF(V1148&lt;&gt;"",V1148*PRINCIPAL!$C$104,"")</f>
        <v/>
      </c>
      <c r="W1149" s="204" t="str">
        <f>IF(W1148&lt;&gt;"",W1148*PRINCIPAL!$C$104,"")</f>
        <v/>
      </c>
      <c r="X1149" s="204" t="str">
        <f>IF(X1148&lt;&gt;"",X1148*PRINCIPAL!$C$104,"")</f>
        <v/>
      </c>
      <c r="Y1149" s="204" t="str">
        <f>IF(Y1148&lt;&gt;"",Y1148*PRINCIPAL!$C$104,"")</f>
        <v/>
      </c>
      <c r="Z1149" s="204" t="str">
        <f>IF(Z1148&lt;&gt;"",Z1148*PRINCIPAL!$C$104,"")</f>
        <v/>
      </c>
      <c r="AA1149" s="204" t="str">
        <f>IF(AA1148&lt;&gt;"",AA1148*PRINCIPAL!$C$104,"")</f>
        <v/>
      </c>
      <c r="AB1149" s="204" t="str">
        <f>IF(AB1148&lt;&gt;"",AB1148*PRINCIPAL!$C$104,"")</f>
        <v/>
      </c>
      <c r="AC1149" s="204" t="str">
        <f>IF(AC1148&lt;&gt;"",AC1148*PRINCIPAL!$C$104,"")</f>
        <v/>
      </c>
      <c r="AD1149" s="204" t="str">
        <f>IF(AD1148&lt;&gt;"",AD1148*PRINCIPAL!$C$104,"")</f>
        <v/>
      </c>
      <c r="AE1149" s="204" t="str">
        <f>IF(AE1148&lt;&gt;"",AE1148*PRINCIPAL!$C$104,"")</f>
        <v/>
      </c>
      <c r="AF1149" s="204" t="str">
        <f>IF(AF1148&lt;&gt;"",AF1148*PRINCIPAL!$C$104,"")</f>
        <v/>
      </c>
      <c r="AG1149" s="204" t="str">
        <f>IF(AG1148&lt;&gt;"",AG1148*PRINCIPAL!$C$104,"")</f>
        <v/>
      </c>
      <c r="AH1149" s="204" t="str">
        <f>IF(AH1148&lt;&gt;"",AH1148*PRINCIPAL!$C$104,"")</f>
        <v/>
      </c>
      <c r="AI1149" s="204" t="str">
        <f>IF(AI1148&lt;&gt;"",AI1148*PRINCIPAL!$C$104,"")</f>
        <v/>
      </c>
      <c r="AJ1149" s="204" t="str">
        <f>IF(AJ1148&lt;&gt;"",AJ1148*PRINCIPAL!$C$104,"")</f>
        <v/>
      </c>
      <c r="AK1149" s="204" t="str">
        <f>IF(AK1148&lt;&gt;"",AK1148*PRINCIPAL!$C$104,"")</f>
        <v/>
      </c>
      <c r="AL1149" s="204" t="str">
        <f>IF(AL1148&lt;&gt;"",AL1148*PRINCIPAL!$C$104,"")</f>
        <v/>
      </c>
      <c r="AM1149" s="204" t="str">
        <f>IF(AM1148&lt;&gt;"",AM1148*PRINCIPAL!$C$104,"")</f>
        <v/>
      </c>
      <c r="AN1149" s="204" t="str">
        <f>IF(AN1148&lt;&gt;"",AN1148*PRINCIPAL!$C$104,"")</f>
        <v/>
      </c>
      <c r="AO1149" s="270" t="str">
        <f>IF(AO1148&lt;&gt;"",AO1148*PRINCIPAL!$C$104,"")</f>
        <v/>
      </c>
    </row>
    <row r="1150" spans="2:41" ht="12.45" customHeight="1" x14ac:dyDescent="0.3">
      <c r="B1150" s="438"/>
      <c r="C1150" s="447"/>
      <c r="D1150" s="426" t="s">
        <v>114</v>
      </c>
      <c r="E1150" s="222" t="s">
        <v>125</v>
      </c>
      <c r="F1150" s="203"/>
      <c r="G1150" s="203"/>
      <c r="H1150" s="203"/>
      <c r="I1150" s="203"/>
      <c r="J1150" s="203"/>
      <c r="K1150" s="203"/>
      <c r="L1150" s="203"/>
      <c r="M1150" s="203"/>
      <c r="N1150" s="203"/>
      <c r="O1150" s="203"/>
      <c r="P1150" s="203"/>
      <c r="Q1150" s="203"/>
      <c r="R1150" s="203"/>
      <c r="S1150" s="203"/>
      <c r="T1150" s="203"/>
      <c r="U1150" s="203"/>
      <c r="V1150" s="203"/>
      <c r="W1150" s="203"/>
      <c r="X1150" s="203"/>
      <c r="Y1150" s="203"/>
      <c r="Z1150" s="203"/>
      <c r="AA1150" s="203"/>
      <c r="AB1150" s="203"/>
      <c r="AC1150" s="203"/>
      <c r="AD1150" s="203"/>
      <c r="AE1150" s="203"/>
      <c r="AF1150" s="203"/>
      <c r="AG1150" s="203"/>
      <c r="AH1150" s="203"/>
      <c r="AI1150" s="203"/>
      <c r="AJ1150" s="203"/>
      <c r="AK1150" s="203"/>
      <c r="AL1150" s="203"/>
      <c r="AM1150" s="203"/>
      <c r="AN1150" s="203"/>
      <c r="AO1150" s="269"/>
    </row>
    <row r="1151" spans="2:41" ht="12.45" customHeight="1" x14ac:dyDescent="0.3">
      <c r="B1151" s="438"/>
      <c r="C1151" s="447"/>
      <c r="D1151" s="425"/>
      <c r="E1151" s="220" t="s">
        <v>126</v>
      </c>
      <c r="F1151" s="204" t="str">
        <f>IF(F1150&lt;&gt;"",F1150*PRINCIPAL!$C$14,"")</f>
        <v/>
      </c>
      <c r="G1151" s="204" t="str">
        <f>IF(G1150&lt;&gt;"",G1150*PRINCIPAL!$C$104,"")</f>
        <v/>
      </c>
      <c r="H1151" s="204" t="str">
        <f>IF(H1150&lt;&gt;"",H1150*PRINCIPAL!$C$104,"")</f>
        <v/>
      </c>
      <c r="I1151" s="204" t="str">
        <f>IF(I1150&lt;&gt;"",I1150*PRINCIPAL!$C$104,"")</f>
        <v/>
      </c>
      <c r="J1151" s="204" t="str">
        <f>IF(J1150&lt;&gt;"",J1150*PRINCIPAL!$C$104,"")</f>
        <v/>
      </c>
      <c r="K1151" s="204" t="str">
        <f>IF(K1150&lt;&gt;"",K1150*PRINCIPAL!$C$104,"")</f>
        <v/>
      </c>
      <c r="L1151" s="204" t="str">
        <f>IF(L1150&lt;&gt;"",L1150*PRINCIPAL!$C$104,"")</f>
        <v/>
      </c>
      <c r="M1151" s="204" t="str">
        <f>IF(M1150&lt;&gt;"",M1150*PRINCIPAL!$C$104,"")</f>
        <v/>
      </c>
      <c r="N1151" s="204" t="str">
        <f>IF(N1150&lt;&gt;"",N1150*PRINCIPAL!$C$104,"")</f>
        <v/>
      </c>
      <c r="O1151" s="204" t="str">
        <f>IF(O1150&lt;&gt;"",O1150*PRINCIPAL!$C$104,"")</f>
        <v/>
      </c>
      <c r="P1151" s="204" t="str">
        <f>IF(P1150&lt;&gt;"",P1150*PRINCIPAL!$C$104,"")</f>
        <v/>
      </c>
      <c r="Q1151" s="204" t="str">
        <f>IF(Q1150&lt;&gt;"",Q1150*PRINCIPAL!$C$104,"")</f>
        <v/>
      </c>
      <c r="R1151" s="204" t="str">
        <f>IF(R1150&lt;&gt;"",R1150*PRINCIPAL!$C$104,"")</f>
        <v/>
      </c>
      <c r="S1151" s="204" t="str">
        <f>IF(S1150&lt;&gt;"",S1150*PRINCIPAL!$C$104,"")</f>
        <v/>
      </c>
      <c r="T1151" s="204" t="str">
        <f>IF(T1150&lt;&gt;"",T1150*PRINCIPAL!$C$104,"")</f>
        <v/>
      </c>
      <c r="U1151" s="204" t="str">
        <f>IF(U1150&lt;&gt;"",U1150*PRINCIPAL!$C$104,"")</f>
        <v/>
      </c>
      <c r="V1151" s="204" t="str">
        <f>IF(V1150&lt;&gt;"",V1150*PRINCIPAL!$C$104,"")</f>
        <v/>
      </c>
      <c r="W1151" s="204" t="str">
        <f>IF(W1150&lt;&gt;"",W1150*PRINCIPAL!$C$104,"")</f>
        <v/>
      </c>
      <c r="X1151" s="204" t="str">
        <f>IF(X1150&lt;&gt;"",X1150*PRINCIPAL!$C$104,"")</f>
        <v/>
      </c>
      <c r="Y1151" s="204" t="str">
        <f>IF(Y1150&lt;&gt;"",Y1150*PRINCIPAL!$C$104,"")</f>
        <v/>
      </c>
      <c r="Z1151" s="204" t="str">
        <f>IF(Z1150&lt;&gt;"",Z1150*PRINCIPAL!$C$104,"")</f>
        <v/>
      </c>
      <c r="AA1151" s="204" t="str">
        <f>IF(AA1150&lt;&gt;"",AA1150*PRINCIPAL!$C$104,"")</f>
        <v/>
      </c>
      <c r="AB1151" s="204" t="str">
        <f>IF(AB1150&lt;&gt;"",AB1150*PRINCIPAL!$C$104,"")</f>
        <v/>
      </c>
      <c r="AC1151" s="204" t="str">
        <f>IF(AC1150&lt;&gt;"",AC1150*PRINCIPAL!$C$104,"")</f>
        <v/>
      </c>
      <c r="AD1151" s="204" t="str">
        <f>IF(AD1150&lt;&gt;"",AD1150*PRINCIPAL!$C$104,"")</f>
        <v/>
      </c>
      <c r="AE1151" s="204" t="str">
        <f>IF(AE1150&lt;&gt;"",AE1150*PRINCIPAL!$C$104,"")</f>
        <v/>
      </c>
      <c r="AF1151" s="204" t="str">
        <f>IF(AF1150&lt;&gt;"",AF1150*PRINCIPAL!$C$104,"")</f>
        <v/>
      </c>
      <c r="AG1151" s="204" t="str">
        <f>IF(AG1150&lt;&gt;"",AG1150*PRINCIPAL!$C$104,"")</f>
        <v/>
      </c>
      <c r="AH1151" s="204" t="str">
        <f>IF(AH1150&lt;&gt;"",AH1150*PRINCIPAL!$C$104,"")</f>
        <v/>
      </c>
      <c r="AI1151" s="204" t="str">
        <f>IF(AI1150&lt;&gt;"",AI1150*PRINCIPAL!$C$104,"")</f>
        <v/>
      </c>
      <c r="AJ1151" s="204" t="str">
        <f>IF(AJ1150&lt;&gt;"",AJ1150*PRINCIPAL!$C$104,"")</f>
        <v/>
      </c>
      <c r="AK1151" s="204" t="str">
        <f>IF(AK1150&lt;&gt;"",AK1150*PRINCIPAL!$C$104,"")</f>
        <v/>
      </c>
      <c r="AL1151" s="204" t="str">
        <f>IF(AL1150&lt;&gt;"",AL1150*PRINCIPAL!$C$104,"")</f>
        <v/>
      </c>
      <c r="AM1151" s="204" t="str">
        <f>IF(AM1150&lt;&gt;"",AM1150*PRINCIPAL!$C$104,"")</f>
        <v/>
      </c>
      <c r="AN1151" s="204" t="str">
        <f>IF(AN1150&lt;&gt;"",AN1150*PRINCIPAL!$C$104,"")</f>
        <v/>
      </c>
      <c r="AO1151" s="270" t="str">
        <f>IF(AO1150&lt;&gt;"",AO1150*PRINCIPAL!$C$104,"")</f>
        <v/>
      </c>
    </row>
    <row r="1152" spans="2:41" ht="12.45" customHeight="1" x14ac:dyDescent="0.3">
      <c r="B1152" s="438"/>
      <c r="C1152" s="447"/>
      <c r="D1152" s="426" t="s">
        <v>114</v>
      </c>
      <c r="E1152" s="222" t="s">
        <v>125</v>
      </c>
      <c r="F1152" s="203"/>
      <c r="G1152" s="203"/>
      <c r="H1152" s="203"/>
      <c r="I1152" s="203"/>
      <c r="J1152" s="203"/>
      <c r="K1152" s="203"/>
      <c r="L1152" s="203"/>
      <c r="M1152" s="203"/>
      <c r="N1152" s="203"/>
      <c r="O1152" s="203"/>
      <c r="P1152" s="203"/>
      <c r="Q1152" s="203"/>
      <c r="R1152" s="203"/>
      <c r="S1152" s="203"/>
      <c r="T1152" s="203"/>
      <c r="U1152" s="203"/>
      <c r="V1152" s="203"/>
      <c r="W1152" s="203"/>
      <c r="X1152" s="203"/>
      <c r="Y1152" s="203"/>
      <c r="Z1152" s="203"/>
      <c r="AA1152" s="203"/>
      <c r="AB1152" s="203"/>
      <c r="AC1152" s="203"/>
      <c r="AD1152" s="203"/>
      <c r="AE1152" s="203"/>
      <c r="AF1152" s="203"/>
      <c r="AG1152" s="203"/>
      <c r="AH1152" s="203"/>
      <c r="AI1152" s="203"/>
      <c r="AJ1152" s="203"/>
      <c r="AK1152" s="203"/>
      <c r="AL1152" s="203"/>
      <c r="AM1152" s="203"/>
      <c r="AN1152" s="203"/>
      <c r="AO1152" s="269"/>
    </row>
    <row r="1153" spans="2:41" ht="12.45" customHeight="1" x14ac:dyDescent="0.3">
      <c r="B1153" s="438"/>
      <c r="C1153" s="447"/>
      <c r="D1153" s="425"/>
      <c r="E1153" s="220" t="s">
        <v>126</v>
      </c>
      <c r="F1153" s="204" t="str">
        <f>IF(F1152&lt;&gt;"",F1152*PRINCIPAL!$C$14,"")</f>
        <v/>
      </c>
      <c r="G1153" s="204" t="str">
        <f>IF(G1152&lt;&gt;"",G1152*PRINCIPAL!$C$104,"")</f>
        <v/>
      </c>
      <c r="H1153" s="204" t="str">
        <f>IF(H1152&lt;&gt;"",H1152*PRINCIPAL!$C$104,"")</f>
        <v/>
      </c>
      <c r="I1153" s="204" t="str">
        <f>IF(I1152&lt;&gt;"",I1152*PRINCIPAL!$C$104,"")</f>
        <v/>
      </c>
      <c r="J1153" s="204" t="str">
        <f>IF(J1152&lt;&gt;"",J1152*PRINCIPAL!$C$104,"")</f>
        <v/>
      </c>
      <c r="K1153" s="204" t="str">
        <f>IF(K1152&lt;&gt;"",K1152*PRINCIPAL!$C$104,"")</f>
        <v/>
      </c>
      <c r="L1153" s="204" t="str">
        <f>IF(L1152&lt;&gt;"",L1152*PRINCIPAL!$C$104,"")</f>
        <v/>
      </c>
      <c r="M1153" s="204" t="str">
        <f>IF(M1152&lt;&gt;"",M1152*PRINCIPAL!$C$104,"")</f>
        <v/>
      </c>
      <c r="N1153" s="204" t="str">
        <f>IF(N1152&lt;&gt;"",N1152*PRINCIPAL!$C$104,"")</f>
        <v/>
      </c>
      <c r="O1153" s="204" t="str">
        <f>IF(O1152&lt;&gt;"",O1152*PRINCIPAL!$C$104,"")</f>
        <v/>
      </c>
      <c r="P1153" s="204" t="str">
        <f>IF(P1152&lt;&gt;"",P1152*PRINCIPAL!$C$104,"")</f>
        <v/>
      </c>
      <c r="Q1153" s="204" t="str">
        <f>IF(Q1152&lt;&gt;"",Q1152*PRINCIPAL!$C$104,"")</f>
        <v/>
      </c>
      <c r="R1153" s="204" t="str">
        <f>IF(R1152&lt;&gt;"",R1152*PRINCIPAL!$C$104,"")</f>
        <v/>
      </c>
      <c r="S1153" s="204" t="str">
        <f>IF(S1152&lt;&gt;"",S1152*PRINCIPAL!$C$104,"")</f>
        <v/>
      </c>
      <c r="T1153" s="204" t="str">
        <f>IF(T1152&lt;&gt;"",T1152*PRINCIPAL!$C$104,"")</f>
        <v/>
      </c>
      <c r="U1153" s="204" t="str">
        <f>IF(U1152&lt;&gt;"",U1152*PRINCIPAL!$C$104,"")</f>
        <v/>
      </c>
      <c r="V1153" s="204" t="str">
        <f>IF(V1152&lt;&gt;"",V1152*PRINCIPAL!$C$104,"")</f>
        <v/>
      </c>
      <c r="W1153" s="204" t="str">
        <f>IF(W1152&lt;&gt;"",W1152*PRINCIPAL!$C$104,"")</f>
        <v/>
      </c>
      <c r="X1153" s="204" t="str">
        <f>IF(X1152&lt;&gt;"",X1152*PRINCIPAL!$C$104,"")</f>
        <v/>
      </c>
      <c r="Y1153" s="204" t="str">
        <f>IF(Y1152&lt;&gt;"",Y1152*PRINCIPAL!$C$104,"")</f>
        <v/>
      </c>
      <c r="Z1153" s="204" t="str">
        <f>IF(Z1152&lt;&gt;"",Z1152*PRINCIPAL!$C$104,"")</f>
        <v/>
      </c>
      <c r="AA1153" s="204" t="str">
        <f>IF(AA1152&lt;&gt;"",AA1152*PRINCIPAL!$C$104,"")</f>
        <v/>
      </c>
      <c r="AB1153" s="204" t="str">
        <f>IF(AB1152&lt;&gt;"",AB1152*PRINCIPAL!$C$104,"")</f>
        <v/>
      </c>
      <c r="AC1153" s="204" t="str">
        <f>IF(AC1152&lt;&gt;"",AC1152*PRINCIPAL!$C$104,"")</f>
        <v/>
      </c>
      <c r="AD1153" s="204" t="str">
        <f>IF(AD1152&lt;&gt;"",AD1152*PRINCIPAL!$C$104,"")</f>
        <v/>
      </c>
      <c r="AE1153" s="204" t="str">
        <f>IF(AE1152&lt;&gt;"",AE1152*PRINCIPAL!$C$104,"")</f>
        <v/>
      </c>
      <c r="AF1153" s="204" t="str">
        <f>IF(AF1152&lt;&gt;"",AF1152*PRINCIPAL!$C$104,"")</f>
        <v/>
      </c>
      <c r="AG1153" s="204" t="str">
        <f>IF(AG1152&lt;&gt;"",AG1152*PRINCIPAL!$C$104,"")</f>
        <v/>
      </c>
      <c r="AH1153" s="204" t="str">
        <f>IF(AH1152&lt;&gt;"",AH1152*PRINCIPAL!$C$104,"")</f>
        <v/>
      </c>
      <c r="AI1153" s="204" t="str">
        <f>IF(AI1152&lt;&gt;"",AI1152*PRINCIPAL!$C$104,"")</f>
        <v/>
      </c>
      <c r="AJ1153" s="204" t="str">
        <f>IF(AJ1152&lt;&gt;"",AJ1152*PRINCIPAL!$C$104,"")</f>
        <v/>
      </c>
      <c r="AK1153" s="204" t="str">
        <f>IF(AK1152&lt;&gt;"",AK1152*PRINCIPAL!$C$104,"")</f>
        <v/>
      </c>
      <c r="AL1153" s="204" t="str">
        <f>IF(AL1152&lt;&gt;"",AL1152*PRINCIPAL!$C$104,"")</f>
        <v/>
      </c>
      <c r="AM1153" s="204" t="str">
        <f>IF(AM1152&lt;&gt;"",AM1152*PRINCIPAL!$C$104,"")</f>
        <v/>
      </c>
      <c r="AN1153" s="204" t="str">
        <f>IF(AN1152&lt;&gt;"",AN1152*PRINCIPAL!$C$104,"")</f>
        <v/>
      </c>
      <c r="AO1153" s="270" t="str">
        <f>IF(AO1152&lt;&gt;"",AO1152*PRINCIPAL!$C$104,"")</f>
        <v/>
      </c>
    </row>
    <row r="1154" spans="2:41" ht="12.45" customHeight="1" x14ac:dyDescent="0.3">
      <c r="B1154" s="438"/>
      <c r="C1154" s="447"/>
      <c r="D1154" s="426" t="s">
        <v>114</v>
      </c>
      <c r="E1154" s="222" t="s">
        <v>125</v>
      </c>
      <c r="F1154" s="203"/>
      <c r="G1154" s="203"/>
      <c r="H1154" s="203"/>
      <c r="I1154" s="203"/>
      <c r="J1154" s="203"/>
      <c r="K1154" s="203"/>
      <c r="L1154" s="203"/>
      <c r="M1154" s="203"/>
      <c r="N1154" s="203"/>
      <c r="O1154" s="203"/>
      <c r="P1154" s="203"/>
      <c r="Q1154" s="203"/>
      <c r="R1154" s="203"/>
      <c r="S1154" s="203"/>
      <c r="T1154" s="203"/>
      <c r="U1154" s="203"/>
      <c r="V1154" s="203"/>
      <c r="W1154" s="203"/>
      <c r="X1154" s="203"/>
      <c r="Y1154" s="203"/>
      <c r="Z1154" s="203"/>
      <c r="AA1154" s="203"/>
      <c r="AB1154" s="203"/>
      <c r="AC1154" s="203"/>
      <c r="AD1154" s="203"/>
      <c r="AE1154" s="203"/>
      <c r="AF1154" s="203"/>
      <c r="AG1154" s="203"/>
      <c r="AH1154" s="203"/>
      <c r="AI1154" s="203"/>
      <c r="AJ1154" s="203"/>
      <c r="AK1154" s="203"/>
      <c r="AL1154" s="203"/>
      <c r="AM1154" s="203"/>
      <c r="AN1154" s="203"/>
      <c r="AO1154" s="269"/>
    </row>
    <row r="1155" spans="2:41" ht="12.45" customHeight="1" thickBot="1" x14ac:dyDescent="0.35">
      <c r="B1155" s="438"/>
      <c r="C1155" s="447"/>
      <c r="D1155" s="424"/>
      <c r="E1155" s="220" t="s">
        <v>126</v>
      </c>
      <c r="F1155" s="198" t="str">
        <f>IF(F1154&lt;&gt;"",F1154*PRINCIPAL!$C$14,"")</f>
        <v/>
      </c>
      <c r="G1155" s="198" t="str">
        <f>IF(G1154&lt;&gt;"",G1154*PRINCIPAL!$C$104,"")</f>
        <v/>
      </c>
      <c r="H1155" s="198" t="str">
        <f>IF(H1154&lt;&gt;"",H1154*PRINCIPAL!$C$104,"")</f>
        <v/>
      </c>
      <c r="I1155" s="198" t="str">
        <f>IF(I1154&lt;&gt;"",I1154*PRINCIPAL!$C$104,"")</f>
        <v/>
      </c>
      <c r="J1155" s="198" t="str">
        <f>IF(J1154&lt;&gt;"",J1154*PRINCIPAL!$C$104,"")</f>
        <v/>
      </c>
      <c r="K1155" s="198" t="str">
        <f>IF(K1154&lt;&gt;"",K1154*PRINCIPAL!$C$104,"")</f>
        <v/>
      </c>
      <c r="L1155" s="198" t="str">
        <f>IF(L1154&lt;&gt;"",L1154*PRINCIPAL!$C$104,"")</f>
        <v/>
      </c>
      <c r="M1155" s="198" t="str">
        <f>IF(M1154&lt;&gt;"",M1154*PRINCIPAL!$C$104,"")</f>
        <v/>
      </c>
      <c r="N1155" s="198" t="str">
        <f>IF(N1154&lt;&gt;"",N1154*PRINCIPAL!$C$104,"")</f>
        <v/>
      </c>
      <c r="O1155" s="198" t="str">
        <f>IF(O1154&lt;&gt;"",O1154*PRINCIPAL!$C$104,"")</f>
        <v/>
      </c>
      <c r="P1155" s="198" t="str">
        <f>IF(P1154&lt;&gt;"",P1154*PRINCIPAL!$C$104,"")</f>
        <v/>
      </c>
      <c r="Q1155" s="198" t="str">
        <f>IF(Q1154&lt;&gt;"",Q1154*PRINCIPAL!$C$104,"")</f>
        <v/>
      </c>
      <c r="R1155" s="198" t="str">
        <f>IF(R1154&lt;&gt;"",R1154*PRINCIPAL!$C$104,"")</f>
        <v/>
      </c>
      <c r="S1155" s="198" t="str">
        <f>IF(S1154&lt;&gt;"",S1154*PRINCIPAL!$C$104,"")</f>
        <v/>
      </c>
      <c r="T1155" s="198" t="str">
        <f>IF(T1154&lt;&gt;"",T1154*PRINCIPAL!$C$104,"")</f>
        <v/>
      </c>
      <c r="U1155" s="198" t="str">
        <f>IF(U1154&lt;&gt;"",U1154*PRINCIPAL!$C$104,"")</f>
        <v/>
      </c>
      <c r="V1155" s="198" t="str">
        <f>IF(V1154&lt;&gt;"",V1154*PRINCIPAL!$C$104,"")</f>
        <v/>
      </c>
      <c r="W1155" s="198" t="str">
        <f>IF(W1154&lt;&gt;"",W1154*PRINCIPAL!$C$104,"")</f>
        <v/>
      </c>
      <c r="X1155" s="198" t="str">
        <f>IF(X1154&lt;&gt;"",X1154*PRINCIPAL!$C$104,"")</f>
        <v/>
      </c>
      <c r="Y1155" s="198" t="str">
        <f>IF(Y1154&lt;&gt;"",Y1154*PRINCIPAL!$C$104,"")</f>
        <v/>
      </c>
      <c r="Z1155" s="198" t="str">
        <f>IF(Z1154&lt;&gt;"",Z1154*PRINCIPAL!$C$104,"")</f>
        <v/>
      </c>
      <c r="AA1155" s="198" t="str">
        <f>IF(AA1154&lt;&gt;"",AA1154*PRINCIPAL!$C$104,"")</f>
        <v/>
      </c>
      <c r="AB1155" s="198" t="str">
        <f>IF(AB1154&lt;&gt;"",AB1154*PRINCIPAL!$C$104,"")</f>
        <v/>
      </c>
      <c r="AC1155" s="198" t="str">
        <f>IF(AC1154&lt;&gt;"",AC1154*PRINCIPAL!$C$104,"")</f>
        <v/>
      </c>
      <c r="AD1155" s="198" t="str">
        <f>IF(AD1154&lt;&gt;"",AD1154*PRINCIPAL!$C$104,"")</f>
        <v/>
      </c>
      <c r="AE1155" s="198" t="str">
        <f>IF(AE1154&lt;&gt;"",AE1154*PRINCIPAL!$C$104,"")</f>
        <v/>
      </c>
      <c r="AF1155" s="198" t="str">
        <f>IF(AF1154&lt;&gt;"",AF1154*PRINCIPAL!$C$104,"")</f>
        <v/>
      </c>
      <c r="AG1155" s="198" t="str">
        <f>IF(AG1154&lt;&gt;"",AG1154*PRINCIPAL!$C$104,"")</f>
        <v/>
      </c>
      <c r="AH1155" s="198" t="str">
        <f>IF(AH1154&lt;&gt;"",AH1154*PRINCIPAL!$C$104,"")</f>
        <v/>
      </c>
      <c r="AI1155" s="198" t="str">
        <f>IF(AI1154&lt;&gt;"",AI1154*PRINCIPAL!$C$104,"")</f>
        <v/>
      </c>
      <c r="AJ1155" s="198" t="str">
        <f>IF(AJ1154&lt;&gt;"",AJ1154*PRINCIPAL!$C$104,"")</f>
        <v/>
      </c>
      <c r="AK1155" s="198" t="str">
        <f>IF(AK1154&lt;&gt;"",AK1154*PRINCIPAL!$C$104,"")</f>
        <v/>
      </c>
      <c r="AL1155" s="198" t="str">
        <f>IF(AL1154&lt;&gt;"",AL1154*PRINCIPAL!$C$104,"")</f>
        <v/>
      </c>
      <c r="AM1155" s="198" t="str">
        <f>IF(AM1154&lt;&gt;"",AM1154*PRINCIPAL!$C$104,"")</f>
        <v/>
      </c>
      <c r="AN1155" s="198" t="str">
        <f>IF(AN1154&lt;&gt;"",AN1154*PRINCIPAL!$C$104,"")</f>
        <v/>
      </c>
      <c r="AO1155" s="268" t="str">
        <f>IF(AO1154&lt;&gt;"",AO1154*PRINCIPAL!$C$104,"")</f>
        <v/>
      </c>
    </row>
    <row r="1156" spans="2:41" ht="12.45" customHeight="1" thickBot="1" x14ac:dyDescent="0.35">
      <c r="B1156" s="455" t="s">
        <v>152</v>
      </c>
      <c r="C1156" s="479" t="s">
        <v>108</v>
      </c>
      <c r="D1156" s="459"/>
      <c r="E1156" s="317" t="s">
        <v>126</v>
      </c>
      <c r="F1156" s="330" t="s">
        <v>38</v>
      </c>
      <c r="G1156" s="331" t="str">
        <f>IF('Sumário de Resultados'!C75&lt;&gt;"",$G$3*'Sumário de Resultados'!C75,"")</f>
        <v/>
      </c>
      <c r="H1156" s="331" t="str">
        <f>IF('Sumário de Resultados'!D75&lt;&gt;"",$G$3*'Sumário de Resultados'!D75,"")</f>
        <v/>
      </c>
      <c r="I1156" s="331" t="str">
        <f>IF('Sumário de Resultados'!E75&lt;&gt;"",$G$3*'Sumário de Resultados'!E75,"")</f>
        <v/>
      </c>
      <c r="J1156" s="331" t="str">
        <f>IF('Sumário de Resultados'!F75&lt;&gt;"",$G$3*'Sumário de Resultados'!F75,"")</f>
        <v/>
      </c>
      <c r="K1156" s="331" t="str">
        <f>IF('Sumário de Resultados'!G75&lt;&gt;"",$G$3*'Sumário de Resultados'!G75,"")</f>
        <v/>
      </c>
      <c r="L1156" s="331" t="str">
        <f>IF('Sumário de Resultados'!H75&lt;&gt;"",$G$3*'Sumário de Resultados'!H75,"")</f>
        <v/>
      </c>
      <c r="M1156" s="331" t="str">
        <f>IF('Sumário de Resultados'!I75&lt;&gt;"",$G$3*'Sumário de Resultados'!I75,"")</f>
        <v/>
      </c>
      <c r="N1156" s="331" t="str">
        <f>IF('Sumário de Resultados'!J75&lt;&gt;"",$G$3*'Sumário de Resultados'!J75,"")</f>
        <v/>
      </c>
      <c r="O1156" s="331" t="str">
        <f>IF('Sumário de Resultados'!K75&lt;&gt;"",$G$3*'Sumário de Resultados'!K75,"")</f>
        <v/>
      </c>
      <c r="P1156" s="331" t="str">
        <f>IF('Sumário de Resultados'!L75&lt;&gt;"",$G$3*'Sumário de Resultados'!L75,"")</f>
        <v/>
      </c>
      <c r="Q1156" s="331" t="str">
        <f>IF('Sumário de Resultados'!M75&lt;&gt;"",$G$3*'Sumário de Resultados'!M75,"")</f>
        <v/>
      </c>
      <c r="R1156" s="331" t="str">
        <f>IF('Sumário de Resultados'!N75&lt;&gt;"",$G$3*'Sumário de Resultados'!N75,"")</f>
        <v/>
      </c>
      <c r="S1156" s="331" t="str">
        <f>IF('Sumário de Resultados'!O75&lt;&gt;"",$G$3*'Sumário de Resultados'!O75,"")</f>
        <v/>
      </c>
      <c r="T1156" s="331" t="str">
        <f>IF('Sumário de Resultados'!P75&lt;&gt;"",$G$3*'Sumário de Resultados'!P75,"")</f>
        <v/>
      </c>
      <c r="U1156" s="331" t="str">
        <f>IF('Sumário de Resultados'!Q75&lt;&gt;"",$G$3*'Sumário de Resultados'!Q75,"")</f>
        <v/>
      </c>
      <c r="V1156" s="331" t="str">
        <f>IF('Sumário de Resultados'!R75&lt;&gt;"",$G$3*'Sumário de Resultados'!R75,"")</f>
        <v/>
      </c>
      <c r="W1156" s="331" t="str">
        <f>IF('Sumário de Resultados'!S75&lt;&gt;"",$G$3*'Sumário de Resultados'!S75,"")</f>
        <v/>
      </c>
      <c r="X1156" s="331" t="str">
        <f>IF('Sumário de Resultados'!T75&lt;&gt;"",$G$3*'Sumário de Resultados'!T75,"")</f>
        <v/>
      </c>
      <c r="Y1156" s="331" t="str">
        <f>IF('Sumário de Resultados'!U75&lt;&gt;"",$G$3*'Sumário de Resultados'!U75,"")</f>
        <v/>
      </c>
      <c r="Z1156" s="331" t="str">
        <f>IF('Sumário de Resultados'!V75&lt;&gt;"",$G$3*'Sumário de Resultados'!V75,"")</f>
        <v/>
      </c>
      <c r="AA1156" s="331" t="str">
        <f>IF('Sumário de Resultados'!W75&lt;&gt;"",$G$3*'Sumário de Resultados'!W75,"")</f>
        <v/>
      </c>
      <c r="AB1156" s="331" t="str">
        <f>IF('Sumário de Resultados'!X75&lt;&gt;"",$G$3*'Sumário de Resultados'!X75,"")</f>
        <v/>
      </c>
      <c r="AC1156" s="331" t="str">
        <f>IF('Sumário de Resultados'!Y75&lt;&gt;"",$G$3*'Sumário de Resultados'!Y75,"")</f>
        <v/>
      </c>
      <c r="AD1156" s="331" t="str">
        <f>IF('Sumário de Resultados'!Z75&lt;&gt;"",$G$3*'Sumário de Resultados'!Z75,"")</f>
        <v/>
      </c>
      <c r="AE1156" s="331" t="str">
        <f>IF('Sumário de Resultados'!AA75&lt;&gt;"",$G$3*'Sumário de Resultados'!AA75,"")</f>
        <v/>
      </c>
      <c r="AF1156" s="331" t="str">
        <f>IF('Sumário de Resultados'!AB75&lt;&gt;"",$G$3*'Sumário de Resultados'!AB75,"")</f>
        <v/>
      </c>
      <c r="AG1156" s="331" t="str">
        <f>IF('Sumário de Resultados'!AC75&lt;&gt;"",$G$3*'Sumário de Resultados'!AC75,"")</f>
        <v/>
      </c>
      <c r="AH1156" s="331" t="str">
        <f>IF('Sumário de Resultados'!AD75&lt;&gt;"",$G$3*'Sumário de Resultados'!AD75,"")</f>
        <v/>
      </c>
      <c r="AI1156" s="331" t="str">
        <f>IF('Sumário de Resultados'!AE75&lt;&gt;"",$G$3*'Sumário de Resultados'!AE75,"")</f>
        <v/>
      </c>
      <c r="AJ1156" s="331" t="str">
        <f>IF('Sumário de Resultados'!AF75&lt;&gt;"",$G$3*'Sumário de Resultados'!AF75,"")</f>
        <v/>
      </c>
      <c r="AK1156" s="331" t="str">
        <f>IF('Sumário de Resultados'!AG75&lt;&gt;"",$G$3*'Sumário de Resultados'!AG75,"")</f>
        <v/>
      </c>
      <c r="AL1156" s="331" t="str">
        <f>IF('Sumário de Resultados'!AH75&lt;&gt;"",$G$3*'Sumário de Resultados'!AH75,"")</f>
        <v/>
      </c>
      <c r="AM1156" s="331" t="str">
        <f>IF('Sumário de Resultados'!AI75&lt;&gt;"",$G$3*'Sumário de Resultados'!AI75,"")</f>
        <v/>
      </c>
      <c r="AN1156" s="331" t="str">
        <f>IF('Sumário de Resultados'!AJ75&lt;&gt;"",$G$3*'Sumário de Resultados'!AJ75,"")</f>
        <v/>
      </c>
      <c r="AO1156" s="319" t="str">
        <f>IF('Sumário de Resultados'!AK75&lt;&gt;"",$G$3*'Sumário de Resultados'!AK75,"")</f>
        <v/>
      </c>
    </row>
    <row r="1157" spans="2:41" ht="12.45" customHeight="1" x14ac:dyDescent="0.3">
      <c r="B1157" s="456"/>
      <c r="C1157" s="430" t="s">
        <v>117</v>
      </c>
      <c r="D1157" s="424" t="s">
        <v>111</v>
      </c>
      <c r="E1157" s="312" t="s">
        <v>46</v>
      </c>
      <c r="F1157" s="197" t="s">
        <v>38</v>
      </c>
      <c r="G1157" s="247"/>
      <c r="H1157" s="233"/>
      <c r="I1157" s="247"/>
      <c r="J1157" s="248"/>
      <c r="K1157" s="256"/>
      <c r="L1157" s="247"/>
      <c r="M1157" s="247"/>
      <c r="N1157" s="247"/>
      <c r="O1157" s="249"/>
      <c r="P1157" s="249"/>
      <c r="Q1157" s="249"/>
      <c r="R1157" s="249"/>
      <c r="S1157" s="249"/>
      <c r="T1157" s="249"/>
      <c r="U1157" s="249"/>
      <c r="V1157" s="249"/>
      <c r="W1157" s="249"/>
      <c r="X1157" s="249"/>
      <c r="Y1157" s="249"/>
      <c r="Z1157" s="249"/>
      <c r="AA1157" s="249"/>
      <c r="AB1157" s="249"/>
      <c r="AC1157" s="249"/>
      <c r="AD1157" s="254"/>
      <c r="AE1157" s="249"/>
      <c r="AF1157" s="249"/>
      <c r="AG1157" s="249"/>
      <c r="AH1157" s="249"/>
      <c r="AI1157" s="249"/>
      <c r="AJ1157" s="249"/>
      <c r="AK1157" s="249"/>
      <c r="AL1157" s="249"/>
      <c r="AM1157" s="254"/>
      <c r="AN1157" s="254"/>
      <c r="AO1157" s="255"/>
    </row>
    <row r="1158" spans="2:41" ht="12.45" customHeight="1" x14ac:dyDescent="0.3">
      <c r="B1158" s="456"/>
      <c r="C1158" s="430"/>
      <c r="D1158" s="424"/>
      <c r="E1158" s="224" t="s">
        <v>109</v>
      </c>
      <c r="F1158" s="203" t="s">
        <v>38</v>
      </c>
      <c r="G1158" s="231"/>
      <c r="H1158" s="229"/>
      <c r="I1158" s="203"/>
      <c r="J1158" s="233"/>
      <c r="K1158" s="202"/>
      <c r="L1158" s="203"/>
      <c r="M1158" s="203"/>
      <c r="N1158" s="203"/>
      <c r="O1158" s="236"/>
      <c r="P1158" s="236"/>
      <c r="Q1158" s="236"/>
      <c r="R1158" s="236"/>
      <c r="S1158" s="236"/>
      <c r="T1158" s="236"/>
      <c r="U1158" s="236"/>
      <c r="V1158" s="236"/>
      <c r="W1158" s="236"/>
      <c r="X1158" s="236"/>
      <c r="Y1158" s="236"/>
      <c r="Z1158" s="236"/>
      <c r="AA1158" s="236"/>
      <c r="AB1158" s="236"/>
      <c r="AC1158" s="236"/>
      <c r="AD1158" s="240"/>
      <c r="AE1158" s="236"/>
      <c r="AF1158" s="236"/>
      <c r="AG1158" s="236"/>
      <c r="AH1158" s="236"/>
      <c r="AI1158" s="236"/>
      <c r="AJ1158" s="236"/>
      <c r="AK1158" s="236"/>
      <c r="AL1158" s="236"/>
      <c r="AM1158" s="240"/>
      <c r="AN1158" s="240"/>
      <c r="AO1158" s="242"/>
    </row>
    <row r="1159" spans="2:41" ht="12.45" customHeight="1" x14ac:dyDescent="0.3">
      <c r="B1159" s="456"/>
      <c r="C1159" s="430"/>
      <c r="D1159" s="424"/>
      <c r="E1159" s="224" t="s">
        <v>127</v>
      </c>
      <c r="F1159" s="203" t="s">
        <v>38</v>
      </c>
      <c r="G1159" s="203"/>
      <c r="H1159" s="218"/>
      <c r="I1159" s="203"/>
      <c r="J1159" s="218"/>
      <c r="K1159" s="202"/>
      <c r="L1159" s="203"/>
      <c r="M1159" s="203"/>
      <c r="N1159" s="203"/>
      <c r="O1159" s="236"/>
      <c r="P1159" s="236"/>
      <c r="Q1159" s="236"/>
      <c r="R1159" s="236"/>
      <c r="S1159" s="236"/>
      <c r="T1159" s="236"/>
      <c r="U1159" s="236"/>
      <c r="V1159" s="236"/>
      <c r="W1159" s="236"/>
      <c r="X1159" s="236"/>
      <c r="Y1159" s="236"/>
      <c r="Z1159" s="236"/>
      <c r="AA1159" s="236"/>
      <c r="AB1159" s="236"/>
      <c r="AC1159" s="251"/>
      <c r="AD1159" s="240"/>
      <c r="AE1159" s="236"/>
      <c r="AF1159" s="236"/>
      <c r="AG1159" s="236"/>
      <c r="AH1159" s="236"/>
      <c r="AI1159" s="236"/>
      <c r="AJ1159" s="236"/>
      <c r="AK1159" s="236"/>
      <c r="AL1159" s="236"/>
      <c r="AM1159" s="240"/>
      <c r="AN1159" s="240"/>
      <c r="AO1159" s="242"/>
    </row>
    <row r="1160" spans="2:41" ht="12.45" customHeight="1" x14ac:dyDescent="0.3">
      <c r="B1160" s="456"/>
      <c r="C1160" s="430"/>
      <c r="D1160" s="425"/>
      <c r="E1160" s="220" t="s">
        <v>126</v>
      </c>
      <c r="F1160" s="320" t="s">
        <v>38</v>
      </c>
      <c r="G1160" s="200" t="str">
        <f>IF(AND(G1157&lt;&gt;"",G1158&lt;&gt;"",G1159&lt;&gt;""),G1157*G1158*G1159,"")</f>
        <v/>
      </c>
      <c r="H1160" s="198" t="str">
        <f>IF(AND(H1157&lt;&gt;"",H1158&lt;&gt;"",H1159&lt;&gt;""),H1157*H1158*H1159,"")</f>
        <v/>
      </c>
      <c r="I1160" s="200" t="str">
        <f t="shared" ref="I1160:AJ1160" si="285">IF(AND(I1157&lt;&gt;"",I1158&lt;&gt;"",I1159&lt;&gt;""),I1157*I1158*I1159,"")</f>
        <v/>
      </c>
      <c r="J1160" s="200" t="str">
        <f t="shared" si="285"/>
        <v/>
      </c>
      <c r="K1160" s="200" t="str">
        <f t="shared" si="285"/>
        <v/>
      </c>
      <c r="L1160" s="204" t="str">
        <f t="shared" si="285"/>
        <v/>
      </c>
      <c r="M1160" s="204" t="str">
        <f t="shared" si="285"/>
        <v/>
      </c>
      <c r="N1160" s="204" t="str">
        <f t="shared" si="285"/>
        <v/>
      </c>
      <c r="O1160" s="204" t="str">
        <f t="shared" si="285"/>
        <v/>
      </c>
      <c r="P1160" s="204" t="str">
        <f t="shared" si="285"/>
        <v/>
      </c>
      <c r="Q1160" s="204" t="str">
        <f t="shared" si="285"/>
        <v/>
      </c>
      <c r="R1160" s="204" t="str">
        <f t="shared" si="285"/>
        <v/>
      </c>
      <c r="S1160" s="204" t="str">
        <f t="shared" si="285"/>
        <v/>
      </c>
      <c r="T1160" s="204" t="str">
        <f t="shared" si="285"/>
        <v/>
      </c>
      <c r="U1160" s="204" t="str">
        <f t="shared" si="285"/>
        <v/>
      </c>
      <c r="V1160" s="204" t="str">
        <f t="shared" si="285"/>
        <v/>
      </c>
      <c r="W1160" s="204" t="str">
        <f t="shared" si="285"/>
        <v/>
      </c>
      <c r="X1160" s="204" t="str">
        <f t="shared" si="285"/>
        <v/>
      </c>
      <c r="Y1160" s="204" t="str">
        <f t="shared" si="285"/>
        <v/>
      </c>
      <c r="Z1160" s="204" t="str">
        <f t="shared" si="285"/>
        <v/>
      </c>
      <c r="AA1160" s="204" t="str">
        <f t="shared" si="285"/>
        <v/>
      </c>
      <c r="AB1160" s="204" t="str">
        <f t="shared" si="285"/>
        <v/>
      </c>
      <c r="AC1160" s="204" t="str">
        <f t="shared" si="285"/>
        <v/>
      </c>
      <c r="AD1160" s="200" t="str">
        <f t="shared" si="285"/>
        <v/>
      </c>
      <c r="AE1160" s="200" t="str">
        <f t="shared" si="285"/>
        <v/>
      </c>
      <c r="AF1160" s="200" t="str">
        <f t="shared" si="285"/>
        <v/>
      </c>
      <c r="AG1160" s="200" t="str">
        <f t="shared" si="285"/>
        <v/>
      </c>
      <c r="AH1160" s="204" t="str">
        <f t="shared" si="285"/>
        <v/>
      </c>
      <c r="AI1160" s="204" t="str">
        <f t="shared" si="285"/>
        <v/>
      </c>
      <c r="AJ1160" s="204" t="str">
        <f t="shared" si="285"/>
        <v/>
      </c>
      <c r="AK1160" s="204" t="str">
        <f>IF(AND(AK1157&lt;&gt;"",AK1158&lt;&gt;"",AK1159&lt;&gt;""),AK1157*AK1158*AK1159,"")</f>
        <v/>
      </c>
      <c r="AL1160" s="204" t="str">
        <f t="shared" ref="AL1160:AO1160" si="286">IF(AND(AL1157&lt;&gt;"",AL1158&lt;&gt;"",AL1159&lt;&gt;""),AL1157*AL1158*AL1159,"")</f>
        <v/>
      </c>
      <c r="AM1160" s="204" t="str">
        <f t="shared" si="286"/>
        <v/>
      </c>
      <c r="AN1160" s="204" t="str">
        <f t="shared" si="286"/>
        <v/>
      </c>
      <c r="AO1160" s="210" t="str">
        <f t="shared" si="286"/>
        <v/>
      </c>
    </row>
    <row r="1161" spans="2:41" ht="12.45" customHeight="1" x14ac:dyDescent="0.3">
      <c r="B1161" s="456"/>
      <c r="C1161" s="430"/>
      <c r="D1161" s="426" t="s">
        <v>111</v>
      </c>
      <c r="E1161" s="243" t="s">
        <v>46</v>
      </c>
      <c r="F1161" s="203" t="s">
        <v>38</v>
      </c>
      <c r="G1161" s="203"/>
      <c r="H1161" s="203"/>
      <c r="I1161" s="202"/>
      <c r="J1161" s="244"/>
      <c r="K1161" s="244"/>
      <c r="L1161" s="203"/>
      <c r="M1161" s="203"/>
      <c r="N1161" s="250"/>
      <c r="O1161" s="251"/>
      <c r="P1161" s="251"/>
      <c r="Q1161" s="251"/>
      <c r="R1161" s="251"/>
      <c r="S1161" s="251"/>
      <c r="T1161" s="251"/>
      <c r="U1161" s="251"/>
      <c r="V1161" s="251"/>
      <c r="W1161" s="251"/>
      <c r="X1161" s="236"/>
      <c r="Y1161" s="240"/>
      <c r="Z1161" s="236"/>
      <c r="AA1161" s="236"/>
      <c r="AB1161" s="240"/>
      <c r="AC1161" s="236"/>
      <c r="AD1161" s="237"/>
      <c r="AE1161" s="238"/>
      <c r="AF1161" s="236"/>
      <c r="AG1161" s="236"/>
      <c r="AH1161" s="249"/>
      <c r="AI1161" s="249"/>
      <c r="AJ1161" s="236"/>
      <c r="AK1161" s="236"/>
      <c r="AL1161" s="236"/>
      <c r="AM1161" s="236"/>
      <c r="AN1161" s="254"/>
      <c r="AO1161" s="255"/>
    </row>
    <row r="1162" spans="2:41" ht="12.45" customHeight="1" x14ac:dyDescent="0.3">
      <c r="B1162" s="456"/>
      <c r="C1162" s="430"/>
      <c r="D1162" s="424"/>
      <c r="E1162" s="245" t="s">
        <v>109</v>
      </c>
      <c r="F1162" s="203" t="s">
        <v>38</v>
      </c>
      <c r="G1162" s="246"/>
      <c r="H1162" s="203"/>
      <c r="I1162" s="231"/>
      <c r="J1162" s="203"/>
      <c r="K1162" s="218"/>
      <c r="L1162" s="247"/>
      <c r="M1162" s="247"/>
      <c r="N1162" s="203"/>
      <c r="O1162" s="236"/>
      <c r="P1162" s="236"/>
      <c r="Q1162" s="236"/>
      <c r="R1162" s="236"/>
      <c r="S1162" s="236"/>
      <c r="T1162" s="236"/>
      <c r="U1162" s="236"/>
      <c r="V1162" s="236"/>
      <c r="W1162" s="236"/>
      <c r="X1162" s="236"/>
      <c r="Y1162" s="240"/>
      <c r="Z1162" s="236"/>
      <c r="AA1162" s="236"/>
      <c r="AB1162" s="240"/>
      <c r="AC1162" s="249"/>
      <c r="AD1162" s="252"/>
      <c r="AE1162" s="253"/>
      <c r="AF1162" s="236"/>
      <c r="AG1162" s="249"/>
      <c r="AH1162" s="249"/>
      <c r="AI1162" s="249"/>
      <c r="AJ1162" s="249"/>
      <c r="AK1162" s="249"/>
      <c r="AL1162" s="249"/>
      <c r="AM1162" s="236"/>
      <c r="AN1162" s="240"/>
      <c r="AO1162" s="242"/>
    </row>
    <row r="1163" spans="2:41" ht="12.45" customHeight="1" x14ac:dyDescent="0.3">
      <c r="B1163" s="456"/>
      <c r="C1163" s="430"/>
      <c r="D1163" s="424"/>
      <c r="E1163" s="245" t="s">
        <v>127</v>
      </c>
      <c r="F1163" s="203" t="s">
        <v>38</v>
      </c>
      <c r="G1163" s="202"/>
      <c r="H1163" s="203"/>
      <c r="I1163" s="203"/>
      <c r="J1163" s="247"/>
      <c r="K1163" s="248"/>
      <c r="L1163" s="203"/>
      <c r="M1163" s="203"/>
      <c r="N1163" s="247"/>
      <c r="O1163" s="249"/>
      <c r="P1163" s="249"/>
      <c r="Q1163" s="249"/>
      <c r="R1163" s="249"/>
      <c r="S1163" s="249"/>
      <c r="T1163" s="249"/>
      <c r="U1163" s="249"/>
      <c r="V1163" s="249"/>
      <c r="W1163" s="249"/>
      <c r="X1163" s="236"/>
      <c r="Y1163" s="240"/>
      <c r="Z1163" s="236"/>
      <c r="AA1163" s="236"/>
      <c r="AB1163" s="240"/>
      <c r="AC1163" s="249"/>
      <c r="AD1163" s="252"/>
      <c r="AE1163" s="253"/>
      <c r="AF1163" s="236"/>
      <c r="AG1163" s="249"/>
      <c r="AH1163" s="236"/>
      <c r="AI1163" s="236"/>
      <c r="AJ1163" s="236"/>
      <c r="AK1163" s="236"/>
      <c r="AL1163" s="236"/>
      <c r="AM1163" s="236"/>
      <c r="AN1163" s="240"/>
      <c r="AO1163" s="242"/>
    </row>
    <row r="1164" spans="2:41" ht="12.45" customHeight="1" x14ac:dyDescent="0.3">
      <c r="B1164" s="456"/>
      <c r="C1164" s="430"/>
      <c r="D1164" s="425"/>
      <c r="E1164" s="220" t="s">
        <v>126</v>
      </c>
      <c r="F1164" s="321" t="s">
        <v>38</v>
      </c>
      <c r="G1164" s="259" t="str">
        <f>IF(AND(G1161&lt;&gt;"",G1162&lt;&gt;"",G1163&lt;&gt;""),G1161*G1162*G1163,"")</f>
        <v/>
      </c>
      <c r="H1164" s="259" t="str">
        <f t="shared" ref="H1164:AO1164" si="287">IF(AND(H1161&lt;&gt;"",H1162&lt;&gt;"",H1163&lt;&gt;""),H1161*H1162*H1163,"")</f>
        <v/>
      </c>
      <c r="I1164" s="259" t="str">
        <f t="shared" si="287"/>
        <v/>
      </c>
      <c r="J1164" s="259" t="str">
        <f t="shared" si="287"/>
        <v/>
      </c>
      <c r="K1164" s="259" t="str">
        <f t="shared" si="287"/>
        <v/>
      </c>
      <c r="L1164" s="259" t="str">
        <f t="shared" si="287"/>
        <v/>
      </c>
      <c r="M1164" s="259" t="str">
        <f t="shared" si="287"/>
        <v/>
      </c>
      <c r="N1164" s="259" t="str">
        <f t="shared" si="287"/>
        <v/>
      </c>
      <c r="O1164" s="259" t="str">
        <f t="shared" si="287"/>
        <v/>
      </c>
      <c r="P1164" s="259" t="str">
        <f t="shared" si="287"/>
        <v/>
      </c>
      <c r="Q1164" s="259" t="str">
        <f t="shared" si="287"/>
        <v/>
      </c>
      <c r="R1164" s="259" t="str">
        <f t="shared" si="287"/>
        <v/>
      </c>
      <c r="S1164" s="259" t="str">
        <f t="shared" si="287"/>
        <v/>
      </c>
      <c r="T1164" s="259" t="str">
        <f t="shared" si="287"/>
        <v/>
      </c>
      <c r="U1164" s="259" t="str">
        <f t="shared" si="287"/>
        <v/>
      </c>
      <c r="V1164" s="259" t="str">
        <f t="shared" si="287"/>
        <v/>
      </c>
      <c r="W1164" s="259" t="str">
        <f t="shared" si="287"/>
        <v/>
      </c>
      <c r="X1164" s="259" t="str">
        <f t="shared" si="287"/>
        <v/>
      </c>
      <c r="Y1164" s="260" t="str">
        <f t="shared" si="287"/>
        <v/>
      </c>
      <c r="Z1164" s="261" t="str">
        <f t="shared" si="287"/>
        <v/>
      </c>
      <c r="AA1164" s="259" t="str">
        <f t="shared" si="287"/>
        <v/>
      </c>
      <c r="AB1164" s="260" t="str">
        <f t="shared" si="287"/>
        <v/>
      </c>
      <c r="AC1164" s="261" t="str">
        <f t="shared" si="287"/>
        <v/>
      </c>
      <c r="AD1164" s="259" t="str">
        <f t="shared" si="287"/>
        <v/>
      </c>
      <c r="AE1164" s="259" t="str">
        <f t="shared" si="287"/>
        <v/>
      </c>
      <c r="AF1164" s="259" t="str">
        <f t="shared" si="287"/>
        <v/>
      </c>
      <c r="AG1164" s="259" t="str">
        <f t="shared" si="287"/>
        <v/>
      </c>
      <c r="AH1164" s="259" t="str">
        <f t="shared" si="287"/>
        <v/>
      </c>
      <c r="AI1164" s="259" t="str">
        <f t="shared" si="287"/>
        <v/>
      </c>
      <c r="AJ1164" s="259" t="str">
        <f t="shared" si="287"/>
        <v/>
      </c>
      <c r="AK1164" s="259" t="str">
        <f t="shared" si="287"/>
        <v/>
      </c>
      <c r="AL1164" s="259" t="str">
        <f t="shared" si="287"/>
        <v/>
      </c>
      <c r="AM1164" s="259" t="str">
        <f t="shared" si="287"/>
        <v/>
      </c>
      <c r="AN1164" s="259" t="str">
        <f t="shared" si="287"/>
        <v/>
      </c>
      <c r="AO1164" s="262" t="str">
        <f t="shared" si="287"/>
        <v/>
      </c>
    </row>
    <row r="1165" spans="2:41" ht="12.45" customHeight="1" x14ac:dyDescent="0.3">
      <c r="B1165" s="456"/>
      <c r="C1165" s="430"/>
      <c r="D1165" s="426" t="s">
        <v>111</v>
      </c>
      <c r="E1165" s="243" t="s">
        <v>46</v>
      </c>
      <c r="F1165" s="203" t="s">
        <v>38</v>
      </c>
      <c r="G1165" s="247"/>
      <c r="H1165" s="247"/>
      <c r="I1165" s="256"/>
      <c r="J1165" s="257"/>
      <c r="K1165" s="257"/>
      <c r="L1165" s="247"/>
      <c r="M1165" s="247"/>
      <c r="N1165" s="250"/>
      <c r="O1165" s="251"/>
      <c r="P1165" s="251"/>
      <c r="Q1165" s="251"/>
      <c r="R1165" s="251"/>
      <c r="S1165" s="251"/>
      <c r="T1165" s="251"/>
      <c r="U1165" s="251"/>
      <c r="V1165" s="251"/>
      <c r="W1165" s="251"/>
      <c r="X1165" s="249"/>
      <c r="Y1165" s="254"/>
      <c r="Z1165" s="249"/>
      <c r="AA1165" s="249"/>
      <c r="AB1165" s="254"/>
      <c r="AC1165" s="249"/>
      <c r="AD1165" s="252"/>
      <c r="AE1165" s="258"/>
      <c r="AF1165" s="249"/>
      <c r="AG1165" s="249"/>
      <c r="AH1165" s="249"/>
      <c r="AI1165" s="249"/>
      <c r="AJ1165" s="249"/>
      <c r="AK1165" s="249"/>
      <c r="AL1165" s="249"/>
      <c r="AM1165" s="249"/>
      <c r="AN1165" s="254"/>
      <c r="AO1165" s="255"/>
    </row>
    <row r="1166" spans="2:41" ht="12.45" customHeight="1" x14ac:dyDescent="0.3">
      <c r="B1166" s="456"/>
      <c r="C1166" s="430"/>
      <c r="D1166" s="424"/>
      <c r="E1166" s="245" t="s">
        <v>109</v>
      </c>
      <c r="F1166" s="203" t="s">
        <v>38</v>
      </c>
      <c r="G1166" s="246"/>
      <c r="H1166" s="203"/>
      <c r="I1166" s="231"/>
      <c r="J1166" s="203"/>
      <c r="K1166" s="218"/>
      <c r="L1166" s="247"/>
      <c r="M1166" s="247"/>
      <c r="N1166" s="203"/>
      <c r="O1166" s="236"/>
      <c r="P1166" s="236"/>
      <c r="Q1166" s="236"/>
      <c r="R1166" s="236"/>
      <c r="S1166" s="236"/>
      <c r="T1166" s="236"/>
      <c r="U1166" s="236"/>
      <c r="V1166" s="236"/>
      <c r="W1166" s="236"/>
      <c r="X1166" s="236"/>
      <c r="Y1166" s="240"/>
      <c r="Z1166" s="236"/>
      <c r="AA1166" s="236"/>
      <c r="AB1166" s="240"/>
      <c r="AC1166" s="249"/>
      <c r="AD1166" s="252"/>
      <c r="AE1166" s="253"/>
      <c r="AF1166" s="236"/>
      <c r="AG1166" s="249"/>
      <c r="AH1166" s="249"/>
      <c r="AI1166" s="249"/>
      <c r="AJ1166" s="249"/>
      <c r="AK1166" s="249"/>
      <c r="AL1166" s="249"/>
      <c r="AM1166" s="236"/>
      <c r="AN1166" s="240"/>
      <c r="AO1166" s="242"/>
    </row>
    <row r="1167" spans="2:41" ht="12.45" customHeight="1" x14ac:dyDescent="0.3">
      <c r="B1167" s="456"/>
      <c r="C1167" s="430"/>
      <c r="D1167" s="424"/>
      <c r="E1167" s="245" t="s">
        <v>127</v>
      </c>
      <c r="F1167" s="203" t="s">
        <v>38</v>
      </c>
      <c r="G1167" s="202"/>
      <c r="H1167" s="203"/>
      <c r="I1167" s="203"/>
      <c r="J1167" s="203"/>
      <c r="K1167" s="218"/>
      <c r="L1167" s="203"/>
      <c r="M1167" s="203"/>
      <c r="N1167" s="203"/>
      <c r="O1167" s="236"/>
      <c r="P1167" s="236"/>
      <c r="Q1167" s="236"/>
      <c r="R1167" s="236"/>
      <c r="S1167" s="236"/>
      <c r="T1167" s="236"/>
      <c r="U1167" s="236"/>
      <c r="V1167" s="236"/>
      <c r="W1167" s="236"/>
      <c r="X1167" s="236"/>
      <c r="Y1167" s="240"/>
      <c r="Z1167" s="236"/>
      <c r="AA1167" s="236"/>
      <c r="AB1167" s="240"/>
      <c r="AC1167" s="236"/>
      <c r="AD1167" s="237"/>
      <c r="AE1167" s="263"/>
      <c r="AF1167" s="236"/>
      <c r="AG1167" s="236"/>
      <c r="AH1167" s="236"/>
      <c r="AI1167" s="236"/>
      <c r="AJ1167" s="236"/>
      <c r="AK1167" s="236"/>
      <c r="AL1167" s="236"/>
      <c r="AM1167" s="236"/>
      <c r="AN1167" s="240"/>
      <c r="AO1167" s="242"/>
    </row>
    <row r="1168" spans="2:41" ht="12.45" customHeight="1" x14ac:dyDescent="0.3">
      <c r="B1168" s="456"/>
      <c r="C1168" s="430"/>
      <c r="D1168" s="425"/>
      <c r="E1168" s="221" t="s">
        <v>126</v>
      </c>
      <c r="F1168" s="321" t="s">
        <v>38</v>
      </c>
      <c r="G1168" s="259" t="str">
        <f>IF(AND(G1165&lt;&gt;"",G1166&lt;&gt;"",G1167&lt;&gt;""),G1165*G1166*G1167,"")</f>
        <v/>
      </c>
      <c r="H1168" s="259" t="str">
        <f t="shared" ref="H1168:AO1168" si="288">IF(AND(H1165&lt;&gt;"",H1166&lt;&gt;"",H1167&lt;&gt;""),H1165*H1166*H1167,"")</f>
        <v/>
      </c>
      <c r="I1168" s="259" t="str">
        <f t="shared" si="288"/>
        <v/>
      </c>
      <c r="J1168" s="259" t="str">
        <f t="shared" si="288"/>
        <v/>
      </c>
      <c r="K1168" s="259" t="str">
        <f t="shared" si="288"/>
        <v/>
      </c>
      <c r="L1168" s="259" t="str">
        <f t="shared" si="288"/>
        <v/>
      </c>
      <c r="M1168" s="259" t="str">
        <f t="shared" si="288"/>
        <v/>
      </c>
      <c r="N1168" s="259" t="str">
        <f t="shared" si="288"/>
        <v/>
      </c>
      <c r="O1168" s="259" t="str">
        <f t="shared" si="288"/>
        <v/>
      </c>
      <c r="P1168" s="259" t="str">
        <f t="shared" si="288"/>
        <v/>
      </c>
      <c r="Q1168" s="259" t="str">
        <f t="shared" si="288"/>
        <v/>
      </c>
      <c r="R1168" s="259" t="str">
        <f t="shared" si="288"/>
        <v/>
      </c>
      <c r="S1168" s="259" t="str">
        <f t="shared" si="288"/>
        <v/>
      </c>
      <c r="T1168" s="259" t="str">
        <f t="shared" si="288"/>
        <v/>
      </c>
      <c r="U1168" s="259" t="str">
        <f t="shared" si="288"/>
        <v/>
      </c>
      <c r="V1168" s="259" t="str">
        <f t="shared" si="288"/>
        <v/>
      </c>
      <c r="W1168" s="259" t="str">
        <f t="shared" si="288"/>
        <v/>
      </c>
      <c r="X1168" s="259" t="str">
        <f t="shared" si="288"/>
        <v/>
      </c>
      <c r="Y1168" s="259" t="str">
        <f t="shared" si="288"/>
        <v/>
      </c>
      <c r="Z1168" s="259" t="str">
        <f t="shared" si="288"/>
        <v/>
      </c>
      <c r="AA1168" s="259" t="str">
        <f t="shared" si="288"/>
        <v/>
      </c>
      <c r="AB1168" s="259" t="str">
        <f t="shared" si="288"/>
        <v/>
      </c>
      <c r="AC1168" s="259" t="str">
        <f t="shared" si="288"/>
        <v/>
      </c>
      <c r="AD1168" s="259" t="str">
        <f t="shared" si="288"/>
        <v/>
      </c>
      <c r="AE1168" s="259" t="str">
        <f t="shared" si="288"/>
        <v/>
      </c>
      <c r="AF1168" s="259" t="str">
        <f t="shared" si="288"/>
        <v/>
      </c>
      <c r="AG1168" s="259" t="str">
        <f t="shared" si="288"/>
        <v/>
      </c>
      <c r="AH1168" s="259" t="str">
        <f t="shared" si="288"/>
        <v/>
      </c>
      <c r="AI1168" s="259" t="str">
        <f t="shared" si="288"/>
        <v/>
      </c>
      <c r="AJ1168" s="259" t="str">
        <f t="shared" si="288"/>
        <v/>
      </c>
      <c r="AK1168" s="259" t="str">
        <f t="shared" si="288"/>
        <v/>
      </c>
      <c r="AL1168" s="259" t="str">
        <f t="shared" si="288"/>
        <v/>
      </c>
      <c r="AM1168" s="259" t="str">
        <f t="shared" si="288"/>
        <v/>
      </c>
      <c r="AN1168" s="259" t="str">
        <f t="shared" si="288"/>
        <v/>
      </c>
      <c r="AO1168" s="262" t="str">
        <f t="shared" si="288"/>
        <v/>
      </c>
    </row>
    <row r="1169" spans="2:41" ht="12.45" customHeight="1" x14ac:dyDescent="0.3">
      <c r="B1169" s="456"/>
      <c r="C1169" s="430"/>
      <c r="D1169" s="426" t="s">
        <v>111</v>
      </c>
      <c r="E1169" s="264" t="s">
        <v>46</v>
      </c>
      <c r="F1169" s="203" t="s">
        <v>38</v>
      </c>
      <c r="G1169" s="247"/>
      <c r="H1169" s="247"/>
      <c r="I1169" s="256"/>
      <c r="J1169" s="257"/>
      <c r="K1169" s="257"/>
      <c r="L1169" s="247"/>
      <c r="M1169" s="247"/>
      <c r="N1169" s="250"/>
      <c r="O1169" s="251"/>
      <c r="P1169" s="251"/>
      <c r="Q1169" s="251"/>
      <c r="R1169" s="251"/>
      <c r="S1169" s="251"/>
      <c r="T1169" s="251"/>
      <c r="U1169" s="251"/>
      <c r="V1169" s="251"/>
      <c r="W1169" s="251"/>
      <c r="X1169" s="249"/>
      <c r="Y1169" s="254"/>
      <c r="Z1169" s="249"/>
      <c r="AA1169" s="249"/>
      <c r="AB1169" s="254"/>
      <c r="AC1169" s="249"/>
      <c r="AD1169" s="252"/>
      <c r="AE1169" s="258"/>
      <c r="AF1169" s="249"/>
      <c r="AG1169" s="249"/>
      <c r="AH1169" s="249"/>
      <c r="AI1169" s="249"/>
      <c r="AJ1169" s="249"/>
      <c r="AK1169" s="249"/>
      <c r="AL1169" s="249"/>
      <c r="AM1169" s="249"/>
      <c r="AN1169" s="254"/>
      <c r="AO1169" s="255"/>
    </row>
    <row r="1170" spans="2:41" ht="12.45" customHeight="1" x14ac:dyDescent="0.3">
      <c r="B1170" s="456"/>
      <c r="C1170" s="430"/>
      <c r="D1170" s="424"/>
      <c r="E1170" s="245" t="s">
        <v>109</v>
      </c>
      <c r="F1170" s="203" t="s">
        <v>38</v>
      </c>
      <c r="G1170" s="246"/>
      <c r="H1170" s="203"/>
      <c r="I1170" s="231"/>
      <c r="J1170" s="203"/>
      <c r="K1170" s="218"/>
      <c r="L1170" s="247"/>
      <c r="M1170" s="247"/>
      <c r="N1170" s="203"/>
      <c r="O1170" s="236"/>
      <c r="P1170" s="236"/>
      <c r="Q1170" s="236"/>
      <c r="R1170" s="236"/>
      <c r="S1170" s="236"/>
      <c r="T1170" s="236"/>
      <c r="U1170" s="236"/>
      <c r="V1170" s="236"/>
      <c r="W1170" s="236"/>
      <c r="X1170" s="236"/>
      <c r="Y1170" s="240"/>
      <c r="Z1170" s="236"/>
      <c r="AA1170" s="236"/>
      <c r="AB1170" s="240"/>
      <c r="AC1170" s="249"/>
      <c r="AD1170" s="252"/>
      <c r="AE1170" s="253"/>
      <c r="AF1170" s="236"/>
      <c r="AG1170" s="249"/>
      <c r="AH1170" s="249"/>
      <c r="AI1170" s="249"/>
      <c r="AJ1170" s="249"/>
      <c r="AK1170" s="249"/>
      <c r="AL1170" s="249"/>
      <c r="AM1170" s="236"/>
      <c r="AN1170" s="240"/>
      <c r="AO1170" s="242"/>
    </row>
    <row r="1171" spans="2:41" ht="12.45" customHeight="1" x14ac:dyDescent="0.3">
      <c r="B1171" s="456"/>
      <c r="C1171" s="430"/>
      <c r="D1171" s="424"/>
      <c r="E1171" s="245" t="s">
        <v>127</v>
      </c>
      <c r="F1171" s="203" t="s">
        <v>38</v>
      </c>
      <c r="G1171" s="202"/>
      <c r="H1171" s="203"/>
      <c r="I1171" s="203"/>
      <c r="J1171" s="203"/>
      <c r="K1171" s="218"/>
      <c r="L1171" s="203"/>
      <c r="M1171" s="203"/>
      <c r="N1171" s="203"/>
      <c r="O1171" s="236"/>
      <c r="P1171" s="236"/>
      <c r="Q1171" s="236"/>
      <c r="R1171" s="236"/>
      <c r="S1171" s="236"/>
      <c r="T1171" s="236"/>
      <c r="U1171" s="236"/>
      <c r="V1171" s="236"/>
      <c r="W1171" s="236"/>
      <c r="X1171" s="236"/>
      <c r="Y1171" s="240"/>
      <c r="Z1171" s="236"/>
      <c r="AA1171" s="236"/>
      <c r="AB1171" s="240"/>
      <c r="AC1171" s="236"/>
      <c r="AD1171" s="237"/>
      <c r="AE1171" s="263"/>
      <c r="AF1171" s="236"/>
      <c r="AG1171" s="236"/>
      <c r="AH1171" s="236"/>
      <c r="AI1171" s="236"/>
      <c r="AJ1171" s="236"/>
      <c r="AK1171" s="236"/>
      <c r="AL1171" s="236"/>
      <c r="AM1171" s="236"/>
      <c r="AN1171" s="240"/>
      <c r="AO1171" s="242"/>
    </row>
    <row r="1172" spans="2:41" ht="12.45" customHeight="1" x14ac:dyDescent="0.3">
      <c r="B1172" s="456"/>
      <c r="C1172" s="430"/>
      <c r="D1172" s="425"/>
      <c r="E1172" s="221" t="s">
        <v>126</v>
      </c>
      <c r="F1172" s="321" t="s">
        <v>38</v>
      </c>
      <c r="G1172" s="259" t="str">
        <f>IF(AND(G1169&lt;&gt;"",G1170&lt;&gt;"",G1171&lt;&gt;""),G1169*G1170*G1171,"")</f>
        <v/>
      </c>
      <c r="H1172" s="259" t="str">
        <f t="shared" ref="H1172:AO1172" si="289">IF(AND(H1169&lt;&gt;"",H1170&lt;&gt;"",H1171&lt;&gt;""),H1169*H1170*H1171,"")</f>
        <v/>
      </c>
      <c r="I1172" s="259" t="str">
        <f t="shared" si="289"/>
        <v/>
      </c>
      <c r="J1172" s="259" t="str">
        <f t="shared" si="289"/>
        <v/>
      </c>
      <c r="K1172" s="259" t="str">
        <f t="shared" si="289"/>
        <v/>
      </c>
      <c r="L1172" s="259" t="str">
        <f t="shared" si="289"/>
        <v/>
      </c>
      <c r="M1172" s="259" t="str">
        <f t="shared" si="289"/>
        <v/>
      </c>
      <c r="N1172" s="259" t="str">
        <f t="shared" si="289"/>
        <v/>
      </c>
      <c r="O1172" s="259" t="str">
        <f t="shared" si="289"/>
        <v/>
      </c>
      <c r="P1172" s="259" t="str">
        <f t="shared" si="289"/>
        <v/>
      </c>
      <c r="Q1172" s="259" t="str">
        <f t="shared" si="289"/>
        <v/>
      </c>
      <c r="R1172" s="259" t="str">
        <f t="shared" si="289"/>
        <v/>
      </c>
      <c r="S1172" s="259" t="str">
        <f t="shared" si="289"/>
        <v/>
      </c>
      <c r="T1172" s="259" t="str">
        <f t="shared" si="289"/>
        <v/>
      </c>
      <c r="U1172" s="259" t="str">
        <f t="shared" si="289"/>
        <v/>
      </c>
      <c r="V1172" s="259" t="str">
        <f t="shared" si="289"/>
        <v/>
      </c>
      <c r="W1172" s="259" t="str">
        <f t="shared" si="289"/>
        <v/>
      </c>
      <c r="X1172" s="259" t="str">
        <f t="shared" si="289"/>
        <v/>
      </c>
      <c r="Y1172" s="259" t="str">
        <f t="shared" si="289"/>
        <v/>
      </c>
      <c r="Z1172" s="259" t="str">
        <f t="shared" si="289"/>
        <v/>
      </c>
      <c r="AA1172" s="259" t="str">
        <f t="shared" si="289"/>
        <v/>
      </c>
      <c r="AB1172" s="259" t="str">
        <f t="shared" si="289"/>
        <v/>
      </c>
      <c r="AC1172" s="259" t="str">
        <f t="shared" si="289"/>
        <v/>
      </c>
      <c r="AD1172" s="259" t="str">
        <f t="shared" si="289"/>
        <v/>
      </c>
      <c r="AE1172" s="259" t="str">
        <f t="shared" si="289"/>
        <v/>
      </c>
      <c r="AF1172" s="259" t="str">
        <f t="shared" si="289"/>
        <v/>
      </c>
      <c r="AG1172" s="259" t="str">
        <f t="shared" si="289"/>
        <v/>
      </c>
      <c r="AH1172" s="259" t="str">
        <f t="shared" si="289"/>
        <v/>
      </c>
      <c r="AI1172" s="259" t="str">
        <f t="shared" si="289"/>
        <v/>
      </c>
      <c r="AJ1172" s="259" t="str">
        <f t="shared" si="289"/>
        <v/>
      </c>
      <c r="AK1172" s="259" t="str">
        <f t="shared" si="289"/>
        <v/>
      </c>
      <c r="AL1172" s="259" t="str">
        <f t="shared" si="289"/>
        <v/>
      </c>
      <c r="AM1172" s="259" t="str">
        <f t="shared" si="289"/>
        <v/>
      </c>
      <c r="AN1172" s="259" t="str">
        <f t="shared" si="289"/>
        <v/>
      </c>
      <c r="AO1172" s="262" t="str">
        <f t="shared" si="289"/>
        <v/>
      </c>
    </row>
    <row r="1173" spans="2:41" ht="12.45" customHeight="1" x14ac:dyDescent="0.3">
      <c r="B1173" s="456"/>
      <c r="C1173" s="430"/>
      <c r="D1173" s="426" t="s">
        <v>111</v>
      </c>
      <c r="E1173" s="264" t="s">
        <v>46</v>
      </c>
      <c r="F1173" s="203" t="s">
        <v>38</v>
      </c>
      <c r="G1173" s="247"/>
      <c r="H1173" s="247"/>
      <c r="I1173" s="256"/>
      <c r="J1173" s="257"/>
      <c r="K1173" s="257"/>
      <c r="L1173" s="247"/>
      <c r="M1173" s="247"/>
      <c r="N1173" s="250"/>
      <c r="O1173" s="251"/>
      <c r="P1173" s="251"/>
      <c r="Q1173" s="251"/>
      <c r="R1173" s="251"/>
      <c r="S1173" s="251"/>
      <c r="T1173" s="251"/>
      <c r="U1173" s="251"/>
      <c r="V1173" s="251"/>
      <c r="W1173" s="251"/>
      <c r="X1173" s="249"/>
      <c r="Y1173" s="254"/>
      <c r="Z1173" s="249"/>
      <c r="AA1173" s="249"/>
      <c r="AB1173" s="254"/>
      <c r="AC1173" s="249"/>
      <c r="AD1173" s="252"/>
      <c r="AE1173" s="258"/>
      <c r="AF1173" s="249"/>
      <c r="AG1173" s="249"/>
      <c r="AH1173" s="249"/>
      <c r="AI1173" s="249"/>
      <c r="AJ1173" s="249"/>
      <c r="AK1173" s="249"/>
      <c r="AL1173" s="249"/>
      <c r="AM1173" s="249"/>
      <c r="AN1173" s="254"/>
      <c r="AO1173" s="255"/>
    </row>
    <row r="1174" spans="2:41" ht="12.45" customHeight="1" x14ac:dyDescent="0.3">
      <c r="B1174" s="456"/>
      <c r="C1174" s="430"/>
      <c r="D1174" s="424"/>
      <c r="E1174" s="245" t="s">
        <v>109</v>
      </c>
      <c r="F1174" s="203" t="s">
        <v>38</v>
      </c>
      <c r="G1174" s="246"/>
      <c r="H1174" s="203"/>
      <c r="I1174" s="231"/>
      <c r="J1174" s="203"/>
      <c r="K1174" s="218"/>
      <c r="L1174" s="247"/>
      <c r="M1174" s="247"/>
      <c r="N1174" s="203"/>
      <c r="O1174" s="236"/>
      <c r="P1174" s="236"/>
      <c r="Q1174" s="236"/>
      <c r="R1174" s="236"/>
      <c r="S1174" s="236"/>
      <c r="T1174" s="236"/>
      <c r="U1174" s="236"/>
      <c r="V1174" s="236"/>
      <c r="W1174" s="236"/>
      <c r="X1174" s="236"/>
      <c r="Y1174" s="240"/>
      <c r="Z1174" s="236"/>
      <c r="AA1174" s="236"/>
      <c r="AB1174" s="240"/>
      <c r="AC1174" s="249"/>
      <c r="AD1174" s="252"/>
      <c r="AE1174" s="253"/>
      <c r="AF1174" s="236"/>
      <c r="AG1174" s="249"/>
      <c r="AH1174" s="249"/>
      <c r="AI1174" s="249"/>
      <c r="AJ1174" s="249"/>
      <c r="AK1174" s="249"/>
      <c r="AL1174" s="249"/>
      <c r="AM1174" s="236"/>
      <c r="AN1174" s="240"/>
      <c r="AO1174" s="242"/>
    </row>
    <row r="1175" spans="2:41" ht="12.45" customHeight="1" x14ac:dyDescent="0.3">
      <c r="B1175" s="456"/>
      <c r="C1175" s="430"/>
      <c r="D1175" s="424"/>
      <c r="E1175" s="245" t="s">
        <v>127</v>
      </c>
      <c r="F1175" s="203" t="s">
        <v>38</v>
      </c>
      <c r="G1175" s="202"/>
      <c r="H1175" s="203"/>
      <c r="I1175" s="203"/>
      <c r="J1175" s="203"/>
      <c r="K1175" s="218"/>
      <c r="L1175" s="203"/>
      <c r="M1175" s="203"/>
      <c r="N1175" s="203"/>
      <c r="O1175" s="236"/>
      <c r="P1175" s="236"/>
      <c r="Q1175" s="236"/>
      <c r="R1175" s="236"/>
      <c r="S1175" s="236"/>
      <c r="T1175" s="236"/>
      <c r="U1175" s="236"/>
      <c r="V1175" s="236"/>
      <c r="W1175" s="236"/>
      <c r="X1175" s="236"/>
      <c r="Y1175" s="240"/>
      <c r="Z1175" s="236"/>
      <c r="AA1175" s="236"/>
      <c r="AB1175" s="240"/>
      <c r="AC1175" s="236"/>
      <c r="AD1175" s="237"/>
      <c r="AE1175" s="263"/>
      <c r="AF1175" s="236"/>
      <c r="AG1175" s="236"/>
      <c r="AH1175" s="236"/>
      <c r="AI1175" s="236"/>
      <c r="AJ1175" s="236"/>
      <c r="AK1175" s="236"/>
      <c r="AL1175" s="236"/>
      <c r="AM1175" s="236"/>
      <c r="AN1175" s="240"/>
      <c r="AO1175" s="242"/>
    </row>
    <row r="1176" spans="2:41" ht="12.45" customHeight="1" x14ac:dyDescent="0.3">
      <c r="B1176" s="456"/>
      <c r="C1176" s="430"/>
      <c r="D1176" s="425"/>
      <c r="E1176" s="221" t="s">
        <v>126</v>
      </c>
      <c r="F1176" s="321" t="s">
        <v>38</v>
      </c>
      <c r="G1176" s="259" t="str">
        <f>IF(AND(G1173&lt;&gt;"",G1174&lt;&gt;"",G1175&lt;&gt;""),G1173*G1174*G1175,"")</f>
        <v/>
      </c>
      <c r="H1176" s="259" t="str">
        <f t="shared" ref="H1176:AO1176" si="290">IF(AND(H1173&lt;&gt;"",H1174&lt;&gt;"",H1175&lt;&gt;""),H1173*H1174*H1175,"")</f>
        <v/>
      </c>
      <c r="I1176" s="259" t="str">
        <f t="shared" si="290"/>
        <v/>
      </c>
      <c r="J1176" s="259" t="str">
        <f t="shared" si="290"/>
        <v/>
      </c>
      <c r="K1176" s="259" t="str">
        <f t="shared" si="290"/>
        <v/>
      </c>
      <c r="L1176" s="259" t="str">
        <f t="shared" si="290"/>
        <v/>
      </c>
      <c r="M1176" s="259" t="str">
        <f t="shared" si="290"/>
        <v/>
      </c>
      <c r="N1176" s="259" t="str">
        <f t="shared" si="290"/>
        <v/>
      </c>
      <c r="O1176" s="259" t="str">
        <f t="shared" si="290"/>
        <v/>
      </c>
      <c r="P1176" s="259" t="str">
        <f t="shared" si="290"/>
        <v/>
      </c>
      <c r="Q1176" s="259" t="str">
        <f t="shared" si="290"/>
        <v/>
      </c>
      <c r="R1176" s="259" t="str">
        <f t="shared" si="290"/>
        <v/>
      </c>
      <c r="S1176" s="259" t="str">
        <f t="shared" si="290"/>
        <v/>
      </c>
      <c r="T1176" s="259" t="str">
        <f t="shared" si="290"/>
        <v/>
      </c>
      <c r="U1176" s="259" t="str">
        <f t="shared" si="290"/>
        <v/>
      </c>
      <c r="V1176" s="259" t="str">
        <f t="shared" si="290"/>
        <v/>
      </c>
      <c r="W1176" s="259" t="str">
        <f t="shared" si="290"/>
        <v/>
      </c>
      <c r="X1176" s="259" t="str">
        <f t="shared" si="290"/>
        <v/>
      </c>
      <c r="Y1176" s="259" t="str">
        <f t="shared" si="290"/>
        <v/>
      </c>
      <c r="Z1176" s="259" t="str">
        <f t="shared" si="290"/>
        <v/>
      </c>
      <c r="AA1176" s="259" t="str">
        <f t="shared" si="290"/>
        <v/>
      </c>
      <c r="AB1176" s="259" t="str">
        <f t="shared" si="290"/>
        <v/>
      </c>
      <c r="AC1176" s="259" t="str">
        <f t="shared" si="290"/>
        <v/>
      </c>
      <c r="AD1176" s="259" t="str">
        <f t="shared" si="290"/>
        <v/>
      </c>
      <c r="AE1176" s="259" t="str">
        <f t="shared" si="290"/>
        <v/>
      </c>
      <c r="AF1176" s="259" t="str">
        <f t="shared" si="290"/>
        <v/>
      </c>
      <c r="AG1176" s="259" t="str">
        <f t="shared" si="290"/>
        <v/>
      </c>
      <c r="AH1176" s="259" t="str">
        <f t="shared" si="290"/>
        <v/>
      </c>
      <c r="AI1176" s="259" t="str">
        <f t="shared" si="290"/>
        <v/>
      </c>
      <c r="AJ1176" s="259" t="str">
        <f t="shared" si="290"/>
        <v/>
      </c>
      <c r="AK1176" s="259" t="str">
        <f t="shared" si="290"/>
        <v/>
      </c>
      <c r="AL1176" s="259" t="str">
        <f t="shared" si="290"/>
        <v/>
      </c>
      <c r="AM1176" s="259" t="str">
        <f t="shared" si="290"/>
        <v/>
      </c>
      <c r="AN1176" s="259" t="str">
        <f t="shared" si="290"/>
        <v/>
      </c>
      <c r="AO1176" s="262" t="str">
        <f t="shared" si="290"/>
        <v/>
      </c>
    </row>
    <row r="1177" spans="2:41" ht="12.45" customHeight="1" x14ac:dyDescent="0.3">
      <c r="B1177" s="456"/>
      <c r="C1177" s="430"/>
      <c r="D1177" s="426" t="s">
        <v>111</v>
      </c>
      <c r="E1177" s="264" t="s">
        <v>46</v>
      </c>
      <c r="F1177" s="203" t="s">
        <v>38</v>
      </c>
      <c r="G1177" s="247"/>
      <c r="H1177" s="247"/>
      <c r="I1177" s="256"/>
      <c r="J1177" s="257"/>
      <c r="K1177" s="257"/>
      <c r="L1177" s="247"/>
      <c r="M1177" s="247"/>
      <c r="N1177" s="250"/>
      <c r="O1177" s="251"/>
      <c r="P1177" s="251"/>
      <c r="Q1177" s="251"/>
      <c r="R1177" s="251"/>
      <c r="S1177" s="251"/>
      <c r="T1177" s="251"/>
      <c r="U1177" s="251"/>
      <c r="V1177" s="251"/>
      <c r="W1177" s="251"/>
      <c r="X1177" s="249"/>
      <c r="Y1177" s="254"/>
      <c r="Z1177" s="249"/>
      <c r="AA1177" s="249"/>
      <c r="AB1177" s="254"/>
      <c r="AC1177" s="249"/>
      <c r="AD1177" s="252"/>
      <c r="AE1177" s="258"/>
      <c r="AF1177" s="249"/>
      <c r="AG1177" s="249"/>
      <c r="AH1177" s="249"/>
      <c r="AI1177" s="249"/>
      <c r="AJ1177" s="249"/>
      <c r="AK1177" s="249"/>
      <c r="AL1177" s="249"/>
      <c r="AM1177" s="249"/>
      <c r="AN1177" s="254"/>
      <c r="AO1177" s="255"/>
    </row>
    <row r="1178" spans="2:41" ht="12.45" customHeight="1" x14ac:dyDescent="0.3">
      <c r="B1178" s="456"/>
      <c r="C1178" s="430"/>
      <c r="D1178" s="424"/>
      <c r="E1178" s="245" t="s">
        <v>109</v>
      </c>
      <c r="F1178" s="203" t="s">
        <v>38</v>
      </c>
      <c r="G1178" s="246"/>
      <c r="H1178" s="203"/>
      <c r="I1178" s="231"/>
      <c r="J1178" s="203"/>
      <c r="K1178" s="218"/>
      <c r="L1178" s="247"/>
      <c r="M1178" s="247"/>
      <c r="N1178" s="203"/>
      <c r="O1178" s="236"/>
      <c r="P1178" s="236"/>
      <c r="Q1178" s="236"/>
      <c r="R1178" s="236"/>
      <c r="S1178" s="236"/>
      <c r="T1178" s="236"/>
      <c r="U1178" s="236"/>
      <c r="V1178" s="236"/>
      <c r="W1178" s="236"/>
      <c r="X1178" s="236"/>
      <c r="Y1178" s="240"/>
      <c r="Z1178" s="236"/>
      <c r="AA1178" s="236"/>
      <c r="AB1178" s="240"/>
      <c r="AC1178" s="249"/>
      <c r="AD1178" s="252"/>
      <c r="AE1178" s="253"/>
      <c r="AF1178" s="236"/>
      <c r="AG1178" s="249"/>
      <c r="AH1178" s="249"/>
      <c r="AI1178" s="249"/>
      <c r="AJ1178" s="249"/>
      <c r="AK1178" s="249"/>
      <c r="AL1178" s="249"/>
      <c r="AM1178" s="236"/>
      <c r="AN1178" s="240"/>
      <c r="AO1178" s="242"/>
    </row>
    <row r="1179" spans="2:41" ht="12.45" customHeight="1" x14ac:dyDescent="0.3">
      <c r="B1179" s="456"/>
      <c r="C1179" s="430"/>
      <c r="D1179" s="424"/>
      <c r="E1179" s="245" t="s">
        <v>127</v>
      </c>
      <c r="F1179" s="203" t="s">
        <v>38</v>
      </c>
      <c r="G1179" s="202"/>
      <c r="H1179" s="203"/>
      <c r="I1179" s="203"/>
      <c r="J1179" s="203"/>
      <c r="K1179" s="218"/>
      <c r="L1179" s="203"/>
      <c r="M1179" s="203"/>
      <c r="N1179" s="203"/>
      <c r="O1179" s="236"/>
      <c r="P1179" s="236"/>
      <c r="Q1179" s="236"/>
      <c r="R1179" s="236"/>
      <c r="S1179" s="236"/>
      <c r="T1179" s="236"/>
      <c r="U1179" s="236"/>
      <c r="V1179" s="236"/>
      <c r="W1179" s="236"/>
      <c r="X1179" s="236"/>
      <c r="Y1179" s="240"/>
      <c r="Z1179" s="236"/>
      <c r="AA1179" s="236"/>
      <c r="AB1179" s="240"/>
      <c r="AC1179" s="236"/>
      <c r="AD1179" s="237"/>
      <c r="AE1179" s="263"/>
      <c r="AF1179" s="236"/>
      <c r="AG1179" s="236"/>
      <c r="AH1179" s="236"/>
      <c r="AI1179" s="236"/>
      <c r="AJ1179" s="236"/>
      <c r="AK1179" s="236"/>
      <c r="AL1179" s="236"/>
      <c r="AM1179" s="236"/>
      <c r="AN1179" s="240"/>
      <c r="AO1179" s="242"/>
    </row>
    <row r="1180" spans="2:41" ht="12.45" customHeight="1" x14ac:dyDescent="0.3">
      <c r="B1180" s="456"/>
      <c r="C1180" s="430"/>
      <c r="D1180" s="425"/>
      <c r="E1180" s="221" t="s">
        <v>126</v>
      </c>
      <c r="F1180" s="321" t="s">
        <v>38</v>
      </c>
      <c r="G1180" s="259" t="str">
        <f>IF(AND(G1177&lt;&gt;"",G1178&lt;&gt;"",G1179&lt;&gt;""),G1177*G1178*G1179,"")</f>
        <v/>
      </c>
      <c r="H1180" s="259" t="str">
        <f t="shared" ref="H1180:AO1180" si="291">IF(AND(H1177&lt;&gt;"",H1178&lt;&gt;"",H1179&lt;&gt;""),H1177*H1178*H1179,"")</f>
        <v/>
      </c>
      <c r="I1180" s="259" t="str">
        <f t="shared" si="291"/>
        <v/>
      </c>
      <c r="J1180" s="259" t="str">
        <f t="shared" si="291"/>
        <v/>
      </c>
      <c r="K1180" s="259" t="str">
        <f t="shared" si="291"/>
        <v/>
      </c>
      <c r="L1180" s="259" t="str">
        <f t="shared" si="291"/>
        <v/>
      </c>
      <c r="M1180" s="259" t="str">
        <f t="shared" si="291"/>
        <v/>
      </c>
      <c r="N1180" s="259" t="str">
        <f t="shared" si="291"/>
        <v/>
      </c>
      <c r="O1180" s="259" t="str">
        <f t="shared" si="291"/>
        <v/>
      </c>
      <c r="P1180" s="259" t="str">
        <f t="shared" si="291"/>
        <v/>
      </c>
      <c r="Q1180" s="259" t="str">
        <f t="shared" si="291"/>
        <v/>
      </c>
      <c r="R1180" s="259" t="str">
        <f t="shared" si="291"/>
        <v/>
      </c>
      <c r="S1180" s="259" t="str">
        <f t="shared" si="291"/>
        <v/>
      </c>
      <c r="T1180" s="259" t="str">
        <f t="shared" si="291"/>
        <v/>
      </c>
      <c r="U1180" s="259" t="str">
        <f t="shared" si="291"/>
        <v/>
      </c>
      <c r="V1180" s="259" t="str">
        <f t="shared" si="291"/>
        <v/>
      </c>
      <c r="W1180" s="259" t="str">
        <f t="shared" si="291"/>
        <v/>
      </c>
      <c r="X1180" s="259" t="str">
        <f t="shared" si="291"/>
        <v/>
      </c>
      <c r="Y1180" s="259" t="str">
        <f t="shared" si="291"/>
        <v/>
      </c>
      <c r="Z1180" s="259" t="str">
        <f t="shared" si="291"/>
        <v/>
      </c>
      <c r="AA1180" s="259" t="str">
        <f t="shared" si="291"/>
        <v/>
      </c>
      <c r="AB1180" s="259" t="str">
        <f t="shared" si="291"/>
        <v/>
      </c>
      <c r="AC1180" s="259" t="str">
        <f t="shared" si="291"/>
        <v/>
      </c>
      <c r="AD1180" s="259" t="str">
        <f t="shared" si="291"/>
        <v/>
      </c>
      <c r="AE1180" s="259" t="str">
        <f t="shared" si="291"/>
        <v/>
      </c>
      <c r="AF1180" s="259" t="str">
        <f t="shared" si="291"/>
        <v/>
      </c>
      <c r="AG1180" s="259" t="str">
        <f t="shared" si="291"/>
        <v/>
      </c>
      <c r="AH1180" s="259" t="str">
        <f t="shared" si="291"/>
        <v/>
      </c>
      <c r="AI1180" s="259" t="str">
        <f t="shared" si="291"/>
        <v/>
      </c>
      <c r="AJ1180" s="259" t="str">
        <f t="shared" si="291"/>
        <v/>
      </c>
      <c r="AK1180" s="259" t="str">
        <f t="shared" si="291"/>
        <v/>
      </c>
      <c r="AL1180" s="259" t="str">
        <f t="shared" si="291"/>
        <v/>
      </c>
      <c r="AM1180" s="259" t="str">
        <f t="shared" si="291"/>
        <v/>
      </c>
      <c r="AN1180" s="259" t="str">
        <f t="shared" si="291"/>
        <v/>
      </c>
      <c r="AO1180" s="262" t="str">
        <f t="shared" si="291"/>
        <v/>
      </c>
    </row>
    <row r="1181" spans="2:41" ht="12.45" customHeight="1" x14ac:dyDescent="0.3">
      <c r="B1181" s="456"/>
      <c r="C1181" s="430"/>
      <c r="D1181" s="426" t="s">
        <v>111</v>
      </c>
      <c r="E1181" s="264" t="s">
        <v>46</v>
      </c>
      <c r="F1181" s="203" t="s">
        <v>38</v>
      </c>
      <c r="G1181" s="247"/>
      <c r="H1181" s="247"/>
      <c r="I1181" s="256"/>
      <c r="J1181" s="257"/>
      <c r="K1181" s="257"/>
      <c r="L1181" s="247"/>
      <c r="M1181" s="247"/>
      <c r="N1181" s="250"/>
      <c r="O1181" s="251"/>
      <c r="P1181" s="251"/>
      <c r="Q1181" s="251"/>
      <c r="R1181" s="251"/>
      <c r="S1181" s="251"/>
      <c r="T1181" s="251"/>
      <c r="U1181" s="251"/>
      <c r="V1181" s="251"/>
      <c r="W1181" s="251"/>
      <c r="X1181" s="249"/>
      <c r="Y1181" s="254"/>
      <c r="Z1181" s="249"/>
      <c r="AA1181" s="249"/>
      <c r="AB1181" s="254"/>
      <c r="AC1181" s="249"/>
      <c r="AD1181" s="252"/>
      <c r="AE1181" s="258"/>
      <c r="AF1181" s="249"/>
      <c r="AG1181" s="249"/>
      <c r="AH1181" s="249"/>
      <c r="AI1181" s="249"/>
      <c r="AJ1181" s="249"/>
      <c r="AK1181" s="249"/>
      <c r="AL1181" s="249"/>
      <c r="AM1181" s="249"/>
      <c r="AN1181" s="254"/>
      <c r="AO1181" s="255"/>
    </row>
    <row r="1182" spans="2:41" ht="12.45" customHeight="1" x14ac:dyDescent="0.3">
      <c r="B1182" s="456"/>
      <c r="C1182" s="430"/>
      <c r="D1182" s="424"/>
      <c r="E1182" s="245" t="s">
        <v>109</v>
      </c>
      <c r="F1182" s="203" t="s">
        <v>38</v>
      </c>
      <c r="G1182" s="246"/>
      <c r="H1182" s="203"/>
      <c r="I1182" s="231"/>
      <c r="J1182" s="203"/>
      <c r="K1182" s="218"/>
      <c r="L1182" s="247"/>
      <c r="M1182" s="247"/>
      <c r="N1182" s="203"/>
      <c r="O1182" s="236"/>
      <c r="P1182" s="236"/>
      <c r="Q1182" s="236"/>
      <c r="R1182" s="236"/>
      <c r="S1182" s="236"/>
      <c r="T1182" s="236"/>
      <c r="U1182" s="236"/>
      <c r="V1182" s="236"/>
      <c r="W1182" s="236"/>
      <c r="X1182" s="236"/>
      <c r="Y1182" s="240"/>
      <c r="Z1182" s="236"/>
      <c r="AA1182" s="236"/>
      <c r="AB1182" s="240"/>
      <c r="AC1182" s="249"/>
      <c r="AD1182" s="252"/>
      <c r="AE1182" s="253"/>
      <c r="AF1182" s="236"/>
      <c r="AG1182" s="249"/>
      <c r="AH1182" s="249"/>
      <c r="AI1182" s="249"/>
      <c r="AJ1182" s="249"/>
      <c r="AK1182" s="249"/>
      <c r="AL1182" s="249"/>
      <c r="AM1182" s="236"/>
      <c r="AN1182" s="240"/>
      <c r="AO1182" s="242"/>
    </row>
    <row r="1183" spans="2:41" ht="12.45" customHeight="1" x14ac:dyDescent="0.3">
      <c r="B1183" s="456"/>
      <c r="C1183" s="430"/>
      <c r="D1183" s="424"/>
      <c r="E1183" s="243" t="s">
        <v>127</v>
      </c>
      <c r="F1183" s="203" t="s">
        <v>38</v>
      </c>
      <c r="G1183" s="202"/>
      <c r="H1183" s="203"/>
      <c r="I1183" s="203"/>
      <c r="J1183" s="203"/>
      <c r="K1183" s="218"/>
      <c r="L1183" s="203"/>
      <c r="M1183" s="203"/>
      <c r="N1183" s="203"/>
      <c r="O1183" s="236"/>
      <c r="P1183" s="236"/>
      <c r="Q1183" s="236"/>
      <c r="R1183" s="236"/>
      <c r="S1183" s="236"/>
      <c r="T1183" s="236"/>
      <c r="U1183" s="236"/>
      <c r="V1183" s="236"/>
      <c r="W1183" s="236"/>
      <c r="X1183" s="236"/>
      <c r="Y1183" s="240"/>
      <c r="Z1183" s="236"/>
      <c r="AA1183" s="236"/>
      <c r="AB1183" s="240"/>
      <c r="AC1183" s="236"/>
      <c r="AD1183" s="237"/>
      <c r="AE1183" s="263"/>
      <c r="AF1183" s="236"/>
      <c r="AG1183" s="236"/>
      <c r="AH1183" s="236"/>
      <c r="AI1183" s="236"/>
      <c r="AJ1183" s="236"/>
      <c r="AK1183" s="236"/>
      <c r="AL1183" s="236"/>
      <c r="AM1183" s="236"/>
      <c r="AN1183" s="240"/>
      <c r="AO1183" s="242"/>
    </row>
    <row r="1184" spans="2:41" ht="12.45" customHeight="1" x14ac:dyDescent="0.3">
      <c r="B1184" s="456"/>
      <c r="C1184" s="430"/>
      <c r="D1184" s="425"/>
      <c r="E1184" s="221" t="s">
        <v>126</v>
      </c>
      <c r="F1184" s="321" t="s">
        <v>38</v>
      </c>
      <c r="G1184" s="259" t="str">
        <f>IF(AND(G1181&lt;&gt;"",G1182&lt;&gt;"",G1183&lt;&gt;""),G1181*G1182*G1183,"")</f>
        <v/>
      </c>
      <c r="H1184" s="259" t="str">
        <f>IF(AND(H1181&lt;&gt;"",H1182&lt;&gt;"",H1183&lt;&gt;""),H1181*H1182*H1183,"")</f>
        <v/>
      </c>
      <c r="I1184" s="259" t="str">
        <f t="shared" ref="I1184:AO1184" si="292">IF(AND(I1181&lt;&gt;"",I1182&lt;&gt;"",I1183&lt;&gt;""),I1181*I1182*I1183,"")</f>
        <v/>
      </c>
      <c r="J1184" s="259" t="str">
        <f t="shared" si="292"/>
        <v/>
      </c>
      <c r="K1184" s="259" t="str">
        <f t="shared" si="292"/>
        <v/>
      </c>
      <c r="L1184" s="259" t="str">
        <f t="shared" si="292"/>
        <v/>
      </c>
      <c r="M1184" s="259" t="str">
        <f t="shared" si="292"/>
        <v/>
      </c>
      <c r="N1184" s="259" t="str">
        <f t="shared" si="292"/>
        <v/>
      </c>
      <c r="O1184" s="259" t="str">
        <f t="shared" si="292"/>
        <v/>
      </c>
      <c r="P1184" s="259" t="str">
        <f t="shared" si="292"/>
        <v/>
      </c>
      <c r="Q1184" s="259" t="str">
        <f t="shared" si="292"/>
        <v/>
      </c>
      <c r="R1184" s="259" t="str">
        <f t="shared" si="292"/>
        <v/>
      </c>
      <c r="S1184" s="259" t="str">
        <f t="shared" si="292"/>
        <v/>
      </c>
      <c r="T1184" s="259" t="str">
        <f t="shared" si="292"/>
        <v/>
      </c>
      <c r="U1184" s="259" t="str">
        <f t="shared" si="292"/>
        <v/>
      </c>
      <c r="V1184" s="259" t="str">
        <f t="shared" si="292"/>
        <v/>
      </c>
      <c r="W1184" s="259" t="str">
        <f t="shared" si="292"/>
        <v/>
      </c>
      <c r="X1184" s="259" t="str">
        <f t="shared" si="292"/>
        <v/>
      </c>
      <c r="Y1184" s="259" t="str">
        <f t="shared" si="292"/>
        <v/>
      </c>
      <c r="Z1184" s="259" t="str">
        <f t="shared" si="292"/>
        <v/>
      </c>
      <c r="AA1184" s="259" t="str">
        <f t="shared" si="292"/>
        <v/>
      </c>
      <c r="AB1184" s="259" t="str">
        <f t="shared" si="292"/>
        <v/>
      </c>
      <c r="AC1184" s="259" t="str">
        <f t="shared" si="292"/>
        <v/>
      </c>
      <c r="AD1184" s="259" t="str">
        <f t="shared" si="292"/>
        <v/>
      </c>
      <c r="AE1184" s="259" t="str">
        <f t="shared" si="292"/>
        <v/>
      </c>
      <c r="AF1184" s="259" t="str">
        <f t="shared" si="292"/>
        <v/>
      </c>
      <c r="AG1184" s="259" t="str">
        <f t="shared" si="292"/>
        <v/>
      </c>
      <c r="AH1184" s="259" t="str">
        <f t="shared" si="292"/>
        <v/>
      </c>
      <c r="AI1184" s="259" t="str">
        <f t="shared" si="292"/>
        <v/>
      </c>
      <c r="AJ1184" s="259" t="str">
        <f t="shared" si="292"/>
        <v/>
      </c>
      <c r="AK1184" s="259" t="str">
        <f t="shared" si="292"/>
        <v/>
      </c>
      <c r="AL1184" s="259" t="str">
        <f t="shared" si="292"/>
        <v/>
      </c>
      <c r="AM1184" s="259" t="str">
        <f t="shared" si="292"/>
        <v/>
      </c>
      <c r="AN1184" s="259" t="str">
        <f t="shared" si="292"/>
        <v/>
      </c>
      <c r="AO1184" s="262" t="str">
        <f t="shared" si="292"/>
        <v/>
      </c>
    </row>
    <row r="1185" spans="2:41" ht="12.45" customHeight="1" x14ac:dyDescent="0.3">
      <c r="B1185" s="456"/>
      <c r="C1185" s="430"/>
      <c r="D1185" s="426" t="s">
        <v>111</v>
      </c>
      <c r="E1185" s="264" t="s">
        <v>46</v>
      </c>
      <c r="F1185" s="203" t="s">
        <v>38</v>
      </c>
      <c r="G1185" s="247"/>
      <c r="H1185" s="247"/>
      <c r="I1185" s="256"/>
      <c r="J1185" s="257"/>
      <c r="K1185" s="257"/>
      <c r="L1185" s="247"/>
      <c r="M1185" s="247"/>
      <c r="N1185" s="250"/>
      <c r="O1185" s="251"/>
      <c r="P1185" s="251"/>
      <c r="Q1185" s="251"/>
      <c r="R1185" s="251"/>
      <c r="S1185" s="251"/>
      <c r="T1185" s="251"/>
      <c r="U1185" s="251"/>
      <c r="V1185" s="251"/>
      <c r="W1185" s="251"/>
      <c r="X1185" s="249"/>
      <c r="Y1185" s="254"/>
      <c r="Z1185" s="249"/>
      <c r="AA1185" s="249"/>
      <c r="AB1185" s="254"/>
      <c r="AC1185" s="249"/>
      <c r="AD1185" s="252"/>
      <c r="AE1185" s="258"/>
      <c r="AF1185" s="249"/>
      <c r="AG1185" s="249"/>
      <c r="AH1185" s="249"/>
      <c r="AI1185" s="249"/>
      <c r="AJ1185" s="249"/>
      <c r="AK1185" s="249"/>
      <c r="AL1185" s="249"/>
      <c r="AM1185" s="249"/>
      <c r="AN1185" s="254"/>
      <c r="AO1185" s="255"/>
    </row>
    <row r="1186" spans="2:41" ht="12.45" customHeight="1" x14ac:dyDescent="0.3">
      <c r="B1186" s="456"/>
      <c r="C1186" s="430"/>
      <c r="D1186" s="424"/>
      <c r="E1186" s="245" t="s">
        <v>109</v>
      </c>
      <c r="F1186" s="203" t="s">
        <v>38</v>
      </c>
      <c r="G1186" s="246"/>
      <c r="H1186" s="203"/>
      <c r="I1186" s="231"/>
      <c r="J1186" s="203"/>
      <c r="K1186" s="218"/>
      <c r="L1186" s="247"/>
      <c r="M1186" s="247"/>
      <c r="N1186" s="203"/>
      <c r="O1186" s="236"/>
      <c r="P1186" s="236"/>
      <c r="Q1186" s="236"/>
      <c r="R1186" s="236"/>
      <c r="S1186" s="236"/>
      <c r="T1186" s="236"/>
      <c r="U1186" s="236"/>
      <c r="V1186" s="236"/>
      <c r="W1186" s="236"/>
      <c r="X1186" s="236"/>
      <c r="Y1186" s="240"/>
      <c r="Z1186" s="236"/>
      <c r="AA1186" s="236"/>
      <c r="AB1186" s="240"/>
      <c r="AC1186" s="249"/>
      <c r="AD1186" s="252"/>
      <c r="AE1186" s="253"/>
      <c r="AF1186" s="236"/>
      <c r="AG1186" s="249"/>
      <c r="AH1186" s="249"/>
      <c r="AI1186" s="249"/>
      <c r="AJ1186" s="249"/>
      <c r="AK1186" s="249"/>
      <c r="AL1186" s="249"/>
      <c r="AM1186" s="236"/>
      <c r="AN1186" s="240"/>
      <c r="AO1186" s="242"/>
    </row>
    <row r="1187" spans="2:41" ht="12.45" customHeight="1" x14ac:dyDescent="0.3">
      <c r="B1187" s="456"/>
      <c r="C1187" s="430"/>
      <c r="D1187" s="424"/>
      <c r="E1187" s="243" t="s">
        <v>127</v>
      </c>
      <c r="F1187" s="203" t="s">
        <v>38</v>
      </c>
      <c r="G1187" s="202"/>
      <c r="H1187" s="203"/>
      <c r="I1187" s="203"/>
      <c r="J1187" s="203"/>
      <c r="K1187" s="218"/>
      <c r="L1187" s="203"/>
      <c r="M1187" s="203"/>
      <c r="N1187" s="203"/>
      <c r="O1187" s="236"/>
      <c r="P1187" s="236"/>
      <c r="Q1187" s="236"/>
      <c r="R1187" s="236"/>
      <c r="S1187" s="236"/>
      <c r="T1187" s="236"/>
      <c r="U1187" s="236"/>
      <c r="V1187" s="236"/>
      <c r="W1187" s="236"/>
      <c r="X1187" s="236"/>
      <c r="Y1187" s="240"/>
      <c r="Z1187" s="236"/>
      <c r="AA1187" s="236"/>
      <c r="AB1187" s="240"/>
      <c r="AC1187" s="236"/>
      <c r="AD1187" s="237"/>
      <c r="AE1187" s="263"/>
      <c r="AF1187" s="236"/>
      <c r="AG1187" s="236"/>
      <c r="AH1187" s="236"/>
      <c r="AI1187" s="236"/>
      <c r="AJ1187" s="236"/>
      <c r="AK1187" s="236"/>
      <c r="AL1187" s="236"/>
      <c r="AM1187" s="236"/>
      <c r="AN1187" s="240"/>
      <c r="AO1187" s="242"/>
    </row>
    <row r="1188" spans="2:41" ht="12.45" customHeight="1" x14ac:dyDescent="0.3">
      <c r="B1188" s="456"/>
      <c r="C1188" s="430"/>
      <c r="D1188" s="425"/>
      <c r="E1188" s="221" t="s">
        <v>126</v>
      </c>
      <c r="F1188" s="321" t="s">
        <v>38</v>
      </c>
      <c r="G1188" s="259" t="str">
        <f>IF(AND(G1185&lt;&gt;"",G1186&lt;&gt;"",G1187&lt;&gt;""),G1185*G1186*G1187,"")</f>
        <v/>
      </c>
      <c r="H1188" s="259" t="str">
        <f>IF(AND(H1185&lt;&gt;"",H1186&lt;&gt;"",H1187&lt;&gt;""),H1185*H1186*H1187,"")</f>
        <v/>
      </c>
      <c r="I1188" s="259" t="str">
        <f t="shared" ref="I1188:AO1188" si="293">IF(AND(I1185&lt;&gt;"",I1186&lt;&gt;"",I1187&lt;&gt;""),I1185*I1186*I1187,"")</f>
        <v/>
      </c>
      <c r="J1188" s="259" t="str">
        <f t="shared" si="293"/>
        <v/>
      </c>
      <c r="K1188" s="259" t="str">
        <f t="shared" si="293"/>
        <v/>
      </c>
      <c r="L1188" s="259" t="str">
        <f t="shared" si="293"/>
        <v/>
      </c>
      <c r="M1188" s="259" t="str">
        <f t="shared" si="293"/>
        <v/>
      </c>
      <c r="N1188" s="259" t="str">
        <f t="shared" si="293"/>
        <v/>
      </c>
      <c r="O1188" s="259" t="str">
        <f t="shared" si="293"/>
        <v/>
      </c>
      <c r="P1188" s="259" t="str">
        <f t="shared" si="293"/>
        <v/>
      </c>
      <c r="Q1188" s="259" t="str">
        <f t="shared" si="293"/>
        <v/>
      </c>
      <c r="R1188" s="259" t="str">
        <f t="shared" si="293"/>
        <v/>
      </c>
      <c r="S1188" s="259" t="str">
        <f t="shared" si="293"/>
        <v/>
      </c>
      <c r="T1188" s="259" t="str">
        <f t="shared" si="293"/>
        <v/>
      </c>
      <c r="U1188" s="259" t="str">
        <f t="shared" si="293"/>
        <v/>
      </c>
      <c r="V1188" s="259" t="str">
        <f t="shared" si="293"/>
        <v/>
      </c>
      <c r="W1188" s="259" t="str">
        <f t="shared" si="293"/>
        <v/>
      </c>
      <c r="X1188" s="259" t="str">
        <f t="shared" si="293"/>
        <v/>
      </c>
      <c r="Y1188" s="259" t="str">
        <f t="shared" si="293"/>
        <v/>
      </c>
      <c r="Z1188" s="259" t="str">
        <f t="shared" si="293"/>
        <v/>
      </c>
      <c r="AA1188" s="259" t="str">
        <f t="shared" si="293"/>
        <v/>
      </c>
      <c r="AB1188" s="259" t="str">
        <f t="shared" si="293"/>
        <v/>
      </c>
      <c r="AC1188" s="259" t="str">
        <f t="shared" si="293"/>
        <v/>
      </c>
      <c r="AD1188" s="259" t="str">
        <f t="shared" si="293"/>
        <v/>
      </c>
      <c r="AE1188" s="259" t="str">
        <f t="shared" si="293"/>
        <v/>
      </c>
      <c r="AF1188" s="259" t="str">
        <f t="shared" si="293"/>
        <v/>
      </c>
      <c r="AG1188" s="259" t="str">
        <f t="shared" si="293"/>
        <v/>
      </c>
      <c r="AH1188" s="259" t="str">
        <f t="shared" si="293"/>
        <v/>
      </c>
      <c r="AI1188" s="259" t="str">
        <f t="shared" si="293"/>
        <v/>
      </c>
      <c r="AJ1188" s="259" t="str">
        <f t="shared" si="293"/>
        <v/>
      </c>
      <c r="AK1188" s="259" t="str">
        <f t="shared" si="293"/>
        <v/>
      </c>
      <c r="AL1188" s="259" t="str">
        <f t="shared" si="293"/>
        <v/>
      </c>
      <c r="AM1188" s="259" t="str">
        <f t="shared" si="293"/>
        <v/>
      </c>
      <c r="AN1188" s="259" t="str">
        <f t="shared" si="293"/>
        <v/>
      </c>
      <c r="AO1188" s="262" t="str">
        <f t="shared" si="293"/>
        <v/>
      </c>
    </row>
    <row r="1189" spans="2:41" ht="12.45" customHeight="1" x14ac:dyDescent="0.3">
      <c r="B1189" s="456"/>
      <c r="C1189" s="430"/>
      <c r="D1189" s="426" t="s">
        <v>111</v>
      </c>
      <c r="E1189" s="264" t="s">
        <v>46</v>
      </c>
      <c r="F1189" s="203" t="s">
        <v>38</v>
      </c>
      <c r="G1189" s="247"/>
      <c r="H1189" s="247"/>
      <c r="I1189" s="256"/>
      <c r="J1189" s="257"/>
      <c r="K1189" s="257"/>
      <c r="L1189" s="247"/>
      <c r="M1189" s="247"/>
      <c r="N1189" s="250"/>
      <c r="O1189" s="251"/>
      <c r="P1189" s="251"/>
      <c r="Q1189" s="251"/>
      <c r="R1189" s="251"/>
      <c r="S1189" s="251"/>
      <c r="T1189" s="251"/>
      <c r="U1189" s="251"/>
      <c r="V1189" s="251"/>
      <c r="W1189" s="251"/>
      <c r="X1189" s="249"/>
      <c r="Y1189" s="254"/>
      <c r="Z1189" s="249"/>
      <c r="AA1189" s="249"/>
      <c r="AB1189" s="254"/>
      <c r="AC1189" s="249"/>
      <c r="AD1189" s="252"/>
      <c r="AE1189" s="258"/>
      <c r="AF1189" s="249"/>
      <c r="AG1189" s="249"/>
      <c r="AH1189" s="249"/>
      <c r="AI1189" s="249"/>
      <c r="AJ1189" s="249"/>
      <c r="AK1189" s="249"/>
      <c r="AL1189" s="249"/>
      <c r="AM1189" s="249"/>
      <c r="AN1189" s="254"/>
      <c r="AO1189" s="255"/>
    </row>
    <row r="1190" spans="2:41" ht="12.45" customHeight="1" x14ac:dyDescent="0.3">
      <c r="B1190" s="456"/>
      <c r="C1190" s="430"/>
      <c r="D1190" s="424"/>
      <c r="E1190" s="245" t="s">
        <v>109</v>
      </c>
      <c r="F1190" s="203" t="s">
        <v>38</v>
      </c>
      <c r="G1190" s="246"/>
      <c r="H1190" s="203"/>
      <c r="I1190" s="231"/>
      <c r="J1190" s="203"/>
      <c r="K1190" s="218"/>
      <c r="L1190" s="247"/>
      <c r="M1190" s="247"/>
      <c r="N1190" s="203"/>
      <c r="O1190" s="236"/>
      <c r="P1190" s="236"/>
      <c r="Q1190" s="236"/>
      <c r="R1190" s="236"/>
      <c r="S1190" s="236"/>
      <c r="T1190" s="236"/>
      <c r="U1190" s="236"/>
      <c r="V1190" s="236"/>
      <c r="W1190" s="236"/>
      <c r="X1190" s="236"/>
      <c r="Y1190" s="240"/>
      <c r="Z1190" s="236"/>
      <c r="AA1190" s="236"/>
      <c r="AB1190" s="240"/>
      <c r="AC1190" s="249"/>
      <c r="AD1190" s="252"/>
      <c r="AE1190" s="253"/>
      <c r="AF1190" s="236"/>
      <c r="AG1190" s="249"/>
      <c r="AH1190" s="249"/>
      <c r="AI1190" s="249"/>
      <c r="AJ1190" s="249"/>
      <c r="AK1190" s="249"/>
      <c r="AL1190" s="249"/>
      <c r="AM1190" s="236"/>
      <c r="AN1190" s="240"/>
      <c r="AO1190" s="242"/>
    </row>
    <row r="1191" spans="2:41" ht="12.45" customHeight="1" x14ac:dyDescent="0.3">
      <c r="B1191" s="456"/>
      <c r="C1191" s="430"/>
      <c r="D1191" s="424"/>
      <c r="E1191" s="243" t="s">
        <v>127</v>
      </c>
      <c r="F1191" s="203" t="s">
        <v>38</v>
      </c>
      <c r="G1191" s="202"/>
      <c r="H1191" s="203"/>
      <c r="I1191" s="203"/>
      <c r="J1191" s="203"/>
      <c r="K1191" s="218"/>
      <c r="L1191" s="203"/>
      <c r="M1191" s="203"/>
      <c r="N1191" s="203"/>
      <c r="O1191" s="236"/>
      <c r="P1191" s="236"/>
      <c r="Q1191" s="236"/>
      <c r="R1191" s="236"/>
      <c r="S1191" s="236"/>
      <c r="T1191" s="236"/>
      <c r="U1191" s="236"/>
      <c r="V1191" s="236"/>
      <c r="W1191" s="236"/>
      <c r="X1191" s="236"/>
      <c r="Y1191" s="240"/>
      <c r="Z1191" s="236"/>
      <c r="AA1191" s="236"/>
      <c r="AB1191" s="240"/>
      <c r="AC1191" s="236"/>
      <c r="AD1191" s="237"/>
      <c r="AE1191" s="263"/>
      <c r="AF1191" s="236"/>
      <c r="AG1191" s="236"/>
      <c r="AH1191" s="236"/>
      <c r="AI1191" s="236"/>
      <c r="AJ1191" s="236"/>
      <c r="AK1191" s="236"/>
      <c r="AL1191" s="236"/>
      <c r="AM1191" s="236"/>
      <c r="AN1191" s="240"/>
      <c r="AO1191" s="242"/>
    </row>
    <row r="1192" spans="2:41" ht="12.45" customHeight="1" x14ac:dyDescent="0.3">
      <c r="B1192" s="456"/>
      <c r="C1192" s="430"/>
      <c r="D1192" s="425"/>
      <c r="E1192" s="188" t="s">
        <v>126</v>
      </c>
      <c r="F1192" s="321" t="s">
        <v>38</v>
      </c>
      <c r="G1192" s="259" t="str">
        <f>IF(AND(G1189&lt;&gt;"",G1190&lt;&gt;"",G1191&lt;&gt;""),G1189*G1190*G1191,"")</f>
        <v/>
      </c>
      <c r="H1192" s="259" t="str">
        <f>IF(AND(H1189&lt;&gt;"",H1190&lt;&gt;"",H1191&lt;&gt;""),H1189*H1190*H1191,"")</f>
        <v/>
      </c>
      <c r="I1192" s="259" t="str">
        <f t="shared" ref="I1192:AO1192" si="294">IF(AND(I1189&lt;&gt;"",I1190&lt;&gt;"",I1191&lt;&gt;""),I1189*I1190*I1191,"")</f>
        <v/>
      </c>
      <c r="J1192" s="259" t="str">
        <f t="shared" si="294"/>
        <v/>
      </c>
      <c r="K1192" s="259" t="str">
        <f t="shared" si="294"/>
        <v/>
      </c>
      <c r="L1192" s="259" t="str">
        <f t="shared" si="294"/>
        <v/>
      </c>
      <c r="M1192" s="259" t="str">
        <f t="shared" si="294"/>
        <v/>
      </c>
      <c r="N1192" s="259" t="str">
        <f t="shared" si="294"/>
        <v/>
      </c>
      <c r="O1192" s="259" t="str">
        <f t="shared" si="294"/>
        <v/>
      </c>
      <c r="P1192" s="259" t="str">
        <f t="shared" si="294"/>
        <v/>
      </c>
      <c r="Q1192" s="259" t="str">
        <f t="shared" si="294"/>
        <v/>
      </c>
      <c r="R1192" s="259" t="str">
        <f t="shared" si="294"/>
        <v/>
      </c>
      <c r="S1192" s="259" t="str">
        <f t="shared" si="294"/>
        <v/>
      </c>
      <c r="T1192" s="259" t="str">
        <f t="shared" si="294"/>
        <v/>
      </c>
      <c r="U1192" s="259" t="str">
        <f t="shared" si="294"/>
        <v/>
      </c>
      <c r="V1192" s="259" t="str">
        <f t="shared" si="294"/>
        <v/>
      </c>
      <c r="W1192" s="259" t="str">
        <f t="shared" si="294"/>
        <v/>
      </c>
      <c r="X1192" s="259" t="str">
        <f t="shared" si="294"/>
        <v/>
      </c>
      <c r="Y1192" s="259" t="str">
        <f t="shared" si="294"/>
        <v/>
      </c>
      <c r="Z1192" s="259" t="str">
        <f t="shared" si="294"/>
        <v/>
      </c>
      <c r="AA1192" s="259" t="str">
        <f t="shared" si="294"/>
        <v/>
      </c>
      <c r="AB1192" s="259" t="str">
        <f t="shared" si="294"/>
        <v/>
      </c>
      <c r="AC1192" s="259" t="str">
        <f t="shared" si="294"/>
        <v/>
      </c>
      <c r="AD1192" s="259" t="str">
        <f t="shared" si="294"/>
        <v/>
      </c>
      <c r="AE1192" s="259" t="str">
        <f t="shared" si="294"/>
        <v/>
      </c>
      <c r="AF1192" s="259" t="str">
        <f t="shared" si="294"/>
        <v/>
      </c>
      <c r="AG1192" s="259" t="str">
        <f t="shared" si="294"/>
        <v/>
      </c>
      <c r="AH1192" s="259" t="str">
        <f t="shared" si="294"/>
        <v/>
      </c>
      <c r="AI1192" s="259" t="str">
        <f t="shared" si="294"/>
        <v/>
      </c>
      <c r="AJ1192" s="259" t="str">
        <f t="shared" si="294"/>
        <v/>
      </c>
      <c r="AK1192" s="259" t="str">
        <f t="shared" si="294"/>
        <v/>
      </c>
      <c r="AL1192" s="259" t="str">
        <f t="shared" si="294"/>
        <v/>
      </c>
      <c r="AM1192" s="259" t="str">
        <f t="shared" si="294"/>
        <v/>
      </c>
      <c r="AN1192" s="259" t="str">
        <f t="shared" si="294"/>
        <v/>
      </c>
      <c r="AO1192" s="262" t="str">
        <f t="shared" si="294"/>
        <v/>
      </c>
    </row>
    <row r="1193" spans="2:41" ht="12.45" customHeight="1" x14ac:dyDescent="0.3">
      <c r="B1193" s="456"/>
      <c r="C1193" s="430"/>
      <c r="D1193" s="426" t="s">
        <v>111</v>
      </c>
      <c r="E1193" s="264" t="s">
        <v>46</v>
      </c>
      <c r="F1193" s="203" t="s">
        <v>38</v>
      </c>
      <c r="G1193" s="247"/>
      <c r="H1193" s="247"/>
      <c r="I1193" s="256"/>
      <c r="J1193" s="257"/>
      <c r="K1193" s="257"/>
      <c r="L1193" s="247"/>
      <c r="M1193" s="247"/>
      <c r="N1193" s="250"/>
      <c r="O1193" s="251"/>
      <c r="P1193" s="251"/>
      <c r="Q1193" s="251"/>
      <c r="R1193" s="251"/>
      <c r="S1193" s="251"/>
      <c r="T1193" s="251"/>
      <c r="U1193" s="251"/>
      <c r="V1193" s="251"/>
      <c r="W1193" s="251"/>
      <c r="X1193" s="249"/>
      <c r="Y1193" s="254"/>
      <c r="Z1193" s="249"/>
      <c r="AA1193" s="249"/>
      <c r="AB1193" s="254"/>
      <c r="AC1193" s="249"/>
      <c r="AD1193" s="252"/>
      <c r="AE1193" s="258"/>
      <c r="AF1193" s="249"/>
      <c r="AG1193" s="249"/>
      <c r="AH1193" s="249"/>
      <c r="AI1193" s="249"/>
      <c r="AJ1193" s="249"/>
      <c r="AK1193" s="249"/>
      <c r="AL1193" s="249"/>
      <c r="AM1193" s="249"/>
      <c r="AN1193" s="254"/>
      <c r="AO1193" s="255"/>
    </row>
    <row r="1194" spans="2:41" ht="12.45" customHeight="1" x14ac:dyDescent="0.3">
      <c r="B1194" s="456"/>
      <c r="C1194" s="430"/>
      <c r="D1194" s="424"/>
      <c r="E1194" s="245" t="s">
        <v>109</v>
      </c>
      <c r="F1194" s="203" t="s">
        <v>38</v>
      </c>
      <c r="G1194" s="246"/>
      <c r="H1194" s="203"/>
      <c r="I1194" s="231"/>
      <c r="J1194" s="203"/>
      <c r="K1194" s="218"/>
      <c r="L1194" s="247"/>
      <c r="M1194" s="247"/>
      <c r="N1194" s="203"/>
      <c r="O1194" s="236"/>
      <c r="P1194" s="236"/>
      <c r="Q1194" s="236"/>
      <c r="R1194" s="236"/>
      <c r="S1194" s="236"/>
      <c r="T1194" s="236"/>
      <c r="U1194" s="236"/>
      <c r="V1194" s="236"/>
      <c r="W1194" s="236"/>
      <c r="X1194" s="236"/>
      <c r="Y1194" s="240"/>
      <c r="Z1194" s="236"/>
      <c r="AA1194" s="236"/>
      <c r="AB1194" s="240"/>
      <c r="AC1194" s="249"/>
      <c r="AD1194" s="252"/>
      <c r="AE1194" s="253"/>
      <c r="AF1194" s="236"/>
      <c r="AG1194" s="249"/>
      <c r="AH1194" s="249"/>
      <c r="AI1194" s="249"/>
      <c r="AJ1194" s="249"/>
      <c r="AK1194" s="249"/>
      <c r="AL1194" s="249"/>
      <c r="AM1194" s="236"/>
      <c r="AN1194" s="240"/>
      <c r="AO1194" s="242"/>
    </row>
    <row r="1195" spans="2:41" ht="12.45" customHeight="1" x14ac:dyDescent="0.3">
      <c r="B1195" s="456"/>
      <c r="C1195" s="430"/>
      <c r="D1195" s="424"/>
      <c r="E1195" s="243" t="s">
        <v>127</v>
      </c>
      <c r="F1195" s="203" t="s">
        <v>38</v>
      </c>
      <c r="G1195" s="202"/>
      <c r="H1195" s="203"/>
      <c r="I1195" s="203"/>
      <c r="J1195" s="203"/>
      <c r="K1195" s="218"/>
      <c r="L1195" s="203"/>
      <c r="M1195" s="203"/>
      <c r="N1195" s="203"/>
      <c r="O1195" s="236"/>
      <c r="P1195" s="236"/>
      <c r="Q1195" s="236"/>
      <c r="R1195" s="236"/>
      <c r="S1195" s="236"/>
      <c r="T1195" s="236"/>
      <c r="U1195" s="236"/>
      <c r="V1195" s="236"/>
      <c r="W1195" s="236"/>
      <c r="X1195" s="236"/>
      <c r="Y1195" s="240"/>
      <c r="Z1195" s="236"/>
      <c r="AA1195" s="236"/>
      <c r="AB1195" s="240"/>
      <c r="AC1195" s="236"/>
      <c r="AD1195" s="237"/>
      <c r="AE1195" s="263"/>
      <c r="AF1195" s="236"/>
      <c r="AG1195" s="236"/>
      <c r="AH1195" s="236"/>
      <c r="AI1195" s="236"/>
      <c r="AJ1195" s="236"/>
      <c r="AK1195" s="236"/>
      <c r="AL1195" s="236"/>
      <c r="AM1195" s="236"/>
      <c r="AN1195" s="240"/>
      <c r="AO1195" s="242"/>
    </row>
    <row r="1196" spans="2:41" ht="12.45" customHeight="1" thickBot="1" x14ac:dyDescent="0.35">
      <c r="B1196" s="456"/>
      <c r="C1196" s="431"/>
      <c r="D1196" s="428"/>
      <c r="E1196" s="189" t="s">
        <v>126</v>
      </c>
      <c r="F1196" s="322" t="s">
        <v>38</v>
      </c>
      <c r="G1196" s="265" t="str">
        <f>IF(AND(G1193&lt;&gt;"",G1194&lt;&gt;"",G1195&lt;&gt;""),G1193*G1194*G1195,"")</f>
        <v/>
      </c>
      <c r="H1196" s="265" t="str">
        <f>IF(AND(H1193&lt;&gt;"",H1194&lt;&gt;"",H1195&lt;&gt;""),H1193*H1194*H1195,"")</f>
        <v/>
      </c>
      <c r="I1196" s="265" t="str">
        <f t="shared" ref="I1196:M1196" si="295">IF(AND(I1193&lt;&gt;"",I1194&lt;&gt;"",I1195&lt;&gt;""),I1193*I1194*I1195,"")</f>
        <v/>
      </c>
      <c r="J1196" s="265" t="str">
        <f t="shared" si="295"/>
        <v/>
      </c>
      <c r="K1196" s="265" t="str">
        <f t="shared" si="295"/>
        <v/>
      </c>
      <c r="L1196" s="265" t="str">
        <f t="shared" si="295"/>
        <v/>
      </c>
      <c r="M1196" s="265" t="str">
        <f t="shared" si="295"/>
        <v/>
      </c>
      <c r="N1196" s="265" t="str">
        <f>IF(AND(N1193&lt;&gt;"",N1194&lt;&gt;"",N1195&lt;&gt;""),N1193*N1194*N1195,"")</f>
        <v/>
      </c>
      <c r="O1196" s="265" t="str">
        <f t="shared" ref="O1196:AO1196" si="296">IF(AND(O1193&lt;&gt;"",O1194&lt;&gt;"",O1195&lt;&gt;""),O1193*O1194*O1195,"")</f>
        <v/>
      </c>
      <c r="P1196" s="265" t="str">
        <f t="shared" si="296"/>
        <v/>
      </c>
      <c r="Q1196" s="265" t="str">
        <f t="shared" si="296"/>
        <v/>
      </c>
      <c r="R1196" s="265" t="str">
        <f t="shared" si="296"/>
        <v/>
      </c>
      <c r="S1196" s="265" t="str">
        <f t="shared" si="296"/>
        <v/>
      </c>
      <c r="T1196" s="265" t="str">
        <f t="shared" si="296"/>
        <v/>
      </c>
      <c r="U1196" s="265" t="str">
        <f t="shared" si="296"/>
        <v/>
      </c>
      <c r="V1196" s="265" t="str">
        <f t="shared" si="296"/>
        <v/>
      </c>
      <c r="W1196" s="265" t="str">
        <f t="shared" si="296"/>
        <v/>
      </c>
      <c r="X1196" s="265" t="str">
        <f t="shared" si="296"/>
        <v/>
      </c>
      <c r="Y1196" s="265" t="str">
        <f t="shared" si="296"/>
        <v/>
      </c>
      <c r="Z1196" s="265" t="str">
        <f t="shared" si="296"/>
        <v/>
      </c>
      <c r="AA1196" s="265" t="str">
        <f t="shared" si="296"/>
        <v/>
      </c>
      <c r="AB1196" s="265" t="str">
        <f t="shared" si="296"/>
        <v/>
      </c>
      <c r="AC1196" s="265" t="str">
        <f t="shared" si="296"/>
        <v/>
      </c>
      <c r="AD1196" s="265" t="str">
        <f t="shared" si="296"/>
        <v/>
      </c>
      <c r="AE1196" s="265" t="str">
        <f t="shared" si="296"/>
        <v/>
      </c>
      <c r="AF1196" s="265" t="str">
        <f t="shared" si="296"/>
        <v/>
      </c>
      <c r="AG1196" s="265" t="str">
        <f t="shared" si="296"/>
        <v/>
      </c>
      <c r="AH1196" s="265" t="str">
        <f t="shared" si="296"/>
        <v/>
      </c>
      <c r="AI1196" s="265" t="str">
        <f t="shared" si="296"/>
        <v/>
      </c>
      <c r="AJ1196" s="265" t="str">
        <f t="shared" si="296"/>
        <v/>
      </c>
      <c r="AK1196" s="265" t="str">
        <f t="shared" si="296"/>
        <v/>
      </c>
      <c r="AL1196" s="265" t="str">
        <f t="shared" si="296"/>
        <v/>
      </c>
      <c r="AM1196" s="265" t="str">
        <f t="shared" si="296"/>
        <v/>
      </c>
      <c r="AN1196" s="265" t="str">
        <f t="shared" si="296"/>
        <v/>
      </c>
      <c r="AO1196" s="266" t="str">
        <f t="shared" si="296"/>
        <v/>
      </c>
    </row>
    <row r="1197" spans="2:41" ht="12.45" customHeight="1" x14ac:dyDescent="0.3">
      <c r="B1197" s="456"/>
      <c r="C1197" s="429" t="s">
        <v>119</v>
      </c>
      <c r="D1197" s="432" t="s">
        <v>110</v>
      </c>
      <c r="E1197" s="227" t="s">
        <v>46</v>
      </c>
      <c r="F1197" s="203" t="s">
        <v>38</v>
      </c>
      <c r="G1197" s="230"/>
      <c r="H1197" s="228"/>
      <c r="I1197" s="230"/>
      <c r="J1197" s="232"/>
      <c r="K1197" s="234"/>
      <c r="L1197" s="230"/>
      <c r="M1197" s="230"/>
      <c r="N1197" s="230"/>
      <c r="O1197" s="235"/>
      <c r="P1197" s="235"/>
      <c r="Q1197" s="235"/>
      <c r="R1197" s="235"/>
      <c r="S1197" s="235"/>
      <c r="T1197" s="235"/>
      <c r="U1197" s="235"/>
      <c r="V1197" s="235"/>
      <c r="W1197" s="235"/>
      <c r="X1197" s="235"/>
      <c r="Y1197" s="235"/>
      <c r="Z1197" s="235"/>
      <c r="AA1197" s="235"/>
      <c r="AB1197" s="235"/>
      <c r="AC1197" s="235"/>
      <c r="AD1197" s="239"/>
      <c r="AE1197" s="235"/>
      <c r="AF1197" s="235"/>
      <c r="AG1197" s="235"/>
      <c r="AH1197" s="235"/>
      <c r="AI1197" s="235"/>
      <c r="AJ1197" s="235"/>
      <c r="AK1197" s="235"/>
      <c r="AL1197" s="235"/>
      <c r="AM1197" s="239"/>
      <c r="AN1197" s="239"/>
      <c r="AO1197" s="241"/>
    </row>
    <row r="1198" spans="2:41" ht="12.45" customHeight="1" x14ac:dyDescent="0.3">
      <c r="B1198" s="456"/>
      <c r="C1198" s="430"/>
      <c r="D1198" s="424"/>
      <c r="E1198" s="224" t="s">
        <v>109</v>
      </c>
      <c r="F1198" s="203" t="s">
        <v>38</v>
      </c>
      <c r="G1198" s="231"/>
      <c r="H1198" s="229"/>
      <c r="I1198" s="203"/>
      <c r="J1198" s="233"/>
      <c r="K1198" s="202"/>
      <c r="L1198" s="203"/>
      <c r="M1198" s="203"/>
      <c r="N1198" s="203"/>
      <c r="O1198" s="236"/>
      <c r="P1198" s="236"/>
      <c r="Q1198" s="236"/>
      <c r="R1198" s="236"/>
      <c r="S1198" s="236"/>
      <c r="T1198" s="236"/>
      <c r="U1198" s="236"/>
      <c r="V1198" s="236"/>
      <c r="W1198" s="236"/>
      <c r="X1198" s="236"/>
      <c r="Y1198" s="236"/>
      <c r="Z1198" s="236"/>
      <c r="AA1198" s="236"/>
      <c r="AB1198" s="236"/>
      <c r="AC1198" s="236"/>
      <c r="AD1198" s="240"/>
      <c r="AE1198" s="236"/>
      <c r="AF1198" s="236"/>
      <c r="AG1198" s="236"/>
      <c r="AH1198" s="236"/>
      <c r="AI1198" s="236"/>
      <c r="AJ1198" s="236"/>
      <c r="AK1198" s="236"/>
      <c r="AL1198" s="236"/>
      <c r="AM1198" s="240"/>
      <c r="AN1198" s="240"/>
      <c r="AO1198" s="242"/>
    </row>
    <row r="1199" spans="2:41" ht="12.45" customHeight="1" x14ac:dyDescent="0.3">
      <c r="B1199" s="456"/>
      <c r="C1199" s="430"/>
      <c r="D1199" s="424"/>
      <c r="E1199" s="224" t="s">
        <v>127</v>
      </c>
      <c r="F1199" s="203" t="s">
        <v>38</v>
      </c>
      <c r="G1199" s="203"/>
      <c r="H1199" s="218"/>
      <c r="I1199" s="203"/>
      <c r="J1199" s="218"/>
      <c r="K1199" s="202"/>
      <c r="L1199" s="203"/>
      <c r="M1199" s="203"/>
      <c r="N1199" s="203"/>
      <c r="O1199" s="236"/>
      <c r="P1199" s="236"/>
      <c r="Q1199" s="236"/>
      <c r="R1199" s="236"/>
      <c r="S1199" s="236"/>
      <c r="T1199" s="236"/>
      <c r="U1199" s="236"/>
      <c r="V1199" s="236"/>
      <c r="W1199" s="236"/>
      <c r="X1199" s="236"/>
      <c r="Y1199" s="236"/>
      <c r="Z1199" s="236"/>
      <c r="AA1199" s="236"/>
      <c r="AB1199" s="236"/>
      <c r="AC1199" s="251"/>
      <c r="AD1199" s="240"/>
      <c r="AE1199" s="236"/>
      <c r="AF1199" s="236"/>
      <c r="AG1199" s="236"/>
      <c r="AH1199" s="236"/>
      <c r="AI1199" s="236"/>
      <c r="AJ1199" s="236"/>
      <c r="AK1199" s="236"/>
      <c r="AL1199" s="236"/>
      <c r="AM1199" s="240"/>
      <c r="AN1199" s="240"/>
      <c r="AO1199" s="242"/>
    </row>
    <row r="1200" spans="2:41" ht="12.45" customHeight="1" x14ac:dyDescent="0.3">
      <c r="B1200" s="456"/>
      <c r="C1200" s="430"/>
      <c r="D1200" s="425"/>
      <c r="E1200" s="220" t="s">
        <v>126</v>
      </c>
      <c r="F1200" s="321" t="s">
        <v>38</v>
      </c>
      <c r="G1200" s="200" t="str">
        <f>IF(AND(G1197&lt;&gt;"",G1198&lt;&gt;"",G1199&lt;&gt;""),G1197*G1198*G1199,"")</f>
        <v/>
      </c>
      <c r="H1200" s="198" t="str">
        <f>IF(AND(H1197&lt;&gt;"",H1198&lt;&gt;"",H1199&lt;&gt;""),H1197*H1198*H1199,"")</f>
        <v/>
      </c>
      <c r="I1200" s="200" t="str">
        <f t="shared" ref="I1200:AJ1200" si="297">IF(AND(I1197&lt;&gt;"",I1198&lt;&gt;"",I1199&lt;&gt;""),I1197*I1198*I1199,"")</f>
        <v/>
      </c>
      <c r="J1200" s="200" t="str">
        <f t="shared" si="297"/>
        <v/>
      </c>
      <c r="K1200" s="200" t="str">
        <f t="shared" si="297"/>
        <v/>
      </c>
      <c r="L1200" s="204" t="str">
        <f t="shared" si="297"/>
        <v/>
      </c>
      <c r="M1200" s="204" t="str">
        <f t="shared" si="297"/>
        <v/>
      </c>
      <c r="N1200" s="204" t="str">
        <f t="shared" si="297"/>
        <v/>
      </c>
      <c r="O1200" s="204" t="str">
        <f t="shared" si="297"/>
        <v/>
      </c>
      <c r="P1200" s="204" t="str">
        <f t="shared" si="297"/>
        <v/>
      </c>
      <c r="Q1200" s="204" t="str">
        <f t="shared" si="297"/>
        <v/>
      </c>
      <c r="R1200" s="204" t="str">
        <f t="shared" si="297"/>
        <v/>
      </c>
      <c r="S1200" s="204" t="str">
        <f t="shared" si="297"/>
        <v/>
      </c>
      <c r="T1200" s="204" t="str">
        <f t="shared" si="297"/>
        <v/>
      </c>
      <c r="U1200" s="204" t="str">
        <f t="shared" si="297"/>
        <v/>
      </c>
      <c r="V1200" s="204" t="str">
        <f t="shared" si="297"/>
        <v/>
      </c>
      <c r="W1200" s="204" t="str">
        <f t="shared" si="297"/>
        <v/>
      </c>
      <c r="X1200" s="204" t="str">
        <f t="shared" si="297"/>
        <v/>
      </c>
      <c r="Y1200" s="204" t="str">
        <f t="shared" si="297"/>
        <v/>
      </c>
      <c r="Z1200" s="204" t="str">
        <f t="shared" si="297"/>
        <v/>
      </c>
      <c r="AA1200" s="204" t="str">
        <f t="shared" si="297"/>
        <v/>
      </c>
      <c r="AB1200" s="204" t="str">
        <f t="shared" si="297"/>
        <v/>
      </c>
      <c r="AC1200" s="204" t="str">
        <f t="shared" si="297"/>
        <v/>
      </c>
      <c r="AD1200" s="200" t="str">
        <f t="shared" si="297"/>
        <v/>
      </c>
      <c r="AE1200" s="200" t="str">
        <f t="shared" si="297"/>
        <v/>
      </c>
      <c r="AF1200" s="200" t="str">
        <f t="shared" si="297"/>
        <v/>
      </c>
      <c r="AG1200" s="200" t="str">
        <f t="shared" si="297"/>
        <v/>
      </c>
      <c r="AH1200" s="204" t="str">
        <f t="shared" si="297"/>
        <v/>
      </c>
      <c r="AI1200" s="204" t="str">
        <f t="shared" si="297"/>
        <v/>
      </c>
      <c r="AJ1200" s="204" t="str">
        <f t="shared" si="297"/>
        <v/>
      </c>
      <c r="AK1200" s="204" t="str">
        <f>IF(AND(AK1197&lt;&gt;"",AK1198&lt;&gt;"",AK1199&lt;&gt;""),AK1197*AK1198*AK1199,"")</f>
        <v/>
      </c>
      <c r="AL1200" s="204" t="str">
        <f t="shared" ref="AL1200:AO1200" si="298">IF(AND(AL1197&lt;&gt;"",AL1198&lt;&gt;"",AL1199&lt;&gt;""),AL1197*AL1198*AL1199,"")</f>
        <v/>
      </c>
      <c r="AM1200" s="204" t="str">
        <f t="shared" si="298"/>
        <v/>
      </c>
      <c r="AN1200" s="204" t="str">
        <f t="shared" si="298"/>
        <v/>
      </c>
      <c r="AO1200" s="210" t="str">
        <f t="shared" si="298"/>
        <v/>
      </c>
    </row>
    <row r="1201" spans="2:41" ht="12.45" customHeight="1" x14ac:dyDescent="0.3">
      <c r="B1201" s="456"/>
      <c r="C1201" s="430"/>
      <c r="D1201" s="426" t="s">
        <v>110</v>
      </c>
      <c r="E1201" s="243" t="s">
        <v>46</v>
      </c>
      <c r="F1201" s="203" t="s">
        <v>38</v>
      </c>
      <c r="G1201" s="203"/>
      <c r="H1201" s="203"/>
      <c r="I1201" s="202"/>
      <c r="J1201" s="244"/>
      <c r="K1201" s="244"/>
      <c r="L1201" s="203"/>
      <c r="M1201" s="203"/>
      <c r="N1201" s="250"/>
      <c r="O1201" s="251"/>
      <c r="P1201" s="251"/>
      <c r="Q1201" s="251"/>
      <c r="R1201" s="251"/>
      <c r="S1201" s="251"/>
      <c r="T1201" s="251"/>
      <c r="U1201" s="251"/>
      <c r="V1201" s="251"/>
      <c r="W1201" s="251"/>
      <c r="X1201" s="236"/>
      <c r="Y1201" s="240"/>
      <c r="Z1201" s="236"/>
      <c r="AA1201" s="236"/>
      <c r="AB1201" s="240"/>
      <c r="AC1201" s="236"/>
      <c r="AD1201" s="237"/>
      <c r="AE1201" s="238"/>
      <c r="AF1201" s="236"/>
      <c r="AG1201" s="236"/>
      <c r="AH1201" s="249"/>
      <c r="AI1201" s="249"/>
      <c r="AJ1201" s="236"/>
      <c r="AK1201" s="236"/>
      <c r="AL1201" s="236"/>
      <c r="AM1201" s="236"/>
      <c r="AN1201" s="254"/>
      <c r="AO1201" s="255"/>
    </row>
    <row r="1202" spans="2:41" ht="12.45" customHeight="1" x14ac:dyDescent="0.3">
      <c r="B1202" s="456"/>
      <c r="C1202" s="430"/>
      <c r="D1202" s="424"/>
      <c r="E1202" s="245" t="s">
        <v>109</v>
      </c>
      <c r="F1202" s="203" t="s">
        <v>38</v>
      </c>
      <c r="G1202" s="246"/>
      <c r="H1202" s="203"/>
      <c r="I1202" s="231"/>
      <c r="J1202" s="203"/>
      <c r="K1202" s="218"/>
      <c r="L1202" s="247"/>
      <c r="M1202" s="247"/>
      <c r="N1202" s="203"/>
      <c r="O1202" s="236"/>
      <c r="P1202" s="236"/>
      <c r="Q1202" s="236"/>
      <c r="R1202" s="236"/>
      <c r="S1202" s="236"/>
      <c r="T1202" s="236"/>
      <c r="U1202" s="236"/>
      <c r="V1202" s="236"/>
      <c r="W1202" s="236"/>
      <c r="X1202" s="236"/>
      <c r="Y1202" s="240"/>
      <c r="Z1202" s="236"/>
      <c r="AA1202" s="236"/>
      <c r="AB1202" s="240"/>
      <c r="AC1202" s="249"/>
      <c r="AD1202" s="252"/>
      <c r="AE1202" s="253"/>
      <c r="AF1202" s="236"/>
      <c r="AG1202" s="249"/>
      <c r="AH1202" s="249"/>
      <c r="AI1202" s="249"/>
      <c r="AJ1202" s="249"/>
      <c r="AK1202" s="249"/>
      <c r="AL1202" s="249"/>
      <c r="AM1202" s="236"/>
      <c r="AN1202" s="240"/>
      <c r="AO1202" s="242"/>
    </row>
    <row r="1203" spans="2:41" ht="12.45" customHeight="1" x14ac:dyDescent="0.3">
      <c r="B1203" s="456"/>
      <c r="C1203" s="430"/>
      <c r="D1203" s="424"/>
      <c r="E1203" s="245" t="s">
        <v>127</v>
      </c>
      <c r="F1203" s="203" t="s">
        <v>38</v>
      </c>
      <c r="G1203" s="202"/>
      <c r="H1203" s="203"/>
      <c r="I1203" s="203"/>
      <c r="J1203" s="247"/>
      <c r="K1203" s="248"/>
      <c r="L1203" s="203"/>
      <c r="M1203" s="203"/>
      <c r="N1203" s="247"/>
      <c r="O1203" s="249"/>
      <c r="P1203" s="249"/>
      <c r="Q1203" s="249"/>
      <c r="R1203" s="249"/>
      <c r="S1203" s="249"/>
      <c r="T1203" s="249"/>
      <c r="U1203" s="249"/>
      <c r="V1203" s="249"/>
      <c r="W1203" s="249"/>
      <c r="X1203" s="236"/>
      <c r="Y1203" s="240"/>
      <c r="Z1203" s="236"/>
      <c r="AA1203" s="236"/>
      <c r="AB1203" s="240"/>
      <c r="AC1203" s="249"/>
      <c r="AD1203" s="252"/>
      <c r="AE1203" s="253"/>
      <c r="AF1203" s="236"/>
      <c r="AG1203" s="249"/>
      <c r="AH1203" s="236"/>
      <c r="AI1203" s="236"/>
      <c r="AJ1203" s="236"/>
      <c r="AK1203" s="236"/>
      <c r="AL1203" s="236"/>
      <c r="AM1203" s="236"/>
      <c r="AN1203" s="240"/>
      <c r="AO1203" s="242"/>
    </row>
    <row r="1204" spans="2:41" ht="12.45" customHeight="1" x14ac:dyDescent="0.3">
      <c r="B1204" s="456"/>
      <c r="C1204" s="430"/>
      <c r="D1204" s="425"/>
      <c r="E1204" s="220" t="s">
        <v>126</v>
      </c>
      <c r="F1204" s="321" t="s">
        <v>38</v>
      </c>
      <c r="G1204" s="259" t="str">
        <f>IF(AND(G1201&lt;&gt;"",G1202&lt;&gt;"",G1203&lt;&gt;""),G1201*G1202*G1203,"")</f>
        <v/>
      </c>
      <c r="H1204" s="259" t="str">
        <f t="shared" ref="H1204:AO1204" si="299">IF(AND(H1201&lt;&gt;"",H1202&lt;&gt;"",H1203&lt;&gt;""),H1201*H1202*H1203,"")</f>
        <v/>
      </c>
      <c r="I1204" s="259" t="str">
        <f t="shared" si="299"/>
        <v/>
      </c>
      <c r="J1204" s="259" t="str">
        <f t="shared" si="299"/>
        <v/>
      </c>
      <c r="K1204" s="259" t="str">
        <f t="shared" si="299"/>
        <v/>
      </c>
      <c r="L1204" s="259" t="str">
        <f t="shared" si="299"/>
        <v/>
      </c>
      <c r="M1204" s="259" t="str">
        <f t="shared" si="299"/>
        <v/>
      </c>
      <c r="N1204" s="259" t="str">
        <f t="shared" si="299"/>
        <v/>
      </c>
      <c r="O1204" s="259" t="str">
        <f t="shared" si="299"/>
        <v/>
      </c>
      <c r="P1204" s="259" t="str">
        <f t="shared" si="299"/>
        <v/>
      </c>
      <c r="Q1204" s="259" t="str">
        <f t="shared" si="299"/>
        <v/>
      </c>
      <c r="R1204" s="259" t="str">
        <f t="shared" si="299"/>
        <v/>
      </c>
      <c r="S1204" s="259" t="str">
        <f t="shared" si="299"/>
        <v/>
      </c>
      <c r="T1204" s="259" t="str">
        <f t="shared" si="299"/>
        <v/>
      </c>
      <c r="U1204" s="259" t="str">
        <f t="shared" si="299"/>
        <v/>
      </c>
      <c r="V1204" s="259" t="str">
        <f t="shared" si="299"/>
        <v/>
      </c>
      <c r="W1204" s="259" t="str">
        <f t="shared" si="299"/>
        <v/>
      </c>
      <c r="X1204" s="259" t="str">
        <f t="shared" si="299"/>
        <v/>
      </c>
      <c r="Y1204" s="260" t="str">
        <f t="shared" si="299"/>
        <v/>
      </c>
      <c r="Z1204" s="261" t="str">
        <f t="shared" si="299"/>
        <v/>
      </c>
      <c r="AA1204" s="259" t="str">
        <f t="shared" si="299"/>
        <v/>
      </c>
      <c r="AB1204" s="260" t="str">
        <f t="shared" si="299"/>
        <v/>
      </c>
      <c r="AC1204" s="261" t="str">
        <f t="shared" si="299"/>
        <v/>
      </c>
      <c r="AD1204" s="259" t="str">
        <f t="shared" si="299"/>
        <v/>
      </c>
      <c r="AE1204" s="259" t="str">
        <f t="shared" si="299"/>
        <v/>
      </c>
      <c r="AF1204" s="259" t="str">
        <f t="shared" si="299"/>
        <v/>
      </c>
      <c r="AG1204" s="259" t="str">
        <f t="shared" si="299"/>
        <v/>
      </c>
      <c r="AH1204" s="259" t="str">
        <f t="shared" si="299"/>
        <v/>
      </c>
      <c r="AI1204" s="259" t="str">
        <f t="shared" si="299"/>
        <v/>
      </c>
      <c r="AJ1204" s="259" t="str">
        <f t="shared" si="299"/>
        <v/>
      </c>
      <c r="AK1204" s="259" t="str">
        <f t="shared" si="299"/>
        <v/>
      </c>
      <c r="AL1204" s="259" t="str">
        <f t="shared" si="299"/>
        <v/>
      </c>
      <c r="AM1204" s="259" t="str">
        <f t="shared" si="299"/>
        <v/>
      </c>
      <c r="AN1204" s="259" t="str">
        <f t="shared" si="299"/>
        <v/>
      </c>
      <c r="AO1204" s="262" t="str">
        <f t="shared" si="299"/>
        <v/>
      </c>
    </row>
    <row r="1205" spans="2:41" ht="12.45" customHeight="1" x14ac:dyDescent="0.3">
      <c r="B1205" s="456"/>
      <c r="C1205" s="430"/>
      <c r="D1205" s="426" t="s">
        <v>110</v>
      </c>
      <c r="E1205" s="243" t="s">
        <v>46</v>
      </c>
      <c r="F1205" s="203" t="s">
        <v>38</v>
      </c>
      <c r="G1205" s="247"/>
      <c r="H1205" s="247"/>
      <c r="I1205" s="256"/>
      <c r="J1205" s="257"/>
      <c r="K1205" s="257"/>
      <c r="L1205" s="247"/>
      <c r="M1205" s="247"/>
      <c r="N1205" s="250"/>
      <c r="O1205" s="251"/>
      <c r="P1205" s="251"/>
      <c r="Q1205" s="251"/>
      <c r="R1205" s="251"/>
      <c r="S1205" s="251"/>
      <c r="T1205" s="251"/>
      <c r="U1205" s="251"/>
      <c r="V1205" s="251"/>
      <c r="W1205" s="251"/>
      <c r="X1205" s="249"/>
      <c r="Y1205" s="254"/>
      <c r="Z1205" s="249"/>
      <c r="AA1205" s="249"/>
      <c r="AB1205" s="254"/>
      <c r="AC1205" s="249"/>
      <c r="AD1205" s="252"/>
      <c r="AE1205" s="258"/>
      <c r="AF1205" s="249"/>
      <c r="AG1205" s="249"/>
      <c r="AH1205" s="249"/>
      <c r="AI1205" s="249"/>
      <c r="AJ1205" s="249"/>
      <c r="AK1205" s="249"/>
      <c r="AL1205" s="249"/>
      <c r="AM1205" s="249"/>
      <c r="AN1205" s="254"/>
      <c r="AO1205" s="255"/>
    </row>
    <row r="1206" spans="2:41" ht="12.45" customHeight="1" x14ac:dyDescent="0.3">
      <c r="B1206" s="456"/>
      <c r="C1206" s="430"/>
      <c r="D1206" s="424"/>
      <c r="E1206" s="245" t="s">
        <v>109</v>
      </c>
      <c r="F1206" s="203" t="s">
        <v>38</v>
      </c>
      <c r="G1206" s="246"/>
      <c r="H1206" s="203"/>
      <c r="I1206" s="231"/>
      <c r="J1206" s="203"/>
      <c r="K1206" s="218"/>
      <c r="L1206" s="247"/>
      <c r="M1206" s="247"/>
      <c r="N1206" s="203"/>
      <c r="O1206" s="236"/>
      <c r="P1206" s="236"/>
      <c r="Q1206" s="236"/>
      <c r="R1206" s="236"/>
      <c r="S1206" s="236"/>
      <c r="T1206" s="236"/>
      <c r="U1206" s="236"/>
      <c r="V1206" s="236"/>
      <c r="W1206" s="236"/>
      <c r="X1206" s="236"/>
      <c r="Y1206" s="240"/>
      <c r="Z1206" s="236"/>
      <c r="AA1206" s="236"/>
      <c r="AB1206" s="240"/>
      <c r="AC1206" s="249"/>
      <c r="AD1206" s="252"/>
      <c r="AE1206" s="253"/>
      <c r="AF1206" s="236"/>
      <c r="AG1206" s="249"/>
      <c r="AH1206" s="249"/>
      <c r="AI1206" s="249"/>
      <c r="AJ1206" s="249"/>
      <c r="AK1206" s="249"/>
      <c r="AL1206" s="249"/>
      <c r="AM1206" s="236"/>
      <c r="AN1206" s="240"/>
      <c r="AO1206" s="242"/>
    </row>
    <row r="1207" spans="2:41" ht="12.45" customHeight="1" x14ac:dyDescent="0.3">
      <c r="B1207" s="456"/>
      <c r="C1207" s="430"/>
      <c r="D1207" s="424"/>
      <c r="E1207" s="245" t="s">
        <v>127</v>
      </c>
      <c r="F1207" s="203" t="s">
        <v>38</v>
      </c>
      <c r="G1207" s="202"/>
      <c r="H1207" s="203"/>
      <c r="I1207" s="203"/>
      <c r="J1207" s="203"/>
      <c r="K1207" s="218"/>
      <c r="L1207" s="203"/>
      <c r="M1207" s="203"/>
      <c r="N1207" s="203"/>
      <c r="O1207" s="236"/>
      <c r="P1207" s="236"/>
      <c r="Q1207" s="236"/>
      <c r="R1207" s="236"/>
      <c r="S1207" s="236"/>
      <c r="T1207" s="236"/>
      <c r="U1207" s="236"/>
      <c r="V1207" s="236"/>
      <c r="W1207" s="236"/>
      <c r="X1207" s="236"/>
      <c r="Y1207" s="240"/>
      <c r="Z1207" s="236"/>
      <c r="AA1207" s="236"/>
      <c r="AB1207" s="240"/>
      <c r="AC1207" s="236"/>
      <c r="AD1207" s="237"/>
      <c r="AE1207" s="263"/>
      <c r="AF1207" s="236"/>
      <c r="AG1207" s="236"/>
      <c r="AH1207" s="236"/>
      <c r="AI1207" s="236"/>
      <c r="AJ1207" s="236"/>
      <c r="AK1207" s="236"/>
      <c r="AL1207" s="236"/>
      <c r="AM1207" s="236"/>
      <c r="AN1207" s="240"/>
      <c r="AO1207" s="242"/>
    </row>
    <row r="1208" spans="2:41" ht="12.45" customHeight="1" x14ac:dyDescent="0.3">
      <c r="B1208" s="456"/>
      <c r="C1208" s="430"/>
      <c r="D1208" s="425"/>
      <c r="E1208" s="221" t="s">
        <v>126</v>
      </c>
      <c r="F1208" s="321" t="s">
        <v>38</v>
      </c>
      <c r="G1208" s="259" t="str">
        <f>IF(AND(G1205&lt;&gt;"",G1206&lt;&gt;"",G1207&lt;&gt;""),G1205*G1206*G1207,"")</f>
        <v/>
      </c>
      <c r="H1208" s="259" t="str">
        <f t="shared" ref="H1208:AO1208" si="300">IF(AND(H1205&lt;&gt;"",H1206&lt;&gt;"",H1207&lt;&gt;""),H1205*H1206*H1207,"")</f>
        <v/>
      </c>
      <c r="I1208" s="259" t="str">
        <f t="shared" si="300"/>
        <v/>
      </c>
      <c r="J1208" s="259" t="str">
        <f t="shared" si="300"/>
        <v/>
      </c>
      <c r="K1208" s="259" t="str">
        <f t="shared" si="300"/>
        <v/>
      </c>
      <c r="L1208" s="259" t="str">
        <f t="shared" si="300"/>
        <v/>
      </c>
      <c r="M1208" s="259" t="str">
        <f t="shared" si="300"/>
        <v/>
      </c>
      <c r="N1208" s="259" t="str">
        <f t="shared" si="300"/>
        <v/>
      </c>
      <c r="O1208" s="259" t="str">
        <f t="shared" si="300"/>
        <v/>
      </c>
      <c r="P1208" s="259" t="str">
        <f t="shared" si="300"/>
        <v/>
      </c>
      <c r="Q1208" s="259" t="str">
        <f t="shared" si="300"/>
        <v/>
      </c>
      <c r="R1208" s="259" t="str">
        <f t="shared" si="300"/>
        <v/>
      </c>
      <c r="S1208" s="259" t="str">
        <f t="shared" si="300"/>
        <v/>
      </c>
      <c r="T1208" s="259" t="str">
        <f t="shared" si="300"/>
        <v/>
      </c>
      <c r="U1208" s="259" t="str">
        <f t="shared" si="300"/>
        <v/>
      </c>
      <c r="V1208" s="259" t="str">
        <f t="shared" si="300"/>
        <v/>
      </c>
      <c r="W1208" s="259" t="str">
        <f t="shared" si="300"/>
        <v/>
      </c>
      <c r="X1208" s="259" t="str">
        <f t="shared" si="300"/>
        <v/>
      </c>
      <c r="Y1208" s="259" t="str">
        <f t="shared" si="300"/>
        <v/>
      </c>
      <c r="Z1208" s="259" t="str">
        <f t="shared" si="300"/>
        <v/>
      </c>
      <c r="AA1208" s="259" t="str">
        <f t="shared" si="300"/>
        <v/>
      </c>
      <c r="AB1208" s="259" t="str">
        <f t="shared" si="300"/>
        <v/>
      </c>
      <c r="AC1208" s="259" t="str">
        <f t="shared" si="300"/>
        <v/>
      </c>
      <c r="AD1208" s="259" t="str">
        <f t="shared" si="300"/>
        <v/>
      </c>
      <c r="AE1208" s="259" t="str">
        <f t="shared" si="300"/>
        <v/>
      </c>
      <c r="AF1208" s="259" t="str">
        <f t="shared" si="300"/>
        <v/>
      </c>
      <c r="AG1208" s="259" t="str">
        <f t="shared" si="300"/>
        <v/>
      </c>
      <c r="AH1208" s="259" t="str">
        <f t="shared" si="300"/>
        <v/>
      </c>
      <c r="AI1208" s="259" t="str">
        <f t="shared" si="300"/>
        <v/>
      </c>
      <c r="AJ1208" s="259" t="str">
        <f t="shared" si="300"/>
        <v/>
      </c>
      <c r="AK1208" s="259" t="str">
        <f t="shared" si="300"/>
        <v/>
      </c>
      <c r="AL1208" s="259" t="str">
        <f t="shared" si="300"/>
        <v/>
      </c>
      <c r="AM1208" s="259" t="str">
        <f t="shared" si="300"/>
        <v/>
      </c>
      <c r="AN1208" s="259" t="str">
        <f t="shared" si="300"/>
        <v/>
      </c>
      <c r="AO1208" s="262" t="str">
        <f t="shared" si="300"/>
        <v/>
      </c>
    </row>
    <row r="1209" spans="2:41" ht="12.45" customHeight="1" x14ac:dyDescent="0.3">
      <c r="B1209" s="456"/>
      <c r="C1209" s="430"/>
      <c r="D1209" s="426" t="s">
        <v>110</v>
      </c>
      <c r="E1209" s="264" t="s">
        <v>46</v>
      </c>
      <c r="F1209" s="203" t="s">
        <v>38</v>
      </c>
      <c r="G1209" s="247"/>
      <c r="H1209" s="247"/>
      <c r="I1209" s="256"/>
      <c r="J1209" s="257"/>
      <c r="K1209" s="257"/>
      <c r="L1209" s="247"/>
      <c r="M1209" s="247"/>
      <c r="N1209" s="250"/>
      <c r="O1209" s="251"/>
      <c r="P1209" s="251"/>
      <c r="Q1209" s="251"/>
      <c r="R1209" s="251"/>
      <c r="S1209" s="251"/>
      <c r="T1209" s="251"/>
      <c r="U1209" s="251"/>
      <c r="V1209" s="251"/>
      <c r="W1209" s="251"/>
      <c r="X1209" s="249"/>
      <c r="Y1209" s="254"/>
      <c r="Z1209" s="249"/>
      <c r="AA1209" s="249"/>
      <c r="AB1209" s="254"/>
      <c r="AC1209" s="249"/>
      <c r="AD1209" s="252"/>
      <c r="AE1209" s="258"/>
      <c r="AF1209" s="249"/>
      <c r="AG1209" s="249"/>
      <c r="AH1209" s="249"/>
      <c r="AI1209" s="249"/>
      <c r="AJ1209" s="249"/>
      <c r="AK1209" s="249"/>
      <c r="AL1209" s="249"/>
      <c r="AM1209" s="249"/>
      <c r="AN1209" s="254"/>
      <c r="AO1209" s="255"/>
    </row>
    <row r="1210" spans="2:41" ht="12.45" customHeight="1" x14ac:dyDescent="0.3">
      <c r="B1210" s="456"/>
      <c r="C1210" s="430"/>
      <c r="D1210" s="424"/>
      <c r="E1210" s="245" t="s">
        <v>109</v>
      </c>
      <c r="F1210" s="203" t="s">
        <v>38</v>
      </c>
      <c r="G1210" s="246"/>
      <c r="H1210" s="203"/>
      <c r="I1210" s="231"/>
      <c r="J1210" s="203"/>
      <c r="K1210" s="218"/>
      <c r="L1210" s="247"/>
      <c r="M1210" s="247"/>
      <c r="N1210" s="203"/>
      <c r="O1210" s="236"/>
      <c r="P1210" s="236"/>
      <c r="Q1210" s="236"/>
      <c r="R1210" s="236"/>
      <c r="S1210" s="236"/>
      <c r="T1210" s="236"/>
      <c r="U1210" s="236"/>
      <c r="V1210" s="236"/>
      <c r="W1210" s="236"/>
      <c r="X1210" s="236"/>
      <c r="Y1210" s="240"/>
      <c r="Z1210" s="236"/>
      <c r="AA1210" s="236"/>
      <c r="AB1210" s="240"/>
      <c r="AC1210" s="249"/>
      <c r="AD1210" s="252"/>
      <c r="AE1210" s="253"/>
      <c r="AF1210" s="236"/>
      <c r="AG1210" s="249"/>
      <c r="AH1210" s="249"/>
      <c r="AI1210" s="249"/>
      <c r="AJ1210" s="249"/>
      <c r="AK1210" s="249"/>
      <c r="AL1210" s="249"/>
      <c r="AM1210" s="236"/>
      <c r="AN1210" s="240"/>
      <c r="AO1210" s="242"/>
    </row>
    <row r="1211" spans="2:41" ht="12.45" customHeight="1" x14ac:dyDescent="0.3">
      <c r="B1211" s="456"/>
      <c r="C1211" s="430"/>
      <c r="D1211" s="424"/>
      <c r="E1211" s="245" t="s">
        <v>127</v>
      </c>
      <c r="F1211" s="203" t="s">
        <v>38</v>
      </c>
      <c r="G1211" s="202"/>
      <c r="H1211" s="203"/>
      <c r="I1211" s="203"/>
      <c r="J1211" s="203"/>
      <c r="K1211" s="218"/>
      <c r="L1211" s="203"/>
      <c r="M1211" s="203"/>
      <c r="N1211" s="203"/>
      <c r="O1211" s="236"/>
      <c r="P1211" s="236"/>
      <c r="Q1211" s="236"/>
      <c r="R1211" s="236"/>
      <c r="S1211" s="236"/>
      <c r="T1211" s="236"/>
      <c r="U1211" s="236"/>
      <c r="V1211" s="236"/>
      <c r="W1211" s="236"/>
      <c r="X1211" s="236"/>
      <c r="Y1211" s="240"/>
      <c r="Z1211" s="236"/>
      <c r="AA1211" s="236"/>
      <c r="AB1211" s="240"/>
      <c r="AC1211" s="236"/>
      <c r="AD1211" s="237"/>
      <c r="AE1211" s="263"/>
      <c r="AF1211" s="236"/>
      <c r="AG1211" s="236"/>
      <c r="AH1211" s="236"/>
      <c r="AI1211" s="236"/>
      <c r="AJ1211" s="236"/>
      <c r="AK1211" s="236"/>
      <c r="AL1211" s="236"/>
      <c r="AM1211" s="236"/>
      <c r="AN1211" s="240"/>
      <c r="AO1211" s="242"/>
    </row>
    <row r="1212" spans="2:41" ht="12.45" customHeight="1" x14ac:dyDescent="0.3">
      <c r="B1212" s="456"/>
      <c r="C1212" s="430"/>
      <c r="D1212" s="425"/>
      <c r="E1212" s="221" t="s">
        <v>126</v>
      </c>
      <c r="F1212" s="321" t="s">
        <v>38</v>
      </c>
      <c r="G1212" s="259" t="str">
        <f>IF(AND(G1209&lt;&gt;"",G1210&lt;&gt;"",G1211&lt;&gt;""),G1209*G1210*G1211,"")</f>
        <v/>
      </c>
      <c r="H1212" s="259" t="str">
        <f t="shared" ref="H1212:AO1212" si="301">IF(AND(H1209&lt;&gt;"",H1210&lt;&gt;"",H1211&lt;&gt;""),H1209*H1210*H1211,"")</f>
        <v/>
      </c>
      <c r="I1212" s="259" t="str">
        <f t="shared" si="301"/>
        <v/>
      </c>
      <c r="J1212" s="259" t="str">
        <f t="shared" si="301"/>
        <v/>
      </c>
      <c r="K1212" s="259" t="str">
        <f t="shared" si="301"/>
        <v/>
      </c>
      <c r="L1212" s="259" t="str">
        <f t="shared" si="301"/>
        <v/>
      </c>
      <c r="M1212" s="259" t="str">
        <f t="shared" si="301"/>
        <v/>
      </c>
      <c r="N1212" s="259" t="str">
        <f t="shared" si="301"/>
        <v/>
      </c>
      <c r="O1212" s="259" t="str">
        <f t="shared" si="301"/>
        <v/>
      </c>
      <c r="P1212" s="259" t="str">
        <f t="shared" si="301"/>
        <v/>
      </c>
      <c r="Q1212" s="259" t="str">
        <f t="shared" si="301"/>
        <v/>
      </c>
      <c r="R1212" s="259" t="str">
        <f t="shared" si="301"/>
        <v/>
      </c>
      <c r="S1212" s="259" t="str">
        <f t="shared" si="301"/>
        <v/>
      </c>
      <c r="T1212" s="259" t="str">
        <f t="shared" si="301"/>
        <v/>
      </c>
      <c r="U1212" s="259" t="str">
        <f t="shared" si="301"/>
        <v/>
      </c>
      <c r="V1212" s="259" t="str">
        <f t="shared" si="301"/>
        <v/>
      </c>
      <c r="W1212" s="259" t="str">
        <f t="shared" si="301"/>
        <v/>
      </c>
      <c r="X1212" s="259" t="str">
        <f t="shared" si="301"/>
        <v/>
      </c>
      <c r="Y1212" s="259" t="str">
        <f t="shared" si="301"/>
        <v/>
      </c>
      <c r="Z1212" s="259" t="str">
        <f t="shared" si="301"/>
        <v/>
      </c>
      <c r="AA1212" s="259" t="str">
        <f t="shared" si="301"/>
        <v/>
      </c>
      <c r="AB1212" s="259" t="str">
        <f t="shared" si="301"/>
        <v/>
      </c>
      <c r="AC1212" s="259" t="str">
        <f t="shared" si="301"/>
        <v/>
      </c>
      <c r="AD1212" s="259" t="str">
        <f t="shared" si="301"/>
        <v/>
      </c>
      <c r="AE1212" s="259" t="str">
        <f t="shared" si="301"/>
        <v/>
      </c>
      <c r="AF1212" s="259" t="str">
        <f t="shared" si="301"/>
        <v/>
      </c>
      <c r="AG1212" s="259" t="str">
        <f t="shared" si="301"/>
        <v/>
      </c>
      <c r="AH1212" s="259" t="str">
        <f t="shared" si="301"/>
        <v/>
      </c>
      <c r="AI1212" s="259" t="str">
        <f t="shared" si="301"/>
        <v/>
      </c>
      <c r="AJ1212" s="259" t="str">
        <f t="shared" si="301"/>
        <v/>
      </c>
      <c r="AK1212" s="259" t="str">
        <f t="shared" si="301"/>
        <v/>
      </c>
      <c r="AL1212" s="259" t="str">
        <f t="shared" si="301"/>
        <v/>
      </c>
      <c r="AM1212" s="259" t="str">
        <f t="shared" si="301"/>
        <v/>
      </c>
      <c r="AN1212" s="259" t="str">
        <f t="shared" si="301"/>
        <v/>
      </c>
      <c r="AO1212" s="262" t="str">
        <f t="shared" si="301"/>
        <v/>
      </c>
    </row>
    <row r="1213" spans="2:41" ht="12.45" customHeight="1" x14ac:dyDescent="0.3">
      <c r="B1213" s="456"/>
      <c r="C1213" s="430"/>
      <c r="D1213" s="426" t="s">
        <v>110</v>
      </c>
      <c r="E1213" s="264" t="s">
        <v>46</v>
      </c>
      <c r="F1213" s="203" t="s">
        <v>38</v>
      </c>
      <c r="G1213" s="247"/>
      <c r="H1213" s="247"/>
      <c r="I1213" s="256"/>
      <c r="J1213" s="257"/>
      <c r="K1213" s="257"/>
      <c r="L1213" s="247"/>
      <c r="M1213" s="247"/>
      <c r="N1213" s="250"/>
      <c r="O1213" s="251"/>
      <c r="P1213" s="251"/>
      <c r="Q1213" s="251"/>
      <c r="R1213" s="251"/>
      <c r="S1213" s="251"/>
      <c r="T1213" s="251"/>
      <c r="U1213" s="251"/>
      <c r="V1213" s="251"/>
      <c r="W1213" s="251"/>
      <c r="X1213" s="249"/>
      <c r="Y1213" s="254"/>
      <c r="Z1213" s="249"/>
      <c r="AA1213" s="249"/>
      <c r="AB1213" s="254"/>
      <c r="AC1213" s="249"/>
      <c r="AD1213" s="252"/>
      <c r="AE1213" s="258"/>
      <c r="AF1213" s="249"/>
      <c r="AG1213" s="249"/>
      <c r="AH1213" s="249"/>
      <c r="AI1213" s="249"/>
      <c r="AJ1213" s="249"/>
      <c r="AK1213" s="249"/>
      <c r="AL1213" s="249"/>
      <c r="AM1213" s="249"/>
      <c r="AN1213" s="254"/>
      <c r="AO1213" s="255"/>
    </row>
    <row r="1214" spans="2:41" ht="12.45" customHeight="1" x14ac:dyDescent="0.3">
      <c r="B1214" s="456"/>
      <c r="C1214" s="430"/>
      <c r="D1214" s="424"/>
      <c r="E1214" s="245" t="s">
        <v>109</v>
      </c>
      <c r="F1214" s="203" t="s">
        <v>38</v>
      </c>
      <c r="G1214" s="246"/>
      <c r="H1214" s="203"/>
      <c r="I1214" s="231"/>
      <c r="J1214" s="203"/>
      <c r="K1214" s="218"/>
      <c r="L1214" s="247"/>
      <c r="M1214" s="247"/>
      <c r="N1214" s="203"/>
      <c r="O1214" s="236"/>
      <c r="P1214" s="236"/>
      <c r="Q1214" s="236"/>
      <c r="R1214" s="236"/>
      <c r="S1214" s="236"/>
      <c r="T1214" s="236"/>
      <c r="U1214" s="236"/>
      <c r="V1214" s="236"/>
      <c r="W1214" s="236"/>
      <c r="X1214" s="236"/>
      <c r="Y1214" s="240"/>
      <c r="Z1214" s="236"/>
      <c r="AA1214" s="236"/>
      <c r="AB1214" s="240"/>
      <c r="AC1214" s="249"/>
      <c r="AD1214" s="252"/>
      <c r="AE1214" s="253"/>
      <c r="AF1214" s="236"/>
      <c r="AG1214" s="249"/>
      <c r="AH1214" s="249"/>
      <c r="AI1214" s="249"/>
      <c r="AJ1214" s="249"/>
      <c r="AK1214" s="249"/>
      <c r="AL1214" s="249"/>
      <c r="AM1214" s="236"/>
      <c r="AN1214" s="240"/>
      <c r="AO1214" s="242"/>
    </row>
    <row r="1215" spans="2:41" ht="12.45" customHeight="1" x14ac:dyDescent="0.3">
      <c r="B1215" s="456"/>
      <c r="C1215" s="430"/>
      <c r="D1215" s="424"/>
      <c r="E1215" s="245" t="s">
        <v>127</v>
      </c>
      <c r="F1215" s="203" t="s">
        <v>38</v>
      </c>
      <c r="G1215" s="202"/>
      <c r="H1215" s="203"/>
      <c r="I1215" s="203"/>
      <c r="J1215" s="203"/>
      <c r="K1215" s="218"/>
      <c r="L1215" s="203"/>
      <c r="M1215" s="203"/>
      <c r="N1215" s="203"/>
      <c r="O1215" s="236"/>
      <c r="P1215" s="236"/>
      <c r="Q1215" s="236"/>
      <c r="R1215" s="236"/>
      <c r="S1215" s="236"/>
      <c r="T1215" s="236"/>
      <c r="U1215" s="236"/>
      <c r="V1215" s="236"/>
      <c r="W1215" s="236"/>
      <c r="X1215" s="236"/>
      <c r="Y1215" s="240"/>
      <c r="Z1215" s="236"/>
      <c r="AA1215" s="236"/>
      <c r="AB1215" s="240"/>
      <c r="AC1215" s="236"/>
      <c r="AD1215" s="237"/>
      <c r="AE1215" s="263"/>
      <c r="AF1215" s="236"/>
      <c r="AG1215" s="236"/>
      <c r="AH1215" s="236"/>
      <c r="AI1215" s="236"/>
      <c r="AJ1215" s="236"/>
      <c r="AK1215" s="236"/>
      <c r="AL1215" s="236"/>
      <c r="AM1215" s="236"/>
      <c r="AN1215" s="240"/>
      <c r="AO1215" s="242"/>
    </row>
    <row r="1216" spans="2:41" ht="12.45" customHeight="1" x14ac:dyDescent="0.3">
      <c r="B1216" s="456"/>
      <c r="C1216" s="430"/>
      <c r="D1216" s="425"/>
      <c r="E1216" s="221" t="s">
        <v>126</v>
      </c>
      <c r="F1216" s="321" t="s">
        <v>38</v>
      </c>
      <c r="G1216" s="259" t="str">
        <f>IF(AND(G1213&lt;&gt;"",G1214&lt;&gt;"",G1215&lt;&gt;""),G1213*G1214*G1215,"")</f>
        <v/>
      </c>
      <c r="H1216" s="259" t="str">
        <f t="shared" ref="H1216:AO1216" si="302">IF(AND(H1213&lt;&gt;"",H1214&lt;&gt;"",H1215&lt;&gt;""),H1213*H1214*H1215,"")</f>
        <v/>
      </c>
      <c r="I1216" s="259" t="str">
        <f t="shared" si="302"/>
        <v/>
      </c>
      <c r="J1216" s="259" t="str">
        <f t="shared" si="302"/>
        <v/>
      </c>
      <c r="K1216" s="259" t="str">
        <f t="shared" si="302"/>
        <v/>
      </c>
      <c r="L1216" s="259" t="str">
        <f t="shared" si="302"/>
        <v/>
      </c>
      <c r="M1216" s="259" t="str">
        <f t="shared" si="302"/>
        <v/>
      </c>
      <c r="N1216" s="259" t="str">
        <f t="shared" si="302"/>
        <v/>
      </c>
      <c r="O1216" s="259" t="str">
        <f t="shared" si="302"/>
        <v/>
      </c>
      <c r="P1216" s="259" t="str">
        <f t="shared" si="302"/>
        <v/>
      </c>
      <c r="Q1216" s="259" t="str">
        <f t="shared" si="302"/>
        <v/>
      </c>
      <c r="R1216" s="259" t="str">
        <f t="shared" si="302"/>
        <v/>
      </c>
      <c r="S1216" s="259" t="str">
        <f t="shared" si="302"/>
        <v/>
      </c>
      <c r="T1216" s="259" t="str">
        <f t="shared" si="302"/>
        <v/>
      </c>
      <c r="U1216" s="259" t="str">
        <f t="shared" si="302"/>
        <v/>
      </c>
      <c r="V1216" s="259" t="str">
        <f t="shared" si="302"/>
        <v/>
      </c>
      <c r="W1216" s="259" t="str">
        <f t="shared" si="302"/>
        <v/>
      </c>
      <c r="X1216" s="259" t="str">
        <f t="shared" si="302"/>
        <v/>
      </c>
      <c r="Y1216" s="259" t="str">
        <f t="shared" si="302"/>
        <v/>
      </c>
      <c r="Z1216" s="259" t="str">
        <f t="shared" si="302"/>
        <v/>
      </c>
      <c r="AA1216" s="259" t="str">
        <f t="shared" si="302"/>
        <v/>
      </c>
      <c r="AB1216" s="259" t="str">
        <f t="shared" si="302"/>
        <v/>
      </c>
      <c r="AC1216" s="259" t="str">
        <f t="shared" si="302"/>
        <v/>
      </c>
      <c r="AD1216" s="259" t="str">
        <f t="shared" si="302"/>
        <v/>
      </c>
      <c r="AE1216" s="259" t="str">
        <f t="shared" si="302"/>
        <v/>
      </c>
      <c r="AF1216" s="259" t="str">
        <f t="shared" si="302"/>
        <v/>
      </c>
      <c r="AG1216" s="259" t="str">
        <f t="shared" si="302"/>
        <v/>
      </c>
      <c r="AH1216" s="259" t="str">
        <f t="shared" si="302"/>
        <v/>
      </c>
      <c r="AI1216" s="259" t="str">
        <f t="shared" si="302"/>
        <v/>
      </c>
      <c r="AJ1216" s="259" t="str">
        <f t="shared" si="302"/>
        <v/>
      </c>
      <c r="AK1216" s="259" t="str">
        <f t="shared" si="302"/>
        <v/>
      </c>
      <c r="AL1216" s="259" t="str">
        <f t="shared" si="302"/>
        <v/>
      </c>
      <c r="AM1216" s="259" t="str">
        <f t="shared" si="302"/>
        <v/>
      </c>
      <c r="AN1216" s="259" t="str">
        <f t="shared" si="302"/>
        <v/>
      </c>
      <c r="AO1216" s="262" t="str">
        <f t="shared" si="302"/>
        <v/>
      </c>
    </row>
    <row r="1217" spans="2:41" ht="12.45" customHeight="1" x14ac:dyDescent="0.3">
      <c r="B1217" s="456"/>
      <c r="C1217" s="430"/>
      <c r="D1217" s="426" t="s">
        <v>110</v>
      </c>
      <c r="E1217" s="264" t="s">
        <v>46</v>
      </c>
      <c r="F1217" s="203" t="s">
        <v>38</v>
      </c>
      <c r="G1217" s="247"/>
      <c r="H1217" s="247"/>
      <c r="I1217" s="256"/>
      <c r="J1217" s="257"/>
      <c r="K1217" s="257"/>
      <c r="L1217" s="247"/>
      <c r="M1217" s="247"/>
      <c r="N1217" s="250"/>
      <c r="O1217" s="251"/>
      <c r="P1217" s="251"/>
      <c r="Q1217" s="251"/>
      <c r="R1217" s="251"/>
      <c r="S1217" s="251"/>
      <c r="T1217" s="251"/>
      <c r="U1217" s="251"/>
      <c r="V1217" s="251"/>
      <c r="W1217" s="251"/>
      <c r="X1217" s="249"/>
      <c r="Y1217" s="254"/>
      <c r="Z1217" s="249"/>
      <c r="AA1217" s="249"/>
      <c r="AB1217" s="254"/>
      <c r="AC1217" s="249"/>
      <c r="AD1217" s="252"/>
      <c r="AE1217" s="258"/>
      <c r="AF1217" s="249"/>
      <c r="AG1217" s="249"/>
      <c r="AH1217" s="249"/>
      <c r="AI1217" s="249"/>
      <c r="AJ1217" s="249"/>
      <c r="AK1217" s="249"/>
      <c r="AL1217" s="249"/>
      <c r="AM1217" s="249"/>
      <c r="AN1217" s="254"/>
      <c r="AO1217" s="255"/>
    </row>
    <row r="1218" spans="2:41" ht="12.45" customHeight="1" x14ac:dyDescent="0.3">
      <c r="B1218" s="456"/>
      <c r="C1218" s="430"/>
      <c r="D1218" s="424"/>
      <c r="E1218" s="245" t="s">
        <v>109</v>
      </c>
      <c r="F1218" s="203" t="s">
        <v>38</v>
      </c>
      <c r="G1218" s="246"/>
      <c r="H1218" s="203"/>
      <c r="I1218" s="231"/>
      <c r="J1218" s="203"/>
      <c r="K1218" s="218"/>
      <c r="L1218" s="247"/>
      <c r="M1218" s="247"/>
      <c r="N1218" s="203"/>
      <c r="O1218" s="236"/>
      <c r="P1218" s="236"/>
      <c r="Q1218" s="236"/>
      <c r="R1218" s="236"/>
      <c r="S1218" s="236"/>
      <c r="T1218" s="236"/>
      <c r="U1218" s="236"/>
      <c r="V1218" s="236"/>
      <c r="W1218" s="236"/>
      <c r="X1218" s="236"/>
      <c r="Y1218" s="240"/>
      <c r="Z1218" s="236"/>
      <c r="AA1218" s="236"/>
      <c r="AB1218" s="240"/>
      <c r="AC1218" s="249"/>
      <c r="AD1218" s="252"/>
      <c r="AE1218" s="253"/>
      <c r="AF1218" s="236"/>
      <c r="AG1218" s="249"/>
      <c r="AH1218" s="249"/>
      <c r="AI1218" s="249"/>
      <c r="AJ1218" s="249"/>
      <c r="AK1218" s="249"/>
      <c r="AL1218" s="249"/>
      <c r="AM1218" s="236"/>
      <c r="AN1218" s="240"/>
      <c r="AO1218" s="242"/>
    </row>
    <row r="1219" spans="2:41" ht="12.45" customHeight="1" x14ac:dyDescent="0.3">
      <c r="B1219" s="456"/>
      <c r="C1219" s="430"/>
      <c r="D1219" s="424"/>
      <c r="E1219" s="245" t="s">
        <v>127</v>
      </c>
      <c r="F1219" s="203" t="s">
        <v>38</v>
      </c>
      <c r="G1219" s="202"/>
      <c r="H1219" s="203"/>
      <c r="I1219" s="203"/>
      <c r="J1219" s="203"/>
      <c r="K1219" s="218"/>
      <c r="L1219" s="203"/>
      <c r="M1219" s="203"/>
      <c r="N1219" s="203"/>
      <c r="O1219" s="236"/>
      <c r="P1219" s="236"/>
      <c r="Q1219" s="236"/>
      <c r="R1219" s="236"/>
      <c r="S1219" s="236"/>
      <c r="T1219" s="236"/>
      <c r="U1219" s="236"/>
      <c r="V1219" s="236"/>
      <c r="W1219" s="236"/>
      <c r="X1219" s="236"/>
      <c r="Y1219" s="240"/>
      <c r="Z1219" s="236"/>
      <c r="AA1219" s="236"/>
      <c r="AB1219" s="240"/>
      <c r="AC1219" s="236"/>
      <c r="AD1219" s="237"/>
      <c r="AE1219" s="263"/>
      <c r="AF1219" s="236"/>
      <c r="AG1219" s="236"/>
      <c r="AH1219" s="236"/>
      <c r="AI1219" s="236"/>
      <c r="AJ1219" s="236"/>
      <c r="AK1219" s="236"/>
      <c r="AL1219" s="236"/>
      <c r="AM1219" s="236"/>
      <c r="AN1219" s="240"/>
      <c r="AO1219" s="242"/>
    </row>
    <row r="1220" spans="2:41" ht="12.45" customHeight="1" x14ac:dyDescent="0.3">
      <c r="B1220" s="456"/>
      <c r="C1220" s="430"/>
      <c r="D1220" s="425"/>
      <c r="E1220" s="221" t="s">
        <v>126</v>
      </c>
      <c r="F1220" s="321" t="s">
        <v>38</v>
      </c>
      <c r="G1220" s="259" t="str">
        <f>IF(AND(G1217&lt;&gt;"",G1218&lt;&gt;"",G1219&lt;&gt;""),G1217*G1218*G1219,"")</f>
        <v/>
      </c>
      <c r="H1220" s="259" t="str">
        <f t="shared" ref="H1220:AO1220" si="303">IF(AND(H1217&lt;&gt;"",H1218&lt;&gt;"",H1219&lt;&gt;""),H1217*H1218*H1219,"")</f>
        <v/>
      </c>
      <c r="I1220" s="259" t="str">
        <f t="shared" si="303"/>
        <v/>
      </c>
      <c r="J1220" s="259" t="str">
        <f t="shared" si="303"/>
        <v/>
      </c>
      <c r="K1220" s="259" t="str">
        <f t="shared" si="303"/>
        <v/>
      </c>
      <c r="L1220" s="259" t="str">
        <f t="shared" si="303"/>
        <v/>
      </c>
      <c r="M1220" s="259" t="str">
        <f t="shared" si="303"/>
        <v/>
      </c>
      <c r="N1220" s="259" t="str">
        <f t="shared" si="303"/>
        <v/>
      </c>
      <c r="O1220" s="259" t="str">
        <f t="shared" si="303"/>
        <v/>
      </c>
      <c r="P1220" s="259" t="str">
        <f t="shared" si="303"/>
        <v/>
      </c>
      <c r="Q1220" s="259" t="str">
        <f t="shared" si="303"/>
        <v/>
      </c>
      <c r="R1220" s="259" t="str">
        <f t="shared" si="303"/>
        <v/>
      </c>
      <c r="S1220" s="259" t="str">
        <f t="shared" si="303"/>
        <v/>
      </c>
      <c r="T1220" s="259" t="str">
        <f t="shared" si="303"/>
        <v/>
      </c>
      <c r="U1220" s="259" t="str">
        <f t="shared" si="303"/>
        <v/>
      </c>
      <c r="V1220" s="259" t="str">
        <f t="shared" si="303"/>
        <v/>
      </c>
      <c r="W1220" s="259" t="str">
        <f t="shared" si="303"/>
        <v/>
      </c>
      <c r="X1220" s="259" t="str">
        <f t="shared" si="303"/>
        <v/>
      </c>
      <c r="Y1220" s="259" t="str">
        <f t="shared" si="303"/>
        <v/>
      </c>
      <c r="Z1220" s="259" t="str">
        <f t="shared" si="303"/>
        <v/>
      </c>
      <c r="AA1220" s="259" t="str">
        <f t="shared" si="303"/>
        <v/>
      </c>
      <c r="AB1220" s="259" t="str">
        <f t="shared" si="303"/>
        <v/>
      </c>
      <c r="AC1220" s="259" t="str">
        <f t="shared" si="303"/>
        <v/>
      </c>
      <c r="AD1220" s="259" t="str">
        <f t="shared" si="303"/>
        <v/>
      </c>
      <c r="AE1220" s="259" t="str">
        <f t="shared" si="303"/>
        <v/>
      </c>
      <c r="AF1220" s="259" t="str">
        <f t="shared" si="303"/>
        <v/>
      </c>
      <c r="AG1220" s="259" t="str">
        <f t="shared" si="303"/>
        <v/>
      </c>
      <c r="AH1220" s="259" t="str">
        <f t="shared" si="303"/>
        <v/>
      </c>
      <c r="AI1220" s="259" t="str">
        <f t="shared" si="303"/>
        <v/>
      </c>
      <c r="AJ1220" s="259" t="str">
        <f t="shared" si="303"/>
        <v/>
      </c>
      <c r="AK1220" s="259" t="str">
        <f t="shared" si="303"/>
        <v/>
      </c>
      <c r="AL1220" s="259" t="str">
        <f t="shared" si="303"/>
        <v/>
      </c>
      <c r="AM1220" s="259" t="str">
        <f t="shared" si="303"/>
        <v/>
      </c>
      <c r="AN1220" s="259" t="str">
        <f t="shared" si="303"/>
        <v/>
      </c>
      <c r="AO1220" s="262" t="str">
        <f t="shared" si="303"/>
        <v/>
      </c>
    </row>
    <row r="1221" spans="2:41" ht="12.45" customHeight="1" x14ac:dyDescent="0.3">
      <c r="B1221" s="456"/>
      <c r="C1221" s="430"/>
      <c r="D1221" s="426" t="s">
        <v>110</v>
      </c>
      <c r="E1221" s="264" t="s">
        <v>46</v>
      </c>
      <c r="F1221" s="203" t="s">
        <v>38</v>
      </c>
      <c r="G1221" s="247"/>
      <c r="H1221" s="247"/>
      <c r="I1221" s="256"/>
      <c r="J1221" s="257"/>
      <c r="K1221" s="257"/>
      <c r="L1221" s="247"/>
      <c r="M1221" s="247"/>
      <c r="N1221" s="250"/>
      <c r="O1221" s="251"/>
      <c r="P1221" s="251"/>
      <c r="Q1221" s="251"/>
      <c r="R1221" s="251"/>
      <c r="S1221" s="251"/>
      <c r="T1221" s="251"/>
      <c r="U1221" s="251"/>
      <c r="V1221" s="251"/>
      <c r="W1221" s="251"/>
      <c r="X1221" s="249"/>
      <c r="Y1221" s="254"/>
      <c r="Z1221" s="249"/>
      <c r="AA1221" s="249"/>
      <c r="AB1221" s="254"/>
      <c r="AC1221" s="249"/>
      <c r="AD1221" s="252"/>
      <c r="AE1221" s="258"/>
      <c r="AF1221" s="249"/>
      <c r="AG1221" s="249"/>
      <c r="AH1221" s="249"/>
      <c r="AI1221" s="249"/>
      <c r="AJ1221" s="249"/>
      <c r="AK1221" s="249"/>
      <c r="AL1221" s="249"/>
      <c r="AM1221" s="249"/>
      <c r="AN1221" s="254"/>
      <c r="AO1221" s="255"/>
    </row>
    <row r="1222" spans="2:41" ht="12.45" customHeight="1" x14ac:dyDescent="0.3">
      <c r="B1222" s="456"/>
      <c r="C1222" s="430"/>
      <c r="D1222" s="424"/>
      <c r="E1222" s="245" t="s">
        <v>109</v>
      </c>
      <c r="F1222" s="203" t="s">
        <v>38</v>
      </c>
      <c r="G1222" s="246"/>
      <c r="H1222" s="203"/>
      <c r="I1222" s="231"/>
      <c r="J1222" s="203"/>
      <c r="K1222" s="218"/>
      <c r="L1222" s="247"/>
      <c r="M1222" s="247"/>
      <c r="N1222" s="203"/>
      <c r="O1222" s="236"/>
      <c r="P1222" s="236"/>
      <c r="Q1222" s="236"/>
      <c r="R1222" s="236"/>
      <c r="S1222" s="236"/>
      <c r="T1222" s="236"/>
      <c r="U1222" s="236"/>
      <c r="V1222" s="236"/>
      <c r="W1222" s="236"/>
      <c r="X1222" s="236"/>
      <c r="Y1222" s="240"/>
      <c r="Z1222" s="236"/>
      <c r="AA1222" s="236"/>
      <c r="AB1222" s="240"/>
      <c r="AC1222" s="249"/>
      <c r="AD1222" s="252"/>
      <c r="AE1222" s="253"/>
      <c r="AF1222" s="236"/>
      <c r="AG1222" s="249"/>
      <c r="AH1222" s="249"/>
      <c r="AI1222" s="249"/>
      <c r="AJ1222" s="249"/>
      <c r="AK1222" s="249"/>
      <c r="AL1222" s="249"/>
      <c r="AM1222" s="236"/>
      <c r="AN1222" s="240"/>
      <c r="AO1222" s="242"/>
    </row>
    <row r="1223" spans="2:41" ht="12.45" customHeight="1" x14ac:dyDescent="0.3">
      <c r="B1223" s="456"/>
      <c r="C1223" s="430"/>
      <c r="D1223" s="424"/>
      <c r="E1223" s="243" t="s">
        <v>127</v>
      </c>
      <c r="F1223" s="203" t="s">
        <v>38</v>
      </c>
      <c r="G1223" s="202"/>
      <c r="H1223" s="203"/>
      <c r="I1223" s="203"/>
      <c r="J1223" s="203"/>
      <c r="K1223" s="218"/>
      <c r="L1223" s="203"/>
      <c r="M1223" s="203"/>
      <c r="N1223" s="203"/>
      <c r="O1223" s="236"/>
      <c r="P1223" s="236"/>
      <c r="Q1223" s="236"/>
      <c r="R1223" s="236"/>
      <c r="S1223" s="236"/>
      <c r="T1223" s="236"/>
      <c r="U1223" s="236"/>
      <c r="V1223" s="236"/>
      <c r="W1223" s="236"/>
      <c r="X1223" s="236"/>
      <c r="Y1223" s="240"/>
      <c r="Z1223" s="236"/>
      <c r="AA1223" s="236"/>
      <c r="AB1223" s="240"/>
      <c r="AC1223" s="236"/>
      <c r="AD1223" s="237"/>
      <c r="AE1223" s="263"/>
      <c r="AF1223" s="236"/>
      <c r="AG1223" s="236"/>
      <c r="AH1223" s="236"/>
      <c r="AI1223" s="236"/>
      <c r="AJ1223" s="236"/>
      <c r="AK1223" s="236"/>
      <c r="AL1223" s="236"/>
      <c r="AM1223" s="236"/>
      <c r="AN1223" s="240"/>
      <c r="AO1223" s="242"/>
    </row>
    <row r="1224" spans="2:41" ht="12.45" customHeight="1" x14ac:dyDescent="0.3">
      <c r="B1224" s="456"/>
      <c r="C1224" s="430"/>
      <c r="D1224" s="425"/>
      <c r="E1224" s="221" t="s">
        <v>126</v>
      </c>
      <c r="F1224" s="321" t="s">
        <v>38</v>
      </c>
      <c r="G1224" s="259" t="str">
        <f>IF(AND(G1221&lt;&gt;"",G1222&lt;&gt;"",G1223&lt;&gt;""),G1221*G1222*G1223,"")</f>
        <v/>
      </c>
      <c r="H1224" s="259" t="str">
        <f>IF(AND(H1221&lt;&gt;"",H1222&lt;&gt;"",H1223&lt;&gt;""),H1221*H1222*H1223,"")</f>
        <v/>
      </c>
      <c r="I1224" s="259" t="str">
        <f t="shared" ref="I1224:N1224" si="304">IF(AND(I1221&lt;&gt;"",I1222&lt;&gt;"",I1223&lt;&gt;""),I1221*I1222*I1223,"")</f>
        <v/>
      </c>
      <c r="J1224" s="259" t="str">
        <f t="shared" si="304"/>
        <v/>
      </c>
      <c r="K1224" s="259" t="str">
        <f t="shared" si="304"/>
        <v/>
      </c>
      <c r="L1224" s="259" t="str">
        <f t="shared" si="304"/>
        <v/>
      </c>
      <c r="M1224" s="259" t="str">
        <f t="shared" si="304"/>
        <v/>
      </c>
      <c r="N1224" s="259" t="str">
        <f t="shared" si="304"/>
        <v/>
      </c>
      <c r="O1224" s="259" t="str">
        <f>IF(AND(O1221&lt;&gt;"",O1222&lt;&gt;"",O1223&lt;&gt;""),O1221*O1222*O1223,"")</f>
        <v/>
      </c>
      <c r="P1224" s="259" t="str">
        <f t="shared" ref="P1224:AO1224" si="305">IF(AND(P1221&lt;&gt;"",P1222&lt;&gt;"",P1223&lt;&gt;""),P1221*P1222*P1223,"")</f>
        <v/>
      </c>
      <c r="Q1224" s="259" t="str">
        <f t="shared" si="305"/>
        <v/>
      </c>
      <c r="R1224" s="259" t="str">
        <f t="shared" si="305"/>
        <v/>
      </c>
      <c r="S1224" s="259" t="str">
        <f t="shared" si="305"/>
        <v/>
      </c>
      <c r="T1224" s="259" t="str">
        <f t="shared" si="305"/>
        <v/>
      </c>
      <c r="U1224" s="259" t="str">
        <f t="shared" si="305"/>
        <v/>
      </c>
      <c r="V1224" s="259" t="str">
        <f t="shared" si="305"/>
        <v/>
      </c>
      <c r="W1224" s="259" t="str">
        <f t="shared" si="305"/>
        <v/>
      </c>
      <c r="X1224" s="259" t="str">
        <f t="shared" si="305"/>
        <v/>
      </c>
      <c r="Y1224" s="259" t="str">
        <f t="shared" si="305"/>
        <v/>
      </c>
      <c r="Z1224" s="259" t="str">
        <f t="shared" si="305"/>
        <v/>
      </c>
      <c r="AA1224" s="259" t="str">
        <f t="shared" si="305"/>
        <v/>
      </c>
      <c r="AB1224" s="259" t="str">
        <f t="shared" si="305"/>
        <v/>
      </c>
      <c r="AC1224" s="259" t="str">
        <f t="shared" si="305"/>
        <v/>
      </c>
      <c r="AD1224" s="259" t="str">
        <f t="shared" si="305"/>
        <v/>
      </c>
      <c r="AE1224" s="259" t="str">
        <f t="shared" si="305"/>
        <v/>
      </c>
      <c r="AF1224" s="259" t="str">
        <f t="shared" si="305"/>
        <v/>
      </c>
      <c r="AG1224" s="259" t="str">
        <f t="shared" si="305"/>
        <v/>
      </c>
      <c r="AH1224" s="259" t="str">
        <f t="shared" si="305"/>
        <v/>
      </c>
      <c r="AI1224" s="259" t="str">
        <f t="shared" si="305"/>
        <v/>
      </c>
      <c r="AJ1224" s="259" t="str">
        <f t="shared" si="305"/>
        <v/>
      </c>
      <c r="AK1224" s="259" t="str">
        <f t="shared" si="305"/>
        <v/>
      </c>
      <c r="AL1224" s="259" t="str">
        <f t="shared" si="305"/>
        <v/>
      </c>
      <c r="AM1224" s="259" t="str">
        <f t="shared" si="305"/>
        <v/>
      </c>
      <c r="AN1224" s="259" t="str">
        <f t="shared" si="305"/>
        <v/>
      </c>
      <c r="AO1224" s="262" t="str">
        <f t="shared" si="305"/>
        <v/>
      </c>
    </row>
    <row r="1225" spans="2:41" ht="12.45" customHeight="1" x14ac:dyDescent="0.3">
      <c r="B1225" s="456"/>
      <c r="C1225" s="430"/>
      <c r="D1225" s="426" t="s">
        <v>110</v>
      </c>
      <c r="E1225" s="264" t="s">
        <v>46</v>
      </c>
      <c r="F1225" s="203" t="s">
        <v>38</v>
      </c>
      <c r="G1225" s="247"/>
      <c r="H1225" s="247"/>
      <c r="I1225" s="256"/>
      <c r="J1225" s="257"/>
      <c r="K1225" s="257"/>
      <c r="L1225" s="247"/>
      <c r="M1225" s="247"/>
      <c r="N1225" s="250"/>
      <c r="O1225" s="251"/>
      <c r="P1225" s="251"/>
      <c r="Q1225" s="251"/>
      <c r="R1225" s="251"/>
      <c r="S1225" s="251"/>
      <c r="T1225" s="251"/>
      <c r="U1225" s="251"/>
      <c r="V1225" s="251"/>
      <c r="W1225" s="251"/>
      <c r="X1225" s="249"/>
      <c r="Y1225" s="254"/>
      <c r="Z1225" s="249"/>
      <c r="AA1225" s="249"/>
      <c r="AB1225" s="254"/>
      <c r="AC1225" s="249"/>
      <c r="AD1225" s="252"/>
      <c r="AE1225" s="258"/>
      <c r="AF1225" s="249"/>
      <c r="AG1225" s="249"/>
      <c r="AH1225" s="249"/>
      <c r="AI1225" s="249"/>
      <c r="AJ1225" s="249"/>
      <c r="AK1225" s="249"/>
      <c r="AL1225" s="249"/>
      <c r="AM1225" s="249"/>
      <c r="AN1225" s="254"/>
      <c r="AO1225" s="255"/>
    </row>
    <row r="1226" spans="2:41" ht="12.45" customHeight="1" x14ac:dyDescent="0.3">
      <c r="B1226" s="456"/>
      <c r="C1226" s="430"/>
      <c r="D1226" s="424"/>
      <c r="E1226" s="245" t="s">
        <v>109</v>
      </c>
      <c r="F1226" s="203" t="s">
        <v>38</v>
      </c>
      <c r="G1226" s="246"/>
      <c r="H1226" s="203"/>
      <c r="I1226" s="231"/>
      <c r="J1226" s="203"/>
      <c r="K1226" s="218"/>
      <c r="L1226" s="247"/>
      <c r="M1226" s="247"/>
      <c r="N1226" s="203"/>
      <c r="O1226" s="236"/>
      <c r="P1226" s="236"/>
      <c r="Q1226" s="236"/>
      <c r="R1226" s="236"/>
      <c r="S1226" s="236"/>
      <c r="T1226" s="236"/>
      <c r="U1226" s="236"/>
      <c r="V1226" s="236"/>
      <c r="W1226" s="236"/>
      <c r="X1226" s="236"/>
      <c r="Y1226" s="240"/>
      <c r="Z1226" s="236"/>
      <c r="AA1226" s="236"/>
      <c r="AB1226" s="240"/>
      <c r="AC1226" s="249"/>
      <c r="AD1226" s="252"/>
      <c r="AE1226" s="253"/>
      <c r="AF1226" s="236"/>
      <c r="AG1226" s="249"/>
      <c r="AH1226" s="249"/>
      <c r="AI1226" s="249"/>
      <c r="AJ1226" s="249"/>
      <c r="AK1226" s="249"/>
      <c r="AL1226" s="249"/>
      <c r="AM1226" s="236"/>
      <c r="AN1226" s="240"/>
      <c r="AO1226" s="242"/>
    </row>
    <row r="1227" spans="2:41" ht="12.45" customHeight="1" x14ac:dyDescent="0.3">
      <c r="B1227" s="456"/>
      <c r="C1227" s="430"/>
      <c r="D1227" s="424"/>
      <c r="E1227" s="243" t="s">
        <v>127</v>
      </c>
      <c r="F1227" s="203" t="s">
        <v>38</v>
      </c>
      <c r="G1227" s="202"/>
      <c r="H1227" s="203"/>
      <c r="I1227" s="203"/>
      <c r="J1227" s="203"/>
      <c r="K1227" s="218"/>
      <c r="L1227" s="203"/>
      <c r="M1227" s="203"/>
      <c r="N1227" s="203"/>
      <c r="O1227" s="236"/>
      <c r="P1227" s="236"/>
      <c r="Q1227" s="236"/>
      <c r="R1227" s="236"/>
      <c r="S1227" s="236"/>
      <c r="T1227" s="236"/>
      <c r="U1227" s="236"/>
      <c r="V1227" s="236"/>
      <c r="W1227" s="236"/>
      <c r="X1227" s="236"/>
      <c r="Y1227" s="240"/>
      <c r="Z1227" s="236"/>
      <c r="AA1227" s="236"/>
      <c r="AB1227" s="240"/>
      <c r="AC1227" s="236"/>
      <c r="AD1227" s="237"/>
      <c r="AE1227" s="263"/>
      <c r="AF1227" s="236"/>
      <c r="AG1227" s="236"/>
      <c r="AH1227" s="236"/>
      <c r="AI1227" s="236"/>
      <c r="AJ1227" s="236"/>
      <c r="AK1227" s="236"/>
      <c r="AL1227" s="236"/>
      <c r="AM1227" s="236"/>
      <c r="AN1227" s="240"/>
      <c r="AO1227" s="242"/>
    </row>
    <row r="1228" spans="2:41" ht="12.45" customHeight="1" x14ac:dyDescent="0.3">
      <c r="B1228" s="456"/>
      <c r="C1228" s="430"/>
      <c r="D1228" s="425"/>
      <c r="E1228" s="221" t="s">
        <v>126</v>
      </c>
      <c r="F1228" s="321" t="s">
        <v>38</v>
      </c>
      <c r="G1228" s="259" t="str">
        <f>IF(AND(G1225&lt;&gt;"",G1226&lt;&gt;"",G1227&lt;&gt;""),G1225*G1226*G1227,"")</f>
        <v/>
      </c>
      <c r="H1228" s="259" t="str">
        <f>IF(AND(H1225&lt;&gt;"",H1226&lt;&gt;"",H1227&lt;&gt;""),H1225*H1226*H1227,"")</f>
        <v/>
      </c>
      <c r="I1228" s="259" t="str">
        <f t="shared" ref="I1228:AO1228" si="306">IF(AND(I1225&lt;&gt;"",I1226&lt;&gt;"",I1227&lt;&gt;""),I1225*I1226*I1227,"")</f>
        <v/>
      </c>
      <c r="J1228" s="259" t="str">
        <f t="shared" si="306"/>
        <v/>
      </c>
      <c r="K1228" s="259" t="str">
        <f t="shared" si="306"/>
        <v/>
      </c>
      <c r="L1228" s="259" t="str">
        <f t="shared" si="306"/>
        <v/>
      </c>
      <c r="M1228" s="259" t="str">
        <f t="shared" si="306"/>
        <v/>
      </c>
      <c r="N1228" s="259" t="str">
        <f t="shared" si="306"/>
        <v/>
      </c>
      <c r="O1228" s="259" t="str">
        <f t="shared" si="306"/>
        <v/>
      </c>
      <c r="P1228" s="259" t="str">
        <f t="shared" si="306"/>
        <v/>
      </c>
      <c r="Q1228" s="259" t="str">
        <f t="shared" si="306"/>
        <v/>
      </c>
      <c r="R1228" s="259" t="str">
        <f t="shared" si="306"/>
        <v/>
      </c>
      <c r="S1228" s="259" t="str">
        <f t="shared" si="306"/>
        <v/>
      </c>
      <c r="T1228" s="259" t="str">
        <f t="shared" si="306"/>
        <v/>
      </c>
      <c r="U1228" s="259" t="str">
        <f t="shared" si="306"/>
        <v/>
      </c>
      <c r="V1228" s="259" t="str">
        <f t="shared" si="306"/>
        <v/>
      </c>
      <c r="W1228" s="259" t="str">
        <f t="shared" si="306"/>
        <v/>
      </c>
      <c r="X1228" s="259" t="str">
        <f t="shared" si="306"/>
        <v/>
      </c>
      <c r="Y1228" s="259" t="str">
        <f t="shared" si="306"/>
        <v/>
      </c>
      <c r="Z1228" s="259" t="str">
        <f t="shared" si="306"/>
        <v/>
      </c>
      <c r="AA1228" s="259" t="str">
        <f t="shared" si="306"/>
        <v/>
      </c>
      <c r="AB1228" s="259" t="str">
        <f t="shared" si="306"/>
        <v/>
      </c>
      <c r="AC1228" s="259" t="str">
        <f t="shared" si="306"/>
        <v/>
      </c>
      <c r="AD1228" s="259" t="str">
        <f t="shared" si="306"/>
        <v/>
      </c>
      <c r="AE1228" s="259" t="str">
        <f t="shared" si="306"/>
        <v/>
      </c>
      <c r="AF1228" s="259" t="str">
        <f t="shared" si="306"/>
        <v/>
      </c>
      <c r="AG1228" s="259" t="str">
        <f t="shared" si="306"/>
        <v/>
      </c>
      <c r="AH1228" s="259" t="str">
        <f t="shared" si="306"/>
        <v/>
      </c>
      <c r="AI1228" s="259" t="str">
        <f t="shared" si="306"/>
        <v/>
      </c>
      <c r="AJ1228" s="259" t="str">
        <f t="shared" si="306"/>
        <v/>
      </c>
      <c r="AK1228" s="259" t="str">
        <f t="shared" si="306"/>
        <v/>
      </c>
      <c r="AL1228" s="259" t="str">
        <f t="shared" si="306"/>
        <v/>
      </c>
      <c r="AM1228" s="259" t="str">
        <f t="shared" si="306"/>
        <v/>
      </c>
      <c r="AN1228" s="259" t="str">
        <f t="shared" si="306"/>
        <v/>
      </c>
      <c r="AO1228" s="262" t="str">
        <f t="shared" si="306"/>
        <v/>
      </c>
    </row>
    <row r="1229" spans="2:41" ht="12.45" customHeight="1" x14ac:dyDescent="0.3">
      <c r="B1229" s="456"/>
      <c r="C1229" s="430"/>
      <c r="D1229" s="426" t="s">
        <v>110</v>
      </c>
      <c r="E1229" s="264" t="s">
        <v>46</v>
      </c>
      <c r="F1229" s="203" t="s">
        <v>38</v>
      </c>
      <c r="G1229" s="247"/>
      <c r="H1229" s="247"/>
      <c r="I1229" s="256"/>
      <c r="J1229" s="257"/>
      <c r="K1229" s="257"/>
      <c r="L1229" s="247"/>
      <c r="M1229" s="247"/>
      <c r="N1229" s="250"/>
      <c r="O1229" s="251"/>
      <c r="P1229" s="251"/>
      <c r="Q1229" s="251"/>
      <c r="R1229" s="251"/>
      <c r="S1229" s="251"/>
      <c r="T1229" s="251"/>
      <c r="U1229" s="251"/>
      <c r="V1229" s="251"/>
      <c r="W1229" s="251"/>
      <c r="X1229" s="249"/>
      <c r="Y1229" s="254"/>
      <c r="Z1229" s="249"/>
      <c r="AA1229" s="249"/>
      <c r="AB1229" s="254"/>
      <c r="AC1229" s="249"/>
      <c r="AD1229" s="252"/>
      <c r="AE1229" s="258"/>
      <c r="AF1229" s="249"/>
      <c r="AG1229" s="249"/>
      <c r="AH1229" s="249"/>
      <c r="AI1229" s="249"/>
      <c r="AJ1229" s="249"/>
      <c r="AK1229" s="249"/>
      <c r="AL1229" s="249"/>
      <c r="AM1229" s="249"/>
      <c r="AN1229" s="254"/>
      <c r="AO1229" s="255"/>
    </row>
    <row r="1230" spans="2:41" ht="12.45" customHeight="1" x14ac:dyDescent="0.3">
      <c r="B1230" s="456"/>
      <c r="C1230" s="430"/>
      <c r="D1230" s="424"/>
      <c r="E1230" s="245" t="s">
        <v>109</v>
      </c>
      <c r="F1230" s="203" t="s">
        <v>38</v>
      </c>
      <c r="G1230" s="246"/>
      <c r="H1230" s="203"/>
      <c r="I1230" s="231"/>
      <c r="J1230" s="203"/>
      <c r="K1230" s="218"/>
      <c r="L1230" s="247"/>
      <c r="M1230" s="247"/>
      <c r="N1230" s="203"/>
      <c r="O1230" s="236"/>
      <c r="P1230" s="236"/>
      <c r="Q1230" s="236"/>
      <c r="R1230" s="236"/>
      <c r="S1230" s="236"/>
      <c r="T1230" s="236"/>
      <c r="U1230" s="236"/>
      <c r="V1230" s="236"/>
      <c r="W1230" s="236"/>
      <c r="X1230" s="236"/>
      <c r="Y1230" s="240"/>
      <c r="Z1230" s="236"/>
      <c r="AA1230" s="236"/>
      <c r="AB1230" s="240"/>
      <c r="AC1230" s="249"/>
      <c r="AD1230" s="252"/>
      <c r="AE1230" s="253"/>
      <c r="AF1230" s="236"/>
      <c r="AG1230" s="249"/>
      <c r="AH1230" s="249"/>
      <c r="AI1230" s="249"/>
      <c r="AJ1230" s="249"/>
      <c r="AK1230" s="249"/>
      <c r="AL1230" s="249"/>
      <c r="AM1230" s="236"/>
      <c r="AN1230" s="240"/>
      <c r="AO1230" s="242"/>
    </row>
    <row r="1231" spans="2:41" ht="12.45" customHeight="1" x14ac:dyDescent="0.3">
      <c r="B1231" s="456"/>
      <c r="C1231" s="430"/>
      <c r="D1231" s="424"/>
      <c r="E1231" s="243" t="s">
        <v>127</v>
      </c>
      <c r="F1231" s="203" t="s">
        <v>38</v>
      </c>
      <c r="G1231" s="202"/>
      <c r="H1231" s="203"/>
      <c r="I1231" s="203"/>
      <c r="J1231" s="203"/>
      <c r="K1231" s="218"/>
      <c r="L1231" s="203"/>
      <c r="M1231" s="203"/>
      <c r="N1231" s="203"/>
      <c r="O1231" s="236"/>
      <c r="P1231" s="236"/>
      <c r="Q1231" s="236"/>
      <c r="R1231" s="236"/>
      <c r="S1231" s="236"/>
      <c r="T1231" s="236"/>
      <c r="U1231" s="236"/>
      <c r="V1231" s="236"/>
      <c r="W1231" s="236"/>
      <c r="X1231" s="236"/>
      <c r="Y1231" s="240"/>
      <c r="Z1231" s="236"/>
      <c r="AA1231" s="236"/>
      <c r="AB1231" s="240"/>
      <c r="AC1231" s="236"/>
      <c r="AD1231" s="237"/>
      <c r="AE1231" s="263"/>
      <c r="AF1231" s="236"/>
      <c r="AG1231" s="236"/>
      <c r="AH1231" s="236"/>
      <c r="AI1231" s="236"/>
      <c r="AJ1231" s="236"/>
      <c r="AK1231" s="236"/>
      <c r="AL1231" s="236"/>
      <c r="AM1231" s="236"/>
      <c r="AN1231" s="240"/>
      <c r="AO1231" s="242"/>
    </row>
    <row r="1232" spans="2:41" ht="12.45" customHeight="1" x14ac:dyDescent="0.3">
      <c r="B1232" s="456"/>
      <c r="C1232" s="430"/>
      <c r="D1232" s="425"/>
      <c r="E1232" s="188" t="s">
        <v>126</v>
      </c>
      <c r="F1232" s="321" t="s">
        <v>38</v>
      </c>
      <c r="G1232" s="259" t="str">
        <f>IF(AND(G1229&lt;&gt;"",G1230&lt;&gt;"",G1231&lt;&gt;""),G1229*G1230*G1231,"")</f>
        <v/>
      </c>
      <c r="H1232" s="259" t="str">
        <f>IF(AND(H1229&lt;&gt;"",H1230&lt;&gt;"",H1231&lt;&gt;""),H1229*H1230*H1231,"")</f>
        <v/>
      </c>
      <c r="I1232" s="259" t="str">
        <f t="shared" ref="I1232:AO1232" si="307">IF(AND(I1229&lt;&gt;"",I1230&lt;&gt;"",I1231&lt;&gt;""),I1229*I1230*I1231,"")</f>
        <v/>
      </c>
      <c r="J1232" s="259" t="str">
        <f t="shared" si="307"/>
        <v/>
      </c>
      <c r="K1232" s="259" t="str">
        <f t="shared" si="307"/>
        <v/>
      </c>
      <c r="L1232" s="259" t="str">
        <f t="shared" si="307"/>
        <v/>
      </c>
      <c r="M1232" s="259" t="str">
        <f t="shared" si="307"/>
        <v/>
      </c>
      <c r="N1232" s="259" t="str">
        <f t="shared" si="307"/>
        <v/>
      </c>
      <c r="O1232" s="259" t="str">
        <f t="shared" si="307"/>
        <v/>
      </c>
      <c r="P1232" s="259" t="str">
        <f t="shared" si="307"/>
        <v/>
      </c>
      <c r="Q1232" s="259" t="str">
        <f t="shared" si="307"/>
        <v/>
      </c>
      <c r="R1232" s="259" t="str">
        <f t="shared" si="307"/>
        <v/>
      </c>
      <c r="S1232" s="259" t="str">
        <f t="shared" si="307"/>
        <v/>
      </c>
      <c r="T1232" s="259" t="str">
        <f t="shared" si="307"/>
        <v/>
      </c>
      <c r="U1232" s="259" t="str">
        <f t="shared" si="307"/>
        <v/>
      </c>
      <c r="V1232" s="259" t="str">
        <f t="shared" si="307"/>
        <v/>
      </c>
      <c r="W1232" s="259" t="str">
        <f t="shared" si="307"/>
        <v/>
      </c>
      <c r="X1232" s="259" t="str">
        <f t="shared" si="307"/>
        <v/>
      </c>
      <c r="Y1232" s="259" t="str">
        <f t="shared" si="307"/>
        <v/>
      </c>
      <c r="Z1232" s="259" t="str">
        <f t="shared" si="307"/>
        <v/>
      </c>
      <c r="AA1232" s="259" t="str">
        <f t="shared" si="307"/>
        <v/>
      </c>
      <c r="AB1232" s="259" t="str">
        <f t="shared" si="307"/>
        <v/>
      </c>
      <c r="AC1232" s="259" t="str">
        <f t="shared" si="307"/>
        <v/>
      </c>
      <c r="AD1232" s="259" t="str">
        <f t="shared" si="307"/>
        <v/>
      </c>
      <c r="AE1232" s="259" t="str">
        <f t="shared" si="307"/>
        <v/>
      </c>
      <c r="AF1232" s="259" t="str">
        <f t="shared" si="307"/>
        <v/>
      </c>
      <c r="AG1232" s="259" t="str">
        <f t="shared" si="307"/>
        <v/>
      </c>
      <c r="AH1232" s="259" t="str">
        <f t="shared" si="307"/>
        <v/>
      </c>
      <c r="AI1232" s="259" t="str">
        <f t="shared" si="307"/>
        <v/>
      </c>
      <c r="AJ1232" s="259" t="str">
        <f t="shared" si="307"/>
        <v/>
      </c>
      <c r="AK1232" s="259" t="str">
        <f t="shared" si="307"/>
        <v/>
      </c>
      <c r="AL1232" s="259" t="str">
        <f t="shared" si="307"/>
        <v/>
      </c>
      <c r="AM1232" s="259" t="str">
        <f t="shared" si="307"/>
        <v/>
      </c>
      <c r="AN1232" s="259" t="str">
        <f t="shared" si="307"/>
        <v/>
      </c>
      <c r="AO1232" s="262" t="str">
        <f t="shared" si="307"/>
        <v/>
      </c>
    </row>
    <row r="1233" spans="2:41" ht="12.45" customHeight="1" x14ac:dyDescent="0.3">
      <c r="B1233" s="456"/>
      <c r="C1233" s="430"/>
      <c r="D1233" s="426" t="s">
        <v>110</v>
      </c>
      <c r="E1233" s="264" t="s">
        <v>46</v>
      </c>
      <c r="F1233" s="203" t="s">
        <v>38</v>
      </c>
      <c r="G1233" s="247"/>
      <c r="H1233" s="247"/>
      <c r="I1233" s="256"/>
      <c r="J1233" s="257"/>
      <c r="K1233" s="257"/>
      <c r="L1233" s="247"/>
      <c r="M1233" s="247"/>
      <c r="N1233" s="250"/>
      <c r="O1233" s="251"/>
      <c r="P1233" s="251"/>
      <c r="Q1233" s="251"/>
      <c r="R1233" s="251"/>
      <c r="S1233" s="251"/>
      <c r="T1233" s="251"/>
      <c r="U1233" s="251"/>
      <c r="V1233" s="251"/>
      <c r="W1233" s="251"/>
      <c r="X1233" s="249"/>
      <c r="Y1233" s="254"/>
      <c r="Z1233" s="249"/>
      <c r="AA1233" s="249"/>
      <c r="AB1233" s="254"/>
      <c r="AC1233" s="249"/>
      <c r="AD1233" s="252"/>
      <c r="AE1233" s="258"/>
      <c r="AF1233" s="249"/>
      <c r="AG1233" s="249"/>
      <c r="AH1233" s="249"/>
      <c r="AI1233" s="249"/>
      <c r="AJ1233" s="249"/>
      <c r="AK1233" s="249"/>
      <c r="AL1233" s="249"/>
      <c r="AM1233" s="249"/>
      <c r="AN1233" s="254"/>
      <c r="AO1233" s="255"/>
    </row>
    <row r="1234" spans="2:41" ht="12.45" customHeight="1" x14ac:dyDescent="0.3">
      <c r="B1234" s="456"/>
      <c r="C1234" s="430"/>
      <c r="D1234" s="424"/>
      <c r="E1234" s="245" t="s">
        <v>109</v>
      </c>
      <c r="F1234" s="203" t="s">
        <v>38</v>
      </c>
      <c r="G1234" s="246"/>
      <c r="H1234" s="203"/>
      <c r="I1234" s="231"/>
      <c r="J1234" s="203"/>
      <c r="K1234" s="218"/>
      <c r="L1234" s="247"/>
      <c r="M1234" s="247"/>
      <c r="N1234" s="203"/>
      <c r="O1234" s="236"/>
      <c r="P1234" s="236"/>
      <c r="Q1234" s="236"/>
      <c r="R1234" s="236"/>
      <c r="S1234" s="236"/>
      <c r="T1234" s="236"/>
      <c r="U1234" s="236"/>
      <c r="V1234" s="236"/>
      <c r="W1234" s="236"/>
      <c r="X1234" s="236"/>
      <c r="Y1234" s="240"/>
      <c r="Z1234" s="236"/>
      <c r="AA1234" s="236"/>
      <c r="AB1234" s="240"/>
      <c r="AC1234" s="249"/>
      <c r="AD1234" s="252"/>
      <c r="AE1234" s="253"/>
      <c r="AF1234" s="236"/>
      <c r="AG1234" s="249"/>
      <c r="AH1234" s="249"/>
      <c r="AI1234" s="249"/>
      <c r="AJ1234" s="249"/>
      <c r="AK1234" s="249"/>
      <c r="AL1234" s="249"/>
      <c r="AM1234" s="236"/>
      <c r="AN1234" s="240"/>
      <c r="AO1234" s="242"/>
    </row>
    <row r="1235" spans="2:41" ht="12.45" customHeight="1" x14ac:dyDescent="0.3">
      <c r="B1235" s="456"/>
      <c r="C1235" s="430"/>
      <c r="D1235" s="424"/>
      <c r="E1235" s="243" t="s">
        <v>127</v>
      </c>
      <c r="F1235" s="203" t="s">
        <v>38</v>
      </c>
      <c r="G1235" s="202"/>
      <c r="H1235" s="203"/>
      <c r="I1235" s="203"/>
      <c r="J1235" s="203"/>
      <c r="K1235" s="218"/>
      <c r="L1235" s="203"/>
      <c r="M1235" s="203"/>
      <c r="N1235" s="203"/>
      <c r="O1235" s="236"/>
      <c r="P1235" s="236"/>
      <c r="Q1235" s="236"/>
      <c r="R1235" s="236"/>
      <c r="S1235" s="236"/>
      <c r="T1235" s="236"/>
      <c r="U1235" s="236"/>
      <c r="V1235" s="236"/>
      <c r="W1235" s="236"/>
      <c r="X1235" s="236"/>
      <c r="Y1235" s="240"/>
      <c r="Z1235" s="236"/>
      <c r="AA1235" s="236"/>
      <c r="AB1235" s="240"/>
      <c r="AC1235" s="236"/>
      <c r="AD1235" s="237"/>
      <c r="AE1235" s="263"/>
      <c r="AF1235" s="236"/>
      <c r="AG1235" s="236"/>
      <c r="AH1235" s="236"/>
      <c r="AI1235" s="236"/>
      <c r="AJ1235" s="236"/>
      <c r="AK1235" s="236"/>
      <c r="AL1235" s="236"/>
      <c r="AM1235" s="236"/>
      <c r="AN1235" s="240"/>
      <c r="AO1235" s="242"/>
    </row>
    <row r="1236" spans="2:41" ht="12.45" customHeight="1" thickBot="1" x14ac:dyDescent="0.35">
      <c r="B1236" s="456"/>
      <c r="C1236" s="431"/>
      <c r="D1236" s="428"/>
      <c r="E1236" s="189" t="s">
        <v>126</v>
      </c>
      <c r="F1236" s="321" t="s">
        <v>38</v>
      </c>
      <c r="G1236" s="265" t="str">
        <f>IF(AND(G1233&lt;&gt;"",G1234&lt;&gt;"",G1235&lt;&gt;""),G1233*G1234*G1235,"")</f>
        <v/>
      </c>
      <c r="H1236" s="265" t="str">
        <f>IF(AND(H1233&lt;&gt;"",H1234&lt;&gt;"",H1235&lt;&gt;""),H1233*H1234*H1235,"")</f>
        <v/>
      </c>
      <c r="I1236" s="265" t="str">
        <f t="shared" ref="I1236:M1236" si="308">IF(AND(I1233&lt;&gt;"",I1234&lt;&gt;"",I1235&lt;&gt;""),I1233*I1234*I1235,"")</f>
        <v/>
      </c>
      <c r="J1236" s="265" t="str">
        <f t="shared" si="308"/>
        <v/>
      </c>
      <c r="K1236" s="265" t="str">
        <f t="shared" si="308"/>
        <v/>
      </c>
      <c r="L1236" s="265" t="str">
        <f t="shared" si="308"/>
        <v/>
      </c>
      <c r="M1236" s="265" t="str">
        <f t="shared" si="308"/>
        <v/>
      </c>
      <c r="N1236" s="265" t="str">
        <f>IF(AND(N1233&lt;&gt;"",N1234&lt;&gt;"",N1235&lt;&gt;""),N1233*N1234*N1235,"")</f>
        <v/>
      </c>
      <c r="O1236" s="265" t="str">
        <f t="shared" ref="O1236:AO1236" si="309">IF(AND(O1233&lt;&gt;"",O1234&lt;&gt;"",O1235&lt;&gt;""),O1233*O1234*O1235,"")</f>
        <v/>
      </c>
      <c r="P1236" s="265" t="str">
        <f t="shared" si="309"/>
        <v/>
      </c>
      <c r="Q1236" s="265" t="str">
        <f t="shared" si="309"/>
        <v/>
      </c>
      <c r="R1236" s="265" t="str">
        <f t="shared" si="309"/>
        <v/>
      </c>
      <c r="S1236" s="265" t="str">
        <f t="shared" si="309"/>
        <v/>
      </c>
      <c r="T1236" s="265" t="str">
        <f t="shared" si="309"/>
        <v/>
      </c>
      <c r="U1236" s="265" t="str">
        <f t="shared" si="309"/>
        <v/>
      </c>
      <c r="V1236" s="265" t="str">
        <f t="shared" si="309"/>
        <v/>
      </c>
      <c r="W1236" s="265" t="str">
        <f t="shared" si="309"/>
        <v/>
      </c>
      <c r="X1236" s="265" t="str">
        <f t="shared" si="309"/>
        <v/>
      </c>
      <c r="Y1236" s="265" t="str">
        <f t="shared" si="309"/>
        <v/>
      </c>
      <c r="Z1236" s="265" t="str">
        <f t="shared" si="309"/>
        <v/>
      </c>
      <c r="AA1236" s="265" t="str">
        <f t="shared" si="309"/>
        <v/>
      </c>
      <c r="AB1236" s="265" t="str">
        <f t="shared" si="309"/>
        <v/>
      </c>
      <c r="AC1236" s="265" t="str">
        <f t="shared" si="309"/>
        <v/>
      </c>
      <c r="AD1236" s="265" t="str">
        <f t="shared" si="309"/>
        <v/>
      </c>
      <c r="AE1236" s="265" t="str">
        <f t="shared" si="309"/>
        <v/>
      </c>
      <c r="AF1236" s="265" t="str">
        <f t="shared" si="309"/>
        <v/>
      </c>
      <c r="AG1236" s="265" t="str">
        <f t="shared" si="309"/>
        <v/>
      </c>
      <c r="AH1236" s="265" t="str">
        <f t="shared" si="309"/>
        <v/>
      </c>
      <c r="AI1236" s="265" t="str">
        <f t="shared" si="309"/>
        <v/>
      </c>
      <c r="AJ1236" s="265" t="str">
        <f t="shared" si="309"/>
        <v/>
      </c>
      <c r="AK1236" s="265" t="str">
        <f t="shared" si="309"/>
        <v/>
      </c>
      <c r="AL1236" s="265" t="str">
        <f t="shared" si="309"/>
        <v/>
      </c>
      <c r="AM1236" s="265" t="str">
        <f t="shared" si="309"/>
        <v/>
      </c>
      <c r="AN1236" s="265" t="str">
        <f t="shared" si="309"/>
        <v/>
      </c>
      <c r="AO1236" s="266" t="str">
        <f t="shared" si="309"/>
        <v/>
      </c>
    </row>
    <row r="1237" spans="2:41" ht="12.45" customHeight="1" x14ac:dyDescent="0.3">
      <c r="B1237" s="456"/>
      <c r="C1237" s="422" t="s">
        <v>113</v>
      </c>
      <c r="D1237" s="424" t="s">
        <v>115</v>
      </c>
      <c r="E1237" s="219" t="s">
        <v>125</v>
      </c>
      <c r="F1237" s="197" t="s">
        <v>38</v>
      </c>
      <c r="G1237" s="197"/>
      <c r="H1237" s="197"/>
      <c r="I1237" s="197"/>
      <c r="J1237" s="197"/>
      <c r="K1237" s="197"/>
      <c r="L1237" s="197"/>
      <c r="M1237" s="197"/>
      <c r="N1237" s="197"/>
      <c r="O1237" s="197"/>
      <c r="P1237" s="197"/>
      <c r="Q1237" s="197"/>
      <c r="R1237" s="197"/>
      <c r="S1237" s="197"/>
      <c r="T1237" s="197"/>
      <c r="U1237" s="197"/>
      <c r="V1237" s="197"/>
      <c r="W1237" s="197"/>
      <c r="X1237" s="197"/>
      <c r="Y1237" s="197"/>
      <c r="Z1237" s="197"/>
      <c r="AA1237" s="197"/>
      <c r="AB1237" s="197"/>
      <c r="AC1237" s="197"/>
      <c r="AD1237" s="197"/>
      <c r="AE1237" s="197"/>
      <c r="AF1237" s="197"/>
      <c r="AG1237" s="197"/>
      <c r="AH1237" s="197"/>
      <c r="AI1237" s="197"/>
      <c r="AJ1237" s="197"/>
      <c r="AK1237" s="197"/>
      <c r="AL1237" s="197"/>
      <c r="AM1237" s="197"/>
      <c r="AN1237" s="197"/>
      <c r="AO1237" s="213"/>
    </row>
    <row r="1238" spans="2:41" ht="12.45" customHeight="1" x14ac:dyDescent="0.3">
      <c r="B1238" s="456"/>
      <c r="C1238" s="422"/>
      <c r="D1238" s="425"/>
      <c r="E1238" s="220" t="s">
        <v>126</v>
      </c>
      <c r="F1238" s="321" t="s">
        <v>38</v>
      </c>
      <c r="G1238" s="198" t="str">
        <f>IF(G1237&lt;&gt;"",G1237*PRINCIPAL!$C$104,"")</f>
        <v/>
      </c>
      <c r="H1238" s="198" t="str">
        <f>IF(H1237&lt;&gt;"",H1237*PRINCIPAL!$C$104,"")</f>
        <v/>
      </c>
      <c r="I1238" s="198" t="str">
        <f>IF(I1237&lt;&gt;"",I1237*PRINCIPAL!$C$104,"")</f>
        <v/>
      </c>
      <c r="J1238" s="198" t="str">
        <f>IF(J1237&lt;&gt;"",J1237*PRINCIPAL!$C$104,"")</f>
        <v/>
      </c>
      <c r="K1238" s="198" t="str">
        <f>IF(K1237&lt;&gt;"",K1237*PRINCIPAL!$C$104,"")</f>
        <v/>
      </c>
      <c r="L1238" s="198" t="str">
        <f>IF(L1237&lt;&gt;"",L1237*PRINCIPAL!$C$104,"")</f>
        <v/>
      </c>
      <c r="M1238" s="198" t="str">
        <f>IF(M1237&lt;&gt;"",M1237*PRINCIPAL!$C$104,"")</f>
        <v/>
      </c>
      <c r="N1238" s="198" t="str">
        <f>IF(N1237&lt;&gt;"",N1237*PRINCIPAL!$C$104,"")</f>
        <v/>
      </c>
      <c r="O1238" s="198" t="str">
        <f>IF(O1237&lt;&gt;"",O1237*PRINCIPAL!$C$104,"")</f>
        <v/>
      </c>
      <c r="P1238" s="198" t="str">
        <f>IF(P1237&lt;&gt;"",P1237*PRINCIPAL!$C$104,"")</f>
        <v/>
      </c>
      <c r="Q1238" s="198" t="str">
        <f>IF(Q1237&lt;&gt;"",Q1237*PRINCIPAL!$C$104,"")</f>
        <v/>
      </c>
      <c r="R1238" s="198" t="str">
        <f>IF(R1237&lt;&gt;"",R1237*PRINCIPAL!$C$104,"")</f>
        <v/>
      </c>
      <c r="S1238" s="198" t="str">
        <f>IF(S1237&lt;&gt;"",S1237*PRINCIPAL!$C$104,"")</f>
        <v/>
      </c>
      <c r="T1238" s="198" t="str">
        <f>IF(T1237&lt;&gt;"",T1237*PRINCIPAL!$C$104,"")</f>
        <v/>
      </c>
      <c r="U1238" s="198" t="str">
        <f>IF(U1237&lt;&gt;"",U1237*PRINCIPAL!$C$104,"")</f>
        <v/>
      </c>
      <c r="V1238" s="198" t="str">
        <f>IF(V1237&lt;&gt;"",V1237*PRINCIPAL!$C$104,"")</f>
        <v/>
      </c>
      <c r="W1238" s="198" t="str">
        <f>IF(W1237&lt;&gt;"",W1237*PRINCIPAL!$C$104,"")</f>
        <v/>
      </c>
      <c r="X1238" s="198" t="str">
        <f>IF(X1237&lt;&gt;"",X1237*PRINCIPAL!$C$104,"")</f>
        <v/>
      </c>
      <c r="Y1238" s="198" t="str">
        <f>IF(Y1237&lt;&gt;"",Y1237*PRINCIPAL!$C$104,"")</f>
        <v/>
      </c>
      <c r="Z1238" s="198" t="str">
        <f>IF(Z1237&lt;&gt;"",Z1237*PRINCIPAL!$C$104,"")</f>
        <v/>
      </c>
      <c r="AA1238" s="198" t="str">
        <f>IF(AA1237&lt;&gt;"",AA1237*PRINCIPAL!$C$104,"")</f>
        <v/>
      </c>
      <c r="AB1238" s="198" t="str">
        <f>IF(AB1237&lt;&gt;"",AB1237*PRINCIPAL!$C$104,"")</f>
        <v/>
      </c>
      <c r="AC1238" s="198" t="str">
        <f>IF(AC1237&lt;&gt;"",AC1237*PRINCIPAL!$C$104,"")</f>
        <v/>
      </c>
      <c r="AD1238" s="198" t="str">
        <f>IF(AD1237&lt;&gt;"",AD1237*PRINCIPAL!$C$104,"")</f>
        <v/>
      </c>
      <c r="AE1238" s="198" t="str">
        <f>IF(AE1237&lt;&gt;"",AE1237*PRINCIPAL!$C$104,"")</f>
        <v/>
      </c>
      <c r="AF1238" s="198" t="str">
        <f>IF(AF1237&lt;&gt;"",AF1237*PRINCIPAL!$C$104,"")</f>
        <v/>
      </c>
      <c r="AG1238" s="198" t="str">
        <f>IF(AG1237&lt;&gt;"",AG1237*PRINCIPAL!$C$104,"")</f>
        <v/>
      </c>
      <c r="AH1238" s="198" t="str">
        <f>IF(AH1237&lt;&gt;"",AH1237*PRINCIPAL!$C$104,"")</f>
        <v/>
      </c>
      <c r="AI1238" s="198" t="str">
        <f>IF(AI1237&lt;&gt;"",AI1237*PRINCIPAL!$C$104,"")</f>
        <v/>
      </c>
      <c r="AJ1238" s="198" t="str">
        <f>IF(AJ1237&lt;&gt;"",AJ1237*PRINCIPAL!$C$104,"")</f>
        <v/>
      </c>
      <c r="AK1238" s="198" t="str">
        <f>IF(AK1237&lt;&gt;"",AK1237*PRINCIPAL!$C$104,"")</f>
        <v/>
      </c>
      <c r="AL1238" s="198" t="str">
        <f>IF(AL1237&lt;&gt;"",AL1237*PRINCIPAL!$C$104,"")</f>
        <v/>
      </c>
      <c r="AM1238" s="198" t="str">
        <f>IF(AM1237&lt;&gt;"",AM1237*PRINCIPAL!$C$104,"")</f>
        <v/>
      </c>
      <c r="AN1238" s="198" t="str">
        <f>IF(AN1237&lt;&gt;"",AN1237*PRINCIPAL!$C$104,"")</f>
        <v/>
      </c>
      <c r="AO1238" s="290" t="str">
        <f>IF(AO1237&lt;&gt;"",AO1237*PRINCIPAL!$C$104,"")</f>
        <v/>
      </c>
    </row>
    <row r="1239" spans="2:41" ht="12.45" customHeight="1" x14ac:dyDescent="0.3">
      <c r="B1239" s="456"/>
      <c r="C1239" s="422"/>
      <c r="D1239" s="426" t="s">
        <v>115</v>
      </c>
      <c r="E1239" s="222" t="s">
        <v>125</v>
      </c>
      <c r="F1239" s="203" t="s">
        <v>38</v>
      </c>
      <c r="G1239" s="203"/>
      <c r="H1239" s="203"/>
      <c r="I1239" s="203"/>
      <c r="J1239" s="203"/>
      <c r="K1239" s="203"/>
      <c r="L1239" s="203"/>
      <c r="M1239" s="203"/>
      <c r="N1239" s="203"/>
      <c r="O1239" s="203"/>
      <c r="P1239" s="203"/>
      <c r="Q1239" s="203"/>
      <c r="R1239" s="203"/>
      <c r="S1239" s="203"/>
      <c r="T1239" s="203"/>
      <c r="U1239" s="203"/>
      <c r="V1239" s="203"/>
      <c r="W1239" s="203"/>
      <c r="X1239" s="203"/>
      <c r="Y1239" s="203"/>
      <c r="Z1239" s="203"/>
      <c r="AA1239" s="203"/>
      <c r="AB1239" s="203"/>
      <c r="AC1239" s="203"/>
      <c r="AD1239" s="203"/>
      <c r="AE1239" s="203"/>
      <c r="AF1239" s="203"/>
      <c r="AG1239" s="203"/>
      <c r="AH1239" s="203"/>
      <c r="AI1239" s="203"/>
      <c r="AJ1239" s="203"/>
      <c r="AK1239" s="203"/>
      <c r="AL1239" s="203"/>
      <c r="AM1239" s="203"/>
      <c r="AN1239" s="203"/>
      <c r="AO1239" s="214"/>
    </row>
    <row r="1240" spans="2:41" ht="12.45" customHeight="1" x14ac:dyDescent="0.3">
      <c r="B1240" s="456"/>
      <c r="C1240" s="422"/>
      <c r="D1240" s="425"/>
      <c r="E1240" s="220" t="s">
        <v>126</v>
      </c>
      <c r="F1240" s="321" t="s">
        <v>38</v>
      </c>
      <c r="G1240" s="204" t="str">
        <f>IF(G1239&lt;&gt;"",G1239*PRINCIPAL!$C$104,"")</f>
        <v/>
      </c>
      <c r="H1240" s="204" t="str">
        <f>IF(H1239&lt;&gt;"",H1239*PRINCIPAL!$C$104,"")</f>
        <v/>
      </c>
      <c r="I1240" s="204" t="str">
        <f>IF(I1239&lt;&gt;"",I1239*PRINCIPAL!$C$104,"")</f>
        <v/>
      </c>
      <c r="J1240" s="204" t="str">
        <f>IF(J1239&lt;&gt;"",J1239*PRINCIPAL!$C$104,"")</f>
        <v/>
      </c>
      <c r="K1240" s="204" t="str">
        <f>IF(K1239&lt;&gt;"",K1239*PRINCIPAL!$C$104,"")</f>
        <v/>
      </c>
      <c r="L1240" s="204" t="str">
        <f>IF(L1239&lt;&gt;"",L1239*PRINCIPAL!$C$104,"")</f>
        <v/>
      </c>
      <c r="M1240" s="204" t="str">
        <f>IF(M1239&lt;&gt;"",M1239*PRINCIPAL!$C$104,"")</f>
        <v/>
      </c>
      <c r="N1240" s="204" t="str">
        <f>IF(N1239&lt;&gt;"",N1239*PRINCIPAL!$C$104,"")</f>
        <v/>
      </c>
      <c r="O1240" s="204" t="str">
        <f>IF(O1239&lt;&gt;"",O1239*PRINCIPAL!$C$104,"")</f>
        <v/>
      </c>
      <c r="P1240" s="204" t="str">
        <f>IF(P1239&lt;&gt;"",P1239*PRINCIPAL!$C$104,"")</f>
        <v/>
      </c>
      <c r="Q1240" s="204" t="str">
        <f>IF(Q1239&lt;&gt;"",Q1239*PRINCIPAL!$C$104,"")</f>
        <v/>
      </c>
      <c r="R1240" s="204" t="str">
        <f>IF(R1239&lt;&gt;"",R1239*PRINCIPAL!$C$104,"")</f>
        <v/>
      </c>
      <c r="S1240" s="204" t="str">
        <f>IF(S1239&lt;&gt;"",S1239*PRINCIPAL!$C$104,"")</f>
        <v/>
      </c>
      <c r="T1240" s="204" t="str">
        <f>IF(T1239&lt;&gt;"",T1239*PRINCIPAL!$C$104,"")</f>
        <v/>
      </c>
      <c r="U1240" s="204" t="str">
        <f>IF(U1239&lt;&gt;"",U1239*PRINCIPAL!$C$104,"")</f>
        <v/>
      </c>
      <c r="V1240" s="204" t="str">
        <f>IF(V1239&lt;&gt;"",V1239*PRINCIPAL!$C$104,"")</f>
        <v/>
      </c>
      <c r="W1240" s="204" t="str">
        <f>IF(W1239&lt;&gt;"",W1239*PRINCIPAL!$C$104,"")</f>
        <v/>
      </c>
      <c r="X1240" s="204" t="str">
        <f>IF(X1239&lt;&gt;"",X1239*PRINCIPAL!$C$104,"")</f>
        <v/>
      </c>
      <c r="Y1240" s="204" t="str">
        <f>IF(Y1239&lt;&gt;"",Y1239*PRINCIPAL!$C$104,"")</f>
        <v/>
      </c>
      <c r="Z1240" s="204" t="str">
        <f>IF(Z1239&lt;&gt;"",Z1239*PRINCIPAL!$C$104,"")</f>
        <v/>
      </c>
      <c r="AA1240" s="204" t="str">
        <f>IF(AA1239&lt;&gt;"",AA1239*PRINCIPAL!$C$104,"")</f>
        <v/>
      </c>
      <c r="AB1240" s="204" t="str">
        <f>IF(AB1239&lt;&gt;"",AB1239*PRINCIPAL!$C$104,"")</f>
        <v/>
      </c>
      <c r="AC1240" s="204" t="str">
        <f>IF(AC1239&lt;&gt;"",AC1239*PRINCIPAL!$C$104,"")</f>
        <v/>
      </c>
      <c r="AD1240" s="204" t="str">
        <f>IF(AD1239&lt;&gt;"",AD1239*PRINCIPAL!$C$104,"")</f>
        <v/>
      </c>
      <c r="AE1240" s="204" t="str">
        <f>IF(AE1239&lt;&gt;"",AE1239*PRINCIPAL!$C$104,"")</f>
        <v/>
      </c>
      <c r="AF1240" s="204" t="str">
        <f>IF(AF1239&lt;&gt;"",AF1239*PRINCIPAL!$C$104,"")</f>
        <v/>
      </c>
      <c r="AG1240" s="204" t="str">
        <f>IF(AG1239&lt;&gt;"",AG1239*PRINCIPAL!$C$104,"")</f>
        <v/>
      </c>
      <c r="AH1240" s="204" t="str">
        <f>IF(AH1239&lt;&gt;"",AH1239*PRINCIPAL!$C$104,"")</f>
        <v/>
      </c>
      <c r="AI1240" s="204" t="str">
        <f>IF(AI1239&lt;&gt;"",AI1239*PRINCIPAL!$C$104,"")</f>
        <v/>
      </c>
      <c r="AJ1240" s="204" t="str">
        <f>IF(AJ1239&lt;&gt;"",AJ1239*PRINCIPAL!$C$104,"")</f>
        <v/>
      </c>
      <c r="AK1240" s="204" t="str">
        <f>IF(AK1239&lt;&gt;"",AK1239*PRINCIPAL!$C$104,"")</f>
        <v/>
      </c>
      <c r="AL1240" s="204" t="str">
        <f>IF(AL1239&lt;&gt;"",AL1239*PRINCIPAL!$C$104,"")</f>
        <v/>
      </c>
      <c r="AM1240" s="204" t="str">
        <f>IF(AM1239&lt;&gt;"",AM1239*PRINCIPAL!$C$104,"")</f>
        <v/>
      </c>
      <c r="AN1240" s="204" t="str">
        <f>IF(AN1239&lt;&gt;"",AN1239*PRINCIPAL!$C$104,"")</f>
        <v/>
      </c>
      <c r="AO1240" s="210" t="str">
        <f>IF(AO1239&lt;&gt;"",AO1239*PRINCIPAL!$C$104,"")</f>
        <v/>
      </c>
    </row>
    <row r="1241" spans="2:41" ht="12.45" customHeight="1" x14ac:dyDescent="0.3">
      <c r="B1241" s="456"/>
      <c r="C1241" s="422"/>
      <c r="D1241" s="426" t="s">
        <v>115</v>
      </c>
      <c r="E1241" s="222" t="s">
        <v>125</v>
      </c>
      <c r="F1241" s="203" t="s">
        <v>38</v>
      </c>
      <c r="G1241" s="203"/>
      <c r="H1241" s="203"/>
      <c r="I1241" s="203"/>
      <c r="J1241" s="203"/>
      <c r="K1241" s="203"/>
      <c r="L1241" s="203"/>
      <c r="M1241" s="203"/>
      <c r="N1241" s="203"/>
      <c r="O1241" s="203"/>
      <c r="P1241" s="203"/>
      <c r="Q1241" s="203"/>
      <c r="R1241" s="203"/>
      <c r="S1241" s="203"/>
      <c r="T1241" s="203"/>
      <c r="U1241" s="203"/>
      <c r="V1241" s="203"/>
      <c r="W1241" s="203"/>
      <c r="X1241" s="203"/>
      <c r="Y1241" s="203"/>
      <c r="Z1241" s="203"/>
      <c r="AA1241" s="203"/>
      <c r="AB1241" s="203"/>
      <c r="AC1241" s="203"/>
      <c r="AD1241" s="203"/>
      <c r="AE1241" s="203"/>
      <c r="AF1241" s="203"/>
      <c r="AG1241" s="203"/>
      <c r="AH1241" s="203"/>
      <c r="AI1241" s="203"/>
      <c r="AJ1241" s="203"/>
      <c r="AK1241" s="203"/>
      <c r="AL1241" s="203"/>
      <c r="AM1241" s="203"/>
      <c r="AN1241" s="203"/>
      <c r="AO1241" s="214"/>
    </row>
    <row r="1242" spans="2:41" ht="12.45" customHeight="1" x14ac:dyDescent="0.3">
      <c r="B1242" s="456"/>
      <c r="C1242" s="422"/>
      <c r="D1242" s="425"/>
      <c r="E1242" s="220" t="s">
        <v>126</v>
      </c>
      <c r="F1242" s="321" t="s">
        <v>38</v>
      </c>
      <c r="G1242" s="204" t="str">
        <f>IF(G1241&lt;&gt;"",G1241*PRINCIPAL!$C$104,"")</f>
        <v/>
      </c>
      <c r="H1242" s="204" t="str">
        <f>IF(H1241&lt;&gt;"",H1241*PRINCIPAL!$C$104,"")</f>
        <v/>
      </c>
      <c r="I1242" s="204" t="str">
        <f>IF(I1241&lt;&gt;"",I1241*PRINCIPAL!$C$104,"")</f>
        <v/>
      </c>
      <c r="J1242" s="204" t="str">
        <f>IF(J1241&lt;&gt;"",J1241*PRINCIPAL!$C$104,"")</f>
        <v/>
      </c>
      <c r="K1242" s="204" t="str">
        <f>IF(K1241&lt;&gt;"",K1241*PRINCIPAL!$C$104,"")</f>
        <v/>
      </c>
      <c r="L1242" s="204" t="str">
        <f>IF(L1241&lt;&gt;"",L1241*PRINCIPAL!$C$104,"")</f>
        <v/>
      </c>
      <c r="M1242" s="204" t="str">
        <f>IF(M1241&lt;&gt;"",M1241*PRINCIPAL!$C$104,"")</f>
        <v/>
      </c>
      <c r="N1242" s="204" t="str">
        <f>IF(N1241&lt;&gt;"",N1241*PRINCIPAL!$C$104,"")</f>
        <v/>
      </c>
      <c r="O1242" s="204" t="str">
        <f>IF(O1241&lt;&gt;"",O1241*PRINCIPAL!$C$104,"")</f>
        <v/>
      </c>
      <c r="P1242" s="204" t="str">
        <f>IF(P1241&lt;&gt;"",P1241*PRINCIPAL!$C$104,"")</f>
        <v/>
      </c>
      <c r="Q1242" s="204" t="str">
        <f>IF(Q1241&lt;&gt;"",Q1241*PRINCIPAL!$C$104,"")</f>
        <v/>
      </c>
      <c r="R1242" s="204" t="str">
        <f>IF(R1241&lt;&gt;"",R1241*PRINCIPAL!$C$104,"")</f>
        <v/>
      </c>
      <c r="S1242" s="204" t="str">
        <f>IF(S1241&lt;&gt;"",S1241*PRINCIPAL!$C$104,"")</f>
        <v/>
      </c>
      <c r="T1242" s="204" t="str">
        <f>IF(T1241&lt;&gt;"",T1241*PRINCIPAL!$C$104,"")</f>
        <v/>
      </c>
      <c r="U1242" s="204" t="str">
        <f>IF(U1241&lt;&gt;"",U1241*PRINCIPAL!$C$104,"")</f>
        <v/>
      </c>
      <c r="V1242" s="204" t="str">
        <f>IF(V1241&lt;&gt;"",V1241*PRINCIPAL!$C$104,"")</f>
        <v/>
      </c>
      <c r="W1242" s="204" t="str">
        <f>IF(W1241&lt;&gt;"",W1241*PRINCIPAL!$C$104,"")</f>
        <v/>
      </c>
      <c r="X1242" s="204" t="str">
        <f>IF(X1241&lt;&gt;"",X1241*PRINCIPAL!$C$104,"")</f>
        <v/>
      </c>
      <c r="Y1242" s="204" t="str">
        <f>IF(Y1241&lt;&gt;"",Y1241*PRINCIPAL!$C$104,"")</f>
        <v/>
      </c>
      <c r="Z1242" s="204" t="str">
        <f>IF(Z1241&lt;&gt;"",Z1241*PRINCIPAL!$C$104,"")</f>
        <v/>
      </c>
      <c r="AA1242" s="204" t="str">
        <f>IF(AA1241&lt;&gt;"",AA1241*PRINCIPAL!$C$104,"")</f>
        <v/>
      </c>
      <c r="AB1242" s="204" t="str">
        <f>IF(AB1241&lt;&gt;"",AB1241*PRINCIPAL!$C$104,"")</f>
        <v/>
      </c>
      <c r="AC1242" s="204" t="str">
        <f>IF(AC1241&lt;&gt;"",AC1241*PRINCIPAL!$C$104,"")</f>
        <v/>
      </c>
      <c r="AD1242" s="204" t="str">
        <f>IF(AD1241&lt;&gt;"",AD1241*PRINCIPAL!$C$104,"")</f>
        <v/>
      </c>
      <c r="AE1242" s="204" t="str">
        <f>IF(AE1241&lt;&gt;"",AE1241*PRINCIPAL!$C$104,"")</f>
        <v/>
      </c>
      <c r="AF1242" s="204" t="str">
        <f>IF(AF1241&lt;&gt;"",AF1241*PRINCIPAL!$C$104,"")</f>
        <v/>
      </c>
      <c r="AG1242" s="204" t="str">
        <f>IF(AG1241&lt;&gt;"",AG1241*PRINCIPAL!$C$104,"")</f>
        <v/>
      </c>
      <c r="AH1242" s="204" t="str">
        <f>IF(AH1241&lt;&gt;"",AH1241*PRINCIPAL!$C$104,"")</f>
        <v/>
      </c>
      <c r="AI1242" s="204" t="str">
        <f>IF(AI1241&lt;&gt;"",AI1241*PRINCIPAL!$C$104,"")</f>
        <v/>
      </c>
      <c r="AJ1242" s="204" t="str">
        <f>IF(AJ1241&lt;&gt;"",AJ1241*PRINCIPAL!$C$104,"")</f>
        <v/>
      </c>
      <c r="AK1242" s="204" t="str">
        <f>IF(AK1241&lt;&gt;"",AK1241*PRINCIPAL!$C$104,"")</f>
        <v/>
      </c>
      <c r="AL1242" s="204" t="str">
        <f>IF(AL1241&lt;&gt;"",AL1241*PRINCIPAL!$C$104,"")</f>
        <v/>
      </c>
      <c r="AM1242" s="204" t="str">
        <f>IF(AM1241&lt;&gt;"",AM1241*PRINCIPAL!$C$104,"")</f>
        <v/>
      </c>
      <c r="AN1242" s="204" t="str">
        <f>IF(AN1241&lt;&gt;"",AN1241*PRINCIPAL!$C$104,"")</f>
        <v/>
      </c>
      <c r="AO1242" s="210" t="str">
        <f>IF(AO1241&lt;&gt;"",AO1241*PRINCIPAL!$C$104,"")</f>
        <v/>
      </c>
    </row>
    <row r="1243" spans="2:41" ht="12.45" customHeight="1" x14ac:dyDescent="0.3">
      <c r="B1243" s="456"/>
      <c r="C1243" s="422"/>
      <c r="D1243" s="426" t="s">
        <v>115</v>
      </c>
      <c r="E1243" s="222" t="s">
        <v>125</v>
      </c>
      <c r="F1243" s="203" t="s">
        <v>38</v>
      </c>
      <c r="G1243" s="203"/>
      <c r="H1243" s="203"/>
      <c r="I1243" s="203"/>
      <c r="J1243" s="203"/>
      <c r="K1243" s="203"/>
      <c r="L1243" s="203"/>
      <c r="M1243" s="203"/>
      <c r="N1243" s="203"/>
      <c r="O1243" s="203"/>
      <c r="P1243" s="203"/>
      <c r="Q1243" s="203"/>
      <c r="R1243" s="203"/>
      <c r="S1243" s="203"/>
      <c r="T1243" s="203"/>
      <c r="U1243" s="203"/>
      <c r="V1243" s="203"/>
      <c r="W1243" s="203"/>
      <c r="X1243" s="203"/>
      <c r="Y1243" s="203"/>
      <c r="Z1243" s="203"/>
      <c r="AA1243" s="203"/>
      <c r="AB1243" s="203"/>
      <c r="AC1243" s="203"/>
      <c r="AD1243" s="203"/>
      <c r="AE1243" s="203"/>
      <c r="AF1243" s="203"/>
      <c r="AG1243" s="203"/>
      <c r="AH1243" s="203"/>
      <c r="AI1243" s="203"/>
      <c r="AJ1243" s="203"/>
      <c r="AK1243" s="203"/>
      <c r="AL1243" s="203"/>
      <c r="AM1243" s="203"/>
      <c r="AN1243" s="203"/>
      <c r="AO1243" s="214"/>
    </row>
    <row r="1244" spans="2:41" ht="12.45" customHeight="1" x14ac:dyDescent="0.3">
      <c r="B1244" s="456"/>
      <c r="C1244" s="422"/>
      <c r="D1244" s="425"/>
      <c r="E1244" s="220" t="s">
        <v>126</v>
      </c>
      <c r="F1244" s="321" t="s">
        <v>38</v>
      </c>
      <c r="G1244" s="204" t="str">
        <f>IF(G1243&lt;&gt;"",G1243*PRINCIPAL!$C$104,"")</f>
        <v/>
      </c>
      <c r="H1244" s="204" t="str">
        <f>IF(H1243&lt;&gt;"",H1243*PRINCIPAL!$C$104,"")</f>
        <v/>
      </c>
      <c r="I1244" s="204" t="str">
        <f>IF(I1243&lt;&gt;"",I1243*PRINCIPAL!$C$104,"")</f>
        <v/>
      </c>
      <c r="J1244" s="204" t="str">
        <f>IF(J1243&lt;&gt;"",J1243*PRINCIPAL!$C$104,"")</f>
        <v/>
      </c>
      <c r="K1244" s="204" t="str">
        <f>IF(K1243&lt;&gt;"",K1243*PRINCIPAL!$C$104,"")</f>
        <v/>
      </c>
      <c r="L1244" s="204" t="str">
        <f>IF(L1243&lt;&gt;"",L1243*PRINCIPAL!$C$104,"")</f>
        <v/>
      </c>
      <c r="M1244" s="204" t="str">
        <f>IF(M1243&lt;&gt;"",M1243*PRINCIPAL!$C$104,"")</f>
        <v/>
      </c>
      <c r="N1244" s="204" t="str">
        <f>IF(N1243&lt;&gt;"",N1243*PRINCIPAL!$C$104,"")</f>
        <v/>
      </c>
      <c r="O1244" s="204" t="str">
        <f>IF(O1243&lt;&gt;"",O1243*PRINCIPAL!$C$104,"")</f>
        <v/>
      </c>
      <c r="P1244" s="204" t="str">
        <f>IF(P1243&lt;&gt;"",P1243*PRINCIPAL!$C$104,"")</f>
        <v/>
      </c>
      <c r="Q1244" s="204" t="str">
        <f>IF(Q1243&lt;&gt;"",Q1243*PRINCIPAL!$C$104,"")</f>
        <v/>
      </c>
      <c r="R1244" s="204" t="str">
        <f>IF(R1243&lt;&gt;"",R1243*PRINCIPAL!$C$104,"")</f>
        <v/>
      </c>
      <c r="S1244" s="204" t="str">
        <f>IF(S1243&lt;&gt;"",S1243*PRINCIPAL!$C$104,"")</f>
        <v/>
      </c>
      <c r="T1244" s="204" t="str">
        <f>IF(T1243&lt;&gt;"",T1243*PRINCIPAL!$C$104,"")</f>
        <v/>
      </c>
      <c r="U1244" s="204" t="str">
        <f>IF(U1243&lt;&gt;"",U1243*PRINCIPAL!$C$104,"")</f>
        <v/>
      </c>
      <c r="V1244" s="204" t="str">
        <f>IF(V1243&lt;&gt;"",V1243*PRINCIPAL!$C$104,"")</f>
        <v/>
      </c>
      <c r="W1244" s="204" t="str">
        <f>IF(W1243&lt;&gt;"",W1243*PRINCIPAL!$C$104,"")</f>
        <v/>
      </c>
      <c r="X1244" s="204" t="str">
        <f>IF(X1243&lt;&gt;"",X1243*PRINCIPAL!$C$104,"")</f>
        <v/>
      </c>
      <c r="Y1244" s="204" t="str">
        <f>IF(Y1243&lt;&gt;"",Y1243*PRINCIPAL!$C$104,"")</f>
        <v/>
      </c>
      <c r="Z1244" s="204" t="str">
        <f>IF(Z1243&lt;&gt;"",Z1243*PRINCIPAL!$C$104,"")</f>
        <v/>
      </c>
      <c r="AA1244" s="204" t="str">
        <f>IF(AA1243&lt;&gt;"",AA1243*PRINCIPAL!$C$104,"")</f>
        <v/>
      </c>
      <c r="AB1244" s="204" t="str">
        <f>IF(AB1243&lt;&gt;"",AB1243*PRINCIPAL!$C$104,"")</f>
        <v/>
      </c>
      <c r="AC1244" s="204" t="str">
        <f>IF(AC1243&lt;&gt;"",AC1243*PRINCIPAL!$C$104,"")</f>
        <v/>
      </c>
      <c r="AD1244" s="204" t="str">
        <f>IF(AD1243&lt;&gt;"",AD1243*PRINCIPAL!$C$104,"")</f>
        <v/>
      </c>
      <c r="AE1244" s="204" t="str">
        <f>IF(AE1243&lt;&gt;"",AE1243*PRINCIPAL!$C$104,"")</f>
        <v/>
      </c>
      <c r="AF1244" s="204" t="str">
        <f>IF(AF1243&lt;&gt;"",AF1243*PRINCIPAL!$C$104,"")</f>
        <v/>
      </c>
      <c r="AG1244" s="204" t="str">
        <f>IF(AG1243&lt;&gt;"",AG1243*PRINCIPAL!$C$104,"")</f>
        <v/>
      </c>
      <c r="AH1244" s="204" t="str">
        <f>IF(AH1243&lt;&gt;"",AH1243*PRINCIPAL!$C$104,"")</f>
        <v/>
      </c>
      <c r="AI1244" s="204" t="str">
        <f>IF(AI1243&lt;&gt;"",AI1243*PRINCIPAL!$C$104,"")</f>
        <v/>
      </c>
      <c r="AJ1244" s="204" t="str">
        <f>IF(AJ1243&lt;&gt;"",AJ1243*PRINCIPAL!$C$104,"")</f>
        <v/>
      </c>
      <c r="AK1244" s="204" t="str">
        <f>IF(AK1243&lt;&gt;"",AK1243*PRINCIPAL!$C$104,"")</f>
        <v/>
      </c>
      <c r="AL1244" s="204" t="str">
        <f>IF(AL1243&lt;&gt;"",AL1243*PRINCIPAL!$C$104,"")</f>
        <v/>
      </c>
      <c r="AM1244" s="204" t="str">
        <f>IF(AM1243&lt;&gt;"",AM1243*PRINCIPAL!$C$104,"")</f>
        <v/>
      </c>
      <c r="AN1244" s="204" t="str">
        <f>IF(AN1243&lt;&gt;"",AN1243*PRINCIPAL!$C$104,"")</f>
        <v/>
      </c>
      <c r="AO1244" s="210" t="str">
        <f>IF(AO1243&lt;&gt;"",AO1243*PRINCIPAL!$C$104,"")</f>
        <v/>
      </c>
    </row>
    <row r="1245" spans="2:41" ht="12.45" customHeight="1" x14ac:dyDescent="0.3">
      <c r="B1245" s="456"/>
      <c r="C1245" s="422"/>
      <c r="D1245" s="426" t="s">
        <v>115</v>
      </c>
      <c r="E1245" s="222" t="s">
        <v>125</v>
      </c>
      <c r="F1245" s="203" t="s">
        <v>38</v>
      </c>
      <c r="G1245" s="203"/>
      <c r="H1245" s="203"/>
      <c r="I1245" s="203"/>
      <c r="J1245" s="203"/>
      <c r="K1245" s="203"/>
      <c r="L1245" s="203"/>
      <c r="M1245" s="203"/>
      <c r="N1245" s="203"/>
      <c r="O1245" s="203"/>
      <c r="P1245" s="203"/>
      <c r="Q1245" s="203"/>
      <c r="R1245" s="203"/>
      <c r="S1245" s="203"/>
      <c r="T1245" s="203"/>
      <c r="U1245" s="203"/>
      <c r="V1245" s="203"/>
      <c r="W1245" s="203"/>
      <c r="X1245" s="203"/>
      <c r="Y1245" s="203"/>
      <c r="Z1245" s="203"/>
      <c r="AA1245" s="203"/>
      <c r="AB1245" s="203"/>
      <c r="AC1245" s="203"/>
      <c r="AD1245" s="203"/>
      <c r="AE1245" s="203"/>
      <c r="AF1245" s="203"/>
      <c r="AG1245" s="203"/>
      <c r="AH1245" s="203"/>
      <c r="AI1245" s="203"/>
      <c r="AJ1245" s="203"/>
      <c r="AK1245" s="203"/>
      <c r="AL1245" s="203"/>
      <c r="AM1245" s="203"/>
      <c r="AN1245" s="203"/>
      <c r="AO1245" s="214"/>
    </row>
    <row r="1246" spans="2:41" ht="12.45" customHeight="1" thickBot="1" x14ac:dyDescent="0.35">
      <c r="B1246" s="457"/>
      <c r="C1246" s="423"/>
      <c r="D1246" s="427"/>
      <c r="E1246" s="291" t="s">
        <v>126</v>
      </c>
      <c r="F1246" s="323" t="s">
        <v>38</v>
      </c>
      <c r="G1246" s="288" t="str">
        <f>IF(G1245&lt;&gt;"",G1245*PRINCIPAL!$C$104,"")</f>
        <v/>
      </c>
      <c r="H1246" s="288" t="str">
        <f>IF(H1245&lt;&gt;"",H1245*PRINCIPAL!$C$104,"")</f>
        <v/>
      </c>
      <c r="I1246" s="288" t="str">
        <f>IF(I1245&lt;&gt;"",I1245*PRINCIPAL!$C$104,"")</f>
        <v/>
      </c>
      <c r="J1246" s="288" t="str">
        <f>IF(J1245&lt;&gt;"",J1245*PRINCIPAL!$C$104,"")</f>
        <v/>
      </c>
      <c r="K1246" s="288" t="str">
        <f>IF(K1245&lt;&gt;"",K1245*PRINCIPAL!$C$104,"")</f>
        <v/>
      </c>
      <c r="L1246" s="288" t="str">
        <f>IF(L1245&lt;&gt;"",L1245*PRINCIPAL!$C$104,"")</f>
        <v/>
      </c>
      <c r="M1246" s="288" t="str">
        <f>IF(M1245&lt;&gt;"",M1245*PRINCIPAL!$C$104,"")</f>
        <v/>
      </c>
      <c r="N1246" s="288" t="str">
        <f>IF(N1245&lt;&gt;"",N1245*PRINCIPAL!$C$104,"")</f>
        <v/>
      </c>
      <c r="O1246" s="288" t="str">
        <f>IF(O1245&lt;&gt;"",O1245*PRINCIPAL!$C$104,"")</f>
        <v/>
      </c>
      <c r="P1246" s="288" t="str">
        <f>IF(P1245&lt;&gt;"",P1245*PRINCIPAL!$C$104,"")</f>
        <v/>
      </c>
      <c r="Q1246" s="288" t="str">
        <f>IF(Q1245&lt;&gt;"",Q1245*PRINCIPAL!$C$104,"")</f>
        <v/>
      </c>
      <c r="R1246" s="288" t="str">
        <f>IF(R1245&lt;&gt;"",R1245*PRINCIPAL!$C$104,"")</f>
        <v/>
      </c>
      <c r="S1246" s="288" t="str">
        <f>IF(S1245&lt;&gt;"",S1245*PRINCIPAL!$C$104,"")</f>
        <v/>
      </c>
      <c r="T1246" s="288" t="str">
        <f>IF(T1245&lt;&gt;"",T1245*PRINCIPAL!$C$104,"")</f>
        <v/>
      </c>
      <c r="U1246" s="288" t="str">
        <f>IF(U1245&lt;&gt;"",U1245*PRINCIPAL!$C$104,"")</f>
        <v/>
      </c>
      <c r="V1246" s="288" t="str">
        <f>IF(V1245&lt;&gt;"",V1245*PRINCIPAL!$C$104,"")</f>
        <v/>
      </c>
      <c r="W1246" s="288" t="str">
        <f>IF(W1245&lt;&gt;"",W1245*PRINCIPAL!$C$104,"")</f>
        <v/>
      </c>
      <c r="X1246" s="288" t="str">
        <f>IF(X1245&lt;&gt;"",X1245*PRINCIPAL!$C$104,"")</f>
        <v/>
      </c>
      <c r="Y1246" s="288" t="str">
        <f>IF(Y1245&lt;&gt;"",Y1245*PRINCIPAL!$C$104,"")</f>
        <v/>
      </c>
      <c r="Z1246" s="288" t="str">
        <f>IF(Z1245&lt;&gt;"",Z1245*PRINCIPAL!$C$104,"")</f>
        <v/>
      </c>
      <c r="AA1246" s="288" t="str">
        <f>IF(AA1245&lt;&gt;"",AA1245*PRINCIPAL!$C$104,"")</f>
        <v/>
      </c>
      <c r="AB1246" s="288" t="str">
        <f>IF(AB1245&lt;&gt;"",AB1245*PRINCIPAL!$C$104,"")</f>
        <v/>
      </c>
      <c r="AC1246" s="288" t="str">
        <f>IF(AC1245&lt;&gt;"",AC1245*PRINCIPAL!$C$104,"")</f>
        <v/>
      </c>
      <c r="AD1246" s="288" t="str">
        <f>IF(AD1245&lt;&gt;"",AD1245*PRINCIPAL!$C$104,"")</f>
        <v/>
      </c>
      <c r="AE1246" s="288" t="str">
        <f>IF(AE1245&lt;&gt;"",AE1245*PRINCIPAL!$C$104,"")</f>
        <v/>
      </c>
      <c r="AF1246" s="288" t="str">
        <f>IF(AF1245&lt;&gt;"",AF1245*PRINCIPAL!$C$104,"")</f>
        <v/>
      </c>
      <c r="AG1246" s="288" t="str">
        <f>IF(AG1245&lt;&gt;"",AG1245*PRINCIPAL!$C$104,"")</f>
        <v/>
      </c>
      <c r="AH1246" s="288" t="str">
        <f>IF(AH1245&lt;&gt;"",AH1245*PRINCIPAL!$C$104,"")</f>
        <v/>
      </c>
      <c r="AI1246" s="288" t="str">
        <f>IF(AI1245&lt;&gt;"",AI1245*PRINCIPAL!$C$104,"")</f>
        <v/>
      </c>
      <c r="AJ1246" s="288" t="str">
        <f>IF(AJ1245&lt;&gt;"",AJ1245*PRINCIPAL!$C$104,"")</f>
        <v/>
      </c>
      <c r="AK1246" s="288" t="str">
        <f>IF(AK1245&lt;&gt;"",AK1245*PRINCIPAL!$C$104,"")</f>
        <v/>
      </c>
      <c r="AL1246" s="288" t="str">
        <f>IF(AL1245&lt;&gt;"",AL1245*PRINCIPAL!$C$104,"")</f>
        <v/>
      </c>
      <c r="AM1246" s="288" t="str">
        <f>IF(AM1245&lt;&gt;"",AM1245*PRINCIPAL!$C$104,"")</f>
        <v/>
      </c>
      <c r="AN1246" s="288" t="str">
        <f>IF(AN1245&lt;&gt;"",AN1245*PRINCIPAL!$C$104,"")</f>
        <v/>
      </c>
      <c r="AO1246" s="289" t="str">
        <f>IF(AO1245&lt;&gt;"",AO1245*PRINCIPAL!$C$104,"")</f>
        <v/>
      </c>
    </row>
    <row r="1247" spans="2:41" ht="12" customHeight="1" thickBot="1" x14ac:dyDescent="0.35"/>
    <row r="1248" spans="2:41" ht="15" customHeight="1" thickBot="1" x14ac:dyDescent="0.35">
      <c r="B1248" s="448" t="s">
        <v>15</v>
      </c>
      <c r="C1248" s="449"/>
      <c r="D1248" s="41" t="str">
        <f>IF(PRINCIPAL!B114&lt;&gt;"",PRINCIPAL!B114,"")</f>
        <v/>
      </c>
    </row>
    <row r="1249" spans="2:41" ht="12" customHeight="1" thickBot="1" x14ac:dyDescent="0.35"/>
    <row r="1250" spans="2:41" ht="12" customHeight="1" x14ac:dyDescent="0.3">
      <c r="B1250" s="450" t="s">
        <v>120</v>
      </c>
      <c r="C1250" s="451"/>
      <c r="D1250" s="451"/>
      <c r="E1250" s="451"/>
      <c r="F1250" s="480" t="s">
        <v>144</v>
      </c>
      <c r="G1250" s="433">
        <v>1</v>
      </c>
      <c r="H1250" s="433">
        <v>2</v>
      </c>
      <c r="I1250" s="433">
        <v>3</v>
      </c>
      <c r="J1250" s="433">
        <v>4</v>
      </c>
      <c r="K1250" s="433">
        <v>5</v>
      </c>
      <c r="L1250" s="433">
        <v>6</v>
      </c>
      <c r="M1250" s="433">
        <v>7</v>
      </c>
      <c r="N1250" s="433">
        <v>8</v>
      </c>
      <c r="O1250" s="433">
        <v>9</v>
      </c>
      <c r="P1250" s="433">
        <v>10</v>
      </c>
      <c r="Q1250" s="433">
        <v>11</v>
      </c>
      <c r="R1250" s="433">
        <v>12</v>
      </c>
      <c r="S1250" s="433">
        <v>13</v>
      </c>
      <c r="T1250" s="433">
        <v>14</v>
      </c>
      <c r="U1250" s="433">
        <v>15</v>
      </c>
      <c r="V1250" s="433">
        <v>16</v>
      </c>
      <c r="W1250" s="433">
        <v>17</v>
      </c>
      <c r="X1250" s="433">
        <v>18</v>
      </c>
      <c r="Y1250" s="433">
        <v>19</v>
      </c>
      <c r="Z1250" s="433">
        <v>20</v>
      </c>
      <c r="AA1250" s="433">
        <v>21</v>
      </c>
      <c r="AB1250" s="433">
        <v>22</v>
      </c>
      <c r="AC1250" s="433">
        <v>23</v>
      </c>
      <c r="AD1250" s="433">
        <v>24</v>
      </c>
      <c r="AE1250" s="433">
        <v>25</v>
      </c>
      <c r="AF1250" s="433">
        <v>26</v>
      </c>
      <c r="AG1250" s="433">
        <v>27</v>
      </c>
      <c r="AH1250" s="433">
        <v>28</v>
      </c>
      <c r="AI1250" s="433">
        <v>29</v>
      </c>
      <c r="AJ1250" s="433">
        <v>30</v>
      </c>
      <c r="AK1250" s="433">
        <v>31</v>
      </c>
      <c r="AL1250" s="433">
        <v>32</v>
      </c>
      <c r="AM1250" s="433">
        <v>33</v>
      </c>
      <c r="AN1250" s="433">
        <v>34</v>
      </c>
      <c r="AO1250" s="435">
        <v>35</v>
      </c>
    </row>
    <row r="1251" spans="2:41" ht="12" customHeight="1" thickBot="1" x14ac:dyDescent="0.35">
      <c r="B1251" s="452"/>
      <c r="C1251" s="469"/>
      <c r="D1251" s="469"/>
      <c r="E1251" s="469"/>
      <c r="F1251" s="481"/>
      <c r="G1251" s="434"/>
      <c r="H1251" s="434"/>
      <c r="I1251" s="434"/>
      <c r="J1251" s="434"/>
      <c r="K1251" s="434"/>
      <c r="L1251" s="434"/>
      <c r="M1251" s="434"/>
      <c r="N1251" s="434"/>
      <c r="O1251" s="434"/>
      <c r="P1251" s="434"/>
      <c r="Q1251" s="434"/>
      <c r="R1251" s="434"/>
      <c r="S1251" s="434"/>
      <c r="T1251" s="434"/>
      <c r="U1251" s="434"/>
      <c r="V1251" s="434"/>
      <c r="W1251" s="434"/>
      <c r="X1251" s="434"/>
      <c r="Y1251" s="434"/>
      <c r="Z1251" s="434"/>
      <c r="AA1251" s="434"/>
      <c r="AB1251" s="434"/>
      <c r="AC1251" s="434"/>
      <c r="AD1251" s="434"/>
      <c r="AE1251" s="434"/>
      <c r="AF1251" s="434"/>
      <c r="AG1251" s="434"/>
      <c r="AH1251" s="434"/>
      <c r="AI1251" s="434"/>
      <c r="AJ1251" s="434"/>
      <c r="AK1251" s="434"/>
      <c r="AL1251" s="434"/>
      <c r="AM1251" s="434"/>
      <c r="AN1251" s="434"/>
      <c r="AO1251" s="436"/>
    </row>
    <row r="1252" spans="2:41" ht="12.45" customHeight="1" x14ac:dyDescent="0.3">
      <c r="B1252" s="437" t="s">
        <v>107</v>
      </c>
      <c r="C1252" s="439" t="s">
        <v>104</v>
      </c>
      <c r="D1252" s="441" t="s">
        <v>112</v>
      </c>
      <c r="E1252" s="227" t="s">
        <v>125</v>
      </c>
      <c r="F1252" s="197"/>
      <c r="G1252" s="230"/>
      <c r="H1252" s="230"/>
      <c r="I1252" s="230"/>
      <c r="J1252" s="230"/>
      <c r="K1252" s="230"/>
      <c r="L1252" s="230"/>
      <c r="M1252" s="230"/>
      <c r="N1252" s="230"/>
      <c r="O1252" s="230"/>
      <c r="P1252" s="230"/>
      <c r="Q1252" s="230"/>
      <c r="R1252" s="230"/>
      <c r="S1252" s="230"/>
      <c r="T1252" s="230"/>
      <c r="U1252" s="230"/>
      <c r="V1252" s="230"/>
      <c r="W1252" s="230"/>
      <c r="X1252" s="230"/>
      <c r="Y1252" s="230"/>
      <c r="Z1252" s="230"/>
      <c r="AA1252" s="230"/>
      <c r="AB1252" s="230"/>
      <c r="AC1252" s="230"/>
      <c r="AD1252" s="230"/>
      <c r="AE1252" s="230"/>
      <c r="AF1252" s="230"/>
      <c r="AG1252" s="230"/>
      <c r="AH1252" s="230"/>
      <c r="AI1252" s="230"/>
      <c r="AJ1252" s="230"/>
      <c r="AK1252" s="230"/>
      <c r="AL1252" s="230"/>
      <c r="AM1252" s="230"/>
      <c r="AN1252" s="230"/>
      <c r="AO1252" s="278"/>
    </row>
    <row r="1253" spans="2:41" ht="12.45" customHeight="1" x14ac:dyDescent="0.3">
      <c r="B1253" s="438"/>
      <c r="C1253" s="440"/>
      <c r="D1253" s="442"/>
      <c r="E1253" s="220" t="s">
        <v>126</v>
      </c>
      <c r="F1253" s="198" t="str">
        <f>IF(F1252&lt;&gt;"",F1252*PRINCIPAL!$C$14,"")</f>
        <v/>
      </c>
      <c r="G1253" s="198" t="str">
        <f>IF(G1252&lt;&gt;"",G1252*PRINCIPAL!$C$114,"")</f>
        <v/>
      </c>
      <c r="H1253" s="198" t="str">
        <f>IF(H1252&lt;&gt;"",H1252*PRINCIPAL!$C$114,"")</f>
        <v/>
      </c>
      <c r="I1253" s="198" t="str">
        <f>IF(I1252&lt;&gt;"",I1252*PRINCIPAL!$C$114,"")</f>
        <v/>
      </c>
      <c r="J1253" s="198" t="str">
        <f>IF(J1252&lt;&gt;"",J1252*PRINCIPAL!$C$114,"")</f>
        <v/>
      </c>
      <c r="K1253" s="198" t="str">
        <f>IF(K1252&lt;&gt;"",K1252*PRINCIPAL!$C$114,"")</f>
        <v/>
      </c>
      <c r="L1253" s="198" t="str">
        <f>IF(L1252&lt;&gt;"",L1252*PRINCIPAL!$C$114,"")</f>
        <v/>
      </c>
      <c r="M1253" s="198" t="str">
        <f>IF(M1252&lt;&gt;"",M1252*PRINCIPAL!$C$114,"")</f>
        <v/>
      </c>
      <c r="N1253" s="198" t="str">
        <f>IF(N1252&lt;&gt;"",N1252*PRINCIPAL!$C$114,"")</f>
        <v/>
      </c>
      <c r="O1253" s="198" t="str">
        <f>IF(O1252&lt;&gt;"",O1252*PRINCIPAL!$C$114,"")</f>
        <v/>
      </c>
      <c r="P1253" s="198" t="str">
        <f>IF(P1252&lt;&gt;"",P1252*PRINCIPAL!$C$114,"")</f>
        <v/>
      </c>
      <c r="Q1253" s="198" t="str">
        <f>IF(Q1252&lt;&gt;"",Q1252*PRINCIPAL!$C$114,"")</f>
        <v/>
      </c>
      <c r="R1253" s="198" t="str">
        <f>IF(R1252&lt;&gt;"",R1252*PRINCIPAL!$C$114,"")</f>
        <v/>
      </c>
      <c r="S1253" s="198" t="str">
        <f>IF(S1252&lt;&gt;"",S1252*PRINCIPAL!$C$114,"")</f>
        <v/>
      </c>
      <c r="T1253" s="198" t="str">
        <f>IF(T1252&lt;&gt;"",T1252*PRINCIPAL!$C$114,"")</f>
        <v/>
      </c>
      <c r="U1253" s="198" t="str">
        <f>IF(U1252&lt;&gt;"",U1252*PRINCIPAL!$C$114,"")</f>
        <v/>
      </c>
      <c r="V1253" s="198" t="str">
        <f>IF(V1252&lt;&gt;"",V1252*PRINCIPAL!$C$114,"")</f>
        <v/>
      </c>
      <c r="W1253" s="198" t="str">
        <f>IF(W1252&lt;&gt;"",W1252*PRINCIPAL!$C$114,"")</f>
        <v/>
      </c>
      <c r="X1253" s="198" t="str">
        <f>IF(X1252&lt;&gt;"",X1252*PRINCIPAL!$C$114,"")</f>
        <v/>
      </c>
      <c r="Y1253" s="198" t="str">
        <f>IF(Y1252&lt;&gt;"",Y1252*PRINCIPAL!$C$114,"")</f>
        <v/>
      </c>
      <c r="Z1253" s="198" t="str">
        <f>IF(Z1252&lt;&gt;"",Z1252*PRINCIPAL!$C$114,"")</f>
        <v/>
      </c>
      <c r="AA1253" s="198" t="str">
        <f>IF(AA1252&lt;&gt;"",AA1252*PRINCIPAL!$C$114,"")</f>
        <v/>
      </c>
      <c r="AB1253" s="198" t="str">
        <f>IF(AB1252&lt;&gt;"",AB1252*PRINCIPAL!$C$114,"")</f>
        <v/>
      </c>
      <c r="AC1253" s="198" t="str">
        <f>IF(AC1252&lt;&gt;"",AC1252*PRINCIPAL!$C$114,"")</f>
        <v/>
      </c>
      <c r="AD1253" s="198" t="str">
        <f>IF(AD1252&lt;&gt;"",AD1252*PRINCIPAL!$C$114,"")</f>
        <v/>
      </c>
      <c r="AE1253" s="198" t="str">
        <f>IF(AE1252&lt;&gt;"",AE1252*PRINCIPAL!$C$114,"")</f>
        <v/>
      </c>
      <c r="AF1253" s="198" t="str">
        <f>IF(AF1252&lt;&gt;"",AF1252*PRINCIPAL!$C$114,"")</f>
        <v/>
      </c>
      <c r="AG1253" s="198" t="str">
        <f>IF(AG1252&lt;&gt;"",AG1252*PRINCIPAL!$C$114,"")</f>
        <v/>
      </c>
      <c r="AH1253" s="198" t="str">
        <f>IF(AH1252&lt;&gt;"",AH1252*PRINCIPAL!$C$114,"")</f>
        <v/>
      </c>
      <c r="AI1253" s="198" t="str">
        <f>IF(AI1252&lt;&gt;"",AI1252*PRINCIPAL!$C$114,"")</f>
        <v/>
      </c>
      <c r="AJ1253" s="198" t="str">
        <f>IF(AJ1252&lt;&gt;"",AJ1252*PRINCIPAL!$C$114,"")</f>
        <v/>
      </c>
      <c r="AK1253" s="198" t="str">
        <f>IF(AK1252&lt;&gt;"",AK1252*PRINCIPAL!$C$114,"")</f>
        <v/>
      </c>
      <c r="AL1253" s="198" t="str">
        <f>IF(AL1252&lt;&gt;"",AL1252*PRINCIPAL!$C$114,"")</f>
        <v/>
      </c>
      <c r="AM1253" s="198" t="str">
        <f>IF(AM1252&lt;&gt;"",AM1252*PRINCIPAL!$C$114,"")</f>
        <v/>
      </c>
      <c r="AN1253" s="198" t="str">
        <f>IF(AN1252&lt;&gt;"",AN1252*PRINCIPAL!$C$114,"")</f>
        <v/>
      </c>
      <c r="AO1253" s="268" t="str">
        <f>IF(AO1252&lt;&gt;"",AO1252*PRINCIPAL!$C$114,"")</f>
        <v/>
      </c>
    </row>
    <row r="1254" spans="2:41" ht="12.45" customHeight="1" x14ac:dyDescent="0.3">
      <c r="B1254" s="438"/>
      <c r="C1254" s="440"/>
      <c r="D1254" s="443" t="s">
        <v>118</v>
      </c>
      <c r="E1254" s="222" t="s">
        <v>125</v>
      </c>
      <c r="F1254" s="203"/>
      <c r="G1254" s="203"/>
      <c r="H1254" s="203"/>
      <c r="I1254" s="203"/>
      <c r="J1254" s="203"/>
      <c r="K1254" s="203"/>
      <c r="L1254" s="203"/>
      <c r="M1254" s="203"/>
      <c r="N1254" s="203"/>
      <c r="O1254" s="203"/>
      <c r="P1254" s="203"/>
      <c r="Q1254" s="203"/>
      <c r="R1254" s="203"/>
      <c r="S1254" s="203"/>
      <c r="T1254" s="203"/>
      <c r="U1254" s="203"/>
      <c r="V1254" s="203"/>
      <c r="W1254" s="203"/>
      <c r="X1254" s="203"/>
      <c r="Y1254" s="203"/>
      <c r="Z1254" s="203"/>
      <c r="AA1254" s="203"/>
      <c r="AB1254" s="203"/>
      <c r="AC1254" s="203"/>
      <c r="AD1254" s="203"/>
      <c r="AE1254" s="203"/>
      <c r="AF1254" s="203"/>
      <c r="AG1254" s="203"/>
      <c r="AH1254" s="203"/>
      <c r="AI1254" s="203"/>
      <c r="AJ1254" s="203"/>
      <c r="AK1254" s="203"/>
      <c r="AL1254" s="203"/>
      <c r="AM1254" s="203"/>
      <c r="AN1254" s="203"/>
      <c r="AO1254" s="269"/>
    </row>
    <row r="1255" spans="2:41" ht="12.45" customHeight="1" x14ac:dyDescent="0.3">
      <c r="B1255" s="438"/>
      <c r="C1255" s="440"/>
      <c r="D1255" s="444"/>
      <c r="E1255" s="220" t="s">
        <v>126</v>
      </c>
      <c r="F1255" s="204" t="str">
        <f>IF(F1254&lt;&gt;"",F1254*PRINCIPAL!$C$14,"")</f>
        <v/>
      </c>
      <c r="G1255" s="204" t="str">
        <f>IF(G1254&lt;&gt;"",G1254*PRINCIPAL!$C$114,"")</f>
        <v/>
      </c>
      <c r="H1255" s="204" t="str">
        <f>IF(H1254&lt;&gt;"",H1254*PRINCIPAL!$C$114,"")</f>
        <v/>
      </c>
      <c r="I1255" s="204" t="str">
        <f>IF(I1254&lt;&gt;"",I1254*PRINCIPAL!$C$114,"")</f>
        <v/>
      </c>
      <c r="J1255" s="204" t="str">
        <f>IF(J1254&lt;&gt;"",J1254*PRINCIPAL!$C$114,"")</f>
        <v/>
      </c>
      <c r="K1255" s="204" t="str">
        <f>IF(K1254&lt;&gt;"",K1254*PRINCIPAL!$C$114,"")</f>
        <v/>
      </c>
      <c r="L1255" s="204" t="str">
        <f>IF(L1254&lt;&gt;"",L1254*PRINCIPAL!$C$114,"")</f>
        <v/>
      </c>
      <c r="M1255" s="204" t="str">
        <f>IF(M1254&lt;&gt;"",M1254*PRINCIPAL!$C$114,"")</f>
        <v/>
      </c>
      <c r="N1255" s="204" t="str">
        <f>IF(N1254&lt;&gt;"",N1254*PRINCIPAL!$C$114,"")</f>
        <v/>
      </c>
      <c r="O1255" s="204" t="str">
        <f>IF(O1254&lt;&gt;"",O1254*PRINCIPAL!$C$114,"")</f>
        <v/>
      </c>
      <c r="P1255" s="204" t="str">
        <f>IF(P1254&lt;&gt;"",P1254*PRINCIPAL!$C$114,"")</f>
        <v/>
      </c>
      <c r="Q1255" s="204" t="str">
        <f>IF(Q1254&lt;&gt;"",Q1254*PRINCIPAL!$C$114,"")</f>
        <v/>
      </c>
      <c r="R1255" s="204" t="str">
        <f>IF(R1254&lt;&gt;"",R1254*PRINCIPAL!$C$114,"")</f>
        <v/>
      </c>
      <c r="S1255" s="204" t="str">
        <f>IF(S1254&lt;&gt;"",S1254*PRINCIPAL!$C$114,"")</f>
        <v/>
      </c>
      <c r="T1255" s="204" t="str">
        <f>IF(T1254&lt;&gt;"",T1254*PRINCIPAL!$C$114,"")</f>
        <v/>
      </c>
      <c r="U1255" s="204" t="str">
        <f>IF(U1254&lt;&gt;"",U1254*PRINCIPAL!$C$114,"")</f>
        <v/>
      </c>
      <c r="V1255" s="204" t="str">
        <f>IF(V1254&lt;&gt;"",V1254*PRINCIPAL!$C$114,"")</f>
        <v/>
      </c>
      <c r="W1255" s="204" t="str">
        <f>IF(W1254&lt;&gt;"",W1254*PRINCIPAL!$C$114,"")</f>
        <v/>
      </c>
      <c r="X1255" s="204" t="str">
        <f>IF(X1254&lt;&gt;"",X1254*PRINCIPAL!$C$114,"")</f>
        <v/>
      </c>
      <c r="Y1255" s="204" t="str">
        <f>IF(Y1254&lt;&gt;"",Y1254*PRINCIPAL!$C$114,"")</f>
        <v/>
      </c>
      <c r="Z1255" s="204" t="str">
        <f>IF(Z1254&lt;&gt;"",Z1254*PRINCIPAL!$C$114,"")</f>
        <v/>
      </c>
      <c r="AA1255" s="204" t="str">
        <f>IF(AA1254&lt;&gt;"",AA1254*PRINCIPAL!$C$114,"")</f>
        <v/>
      </c>
      <c r="AB1255" s="204" t="str">
        <f>IF(AB1254&lt;&gt;"",AB1254*PRINCIPAL!$C$114,"")</f>
        <v/>
      </c>
      <c r="AC1255" s="204" t="str">
        <f>IF(AC1254&lt;&gt;"",AC1254*PRINCIPAL!$C$114,"")</f>
        <v/>
      </c>
      <c r="AD1255" s="204" t="str">
        <f>IF(AD1254&lt;&gt;"",AD1254*PRINCIPAL!$C$114,"")</f>
        <v/>
      </c>
      <c r="AE1255" s="204" t="str">
        <f>IF(AE1254&lt;&gt;"",AE1254*PRINCIPAL!$C$114,"")</f>
        <v/>
      </c>
      <c r="AF1255" s="204" t="str">
        <f>IF(AF1254&lt;&gt;"",AF1254*PRINCIPAL!$C$114,"")</f>
        <v/>
      </c>
      <c r="AG1255" s="204" t="str">
        <f>IF(AG1254&lt;&gt;"",AG1254*PRINCIPAL!$C$114,"")</f>
        <v/>
      </c>
      <c r="AH1255" s="204" t="str">
        <f>IF(AH1254&lt;&gt;"",AH1254*PRINCIPAL!$C$114,"")</f>
        <v/>
      </c>
      <c r="AI1255" s="204" t="str">
        <f>IF(AI1254&lt;&gt;"",AI1254*PRINCIPAL!$C$114,"")</f>
        <v/>
      </c>
      <c r="AJ1255" s="204" t="str">
        <f>IF(AJ1254&lt;&gt;"",AJ1254*PRINCIPAL!$C$114,"")</f>
        <v/>
      </c>
      <c r="AK1255" s="204" t="str">
        <f>IF(AK1254&lt;&gt;"",AK1254*PRINCIPAL!$C$114,"")</f>
        <v/>
      </c>
      <c r="AL1255" s="204" t="str">
        <f>IF(AL1254&lt;&gt;"",AL1254*PRINCIPAL!$C$114,"")</f>
        <v/>
      </c>
      <c r="AM1255" s="204" t="str">
        <f>IF(AM1254&lt;&gt;"",AM1254*PRINCIPAL!$C$114,"")</f>
        <v/>
      </c>
      <c r="AN1255" s="204" t="str">
        <f>IF(AN1254&lt;&gt;"",AN1254*PRINCIPAL!$C$114,"")</f>
        <v/>
      </c>
      <c r="AO1255" s="270" t="str">
        <f>IF(AO1254&lt;&gt;"",AO1254*PRINCIPAL!$C$114,"")</f>
        <v/>
      </c>
    </row>
    <row r="1256" spans="2:41" ht="12.45" customHeight="1" x14ac:dyDescent="0.3">
      <c r="B1256" s="438"/>
      <c r="C1256" s="440"/>
      <c r="D1256" s="443" t="s">
        <v>116</v>
      </c>
      <c r="E1256" s="224" t="s">
        <v>125</v>
      </c>
      <c r="F1256" s="203"/>
      <c r="G1256" s="203"/>
      <c r="H1256" s="203"/>
      <c r="I1256" s="203"/>
      <c r="J1256" s="203"/>
      <c r="K1256" s="203"/>
      <c r="L1256" s="203"/>
      <c r="M1256" s="203"/>
      <c r="N1256" s="203"/>
      <c r="O1256" s="203"/>
      <c r="P1256" s="203"/>
      <c r="Q1256" s="203"/>
      <c r="R1256" s="203"/>
      <c r="S1256" s="203"/>
      <c r="T1256" s="203"/>
      <c r="U1256" s="203"/>
      <c r="V1256" s="203"/>
      <c r="W1256" s="203"/>
      <c r="X1256" s="203"/>
      <c r="Y1256" s="203"/>
      <c r="Z1256" s="203"/>
      <c r="AA1256" s="203"/>
      <c r="AB1256" s="203"/>
      <c r="AC1256" s="203"/>
      <c r="AD1256" s="203"/>
      <c r="AE1256" s="203"/>
      <c r="AF1256" s="203"/>
      <c r="AG1256" s="203"/>
      <c r="AH1256" s="203"/>
      <c r="AI1256" s="203"/>
      <c r="AJ1256" s="203"/>
      <c r="AK1256" s="203"/>
      <c r="AL1256" s="203"/>
      <c r="AM1256" s="203"/>
      <c r="AN1256" s="203"/>
      <c r="AO1256" s="269"/>
    </row>
    <row r="1257" spans="2:41" ht="12.45" customHeight="1" thickBot="1" x14ac:dyDescent="0.35">
      <c r="B1257" s="438"/>
      <c r="C1257" s="440"/>
      <c r="D1257" s="442"/>
      <c r="E1257" s="223" t="s">
        <v>126</v>
      </c>
      <c r="F1257" s="200" t="str">
        <f>IF(F1256&lt;&gt;"",F1256*PRINCIPAL!$C$14,"")</f>
        <v/>
      </c>
      <c r="G1257" s="200" t="str">
        <f>IF(G1256&lt;&gt;"",G1256*PRINCIPAL!$C$114,"")</f>
        <v/>
      </c>
      <c r="H1257" s="200" t="str">
        <f>IF(H1256&lt;&gt;"",H1256*PRINCIPAL!$C$114,"")</f>
        <v/>
      </c>
      <c r="I1257" s="200" t="str">
        <f>IF(I1256&lt;&gt;"",I1256*PRINCIPAL!$C$114,"")</f>
        <v/>
      </c>
      <c r="J1257" s="200" t="str">
        <f>IF(J1256&lt;&gt;"",J1256*PRINCIPAL!$C$114,"")</f>
        <v/>
      </c>
      <c r="K1257" s="200" t="str">
        <f>IF(K1256&lt;&gt;"",K1256*PRINCIPAL!$C$114,"")</f>
        <v/>
      </c>
      <c r="L1257" s="200" t="str">
        <f>IF(L1256&lt;&gt;"",L1256*PRINCIPAL!$C$114,"")</f>
        <v/>
      </c>
      <c r="M1257" s="200" t="str">
        <f>IF(M1256&lt;&gt;"",M1256*PRINCIPAL!$C$114,"")</f>
        <v/>
      </c>
      <c r="N1257" s="200" t="str">
        <f>IF(N1256&lt;&gt;"",N1256*PRINCIPAL!$C$114,"")</f>
        <v/>
      </c>
      <c r="O1257" s="200" t="str">
        <f>IF(O1256&lt;&gt;"",O1256*PRINCIPAL!$C$114,"")</f>
        <v/>
      </c>
      <c r="P1257" s="200" t="str">
        <f>IF(P1256&lt;&gt;"",P1256*PRINCIPAL!$C$114,"")</f>
        <v/>
      </c>
      <c r="Q1257" s="200" t="str">
        <f>IF(Q1256&lt;&gt;"",Q1256*PRINCIPAL!$C$114,"")</f>
        <v/>
      </c>
      <c r="R1257" s="200" t="str">
        <f>IF(R1256&lt;&gt;"",R1256*PRINCIPAL!$C$114,"")</f>
        <v/>
      </c>
      <c r="S1257" s="200" t="str">
        <f>IF(S1256&lt;&gt;"",S1256*PRINCIPAL!$C$114,"")</f>
        <v/>
      </c>
      <c r="T1257" s="200" t="str">
        <f>IF(T1256&lt;&gt;"",T1256*PRINCIPAL!$C$114,"")</f>
        <v/>
      </c>
      <c r="U1257" s="200" t="str">
        <f>IF(U1256&lt;&gt;"",U1256*PRINCIPAL!$C$114,"")</f>
        <v/>
      </c>
      <c r="V1257" s="200" t="str">
        <f>IF(V1256&lt;&gt;"",V1256*PRINCIPAL!$C$114,"")</f>
        <v/>
      </c>
      <c r="W1257" s="200" t="str">
        <f>IF(W1256&lt;&gt;"",W1256*PRINCIPAL!$C$114,"")</f>
        <v/>
      </c>
      <c r="X1257" s="200" t="str">
        <f>IF(X1256&lt;&gt;"",X1256*PRINCIPAL!$C$114,"")</f>
        <v/>
      </c>
      <c r="Y1257" s="200" t="str">
        <f>IF(Y1256&lt;&gt;"",Y1256*PRINCIPAL!$C$114,"")</f>
        <v/>
      </c>
      <c r="Z1257" s="200" t="str">
        <f>IF(Z1256&lt;&gt;"",Z1256*PRINCIPAL!$C$114,"")</f>
        <v/>
      </c>
      <c r="AA1257" s="200" t="str">
        <f>IF(AA1256&lt;&gt;"",AA1256*PRINCIPAL!$C$114,"")</f>
        <v/>
      </c>
      <c r="AB1257" s="200" t="str">
        <f>IF(AB1256&lt;&gt;"",AB1256*PRINCIPAL!$C$114,"")</f>
        <v/>
      </c>
      <c r="AC1257" s="200" t="str">
        <f>IF(AC1256&lt;&gt;"",AC1256*PRINCIPAL!$C$114,"")</f>
        <v/>
      </c>
      <c r="AD1257" s="200" t="str">
        <f>IF(AD1256&lt;&gt;"",AD1256*PRINCIPAL!$C$114,"")</f>
        <v/>
      </c>
      <c r="AE1257" s="200" t="str">
        <f>IF(AE1256&lt;&gt;"",AE1256*PRINCIPAL!$C$114,"")</f>
        <v/>
      </c>
      <c r="AF1257" s="200" t="str">
        <f>IF(AF1256&lt;&gt;"",AF1256*PRINCIPAL!$C$114,"")</f>
        <v/>
      </c>
      <c r="AG1257" s="200" t="str">
        <f>IF(AG1256&lt;&gt;"",AG1256*PRINCIPAL!$C$114,"")</f>
        <v/>
      </c>
      <c r="AH1257" s="200" t="str">
        <f>IF(AH1256&lt;&gt;"",AH1256*PRINCIPAL!$C$114,"")</f>
        <v/>
      </c>
      <c r="AI1257" s="200" t="str">
        <f>IF(AI1256&lt;&gt;"",AI1256*PRINCIPAL!$C$114,"")</f>
        <v/>
      </c>
      <c r="AJ1257" s="200" t="str">
        <f>IF(AJ1256&lt;&gt;"",AJ1256*PRINCIPAL!$C$114,"")</f>
        <v/>
      </c>
      <c r="AK1257" s="200" t="str">
        <f>IF(AK1256&lt;&gt;"",AK1256*PRINCIPAL!$C$114,"")</f>
        <v/>
      </c>
      <c r="AL1257" s="200" t="str">
        <f>IF(AL1256&lt;&gt;"",AL1256*PRINCIPAL!$C$114,"")</f>
        <v/>
      </c>
      <c r="AM1257" s="200" t="str">
        <f>IF(AM1256&lt;&gt;"",AM1256*PRINCIPAL!$C$114,"")</f>
        <v/>
      </c>
      <c r="AN1257" s="200" t="str">
        <f>IF(AN1256&lt;&gt;"",AN1256*PRINCIPAL!$C$114,"")</f>
        <v/>
      </c>
      <c r="AO1257" s="271" t="str">
        <f>IF(AO1256&lt;&gt;"",AO1256*PRINCIPAL!$C$114,"")</f>
        <v/>
      </c>
    </row>
    <row r="1258" spans="2:41" ht="12.45" customHeight="1" x14ac:dyDescent="0.3">
      <c r="B1258" s="438"/>
      <c r="C1258" s="439" t="s">
        <v>105</v>
      </c>
      <c r="D1258" s="441" t="s">
        <v>112</v>
      </c>
      <c r="E1258" s="219" t="s">
        <v>125</v>
      </c>
      <c r="F1258" s="197" t="s">
        <v>38</v>
      </c>
      <c r="G1258" s="197"/>
      <c r="H1258" s="197"/>
      <c r="I1258" s="197"/>
      <c r="J1258" s="197"/>
      <c r="K1258" s="197"/>
      <c r="L1258" s="197"/>
      <c r="M1258" s="197"/>
      <c r="N1258" s="197"/>
      <c r="O1258" s="197"/>
      <c r="P1258" s="197"/>
      <c r="Q1258" s="197"/>
      <c r="R1258" s="197"/>
      <c r="S1258" s="197"/>
      <c r="T1258" s="197"/>
      <c r="U1258" s="197"/>
      <c r="V1258" s="197"/>
      <c r="W1258" s="197"/>
      <c r="X1258" s="197"/>
      <c r="Y1258" s="197"/>
      <c r="Z1258" s="197"/>
      <c r="AA1258" s="197"/>
      <c r="AB1258" s="197"/>
      <c r="AC1258" s="197"/>
      <c r="AD1258" s="197"/>
      <c r="AE1258" s="197"/>
      <c r="AF1258" s="197"/>
      <c r="AG1258" s="197"/>
      <c r="AH1258" s="197"/>
      <c r="AI1258" s="197"/>
      <c r="AJ1258" s="197"/>
      <c r="AK1258" s="197"/>
      <c r="AL1258" s="197"/>
      <c r="AM1258" s="197"/>
      <c r="AN1258" s="197"/>
      <c r="AO1258" s="267"/>
    </row>
    <row r="1259" spans="2:41" ht="12.45" customHeight="1" x14ac:dyDescent="0.3">
      <c r="B1259" s="438"/>
      <c r="C1259" s="440"/>
      <c r="D1259" s="442"/>
      <c r="E1259" s="220" t="s">
        <v>126</v>
      </c>
      <c r="F1259" s="320" t="s">
        <v>38</v>
      </c>
      <c r="G1259" s="198" t="str">
        <f>IF(G1258&lt;&gt;"",G1258*PRINCIPAL!$C$114,"")</f>
        <v/>
      </c>
      <c r="H1259" s="198" t="str">
        <f>IF(H1258&lt;&gt;"",H1258*PRINCIPAL!$C$114,"")</f>
        <v/>
      </c>
      <c r="I1259" s="198" t="str">
        <f>IF(I1258&lt;&gt;"",I1258*PRINCIPAL!$C$114,"")</f>
        <v/>
      </c>
      <c r="J1259" s="198" t="str">
        <f>IF(J1258&lt;&gt;"",J1258*PRINCIPAL!$C$114,"")</f>
        <v/>
      </c>
      <c r="K1259" s="198" t="str">
        <f>IF(K1258&lt;&gt;"",K1258*PRINCIPAL!$C$114,"")</f>
        <v/>
      </c>
      <c r="L1259" s="198" t="str">
        <f>IF(L1258&lt;&gt;"",L1258*PRINCIPAL!$C$114,"")</f>
        <v/>
      </c>
      <c r="M1259" s="198" t="str">
        <f>IF(M1258&lt;&gt;"",M1258*PRINCIPAL!$C$114,"")</f>
        <v/>
      </c>
      <c r="N1259" s="198" t="str">
        <f>IF(N1258&lt;&gt;"",N1258*PRINCIPAL!$C$114,"")</f>
        <v/>
      </c>
      <c r="O1259" s="198" t="str">
        <f>IF(O1258&lt;&gt;"",O1258*PRINCIPAL!$C$114,"")</f>
        <v/>
      </c>
      <c r="P1259" s="198" t="str">
        <f>IF(P1258&lt;&gt;"",P1258*PRINCIPAL!$C$114,"")</f>
        <v/>
      </c>
      <c r="Q1259" s="198" t="str">
        <f>IF(Q1258&lt;&gt;"",Q1258*PRINCIPAL!$C$114,"")</f>
        <v/>
      </c>
      <c r="R1259" s="198" t="str">
        <f>IF(R1258&lt;&gt;"",R1258*PRINCIPAL!$C$114,"")</f>
        <v/>
      </c>
      <c r="S1259" s="198" t="str">
        <f>IF(S1258&lt;&gt;"",S1258*PRINCIPAL!$C$114,"")</f>
        <v/>
      </c>
      <c r="T1259" s="198" t="str">
        <f>IF(T1258&lt;&gt;"",T1258*PRINCIPAL!$C$114,"")</f>
        <v/>
      </c>
      <c r="U1259" s="198" t="str">
        <f>IF(U1258&lt;&gt;"",U1258*PRINCIPAL!$C$114,"")</f>
        <v/>
      </c>
      <c r="V1259" s="198" t="str">
        <f>IF(V1258&lt;&gt;"",V1258*PRINCIPAL!$C$114,"")</f>
        <v/>
      </c>
      <c r="W1259" s="198" t="str">
        <f>IF(W1258&lt;&gt;"",W1258*PRINCIPAL!$C$114,"")</f>
        <v/>
      </c>
      <c r="X1259" s="198" t="str">
        <f>IF(X1258&lt;&gt;"",X1258*PRINCIPAL!$C$114,"")</f>
        <v/>
      </c>
      <c r="Y1259" s="198" t="str">
        <f>IF(Y1258&lt;&gt;"",Y1258*PRINCIPAL!$C$114,"")</f>
        <v/>
      </c>
      <c r="Z1259" s="198" t="str">
        <f>IF(Z1258&lt;&gt;"",Z1258*PRINCIPAL!$C$114,"")</f>
        <v/>
      </c>
      <c r="AA1259" s="198" t="str">
        <f>IF(AA1258&lt;&gt;"",AA1258*PRINCIPAL!$C$114,"")</f>
        <v/>
      </c>
      <c r="AB1259" s="198" t="str">
        <f>IF(AB1258&lt;&gt;"",AB1258*PRINCIPAL!$C$114,"")</f>
        <v/>
      </c>
      <c r="AC1259" s="198" t="str">
        <f>IF(AC1258&lt;&gt;"",AC1258*PRINCIPAL!$C$114,"")</f>
        <v/>
      </c>
      <c r="AD1259" s="198" t="str">
        <f>IF(AD1258&lt;&gt;"",AD1258*PRINCIPAL!$C$114,"")</f>
        <v/>
      </c>
      <c r="AE1259" s="198" t="str">
        <f>IF(AE1258&lt;&gt;"",AE1258*PRINCIPAL!$C$114,"")</f>
        <v/>
      </c>
      <c r="AF1259" s="198" t="str">
        <f>IF(AF1258&lt;&gt;"",AF1258*PRINCIPAL!$C$114,"")</f>
        <v/>
      </c>
      <c r="AG1259" s="198" t="str">
        <f>IF(AG1258&lt;&gt;"",AG1258*PRINCIPAL!$C$114,"")</f>
        <v/>
      </c>
      <c r="AH1259" s="198" t="str">
        <f>IF(AH1258&lt;&gt;"",AH1258*PRINCIPAL!$C$114,"")</f>
        <v/>
      </c>
      <c r="AI1259" s="198" t="str">
        <f>IF(AI1258&lt;&gt;"",AI1258*PRINCIPAL!$C$114,"")</f>
        <v/>
      </c>
      <c r="AJ1259" s="198" t="str">
        <f>IF(AJ1258&lt;&gt;"",AJ1258*PRINCIPAL!$C$114,"")</f>
        <v/>
      </c>
      <c r="AK1259" s="198" t="str">
        <f>IF(AK1258&lt;&gt;"",AK1258*PRINCIPAL!$C$114,"")</f>
        <v/>
      </c>
      <c r="AL1259" s="198" t="str">
        <f>IF(AL1258&lt;&gt;"",AL1258*PRINCIPAL!$C$114,"")</f>
        <v/>
      </c>
      <c r="AM1259" s="198" t="str">
        <f>IF(AM1258&lt;&gt;"",AM1258*PRINCIPAL!$C$114,"")</f>
        <v/>
      </c>
      <c r="AN1259" s="198" t="str">
        <f>IF(AN1258&lt;&gt;"",AN1258*PRINCIPAL!$C$114,"")</f>
        <v/>
      </c>
      <c r="AO1259" s="268" t="str">
        <f>IF(AO1258&lt;&gt;"",AO1258*PRINCIPAL!$C$114,"")</f>
        <v/>
      </c>
    </row>
    <row r="1260" spans="2:41" ht="12.45" customHeight="1" x14ac:dyDescent="0.3">
      <c r="B1260" s="438"/>
      <c r="C1260" s="440"/>
      <c r="D1260" s="443" t="s">
        <v>118</v>
      </c>
      <c r="E1260" s="222" t="s">
        <v>125</v>
      </c>
      <c r="F1260" s="203" t="s">
        <v>38</v>
      </c>
      <c r="G1260" s="203"/>
      <c r="H1260" s="203"/>
      <c r="I1260" s="203"/>
      <c r="J1260" s="203"/>
      <c r="K1260" s="203"/>
      <c r="L1260" s="203"/>
      <c r="M1260" s="203"/>
      <c r="N1260" s="203"/>
      <c r="O1260" s="203"/>
      <c r="P1260" s="203"/>
      <c r="Q1260" s="203"/>
      <c r="R1260" s="203"/>
      <c r="S1260" s="203"/>
      <c r="T1260" s="203"/>
      <c r="U1260" s="203"/>
      <c r="V1260" s="203"/>
      <c r="W1260" s="203"/>
      <c r="X1260" s="203"/>
      <c r="Y1260" s="203"/>
      <c r="Z1260" s="203"/>
      <c r="AA1260" s="203"/>
      <c r="AB1260" s="203"/>
      <c r="AC1260" s="203"/>
      <c r="AD1260" s="203"/>
      <c r="AE1260" s="203"/>
      <c r="AF1260" s="203"/>
      <c r="AG1260" s="203"/>
      <c r="AH1260" s="203"/>
      <c r="AI1260" s="203"/>
      <c r="AJ1260" s="203"/>
      <c r="AK1260" s="203"/>
      <c r="AL1260" s="203"/>
      <c r="AM1260" s="203"/>
      <c r="AN1260" s="203"/>
      <c r="AO1260" s="269"/>
    </row>
    <row r="1261" spans="2:41" ht="12.45" customHeight="1" x14ac:dyDescent="0.3">
      <c r="B1261" s="438"/>
      <c r="C1261" s="440"/>
      <c r="D1261" s="444"/>
      <c r="E1261" s="220" t="s">
        <v>126</v>
      </c>
      <c r="F1261" s="320" t="s">
        <v>38</v>
      </c>
      <c r="G1261" s="204" t="str">
        <f>IF(G1260&lt;&gt;"",G1260*PRINCIPAL!$C$114,"")</f>
        <v/>
      </c>
      <c r="H1261" s="204" t="str">
        <f>IF(H1260&lt;&gt;"",H1260*PRINCIPAL!$C$114,"")</f>
        <v/>
      </c>
      <c r="I1261" s="204" t="str">
        <f>IF(I1260&lt;&gt;"",I1260*PRINCIPAL!$C$114,"")</f>
        <v/>
      </c>
      <c r="J1261" s="204" t="str">
        <f>IF(J1260&lt;&gt;"",J1260*PRINCIPAL!$C$114,"")</f>
        <v/>
      </c>
      <c r="K1261" s="204" t="str">
        <f>IF(K1260&lt;&gt;"",K1260*PRINCIPAL!$C$114,"")</f>
        <v/>
      </c>
      <c r="L1261" s="204" t="str">
        <f>IF(L1260&lt;&gt;"",L1260*PRINCIPAL!$C$114,"")</f>
        <v/>
      </c>
      <c r="M1261" s="204" t="str">
        <f>IF(M1260&lt;&gt;"",M1260*PRINCIPAL!$C$114,"")</f>
        <v/>
      </c>
      <c r="N1261" s="204" t="str">
        <f>IF(N1260&lt;&gt;"",N1260*PRINCIPAL!$C$114,"")</f>
        <v/>
      </c>
      <c r="O1261" s="204" t="str">
        <f>IF(O1260&lt;&gt;"",O1260*PRINCIPAL!$C$114,"")</f>
        <v/>
      </c>
      <c r="P1261" s="204" t="str">
        <f>IF(P1260&lt;&gt;"",P1260*PRINCIPAL!$C$114,"")</f>
        <v/>
      </c>
      <c r="Q1261" s="204" t="str">
        <f>IF(Q1260&lt;&gt;"",Q1260*PRINCIPAL!$C$114,"")</f>
        <v/>
      </c>
      <c r="R1261" s="204" t="str">
        <f>IF(R1260&lt;&gt;"",R1260*PRINCIPAL!$C$114,"")</f>
        <v/>
      </c>
      <c r="S1261" s="204" t="str">
        <f>IF(S1260&lt;&gt;"",S1260*PRINCIPAL!$C$114,"")</f>
        <v/>
      </c>
      <c r="T1261" s="204" t="str">
        <f>IF(T1260&lt;&gt;"",T1260*PRINCIPAL!$C$114,"")</f>
        <v/>
      </c>
      <c r="U1261" s="204" t="str">
        <f>IF(U1260&lt;&gt;"",U1260*PRINCIPAL!$C$114,"")</f>
        <v/>
      </c>
      <c r="V1261" s="204" t="str">
        <f>IF(V1260&lt;&gt;"",V1260*PRINCIPAL!$C$114,"")</f>
        <v/>
      </c>
      <c r="W1261" s="204" t="str">
        <f>IF(W1260&lt;&gt;"",W1260*PRINCIPAL!$C$114,"")</f>
        <v/>
      </c>
      <c r="X1261" s="204" t="str">
        <f>IF(X1260&lt;&gt;"",X1260*PRINCIPAL!$C$114,"")</f>
        <v/>
      </c>
      <c r="Y1261" s="204" t="str">
        <f>IF(Y1260&lt;&gt;"",Y1260*PRINCIPAL!$C$114,"")</f>
        <v/>
      </c>
      <c r="Z1261" s="204" t="str">
        <f>IF(Z1260&lt;&gt;"",Z1260*PRINCIPAL!$C$114,"")</f>
        <v/>
      </c>
      <c r="AA1261" s="204" t="str">
        <f>IF(AA1260&lt;&gt;"",AA1260*PRINCIPAL!$C$114,"")</f>
        <v/>
      </c>
      <c r="AB1261" s="204" t="str">
        <f>IF(AB1260&lt;&gt;"",AB1260*PRINCIPAL!$C$114,"")</f>
        <v/>
      </c>
      <c r="AC1261" s="204" t="str">
        <f>IF(AC1260&lt;&gt;"",AC1260*PRINCIPAL!$C$114,"")</f>
        <v/>
      </c>
      <c r="AD1261" s="204" t="str">
        <f>IF(AD1260&lt;&gt;"",AD1260*PRINCIPAL!$C$114,"")</f>
        <v/>
      </c>
      <c r="AE1261" s="204" t="str">
        <f>IF(AE1260&lt;&gt;"",AE1260*PRINCIPAL!$C$114,"")</f>
        <v/>
      </c>
      <c r="AF1261" s="204" t="str">
        <f>IF(AF1260&lt;&gt;"",AF1260*PRINCIPAL!$C$114,"")</f>
        <v/>
      </c>
      <c r="AG1261" s="204" t="str">
        <f>IF(AG1260&lt;&gt;"",AG1260*PRINCIPAL!$C$114,"")</f>
        <v/>
      </c>
      <c r="AH1261" s="204" t="str">
        <f>IF(AH1260&lt;&gt;"",AH1260*PRINCIPAL!$C$114,"")</f>
        <v/>
      </c>
      <c r="AI1261" s="204" t="str">
        <f>IF(AI1260&lt;&gt;"",AI1260*PRINCIPAL!$C$114,"")</f>
        <v/>
      </c>
      <c r="AJ1261" s="204" t="str">
        <f>IF(AJ1260&lt;&gt;"",AJ1260*PRINCIPAL!$C$114,"")</f>
        <v/>
      </c>
      <c r="AK1261" s="204" t="str">
        <f>IF(AK1260&lt;&gt;"",AK1260*PRINCIPAL!$C$114,"")</f>
        <v/>
      </c>
      <c r="AL1261" s="204" t="str">
        <f>IF(AL1260&lt;&gt;"",AL1260*PRINCIPAL!$C$114,"")</f>
        <v/>
      </c>
      <c r="AM1261" s="204" t="str">
        <f>IF(AM1260&lt;&gt;"",AM1260*PRINCIPAL!$C$114,"")</f>
        <v/>
      </c>
      <c r="AN1261" s="204" t="str">
        <f>IF(AN1260&lt;&gt;"",AN1260*PRINCIPAL!$C$114,"")</f>
        <v/>
      </c>
      <c r="AO1261" s="270" t="str">
        <f>IF(AO1260&lt;&gt;"",AO1260*PRINCIPAL!$C$114,"")</f>
        <v/>
      </c>
    </row>
    <row r="1262" spans="2:41" ht="12.45" customHeight="1" x14ac:dyDescent="0.3">
      <c r="B1262" s="438"/>
      <c r="C1262" s="440"/>
      <c r="D1262" s="443" t="s">
        <v>116</v>
      </c>
      <c r="E1262" s="224" t="s">
        <v>125</v>
      </c>
      <c r="F1262" s="203" t="s">
        <v>38</v>
      </c>
      <c r="G1262" s="203"/>
      <c r="H1262" s="203"/>
      <c r="I1262" s="203"/>
      <c r="J1262" s="203"/>
      <c r="K1262" s="203"/>
      <c r="L1262" s="203"/>
      <c r="M1262" s="203"/>
      <c r="N1262" s="203"/>
      <c r="O1262" s="203"/>
      <c r="P1262" s="203"/>
      <c r="Q1262" s="203"/>
      <c r="R1262" s="203"/>
      <c r="S1262" s="203"/>
      <c r="T1262" s="203"/>
      <c r="U1262" s="203"/>
      <c r="V1262" s="203"/>
      <c r="W1262" s="203"/>
      <c r="X1262" s="203"/>
      <c r="Y1262" s="203"/>
      <c r="Z1262" s="203"/>
      <c r="AA1262" s="203"/>
      <c r="AB1262" s="203"/>
      <c r="AC1262" s="203"/>
      <c r="AD1262" s="203"/>
      <c r="AE1262" s="203"/>
      <c r="AF1262" s="203"/>
      <c r="AG1262" s="203"/>
      <c r="AH1262" s="203"/>
      <c r="AI1262" s="203"/>
      <c r="AJ1262" s="203"/>
      <c r="AK1262" s="203"/>
      <c r="AL1262" s="203"/>
      <c r="AM1262" s="203"/>
      <c r="AN1262" s="203"/>
      <c r="AO1262" s="269"/>
    </row>
    <row r="1263" spans="2:41" ht="12.45" customHeight="1" thickBot="1" x14ac:dyDescent="0.35">
      <c r="B1263" s="438"/>
      <c r="C1263" s="440"/>
      <c r="D1263" s="442"/>
      <c r="E1263" s="223" t="s">
        <v>126</v>
      </c>
      <c r="F1263" s="320" t="s">
        <v>38</v>
      </c>
      <c r="G1263" s="200" t="str">
        <f>IF(G1262&lt;&gt;"",G1262*PRINCIPAL!$C$114,"")</f>
        <v/>
      </c>
      <c r="H1263" s="200" t="str">
        <f>IF(H1262&lt;&gt;"",H1262*PRINCIPAL!$C$114,"")</f>
        <v/>
      </c>
      <c r="I1263" s="200" t="str">
        <f>IF(I1262&lt;&gt;"",I1262*PRINCIPAL!$C$114,"")</f>
        <v/>
      </c>
      <c r="J1263" s="200" t="str">
        <f>IF(J1262&lt;&gt;"",J1262*PRINCIPAL!$C$114,"")</f>
        <v/>
      </c>
      <c r="K1263" s="200" t="str">
        <f>IF(K1262&lt;&gt;"",K1262*PRINCIPAL!$C$114,"")</f>
        <v/>
      </c>
      <c r="L1263" s="200" t="str">
        <f>IF(L1262&lt;&gt;"",L1262*PRINCIPAL!$C$114,"")</f>
        <v/>
      </c>
      <c r="M1263" s="200" t="str">
        <f>IF(M1262&lt;&gt;"",M1262*PRINCIPAL!$C$114,"")</f>
        <v/>
      </c>
      <c r="N1263" s="200" t="str">
        <f>IF(N1262&lt;&gt;"",N1262*PRINCIPAL!$C$114,"")</f>
        <v/>
      </c>
      <c r="O1263" s="200" t="str">
        <f>IF(O1262&lt;&gt;"",O1262*PRINCIPAL!$C$114,"")</f>
        <v/>
      </c>
      <c r="P1263" s="200" t="str">
        <f>IF(P1262&lt;&gt;"",P1262*PRINCIPAL!$C$114,"")</f>
        <v/>
      </c>
      <c r="Q1263" s="200" t="str">
        <f>IF(Q1262&lt;&gt;"",Q1262*PRINCIPAL!$C$114,"")</f>
        <v/>
      </c>
      <c r="R1263" s="200" t="str">
        <f>IF(R1262&lt;&gt;"",R1262*PRINCIPAL!$C$114,"")</f>
        <v/>
      </c>
      <c r="S1263" s="200" t="str">
        <f>IF(S1262&lt;&gt;"",S1262*PRINCIPAL!$C$114,"")</f>
        <v/>
      </c>
      <c r="T1263" s="200" t="str">
        <f>IF(T1262&lt;&gt;"",T1262*PRINCIPAL!$C$114,"")</f>
        <v/>
      </c>
      <c r="U1263" s="200" t="str">
        <f>IF(U1262&lt;&gt;"",U1262*PRINCIPAL!$C$114,"")</f>
        <v/>
      </c>
      <c r="V1263" s="200" t="str">
        <f>IF(V1262&lt;&gt;"",V1262*PRINCIPAL!$C$114,"")</f>
        <v/>
      </c>
      <c r="W1263" s="200" t="str">
        <f>IF(W1262&lt;&gt;"",W1262*PRINCIPAL!$C$114,"")</f>
        <v/>
      </c>
      <c r="X1263" s="200" t="str">
        <f>IF(X1262&lt;&gt;"",X1262*PRINCIPAL!$C$114,"")</f>
        <v/>
      </c>
      <c r="Y1263" s="200" t="str">
        <f>IF(Y1262&lt;&gt;"",Y1262*PRINCIPAL!$C$114,"")</f>
        <v/>
      </c>
      <c r="Z1263" s="200" t="str">
        <f>IF(Z1262&lt;&gt;"",Z1262*PRINCIPAL!$C$114,"")</f>
        <v/>
      </c>
      <c r="AA1263" s="200" t="str">
        <f>IF(AA1262&lt;&gt;"",AA1262*PRINCIPAL!$C$114,"")</f>
        <v/>
      </c>
      <c r="AB1263" s="200" t="str">
        <f>IF(AB1262&lt;&gt;"",AB1262*PRINCIPAL!$C$114,"")</f>
        <v/>
      </c>
      <c r="AC1263" s="200" t="str">
        <f>IF(AC1262&lt;&gt;"",AC1262*PRINCIPAL!$C$114,"")</f>
        <v/>
      </c>
      <c r="AD1263" s="200" t="str">
        <f>IF(AD1262&lt;&gt;"",AD1262*PRINCIPAL!$C$114,"")</f>
        <v/>
      </c>
      <c r="AE1263" s="200" t="str">
        <f>IF(AE1262&lt;&gt;"",AE1262*PRINCIPAL!$C$114,"")</f>
        <v/>
      </c>
      <c r="AF1263" s="200" t="str">
        <f>IF(AF1262&lt;&gt;"",AF1262*PRINCIPAL!$C$114,"")</f>
        <v/>
      </c>
      <c r="AG1263" s="200" t="str">
        <f>IF(AG1262&lt;&gt;"",AG1262*PRINCIPAL!$C$114,"")</f>
        <v/>
      </c>
      <c r="AH1263" s="200" t="str">
        <f>IF(AH1262&lt;&gt;"",AH1262*PRINCIPAL!$C$114,"")</f>
        <v/>
      </c>
      <c r="AI1263" s="200" t="str">
        <f>IF(AI1262&lt;&gt;"",AI1262*PRINCIPAL!$C$114,"")</f>
        <v/>
      </c>
      <c r="AJ1263" s="200" t="str">
        <f>IF(AJ1262&lt;&gt;"",AJ1262*PRINCIPAL!$C$114,"")</f>
        <v/>
      </c>
      <c r="AK1263" s="200" t="str">
        <f>IF(AK1262&lt;&gt;"",AK1262*PRINCIPAL!$C$114,"")</f>
        <v/>
      </c>
      <c r="AL1263" s="200" t="str">
        <f>IF(AL1262&lt;&gt;"",AL1262*PRINCIPAL!$C$114,"")</f>
        <v/>
      </c>
      <c r="AM1263" s="200" t="str">
        <f>IF(AM1262&lt;&gt;"",AM1262*PRINCIPAL!$C$114,"")</f>
        <v/>
      </c>
      <c r="AN1263" s="200" t="str">
        <f>IF(AN1262&lt;&gt;"",AN1262*PRINCIPAL!$C$114,"")</f>
        <v/>
      </c>
      <c r="AO1263" s="271" t="str">
        <f>IF(AO1262&lt;&gt;"",AO1262*PRINCIPAL!$C$114,"")</f>
        <v/>
      </c>
    </row>
    <row r="1264" spans="2:41" ht="12.45" customHeight="1" x14ac:dyDescent="0.3">
      <c r="B1264" s="438"/>
      <c r="C1264" s="439" t="s">
        <v>106</v>
      </c>
      <c r="D1264" s="441" t="s">
        <v>112</v>
      </c>
      <c r="E1264" s="219" t="s">
        <v>125</v>
      </c>
      <c r="F1264" s="197" t="s">
        <v>38</v>
      </c>
      <c r="G1264" s="197"/>
      <c r="H1264" s="197"/>
      <c r="I1264" s="197"/>
      <c r="J1264" s="197"/>
      <c r="K1264" s="197"/>
      <c r="L1264" s="197"/>
      <c r="M1264" s="197"/>
      <c r="N1264" s="197"/>
      <c r="O1264" s="197"/>
      <c r="P1264" s="197"/>
      <c r="Q1264" s="197"/>
      <c r="R1264" s="197"/>
      <c r="S1264" s="197"/>
      <c r="T1264" s="197"/>
      <c r="U1264" s="197"/>
      <c r="V1264" s="197"/>
      <c r="W1264" s="197"/>
      <c r="X1264" s="197"/>
      <c r="Y1264" s="197"/>
      <c r="Z1264" s="197"/>
      <c r="AA1264" s="197"/>
      <c r="AB1264" s="197"/>
      <c r="AC1264" s="197"/>
      <c r="AD1264" s="197"/>
      <c r="AE1264" s="197"/>
      <c r="AF1264" s="197"/>
      <c r="AG1264" s="197"/>
      <c r="AH1264" s="197"/>
      <c r="AI1264" s="197"/>
      <c r="AJ1264" s="197"/>
      <c r="AK1264" s="197"/>
      <c r="AL1264" s="197"/>
      <c r="AM1264" s="197"/>
      <c r="AN1264" s="197"/>
      <c r="AO1264" s="267"/>
    </row>
    <row r="1265" spans="2:41" ht="12.45" customHeight="1" x14ac:dyDescent="0.3">
      <c r="B1265" s="438"/>
      <c r="C1265" s="440"/>
      <c r="D1265" s="442"/>
      <c r="E1265" s="220" t="s">
        <v>126</v>
      </c>
      <c r="F1265" s="320" t="s">
        <v>38</v>
      </c>
      <c r="G1265" s="198" t="str">
        <f>IF(G1264&lt;&gt;"",G1264*PRINCIPAL!$C$114,"")</f>
        <v/>
      </c>
      <c r="H1265" s="198" t="str">
        <f>IF(H1264&lt;&gt;"",H1264*PRINCIPAL!$C$114,"")</f>
        <v/>
      </c>
      <c r="I1265" s="198" t="str">
        <f>IF(I1264&lt;&gt;"",I1264*PRINCIPAL!$C$114,"")</f>
        <v/>
      </c>
      <c r="J1265" s="198" t="str">
        <f>IF(J1264&lt;&gt;"",J1264*PRINCIPAL!$C$114,"")</f>
        <v/>
      </c>
      <c r="K1265" s="198" t="str">
        <f>IF(K1264&lt;&gt;"",K1264*PRINCIPAL!$C$114,"")</f>
        <v/>
      </c>
      <c r="L1265" s="198" t="str">
        <f>IF(L1264&lt;&gt;"",L1264*PRINCIPAL!$C$114,"")</f>
        <v/>
      </c>
      <c r="M1265" s="198" t="str">
        <f>IF(M1264&lt;&gt;"",M1264*PRINCIPAL!$C$114,"")</f>
        <v/>
      </c>
      <c r="N1265" s="198" t="str">
        <f>IF(N1264&lt;&gt;"",N1264*PRINCIPAL!$C$114,"")</f>
        <v/>
      </c>
      <c r="O1265" s="198" t="str">
        <f>IF(O1264&lt;&gt;"",O1264*PRINCIPAL!$C$114,"")</f>
        <v/>
      </c>
      <c r="P1265" s="198" t="str">
        <f>IF(P1264&lt;&gt;"",P1264*PRINCIPAL!$C$114,"")</f>
        <v/>
      </c>
      <c r="Q1265" s="198" t="str">
        <f>IF(Q1264&lt;&gt;"",Q1264*PRINCIPAL!$C$114,"")</f>
        <v/>
      </c>
      <c r="R1265" s="198" t="str">
        <f>IF(R1264&lt;&gt;"",R1264*PRINCIPAL!$C$114,"")</f>
        <v/>
      </c>
      <c r="S1265" s="198" t="str">
        <f>IF(S1264&lt;&gt;"",S1264*PRINCIPAL!$C$114,"")</f>
        <v/>
      </c>
      <c r="T1265" s="198" t="str">
        <f>IF(T1264&lt;&gt;"",T1264*PRINCIPAL!$C$114,"")</f>
        <v/>
      </c>
      <c r="U1265" s="198" t="str">
        <f>IF(U1264&lt;&gt;"",U1264*PRINCIPAL!$C$114,"")</f>
        <v/>
      </c>
      <c r="V1265" s="198" t="str">
        <f>IF(V1264&lt;&gt;"",V1264*PRINCIPAL!$C$114,"")</f>
        <v/>
      </c>
      <c r="W1265" s="198" t="str">
        <f>IF(W1264&lt;&gt;"",W1264*PRINCIPAL!$C$114,"")</f>
        <v/>
      </c>
      <c r="X1265" s="198" t="str">
        <f>IF(X1264&lt;&gt;"",X1264*PRINCIPAL!$C$114,"")</f>
        <v/>
      </c>
      <c r="Y1265" s="198" t="str">
        <f>IF(Y1264&lt;&gt;"",Y1264*PRINCIPAL!$C$114,"")</f>
        <v/>
      </c>
      <c r="Z1265" s="198" t="str">
        <f>IF(Z1264&lt;&gt;"",Z1264*PRINCIPAL!$C$114,"")</f>
        <v/>
      </c>
      <c r="AA1265" s="198" t="str">
        <f>IF(AA1264&lt;&gt;"",AA1264*PRINCIPAL!$C$114,"")</f>
        <v/>
      </c>
      <c r="AB1265" s="198" t="str">
        <f>IF(AB1264&lt;&gt;"",AB1264*PRINCIPAL!$C$114,"")</f>
        <v/>
      </c>
      <c r="AC1265" s="198" t="str">
        <f>IF(AC1264&lt;&gt;"",AC1264*PRINCIPAL!$C$114,"")</f>
        <v/>
      </c>
      <c r="AD1265" s="198" t="str">
        <f>IF(AD1264&lt;&gt;"",AD1264*PRINCIPAL!$C$114,"")</f>
        <v/>
      </c>
      <c r="AE1265" s="198" t="str">
        <f>IF(AE1264&lt;&gt;"",AE1264*PRINCIPAL!$C$114,"")</f>
        <v/>
      </c>
      <c r="AF1265" s="198" t="str">
        <f>IF(AF1264&lt;&gt;"",AF1264*PRINCIPAL!$C$114,"")</f>
        <v/>
      </c>
      <c r="AG1265" s="198" t="str">
        <f>IF(AG1264&lt;&gt;"",AG1264*PRINCIPAL!$C$114,"")</f>
        <v/>
      </c>
      <c r="AH1265" s="198" t="str">
        <f>IF(AH1264&lt;&gt;"",AH1264*PRINCIPAL!$C$114,"")</f>
        <v/>
      </c>
      <c r="AI1265" s="198" t="str">
        <f>IF(AI1264&lt;&gt;"",AI1264*PRINCIPAL!$C$114,"")</f>
        <v/>
      </c>
      <c r="AJ1265" s="198" t="str">
        <f>IF(AJ1264&lt;&gt;"",AJ1264*PRINCIPAL!$C$114,"")</f>
        <v/>
      </c>
      <c r="AK1265" s="198" t="str">
        <f>IF(AK1264&lt;&gt;"",AK1264*PRINCIPAL!$C$114,"")</f>
        <v/>
      </c>
      <c r="AL1265" s="198" t="str">
        <f>IF(AL1264&lt;&gt;"",AL1264*PRINCIPAL!$C$114,"")</f>
        <v/>
      </c>
      <c r="AM1265" s="198" t="str">
        <f>IF(AM1264&lt;&gt;"",AM1264*PRINCIPAL!$C$114,"")</f>
        <v/>
      </c>
      <c r="AN1265" s="198" t="str">
        <f>IF(AN1264&lt;&gt;"",AN1264*PRINCIPAL!$C$114,"")</f>
        <v/>
      </c>
      <c r="AO1265" s="268" t="str">
        <f>IF(AO1264&lt;&gt;"",AO1264*PRINCIPAL!$C$114,"")</f>
        <v/>
      </c>
    </row>
    <row r="1266" spans="2:41" ht="12.45" customHeight="1" x14ac:dyDescent="0.3">
      <c r="B1266" s="438"/>
      <c r="C1266" s="440"/>
      <c r="D1266" s="443" t="s">
        <v>118</v>
      </c>
      <c r="E1266" s="222" t="s">
        <v>125</v>
      </c>
      <c r="F1266" s="203" t="s">
        <v>38</v>
      </c>
      <c r="G1266" s="203"/>
      <c r="H1266" s="203"/>
      <c r="I1266" s="203"/>
      <c r="J1266" s="203"/>
      <c r="K1266" s="203"/>
      <c r="L1266" s="203"/>
      <c r="M1266" s="203"/>
      <c r="N1266" s="203"/>
      <c r="O1266" s="203"/>
      <c r="P1266" s="203"/>
      <c r="Q1266" s="203"/>
      <c r="R1266" s="203"/>
      <c r="S1266" s="203"/>
      <c r="T1266" s="203"/>
      <c r="U1266" s="203"/>
      <c r="V1266" s="203"/>
      <c r="W1266" s="203"/>
      <c r="X1266" s="203"/>
      <c r="Y1266" s="203"/>
      <c r="Z1266" s="203"/>
      <c r="AA1266" s="203"/>
      <c r="AB1266" s="203"/>
      <c r="AC1266" s="203"/>
      <c r="AD1266" s="203"/>
      <c r="AE1266" s="203"/>
      <c r="AF1266" s="203"/>
      <c r="AG1266" s="203"/>
      <c r="AH1266" s="203"/>
      <c r="AI1266" s="203"/>
      <c r="AJ1266" s="203"/>
      <c r="AK1266" s="203"/>
      <c r="AL1266" s="203"/>
      <c r="AM1266" s="203"/>
      <c r="AN1266" s="203"/>
      <c r="AO1266" s="269"/>
    </row>
    <row r="1267" spans="2:41" ht="12.45" customHeight="1" x14ac:dyDescent="0.3">
      <c r="B1267" s="438"/>
      <c r="C1267" s="440"/>
      <c r="D1267" s="444"/>
      <c r="E1267" s="220" t="s">
        <v>126</v>
      </c>
      <c r="F1267" s="320" t="s">
        <v>38</v>
      </c>
      <c r="G1267" s="204" t="str">
        <f>IF(G1266&lt;&gt;"",G1266*PRINCIPAL!$C$114,"")</f>
        <v/>
      </c>
      <c r="H1267" s="204" t="str">
        <f>IF(H1266&lt;&gt;"",H1266*PRINCIPAL!$C$114,"")</f>
        <v/>
      </c>
      <c r="I1267" s="204" t="str">
        <f>IF(I1266&lt;&gt;"",I1266*PRINCIPAL!$C$114,"")</f>
        <v/>
      </c>
      <c r="J1267" s="204" t="str">
        <f>IF(J1266&lt;&gt;"",J1266*PRINCIPAL!$C$114,"")</f>
        <v/>
      </c>
      <c r="K1267" s="204" t="str">
        <f>IF(K1266&lt;&gt;"",K1266*PRINCIPAL!$C$114,"")</f>
        <v/>
      </c>
      <c r="L1267" s="204" t="str">
        <f>IF(L1266&lt;&gt;"",L1266*PRINCIPAL!$C$114,"")</f>
        <v/>
      </c>
      <c r="M1267" s="204" t="str">
        <f>IF(M1266&lt;&gt;"",M1266*PRINCIPAL!$C$114,"")</f>
        <v/>
      </c>
      <c r="N1267" s="204" t="str">
        <f>IF(N1266&lt;&gt;"",N1266*PRINCIPAL!$C$114,"")</f>
        <v/>
      </c>
      <c r="O1267" s="204" t="str">
        <f>IF(O1266&lt;&gt;"",O1266*PRINCIPAL!$C$114,"")</f>
        <v/>
      </c>
      <c r="P1267" s="204" t="str">
        <f>IF(P1266&lt;&gt;"",P1266*PRINCIPAL!$C$114,"")</f>
        <v/>
      </c>
      <c r="Q1267" s="204" t="str">
        <f>IF(Q1266&lt;&gt;"",Q1266*PRINCIPAL!$C$114,"")</f>
        <v/>
      </c>
      <c r="R1267" s="204" t="str">
        <f>IF(R1266&lt;&gt;"",R1266*PRINCIPAL!$C$114,"")</f>
        <v/>
      </c>
      <c r="S1267" s="204" t="str">
        <f>IF(S1266&lt;&gt;"",S1266*PRINCIPAL!$C$114,"")</f>
        <v/>
      </c>
      <c r="T1267" s="204" t="str">
        <f>IF(T1266&lt;&gt;"",T1266*PRINCIPAL!$C$114,"")</f>
        <v/>
      </c>
      <c r="U1267" s="204" t="str">
        <f>IF(U1266&lt;&gt;"",U1266*PRINCIPAL!$C$114,"")</f>
        <v/>
      </c>
      <c r="V1267" s="204" t="str">
        <f>IF(V1266&lt;&gt;"",V1266*PRINCIPAL!$C$114,"")</f>
        <v/>
      </c>
      <c r="W1267" s="204" t="str">
        <f>IF(W1266&lt;&gt;"",W1266*PRINCIPAL!$C$114,"")</f>
        <v/>
      </c>
      <c r="X1267" s="204" t="str">
        <f>IF(X1266&lt;&gt;"",X1266*PRINCIPAL!$C$114,"")</f>
        <v/>
      </c>
      <c r="Y1267" s="204" t="str">
        <f>IF(Y1266&lt;&gt;"",Y1266*PRINCIPAL!$C$114,"")</f>
        <v/>
      </c>
      <c r="Z1267" s="204" t="str">
        <f>IF(Z1266&lt;&gt;"",Z1266*PRINCIPAL!$C$114,"")</f>
        <v/>
      </c>
      <c r="AA1267" s="204" t="str">
        <f>IF(AA1266&lt;&gt;"",AA1266*PRINCIPAL!$C$114,"")</f>
        <v/>
      </c>
      <c r="AB1267" s="204" t="str">
        <f>IF(AB1266&lt;&gt;"",AB1266*PRINCIPAL!$C$114,"")</f>
        <v/>
      </c>
      <c r="AC1267" s="204" t="str">
        <f>IF(AC1266&lt;&gt;"",AC1266*PRINCIPAL!$C$114,"")</f>
        <v/>
      </c>
      <c r="AD1267" s="204" t="str">
        <f>IF(AD1266&lt;&gt;"",AD1266*PRINCIPAL!$C$114,"")</f>
        <v/>
      </c>
      <c r="AE1267" s="204" t="str">
        <f>IF(AE1266&lt;&gt;"",AE1266*PRINCIPAL!$C$114,"")</f>
        <v/>
      </c>
      <c r="AF1267" s="204" t="str">
        <f>IF(AF1266&lt;&gt;"",AF1266*PRINCIPAL!$C$114,"")</f>
        <v/>
      </c>
      <c r="AG1267" s="204" t="str">
        <f>IF(AG1266&lt;&gt;"",AG1266*PRINCIPAL!$C$114,"")</f>
        <v/>
      </c>
      <c r="AH1267" s="204" t="str">
        <f>IF(AH1266&lt;&gt;"",AH1266*PRINCIPAL!$C$114,"")</f>
        <v/>
      </c>
      <c r="AI1267" s="204" t="str">
        <f>IF(AI1266&lt;&gt;"",AI1266*PRINCIPAL!$C$114,"")</f>
        <v/>
      </c>
      <c r="AJ1267" s="204" t="str">
        <f>IF(AJ1266&lt;&gt;"",AJ1266*PRINCIPAL!$C$114,"")</f>
        <v/>
      </c>
      <c r="AK1267" s="204" t="str">
        <f>IF(AK1266&lt;&gt;"",AK1266*PRINCIPAL!$C$114,"")</f>
        <v/>
      </c>
      <c r="AL1267" s="204" t="str">
        <f>IF(AL1266&lt;&gt;"",AL1266*PRINCIPAL!$C$114,"")</f>
        <v/>
      </c>
      <c r="AM1267" s="204" t="str">
        <f>IF(AM1266&lt;&gt;"",AM1266*PRINCIPAL!$C$114,"")</f>
        <v/>
      </c>
      <c r="AN1267" s="204" t="str">
        <f>IF(AN1266&lt;&gt;"",AN1266*PRINCIPAL!$C$114,"")</f>
        <v/>
      </c>
      <c r="AO1267" s="270" t="str">
        <f>IF(AO1266&lt;&gt;"",AO1266*PRINCIPAL!$C$114,"")</f>
        <v/>
      </c>
    </row>
    <row r="1268" spans="2:41" ht="12.45" customHeight="1" x14ac:dyDescent="0.3">
      <c r="B1268" s="438"/>
      <c r="C1268" s="440"/>
      <c r="D1268" s="443" t="s">
        <v>116</v>
      </c>
      <c r="E1268" s="224" t="s">
        <v>125</v>
      </c>
      <c r="F1268" s="203" t="s">
        <v>38</v>
      </c>
      <c r="G1268" s="203"/>
      <c r="H1268" s="203"/>
      <c r="I1268" s="203"/>
      <c r="J1268" s="203"/>
      <c r="K1268" s="203"/>
      <c r="L1268" s="203"/>
      <c r="M1268" s="203"/>
      <c r="N1268" s="203"/>
      <c r="O1268" s="203"/>
      <c r="P1268" s="203"/>
      <c r="Q1268" s="203"/>
      <c r="R1268" s="203"/>
      <c r="S1268" s="203"/>
      <c r="T1268" s="203"/>
      <c r="U1268" s="203"/>
      <c r="V1268" s="203"/>
      <c r="W1268" s="203"/>
      <c r="X1268" s="203"/>
      <c r="Y1268" s="203"/>
      <c r="Z1268" s="203"/>
      <c r="AA1268" s="203"/>
      <c r="AB1268" s="203"/>
      <c r="AC1268" s="203"/>
      <c r="AD1268" s="203"/>
      <c r="AE1268" s="203"/>
      <c r="AF1268" s="203"/>
      <c r="AG1268" s="203"/>
      <c r="AH1268" s="203"/>
      <c r="AI1268" s="203"/>
      <c r="AJ1268" s="203"/>
      <c r="AK1268" s="203"/>
      <c r="AL1268" s="203"/>
      <c r="AM1268" s="203"/>
      <c r="AN1268" s="203"/>
      <c r="AO1268" s="269"/>
    </row>
    <row r="1269" spans="2:41" ht="12.45" customHeight="1" thickBot="1" x14ac:dyDescent="0.35">
      <c r="B1269" s="438"/>
      <c r="C1269" s="445"/>
      <c r="D1269" s="446"/>
      <c r="E1269" s="223" t="s">
        <v>126</v>
      </c>
      <c r="F1269" s="320" t="s">
        <v>38</v>
      </c>
      <c r="G1269" s="225" t="str">
        <f>IF(G1268&lt;&gt;"",G1268*PRINCIPAL!$C$114,"")</f>
        <v/>
      </c>
      <c r="H1269" s="225" t="str">
        <f>IF(H1268&lt;&gt;"",H1268*PRINCIPAL!$C$114,"")</f>
        <v/>
      </c>
      <c r="I1269" s="225" t="str">
        <f>IF(I1268&lt;&gt;"",I1268*PRINCIPAL!$C$114,"")</f>
        <v/>
      </c>
      <c r="J1269" s="225" t="str">
        <f>IF(J1268&lt;&gt;"",J1268*PRINCIPAL!$C$114,"")</f>
        <v/>
      </c>
      <c r="K1269" s="225" t="str">
        <f>IF(K1268&lt;&gt;"",K1268*PRINCIPAL!$C$114,"")</f>
        <v/>
      </c>
      <c r="L1269" s="225" t="str">
        <f>IF(L1268&lt;&gt;"",L1268*PRINCIPAL!$C$114,"")</f>
        <v/>
      </c>
      <c r="M1269" s="225" t="str">
        <f>IF(M1268&lt;&gt;"",M1268*PRINCIPAL!$C$114,"")</f>
        <v/>
      </c>
      <c r="N1269" s="225" t="str">
        <f>IF(N1268&lt;&gt;"",N1268*PRINCIPAL!$C$114,"")</f>
        <v/>
      </c>
      <c r="O1269" s="225" t="str">
        <f>IF(O1268&lt;&gt;"",O1268*PRINCIPAL!$C$114,"")</f>
        <v/>
      </c>
      <c r="P1269" s="225" t="str">
        <f>IF(P1268&lt;&gt;"",P1268*PRINCIPAL!$C$114,"")</f>
        <v/>
      </c>
      <c r="Q1269" s="225" t="str">
        <f>IF(Q1268&lt;&gt;"",Q1268*PRINCIPAL!$C$114,"")</f>
        <v/>
      </c>
      <c r="R1269" s="225" t="str">
        <f>IF(R1268&lt;&gt;"",R1268*PRINCIPAL!$C$114,"")</f>
        <v/>
      </c>
      <c r="S1269" s="225" t="str">
        <f>IF(S1268&lt;&gt;"",S1268*PRINCIPAL!$C$114,"")</f>
        <v/>
      </c>
      <c r="T1269" s="225" t="str">
        <f>IF(T1268&lt;&gt;"",T1268*PRINCIPAL!$C$114,"")</f>
        <v/>
      </c>
      <c r="U1269" s="225" t="str">
        <f>IF(U1268&lt;&gt;"",U1268*PRINCIPAL!$C$114,"")</f>
        <v/>
      </c>
      <c r="V1269" s="225" t="str">
        <f>IF(V1268&lt;&gt;"",V1268*PRINCIPAL!$C$114,"")</f>
        <v/>
      </c>
      <c r="W1269" s="225" t="str">
        <f>IF(W1268&lt;&gt;"",W1268*PRINCIPAL!$C$114,"")</f>
        <v/>
      </c>
      <c r="X1269" s="225" t="str">
        <f>IF(X1268&lt;&gt;"",X1268*PRINCIPAL!$C$114,"")</f>
        <v/>
      </c>
      <c r="Y1269" s="225" t="str">
        <f>IF(Y1268&lt;&gt;"",Y1268*PRINCIPAL!$C$114,"")</f>
        <v/>
      </c>
      <c r="Z1269" s="225" t="str">
        <f>IF(Z1268&lt;&gt;"",Z1268*PRINCIPAL!$C$114,"")</f>
        <v/>
      </c>
      <c r="AA1269" s="225" t="str">
        <f>IF(AA1268&lt;&gt;"",AA1268*PRINCIPAL!$C$114,"")</f>
        <v/>
      </c>
      <c r="AB1269" s="225" t="str">
        <f>IF(AB1268&lt;&gt;"",AB1268*PRINCIPAL!$C$114,"")</f>
        <v/>
      </c>
      <c r="AC1269" s="225" t="str">
        <f>IF(AC1268&lt;&gt;"",AC1268*PRINCIPAL!$C$114,"")</f>
        <v/>
      </c>
      <c r="AD1269" s="225" t="str">
        <f>IF(AD1268&lt;&gt;"",AD1268*PRINCIPAL!$C$114,"")</f>
        <v/>
      </c>
      <c r="AE1269" s="225" t="str">
        <f>IF(AE1268&lt;&gt;"",AE1268*PRINCIPAL!$C$114,"")</f>
        <v/>
      </c>
      <c r="AF1269" s="225" t="str">
        <f>IF(AF1268&lt;&gt;"",AF1268*PRINCIPAL!$C$114,"")</f>
        <v/>
      </c>
      <c r="AG1269" s="225" t="str">
        <f>IF(AG1268&lt;&gt;"",AG1268*PRINCIPAL!$C$114,"")</f>
        <v/>
      </c>
      <c r="AH1269" s="225" t="str">
        <f>IF(AH1268&lt;&gt;"",AH1268*PRINCIPAL!$C$114,"")</f>
        <v/>
      </c>
      <c r="AI1269" s="225" t="str">
        <f>IF(AI1268&lt;&gt;"",AI1268*PRINCIPAL!$C$114,"")</f>
        <v/>
      </c>
      <c r="AJ1269" s="225" t="str">
        <f>IF(AJ1268&lt;&gt;"",AJ1268*PRINCIPAL!$C$114,"")</f>
        <v/>
      </c>
      <c r="AK1269" s="225" t="str">
        <f>IF(AK1268&lt;&gt;"",AK1268*PRINCIPAL!$C$114,"")</f>
        <v/>
      </c>
      <c r="AL1269" s="225" t="str">
        <f>IF(AL1268&lt;&gt;"",AL1268*PRINCIPAL!$C$114,"")</f>
        <v/>
      </c>
      <c r="AM1269" s="225" t="str">
        <f>IF(AM1268&lt;&gt;"",AM1268*PRINCIPAL!$C$114,"")</f>
        <v/>
      </c>
      <c r="AN1269" s="225" t="str">
        <f>IF(AN1268&lt;&gt;"",AN1268*PRINCIPAL!$C$114,"")</f>
        <v/>
      </c>
      <c r="AO1269" s="272" t="str">
        <f>IF(AO1268&lt;&gt;"",AO1268*PRINCIPAL!$C$114,"")</f>
        <v/>
      </c>
    </row>
    <row r="1270" spans="2:41" ht="12.45" customHeight="1" x14ac:dyDescent="0.3">
      <c r="B1270" s="438"/>
      <c r="C1270" s="447" t="s">
        <v>113</v>
      </c>
      <c r="D1270" s="424" t="s">
        <v>114</v>
      </c>
      <c r="E1270" s="219" t="s">
        <v>125</v>
      </c>
      <c r="F1270" s="197"/>
      <c r="G1270" s="197"/>
      <c r="H1270" s="197"/>
      <c r="I1270" s="197"/>
      <c r="J1270" s="197"/>
      <c r="K1270" s="197"/>
      <c r="L1270" s="197"/>
      <c r="M1270" s="197"/>
      <c r="N1270" s="197"/>
      <c r="O1270" s="197"/>
      <c r="P1270" s="197"/>
      <c r="Q1270" s="197"/>
      <c r="R1270" s="197"/>
      <c r="S1270" s="197"/>
      <c r="T1270" s="197"/>
      <c r="U1270" s="197"/>
      <c r="V1270" s="197"/>
      <c r="W1270" s="197"/>
      <c r="X1270" s="197"/>
      <c r="Y1270" s="197"/>
      <c r="Z1270" s="197"/>
      <c r="AA1270" s="197"/>
      <c r="AB1270" s="197"/>
      <c r="AC1270" s="197"/>
      <c r="AD1270" s="197"/>
      <c r="AE1270" s="197"/>
      <c r="AF1270" s="197"/>
      <c r="AG1270" s="197"/>
      <c r="AH1270" s="197"/>
      <c r="AI1270" s="197"/>
      <c r="AJ1270" s="197"/>
      <c r="AK1270" s="197"/>
      <c r="AL1270" s="197"/>
      <c r="AM1270" s="197"/>
      <c r="AN1270" s="197"/>
      <c r="AO1270" s="267"/>
    </row>
    <row r="1271" spans="2:41" ht="12.45" customHeight="1" x14ac:dyDescent="0.3">
      <c r="B1271" s="438"/>
      <c r="C1271" s="447"/>
      <c r="D1271" s="425"/>
      <c r="E1271" s="220" t="s">
        <v>126</v>
      </c>
      <c r="F1271" s="198" t="str">
        <f>IF(F1270&lt;&gt;"",F1270*PRINCIPAL!$C$14,"")</f>
        <v/>
      </c>
      <c r="G1271" s="198" t="str">
        <f>IF(G1270&lt;&gt;"",G1270*PRINCIPAL!$C$114,"")</f>
        <v/>
      </c>
      <c r="H1271" s="198" t="str">
        <f>IF(H1270&lt;&gt;"",H1270*PRINCIPAL!$C$114,"")</f>
        <v/>
      </c>
      <c r="I1271" s="198" t="str">
        <f>IF(I1270&lt;&gt;"",I1270*PRINCIPAL!$C$114,"")</f>
        <v/>
      </c>
      <c r="J1271" s="198" t="str">
        <f>IF(J1270&lt;&gt;"",J1270*PRINCIPAL!$C$114,"")</f>
        <v/>
      </c>
      <c r="K1271" s="198" t="str">
        <f>IF(K1270&lt;&gt;"",K1270*PRINCIPAL!$C$114,"")</f>
        <v/>
      </c>
      <c r="L1271" s="198" t="str">
        <f>IF(L1270&lt;&gt;"",L1270*PRINCIPAL!$C$114,"")</f>
        <v/>
      </c>
      <c r="M1271" s="198" t="str">
        <f>IF(M1270&lt;&gt;"",M1270*PRINCIPAL!$C$114,"")</f>
        <v/>
      </c>
      <c r="N1271" s="198" t="str">
        <f>IF(N1270&lt;&gt;"",N1270*PRINCIPAL!$C$114,"")</f>
        <v/>
      </c>
      <c r="O1271" s="198" t="str">
        <f>IF(O1270&lt;&gt;"",O1270*PRINCIPAL!$C$114,"")</f>
        <v/>
      </c>
      <c r="P1271" s="198" t="str">
        <f>IF(P1270&lt;&gt;"",P1270*PRINCIPAL!$C$114,"")</f>
        <v/>
      </c>
      <c r="Q1271" s="198" t="str">
        <f>IF(Q1270&lt;&gt;"",Q1270*PRINCIPAL!$C$114,"")</f>
        <v/>
      </c>
      <c r="R1271" s="198" t="str">
        <f>IF(R1270&lt;&gt;"",R1270*PRINCIPAL!$C$114,"")</f>
        <v/>
      </c>
      <c r="S1271" s="198" t="str">
        <f>IF(S1270&lt;&gt;"",S1270*PRINCIPAL!$C$114,"")</f>
        <v/>
      </c>
      <c r="T1271" s="198" t="str">
        <f>IF(T1270&lt;&gt;"",T1270*PRINCIPAL!$C$114,"")</f>
        <v/>
      </c>
      <c r="U1271" s="198" t="str">
        <f>IF(U1270&lt;&gt;"",U1270*PRINCIPAL!$C$114,"")</f>
        <v/>
      </c>
      <c r="V1271" s="198" t="str">
        <f>IF(V1270&lt;&gt;"",V1270*PRINCIPAL!$C$114,"")</f>
        <v/>
      </c>
      <c r="W1271" s="198" t="str">
        <f>IF(W1270&lt;&gt;"",W1270*PRINCIPAL!$C$114,"")</f>
        <v/>
      </c>
      <c r="X1271" s="198" t="str">
        <f>IF(X1270&lt;&gt;"",X1270*PRINCIPAL!$C$114,"")</f>
        <v/>
      </c>
      <c r="Y1271" s="198" t="str">
        <f>IF(Y1270&lt;&gt;"",Y1270*PRINCIPAL!$C$114,"")</f>
        <v/>
      </c>
      <c r="Z1271" s="198" t="str">
        <f>IF(Z1270&lt;&gt;"",Z1270*PRINCIPAL!$C$114,"")</f>
        <v/>
      </c>
      <c r="AA1271" s="198" t="str">
        <f>IF(AA1270&lt;&gt;"",AA1270*PRINCIPAL!$C$114,"")</f>
        <v/>
      </c>
      <c r="AB1271" s="198" t="str">
        <f>IF(AB1270&lt;&gt;"",AB1270*PRINCIPAL!$C$114,"")</f>
        <v/>
      </c>
      <c r="AC1271" s="198" t="str">
        <f>IF(AC1270&lt;&gt;"",AC1270*PRINCIPAL!$C$114,"")</f>
        <v/>
      </c>
      <c r="AD1271" s="198" t="str">
        <f>IF(AD1270&lt;&gt;"",AD1270*PRINCIPAL!$C$114,"")</f>
        <v/>
      </c>
      <c r="AE1271" s="198" t="str">
        <f>IF(AE1270&lt;&gt;"",AE1270*PRINCIPAL!$C$114,"")</f>
        <v/>
      </c>
      <c r="AF1271" s="198" t="str">
        <f>IF(AF1270&lt;&gt;"",AF1270*PRINCIPAL!$C$114,"")</f>
        <v/>
      </c>
      <c r="AG1271" s="198" t="str">
        <f>IF(AG1270&lt;&gt;"",AG1270*PRINCIPAL!$C$114,"")</f>
        <v/>
      </c>
      <c r="AH1271" s="198" t="str">
        <f>IF(AH1270&lt;&gt;"",AH1270*PRINCIPAL!$C$114,"")</f>
        <v/>
      </c>
      <c r="AI1271" s="198" t="str">
        <f>IF(AI1270&lt;&gt;"",AI1270*PRINCIPAL!$C$114,"")</f>
        <v/>
      </c>
      <c r="AJ1271" s="198" t="str">
        <f>IF(AJ1270&lt;&gt;"",AJ1270*PRINCIPAL!$C$114,"")</f>
        <v/>
      </c>
      <c r="AK1271" s="198" t="str">
        <f>IF(AK1270&lt;&gt;"",AK1270*PRINCIPAL!$C$114,"")</f>
        <v/>
      </c>
      <c r="AL1271" s="198" t="str">
        <f>IF(AL1270&lt;&gt;"",AL1270*PRINCIPAL!$C$114,"")</f>
        <v/>
      </c>
      <c r="AM1271" s="198" t="str">
        <f>IF(AM1270&lt;&gt;"",AM1270*PRINCIPAL!$C$114,"")</f>
        <v/>
      </c>
      <c r="AN1271" s="198" t="str">
        <f>IF(AN1270&lt;&gt;"",AN1270*PRINCIPAL!$C$114,"")</f>
        <v/>
      </c>
      <c r="AO1271" s="268" t="str">
        <f>IF(AO1270&lt;&gt;"",AO1270*PRINCIPAL!$C$114,"")</f>
        <v/>
      </c>
    </row>
    <row r="1272" spans="2:41" ht="12.45" customHeight="1" x14ac:dyDescent="0.3">
      <c r="B1272" s="438"/>
      <c r="C1272" s="447"/>
      <c r="D1272" s="426" t="s">
        <v>114</v>
      </c>
      <c r="E1272" s="222" t="s">
        <v>125</v>
      </c>
      <c r="F1272" s="203"/>
      <c r="G1272" s="203"/>
      <c r="H1272" s="203"/>
      <c r="I1272" s="203"/>
      <c r="J1272" s="203"/>
      <c r="K1272" s="203"/>
      <c r="L1272" s="203"/>
      <c r="M1272" s="203"/>
      <c r="N1272" s="203"/>
      <c r="O1272" s="203"/>
      <c r="P1272" s="203"/>
      <c r="Q1272" s="203"/>
      <c r="R1272" s="203"/>
      <c r="S1272" s="203"/>
      <c r="T1272" s="203"/>
      <c r="U1272" s="203"/>
      <c r="V1272" s="203"/>
      <c r="W1272" s="203"/>
      <c r="X1272" s="203"/>
      <c r="Y1272" s="203"/>
      <c r="Z1272" s="203"/>
      <c r="AA1272" s="203"/>
      <c r="AB1272" s="203"/>
      <c r="AC1272" s="203"/>
      <c r="AD1272" s="203"/>
      <c r="AE1272" s="203"/>
      <c r="AF1272" s="203"/>
      <c r="AG1272" s="203"/>
      <c r="AH1272" s="203"/>
      <c r="AI1272" s="203"/>
      <c r="AJ1272" s="203"/>
      <c r="AK1272" s="203"/>
      <c r="AL1272" s="203"/>
      <c r="AM1272" s="203"/>
      <c r="AN1272" s="203"/>
      <c r="AO1272" s="269"/>
    </row>
    <row r="1273" spans="2:41" ht="12.45" customHeight="1" x14ac:dyDescent="0.3">
      <c r="B1273" s="438"/>
      <c r="C1273" s="447"/>
      <c r="D1273" s="425"/>
      <c r="E1273" s="220" t="s">
        <v>126</v>
      </c>
      <c r="F1273" s="204" t="str">
        <f>IF(F1272&lt;&gt;"",F1272*PRINCIPAL!$C$14,"")</f>
        <v/>
      </c>
      <c r="G1273" s="204" t="str">
        <f>IF(G1272&lt;&gt;"",G1272*PRINCIPAL!$C$114,"")</f>
        <v/>
      </c>
      <c r="H1273" s="204" t="str">
        <f>IF(H1272&lt;&gt;"",H1272*PRINCIPAL!$C$114,"")</f>
        <v/>
      </c>
      <c r="I1273" s="204" t="str">
        <f>IF(I1272&lt;&gt;"",I1272*PRINCIPAL!$C$114,"")</f>
        <v/>
      </c>
      <c r="J1273" s="204" t="str">
        <f>IF(J1272&lt;&gt;"",J1272*PRINCIPAL!$C$114,"")</f>
        <v/>
      </c>
      <c r="K1273" s="204" t="str">
        <f>IF(K1272&lt;&gt;"",K1272*PRINCIPAL!$C$114,"")</f>
        <v/>
      </c>
      <c r="L1273" s="204" t="str">
        <f>IF(L1272&lt;&gt;"",L1272*PRINCIPAL!$C$114,"")</f>
        <v/>
      </c>
      <c r="M1273" s="204" t="str">
        <f>IF(M1272&lt;&gt;"",M1272*PRINCIPAL!$C$114,"")</f>
        <v/>
      </c>
      <c r="N1273" s="204" t="str">
        <f>IF(N1272&lt;&gt;"",N1272*PRINCIPAL!$C$114,"")</f>
        <v/>
      </c>
      <c r="O1273" s="204" t="str">
        <f>IF(O1272&lt;&gt;"",O1272*PRINCIPAL!$C$114,"")</f>
        <v/>
      </c>
      <c r="P1273" s="204" t="str">
        <f>IF(P1272&lt;&gt;"",P1272*PRINCIPAL!$C$114,"")</f>
        <v/>
      </c>
      <c r="Q1273" s="204" t="str">
        <f>IF(Q1272&lt;&gt;"",Q1272*PRINCIPAL!$C$114,"")</f>
        <v/>
      </c>
      <c r="R1273" s="204" t="str">
        <f>IF(R1272&lt;&gt;"",R1272*PRINCIPAL!$C$114,"")</f>
        <v/>
      </c>
      <c r="S1273" s="204" t="str">
        <f>IF(S1272&lt;&gt;"",S1272*PRINCIPAL!$C$114,"")</f>
        <v/>
      </c>
      <c r="T1273" s="204" t="str">
        <f>IF(T1272&lt;&gt;"",T1272*PRINCIPAL!$C$114,"")</f>
        <v/>
      </c>
      <c r="U1273" s="204" t="str">
        <f>IF(U1272&lt;&gt;"",U1272*PRINCIPAL!$C$114,"")</f>
        <v/>
      </c>
      <c r="V1273" s="204" t="str">
        <f>IF(V1272&lt;&gt;"",V1272*PRINCIPAL!$C$114,"")</f>
        <v/>
      </c>
      <c r="W1273" s="204" t="str">
        <f>IF(W1272&lt;&gt;"",W1272*PRINCIPAL!$C$114,"")</f>
        <v/>
      </c>
      <c r="X1273" s="204" t="str">
        <f>IF(X1272&lt;&gt;"",X1272*PRINCIPAL!$C$114,"")</f>
        <v/>
      </c>
      <c r="Y1273" s="204" t="str">
        <f>IF(Y1272&lt;&gt;"",Y1272*PRINCIPAL!$C$114,"")</f>
        <v/>
      </c>
      <c r="Z1273" s="204" t="str">
        <f>IF(Z1272&lt;&gt;"",Z1272*PRINCIPAL!$C$114,"")</f>
        <v/>
      </c>
      <c r="AA1273" s="204" t="str">
        <f>IF(AA1272&lt;&gt;"",AA1272*PRINCIPAL!$C$114,"")</f>
        <v/>
      </c>
      <c r="AB1273" s="204" t="str">
        <f>IF(AB1272&lt;&gt;"",AB1272*PRINCIPAL!$C$114,"")</f>
        <v/>
      </c>
      <c r="AC1273" s="204" t="str">
        <f>IF(AC1272&lt;&gt;"",AC1272*PRINCIPAL!$C$114,"")</f>
        <v/>
      </c>
      <c r="AD1273" s="204" t="str">
        <f>IF(AD1272&lt;&gt;"",AD1272*PRINCIPAL!$C$114,"")</f>
        <v/>
      </c>
      <c r="AE1273" s="204" t="str">
        <f>IF(AE1272&lt;&gt;"",AE1272*PRINCIPAL!$C$114,"")</f>
        <v/>
      </c>
      <c r="AF1273" s="204" t="str">
        <f>IF(AF1272&lt;&gt;"",AF1272*PRINCIPAL!$C$114,"")</f>
        <v/>
      </c>
      <c r="AG1273" s="204" t="str">
        <f>IF(AG1272&lt;&gt;"",AG1272*PRINCIPAL!$C$114,"")</f>
        <v/>
      </c>
      <c r="AH1273" s="204" t="str">
        <f>IF(AH1272&lt;&gt;"",AH1272*PRINCIPAL!$C$114,"")</f>
        <v/>
      </c>
      <c r="AI1273" s="204" t="str">
        <f>IF(AI1272&lt;&gt;"",AI1272*PRINCIPAL!$C$114,"")</f>
        <v/>
      </c>
      <c r="AJ1273" s="204" t="str">
        <f>IF(AJ1272&lt;&gt;"",AJ1272*PRINCIPAL!$C$114,"")</f>
        <v/>
      </c>
      <c r="AK1273" s="204" t="str">
        <f>IF(AK1272&lt;&gt;"",AK1272*PRINCIPAL!$C$114,"")</f>
        <v/>
      </c>
      <c r="AL1273" s="204" t="str">
        <f>IF(AL1272&lt;&gt;"",AL1272*PRINCIPAL!$C$114,"")</f>
        <v/>
      </c>
      <c r="AM1273" s="204" t="str">
        <f>IF(AM1272&lt;&gt;"",AM1272*PRINCIPAL!$C$114,"")</f>
        <v/>
      </c>
      <c r="AN1273" s="204" t="str">
        <f>IF(AN1272&lt;&gt;"",AN1272*PRINCIPAL!$C$114,"")</f>
        <v/>
      </c>
      <c r="AO1273" s="270" t="str">
        <f>IF(AO1272&lt;&gt;"",AO1272*PRINCIPAL!$C$114,"")</f>
        <v/>
      </c>
    </row>
    <row r="1274" spans="2:41" ht="12.45" customHeight="1" x14ac:dyDescent="0.3">
      <c r="B1274" s="438"/>
      <c r="C1274" s="447"/>
      <c r="D1274" s="426" t="s">
        <v>114</v>
      </c>
      <c r="E1274" s="222" t="s">
        <v>125</v>
      </c>
      <c r="F1274" s="203"/>
      <c r="G1274" s="203"/>
      <c r="H1274" s="203"/>
      <c r="I1274" s="203"/>
      <c r="J1274" s="203"/>
      <c r="K1274" s="203"/>
      <c r="L1274" s="203"/>
      <c r="M1274" s="203"/>
      <c r="N1274" s="203"/>
      <c r="O1274" s="203"/>
      <c r="P1274" s="203"/>
      <c r="Q1274" s="203"/>
      <c r="R1274" s="203"/>
      <c r="S1274" s="203"/>
      <c r="T1274" s="203"/>
      <c r="U1274" s="203"/>
      <c r="V1274" s="203"/>
      <c r="W1274" s="203"/>
      <c r="X1274" s="203"/>
      <c r="Y1274" s="203"/>
      <c r="Z1274" s="203"/>
      <c r="AA1274" s="203"/>
      <c r="AB1274" s="203"/>
      <c r="AC1274" s="203"/>
      <c r="AD1274" s="203"/>
      <c r="AE1274" s="203"/>
      <c r="AF1274" s="203"/>
      <c r="AG1274" s="203"/>
      <c r="AH1274" s="203"/>
      <c r="AI1274" s="203"/>
      <c r="AJ1274" s="203"/>
      <c r="AK1274" s="203"/>
      <c r="AL1274" s="203"/>
      <c r="AM1274" s="203"/>
      <c r="AN1274" s="203"/>
      <c r="AO1274" s="269"/>
    </row>
    <row r="1275" spans="2:41" ht="12.45" customHeight="1" x14ac:dyDescent="0.3">
      <c r="B1275" s="438"/>
      <c r="C1275" s="447"/>
      <c r="D1275" s="425"/>
      <c r="E1275" s="220" t="s">
        <v>126</v>
      </c>
      <c r="F1275" s="204" t="str">
        <f>IF(F1274&lt;&gt;"",F1274*PRINCIPAL!$C$14,"")</f>
        <v/>
      </c>
      <c r="G1275" s="204" t="str">
        <f>IF(G1274&lt;&gt;"",G1274*PRINCIPAL!$C$114,"")</f>
        <v/>
      </c>
      <c r="H1275" s="204" t="str">
        <f>IF(H1274&lt;&gt;"",H1274*PRINCIPAL!$C$114,"")</f>
        <v/>
      </c>
      <c r="I1275" s="204" t="str">
        <f>IF(I1274&lt;&gt;"",I1274*PRINCIPAL!$C$114,"")</f>
        <v/>
      </c>
      <c r="J1275" s="204" t="str">
        <f>IF(J1274&lt;&gt;"",J1274*PRINCIPAL!$C$114,"")</f>
        <v/>
      </c>
      <c r="K1275" s="204" t="str">
        <f>IF(K1274&lt;&gt;"",K1274*PRINCIPAL!$C$114,"")</f>
        <v/>
      </c>
      <c r="L1275" s="204" t="str">
        <f>IF(L1274&lt;&gt;"",L1274*PRINCIPAL!$C$114,"")</f>
        <v/>
      </c>
      <c r="M1275" s="204" t="str">
        <f>IF(M1274&lt;&gt;"",M1274*PRINCIPAL!$C$114,"")</f>
        <v/>
      </c>
      <c r="N1275" s="204" t="str">
        <f>IF(N1274&lt;&gt;"",N1274*PRINCIPAL!$C$114,"")</f>
        <v/>
      </c>
      <c r="O1275" s="204" t="str">
        <f>IF(O1274&lt;&gt;"",O1274*PRINCIPAL!$C$114,"")</f>
        <v/>
      </c>
      <c r="P1275" s="204" t="str">
        <f>IF(P1274&lt;&gt;"",P1274*PRINCIPAL!$C$114,"")</f>
        <v/>
      </c>
      <c r="Q1275" s="204" t="str">
        <f>IF(Q1274&lt;&gt;"",Q1274*PRINCIPAL!$C$114,"")</f>
        <v/>
      </c>
      <c r="R1275" s="204" t="str">
        <f>IF(R1274&lt;&gt;"",R1274*PRINCIPAL!$C$114,"")</f>
        <v/>
      </c>
      <c r="S1275" s="204" t="str">
        <f>IF(S1274&lt;&gt;"",S1274*PRINCIPAL!$C$114,"")</f>
        <v/>
      </c>
      <c r="T1275" s="204" t="str">
        <f>IF(T1274&lt;&gt;"",T1274*PRINCIPAL!$C$114,"")</f>
        <v/>
      </c>
      <c r="U1275" s="204" t="str">
        <f>IF(U1274&lt;&gt;"",U1274*PRINCIPAL!$C$114,"")</f>
        <v/>
      </c>
      <c r="V1275" s="204" t="str">
        <f>IF(V1274&lt;&gt;"",V1274*PRINCIPAL!$C$114,"")</f>
        <v/>
      </c>
      <c r="W1275" s="204" t="str">
        <f>IF(W1274&lt;&gt;"",W1274*PRINCIPAL!$C$114,"")</f>
        <v/>
      </c>
      <c r="X1275" s="204" t="str">
        <f>IF(X1274&lt;&gt;"",X1274*PRINCIPAL!$C$114,"")</f>
        <v/>
      </c>
      <c r="Y1275" s="204" t="str">
        <f>IF(Y1274&lt;&gt;"",Y1274*PRINCIPAL!$C$114,"")</f>
        <v/>
      </c>
      <c r="Z1275" s="204" t="str">
        <f>IF(Z1274&lt;&gt;"",Z1274*PRINCIPAL!$C$114,"")</f>
        <v/>
      </c>
      <c r="AA1275" s="204" t="str">
        <f>IF(AA1274&lt;&gt;"",AA1274*PRINCIPAL!$C$114,"")</f>
        <v/>
      </c>
      <c r="AB1275" s="204" t="str">
        <f>IF(AB1274&lt;&gt;"",AB1274*PRINCIPAL!$C$114,"")</f>
        <v/>
      </c>
      <c r="AC1275" s="204" t="str">
        <f>IF(AC1274&lt;&gt;"",AC1274*PRINCIPAL!$C$114,"")</f>
        <v/>
      </c>
      <c r="AD1275" s="204" t="str">
        <f>IF(AD1274&lt;&gt;"",AD1274*PRINCIPAL!$C$114,"")</f>
        <v/>
      </c>
      <c r="AE1275" s="204" t="str">
        <f>IF(AE1274&lt;&gt;"",AE1274*PRINCIPAL!$C$114,"")</f>
        <v/>
      </c>
      <c r="AF1275" s="204" t="str">
        <f>IF(AF1274&lt;&gt;"",AF1274*PRINCIPAL!$C$114,"")</f>
        <v/>
      </c>
      <c r="AG1275" s="204" t="str">
        <f>IF(AG1274&lt;&gt;"",AG1274*PRINCIPAL!$C$114,"")</f>
        <v/>
      </c>
      <c r="AH1275" s="204" t="str">
        <f>IF(AH1274&lt;&gt;"",AH1274*PRINCIPAL!$C$114,"")</f>
        <v/>
      </c>
      <c r="AI1275" s="204" t="str">
        <f>IF(AI1274&lt;&gt;"",AI1274*PRINCIPAL!$C$114,"")</f>
        <v/>
      </c>
      <c r="AJ1275" s="204" t="str">
        <f>IF(AJ1274&lt;&gt;"",AJ1274*PRINCIPAL!$C$114,"")</f>
        <v/>
      </c>
      <c r="AK1275" s="204" t="str">
        <f>IF(AK1274&lt;&gt;"",AK1274*PRINCIPAL!$C$114,"")</f>
        <v/>
      </c>
      <c r="AL1275" s="204" t="str">
        <f>IF(AL1274&lt;&gt;"",AL1274*PRINCIPAL!$C$114,"")</f>
        <v/>
      </c>
      <c r="AM1275" s="204" t="str">
        <f>IF(AM1274&lt;&gt;"",AM1274*PRINCIPAL!$C$114,"")</f>
        <v/>
      </c>
      <c r="AN1275" s="204" t="str">
        <f>IF(AN1274&lt;&gt;"",AN1274*PRINCIPAL!$C$114,"")</f>
        <v/>
      </c>
      <c r="AO1275" s="270" t="str">
        <f>IF(AO1274&lt;&gt;"",AO1274*PRINCIPAL!$C$114,"")</f>
        <v/>
      </c>
    </row>
    <row r="1276" spans="2:41" ht="12.45" customHeight="1" x14ac:dyDescent="0.3">
      <c r="B1276" s="438"/>
      <c r="C1276" s="447"/>
      <c r="D1276" s="426" t="s">
        <v>114</v>
      </c>
      <c r="E1276" s="222" t="s">
        <v>125</v>
      </c>
      <c r="F1276" s="203"/>
      <c r="G1276" s="203"/>
      <c r="H1276" s="203"/>
      <c r="I1276" s="203"/>
      <c r="J1276" s="203"/>
      <c r="K1276" s="203"/>
      <c r="L1276" s="203"/>
      <c r="M1276" s="203"/>
      <c r="N1276" s="203"/>
      <c r="O1276" s="203"/>
      <c r="P1276" s="203"/>
      <c r="Q1276" s="203"/>
      <c r="R1276" s="203"/>
      <c r="S1276" s="203"/>
      <c r="T1276" s="203"/>
      <c r="U1276" s="203"/>
      <c r="V1276" s="203"/>
      <c r="W1276" s="203"/>
      <c r="X1276" s="203"/>
      <c r="Y1276" s="203"/>
      <c r="Z1276" s="203"/>
      <c r="AA1276" s="203"/>
      <c r="AB1276" s="203"/>
      <c r="AC1276" s="203"/>
      <c r="AD1276" s="203"/>
      <c r="AE1276" s="203"/>
      <c r="AF1276" s="203"/>
      <c r="AG1276" s="203"/>
      <c r="AH1276" s="203"/>
      <c r="AI1276" s="203"/>
      <c r="AJ1276" s="203"/>
      <c r="AK1276" s="203"/>
      <c r="AL1276" s="203"/>
      <c r="AM1276" s="203"/>
      <c r="AN1276" s="203"/>
      <c r="AO1276" s="269"/>
    </row>
    <row r="1277" spans="2:41" ht="12.45" customHeight="1" x14ac:dyDescent="0.3">
      <c r="B1277" s="438"/>
      <c r="C1277" s="447"/>
      <c r="D1277" s="425"/>
      <c r="E1277" s="220" t="s">
        <v>126</v>
      </c>
      <c r="F1277" s="204" t="str">
        <f>IF(F1276&lt;&gt;"",F1276*PRINCIPAL!$C$14,"")</f>
        <v/>
      </c>
      <c r="G1277" s="204" t="str">
        <f>IF(G1276&lt;&gt;"",G1276*PRINCIPAL!$C$114,"")</f>
        <v/>
      </c>
      <c r="H1277" s="204" t="str">
        <f>IF(H1276&lt;&gt;"",H1276*PRINCIPAL!$C$114,"")</f>
        <v/>
      </c>
      <c r="I1277" s="204" t="str">
        <f>IF(I1276&lt;&gt;"",I1276*PRINCIPAL!$C$114,"")</f>
        <v/>
      </c>
      <c r="J1277" s="204" t="str">
        <f>IF(J1276&lt;&gt;"",J1276*PRINCIPAL!$C$114,"")</f>
        <v/>
      </c>
      <c r="K1277" s="204" t="str">
        <f>IF(K1276&lt;&gt;"",K1276*PRINCIPAL!$C$114,"")</f>
        <v/>
      </c>
      <c r="L1277" s="204" t="str">
        <f>IF(L1276&lt;&gt;"",L1276*PRINCIPAL!$C$114,"")</f>
        <v/>
      </c>
      <c r="M1277" s="204" t="str">
        <f>IF(M1276&lt;&gt;"",M1276*PRINCIPAL!$C$114,"")</f>
        <v/>
      </c>
      <c r="N1277" s="204" t="str">
        <f>IF(N1276&lt;&gt;"",N1276*PRINCIPAL!$C$114,"")</f>
        <v/>
      </c>
      <c r="O1277" s="204" t="str">
        <f>IF(O1276&lt;&gt;"",O1276*PRINCIPAL!$C$114,"")</f>
        <v/>
      </c>
      <c r="P1277" s="204" t="str">
        <f>IF(P1276&lt;&gt;"",P1276*PRINCIPAL!$C$114,"")</f>
        <v/>
      </c>
      <c r="Q1277" s="204" t="str">
        <f>IF(Q1276&lt;&gt;"",Q1276*PRINCIPAL!$C$114,"")</f>
        <v/>
      </c>
      <c r="R1277" s="204" t="str">
        <f>IF(R1276&lt;&gt;"",R1276*PRINCIPAL!$C$114,"")</f>
        <v/>
      </c>
      <c r="S1277" s="204" t="str">
        <f>IF(S1276&lt;&gt;"",S1276*PRINCIPAL!$C$114,"")</f>
        <v/>
      </c>
      <c r="T1277" s="204" t="str">
        <f>IF(T1276&lt;&gt;"",T1276*PRINCIPAL!$C$114,"")</f>
        <v/>
      </c>
      <c r="U1277" s="204" t="str">
        <f>IF(U1276&lt;&gt;"",U1276*PRINCIPAL!$C$114,"")</f>
        <v/>
      </c>
      <c r="V1277" s="204" t="str">
        <f>IF(V1276&lt;&gt;"",V1276*PRINCIPAL!$C$114,"")</f>
        <v/>
      </c>
      <c r="W1277" s="204" t="str">
        <f>IF(W1276&lt;&gt;"",W1276*PRINCIPAL!$C$114,"")</f>
        <v/>
      </c>
      <c r="X1277" s="204" t="str">
        <f>IF(X1276&lt;&gt;"",X1276*PRINCIPAL!$C$114,"")</f>
        <v/>
      </c>
      <c r="Y1277" s="204" t="str">
        <f>IF(Y1276&lt;&gt;"",Y1276*PRINCIPAL!$C$114,"")</f>
        <v/>
      </c>
      <c r="Z1277" s="204" t="str">
        <f>IF(Z1276&lt;&gt;"",Z1276*PRINCIPAL!$C$114,"")</f>
        <v/>
      </c>
      <c r="AA1277" s="204" t="str">
        <f>IF(AA1276&lt;&gt;"",AA1276*PRINCIPAL!$C$114,"")</f>
        <v/>
      </c>
      <c r="AB1277" s="204" t="str">
        <f>IF(AB1276&lt;&gt;"",AB1276*PRINCIPAL!$C$114,"")</f>
        <v/>
      </c>
      <c r="AC1277" s="204" t="str">
        <f>IF(AC1276&lt;&gt;"",AC1276*PRINCIPAL!$C$114,"")</f>
        <v/>
      </c>
      <c r="AD1277" s="204" t="str">
        <f>IF(AD1276&lt;&gt;"",AD1276*PRINCIPAL!$C$114,"")</f>
        <v/>
      </c>
      <c r="AE1277" s="204" t="str">
        <f>IF(AE1276&lt;&gt;"",AE1276*PRINCIPAL!$C$114,"")</f>
        <v/>
      </c>
      <c r="AF1277" s="204" t="str">
        <f>IF(AF1276&lt;&gt;"",AF1276*PRINCIPAL!$C$114,"")</f>
        <v/>
      </c>
      <c r="AG1277" s="204" t="str">
        <f>IF(AG1276&lt;&gt;"",AG1276*PRINCIPAL!$C$114,"")</f>
        <v/>
      </c>
      <c r="AH1277" s="204" t="str">
        <f>IF(AH1276&lt;&gt;"",AH1276*PRINCIPAL!$C$114,"")</f>
        <v/>
      </c>
      <c r="AI1277" s="204" t="str">
        <f>IF(AI1276&lt;&gt;"",AI1276*PRINCIPAL!$C$114,"")</f>
        <v/>
      </c>
      <c r="AJ1277" s="204" t="str">
        <f>IF(AJ1276&lt;&gt;"",AJ1276*PRINCIPAL!$C$114,"")</f>
        <v/>
      </c>
      <c r="AK1277" s="204" t="str">
        <f>IF(AK1276&lt;&gt;"",AK1276*PRINCIPAL!$C$114,"")</f>
        <v/>
      </c>
      <c r="AL1277" s="204" t="str">
        <f>IF(AL1276&lt;&gt;"",AL1276*PRINCIPAL!$C$114,"")</f>
        <v/>
      </c>
      <c r="AM1277" s="204" t="str">
        <f>IF(AM1276&lt;&gt;"",AM1276*PRINCIPAL!$C$114,"")</f>
        <v/>
      </c>
      <c r="AN1277" s="204" t="str">
        <f>IF(AN1276&lt;&gt;"",AN1276*PRINCIPAL!$C$114,"")</f>
        <v/>
      </c>
      <c r="AO1277" s="270" t="str">
        <f>IF(AO1276&lt;&gt;"",AO1276*PRINCIPAL!$C$114,"")</f>
        <v/>
      </c>
    </row>
    <row r="1278" spans="2:41" ht="12.45" customHeight="1" x14ac:dyDescent="0.3">
      <c r="B1278" s="438"/>
      <c r="C1278" s="447"/>
      <c r="D1278" s="426" t="s">
        <v>114</v>
      </c>
      <c r="E1278" s="222" t="s">
        <v>125</v>
      </c>
      <c r="F1278" s="203"/>
      <c r="G1278" s="203"/>
      <c r="H1278" s="203"/>
      <c r="I1278" s="203"/>
      <c r="J1278" s="203"/>
      <c r="K1278" s="203"/>
      <c r="L1278" s="203"/>
      <c r="M1278" s="203"/>
      <c r="N1278" s="203"/>
      <c r="O1278" s="203"/>
      <c r="P1278" s="203"/>
      <c r="Q1278" s="203"/>
      <c r="R1278" s="203"/>
      <c r="S1278" s="203"/>
      <c r="T1278" s="203"/>
      <c r="U1278" s="203"/>
      <c r="V1278" s="203"/>
      <c r="W1278" s="203"/>
      <c r="X1278" s="203"/>
      <c r="Y1278" s="203"/>
      <c r="Z1278" s="203"/>
      <c r="AA1278" s="203"/>
      <c r="AB1278" s="203"/>
      <c r="AC1278" s="203"/>
      <c r="AD1278" s="203"/>
      <c r="AE1278" s="203"/>
      <c r="AF1278" s="203"/>
      <c r="AG1278" s="203"/>
      <c r="AH1278" s="203"/>
      <c r="AI1278" s="203"/>
      <c r="AJ1278" s="203"/>
      <c r="AK1278" s="203"/>
      <c r="AL1278" s="203"/>
      <c r="AM1278" s="203"/>
      <c r="AN1278" s="203"/>
      <c r="AO1278" s="269"/>
    </row>
    <row r="1279" spans="2:41" ht="12.45" customHeight="1" thickBot="1" x14ac:dyDescent="0.35">
      <c r="B1279" s="438"/>
      <c r="C1279" s="447"/>
      <c r="D1279" s="424"/>
      <c r="E1279" s="220" t="s">
        <v>126</v>
      </c>
      <c r="F1279" s="198" t="str">
        <f>IF(F1278&lt;&gt;"",F1278*PRINCIPAL!$C$14,"")</f>
        <v/>
      </c>
      <c r="G1279" s="198" t="str">
        <f>IF(G1278&lt;&gt;"",G1278*PRINCIPAL!$C$114,"")</f>
        <v/>
      </c>
      <c r="H1279" s="198" t="str">
        <f>IF(H1278&lt;&gt;"",H1278*PRINCIPAL!$C$114,"")</f>
        <v/>
      </c>
      <c r="I1279" s="198" t="str">
        <f>IF(I1278&lt;&gt;"",I1278*PRINCIPAL!$C$114,"")</f>
        <v/>
      </c>
      <c r="J1279" s="198" t="str">
        <f>IF(J1278&lt;&gt;"",J1278*PRINCIPAL!$C$114,"")</f>
        <v/>
      </c>
      <c r="K1279" s="198" t="str">
        <f>IF(K1278&lt;&gt;"",K1278*PRINCIPAL!$C$114,"")</f>
        <v/>
      </c>
      <c r="L1279" s="198" t="str">
        <f>IF(L1278&lt;&gt;"",L1278*PRINCIPAL!$C$114,"")</f>
        <v/>
      </c>
      <c r="M1279" s="198" t="str">
        <f>IF(M1278&lt;&gt;"",M1278*PRINCIPAL!$C$114,"")</f>
        <v/>
      </c>
      <c r="N1279" s="198" t="str">
        <f>IF(N1278&lt;&gt;"",N1278*PRINCIPAL!$C$114,"")</f>
        <v/>
      </c>
      <c r="O1279" s="198" t="str">
        <f>IF(O1278&lt;&gt;"",O1278*PRINCIPAL!$C$114,"")</f>
        <v/>
      </c>
      <c r="P1279" s="198" t="str">
        <f>IF(P1278&lt;&gt;"",P1278*PRINCIPAL!$C$114,"")</f>
        <v/>
      </c>
      <c r="Q1279" s="198" t="str">
        <f>IF(Q1278&lt;&gt;"",Q1278*PRINCIPAL!$C$114,"")</f>
        <v/>
      </c>
      <c r="R1279" s="198" t="str">
        <f>IF(R1278&lt;&gt;"",R1278*PRINCIPAL!$C$114,"")</f>
        <v/>
      </c>
      <c r="S1279" s="198" t="str">
        <f>IF(S1278&lt;&gt;"",S1278*PRINCIPAL!$C$114,"")</f>
        <v/>
      </c>
      <c r="T1279" s="198" t="str">
        <f>IF(T1278&lt;&gt;"",T1278*PRINCIPAL!$C$114,"")</f>
        <v/>
      </c>
      <c r="U1279" s="198" t="str">
        <f>IF(U1278&lt;&gt;"",U1278*PRINCIPAL!$C$114,"")</f>
        <v/>
      </c>
      <c r="V1279" s="198" t="str">
        <f>IF(V1278&lt;&gt;"",V1278*PRINCIPAL!$C$114,"")</f>
        <v/>
      </c>
      <c r="W1279" s="198" t="str">
        <f>IF(W1278&lt;&gt;"",W1278*PRINCIPAL!$C$114,"")</f>
        <v/>
      </c>
      <c r="X1279" s="198" t="str">
        <f>IF(X1278&lt;&gt;"",X1278*PRINCIPAL!$C$114,"")</f>
        <v/>
      </c>
      <c r="Y1279" s="198" t="str">
        <f>IF(Y1278&lt;&gt;"",Y1278*PRINCIPAL!$C$114,"")</f>
        <v/>
      </c>
      <c r="Z1279" s="198" t="str">
        <f>IF(Z1278&lt;&gt;"",Z1278*PRINCIPAL!$C$114,"")</f>
        <v/>
      </c>
      <c r="AA1279" s="198" t="str">
        <f>IF(AA1278&lt;&gt;"",AA1278*PRINCIPAL!$C$114,"")</f>
        <v/>
      </c>
      <c r="AB1279" s="198" t="str">
        <f>IF(AB1278&lt;&gt;"",AB1278*PRINCIPAL!$C$114,"")</f>
        <v/>
      </c>
      <c r="AC1279" s="198" t="str">
        <f>IF(AC1278&lt;&gt;"",AC1278*PRINCIPAL!$C$114,"")</f>
        <v/>
      </c>
      <c r="AD1279" s="198" t="str">
        <f>IF(AD1278&lt;&gt;"",AD1278*PRINCIPAL!$C$114,"")</f>
        <v/>
      </c>
      <c r="AE1279" s="198" t="str">
        <f>IF(AE1278&lt;&gt;"",AE1278*PRINCIPAL!$C$114,"")</f>
        <v/>
      </c>
      <c r="AF1279" s="198" t="str">
        <f>IF(AF1278&lt;&gt;"",AF1278*PRINCIPAL!$C$114,"")</f>
        <v/>
      </c>
      <c r="AG1279" s="198" t="str">
        <f>IF(AG1278&lt;&gt;"",AG1278*PRINCIPAL!$C$114,"")</f>
        <v/>
      </c>
      <c r="AH1279" s="198" t="str">
        <f>IF(AH1278&lt;&gt;"",AH1278*PRINCIPAL!$C$114,"")</f>
        <v/>
      </c>
      <c r="AI1279" s="198" t="str">
        <f>IF(AI1278&lt;&gt;"",AI1278*PRINCIPAL!$C$114,"")</f>
        <v/>
      </c>
      <c r="AJ1279" s="198" t="str">
        <f>IF(AJ1278&lt;&gt;"",AJ1278*PRINCIPAL!$C$114,"")</f>
        <v/>
      </c>
      <c r="AK1279" s="198" t="str">
        <f>IF(AK1278&lt;&gt;"",AK1278*PRINCIPAL!$C$114,"")</f>
        <v/>
      </c>
      <c r="AL1279" s="198" t="str">
        <f>IF(AL1278&lt;&gt;"",AL1278*PRINCIPAL!$C$114,"")</f>
        <v/>
      </c>
      <c r="AM1279" s="198" t="str">
        <f>IF(AM1278&lt;&gt;"",AM1278*PRINCIPAL!$C$114,"")</f>
        <v/>
      </c>
      <c r="AN1279" s="198" t="str">
        <f>IF(AN1278&lt;&gt;"",AN1278*PRINCIPAL!$C$114,"")</f>
        <v/>
      </c>
      <c r="AO1279" s="268" t="str">
        <f>IF(AO1278&lt;&gt;"",AO1278*PRINCIPAL!$C$114,"")</f>
        <v/>
      </c>
    </row>
    <row r="1280" spans="2:41" ht="12.45" customHeight="1" thickBot="1" x14ac:dyDescent="0.35">
      <c r="B1280" s="455" t="s">
        <v>152</v>
      </c>
      <c r="C1280" s="479" t="s">
        <v>108</v>
      </c>
      <c r="D1280" s="459"/>
      <c r="E1280" s="317" t="s">
        <v>126</v>
      </c>
      <c r="F1280" s="330" t="s">
        <v>38</v>
      </c>
      <c r="G1280" s="331" t="str">
        <f>IF('Sumário de Resultados'!C76&lt;&gt;"",$G$3*'Sumário de Resultados'!C76,"")</f>
        <v/>
      </c>
      <c r="H1280" s="331" t="str">
        <f>IF('Sumário de Resultados'!D76&lt;&gt;"",$G$3*'Sumário de Resultados'!D76,"")</f>
        <v/>
      </c>
      <c r="I1280" s="331" t="str">
        <f>IF('Sumário de Resultados'!E76&lt;&gt;"",$G$3*'Sumário de Resultados'!E76,"")</f>
        <v/>
      </c>
      <c r="J1280" s="331" t="str">
        <f>IF('Sumário de Resultados'!F76&lt;&gt;"",$G$3*'Sumário de Resultados'!F76,"")</f>
        <v/>
      </c>
      <c r="K1280" s="331" t="str">
        <f>IF('Sumário de Resultados'!G76&lt;&gt;"",$G$3*'Sumário de Resultados'!G76,"")</f>
        <v/>
      </c>
      <c r="L1280" s="331" t="str">
        <f>IF('Sumário de Resultados'!H76&lt;&gt;"",$G$3*'Sumário de Resultados'!H76,"")</f>
        <v/>
      </c>
      <c r="M1280" s="331" t="str">
        <f>IF('Sumário de Resultados'!I76&lt;&gt;"",$G$3*'Sumário de Resultados'!I76,"")</f>
        <v/>
      </c>
      <c r="N1280" s="331" t="str">
        <f>IF('Sumário de Resultados'!J76&lt;&gt;"",$G$3*'Sumário de Resultados'!J76,"")</f>
        <v/>
      </c>
      <c r="O1280" s="331" t="str">
        <f>IF('Sumário de Resultados'!K76&lt;&gt;"",$G$3*'Sumário de Resultados'!K76,"")</f>
        <v/>
      </c>
      <c r="P1280" s="331" t="str">
        <f>IF('Sumário de Resultados'!L76&lt;&gt;"",$G$3*'Sumário de Resultados'!L76,"")</f>
        <v/>
      </c>
      <c r="Q1280" s="331" t="str">
        <f>IF('Sumário de Resultados'!M76&lt;&gt;"",$G$3*'Sumário de Resultados'!M76,"")</f>
        <v/>
      </c>
      <c r="R1280" s="331" t="str">
        <f>IF('Sumário de Resultados'!N76&lt;&gt;"",$G$3*'Sumário de Resultados'!N76,"")</f>
        <v/>
      </c>
      <c r="S1280" s="331" t="str">
        <f>IF('Sumário de Resultados'!O76&lt;&gt;"",$G$3*'Sumário de Resultados'!O76,"")</f>
        <v/>
      </c>
      <c r="T1280" s="331" t="str">
        <f>IF('Sumário de Resultados'!P76&lt;&gt;"",$G$3*'Sumário de Resultados'!P76,"")</f>
        <v/>
      </c>
      <c r="U1280" s="331" t="str">
        <f>IF('Sumário de Resultados'!Q76&lt;&gt;"",$G$3*'Sumário de Resultados'!Q76,"")</f>
        <v/>
      </c>
      <c r="V1280" s="331" t="str">
        <f>IF('Sumário de Resultados'!R76&lt;&gt;"",$G$3*'Sumário de Resultados'!R76,"")</f>
        <v/>
      </c>
      <c r="W1280" s="331" t="str">
        <f>IF('Sumário de Resultados'!S76&lt;&gt;"",$G$3*'Sumário de Resultados'!S76,"")</f>
        <v/>
      </c>
      <c r="X1280" s="331" t="str">
        <f>IF('Sumário de Resultados'!T76&lt;&gt;"",$G$3*'Sumário de Resultados'!T76,"")</f>
        <v/>
      </c>
      <c r="Y1280" s="331" t="str">
        <f>IF('Sumário de Resultados'!U76&lt;&gt;"",$G$3*'Sumário de Resultados'!U76,"")</f>
        <v/>
      </c>
      <c r="Z1280" s="331" t="str">
        <f>IF('Sumário de Resultados'!V76&lt;&gt;"",$G$3*'Sumário de Resultados'!V76,"")</f>
        <v/>
      </c>
      <c r="AA1280" s="331" t="str">
        <f>IF('Sumário de Resultados'!W76&lt;&gt;"",$G$3*'Sumário de Resultados'!W76,"")</f>
        <v/>
      </c>
      <c r="AB1280" s="331" t="str">
        <f>IF('Sumário de Resultados'!X76&lt;&gt;"",$G$3*'Sumário de Resultados'!X76,"")</f>
        <v/>
      </c>
      <c r="AC1280" s="331" t="str">
        <f>IF('Sumário de Resultados'!Y76&lt;&gt;"",$G$3*'Sumário de Resultados'!Y76,"")</f>
        <v/>
      </c>
      <c r="AD1280" s="331" t="str">
        <f>IF('Sumário de Resultados'!Z76&lt;&gt;"",$G$3*'Sumário de Resultados'!Z76,"")</f>
        <v/>
      </c>
      <c r="AE1280" s="331" t="str">
        <f>IF('Sumário de Resultados'!AA76&lt;&gt;"",$G$3*'Sumário de Resultados'!AA76,"")</f>
        <v/>
      </c>
      <c r="AF1280" s="331" t="str">
        <f>IF('Sumário de Resultados'!AB76&lt;&gt;"",$G$3*'Sumário de Resultados'!AB76,"")</f>
        <v/>
      </c>
      <c r="AG1280" s="331" t="str">
        <f>IF('Sumário de Resultados'!AC76&lt;&gt;"",$G$3*'Sumário de Resultados'!AC76,"")</f>
        <v/>
      </c>
      <c r="AH1280" s="331" t="str">
        <f>IF('Sumário de Resultados'!AD76&lt;&gt;"",$G$3*'Sumário de Resultados'!AD76,"")</f>
        <v/>
      </c>
      <c r="AI1280" s="331" t="str">
        <f>IF('Sumário de Resultados'!AE76&lt;&gt;"",$G$3*'Sumário de Resultados'!AE76,"")</f>
        <v/>
      </c>
      <c r="AJ1280" s="331" t="str">
        <f>IF('Sumário de Resultados'!AF76&lt;&gt;"",$G$3*'Sumário de Resultados'!AF76,"")</f>
        <v/>
      </c>
      <c r="AK1280" s="331" t="str">
        <f>IF('Sumário de Resultados'!AG76&lt;&gt;"",$G$3*'Sumário de Resultados'!AG76,"")</f>
        <v/>
      </c>
      <c r="AL1280" s="331" t="str">
        <f>IF('Sumário de Resultados'!AH76&lt;&gt;"",$G$3*'Sumário de Resultados'!AH76,"")</f>
        <v/>
      </c>
      <c r="AM1280" s="331" t="str">
        <f>IF('Sumário de Resultados'!AI76&lt;&gt;"",$G$3*'Sumário de Resultados'!AI76,"")</f>
        <v/>
      </c>
      <c r="AN1280" s="331" t="str">
        <f>IF('Sumário de Resultados'!AJ76&lt;&gt;"",$G$3*'Sumário de Resultados'!AJ76,"")</f>
        <v/>
      </c>
      <c r="AO1280" s="319" t="str">
        <f>IF('Sumário de Resultados'!AK76&lt;&gt;"",$G$3*'Sumário de Resultados'!AK76,"")</f>
        <v/>
      </c>
    </row>
    <row r="1281" spans="2:41" ht="12.45" customHeight="1" x14ac:dyDescent="0.3">
      <c r="B1281" s="456"/>
      <c r="C1281" s="430" t="s">
        <v>117</v>
      </c>
      <c r="D1281" s="424" t="s">
        <v>111</v>
      </c>
      <c r="E1281" s="312" t="s">
        <v>46</v>
      </c>
      <c r="F1281" s="197" t="s">
        <v>38</v>
      </c>
      <c r="G1281" s="247"/>
      <c r="H1281" s="233"/>
      <c r="I1281" s="247"/>
      <c r="J1281" s="248"/>
      <c r="K1281" s="256"/>
      <c r="L1281" s="247"/>
      <c r="M1281" s="247"/>
      <c r="N1281" s="247"/>
      <c r="O1281" s="249"/>
      <c r="P1281" s="249"/>
      <c r="Q1281" s="249"/>
      <c r="R1281" s="249"/>
      <c r="S1281" s="249"/>
      <c r="T1281" s="249"/>
      <c r="U1281" s="249"/>
      <c r="V1281" s="249"/>
      <c r="W1281" s="249"/>
      <c r="X1281" s="249"/>
      <c r="Y1281" s="249"/>
      <c r="Z1281" s="249"/>
      <c r="AA1281" s="249"/>
      <c r="AB1281" s="249"/>
      <c r="AC1281" s="249"/>
      <c r="AD1281" s="254"/>
      <c r="AE1281" s="249"/>
      <c r="AF1281" s="249"/>
      <c r="AG1281" s="249"/>
      <c r="AH1281" s="249"/>
      <c r="AI1281" s="249"/>
      <c r="AJ1281" s="249"/>
      <c r="AK1281" s="249"/>
      <c r="AL1281" s="249"/>
      <c r="AM1281" s="254"/>
      <c r="AN1281" s="254"/>
      <c r="AO1281" s="255"/>
    </row>
    <row r="1282" spans="2:41" ht="12.45" customHeight="1" x14ac:dyDescent="0.3">
      <c r="B1282" s="456"/>
      <c r="C1282" s="430"/>
      <c r="D1282" s="424"/>
      <c r="E1282" s="224" t="s">
        <v>109</v>
      </c>
      <c r="F1282" s="203" t="s">
        <v>38</v>
      </c>
      <c r="G1282" s="231"/>
      <c r="H1282" s="229"/>
      <c r="I1282" s="203"/>
      <c r="J1282" s="233"/>
      <c r="K1282" s="202"/>
      <c r="L1282" s="203"/>
      <c r="M1282" s="203"/>
      <c r="N1282" s="203"/>
      <c r="O1282" s="236"/>
      <c r="P1282" s="236"/>
      <c r="Q1282" s="236"/>
      <c r="R1282" s="236"/>
      <c r="S1282" s="236"/>
      <c r="T1282" s="236"/>
      <c r="U1282" s="236"/>
      <c r="V1282" s="236"/>
      <c r="W1282" s="236"/>
      <c r="X1282" s="236"/>
      <c r="Y1282" s="236"/>
      <c r="Z1282" s="236"/>
      <c r="AA1282" s="236"/>
      <c r="AB1282" s="236"/>
      <c r="AC1282" s="236"/>
      <c r="AD1282" s="240"/>
      <c r="AE1282" s="236"/>
      <c r="AF1282" s="236"/>
      <c r="AG1282" s="236"/>
      <c r="AH1282" s="236"/>
      <c r="AI1282" s="236"/>
      <c r="AJ1282" s="236"/>
      <c r="AK1282" s="236"/>
      <c r="AL1282" s="236"/>
      <c r="AM1282" s="240"/>
      <c r="AN1282" s="240"/>
      <c r="AO1282" s="242"/>
    </row>
    <row r="1283" spans="2:41" ht="12.45" customHeight="1" x14ac:dyDescent="0.3">
      <c r="B1283" s="456"/>
      <c r="C1283" s="430"/>
      <c r="D1283" s="424"/>
      <c r="E1283" s="224" t="s">
        <v>127</v>
      </c>
      <c r="F1283" s="203" t="s">
        <v>38</v>
      </c>
      <c r="G1283" s="203"/>
      <c r="H1283" s="218"/>
      <c r="I1283" s="203"/>
      <c r="J1283" s="218"/>
      <c r="K1283" s="202"/>
      <c r="L1283" s="203"/>
      <c r="M1283" s="203"/>
      <c r="N1283" s="203"/>
      <c r="O1283" s="236"/>
      <c r="P1283" s="236"/>
      <c r="Q1283" s="236"/>
      <c r="R1283" s="236"/>
      <c r="S1283" s="236"/>
      <c r="T1283" s="236"/>
      <c r="U1283" s="236"/>
      <c r="V1283" s="236"/>
      <c r="W1283" s="236"/>
      <c r="X1283" s="236"/>
      <c r="Y1283" s="236"/>
      <c r="Z1283" s="236"/>
      <c r="AA1283" s="236"/>
      <c r="AB1283" s="236"/>
      <c r="AC1283" s="251"/>
      <c r="AD1283" s="240"/>
      <c r="AE1283" s="236"/>
      <c r="AF1283" s="236"/>
      <c r="AG1283" s="236"/>
      <c r="AH1283" s="236"/>
      <c r="AI1283" s="236"/>
      <c r="AJ1283" s="236"/>
      <c r="AK1283" s="236"/>
      <c r="AL1283" s="236"/>
      <c r="AM1283" s="240"/>
      <c r="AN1283" s="240"/>
      <c r="AO1283" s="242"/>
    </row>
    <row r="1284" spans="2:41" ht="12.45" customHeight="1" x14ac:dyDescent="0.3">
      <c r="B1284" s="456"/>
      <c r="C1284" s="430"/>
      <c r="D1284" s="425"/>
      <c r="E1284" s="220" t="s">
        <v>126</v>
      </c>
      <c r="F1284" s="320" t="s">
        <v>38</v>
      </c>
      <c r="G1284" s="200" t="str">
        <f>IF(AND(G1281&lt;&gt;"",G1282&lt;&gt;"",G1283&lt;&gt;""),G1281*G1282*G1283,"")</f>
        <v/>
      </c>
      <c r="H1284" s="198" t="str">
        <f>IF(AND(H1281&lt;&gt;"",H1282&lt;&gt;"",H1283&lt;&gt;""),H1281*H1282*H1283,"")</f>
        <v/>
      </c>
      <c r="I1284" s="200" t="str">
        <f t="shared" ref="I1284:AJ1284" si="310">IF(AND(I1281&lt;&gt;"",I1282&lt;&gt;"",I1283&lt;&gt;""),I1281*I1282*I1283,"")</f>
        <v/>
      </c>
      <c r="J1284" s="200" t="str">
        <f t="shared" si="310"/>
        <v/>
      </c>
      <c r="K1284" s="200" t="str">
        <f t="shared" si="310"/>
        <v/>
      </c>
      <c r="L1284" s="204" t="str">
        <f t="shared" si="310"/>
        <v/>
      </c>
      <c r="M1284" s="204" t="str">
        <f t="shared" si="310"/>
        <v/>
      </c>
      <c r="N1284" s="204" t="str">
        <f t="shared" si="310"/>
        <v/>
      </c>
      <c r="O1284" s="204" t="str">
        <f t="shared" si="310"/>
        <v/>
      </c>
      <c r="P1284" s="204" t="str">
        <f t="shared" si="310"/>
        <v/>
      </c>
      <c r="Q1284" s="204" t="str">
        <f t="shared" si="310"/>
        <v/>
      </c>
      <c r="R1284" s="204" t="str">
        <f t="shared" si="310"/>
        <v/>
      </c>
      <c r="S1284" s="204" t="str">
        <f t="shared" si="310"/>
        <v/>
      </c>
      <c r="T1284" s="204" t="str">
        <f t="shared" si="310"/>
        <v/>
      </c>
      <c r="U1284" s="204" t="str">
        <f t="shared" si="310"/>
        <v/>
      </c>
      <c r="V1284" s="204" t="str">
        <f t="shared" si="310"/>
        <v/>
      </c>
      <c r="W1284" s="204" t="str">
        <f t="shared" si="310"/>
        <v/>
      </c>
      <c r="X1284" s="204" t="str">
        <f t="shared" si="310"/>
        <v/>
      </c>
      <c r="Y1284" s="204" t="str">
        <f t="shared" si="310"/>
        <v/>
      </c>
      <c r="Z1284" s="204" t="str">
        <f t="shared" si="310"/>
        <v/>
      </c>
      <c r="AA1284" s="204" t="str">
        <f t="shared" si="310"/>
        <v/>
      </c>
      <c r="AB1284" s="204" t="str">
        <f t="shared" si="310"/>
        <v/>
      </c>
      <c r="AC1284" s="204" t="str">
        <f t="shared" si="310"/>
        <v/>
      </c>
      <c r="AD1284" s="200" t="str">
        <f t="shared" si="310"/>
        <v/>
      </c>
      <c r="AE1284" s="200" t="str">
        <f t="shared" si="310"/>
        <v/>
      </c>
      <c r="AF1284" s="200" t="str">
        <f t="shared" si="310"/>
        <v/>
      </c>
      <c r="AG1284" s="200" t="str">
        <f t="shared" si="310"/>
        <v/>
      </c>
      <c r="AH1284" s="204" t="str">
        <f t="shared" si="310"/>
        <v/>
      </c>
      <c r="AI1284" s="204" t="str">
        <f t="shared" si="310"/>
        <v/>
      </c>
      <c r="AJ1284" s="204" t="str">
        <f t="shared" si="310"/>
        <v/>
      </c>
      <c r="AK1284" s="204" t="str">
        <f>IF(AND(AK1281&lt;&gt;"",AK1282&lt;&gt;"",AK1283&lt;&gt;""),AK1281*AK1282*AK1283,"")</f>
        <v/>
      </c>
      <c r="AL1284" s="204" t="str">
        <f t="shared" ref="AL1284:AO1284" si="311">IF(AND(AL1281&lt;&gt;"",AL1282&lt;&gt;"",AL1283&lt;&gt;""),AL1281*AL1282*AL1283,"")</f>
        <v/>
      </c>
      <c r="AM1284" s="204" t="str">
        <f t="shared" si="311"/>
        <v/>
      </c>
      <c r="AN1284" s="204" t="str">
        <f t="shared" si="311"/>
        <v/>
      </c>
      <c r="AO1284" s="210" t="str">
        <f t="shared" si="311"/>
        <v/>
      </c>
    </row>
    <row r="1285" spans="2:41" ht="12.45" customHeight="1" x14ac:dyDescent="0.3">
      <c r="B1285" s="456"/>
      <c r="C1285" s="430"/>
      <c r="D1285" s="426" t="s">
        <v>111</v>
      </c>
      <c r="E1285" s="243" t="s">
        <v>46</v>
      </c>
      <c r="F1285" s="203" t="s">
        <v>38</v>
      </c>
      <c r="G1285" s="203"/>
      <c r="H1285" s="203"/>
      <c r="I1285" s="202"/>
      <c r="J1285" s="244"/>
      <c r="K1285" s="244"/>
      <c r="L1285" s="203"/>
      <c r="M1285" s="203"/>
      <c r="N1285" s="250"/>
      <c r="O1285" s="251"/>
      <c r="P1285" s="251"/>
      <c r="Q1285" s="251"/>
      <c r="R1285" s="251"/>
      <c r="S1285" s="251"/>
      <c r="T1285" s="251"/>
      <c r="U1285" s="251"/>
      <c r="V1285" s="251"/>
      <c r="W1285" s="251"/>
      <c r="X1285" s="236"/>
      <c r="Y1285" s="240"/>
      <c r="Z1285" s="236"/>
      <c r="AA1285" s="236"/>
      <c r="AB1285" s="240"/>
      <c r="AC1285" s="236"/>
      <c r="AD1285" s="237"/>
      <c r="AE1285" s="238"/>
      <c r="AF1285" s="236"/>
      <c r="AG1285" s="236"/>
      <c r="AH1285" s="249"/>
      <c r="AI1285" s="249"/>
      <c r="AJ1285" s="236"/>
      <c r="AK1285" s="236"/>
      <c r="AL1285" s="236"/>
      <c r="AM1285" s="236"/>
      <c r="AN1285" s="254"/>
      <c r="AO1285" s="255"/>
    </row>
    <row r="1286" spans="2:41" ht="12.45" customHeight="1" x14ac:dyDescent="0.3">
      <c r="B1286" s="456"/>
      <c r="C1286" s="430"/>
      <c r="D1286" s="424"/>
      <c r="E1286" s="245" t="s">
        <v>109</v>
      </c>
      <c r="F1286" s="203" t="s">
        <v>38</v>
      </c>
      <c r="G1286" s="246"/>
      <c r="H1286" s="203"/>
      <c r="I1286" s="231"/>
      <c r="J1286" s="203"/>
      <c r="K1286" s="218"/>
      <c r="L1286" s="247"/>
      <c r="M1286" s="247"/>
      <c r="N1286" s="203"/>
      <c r="O1286" s="236"/>
      <c r="P1286" s="236"/>
      <c r="Q1286" s="236"/>
      <c r="R1286" s="236"/>
      <c r="S1286" s="236"/>
      <c r="T1286" s="236"/>
      <c r="U1286" s="236"/>
      <c r="V1286" s="236"/>
      <c r="W1286" s="236"/>
      <c r="X1286" s="236"/>
      <c r="Y1286" s="240"/>
      <c r="Z1286" s="236"/>
      <c r="AA1286" s="236"/>
      <c r="AB1286" s="240"/>
      <c r="AC1286" s="249"/>
      <c r="AD1286" s="252"/>
      <c r="AE1286" s="253"/>
      <c r="AF1286" s="236"/>
      <c r="AG1286" s="249"/>
      <c r="AH1286" s="249"/>
      <c r="AI1286" s="249"/>
      <c r="AJ1286" s="249"/>
      <c r="AK1286" s="249"/>
      <c r="AL1286" s="249"/>
      <c r="AM1286" s="236"/>
      <c r="AN1286" s="240"/>
      <c r="AO1286" s="242"/>
    </row>
    <row r="1287" spans="2:41" ht="12.45" customHeight="1" x14ac:dyDescent="0.3">
      <c r="B1287" s="456"/>
      <c r="C1287" s="430"/>
      <c r="D1287" s="424"/>
      <c r="E1287" s="245" t="s">
        <v>127</v>
      </c>
      <c r="F1287" s="203" t="s">
        <v>38</v>
      </c>
      <c r="G1287" s="202"/>
      <c r="H1287" s="203"/>
      <c r="I1287" s="203"/>
      <c r="J1287" s="247"/>
      <c r="K1287" s="248"/>
      <c r="L1287" s="203"/>
      <c r="M1287" s="203"/>
      <c r="N1287" s="247"/>
      <c r="O1287" s="249"/>
      <c r="P1287" s="249"/>
      <c r="Q1287" s="249"/>
      <c r="R1287" s="249"/>
      <c r="S1287" s="249"/>
      <c r="T1287" s="249"/>
      <c r="U1287" s="249"/>
      <c r="V1287" s="249"/>
      <c r="W1287" s="249"/>
      <c r="X1287" s="236"/>
      <c r="Y1287" s="240"/>
      <c r="Z1287" s="236"/>
      <c r="AA1287" s="236"/>
      <c r="AB1287" s="240"/>
      <c r="AC1287" s="249"/>
      <c r="AD1287" s="252"/>
      <c r="AE1287" s="253"/>
      <c r="AF1287" s="236"/>
      <c r="AG1287" s="249"/>
      <c r="AH1287" s="236"/>
      <c r="AI1287" s="236"/>
      <c r="AJ1287" s="236"/>
      <c r="AK1287" s="236"/>
      <c r="AL1287" s="236"/>
      <c r="AM1287" s="236"/>
      <c r="AN1287" s="240"/>
      <c r="AO1287" s="242"/>
    </row>
    <row r="1288" spans="2:41" ht="12.45" customHeight="1" x14ac:dyDescent="0.3">
      <c r="B1288" s="456"/>
      <c r="C1288" s="430"/>
      <c r="D1288" s="425"/>
      <c r="E1288" s="220" t="s">
        <v>126</v>
      </c>
      <c r="F1288" s="321" t="s">
        <v>38</v>
      </c>
      <c r="G1288" s="259" t="str">
        <f>IF(AND(G1285&lt;&gt;"",G1286&lt;&gt;"",G1287&lt;&gt;""),G1285*G1286*G1287,"")</f>
        <v/>
      </c>
      <c r="H1288" s="259" t="str">
        <f t="shared" ref="H1288:AO1288" si="312">IF(AND(H1285&lt;&gt;"",H1286&lt;&gt;"",H1287&lt;&gt;""),H1285*H1286*H1287,"")</f>
        <v/>
      </c>
      <c r="I1288" s="259" t="str">
        <f t="shared" si="312"/>
        <v/>
      </c>
      <c r="J1288" s="259" t="str">
        <f t="shared" si="312"/>
        <v/>
      </c>
      <c r="K1288" s="259" t="str">
        <f t="shared" si="312"/>
        <v/>
      </c>
      <c r="L1288" s="259" t="str">
        <f t="shared" si="312"/>
        <v/>
      </c>
      <c r="M1288" s="259" t="str">
        <f t="shared" si="312"/>
        <v/>
      </c>
      <c r="N1288" s="259" t="str">
        <f t="shared" si="312"/>
        <v/>
      </c>
      <c r="O1288" s="259" t="str">
        <f t="shared" si="312"/>
        <v/>
      </c>
      <c r="P1288" s="259" t="str">
        <f t="shared" si="312"/>
        <v/>
      </c>
      <c r="Q1288" s="259" t="str">
        <f t="shared" si="312"/>
        <v/>
      </c>
      <c r="R1288" s="259" t="str">
        <f t="shared" si="312"/>
        <v/>
      </c>
      <c r="S1288" s="259" t="str">
        <f t="shared" si="312"/>
        <v/>
      </c>
      <c r="T1288" s="259" t="str">
        <f t="shared" si="312"/>
        <v/>
      </c>
      <c r="U1288" s="259" t="str">
        <f t="shared" si="312"/>
        <v/>
      </c>
      <c r="V1288" s="259" t="str">
        <f t="shared" si="312"/>
        <v/>
      </c>
      <c r="W1288" s="259" t="str">
        <f t="shared" si="312"/>
        <v/>
      </c>
      <c r="X1288" s="259" t="str">
        <f t="shared" si="312"/>
        <v/>
      </c>
      <c r="Y1288" s="260" t="str">
        <f t="shared" si="312"/>
        <v/>
      </c>
      <c r="Z1288" s="261" t="str">
        <f t="shared" si="312"/>
        <v/>
      </c>
      <c r="AA1288" s="259" t="str">
        <f t="shared" si="312"/>
        <v/>
      </c>
      <c r="AB1288" s="260" t="str">
        <f t="shared" si="312"/>
        <v/>
      </c>
      <c r="AC1288" s="261" t="str">
        <f t="shared" si="312"/>
        <v/>
      </c>
      <c r="AD1288" s="259" t="str">
        <f t="shared" si="312"/>
        <v/>
      </c>
      <c r="AE1288" s="259" t="str">
        <f t="shared" si="312"/>
        <v/>
      </c>
      <c r="AF1288" s="259" t="str">
        <f t="shared" si="312"/>
        <v/>
      </c>
      <c r="AG1288" s="259" t="str">
        <f t="shared" si="312"/>
        <v/>
      </c>
      <c r="AH1288" s="259" t="str">
        <f t="shared" si="312"/>
        <v/>
      </c>
      <c r="AI1288" s="259" t="str">
        <f t="shared" si="312"/>
        <v/>
      </c>
      <c r="AJ1288" s="259" t="str">
        <f t="shared" si="312"/>
        <v/>
      </c>
      <c r="AK1288" s="259" t="str">
        <f t="shared" si="312"/>
        <v/>
      </c>
      <c r="AL1288" s="259" t="str">
        <f t="shared" si="312"/>
        <v/>
      </c>
      <c r="AM1288" s="259" t="str">
        <f t="shared" si="312"/>
        <v/>
      </c>
      <c r="AN1288" s="259" t="str">
        <f t="shared" si="312"/>
        <v/>
      </c>
      <c r="AO1288" s="262" t="str">
        <f t="shared" si="312"/>
        <v/>
      </c>
    </row>
    <row r="1289" spans="2:41" ht="12.45" customHeight="1" x14ac:dyDescent="0.3">
      <c r="B1289" s="456"/>
      <c r="C1289" s="430"/>
      <c r="D1289" s="426" t="s">
        <v>111</v>
      </c>
      <c r="E1289" s="243" t="s">
        <v>46</v>
      </c>
      <c r="F1289" s="203" t="s">
        <v>38</v>
      </c>
      <c r="G1289" s="247"/>
      <c r="H1289" s="247"/>
      <c r="I1289" s="256"/>
      <c r="J1289" s="257"/>
      <c r="K1289" s="257"/>
      <c r="L1289" s="247"/>
      <c r="M1289" s="247"/>
      <c r="N1289" s="250"/>
      <c r="O1289" s="251"/>
      <c r="P1289" s="251"/>
      <c r="Q1289" s="251"/>
      <c r="R1289" s="251"/>
      <c r="S1289" s="251"/>
      <c r="T1289" s="251"/>
      <c r="U1289" s="251"/>
      <c r="V1289" s="251"/>
      <c r="W1289" s="251"/>
      <c r="X1289" s="249"/>
      <c r="Y1289" s="254"/>
      <c r="Z1289" s="249"/>
      <c r="AA1289" s="249"/>
      <c r="AB1289" s="254"/>
      <c r="AC1289" s="249"/>
      <c r="AD1289" s="252"/>
      <c r="AE1289" s="258"/>
      <c r="AF1289" s="249"/>
      <c r="AG1289" s="249"/>
      <c r="AH1289" s="249"/>
      <c r="AI1289" s="249"/>
      <c r="AJ1289" s="249"/>
      <c r="AK1289" s="249"/>
      <c r="AL1289" s="249"/>
      <c r="AM1289" s="249"/>
      <c r="AN1289" s="254"/>
      <c r="AO1289" s="255"/>
    </row>
    <row r="1290" spans="2:41" ht="12.45" customHeight="1" x14ac:dyDescent="0.3">
      <c r="B1290" s="456"/>
      <c r="C1290" s="430"/>
      <c r="D1290" s="424"/>
      <c r="E1290" s="245" t="s">
        <v>109</v>
      </c>
      <c r="F1290" s="203" t="s">
        <v>38</v>
      </c>
      <c r="G1290" s="246"/>
      <c r="H1290" s="203"/>
      <c r="I1290" s="231"/>
      <c r="J1290" s="203"/>
      <c r="K1290" s="218"/>
      <c r="L1290" s="247"/>
      <c r="M1290" s="247"/>
      <c r="N1290" s="203"/>
      <c r="O1290" s="236"/>
      <c r="P1290" s="236"/>
      <c r="Q1290" s="236"/>
      <c r="R1290" s="236"/>
      <c r="S1290" s="236"/>
      <c r="T1290" s="236"/>
      <c r="U1290" s="236"/>
      <c r="V1290" s="236"/>
      <c r="W1290" s="236"/>
      <c r="X1290" s="236"/>
      <c r="Y1290" s="240"/>
      <c r="Z1290" s="236"/>
      <c r="AA1290" s="236"/>
      <c r="AB1290" s="240"/>
      <c r="AC1290" s="249"/>
      <c r="AD1290" s="252"/>
      <c r="AE1290" s="253"/>
      <c r="AF1290" s="236"/>
      <c r="AG1290" s="249"/>
      <c r="AH1290" s="249"/>
      <c r="AI1290" s="249"/>
      <c r="AJ1290" s="249"/>
      <c r="AK1290" s="249"/>
      <c r="AL1290" s="249"/>
      <c r="AM1290" s="236"/>
      <c r="AN1290" s="240"/>
      <c r="AO1290" s="242"/>
    </row>
    <row r="1291" spans="2:41" ht="12.45" customHeight="1" x14ac:dyDescent="0.3">
      <c r="B1291" s="456"/>
      <c r="C1291" s="430"/>
      <c r="D1291" s="424"/>
      <c r="E1291" s="245" t="s">
        <v>127</v>
      </c>
      <c r="F1291" s="203" t="s">
        <v>38</v>
      </c>
      <c r="G1291" s="202"/>
      <c r="H1291" s="203"/>
      <c r="I1291" s="203"/>
      <c r="J1291" s="203"/>
      <c r="K1291" s="218"/>
      <c r="L1291" s="203"/>
      <c r="M1291" s="203"/>
      <c r="N1291" s="203"/>
      <c r="O1291" s="236"/>
      <c r="P1291" s="236"/>
      <c r="Q1291" s="236"/>
      <c r="R1291" s="236"/>
      <c r="S1291" s="236"/>
      <c r="T1291" s="236"/>
      <c r="U1291" s="236"/>
      <c r="V1291" s="236"/>
      <c r="W1291" s="236"/>
      <c r="X1291" s="236"/>
      <c r="Y1291" s="240"/>
      <c r="Z1291" s="236"/>
      <c r="AA1291" s="236"/>
      <c r="AB1291" s="240"/>
      <c r="AC1291" s="236"/>
      <c r="AD1291" s="237"/>
      <c r="AE1291" s="263"/>
      <c r="AF1291" s="236"/>
      <c r="AG1291" s="236"/>
      <c r="AH1291" s="236"/>
      <c r="AI1291" s="236"/>
      <c r="AJ1291" s="236"/>
      <c r="AK1291" s="236"/>
      <c r="AL1291" s="236"/>
      <c r="AM1291" s="236"/>
      <c r="AN1291" s="240"/>
      <c r="AO1291" s="242"/>
    </row>
    <row r="1292" spans="2:41" ht="12.45" customHeight="1" x14ac:dyDescent="0.3">
      <c r="B1292" s="456"/>
      <c r="C1292" s="430"/>
      <c r="D1292" s="425"/>
      <c r="E1292" s="221" t="s">
        <v>126</v>
      </c>
      <c r="F1292" s="321" t="s">
        <v>38</v>
      </c>
      <c r="G1292" s="259" t="str">
        <f>IF(AND(G1289&lt;&gt;"",G1290&lt;&gt;"",G1291&lt;&gt;""),G1289*G1290*G1291,"")</f>
        <v/>
      </c>
      <c r="H1292" s="259" t="str">
        <f t="shared" ref="H1292:AO1292" si="313">IF(AND(H1289&lt;&gt;"",H1290&lt;&gt;"",H1291&lt;&gt;""),H1289*H1290*H1291,"")</f>
        <v/>
      </c>
      <c r="I1292" s="259" t="str">
        <f t="shared" si="313"/>
        <v/>
      </c>
      <c r="J1292" s="259" t="str">
        <f t="shared" si="313"/>
        <v/>
      </c>
      <c r="K1292" s="259" t="str">
        <f t="shared" si="313"/>
        <v/>
      </c>
      <c r="L1292" s="259" t="str">
        <f t="shared" si="313"/>
        <v/>
      </c>
      <c r="M1292" s="259" t="str">
        <f t="shared" si="313"/>
        <v/>
      </c>
      <c r="N1292" s="259" t="str">
        <f t="shared" si="313"/>
        <v/>
      </c>
      <c r="O1292" s="259" t="str">
        <f t="shared" si="313"/>
        <v/>
      </c>
      <c r="P1292" s="259" t="str">
        <f t="shared" si="313"/>
        <v/>
      </c>
      <c r="Q1292" s="259" t="str">
        <f t="shared" si="313"/>
        <v/>
      </c>
      <c r="R1292" s="259" t="str">
        <f t="shared" si="313"/>
        <v/>
      </c>
      <c r="S1292" s="259" t="str">
        <f t="shared" si="313"/>
        <v/>
      </c>
      <c r="T1292" s="259" t="str">
        <f t="shared" si="313"/>
        <v/>
      </c>
      <c r="U1292" s="259" t="str">
        <f t="shared" si="313"/>
        <v/>
      </c>
      <c r="V1292" s="259" t="str">
        <f t="shared" si="313"/>
        <v/>
      </c>
      <c r="W1292" s="259" t="str">
        <f t="shared" si="313"/>
        <v/>
      </c>
      <c r="X1292" s="259" t="str">
        <f t="shared" si="313"/>
        <v/>
      </c>
      <c r="Y1292" s="259" t="str">
        <f t="shared" si="313"/>
        <v/>
      </c>
      <c r="Z1292" s="259" t="str">
        <f t="shared" si="313"/>
        <v/>
      </c>
      <c r="AA1292" s="259" t="str">
        <f t="shared" si="313"/>
        <v/>
      </c>
      <c r="AB1292" s="259" t="str">
        <f t="shared" si="313"/>
        <v/>
      </c>
      <c r="AC1292" s="259" t="str">
        <f t="shared" si="313"/>
        <v/>
      </c>
      <c r="AD1292" s="259" t="str">
        <f t="shared" si="313"/>
        <v/>
      </c>
      <c r="AE1292" s="259" t="str">
        <f t="shared" si="313"/>
        <v/>
      </c>
      <c r="AF1292" s="259" t="str">
        <f t="shared" si="313"/>
        <v/>
      </c>
      <c r="AG1292" s="259" t="str">
        <f t="shared" si="313"/>
        <v/>
      </c>
      <c r="AH1292" s="259" t="str">
        <f t="shared" si="313"/>
        <v/>
      </c>
      <c r="AI1292" s="259" t="str">
        <f t="shared" si="313"/>
        <v/>
      </c>
      <c r="AJ1292" s="259" t="str">
        <f t="shared" si="313"/>
        <v/>
      </c>
      <c r="AK1292" s="259" t="str">
        <f t="shared" si="313"/>
        <v/>
      </c>
      <c r="AL1292" s="259" t="str">
        <f t="shared" si="313"/>
        <v/>
      </c>
      <c r="AM1292" s="259" t="str">
        <f t="shared" si="313"/>
        <v/>
      </c>
      <c r="AN1292" s="259" t="str">
        <f t="shared" si="313"/>
        <v/>
      </c>
      <c r="AO1292" s="262" t="str">
        <f t="shared" si="313"/>
        <v/>
      </c>
    </row>
    <row r="1293" spans="2:41" ht="12.45" customHeight="1" x14ac:dyDescent="0.3">
      <c r="B1293" s="456"/>
      <c r="C1293" s="430"/>
      <c r="D1293" s="426" t="s">
        <v>111</v>
      </c>
      <c r="E1293" s="264" t="s">
        <v>46</v>
      </c>
      <c r="F1293" s="203" t="s">
        <v>38</v>
      </c>
      <c r="G1293" s="247"/>
      <c r="H1293" s="247"/>
      <c r="I1293" s="256"/>
      <c r="J1293" s="257"/>
      <c r="K1293" s="257"/>
      <c r="L1293" s="247"/>
      <c r="M1293" s="247"/>
      <c r="N1293" s="250"/>
      <c r="O1293" s="251"/>
      <c r="P1293" s="251"/>
      <c r="Q1293" s="251"/>
      <c r="R1293" s="251"/>
      <c r="S1293" s="251"/>
      <c r="T1293" s="251"/>
      <c r="U1293" s="251"/>
      <c r="V1293" s="251"/>
      <c r="W1293" s="251"/>
      <c r="X1293" s="249"/>
      <c r="Y1293" s="254"/>
      <c r="Z1293" s="249"/>
      <c r="AA1293" s="249"/>
      <c r="AB1293" s="254"/>
      <c r="AC1293" s="249"/>
      <c r="AD1293" s="252"/>
      <c r="AE1293" s="258"/>
      <c r="AF1293" s="249"/>
      <c r="AG1293" s="249"/>
      <c r="AH1293" s="249"/>
      <c r="AI1293" s="249"/>
      <c r="AJ1293" s="249"/>
      <c r="AK1293" s="249"/>
      <c r="AL1293" s="249"/>
      <c r="AM1293" s="249"/>
      <c r="AN1293" s="254"/>
      <c r="AO1293" s="255"/>
    </row>
    <row r="1294" spans="2:41" ht="12.45" customHeight="1" x14ac:dyDescent="0.3">
      <c r="B1294" s="456"/>
      <c r="C1294" s="430"/>
      <c r="D1294" s="424"/>
      <c r="E1294" s="245" t="s">
        <v>109</v>
      </c>
      <c r="F1294" s="203" t="s">
        <v>38</v>
      </c>
      <c r="G1294" s="246"/>
      <c r="H1294" s="203"/>
      <c r="I1294" s="231"/>
      <c r="J1294" s="203"/>
      <c r="K1294" s="218"/>
      <c r="L1294" s="247"/>
      <c r="M1294" s="247"/>
      <c r="N1294" s="203"/>
      <c r="O1294" s="236"/>
      <c r="P1294" s="236"/>
      <c r="Q1294" s="236"/>
      <c r="R1294" s="236"/>
      <c r="S1294" s="236"/>
      <c r="T1294" s="236"/>
      <c r="U1294" s="236"/>
      <c r="V1294" s="236"/>
      <c r="W1294" s="236"/>
      <c r="X1294" s="236"/>
      <c r="Y1294" s="240"/>
      <c r="Z1294" s="236"/>
      <c r="AA1294" s="236"/>
      <c r="AB1294" s="240"/>
      <c r="AC1294" s="249"/>
      <c r="AD1294" s="252"/>
      <c r="AE1294" s="253"/>
      <c r="AF1294" s="236"/>
      <c r="AG1294" s="249"/>
      <c r="AH1294" s="249"/>
      <c r="AI1294" s="249"/>
      <c r="AJ1294" s="249"/>
      <c r="AK1294" s="249"/>
      <c r="AL1294" s="249"/>
      <c r="AM1294" s="236"/>
      <c r="AN1294" s="240"/>
      <c r="AO1294" s="242"/>
    </row>
    <row r="1295" spans="2:41" ht="12.45" customHeight="1" x14ac:dyDescent="0.3">
      <c r="B1295" s="456"/>
      <c r="C1295" s="430"/>
      <c r="D1295" s="424"/>
      <c r="E1295" s="245" t="s">
        <v>127</v>
      </c>
      <c r="F1295" s="203" t="s">
        <v>38</v>
      </c>
      <c r="G1295" s="202"/>
      <c r="H1295" s="203"/>
      <c r="I1295" s="203"/>
      <c r="J1295" s="203"/>
      <c r="K1295" s="218"/>
      <c r="L1295" s="203"/>
      <c r="M1295" s="203"/>
      <c r="N1295" s="203"/>
      <c r="O1295" s="236"/>
      <c r="P1295" s="236"/>
      <c r="Q1295" s="236"/>
      <c r="R1295" s="236"/>
      <c r="S1295" s="236"/>
      <c r="T1295" s="236"/>
      <c r="U1295" s="236"/>
      <c r="V1295" s="236"/>
      <c r="W1295" s="236"/>
      <c r="X1295" s="236"/>
      <c r="Y1295" s="240"/>
      <c r="Z1295" s="236"/>
      <c r="AA1295" s="236"/>
      <c r="AB1295" s="240"/>
      <c r="AC1295" s="236"/>
      <c r="AD1295" s="237"/>
      <c r="AE1295" s="263"/>
      <c r="AF1295" s="236"/>
      <c r="AG1295" s="236"/>
      <c r="AH1295" s="236"/>
      <c r="AI1295" s="236"/>
      <c r="AJ1295" s="236"/>
      <c r="AK1295" s="236"/>
      <c r="AL1295" s="236"/>
      <c r="AM1295" s="236"/>
      <c r="AN1295" s="240"/>
      <c r="AO1295" s="242"/>
    </row>
    <row r="1296" spans="2:41" ht="12.45" customHeight="1" x14ac:dyDescent="0.3">
      <c r="B1296" s="456"/>
      <c r="C1296" s="430"/>
      <c r="D1296" s="425"/>
      <c r="E1296" s="221" t="s">
        <v>126</v>
      </c>
      <c r="F1296" s="321" t="s">
        <v>38</v>
      </c>
      <c r="G1296" s="259" t="str">
        <f>IF(AND(G1293&lt;&gt;"",G1294&lt;&gt;"",G1295&lt;&gt;""),G1293*G1294*G1295,"")</f>
        <v/>
      </c>
      <c r="H1296" s="259" t="str">
        <f t="shared" ref="H1296:AO1296" si="314">IF(AND(H1293&lt;&gt;"",H1294&lt;&gt;"",H1295&lt;&gt;""),H1293*H1294*H1295,"")</f>
        <v/>
      </c>
      <c r="I1296" s="259" t="str">
        <f t="shared" si="314"/>
        <v/>
      </c>
      <c r="J1296" s="259" t="str">
        <f t="shared" si="314"/>
        <v/>
      </c>
      <c r="K1296" s="259" t="str">
        <f t="shared" si="314"/>
        <v/>
      </c>
      <c r="L1296" s="259" t="str">
        <f t="shared" si="314"/>
        <v/>
      </c>
      <c r="M1296" s="259" t="str">
        <f t="shared" si="314"/>
        <v/>
      </c>
      <c r="N1296" s="259" t="str">
        <f t="shared" si="314"/>
        <v/>
      </c>
      <c r="O1296" s="259" t="str">
        <f t="shared" si="314"/>
        <v/>
      </c>
      <c r="P1296" s="259" t="str">
        <f t="shared" si="314"/>
        <v/>
      </c>
      <c r="Q1296" s="259" t="str">
        <f t="shared" si="314"/>
        <v/>
      </c>
      <c r="R1296" s="259" t="str">
        <f t="shared" si="314"/>
        <v/>
      </c>
      <c r="S1296" s="259" t="str">
        <f t="shared" si="314"/>
        <v/>
      </c>
      <c r="T1296" s="259" t="str">
        <f t="shared" si="314"/>
        <v/>
      </c>
      <c r="U1296" s="259" t="str">
        <f t="shared" si="314"/>
        <v/>
      </c>
      <c r="V1296" s="259" t="str">
        <f t="shared" si="314"/>
        <v/>
      </c>
      <c r="W1296" s="259" t="str">
        <f t="shared" si="314"/>
        <v/>
      </c>
      <c r="X1296" s="259" t="str">
        <f t="shared" si="314"/>
        <v/>
      </c>
      <c r="Y1296" s="259" t="str">
        <f t="shared" si="314"/>
        <v/>
      </c>
      <c r="Z1296" s="259" t="str">
        <f t="shared" si="314"/>
        <v/>
      </c>
      <c r="AA1296" s="259" t="str">
        <f t="shared" si="314"/>
        <v/>
      </c>
      <c r="AB1296" s="259" t="str">
        <f t="shared" si="314"/>
        <v/>
      </c>
      <c r="AC1296" s="259" t="str">
        <f t="shared" si="314"/>
        <v/>
      </c>
      <c r="AD1296" s="259" t="str">
        <f t="shared" si="314"/>
        <v/>
      </c>
      <c r="AE1296" s="259" t="str">
        <f t="shared" si="314"/>
        <v/>
      </c>
      <c r="AF1296" s="259" t="str">
        <f t="shared" si="314"/>
        <v/>
      </c>
      <c r="AG1296" s="259" t="str">
        <f t="shared" si="314"/>
        <v/>
      </c>
      <c r="AH1296" s="259" t="str">
        <f t="shared" si="314"/>
        <v/>
      </c>
      <c r="AI1296" s="259" t="str">
        <f t="shared" si="314"/>
        <v/>
      </c>
      <c r="AJ1296" s="259" t="str">
        <f t="shared" si="314"/>
        <v/>
      </c>
      <c r="AK1296" s="259" t="str">
        <f t="shared" si="314"/>
        <v/>
      </c>
      <c r="AL1296" s="259" t="str">
        <f t="shared" si="314"/>
        <v/>
      </c>
      <c r="AM1296" s="259" t="str">
        <f t="shared" si="314"/>
        <v/>
      </c>
      <c r="AN1296" s="259" t="str">
        <f t="shared" si="314"/>
        <v/>
      </c>
      <c r="AO1296" s="262" t="str">
        <f t="shared" si="314"/>
        <v/>
      </c>
    </row>
    <row r="1297" spans="2:41" ht="12.45" customHeight="1" x14ac:dyDescent="0.3">
      <c r="B1297" s="456"/>
      <c r="C1297" s="430"/>
      <c r="D1297" s="426" t="s">
        <v>111</v>
      </c>
      <c r="E1297" s="264" t="s">
        <v>46</v>
      </c>
      <c r="F1297" s="203" t="s">
        <v>38</v>
      </c>
      <c r="G1297" s="247"/>
      <c r="H1297" s="247"/>
      <c r="I1297" s="256"/>
      <c r="J1297" s="257"/>
      <c r="K1297" s="257"/>
      <c r="L1297" s="247"/>
      <c r="M1297" s="247"/>
      <c r="N1297" s="250"/>
      <c r="O1297" s="251"/>
      <c r="P1297" s="251"/>
      <c r="Q1297" s="251"/>
      <c r="R1297" s="251"/>
      <c r="S1297" s="251"/>
      <c r="T1297" s="251"/>
      <c r="U1297" s="251"/>
      <c r="V1297" s="251"/>
      <c r="W1297" s="251"/>
      <c r="X1297" s="249"/>
      <c r="Y1297" s="254"/>
      <c r="Z1297" s="249"/>
      <c r="AA1297" s="249"/>
      <c r="AB1297" s="254"/>
      <c r="AC1297" s="249"/>
      <c r="AD1297" s="252"/>
      <c r="AE1297" s="258"/>
      <c r="AF1297" s="249"/>
      <c r="AG1297" s="249"/>
      <c r="AH1297" s="249"/>
      <c r="AI1297" s="249"/>
      <c r="AJ1297" s="249"/>
      <c r="AK1297" s="249"/>
      <c r="AL1297" s="249"/>
      <c r="AM1297" s="249"/>
      <c r="AN1297" s="254"/>
      <c r="AO1297" s="255"/>
    </row>
    <row r="1298" spans="2:41" ht="12.45" customHeight="1" x14ac:dyDescent="0.3">
      <c r="B1298" s="456"/>
      <c r="C1298" s="430"/>
      <c r="D1298" s="424"/>
      <c r="E1298" s="245" t="s">
        <v>109</v>
      </c>
      <c r="F1298" s="203" t="s">
        <v>38</v>
      </c>
      <c r="G1298" s="246"/>
      <c r="H1298" s="203"/>
      <c r="I1298" s="231"/>
      <c r="J1298" s="203"/>
      <c r="K1298" s="218"/>
      <c r="L1298" s="247"/>
      <c r="M1298" s="247"/>
      <c r="N1298" s="203"/>
      <c r="O1298" s="236"/>
      <c r="P1298" s="236"/>
      <c r="Q1298" s="236"/>
      <c r="R1298" s="236"/>
      <c r="S1298" s="236"/>
      <c r="T1298" s="236"/>
      <c r="U1298" s="236"/>
      <c r="V1298" s="236"/>
      <c r="W1298" s="236"/>
      <c r="X1298" s="236"/>
      <c r="Y1298" s="240"/>
      <c r="Z1298" s="236"/>
      <c r="AA1298" s="236"/>
      <c r="AB1298" s="240"/>
      <c r="AC1298" s="249"/>
      <c r="AD1298" s="252"/>
      <c r="AE1298" s="253"/>
      <c r="AF1298" s="236"/>
      <c r="AG1298" s="249"/>
      <c r="AH1298" s="249"/>
      <c r="AI1298" s="249"/>
      <c r="AJ1298" s="249"/>
      <c r="AK1298" s="249"/>
      <c r="AL1298" s="249"/>
      <c r="AM1298" s="236"/>
      <c r="AN1298" s="240"/>
      <c r="AO1298" s="242"/>
    </row>
    <row r="1299" spans="2:41" ht="12.45" customHeight="1" x14ac:dyDescent="0.3">
      <c r="B1299" s="456"/>
      <c r="C1299" s="430"/>
      <c r="D1299" s="424"/>
      <c r="E1299" s="245" t="s">
        <v>127</v>
      </c>
      <c r="F1299" s="203" t="s">
        <v>38</v>
      </c>
      <c r="G1299" s="202"/>
      <c r="H1299" s="203"/>
      <c r="I1299" s="203"/>
      <c r="J1299" s="203"/>
      <c r="K1299" s="218"/>
      <c r="L1299" s="203"/>
      <c r="M1299" s="203"/>
      <c r="N1299" s="203"/>
      <c r="O1299" s="236"/>
      <c r="P1299" s="236"/>
      <c r="Q1299" s="236"/>
      <c r="R1299" s="236"/>
      <c r="S1299" s="236"/>
      <c r="T1299" s="236"/>
      <c r="U1299" s="236"/>
      <c r="V1299" s="236"/>
      <c r="W1299" s="236"/>
      <c r="X1299" s="236"/>
      <c r="Y1299" s="240"/>
      <c r="Z1299" s="236"/>
      <c r="AA1299" s="236"/>
      <c r="AB1299" s="240"/>
      <c r="AC1299" s="236"/>
      <c r="AD1299" s="237"/>
      <c r="AE1299" s="263"/>
      <c r="AF1299" s="236"/>
      <c r="AG1299" s="236"/>
      <c r="AH1299" s="236"/>
      <c r="AI1299" s="236"/>
      <c r="AJ1299" s="236"/>
      <c r="AK1299" s="236"/>
      <c r="AL1299" s="236"/>
      <c r="AM1299" s="236"/>
      <c r="AN1299" s="240"/>
      <c r="AO1299" s="242"/>
    </row>
    <row r="1300" spans="2:41" ht="12.45" customHeight="1" x14ac:dyDescent="0.3">
      <c r="B1300" s="456"/>
      <c r="C1300" s="430"/>
      <c r="D1300" s="425"/>
      <c r="E1300" s="221" t="s">
        <v>126</v>
      </c>
      <c r="F1300" s="321" t="s">
        <v>38</v>
      </c>
      <c r="G1300" s="259" t="str">
        <f>IF(AND(G1297&lt;&gt;"",G1298&lt;&gt;"",G1299&lt;&gt;""),G1297*G1298*G1299,"")</f>
        <v/>
      </c>
      <c r="H1300" s="259" t="str">
        <f t="shared" ref="H1300:AO1300" si="315">IF(AND(H1297&lt;&gt;"",H1298&lt;&gt;"",H1299&lt;&gt;""),H1297*H1298*H1299,"")</f>
        <v/>
      </c>
      <c r="I1300" s="259" t="str">
        <f t="shared" si="315"/>
        <v/>
      </c>
      <c r="J1300" s="259" t="str">
        <f t="shared" si="315"/>
        <v/>
      </c>
      <c r="K1300" s="259" t="str">
        <f t="shared" si="315"/>
        <v/>
      </c>
      <c r="L1300" s="259" t="str">
        <f t="shared" si="315"/>
        <v/>
      </c>
      <c r="M1300" s="259" t="str">
        <f t="shared" si="315"/>
        <v/>
      </c>
      <c r="N1300" s="259" t="str">
        <f t="shared" si="315"/>
        <v/>
      </c>
      <c r="O1300" s="259" t="str">
        <f t="shared" si="315"/>
        <v/>
      </c>
      <c r="P1300" s="259" t="str">
        <f t="shared" si="315"/>
        <v/>
      </c>
      <c r="Q1300" s="259" t="str">
        <f t="shared" si="315"/>
        <v/>
      </c>
      <c r="R1300" s="259" t="str">
        <f t="shared" si="315"/>
        <v/>
      </c>
      <c r="S1300" s="259" t="str">
        <f t="shared" si="315"/>
        <v/>
      </c>
      <c r="T1300" s="259" t="str">
        <f t="shared" si="315"/>
        <v/>
      </c>
      <c r="U1300" s="259" t="str">
        <f t="shared" si="315"/>
        <v/>
      </c>
      <c r="V1300" s="259" t="str">
        <f t="shared" si="315"/>
        <v/>
      </c>
      <c r="W1300" s="259" t="str">
        <f t="shared" si="315"/>
        <v/>
      </c>
      <c r="X1300" s="259" t="str">
        <f t="shared" si="315"/>
        <v/>
      </c>
      <c r="Y1300" s="259" t="str">
        <f t="shared" si="315"/>
        <v/>
      </c>
      <c r="Z1300" s="259" t="str">
        <f t="shared" si="315"/>
        <v/>
      </c>
      <c r="AA1300" s="259" t="str">
        <f t="shared" si="315"/>
        <v/>
      </c>
      <c r="AB1300" s="259" t="str">
        <f t="shared" si="315"/>
        <v/>
      </c>
      <c r="AC1300" s="259" t="str">
        <f t="shared" si="315"/>
        <v/>
      </c>
      <c r="AD1300" s="259" t="str">
        <f t="shared" si="315"/>
        <v/>
      </c>
      <c r="AE1300" s="259" t="str">
        <f t="shared" si="315"/>
        <v/>
      </c>
      <c r="AF1300" s="259" t="str">
        <f t="shared" si="315"/>
        <v/>
      </c>
      <c r="AG1300" s="259" t="str">
        <f t="shared" si="315"/>
        <v/>
      </c>
      <c r="AH1300" s="259" t="str">
        <f t="shared" si="315"/>
        <v/>
      </c>
      <c r="AI1300" s="259" t="str">
        <f t="shared" si="315"/>
        <v/>
      </c>
      <c r="AJ1300" s="259" t="str">
        <f t="shared" si="315"/>
        <v/>
      </c>
      <c r="AK1300" s="259" t="str">
        <f t="shared" si="315"/>
        <v/>
      </c>
      <c r="AL1300" s="259" t="str">
        <f t="shared" si="315"/>
        <v/>
      </c>
      <c r="AM1300" s="259" t="str">
        <f t="shared" si="315"/>
        <v/>
      </c>
      <c r="AN1300" s="259" t="str">
        <f t="shared" si="315"/>
        <v/>
      </c>
      <c r="AO1300" s="262" t="str">
        <f t="shared" si="315"/>
        <v/>
      </c>
    </row>
    <row r="1301" spans="2:41" ht="12.45" customHeight="1" x14ac:dyDescent="0.3">
      <c r="B1301" s="456"/>
      <c r="C1301" s="430"/>
      <c r="D1301" s="426" t="s">
        <v>111</v>
      </c>
      <c r="E1301" s="264" t="s">
        <v>46</v>
      </c>
      <c r="F1301" s="203" t="s">
        <v>38</v>
      </c>
      <c r="G1301" s="247"/>
      <c r="H1301" s="247"/>
      <c r="I1301" s="256"/>
      <c r="J1301" s="257"/>
      <c r="K1301" s="257"/>
      <c r="L1301" s="247"/>
      <c r="M1301" s="247"/>
      <c r="N1301" s="250"/>
      <c r="O1301" s="251"/>
      <c r="P1301" s="251"/>
      <c r="Q1301" s="251"/>
      <c r="R1301" s="251"/>
      <c r="S1301" s="251"/>
      <c r="T1301" s="251"/>
      <c r="U1301" s="251"/>
      <c r="V1301" s="251"/>
      <c r="W1301" s="251"/>
      <c r="X1301" s="249"/>
      <c r="Y1301" s="254"/>
      <c r="Z1301" s="249"/>
      <c r="AA1301" s="249"/>
      <c r="AB1301" s="254"/>
      <c r="AC1301" s="249"/>
      <c r="AD1301" s="252"/>
      <c r="AE1301" s="258"/>
      <c r="AF1301" s="249"/>
      <c r="AG1301" s="249"/>
      <c r="AH1301" s="249"/>
      <c r="AI1301" s="249"/>
      <c r="AJ1301" s="249"/>
      <c r="AK1301" s="249"/>
      <c r="AL1301" s="249"/>
      <c r="AM1301" s="249"/>
      <c r="AN1301" s="254"/>
      <c r="AO1301" s="255"/>
    </row>
    <row r="1302" spans="2:41" ht="12.45" customHeight="1" x14ac:dyDescent="0.3">
      <c r="B1302" s="456"/>
      <c r="C1302" s="430"/>
      <c r="D1302" s="424"/>
      <c r="E1302" s="245" t="s">
        <v>109</v>
      </c>
      <c r="F1302" s="203" t="s">
        <v>38</v>
      </c>
      <c r="G1302" s="246"/>
      <c r="H1302" s="203"/>
      <c r="I1302" s="231"/>
      <c r="J1302" s="203"/>
      <c r="K1302" s="218"/>
      <c r="L1302" s="247"/>
      <c r="M1302" s="247"/>
      <c r="N1302" s="203"/>
      <c r="O1302" s="236"/>
      <c r="P1302" s="236"/>
      <c r="Q1302" s="236"/>
      <c r="R1302" s="236"/>
      <c r="S1302" s="236"/>
      <c r="T1302" s="236"/>
      <c r="U1302" s="236"/>
      <c r="V1302" s="236"/>
      <c r="W1302" s="236"/>
      <c r="X1302" s="236"/>
      <c r="Y1302" s="240"/>
      <c r="Z1302" s="236"/>
      <c r="AA1302" s="236"/>
      <c r="AB1302" s="240"/>
      <c r="AC1302" s="249"/>
      <c r="AD1302" s="252"/>
      <c r="AE1302" s="253"/>
      <c r="AF1302" s="236"/>
      <c r="AG1302" s="249"/>
      <c r="AH1302" s="249"/>
      <c r="AI1302" s="249"/>
      <c r="AJ1302" s="249"/>
      <c r="AK1302" s="249"/>
      <c r="AL1302" s="249"/>
      <c r="AM1302" s="236"/>
      <c r="AN1302" s="240"/>
      <c r="AO1302" s="242"/>
    </row>
    <row r="1303" spans="2:41" ht="12.45" customHeight="1" x14ac:dyDescent="0.3">
      <c r="B1303" s="456"/>
      <c r="C1303" s="430"/>
      <c r="D1303" s="424"/>
      <c r="E1303" s="245" t="s">
        <v>127</v>
      </c>
      <c r="F1303" s="203" t="s">
        <v>38</v>
      </c>
      <c r="G1303" s="202"/>
      <c r="H1303" s="203"/>
      <c r="I1303" s="203"/>
      <c r="J1303" s="203"/>
      <c r="K1303" s="218"/>
      <c r="L1303" s="203"/>
      <c r="M1303" s="203"/>
      <c r="N1303" s="203"/>
      <c r="O1303" s="236"/>
      <c r="P1303" s="236"/>
      <c r="Q1303" s="236"/>
      <c r="R1303" s="236"/>
      <c r="S1303" s="236"/>
      <c r="T1303" s="236"/>
      <c r="U1303" s="236"/>
      <c r="V1303" s="236"/>
      <c r="W1303" s="236"/>
      <c r="X1303" s="236"/>
      <c r="Y1303" s="240"/>
      <c r="Z1303" s="236"/>
      <c r="AA1303" s="236"/>
      <c r="AB1303" s="240"/>
      <c r="AC1303" s="236"/>
      <c r="AD1303" s="237"/>
      <c r="AE1303" s="263"/>
      <c r="AF1303" s="236"/>
      <c r="AG1303" s="236"/>
      <c r="AH1303" s="236"/>
      <c r="AI1303" s="236"/>
      <c r="AJ1303" s="236"/>
      <c r="AK1303" s="236"/>
      <c r="AL1303" s="236"/>
      <c r="AM1303" s="236"/>
      <c r="AN1303" s="240"/>
      <c r="AO1303" s="242"/>
    </row>
    <row r="1304" spans="2:41" ht="12.45" customHeight="1" x14ac:dyDescent="0.3">
      <c r="B1304" s="456"/>
      <c r="C1304" s="430"/>
      <c r="D1304" s="425"/>
      <c r="E1304" s="221" t="s">
        <v>126</v>
      </c>
      <c r="F1304" s="321" t="s">
        <v>38</v>
      </c>
      <c r="G1304" s="259" t="str">
        <f>IF(AND(G1301&lt;&gt;"",G1302&lt;&gt;"",G1303&lt;&gt;""),G1301*G1302*G1303,"")</f>
        <v/>
      </c>
      <c r="H1304" s="259" t="str">
        <f t="shared" ref="H1304:AO1304" si="316">IF(AND(H1301&lt;&gt;"",H1302&lt;&gt;"",H1303&lt;&gt;""),H1301*H1302*H1303,"")</f>
        <v/>
      </c>
      <c r="I1304" s="259" t="str">
        <f t="shared" si="316"/>
        <v/>
      </c>
      <c r="J1304" s="259" t="str">
        <f t="shared" si="316"/>
        <v/>
      </c>
      <c r="K1304" s="259" t="str">
        <f t="shared" si="316"/>
        <v/>
      </c>
      <c r="L1304" s="259" t="str">
        <f t="shared" si="316"/>
        <v/>
      </c>
      <c r="M1304" s="259" t="str">
        <f t="shared" si="316"/>
        <v/>
      </c>
      <c r="N1304" s="259" t="str">
        <f t="shared" si="316"/>
        <v/>
      </c>
      <c r="O1304" s="259" t="str">
        <f t="shared" si="316"/>
        <v/>
      </c>
      <c r="P1304" s="259" t="str">
        <f t="shared" si="316"/>
        <v/>
      </c>
      <c r="Q1304" s="259" t="str">
        <f t="shared" si="316"/>
        <v/>
      </c>
      <c r="R1304" s="259" t="str">
        <f t="shared" si="316"/>
        <v/>
      </c>
      <c r="S1304" s="259" t="str">
        <f t="shared" si="316"/>
        <v/>
      </c>
      <c r="T1304" s="259" t="str">
        <f t="shared" si="316"/>
        <v/>
      </c>
      <c r="U1304" s="259" t="str">
        <f t="shared" si="316"/>
        <v/>
      </c>
      <c r="V1304" s="259" t="str">
        <f t="shared" si="316"/>
        <v/>
      </c>
      <c r="W1304" s="259" t="str">
        <f t="shared" si="316"/>
        <v/>
      </c>
      <c r="X1304" s="259" t="str">
        <f t="shared" si="316"/>
        <v/>
      </c>
      <c r="Y1304" s="259" t="str">
        <f t="shared" si="316"/>
        <v/>
      </c>
      <c r="Z1304" s="259" t="str">
        <f t="shared" si="316"/>
        <v/>
      </c>
      <c r="AA1304" s="259" t="str">
        <f t="shared" si="316"/>
        <v/>
      </c>
      <c r="AB1304" s="259" t="str">
        <f t="shared" si="316"/>
        <v/>
      </c>
      <c r="AC1304" s="259" t="str">
        <f t="shared" si="316"/>
        <v/>
      </c>
      <c r="AD1304" s="259" t="str">
        <f t="shared" si="316"/>
        <v/>
      </c>
      <c r="AE1304" s="259" t="str">
        <f t="shared" si="316"/>
        <v/>
      </c>
      <c r="AF1304" s="259" t="str">
        <f t="shared" si="316"/>
        <v/>
      </c>
      <c r="AG1304" s="259" t="str">
        <f t="shared" si="316"/>
        <v/>
      </c>
      <c r="AH1304" s="259" t="str">
        <f t="shared" si="316"/>
        <v/>
      </c>
      <c r="AI1304" s="259" t="str">
        <f t="shared" si="316"/>
        <v/>
      </c>
      <c r="AJ1304" s="259" t="str">
        <f t="shared" si="316"/>
        <v/>
      </c>
      <c r="AK1304" s="259" t="str">
        <f t="shared" si="316"/>
        <v/>
      </c>
      <c r="AL1304" s="259" t="str">
        <f t="shared" si="316"/>
        <v/>
      </c>
      <c r="AM1304" s="259" t="str">
        <f t="shared" si="316"/>
        <v/>
      </c>
      <c r="AN1304" s="259" t="str">
        <f t="shared" si="316"/>
        <v/>
      </c>
      <c r="AO1304" s="262" t="str">
        <f t="shared" si="316"/>
        <v/>
      </c>
    </row>
    <row r="1305" spans="2:41" ht="12.45" customHeight="1" x14ac:dyDescent="0.3">
      <c r="B1305" s="456"/>
      <c r="C1305" s="430"/>
      <c r="D1305" s="426" t="s">
        <v>111</v>
      </c>
      <c r="E1305" s="264" t="s">
        <v>46</v>
      </c>
      <c r="F1305" s="203" t="s">
        <v>38</v>
      </c>
      <c r="G1305" s="247"/>
      <c r="H1305" s="247"/>
      <c r="I1305" s="256"/>
      <c r="J1305" s="257"/>
      <c r="K1305" s="257"/>
      <c r="L1305" s="247"/>
      <c r="M1305" s="247"/>
      <c r="N1305" s="250"/>
      <c r="O1305" s="251"/>
      <c r="P1305" s="251"/>
      <c r="Q1305" s="251"/>
      <c r="R1305" s="251"/>
      <c r="S1305" s="251"/>
      <c r="T1305" s="251"/>
      <c r="U1305" s="251"/>
      <c r="V1305" s="251"/>
      <c r="W1305" s="251"/>
      <c r="X1305" s="249"/>
      <c r="Y1305" s="254"/>
      <c r="Z1305" s="249"/>
      <c r="AA1305" s="249"/>
      <c r="AB1305" s="254"/>
      <c r="AC1305" s="249"/>
      <c r="AD1305" s="252"/>
      <c r="AE1305" s="258"/>
      <c r="AF1305" s="249"/>
      <c r="AG1305" s="249"/>
      <c r="AH1305" s="249"/>
      <c r="AI1305" s="249"/>
      <c r="AJ1305" s="249"/>
      <c r="AK1305" s="249"/>
      <c r="AL1305" s="249"/>
      <c r="AM1305" s="249"/>
      <c r="AN1305" s="254"/>
      <c r="AO1305" s="255"/>
    </row>
    <row r="1306" spans="2:41" ht="12.45" customHeight="1" x14ac:dyDescent="0.3">
      <c r="B1306" s="456"/>
      <c r="C1306" s="430"/>
      <c r="D1306" s="424"/>
      <c r="E1306" s="245" t="s">
        <v>109</v>
      </c>
      <c r="F1306" s="203" t="s">
        <v>38</v>
      </c>
      <c r="G1306" s="246"/>
      <c r="H1306" s="203"/>
      <c r="I1306" s="231"/>
      <c r="J1306" s="203"/>
      <c r="K1306" s="218"/>
      <c r="L1306" s="247"/>
      <c r="M1306" s="247"/>
      <c r="N1306" s="203"/>
      <c r="O1306" s="236"/>
      <c r="P1306" s="236"/>
      <c r="Q1306" s="236"/>
      <c r="R1306" s="236"/>
      <c r="S1306" s="236"/>
      <c r="T1306" s="236"/>
      <c r="U1306" s="236"/>
      <c r="V1306" s="236"/>
      <c r="W1306" s="236"/>
      <c r="X1306" s="236"/>
      <c r="Y1306" s="240"/>
      <c r="Z1306" s="236"/>
      <c r="AA1306" s="236"/>
      <c r="AB1306" s="240"/>
      <c r="AC1306" s="249"/>
      <c r="AD1306" s="252"/>
      <c r="AE1306" s="253"/>
      <c r="AF1306" s="236"/>
      <c r="AG1306" s="249"/>
      <c r="AH1306" s="249"/>
      <c r="AI1306" s="249"/>
      <c r="AJ1306" s="249"/>
      <c r="AK1306" s="249"/>
      <c r="AL1306" s="249"/>
      <c r="AM1306" s="236"/>
      <c r="AN1306" s="240"/>
      <c r="AO1306" s="242"/>
    </row>
    <row r="1307" spans="2:41" ht="12.45" customHeight="1" x14ac:dyDescent="0.3">
      <c r="B1307" s="456"/>
      <c r="C1307" s="430"/>
      <c r="D1307" s="424"/>
      <c r="E1307" s="243" t="s">
        <v>127</v>
      </c>
      <c r="F1307" s="203" t="s">
        <v>38</v>
      </c>
      <c r="G1307" s="202"/>
      <c r="H1307" s="203"/>
      <c r="I1307" s="203"/>
      <c r="J1307" s="203"/>
      <c r="K1307" s="218"/>
      <c r="L1307" s="203"/>
      <c r="M1307" s="203"/>
      <c r="N1307" s="203"/>
      <c r="O1307" s="236"/>
      <c r="P1307" s="236"/>
      <c r="Q1307" s="236"/>
      <c r="R1307" s="236"/>
      <c r="S1307" s="236"/>
      <c r="T1307" s="236"/>
      <c r="U1307" s="236"/>
      <c r="V1307" s="236"/>
      <c r="W1307" s="236"/>
      <c r="X1307" s="236"/>
      <c r="Y1307" s="240"/>
      <c r="Z1307" s="236"/>
      <c r="AA1307" s="236"/>
      <c r="AB1307" s="240"/>
      <c r="AC1307" s="236"/>
      <c r="AD1307" s="237"/>
      <c r="AE1307" s="263"/>
      <c r="AF1307" s="236"/>
      <c r="AG1307" s="236"/>
      <c r="AH1307" s="236"/>
      <c r="AI1307" s="236"/>
      <c r="AJ1307" s="236"/>
      <c r="AK1307" s="236"/>
      <c r="AL1307" s="236"/>
      <c r="AM1307" s="236"/>
      <c r="AN1307" s="240"/>
      <c r="AO1307" s="242"/>
    </row>
    <row r="1308" spans="2:41" ht="12.45" customHeight="1" x14ac:dyDescent="0.3">
      <c r="B1308" s="456"/>
      <c r="C1308" s="430"/>
      <c r="D1308" s="425"/>
      <c r="E1308" s="221" t="s">
        <v>126</v>
      </c>
      <c r="F1308" s="321" t="s">
        <v>38</v>
      </c>
      <c r="G1308" s="259" t="str">
        <f>IF(AND(G1305&lt;&gt;"",G1306&lt;&gt;"",G1307&lt;&gt;""),G1305*G1306*G1307,"")</f>
        <v/>
      </c>
      <c r="H1308" s="259" t="str">
        <f>IF(AND(H1305&lt;&gt;"",H1306&lt;&gt;"",H1307&lt;&gt;""),H1305*H1306*H1307,"")</f>
        <v/>
      </c>
      <c r="I1308" s="259" t="str">
        <f t="shared" ref="I1308:AO1308" si="317">IF(AND(I1305&lt;&gt;"",I1306&lt;&gt;"",I1307&lt;&gt;""),I1305*I1306*I1307,"")</f>
        <v/>
      </c>
      <c r="J1308" s="259" t="str">
        <f t="shared" si="317"/>
        <v/>
      </c>
      <c r="K1308" s="259" t="str">
        <f t="shared" si="317"/>
        <v/>
      </c>
      <c r="L1308" s="259" t="str">
        <f t="shared" si="317"/>
        <v/>
      </c>
      <c r="M1308" s="259" t="str">
        <f t="shared" si="317"/>
        <v/>
      </c>
      <c r="N1308" s="259" t="str">
        <f t="shared" si="317"/>
        <v/>
      </c>
      <c r="O1308" s="259" t="str">
        <f t="shared" si="317"/>
        <v/>
      </c>
      <c r="P1308" s="259" t="str">
        <f t="shared" si="317"/>
        <v/>
      </c>
      <c r="Q1308" s="259" t="str">
        <f t="shared" si="317"/>
        <v/>
      </c>
      <c r="R1308" s="259" t="str">
        <f t="shared" si="317"/>
        <v/>
      </c>
      <c r="S1308" s="259" t="str">
        <f t="shared" si="317"/>
        <v/>
      </c>
      <c r="T1308" s="259" t="str">
        <f t="shared" si="317"/>
        <v/>
      </c>
      <c r="U1308" s="259" t="str">
        <f t="shared" si="317"/>
        <v/>
      </c>
      <c r="V1308" s="259" t="str">
        <f t="shared" si="317"/>
        <v/>
      </c>
      <c r="W1308" s="259" t="str">
        <f t="shared" si="317"/>
        <v/>
      </c>
      <c r="X1308" s="259" t="str">
        <f t="shared" si="317"/>
        <v/>
      </c>
      <c r="Y1308" s="259" t="str">
        <f t="shared" si="317"/>
        <v/>
      </c>
      <c r="Z1308" s="259" t="str">
        <f t="shared" si="317"/>
        <v/>
      </c>
      <c r="AA1308" s="259" t="str">
        <f t="shared" si="317"/>
        <v/>
      </c>
      <c r="AB1308" s="259" t="str">
        <f t="shared" si="317"/>
        <v/>
      </c>
      <c r="AC1308" s="259" t="str">
        <f t="shared" si="317"/>
        <v/>
      </c>
      <c r="AD1308" s="259" t="str">
        <f t="shared" si="317"/>
        <v/>
      </c>
      <c r="AE1308" s="259" t="str">
        <f t="shared" si="317"/>
        <v/>
      </c>
      <c r="AF1308" s="259" t="str">
        <f t="shared" si="317"/>
        <v/>
      </c>
      <c r="AG1308" s="259" t="str">
        <f t="shared" si="317"/>
        <v/>
      </c>
      <c r="AH1308" s="259" t="str">
        <f t="shared" si="317"/>
        <v/>
      </c>
      <c r="AI1308" s="259" t="str">
        <f t="shared" si="317"/>
        <v/>
      </c>
      <c r="AJ1308" s="259" t="str">
        <f t="shared" si="317"/>
        <v/>
      </c>
      <c r="AK1308" s="259" t="str">
        <f t="shared" si="317"/>
        <v/>
      </c>
      <c r="AL1308" s="259" t="str">
        <f t="shared" si="317"/>
        <v/>
      </c>
      <c r="AM1308" s="259" t="str">
        <f t="shared" si="317"/>
        <v/>
      </c>
      <c r="AN1308" s="259" t="str">
        <f t="shared" si="317"/>
        <v/>
      </c>
      <c r="AO1308" s="262" t="str">
        <f t="shared" si="317"/>
        <v/>
      </c>
    </row>
    <row r="1309" spans="2:41" ht="12.45" customHeight="1" x14ac:dyDescent="0.3">
      <c r="B1309" s="456"/>
      <c r="C1309" s="430"/>
      <c r="D1309" s="426" t="s">
        <v>111</v>
      </c>
      <c r="E1309" s="264" t="s">
        <v>46</v>
      </c>
      <c r="F1309" s="203" t="s">
        <v>38</v>
      </c>
      <c r="G1309" s="247"/>
      <c r="H1309" s="247"/>
      <c r="I1309" s="256"/>
      <c r="J1309" s="257"/>
      <c r="K1309" s="257"/>
      <c r="L1309" s="247"/>
      <c r="M1309" s="247"/>
      <c r="N1309" s="250"/>
      <c r="O1309" s="251"/>
      <c r="P1309" s="251"/>
      <c r="Q1309" s="251"/>
      <c r="R1309" s="251"/>
      <c r="S1309" s="251"/>
      <c r="T1309" s="251"/>
      <c r="U1309" s="251"/>
      <c r="V1309" s="251"/>
      <c r="W1309" s="251"/>
      <c r="X1309" s="249"/>
      <c r="Y1309" s="254"/>
      <c r="Z1309" s="249"/>
      <c r="AA1309" s="249"/>
      <c r="AB1309" s="254"/>
      <c r="AC1309" s="249"/>
      <c r="AD1309" s="252"/>
      <c r="AE1309" s="258"/>
      <c r="AF1309" s="249"/>
      <c r="AG1309" s="249"/>
      <c r="AH1309" s="249"/>
      <c r="AI1309" s="249"/>
      <c r="AJ1309" s="249"/>
      <c r="AK1309" s="249"/>
      <c r="AL1309" s="249"/>
      <c r="AM1309" s="249"/>
      <c r="AN1309" s="254"/>
      <c r="AO1309" s="255"/>
    </row>
    <row r="1310" spans="2:41" ht="12.45" customHeight="1" x14ac:dyDescent="0.3">
      <c r="B1310" s="456"/>
      <c r="C1310" s="430"/>
      <c r="D1310" s="424"/>
      <c r="E1310" s="245" t="s">
        <v>109</v>
      </c>
      <c r="F1310" s="203" t="s">
        <v>38</v>
      </c>
      <c r="G1310" s="246"/>
      <c r="H1310" s="203"/>
      <c r="I1310" s="231"/>
      <c r="J1310" s="203"/>
      <c r="K1310" s="218"/>
      <c r="L1310" s="247"/>
      <c r="M1310" s="247"/>
      <c r="N1310" s="203"/>
      <c r="O1310" s="236"/>
      <c r="P1310" s="236"/>
      <c r="Q1310" s="236"/>
      <c r="R1310" s="236"/>
      <c r="S1310" s="236"/>
      <c r="T1310" s="236"/>
      <c r="U1310" s="236"/>
      <c r="V1310" s="236"/>
      <c r="W1310" s="236"/>
      <c r="X1310" s="236"/>
      <c r="Y1310" s="240"/>
      <c r="Z1310" s="236"/>
      <c r="AA1310" s="236"/>
      <c r="AB1310" s="240"/>
      <c r="AC1310" s="249"/>
      <c r="AD1310" s="252"/>
      <c r="AE1310" s="253"/>
      <c r="AF1310" s="236"/>
      <c r="AG1310" s="249"/>
      <c r="AH1310" s="249"/>
      <c r="AI1310" s="249"/>
      <c r="AJ1310" s="249"/>
      <c r="AK1310" s="249"/>
      <c r="AL1310" s="249"/>
      <c r="AM1310" s="236"/>
      <c r="AN1310" s="240"/>
      <c r="AO1310" s="242"/>
    </row>
    <row r="1311" spans="2:41" ht="12.45" customHeight="1" x14ac:dyDescent="0.3">
      <c r="B1311" s="456"/>
      <c r="C1311" s="430"/>
      <c r="D1311" s="424"/>
      <c r="E1311" s="243" t="s">
        <v>127</v>
      </c>
      <c r="F1311" s="203" t="s">
        <v>38</v>
      </c>
      <c r="G1311" s="202"/>
      <c r="H1311" s="203"/>
      <c r="I1311" s="203"/>
      <c r="J1311" s="203"/>
      <c r="K1311" s="218"/>
      <c r="L1311" s="203"/>
      <c r="M1311" s="203"/>
      <c r="N1311" s="203"/>
      <c r="O1311" s="236"/>
      <c r="P1311" s="236"/>
      <c r="Q1311" s="236"/>
      <c r="R1311" s="236"/>
      <c r="S1311" s="236"/>
      <c r="T1311" s="236"/>
      <c r="U1311" s="236"/>
      <c r="V1311" s="236"/>
      <c r="W1311" s="236"/>
      <c r="X1311" s="236"/>
      <c r="Y1311" s="240"/>
      <c r="Z1311" s="236"/>
      <c r="AA1311" s="236"/>
      <c r="AB1311" s="240"/>
      <c r="AC1311" s="236"/>
      <c r="AD1311" s="237"/>
      <c r="AE1311" s="263"/>
      <c r="AF1311" s="236"/>
      <c r="AG1311" s="236"/>
      <c r="AH1311" s="236"/>
      <c r="AI1311" s="236"/>
      <c r="AJ1311" s="236"/>
      <c r="AK1311" s="236"/>
      <c r="AL1311" s="236"/>
      <c r="AM1311" s="236"/>
      <c r="AN1311" s="240"/>
      <c r="AO1311" s="242"/>
    </row>
    <row r="1312" spans="2:41" ht="12.45" customHeight="1" x14ac:dyDescent="0.3">
      <c r="B1312" s="456"/>
      <c r="C1312" s="430"/>
      <c r="D1312" s="425"/>
      <c r="E1312" s="221" t="s">
        <v>126</v>
      </c>
      <c r="F1312" s="321" t="s">
        <v>38</v>
      </c>
      <c r="G1312" s="259" t="str">
        <f>IF(AND(G1309&lt;&gt;"",G1310&lt;&gt;"",G1311&lt;&gt;""),G1309*G1310*G1311,"")</f>
        <v/>
      </c>
      <c r="H1312" s="259" t="str">
        <f>IF(AND(H1309&lt;&gt;"",H1310&lt;&gt;"",H1311&lt;&gt;""),H1309*H1310*H1311,"")</f>
        <v/>
      </c>
      <c r="I1312" s="259" t="str">
        <f t="shared" ref="I1312:AO1312" si="318">IF(AND(I1309&lt;&gt;"",I1310&lt;&gt;"",I1311&lt;&gt;""),I1309*I1310*I1311,"")</f>
        <v/>
      </c>
      <c r="J1312" s="259" t="str">
        <f t="shared" si="318"/>
        <v/>
      </c>
      <c r="K1312" s="259" t="str">
        <f t="shared" si="318"/>
        <v/>
      </c>
      <c r="L1312" s="259" t="str">
        <f t="shared" si="318"/>
        <v/>
      </c>
      <c r="M1312" s="259" t="str">
        <f t="shared" si="318"/>
        <v/>
      </c>
      <c r="N1312" s="259" t="str">
        <f t="shared" si="318"/>
        <v/>
      </c>
      <c r="O1312" s="259" t="str">
        <f t="shared" si="318"/>
        <v/>
      </c>
      <c r="P1312" s="259" t="str">
        <f t="shared" si="318"/>
        <v/>
      </c>
      <c r="Q1312" s="259" t="str">
        <f t="shared" si="318"/>
        <v/>
      </c>
      <c r="R1312" s="259" t="str">
        <f t="shared" si="318"/>
        <v/>
      </c>
      <c r="S1312" s="259" t="str">
        <f t="shared" si="318"/>
        <v/>
      </c>
      <c r="T1312" s="259" t="str">
        <f t="shared" si="318"/>
        <v/>
      </c>
      <c r="U1312" s="259" t="str">
        <f t="shared" si="318"/>
        <v/>
      </c>
      <c r="V1312" s="259" t="str">
        <f t="shared" si="318"/>
        <v/>
      </c>
      <c r="W1312" s="259" t="str">
        <f t="shared" si="318"/>
        <v/>
      </c>
      <c r="X1312" s="259" t="str">
        <f t="shared" si="318"/>
        <v/>
      </c>
      <c r="Y1312" s="259" t="str">
        <f t="shared" si="318"/>
        <v/>
      </c>
      <c r="Z1312" s="259" t="str">
        <f t="shared" si="318"/>
        <v/>
      </c>
      <c r="AA1312" s="259" t="str">
        <f t="shared" si="318"/>
        <v/>
      </c>
      <c r="AB1312" s="259" t="str">
        <f t="shared" si="318"/>
        <v/>
      </c>
      <c r="AC1312" s="259" t="str">
        <f t="shared" si="318"/>
        <v/>
      </c>
      <c r="AD1312" s="259" t="str">
        <f t="shared" si="318"/>
        <v/>
      </c>
      <c r="AE1312" s="259" t="str">
        <f t="shared" si="318"/>
        <v/>
      </c>
      <c r="AF1312" s="259" t="str">
        <f t="shared" si="318"/>
        <v/>
      </c>
      <c r="AG1312" s="259" t="str">
        <f t="shared" si="318"/>
        <v/>
      </c>
      <c r="AH1312" s="259" t="str">
        <f t="shared" si="318"/>
        <v/>
      </c>
      <c r="AI1312" s="259" t="str">
        <f t="shared" si="318"/>
        <v/>
      </c>
      <c r="AJ1312" s="259" t="str">
        <f t="shared" si="318"/>
        <v/>
      </c>
      <c r="AK1312" s="259" t="str">
        <f t="shared" si="318"/>
        <v/>
      </c>
      <c r="AL1312" s="259" t="str">
        <f t="shared" si="318"/>
        <v/>
      </c>
      <c r="AM1312" s="259" t="str">
        <f t="shared" si="318"/>
        <v/>
      </c>
      <c r="AN1312" s="259" t="str">
        <f t="shared" si="318"/>
        <v/>
      </c>
      <c r="AO1312" s="262" t="str">
        <f t="shared" si="318"/>
        <v/>
      </c>
    </row>
    <row r="1313" spans="2:41" ht="12.45" customHeight="1" x14ac:dyDescent="0.3">
      <c r="B1313" s="456"/>
      <c r="C1313" s="430"/>
      <c r="D1313" s="426" t="s">
        <v>111</v>
      </c>
      <c r="E1313" s="264" t="s">
        <v>46</v>
      </c>
      <c r="F1313" s="203" t="s">
        <v>38</v>
      </c>
      <c r="G1313" s="247"/>
      <c r="H1313" s="247"/>
      <c r="I1313" s="256"/>
      <c r="J1313" s="257"/>
      <c r="K1313" s="257"/>
      <c r="L1313" s="247"/>
      <c r="M1313" s="247"/>
      <c r="N1313" s="250"/>
      <c r="O1313" s="251"/>
      <c r="P1313" s="251"/>
      <c r="Q1313" s="251"/>
      <c r="R1313" s="251"/>
      <c r="S1313" s="251"/>
      <c r="T1313" s="251"/>
      <c r="U1313" s="251"/>
      <c r="V1313" s="251"/>
      <c r="W1313" s="251"/>
      <c r="X1313" s="249"/>
      <c r="Y1313" s="254"/>
      <c r="Z1313" s="249"/>
      <c r="AA1313" s="249"/>
      <c r="AB1313" s="254"/>
      <c r="AC1313" s="249"/>
      <c r="AD1313" s="252"/>
      <c r="AE1313" s="258"/>
      <c r="AF1313" s="249"/>
      <c r="AG1313" s="249"/>
      <c r="AH1313" s="249"/>
      <c r="AI1313" s="249"/>
      <c r="AJ1313" s="249"/>
      <c r="AK1313" s="249"/>
      <c r="AL1313" s="249"/>
      <c r="AM1313" s="249"/>
      <c r="AN1313" s="254"/>
      <c r="AO1313" s="255"/>
    </row>
    <row r="1314" spans="2:41" ht="12.45" customHeight="1" x14ac:dyDescent="0.3">
      <c r="B1314" s="456"/>
      <c r="C1314" s="430"/>
      <c r="D1314" s="424"/>
      <c r="E1314" s="245" t="s">
        <v>109</v>
      </c>
      <c r="F1314" s="203" t="s">
        <v>38</v>
      </c>
      <c r="G1314" s="246"/>
      <c r="H1314" s="203"/>
      <c r="I1314" s="231"/>
      <c r="J1314" s="203"/>
      <c r="K1314" s="218"/>
      <c r="L1314" s="247"/>
      <c r="M1314" s="247"/>
      <c r="N1314" s="203"/>
      <c r="O1314" s="236"/>
      <c r="P1314" s="236"/>
      <c r="Q1314" s="236"/>
      <c r="R1314" s="236"/>
      <c r="S1314" s="236"/>
      <c r="T1314" s="236"/>
      <c r="U1314" s="236"/>
      <c r="V1314" s="236"/>
      <c r="W1314" s="236"/>
      <c r="X1314" s="236"/>
      <c r="Y1314" s="240"/>
      <c r="Z1314" s="236"/>
      <c r="AA1314" s="236"/>
      <c r="AB1314" s="240"/>
      <c r="AC1314" s="249"/>
      <c r="AD1314" s="252"/>
      <c r="AE1314" s="253"/>
      <c r="AF1314" s="236"/>
      <c r="AG1314" s="249"/>
      <c r="AH1314" s="249"/>
      <c r="AI1314" s="249"/>
      <c r="AJ1314" s="249"/>
      <c r="AK1314" s="249"/>
      <c r="AL1314" s="249"/>
      <c r="AM1314" s="236"/>
      <c r="AN1314" s="240"/>
      <c r="AO1314" s="242"/>
    </row>
    <row r="1315" spans="2:41" ht="12.45" customHeight="1" x14ac:dyDescent="0.3">
      <c r="B1315" s="456"/>
      <c r="C1315" s="430"/>
      <c r="D1315" s="424"/>
      <c r="E1315" s="243" t="s">
        <v>127</v>
      </c>
      <c r="F1315" s="203" t="s">
        <v>38</v>
      </c>
      <c r="G1315" s="202"/>
      <c r="H1315" s="203"/>
      <c r="I1315" s="203"/>
      <c r="J1315" s="203"/>
      <c r="K1315" s="218"/>
      <c r="L1315" s="203"/>
      <c r="M1315" s="203"/>
      <c r="N1315" s="203"/>
      <c r="O1315" s="236"/>
      <c r="P1315" s="236"/>
      <c r="Q1315" s="236"/>
      <c r="R1315" s="236"/>
      <c r="S1315" s="236"/>
      <c r="T1315" s="236"/>
      <c r="U1315" s="236"/>
      <c r="V1315" s="236"/>
      <c r="W1315" s="236"/>
      <c r="X1315" s="236"/>
      <c r="Y1315" s="240"/>
      <c r="Z1315" s="236"/>
      <c r="AA1315" s="236"/>
      <c r="AB1315" s="240"/>
      <c r="AC1315" s="236"/>
      <c r="AD1315" s="237"/>
      <c r="AE1315" s="263"/>
      <c r="AF1315" s="236"/>
      <c r="AG1315" s="236"/>
      <c r="AH1315" s="236"/>
      <c r="AI1315" s="236"/>
      <c r="AJ1315" s="236"/>
      <c r="AK1315" s="236"/>
      <c r="AL1315" s="236"/>
      <c r="AM1315" s="236"/>
      <c r="AN1315" s="240"/>
      <c r="AO1315" s="242"/>
    </row>
    <row r="1316" spans="2:41" ht="12.45" customHeight="1" x14ac:dyDescent="0.3">
      <c r="B1316" s="456"/>
      <c r="C1316" s="430"/>
      <c r="D1316" s="425"/>
      <c r="E1316" s="188" t="s">
        <v>126</v>
      </c>
      <c r="F1316" s="321" t="s">
        <v>38</v>
      </c>
      <c r="G1316" s="259" t="str">
        <f>IF(AND(G1313&lt;&gt;"",G1314&lt;&gt;"",G1315&lt;&gt;""),G1313*G1314*G1315,"")</f>
        <v/>
      </c>
      <c r="H1316" s="259" t="str">
        <f>IF(AND(H1313&lt;&gt;"",H1314&lt;&gt;"",H1315&lt;&gt;""),H1313*H1314*H1315,"")</f>
        <v/>
      </c>
      <c r="I1316" s="259" t="str">
        <f t="shared" ref="I1316:AO1316" si="319">IF(AND(I1313&lt;&gt;"",I1314&lt;&gt;"",I1315&lt;&gt;""),I1313*I1314*I1315,"")</f>
        <v/>
      </c>
      <c r="J1316" s="259" t="str">
        <f t="shared" si="319"/>
        <v/>
      </c>
      <c r="K1316" s="259" t="str">
        <f t="shared" si="319"/>
        <v/>
      </c>
      <c r="L1316" s="259" t="str">
        <f t="shared" si="319"/>
        <v/>
      </c>
      <c r="M1316" s="259" t="str">
        <f t="shared" si="319"/>
        <v/>
      </c>
      <c r="N1316" s="259" t="str">
        <f t="shared" si="319"/>
        <v/>
      </c>
      <c r="O1316" s="259" t="str">
        <f t="shared" si="319"/>
        <v/>
      </c>
      <c r="P1316" s="259" t="str">
        <f t="shared" si="319"/>
        <v/>
      </c>
      <c r="Q1316" s="259" t="str">
        <f t="shared" si="319"/>
        <v/>
      </c>
      <c r="R1316" s="259" t="str">
        <f t="shared" si="319"/>
        <v/>
      </c>
      <c r="S1316" s="259" t="str">
        <f t="shared" si="319"/>
        <v/>
      </c>
      <c r="T1316" s="259" t="str">
        <f t="shared" si="319"/>
        <v/>
      </c>
      <c r="U1316" s="259" t="str">
        <f t="shared" si="319"/>
        <v/>
      </c>
      <c r="V1316" s="259" t="str">
        <f t="shared" si="319"/>
        <v/>
      </c>
      <c r="W1316" s="259" t="str">
        <f t="shared" si="319"/>
        <v/>
      </c>
      <c r="X1316" s="259" t="str">
        <f t="shared" si="319"/>
        <v/>
      </c>
      <c r="Y1316" s="259" t="str">
        <f t="shared" si="319"/>
        <v/>
      </c>
      <c r="Z1316" s="259" t="str">
        <f t="shared" si="319"/>
        <v/>
      </c>
      <c r="AA1316" s="259" t="str">
        <f t="shared" si="319"/>
        <v/>
      </c>
      <c r="AB1316" s="259" t="str">
        <f t="shared" si="319"/>
        <v/>
      </c>
      <c r="AC1316" s="259" t="str">
        <f t="shared" si="319"/>
        <v/>
      </c>
      <c r="AD1316" s="259" t="str">
        <f t="shared" si="319"/>
        <v/>
      </c>
      <c r="AE1316" s="259" t="str">
        <f t="shared" si="319"/>
        <v/>
      </c>
      <c r="AF1316" s="259" t="str">
        <f t="shared" si="319"/>
        <v/>
      </c>
      <c r="AG1316" s="259" t="str">
        <f t="shared" si="319"/>
        <v/>
      </c>
      <c r="AH1316" s="259" t="str">
        <f t="shared" si="319"/>
        <v/>
      </c>
      <c r="AI1316" s="259" t="str">
        <f t="shared" si="319"/>
        <v/>
      </c>
      <c r="AJ1316" s="259" t="str">
        <f t="shared" si="319"/>
        <v/>
      </c>
      <c r="AK1316" s="259" t="str">
        <f t="shared" si="319"/>
        <v/>
      </c>
      <c r="AL1316" s="259" t="str">
        <f t="shared" si="319"/>
        <v/>
      </c>
      <c r="AM1316" s="259" t="str">
        <f t="shared" si="319"/>
        <v/>
      </c>
      <c r="AN1316" s="259" t="str">
        <f t="shared" si="319"/>
        <v/>
      </c>
      <c r="AO1316" s="262" t="str">
        <f t="shared" si="319"/>
        <v/>
      </c>
    </row>
    <row r="1317" spans="2:41" ht="12.45" customHeight="1" x14ac:dyDescent="0.3">
      <c r="B1317" s="456"/>
      <c r="C1317" s="430"/>
      <c r="D1317" s="426" t="s">
        <v>111</v>
      </c>
      <c r="E1317" s="264" t="s">
        <v>46</v>
      </c>
      <c r="F1317" s="203" t="s">
        <v>38</v>
      </c>
      <c r="G1317" s="247"/>
      <c r="H1317" s="247"/>
      <c r="I1317" s="256"/>
      <c r="J1317" s="257"/>
      <c r="K1317" s="257"/>
      <c r="L1317" s="247"/>
      <c r="M1317" s="247"/>
      <c r="N1317" s="250"/>
      <c r="O1317" s="251"/>
      <c r="P1317" s="251"/>
      <c r="Q1317" s="251"/>
      <c r="R1317" s="251"/>
      <c r="S1317" s="251"/>
      <c r="T1317" s="251"/>
      <c r="U1317" s="251"/>
      <c r="V1317" s="251"/>
      <c r="W1317" s="251"/>
      <c r="X1317" s="249"/>
      <c r="Y1317" s="254"/>
      <c r="Z1317" s="249"/>
      <c r="AA1317" s="249"/>
      <c r="AB1317" s="254"/>
      <c r="AC1317" s="249"/>
      <c r="AD1317" s="252"/>
      <c r="AE1317" s="258"/>
      <c r="AF1317" s="249"/>
      <c r="AG1317" s="249"/>
      <c r="AH1317" s="249"/>
      <c r="AI1317" s="249"/>
      <c r="AJ1317" s="249"/>
      <c r="AK1317" s="249"/>
      <c r="AL1317" s="249"/>
      <c r="AM1317" s="249"/>
      <c r="AN1317" s="254"/>
      <c r="AO1317" s="255"/>
    </row>
    <row r="1318" spans="2:41" ht="12.45" customHeight="1" x14ac:dyDescent="0.3">
      <c r="B1318" s="456"/>
      <c r="C1318" s="430"/>
      <c r="D1318" s="424"/>
      <c r="E1318" s="245" t="s">
        <v>109</v>
      </c>
      <c r="F1318" s="203" t="s">
        <v>38</v>
      </c>
      <c r="G1318" s="246"/>
      <c r="H1318" s="203"/>
      <c r="I1318" s="231"/>
      <c r="J1318" s="203"/>
      <c r="K1318" s="218"/>
      <c r="L1318" s="247"/>
      <c r="M1318" s="247"/>
      <c r="N1318" s="203"/>
      <c r="O1318" s="236"/>
      <c r="P1318" s="236"/>
      <c r="Q1318" s="236"/>
      <c r="R1318" s="236"/>
      <c r="S1318" s="236"/>
      <c r="T1318" s="236"/>
      <c r="U1318" s="236"/>
      <c r="V1318" s="236"/>
      <c r="W1318" s="236"/>
      <c r="X1318" s="236"/>
      <c r="Y1318" s="240"/>
      <c r="Z1318" s="236"/>
      <c r="AA1318" s="236"/>
      <c r="AB1318" s="240"/>
      <c r="AC1318" s="249"/>
      <c r="AD1318" s="252"/>
      <c r="AE1318" s="253"/>
      <c r="AF1318" s="236"/>
      <c r="AG1318" s="249"/>
      <c r="AH1318" s="249"/>
      <c r="AI1318" s="249"/>
      <c r="AJ1318" s="249"/>
      <c r="AK1318" s="249"/>
      <c r="AL1318" s="249"/>
      <c r="AM1318" s="236"/>
      <c r="AN1318" s="240"/>
      <c r="AO1318" s="242"/>
    </row>
    <row r="1319" spans="2:41" ht="12.45" customHeight="1" x14ac:dyDescent="0.3">
      <c r="B1319" s="456"/>
      <c r="C1319" s="430"/>
      <c r="D1319" s="424"/>
      <c r="E1319" s="243" t="s">
        <v>127</v>
      </c>
      <c r="F1319" s="203" t="s">
        <v>38</v>
      </c>
      <c r="G1319" s="202"/>
      <c r="H1319" s="203"/>
      <c r="I1319" s="203"/>
      <c r="J1319" s="203"/>
      <c r="K1319" s="218"/>
      <c r="L1319" s="203"/>
      <c r="M1319" s="203"/>
      <c r="N1319" s="203"/>
      <c r="O1319" s="236"/>
      <c r="P1319" s="236"/>
      <c r="Q1319" s="236"/>
      <c r="R1319" s="236"/>
      <c r="S1319" s="236"/>
      <c r="T1319" s="236"/>
      <c r="U1319" s="236"/>
      <c r="V1319" s="236"/>
      <c r="W1319" s="236"/>
      <c r="X1319" s="236"/>
      <c r="Y1319" s="240"/>
      <c r="Z1319" s="236"/>
      <c r="AA1319" s="236"/>
      <c r="AB1319" s="240"/>
      <c r="AC1319" s="236"/>
      <c r="AD1319" s="237"/>
      <c r="AE1319" s="263"/>
      <c r="AF1319" s="236"/>
      <c r="AG1319" s="236"/>
      <c r="AH1319" s="236"/>
      <c r="AI1319" s="236"/>
      <c r="AJ1319" s="236"/>
      <c r="AK1319" s="236"/>
      <c r="AL1319" s="236"/>
      <c r="AM1319" s="236"/>
      <c r="AN1319" s="240"/>
      <c r="AO1319" s="242"/>
    </row>
    <row r="1320" spans="2:41" ht="12.45" customHeight="1" thickBot="1" x14ac:dyDescent="0.35">
      <c r="B1320" s="456"/>
      <c r="C1320" s="431"/>
      <c r="D1320" s="428"/>
      <c r="E1320" s="189" t="s">
        <v>126</v>
      </c>
      <c r="F1320" s="322" t="s">
        <v>38</v>
      </c>
      <c r="G1320" s="265" t="str">
        <f>IF(AND(G1317&lt;&gt;"",G1318&lt;&gt;"",G1319&lt;&gt;""),G1317*G1318*G1319,"")</f>
        <v/>
      </c>
      <c r="H1320" s="265" t="str">
        <f>IF(AND(H1317&lt;&gt;"",H1318&lt;&gt;"",H1319&lt;&gt;""),H1317*H1318*H1319,"")</f>
        <v/>
      </c>
      <c r="I1320" s="265" t="str">
        <f t="shared" ref="I1320:M1320" si="320">IF(AND(I1317&lt;&gt;"",I1318&lt;&gt;"",I1319&lt;&gt;""),I1317*I1318*I1319,"")</f>
        <v/>
      </c>
      <c r="J1320" s="265" t="str">
        <f t="shared" si="320"/>
        <v/>
      </c>
      <c r="K1320" s="265" t="str">
        <f t="shared" si="320"/>
        <v/>
      </c>
      <c r="L1320" s="265" t="str">
        <f t="shared" si="320"/>
        <v/>
      </c>
      <c r="M1320" s="265" t="str">
        <f t="shared" si="320"/>
        <v/>
      </c>
      <c r="N1320" s="265" t="str">
        <f>IF(AND(N1317&lt;&gt;"",N1318&lt;&gt;"",N1319&lt;&gt;""),N1317*N1318*N1319,"")</f>
        <v/>
      </c>
      <c r="O1320" s="265" t="str">
        <f t="shared" ref="O1320:AO1320" si="321">IF(AND(O1317&lt;&gt;"",O1318&lt;&gt;"",O1319&lt;&gt;""),O1317*O1318*O1319,"")</f>
        <v/>
      </c>
      <c r="P1320" s="265" t="str">
        <f t="shared" si="321"/>
        <v/>
      </c>
      <c r="Q1320" s="265" t="str">
        <f t="shared" si="321"/>
        <v/>
      </c>
      <c r="R1320" s="265" t="str">
        <f t="shared" si="321"/>
        <v/>
      </c>
      <c r="S1320" s="265" t="str">
        <f t="shared" si="321"/>
        <v/>
      </c>
      <c r="T1320" s="265" t="str">
        <f t="shared" si="321"/>
        <v/>
      </c>
      <c r="U1320" s="265" t="str">
        <f t="shared" si="321"/>
        <v/>
      </c>
      <c r="V1320" s="265" t="str">
        <f t="shared" si="321"/>
        <v/>
      </c>
      <c r="W1320" s="265" t="str">
        <f t="shared" si="321"/>
        <v/>
      </c>
      <c r="X1320" s="265" t="str">
        <f t="shared" si="321"/>
        <v/>
      </c>
      <c r="Y1320" s="265" t="str">
        <f t="shared" si="321"/>
        <v/>
      </c>
      <c r="Z1320" s="265" t="str">
        <f t="shared" si="321"/>
        <v/>
      </c>
      <c r="AA1320" s="265" t="str">
        <f t="shared" si="321"/>
        <v/>
      </c>
      <c r="AB1320" s="265" t="str">
        <f t="shared" si="321"/>
        <v/>
      </c>
      <c r="AC1320" s="265" t="str">
        <f t="shared" si="321"/>
        <v/>
      </c>
      <c r="AD1320" s="265" t="str">
        <f t="shared" si="321"/>
        <v/>
      </c>
      <c r="AE1320" s="265" t="str">
        <f t="shared" si="321"/>
        <v/>
      </c>
      <c r="AF1320" s="265" t="str">
        <f t="shared" si="321"/>
        <v/>
      </c>
      <c r="AG1320" s="265" t="str">
        <f t="shared" si="321"/>
        <v/>
      </c>
      <c r="AH1320" s="265" t="str">
        <f t="shared" si="321"/>
        <v/>
      </c>
      <c r="AI1320" s="265" t="str">
        <f t="shared" si="321"/>
        <v/>
      </c>
      <c r="AJ1320" s="265" t="str">
        <f t="shared" si="321"/>
        <v/>
      </c>
      <c r="AK1320" s="265" t="str">
        <f t="shared" si="321"/>
        <v/>
      </c>
      <c r="AL1320" s="265" t="str">
        <f t="shared" si="321"/>
        <v/>
      </c>
      <c r="AM1320" s="265" t="str">
        <f t="shared" si="321"/>
        <v/>
      </c>
      <c r="AN1320" s="265" t="str">
        <f t="shared" si="321"/>
        <v/>
      </c>
      <c r="AO1320" s="266" t="str">
        <f t="shared" si="321"/>
        <v/>
      </c>
    </row>
    <row r="1321" spans="2:41" ht="12.45" customHeight="1" x14ac:dyDescent="0.3">
      <c r="B1321" s="456"/>
      <c r="C1321" s="429" t="s">
        <v>119</v>
      </c>
      <c r="D1321" s="432" t="s">
        <v>110</v>
      </c>
      <c r="E1321" s="227" t="s">
        <v>46</v>
      </c>
      <c r="F1321" s="203" t="s">
        <v>38</v>
      </c>
      <c r="G1321" s="230"/>
      <c r="H1321" s="228"/>
      <c r="I1321" s="230"/>
      <c r="J1321" s="232"/>
      <c r="K1321" s="234"/>
      <c r="L1321" s="230"/>
      <c r="M1321" s="230"/>
      <c r="N1321" s="230"/>
      <c r="O1321" s="235"/>
      <c r="P1321" s="235"/>
      <c r="Q1321" s="235"/>
      <c r="R1321" s="235"/>
      <c r="S1321" s="235"/>
      <c r="T1321" s="235"/>
      <c r="U1321" s="235"/>
      <c r="V1321" s="235"/>
      <c r="W1321" s="235"/>
      <c r="X1321" s="235"/>
      <c r="Y1321" s="235"/>
      <c r="Z1321" s="235"/>
      <c r="AA1321" s="235"/>
      <c r="AB1321" s="235"/>
      <c r="AC1321" s="235"/>
      <c r="AD1321" s="239"/>
      <c r="AE1321" s="235"/>
      <c r="AF1321" s="235"/>
      <c r="AG1321" s="235"/>
      <c r="AH1321" s="235"/>
      <c r="AI1321" s="235"/>
      <c r="AJ1321" s="235"/>
      <c r="AK1321" s="235"/>
      <c r="AL1321" s="235"/>
      <c r="AM1321" s="239"/>
      <c r="AN1321" s="239"/>
      <c r="AO1321" s="241"/>
    </row>
    <row r="1322" spans="2:41" ht="12.45" customHeight="1" x14ac:dyDescent="0.3">
      <c r="B1322" s="456"/>
      <c r="C1322" s="430"/>
      <c r="D1322" s="424"/>
      <c r="E1322" s="224" t="s">
        <v>109</v>
      </c>
      <c r="F1322" s="203" t="s">
        <v>38</v>
      </c>
      <c r="G1322" s="231"/>
      <c r="H1322" s="229"/>
      <c r="I1322" s="203"/>
      <c r="J1322" s="233"/>
      <c r="K1322" s="202"/>
      <c r="L1322" s="203"/>
      <c r="M1322" s="203"/>
      <c r="N1322" s="203"/>
      <c r="O1322" s="236"/>
      <c r="P1322" s="236"/>
      <c r="Q1322" s="236"/>
      <c r="R1322" s="236"/>
      <c r="S1322" s="236"/>
      <c r="T1322" s="236"/>
      <c r="U1322" s="236"/>
      <c r="V1322" s="236"/>
      <c r="W1322" s="236"/>
      <c r="X1322" s="236"/>
      <c r="Y1322" s="236"/>
      <c r="Z1322" s="236"/>
      <c r="AA1322" s="236"/>
      <c r="AB1322" s="236"/>
      <c r="AC1322" s="236"/>
      <c r="AD1322" s="240"/>
      <c r="AE1322" s="236"/>
      <c r="AF1322" s="236"/>
      <c r="AG1322" s="236"/>
      <c r="AH1322" s="236"/>
      <c r="AI1322" s="236"/>
      <c r="AJ1322" s="236"/>
      <c r="AK1322" s="236"/>
      <c r="AL1322" s="236"/>
      <c r="AM1322" s="240"/>
      <c r="AN1322" s="240"/>
      <c r="AO1322" s="242"/>
    </row>
    <row r="1323" spans="2:41" ht="12.45" customHeight="1" x14ac:dyDescent="0.3">
      <c r="B1323" s="456"/>
      <c r="C1323" s="430"/>
      <c r="D1323" s="424"/>
      <c r="E1323" s="224" t="s">
        <v>127</v>
      </c>
      <c r="F1323" s="203" t="s">
        <v>38</v>
      </c>
      <c r="G1323" s="203"/>
      <c r="H1323" s="218"/>
      <c r="I1323" s="203"/>
      <c r="J1323" s="218"/>
      <c r="K1323" s="202"/>
      <c r="L1323" s="203"/>
      <c r="M1323" s="203"/>
      <c r="N1323" s="203"/>
      <c r="O1323" s="236"/>
      <c r="P1323" s="236"/>
      <c r="Q1323" s="236"/>
      <c r="R1323" s="236"/>
      <c r="S1323" s="236"/>
      <c r="T1323" s="236"/>
      <c r="U1323" s="236"/>
      <c r="V1323" s="236"/>
      <c r="W1323" s="236"/>
      <c r="X1323" s="236"/>
      <c r="Y1323" s="236"/>
      <c r="Z1323" s="236"/>
      <c r="AA1323" s="236"/>
      <c r="AB1323" s="236"/>
      <c r="AC1323" s="251"/>
      <c r="AD1323" s="240"/>
      <c r="AE1323" s="236"/>
      <c r="AF1323" s="236"/>
      <c r="AG1323" s="236"/>
      <c r="AH1323" s="236"/>
      <c r="AI1323" s="236"/>
      <c r="AJ1323" s="236"/>
      <c r="AK1323" s="236"/>
      <c r="AL1323" s="236"/>
      <c r="AM1323" s="240"/>
      <c r="AN1323" s="240"/>
      <c r="AO1323" s="242"/>
    </row>
    <row r="1324" spans="2:41" ht="12.45" customHeight="1" x14ac:dyDescent="0.3">
      <c r="B1324" s="456"/>
      <c r="C1324" s="430"/>
      <c r="D1324" s="425"/>
      <c r="E1324" s="220" t="s">
        <v>126</v>
      </c>
      <c r="F1324" s="321" t="s">
        <v>38</v>
      </c>
      <c r="G1324" s="200" t="str">
        <f>IF(AND(G1321&lt;&gt;"",G1322&lt;&gt;"",G1323&lt;&gt;""),G1321*G1322*G1323,"")</f>
        <v/>
      </c>
      <c r="H1324" s="198" t="str">
        <f>IF(AND(H1321&lt;&gt;"",H1322&lt;&gt;"",H1323&lt;&gt;""),H1321*H1322*H1323,"")</f>
        <v/>
      </c>
      <c r="I1324" s="200" t="str">
        <f t="shared" ref="I1324:AJ1324" si="322">IF(AND(I1321&lt;&gt;"",I1322&lt;&gt;"",I1323&lt;&gt;""),I1321*I1322*I1323,"")</f>
        <v/>
      </c>
      <c r="J1324" s="200" t="str">
        <f t="shared" si="322"/>
        <v/>
      </c>
      <c r="K1324" s="200" t="str">
        <f t="shared" si="322"/>
        <v/>
      </c>
      <c r="L1324" s="204" t="str">
        <f t="shared" si="322"/>
        <v/>
      </c>
      <c r="M1324" s="204" t="str">
        <f t="shared" si="322"/>
        <v/>
      </c>
      <c r="N1324" s="204" t="str">
        <f t="shared" si="322"/>
        <v/>
      </c>
      <c r="O1324" s="204" t="str">
        <f t="shared" si="322"/>
        <v/>
      </c>
      <c r="P1324" s="204" t="str">
        <f t="shared" si="322"/>
        <v/>
      </c>
      <c r="Q1324" s="204" t="str">
        <f t="shared" si="322"/>
        <v/>
      </c>
      <c r="R1324" s="204" t="str">
        <f t="shared" si="322"/>
        <v/>
      </c>
      <c r="S1324" s="204" t="str">
        <f t="shared" si="322"/>
        <v/>
      </c>
      <c r="T1324" s="204" t="str">
        <f t="shared" si="322"/>
        <v/>
      </c>
      <c r="U1324" s="204" t="str">
        <f t="shared" si="322"/>
        <v/>
      </c>
      <c r="V1324" s="204" t="str">
        <f t="shared" si="322"/>
        <v/>
      </c>
      <c r="W1324" s="204" t="str">
        <f t="shared" si="322"/>
        <v/>
      </c>
      <c r="X1324" s="204" t="str">
        <f t="shared" si="322"/>
        <v/>
      </c>
      <c r="Y1324" s="204" t="str">
        <f t="shared" si="322"/>
        <v/>
      </c>
      <c r="Z1324" s="204" t="str">
        <f t="shared" si="322"/>
        <v/>
      </c>
      <c r="AA1324" s="204" t="str">
        <f t="shared" si="322"/>
        <v/>
      </c>
      <c r="AB1324" s="204" t="str">
        <f t="shared" si="322"/>
        <v/>
      </c>
      <c r="AC1324" s="204" t="str">
        <f t="shared" si="322"/>
        <v/>
      </c>
      <c r="AD1324" s="200" t="str">
        <f t="shared" si="322"/>
        <v/>
      </c>
      <c r="AE1324" s="200" t="str">
        <f t="shared" si="322"/>
        <v/>
      </c>
      <c r="AF1324" s="200" t="str">
        <f t="shared" si="322"/>
        <v/>
      </c>
      <c r="AG1324" s="200" t="str">
        <f t="shared" si="322"/>
        <v/>
      </c>
      <c r="AH1324" s="204" t="str">
        <f t="shared" si="322"/>
        <v/>
      </c>
      <c r="AI1324" s="204" t="str">
        <f t="shared" si="322"/>
        <v/>
      </c>
      <c r="AJ1324" s="204" t="str">
        <f t="shared" si="322"/>
        <v/>
      </c>
      <c r="AK1324" s="204" t="str">
        <f>IF(AND(AK1321&lt;&gt;"",AK1322&lt;&gt;"",AK1323&lt;&gt;""),AK1321*AK1322*AK1323,"")</f>
        <v/>
      </c>
      <c r="AL1324" s="204" t="str">
        <f t="shared" ref="AL1324:AO1324" si="323">IF(AND(AL1321&lt;&gt;"",AL1322&lt;&gt;"",AL1323&lt;&gt;""),AL1321*AL1322*AL1323,"")</f>
        <v/>
      </c>
      <c r="AM1324" s="204" t="str">
        <f t="shared" si="323"/>
        <v/>
      </c>
      <c r="AN1324" s="204" t="str">
        <f t="shared" si="323"/>
        <v/>
      </c>
      <c r="AO1324" s="210" t="str">
        <f t="shared" si="323"/>
        <v/>
      </c>
    </row>
    <row r="1325" spans="2:41" ht="12.45" customHeight="1" x14ac:dyDescent="0.3">
      <c r="B1325" s="456"/>
      <c r="C1325" s="430"/>
      <c r="D1325" s="426" t="s">
        <v>110</v>
      </c>
      <c r="E1325" s="243" t="s">
        <v>46</v>
      </c>
      <c r="F1325" s="203" t="s">
        <v>38</v>
      </c>
      <c r="G1325" s="203"/>
      <c r="H1325" s="203"/>
      <c r="I1325" s="202"/>
      <c r="J1325" s="244"/>
      <c r="K1325" s="244"/>
      <c r="L1325" s="203"/>
      <c r="M1325" s="203"/>
      <c r="N1325" s="250"/>
      <c r="O1325" s="251"/>
      <c r="P1325" s="251"/>
      <c r="Q1325" s="251"/>
      <c r="R1325" s="251"/>
      <c r="S1325" s="251"/>
      <c r="T1325" s="251"/>
      <c r="U1325" s="251"/>
      <c r="V1325" s="251"/>
      <c r="W1325" s="251"/>
      <c r="X1325" s="236"/>
      <c r="Y1325" s="240"/>
      <c r="Z1325" s="236"/>
      <c r="AA1325" s="236"/>
      <c r="AB1325" s="240"/>
      <c r="AC1325" s="236"/>
      <c r="AD1325" s="237"/>
      <c r="AE1325" s="238"/>
      <c r="AF1325" s="236"/>
      <c r="AG1325" s="236"/>
      <c r="AH1325" s="249"/>
      <c r="AI1325" s="249"/>
      <c r="AJ1325" s="236"/>
      <c r="AK1325" s="236"/>
      <c r="AL1325" s="236"/>
      <c r="AM1325" s="236"/>
      <c r="AN1325" s="254"/>
      <c r="AO1325" s="255"/>
    </row>
    <row r="1326" spans="2:41" ht="12.45" customHeight="1" x14ac:dyDescent="0.3">
      <c r="B1326" s="456"/>
      <c r="C1326" s="430"/>
      <c r="D1326" s="424"/>
      <c r="E1326" s="245" t="s">
        <v>109</v>
      </c>
      <c r="F1326" s="203" t="s">
        <v>38</v>
      </c>
      <c r="G1326" s="246"/>
      <c r="H1326" s="203"/>
      <c r="I1326" s="231"/>
      <c r="J1326" s="203"/>
      <c r="K1326" s="218"/>
      <c r="L1326" s="247"/>
      <c r="M1326" s="247"/>
      <c r="N1326" s="203"/>
      <c r="O1326" s="236"/>
      <c r="P1326" s="236"/>
      <c r="Q1326" s="236"/>
      <c r="R1326" s="236"/>
      <c r="S1326" s="236"/>
      <c r="T1326" s="236"/>
      <c r="U1326" s="236"/>
      <c r="V1326" s="236"/>
      <c r="W1326" s="236"/>
      <c r="X1326" s="236"/>
      <c r="Y1326" s="240"/>
      <c r="Z1326" s="236"/>
      <c r="AA1326" s="236"/>
      <c r="AB1326" s="240"/>
      <c r="AC1326" s="249"/>
      <c r="AD1326" s="252"/>
      <c r="AE1326" s="253"/>
      <c r="AF1326" s="236"/>
      <c r="AG1326" s="249"/>
      <c r="AH1326" s="249"/>
      <c r="AI1326" s="249"/>
      <c r="AJ1326" s="249"/>
      <c r="AK1326" s="249"/>
      <c r="AL1326" s="249"/>
      <c r="AM1326" s="236"/>
      <c r="AN1326" s="240"/>
      <c r="AO1326" s="242"/>
    </row>
    <row r="1327" spans="2:41" ht="12.45" customHeight="1" x14ac:dyDescent="0.3">
      <c r="B1327" s="456"/>
      <c r="C1327" s="430"/>
      <c r="D1327" s="424"/>
      <c r="E1327" s="245" t="s">
        <v>127</v>
      </c>
      <c r="F1327" s="203" t="s">
        <v>38</v>
      </c>
      <c r="G1327" s="202"/>
      <c r="H1327" s="203"/>
      <c r="I1327" s="203"/>
      <c r="J1327" s="247"/>
      <c r="K1327" s="248"/>
      <c r="L1327" s="203"/>
      <c r="M1327" s="203"/>
      <c r="N1327" s="247"/>
      <c r="O1327" s="249"/>
      <c r="P1327" s="249"/>
      <c r="Q1327" s="249"/>
      <c r="R1327" s="249"/>
      <c r="S1327" s="249"/>
      <c r="T1327" s="249"/>
      <c r="U1327" s="249"/>
      <c r="V1327" s="249"/>
      <c r="W1327" s="249"/>
      <c r="X1327" s="236"/>
      <c r="Y1327" s="240"/>
      <c r="Z1327" s="236"/>
      <c r="AA1327" s="236"/>
      <c r="AB1327" s="240"/>
      <c r="AC1327" s="249"/>
      <c r="AD1327" s="252"/>
      <c r="AE1327" s="253"/>
      <c r="AF1327" s="236"/>
      <c r="AG1327" s="249"/>
      <c r="AH1327" s="236"/>
      <c r="AI1327" s="236"/>
      <c r="AJ1327" s="236"/>
      <c r="AK1327" s="236"/>
      <c r="AL1327" s="236"/>
      <c r="AM1327" s="236"/>
      <c r="AN1327" s="240"/>
      <c r="AO1327" s="242"/>
    </row>
    <row r="1328" spans="2:41" ht="12.45" customHeight="1" x14ac:dyDescent="0.3">
      <c r="B1328" s="456"/>
      <c r="C1328" s="430"/>
      <c r="D1328" s="425"/>
      <c r="E1328" s="220" t="s">
        <v>126</v>
      </c>
      <c r="F1328" s="321" t="s">
        <v>38</v>
      </c>
      <c r="G1328" s="259" t="str">
        <f>IF(AND(G1325&lt;&gt;"",G1326&lt;&gt;"",G1327&lt;&gt;""),G1325*G1326*G1327,"")</f>
        <v/>
      </c>
      <c r="H1328" s="259" t="str">
        <f t="shared" ref="H1328:AO1328" si="324">IF(AND(H1325&lt;&gt;"",H1326&lt;&gt;"",H1327&lt;&gt;""),H1325*H1326*H1327,"")</f>
        <v/>
      </c>
      <c r="I1328" s="259" t="str">
        <f t="shared" si="324"/>
        <v/>
      </c>
      <c r="J1328" s="259" t="str">
        <f t="shared" si="324"/>
        <v/>
      </c>
      <c r="K1328" s="259" t="str">
        <f t="shared" si="324"/>
        <v/>
      </c>
      <c r="L1328" s="259" t="str">
        <f t="shared" si="324"/>
        <v/>
      </c>
      <c r="M1328" s="259" t="str">
        <f t="shared" si="324"/>
        <v/>
      </c>
      <c r="N1328" s="259" t="str">
        <f t="shared" si="324"/>
        <v/>
      </c>
      <c r="O1328" s="259" t="str">
        <f t="shared" si="324"/>
        <v/>
      </c>
      <c r="P1328" s="259" t="str">
        <f t="shared" si="324"/>
        <v/>
      </c>
      <c r="Q1328" s="259" t="str">
        <f t="shared" si="324"/>
        <v/>
      </c>
      <c r="R1328" s="259" t="str">
        <f t="shared" si="324"/>
        <v/>
      </c>
      <c r="S1328" s="259" t="str">
        <f t="shared" si="324"/>
        <v/>
      </c>
      <c r="T1328" s="259" t="str">
        <f t="shared" si="324"/>
        <v/>
      </c>
      <c r="U1328" s="259" t="str">
        <f t="shared" si="324"/>
        <v/>
      </c>
      <c r="V1328" s="259" t="str">
        <f t="shared" si="324"/>
        <v/>
      </c>
      <c r="W1328" s="259" t="str">
        <f t="shared" si="324"/>
        <v/>
      </c>
      <c r="X1328" s="259" t="str">
        <f t="shared" si="324"/>
        <v/>
      </c>
      <c r="Y1328" s="260" t="str">
        <f t="shared" si="324"/>
        <v/>
      </c>
      <c r="Z1328" s="261" t="str">
        <f t="shared" si="324"/>
        <v/>
      </c>
      <c r="AA1328" s="259" t="str">
        <f t="shared" si="324"/>
        <v/>
      </c>
      <c r="AB1328" s="260" t="str">
        <f t="shared" si="324"/>
        <v/>
      </c>
      <c r="AC1328" s="261" t="str">
        <f t="shared" si="324"/>
        <v/>
      </c>
      <c r="AD1328" s="259" t="str">
        <f t="shared" si="324"/>
        <v/>
      </c>
      <c r="AE1328" s="259" t="str">
        <f t="shared" si="324"/>
        <v/>
      </c>
      <c r="AF1328" s="259" t="str">
        <f t="shared" si="324"/>
        <v/>
      </c>
      <c r="AG1328" s="259" t="str">
        <f t="shared" si="324"/>
        <v/>
      </c>
      <c r="AH1328" s="259" t="str">
        <f t="shared" si="324"/>
        <v/>
      </c>
      <c r="AI1328" s="259" t="str">
        <f t="shared" si="324"/>
        <v/>
      </c>
      <c r="AJ1328" s="259" t="str">
        <f t="shared" si="324"/>
        <v/>
      </c>
      <c r="AK1328" s="259" t="str">
        <f t="shared" si="324"/>
        <v/>
      </c>
      <c r="AL1328" s="259" t="str">
        <f t="shared" si="324"/>
        <v/>
      </c>
      <c r="AM1328" s="259" t="str">
        <f t="shared" si="324"/>
        <v/>
      </c>
      <c r="AN1328" s="259" t="str">
        <f t="shared" si="324"/>
        <v/>
      </c>
      <c r="AO1328" s="262" t="str">
        <f t="shared" si="324"/>
        <v/>
      </c>
    </row>
    <row r="1329" spans="2:41" ht="12.45" customHeight="1" x14ac:dyDescent="0.3">
      <c r="B1329" s="456"/>
      <c r="C1329" s="430"/>
      <c r="D1329" s="426" t="s">
        <v>110</v>
      </c>
      <c r="E1329" s="243" t="s">
        <v>46</v>
      </c>
      <c r="F1329" s="203" t="s">
        <v>38</v>
      </c>
      <c r="G1329" s="247"/>
      <c r="H1329" s="247"/>
      <c r="I1329" s="256"/>
      <c r="J1329" s="257"/>
      <c r="K1329" s="257"/>
      <c r="L1329" s="247"/>
      <c r="M1329" s="247"/>
      <c r="N1329" s="250"/>
      <c r="O1329" s="251"/>
      <c r="P1329" s="251"/>
      <c r="Q1329" s="251"/>
      <c r="R1329" s="251"/>
      <c r="S1329" s="251"/>
      <c r="T1329" s="251"/>
      <c r="U1329" s="251"/>
      <c r="V1329" s="251"/>
      <c r="W1329" s="251"/>
      <c r="X1329" s="249"/>
      <c r="Y1329" s="254"/>
      <c r="Z1329" s="249"/>
      <c r="AA1329" s="249"/>
      <c r="AB1329" s="254"/>
      <c r="AC1329" s="249"/>
      <c r="AD1329" s="252"/>
      <c r="AE1329" s="258"/>
      <c r="AF1329" s="249"/>
      <c r="AG1329" s="249"/>
      <c r="AH1329" s="249"/>
      <c r="AI1329" s="249"/>
      <c r="AJ1329" s="249"/>
      <c r="AK1329" s="249"/>
      <c r="AL1329" s="249"/>
      <c r="AM1329" s="249"/>
      <c r="AN1329" s="254"/>
      <c r="AO1329" s="255"/>
    </row>
    <row r="1330" spans="2:41" ht="12.45" customHeight="1" x14ac:dyDescent="0.3">
      <c r="B1330" s="456"/>
      <c r="C1330" s="430"/>
      <c r="D1330" s="424"/>
      <c r="E1330" s="245" t="s">
        <v>109</v>
      </c>
      <c r="F1330" s="203" t="s">
        <v>38</v>
      </c>
      <c r="G1330" s="246"/>
      <c r="H1330" s="203"/>
      <c r="I1330" s="231"/>
      <c r="J1330" s="203"/>
      <c r="K1330" s="218"/>
      <c r="L1330" s="247"/>
      <c r="M1330" s="247"/>
      <c r="N1330" s="203"/>
      <c r="O1330" s="236"/>
      <c r="P1330" s="236"/>
      <c r="Q1330" s="236"/>
      <c r="R1330" s="236"/>
      <c r="S1330" s="236"/>
      <c r="T1330" s="236"/>
      <c r="U1330" s="236"/>
      <c r="V1330" s="236"/>
      <c r="W1330" s="236"/>
      <c r="X1330" s="236"/>
      <c r="Y1330" s="240"/>
      <c r="Z1330" s="236"/>
      <c r="AA1330" s="236"/>
      <c r="AB1330" s="240"/>
      <c r="AC1330" s="249"/>
      <c r="AD1330" s="252"/>
      <c r="AE1330" s="253"/>
      <c r="AF1330" s="236"/>
      <c r="AG1330" s="249"/>
      <c r="AH1330" s="249"/>
      <c r="AI1330" s="249"/>
      <c r="AJ1330" s="249"/>
      <c r="AK1330" s="249"/>
      <c r="AL1330" s="249"/>
      <c r="AM1330" s="236"/>
      <c r="AN1330" s="240"/>
      <c r="AO1330" s="242"/>
    </row>
    <row r="1331" spans="2:41" ht="12.45" customHeight="1" x14ac:dyDescent="0.3">
      <c r="B1331" s="456"/>
      <c r="C1331" s="430"/>
      <c r="D1331" s="424"/>
      <c r="E1331" s="245" t="s">
        <v>127</v>
      </c>
      <c r="F1331" s="203" t="s">
        <v>38</v>
      </c>
      <c r="G1331" s="202"/>
      <c r="H1331" s="203"/>
      <c r="I1331" s="203"/>
      <c r="J1331" s="203"/>
      <c r="K1331" s="218"/>
      <c r="L1331" s="203"/>
      <c r="M1331" s="203"/>
      <c r="N1331" s="203"/>
      <c r="O1331" s="236"/>
      <c r="P1331" s="236"/>
      <c r="Q1331" s="236"/>
      <c r="R1331" s="236"/>
      <c r="S1331" s="236"/>
      <c r="T1331" s="236"/>
      <c r="U1331" s="236"/>
      <c r="V1331" s="236"/>
      <c r="W1331" s="236"/>
      <c r="X1331" s="236"/>
      <c r="Y1331" s="240"/>
      <c r="Z1331" s="236"/>
      <c r="AA1331" s="236"/>
      <c r="AB1331" s="240"/>
      <c r="AC1331" s="236"/>
      <c r="AD1331" s="237"/>
      <c r="AE1331" s="263"/>
      <c r="AF1331" s="236"/>
      <c r="AG1331" s="236"/>
      <c r="AH1331" s="236"/>
      <c r="AI1331" s="236"/>
      <c r="AJ1331" s="236"/>
      <c r="AK1331" s="236"/>
      <c r="AL1331" s="236"/>
      <c r="AM1331" s="236"/>
      <c r="AN1331" s="240"/>
      <c r="AO1331" s="242"/>
    </row>
    <row r="1332" spans="2:41" ht="12.45" customHeight="1" x14ac:dyDescent="0.3">
      <c r="B1332" s="456"/>
      <c r="C1332" s="430"/>
      <c r="D1332" s="425"/>
      <c r="E1332" s="221" t="s">
        <v>126</v>
      </c>
      <c r="F1332" s="321" t="s">
        <v>38</v>
      </c>
      <c r="G1332" s="259" t="str">
        <f>IF(AND(G1329&lt;&gt;"",G1330&lt;&gt;"",G1331&lt;&gt;""),G1329*G1330*G1331,"")</f>
        <v/>
      </c>
      <c r="H1332" s="259" t="str">
        <f t="shared" ref="H1332:AO1332" si="325">IF(AND(H1329&lt;&gt;"",H1330&lt;&gt;"",H1331&lt;&gt;""),H1329*H1330*H1331,"")</f>
        <v/>
      </c>
      <c r="I1332" s="259" t="str">
        <f t="shared" si="325"/>
        <v/>
      </c>
      <c r="J1332" s="259" t="str">
        <f t="shared" si="325"/>
        <v/>
      </c>
      <c r="K1332" s="259" t="str">
        <f t="shared" si="325"/>
        <v/>
      </c>
      <c r="L1332" s="259" t="str">
        <f t="shared" si="325"/>
        <v/>
      </c>
      <c r="M1332" s="259" t="str">
        <f t="shared" si="325"/>
        <v/>
      </c>
      <c r="N1332" s="259" t="str">
        <f t="shared" si="325"/>
        <v/>
      </c>
      <c r="O1332" s="259" t="str">
        <f t="shared" si="325"/>
        <v/>
      </c>
      <c r="P1332" s="259" t="str">
        <f t="shared" si="325"/>
        <v/>
      </c>
      <c r="Q1332" s="259" t="str">
        <f t="shared" si="325"/>
        <v/>
      </c>
      <c r="R1332" s="259" t="str">
        <f t="shared" si="325"/>
        <v/>
      </c>
      <c r="S1332" s="259" t="str">
        <f t="shared" si="325"/>
        <v/>
      </c>
      <c r="T1332" s="259" t="str">
        <f t="shared" si="325"/>
        <v/>
      </c>
      <c r="U1332" s="259" t="str">
        <f t="shared" si="325"/>
        <v/>
      </c>
      <c r="V1332" s="259" t="str">
        <f t="shared" si="325"/>
        <v/>
      </c>
      <c r="W1332" s="259" t="str">
        <f t="shared" si="325"/>
        <v/>
      </c>
      <c r="X1332" s="259" t="str">
        <f t="shared" si="325"/>
        <v/>
      </c>
      <c r="Y1332" s="259" t="str">
        <f t="shared" si="325"/>
        <v/>
      </c>
      <c r="Z1332" s="259" t="str">
        <f t="shared" si="325"/>
        <v/>
      </c>
      <c r="AA1332" s="259" t="str">
        <f t="shared" si="325"/>
        <v/>
      </c>
      <c r="AB1332" s="259" t="str">
        <f t="shared" si="325"/>
        <v/>
      </c>
      <c r="AC1332" s="259" t="str">
        <f t="shared" si="325"/>
        <v/>
      </c>
      <c r="AD1332" s="259" t="str">
        <f t="shared" si="325"/>
        <v/>
      </c>
      <c r="AE1332" s="259" t="str">
        <f t="shared" si="325"/>
        <v/>
      </c>
      <c r="AF1332" s="259" t="str">
        <f t="shared" si="325"/>
        <v/>
      </c>
      <c r="AG1332" s="259" t="str">
        <f t="shared" si="325"/>
        <v/>
      </c>
      <c r="AH1332" s="259" t="str">
        <f t="shared" si="325"/>
        <v/>
      </c>
      <c r="AI1332" s="259" t="str">
        <f t="shared" si="325"/>
        <v/>
      </c>
      <c r="AJ1332" s="259" t="str">
        <f t="shared" si="325"/>
        <v/>
      </c>
      <c r="AK1332" s="259" t="str">
        <f t="shared" si="325"/>
        <v/>
      </c>
      <c r="AL1332" s="259" t="str">
        <f t="shared" si="325"/>
        <v/>
      </c>
      <c r="AM1332" s="259" t="str">
        <f t="shared" si="325"/>
        <v/>
      </c>
      <c r="AN1332" s="259" t="str">
        <f t="shared" si="325"/>
        <v/>
      </c>
      <c r="AO1332" s="262" t="str">
        <f t="shared" si="325"/>
        <v/>
      </c>
    </row>
    <row r="1333" spans="2:41" ht="12.45" customHeight="1" x14ac:dyDescent="0.3">
      <c r="B1333" s="456"/>
      <c r="C1333" s="430"/>
      <c r="D1333" s="426" t="s">
        <v>110</v>
      </c>
      <c r="E1333" s="264" t="s">
        <v>46</v>
      </c>
      <c r="F1333" s="203" t="s">
        <v>38</v>
      </c>
      <c r="G1333" s="247"/>
      <c r="H1333" s="247"/>
      <c r="I1333" s="256"/>
      <c r="J1333" s="257"/>
      <c r="K1333" s="257"/>
      <c r="L1333" s="247"/>
      <c r="M1333" s="247"/>
      <c r="N1333" s="250"/>
      <c r="O1333" s="251"/>
      <c r="P1333" s="251"/>
      <c r="Q1333" s="251"/>
      <c r="R1333" s="251"/>
      <c r="S1333" s="251"/>
      <c r="T1333" s="251"/>
      <c r="U1333" s="251"/>
      <c r="V1333" s="251"/>
      <c r="W1333" s="251"/>
      <c r="X1333" s="249"/>
      <c r="Y1333" s="254"/>
      <c r="Z1333" s="249"/>
      <c r="AA1333" s="249"/>
      <c r="AB1333" s="254"/>
      <c r="AC1333" s="249"/>
      <c r="AD1333" s="252"/>
      <c r="AE1333" s="258"/>
      <c r="AF1333" s="249"/>
      <c r="AG1333" s="249"/>
      <c r="AH1333" s="249"/>
      <c r="AI1333" s="249"/>
      <c r="AJ1333" s="249"/>
      <c r="AK1333" s="249"/>
      <c r="AL1333" s="249"/>
      <c r="AM1333" s="249"/>
      <c r="AN1333" s="254"/>
      <c r="AO1333" s="255"/>
    </row>
    <row r="1334" spans="2:41" ht="12.45" customHeight="1" x14ac:dyDescent="0.3">
      <c r="B1334" s="456"/>
      <c r="C1334" s="430"/>
      <c r="D1334" s="424"/>
      <c r="E1334" s="245" t="s">
        <v>109</v>
      </c>
      <c r="F1334" s="203" t="s">
        <v>38</v>
      </c>
      <c r="G1334" s="246"/>
      <c r="H1334" s="203"/>
      <c r="I1334" s="231"/>
      <c r="J1334" s="203"/>
      <c r="K1334" s="218"/>
      <c r="L1334" s="247"/>
      <c r="M1334" s="247"/>
      <c r="N1334" s="203"/>
      <c r="O1334" s="236"/>
      <c r="P1334" s="236"/>
      <c r="Q1334" s="236"/>
      <c r="R1334" s="236"/>
      <c r="S1334" s="236"/>
      <c r="T1334" s="236"/>
      <c r="U1334" s="236"/>
      <c r="V1334" s="236"/>
      <c r="W1334" s="236"/>
      <c r="X1334" s="236"/>
      <c r="Y1334" s="240"/>
      <c r="Z1334" s="236"/>
      <c r="AA1334" s="236"/>
      <c r="AB1334" s="240"/>
      <c r="AC1334" s="249"/>
      <c r="AD1334" s="252"/>
      <c r="AE1334" s="253"/>
      <c r="AF1334" s="236"/>
      <c r="AG1334" s="249"/>
      <c r="AH1334" s="249"/>
      <c r="AI1334" s="249"/>
      <c r="AJ1334" s="249"/>
      <c r="AK1334" s="249"/>
      <c r="AL1334" s="249"/>
      <c r="AM1334" s="236"/>
      <c r="AN1334" s="240"/>
      <c r="AO1334" s="242"/>
    </row>
    <row r="1335" spans="2:41" ht="12.45" customHeight="1" x14ac:dyDescent="0.3">
      <c r="B1335" s="456"/>
      <c r="C1335" s="430"/>
      <c r="D1335" s="424"/>
      <c r="E1335" s="245" t="s">
        <v>127</v>
      </c>
      <c r="F1335" s="203" t="s">
        <v>38</v>
      </c>
      <c r="G1335" s="202"/>
      <c r="H1335" s="203"/>
      <c r="I1335" s="203"/>
      <c r="J1335" s="203"/>
      <c r="K1335" s="218"/>
      <c r="L1335" s="203"/>
      <c r="M1335" s="203"/>
      <c r="N1335" s="203"/>
      <c r="O1335" s="236"/>
      <c r="P1335" s="236"/>
      <c r="Q1335" s="236"/>
      <c r="R1335" s="236"/>
      <c r="S1335" s="236"/>
      <c r="T1335" s="236"/>
      <c r="U1335" s="236"/>
      <c r="V1335" s="236"/>
      <c r="W1335" s="236"/>
      <c r="X1335" s="236"/>
      <c r="Y1335" s="240"/>
      <c r="Z1335" s="236"/>
      <c r="AA1335" s="236"/>
      <c r="AB1335" s="240"/>
      <c r="AC1335" s="236"/>
      <c r="AD1335" s="237"/>
      <c r="AE1335" s="263"/>
      <c r="AF1335" s="236"/>
      <c r="AG1335" s="236"/>
      <c r="AH1335" s="236"/>
      <c r="AI1335" s="236"/>
      <c r="AJ1335" s="236"/>
      <c r="AK1335" s="236"/>
      <c r="AL1335" s="236"/>
      <c r="AM1335" s="236"/>
      <c r="AN1335" s="240"/>
      <c r="AO1335" s="242"/>
    </row>
    <row r="1336" spans="2:41" ht="12.45" customHeight="1" x14ac:dyDescent="0.3">
      <c r="B1336" s="456"/>
      <c r="C1336" s="430"/>
      <c r="D1336" s="425"/>
      <c r="E1336" s="221" t="s">
        <v>126</v>
      </c>
      <c r="F1336" s="321" t="s">
        <v>38</v>
      </c>
      <c r="G1336" s="259" t="str">
        <f>IF(AND(G1333&lt;&gt;"",G1334&lt;&gt;"",G1335&lt;&gt;""),G1333*G1334*G1335,"")</f>
        <v/>
      </c>
      <c r="H1336" s="259" t="str">
        <f t="shared" ref="H1336:AO1336" si="326">IF(AND(H1333&lt;&gt;"",H1334&lt;&gt;"",H1335&lt;&gt;""),H1333*H1334*H1335,"")</f>
        <v/>
      </c>
      <c r="I1336" s="259" t="str">
        <f t="shared" si="326"/>
        <v/>
      </c>
      <c r="J1336" s="259" t="str">
        <f t="shared" si="326"/>
        <v/>
      </c>
      <c r="K1336" s="259" t="str">
        <f t="shared" si="326"/>
        <v/>
      </c>
      <c r="L1336" s="259" t="str">
        <f t="shared" si="326"/>
        <v/>
      </c>
      <c r="M1336" s="259" t="str">
        <f t="shared" si="326"/>
        <v/>
      </c>
      <c r="N1336" s="259" t="str">
        <f t="shared" si="326"/>
        <v/>
      </c>
      <c r="O1336" s="259" t="str">
        <f t="shared" si="326"/>
        <v/>
      </c>
      <c r="P1336" s="259" t="str">
        <f t="shared" si="326"/>
        <v/>
      </c>
      <c r="Q1336" s="259" t="str">
        <f t="shared" si="326"/>
        <v/>
      </c>
      <c r="R1336" s="259" t="str">
        <f t="shared" si="326"/>
        <v/>
      </c>
      <c r="S1336" s="259" t="str">
        <f t="shared" si="326"/>
        <v/>
      </c>
      <c r="T1336" s="259" t="str">
        <f t="shared" si="326"/>
        <v/>
      </c>
      <c r="U1336" s="259" t="str">
        <f t="shared" si="326"/>
        <v/>
      </c>
      <c r="V1336" s="259" t="str">
        <f t="shared" si="326"/>
        <v/>
      </c>
      <c r="W1336" s="259" t="str">
        <f t="shared" si="326"/>
        <v/>
      </c>
      <c r="X1336" s="259" t="str">
        <f t="shared" si="326"/>
        <v/>
      </c>
      <c r="Y1336" s="259" t="str">
        <f t="shared" si="326"/>
        <v/>
      </c>
      <c r="Z1336" s="259" t="str">
        <f t="shared" si="326"/>
        <v/>
      </c>
      <c r="AA1336" s="259" t="str">
        <f t="shared" si="326"/>
        <v/>
      </c>
      <c r="AB1336" s="259" t="str">
        <f t="shared" si="326"/>
        <v/>
      </c>
      <c r="AC1336" s="259" t="str">
        <f t="shared" si="326"/>
        <v/>
      </c>
      <c r="AD1336" s="259" t="str">
        <f t="shared" si="326"/>
        <v/>
      </c>
      <c r="AE1336" s="259" t="str">
        <f t="shared" si="326"/>
        <v/>
      </c>
      <c r="AF1336" s="259" t="str">
        <f t="shared" si="326"/>
        <v/>
      </c>
      <c r="AG1336" s="259" t="str">
        <f t="shared" si="326"/>
        <v/>
      </c>
      <c r="AH1336" s="259" t="str">
        <f t="shared" si="326"/>
        <v/>
      </c>
      <c r="AI1336" s="259" t="str">
        <f t="shared" si="326"/>
        <v/>
      </c>
      <c r="AJ1336" s="259" t="str">
        <f t="shared" si="326"/>
        <v/>
      </c>
      <c r="AK1336" s="259" t="str">
        <f t="shared" si="326"/>
        <v/>
      </c>
      <c r="AL1336" s="259" t="str">
        <f t="shared" si="326"/>
        <v/>
      </c>
      <c r="AM1336" s="259" t="str">
        <f t="shared" si="326"/>
        <v/>
      </c>
      <c r="AN1336" s="259" t="str">
        <f t="shared" si="326"/>
        <v/>
      </c>
      <c r="AO1336" s="262" t="str">
        <f t="shared" si="326"/>
        <v/>
      </c>
    </row>
    <row r="1337" spans="2:41" ht="12.45" customHeight="1" x14ac:dyDescent="0.3">
      <c r="B1337" s="456"/>
      <c r="C1337" s="430"/>
      <c r="D1337" s="426" t="s">
        <v>110</v>
      </c>
      <c r="E1337" s="264" t="s">
        <v>46</v>
      </c>
      <c r="F1337" s="203" t="s">
        <v>38</v>
      </c>
      <c r="G1337" s="247"/>
      <c r="H1337" s="247"/>
      <c r="I1337" s="256"/>
      <c r="J1337" s="257"/>
      <c r="K1337" s="257"/>
      <c r="L1337" s="247"/>
      <c r="M1337" s="247"/>
      <c r="N1337" s="250"/>
      <c r="O1337" s="251"/>
      <c r="P1337" s="251"/>
      <c r="Q1337" s="251"/>
      <c r="R1337" s="251"/>
      <c r="S1337" s="251"/>
      <c r="T1337" s="251"/>
      <c r="U1337" s="251"/>
      <c r="V1337" s="251"/>
      <c r="W1337" s="251"/>
      <c r="X1337" s="249"/>
      <c r="Y1337" s="254"/>
      <c r="Z1337" s="249"/>
      <c r="AA1337" s="249"/>
      <c r="AB1337" s="254"/>
      <c r="AC1337" s="249"/>
      <c r="AD1337" s="252"/>
      <c r="AE1337" s="258"/>
      <c r="AF1337" s="249"/>
      <c r="AG1337" s="249"/>
      <c r="AH1337" s="249"/>
      <c r="AI1337" s="249"/>
      <c r="AJ1337" s="249"/>
      <c r="AK1337" s="249"/>
      <c r="AL1337" s="249"/>
      <c r="AM1337" s="249"/>
      <c r="AN1337" s="254"/>
      <c r="AO1337" s="255"/>
    </row>
    <row r="1338" spans="2:41" ht="12.45" customHeight="1" x14ac:dyDescent="0.3">
      <c r="B1338" s="456"/>
      <c r="C1338" s="430"/>
      <c r="D1338" s="424"/>
      <c r="E1338" s="245" t="s">
        <v>109</v>
      </c>
      <c r="F1338" s="203" t="s">
        <v>38</v>
      </c>
      <c r="G1338" s="246"/>
      <c r="H1338" s="203"/>
      <c r="I1338" s="231"/>
      <c r="J1338" s="203"/>
      <c r="K1338" s="218"/>
      <c r="L1338" s="247"/>
      <c r="M1338" s="247"/>
      <c r="N1338" s="203"/>
      <c r="O1338" s="236"/>
      <c r="P1338" s="236"/>
      <c r="Q1338" s="236"/>
      <c r="R1338" s="236"/>
      <c r="S1338" s="236"/>
      <c r="T1338" s="236"/>
      <c r="U1338" s="236"/>
      <c r="V1338" s="236"/>
      <c r="W1338" s="236"/>
      <c r="X1338" s="236"/>
      <c r="Y1338" s="240"/>
      <c r="Z1338" s="236"/>
      <c r="AA1338" s="236"/>
      <c r="AB1338" s="240"/>
      <c r="AC1338" s="249"/>
      <c r="AD1338" s="252"/>
      <c r="AE1338" s="253"/>
      <c r="AF1338" s="236"/>
      <c r="AG1338" s="249"/>
      <c r="AH1338" s="249"/>
      <c r="AI1338" s="249"/>
      <c r="AJ1338" s="249"/>
      <c r="AK1338" s="249"/>
      <c r="AL1338" s="249"/>
      <c r="AM1338" s="236"/>
      <c r="AN1338" s="240"/>
      <c r="AO1338" s="242"/>
    </row>
    <row r="1339" spans="2:41" ht="12.45" customHeight="1" x14ac:dyDescent="0.3">
      <c r="B1339" s="456"/>
      <c r="C1339" s="430"/>
      <c r="D1339" s="424"/>
      <c r="E1339" s="245" t="s">
        <v>127</v>
      </c>
      <c r="F1339" s="203" t="s">
        <v>38</v>
      </c>
      <c r="G1339" s="202"/>
      <c r="H1339" s="203"/>
      <c r="I1339" s="203"/>
      <c r="J1339" s="203"/>
      <c r="K1339" s="218"/>
      <c r="L1339" s="203"/>
      <c r="M1339" s="203"/>
      <c r="N1339" s="203"/>
      <c r="O1339" s="236"/>
      <c r="P1339" s="236"/>
      <c r="Q1339" s="236"/>
      <c r="R1339" s="236"/>
      <c r="S1339" s="236"/>
      <c r="T1339" s="236"/>
      <c r="U1339" s="236"/>
      <c r="V1339" s="236"/>
      <c r="W1339" s="236"/>
      <c r="X1339" s="236"/>
      <c r="Y1339" s="240"/>
      <c r="Z1339" s="236"/>
      <c r="AA1339" s="236"/>
      <c r="AB1339" s="240"/>
      <c r="AC1339" s="236"/>
      <c r="AD1339" s="237"/>
      <c r="AE1339" s="263"/>
      <c r="AF1339" s="236"/>
      <c r="AG1339" s="236"/>
      <c r="AH1339" s="236"/>
      <c r="AI1339" s="236"/>
      <c r="AJ1339" s="236"/>
      <c r="AK1339" s="236"/>
      <c r="AL1339" s="236"/>
      <c r="AM1339" s="236"/>
      <c r="AN1339" s="240"/>
      <c r="AO1339" s="242"/>
    </row>
    <row r="1340" spans="2:41" ht="12.45" customHeight="1" x14ac:dyDescent="0.3">
      <c r="B1340" s="456"/>
      <c r="C1340" s="430"/>
      <c r="D1340" s="425"/>
      <c r="E1340" s="221" t="s">
        <v>126</v>
      </c>
      <c r="F1340" s="321" t="s">
        <v>38</v>
      </c>
      <c r="G1340" s="259" t="str">
        <f>IF(AND(G1337&lt;&gt;"",G1338&lt;&gt;"",G1339&lt;&gt;""),G1337*G1338*G1339,"")</f>
        <v/>
      </c>
      <c r="H1340" s="259" t="str">
        <f t="shared" ref="H1340:AO1340" si="327">IF(AND(H1337&lt;&gt;"",H1338&lt;&gt;"",H1339&lt;&gt;""),H1337*H1338*H1339,"")</f>
        <v/>
      </c>
      <c r="I1340" s="259" t="str">
        <f t="shared" si="327"/>
        <v/>
      </c>
      <c r="J1340" s="259" t="str">
        <f t="shared" si="327"/>
        <v/>
      </c>
      <c r="K1340" s="259" t="str">
        <f t="shared" si="327"/>
        <v/>
      </c>
      <c r="L1340" s="259" t="str">
        <f t="shared" si="327"/>
        <v/>
      </c>
      <c r="M1340" s="259" t="str">
        <f t="shared" si="327"/>
        <v/>
      </c>
      <c r="N1340" s="259" t="str">
        <f t="shared" si="327"/>
        <v/>
      </c>
      <c r="O1340" s="259" t="str">
        <f t="shared" si="327"/>
        <v/>
      </c>
      <c r="P1340" s="259" t="str">
        <f t="shared" si="327"/>
        <v/>
      </c>
      <c r="Q1340" s="259" t="str">
        <f t="shared" si="327"/>
        <v/>
      </c>
      <c r="R1340" s="259" t="str">
        <f t="shared" si="327"/>
        <v/>
      </c>
      <c r="S1340" s="259" t="str">
        <f t="shared" si="327"/>
        <v/>
      </c>
      <c r="T1340" s="259" t="str">
        <f t="shared" si="327"/>
        <v/>
      </c>
      <c r="U1340" s="259" t="str">
        <f t="shared" si="327"/>
        <v/>
      </c>
      <c r="V1340" s="259" t="str">
        <f t="shared" si="327"/>
        <v/>
      </c>
      <c r="W1340" s="259" t="str">
        <f t="shared" si="327"/>
        <v/>
      </c>
      <c r="X1340" s="259" t="str">
        <f t="shared" si="327"/>
        <v/>
      </c>
      <c r="Y1340" s="259" t="str">
        <f t="shared" si="327"/>
        <v/>
      </c>
      <c r="Z1340" s="259" t="str">
        <f t="shared" si="327"/>
        <v/>
      </c>
      <c r="AA1340" s="259" t="str">
        <f t="shared" si="327"/>
        <v/>
      </c>
      <c r="AB1340" s="259" t="str">
        <f t="shared" si="327"/>
        <v/>
      </c>
      <c r="AC1340" s="259" t="str">
        <f t="shared" si="327"/>
        <v/>
      </c>
      <c r="AD1340" s="259" t="str">
        <f t="shared" si="327"/>
        <v/>
      </c>
      <c r="AE1340" s="259" t="str">
        <f t="shared" si="327"/>
        <v/>
      </c>
      <c r="AF1340" s="259" t="str">
        <f t="shared" si="327"/>
        <v/>
      </c>
      <c r="AG1340" s="259" t="str">
        <f t="shared" si="327"/>
        <v/>
      </c>
      <c r="AH1340" s="259" t="str">
        <f t="shared" si="327"/>
        <v/>
      </c>
      <c r="AI1340" s="259" t="str">
        <f t="shared" si="327"/>
        <v/>
      </c>
      <c r="AJ1340" s="259" t="str">
        <f t="shared" si="327"/>
        <v/>
      </c>
      <c r="AK1340" s="259" t="str">
        <f t="shared" si="327"/>
        <v/>
      </c>
      <c r="AL1340" s="259" t="str">
        <f t="shared" si="327"/>
        <v/>
      </c>
      <c r="AM1340" s="259" t="str">
        <f t="shared" si="327"/>
        <v/>
      </c>
      <c r="AN1340" s="259" t="str">
        <f t="shared" si="327"/>
        <v/>
      </c>
      <c r="AO1340" s="262" t="str">
        <f t="shared" si="327"/>
        <v/>
      </c>
    </row>
    <row r="1341" spans="2:41" ht="12.45" customHeight="1" x14ac:dyDescent="0.3">
      <c r="B1341" s="456"/>
      <c r="C1341" s="430"/>
      <c r="D1341" s="426" t="s">
        <v>110</v>
      </c>
      <c r="E1341" s="264" t="s">
        <v>46</v>
      </c>
      <c r="F1341" s="203" t="s">
        <v>38</v>
      </c>
      <c r="G1341" s="247"/>
      <c r="H1341" s="247"/>
      <c r="I1341" s="256"/>
      <c r="J1341" s="257"/>
      <c r="K1341" s="257"/>
      <c r="L1341" s="247"/>
      <c r="M1341" s="247"/>
      <c r="N1341" s="250"/>
      <c r="O1341" s="251"/>
      <c r="P1341" s="251"/>
      <c r="Q1341" s="251"/>
      <c r="R1341" s="251"/>
      <c r="S1341" s="251"/>
      <c r="T1341" s="251"/>
      <c r="U1341" s="251"/>
      <c r="V1341" s="251"/>
      <c r="W1341" s="251"/>
      <c r="X1341" s="249"/>
      <c r="Y1341" s="254"/>
      <c r="Z1341" s="249"/>
      <c r="AA1341" s="249"/>
      <c r="AB1341" s="254"/>
      <c r="AC1341" s="249"/>
      <c r="AD1341" s="252"/>
      <c r="AE1341" s="258"/>
      <c r="AF1341" s="249"/>
      <c r="AG1341" s="249"/>
      <c r="AH1341" s="249"/>
      <c r="AI1341" s="249"/>
      <c r="AJ1341" s="249"/>
      <c r="AK1341" s="249"/>
      <c r="AL1341" s="249"/>
      <c r="AM1341" s="249"/>
      <c r="AN1341" s="254"/>
      <c r="AO1341" s="255"/>
    </row>
    <row r="1342" spans="2:41" ht="12.45" customHeight="1" x14ac:dyDescent="0.3">
      <c r="B1342" s="456"/>
      <c r="C1342" s="430"/>
      <c r="D1342" s="424"/>
      <c r="E1342" s="245" t="s">
        <v>109</v>
      </c>
      <c r="F1342" s="203" t="s">
        <v>38</v>
      </c>
      <c r="G1342" s="246"/>
      <c r="H1342" s="203"/>
      <c r="I1342" s="231"/>
      <c r="J1342" s="203"/>
      <c r="K1342" s="218"/>
      <c r="L1342" s="247"/>
      <c r="M1342" s="247"/>
      <c r="N1342" s="203"/>
      <c r="O1342" s="236"/>
      <c r="P1342" s="236"/>
      <c r="Q1342" s="236"/>
      <c r="R1342" s="236"/>
      <c r="S1342" s="236"/>
      <c r="T1342" s="236"/>
      <c r="U1342" s="236"/>
      <c r="V1342" s="236"/>
      <c r="W1342" s="236"/>
      <c r="X1342" s="236"/>
      <c r="Y1342" s="240"/>
      <c r="Z1342" s="236"/>
      <c r="AA1342" s="236"/>
      <c r="AB1342" s="240"/>
      <c r="AC1342" s="249"/>
      <c r="AD1342" s="252"/>
      <c r="AE1342" s="253"/>
      <c r="AF1342" s="236"/>
      <c r="AG1342" s="249"/>
      <c r="AH1342" s="249"/>
      <c r="AI1342" s="249"/>
      <c r="AJ1342" s="249"/>
      <c r="AK1342" s="249"/>
      <c r="AL1342" s="249"/>
      <c r="AM1342" s="236"/>
      <c r="AN1342" s="240"/>
      <c r="AO1342" s="242"/>
    </row>
    <row r="1343" spans="2:41" ht="12.45" customHeight="1" x14ac:dyDescent="0.3">
      <c r="B1343" s="456"/>
      <c r="C1343" s="430"/>
      <c r="D1343" s="424"/>
      <c r="E1343" s="245" t="s">
        <v>127</v>
      </c>
      <c r="F1343" s="203" t="s">
        <v>38</v>
      </c>
      <c r="G1343" s="202"/>
      <c r="H1343" s="203"/>
      <c r="I1343" s="203"/>
      <c r="J1343" s="203"/>
      <c r="K1343" s="218"/>
      <c r="L1343" s="203"/>
      <c r="M1343" s="203"/>
      <c r="N1343" s="203"/>
      <c r="O1343" s="236"/>
      <c r="P1343" s="236"/>
      <c r="Q1343" s="236"/>
      <c r="R1343" s="236"/>
      <c r="S1343" s="236"/>
      <c r="T1343" s="236"/>
      <c r="U1343" s="236"/>
      <c r="V1343" s="236"/>
      <c r="W1343" s="236"/>
      <c r="X1343" s="236"/>
      <c r="Y1343" s="240"/>
      <c r="Z1343" s="236"/>
      <c r="AA1343" s="236"/>
      <c r="AB1343" s="240"/>
      <c r="AC1343" s="236"/>
      <c r="AD1343" s="237"/>
      <c r="AE1343" s="263"/>
      <c r="AF1343" s="236"/>
      <c r="AG1343" s="236"/>
      <c r="AH1343" s="236"/>
      <c r="AI1343" s="236"/>
      <c r="AJ1343" s="236"/>
      <c r="AK1343" s="236"/>
      <c r="AL1343" s="236"/>
      <c r="AM1343" s="236"/>
      <c r="AN1343" s="240"/>
      <c r="AO1343" s="242"/>
    </row>
    <row r="1344" spans="2:41" ht="12.45" customHeight="1" x14ac:dyDescent="0.3">
      <c r="B1344" s="456"/>
      <c r="C1344" s="430"/>
      <c r="D1344" s="425"/>
      <c r="E1344" s="221" t="s">
        <v>126</v>
      </c>
      <c r="F1344" s="321" t="s">
        <v>38</v>
      </c>
      <c r="G1344" s="259" t="str">
        <f>IF(AND(G1341&lt;&gt;"",G1342&lt;&gt;"",G1343&lt;&gt;""),G1341*G1342*G1343,"")</f>
        <v/>
      </c>
      <c r="H1344" s="259" t="str">
        <f t="shared" ref="H1344:AO1344" si="328">IF(AND(H1341&lt;&gt;"",H1342&lt;&gt;"",H1343&lt;&gt;""),H1341*H1342*H1343,"")</f>
        <v/>
      </c>
      <c r="I1344" s="259" t="str">
        <f t="shared" si="328"/>
        <v/>
      </c>
      <c r="J1344" s="259" t="str">
        <f t="shared" si="328"/>
        <v/>
      </c>
      <c r="K1344" s="259" t="str">
        <f t="shared" si="328"/>
        <v/>
      </c>
      <c r="L1344" s="259" t="str">
        <f t="shared" si="328"/>
        <v/>
      </c>
      <c r="M1344" s="259" t="str">
        <f t="shared" si="328"/>
        <v/>
      </c>
      <c r="N1344" s="259" t="str">
        <f t="shared" si="328"/>
        <v/>
      </c>
      <c r="O1344" s="259" t="str">
        <f t="shared" si="328"/>
        <v/>
      </c>
      <c r="P1344" s="259" t="str">
        <f t="shared" si="328"/>
        <v/>
      </c>
      <c r="Q1344" s="259" t="str">
        <f t="shared" si="328"/>
        <v/>
      </c>
      <c r="R1344" s="259" t="str">
        <f t="shared" si="328"/>
        <v/>
      </c>
      <c r="S1344" s="259" t="str">
        <f t="shared" si="328"/>
        <v/>
      </c>
      <c r="T1344" s="259" t="str">
        <f t="shared" si="328"/>
        <v/>
      </c>
      <c r="U1344" s="259" t="str">
        <f t="shared" si="328"/>
        <v/>
      </c>
      <c r="V1344" s="259" t="str">
        <f t="shared" si="328"/>
        <v/>
      </c>
      <c r="W1344" s="259" t="str">
        <f t="shared" si="328"/>
        <v/>
      </c>
      <c r="X1344" s="259" t="str">
        <f t="shared" si="328"/>
        <v/>
      </c>
      <c r="Y1344" s="259" t="str">
        <f t="shared" si="328"/>
        <v/>
      </c>
      <c r="Z1344" s="259" t="str">
        <f t="shared" si="328"/>
        <v/>
      </c>
      <c r="AA1344" s="259" t="str">
        <f t="shared" si="328"/>
        <v/>
      </c>
      <c r="AB1344" s="259" t="str">
        <f t="shared" si="328"/>
        <v/>
      </c>
      <c r="AC1344" s="259" t="str">
        <f t="shared" si="328"/>
        <v/>
      </c>
      <c r="AD1344" s="259" t="str">
        <f t="shared" si="328"/>
        <v/>
      </c>
      <c r="AE1344" s="259" t="str">
        <f t="shared" si="328"/>
        <v/>
      </c>
      <c r="AF1344" s="259" t="str">
        <f t="shared" si="328"/>
        <v/>
      </c>
      <c r="AG1344" s="259" t="str">
        <f t="shared" si="328"/>
        <v/>
      </c>
      <c r="AH1344" s="259" t="str">
        <f t="shared" si="328"/>
        <v/>
      </c>
      <c r="AI1344" s="259" t="str">
        <f t="shared" si="328"/>
        <v/>
      </c>
      <c r="AJ1344" s="259" t="str">
        <f t="shared" si="328"/>
        <v/>
      </c>
      <c r="AK1344" s="259" t="str">
        <f t="shared" si="328"/>
        <v/>
      </c>
      <c r="AL1344" s="259" t="str">
        <f t="shared" si="328"/>
        <v/>
      </c>
      <c r="AM1344" s="259" t="str">
        <f t="shared" si="328"/>
        <v/>
      </c>
      <c r="AN1344" s="259" t="str">
        <f t="shared" si="328"/>
        <v/>
      </c>
      <c r="AO1344" s="262" t="str">
        <f t="shared" si="328"/>
        <v/>
      </c>
    </row>
    <row r="1345" spans="2:41" ht="12.45" customHeight="1" x14ac:dyDescent="0.3">
      <c r="B1345" s="456"/>
      <c r="C1345" s="430"/>
      <c r="D1345" s="426" t="s">
        <v>110</v>
      </c>
      <c r="E1345" s="264" t="s">
        <v>46</v>
      </c>
      <c r="F1345" s="203" t="s">
        <v>38</v>
      </c>
      <c r="G1345" s="247"/>
      <c r="H1345" s="247"/>
      <c r="I1345" s="256"/>
      <c r="J1345" s="257"/>
      <c r="K1345" s="257"/>
      <c r="L1345" s="247"/>
      <c r="M1345" s="247"/>
      <c r="N1345" s="250"/>
      <c r="O1345" s="251"/>
      <c r="P1345" s="251"/>
      <c r="Q1345" s="251"/>
      <c r="R1345" s="251"/>
      <c r="S1345" s="251"/>
      <c r="T1345" s="251"/>
      <c r="U1345" s="251"/>
      <c r="V1345" s="251"/>
      <c r="W1345" s="251"/>
      <c r="X1345" s="249"/>
      <c r="Y1345" s="254"/>
      <c r="Z1345" s="249"/>
      <c r="AA1345" s="249"/>
      <c r="AB1345" s="254"/>
      <c r="AC1345" s="249"/>
      <c r="AD1345" s="252"/>
      <c r="AE1345" s="258"/>
      <c r="AF1345" s="249"/>
      <c r="AG1345" s="249"/>
      <c r="AH1345" s="249"/>
      <c r="AI1345" s="249"/>
      <c r="AJ1345" s="249"/>
      <c r="AK1345" s="249"/>
      <c r="AL1345" s="249"/>
      <c r="AM1345" s="249"/>
      <c r="AN1345" s="254"/>
      <c r="AO1345" s="255"/>
    </row>
    <row r="1346" spans="2:41" ht="12.45" customHeight="1" x14ac:dyDescent="0.3">
      <c r="B1346" s="456"/>
      <c r="C1346" s="430"/>
      <c r="D1346" s="424"/>
      <c r="E1346" s="245" t="s">
        <v>109</v>
      </c>
      <c r="F1346" s="203" t="s">
        <v>38</v>
      </c>
      <c r="G1346" s="246"/>
      <c r="H1346" s="203"/>
      <c r="I1346" s="231"/>
      <c r="J1346" s="203"/>
      <c r="K1346" s="218"/>
      <c r="L1346" s="247"/>
      <c r="M1346" s="247"/>
      <c r="N1346" s="203"/>
      <c r="O1346" s="236"/>
      <c r="P1346" s="236"/>
      <c r="Q1346" s="236"/>
      <c r="R1346" s="236"/>
      <c r="S1346" s="236"/>
      <c r="T1346" s="236"/>
      <c r="U1346" s="236"/>
      <c r="V1346" s="236"/>
      <c r="W1346" s="236"/>
      <c r="X1346" s="236"/>
      <c r="Y1346" s="240"/>
      <c r="Z1346" s="236"/>
      <c r="AA1346" s="236"/>
      <c r="AB1346" s="240"/>
      <c r="AC1346" s="249"/>
      <c r="AD1346" s="252"/>
      <c r="AE1346" s="253"/>
      <c r="AF1346" s="236"/>
      <c r="AG1346" s="249"/>
      <c r="AH1346" s="249"/>
      <c r="AI1346" s="249"/>
      <c r="AJ1346" s="249"/>
      <c r="AK1346" s="249"/>
      <c r="AL1346" s="249"/>
      <c r="AM1346" s="236"/>
      <c r="AN1346" s="240"/>
      <c r="AO1346" s="242"/>
    </row>
    <row r="1347" spans="2:41" ht="12.45" customHeight="1" x14ac:dyDescent="0.3">
      <c r="B1347" s="456"/>
      <c r="C1347" s="430"/>
      <c r="D1347" s="424"/>
      <c r="E1347" s="243" t="s">
        <v>127</v>
      </c>
      <c r="F1347" s="203" t="s">
        <v>38</v>
      </c>
      <c r="G1347" s="202"/>
      <c r="H1347" s="203"/>
      <c r="I1347" s="203"/>
      <c r="J1347" s="203"/>
      <c r="K1347" s="218"/>
      <c r="L1347" s="203"/>
      <c r="M1347" s="203"/>
      <c r="N1347" s="203"/>
      <c r="O1347" s="236"/>
      <c r="P1347" s="236"/>
      <c r="Q1347" s="236"/>
      <c r="R1347" s="236"/>
      <c r="S1347" s="236"/>
      <c r="T1347" s="236"/>
      <c r="U1347" s="236"/>
      <c r="V1347" s="236"/>
      <c r="W1347" s="236"/>
      <c r="X1347" s="236"/>
      <c r="Y1347" s="240"/>
      <c r="Z1347" s="236"/>
      <c r="AA1347" s="236"/>
      <c r="AB1347" s="240"/>
      <c r="AC1347" s="236"/>
      <c r="AD1347" s="237"/>
      <c r="AE1347" s="263"/>
      <c r="AF1347" s="236"/>
      <c r="AG1347" s="236"/>
      <c r="AH1347" s="236"/>
      <c r="AI1347" s="236"/>
      <c r="AJ1347" s="236"/>
      <c r="AK1347" s="236"/>
      <c r="AL1347" s="236"/>
      <c r="AM1347" s="236"/>
      <c r="AN1347" s="240"/>
      <c r="AO1347" s="242"/>
    </row>
    <row r="1348" spans="2:41" ht="12.45" customHeight="1" x14ac:dyDescent="0.3">
      <c r="B1348" s="456"/>
      <c r="C1348" s="430"/>
      <c r="D1348" s="425"/>
      <c r="E1348" s="221" t="s">
        <v>126</v>
      </c>
      <c r="F1348" s="321" t="s">
        <v>38</v>
      </c>
      <c r="G1348" s="259" t="str">
        <f>IF(AND(G1345&lt;&gt;"",G1346&lt;&gt;"",G1347&lt;&gt;""),G1345*G1346*G1347,"")</f>
        <v/>
      </c>
      <c r="H1348" s="259" t="str">
        <f>IF(AND(H1345&lt;&gt;"",H1346&lt;&gt;"",H1347&lt;&gt;""),H1345*H1346*H1347,"")</f>
        <v/>
      </c>
      <c r="I1348" s="259" t="str">
        <f t="shared" ref="I1348:N1348" si="329">IF(AND(I1345&lt;&gt;"",I1346&lt;&gt;"",I1347&lt;&gt;""),I1345*I1346*I1347,"")</f>
        <v/>
      </c>
      <c r="J1348" s="259" t="str">
        <f t="shared" si="329"/>
        <v/>
      </c>
      <c r="K1348" s="259" t="str">
        <f t="shared" si="329"/>
        <v/>
      </c>
      <c r="L1348" s="259" t="str">
        <f t="shared" si="329"/>
        <v/>
      </c>
      <c r="M1348" s="259" t="str">
        <f t="shared" si="329"/>
        <v/>
      </c>
      <c r="N1348" s="259" t="str">
        <f t="shared" si="329"/>
        <v/>
      </c>
      <c r="O1348" s="259" t="str">
        <f>IF(AND(O1345&lt;&gt;"",O1346&lt;&gt;"",O1347&lt;&gt;""),O1345*O1346*O1347,"")</f>
        <v/>
      </c>
      <c r="P1348" s="259" t="str">
        <f t="shared" ref="P1348:AO1348" si="330">IF(AND(P1345&lt;&gt;"",P1346&lt;&gt;"",P1347&lt;&gt;""),P1345*P1346*P1347,"")</f>
        <v/>
      </c>
      <c r="Q1348" s="259" t="str">
        <f t="shared" si="330"/>
        <v/>
      </c>
      <c r="R1348" s="259" t="str">
        <f t="shared" si="330"/>
        <v/>
      </c>
      <c r="S1348" s="259" t="str">
        <f t="shared" si="330"/>
        <v/>
      </c>
      <c r="T1348" s="259" t="str">
        <f t="shared" si="330"/>
        <v/>
      </c>
      <c r="U1348" s="259" t="str">
        <f t="shared" si="330"/>
        <v/>
      </c>
      <c r="V1348" s="259" t="str">
        <f t="shared" si="330"/>
        <v/>
      </c>
      <c r="W1348" s="259" t="str">
        <f t="shared" si="330"/>
        <v/>
      </c>
      <c r="X1348" s="259" t="str">
        <f t="shared" si="330"/>
        <v/>
      </c>
      <c r="Y1348" s="259" t="str">
        <f t="shared" si="330"/>
        <v/>
      </c>
      <c r="Z1348" s="259" t="str">
        <f t="shared" si="330"/>
        <v/>
      </c>
      <c r="AA1348" s="259" t="str">
        <f t="shared" si="330"/>
        <v/>
      </c>
      <c r="AB1348" s="259" t="str">
        <f t="shared" si="330"/>
        <v/>
      </c>
      <c r="AC1348" s="259" t="str">
        <f t="shared" si="330"/>
        <v/>
      </c>
      <c r="AD1348" s="259" t="str">
        <f t="shared" si="330"/>
        <v/>
      </c>
      <c r="AE1348" s="259" t="str">
        <f t="shared" si="330"/>
        <v/>
      </c>
      <c r="AF1348" s="259" t="str">
        <f t="shared" si="330"/>
        <v/>
      </c>
      <c r="AG1348" s="259" t="str">
        <f t="shared" si="330"/>
        <v/>
      </c>
      <c r="AH1348" s="259" t="str">
        <f t="shared" si="330"/>
        <v/>
      </c>
      <c r="AI1348" s="259" t="str">
        <f t="shared" si="330"/>
        <v/>
      </c>
      <c r="AJ1348" s="259" t="str">
        <f t="shared" si="330"/>
        <v/>
      </c>
      <c r="AK1348" s="259" t="str">
        <f t="shared" si="330"/>
        <v/>
      </c>
      <c r="AL1348" s="259" t="str">
        <f t="shared" si="330"/>
        <v/>
      </c>
      <c r="AM1348" s="259" t="str">
        <f t="shared" si="330"/>
        <v/>
      </c>
      <c r="AN1348" s="259" t="str">
        <f t="shared" si="330"/>
        <v/>
      </c>
      <c r="AO1348" s="262" t="str">
        <f t="shared" si="330"/>
        <v/>
      </c>
    </row>
    <row r="1349" spans="2:41" ht="12.45" customHeight="1" x14ac:dyDescent="0.3">
      <c r="B1349" s="456"/>
      <c r="C1349" s="430"/>
      <c r="D1349" s="426" t="s">
        <v>110</v>
      </c>
      <c r="E1349" s="264" t="s">
        <v>46</v>
      </c>
      <c r="F1349" s="203" t="s">
        <v>38</v>
      </c>
      <c r="G1349" s="247"/>
      <c r="H1349" s="247"/>
      <c r="I1349" s="256"/>
      <c r="J1349" s="257"/>
      <c r="K1349" s="257"/>
      <c r="L1349" s="247"/>
      <c r="M1349" s="247"/>
      <c r="N1349" s="250"/>
      <c r="O1349" s="251"/>
      <c r="P1349" s="251"/>
      <c r="Q1349" s="251"/>
      <c r="R1349" s="251"/>
      <c r="S1349" s="251"/>
      <c r="T1349" s="251"/>
      <c r="U1349" s="251"/>
      <c r="V1349" s="251"/>
      <c r="W1349" s="251"/>
      <c r="X1349" s="249"/>
      <c r="Y1349" s="254"/>
      <c r="Z1349" s="249"/>
      <c r="AA1349" s="249"/>
      <c r="AB1349" s="254"/>
      <c r="AC1349" s="249"/>
      <c r="AD1349" s="252"/>
      <c r="AE1349" s="258"/>
      <c r="AF1349" s="249"/>
      <c r="AG1349" s="249"/>
      <c r="AH1349" s="249"/>
      <c r="AI1349" s="249"/>
      <c r="AJ1349" s="249"/>
      <c r="AK1349" s="249"/>
      <c r="AL1349" s="249"/>
      <c r="AM1349" s="249"/>
      <c r="AN1349" s="254"/>
      <c r="AO1349" s="255"/>
    </row>
    <row r="1350" spans="2:41" ht="12.45" customHeight="1" x14ac:dyDescent="0.3">
      <c r="B1350" s="456"/>
      <c r="C1350" s="430"/>
      <c r="D1350" s="424"/>
      <c r="E1350" s="245" t="s">
        <v>109</v>
      </c>
      <c r="F1350" s="203" t="s">
        <v>38</v>
      </c>
      <c r="G1350" s="246"/>
      <c r="H1350" s="203"/>
      <c r="I1350" s="231"/>
      <c r="J1350" s="203"/>
      <c r="K1350" s="218"/>
      <c r="L1350" s="247"/>
      <c r="M1350" s="247"/>
      <c r="N1350" s="203"/>
      <c r="O1350" s="236"/>
      <c r="P1350" s="236"/>
      <c r="Q1350" s="236"/>
      <c r="R1350" s="236"/>
      <c r="S1350" s="236"/>
      <c r="T1350" s="236"/>
      <c r="U1350" s="236"/>
      <c r="V1350" s="236"/>
      <c r="W1350" s="236"/>
      <c r="X1350" s="236"/>
      <c r="Y1350" s="240"/>
      <c r="Z1350" s="236"/>
      <c r="AA1350" s="236"/>
      <c r="AB1350" s="240"/>
      <c r="AC1350" s="249"/>
      <c r="AD1350" s="252"/>
      <c r="AE1350" s="253"/>
      <c r="AF1350" s="236"/>
      <c r="AG1350" s="249"/>
      <c r="AH1350" s="249"/>
      <c r="AI1350" s="249"/>
      <c r="AJ1350" s="249"/>
      <c r="AK1350" s="249"/>
      <c r="AL1350" s="249"/>
      <c r="AM1350" s="236"/>
      <c r="AN1350" s="240"/>
      <c r="AO1350" s="242"/>
    </row>
    <row r="1351" spans="2:41" ht="12.45" customHeight="1" x14ac:dyDescent="0.3">
      <c r="B1351" s="456"/>
      <c r="C1351" s="430"/>
      <c r="D1351" s="424"/>
      <c r="E1351" s="243" t="s">
        <v>127</v>
      </c>
      <c r="F1351" s="203" t="s">
        <v>38</v>
      </c>
      <c r="G1351" s="202"/>
      <c r="H1351" s="203"/>
      <c r="I1351" s="203"/>
      <c r="J1351" s="203"/>
      <c r="K1351" s="218"/>
      <c r="L1351" s="203"/>
      <c r="M1351" s="203"/>
      <c r="N1351" s="203"/>
      <c r="O1351" s="236"/>
      <c r="P1351" s="236"/>
      <c r="Q1351" s="236"/>
      <c r="R1351" s="236"/>
      <c r="S1351" s="236"/>
      <c r="T1351" s="236"/>
      <c r="U1351" s="236"/>
      <c r="V1351" s="236"/>
      <c r="W1351" s="236"/>
      <c r="X1351" s="236"/>
      <c r="Y1351" s="240"/>
      <c r="Z1351" s="236"/>
      <c r="AA1351" s="236"/>
      <c r="AB1351" s="240"/>
      <c r="AC1351" s="236"/>
      <c r="AD1351" s="237"/>
      <c r="AE1351" s="263"/>
      <c r="AF1351" s="236"/>
      <c r="AG1351" s="236"/>
      <c r="AH1351" s="236"/>
      <c r="AI1351" s="236"/>
      <c r="AJ1351" s="236"/>
      <c r="AK1351" s="236"/>
      <c r="AL1351" s="236"/>
      <c r="AM1351" s="236"/>
      <c r="AN1351" s="240"/>
      <c r="AO1351" s="242"/>
    </row>
    <row r="1352" spans="2:41" ht="12.45" customHeight="1" x14ac:dyDescent="0.3">
      <c r="B1352" s="456"/>
      <c r="C1352" s="430"/>
      <c r="D1352" s="425"/>
      <c r="E1352" s="221" t="s">
        <v>126</v>
      </c>
      <c r="F1352" s="321" t="s">
        <v>38</v>
      </c>
      <c r="G1352" s="259" t="str">
        <f>IF(AND(G1349&lt;&gt;"",G1350&lt;&gt;"",G1351&lt;&gt;""),G1349*G1350*G1351,"")</f>
        <v/>
      </c>
      <c r="H1352" s="259" t="str">
        <f>IF(AND(H1349&lt;&gt;"",H1350&lt;&gt;"",H1351&lt;&gt;""),H1349*H1350*H1351,"")</f>
        <v/>
      </c>
      <c r="I1352" s="259" t="str">
        <f t="shared" ref="I1352:AO1352" si="331">IF(AND(I1349&lt;&gt;"",I1350&lt;&gt;"",I1351&lt;&gt;""),I1349*I1350*I1351,"")</f>
        <v/>
      </c>
      <c r="J1352" s="259" t="str">
        <f t="shared" si="331"/>
        <v/>
      </c>
      <c r="K1352" s="259" t="str">
        <f t="shared" si="331"/>
        <v/>
      </c>
      <c r="L1352" s="259" t="str">
        <f t="shared" si="331"/>
        <v/>
      </c>
      <c r="M1352" s="259" t="str">
        <f t="shared" si="331"/>
        <v/>
      </c>
      <c r="N1352" s="259" t="str">
        <f t="shared" si="331"/>
        <v/>
      </c>
      <c r="O1352" s="259" t="str">
        <f t="shared" si="331"/>
        <v/>
      </c>
      <c r="P1352" s="259" t="str">
        <f t="shared" si="331"/>
        <v/>
      </c>
      <c r="Q1352" s="259" t="str">
        <f t="shared" si="331"/>
        <v/>
      </c>
      <c r="R1352" s="259" t="str">
        <f t="shared" si="331"/>
        <v/>
      </c>
      <c r="S1352" s="259" t="str">
        <f t="shared" si="331"/>
        <v/>
      </c>
      <c r="T1352" s="259" t="str">
        <f t="shared" si="331"/>
        <v/>
      </c>
      <c r="U1352" s="259" t="str">
        <f t="shared" si="331"/>
        <v/>
      </c>
      <c r="V1352" s="259" t="str">
        <f t="shared" si="331"/>
        <v/>
      </c>
      <c r="W1352" s="259" t="str">
        <f t="shared" si="331"/>
        <v/>
      </c>
      <c r="X1352" s="259" t="str">
        <f t="shared" si="331"/>
        <v/>
      </c>
      <c r="Y1352" s="259" t="str">
        <f t="shared" si="331"/>
        <v/>
      </c>
      <c r="Z1352" s="259" t="str">
        <f t="shared" si="331"/>
        <v/>
      </c>
      <c r="AA1352" s="259" t="str">
        <f t="shared" si="331"/>
        <v/>
      </c>
      <c r="AB1352" s="259" t="str">
        <f t="shared" si="331"/>
        <v/>
      </c>
      <c r="AC1352" s="259" t="str">
        <f t="shared" si="331"/>
        <v/>
      </c>
      <c r="AD1352" s="259" t="str">
        <f t="shared" si="331"/>
        <v/>
      </c>
      <c r="AE1352" s="259" t="str">
        <f t="shared" si="331"/>
        <v/>
      </c>
      <c r="AF1352" s="259" t="str">
        <f t="shared" si="331"/>
        <v/>
      </c>
      <c r="AG1352" s="259" t="str">
        <f t="shared" si="331"/>
        <v/>
      </c>
      <c r="AH1352" s="259" t="str">
        <f t="shared" si="331"/>
        <v/>
      </c>
      <c r="AI1352" s="259" t="str">
        <f t="shared" si="331"/>
        <v/>
      </c>
      <c r="AJ1352" s="259" t="str">
        <f t="shared" si="331"/>
        <v/>
      </c>
      <c r="AK1352" s="259" t="str">
        <f t="shared" si="331"/>
        <v/>
      </c>
      <c r="AL1352" s="259" t="str">
        <f t="shared" si="331"/>
        <v/>
      </c>
      <c r="AM1352" s="259" t="str">
        <f t="shared" si="331"/>
        <v/>
      </c>
      <c r="AN1352" s="259" t="str">
        <f t="shared" si="331"/>
        <v/>
      </c>
      <c r="AO1352" s="262" t="str">
        <f t="shared" si="331"/>
        <v/>
      </c>
    </row>
    <row r="1353" spans="2:41" ht="12.45" customHeight="1" x14ac:dyDescent="0.3">
      <c r="B1353" s="456"/>
      <c r="C1353" s="430"/>
      <c r="D1353" s="426" t="s">
        <v>110</v>
      </c>
      <c r="E1353" s="264" t="s">
        <v>46</v>
      </c>
      <c r="F1353" s="203" t="s">
        <v>38</v>
      </c>
      <c r="G1353" s="247"/>
      <c r="H1353" s="247"/>
      <c r="I1353" s="256"/>
      <c r="J1353" s="257"/>
      <c r="K1353" s="257"/>
      <c r="L1353" s="247"/>
      <c r="M1353" s="247"/>
      <c r="N1353" s="250"/>
      <c r="O1353" s="251"/>
      <c r="P1353" s="251"/>
      <c r="Q1353" s="251"/>
      <c r="R1353" s="251"/>
      <c r="S1353" s="251"/>
      <c r="T1353" s="251"/>
      <c r="U1353" s="251"/>
      <c r="V1353" s="251"/>
      <c r="W1353" s="251"/>
      <c r="X1353" s="249"/>
      <c r="Y1353" s="254"/>
      <c r="Z1353" s="249"/>
      <c r="AA1353" s="249"/>
      <c r="AB1353" s="254"/>
      <c r="AC1353" s="249"/>
      <c r="AD1353" s="252"/>
      <c r="AE1353" s="258"/>
      <c r="AF1353" s="249"/>
      <c r="AG1353" s="249"/>
      <c r="AH1353" s="249"/>
      <c r="AI1353" s="249"/>
      <c r="AJ1353" s="249"/>
      <c r="AK1353" s="249"/>
      <c r="AL1353" s="249"/>
      <c r="AM1353" s="249"/>
      <c r="AN1353" s="254"/>
      <c r="AO1353" s="255"/>
    </row>
    <row r="1354" spans="2:41" ht="12.45" customHeight="1" x14ac:dyDescent="0.3">
      <c r="B1354" s="456"/>
      <c r="C1354" s="430"/>
      <c r="D1354" s="424"/>
      <c r="E1354" s="245" t="s">
        <v>109</v>
      </c>
      <c r="F1354" s="203" t="s">
        <v>38</v>
      </c>
      <c r="G1354" s="246"/>
      <c r="H1354" s="203"/>
      <c r="I1354" s="231"/>
      <c r="J1354" s="203"/>
      <c r="K1354" s="218"/>
      <c r="L1354" s="247"/>
      <c r="M1354" s="247"/>
      <c r="N1354" s="203"/>
      <c r="O1354" s="236"/>
      <c r="P1354" s="236"/>
      <c r="Q1354" s="236"/>
      <c r="R1354" s="236"/>
      <c r="S1354" s="236"/>
      <c r="T1354" s="236"/>
      <c r="U1354" s="236"/>
      <c r="V1354" s="236"/>
      <c r="W1354" s="236"/>
      <c r="X1354" s="236"/>
      <c r="Y1354" s="240"/>
      <c r="Z1354" s="236"/>
      <c r="AA1354" s="236"/>
      <c r="AB1354" s="240"/>
      <c r="AC1354" s="249"/>
      <c r="AD1354" s="252"/>
      <c r="AE1354" s="253"/>
      <c r="AF1354" s="236"/>
      <c r="AG1354" s="249"/>
      <c r="AH1354" s="249"/>
      <c r="AI1354" s="249"/>
      <c r="AJ1354" s="249"/>
      <c r="AK1354" s="249"/>
      <c r="AL1354" s="249"/>
      <c r="AM1354" s="236"/>
      <c r="AN1354" s="240"/>
      <c r="AO1354" s="242"/>
    </row>
    <row r="1355" spans="2:41" ht="12.45" customHeight="1" x14ac:dyDescent="0.3">
      <c r="B1355" s="456"/>
      <c r="C1355" s="430"/>
      <c r="D1355" s="424"/>
      <c r="E1355" s="243" t="s">
        <v>127</v>
      </c>
      <c r="F1355" s="203" t="s">
        <v>38</v>
      </c>
      <c r="G1355" s="202"/>
      <c r="H1355" s="203"/>
      <c r="I1355" s="203"/>
      <c r="J1355" s="203"/>
      <c r="K1355" s="218"/>
      <c r="L1355" s="203"/>
      <c r="M1355" s="203"/>
      <c r="N1355" s="203"/>
      <c r="O1355" s="236"/>
      <c r="P1355" s="236"/>
      <c r="Q1355" s="236"/>
      <c r="R1355" s="236"/>
      <c r="S1355" s="236"/>
      <c r="T1355" s="236"/>
      <c r="U1355" s="236"/>
      <c r="V1355" s="236"/>
      <c r="W1355" s="236"/>
      <c r="X1355" s="236"/>
      <c r="Y1355" s="240"/>
      <c r="Z1355" s="236"/>
      <c r="AA1355" s="236"/>
      <c r="AB1355" s="240"/>
      <c r="AC1355" s="236"/>
      <c r="AD1355" s="237"/>
      <c r="AE1355" s="263"/>
      <c r="AF1355" s="236"/>
      <c r="AG1355" s="236"/>
      <c r="AH1355" s="236"/>
      <c r="AI1355" s="236"/>
      <c r="AJ1355" s="236"/>
      <c r="AK1355" s="236"/>
      <c r="AL1355" s="236"/>
      <c r="AM1355" s="236"/>
      <c r="AN1355" s="240"/>
      <c r="AO1355" s="242"/>
    </row>
    <row r="1356" spans="2:41" ht="12.45" customHeight="1" x14ac:dyDescent="0.3">
      <c r="B1356" s="456"/>
      <c r="C1356" s="430"/>
      <c r="D1356" s="425"/>
      <c r="E1356" s="188" t="s">
        <v>126</v>
      </c>
      <c r="F1356" s="321" t="s">
        <v>38</v>
      </c>
      <c r="G1356" s="259" t="str">
        <f>IF(AND(G1353&lt;&gt;"",G1354&lt;&gt;"",G1355&lt;&gt;""),G1353*G1354*G1355,"")</f>
        <v/>
      </c>
      <c r="H1356" s="259" t="str">
        <f>IF(AND(H1353&lt;&gt;"",H1354&lt;&gt;"",H1355&lt;&gt;""),H1353*H1354*H1355,"")</f>
        <v/>
      </c>
      <c r="I1356" s="259" t="str">
        <f t="shared" ref="I1356:AO1356" si="332">IF(AND(I1353&lt;&gt;"",I1354&lt;&gt;"",I1355&lt;&gt;""),I1353*I1354*I1355,"")</f>
        <v/>
      </c>
      <c r="J1356" s="259" t="str">
        <f t="shared" si="332"/>
        <v/>
      </c>
      <c r="K1356" s="259" t="str">
        <f t="shared" si="332"/>
        <v/>
      </c>
      <c r="L1356" s="259" t="str">
        <f t="shared" si="332"/>
        <v/>
      </c>
      <c r="M1356" s="259" t="str">
        <f t="shared" si="332"/>
        <v/>
      </c>
      <c r="N1356" s="259" t="str">
        <f t="shared" si="332"/>
        <v/>
      </c>
      <c r="O1356" s="259" t="str">
        <f t="shared" si="332"/>
        <v/>
      </c>
      <c r="P1356" s="259" t="str">
        <f t="shared" si="332"/>
        <v/>
      </c>
      <c r="Q1356" s="259" t="str">
        <f t="shared" si="332"/>
        <v/>
      </c>
      <c r="R1356" s="259" t="str">
        <f t="shared" si="332"/>
        <v/>
      </c>
      <c r="S1356" s="259" t="str">
        <f t="shared" si="332"/>
        <v/>
      </c>
      <c r="T1356" s="259" t="str">
        <f t="shared" si="332"/>
        <v/>
      </c>
      <c r="U1356" s="259" t="str">
        <f t="shared" si="332"/>
        <v/>
      </c>
      <c r="V1356" s="259" t="str">
        <f t="shared" si="332"/>
        <v/>
      </c>
      <c r="W1356" s="259" t="str">
        <f t="shared" si="332"/>
        <v/>
      </c>
      <c r="X1356" s="259" t="str">
        <f t="shared" si="332"/>
        <v/>
      </c>
      <c r="Y1356" s="259" t="str">
        <f t="shared" si="332"/>
        <v/>
      </c>
      <c r="Z1356" s="259" t="str">
        <f t="shared" si="332"/>
        <v/>
      </c>
      <c r="AA1356" s="259" t="str">
        <f t="shared" si="332"/>
        <v/>
      </c>
      <c r="AB1356" s="259" t="str">
        <f t="shared" si="332"/>
        <v/>
      </c>
      <c r="AC1356" s="259" t="str">
        <f t="shared" si="332"/>
        <v/>
      </c>
      <c r="AD1356" s="259" t="str">
        <f t="shared" si="332"/>
        <v/>
      </c>
      <c r="AE1356" s="259" t="str">
        <f t="shared" si="332"/>
        <v/>
      </c>
      <c r="AF1356" s="259" t="str">
        <f t="shared" si="332"/>
        <v/>
      </c>
      <c r="AG1356" s="259" t="str">
        <f t="shared" si="332"/>
        <v/>
      </c>
      <c r="AH1356" s="259" t="str">
        <f t="shared" si="332"/>
        <v/>
      </c>
      <c r="AI1356" s="259" t="str">
        <f t="shared" si="332"/>
        <v/>
      </c>
      <c r="AJ1356" s="259" t="str">
        <f t="shared" si="332"/>
        <v/>
      </c>
      <c r="AK1356" s="259" t="str">
        <f t="shared" si="332"/>
        <v/>
      </c>
      <c r="AL1356" s="259" t="str">
        <f t="shared" si="332"/>
        <v/>
      </c>
      <c r="AM1356" s="259" t="str">
        <f t="shared" si="332"/>
        <v/>
      </c>
      <c r="AN1356" s="259" t="str">
        <f t="shared" si="332"/>
        <v/>
      </c>
      <c r="AO1356" s="262" t="str">
        <f t="shared" si="332"/>
        <v/>
      </c>
    </row>
    <row r="1357" spans="2:41" ht="12.45" customHeight="1" x14ac:dyDescent="0.3">
      <c r="B1357" s="456"/>
      <c r="C1357" s="430"/>
      <c r="D1357" s="426" t="s">
        <v>110</v>
      </c>
      <c r="E1357" s="264" t="s">
        <v>46</v>
      </c>
      <c r="F1357" s="203" t="s">
        <v>38</v>
      </c>
      <c r="G1357" s="247"/>
      <c r="H1357" s="247"/>
      <c r="I1357" s="256"/>
      <c r="J1357" s="257"/>
      <c r="K1357" s="257"/>
      <c r="L1357" s="247"/>
      <c r="M1357" s="247"/>
      <c r="N1357" s="250"/>
      <c r="O1357" s="251"/>
      <c r="P1357" s="251"/>
      <c r="Q1357" s="251"/>
      <c r="R1357" s="251"/>
      <c r="S1357" s="251"/>
      <c r="T1357" s="251"/>
      <c r="U1357" s="251"/>
      <c r="V1357" s="251"/>
      <c r="W1357" s="251"/>
      <c r="X1357" s="249"/>
      <c r="Y1357" s="254"/>
      <c r="Z1357" s="249"/>
      <c r="AA1357" s="249"/>
      <c r="AB1357" s="254"/>
      <c r="AC1357" s="249"/>
      <c r="AD1357" s="252"/>
      <c r="AE1357" s="258"/>
      <c r="AF1357" s="249"/>
      <c r="AG1357" s="249"/>
      <c r="AH1357" s="249"/>
      <c r="AI1357" s="249"/>
      <c r="AJ1357" s="249"/>
      <c r="AK1357" s="249"/>
      <c r="AL1357" s="249"/>
      <c r="AM1357" s="249"/>
      <c r="AN1357" s="254"/>
      <c r="AO1357" s="255"/>
    </row>
    <row r="1358" spans="2:41" ht="12.45" customHeight="1" x14ac:dyDescent="0.3">
      <c r="B1358" s="456"/>
      <c r="C1358" s="430"/>
      <c r="D1358" s="424"/>
      <c r="E1358" s="245" t="s">
        <v>109</v>
      </c>
      <c r="F1358" s="203" t="s">
        <v>38</v>
      </c>
      <c r="G1358" s="246"/>
      <c r="H1358" s="203"/>
      <c r="I1358" s="231"/>
      <c r="J1358" s="203"/>
      <c r="K1358" s="218"/>
      <c r="L1358" s="247"/>
      <c r="M1358" s="247"/>
      <c r="N1358" s="203"/>
      <c r="O1358" s="236"/>
      <c r="P1358" s="236"/>
      <c r="Q1358" s="236"/>
      <c r="R1358" s="236"/>
      <c r="S1358" s="236"/>
      <c r="T1358" s="236"/>
      <c r="U1358" s="236"/>
      <c r="V1358" s="236"/>
      <c r="W1358" s="236"/>
      <c r="X1358" s="236"/>
      <c r="Y1358" s="240"/>
      <c r="Z1358" s="236"/>
      <c r="AA1358" s="236"/>
      <c r="AB1358" s="240"/>
      <c r="AC1358" s="249"/>
      <c r="AD1358" s="252"/>
      <c r="AE1358" s="253"/>
      <c r="AF1358" s="236"/>
      <c r="AG1358" s="249"/>
      <c r="AH1358" s="249"/>
      <c r="AI1358" s="249"/>
      <c r="AJ1358" s="249"/>
      <c r="AK1358" s="249"/>
      <c r="AL1358" s="249"/>
      <c r="AM1358" s="236"/>
      <c r="AN1358" s="240"/>
      <c r="AO1358" s="242"/>
    </row>
    <row r="1359" spans="2:41" ht="12.45" customHeight="1" x14ac:dyDescent="0.3">
      <c r="B1359" s="456"/>
      <c r="C1359" s="430"/>
      <c r="D1359" s="424"/>
      <c r="E1359" s="243" t="s">
        <v>127</v>
      </c>
      <c r="F1359" s="203" t="s">
        <v>38</v>
      </c>
      <c r="G1359" s="202"/>
      <c r="H1359" s="203"/>
      <c r="I1359" s="203"/>
      <c r="J1359" s="203"/>
      <c r="K1359" s="218"/>
      <c r="L1359" s="203"/>
      <c r="M1359" s="203"/>
      <c r="N1359" s="203"/>
      <c r="O1359" s="236"/>
      <c r="P1359" s="236"/>
      <c r="Q1359" s="236"/>
      <c r="R1359" s="236"/>
      <c r="S1359" s="236"/>
      <c r="T1359" s="236"/>
      <c r="U1359" s="236"/>
      <c r="V1359" s="236"/>
      <c r="W1359" s="236"/>
      <c r="X1359" s="236"/>
      <c r="Y1359" s="240"/>
      <c r="Z1359" s="236"/>
      <c r="AA1359" s="236"/>
      <c r="AB1359" s="240"/>
      <c r="AC1359" s="236"/>
      <c r="AD1359" s="237"/>
      <c r="AE1359" s="263"/>
      <c r="AF1359" s="236"/>
      <c r="AG1359" s="236"/>
      <c r="AH1359" s="236"/>
      <c r="AI1359" s="236"/>
      <c r="AJ1359" s="236"/>
      <c r="AK1359" s="236"/>
      <c r="AL1359" s="236"/>
      <c r="AM1359" s="236"/>
      <c r="AN1359" s="240"/>
      <c r="AO1359" s="242"/>
    </row>
    <row r="1360" spans="2:41" ht="12.45" customHeight="1" thickBot="1" x14ac:dyDescent="0.35">
      <c r="B1360" s="456"/>
      <c r="C1360" s="431"/>
      <c r="D1360" s="428"/>
      <c r="E1360" s="189" t="s">
        <v>126</v>
      </c>
      <c r="F1360" s="321" t="s">
        <v>38</v>
      </c>
      <c r="G1360" s="265" t="str">
        <f>IF(AND(G1357&lt;&gt;"",G1358&lt;&gt;"",G1359&lt;&gt;""),G1357*G1358*G1359,"")</f>
        <v/>
      </c>
      <c r="H1360" s="265" t="str">
        <f>IF(AND(H1357&lt;&gt;"",H1358&lt;&gt;"",H1359&lt;&gt;""),H1357*H1358*H1359,"")</f>
        <v/>
      </c>
      <c r="I1360" s="265" t="str">
        <f t="shared" ref="I1360:M1360" si="333">IF(AND(I1357&lt;&gt;"",I1358&lt;&gt;"",I1359&lt;&gt;""),I1357*I1358*I1359,"")</f>
        <v/>
      </c>
      <c r="J1360" s="265" t="str">
        <f t="shared" si="333"/>
        <v/>
      </c>
      <c r="K1360" s="265" t="str">
        <f t="shared" si="333"/>
        <v/>
      </c>
      <c r="L1360" s="265" t="str">
        <f t="shared" si="333"/>
        <v/>
      </c>
      <c r="M1360" s="265" t="str">
        <f t="shared" si="333"/>
        <v/>
      </c>
      <c r="N1360" s="265" t="str">
        <f>IF(AND(N1357&lt;&gt;"",N1358&lt;&gt;"",N1359&lt;&gt;""),N1357*N1358*N1359,"")</f>
        <v/>
      </c>
      <c r="O1360" s="265" t="str">
        <f t="shared" ref="O1360:AO1360" si="334">IF(AND(O1357&lt;&gt;"",O1358&lt;&gt;"",O1359&lt;&gt;""),O1357*O1358*O1359,"")</f>
        <v/>
      </c>
      <c r="P1360" s="265" t="str">
        <f t="shared" si="334"/>
        <v/>
      </c>
      <c r="Q1360" s="265" t="str">
        <f t="shared" si="334"/>
        <v/>
      </c>
      <c r="R1360" s="265" t="str">
        <f t="shared" si="334"/>
        <v/>
      </c>
      <c r="S1360" s="265" t="str">
        <f t="shared" si="334"/>
        <v/>
      </c>
      <c r="T1360" s="265" t="str">
        <f t="shared" si="334"/>
        <v/>
      </c>
      <c r="U1360" s="265" t="str">
        <f t="shared" si="334"/>
        <v/>
      </c>
      <c r="V1360" s="265" t="str">
        <f t="shared" si="334"/>
        <v/>
      </c>
      <c r="W1360" s="265" t="str">
        <f t="shared" si="334"/>
        <v/>
      </c>
      <c r="X1360" s="265" t="str">
        <f t="shared" si="334"/>
        <v/>
      </c>
      <c r="Y1360" s="265" t="str">
        <f t="shared" si="334"/>
        <v/>
      </c>
      <c r="Z1360" s="265" t="str">
        <f t="shared" si="334"/>
        <v/>
      </c>
      <c r="AA1360" s="265" t="str">
        <f t="shared" si="334"/>
        <v/>
      </c>
      <c r="AB1360" s="265" t="str">
        <f t="shared" si="334"/>
        <v/>
      </c>
      <c r="AC1360" s="265" t="str">
        <f t="shared" si="334"/>
        <v/>
      </c>
      <c r="AD1360" s="265" t="str">
        <f t="shared" si="334"/>
        <v/>
      </c>
      <c r="AE1360" s="265" t="str">
        <f t="shared" si="334"/>
        <v/>
      </c>
      <c r="AF1360" s="265" t="str">
        <f t="shared" si="334"/>
        <v/>
      </c>
      <c r="AG1360" s="265" t="str">
        <f t="shared" si="334"/>
        <v/>
      </c>
      <c r="AH1360" s="265" t="str">
        <f t="shared" si="334"/>
        <v/>
      </c>
      <c r="AI1360" s="265" t="str">
        <f t="shared" si="334"/>
        <v/>
      </c>
      <c r="AJ1360" s="265" t="str">
        <f t="shared" si="334"/>
        <v/>
      </c>
      <c r="AK1360" s="265" t="str">
        <f t="shared" si="334"/>
        <v/>
      </c>
      <c r="AL1360" s="265" t="str">
        <f t="shared" si="334"/>
        <v/>
      </c>
      <c r="AM1360" s="265" t="str">
        <f t="shared" si="334"/>
        <v/>
      </c>
      <c r="AN1360" s="265" t="str">
        <f t="shared" si="334"/>
        <v/>
      </c>
      <c r="AO1360" s="266" t="str">
        <f t="shared" si="334"/>
        <v/>
      </c>
    </row>
    <row r="1361" spans="2:41" ht="12.45" customHeight="1" x14ac:dyDescent="0.3">
      <c r="B1361" s="456"/>
      <c r="C1361" s="422" t="s">
        <v>113</v>
      </c>
      <c r="D1361" s="424" t="s">
        <v>115</v>
      </c>
      <c r="E1361" s="219" t="s">
        <v>125</v>
      </c>
      <c r="F1361" s="197" t="s">
        <v>38</v>
      </c>
      <c r="G1361" s="197"/>
      <c r="H1361" s="197"/>
      <c r="I1361" s="197"/>
      <c r="J1361" s="197"/>
      <c r="K1361" s="197"/>
      <c r="L1361" s="197"/>
      <c r="M1361" s="197"/>
      <c r="N1361" s="197"/>
      <c r="O1361" s="197"/>
      <c r="P1361" s="197"/>
      <c r="Q1361" s="197"/>
      <c r="R1361" s="197"/>
      <c r="S1361" s="197"/>
      <c r="T1361" s="197"/>
      <c r="U1361" s="197"/>
      <c r="V1361" s="197"/>
      <c r="W1361" s="197"/>
      <c r="X1361" s="197"/>
      <c r="Y1361" s="197"/>
      <c r="Z1361" s="197"/>
      <c r="AA1361" s="197"/>
      <c r="AB1361" s="197"/>
      <c r="AC1361" s="197"/>
      <c r="AD1361" s="197"/>
      <c r="AE1361" s="197"/>
      <c r="AF1361" s="197"/>
      <c r="AG1361" s="197"/>
      <c r="AH1361" s="197"/>
      <c r="AI1361" s="197"/>
      <c r="AJ1361" s="197"/>
      <c r="AK1361" s="197"/>
      <c r="AL1361" s="197"/>
      <c r="AM1361" s="197"/>
      <c r="AN1361" s="197"/>
      <c r="AO1361" s="213"/>
    </row>
    <row r="1362" spans="2:41" ht="12.45" customHeight="1" x14ac:dyDescent="0.3">
      <c r="B1362" s="456"/>
      <c r="C1362" s="422"/>
      <c r="D1362" s="425"/>
      <c r="E1362" s="220" t="s">
        <v>126</v>
      </c>
      <c r="F1362" s="321" t="s">
        <v>38</v>
      </c>
      <c r="G1362" s="198" t="str">
        <f>IF(G1361&lt;&gt;"",G1361*PRINCIPAL!$C$114,"")</f>
        <v/>
      </c>
      <c r="H1362" s="198" t="str">
        <f>IF(H1361&lt;&gt;"",H1361*PRINCIPAL!$C$114,"")</f>
        <v/>
      </c>
      <c r="I1362" s="198" t="str">
        <f>IF(I1361&lt;&gt;"",I1361*PRINCIPAL!$C$114,"")</f>
        <v/>
      </c>
      <c r="J1362" s="198" t="str">
        <f>IF(J1361&lt;&gt;"",J1361*PRINCIPAL!$C$114,"")</f>
        <v/>
      </c>
      <c r="K1362" s="198" t="str">
        <f>IF(K1361&lt;&gt;"",K1361*PRINCIPAL!$C$114,"")</f>
        <v/>
      </c>
      <c r="L1362" s="198" t="str">
        <f>IF(L1361&lt;&gt;"",L1361*PRINCIPAL!$C$114,"")</f>
        <v/>
      </c>
      <c r="M1362" s="198" t="str">
        <f>IF(M1361&lt;&gt;"",M1361*PRINCIPAL!$C$114,"")</f>
        <v/>
      </c>
      <c r="N1362" s="198" t="str">
        <f>IF(N1361&lt;&gt;"",N1361*PRINCIPAL!$C$114,"")</f>
        <v/>
      </c>
      <c r="O1362" s="198" t="str">
        <f>IF(O1361&lt;&gt;"",O1361*PRINCIPAL!$C$114,"")</f>
        <v/>
      </c>
      <c r="P1362" s="198" t="str">
        <f>IF(P1361&lt;&gt;"",P1361*PRINCIPAL!$C$114,"")</f>
        <v/>
      </c>
      <c r="Q1362" s="198" t="str">
        <f>IF(Q1361&lt;&gt;"",Q1361*PRINCIPAL!$C$114,"")</f>
        <v/>
      </c>
      <c r="R1362" s="198" t="str">
        <f>IF(R1361&lt;&gt;"",R1361*PRINCIPAL!$C$114,"")</f>
        <v/>
      </c>
      <c r="S1362" s="198" t="str">
        <f>IF(S1361&lt;&gt;"",S1361*PRINCIPAL!$C$114,"")</f>
        <v/>
      </c>
      <c r="T1362" s="198" t="str">
        <f>IF(T1361&lt;&gt;"",T1361*PRINCIPAL!$C$114,"")</f>
        <v/>
      </c>
      <c r="U1362" s="198" t="str">
        <f>IF(U1361&lt;&gt;"",U1361*PRINCIPAL!$C$114,"")</f>
        <v/>
      </c>
      <c r="V1362" s="198" t="str">
        <f>IF(V1361&lt;&gt;"",V1361*PRINCIPAL!$C$114,"")</f>
        <v/>
      </c>
      <c r="W1362" s="198" t="str">
        <f>IF(W1361&lt;&gt;"",W1361*PRINCIPAL!$C$114,"")</f>
        <v/>
      </c>
      <c r="X1362" s="198" t="str">
        <f>IF(X1361&lt;&gt;"",X1361*PRINCIPAL!$C$114,"")</f>
        <v/>
      </c>
      <c r="Y1362" s="198" t="str">
        <f>IF(Y1361&lt;&gt;"",Y1361*PRINCIPAL!$C$114,"")</f>
        <v/>
      </c>
      <c r="Z1362" s="198" t="str">
        <f>IF(Z1361&lt;&gt;"",Z1361*PRINCIPAL!$C$114,"")</f>
        <v/>
      </c>
      <c r="AA1362" s="198" t="str">
        <f>IF(AA1361&lt;&gt;"",AA1361*PRINCIPAL!$C$114,"")</f>
        <v/>
      </c>
      <c r="AB1362" s="198" t="str">
        <f>IF(AB1361&lt;&gt;"",AB1361*PRINCIPAL!$C$114,"")</f>
        <v/>
      </c>
      <c r="AC1362" s="198" t="str">
        <f>IF(AC1361&lt;&gt;"",AC1361*PRINCIPAL!$C$114,"")</f>
        <v/>
      </c>
      <c r="AD1362" s="198" t="str">
        <f>IF(AD1361&lt;&gt;"",AD1361*PRINCIPAL!$C$114,"")</f>
        <v/>
      </c>
      <c r="AE1362" s="198" t="str">
        <f>IF(AE1361&lt;&gt;"",AE1361*PRINCIPAL!$C$114,"")</f>
        <v/>
      </c>
      <c r="AF1362" s="198" t="str">
        <f>IF(AF1361&lt;&gt;"",AF1361*PRINCIPAL!$C$114,"")</f>
        <v/>
      </c>
      <c r="AG1362" s="198" t="str">
        <f>IF(AG1361&lt;&gt;"",AG1361*PRINCIPAL!$C$114,"")</f>
        <v/>
      </c>
      <c r="AH1362" s="198" t="str">
        <f>IF(AH1361&lt;&gt;"",AH1361*PRINCIPAL!$C$114,"")</f>
        <v/>
      </c>
      <c r="AI1362" s="198" t="str">
        <f>IF(AI1361&lt;&gt;"",AI1361*PRINCIPAL!$C$114,"")</f>
        <v/>
      </c>
      <c r="AJ1362" s="198" t="str">
        <f>IF(AJ1361&lt;&gt;"",AJ1361*PRINCIPAL!$C$114,"")</f>
        <v/>
      </c>
      <c r="AK1362" s="198" t="str">
        <f>IF(AK1361&lt;&gt;"",AK1361*PRINCIPAL!$C$114,"")</f>
        <v/>
      </c>
      <c r="AL1362" s="198" t="str">
        <f>IF(AL1361&lt;&gt;"",AL1361*PRINCIPAL!$C$114,"")</f>
        <v/>
      </c>
      <c r="AM1362" s="198" t="str">
        <f>IF(AM1361&lt;&gt;"",AM1361*PRINCIPAL!$C$114,"")</f>
        <v/>
      </c>
      <c r="AN1362" s="198" t="str">
        <f>IF(AN1361&lt;&gt;"",AN1361*PRINCIPAL!$C$114,"")</f>
        <v/>
      </c>
      <c r="AO1362" s="290" t="str">
        <f>IF(AO1361&lt;&gt;"",AO1361*PRINCIPAL!$C$114,"")</f>
        <v/>
      </c>
    </row>
    <row r="1363" spans="2:41" ht="12.45" customHeight="1" x14ac:dyDescent="0.3">
      <c r="B1363" s="456"/>
      <c r="C1363" s="422"/>
      <c r="D1363" s="426" t="s">
        <v>115</v>
      </c>
      <c r="E1363" s="222" t="s">
        <v>125</v>
      </c>
      <c r="F1363" s="203" t="s">
        <v>38</v>
      </c>
      <c r="G1363" s="203"/>
      <c r="H1363" s="203"/>
      <c r="I1363" s="203"/>
      <c r="J1363" s="203"/>
      <c r="K1363" s="203"/>
      <c r="L1363" s="203"/>
      <c r="M1363" s="203"/>
      <c r="N1363" s="203"/>
      <c r="O1363" s="203"/>
      <c r="P1363" s="203"/>
      <c r="Q1363" s="203"/>
      <c r="R1363" s="203"/>
      <c r="S1363" s="203"/>
      <c r="T1363" s="203"/>
      <c r="U1363" s="203"/>
      <c r="V1363" s="203"/>
      <c r="W1363" s="203"/>
      <c r="X1363" s="203"/>
      <c r="Y1363" s="203"/>
      <c r="Z1363" s="203"/>
      <c r="AA1363" s="203"/>
      <c r="AB1363" s="203"/>
      <c r="AC1363" s="203"/>
      <c r="AD1363" s="203"/>
      <c r="AE1363" s="203"/>
      <c r="AF1363" s="203"/>
      <c r="AG1363" s="203"/>
      <c r="AH1363" s="203"/>
      <c r="AI1363" s="203"/>
      <c r="AJ1363" s="203"/>
      <c r="AK1363" s="203"/>
      <c r="AL1363" s="203"/>
      <c r="AM1363" s="203"/>
      <c r="AN1363" s="203"/>
      <c r="AO1363" s="214"/>
    </row>
    <row r="1364" spans="2:41" ht="12.45" customHeight="1" x14ac:dyDescent="0.3">
      <c r="B1364" s="456"/>
      <c r="C1364" s="422"/>
      <c r="D1364" s="425"/>
      <c r="E1364" s="220" t="s">
        <v>126</v>
      </c>
      <c r="F1364" s="321" t="s">
        <v>38</v>
      </c>
      <c r="G1364" s="204" t="str">
        <f>IF(G1363&lt;&gt;"",G1363*PRINCIPAL!$C$114,"")</f>
        <v/>
      </c>
      <c r="H1364" s="204" t="str">
        <f>IF(H1363&lt;&gt;"",H1363*PRINCIPAL!$C$114,"")</f>
        <v/>
      </c>
      <c r="I1364" s="204" t="str">
        <f>IF(I1363&lt;&gt;"",I1363*PRINCIPAL!$C$114,"")</f>
        <v/>
      </c>
      <c r="J1364" s="204" t="str">
        <f>IF(J1363&lt;&gt;"",J1363*PRINCIPAL!$C$114,"")</f>
        <v/>
      </c>
      <c r="K1364" s="204" t="str">
        <f>IF(K1363&lt;&gt;"",K1363*PRINCIPAL!$C$114,"")</f>
        <v/>
      </c>
      <c r="L1364" s="204" t="str">
        <f>IF(L1363&lt;&gt;"",L1363*PRINCIPAL!$C$114,"")</f>
        <v/>
      </c>
      <c r="M1364" s="204" t="str">
        <f>IF(M1363&lt;&gt;"",M1363*PRINCIPAL!$C$114,"")</f>
        <v/>
      </c>
      <c r="N1364" s="204" t="str">
        <f>IF(N1363&lt;&gt;"",N1363*PRINCIPAL!$C$114,"")</f>
        <v/>
      </c>
      <c r="O1364" s="204" t="str">
        <f>IF(O1363&lt;&gt;"",O1363*PRINCIPAL!$C$114,"")</f>
        <v/>
      </c>
      <c r="P1364" s="204" t="str">
        <f>IF(P1363&lt;&gt;"",P1363*PRINCIPAL!$C$114,"")</f>
        <v/>
      </c>
      <c r="Q1364" s="204" t="str">
        <f>IF(Q1363&lt;&gt;"",Q1363*PRINCIPAL!$C$114,"")</f>
        <v/>
      </c>
      <c r="R1364" s="204" t="str">
        <f>IF(R1363&lt;&gt;"",R1363*PRINCIPAL!$C$114,"")</f>
        <v/>
      </c>
      <c r="S1364" s="204" t="str">
        <f>IF(S1363&lt;&gt;"",S1363*PRINCIPAL!$C$114,"")</f>
        <v/>
      </c>
      <c r="T1364" s="204" t="str">
        <f>IF(T1363&lt;&gt;"",T1363*PRINCIPAL!$C$114,"")</f>
        <v/>
      </c>
      <c r="U1364" s="204" t="str">
        <f>IF(U1363&lt;&gt;"",U1363*PRINCIPAL!$C$114,"")</f>
        <v/>
      </c>
      <c r="V1364" s="204" t="str">
        <f>IF(V1363&lt;&gt;"",V1363*PRINCIPAL!$C$114,"")</f>
        <v/>
      </c>
      <c r="W1364" s="204" t="str">
        <f>IF(W1363&lt;&gt;"",W1363*PRINCIPAL!$C$114,"")</f>
        <v/>
      </c>
      <c r="X1364" s="204" t="str">
        <f>IF(X1363&lt;&gt;"",X1363*PRINCIPAL!$C$114,"")</f>
        <v/>
      </c>
      <c r="Y1364" s="204" t="str">
        <f>IF(Y1363&lt;&gt;"",Y1363*PRINCIPAL!$C$114,"")</f>
        <v/>
      </c>
      <c r="Z1364" s="204" t="str">
        <f>IF(Z1363&lt;&gt;"",Z1363*PRINCIPAL!$C$114,"")</f>
        <v/>
      </c>
      <c r="AA1364" s="204" t="str">
        <f>IF(AA1363&lt;&gt;"",AA1363*PRINCIPAL!$C$114,"")</f>
        <v/>
      </c>
      <c r="AB1364" s="204" t="str">
        <f>IF(AB1363&lt;&gt;"",AB1363*PRINCIPAL!$C$114,"")</f>
        <v/>
      </c>
      <c r="AC1364" s="204" t="str">
        <f>IF(AC1363&lt;&gt;"",AC1363*PRINCIPAL!$C$114,"")</f>
        <v/>
      </c>
      <c r="AD1364" s="204" t="str">
        <f>IF(AD1363&lt;&gt;"",AD1363*PRINCIPAL!$C$114,"")</f>
        <v/>
      </c>
      <c r="AE1364" s="204" t="str">
        <f>IF(AE1363&lt;&gt;"",AE1363*PRINCIPAL!$C$114,"")</f>
        <v/>
      </c>
      <c r="AF1364" s="204" t="str">
        <f>IF(AF1363&lt;&gt;"",AF1363*PRINCIPAL!$C$114,"")</f>
        <v/>
      </c>
      <c r="AG1364" s="204" t="str">
        <f>IF(AG1363&lt;&gt;"",AG1363*PRINCIPAL!$C$114,"")</f>
        <v/>
      </c>
      <c r="AH1364" s="204" t="str">
        <f>IF(AH1363&lt;&gt;"",AH1363*PRINCIPAL!$C$114,"")</f>
        <v/>
      </c>
      <c r="AI1364" s="204" t="str">
        <f>IF(AI1363&lt;&gt;"",AI1363*PRINCIPAL!$C$114,"")</f>
        <v/>
      </c>
      <c r="AJ1364" s="204" t="str">
        <f>IF(AJ1363&lt;&gt;"",AJ1363*PRINCIPAL!$C$114,"")</f>
        <v/>
      </c>
      <c r="AK1364" s="204" t="str">
        <f>IF(AK1363&lt;&gt;"",AK1363*PRINCIPAL!$C$114,"")</f>
        <v/>
      </c>
      <c r="AL1364" s="204" t="str">
        <f>IF(AL1363&lt;&gt;"",AL1363*PRINCIPAL!$C$114,"")</f>
        <v/>
      </c>
      <c r="AM1364" s="204" t="str">
        <f>IF(AM1363&lt;&gt;"",AM1363*PRINCIPAL!$C$114,"")</f>
        <v/>
      </c>
      <c r="AN1364" s="204" t="str">
        <f>IF(AN1363&lt;&gt;"",AN1363*PRINCIPAL!$C$114,"")</f>
        <v/>
      </c>
      <c r="AO1364" s="210" t="str">
        <f>IF(AO1363&lt;&gt;"",AO1363*PRINCIPAL!$C$114,"")</f>
        <v/>
      </c>
    </row>
    <row r="1365" spans="2:41" ht="12.45" customHeight="1" x14ac:dyDescent="0.3">
      <c r="B1365" s="456"/>
      <c r="C1365" s="422"/>
      <c r="D1365" s="426" t="s">
        <v>115</v>
      </c>
      <c r="E1365" s="222" t="s">
        <v>125</v>
      </c>
      <c r="F1365" s="203" t="s">
        <v>38</v>
      </c>
      <c r="G1365" s="203"/>
      <c r="H1365" s="203"/>
      <c r="I1365" s="203"/>
      <c r="J1365" s="203"/>
      <c r="K1365" s="203"/>
      <c r="L1365" s="203"/>
      <c r="M1365" s="203"/>
      <c r="N1365" s="203"/>
      <c r="O1365" s="203"/>
      <c r="P1365" s="203"/>
      <c r="Q1365" s="203"/>
      <c r="R1365" s="203"/>
      <c r="S1365" s="203"/>
      <c r="T1365" s="203"/>
      <c r="U1365" s="203"/>
      <c r="V1365" s="203"/>
      <c r="W1365" s="203"/>
      <c r="X1365" s="203"/>
      <c r="Y1365" s="203"/>
      <c r="Z1365" s="203"/>
      <c r="AA1365" s="203"/>
      <c r="AB1365" s="203"/>
      <c r="AC1365" s="203"/>
      <c r="AD1365" s="203"/>
      <c r="AE1365" s="203"/>
      <c r="AF1365" s="203"/>
      <c r="AG1365" s="203"/>
      <c r="AH1365" s="203"/>
      <c r="AI1365" s="203"/>
      <c r="AJ1365" s="203"/>
      <c r="AK1365" s="203"/>
      <c r="AL1365" s="203"/>
      <c r="AM1365" s="203"/>
      <c r="AN1365" s="203"/>
      <c r="AO1365" s="214"/>
    </row>
    <row r="1366" spans="2:41" ht="12.45" customHeight="1" x14ac:dyDescent="0.3">
      <c r="B1366" s="456"/>
      <c r="C1366" s="422"/>
      <c r="D1366" s="425"/>
      <c r="E1366" s="220" t="s">
        <v>126</v>
      </c>
      <c r="F1366" s="321" t="s">
        <v>38</v>
      </c>
      <c r="G1366" s="204" t="str">
        <f>IF(G1365&lt;&gt;"",G1365*PRINCIPAL!$C$114,"")</f>
        <v/>
      </c>
      <c r="H1366" s="204" t="str">
        <f>IF(H1365&lt;&gt;"",H1365*PRINCIPAL!$C$114,"")</f>
        <v/>
      </c>
      <c r="I1366" s="204" t="str">
        <f>IF(I1365&lt;&gt;"",I1365*PRINCIPAL!$C$114,"")</f>
        <v/>
      </c>
      <c r="J1366" s="204" t="str">
        <f>IF(J1365&lt;&gt;"",J1365*PRINCIPAL!$C$114,"")</f>
        <v/>
      </c>
      <c r="K1366" s="204" t="str">
        <f>IF(K1365&lt;&gt;"",K1365*PRINCIPAL!$C$114,"")</f>
        <v/>
      </c>
      <c r="L1366" s="204" t="str">
        <f>IF(L1365&lt;&gt;"",L1365*PRINCIPAL!$C$114,"")</f>
        <v/>
      </c>
      <c r="M1366" s="204" t="str">
        <f>IF(M1365&lt;&gt;"",M1365*PRINCIPAL!$C$114,"")</f>
        <v/>
      </c>
      <c r="N1366" s="204" t="str">
        <f>IF(N1365&lt;&gt;"",N1365*PRINCIPAL!$C$114,"")</f>
        <v/>
      </c>
      <c r="O1366" s="204" t="str">
        <f>IF(O1365&lt;&gt;"",O1365*PRINCIPAL!$C$114,"")</f>
        <v/>
      </c>
      <c r="P1366" s="204" t="str">
        <f>IF(P1365&lt;&gt;"",P1365*PRINCIPAL!$C$114,"")</f>
        <v/>
      </c>
      <c r="Q1366" s="204" t="str">
        <f>IF(Q1365&lt;&gt;"",Q1365*PRINCIPAL!$C$114,"")</f>
        <v/>
      </c>
      <c r="R1366" s="204" t="str">
        <f>IF(R1365&lt;&gt;"",R1365*PRINCIPAL!$C$114,"")</f>
        <v/>
      </c>
      <c r="S1366" s="204" t="str">
        <f>IF(S1365&lt;&gt;"",S1365*PRINCIPAL!$C$114,"")</f>
        <v/>
      </c>
      <c r="T1366" s="204" t="str">
        <f>IF(T1365&lt;&gt;"",T1365*PRINCIPAL!$C$114,"")</f>
        <v/>
      </c>
      <c r="U1366" s="204" t="str">
        <f>IF(U1365&lt;&gt;"",U1365*PRINCIPAL!$C$114,"")</f>
        <v/>
      </c>
      <c r="V1366" s="204" t="str">
        <f>IF(V1365&lt;&gt;"",V1365*PRINCIPAL!$C$114,"")</f>
        <v/>
      </c>
      <c r="W1366" s="204" t="str">
        <f>IF(W1365&lt;&gt;"",W1365*PRINCIPAL!$C$114,"")</f>
        <v/>
      </c>
      <c r="X1366" s="204" t="str">
        <f>IF(X1365&lt;&gt;"",X1365*PRINCIPAL!$C$114,"")</f>
        <v/>
      </c>
      <c r="Y1366" s="204" t="str">
        <f>IF(Y1365&lt;&gt;"",Y1365*PRINCIPAL!$C$114,"")</f>
        <v/>
      </c>
      <c r="Z1366" s="204" t="str">
        <f>IF(Z1365&lt;&gt;"",Z1365*PRINCIPAL!$C$114,"")</f>
        <v/>
      </c>
      <c r="AA1366" s="204" t="str">
        <f>IF(AA1365&lt;&gt;"",AA1365*PRINCIPAL!$C$114,"")</f>
        <v/>
      </c>
      <c r="AB1366" s="204" t="str">
        <f>IF(AB1365&lt;&gt;"",AB1365*PRINCIPAL!$C$114,"")</f>
        <v/>
      </c>
      <c r="AC1366" s="204" t="str">
        <f>IF(AC1365&lt;&gt;"",AC1365*PRINCIPAL!$C$114,"")</f>
        <v/>
      </c>
      <c r="AD1366" s="204" t="str">
        <f>IF(AD1365&lt;&gt;"",AD1365*PRINCIPAL!$C$114,"")</f>
        <v/>
      </c>
      <c r="AE1366" s="204" t="str">
        <f>IF(AE1365&lt;&gt;"",AE1365*PRINCIPAL!$C$114,"")</f>
        <v/>
      </c>
      <c r="AF1366" s="204" t="str">
        <f>IF(AF1365&lt;&gt;"",AF1365*PRINCIPAL!$C$114,"")</f>
        <v/>
      </c>
      <c r="AG1366" s="204" t="str">
        <f>IF(AG1365&lt;&gt;"",AG1365*PRINCIPAL!$C$114,"")</f>
        <v/>
      </c>
      <c r="AH1366" s="204" t="str">
        <f>IF(AH1365&lt;&gt;"",AH1365*PRINCIPAL!$C$114,"")</f>
        <v/>
      </c>
      <c r="AI1366" s="204" t="str">
        <f>IF(AI1365&lt;&gt;"",AI1365*PRINCIPAL!$C$114,"")</f>
        <v/>
      </c>
      <c r="AJ1366" s="204" t="str">
        <f>IF(AJ1365&lt;&gt;"",AJ1365*PRINCIPAL!$C$114,"")</f>
        <v/>
      </c>
      <c r="AK1366" s="204" t="str">
        <f>IF(AK1365&lt;&gt;"",AK1365*PRINCIPAL!$C$114,"")</f>
        <v/>
      </c>
      <c r="AL1366" s="204" t="str">
        <f>IF(AL1365&lt;&gt;"",AL1365*PRINCIPAL!$C$114,"")</f>
        <v/>
      </c>
      <c r="AM1366" s="204" t="str">
        <f>IF(AM1365&lt;&gt;"",AM1365*PRINCIPAL!$C$114,"")</f>
        <v/>
      </c>
      <c r="AN1366" s="204" t="str">
        <f>IF(AN1365&lt;&gt;"",AN1365*PRINCIPAL!$C$114,"")</f>
        <v/>
      </c>
      <c r="AO1366" s="210" t="str">
        <f>IF(AO1365&lt;&gt;"",AO1365*PRINCIPAL!$C$114,"")</f>
        <v/>
      </c>
    </row>
    <row r="1367" spans="2:41" ht="12.45" customHeight="1" x14ac:dyDescent="0.3">
      <c r="B1367" s="456"/>
      <c r="C1367" s="422"/>
      <c r="D1367" s="426" t="s">
        <v>115</v>
      </c>
      <c r="E1367" s="222" t="s">
        <v>125</v>
      </c>
      <c r="F1367" s="203" t="s">
        <v>38</v>
      </c>
      <c r="G1367" s="203"/>
      <c r="H1367" s="203"/>
      <c r="I1367" s="203"/>
      <c r="J1367" s="203"/>
      <c r="K1367" s="203"/>
      <c r="L1367" s="203"/>
      <c r="M1367" s="203"/>
      <c r="N1367" s="203"/>
      <c r="O1367" s="203"/>
      <c r="P1367" s="203"/>
      <c r="Q1367" s="203"/>
      <c r="R1367" s="203"/>
      <c r="S1367" s="203"/>
      <c r="T1367" s="203"/>
      <c r="U1367" s="203"/>
      <c r="V1367" s="203"/>
      <c r="W1367" s="203"/>
      <c r="X1367" s="203"/>
      <c r="Y1367" s="203"/>
      <c r="Z1367" s="203"/>
      <c r="AA1367" s="203"/>
      <c r="AB1367" s="203"/>
      <c r="AC1367" s="203"/>
      <c r="AD1367" s="203"/>
      <c r="AE1367" s="203"/>
      <c r="AF1367" s="203"/>
      <c r="AG1367" s="203"/>
      <c r="AH1367" s="203"/>
      <c r="AI1367" s="203"/>
      <c r="AJ1367" s="203"/>
      <c r="AK1367" s="203"/>
      <c r="AL1367" s="203"/>
      <c r="AM1367" s="203"/>
      <c r="AN1367" s="203"/>
      <c r="AO1367" s="214"/>
    </row>
    <row r="1368" spans="2:41" ht="12.45" customHeight="1" x14ac:dyDescent="0.3">
      <c r="B1368" s="456"/>
      <c r="C1368" s="422"/>
      <c r="D1368" s="425"/>
      <c r="E1368" s="220" t="s">
        <v>126</v>
      </c>
      <c r="F1368" s="321" t="s">
        <v>38</v>
      </c>
      <c r="G1368" s="204" t="str">
        <f>IF(G1367&lt;&gt;"",G1367*PRINCIPAL!$C$114,"")</f>
        <v/>
      </c>
      <c r="H1368" s="204" t="str">
        <f>IF(H1367&lt;&gt;"",H1367*PRINCIPAL!$C$114,"")</f>
        <v/>
      </c>
      <c r="I1368" s="204" t="str">
        <f>IF(I1367&lt;&gt;"",I1367*PRINCIPAL!$C$114,"")</f>
        <v/>
      </c>
      <c r="J1368" s="204" t="str">
        <f>IF(J1367&lt;&gt;"",J1367*PRINCIPAL!$C$114,"")</f>
        <v/>
      </c>
      <c r="K1368" s="204" t="str">
        <f>IF(K1367&lt;&gt;"",K1367*PRINCIPAL!$C$114,"")</f>
        <v/>
      </c>
      <c r="L1368" s="204" t="str">
        <f>IF(L1367&lt;&gt;"",L1367*PRINCIPAL!$C$114,"")</f>
        <v/>
      </c>
      <c r="M1368" s="204" t="str">
        <f>IF(M1367&lt;&gt;"",M1367*PRINCIPAL!$C$114,"")</f>
        <v/>
      </c>
      <c r="N1368" s="204" t="str">
        <f>IF(N1367&lt;&gt;"",N1367*PRINCIPAL!$C$114,"")</f>
        <v/>
      </c>
      <c r="O1368" s="204" t="str">
        <f>IF(O1367&lt;&gt;"",O1367*PRINCIPAL!$C$114,"")</f>
        <v/>
      </c>
      <c r="P1368" s="204" t="str">
        <f>IF(P1367&lt;&gt;"",P1367*PRINCIPAL!$C$114,"")</f>
        <v/>
      </c>
      <c r="Q1368" s="204" t="str">
        <f>IF(Q1367&lt;&gt;"",Q1367*PRINCIPAL!$C$114,"")</f>
        <v/>
      </c>
      <c r="R1368" s="204" t="str">
        <f>IF(R1367&lt;&gt;"",R1367*PRINCIPAL!$C$114,"")</f>
        <v/>
      </c>
      <c r="S1368" s="204" t="str">
        <f>IF(S1367&lt;&gt;"",S1367*PRINCIPAL!$C$114,"")</f>
        <v/>
      </c>
      <c r="T1368" s="204" t="str">
        <f>IF(T1367&lt;&gt;"",T1367*PRINCIPAL!$C$114,"")</f>
        <v/>
      </c>
      <c r="U1368" s="204" t="str">
        <f>IF(U1367&lt;&gt;"",U1367*PRINCIPAL!$C$114,"")</f>
        <v/>
      </c>
      <c r="V1368" s="204" t="str">
        <f>IF(V1367&lt;&gt;"",V1367*PRINCIPAL!$C$114,"")</f>
        <v/>
      </c>
      <c r="W1368" s="204" t="str">
        <f>IF(W1367&lt;&gt;"",W1367*PRINCIPAL!$C$114,"")</f>
        <v/>
      </c>
      <c r="X1368" s="204" t="str">
        <f>IF(X1367&lt;&gt;"",X1367*PRINCIPAL!$C$114,"")</f>
        <v/>
      </c>
      <c r="Y1368" s="204" t="str">
        <f>IF(Y1367&lt;&gt;"",Y1367*PRINCIPAL!$C$114,"")</f>
        <v/>
      </c>
      <c r="Z1368" s="204" t="str">
        <f>IF(Z1367&lt;&gt;"",Z1367*PRINCIPAL!$C$114,"")</f>
        <v/>
      </c>
      <c r="AA1368" s="204" t="str">
        <f>IF(AA1367&lt;&gt;"",AA1367*PRINCIPAL!$C$114,"")</f>
        <v/>
      </c>
      <c r="AB1368" s="204" t="str">
        <f>IF(AB1367&lt;&gt;"",AB1367*PRINCIPAL!$C$114,"")</f>
        <v/>
      </c>
      <c r="AC1368" s="204" t="str">
        <f>IF(AC1367&lt;&gt;"",AC1367*PRINCIPAL!$C$114,"")</f>
        <v/>
      </c>
      <c r="AD1368" s="204" t="str">
        <f>IF(AD1367&lt;&gt;"",AD1367*PRINCIPAL!$C$114,"")</f>
        <v/>
      </c>
      <c r="AE1368" s="204" t="str">
        <f>IF(AE1367&lt;&gt;"",AE1367*PRINCIPAL!$C$114,"")</f>
        <v/>
      </c>
      <c r="AF1368" s="204" t="str">
        <f>IF(AF1367&lt;&gt;"",AF1367*PRINCIPAL!$C$114,"")</f>
        <v/>
      </c>
      <c r="AG1368" s="204" t="str">
        <f>IF(AG1367&lt;&gt;"",AG1367*PRINCIPAL!$C$114,"")</f>
        <v/>
      </c>
      <c r="AH1368" s="204" t="str">
        <f>IF(AH1367&lt;&gt;"",AH1367*PRINCIPAL!$C$114,"")</f>
        <v/>
      </c>
      <c r="AI1368" s="204" t="str">
        <f>IF(AI1367&lt;&gt;"",AI1367*PRINCIPAL!$C$114,"")</f>
        <v/>
      </c>
      <c r="AJ1368" s="204" t="str">
        <f>IF(AJ1367&lt;&gt;"",AJ1367*PRINCIPAL!$C$114,"")</f>
        <v/>
      </c>
      <c r="AK1368" s="204" t="str">
        <f>IF(AK1367&lt;&gt;"",AK1367*PRINCIPAL!$C$114,"")</f>
        <v/>
      </c>
      <c r="AL1368" s="204" t="str">
        <f>IF(AL1367&lt;&gt;"",AL1367*PRINCIPAL!$C$114,"")</f>
        <v/>
      </c>
      <c r="AM1368" s="204" t="str">
        <f>IF(AM1367&lt;&gt;"",AM1367*PRINCIPAL!$C$114,"")</f>
        <v/>
      </c>
      <c r="AN1368" s="204" t="str">
        <f>IF(AN1367&lt;&gt;"",AN1367*PRINCIPAL!$C$114,"")</f>
        <v/>
      </c>
      <c r="AO1368" s="210" t="str">
        <f>IF(AO1367&lt;&gt;"",AO1367*PRINCIPAL!$C$114,"")</f>
        <v/>
      </c>
    </row>
    <row r="1369" spans="2:41" ht="12.45" customHeight="1" x14ac:dyDescent="0.3">
      <c r="B1369" s="456"/>
      <c r="C1369" s="422"/>
      <c r="D1369" s="426" t="s">
        <v>115</v>
      </c>
      <c r="E1369" s="222" t="s">
        <v>125</v>
      </c>
      <c r="F1369" s="203" t="s">
        <v>38</v>
      </c>
      <c r="G1369" s="203"/>
      <c r="H1369" s="203"/>
      <c r="I1369" s="203"/>
      <c r="J1369" s="203"/>
      <c r="K1369" s="203"/>
      <c r="L1369" s="203"/>
      <c r="M1369" s="203"/>
      <c r="N1369" s="203"/>
      <c r="O1369" s="203"/>
      <c r="P1369" s="203"/>
      <c r="Q1369" s="203"/>
      <c r="R1369" s="203"/>
      <c r="S1369" s="203"/>
      <c r="T1369" s="203"/>
      <c r="U1369" s="203"/>
      <c r="V1369" s="203"/>
      <c r="W1369" s="203"/>
      <c r="X1369" s="203"/>
      <c r="Y1369" s="203"/>
      <c r="Z1369" s="203"/>
      <c r="AA1369" s="203"/>
      <c r="AB1369" s="203"/>
      <c r="AC1369" s="203"/>
      <c r="AD1369" s="203"/>
      <c r="AE1369" s="203"/>
      <c r="AF1369" s="203"/>
      <c r="AG1369" s="203"/>
      <c r="AH1369" s="203"/>
      <c r="AI1369" s="203"/>
      <c r="AJ1369" s="203"/>
      <c r="AK1369" s="203"/>
      <c r="AL1369" s="203"/>
      <c r="AM1369" s="203"/>
      <c r="AN1369" s="203"/>
      <c r="AO1369" s="214"/>
    </row>
    <row r="1370" spans="2:41" ht="12.45" customHeight="1" thickBot="1" x14ac:dyDescent="0.35">
      <c r="B1370" s="457"/>
      <c r="C1370" s="423"/>
      <c r="D1370" s="427"/>
      <c r="E1370" s="291" t="s">
        <v>126</v>
      </c>
      <c r="F1370" s="323" t="s">
        <v>38</v>
      </c>
      <c r="G1370" s="288" t="str">
        <f>IF(G1369&lt;&gt;"",G1369*PRINCIPAL!$C$114,"")</f>
        <v/>
      </c>
      <c r="H1370" s="288" t="str">
        <f>IF(H1369&lt;&gt;"",H1369*PRINCIPAL!$C$114,"")</f>
        <v/>
      </c>
      <c r="I1370" s="288" t="str">
        <f>IF(I1369&lt;&gt;"",I1369*PRINCIPAL!$C$114,"")</f>
        <v/>
      </c>
      <c r="J1370" s="288" t="str">
        <f>IF(J1369&lt;&gt;"",J1369*PRINCIPAL!$C$114,"")</f>
        <v/>
      </c>
      <c r="K1370" s="288" t="str">
        <f>IF(K1369&lt;&gt;"",K1369*PRINCIPAL!$C$114,"")</f>
        <v/>
      </c>
      <c r="L1370" s="288" t="str">
        <f>IF(L1369&lt;&gt;"",L1369*PRINCIPAL!$C$114,"")</f>
        <v/>
      </c>
      <c r="M1370" s="288" t="str">
        <f>IF(M1369&lt;&gt;"",M1369*PRINCIPAL!$C$114,"")</f>
        <v/>
      </c>
      <c r="N1370" s="288" t="str">
        <f>IF(N1369&lt;&gt;"",N1369*PRINCIPAL!$C$114,"")</f>
        <v/>
      </c>
      <c r="O1370" s="288" t="str">
        <f>IF(O1369&lt;&gt;"",O1369*PRINCIPAL!$C$114,"")</f>
        <v/>
      </c>
      <c r="P1370" s="288" t="str">
        <f>IF(P1369&lt;&gt;"",P1369*PRINCIPAL!$C$114,"")</f>
        <v/>
      </c>
      <c r="Q1370" s="288" t="str">
        <f>IF(Q1369&lt;&gt;"",Q1369*PRINCIPAL!$C$114,"")</f>
        <v/>
      </c>
      <c r="R1370" s="288" t="str">
        <f>IF(R1369&lt;&gt;"",R1369*PRINCIPAL!$C$114,"")</f>
        <v/>
      </c>
      <c r="S1370" s="288" t="str">
        <f>IF(S1369&lt;&gt;"",S1369*PRINCIPAL!$C$114,"")</f>
        <v/>
      </c>
      <c r="T1370" s="288" t="str">
        <f>IF(T1369&lt;&gt;"",T1369*PRINCIPAL!$C$114,"")</f>
        <v/>
      </c>
      <c r="U1370" s="288" t="str">
        <f>IF(U1369&lt;&gt;"",U1369*PRINCIPAL!$C$114,"")</f>
        <v/>
      </c>
      <c r="V1370" s="288" t="str">
        <f>IF(V1369&lt;&gt;"",V1369*PRINCIPAL!$C$114,"")</f>
        <v/>
      </c>
      <c r="W1370" s="288" t="str">
        <f>IF(W1369&lt;&gt;"",W1369*PRINCIPAL!$C$114,"")</f>
        <v/>
      </c>
      <c r="X1370" s="288" t="str">
        <f>IF(X1369&lt;&gt;"",X1369*PRINCIPAL!$C$114,"")</f>
        <v/>
      </c>
      <c r="Y1370" s="288" t="str">
        <f>IF(Y1369&lt;&gt;"",Y1369*PRINCIPAL!$C$114,"")</f>
        <v/>
      </c>
      <c r="Z1370" s="288" t="str">
        <f>IF(Z1369&lt;&gt;"",Z1369*PRINCIPAL!$C$114,"")</f>
        <v/>
      </c>
      <c r="AA1370" s="288" t="str">
        <f>IF(AA1369&lt;&gt;"",AA1369*PRINCIPAL!$C$114,"")</f>
        <v/>
      </c>
      <c r="AB1370" s="288" t="str">
        <f>IF(AB1369&lt;&gt;"",AB1369*PRINCIPAL!$C$114,"")</f>
        <v/>
      </c>
      <c r="AC1370" s="288" t="str">
        <f>IF(AC1369&lt;&gt;"",AC1369*PRINCIPAL!$C$114,"")</f>
        <v/>
      </c>
      <c r="AD1370" s="288" t="str">
        <f>IF(AD1369&lt;&gt;"",AD1369*PRINCIPAL!$C$114,"")</f>
        <v/>
      </c>
      <c r="AE1370" s="288" t="str">
        <f>IF(AE1369&lt;&gt;"",AE1369*PRINCIPAL!$C$114,"")</f>
        <v/>
      </c>
      <c r="AF1370" s="288" t="str">
        <f>IF(AF1369&lt;&gt;"",AF1369*PRINCIPAL!$C$114,"")</f>
        <v/>
      </c>
      <c r="AG1370" s="288" t="str">
        <f>IF(AG1369&lt;&gt;"",AG1369*PRINCIPAL!$C$114,"")</f>
        <v/>
      </c>
      <c r="AH1370" s="288" t="str">
        <f>IF(AH1369&lt;&gt;"",AH1369*PRINCIPAL!$C$114,"")</f>
        <v/>
      </c>
      <c r="AI1370" s="288" t="str">
        <f>IF(AI1369&lt;&gt;"",AI1369*PRINCIPAL!$C$114,"")</f>
        <v/>
      </c>
      <c r="AJ1370" s="288" t="str">
        <f>IF(AJ1369&lt;&gt;"",AJ1369*PRINCIPAL!$C$114,"")</f>
        <v/>
      </c>
      <c r="AK1370" s="288" t="str">
        <f>IF(AK1369&lt;&gt;"",AK1369*PRINCIPAL!$C$114,"")</f>
        <v/>
      </c>
      <c r="AL1370" s="288" t="str">
        <f>IF(AL1369&lt;&gt;"",AL1369*PRINCIPAL!$C$114,"")</f>
        <v/>
      </c>
      <c r="AM1370" s="288" t="str">
        <f>IF(AM1369&lt;&gt;"",AM1369*PRINCIPAL!$C$114,"")</f>
        <v/>
      </c>
      <c r="AN1370" s="288" t="str">
        <f>IF(AN1369&lt;&gt;"",AN1369*PRINCIPAL!$C$114,"")</f>
        <v/>
      </c>
      <c r="AO1370" s="289" t="str">
        <f>IF(AO1369&lt;&gt;"",AO1369*PRINCIPAL!$C$114,"")</f>
        <v/>
      </c>
    </row>
    <row r="1371" spans="2:41" ht="12" customHeight="1" thickBot="1" x14ac:dyDescent="0.35"/>
    <row r="1372" spans="2:41" ht="15" customHeight="1" thickBot="1" x14ac:dyDescent="0.35">
      <c r="B1372" s="448" t="s">
        <v>15</v>
      </c>
      <c r="C1372" s="449"/>
      <c r="D1372" s="41" t="str">
        <f>IF(PRINCIPAL!B124&lt;&gt;"",PRINCIPAL!B124,"")</f>
        <v/>
      </c>
    </row>
    <row r="1373" spans="2:41" ht="12" customHeight="1" thickBot="1" x14ac:dyDescent="0.35"/>
    <row r="1374" spans="2:41" ht="12" customHeight="1" x14ac:dyDescent="0.3">
      <c r="B1374" s="450" t="s">
        <v>120</v>
      </c>
      <c r="C1374" s="451"/>
      <c r="D1374" s="451"/>
      <c r="E1374" s="451"/>
      <c r="F1374" s="480" t="s">
        <v>144</v>
      </c>
      <c r="G1374" s="433">
        <v>1</v>
      </c>
      <c r="H1374" s="433">
        <v>2</v>
      </c>
      <c r="I1374" s="433">
        <v>3</v>
      </c>
      <c r="J1374" s="433">
        <v>4</v>
      </c>
      <c r="K1374" s="433">
        <v>5</v>
      </c>
      <c r="L1374" s="433">
        <v>6</v>
      </c>
      <c r="M1374" s="433">
        <v>7</v>
      </c>
      <c r="N1374" s="433">
        <v>8</v>
      </c>
      <c r="O1374" s="433">
        <v>9</v>
      </c>
      <c r="P1374" s="433">
        <v>10</v>
      </c>
      <c r="Q1374" s="433">
        <v>11</v>
      </c>
      <c r="R1374" s="433">
        <v>12</v>
      </c>
      <c r="S1374" s="433">
        <v>13</v>
      </c>
      <c r="T1374" s="433">
        <v>14</v>
      </c>
      <c r="U1374" s="433">
        <v>15</v>
      </c>
      <c r="V1374" s="433">
        <v>16</v>
      </c>
      <c r="W1374" s="433">
        <v>17</v>
      </c>
      <c r="X1374" s="433">
        <v>18</v>
      </c>
      <c r="Y1374" s="433">
        <v>19</v>
      </c>
      <c r="Z1374" s="433">
        <v>20</v>
      </c>
      <c r="AA1374" s="433">
        <v>21</v>
      </c>
      <c r="AB1374" s="433">
        <v>22</v>
      </c>
      <c r="AC1374" s="433">
        <v>23</v>
      </c>
      <c r="AD1374" s="433">
        <v>24</v>
      </c>
      <c r="AE1374" s="433">
        <v>25</v>
      </c>
      <c r="AF1374" s="433">
        <v>26</v>
      </c>
      <c r="AG1374" s="433">
        <v>27</v>
      </c>
      <c r="AH1374" s="433">
        <v>28</v>
      </c>
      <c r="AI1374" s="433">
        <v>29</v>
      </c>
      <c r="AJ1374" s="433">
        <v>30</v>
      </c>
      <c r="AK1374" s="433">
        <v>31</v>
      </c>
      <c r="AL1374" s="433">
        <v>32</v>
      </c>
      <c r="AM1374" s="433">
        <v>33</v>
      </c>
      <c r="AN1374" s="433">
        <v>34</v>
      </c>
      <c r="AO1374" s="435">
        <v>35</v>
      </c>
    </row>
    <row r="1375" spans="2:41" ht="12" customHeight="1" thickBot="1" x14ac:dyDescent="0.35">
      <c r="B1375" s="452"/>
      <c r="C1375" s="469"/>
      <c r="D1375" s="469"/>
      <c r="E1375" s="469"/>
      <c r="F1375" s="481"/>
      <c r="G1375" s="434"/>
      <c r="H1375" s="434"/>
      <c r="I1375" s="434"/>
      <c r="J1375" s="434"/>
      <c r="K1375" s="434"/>
      <c r="L1375" s="434"/>
      <c r="M1375" s="434"/>
      <c r="N1375" s="434"/>
      <c r="O1375" s="434"/>
      <c r="P1375" s="434"/>
      <c r="Q1375" s="434"/>
      <c r="R1375" s="434"/>
      <c r="S1375" s="434"/>
      <c r="T1375" s="434"/>
      <c r="U1375" s="434"/>
      <c r="V1375" s="434"/>
      <c r="W1375" s="434"/>
      <c r="X1375" s="434"/>
      <c r="Y1375" s="434"/>
      <c r="Z1375" s="434"/>
      <c r="AA1375" s="434"/>
      <c r="AB1375" s="434"/>
      <c r="AC1375" s="434"/>
      <c r="AD1375" s="434"/>
      <c r="AE1375" s="434"/>
      <c r="AF1375" s="434"/>
      <c r="AG1375" s="434"/>
      <c r="AH1375" s="434"/>
      <c r="AI1375" s="434"/>
      <c r="AJ1375" s="434"/>
      <c r="AK1375" s="434"/>
      <c r="AL1375" s="434"/>
      <c r="AM1375" s="434"/>
      <c r="AN1375" s="434"/>
      <c r="AO1375" s="436"/>
    </row>
    <row r="1376" spans="2:41" ht="12.45" customHeight="1" x14ac:dyDescent="0.3">
      <c r="B1376" s="437" t="s">
        <v>107</v>
      </c>
      <c r="C1376" s="439" t="s">
        <v>104</v>
      </c>
      <c r="D1376" s="441" t="s">
        <v>112</v>
      </c>
      <c r="E1376" s="227" t="s">
        <v>125</v>
      </c>
      <c r="F1376" s="197"/>
      <c r="G1376" s="230"/>
      <c r="H1376" s="230"/>
      <c r="I1376" s="230"/>
      <c r="J1376" s="230"/>
      <c r="K1376" s="230"/>
      <c r="L1376" s="230"/>
      <c r="M1376" s="230"/>
      <c r="N1376" s="230"/>
      <c r="O1376" s="230"/>
      <c r="P1376" s="230"/>
      <c r="Q1376" s="230"/>
      <c r="R1376" s="230"/>
      <c r="S1376" s="230"/>
      <c r="T1376" s="230"/>
      <c r="U1376" s="230"/>
      <c r="V1376" s="230"/>
      <c r="W1376" s="230"/>
      <c r="X1376" s="230"/>
      <c r="Y1376" s="230"/>
      <c r="Z1376" s="230"/>
      <c r="AA1376" s="230"/>
      <c r="AB1376" s="230"/>
      <c r="AC1376" s="230"/>
      <c r="AD1376" s="230"/>
      <c r="AE1376" s="230"/>
      <c r="AF1376" s="230"/>
      <c r="AG1376" s="230"/>
      <c r="AH1376" s="230"/>
      <c r="AI1376" s="230"/>
      <c r="AJ1376" s="230"/>
      <c r="AK1376" s="230"/>
      <c r="AL1376" s="230"/>
      <c r="AM1376" s="230"/>
      <c r="AN1376" s="230"/>
      <c r="AO1376" s="278"/>
    </row>
    <row r="1377" spans="2:41" ht="12.45" customHeight="1" x14ac:dyDescent="0.3">
      <c r="B1377" s="438"/>
      <c r="C1377" s="440"/>
      <c r="D1377" s="442"/>
      <c r="E1377" s="220" t="s">
        <v>126</v>
      </c>
      <c r="F1377" s="198" t="str">
        <f>IF(F1376&lt;&gt;"",F1376*PRINCIPAL!$C$14,"")</f>
        <v/>
      </c>
      <c r="G1377" s="198" t="str">
        <f>IF(G1376&lt;&gt;"",G1376*PRINCIPAL!$C$124,"")</f>
        <v/>
      </c>
      <c r="H1377" s="198" t="str">
        <f>IF(H1376&lt;&gt;"",H1376*PRINCIPAL!$C$124,"")</f>
        <v/>
      </c>
      <c r="I1377" s="198" t="str">
        <f>IF(I1376&lt;&gt;"",I1376*PRINCIPAL!$C$124,"")</f>
        <v/>
      </c>
      <c r="J1377" s="198" t="str">
        <f>IF(J1376&lt;&gt;"",J1376*PRINCIPAL!$C$124,"")</f>
        <v/>
      </c>
      <c r="K1377" s="198" t="str">
        <f>IF(K1376&lt;&gt;"",K1376*PRINCIPAL!$C$124,"")</f>
        <v/>
      </c>
      <c r="L1377" s="198" t="str">
        <f>IF(L1376&lt;&gt;"",L1376*PRINCIPAL!$C$124,"")</f>
        <v/>
      </c>
      <c r="M1377" s="198" t="str">
        <f>IF(M1376&lt;&gt;"",M1376*PRINCIPAL!$C$124,"")</f>
        <v/>
      </c>
      <c r="N1377" s="198" t="str">
        <f>IF(N1376&lt;&gt;"",N1376*PRINCIPAL!$C$124,"")</f>
        <v/>
      </c>
      <c r="O1377" s="198" t="str">
        <f>IF(O1376&lt;&gt;"",O1376*PRINCIPAL!$C$124,"")</f>
        <v/>
      </c>
      <c r="P1377" s="198" t="str">
        <f>IF(P1376&lt;&gt;"",P1376*PRINCIPAL!$C$124,"")</f>
        <v/>
      </c>
      <c r="Q1377" s="198" t="str">
        <f>IF(Q1376&lt;&gt;"",Q1376*PRINCIPAL!$C$124,"")</f>
        <v/>
      </c>
      <c r="R1377" s="198" t="str">
        <f>IF(R1376&lt;&gt;"",R1376*PRINCIPAL!$C$124,"")</f>
        <v/>
      </c>
      <c r="S1377" s="198" t="str">
        <f>IF(S1376&lt;&gt;"",S1376*PRINCIPAL!$C$124,"")</f>
        <v/>
      </c>
      <c r="T1377" s="198" t="str">
        <f>IF(T1376&lt;&gt;"",T1376*PRINCIPAL!$C$124,"")</f>
        <v/>
      </c>
      <c r="U1377" s="198" t="str">
        <f>IF(U1376&lt;&gt;"",U1376*PRINCIPAL!$C$124,"")</f>
        <v/>
      </c>
      <c r="V1377" s="198" t="str">
        <f>IF(V1376&lt;&gt;"",V1376*PRINCIPAL!$C$124,"")</f>
        <v/>
      </c>
      <c r="W1377" s="198" t="str">
        <f>IF(W1376&lt;&gt;"",W1376*PRINCIPAL!$C$124,"")</f>
        <v/>
      </c>
      <c r="X1377" s="198" t="str">
        <f>IF(X1376&lt;&gt;"",X1376*PRINCIPAL!$C$124,"")</f>
        <v/>
      </c>
      <c r="Y1377" s="198" t="str">
        <f>IF(Y1376&lt;&gt;"",Y1376*PRINCIPAL!$C$124,"")</f>
        <v/>
      </c>
      <c r="Z1377" s="198" t="str">
        <f>IF(Z1376&lt;&gt;"",Z1376*PRINCIPAL!$C$124,"")</f>
        <v/>
      </c>
      <c r="AA1377" s="198" t="str">
        <f>IF(AA1376&lt;&gt;"",AA1376*PRINCIPAL!$C$124,"")</f>
        <v/>
      </c>
      <c r="AB1377" s="198" t="str">
        <f>IF(AB1376&lt;&gt;"",AB1376*PRINCIPAL!$C$124,"")</f>
        <v/>
      </c>
      <c r="AC1377" s="198" t="str">
        <f>IF(AC1376&lt;&gt;"",AC1376*PRINCIPAL!$C$124,"")</f>
        <v/>
      </c>
      <c r="AD1377" s="198" t="str">
        <f>IF(AD1376&lt;&gt;"",AD1376*PRINCIPAL!$C$124,"")</f>
        <v/>
      </c>
      <c r="AE1377" s="198" t="str">
        <f>IF(AE1376&lt;&gt;"",AE1376*PRINCIPAL!$C$124,"")</f>
        <v/>
      </c>
      <c r="AF1377" s="198" t="str">
        <f>IF(AF1376&lt;&gt;"",AF1376*PRINCIPAL!$C$124,"")</f>
        <v/>
      </c>
      <c r="AG1377" s="198" t="str">
        <f>IF(AG1376&lt;&gt;"",AG1376*PRINCIPAL!$C$124,"")</f>
        <v/>
      </c>
      <c r="AH1377" s="198" t="str">
        <f>IF(AH1376&lt;&gt;"",AH1376*PRINCIPAL!$C$124,"")</f>
        <v/>
      </c>
      <c r="AI1377" s="198" t="str">
        <f>IF(AI1376&lt;&gt;"",AI1376*PRINCIPAL!$C$124,"")</f>
        <v/>
      </c>
      <c r="AJ1377" s="198" t="str">
        <f>IF(AJ1376&lt;&gt;"",AJ1376*PRINCIPAL!$C$124,"")</f>
        <v/>
      </c>
      <c r="AK1377" s="198" t="str">
        <f>IF(AK1376&lt;&gt;"",AK1376*PRINCIPAL!$C$124,"")</f>
        <v/>
      </c>
      <c r="AL1377" s="198" t="str">
        <f>IF(AL1376&lt;&gt;"",AL1376*PRINCIPAL!$C$124,"")</f>
        <v/>
      </c>
      <c r="AM1377" s="198" t="str">
        <f>IF(AM1376&lt;&gt;"",AM1376*PRINCIPAL!$C$124,"")</f>
        <v/>
      </c>
      <c r="AN1377" s="198" t="str">
        <f>IF(AN1376&lt;&gt;"",AN1376*PRINCIPAL!$C$124,"")</f>
        <v/>
      </c>
      <c r="AO1377" s="268" t="str">
        <f>IF(AO1376&lt;&gt;"",AO1376*PRINCIPAL!$C$124,"")</f>
        <v/>
      </c>
    </row>
    <row r="1378" spans="2:41" ht="12.45" customHeight="1" x14ac:dyDescent="0.3">
      <c r="B1378" s="438"/>
      <c r="C1378" s="440"/>
      <c r="D1378" s="443" t="s">
        <v>118</v>
      </c>
      <c r="E1378" s="222" t="s">
        <v>125</v>
      </c>
      <c r="F1378" s="203"/>
      <c r="G1378" s="203"/>
      <c r="H1378" s="203"/>
      <c r="I1378" s="203"/>
      <c r="J1378" s="203"/>
      <c r="K1378" s="203"/>
      <c r="L1378" s="203"/>
      <c r="M1378" s="203"/>
      <c r="N1378" s="203"/>
      <c r="O1378" s="203"/>
      <c r="P1378" s="203"/>
      <c r="Q1378" s="203"/>
      <c r="R1378" s="203"/>
      <c r="S1378" s="203"/>
      <c r="T1378" s="203"/>
      <c r="U1378" s="203"/>
      <c r="V1378" s="203"/>
      <c r="W1378" s="203"/>
      <c r="X1378" s="203"/>
      <c r="Y1378" s="203"/>
      <c r="Z1378" s="203"/>
      <c r="AA1378" s="203"/>
      <c r="AB1378" s="203"/>
      <c r="AC1378" s="203"/>
      <c r="AD1378" s="203"/>
      <c r="AE1378" s="203"/>
      <c r="AF1378" s="203"/>
      <c r="AG1378" s="203"/>
      <c r="AH1378" s="203"/>
      <c r="AI1378" s="203"/>
      <c r="AJ1378" s="203"/>
      <c r="AK1378" s="203"/>
      <c r="AL1378" s="203"/>
      <c r="AM1378" s="203"/>
      <c r="AN1378" s="203"/>
      <c r="AO1378" s="269"/>
    </row>
    <row r="1379" spans="2:41" ht="12.45" customHeight="1" x14ac:dyDescent="0.3">
      <c r="B1379" s="438"/>
      <c r="C1379" s="440"/>
      <c r="D1379" s="444"/>
      <c r="E1379" s="220" t="s">
        <v>126</v>
      </c>
      <c r="F1379" s="204" t="str">
        <f>IF(F1378&lt;&gt;"",F1378*PRINCIPAL!$C$14,"")</f>
        <v/>
      </c>
      <c r="G1379" s="204" t="str">
        <f>IF(G1378&lt;&gt;"",G1378*PRINCIPAL!$C$124,"")</f>
        <v/>
      </c>
      <c r="H1379" s="204" t="str">
        <f>IF(H1378&lt;&gt;"",H1378*PRINCIPAL!$C$124,"")</f>
        <v/>
      </c>
      <c r="I1379" s="204" t="str">
        <f>IF(I1378&lt;&gt;"",I1378*PRINCIPAL!$C$124,"")</f>
        <v/>
      </c>
      <c r="J1379" s="204" t="str">
        <f>IF(J1378&lt;&gt;"",J1378*PRINCIPAL!$C$124,"")</f>
        <v/>
      </c>
      <c r="K1379" s="204" t="str">
        <f>IF(K1378&lt;&gt;"",K1378*PRINCIPAL!$C$124,"")</f>
        <v/>
      </c>
      <c r="L1379" s="204" t="str">
        <f>IF(L1378&lt;&gt;"",L1378*PRINCIPAL!$C$124,"")</f>
        <v/>
      </c>
      <c r="M1379" s="204" t="str">
        <f>IF(M1378&lt;&gt;"",M1378*PRINCIPAL!$C$124,"")</f>
        <v/>
      </c>
      <c r="N1379" s="204" t="str">
        <f>IF(N1378&lt;&gt;"",N1378*PRINCIPAL!$C$124,"")</f>
        <v/>
      </c>
      <c r="O1379" s="204" t="str">
        <f>IF(O1378&lt;&gt;"",O1378*PRINCIPAL!$C$124,"")</f>
        <v/>
      </c>
      <c r="P1379" s="204" t="str">
        <f>IF(P1378&lt;&gt;"",P1378*PRINCIPAL!$C$124,"")</f>
        <v/>
      </c>
      <c r="Q1379" s="204" t="str">
        <f>IF(Q1378&lt;&gt;"",Q1378*PRINCIPAL!$C$124,"")</f>
        <v/>
      </c>
      <c r="R1379" s="204" t="str">
        <f>IF(R1378&lt;&gt;"",R1378*PRINCIPAL!$C$124,"")</f>
        <v/>
      </c>
      <c r="S1379" s="204" t="str">
        <f>IF(S1378&lt;&gt;"",S1378*PRINCIPAL!$C$124,"")</f>
        <v/>
      </c>
      <c r="T1379" s="204" t="str">
        <f>IF(T1378&lt;&gt;"",T1378*PRINCIPAL!$C$124,"")</f>
        <v/>
      </c>
      <c r="U1379" s="204" t="str">
        <f>IF(U1378&lt;&gt;"",U1378*PRINCIPAL!$C$124,"")</f>
        <v/>
      </c>
      <c r="V1379" s="204" t="str">
        <f>IF(V1378&lt;&gt;"",V1378*PRINCIPAL!$C$124,"")</f>
        <v/>
      </c>
      <c r="W1379" s="204" t="str">
        <f>IF(W1378&lt;&gt;"",W1378*PRINCIPAL!$C$124,"")</f>
        <v/>
      </c>
      <c r="X1379" s="204" t="str">
        <f>IF(X1378&lt;&gt;"",X1378*PRINCIPAL!$C$124,"")</f>
        <v/>
      </c>
      <c r="Y1379" s="204" t="str">
        <f>IF(Y1378&lt;&gt;"",Y1378*PRINCIPAL!$C$124,"")</f>
        <v/>
      </c>
      <c r="Z1379" s="204" t="str">
        <f>IF(Z1378&lt;&gt;"",Z1378*PRINCIPAL!$C$124,"")</f>
        <v/>
      </c>
      <c r="AA1379" s="204" t="str">
        <f>IF(AA1378&lt;&gt;"",AA1378*PRINCIPAL!$C$124,"")</f>
        <v/>
      </c>
      <c r="AB1379" s="204" t="str">
        <f>IF(AB1378&lt;&gt;"",AB1378*PRINCIPAL!$C$124,"")</f>
        <v/>
      </c>
      <c r="AC1379" s="204" t="str">
        <f>IF(AC1378&lt;&gt;"",AC1378*PRINCIPAL!$C$124,"")</f>
        <v/>
      </c>
      <c r="AD1379" s="204" t="str">
        <f>IF(AD1378&lt;&gt;"",AD1378*PRINCIPAL!$C$124,"")</f>
        <v/>
      </c>
      <c r="AE1379" s="204" t="str">
        <f>IF(AE1378&lt;&gt;"",AE1378*PRINCIPAL!$C$124,"")</f>
        <v/>
      </c>
      <c r="AF1379" s="204" t="str">
        <f>IF(AF1378&lt;&gt;"",AF1378*PRINCIPAL!$C$124,"")</f>
        <v/>
      </c>
      <c r="AG1379" s="204" t="str">
        <f>IF(AG1378&lt;&gt;"",AG1378*PRINCIPAL!$C$124,"")</f>
        <v/>
      </c>
      <c r="AH1379" s="204" t="str">
        <f>IF(AH1378&lt;&gt;"",AH1378*PRINCIPAL!$C$124,"")</f>
        <v/>
      </c>
      <c r="AI1379" s="204" t="str">
        <f>IF(AI1378&lt;&gt;"",AI1378*PRINCIPAL!$C$124,"")</f>
        <v/>
      </c>
      <c r="AJ1379" s="204" t="str">
        <f>IF(AJ1378&lt;&gt;"",AJ1378*PRINCIPAL!$C$124,"")</f>
        <v/>
      </c>
      <c r="AK1379" s="204" t="str">
        <f>IF(AK1378&lt;&gt;"",AK1378*PRINCIPAL!$C$124,"")</f>
        <v/>
      </c>
      <c r="AL1379" s="204" t="str">
        <f>IF(AL1378&lt;&gt;"",AL1378*PRINCIPAL!$C$124,"")</f>
        <v/>
      </c>
      <c r="AM1379" s="204" t="str">
        <f>IF(AM1378&lt;&gt;"",AM1378*PRINCIPAL!$C$124,"")</f>
        <v/>
      </c>
      <c r="AN1379" s="204" t="str">
        <f>IF(AN1378&lt;&gt;"",AN1378*PRINCIPAL!$C$124,"")</f>
        <v/>
      </c>
      <c r="AO1379" s="270" t="str">
        <f>IF(AO1378&lt;&gt;"",AO1378*PRINCIPAL!$C$124,"")</f>
        <v/>
      </c>
    </row>
    <row r="1380" spans="2:41" ht="12.45" customHeight="1" x14ac:dyDescent="0.3">
      <c r="B1380" s="438"/>
      <c r="C1380" s="440"/>
      <c r="D1380" s="443" t="s">
        <v>116</v>
      </c>
      <c r="E1380" s="224" t="s">
        <v>125</v>
      </c>
      <c r="F1380" s="203"/>
      <c r="G1380" s="203"/>
      <c r="H1380" s="203"/>
      <c r="I1380" s="203"/>
      <c r="J1380" s="203"/>
      <c r="K1380" s="203"/>
      <c r="L1380" s="203"/>
      <c r="M1380" s="203"/>
      <c r="N1380" s="203"/>
      <c r="O1380" s="203"/>
      <c r="P1380" s="203"/>
      <c r="Q1380" s="203"/>
      <c r="R1380" s="203"/>
      <c r="S1380" s="203"/>
      <c r="T1380" s="203"/>
      <c r="U1380" s="203"/>
      <c r="V1380" s="203"/>
      <c r="W1380" s="203"/>
      <c r="X1380" s="203"/>
      <c r="Y1380" s="203"/>
      <c r="Z1380" s="203"/>
      <c r="AA1380" s="203"/>
      <c r="AB1380" s="203"/>
      <c r="AC1380" s="203"/>
      <c r="AD1380" s="203"/>
      <c r="AE1380" s="203"/>
      <c r="AF1380" s="203"/>
      <c r="AG1380" s="203"/>
      <c r="AH1380" s="203"/>
      <c r="AI1380" s="203"/>
      <c r="AJ1380" s="203"/>
      <c r="AK1380" s="203"/>
      <c r="AL1380" s="203"/>
      <c r="AM1380" s="203"/>
      <c r="AN1380" s="203"/>
      <c r="AO1380" s="269"/>
    </row>
    <row r="1381" spans="2:41" ht="12.45" customHeight="1" thickBot="1" x14ac:dyDescent="0.35">
      <c r="B1381" s="438"/>
      <c r="C1381" s="440"/>
      <c r="D1381" s="442"/>
      <c r="E1381" s="223" t="s">
        <v>126</v>
      </c>
      <c r="F1381" s="200" t="str">
        <f>IF(F1380&lt;&gt;"",F1380*PRINCIPAL!$C$14,"")</f>
        <v/>
      </c>
      <c r="G1381" s="200" t="str">
        <f>IF(G1380&lt;&gt;"",G1380*PRINCIPAL!$C$124,"")</f>
        <v/>
      </c>
      <c r="H1381" s="200" t="str">
        <f>IF(H1380&lt;&gt;"",H1380*PRINCIPAL!$C$124,"")</f>
        <v/>
      </c>
      <c r="I1381" s="200" t="str">
        <f>IF(I1380&lt;&gt;"",I1380*PRINCIPAL!$C$124,"")</f>
        <v/>
      </c>
      <c r="J1381" s="200" t="str">
        <f>IF(J1380&lt;&gt;"",J1380*PRINCIPAL!$C$124,"")</f>
        <v/>
      </c>
      <c r="K1381" s="200" t="str">
        <f>IF(K1380&lt;&gt;"",K1380*PRINCIPAL!$C$124,"")</f>
        <v/>
      </c>
      <c r="L1381" s="200" t="str">
        <f>IF(L1380&lt;&gt;"",L1380*PRINCIPAL!$C$124,"")</f>
        <v/>
      </c>
      <c r="M1381" s="200" t="str">
        <f>IF(M1380&lt;&gt;"",M1380*PRINCIPAL!$C$124,"")</f>
        <v/>
      </c>
      <c r="N1381" s="200" t="str">
        <f>IF(N1380&lt;&gt;"",N1380*PRINCIPAL!$C$124,"")</f>
        <v/>
      </c>
      <c r="O1381" s="200" t="str">
        <f>IF(O1380&lt;&gt;"",O1380*PRINCIPAL!$C$124,"")</f>
        <v/>
      </c>
      <c r="P1381" s="200" t="str">
        <f>IF(P1380&lt;&gt;"",P1380*PRINCIPAL!$C$124,"")</f>
        <v/>
      </c>
      <c r="Q1381" s="200" t="str">
        <f>IF(Q1380&lt;&gt;"",Q1380*PRINCIPAL!$C$124,"")</f>
        <v/>
      </c>
      <c r="R1381" s="200" t="str">
        <f>IF(R1380&lt;&gt;"",R1380*PRINCIPAL!$C$124,"")</f>
        <v/>
      </c>
      <c r="S1381" s="200" t="str">
        <f>IF(S1380&lt;&gt;"",S1380*PRINCIPAL!$C$124,"")</f>
        <v/>
      </c>
      <c r="T1381" s="200" t="str">
        <f>IF(T1380&lt;&gt;"",T1380*PRINCIPAL!$C$124,"")</f>
        <v/>
      </c>
      <c r="U1381" s="200" t="str">
        <f>IF(U1380&lt;&gt;"",U1380*PRINCIPAL!$C$124,"")</f>
        <v/>
      </c>
      <c r="V1381" s="200" t="str">
        <f>IF(V1380&lt;&gt;"",V1380*PRINCIPAL!$C$124,"")</f>
        <v/>
      </c>
      <c r="W1381" s="200" t="str">
        <f>IF(W1380&lt;&gt;"",W1380*PRINCIPAL!$C$124,"")</f>
        <v/>
      </c>
      <c r="X1381" s="200" t="str">
        <f>IF(X1380&lt;&gt;"",X1380*PRINCIPAL!$C$124,"")</f>
        <v/>
      </c>
      <c r="Y1381" s="200" t="str">
        <f>IF(Y1380&lt;&gt;"",Y1380*PRINCIPAL!$C$124,"")</f>
        <v/>
      </c>
      <c r="Z1381" s="200" t="str">
        <f>IF(Z1380&lt;&gt;"",Z1380*PRINCIPAL!$C$124,"")</f>
        <v/>
      </c>
      <c r="AA1381" s="200" t="str">
        <f>IF(AA1380&lt;&gt;"",AA1380*PRINCIPAL!$C$124,"")</f>
        <v/>
      </c>
      <c r="AB1381" s="200" t="str">
        <f>IF(AB1380&lt;&gt;"",AB1380*PRINCIPAL!$C$124,"")</f>
        <v/>
      </c>
      <c r="AC1381" s="200" t="str">
        <f>IF(AC1380&lt;&gt;"",AC1380*PRINCIPAL!$C$124,"")</f>
        <v/>
      </c>
      <c r="AD1381" s="200" t="str">
        <f>IF(AD1380&lt;&gt;"",AD1380*PRINCIPAL!$C$124,"")</f>
        <v/>
      </c>
      <c r="AE1381" s="200" t="str">
        <f>IF(AE1380&lt;&gt;"",AE1380*PRINCIPAL!$C$124,"")</f>
        <v/>
      </c>
      <c r="AF1381" s="200" t="str">
        <f>IF(AF1380&lt;&gt;"",AF1380*PRINCIPAL!$C$124,"")</f>
        <v/>
      </c>
      <c r="AG1381" s="200" t="str">
        <f>IF(AG1380&lt;&gt;"",AG1380*PRINCIPAL!$C$124,"")</f>
        <v/>
      </c>
      <c r="AH1381" s="200" t="str">
        <f>IF(AH1380&lt;&gt;"",AH1380*PRINCIPAL!$C$124,"")</f>
        <v/>
      </c>
      <c r="AI1381" s="200" t="str">
        <f>IF(AI1380&lt;&gt;"",AI1380*PRINCIPAL!$C$124,"")</f>
        <v/>
      </c>
      <c r="AJ1381" s="200" t="str">
        <f>IF(AJ1380&lt;&gt;"",AJ1380*PRINCIPAL!$C$124,"")</f>
        <v/>
      </c>
      <c r="AK1381" s="200" t="str">
        <f>IF(AK1380&lt;&gt;"",AK1380*PRINCIPAL!$C$124,"")</f>
        <v/>
      </c>
      <c r="AL1381" s="200" t="str">
        <f>IF(AL1380&lt;&gt;"",AL1380*PRINCIPAL!$C$124,"")</f>
        <v/>
      </c>
      <c r="AM1381" s="200" t="str">
        <f>IF(AM1380&lt;&gt;"",AM1380*PRINCIPAL!$C$124,"")</f>
        <v/>
      </c>
      <c r="AN1381" s="200" t="str">
        <f>IF(AN1380&lt;&gt;"",AN1380*PRINCIPAL!$C$124,"")</f>
        <v/>
      </c>
      <c r="AO1381" s="271" t="str">
        <f>IF(AO1380&lt;&gt;"",AO1380*PRINCIPAL!$C$124,"")</f>
        <v/>
      </c>
    </row>
    <row r="1382" spans="2:41" ht="12.45" customHeight="1" x14ac:dyDescent="0.3">
      <c r="B1382" s="438"/>
      <c r="C1382" s="439" t="s">
        <v>105</v>
      </c>
      <c r="D1382" s="441" t="s">
        <v>112</v>
      </c>
      <c r="E1382" s="219" t="s">
        <v>125</v>
      </c>
      <c r="F1382" s="197" t="s">
        <v>38</v>
      </c>
      <c r="G1382" s="197"/>
      <c r="H1382" s="197"/>
      <c r="I1382" s="197"/>
      <c r="J1382" s="197"/>
      <c r="K1382" s="197"/>
      <c r="L1382" s="197"/>
      <c r="M1382" s="197"/>
      <c r="N1382" s="197"/>
      <c r="O1382" s="197"/>
      <c r="P1382" s="197"/>
      <c r="Q1382" s="197"/>
      <c r="R1382" s="197"/>
      <c r="S1382" s="197"/>
      <c r="T1382" s="197"/>
      <c r="U1382" s="197"/>
      <c r="V1382" s="197"/>
      <c r="W1382" s="197"/>
      <c r="X1382" s="197"/>
      <c r="Y1382" s="197"/>
      <c r="Z1382" s="197"/>
      <c r="AA1382" s="197"/>
      <c r="AB1382" s="197"/>
      <c r="AC1382" s="197"/>
      <c r="AD1382" s="197"/>
      <c r="AE1382" s="197"/>
      <c r="AF1382" s="197"/>
      <c r="AG1382" s="197"/>
      <c r="AH1382" s="197"/>
      <c r="AI1382" s="197"/>
      <c r="AJ1382" s="197"/>
      <c r="AK1382" s="197"/>
      <c r="AL1382" s="197"/>
      <c r="AM1382" s="197"/>
      <c r="AN1382" s="197"/>
      <c r="AO1382" s="267"/>
    </row>
    <row r="1383" spans="2:41" ht="12.45" customHeight="1" x14ac:dyDescent="0.3">
      <c r="B1383" s="438"/>
      <c r="C1383" s="440"/>
      <c r="D1383" s="442"/>
      <c r="E1383" s="220" t="s">
        <v>126</v>
      </c>
      <c r="F1383" s="320" t="s">
        <v>38</v>
      </c>
      <c r="G1383" s="198" t="str">
        <f>IF(G1382&lt;&gt;"",G1382*PRINCIPAL!$C$124,"")</f>
        <v/>
      </c>
      <c r="H1383" s="198" t="str">
        <f>IF(H1382&lt;&gt;"",H1382*PRINCIPAL!$C$124,"")</f>
        <v/>
      </c>
      <c r="I1383" s="198" t="str">
        <f>IF(I1382&lt;&gt;"",I1382*PRINCIPAL!$C$124,"")</f>
        <v/>
      </c>
      <c r="J1383" s="198" t="str">
        <f>IF(J1382&lt;&gt;"",J1382*PRINCIPAL!$C$124,"")</f>
        <v/>
      </c>
      <c r="K1383" s="198" t="str">
        <f>IF(K1382&lt;&gt;"",K1382*PRINCIPAL!$C$124,"")</f>
        <v/>
      </c>
      <c r="L1383" s="198" t="str">
        <f>IF(L1382&lt;&gt;"",L1382*PRINCIPAL!$C$124,"")</f>
        <v/>
      </c>
      <c r="M1383" s="198" t="str">
        <f>IF(M1382&lt;&gt;"",M1382*PRINCIPAL!$C$124,"")</f>
        <v/>
      </c>
      <c r="N1383" s="198" t="str">
        <f>IF(N1382&lt;&gt;"",N1382*PRINCIPAL!$C$124,"")</f>
        <v/>
      </c>
      <c r="O1383" s="198" t="str">
        <f>IF(O1382&lt;&gt;"",O1382*PRINCIPAL!$C$124,"")</f>
        <v/>
      </c>
      <c r="P1383" s="198" t="str">
        <f>IF(P1382&lt;&gt;"",P1382*PRINCIPAL!$C$124,"")</f>
        <v/>
      </c>
      <c r="Q1383" s="198" t="str">
        <f>IF(Q1382&lt;&gt;"",Q1382*PRINCIPAL!$C$124,"")</f>
        <v/>
      </c>
      <c r="R1383" s="198" t="str">
        <f>IF(R1382&lt;&gt;"",R1382*PRINCIPAL!$C$124,"")</f>
        <v/>
      </c>
      <c r="S1383" s="198" t="str">
        <f>IF(S1382&lt;&gt;"",S1382*PRINCIPAL!$C$124,"")</f>
        <v/>
      </c>
      <c r="T1383" s="198" t="str">
        <f>IF(T1382&lt;&gt;"",T1382*PRINCIPAL!$C$124,"")</f>
        <v/>
      </c>
      <c r="U1383" s="198" t="str">
        <f>IF(U1382&lt;&gt;"",U1382*PRINCIPAL!$C$124,"")</f>
        <v/>
      </c>
      <c r="V1383" s="198" t="str">
        <f>IF(V1382&lt;&gt;"",V1382*PRINCIPAL!$C$124,"")</f>
        <v/>
      </c>
      <c r="W1383" s="198" t="str">
        <f>IF(W1382&lt;&gt;"",W1382*PRINCIPAL!$C$124,"")</f>
        <v/>
      </c>
      <c r="X1383" s="198" t="str">
        <f>IF(X1382&lt;&gt;"",X1382*PRINCIPAL!$C$124,"")</f>
        <v/>
      </c>
      <c r="Y1383" s="198" t="str">
        <f>IF(Y1382&lt;&gt;"",Y1382*PRINCIPAL!$C$124,"")</f>
        <v/>
      </c>
      <c r="Z1383" s="198" t="str">
        <f>IF(Z1382&lt;&gt;"",Z1382*PRINCIPAL!$C$124,"")</f>
        <v/>
      </c>
      <c r="AA1383" s="198" t="str">
        <f>IF(AA1382&lt;&gt;"",AA1382*PRINCIPAL!$C$124,"")</f>
        <v/>
      </c>
      <c r="AB1383" s="198" t="str">
        <f>IF(AB1382&lt;&gt;"",AB1382*PRINCIPAL!$C$124,"")</f>
        <v/>
      </c>
      <c r="AC1383" s="198" t="str">
        <f>IF(AC1382&lt;&gt;"",AC1382*PRINCIPAL!$C$124,"")</f>
        <v/>
      </c>
      <c r="AD1383" s="198" t="str">
        <f>IF(AD1382&lt;&gt;"",AD1382*PRINCIPAL!$C$124,"")</f>
        <v/>
      </c>
      <c r="AE1383" s="198" t="str">
        <f>IF(AE1382&lt;&gt;"",AE1382*PRINCIPAL!$C$124,"")</f>
        <v/>
      </c>
      <c r="AF1383" s="198" t="str">
        <f>IF(AF1382&lt;&gt;"",AF1382*PRINCIPAL!$C$124,"")</f>
        <v/>
      </c>
      <c r="AG1383" s="198" t="str">
        <f>IF(AG1382&lt;&gt;"",AG1382*PRINCIPAL!$C$124,"")</f>
        <v/>
      </c>
      <c r="AH1383" s="198" t="str">
        <f>IF(AH1382&lt;&gt;"",AH1382*PRINCIPAL!$C$124,"")</f>
        <v/>
      </c>
      <c r="AI1383" s="198" t="str">
        <f>IF(AI1382&lt;&gt;"",AI1382*PRINCIPAL!$C$124,"")</f>
        <v/>
      </c>
      <c r="AJ1383" s="198" t="str">
        <f>IF(AJ1382&lt;&gt;"",AJ1382*PRINCIPAL!$C$124,"")</f>
        <v/>
      </c>
      <c r="AK1383" s="198" t="str">
        <f>IF(AK1382&lt;&gt;"",AK1382*PRINCIPAL!$C$124,"")</f>
        <v/>
      </c>
      <c r="AL1383" s="198" t="str">
        <f>IF(AL1382&lt;&gt;"",AL1382*PRINCIPAL!$C$124,"")</f>
        <v/>
      </c>
      <c r="AM1383" s="198" t="str">
        <f>IF(AM1382&lt;&gt;"",AM1382*PRINCIPAL!$C$124,"")</f>
        <v/>
      </c>
      <c r="AN1383" s="198" t="str">
        <f>IF(AN1382&lt;&gt;"",AN1382*PRINCIPAL!$C$124,"")</f>
        <v/>
      </c>
      <c r="AO1383" s="268" t="str">
        <f>IF(AO1382&lt;&gt;"",AO1382*PRINCIPAL!$C$124,"")</f>
        <v/>
      </c>
    </row>
    <row r="1384" spans="2:41" ht="12.45" customHeight="1" x14ac:dyDescent="0.3">
      <c r="B1384" s="438"/>
      <c r="C1384" s="440"/>
      <c r="D1384" s="443" t="s">
        <v>118</v>
      </c>
      <c r="E1384" s="222" t="s">
        <v>125</v>
      </c>
      <c r="F1384" s="203" t="s">
        <v>38</v>
      </c>
      <c r="G1384" s="203"/>
      <c r="H1384" s="203"/>
      <c r="I1384" s="203"/>
      <c r="J1384" s="203"/>
      <c r="K1384" s="203"/>
      <c r="L1384" s="203"/>
      <c r="M1384" s="203"/>
      <c r="N1384" s="203"/>
      <c r="O1384" s="203"/>
      <c r="P1384" s="203"/>
      <c r="Q1384" s="203"/>
      <c r="R1384" s="203"/>
      <c r="S1384" s="203"/>
      <c r="T1384" s="203"/>
      <c r="U1384" s="203"/>
      <c r="V1384" s="203"/>
      <c r="W1384" s="203"/>
      <c r="X1384" s="203"/>
      <c r="Y1384" s="203"/>
      <c r="Z1384" s="203"/>
      <c r="AA1384" s="203"/>
      <c r="AB1384" s="203"/>
      <c r="AC1384" s="203"/>
      <c r="AD1384" s="203"/>
      <c r="AE1384" s="203"/>
      <c r="AF1384" s="203"/>
      <c r="AG1384" s="203"/>
      <c r="AH1384" s="203"/>
      <c r="AI1384" s="203"/>
      <c r="AJ1384" s="203"/>
      <c r="AK1384" s="203"/>
      <c r="AL1384" s="203"/>
      <c r="AM1384" s="203"/>
      <c r="AN1384" s="203"/>
      <c r="AO1384" s="269"/>
    </row>
    <row r="1385" spans="2:41" ht="12.45" customHeight="1" x14ac:dyDescent="0.3">
      <c r="B1385" s="438"/>
      <c r="C1385" s="440"/>
      <c r="D1385" s="444"/>
      <c r="E1385" s="220" t="s">
        <v>126</v>
      </c>
      <c r="F1385" s="320" t="s">
        <v>38</v>
      </c>
      <c r="G1385" s="204" t="str">
        <f>IF(G1384&lt;&gt;"",G1384*PRINCIPAL!$C$124,"")</f>
        <v/>
      </c>
      <c r="H1385" s="204" t="str">
        <f>IF(H1384&lt;&gt;"",H1384*PRINCIPAL!$C$124,"")</f>
        <v/>
      </c>
      <c r="I1385" s="204" t="str">
        <f>IF(I1384&lt;&gt;"",I1384*PRINCIPAL!$C$124,"")</f>
        <v/>
      </c>
      <c r="J1385" s="204" t="str">
        <f>IF(J1384&lt;&gt;"",J1384*PRINCIPAL!$C$124,"")</f>
        <v/>
      </c>
      <c r="K1385" s="204" t="str">
        <f>IF(K1384&lt;&gt;"",K1384*PRINCIPAL!$C$124,"")</f>
        <v/>
      </c>
      <c r="L1385" s="204" t="str">
        <f>IF(L1384&lt;&gt;"",L1384*PRINCIPAL!$C$124,"")</f>
        <v/>
      </c>
      <c r="M1385" s="204" t="str">
        <f>IF(M1384&lt;&gt;"",M1384*PRINCIPAL!$C$124,"")</f>
        <v/>
      </c>
      <c r="N1385" s="204" t="str">
        <f>IF(N1384&lt;&gt;"",N1384*PRINCIPAL!$C$124,"")</f>
        <v/>
      </c>
      <c r="O1385" s="204" t="str">
        <f>IF(O1384&lt;&gt;"",O1384*PRINCIPAL!$C$124,"")</f>
        <v/>
      </c>
      <c r="P1385" s="204" t="str">
        <f>IF(P1384&lt;&gt;"",P1384*PRINCIPAL!$C$124,"")</f>
        <v/>
      </c>
      <c r="Q1385" s="204" t="str">
        <f>IF(Q1384&lt;&gt;"",Q1384*PRINCIPAL!$C$124,"")</f>
        <v/>
      </c>
      <c r="R1385" s="204" t="str">
        <f>IF(R1384&lt;&gt;"",R1384*PRINCIPAL!$C$124,"")</f>
        <v/>
      </c>
      <c r="S1385" s="204" t="str">
        <f>IF(S1384&lt;&gt;"",S1384*PRINCIPAL!$C$124,"")</f>
        <v/>
      </c>
      <c r="T1385" s="204" t="str">
        <f>IF(T1384&lt;&gt;"",T1384*PRINCIPAL!$C$124,"")</f>
        <v/>
      </c>
      <c r="U1385" s="204" t="str">
        <f>IF(U1384&lt;&gt;"",U1384*PRINCIPAL!$C$124,"")</f>
        <v/>
      </c>
      <c r="V1385" s="204" t="str">
        <f>IF(V1384&lt;&gt;"",V1384*PRINCIPAL!$C$124,"")</f>
        <v/>
      </c>
      <c r="W1385" s="204" t="str">
        <f>IF(W1384&lt;&gt;"",W1384*PRINCIPAL!$C$124,"")</f>
        <v/>
      </c>
      <c r="X1385" s="204" t="str">
        <f>IF(X1384&lt;&gt;"",X1384*PRINCIPAL!$C$124,"")</f>
        <v/>
      </c>
      <c r="Y1385" s="204" t="str">
        <f>IF(Y1384&lt;&gt;"",Y1384*PRINCIPAL!$C$124,"")</f>
        <v/>
      </c>
      <c r="Z1385" s="204" t="str">
        <f>IF(Z1384&lt;&gt;"",Z1384*PRINCIPAL!$C$124,"")</f>
        <v/>
      </c>
      <c r="AA1385" s="204" t="str">
        <f>IF(AA1384&lt;&gt;"",AA1384*PRINCIPAL!$C$124,"")</f>
        <v/>
      </c>
      <c r="AB1385" s="204" t="str">
        <f>IF(AB1384&lt;&gt;"",AB1384*PRINCIPAL!$C$124,"")</f>
        <v/>
      </c>
      <c r="AC1385" s="204" t="str">
        <f>IF(AC1384&lt;&gt;"",AC1384*PRINCIPAL!$C$124,"")</f>
        <v/>
      </c>
      <c r="AD1385" s="204" t="str">
        <f>IF(AD1384&lt;&gt;"",AD1384*PRINCIPAL!$C$124,"")</f>
        <v/>
      </c>
      <c r="AE1385" s="204" t="str">
        <f>IF(AE1384&lt;&gt;"",AE1384*PRINCIPAL!$C$124,"")</f>
        <v/>
      </c>
      <c r="AF1385" s="204" t="str">
        <f>IF(AF1384&lt;&gt;"",AF1384*PRINCIPAL!$C$124,"")</f>
        <v/>
      </c>
      <c r="AG1385" s="204" t="str">
        <f>IF(AG1384&lt;&gt;"",AG1384*PRINCIPAL!$C$124,"")</f>
        <v/>
      </c>
      <c r="AH1385" s="204" t="str">
        <f>IF(AH1384&lt;&gt;"",AH1384*PRINCIPAL!$C$124,"")</f>
        <v/>
      </c>
      <c r="AI1385" s="204" t="str">
        <f>IF(AI1384&lt;&gt;"",AI1384*PRINCIPAL!$C$124,"")</f>
        <v/>
      </c>
      <c r="AJ1385" s="204" t="str">
        <f>IF(AJ1384&lt;&gt;"",AJ1384*PRINCIPAL!$C$124,"")</f>
        <v/>
      </c>
      <c r="AK1385" s="204" t="str">
        <f>IF(AK1384&lt;&gt;"",AK1384*PRINCIPAL!$C$124,"")</f>
        <v/>
      </c>
      <c r="AL1385" s="204" t="str">
        <f>IF(AL1384&lt;&gt;"",AL1384*PRINCIPAL!$C$124,"")</f>
        <v/>
      </c>
      <c r="AM1385" s="204" t="str">
        <f>IF(AM1384&lt;&gt;"",AM1384*PRINCIPAL!$C$124,"")</f>
        <v/>
      </c>
      <c r="AN1385" s="204" t="str">
        <f>IF(AN1384&lt;&gt;"",AN1384*PRINCIPAL!$C$124,"")</f>
        <v/>
      </c>
      <c r="AO1385" s="270" t="str">
        <f>IF(AO1384&lt;&gt;"",AO1384*PRINCIPAL!$C$124,"")</f>
        <v/>
      </c>
    </row>
    <row r="1386" spans="2:41" ht="12.45" customHeight="1" x14ac:dyDescent="0.3">
      <c r="B1386" s="438"/>
      <c r="C1386" s="440"/>
      <c r="D1386" s="443" t="s">
        <v>116</v>
      </c>
      <c r="E1386" s="224" t="s">
        <v>125</v>
      </c>
      <c r="F1386" s="203" t="s">
        <v>38</v>
      </c>
      <c r="G1386" s="203"/>
      <c r="H1386" s="203"/>
      <c r="I1386" s="203"/>
      <c r="J1386" s="203"/>
      <c r="K1386" s="203"/>
      <c r="L1386" s="203"/>
      <c r="M1386" s="203"/>
      <c r="N1386" s="203"/>
      <c r="O1386" s="203"/>
      <c r="P1386" s="203"/>
      <c r="Q1386" s="203"/>
      <c r="R1386" s="203"/>
      <c r="S1386" s="203"/>
      <c r="T1386" s="203"/>
      <c r="U1386" s="203"/>
      <c r="V1386" s="203"/>
      <c r="W1386" s="203"/>
      <c r="X1386" s="203"/>
      <c r="Y1386" s="203"/>
      <c r="Z1386" s="203"/>
      <c r="AA1386" s="203"/>
      <c r="AB1386" s="203"/>
      <c r="AC1386" s="203"/>
      <c r="AD1386" s="203"/>
      <c r="AE1386" s="203"/>
      <c r="AF1386" s="203"/>
      <c r="AG1386" s="203"/>
      <c r="AH1386" s="203"/>
      <c r="AI1386" s="203"/>
      <c r="AJ1386" s="203"/>
      <c r="AK1386" s="203"/>
      <c r="AL1386" s="203"/>
      <c r="AM1386" s="203"/>
      <c r="AN1386" s="203"/>
      <c r="AO1386" s="269"/>
    </row>
    <row r="1387" spans="2:41" ht="12.45" customHeight="1" thickBot="1" x14ac:dyDescent="0.35">
      <c r="B1387" s="438"/>
      <c r="C1387" s="440"/>
      <c r="D1387" s="442"/>
      <c r="E1387" s="223" t="s">
        <v>126</v>
      </c>
      <c r="F1387" s="320" t="s">
        <v>38</v>
      </c>
      <c r="G1387" s="200" t="str">
        <f>IF(G1386&lt;&gt;"",G1386*PRINCIPAL!$C$124,"")</f>
        <v/>
      </c>
      <c r="H1387" s="200" t="str">
        <f>IF(H1386&lt;&gt;"",H1386*PRINCIPAL!$C$124,"")</f>
        <v/>
      </c>
      <c r="I1387" s="200" t="str">
        <f>IF(I1386&lt;&gt;"",I1386*PRINCIPAL!$C$124,"")</f>
        <v/>
      </c>
      <c r="J1387" s="200" t="str">
        <f>IF(J1386&lt;&gt;"",J1386*PRINCIPAL!$C$124,"")</f>
        <v/>
      </c>
      <c r="K1387" s="200" t="str">
        <f>IF(K1386&lt;&gt;"",K1386*PRINCIPAL!$C$124,"")</f>
        <v/>
      </c>
      <c r="L1387" s="200" t="str">
        <f>IF(L1386&lt;&gt;"",L1386*PRINCIPAL!$C$124,"")</f>
        <v/>
      </c>
      <c r="M1387" s="200" t="str">
        <f>IF(M1386&lt;&gt;"",M1386*PRINCIPAL!$C$124,"")</f>
        <v/>
      </c>
      <c r="N1387" s="200" t="str">
        <f>IF(N1386&lt;&gt;"",N1386*PRINCIPAL!$C$124,"")</f>
        <v/>
      </c>
      <c r="O1387" s="200" t="str">
        <f>IF(O1386&lt;&gt;"",O1386*PRINCIPAL!$C$124,"")</f>
        <v/>
      </c>
      <c r="P1387" s="200" t="str">
        <f>IF(P1386&lt;&gt;"",P1386*PRINCIPAL!$C$124,"")</f>
        <v/>
      </c>
      <c r="Q1387" s="200" t="str">
        <f>IF(Q1386&lt;&gt;"",Q1386*PRINCIPAL!$C$124,"")</f>
        <v/>
      </c>
      <c r="R1387" s="200" t="str">
        <f>IF(R1386&lt;&gt;"",R1386*PRINCIPAL!$C$124,"")</f>
        <v/>
      </c>
      <c r="S1387" s="200" t="str">
        <f>IF(S1386&lt;&gt;"",S1386*PRINCIPAL!$C$124,"")</f>
        <v/>
      </c>
      <c r="T1387" s="200" t="str">
        <f>IF(T1386&lt;&gt;"",T1386*PRINCIPAL!$C$124,"")</f>
        <v/>
      </c>
      <c r="U1387" s="200" t="str">
        <f>IF(U1386&lt;&gt;"",U1386*PRINCIPAL!$C$124,"")</f>
        <v/>
      </c>
      <c r="V1387" s="200" t="str">
        <f>IF(V1386&lt;&gt;"",V1386*PRINCIPAL!$C$124,"")</f>
        <v/>
      </c>
      <c r="W1387" s="200" t="str">
        <f>IF(W1386&lt;&gt;"",W1386*PRINCIPAL!$C$124,"")</f>
        <v/>
      </c>
      <c r="X1387" s="200" t="str">
        <f>IF(X1386&lt;&gt;"",X1386*PRINCIPAL!$C$124,"")</f>
        <v/>
      </c>
      <c r="Y1387" s="200" t="str">
        <f>IF(Y1386&lt;&gt;"",Y1386*PRINCIPAL!$C$124,"")</f>
        <v/>
      </c>
      <c r="Z1387" s="200" t="str">
        <f>IF(Z1386&lt;&gt;"",Z1386*PRINCIPAL!$C$124,"")</f>
        <v/>
      </c>
      <c r="AA1387" s="200" t="str">
        <f>IF(AA1386&lt;&gt;"",AA1386*PRINCIPAL!$C$124,"")</f>
        <v/>
      </c>
      <c r="AB1387" s="200" t="str">
        <f>IF(AB1386&lt;&gt;"",AB1386*PRINCIPAL!$C$124,"")</f>
        <v/>
      </c>
      <c r="AC1387" s="200" t="str">
        <f>IF(AC1386&lt;&gt;"",AC1386*PRINCIPAL!$C$124,"")</f>
        <v/>
      </c>
      <c r="AD1387" s="200" t="str">
        <f>IF(AD1386&lt;&gt;"",AD1386*PRINCIPAL!$C$124,"")</f>
        <v/>
      </c>
      <c r="AE1387" s="200" t="str">
        <f>IF(AE1386&lt;&gt;"",AE1386*PRINCIPAL!$C$124,"")</f>
        <v/>
      </c>
      <c r="AF1387" s="200" t="str">
        <f>IF(AF1386&lt;&gt;"",AF1386*PRINCIPAL!$C$124,"")</f>
        <v/>
      </c>
      <c r="AG1387" s="200" t="str">
        <f>IF(AG1386&lt;&gt;"",AG1386*PRINCIPAL!$C$124,"")</f>
        <v/>
      </c>
      <c r="AH1387" s="200" t="str">
        <f>IF(AH1386&lt;&gt;"",AH1386*PRINCIPAL!$C$124,"")</f>
        <v/>
      </c>
      <c r="AI1387" s="200" t="str">
        <f>IF(AI1386&lt;&gt;"",AI1386*PRINCIPAL!$C$124,"")</f>
        <v/>
      </c>
      <c r="AJ1387" s="200" t="str">
        <f>IF(AJ1386&lt;&gt;"",AJ1386*PRINCIPAL!$C$124,"")</f>
        <v/>
      </c>
      <c r="AK1387" s="200" t="str">
        <f>IF(AK1386&lt;&gt;"",AK1386*PRINCIPAL!$C$124,"")</f>
        <v/>
      </c>
      <c r="AL1387" s="200" t="str">
        <f>IF(AL1386&lt;&gt;"",AL1386*PRINCIPAL!$C$124,"")</f>
        <v/>
      </c>
      <c r="AM1387" s="200" t="str">
        <f>IF(AM1386&lt;&gt;"",AM1386*PRINCIPAL!$C$124,"")</f>
        <v/>
      </c>
      <c r="AN1387" s="200" t="str">
        <f>IF(AN1386&lt;&gt;"",AN1386*PRINCIPAL!$C$124,"")</f>
        <v/>
      </c>
      <c r="AO1387" s="271" t="str">
        <f>IF(AO1386&lt;&gt;"",AO1386*PRINCIPAL!$C$124,"")</f>
        <v/>
      </c>
    </row>
    <row r="1388" spans="2:41" ht="12.45" customHeight="1" x14ac:dyDescent="0.3">
      <c r="B1388" s="438"/>
      <c r="C1388" s="439" t="s">
        <v>106</v>
      </c>
      <c r="D1388" s="441" t="s">
        <v>112</v>
      </c>
      <c r="E1388" s="219" t="s">
        <v>125</v>
      </c>
      <c r="F1388" s="197" t="s">
        <v>38</v>
      </c>
      <c r="G1388" s="197"/>
      <c r="H1388" s="197"/>
      <c r="I1388" s="197"/>
      <c r="J1388" s="197"/>
      <c r="K1388" s="197"/>
      <c r="L1388" s="197"/>
      <c r="M1388" s="197"/>
      <c r="N1388" s="197"/>
      <c r="O1388" s="197"/>
      <c r="P1388" s="197"/>
      <c r="Q1388" s="197"/>
      <c r="R1388" s="197"/>
      <c r="S1388" s="197"/>
      <c r="T1388" s="197"/>
      <c r="U1388" s="197"/>
      <c r="V1388" s="197"/>
      <c r="W1388" s="197"/>
      <c r="X1388" s="197"/>
      <c r="Y1388" s="197"/>
      <c r="Z1388" s="197"/>
      <c r="AA1388" s="197"/>
      <c r="AB1388" s="197"/>
      <c r="AC1388" s="197"/>
      <c r="AD1388" s="197"/>
      <c r="AE1388" s="197"/>
      <c r="AF1388" s="197"/>
      <c r="AG1388" s="197"/>
      <c r="AH1388" s="197"/>
      <c r="AI1388" s="197"/>
      <c r="AJ1388" s="197"/>
      <c r="AK1388" s="197"/>
      <c r="AL1388" s="197"/>
      <c r="AM1388" s="197"/>
      <c r="AN1388" s="197"/>
      <c r="AO1388" s="267"/>
    </row>
    <row r="1389" spans="2:41" ht="12.45" customHeight="1" x14ac:dyDescent="0.3">
      <c r="B1389" s="438"/>
      <c r="C1389" s="440"/>
      <c r="D1389" s="442"/>
      <c r="E1389" s="220" t="s">
        <v>126</v>
      </c>
      <c r="F1389" s="320" t="s">
        <v>38</v>
      </c>
      <c r="G1389" s="198" t="str">
        <f>IF(G1388&lt;&gt;"",G1388*PRINCIPAL!$C$124,"")</f>
        <v/>
      </c>
      <c r="H1389" s="198" t="str">
        <f>IF(H1388&lt;&gt;"",H1388*PRINCIPAL!$C$124,"")</f>
        <v/>
      </c>
      <c r="I1389" s="198" t="str">
        <f>IF(I1388&lt;&gt;"",I1388*PRINCIPAL!$C$124,"")</f>
        <v/>
      </c>
      <c r="J1389" s="198" t="str">
        <f>IF(J1388&lt;&gt;"",J1388*PRINCIPAL!$C$124,"")</f>
        <v/>
      </c>
      <c r="K1389" s="198" t="str">
        <f>IF(K1388&lt;&gt;"",K1388*PRINCIPAL!$C$124,"")</f>
        <v/>
      </c>
      <c r="L1389" s="198" t="str">
        <f>IF(L1388&lt;&gt;"",L1388*PRINCIPAL!$C$124,"")</f>
        <v/>
      </c>
      <c r="M1389" s="198" t="str">
        <f>IF(M1388&lt;&gt;"",M1388*PRINCIPAL!$C$124,"")</f>
        <v/>
      </c>
      <c r="N1389" s="198" t="str">
        <f>IF(N1388&lt;&gt;"",N1388*PRINCIPAL!$C$124,"")</f>
        <v/>
      </c>
      <c r="O1389" s="198" t="str">
        <f>IF(O1388&lt;&gt;"",O1388*PRINCIPAL!$C$124,"")</f>
        <v/>
      </c>
      <c r="P1389" s="198" t="str">
        <f>IF(P1388&lt;&gt;"",P1388*PRINCIPAL!$C$124,"")</f>
        <v/>
      </c>
      <c r="Q1389" s="198" t="str">
        <f>IF(Q1388&lt;&gt;"",Q1388*PRINCIPAL!$C$124,"")</f>
        <v/>
      </c>
      <c r="R1389" s="198" t="str">
        <f>IF(R1388&lt;&gt;"",R1388*PRINCIPAL!$C$124,"")</f>
        <v/>
      </c>
      <c r="S1389" s="198" t="str">
        <f>IF(S1388&lt;&gt;"",S1388*PRINCIPAL!$C$124,"")</f>
        <v/>
      </c>
      <c r="T1389" s="198" t="str">
        <f>IF(T1388&lt;&gt;"",T1388*PRINCIPAL!$C$124,"")</f>
        <v/>
      </c>
      <c r="U1389" s="198" t="str">
        <f>IF(U1388&lt;&gt;"",U1388*PRINCIPAL!$C$124,"")</f>
        <v/>
      </c>
      <c r="V1389" s="198" t="str">
        <f>IF(V1388&lt;&gt;"",V1388*PRINCIPAL!$C$124,"")</f>
        <v/>
      </c>
      <c r="W1389" s="198" t="str">
        <f>IF(W1388&lt;&gt;"",W1388*PRINCIPAL!$C$124,"")</f>
        <v/>
      </c>
      <c r="X1389" s="198" t="str">
        <f>IF(X1388&lt;&gt;"",X1388*PRINCIPAL!$C$124,"")</f>
        <v/>
      </c>
      <c r="Y1389" s="198" t="str">
        <f>IF(Y1388&lt;&gt;"",Y1388*PRINCIPAL!$C$124,"")</f>
        <v/>
      </c>
      <c r="Z1389" s="198" t="str">
        <f>IF(Z1388&lt;&gt;"",Z1388*PRINCIPAL!$C$124,"")</f>
        <v/>
      </c>
      <c r="AA1389" s="198" t="str">
        <f>IF(AA1388&lt;&gt;"",AA1388*PRINCIPAL!$C$124,"")</f>
        <v/>
      </c>
      <c r="AB1389" s="198" t="str">
        <f>IF(AB1388&lt;&gt;"",AB1388*PRINCIPAL!$C$124,"")</f>
        <v/>
      </c>
      <c r="AC1389" s="198" t="str">
        <f>IF(AC1388&lt;&gt;"",AC1388*PRINCIPAL!$C$124,"")</f>
        <v/>
      </c>
      <c r="AD1389" s="198" t="str">
        <f>IF(AD1388&lt;&gt;"",AD1388*PRINCIPAL!$C$124,"")</f>
        <v/>
      </c>
      <c r="AE1389" s="198" t="str">
        <f>IF(AE1388&lt;&gt;"",AE1388*PRINCIPAL!$C$124,"")</f>
        <v/>
      </c>
      <c r="AF1389" s="198" t="str">
        <f>IF(AF1388&lt;&gt;"",AF1388*PRINCIPAL!$C$124,"")</f>
        <v/>
      </c>
      <c r="AG1389" s="198" t="str">
        <f>IF(AG1388&lt;&gt;"",AG1388*PRINCIPAL!$C$124,"")</f>
        <v/>
      </c>
      <c r="AH1389" s="198" t="str">
        <f>IF(AH1388&lt;&gt;"",AH1388*PRINCIPAL!$C$124,"")</f>
        <v/>
      </c>
      <c r="AI1389" s="198" t="str">
        <f>IF(AI1388&lt;&gt;"",AI1388*PRINCIPAL!$C$124,"")</f>
        <v/>
      </c>
      <c r="AJ1389" s="198" t="str">
        <f>IF(AJ1388&lt;&gt;"",AJ1388*PRINCIPAL!$C$124,"")</f>
        <v/>
      </c>
      <c r="AK1389" s="198" t="str">
        <f>IF(AK1388&lt;&gt;"",AK1388*PRINCIPAL!$C$124,"")</f>
        <v/>
      </c>
      <c r="AL1389" s="198" t="str">
        <f>IF(AL1388&lt;&gt;"",AL1388*PRINCIPAL!$C$124,"")</f>
        <v/>
      </c>
      <c r="AM1389" s="198" t="str">
        <f>IF(AM1388&lt;&gt;"",AM1388*PRINCIPAL!$C$124,"")</f>
        <v/>
      </c>
      <c r="AN1389" s="198" t="str">
        <f>IF(AN1388&lt;&gt;"",AN1388*PRINCIPAL!$C$124,"")</f>
        <v/>
      </c>
      <c r="AO1389" s="268" t="str">
        <f>IF(AO1388&lt;&gt;"",AO1388*PRINCIPAL!$C$124,"")</f>
        <v/>
      </c>
    </row>
    <row r="1390" spans="2:41" ht="12.45" customHeight="1" x14ac:dyDescent="0.3">
      <c r="B1390" s="438"/>
      <c r="C1390" s="440"/>
      <c r="D1390" s="443" t="s">
        <v>118</v>
      </c>
      <c r="E1390" s="222" t="s">
        <v>125</v>
      </c>
      <c r="F1390" s="203" t="s">
        <v>38</v>
      </c>
      <c r="G1390" s="203"/>
      <c r="H1390" s="203"/>
      <c r="I1390" s="203"/>
      <c r="J1390" s="203"/>
      <c r="K1390" s="203"/>
      <c r="L1390" s="203"/>
      <c r="M1390" s="203"/>
      <c r="N1390" s="203"/>
      <c r="O1390" s="203"/>
      <c r="P1390" s="203"/>
      <c r="Q1390" s="203"/>
      <c r="R1390" s="203"/>
      <c r="S1390" s="203"/>
      <c r="T1390" s="203"/>
      <c r="U1390" s="203"/>
      <c r="V1390" s="203"/>
      <c r="W1390" s="203"/>
      <c r="X1390" s="203"/>
      <c r="Y1390" s="203"/>
      <c r="Z1390" s="203"/>
      <c r="AA1390" s="203"/>
      <c r="AB1390" s="203"/>
      <c r="AC1390" s="203"/>
      <c r="AD1390" s="203"/>
      <c r="AE1390" s="203"/>
      <c r="AF1390" s="203"/>
      <c r="AG1390" s="203"/>
      <c r="AH1390" s="203"/>
      <c r="AI1390" s="203"/>
      <c r="AJ1390" s="203"/>
      <c r="AK1390" s="203"/>
      <c r="AL1390" s="203"/>
      <c r="AM1390" s="203"/>
      <c r="AN1390" s="203"/>
      <c r="AO1390" s="269"/>
    </row>
    <row r="1391" spans="2:41" ht="12.45" customHeight="1" x14ac:dyDescent="0.3">
      <c r="B1391" s="438"/>
      <c r="C1391" s="440"/>
      <c r="D1391" s="444"/>
      <c r="E1391" s="220" t="s">
        <v>126</v>
      </c>
      <c r="F1391" s="320" t="s">
        <v>38</v>
      </c>
      <c r="G1391" s="204" t="str">
        <f>IF(G1390&lt;&gt;"",G1390*PRINCIPAL!$C$124,"")</f>
        <v/>
      </c>
      <c r="H1391" s="204" t="str">
        <f>IF(H1390&lt;&gt;"",H1390*PRINCIPAL!$C$124,"")</f>
        <v/>
      </c>
      <c r="I1391" s="204" t="str">
        <f>IF(I1390&lt;&gt;"",I1390*PRINCIPAL!$C$124,"")</f>
        <v/>
      </c>
      <c r="J1391" s="204" t="str">
        <f>IF(J1390&lt;&gt;"",J1390*PRINCIPAL!$C$124,"")</f>
        <v/>
      </c>
      <c r="K1391" s="204" t="str">
        <f>IF(K1390&lt;&gt;"",K1390*PRINCIPAL!$C$124,"")</f>
        <v/>
      </c>
      <c r="L1391" s="204" t="str">
        <f>IF(L1390&lt;&gt;"",L1390*PRINCIPAL!$C$124,"")</f>
        <v/>
      </c>
      <c r="M1391" s="204" t="str">
        <f>IF(M1390&lt;&gt;"",M1390*PRINCIPAL!$C$124,"")</f>
        <v/>
      </c>
      <c r="N1391" s="204" t="str">
        <f>IF(N1390&lt;&gt;"",N1390*PRINCIPAL!$C$124,"")</f>
        <v/>
      </c>
      <c r="O1391" s="204" t="str">
        <f>IF(O1390&lt;&gt;"",O1390*PRINCIPAL!$C$124,"")</f>
        <v/>
      </c>
      <c r="P1391" s="204" t="str">
        <f>IF(P1390&lt;&gt;"",P1390*PRINCIPAL!$C$124,"")</f>
        <v/>
      </c>
      <c r="Q1391" s="204" t="str">
        <f>IF(Q1390&lt;&gt;"",Q1390*PRINCIPAL!$C$124,"")</f>
        <v/>
      </c>
      <c r="R1391" s="204" t="str">
        <f>IF(R1390&lt;&gt;"",R1390*PRINCIPAL!$C$124,"")</f>
        <v/>
      </c>
      <c r="S1391" s="204" t="str">
        <f>IF(S1390&lt;&gt;"",S1390*PRINCIPAL!$C$124,"")</f>
        <v/>
      </c>
      <c r="T1391" s="204" t="str">
        <f>IF(T1390&lt;&gt;"",T1390*PRINCIPAL!$C$124,"")</f>
        <v/>
      </c>
      <c r="U1391" s="204" t="str">
        <f>IF(U1390&lt;&gt;"",U1390*PRINCIPAL!$C$124,"")</f>
        <v/>
      </c>
      <c r="V1391" s="204" t="str">
        <f>IF(V1390&lt;&gt;"",V1390*PRINCIPAL!$C$124,"")</f>
        <v/>
      </c>
      <c r="W1391" s="204" t="str">
        <f>IF(W1390&lt;&gt;"",W1390*PRINCIPAL!$C$124,"")</f>
        <v/>
      </c>
      <c r="X1391" s="204" t="str">
        <f>IF(X1390&lt;&gt;"",X1390*PRINCIPAL!$C$124,"")</f>
        <v/>
      </c>
      <c r="Y1391" s="204" t="str">
        <f>IF(Y1390&lt;&gt;"",Y1390*PRINCIPAL!$C$124,"")</f>
        <v/>
      </c>
      <c r="Z1391" s="204" t="str">
        <f>IF(Z1390&lt;&gt;"",Z1390*PRINCIPAL!$C$124,"")</f>
        <v/>
      </c>
      <c r="AA1391" s="204" t="str">
        <f>IF(AA1390&lt;&gt;"",AA1390*PRINCIPAL!$C$124,"")</f>
        <v/>
      </c>
      <c r="AB1391" s="204" t="str">
        <f>IF(AB1390&lt;&gt;"",AB1390*PRINCIPAL!$C$124,"")</f>
        <v/>
      </c>
      <c r="AC1391" s="204" t="str">
        <f>IF(AC1390&lt;&gt;"",AC1390*PRINCIPAL!$C$124,"")</f>
        <v/>
      </c>
      <c r="AD1391" s="204" t="str">
        <f>IF(AD1390&lt;&gt;"",AD1390*PRINCIPAL!$C$124,"")</f>
        <v/>
      </c>
      <c r="AE1391" s="204" t="str">
        <f>IF(AE1390&lt;&gt;"",AE1390*PRINCIPAL!$C$124,"")</f>
        <v/>
      </c>
      <c r="AF1391" s="204" t="str">
        <f>IF(AF1390&lt;&gt;"",AF1390*PRINCIPAL!$C$124,"")</f>
        <v/>
      </c>
      <c r="AG1391" s="204" t="str">
        <f>IF(AG1390&lt;&gt;"",AG1390*PRINCIPAL!$C$124,"")</f>
        <v/>
      </c>
      <c r="AH1391" s="204" t="str">
        <f>IF(AH1390&lt;&gt;"",AH1390*PRINCIPAL!$C$124,"")</f>
        <v/>
      </c>
      <c r="AI1391" s="204" t="str">
        <f>IF(AI1390&lt;&gt;"",AI1390*PRINCIPAL!$C$124,"")</f>
        <v/>
      </c>
      <c r="AJ1391" s="204" t="str">
        <f>IF(AJ1390&lt;&gt;"",AJ1390*PRINCIPAL!$C$124,"")</f>
        <v/>
      </c>
      <c r="AK1391" s="204" t="str">
        <f>IF(AK1390&lt;&gt;"",AK1390*PRINCIPAL!$C$124,"")</f>
        <v/>
      </c>
      <c r="AL1391" s="204" t="str">
        <f>IF(AL1390&lt;&gt;"",AL1390*PRINCIPAL!$C$124,"")</f>
        <v/>
      </c>
      <c r="AM1391" s="204" t="str">
        <f>IF(AM1390&lt;&gt;"",AM1390*PRINCIPAL!$C$124,"")</f>
        <v/>
      </c>
      <c r="AN1391" s="204" t="str">
        <f>IF(AN1390&lt;&gt;"",AN1390*PRINCIPAL!$C$124,"")</f>
        <v/>
      </c>
      <c r="AO1391" s="270" t="str">
        <f>IF(AO1390&lt;&gt;"",AO1390*PRINCIPAL!$C$124,"")</f>
        <v/>
      </c>
    </row>
    <row r="1392" spans="2:41" ht="12.45" customHeight="1" x14ac:dyDescent="0.3">
      <c r="B1392" s="438"/>
      <c r="C1392" s="440"/>
      <c r="D1392" s="443" t="s">
        <v>116</v>
      </c>
      <c r="E1392" s="224" t="s">
        <v>125</v>
      </c>
      <c r="F1392" s="203" t="s">
        <v>38</v>
      </c>
      <c r="G1392" s="203"/>
      <c r="H1392" s="203"/>
      <c r="I1392" s="203"/>
      <c r="J1392" s="203"/>
      <c r="K1392" s="203"/>
      <c r="L1392" s="203"/>
      <c r="M1392" s="203"/>
      <c r="N1392" s="203"/>
      <c r="O1392" s="203"/>
      <c r="P1392" s="203"/>
      <c r="Q1392" s="203"/>
      <c r="R1392" s="203"/>
      <c r="S1392" s="203"/>
      <c r="T1392" s="203"/>
      <c r="U1392" s="203"/>
      <c r="V1392" s="203"/>
      <c r="W1392" s="203"/>
      <c r="X1392" s="203"/>
      <c r="Y1392" s="203"/>
      <c r="Z1392" s="203"/>
      <c r="AA1392" s="203"/>
      <c r="AB1392" s="203"/>
      <c r="AC1392" s="203"/>
      <c r="AD1392" s="203"/>
      <c r="AE1392" s="203"/>
      <c r="AF1392" s="203"/>
      <c r="AG1392" s="203"/>
      <c r="AH1392" s="203"/>
      <c r="AI1392" s="203"/>
      <c r="AJ1392" s="203"/>
      <c r="AK1392" s="203"/>
      <c r="AL1392" s="203"/>
      <c r="AM1392" s="203"/>
      <c r="AN1392" s="203"/>
      <c r="AO1392" s="269"/>
    </row>
    <row r="1393" spans="2:41" ht="12.45" customHeight="1" thickBot="1" x14ac:dyDescent="0.35">
      <c r="B1393" s="438"/>
      <c r="C1393" s="445"/>
      <c r="D1393" s="446"/>
      <c r="E1393" s="223" t="s">
        <v>126</v>
      </c>
      <c r="F1393" s="320" t="s">
        <v>38</v>
      </c>
      <c r="G1393" s="225" t="str">
        <f>IF(G1392&lt;&gt;"",G1392*PRINCIPAL!$C$124,"")</f>
        <v/>
      </c>
      <c r="H1393" s="225" t="str">
        <f>IF(H1392&lt;&gt;"",H1392*PRINCIPAL!$C$124,"")</f>
        <v/>
      </c>
      <c r="I1393" s="225" t="str">
        <f>IF(I1392&lt;&gt;"",I1392*PRINCIPAL!$C$124,"")</f>
        <v/>
      </c>
      <c r="J1393" s="225" t="str">
        <f>IF(J1392&lt;&gt;"",J1392*PRINCIPAL!$C$124,"")</f>
        <v/>
      </c>
      <c r="K1393" s="225" t="str">
        <f>IF(K1392&lt;&gt;"",K1392*PRINCIPAL!$C$124,"")</f>
        <v/>
      </c>
      <c r="L1393" s="225" t="str">
        <f>IF(L1392&lt;&gt;"",L1392*PRINCIPAL!$C$124,"")</f>
        <v/>
      </c>
      <c r="M1393" s="225" t="str">
        <f>IF(M1392&lt;&gt;"",M1392*PRINCIPAL!$C$124,"")</f>
        <v/>
      </c>
      <c r="N1393" s="225" t="str">
        <f>IF(N1392&lt;&gt;"",N1392*PRINCIPAL!$C$124,"")</f>
        <v/>
      </c>
      <c r="O1393" s="225" t="str">
        <f>IF(O1392&lt;&gt;"",O1392*PRINCIPAL!$C$124,"")</f>
        <v/>
      </c>
      <c r="P1393" s="225" t="str">
        <f>IF(P1392&lt;&gt;"",P1392*PRINCIPAL!$C$124,"")</f>
        <v/>
      </c>
      <c r="Q1393" s="225" t="str">
        <f>IF(Q1392&lt;&gt;"",Q1392*PRINCIPAL!$C$124,"")</f>
        <v/>
      </c>
      <c r="R1393" s="225" t="str">
        <f>IF(R1392&lt;&gt;"",R1392*PRINCIPAL!$C$124,"")</f>
        <v/>
      </c>
      <c r="S1393" s="225" t="str">
        <f>IF(S1392&lt;&gt;"",S1392*PRINCIPAL!$C$124,"")</f>
        <v/>
      </c>
      <c r="T1393" s="225" t="str">
        <f>IF(T1392&lt;&gt;"",T1392*PRINCIPAL!$C$124,"")</f>
        <v/>
      </c>
      <c r="U1393" s="225" t="str">
        <f>IF(U1392&lt;&gt;"",U1392*PRINCIPAL!$C$124,"")</f>
        <v/>
      </c>
      <c r="V1393" s="225" t="str">
        <f>IF(V1392&lt;&gt;"",V1392*PRINCIPAL!$C$124,"")</f>
        <v/>
      </c>
      <c r="W1393" s="225" t="str">
        <f>IF(W1392&lt;&gt;"",W1392*PRINCIPAL!$C$124,"")</f>
        <v/>
      </c>
      <c r="X1393" s="225" t="str">
        <f>IF(X1392&lt;&gt;"",X1392*PRINCIPAL!$C$124,"")</f>
        <v/>
      </c>
      <c r="Y1393" s="225" t="str">
        <f>IF(Y1392&lt;&gt;"",Y1392*PRINCIPAL!$C$124,"")</f>
        <v/>
      </c>
      <c r="Z1393" s="225" t="str">
        <f>IF(Z1392&lt;&gt;"",Z1392*PRINCIPAL!$C$124,"")</f>
        <v/>
      </c>
      <c r="AA1393" s="225" t="str">
        <f>IF(AA1392&lt;&gt;"",AA1392*PRINCIPAL!$C$124,"")</f>
        <v/>
      </c>
      <c r="AB1393" s="225" t="str">
        <f>IF(AB1392&lt;&gt;"",AB1392*PRINCIPAL!$C$124,"")</f>
        <v/>
      </c>
      <c r="AC1393" s="225" t="str">
        <f>IF(AC1392&lt;&gt;"",AC1392*PRINCIPAL!$C$124,"")</f>
        <v/>
      </c>
      <c r="AD1393" s="225" t="str">
        <f>IF(AD1392&lt;&gt;"",AD1392*PRINCIPAL!$C$124,"")</f>
        <v/>
      </c>
      <c r="AE1393" s="225" t="str">
        <f>IF(AE1392&lt;&gt;"",AE1392*PRINCIPAL!$C$124,"")</f>
        <v/>
      </c>
      <c r="AF1393" s="225" t="str">
        <f>IF(AF1392&lt;&gt;"",AF1392*PRINCIPAL!$C$124,"")</f>
        <v/>
      </c>
      <c r="AG1393" s="225" t="str">
        <f>IF(AG1392&lt;&gt;"",AG1392*PRINCIPAL!$C$124,"")</f>
        <v/>
      </c>
      <c r="AH1393" s="225" t="str">
        <f>IF(AH1392&lt;&gt;"",AH1392*PRINCIPAL!$C$124,"")</f>
        <v/>
      </c>
      <c r="AI1393" s="225" t="str">
        <f>IF(AI1392&lt;&gt;"",AI1392*PRINCIPAL!$C$124,"")</f>
        <v/>
      </c>
      <c r="AJ1393" s="225" t="str">
        <f>IF(AJ1392&lt;&gt;"",AJ1392*PRINCIPAL!$C$124,"")</f>
        <v/>
      </c>
      <c r="AK1393" s="225" t="str">
        <f>IF(AK1392&lt;&gt;"",AK1392*PRINCIPAL!$C$124,"")</f>
        <v/>
      </c>
      <c r="AL1393" s="225" t="str">
        <f>IF(AL1392&lt;&gt;"",AL1392*PRINCIPAL!$C$124,"")</f>
        <v/>
      </c>
      <c r="AM1393" s="225" t="str">
        <f>IF(AM1392&lt;&gt;"",AM1392*PRINCIPAL!$C$124,"")</f>
        <v/>
      </c>
      <c r="AN1393" s="225" t="str">
        <f>IF(AN1392&lt;&gt;"",AN1392*PRINCIPAL!$C$124,"")</f>
        <v/>
      </c>
      <c r="AO1393" s="272" t="str">
        <f>IF(AO1392&lt;&gt;"",AO1392*PRINCIPAL!$C$124,"")</f>
        <v/>
      </c>
    </row>
    <row r="1394" spans="2:41" ht="12.45" customHeight="1" x14ac:dyDescent="0.3">
      <c r="B1394" s="438"/>
      <c r="C1394" s="447" t="s">
        <v>113</v>
      </c>
      <c r="D1394" s="424" t="s">
        <v>114</v>
      </c>
      <c r="E1394" s="219" t="s">
        <v>125</v>
      </c>
      <c r="F1394" s="197"/>
      <c r="G1394" s="197"/>
      <c r="H1394" s="197"/>
      <c r="I1394" s="197"/>
      <c r="J1394" s="197"/>
      <c r="K1394" s="197"/>
      <c r="L1394" s="197"/>
      <c r="M1394" s="197"/>
      <c r="N1394" s="197"/>
      <c r="O1394" s="197"/>
      <c r="P1394" s="197"/>
      <c r="Q1394" s="197"/>
      <c r="R1394" s="197"/>
      <c r="S1394" s="197"/>
      <c r="T1394" s="197"/>
      <c r="U1394" s="197"/>
      <c r="V1394" s="197"/>
      <c r="W1394" s="197"/>
      <c r="X1394" s="197"/>
      <c r="Y1394" s="197"/>
      <c r="Z1394" s="197"/>
      <c r="AA1394" s="197"/>
      <c r="AB1394" s="197"/>
      <c r="AC1394" s="197"/>
      <c r="AD1394" s="197"/>
      <c r="AE1394" s="197"/>
      <c r="AF1394" s="197"/>
      <c r="AG1394" s="197"/>
      <c r="AH1394" s="197"/>
      <c r="AI1394" s="197"/>
      <c r="AJ1394" s="197"/>
      <c r="AK1394" s="197"/>
      <c r="AL1394" s="197"/>
      <c r="AM1394" s="197"/>
      <c r="AN1394" s="197"/>
      <c r="AO1394" s="267"/>
    </row>
    <row r="1395" spans="2:41" ht="12.45" customHeight="1" x14ac:dyDescent="0.3">
      <c r="B1395" s="438"/>
      <c r="C1395" s="447"/>
      <c r="D1395" s="425"/>
      <c r="E1395" s="220" t="s">
        <v>126</v>
      </c>
      <c r="F1395" s="198" t="str">
        <f>IF(F1394&lt;&gt;"",F1394*PRINCIPAL!$C$14,"")</f>
        <v/>
      </c>
      <c r="G1395" s="198" t="str">
        <f>IF(G1394&lt;&gt;"",G1394*PRINCIPAL!$C$124,"")</f>
        <v/>
      </c>
      <c r="H1395" s="198" t="str">
        <f>IF(H1394&lt;&gt;"",H1394*PRINCIPAL!$C$124,"")</f>
        <v/>
      </c>
      <c r="I1395" s="198" t="str">
        <f>IF(I1394&lt;&gt;"",I1394*PRINCIPAL!$C$124,"")</f>
        <v/>
      </c>
      <c r="J1395" s="198" t="str">
        <f>IF(J1394&lt;&gt;"",J1394*PRINCIPAL!$C$124,"")</f>
        <v/>
      </c>
      <c r="K1395" s="198" t="str">
        <f>IF(K1394&lt;&gt;"",K1394*PRINCIPAL!$C$124,"")</f>
        <v/>
      </c>
      <c r="L1395" s="198" t="str">
        <f>IF(L1394&lt;&gt;"",L1394*PRINCIPAL!$C$124,"")</f>
        <v/>
      </c>
      <c r="M1395" s="198" t="str">
        <f>IF(M1394&lt;&gt;"",M1394*PRINCIPAL!$C$124,"")</f>
        <v/>
      </c>
      <c r="N1395" s="198" t="str">
        <f>IF(N1394&lt;&gt;"",N1394*PRINCIPAL!$C$124,"")</f>
        <v/>
      </c>
      <c r="O1395" s="198" t="str">
        <f>IF(O1394&lt;&gt;"",O1394*PRINCIPAL!$C$124,"")</f>
        <v/>
      </c>
      <c r="P1395" s="198" t="str">
        <f>IF(P1394&lt;&gt;"",P1394*PRINCIPAL!$C$124,"")</f>
        <v/>
      </c>
      <c r="Q1395" s="198" t="str">
        <f>IF(Q1394&lt;&gt;"",Q1394*PRINCIPAL!$C$124,"")</f>
        <v/>
      </c>
      <c r="R1395" s="198" t="str">
        <f>IF(R1394&lt;&gt;"",R1394*PRINCIPAL!$C$124,"")</f>
        <v/>
      </c>
      <c r="S1395" s="198" t="str">
        <f>IF(S1394&lt;&gt;"",S1394*PRINCIPAL!$C$124,"")</f>
        <v/>
      </c>
      <c r="T1395" s="198" t="str">
        <f>IF(T1394&lt;&gt;"",T1394*PRINCIPAL!$C$124,"")</f>
        <v/>
      </c>
      <c r="U1395" s="198" t="str">
        <f>IF(U1394&lt;&gt;"",U1394*PRINCIPAL!$C$124,"")</f>
        <v/>
      </c>
      <c r="V1395" s="198" t="str">
        <f>IF(V1394&lt;&gt;"",V1394*PRINCIPAL!$C$124,"")</f>
        <v/>
      </c>
      <c r="W1395" s="198" t="str">
        <f>IF(W1394&lt;&gt;"",W1394*PRINCIPAL!$C$124,"")</f>
        <v/>
      </c>
      <c r="X1395" s="198" t="str">
        <f>IF(X1394&lt;&gt;"",X1394*PRINCIPAL!$C$124,"")</f>
        <v/>
      </c>
      <c r="Y1395" s="198" t="str">
        <f>IF(Y1394&lt;&gt;"",Y1394*PRINCIPAL!$C$124,"")</f>
        <v/>
      </c>
      <c r="Z1395" s="198" t="str">
        <f>IF(Z1394&lt;&gt;"",Z1394*PRINCIPAL!$C$124,"")</f>
        <v/>
      </c>
      <c r="AA1395" s="198" t="str">
        <f>IF(AA1394&lt;&gt;"",AA1394*PRINCIPAL!$C$124,"")</f>
        <v/>
      </c>
      <c r="AB1395" s="198" t="str">
        <f>IF(AB1394&lt;&gt;"",AB1394*PRINCIPAL!$C$124,"")</f>
        <v/>
      </c>
      <c r="AC1395" s="198" t="str">
        <f>IF(AC1394&lt;&gt;"",AC1394*PRINCIPAL!$C$124,"")</f>
        <v/>
      </c>
      <c r="AD1395" s="198" t="str">
        <f>IF(AD1394&lt;&gt;"",AD1394*PRINCIPAL!$C$124,"")</f>
        <v/>
      </c>
      <c r="AE1395" s="198" t="str">
        <f>IF(AE1394&lt;&gt;"",AE1394*PRINCIPAL!$C$124,"")</f>
        <v/>
      </c>
      <c r="AF1395" s="198" t="str">
        <f>IF(AF1394&lt;&gt;"",AF1394*PRINCIPAL!$C$124,"")</f>
        <v/>
      </c>
      <c r="AG1395" s="198" t="str">
        <f>IF(AG1394&lt;&gt;"",AG1394*PRINCIPAL!$C$124,"")</f>
        <v/>
      </c>
      <c r="AH1395" s="198" t="str">
        <f>IF(AH1394&lt;&gt;"",AH1394*PRINCIPAL!$C$124,"")</f>
        <v/>
      </c>
      <c r="AI1395" s="198" t="str">
        <f>IF(AI1394&lt;&gt;"",AI1394*PRINCIPAL!$C$124,"")</f>
        <v/>
      </c>
      <c r="AJ1395" s="198" t="str">
        <f>IF(AJ1394&lt;&gt;"",AJ1394*PRINCIPAL!$C$124,"")</f>
        <v/>
      </c>
      <c r="AK1395" s="198" t="str">
        <f>IF(AK1394&lt;&gt;"",AK1394*PRINCIPAL!$C$124,"")</f>
        <v/>
      </c>
      <c r="AL1395" s="198" t="str">
        <f>IF(AL1394&lt;&gt;"",AL1394*PRINCIPAL!$C$124,"")</f>
        <v/>
      </c>
      <c r="AM1395" s="198" t="str">
        <f>IF(AM1394&lt;&gt;"",AM1394*PRINCIPAL!$C$124,"")</f>
        <v/>
      </c>
      <c r="AN1395" s="198" t="str">
        <f>IF(AN1394&lt;&gt;"",AN1394*PRINCIPAL!$C$124,"")</f>
        <v/>
      </c>
      <c r="AO1395" s="268" t="str">
        <f>IF(AO1394&lt;&gt;"",AO1394*PRINCIPAL!$C$124,"")</f>
        <v/>
      </c>
    </row>
    <row r="1396" spans="2:41" ht="12.45" customHeight="1" x14ac:dyDescent="0.3">
      <c r="B1396" s="438"/>
      <c r="C1396" s="447"/>
      <c r="D1396" s="426" t="s">
        <v>114</v>
      </c>
      <c r="E1396" s="222" t="s">
        <v>125</v>
      </c>
      <c r="F1396" s="203"/>
      <c r="G1396" s="203"/>
      <c r="H1396" s="203"/>
      <c r="I1396" s="203"/>
      <c r="J1396" s="203"/>
      <c r="K1396" s="203"/>
      <c r="L1396" s="203"/>
      <c r="M1396" s="203"/>
      <c r="N1396" s="203"/>
      <c r="O1396" s="203"/>
      <c r="P1396" s="203"/>
      <c r="Q1396" s="203"/>
      <c r="R1396" s="203"/>
      <c r="S1396" s="203"/>
      <c r="T1396" s="203"/>
      <c r="U1396" s="203"/>
      <c r="V1396" s="203"/>
      <c r="W1396" s="203"/>
      <c r="X1396" s="203"/>
      <c r="Y1396" s="203"/>
      <c r="Z1396" s="203"/>
      <c r="AA1396" s="203"/>
      <c r="AB1396" s="203"/>
      <c r="AC1396" s="203"/>
      <c r="AD1396" s="203"/>
      <c r="AE1396" s="203"/>
      <c r="AF1396" s="203"/>
      <c r="AG1396" s="203"/>
      <c r="AH1396" s="203"/>
      <c r="AI1396" s="203"/>
      <c r="AJ1396" s="203"/>
      <c r="AK1396" s="203"/>
      <c r="AL1396" s="203"/>
      <c r="AM1396" s="203"/>
      <c r="AN1396" s="203"/>
      <c r="AO1396" s="269"/>
    </row>
    <row r="1397" spans="2:41" ht="12.45" customHeight="1" x14ac:dyDescent="0.3">
      <c r="B1397" s="438"/>
      <c r="C1397" s="447"/>
      <c r="D1397" s="425"/>
      <c r="E1397" s="220" t="s">
        <v>126</v>
      </c>
      <c r="F1397" s="204" t="str">
        <f>IF(F1396&lt;&gt;"",F1396*PRINCIPAL!$C$14,"")</f>
        <v/>
      </c>
      <c r="G1397" s="204" t="str">
        <f>IF(G1396&lt;&gt;"",G1396*PRINCIPAL!$C$124,"")</f>
        <v/>
      </c>
      <c r="H1397" s="204" t="str">
        <f>IF(H1396&lt;&gt;"",H1396*PRINCIPAL!$C$124,"")</f>
        <v/>
      </c>
      <c r="I1397" s="204" t="str">
        <f>IF(I1396&lt;&gt;"",I1396*PRINCIPAL!$C$124,"")</f>
        <v/>
      </c>
      <c r="J1397" s="204" t="str">
        <f>IF(J1396&lt;&gt;"",J1396*PRINCIPAL!$C$124,"")</f>
        <v/>
      </c>
      <c r="K1397" s="204" t="str">
        <f>IF(K1396&lt;&gt;"",K1396*PRINCIPAL!$C$124,"")</f>
        <v/>
      </c>
      <c r="L1397" s="204" t="str">
        <f>IF(L1396&lt;&gt;"",L1396*PRINCIPAL!$C$124,"")</f>
        <v/>
      </c>
      <c r="M1397" s="204" t="str">
        <f>IF(M1396&lt;&gt;"",M1396*PRINCIPAL!$C$124,"")</f>
        <v/>
      </c>
      <c r="N1397" s="204" t="str">
        <f>IF(N1396&lt;&gt;"",N1396*PRINCIPAL!$C$124,"")</f>
        <v/>
      </c>
      <c r="O1397" s="204" t="str">
        <f>IF(O1396&lt;&gt;"",O1396*PRINCIPAL!$C$124,"")</f>
        <v/>
      </c>
      <c r="P1397" s="204" t="str">
        <f>IF(P1396&lt;&gt;"",P1396*PRINCIPAL!$C$124,"")</f>
        <v/>
      </c>
      <c r="Q1397" s="204" t="str">
        <f>IF(Q1396&lt;&gt;"",Q1396*PRINCIPAL!$C$124,"")</f>
        <v/>
      </c>
      <c r="R1397" s="204" t="str">
        <f>IF(R1396&lt;&gt;"",R1396*PRINCIPAL!$C$124,"")</f>
        <v/>
      </c>
      <c r="S1397" s="204" t="str">
        <f>IF(S1396&lt;&gt;"",S1396*PRINCIPAL!$C$124,"")</f>
        <v/>
      </c>
      <c r="T1397" s="204" t="str">
        <f>IF(T1396&lt;&gt;"",T1396*PRINCIPAL!$C$124,"")</f>
        <v/>
      </c>
      <c r="U1397" s="204" t="str">
        <f>IF(U1396&lt;&gt;"",U1396*PRINCIPAL!$C$124,"")</f>
        <v/>
      </c>
      <c r="V1397" s="204" t="str">
        <f>IF(V1396&lt;&gt;"",V1396*PRINCIPAL!$C$124,"")</f>
        <v/>
      </c>
      <c r="W1397" s="204" t="str">
        <f>IF(W1396&lt;&gt;"",W1396*PRINCIPAL!$C$124,"")</f>
        <v/>
      </c>
      <c r="X1397" s="204" t="str">
        <f>IF(X1396&lt;&gt;"",X1396*PRINCIPAL!$C$124,"")</f>
        <v/>
      </c>
      <c r="Y1397" s="204" t="str">
        <f>IF(Y1396&lt;&gt;"",Y1396*PRINCIPAL!$C$124,"")</f>
        <v/>
      </c>
      <c r="Z1397" s="204" t="str">
        <f>IF(Z1396&lt;&gt;"",Z1396*PRINCIPAL!$C$124,"")</f>
        <v/>
      </c>
      <c r="AA1397" s="204" t="str">
        <f>IF(AA1396&lt;&gt;"",AA1396*PRINCIPAL!$C$124,"")</f>
        <v/>
      </c>
      <c r="AB1397" s="204" t="str">
        <f>IF(AB1396&lt;&gt;"",AB1396*PRINCIPAL!$C$124,"")</f>
        <v/>
      </c>
      <c r="AC1397" s="204" t="str">
        <f>IF(AC1396&lt;&gt;"",AC1396*PRINCIPAL!$C$124,"")</f>
        <v/>
      </c>
      <c r="AD1397" s="204" t="str">
        <f>IF(AD1396&lt;&gt;"",AD1396*PRINCIPAL!$C$124,"")</f>
        <v/>
      </c>
      <c r="AE1397" s="204" t="str">
        <f>IF(AE1396&lt;&gt;"",AE1396*PRINCIPAL!$C$124,"")</f>
        <v/>
      </c>
      <c r="AF1397" s="204" t="str">
        <f>IF(AF1396&lt;&gt;"",AF1396*PRINCIPAL!$C$124,"")</f>
        <v/>
      </c>
      <c r="AG1397" s="204" t="str">
        <f>IF(AG1396&lt;&gt;"",AG1396*PRINCIPAL!$C$124,"")</f>
        <v/>
      </c>
      <c r="AH1397" s="204" t="str">
        <f>IF(AH1396&lt;&gt;"",AH1396*PRINCIPAL!$C$124,"")</f>
        <v/>
      </c>
      <c r="AI1397" s="204" t="str">
        <f>IF(AI1396&lt;&gt;"",AI1396*PRINCIPAL!$C$124,"")</f>
        <v/>
      </c>
      <c r="AJ1397" s="204" t="str">
        <f>IF(AJ1396&lt;&gt;"",AJ1396*PRINCIPAL!$C$124,"")</f>
        <v/>
      </c>
      <c r="AK1397" s="204" t="str">
        <f>IF(AK1396&lt;&gt;"",AK1396*PRINCIPAL!$C$124,"")</f>
        <v/>
      </c>
      <c r="AL1397" s="204" t="str">
        <f>IF(AL1396&lt;&gt;"",AL1396*PRINCIPAL!$C$124,"")</f>
        <v/>
      </c>
      <c r="AM1397" s="204" t="str">
        <f>IF(AM1396&lt;&gt;"",AM1396*PRINCIPAL!$C$124,"")</f>
        <v/>
      </c>
      <c r="AN1397" s="204" t="str">
        <f>IF(AN1396&lt;&gt;"",AN1396*PRINCIPAL!$C$124,"")</f>
        <v/>
      </c>
      <c r="AO1397" s="270" t="str">
        <f>IF(AO1396&lt;&gt;"",AO1396*PRINCIPAL!$C$124,"")</f>
        <v/>
      </c>
    </row>
    <row r="1398" spans="2:41" ht="12.45" customHeight="1" x14ac:dyDescent="0.3">
      <c r="B1398" s="438"/>
      <c r="C1398" s="447"/>
      <c r="D1398" s="426" t="s">
        <v>114</v>
      </c>
      <c r="E1398" s="222" t="s">
        <v>125</v>
      </c>
      <c r="F1398" s="203"/>
      <c r="G1398" s="203"/>
      <c r="H1398" s="203"/>
      <c r="I1398" s="203"/>
      <c r="J1398" s="203"/>
      <c r="K1398" s="203"/>
      <c r="L1398" s="203"/>
      <c r="M1398" s="203"/>
      <c r="N1398" s="203"/>
      <c r="O1398" s="203"/>
      <c r="P1398" s="203"/>
      <c r="Q1398" s="203"/>
      <c r="R1398" s="203"/>
      <c r="S1398" s="203"/>
      <c r="T1398" s="203"/>
      <c r="U1398" s="203"/>
      <c r="V1398" s="203"/>
      <c r="W1398" s="203"/>
      <c r="X1398" s="203"/>
      <c r="Y1398" s="203"/>
      <c r="Z1398" s="203"/>
      <c r="AA1398" s="203"/>
      <c r="AB1398" s="203"/>
      <c r="AC1398" s="203"/>
      <c r="AD1398" s="203"/>
      <c r="AE1398" s="203"/>
      <c r="AF1398" s="203"/>
      <c r="AG1398" s="203"/>
      <c r="AH1398" s="203"/>
      <c r="AI1398" s="203"/>
      <c r="AJ1398" s="203"/>
      <c r="AK1398" s="203"/>
      <c r="AL1398" s="203"/>
      <c r="AM1398" s="203"/>
      <c r="AN1398" s="203"/>
      <c r="AO1398" s="269"/>
    </row>
    <row r="1399" spans="2:41" ht="12.45" customHeight="1" x14ac:dyDescent="0.3">
      <c r="B1399" s="438"/>
      <c r="C1399" s="447"/>
      <c r="D1399" s="425"/>
      <c r="E1399" s="220" t="s">
        <v>126</v>
      </c>
      <c r="F1399" s="204" t="str">
        <f>IF(F1398&lt;&gt;"",F1398*PRINCIPAL!$C$14,"")</f>
        <v/>
      </c>
      <c r="G1399" s="204" t="str">
        <f>IF(G1398&lt;&gt;"",G1398*PRINCIPAL!$C$124,"")</f>
        <v/>
      </c>
      <c r="H1399" s="204" t="str">
        <f>IF(H1398&lt;&gt;"",H1398*PRINCIPAL!$C$124,"")</f>
        <v/>
      </c>
      <c r="I1399" s="204" t="str">
        <f>IF(I1398&lt;&gt;"",I1398*PRINCIPAL!$C$124,"")</f>
        <v/>
      </c>
      <c r="J1399" s="204" t="str">
        <f>IF(J1398&lt;&gt;"",J1398*PRINCIPAL!$C$124,"")</f>
        <v/>
      </c>
      <c r="K1399" s="204" t="str">
        <f>IF(K1398&lt;&gt;"",K1398*PRINCIPAL!$C$124,"")</f>
        <v/>
      </c>
      <c r="L1399" s="204" t="str">
        <f>IF(L1398&lt;&gt;"",L1398*PRINCIPAL!$C$124,"")</f>
        <v/>
      </c>
      <c r="M1399" s="204" t="str">
        <f>IF(M1398&lt;&gt;"",M1398*PRINCIPAL!$C$124,"")</f>
        <v/>
      </c>
      <c r="N1399" s="204" t="str">
        <f>IF(N1398&lt;&gt;"",N1398*PRINCIPAL!$C$124,"")</f>
        <v/>
      </c>
      <c r="O1399" s="204" t="str">
        <f>IF(O1398&lt;&gt;"",O1398*PRINCIPAL!$C$124,"")</f>
        <v/>
      </c>
      <c r="P1399" s="204" t="str">
        <f>IF(P1398&lt;&gt;"",P1398*PRINCIPAL!$C$124,"")</f>
        <v/>
      </c>
      <c r="Q1399" s="204" t="str">
        <f>IF(Q1398&lt;&gt;"",Q1398*PRINCIPAL!$C$124,"")</f>
        <v/>
      </c>
      <c r="R1399" s="204" t="str">
        <f>IF(R1398&lt;&gt;"",R1398*PRINCIPAL!$C$124,"")</f>
        <v/>
      </c>
      <c r="S1399" s="204" t="str">
        <f>IF(S1398&lt;&gt;"",S1398*PRINCIPAL!$C$124,"")</f>
        <v/>
      </c>
      <c r="T1399" s="204" t="str">
        <f>IF(T1398&lt;&gt;"",T1398*PRINCIPAL!$C$124,"")</f>
        <v/>
      </c>
      <c r="U1399" s="204" t="str">
        <f>IF(U1398&lt;&gt;"",U1398*PRINCIPAL!$C$124,"")</f>
        <v/>
      </c>
      <c r="V1399" s="204" t="str">
        <f>IF(V1398&lt;&gt;"",V1398*PRINCIPAL!$C$124,"")</f>
        <v/>
      </c>
      <c r="W1399" s="204" t="str">
        <f>IF(W1398&lt;&gt;"",W1398*PRINCIPAL!$C$124,"")</f>
        <v/>
      </c>
      <c r="X1399" s="204" t="str">
        <f>IF(X1398&lt;&gt;"",X1398*PRINCIPAL!$C$124,"")</f>
        <v/>
      </c>
      <c r="Y1399" s="204" t="str">
        <f>IF(Y1398&lt;&gt;"",Y1398*PRINCIPAL!$C$124,"")</f>
        <v/>
      </c>
      <c r="Z1399" s="204" t="str">
        <f>IF(Z1398&lt;&gt;"",Z1398*PRINCIPAL!$C$124,"")</f>
        <v/>
      </c>
      <c r="AA1399" s="204" t="str">
        <f>IF(AA1398&lt;&gt;"",AA1398*PRINCIPAL!$C$124,"")</f>
        <v/>
      </c>
      <c r="AB1399" s="204" t="str">
        <f>IF(AB1398&lt;&gt;"",AB1398*PRINCIPAL!$C$124,"")</f>
        <v/>
      </c>
      <c r="AC1399" s="204" t="str">
        <f>IF(AC1398&lt;&gt;"",AC1398*PRINCIPAL!$C$124,"")</f>
        <v/>
      </c>
      <c r="AD1399" s="204" t="str">
        <f>IF(AD1398&lt;&gt;"",AD1398*PRINCIPAL!$C$124,"")</f>
        <v/>
      </c>
      <c r="AE1399" s="204" t="str">
        <f>IF(AE1398&lt;&gt;"",AE1398*PRINCIPAL!$C$124,"")</f>
        <v/>
      </c>
      <c r="AF1399" s="204" t="str">
        <f>IF(AF1398&lt;&gt;"",AF1398*PRINCIPAL!$C$124,"")</f>
        <v/>
      </c>
      <c r="AG1399" s="204" t="str">
        <f>IF(AG1398&lt;&gt;"",AG1398*PRINCIPAL!$C$124,"")</f>
        <v/>
      </c>
      <c r="AH1399" s="204" t="str">
        <f>IF(AH1398&lt;&gt;"",AH1398*PRINCIPAL!$C$124,"")</f>
        <v/>
      </c>
      <c r="AI1399" s="204" t="str">
        <f>IF(AI1398&lt;&gt;"",AI1398*PRINCIPAL!$C$124,"")</f>
        <v/>
      </c>
      <c r="AJ1399" s="204" t="str">
        <f>IF(AJ1398&lt;&gt;"",AJ1398*PRINCIPAL!$C$124,"")</f>
        <v/>
      </c>
      <c r="AK1399" s="204" t="str">
        <f>IF(AK1398&lt;&gt;"",AK1398*PRINCIPAL!$C$124,"")</f>
        <v/>
      </c>
      <c r="AL1399" s="204" t="str">
        <f>IF(AL1398&lt;&gt;"",AL1398*PRINCIPAL!$C$124,"")</f>
        <v/>
      </c>
      <c r="AM1399" s="204" t="str">
        <f>IF(AM1398&lt;&gt;"",AM1398*PRINCIPAL!$C$124,"")</f>
        <v/>
      </c>
      <c r="AN1399" s="204" t="str">
        <f>IF(AN1398&lt;&gt;"",AN1398*PRINCIPAL!$C$124,"")</f>
        <v/>
      </c>
      <c r="AO1399" s="270" t="str">
        <f>IF(AO1398&lt;&gt;"",AO1398*PRINCIPAL!$C$124,"")</f>
        <v/>
      </c>
    </row>
    <row r="1400" spans="2:41" ht="12.45" customHeight="1" x14ac:dyDescent="0.3">
      <c r="B1400" s="438"/>
      <c r="C1400" s="447"/>
      <c r="D1400" s="426" t="s">
        <v>114</v>
      </c>
      <c r="E1400" s="222" t="s">
        <v>125</v>
      </c>
      <c r="F1400" s="203"/>
      <c r="G1400" s="203"/>
      <c r="H1400" s="203"/>
      <c r="I1400" s="203"/>
      <c r="J1400" s="203"/>
      <c r="K1400" s="203"/>
      <c r="L1400" s="203"/>
      <c r="M1400" s="203"/>
      <c r="N1400" s="203"/>
      <c r="O1400" s="203"/>
      <c r="P1400" s="203"/>
      <c r="Q1400" s="203"/>
      <c r="R1400" s="203"/>
      <c r="S1400" s="203"/>
      <c r="T1400" s="203"/>
      <c r="U1400" s="203"/>
      <c r="V1400" s="203"/>
      <c r="W1400" s="203"/>
      <c r="X1400" s="203"/>
      <c r="Y1400" s="203"/>
      <c r="Z1400" s="203"/>
      <c r="AA1400" s="203"/>
      <c r="AB1400" s="203"/>
      <c r="AC1400" s="203"/>
      <c r="AD1400" s="203"/>
      <c r="AE1400" s="203"/>
      <c r="AF1400" s="203"/>
      <c r="AG1400" s="203"/>
      <c r="AH1400" s="203"/>
      <c r="AI1400" s="203"/>
      <c r="AJ1400" s="203"/>
      <c r="AK1400" s="203"/>
      <c r="AL1400" s="203"/>
      <c r="AM1400" s="203"/>
      <c r="AN1400" s="203"/>
      <c r="AO1400" s="269"/>
    </row>
    <row r="1401" spans="2:41" ht="12.45" customHeight="1" x14ac:dyDescent="0.3">
      <c r="B1401" s="438"/>
      <c r="C1401" s="447"/>
      <c r="D1401" s="425"/>
      <c r="E1401" s="220" t="s">
        <v>126</v>
      </c>
      <c r="F1401" s="204" t="str">
        <f>IF(F1400&lt;&gt;"",F1400*PRINCIPAL!$C$14,"")</f>
        <v/>
      </c>
      <c r="G1401" s="204" t="str">
        <f>IF(G1400&lt;&gt;"",G1400*PRINCIPAL!$C$124,"")</f>
        <v/>
      </c>
      <c r="H1401" s="204" t="str">
        <f>IF(H1400&lt;&gt;"",H1400*PRINCIPAL!$C$124,"")</f>
        <v/>
      </c>
      <c r="I1401" s="204" t="str">
        <f>IF(I1400&lt;&gt;"",I1400*PRINCIPAL!$C$124,"")</f>
        <v/>
      </c>
      <c r="J1401" s="204" t="str">
        <f>IF(J1400&lt;&gt;"",J1400*PRINCIPAL!$C$124,"")</f>
        <v/>
      </c>
      <c r="K1401" s="204" t="str">
        <f>IF(K1400&lt;&gt;"",K1400*PRINCIPAL!$C$124,"")</f>
        <v/>
      </c>
      <c r="L1401" s="204" t="str">
        <f>IF(L1400&lt;&gt;"",L1400*PRINCIPAL!$C$124,"")</f>
        <v/>
      </c>
      <c r="M1401" s="204" t="str">
        <f>IF(M1400&lt;&gt;"",M1400*PRINCIPAL!$C$124,"")</f>
        <v/>
      </c>
      <c r="N1401" s="204" t="str">
        <f>IF(N1400&lt;&gt;"",N1400*PRINCIPAL!$C$124,"")</f>
        <v/>
      </c>
      <c r="O1401" s="204" t="str">
        <f>IF(O1400&lt;&gt;"",O1400*PRINCIPAL!$C$124,"")</f>
        <v/>
      </c>
      <c r="P1401" s="204" t="str">
        <f>IF(P1400&lt;&gt;"",P1400*PRINCIPAL!$C$124,"")</f>
        <v/>
      </c>
      <c r="Q1401" s="204" t="str">
        <f>IF(Q1400&lt;&gt;"",Q1400*PRINCIPAL!$C$124,"")</f>
        <v/>
      </c>
      <c r="R1401" s="204" t="str">
        <f>IF(R1400&lt;&gt;"",R1400*PRINCIPAL!$C$124,"")</f>
        <v/>
      </c>
      <c r="S1401" s="204" t="str">
        <f>IF(S1400&lt;&gt;"",S1400*PRINCIPAL!$C$124,"")</f>
        <v/>
      </c>
      <c r="T1401" s="204" t="str">
        <f>IF(T1400&lt;&gt;"",T1400*PRINCIPAL!$C$124,"")</f>
        <v/>
      </c>
      <c r="U1401" s="204" t="str">
        <f>IF(U1400&lt;&gt;"",U1400*PRINCIPAL!$C$124,"")</f>
        <v/>
      </c>
      <c r="V1401" s="204" t="str">
        <f>IF(V1400&lt;&gt;"",V1400*PRINCIPAL!$C$124,"")</f>
        <v/>
      </c>
      <c r="W1401" s="204" t="str">
        <f>IF(W1400&lt;&gt;"",W1400*PRINCIPAL!$C$124,"")</f>
        <v/>
      </c>
      <c r="X1401" s="204" t="str">
        <f>IF(X1400&lt;&gt;"",X1400*PRINCIPAL!$C$124,"")</f>
        <v/>
      </c>
      <c r="Y1401" s="204" t="str">
        <f>IF(Y1400&lt;&gt;"",Y1400*PRINCIPAL!$C$124,"")</f>
        <v/>
      </c>
      <c r="Z1401" s="204" t="str">
        <f>IF(Z1400&lt;&gt;"",Z1400*PRINCIPAL!$C$124,"")</f>
        <v/>
      </c>
      <c r="AA1401" s="204" t="str">
        <f>IF(AA1400&lt;&gt;"",AA1400*PRINCIPAL!$C$124,"")</f>
        <v/>
      </c>
      <c r="AB1401" s="204" t="str">
        <f>IF(AB1400&lt;&gt;"",AB1400*PRINCIPAL!$C$124,"")</f>
        <v/>
      </c>
      <c r="AC1401" s="204" t="str">
        <f>IF(AC1400&lt;&gt;"",AC1400*PRINCIPAL!$C$124,"")</f>
        <v/>
      </c>
      <c r="AD1401" s="204" t="str">
        <f>IF(AD1400&lt;&gt;"",AD1400*PRINCIPAL!$C$124,"")</f>
        <v/>
      </c>
      <c r="AE1401" s="204" t="str">
        <f>IF(AE1400&lt;&gt;"",AE1400*PRINCIPAL!$C$124,"")</f>
        <v/>
      </c>
      <c r="AF1401" s="204" t="str">
        <f>IF(AF1400&lt;&gt;"",AF1400*PRINCIPAL!$C$124,"")</f>
        <v/>
      </c>
      <c r="AG1401" s="204" t="str">
        <f>IF(AG1400&lt;&gt;"",AG1400*PRINCIPAL!$C$124,"")</f>
        <v/>
      </c>
      <c r="AH1401" s="204" t="str">
        <f>IF(AH1400&lt;&gt;"",AH1400*PRINCIPAL!$C$124,"")</f>
        <v/>
      </c>
      <c r="AI1401" s="204" t="str">
        <f>IF(AI1400&lt;&gt;"",AI1400*PRINCIPAL!$C$124,"")</f>
        <v/>
      </c>
      <c r="AJ1401" s="204" t="str">
        <f>IF(AJ1400&lt;&gt;"",AJ1400*PRINCIPAL!$C$124,"")</f>
        <v/>
      </c>
      <c r="AK1401" s="204" t="str">
        <f>IF(AK1400&lt;&gt;"",AK1400*PRINCIPAL!$C$124,"")</f>
        <v/>
      </c>
      <c r="AL1401" s="204" t="str">
        <f>IF(AL1400&lt;&gt;"",AL1400*PRINCIPAL!$C$124,"")</f>
        <v/>
      </c>
      <c r="AM1401" s="204" t="str">
        <f>IF(AM1400&lt;&gt;"",AM1400*PRINCIPAL!$C$124,"")</f>
        <v/>
      </c>
      <c r="AN1401" s="204" t="str">
        <f>IF(AN1400&lt;&gt;"",AN1400*PRINCIPAL!$C$124,"")</f>
        <v/>
      </c>
      <c r="AO1401" s="270" t="str">
        <f>IF(AO1400&lt;&gt;"",AO1400*PRINCIPAL!$C$124,"")</f>
        <v/>
      </c>
    </row>
    <row r="1402" spans="2:41" ht="12.45" customHeight="1" x14ac:dyDescent="0.3">
      <c r="B1402" s="438"/>
      <c r="C1402" s="447"/>
      <c r="D1402" s="426" t="s">
        <v>114</v>
      </c>
      <c r="E1402" s="222" t="s">
        <v>125</v>
      </c>
      <c r="F1402" s="203"/>
      <c r="G1402" s="203"/>
      <c r="H1402" s="203"/>
      <c r="I1402" s="203"/>
      <c r="J1402" s="203"/>
      <c r="K1402" s="203"/>
      <c r="L1402" s="203"/>
      <c r="M1402" s="203"/>
      <c r="N1402" s="203"/>
      <c r="O1402" s="203"/>
      <c r="P1402" s="203"/>
      <c r="Q1402" s="203"/>
      <c r="R1402" s="203"/>
      <c r="S1402" s="203"/>
      <c r="T1402" s="203"/>
      <c r="U1402" s="203"/>
      <c r="V1402" s="203"/>
      <c r="W1402" s="203"/>
      <c r="X1402" s="203"/>
      <c r="Y1402" s="203"/>
      <c r="Z1402" s="203"/>
      <c r="AA1402" s="203"/>
      <c r="AB1402" s="203"/>
      <c r="AC1402" s="203"/>
      <c r="AD1402" s="203"/>
      <c r="AE1402" s="203"/>
      <c r="AF1402" s="203"/>
      <c r="AG1402" s="203"/>
      <c r="AH1402" s="203"/>
      <c r="AI1402" s="203"/>
      <c r="AJ1402" s="203"/>
      <c r="AK1402" s="203"/>
      <c r="AL1402" s="203"/>
      <c r="AM1402" s="203"/>
      <c r="AN1402" s="203"/>
      <c r="AO1402" s="269"/>
    </row>
    <row r="1403" spans="2:41" ht="12.45" customHeight="1" thickBot="1" x14ac:dyDescent="0.35">
      <c r="B1403" s="438"/>
      <c r="C1403" s="447"/>
      <c r="D1403" s="424"/>
      <c r="E1403" s="220" t="s">
        <v>126</v>
      </c>
      <c r="F1403" s="198" t="str">
        <f>IF(F1402&lt;&gt;"",F1402*PRINCIPAL!$C$14,"")</f>
        <v/>
      </c>
      <c r="G1403" s="198" t="str">
        <f>IF(G1402&lt;&gt;"",G1402*PRINCIPAL!$C$124,"")</f>
        <v/>
      </c>
      <c r="H1403" s="198" t="str">
        <f>IF(H1402&lt;&gt;"",H1402*PRINCIPAL!$C$124,"")</f>
        <v/>
      </c>
      <c r="I1403" s="198" t="str">
        <f>IF(I1402&lt;&gt;"",I1402*PRINCIPAL!$C$124,"")</f>
        <v/>
      </c>
      <c r="J1403" s="198" t="str">
        <f>IF(J1402&lt;&gt;"",J1402*PRINCIPAL!$C$124,"")</f>
        <v/>
      </c>
      <c r="K1403" s="198" t="str">
        <f>IF(K1402&lt;&gt;"",K1402*PRINCIPAL!$C$124,"")</f>
        <v/>
      </c>
      <c r="L1403" s="198" t="str">
        <f>IF(L1402&lt;&gt;"",L1402*PRINCIPAL!$C$124,"")</f>
        <v/>
      </c>
      <c r="M1403" s="198" t="str">
        <f>IF(M1402&lt;&gt;"",M1402*PRINCIPAL!$C$124,"")</f>
        <v/>
      </c>
      <c r="N1403" s="198" t="str">
        <f>IF(N1402&lt;&gt;"",N1402*PRINCIPAL!$C$124,"")</f>
        <v/>
      </c>
      <c r="O1403" s="198" t="str">
        <f>IF(O1402&lt;&gt;"",O1402*PRINCIPAL!$C$124,"")</f>
        <v/>
      </c>
      <c r="P1403" s="198" t="str">
        <f>IF(P1402&lt;&gt;"",P1402*PRINCIPAL!$C$124,"")</f>
        <v/>
      </c>
      <c r="Q1403" s="198" t="str">
        <f>IF(Q1402&lt;&gt;"",Q1402*PRINCIPAL!$C$124,"")</f>
        <v/>
      </c>
      <c r="R1403" s="198" t="str">
        <f>IF(R1402&lt;&gt;"",R1402*PRINCIPAL!$C$124,"")</f>
        <v/>
      </c>
      <c r="S1403" s="198" t="str">
        <f>IF(S1402&lt;&gt;"",S1402*PRINCIPAL!$C$124,"")</f>
        <v/>
      </c>
      <c r="T1403" s="198" t="str">
        <f>IF(T1402&lt;&gt;"",T1402*PRINCIPAL!$C$124,"")</f>
        <v/>
      </c>
      <c r="U1403" s="198" t="str">
        <f>IF(U1402&lt;&gt;"",U1402*PRINCIPAL!$C$124,"")</f>
        <v/>
      </c>
      <c r="V1403" s="198" t="str">
        <f>IF(V1402&lt;&gt;"",V1402*PRINCIPAL!$C$124,"")</f>
        <v/>
      </c>
      <c r="W1403" s="198" t="str">
        <f>IF(W1402&lt;&gt;"",W1402*PRINCIPAL!$C$124,"")</f>
        <v/>
      </c>
      <c r="X1403" s="198" t="str">
        <f>IF(X1402&lt;&gt;"",X1402*PRINCIPAL!$C$124,"")</f>
        <v/>
      </c>
      <c r="Y1403" s="198" t="str">
        <f>IF(Y1402&lt;&gt;"",Y1402*PRINCIPAL!$C$124,"")</f>
        <v/>
      </c>
      <c r="Z1403" s="198" t="str">
        <f>IF(Z1402&lt;&gt;"",Z1402*PRINCIPAL!$C$124,"")</f>
        <v/>
      </c>
      <c r="AA1403" s="198" t="str">
        <f>IF(AA1402&lt;&gt;"",AA1402*PRINCIPAL!$C$124,"")</f>
        <v/>
      </c>
      <c r="AB1403" s="198" t="str">
        <f>IF(AB1402&lt;&gt;"",AB1402*PRINCIPAL!$C$124,"")</f>
        <v/>
      </c>
      <c r="AC1403" s="198" t="str">
        <f>IF(AC1402&lt;&gt;"",AC1402*PRINCIPAL!$C$124,"")</f>
        <v/>
      </c>
      <c r="AD1403" s="198" t="str">
        <f>IF(AD1402&lt;&gt;"",AD1402*PRINCIPAL!$C$124,"")</f>
        <v/>
      </c>
      <c r="AE1403" s="198" t="str">
        <f>IF(AE1402&lt;&gt;"",AE1402*PRINCIPAL!$C$124,"")</f>
        <v/>
      </c>
      <c r="AF1403" s="198" t="str">
        <f>IF(AF1402&lt;&gt;"",AF1402*PRINCIPAL!$C$124,"")</f>
        <v/>
      </c>
      <c r="AG1403" s="198" t="str">
        <f>IF(AG1402&lt;&gt;"",AG1402*PRINCIPAL!$C$124,"")</f>
        <v/>
      </c>
      <c r="AH1403" s="198" t="str">
        <f>IF(AH1402&lt;&gt;"",AH1402*PRINCIPAL!$C$124,"")</f>
        <v/>
      </c>
      <c r="AI1403" s="198" t="str">
        <f>IF(AI1402&lt;&gt;"",AI1402*PRINCIPAL!$C$124,"")</f>
        <v/>
      </c>
      <c r="AJ1403" s="198" t="str">
        <f>IF(AJ1402&lt;&gt;"",AJ1402*PRINCIPAL!$C$124,"")</f>
        <v/>
      </c>
      <c r="AK1403" s="198" t="str">
        <f>IF(AK1402&lt;&gt;"",AK1402*PRINCIPAL!$C$124,"")</f>
        <v/>
      </c>
      <c r="AL1403" s="198" t="str">
        <f>IF(AL1402&lt;&gt;"",AL1402*PRINCIPAL!$C$124,"")</f>
        <v/>
      </c>
      <c r="AM1403" s="198" t="str">
        <f>IF(AM1402&lt;&gt;"",AM1402*PRINCIPAL!$C$124,"")</f>
        <v/>
      </c>
      <c r="AN1403" s="198" t="str">
        <f>IF(AN1402&lt;&gt;"",AN1402*PRINCIPAL!$C$124,"")</f>
        <v/>
      </c>
      <c r="AO1403" s="268" t="str">
        <f>IF(AO1402&lt;&gt;"",AO1402*PRINCIPAL!$C$124,"")</f>
        <v/>
      </c>
    </row>
    <row r="1404" spans="2:41" ht="12.45" customHeight="1" thickBot="1" x14ac:dyDescent="0.35">
      <c r="B1404" s="455" t="s">
        <v>152</v>
      </c>
      <c r="C1404" s="479" t="s">
        <v>108</v>
      </c>
      <c r="D1404" s="459"/>
      <c r="E1404" s="317" t="s">
        <v>126</v>
      </c>
      <c r="F1404" s="330" t="s">
        <v>38</v>
      </c>
      <c r="G1404" s="331" t="str">
        <f>IF('Sumário de Resultados'!C77&lt;&gt;"",$G$3*'Sumário de Resultados'!C77,"")</f>
        <v/>
      </c>
      <c r="H1404" s="331" t="str">
        <f>IF('Sumário de Resultados'!D77&lt;&gt;"",$G$3*'Sumário de Resultados'!D77,"")</f>
        <v/>
      </c>
      <c r="I1404" s="331" t="str">
        <f>IF('Sumário de Resultados'!E77&lt;&gt;"",$G$3*'Sumário de Resultados'!E77,"")</f>
        <v/>
      </c>
      <c r="J1404" s="331" t="str">
        <f>IF('Sumário de Resultados'!F77&lt;&gt;"",$G$3*'Sumário de Resultados'!F77,"")</f>
        <v/>
      </c>
      <c r="K1404" s="331" t="str">
        <f>IF('Sumário de Resultados'!G77&lt;&gt;"",$G$3*'Sumário de Resultados'!G77,"")</f>
        <v/>
      </c>
      <c r="L1404" s="331" t="str">
        <f>IF('Sumário de Resultados'!H77&lt;&gt;"",$G$3*'Sumário de Resultados'!H77,"")</f>
        <v/>
      </c>
      <c r="M1404" s="331" t="str">
        <f>IF('Sumário de Resultados'!I77&lt;&gt;"",$G$3*'Sumário de Resultados'!I77,"")</f>
        <v/>
      </c>
      <c r="N1404" s="331" t="str">
        <f>IF('Sumário de Resultados'!J77&lt;&gt;"",$G$3*'Sumário de Resultados'!J77,"")</f>
        <v/>
      </c>
      <c r="O1404" s="331" t="str">
        <f>IF('Sumário de Resultados'!K77&lt;&gt;"",$G$3*'Sumário de Resultados'!K77,"")</f>
        <v/>
      </c>
      <c r="P1404" s="331" t="str">
        <f>IF('Sumário de Resultados'!L77&lt;&gt;"",$G$3*'Sumário de Resultados'!L77,"")</f>
        <v/>
      </c>
      <c r="Q1404" s="331" t="str">
        <f>IF('Sumário de Resultados'!M77&lt;&gt;"",$G$3*'Sumário de Resultados'!M77,"")</f>
        <v/>
      </c>
      <c r="R1404" s="331" t="str">
        <f>IF('Sumário de Resultados'!N77&lt;&gt;"",$G$3*'Sumário de Resultados'!N77,"")</f>
        <v/>
      </c>
      <c r="S1404" s="331" t="str">
        <f>IF('Sumário de Resultados'!O77&lt;&gt;"",$G$3*'Sumário de Resultados'!O77,"")</f>
        <v/>
      </c>
      <c r="T1404" s="331" t="str">
        <f>IF('Sumário de Resultados'!P77&lt;&gt;"",$G$3*'Sumário de Resultados'!P77,"")</f>
        <v/>
      </c>
      <c r="U1404" s="331" t="str">
        <f>IF('Sumário de Resultados'!Q77&lt;&gt;"",$G$3*'Sumário de Resultados'!Q77,"")</f>
        <v/>
      </c>
      <c r="V1404" s="331" t="str">
        <f>IF('Sumário de Resultados'!R77&lt;&gt;"",$G$3*'Sumário de Resultados'!R77,"")</f>
        <v/>
      </c>
      <c r="W1404" s="331" t="str">
        <f>IF('Sumário de Resultados'!S77&lt;&gt;"",$G$3*'Sumário de Resultados'!S77,"")</f>
        <v/>
      </c>
      <c r="X1404" s="331" t="str">
        <f>IF('Sumário de Resultados'!T77&lt;&gt;"",$G$3*'Sumário de Resultados'!T77,"")</f>
        <v/>
      </c>
      <c r="Y1404" s="331" t="str">
        <f>IF('Sumário de Resultados'!U77&lt;&gt;"",$G$3*'Sumário de Resultados'!U77,"")</f>
        <v/>
      </c>
      <c r="Z1404" s="331" t="str">
        <f>IF('Sumário de Resultados'!V77&lt;&gt;"",$G$3*'Sumário de Resultados'!V77,"")</f>
        <v/>
      </c>
      <c r="AA1404" s="331" t="str">
        <f>IF('Sumário de Resultados'!W77&lt;&gt;"",$G$3*'Sumário de Resultados'!W77,"")</f>
        <v/>
      </c>
      <c r="AB1404" s="331" t="str">
        <f>IF('Sumário de Resultados'!X77&lt;&gt;"",$G$3*'Sumário de Resultados'!X77,"")</f>
        <v/>
      </c>
      <c r="AC1404" s="331" t="str">
        <f>IF('Sumário de Resultados'!Y77&lt;&gt;"",$G$3*'Sumário de Resultados'!Y77,"")</f>
        <v/>
      </c>
      <c r="AD1404" s="331" t="str">
        <f>IF('Sumário de Resultados'!Z77&lt;&gt;"",$G$3*'Sumário de Resultados'!Z77,"")</f>
        <v/>
      </c>
      <c r="AE1404" s="331" t="str">
        <f>IF('Sumário de Resultados'!AA77&lt;&gt;"",$G$3*'Sumário de Resultados'!AA77,"")</f>
        <v/>
      </c>
      <c r="AF1404" s="331" t="str">
        <f>IF('Sumário de Resultados'!AB77&lt;&gt;"",$G$3*'Sumário de Resultados'!AB77,"")</f>
        <v/>
      </c>
      <c r="AG1404" s="331" t="str">
        <f>IF('Sumário de Resultados'!AC77&lt;&gt;"",$G$3*'Sumário de Resultados'!AC77,"")</f>
        <v/>
      </c>
      <c r="AH1404" s="331" t="str">
        <f>IF('Sumário de Resultados'!AD77&lt;&gt;"",$G$3*'Sumário de Resultados'!AD77,"")</f>
        <v/>
      </c>
      <c r="AI1404" s="331" t="str">
        <f>IF('Sumário de Resultados'!AE77&lt;&gt;"",$G$3*'Sumário de Resultados'!AE77,"")</f>
        <v/>
      </c>
      <c r="AJ1404" s="331" t="str">
        <f>IF('Sumário de Resultados'!AF77&lt;&gt;"",$G$3*'Sumário de Resultados'!AF77,"")</f>
        <v/>
      </c>
      <c r="AK1404" s="331" t="str">
        <f>IF('Sumário de Resultados'!AG77&lt;&gt;"",$G$3*'Sumário de Resultados'!AG77,"")</f>
        <v/>
      </c>
      <c r="AL1404" s="331" t="str">
        <f>IF('Sumário de Resultados'!AH77&lt;&gt;"",$G$3*'Sumário de Resultados'!AH77,"")</f>
        <v/>
      </c>
      <c r="AM1404" s="331" t="str">
        <f>IF('Sumário de Resultados'!AI77&lt;&gt;"",$G$3*'Sumário de Resultados'!AI77,"")</f>
        <v/>
      </c>
      <c r="AN1404" s="331" t="str">
        <f>IF('Sumário de Resultados'!AJ77&lt;&gt;"",$G$3*'Sumário de Resultados'!AJ77,"")</f>
        <v/>
      </c>
      <c r="AO1404" s="319" t="str">
        <f>IF('Sumário de Resultados'!AK77&lt;&gt;"",$G$3*'Sumário de Resultados'!AK77,"")</f>
        <v/>
      </c>
    </row>
    <row r="1405" spans="2:41" ht="12.45" customHeight="1" x14ac:dyDescent="0.3">
      <c r="B1405" s="456"/>
      <c r="C1405" s="430" t="s">
        <v>117</v>
      </c>
      <c r="D1405" s="424" t="s">
        <v>111</v>
      </c>
      <c r="E1405" s="312" t="s">
        <v>46</v>
      </c>
      <c r="F1405" s="197" t="s">
        <v>38</v>
      </c>
      <c r="G1405" s="247"/>
      <c r="H1405" s="233"/>
      <c r="I1405" s="247"/>
      <c r="J1405" s="248"/>
      <c r="K1405" s="256"/>
      <c r="L1405" s="247"/>
      <c r="M1405" s="247"/>
      <c r="N1405" s="247"/>
      <c r="O1405" s="249"/>
      <c r="P1405" s="249"/>
      <c r="Q1405" s="249"/>
      <c r="R1405" s="249"/>
      <c r="S1405" s="249"/>
      <c r="T1405" s="249"/>
      <c r="U1405" s="249"/>
      <c r="V1405" s="249"/>
      <c r="W1405" s="249"/>
      <c r="X1405" s="249"/>
      <c r="Y1405" s="249"/>
      <c r="Z1405" s="249"/>
      <c r="AA1405" s="249"/>
      <c r="AB1405" s="249"/>
      <c r="AC1405" s="249"/>
      <c r="AD1405" s="254"/>
      <c r="AE1405" s="249"/>
      <c r="AF1405" s="249"/>
      <c r="AG1405" s="249"/>
      <c r="AH1405" s="249"/>
      <c r="AI1405" s="249"/>
      <c r="AJ1405" s="249"/>
      <c r="AK1405" s="249"/>
      <c r="AL1405" s="249"/>
      <c r="AM1405" s="254"/>
      <c r="AN1405" s="254"/>
      <c r="AO1405" s="255"/>
    </row>
    <row r="1406" spans="2:41" ht="12.45" customHeight="1" x14ac:dyDescent="0.3">
      <c r="B1406" s="456"/>
      <c r="C1406" s="430"/>
      <c r="D1406" s="424"/>
      <c r="E1406" s="224" t="s">
        <v>109</v>
      </c>
      <c r="F1406" s="203" t="s">
        <v>38</v>
      </c>
      <c r="G1406" s="231"/>
      <c r="H1406" s="229"/>
      <c r="I1406" s="203"/>
      <c r="J1406" s="233"/>
      <c r="K1406" s="202"/>
      <c r="L1406" s="203"/>
      <c r="M1406" s="203"/>
      <c r="N1406" s="203"/>
      <c r="O1406" s="236"/>
      <c r="P1406" s="236"/>
      <c r="Q1406" s="236"/>
      <c r="R1406" s="236"/>
      <c r="S1406" s="236"/>
      <c r="T1406" s="236"/>
      <c r="U1406" s="236"/>
      <c r="V1406" s="236"/>
      <c r="W1406" s="236"/>
      <c r="X1406" s="236"/>
      <c r="Y1406" s="236"/>
      <c r="Z1406" s="236"/>
      <c r="AA1406" s="236"/>
      <c r="AB1406" s="236"/>
      <c r="AC1406" s="236"/>
      <c r="AD1406" s="240"/>
      <c r="AE1406" s="236"/>
      <c r="AF1406" s="236"/>
      <c r="AG1406" s="236"/>
      <c r="AH1406" s="236"/>
      <c r="AI1406" s="236"/>
      <c r="AJ1406" s="236"/>
      <c r="AK1406" s="236"/>
      <c r="AL1406" s="236"/>
      <c r="AM1406" s="240"/>
      <c r="AN1406" s="240"/>
      <c r="AO1406" s="242"/>
    </row>
    <row r="1407" spans="2:41" ht="12.45" customHeight="1" x14ac:dyDescent="0.3">
      <c r="B1407" s="456"/>
      <c r="C1407" s="430"/>
      <c r="D1407" s="424"/>
      <c r="E1407" s="224" t="s">
        <v>127</v>
      </c>
      <c r="F1407" s="203" t="s">
        <v>38</v>
      </c>
      <c r="G1407" s="203"/>
      <c r="H1407" s="218"/>
      <c r="I1407" s="203"/>
      <c r="J1407" s="218"/>
      <c r="K1407" s="202"/>
      <c r="L1407" s="203"/>
      <c r="M1407" s="203"/>
      <c r="N1407" s="203"/>
      <c r="O1407" s="236"/>
      <c r="P1407" s="236"/>
      <c r="Q1407" s="236"/>
      <c r="R1407" s="236"/>
      <c r="S1407" s="236"/>
      <c r="T1407" s="236"/>
      <c r="U1407" s="236"/>
      <c r="V1407" s="236"/>
      <c r="W1407" s="236"/>
      <c r="X1407" s="236"/>
      <c r="Y1407" s="236"/>
      <c r="Z1407" s="236"/>
      <c r="AA1407" s="236"/>
      <c r="AB1407" s="236"/>
      <c r="AC1407" s="251"/>
      <c r="AD1407" s="240"/>
      <c r="AE1407" s="236"/>
      <c r="AF1407" s="236"/>
      <c r="AG1407" s="236"/>
      <c r="AH1407" s="236"/>
      <c r="AI1407" s="236"/>
      <c r="AJ1407" s="236"/>
      <c r="AK1407" s="236"/>
      <c r="AL1407" s="236"/>
      <c r="AM1407" s="240"/>
      <c r="AN1407" s="240"/>
      <c r="AO1407" s="242"/>
    </row>
    <row r="1408" spans="2:41" ht="12.45" customHeight="1" x14ac:dyDescent="0.3">
      <c r="B1408" s="456"/>
      <c r="C1408" s="430"/>
      <c r="D1408" s="425"/>
      <c r="E1408" s="220" t="s">
        <v>126</v>
      </c>
      <c r="F1408" s="320" t="s">
        <v>38</v>
      </c>
      <c r="G1408" s="200" t="str">
        <f>IF(AND(G1405&lt;&gt;"",G1406&lt;&gt;"",G1407&lt;&gt;""),G1405*G1406*G1407,"")</f>
        <v/>
      </c>
      <c r="H1408" s="198" t="str">
        <f>IF(AND(H1405&lt;&gt;"",H1406&lt;&gt;"",H1407&lt;&gt;""),H1405*H1406*H1407,"")</f>
        <v/>
      </c>
      <c r="I1408" s="200" t="str">
        <f t="shared" ref="I1408:AJ1408" si="335">IF(AND(I1405&lt;&gt;"",I1406&lt;&gt;"",I1407&lt;&gt;""),I1405*I1406*I1407,"")</f>
        <v/>
      </c>
      <c r="J1408" s="200" t="str">
        <f t="shared" si="335"/>
        <v/>
      </c>
      <c r="K1408" s="200" t="str">
        <f t="shared" si="335"/>
        <v/>
      </c>
      <c r="L1408" s="204" t="str">
        <f t="shared" si="335"/>
        <v/>
      </c>
      <c r="M1408" s="204" t="str">
        <f t="shared" si="335"/>
        <v/>
      </c>
      <c r="N1408" s="204" t="str">
        <f t="shared" si="335"/>
        <v/>
      </c>
      <c r="O1408" s="204" t="str">
        <f t="shared" si="335"/>
        <v/>
      </c>
      <c r="P1408" s="204" t="str">
        <f t="shared" si="335"/>
        <v/>
      </c>
      <c r="Q1408" s="204" t="str">
        <f t="shared" si="335"/>
        <v/>
      </c>
      <c r="R1408" s="204" t="str">
        <f t="shared" si="335"/>
        <v/>
      </c>
      <c r="S1408" s="204" t="str">
        <f t="shared" si="335"/>
        <v/>
      </c>
      <c r="T1408" s="204" t="str">
        <f t="shared" si="335"/>
        <v/>
      </c>
      <c r="U1408" s="204" t="str">
        <f t="shared" si="335"/>
        <v/>
      </c>
      <c r="V1408" s="204" t="str">
        <f t="shared" si="335"/>
        <v/>
      </c>
      <c r="W1408" s="204" t="str">
        <f t="shared" si="335"/>
        <v/>
      </c>
      <c r="X1408" s="204" t="str">
        <f t="shared" si="335"/>
        <v/>
      </c>
      <c r="Y1408" s="204" t="str">
        <f t="shared" si="335"/>
        <v/>
      </c>
      <c r="Z1408" s="204" t="str">
        <f t="shared" si="335"/>
        <v/>
      </c>
      <c r="AA1408" s="204" t="str">
        <f t="shared" si="335"/>
        <v/>
      </c>
      <c r="AB1408" s="204" t="str">
        <f t="shared" si="335"/>
        <v/>
      </c>
      <c r="AC1408" s="204" t="str">
        <f t="shared" si="335"/>
        <v/>
      </c>
      <c r="AD1408" s="200" t="str">
        <f t="shared" si="335"/>
        <v/>
      </c>
      <c r="AE1408" s="200" t="str">
        <f t="shared" si="335"/>
        <v/>
      </c>
      <c r="AF1408" s="200" t="str">
        <f t="shared" si="335"/>
        <v/>
      </c>
      <c r="AG1408" s="200" t="str">
        <f t="shared" si="335"/>
        <v/>
      </c>
      <c r="AH1408" s="204" t="str">
        <f t="shared" si="335"/>
        <v/>
      </c>
      <c r="AI1408" s="204" t="str">
        <f t="shared" si="335"/>
        <v/>
      </c>
      <c r="AJ1408" s="204" t="str">
        <f t="shared" si="335"/>
        <v/>
      </c>
      <c r="AK1408" s="204" t="str">
        <f>IF(AND(AK1405&lt;&gt;"",AK1406&lt;&gt;"",AK1407&lt;&gt;""),AK1405*AK1406*AK1407,"")</f>
        <v/>
      </c>
      <c r="AL1408" s="204" t="str">
        <f t="shared" ref="AL1408:AO1408" si="336">IF(AND(AL1405&lt;&gt;"",AL1406&lt;&gt;"",AL1407&lt;&gt;""),AL1405*AL1406*AL1407,"")</f>
        <v/>
      </c>
      <c r="AM1408" s="204" t="str">
        <f t="shared" si="336"/>
        <v/>
      </c>
      <c r="AN1408" s="204" t="str">
        <f t="shared" si="336"/>
        <v/>
      </c>
      <c r="AO1408" s="210" t="str">
        <f t="shared" si="336"/>
        <v/>
      </c>
    </row>
    <row r="1409" spans="2:41" ht="12.45" customHeight="1" x14ac:dyDescent="0.3">
      <c r="B1409" s="456"/>
      <c r="C1409" s="430"/>
      <c r="D1409" s="426" t="s">
        <v>111</v>
      </c>
      <c r="E1409" s="243" t="s">
        <v>46</v>
      </c>
      <c r="F1409" s="203" t="s">
        <v>38</v>
      </c>
      <c r="G1409" s="203"/>
      <c r="H1409" s="203"/>
      <c r="I1409" s="202"/>
      <c r="J1409" s="244"/>
      <c r="K1409" s="244"/>
      <c r="L1409" s="203"/>
      <c r="M1409" s="203"/>
      <c r="N1409" s="250"/>
      <c r="O1409" s="251"/>
      <c r="P1409" s="251"/>
      <c r="Q1409" s="251"/>
      <c r="R1409" s="251"/>
      <c r="S1409" s="251"/>
      <c r="T1409" s="251"/>
      <c r="U1409" s="251"/>
      <c r="V1409" s="251"/>
      <c r="W1409" s="251"/>
      <c r="X1409" s="236"/>
      <c r="Y1409" s="240"/>
      <c r="Z1409" s="236"/>
      <c r="AA1409" s="236"/>
      <c r="AB1409" s="240"/>
      <c r="AC1409" s="236"/>
      <c r="AD1409" s="237"/>
      <c r="AE1409" s="238"/>
      <c r="AF1409" s="236"/>
      <c r="AG1409" s="236"/>
      <c r="AH1409" s="249"/>
      <c r="AI1409" s="249"/>
      <c r="AJ1409" s="236"/>
      <c r="AK1409" s="236"/>
      <c r="AL1409" s="236"/>
      <c r="AM1409" s="236"/>
      <c r="AN1409" s="254"/>
      <c r="AO1409" s="255"/>
    </row>
    <row r="1410" spans="2:41" ht="12.45" customHeight="1" x14ac:dyDescent="0.3">
      <c r="B1410" s="456"/>
      <c r="C1410" s="430"/>
      <c r="D1410" s="424"/>
      <c r="E1410" s="245" t="s">
        <v>109</v>
      </c>
      <c r="F1410" s="203" t="s">
        <v>38</v>
      </c>
      <c r="G1410" s="246"/>
      <c r="H1410" s="203"/>
      <c r="I1410" s="231"/>
      <c r="J1410" s="203"/>
      <c r="K1410" s="218"/>
      <c r="L1410" s="247"/>
      <c r="M1410" s="247"/>
      <c r="N1410" s="203"/>
      <c r="O1410" s="236"/>
      <c r="P1410" s="236"/>
      <c r="Q1410" s="236"/>
      <c r="R1410" s="236"/>
      <c r="S1410" s="236"/>
      <c r="T1410" s="236"/>
      <c r="U1410" s="236"/>
      <c r="V1410" s="236"/>
      <c r="W1410" s="236"/>
      <c r="X1410" s="236"/>
      <c r="Y1410" s="240"/>
      <c r="Z1410" s="236"/>
      <c r="AA1410" s="236"/>
      <c r="AB1410" s="240"/>
      <c r="AC1410" s="249"/>
      <c r="AD1410" s="252"/>
      <c r="AE1410" s="253"/>
      <c r="AF1410" s="236"/>
      <c r="AG1410" s="249"/>
      <c r="AH1410" s="249"/>
      <c r="AI1410" s="249"/>
      <c r="AJ1410" s="249"/>
      <c r="AK1410" s="249"/>
      <c r="AL1410" s="249"/>
      <c r="AM1410" s="236"/>
      <c r="AN1410" s="240"/>
      <c r="AO1410" s="242"/>
    </row>
    <row r="1411" spans="2:41" ht="12.45" customHeight="1" x14ac:dyDescent="0.3">
      <c r="B1411" s="456"/>
      <c r="C1411" s="430"/>
      <c r="D1411" s="424"/>
      <c r="E1411" s="245" t="s">
        <v>127</v>
      </c>
      <c r="F1411" s="203" t="s">
        <v>38</v>
      </c>
      <c r="G1411" s="202"/>
      <c r="H1411" s="203"/>
      <c r="I1411" s="203"/>
      <c r="J1411" s="247"/>
      <c r="K1411" s="248"/>
      <c r="L1411" s="203"/>
      <c r="M1411" s="203"/>
      <c r="N1411" s="247"/>
      <c r="O1411" s="249"/>
      <c r="P1411" s="249"/>
      <c r="Q1411" s="249"/>
      <c r="R1411" s="249"/>
      <c r="S1411" s="249"/>
      <c r="T1411" s="249"/>
      <c r="U1411" s="249"/>
      <c r="V1411" s="249"/>
      <c r="W1411" s="249"/>
      <c r="X1411" s="236"/>
      <c r="Y1411" s="240"/>
      <c r="Z1411" s="236"/>
      <c r="AA1411" s="236"/>
      <c r="AB1411" s="240"/>
      <c r="AC1411" s="249"/>
      <c r="AD1411" s="252"/>
      <c r="AE1411" s="253"/>
      <c r="AF1411" s="236"/>
      <c r="AG1411" s="249"/>
      <c r="AH1411" s="236"/>
      <c r="AI1411" s="236"/>
      <c r="AJ1411" s="236"/>
      <c r="AK1411" s="236"/>
      <c r="AL1411" s="236"/>
      <c r="AM1411" s="236"/>
      <c r="AN1411" s="240"/>
      <c r="AO1411" s="242"/>
    </row>
    <row r="1412" spans="2:41" ht="12.45" customHeight="1" x14ac:dyDescent="0.3">
      <c r="B1412" s="456"/>
      <c r="C1412" s="430"/>
      <c r="D1412" s="425"/>
      <c r="E1412" s="220" t="s">
        <v>126</v>
      </c>
      <c r="F1412" s="321" t="s">
        <v>38</v>
      </c>
      <c r="G1412" s="259" t="str">
        <f>IF(AND(G1409&lt;&gt;"",G1410&lt;&gt;"",G1411&lt;&gt;""),G1409*G1410*G1411,"")</f>
        <v/>
      </c>
      <c r="H1412" s="259" t="str">
        <f t="shared" ref="H1412:AO1412" si="337">IF(AND(H1409&lt;&gt;"",H1410&lt;&gt;"",H1411&lt;&gt;""),H1409*H1410*H1411,"")</f>
        <v/>
      </c>
      <c r="I1412" s="259" t="str">
        <f t="shared" si="337"/>
        <v/>
      </c>
      <c r="J1412" s="259" t="str">
        <f t="shared" si="337"/>
        <v/>
      </c>
      <c r="K1412" s="259" t="str">
        <f t="shared" si="337"/>
        <v/>
      </c>
      <c r="L1412" s="259" t="str">
        <f t="shared" si="337"/>
        <v/>
      </c>
      <c r="M1412" s="259" t="str">
        <f t="shared" si="337"/>
        <v/>
      </c>
      <c r="N1412" s="259" t="str">
        <f t="shared" si="337"/>
        <v/>
      </c>
      <c r="O1412" s="259" t="str">
        <f t="shared" si="337"/>
        <v/>
      </c>
      <c r="P1412" s="259" t="str">
        <f t="shared" si="337"/>
        <v/>
      </c>
      <c r="Q1412" s="259" t="str">
        <f t="shared" si="337"/>
        <v/>
      </c>
      <c r="R1412" s="259" t="str">
        <f t="shared" si="337"/>
        <v/>
      </c>
      <c r="S1412" s="259" t="str">
        <f t="shared" si="337"/>
        <v/>
      </c>
      <c r="T1412" s="259" t="str">
        <f t="shared" si="337"/>
        <v/>
      </c>
      <c r="U1412" s="259" t="str">
        <f t="shared" si="337"/>
        <v/>
      </c>
      <c r="V1412" s="259" t="str">
        <f t="shared" si="337"/>
        <v/>
      </c>
      <c r="W1412" s="259" t="str">
        <f t="shared" si="337"/>
        <v/>
      </c>
      <c r="X1412" s="259" t="str">
        <f t="shared" si="337"/>
        <v/>
      </c>
      <c r="Y1412" s="260" t="str">
        <f t="shared" si="337"/>
        <v/>
      </c>
      <c r="Z1412" s="261" t="str">
        <f t="shared" si="337"/>
        <v/>
      </c>
      <c r="AA1412" s="259" t="str">
        <f t="shared" si="337"/>
        <v/>
      </c>
      <c r="AB1412" s="260" t="str">
        <f t="shared" si="337"/>
        <v/>
      </c>
      <c r="AC1412" s="261" t="str">
        <f t="shared" si="337"/>
        <v/>
      </c>
      <c r="AD1412" s="259" t="str">
        <f t="shared" si="337"/>
        <v/>
      </c>
      <c r="AE1412" s="259" t="str">
        <f t="shared" si="337"/>
        <v/>
      </c>
      <c r="AF1412" s="259" t="str">
        <f t="shared" si="337"/>
        <v/>
      </c>
      <c r="AG1412" s="259" t="str">
        <f t="shared" si="337"/>
        <v/>
      </c>
      <c r="AH1412" s="259" t="str">
        <f t="shared" si="337"/>
        <v/>
      </c>
      <c r="AI1412" s="259" t="str">
        <f t="shared" si="337"/>
        <v/>
      </c>
      <c r="AJ1412" s="259" t="str">
        <f t="shared" si="337"/>
        <v/>
      </c>
      <c r="AK1412" s="259" t="str">
        <f t="shared" si="337"/>
        <v/>
      </c>
      <c r="AL1412" s="259" t="str">
        <f t="shared" si="337"/>
        <v/>
      </c>
      <c r="AM1412" s="259" t="str">
        <f t="shared" si="337"/>
        <v/>
      </c>
      <c r="AN1412" s="259" t="str">
        <f t="shared" si="337"/>
        <v/>
      </c>
      <c r="AO1412" s="262" t="str">
        <f t="shared" si="337"/>
        <v/>
      </c>
    </row>
    <row r="1413" spans="2:41" ht="12.45" customHeight="1" x14ac:dyDescent="0.3">
      <c r="B1413" s="456"/>
      <c r="C1413" s="430"/>
      <c r="D1413" s="426" t="s">
        <v>111</v>
      </c>
      <c r="E1413" s="243" t="s">
        <v>46</v>
      </c>
      <c r="F1413" s="203" t="s">
        <v>38</v>
      </c>
      <c r="G1413" s="247"/>
      <c r="H1413" s="247"/>
      <c r="I1413" s="256"/>
      <c r="J1413" s="257"/>
      <c r="K1413" s="257"/>
      <c r="L1413" s="247"/>
      <c r="M1413" s="247"/>
      <c r="N1413" s="250"/>
      <c r="O1413" s="251"/>
      <c r="P1413" s="251"/>
      <c r="Q1413" s="251"/>
      <c r="R1413" s="251"/>
      <c r="S1413" s="251"/>
      <c r="T1413" s="251"/>
      <c r="U1413" s="251"/>
      <c r="V1413" s="251"/>
      <c r="W1413" s="251"/>
      <c r="X1413" s="249"/>
      <c r="Y1413" s="254"/>
      <c r="Z1413" s="249"/>
      <c r="AA1413" s="249"/>
      <c r="AB1413" s="254"/>
      <c r="AC1413" s="249"/>
      <c r="AD1413" s="252"/>
      <c r="AE1413" s="258"/>
      <c r="AF1413" s="249"/>
      <c r="AG1413" s="249"/>
      <c r="AH1413" s="249"/>
      <c r="AI1413" s="249"/>
      <c r="AJ1413" s="249"/>
      <c r="AK1413" s="249"/>
      <c r="AL1413" s="249"/>
      <c r="AM1413" s="249"/>
      <c r="AN1413" s="254"/>
      <c r="AO1413" s="255"/>
    </row>
    <row r="1414" spans="2:41" ht="12.45" customHeight="1" x14ac:dyDescent="0.3">
      <c r="B1414" s="456"/>
      <c r="C1414" s="430"/>
      <c r="D1414" s="424"/>
      <c r="E1414" s="245" t="s">
        <v>109</v>
      </c>
      <c r="F1414" s="203" t="s">
        <v>38</v>
      </c>
      <c r="G1414" s="246"/>
      <c r="H1414" s="203"/>
      <c r="I1414" s="231"/>
      <c r="J1414" s="203"/>
      <c r="K1414" s="218"/>
      <c r="L1414" s="247"/>
      <c r="M1414" s="247"/>
      <c r="N1414" s="203"/>
      <c r="O1414" s="236"/>
      <c r="P1414" s="236"/>
      <c r="Q1414" s="236"/>
      <c r="R1414" s="236"/>
      <c r="S1414" s="236"/>
      <c r="T1414" s="236"/>
      <c r="U1414" s="236"/>
      <c r="V1414" s="236"/>
      <c r="W1414" s="236"/>
      <c r="X1414" s="236"/>
      <c r="Y1414" s="240"/>
      <c r="Z1414" s="236"/>
      <c r="AA1414" s="236"/>
      <c r="AB1414" s="240"/>
      <c r="AC1414" s="249"/>
      <c r="AD1414" s="252"/>
      <c r="AE1414" s="253"/>
      <c r="AF1414" s="236"/>
      <c r="AG1414" s="249"/>
      <c r="AH1414" s="249"/>
      <c r="AI1414" s="249"/>
      <c r="AJ1414" s="249"/>
      <c r="AK1414" s="249"/>
      <c r="AL1414" s="249"/>
      <c r="AM1414" s="236"/>
      <c r="AN1414" s="240"/>
      <c r="AO1414" s="242"/>
    </row>
    <row r="1415" spans="2:41" ht="12.45" customHeight="1" x14ac:dyDescent="0.3">
      <c r="B1415" s="456"/>
      <c r="C1415" s="430"/>
      <c r="D1415" s="424"/>
      <c r="E1415" s="245" t="s">
        <v>127</v>
      </c>
      <c r="F1415" s="203" t="s">
        <v>38</v>
      </c>
      <c r="G1415" s="202"/>
      <c r="H1415" s="203"/>
      <c r="I1415" s="203"/>
      <c r="J1415" s="203"/>
      <c r="K1415" s="218"/>
      <c r="L1415" s="203"/>
      <c r="M1415" s="203"/>
      <c r="N1415" s="203"/>
      <c r="O1415" s="236"/>
      <c r="P1415" s="236"/>
      <c r="Q1415" s="236"/>
      <c r="R1415" s="236"/>
      <c r="S1415" s="236"/>
      <c r="T1415" s="236"/>
      <c r="U1415" s="236"/>
      <c r="V1415" s="236"/>
      <c r="W1415" s="236"/>
      <c r="X1415" s="236"/>
      <c r="Y1415" s="240"/>
      <c r="Z1415" s="236"/>
      <c r="AA1415" s="236"/>
      <c r="AB1415" s="240"/>
      <c r="AC1415" s="236"/>
      <c r="AD1415" s="237"/>
      <c r="AE1415" s="263"/>
      <c r="AF1415" s="236"/>
      <c r="AG1415" s="236"/>
      <c r="AH1415" s="236"/>
      <c r="AI1415" s="236"/>
      <c r="AJ1415" s="236"/>
      <c r="AK1415" s="236"/>
      <c r="AL1415" s="236"/>
      <c r="AM1415" s="236"/>
      <c r="AN1415" s="240"/>
      <c r="AO1415" s="242"/>
    </row>
    <row r="1416" spans="2:41" ht="12.45" customHeight="1" x14ac:dyDescent="0.3">
      <c r="B1416" s="456"/>
      <c r="C1416" s="430"/>
      <c r="D1416" s="425"/>
      <c r="E1416" s="221" t="s">
        <v>126</v>
      </c>
      <c r="F1416" s="321" t="s">
        <v>38</v>
      </c>
      <c r="G1416" s="259" t="str">
        <f>IF(AND(G1413&lt;&gt;"",G1414&lt;&gt;"",G1415&lt;&gt;""),G1413*G1414*G1415,"")</f>
        <v/>
      </c>
      <c r="H1416" s="259" t="str">
        <f t="shared" ref="H1416:AO1416" si="338">IF(AND(H1413&lt;&gt;"",H1414&lt;&gt;"",H1415&lt;&gt;""),H1413*H1414*H1415,"")</f>
        <v/>
      </c>
      <c r="I1416" s="259" t="str">
        <f t="shared" si="338"/>
        <v/>
      </c>
      <c r="J1416" s="259" t="str">
        <f t="shared" si="338"/>
        <v/>
      </c>
      <c r="K1416" s="259" t="str">
        <f t="shared" si="338"/>
        <v/>
      </c>
      <c r="L1416" s="259" t="str">
        <f t="shared" si="338"/>
        <v/>
      </c>
      <c r="M1416" s="259" t="str">
        <f t="shared" si="338"/>
        <v/>
      </c>
      <c r="N1416" s="259" t="str">
        <f t="shared" si="338"/>
        <v/>
      </c>
      <c r="O1416" s="259" t="str">
        <f t="shared" si="338"/>
        <v/>
      </c>
      <c r="P1416" s="259" t="str">
        <f t="shared" si="338"/>
        <v/>
      </c>
      <c r="Q1416" s="259" t="str">
        <f t="shared" si="338"/>
        <v/>
      </c>
      <c r="R1416" s="259" t="str">
        <f t="shared" si="338"/>
        <v/>
      </c>
      <c r="S1416" s="259" t="str">
        <f t="shared" si="338"/>
        <v/>
      </c>
      <c r="T1416" s="259" t="str">
        <f t="shared" si="338"/>
        <v/>
      </c>
      <c r="U1416" s="259" t="str">
        <f t="shared" si="338"/>
        <v/>
      </c>
      <c r="V1416" s="259" t="str">
        <f t="shared" si="338"/>
        <v/>
      </c>
      <c r="W1416" s="259" t="str">
        <f t="shared" si="338"/>
        <v/>
      </c>
      <c r="X1416" s="259" t="str">
        <f t="shared" si="338"/>
        <v/>
      </c>
      <c r="Y1416" s="259" t="str">
        <f t="shared" si="338"/>
        <v/>
      </c>
      <c r="Z1416" s="259" t="str">
        <f t="shared" si="338"/>
        <v/>
      </c>
      <c r="AA1416" s="259" t="str">
        <f t="shared" si="338"/>
        <v/>
      </c>
      <c r="AB1416" s="259" t="str">
        <f t="shared" si="338"/>
        <v/>
      </c>
      <c r="AC1416" s="259" t="str">
        <f t="shared" si="338"/>
        <v/>
      </c>
      <c r="AD1416" s="259" t="str">
        <f t="shared" si="338"/>
        <v/>
      </c>
      <c r="AE1416" s="259" t="str">
        <f t="shared" si="338"/>
        <v/>
      </c>
      <c r="AF1416" s="259" t="str">
        <f t="shared" si="338"/>
        <v/>
      </c>
      <c r="AG1416" s="259" t="str">
        <f t="shared" si="338"/>
        <v/>
      </c>
      <c r="AH1416" s="259" t="str">
        <f t="shared" si="338"/>
        <v/>
      </c>
      <c r="AI1416" s="259" t="str">
        <f t="shared" si="338"/>
        <v/>
      </c>
      <c r="AJ1416" s="259" t="str">
        <f t="shared" si="338"/>
        <v/>
      </c>
      <c r="AK1416" s="259" t="str">
        <f t="shared" si="338"/>
        <v/>
      </c>
      <c r="AL1416" s="259" t="str">
        <f t="shared" si="338"/>
        <v/>
      </c>
      <c r="AM1416" s="259" t="str">
        <f t="shared" si="338"/>
        <v/>
      </c>
      <c r="AN1416" s="259" t="str">
        <f t="shared" si="338"/>
        <v/>
      </c>
      <c r="AO1416" s="262" t="str">
        <f t="shared" si="338"/>
        <v/>
      </c>
    </row>
    <row r="1417" spans="2:41" ht="12.45" customHeight="1" x14ac:dyDescent="0.3">
      <c r="B1417" s="456"/>
      <c r="C1417" s="430"/>
      <c r="D1417" s="426" t="s">
        <v>111</v>
      </c>
      <c r="E1417" s="264" t="s">
        <v>46</v>
      </c>
      <c r="F1417" s="203" t="s">
        <v>38</v>
      </c>
      <c r="G1417" s="247"/>
      <c r="H1417" s="247"/>
      <c r="I1417" s="256"/>
      <c r="J1417" s="257"/>
      <c r="K1417" s="257"/>
      <c r="L1417" s="247"/>
      <c r="M1417" s="247"/>
      <c r="N1417" s="250"/>
      <c r="O1417" s="251"/>
      <c r="P1417" s="251"/>
      <c r="Q1417" s="251"/>
      <c r="R1417" s="251"/>
      <c r="S1417" s="251"/>
      <c r="T1417" s="251"/>
      <c r="U1417" s="251"/>
      <c r="V1417" s="251"/>
      <c r="W1417" s="251"/>
      <c r="X1417" s="249"/>
      <c r="Y1417" s="254"/>
      <c r="Z1417" s="249"/>
      <c r="AA1417" s="249"/>
      <c r="AB1417" s="254"/>
      <c r="AC1417" s="249"/>
      <c r="AD1417" s="252"/>
      <c r="AE1417" s="258"/>
      <c r="AF1417" s="249"/>
      <c r="AG1417" s="249"/>
      <c r="AH1417" s="249"/>
      <c r="AI1417" s="249"/>
      <c r="AJ1417" s="249"/>
      <c r="AK1417" s="249"/>
      <c r="AL1417" s="249"/>
      <c r="AM1417" s="249"/>
      <c r="AN1417" s="254"/>
      <c r="AO1417" s="255"/>
    </row>
    <row r="1418" spans="2:41" ht="12.45" customHeight="1" x14ac:dyDescent="0.3">
      <c r="B1418" s="456"/>
      <c r="C1418" s="430"/>
      <c r="D1418" s="424"/>
      <c r="E1418" s="245" t="s">
        <v>109</v>
      </c>
      <c r="F1418" s="203" t="s">
        <v>38</v>
      </c>
      <c r="G1418" s="246"/>
      <c r="H1418" s="203"/>
      <c r="I1418" s="231"/>
      <c r="J1418" s="203"/>
      <c r="K1418" s="218"/>
      <c r="L1418" s="247"/>
      <c r="M1418" s="247"/>
      <c r="N1418" s="203"/>
      <c r="O1418" s="236"/>
      <c r="P1418" s="236"/>
      <c r="Q1418" s="236"/>
      <c r="R1418" s="236"/>
      <c r="S1418" s="236"/>
      <c r="T1418" s="236"/>
      <c r="U1418" s="236"/>
      <c r="V1418" s="236"/>
      <c r="W1418" s="236"/>
      <c r="X1418" s="236"/>
      <c r="Y1418" s="240"/>
      <c r="Z1418" s="236"/>
      <c r="AA1418" s="236"/>
      <c r="AB1418" s="240"/>
      <c r="AC1418" s="249"/>
      <c r="AD1418" s="252"/>
      <c r="AE1418" s="253"/>
      <c r="AF1418" s="236"/>
      <c r="AG1418" s="249"/>
      <c r="AH1418" s="249"/>
      <c r="AI1418" s="249"/>
      <c r="AJ1418" s="249"/>
      <c r="AK1418" s="249"/>
      <c r="AL1418" s="249"/>
      <c r="AM1418" s="236"/>
      <c r="AN1418" s="240"/>
      <c r="AO1418" s="242"/>
    </row>
    <row r="1419" spans="2:41" ht="12.45" customHeight="1" x14ac:dyDescent="0.3">
      <c r="B1419" s="456"/>
      <c r="C1419" s="430"/>
      <c r="D1419" s="424"/>
      <c r="E1419" s="245" t="s">
        <v>127</v>
      </c>
      <c r="F1419" s="203" t="s">
        <v>38</v>
      </c>
      <c r="G1419" s="202"/>
      <c r="H1419" s="203"/>
      <c r="I1419" s="203"/>
      <c r="J1419" s="203"/>
      <c r="K1419" s="218"/>
      <c r="L1419" s="203"/>
      <c r="M1419" s="203"/>
      <c r="N1419" s="203"/>
      <c r="O1419" s="236"/>
      <c r="P1419" s="236"/>
      <c r="Q1419" s="236"/>
      <c r="R1419" s="236"/>
      <c r="S1419" s="236"/>
      <c r="T1419" s="236"/>
      <c r="U1419" s="236"/>
      <c r="V1419" s="236"/>
      <c r="W1419" s="236"/>
      <c r="X1419" s="236"/>
      <c r="Y1419" s="240"/>
      <c r="Z1419" s="236"/>
      <c r="AA1419" s="236"/>
      <c r="AB1419" s="240"/>
      <c r="AC1419" s="236"/>
      <c r="AD1419" s="237"/>
      <c r="AE1419" s="263"/>
      <c r="AF1419" s="236"/>
      <c r="AG1419" s="236"/>
      <c r="AH1419" s="236"/>
      <c r="AI1419" s="236"/>
      <c r="AJ1419" s="236"/>
      <c r="AK1419" s="236"/>
      <c r="AL1419" s="236"/>
      <c r="AM1419" s="236"/>
      <c r="AN1419" s="240"/>
      <c r="AO1419" s="242"/>
    </row>
    <row r="1420" spans="2:41" ht="12.45" customHeight="1" x14ac:dyDescent="0.3">
      <c r="B1420" s="456"/>
      <c r="C1420" s="430"/>
      <c r="D1420" s="425"/>
      <c r="E1420" s="221" t="s">
        <v>126</v>
      </c>
      <c r="F1420" s="321" t="s">
        <v>38</v>
      </c>
      <c r="G1420" s="259" t="str">
        <f>IF(AND(G1417&lt;&gt;"",G1418&lt;&gt;"",G1419&lt;&gt;""),G1417*G1418*G1419,"")</f>
        <v/>
      </c>
      <c r="H1420" s="259" t="str">
        <f t="shared" ref="H1420:AO1420" si="339">IF(AND(H1417&lt;&gt;"",H1418&lt;&gt;"",H1419&lt;&gt;""),H1417*H1418*H1419,"")</f>
        <v/>
      </c>
      <c r="I1420" s="259" t="str">
        <f t="shared" si="339"/>
        <v/>
      </c>
      <c r="J1420" s="259" t="str">
        <f t="shared" si="339"/>
        <v/>
      </c>
      <c r="K1420" s="259" t="str">
        <f t="shared" si="339"/>
        <v/>
      </c>
      <c r="L1420" s="259" t="str">
        <f t="shared" si="339"/>
        <v/>
      </c>
      <c r="M1420" s="259" t="str">
        <f t="shared" si="339"/>
        <v/>
      </c>
      <c r="N1420" s="259" t="str">
        <f t="shared" si="339"/>
        <v/>
      </c>
      <c r="O1420" s="259" t="str">
        <f t="shared" si="339"/>
        <v/>
      </c>
      <c r="P1420" s="259" t="str">
        <f t="shared" si="339"/>
        <v/>
      </c>
      <c r="Q1420" s="259" t="str">
        <f t="shared" si="339"/>
        <v/>
      </c>
      <c r="R1420" s="259" t="str">
        <f t="shared" si="339"/>
        <v/>
      </c>
      <c r="S1420" s="259" t="str">
        <f t="shared" si="339"/>
        <v/>
      </c>
      <c r="T1420" s="259" t="str">
        <f t="shared" si="339"/>
        <v/>
      </c>
      <c r="U1420" s="259" t="str">
        <f t="shared" si="339"/>
        <v/>
      </c>
      <c r="V1420" s="259" t="str">
        <f t="shared" si="339"/>
        <v/>
      </c>
      <c r="W1420" s="259" t="str">
        <f t="shared" si="339"/>
        <v/>
      </c>
      <c r="X1420" s="259" t="str">
        <f t="shared" si="339"/>
        <v/>
      </c>
      <c r="Y1420" s="259" t="str">
        <f t="shared" si="339"/>
        <v/>
      </c>
      <c r="Z1420" s="259" t="str">
        <f t="shared" si="339"/>
        <v/>
      </c>
      <c r="AA1420" s="259" t="str">
        <f t="shared" si="339"/>
        <v/>
      </c>
      <c r="AB1420" s="259" t="str">
        <f t="shared" si="339"/>
        <v/>
      </c>
      <c r="AC1420" s="259" t="str">
        <f t="shared" si="339"/>
        <v/>
      </c>
      <c r="AD1420" s="259" t="str">
        <f t="shared" si="339"/>
        <v/>
      </c>
      <c r="AE1420" s="259" t="str">
        <f t="shared" si="339"/>
        <v/>
      </c>
      <c r="AF1420" s="259" t="str">
        <f t="shared" si="339"/>
        <v/>
      </c>
      <c r="AG1420" s="259" t="str">
        <f t="shared" si="339"/>
        <v/>
      </c>
      <c r="AH1420" s="259" t="str">
        <f t="shared" si="339"/>
        <v/>
      </c>
      <c r="AI1420" s="259" t="str">
        <f t="shared" si="339"/>
        <v/>
      </c>
      <c r="AJ1420" s="259" t="str">
        <f t="shared" si="339"/>
        <v/>
      </c>
      <c r="AK1420" s="259" t="str">
        <f t="shared" si="339"/>
        <v/>
      </c>
      <c r="AL1420" s="259" t="str">
        <f t="shared" si="339"/>
        <v/>
      </c>
      <c r="AM1420" s="259" t="str">
        <f t="shared" si="339"/>
        <v/>
      </c>
      <c r="AN1420" s="259" t="str">
        <f t="shared" si="339"/>
        <v/>
      </c>
      <c r="AO1420" s="262" t="str">
        <f t="shared" si="339"/>
        <v/>
      </c>
    </row>
    <row r="1421" spans="2:41" ht="12.45" customHeight="1" x14ac:dyDescent="0.3">
      <c r="B1421" s="456"/>
      <c r="C1421" s="430"/>
      <c r="D1421" s="426" t="s">
        <v>111</v>
      </c>
      <c r="E1421" s="264" t="s">
        <v>46</v>
      </c>
      <c r="F1421" s="203" t="s">
        <v>38</v>
      </c>
      <c r="G1421" s="247"/>
      <c r="H1421" s="247"/>
      <c r="I1421" s="256"/>
      <c r="J1421" s="257"/>
      <c r="K1421" s="257"/>
      <c r="L1421" s="247"/>
      <c r="M1421" s="247"/>
      <c r="N1421" s="250"/>
      <c r="O1421" s="251"/>
      <c r="P1421" s="251"/>
      <c r="Q1421" s="251"/>
      <c r="R1421" s="251"/>
      <c r="S1421" s="251"/>
      <c r="T1421" s="251"/>
      <c r="U1421" s="251"/>
      <c r="V1421" s="251"/>
      <c r="W1421" s="251"/>
      <c r="X1421" s="249"/>
      <c r="Y1421" s="254"/>
      <c r="Z1421" s="249"/>
      <c r="AA1421" s="249"/>
      <c r="AB1421" s="254"/>
      <c r="AC1421" s="249"/>
      <c r="AD1421" s="252"/>
      <c r="AE1421" s="258"/>
      <c r="AF1421" s="249"/>
      <c r="AG1421" s="249"/>
      <c r="AH1421" s="249"/>
      <c r="AI1421" s="249"/>
      <c r="AJ1421" s="249"/>
      <c r="AK1421" s="249"/>
      <c r="AL1421" s="249"/>
      <c r="AM1421" s="249"/>
      <c r="AN1421" s="254"/>
      <c r="AO1421" s="255"/>
    </row>
    <row r="1422" spans="2:41" ht="12.45" customHeight="1" x14ac:dyDescent="0.3">
      <c r="B1422" s="456"/>
      <c r="C1422" s="430"/>
      <c r="D1422" s="424"/>
      <c r="E1422" s="245" t="s">
        <v>109</v>
      </c>
      <c r="F1422" s="203" t="s">
        <v>38</v>
      </c>
      <c r="G1422" s="246"/>
      <c r="H1422" s="203"/>
      <c r="I1422" s="231"/>
      <c r="J1422" s="203"/>
      <c r="K1422" s="218"/>
      <c r="L1422" s="247"/>
      <c r="M1422" s="247"/>
      <c r="N1422" s="203"/>
      <c r="O1422" s="236"/>
      <c r="P1422" s="236"/>
      <c r="Q1422" s="236"/>
      <c r="R1422" s="236"/>
      <c r="S1422" s="236"/>
      <c r="T1422" s="236"/>
      <c r="U1422" s="236"/>
      <c r="V1422" s="236"/>
      <c r="W1422" s="236"/>
      <c r="X1422" s="236"/>
      <c r="Y1422" s="240"/>
      <c r="Z1422" s="236"/>
      <c r="AA1422" s="236"/>
      <c r="AB1422" s="240"/>
      <c r="AC1422" s="249"/>
      <c r="AD1422" s="252"/>
      <c r="AE1422" s="253"/>
      <c r="AF1422" s="236"/>
      <c r="AG1422" s="249"/>
      <c r="AH1422" s="249"/>
      <c r="AI1422" s="249"/>
      <c r="AJ1422" s="249"/>
      <c r="AK1422" s="249"/>
      <c r="AL1422" s="249"/>
      <c r="AM1422" s="236"/>
      <c r="AN1422" s="240"/>
      <c r="AO1422" s="242"/>
    </row>
    <row r="1423" spans="2:41" ht="12.45" customHeight="1" x14ac:dyDescent="0.3">
      <c r="B1423" s="456"/>
      <c r="C1423" s="430"/>
      <c r="D1423" s="424"/>
      <c r="E1423" s="245" t="s">
        <v>127</v>
      </c>
      <c r="F1423" s="203" t="s">
        <v>38</v>
      </c>
      <c r="G1423" s="202"/>
      <c r="H1423" s="203"/>
      <c r="I1423" s="203"/>
      <c r="J1423" s="203"/>
      <c r="K1423" s="218"/>
      <c r="L1423" s="203"/>
      <c r="M1423" s="203"/>
      <c r="N1423" s="203"/>
      <c r="O1423" s="236"/>
      <c r="P1423" s="236"/>
      <c r="Q1423" s="236"/>
      <c r="R1423" s="236"/>
      <c r="S1423" s="236"/>
      <c r="T1423" s="236"/>
      <c r="U1423" s="236"/>
      <c r="V1423" s="236"/>
      <c r="W1423" s="236"/>
      <c r="X1423" s="236"/>
      <c r="Y1423" s="240"/>
      <c r="Z1423" s="236"/>
      <c r="AA1423" s="236"/>
      <c r="AB1423" s="240"/>
      <c r="AC1423" s="236"/>
      <c r="AD1423" s="237"/>
      <c r="AE1423" s="263"/>
      <c r="AF1423" s="236"/>
      <c r="AG1423" s="236"/>
      <c r="AH1423" s="236"/>
      <c r="AI1423" s="236"/>
      <c r="AJ1423" s="236"/>
      <c r="AK1423" s="236"/>
      <c r="AL1423" s="236"/>
      <c r="AM1423" s="236"/>
      <c r="AN1423" s="240"/>
      <c r="AO1423" s="242"/>
    </row>
    <row r="1424" spans="2:41" ht="12.45" customHeight="1" x14ac:dyDescent="0.3">
      <c r="B1424" s="456"/>
      <c r="C1424" s="430"/>
      <c r="D1424" s="425"/>
      <c r="E1424" s="221" t="s">
        <v>126</v>
      </c>
      <c r="F1424" s="321" t="s">
        <v>38</v>
      </c>
      <c r="G1424" s="259" t="str">
        <f>IF(AND(G1421&lt;&gt;"",G1422&lt;&gt;"",G1423&lt;&gt;""),G1421*G1422*G1423,"")</f>
        <v/>
      </c>
      <c r="H1424" s="259" t="str">
        <f t="shared" ref="H1424:AO1424" si="340">IF(AND(H1421&lt;&gt;"",H1422&lt;&gt;"",H1423&lt;&gt;""),H1421*H1422*H1423,"")</f>
        <v/>
      </c>
      <c r="I1424" s="259" t="str">
        <f t="shared" si="340"/>
        <v/>
      </c>
      <c r="J1424" s="259" t="str">
        <f t="shared" si="340"/>
        <v/>
      </c>
      <c r="K1424" s="259" t="str">
        <f t="shared" si="340"/>
        <v/>
      </c>
      <c r="L1424" s="259" t="str">
        <f t="shared" si="340"/>
        <v/>
      </c>
      <c r="M1424" s="259" t="str">
        <f t="shared" si="340"/>
        <v/>
      </c>
      <c r="N1424" s="259" t="str">
        <f t="shared" si="340"/>
        <v/>
      </c>
      <c r="O1424" s="259" t="str">
        <f t="shared" si="340"/>
        <v/>
      </c>
      <c r="P1424" s="259" t="str">
        <f t="shared" si="340"/>
        <v/>
      </c>
      <c r="Q1424" s="259" t="str">
        <f t="shared" si="340"/>
        <v/>
      </c>
      <c r="R1424" s="259" t="str">
        <f t="shared" si="340"/>
        <v/>
      </c>
      <c r="S1424" s="259" t="str">
        <f t="shared" si="340"/>
        <v/>
      </c>
      <c r="T1424" s="259" t="str">
        <f t="shared" si="340"/>
        <v/>
      </c>
      <c r="U1424" s="259" t="str">
        <f t="shared" si="340"/>
        <v/>
      </c>
      <c r="V1424" s="259" t="str">
        <f t="shared" si="340"/>
        <v/>
      </c>
      <c r="W1424" s="259" t="str">
        <f t="shared" si="340"/>
        <v/>
      </c>
      <c r="X1424" s="259" t="str">
        <f t="shared" si="340"/>
        <v/>
      </c>
      <c r="Y1424" s="259" t="str">
        <f t="shared" si="340"/>
        <v/>
      </c>
      <c r="Z1424" s="259" t="str">
        <f t="shared" si="340"/>
        <v/>
      </c>
      <c r="AA1424" s="259" t="str">
        <f t="shared" si="340"/>
        <v/>
      </c>
      <c r="AB1424" s="259" t="str">
        <f t="shared" si="340"/>
        <v/>
      </c>
      <c r="AC1424" s="259" t="str">
        <f t="shared" si="340"/>
        <v/>
      </c>
      <c r="AD1424" s="259" t="str">
        <f t="shared" si="340"/>
        <v/>
      </c>
      <c r="AE1424" s="259" t="str">
        <f t="shared" si="340"/>
        <v/>
      </c>
      <c r="AF1424" s="259" t="str">
        <f t="shared" si="340"/>
        <v/>
      </c>
      <c r="AG1424" s="259" t="str">
        <f t="shared" si="340"/>
        <v/>
      </c>
      <c r="AH1424" s="259" t="str">
        <f t="shared" si="340"/>
        <v/>
      </c>
      <c r="AI1424" s="259" t="str">
        <f t="shared" si="340"/>
        <v/>
      </c>
      <c r="AJ1424" s="259" t="str">
        <f t="shared" si="340"/>
        <v/>
      </c>
      <c r="AK1424" s="259" t="str">
        <f t="shared" si="340"/>
        <v/>
      </c>
      <c r="AL1424" s="259" t="str">
        <f t="shared" si="340"/>
        <v/>
      </c>
      <c r="AM1424" s="259" t="str">
        <f t="shared" si="340"/>
        <v/>
      </c>
      <c r="AN1424" s="259" t="str">
        <f t="shared" si="340"/>
        <v/>
      </c>
      <c r="AO1424" s="262" t="str">
        <f t="shared" si="340"/>
        <v/>
      </c>
    </row>
    <row r="1425" spans="2:41" ht="12.45" customHeight="1" x14ac:dyDescent="0.3">
      <c r="B1425" s="456"/>
      <c r="C1425" s="430"/>
      <c r="D1425" s="426" t="s">
        <v>111</v>
      </c>
      <c r="E1425" s="264" t="s">
        <v>46</v>
      </c>
      <c r="F1425" s="203" t="s">
        <v>38</v>
      </c>
      <c r="G1425" s="247"/>
      <c r="H1425" s="247"/>
      <c r="I1425" s="256"/>
      <c r="J1425" s="257"/>
      <c r="K1425" s="257"/>
      <c r="L1425" s="247"/>
      <c r="M1425" s="247"/>
      <c r="N1425" s="250"/>
      <c r="O1425" s="251"/>
      <c r="P1425" s="251"/>
      <c r="Q1425" s="251"/>
      <c r="R1425" s="251"/>
      <c r="S1425" s="251"/>
      <c r="T1425" s="251"/>
      <c r="U1425" s="251"/>
      <c r="V1425" s="251"/>
      <c r="W1425" s="251"/>
      <c r="X1425" s="249"/>
      <c r="Y1425" s="254"/>
      <c r="Z1425" s="249"/>
      <c r="AA1425" s="249"/>
      <c r="AB1425" s="254"/>
      <c r="AC1425" s="249"/>
      <c r="AD1425" s="252"/>
      <c r="AE1425" s="258"/>
      <c r="AF1425" s="249"/>
      <c r="AG1425" s="249"/>
      <c r="AH1425" s="249"/>
      <c r="AI1425" s="249"/>
      <c r="AJ1425" s="249"/>
      <c r="AK1425" s="249"/>
      <c r="AL1425" s="249"/>
      <c r="AM1425" s="249"/>
      <c r="AN1425" s="254"/>
      <c r="AO1425" s="255"/>
    </row>
    <row r="1426" spans="2:41" ht="12.45" customHeight="1" x14ac:dyDescent="0.3">
      <c r="B1426" s="456"/>
      <c r="C1426" s="430"/>
      <c r="D1426" s="424"/>
      <c r="E1426" s="245" t="s">
        <v>109</v>
      </c>
      <c r="F1426" s="203" t="s">
        <v>38</v>
      </c>
      <c r="G1426" s="246"/>
      <c r="H1426" s="203"/>
      <c r="I1426" s="231"/>
      <c r="J1426" s="203"/>
      <c r="K1426" s="218"/>
      <c r="L1426" s="247"/>
      <c r="M1426" s="247"/>
      <c r="N1426" s="203"/>
      <c r="O1426" s="236"/>
      <c r="P1426" s="236"/>
      <c r="Q1426" s="236"/>
      <c r="R1426" s="236"/>
      <c r="S1426" s="236"/>
      <c r="T1426" s="236"/>
      <c r="U1426" s="236"/>
      <c r="V1426" s="236"/>
      <c r="W1426" s="236"/>
      <c r="X1426" s="236"/>
      <c r="Y1426" s="240"/>
      <c r="Z1426" s="236"/>
      <c r="AA1426" s="236"/>
      <c r="AB1426" s="240"/>
      <c r="AC1426" s="249"/>
      <c r="AD1426" s="252"/>
      <c r="AE1426" s="253"/>
      <c r="AF1426" s="236"/>
      <c r="AG1426" s="249"/>
      <c r="AH1426" s="249"/>
      <c r="AI1426" s="249"/>
      <c r="AJ1426" s="249"/>
      <c r="AK1426" s="249"/>
      <c r="AL1426" s="249"/>
      <c r="AM1426" s="236"/>
      <c r="AN1426" s="240"/>
      <c r="AO1426" s="242"/>
    </row>
    <row r="1427" spans="2:41" ht="12.45" customHeight="1" x14ac:dyDescent="0.3">
      <c r="B1427" s="456"/>
      <c r="C1427" s="430"/>
      <c r="D1427" s="424"/>
      <c r="E1427" s="245" t="s">
        <v>127</v>
      </c>
      <c r="F1427" s="203" t="s">
        <v>38</v>
      </c>
      <c r="G1427" s="202"/>
      <c r="H1427" s="203"/>
      <c r="I1427" s="203"/>
      <c r="J1427" s="203"/>
      <c r="K1427" s="218"/>
      <c r="L1427" s="203"/>
      <c r="M1427" s="203"/>
      <c r="N1427" s="203"/>
      <c r="O1427" s="236"/>
      <c r="P1427" s="236"/>
      <c r="Q1427" s="236"/>
      <c r="R1427" s="236"/>
      <c r="S1427" s="236"/>
      <c r="T1427" s="236"/>
      <c r="U1427" s="236"/>
      <c r="V1427" s="236"/>
      <c r="W1427" s="236"/>
      <c r="X1427" s="236"/>
      <c r="Y1427" s="240"/>
      <c r="Z1427" s="236"/>
      <c r="AA1427" s="236"/>
      <c r="AB1427" s="240"/>
      <c r="AC1427" s="236"/>
      <c r="AD1427" s="237"/>
      <c r="AE1427" s="263"/>
      <c r="AF1427" s="236"/>
      <c r="AG1427" s="236"/>
      <c r="AH1427" s="236"/>
      <c r="AI1427" s="236"/>
      <c r="AJ1427" s="236"/>
      <c r="AK1427" s="236"/>
      <c r="AL1427" s="236"/>
      <c r="AM1427" s="236"/>
      <c r="AN1427" s="240"/>
      <c r="AO1427" s="242"/>
    </row>
    <row r="1428" spans="2:41" ht="12.45" customHeight="1" x14ac:dyDescent="0.3">
      <c r="B1428" s="456"/>
      <c r="C1428" s="430"/>
      <c r="D1428" s="425"/>
      <c r="E1428" s="221" t="s">
        <v>126</v>
      </c>
      <c r="F1428" s="321" t="s">
        <v>38</v>
      </c>
      <c r="G1428" s="259" t="str">
        <f>IF(AND(G1425&lt;&gt;"",G1426&lt;&gt;"",G1427&lt;&gt;""),G1425*G1426*G1427,"")</f>
        <v/>
      </c>
      <c r="H1428" s="259" t="str">
        <f t="shared" ref="H1428:AO1428" si="341">IF(AND(H1425&lt;&gt;"",H1426&lt;&gt;"",H1427&lt;&gt;""),H1425*H1426*H1427,"")</f>
        <v/>
      </c>
      <c r="I1428" s="259" t="str">
        <f t="shared" si="341"/>
        <v/>
      </c>
      <c r="J1428" s="259" t="str">
        <f t="shared" si="341"/>
        <v/>
      </c>
      <c r="K1428" s="259" t="str">
        <f t="shared" si="341"/>
        <v/>
      </c>
      <c r="L1428" s="259" t="str">
        <f t="shared" si="341"/>
        <v/>
      </c>
      <c r="M1428" s="259" t="str">
        <f t="shared" si="341"/>
        <v/>
      </c>
      <c r="N1428" s="259" t="str">
        <f t="shared" si="341"/>
        <v/>
      </c>
      <c r="O1428" s="259" t="str">
        <f t="shared" si="341"/>
        <v/>
      </c>
      <c r="P1428" s="259" t="str">
        <f t="shared" si="341"/>
        <v/>
      </c>
      <c r="Q1428" s="259" t="str">
        <f t="shared" si="341"/>
        <v/>
      </c>
      <c r="R1428" s="259" t="str">
        <f t="shared" si="341"/>
        <v/>
      </c>
      <c r="S1428" s="259" t="str">
        <f t="shared" si="341"/>
        <v/>
      </c>
      <c r="T1428" s="259" t="str">
        <f t="shared" si="341"/>
        <v/>
      </c>
      <c r="U1428" s="259" t="str">
        <f t="shared" si="341"/>
        <v/>
      </c>
      <c r="V1428" s="259" t="str">
        <f t="shared" si="341"/>
        <v/>
      </c>
      <c r="W1428" s="259" t="str">
        <f t="shared" si="341"/>
        <v/>
      </c>
      <c r="X1428" s="259" t="str">
        <f t="shared" si="341"/>
        <v/>
      </c>
      <c r="Y1428" s="259" t="str">
        <f t="shared" si="341"/>
        <v/>
      </c>
      <c r="Z1428" s="259" t="str">
        <f t="shared" si="341"/>
        <v/>
      </c>
      <c r="AA1428" s="259" t="str">
        <f t="shared" si="341"/>
        <v/>
      </c>
      <c r="AB1428" s="259" t="str">
        <f t="shared" si="341"/>
        <v/>
      </c>
      <c r="AC1428" s="259" t="str">
        <f t="shared" si="341"/>
        <v/>
      </c>
      <c r="AD1428" s="259" t="str">
        <f t="shared" si="341"/>
        <v/>
      </c>
      <c r="AE1428" s="259" t="str">
        <f t="shared" si="341"/>
        <v/>
      </c>
      <c r="AF1428" s="259" t="str">
        <f t="shared" si="341"/>
        <v/>
      </c>
      <c r="AG1428" s="259" t="str">
        <f t="shared" si="341"/>
        <v/>
      </c>
      <c r="AH1428" s="259" t="str">
        <f t="shared" si="341"/>
        <v/>
      </c>
      <c r="AI1428" s="259" t="str">
        <f t="shared" si="341"/>
        <v/>
      </c>
      <c r="AJ1428" s="259" t="str">
        <f t="shared" si="341"/>
        <v/>
      </c>
      <c r="AK1428" s="259" t="str">
        <f t="shared" si="341"/>
        <v/>
      </c>
      <c r="AL1428" s="259" t="str">
        <f t="shared" si="341"/>
        <v/>
      </c>
      <c r="AM1428" s="259" t="str">
        <f t="shared" si="341"/>
        <v/>
      </c>
      <c r="AN1428" s="259" t="str">
        <f t="shared" si="341"/>
        <v/>
      </c>
      <c r="AO1428" s="262" t="str">
        <f t="shared" si="341"/>
        <v/>
      </c>
    </row>
    <row r="1429" spans="2:41" ht="12.45" customHeight="1" x14ac:dyDescent="0.3">
      <c r="B1429" s="456"/>
      <c r="C1429" s="430"/>
      <c r="D1429" s="426" t="s">
        <v>111</v>
      </c>
      <c r="E1429" s="264" t="s">
        <v>46</v>
      </c>
      <c r="F1429" s="203" t="s">
        <v>38</v>
      </c>
      <c r="G1429" s="247"/>
      <c r="H1429" s="247"/>
      <c r="I1429" s="256"/>
      <c r="J1429" s="257"/>
      <c r="K1429" s="257"/>
      <c r="L1429" s="247"/>
      <c r="M1429" s="247"/>
      <c r="N1429" s="250"/>
      <c r="O1429" s="251"/>
      <c r="P1429" s="251"/>
      <c r="Q1429" s="251"/>
      <c r="R1429" s="251"/>
      <c r="S1429" s="251"/>
      <c r="T1429" s="251"/>
      <c r="U1429" s="251"/>
      <c r="V1429" s="251"/>
      <c r="W1429" s="251"/>
      <c r="X1429" s="249"/>
      <c r="Y1429" s="254"/>
      <c r="Z1429" s="249"/>
      <c r="AA1429" s="249"/>
      <c r="AB1429" s="254"/>
      <c r="AC1429" s="249"/>
      <c r="AD1429" s="252"/>
      <c r="AE1429" s="258"/>
      <c r="AF1429" s="249"/>
      <c r="AG1429" s="249"/>
      <c r="AH1429" s="249"/>
      <c r="AI1429" s="249"/>
      <c r="AJ1429" s="249"/>
      <c r="AK1429" s="249"/>
      <c r="AL1429" s="249"/>
      <c r="AM1429" s="249"/>
      <c r="AN1429" s="254"/>
      <c r="AO1429" s="255"/>
    </row>
    <row r="1430" spans="2:41" ht="12.45" customHeight="1" x14ac:dyDescent="0.3">
      <c r="B1430" s="456"/>
      <c r="C1430" s="430"/>
      <c r="D1430" s="424"/>
      <c r="E1430" s="245" t="s">
        <v>109</v>
      </c>
      <c r="F1430" s="203" t="s">
        <v>38</v>
      </c>
      <c r="G1430" s="246"/>
      <c r="H1430" s="203"/>
      <c r="I1430" s="231"/>
      <c r="J1430" s="203"/>
      <c r="K1430" s="218"/>
      <c r="L1430" s="247"/>
      <c r="M1430" s="247"/>
      <c r="N1430" s="203"/>
      <c r="O1430" s="236"/>
      <c r="P1430" s="236"/>
      <c r="Q1430" s="236"/>
      <c r="R1430" s="236"/>
      <c r="S1430" s="236"/>
      <c r="T1430" s="236"/>
      <c r="U1430" s="236"/>
      <c r="V1430" s="236"/>
      <c r="W1430" s="236"/>
      <c r="X1430" s="236"/>
      <c r="Y1430" s="240"/>
      <c r="Z1430" s="236"/>
      <c r="AA1430" s="236"/>
      <c r="AB1430" s="240"/>
      <c r="AC1430" s="249"/>
      <c r="AD1430" s="252"/>
      <c r="AE1430" s="253"/>
      <c r="AF1430" s="236"/>
      <c r="AG1430" s="249"/>
      <c r="AH1430" s="249"/>
      <c r="AI1430" s="249"/>
      <c r="AJ1430" s="249"/>
      <c r="AK1430" s="249"/>
      <c r="AL1430" s="249"/>
      <c r="AM1430" s="236"/>
      <c r="AN1430" s="240"/>
      <c r="AO1430" s="242"/>
    </row>
    <row r="1431" spans="2:41" ht="12.45" customHeight="1" x14ac:dyDescent="0.3">
      <c r="B1431" s="456"/>
      <c r="C1431" s="430"/>
      <c r="D1431" s="424"/>
      <c r="E1431" s="243" t="s">
        <v>127</v>
      </c>
      <c r="F1431" s="203" t="s">
        <v>38</v>
      </c>
      <c r="G1431" s="202"/>
      <c r="H1431" s="203"/>
      <c r="I1431" s="203"/>
      <c r="J1431" s="203"/>
      <c r="K1431" s="218"/>
      <c r="L1431" s="203"/>
      <c r="M1431" s="203"/>
      <c r="N1431" s="203"/>
      <c r="O1431" s="236"/>
      <c r="P1431" s="236"/>
      <c r="Q1431" s="236"/>
      <c r="R1431" s="236"/>
      <c r="S1431" s="236"/>
      <c r="T1431" s="236"/>
      <c r="U1431" s="236"/>
      <c r="V1431" s="236"/>
      <c r="W1431" s="236"/>
      <c r="X1431" s="236"/>
      <c r="Y1431" s="240"/>
      <c r="Z1431" s="236"/>
      <c r="AA1431" s="236"/>
      <c r="AB1431" s="240"/>
      <c r="AC1431" s="236"/>
      <c r="AD1431" s="237"/>
      <c r="AE1431" s="263"/>
      <c r="AF1431" s="236"/>
      <c r="AG1431" s="236"/>
      <c r="AH1431" s="236"/>
      <c r="AI1431" s="236"/>
      <c r="AJ1431" s="236"/>
      <c r="AK1431" s="236"/>
      <c r="AL1431" s="236"/>
      <c r="AM1431" s="236"/>
      <c r="AN1431" s="240"/>
      <c r="AO1431" s="242"/>
    </row>
    <row r="1432" spans="2:41" ht="12.45" customHeight="1" x14ac:dyDescent="0.3">
      <c r="B1432" s="456"/>
      <c r="C1432" s="430"/>
      <c r="D1432" s="425"/>
      <c r="E1432" s="221" t="s">
        <v>126</v>
      </c>
      <c r="F1432" s="321" t="s">
        <v>38</v>
      </c>
      <c r="G1432" s="259" t="str">
        <f>IF(AND(G1429&lt;&gt;"",G1430&lt;&gt;"",G1431&lt;&gt;""),G1429*G1430*G1431,"")</f>
        <v/>
      </c>
      <c r="H1432" s="259" t="str">
        <f>IF(AND(H1429&lt;&gt;"",H1430&lt;&gt;"",H1431&lt;&gt;""),H1429*H1430*H1431,"")</f>
        <v/>
      </c>
      <c r="I1432" s="259" t="str">
        <f t="shared" ref="I1432:AO1432" si="342">IF(AND(I1429&lt;&gt;"",I1430&lt;&gt;"",I1431&lt;&gt;""),I1429*I1430*I1431,"")</f>
        <v/>
      </c>
      <c r="J1432" s="259" t="str">
        <f t="shared" si="342"/>
        <v/>
      </c>
      <c r="K1432" s="259" t="str">
        <f t="shared" si="342"/>
        <v/>
      </c>
      <c r="L1432" s="259" t="str">
        <f t="shared" si="342"/>
        <v/>
      </c>
      <c r="M1432" s="259" t="str">
        <f t="shared" si="342"/>
        <v/>
      </c>
      <c r="N1432" s="259" t="str">
        <f t="shared" si="342"/>
        <v/>
      </c>
      <c r="O1432" s="259" t="str">
        <f t="shared" si="342"/>
        <v/>
      </c>
      <c r="P1432" s="259" t="str">
        <f t="shared" si="342"/>
        <v/>
      </c>
      <c r="Q1432" s="259" t="str">
        <f t="shared" si="342"/>
        <v/>
      </c>
      <c r="R1432" s="259" t="str">
        <f t="shared" si="342"/>
        <v/>
      </c>
      <c r="S1432" s="259" t="str">
        <f t="shared" si="342"/>
        <v/>
      </c>
      <c r="T1432" s="259" t="str">
        <f t="shared" si="342"/>
        <v/>
      </c>
      <c r="U1432" s="259" t="str">
        <f t="shared" si="342"/>
        <v/>
      </c>
      <c r="V1432" s="259" t="str">
        <f t="shared" si="342"/>
        <v/>
      </c>
      <c r="W1432" s="259" t="str">
        <f t="shared" si="342"/>
        <v/>
      </c>
      <c r="X1432" s="259" t="str">
        <f t="shared" si="342"/>
        <v/>
      </c>
      <c r="Y1432" s="259" t="str">
        <f t="shared" si="342"/>
        <v/>
      </c>
      <c r="Z1432" s="259" t="str">
        <f t="shared" si="342"/>
        <v/>
      </c>
      <c r="AA1432" s="259" t="str">
        <f t="shared" si="342"/>
        <v/>
      </c>
      <c r="AB1432" s="259" t="str">
        <f t="shared" si="342"/>
        <v/>
      </c>
      <c r="AC1432" s="259" t="str">
        <f t="shared" si="342"/>
        <v/>
      </c>
      <c r="AD1432" s="259" t="str">
        <f t="shared" si="342"/>
        <v/>
      </c>
      <c r="AE1432" s="259" t="str">
        <f t="shared" si="342"/>
        <v/>
      </c>
      <c r="AF1432" s="259" t="str">
        <f t="shared" si="342"/>
        <v/>
      </c>
      <c r="AG1432" s="259" t="str">
        <f t="shared" si="342"/>
        <v/>
      </c>
      <c r="AH1432" s="259" t="str">
        <f t="shared" si="342"/>
        <v/>
      </c>
      <c r="AI1432" s="259" t="str">
        <f t="shared" si="342"/>
        <v/>
      </c>
      <c r="AJ1432" s="259" t="str">
        <f t="shared" si="342"/>
        <v/>
      </c>
      <c r="AK1432" s="259" t="str">
        <f t="shared" si="342"/>
        <v/>
      </c>
      <c r="AL1432" s="259" t="str">
        <f t="shared" si="342"/>
        <v/>
      </c>
      <c r="AM1432" s="259" t="str">
        <f t="shared" si="342"/>
        <v/>
      </c>
      <c r="AN1432" s="259" t="str">
        <f t="shared" si="342"/>
        <v/>
      </c>
      <c r="AO1432" s="262" t="str">
        <f t="shared" si="342"/>
        <v/>
      </c>
    </row>
    <row r="1433" spans="2:41" ht="12.45" customHeight="1" x14ac:dyDescent="0.3">
      <c r="B1433" s="456"/>
      <c r="C1433" s="430"/>
      <c r="D1433" s="426" t="s">
        <v>111</v>
      </c>
      <c r="E1433" s="264" t="s">
        <v>46</v>
      </c>
      <c r="F1433" s="203" t="s">
        <v>38</v>
      </c>
      <c r="G1433" s="247"/>
      <c r="H1433" s="247"/>
      <c r="I1433" s="256"/>
      <c r="J1433" s="257"/>
      <c r="K1433" s="257"/>
      <c r="L1433" s="247"/>
      <c r="M1433" s="247"/>
      <c r="N1433" s="250"/>
      <c r="O1433" s="251"/>
      <c r="P1433" s="251"/>
      <c r="Q1433" s="251"/>
      <c r="R1433" s="251"/>
      <c r="S1433" s="251"/>
      <c r="T1433" s="251"/>
      <c r="U1433" s="251"/>
      <c r="V1433" s="251"/>
      <c r="W1433" s="251"/>
      <c r="X1433" s="249"/>
      <c r="Y1433" s="254"/>
      <c r="Z1433" s="249"/>
      <c r="AA1433" s="249"/>
      <c r="AB1433" s="254"/>
      <c r="AC1433" s="249"/>
      <c r="AD1433" s="252"/>
      <c r="AE1433" s="258"/>
      <c r="AF1433" s="249"/>
      <c r="AG1433" s="249"/>
      <c r="AH1433" s="249"/>
      <c r="AI1433" s="249"/>
      <c r="AJ1433" s="249"/>
      <c r="AK1433" s="249"/>
      <c r="AL1433" s="249"/>
      <c r="AM1433" s="249"/>
      <c r="AN1433" s="254"/>
      <c r="AO1433" s="255"/>
    </row>
    <row r="1434" spans="2:41" ht="12.45" customHeight="1" x14ac:dyDescent="0.3">
      <c r="B1434" s="456"/>
      <c r="C1434" s="430"/>
      <c r="D1434" s="424"/>
      <c r="E1434" s="245" t="s">
        <v>109</v>
      </c>
      <c r="F1434" s="203" t="s">
        <v>38</v>
      </c>
      <c r="G1434" s="246"/>
      <c r="H1434" s="203"/>
      <c r="I1434" s="231"/>
      <c r="J1434" s="203"/>
      <c r="K1434" s="218"/>
      <c r="L1434" s="247"/>
      <c r="M1434" s="247"/>
      <c r="N1434" s="203"/>
      <c r="O1434" s="236"/>
      <c r="P1434" s="236"/>
      <c r="Q1434" s="236"/>
      <c r="R1434" s="236"/>
      <c r="S1434" s="236"/>
      <c r="T1434" s="236"/>
      <c r="U1434" s="236"/>
      <c r="V1434" s="236"/>
      <c r="W1434" s="236"/>
      <c r="X1434" s="236"/>
      <c r="Y1434" s="240"/>
      <c r="Z1434" s="236"/>
      <c r="AA1434" s="236"/>
      <c r="AB1434" s="240"/>
      <c r="AC1434" s="249"/>
      <c r="AD1434" s="252"/>
      <c r="AE1434" s="253"/>
      <c r="AF1434" s="236"/>
      <c r="AG1434" s="249"/>
      <c r="AH1434" s="249"/>
      <c r="AI1434" s="249"/>
      <c r="AJ1434" s="249"/>
      <c r="AK1434" s="249"/>
      <c r="AL1434" s="249"/>
      <c r="AM1434" s="236"/>
      <c r="AN1434" s="240"/>
      <c r="AO1434" s="242"/>
    </row>
    <row r="1435" spans="2:41" ht="12.45" customHeight="1" x14ac:dyDescent="0.3">
      <c r="B1435" s="456"/>
      <c r="C1435" s="430"/>
      <c r="D1435" s="424"/>
      <c r="E1435" s="243" t="s">
        <v>127</v>
      </c>
      <c r="F1435" s="203" t="s">
        <v>38</v>
      </c>
      <c r="G1435" s="202"/>
      <c r="H1435" s="203"/>
      <c r="I1435" s="203"/>
      <c r="J1435" s="203"/>
      <c r="K1435" s="218"/>
      <c r="L1435" s="203"/>
      <c r="M1435" s="203"/>
      <c r="N1435" s="203"/>
      <c r="O1435" s="236"/>
      <c r="P1435" s="236"/>
      <c r="Q1435" s="236"/>
      <c r="R1435" s="236"/>
      <c r="S1435" s="236"/>
      <c r="T1435" s="236"/>
      <c r="U1435" s="236"/>
      <c r="V1435" s="236"/>
      <c r="W1435" s="236"/>
      <c r="X1435" s="236"/>
      <c r="Y1435" s="240"/>
      <c r="Z1435" s="236"/>
      <c r="AA1435" s="236"/>
      <c r="AB1435" s="240"/>
      <c r="AC1435" s="236"/>
      <c r="AD1435" s="237"/>
      <c r="AE1435" s="263"/>
      <c r="AF1435" s="236"/>
      <c r="AG1435" s="236"/>
      <c r="AH1435" s="236"/>
      <c r="AI1435" s="236"/>
      <c r="AJ1435" s="236"/>
      <c r="AK1435" s="236"/>
      <c r="AL1435" s="236"/>
      <c r="AM1435" s="236"/>
      <c r="AN1435" s="240"/>
      <c r="AO1435" s="242"/>
    </row>
    <row r="1436" spans="2:41" ht="12.45" customHeight="1" x14ac:dyDescent="0.3">
      <c r="B1436" s="456"/>
      <c r="C1436" s="430"/>
      <c r="D1436" s="425"/>
      <c r="E1436" s="221" t="s">
        <v>126</v>
      </c>
      <c r="F1436" s="321" t="s">
        <v>38</v>
      </c>
      <c r="G1436" s="259" t="str">
        <f>IF(AND(G1433&lt;&gt;"",G1434&lt;&gt;"",G1435&lt;&gt;""),G1433*G1434*G1435,"")</f>
        <v/>
      </c>
      <c r="H1436" s="259" t="str">
        <f>IF(AND(H1433&lt;&gt;"",H1434&lt;&gt;"",H1435&lt;&gt;""),H1433*H1434*H1435,"")</f>
        <v/>
      </c>
      <c r="I1436" s="259" t="str">
        <f t="shared" ref="I1436:AO1436" si="343">IF(AND(I1433&lt;&gt;"",I1434&lt;&gt;"",I1435&lt;&gt;""),I1433*I1434*I1435,"")</f>
        <v/>
      </c>
      <c r="J1436" s="259" t="str">
        <f t="shared" si="343"/>
        <v/>
      </c>
      <c r="K1436" s="259" t="str">
        <f t="shared" si="343"/>
        <v/>
      </c>
      <c r="L1436" s="259" t="str">
        <f t="shared" si="343"/>
        <v/>
      </c>
      <c r="M1436" s="259" t="str">
        <f t="shared" si="343"/>
        <v/>
      </c>
      <c r="N1436" s="259" t="str">
        <f t="shared" si="343"/>
        <v/>
      </c>
      <c r="O1436" s="259" t="str">
        <f t="shared" si="343"/>
        <v/>
      </c>
      <c r="P1436" s="259" t="str">
        <f t="shared" si="343"/>
        <v/>
      </c>
      <c r="Q1436" s="259" t="str">
        <f t="shared" si="343"/>
        <v/>
      </c>
      <c r="R1436" s="259" t="str">
        <f t="shared" si="343"/>
        <v/>
      </c>
      <c r="S1436" s="259" t="str">
        <f t="shared" si="343"/>
        <v/>
      </c>
      <c r="T1436" s="259" t="str">
        <f t="shared" si="343"/>
        <v/>
      </c>
      <c r="U1436" s="259" t="str">
        <f t="shared" si="343"/>
        <v/>
      </c>
      <c r="V1436" s="259" t="str">
        <f t="shared" si="343"/>
        <v/>
      </c>
      <c r="W1436" s="259" t="str">
        <f t="shared" si="343"/>
        <v/>
      </c>
      <c r="X1436" s="259" t="str">
        <f t="shared" si="343"/>
        <v/>
      </c>
      <c r="Y1436" s="259" t="str">
        <f t="shared" si="343"/>
        <v/>
      </c>
      <c r="Z1436" s="259" t="str">
        <f t="shared" si="343"/>
        <v/>
      </c>
      <c r="AA1436" s="259" t="str">
        <f t="shared" si="343"/>
        <v/>
      </c>
      <c r="AB1436" s="259" t="str">
        <f t="shared" si="343"/>
        <v/>
      </c>
      <c r="AC1436" s="259" t="str">
        <f t="shared" si="343"/>
        <v/>
      </c>
      <c r="AD1436" s="259" t="str">
        <f t="shared" si="343"/>
        <v/>
      </c>
      <c r="AE1436" s="259" t="str">
        <f t="shared" si="343"/>
        <v/>
      </c>
      <c r="AF1436" s="259" t="str">
        <f t="shared" si="343"/>
        <v/>
      </c>
      <c r="AG1436" s="259" t="str">
        <f t="shared" si="343"/>
        <v/>
      </c>
      <c r="AH1436" s="259" t="str">
        <f t="shared" si="343"/>
        <v/>
      </c>
      <c r="AI1436" s="259" t="str">
        <f t="shared" si="343"/>
        <v/>
      </c>
      <c r="AJ1436" s="259" t="str">
        <f t="shared" si="343"/>
        <v/>
      </c>
      <c r="AK1436" s="259" t="str">
        <f t="shared" si="343"/>
        <v/>
      </c>
      <c r="AL1436" s="259" t="str">
        <f t="shared" si="343"/>
        <v/>
      </c>
      <c r="AM1436" s="259" t="str">
        <f t="shared" si="343"/>
        <v/>
      </c>
      <c r="AN1436" s="259" t="str">
        <f t="shared" si="343"/>
        <v/>
      </c>
      <c r="AO1436" s="262" t="str">
        <f t="shared" si="343"/>
        <v/>
      </c>
    </row>
    <row r="1437" spans="2:41" ht="12.45" customHeight="1" x14ac:dyDescent="0.3">
      <c r="B1437" s="456"/>
      <c r="C1437" s="430"/>
      <c r="D1437" s="426" t="s">
        <v>111</v>
      </c>
      <c r="E1437" s="264" t="s">
        <v>46</v>
      </c>
      <c r="F1437" s="203" t="s">
        <v>38</v>
      </c>
      <c r="G1437" s="247"/>
      <c r="H1437" s="247"/>
      <c r="I1437" s="256"/>
      <c r="J1437" s="257"/>
      <c r="K1437" s="257"/>
      <c r="L1437" s="247"/>
      <c r="M1437" s="247"/>
      <c r="N1437" s="250"/>
      <c r="O1437" s="251"/>
      <c r="P1437" s="251"/>
      <c r="Q1437" s="251"/>
      <c r="R1437" s="251"/>
      <c r="S1437" s="251"/>
      <c r="T1437" s="251"/>
      <c r="U1437" s="251"/>
      <c r="V1437" s="251"/>
      <c r="W1437" s="251"/>
      <c r="X1437" s="249"/>
      <c r="Y1437" s="254"/>
      <c r="Z1437" s="249"/>
      <c r="AA1437" s="249"/>
      <c r="AB1437" s="254"/>
      <c r="AC1437" s="249"/>
      <c r="AD1437" s="252"/>
      <c r="AE1437" s="258"/>
      <c r="AF1437" s="249"/>
      <c r="AG1437" s="249"/>
      <c r="AH1437" s="249"/>
      <c r="AI1437" s="249"/>
      <c r="AJ1437" s="249"/>
      <c r="AK1437" s="249"/>
      <c r="AL1437" s="249"/>
      <c r="AM1437" s="249"/>
      <c r="AN1437" s="254"/>
      <c r="AO1437" s="255"/>
    </row>
    <row r="1438" spans="2:41" ht="12.45" customHeight="1" x14ac:dyDescent="0.3">
      <c r="B1438" s="456"/>
      <c r="C1438" s="430"/>
      <c r="D1438" s="424"/>
      <c r="E1438" s="245" t="s">
        <v>109</v>
      </c>
      <c r="F1438" s="203" t="s">
        <v>38</v>
      </c>
      <c r="G1438" s="246"/>
      <c r="H1438" s="203"/>
      <c r="I1438" s="231"/>
      <c r="J1438" s="203"/>
      <c r="K1438" s="218"/>
      <c r="L1438" s="247"/>
      <c r="M1438" s="247"/>
      <c r="N1438" s="203"/>
      <c r="O1438" s="236"/>
      <c r="P1438" s="236"/>
      <c r="Q1438" s="236"/>
      <c r="R1438" s="236"/>
      <c r="S1438" s="236"/>
      <c r="T1438" s="236"/>
      <c r="U1438" s="236"/>
      <c r="V1438" s="236"/>
      <c r="W1438" s="236"/>
      <c r="X1438" s="236"/>
      <c r="Y1438" s="240"/>
      <c r="Z1438" s="236"/>
      <c r="AA1438" s="236"/>
      <c r="AB1438" s="240"/>
      <c r="AC1438" s="249"/>
      <c r="AD1438" s="252"/>
      <c r="AE1438" s="253"/>
      <c r="AF1438" s="236"/>
      <c r="AG1438" s="249"/>
      <c r="AH1438" s="249"/>
      <c r="AI1438" s="249"/>
      <c r="AJ1438" s="249"/>
      <c r="AK1438" s="249"/>
      <c r="AL1438" s="249"/>
      <c r="AM1438" s="236"/>
      <c r="AN1438" s="240"/>
      <c r="AO1438" s="242"/>
    </row>
    <row r="1439" spans="2:41" ht="12.45" customHeight="1" x14ac:dyDescent="0.3">
      <c r="B1439" s="456"/>
      <c r="C1439" s="430"/>
      <c r="D1439" s="424"/>
      <c r="E1439" s="243" t="s">
        <v>127</v>
      </c>
      <c r="F1439" s="203" t="s">
        <v>38</v>
      </c>
      <c r="G1439" s="202"/>
      <c r="H1439" s="203"/>
      <c r="I1439" s="203"/>
      <c r="J1439" s="203"/>
      <c r="K1439" s="218"/>
      <c r="L1439" s="203"/>
      <c r="M1439" s="203"/>
      <c r="N1439" s="203"/>
      <c r="O1439" s="236"/>
      <c r="P1439" s="236"/>
      <c r="Q1439" s="236"/>
      <c r="R1439" s="236"/>
      <c r="S1439" s="236"/>
      <c r="T1439" s="236"/>
      <c r="U1439" s="236"/>
      <c r="V1439" s="236"/>
      <c r="W1439" s="236"/>
      <c r="X1439" s="236"/>
      <c r="Y1439" s="240"/>
      <c r="Z1439" s="236"/>
      <c r="AA1439" s="236"/>
      <c r="AB1439" s="240"/>
      <c r="AC1439" s="236"/>
      <c r="AD1439" s="237"/>
      <c r="AE1439" s="263"/>
      <c r="AF1439" s="236"/>
      <c r="AG1439" s="236"/>
      <c r="AH1439" s="236"/>
      <c r="AI1439" s="236"/>
      <c r="AJ1439" s="236"/>
      <c r="AK1439" s="236"/>
      <c r="AL1439" s="236"/>
      <c r="AM1439" s="236"/>
      <c r="AN1439" s="240"/>
      <c r="AO1439" s="242"/>
    </row>
    <row r="1440" spans="2:41" ht="12.45" customHeight="1" x14ac:dyDescent="0.3">
      <c r="B1440" s="456"/>
      <c r="C1440" s="430"/>
      <c r="D1440" s="425"/>
      <c r="E1440" s="188" t="s">
        <v>126</v>
      </c>
      <c r="F1440" s="321" t="s">
        <v>38</v>
      </c>
      <c r="G1440" s="259" t="str">
        <f>IF(AND(G1437&lt;&gt;"",G1438&lt;&gt;"",G1439&lt;&gt;""),G1437*G1438*G1439,"")</f>
        <v/>
      </c>
      <c r="H1440" s="259" t="str">
        <f>IF(AND(H1437&lt;&gt;"",H1438&lt;&gt;"",H1439&lt;&gt;""),H1437*H1438*H1439,"")</f>
        <v/>
      </c>
      <c r="I1440" s="259" t="str">
        <f t="shared" ref="I1440:AO1440" si="344">IF(AND(I1437&lt;&gt;"",I1438&lt;&gt;"",I1439&lt;&gt;""),I1437*I1438*I1439,"")</f>
        <v/>
      </c>
      <c r="J1440" s="259" t="str">
        <f t="shared" si="344"/>
        <v/>
      </c>
      <c r="K1440" s="259" t="str">
        <f t="shared" si="344"/>
        <v/>
      </c>
      <c r="L1440" s="259" t="str">
        <f t="shared" si="344"/>
        <v/>
      </c>
      <c r="M1440" s="259" t="str">
        <f t="shared" si="344"/>
        <v/>
      </c>
      <c r="N1440" s="259" t="str">
        <f t="shared" si="344"/>
        <v/>
      </c>
      <c r="O1440" s="259" t="str">
        <f t="shared" si="344"/>
        <v/>
      </c>
      <c r="P1440" s="259" t="str">
        <f t="shared" si="344"/>
        <v/>
      </c>
      <c r="Q1440" s="259" t="str">
        <f t="shared" si="344"/>
        <v/>
      </c>
      <c r="R1440" s="259" t="str">
        <f t="shared" si="344"/>
        <v/>
      </c>
      <c r="S1440" s="259" t="str">
        <f t="shared" si="344"/>
        <v/>
      </c>
      <c r="T1440" s="259" t="str">
        <f t="shared" si="344"/>
        <v/>
      </c>
      <c r="U1440" s="259" t="str">
        <f t="shared" si="344"/>
        <v/>
      </c>
      <c r="V1440" s="259" t="str">
        <f t="shared" si="344"/>
        <v/>
      </c>
      <c r="W1440" s="259" t="str">
        <f t="shared" si="344"/>
        <v/>
      </c>
      <c r="X1440" s="259" t="str">
        <f t="shared" si="344"/>
        <v/>
      </c>
      <c r="Y1440" s="259" t="str">
        <f t="shared" si="344"/>
        <v/>
      </c>
      <c r="Z1440" s="259" t="str">
        <f t="shared" si="344"/>
        <v/>
      </c>
      <c r="AA1440" s="259" t="str">
        <f t="shared" si="344"/>
        <v/>
      </c>
      <c r="AB1440" s="259" t="str">
        <f t="shared" si="344"/>
        <v/>
      </c>
      <c r="AC1440" s="259" t="str">
        <f t="shared" si="344"/>
        <v/>
      </c>
      <c r="AD1440" s="259" t="str">
        <f t="shared" si="344"/>
        <v/>
      </c>
      <c r="AE1440" s="259" t="str">
        <f t="shared" si="344"/>
        <v/>
      </c>
      <c r="AF1440" s="259" t="str">
        <f t="shared" si="344"/>
        <v/>
      </c>
      <c r="AG1440" s="259" t="str">
        <f t="shared" si="344"/>
        <v/>
      </c>
      <c r="AH1440" s="259" t="str">
        <f t="shared" si="344"/>
        <v/>
      </c>
      <c r="AI1440" s="259" t="str">
        <f t="shared" si="344"/>
        <v/>
      </c>
      <c r="AJ1440" s="259" t="str">
        <f t="shared" si="344"/>
        <v/>
      </c>
      <c r="AK1440" s="259" t="str">
        <f t="shared" si="344"/>
        <v/>
      </c>
      <c r="AL1440" s="259" t="str">
        <f t="shared" si="344"/>
        <v/>
      </c>
      <c r="AM1440" s="259" t="str">
        <f t="shared" si="344"/>
        <v/>
      </c>
      <c r="AN1440" s="259" t="str">
        <f t="shared" si="344"/>
        <v/>
      </c>
      <c r="AO1440" s="262" t="str">
        <f t="shared" si="344"/>
        <v/>
      </c>
    </row>
    <row r="1441" spans="2:41" ht="12.45" customHeight="1" x14ac:dyDescent="0.3">
      <c r="B1441" s="456"/>
      <c r="C1441" s="430"/>
      <c r="D1441" s="426" t="s">
        <v>111</v>
      </c>
      <c r="E1441" s="264" t="s">
        <v>46</v>
      </c>
      <c r="F1441" s="203" t="s">
        <v>38</v>
      </c>
      <c r="G1441" s="247"/>
      <c r="H1441" s="247"/>
      <c r="I1441" s="256"/>
      <c r="J1441" s="257"/>
      <c r="K1441" s="257"/>
      <c r="L1441" s="247"/>
      <c r="M1441" s="247"/>
      <c r="N1441" s="250"/>
      <c r="O1441" s="251"/>
      <c r="P1441" s="251"/>
      <c r="Q1441" s="251"/>
      <c r="R1441" s="251"/>
      <c r="S1441" s="251"/>
      <c r="T1441" s="251"/>
      <c r="U1441" s="251"/>
      <c r="V1441" s="251"/>
      <c r="W1441" s="251"/>
      <c r="X1441" s="249"/>
      <c r="Y1441" s="254"/>
      <c r="Z1441" s="249"/>
      <c r="AA1441" s="249"/>
      <c r="AB1441" s="254"/>
      <c r="AC1441" s="249"/>
      <c r="AD1441" s="252"/>
      <c r="AE1441" s="258"/>
      <c r="AF1441" s="249"/>
      <c r="AG1441" s="249"/>
      <c r="AH1441" s="249"/>
      <c r="AI1441" s="249"/>
      <c r="AJ1441" s="249"/>
      <c r="AK1441" s="249"/>
      <c r="AL1441" s="249"/>
      <c r="AM1441" s="249"/>
      <c r="AN1441" s="254"/>
      <c r="AO1441" s="255"/>
    </row>
    <row r="1442" spans="2:41" ht="12.45" customHeight="1" x14ac:dyDescent="0.3">
      <c r="B1442" s="456"/>
      <c r="C1442" s="430"/>
      <c r="D1442" s="424"/>
      <c r="E1442" s="245" t="s">
        <v>109</v>
      </c>
      <c r="F1442" s="203" t="s">
        <v>38</v>
      </c>
      <c r="G1442" s="246"/>
      <c r="H1442" s="203"/>
      <c r="I1442" s="231"/>
      <c r="J1442" s="203"/>
      <c r="K1442" s="218"/>
      <c r="L1442" s="247"/>
      <c r="M1442" s="247"/>
      <c r="N1442" s="203"/>
      <c r="O1442" s="236"/>
      <c r="P1442" s="236"/>
      <c r="Q1442" s="236"/>
      <c r="R1442" s="236"/>
      <c r="S1442" s="236"/>
      <c r="T1442" s="236"/>
      <c r="U1442" s="236"/>
      <c r="V1442" s="236"/>
      <c r="W1442" s="236"/>
      <c r="X1442" s="236"/>
      <c r="Y1442" s="240"/>
      <c r="Z1442" s="236"/>
      <c r="AA1442" s="236"/>
      <c r="AB1442" s="240"/>
      <c r="AC1442" s="249"/>
      <c r="AD1442" s="252"/>
      <c r="AE1442" s="253"/>
      <c r="AF1442" s="236"/>
      <c r="AG1442" s="249"/>
      <c r="AH1442" s="249"/>
      <c r="AI1442" s="249"/>
      <c r="AJ1442" s="249"/>
      <c r="AK1442" s="249"/>
      <c r="AL1442" s="249"/>
      <c r="AM1442" s="236"/>
      <c r="AN1442" s="240"/>
      <c r="AO1442" s="242"/>
    </row>
    <row r="1443" spans="2:41" ht="12.45" customHeight="1" x14ac:dyDescent="0.3">
      <c r="B1443" s="456"/>
      <c r="C1443" s="430"/>
      <c r="D1443" s="424"/>
      <c r="E1443" s="243" t="s">
        <v>127</v>
      </c>
      <c r="F1443" s="203" t="s">
        <v>38</v>
      </c>
      <c r="G1443" s="202"/>
      <c r="H1443" s="203"/>
      <c r="I1443" s="203"/>
      <c r="J1443" s="203"/>
      <c r="K1443" s="218"/>
      <c r="L1443" s="203"/>
      <c r="M1443" s="203"/>
      <c r="N1443" s="203"/>
      <c r="O1443" s="236"/>
      <c r="P1443" s="236"/>
      <c r="Q1443" s="236"/>
      <c r="R1443" s="236"/>
      <c r="S1443" s="236"/>
      <c r="T1443" s="236"/>
      <c r="U1443" s="236"/>
      <c r="V1443" s="236"/>
      <c r="W1443" s="236"/>
      <c r="X1443" s="236"/>
      <c r="Y1443" s="240"/>
      <c r="Z1443" s="236"/>
      <c r="AA1443" s="236"/>
      <c r="AB1443" s="240"/>
      <c r="AC1443" s="236"/>
      <c r="AD1443" s="237"/>
      <c r="AE1443" s="263"/>
      <c r="AF1443" s="236"/>
      <c r="AG1443" s="236"/>
      <c r="AH1443" s="236"/>
      <c r="AI1443" s="236"/>
      <c r="AJ1443" s="236"/>
      <c r="AK1443" s="236"/>
      <c r="AL1443" s="236"/>
      <c r="AM1443" s="236"/>
      <c r="AN1443" s="240"/>
      <c r="AO1443" s="242"/>
    </row>
    <row r="1444" spans="2:41" ht="12.45" customHeight="1" thickBot="1" x14ac:dyDescent="0.35">
      <c r="B1444" s="456"/>
      <c r="C1444" s="431"/>
      <c r="D1444" s="428"/>
      <c r="E1444" s="189" t="s">
        <v>126</v>
      </c>
      <c r="F1444" s="322" t="s">
        <v>38</v>
      </c>
      <c r="G1444" s="265" t="str">
        <f>IF(AND(G1441&lt;&gt;"",G1442&lt;&gt;"",G1443&lt;&gt;""),G1441*G1442*G1443,"")</f>
        <v/>
      </c>
      <c r="H1444" s="265" t="str">
        <f>IF(AND(H1441&lt;&gt;"",H1442&lt;&gt;"",H1443&lt;&gt;""),H1441*H1442*H1443,"")</f>
        <v/>
      </c>
      <c r="I1444" s="265" t="str">
        <f t="shared" ref="I1444:M1444" si="345">IF(AND(I1441&lt;&gt;"",I1442&lt;&gt;"",I1443&lt;&gt;""),I1441*I1442*I1443,"")</f>
        <v/>
      </c>
      <c r="J1444" s="265" t="str">
        <f t="shared" si="345"/>
        <v/>
      </c>
      <c r="K1444" s="265" t="str">
        <f t="shared" si="345"/>
        <v/>
      </c>
      <c r="L1444" s="265" t="str">
        <f t="shared" si="345"/>
        <v/>
      </c>
      <c r="M1444" s="265" t="str">
        <f t="shared" si="345"/>
        <v/>
      </c>
      <c r="N1444" s="265" t="str">
        <f>IF(AND(N1441&lt;&gt;"",N1442&lt;&gt;"",N1443&lt;&gt;""),N1441*N1442*N1443,"")</f>
        <v/>
      </c>
      <c r="O1444" s="265" t="str">
        <f t="shared" ref="O1444:AO1444" si="346">IF(AND(O1441&lt;&gt;"",O1442&lt;&gt;"",O1443&lt;&gt;""),O1441*O1442*O1443,"")</f>
        <v/>
      </c>
      <c r="P1444" s="265" t="str">
        <f t="shared" si="346"/>
        <v/>
      </c>
      <c r="Q1444" s="265" t="str">
        <f t="shared" si="346"/>
        <v/>
      </c>
      <c r="R1444" s="265" t="str">
        <f t="shared" si="346"/>
        <v/>
      </c>
      <c r="S1444" s="265" t="str">
        <f t="shared" si="346"/>
        <v/>
      </c>
      <c r="T1444" s="265" t="str">
        <f t="shared" si="346"/>
        <v/>
      </c>
      <c r="U1444" s="265" t="str">
        <f t="shared" si="346"/>
        <v/>
      </c>
      <c r="V1444" s="265" t="str">
        <f t="shared" si="346"/>
        <v/>
      </c>
      <c r="W1444" s="265" t="str">
        <f t="shared" si="346"/>
        <v/>
      </c>
      <c r="X1444" s="265" t="str">
        <f t="shared" si="346"/>
        <v/>
      </c>
      <c r="Y1444" s="265" t="str">
        <f t="shared" si="346"/>
        <v/>
      </c>
      <c r="Z1444" s="265" t="str">
        <f t="shared" si="346"/>
        <v/>
      </c>
      <c r="AA1444" s="265" t="str">
        <f t="shared" si="346"/>
        <v/>
      </c>
      <c r="AB1444" s="265" t="str">
        <f t="shared" si="346"/>
        <v/>
      </c>
      <c r="AC1444" s="265" t="str">
        <f t="shared" si="346"/>
        <v/>
      </c>
      <c r="AD1444" s="265" t="str">
        <f t="shared" si="346"/>
        <v/>
      </c>
      <c r="AE1444" s="265" t="str">
        <f t="shared" si="346"/>
        <v/>
      </c>
      <c r="AF1444" s="265" t="str">
        <f t="shared" si="346"/>
        <v/>
      </c>
      <c r="AG1444" s="265" t="str">
        <f t="shared" si="346"/>
        <v/>
      </c>
      <c r="AH1444" s="265" t="str">
        <f t="shared" si="346"/>
        <v/>
      </c>
      <c r="AI1444" s="265" t="str">
        <f t="shared" si="346"/>
        <v/>
      </c>
      <c r="AJ1444" s="265" t="str">
        <f t="shared" si="346"/>
        <v/>
      </c>
      <c r="AK1444" s="265" t="str">
        <f t="shared" si="346"/>
        <v/>
      </c>
      <c r="AL1444" s="265" t="str">
        <f t="shared" si="346"/>
        <v/>
      </c>
      <c r="AM1444" s="265" t="str">
        <f t="shared" si="346"/>
        <v/>
      </c>
      <c r="AN1444" s="265" t="str">
        <f t="shared" si="346"/>
        <v/>
      </c>
      <c r="AO1444" s="266" t="str">
        <f t="shared" si="346"/>
        <v/>
      </c>
    </row>
    <row r="1445" spans="2:41" ht="12.45" customHeight="1" x14ac:dyDescent="0.3">
      <c r="B1445" s="456"/>
      <c r="C1445" s="429" t="s">
        <v>119</v>
      </c>
      <c r="D1445" s="432" t="s">
        <v>110</v>
      </c>
      <c r="E1445" s="227" t="s">
        <v>46</v>
      </c>
      <c r="F1445" s="203" t="s">
        <v>38</v>
      </c>
      <c r="G1445" s="230"/>
      <c r="H1445" s="228"/>
      <c r="I1445" s="230"/>
      <c r="J1445" s="232"/>
      <c r="K1445" s="234"/>
      <c r="L1445" s="230"/>
      <c r="M1445" s="230"/>
      <c r="N1445" s="230"/>
      <c r="O1445" s="235"/>
      <c r="P1445" s="235"/>
      <c r="Q1445" s="235"/>
      <c r="R1445" s="235"/>
      <c r="S1445" s="235"/>
      <c r="T1445" s="235"/>
      <c r="U1445" s="235"/>
      <c r="V1445" s="235"/>
      <c r="W1445" s="235"/>
      <c r="X1445" s="235"/>
      <c r="Y1445" s="235"/>
      <c r="Z1445" s="235"/>
      <c r="AA1445" s="235"/>
      <c r="AB1445" s="235"/>
      <c r="AC1445" s="235"/>
      <c r="AD1445" s="239"/>
      <c r="AE1445" s="235"/>
      <c r="AF1445" s="235"/>
      <c r="AG1445" s="235"/>
      <c r="AH1445" s="235"/>
      <c r="AI1445" s="235"/>
      <c r="AJ1445" s="235"/>
      <c r="AK1445" s="235"/>
      <c r="AL1445" s="235"/>
      <c r="AM1445" s="239"/>
      <c r="AN1445" s="239"/>
      <c r="AO1445" s="241"/>
    </row>
    <row r="1446" spans="2:41" ht="12.45" customHeight="1" x14ac:dyDescent="0.3">
      <c r="B1446" s="456"/>
      <c r="C1446" s="430"/>
      <c r="D1446" s="424"/>
      <c r="E1446" s="224" t="s">
        <v>109</v>
      </c>
      <c r="F1446" s="203" t="s">
        <v>38</v>
      </c>
      <c r="G1446" s="231"/>
      <c r="H1446" s="229"/>
      <c r="I1446" s="203"/>
      <c r="J1446" s="233"/>
      <c r="K1446" s="202"/>
      <c r="L1446" s="203"/>
      <c r="M1446" s="203"/>
      <c r="N1446" s="203"/>
      <c r="O1446" s="236"/>
      <c r="P1446" s="236"/>
      <c r="Q1446" s="236"/>
      <c r="R1446" s="236"/>
      <c r="S1446" s="236"/>
      <c r="T1446" s="236"/>
      <c r="U1446" s="236"/>
      <c r="V1446" s="236"/>
      <c r="W1446" s="236"/>
      <c r="X1446" s="236"/>
      <c r="Y1446" s="236"/>
      <c r="Z1446" s="236"/>
      <c r="AA1446" s="236"/>
      <c r="AB1446" s="236"/>
      <c r="AC1446" s="236"/>
      <c r="AD1446" s="240"/>
      <c r="AE1446" s="236"/>
      <c r="AF1446" s="236"/>
      <c r="AG1446" s="236"/>
      <c r="AH1446" s="236"/>
      <c r="AI1446" s="236"/>
      <c r="AJ1446" s="236"/>
      <c r="AK1446" s="236"/>
      <c r="AL1446" s="236"/>
      <c r="AM1446" s="240"/>
      <c r="AN1446" s="240"/>
      <c r="AO1446" s="242"/>
    </row>
    <row r="1447" spans="2:41" ht="12.45" customHeight="1" x14ac:dyDescent="0.3">
      <c r="B1447" s="456"/>
      <c r="C1447" s="430"/>
      <c r="D1447" s="424"/>
      <c r="E1447" s="224" t="s">
        <v>127</v>
      </c>
      <c r="F1447" s="203" t="s">
        <v>38</v>
      </c>
      <c r="G1447" s="203"/>
      <c r="H1447" s="218"/>
      <c r="I1447" s="203"/>
      <c r="J1447" s="218"/>
      <c r="K1447" s="202"/>
      <c r="L1447" s="203"/>
      <c r="M1447" s="203"/>
      <c r="N1447" s="203"/>
      <c r="O1447" s="236"/>
      <c r="P1447" s="236"/>
      <c r="Q1447" s="236"/>
      <c r="R1447" s="236"/>
      <c r="S1447" s="236"/>
      <c r="T1447" s="236"/>
      <c r="U1447" s="236"/>
      <c r="V1447" s="236"/>
      <c r="W1447" s="236"/>
      <c r="X1447" s="236"/>
      <c r="Y1447" s="236"/>
      <c r="Z1447" s="236"/>
      <c r="AA1447" s="236"/>
      <c r="AB1447" s="236"/>
      <c r="AC1447" s="251"/>
      <c r="AD1447" s="240"/>
      <c r="AE1447" s="236"/>
      <c r="AF1447" s="236"/>
      <c r="AG1447" s="236"/>
      <c r="AH1447" s="236"/>
      <c r="AI1447" s="236"/>
      <c r="AJ1447" s="236"/>
      <c r="AK1447" s="236"/>
      <c r="AL1447" s="236"/>
      <c r="AM1447" s="240"/>
      <c r="AN1447" s="240"/>
      <c r="AO1447" s="242"/>
    </row>
    <row r="1448" spans="2:41" ht="12.45" customHeight="1" x14ac:dyDescent="0.3">
      <c r="B1448" s="456"/>
      <c r="C1448" s="430"/>
      <c r="D1448" s="425"/>
      <c r="E1448" s="220" t="s">
        <v>126</v>
      </c>
      <c r="F1448" s="321" t="s">
        <v>38</v>
      </c>
      <c r="G1448" s="200" t="str">
        <f>IF(AND(G1445&lt;&gt;"",G1446&lt;&gt;"",G1447&lt;&gt;""),G1445*G1446*G1447,"")</f>
        <v/>
      </c>
      <c r="H1448" s="198" t="str">
        <f>IF(AND(H1445&lt;&gt;"",H1446&lt;&gt;"",H1447&lt;&gt;""),H1445*H1446*H1447,"")</f>
        <v/>
      </c>
      <c r="I1448" s="200" t="str">
        <f t="shared" ref="I1448:AJ1448" si="347">IF(AND(I1445&lt;&gt;"",I1446&lt;&gt;"",I1447&lt;&gt;""),I1445*I1446*I1447,"")</f>
        <v/>
      </c>
      <c r="J1448" s="200" t="str">
        <f t="shared" si="347"/>
        <v/>
      </c>
      <c r="K1448" s="200" t="str">
        <f t="shared" si="347"/>
        <v/>
      </c>
      <c r="L1448" s="204" t="str">
        <f t="shared" si="347"/>
        <v/>
      </c>
      <c r="M1448" s="204" t="str">
        <f t="shared" si="347"/>
        <v/>
      </c>
      <c r="N1448" s="204" t="str">
        <f t="shared" si="347"/>
        <v/>
      </c>
      <c r="O1448" s="204" t="str">
        <f t="shared" si="347"/>
        <v/>
      </c>
      <c r="P1448" s="204" t="str">
        <f t="shared" si="347"/>
        <v/>
      </c>
      <c r="Q1448" s="204" t="str">
        <f t="shared" si="347"/>
        <v/>
      </c>
      <c r="R1448" s="204" t="str">
        <f t="shared" si="347"/>
        <v/>
      </c>
      <c r="S1448" s="204" t="str">
        <f t="shared" si="347"/>
        <v/>
      </c>
      <c r="T1448" s="204" t="str">
        <f t="shared" si="347"/>
        <v/>
      </c>
      <c r="U1448" s="204" t="str">
        <f t="shared" si="347"/>
        <v/>
      </c>
      <c r="V1448" s="204" t="str">
        <f t="shared" si="347"/>
        <v/>
      </c>
      <c r="W1448" s="204" t="str">
        <f t="shared" si="347"/>
        <v/>
      </c>
      <c r="X1448" s="204" t="str">
        <f t="shared" si="347"/>
        <v/>
      </c>
      <c r="Y1448" s="204" t="str">
        <f t="shared" si="347"/>
        <v/>
      </c>
      <c r="Z1448" s="204" t="str">
        <f t="shared" si="347"/>
        <v/>
      </c>
      <c r="AA1448" s="204" t="str">
        <f t="shared" si="347"/>
        <v/>
      </c>
      <c r="AB1448" s="204" t="str">
        <f t="shared" si="347"/>
        <v/>
      </c>
      <c r="AC1448" s="204" t="str">
        <f t="shared" si="347"/>
        <v/>
      </c>
      <c r="AD1448" s="200" t="str">
        <f t="shared" si="347"/>
        <v/>
      </c>
      <c r="AE1448" s="200" t="str">
        <f t="shared" si="347"/>
        <v/>
      </c>
      <c r="AF1448" s="200" t="str">
        <f t="shared" si="347"/>
        <v/>
      </c>
      <c r="AG1448" s="200" t="str">
        <f t="shared" si="347"/>
        <v/>
      </c>
      <c r="AH1448" s="204" t="str">
        <f t="shared" si="347"/>
        <v/>
      </c>
      <c r="AI1448" s="204" t="str">
        <f t="shared" si="347"/>
        <v/>
      </c>
      <c r="AJ1448" s="204" t="str">
        <f t="shared" si="347"/>
        <v/>
      </c>
      <c r="AK1448" s="204" t="str">
        <f>IF(AND(AK1445&lt;&gt;"",AK1446&lt;&gt;"",AK1447&lt;&gt;""),AK1445*AK1446*AK1447,"")</f>
        <v/>
      </c>
      <c r="AL1448" s="204" t="str">
        <f t="shared" ref="AL1448:AO1448" si="348">IF(AND(AL1445&lt;&gt;"",AL1446&lt;&gt;"",AL1447&lt;&gt;""),AL1445*AL1446*AL1447,"")</f>
        <v/>
      </c>
      <c r="AM1448" s="204" t="str">
        <f t="shared" si="348"/>
        <v/>
      </c>
      <c r="AN1448" s="204" t="str">
        <f t="shared" si="348"/>
        <v/>
      </c>
      <c r="AO1448" s="210" t="str">
        <f t="shared" si="348"/>
        <v/>
      </c>
    </row>
    <row r="1449" spans="2:41" ht="12.45" customHeight="1" x14ac:dyDescent="0.3">
      <c r="B1449" s="456"/>
      <c r="C1449" s="430"/>
      <c r="D1449" s="426" t="s">
        <v>110</v>
      </c>
      <c r="E1449" s="243" t="s">
        <v>46</v>
      </c>
      <c r="F1449" s="203" t="s">
        <v>38</v>
      </c>
      <c r="G1449" s="203"/>
      <c r="H1449" s="203"/>
      <c r="I1449" s="202"/>
      <c r="J1449" s="244"/>
      <c r="K1449" s="244"/>
      <c r="L1449" s="203"/>
      <c r="M1449" s="203"/>
      <c r="N1449" s="250"/>
      <c r="O1449" s="251"/>
      <c r="P1449" s="251"/>
      <c r="Q1449" s="251"/>
      <c r="R1449" s="251"/>
      <c r="S1449" s="251"/>
      <c r="T1449" s="251"/>
      <c r="U1449" s="251"/>
      <c r="V1449" s="251"/>
      <c r="W1449" s="251"/>
      <c r="X1449" s="236"/>
      <c r="Y1449" s="240"/>
      <c r="Z1449" s="236"/>
      <c r="AA1449" s="236"/>
      <c r="AB1449" s="240"/>
      <c r="AC1449" s="236"/>
      <c r="AD1449" s="237"/>
      <c r="AE1449" s="238"/>
      <c r="AF1449" s="236"/>
      <c r="AG1449" s="236"/>
      <c r="AH1449" s="249"/>
      <c r="AI1449" s="249"/>
      <c r="AJ1449" s="236"/>
      <c r="AK1449" s="236"/>
      <c r="AL1449" s="236"/>
      <c r="AM1449" s="236"/>
      <c r="AN1449" s="254"/>
      <c r="AO1449" s="255"/>
    </row>
    <row r="1450" spans="2:41" ht="12.45" customHeight="1" x14ac:dyDescent="0.3">
      <c r="B1450" s="456"/>
      <c r="C1450" s="430"/>
      <c r="D1450" s="424"/>
      <c r="E1450" s="245" t="s">
        <v>109</v>
      </c>
      <c r="F1450" s="203" t="s">
        <v>38</v>
      </c>
      <c r="G1450" s="246"/>
      <c r="H1450" s="203"/>
      <c r="I1450" s="231"/>
      <c r="J1450" s="203"/>
      <c r="K1450" s="218"/>
      <c r="L1450" s="247"/>
      <c r="M1450" s="247"/>
      <c r="N1450" s="203"/>
      <c r="O1450" s="236"/>
      <c r="P1450" s="236"/>
      <c r="Q1450" s="236"/>
      <c r="R1450" s="236"/>
      <c r="S1450" s="236"/>
      <c r="T1450" s="236"/>
      <c r="U1450" s="236"/>
      <c r="V1450" s="236"/>
      <c r="W1450" s="236"/>
      <c r="X1450" s="236"/>
      <c r="Y1450" s="240"/>
      <c r="Z1450" s="236"/>
      <c r="AA1450" s="236"/>
      <c r="AB1450" s="240"/>
      <c r="AC1450" s="249"/>
      <c r="AD1450" s="252"/>
      <c r="AE1450" s="253"/>
      <c r="AF1450" s="236"/>
      <c r="AG1450" s="249"/>
      <c r="AH1450" s="249"/>
      <c r="AI1450" s="249"/>
      <c r="AJ1450" s="249"/>
      <c r="AK1450" s="249"/>
      <c r="AL1450" s="249"/>
      <c r="AM1450" s="236"/>
      <c r="AN1450" s="240"/>
      <c r="AO1450" s="242"/>
    </row>
    <row r="1451" spans="2:41" ht="12.45" customHeight="1" x14ac:dyDescent="0.3">
      <c r="B1451" s="456"/>
      <c r="C1451" s="430"/>
      <c r="D1451" s="424"/>
      <c r="E1451" s="245" t="s">
        <v>127</v>
      </c>
      <c r="F1451" s="203" t="s">
        <v>38</v>
      </c>
      <c r="G1451" s="202"/>
      <c r="H1451" s="203"/>
      <c r="I1451" s="203"/>
      <c r="J1451" s="247"/>
      <c r="K1451" s="248"/>
      <c r="L1451" s="203"/>
      <c r="M1451" s="203"/>
      <c r="N1451" s="247"/>
      <c r="O1451" s="249"/>
      <c r="P1451" s="249"/>
      <c r="Q1451" s="249"/>
      <c r="R1451" s="249"/>
      <c r="S1451" s="249"/>
      <c r="T1451" s="249"/>
      <c r="U1451" s="249"/>
      <c r="V1451" s="249"/>
      <c r="W1451" s="249"/>
      <c r="X1451" s="236"/>
      <c r="Y1451" s="240"/>
      <c r="Z1451" s="236"/>
      <c r="AA1451" s="236"/>
      <c r="AB1451" s="240"/>
      <c r="AC1451" s="249"/>
      <c r="AD1451" s="252"/>
      <c r="AE1451" s="253"/>
      <c r="AF1451" s="236"/>
      <c r="AG1451" s="249"/>
      <c r="AH1451" s="236"/>
      <c r="AI1451" s="236"/>
      <c r="AJ1451" s="236"/>
      <c r="AK1451" s="236"/>
      <c r="AL1451" s="236"/>
      <c r="AM1451" s="236"/>
      <c r="AN1451" s="240"/>
      <c r="AO1451" s="242"/>
    </row>
    <row r="1452" spans="2:41" ht="12.45" customHeight="1" x14ac:dyDescent="0.3">
      <c r="B1452" s="456"/>
      <c r="C1452" s="430"/>
      <c r="D1452" s="425"/>
      <c r="E1452" s="220" t="s">
        <v>126</v>
      </c>
      <c r="F1452" s="321" t="s">
        <v>38</v>
      </c>
      <c r="G1452" s="259" t="str">
        <f>IF(AND(G1449&lt;&gt;"",G1450&lt;&gt;"",G1451&lt;&gt;""),G1449*G1450*G1451,"")</f>
        <v/>
      </c>
      <c r="H1452" s="259" t="str">
        <f t="shared" ref="H1452:AO1452" si="349">IF(AND(H1449&lt;&gt;"",H1450&lt;&gt;"",H1451&lt;&gt;""),H1449*H1450*H1451,"")</f>
        <v/>
      </c>
      <c r="I1452" s="259" t="str">
        <f t="shared" si="349"/>
        <v/>
      </c>
      <c r="J1452" s="259" t="str">
        <f t="shared" si="349"/>
        <v/>
      </c>
      <c r="K1452" s="259" t="str">
        <f t="shared" si="349"/>
        <v/>
      </c>
      <c r="L1452" s="259" t="str">
        <f t="shared" si="349"/>
        <v/>
      </c>
      <c r="M1452" s="259" t="str">
        <f t="shared" si="349"/>
        <v/>
      </c>
      <c r="N1452" s="259" t="str">
        <f t="shared" si="349"/>
        <v/>
      </c>
      <c r="O1452" s="259" t="str">
        <f t="shared" si="349"/>
        <v/>
      </c>
      <c r="P1452" s="259" t="str">
        <f t="shared" si="349"/>
        <v/>
      </c>
      <c r="Q1452" s="259" t="str">
        <f t="shared" si="349"/>
        <v/>
      </c>
      <c r="R1452" s="259" t="str">
        <f t="shared" si="349"/>
        <v/>
      </c>
      <c r="S1452" s="259" t="str">
        <f t="shared" si="349"/>
        <v/>
      </c>
      <c r="T1452" s="259" t="str">
        <f t="shared" si="349"/>
        <v/>
      </c>
      <c r="U1452" s="259" t="str">
        <f t="shared" si="349"/>
        <v/>
      </c>
      <c r="V1452" s="259" t="str">
        <f t="shared" si="349"/>
        <v/>
      </c>
      <c r="W1452" s="259" t="str">
        <f t="shared" si="349"/>
        <v/>
      </c>
      <c r="X1452" s="259" t="str">
        <f t="shared" si="349"/>
        <v/>
      </c>
      <c r="Y1452" s="260" t="str">
        <f t="shared" si="349"/>
        <v/>
      </c>
      <c r="Z1452" s="261" t="str">
        <f t="shared" si="349"/>
        <v/>
      </c>
      <c r="AA1452" s="259" t="str">
        <f t="shared" si="349"/>
        <v/>
      </c>
      <c r="AB1452" s="260" t="str">
        <f t="shared" si="349"/>
        <v/>
      </c>
      <c r="AC1452" s="261" t="str">
        <f t="shared" si="349"/>
        <v/>
      </c>
      <c r="AD1452" s="259" t="str">
        <f t="shared" si="349"/>
        <v/>
      </c>
      <c r="AE1452" s="259" t="str">
        <f t="shared" si="349"/>
        <v/>
      </c>
      <c r="AF1452" s="259" t="str">
        <f t="shared" si="349"/>
        <v/>
      </c>
      <c r="AG1452" s="259" t="str">
        <f t="shared" si="349"/>
        <v/>
      </c>
      <c r="AH1452" s="259" t="str">
        <f t="shared" si="349"/>
        <v/>
      </c>
      <c r="AI1452" s="259" t="str">
        <f t="shared" si="349"/>
        <v/>
      </c>
      <c r="AJ1452" s="259" t="str">
        <f t="shared" si="349"/>
        <v/>
      </c>
      <c r="AK1452" s="259" t="str">
        <f t="shared" si="349"/>
        <v/>
      </c>
      <c r="AL1452" s="259" t="str">
        <f t="shared" si="349"/>
        <v/>
      </c>
      <c r="AM1452" s="259" t="str">
        <f t="shared" si="349"/>
        <v/>
      </c>
      <c r="AN1452" s="259" t="str">
        <f t="shared" si="349"/>
        <v/>
      </c>
      <c r="AO1452" s="262" t="str">
        <f t="shared" si="349"/>
        <v/>
      </c>
    </row>
    <row r="1453" spans="2:41" ht="12.45" customHeight="1" x14ac:dyDescent="0.3">
      <c r="B1453" s="456"/>
      <c r="C1453" s="430"/>
      <c r="D1453" s="426" t="s">
        <v>110</v>
      </c>
      <c r="E1453" s="243" t="s">
        <v>46</v>
      </c>
      <c r="F1453" s="203" t="s">
        <v>38</v>
      </c>
      <c r="G1453" s="247"/>
      <c r="H1453" s="247"/>
      <c r="I1453" s="256"/>
      <c r="J1453" s="257"/>
      <c r="K1453" s="257"/>
      <c r="L1453" s="247"/>
      <c r="M1453" s="247"/>
      <c r="N1453" s="250"/>
      <c r="O1453" s="251"/>
      <c r="P1453" s="251"/>
      <c r="Q1453" s="251"/>
      <c r="R1453" s="251"/>
      <c r="S1453" s="251"/>
      <c r="T1453" s="251"/>
      <c r="U1453" s="251"/>
      <c r="V1453" s="251"/>
      <c r="W1453" s="251"/>
      <c r="X1453" s="249"/>
      <c r="Y1453" s="254"/>
      <c r="Z1453" s="249"/>
      <c r="AA1453" s="249"/>
      <c r="AB1453" s="254"/>
      <c r="AC1453" s="249"/>
      <c r="AD1453" s="252"/>
      <c r="AE1453" s="258"/>
      <c r="AF1453" s="249"/>
      <c r="AG1453" s="249"/>
      <c r="AH1453" s="249"/>
      <c r="AI1453" s="249"/>
      <c r="AJ1453" s="249"/>
      <c r="AK1453" s="249"/>
      <c r="AL1453" s="249"/>
      <c r="AM1453" s="249"/>
      <c r="AN1453" s="254"/>
      <c r="AO1453" s="255"/>
    </row>
    <row r="1454" spans="2:41" ht="12.45" customHeight="1" x14ac:dyDescent="0.3">
      <c r="B1454" s="456"/>
      <c r="C1454" s="430"/>
      <c r="D1454" s="424"/>
      <c r="E1454" s="245" t="s">
        <v>109</v>
      </c>
      <c r="F1454" s="203" t="s">
        <v>38</v>
      </c>
      <c r="G1454" s="246"/>
      <c r="H1454" s="203"/>
      <c r="I1454" s="231"/>
      <c r="J1454" s="203"/>
      <c r="K1454" s="218"/>
      <c r="L1454" s="247"/>
      <c r="M1454" s="247"/>
      <c r="N1454" s="203"/>
      <c r="O1454" s="236"/>
      <c r="P1454" s="236"/>
      <c r="Q1454" s="236"/>
      <c r="R1454" s="236"/>
      <c r="S1454" s="236"/>
      <c r="T1454" s="236"/>
      <c r="U1454" s="236"/>
      <c r="V1454" s="236"/>
      <c r="W1454" s="236"/>
      <c r="X1454" s="236"/>
      <c r="Y1454" s="240"/>
      <c r="Z1454" s="236"/>
      <c r="AA1454" s="236"/>
      <c r="AB1454" s="240"/>
      <c r="AC1454" s="249"/>
      <c r="AD1454" s="252"/>
      <c r="AE1454" s="253"/>
      <c r="AF1454" s="236"/>
      <c r="AG1454" s="249"/>
      <c r="AH1454" s="249"/>
      <c r="AI1454" s="249"/>
      <c r="AJ1454" s="249"/>
      <c r="AK1454" s="249"/>
      <c r="AL1454" s="249"/>
      <c r="AM1454" s="236"/>
      <c r="AN1454" s="240"/>
      <c r="AO1454" s="242"/>
    </row>
    <row r="1455" spans="2:41" ht="12.45" customHeight="1" x14ac:dyDescent="0.3">
      <c r="B1455" s="456"/>
      <c r="C1455" s="430"/>
      <c r="D1455" s="424"/>
      <c r="E1455" s="245" t="s">
        <v>127</v>
      </c>
      <c r="F1455" s="203" t="s">
        <v>38</v>
      </c>
      <c r="G1455" s="202"/>
      <c r="H1455" s="203"/>
      <c r="I1455" s="203"/>
      <c r="J1455" s="203"/>
      <c r="K1455" s="218"/>
      <c r="L1455" s="203"/>
      <c r="M1455" s="203"/>
      <c r="N1455" s="203"/>
      <c r="O1455" s="236"/>
      <c r="P1455" s="236"/>
      <c r="Q1455" s="236"/>
      <c r="R1455" s="236"/>
      <c r="S1455" s="236"/>
      <c r="T1455" s="236"/>
      <c r="U1455" s="236"/>
      <c r="V1455" s="236"/>
      <c r="W1455" s="236"/>
      <c r="X1455" s="236"/>
      <c r="Y1455" s="240"/>
      <c r="Z1455" s="236"/>
      <c r="AA1455" s="236"/>
      <c r="AB1455" s="240"/>
      <c r="AC1455" s="236"/>
      <c r="AD1455" s="237"/>
      <c r="AE1455" s="263"/>
      <c r="AF1455" s="236"/>
      <c r="AG1455" s="236"/>
      <c r="AH1455" s="236"/>
      <c r="AI1455" s="236"/>
      <c r="AJ1455" s="236"/>
      <c r="AK1455" s="236"/>
      <c r="AL1455" s="236"/>
      <c r="AM1455" s="236"/>
      <c r="AN1455" s="240"/>
      <c r="AO1455" s="242"/>
    </row>
    <row r="1456" spans="2:41" ht="12.45" customHeight="1" x14ac:dyDescent="0.3">
      <c r="B1456" s="456"/>
      <c r="C1456" s="430"/>
      <c r="D1456" s="425"/>
      <c r="E1456" s="221" t="s">
        <v>126</v>
      </c>
      <c r="F1456" s="321" t="s">
        <v>38</v>
      </c>
      <c r="G1456" s="259" t="str">
        <f>IF(AND(G1453&lt;&gt;"",G1454&lt;&gt;"",G1455&lt;&gt;""),G1453*G1454*G1455,"")</f>
        <v/>
      </c>
      <c r="H1456" s="259" t="str">
        <f t="shared" ref="H1456:AO1456" si="350">IF(AND(H1453&lt;&gt;"",H1454&lt;&gt;"",H1455&lt;&gt;""),H1453*H1454*H1455,"")</f>
        <v/>
      </c>
      <c r="I1456" s="259" t="str">
        <f t="shared" si="350"/>
        <v/>
      </c>
      <c r="J1456" s="259" t="str">
        <f t="shared" si="350"/>
        <v/>
      </c>
      <c r="K1456" s="259" t="str">
        <f t="shared" si="350"/>
        <v/>
      </c>
      <c r="L1456" s="259" t="str">
        <f t="shared" si="350"/>
        <v/>
      </c>
      <c r="M1456" s="259" t="str">
        <f t="shared" si="350"/>
        <v/>
      </c>
      <c r="N1456" s="259" t="str">
        <f t="shared" si="350"/>
        <v/>
      </c>
      <c r="O1456" s="259" t="str">
        <f t="shared" si="350"/>
        <v/>
      </c>
      <c r="P1456" s="259" t="str">
        <f t="shared" si="350"/>
        <v/>
      </c>
      <c r="Q1456" s="259" t="str">
        <f t="shared" si="350"/>
        <v/>
      </c>
      <c r="R1456" s="259" t="str">
        <f t="shared" si="350"/>
        <v/>
      </c>
      <c r="S1456" s="259" t="str">
        <f t="shared" si="350"/>
        <v/>
      </c>
      <c r="T1456" s="259" t="str">
        <f t="shared" si="350"/>
        <v/>
      </c>
      <c r="U1456" s="259" t="str">
        <f t="shared" si="350"/>
        <v/>
      </c>
      <c r="V1456" s="259" t="str">
        <f t="shared" si="350"/>
        <v/>
      </c>
      <c r="W1456" s="259" t="str">
        <f t="shared" si="350"/>
        <v/>
      </c>
      <c r="X1456" s="259" t="str">
        <f t="shared" si="350"/>
        <v/>
      </c>
      <c r="Y1456" s="259" t="str">
        <f t="shared" si="350"/>
        <v/>
      </c>
      <c r="Z1456" s="259" t="str">
        <f t="shared" si="350"/>
        <v/>
      </c>
      <c r="AA1456" s="259" t="str">
        <f t="shared" si="350"/>
        <v/>
      </c>
      <c r="AB1456" s="259" t="str">
        <f t="shared" si="350"/>
        <v/>
      </c>
      <c r="AC1456" s="259" t="str">
        <f t="shared" si="350"/>
        <v/>
      </c>
      <c r="AD1456" s="259" t="str">
        <f t="shared" si="350"/>
        <v/>
      </c>
      <c r="AE1456" s="259" t="str">
        <f t="shared" si="350"/>
        <v/>
      </c>
      <c r="AF1456" s="259" t="str">
        <f t="shared" si="350"/>
        <v/>
      </c>
      <c r="AG1456" s="259" t="str">
        <f t="shared" si="350"/>
        <v/>
      </c>
      <c r="AH1456" s="259" t="str">
        <f t="shared" si="350"/>
        <v/>
      </c>
      <c r="AI1456" s="259" t="str">
        <f t="shared" si="350"/>
        <v/>
      </c>
      <c r="AJ1456" s="259" t="str">
        <f t="shared" si="350"/>
        <v/>
      </c>
      <c r="AK1456" s="259" t="str">
        <f t="shared" si="350"/>
        <v/>
      </c>
      <c r="AL1456" s="259" t="str">
        <f t="shared" si="350"/>
        <v/>
      </c>
      <c r="AM1456" s="259" t="str">
        <f t="shared" si="350"/>
        <v/>
      </c>
      <c r="AN1456" s="259" t="str">
        <f t="shared" si="350"/>
        <v/>
      </c>
      <c r="AO1456" s="262" t="str">
        <f t="shared" si="350"/>
        <v/>
      </c>
    </row>
    <row r="1457" spans="2:41" ht="12.45" customHeight="1" x14ac:dyDescent="0.3">
      <c r="B1457" s="456"/>
      <c r="C1457" s="430"/>
      <c r="D1457" s="426" t="s">
        <v>110</v>
      </c>
      <c r="E1457" s="264" t="s">
        <v>46</v>
      </c>
      <c r="F1457" s="203" t="s">
        <v>38</v>
      </c>
      <c r="G1457" s="247"/>
      <c r="H1457" s="247"/>
      <c r="I1457" s="256"/>
      <c r="J1457" s="257"/>
      <c r="K1457" s="257"/>
      <c r="L1457" s="247"/>
      <c r="M1457" s="247"/>
      <c r="N1457" s="250"/>
      <c r="O1457" s="251"/>
      <c r="P1457" s="251"/>
      <c r="Q1457" s="251"/>
      <c r="R1457" s="251"/>
      <c r="S1457" s="251"/>
      <c r="T1457" s="251"/>
      <c r="U1457" s="251"/>
      <c r="V1457" s="251"/>
      <c r="W1457" s="251"/>
      <c r="X1457" s="249"/>
      <c r="Y1457" s="254"/>
      <c r="Z1457" s="249"/>
      <c r="AA1457" s="249"/>
      <c r="AB1457" s="254"/>
      <c r="AC1457" s="249"/>
      <c r="AD1457" s="252"/>
      <c r="AE1457" s="258"/>
      <c r="AF1457" s="249"/>
      <c r="AG1457" s="249"/>
      <c r="AH1457" s="249"/>
      <c r="AI1457" s="249"/>
      <c r="AJ1457" s="249"/>
      <c r="AK1457" s="249"/>
      <c r="AL1457" s="249"/>
      <c r="AM1457" s="249"/>
      <c r="AN1457" s="254"/>
      <c r="AO1457" s="255"/>
    </row>
    <row r="1458" spans="2:41" ht="12.45" customHeight="1" x14ac:dyDescent="0.3">
      <c r="B1458" s="456"/>
      <c r="C1458" s="430"/>
      <c r="D1458" s="424"/>
      <c r="E1458" s="245" t="s">
        <v>109</v>
      </c>
      <c r="F1458" s="203" t="s">
        <v>38</v>
      </c>
      <c r="G1458" s="246"/>
      <c r="H1458" s="203"/>
      <c r="I1458" s="231"/>
      <c r="J1458" s="203"/>
      <c r="K1458" s="218"/>
      <c r="L1458" s="247"/>
      <c r="M1458" s="247"/>
      <c r="N1458" s="203"/>
      <c r="O1458" s="236"/>
      <c r="P1458" s="236"/>
      <c r="Q1458" s="236"/>
      <c r="R1458" s="236"/>
      <c r="S1458" s="236"/>
      <c r="T1458" s="236"/>
      <c r="U1458" s="236"/>
      <c r="V1458" s="236"/>
      <c r="W1458" s="236"/>
      <c r="X1458" s="236"/>
      <c r="Y1458" s="240"/>
      <c r="Z1458" s="236"/>
      <c r="AA1458" s="236"/>
      <c r="AB1458" s="240"/>
      <c r="AC1458" s="249"/>
      <c r="AD1458" s="252"/>
      <c r="AE1458" s="253"/>
      <c r="AF1458" s="236"/>
      <c r="AG1458" s="249"/>
      <c r="AH1458" s="249"/>
      <c r="AI1458" s="249"/>
      <c r="AJ1458" s="249"/>
      <c r="AK1458" s="249"/>
      <c r="AL1458" s="249"/>
      <c r="AM1458" s="236"/>
      <c r="AN1458" s="240"/>
      <c r="AO1458" s="242"/>
    </row>
    <row r="1459" spans="2:41" ht="12.45" customHeight="1" x14ac:dyDescent="0.3">
      <c r="B1459" s="456"/>
      <c r="C1459" s="430"/>
      <c r="D1459" s="424"/>
      <c r="E1459" s="245" t="s">
        <v>127</v>
      </c>
      <c r="F1459" s="203" t="s">
        <v>38</v>
      </c>
      <c r="G1459" s="202"/>
      <c r="H1459" s="203"/>
      <c r="I1459" s="203"/>
      <c r="J1459" s="203"/>
      <c r="K1459" s="218"/>
      <c r="L1459" s="203"/>
      <c r="M1459" s="203"/>
      <c r="N1459" s="203"/>
      <c r="O1459" s="236"/>
      <c r="P1459" s="236"/>
      <c r="Q1459" s="236"/>
      <c r="R1459" s="236"/>
      <c r="S1459" s="236"/>
      <c r="T1459" s="236"/>
      <c r="U1459" s="236"/>
      <c r="V1459" s="236"/>
      <c r="W1459" s="236"/>
      <c r="X1459" s="236"/>
      <c r="Y1459" s="240"/>
      <c r="Z1459" s="236"/>
      <c r="AA1459" s="236"/>
      <c r="AB1459" s="240"/>
      <c r="AC1459" s="236"/>
      <c r="AD1459" s="237"/>
      <c r="AE1459" s="263"/>
      <c r="AF1459" s="236"/>
      <c r="AG1459" s="236"/>
      <c r="AH1459" s="236"/>
      <c r="AI1459" s="236"/>
      <c r="AJ1459" s="236"/>
      <c r="AK1459" s="236"/>
      <c r="AL1459" s="236"/>
      <c r="AM1459" s="236"/>
      <c r="AN1459" s="240"/>
      <c r="AO1459" s="242"/>
    </row>
    <row r="1460" spans="2:41" ht="12.45" customHeight="1" x14ac:dyDescent="0.3">
      <c r="B1460" s="456"/>
      <c r="C1460" s="430"/>
      <c r="D1460" s="425"/>
      <c r="E1460" s="221" t="s">
        <v>126</v>
      </c>
      <c r="F1460" s="321" t="s">
        <v>38</v>
      </c>
      <c r="G1460" s="259" t="str">
        <f>IF(AND(G1457&lt;&gt;"",G1458&lt;&gt;"",G1459&lt;&gt;""),G1457*G1458*G1459,"")</f>
        <v/>
      </c>
      <c r="H1460" s="259" t="str">
        <f t="shared" ref="H1460:AO1460" si="351">IF(AND(H1457&lt;&gt;"",H1458&lt;&gt;"",H1459&lt;&gt;""),H1457*H1458*H1459,"")</f>
        <v/>
      </c>
      <c r="I1460" s="259" t="str">
        <f t="shared" si="351"/>
        <v/>
      </c>
      <c r="J1460" s="259" t="str">
        <f t="shared" si="351"/>
        <v/>
      </c>
      <c r="K1460" s="259" t="str">
        <f t="shared" si="351"/>
        <v/>
      </c>
      <c r="L1460" s="259" t="str">
        <f t="shared" si="351"/>
        <v/>
      </c>
      <c r="M1460" s="259" t="str">
        <f t="shared" si="351"/>
        <v/>
      </c>
      <c r="N1460" s="259" t="str">
        <f t="shared" si="351"/>
        <v/>
      </c>
      <c r="O1460" s="259" t="str">
        <f t="shared" si="351"/>
        <v/>
      </c>
      <c r="P1460" s="259" t="str">
        <f t="shared" si="351"/>
        <v/>
      </c>
      <c r="Q1460" s="259" t="str">
        <f t="shared" si="351"/>
        <v/>
      </c>
      <c r="R1460" s="259" t="str">
        <f t="shared" si="351"/>
        <v/>
      </c>
      <c r="S1460" s="259" t="str">
        <f t="shared" si="351"/>
        <v/>
      </c>
      <c r="T1460" s="259" t="str">
        <f t="shared" si="351"/>
        <v/>
      </c>
      <c r="U1460" s="259" t="str">
        <f t="shared" si="351"/>
        <v/>
      </c>
      <c r="V1460" s="259" t="str">
        <f t="shared" si="351"/>
        <v/>
      </c>
      <c r="W1460" s="259" t="str">
        <f t="shared" si="351"/>
        <v/>
      </c>
      <c r="X1460" s="259" t="str">
        <f t="shared" si="351"/>
        <v/>
      </c>
      <c r="Y1460" s="259" t="str">
        <f t="shared" si="351"/>
        <v/>
      </c>
      <c r="Z1460" s="259" t="str">
        <f t="shared" si="351"/>
        <v/>
      </c>
      <c r="AA1460" s="259" t="str">
        <f t="shared" si="351"/>
        <v/>
      </c>
      <c r="AB1460" s="259" t="str">
        <f t="shared" si="351"/>
        <v/>
      </c>
      <c r="AC1460" s="259" t="str">
        <f t="shared" si="351"/>
        <v/>
      </c>
      <c r="AD1460" s="259" t="str">
        <f t="shared" si="351"/>
        <v/>
      </c>
      <c r="AE1460" s="259" t="str">
        <f t="shared" si="351"/>
        <v/>
      </c>
      <c r="AF1460" s="259" t="str">
        <f t="shared" si="351"/>
        <v/>
      </c>
      <c r="AG1460" s="259" t="str">
        <f t="shared" si="351"/>
        <v/>
      </c>
      <c r="AH1460" s="259" t="str">
        <f t="shared" si="351"/>
        <v/>
      </c>
      <c r="AI1460" s="259" t="str">
        <f t="shared" si="351"/>
        <v/>
      </c>
      <c r="AJ1460" s="259" t="str">
        <f t="shared" si="351"/>
        <v/>
      </c>
      <c r="AK1460" s="259" t="str">
        <f t="shared" si="351"/>
        <v/>
      </c>
      <c r="AL1460" s="259" t="str">
        <f t="shared" si="351"/>
        <v/>
      </c>
      <c r="AM1460" s="259" t="str">
        <f t="shared" si="351"/>
        <v/>
      </c>
      <c r="AN1460" s="259" t="str">
        <f t="shared" si="351"/>
        <v/>
      </c>
      <c r="AO1460" s="262" t="str">
        <f t="shared" si="351"/>
        <v/>
      </c>
    </row>
    <row r="1461" spans="2:41" ht="12.45" customHeight="1" x14ac:dyDescent="0.3">
      <c r="B1461" s="456"/>
      <c r="C1461" s="430"/>
      <c r="D1461" s="426" t="s">
        <v>110</v>
      </c>
      <c r="E1461" s="264" t="s">
        <v>46</v>
      </c>
      <c r="F1461" s="203" t="s">
        <v>38</v>
      </c>
      <c r="G1461" s="247"/>
      <c r="H1461" s="247"/>
      <c r="I1461" s="256"/>
      <c r="J1461" s="257"/>
      <c r="K1461" s="257"/>
      <c r="L1461" s="247"/>
      <c r="M1461" s="247"/>
      <c r="N1461" s="250"/>
      <c r="O1461" s="251"/>
      <c r="P1461" s="251"/>
      <c r="Q1461" s="251"/>
      <c r="R1461" s="251"/>
      <c r="S1461" s="251"/>
      <c r="T1461" s="251"/>
      <c r="U1461" s="251"/>
      <c r="V1461" s="251"/>
      <c r="W1461" s="251"/>
      <c r="X1461" s="249"/>
      <c r="Y1461" s="254"/>
      <c r="Z1461" s="249"/>
      <c r="AA1461" s="249"/>
      <c r="AB1461" s="254"/>
      <c r="AC1461" s="249"/>
      <c r="AD1461" s="252"/>
      <c r="AE1461" s="258"/>
      <c r="AF1461" s="249"/>
      <c r="AG1461" s="249"/>
      <c r="AH1461" s="249"/>
      <c r="AI1461" s="249"/>
      <c r="AJ1461" s="249"/>
      <c r="AK1461" s="249"/>
      <c r="AL1461" s="249"/>
      <c r="AM1461" s="249"/>
      <c r="AN1461" s="254"/>
      <c r="AO1461" s="255"/>
    </row>
    <row r="1462" spans="2:41" ht="12.45" customHeight="1" x14ac:dyDescent="0.3">
      <c r="B1462" s="456"/>
      <c r="C1462" s="430"/>
      <c r="D1462" s="424"/>
      <c r="E1462" s="245" t="s">
        <v>109</v>
      </c>
      <c r="F1462" s="203" t="s">
        <v>38</v>
      </c>
      <c r="G1462" s="246"/>
      <c r="H1462" s="203"/>
      <c r="I1462" s="231"/>
      <c r="J1462" s="203"/>
      <c r="K1462" s="218"/>
      <c r="L1462" s="247"/>
      <c r="M1462" s="247"/>
      <c r="N1462" s="203"/>
      <c r="O1462" s="236"/>
      <c r="P1462" s="236"/>
      <c r="Q1462" s="236"/>
      <c r="R1462" s="236"/>
      <c r="S1462" s="236"/>
      <c r="T1462" s="236"/>
      <c r="U1462" s="236"/>
      <c r="V1462" s="236"/>
      <c r="W1462" s="236"/>
      <c r="X1462" s="236"/>
      <c r="Y1462" s="240"/>
      <c r="Z1462" s="236"/>
      <c r="AA1462" s="236"/>
      <c r="AB1462" s="240"/>
      <c r="AC1462" s="249"/>
      <c r="AD1462" s="252"/>
      <c r="AE1462" s="253"/>
      <c r="AF1462" s="236"/>
      <c r="AG1462" s="249"/>
      <c r="AH1462" s="249"/>
      <c r="AI1462" s="249"/>
      <c r="AJ1462" s="249"/>
      <c r="AK1462" s="249"/>
      <c r="AL1462" s="249"/>
      <c r="AM1462" s="236"/>
      <c r="AN1462" s="240"/>
      <c r="AO1462" s="242"/>
    </row>
    <row r="1463" spans="2:41" ht="12.45" customHeight="1" x14ac:dyDescent="0.3">
      <c r="B1463" s="456"/>
      <c r="C1463" s="430"/>
      <c r="D1463" s="424"/>
      <c r="E1463" s="245" t="s">
        <v>127</v>
      </c>
      <c r="F1463" s="203" t="s">
        <v>38</v>
      </c>
      <c r="G1463" s="202"/>
      <c r="H1463" s="203"/>
      <c r="I1463" s="203"/>
      <c r="J1463" s="203"/>
      <c r="K1463" s="218"/>
      <c r="L1463" s="203"/>
      <c r="M1463" s="203"/>
      <c r="N1463" s="203"/>
      <c r="O1463" s="236"/>
      <c r="P1463" s="236"/>
      <c r="Q1463" s="236"/>
      <c r="R1463" s="236"/>
      <c r="S1463" s="236"/>
      <c r="T1463" s="236"/>
      <c r="U1463" s="236"/>
      <c r="V1463" s="236"/>
      <c r="W1463" s="236"/>
      <c r="X1463" s="236"/>
      <c r="Y1463" s="240"/>
      <c r="Z1463" s="236"/>
      <c r="AA1463" s="236"/>
      <c r="AB1463" s="240"/>
      <c r="AC1463" s="236"/>
      <c r="AD1463" s="237"/>
      <c r="AE1463" s="263"/>
      <c r="AF1463" s="236"/>
      <c r="AG1463" s="236"/>
      <c r="AH1463" s="236"/>
      <c r="AI1463" s="236"/>
      <c r="AJ1463" s="236"/>
      <c r="AK1463" s="236"/>
      <c r="AL1463" s="236"/>
      <c r="AM1463" s="236"/>
      <c r="AN1463" s="240"/>
      <c r="AO1463" s="242"/>
    </row>
    <row r="1464" spans="2:41" ht="12.45" customHeight="1" x14ac:dyDescent="0.3">
      <c r="B1464" s="456"/>
      <c r="C1464" s="430"/>
      <c r="D1464" s="425"/>
      <c r="E1464" s="221" t="s">
        <v>126</v>
      </c>
      <c r="F1464" s="321" t="s">
        <v>38</v>
      </c>
      <c r="G1464" s="259" t="str">
        <f>IF(AND(G1461&lt;&gt;"",G1462&lt;&gt;"",G1463&lt;&gt;""),G1461*G1462*G1463,"")</f>
        <v/>
      </c>
      <c r="H1464" s="259" t="str">
        <f t="shared" ref="H1464:AO1464" si="352">IF(AND(H1461&lt;&gt;"",H1462&lt;&gt;"",H1463&lt;&gt;""),H1461*H1462*H1463,"")</f>
        <v/>
      </c>
      <c r="I1464" s="259" t="str">
        <f t="shared" si="352"/>
        <v/>
      </c>
      <c r="J1464" s="259" t="str">
        <f t="shared" si="352"/>
        <v/>
      </c>
      <c r="K1464" s="259" t="str">
        <f t="shared" si="352"/>
        <v/>
      </c>
      <c r="L1464" s="259" t="str">
        <f t="shared" si="352"/>
        <v/>
      </c>
      <c r="M1464" s="259" t="str">
        <f t="shared" si="352"/>
        <v/>
      </c>
      <c r="N1464" s="259" t="str">
        <f t="shared" si="352"/>
        <v/>
      </c>
      <c r="O1464" s="259" t="str">
        <f t="shared" si="352"/>
        <v/>
      </c>
      <c r="P1464" s="259" t="str">
        <f t="shared" si="352"/>
        <v/>
      </c>
      <c r="Q1464" s="259" t="str">
        <f t="shared" si="352"/>
        <v/>
      </c>
      <c r="R1464" s="259" t="str">
        <f t="shared" si="352"/>
        <v/>
      </c>
      <c r="S1464" s="259" t="str">
        <f t="shared" si="352"/>
        <v/>
      </c>
      <c r="T1464" s="259" t="str">
        <f t="shared" si="352"/>
        <v/>
      </c>
      <c r="U1464" s="259" t="str">
        <f t="shared" si="352"/>
        <v/>
      </c>
      <c r="V1464" s="259" t="str">
        <f t="shared" si="352"/>
        <v/>
      </c>
      <c r="W1464" s="259" t="str">
        <f t="shared" si="352"/>
        <v/>
      </c>
      <c r="X1464" s="259" t="str">
        <f t="shared" si="352"/>
        <v/>
      </c>
      <c r="Y1464" s="259" t="str">
        <f t="shared" si="352"/>
        <v/>
      </c>
      <c r="Z1464" s="259" t="str">
        <f t="shared" si="352"/>
        <v/>
      </c>
      <c r="AA1464" s="259" t="str">
        <f t="shared" si="352"/>
        <v/>
      </c>
      <c r="AB1464" s="259" t="str">
        <f t="shared" si="352"/>
        <v/>
      </c>
      <c r="AC1464" s="259" t="str">
        <f t="shared" si="352"/>
        <v/>
      </c>
      <c r="AD1464" s="259" t="str">
        <f t="shared" si="352"/>
        <v/>
      </c>
      <c r="AE1464" s="259" t="str">
        <f t="shared" si="352"/>
        <v/>
      </c>
      <c r="AF1464" s="259" t="str">
        <f t="shared" si="352"/>
        <v/>
      </c>
      <c r="AG1464" s="259" t="str">
        <f t="shared" si="352"/>
        <v/>
      </c>
      <c r="AH1464" s="259" t="str">
        <f t="shared" si="352"/>
        <v/>
      </c>
      <c r="AI1464" s="259" t="str">
        <f t="shared" si="352"/>
        <v/>
      </c>
      <c r="AJ1464" s="259" t="str">
        <f t="shared" si="352"/>
        <v/>
      </c>
      <c r="AK1464" s="259" t="str">
        <f t="shared" si="352"/>
        <v/>
      </c>
      <c r="AL1464" s="259" t="str">
        <f t="shared" si="352"/>
        <v/>
      </c>
      <c r="AM1464" s="259" t="str">
        <f t="shared" si="352"/>
        <v/>
      </c>
      <c r="AN1464" s="259" t="str">
        <f t="shared" si="352"/>
        <v/>
      </c>
      <c r="AO1464" s="262" t="str">
        <f t="shared" si="352"/>
        <v/>
      </c>
    </row>
    <row r="1465" spans="2:41" ht="12.45" customHeight="1" x14ac:dyDescent="0.3">
      <c r="B1465" s="456"/>
      <c r="C1465" s="430"/>
      <c r="D1465" s="426" t="s">
        <v>110</v>
      </c>
      <c r="E1465" s="264" t="s">
        <v>46</v>
      </c>
      <c r="F1465" s="203" t="s">
        <v>38</v>
      </c>
      <c r="G1465" s="247"/>
      <c r="H1465" s="247"/>
      <c r="I1465" s="256"/>
      <c r="J1465" s="257"/>
      <c r="K1465" s="257"/>
      <c r="L1465" s="247"/>
      <c r="M1465" s="247"/>
      <c r="N1465" s="250"/>
      <c r="O1465" s="251"/>
      <c r="P1465" s="251"/>
      <c r="Q1465" s="251"/>
      <c r="R1465" s="251"/>
      <c r="S1465" s="251"/>
      <c r="T1465" s="251"/>
      <c r="U1465" s="251"/>
      <c r="V1465" s="251"/>
      <c r="W1465" s="251"/>
      <c r="X1465" s="249"/>
      <c r="Y1465" s="254"/>
      <c r="Z1465" s="249"/>
      <c r="AA1465" s="249"/>
      <c r="AB1465" s="254"/>
      <c r="AC1465" s="249"/>
      <c r="AD1465" s="252"/>
      <c r="AE1465" s="258"/>
      <c r="AF1465" s="249"/>
      <c r="AG1465" s="249"/>
      <c r="AH1465" s="249"/>
      <c r="AI1465" s="249"/>
      <c r="AJ1465" s="249"/>
      <c r="AK1465" s="249"/>
      <c r="AL1465" s="249"/>
      <c r="AM1465" s="249"/>
      <c r="AN1465" s="254"/>
      <c r="AO1465" s="255"/>
    </row>
    <row r="1466" spans="2:41" ht="12.45" customHeight="1" x14ac:dyDescent="0.3">
      <c r="B1466" s="456"/>
      <c r="C1466" s="430"/>
      <c r="D1466" s="424"/>
      <c r="E1466" s="245" t="s">
        <v>109</v>
      </c>
      <c r="F1466" s="203" t="s">
        <v>38</v>
      </c>
      <c r="G1466" s="246"/>
      <c r="H1466" s="203"/>
      <c r="I1466" s="231"/>
      <c r="J1466" s="203"/>
      <c r="K1466" s="218"/>
      <c r="L1466" s="247"/>
      <c r="M1466" s="247"/>
      <c r="N1466" s="203"/>
      <c r="O1466" s="236"/>
      <c r="P1466" s="236"/>
      <c r="Q1466" s="236"/>
      <c r="R1466" s="236"/>
      <c r="S1466" s="236"/>
      <c r="T1466" s="236"/>
      <c r="U1466" s="236"/>
      <c r="V1466" s="236"/>
      <c r="W1466" s="236"/>
      <c r="X1466" s="236"/>
      <c r="Y1466" s="240"/>
      <c r="Z1466" s="236"/>
      <c r="AA1466" s="236"/>
      <c r="AB1466" s="240"/>
      <c r="AC1466" s="249"/>
      <c r="AD1466" s="252"/>
      <c r="AE1466" s="253"/>
      <c r="AF1466" s="236"/>
      <c r="AG1466" s="249"/>
      <c r="AH1466" s="249"/>
      <c r="AI1466" s="249"/>
      <c r="AJ1466" s="249"/>
      <c r="AK1466" s="249"/>
      <c r="AL1466" s="249"/>
      <c r="AM1466" s="236"/>
      <c r="AN1466" s="240"/>
      <c r="AO1466" s="242"/>
    </row>
    <row r="1467" spans="2:41" ht="12.45" customHeight="1" x14ac:dyDescent="0.3">
      <c r="B1467" s="456"/>
      <c r="C1467" s="430"/>
      <c r="D1467" s="424"/>
      <c r="E1467" s="245" t="s">
        <v>127</v>
      </c>
      <c r="F1467" s="203" t="s">
        <v>38</v>
      </c>
      <c r="G1467" s="202"/>
      <c r="H1467" s="203"/>
      <c r="I1467" s="203"/>
      <c r="J1467" s="203"/>
      <c r="K1467" s="218"/>
      <c r="L1467" s="203"/>
      <c r="M1467" s="203"/>
      <c r="N1467" s="203"/>
      <c r="O1467" s="236"/>
      <c r="P1467" s="236"/>
      <c r="Q1467" s="236"/>
      <c r="R1467" s="236"/>
      <c r="S1467" s="236"/>
      <c r="T1467" s="236"/>
      <c r="U1467" s="236"/>
      <c r="V1467" s="236"/>
      <c r="W1467" s="236"/>
      <c r="X1467" s="236"/>
      <c r="Y1467" s="240"/>
      <c r="Z1467" s="236"/>
      <c r="AA1467" s="236"/>
      <c r="AB1467" s="240"/>
      <c r="AC1467" s="236"/>
      <c r="AD1467" s="237"/>
      <c r="AE1467" s="263"/>
      <c r="AF1467" s="236"/>
      <c r="AG1467" s="236"/>
      <c r="AH1467" s="236"/>
      <c r="AI1467" s="236"/>
      <c r="AJ1467" s="236"/>
      <c r="AK1467" s="236"/>
      <c r="AL1467" s="236"/>
      <c r="AM1467" s="236"/>
      <c r="AN1467" s="240"/>
      <c r="AO1467" s="242"/>
    </row>
    <row r="1468" spans="2:41" ht="12.45" customHeight="1" x14ac:dyDescent="0.3">
      <c r="B1468" s="456"/>
      <c r="C1468" s="430"/>
      <c r="D1468" s="425"/>
      <c r="E1468" s="221" t="s">
        <v>126</v>
      </c>
      <c r="F1468" s="321" t="s">
        <v>38</v>
      </c>
      <c r="G1468" s="259" t="str">
        <f>IF(AND(G1465&lt;&gt;"",G1466&lt;&gt;"",G1467&lt;&gt;""),G1465*G1466*G1467,"")</f>
        <v/>
      </c>
      <c r="H1468" s="259" t="str">
        <f t="shared" ref="H1468:AO1468" si="353">IF(AND(H1465&lt;&gt;"",H1466&lt;&gt;"",H1467&lt;&gt;""),H1465*H1466*H1467,"")</f>
        <v/>
      </c>
      <c r="I1468" s="259" t="str">
        <f t="shared" si="353"/>
        <v/>
      </c>
      <c r="J1468" s="259" t="str">
        <f t="shared" si="353"/>
        <v/>
      </c>
      <c r="K1468" s="259" t="str">
        <f t="shared" si="353"/>
        <v/>
      </c>
      <c r="L1468" s="259" t="str">
        <f t="shared" si="353"/>
        <v/>
      </c>
      <c r="M1468" s="259" t="str">
        <f t="shared" si="353"/>
        <v/>
      </c>
      <c r="N1468" s="259" t="str">
        <f t="shared" si="353"/>
        <v/>
      </c>
      <c r="O1468" s="259" t="str">
        <f t="shared" si="353"/>
        <v/>
      </c>
      <c r="P1468" s="259" t="str">
        <f t="shared" si="353"/>
        <v/>
      </c>
      <c r="Q1468" s="259" t="str">
        <f t="shared" si="353"/>
        <v/>
      </c>
      <c r="R1468" s="259" t="str">
        <f t="shared" si="353"/>
        <v/>
      </c>
      <c r="S1468" s="259" t="str">
        <f t="shared" si="353"/>
        <v/>
      </c>
      <c r="T1468" s="259" t="str">
        <f t="shared" si="353"/>
        <v/>
      </c>
      <c r="U1468" s="259" t="str">
        <f t="shared" si="353"/>
        <v/>
      </c>
      <c r="V1468" s="259" t="str">
        <f t="shared" si="353"/>
        <v/>
      </c>
      <c r="W1468" s="259" t="str">
        <f t="shared" si="353"/>
        <v/>
      </c>
      <c r="X1468" s="259" t="str">
        <f t="shared" si="353"/>
        <v/>
      </c>
      <c r="Y1468" s="259" t="str">
        <f t="shared" si="353"/>
        <v/>
      </c>
      <c r="Z1468" s="259" t="str">
        <f t="shared" si="353"/>
        <v/>
      </c>
      <c r="AA1468" s="259" t="str">
        <f t="shared" si="353"/>
        <v/>
      </c>
      <c r="AB1468" s="259" t="str">
        <f t="shared" si="353"/>
        <v/>
      </c>
      <c r="AC1468" s="259" t="str">
        <f t="shared" si="353"/>
        <v/>
      </c>
      <c r="AD1468" s="259" t="str">
        <f t="shared" si="353"/>
        <v/>
      </c>
      <c r="AE1468" s="259" t="str">
        <f t="shared" si="353"/>
        <v/>
      </c>
      <c r="AF1468" s="259" t="str">
        <f t="shared" si="353"/>
        <v/>
      </c>
      <c r="AG1468" s="259" t="str">
        <f t="shared" si="353"/>
        <v/>
      </c>
      <c r="AH1468" s="259" t="str">
        <f t="shared" si="353"/>
        <v/>
      </c>
      <c r="AI1468" s="259" t="str">
        <f t="shared" si="353"/>
        <v/>
      </c>
      <c r="AJ1468" s="259" t="str">
        <f t="shared" si="353"/>
        <v/>
      </c>
      <c r="AK1468" s="259" t="str">
        <f t="shared" si="353"/>
        <v/>
      </c>
      <c r="AL1468" s="259" t="str">
        <f t="shared" si="353"/>
        <v/>
      </c>
      <c r="AM1468" s="259" t="str">
        <f t="shared" si="353"/>
        <v/>
      </c>
      <c r="AN1468" s="259" t="str">
        <f t="shared" si="353"/>
        <v/>
      </c>
      <c r="AO1468" s="262" t="str">
        <f t="shared" si="353"/>
        <v/>
      </c>
    </row>
    <row r="1469" spans="2:41" ht="12.45" customHeight="1" x14ac:dyDescent="0.3">
      <c r="B1469" s="456"/>
      <c r="C1469" s="430"/>
      <c r="D1469" s="426" t="s">
        <v>110</v>
      </c>
      <c r="E1469" s="264" t="s">
        <v>46</v>
      </c>
      <c r="F1469" s="203" t="s">
        <v>38</v>
      </c>
      <c r="G1469" s="247"/>
      <c r="H1469" s="247"/>
      <c r="I1469" s="256"/>
      <c r="J1469" s="257"/>
      <c r="K1469" s="257"/>
      <c r="L1469" s="247"/>
      <c r="M1469" s="247"/>
      <c r="N1469" s="250"/>
      <c r="O1469" s="251"/>
      <c r="P1469" s="251"/>
      <c r="Q1469" s="251"/>
      <c r="R1469" s="251"/>
      <c r="S1469" s="251"/>
      <c r="T1469" s="251"/>
      <c r="U1469" s="251"/>
      <c r="V1469" s="251"/>
      <c r="W1469" s="251"/>
      <c r="X1469" s="249"/>
      <c r="Y1469" s="254"/>
      <c r="Z1469" s="249"/>
      <c r="AA1469" s="249"/>
      <c r="AB1469" s="254"/>
      <c r="AC1469" s="249"/>
      <c r="AD1469" s="252"/>
      <c r="AE1469" s="258"/>
      <c r="AF1469" s="249"/>
      <c r="AG1469" s="249"/>
      <c r="AH1469" s="249"/>
      <c r="AI1469" s="249"/>
      <c r="AJ1469" s="249"/>
      <c r="AK1469" s="249"/>
      <c r="AL1469" s="249"/>
      <c r="AM1469" s="249"/>
      <c r="AN1469" s="254"/>
      <c r="AO1469" s="255"/>
    </row>
    <row r="1470" spans="2:41" ht="12.45" customHeight="1" x14ac:dyDescent="0.3">
      <c r="B1470" s="456"/>
      <c r="C1470" s="430"/>
      <c r="D1470" s="424"/>
      <c r="E1470" s="245" t="s">
        <v>109</v>
      </c>
      <c r="F1470" s="203" t="s">
        <v>38</v>
      </c>
      <c r="G1470" s="246"/>
      <c r="H1470" s="203"/>
      <c r="I1470" s="231"/>
      <c r="J1470" s="203"/>
      <c r="K1470" s="218"/>
      <c r="L1470" s="247"/>
      <c r="M1470" s="247"/>
      <c r="N1470" s="203"/>
      <c r="O1470" s="236"/>
      <c r="P1470" s="236"/>
      <c r="Q1470" s="236"/>
      <c r="R1470" s="236"/>
      <c r="S1470" s="236"/>
      <c r="T1470" s="236"/>
      <c r="U1470" s="236"/>
      <c r="V1470" s="236"/>
      <c r="W1470" s="236"/>
      <c r="X1470" s="236"/>
      <c r="Y1470" s="240"/>
      <c r="Z1470" s="236"/>
      <c r="AA1470" s="236"/>
      <c r="AB1470" s="240"/>
      <c r="AC1470" s="249"/>
      <c r="AD1470" s="252"/>
      <c r="AE1470" s="253"/>
      <c r="AF1470" s="236"/>
      <c r="AG1470" s="249"/>
      <c r="AH1470" s="249"/>
      <c r="AI1470" s="249"/>
      <c r="AJ1470" s="249"/>
      <c r="AK1470" s="249"/>
      <c r="AL1470" s="249"/>
      <c r="AM1470" s="236"/>
      <c r="AN1470" s="240"/>
      <c r="AO1470" s="242"/>
    </row>
    <row r="1471" spans="2:41" ht="12.45" customHeight="1" x14ac:dyDescent="0.3">
      <c r="B1471" s="456"/>
      <c r="C1471" s="430"/>
      <c r="D1471" s="424"/>
      <c r="E1471" s="243" t="s">
        <v>127</v>
      </c>
      <c r="F1471" s="203" t="s">
        <v>38</v>
      </c>
      <c r="G1471" s="202"/>
      <c r="H1471" s="203"/>
      <c r="I1471" s="203"/>
      <c r="J1471" s="203"/>
      <c r="K1471" s="218"/>
      <c r="L1471" s="203"/>
      <c r="M1471" s="203"/>
      <c r="N1471" s="203"/>
      <c r="O1471" s="236"/>
      <c r="P1471" s="236"/>
      <c r="Q1471" s="236"/>
      <c r="R1471" s="236"/>
      <c r="S1471" s="236"/>
      <c r="T1471" s="236"/>
      <c r="U1471" s="236"/>
      <c r="V1471" s="236"/>
      <c r="W1471" s="236"/>
      <c r="X1471" s="236"/>
      <c r="Y1471" s="240"/>
      <c r="Z1471" s="236"/>
      <c r="AA1471" s="236"/>
      <c r="AB1471" s="240"/>
      <c r="AC1471" s="236"/>
      <c r="AD1471" s="237"/>
      <c r="AE1471" s="263"/>
      <c r="AF1471" s="236"/>
      <c r="AG1471" s="236"/>
      <c r="AH1471" s="236"/>
      <c r="AI1471" s="236"/>
      <c r="AJ1471" s="236"/>
      <c r="AK1471" s="236"/>
      <c r="AL1471" s="236"/>
      <c r="AM1471" s="236"/>
      <c r="AN1471" s="240"/>
      <c r="AO1471" s="242"/>
    </row>
    <row r="1472" spans="2:41" ht="12.45" customHeight="1" x14ac:dyDescent="0.3">
      <c r="B1472" s="456"/>
      <c r="C1472" s="430"/>
      <c r="D1472" s="425"/>
      <c r="E1472" s="221" t="s">
        <v>126</v>
      </c>
      <c r="F1472" s="321" t="s">
        <v>38</v>
      </c>
      <c r="G1472" s="259" t="str">
        <f>IF(AND(G1469&lt;&gt;"",G1470&lt;&gt;"",G1471&lt;&gt;""),G1469*G1470*G1471,"")</f>
        <v/>
      </c>
      <c r="H1472" s="259" t="str">
        <f>IF(AND(H1469&lt;&gt;"",H1470&lt;&gt;"",H1471&lt;&gt;""),H1469*H1470*H1471,"")</f>
        <v/>
      </c>
      <c r="I1472" s="259" t="str">
        <f t="shared" ref="I1472:N1472" si="354">IF(AND(I1469&lt;&gt;"",I1470&lt;&gt;"",I1471&lt;&gt;""),I1469*I1470*I1471,"")</f>
        <v/>
      </c>
      <c r="J1472" s="259" t="str">
        <f t="shared" si="354"/>
        <v/>
      </c>
      <c r="K1472" s="259" t="str">
        <f t="shared" si="354"/>
        <v/>
      </c>
      <c r="L1472" s="259" t="str">
        <f t="shared" si="354"/>
        <v/>
      </c>
      <c r="M1472" s="259" t="str">
        <f t="shared" si="354"/>
        <v/>
      </c>
      <c r="N1472" s="259" t="str">
        <f t="shared" si="354"/>
        <v/>
      </c>
      <c r="O1472" s="259" t="str">
        <f>IF(AND(O1469&lt;&gt;"",O1470&lt;&gt;"",O1471&lt;&gt;""),O1469*O1470*O1471,"")</f>
        <v/>
      </c>
      <c r="P1472" s="259" t="str">
        <f t="shared" ref="P1472:AO1472" si="355">IF(AND(P1469&lt;&gt;"",P1470&lt;&gt;"",P1471&lt;&gt;""),P1469*P1470*P1471,"")</f>
        <v/>
      </c>
      <c r="Q1472" s="259" t="str">
        <f t="shared" si="355"/>
        <v/>
      </c>
      <c r="R1472" s="259" t="str">
        <f t="shared" si="355"/>
        <v/>
      </c>
      <c r="S1472" s="259" t="str">
        <f t="shared" si="355"/>
        <v/>
      </c>
      <c r="T1472" s="259" t="str">
        <f t="shared" si="355"/>
        <v/>
      </c>
      <c r="U1472" s="259" t="str">
        <f t="shared" si="355"/>
        <v/>
      </c>
      <c r="V1472" s="259" t="str">
        <f t="shared" si="355"/>
        <v/>
      </c>
      <c r="W1472" s="259" t="str">
        <f t="shared" si="355"/>
        <v/>
      </c>
      <c r="X1472" s="259" t="str">
        <f t="shared" si="355"/>
        <v/>
      </c>
      <c r="Y1472" s="259" t="str">
        <f t="shared" si="355"/>
        <v/>
      </c>
      <c r="Z1472" s="259" t="str">
        <f t="shared" si="355"/>
        <v/>
      </c>
      <c r="AA1472" s="259" t="str">
        <f t="shared" si="355"/>
        <v/>
      </c>
      <c r="AB1472" s="259" t="str">
        <f t="shared" si="355"/>
        <v/>
      </c>
      <c r="AC1472" s="259" t="str">
        <f t="shared" si="355"/>
        <v/>
      </c>
      <c r="AD1472" s="259" t="str">
        <f t="shared" si="355"/>
        <v/>
      </c>
      <c r="AE1472" s="259" t="str">
        <f t="shared" si="355"/>
        <v/>
      </c>
      <c r="AF1472" s="259" t="str">
        <f t="shared" si="355"/>
        <v/>
      </c>
      <c r="AG1472" s="259" t="str">
        <f t="shared" si="355"/>
        <v/>
      </c>
      <c r="AH1472" s="259" t="str">
        <f t="shared" si="355"/>
        <v/>
      </c>
      <c r="AI1472" s="259" t="str">
        <f t="shared" si="355"/>
        <v/>
      </c>
      <c r="AJ1472" s="259" t="str">
        <f t="shared" si="355"/>
        <v/>
      </c>
      <c r="AK1472" s="259" t="str">
        <f t="shared" si="355"/>
        <v/>
      </c>
      <c r="AL1472" s="259" t="str">
        <f t="shared" si="355"/>
        <v/>
      </c>
      <c r="AM1472" s="259" t="str">
        <f t="shared" si="355"/>
        <v/>
      </c>
      <c r="AN1472" s="259" t="str">
        <f t="shared" si="355"/>
        <v/>
      </c>
      <c r="AO1472" s="262" t="str">
        <f t="shared" si="355"/>
        <v/>
      </c>
    </row>
    <row r="1473" spans="2:41" ht="12.45" customHeight="1" x14ac:dyDescent="0.3">
      <c r="B1473" s="456"/>
      <c r="C1473" s="430"/>
      <c r="D1473" s="426" t="s">
        <v>110</v>
      </c>
      <c r="E1473" s="264" t="s">
        <v>46</v>
      </c>
      <c r="F1473" s="203" t="s">
        <v>38</v>
      </c>
      <c r="G1473" s="247"/>
      <c r="H1473" s="247"/>
      <c r="I1473" s="256"/>
      <c r="J1473" s="257"/>
      <c r="K1473" s="257"/>
      <c r="L1473" s="247"/>
      <c r="M1473" s="247"/>
      <c r="N1473" s="250"/>
      <c r="O1473" s="251"/>
      <c r="P1473" s="251"/>
      <c r="Q1473" s="251"/>
      <c r="R1473" s="251"/>
      <c r="S1473" s="251"/>
      <c r="T1473" s="251"/>
      <c r="U1473" s="251"/>
      <c r="V1473" s="251"/>
      <c r="W1473" s="251"/>
      <c r="X1473" s="249"/>
      <c r="Y1473" s="254"/>
      <c r="Z1473" s="249"/>
      <c r="AA1473" s="249"/>
      <c r="AB1473" s="254"/>
      <c r="AC1473" s="249"/>
      <c r="AD1473" s="252"/>
      <c r="AE1473" s="258"/>
      <c r="AF1473" s="249"/>
      <c r="AG1473" s="249"/>
      <c r="AH1473" s="249"/>
      <c r="AI1473" s="249"/>
      <c r="AJ1473" s="249"/>
      <c r="AK1473" s="249"/>
      <c r="AL1473" s="249"/>
      <c r="AM1473" s="249"/>
      <c r="AN1473" s="254"/>
      <c r="AO1473" s="255"/>
    </row>
    <row r="1474" spans="2:41" ht="12.45" customHeight="1" x14ac:dyDescent="0.3">
      <c r="B1474" s="456"/>
      <c r="C1474" s="430"/>
      <c r="D1474" s="424"/>
      <c r="E1474" s="245" t="s">
        <v>109</v>
      </c>
      <c r="F1474" s="203" t="s">
        <v>38</v>
      </c>
      <c r="G1474" s="246"/>
      <c r="H1474" s="203"/>
      <c r="I1474" s="231"/>
      <c r="J1474" s="203"/>
      <c r="K1474" s="218"/>
      <c r="L1474" s="247"/>
      <c r="M1474" s="247"/>
      <c r="N1474" s="203"/>
      <c r="O1474" s="236"/>
      <c r="P1474" s="236"/>
      <c r="Q1474" s="236"/>
      <c r="R1474" s="236"/>
      <c r="S1474" s="236"/>
      <c r="T1474" s="236"/>
      <c r="U1474" s="236"/>
      <c r="V1474" s="236"/>
      <c r="W1474" s="236"/>
      <c r="X1474" s="236"/>
      <c r="Y1474" s="240"/>
      <c r="Z1474" s="236"/>
      <c r="AA1474" s="236"/>
      <c r="AB1474" s="240"/>
      <c r="AC1474" s="249"/>
      <c r="AD1474" s="252"/>
      <c r="AE1474" s="253"/>
      <c r="AF1474" s="236"/>
      <c r="AG1474" s="249"/>
      <c r="AH1474" s="249"/>
      <c r="AI1474" s="249"/>
      <c r="AJ1474" s="249"/>
      <c r="AK1474" s="249"/>
      <c r="AL1474" s="249"/>
      <c r="AM1474" s="236"/>
      <c r="AN1474" s="240"/>
      <c r="AO1474" s="242"/>
    </row>
    <row r="1475" spans="2:41" ht="12.45" customHeight="1" x14ac:dyDescent="0.3">
      <c r="B1475" s="456"/>
      <c r="C1475" s="430"/>
      <c r="D1475" s="424"/>
      <c r="E1475" s="243" t="s">
        <v>127</v>
      </c>
      <c r="F1475" s="203" t="s">
        <v>38</v>
      </c>
      <c r="G1475" s="202"/>
      <c r="H1475" s="203"/>
      <c r="I1475" s="203"/>
      <c r="J1475" s="203"/>
      <c r="K1475" s="218"/>
      <c r="L1475" s="203"/>
      <c r="M1475" s="203"/>
      <c r="N1475" s="203"/>
      <c r="O1475" s="236"/>
      <c r="P1475" s="236"/>
      <c r="Q1475" s="236"/>
      <c r="R1475" s="236"/>
      <c r="S1475" s="236"/>
      <c r="T1475" s="236"/>
      <c r="U1475" s="236"/>
      <c r="V1475" s="236"/>
      <c r="W1475" s="236"/>
      <c r="X1475" s="236"/>
      <c r="Y1475" s="240"/>
      <c r="Z1475" s="236"/>
      <c r="AA1475" s="236"/>
      <c r="AB1475" s="240"/>
      <c r="AC1475" s="236"/>
      <c r="AD1475" s="237"/>
      <c r="AE1475" s="263"/>
      <c r="AF1475" s="236"/>
      <c r="AG1475" s="236"/>
      <c r="AH1475" s="236"/>
      <c r="AI1475" s="236"/>
      <c r="AJ1475" s="236"/>
      <c r="AK1475" s="236"/>
      <c r="AL1475" s="236"/>
      <c r="AM1475" s="236"/>
      <c r="AN1475" s="240"/>
      <c r="AO1475" s="242"/>
    </row>
    <row r="1476" spans="2:41" ht="12.45" customHeight="1" x14ac:dyDescent="0.3">
      <c r="B1476" s="456"/>
      <c r="C1476" s="430"/>
      <c r="D1476" s="425"/>
      <c r="E1476" s="221" t="s">
        <v>126</v>
      </c>
      <c r="F1476" s="321" t="s">
        <v>38</v>
      </c>
      <c r="G1476" s="259" t="str">
        <f>IF(AND(G1473&lt;&gt;"",G1474&lt;&gt;"",G1475&lt;&gt;""),G1473*G1474*G1475,"")</f>
        <v/>
      </c>
      <c r="H1476" s="259" t="str">
        <f>IF(AND(H1473&lt;&gt;"",H1474&lt;&gt;"",H1475&lt;&gt;""),H1473*H1474*H1475,"")</f>
        <v/>
      </c>
      <c r="I1476" s="259" t="str">
        <f t="shared" ref="I1476:AO1476" si="356">IF(AND(I1473&lt;&gt;"",I1474&lt;&gt;"",I1475&lt;&gt;""),I1473*I1474*I1475,"")</f>
        <v/>
      </c>
      <c r="J1476" s="259" t="str">
        <f t="shared" si="356"/>
        <v/>
      </c>
      <c r="K1476" s="259" t="str">
        <f t="shared" si="356"/>
        <v/>
      </c>
      <c r="L1476" s="259" t="str">
        <f t="shared" si="356"/>
        <v/>
      </c>
      <c r="M1476" s="259" t="str">
        <f t="shared" si="356"/>
        <v/>
      </c>
      <c r="N1476" s="259" t="str">
        <f t="shared" si="356"/>
        <v/>
      </c>
      <c r="O1476" s="259" t="str">
        <f t="shared" si="356"/>
        <v/>
      </c>
      <c r="P1476" s="259" t="str">
        <f t="shared" si="356"/>
        <v/>
      </c>
      <c r="Q1476" s="259" t="str">
        <f t="shared" si="356"/>
        <v/>
      </c>
      <c r="R1476" s="259" t="str">
        <f t="shared" si="356"/>
        <v/>
      </c>
      <c r="S1476" s="259" t="str">
        <f t="shared" si="356"/>
        <v/>
      </c>
      <c r="T1476" s="259" t="str">
        <f t="shared" si="356"/>
        <v/>
      </c>
      <c r="U1476" s="259" t="str">
        <f t="shared" si="356"/>
        <v/>
      </c>
      <c r="V1476" s="259" t="str">
        <f t="shared" si="356"/>
        <v/>
      </c>
      <c r="W1476" s="259" t="str">
        <f t="shared" si="356"/>
        <v/>
      </c>
      <c r="X1476" s="259" t="str">
        <f t="shared" si="356"/>
        <v/>
      </c>
      <c r="Y1476" s="259" t="str">
        <f t="shared" si="356"/>
        <v/>
      </c>
      <c r="Z1476" s="259" t="str">
        <f t="shared" si="356"/>
        <v/>
      </c>
      <c r="AA1476" s="259" t="str">
        <f t="shared" si="356"/>
        <v/>
      </c>
      <c r="AB1476" s="259" t="str">
        <f t="shared" si="356"/>
        <v/>
      </c>
      <c r="AC1476" s="259" t="str">
        <f t="shared" si="356"/>
        <v/>
      </c>
      <c r="AD1476" s="259" t="str">
        <f t="shared" si="356"/>
        <v/>
      </c>
      <c r="AE1476" s="259" t="str">
        <f t="shared" si="356"/>
        <v/>
      </c>
      <c r="AF1476" s="259" t="str">
        <f t="shared" si="356"/>
        <v/>
      </c>
      <c r="AG1476" s="259" t="str">
        <f t="shared" si="356"/>
        <v/>
      </c>
      <c r="AH1476" s="259" t="str">
        <f t="shared" si="356"/>
        <v/>
      </c>
      <c r="AI1476" s="259" t="str">
        <f t="shared" si="356"/>
        <v/>
      </c>
      <c r="AJ1476" s="259" t="str">
        <f t="shared" si="356"/>
        <v/>
      </c>
      <c r="AK1476" s="259" t="str">
        <f t="shared" si="356"/>
        <v/>
      </c>
      <c r="AL1476" s="259" t="str">
        <f t="shared" si="356"/>
        <v/>
      </c>
      <c r="AM1476" s="259" t="str">
        <f t="shared" si="356"/>
        <v/>
      </c>
      <c r="AN1476" s="259" t="str">
        <f t="shared" si="356"/>
        <v/>
      </c>
      <c r="AO1476" s="262" t="str">
        <f t="shared" si="356"/>
        <v/>
      </c>
    </row>
    <row r="1477" spans="2:41" ht="12.45" customHeight="1" x14ac:dyDescent="0.3">
      <c r="B1477" s="456"/>
      <c r="C1477" s="430"/>
      <c r="D1477" s="426" t="s">
        <v>110</v>
      </c>
      <c r="E1477" s="264" t="s">
        <v>46</v>
      </c>
      <c r="F1477" s="203" t="s">
        <v>38</v>
      </c>
      <c r="G1477" s="247"/>
      <c r="H1477" s="247"/>
      <c r="I1477" s="256"/>
      <c r="J1477" s="257"/>
      <c r="K1477" s="257"/>
      <c r="L1477" s="247"/>
      <c r="M1477" s="247"/>
      <c r="N1477" s="250"/>
      <c r="O1477" s="251"/>
      <c r="P1477" s="251"/>
      <c r="Q1477" s="251"/>
      <c r="R1477" s="251"/>
      <c r="S1477" s="251"/>
      <c r="T1477" s="251"/>
      <c r="U1477" s="251"/>
      <c r="V1477" s="251"/>
      <c r="W1477" s="251"/>
      <c r="X1477" s="249"/>
      <c r="Y1477" s="254"/>
      <c r="Z1477" s="249"/>
      <c r="AA1477" s="249"/>
      <c r="AB1477" s="254"/>
      <c r="AC1477" s="249"/>
      <c r="AD1477" s="252"/>
      <c r="AE1477" s="258"/>
      <c r="AF1477" s="249"/>
      <c r="AG1477" s="249"/>
      <c r="AH1477" s="249"/>
      <c r="AI1477" s="249"/>
      <c r="AJ1477" s="249"/>
      <c r="AK1477" s="249"/>
      <c r="AL1477" s="249"/>
      <c r="AM1477" s="249"/>
      <c r="AN1477" s="254"/>
      <c r="AO1477" s="255"/>
    </row>
    <row r="1478" spans="2:41" ht="12.45" customHeight="1" x14ac:dyDescent="0.3">
      <c r="B1478" s="456"/>
      <c r="C1478" s="430"/>
      <c r="D1478" s="424"/>
      <c r="E1478" s="245" t="s">
        <v>109</v>
      </c>
      <c r="F1478" s="203" t="s">
        <v>38</v>
      </c>
      <c r="G1478" s="246"/>
      <c r="H1478" s="203"/>
      <c r="I1478" s="231"/>
      <c r="J1478" s="203"/>
      <c r="K1478" s="218"/>
      <c r="L1478" s="247"/>
      <c r="M1478" s="247"/>
      <c r="N1478" s="203"/>
      <c r="O1478" s="236"/>
      <c r="P1478" s="236"/>
      <c r="Q1478" s="236"/>
      <c r="R1478" s="236"/>
      <c r="S1478" s="236"/>
      <c r="T1478" s="236"/>
      <c r="U1478" s="236"/>
      <c r="V1478" s="236"/>
      <c r="W1478" s="236"/>
      <c r="X1478" s="236"/>
      <c r="Y1478" s="240"/>
      <c r="Z1478" s="236"/>
      <c r="AA1478" s="236"/>
      <c r="AB1478" s="240"/>
      <c r="AC1478" s="249"/>
      <c r="AD1478" s="252"/>
      <c r="AE1478" s="253"/>
      <c r="AF1478" s="236"/>
      <c r="AG1478" s="249"/>
      <c r="AH1478" s="249"/>
      <c r="AI1478" s="249"/>
      <c r="AJ1478" s="249"/>
      <c r="AK1478" s="249"/>
      <c r="AL1478" s="249"/>
      <c r="AM1478" s="236"/>
      <c r="AN1478" s="240"/>
      <c r="AO1478" s="242"/>
    </row>
    <row r="1479" spans="2:41" ht="12.45" customHeight="1" x14ac:dyDescent="0.3">
      <c r="B1479" s="456"/>
      <c r="C1479" s="430"/>
      <c r="D1479" s="424"/>
      <c r="E1479" s="243" t="s">
        <v>127</v>
      </c>
      <c r="F1479" s="203" t="s">
        <v>38</v>
      </c>
      <c r="G1479" s="202"/>
      <c r="H1479" s="203"/>
      <c r="I1479" s="203"/>
      <c r="J1479" s="203"/>
      <c r="K1479" s="218"/>
      <c r="L1479" s="203"/>
      <c r="M1479" s="203"/>
      <c r="N1479" s="203"/>
      <c r="O1479" s="236"/>
      <c r="P1479" s="236"/>
      <c r="Q1479" s="236"/>
      <c r="R1479" s="236"/>
      <c r="S1479" s="236"/>
      <c r="T1479" s="236"/>
      <c r="U1479" s="236"/>
      <c r="V1479" s="236"/>
      <c r="W1479" s="236"/>
      <c r="X1479" s="236"/>
      <c r="Y1479" s="240"/>
      <c r="Z1479" s="236"/>
      <c r="AA1479" s="236"/>
      <c r="AB1479" s="240"/>
      <c r="AC1479" s="236"/>
      <c r="AD1479" s="237"/>
      <c r="AE1479" s="263"/>
      <c r="AF1479" s="236"/>
      <c r="AG1479" s="236"/>
      <c r="AH1479" s="236"/>
      <c r="AI1479" s="236"/>
      <c r="AJ1479" s="236"/>
      <c r="AK1479" s="236"/>
      <c r="AL1479" s="236"/>
      <c r="AM1479" s="236"/>
      <c r="AN1479" s="240"/>
      <c r="AO1479" s="242"/>
    </row>
    <row r="1480" spans="2:41" ht="12.45" customHeight="1" x14ac:dyDescent="0.3">
      <c r="B1480" s="456"/>
      <c r="C1480" s="430"/>
      <c r="D1480" s="425"/>
      <c r="E1480" s="188" t="s">
        <v>126</v>
      </c>
      <c r="F1480" s="321" t="s">
        <v>38</v>
      </c>
      <c r="G1480" s="259" t="str">
        <f>IF(AND(G1477&lt;&gt;"",G1478&lt;&gt;"",G1479&lt;&gt;""),G1477*G1478*G1479,"")</f>
        <v/>
      </c>
      <c r="H1480" s="259" t="str">
        <f>IF(AND(H1477&lt;&gt;"",H1478&lt;&gt;"",H1479&lt;&gt;""),H1477*H1478*H1479,"")</f>
        <v/>
      </c>
      <c r="I1480" s="259" t="str">
        <f t="shared" ref="I1480:AO1480" si="357">IF(AND(I1477&lt;&gt;"",I1478&lt;&gt;"",I1479&lt;&gt;""),I1477*I1478*I1479,"")</f>
        <v/>
      </c>
      <c r="J1480" s="259" t="str">
        <f t="shared" si="357"/>
        <v/>
      </c>
      <c r="K1480" s="259" t="str">
        <f t="shared" si="357"/>
        <v/>
      </c>
      <c r="L1480" s="259" t="str">
        <f t="shared" si="357"/>
        <v/>
      </c>
      <c r="M1480" s="259" t="str">
        <f t="shared" si="357"/>
        <v/>
      </c>
      <c r="N1480" s="259" t="str">
        <f t="shared" si="357"/>
        <v/>
      </c>
      <c r="O1480" s="259" t="str">
        <f t="shared" si="357"/>
        <v/>
      </c>
      <c r="P1480" s="259" t="str">
        <f t="shared" si="357"/>
        <v/>
      </c>
      <c r="Q1480" s="259" t="str">
        <f t="shared" si="357"/>
        <v/>
      </c>
      <c r="R1480" s="259" t="str">
        <f t="shared" si="357"/>
        <v/>
      </c>
      <c r="S1480" s="259" t="str">
        <f t="shared" si="357"/>
        <v/>
      </c>
      <c r="T1480" s="259" t="str">
        <f t="shared" si="357"/>
        <v/>
      </c>
      <c r="U1480" s="259" t="str">
        <f t="shared" si="357"/>
        <v/>
      </c>
      <c r="V1480" s="259" t="str">
        <f t="shared" si="357"/>
        <v/>
      </c>
      <c r="W1480" s="259" t="str">
        <f t="shared" si="357"/>
        <v/>
      </c>
      <c r="X1480" s="259" t="str">
        <f t="shared" si="357"/>
        <v/>
      </c>
      <c r="Y1480" s="259" t="str">
        <f t="shared" si="357"/>
        <v/>
      </c>
      <c r="Z1480" s="259" t="str">
        <f t="shared" si="357"/>
        <v/>
      </c>
      <c r="AA1480" s="259" t="str">
        <f t="shared" si="357"/>
        <v/>
      </c>
      <c r="AB1480" s="259" t="str">
        <f t="shared" si="357"/>
        <v/>
      </c>
      <c r="AC1480" s="259" t="str">
        <f t="shared" si="357"/>
        <v/>
      </c>
      <c r="AD1480" s="259" t="str">
        <f t="shared" si="357"/>
        <v/>
      </c>
      <c r="AE1480" s="259" t="str">
        <f t="shared" si="357"/>
        <v/>
      </c>
      <c r="AF1480" s="259" t="str">
        <f t="shared" si="357"/>
        <v/>
      </c>
      <c r="AG1480" s="259" t="str">
        <f t="shared" si="357"/>
        <v/>
      </c>
      <c r="AH1480" s="259" t="str">
        <f t="shared" si="357"/>
        <v/>
      </c>
      <c r="AI1480" s="259" t="str">
        <f t="shared" si="357"/>
        <v/>
      </c>
      <c r="AJ1480" s="259" t="str">
        <f t="shared" si="357"/>
        <v/>
      </c>
      <c r="AK1480" s="259" t="str">
        <f t="shared" si="357"/>
        <v/>
      </c>
      <c r="AL1480" s="259" t="str">
        <f t="shared" si="357"/>
        <v/>
      </c>
      <c r="AM1480" s="259" t="str">
        <f t="shared" si="357"/>
        <v/>
      </c>
      <c r="AN1480" s="259" t="str">
        <f t="shared" si="357"/>
        <v/>
      </c>
      <c r="AO1480" s="262" t="str">
        <f t="shared" si="357"/>
        <v/>
      </c>
    </row>
    <row r="1481" spans="2:41" ht="12.45" customHeight="1" x14ac:dyDescent="0.3">
      <c r="B1481" s="456"/>
      <c r="C1481" s="430"/>
      <c r="D1481" s="426" t="s">
        <v>110</v>
      </c>
      <c r="E1481" s="264" t="s">
        <v>46</v>
      </c>
      <c r="F1481" s="203" t="s">
        <v>38</v>
      </c>
      <c r="G1481" s="247"/>
      <c r="H1481" s="247"/>
      <c r="I1481" s="256"/>
      <c r="J1481" s="257"/>
      <c r="K1481" s="257"/>
      <c r="L1481" s="247"/>
      <c r="M1481" s="247"/>
      <c r="N1481" s="250"/>
      <c r="O1481" s="251"/>
      <c r="P1481" s="251"/>
      <c r="Q1481" s="251"/>
      <c r="R1481" s="251"/>
      <c r="S1481" s="251"/>
      <c r="T1481" s="251"/>
      <c r="U1481" s="251"/>
      <c r="V1481" s="251"/>
      <c r="W1481" s="251"/>
      <c r="X1481" s="249"/>
      <c r="Y1481" s="254"/>
      <c r="Z1481" s="249"/>
      <c r="AA1481" s="249"/>
      <c r="AB1481" s="254"/>
      <c r="AC1481" s="249"/>
      <c r="AD1481" s="252"/>
      <c r="AE1481" s="258"/>
      <c r="AF1481" s="249"/>
      <c r="AG1481" s="249"/>
      <c r="AH1481" s="249"/>
      <c r="AI1481" s="249"/>
      <c r="AJ1481" s="249"/>
      <c r="AK1481" s="249"/>
      <c r="AL1481" s="249"/>
      <c r="AM1481" s="249"/>
      <c r="AN1481" s="254"/>
      <c r="AO1481" s="255"/>
    </row>
    <row r="1482" spans="2:41" ht="12.45" customHeight="1" x14ac:dyDescent="0.3">
      <c r="B1482" s="456"/>
      <c r="C1482" s="430"/>
      <c r="D1482" s="424"/>
      <c r="E1482" s="245" t="s">
        <v>109</v>
      </c>
      <c r="F1482" s="203" t="s">
        <v>38</v>
      </c>
      <c r="G1482" s="246"/>
      <c r="H1482" s="203"/>
      <c r="I1482" s="231"/>
      <c r="J1482" s="203"/>
      <c r="K1482" s="218"/>
      <c r="L1482" s="247"/>
      <c r="M1482" s="247"/>
      <c r="N1482" s="203"/>
      <c r="O1482" s="236"/>
      <c r="P1482" s="236"/>
      <c r="Q1482" s="236"/>
      <c r="R1482" s="236"/>
      <c r="S1482" s="236"/>
      <c r="T1482" s="236"/>
      <c r="U1482" s="236"/>
      <c r="V1482" s="236"/>
      <c r="W1482" s="236"/>
      <c r="X1482" s="236"/>
      <c r="Y1482" s="240"/>
      <c r="Z1482" s="236"/>
      <c r="AA1482" s="236"/>
      <c r="AB1482" s="240"/>
      <c r="AC1482" s="249"/>
      <c r="AD1482" s="252"/>
      <c r="AE1482" s="253"/>
      <c r="AF1482" s="236"/>
      <c r="AG1482" s="249"/>
      <c r="AH1482" s="249"/>
      <c r="AI1482" s="249"/>
      <c r="AJ1482" s="249"/>
      <c r="AK1482" s="249"/>
      <c r="AL1482" s="249"/>
      <c r="AM1482" s="236"/>
      <c r="AN1482" s="240"/>
      <c r="AO1482" s="242"/>
    </row>
    <row r="1483" spans="2:41" ht="12.45" customHeight="1" x14ac:dyDescent="0.3">
      <c r="B1483" s="456"/>
      <c r="C1483" s="430"/>
      <c r="D1483" s="424"/>
      <c r="E1483" s="243" t="s">
        <v>127</v>
      </c>
      <c r="F1483" s="203" t="s">
        <v>38</v>
      </c>
      <c r="G1483" s="202"/>
      <c r="H1483" s="203"/>
      <c r="I1483" s="203"/>
      <c r="J1483" s="203"/>
      <c r="K1483" s="218"/>
      <c r="L1483" s="203"/>
      <c r="M1483" s="203"/>
      <c r="N1483" s="203"/>
      <c r="O1483" s="236"/>
      <c r="P1483" s="236"/>
      <c r="Q1483" s="236"/>
      <c r="R1483" s="236"/>
      <c r="S1483" s="236"/>
      <c r="T1483" s="236"/>
      <c r="U1483" s="236"/>
      <c r="V1483" s="236"/>
      <c r="W1483" s="236"/>
      <c r="X1483" s="236"/>
      <c r="Y1483" s="240"/>
      <c r="Z1483" s="236"/>
      <c r="AA1483" s="236"/>
      <c r="AB1483" s="240"/>
      <c r="AC1483" s="236"/>
      <c r="AD1483" s="237"/>
      <c r="AE1483" s="263"/>
      <c r="AF1483" s="236"/>
      <c r="AG1483" s="236"/>
      <c r="AH1483" s="236"/>
      <c r="AI1483" s="236"/>
      <c r="AJ1483" s="236"/>
      <c r="AK1483" s="236"/>
      <c r="AL1483" s="236"/>
      <c r="AM1483" s="236"/>
      <c r="AN1483" s="240"/>
      <c r="AO1483" s="242"/>
    </row>
    <row r="1484" spans="2:41" ht="12.45" customHeight="1" thickBot="1" x14ac:dyDescent="0.35">
      <c r="B1484" s="456"/>
      <c r="C1484" s="431"/>
      <c r="D1484" s="428"/>
      <c r="E1484" s="189" t="s">
        <v>126</v>
      </c>
      <c r="F1484" s="321" t="s">
        <v>38</v>
      </c>
      <c r="G1484" s="265" t="str">
        <f>IF(AND(G1481&lt;&gt;"",G1482&lt;&gt;"",G1483&lt;&gt;""),G1481*G1482*G1483,"")</f>
        <v/>
      </c>
      <c r="H1484" s="265" t="str">
        <f>IF(AND(H1481&lt;&gt;"",H1482&lt;&gt;"",H1483&lt;&gt;""),H1481*H1482*H1483,"")</f>
        <v/>
      </c>
      <c r="I1484" s="265" t="str">
        <f t="shared" ref="I1484:M1484" si="358">IF(AND(I1481&lt;&gt;"",I1482&lt;&gt;"",I1483&lt;&gt;""),I1481*I1482*I1483,"")</f>
        <v/>
      </c>
      <c r="J1484" s="265" t="str">
        <f t="shared" si="358"/>
        <v/>
      </c>
      <c r="K1484" s="265" t="str">
        <f t="shared" si="358"/>
        <v/>
      </c>
      <c r="L1484" s="265" t="str">
        <f t="shared" si="358"/>
        <v/>
      </c>
      <c r="M1484" s="265" t="str">
        <f t="shared" si="358"/>
        <v/>
      </c>
      <c r="N1484" s="265" t="str">
        <f>IF(AND(N1481&lt;&gt;"",N1482&lt;&gt;"",N1483&lt;&gt;""),N1481*N1482*N1483,"")</f>
        <v/>
      </c>
      <c r="O1484" s="265" t="str">
        <f t="shared" ref="O1484:AO1484" si="359">IF(AND(O1481&lt;&gt;"",O1482&lt;&gt;"",O1483&lt;&gt;""),O1481*O1482*O1483,"")</f>
        <v/>
      </c>
      <c r="P1484" s="265" t="str">
        <f t="shared" si="359"/>
        <v/>
      </c>
      <c r="Q1484" s="265" t="str">
        <f t="shared" si="359"/>
        <v/>
      </c>
      <c r="R1484" s="265" t="str">
        <f t="shared" si="359"/>
        <v/>
      </c>
      <c r="S1484" s="265" t="str">
        <f t="shared" si="359"/>
        <v/>
      </c>
      <c r="T1484" s="265" t="str">
        <f t="shared" si="359"/>
        <v/>
      </c>
      <c r="U1484" s="265" t="str">
        <f t="shared" si="359"/>
        <v/>
      </c>
      <c r="V1484" s="265" t="str">
        <f t="shared" si="359"/>
        <v/>
      </c>
      <c r="W1484" s="265" t="str">
        <f t="shared" si="359"/>
        <v/>
      </c>
      <c r="X1484" s="265" t="str">
        <f t="shared" si="359"/>
        <v/>
      </c>
      <c r="Y1484" s="265" t="str">
        <f t="shared" si="359"/>
        <v/>
      </c>
      <c r="Z1484" s="265" t="str">
        <f t="shared" si="359"/>
        <v/>
      </c>
      <c r="AA1484" s="265" t="str">
        <f t="shared" si="359"/>
        <v/>
      </c>
      <c r="AB1484" s="265" t="str">
        <f t="shared" si="359"/>
        <v/>
      </c>
      <c r="AC1484" s="265" t="str">
        <f t="shared" si="359"/>
        <v/>
      </c>
      <c r="AD1484" s="265" t="str">
        <f t="shared" si="359"/>
        <v/>
      </c>
      <c r="AE1484" s="265" t="str">
        <f t="shared" si="359"/>
        <v/>
      </c>
      <c r="AF1484" s="265" t="str">
        <f t="shared" si="359"/>
        <v/>
      </c>
      <c r="AG1484" s="265" t="str">
        <f t="shared" si="359"/>
        <v/>
      </c>
      <c r="AH1484" s="265" t="str">
        <f t="shared" si="359"/>
        <v/>
      </c>
      <c r="AI1484" s="265" t="str">
        <f t="shared" si="359"/>
        <v/>
      </c>
      <c r="AJ1484" s="265" t="str">
        <f t="shared" si="359"/>
        <v/>
      </c>
      <c r="AK1484" s="265" t="str">
        <f t="shared" si="359"/>
        <v/>
      </c>
      <c r="AL1484" s="265" t="str">
        <f t="shared" si="359"/>
        <v/>
      </c>
      <c r="AM1484" s="265" t="str">
        <f t="shared" si="359"/>
        <v/>
      </c>
      <c r="AN1484" s="265" t="str">
        <f t="shared" si="359"/>
        <v/>
      </c>
      <c r="AO1484" s="266" t="str">
        <f t="shared" si="359"/>
        <v/>
      </c>
    </row>
    <row r="1485" spans="2:41" ht="12.45" customHeight="1" x14ac:dyDescent="0.3">
      <c r="B1485" s="456"/>
      <c r="C1485" s="422" t="s">
        <v>113</v>
      </c>
      <c r="D1485" s="424" t="s">
        <v>115</v>
      </c>
      <c r="E1485" s="219" t="s">
        <v>125</v>
      </c>
      <c r="F1485" s="197" t="s">
        <v>38</v>
      </c>
      <c r="G1485" s="197"/>
      <c r="H1485" s="197"/>
      <c r="I1485" s="197"/>
      <c r="J1485" s="197"/>
      <c r="K1485" s="197"/>
      <c r="L1485" s="197"/>
      <c r="M1485" s="197"/>
      <c r="N1485" s="197"/>
      <c r="O1485" s="197"/>
      <c r="P1485" s="197"/>
      <c r="Q1485" s="197"/>
      <c r="R1485" s="197"/>
      <c r="S1485" s="197"/>
      <c r="T1485" s="197"/>
      <c r="U1485" s="197"/>
      <c r="V1485" s="197"/>
      <c r="W1485" s="197"/>
      <c r="X1485" s="197"/>
      <c r="Y1485" s="197"/>
      <c r="Z1485" s="197"/>
      <c r="AA1485" s="197"/>
      <c r="AB1485" s="197"/>
      <c r="AC1485" s="197"/>
      <c r="AD1485" s="197"/>
      <c r="AE1485" s="197"/>
      <c r="AF1485" s="197"/>
      <c r="AG1485" s="197"/>
      <c r="AH1485" s="197"/>
      <c r="AI1485" s="197"/>
      <c r="AJ1485" s="197"/>
      <c r="AK1485" s="197"/>
      <c r="AL1485" s="197"/>
      <c r="AM1485" s="197"/>
      <c r="AN1485" s="197"/>
      <c r="AO1485" s="213"/>
    </row>
    <row r="1486" spans="2:41" ht="12.45" customHeight="1" x14ac:dyDescent="0.3">
      <c r="B1486" s="456"/>
      <c r="C1486" s="422"/>
      <c r="D1486" s="425"/>
      <c r="E1486" s="220" t="s">
        <v>126</v>
      </c>
      <c r="F1486" s="321" t="s">
        <v>38</v>
      </c>
      <c r="G1486" s="198" t="str">
        <f>IF(G1485&lt;&gt;"",G1485*PRINCIPAL!$C$124,"")</f>
        <v/>
      </c>
      <c r="H1486" s="198" t="str">
        <f>IF(H1485&lt;&gt;"",H1485*PRINCIPAL!$C$124,"")</f>
        <v/>
      </c>
      <c r="I1486" s="198" t="str">
        <f>IF(I1485&lt;&gt;"",I1485*PRINCIPAL!$C$124,"")</f>
        <v/>
      </c>
      <c r="J1486" s="198" t="str">
        <f>IF(J1485&lt;&gt;"",J1485*PRINCIPAL!$C$124,"")</f>
        <v/>
      </c>
      <c r="K1486" s="198" t="str">
        <f>IF(K1485&lt;&gt;"",K1485*PRINCIPAL!$C$124,"")</f>
        <v/>
      </c>
      <c r="L1486" s="198" t="str">
        <f>IF(L1485&lt;&gt;"",L1485*PRINCIPAL!$C$124,"")</f>
        <v/>
      </c>
      <c r="M1486" s="198" t="str">
        <f>IF(M1485&lt;&gt;"",M1485*PRINCIPAL!$C$124,"")</f>
        <v/>
      </c>
      <c r="N1486" s="198" t="str">
        <f>IF(N1485&lt;&gt;"",N1485*PRINCIPAL!$C$124,"")</f>
        <v/>
      </c>
      <c r="O1486" s="198" t="str">
        <f>IF(O1485&lt;&gt;"",O1485*PRINCIPAL!$C$124,"")</f>
        <v/>
      </c>
      <c r="P1486" s="198" t="str">
        <f>IF(P1485&lt;&gt;"",P1485*PRINCIPAL!$C$124,"")</f>
        <v/>
      </c>
      <c r="Q1486" s="198" t="str">
        <f>IF(Q1485&lt;&gt;"",Q1485*PRINCIPAL!$C$124,"")</f>
        <v/>
      </c>
      <c r="R1486" s="198" t="str">
        <f>IF(R1485&lt;&gt;"",R1485*PRINCIPAL!$C$124,"")</f>
        <v/>
      </c>
      <c r="S1486" s="198" t="str">
        <f>IF(S1485&lt;&gt;"",S1485*PRINCIPAL!$C$124,"")</f>
        <v/>
      </c>
      <c r="T1486" s="198" t="str">
        <f>IF(T1485&lt;&gt;"",T1485*PRINCIPAL!$C$124,"")</f>
        <v/>
      </c>
      <c r="U1486" s="198" t="str">
        <f>IF(U1485&lt;&gt;"",U1485*PRINCIPAL!$C$124,"")</f>
        <v/>
      </c>
      <c r="V1486" s="198" t="str">
        <f>IF(V1485&lt;&gt;"",V1485*PRINCIPAL!$C$124,"")</f>
        <v/>
      </c>
      <c r="W1486" s="198" t="str">
        <f>IF(W1485&lt;&gt;"",W1485*PRINCIPAL!$C$124,"")</f>
        <v/>
      </c>
      <c r="X1486" s="198" t="str">
        <f>IF(X1485&lt;&gt;"",X1485*PRINCIPAL!$C$124,"")</f>
        <v/>
      </c>
      <c r="Y1486" s="198" t="str">
        <f>IF(Y1485&lt;&gt;"",Y1485*PRINCIPAL!$C$124,"")</f>
        <v/>
      </c>
      <c r="Z1486" s="198" t="str">
        <f>IF(Z1485&lt;&gt;"",Z1485*PRINCIPAL!$C$124,"")</f>
        <v/>
      </c>
      <c r="AA1486" s="198" t="str">
        <f>IF(AA1485&lt;&gt;"",AA1485*PRINCIPAL!$C$124,"")</f>
        <v/>
      </c>
      <c r="AB1486" s="198" t="str">
        <f>IF(AB1485&lt;&gt;"",AB1485*PRINCIPAL!$C$124,"")</f>
        <v/>
      </c>
      <c r="AC1486" s="198" t="str">
        <f>IF(AC1485&lt;&gt;"",AC1485*PRINCIPAL!$C$124,"")</f>
        <v/>
      </c>
      <c r="AD1486" s="198" t="str">
        <f>IF(AD1485&lt;&gt;"",AD1485*PRINCIPAL!$C$124,"")</f>
        <v/>
      </c>
      <c r="AE1486" s="198" t="str">
        <f>IF(AE1485&lt;&gt;"",AE1485*PRINCIPAL!$C$124,"")</f>
        <v/>
      </c>
      <c r="AF1486" s="198" t="str">
        <f>IF(AF1485&lt;&gt;"",AF1485*PRINCIPAL!$C$124,"")</f>
        <v/>
      </c>
      <c r="AG1486" s="198" t="str">
        <f>IF(AG1485&lt;&gt;"",AG1485*PRINCIPAL!$C$124,"")</f>
        <v/>
      </c>
      <c r="AH1486" s="198" t="str">
        <f>IF(AH1485&lt;&gt;"",AH1485*PRINCIPAL!$C$124,"")</f>
        <v/>
      </c>
      <c r="AI1486" s="198" t="str">
        <f>IF(AI1485&lt;&gt;"",AI1485*PRINCIPAL!$C$124,"")</f>
        <v/>
      </c>
      <c r="AJ1486" s="198" t="str">
        <f>IF(AJ1485&lt;&gt;"",AJ1485*PRINCIPAL!$C$124,"")</f>
        <v/>
      </c>
      <c r="AK1486" s="198" t="str">
        <f>IF(AK1485&lt;&gt;"",AK1485*PRINCIPAL!$C$124,"")</f>
        <v/>
      </c>
      <c r="AL1486" s="198" t="str">
        <f>IF(AL1485&lt;&gt;"",AL1485*PRINCIPAL!$C$124,"")</f>
        <v/>
      </c>
      <c r="AM1486" s="198" t="str">
        <f>IF(AM1485&lt;&gt;"",AM1485*PRINCIPAL!$C$124,"")</f>
        <v/>
      </c>
      <c r="AN1486" s="198" t="str">
        <f>IF(AN1485&lt;&gt;"",AN1485*PRINCIPAL!$C$124,"")</f>
        <v/>
      </c>
      <c r="AO1486" s="290" t="str">
        <f>IF(AO1485&lt;&gt;"",AO1485*PRINCIPAL!$C$124,"")</f>
        <v/>
      </c>
    </row>
    <row r="1487" spans="2:41" ht="12.45" customHeight="1" x14ac:dyDescent="0.3">
      <c r="B1487" s="456"/>
      <c r="C1487" s="422"/>
      <c r="D1487" s="426" t="s">
        <v>115</v>
      </c>
      <c r="E1487" s="222" t="s">
        <v>125</v>
      </c>
      <c r="F1487" s="203" t="s">
        <v>38</v>
      </c>
      <c r="G1487" s="203"/>
      <c r="H1487" s="203"/>
      <c r="I1487" s="203"/>
      <c r="J1487" s="203"/>
      <c r="K1487" s="203"/>
      <c r="L1487" s="203"/>
      <c r="M1487" s="203"/>
      <c r="N1487" s="203"/>
      <c r="O1487" s="203"/>
      <c r="P1487" s="203"/>
      <c r="Q1487" s="203"/>
      <c r="R1487" s="203"/>
      <c r="S1487" s="203"/>
      <c r="T1487" s="203"/>
      <c r="U1487" s="203"/>
      <c r="V1487" s="203"/>
      <c r="W1487" s="203"/>
      <c r="X1487" s="203"/>
      <c r="Y1487" s="203"/>
      <c r="Z1487" s="203"/>
      <c r="AA1487" s="203"/>
      <c r="AB1487" s="203"/>
      <c r="AC1487" s="203"/>
      <c r="AD1487" s="203"/>
      <c r="AE1487" s="203"/>
      <c r="AF1487" s="203"/>
      <c r="AG1487" s="203"/>
      <c r="AH1487" s="203"/>
      <c r="AI1487" s="203"/>
      <c r="AJ1487" s="203"/>
      <c r="AK1487" s="203"/>
      <c r="AL1487" s="203"/>
      <c r="AM1487" s="203"/>
      <c r="AN1487" s="203"/>
      <c r="AO1487" s="214"/>
    </row>
    <row r="1488" spans="2:41" ht="12.45" customHeight="1" x14ac:dyDescent="0.3">
      <c r="B1488" s="456"/>
      <c r="C1488" s="422"/>
      <c r="D1488" s="425"/>
      <c r="E1488" s="220" t="s">
        <v>126</v>
      </c>
      <c r="F1488" s="321" t="s">
        <v>38</v>
      </c>
      <c r="G1488" s="204" t="str">
        <f>IF(G1487&lt;&gt;"",G1487*PRINCIPAL!$C$124,"")</f>
        <v/>
      </c>
      <c r="H1488" s="204" t="str">
        <f>IF(H1487&lt;&gt;"",H1487*PRINCIPAL!$C$124,"")</f>
        <v/>
      </c>
      <c r="I1488" s="204" t="str">
        <f>IF(I1487&lt;&gt;"",I1487*PRINCIPAL!$C$124,"")</f>
        <v/>
      </c>
      <c r="J1488" s="204" t="str">
        <f>IF(J1487&lt;&gt;"",J1487*PRINCIPAL!$C$124,"")</f>
        <v/>
      </c>
      <c r="K1488" s="204" t="str">
        <f>IF(K1487&lt;&gt;"",K1487*PRINCIPAL!$C$124,"")</f>
        <v/>
      </c>
      <c r="L1488" s="204" t="str">
        <f>IF(L1487&lt;&gt;"",L1487*PRINCIPAL!$C$124,"")</f>
        <v/>
      </c>
      <c r="M1488" s="204" t="str">
        <f>IF(M1487&lt;&gt;"",M1487*PRINCIPAL!$C$124,"")</f>
        <v/>
      </c>
      <c r="N1488" s="204" t="str">
        <f>IF(N1487&lt;&gt;"",N1487*PRINCIPAL!$C$124,"")</f>
        <v/>
      </c>
      <c r="O1488" s="204" t="str">
        <f>IF(O1487&lt;&gt;"",O1487*PRINCIPAL!$C$124,"")</f>
        <v/>
      </c>
      <c r="P1488" s="204" t="str">
        <f>IF(P1487&lt;&gt;"",P1487*PRINCIPAL!$C$124,"")</f>
        <v/>
      </c>
      <c r="Q1488" s="204" t="str">
        <f>IF(Q1487&lt;&gt;"",Q1487*PRINCIPAL!$C$124,"")</f>
        <v/>
      </c>
      <c r="R1488" s="204" t="str">
        <f>IF(R1487&lt;&gt;"",R1487*PRINCIPAL!$C$124,"")</f>
        <v/>
      </c>
      <c r="S1488" s="204" t="str">
        <f>IF(S1487&lt;&gt;"",S1487*PRINCIPAL!$C$124,"")</f>
        <v/>
      </c>
      <c r="T1488" s="204" t="str">
        <f>IF(T1487&lt;&gt;"",T1487*PRINCIPAL!$C$124,"")</f>
        <v/>
      </c>
      <c r="U1488" s="204" t="str">
        <f>IF(U1487&lt;&gt;"",U1487*PRINCIPAL!$C$124,"")</f>
        <v/>
      </c>
      <c r="V1488" s="204" t="str">
        <f>IF(V1487&lt;&gt;"",V1487*PRINCIPAL!$C$124,"")</f>
        <v/>
      </c>
      <c r="W1488" s="204" t="str">
        <f>IF(W1487&lt;&gt;"",W1487*PRINCIPAL!$C$124,"")</f>
        <v/>
      </c>
      <c r="X1488" s="204" t="str">
        <f>IF(X1487&lt;&gt;"",X1487*PRINCIPAL!$C$124,"")</f>
        <v/>
      </c>
      <c r="Y1488" s="204" t="str">
        <f>IF(Y1487&lt;&gt;"",Y1487*PRINCIPAL!$C$124,"")</f>
        <v/>
      </c>
      <c r="Z1488" s="204" t="str">
        <f>IF(Z1487&lt;&gt;"",Z1487*PRINCIPAL!$C$124,"")</f>
        <v/>
      </c>
      <c r="AA1488" s="204" t="str">
        <f>IF(AA1487&lt;&gt;"",AA1487*PRINCIPAL!$C$124,"")</f>
        <v/>
      </c>
      <c r="AB1488" s="204" t="str">
        <f>IF(AB1487&lt;&gt;"",AB1487*PRINCIPAL!$C$124,"")</f>
        <v/>
      </c>
      <c r="AC1488" s="204" t="str">
        <f>IF(AC1487&lt;&gt;"",AC1487*PRINCIPAL!$C$124,"")</f>
        <v/>
      </c>
      <c r="AD1488" s="204" t="str">
        <f>IF(AD1487&lt;&gt;"",AD1487*PRINCIPAL!$C$124,"")</f>
        <v/>
      </c>
      <c r="AE1488" s="204" t="str">
        <f>IF(AE1487&lt;&gt;"",AE1487*PRINCIPAL!$C$124,"")</f>
        <v/>
      </c>
      <c r="AF1488" s="204" t="str">
        <f>IF(AF1487&lt;&gt;"",AF1487*PRINCIPAL!$C$124,"")</f>
        <v/>
      </c>
      <c r="AG1488" s="204" t="str">
        <f>IF(AG1487&lt;&gt;"",AG1487*PRINCIPAL!$C$124,"")</f>
        <v/>
      </c>
      <c r="AH1488" s="204" t="str">
        <f>IF(AH1487&lt;&gt;"",AH1487*PRINCIPAL!$C$124,"")</f>
        <v/>
      </c>
      <c r="AI1488" s="204" t="str">
        <f>IF(AI1487&lt;&gt;"",AI1487*PRINCIPAL!$C$124,"")</f>
        <v/>
      </c>
      <c r="AJ1488" s="204" t="str">
        <f>IF(AJ1487&lt;&gt;"",AJ1487*PRINCIPAL!$C$124,"")</f>
        <v/>
      </c>
      <c r="AK1488" s="204" t="str">
        <f>IF(AK1487&lt;&gt;"",AK1487*PRINCIPAL!$C$124,"")</f>
        <v/>
      </c>
      <c r="AL1488" s="204" t="str">
        <f>IF(AL1487&lt;&gt;"",AL1487*PRINCIPAL!$C$124,"")</f>
        <v/>
      </c>
      <c r="AM1488" s="204" t="str">
        <f>IF(AM1487&lt;&gt;"",AM1487*PRINCIPAL!$C$124,"")</f>
        <v/>
      </c>
      <c r="AN1488" s="204" t="str">
        <f>IF(AN1487&lt;&gt;"",AN1487*PRINCIPAL!$C$124,"")</f>
        <v/>
      </c>
      <c r="AO1488" s="210" t="str">
        <f>IF(AO1487&lt;&gt;"",AO1487*PRINCIPAL!$C$124,"")</f>
        <v/>
      </c>
    </row>
    <row r="1489" spans="2:41" ht="12.45" customHeight="1" x14ac:dyDescent="0.3">
      <c r="B1489" s="456"/>
      <c r="C1489" s="422"/>
      <c r="D1489" s="426" t="s">
        <v>115</v>
      </c>
      <c r="E1489" s="222" t="s">
        <v>125</v>
      </c>
      <c r="F1489" s="203" t="s">
        <v>38</v>
      </c>
      <c r="G1489" s="203"/>
      <c r="H1489" s="203"/>
      <c r="I1489" s="203"/>
      <c r="J1489" s="203"/>
      <c r="K1489" s="203"/>
      <c r="L1489" s="203"/>
      <c r="M1489" s="203"/>
      <c r="N1489" s="203"/>
      <c r="O1489" s="203"/>
      <c r="P1489" s="203"/>
      <c r="Q1489" s="203"/>
      <c r="R1489" s="203"/>
      <c r="S1489" s="203"/>
      <c r="T1489" s="203"/>
      <c r="U1489" s="203"/>
      <c r="V1489" s="203"/>
      <c r="W1489" s="203"/>
      <c r="X1489" s="203"/>
      <c r="Y1489" s="203"/>
      <c r="Z1489" s="203"/>
      <c r="AA1489" s="203"/>
      <c r="AB1489" s="203"/>
      <c r="AC1489" s="203"/>
      <c r="AD1489" s="203"/>
      <c r="AE1489" s="203"/>
      <c r="AF1489" s="203"/>
      <c r="AG1489" s="203"/>
      <c r="AH1489" s="203"/>
      <c r="AI1489" s="203"/>
      <c r="AJ1489" s="203"/>
      <c r="AK1489" s="203"/>
      <c r="AL1489" s="203"/>
      <c r="AM1489" s="203"/>
      <c r="AN1489" s="203"/>
      <c r="AO1489" s="214"/>
    </row>
    <row r="1490" spans="2:41" ht="12.45" customHeight="1" x14ac:dyDescent="0.3">
      <c r="B1490" s="456"/>
      <c r="C1490" s="422"/>
      <c r="D1490" s="425"/>
      <c r="E1490" s="220" t="s">
        <v>126</v>
      </c>
      <c r="F1490" s="321" t="s">
        <v>38</v>
      </c>
      <c r="G1490" s="204" t="str">
        <f>IF(G1489&lt;&gt;"",G1489*PRINCIPAL!$C$124,"")</f>
        <v/>
      </c>
      <c r="H1490" s="204" t="str">
        <f>IF(H1489&lt;&gt;"",H1489*PRINCIPAL!$C$124,"")</f>
        <v/>
      </c>
      <c r="I1490" s="204" t="str">
        <f>IF(I1489&lt;&gt;"",I1489*PRINCIPAL!$C$124,"")</f>
        <v/>
      </c>
      <c r="J1490" s="204" t="str">
        <f>IF(J1489&lt;&gt;"",J1489*PRINCIPAL!$C$124,"")</f>
        <v/>
      </c>
      <c r="K1490" s="204" t="str">
        <f>IF(K1489&lt;&gt;"",K1489*PRINCIPAL!$C$124,"")</f>
        <v/>
      </c>
      <c r="L1490" s="204" t="str">
        <f>IF(L1489&lt;&gt;"",L1489*PRINCIPAL!$C$124,"")</f>
        <v/>
      </c>
      <c r="M1490" s="204" t="str">
        <f>IF(M1489&lt;&gt;"",M1489*PRINCIPAL!$C$124,"")</f>
        <v/>
      </c>
      <c r="N1490" s="204" t="str">
        <f>IF(N1489&lt;&gt;"",N1489*PRINCIPAL!$C$124,"")</f>
        <v/>
      </c>
      <c r="O1490" s="204" t="str">
        <f>IF(O1489&lt;&gt;"",O1489*PRINCIPAL!$C$124,"")</f>
        <v/>
      </c>
      <c r="P1490" s="204" t="str">
        <f>IF(P1489&lt;&gt;"",P1489*PRINCIPAL!$C$124,"")</f>
        <v/>
      </c>
      <c r="Q1490" s="204" t="str">
        <f>IF(Q1489&lt;&gt;"",Q1489*PRINCIPAL!$C$124,"")</f>
        <v/>
      </c>
      <c r="R1490" s="204" t="str">
        <f>IF(R1489&lt;&gt;"",R1489*PRINCIPAL!$C$124,"")</f>
        <v/>
      </c>
      <c r="S1490" s="204" t="str">
        <f>IF(S1489&lt;&gt;"",S1489*PRINCIPAL!$C$124,"")</f>
        <v/>
      </c>
      <c r="T1490" s="204" t="str">
        <f>IF(T1489&lt;&gt;"",T1489*PRINCIPAL!$C$124,"")</f>
        <v/>
      </c>
      <c r="U1490" s="204" t="str">
        <f>IF(U1489&lt;&gt;"",U1489*PRINCIPAL!$C$124,"")</f>
        <v/>
      </c>
      <c r="V1490" s="204" t="str">
        <f>IF(V1489&lt;&gt;"",V1489*PRINCIPAL!$C$124,"")</f>
        <v/>
      </c>
      <c r="W1490" s="204" t="str">
        <f>IF(W1489&lt;&gt;"",W1489*PRINCIPAL!$C$124,"")</f>
        <v/>
      </c>
      <c r="X1490" s="204" t="str">
        <f>IF(X1489&lt;&gt;"",X1489*PRINCIPAL!$C$124,"")</f>
        <v/>
      </c>
      <c r="Y1490" s="204" t="str">
        <f>IF(Y1489&lt;&gt;"",Y1489*PRINCIPAL!$C$124,"")</f>
        <v/>
      </c>
      <c r="Z1490" s="204" t="str">
        <f>IF(Z1489&lt;&gt;"",Z1489*PRINCIPAL!$C$124,"")</f>
        <v/>
      </c>
      <c r="AA1490" s="204" t="str">
        <f>IF(AA1489&lt;&gt;"",AA1489*PRINCIPAL!$C$124,"")</f>
        <v/>
      </c>
      <c r="AB1490" s="204" t="str">
        <f>IF(AB1489&lt;&gt;"",AB1489*PRINCIPAL!$C$124,"")</f>
        <v/>
      </c>
      <c r="AC1490" s="204" t="str">
        <f>IF(AC1489&lt;&gt;"",AC1489*PRINCIPAL!$C$124,"")</f>
        <v/>
      </c>
      <c r="AD1490" s="204" t="str">
        <f>IF(AD1489&lt;&gt;"",AD1489*PRINCIPAL!$C$124,"")</f>
        <v/>
      </c>
      <c r="AE1490" s="204" t="str">
        <f>IF(AE1489&lt;&gt;"",AE1489*PRINCIPAL!$C$124,"")</f>
        <v/>
      </c>
      <c r="AF1490" s="204" t="str">
        <f>IF(AF1489&lt;&gt;"",AF1489*PRINCIPAL!$C$124,"")</f>
        <v/>
      </c>
      <c r="AG1490" s="204" t="str">
        <f>IF(AG1489&lt;&gt;"",AG1489*PRINCIPAL!$C$124,"")</f>
        <v/>
      </c>
      <c r="AH1490" s="204" t="str">
        <f>IF(AH1489&lt;&gt;"",AH1489*PRINCIPAL!$C$124,"")</f>
        <v/>
      </c>
      <c r="AI1490" s="204" t="str">
        <f>IF(AI1489&lt;&gt;"",AI1489*PRINCIPAL!$C$124,"")</f>
        <v/>
      </c>
      <c r="AJ1490" s="204" t="str">
        <f>IF(AJ1489&lt;&gt;"",AJ1489*PRINCIPAL!$C$124,"")</f>
        <v/>
      </c>
      <c r="AK1490" s="204" t="str">
        <f>IF(AK1489&lt;&gt;"",AK1489*PRINCIPAL!$C$124,"")</f>
        <v/>
      </c>
      <c r="AL1490" s="204" t="str">
        <f>IF(AL1489&lt;&gt;"",AL1489*PRINCIPAL!$C$124,"")</f>
        <v/>
      </c>
      <c r="AM1490" s="204" t="str">
        <f>IF(AM1489&lt;&gt;"",AM1489*PRINCIPAL!$C$124,"")</f>
        <v/>
      </c>
      <c r="AN1490" s="204" t="str">
        <f>IF(AN1489&lt;&gt;"",AN1489*PRINCIPAL!$C$124,"")</f>
        <v/>
      </c>
      <c r="AO1490" s="210" t="str">
        <f>IF(AO1489&lt;&gt;"",AO1489*PRINCIPAL!$C$124,"")</f>
        <v/>
      </c>
    </row>
    <row r="1491" spans="2:41" ht="12.45" customHeight="1" x14ac:dyDescent="0.3">
      <c r="B1491" s="456"/>
      <c r="C1491" s="422"/>
      <c r="D1491" s="426" t="s">
        <v>115</v>
      </c>
      <c r="E1491" s="222" t="s">
        <v>125</v>
      </c>
      <c r="F1491" s="203" t="s">
        <v>38</v>
      </c>
      <c r="G1491" s="203"/>
      <c r="H1491" s="203"/>
      <c r="I1491" s="203"/>
      <c r="J1491" s="203"/>
      <c r="K1491" s="203"/>
      <c r="L1491" s="203"/>
      <c r="M1491" s="203"/>
      <c r="N1491" s="203"/>
      <c r="O1491" s="203"/>
      <c r="P1491" s="203"/>
      <c r="Q1491" s="203"/>
      <c r="R1491" s="203"/>
      <c r="S1491" s="203"/>
      <c r="T1491" s="203"/>
      <c r="U1491" s="203"/>
      <c r="V1491" s="203"/>
      <c r="W1491" s="203"/>
      <c r="X1491" s="203"/>
      <c r="Y1491" s="203"/>
      <c r="Z1491" s="203"/>
      <c r="AA1491" s="203"/>
      <c r="AB1491" s="203"/>
      <c r="AC1491" s="203"/>
      <c r="AD1491" s="203"/>
      <c r="AE1491" s="203"/>
      <c r="AF1491" s="203"/>
      <c r="AG1491" s="203"/>
      <c r="AH1491" s="203"/>
      <c r="AI1491" s="203"/>
      <c r="AJ1491" s="203"/>
      <c r="AK1491" s="203"/>
      <c r="AL1491" s="203"/>
      <c r="AM1491" s="203"/>
      <c r="AN1491" s="203"/>
      <c r="AO1491" s="214"/>
    </row>
    <row r="1492" spans="2:41" ht="12.45" customHeight="1" x14ac:dyDescent="0.3">
      <c r="B1492" s="456"/>
      <c r="C1492" s="422"/>
      <c r="D1492" s="425"/>
      <c r="E1492" s="220" t="s">
        <v>126</v>
      </c>
      <c r="F1492" s="321" t="s">
        <v>38</v>
      </c>
      <c r="G1492" s="204" t="str">
        <f>IF(G1491&lt;&gt;"",G1491*PRINCIPAL!$C$124,"")</f>
        <v/>
      </c>
      <c r="H1492" s="204" t="str">
        <f>IF(H1491&lt;&gt;"",H1491*PRINCIPAL!$C$124,"")</f>
        <v/>
      </c>
      <c r="I1492" s="204" t="str">
        <f>IF(I1491&lt;&gt;"",I1491*PRINCIPAL!$C$124,"")</f>
        <v/>
      </c>
      <c r="J1492" s="204" t="str">
        <f>IF(J1491&lt;&gt;"",J1491*PRINCIPAL!$C$124,"")</f>
        <v/>
      </c>
      <c r="K1492" s="204" t="str">
        <f>IF(K1491&lt;&gt;"",K1491*PRINCIPAL!$C$124,"")</f>
        <v/>
      </c>
      <c r="L1492" s="204" t="str">
        <f>IF(L1491&lt;&gt;"",L1491*PRINCIPAL!$C$124,"")</f>
        <v/>
      </c>
      <c r="M1492" s="204" t="str">
        <f>IF(M1491&lt;&gt;"",M1491*PRINCIPAL!$C$124,"")</f>
        <v/>
      </c>
      <c r="N1492" s="204" t="str">
        <f>IF(N1491&lt;&gt;"",N1491*PRINCIPAL!$C$124,"")</f>
        <v/>
      </c>
      <c r="O1492" s="204" t="str">
        <f>IF(O1491&lt;&gt;"",O1491*PRINCIPAL!$C$124,"")</f>
        <v/>
      </c>
      <c r="P1492" s="204" t="str">
        <f>IF(P1491&lt;&gt;"",P1491*PRINCIPAL!$C$124,"")</f>
        <v/>
      </c>
      <c r="Q1492" s="204" t="str">
        <f>IF(Q1491&lt;&gt;"",Q1491*PRINCIPAL!$C$124,"")</f>
        <v/>
      </c>
      <c r="R1492" s="204" t="str">
        <f>IF(R1491&lt;&gt;"",R1491*PRINCIPAL!$C$124,"")</f>
        <v/>
      </c>
      <c r="S1492" s="204" t="str">
        <f>IF(S1491&lt;&gt;"",S1491*PRINCIPAL!$C$124,"")</f>
        <v/>
      </c>
      <c r="T1492" s="204" t="str">
        <f>IF(T1491&lt;&gt;"",T1491*PRINCIPAL!$C$124,"")</f>
        <v/>
      </c>
      <c r="U1492" s="204" t="str">
        <f>IF(U1491&lt;&gt;"",U1491*PRINCIPAL!$C$124,"")</f>
        <v/>
      </c>
      <c r="V1492" s="204" t="str">
        <f>IF(V1491&lt;&gt;"",V1491*PRINCIPAL!$C$124,"")</f>
        <v/>
      </c>
      <c r="W1492" s="204" t="str">
        <f>IF(W1491&lt;&gt;"",W1491*PRINCIPAL!$C$124,"")</f>
        <v/>
      </c>
      <c r="X1492" s="204" t="str">
        <f>IF(X1491&lt;&gt;"",X1491*PRINCIPAL!$C$124,"")</f>
        <v/>
      </c>
      <c r="Y1492" s="204" t="str">
        <f>IF(Y1491&lt;&gt;"",Y1491*PRINCIPAL!$C$124,"")</f>
        <v/>
      </c>
      <c r="Z1492" s="204" t="str">
        <f>IF(Z1491&lt;&gt;"",Z1491*PRINCIPAL!$C$124,"")</f>
        <v/>
      </c>
      <c r="AA1492" s="204" t="str">
        <f>IF(AA1491&lt;&gt;"",AA1491*PRINCIPAL!$C$124,"")</f>
        <v/>
      </c>
      <c r="AB1492" s="204" t="str">
        <f>IF(AB1491&lt;&gt;"",AB1491*PRINCIPAL!$C$124,"")</f>
        <v/>
      </c>
      <c r="AC1492" s="204" t="str">
        <f>IF(AC1491&lt;&gt;"",AC1491*PRINCIPAL!$C$124,"")</f>
        <v/>
      </c>
      <c r="AD1492" s="204" t="str">
        <f>IF(AD1491&lt;&gt;"",AD1491*PRINCIPAL!$C$124,"")</f>
        <v/>
      </c>
      <c r="AE1492" s="204" t="str">
        <f>IF(AE1491&lt;&gt;"",AE1491*PRINCIPAL!$C$124,"")</f>
        <v/>
      </c>
      <c r="AF1492" s="204" t="str">
        <f>IF(AF1491&lt;&gt;"",AF1491*PRINCIPAL!$C$124,"")</f>
        <v/>
      </c>
      <c r="AG1492" s="204" t="str">
        <f>IF(AG1491&lt;&gt;"",AG1491*PRINCIPAL!$C$124,"")</f>
        <v/>
      </c>
      <c r="AH1492" s="204" t="str">
        <f>IF(AH1491&lt;&gt;"",AH1491*PRINCIPAL!$C$124,"")</f>
        <v/>
      </c>
      <c r="AI1492" s="204" t="str">
        <f>IF(AI1491&lt;&gt;"",AI1491*PRINCIPAL!$C$124,"")</f>
        <v/>
      </c>
      <c r="AJ1492" s="204" t="str">
        <f>IF(AJ1491&lt;&gt;"",AJ1491*PRINCIPAL!$C$124,"")</f>
        <v/>
      </c>
      <c r="AK1492" s="204" t="str">
        <f>IF(AK1491&lt;&gt;"",AK1491*PRINCIPAL!$C$124,"")</f>
        <v/>
      </c>
      <c r="AL1492" s="204" t="str">
        <f>IF(AL1491&lt;&gt;"",AL1491*PRINCIPAL!$C$124,"")</f>
        <v/>
      </c>
      <c r="AM1492" s="204" t="str">
        <f>IF(AM1491&lt;&gt;"",AM1491*PRINCIPAL!$C$124,"")</f>
        <v/>
      </c>
      <c r="AN1492" s="204" t="str">
        <f>IF(AN1491&lt;&gt;"",AN1491*PRINCIPAL!$C$124,"")</f>
        <v/>
      </c>
      <c r="AO1492" s="210" t="str">
        <f>IF(AO1491&lt;&gt;"",AO1491*PRINCIPAL!$C$124,"")</f>
        <v/>
      </c>
    </row>
    <row r="1493" spans="2:41" ht="12.45" customHeight="1" x14ac:dyDescent="0.3">
      <c r="B1493" s="456"/>
      <c r="C1493" s="422"/>
      <c r="D1493" s="426" t="s">
        <v>115</v>
      </c>
      <c r="E1493" s="222" t="s">
        <v>125</v>
      </c>
      <c r="F1493" s="203" t="s">
        <v>38</v>
      </c>
      <c r="G1493" s="203"/>
      <c r="H1493" s="203"/>
      <c r="I1493" s="203"/>
      <c r="J1493" s="203"/>
      <c r="K1493" s="203"/>
      <c r="L1493" s="203"/>
      <c r="M1493" s="203"/>
      <c r="N1493" s="203"/>
      <c r="O1493" s="203"/>
      <c r="P1493" s="203"/>
      <c r="Q1493" s="203"/>
      <c r="R1493" s="203"/>
      <c r="S1493" s="203"/>
      <c r="T1493" s="203"/>
      <c r="U1493" s="203"/>
      <c r="V1493" s="203"/>
      <c r="W1493" s="203"/>
      <c r="X1493" s="203"/>
      <c r="Y1493" s="203"/>
      <c r="Z1493" s="203"/>
      <c r="AA1493" s="203"/>
      <c r="AB1493" s="203"/>
      <c r="AC1493" s="203"/>
      <c r="AD1493" s="203"/>
      <c r="AE1493" s="203"/>
      <c r="AF1493" s="203"/>
      <c r="AG1493" s="203"/>
      <c r="AH1493" s="203"/>
      <c r="AI1493" s="203"/>
      <c r="AJ1493" s="203"/>
      <c r="AK1493" s="203"/>
      <c r="AL1493" s="203"/>
      <c r="AM1493" s="203"/>
      <c r="AN1493" s="203"/>
      <c r="AO1493" s="214"/>
    </row>
    <row r="1494" spans="2:41" ht="12.45" customHeight="1" thickBot="1" x14ac:dyDescent="0.35">
      <c r="B1494" s="457"/>
      <c r="C1494" s="423"/>
      <c r="D1494" s="427"/>
      <c r="E1494" s="291" t="s">
        <v>126</v>
      </c>
      <c r="F1494" s="323" t="s">
        <v>38</v>
      </c>
      <c r="G1494" s="288" t="str">
        <f>IF(G1493&lt;&gt;"",G1493*PRINCIPAL!$C$124,"")</f>
        <v/>
      </c>
      <c r="H1494" s="288" t="str">
        <f>IF(H1493&lt;&gt;"",H1493*PRINCIPAL!$C$124,"")</f>
        <v/>
      </c>
      <c r="I1494" s="288" t="str">
        <f>IF(I1493&lt;&gt;"",I1493*PRINCIPAL!$C$124,"")</f>
        <v/>
      </c>
      <c r="J1494" s="288" t="str">
        <f>IF(J1493&lt;&gt;"",J1493*PRINCIPAL!$C$124,"")</f>
        <v/>
      </c>
      <c r="K1494" s="288" t="str">
        <f>IF(K1493&lt;&gt;"",K1493*PRINCIPAL!$C$124,"")</f>
        <v/>
      </c>
      <c r="L1494" s="288" t="str">
        <f>IF(L1493&lt;&gt;"",L1493*PRINCIPAL!$C$124,"")</f>
        <v/>
      </c>
      <c r="M1494" s="288" t="str">
        <f>IF(M1493&lt;&gt;"",M1493*PRINCIPAL!$C$124,"")</f>
        <v/>
      </c>
      <c r="N1494" s="288" t="str">
        <f>IF(N1493&lt;&gt;"",N1493*PRINCIPAL!$C$124,"")</f>
        <v/>
      </c>
      <c r="O1494" s="288" t="str">
        <f>IF(O1493&lt;&gt;"",O1493*PRINCIPAL!$C$124,"")</f>
        <v/>
      </c>
      <c r="P1494" s="288" t="str">
        <f>IF(P1493&lt;&gt;"",P1493*PRINCIPAL!$C$124,"")</f>
        <v/>
      </c>
      <c r="Q1494" s="288" t="str">
        <f>IF(Q1493&lt;&gt;"",Q1493*PRINCIPAL!$C$124,"")</f>
        <v/>
      </c>
      <c r="R1494" s="288" t="str">
        <f>IF(R1493&lt;&gt;"",R1493*PRINCIPAL!$C$124,"")</f>
        <v/>
      </c>
      <c r="S1494" s="288" t="str">
        <f>IF(S1493&lt;&gt;"",S1493*PRINCIPAL!$C$124,"")</f>
        <v/>
      </c>
      <c r="T1494" s="288" t="str">
        <f>IF(T1493&lt;&gt;"",T1493*PRINCIPAL!$C$124,"")</f>
        <v/>
      </c>
      <c r="U1494" s="288" t="str">
        <f>IF(U1493&lt;&gt;"",U1493*PRINCIPAL!$C$124,"")</f>
        <v/>
      </c>
      <c r="V1494" s="288" t="str">
        <f>IF(V1493&lt;&gt;"",V1493*PRINCIPAL!$C$124,"")</f>
        <v/>
      </c>
      <c r="W1494" s="288" t="str">
        <f>IF(W1493&lt;&gt;"",W1493*PRINCIPAL!$C$124,"")</f>
        <v/>
      </c>
      <c r="X1494" s="288" t="str">
        <f>IF(X1493&lt;&gt;"",X1493*PRINCIPAL!$C$124,"")</f>
        <v/>
      </c>
      <c r="Y1494" s="288" t="str">
        <f>IF(Y1493&lt;&gt;"",Y1493*PRINCIPAL!$C$124,"")</f>
        <v/>
      </c>
      <c r="Z1494" s="288" t="str">
        <f>IF(Z1493&lt;&gt;"",Z1493*PRINCIPAL!$C$124,"")</f>
        <v/>
      </c>
      <c r="AA1494" s="288" t="str">
        <f>IF(AA1493&lt;&gt;"",AA1493*PRINCIPAL!$C$124,"")</f>
        <v/>
      </c>
      <c r="AB1494" s="288" t="str">
        <f>IF(AB1493&lt;&gt;"",AB1493*PRINCIPAL!$C$124,"")</f>
        <v/>
      </c>
      <c r="AC1494" s="288" t="str">
        <f>IF(AC1493&lt;&gt;"",AC1493*PRINCIPAL!$C$124,"")</f>
        <v/>
      </c>
      <c r="AD1494" s="288" t="str">
        <f>IF(AD1493&lt;&gt;"",AD1493*PRINCIPAL!$C$124,"")</f>
        <v/>
      </c>
      <c r="AE1494" s="288" t="str">
        <f>IF(AE1493&lt;&gt;"",AE1493*PRINCIPAL!$C$124,"")</f>
        <v/>
      </c>
      <c r="AF1494" s="288" t="str">
        <f>IF(AF1493&lt;&gt;"",AF1493*PRINCIPAL!$C$124,"")</f>
        <v/>
      </c>
      <c r="AG1494" s="288" t="str">
        <f>IF(AG1493&lt;&gt;"",AG1493*PRINCIPAL!$C$124,"")</f>
        <v/>
      </c>
      <c r="AH1494" s="288" t="str">
        <f>IF(AH1493&lt;&gt;"",AH1493*PRINCIPAL!$C$124,"")</f>
        <v/>
      </c>
      <c r="AI1494" s="288" t="str">
        <f>IF(AI1493&lt;&gt;"",AI1493*PRINCIPAL!$C$124,"")</f>
        <v/>
      </c>
      <c r="AJ1494" s="288" t="str">
        <f>IF(AJ1493&lt;&gt;"",AJ1493*PRINCIPAL!$C$124,"")</f>
        <v/>
      </c>
      <c r="AK1494" s="288" t="str">
        <f>IF(AK1493&lt;&gt;"",AK1493*PRINCIPAL!$C$124,"")</f>
        <v/>
      </c>
      <c r="AL1494" s="288" t="str">
        <f>IF(AL1493&lt;&gt;"",AL1493*PRINCIPAL!$C$124,"")</f>
        <v/>
      </c>
      <c r="AM1494" s="288" t="str">
        <f>IF(AM1493&lt;&gt;"",AM1493*PRINCIPAL!$C$124,"")</f>
        <v/>
      </c>
      <c r="AN1494" s="288" t="str">
        <f>IF(AN1493&lt;&gt;"",AN1493*PRINCIPAL!$C$124,"")</f>
        <v/>
      </c>
      <c r="AO1494" s="289" t="str">
        <f>IF(AO1493&lt;&gt;"",AO1493*PRINCIPAL!$C$124,"")</f>
        <v/>
      </c>
    </row>
    <row r="1495" spans="2:41" ht="12" customHeight="1" thickBot="1" x14ac:dyDescent="0.35"/>
    <row r="1496" spans="2:41" ht="15" customHeight="1" thickBot="1" x14ac:dyDescent="0.35">
      <c r="B1496" s="448" t="s">
        <v>15</v>
      </c>
      <c r="C1496" s="449"/>
      <c r="D1496" s="41" t="str">
        <f>IF(PRINCIPAL!B134&lt;&gt;"",PRINCIPAL!B134,"")</f>
        <v/>
      </c>
    </row>
    <row r="1497" spans="2:41" ht="12" customHeight="1" thickBot="1" x14ac:dyDescent="0.35"/>
    <row r="1498" spans="2:41" ht="12" customHeight="1" x14ac:dyDescent="0.3">
      <c r="B1498" s="450" t="s">
        <v>120</v>
      </c>
      <c r="C1498" s="451"/>
      <c r="D1498" s="451"/>
      <c r="E1498" s="451"/>
      <c r="F1498" s="480" t="s">
        <v>144</v>
      </c>
      <c r="G1498" s="433">
        <v>1</v>
      </c>
      <c r="H1498" s="433">
        <v>2</v>
      </c>
      <c r="I1498" s="433">
        <v>3</v>
      </c>
      <c r="J1498" s="433">
        <v>4</v>
      </c>
      <c r="K1498" s="433">
        <v>5</v>
      </c>
      <c r="L1498" s="433">
        <v>6</v>
      </c>
      <c r="M1498" s="433">
        <v>7</v>
      </c>
      <c r="N1498" s="433">
        <v>8</v>
      </c>
      <c r="O1498" s="433">
        <v>9</v>
      </c>
      <c r="P1498" s="433">
        <v>10</v>
      </c>
      <c r="Q1498" s="433">
        <v>11</v>
      </c>
      <c r="R1498" s="433">
        <v>12</v>
      </c>
      <c r="S1498" s="433">
        <v>13</v>
      </c>
      <c r="T1498" s="433">
        <v>14</v>
      </c>
      <c r="U1498" s="433">
        <v>15</v>
      </c>
      <c r="V1498" s="433">
        <v>16</v>
      </c>
      <c r="W1498" s="433">
        <v>17</v>
      </c>
      <c r="X1498" s="433">
        <v>18</v>
      </c>
      <c r="Y1498" s="433">
        <v>19</v>
      </c>
      <c r="Z1498" s="433">
        <v>20</v>
      </c>
      <c r="AA1498" s="433">
        <v>21</v>
      </c>
      <c r="AB1498" s="433">
        <v>22</v>
      </c>
      <c r="AC1498" s="433">
        <v>23</v>
      </c>
      <c r="AD1498" s="433">
        <v>24</v>
      </c>
      <c r="AE1498" s="433">
        <v>25</v>
      </c>
      <c r="AF1498" s="433">
        <v>26</v>
      </c>
      <c r="AG1498" s="433">
        <v>27</v>
      </c>
      <c r="AH1498" s="433">
        <v>28</v>
      </c>
      <c r="AI1498" s="433">
        <v>29</v>
      </c>
      <c r="AJ1498" s="433">
        <v>30</v>
      </c>
      <c r="AK1498" s="433">
        <v>31</v>
      </c>
      <c r="AL1498" s="433">
        <v>32</v>
      </c>
      <c r="AM1498" s="433">
        <v>33</v>
      </c>
      <c r="AN1498" s="433">
        <v>34</v>
      </c>
      <c r="AO1498" s="435">
        <v>35</v>
      </c>
    </row>
    <row r="1499" spans="2:41" ht="12" customHeight="1" thickBot="1" x14ac:dyDescent="0.35">
      <c r="B1499" s="452"/>
      <c r="C1499" s="469"/>
      <c r="D1499" s="469"/>
      <c r="E1499" s="469"/>
      <c r="F1499" s="481"/>
      <c r="G1499" s="434"/>
      <c r="H1499" s="434"/>
      <c r="I1499" s="434"/>
      <c r="J1499" s="434"/>
      <c r="K1499" s="434"/>
      <c r="L1499" s="434"/>
      <c r="M1499" s="434"/>
      <c r="N1499" s="434"/>
      <c r="O1499" s="434"/>
      <c r="P1499" s="434"/>
      <c r="Q1499" s="434"/>
      <c r="R1499" s="434"/>
      <c r="S1499" s="434"/>
      <c r="T1499" s="434"/>
      <c r="U1499" s="434"/>
      <c r="V1499" s="434"/>
      <c r="W1499" s="434"/>
      <c r="X1499" s="434"/>
      <c r="Y1499" s="434"/>
      <c r="Z1499" s="434"/>
      <c r="AA1499" s="434"/>
      <c r="AB1499" s="434"/>
      <c r="AC1499" s="434"/>
      <c r="AD1499" s="434"/>
      <c r="AE1499" s="434"/>
      <c r="AF1499" s="434"/>
      <c r="AG1499" s="434"/>
      <c r="AH1499" s="434"/>
      <c r="AI1499" s="434"/>
      <c r="AJ1499" s="434"/>
      <c r="AK1499" s="434"/>
      <c r="AL1499" s="434"/>
      <c r="AM1499" s="434"/>
      <c r="AN1499" s="434"/>
      <c r="AO1499" s="436"/>
    </row>
    <row r="1500" spans="2:41" ht="12.45" customHeight="1" x14ac:dyDescent="0.3">
      <c r="B1500" s="437" t="s">
        <v>107</v>
      </c>
      <c r="C1500" s="439" t="s">
        <v>104</v>
      </c>
      <c r="D1500" s="441" t="s">
        <v>112</v>
      </c>
      <c r="E1500" s="227" t="s">
        <v>125</v>
      </c>
      <c r="F1500" s="197"/>
      <c r="G1500" s="230"/>
      <c r="H1500" s="230"/>
      <c r="I1500" s="230"/>
      <c r="J1500" s="230"/>
      <c r="K1500" s="230"/>
      <c r="L1500" s="230"/>
      <c r="M1500" s="230"/>
      <c r="N1500" s="230"/>
      <c r="O1500" s="230"/>
      <c r="P1500" s="230"/>
      <c r="Q1500" s="230"/>
      <c r="R1500" s="230"/>
      <c r="S1500" s="230"/>
      <c r="T1500" s="230"/>
      <c r="U1500" s="230"/>
      <c r="V1500" s="230"/>
      <c r="W1500" s="230"/>
      <c r="X1500" s="230"/>
      <c r="Y1500" s="230"/>
      <c r="Z1500" s="230"/>
      <c r="AA1500" s="230"/>
      <c r="AB1500" s="230"/>
      <c r="AC1500" s="230"/>
      <c r="AD1500" s="230"/>
      <c r="AE1500" s="230"/>
      <c r="AF1500" s="230"/>
      <c r="AG1500" s="230"/>
      <c r="AH1500" s="230"/>
      <c r="AI1500" s="230"/>
      <c r="AJ1500" s="230"/>
      <c r="AK1500" s="230"/>
      <c r="AL1500" s="230"/>
      <c r="AM1500" s="230"/>
      <c r="AN1500" s="230"/>
      <c r="AO1500" s="278"/>
    </row>
    <row r="1501" spans="2:41" ht="12.45" customHeight="1" x14ac:dyDescent="0.3">
      <c r="B1501" s="438"/>
      <c r="C1501" s="440"/>
      <c r="D1501" s="442"/>
      <c r="E1501" s="220" t="s">
        <v>126</v>
      </c>
      <c r="F1501" s="198" t="str">
        <f>IF(F1500&lt;&gt;"",F1500*PRINCIPAL!$C$14,"")</f>
        <v/>
      </c>
      <c r="G1501" s="198" t="str">
        <f>IF(G1500&lt;&gt;"",G1500*PRINCIPAL!$C$134,"")</f>
        <v/>
      </c>
      <c r="H1501" s="198" t="str">
        <f>IF(H1500&lt;&gt;"",H1500*PRINCIPAL!$C$134,"")</f>
        <v/>
      </c>
      <c r="I1501" s="198" t="str">
        <f>IF(I1500&lt;&gt;"",I1500*PRINCIPAL!$C$134,"")</f>
        <v/>
      </c>
      <c r="J1501" s="198" t="str">
        <f>IF(J1500&lt;&gt;"",J1500*PRINCIPAL!$C$134,"")</f>
        <v/>
      </c>
      <c r="K1501" s="198" t="str">
        <f>IF(K1500&lt;&gt;"",K1500*PRINCIPAL!$C$134,"")</f>
        <v/>
      </c>
      <c r="L1501" s="198" t="str">
        <f>IF(L1500&lt;&gt;"",L1500*PRINCIPAL!$C$134,"")</f>
        <v/>
      </c>
      <c r="M1501" s="198" t="str">
        <f>IF(M1500&lt;&gt;"",M1500*PRINCIPAL!$C$134,"")</f>
        <v/>
      </c>
      <c r="N1501" s="198" t="str">
        <f>IF(N1500&lt;&gt;"",N1500*PRINCIPAL!$C$134,"")</f>
        <v/>
      </c>
      <c r="O1501" s="198" t="str">
        <f>IF(O1500&lt;&gt;"",O1500*PRINCIPAL!$C$134,"")</f>
        <v/>
      </c>
      <c r="P1501" s="198" t="str">
        <f>IF(P1500&lt;&gt;"",P1500*PRINCIPAL!$C$134,"")</f>
        <v/>
      </c>
      <c r="Q1501" s="198" t="str">
        <f>IF(Q1500&lt;&gt;"",Q1500*PRINCIPAL!$C$134,"")</f>
        <v/>
      </c>
      <c r="R1501" s="198" t="str">
        <f>IF(R1500&lt;&gt;"",R1500*PRINCIPAL!$C$134,"")</f>
        <v/>
      </c>
      <c r="S1501" s="198" t="str">
        <f>IF(S1500&lt;&gt;"",S1500*PRINCIPAL!$C$134,"")</f>
        <v/>
      </c>
      <c r="T1501" s="198" t="str">
        <f>IF(T1500&lt;&gt;"",T1500*PRINCIPAL!$C$134,"")</f>
        <v/>
      </c>
      <c r="U1501" s="198" t="str">
        <f>IF(U1500&lt;&gt;"",U1500*PRINCIPAL!$C$134,"")</f>
        <v/>
      </c>
      <c r="V1501" s="198" t="str">
        <f>IF(V1500&lt;&gt;"",V1500*PRINCIPAL!$C$134,"")</f>
        <v/>
      </c>
      <c r="W1501" s="198" t="str">
        <f>IF(W1500&lt;&gt;"",W1500*PRINCIPAL!$C$134,"")</f>
        <v/>
      </c>
      <c r="X1501" s="198" t="str">
        <f>IF(X1500&lt;&gt;"",X1500*PRINCIPAL!$C$134,"")</f>
        <v/>
      </c>
      <c r="Y1501" s="198" t="str">
        <f>IF(Y1500&lt;&gt;"",Y1500*PRINCIPAL!$C$134,"")</f>
        <v/>
      </c>
      <c r="Z1501" s="198" t="str">
        <f>IF(Z1500&lt;&gt;"",Z1500*PRINCIPAL!$C$134,"")</f>
        <v/>
      </c>
      <c r="AA1501" s="198" t="str">
        <f>IF(AA1500&lt;&gt;"",AA1500*PRINCIPAL!$C$134,"")</f>
        <v/>
      </c>
      <c r="AB1501" s="198" t="str">
        <f>IF(AB1500&lt;&gt;"",AB1500*PRINCIPAL!$C$134,"")</f>
        <v/>
      </c>
      <c r="AC1501" s="198" t="str">
        <f>IF(AC1500&lt;&gt;"",AC1500*PRINCIPAL!$C$134,"")</f>
        <v/>
      </c>
      <c r="AD1501" s="198" t="str">
        <f>IF(AD1500&lt;&gt;"",AD1500*PRINCIPAL!$C$134,"")</f>
        <v/>
      </c>
      <c r="AE1501" s="198" t="str">
        <f>IF(AE1500&lt;&gt;"",AE1500*PRINCIPAL!$C$134,"")</f>
        <v/>
      </c>
      <c r="AF1501" s="198" t="str">
        <f>IF(AF1500&lt;&gt;"",AF1500*PRINCIPAL!$C$134,"")</f>
        <v/>
      </c>
      <c r="AG1501" s="198" t="str">
        <f>IF(AG1500&lt;&gt;"",AG1500*PRINCIPAL!$C$134,"")</f>
        <v/>
      </c>
      <c r="AH1501" s="198" t="str">
        <f>IF(AH1500&lt;&gt;"",AH1500*PRINCIPAL!$C$134,"")</f>
        <v/>
      </c>
      <c r="AI1501" s="198" t="str">
        <f>IF(AI1500&lt;&gt;"",AI1500*PRINCIPAL!$C$134,"")</f>
        <v/>
      </c>
      <c r="AJ1501" s="198" t="str">
        <f>IF(AJ1500&lt;&gt;"",AJ1500*PRINCIPAL!$C$134,"")</f>
        <v/>
      </c>
      <c r="AK1501" s="198" t="str">
        <f>IF(AK1500&lt;&gt;"",AK1500*PRINCIPAL!$C$134,"")</f>
        <v/>
      </c>
      <c r="AL1501" s="198" t="str">
        <f>IF(AL1500&lt;&gt;"",AL1500*PRINCIPAL!$C$134,"")</f>
        <v/>
      </c>
      <c r="AM1501" s="198" t="str">
        <f>IF(AM1500&lt;&gt;"",AM1500*PRINCIPAL!$C$134,"")</f>
        <v/>
      </c>
      <c r="AN1501" s="198" t="str">
        <f>IF(AN1500&lt;&gt;"",AN1500*PRINCIPAL!$C$134,"")</f>
        <v/>
      </c>
      <c r="AO1501" s="268" t="str">
        <f>IF(AO1500&lt;&gt;"",AO1500*PRINCIPAL!$C$134,"")</f>
        <v/>
      </c>
    </row>
    <row r="1502" spans="2:41" ht="12.45" customHeight="1" x14ac:dyDescent="0.3">
      <c r="B1502" s="438"/>
      <c r="C1502" s="440"/>
      <c r="D1502" s="443" t="s">
        <v>118</v>
      </c>
      <c r="E1502" s="222" t="s">
        <v>125</v>
      </c>
      <c r="F1502" s="203"/>
      <c r="G1502" s="203"/>
      <c r="H1502" s="203"/>
      <c r="I1502" s="203"/>
      <c r="J1502" s="203"/>
      <c r="K1502" s="203"/>
      <c r="L1502" s="203"/>
      <c r="M1502" s="203"/>
      <c r="N1502" s="203"/>
      <c r="O1502" s="203"/>
      <c r="P1502" s="203"/>
      <c r="Q1502" s="203"/>
      <c r="R1502" s="203"/>
      <c r="S1502" s="203"/>
      <c r="T1502" s="203"/>
      <c r="U1502" s="203"/>
      <c r="V1502" s="203"/>
      <c r="W1502" s="203"/>
      <c r="X1502" s="203"/>
      <c r="Y1502" s="203"/>
      <c r="Z1502" s="203"/>
      <c r="AA1502" s="203"/>
      <c r="AB1502" s="203"/>
      <c r="AC1502" s="203"/>
      <c r="AD1502" s="203"/>
      <c r="AE1502" s="203"/>
      <c r="AF1502" s="203"/>
      <c r="AG1502" s="203"/>
      <c r="AH1502" s="203"/>
      <c r="AI1502" s="203"/>
      <c r="AJ1502" s="203"/>
      <c r="AK1502" s="203"/>
      <c r="AL1502" s="203"/>
      <c r="AM1502" s="203"/>
      <c r="AN1502" s="203"/>
      <c r="AO1502" s="269"/>
    </row>
    <row r="1503" spans="2:41" ht="12.45" customHeight="1" x14ac:dyDescent="0.3">
      <c r="B1503" s="438"/>
      <c r="C1503" s="440"/>
      <c r="D1503" s="444"/>
      <c r="E1503" s="220" t="s">
        <v>126</v>
      </c>
      <c r="F1503" s="204" t="str">
        <f>IF(F1502&lt;&gt;"",F1502*PRINCIPAL!$C$14,"")</f>
        <v/>
      </c>
      <c r="G1503" s="204" t="str">
        <f>IF(G1502&lt;&gt;"",G1502*PRINCIPAL!$C$134,"")</f>
        <v/>
      </c>
      <c r="H1503" s="204" t="str">
        <f>IF(H1502&lt;&gt;"",H1502*PRINCIPAL!$C$134,"")</f>
        <v/>
      </c>
      <c r="I1503" s="204" t="str">
        <f>IF(I1502&lt;&gt;"",I1502*PRINCIPAL!$C$134,"")</f>
        <v/>
      </c>
      <c r="J1503" s="204" t="str">
        <f>IF(J1502&lt;&gt;"",J1502*PRINCIPAL!$C$134,"")</f>
        <v/>
      </c>
      <c r="K1503" s="204" t="str">
        <f>IF(K1502&lt;&gt;"",K1502*PRINCIPAL!$C$134,"")</f>
        <v/>
      </c>
      <c r="L1503" s="204" t="str">
        <f>IF(L1502&lt;&gt;"",L1502*PRINCIPAL!$C$134,"")</f>
        <v/>
      </c>
      <c r="M1503" s="204" t="str">
        <f>IF(M1502&lt;&gt;"",M1502*PRINCIPAL!$C$134,"")</f>
        <v/>
      </c>
      <c r="N1503" s="204" t="str">
        <f>IF(N1502&lt;&gt;"",N1502*PRINCIPAL!$C$134,"")</f>
        <v/>
      </c>
      <c r="O1503" s="204" t="str">
        <f>IF(O1502&lt;&gt;"",O1502*PRINCIPAL!$C$134,"")</f>
        <v/>
      </c>
      <c r="P1503" s="204" t="str">
        <f>IF(P1502&lt;&gt;"",P1502*PRINCIPAL!$C$134,"")</f>
        <v/>
      </c>
      <c r="Q1503" s="204" t="str">
        <f>IF(Q1502&lt;&gt;"",Q1502*PRINCIPAL!$C$134,"")</f>
        <v/>
      </c>
      <c r="R1503" s="204" t="str">
        <f>IF(R1502&lt;&gt;"",R1502*PRINCIPAL!$C$134,"")</f>
        <v/>
      </c>
      <c r="S1503" s="204" t="str">
        <f>IF(S1502&lt;&gt;"",S1502*PRINCIPAL!$C$134,"")</f>
        <v/>
      </c>
      <c r="T1503" s="204" t="str">
        <f>IF(T1502&lt;&gt;"",T1502*PRINCIPAL!$C$134,"")</f>
        <v/>
      </c>
      <c r="U1503" s="204" t="str">
        <f>IF(U1502&lt;&gt;"",U1502*PRINCIPAL!$C$134,"")</f>
        <v/>
      </c>
      <c r="V1503" s="204" t="str">
        <f>IF(V1502&lt;&gt;"",V1502*PRINCIPAL!$C$134,"")</f>
        <v/>
      </c>
      <c r="W1503" s="204" t="str">
        <f>IF(W1502&lt;&gt;"",W1502*PRINCIPAL!$C$134,"")</f>
        <v/>
      </c>
      <c r="X1503" s="204" t="str">
        <f>IF(X1502&lt;&gt;"",X1502*PRINCIPAL!$C$134,"")</f>
        <v/>
      </c>
      <c r="Y1503" s="204" t="str">
        <f>IF(Y1502&lt;&gt;"",Y1502*PRINCIPAL!$C$134,"")</f>
        <v/>
      </c>
      <c r="Z1503" s="204" t="str">
        <f>IF(Z1502&lt;&gt;"",Z1502*PRINCIPAL!$C$134,"")</f>
        <v/>
      </c>
      <c r="AA1503" s="204" t="str">
        <f>IF(AA1502&lt;&gt;"",AA1502*PRINCIPAL!$C$134,"")</f>
        <v/>
      </c>
      <c r="AB1503" s="204" t="str">
        <f>IF(AB1502&lt;&gt;"",AB1502*PRINCIPAL!$C$134,"")</f>
        <v/>
      </c>
      <c r="AC1503" s="204" t="str">
        <f>IF(AC1502&lt;&gt;"",AC1502*PRINCIPAL!$C$134,"")</f>
        <v/>
      </c>
      <c r="AD1503" s="204" t="str">
        <f>IF(AD1502&lt;&gt;"",AD1502*PRINCIPAL!$C$134,"")</f>
        <v/>
      </c>
      <c r="AE1503" s="204" t="str">
        <f>IF(AE1502&lt;&gt;"",AE1502*PRINCIPAL!$C$134,"")</f>
        <v/>
      </c>
      <c r="AF1503" s="204" t="str">
        <f>IF(AF1502&lt;&gt;"",AF1502*PRINCIPAL!$C$134,"")</f>
        <v/>
      </c>
      <c r="AG1503" s="204" t="str">
        <f>IF(AG1502&lt;&gt;"",AG1502*PRINCIPAL!$C$134,"")</f>
        <v/>
      </c>
      <c r="AH1503" s="204" t="str">
        <f>IF(AH1502&lt;&gt;"",AH1502*PRINCIPAL!$C$134,"")</f>
        <v/>
      </c>
      <c r="AI1503" s="204" t="str">
        <f>IF(AI1502&lt;&gt;"",AI1502*PRINCIPAL!$C$134,"")</f>
        <v/>
      </c>
      <c r="AJ1503" s="204" t="str">
        <f>IF(AJ1502&lt;&gt;"",AJ1502*PRINCIPAL!$C$134,"")</f>
        <v/>
      </c>
      <c r="AK1503" s="204" t="str">
        <f>IF(AK1502&lt;&gt;"",AK1502*PRINCIPAL!$C$134,"")</f>
        <v/>
      </c>
      <c r="AL1503" s="204" t="str">
        <f>IF(AL1502&lt;&gt;"",AL1502*PRINCIPAL!$C$134,"")</f>
        <v/>
      </c>
      <c r="AM1503" s="204" t="str">
        <f>IF(AM1502&lt;&gt;"",AM1502*PRINCIPAL!$C$134,"")</f>
        <v/>
      </c>
      <c r="AN1503" s="204" t="str">
        <f>IF(AN1502&lt;&gt;"",AN1502*PRINCIPAL!$C$134,"")</f>
        <v/>
      </c>
      <c r="AO1503" s="270" t="str">
        <f>IF(AO1502&lt;&gt;"",AO1502*PRINCIPAL!$C$134,"")</f>
        <v/>
      </c>
    </row>
    <row r="1504" spans="2:41" ht="12.45" customHeight="1" x14ac:dyDescent="0.3">
      <c r="B1504" s="438"/>
      <c r="C1504" s="440"/>
      <c r="D1504" s="443" t="s">
        <v>116</v>
      </c>
      <c r="E1504" s="224" t="s">
        <v>125</v>
      </c>
      <c r="F1504" s="203"/>
      <c r="G1504" s="203"/>
      <c r="H1504" s="203"/>
      <c r="I1504" s="203"/>
      <c r="J1504" s="203"/>
      <c r="K1504" s="203"/>
      <c r="L1504" s="203"/>
      <c r="M1504" s="203"/>
      <c r="N1504" s="203"/>
      <c r="O1504" s="203"/>
      <c r="P1504" s="203"/>
      <c r="Q1504" s="203"/>
      <c r="R1504" s="203"/>
      <c r="S1504" s="203"/>
      <c r="T1504" s="203"/>
      <c r="U1504" s="203"/>
      <c r="V1504" s="203"/>
      <c r="W1504" s="203"/>
      <c r="X1504" s="203"/>
      <c r="Y1504" s="203"/>
      <c r="Z1504" s="203"/>
      <c r="AA1504" s="203"/>
      <c r="AB1504" s="203"/>
      <c r="AC1504" s="203"/>
      <c r="AD1504" s="203"/>
      <c r="AE1504" s="203"/>
      <c r="AF1504" s="203"/>
      <c r="AG1504" s="203"/>
      <c r="AH1504" s="203"/>
      <c r="AI1504" s="203"/>
      <c r="AJ1504" s="203"/>
      <c r="AK1504" s="203"/>
      <c r="AL1504" s="203"/>
      <c r="AM1504" s="203"/>
      <c r="AN1504" s="203"/>
      <c r="AO1504" s="269"/>
    </row>
    <row r="1505" spans="2:41" ht="12.45" customHeight="1" thickBot="1" x14ac:dyDescent="0.35">
      <c r="B1505" s="438"/>
      <c r="C1505" s="440"/>
      <c r="D1505" s="442"/>
      <c r="E1505" s="223" t="s">
        <v>126</v>
      </c>
      <c r="F1505" s="200" t="str">
        <f>IF(F1504&lt;&gt;"",F1504*PRINCIPAL!$C$14,"")</f>
        <v/>
      </c>
      <c r="G1505" s="200" t="str">
        <f>IF(G1504&lt;&gt;"",G1504*PRINCIPAL!$C$134,"")</f>
        <v/>
      </c>
      <c r="H1505" s="200" t="str">
        <f>IF(H1504&lt;&gt;"",H1504*PRINCIPAL!$C$134,"")</f>
        <v/>
      </c>
      <c r="I1505" s="200" t="str">
        <f>IF(I1504&lt;&gt;"",I1504*PRINCIPAL!$C$134,"")</f>
        <v/>
      </c>
      <c r="J1505" s="200" t="str">
        <f>IF(J1504&lt;&gt;"",J1504*PRINCIPAL!$C$134,"")</f>
        <v/>
      </c>
      <c r="K1505" s="200" t="str">
        <f>IF(K1504&lt;&gt;"",K1504*PRINCIPAL!$C$134,"")</f>
        <v/>
      </c>
      <c r="L1505" s="200" t="str">
        <f>IF(L1504&lt;&gt;"",L1504*PRINCIPAL!$C$134,"")</f>
        <v/>
      </c>
      <c r="M1505" s="200" t="str">
        <f>IF(M1504&lt;&gt;"",M1504*PRINCIPAL!$C$134,"")</f>
        <v/>
      </c>
      <c r="N1505" s="200" t="str">
        <f>IF(N1504&lt;&gt;"",N1504*PRINCIPAL!$C$134,"")</f>
        <v/>
      </c>
      <c r="O1505" s="200" t="str">
        <f>IF(O1504&lt;&gt;"",O1504*PRINCIPAL!$C$134,"")</f>
        <v/>
      </c>
      <c r="P1505" s="200" t="str">
        <f>IF(P1504&lt;&gt;"",P1504*PRINCIPAL!$C$134,"")</f>
        <v/>
      </c>
      <c r="Q1505" s="200" t="str">
        <f>IF(Q1504&lt;&gt;"",Q1504*PRINCIPAL!$C$134,"")</f>
        <v/>
      </c>
      <c r="R1505" s="200" t="str">
        <f>IF(R1504&lt;&gt;"",R1504*PRINCIPAL!$C$134,"")</f>
        <v/>
      </c>
      <c r="S1505" s="200" t="str">
        <f>IF(S1504&lt;&gt;"",S1504*PRINCIPAL!$C$134,"")</f>
        <v/>
      </c>
      <c r="T1505" s="200" t="str">
        <f>IF(T1504&lt;&gt;"",T1504*PRINCIPAL!$C$134,"")</f>
        <v/>
      </c>
      <c r="U1505" s="200" t="str">
        <f>IF(U1504&lt;&gt;"",U1504*PRINCIPAL!$C$134,"")</f>
        <v/>
      </c>
      <c r="V1505" s="200" t="str">
        <f>IF(V1504&lt;&gt;"",V1504*PRINCIPAL!$C$134,"")</f>
        <v/>
      </c>
      <c r="W1505" s="200" t="str">
        <f>IF(W1504&lt;&gt;"",W1504*PRINCIPAL!$C$134,"")</f>
        <v/>
      </c>
      <c r="X1505" s="200" t="str">
        <f>IF(X1504&lt;&gt;"",X1504*PRINCIPAL!$C$134,"")</f>
        <v/>
      </c>
      <c r="Y1505" s="200" t="str">
        <f>IF(Y1504&lt;&gt;"",Y1504*PRINCIPAL!$C$134,"")</f>
        <v/>
      </c>
      <c r="Z1505" s="200" t="str">
        <f>IF(Z1504&lt;&gt;"",Z1504*PRINCIPAL!$C$134,"")</f>
        <v/>
      </c>
      <c r="AA1505" s="200" t="str">
        <f>IF(AA1504&lt;&gt;"",AA1504*PRINCIPAL!$C$134,"")</f>
        <v/>
      </c>
      <c r="AB1505" s="200" t="str">
        <f>IF(AB1504&lt;&gt;"",AB1504*PRINCIPAL!$C$134,"")</f>
        <v/>
      </c>
      <c r="AC1505" s="200" t="str">
        <f>IF(AC1504&lt;&gt;"",AC1504*PRINCIPAL!$C$134,"")</f>
        <v/>
      </c>
      <c r="AD1505" s="200" t="str">
        <f>IF(AD1504&lt;&gt;"",AD1504*PRINCIPAL!$C$134,"")</f>
        <v/>
      </c>
      <c r="AE1505" s="200" t="str">
        <f>IF(AE1504&lt;&gt;"",AE1504*PRINCIPAL!$C$134,"")</f>
        <v/>
      </c>
      <c r="AF1505" s="200" t="str">
        <f>IF(AF1504&lt;&gt;"",AF1504*PRINCIPAL!$C$134,"")</f>
        <v/>
      </c>
      <c r="AG1505" s="200" t="str">
        <f>IF(AG1504&lt;&gt;"",AG1504*PRINCIPAL!$C$134,"")</f>
        <v/>
      </c>
      <c r="AH1505" s="200" t="str">
        <f>IF(AH1504&lt;&gt;"",AH1504*PRINCIPAL!$C$134,"")</f>
        <v/>
      </c>
      <c r="AI1505" s="200" t="str">
        <f>IF(AI1504&lt;&gt;"",AI1504*PRINCIPAL!$C$134,"")</f>
        <v/>
      </c>
      <c r="AJ1505" s="200" t="str">
        <f>IF(AJ1504&lt;&gt;"",AJ1504*PRINCIPAL!$C$134,"")</f>
        <v/>
      </c>
      <c r="AK1505" s="200" t="str">
        <f>IF(AK1504&lt;&gt;"",AK1504*PRINCIPAL!$C$134,"")</f>
        <v/>
      </c>
      <c r="AL1505" s="200" t="str">
        <f>IF(AL1504&lt;&gt;"",AL1504*PRINCIPAL!$C$134,"")</f>
        <v/>
      </c>
      <c r="AM1505" s="200" t="str">
        <f>IF(AM1504&lt;&gt;"",AM1504*PRINCIPAL!$C$134,"")</f>
        <v/>
      </c>
      <c r="AN1505" s="200" t="str">
        <f>IF(AN1504&lt;&gt;"",AN1504*PRINCIPAL!$C$134,"")</f>
        <v/>
      </c>
      <c r="AO1505" s="271" t="str">
        <f>IF(AO1504&lt;&gt;"",AO1504*PRINCIPAL!$C$134,"")</f>
        <v/>
      </c>
    </row>
    <row r="1506" spans="2:41" ht="12.45" customHeight="1" x14ac:dyDescent="0.3">
      <c r="B1506" s="438"/>
      <c r="C1506" s="439" t="s">
        <v>105</v>
      </c>
      <c r="D1506" s="441" t="s">
        <v>112</v>
      </c>
      <c r="E1506" s="219" t="s">
        <v>125</v>
      </c>
      <c r="F1506" s="197" t="s">
        <v>38</v>
      </c>
      <c r="G1506" s="197"/>
      <c r="H1506" s="197"/>
      <c r="I1506" s="197"/>
      <c r="J1506" s="197"/>
      <c r="K1506" s="197"/>
      <c r="L1506" s="197"/>
      <c r="M1506" s="197"/>
      <c r="N1506" s="197"/>
      <c r="O1506" s="197"/>
      <c r="P1506" s="197"/>
      <c r="Q1506" s="197"/>
      <c r="R1506" s="197"/>
      <c r="S1506" s="197"/>
      <c r="T1506" s="197"/>
      <c r="U1506" s="197"/>
      <c r="V1506" s="197"/>
      <c r="W1506" s="197"/>
      <c r="X1506" s="197"/>
      <c r="Y1506" s="197"/>
      <c r="Z1506" s="197"/>
      <c r="AA1506" s="197"/>
      <c r="AB1506" s="197"/>
      <c r="AC1506" s="197"/>
      <c r="AD1506" s="197"/>
      <c r="AE1506" s="197"/>
      <c r="AF1506" s="197"/>
      <c r="AG1506" s="197"/>
      <c r="AH1506" s="197"/>
      <c r="AI1506" s="197"/>
      <c r="AJ1506" s="197"/>
      <c r="AK1506" s="197"/>
      <c r="AL1506" s="197"/>
      <c r="AM1506" s="197"/>
      <c r="AN1506" s="197"/>
      <c r="AO1506" s="267"/>
    </row>
    <row r="1507" spans="2:41" ht="12.45" customHeight="1" x14ac:dyDescent="0.3">
      <c r="B1507" s="438"/>
      <c r="C1507" s="440"/>
      <c r="D1507" s="442"/>
      <c r="E1507" s="220" t="s">
        <v>126</v>
      </c>
      <c r="F1507" s="320" t="s">
        <v>38</v>
      </c>
      <c r="G1507" s="198" t="str">
        <f>IF(G1506&lt;&gt;"",G1506*PRINCIPAL!$C$134,"")</f>
        <v/>
      </c>
      <c r="H1507" s="198" t="str">
        <f>IF(H1506&lt;&gt;"",H1506*PRINCIPAL!$C$134,"")</f>
        <v/>
      </c>
      <c r="I1507" s="198" t="str">
        <f>IF(I1506&lt;&gt;"",I1506*PRINCIPAL!$C$134,"")</f>
        <v/>
      </c>
      <c r="J1507" s="198" t="str">
        <f>IF(J1506&lt;&gt;"",J1506*PRINCIPAL!$C$134,"")</f>
        <v/>
      </c>
      <c r="K1507" s="198" t="str">
        <f>IF(K1506&lt;&gt;"",K1506*PRINCIPAL!$C$134,"")</f>
        <v/>
      </c>
      <c r="L1507" s="198" t="str">
        <f>IF(L1506&lt;&gt;"",L1506*PRINCIPAL!$C$134,"")</f>
        <v/>
      </c>
      <c r="M1507" s="198" t="str">
        <f>IF(M1506&lt;&gt;"",M1506*PRINCIPAL!$C$134,"")</f>
        <v/>
      </c>
      <c r="N1507" s="198" t="str">
        <f>IF(N1506&lt;&gt;"",N1506*PRINCIPAL!$C$134,"")</f>
        <v/>
      </c>
      <c r="O1507" s="198" t="str">
        <f>IF(O1506&lt;&gt;"",O1506*PRINCIPAL!$C$134,"")</f>
        <v/>
      </c>
      <c r="P1507" s="198" t="str">
        <f>IF(P1506&lt;&gt;"",P1506*PRINCIPAL!$C$134,"")</f>
        <v/>
      </c>
      <c r="Q1507" s="198" t="str">
        <f>IF(Q1506&lt;&gt;"",Q1506*PRINCIPAL!$C$134,"")</f>
        <v/>
      </c>
      <c r="R1507" s="198" t="str">
        <f>IF(R1506&lt;&gt;"",R1506*PRINCIPAL!$C$134,"")</f>
        <v/>
      </c>
      <c r="S1507" s="198" t="str">
        <f>IF(S1506&lt;&gt;"",S1506*PRINCIPAL!$C$134,"")</f>
        <v/>
      </c>
      <c r="T1507" s="198" t="str">
        <f>IF(T1506&lt;&gt;"",T1506*PRINCIPAL!$C$134,"")</f>
        <v/>
      </c>
      <c r="U1507" s="198" t="str">
        <f>IF(U1506&lt;&gt;"",U1506*PRINCIPAL!$C$134,"")</f>
        <v/>
      </c>
      <c r="V1507" s="198" t="str">
        <f>IF(V1506&lt;&gt;"",V1506*PRINCIPAL!$C$134,"")</f>
        <v/>
      </c>
      <c r="W1507" s="198" t="str">
        <f>IF(W1506&lt;&gt;"",W1506*PRINCIPAL!$C$134,"")</f>
        <v/>
      </c>
      <c r="X1507" s="198" t="str">
        <f>IF(X1506&lt;&gt;"",X1506*PRINCIPAL!$C$134,"")</f>
        <v/>
      </c>
      <c r="Y1507" s="198" t="str">
        <f>IF(Y1506&lt;&gt;"",Y1506*PRINCIPAL!$C$134,"")</f>
        <v/>
      </c>
      <c r="Z1507" s="198" t="str">
        <f>IF(Z1506&lt;&gt;"",Z1506*PRINCIPAL!$C$134,"")</f>
        <v/>
      </c>
      <c r="AA1507" s="198" t="str">
        <f>IF(AA1506&lt;&gt;"",AA1506*PRINCIPAL!$C$134,"")</f>
        <v/>
      </c>
      <c r="AB1507" s="198" t="str">
        <f>IF(AB1506&lt;&gt;"",AB1506*PRINCIPAL!$C$134,"")</f>
        <v/>
      </c>
      <c r="AC1507" s="198" t="str">
        <f>IF(AC1506&lt;&gt;"",AC1506*PRINCIPAL!$C$134,"")</f>
        <v/>
      </c>
      <c r="AD1507" s="198" t="str">
        <f>IF(AD1506&lt;&gt;"",AD1506*PRINCIPAL!$C$134,"")</f>
        <v/>
      </c>
      <c r="AE1507" s="198" t="str">
        <f>IF(AE1506&lt;&gt;"",AE1506*PRINCIPAL!$C$134,"")</f>
        <v/>
      </c>
      <c r="AF1507" s="198" t="str">
        <f>IF(AF1506&lt;&gt;"",AF1506*PRINCIPAL!$C$134,"")</f>
        <v/>
      </c>
      <c r="AG1507" s="198" t="str">
        <f>IF(AG1506&lt;&gt;"",AG1506*PRINCIPAL!$C$134,"")</f>
        <v/>
      </c>
      <c r="AH1507" s="198" t="str">
        <f>IF(AH1506&lt;&gt;"",AH1506*PRINCIPAL!$C$134,"")</f>
        <v/>
      </c>
      <c r="AI1507" s="198" t="str">
        <f>IF(AI1506&lt;&gt;"",AI1506*PRINCIPAL!$C$134,"")</f>
        <v/>
      </c>
      <c r="AJ1507" s="198" t="str">
        <f>IF(AJ1506&lt;&gt;"",AJ1506*PRINCIPAL!$C$134,"")</f>
        <v/>
      </c>
      <c r="AK1507" s="198" t="str">
        <f>IF(AK1506&lt;&gt;"",AK1506*PRINCIPAL!$C$134,"")</f>
        <v/>
      </c>
      <c r="AL1507" s="198" t="str">
        <f>IF(AL1506&lt;&gt;"",AL1506*PRINCIPAL!$C$134,"")</f>
        <v/>
      </c>
      <c r="AM1507" s="198" t="str">
        <f>IF(AM1506&lt;&gt;"",AM1506*PRINCIPAL!$C$134,"")</f>
        <v/>
      </c>
      <c r="AN1507" s="198" t="str">
        <f>IF(AN1506&lt;&gt;"",AN1506*PRINCIPAL!$C$134,"")</f>
        <v/>
      </c>
      <c r="AO1507" s="268" t="str">
        <f>IF(AO1506&lt;&gt;"",AO1506*PRINCIPAL!$C$134,"")</f>
        <v/>
      </c>
    </row>
    <row r="1508" spans="2:41" ht="12.45" customHeight="1" x14ac:dyDescent="0.3">
      <c r="B1508" s="438"/>
      <c r="C1508" s="440"/>
      <c r="D1508" s="443" t="s">
        <v>118</v>
      </c>
      <c r="E1508" s="222" t="s">
        <v>125</v>
      </c>
      <c r="F1508" s="203" t="s">
        <v>38</v>
      </c>
      <c r="G1508" s="203"/>
      <c r="H1508" s="203"/>
      <c r="I1508" s="203"/>
      <c r="J1508" s="203"/>
      <c r="K1508" s="203"/>
      <c r="L1508" s="203"/>
      <c r="M1508" s="203"/>
      <c r="N1508" s="203"/>
      <c r="O1508" s="203"/>
      <c r="P1508" s="203"/>
      <c r="Q1508" s="203"/>
      <c r="R1508" s="203"/>
      <c r="S1508" s="203"/>
      <c r="T1508" s="203"/>
      <c r="U1508" s="203"/>
      <c r="V1508" s="203"/>
      <c r="W1508" s="203"/>
      <c r="X1508" s="203"/>
      <c r="Y1508" s="203"/>
      <c r="Z1508" s="203"/>
      <c r="AA1508" s="203"/>
      <c r="AB1508" s="203"/>
      <c r="AC1508" s="203"/>
      <c r="AD1508" s="203"/>
      <c r="AE1508" s="203"/>
      <c r="AF1508" s="203"/>
      <c r="AG1508" s="203"/>
      <c r="AH1508" s="203"/>
      <c r="AI1508" s="203"/>
      <c r="AJ1508" s="203"/>
      <c r="AK1508" s="203"/>
      <c r="AL1508" s="203"/>
      <c r="AM1508" s="203"/>
      <c r="AN1508" s="203"/>
      <c r="AO1508" s="269"/>
    </row>
    <row r="1509" spans="2:41" ht="12.45" customHeight="1" x14ac:dyDescent="0.3">
      <c r="B1509" s="438"/>
      <c r="C1509" s="440"/>
      <c r="D1509" s="444"/>
      <c r="E1509" s="220" t="s">
        <v>126</v>
      </c>
      <c r="F1509" s="320" t="s">
        <v>38</v>
      </c>
      <c r="G1509" s="204" t="str">
        <f>IF(G1508&lt;&gt;"",G1508*PRINCIPAL!$C$134,"")</f>
        <v/>
      </c>
      <c r="H1509" s="204" t="str">
        <f>IF(H1508&lt;&gt;"",H1508*PRINCIPAL!$C$134,"")</f>
        <v/>
      </c>
      <c r="I1509" s="204" t="str">
        <f>IF(I1508&lt;&gt;"",I1508*PRINCIPAL!$C$134,"")</f>
        <v/>
      </c>
      <c r="J1509" s="204" t="str">
        <f>IF(J1508&lt;&gt;"",J1508*PRINCIPAL!$C$134,"")</f>
        <v/>
      </c>
      <c r="K1509" s="204" t="str">
        <f>IF(K1508&lt;&gt;"",K1508*PRINCIPAL!$C$134,"")</f>
        <v/>
      </c>
      <c r="L1509" s="204" t="str">
        <f>IF(L1508&lt;&gt;"",L1508*PRINCIPAL!$C$134,"")</f>
        <v/>
      </c>
      <c r="M1509" s="204" t="str">
        <f>IF(M1508&lt;&gt;"",M1508*PRINCIPAL!$C$134,"")</f>
        <v/>
      </c>
      <c r="N1509" s="204" t="str">
        <f>IF(N1508&lt;&gt;"",N1508*PRINCIPAL!$C$134,"")</f>
        <v/>
      </c>
      <c r="O1509" s="204" t="str">
        <f>IF(O1508&lt;&gt;"",O1508*PRINCIPAL!$C$134,"")</f>
        <v/>
      </c>
      <c r="P1509" s="204" t="str">
        <f>IF(P1508&lt;&gt;"",P1508*PRINCIPAL!$C$134,"")</f>
        <v/>
      </c>
      <c r="Q1509" s="204" t="str">
        <f>IF(Q1508&lt;&gt;"",Q1508*PRINCIPAL!$C$134,"")</f>
        <v/>
      </c>
      <c r="R1509" s="204" t="str">
        <f>IF(R1508&lt;&gt;"",R1508*PRINCIPAL!$C$134,"")</f>
        <v/>
      </c>
      <c r="S1509" s="204" t="str">
        <f>IF(S1508&lt;&gt;"",S1508*PRINCIPAL!$C$134,"")</f>
        <v/>
      </c>
      <c r="T1509" s="204" t="str">
        <f>IF(T1508&lt;&gt;"",T1508*PRINCIPAL!$C$134,"")</f>
        <v/>
      </c>
      <c r="U1509" s="204" t="str">
        <f>IF(U1508&lt;&gt;"",U1508*PRINCIPAL!$C$134,"")</f>
        <v/>
      </c>
      <c r="V1509" s="204" t="str">
        <f>IF(V1508&lt;&gt;"",V1508*PRINCIPAL!$C$134,"")</f>
        <v/>
      </c>
      <c r="W1509" s="204" t="str">
        <f>IF(W1508&lt;&gt;"",W1508*PRINCIPAL!$C$134,"")</f>
        <v/>
      </c>
      <c r="X1509" s="204" t="str">
        <f>IF(X1508&lt;&gt;"",X1508*PRINCIPAL!$C$134,"")</f>
        <v/>
      </c>
      <c r="Y1509" s="204" t="str">
        <f>IF(Y1508&lt;&gt;"",Y1508*PRINCIPAL!$C$134,"")</f>
        <v/>
      </c>
      <c r="Z1509" s="204" t="str">
        <f>IF(Z1508&lt;&gt;"",Z1508*PRINCIPAL!$C$134,"")</f>
        <v/>
      </c>
      <c r="AA1509" s="204" t="str">
        <f>IF(AA1508&lt;&gt;"",AA1508*PRINCIPAL!$C$134,"")</f>
        <v/>
      </c>
      <c r="AB1509" s="204" t="str">
        <f>IF(AB1508&lt;&gt;"",AB1508*PRINCIPAL!$C$134,"")</f>
        <v/>
      </c>
      <c r="AC1509" s="204" t="str">
        <f>IF(AC1508&lt;&gt;"",AC1508*PRINCIPAL!$C$134,"")</f>
        <v/>
      </c>
      <c r="AD1509" s="204" t="str">
        <f>IF(AD1508&lt;&gt;"",AD1508*PRINCIPAL!$C$134,"")</f>
        <v/>
      </c>
      <c r="AE1509" s="204" t="str">
        <f>IF(AE1508&lt;&gt;"",AE1508*PRINCIPAL!$C$134,"")</f>
        <v/>
      </c>
      <c r="AF1509" s="204" t="str">
        <f>IF(AF1508&lt;&gt;"",AF1508*PRINCIPAL!$C$134,"")</f>
        <v/>
      </c>
      <c r="AG1509" s="204" t="str">
        <f>IF(AG1508&lt;&gt;"",AG1508*PRINCIPAL!$C$134,"")</f>
        <v/>
      </c>
      <c r="AH1509" s="204" t="str">
        <f>IF(AH1508&lt;&gt;"",AH1508*PRINCIPAL!$C$134,"")</f>
        <v/>
      </c>
      <c r="AI1509" s="204" t="str">
        <f>IF(AI1508&lt;&gt;"",AI1508*PRINCIPAL!$C$134,"")</f>
        <v/>
      </c>
      <c r="AJ1509" s="204" t="str">
        <f>IF(AJ1508&lt;&gt;"",AJ1508*PRINCIPAL!$C$134,"")</f>
        <v/>
      </c>
      <c r="AK1509" s="204" t="str">
        <f>IF(AK1508&lt;&gt;"",AK1508*PRINCIPAL!$C$134,"")</f>
        <v/>
      </c>
      <c r="AL1509" s="204" t="str">
        <f>IF(AL1508&lt;&gt;"",AL1508*PRINCIPAL!$C$134,"")</f>
        <v/>
      </c>
      <c r="AM1509" s="204" t="str">
        <f>IF(AM1508&lt;&gt;"",AM1508*PRINCIPAL!$C$134,"")</f>
        <v/>
      </c>
      <c r="AN1509" s="204" t="str">
        <f>IF(AN1508&lt;&gt;"",AN1508*PRINCIPAL!$C$134,"")</f>
        <v/>
      </c>
      <c r="AO1509" s="270" t="str">
        <f>IF(AO1508&lt;&gt;"",AO1508*PRINCIPAL!$C$134,"")</f>
        <v/>
      </c>
    </row>
    <row r="1510" spans="2:41" ht="12.45" customHeight="1" x14ac:dyDescent="0.3">
      <c r="B1510" s="438"/>
      <c r="C1510" s="440"/>
      <c r="D1510" s="443" t="s">
        <v>116</v>
      </c>
      <c r="E1510" s="224" t="s">
        <v>125</v>
      </c>
      <c r="F1510" s="203" t="s">
        <v>38</v>
      </c>
      <c r="G1510" s="203"/>
      <c r="H1510" s="203"/>
      <c r="I1510" s="203"/>
      <c r="J1510" s="203"/>
      <c r="K1510" s="203"/>
      <c r="L1510" s="203"/>
      <c r="M1510" s="203"/>
      <c r="N1510" s="203"/>
      <c r="O1510" s="203"/>
      <c r="P1510" s="203"/>
      <c r="Q1510" s="203"/>
      <c r="R1510" s="203"/>
      <c r="S1510" s="203"/>
      <c r="T1510" s="203"/>
      <c r="U1510" s="203"/>
      <c r="V1510" s="203"/>
      <c r="W1510" s="203"/>
      <c r="X1510" s="203"/>
      <c r="Y1510" s="203"/>
      <c r="Z1510" s="203"/>
      <c r="AA1510" s="203"/>
      <c r="AB1510" s="203"/>
      <c r="AC1510" s="203"/>
      <c r="AD1510" s="203"/>
      <c r="AE1510" s="203"/>
      <c r="AF1510" s="203"/>
      <c r="AG1510" s="203"/>
      <c r="AH1510" s="203"/>
      <c r="AI1510" s="203"/>
      <c r="AJ1510" s="203"/>
      <c r="AK1510" s="203"/>
      <c r="AL1510" s="203"/>
      <c r="AM1510" s="203"/>
      <c r="AN1510" s="203"/>
      <c r="AO1510" s="269"/>
    </row>
    <row r="1511" spans="2:41" ht="12.45" customHeight="1" thickBot="1" x14ac:dyDescent="0.35">
      <c r="B1511" s="438"/>
      <c r="C1511" s="440"/>
      <c r="D1511" s="442"/>
      <c r="E1511" s="223" t="s">
        <v>126</v>
      </c>
      <c r="F1511" s="320" t="s">
        <v>38</v>
      </c>
      <c r="G1511" s="200" t="str">
        <f>IF(G1510&lt;&gt;"",G1510*PRINCIPAL!$C$134,"")</f>
        <v/>
      </c>
      <c r="H1511" s="200" t="str">
        <f>IF(H1510&lt;&gt;"",H1510*PRINCIPAL!$C$134,"")</f>
        <v/>
      </c>
      <c r="I1511" s="200" t="str">
        <f>IF(I1510&lt;&gt;"",I1510*PRINCIPAL!$C$134,"")</f>
        <v/>
      </c>
      <c r="J1511" s="200" t="str">
        <f>IF(J1510&lt;&gt;"",J1510*PRINCIPAL!$C$134,"")</f>
        <v/>
      </c>
      <c r="K1511" s="200" t="str">
        <f>IF(K1510&lt;&gt;"",K1510*PRINCIPAL!$C$134,"")</f>
        <v/>
      </c>
      <c r="L1511" s="200" t="str">
        <f>IF(L1510&lt;&gt;"",L1510*PRINCIPAL!$C$134,"")</f>
        <v/>
      </c>
      <c r="M1511" s="200" t="str">
        <f>IF(M1510&lt;&gt;"",M1510*PRINCIPAL!$C$134,"")</f>
        <v/>
      </c>
      <c r="N1511" s="200" t="str">
        <f>IF(N1510&lt;&gt;"",N1510*PRINCIPAL!$C$134,"")</f>
        <v/>
      </c>
      <c r="O1511" s="200" t="str">
        <f>IF(O1510&lt;&gt;"",O1510*PRINCIPAL!$C$134,"")</f>
        <v/>
      </c>
      <c r="P1511" s="200" t="str">
        <f>IF(P1510&lt;&gt;"",P1510*PRINCIPAL!$C$134,"")</f>
        <v/>
      </c>
      <c r="Q1511" s="200" t="str">
        <f>IF(Q1510&lt;&gt;"",Q1510*PRINCIPAL!$C$134,"")</f>
        <v/>
      </c>
      <c r="R1511" s="200" t="str">
        <f>IF(R1510&lt;&gt;"",R1510*PRINCIPAL!$C$134,"")</f>
        <v/>
      </c>
      <c r="S1511" s="200" t="str">
        <f>IF(S1510&lt;&gt;"",S1510*PRINCIPAL!$C$134,"")</f>
        <v/>
      </c>
      <c r="T1511" s="200" t="str">
        <f>IF(T1510&lt;&gt;"",T1510*PRINCIPAL!$C$134,"")</f>
        <v/>
      </c>
      <c r="U1511" s="200" t="str">
        <f>IF(U1510&lt;&gt;"",U1510*PRINCIPAL!$C$134,"")</f>
        <v/>
      </c>
      <c r="V1511" s="200" t="str">
        <f>IF(V1510&lt;&gt;"",V1510*PRINCIPAL!$C$134,"")</f>
        <v/>
      </c>
      <c r="W1511" s="200" t="str">
        <f>IF(W1510&lt;&gt;"",W1510*PRINCIPAL!$C$134,"")</f>
        <v/>
      </c>
      <c r="X1511" s="200" t="str">
        <f>IF(X1510&lt;&gt;"",X1510*PRINCIPAL!$C$134,"")</f>
        <v/>
      </c>
      <c r="Y1511" s="200" t="str">
        <f>IF(Y1510&lt;&gt;"",Y1510*PRINCIPAL!$C$134,"")</f>
        <v/>
      </c>
      <c r="Z1511" s="200" t="str">
        <f>IF(Z1510&lt;&gt;"",Z1510*PRINCIPAL!$C$134,"")</f>
        <v/>
      </c>
      <c r="AA1511" s="200" t="str">
        <f>IF(AA1510&lt;&gt;"",AA1510*PRINCIPAL!$C$134,"")</f>
        <v/>
      </c>
      <c r="AB1511" s="200" t="str">
        <f>IF(AB1510&lt;&gt;"",AB1510*PRINCIPAL!$C$134,"")</f>
        <v/>
      </c>
      <c r="AC1511" s="200" t="str">
        <f>IF(AC1510&lt;&gt;"",AC1510*PRINCIPAL!$C$134,"")</f>
        <v/>
      </c>
      <c r="AD1511" s="200" t="str">
        <f>IF(AD1510&lt;&gt;"",AD1510*PRINCIPAL!$C$134,"")</f>
        <v/>
      </c>
      <c r="AE1511" s="200" t="str">
        <f>IF(AE1510&lt;&gt;"",AE1510*PRINCIPAL!$C$134,"")</f>
        <v/>
      </c>
      <c r="AF1511" s="200" t="str">
        <f>IF(AF1510&lt;&gt;"",AF1510*PRINCIPAL!$C$134,"")</f>
        <v/>
      </c>
      <c r="AG1511" s="200" t="str">
        <f>IF(AG1510&lt;&gt;"",AG1510*PRINCIPAL!$C$134,"")</f>
        <v/>
      </c>
      <c r="AH1511" s="200" t="str">
        <f>IF(AH1510&lt;&gt;"",AH1510*PRINCIPAL!$C$134,"")</f>
        <v/>
      </c>
      <c r="AI1511" s="200" t="str">
        <f>IF(AI1510&lt;&gt;"",AI1510*PRINCIPAL!$C$134,"")</f>
        <v/>
      </c>
      <c r="AJ1511" s="200" t="str">
        <f>IF(AJ1510&lt;&gt;"",AJ1510*PRINCIPAL!$C$134,"")</f>
        <v/>
      </c>
      <c r="AK1511" s="200" t="str">
        <f>IF(AK1510&lt;&gt;"",AK1510*PRINCIPAL!$C$134,"")</f>
        <v/>
      </c>
      <c r="AL1511" s="200" t="str">
        <f>IF(AL1510&lt;&gt;"",AL1510*PRINCIPAL!$C$134,"")</f>
        <v/>
      </c>
      <c r="AM1511" s="200" t="str">
        <f>IF(AM1510&lt;&gt;"",AM1510*PRINCIPAL!$C$134,"")</f>
        <v/>
      </c>
      <c r="AN1511" s="200" t="str">
        <f>IF(AN1510&lt;&gt;"",AN1510*PRINCIPAL!$C$134,"")</f>
        <v/>
      </c>
      <c r="AO1511" s="271" t="str">
        <f>IF(AO1510&lt;&gt;"",AO1510*PRINCIPAL!$C$134,"")</f>
        <v/>
      </c>
    </row>
    <row r="1512" spans="2:41" ht="12.45" customHeight="1" x14ac:dyDescent="0.3">
      <c r="B1512" s="438"/>
      <c r="C1512" s="439" t="s">
        <v>106</v>
      </c>
      <c r="D1512" s="441" t="s">
        <v>112</v>
      </c>
      <c r="E1512" s="219" t="s">
        <v>125</v>
      </c>
      <c r="F1512" s="197" t="s">
        <v>38</v>
      </c>
      <c r="G1512" s="197"/>
      <c r="H1512" s="197"/>
      <c r="I1512" s="197"/>
      <c r="J1512" s="197"/>
      <c r="K1512" s="197"/>
      <c r="L1512" s="197"/>
      <c r="M1512" s="197"/>
      <c r="N1512" s="197"/>
      <c r="O1512" s="197"/>
      <c r="P1512" s="197"/>
      <c r="Q1512" s="197"/>
      <c r="R1512" s="197"/>
      <c r="S1512" s="197"/>
      <c r="T1512" s="197"/>
      <c r="U1512" s="197"/>
      <c r="V1512" s="197"/>
      <c r="W1512" s="197"/>
      <c r="X1512" s="197"/>
      <c r="Y1512" s="197"/>
      <c r="Z1512" s="197"/>
      <c r="AA1512" s="197"/>
      <c r="AB1512" s="197"/>
      <c r="AC1512" s="197"/>
      <c r="AD1512" s="197"/>
      <c r="AE1512" s="197"/>
      <c r="AF1512" s="197"/>
      <c r="AG1512" s="197"/>
      <c r="AH1512" s="197"/>
      <c r="AI1512" s="197"/>
      <c r="AJ1512" s="197"/>
      <c r="AK1512" s="197"/>
      <c r="AL1512" s="197"/>
      <c r="AM1512" s="197"/>
      <c r="AN1512" s="197"/>
      <c r="AO1512" s="267"/>
    </row>
    <row r="1513" spans="2:41" ht="12.45" customHeight="1" x14ac:dyDescent="0.3">
      <c r="B1513" s="438"/>
      <c r="C1513" s="440"/>
      <c r="D1513" s="442"/>
      <c r="E1513" s="220" t="s">
        <v>126</v>
      </c>
      <c r="F1513" s="320" t="s">
        <v>38</v>
      </c>
      <c r="G1513" s="198" t="str">
        <f>IF(G1512&lt;&gt;"",G1512*PRINCIPAL!$C$134,"")</f>
        <v/>
      </c>
      <c r="H1513" s="198" t="str">
        <f>IF(H1512&lt;&gt;"",H1512*PRINCIPAL!$C$134,"")</f>
        <v/>
      </c>
      <c r="I1513" s="198" t="str">
        <f>IF(I1512&lt;&gt;"",I1512*PRINCIPAL!$C$134,"")</f>
        <v/>
      </c>
      <c r="J1513" s="198" t="str">
        <f>IF(J1512&lt;&gt;"",J1512*PRINCIPAL!$C$134,"")</f>
        <v/>
      </c>
      <c r="K1513" s="198" t="str">
        <f>IF(K1512&lt;&gt;"",K1512*PRINCIPAL!$C$134,"")</f>
        <v/>
      </c>
      <c r="L1513" s="198" t="str">
        <f>IF(L1512&lt;&gt;"",L1512*PRINCIPAL!$C$134,"")</f>
        <v/>
      </c>
      <c r="M1513" s="198" t="str">
        <f>IF(M1512&lt;&gt;"",M1512*PRINCIPAL!$C$134,"")</f>
        <v/>
      </c>
      <c r="N1513" s="198" t="str">
        <f>IF(N1512&lt;&gt;"",N1512*PRINCIPAL!$C$134,"")</f>
        <v/>
      </c>
      <c r="O1513" s="198" t="str">
        <f>IF(O1512&lt;&gt;"",O1512*PRINCIPAL!$C$134,"")</f>
        <v/>
      </c>
      <c r="P1513" s="198" t="str">
        <f>IF(P1512&lt;&gt;"",P1512*PRINCIPAL!$C$134,"")</f>
        <v/>
      </c>
      <c r="Q1513" s="198" t="str">
        <f>IF(Q1512&lt;&gt;"",Q1512*PRINCIPAL!$C$134,"")</f>
        <v/>
      </c>
      <c r="R1513" s="198" t="str">
        <f>IF(R1512&lt;&gt;"",R1512*PRINCIPAL!$C$134,"")</f>
        <v/>
      </c>
      <c r="S1513" s="198" t="str">
        <f>IF(S1512&lt;&gt;"",S1512*PRINCIPAL!$C$134,"")</f>
        <v/>
      </c>
      <c r="T1513" s="198" t="str">
        <f>IF(T1512&lt;&gt;"",T1512*PRINCIPAL!$C$134,"")</f>
        <v/>
      </c>
      <c r="U1513" s="198" t="str">
        <f>IF(U1512&lt;&gt;"",U1512*PRINCIPAL!$C$134,"")</f>
        <v/>
      </c>
      <c r="V1513" s="198" t="str">
        <f>IF(V1512&lt;&gt;"",V1512*PRINCIPAL!$C$134,"")</f>
        <v/>
      </c>
      <c r="W1513" s="198" t="str">
        <f>IF(W1512&lt;&gt;"",W1512*PRINCIPAL!$C$134,"")</f>
        <v/>
      </c>
      <c r="X1513" s="198" t="str">
        <f>IF(X1512&lt;&gt;"",X1512*PRINCIPAL!$C$134,"")</f>
        <v/>
      </c>
      <c r="Y1513" s="198" t="str">
        <f>IF(Y1512&lt;&gt;"",Y1512*PRINCIPAL!$C$134,"")</f>
        <v/>
      </c>
      <c r="Z1513" s="198" t="str">
        <f>IF(Z1512&lt;&gt;"",Z1512*PRINCIPAL!$C$134,"")</f>
        <v/>
      </c>
      <c r="AA1513" s="198" t="str">
        <f>IF(AA1512&lt;&gt;"",AA1512*PRINCIPAL!$C$134,"")</f>
        <v/>
      </c>
      <c r="AB1513" s="198" t="str">
        <f>IF(AB1512&lt;&gt;"",AB1512*PRINCIPAL!$C$134,"")</f>
        <v/>
      </c>
      <c r="AC1513" s="198" t="str">
        <f>IF(AC1512&lt;&gt;"",AC1512*PRINCIPAL!$C$134,"")</f>
        <v/>
      </c>
      <c r="AD1513" s="198" t="str">
        <f>IF(AD1512&lt;&gt;"",AD1512*PRINCIPAL!$C$134,"")</f>
        <v/>
      </c>
      <c r="AE1513" s="198" t="str">
        <f>IF(AE1512&lt;&gt;"",AE1512*PRINCIPAL!$C$134,"")</f>
        <v/>
      </c>
      <c r="AF1513" s="198" t="str">
        <f>IF(AF1512&lt;&gt;"",AF1512*PRINCIPAL!$C$134,"")</f>
        <v/>
      </c>
      <c r="AG1513" s="198" t="str">
        <f>IF(AG1512&lt;&gt;"",AG1512*PRINCIPAL!$C$134,"")</f>
        <v/>
      </c>
      <c r="AH1513" s="198" t="str">
        <f>IF(AH1512&lt;&gt;"",AH1512*PRINCIPAL!$C$134,"")</f>
        <v/>
      </c>
      <c r="AI1513" s="198" t="str">
        <f>IF(AI1512&lt;&gt;"",AI1512*PRINCIPAL!$C$134,"")</f>
        <v/>
      </c>
      <c r="AJ1513" s="198" t="str">
        <f>IF(AJ1512&lt;&gt;"",AJ1512*PRINCIPAL!$C$134,"")</f>
        <v/>
      </c>
      <c r="AK1513" s="198" t="str">
        <f>IF(AK1512&lt;&gt;"",AK1512*PRINCIPAL!$C$134,"")</f>
        <v/>
      </c>
      <c r="AL1513" s="198" t="str">
        <f>IF(AL1512&lt;&gt;"",AL1512*PRINCIPAL!$C$134,"")</f>
        <v/>
      </c>
      <c r="AM1513" s="198" t="str">
        <f>IF(AM1512&lt;&gt;"",AM1512*PRINCIPAL!$C$134,"")</f>
        <v/>
      </c>
      <c r="AN1513" s="198" t="str">
        <f>IF(AN1512&lt;&gt;"",AN1512*PRINCIPAL!$C$134,"")</f>
        <v/>
      </c>
      <c r="AO1513" s="268" t="str">
        <f>IF(AO1512&lt;&gt;"",AO1512*PRINCIPAL!$C$134,"")</f>
        <v/>
      </c>
    </row>
    <row r="1514" spans="2:41" ht="12.45" customHeight="1" x14ac:dyDescent="0.3">
      <c r="B1514" s="438"/>
      <c r="C1514" s="440"/>
      <c r="D1514" s="443" t="s">
        <v>118</v>
      </c>
      <c r="E1514" s="222" t="s">
        <v>125</v>
      </c>
      <c r="F1514" s="203" t="s">
        <v>38</v>
      </c>
      <c r="G1514" s="203"/>
      <c r="H1514" s="203"/>
      <c r="I1514" s="203"/>
      <c r="J1514" s="203"/>
      <c r="K1514" s="203"/>
      <c r="L1514" s="203"/>
      <c r="M1514" s="203"/>
      <c r="N1514" s="203"/>
      <c r="O1514" s="203"/>
      <c r="P1514" s="203"/>
      <c r="Q1514" s="203"/>
      <c r="R1514" s="203"/>
      <c r="S1514" s="203"/>
      <c r="T1514" s="203"/>
      <c r="U1514" s="203"/>
      <c r="V1514" s="203"/>
      <c r="W1514" s="203"/>
      <c r="X1514" s="203"/>
      <c r="Y1514" s="203"/>
      <c r="Z1514" s="203"/>
      <c r="AA1514" s="203"/>
      <c r="AB1514" s="203"/>
      <c r="AC1514" s="203"/>
      <c r="AD1514" s="203"/>
      <c r="AE1514" s="203"/>
      <c r="AF1514" s="203"/>
      <c r="AG1514" s="203"/>
      <c r="AH1514" s="203"/>
      <c r="AI1514" s="203"/>
      <c r="AJ1514" s="203"/>
      <c r="AK1514" s="203"/>
      <c r="AL1514" s="203"/>
      <c r="AM1514" s="203"/>
      <c r="AN1514" s="203"/>
      <c r="AO1514" s="269"/>
    </row>
    <row r="1515" spans="2:41" ht="12.45" customHeight="1" x14ac:dyDescent="0.3">
      <c r="B1515" s="438"/>
      <c r="C1515" s="440"/>
      <c r="D1515" s="444"/>
      <c r="E1515" s="220" t="s">
        <v>126</v>
      </c>
      <c r="F1515" s="320" t="s">
        <v>38</v>
      </c>
      <c r="G1515" s="204" t="str">
        <f>IF(G1514&lt;&gt;"",G1514*PRINCIPAL!$C$134,"")</f>
        <v/>
      </c>
      <c r="H1515" s="204" t="str">
        <f>IF(H1514&lt;&gt;"",H1514*PRINCIPAL!$C$134,"")</f>
        <v/>
      </c>
      <c r="I1515" s="204" t="str">
        <f>IF(I1514&lt;&gt;"",I1514*PRINCIPAL!$C$134,"")</f>
        <v/>
      </c>
      <c r="J1515" s="204" t="str">
        <f>IF(J1514&lt;&gt;"",J1514*PRINCIPAL!$C$134,"")</f>
        <v/>
      </c>
      <c r="K1515" s="204" t="str">
        <f>IF(K1514&lt;&gt;"",K1514*PRINCIPAL!$C$134,"")</f>
        <v/>
      </c>
      <c r="L1515" s="204" t="str">
        <f>IF(L1514&lt;&gt;"",L1514*PRINCIPAL!$C$134,"")</f>
        <v/>
      </c>
      <c r="M1515" s="204" t="str">
        <f>IF(M1514&lt;&gt;"",M1514*PRINCIPAL!$C$134,"")</f>
        <v/>
      </c>
      <c r="N1515" s="204" t="str">
        <f>IF(N1514&lt;&gt;"",N1514*PRINCIPAL!$C$134,"")</f>
        <v/>
      </c>
      <c r="O1515" s="204" t="str">
        <f>IF(O1514&lt;&gt;"",O1514*PRINCIPAL!$C$134,"")</f>
        <v/>
      </c>
      <c r="P1515" s="204" t="str">
        <f>IF(P1514&lt;&gt;"",P1514*PRINCIPAL!$C$134,"")</f>
        <v/>
      </c>
      <c r="Q1515" s="204" t="str">
        <f>IF(Q1514&lt;&gt;"",Q1514*PRINCIPAL!$C$134,"")</f>
        <v/>
      </c>
      <c r="R1515" s="204" t="str">
        <f>IF(R1514&lt;&gt;"",R1514*PRINCIPAL!$C$134,"")</f>
        <v/>
      </c>
      <c r="S1515" s="204" t="str">
        <f>IF(S1514&lt;&gt;"",S1514*PRINCIPAL!$C$134,"")</f>
        <v/>
      </c>
      <c r="T1515" s="204" t="str">
        <f>IF(T1514&lt;&gt;"",T1514*PRINCIPAL!$C$134,"")</f>
        <v/>
      </c>
      <c r="U1515" s="204" t="str">
        <f>IF(U1514&lt;&gt;"",U1514*PRINCIPAL!$C$134,"")</f>
        <v/>
      </c>
      <c r="V1515" s="204" t="str">
        <f>IF(V1514&lt;&gt;"",V1514*PRINCIPAL!$C$134,"")</f>
        <v/>
      </c>
      <c r="W1515" s="204" t="str">
        <f>IF(W1514&lt;&gt;"",W1514*PRINCIPAL!$C$134,"")</f>
        <v/>
      </c>
      <c r="X1515" s="204" t="str">
        <f>IF(X1514&lt;&gt;"",X1514*PRINCIPAL!$C$134,"")</f>
        <v/>
      </c>
      <c r="Y1515" s="204" t="str">
        <f>IF(Y1514&lt;&gt;"",Y1514*PRINCIPAL!$C$134,"")</f>
        <v/>
      </c>
      <c r="Z1515" s="204" t="str">
        <f>IF(Z1514&lt;&gt;"",Z1514*PRINCIPAL!$C$134,"")</f>
        <v/>
      </c>
      <c r="AA1515" s="204" t="str">
        <f>IF(AA1514&lt;&gt;"",AA1514*PRINCIPAL!$C$134,"")</f>
        <v/>
      </c>
      <c r="AB1515" s="204" t="str">
        <f>IF(AB1514&lt;&gt;"",AB1514*PRINCIPAL!$C$134,"")</f>
        <v/>
      </c>
      <c r="AC1515" s="204" t="str">
        <f>IF(AC1514&lt;&gt;"",AC1514*PRINCIPAL!$C$134,"")</f>
        <v/>
      </c>
      <c r="AD1515" s="204" t="str">
        <f>IF(AD1514&lt;&gt;"",AD1514*PRINCIPAL!$C$134,"")</f>
        <v/>
      </c>
      <c r="AE1515" s="204" t="str">
        <f>IF(AE1514&lt;&gt;"",AE1514*PRINCIPAL!$C$134,"")</f>
        <v/>
      </c>
      <c r="AF1515" s="204" t="str">
        <f>IF(AF1514&lt;&gt;"",AF1514*PRINCIPAL!$C$134,"")</f>
        <v/>
      </c>
      <c r="AG1515" s="204" t="str">
        <f>IF(AG1514&lt;&gt;"",AG1514*PRINCIPAL!$C$134,"")</f>
        <v/>
      </c>
      <c r="AH1515" s="204" t="str">
        <f>IF(AH1514&lt;&gt;"",AH1514*PRINCIPAL!$C$134,"")</f>
        <v/>
      </c>
      <c r="AI1515" s="204" t="str">
        <f>IF(AI1514&lt;&gt;"",AI1514*PRINCIPAL!$C$134,"")</f>
        <v/>
      </c>
      <c r="AJ1515" s="204" t="str">
        <f>IF(AJ1514&lt;&gt;"",AJ1514*PRINCIPAL!$C$134,"")</f>
        <v/>
      </c>
      <c r="AK1515" s="204" t="str">
        <f>IF(AK1514&lt;&gt;"",AK1514*PRINCIPAL!$C$134,"")</f>
        <v/>
      </c>
      <c r="AL1515" s="204" t="str">
        <f>IF(AL1514&lt;&gt;"",AL1514*PRINCIPAL!$C$134,"")</f>
        <v/>
      </c>
      <c r="AM1515" s="204" t="str">
        <f>IF(AM1514&lt;&gt;"",AM1514*PRINCIPAL!$C$134,"")</f>
        <v/>
      </c>
      <c r="AN1515" s="204" t="str">
        <f>IF(AN1514&lt;&gt;"",AN1514*PRINCIPAL!$C$134,"")</f>
        <v/>
      </c>
      <c r="AO1515" s="270" t="str">
        <f>IF(AO1514&lt;&gt;"",AO1514*PRINCIPAL!$C$134,"")</f>
        <v/>
      </c>
    </row>
    <row r="1516" spans="2:41" ht="12.45" customHeight="1" x14ac:dyDescent="0.3">
      <c r="B1516" s="438"/>
      <c r="C1516" s="440"/>
      <c r="D1516" s="443" t="s">
        <v>116</v>
      </c>
      <c r="E1516" s="224" t="s">
        <v>125</v>
      </c>
      <c r="F1516" s="203" t="s">
        <v>38</v>
      </c>
      <c r="G1516" s="203"/>
      <c r="H1516" s="203"/>
      <c r="I1516" s="203"/>
      <c r="J1516" s="203"/>
      <c r="K1516" s="203"/>
      <c r="L1516" s="203"/>
      <c r="M1516" s="203"/>
      <c r="N1516" s="203"/>
      <c r="O1516" s="203"/>
      <c r="P1516" s="203"/>
      <c r="Q1516" s="203"/>
      <c r="R1516" s="203"/>
      <c r="S1516" s="203"/>
      <c r="T1516" s="203"/>
      <c r="U1516" s="203"/>
      <c r="V1516" s="203"/>
      <c r="W1516" s="203"/>
      <c r="X1516" s="203"/>
      <c r="Y1516" s="203"/>
      <c r="Z1516" s="203"/>
      <c r="AA1516" s="203"/>
      <c r="AB1516" s="203"/>
      <c r="AC1516" s="203"/>
      <c r="AD1516" s="203"/>
      <c r="AE1516" s="203"/>
      <c r="AF1516" s="203"/>
      <c r="AG1516" s="203"/>
      <c r="AH1516" s="203"/>
      <c r="AI1516" s="203"/>
      <c r="AJ1516" s="203"/>
      <c r="AK1516" s="203"/>
      <c r="AL1516" s="203"/>
      <c r="AM1516" s="203"/>
      <c r="AN1516" s="203"/>
      <c r="AO1516" s="269"/>
    </row>
    <row r="1517" spans="2:41" ht="12.45" customHeight="1" thickBot="1" x14ac:dyDescent="0.35">
      <c r="B1517" s="438"/>
      <c r="C1517" s="445"/>
      <c r="D1517" s="446"/>
      <c r="E1517" s="223" t="s">
        <v>126</v>
      </c>
      <c r="F1517" s="320" t="s">
        <v>38</v>
      </c>
      <c r="G1517" s="225" t="str">
        <f>IF(G1516&lt;&gt;"",G1516*PRINCIPAL!$C$134,"")</f>
        <v/>
      </c>
      <c r="H1517" s="225" t="str">
        <f>IF(H1516&lt;&gt;"",H1516*PRINCIPAL!$C$134,"")</f>
        <v/>
      </c>
      <c r="I1517" s="225" t="str">
        <f>IF(I1516&lt;&gt;"",I1516*PRINCIPAL!$C$134,"")</f>
        <v/>
      </c>
      <c r="J1517" s="225" t="str">
        <f>IF(J1516&lt;&gt;"",J1516*PRINCIPAL!$C$134,"")</f>
        <v/>
      </c>
      <c r="K1517" s="225" t="str">
        <f>IF(K1516&lt;&gt;"",K1516*PRINCIPAL!$C$134,"")</f>
        <v/>
      </c>
      <c r="L1517" s="225" t="str">
        <f>IF(L1516&lt;&gt;"",L1516*PRINCIPAL!$C$134,"")</f>
        <v/>
      </c>
      <c r="M1517" s="225" t="str">
        <f>IF(M1516&lt;&gt;"",M1516*PRINCIPAL!$C$134,"")</f>
        <v/>
      </c>
      <c r="N1517" s="225" t="str">
        <f>IF(N1516&lt;&gt;"",N1516*PRINCIPAL!$C$134,"")</f>
        <v/>
      </c>
      <c r="O1517" s="225" t="str">
        <f>IF(O1516&lt;&gt;"",O1516*PRINCIPAL!$C$134,"")</f>
        <v/>
      </c>
      <c r="P1517" s="225" t="str">
        <f>IF(P1516&lt;&gt;"",P1516*PRINCIPAL!$C$134,"")</f>
        <v/>
      </c>
      <c r="Q1517" s="225" t="str">
        <f>IF(Q1516&lt;&gt;"",Q1516*PRINCIPAL!$C$134,"")</f>
        <v/>
      </c>
      <c r="R1517" s="225" t="str">
        <f>IF(R1516&lt;&gt;"",R1516*PRINCIPAL!$C$134,"")</f>
        <v/>
      </c>
      <c r="S1517" s="225" t="str">
        <f>IF(S1516&lt;&gt;"",S1516*PRINCIPAL!$C$134,"")</f>
        <v/>
      </c>
      <c r="T1517" s="225" t="str">
        <f>IF(T1516&lt;&gt;"",T1516*PRINCIPAL!$C$134,"")</f>
        <v/>
      </c>
      <c r="U1517" s="225" t="str">
        <f>IF(U1516&lt;&gt;"",U1516*PRINCIPAL!$C$134,"")</f>
        <v/>
      </c>
      <c r="V1517" s="225" t="str">
        <f>IF(V1516&lt;&gt;"",V1516*PRINCIPAL!$C$134,"")</f>
        <v/>
      </c>
      <c r="W1517" s="225" t="str">
        <f>IF(W1516&lt;&gt;"",W1516*PRINCIPAL!$C$134,"")</f>
        <v/>
      </c>
      <c r="X1517" s="225" t="str">
        <f>IF(X1516&lt;&gt;"",X1516*PRINCIPAL!$C$134,"")</f>
        <v/>
      </c>
      <c r="Y1517" s="225" t="str">
        <f>IF(Y1516&lt;&gt;"",Y1516*PRINCIPAL!$C$134,"")</f>
        <v/>
      </c>
      <c r="Z1517" s="225" t="str">
        <f>IF(Z1516&lt;&gt;"",Z1516*PRINCIPAL!$C$134,"")</f>
        <v/>
      </c>
      <c r="AA1517" s="225" t="str">
        <f>IF(AA1516&lt;&gt;"",AA1516*PRINCIPAL!$C$134,"")</f>
        <v/>
      </c>
      <c r="AB1517" s="225" t="str">
        <f>IF(AB1516&lt;&gt;"",AB1516*PRINCIPAL!$C$134,"")</f>
        <v/>
      </c>
      <c r="AC1517" s="225" t="str">
        <f>IF(AC1516&lt;&gt;"",AC1516*PRINCIPAL!$C$134,"")</f>
        <v/>
      </c>
      <c r="AD1517" s="225" t="str">
        <f>IF(AD1516&lt;&gt;"",AD1516*PRINCIPAL!$C$134,"")</f>
        <v/>
      </c>
      <c r="AE1517" s="225" t="str">
        <f>IF(AE1516&lt;&gt;"",AE1516*PRINCIPAL!$C$134,"")</f>
        <v/>
      </c>
      <c r="AF1517" s="225" t="str">
        <f>IF(AF1516&lt;&gt;"",AF1516*PRINCIPAL!$C$134,"")</f>
        <v/>
      </c>
      <c r="AG1517" s="225" t="str">
        <f>IF(AG1516&lt;&gt;"",AG1516*PRINCIPAL!$C$134,"")</f>
        <v/>
      </c>
      <c r="AH1517" s="225" t="str">
        <f>IF(AH1516&lt;&gt;"",AH1516*PRINCIPAL!$C$134,"")</f>
        <v/>
      </c>
      <c r="AI1517" s="225" t="str">
        <f>IF(AI1516&lt;&gt;"",AI1516*PRINCIPAL!$C$134,"")</f>
        <v/>
      </c>
      <c r="AJ1517" s="225" t="str">
        <f>IF(AJ1516&lt;&gt;"",AJ1516*PRINCIPAL!$C$134,"")</f>
        <v/>
      </c>
      <c r="AK1517" s="225" t="str">
        <f>IF(AK1516&lt;&gt;"",AK1516*PRINCIPAL!$C$134,"")</f>
        <v/>
      </c>
      <c r="AL1517" s="225" t="str">
        <f>IF(AL1516&lt;&gt;"",AL1516*PRINCIPAL!$C$134,"")</f>
        <v/>
      </c>
      <c r="AM1517" s="225" t="str">
        <f>IF(AM1516&lt;&gt;"",AM1516*PRINCIPAL!$C$134,"")</f>
        <v/>
      </c>
      <c r="AN1517" s="225" t="str">
        <f>IF(AN1516&lt;&gt;"",AN1516*PRINCIPAL!$C$134,"")</f>
        <v/>
      </c>
      <c r="AO1517" s="272" t="str">
        <f>IF(AO1516&lt;&gt;"",AO1516*PRINCIPAL!$C$134,"")</f>
        <v/>
      </c>
    </row>
    <row r="1518" spans="2:41" ht="12.45" customHeight="1" x14ac:dyDescent="0.3">
      <c r="B1518" s="438"/>
      <c r="C1518" s="447" t="s">
        <v>113</v>
      </c>
      <c r="D1518" s="424" t="s">
        <v>114</v>
      </c>
      <c r="E1518" s="219" t="s">
        <v>125</v>
      </c>
      <c r="F1518" s="197"/>
      <c r="G1518" s="197"/>
      <c r="H1518" s="197"/>
      <c r="I1518" s="197"/>
      <c r="J1518" s="197"/>
      <c r="K1518" s="197"/>
      <c r="L1518" s="197"/>
      <c r="M1518" s="197"/>
      <c r="N1518" s="197"/>
      <c r="O1518" s="197"/>
      <c r="P1518" s="197"/>
      <c r="Q1518" s="197"/>
      <c r="R1518" s="197"/>
      <c r="S1518" s="197"/>
      <c r="T1518" s="197"/>
      <c r="U1518" s="197"/>
      <c r="V1518" s="197"/>
      <c r="W1518" s="197"/>
      <c r="X1518" s="197"/>
      <c r="Y1518" s="197"/>
      <c r="Z1518" s="197"/>
      <c r="AA1518" s="197"/>
      <c r="AB1518" s="197"/>
      <c r="AC1518" s="197"/>
      <c r="AD1518" s="197"/>
      <c r="AE1518" s="197"/>
      <c r="AF1518" s="197"/>
      <c r="AG1518" s="197"/>
      <c r="AH1518" s="197"/>
      <c r="AI1518" s="197"/>
      <c r="AJ1518" s="197"/>
      <c r="AK1518" s="197"/>
      <c r="AL1518" s="197"/>
      <c r="AM1518" s="197"/>
      <c r="AN1518" s="197"/>
      <c r="AO1518" s="267"/>
    </row>
    <row r="1519" spans="2:41" ht="12.45" customHeight="1" x14ac:dyDescent="0.3">
      <c r="B1519" s="438"/>
      <c r="C1519" s="447"/>
      <c r="D1519" s="425"/>
      <c r="E1519" s="220" t="s">
        <v>126</v>
      </c>
      <c r="F1519" s="198" t="str">
        <f>IF(F1518&lt;&gt;"",F1518*PRINCIPAL!$C$14,"")</f>
        <v/>
      </c>
      <c r="G1519" s="198" t="str">
        <f>IF(G1518&lt;&gt;"",G1518*PRINCIPAL!$C$134,"")</f>
        <v/>
      </c>
      <c r="H1519" s="198" t="str">
        <f>IF(H1518&lt;&gt;"",H1518*PRINCIPAL!$C$134,"")</f>
        <v/>
      </c>
      <c r="I1519" s="198" t="str">
        <f>IF(I1518&lt;&gt;"",I1518*PRINCIPAL!$C$134,"")</f>
        <v/>
      </c>
      <c r="J1519" s="198" t="str">
        <f>IF(J1518&lt;&gt;"",J1518*PRINCIPAL!$C$134,"")</f>
        <v/>
      </c>
      <c r="K1519" s="198" t="str">
        <f>IF(K1518&lt;&gt;"",K1518*PRINCIPAL!$C$134,"")</f>
        <v/>
      </c>
      <c r="L1519" s="198" t="str">
        <f>IF(L1518&lt;&gt;"",L1518*PRINCIPAL!$C$134,"")</f>
        <v/>
      </c>
      <c r="M1519" s="198" t="str">
        <f>IF(M1518&lt;&gt;"",M1518*PRINCIPAL!$C$134,"")</f>
        <v/>
      </c>
      <c r="N1519" s="198" t="str">
        <f>IF(N1518&lt;&gt;"",N1518*PRINCIPAL!$C$134,"")</f>
        <v/>
      </c>
      <c r="O1519" s="198" t="str">
        <f>IF(O1518&lt;&gt;"",O1518*PRINCIPAL!$C$134,"")</f>
        <v/>
      </c>
      <c r="P1519" s="198" t="str">
        <f>IF(P1518&lt;&gt;"",P1518*PRINCIPAL!$C$134,"")</f>
        <v/>
      </c>
      <c r="Q1519" s="198" t="str">
        <f>IF(Q1518&lt;&gt;"",Q1518*PRINCIPAL!$C$134,"")</f>
        <v/>
      </c>
      <c r="R1519" s="198" t="str">
        <f>IF(R1518&lt;&gt;"",R1518*PRINCIPAL!$C$134,"")</f>
        <v/>
      </c>
      <c r="S1519" s="198" t="str">
        <f>IF(S1518&lt;&gt;"",S1518*PRINCIPAL!$C$134,"")</f>
        <v/>
      </c>
      <c r="T1519" s="198" t="str">
        <f>IF(T1518&lt;&gt;"",T1518*PRINCIPAL!$C$134,"")</f>
        <v/>
      </c>
      <c r="U1519" s="198" t="str">
        <f>IF(U1518&lt;&gt;"",U1518*PRINCIPAL!$C$134,"")</f>
        <v/>
      </c>
      <c r="V1519" s="198" t="str">
        <f>IF(V1518&lt;&gt;"",V1518*PRINCIPAL!$C$134,"")</f>
        <v/>
      </c>
      <c r="W1519" s="198" t="str">
        <f>IF(W1518&lt;&gt;"",W1518*PRINCIPAL!$C$134,"")</f>
        <v/>
      </c>
      <c r="X1519" s="198" t="str">
        <f>IF(X1518&lt;&gt;"",X1518*PRINCIPAL!$C$134,"")</f>
        <v/>
      </c>
      <c r="Y1519" s="198" t="str">
        <f>IF(Y1518&lt;&gt;"",Y1518*PRINCIPAL!$C$134,"")</f>
        <v/>
      </c>
      <c r="Z1519" s="198" t="str">
        <f>IF(Z1518&lt;&gt;"",Z1518*PRINCIPAL!$C$134,"")</f>
        <v/>
      </c>
      <c r="AA1519" s="198" t="str">
        <f>IF(AA1518&lt;&gt;"",AA1518*PRINCIPAL!$C$134,"")</f>
        <v/>
      </c>
      <c r="AB1519" s="198" t="str">
        <f>IF(AB1518&lt;&gt;"",AB1518*PRINCIPAL!$C$134,"")</f>
        <v/>
      </c>
      <c r="AC1519" s="198" t="str">
        <f>IF(AC1518&lt;&gt;"",AC1518*PRINCIPAL!$C$134,"")</f>
        <v/>
      </c>
      <c r="AD1519" s="198" t="str">
        <f>IF(AD1518&lt;&gt;"",AD1518*PRINCIPAL!$C$134,"")</f>
        <v/>
      </c>
      <c r="AE1519" s="198" t="str">
        <f>IF(AE1518&lt;&gt;"",AE1518*PRINCIPAL!$C$134,"")</f>
        <v/>
      </c>
      <c r="AF1519" s="198" t="str">
        <f>IF(AF1518&lt;&gt;"",AF1518*PRINCIPAL!$C$134,"")</f>
        <v/>
      </c>
      <c r="AG1519" s="198" t="str">
        <f>IF(AG1518&lt;&gt;"",AG1518*PRINCIPAL!$C$134,"")</f>
        <v/>
      </c>
      <c r="AH1519" s="198" t="str">
        <f>IF(AH1518&lt;&gt;"",AH1518*PRINCIPAL!$C$134,"")</f>
        <v/>
      </c>
      <c r="AI1519" s="198" t="str">
        <f>IF(AI1518&lt;&gt;"",AI1518*PRINCIPAL!$C$134,"")</f>
        <v/>
      </c>
      <c r="AJ1519" s="198" t="str">
        <f>IF(AJ1518&lt;&gt;"",AJ1518*PRINCIPAL!$C$134,"")</f>
        <v/>
      </c>
      <c r="AK1519" s="198" t="str">
        <f>IF(AK1518&lt;&gt;"",AK1518*PRINCIPAL!$C$134,"")</f>
        <v/>
      </c>
      <c r="AL1519" s="198" t="str">
        <f>IF(AL1518&lt;&gt;"",AL1518*PRINCIPAL!$C$134,"")</f>
        <v/>
      </c>
      <c r="AM1519" s="198" t="str">
        <f>IF(AM1518&lt;&gt;"",AM1518*PRINCIPAL!$C$134,"")</f>
        <v/>
      </c>
      <c r="AN1519" s="198" t="str">
        <f>IF(AN1518&lt;&gt;"",AN1518*PRINCIPAL!$C$134,"")</f>
        <v/>
      </c>
      <c r="AO1519" s="268" t="str">
        <f>IF(AO1518&lt;&gt;"",AO1518*PRINCIPAL!$C$134,"")</f>
        <v/>
      </c>
    </row>
    <row r="1520" spans="2:41" ht="12.45" customHeight="1" x14ac:dyDescent="0.3">
      <c r="B1520" s="438"/>
      <c r="C1520" s="447"/>
      <c r="D1520" s="426" t="s">
        <v>114</v>
      </c>
      <c r="E1520" s="222" t="s">
        <v>125</v>
      </c>
      <c r="F1520" s="203"/>
      <c r="G1520" s="203"/>
      <c r="H1520" s="203"/>
      <c r="I1520" s="203"/>
      <c r="J1520" s="203"/>
      <c r="K1520" s="203"/>
      <c r="L1520" s="203"/>
      <c r="M1520" s="203"/>
      <c r="N1520" s="203"/>
      <c r="O1520" s="203"/>
      <c r="P1520" s="203"/>
      <c r="Q1520" s="203"/>
      <c r="R1520" s="203"/>
      <c r="S1520" s="203"/>
      <c r="T1520" s="203"/>
      <c r="U1520" s="203"/>
      <c r="V1520" s="203"/>
      <c r="W1520" s="203"/>
      <c r="X1520" s="203"/>
      <c r="Y1520" s="203"/>
      <c r="Z1520" s="203"/>
      <c r="AA1520" s="203"/>
      <c r="AB1520" s="203"/>
      <c r="AC1520" s="203"/>
      <c r="AD1520" s="203"/>
      <c r="AE1520" s="203"/>
      <c r="AF1520" s="203"/>
      <c r="AG1520" s="203"/>
      <c r="AH1520" s="203"/>
      <c r="AI1520" s="203"/>
      <c r="AJ1520" s="203"/>
      <c r="AK1520" s="203"/>
      <c r="AL1520" s="203"/>
      <c r="AM1520" s="203"/>
      <c r="AN1520" s="203"/>
      <c r="AO1520" s="269"/>
    </row>
    <row r="1521" spans="2:41" ht="12.45" customHeight="1" x14ac:dyDescent="0.3">
      <c r="B1521" s="438"/>
      <c r="C1521" s="447"/>
      <c r="D1521" s="425"/>
      <c r="E1521" s="220" t="s">
        <v>126</v>
      </c>
      <c r="F1521" s="204" t="str">
        <f>IF(F1520&lt;&gt;"",F1520*PRINCIPAL!$C$14,"")</f>
        <v/>
      </c>
      <c r="G1521" s="204" t="str">
        <f>IF(G1520&lt;&gt;"",G1520*PRINCIPAL!$C$134,"")</f>
        <v/>
      </c>
      <c r="H1521" s="204" t="str">
        <f>IF(H1520&lt;&gt;"",H1520*PRINCIPAL!$C$134,"")</f>
        <v/>
      </c>
      <c r="I1521" s="204" t="str">
        <f>IF(I1520&lt;&gt;"",I1520*PRINCIPAL!$C$134,"")</f>
        <v/>
      </c>
      <c r="J1521" s="204" t="str">
        <f>IF(J1520&lt;&gt;"",J1520*PRINCIPAL!$C$134,"")</f>
        <v/>
      </c>
      <c r="K1521" s="204" t="str">
        <f>IF(K1520&lt;&gt;"",K1520*PRINCIPAL!$C$134,"")</f>
        <v/>
      </c>
      <c r="L1521" s="204" t="str">
        <f>IF(L1520&lt;&gt;"",L1520*PRINCIPAL!$C$134,"")</f>
        <v/>
      </c>
      <c r="M1521" s="204" t="str">
        <f>IF(M1520&lt;&gt;"",M1520*PRINCIPAL!$C$134,"")</f>
        <v/>
      </c>
      <c r="N1521" s="204" t="str">
        <f>IF(N1520&lt;&gt;"",N1520*PRINCIPAL!$C$134,"")</f>
        <v/>
      </c>
      <c r="O1521" s="204" t="str">
        <f>IF(O1520&lt;&gt;"",O1520*PRINCIPAL!$C$134,"")</f>
        <v/>
      </c>
      <c r="P1521" s="204" t="str">
        <f>IF(P1520&lt;&gt;"",P1520*PRINCIPAL!$C$134,"")</f>
        <v/>
      </c>
      <c r="Q1521" s="204" t="str">
        <f>IF(Q1520&lt;&gt;"",Q1520*PRINCIPAL!$C$134,"")</f>
        <v/>
      </c>
      <c r="R1521" s="204" t="str">
        <f>IF(R1520&lt;&gt;"",R1520*PRINCIPAL!$C$134,"")</f>
        <v/>
      </c>
      <c r="S1521" s="204" t="str">
        <f>IF(S1520&lt;&gt;"",S1520*PRINCIPAL!$C$134,"")</f>
        <v/>
      </c>
      <c r="T1521" s="204" t="str">
        <f>IF(T1520&lt;&gt;"",T1520*PRINCIPAL!$C$134,"")</f>
        <v/>
      </c>
      <c r="U1521" s="204" t="str">
        <f>IF(U1520&lt;&gt;"",U1520*PRINCIPAL!$C$134,"")</f>
        <v/>
      </c>
      <c r="V1521" s="204" t="str">
        <f>IF(V1520&lt;&gt;"",V1520*PRINCIPAL!$C$134,"")</f>
        <v/>
      </c>
      <c r="W1521" s="204" t="str">
        <f>IF(W1520&lt;&gt;"",W1520*PRINCIPAL!$C$134,"")</f>
        <v/>
      </c>
      <c r="X1521" s="204" t="str">
        <f>IF(X1520&lt;&gt;"",X1520*PRINCIPAL!$C$134,"")</f>
        <v/>
      </c>
      <c r="Y1521" s="204" t="str">
        <f>IF(Y1520&lt;&gt;"",Y1520*PRINCIPAL!$C$134,"")</f>
        <v/>
      </c>
      <c r="Z1521" s="204" t="str">
        <f>IF(Z1520&lt;&gt;"",Z1520*PRINCIPAL!$C$134,"")</f>
        <v/>
      </c>
      <c r="AA1521" s="204" t="str">
        <f>IF(AA1520&lt;&gt;"",AA1520*PRINCIPAL!$C$134,"")</f>
        <v/>
      </c>
      <c r="AB1521" s="204" t="str">
        <f>IF(AB1520&lt;&gt;"",AB1520*PRINCIPAL!$C$134,"")</f>
        <v/>
      </c>
      <c r="AC1521" s="204" t="str">
        <f>IF(AC1520&lt;&gt;"",AC1520*PRINCIPAL!$C$134,"")</f>
        <v/>
      </c>
      <c r="AD1521" s="204" t="str">
        <f>IF(AD1520&lt;&gt;"",AD1520*PRINCIPAL!$C$134,"")</f>
        <v/>
      </c>
      <c r="AE1521" s="204" t="str">
        <f>IF(AE1520&lt;&gt;"",AE1520*PRINCIPAL!$C$134,"")</f>
        <v/>
      </c>
      <c r="AF1521" s="204" t="str">
        <f>IF(AF1520&lt;&gt;"",AF1520*PRINCIPAL!$C$134,"")</f>
        <v/>
      </c>
      <c r="AG1521" s="204" t="str">
        <f>IF(AG1520&lt;&gt;"",AG1520*PRINCIPAL!$C$134,"")</f>
        <v/>
      </c>
      <c r="AH1521" s="204" t="str">
        <f>IF(AH1520&lt;&gt;"",AH1520*PRINCIPAL!$C$134,"")</f>
        <v/>
      </c>
      <c r="AI1521" s="204" t="str">
        <f>IF(AI1520&lt;&gt;"",AI1520*PRINCIPAL!$C$134,"")</f>
        <v/>
      </c>
      <c r="AJ1521" s="204" t="str">
        <f>IF(AJ1520&lt;&gt;"",AJ1520*PRINCIPAL!$C$134,"")</f>
        <v/>
      </c>
      <c r="AK1521" s="204" t="str">
        <f>IF(AK1520&lt;&gt;"",AK1520*PRINCIPAL!$C$134,"")</f>
        <v/>
      </c>
      <c r="AL1521" s="204" t="str">
        <f>IF(AL1520&lt;&gt;"",AL1520*PRINCIPAL!$C$134,"")</f>
        <v/>
      </c>
      <c r="AM1521" s="204" t="str">
        <f>IF(AM1520&lt;&gt;"",AM1520*PRINCIPAL!$C$134,"")</f>
        <v/>
      </c>
      <c r="AN1521" s="204" t="str">
        <f>IF(AN1520&lt;&gt;"",AN1520*PRINCIPAL!$C$134,"")</f>
        <v/>
      </c>
      <c r="AO1521" s="270" t="str">
        <f>IF(AO1520&lt;&gt;"",AO1520*PRINCIPAL!$C$134,"")</f>
        <v/>
      </c>
    </row>
    <row r="1522" spans="2:41" ht="12.45" customHeight="1" x14ac:dyDescent="0.3">
      <c r="B1522" s="438"/>
      <c r="C1522" s="447"/>
      <c r="D1522" s="426" t="s">
        <v>114</v>
      </c>
      <c r="E1522" s="222" t="s">
        <v>125</v>
      </c>
      <c r="F1522" s="203"/>
      <c r="G1522" s="203"/>
      <c r="H1522" s="203"/>
      <c r="I1522" s="203"/>
      <c r="J1522" s="203"/>
      <c r="K1522" s="203"/>
      <c r="L1522" s="203"/>
      <c r="M1522" s="203"/>
      <c r="N1522" s="203"/>
      <c r="O1522" s="203"/>
      <c r="P1522" s="203"/>
      <c r="Q1522" s="203"/>
      <c r="R1522" s="203"/>
      <c r="S1522" s="203"/>
      <c r="T1522" s="203"/>
      <c r="U1522" s="203"/>
      <c r="V1522" s="203"/>
      <c r="W1522" s="203"/>
      <c r="X1522" s="203"/>
      <c r="Y1522" s="203"/>
      <c r="Z1522" s="203"/>
      <c r="AA1522" s="203"/>
      <c r="AB1522" s="203"/>
      <c r="AC1522" s="203"/>
      <c r="AD1522" s="203"/>
      <c r="AE1522" s="203"/>
      <c r="AF1522" s="203"/>
      <c r="AG1522" s="203"/>
      <c r="AH1522" s="203"/>
      <c r="AI1522" s="203"/>
      <c r="AJ1522" s="203"/>
      <c r="AK1522" s="203"/>
      <c r="AL1522" s="203"/>
      <c r="AM1522" s="203"/>
      <c r="AN1522" s="203"/>
      <c r="AO1522" s="269"/>
    </row>
    <row r="1523" spans="2:41" ht="12.45" customHeight="1" x14ac:dyDescent="0.3">
      <c r="B1523" s="438"/>
      <c r="C1523" s="447"/>
      <c r="D1523" s="425"/>
      <c r="E1523" s="220" t="s">
        <v>126</v>
      </c>
      <c r="F1523" s="204" t="str">
        <f>IF(F1522&lt;&gt;"",F1522*PRINCIPAL!$C$14,"")</f>
        <v/>
      </c>
      <c r="G1523" s="204" t="str">
        <f>IF(G1522&lt;&gt;"",G1522*PRINCIPAL!$C$134,"")</f>
        <v/>
      </c>
      <c r="H1523" s="204" t="str">
        <f>IF(H1522&lt;&gt;"",H1522*PRINCIPAL!$C$134,"")</f>
        <v/>
      </c>
      <c r="I1523" s="204" t="str">
        <f>IF(I1522&lt;&gt;"",I1522*PRINCIPAL!$C$134,"")</f>
        <v/>
      </c>
      <c r="J1523" s="204" t="str">
        <f>IF(J1522&lt;&gt;"",J1522*PRINCIPAL!$C$134,"")</f>
        <v/>
      </c>
      <c r="K1523" s="204" t="str">
        <f>IF(K1522&lt;&gt;"",K1522*PRINCIPAL!$C$134,"")</f>
        <v/>
      </c>
      <c r="L1523" s="204" t="str">
        <f>IF(L1522&lt;&gt;"",L1522*PRINCIPAL!$C$134,"")</f>
        <v/>
      </c>
      <c r="M1523" s="204" t="str">
        <f>IF(M1522&lt;&gt;"",M1522*PRINCIPAL!$C$134,"")</f>
        <v/>
      </c>
      <c r="N1523" s="204" t="str">
        <f>IF(N1522&lt;&gt;"",N1522*PRINCIPAL!$C$134,"")</f>
        <v/>
      </c>
      <c r="O1523" s="204" t="str">
        <f>IF(O1522&lt;&gt;"",O1522*PRINCIPAL!$C$134,"")</f>
        <v/>
      </c>
      <c r="P1523" s="204" t="str">
        <f>IF(P1522&lt;&gt;"",P1522*PRINCIPAL!$C$134,"")</f>
        <v/>
      </c>
      <c r="Q1523" s="204" t="str">
        <f>IF(Q1522&lt;&gt;"",Q1522*PRINCIPAL!$C$134,"")</f>
        <v/>
      </c>
      <c r="R1523" s="204" t="str">
        <f>IF(R1522&lt;&gt;"",R1522*PRINCIPAL!$C$134,"")</f>
        <v/>
      </c>
      <c r="S1523" s="204" t="str">
        <f>IF(S1522&lt;&gt;"",S1522*PRINCIPAL!$C$134,"")</f>
        <v/>
      </c>
      <c r="T1523" s="204" t="str">
        <f>IF(T1522&lt;&gt;"",T1522*PRINCIPAL!$C$134,"")</f>
        <v/>
      </c>
      <c r="U1523" s="204" t="str">
        <f>IF(U1522&lt;&gt;"",U1522*PRINCIPAL!$C$134,"")</f>
        <v/>
      </c>
      <c r="V1523" s="204" t="str">
        <f>IF(V1522&lt;&gt;"",V1522*PRINCIPAL!$C$134,"")</f>
        <v/>
      </c>
      <c r="W1523" s="204" t="str">
        <f>IF(W1522&lt;&gt;"",W1522*PRINCIPAL!$C$134,"")</f>
        <v/>
      </c>
      <c r="X1523" s="204" t="str">
        <f>IF(X1522&lt;&gt;"",X1522*PRINCIPAL!$C$134,"")</f>
        <v/>
      </c>
      <c r="Y1523" s="204" t="str">
        <f>IF(Y1522&lt;&gt;"",Y1522*PRINCIPAL!$C$134,"")</f>
        <v/>
      </c>
      <c r="Z1523" s="204" t="str">
        <f>IF(Z1522&lt;&gt;"",Z1522*PRINCIPAL!$C$134,"")</f>
        <v/>
      </c>
      <c r="AA1523" s="204" t="str">
        <f>IF(AA1522&lt;&gt;"",AA1522*PRINCIPAL!$C$134,"")</f>
        <v/>
      </c>
      <c r="AB1523" s="204" t="str">
        <f>IF(AB1522&lt;&gt;"",AB1522*PRINCIPAL!$C$134,"")</f>
        <v/>
      </c>
      <c r="AC1523" s="204" t="str">
        <f>IF(AC1522&lt;&gt;"",AC1522*PRINCIPAL!$C$134,"")</f>
        <v/>
      </c>
      <c r="AD1523" s="204" t="str">
        <f>IF(AD1522&lt;&gt;"",AD1522*PRINCIPAL!$C$134,"")</f>
        <v/>
      </c>
      <c r="AE1523" s="204" t="str">
        <f>IF(AE1522&lt;&gt;"",AE1522*PRINCIPAL!$C$134,"")</f>
        <v/>
      </c>
      <c r="AF1523" s="204" t="str">
        <f>IF(AF1522&lt;&gt;"",AF1522*PRINCIPAL!$C$134,"")</f>
        <v/>
      </c>
      <c r="AG1523" s="204" t="str">
        <f>IF(AG1522&lt;&gt;"",AG1522*PRINCIPAL!$C$134,"")</f>
        <v/>
      </c>
      <c r="AH1523" s="204" t="str">
        <f>IF(AH1522&lt;&gt;"",AH1522*PRINCIPAL!$C$134,"")</f>
        <v/>
      </c>
      <c r="AI1523" s="204" t="str">
        <f>IF(AI1522&lt;&gt;"",AI1522*PRINCIPAL!$C$134,"")</f>
        <v/>
      </c>
      <c r="AJ1523" s="204" t="str">
        <f>IF(AJ1522&lt;&gt;"",AJ1522*PRINCIPAL!$C$134,"")</f>
        <v/>
      </c>
      <c r="AK1523" s="204" t="str">
        <f>IF(AK1522&lt;&gt;"",AK1522*PRINCIPAL!$C$134,"")</f>
        <v/>
      </c>
      <c r="AL1523" s="204" t="str">
        <f>IF(AL1522&lt;&gt;"",AL1522*PRINCIPAL!$C$134,"")</f>
        <v/>
      </c>
      <c r="AM1523" s="204" t="str">
        <f>IF(AM1522&lt;&gt;"",AM1522*PRINCIPAL!$C$134,"")</f>
        <v/>
      </c>
      <c r="AN1523" s="204" t="str">
        <f>IF(AN1522&lt;&gt;"",AN1522*PRINCIPAL!$C$134,"")</f>
        <v/>
      </c>
      <c r="AO1523" s="270" t="str">
        <f>IF(AO1522&lt;&gt;"",AO1522*PRINCIPAL!$C$134,"")</f>
        <v/>
      </c>
    </row>
    <row r="1524" spans="2:41" ht="12.45" customHeight="1" x14ac:dyDescent="0.3">
      <c r="B1524" s="438"/>
      <c r="C1524" s="447"/>
      <c r="D1524" s="426" t="s">
        <v>114</v>
      </c>
      <c r="E1524" s="222" t="s">
        <v>125</v>
      </c>
      <c r="F1524" s="203"/>
      <c r="G1524" s="203"/>
      <c r="H1524" s="203"/>
      <c r="I1524" s="203"/>
      <c r="J1524" s="203"/>
      <c r="K1524" s="203"/>
      <c r="L1524" s="203"/>
      <c r="M1524" s="203"/>
      <c r="N1524" s="203"/>
      <c r="O1524" s="203"/>
      <c r="P1524" s="203"/>
      <c r="Q1524" s="203"/>
      <c r="R1524" s="203"/>
      <c r="S1524" s="203"/>
      <c r="T1524" s="203"/>
      <c r="U1524" s="203"/>
      <c r="V1524" s="203"/>
      <c r="W1524" s="203"/>
      <c r="X1524" s="203"/>
      <c r="Y1524" s="203"/>
      <c r="Z1524" s="203"/>
      <c r="AA1524" s="203"/>
      <c r="AB1524" s="203"/>
      <c r="AC1524" s="203"/>
      <c r="AD1524" s="203"/>
      <c r="AE1524" s="203"/>
      <c r="AF1524" s="203"/>
      <c r="AG1524" s="203"/>
      <c r="AH1524" s="203"/>
      <c r="AI1524" s="203"/>
      <c r="AJ1524" s="203"/>
      <c r="AK1524" s="203"/>
      <c r="AL1524" s="203"/>
      <c r="AM1524" s="203"/>
      <c r="AN1524" s="203"/>
      <c r="AO1524" s="269"/>
    </row>
    <row r="1525" spans="2:41" ht="12.45" customHeight="1" x14ac:dyDescent="0.3">
      <c r="B1525" s="438"/>
      <c r="C1525" s="447"/>
      <c r="D1525" s="425"/>
      <c r="E1525" s="220" t="s">
        <v>126</v>
      </c>
      <c r="F1525" s="204" t="str">
        <f>IF(F1524&lt;&gt;"",F1524*PRINCIPAL!$C$14,"")</f>
        <v/>
      </c>
      <c r="G1525" s="204" t="str">
        <f>IF(G1524&lt;&gt;"",G1524*PRINCIPAL!$C$134,"")</f>
        <v/>
      </c>
      <c r="H1525" s="204" t="str">
        <f>IF(H1524&lt;&gt;"",H1524*PRINCIPAL!$C$134,"")</f>
        <v/>
      </c>
      <c r="I1525" s="204" t="str">
        <f>IF(I1524&lt;&gt;"",I1524*PRINCIPAL!$C$134,"")</f>
        <v/>
      </c>
      <c r="J1525" s="204" t="str">
        <f>IF(J1524&lt;&gt;"",J1524*PRINCIPAL!$C$134,"")</f>
        <v/>
      </c>
      <c r="K1525" s="204" t="str">
        <f>IF(K1524&lt;&gt;"",K1524*PRINCIPAL!$C$134,"")</f>
        <v/>
      </c>
      <c r="L1525" s="204" t="str">
        <f>IF(L1524&lt;&gt;"",L1524*PRINCIPAL!$C$134,"")</f>
        <v/>
      </c>
      <c r="M1525" s="204" t="str">
        <f>IF(M1524&lt;&gt;"",M1524*PRINCIPAL!$C$134,"")</f>
        <v/>
      </c>
      <c r="N1525" s="204" t="str">
        <f>IF(N1524&lt;&gt;"",N1524*PRINCIPAL!$C$134,"")</f>
        <v/>
      </c>
      <c r="O1525" s="204" t="str">
        <f>IF(O1524&lt;&gt;"",O1524*PRINCIPAL!$C$134,"")</f>
        <v/>
      </c>
      <c r="P1525" s="204" t="str">
        <f>IF(P1524&lt;&gt;"",P1524*PRINCIPAL!$C$134,"")</f>
        <v/>
      </c>
      <c r="Q1525" s="204" t="str">
        <f>IF(Q1524&lt;&gt;"",Q1524*PRINCIPAL!$C$134,"")</f>
        <v/>
      </c>
      <c r="R1525" s="204" t="str">
        <f>IF(R1524&lt;&gt;"",R1524*PRINCIPAL!$C$134,"")</f>
        <v/>
      </c>
      <c r="S1525" s="204" t="str">
        <f>IF(S1524&lt;&gt;"",S1524*PRINCIPAL!$C$134,"")</f>
        <v/>
      </c>
      <c r="T1525" s="204" t="str">
        <f>IF(T1524&lt;&gt;"",T1524*PRINCIPAL!$C$134,"")</f>
        <v/>
      </c>
      <c r="U1525" s="204" t="str">
        <f>IF(U1524&lt;&gt;"",U1524*PRINCIPAL!$C$134,"")</f>
        <v/>
      </c>
      <c r="V1525" s="204" t="str">
        <f>IF(V1524&lt;&gt;"",V1524*PRINCIPAL!$C$134,"")</f>
        <v/>
      </c>
      <c r="W1525" s="204" t="str">
        <f>IF(W1524&lt;&gt;"",W1524*PRINCIPAL!$C$134,"")</f>
        <v/>
      </c>
      <c r="X1525" s="204" t="str">
        <f>IF(X1524&lt;&gt;"",X1524*PRINCIPAL!$C$134,"")</f>
        <v/>
      </c>
      <c r="Y1525" s="204" t="str">
        <f>IF(Y1524&lt;&gt;"",Y1524*PRINCIPAL!$C$134,"")</f>
        <v/>
      </c>
      <c r="Z1525" s="204" t="str">
        <f>IF(Z1524&lt;&gt;"",Z1524*PRINCIPAL!$C$134,"")</f>
        <v/>
      </c>
      <c r="AA1525" s="204" t="str">
        <f>IF(AA1524&lt;&gt;"",AA1524*PRINCIPAL!$C$134,"")</f>
        <v/>
      </c>
      <c r="AB1525" s="204" t="str">
        <f>IF(AB1524&lt;&gt;"",AB1524*PRINCIPAL!$C$134,"")</f>
        <v/>
      </c>
      <c r="AC1525" s="204" t="str">
        <f>IF(AC1524&lt;&gt;"",AC1524*PRINCIPAL!$C$134,"")</f>
        <v/>
      </c>
      <c r="AD1525" s="204" t="str">
        <f>IF(AD1524&lt;&gt;"",AD1524*PRINCIPAL!$C$134,"")</f>
        <v/>
      </c>
      <c r="AE1525" s="204" t="str">
        <f>IF(AE1524&lt;&gt;"",AE1524*PRINCIPAL!$C$134,"")</f>
        <v/>
      </c>
      <c r="AF1525" s="204" t="str">
        <f>IF(AF1524&lt;&gt;"",AF1524*PRINCIPAL!$C$134,"")</f>
        <v/>
      </c>
      <c r="AG1525" s="204" t="str">
        <f>IF(AG1524&lt;&gt;"",AG1524*PRINCIPAL!$C$134,"")</f>
        <v/>
      </c>
      <c r="AH1525" s="204" t="str">
        <f>IF(AH1524&lt;&gt;"",AH1524*PRINCIPAL!$C$134,"")</f>
        <v/>
      </c>
      <c r="AI1525" s="204" t="str">
        <f>IF(AI1524&lt;&gt;"",AI1524*PRINCIPAL!$C$134,"")</f>
        <v/>
      </c>
      <c r="AJ1525" s="204" t="str">
        <f>IF(AJ1524&lt;&gt;"",AJ1524*PRINCIPAL!$C$134,"")</f>
        <v/>
      </c>
      <c r="AK1525" s="204" t="str">
        <f>IF(AK1524&lt;&gt;"",AK1524*PRINCIPAL!$C$134,"")</f>
        <v/>
      </c>
      <c r="AL1525" s="204" t="str">
        <f>IF(AL1524&lt;&gt;"",AL1524*PRINCIPAL!$C$134,"")</f>
        <v/>
      </c>
      <c r="AM1525" s="204" t="str">
        <f>IF(AM1524&lt;&gt;"",AM1524*PRINCIPAL!$C$134,"")</f>
        <v/>
      </c>
      <c r="AN1525" s="204" t="str">
        <f>IF(AN1524&lt;&gt;"",AN1524*PRINCIPAL!$C$134,"")</f>
        <v/>
      </c>
      <c r="AO1525" s="270" t="str">
        <f>IF(AO1524&lt;&gt;"",AO1524*PRINCIPAL!$C$134,"")</f>
        <v/>
      </c>
    </row>
    <row r="1526" spans="2:41" ht="12.45" customHeight="1" x14ac:dyDescent="0.3">
      <c r="B1526" s="438"/>
      <c r="C1526" s="447"/>
      <c r="D1526" s="426" t="s">
        <v>114</v>
      </c>
      <c r="E1526" s="222" t="s">
        <v>125</v>
      </c>
      <c r="F1526" s="203"/>
      <c r="G1526" s="203"/>
      <c r="H1526" s="203"/>
      <c r="I1526" s="203"/>
      <c r="J1526" s="203"/>
      <c r="K1526" s="203"/>
      <c r="L1526" s="203"/>
      <c r="M1526" s="203"/>
      <c r="N1526" s="203"/>
      <c r="O1526" s="203"/>
      <c r="P1526" s="203"/>
      <c r="Q1526" s="203"/>
      <c r="R1526" s="203"/>
      <c r="S1526" s="203"/>
      <c r="T1526" s="203"/>
      <c r="U1526" s="203"/>
      <c r="V1526" s="203"/>
      <c r="W1526" s="203"/>
      <c r="X1526" s="203"/>
      <c r="Y1526" s="203"/>
      <c r="Z1526" s="203"/>
      <c r="AA1526" s="203"/>
      <c r="AB1526" s="203"/>
      <c r="AC1526" s="203"/>
      <c r="AD1526" s="203"/>
      <c r="AE1526" s="203"/>
      <c r="AF1526" s="203"/>
      <c r="AG1526" s="203"/>
      <c r="AH1526" s="203"/>
      <c r="AI1526" s="203"/>
      <c r="AJ1526" s="203"/>
      <c r="AK1526" s="203"/>
      <c r="AL1526" s="203"/>
      <c r="AM1526" s="203"/>
      <c r="AN1526" s="203"/>
      <c r="AO1526" s="269"/>
    </row>
    <row r="1527" spans="2:41" ht="12.45" customHeight="1" thickBot="1" x14ac:dyDescent="0.35">
      <c r="B1527" s="438"/>
      <c r="C1527" s="447"/>
      <c r="D1527" s="424"/>
      <c r="E1527" s="220" t="s">
        <v>126</v>
      </c>
      <c r="F1527" s="198" t="str">
        <f>IF(F1526&lt;&gt;"",F1526*PRINCIPAL!$C$14,"")</f>
        <v/>
      </c>
      <c r="G1527" s="198" t="str">
        <f>IF(G1526&lt;&gt;"",G1526*PRINCIPAL!$C$134,"")</f>
        <v/>
      </c>
      <c r="H1527" s="198" t="str">
        <f>IF(H1526&lt;&gt;"",H1526*PRINCIPAL!$C$134,"")</f>
        <v/>
      </c>
      <c r="I1527" s="198" t="str">
        <f>IF(I1526&lt;&gt;"",I1526*PRINCIPAL!$C$134,"")</f>
        <v/>
      </c>
      <c r="J1527" s="198" t="str">
        <f>IF(J1526&lt;&gt;"",J1526*PRINCIPAL!$C$134,"")</f>
        <v/>
      </c>
      <c r="K1527" s="198" t="str">
        <f>IF(K1526&lt;&gt;"",K1526*PRINCIPAL!$C$134,"")</f>
        <v/>
      </c>
      <c r="L1527" s="198" t="str">
        <f>IF(L1526&lt;&gt;"",L1526*PRINCIPAL!$C$134,"")</f>
        <v/>
      </c>
      <c r="M1527" s="198" t="str">
        <f>IF(M1526&lt;&gt;"",M1526*PRINCIPAL!$C$134,"")</f>
        <v/>
      </c>
      <c r="N1527" s="198" t="str">
        <f>IF(N1526&lt;&gt;"",N1526*PRINCIPAL!$C$134,"")</f>
        <v/>
      </c>
      <c r="O1527" s="198" t="str">
        <f>IF(O1526&lt;&gt;"",O1526*PRINCIPAL!$C$134,"")</f>
        <v/>
      </c>
      <c r="P1527" s="198" t="str">
        <f>IF(P1526&lt;&gt;"",P1526*PRINCIPAL!$C$134,"")</f>
        <v/>
      </c>
      <c r="Q1527" s="198" t="str">
        <f>IF(Q1526&lt;&gt;"",Q1526*PRINCIPAL!$C$134,"")</f>
        <v/>
      </c>
      <c r="R1527" s="198" t="str">
        <f>IF(R1526&lt;&gt;"",R1526*PRINCIPAL!$C$134,"")</f>
        <v/>
      </c>
      <c r="S1527" s="198" t="str">
        <f>IF(S1526&lt;&gt;"",S1526*PRINCIPAL!$C$134,"")</f>
        <v/>
      </c>
      <c r="T1527" s="198" t="str">
        <f>IF(T1526&lt;&gt;"",T1526*PRINCIPAL!$C$134,"")</f>
        <v/>
      </c>
      <c r="U1527" s="198" t="str">
        <f>IF(U1526&lt;&gt;"",U1526*PRINCIPAL!$C$134,"")</f>
        <v/>
      </c>
      <c r="V1527" s="198" t="str">
        <f>IF(V1526&lt;&gt;"",V1526*PRINCIPAL!$C$134,"")</f>
        <v/>
      </c>
      <c r="W1527" s="198" t="str">
        <f>IF(W1526&lt;&gt;"",W1526*PRINCIPAL!$C$134,"")</f>
        <v/>
      </c>
      <c r="X1527" s="198" t="str">
        <f>IF(X1526&lt;&gt;"",X1526*PRINCIPAL!$C$134,"")</f>
        <v/>
      </c>
      <c r="Y1527" s="198" t="str">
        <f>IF(Y1526&lt;&gt;"",Y1526*PRINCIPAL!$C$134,"")</f>
        <v/>
      </c>
      <c r="Z1527" s="198" t="str">
        <f>IF(Z1526&lt;&gt;"",Z1526*PRINCIPAL!$C$134,"")</f>
        <v/>
      </c>
      <c r="AA1527" s="198" t="str">
        <f>IF(AA1526&lt;&gt;"",AA1526*PRINCIPAL!$C$134,"")</f>
        <v/>
      </c>
      <c r="AB1527" s="198" t="str">
        <f>IF(AB1526&lt;&gt;"",AB1526*PRINCIPAL!$C$134,"")</f>
        <v/>
      </c>
      <c r="AC1527" s="198" t="str">
        <f>IF(AC1526&lt;&gt;"",AC1526*PRINCIPAL!$C$134,"")</f>
        <v/>
      </c>
      <c r="AD1527" s="198" t="str">
        <f>IF(AD1526&lt;&gt;"",AD1526*PRINCIPAL!$C$134,"")</f>
        <v/>
      </c>
      <c r="AE1527" s="198" t="str">
        <f>IF(AE1526&lt;&gt;"",AE1526*PRINCIPAL!$C$134,"")</f>
        <v/>
      </c>
      <c r="AF1527" s="198" t="str">
        <f>IF(AF1526&lt;&gt;"",AF1526*PRINCIPAL!$C$134,"")</f>
        <v/>
      </c>
      <c r="AG1527" s="198" t="str">
        <f>IF(AG1526&lt;&gt;"",AG1526*PRINCIPAL!$C$134,"")</f>
        <v/>
      </c>
      <c r="AH1527" s="198" t="str">
        <f>IF(AH1526&lt;&gt;"",AH1526*PRINCIPAL!$C$134,"")</f>
        <v/>
      </c>
      <c r="AI1527" s="198" t="str">
        <f>IF(AI1526&lt;&gt;"",AI1526*PRINCIPAL!$C$134,"")</f>
        <v/>
      </c>
      <c r="AJ1527" s="198" t="str">
        <f>IF(AJ1526&lt;&gt;"",AJ1526*PRINCIPAL!$C$134,"")</f>
        <v/>
      </c>
      <c r="AK1527" s="198" t="str">
        <f>IF(AK1526&lt;&gt;"",AK1526*PRINCIPAL!$C$134,"")</f>
        <v/>
      </c>
      <c r="AL1527" s="198" t="str">
        <f>IF(AL1526&lt;&gt;"",AL1526*PRINCIPAL!$C$134,"")</f>
        <v/>
      </c>
      <c r="AM1527" s="198" t="str">
        <f>IF(AM1526&lt;&gt;"",AM1526*PRINCIPAL!$C$134,"")</f>
        <v/>
      </c>
      <c r="AN1527" s="198" t="str">
        <f>IF(AN1526&lt;&gt;"",AN1526*PRINCIPAL!$C$134,"")</f>
        <v/>
      </c>
      <c r="AO1527" s="268" t="str">
        <f>IF(AO1526&lt;&gt;"",AO1526*PRINCIPAL!$C$134,"")</f>
        <v/>
      </c>
    </row>
    <row r="1528" spans="2:41" ht="12.45" customHeight="1" thickBot="1" x14ac:dyDescent="0.35">
      <c r="B1528" s="455" t="s">
        <v>152</v>
      </c>
      <c r="C1528" s="479" t="s">
        <v>108</v>
      </c>
      <c r="D1528" s="459"/>
      <c r="E1528" s="317" t="s">
        <v>126</v>
      </c>
      <c r="F1528" s="330" t="s">
        <v>38</v>
      </c>
      <c r="G1528" s="331" t="str">
        <f>IF('Sumário de Resultados'!C78&lt;&gt;"",$G$3*'Sumário de Resultados'!C78,"")</f>
        <v/>
      </c>
      <c r="H1528" s="331" t="str">
        <f>IF('Sumário de Resultados'!D78&lt;&gt;"",$G$3*'Sumário de Resultados'!D78,"")</f>
        <v/>
      </c>
      <c r="I1528" s="331" t="str">
        <f>IF('Sumário de Resultados'!E78&lt;&gt;"",$G$3*'Sumário de Resultados'!E78,"")</f>
        <v/>
      </c>
      <c r="J1528" s="331" t="str">
        <f>IF('Sumário de Resultados'!F78&lt;&gt;"",$G$3*'Sumário de Resultados'!F78,"")</f>
        <v/>
      </c>
      <c r="K1528" s="331" t="str">
        <f>IF('Sumário de Resultados'!G78&lt;&gt;"",$G$3*'Sumário de Resultados'!G78,"")</f>
        <v/>
      </c>
      <c r="L1528" s="331" t="str">
        <f>IF('Sumário de Resultados'!H78&lt;&gt;"",$G$3*'Sumário de Resultados'!H78,"")</f>
        <v/>
      </c>
      <c r="M1528" s="331" t="str">
        <f>IF('Sumário de Resultados'!I78&lt;&gt;"",$G$3*'Sumário de Resultados'!I78,"")</f>
        <v/>
      </c>
      <c r="N1528" s="331" t="str">
        <f>IF('Sumário de Resultados'!J78&lt;&gt;"",$G$3*'Sumário de Resultados'!J78,"")</f>
        <v/>
      </c>
      <c r="O1528" s="331" t="str">
        <f>IF('Sumário de Resultados'!K78&lt;&gt;"",$G$3*'Sumário de Resultados'!K78,"")</f>
        <v/>
      </c>
      <c r="P1528" s="331" t="str">
        <f>IF('Sumário de Resultados'!L78&lt;&gt;"",$G$3*'Sumário de Resultados'!L78,"")</f>
        <v/>
      </c>
      <c r="Q1528" s="331" t="str">
        <f>IF('Sumário de Resultados'!M78&lt;&gt;"",$G$3*'Sumário de Resultados'!M78,"")</f>
        <v/>
      </c>
      <c r="R1528" s="331" t="str">
        <f>IF('Sumário de Resultados'!N78&lt;&gt;"",$G$3*'Sumário de Resultados'!N78,"")</f>
        <v/>
      </c>
      <c r="S1528" s="331" t="str">
        <f>IF('Sumário de Resultados'!O78&lt;&gt;"",$G$3*'Sumário de Resultados'!O78,"")</f>
        <v/>
      </c>
      <c r="T1528" s="331" t="str">
        <f>IF('Sumário de Resultados'!P78&lt;&gt;"",$G$3*'Sumário de Resultados'!P78,"")</f>
        <v/>
      </c>
      <c r="U1528" s="331" t="str">
        <f>IF('Sumário de Resultados'!Q78&lt;&gt;"",$G$3*'Sumário de Resultados'!Q78,"")</f>
        <v/>
      </c>
      <c r="V1528" s="331" t="str">
        <f>IF('Sumário de Resultados'!R78&lt;&gt;"",$G$3*'Sumário de Resultados'!R78,"")</f>
        <v/>
      </c>
      <c r="W1528" s="331" t="str">
        <f>IF('Sumário de Resultados'!S78&lt;&gt;"",$G$3*'Sumário de Resultados'!S78,"")</f>
        <v/>
      </c>
      <c r="X1528" s="331" t="str">
        <f>IF('Sumário de Resultados'!T78&lt;&gt;"",$G$3*'Sumário de Resultados'!T78,"")</f>
        <v/>
      </c>
      <c r="Y1528" s="331" t="str">
        <f>IF('Sumário de Resultados'!U78&lt;&gt;"",$G$3*'Sumário de Resultados'!U78,"")</f>
        <v/>
      </c>
      <c r="Z1528" s="331" t="str">
        <f>IF('Sumário de Resultados'!V78&lt;&gt;"",$G$3*'Sumário de Resultados'!V78,"")</f>
        <v/>
      </c>
      <c r="AA1528" s="331" t="str">
        <f>IF('Sumário de Resultados'!W78&lt;&gt;"",$G$3*'Sumário de Resultados'!W78,"")</f>
        <v/>
      </c>
      <c r="AB1528" s="331" t="str">
        <f>IF('Sumário de Resultados'!X78&lt;&gt;"",$G$3*'Sumário de Resultados'!X78,"")</f>
        <v/>
      </c>
      <c r="AC1528" s="331" t="str">
        <f>IF('Sumário de Resultados'!Y78&lt;&gt;"",$G$3*'Sumário de Resultados'!Y78,"")</f>
        <v/>
      </c>
      <c r="AD1528" s="331" t="str">
        <f>IF('Sumário de Resultados'!Z78&lt;&gt;"",$G$3*'Sumário de Resultados'!Z78,"")</f>
        <v/>
      </c>
      <c r="AE1528" s="331" t="str">
        <f>IF('Sumário de Resultados'!AA78&lt;&gt;"",$G$3*'Sumário de Resultados'!AA78,"")</f>
        <v/>
      </c>
      <c r="AF1528" s="331" t="str">
        <f>IF('Sumário de Resultados'!AB78&lt;&gt;"",$G$3*'Sumário de Resultados'!AB78,"")</f>
        <v/>
      </c>
      <c r="AG1528" s="331" t="str">
        <f>IF('Sumário de Resultados'!AC78&lt;&gt;"",$G$3*'Sumário de Resultados'!AC78,"")</f>
        <v/>
      </c>
      <c r="AH1528" s="331" t="str">
        <f>IF('Sumário de Resultados'!AD78&lt;&gt;"",$G$3*'Sumário de Resultados'!AD78,"")</f>
        <v/>
      </c>
      <c r="AI1528" s="331" t="str">
        <f>IF('Sumário de Resultados'!AE78&lt;&gt;"",$G$3*'Sumário de Resultados'!AE78,"")</f>
        <v/>
      </c>
      <c r="AJ1528" s="331" t="str">
        <f>IF('Sumário de Resultados'!AF78&lt;&gt;"",$G$3*'Sumário de Resultados'!AF78,"")</f>
        <v/>
      </c>
      <c r="AK1528" s="331" t="str">
        <f>IF('Sumário de Resultados'!AG78&lt;&gt;"",$G$3*'Sumário de Resultados'!AG78,"")</f>
        <v/>
      </c>
      <c r="AL1528" s="331" t="str">
        <f>IF('Sumário de Resultados'!AH78&lt;&gt;"",$G$3*'Sumário de Resultados'!AH78,"")</f>
        <v/>
      </c>
      <c r="AM1528" s="331" t="str">
        <f>IF('Sumário de Resultados'!AI78&lt;&gt;"",$G$3*'Sumário de Resultados'!AI78,"")</f>
        <v/>
      </c>
      <c r="AN1528" s="331" t="str">
        <f>IF('Sumário de Resultados'!AJ78&lt;&gt;"",$G$3*'Sumário de Resultados'!AJ78,"")</f>
        <v/>
      </c>
      <c r="AO1528" s="319" t="str">
        <f>IF('Sumário de Resultados'!AK78&lt;&gt;"",$G$3*'Sumário de Resultados'!AK78,"")</f>
        <v/>
      </c>
    </row>
    <row r="1529" spans="2:41" ht="12.45" customHeight="1" x14ac:dyDescent="0.3">
      <c r="B1529" s="456"/>
      <c r="C1529" s="430" t="s">
        <v>117</v>
      </c>
      <c r="D1529" s="424" t="s">
        <v>111</v>
      </c>
      <c r="E1529" s="312" t="s">
        <v>46</v>
      </c>
      <c r="F1529" s="197" t="s">
        <v>38</v>
      </c>
      <c r="G1529" s="247"/>
      <c r="H1529" s="233"/>
      <c r="I1529" s="247"/>
      <c r="J1529" s="248"/>
      <c r="K1529" s="256"/>
      <c r="L1529" s="247"/>
      <c r="M1529" s="247"/>
      <c r="N1529" s="247"/>
      <c r="O1529" s="249"/>
      <c r="P1529" s="249"/>
      <c r="Q1529" s="249"/>
      <c r="R1529" s="249"/>
      <c r="S1529" s="249"/>
      <c r="T1529" s="249"/>
      <c r="U1529" s="249"/>
      <c r="V1529" s="249"/>
      <c r="W1529" s="249"/>
      <c r="X1529" s="249"/>
      <c r="Y1529" s="249"/>
      <c r="Z1529" s="249"/>
      <c r="AA1529" s="249"/>
      <c r="AB1529" s="249"/>
      <c r="AC1529" s="249"/>
      <c r="AD1529" s="254"/>
      <c r="AE1529" s="249"/>
      <c r="AF1529" s="249"/>
      <c r="AG1529" s="249"/>
      <c r="AH1529" s="249"/>
      <c r="AI1529" s="249"/>
      <c r="AJ1529" s="249"/>
      <c r="AK1529" s="249"/>
      <c r="AL1529" s="249"/>
      <c r="AM1529" s="254"/>
      <c r="AN1529" s="254"/>
      <c r="AO1529" s="255"/>
    </row>
    <row r="1530" spans="2:41" ht="12.45" customHeight="1" x14ac:dyDescent="0.3">
      <c r="B1530" s="456"/>
      <c r="C1530" s="430"/>
      <c r="D1530" s="424"/>
      <c r="E1530" s="224" t="s">
        <v>109</v>
      </c>
      <c r="F1530" s="203" t="s">
        <v>38</v>
      </c>
      <c r="G1530" s="231"/>
      <c r="H1530" s="229"/>
      <c r="I1530" s="203"/>
      <c r="J1530" s="233"/>
      <c r="K1530" s="202"/>
      <c r="L1530" s="203"/>
      <c r="M1530" s="203"/>
      <c r="N1530" s="203"/>
      <c r="O1530" s="236"/>
      <c r="P1530" s="236"/>
      <c r="Q1530" s="236"/>
      <c r="R1530" s="236"/>
      <c r="S1530" s="236"/>
      <c r="T1530" s="236"/>
      <c r="U1530" s="236"/>
      <c r="V1530" s="236"/>
      <c r="W1530" s="236"/>
      <c r="X1530" s="236"/>
      <c r="Y1530" s="236"/>
      <c r="Z1530" s="236"/>
      <c r="AA1530" s="236"/>
      <c r="AB1530" s="236"/>
      <c r="AC1530" s="236"/>
      <c r="AD1530" s="240"/>
      <c r="AE1530" s="236"/>
      <c r="AF1530" s="236"/>
      <c r="AG1530" s="236"/>
      <c r="AH1530" s="236"/>
      <c r="AI1530" s="236"/>
      <c r="AJ1530" s="236"/>
      <c r="AK1530" s="236"/>
      <c r="AL1530" s="236"/>
      <c r="AM1530" s="240"/>
      <c r="AN1530" s="240"/>
      <c r="AO1530" s="242"/>
    </row>
    <row r="1531" spans="2:41" ht="12.45" customHeight="1" x14ac:dyDescent="0.3">
      <c r="B1531" s="456"/>
      <c r="C1531" s="430"/>
      <c r="D1531" s="424"/>
      <c r="E1531" s="224" t="s">
        <v>127</v>
      </c>
      <c r="F1531" s="203" t="s">
        <v>38</v>
      </c>
      <c r="G1531" s="203"/>
      <c r="H1531" s="218"/>
      <c r="I1531" s="203"/>
      <c r="J1531" s="218"/>
      <c r="K1531" s="202"/>
      <c r="L1531" s="203"/>
      <c r="M1531" s="203"/>
      <c r="N1531" s="203"/>
      <c r="O1531" s="236"/>
      <c r="P1531" s="236"/>
      <c r="Q1531" s="236"/>
      <c r="R1531" s="236"/>
      <c r="S1531" s="236"/>
      <c r="T1531" s="236"/>
      <c r="U1531" s="236"/>
      <c r="V1531" s="236"/>
      <c r="W1531" s="236"/>
      <c r="X1531" s="236"/>
      <c r="Y1531" s="236"/>
      <c r="Z1531" s="236"/>
      <c r="AA1531" s="236"/>
      <c r="AB1531" s="236"/>
      <c r="AC1531" s="251"/>
      <c r="AD1531" s="240"/>
      <c r="AE1531" s="236"/>
      <c r="AF1531" s="236"/>
      <c r="AG1531" s="236"/>
      <c r="AH1531" s="236"/>
      <c r="AI1531" s="236"/>
      <c r="AJ1531" s="236"/>
      <c r="AK1531" s="236"/>
      <c r="AL1531" s="236"/>
      <c r="AM1531" s="240"/>
      <c r="AN1531" s="240"/>
      <c r="AO1531" s="242"/>
    </row>
    <row r="1532" spans="2:41" ht="12.45" customHeight="1" x14ac:dyDescent="0.3">
      <c r="B1532" s="456"/>
      <c r="C1532" s="430"/>
      <c r="D1532" s="425"/>
      <c r="E1532" s="220" t="s">
        <v>126</v>
      </c>
      <c r="F1532" s="320" t="s">
        <v>38</v>
      </c>
      <c r="G1532" s="200" t="str">
        <f>IF(AND(G1529&lt;&gt;"",G1530&lt;&gt;"",G1531&lt;&gt;""),G1529*G1530*G1531,"")</f>
        <v/>
      </c>
      <c r="H1532" s="198" t="str">
        <f>IF(AND(H1529&lt;&gt;"",H1530&lt;&gt;"",H1531&lt;&gt;""),H1529*H1530*H1531,"")</f>
        <v/>
      </c>
      <c r="I1532" s="200" t="str">
        <f t="shared" ref="I1532:AJ1532" si="360">IF(AND(I1529&lt;&gt;"",I1530&lt;&gt;"",I1531&lt;&gt;""),I1529*I1530*I1531,"")</f>
        <v/>
      </c>
      <c r="J1532" s="200" t="str">
        <f t="shared" si="360"/>
        <v/>
      </c>
      <c r="K1532" s="200" t="str">
        <f t="shared" si="360"/>
        <v/>
      </c>
      <c r="L1532" s="204" t="str">
        <f t="shared" si="360"/>
        <v/>
      </c>
      <c r="M1532" s="204" t="str">
        <f t="shared" si="360"/>
        <v/>
      </c>
      <c r="N1532" s="204" t="str">
        <f t="shared" si="360"/>
        <v/>
      </c>
      <c r="O1532" s="204" t="str">
        <f t="shared" si="360"/>
        <v/>
      </c>
      <c r="P1532" s="204" t="str">
        <f t="shared" si="360"/>
        <v/>
      </c>
      <c r="Q1532" s="204" t="str">
        <f t="shared" si="360"/>
        <v/>
      </c>
      <c r="R1532" s="204" t="str">
        <f t="shared" si="360"/>
        <v/>
      </c>
      <c r="S1532" s="204" t="str">
        <f t="shared" si="360"/>
        <v/>
      </c>
      <c r="T1532" s="204" t="str">
        <f t="shared" si="360"/>
        <v/>
      </c>
      <c r="U1532" s="204" t="str">
        <f t="shared" si="360"/>
        <v/>
      </c>
      <c r="V1532" s="204" t="str">
        <f t="shared" si="360"/>
        <v/>
      </c>
      <c r="W1532" s="204" t="str">
        <f t="shared" si="360"/>
        <v/>
      </c>
      <c r="X1532" s="204" t="str">
        <f t="shared" si="360"/>
        <v/>
      </c>
      <c r="Y1532" s="204" t="str">
        <f t="shared" si="360"/>
        <v/>
      </c>
      <c r="Z1532" s="204" t="str">
        <f t="shared" si="360"/>
        <v/>
      </c>
      <c r="AA1532" s="204" t="str">
        <f t="shared" si="360"/>
        <v/>
      </c>
      <c r="AB1532" s="204" t="str">
        <f t="shared" si="360"/>
        <v/>
      </c>
      <c r="AC1532" s="204" t="str">
        <f t="shared" si="360"/>
        <v/>
      </c>
      <c r="AD1532" s="200" t="str">
        <f t="shared" si="360"/>
        <v/>
      </c>
      <c r="AE1532" s="200" t="str">
        <f t="shared" si="360"/>
        <v/>
      </c>
      <c r="AF1532" s="200" t="str">
        <f t="shared" si="360"/>
        <v/>
      </c>
      <c r="AG1532" s="200" t="str">
        <f t="shared" si="360"/>
        <v/>
      </c>
      <c r="AH1532" s="204" t="str">
        <f t="shared" si="360"/>
        <v/>
      </c>
      <c r="AI1532" s="204" t="str">
        <f t="shared" si="360"/>
        <v/>
      </c>
      <c r="AJ1532" s="204" t="str">
        <f t="shared" si="360"/>
        <v/>
      </c>
      <c r="AK1532" s="204" t="str">
        <f>IF(AND(AK1529&lt;&gt;"",AK1530&lt;&gt;"",AK1531&lt;&gt;""),AK1529*AK1530*AK1531,"")</f>
        <v/>
      </c>
      <c r="AL1532" s="204" t="str">
        <f t="shared" ref="AL1532:AO1532" si="361">IF(AND(AL1529&lt;&gt;"",AL1530&lt;&gt;"",AL1531&lt;&gt;""),AL1529*AL1530*AL1531,"")</f>
        <v/>
      </c>
      <c r="AM1532" s="204" t="str">
        <f t="shared" si="361"/>
        <v/>
      </c>
      <c r="AN1532" s="204" t="str">
        <f t="shared" si="361"/>
        <v/>
      </c>
      <c r="AO1532" s="210" t="str">
        <f t="shared" si="361"/>
        <v/>
      </c>
    </row>
    <row r="1533" spans="2:41" ht="12.45" customHeight="1" x14ac:dyDescent="0.3">
      <c r="B1533" s="456"/>
      <c r="C1533" s="430"/>
      <c r="D1533" s="426" t="s">
        <v>111</v>
      </c>
      <c r="E1533" s="243" t="s">
        <v>46</v>
      </c>
      <c r="F1533" s="203" t="s">
        <v>38</v>
      </c>
      <c r="G1533" s="203"/>
      <c r="H1533" s="203"/>
      <c r="I1533" s="202"/>
      <c r="J1533" s="244"/>
      <c r="K1533" s="244"/>
      <c r="L1533" s="203"/>
      <c r="M1533" s="203"/>
      <c r="N1533" s="250"/>
      <c r="O1533" s="251"/>
      <c r="P1533" s="251"/>
      <c r="Q1533" s="251"/>
      <c r="R1533" s="251"/>
      <c r="S1533" s="251"/>
      <c r="T1533" s="251"/>
      <c r="U1533" s="251"/>
      <c r="V1533" s="251"/>
      <c r="W1533" s="251"/>
      <c r="X1533" s="236"/>
      <c r="Y1533" s="240"/>
      <c r="Z1533" s="236"/>
      <c r="AA1533" s="236"/>
      <c r="AB1533" s="240"/>
      <c r="AC1533" s="236"/>
      <c r="AD1533" s="237"/>
      <c r="AE1533" s="238"/>
      <c r="AF1533" s="236"/>
      <c r="AG1533" s="236"/>
      <c r="AH1533" s="249"/>
      <c r="AI1533" s="249"/>
      <c r="AJ1533" s="236"/>
      <c r="AK1533" s="236"/>
      <c r="AL1533" s="236"/>
      <c r="AM1533" s="236"/>
      <c r="AN1533" s="254"/>
      <c r="AO1533" s="255"/>
    </row>
    <row r="1534" spans="2:41" ht="12.45" customHeight="1" x14ac:dyDescent="0.3">
      <c r="B1534" s="456"/>
      <c r="C1534" s="430"/>
      <c r="D1534" s="424"/>
      <c r="E1534" s="245" t="s">
        <v>109</v>
      </c>
      <c r="F1534" s="203" t="s">
        <v>38</v>
      </c>
      <c r="G1534" s="246"/>
      <c r="H1534" s="203"/>
      <c r="I1534" s="231"/>
      <c r="J1534" s="203"/>
      <c r="K1534" s="218"/>
      <c r="L1534" s="247"/>
      <c r="M1534" s="247"/>
      <c r="N1534" s="203"/>
      <c r="O1534" s="236"/>
      <c r="P1534" s="236"/>
      <c r="Q1534" s="236"/>
      <c r="R1534" s="236"/>
      <c r="S1534" s="236"/>
      <c r="T1534" s="236"/>
      <c r="U1534" s="236"/>
      <c r="V1534" s="236"/>
      <c r="W1534" s="236"/>
      <c r="X1534" s="236"/>
      <c r="Y1534" s="240"/>
      <c r="Z1534" s="236"/>
      <c r="AA1534" s="236"/>
      <c r="AB1534" s="240"/>
      <c r="AC1534" s="249"/>
      <c r="AD1534" s="252"/>
      <c r="AE1534" s="253"/>
      <c r="AF1534" s="236"/>
      <c r="AG1534" s="249"/>
      <c r="AH1534" s="249"/>
      <c r="AI1534" s="249"/>
      <c r="AJ1534" s="249"/>
      <c r="AK1534" s="249"/>
      <c r="AL1534" s="249"/>
      <c r="AM1534" s="236"/>
      <c r="AN1534" s="240"/>
      <c r="AO1534" s="242"/>
    </row>
    <row r="1535" spans="2:41" ht="12.45" customHeight="1" x14ac:dyDescent="0.3">
      <c r="B1535" s="456"/>
      <c r="C1535" s="430"/>
      <c r="D1535" s="424"/>
      <c r="E1535" s="245" t="s">
        <v>127</v>
      </c>
      <c r="F1535" s="203" t="s">
        <v>38</v>
      </c>
      <c r="G1535" s="202"/>
      <c r="H1535" s="203"/>
      <c r="I1535" s="203"/>
      <c r="J1535" s="247"/>
      <c r="K1535" s="248"/>
      <c r="L1535" s="203"/>
      <c r="M1535" s="203"/>
      <c r="N1535" s="247"/>
      <c r="O1535" s="249"/>
      <c r="P1535" s="249"/>
      <c r="Q1535" s="249"/>
      <c r="R1535" s="249"/>
      <c r="S1535" s="249"/>
      <c r="T1535" s="249"/>
      <c r="U1535" s="249"/>
      <c r="V1535" s="249"/>
      <c r="W1535" s="249"/>
      <c r="X1535" s="236"/>
      <c r="Y1535" s="240"/>
      <c r="Z1535" s="236"/>
      <c r="AA1535" s="236"/>
      <c r="AB1535" s="240"/>
      <c r="AC1535" s="249"/>
      <c r="AD1535" s="252"/>
      <c r="AE1535" s="253"/>
      <c r="AF1535" s="236"/>
      <c r="AG1535" s="249"/>
      <c r="AH1535" s="236"/>
      <c r="AI1535" s="236"/>
      <c r="AJ1535" s="236"/>
      <c r="AK1535" s="236"/>
      <c r="AL1535" s="236"/>
      <c r="AM1535" s="236"/>
      <c r="AN1535" s="240"/>
      <c r="AO1535" s="242"/>
    </row>
    <row r="1536" spans="2:41" ht="12.45" customHeight="1" x14ac:dyDescent="0.3">
      <c r="B1536" s="456"/>
      <c r="C1536" s="430"/>
      <c r="D1536" s="425"/>
      <c r="E1536" s="220" t="s">
        <v>126</v>
      </c>
      <c r="F1536" s="321" t="s">
        <v>38</v>
      </c>
      <c r="G1536" s="259" t="str">
        <f>IF(AND(G1533&lt;&gt;"",G1534&lt;&gt;"",G1535&lt;&gt;""),G1533*G1534*G1535,"")</f>
        <v/>
      </c>
      <c r="H1536" s="259" t="str">
        <f t="shared" ref="H1536:AO1536" si="362">IF(AND(H1533&lt;&gt;"",H1534&lt;&gt;"",H1535&lt;&gt;""),H1533*H1534*H1535,"")</f>
        <v/>
      </c>
      <c r="I1536" s="259" t="str">
        <f t="shared" si="362"/>
        <v/>
      </c>
      <c r="J1536" s="259" t="str">
        <f t="shared" si="362"/>
        <v/>
      </c>
      <c r="K1536" s="259" t="str">
        <f t="shared" si="362"/>
        <v/>
      </c>
      <c r="L1536" s="259" t="str">
        <f t="shared" si="362"/>
        <v/>
      </c>
      <c r="M1536" s="259" t="str">
        <f t="shared" si="362"/>
        <v/>
      </c>
      <c r="N1536" s="259" t="str">
        <f t="shared" si="362"/>
        <v/>
      </c>
      <c r="O1536" s="259" t="str">
        <f t="shared" si="362"/>
        <v/>
      </c>
      <c r="P1536" s="259" t="str">
        <f t="shared" si="362"/>
        <v/>
      </c>
      <c r="Q1536" s="259" t="str">
        <f t="shared" si="362"/>
        <v/>
      </c>
      <c r="R1536" s="259" t="str">
        <f t="shared" si="362"/>
        <v/>
      </c>
      <c r="S1536" s="259" t="str">
        <f t="shared" si="362"/>
        <v/>
      </c>
      <c r="T1536" s="259" t="str">
        <f t="shared" si="362"/>
        <v/>
      </c>
      <c r="U1536" s="259" t="str">
        <f t="shared" si="362"/>
        <v/>
      </c>
      <c r="V1536" s="259" t="str">
        <f t="shared" si="362"/>
        <v/>
      </c>
      <c r="W1536" s="259" t="str">
        <f t="shared" si="362"/>
        <v/>
      </c>
      <c r="X1536" s="259" t="str">
        <f t="shared" si="362"/>
        <v/>
      </c>
      <c r="Y1536" s="260" t="str">
        <f t="shared" si="362"/>
        <v/>
      </c>
      <c r="Z1536" s="261" t="str">
        <f t="shared" si="362"/>
        <v/>
      </c>
      <c r="AA1536" s="259" t="str">
        <f t="shared" si="362"/>
        <v/>
      </c>
      <c r="AB1536" s="260" t="str">
        <f t="shared" si="362"/>
        <v/>
      </c>
      <c r="AC1536" s="261" t="str">
        <f t="shared" si="362"/>
        <v/>
      </c>
      <c r="AD1536" s="259" t="str">
        <f t="shared" si="362"/>
        <v/>
      </c>
      <c r="AE1536" s="259" t="str">
        <f t="shared" si="362"/>
        <v/>
      </c>
      <c r="AF1536" s="259" t="str">
        <f t="shared" si="362"/>
        <v/>
      </c>
      <c r="AG1536" s="259" t="str">
        <f t="shared" si="362"/>
        <v/>
      </c>
      <c r="AH1536" s="259" t="str">
        <f t="shared" si="362"/>
        <v/>
      </c>
      <c r="AI1536" s="259" t="str">
        <f t="shared" si="362"/>
        <v/>
      </c>
      <c r="AJ1536" s="259" t="str">
        <f t="shared" si="362"/>
        <v/>
      </c>
      <c r="AK1536" s="259" t="str">
        <f t="shared" si="362"/>
        <v/>
      </c>
      <c r="AL1536" s="259" t="str">
        <f t="shared" si="362"/>
        <v/>
      </c>
      <c r="AM1536" s="259" t="str">
        <f t="shared" si="362"/>
        <v/>
      </c>
      <c r="AN1536" s="259" t="str">
        <f t="shared" si="362"/>
        <v/>
      </c>
      <c r="AO1536" s="262" t="str">
        <f t="shared" si="362"/>
        <v/>
      </c>
    </row>
    <row r="1537" spans="2:41" ht="12.45" customHeight="1" x14ac:dyDescent="0.3">
      <c r="B1537" s="456"/>
      <c r="C1537" s="430"/>
      <c r="D1537" s="426" t="s">
        <v>111</v>
      </c>
      <c r="E1537" s="243" t="s">
        <v>46</v>
      </c>
      <c r="F1537" s="203" t="s">
        <v>38</v>
      </c>
      <c r="G1537" s="247"/>
      <c r="H1537" s="247"/>
      <c r="I1537" s="256"/>
      <c r="J1537" s="257"/>
      <c r="K1537" s="257"/>
      <c r="L1537" s="247"/>
      <c r="M1537" s="247"/>
      <c r="N1537" s="250"/>
      <c r="O1537" s="251"/>
      <c r="P1537" s="251"/>
      <c r="Q1537" s="251"/>
      <c r="R1537" s="251"/>
      <c r="S1537" s="251"/>
      <c r="T1537" s="251"/>
      <c r="U1537" s="251"/>
      <c r="V1537" s="251"/>
      <c r="W1537" s="251"/>
      <c r="X1537" s="249"/>
      <c r="Y1537" s="254"/>
      <c r="Z1537" s="249"/>
      <c r="AA1537" s="249"/>
      <c r="AB1537" s="254"/>
      <c r="AC1537" s="249"/>
      <c r="AD1537" s="252"/>
      <c r="AE1537" s="258"/>
      <c r="AF1537" s="249"/>
      <c r="AG1537" s="249"/>
      <c r="AH1537" s="249"/>
      <c r="AI1537" s="249"/>
      <c r="AJ1537" s="249"/>
      <c r="AK1537" s="249"/>
      <c r="AL1537" s="249"/>
      <c r="AM1537" s="249"/>
      <c r="AN1537" s="254"/>
      <c r="AO1537" s="255"/>
    </row>
    <row r="1538" spans="2:41" ht="12.45" customHeight="1" x14ac:dyDescent="0.3">
      <c r="B1538" s="456"/>
      <c r="C1538" s="430"/>
      <c r="D1538" s="424"/>
      <c r="E1538" s="245" t="s">
        <v>109</v>
      </c>
      <c r="F1538" s="203" t="s">
        <v>38</v>
      </c>
      <c r="G1538" s="246"/>
      <c r="H1538" s="203"/>
      <c r="I1538" s="231"/>
      <c r="J1538" s="203"/>
      <c r="K1538" s="218"/>
      <c r="L1538" s="247"/>
      <c r="M1538" s="247"/>
      <c r="N1538" s="203"/>
      <c r="O1538" s="236"/>
      <c r="P1538" s="236"/>
      <c r="Q1538" s="236"/>
      <c r="R1538" s="236"/>
      <c r="S1538" s="236"/>
      <c r="T1538" s="236"/>
      <c r="U1538" s="236"/>
      <c r="V1538" s="236"/>
      <c r="W1538" s="236"/>
      <c r="X1538" s="236"/>
      <c r="Y1538" s="240"/>
      <c r="Z1538" s="236"/>
      <c r="AA1538" s="236"/>
      <c r="AB1538" s="240"/>
      <c r="AC1538" s="249"/>
      <c r="AD1538" s="252"/>
      <c r="AE1538" s="253"/>
      <c r="AF1538" s="236"/>
      <c r="AG1538" s="249"/>
      <c r="AH1538" s="249"/>
      <c r="AI1538" s="249"/>
      <c r="AJ1538" s="249"/>
      <c r="AK1538" s="249"/>
      <c r="AL1538" s="249"/>
      <c r="AM1538" s="236"/>
      <c r="AN1538" s="240"/>
      <c r="AO1538" s="242"/>
    </row>
    <row r="1539" spans="2:41" ht="12.45" customHeight="1" x14ac:dyDescent="0.3">
      <c r="B1539" s="456"/>
      <c r="C1539" s="430"/>
      <c r="D1539" s="424"/>
      <c r="E1539" s="245" t="s">
        <v>127</v>
      </c>
      <c r="F1539" s="203" t="s">
        <v>38</v>
      </c>
      <c r="G1539" s="202"/>
      <c r="H1539" s="203"/>
      <c r="I1539" s="203"/>
      <c r="J1539" s="203"/>
      <c r="K1539" s="218"/>
      <c r="L1539" s="203"/>
      <c r="M1539" s="203"/>
      <c r="N1539" s="203"/>
      <c r="O1539" s="236"/>
      <c r="P1539" s="236"/>
      <c r="Q1539" s="236"/>
      <c r="R1539" s="236"/>
      <c r="S1539" s="236"/>
      <c r="T1539" s="236"/>
      <c r="U1539" s="236"/>
      <c r="V1539" s="236"/>
      <c r="W1539" s="236"/>
      <c r="X1539" s="236"/>
      <c r="Y1539" s="240"/>
      <c r="Z1539" s="236"/>
      <c r="AA1539" s="236"/>
      <c r="AB1539" s="240"/>
      <c r="AC1539" s="236"/>
      <c r="AD1539" s="237"/>
      <c r="AE1539" s="263"/>
      <c r="AF1539" s="236"/>
      <c r="AG1539" s="236"/>
      <c r="AH1539" s="236"/>
      <c r="AI1539" s="236"/>
      <c r="AJ1539" s="236"/>
      <c r="AK1539" s="236"/>
      <c r="AL1539" s="236"/>
      <c r="AM1539" s="236"/>
      <c r="AN1539" s="240"/>
      <c r="AO1539" s="242"/>
    </row>
    <row r="1540" spans="2:41" ht="12.45" customHeight="1" x14ac:dyDescent="0.3">
      <c r="B1540" s="456"/>
      <c r="C1540" s="430"/>
      <c r="D1540" s="425"/>
      <c r="E1540" s="221" t="s">
        <v>126</v>
      </c>
      <c r="F1540" s="321" t="s">
        <v>38</v>
      </c>
      <c r="G1540" s="259" t="str">
        <f>IF(AND(G1537&lt;&gt;"",G1538&lt;&gt;"",G1539&lt;&gt;""),G1537*G1538*G1539,"")</f>
        <v/>
      </c>
      <c r="H1540" s="259" t="str">
        <f t="shared" ref="H1540:AO1540" si="363">IF(AND(H1537&lt;&gt;"",H1538&lt;&gt;"",H1539&lt;&gt;""),H1537*H1538*H1539,"")</f>
        <v/>
      </c>
      <c r="I1540" s="259" t="str">
        <f t="shared" si="363"/>
        <v/>
      </c>
      <c r="J1540" s="259" t="str">
        <f t="shared" si="363"/>
        <v/>
      </c>
      <c r="K1540" s="259" t="str">
        <f t="shared" si="363"/>
        <v/>
      </c>
      <c r="L1540" s="259" t="str">
        <f t="shared" si="363"/>
        <v/>
      </c>
      <c r="M1540" s="259" t="str">
        <f t="shared" si="363"/>
        <v/>
      </c>
      <c r="N1540" s="259" t="str">
        <f t="shared" si="363"/>
        <v/>
      </c>
      <c r="O1540" s="259" t="str">
        <f t="shared" si="363"/>
        <v/>
      </c>
      <c r="P1540" s="259" t="str">
        <f t="shared" si="363"/>
        <v/>
      </c>
      <c r="Q1540" s="259" t="str">
        <f t="shared" si="363"/>
        <v/>
      </c>
      <c r="R1540" s="259" t="str">
        <f t="shared" si="363"/>
        <v/>
      </c>
      <c r="S1540" s="259" t="str">
        <f t="shared" si="363"/>
        <v/>
      </c>
      <c r="T1540" s="259" t="str">
        <f t="shared" si="363"/>
        <v/>
      </c>
      <c r="U1540" s="259" t="str">
        <f t="shared" si="363"/>
        <v/>
      </c>
      <c r="V1540" s="259" t="str">
        <f t="shared" si="363"/>
        <v/>
      </c>
      <c r="W1540" s="259" t="str">
        <f t="shared" si="363"/>
        <v/>
      </c>
      <c r="X1540" s="259" t="str">
        <f t="shared" si="363"/>
        <v/>
      </c>
      <c r="Y1540" s="259" t="str">
        <f t="shared" si="363"/>
        <v/>
      </c>
      <c r="Z1540" s="259" t="str">
        <f t="shared" si="363"/>
        <v/>
      </c>
      <c r="AA1540" s="259" t="str">
        <f t="shared" si="363"/>
        <v/>
      </c>
      <c r="AB1540" s="259" t="str">
        <f t="shared" si="363"/>
        <v/>
      </c>
      <c r="AC1540" s="259" t="str">
        <f t="shared" si="363"/>
        <v/>
      </c>
      <c r="AD1540" s="259" t="str">
        <f t="shared" si="363"/>
        <v/>
      </c>
      <c r="AE1540" s="259" t="str">
        <f t="shared" si="363"/>
        <v/>
      </c>
      <c r="AF1540" s="259" t="str">
        <f t="shared" si="363"/>
        <v/>
      </c>
      <c r="AG1540" s="259" t="str">
        <f t="shared" si="363"/>
        <v/>
      </c>
      <c r="AH1540" s="259" t="str">
        <f t="shared" si="363"/>
        <v/>
      </c>
      <c r="AI1540" s="259" t="str">
        <f t="shared" si="363"/>
        <v/>
      </c>
      <c r="AJ1540" s="259" t="str">
        <f t="shared" si="363"/>
        <v/>
      </c>
      <c r="AK1540" s="259" t="str">
        <f t="shared" si="363"/>
        <v/>
      </c>
      <c r="AL1540" s="259" t="str">
        <f t="shared" si="363"/>
        <v/>
      </c>
      <c r="AM1540" s="259" t="str">
        <f t="shared" si="363"/>
        <v/>
      </c>
      <c r="AN1540" s="259" t="str">
        <f t="shared" si="363"/>
        <v/>
      </c>
      <c r="AO1540" s="262" t="str">
        <f t="shared" si="363"/>
        <v/>
      </c>
    </row>
    <row r="1541" spans="2:41" ht="12.45" customHeight="1" x14ac:dyDescent="0.3">
      <c r="B1541" s="456"/>
      <c r="C1541" s="430"/>
      <c r="D1541" s="426" t="s">
        <v>111</v>
      </c>
      <c r="E1541" s="264" t="s">
        <v>46</v>
      </c>
      <c r="F1541" s="203" t="s">
        <v>38</v>
      </c>
      <c r="G1541" s="247"/>
      <c r="H1541" s="247"/>
      <c r="I1541" s="256"/>
      <c r="J1541" s="257"/>
      <c r="K1541" s="257"/>
      <c r="L1541" s="247"/>
      <c r="M1541" s="247"/>
      <c r="N1541" s="250"/>
      <c r="O1541" s="251"/>
      <c r="P1541" s="251"/>
      <c r="Q1541" s="251"/>
      <c r="R1541" s="251"/>
      <c r="S1541" s="251"/>
      <c r="T1541" s="251"/>
      <c r="U1541" s="251"/>
      <c r="V1541" s="251"/>
      <c r="W1541" s="251"/>
      <c r="X1541" s="249"/>
      <c r="Y1541" s="254"/>
      <c r="Z1541" s="249"/>
      <c r="AA1541" s="249"/>
      <c r="AB1541" s="254"/>
      <c r="AC1541" s="249"/>
      <c r="AD1541" s="252"/>
      <c r="AE1541" s="258"/>
      <c r="AF1541" s="249"/>
      <c r="AG1541" s="249"/>
      <c r="AH1541" s="249"/>
      <c r="AI1541" s="249"/>
      <c r="AJ1541" s="249"/>
      <c r="AK1541" s="249"/>
      <c r="AL1541" s="249"/>
      <c r="AM1541" s="249"/>
      <c r="AN1541" s="254"/>
      <c r="AO1541" s="255"/>
    </row>
    <row r="1542" spans="2:41" ht="12.45" customHeight="1" x14ac:dyDescent="0.3">
      <c r="B1542" s="456"/>
      <c r="C1542" s="430"/>
      <c r="D1542" s="424"/>
      <c r="E1542" s="245" t="s">
        <v>109</v>
      </c>
      <c r="F1542" s="203" t="s">
        <v>38</v>
      </c>
      <c r="G1542" s="246"/>
      <c r="H1542" s="203"/>
      <c r="I1542" s="231"/>
      <c r="J1542" s="203"/>
      <c r="K1542" s="218"/>
      <c r="L1542" s="247"/>
      <c r="M1542" s="247"/>
      <c r="N1542" s="203"/>
      <c r="O1542" s="236"/>
      <c r="P1542" s="236"/>
      <c r="Q1542" s="236"/>
      <c r="R1542" s="236"/>
      <c r="S1542" s="236"/>
      <c r="T1542" s="236"/>
      <c r="U1542" s="236"/>
      <c r="V1542" s="236"/>
      <c r="W1542" s="236"/>
      <c r="X1542" s="236"/>
      <c r="Y1542" s="240"/>
      <c r="Z1542" s="236"/>
      <c r="AA1542" s="236"/>
      <c r="AB1542" s="240"/>
      <c r="AC1542" s="249"/>
      <c r="AD1542" s="252"/>
      <c r="AE1542" s="253"/>
      <c r="AF1542" s="236"/>
      <c r="AG1542" s="249"/>
      <c r="AH1542" s="249"/>
      <c r="AI1542" s="249"/>
      <c r="AJ1542" s="249"/>
      <c r="AK1542" s="249"/>
      <c r="AL1542" s="249"/>
      <c r="AM1542" s="236"/>
      <c r="AN1542" s="240"/>
      <c r="AO1542" s="242"/>
    </row>
    <row r="1543" spans="2:41" ht="12.45" customHeight="1" x14ac:dyDescent="0.3">
      <c r="B1543" s="456"/>
      <c r="C1543" s="430"/>
      <c r="D1543" s="424"/>
      <c r="E1543" s="245" t="s">
        <v>127</v>
      </c>
      <c r="F1543" s="203" t="s">
        <v>38</v>
      </c>
      <c r="G1543" s="202"/>
      <c r="H1543" s="203"/>
      <c r="I1543" s="203"/>
      <c r="J1543" s="203"/>
      <c r="K1543" s="218"/>
      <c r="L1543" s="203"/>
      <c r="M1543" s="203"/>
      <c r="N1543" s="203"/>
      <c r="O1543" s="236"/>
      <c r="P1543" s="236"/>
      <c r="Q1543" s="236"/>
      <c r="R1543" s="236"/>
      <c r="S1543" s="236"/>
      <c r="T1543" s="236"/>
      <c r="U1543" s="236"/>
      <c r="V1543" s="236"/>
      <c r="W1543" s="236"/>
      <c r="X1543" s="236"/>
      <c r="Y1543" s="240"/>
      <c r="Z1543" s="236"/>
      <c r="AA1543" s="236"/>
      <c r="AB1543" s="240"/>
      <c r="AC1543" s="236"/>
      <c r="AD1543" s="237"/>
      <c r="AE1543" s="263"/>
      <c r="AF1543" s="236"/>
      <c r="AG1543" s="236"/>
      <c r="AH1543" s="236"/>
      <c r="AI1543" s="236"/>
      <c r="AJ1543" s="236"/>
      <c r="AK1543" s="236"/>
      <c r="AL1543" s="236"/>
      <c r="AM1543" s="236"/>
      <c r="AN1543" s="240"/>
      <c r="AO1543" s="242"/>
    </row>
    <row r="1544" spans="2:41" ht="12.45" customHeight="1" x14ac:dyDescent="0.3">
      <c r="B1544" s="456"/>
      <c r="C1544" s="430"/>
      <c r="D1544" s="425"/>
      <c r="E1544" s="221" t="s">
        <v>126</v>
      </c>
      <c r="F1544" s="321" t="s">
        <v>38</v>
      </c>
      <c r="G1544" s="259" t="str">
        <f>IF(AND(G1541&lt;&gt;"",G1542&lt;&gt;"",G1543&lt;&gt;""),G1541*G1542*G1543,"")</f>
        <v/>
      </c>
      <c r="H1544" s="259" t="str">
        <f t="shared" ref="H1544:AO1544" si="364">IF(AND(H1541&lt;&gt;"",H1542&lt;&gt;"",H1543&lt;&gt;""),H1541*H1542*H1543,"")</f>
        <v/>
      </c>
      <c r="I1544" s="259" t="str">
        <f t="shared" si="364"/>
        <v/>
      </c>
      <c r="J1544" s="259" t="str">
        <f t="shared" si="364"/>
        <v/>
      </c>
      <c r="K1544" s="259" t="str">
        <f t="shared" si="364"/>
        <v/>
      </c>
      <c r="L1544" s="259" t="str">
        <f t="shared" si="364"/>
        <v/>
      </c>
      <c r="M1544" s="259" t="str">
        <f t="shared" si="364"/>
        <v/>
      </c>
      <c r="N1544" s="259" t="str">
        <f t="shared" si="364"/>
        <v/>
      </c>
      <c r="O1544" s="259" t="str">
        <f t="shared" si="364"/>
        <v/>
      </c>
      <c r="P1544" s="259" t="str">
        <f t="shared" si="364"/>
        <v/>
      </c>
      <c r="Q1544" s="259" t="str">
        <f t="shared" si="364"/>
        <v/>
      </c>
      <c r="R1544" s="259" t="str">
        <f t="shared" si="364"/>
        <v/>
      </c>
      <c r="S1544" s="259" t="str">
        <f t="shared" si="364"/>
        <v/>
      </c>
      <c r="T1544" s="259" t="str">
        <f t="shared" si="364"/>
        <v/>
      </c>
      <c r="U1544" s="259" t="str">
        <f t="shared" si="364"/>
        <v/>
      </c>
      <c r="V1544" s="259" t="str">
        <f t="shared" si="364"/>
        <v/>
      </c>
      <c r="W1544" s="259" t="str">
        <f t="shared" si="364"/>
        <v/>
      </c>
      <c r="X1544" s="259" t="str">
        <f t="shared" si="364"/>
        <v/>
      </c>
      <c r="Y1544" s="259" t="str">
        <f t="shared" si="364"/>
        <v/>
      </c>
      <c r="Z1544" s="259" t="str">
        <f t="shared" si="364"/>
        <v/>
      </c>
      <c r="AA1544" s="259" t="str">
        <f t="shared" si="364"/>
        <v/>
      </c>
      <c r="AB1544" s="259" t="str">
        <f t="shared" si="364"/>
        <v/>
      </c>
      <c r="AC1544" s="259" t="str">
        <f t="shared" si="364"/>
        <v/>
      </c>
      <c r="AD1544" s="259" t="str">
        <f t="shared" si="364"/>
        <v/>
      </c>
      <c r="AE1544" s="259" t="str">
        <f t="shared" si="364"/>
        <v/>
      </c>
      <c r="AF1544" s="259" t="str">
        <f t="shared" si="364"/>
        <v/>
      </c>
      <c r="AG1544" s="259" t="str">
        <f t="shared" si="364"/>
        <v/>
      </c>
      <c r="AH1544" s="259" t="str">
        <f t="shared" si="364"/>
        <v/>
      </c>
      <c r="AI1544" s="259" t="str">
        <f t="shared" si="364"/>
        <v/>
      </c>
      <c r="AJ1544" s="259" t="str">
        <f t="shared" si="364"/>
        <v/>
      </c>
      <c r="AK1544" s="259" t="str">
        <f t="shared" si="364"/>
        <v/>
      </c>
      <c r="AL1544" s="259" t="str">
        <f t="shared" si="364"/>
        <v/>
      </c>
      <c r="AM1544" s="259" t="str">
        <f t="shared" si="364"/>
        <v/>
      </c>
      <c r="AN1544" s="259" t="str">
        <f t="shared" si="364"/>
        <v/>
      </c>
      <c r="AO1544" s="262" t="str">
        <f t="shared" si="364"/>
        <v/>
      </c>
    </row>
    <row r="1545" spans="2:41" ht="12.45" customHeight="1" x14ac:dyDescent="0.3">
      <c r="B1545" s="456"/>
      <c r="C1545" s="430"/>
      <c r="D1545" s="426" t="s">
        <v>111</v>
      </c>
      <c r="E1545" s="264" t="s">
        <v>46</v>
      </c>
      <c r="F1545" s="203" t="s">
        <v>38</v>
      </c>
      <c r="G1545" s="247"/>
      <c r="H1545" s="247"/>
      <c r="I1545" s="256"/>
      <c r="J1545" s="257"/>
      <c r="K1545" s="257"/>
      <c r="L1545" s="247"/>
      <c r="M1545" s="247"/>
      <c r="N1545" s="250"/>
      <c r="O1545" s="251"/>
      <c r="P1545" s="251"/>
      <c r="Q1545" s="251"/>
      <c r="R1545" s="251"/>
      <c r="S1545" s="251"/>
      <c r="T1545" s="251"/>
      <c r="U1545" s="251"/>
      <c r="V1545" s="251"/>
      <c r="W1545" s="251"/>
      <c r="X1545" s="249"/>
      <c r="Y1545" s="254"/>
      <c r="Z1545" s="249"/>
      <c r="AA1545" s="249"/>
      <c r="AB1545" s="254"/>
      <c r="AC1545" s="249"/>
      <c r="AD1545" s="252"/>
      <c r="AE1545" s="258"/>
      <c r="AF1545" s="249"/>
      <c r="AG1545" s="249"/>
      <c r="AH1545" s="249"/>
      <c r="AI1545" s="249"/>
      <c r="AJ1545" s="249"/>
      <c r="AK1545" s="249"/>
      <c r="AL1545" s="249"/>
      <c r="AM1545" s="249"/>
      <c r="AN1545" s="254"/>
      <c r="AO1545" s="255"/>
    </row>
    <row r="1546" spans="2:41" ht="12.45" customHeight="1" x14ac:dyDescent="0.3">
      <c r="B1546" s="456"/>
      <c r="C1546" s="430"/>
      <c r="D1546" s="424"/>
      <c r="E1546" s="245" t="s">
        <v>109</v>
      </c>
      <c r="F1546" s="203" t="s">
        <v>38</v>
      </c>
      <c r="G1546" s="246"/>
      <c r="H1546" s="203"/>
      <c r="I1546" s="231"/>
      <c r="J1546" s="203"/>
      <c r="K1546" s="218"/>
      <c r="L1546" s="247"/>
      <c r="M1546" s="247"/>
      <c r="N1546" s="203"/>
      <c r="O1546" s="236"/>
      <c r="P1546" s="236"/>
      <c r="Q1546" s="236"/>
      <c r="R1546" s="236"/>
      <c r="S1546" s="236"/>
      <c r="T1546" s="236"/>
      <c r="U1546" s="236"/>
      <c r="V1546" s="236"/>
      <c r="W1546" s="236"/>
      <c r="X1546" s="236"/>
      <c r="Y1546" s="240"/>
      <c r="Z1546" s="236"/>
      <c r="AA1546" s="236"/>
      <c r="AB1546" s="240"/>
      <c r="AC1546" s="249"/>
      <c r="AD1546" s="252"/>
      <c r="AE1546" s="253"/>
      <c r="AF1546" s="236"/>
      <c r="AG1546" s="249"/>
      <c r="AH1546" s="249"/>
      <c r="AI1546" s="249"/>
      <c r="AJ1546" s="249"/>
      <c r="AK1546" s="249"/>
      <c r="AL1546" s="249"/>
      <c r="AM1546" s="236"/>
      <c r="AN1546" s="240"/>
      <c r="AO1546" s="242"/>
    </row>
    <row r="1547" spans="2:41" ht="12.45" customHeight="1" x14ac:dyDescent="0.3">
      <c r="B1547" s="456"/>
      <c r="C1547" s="430"/>
      <c r="D1547" s="424"/>
      <c r="E1547" s="245" t="s">
        <v>127</v>
      </c>
      <c r="F1547" s="203" t="s">
        <v>38</v>
      </c>
      <c r="G1547" s="202"/>
      <c r="H1547" s="203"/>
      <c r="I1547" s="203"/>
      <c r="J1547" s="203"/>
      <c r="K1547" s="218"/>
      <c r="L1547" s="203"/>
      <c r="M1547" s="203"/>
      <c r="N1547" s="203"/>
      <c r="O1547" s="236"/>
      <c r="P1547" s="236"/>
      <c r="Q1547" s="236"/>
      <c r="R1547" s="236"/>
      <c r="S1547" s="236"/>
      <c r="T1547" s="236"/>
      <c r="U1547" s="236"/>
      <c r="V1547" s="236"/>
      <c r="W1547" s="236"/>
      <c r="X1547" s="236"/>
      <c r="Y1547" s="240"/>
      <c r="Z1547" s="236"/>
      <c r="AA1547" s="236"/>
      <c r="AB1547" s="240"/>
      <c r="AC1547" s="236"/>
      <c r="AD1547" s="237"/>
      <c r="AE1547" s="263"/>
      <c r="AF1547" s="236"/>
      <c r="AG1547" s="236"/>
      <c r="AH1547" s="236"/>
      <c r="AI1547" s="236"/>
      <c r="AJ1547" s="236"/>
      <c r="AK1547" s="236"/>
      <c r="AL1547" s="236"/>
      <c r="AM1547" s="236"/>
      <c r="AN1547" s="240"/>
      <c r="AO1547" s="242"/>
    </row>
    <row r="1548" spans="2:41" ht="12.45" customHeight="1" x14ac:dyDescent="0.3">
      <c r="B1548" s="456"/>
      <c r="C1548" s="430"/>
      <c r="D1548" s="425"/>
      <c r="E1548" s="221" t="s">
        <v>126</v>
      </c>
      <c r="F1548" s="321" t="s">
        <v>38</v>
      </c>
      <c r="G1548" s="259" t="str">
        <f>IF(AND(G1545&lt;&gt;"",G1546&lt;&gt;"",G1547&lt;&gt;""),G1545*G1546*G1547,"")</f>
        <v/>
      </c>
      <c r="H1548" s="259" t="str">
        <f t="shared" ref="H1548:AO1548" si="365">IF(AND(H1545&lt;&gt;"",H1546&lt;&gt;"",H1547&lt;&gt;""),H1545*H1546*H1547,"")</f>
        <v/>
      </c>
      <c r="I1548" s="259" t="str">
        <f t="shared" si="365"/>
        <v/>
      </c>
      <c r="J1548" s="259" t="str">
        <f t="shared" si="365"/>
        <v/>
      </c>
      <c r="K1548" s="259" t="str">
        <f t="shared" si="365"/>
        <v/>
      </c>
      <c r="L1548" s="259" t="str">
        <f t="shared" si="365"/>
        <v/>
      </c>
      <c r="M1548" s="259" t="str">
        <f t="shared" si="365"/>
        <v/>
      </c>
      <c r="N1548" s="259" t="str">
        <f t="shared" si="365"/>
        <v/>
      </c>
      <c r="O1548" s="259" t="str">
        <f t="shared" si="365"/>
        <v/>
      </c>
      <c r="P1548" s="259" t="str">
        <f t="shared" si="365"/>
        <v/>
      </c>
      <c r="Q1548" s="259" t="str">
        <f t="shared" si="365"/>
        <v/>
      </c>
      <c r="R1548" s="259" t="str">
        <f t="shared" si="365"/>
        <v/>
      </c>
      <c r="S1548" s="259" t="str">
        <f t="shared" si="365"/>
        <v/>
      </c>
      <c r="T1548" s="259" t="str">
        <f t="shared" si="365"/>
        <v/>
      </c>
      <c r="U1548" s="259" t="str">
        <f t="shared" si="365"/>
        <v/>
      </c>
      <c r="V1548" s="259" t="str">
        <f t="shared" si="365"/>
        <v/>
      </c>
      <c r="W1548" s="259" t="str">
        <f t="shared" si="365"/>
        <v/>
      </c>
      <c r="X1548" s="259" t="str">
        <f t="shared" si="365"/>
        <v/>
      </c>
      <c r="Y1548" s="259" t="str">
        <f t="shared" si="365"/>
        <v/>
      </c>
      <c r="Z1548" s="259" t="str">
        <f t="shared" si="365"/>
        <v/>
      </c>
      <c r="AA1548" s="259" t="str">
        <f t="shared" si="365"/>
        <v/>
      </c>
      <c r="AB1548" s="259" t="str">
        <f t="shared" si="365"/>
        <v/>
      </c>
      <c r="AC1548" s="259" t="str">
        <f t="shared" si="365"/>
        <v/>
      </c>
      <c r="AD1548" s="259" t="str">
        <f t="shared" si="365"/>
        <v/>
      </c>
      <c r="AE1548" s="259" t="str">
        <f t="shared" si="365"/>
        <v/>
      </c>
      <c r="AF1548" s="259" t="str">
        <f t="shared" si="365"/>
        <v/>
      </c>
      <c r="AG1548" s="259" t="str">
        <f t="shared" si="365"/>
        <v/>
      </c>
      <c r="AH1548" s="259" t="str">
        <f t="shared" si="365"/>
        <v/>
      </c>
      <c r="AI1548" s="259" t="str">
        <f t="shared" si="365"/>
        <v/>
      </c>
      <c r="AJ1548" s="259" t="str">
        <f t="shared" si="365"/>
        <v/>
      </c>
      <c r="AK1548" s="259" t="str">
        <f t="shared" si="365"/>
        <v/>
      </c>
      <c r="AL1548" s="259" t="str">
        <f t="shared" si="365"/>
        <v/>
      </c>
      <c r="AM1548" s="259" t="str">
        <f t="shared" si="365"/>
        <v/>
      </c>
      <c r="AN1548" s="259" t="str">
        <f t="shared" si="365"/>
        <v/>
      </c>
      <c r="AO1548" s="262" t="str">
        <f t="shared" si="365"/>
        <v/>
      </c>
    </row>
    <row r="1549" spans="2:41" ht="12.45" customHeight="1" x14ac:dyDescent="0.3">
      <c r="B1549" s="456"/>
      <c r="C1549" s="430"/>
      <c r="D1549" s="426" t="s">
        <v>111</v>
      </c>
      <c r="E1549" s="264" t="s">
        <v>46</v>
      </c>
      <c r="F1549" s="203" t="s">
        <v>38</v>
      </c>
      <c r="G1549" s="247"/>
      <c r="H1549" s="247"/>
      <c r="I1549" s="256"/>
      <c r="J1549" s="257"/>
      <c r="K1549" s="257"/>
      <c r="L1549" s="247"/>
      <c r="M1549" s="247"/>
      <c r="N1549" s="250"/>
      <c r="O1549" s="251"/>
      <c r="P1549" s="251"/>
      <c r="Q1549" s="251"/>
      <c r="R1549" s="251"/>
      <c r="S1549" s="251"/>
      <c r="T1549" s="251"/>
      <c r="U1549" s="251"/>
      <c r="V1549" s="251"/>
      <c r="W1549" s="251"/>
      <c r="X1549" s="249"/>
      <c r="Y1549" s="254"/>
      <c r="Z1549" s="249"/>
      <c r="AA1549" s="249"/>
      <c r="AB1549" s="254"/>
      <c r="AC1549" s="249"/>
      <c r="AD1549" s="252"/>
      <c r="AE1549" s="258"/>
      <c r="AF1549" s="249"/>
      <c r="AG1549" s="249"/>
      <c r="AH1549" s="249"/>
      <c r="AI1549" s="249"/>
      <c r="AJ1549" s="249"/>
      <c r="AK1549" s="249"/>
      <c r="AL1549" s="249"/>
      <c r="AM1549" s="249"/>
      <c r="AN1549" s="254"/>
      <c r="AO1549" s="255"/>
    </row>
    <row r="1550" spans="2:41" ht="12.45" customHeight="1" x14ac:dyDescent="0.3">
      <c r="B1550" s="456"/>
      <c r="C1550" s="430"/>
      <c r="D1550" s="424"/>
      <c r="E1550" s="245" t="s">
        <v>109</v>
      </c>
      <c r="F1550" s="203" t="s">
        <v>38</v>
      </c>
      <c r="G1550" s="246"/>
      <c r="H1550" s="203"/>
      <c r="I1550" s="231"/>
      <c r="J1550" s="203"/>
      <c r="K1550" s="218"/>
      <c r="L1550" s="247"/>
      <c r="M1550" s="247"/>
      <c r="N1550" s="203"/>
      <c r="O1550" s="236"/>
      <c r="P1550" s="236"/>
      <c r="Q1550" s="236"/>
      <c r="R1550" s="236"/>
      <c r="S1550" s="236"/>
      <c r="T1550" s="236"/>
      <c r="U1550" s="236"/>
      <c r="V1550" s="236"/>
      <c r="W1550" s="236"/>
      <c r="X1550" s="236"/>
      <c r="Y1550" s="240"/>
      <c r="Z1550" s="236"/>
      <c r="AA1550" s="236"/>
      <c r="AB1550" s="240"/>
      <c r="AC1550" s="249"/>
      <c r="AD1550" s="252"/>
      <c r="AE1550" s="253"/>
      <c r="AF1550" s="236"/>
      <c r="AG1550" s="249"/>
      <c r="AH1550" s="249"/>
      <c r="AI1550" s="249"/>
      <c r="AJ1550" s="249"/>
      <c r="AK1550" s="249"/>
      <c r="AL1550" s="249"/>
      <c r="AM1550" s="236"/>
      <c r="AN1550" s="240"/>
      <c r="AO1550" s="242"/>
    </row>
    <row r="1551" spans="2:41" ht="12.45" customHeight="1" x14ac:dyDescent="0.3">
      <c r="B1551" s="456"/>
      <c r="C1551" s="430"/>
      <c r="D1551" s="424"/>
      <c r="E1551" s="245" t="s">
        <v>127</v>
      </c>
      <c r="F1551" s="203" t="s">
        <v>38</v>
      </c>
      <c r="G1551" s="202"/>
      <c r="H1551" s="203"/>
      <c r="I1551" s="203"/>
      <c r="J1551" s="203"/>
      <c r="K1551" s="218"/>
      <c r="L1551" s="203"/>
      <c r="M1551" s="203"/>
      <c r="N1551" s="203"/>
      <c r="O1551" s="236"/>
      <c r="P1551" s="236"/>
      <c r="Q1551" s="236"/>
      <c r="R1551" s="236"/>
      <c r="S1551" s="236"/>
      <c r="T1551" s="236"/>
      <c r="U1551" s="236"/>
      <c r="V1551" s="236"/>
      <c r="W1551" s="236"/>
      <c r="X1551" s="236"/>
      <c r="Y1551" s="240"/>
      <c r="Z1551" s="236"/>
      <c r="AA1551" s="236"/>
      <c r="AB1551" s="240"/>
      <c r="AC1551" s="236"/>
      <c r="AD1551" s="237"/>
      <c r="AE1551" s="263"/>
      <c r="AF1551" s="236"/>
      <c r="AG1551" s="236"/>
      <c r="AH1551" s="236"/>
      <c r="AI1551" s="236"/>
      <c r="AJ1551" s="236"/>
      <c r="AK1551" s="236"/>
      <c r="AL1551" s="236"/>
      <c r="AM1551" s="236"/>
      <c r="AN1551" s="240"/>
      <c r="AO1551" s="242"/>
    </row>
    <row r="1552" spans="2:41" ht="12.45" customHeight="1" x14ac:dyDescent="0.3">
      <c r="B1552" s="456"/>
      <c r="C1552" s="430"/>
      <c r="D1552" s="425"/>
      <c r="E1552" s="221" t="s">
        <v>126</v>
      </c>
      <c r="F1552" s="321" t="s">
        <v>38</v>
      </c>
      <c r="G1552" s="259" t="str">
        <f>IF(AND(G1549&lt;&gt;"",G1550&lt;&gt;"",G1551&lt;&gt;""),G1549*G1550*G1551,"")</f>
        <v/>
      </c>
      <c r="H1552" s="259" t="str">
        <f t="shared" ref="H1552:AO1552" si="366">IF(AND(H1549&lt;&gt;"",H1550&lt;&gt;"",H1551&lt;&gt;""),H1549*H1550*H1551,"")</f>
        <v/>
      </c>
      <c r="I1552" s="259" t="str">
        <f t="shared" si="366"/>
        <v/>
      </c>
      <c r="J1552" s="259" t="str">
        <f t="shared" si="366"/>
        <v/>
      </c>
      <c r="K1552" s="259" t="str">
        <f t="shared" si="366"/>
        <v/>
      </c>
      <c r="L1552" s="259" t="str">
        <f t="shared" si="366"/>
        <v/>
      </c>
      <c r="M1552" s="259" t="str">
        <f t="shared" si="366"/>
        <v/>
      </c>
      <c r="N1552" s="259" t="str">
        <f t="shared" si="366"/>
        <v/>
      </c>
      <c r="O1552" s="259" t="str">
        <f t="shared" si="366"/>
        <v/>
      </c>
      <c r="P1552" s="259" t="str">
        <f t="shared" si="366"/>
        <v/>
      </c>
      <c r="Q1552" s="259" t="str">
        <f t="shared" si="366"/>
        <v/>
      </c>
      <c r="R1552" s="259" t="str">
        <f t="shared" si="366"/>
        <v/>
      </c>
      <c r="S1552" s="259" t="str">
        <f t="shared" si="366"/>
        <v/>
      </c>
      <c r="T1552" s="259" t="str">
        <f t="shared" si="366"/>
        <v/>
      </c>
      <c r="U1552" s="259" t="str">
        <f t="shared" si="366"/>
        <v/>
      </c>
      <c r="V1552" s="259" t="str">
        <f t="shared" si="366"/>
        <v/>
      </c>
      <c r="W1552" s="259" t="str">
        <f t="shared" si="366"/>
        <v/>
      </c>
      <c r="X1552" s="259" t="str">
        <f t="shared" si="366"/>
        <v/>
      </c>
      <c r="Y1552" s="259" t="str">
        <f t="shared" si="366"/>
        <v/>
      </c>
      <c r="Z1552" s="259" t="str">
        <f t="shared" si="366"/>
        <v/>
      </c>
      <c r="AA1552" s="259" t="str">
        <f t="shared" si="366"/>
        <v/>
      </c>
      <c r="AB1552" s="259" t="str">
        <f t="shared" si="366"/>
        <v/>
      </c>
      <c r="AC1552" s="259" t="str">
        <f t="shared" si="366"/>
        <v/>
      </c>
      <c r="AD1552" s="259" t="str">
        <f t="shared" si="366"/>
        <v/>
      </c>
      <c r="AE1552" s="259" t="str">
        <f t="shared" si="366"/>
        <v/>
      </c>
      <c r="AF1552" s="259" t="str">
        <f t="shared" si="366"/>
        <v/>
      </c>
      <c r="AG1552" s="259" t="str">
        <f t="shared" si="366"/>
        <v/>
      </c>
      <c r="AH1552" s="259" t="str">
        <f t="shared" si="366"/>
        <v/>
      </c>
      <c r="AI1552" s="259" t="str">
        <f t="shared" si="366"/>
        <v/>
      </c>
      <c r="AJ1552" s="259" t="str">
        <f t="shared" si="366"/>
        <v/>
      </c>
      <c r="AK1552" s="259" t="str">
        <f t="shared" si="366"/>
        <v/>
      </c>
      <c r="AL1552" s="259" t="str">
        <f t="shared" si="366"/>
        <v/>
      </c>
      <c r="AM1552" s="259" t="str">
        <f t="shared" si="366"/>
        <v/>
      </c>
      <c r="AN1552" s="259" t="str">
        <f t="shared" si="366"/>
        <v/>
      </c>
      <c r="AO1552" s="262" t="str">
        <f t="shared" si="366"/>
        <v/>
      </c>
    </row>
    <row r="1553" spans="2:41" ht="12.45" customHeight="1" x14ac:dyDescent="0.3">
      <c r="B1553" s="456"/>
      <c r="C1553" s="430"/>
      <c r="D1553" s="426" t="s">
        <v>111</v>
      </c>
      <c r="E1553" s="264" t="s">
        <v>46</v>
      </c>
      <c r="F1553" s="203" t="s">
        <v>38</v>
      </c>
      <c r="G1553" s="247"/>
      <c r="H1553" s="247"/>
      <c r="I1553" s="256"/>
      <c r="J1553" s="257"/>
      <c r="K1553" s="257"/>
      <c r="L1553" s="247"/>
      <c r="M1553" s="247"/>
      <c r="N1553" s="250"/>
      <c r="O1553" s="251"/>
      <c r="P1553" s="251"/>
      <c r="Q1553" s="251"/>
      <c r="R1553" s="251"/>
      <c r="S1553" s="251"/>
      <c r="T1553" s="251"/>
      <c r="U1553" s="251"/>
      <c r="V1553" s="251"/>
      <c r="W1553" s="251"/>
      <c r="X1553" s="249"/>
      <c r="Y1553" s="254"/>
      <c r="Z1553" s="249"/>
      <c r="AA1553" s="249"/>
      <c r="AB1553" s="254"/>
      <c r="AC1553" s="249"/>
      <c r="AD1553" s="252"/>
      <c r="AE1553" s="258"/>
      <c r="AF1553" s="249"/>
      <c r="AG1553" s="249"/>
      <c r="AH1553" s="249"/>
      <c r="AI1553" s="249"/>
      <c r="AJ1553" s="249"/>
      <c r="AK1553" s="249"/>
      <c r="AL1553" s="249"/>
      <c r="AM1553" s="249"/>
      <c r="AN1553" s="254"/>
      <c r="AO1553" s="255"/>
    </row>
    <row r="1554" spans="2:41" ht="12.45" customHeight="1" x14ac:dyDescent="0.3">
      <c r="B1554" s="456"/>
      <c r="C1554" s="430"/>
      <c r="D1554" s="424"/>
      <c r="E1554" s="245" t="s">
        <v>109</v>
      </c>
      <c r="F1554" s="203" t="s">
        <v>38</v>
      </c>
      <c r="G1554" s="246"/>
      <c r="H1554" s="203"/>
      <c r="I1554" s="231"/>
      <c r="J1554" s="203"/>
      <c r="K1554" s="218"/>
      <c r="L1554" s="247"/>
      <c r="M1554" s="247"/>
      <c r="N1554" s="203"/>
      <c r="O1554" s="236"/>
      <c r="P1554" s="236"/>
      <c r="Q1554" s="236"/>
      <c r="R1554" s="236"/>
      <c r="S1554" s="236"/>
      <c r="T1554" s="236"/>
      <c r="U1554" s="236"/>
      <c r="V1554" s="236"/>
      <c r="W1554" s="236"/>
      <c r="X1554" s="236"/>
      <c r="Y1554" s="240"/>
      <c r="Z1554" s="236"/>
      <c r="AA1554" s="236"/>
      <c r="AB1554" s="240"/>
      <c r="AC1554" s="249"/>
      <c r="AD1554" s="252"/>
      <c r="AE1554" s="253"/>
      <c r="AF1554" s="236"/>
      <c r="AG1554" s="249"/>
      <c r="AH1554" s="249"/>
      <c r="AI1554" s="249"/>
      <c r="AJ1554" s="249"/>
      <c r="AK1554" s="249"/>
      <c r="AL1554" s="249"/>
      <c r="AM1554" s="236"/>
      <c r="AN1554" s="240"/>
      <c r="AO1554" s="242"/>
    </row>
    <row r="1555" spans="2:41" ht="12.45" customHeight="1" x14ac:dyDescent="0.3">
      <c r="B1555" s="456"/>
      <c r="C1555" s="430"/>
      <c r="D1555" s="424"/>
      <c r="E1555" s="243" t="s">
        <v>127</v>
      </c>
      <c r="F1555" s="203" t="s">
        <v>38</v>
      </c>
      <c r="G1555" s="202"/>
      <c r="H1555" s="203"/>
      <c r="I1555" s="203"/>
      <c r="J1555" s="203"/>
      <c r="K1555" s="218"/>
      <c r="L1555" s="203"/>
      <c r="M1555" s="203"/>
      <c r="N1555" s="203"/>
      <c r="O1555" s="236"/>
      <c r="P1555" s="236"/>
      <c r="Q1555" s="236"/>
      <c r="R1555" s="236"/>
      <c r="S1555" s="236"/>
      <c r="T1555" s="236"/>
      <c r="U1555" s="236"/>
      <c r="V1555" s="236"/>
      <c r="W1555" s="236"/>
      <c r="X1555" s="236"/>
      <c r="Y1555" s="240"/>
      <c r="Z1555" s="236"/>
      <c r="AA1555" s="236"/>
      <c r="AB1555" s="240"/>
      <c r="AC1555" s="236"/>
      <c r="AD1555" s="237"/>
      <c r="AE1555" s="263"/>
      <c r="AF1555" s="236"/>
      <c r="AG1555" s="236"/>
      <c r="AH1555" s="236"/>
      <c r="AI1555" s="236"/>
      <c r="AJ1555" s="236"/>
      <c r="AK1555" s="236"/>
      <c r="AL1555" s="236"/>
      <c r="AM1555" s="236"/>
      <c r="AN1555" s="240"/>
      <c r="AO1555" s="242"/>
    </row>
    <row r="1556" spans="2:41" ht="12.45" customHeight="1" x14ac:dyDescent="0.3">
      <c r="B1556" s="456"/>
      <c r="C1556" s="430"/>
      <c r="D1556" s="425"/>
      <c r="E1556" s="221" t="s">
        <v>126</v>
      </c>
      <c r="F1556" s="321" t="s">
        <v>38</v>
      </c>
      <c r="G1556" s="259" t="str">
        <f>IF(AND(G1553&lt;&gt;"",G1554&lt;&gt;"",G1555&lt;&gt;""),G1553*G1554*G1555,"")</f>
        <v/>
      </c>
      <c r="H1556" s="259" t="str">
        <f>IF(AND(H1553&lt;&gt;"",H1554&lt;&gt;"",H1555&lt;&gt;""),H1553*H1554*H1555,"")</f>
        <v/>
      </c>
      <c r="I1556" s="259" t="str">
        <f t="shared" ref="I1556:AO1556" si="367">IF(AND(I1553&lt;&gt;"",I1554&lt;&gt;"",I1555&lt;&gt;""),I1553*I1554*I1555,"")</f>
        <v/>
      </c>
      <c r="J1556" s="259" t="str">
        <f t="shared" si="367"/>
        <v/>
      </c>
      <c r="K1556" s="259" t="str">
        <f t="shared" si="367"/>
        <v/>
      </c>
      <c r="L1556" s="259" t="str">
        <f t="shared" si="367"/>
        <v/>
      </c>
      <c r="M1556" s="259" t="str">
        <f t="shared" si="367"/>
        <v/>
      </c>
      <c r="N1556" s="259" t="str">
        <f t="shared" si="367"/>
        <v/>
      </c>
      <c r="O1556" s="259" t="str">
        <f t="shared" si="367"/>
        <v/>
      </c>
      <c r="P1556" s="259" t="str">
        <f t="shared" si="367"/>
        <v/>
      </c>
      <c r="Q1556" s="259" t="str">
        <f t="shared" si="367"/>
        <v/>
      </c>
      <c r="R1556" s="259" t="str">
        <f t="shared" si="367"/>
        <v/>
      </c>
      <c r="S1556" s="259" t="str">
        <f t="shared" si="367"/>
        <v/>
      </c>
      <c r="T1556" s="259" t="str">
        <f t="shared" si="367"/>
        <v/>
      </c>
      <c r="U1556" s="259" t="str">
        <f t="shared" si="367"/>
        <v/>
      </c>
      <c r="V1556" s="259" t="str">
        <f t="shared" si="367"/>
        <v/>
      </c>
      <c r="W1556" s="259" t="str">
        <f t="shared" si="367"/>
        <v/>
      </c>
      <c r="X1556" s="259" t="str">
        <f t="shared" si="367"/>
        <v/>
      </c>
      <c r="Y1556" s="259" t="str">
        <f t="shared" si="367"/>
        <v/>
      </c>
      <c r="Z1556" s="259" t="str">
        <f t="shared" si="367"/>
        <v/>
      </c>
      <c r="AA1556" s="259" t="str">
        <f t="shared" si="367"/>
        <v/>
      </c>
      <c r="AB1556" s="259" t="str">
        <f t="shared" si="367"/>
        <v/>
      </c>
      <c r="AC1556" s="259" t="str">
        <f t="shared" si="367"/>
        <v/>
      </c>
      <c r="AD1556" s="259" t="str">
        <f t="shared" si="367"/>
        <v/>
      </c>
      <c r="AE1556" s="259" t="str">
        <f t="shared" si="367"/>
        <v/>
      </c>
      <c r="AF1556" s="259" t="str">
        <f t="shared" si="367"/>
        <v/>
      </c>
      <c r="AG1556" s="259" t="str">
        <f t="shared" si="367"/>
        <v/>
      </c>
      <c r="AH1556" s="259" t="str">
        <f t="shared" si="367"/>
        <v/>
      </c>
      <c r="AI1556" s="259" t="str">
        <f t="shared" si="367"/>
        <v/>
      </c>
      <c r="AJ1556" s="259" t="str">
        <f t="shared" si="367"/>
        <v/>
      </c>
      <c r="AK1556" s="259" t="str">
        <f t="shared" si="367"/>
        <v/>
      </c>
      <c r="AL1556" s="259" t="str">
        <f t="shared" si="367"/>
        <v/>
      </c>
      <c r="AM1556" s="259" t="str">
        <f t="shared" si="367"/>
        <v/>
      </c>
      <c r="AN1556" s="259" t="str">
        <f t="shared" si="367"/>
        <v/>
      </c>
      <c r="AO1556" s="262" t="str">
        <f t="shared" si="367"/>
        <v/>
      </c>
    </row>
    <row r="1557" spans="2:41" ht="12.45" customHeight="1" x14ac:dyDescent="0.3">
      <c r="B1557" s="456"/>
      <c r="C1557" s="430"/>
      <c r="D1557" s="426" t="s">
        <v>111</v>
      </c>
      <c r="E1557" s="264" t="s">
        <v>46</v>
      </c>
      <c r="F1557" s="203" t="s">
        <v>38</v>
      </c>
      <c r="G1557" s="247"/>
      <c r="H1557" s="247"/>
      <c r="I1557" s="256"/>
      <c r="J1557" s="257"/>
      <c r="K1557" s="257"/>
      <c r="L1557" s="247"/>
      <c r="M1557" s="247"/>
      <c r="N1557" s="250"/>
      <c r="O1557" s="251"/>
      <c r="P1557" s="251"/>
      <c r="Q1557" s="251"/>
      <c r="R1557" s="251"/>
      <c r="S1557" s="251"/>
      <c r="T1557" s="251"/>
      <c r="U1557" s="251"/>
      <c r="V1557" s="251"/>
      <c r="W1557" s="251"/>
      <c r="X1557" s="249"/>
      <c r="Y1557" s="254"/>
      <c r="Z1557" s="249"/>
      <c r="AA1557" s="249"/>
      <c r="AB1557" s="254"/>
      <c r="AC1557" s="249"/>
      <c r="AD1557" s="252"/>
      <c r="AE1557" s="258"/>
      <c r="AF1557" s="249"/>
      <c r="AG1557" s="249"/>
      <c r="AH1557" s="249"/>
      <c r="AI1557" s="249"/>
      <c r="AJ1557" s="249"/>
      <c r="AK1557" s="249"/>
      <c r="AL1557" s="249"/>
      <c r="AM1557" s="249"/>
      <c r="AN1557" s="254"/>
      <c r="AO1557" s="255"/>
    </row>
    <row r="1558" spans="2:41" ht="12.45" customHeight="1" x14ac:dyDescent="0.3">
      <c r="B1558" s="456"/>
      <c r="C1558" s="430"/>
      <c r="D1558" s="424"/>
      <c r="E1558" s="245" t="s">
        <v>109</v>
      </c>
      <c r="F1558" s="203" t="s">
        <v>38</v>
      </c>
      <c r="G1558" s="246"/>
      <c r="H1558" s="203"/>
      <c r="I1558" s="231"/>
      <c r="J1558" s="203"/>
      <c r="K1558" s="218"/>
      <c r="L1558" s="247"/>
      <c r="M1558" s="247"/>
      <c r="N1558" s="203"/>
      <c r="O1558" s="236"/>
      <c r="P1558" s="236"/>
      <c r="Q1558" s="236"/>
      <c r="R1558" s="236"/>
      <c r="S1558" s="236"/>
      <c r="T1558" s="236"/>
      <c r="U1558" s="236"/>
      <c r="V1558" s="236"/>
      <c r="W1558" s="236"/>
      <c r="X1558" s="236"/>
      <c r="Y1558" s="240"/>
      <c r="Z1558" s="236"/>
      <c r="AA1558" s="236"/>
      <c r="AB1558" s="240"/>
      <c r="AC1558" s="249"/>
      <c r="AD1558" s="252"/>
      <c r="AE1558" s="253"/>
      <c r="AF1558" s="236"/>
      <c r="AG1558" s="249"/>
      <c r="AH1558" s="249"/>
      <c r="AI1558" s="249"/>
      <c r="AJ1558" s="249"/>
      <c r="AK1558" s="249"/>
      <c r="AL1558" s="249"/>
      <c r="AM1558" s="236"/>
      <c r="AN1558" s="240"/>
      <c r="AO1558" s="242"/>
    </row>
    <row r="1559" spans="2:41" ht="12.45" customHeight="1" x14ac:dyDescent="0.3">
      <c r="B1559" s="456"/>
      <c r="C1559" s="430"/>
      <c r="D1559" s="424"/>
      <c r="E1559" s="243" t="s">
        <v>127</v>
      </c>
      <c r="F1559" s="203" t="s">
        <v>38</v>
      </c>
      <c r="G1559" s="202"/>
      <c r="H1559" s="203"/>
      <c r="I1559" s="203"/>
      <c r="J1559" s="203"/>
      <c r="K1559" s="218"/>
      <c r="L1559" s="203"/>
      <c r="M1559" s="203"/>
      <c r="N1559" s="203"/>
      <c r="O1559" s="236"/>
      <c r="P1559" s="236"/>
      <c r="Q1559" s="236"/>
      <c r="R1559" s="236"/>
      <c r="S1559" s="236"/>
      <c r="T1559" s="236"/>
      <c r="U1559" s="236"/>
      <c r="V1559" s="236"/>
      <c r="W1559" s="236"/>
      <c r="X1559" s="236"/>
      <c r="Y1559" s="240"/>
      <c r="Z1559" s="236"/>
      <c r="AA1559" s="236"/>
      <c r="AB1559" s="240"/>
      <c r="AC1559" s="236"/>
      <c r="AD1559" s="237"/>
      <c r="AE1559" s="263"/>
      <c r="AF1559" s="236"/>
      <c r="AG1559" s="236"/>
      <c r="AH1559" s="236"/>
      <c r="AI1559" s="236"/>
      <c r="AJ1559" s="236"/>
      <c r="AK1559" s="236"/>
      <c r="AL1559" s="236"/>
      <c r="AM1559" s="236"/>
      <c r="AN1559" s="240"/>
      <c r="AO1559" s="242"/>
    </row>
    <row r="1560" spans="2:41" ht="12.45" customHeight="1" x14ac:dyDescent="0.3">
      <c r="B1560" s="456"/>
      <c r="C1560" s="430"/>
      <c r="D1560" s="425"/>
      <c r="E1560" s="221" t="s">
        <v>126</v>
      </c>
      <c r="F1560" s="321" t="s">
        <v>38</v>
      </c>
      <c r="G1560" s="259" t="str">
        <f>IF(AND(G1557&lt;&gt;"",G1558&lt;&gt;"",G1559&lt;&gt;""),G1557*G1558*G1559,"")</f>
        <v/>
      </c>
      <c r="H1560" s="259" t="str">
        <f>IF(AND(H1557&lt;&gt;"",H1558&lt;&gt;"",H1559&lt;&gt;""),H1557*H1558*H1559,"")</f>
        <v/>
      </c>
      <c r="I1560" s="259" t="str">
        <f t="shared" ref="I1560:AO1560" si="368">IF(AND(I1557&lt;&gt;"",I1558&lt;&gt;"",I1559&lt;&gt;""),I1557*I1558*I1559,"")</f>
        <v/>
      </c>
      <c r="J1560" s="259" t="str">
        <f t="shared" si="368"/>
        <v/>
      </c>
      <c r="K1560" s="259" t="str">
        <f t="shared" si="368"/>
        <v/>
      </c>
      <c r="L1560" s="259" t="str">
        <f t="shared" si="368"/>
        <v/>
      </c>
      <c r="M1560" s="259" t="str">
        <f t="shared" si="368"/>
        <v/>
      </c>
      <c r="N1560" s="259" t="str">
        <f t="shared" si="368"/>
        <v/>
      </c>
      <c r="O1560" s="259" t="str">
        <f t="shared" si="368"/>
        <v/>
      </c>
      <c r="P1560" s="259" t="str">
        <f t="shared" si="368"/>
        <v/>
      </c>
      <c r="Q1560" s="259" t="str">
        <f t="shared" si="368"/>
        <v/>
      </c>
      <c r="R1560" s="259" t="str">
        <f t="shared" si="368"/>
        <v/>
      </c>
      <c r="S1560" s="259" t="str">
        <f t="shared" si="368"/>
        <v/>
      </c>
      <c r="T1560" s="259" t="str">
        <f t="shared" si="368"/>
        <v/>
      </c>
      <c r="U1560" s="259" t="str">
        <f t="shared" si="368"/>
        <v/>
      </c>
      <c r="V1560" s="259" t="str">
        <f t="shared" si="368"/>
        <v/>
      </c>
      <c r="W1560" s="259" t="str">
        <f t="shared" si="368"/>
        <v/>
      </c>
      <c r="X1560" s="259" t="str">
        <f t="shared" si="368"/>
        <v/>
      </c>
      <c r="Y1560" s="259" t="str">
        <f t="shared" si="368"/>
        <v/>
      </c>
      <c r="Z1560" s="259" t="str">
        <f t="shared" si="368"/>
        <v/>
      </c>
      <c r="AA1560" s="259" t="str">
        <f t="shared" si="368"/>
        <v/>
      </c>
      <c r="AB1560" s="259" t="str">
        <f t="shared" si="368"/>
        <v/>
      </c>
      <c r="AC1560" s="259" t="str">
        <f t="shared" si="368"/>
        <v/>
      </c>
      <c r="AD1560" s="259" t="str">
        <f t="shared" si="368"/>
        <v/>
      </c>
      <c r="AE1560" s="259" t="str">
        <f t="shared" si="368"/>
        <v/>
      </c>
      <c r="AF1560" s="259" t="str">
        <f t="shared" si="368"/>
        <v/>
      </c>
      <c r="AG1560" s="259" t="str">
        <f t="shared" si="368"/>
        <v/>
      </c>
      <c r="AH1560" s="259" t="str">
        <f t="shared" si="368"/>
        <v/>
      </c>
      <c r="AI1560" s="259" t="str">
        <f t="shared" si="368"/>
        <v/>
      </c>
      <c r="AJ1560" s="259" t="str">
        <f t="shared" si="368"/>
        <v/>
      </c>
      <c r="AK1560" s="259" t="str">
        <f t="shared" si="368"/>
        <v/>
      </c>
      <c r="AL1560" s="259" t="str">
        <f t="shared" si="368"/>
        <v/>
      </c>
      <c r="AM1560" s="259" t="str">
        <f t="shared" si="368"/>
        <v/>
      </c>
      <c r="AN1560" s="259" t="str">
        <f t="shared" si="368"/>
        <v/>
      </c>
      <c r="AO1560" s="262" t="str">
        <f t="shared" si="368"/>
        <v/>
      </c>
    </row>
    <row r="1561" spans="2:41" ht="12.45" customHeight="1" x14ac:dyDescent="0.3">
      <c r="B1561" s="456"/>
      <c r="C1561" s="430"/>
      <c r="D1561" s="426" t="s">
        <v>111</v>
      </c>
      <c r="E1561" s="264" t="s">
        <v>46</v>
      </c>
      <c r="F1561" s="203" t="s">
        <v>38</v>
      </c>
      <c r="G1561" s="247"/>
      <c r="H1561" s="247"/>
      <c r="I1561" s="256"/>
      <c r="J1561" s="257"/>
      <c r="K1561" s="257"/>
      <c r="L1561" s="247"/>
      <c r="M1561" s="247"/>
      <c r="N1561" s="250"/>
      <c r="O1561" s="251"/>
      <c r="P1561" s="251"/>
      <c r="Q1561" s="251"/>
      <c r="R1561" s="251"/>
      <c r="S1561" s="251"/>
      <c r="T1561" s="251"/>
      <c r="U1561" s="251"/>
      <c r="V1561" s="251"/>
      <c r="W1561" s="251"/>
      <c r="X1561" s="249"/>
      <c r="Y1561" s="254"/>
      <c r="Z1561" s="249"/>
      <c r="AA1561" s="249"/>
      <c r="AB1561" s="254"/>
      <c r="AC1561" s="249"/>
      <c r="AD1561" s="252"/>
      <c r="AE1561" s="258"/>
      <c r="AF1561" s="249"/>
      <c r="AG1561" s="249"/>
      <c r="AH1561" s="249"/>
      <c r="AI1561" s="249"/>
      <c r="AJ1561" s="249"/>
      <c r="AK1561" s="249"/>
      <c r="AL1561" s="249"/>
      <c r="AM1561" s="249"/>
      <c r="AN1561" s="254"/>
      <c r="AO1561" s="255"/>
    </row>
    <row r="1562" spans="2:41" ht="12.45" customHeight="1" x14ac:dyDescent="0.3">
      <c r="B1562" s="456"/>
      <c r="C1562" s="430"/>
      <c r="D1562" s="424"/>
      <c r="E1562" s="245" t="s">
        <v>109</v>
      </c>
      <c r="F1562" s="203" t="s">
        <v>38</v>
      </c>
      <c r="G1562" s="246"/>
      <c r="H1562" s="203"/>
      <c r="I1562" s="231"/>
      <c r="J1562" s="203"/>
      <c r="K1562" s="218"/>
      <c r="L1562" s="247"/>
      <c r="M1562" s="247"/>
      <c r="N1562" s="203"/>
      <c r="O1562" s="236"/>
      <c r="P1562" s="236"/>
      <c r="Q1562" s="236"/>
      <c r="R1562" s="236"/>
      <c r="S1562" s="236"/>
      <c r="T1562" s="236"/>
      <c r="U1562" s="236"/>
      <c r="V1562" s="236"/>
      <c r="W1562" s="236"/>
      <c r="X1562" s="236"/>
      <c r="Y1562" s="240"/>
      <c r="Z1562" s="236"/>
      <c r="AA1562" s="236"/>
      <c r="AB1562" s="240"/>
      <c r="AC1562" s="249"/>
      <c r="AD1562" s="252"/>
      <c r="AE1562" s="253"/>
      <c r="AF1562" s="236"/>
      <c r="AG1562" s="249"/>
      <c r="AH1562" s="249"/>
      <c r="AI1562" s="249"/>
      <c r="AJ1562" s="249"/>
      <c r="AK1562" s="249"/>
      <c r="AL1562" s="249"/>
      <c r="AM1562" s="236"/>
      <c r="AN1562" s="240"/>
      <c r="AO1562" s="242"/>
    </row>
    <row r="1563" spans="2:41" ht="12.45" customHeight="1" x14ac:dyDescent="0.3">
      <c r="B1563" s="456"/>
      <c r="C1563" s="430"/>
      <c r="D1563" s="424"/>
      <c r="E1563" s="243" t="s">
        <v>127</v>
      </c>
      <c r="F1563" s="203" t="s">
        <v>38</v>
      </c>
      <c r="G1563" s="202"/>
      <c r="H1563" s="203"/>
      <c r="I1563" s="203"/>
      <c r="J1563" s="203"/>
      <c r="K1563" s="218"/>
      <c r="L1563" s="203"/>
      <c r="M1563" s="203"/>
      <c r="N1563" s="203"/>
      <c r="O1563" s="236"/>
      <c r="P1563" s="236"/>
      <c r="Q1563" s="236"/>
      <c r="R1563" s="236"/>
      <c r="S1563" s="236"/>
      <c r="T1563" s="236"/>
      <c r="U1563" s="236"/>
      <c r="V1563" s="236"/>
      <c r="W1563" s="236"/>
      <c r="X1563" s="236"/>
      <c r="Y1563" s="240"/>
      <c r="Z1563" s="236"/>
      <c r="AA1563" s="236"/>
      <c r="AB1563" s="240"/>
      <c r="AC1563" s="236"/>
      <c r="AD1563" s="237"/>
      <c r="AE1563" s="263"/>
      <c r="AF1563" s="236"/>
      <c r="AG1563" s="236"/>
      <c r="AH1563" s="236"/>
      <c r="AI1563" s="236"/>
      <c r="AJ1563" s="236"/>
      <c r="AK1563" s="236"/>
      <c r="AL1563" s="236"/>
      <c r="AM1563" s="236"/>
      <c r="AN1563" s="240"/>
      <c r="AO1563" s="242"/>
    </row>
    <row r="1564" spans="2:41" ht="12.45" customHeight="1" x14ac:dyDescent="0.3">
      <c r="B1564" s="456"/>
      <c r="C1564" s="430"/>
      <c r="D1564" s="425"/>
      <c r="E1564" s="188" t="s">
        <v>126</v>
      </c>
      <c r="F1564" s="321" t="s">
        <v>38</v>
      </c>
      <c r="G1564" s="259" t="str">
        <f>IF(AND(G1561&lt;&gt;"",G1562&lt;&gt;"",G1563&lt;&gt;""),G1561*G1562*G1563,"")</f>
        <v/>
      </c>
      <c r="H1564" s="259" t="str">
        <f>IF(AND(H1561&lt;&gt;"",H1562&lt;&gt;"",H1563&lt;&gt;""),H1561*H1562*H1563,"")</f>
        <v/>
      </c>
      <c r="I1564" s="259" t="str">
        <f t="shared" ref="I1564:AO1564" si="369">IF(AND(I1561&lt;&gt;"",I1562&lt;&gt;"",I1563&lt;&gt;""),I1561*I1562*I1563,"")</f>
        <v/>
      </c>
      <c r="J1564" s="259" t="str">
        <f t="shared" si="369"/>
        <v/>
      </c>
      <c r="K1564" s="259" t="str">
        <f t="shared" si="369"/>
        <v/>
      </c>
      <c r="L1564" s="259" t="str">
        <f t="shared" si="369"/>
        <v/>
      </c>
      <c r="M1564" s="259" t="str">
        <f t="shared" si="369"/>
        <v/>
      </c>
      <c r="N1564" s="259" t="str">
        <f t="shared" si="369"/>
        <v/>
      </c>
      <c r="O1564" s="259" t="str">
        <f t="shared" si="369"/>
        <v/>
      </c>
      <c r="P1564" s="259" t="str">
        <f t="shared" si="369"/>
        <v/>
      </c>
      <c r="Q1564" s="259" t="str">
        <f t="shared" si="369"/>
        <v/>
      </c>
      <c r="R1564" s="259" t="str">
        <f t="shared" si="369"/>
        <v/>
      </c>
      <c r="S1564" s="259" t="str">
        <f t="shared" si="369"/>
        <v/>
      </c>
      <c r="T1564" s="259" t="str">
        <f t="shared" si="369"/>
        <v/>
      </c>
      <c r="U1564" s="259" t="str">
        <f t="shared" si="369"/>
        <v/>
      </c>
      <c r="V1564" s="259" t="str">
        <f t="shared" si="369"/>
        <v/>
      </c>
      <c r="W1564" s="259" t="str">
        <f t="shared" si="369"/>
        <v/>
      </c>
      <c r="X1564" s="259" t="str">
        <f t="shared" si="369"/>
        <v/>
      </c>
      <c r="Y1564" s="259" t="str">
        <f t="shared" si="369"/>
        <v/>
      </c>
      <c r="Z1564" s="259" t="str">
        <f t="shared" si="369"/>
        <v/>
      </c>
      <c r="AA1564" s="259" t="str">
        <f t="shared" si="369"/>
        <v/>
      </c>
      <c r="AB1564" s="259" t="str">
        <f t="shared" si="369"/>
        <v/>
      </c>
      <c r="AC1564" s="259" t="str">
        <f t="shared" si="369"/>
        <v/>
      </c>
      <c r="AD1564" s="259" t="str">
        <f t="shared" si="369"/>
        <v/>
      </c>
      <c r="AE1564" s="259" t="str">
        <f t="shared" si="369"/>
        <v/>
      </c>
      <c r="AF1564" s="259" t="str">
        <f t="shared" si="369"/>
        <v/>
      </c>
      <c r="AG1564" s="259" t="str">
        <f t="shared" si="369"/>
        <v/>
      </c>
      <c r="AH1564" s="259" t="str">
        <f t="shared" si="369"/>
        <v/>
      </c>
      <c r="AI1564" s="259" t="str">
        <f t="shared" si="369"/>
        <v/>
      </c>
      <c r="AJ1564" s="259" t="str">
        <f t="shared" si="369"/>
        <v/>
      </c>
      <c r="AK1564" s="259" t="str">
        <f t="shared" si="369"/>
        <v/>
      </c>
      <c r="AL1564" s="259" t="str">
        <f t="shared" si="369"/>
        <v/>
      </c>
      <c r="AM1564" s="259" t="str">
        <f t="shared" si="369"/>
        <v/>
      </c>
      <c r="AN1564" s="259" t="str">
        <f t="shared" si="369"/>
        <v/>
      </c>
      <c r="AO1564" s="262" t="str">
        <f t="shared" si="369"/>
        <v/>
      </c>
    </row>
    <row r="1565" spans="2:41" ht="12.45" customHeight="1" x14ac:dyDescent="0.3">
      <c r="B1565" s="456"/>
      <c r="C1565" s="430"/>
      <c r="D1565" s="426" t="s">
        <v>111</v>
      </c>
      <c r="E1565" s="264" t="s">
        <v>46</v>
      </c>
      <c r="F1565" s="203" t="s">
        <v>38</v>
      </c>
      <c r="G1565" s="247"/>
      <c r="H1565" s="247"/>
      <c r="I1565" s="256"/>
      <c r="J1565" s="257"/>
      <c r="K1565" s="257"/>
      <c r="L1565" s="247"/>
      <c r="M1565" s="247"/>
      <c r="N1565" s="250"/>
      <c r="O1565" s="251"/>
      <c r="P1565" s="251"/>
      <c r="Q1565" s="251"/>
      <c r="R1565" s="251"/>
      <c r="S1565" s="251"/>
      <c r="T1565" s="251"/>
      <c r="U1565" s="251"/>
      <c r="V1565" s="251"/>
      <c r="W1565" s="251"/>
      <c r="X1565" s="249"/>
      <c r="Y1565" s="254"/>
      <c r="Z1565" s="249"/>
      <c r="AA1565" s="249"/>
      <c r="AB1565" s="254"/>
      <c r="AC1565" s="249"/>
      <c r="AD1565" s="252"/>
      <c r="AE1565" s="258"/>
      <c r="AF1565" s="249"/>
      <c r="AG1565" s="249"/>
      <c r="AH1565" s="249"/>
      <c r="AI1565" s="249"/>
      <c r="AJ1565" s="249"/>
      <c r="AK1565" s="249"/>
      <c r="AL1565" s="249"/>
      <c r="AM1565" s="249"/>
      <c r="AN1565" s="254"/>
      <c r="AO1565" s="255"/>
    </row>
    <row r="1566" spans="2:41" ht="12.45" customHeight="1" x14ac:dyDescent="0.3">
      <c r="B1566" s="456"/>
      <c r="C1566" s="430"/>
      <c r="D1566" s="424"/>
      <c r="E1566" s="245" t="s">
        <v>109</v>
      </c>
      <c r="F1566" s="203" t="s">
        <v>38</v>
      </c>
      <c r="G1566" s="246"/>
      <c r="H1566" s="203"/>
      <c r="I1566" s="231"/>
      <c r="J1566" s="203"/>
      <c r="K1566" s="218"/>
      <c r="L1566" s="247"/>
      <c r="M1566" s="247"/>
      <c r="N1566" s="203"/>
      <c r="O1566" s="236"/>
      <c r="P1566" s="236"/>
      <c r="Q1566" s="236"/>
      <c r="R1566" s="236"/>
      <c r="S1566" s="236"/>
      <c r="T1566" s="236"/>
      <c r="U1566" s="236"/>
      <c r="V1566" s="236"/>
      <c r="W1566" s="236"/>
      <c r="X1566" s="236"/>
      <c r="Y1566" s="240"/>
      <c r="Z1566" s="236"/>
      <c r="AA1566" s="236"/>
      <c r="AB1566" s="240"/>
      <c r="AC1566" s="249"/>
      <c r="AD1566" s="252"/>
      <c r="AE1566" s="253"/>
      <c r="AF1566" s="236"/>
      <c r="AG1566" s="249"/>
      <c r="AH1566" s="249"/>
      <c r="AI1566" s="249"/>
      <c r="AJ1566" s="249"/>
      <c r="AK1566" s="249"/>
      <c r="AL1566" s="249"/>
      <c r="AM1566" s="236"/>
      <c r="AN1566" s="240"/>
      <c r="AO1566" s="242"/>
    </row>
    <row r="1567" spans="2:41" ht="12.45" customHeight="1" x14ac:dyDescent="0.3">
      <c r="B1567" s="456"/>
      <c r="C1567" s="430"/>
      <c r="D1567" s="424"/>
      <c r="E1567" s="243" t="s">
        <v>127</v>
      </c>
      <c r="F1567" s="203" t="s">
        <v>38</v>
      </c>
      <c r="G1567" s="202"/>
      <c r="H1567" s="203"/>
      <c r="I1567" s="203"/>
      <c r="J1567" s="203"/>
      <c r="K1567" s="218"/>
      <c r="L1567" s="203"/>
      <c r="M1567" s="203"/>
      <c r="N1567" s="203"/>
      <c r="O1567" s="236"/>
      <c r="P1567" s="236"/>
      <c r="Q1567" s="236"/>
      <c r="R1567" s="236"/>
      <c r="S1567" s="236"/>
      <c r="T1567" s="236"/>
      <c r="U1567" s="236"/>
      <c r="V1567" s="236"/>
      <c r="W1567" s="236"/>
      <c r="X1567" s="236"/>
      <c r="Y1567" s="240"/>
      <c r="Z1567" s="236"/>
      <c r="AA1567" s="236"/>
      <c r="AB1567" s="240"/>
      <c r="AC1567" s="236"/>
      <c r="AD1567" s="237"/>
      <c r="AE1567" s="263"/>
      <c r="AF1567" s="236"/>
      <c r="AG1567" s="236"/>
      <c r="AH1567" s="236"/>
      <c r="AI1567" s="236"/>
      <c r="AJ1567" s="236"/>
      <c r="AK1567" s="236"/>
      <c r="AL1567" s="236"/>
      <c r="AM1567" s="236"/>
      <c r="AN1567" s="240"/>
      <c r="AO1567" s="242"/>
    </row>
    <row r="1568" spans="2:41" ht="12.45" customHeight="1" thickBot="1" x14ac:dyDescent="0.35">
      <c r="B1568" s="456"/>
      <c r="C1568" s="431"/>
      <c r="D1568" s="428"/>
      <c r="E1568" s="189" t="s">
        <v>126</v>
      </c>
      <c r="F1568" s="322" t="s">
        <v>38</v>
      </c>
      <c r="G1568" s="265" t="str">
        <f>IF(AND(G1565&lt;&gt;"",G1566&lt;&gt;"",G1567&lt;&gt;""),G1565*G1566*G1567,"")</f>
        <v/>
      </c>
      <c r="H1568" s="265" t="str">
        <f>IF(AND(H1565&lt;&gt;"",H1566&lt;&gt;"",H1567&lt;&gt;""),H1565*H1566*H1567,"")</f>
        <v/>
      </c>
      <c r="I1568" s="265" t="str">
        <f t="shared" ref="I1568:M1568" si="370">IF(AND(I1565&lt;&gt;"",I1566&lt;&gt;"",I1567&lt;&gt;""),I1565*I1566*I1567,"")</f>
        <v/>
      </c>
      <c r="J1568" s="265" t="str">
        <f t="shared" si="370"/>
        <v/>
      </c>
      <c r="K1568" s="265" t="str">
        <f t="shared" si="370"/>
        <v/>
      </c>
      <c r="L1568" s="265" t="str">
        <f t="shared" si="370"/>
        <v/>
      </c>
      <c r="M1568" s="265" t="str">
        <f t="shared" si="370"/>
        <v/>
      </c>
      <c r="N1568" s="265" t="str">
        <f>IF(AND(N1565&lt;&gt;"",N1566&lt;&gt;"",N1567&lt;&gt;""),N1565*N1566*N1567,"")</f>
        <v/>
      </c>
      <c r="O1568" s="265" t="str">
        <f t="shared" ref="O1568:AO1568" si="371">IF(AND(O1565&lt;&gt;"",O1566&lt;&gt;"",O1567&lt;&gt;""),O1565*O1566*O1567,"")</f>
        <v/>
      </c>
      <c r="P1568" s="265" t="str">
        <f t="shared" si="371"/>
        <v/>
      </c>
      <c r="Q1568" s="265" t="str">
        <f t="shared" si="371"/>
        <v/>
      </c>
      <c r="R1568" s="265" t="str">
        <f t="shared" si="371"/>
        <v/>
      </c>
      <c r="S1568" s="265" t="str">
        <f t="shared" si="371"/>
        <v/>
      </c>
      <c r="T1568" s="265" t="str">
        <f t="shared" si="371"/>
        <v/>
      </c>
      <c r="U1568" s="265" t="str">
        <f t="shared" si="371"/>
        <v/>
      </c>
      <c r="V1568" s="265" t="str">
        <f t="shared" si="371"/>
        <v/>
      </c>
      <c r="W1568" s="265" t="str">
        <f t="shared" si="371"/>
        <v/>
      </c>
      <c r="X1568" s="265" t="str">
        <f t="shared" si="371"/>
        <v/>
      </c>
      <c r="Y1568" s="265" t="str">
        <f t="shared" si="371"/>
        <v/>
      </c>
      <c r="Z1568" s="265" t="str">
        <f t="shared" si="371"/>
        <v/>
      </c>
      <c r="AA1568" s="265" t="str">
        <f t="shared" si="371"/>
        <v/>
      </c>
      <c r="AB1568" s="265" t="str">
        <f t="shared" si="371"/>
        <v/>
      </c>
      <c r="AC1568" s="265" t="str">
        <f t="shared" si="371"/>
        <v/>
      </c>
      <c r="AD1568" s="265" t="str">
        <f t="shared" si="371"/>
        <v/>
      </c>
      <c r="AE1568" s="265" t="str">
        <f t="shared" si="371"/>
        <v/>
      </c>
      <c r="AF1568" s="265" t="str">
        <f t="shared" si="371"/>
        <v/>
      </c>
      <c r="AG1568" s="265" t="str">
        <f t="shared" si="371"/>
        <v/>
      </c>
      <c r="AH1568" s="265" t="str">
        <f t="shared" si="371"/>
        <v/>
      </c>
      <c r="AI1568" s="265" t="str">
        <f t="shared" si="371"/>
        <v/>
      </c>
      <c r="AJ1568" s="265" t="str">
        <f t="shared" si="371"/>
        <v/>
      </c>
      <c r="AK1568" s="265" t="str">
        <f t="shared" si="371"/>
        <v/>
      </c>
      <c r="AL1568" s="265" t="str">
        <f t="shared" si="371"/>
        <v/>
      </c>
      <c r="AM1568" s="265" t="str">
        <f t="shared" si="371"/>
        <v/>
      </c>
      <c r="AN1568" s="265" t="str">
        <f t="shared" si="371"/>
        <v/>
      </c>
      <c r="AO1568" s="266" t="str">
        <f t="shared" si="371"/>
        <v/>
      </c>
    </row>
    <row r="1569" spans="2:41" ht="12.45" customHeight="1" x14ac:dyDescent="0.3">
      <c r="B1569" s="456"/>
      <c r="C1569" s="429" t="s">
        <v>119</v>
      </c>
      <c r="D1569" s="432" t="s">
        <v>110</v>
      </c>
      <c r="E1569" s="227" t="s">
        <v>46</v>
      </c>
      <c r="F1569" s="203" t="s">
        <v>38</v>
      </c>
      <c r="G1569" s="230"/>
      <c r="H1569" s="228"/>
      <c r="I1569" s="230"/>
      <c r="J1569" s="232"/>
      <c r="K1569" s="234"/>
      <c r="L1569" s="230"/>
      <c r="M1569" s="230"/>
      <c r="N1569" s="230"/>
      <c r="O1569" s="235"/>
      <c r="P1569" s="235"/>
      <c r="Q1569" s="235"/>
      <c r="R1569" s="235"/>
      <c r="S1569" s="235"/>
      <c r="T1569" s="235"/>
      <c r="U1569" s="235"/>
      <c r="V1569" s="235"/>
      <c r="W1569" s="235"/>
      <c r="X1569" s="235"/>
      <c r="Y1569" s="235"/>
      <c r="Z1569" s="235"/>
      <c r="AA1569" s="235"/>
      <c r="AB1569" s="235"/>
      <c r="AC1569" s="235"/>
      <c r="AD1569" s="239"/>
      <c r="AE1569" s="235"/>
      <c r="AF1569" s="235"/>
      <c r="AG1569" s="235"/>
      <c r="AH1569" s="235"/>
      <c r="AI1569" s="235"/>
      <c r="AJ1569" s="235"/>
      <c r="AK1569" s="235"/>
      <c r="AL1569" s="235"/>
      <c r="AM1569" s="239"/>
      <c r="AN1569" s="239"/>
      <c r="AO1569" s="241"/>
    </row>
    <row r="1570" spans="2:41" ht="12.45" customHeight="1" x14ac:dyDescent="0.3">
      <c r="B1570" s="456"/>
      <c r="C1570" s="430"/>
      <c r="D1570" s="424"/>
      <c r="E1570" s="224" t="s">
        <v>109</v>
      </c>
      <c r="F1570" s="203" t="s">
        <v>38</v>
      </c>
      <c r="G1570" s="231"/>
      <c r="H1570" s="229"/>
      <c r="I1570" s="203"/>
      <c r="J1570" s="233"/>
      <c r="K1570" s="202"/>
      <c r="L1570" s="203"/>
      <c r="M1570" s="203"/>
      <c r="N1570" s="203"/>
      <c r="O1570" s="236"/>
      <c r="P1570" s="236"/>
      <c r="Q1570" s="236"/>
      <c r="R1570" s="236"/>
      <c r="S1570" s="236"/>
      <c r="T1570" s="236"/>
      <c r="U1570" s="236"/>
      <c r="V1570" s="236"/>
      <c r="W1570" s="236"/>
      <c r="X1570" s="236"/>
      <c r="Y1570" s="236"/>
      <c r="Z1570" s="236"/>
      <c r="AA1570" s="236"/>
      <c r="AB1570" s="236"/>
      <c r="AC1570" s="236"/>
      <c r="AD1570" s="240"/>
      <c r="AE1570" s="236"/>
      <c r="AF1570" s="236"/>
      <c r="AG1570" s="236"/>
      <c r="AH1570" s="236"/>
      <c r="AI1570" s="236"/>
      <c r="AJ1570" s="236"/>
      <c r="AK1570" s="236"/>
      <c r="AL1570" s="236"/>
      <c r="AM1570" s="240"/>
      <c r="AN1570" s="240"/>
      <c r="AO1570" s="242"/>
    </row>
    <row r="1571" spans="2:41" ht="12.45" customHeight="1" x14ac:dyDescent="0.3">
      <c r="B1571" s="456"/>
      <c r="C1571" s="430"/>
      <c r="D1571" s="424"/>
      <c r="E1571" s="224" t="s">
        <v>127</v>
      </c>
      <c r="F1571" s="203" t="s">
        <v>38</v>
      </c>
      <c r="G1571" s="203"/>
      <c r="H1571" s="218"/>
      <c r="I1571" s="203"/>
      <c r="J1571" s="218"/>
      <c r="K1571" s="202"/>
      <c r="L1571" s="203"/>
      <c r="M1571" s="203"/>
      <c r="N1571" s="203"/>
      <c r="O1571" s="236"/>
      <c r="P1571" s="236"/>
      <c r="Q1571" s="236"/>
      <c r="R1571" s="236"/>
      <c r="S1571" s="236"/>
      <c r="T1571" s="236"/>
      <c r="U1571" s="236"/>
      <c r="V1571" s="236"/>
      <c r="W1571" s="236"/>
      <c r="X1571" s="236"/>
      <c r="Y1571" s="236"/>
      <c r="Z1571" s="236"/>
      <c r="AA1571" s="236"/>
      <c r="AB1571" s="236"/>
      <c r="AC1571" s="251"/>
      <c r="AD1571" s="240"/>
      <c r="AE1571" s="236"/>
      <c r="AF1571" s="236"/>
      <c r="AG1571" s="236"/>
      <c r="AH1571" s="236"/>
      <c r="AI1571" s="236"/>
      <c r="AJ1571" s="236"/>
      <c r="AK1571" s="236"/>
      <c r="AL1571" s="236"/>
      <c r="AM1571" s="240"/>
      <c r="AN1571" s="240"/>
      <c r="AO1571" s="242"/>
    </row>
    <row r="1572" spans="2:41" ht="12.45" customHeight="1" x14ac:dyDescent="0.3">
      <c r="B1572" s="456"/>
      <c r="C1572" s="430"/>
      <c r="D1572" s="425"/>
      <c r="E1572" s="220" t="s">
        <v>126</v>
      </c>
      <c r="F1572" s="321" t="s">
        <v>38</v>
      </c>
      <c r="G1572" s="200" t="str">
        <f>IF(AND(G1569&lt;&gt;"",G1570&lt;&gt;"",G1571&lt;&gt;""),G1569*G1570*G1571,"")</f>
        <v/>
      </c>
      <c r="H1572" s="198" t="str">
        <f>IF(AND(H1569&lt;&gt;"",H1570&lt;&gt;"",H1571&lt;&gt;""),H1569*H1570*H1571,"")</f>
        <v/>
      </c>
      <c r="I1572" s="200" t="str">
        <f t="shared" ref="I1572:AJ1572" si="372">IF(AND(I1569&lt;&gt;"",I1570&lt;&gt;"",I1571&lt;&gt;""),I1569*I1570*I1571,"")</f>
        <v/>
      </c>
      <c r="J1572" s="200" t="str">
        <f t="shared" si="372"/>
        <v/>
      </c>
      <c r="K1572" s="200" t="str">
        <f t="shared" si="372"/>
        <v/>
      </c>
      <c r="L1572" s="204" t="str">
        <f t="shared" si="372"/>
        <v/>
      </c>
      <c r="M1572" s="204" t="str">
        <f t="shared" si="372"/>
        <v/>
      </c>
      <c r="N1572" s="204" t="str">
        <f t="shared" si="372"/>
        <v/>
      </c>
      <c r="O1572" s="204" t="str">
        <f t="shared" si="372"/>
        <v/>
      </c>
      <c r="P1572" s="204" t="str">
        <f t="shared" si="372"/>
        <v/>
      </c>
      <c r="Q1572" s="204" t="str">
        <f t="shared" si="372"/>
        <v/>
      </c>
      <c r="R1572" s="204" t="str">
        <f t="shared" si="372"/>
        <v/>
      </c>
      <c r="S1572" s="204" t="str">
        <f t="shared" si="372"/>
        <v/>
      </c>
      <c r="T1572" s="204" t="str">
        <f t="shared" si="372"/>
        <v/>
      </c>
      <c r="U1572" s="204" t="str">
        <f t="shared" si="372"/>
        <v/>
      </c>
      <c r="V1572" s="204" t="str">
        <f t="shared" si="372"/>
        <v/>
      </c>
      <c r="W1572" s="204" t="str">
        <f t="shared" si="372"/>
        <v/>
      </c>
      <c r="X1572" s="204" t="str">
        <f t="shared" si="372"/>
        <v/>
      </c>
      <c r="Y1572" s="204" t="str">
        <f t="shared" si="372"/>
        <v/>
      </c>
      <c r="Z1572" s="204" t="str">
        <f t="shared" si="372"/>
        <v/>
      </c>
      <c r="AA1572" s="204" t="str">
        <f t="shared" si="372"/>
        <v/>
      </c>
      <c r="AB1572" s="204" t="str">
        <f t="shared" si="372"/>
        <v/>
      </c>
      <c r="AC1572" s="204" t="str">
        <f t="shared" si="372"/>
        <v/>
      </c>
      <c r="AD1572" s="200" t="str">
        <f t="shared" si="372"/>
        <v/>
      </c>
      <c r="AE1572" s="200" t="str">
        <f t="shared" si="372"/>
        <v/>
      </c>
      <c r="AF1572" s="200" t="str">
        <f t="shared" si="372"/>
        <v/>
      </c>
      <c r="AG1572" s="200" t="str">
        <f t="shared" si="372"/>
        <v/>
      </c>
      <c r="AH1572" s="204" t="str">
        <f t="shared" si="372"/>
        <v/>
      </c>
      <c r="AI1572" s="204" t="str">
        <f t="shared" si="372"/>
        <v/>
      </c>
      <c r="AJ1572" s="204" t="str">
        <f t="shared" si="372"/>
        <v/>
      </c>
      <c r="AK1572" s="204" t="str">
        <f>IF(AND(AK1569&lt;&gt;"",AK1570&lt;&gt;"",AK1571&lt;&gt;""),AK1569*AK1570*AK1571,"")</f>
        <v/>
      </c>
      <c r="AL1572" s="204" t="str">
        <f t="shared" ref="AL1572:AO1572" si="373">IF(AND(AL1569&lt;&gt;"",AL1570&lt;&gt;"",AL1571&lt;&gt;""),AL1569*AL1570*AL1571,"")</f>
        <v/>
      </c>
      <c r="AM1572" s="204" t="str">
        <f t="shared" si="373"/>
        <v/>
      </c>
      <c r="AN1572" s="204" t="str">
        <f t="shared" si="373"/>
        <v/>
      </c>
      <c r="AO1572" s="210" t="str">
        <f t="shared" si="373"/>
        <v/>
      </c>
    </row>
    <row r="1573" spans="2:41" ht="12.45" customHeight="1" x14ac:dyDescent="0.3">
      <c r="B1573" s="456"/>
      <c r="C1573" s="430"/>
      <c r="D1573" s="426" t="s">
        <v>110</v>
      </c>
      <c r="E1573" s="243" t="s">
        <v>46</v>
      </c>
      <c r="F1573" s="203" t="s">
        <v>38</v>
      </c>
      <c r="G1573" s="203"/>
      <c r="H1573" s="203"/>
      <c r="I1573" s="202"/>
      <c r="J1573" s="244"/>
      <c r="K1573" s="244"/>
      <c r="L1573" s="203"/>
      <c r="M1573" s="203"/>
      <c r="N1573" s="250"/>
      <c r="O1573" s="251"/>
      <c r="P1573" s="251"/>
      <c r="Q1573" s="251"/>
      <c r="R1573" s="251"/>
      <c r="S1573" s="251"/>
      <c r="T1573" s="251"/>
      <c r="U1573" s="251"/>
      <c r="V1573" s="251"/>
      <c r="W1573" s="251"/>
      <c r="X1573" s="236"/>
      <c r="Y1573" s="240"/>
      <c r="Z1573" s="236"/>
      <c r="AA1573" s="236"/>
      <c r="AB1573" s="240"/>
      <c r="AC1573" s="236"/>
      <c r="AD1573" s="237"/>
      <c r="AE1573" s="238"/>
      <c r="AF1573" s="236"/>
      <c r="AG1573" s="236"/>
      <c r="AH1573" s="249"/>
      <c r="AI1573" s="249"/>
      <c r="AJ1573" s="236"/>
      <c r="AK1573" s="236"/>
      <c r="AL1573" s="236"/>
      <c r="AM1573" s="236"/>
      <c r="AN1573" s="254"/>
      <c r="AO1573" s="255"/>
    </row>
    <row r="1574" spans="2:41" ht="12.45" customHeight="1" x14ac:dyDescent="0.3">
      <c r="B1574" s="456"/>
      <c r="C1574" s="430"/>
      <c r="D1574" s="424"/>
      <c r="E1574" s="245" t="s">
        <v>109</v>
      </c>
      <c r="F1574" s="203" t="s">
        <v>38</v>
      </c>
      <c r="G1574" s="246"/>
      <c r="H1574" s="203"/>
      <c r="I1574" s="231"/>
      <c r="J1574" s="203"/>
      <c r="K1574" s="218"/>
      <c r="L1574" s="247"/>
      <c r="M1574" s="247"/>
      <c r="N1574" s="203"/>
      <c r="O1574" s="236"/>
      <c r="P1574" s="236"/>
      <c r="Q1574" s="236"/>
      <c r="R1574" s="236"/>
      <c r="S1574" s="236"/>
      <c r="T1574" s="236"/>
      <c r="U1574" s="236"/>
      <c r="V1574" s="236"/>
      <c r="W1574" s="236"/>
      <c r="X1574" s="236"/>
      <c r="Y1574" s="240"/>
      <c r="Z1574" s="236"/>
      <c r="AA1574" s="236"/>
      <c r="AB1574" s="240"/>
      <c r="AC1574" s="249"/>
      <c r="AD1574" s="252"/>
      <c r="AE1574" s="253"/>
      <c r="AF1574" s="236"/>
      <c r="AG1574" s="249"/>
      <c r="AH1574" s="249"/>
      <c r="AI1574" s="249"/>
      <c r="AJ1574" s="249"/>
      <c r="AK1574" s="249"/>
      <c r="AL1574" s="249"/>
      <c r="AM1574" s="236"/>
      <c r="AN1574" s="240"/>
      <c r="AO1574" s="242"/>
    </row>
    <row r="1575" spans="2:41" ht="12.45" customHeight="1" x14ac:dyDescent="0.3">
      <c r="B1575" s="456"/>
      <c r="C1575" s="430"/>
      <c r="D1575" s="424"/>
      <c r="E1575" s="245" t="s">
        <v>127</v>
      </c>
      <c r="F1575" s="203" t="s">
        <v>38</v>
      </c>
      <c r="G1575" s="202"/>
      <c r="H1575" s="203"/>
      <c r="I1575" s="203"/>
      <c r="J1575" s="247"/>
      <c r="K1575" s="248"/>
      <c r="L1575" s="203"/>
      <c r="M1575" s="203"/>
      <c r="N1575" s="247"/>
      <c r="O1575" s="249"/>
      <c r="P1575" s="249"/>
      <c r="Q1575" s="249"/>
      <c r="R1575" s="249"/>
      <c r="S1575" s="249"/>
      <c r="T1575" s="249"/>
      <c r="U1575" s="249"/>
      <c r="V1575" s="249"/>
      <c r="W1575" s="249"/>
      <c r="X1575" s="236"/>
      <c r="Y1575" s="240"/>
      <c r="Z1575" s="236"/>
      <c r="AA1575" s="236"/>
      <c r="AB1575" s="240"/>
      <c r="AC1575" s="249"/>
      <c r="AD1575" s="252"/>
      <c r="AE1575" s="253"/>
      <c r="AF1575" s="236"/>
      <c r="AG1575" s="249"/>
      <c r="AH1575" s="236"/>
      <c r="AI1575" s="236"/>
      <c r="AJ1575" s="236"/>
      <c r="AK1575" s="236"/>
      <c r="AL1575" s="236"/>
      <c r="AM1575" s="236"/>
      <c r="AN1575" s="240"/>
      <c r="AO1575" s="242"/>
    </row>
    <row r="1576" spans="2:41" ht="12.45" customHeight="1" x14ac:dyDescent="0.3">
      <c r="B1576" s="456"/>
      <c r="C1576" s="430"/>
      <c r="D1576" s="425"/>
      <c r="E1576" s="220" t="s">
        <v>126</v>
      </c>
      <c r="F1576" s="321" t="s">
        <v>38</v>
      </c>
      <c r="G1576" s="259" t="str">
        <f>IF(AND(G1573&lt;&gt;"",G1574&lt;&gt;"",G1575&lt;&gt;""),G1573*G1574*G1575,"")</f>
        <v/>
      </c>
      <c r="H1576" s="259" t="str">
        <f t="shared" ref="H1576:AO1576" si="374">IF(AND(H1573&lt;&gt;"",H1574&lt;&gt;"",H1575&lt;&gt;""),H1573*H1574*H1575,"")</f>
        <v/>
      </c>
      <c r="I1576" s="259" t="str">
        <f t="shared" si="374"/>
        <v/>
      </c>
      <c r="J1576" s="259" t="str">
        <f t="shared" si="374"/>
        <v/>
      </c>
      <c r="K1576" s="259" t="str">
        <f t="shared" si="374"/>
        <v/>
      </c>
      <c r="L1576" s="259" t="str">
        <f t="shared" si="374"/>
        <v/>
      </c>
      <c r="M1576" s="259" t="str">
        <f t="shared" si="374"/>
        <v/>
      </c>
      <c r="N1576" s="259" t="str">
        <f t="shared" si="374"/>
        <v/>
      </c>
      <c r="O1576" s="259" t="str">
        <f t="shared" si="374"/>
        <v/>
      </c>
      <c r="P1576" s="259" t="str">
        <f t="shared" si="374"/>
        <v/>
      </c>
      <c r="Q1576" s="259" t="str">
        <f t="shared" si="374"/>
        <v/>
      </c>
      <c r="R1576" s="259" t="str">
        <f t="shared" si="374"/>
        <v/>
      </c>
      <c r="S1576" s="259" t="str">
        <f t="shared" si="374"/>
        <v/>
      </c>
      <c r="T1576" s="259" t="str">
        <f t="shared" si="374"/>
        <v/>
      </c>
      <c r="U1576" s="259" t="str">
        <f t="shared" si="374"/>
        <v/>
      </c>
      <c r="V1576" s="259" t="str">
        <f t="shared" si="374"/>
        <v/>
      </c>
      <c r="W1576" s="259" t="str">
        <f t="shared" si="374"/>
        <v/>
      </c>
      <c r="X1576" s="259" t="str">
        <f t="shared" si="374"/>
        <v/>
      </c>
      <c r="Y1576" s="260" t="str">
        <f t="shared" si="374"/>
        <v/>
      </c>
      <c r="Z1576" s="261" t="str">
        <f t="shared" si="374"/>
        <v/>
      </c>
      <c r="AA1576" s="259" t="str">
        <f t="shared" si="374"/>
        <v/>
      </c>
      <c r="AB1576" s="260" t="str">
        <f t="shared" si="374"/>
        <v/>
      </c>
      <c r="AC1576" s="261" t="str">
        <f t="shared" si="374"/>
        <v/>
      </c>
      <c r="AD1576" s="259" t="str">
        <f t="shared" si="374"/>
        <v/>
      </c>
      <c r="AE1576" s="259" t="str">
        <f t="shared" si="374"/>
        <v/>
      </c>
      <c r="AF1576" s="259" t="str">
        <f t="shared" si="374"/>
        <v/>
      </c>
      <c r="AG1576" s="259" t="str">
        <f t="shared" si="374"/>
        <v/>
      </c>
      <c r="AH1576" s="259" t="str">
        <f t="shared" si="374"/>
        <v/>
      </c>
      <c r="AI1576" s="259" t="str">
        <f t="shared" si="374"/>
        <v/>
      </c>
      <c r="AJ1576" s="259" t="str">
        <f t="shared" si="374"/>
        <v/>
      </c>
      <c r="AK1576" s="259" t="str">
        <f t="shared" si="374"/>
        <v/>
      </c>
      <c r="AL1576" s="259" t="str">
        <f t="shared" si="374"/>
        <v/>
      </c>
      <c r="AM1576" s="259" t="str">
        <f t="shared" si="374"/>
        <v/>
      </c>
      <c r="AN1576" s="259" t="str">
        <f t="shared" si="374"/>
        <v/>
      </c>
      <c r="AO1576" s="262" t="str">
        <f t="shared" si="374"/>
        <v/>
      </c>
    </row>
    <row r="1577" spans="2:41" ht="12.45" customHeight="1" x14ac:dyDescent="0.3">
      <c r="B1577" s="456"/>
      <c r="C1577" s="430"/>
      <c r="D1577" s="426" t="s">
        <v>110</v>
      </c>
      <c r="E1577" s="243" t="s">
        <v>46</v>
      </c>
      <c r="F1577" s="203" t="s">
        <v>38</v>
      </c>
      <c r="G1577" s="247"/>
      <c r="H1577" s="247"/>
      <c r="I1577" s="256"/>
      <c r="J1577" s="257"/>
      <c r="K1577" s="257"/>
      <c r="L1577" s="247"/>
      <c r="M1577" s="247"/>
      <c r="N1577" s="250"/>
      <c r="O1577" s="251"/>
      <c r="P1577" s="251"/>
      <c r="Q1577" s="251"/>
      <c r="R1577" s="251"/>
      <c r="S1577" s="251"/>
      <c r="T1577" s="251"/>
      <c r="U1577" s="251"/>
      <c r="V1577" s="251"/>
      <c r="W1577" s="251"/>
      <c r="X1577" s="249"/>
      <c r="Y1577" s="254"/>
      <c r="Z1577" s="249"/>
      <c r="AA1577" s="249"/>
      <c r="AB1577" s="254"/>
      <c r="AC1577" s="249"/>
      <c r="AD1577" s="252"/>
      <c r="AE1577" s="258"/>
      <c r="AF1577" s="249"/>
      <c r="AG1577" s="249"/>
      <c r="AH1577" s="249"/>
      <c r="AI1577" s="249"/>
      <c r="AJ1577" s="249"/>
      <c r="AK1577" s="249"/>
      <c r="AL1577" s="249"/>
      <c r="AM1577" s="249"/>
      <c r="AN1577" s="254"/>
      <c r="AO1577" s="255"/>
    </row>
    <row r="1578" spans="2:41" ht="12.45" customHeight="1" x14ac:dyDescent="0.3">
      <c r="B1578" s="456"/>
      <c r="C1578" s="430"/>
      <c r="D1578" s="424"/>
      <c r="E1578" s="245" t="s">
        <v>109</v>
      </c>
      <c r="F1578" s="203" t="s">
        <v>38</v>
      </c>
      <c r="G1578" s="246"/>
      <c r="H1578" s="203"/>
      <c r="I1578" s="231"/>
      <c r="J1578" s="203"/>
      <c r="K1578" s="218"/>
      <c r="L1578" s="247"/>
      <c r="M1578" s="247"/>
      <c r="N1578" s="203"/>
      <c r="O1578" s="236"/>
      <c r="P1578" s="236"/>
      <c r="Q1578" s="236"/>
      <c r="R1578" s="236"/>
      <c r="S1578" s="236"/>
      <c r="T1578" s="236"/>
      <c r="U1578" s="236"/>
      <c r="V1578" s="236"/>
      <c r="W1578" s="236"/>
      <c r="X1578" s="236"/>
      <c r="Y1578" s="240"/>
      <c r="Z1578" s="236"/>
      <c r="AA1578" s="236"/>
      <c r="AB1578" s="240"/>
      <c r="AC1578" s="249"/>
      <c r="AD1578" s="252"/>
      <c r="AE1578" s="253"/>
      <c r="AF1578" s="236"/>
      <c r="AG1578" s="249"/>
      <c r="AH1578" s="249"/>
      <c r="AI1578" s="249"/>
      <c r="AJ1578" s="249"/>
      <c r="AK1578" s="249"/>
      <c r="AL1578" s="249"/>
      <c r="AM1578" s="236"/>
      <c r="AN1578" s="240"/>
      <c r="AO1578" s="242"/>
    </row>
    <row r="1579" spans="2:41" ht="12.45" customHeight="1" x14ac:dyDescent="0.3">
      <c r="B1579" s="456"/>
      <c r="C1579" s="430"/>
      <c r="D1579" s="424"/>
      <c r="E1579" s="245" t="s">
        <v>127</v>
      </c>
      <c r="F1579" s="203" t="s">
        <v>38</v>
      </c>
      <c r="G1579" s="202"/>
      <c r="H1579" s="203"/>
      <c r="I1579" s="203"/>
      <c r="J1579" s="203"/>
      <c r="K1579" s="218"/>
      <c r="L1579" s="203"/>
      <c r="M1579" s="203"/>
      <c r="N1579" s="203"/>
      <c r="O1579" s="236"/>
      <c r="P1579" s="236"/>
      <c r="Q1579" s="236"/>
      <c r="R1579" s="236"/>
      <c r="S1579" s="236"/>
      <c r="T1579" s="236"/>
      <c r="U1579" s="236"/>
      <c r="V1579" s="236"/>
      <c r="W1579" s="236"/>
      <c r="X1579" s="236"/>
      <c r="Y1579" s="240"/>
      <c r="Z1579" s="236"/>
      <c r="AA1579" s="236"/>
      <c r="AB1579" s="240"/>
      <c r="AC1579" s="236"/>
      <c r="AD1579" s="237"/>
      <c r="AE1579" s="263"/>
      <c r="AF1579" s="236"/>
      <c r="AG1579" s="236"/>
      <c r="AH1579" s="236"/>
      <c r="AI1579" s="236"/>
      <c r="AJ1579" s="236"/>
      <c r="AK1579" s="236"/>
      <c r="AL1579" s="236"/>
      <c r="AM1579" s="236"/>
      <c r="AN1579" s="240"/>
      <c r="AO1579" s="242"/>
    </row>
    <row r="1580" spans="2:41" ht="12.45" customHeight="1" x14ac:dyDescent="0.3">
      <c r="B1580" s="456"/>
      <c r="C1580" s="430"/>
      <c r="D1580" s="425"/>
      <c r="E1580" s="221" t="s">
        <v>126</v>
      </c>
      <c r="F1580" s="321" t="s">
        <v>38</v>
      </c>
      <c r="G1580" s="259" t="str">
        <f>IF(AND(G1577&lt;&gt;"",G1578&lt;&gt;"",G1579&lt;&gt;""),G1577*G1578*G1579,"")</f>
        <v/>
      </c>
      <c r="H1580" s="259" t="str">
        <f t="shared" ref="H1580:AO1580" si="375">IF(AND(H1577&lt;&gt;"",H1578&lt;&gt;"",H1579&lt;&gt;""),H1577*H1578*H1579,"")</f>
        <v/>
      </c>
      <c r="I1580" s="259" t="str">
        <f t="shared" si="375"/>
        <v/>
      </c>
      <c r="J1580" s="259" t="str">
        <f t="shared" si="375"/>
        <v/>
      </c>
      <c r="K1580" s="259" t="str">
        <f t="shared" si="375"/>
        <v/>
      </c>
      <c r="L1580" s="259" t="str">
        <f t="shared" si="375"/>
        <v/>
      </c>
      <c r="M1580" s="259" t="str">
        <f t="shared" si="375"/>
        <v/>
      </c>
      <c r="N1580" s="259" t="str">
        <f t="shared" si="375"/>
        <v/>
      </c>
      <c r="O1580" s="259" t="str">
        <f t="shared" si="375"/>
        <v/>
      </c>
      <c r="P1580" s="259" t="str">
        <f t="shared" si="375"/>
        <v/>
      </c>
      <c r="Q1580" s="259" t="str">
        <f t="shared" si="375"/>
        <v/>
      </c>
      <c r="R1580" s="259" t="str">
        <f t="shared" si="375"/>
        <v/>
      </c>
      <c r="S1580" s="259" t="str">
        <f t="shared" si="375"/>
        <v/>
      </c>
      <c r="T1580" s="259" t="str">
        <f t="shared" si="375"/>
        <v/>
      </c>
      <c r="U1580" s="259" t="str">
        <f t="shared" si="375"/>
        <v/>
      </c>
      <c r="V1580" s="259" t="str">
        <f t="shared" si="375"/>
        <v/>
      </c>
      <c r="W1580" s="259" t="str">
        <f t="shared" si="375"/>
        <v/>
      </c>
      <c r="X1580" s="259" t="str">
        <f t="shared" si="375"/>
        <v/>
      </c>
      <c r="Y1580" s="259" t="str">
        <f t="shared" si="375"/>
        <v/>
      </c>
      <c r="Z1580" s="259" t="str">
        <f t="shared" si="375"/>
        <v/>
      </c>
      <c r="AA1580" s="259" t="str">
        <f t="shared" si="375"/>
        <v/>
      </c>
      <c r="AB1580" s="259" t="str">
        <f t="shared" si="375"/>
        <v/>
      </c>
      <c r="AC1580" s="259" t="str">
        <f t="shared" si="375"/>
        <v/>
      </c>
      <c r="AD1580" s="259" t="str">
        <f t="shared" si="375"/>
        <v/>
      </c>
      <c r="AE1580" s="259" t="str">
        <f t="shared" si="375"/>
        <v/>
      </c>
      <c r="AF1580" s="259" t="str">
        <f t="shared" si="375"/>
        <v/>
      </c>
      <c r="AG1580" s="259" t="str">
        <f t="shared" si="375"/>
        <v/>
      </c>
      <c r="AH1580" s="259" t="str">
        <f t="shared" si="375"/>
        <v/>
      </c>
      <c r="AI1580" s="259" t="str">
        <f t="shared" si="375"/>
        <v/>
      </c>
      <c r="AJ1580" s="259" t="str">
        <f t="shared" si="375"/>
        <v/>
      </c>
      <c r="AK1580" s="259" t="str">
        <f t="shared" si="375"/>
        <v/>
      </c>
      <c r="AL1580" s="259" t="str">
        <f t="shared" si="375"/>
        <v/>
      </c>
      <c r="AM1580" s="259" t="str">
        <f t="shared" si="375"/>
        <v/>
      </c>
      <c r="AN1580" s="259" t="str">
        <f t="shared" si="375"/>
        <v/>
      </c>
      <c r="AO1580" s="262" t="str">
        <f t="shared" si="375"/>
        <v/>
      </c>
    </row>
    <row r="1581" spans="2:41" ht="12.45" customHeight="1" x14ac:dyDescent="0.3">
      <c r="B1581" s="456"/>
      <c r="C1581" s="430"/>
      <c r="D1581" s="426" t="s">
        <v>110</v>
      </c>
      <c r="E1581" s="264" t="s">
        <v>46</v>
      </c>
      <c r="F1581" s="203" t="s">
        <v>38</v>
      </c>
      <c r="G1581" s="247"/>
      <c r="H1581" s="247"/>
      <c r="I1581" s="256"/>
      <c r="J1581" s="257"/>
      <c r="K1581" s="257"/>
      <c r="L1581" s="247"/>
      <c r="M1581" s="247"/>
      <c r="N1581" s="250"/>
      <c r="O1581" s="251"/>
      <c r="P1581" s="251"/>
      <c r="Q1581" s="251"/>
      <c r="R1581" s="251"/>
      <c r="S1581" s="251"/>
      <c r="T1581" s="251"/>
      <c r="U1581" s="251"/>
      <c r="V1581" s="251"/>
      <c r="W1581" s="251"/>
      <c r="X1581" s="249"/>
      <c r="Y1581" s="254"/>
      <c r="Z1581" s="249"/>
      <c r="AA1581" s="249"/>
      <c r="AB1581" s="254"/>
      <c r="AC1581" s="249"/>
      <c r="AD1581" s="252"/>
      <c r="AE1581" s="258"/>
      <c r="AF1581" s="249"/>
      <c r="AG1581" s="249"/>
      <c r="AH1581" s="249"/>
      <c r="AI1581" s="249"/>
      <c r="AJ1581" s="249"/>
      <c r="AK1581" s="249"/>
      <c r="AL1581" s="249"/>
      <c r="AM1581" s="249"/>
      <c r="AN1581" s="254"/>
      <c r="AO1581" s="255"/>
    </row>
    <row r="1582" spans="2:41" ht="12.45" customHeight="1" x14ac:dyDescent="0.3">
      <c r="B1582" s="456"/>
      <c r="C1582" s="430"/>
      <c r="D1582" s="424"/>
      <c r="E1582" s="245" t="s">
        <v>109</v>
      </c>
      <c r="F1582" s="203" t="s">
        <v>38</v>
      </c>
      <c r="G1582" s="246"/>
      <c r="H1582" s="203"/>
      <c r="I1582" s="231"/>
      <c r="J1582" s="203"/>
      <c r="K1582" s="218"/>
      <c r="L1582" s="247"/>
      <c r="M1582" s="247"/>
      <c r="N1582" s="203"/>
      <c r="O1582" s="236"/>
      <c r="P1582" s="236"/>
      <c r="Q1582" s="236"/>
      <c r="R1582" s="236"/>
      <c r="S1582" s="236"/>
      <c r="T1582" s="236"/>
      <c r="U1582" s="236"/>
      <c r="V1582" s="236"/>
      <c r="W1582" s="236"/>
      <c r="X1582" s="236"/>
      <c r="Y1582" s="240"/>
      <c r="Z1582" s="236"/>
      <c r="AA1582" s="236"/>
      <c r="AB1582" s="240"/>
      <c r="AC1582" s="249"/>
      <c r="AD1582" s="252"/>
      <c r="AE1582" s="253"/>
      <c r="AF1582" s="236"/>
      <c r="AG1582" s="249"/>
      <c r="AH1582" s="249"/>
      <c r="AI1582" s="249"/>
      <c r="AJ1582" s="249"/>
      <c r="AK1582" s="249"/>
      <c r="AL1582" s="249"/>
      <c r="AM1582" s="236"/>
      <c r="AN1582" s="240"/>
      <c r="AO1582" s="242"/>
    </row>
    <row r="1583" spans="2:41" ht="12.45" customHeight="1" x14ac:dyDescent="0.3">
      <c r="B1583" s="456"/>
      <c r="C1583" s="430"/>
      <c r="D1583" s="424"/>
      <c r="E1583" s="245" t="s">
        <v>127</v>
      </c>
      <c r="F1583" s="203" t="s">
        <v>38</v>
      </c>
      <c r="G1583" s="202"/>
      <c r="H1583" s="203"/>
      <c r="I1583" s="203"/>
      <c r="J1583" s="203"/>
      <c r="K1583" s="218"/>
      <c r="L1583" s="203"/>
      <c r="M1583" s="203"/>
      <c r="N1583" s="203"/>
      <c r="O1583" s="236"/>
      <c r="P1583" s="236"/>
      <c r="Q1583" s="236"/>
      <c r="R1583" s="236"/>
      <c r="S1583" s="236"/>
      <c r="T1583" s="236"/>
      <c r="U1583" s="236"/>
      <c r="V1583" s="236"/>
      <c r="W1583" s="236"/>
      <c r="X1583" s="236"/>
      <c r="Y1583" s="240"/>
      <c r="Z1583" s="236"/>
      <c r="AA1583" s="236"/>
      <c r="AB1583" s="240"/>
      <c r="AC1583" s="236"/>
      <c r="AD1583" s="237"/>
      <c r="AE1583" s="263"/>
      <c r="AF1583" s="236"/>
      <c r="AG1583" s="236"/>
      <c r="AH1583" s="236"/>
      <c r="AI1583" s="236"/>
      <c r="AJ1583" s="236"/>
      <c r="AK1583" s="236"/>
      <c r="AL1583" s="236"/>
      <c r="AM1583" s="236"/>
      <c r="AN1583" s="240"/>
      <c r="AO1583" s="242"/>
    </row>
    <row r="1584" spans="2:41" ht="12.45" customHeight="1" x14ac:dyDescent="0.3">
      <c r="B1584" s="456"/>
      <c r="C1584" s="430"/>
      <c r="D1584" s="425"/>
      <c r="E1584" s="221" t="s">
        <v>126</v>
      </c>
      <c r="F1584" s="321" t="s">
        <v>38</v>
      </c>
      <c r="G1584" s="259" t="str">
        <f>IF(AND(G1581&lt;&gt;"",G1582&lt;&gt;"",G1583&lt;&gt;""),G1581*G1582*G1583,"")</f>
        <v/>
      </c>
      <c r="H1584" s="259" t="str">
        <f t="shared" ref="H1584:AO1584" si="376">IF(AND(H1581&lt;&gt;"",H1582&lt;&gt;"",H1583&lt;&gt;""),H1581*H1582*H1583,"")</f>
        <v/>
      </c>
      <c r="I1584" s="259" t="str">
        <f t="shared" si="376"/>
        <v/>
      </c>
      <c r="J1584" s="259" t="str">
        <f t="shared" si="376"/>
        <v/>
      </c>
      <c r="K1584" s="259" t="str">
        <f t="shared" si="376"/>
        <v/>
      </c>
      <c r="L1584" s="259" t="str">
        <f t="shared" si="376"/>
        <v/>
      </c>
      <c r="M1584" s="259" t="str">
        <f t="shared" si="376"/>
        <v/>
      </c>
      <c r="N1584" s="259" t="str">
        <f t="shared" si="376"/>
        <v/>
      </c>
      <c r="O1584" s="259" t="str">
        <f t="shared" si="376"/>
        <v/>
      </c>
      <c r="P1584" s="259" t="str">
        <f t="shared" si="376"/>
        <v/>
      </c>
      <c r="Q1584" s="259" t="str">
        <f t="shared" si="376"/>
        <v/>
      </c>
      <c r="R1584" s="259" t="str">
        <f t="shared" si="376"/>
        <v/>
      </c>
      <c r="S1584" s="259" t="str">
        <f t="shared" si="376"/>
        <v/>
      </c>
      <c r="T1584" s="259" t="str">
        <f t="shared" si="376"/>
        <v/>
      </c>
      <c r="U1584" s="259" t="str">
        <f t="shared" si="376"/>
        <v/>
      </c>
      <c r="V1584" s="259" t="str">
        <f t="shared" si="376"/>
        <v/>
      </c>
      <c r="W1584" s="259" t="str">
        <f t="shared" si="376"/>
        <v/>
      </c>
      <c r="X1584" s="259" t="str">
        <f t="shared" si="376"/>
        <v/>
      </c>
      <c r="Y1584" s="259" t="str">
        <f t="shared" si="376"/>
        <v/>
      </c>
      <c r="Z1584" s="259" t="str">
        <f t="shared" si="376"/>
        <v/>
      </c>
      <c r="AA1584" s="259" t="str">
        <f t="shared" si="376"/>
        <v/>
      </c>
      <c r="AB1584" s="259" t="str">
        <f t="shared" si="376"/>
        <v/>
      </c>
      <c r="AC1584" s="259" t="str">
        <f t="shared" si="376"/>
        <v/>
      </c>
      <c r="AD1584" s="259" t="str">
        <f t="shared" si="376"/>
        <v/>
      </c>
      <c r="AE1584" s="259" t="str">
        <f t="shared" si="376"/>
        <v/>
      </c>
      <c r="AF1584" s="259" t="str">
        <f t="shared" si="376"/>
        <v/>
      </c>
      <c r="AG1584" s="259" t="str">
        <f t="shared" si="376"/>
        <v/>
      </c>
      <c r="AH1584" s="259" t="str">
        <f t="shared" si="376"/>
        <v/>
      </c>
      <c r="AI1584" s="259" t="str">
        <f t="shared" si="376"/>
        <v/>
      </c>
      <c r="AJ1584" s="259" t="str">
        <f t="shared" si="376"/>
        <v/>
      </c>
      <c r="AK1584" s="259" t="str">
        <f t="shared" si="376"/>
        <v/>
      </c>
      <c r="AL1584" s="259" t="str">
        <f t="shared" si="376"/>
        <v/>
      </c>
      <c r="AM1584" s="259" t="str">
        <f t="shared" si="376"/>
        <v/>
      </c>
      <c r="AN1584" s="259" t="str">
        <f t="shared" si="376"/>
        <v/>
      </c>
      <c r="AO1584" s="262" t="str">
        <f t="shared" si="376"/>
        <v/>
      </c>
    </row>
    <row r="1585" spans="2:41" ht="12.45" customHeight="1" x14ac:dyDescent="0.3">
      <c r="B1585" s="456"/>
      <c r="C1585" s="430"/>
      <c r="D1585" s="426" t="s">
        <v>110</v>
      </c>
      <c r="E1585" s="264" t="s">
        <v>46</v>
      </c>
      <c r="F1585" s="203" t="s">
        <v>38</v>
      </c>
      <c r="G1585" s="247"/>
      <c r="H1585" s="247"/>
      <c r="I1585" s="256"/>
      <c r="J1585" s="257"/>
      <c r="K1585" s="257"/>
      <c r="L1585" s="247"/>
      <c r="M1585" s="247"/>
      <c r="N1585" s="250"/>
      <c r="O1585" s="251"/>
      <c r="P1585" s="251"/>
      <c r="Q1585" s="251"/>
      <c r="R1585" s="251"/>
      <c r="S1585" s="251"/>
      <c r="T1585" s="251"/>
      <c r="U1585" s="251"/>
      <c r="V1585" s="251"/>
      <c r="W1585" s="251"/>
      <c r="X1585" s="249"/>
      <c r="Y1585" s="254"/>
      <c r="Z1585" s="249"/>
      <c r="AA1585" s="249"/>
      <c r="AB1585" s="254"/>
      <c r="AC1585" s="249"/>
      <c r="AD1585" s="252"/>
      <c r="AE1585" s="258"/>
      <c r="AF1585" s="249"/>
      <c r="AG1585" s="249"/>
      <c r="AH1585" s="249"/>
      <c r="AI1585" s="249"/>
      <c r="AJ1585" s="249"/>
      <c r="AK1585" s="249"/>
      <c r="AL1585" s="249"/>
      <c r="AM1585" s="249"/>
      <c r="AN1585" s="254"/>
      <c r="AO1585" s="255"/>
    </row>
    <row r="1586" spans="2:41" ht="12.45" customHeight="1" x14ac:dyDescent="0.3">
      <c r="B1586" s="456"/>
      <c r="C1586" s="430"/>
      <c r="D1586" s="424"/>
      <c r="E1586" s="245" t="s">
        <v>109</v>
      </c>
      <c r="F1586" s="203" t="s">
        <v>38</v>
      </c>
      <c r="G1586" s="246"/>
      <c r="H1586" s="203"/>
      <c r="I1586" s="231"/>
      <c r="J1586" s="203"/>
      <c r="K1586" s="218"/>
      <c r="L1586" s="247"/>
      <c r="M1586" s="247"/>
      <c r="N1586" s="203"/>
      <c r="O1586" s="236"/>
      <c r="P1586" s="236"/>
      <c r="Q1586" s="236"/>
      <c r="R1586" s="236"/>
      <c r="S1586" s="236"/>
      <c r="T1586" s="236"/>
      <c r="U1586" s="236"/>
      <c r="V1586" s="236"/>
      <c r="W1586" s="236"/>
      <c r="X1586" s="236"/>
      <c r="Y1586" s="240"/>
      <c r="Z1586" s="236"/>
      <c r="AA1586" s="236"/>
      <c r="AB1586" s="240"/>
      <c r="AC1586" s="249"/>
      <c r="AD1586" s="252"/>
      <c r="AE1586" s="253"/>
      <c r="AF1586" s="236"/>
      <c r="AG1586" s="249"/>
      <c r="AH1586" s="249"/>
      <c r="AI1586" s="249"/>
      <c r="AJ1586" s="249"/>
      <c r="AK1586" s="249"/>
      <c r="AL1586" s="249"/>
      <c r="AM1586" s="236"/>
      <c r="AN1586" s="240"/>
      <c r="AO1586" s="242"/>
    </row>
    <row r="1587" spans="2:41" ht="12.45" customHeight="1" x14ac:dyDescent="0.3">
      <c r="B1587" s="456"/>
      <c r="C1587" s="430"/>
      <c r="D1587" s="424"/>
      <c r="E1587" s="245" t="s">
        <v>127</v>
      </c>
      <c r="F1587" s="203" t="s">
        <v>38</v>
      </c>
      <c r="G1587" s="202"/>
      <c r="H1587" s="203"/>
      <c r="I1587" s="203"/>
      <c r="J1587" s="203"/>
      <c r="K1587" s="218"/>
      <c r="L1587" s="203"/>
      <c r="M1587" s="203"/>
      <c r="N1587" s="203"/>
      <c r="O1587" s="236"/>
      <c r="P1587" s="236"/>
      <c r="Q1587" s="236"/>
      <c r="R1587" s="236"/>
      <c r="S1587" s="236"/>
      <c r="T1587" s="236"/>
      <c r="U1587" s="236"/>
      <c r="V1587" s="236"/>
      <c r="W1587" s="236"/>
      <c r="X1587" s="236"/>
      <c r="Y1587" s="240"/>
      <c r="Z1587" s="236"/>
      <c r="AA1587" s="236"/>
      <c r="AB1587" s="240"/>
      <c r="AC1587" s="236"/>
      <c r="AD1587" s="237"/>
      <c r="AE1587" s="263"/>
      <c r="AF1587" s="236"/>
      <c r="AG1587" s="236"/>
      <c r="AH1587" s="236"/>
      <c r="AI1587" s="236"/>
      <c r="AJ1587" s="236"/>
      <c r="AK1587" s="236"/>
      <c r="AL1587" s="236"/>
      <c r="AM1587" s="236"/>
      <c r="AN1587" s="240"/>
      <c r="AO1587" s="242"/>
    </row>
    <row r="1588" spans="2:41" ht="12.45" customHeight="1" x14ac:dyDescent="0.3">
      <c r="B1588" s="456"/>
      <c r="C1588" s="430"/>
      <c r="D1588" s="425"/>
      <c r="E1588" s="221" t="s">
        <v>126</v>
      </c>
      <c r="F1588" s="321" t="s">
        <v>38</v>
      </c>
      <c r="G1588" s="259" t="str">
        <f>IF(AND(G1585&lt;&gt;"",G1586&lt;&gt;"",G1587&lt;&gt;""),G1585*G1586*G1587,"")</f>
        <v/>
      </c>
      <c r="H1588" s="259" t="str">
        <f t="shared" ref="H1588:AO1588" si="377">IF(AND(H1585&lt;&gt;"",H1586&lt;&gt;"",H1587&lt;&gt;""),H1585*H1586*H1587,"")</f>
        <v/>
      </c>
      <c r="I1588" s="259" t="str">
        <f t="shared" si="377"/>
        <v/>
      </c>
      <c r="J1588" s="259" t="str">
        <f t="shared" si="377"/>
        <v/>
      </c>
      <c r="K1588" s="259" t="str">
        <f t="shared" si="377"/>
        <v/>
      </c>
      <c r="L1588" s="259" t="str">
        <f t="shared" si="377"/>
        <v/>
      </c>
      <c r="M1588" s="259" t="str">
        <f t="shared" si="377"/>
        <v/>
      </c>
      <c r="N1588" s="259" t="str">
        <f t="shared" si="377"/>
        <v/>
      </c>
      <c r="O1588" s="259" t="str">
        <f t="shared" si="377"/>
        <v/>
      </c>
      <c r="P1588" s="259" t="str">
        <f t="shared" si="377"/>
        <v/>
      </c>
      <c r="Q1588" s="259" t="str">
        <f t="shared" si="377"/>
        <v/>
      </c>
      <c r="R1588" s="259" t="str">
        <f t="shared" si="377"/>
        <v/>
      </c>
      <c r="S1588" s="259" t="str">
        <f t="shared" si="377"/>
        <v/>
      </c>
      <c r="T1588" s="259" t="str">
        <f t="shared" si="377"/>
        <v/>
      </c>
      <c r="U1588" s="259" t="str">
        <f t="shared" si="377"/>
        <v/>
      </c>
      <c r="V1588" s="259" t="str">
        <f t="shared" si="377"/>
        <v/>
      </c>
      <c r="W1588" s="259" t="str">
        <f t="shared" si="377"/>
        <v/>
      </c>
      <c r="X1588" s="259" t="str">
        <f t="shared" si="377"/>
        <v/>
      </c>
      <c r="Y1588" s="259" t="str">
        <f t="shared" si="377"/>
        <v/>
      </c>
      <c r="Z1588" s="259" t="str">
        <f t="shared" si="377"/>
        <v/>
      </c>
      <c r="AA1588" s="259" t="str">
        <f t="shared" si="377"/>
        <v/>
      </c>
      <c r="AB1588" s="259" t="str">
        <f t="shared" si="377"/>
        <v/>
      </c>
      <c r="AC1588" s="259" t="str">
        <f t="shared" si="377"/>
        <v/>
      </c>
      <c r="AD1588" s="259" t="str">
        <f t="shared" si="377"/>
        <v/>
      </c>
      <c r="AE1588" s="259" t="str">
        <f t="shared" si="377"/>
        <v/>
      </c>
      <c r="AF1588" s="259" t="str">
        <f t="shared" si="377"/>
        <v/>
      </c>
      <c r="AG1588" s="259" t="str">
        <f t="shared" si="377"/>
        <v/>
      </c>
      <c r="AH1588" s="259" t="str">
        <f t="shared" si="377"/>
        <v/>
      </c>
      <c r="AI1588" s="259" t="str">
        <f t="shared" si="377"/>
        <v/>
      </c>
      <c r="AJ1588" s="259" t="str">
        <f t="shared" si="377"/>
        <v/>
      </c>
      <c r="AK1588" s="259" t="str">
        <f t="shared" si="377"/>
        <v/>
      </c>
      <c r="AL1588" s="259" t="str">
        <f t="shared" si="377"/>
        <v/>
      </c>
      <c r="AM1588" s="259" t="str">
        <f t="shared" si="377"/>
        <v/>
      </c>
      <c r="AN1588" s="259" t="str">
        <f t="shared" si="377"/>
        <v/>
      </c>
      <c r="AO1588" s="262" t="str">
        <f t="shared" si="377"/>
        <v/>
      </c>
    </row>
    <row r="1589" spans="2:41" ht="12.45" customHeight="1" x14ac:dyDescent="0.3">
      <c r="B1589" s="456"/>
      <c r="C1589" s="430"/>
      <c r="D1589" s="426" t="s">
        <v>110</v>
      </c>
      <c r="E1589" s="264" t="s">
        <v>46</v>
      </c>
      <c r="F1589" s="203" t="s">
        <v>38</v>
      </c>
      <c r="G1589" s="247"/>
      <c r="H1589" s="247"/>
      <c r="I1589" s="256"/>
      <c r="J1589" s="257"/>
      <c r="K1589" s="257"/>
      <c r="L1589" s="247"/>
      <c r="M1589" s="247"/>
      <c r="N1589" s="250"/>
      <c r="O1589" s="251"/>
      <c r="P1589" s="251"/>
      <c r="Q1589" s="251"/>
      <c r="R1589" s="251"/>
      <c r="S1589" s="251"/>
      <c r="T1589" s="251"/>
      <c r="U1589" s="251"/>
      <c r="V1589" s="251"/>
      <c r="W1589" s="251"/>
      <c r="X1589" s="249"/>
      <c r="Y1589" s="254"/>
      <c r="Z1589" s="249"/>
      <c r="AA1589" s="249"/>
      <c r="AB1589" s="254"/>
      <c r="AC1589" s="249"/>
      <c r="AD1589" s="252"/>
      <c r="AE1589" s="258"/>
      <c r="AF1589" s="249"/>
      <c r="AG1589" s="249"/>
      <c r="AH1589" s="249"/>
      <c r="AI1589" s="249"/>
      <c r="AJ1589" s="249"/>
      <c r="AK1589" s="249"/>
      <c r="AL1589" s="249"/>
      <c r="AM1589" s="249"/>
      <c r="AN1589" s="254"/>
      <c r="AO1589" s="255"/>
    </row>
    <row r="1590" spans="2:41" ht="12.45" customHeight="1" x14ac:dyDescent="0.3">
      <c r="B1590" s="456"/>
      <c r="C1590" s="430"/>
      <c r="D1590" s="424"/>
      <c r="E1590" s="245" t="s">
        <v>109</v>
      </c>
      <c r="F1590" s="203" t="s">
        <v>38</v>
      </c>
      <c r="G1590" s="246"/>
      <c r="H1590" s="203"/>
      <c r="I1590" s="231"/>
      <c r="J1590" s="203"/>
      <c r="K1590" s="218"/>
      <c r="L1590" s="247"/>
      <c r="M1590" s="247"/>
      <c r="N1590" s="203"/>
      <c r="O1590" s="236"/>
      <c r="P1590" s="236"/>
      <c r="Q1590" s="236"/>
      <c r="R1590" s="236"/>
      <c r="S1590" s="236"/>
      <c r="T1590" s="236"/>
      <c r="U1590" s="236"/>
      <c r="V1590" s="236"/>
      <c r="W1590" s="236"/>
      <c r="X1590" s="236"/>
      <c r="Y1590" s="240"/>
      <c r="Z1590" s="236"/>
      <c r="AA1590" s="236"/>
      <c r="AB1590" s="240"/>
      <c r="AC1590" s="249"/>
      <c r="AD1590" s="252"/>
      <c r="AE1590" s="253"/>
      <c r="AF1590" s="236"/>
      <c r="AG1590" s="249"/>
      <c r="AH1590" s="249"/>
      <c r="AI1590" s="249"/>
      <c r="AJ1590" s="249"/>
      <c r="AK1590" s="249"/>
      <c r="AL1590" s="249"/>
      <c r="AM1590" s="236"/>
      <c r="AN1590" s="240"/>
      <c r="AO1590" s="242"/>
    </row>
    <row r="1591" spans="2:41" ht="12.45" customHeight="1" x14ac:dyDescent="0.3">
      <c r="B1591" s="456"/>
      <c r="C1591" s="430"/>
      <c r="D1591" s="424"/>
      <c r="E1591" s="245" t="s">
        <v>127</v>
      </c>
      <c r="F1591" s="203" t="s">
        <v>38</v>
      </c>
      <c r="G1591" s="202"/>
      <c r="H1591" s="203"/>
      <c r="I1591" s="203"/>
      <c r="J1591" s="203"/>
      <c r="K1591" s="218"/>
      <c r="L1591" s="203"/>
      <c r="M1591" s="203"/>
      <c r="N1591" s="203"/>
      <c r="O1591" s="236"/>
      <c r="P1591" s="236"/>
      <c r="Q1591" s="236"/>
      <c r="R1591" s="236"/>
      <c r="S1591" s="236"/>
      <c r="T1591" s="236"/>
      <c r="U1591" s="236"/>
      <c r="V1591" s="236"/>
      <c r="W1591" s="236"/>
      <c r="X1591" s="236"/>
      <c r="Y1591" s="240"/>
      <c r="Z1591" s="236"/>
      <c r="AA1591" s="236"/>
      <c r="AB1591" s="240"/>
      <c r="AC1591" s="236"/>
      <c r="AD1591" s="237"/>
      <c r="AE1591" s="263"/>
      <c r="AF1591" s="236"/>
      <c r="AG1591" s="236"/>
      <c r="AH1591" s="236"/>
      <c r="AI1591" s="236"/>
      <c r="AJ1591" s="236"/>
      <c r="AK1591" s="236"/>
      <c r="AL1591" s="236"/>
      <c r="AM1591" s="236"/>
      <c r="AN1591" s="240"/>
      <c r="AO1591" s="242"/>
    </row>
    <row r="1592" spans="2:41" ht="12.45" customHeight="1" x14ac:dyDescent="0.3">
      <c r="B1592" s="456"/>
      <c r="C1592" s="430"/>
      <c r="D1592" s="425"/>
      <c r="E1592" s="221" t="s">
        <v>126</v>
      </c>
      <c r="F1592" s="321" t="s">
        <v>38</v>
      </c>
      <c r="G1592" s="259" t="str">
        <f>IF(AND(G1589&lt;&gt;"",G1590&lt;&gt;"",G1591&lt;&gt;""),G1589*G1590*G1591,"")</f>
        <v/>
      </c>
      <c r="H1592" s="259" t="str">
        <f t="shared" ref="H1592:AO1592" si="378">IF(AND(H1589&lt;&gt;"",H1590&lt;&gt;"",H1591&lt;&gt;""),H1589*H1590*H1591,"")</f>
        <v/>
      </c>
      <c r="I1592" s="259" t="str">
        <f t="shared" si="378"/>
        <v/>
      </c>
      <c r="J1592" s="259" t="str">
        <f t="shared" si="378"/>
        <v/>
      </c>
      <c r="K1592" s="259" t="str">
        <f t="shared" si="378"/>
        <v/>
      </c>
      <c r="L1592" s="259" t="str">
        <f t="shared" si="378"/>
        <v/>
      </c>
      <c r="M1592" s="259" t="str">
        <f t="shared" si="378"/>
        <v/>
      </c>
      <c r="N1592" s="259" t="str">
        <f t="shared" si="378"/>
        <v/>
      </c>
      <c r="O1592" s="259" t="str">
        <f t="shared" si="378"/>
        <v/>
      </c>
      <c r="P1592" s="259" t="str">
        <f t="shared" si="378"/>
        <v/>
      </c>
      <c r="Q1592" s="259" t="str">
        <f t="shared" si="378"/>
        <v/>
      </c>
      <c r="R1592" s="259" t="str">
        <f t="shared" si="378"/>
        <v/>
      </c>
      <c r="S1592" s="259" t="str">
        <f t="shared" si="378"/>
        <v/>
      </c>
      <c r="T1592" s="259" t="str">
        <f t="shared" si="378"/>
        <v/>
      </c>
      <c r="U1592" s="259" t="str">
        <f t="shared" si="378"/>
        <v/>
      </c>
      <c r="V1592" s="259" t="str">
        <f t="shared" si="378"/>
        <v/>
      </c>
      <c r="W1592" s="259" t="str">
        <f t="shared" si="378"/>
        <v/>
      </c>
      <c r="X1592" s="259" t="str">
        <f t="shared" si="378"/>
        <v/>
      </c>
      <c r="Y1592" s="259" t="str">
        <f t="shared" si="378"/>
        <v/>
      </c>
      <c r="Z1592" s="259" t="str">
        <f t="shared" si="378"/>
        <v/>
      </c>
      <c r="AA1592" s="259" t="str">
        <f t="shared" si="378"/>
        <v/>
      </c>
      <c r="AB1592" s="259" t="str">
        <f t="shared" si="378"/>
        <v/>
      </c>
      <c r="AC1592" s="259" t="str">
        <f t="shared" si="378"/>
        <v/>
      </c>
      <c r="AD1592" s="259" t="str">
        <f t="shared" si="378"/>
        <v/>
      </c>
      <c r="AE1592" s="259" t="str">
        <f t="shared" si="378"/>
        <v/>
      </c>
      <c r="AF1592" s="259" t="str">
        <f t="shared" si="378"/>
        <v/>
      </c>
      <c r="AG1592" s="259" t="str">
        <f t="shared" si="378"/>
        <v/>
      </c>
      <c r="AH1592" s="259" t="str">
        <f t="shared" si="378"/>
        <v/>
      </c>
      <c r="AI1592" s="259" t="str">
        <f t="shared" si="378"/>
        <v/>
      </c>
      <c r="AJ1592" s="259" t="str">
        <f t="shared" si="378"/>
        <v/>
      </c>
      <c r="AK1592" s="259" t="str">
        <f t="shared" si="378"/>
        <v/>
      </c>
      <c r="AL1592" s="259" t="str">
        <f t="shared" si="378"/>
        <v/>
      </c>
      <c r="AM1592" s="259" t="str">
        <f t="shared" si="378"/>
        <v/>
      </c>
      <c r="AN1592" s="259" t="str">
        <f t="shared" si="378"/>
        <v/>
      </c>
      <c r="AO1592" s="262" t="str">
        <f t="shared" si="378"/>
        <v/>
      </c>
    </row>
    <row r="1593" spans="2:41" ht="12.45" customHeight="1" x14ac:dyDescent="0.3">
      <c r="B1593" s="456"/>
      <c r="C1593" s="430"/>
      <c r="D1593" s="426" t="s">
        <v>110</v>
      </c>
      <c r="E1593" s="264" t="s">
        <v>46</v>
      </c>
      <c r="F1593" s="203" t="s">
        <v>38</v>
      </c>
      <c r="G1593" s="247"/>
      <c r="H1593" s="247"/>
      <c r="I1593" s="256"/>
      <c r="J1593" s="257"/>
      <c r="K1593" s="257"/>
      <c r="L1593" s="247"/>
      <c r="M1593" s="247"/>
      <c r="N1593" s="250"/>
      <c r="O1593" s="251"/>
      <c r="P1593" s="251"/>
      <c r="Q1593" s="251"/>
      <c r="R1593" s="251"/>
      <c r="S1593" s="251"/>
      <c r="T1593" s="251"/>
      <c r="U1593" s="251"/>
      <c r="V1593" s="251"/>
      <c r="W1593" s="251"/>
      <c r="X1593" s="249"/>
      <c r="Y1593" s="254"/>
      <c r="Z1593" s="249"/>
      <c r="AA1593" s="249"/>
      <c r="AB1593" s="254"/>
      <c r="AC1593" s="249"/>
      <c r="AD1593" s="252"/>
      <c r="AE1593" s="258"/>
      <c r="AF1593" s="249"/>
      <c r="AG1593" s="249"/>
      <c r="AH1593" s="249"/>
      <c r="AI1593" s="249"/>
      <c r="AJ1593" s="249"/>
      <c r="AK1593" s="249"/>
      <c r="AL1593" s="249"/>
      <c r="AM1593" s="249"/>
      <c r="AN1593" s="254"/>
      <c r="AO1593" s="255"/>
    </row>
    <row r="1594" spans="2:41" ht="12.45" customHeight="1" x14ac:dyDescent="0.3">
      <c r="B1594" s="456"/>
      <c r="C1594" s="430"/>
      <c r="D1594" s="424"/>
      <c r="E1594" s="245" t="s">
        <v>109</v>
      </c>
      <c r="F1594" s="203" t="s">
        <v>38</v>
      </c>
      <c r="G1594" s="246"/>
      <c r="H1594" s="203"/>
      <c r="I1594" s="231"/>
      <c r="J1594" s="203"/>
      <c r="K1594" s="218"/>
      <c r="L1594" s="247"/>
      <c r="M1594" s="247"/>
      <c r="N1594" s="203"/>
      <c r="O1594" s="236"/>
      <c r="P1594" s="236"/>
      <c r="Q1594" s="236"/>
      <c r="R1594" s="236"/>
      <c r="S1594" s="236"/>
      <c r="T1594" s="236"/>
      <c r="U1594" s="236"/>
      <c r="V1594" s="236"/>
      <c r="W1594" s="236"/>
      <c r="X1594" s="236"/>
      <c r="Y1594" s="240"/>
      <c r="Z1594" s="236"/>
      <c r="AA1594" s="236"/>
      <c r="AB1594" s="240"/>
      <c r="AC1594" s="249"/>
      <c r="AD1594" s="252"/>
      <c r="AE1594" s="253"/>
      <c r="AF1594" s="236"/>
      <c r="AG1594" s="249"/>
      <c r="AH1594" s="249"/>
      <c r="AI1594" s="249"/>
      <c r="AJ1594" s="249"/>
      <c r="AK1594" s="249"/>
      <c r="AL1594" s="249"/>
      <c r="AM1594" s="236"/>
      <c r="AN1594" s="240"/>
      <c r="AO1594" s="242"/>
    </row>
    <row r="1595" spans="2:41" ht="12.45" customHeight="1" x14ac:dyDescent="0.3">
      <c r="B1595" s="456"/>
      <c r="C1595" s="430"/>
      <c r="D1595" s="424"/>
      <c r="E1595" s="243" t="s">
        <v>127</v>
      </c>
      <c r="F1595" s="203" t="s">
        <v>38</v>
      </c>
      <c r="G1595" s="202"/>
      <c r="H1595" s="203"/>
      <c r="I1595" s="203"/>
      <c r="J1595" s="203"/>
      <c r="K1595" s="218"/>
      <c r="L1595" s="203"/>
      <c r="M1595" s="203"/>
      <c r="N1595" s="203"/>
      <c r="O1595" s="236"/>
      <c r="P1595" s="236"/>
      <c r="Q1595" s="236"/>
      <c r="R1595" s="236"/>
      <c r="S1595" s="236"/>
      <c r="T1595" s="236"/>
      <c r="U1595" s="236"/>
      <c r="V1595" s="236"/>
      <c r="W1595" s="236"/>
      <c r="X1595" s="236"/>
      <c r="Y1595" s="240"/>
      <c r="Z1595" s="236"/>
      <c r="AA1595" s="236"/>
      <c r="AB1595" s="240"/>
      <c r="AC1595" s="236"/>
      <c r="AD1595" s="237"/>
      <c r="AE1595" s="263"/>
      <c r="AF1595" s="236"/>
      <c r="AG1595" s="236"/>
      <c r="AH1595" s="236"/>
      <c r="AI1595" s="236"/>
      <c r="AJ1595" s="236"/>
      <c r="AK1595" s="236"/>
      <c r="AL1595" s="236"/>
      <c r="AM1595" s="236"/>
      <c r="AN1595" s="240"/>
      <c r="AO1595" s="242"/>
    </row>
    <row r="1596" spans="2:41" ht="12.45" customHeight="1" x14ac:dyDescent="0.3">
      <c r="B1596" s="456"/>
      <c r="C1596" s="430"/>
      <c r="D1596" s="425"/>
      <c r="E1596" s="221" t="s">
        <v>126</v>
      </c>
      <c r="F1596" s="321" t="s">
        <v>38</v>
      </c>
      <c r="G1596" s="259" t="str">
        <f>IF(AND(G1593&lt;&gt;"",G1594&lt;&gt;"",G1595&lt;&gt;""),G1593*G1594*G1595,"")</f>
        <v/>
      </c>
      <c r="H1596" s="259" t="str">
        <f>IF(AND(H1593&lt;&gt;"",H1594&lt;&gt;"",H1595&lt;&gt;""),H1593*H1594*H1595,"")</f>
        <v/>
      </c>
      <c r="I1596" s="259" t="str">
        <f t="shared" ref="I1596:N1596" si="379">IF(AND(I1593&lt;&gt;"",I1594&lt;&gt;"",I1595&lt;&gt;""),I1593*I1594*I1595,"")</f>
        <v/>
      </c>
      <c r="J1596" s="259" t="str">
        <f t="shared" si="379"/>
        <v/>
      </c>
      <c r="K1596" s="259" t="str">
        <f t="shared" si="379"/>
        <v/>
      </c>
      <c r="L1596" s="259" t="str">
        <f t="shared" si="379"/>
        <v/>
      </c>
      <c r="M1596" s="259" t="str">
        <f t="shared" si="379"/>
        <v/>
      </c>
      <c r="N1596" s="259" t="str">
        <f t="shared" si="379"/>
        <v/>
      </c>
      <c r="O1596" s="259" t="str">
        <f>IF(AND(O1593&lt;&gt;"",O1594&lt;&gt;"",O1595&lt;&gt;""),O1593*O1594*O1595,"")</f>
        <v/>
      </c>
      <c r="P1596" s="259" t="str">
        <f t="shared" ref="P1596:AO1596" si="380">IF(AND(P1593&lt;&gt;"",P1594&lt;&gt;"",P1595&lt;&gt;""),P1593*P1594*P1595,"")</f>
        <v/>
      </c>
      <c r="Q1596" s="259" t="str">
        <f t="shared" si="380"/>
        <v/>
      </c>
      <c r="R1596" s="259" t="str">
        <f t="shared" si="380"/>
        <v/>
      </c>
      <c r="S1596" s="259" t="str">
        <f t="shared" si="380"/>
        <v/>
      </c>
      <c r="T1596" s="259" t="str">
        <f t="shared" si="380"/>
        <v/>
      </c>
      <c r="U1596" s="259" t="str">
        <f t="shared" si="380"/>
        <v/>
      </c>
      <c r="V1596" s="259" t="str">
        <f t="shared" si="380"/>
        <v/>
      </c>
      <c r="W1596" s="259" t="str">
        <f t="shared" si="380"/>
        <v/>
      </c>
      <c r="X1596" s="259" t="str">
        <f t="shared" si="380"/>
        <v/>
      </c>
      <c r="Y1596" s="259" t="str">
        <f t="shared" si="380"/>
        <v/>
      </c>
      <c r="Z1596" s="259" t="str">
        <f t="shared" si="380"/>
        <v/>
      </c>
      <c r="AA1596" s="259" t="str">
        <f t="shared" si="380"/>
        <v/>
      </c>
      <c r="AB1596" s="259" t="str">
        <f t="shared" si="380"/>
        <v/>
      </c>
      <c r="AC1596" s="259" t="str">
        <f t="shared" si="380"/>
        <v/>
      </c>
      <c r="AD1596" s="259" t="str">
        <f t="shared" si="380"/>
        <v/>
      </c>
      <c r="AE1596" s="259" t="str">
        <f t="shared" si="380"/>
        <v/>
      </c>
      <c r="AF1596" s="259" t="str">
        <f t="shared" si="380"/>
        <v/>
      </c>
      <c r="AG1596" s="259" t="str">
        <f t="shared" si="380"/>
        <v/>
      </c>
      <c r="AH1596" s="259" t="str">
        <f t="shared" si="380"/>
        <v/>
      </c>
      <c r="AI1596" s="259" t="str">
        <f t="shared" si="380"/>
        <v/>
      </c>
      <c r="AJ1596" s="259" t="str">
        <f t="shared" si="380"/>
        <v/>
      </c>
      <c r="AK1596" s="259" t="str">
        <f t="shared" si="380"/>
        <v/>
      </c>
      <c r="AL1596" s="259" t="str">
        <f t="shared" si="380"/>
        <v/>
      </c>
      <c r="AM1596" s="259" t="str">
        <f t="shared" si="380"/>
        <v/>
      </c>
      <c r="AN1596" s="259" t="str">
        <f t="shared" si="380"/>
        <v/>
      </c>
      <c r="AO1596" s="262" t="str">
        <f t="shared" si="380"/>
        <v/>
      </c>
    </row>
    <row r="1597" spans="2:41" ht="12.45" customHeight="1" x14ac:dyDescent="0.3">
      <c r="B1597" s="456"/>
      <c r="C1597" s="430"/>
      <c r="D1597" s="426" t="s">
        <v>110</v>
      </c>
      <c r="E1597" s="264" t="s">
        <v>46</v>
      </c>
      <c r="F1597" s="203" t="s">
        <v>38</v>
      </c>
      <c r="G1597" s="247"/>
      <c r="H1597" s="247"/>
      <c r="I1597" s="256"/>
      <c r="J1597" s="257"/>
      <c r="K1597" s="257"/>
      <c r="L1597" s="247"/>
      <c r="M1597" s="247"/>
      <c r="N1597" s="250"/>
      <c r="O1597" s="251"/>
      <c r="P1597" s="251"/>
      <c r="Q1597" s="251"/>
      <c r="R1597" s="251"/>
      <c r="S1597" s="251"/>
      <c r="T1597" s="251"/>
      <c r="U1597" s="251"/>
      <c r="V1597" s="251"/>
      <c r="W1597" s="251"/>
      <c r="X1597" s="249"/>
      <c r="Y1597" s="254"/>
      <c r="Z1597" s="249"/>
      <c r="AA1597" s="249"/>
      <c r="AB1597" s="254"/>
      <c r="AC1597" s="249"/>
      <c r="AD1597" s="252"/>
      <c r="AE1597" s="258"/>
      <c r="AF1597" s="249"/>
      <c r="AG1597" s="249"/>
      <c r="AH1597" s="249"/>
      <c r="AI1597" s="249"/>
      <c r="AJ1597" s="249"/>
      <c r="AK1597" s="249"/>
      <c r="AL1597" s="249"/>
      <c r="AM1597" s="249"/>
      <c r="AN1597" s="254"/>
      <c r="AO1597" s="255"/>
    </row>
    <row r="1598" spans="2:41" ht="12.45" customHeight="1" x14ac:dyDescent="0.3">
      <c r="B1598" s="456"/>
      <c r="C1598" s="430"/>
      <c r="D1598" s="424"/>
      <c r="E1598" s="245" t="s">
        <v>109</v>
      </c>
      <c r="F1598" s="203" t="s">
        <v>38</v>
      </c>
      <c r="G1598" s="246"/>
      <c r="H1598" s="203"/>
      <c r="I1598" s="231"/>
      <c r="J1598" s="203"/>
      <c r="K1598" s="218"/>
      <c r="L1598" s="247"/>
      <c r="M1598" s="247"/>
      <c r="N1598" s="203"/>
      <c r="O1598" s="236"/>
      <c r="P1598" s="236"/>
      <c r="Q1598" s="236"/>
      <c r="R1598" s="236"/>
      <c r="S1598" s="236"/>
      <c r="T1598" s="236"/>
      <c r="U1598" s="236"/>
      <c r="V1598" s="236"/>
      <c r="W1598" s="236"/>
      <c r="X1598" s="236"/>
      <c r="Y1598" s="240"/>
      <c r="Z1598" s="236"/>
      <c r="AA1598" s="236"/>
      <c r="AB1598" s="240"/>
      <c r="AC1598" s="249"/>
      <c r="AD1598" s="252"/>
      <c r="AE1598" s="253"/>
      <c r="AF1598" s="236"/>
      <c r="AG1598" s="249"/>
      <c r="AH1598" s="249"/>
      <c r="AI1598" s="249"/>
      <c r="AJ1598" s="249"/>
      <c r="AK1598" s="249"/>
      <c r="AL1598" s="249"/>
      <c r="AM1598" s="236"/>
      <c r="AN1598" s="240"/>
      <c r="AO1598" s="242"/>
    </row>
    <row r="1599" spans="2:41" ht="12.45" customHeight="1" x14ac:dyDescent="0.3">
      <c r="B1599" s="456"/>
      <c r="C1599" s="430"/>
      <c r="D1599" s="424"/>
      <c r="E1599" s="243" t="s">
        <v>127</v>
      </c>
      <c r="F1599" s="203" t="s">
        <v>38</v>
      </c>
      <c r="G1599" s="202"/>
      <c r="H1599" s="203"/>
      <c r="I1599" s="203"/>
      <c r="J1599" s="203"/>
      <c r="K1599" s="218"/>
      <c r="L1599" s="203"/>
      <c r="M1599" s="203"/>
      <c r="N1599" s="203"/>
      <c r="O1599" s="236"/>
      <c r="P1599" s="236"/>
      <c r="Q1599" s="236"/>
      <c r="R1599" s="236"/>
      <c r="S1599" s="236"/>
      <c r="T1599" s="236"/>
      <c r="U1599" s="236"/>
      <c r="V1599" s="236"/>
      <c r="W1599" s="236"/>
      <c r="X1599" s="236"/>
      <c r="Y1599" s="240"/>
      <c r="Z1599" s="236"/>
      <c r="AA1599" s="236"/>
      <c r="AB1599" s="240"/>
      <c r="AC1599" s="236"/>
      <c r="AD1599" s="237"/>
      <c r="AE1599" s="263"/>
      <c r="AF1599" s="236"/>
      <c r="AG1599" s="236"/>
      <c r="AH1599" s="236"/>
      <c r="AI1599" s="236"/>
      <c r="AJ1599" s="236"/>
      <c r="AK1599" s="236"/>
      <c r="AL1599" s="236"/>
      <c r="AM1599" s="236"/>
      <c r="AN1599" s="240"/>
      <c r="AO1599" s="242"/>
    </row>
    <row r="1600" spans="2:41" ht="12.45" customHeight="1" x14ac:dyDescent="0.3">
      <c r="B1600" s="456"/>
      <c r="C1600" s="430"/>
      <c r="D1600" s="425"/>
      <c r="E1600" s="221" t="s">
        <v>126</v>
      </c>
      <c r="F1600" s="321" t="s">
        <v>38</v>
      </c>
      <c r="G1600" s="259" t="str">
        <f>IF(AND(G1597&lt;&gt;"",G1598&lt;&gt;"",G1599&lt;&gt;""),G1597*G1598*G1599,"")</f>
        <v/>
      </c>
      <c r="H1600" s="259" t="str">
        <f>IF(AND(H1597&lt;&gt;"",H1598&lt;&gt;"",H1599&lt;&gt;""),H1597*H1598*H1599,"")</f>
        <v/>
      </c>
      <c r="I1600" s="259" t="str">
        <f t="shared" ref="I1600:AO1600" si="381">IF(AND(I1597&lt;&gt;"",I1598&lt;&gt;"",I1599&lt;&gt;""),I1597*I1598*I1599,"")</f>
        <v/>
      </c>
      <c r="J1600" s="259" t="str">
        <f t="shared" si="381"/>
        <v/>
      </c>
      <c r="K1600" s="259" t="str">
        <f t="shared" si="381"/>
        <v/>
      </c>
      <c r="L1600" s="259" t="str">
        <f t="shared" si="381"/>
        <v/>
      </c>
      <c r="M1600" s="259" t="str">
        <f t="shared" si="381"/>
        <v/>
      </c>
      <c r="N1600" s="259" t="str">
        <f t="shared" si="381"/>
        <v/>
      </c>
      <c r="O1600" s="259" t="str">
        <f t="shared" si="381"/>
        <v/>
      </c>
      <c r="P1600" s="259" t="str">
        <f t="shared" si="381"/>
        <v/>
      </c>
      <c r="Q1600" s="259" t="str">
        <f t="shared" si="381"/>
        <v/>
      </c>
      <c r="R1600" s="259" t="str">
        <f t="shared" si="381"/>
        <v/>
      </c>
      <c r="S1600" s="259" t="str">
        <f t="shared" si="381"/>
        <v/>
      </c>
      <c r="T1600" s="259" t="str">
        <f t="shared" si="381"/>
        <v/>
      </c>
      <c r="U1600" s="259" t="str">
        <f t="shared" si="381"/>
        <v/>
      </c>
      <c r="V1600" s="259" t="str">
        <f t="shared" si="381"/>
        <v/>
      </c>
      <c r="W1600" s="259" t="str">
        <f t="shared" si="381"/>
        <v/>
      </c>
      <c r="X1600" s="259" t="str">
        <f t="shared" si="381"/>
        <v/>
      </c>
      <c r="Y1600" s="259" t="str">
        <f t="shared" si="381"/>
        <v/>
      </c>
      <c r="Z1600" s="259" t="str">
        <f t="shared" si="381"/>
        <v/>
      </c>
      <c r="AA1600" s="259" t="str">
        <f t="shared" si="381"/>
        <v/>
      </c>
      <c r="AB1600" s="259" t="str">
        <f t="shared" si="381"/>
        <v/>
      </c>
      <c r="AC1600" s="259" t="str">
        <f t="shared" si="381"/>
        <v/>
      </c>
      <c r="AD1600" s="259" t="str">
        <f t="shared" si="381"/>
        <v/>
      </c>
      <c r="AE1600" s="259" t="str">
        <f t="shared" si="381"/>
        <v/>
      </c>
      <c r="AF1600" s="259" t="str">
        <f t="shared" si="381"/>
        <v/>
      </c>
      <c r="AG1600" s="259" t="str">
        <f t="shared" si="381"/>
        <v/>
      </c>
      <c r="AH1600" s="259" t="str">
        <f t="shared" si="381"/>
        <v/>
      </c>
      <c r="AI1600" s="259" t="str">
        <f t="shared" si="381"/>
        <v/>
      </c>
      <c r="AJ1600" s="259" t="str">
        <f t="shared" si="381"/>
        <v/>
      </c>
      <c r="AK1600" s="259" t="str">
        <f t="shared" si="381"/>
        <v/>
      </c>
      <c r="AL1600" s="259" t="str">
        <f t="shared" si="381"/>
        <v/>
      </c>
      <c r="AM1600" s="259" t="str">
        <f t="shared" si="381"/>
        <v/>
      </c>
      <c r="AN1600" s="259" t="str">
        <f t="shared" si="381"/>
        <v/>
      </c>
      <c r="AO1600" s="262" t="str">
        <f t="shared" si="381"/>
        <v/>
      </c>
    </row>
    <row r="1601" spans="2:41" ht="12.45" customHeight="1" x14ac:dyDescent="0.3">
      <c r="B1601" s="456"/>
      <c r="C1601" s="430"/>
      <c r="D1601" s="426" t="s">
        <v>110</v>
      </c>
      <c r="E1601" s="264" t="s">
        <v>46</v>
      </c>
      <c r="F1601" s="203" t="s">
        <v>38</v>
      </c>
      <c r="G1601" s="247"/>
      <c r="H1601" s="247"/>
      <c r="I1601" s="256"/>
      <c r="J1601" s="257"/>
      <c r="K1601" s="257"/>
      <c r="L1601" s="247"/>
      <c r="M1601" s="247"/>
      <c r="N1601" s="250"/>
      <c r="O1601" s="251"/>
      <c r="P1601" s="251"/>
      <c r="Q1601" s="251"/>
      <c r="R1601" s="251"/>
      <c r="S1601" s="251"/>
      <c r="T1601" s="251"/>
      <c r="U1601" s="251"/>
      <c r="V1601" s="251"/>
      <c r="W1601" s="251"/>
      <c r="X1601" s="249"/>
      <c r="Y1601" s="254"/>
      <c r="Z1601" s="249"/>
      <c r="AA1601" s="249"/>
      <c r="AB1601" s="254"/>
      <c r="AC1601" s="249"/>
      <c r="AD1601" s="252"/>
      <c r="AE1601" s="258"/>
      <c r="AF1601" s="249"/>
      <c r="AG1601" s="249"/>
      <c r="AH1601" s="249"/>
      <c r="AI1601" s="249"/>
      <c r="AJ1601" s="249"/>
      <c r="AK1601" s="249"/>
      <c r="AL1601" s="249"/>
      <c r="AM1601" s="249"/>
      <c r="AN1601" s="254"/>
      <c r="AO1601" s="255"/>
    </row>
    <row r="1602" spans="2:41" ht="12.45" customHeight="1" x14ac:dyDescent="0.3">
      <c r="B1602" s="456"/>
      <c r="C1602" s="430"/>
      <c r="D1602" s="424"/>
      <c r="E1602" s="245" t="s">
        <v>109</v>
      </c>
      <c r="F1602" s="203" t="s">
        <v>38</v>
      </c>
      <c r="G1602" s="246"/>
      <c r="H1602" s="203"/>
      <c r="I1602" s="231"/>
      <c r="J1602" s="203"/>
      <c r="K1602" s="218"/>
      <c r="L1602" s="247"/>
      <c r="M1602" s="247"/>
      <c r="N1602" s="203"/>
      <c r="O1602" s="236"/>
      <c r="P1602" s="236"/>
      <c r="Q1602" s="236"/>
      <c r="R1602" s="236"/>
      <c r="S1602" s="236"/>
      <c r="T1602" s="236"/>
      <c r="U1602" s="236"/>
      <c r="V1602" s="236"/>
      <c r="W1602" s="236"/>
      <c r="X1602" s="236"/>
      <c r="Y1602" s="240"/>
      <c r="Z1602" s="236"/>
      <c r="AA1602" s="236"/>
      <c r="AB1602" s="240"/>
      <c r="AC1602" s="249"/>
      <c r="AD1602" s="252"/>
      <c r="AE1602" s="253"/>
      <c r="AF1602" s="236"/>
      <c r="AG1602" s="249"/>
      <c r="AH1602" s="249"/>
      <c r="AI1602" s="249"/>
      <c r="AJ1602" s="249"/>
      <c r="AK1602" s="249"/>
      <c r="AL1602" s="249"/>
      <c r="AM1602" s="236"/>
      <c r="AN1602" s="240"/>
      <c r="AO1602" s="242"/>
    </row>
    <row r="1603" spans="2:41" ht="12.45" customHeight="1" x14ac:dyDescent="0.3">
      <c r="B1603" s="456"/>
      <c r="C1603" s="430"/>
      <c r="D1603" s="424"/>
      <c r="E1603" s="243" t="s">
        <v>127</v>
      </c>
      <c r="F1603" s="203" t="s">
        <v>38</v>
      </c>
      <c r="G1603" s="202"/>
      <c r="H1603" s="203"/>
      <c r="I1603" s="203"/>
      <c r="J1603" s="203"/>
      <c r="K1603" s="218"/>
      <c r="L1603" s="203"/>
      <c r="M1603" s="203"/>
      <c r="N1603" s="203"/>
      <c r="O1603" s="236"/>
      <c r="P1603" s="236"/>
      <c r="Q1603" s="236"/>
      <c r="R1603" s="236"/>
      <c r="S1603" s="236"/>
      <c r="T1603" s="236"/>
      <c r="U1603" s="236"/>
      <c r="V1603" s="236"/>
      <c r="W1603" s="236"/>
      <c r="X1603" s="236"/>
      <c r="Y1603" s="240"/>
      <c r="Z1603" s="236"/>
      <c r="AA1603" s="236"/>
      <c r="AB1603" s="240"/>
      <c r="AC1603" s="236"/>
      <c r="AD1603" s="237"/>
      <c r="AE1603" s="263"/>
      <c r="AF1603" s="236"/>
      <c r="AG1603" s="236"/>
      <c r="AH1603" s="236"/>
      <c r="AI1603" s="236"/>
      <c r="AJ1603" s="236"/>
      <c r="AK1603" s="236"/>
      <c r="AL1603" s="236"/>
      <c r="AM1603" s="236"/>
      <c r="AN1603" s="240"/>
      <c r="AO1603" s="242"/>
    </row>
    <row r="1604" spans="2:41" ht="12.45" customHeight="1" x14ac:dyDescent="0.3">
      <c r="B1604" s="456"/>
      <c r="C1604" s="430"/>
      <c r="D1604" s="425"/>
      <c r="E1604" s="188" t="s">
        <v>126</v>
      </c>
      <c r="F1604" s="321" t="s">
        <v>38</v>
      </c>
      <c r="G1604" s="259" t="str">
        <f>IF(AND(G1601&lt;&gt;"",G1602&lt;&gt;"",G1603&lt;&gt;""),G1601*G1602*G1603,"")</f>
        <v/>
      </c>
      <c r="H1604" s="259" t="str">
        <f>IF(AND(H1601&lt;&gt;"",H1602&lt;&gt;"",H1603&lt;&gt;""),H1601*H1602*H1603,"")</f>
        <v/>
      </c>
      <c r="I1604" s="259" t="str">
        <f t="shared" ref="I1604:AO1604" si="382">IF(AND(I1601&lt;&gt;"",I1602&lt;&gt;"",I1603&lt;&gt;""),I1601*I1602*I1603,"")</f>
        <v/>
      </c>
      <c r="J1604" s="259" t="str">
        <f t="shared" si="382"/>
        <v/>
      </c>
      <c r="K1604" s="259" t="str">
        <f t="shared" si="382"/>
        <v/>
      </c>
      <c r="L1604" s="259" t="str">
        <f t="shared" si="382"/>
        <v/>
      </c>
      <c r="M1604" s="259" t="str">
        <f t="shared" si="382"/>
        <v/>
      </c>
      <c r="N1604" s="259" t="str">
        <f t="shared" si="382"/>
        <v/>
      </c>
      <c r="O1604" s="259" t="str">
        <f t="shared" si="382"/>
        <v/>
      </c>
      <c r="P1604" s="259" t="str">
        <f t="shared" si="382"/>
        <v/>
      </c>
      <c r="Q1604" s="259" t="str">
        <f t="shared" si="382"/>
        <v/>
      </c>
      <c r="R1604" s="259" t="str">
        <f t="shared" si="382"/>
        <v/>
      </c>
      <c r="S1604" s="259" t="str">
        <f t="shared" si="382"/>
        <v/>
      </c>
      <c r="T1604" s="259" t="str">
        <f t="shared" si="382"/>
        <v/>
      </c>
      <c r="U1604" s="259" t="str">
        <f t="shared" si="382"/>
        <v/>
      </c>
      <c r="V1604" s="259" t="str">
        <f t="shared" si="382"/>
        <v/>
      </c>
      <c r="W1604" s="259" t="str">
        <f t="shared" si="382"/>
        <v/>
      </c>
      <c r="X1604" s="259" t="str">
        <f t="shared" si="382"/>
        <v/>
      </c>
      <c r="Y1604" s="259" t="str">
        <f t="shared" si="382"/>
        <v/>
      </c>
      <c r="Z1604" s="259" t="str">
        <f t="shared" si="382"/>
        <v/>
      </c>
      <c r="AA1604" s="259" t="str">
        <f t="shared" si="382"/>
        <v/>
      </c>
      <c r="AB1604" s="259" t="str">
        <f t="shared" si="382"/>
        <v/>
      </c>
      <c r="AC1604" s="259" t="str">
        <f t="shared" si="382"/>
        <v/>
      </c>
      <c r="AD1604" s="259" t="str">
        <f t="shared" si="382"/>
        <v/>
      </c>
      <c r="AE1604" s="259" t="str">
        <f t="shared" si="382"/>
        <v/>
      </c>
      <c r="AF1604" s="259" t="str">
        <f t="shared" si="382"/>
        <v/>
      </c>
      <c r="AG1604" s="259" t="str">
        <f t="shared" si="382"/>
        <v/>
      </c>
      <c r="AH1604" s="259" t="str">
        <f t="shared" si="382"/>
        <v/>
      </c>
      <c r="AI1604" s="259" t="str">
        <f t="shared" si="382"/>
        <v/>
      </c>
      <c r="AJ1604" s="259" t="str">
        <f t="shared" si="382"/>
        <v/>
      </c>
      <c r="AK1604" s="259" t="str">
        <f t="shared" si="382"/>
        <v/>
      </c>
      <c r="AL1604" s="259" t="str">
        <f t="shared" si="382"/>
        <v/>
      </c>
      <c r="AM1604" s="259" t="str">
        <f t="shared" si="382"/>
        <v/>
      </c>
      <c r="AN1604" s="259" t="str">
        <f t="shared" si="382"/>
        <v/>
      </c>
      <c r="AO1604" s="262" t="str">
        <f t="shared" si="382"/>
        <v/>
      </c>
    </row>
    <row r="1605" spans="2:41" ht="12.45" customHeight="1" x14ac:dyDescent="0.3">
      <c r="B1605" s="456"/>
      <c r="C1605" s="430"/>
      <c r="D1605" s="426" t="s">
        <v>110</v>
      </c>
      <c r="E1605" s="264" t="s">
        <v>46</v>
      </c>
      <c r="F1605" s="203" t="s">
        <v>38</v>
      </c>
      <c r="G1605" s="247"/>
      <c r="H1605" s="247"/>
      <c r="I1605" s="256"/>
      <c r="J1605" s="257"/>
      <c r="K1605" s="257"/>
      <c r="L1605" s="247"/>
      <c r="M1605" s="247"/>
      <c r="N1605" s="250"/>
      <c r="O1605" s="251"/>
      <c r="P1605" s="251"/>
      <c r="Q1605" s="251"/>
      <c r="R1605" s="251"/>
      <c r="S1605" s="251"/>
      <c r="T1605" s="251"/>
      <c r="U1605" s="251"/>
      <c r="V1605" s="251"/>
      <c r="W1605" s="251"/>
      <c r="X1605" s="249"/>
      <c r="Y1605" s="254"/>
      <c r="Z1605" s="249"/>
      <c r="AA1605" s="249"/>
      <c r="AB1605" s="254"/>
      <c r="AC1605" s="249"/>
      <c r="AD1605" s="252"/>
      <c r="AE1605" s="258"/>
      <c r="AF1605" s="249"/>
      <c r="AG1605" s="249"/>
      <c r="AH1605" s="249"/>
      <c r="AI1605" s="249"/>
      <c r="AJ1605" s="249"/>
      <c r="AK1605" s="249"/>
      <c r="AL1605" s="249"/>
      <c r="AM1605" s="249"/>
      <c r="AN1605" s="254"/>
      <c r="AO1605" s="255"/>
    </row>
    <row r="1606" spans="2:41" ht="12.45" customHeight="1" x14ac:dyDescent="0.3">
      <c r="B1606" s="456"/>
      <c r="C1606" s="430"/>
      <c r="D1606" s="424"/>
      <c r="E1606" s="245" t="s">
        <v>109</v>
      </c>
      <c r="F1606" s="203" t="s">
        <v>38</v>
      </c>
      <c r="G1606" s="246"/>
      <c r="H1606" s="203"/>
      <c r="I1606" s="231"/>
      <c r="J1606" s="203"/>
      <c r="K1606" s="218"/>
      <c r="L1606" s="247"/>
      <c r="M1606" s="247"/>
      <c r="N1606" s="203"/>
      <c r="O1606" s="236"/>
      <c r="P1606" s="236"/>
      <c r="Q1606" s="236"/>
      <c r="R1606" s="236"/>
      <c r="S1606" s="236"/>
      <c r="T1606" s="236"/>
      <c r="U1606" s="236"/>
      <c r="V1606" s="236"/>
      <c r="W1606" s="236"/>
      <c r="X1606" s="236"/>
      <c r="Y1606" s="240"/>
      <c r="Z1606" s="236"/>
      <c r="AA1606" s="236"/>
      <c r="AB1606" s="240"/>
      <c r="AC1606" s="249"/>
      <c r="AD1606" s="252"/>
      <c r="AE1606" s="253"/>
      <c r="AF1606" s="236"/>
      <c r="AG1606" s="249"/>
      <c r="AH1606" s="249"/>
      <c r="AI1606" s="249"/>
      <c r="AJ1606" s="249"/>
      <c r="AK1606" s="249"/>
      <c r="AL1606" s="249"/>
      <c r="AM1606" s="236"/>
      <c r="AN1606" s="240"/>
      <c r="AO1606" s="242"/>
    </row>
    <row r="1607" spans="2:41" ht="12.45" customHeight="1" x14ac:dyDescent="0.3">
      <c r="B1607" s="456"/>
      <c r="C1607" s="430"/>
      <c r="D1607" s="424"/>
      <c r="E1607" s="243" t="s">
        <v>127</v>
      </c>
      <c r="F1607" s="203" t="s">
        <v>38</v>
      </c>
      <c r="G1607" s="202"/>
      <c r="H1607" s="203"/>
      <c r="I1607" s="203"/>
      <c r="J1607" s="203"/>
      <c r="K1607" s="218"/>
      <c r="L1607" s="203"/>
      <c r="M1607" s="203"/>
      <c r="N1607" s="203"/>
      <c r="O1607" s="236"/>
      <c r="P1607" s="236"/>
      <c r="Q1607" s="236"/>
      <c r="R1607" s="236"/>
      <c r="S1607" s="236"/>
      <c r="T1607" s="236"/>
      <c r="U1607" s="236"/>
      <c r="V1607" s="236"/>
      <c r="W1607" s="236"/>
      <c r="X1607" s="236"/>
      <c r="Y1607" s="240"/>
      <c r="Z1607" s="236"/>
      <c r="AA1607" s="236"/>
      <c r="AB1607" s="240"/>
      <c r="AC1607" s="236"/>
      <c r="AD1607" s="237"/>
      <c r="AE1607" s="263"/>
      <c r="AF1607" s="236"/>
      <c r="AG1607" s="236"/>
      <c r="AH1607" s="236"/>
      <c r="AI1607" s="236"/>
      <c r="AJ1607" s="236"/>
      <c r="AK1607" s="236"/>
      <c r="AL1607" s="236"/>
      <c r="AM1607" s="236"/>
      <c r="AN1607" s="240"/>
      <c r="AO1607" s="242"/>
    </row>
    <row r="1608" spans="2:41" ht="12.45" customHeight="1" thickBot="1" x14ac:dyDescent="0.35">
      <c r="B1608" s="456"/>
      <c r="C1608" s="431"/>
      <c r="D1608" s="428"/>
      <c r="E1608" s="189" t="s">
        <v>126</v>
      </c>
      <c r="F1608" s="321" t="s">
        <v>38</v>
      </c>
      <c r="G1608" s="265" t="str">
        <f>IF(AND(G1605&lt;&gt;"",G1606&lt;&gt;"",G1607&lt;&gt;""),G1605*G1606*G1607,"")</f>
        <v/>
      </c>
      <c r="H1608" s="265" t="str">
        <f>IF(AND(H1605&lt;&gt;"",H1606&lt;&gt;"",H1607&lt;&gt;""),H1605*H1606*H1607,"")</f>
        <v/>
      </c>
      <c r="I1608" s="265" t="str">
        <f t="shared" ref="I1608:M1608" si="383">IF(AND(I1605&lt;&gt;"",I1606&lt;&gt;"",I1607&lt;&gt;""),I1605*I1606*I1607,"")</f>
        <v/>
      </c>
      <c r="J1608" s="265" t="str">
        <f t="shared" si="383"/>
        <v/>
      </c>
      <c r="K1608" s="265" t="str">
        <f t="shared" si="383"/>
        <v/>
      </c>
      <c r="L1608" s="265" t="str">
        <f t="shared" si="383"/>
        <v/>
      </c>
      <c r="M1608" s="265" t="str">
        <f t="shared" si="383"/>
        <v/>
      </c>
      <c r="N1608" s="265" t="str">
        <f>IF(AND(N1605&lt;&gt;"",N1606&lt;&gt;"",N1607&lt;&gt;""),N1605*N1606*N1607,"")</f>
        <v/>
      </c>
      <c r="O1608" s="265" t="str">
        <f t="shared" ref="O1608:AO1608" si="384">IF(AND(O1605&lt;&gt;"",O1606&lt;&gt;"",O1607&lt;&gt;""),O1605*O1606*O1607,"")</f>
        <v/>
      </c>
      <c r="P1608" s="265" t="str">
        <f t="shared" si="384"/>
        <v/>
      </c>
      <c r="Q1608" s="265" t="str">
        <f t="shared" si="384"/>
        <v/>
      </c>
      <c r="R1608" s="265" t="str">
        <f t="shared" si="384"/>
        <v/>
      </c>
      <c r="S1608" s="265" t="str">
        <f t="shared" si="384"/>
        <v/>
      </c>
      <c r="T1608" s="265" t="str">
        <f t="shared" si="384"/>
        <v/>
      </c>
      <c r="U1608" s="265" t="str">
        <f t="shared" si="384"/>
        <v/>
      </c>
      <c r="V1608" s="265" t="str">
        <f t="shared" si="384"/>
        <v/>
      </c>
      <c r="W1608" s="265" t="str">
        <f t="shared" si="384"/>
        <v/>
      </c>
      <c r="X1608" s="265" t="str">
        <f t="shared" si="384"/>
        <v/>
      </c>
      <c r="Y1608" s="265" t="str">
        <f t="shared" si="384"/>
        <v/>
      </c>
      <c r="Z1608" s="265" t="str">
        <f t="shared" si="384"/>
        <v/>
      </c>
      <c r="AA1608" s="265" t="str">
        <f t="shared" si="384"/>
        <v/>
      </c>
      <c r="AB1608" s="265" t="str">
        <f t="shared" si="384"/>
        <v/>
      </c>
      <c r="AC1608" s="265" t="str">
        <f t="shared" si="384"/>
        <v/>
      </c>
      <c r="AD1608" s="265" t="str">
        <f t="shared" si="384"/>
        <v/>
      </c>
      <c r="AE1608" s="265" t="str">
        <f t="shared" si="384"/>
        <v/>
      </c>
      <c r="AF1608" s="265" t="str">
        <f t="shared" si="384"/>
        <v/>
      </c>
      <c r="AG1608" s="265" t="str">
        <f t="shared" si="384"/>
        <v/>
      </c>
      <c r="AH1608" s="265" t="str">
        <f t="shared" si="384"/>
        <v/>
      </c>
      <c r="AI1608" s="265" t="str">
        <f t="shared" si="384"/>
        <v/>
      </c>
      <c r="AJ1608" s="265" t="str">
        <f t="shared" si="384"/>
        <v/>
      </c>
      <c r="AK1608" s="265" t="str">
        <f t="shared" si="384"/>
        <v/>
      </c>
      <c r="AL1608" s="265" t="str">
        <f t="shared" si="384"/>
        <v/>
      </c>
      <c r="AM1608" s="265" t="str">
        <f t="shared" si="384"/>
        <v/>
      </c>
      <c r="AN1608" s="265" t="str">
        <f t="shared" si="384"/>
        <v/>
      </c>
      <c r="AO1608" s="266" t="str">
        <f t="shared" si="384"/>
        <v/>
      </c>
    </row>
    <row r="1609" spans="2:41" ht="12.45" customHeight="1" x14ac:dyDescent="0.3">
      <c r="B1609" s="456"/>
      <c r="C1609" s="422" t="s">
        <v>113</v>
      </c>
      <c r="D1609" s="424" t="s">
        <v>115</v>
      </c>
      <c r="E1609" s="219" t="s">
        <v>125</v>
      </c>
      <c r="F1609" s="197" t="s">
        <v>38</v>
      </c>
      <c r="G1609" s="197"/>
      <c r="H1609" s="197"/>
      <c r="I1609" s="197"/>
      <c r="J1609" s="197"/>
      <c r="K1609" s="197"/>
      <c r="L1609" s="197"/>
      <c r="M1609" s="197"/>
      <c r="N1609" s="197"/>
      <c r="O1609" s="197"/>
      <c r="P1609" s="197"/>
      <c r="Q1609" s="197"/>
      <c r="R1609" s="197"/>
      <c r="S1609" s="197"/>
      <c r="T1609" s="197"/>
      <c r="U1609" s="197"/>
      <c r="V1609" s="197"/>
      <c r="W1609" s="197"/>
      <c r="X1609" s="197"/>
      <c r="Y1609" s="197"/>
      <c r="Z1609" s="197"/>
      <c r="AA1609" s="197"/>
      <c r="AB1609" s="197"/>
      <c r="AC1609" s="197"/>
      <c r="AD1609" s="197"/>
      <c r="AE1609" s="197"/>
      <c r="AF1609" s="197"/>
      <c r="AG1609" s="197"/>
      <c r="AH1609" s="197"/>
      <c r="AI1609" s="197"/>
      <c r="AJ1609" s="197"/>
      <c r="AK1609" s="197"/>
      <c r="AL1609" s="197"/>
      <c r="AM1609" s="197"/>
      <c r="AN1609" s="197"/>
      <c r="AO1609" s="213"/>
    </row>
    <row r="1610" spans="2:41" ht="12.45" customHeight="1" x14ac:dyDescent="0.3">
      <c r="B1610" s="456"/>
      <c r="C1610" s="422"/>
      <c r="D1610" s="425"/>
      <c r="E1610" s="220" t="s">
        <v>126</v>
      </c>
      <c r="F1610" s="321" t="s">
        <v>38</v>
      </c>
      <c r="G1610" s="198" t="str">
        <f>IF(G1609&lt;&gt;"",G1609*PRINCIPAL!$C$134,"")</f>
        <v/>
      </c>
      <c r="H1610" s="198" t="str">
        <f>IF(H1609&lt;&gt;"",H1609*PRINCIPAL!$C$134,"")</f>
        <v/>
      </c>
      <c r="I1610" s="198" t="str">
        <f>IF(I1609&lt;&gt;"",I1609*PRINCIPAL!$C$134,"")</f>
        <v/>
      </c>
      <c r="J1610" s="198" t="str">
        <f>IF(J1609&lt;&gt;"",J1609*PRINCIPAL!$C$134,"")</f>
        <v/>
      </c>
      <c r="K1610" s="198" t="str">
        <f>IF(K1609&lt;&gt;"",K1609*PRINCIPAL!$C$134,"")</f>
        <v/>
      </c>
      <c r="L1610" s="198" t="str">
        <f>IF(L1609&lt;&gt;"",L1609*PRINCIPAL!$C$134,"")</f>
        <v/>
      </c>
      <c r="M1610" s="198" t="str">
        <f>IF(M1609&lt;&gt;"",M1609*PRINCIPAL!$C$134,"")</f>
        <v/>
      </c>
      <c r="N1610" s="198" t="str">
        <f>IF(N1609&lt;&gt;"",N1609*PRINCIPAL!$C$134,"")</f>
        <v/>
      </c>
      <c r="O1610" s="198" t="str">
        <f>IF(O1609&lt;&gt;"",O1609*PRINCIPAL!$C$134,"")</f>
        <v/>
      </c>
      <c r="P1610" s="198" t="str">
        <f>IF(P1609&lt;&gt;"",P1609*PRINCIPAL!$C$134,"")</f>
        <v/>
      </c>
      <c r="Q1610" s="198" t="str">
        <f>IF(Q1609&lt;&gt;"",Q1609*PRINCIPAL!$C$134,"")</f>
        <v/>
      </c>
      <c r="R1610" s="198" t="str">
        <f>IF(R1609&lt;&gt;"",R1609*PRINCIPAL!$C$134,"")</f>
        <v/>
      </c>
      <c r="S1610" s="198" t="str">
        <f>IF(S1609&lt;&gt;"",S1609*PRINCIPAL!$C$134,"")</f>
        <v/>
      </c>
      <c r="T1610" s="198" t="str">
        <f>IF(T1609&lt;&gt;"",T1609*PRINCIPAL!$C$134,"")</f>
        <v/>
      </c>
      <c r="U1610" s="198" t="str">
        <f>IF(U1609&lt;&gt;"",U1609*PRINCIPAL!$C$134,"")</f>
        <v/>
      </c>
      <c r="V1610" s="198" t="str">
        <f>IF(V1609&lt;&gt;"",V1609*PRINCIPAL!$C$134,"")</f>
        <v/>
      </c>
      <c r="W1610" s="198" t="str">
        <f>IF(W1609&lt;&gt;"",W1609*PRINCIPAL!$C$134,"")</f>
        <v/>
      </c>
      <c r="X1610" s="198" t="str">
        <f>IF(X1609&lt;&gt;"",X1609*PRINCIPAL!$C$134,"")</f>
        <v/>
      </c>
      <c r="Y1610" s="198" t="str">
        <f>IF(Y1609&lt;&gt;"",Y1609*PRINCIPAL!$C$134,"")</f>
        <v/>
      </c>
      <c r="Z1610" s="198" t="str">
        <f>IF(Z1609&lt;&gt;"",Z1609*PRINCIPAL!$C$134,"")</f>
        <v/>
      </c>
      <c r="AA1610" s="198" t="str">
        <f>IF(AA1609&lt;&gt;"",AA1609*PRINCIPAL!$C$134,"")</f>
        <v/>
      </c>
      <c r="AB1610" s="198" t="str">
        <f>IF(AB1609&lt;&gt;"",AB1609*PRINCIPAL!$C$134,"")</f>
        <v/>
      </c>
      <c r="AC1610" s="198" t="str">
        <f>IF(AC1609&lt;&gt;"",AC1609*PRINCIPAL!$C$134,"")</f>
        <v/>
      </c>
      <c r="AD1610" s="198" t="str">
        <f>IF(AD1609&lt;&gt;"",AD1609*PRINCIPAL!$C$134,"")</f>
        <v/>
      </c>
      <c r="AE1610" s="198" t="str">
        <f>IF(AE1609&lt;&gt;"",AE1609*PRINCIPAL!$C$134,"")</f>
        <v/>
      </c>
      <c r="AF1610" s="198" t="str">
        <f>IF(AF1609&lt;&gt;"",AF1609*PRINCIPAL!$C$134,"")</f>
        <v/>
      </c>
      <c r="AG1610" s="198" t="str">
        <f>IF(AG1609&lt;&gt;"",AG1609*PRINCIPAL!$C$134,"")</f>
        <v/>
      </c>
      <c r="AH1610" s="198" t="str">
        <f>IF(AH1609&lt;&gt;"",AH1609*PRINCIPAL!$C$134,"")</f>
        <v/>
      </c>
      <c r="AI1610" s="198" t="str">
        <f>IF(AI1609&lt;&gt;"",AI1609*PRINCIPAL!$C$134,"")</f>
        <v/>
      </c>
      <c r="AJ1610" s="198" t="str">
        <f>IF(AJ1609&lt;&gt;"",AJ1609*PRINCIPAL!$C$134,"")</f>
        <v/>
      </c>
      <c r="AK1610" s="198" t="str">
        <f>IF(AK1609&lt;&gt;"",AK1609*PRINCIPAL!$C$134,"")</f>
        <v/>
      </c>
      <c r="AL1610" s="198" t="str">
        <f>IF(AL1609&lt;&gt;"",AL1609*PRINCIPAL!$C$134,"")</f>
        <v/>
      </c>
      <c r="AM1610" s="198" t="str">
        <f>IF(AM1609&lt;&gt;"",AM1609*PRINCIPAL!$C$134,"")</f>
        <v/>
      </c>
      <c r="AN1610" s="198" t="str">
        <f>IF(AN1609&lt;&gt;"",AN1609*PRINCIPAL!$C$134,"")</f>
        <v/>
      </c>
      <c r="AO1610" s="290" t="str">
        <f>IF(AO1609&lt;&gt;"",AO1609*PRINCIPAL!$C$134,"")</f>
        <v/>
      </c>
    </row>
    <row r="1611" spans="2:41" ht="12.45" customHeight="1" x14ac:dyDescent="0.3">
      <c r="B1611" s="456"/>
      <c r="C1611" s="422"/>
      <c r="D1611" s="426" t="s">
        <v>115</v>
      </c>
      <c r="E1611" s="222" t="s">
        <v>125</v>
      </c>
      <c r="F1611" s="203" t="s">
        <v>38</v>
      </c>
      <c r="G1611" s="203"/>
      <c r="H1611" s="203"/>
      <c r="I1611" s="203"/>
      <c r="J1611" s="203"/>
      <c r="K1611" s="203"/>
      <c r="L1611" s="203"/>
      <c r="M1611" s="203"/>
      <c r="N1611" s="203"/>
      <c r="O1611" s="203"/>
      <c r="P1611" s="203"/>
      <c r="Q1611" s="203"/>
      <c r="R1611" s="203"/>
      <c r="S1611" s="203"/>
      <c r="T1611" s="203"/>
      <c r="U1611" s="203"/>
      <c r="V1611" s="203"/>
      <c r="W1611" s="203"/>
      <c r="X1611" s="203"/>
      <c r="Y1611" s="203"/>
      <c r="Z1611" s="203"/>
      <c r="AA1611" s="203"/>
      <c r="AB1611" s="203"/>
      <c r="AC1611" s="203"/>
      <c r="AD1611" s="203"/>
      <c r="AE1611" s="203"/>
      <c r="AF1611" s="203"/>
      <c r="AG1611" s="203"/>
      <c r="AH1611" s="203"/>
      <c r="AI1611" s="203"/>
      <c r="AJ1611" s="203"/>
      <c r="AK1611" s="203"/>
      <c r="AL1611" s="203"/>
      <c r="AM1611" s="203"/>
      <c r="AN1611" s="203"/>
      <c r="AO1611" s="214"/>
    </row>
    <row r="1612" spans="2:41" ht="12.45" customHeight="1" x14ac:dyDescent="0.3">
      <c r="B1612" s="456"/>
      <c r="C1612" s="422"/>
      <c r="D1612" s="425"/>
      <c r="E1612" s="220" t="s">
        <v>126</v>
      </c>
      <c r="F1612" s="321" t="s">
        <v>38</v>
      </c>
      <c r="G1612" s="204" t="str">
        <f>IF(G1611&lt;&gt;"",G1611*PRINCIPAL!$C$134,"")</f>
        <v/>
      </c>
      <c r="H1612" s="204" t="str">
        <f>IF(H1611&lt;&gt;"",H1611*PRINCIPAL!$C$134,"")</f>
        <v/>
      </c>
      <c r="I1612" s="204" t="str">
        <f>IF(I1611&lt;&gt;"",I1611*PRINCIPAL!$C$134,"")</f>
        <v/>
      </c>
      <c r="J1612" s="204" t="str">
        <f>IF(J1611&lt;&gt;"",J1611*PRINCIPAL!$C$134,"")</f>
        <v/>
      </c>
      <c r="K1612" s="204" t="str">
        <f>IF(K1611&lt;&gt;"",K1611*PRINCIPAL!$C$134,"")</f>
        <v/>
      </c>
      <c r="L1612" s="204" t="str">
        <f>IF(L1611&lt;&gt;"",L1611*PRINCIPAL!$C$134,"")</f>
        <v/>
      </c>
      <c r="M1612" s="204" t="str">
        <f>IF(M1611&lt;&gt;"",M1611*PRINCIPAL!$C$134,"")</f>
        <v/>
      </c>
      <c r="N1612" s="204" t="str">
        <f>IF(N1611&lt;&gt;"",N1611*PRINCIPAL!$C$134,"")</f>
        <v/>
      </c>
      <c r="O1612" s="204" t="str">
        <f>IF(O1611&lt;&gt;"",O1611*PRINCIPAL!$C$134,"")</f>
        <v/>
      </c>
      <c r="P1612" s="204" t="str">
        <f>IF(P1611&lt;&gt;"",P1611*PRINCIPAL!$C$134,"")</f>
        <v/>
      </c>
      <c r="Q1612" s="204" t="str">
        <f>IF(Q1611&lt;&gt;"",Q1611*PRINCIPAL!$C$134,"")</f>
        <v/>
      </c>
      <c r="R1612" s="204" t="str">
        <f>IF(R1611&lt;&gt;"",R1611*PRINCIPAL!$C$134,"")</f>
        <v/>
      </c>
      <c r="S1612" s="204" t="str">
        <f>IF(S1611&lt;&gt;"",S1611*PRINCIPAL!$C$134,"")</f>
        <v/>
      </c>
      <c r="T1612" s="204" t="str">
        <f>IF(T1611&lt;&gt;"",T1611*PRINCIPAL!$C$134,"")</f>
        <v/>
      </c>
      <c r="U1612" s="204" t="str">
        <f>IF(U1611&lt;&gt;"",U1611*PRINCIPAL!$C$134,"")</f>
        <v/>
      </c>
      <c r="V1612" s="204" t="str">
        <f>IF(V1611&lt;&gt;"",V1611*PRINCIPAL!$C$134,"")</f>
        <v/>
      </c>
      <c r="W1612" s="204" t="str">
        <f>IF(W1611&lt;&gt;"",W1611*PRINCIPAL!$C$134,"")</f>
        <v/>
      </c>
      <c r="X1612" s="204" t="str">
        <f>IF(X1611&lt;&gt;"",X1611*PRINCIPAL!$C$134,"")</f>
        <v/>
      </c>
      <c r="Y1612" s="204" t="str">
        <f>IF(Y1611&lt;&gt;"",Y1611*PRINCIPAL!$C$134,"")</f>
        <v/>
      </c>
      <c r="Z1612" s="204" t="str">
        <f>IF(Z1611&lt;&gt;"",Z1611*PRINCIPAL!$C$134,"")</f>
        <v/>
      </c>
      <c r="AA1612" s="204" t="str">
        <f>IF(AA1611&lt;&gt;"",AA1611*PRINCIPAL!$C$134,"")</f>
        <v/>
      </c>
      <c r="AB1612" s="204" t="str">
        <f>IF(AB1611&lt;&gt;"",AB1611*PRINCIPAL!$C$134,"")</f>
        <v/>
      </c>
      <c r="AC1612" s="204" t="str">
        <f>IF(AC1611&lt;&gt;"",AC1611*PRINCIPAL!$C$134,"")</f>
        <v/>
      </c>
      <c r="AD1612" s="204" t="str">
        <f>IF(AD1611&lt;&gt;"",AD1611*PRINCIPAL!$C$134,"")</f>
        <v/>
      </c>
      <c r="AE1612" s="204" t="str">
        <f>IF(AE1611&lt;&gt;"",AE1611*PRINCIPAL!$C$134,"")</f>
        <v/>
      </c>
      <c r="AF1612" s="204" t="str">
        <f>IF(AF1611&lt;&gt;"",AF1611*PRINCIPAL!$C$134,"")</f>
        <v/>
      </c>
      <c r="AG1612" s="204" t="str">
        <f>IF(AG1611&lt;&gt;"",AG1611*PRINCIPAL!$C$134,"")</f>
        <v/>
      </c>
      <c r="AH1612" s="204" t="str">
        <f>IF(AH1611&lt;&gt;"",AH1611*PRINCIPAL!$C$134,"")</f>
        <v/>
      </c>
      <c r="AI1612" s="204" t="str">
        <f>IF(AI1611&lt;&gt;"",AI1611*PRINCIPAL!$C$134,"")</f>
        <v/>
      </c>
      <c r="AJ1612" s="204" t="str">
        <f>IF(AJ1611&lt;&gt;"",AJ1611*PRINCIPAL!$C$134,"")</f>
        <v/>
      </c>
      <c r="AK1612" s="204" t="str">
        <f>IF(AK1611&lt;&gt;"",AK1611*PRINCIPAL!$C$134,"")</f>
        <v/>
      </c>
      <c r="AL1612" s="204" t="str">
        <f>IF(AL1611&lt;&gt;"",AL1611*PRINCIPAL!$C$134,"")</f>
        <v/>
      </c>
      <c r="AM1612" s="204" t="str">
        <f>IF(AM1611&lt;&gt;"",AM1611*PRINCIPAL!$C$134,"")</f>
        <v/>
      </c>
      <c r="AN1612" s="204" t="str">
        <f>IF(AN1611&lt;&gt;"",AN1611*PRINCIPAL!$C$134,"")</f>
        <v/>
      </c>
      <c r="AO1612" s="210" t="str">
        <f>IF(AO1611&lt;&gt;"",AO1611*PRINCIPAL!$C$134,"")</f>
        <v/>
      </c>
    </row>
    <row r="1613" spans="2:41" ht="12.45" customHeight="1" x14ac:dyDescent="0.3">
      <c r="B1613" s="456"/>
      <c r="C1613" s="422"/>
      <c r="D1613" s="426" t="s">
        <v>115</v>
      </c>
      <c r="E1613" s="222" t="s">
        <v>125</v>
      </c>
      <c r="F1613" s="203" t="s">
        <v>38</v>
      </c>
      <c r="G1613" s="203"/>
      <c r="H1613" s="203"/>
      <c r="I1613" s="203"/>
      <c r="J1613" s="203"/>
      <c r="K1613" s="203"/>
      <c r="L1613" s="203"/>
      <c r="M1613" s="203"/>
      <c r="N1613" s="203"/>
      <c r="O1613" s="203"/>
      <c r="P1613" s="203"/>
      <c r="Q1613" s="203"/>
      <c r="R1613" s="203"/>
      <c r="S1613" s="203"/>
      <c r="T1613" s="203"/>
      <c r="U1613" s="203"/>
      <c r="V1613" s="203"/>
      <c r="W1613" s="203"/>
      <c r="X1613" s="203"/>
      <c r="Y1613" s="203"/>
      <c r="Z1613" s="203"/>
      <c r="AA1613" s="203"/>
      <c r="AB1613" s="203"/>
      <c r="AC1613" s="203"/>
      <c r="AD1613" s="203"/>
      <c r="AE1613" s="203"/>
      <c r="AF1613" s="203"/>
      <c r="AG1613" s="203"/>
      <c r="AH1613" s="203"/>
      <c r="AI1613" s="203"/>
      <c r="AJ1613" s="203"/>
      <c r="AK1613" s="203"/>
      <c r="AL1613" s="203"/>
      <c r="AM1613" s="203"/>
      <c r="AN1613" s="203"/>
      <c r="AO1613" s="214"/>
    </row>
    <row r="1614" spans="2:41" ht="12.45" customHeight="1" x14ac:dyDescent="0.3">
      <c r="B1614" s="456"/>
      <c r="C1614" s="422"/>
      <c r="D1614" s="425"/>
      <c r="E1614" s="220" t="s">
        <v>126</v>
      </c>
      <c r="F1614" s="321" t="s">
        <v>38</v>
      </c>
      <c r="G1614" s="204" t="str">
        <f>IF(G1613&lt;&gt;"",G1613*PRINCIPAL!$C$134,"")</f>
        <v/>
      </c>
      <c r="H1614" s="204" t="str">
        <f>IF(H1613&lt;&gt;"",H1613*PRINCIPAL!$C$134,"")</f>
        <v/>
      </c>
      <c r="I1614" s="204" t="str">
        <f>IF(I1613&lt;&gt;"",I1613*PRINCIPAL!$C$134,"")</f>
        <v/>
      </c>
      <c r="J1614" s="204" t="str">
        <f>IF(J1613&lt;&gt;"",J1613*PRINCIPAL!$C$134,"")</f>
        <v/>
      </c>
      <c r="K1614" s="204" t="str">
        <f>IF(K1613&lt;&gt;"",K1613*PRINCIPAL!$C$134,"")</f>
        <v/>
      </c>
      <c r="L1614" s="204" t="str">
        <f>IF(L1613&lt;&gt;"",L1613*PRINCIPAL!$C$134,"")</f>
        <v/>
      </c>
      <c r="M1614" s="204" t="str">
        <f>IF(M1613&lt;&gt;"",M1613*PRINCIPAL!$C$134,"")</f>
        <v/>
      </c>
      <c r="N1614" s="204" t="str">
        <f>IF(N1613&lt;&gt;"",N1613*PRINCIPAL!$C$134,"")</f>
        <v/>
      </c>
      <c r="O1614" s="204" t="str">
        <f>IF(O1613&lt;&gt;"",O1613*PRINCIPAL!$C$134,"")</f>
        <v/>
      </c>
      <c r="P1614" s="204" t="str">
        <f>IF(P1613&lt;&gt;"",P1613*PRINCIPAL!$C$134,"")</f>
        <v/>
      </c>
      <c r="Q1614" s="204" t="str">
        <f>IF(Q1613&lt;&gt;"",Q1613*PRINCIPAL!$C$134,"")</f>
        <v/>
      </c>
      <c r="R1614" s="204" t="str">
        <f>IF(R1613&lt;&gt;"",R1613*PRINCIPAL!$C$134,"")</f>
        <v/>
      </c>
      <c r="S1614" s="204" t="str">
        <f>IF(S1613&lt;&gt;"",S1613*PRINCIPAL!$C$134,"")</f>
        <v/>
      </c>
      <c r="T1614" s="204" t="str">
        <f>IF(T1613&lt;&gt;"",T1613*PRINCIPAL!$C$134,"")</f>
        <v/>
      </c>
      <c r="U1614" s="204" t="str">
        <f>IF(U1613&lt;&gt;"",U1613*PRINCIPAL!$C$134,"")</f>
        <v/>
      </c>
      <c r="V1614" s="204" t="str">
        <f>IF(V1613&lt;&gt;"",V1613*PRINCIPAL!$C$134,"")</f>
        <v/>
      </c>
      <c r="W1614" s="204" t="str">
        <f>IF(W1613&lt;&gt;"",W1613*PRINCIPAL!$C$134,"")</f>
        <v/>
      </c>
      <c r="X1614" s="204" t="str">
        <f>IF(X1613&lt;&gt;"",X1613*PRINCIPAL!$C$134,"")</f>
        <v/>
      </c>
      <c r="Y1614" s="204" t="str">
        <f>IF(Y1613&lt;&gt;"",Y1613*PRINCIPAL!$C$134,"")</f>
        <v/>
      </c>
      <c r="Z1614" s="204" t="str">
        <f>IF(Z1613&lt;&gt;"",Z1613*PRINCIPAL!$C$134,"")</f>
        <v/>
      </c>
      <c r="AA1614" s="204" t="str">
        <f>IF(AA1613&lt;&gt;"",AA1613*PRINCIPAL!$C$134,"")</f>
        <v/>
      </c>
      <c r="AB1614" s="204" t="str">
        <f>IF(AB1613&lt;&gt;"",AB1613*PRINCIPAL!$C$134,"")</f>
        <v/>
      </c>
      <c r="AC1614" s="204" t="str">
        <f>IF(AC1613&lt;&gt;"",AC1613*PRINCIPAL!$C$134,"")</f>
        <v/>
      </c>
      <c r="AD1614" s="204" t="str">
        <f>IF(AD1613&lt;&gt;"",AD1613*PRINCIPAL!$C$134,"")</f>
        <v/>
      </c>
      <c r="AE1614" s="204" t="str">
        <f>IF(AE1613&lt;&gt;"",AE1613*PRINCIPAL!$C$134,"")</f>
        <v/>
      </c>
      <c r="AF1614" s="204" t="str">
        <f>IF(AF1613&lt;&gt;"",AF1613*PRINCIPAL!$C$134,"")</f>
        <v/>
      </c>
      <c r="AG1614" s="204" t="str">
        <f>IF(AG1613&lt;&gt;"",AG1613*PRINCIPAL!$C$134,"")</f>
        <v/>
      </c>
      <c r="AH1614" s="204" t="str">
        <f>IF(AH1613&lt;&gt;"",AH1613*PRINCIPAL!$C$134,"")</f>
        <v/>
      </c>
      <c r="AI1614" s="204" t="str">
        <f>IF(AI1613&lt;&gt;"",AI1613*PRINCIPAL!$C$134,"")</f>
        <v/>
      </c>
      <c r="AJ1614" s="204" t="str">
        <f>IF(AJ1613&lt;&gt;"",AJ1613*PRINCIPAL!$C$134,"")</f>
        <v/>
      </c>
      <c r="AK1614" s="204" t="str">
        <f>IF(AK1613&lt;&gt;"",AK1613*PRINCIPAL!$C$134,"")</f>
        <v/>
      </c>
      <c r="AL1614" s="204" t="str">
        <f>IF(AL1613&lt;&gt;"",AL1613*PRINCIPAL!$C$134,"")</f>
        <v/>
      </c>
      <c r="AM1614" s="204" t="str">
        <f>IF(AM1613&lt;&gt;"",AM1613*PRINCIPAL!$C$134,"")</f>
        <v/>
      </c>
      <c r="AN1614" s="204" t="str">
        <f>IF(AN1613&lt;&gt;"",AN1613*PRINCIPAL!$C$134,"")</f>
        <v/>
      </c>
      <c r="AO1614" s="210" t="str">
        <f>IF(AO1613&lt;&gt;"",AO1613*PRINCIPAL!$C$134,"")</f>
        <v/>
      </c>
    </row>
    <row r="1615" spans="2:41" ht="12.45" customHeight="1" x14ac:dyDescent="0.3">
      <c r="B1615" s="456"/>
      <c r="C1615" s="422"/>
      <c r="D1615" s="426" t="s">
        <v>115</v>
      </c>
      <c r="E1615" s="222" t="s">
        <v>125</v>
      </c>
      <c r="F1615" s="203" t="s">
        <v>38</v>
      </c>
      <c r="G1615" s="203"/>
      <c r="H1615" s="203"/>
      <c r="I1615" s="203"/>
      <c r="J1615" s="203"/>
      <c r="K1615" s="203"/>
      <c r="L1615" s="203"/>
      <c r="M1615" s="203"/>
      <c r="N1615" s="203"/>
      <c r="O1615" s="203"/>
      <c r="P1615" s="203"/>
      <c r="Q1615" s="203"/>
      <c r="R1615" s="203"/>
      <c r="S1615" s="203"/>
      <c r="T1615" s="203"/>
      <c r="U1615" s="203"/>
      <c r="V1615" s="203"/>
      <c r="W1615" s="203"/>
      <c r="X1615" s="203"/>
      <c r="Y1615" s="203"/>
      <c r="Z1615" s="203"/>
      <c r="AA1615" s="203"/>
      <c r="AB1615" s="203"/>
      <c r="AC1615" s="203"/>
      <c r="AD1615" s="203"/>
      <c r="AE1615" s="203"/>
      <c r="AF1615" s="203"/>
      <c r="AG1615" s="203"/>
      <c r="AH1615" s="203"/>
      <c r="AI1615" s="203"/>
      <c r="AJ1615" s="203"/>
      <c r="AK1615" s="203"/>
      <c r="AL1615" s="203"/>
      <c r="AM1615" s="203"/>
      <c r="AN1615" s="203"/>
      <c r="AO1615" s="214"/>
    </row>
    <row r="1616" spans="2:41" ht="12.45" customHeight="1" x14ac:dyDescent="0.3">
      <c r="B1616" s="456"/>
      <c r="C1616" s="422"/>
      <c r="D1616" s="425"/>
      <c r="E1616" s="220" t="s">
        <v>126</v>
      </c>
      <c r="F1616" s="321" t="s">
        <v>38</v>
      </c>
      <c r="G1616" s="204" t="str">
        <f>IF(G1615&lt;&gt;"",G1615*PRINCIPAL!$C$134,"")</f>
        <v/>
      </c>
      <c r="H1616" s="204" t="str">
        <f>IF(H1615&lt;&gt;"",H1615*PRINCIPAL!$C$134,"")</f>
        <v/>
      </c>
      <c r="I1616" s="204" t="str">
        <f>IF(I1615&lt;&gt;"",I1615*PRINCIPAL!$C$134,"")</f>
        <v/>
      </c>
      <c r="J1616" s="204" t="str">
        <f>IF(J1615&lt;&gt;"",J1615*PRINCIPAL!$C$134,"")</f>
        <v/>
      </c>
      <c r="K1616" s="204" t="str">
        <f>IF(K1615&lt;&gt;"",K1615*PRINCIPAL!$C$134,"")</f>
        <v/>
      </c>
      <c r="L1616" s="204" t="str">
        <f>IF(L1615&lt;&gt;"",L1615*PRINCIPAL!$C$134,"")</f>
        <v/>
      </c>
      <c r="M1616" s="204" t="str">
        <f>IF(M1615&lt;&gt;"",M1615*PRINCIPAL!$C$134,"")</f>
        <v/>
      </c>
      <c r="N1616" s="204" t="str">
        <f>IF(N1615&lt;&gt;"",N1615*PRINCIPAL!$C$134,"")</f>
        <v/>
      </c>
      <c r="O1616" s="204" t="str">
        <f>IF(O1615&lt;&gt;"",O1615*PRINCIPAL!$C$134,"")</f>
        <v/>
      </c>
      <c r="P1616" s="204" t="str">
        <f>IF(P1615&lt;&gt;"",P1615*PRINCIPAL!$C$134,"")</f>
        <v/>
      </c>
      <c r="Q1616" s="204" t="str">
        <f>IF(Q1615&lt;&gt;"",Q1615*PRINCIPAL!$C$134,"")</f>
        <v/>
      </c>
      <c r="R1616" s="204" t="str">
        <f>IF(R1615&lt;&gt;"",R1615*PRINCIPAL!$C$134,"")</f>
        <v/>
      </c>
      <c r="S1616" s="204" t="str">
        <f>IF(S1615&lt;&gt;"",S1615*PRINCIPAL!$C$134,"")</f>
        <v/>
      </c>
      <c r="T1616" s="204" t="str">
        <f>IF(T1615&lt;&gt;"",T1615*PRINCIPAL!$C$134,"")</f>
        <v/>
      </c>
      <c r="U1616" s="204" t="str">
        <f>IF(U1615&lt;&gt;"",U1615*PRINCIPAL!$C$134,"")</f>
        <v/>
      </c>
      <c r="V1616" s="204" t="str">
        <f>IF(V1615&lt;&gt;"",V1615*PRINCIPAL!$C$134,"")</f>
        <v/>
      </c>
      <c r="W1616" s="204" t="str">
        <f>IF(W1615&lt;&gt;"",W1615*PRINCIPAL!$C$134,"")</f>
        <v/>
      </c>
      <c r="X1616" s="204" t="str">
        <f>IF(X1615&lt;&gt;"",X1615*PRINCIPAL!$C$134,"")</f>
        <v/>
      </c>
      <c r="Y1616" s="204" t="str">
        <f>IF(Y1615&lt;&gt;"",Y1615*PRINCIPAL!$C$134,"")</f>
        <v/>
      </c>
      <c r="Z1616" s="204" t="str">
        <f>IF(Z1615&lt;&gt;"",Z1615*PRINCIPAL!$C$134,"")</f>
        <v/>
      </c>
      <c r="AA1616" s="204" t="str">
        <f>IF(AA1615&lt;&gt;"",AA1615*PRINCIPAL!$C$134,"")</f>
        <v/>
      </c>
      <c r="AB1616" s="204" t="str">
        <f>IF(AB1615&lt;&gt;"",AB1615*PRINCIPAL!$C$134,"")</f>
        <v/>
      </c>
      <c r="AC1616" s="204" t="str">
        <f>IF(AC1615&lt;&gt;"",AC1615*PRINCIPAL!$C$134,"")</f>
        <v/>
      </c>
      <c r="AD1616" s="204" t="str">
        <f>IF(AD1615&lt;&gt;"",AD1615*PRINCIPAL!$C$134,"")</f>
        <v/>
      </c>
      <c r="AE1616" s="204" t="str">
        <f>IF(AE1615&lt;&gt;"",AE1615*PRINCIPAL!$C$134,"")</f>
        <v/>
      </c>
      <c r="AF1616" s="204" t="str">
        <f>IF(AF1615&lt;&gt;"",AF1615*PRINCIPAL!$C$134,"")</f>
        <v/>
      </c>
      <c r="AG1616" s="204" t="str">
        <f>IF(AG1615&lt;&gt;"",AG1615*PRINCIPAL!$C$134,"")</f>
        <v/>
      </c>
      <c r="AH1616" s="204" t="str">
        <f>IF(AH1615&lt;&gt;"",AH1615*PRINCIPAL!$C$134,"")</f>
        <v/>
      </c>
      <c r="AI1616" s="204" t="str">
        <f>IF(AI1615&lt;&gt;"",AI1615*PRINCIPAL!$C$134,"")</f>
        <v/>
      </c>
      <c r="AJ1616" s="204" t="str">
        <f>IF(AJ1615&lt;&gt;"",AJ1615*PRINCIPAL!$C$134,"")</f>
        <v/>
      </c>
      <c r="AK1616" s="204" t="str">
        <f>IF(AK1615&lt;&gt;"",AK1615*PRINCIPAL!$C$134,"")</f>
        <v/>
      </c>
      <c r="AL1616" s="204" t="str">
        <f>IF(AL1615&lt;&gt;"",AL1615*PRINCIPAL!$C$134,"")</f>
        <v/>
      </c>
      <c r="AM1616" s="204" t="str">
        <f>IF(AM1615&lt;&gt;"",AM1615*PRINCIPAL!$C$134,"")</f>
        <v/>
      </c>
      <c r="AN1616" s="204" t="str">
        <f>IF(AN1615&lt;&gt;"",AN1615*PRINCIPAL!$C$134,"")</f>
        <v/>
      </c>
      <c r="AO1616" s="210" t="str">
        <f>IF(AO1615&lt;&gt;"",AO1615*PRINCIPAL!$C$134,"")</f>
        <v/>
      </c>
    </row>
    <row r="1617" spans="2:41" ht="12.45" customHeight="1" x14ac:dyDescent="0.3">
      <c r="B1617" s="456"/>
      <c r="C1617" s="422"/>
      <c r="D1617" s="426" t="s">
        <v>115</v>
      </c>
      <c r="E1617" s="222" t="s">
        <v>125</v>
      </c>
      <c r="F1617" s="203" t="s">
        <v>38</v>
      </c>
      <c r="G1617" s="203"/>
      <c r="H1617" s="203"/>
      <c r="I1617" s="203"/>
      <c r="J1617" s="203"/>
      <c r="K1617" s="203"/>
      <c r="L1617" s="203"/>
      <c r="M1617" s="203"/>
      <c r="N1617" s="203"/>
      <c r="O1617" s="203"/>
      <c r="P1617" s="203"/>
      <c r="Q1617" s="203"/>
      <c r="R1617" s="203"/>
      <c r="S1617" s="203"/>
      <c r="T1617" s="203"/>
      <c r="U1617" s="203"/>
      <c r="V1617" s="203"/>
      <c r="W1617" s="203"/>
      <c r="X1617" s="203"/>
      <c r="Y1617" s="203"/>
      <c r="Z1617" s="203"/>
      <c r="AA1617" s="203"/>
      <c r="AB1617" s="203"/>
      <c r="AC1617" s="203"/>
      <c r="AD1617" s="203"/>
      <c r="AE1617" s="203"/>
      <c r="AF1617" s="203"/>
      <c r="AG1617" s="203"/>
      <c r="AH1617" s="203"/>
      <c r="AI1617" s="203"/>
      <c r="AJ1617" s="203"/>
      <c r="AK1617" s="203"/>
      <c r="AL1617" s="203"/>
      <c r="AM1617" s="203"/>
      <c r="AN1617" s="203"/>
      <c r="AO1617" s="214"/>
    </row>
    <row r="1618" spans="2:41" ht="12.45" customHeight="1" thickBot="1" x14ac:dyDescent="0.35">
      <c r="B1618" s="457"/>
      <c r="C1618" s="423"/>
      <c r="D1618" s="427"/>
      <c r="E1618" s="291" t="s">
        <v>126</v>
      </c>
      <c r="F1618" s="323" t="s">
        <v>38</v>
      </c>
      <c r="G1618" s="288" t="str">
        <f>IF(G1617&lt;&gt;"",G1617*PRINCIPAL!$C$134,"")</f>
        <v/>
      </c>
      <c r="H1618" s="288" t="str">
        <f>IF(H1617&lt;&gt;"",H1617*PRINCIPAL!$C$134,"")</f>
        <v/>
      </c>
      <c r="I1618" s="288" t="str">
        <f>IF(I1617&lt;&gt;"",I1617*PRINCIPAL!$C$134,"")</f>
        <v/>
      </c>
      <c r="J1618" s="288" t="str">
        <f>IF(J1617&lt;&gt;"",J1617*PRINCIPAL!$C$134,"")</f>
        <v/>
      </c>
      <c r="K1618" s="288" t="str">
        <f>IF(K1617&lt;&gt;"",K1617*PRINCIPAL!$C$134,"")</f>
        <v/>
      </c>
      <c r="L1618" s="288" t="str">
        <f>IF(L1617&lt;&gt;"",L1617*PRINCIPAL!$C$134,"")</f>
        <v/>
      </c>
      <c r="M1618" s="288" t="str">
        <f>IF(M1617&lt;&gt;"",M1617*PRINCIPAL!$C$134,"")</f>
        <v/>
      </c>
      <c r="N1618" s="288" t="str">
        <f>IF(N1617&lt;&gt;"",N1617*PRINCIPAL!$C$134,"")</f>
        <v/>
      </c>
      <c r="O1618" s="288" t="str">
        <f>IF(O1617&lt;&gt;"",O1617*PRINCIPAL!$C$134,"")</f>
        <v/>
      </c>
      <c r="P1618" s="288" t="str">
        <f>IF(P1617&lt;&gt;"",P1617*PRINCIPAL!$C$134,"")</f>
        <v/>
      </c>
      <c r="Q1618" s="288" t="str">
        <f>IF(Q1617&lt;&gt;"",Q1617*PRINCIPAL!$C$134,"")</f>
        <v/>
      </c>
      <c r="R1618" s="288" t="str">
        <f>IF(R1617&lt;&gt;"",R1617*PRINCIPAL!$C$134,"")</f>
        <v/>
      </c>
      <c r="S1618" s="288" t="str">
        <f>IF(S1617&lt;&gt;"",S1617*PRINCIPAL!$C$134,"")</f>
        <v/>
      </c>
      <c r="T1618" s="288" t="str">
        <f>IF(T1617&lt;&gt;"",T1617*PRINCIPAL!$C$134,"")</f>
        <v/>
      </c>
      <c r="U1618" s="288" t="str">
        <f>IF(U1617&lt;&gt;"",U1617*PRINCIPAL!$C$134,"")</f>
        <v/>
      </c>
      <c r="V1618" s="288" t="str">
        <f>IF(V1617&lt;&gt;"",V1617*PRINCIPAL!$C$134,"")</f>
        <v/>
      </c>
      <c r="W1618" s="288" t="str">
        <f>IF(W1617&lt;&gt;"",W1617*PRINCIPAL!$C$134,"")</f>
        <v/>
      </c>
      <c r="X1618" s="288" t="str">
        <f>IF(X1617&lt;&gt;"",X1617*PRINCIPAL!$C$134,"")</f>
        <v/>
      </c>
      <c r="Y1618" s="288" t="str">
        <f>IF(Y1617&lt;&gt;"",Y1617*PRINCIPAL!$C$134,"")</f>
        <v/>
      </c>
      <c r="Z1618" s="288" t="str">
        <f>IF(Z1617&lt;&gt;"",Z1617*PRINCIPAL!$C$134,"")</f>
        <v/>
      </c>
      <c r="AA1618" s="288" t="str">
        <f>IF(AA1617&lt;&gt;"",AA1617*PRINCIPAL!$C$134,"")</f>
        <v/>
      </c>
      <c r="AB1618" s="288" t="str">
        <f>IF(AB1617&lt;&gt;"",AB1617*PRINCIPAL!$C$134,"")</f>
        <v/>
      </c>
      <c r="AC1618" s="288" t="str">
        <f>IF(AC1617&lt;&gt;"",AC1617*PRINCIPAL!$C$134,"")</f>
        <v/>
      </c>
      <c r="AD1618" s="288" t="str">
        <f>IF(AD1617&lt;&gt;"",AD1617*PRINCIPAL!$C$134,"")</f>
        <v/>
      </c>
      <c r="AE1618" s="288" t="str">
        <f>IF(AE1617&lt;&gt;"",AE1617*PRINCIPAL!$C$134,"")</f>
        <v/>
      </c>
      <c r="AF1618" s="288" t="str">
        <f>IF(AF1617&lt;&gt;"",AF1617*PRINCIPAL!$C$134,"")</f>
        <v/>
      </c>
      <c r="AG1618" s="288" t="str">
        <f>IF(AG1617&lt;&gt;"",AG1617*PRINCIPAL!$C$134,"")</f>
        <v/>
      </c>
      <c r="AH1618" s="288" t="str">
        <f>IF(AH1617&lt;&gt;"",AH1617*PRINCIPAL!$C$134,"")</f>
        <v/>
      </c>
      <c r="AI1618" s="288" t="str">
        <f>IF(AI1617&lt;&gt;"",AI1617*PRINCIPAL!$C$134,"")</f>
        <v/>
      </c>
      <c r="AJ1618" s="288" t="str">
        <f>IF(AJ1617&lt;&gt;"",AJ1617*PRINCIPAL!$C$134,"")</f>
        <v/>
      </c>
      <c r="AK1618" s="288" t="str">
        <f>IF(AK1617&lt;&gt;"",AK1617*PRINCIPAL!$C$134,"")</f>
        <v/>
      </c>
      <c r="AL1618" s="288" t="str">
        <f>IF(AL1617&lt;&gt;"",AL1617*PRINCIPAL!$C$134,"")</f>
        <v/>
      </c>
      <c r="AM1618" s="288" t="str">
        <f>IF(AM1617&lt;&gt;"",AM1617*PRINCIPAL!$C$134,"")</f>
        <v/>
      </c>
      <c r="AN1618" s="288" t="str">
        <f>IF(AN1617&lt;&gt;"",AN1617*PRINCIPAL!$C$134,"")</f>
        <v/>
      </c>
      <c r="AO1618" s="289" t="str">
        <f>IF(AO1617&lt;&gt;"",AO1617*PRINCIPAL!$C$134,"")</f>
        <v/>
      </c>
    </row>
    <row r="1619" spans="2:41" ht="12" customHeight="1" thickBot="1" x14ac:dyDescent="0.35"/>
    <row r="1620" spans="2:41" ht="15" customHeight="1" thickBot="1" x14ac:dyDescent="0.35">
      <c r="B1620" s="448" t="s">
        <v>15</v>
      </c>
      <c r="C1620" s="449"/>
      <c r="D1620" s="41" t="str">
        <f>IF(PRINCIPAL!B144&lt;&gt;"",PRINCIPAL!B144,"")</f>
        <v/>
      </c>
    </row>
    <row r="1621" spans="2:41" ht="12" customHeight="1" thickBot="1" x14ac:dyDescent="0.35"/>
    <row r="1622" spans="2:41" ht="12" customHeight="1" x14ac:dyDescent="0.3">
      <c r="B1622" s="450" t="s">
        <v>120</v>
      </c>
      <c r="C1622" s="451"/>
      <c r="D1622" s="451"/>
      <c r="E1622" s="451"/>
      <c r="F1622" s="480" t="s">
        <v>144</v>
      </c>
      <c r="G1622" s="433">
        <v>1</v>
      </c>
      <c r="H1622" s="433">
        <v>2</v>
      </c>
      <c r="I1622" s="433">
        <v>3</v>
      </c>
      <c r="J1622" s="433">
        <v>4</v>
      </c>
      <c r="K1622" s="433">
        <v>5</v>
      </c>
      <c r="L1622" s="433">
        <v>6</v>
      </c>
      <c r="M1622" s="433">
        <v>7</v>
      </c>
      <c r="N1622" s="433">
        <v>8</v>
      </c>
      <c r="O1622" s="433">
        <v>9</v>
      </c>
      <c r="P1622" s="433">
        <v>10</v>
      </c>
      <c r="Q1622" s="433">
        <v>11</v>
      </c>
      <c r="R1622" s="433">
        <v>12</v>
      </c>
      <c r="S1622" s="433">
        <v>13</v>
      </c>
      <c r="T1622" s="433">
        <v>14</v>
      </c>
      <c r="U1622" s="433">
        <v>15</v>
      </c>
      <c r="V1622" s="433">
        <v>16</v>
      </c>
      <c r="W1622" s="433">
        <v>17</v>
      </c>
      <c r="X1622" s="433">
        <v>18</v>
      </c>
      <c r="Y1622" s="433">
        <v>19</v>
      </c>
      <c r="Z1622" s="433">
        <v>20</v>
      </c>
      <c r="AA1622" s="433">
        <v>21</v>
      </c>
      <c r="AB1622" s="433">
        <v>22</v>
      </c>
      <c r="AC1622" s="433">
        <v>23</v>
      </c>
      <c r="AD1622" s="433">
        <v>24</v>
      </c>
      <c r="AE1622" s="433">
        <v>25</v>
      </c>
      <c r="AF1622" s="433">
        <v>26</v>
      </c>
      <c r="AG1622" s="433">
        <v>27</v>
      </c>
      <c r="AH1622" s="433">
        <v>28</v>
      </c>
      <c r="AI1622" s="433">
        <v>29</v>
      </c>
      <c r="AJ1622" s="433">
        <v>30</v>
      </c>
      <c r="AK1622" s="433">
        <v>31</v>
      </c>
      <c r="AL1622" s="433">
        <v>32</v>
      </c>
      <c r="AM1622" s="433">
        <v>33</v>
      </c>
      <c r="AN1622" s="433">
        <v>34</v>
      </c>
      <c r="AO1622" s="435">
        <v>35</v>
      </c>
    </row>
    <row r="1623" spans="2:41" ht="12" customHeight="1" thickBot="1" x14ac:dyDescent="0.35">
      <c r="B1623" s="452"/>
      <c r="C1623" s="469"/>
      <c r="D1623" s="469"/>
      <c r="E1623" s="469"/>
      <c r="F1623" s="481"/>
      <c r="G1623" s="434"/>
      <c r="H1623" s="434"/>
      <c r="I1623" s="434"/>
      <c r="J1623" s="434"/>
      <c r="K1623" s="434"/>
      <c r="L1623" s="434"/>
      <c r="M1623" s="434"/>
      <c r="N1623" s="434"/>
      <c r="O1623" s="434"/>
      <c r="P1623" s="434"/>
      <c r="Q1623" s="434"/>
      <c r="R1623" s="434"/>
      <c r="S1623" s="434"/>
      <c r="T1623" s="434"/>
      <c r="U1623" s="434"/>
      <c r="V1623" s="434"/>
      <c r="W1623" s="434"/>
      <c r="X1623" s="434"/>
      <c r="Y1623" s="434"/>
      <c r="Z1623" s="434"/>
      <c r="AA1623" s="434"/>
      <c r="AB1623" s="434"/>
      <c r="AC1623" s="434"/>
      <c r="AD1623" s="434"/>
      <c r="AE1623" s="434"/>
      <c r="AF1623" s="434"/>
      <c r="AG1623" s="434"/>
      <c r="AH1623" s="434"/>
      <c r="AI1623" s="434"/>
      <c r="AJ1623" s="434"/>
      <c r="AK1623" s="434"/>
      <c r="AL1623" s="434"/>
      <c r="AM1623" s="434"/>
      <c r="AN1623" s="434"/>
      <c r="AO1623" s="436"/>
    </row>
    <row r="1624" spans="2:41" ht="12.45" customHeight="1" x14ac:dyDescent="0.3">
      <c r="B1624" s="437" t="s">
        <v>107</v>
      </c>
      <c r="C1624" s="439" t="s">
        <v>104</v>
      </c>
      <c r="D1624" s="441" t="s">
        <v>112</v>
      </c>
      <c r="E1624" s="227" t="s">
        <v>125</v>
      </c>
      <c r="F1624" s="197"/>
      <c r="G1624" s="230"/>
      <c r="H1624" s="230"/>
      <c r="I1624" s="230"/>
      <c r="J1624" s="230"/>
      <c r="K1624" s="230"/>
      <c r="L1624" s="230"/>
      <c r="M1624" s="230"/>
      <c r="N1624" s="230"/>
      <c r="O1624" s="230"/>
      <c r="P1624" s="230"/>
      <c r="Q1624" s="230"/>
      <c r="R1624" s="230"/>
      <c r="S1624" s="230"/>
      <c r="T1624" s="230"/>
      <c r="U1624" s="230"/>
      <c r="V1624" s="230"/>
      <c r="W1624" s="230"/>
      <c r="X1624" s="230"/>
      <c r="Y1624" s="230"/>
      <c r="Z1624" s="230"/>
      <c r="AA1624" s="230"/>
      <c r="AB1624" s="230"/>
      <c r="AC1624" s="230"/>
      <c r="AD1624" s="230"/>
      <c r="AE1624" s="230"/>
      <c r="AF1624" s="230"/>
      <c r="AG1624" s="230"/>
      <c r="AH1624" s="230"/>
      <c r="AI1624" s="230"/>
      <c r="AJ1624" s="230"/>
      <c r="AK1624" s="230"/>
      <c r="AL1624" s="230"/>
      <c r="AM1624" s="230"/>
      <c r="AN1624" s="230"/>
      <c r="AO1624" s="278"/>
    </row>
    <row r="1625" spans="2:41" ht="12.45" customHeight="1" x14ac:dyDescent="0.3">
      <c r="B1625" s="438"/>
      <c r="C1625" s="440"/>
      <c r="D1625" s="442"/>
      <c r="E1625" s="220" t="s">
        <v>126</v>
      </c>
      <c r="F1625" s="198" t="str">
        <f>IF(F1624&lt;&gt;"",F1624*PRINCIPAL!$C$14,"")</f>
        <v/>
      </c>
      <c r="G1625" s="198" t="str">
        <f>IF(G1624&lt;&gt;"",G1624*PRINCIPAL!$C$144,"")</f>
        <v/>
      </c>
      <c r="H1625" s="198" t="str">
        <f>IF(H1624&lt;&gt;"",H1624*PRINCIPAL!$C$144,"")</f>
        <v/>
      </c>
      <c r="I1625" s="198" t="str">
        <f>IF(I1624&lt;&gt;"",I1624*PRINCIPAL!$C$144,"")</f>
        <v/>
      </c>
      <c r="J1625" s="198" t="str">
        <f>IF(J1624&lt;&gt;"",J1624*PRINCIPAL!$C$144,"")</f>
        <v/>
      </c>
      <c r="K1625" s="198" t="str">
        <f>IF(K1624&lt;&gt;"",K1624*PRINCIPAL!$C$144,"")</f>
        <v/>
      </c>
      <c r="L1625" s="198" t="str">
        <f>IF(L1624&lt;&gt;"",L1624*PRINCIPAL!$C$144,"")</f>
        <v/>
      </c>
      <c r="M1625" s="198" t="str">
        <f>IF(M1624&lt;&gt;"",M1624*PRINCIPAL!$C$144,"")</f>
        <v/>
      </c>
      <c r="N1625" s="198" t="str">
        <f>IF(N1624&lt;&gt;"",N1624*PRINCIPAL!$C$144,"")</f>
        <v/>
      </c>
      <c r="O1625" s="198" t="str">
        <f>IF(O1624&lt;&gt;"",O1624*PRINCIPAL!$C$144,"")</f>
        <v/>
      </c>
      <c r="P1625" s="198" t="str">
        <f>IF(P1624&lt;&gt;"",P1624*PRINCIPAL!$C$144,"")</f>
        <v/>
      </c>
      <c r="Q1625" s="198" t="str">
        <f>IF(Q1624&lt;&gt;"",Q1624*PRINCIPAL!$C$144,"")</f>
        <v/>
      </c>
      <c r="R1625" s="198" t="str">
        <f>IF(R1624&lt;&gt;"",R1624*PRINCIPAL!$C$144,"")</f>
        <v/>
      </c>
      <c r="S1625" s="198" t="str">
        <f>IF(S1624&lt;&gt;"",S1624*PRINCIPAL!$C$144,"")</f>
        <v/>
      </c>
      <c r="T1625" s="198" t="str">
        <f>IF(T1624&lt;&gt;"",T1624*PRINCIPAL!$C$144,"")</f>
        <v/>
      </c>
      <c r="U1625" s="198" t="str">
        <f>IF(U1624&lt;&gt;"",U1624*PRINCIPAL!$C$144,"")</f>
        <v/>
      </c>
      <c r="V1625" s="198" t="str">
        <f>IF(V1624&lt;&gt;"",V1624*PRINCIPAL!$C$144,"")</f>
        <v/>
      </c>
      <c r="W1625" s="198" t="str">
        <f>IF(W1624&lt;&gt;"",W1624*PRINCIPAL!$C$144,"")</f>
        <v/>
      </c>
      <c r="X1625" s="198" t="str">
        <f>IF(X1624&lt;&gt;"",X1624*PRINCIPAL!$C$144,"")</f>
        <v/>
      </c>
      <c r="Y1625" s="198" t="str">
        <f>IF(Y1624&lt;&gt;"",Y1624*PRINCIPAL!$C$144,"")</f>
        <v/>
      </c>
      <c r="Z1625" s="198" t="str">
        <f>IF(Z1624&lt;&gt;"",Z1624*PRINCIPAL!$C$144,"")</f>
        <v/>
      </c>
      <c r="AA1625" s="198" t="str">
        <f>IF(AA1624&lt;&gt;"",AA1624*PRINCIPAL!$C$144,"")</f>
        <v/>
      </c>
      <c r="AB1625" s="198" t="str">
        <f>IF(AB1624&lt;&gt;"",AB1624*PRINCIPAL!$C$144,"")</f>
        <v/>
      </c>
      <c r="AC1625" s="198" t="str">
        <f>IF(AC1624&lt;&gt;"",AC1624*PRINCIPAL!$C$144,"")</f>
        <v/>
      </c>
      <c r="AD1625" s="198" t="str">
        <f>IF(AD1624&lt;&gt;"",AD1624*PRINCIPAL!$C$144,"")</f>
        <v/>
      </c>
      <c r="AE1625" s="198" t="str">
        <f>IF(AE1624&lt;&gt;"",AE1624*PRINCIPAL!$C$144,"")</f>
        <v/>
      </c>
      <c r="AF1625" s="198" t="str">
        <f>IF(AF1624&lt;&gt;"",AF1624*PRINCIPAL!$C$144,"")</f>
        <v/>
      </c>
      <c r="AG1625" s="198" t="str">
        <f>IF(AG1624&lt;&gt;"",AG1624*PRINCIPAL!$C$144,"")</f>
        <v/>
      </c>
      <c r="AH1625" s="198" t="str">
        <f>IF(AH1624&lt;&gt;"",AH1624*PRINCIPAL!$C$144,"")</f>
        <v/>
      </c>
      <c r="AI1625" s="198" t="str">
        <f>IF(AI1624&lt;&gt;"",AI1624*PRINCIPAL!$C$144,"")</f>
        <v/>
      </c>
      <c r="AJ1625" s="198" t="str">
        <f>IF(AJ1624&lt;&gt;"",AJ1624*PRINCIPAL!$C$144,"")</f>
        <v/>
      </c>
      <c r="AK1625" s="198" t="str">
        <f>IF(AK1624&lt;&gt;"",AK1624*PRINCIPAL!$C$144,"")</f>
        <v/>
      </c>
      <c r="AL1625" s="198" t="str">
        <f>IF(AL1624&lt;&gt;"",AL1624*PRINCIPAL!$C$144,"")</f>
        <v/>
      </c>
      <c r="AM1625" s="198" t="str">
        <f>IF(AM1624&lt;&gt;"",AM1624*PRINCIPAL!$C$144,"")</f>
        <v/>
      </c>
      <c r="AN1625" s="198" t="str">
        <f>IF(AN1624&lt;&gt;"",AN1624*PRINCIPAL!$C$144,"")</f>
        <v/>
      </c>
      <c r="AO1625" s="268" t="str">
        <f>IF(AO1624&lt;&gt;"",AO1624*PRINCIPAL!$C$144,"")</f>
        <v/>
      </c>
    </row>
    <row r="1626" spans="2:41" ht="12.45" customHeight="1" x14ac:dyDescent="0.3">
      <c r="B1626" s="438"/>
      <c r="C1626" s="440"/>
      <c r="D1626" s="443" t="s">
        <v>118</v>
      </c>
      <c r="E1626" s="222" t="s">
        <v>125</v>
      </c>
      <c r="F1626" s="203"/>
      <c r="G1626" s="203"/>
      <c r="H1626" s="203"/>
      <c r="I1626" s="203"/>
      <c r="J1626" s="203"/>
      <c r="K1626" s="203"/>
      <c r="L1626" s="203"/>
      <c r="M1626" s="203"/>
      <c r="N1626" s="203"/>
      <c r="O1626" s="203"/>
      <c r="P1626" s="203"/>
      <c r="Q1626" s="203"/>
      <c r="R1626" s="203"/>
      <c r="S1626" s="203"/>
      <c r="T1626" s="203"/>
      <c r="U1626" s="203"/>
      <c r="V1626" s="203"/>
      <c r="W1626" s="203"/>
      <c r="X1626" s="203"/>
      <c r="Y1626" s="203"/>
      <c r="Z1626" s="203"/>
      <c r="AA1626" s="203"/>
      <c r="AB1626" s="203"/>
      <c r="AC1626" s="203"/>
      <c r="AD1626" s="203"/>
      <c r="AE1626" s="203"/>
      <c r="AF1626" s="203"/>
      <c r="AG1626" s="203"/>
      <c r="AH1626" s="203"/>
      <c r="AI1626" s="203"/>
      <c r="AJ1626" s="203"/>
      <c r="AK1626" s="203"/>
      <c r="AL1626" s="203"/>
      <c r="AM1626" s="203"/>
      <c r="AN1626" s="203"/>
      <c r="AO1626" s="269"/>
    </row>
    <row r="1627" spans="2:41" ht="12.45" customHeight="1" x14ac:dyDescent="0.3">
      <c r="B1627" s="438"/>
      <c r="C1627" s="440"/>
      <c r="D1627" s="444"/>
      <c r="E1627" s="220" t="s">
        <v>126</v>
      </c>
      <c r="F1627" s="204" t="str">
        <f>IF(F1626&lt;&gt;"",F1626*PRINCIPAL!$C$14,"")</f>
        <v/>
      </c>
      <c r="G1627" s="204" t="str">
        <f>IF(G1626&lt;&gt;"",G1626*PRINCIPAL!$C$144,"")</f>
        <v/>
      </c>
      <c r="H1627" s="204" t="str">
        <f>IF(H1626&lt;&gt;"",H1626*PRINCIPAL!$C$144,"")</f>
        <v/>
      </c>
      <c r="I1627" s="204" t="str">
        <f>IF(I1626&lt;&gt;"",I1626*PRINCIPAL!$C$144,"")</f>
        <v/>
      </c>
      <c r="J1627" s="204" t="str">
        <f>IF(J1626&lt;&gt;"",J1626*PRINCIPAL!$C$144,"")</f>
        <v/>
      </c>
      <c r="K1627" s="204" t="str">
        <f>IF(K1626&lt;&gt;"",K1626*PRINCIPAL!$C$144,"")</f>
        <v/>
      </c>
      <c r="L1627" s="204" t="str">
        <f>IF(L1626&lt;&gt;"",L1626*PRINCIPAL!$C$144,"")</f>
        <v/>
      </c>
      <c r="M1627" s="204" t="str">
        <f>IF(M1626&lt;&gt;"",M1626*PRINCIPAL!$C$144,"")</f>
        <v/>
      </c>
      <c r="N1627" s="204" t="str">
        <f>IF(N1626&lt;&gt;"",N1626*PRINCIPAL!$C$144,"")</f>
        <v/>
      </c>
      <c r="O1627" s="204" t="str">
        <f>IF(O1626&lt;&gt;"",O1626*PRINCIPAL!$C$144,"")</f>
        <v/>
      </c>
      <c r="P1627" s="204" t="str">
        <f>IF(P1626&lt;&gt;"",P1626*PRINCIPAL!$C$144,"")</f>
        <v/>
      </c>
      <c r="Q1627" s="204" t="str">
        <f>IF(Q1626&lt;&gt;"",Q1626*PRINCIPAL!$C$144,"")</f>
        <v/>
      </c>
      <c r="R1627" s="204" t="str">
        <f>IF(R1626&lt;&gt;"",R1626*PRINCIPAL!$C$144,"")</f>
        <v/>
      </c>
      <c r="S1627" s="204" t="str">
        <f>IF(S1626&lt;&gt;"",S1626*PRINCIPAL!$C$144,"")</f>
        <v/>
      </c>
      <c r="T1627" s="204" t="str">
        <f>IF(T1626&lt;&gt;"",T1626*PRINCIPAL!$C$144,"")</f>
        <v/>
      </c>
      <c r="U1627" s="204" t="str">
        <f>IF(U1626&lt;&gt;"",U1626*PRINCIPAL!$C$144,"")</f>
        <v/>
      </c>
      <c r="V1627" s="204" t="str">
        <f>IF(V1626&lt;&gt;"",V1626*PRINCIPAL!$C$144,"")</f>
        <v/>
      </c>
      <c r="W1627" s="204" t="str">
        <f>IF(W1626&lt;&gt;"",W1626*PRINCIPAL!$C$144,"")</f>
        <v/>
      </c>
      <c r="X1627" s="204" t="str">
        <f>IF(X1626&lt;&gt;"",X1626*PRINCIPAL!$C$144,"")</f>
        <v/>
      </c>
      <c r="Y1627" s="204" t="str">
        <f>IF(Y1626&lt;&gt;"",Y1626*PRINCIPAL!$C$144,"")</f>
        <v/>
      </c>
      <c r="Z1627" s="204" t="str">
        <f>IF(Z1626&lt;&gt;"",Z1626*PRINCIPAL!$C$144,"")</f>
        <v/>
      </c>
      <c r="AA1627" s="204" t="str">
        <f>IF(AA1626&lt;&gt;"",AA1626*PRINCIPAL!$C$144,"")</f>
        <v/>
      </c>
      <c r="AB1627" s="204" t="str">
        <f>IF(AB1626&lt;&gt;"",AB1626*PRINCIPAL!$C$144,"")</f>
        <v/>
      </c>
      <c r="AC1627" s="204" t="str">
        <f>IF(AC1626&lt;&gt;"",AC1626*PRINCIPAL!$C$144,"")</f>
        <v/>
      </c>
      <c r="AD1627" s="204" t="str">
        <f>IF(AD1626&lt;&gt;"",AD1626*PRINCIPAL!$C$144,"")</f>
        <v/>
      </c>
      <c r="AE1627" s="204" t="str">
        <f>IF(AE1626&lt;&gt;"",AE1626*PRINCIPAL!$C$144,"")</f>
        <v/>
      </c>
      <c r="AF1627" s="204" t="str">
        <f>IF(AF1626&lt;&gt;"",AF1626*PRINCIPAL!$C$144,"")</f>
        <v/>
      </c>
      <c r="AG1627" s="204" t="str">
        <f>IF(AG1626&lt;&gt;"",AG1626*PRINCIPAL!$C$144,"")</f>
        <v/>
      </c>
      <c r="AH1627" s="204" t="str">
        <f>IF(AH1626&lt;&gt;"",AH1626*PRINCIPAL!$C$144,"")</f>
        <v/>
      </c>
      <c r="AI1627" s="204" t="str">
        <f>IF(AI1626&lt;&gt;"",AI1626*PRINCIPAL!$C$144,"")</f>
        <v/>
      </c>
      <c r="AJ1627" s="204" t="str">
        <f>IF(AJ1626&lt;&gt;"",AJ1626*PRINCIPAL!$C$144,"")</f>
        <v/>
      </c>
      <c r="AK1627" s="204" t="str">
        <f>IF(AK1626&lt;&gt;"",AK1626*PRINCIPAL!$C$144,"")</f>
        <v/>
      </c>
      <c r="AL1627" s="204" t="str">
        <f>IF(AL1626&lt;&gt;"",AL1626*PRINCIPAL!$C$144,"")</f>
        <v/>
      </c>
      <c r="AM1627" s="204" t="str">
        <f>IF(AM1626&lt;&gt;"",AM1626*PRINCIPAL!$C$144,"")</f>
        <v/>
      </c>
      <c r="AN1627" s="204" t="str">
        <f>IF(AN1626&lt;&gt;"",AN1626*PRINCIPAL!$C$144,"")</f>
        <v/>
      </c>
      <c r="AO1627" s="270" t="str">
        <f>IF(AO1626&lt;&gt;"",AO1626*PRINCIPAL!$C$144,"")</f>
        <v/>
      </c>
    </row>
    <row r="1628" spans="2:41" ht="12.45" customHeight="1" x14ac:dyDescent="0.3">
      <c r="B1628" s="438"/>
      <c r="C1628" s="440"/>
      <c r="D1628" s="443" t="s">
        <v>116</v>
      </c>
      <c r="E1628" s="224" t="s">
        <v>125</v>
      </c>
      <c r="F1628" s="203"/>
      <c r="G1628" s="203"/>
      <c r="H1628" s="203"/>
      <c r="I1628" s="203"/>
      <c r="J1628" s="203"/>
      <c r="K1628" s="203"/>
      <c r="L1628" s="203"/>
      <c r="M1628" s="203"/>
      <c r="N1628" s="203"/>
      <c r="O1628" s="203"/>
      <c r="P1628" s="203"/>
      <c r="Q1628" s="203"/>
      <c r="R1628" s="203"/>
      <c r="S1628" s="203"/>
      <c r="T1628" s="203"/>
      <c r="U1628" s="203"/>
      <c r="V1628" s="203"/>
      <c r="W1628" s="203"/>
      <c r="X1628" s="203"/>
      <c r="Y1628" s="203"/>
      <c r="Z1628" s="203"/>
      <c r="AA1628" s="203"/>
      <c r="AB1628" s="203"/>
      <c r="AC1628" s="203"/>
      <c r="AD1628" s="203"/>
      <c r="AE1628" s="203"/>
      <c r="AF1628" s="203"/>
      <c r="AG1628" s="203"/>
      <c r="AH1628" s="203"/>
      <c r="AI1628" s="203"/>
      <c r="AJ1628" s="203"/>
      <c r="AK1628" s="203"/>
      <c r="AL1628" s="203"/>
      <c r="AM1628" s="203"/>
      <c r="AN1628" s="203"/>
      <c r="AO1628" s="269"/>
    </row>
    <row r="1629" spans="2:41" ht="12.45" customHeight="1" thickBot="1" x14ac:dyDescent="0.35">
      <c r="B1629" s="438"/>
      <c r="C1629" s="440"/>
      <c r="D1629" s="442"/>
      <c r="E1629" s="223" t="s">
        <v>126</v>
      </c>
      <c r="F1629" s="200" t="str">
        <f>IF(F1628&lt;&gt;"",F1628*PRINCIPAL!$C$14,"")</f>
        <v/>
      </c>
      <c r="G1629" s="200" t="str">
        <f>IF(G1628&lt;&gt;"",G1628*PRINCIPAL!$C$144,"")</f>
        <v/>
      </c>
      <c r="H1629" s="200" t="str">
        <f>IF(H1628&lt;&gt;"",H1628*PRINCIPAL!$C$144,"")</f>
        <v/>
      </c>
      <c r="I1629" s="200" t="str">
        <f>IF(I1628&lt;&gt;"",I1628*PRINCIPAL!$C$144,"")</f>
        <v/>
      </c>
      <c r="J1629" s="200" t="str">
        <f>IF(J1628&lt;&gt;"",J1628*PRINCIPAL!$C$144,"")</f>
        <v/>
      </c>
      <c r="K1629" s="200" t="str">
        <f>IF(K1628&lt;&gt;"",K1628*PRINCIPAL!$C$144,"")</f>
        <v/>
      </c>
      <c r="L1629" s="200" t="str">
        <f>IF(L1628&lt;&gt;"",L1628*PRINCIPAL!$C$144,"")</f>
        <v/>
      </c>
      <c r="M1629" s="200" t="str">
        <f>IF(M1628&lt;&gt;"",M1628*PRINCIPAL!$C$144,"")</f>
        <v/>
      </c>
      <c r="N1629" s="200" t="str">
        <f>IF(N1628&lt;&gt;"",N1628*PRINCIPAL!$C$144,"")</f>
        <v/>
      </c>
      <c r="O1629" s="200" t="str">
        <f>IF(O1628&lt;&gt;"",O1628*PRINCIPAL!$C$144,"")</f>
        <v/>
      </c>
      <c r="P1629" s="200" t="str">
        <f>IF(P1628&lt;&gt;"",P1628*PRINCIPAL!$C$144,"")</f>
        <v/>
      </c>
      <c r="Q1629" s="200" t="str">
        <f>IF(Q1628&lt;&gt;"",Q1628*PRINCIPAL!$C$144,"")</f>
        <v/>
      </c>
      <c r="R1629" s="200" t="str">
        <f>IF(R1628&lt;&gt;"",R1628*PRINCIPAL!$C$144,"")</f>
        <v/>
      </c>
      <c r="S1629" s="200" t="str">
        <f>IF(S1628&lt;&gt;"",S1628*PRINCIPAL!$C$144,"")</f>
        <v/>
      </c>
      <c r="T1629" s="200" t="str">
        <f>IF(T1628&lt;&gt;"",T1628*PRINCIPAL!$C$144,"")</f>
        <v/>
      </c>
      <c r="U1629" s="200" t="str">
        <f>IF(U1628&lt;&gt;"",U1628*PRINCIPAL!$C$144,"")</f>
        <v/>
      </c>
      <c r="V1629" s="200" t="str">
        <f>IF(V1628&lt;&gt;"",V1628*PRINCIPAL!$C$144,"")</f>
        <v/>
      </c>
      <c r="W1629" s="200" t="str">
        <f>IF(W1628&lt;&gt;"",W1628*PRINCIPAL!$C$144,"")</f>
        <v/>
      </c>
      <c r="X1629" s="200" t="str">
        <f>IF(X1628&lt;&gt;"",X1628*PRINCIPAL!$C$144,"")</f>
        <v/>
      </c>
      <c r="Y1629" s="200" t="str">
        <f>IF(Y1628&lt;&gt;"",Y1628*PRINCIPAL!$C$144,"")</f>
        <v/>
      </c>
      <c r="Z1629" s="200" t="str">
        <f>IF(Z1628&lt;&gt;"",Z1628*PRINCIPAL!$C$144,"")</f>
        <v/>
      </c>
      <c r="AA1629" s="200" t="str">
        <f>IF(AA1628&lt;&gt;"",AA1628*PRINCIPAL!$C$144,"")</f>
        <v/>
      </c>
      <c r="AB1629" s="200" t="str">
        <f>IF(AB1628&lt;&gt;"",AB1628*PRINCIPAL!$C$144,"")</f>
        <v/>
      </c>
      <c r="AC1629" s="200" t="str">
        <f>IF(AC1628&lt;&gt;"",AC1628*PRINCIPAL!$C$144,"")</f>
        <v/>
      </c>
      <c r="AD1629" s="200" t="str">
        <f>IF(AD1628&lt;&gt;"",AD1628*PRINCIPAL!$C$144,"")</f>
        <v/>
      </c>
      <c r="AE1629" s="200" t="str">
        <f>IF(AE1628&lt;&gt;"",AE1628*PRINCIPAL!$C$144,"")</f>
        <v/>
      </c>
      <c r="AF1629" s="200" t="str">
        <f>IF(AF1628&lt;&gt;"",AF1628*PRINCIPAL!$C$144,"")</f>
        <v/>
      </c>
      <c r="AG1629" s="200" t="str">
        <f>IF(AG1628&lt;&gt;"",AG1628*PRINCIPAL!$C$144,"")</f>
        <v/>
      </c>
      <c r="AH1629" s="200" t="str">
        <f>IF(AH1628&lt;&gt;"",AH1628*PRINCIPAL!$C$144,"")</f>
        <v/>
      </c>
      <c r="AI1629" s="200" t="str">
        <f>IF(AI1628&lt;&gt;"",AI1628*PRINCIPAL!$C$144,"")</f>
        <v/>
      </c>
      <c r="AJ1629" s="200" t="str">
        <f>IF(AJ1628&lt;&gt;"",AJ1628*PRINCIPAL!$C$144,"")</f>
        <v/>
      </c>
      <c r="AK1629" s="200" t="str">
        <f>IF(AK1628&lt;&gt;"",AK1628*PRINCIPAL!$C$144,"")</f>
        <v/>
      </c>
      <c r="AL1629" s="200" t="str">
        <f>IF(AL1628&lt;&gt;"",AL1628*PRINCIPAL!$C$144,"")</f>
        <v/>
      </c>
      <c r="AM1629" s="200" t="str">
        <f>IF(AM1628&lt;&gt;"",AM1628*PRINCIPAL!$C$144,"")</f>
        <v/>
      </c>
      <c r="AN1629" s="200" t="str">
        <f>IF(AN1628&lt;&gt;"",AN1628*PRINCIPAL!$C$144,"")</f>
        <v/>
      </c>
      <c r="AO1629" s="271" t="str">
        <f>IF(AO1628&lt;&gt;"",AO1628*PRINCIPAL!$C$144,"")</f>
        <v/>
      </c>
    </row>
    <row r="1630" spans="2:41" ht="12.45" customHeight="1" x14ac:dyDescent="0.3">
      <c r="B1630" s="438"/>
      <c r="C1630" s="439" t="s">
        <v>105</v>
      </c>
      <c r="D1630" s="441" t="s">
        <v>112</v>
      </c>
      <c r="E1630" s="219" t="s">
        <v>125</v>
      </c>
      <c r="F1630" s="197" t="s">
        <v>38</v>
      </c>
      <c r="G1630" s="197"/>
      <c r="H1630" s="197"/>
      <c r="I1630" s="197"/>
      <c r="J1630" s="197"/>
      <c r="K1630" s="197"/>
      <c r="L1630" s="197"/>
      <c r="M1630" s="197"/>
      <c r="N1630" s="197"/>
      <c r="O1630" s="197"/>
      <c r="P1630" s="197"/>
      <c r="Q1630" s="197"/>
      <c r="R1630" s="197"/>
      <c r="S1630" s="197"/>
      <c r="T1630" s="197"/>
      <c r="U1630" s="197"/>
      <c r="V1630" s="197"/>
      <c r="W1630" s="197"/>
      <c r="X1630" s="197"/>
      <c r="Y1630" s="197"/>
      <c r="Z1630" s="197"/>
      <c r="AA1630" s="197"/>
      <c r="AB1630" s="197"/>
      <c r="AC1630" s="197"/>
      <c r="AD1630" s="197"/>
      <c r="AE1630" s="197"/>
      <c r="AF1630" s="197"/>
      <c r="AG1630" s="197"/>
      <c r="AH1630" s="197"/>
      <c r="AI1630" s="197"/>
      <c r="AJ1630" s="197"/>
      <c r="AK1630" s="197"/>
      <c r="AL1630" s="197"/>
      <c r="AM1630" s="197"/>
      <c r="AN1630" s="197"/>
      <c r="AO1630" s="267"/>
    </row>
    <row r="1631" spans="2:41" ht="12.45" customHeight="1" x14ac:dyDescent="0.3">
      <c r="B1631" s="438"/>
      <c r="C1631" s="440"/>
      <c r="D1631" s="442"/>
      <c r="E1631" s="220" t="s">
        <v>126</v>
      </c>
      <c r="F1631" s="320" t="s">
        <v>38</v>
      </c>
      <c r="G1631" s="198" t="str">
        <f>IF(G1630&lt;&gt;"",G1630*PRINCIPAL!$C$144,"")</f>
        <v/>
      </c>
      <c r="H1631" s="198" t="str">
        <f>IF(H1630&lt;&gt;"",H1630*PRINCIPAL!$C$144,"")</f>
        <v/>
      </c>
      <c r="I1631" s="198" t="str">
        <f>IF(I1630&lt;&gt;"",I1630*PRINCIPAL!$C$144,"")</f>
        <v/>
      </c>
      <c r="J1631" s="198" t="str">
        <f>IF(J1630&lt;&gt;"",J1630*PRINCIPAL!$C$144,"")</f>
        <v/>
      </c>
      <c r="K1631" s="198" t="str">
        <f>IF(K1630&lt;&gt;"",K1630*PRINCIPAL!$C$144,"")</f>
        <v/>
      </c>
      <c r="L1631" s="198" t="str">
        <f>IF(L1630&lt;&gt;"",L1630*PRINCIPAL!$C$144,"")</f>
        <v/>
      </c>
      <c r="M1631" s="198" t="str">
        <f>IF(M1630&lt;&gt;"",M1630*PRINCIPAL!$C$144,"")</f>
        <v/>
      </c>
      <c r="N1631" s="198" t="str">
        <f>IF(N1630&lt;&gt;"",N1630*PRINCIPAL!$C$144,"")</f>
        <v/>
      </c>
      <c r="O1631" s="198" t="str">
        <f>IF(O1630&lt;&gt;"",O1630*PRINCIPAL!$C$144,"")</f>
        <v/>
      </c>
      <c r="P1631" s="198" t="str">
        <f>IF(P1630&lt;&gt;"",P1630*PRINCIPAL!$C$144,"")</f>
        <v/>
      </c>
      <c r="Q1631" s="198" t="str">
        <f>IF(Q1630&lt;&gt;"",Q1630*PRINCIPAL!$C$144,"")</f>
        <v/>
      </c>
      <c r="R1631" s="198" t="str">
        <f>IF(R1630&lt;&gt;"",R1630*PRINCIPAL!$C$144,"")</f>
        <v/>
      </c>
      <c r="S1631" s="198" t="str">
        <f>IF(S1630&lt;&gt;"",S1630*PRINCIPAL!$C$144,"")</f>
        <v/>
      </c>
      <c r="T1631" s="198" t="str">
        <f>IF(T1630&lt;&gt;"",T1630*PRINCIPAL!$C$144,"")</f>
        <v/>
      </c>
      <c r="U1631" s="198" t="str">
        <f>IF(U1630&lt;&gt;"",U1630*PRINCIPAL!$C$144,"")</f>
        <v/>
      </c>
      <c r="V1631" s="198" t="str">
        <f>IF(V1630&lt;&gt;"",V1630*PRINCIPAL!$C$144,"")</f>
        <v/>
      </c>
      <c r="W1631" s="198" t="str">
        <f>IF(W1630&lt;&gt;"",W1630*PRINCIPAL!$C$144,"")</f>
        <v/>
      </c>
      <c r="X1631" s="198" t="str">
        <f>IF(X1630&lt;&gt;"",X1630*PRINCIPAL!$C$144,"")</f>
        <v/>
      </c>
      <c r="Y1631" s="198" t="str">
        <f>IF(Y1630&lt;&gt;"",Y1630*PRINCIPAL!$C$144,"")</f>
        <v/>
      </c>
      <c r="Z1631" s="198" t="str">
        <f>IF(Z1630&lt;&gt;"",Z1630*PRINCIPAL!$C$144,"")</f>
        <v/>
      </c>
      <c r="AA1631" s="198" t="str">
        <f>IF(AA1630&lt;&gt;"",AA1630*PRINCIPAL!$C$144,"")</f>
        <v/>
      </c>
      <c r="AB1631" s="198" t="str">
        <f>IF(AB1630&lt;&gt;"",AB1630*PRINCIPAL!$C$144,"")</f>
        <v/>
      </c>
      <c r="AC1631" s="198" t="str">
        <f>IF(AC1630&lt;&gt;"",AC1630*PRINCIPAL!$C$144,"")</f>
        <v/>
      </c>
      <c r="AD1631" s="198" t="str">
        <f>IF(AD1630&lt;&gt;"",AD1630*PRINCIPAL!$C$144,"")</f>
        <v/>
      </c>
      <c r="AE1631" s="198" t="str">
        <f>IF(AE1630&lt;&gt;"",AE1630*PRINCIPAL!$C$144,"")</f>
        <v/>
      </c>
      <c r="AF1631" s="198" t="str">
        <f>IF(AF1630&lt;&gt;"",AF1630*PRINCIPAL!$C$144,"")</f>
        <v/>
      </c>
      <c r="AG1631" s="198" t="str">
        <f>IF(AG1630&lt;&gt;"",AG1630*PRINCIPAL!$C$144,"")</f>
        <v/>
      </c>
      <c r="AH1631" s="198" t="str">
        <f>IF(AH1630&lt;&gt;"",AH1630*PRINCIPAL!$C$144,"")</f>
        <v/>
      </c>
      <c r="AI1631" s="198" t="str">
        <f>IF(AI1630&lt;&gt;"",AI1630*PRINCIPAL!$C$144,"")</f>
        <v/>
      </c>
      <c r="AJ1631" s="198" t="str">
        <f>IF(AJ1630&lt;&gt;"",AJ1630*PRINCIPAL!$C$144,"")</f>
        <v/>
      </c>
      <c r="AK1631" s="198" t="str">
        <f>IF(AK1630&lt;&gt;"",AK1630*PRINCIPAL!$C$144,"")</f>
        <v/>
      </c>
      <c r="AL1631" s="198" t="str">
        <f>IF(AL1630&lt;&gt;"",AL1630*PRINCIPAL!$C$144,"")</f>
        <v/>
      </c>
      <c r="AM1631" s="198" t="str">
        <f>IF(AM1630&lt;&gt;"",AM1630*PRINCIPAL!$C$144,"")</f>
        <v/>
      </c>
      <c r="AN1631" s="198" t="str">
        <f>IF(AN1630&lt;&gt;"",AN1630*PRINCIPAL!$C$144,"")</f>
        <v/>
      </c>
      <c r="AO1631" s="268" t="str">
        <f>IF(AO1630&lt;&gt;"",AO1630*PRINCIPAL!$C$144,"")</f>
        <v/>
      </c>
    </row>
    <row r="1632" spans="2:41" ht="12.45" customHeight="1" x14ac:dyDescent="0.3">
      <c r="B1632" s="438"/>
      <c r="C1632" s="440"/>
      <c r="D1632" s="443" t="s">
        <v>118</v>
      </c>
      <c r="E1632" s="222" t="s">
        <v>125</v>
      </c>
      <c r="F1632" s="203" t="s">
        <v>38</v>
      </c>
      <c r="G1632" s="203"/>
      <c r="H1632" s="203"/>
      <c r="I1632" s="203"/>
      <c r="J1632" s="203"/>
      <c r="K1632" s="203"/>
      <c r="L1632" s="203"/>
      <c r="M1632" s="203"/>
      <c r="N1632" s="203"/>
      <c r="O1632" s="203"/>
      <c r="P1632" s="203"/>
      <c r="Q1632" s="203"/>
      <c r="R1632" s="203"/>
      <c r="S1632" s="203"/>
      <c r="T1632" s="203"/>
      <c r="U1632" s="203"/>
      <c r="V1632" s="203"/>
      <c r="W1632" s="203"/>
      <c r="X1632" s="203"/>
      <c r="Y1632" s="203"/>
      <c r="Z1632" s="203"/>
      <c r="AA1632" s="203"/>
      <c r="AB1632" s="203"/>
      <c r="AC1632" s="203"/>
      <c r="AD1632" s="203"/>
      <c r="AE1632" s="203"/>
      <c r="AF1632" s="203"/>
      <c r="AG1632" s="203"/>
      <c r="AH1632" s="203"/>
      <c r="AI1632" s="203"/>
      <c r="AJ1632" s="203"/>
      <c r="AK1632" s="203"/>
      <c r="AL1632" s="203"/>
      <c r="AM1632" s="203"/>
      <c r="AN1632" s="203"/>
      <c r="AO1632" s="269"/>
    </row>
    <row r="1633" spans="2:41" ht="12.45" customHeight="1" x14ac:dyDescent="0.3">
      <c r="B1633" s="438"/>
      <c r="C1633" s="440"/>
      <c r="D1633" s="444"/>
      <c r="E1633" s="220" t="s">
        <v>126</v>
      </c>
      <c r="F1633" s="320" t="s">
        <v>38</v>
      </c>
      <c r="G1633" s="204" t="str">
        <f>IF(G1632&lt;&gt;"",G1632*PRINCIPAL!$C$144,"")</f>
        <v/>
      </c>
      <c r="H1633" s="204" t="str">
        <f>IF(H1632&lt;&gt;"",H1632*PRINCIPAL!$C$144,"")</f>
        <v/>
      </c>
      <c r="I1633" s="204" t="str">
        <f>IF(I1632&lt;&gt;"",I1632*PRINCIPAL!$C$144,"")</f>
        <v/>
      </c>
      <c r="J1633" s="204" t="str">
        <f>IF(J1632&lt;&gt;"",J1632*PRINCIPAL!$C$144,"")</f>
        <v/>
      </c>
      <c r="K1633" s="204" t="str">
        <f>IF(K1632&lt;&gt;"",K1632*PRINCIPAL!$C$144,"")</f>
        <v/>
      </c>
      <c r="L1633" s="204" t="str">
        <f>IF(L1632&lt;&gt;"",L1632*PRINCIPAL!$C$144,"")</f>
        <v/>
      </c>
      <c r="M1633" s="204" t="str">
        <f>IF(M1632&lt;&gt;"",M1632*PRINCIPAL!$C$144,"")</f>
        <v/>
      </c>
      <c r="N1633" s="204" t="str">
        <f>IF(N1632&lt;&gt;"",N1632*PRINCIPAL!$C$144,"")</f>
        <v/>
      </c>
      <c r="O1633" s="204" t="str">
        <f>IF(O1632&lt;&gt;"",O1632*PRINCIPAL!$C$144,"")</f>
        <v/>
      </c>
      <c r="P1633" s="204" t="str">
        <f>IF(P1632&lt;&gt;"",P1632*PRINCIPAL!$C$144,"")</f>
        <v/>
      </c>
      <c r="Q1633" s="204" t="str">
        <f>IF(Q1632&lt;&gt;"",Q1632*PRINCIPAL!$C$144,"")</f>
        <v/>
      </c>
      <c r="R1633" s="204" t="str">
        <f>IF(R1632&lt;&gt;"",R1632*PRINCIPAL!$C$144,"")</f>
        <v/>
      </c>
      <c r="S1633" s="204" t="str">
        <f>IF(S1632&lt;&gt;"",S1632*PRINCIPAL!$C$144,"")</f>
        <v/>
      </c>
      <c r="T1633" s="204" t="str">
        <f>IF(T1632&lt;&gt;"",T1632*PRINCIPAL!$C$144,"")</f>
        <v/>
      </c>
      <c r="U1633" s="204" t="str">
        <f>IF(U1632&lt;&gt;"",U1632*PRINCIPAL!$C$144,"")</f>
        <v/>
      </c>
      <c r="V1633" s="204" t="str">
        <f>IF(V1632&lt;&gt;"",V1632*PRINCIPAL!$C$144,"")</f>
        <v/>
      </c>
      <c r="W1633" s="204" t="str">
        <f>IF(W1632&lt;&gt;"",W1632*PRINCIPAL!$C$144,"")</f>
        <v/>
      </c>
      <c r="X1633" s="204" t="str">
        <f>IF(X1632&lt;&gt;"",X1632*PRINCIPAL!$C$144,"")</f>
        <v/>
      </c>
      <c r="Y1633" s="204" t="str">
        <f>IF(Y1632&lt;&gt;"",Y1632*PRINCIPAL!$C$144,"")</f>
        <v/>
      </c>
      <c r="Z1633" s="204" t="str">
        <f>IF(Z1632&lt;&gt;"",Z1632*PRINCIPAL!$C$144,"")</f>
        <v/>
      </c>
      <c r="AA1633" s="204" t="str">
        <f>IF(AA1632&lt;&gt;"",AA1632*PRINCIPAL!$C$144,"")</f>
        <v/>
      </c>
      <c r="AB1633" s="204" t="str">
        <f>IF(AB1632&lt;&gt;"",AB1632*PRINCIPAL!$C$144,"")</f>
        <v/>
      </c>
      <c r="AC1633" s="204" t="str">
        <f>IF(AC1632&lt;&gt;"",AC1632*PRINCIPAL!$C$144,"")</f>
        <v/>
      </c>
      <c r="AD1633" s="204" t="str">
        <f>IF(AD1632&lt;&gt;"",AD1632*PRINCIPAL!$C$144,"")</f>
        <v/>
      </c>
      <c r="AE1633" s="204" t="str">
        <f>IF(AE1632&lt;&gt;"",AE1632*PRINCIPAL!$C$144,"")</f>
        <v/>
      </c>
      <c r="AF1633" s="204" t="str">
        <f>IF(AF1632&lt;&gt;"",AF1632*PRINCIPAL!$C$144,"")</f>
        <v/>
      </c>
      <c r="AG1633" s="204" t="str">
        <f>IF(AG1632&lt;&gt;"",AG1632*PRINCIPAL!$C$144,"")</f>
        <v/>
      </c>
      <c r="AH1633" s="204" t="str">
        <f>IF(AH1632&lt;&gt;"",AH1632*PRINCIPAL!$C$144,"")</f>
        <v/>
      </c>
      <c r="AI1633" s="204" t="str">
        <f>IF(AI1632&lt;&gt;"",AI1632*PRINCIPAL!$C$144,"")</f>
        <v/>
      </c>
      <c r="AJ1633" s="204" t="str">
        <f>IF(AJ1632&lt;&gt;"",AJ1632*PRINCIPAL!$C$144,"")</f>
        <v/>
      </c>
      <c r="AK1633" s="204" t="str">
        <f>IF(AK1632&lt;&gt;"",AK1632*PRINCIPAL!$C$144,"")</f>
        <v/>
      </c>
      <c r="AL1633" s="204" t="str">
        <f>IF(AL1632&lt;&gt;"",AL1632*PRINCIPAL!$C$144,"")</f>
        <v/>
      </c>
      <c r="AM1633" s="204" t="str">
        <f>IF(AM1632&lt;&gt;"",AM1632*PRINCIPAL!$C$144,"")</f>
        <v/>
      </c>
      <c r="AN1633" s="204" t="str">
        <f>IF(AN1632&lt;&gt;"",AN1632*PRINCIPAL!$C$144,"")</f>
        <v/>
      </c>
      <c r="AO1633" s="270" t="str">
        <f>IF(AO1632&lt;&gt;"",AO1632*PRINCIPAL!$C$144,"")</f>
        <v/>
      </c>
    </row>
    <row r="1634" spans="2:41" ht="12.45" customHeight="1" x14ac:dyDescent="0.3">
      <c r="B1634" s="438"/>
      <c r="C1634" s="440"/>
      <c r="D1634" s="443" t="s">
        <v>116</v>
      </c>
      <c r="E1634" s="224" t="s">
        <v>125</v>
      </c>
      <c r="F1634" s="203" t="s">
        <v>38</v>
      </c>
      <c r="G1634" s="203"/>
      <c r="H1634" s="203"/>
      <c r="I1634" s="203"/>
      <c r="J1634" s="203"/>
      <c r="K1634" s="203"/>
      <c r="L1634" s="203"/>
      <c r="M1634" s="203"/>
      <c r="N1634" s="203"/>
      <c r="O1634" s="203"/>
      <c r="P1634" s="203"/>
      <c r="Q1634" s="203"/>
      <c r="R1634" s="203"/>
      <c r="S1634" s="203"/>
      <c r="T1634" s="203"/>
      <c r="U1634" s="203"/>
      <c r="V1634" s="203"/>
      <c r="W1634" s="203"/>
      <c r="X1634" s="203"/>
      <c r="Y1634" s="203"/>
      <c r="Z1634" s="203"/>
      <c r="AA1634" s="203"/>
      <c r="AB1634" s="203"/>
      <c r="AC1634" s="203"/>
      <c r="AD1634" s="203"/>
      <c r="AE1634" s="203"/>
      <c r="AF1634" s="203"/>
      <c r="AG1634" s="203"/>
      <c r="AH1634" s="203"/>
      <c r="AI1634" s="203"/>
      <c r="AJ1634" s="203"/>
      <c r="AK1634" s="203"/>
      <c r="AL1634" s="203"/>
      <c r="AM1634" s="203"/>
      <c r="AN1634" s="203"/>
      <c r="AO1634" s="269"/>
    </row>
    <row r="1635" spans="2:41" ht="12.45" customHeight="1" thickBot="1" x14ac:dyDescent="0.35">
      <c r="B1635" s="438"/>
      <c r="C1635" s="440"/>
      <c r="D1635" s="442"/>
      <c r="E1635" s="223" t="s">
        <v>126</v>
      </c>
      <c r="F1635" s="320" t="s">
        <v>38</v>
      </c>
      <c r="G1635" s="200" t="str">
        <f>IF(G1634&lt;&gt;"",G1634*PRINCIPAL!$C$144,"")</f>
        <v/>
      </c>
      <c r="H1635" s="200" t="str">
        <f>IF(H1634&lt;&gt;"",H1634*PRINCIPAL!$C$144,"")</f>
        <v/>
      </c>
      <c r="I1635" s="200" t="str">
        <f>IF(I1634&lt;&gt;"",I1634*PRINCIPAL!$C$144,"")</f>
        <v/>
      </c>
      <c r="J1635" s="200" t="str">
        <f>IF(J1634&lt;&gt;"",J1634*PRINCIPAL!$C$144,"")</f>
        <v/>
      </c>
      <c r="K1635" s="200" t="str">
        <f>IF(K1634&lt;&gt;"",K1634*PRINCIPAL!$C$144,"")</f>
        <v/>
      </c>
      <c r="L1635" s="200" t="str">
        <f>IF(L1634&lt;&gt;"",L1634*PRINCIPAL!$C$144,"")</f>
        <v/>
      </c>
      <c r="M1635" s="200" t="str">
        <f>IF(M1634&lt;&gt;"",M1634*PRINCIPAL!$C$144,"")</f>
        <v/>
      </c>
      <c r="N1635" s="200" t="str">
        <f>IF(N1634&lt;&gt;"",N1634*PRINCIPAL!$C$144,"")</f>
        <v/>
      </c>
      <c r="O1635" s="200" t="str">
        <f>IF(O1634&lt;&gt;"",O1634*PRINCIPAL!$C$144,"")</f>
        <v/>
      </c>
      <c r="P1635" s="200" t="str">
        <f>IF(P1634&lt;&gt;"",P1634*PRINCIPAL!$C$144,"")</f>
        <v/>
      </c>
      <c r="Q1635" s="200" t="str">
        <f>IF(Q1634&lt;&gt;"",Q1634*PRINCIPAL!$C$144,"")</f>
        <v/>
      </c>
      <c r="R1635" s="200" t="str">
        <f>IF(R1634&lt;&gt;"",R1634*PRINCIPAL!$C$144,"")</f>
        <v/>
      </c>
      <c r="S1635" s="200" t="str">
        <f>IF(S1634&lt;&gt;"",S1634*PRINCIPAL!$C$144,"")</f>
        <v/>
      </c>
      <c r="T1635" s="200" t="str">
        <f>IF(T1634&lt;&gt;"",T1634*PRINCIPAL!$C$144,"")</f>
        <v/>
      </c>
      <c r="U1635" s="200" t="str">
        <f>IF(U1634&lt;&gt;"",U1634*PRINCIPAL!$C$144,"")</f>
        <v/>
      </c>
      <c r="V1635" s="200" t="str">
        <f>IF(V1634&lt;&gt;"",V1634*PRINCIPAL!$C$144,"")</f>
        <v/>
      </c>
      <c r="W1635" s="200" t="str">
        <f>IF(W1634&lt;&gt;"",W1634*PRINCIPAL!$C$144,"")</f>
        <v/>
      </c>
      <c r="X1635" s="200" t="str">
        <f>IF(X1634&lt;&gt;"",X1634*PRINCIPAL!$C$144,"")</f>
        <v/>
      </c>
      <c r="Y1635" s="200" t="str">
        <f>IF(Y1634&lt;&gt;"",Y1634*PRINCIPAL!$C$144,"")</f>
        <v/>
      </c>
      <c r="Z1635" s="200" t="str">
        <f>IF(Z1634&lt;&gt;"",Z1634*PRINCIPAL!$C$144,"")</f>
        <v/>
      </c>
      <c r="AA1635" s="200" t="str">
        <f>IF(AA1634&lt;&gt;"",AA1634*PRINCIPAL!$C$144,"")</f>
        <v/>
      </c>
      <c r="AB1635" s="200" t="str">
        <f>IF(AB1634&lt;&gt;"",AB1634*PRINCIPAL!$C$144,"")</f>
        <v/>
      </c>
      <c r="AC1635" s="200" t="str">
        <f>IF(AC1634&lt;&gt;"",AC1634*PRINCIPAL!$C$144,"")</f>
        <v/>
      </c>
      <c r="AD1635" s="200" t="str">
        <f>IF(AD1634&lt;&gt;"",AD1634*PRINCIPAL!$C$144,"")</f>
        <v/>
      </c>
      <c r="AE1635" s="200" t="str">
        <f>IF(AE1634&lt;&gt;"",AE1634*PRINCIPAL!$C$144,"")</f>
        <v/>
      </c>
      <c r="AF1635" s="200" t="str">
        <f>IF(AF1634&lt;&gt;"",AF1634*PRINCIPAL!$C$144,"")</f>
        <v/>
      </c>
      <c r="AG1635" s="200" t="str">
        <f>IF(AG1634&lt;&gt;"",AG1634*PRINCIPAL!$C$144,"")</f>
        <v/>
      </c>
      <c r="AH1635" s="200" t="str">
        <f>IF(AH1634&lt;&gt;"",AH1634*PRINCIPAL!$C$144,"")</f>
        <v/>
      </c>
      <c r="AI1635" s="200" t="str">
        <f>IF(AI1634&lt;&gt;"",AI1634*PRINCIPAL!$C$144,"")</f>
        <v/>
      </c>
      <c r="AJ1635" s="200" t="str">
        <f>IF(AJ1634&lt;&gt;"",AJ1634*PRINCIPAL!$C$144,"")</f>
        <v/>
      </c>
      <c r="AK1635" s="200" t="str">
        <f>IF(AK1634&lt;&gt;"",AK1634*PRINCIPAL!$C$144,"")</f>
        <v/>
      </c>
      <c r="AL1635" s="200" t="str">
        <f>IF(AL1634&lt;&gt;"",AL1634*PRINCIPAL!$C$144,"")</f>
        <v/>
      </c>
      <c r="AM1635" s="200" t="str">
        <f>IF(AM1634&lt;&gt;"",AM1634*PRINCIPAL!$C$144,"")</f>
        <v/>
      </c>
      <c r="AN1635" s="200" t="str">
        <f>IF(AN1634&lt;&gt;"",AN1634*PRINCIPAL!$C$144,"")</f>
        <v/>
      </c>
      <c r="AO1635" s="271" t="str">
        <f>IF(AO1634&lt;&gt;"",AO1634*PRINCIPAL!$C$144,"")</f>
        <v/>
      </c>
    </row>
    <row r="1636" spans="2:41" ht="12.45" customHeight="1" x14ac:dyDescent="0.3">
      <c r="B1636" s="438"/>
      <c r="C1636" s="439" t="s">
        <v>106</v>
      </c>
      <c r="D1636" s="441" t="s">
        <v>112</v>
      </c>
      <c r="E1636" s="219" t="s">
        <v>125</v>
      </c>
      <c r="F1636" s="197" t="s">
        <v>38</v>
      </c>
      <c r="G1636" s="197"/>
      <c r="H1636" s="197"/>
      <c r="I1636" s="197"/>
      <c r="J1636" s="197"/>
      <c r="K1636" s="197"/>
      <c r="L1636" s="197"/>
      <c r="M1636" s="197"/>
      <c r="N1636" s="197"/>
      <c r="O1636" s="197"/>
      <c r="P1636" s="197"/>
      <c r="Q1636" s="197"/>
      <c r="R1636" s="197"/>
      <c r="S1636" s="197"/>
      <c r="T1636" s="197"/>
      <c r="U1636" s="197"/>
      <c r="V1636" s="197"/>
      <c r="W1636" s="197"/>
      <c r="X1636" s="197"/>
      <c r="Y1636" s="197"/>
      <c r="Z1636" s="197"/>
      <c r="AA1636" s="197"/>
      <c r="AB1636" s="197"/>
      <c r="AC1636" s="197"/>
      <c r="AD1636" s="197"/>
      <c r="AE1636" s="197"/>
      <c r="AF1636" s="197"/>
      <c r="AG1636" s="197"/>
      <c r="AH1636" s="197"/>
      <c r="AI1636" s="197"/>
      <c r="AJ1636" s="197"/>
      <c r="AK1636" s="197"/>
      <c r="AL1636" s="197"/>
      <c r="AM1636" s="197"/>
      <c r="AN1636" s="197"/>
      <c r="AO1636" s="267"/>
    </row>
    <row r="1637" spans="2:41" ht="12.45" customHeight="1" x14ac:dyDescent="0.3">
      <c r="B1637" s="438"/>
      <c r="C1637" s="440"/>
      <c r="D1637" s="442"/>
      <c r="E1637" s="220" t="s">
        <v>126</v>
      </c>
      <c r="F1637" s="320" t="s">
        <v>38</v>
      </c>
      <c r="G1637" s="198" t="str">
        <f>IF(G1636&lt;&gt;"",G1636*PRINCIPAL!$C$144,"")</f>
        <v/>
      </c>
      <c r="H1637" s="198" t="str">
        <f>IF(H1636&lt;&gt;"",H1636*PRINCIPAL!$C$144,"")</f>
        <v/>
      </c>
      <c r="I1637" s="198" t="str">
        <f>IF(I1636&lt;&gt;"",I1636*PRINCIPAL!$C$144,"")</f>
        <v/>
      </c>
      <c r="J1637" s="198" t="str">
        <f>IF(J1636&lt;&gt;"",J1636*PRINCIPAL!$C$144,"")</f>
        <v/>
      </c>
      <c r="K1637" s="198" t="str">
        <f>IF(K1636&lt;&gt;"",K1636*PRINCIPAL!$C$144,"")</f>
        <v/>
      </c>
      <c r="L1637" s="198" t="str">
        <f>IF(L1636&lt;&gt;"",L1636*PRINCIPAL!$C$144,"")</f>
        <v/>
      </c>
      <c r="M1637" s="198" t="str">
        <f>IF(M1636&lt;&gt;"",M1636*PRINCIPAL!$C$144,"")</f>
        <v/>
      </c>
      <c r="N1637" s="198" t="str">
        <f>IF(N1636&lt;&gt;"",N1636*PRINCIPAL!$C$144,"")</f>
        <v/>
      </c>
      <c r="O1637" s="198" t="str">
        <f>IF(O1636&lt;&gt;"",O1636*PRINCIPAL!$C$144,"")</f>
        <v/>
      </c>
      <c r="P1637" s="198" t="str">
        <f>IF(P1636&lt;&gt;"",P1636*PRINCIPAL!$C$144,"")</f>
        <v/>
      </c>
      <c r="Q1637" s="198" t="str">
        <f>IF(Q1636&lt;&gt;"",Q1636*PRINCIPAL!$C$144,"")</f>
        <v/>
      </c>
      <c r="R1637" s="198" t="str">
        <f>IF(R1636&lt;&gt;"",R1636*PRINCIPAL!$C$144,"")</f>
        <v/>
      </c>
      <c r="S1637" s="198" t="str">
        <f>IF(S1636&lt;&gt;"",S1636*PRINCIPAL!$C$144,"")</f>
        <v/>
      </c>
      <c r="T1637" s="198" t="str">
        <f>IF(T1636&lt;&gt;"",T1636*PRINCIPAL!$C$144,"")</f>
        <v/>
      </c>
      <c r="U1637" s="198" t="str">
        <f>IF(U1636&lt;&gt;"",U1636*PRINCIPAL!$C$144,"")</f>
        <v/>
      </c>
      <c r="V1637" s="198" t="str">
        <f>IF(V1636&lt;&gt;"",V1636*PRINCIPAL!$C$144,"")</f>
        <v/>
      </c>
      <c r="W1637" s="198" t="str">
        <f>IF(W1636&lt;&gt;"",W1636*PRINCIPAL!$C$144,"")</f>
        <v/>
      </c>
      <c r="X1637" s="198" t="str">
        <f>IF(X1636&lt;&gt;"",X1636*PRINCIPAL!$C$144,"")</f>
        <v/>
      </c>
      <c r="Y1637" s="198" t="str">
        <f>IF(Y1636&lt;&gt;"",Y1636*PRINCIPAL!$C$144,"")</f>
        <v/>
      </c>
      <c r="Z1637" s="198" t="str">
        <f>IF(Z1636&lt;&gt;"",Z1636*PRINCIPAL!$C$144,"")</f>
        <v/>
      </c>
      <c r="AA1637" s="198" t="str">
        <f>IF(AA1636&lt;&gt;"",AA1636*PRINCIPAL!$C$144,"")</f>
        <v/>
      </c>
      <c r="AB1637" s="198" t="str">
        <f>IF(AB1636&lt;&gt;"",AB1636*PRINCIPAL!$C$144,"")</f>
        <v/>
      </c>
      <c r="AC1637" s="198" t="str">
        <f>IF(AC1636&lt;&gt;"",AC1636*PRINCIPAL!$C$144,"")</f>
        <v/>
      </c>
      <c r="AD1637" s="198" t="str">
        <f>IF(AD1636&lt;&gt;"",AD1636*PRINCIPAL!$C$144,"")</f>
        <v/>
      </c>
      <c r="AE1637" s="198" t="str">
        <f>IF(AE1636&lt;&gt;"",AE1636*PRINCIPAL!$C$144,"")</f>
        <v/>
      </c>
      <c r="AF1637" s="198" t="str">
        <f>IF(AF1636&lt;&gt;"",AF1636*PRINCIPAL!$C$144,"")</f>
        <v/>
      </c>
      <c r="AG1637" s="198" t="str">
        <f>IF(AG1636&lt;&gt;"",AG1636*PRINCIPAL!$C$144,"")</f>
        <v/>
      </c>
      <c r="AH1637" s="198" t="str">
        <f>IF(AH1636&lt;&gt;"",AH1636*PRINCIPAL!$C$144,"")</f>
        <v/>
      </c>
      <c r="AI1637" s="198" t="str">
        <f>IF(AI1636&lt;&gt;"",AI1636*PRINCIPAL!$C$144,"")</f>
        <v/>
      </c>
      <c r="AJ1637" s="198" t="str">
        <f>IF(AJ1636&lt;&gt;"",AJ1636*PRINCIPAL!$C$144,"")</f>
        <v/>
      </c>
      <c r="AK1637" s="198" t="str">
        <f>IF(AK1636&lt;&gt;"",AK1636*PRINCIPAL!$C$144,"")</f>
        <v/>
      </c>
      <c r="AL1637" s="198" t="str">
        <f>IF(AL1636&lt;&gt;"",AL1636*PRINCIPAL!$C$144,"")</f>
        <v/>
      </c>
      <c r="AM1637" s="198" t="str">
        <f>IF(AM1636&lt;&gt;"",AM1636*PRINCIPAL!$C$144,"")</f>
        <v/>
      </c>
      <c r="AN1637" s="198" t="str">
        <f>IF(AN1636&lt;&gt;"",AN1636*PRINCIPAL!$C$144,"")</f>
        <v/>
      </c>
      <c r="AO1637" s="268" t="str">
        <f>IF(AO1636&lt;&gt;"",AO1636*PRINCIPAL!$C$144,"")</f>
        <v/>
      </c>
    </row>
    <row r="1638" spans="2:41" ht="12.45" customHeight="1" x14ac:dyDescent="0.3">
      <c r="B1638" s="438"/>
      <c r="C1638" s="440"/>
      <c r="D1638" s="443" t="s">
        <v>118</v>
      </c>
      <c r="E1638" s="222" t="s">
        <v>125</v>
      </c>
      <c r="F1638" s="203" t="s">
        <v>38</v>
      </c>
      <c r="G1638" s="203"/>
      <c r="H1638" s="203"/>
      <c r="I1638" s="203"/>
      <c r="J1638" s="203"/>
      <c r="K1638" s="203"/>
      <c r="L1638" s="203"/>
      <c r="M1638" s="203"/>
      <c r="N1638" s="203"/>
      <c r="O1638" s="203"/>
      <c r="P1638" s="203"/>
      <c r="Q1638" s="203"/>
      <c r="R1638" s="203"/>
      <c r="S1638" s="203"/>
      <c r="T1638" s="203"/>
      <c r="U1638" s="203"/>
      <c r="V1638" s="203"/>
      <c r="W1638" s="203"/>
      <c r="X1638" s="203"/>
      <c r="Y1638" s="203"/>
      <c r="Z1638" s="203"/>
      <c r="AA1638" s="203"/>
      <c r="AB1638" s="203"/>
      <c r="AC1638" s="203"/>
      <c r="AD1638" s="203"/>
      <c r="AE1638" s="203"/>
      <c r="AF1638" s="203"/>
      <c r="AG1638" s="203"/>
      <c r="AH1638" s="203"/>
      <c r="AI1638" s="203"/>
      <c r="AJ1638" s="203"/>
      <c r="AK1638" s="203"/>
      <c r="AL1638" s="203"/>
      <c r="AM1638" s="203"/>
      <c r="AN1638" s="203"/>
      <c r="AO1638" s="269"/>
    </row>
    <row r="1639" spans="2:41" ht="12.45" customHeight="1" x14ac:dyDescent="0.3">
      <c r="B1639" s="438"/>
      <c r="C1639" s="440"/>
      <c r="D1639" s="444"/>
      <c r="E1639" s="220" t="s">
        <v>126</v>
      </c>
      <c r="F1639" s="320" t="s">
        <v>38</v>
      </c>
      <c r="G1639" s="204" t="str">
        <f>IF(G1638&lt;&gt;"",G1638*PRINCIPAL!$C$144,"")</f>
        <v/>
      </c>
      <c r="H1639" s="204" t="str">
        <f>IF(H1638&lt;&gt;"",H1638*PRINCIPAL!$C$144,"")</f>
        <v/>
      </c>
      <c r="I1639" s="204" t="str">
        <f>IF(I1638&lt;&gt;"",I1638*PRINCIPAL!$C$144,"")</f>
        <v/>
      </c>
      <c r="J1639" s="204" t="str">
        <f>IF(J1638&lt;&gt;"",J1638*PRINCIPAL!$C$144,"")</f>
        <v/>
      </c>
      <c r="K1639" s="204" t="str">
        <f>IF(K1638&lt;&gt;"",K1638*PRINCIPAL!$C$144,"")</f>
        <v/>
      </c>
      <c r="L1639" s="204" t="str">
        <f>IF(L1638&lt;&gt;"",L1638*PRINCIPAL!$C$144,"")</f>
        <v/>
      </c>
      <c r="M1639" s="204" t="str">
        <f>IF(M1638&lt;&gt;"",M1638*PRINCIPAL!$C$144,"")</f>
        <v/>
      </c>
      <c r="N1639" s="204" t="str">
        <f>IF(N1638&lt;&gt;"",N1638*PRINCIPAL!$C$144,"")</f>
        <v/>
      </c>
      <c r="O1639" s="204" t="str">
        <f>IF(O1638&lt;&gt;"",O1638*PRINCIPAL!$C$144,"")</f>
        <v/>
      </c>
      <c r="P1639" s="204" t="str">
        <f>IF(P1638&lt;&gt;"",P1638*PRINCIPAL!$C$144,"")</f>
        <v/>
      </c>
      <c r="Q1639" s="204" t="str">
        <f>IF(Q1638&lt;&gt;"",Q1638*PRINCIPAL!$C$144,"")</f>
        <v/>
      </c>
      <c r="R1639" s="204" t="str">
        <f>IF(R1638&lt;&gt;"",R1638*PRINCIPAL!$C$144,"")</f>
        <v/>
      </c>
      <c r="S1639" s="204" t="str">
        <f>IF(S1638&lt;&gt;"",S1638*PRINCIPAL!$C$144,"")</f>
        <v/>
      </c>
      <c r="T1639" s="204" t="str">
        <f>IF(T1638&lt;&gt;"",T1638*PRINCIPAL!$C$144,"")</f>
        <v/>
      </c>
      <c r="U1639" s="204" t="str">
        <f>IF(U1638&lt;&gt;"",U1638*PRINCIPAL!$C$144,"")</f>
        <v/>
      </c>
      <c r="V1639" s="204" t="str">
        <f>IF(V1638&lt;&gt;"",V1638*PRINCIPAL!$C$144,"")</f>
        <v/>
      </c>
      <c r="W1639" s="204" t="str">
        <f>IF(W1638&lt;&gt;"",W1638*PRINCIPAL!$C$144,"")</f>
        <v/>
      </c>
      <c r="X1639" s="204" t="str">
        <f>IF(X1638&lt;&gt;"",X1638*PRINCIPAL!$C$144,"")</f>
        <v/>
      </c>
      <c r="Y1639" s="204" t="str">
        <f>IF(Y1638&lt;&gt;"",Y1638*PRINCIPAL!$C$144,"")</f>
        <v/>
      </c>
      <c r="Z1639" s="204" t="str">
        <f>IF(Z1638&lt;&gt;"",Z1638*PRINCIPAL!$C$144,"")</f>
        <v/>
      </c>
      <c r="AA1639" s="204" t="str">
        <f>IF(AA1638&lt;&gt;"",AA1638*PRINCIPAL!$C$144,"")</f>
        <v/>
      </c>
      <c r="AB1639" s="204" t="str">
        <f>IF(AB1638&lt;&gt;"",AB1638*PRINCIPAL!$C$144,"")</f>
        <v/>
      </c>
      <c r="AC1639" s="204" t="str">
        <f>IF(AC1638&lt;&gt;"",AC1638*PRINCIPAL!$C$144,"")</f>
        <v/>
      </c>
      <c r="AD1639" s="204" t="str">
        <f>IF(AD1638&lt;&gt;"",AD1638*PRINCIPAL!$C$144,"")</f>
        <v/>
      </c>
      <c r="AE1639" s="204" t="str">
        <f>IF(AE1638&lt;&gt;"",AE1638*PRINCIPAL!$C$144,"")</f>
        <v/>
      </c>
      <c r="AF1639" s="204" t="str">
        <f>IF(AF1638&lt;&gt;"",AF1638*PRINCIPAL!$C$144,"")</f>
        <v/>
      </c>
      <c r="AG1639" s="204" t="str">
        <f>IF(AG1638&lt;&gt;"",AG1638*PRINCIPAL!$C$144,"")</f>
        <v/>
      </c>
      <c r="AH1639" s="204" t="str">
        <f>IF(AH1638&lt;&gt;"",AH1638*PRINCIPAL!$C$144,"")</f>
        <v/>
      </c>
      <c r="AI1639" s="204" t="str">
        <f>IF(AI1638&lt;&gt;"",AI1638*PRINCIPAL!$C$144,"")</f>
        <v/>
      </c>
      <c r="AJ1639" s="204" t="str">
        <f>IF(AJ1638&lt;&gt;"",AJ1638*PRINCIPAL!$C$144,"")</f>
        <v/>
      </c>
      <c r="AK1639" s="204" t="str">
        <f>IF(AK1638&lt;&gt;"",AK1638*PRINCIPAL!$C$144,"")</f>
        <v/>
      </c>
      <c r="AL1639" s="204" t="str">
        <f>IF(AL1638&lt;&gt;"",AL1638*PRINCIPAL!$C$144,"")</f>
        <v/>
      </c>
      <c r="AM1639" s="204" t="str">
        <f>IF(AM1638&lt;&gt;"",AM1638*PRINCIPAL!$C$144,"")</f>
        <v/>
      </c>
      <c r="AN1639" s="204" t="str">
        <f>IF(AN1638&lt;&gt;"",AN1638*PRINCIPAL!$C$144,"")</f>
        <v/>
      </c>
      <c r="AO1639" s="270" t="str">
        <f>IF(AO1638&lt;&gt;"",AO1638*PRINCIPAL!$C$144,"")</f>
        <v/>
      </c>
    </row>
    <row r="1640" spans="2:41" ht="12.45" customHeight="1" x14ac:dyDescent="0.3">
      <c r="B1640" s="438"/>
      <c r="C1640" s="440"/>
      <c r="D1640" s="443" t="s">
        <v>116</v>
      </c>
      <c r="E1640" s="224" t="s">
        <v>125</v>
      </c>
      <c r="F1640" s="203" t="s">
        <v>38</v>
      </c>
      <c r="G1640" s="203"/>
      <c r="H1640" s="203"/>
      <c r="I1640" s="203"/>
      <c r="J1640" s="203"/>
      <c r="K1640" s="203"/>
      <c r="L1640" s="203"/>
      <c r="M1640" s="203"/>
      <c r="N1640" s="203"/>
      <c r="O1640" s="203"/>
      <c r="P1640" s="203"/>
      <c r="Q1640" s="203"/>
      <c r="R1640" s="203"/>
      <c r="S1640" s="203"/>
      <c r="T1640" s="203"/>
      <c r="U1640" s="203"/>
      <c r="V1640" s="203"/>
      <c r="W1640" s="203"/>
      <c r="X1640" s="203"/>
      <c r="Y1640" s="203"/>
      <c r="Z1640" s="203"/>
      <c r="AA1640" s="203"/>
      <c r="AB1640" s="203"/>
      <c r="AC1640" s="203"/>
      <c r="AD1640" s="203"/>
      <c r="AE1640" s="203"/>
      <c r="AF1640" s="203"/>
      <c r="AG1640" s="203"/>
      <c r="AH1640" s="203"/>
      <c r="AI1640" s="203"/>
      <c r="AJ1640" s="203"/>
      <c r="AK1640" s="203"/>
      <c r="AL1640" s="203"/>
      <c r="AM1640" s="203"/>
      <c r="AN1640" s="203"/>
      <c r="AO1640" s="269"/>
    </row>
    <row r="1641" spans="2:41" ht="12.45" customHeight="1" thickBot="1" x14ac:dyDescent="0.35">
      <c r="B1641" s="438"/>
      <c r="C1641" s="445"/>
      <c r="D1641" s="446"/>
      <c r="E1641" s="223" t="s">
        <v>126</v>
      </c>
      <c r="F1641" s="320" t="s">
        <v>38</v>
      </c>
      <c r="G1641" s="225" t="str">
        <f>IF(G1640&lt;&gt;"",G1640*PRINCIPAL!$C$144,"")</f>
        <v/>
      </c>
      <c r="H1641" s="225" t="str">
        <f>IF(H1640&lt;&gt;"",H1640*PRINCIPAL!$C$144,"")</f>
        <v/>
      </c>
      <c r="I1641" s="225" t="str">
        <f>IF(I1640&lt;&gt;"",I1640*PRINCIPAL!$C$144,"")</f>
        <v/>
      </c>
      <c r="J1641" s="225" t="str">
        <f>IF(J1640&lt;&gt;"",J1640*PRINCIPAL!$C$144,"")</f>
        <v/>
      </c>
      <c r="K1641" s="225" t="str">
        <f>IF(K1640&lt;&gt;"",K1640*PRINCIPAL!$C$144,"")</f>
        <v/>
      </c>
      <c r="L1641" s="225" t="str">
        <f>IF(L1640&lt;&gt;"",L1640*PRINCIPAL!$C$144,"")</f>
        <v/>
      </c>
      <c r="M1641" s="225" t="str">
        <f>IF(M1640&lt;&gt;"",M1640*PRINCIPAL!$C$144,"")</f>
        <v/>
      </c>
      <c r="N1641" s="225" t="str">
        <f>IF(N1640&lt;&gt;"",N1640*PRINCIPAL!$C$144,"")</f>
        <v/>
      </c>
      <c r="O1641" s="225" t="str">
        <f>IF(O1640&lt;&gt;"",O1640*PRINCIPAL!$C$144,"")</f>
        <v/>
      </c>
      <c r="P1641" s="225" t="str">
        <f>IF(P1640&lt;&gt;"",P1640*PRINCIPAL!$C$144,"")</f>
        <v/>
      </c>
      <c r="Q1641" s="225" t="str">
        <f>IF(Q1640&lt;&gt;"",Q1640*PRINCIPAL!$C$144,"")</f>
        <v/>
      </c>
      <c r="R1641" s="225" t="str">
        <f>IF(R1640&lt;&gt;"",R1640*PRINCIPAL!$C$144,"")</f>
        <v/>
      </c>
      <c r="S1641" s="225" t="str">
        <f>IF(S1640&lt;&gt;"",S1640*PRINCIPAL!$C$144,"")</f>
        <v/>
      </c>
      <c r="T1641" s="225" t="str">
        <f>IF(T1640&lt;&gt;"",T1640*PRINCIPAL!$C$144,"")</f>
        <v/>
      </c>
      <c r="U1641" s="225" t="str">
        <f>IF(U1640&lt;&gt;"",U1640*PRINCIPAL!$C$144,"")</f>
        <v/>
      </c>
      <c r="V1641" s="225" t="str">
        <f>IF(V1640&lt;&gt;"",V1640*PRINCIPAL!$C$144,"")</f>
        <v/>
      </c>
      <c r="W1641" s="225" t="str">
        <f>IF(W1640&lt;&gt;"",W1640*PRINCIPAL!$C$144,"")</f>
        <v/>
      </c>
      <c r="X1641" s="225" t="str">
        <f>IF(X1640&lt;&gt;"",X1640*PRINCIPAL!$C$144,"")</f>
        <v/>
      </c>
      <c r="Y1641" s="225" t="str">
        <f>IF(Y1640&lt;&gt;"",Y1640*PRINCIPAL!$C$144,"")</f>
        <v/>
      </c>
      <c r="Z1641" s="225" t="str">
        <f>IF(Z1640&lt;&gt;"",Z1640*PRINCIPAL!$C$144,"")</f>
        <v/>
      </c>
      <c r="AA1641" s="225" t="str">
        <f>IF(AA1640&lt;&gt;"",AA1640*PRINCIPAL!$C$144,"")</f>
        <v/>
      </c>
      <c r="AB1641" s="225" t="str">
        <f>IF(AB1640&lt;&gt;"",AB1640*PRINCIPAL!$C$144,"")</f>
        <v/>
      </c>
      <c r="AC1641" s="225" t="str">
        <f>IF(AC1640&lt;&gt;"",AC1640*PRINCIPAL!$C$144,"")</f>
        <v/>
      </c>
      <c r="AD1641" s="225" t="str">
        <f>IF(AD1640&lt;&gt;"",AD1640*PRINCIPAL!$C$144,"")</f>
        <v/>
      </c>
      <c r="AE1641" s="225" t="str">
        <f>IF(AE1640&lt;&gt;"",AE1640*PRINCIPAL!$C$144,"")</f>
        <v/>
      </c>
      <c r="AF1641" s="225" t="str">
        <f>IF(AF1640&lt;&gt;"",AF1640*PRINCIPAL!$C$144,"")</f>
        <v/>
      </c>
      <c r="AG1641" s="225" t="str">
        <f>IF(AG1640&lt;&gt;"",AG1640*PRINCIPAL!$C$144,"")</f>
        <v/>
      </c>
      <c r="AH1641" s="225" t="str">
        <f>IF(AH1640&lt;&gt;"",AH1640*PRINCIPAL!$C$144,"")</f>
        <v/>
      </c>
      <c r="AI1641" s="225" t="str">
        <f>IF(AI1640&lt;&gt;"",AI1640*PRINCIPAL!$C$144,"")</f>
        <v/>
      </c>
      <c r="AJ1641" s="225" t="str">
        <f>IF(AJ1640&lt;&gt;"",AJ1640*PRINCIPAL!$C$144,"")</f>
        <v/>
      </c>
      <c r="AK1641" s="225" t="str">
        <f>IF(AK1640&lt;&gt;"",AK1640*PRINCIPAL!$C$144,"")</f>
        <v/>
      </c>
      <c r="AL1641" s="225" t="str">
        <f>IF(AL1640&lt;&gt;"",AL1640*PRINCIPAL!$C$144,"")</f>
        <v/>
      </c>
      <c r="AM1641" s="225" t="str">
        <f>IF(AM1640&lt;&gt;"",AM1640*PRINCIPAL!$C$144,"")</f>
        <v/>
      </c>
      <c r="AN1641" s="225" t="str">
        <f>IF(AN1640&lt;&gt;"",AN1640*PRINCIPAL!$C$144,"")</f>
        <v/>
      </c>
      <c r="AO1641" s="272" t="str">
        <f>IF(AO1640&lt;&gt;"",AO1640*PRINCIPAL!$C$144,"")</f>
        <v/>
      </c>
    </row>
    <row r="1642" spans="2:41" ht="12.45" customHeight="1" x14ac:dyDescent="0.3">
      <c r="B1642" s="438"/>
      <c r="C1642" s="447" t="s">
        <v>113</v>
      </c>
      <c r="D1642" s="424" t="s">
        <v>114</v>
      </c>
      <c r="E1642" s="219" t="s">
        <v>125</v>
      </c>
      <c r="F1642" s="197"/>
      <c r="G1642" s="197"/>
      <c r="H1642" s="197"/>
      <c r="I1642" s="197"/>
      <c r="J1642" s="197"/>
      <c r="K1642" s="197"/>
      <c r="L1642" s="197"/>
      <c r="M1642" s="197"/>
      <c r="N1642" s="197"/>
      <c r="O1642" s="197"/>
      <c r="P1642" s="197"/>
      <c r="Q1642" s="197"/>
      <c r="R1642" s="197"/>
      <c r="S1642" s="197"/>
      <c r="T1642" s="197"/>
      <c r="U1642" s="197"/>
      <c r="V1642" s="197"/>
      <c r="W1642" s="197"/>
      <c r="X1642" s="197"/>
      <c r="Y1642" s="197"/>
      <c r="Z1642" s="197"/>
      <c r="AA1642" s="197"/>
      <c r="AB1642" s="197"/>
      <c r="AC1642" s="197"/>
      <c r="AD1642" s="197"/>
      <c r="AE1642" s="197"/>
      <c r="AF1642" s="197"/>
      <c r="AG1642" s="197"/>
      <c r="AH1642" s="197"/>
      <c r="AI1642" s="197"/>
      <c r="AJ1642" s="197"/>
      <c r="AK1642" s="197"/>
      <c r="AL1642" s="197"/>
      <c r="AM1642" s="197"/>
      <c r="AN1642" s="197"/>
      <c r="AO1642" s="267"/>
    </row>
    <row r="1643" spans="2:41" ht="12.45" customHeight="1" x14ac:dyDescent="0.3">
      <c r="B1643" s="438"/>
      <c r="C1643" s="447"/>
      <c r="D1643" s="425"/>
      <c r="E1643" s="220" t="s">
        <v>126</v>
      </c>
      <c r="F1643" s="198" t="str">
        <f>IF(F1642&lt;&gt;"",F1642*PRINCIPAL!$C$14,"")</f>
        <v/>
      </c>
      <c r="G1643" s="198" t="str">
        <f>IF(G1642&lt;&gt;"",G1642*PRINCIPAL!$C$144,"")</f>
        <v/>
      </c>
      <c r="H1643" s="198" t="str">
        <f>IF(H1642&lt;&gt;"",H1642*PRINCIPAL!$C$144,"")</f>
        <v/>
      </c>
      <c r="I1643" s="198" t="str">
        <f>IF(I1642&lt;&gt;"",I1642*PRINCIPAL!$C$144,"")</f>
        <v/>
      </c>
      <c r="J1643" s="198" t="str">
        <f>IF(J1642&lt;&gt;"",J1642*PRINCIPAL!$C$144,"")</f>
        <v/>
      </c>
      <c r="K1643" s="198" t="str">
        <f>IF(K1642&lt;&gt;"",K1642*PRINCIPAL!$C$144,"")</f>
        <v/>
      </c>
      <c r="L1643" s="198" t="str">
        <f>IF(L1642&lt;&gt;"",L1642*PRINCIPAL!$C$144,"")</f>
        <v/>
      </c>
      <c r="M1643" s="198" t="str">
        <f>IF(M1642&lt;&gt;"",M1642*PRINCIPAL!$C$144,"")</f>
        <v/>
      </c>
      <c r="N1643" s="198" t="str">
        <f>IF(N1642&lt;&gt;"",N1642*PRINCIPAL!$C$144,"")</f>
        <v/>
      </c>
      <c r="O1643" s="198" t="str">
        <f>IF(O1642&lt;&gt;"",O1642*PRINCIPAL!$C$144,"")</f>
        <v/>
      </c>
      <c r="P1643" s="198" t="str">
        <f>IF(P1642&lt;&gt;"",P1642*PRINCIPAL!$C$144,"")</f>
        <v/>
      </c>
      <c r="Q1643" s="198" t="str">
        <f>IF(Q1642&lt;&gt;"",Q1642*PRINCIPAL!$C$144,"")</f>
        <v/>
      </c>
      <c r="R1643" s="198" t="str">
        <f>IF(R1642&lt;&gt;"",R1642*PRINCIPAL!$C$144,"")</f>
        <v/>
      </c>
      <c r="S1643" s="198" t="str">
        <f>IF(S1642&lt;&gt;"",S1642*PRINCIPAL!$C$144,"")</f>
        <v/>
      </c>
      <c r="T1643" s="198" t="str">
        <f>IF(T1642&lt;&gt;"",T1642*PRINCIPAL!$C$144,"")</f>
        <v/>
      </c>
      <c r="U1643" s="198" t="str">
        <f>IF(U1642&lt;&gt;"",U1642*PRINCIPAL!$C$144,"")</f>
        <v/>
      </c>
      <c r="V1643" s="198" t="str">
        <f>IF(V1642&lt;&gt;"",V1642*PRINCIPAL!$C$144,"")</f>
        <v/>
      </c>
      <c r="W1643" s="198" t="str">
        <f>IF(W1642&lt;&gt;"",W1642*PRINCIPAL!$C$144,"")</f>
        <v/>
      </c>
      <c r="X1643" s="198" t="str">
        <f>IF(X1642&lt;&gt;"",X1642*PRINCIPAL!$C$144,"")</f>
        <v/>
      </c>
      <c r="Y1643" s="198" t="str">
        <f>IF(Y1642&lt;&gt;"",Y1642*PRINCIPAL!$C$144,"")</f>
        <v/>
      </c>
      <c r="Z1643" s="198" t="str">
        <f>IF(Z1642&lt;&gt;"",Z1642*PRINCIPAL!$C$144,"")</f>
        <v/>
      </c>
      <c r="AA1643" s="198" t="str">
        <f>IF(AA1642&lt;&gt;"",AA1642*PRINCIPAL!$C$144,"")</f>
        <v/>
      </c>
      <c r="AB1643" s="198" t="str">
        <f>IF(AB1642&lt;&gt;"",AB1642*PRINCIPAL!$C$144,"")</f>
        <v/>
      </c>
      <c r="AC1643" s="198" t="str">
        <f>IF(AC1642&lt;&gt;"",AC1642*PRINCIPAL!$C$144,"")</f>
        <v/>
      </c>
      <c r="AD1643" s="198" t="str">
        <f>IF(AD1642&lt;&gt;"",AD1642*PRINCIPAL!$C$144,"")</f>
        <v/>
      </c>
      <c r="AE1643" s="198" t="str">
        <f>IF(AE1642&lt;&gt;"",AE1642*PRINCIPAL!$C$144,"")</f>
        <v/>
      </c>
      <c r="AF1643" s="198" t="str">
        <f>IF(AF1642&lt;&gt;"",AF1642*PRINCIPAL!$C$144,"")</f>
        <v/>
      </c>
      <c r="AG1643" s="198" t="str">
        <f>IF(AG1642&lt;&gt;"",AG1642*PRINCIPAL!$C$144,"")</f>
        <v/>
      </c>
      <c r="AH1643" s="198" t="str">
        <f>IF(AH1642&lt;&gt;"",AH1642*PRINCIPAL!$C$144,"")</f>
        <v/>
      </c>
      <c r="AI1643" s="198" t="str">
        <f>IF(AI1642&lt;&gt;"",AI1642*PRINCIPAL!$C$144,"")</f>
        <v/>
      </c>
      <c r="AJ1643" s="198" t="str">
        <f>IF(AJ1642&lt;&gt;"",AJ1642*PRINCIPAL!$C$144,"")</f>
        <v/>
      </c>
      <c r="AK1643" s="198" t="str">
        <f>IF(AK1642&lt;&gt;"",AK1642*PRINCIPAL!$C$144,"")</f>
        <v/>
      </c>
      <c r="AL1643" s="198" t="str">
        <f>IF(AL1642&lt;&gt;"",AL1642*PRINCIPAL!$C$144,"")</f>
        <v/>
      </c>
      <c r="AM1643" s="198" t="str">
        <f>IF(AM1642&lt;&gt;"",AM1642*PRINCIPAL!$C$144,"")</f>
        <v/>
      </c>
      <c r="AN1643" s="198" t="str">
        <f>IF(AN1642&lt;&gt;"",AN1642*PRINCIPAL!$C$144,"")</f>
        <v/>
      </c>
      <c r="AO1643" s="268" t="str">
        <f>IF(AO1642&lt;&gt;"",AO1642*PRINCIPAL!$C$144,"")</f>
        <v/>
      </c>
    </row>
    <row r="1644" spans="2:41" ht="12.45" customHeight="1" x14ac:dyDescent="0.3">
      <c r="B1644" s="438"/>
      <c r="C1644" s="447"/>
      <c r="D1644" s="426" t="s">
        <v>114</v>
      </c>
      <c r="E1644" s="222" t="s">
        <v>125</v>
      </c>
      <c r="F1644" s="203"/>
      <c r="G1644" s="203"/>
      <c r="H1644" s="203"/>
      <c r="I1644" s="203"/>
      <c r="J1644" s="203"/>
      <c r="K1644" s="203"/>
      <c r="L1644" s="203"/>
      <c r="M1644" s="203"/>
      <c r="N1644" s="203"/>
      <c r="O1644" s="203"/>
      <c r="P1644" s="203"/>
      <c r="Q1644" s="203"/>
      <c r="R1644" s="203"/>
      <c r="S1644" s="203"/>
      <c r="T1644" s="203"/>
      <c r="U1644" s="203"/>
      <c r="V1644" s="203"/>
      <c r="W1644" s="203"/>
      <c r="X1644" s="203"/>
      <c r="Y1644" s="203"/>
      <c r="Z1644" s="203"/>
      <c r="AA1644" s="203"/>
      <c r="AB1644" s="203"/>
      <c r="AC1644" s="203"/>
      <c r="AD1644" s="203"/>
      <c r="AE1644" s="203"/>
      <c r="AF1644" s="203"/>
      <c r="AG1644" s="203"/>
      <c r="AH1644" s="203"/>
      <c r="AI1644" s="203"/>
      <c r="AJ1644" s="203"/>
      <c r="AK1644" s="203"/>
      <c r="AL1644" s="203"/>
      <c r="AM1644" s="203"/>
      <c r="AN1644" s="203"/>
      <c r="AO1644" s="269"/>
    </row>
    <row r="1645" spans="2:41" ht="12.45" customHeight="1" x14ac:dyDescent="0.3">
      <c r="B1645" s="438"/>
      <c r="C1645" s="447"/>
      <c r="D1645" s="425"/>
      <c r="E1645" s="220" t="s">
        <v>126</v>
      </c>
      <c r="F1645" s="204" t="str">
        <f>IF(F1644&lt;&gt;"",F1644*PRINCIPAL!$C$14,"")</f>
        <v/>
      </c>
      <c r="G1645" s="204" t="str">
        <f>IF(G1644&lt;&gt;"",G1644*PRINCIPAL!$C$144,"")</f>
        <v/>
      </c>
      <c r="H1645" s="204" t="str">
        <f>IF(H1644&lt;&gt;"",H1644*PRINCIPAL!$C$144,"")</f>
        <v/>
      </c>
      <c r="I1645" s="204" t="str">
        <f>IF(I1644&lt;&gt;"",I1644*PRINCIPAL!$C$144,"")</f>
        <v/>
      </c>
      <c r="J1645" s="204" t="str">
        <f>IF(J1644&lt;&gt;"",J1644*PRINCIPAL!$C$144,"")</f>
        <v/>
      </c>
      <c r="K1645" s="204" t="str">
        <f>IF(K1644&lt;&gt;"",K1644*PRINCIPAL!$C$144,"")</f>
        <v/>
      </c>
      <c r="L1645" s="204" t="str">
        <f>IF(L1644&lt;&gt;"",L1644*PRINCIPAL!$C$144,"")</f>
        <v/>
      </c>
      <c r="M1645" s="204" t="str">
        <f>IF(M1644&lt;&gt;"",M1644*PRINCIPAL!$C$144,"")</f>
        <v/>
      </c>
      <c r="N1645" s="204" t="str">
        <f>IF(N1644&lt;&gt;"",N1644*PRINCIPAL!$C$144,"")</f>
        <v/>
      </c>
      <c r="O1645" s="204" t="str">
        <f>IF(O1644&lt;&gt;"",O1644*PRINCIPAL!$C$144,"")</f>
        <v/>
      </c>
      <c r="P1645" s="204" t="str">
        <f>IF(P1644&lt;&gt;"",P1644*PRINCIPAL!$C$144,"")</f>
        <v/>
      </c>
      <c r="Q1645" s="204" t="str">
        <f>IF(Q1644&lt;&gt;"",Q1644*PRINCIPAL!$C$144,"")</f>
        <v/>
      </c>
      <c r="R1645" s="204" t="str">
        <f>IF(R1644&lt;&gt;"",R1644*PRINCIPAL!$C$144,"")</f>
        <v/>
      </c>
      <c r="S1645" s="204" t="str">
        <f>IF(S1644&lt;&gt;"",S1644*PRINCIPAL!$C$144,"")</f>
        <v/>
      </c>
      <c r="T1645" s="204" t="str">
        <f>IF(T1644&lt;&gt;"",T1644*PRINCIPAL!$C$144,"")</f>
        <v/>
      </c>
      <c r="U1645" s="204" t="str">
        <f>IF(U1644&lt;&gt;"",U1644*PRINCIPAL!$C$144,"")</f>
        <v/>
      </c>
      <c r="V1645" s="204" t="str">
        <f>IF(V1644&lt;&gt;"",V1644*PRINCIPAL!$C$144,"")</f>
        <v/>
      </c>
      <c r="W1645" s="204" t="str">
        <f>IF(W1644&lt;&gt;"",W1644*PRINCIPAL!$C$144,"")</f>
        <v/>
      </c>
      <c r="X1645" s="204" t="str">
        <f>IF(X1644&lt;&gt;"",X1644*PRINCIPAL!$C$144,"")</f>
        <v/>
      </c>
      <c r="Y1645" s="204" t="str">
        <f>IF(Y1644&lt;&gt;"",Y1644*PRINCIPAL!$C$144,"")</f>
        <v/>
      </c>
      <c r="Z1645" s="204" t="str">
        <f>IF(Z1644&lt;&gt;"",Z1644*PRINCIPAL!$C$144,"")</f>
        <v/>
      </c>
      <c r="AA1645" s="204" t="str">
        <f>IF(AA1644&lt;&gt;"",AA1644*PRINCIPAL!$C$144,"")</f>
        <v/>
      </c>
      <c r="AB1645" s="204" t="str">
        <f>IF(AB1644&lt;&gt;"",AB1644*PRINCIPAL!$C$144,"")</f>
        <v/>
      </c>
      <c r="AC1645" s="204" t="str">
        <f>IF(AC1644&lt;&gt;"",AC1644*PRINCIPAL!$C$144,"")</f>
        <v/>
      </c>
      <c r="AD1645" s="204" t="str">
        <f>IF(AD1644&lt;&gt;"",AD1644*PRINCIPAL!$C$144,"")</f>
        <v/>
      </c>
      <c r="AE1645" s="204" t="str">
        <f>IF(AE1644&lt;&gt;"",AE1644*PRINCIPAL!$C$144,"")</f>
        <v/>
      </c>
      <c r="AF1645" s="204" t="str">
        <f>IF(AF1644&lt;&gt;"",AF1644*PRINCIPAL!$C$144,"")</f>
        <v/>
      </c>
      <c r="AG1645" s="204" t="str">
        <f>IF(AG1644&lt;&gt;"",AG1644*PRINCIPAL!$C$144,"")</f>
        <v/>
      </c>
      <c r="AH1645" s="204" t="str">
        <f>IF(AH1644&lt;&gt;"",AH1644*PRINCIPAL!$C$144,"")</f>
        <v/>
      </c>
      <c r="AI1645" s="204" t="str">
        <f>IF(AI1644&lt;&gt;"",AI1644*PRINCIPAL!$C$144,"")</f>
        <v/>
      </c>
      <c r="AJ1645" s="204" t="str">
        <f>IF(AJ1644&lt;&gt;"",AJ1644*PRINCIPAL!$C$144,"")</f>
        <v/>
      </c>
      <c r="AK1645" s="204" t="str">
        <f>IF(AK1644&lt;&gt;"",AK1644*PRINCIPAL!$C$144,"")</f>
        <v/>
      </c>
      <c r="AL1645" s="204" t="str">
        <f>IF(AL1644&lt;&gt;"",AL1644*PRINCIPAL!$C$144,"")</f>
        <v/>
      </c>
      <c r="AM1645" s="204" t="str">
        <f>IF(AM1644&lt;&gt;"",AM1644*PRINCIPAL!$C$144,"")</f>
        <v/>
      </c>
      <c r="AN1645" s="204" t="str">
        <f>IF(AN1644&lt;&gt;"",AN1644*PRINCIPAL!$C$144,"")</f>
        <v/>
      </c>
      <c r="AO1645" s="270" t="str">
        <f>IF(AO1644&lt;&gt;"",AO1644*PRINCIPAL!$C$144,"")</f>
        <v/>
      </c>
    </row>
    <row r="1646" spans="2:41" ht="12.45" customHeight="1" x14ac:dyDescent="0.3">
      <c r="B1646" s="438"/>
      <c r="C1646" s="447"/>
      <c r="D1646" s="426" t="s">
        <v>114</v>
      </c>
      <c r="E1646" s="222" t="s">
        <v>125</v>
      </c>
      <c r="F1646" s="203"/>
      <c r="G1646" s="203"/>
      <c r="H1646" s="203"/>
      <c r="I1646" s="203"/>
      <c r="J1646" s="203"/>
      <c r="K1646" s="203"/>
      <c r="L1646" s="203"/>
      <c r="M1646" s="203"/>
      <c r="N1646" s="203"/>
      <c r="O1646" s="203"/>
      <c r="P1646" s="203"/>
      <c r="Q1646" s="203"/>
      <c r="R1646" s="203"/>
      <c r="S1646" s="203"/>
      <c r="T1646" s="203"/>
      <c r="U1646" s="203"/>
      <c r="V1646" s="203"/>
      <c r="W1646" s="203"/>
      <c r="X1646" s="203"/>
      <c r="Y1646" s="203"/>
      <c r="Z1646" s="203"/>
      <c r="AA1646" s="203"/>
      <c r="AB1646" s="203"/>
      <c r="AC1646" s="203"/>
      <c r="AD1646" s="203"/>
      <c r="AE1646" s="203"/>
      <c r="AF1646" s="203"/>
      <c r="AG1646" s="203"/>
      <c r="AH1646" s="203"/>
      <c r="AI1646" s="203"/>
      <c r="AJ1646" s="203"/>
      <c r="AK1646" s="203"/>
      <c r="AL1646" s="203"/>
      <c r="AM1646" s="203"/>
      <c r="AN1646" s="203"/>
      <c r="AO1646" s="269"/>
    </row>
    <row r="1647" spans="2:41" ht="12.45" customHeight="1" x14ac:dyDescent="0.3">
      <c r="B1647" s="438"/>
      <c r="C1647" s="447"/>
      <c r="D1647" s="425"/>
      <c r="E1647" s="220" t="s">
        <v>126</v>
      </c>
      <c r="F1647" s="204" t="str">
        <f>IF(F1646&lt;&gt;"",F1646*PRINCIPAL!$C$14,"")</f>
        <v/>
      </c>
      <c r="G1647" s="204" t="str">
        <f>IF(G1646&lt;&gt;"",G1646*PRINCIPAL!$C$144,"")</f>
        <v/>
      </c>
      <c r="H1647" s="204" t="str">
        <f>IF(H1646&lt;&gt;"",H1646*PRINCIPAL!$C$144,"")</f>
        <v/>
      </c>
      <c r="I1647" s="204" t="str">
        <f>IF(I1646&lt;&gt;"",I1646*PRINCIPAL!$C$144,"")</f>
        <v/>
      </c>
      <c r="J1647" s="204" t="str">
        <f>IF(J1646&lt;&gt;"",J1646*PRINCIPAL!$C$144,"")</f>
        <v/>
      </c>
      <c r="K1647" s="204" t="str">
        <f>IF(K1646&lt;&gt;"",K1646*PRINCIPAL!$C$144,"")</f>
        <v/>
      </c>
      <c r="L1647" s="204" t="str">
        <f>IF(L1646&lt;&gt;"",L1646*PRINCIPAL!$C$144,"")</f>
        <v/>
      </c>
      <c r="M1647" s="204" t="str">
        <f>IF(M1646&lt;&gt;"",M1646*PRINCIPAL!$C$144,"")</f>
        <v/>
      </c>
      <c r="N1647" s="204" t="str">
        <f>IF(N1646&lt;&gt;"",N1646*PRINCIPAL!$C$144,"")</f>
        <v/>
      </c>
      <c r="O1647" s="204" t="str">
        <f>IF(O1646&lt;&gt;"",O1646*PRINCIPAL!$C$144,"")</f>
        <v/>
      </c>
      <c r="P1647" s="204" t="str">
        <f>IF(P1646&lt;&gt;"",P1646*PRINCIPAL!$C$144,"")</f>
        <v/>
      </c>
      <c r="Q1647" s="204" t="str">
        <f>IF(Q1646&lt;&gt;"",Q1646*PRINCIPAL!$C$144,"")</f>
        <v/>
      </c>
      <c r="R1647" s="204" t="str">
        <f>IF(R1646&lt;&gt;"",R1646*PRINCIPAL!$C$144,"")</f>
        <v/>
      </c>
      <c r="S1647" s="204" t="str">
        <f>IF(S1646&lt;&gt;"",S1646*PRINCIPAL!$C$144,"")</f>
        <v/>
      </c>
      <c r="T1647" s="204" t="str">
        <f>IF(T1646&lt;&gt;"",T1646*PRINCIPAL!$C$144,"")</f>
        <v/>
      </c>
      <c r="U1647" s="204" t="str">
        <f>IF(U1646&lt;&gt;"",U1646*PRINCIPAL!$C$144,"")</f>
        <v/>
      </c>
      <c r="V1647" s="204" t="str">
        <f>IF(V1646&lt;&gt;"",V1646*PRINCIPAL!$C$144,"")</f>
        <v/>
      </c>
      <c r="W1647" s="204" t="str">
        <f>IF(W1646&lt;&gt;"",W1646*PRINCIPAL!$C$144,"")</f>
        <v/>
      </c>
      <c r="X1647" s="204" t="str">
        <f>IF(X1646&lt;&gt;"",X1646*PRINCIPAL!$C$144,"")</f>
        <v/>
      </c>
      <c r="Y1647" s="204" t="str">
        <f>IF(Y1646&lt;&gt;"",Y1646*PRINCIPAL!$C$144,"")</f>
        <v/>
      </c>
      <c r="Z1647" s="204" t="str">
        <f>IF(Z1646&lt;&gt;"",Z1646*PRINCIPAL!$C$144,"")</f>
        <v/>
      </c>
      <c r="AA1647" s="204" t="str">
        <f>IF(AA1646&lt;&gt;"",AA1646*PRINCIPAL!$C$144,"")</f>
        <v/>
      </c>
      <c r="AB1647" s="204" t="str">
        <f>IF(AB1646&lt;&gt;"",AB1646*PRINCIPAL!$C$144,"")</f>
        <v/>
      </c>
      <c r="AC1647" s="204" t="str">
        <f>IF(AC1646&lt;&gt;"",AC1646*PRINCIPAL!$C$144,"")</f>
        <v/>
      </c>
      <c r="AD1647" s="204" t="str">
        <f>IF(AD1646&lt;&gt;"",AD1646*PRINCIPAL!$C$144,"")</f>
        <v/>
      </c>
      <c r="AE1647" s="204" t="str">
        <f>IF(AE1646&lt;&gt;"",AE1646*PRINCIPAL!$C$144,"")</f>
        <v/>
      </c>
      <c r="AF1647" s="204" t="str">
        <f>IF(AF1646&lt;&gt;"",AF1646*PRINCIPAL!$C$144,"")</f>
        <v/>
      </c>
      <c r="AG1647" s="204" t="str">
        <f>IF(AG1646&lt;&gt;"",AG1646*PRINCIPAL!$C$144,"")</f>
        <v/>
      </c>
      <c r="AH1647" s="204" t="str">
        <f>IF(AH1646&lt;&gt;"",AH1646*PRINCIPAL!$C$144,"")</f>
        <v/>
      </c>
      <c r="AI1647" s="204" t="str">
        <f>IF(AI1646&lt;&gt;"",AI1646*PRINCIPAL!$C$144,"")</f>
        <v/>
      </c>
      <c r="AJ1647" s="204" t="str">
        <f>IF(AJ1646&lt;&gt;"",AJ1646*PRINCIPAL!$C$144,"")</f>
        <v/>
      </c>
      <c r="AK1647" s="204" t="str">
        <f>IF(AK1646&lt;&gt;"",AK1646*PRINCIPAL!$C$144,"")</f>
        <v/>
      </c>
      <c r="AL1647" s="204" t="str">
        <f>IF(AL1646&lt;&gt;"",AL1646*PRINCIPAL!$C$144,"")</f>
        <v/>
      </c>
      <c r="AM1647" s="204" t="str">
        <f>IF(AM1646&lt;&gt;"",AM1646*PRINCIPAL!$C$144,"")</f>
        <v/>
      </c>
      <c r="AN1647" s="204" t="str">
        <f>IF(AN1646&lt;&gt;"",AN1646*PRINCIPAL!$C$144,"")</f>
        <v/>
      </c>
      <c r="AO1647" s="270" t="str">
        <f>IF(AO1646&lt;&gt;"",AO1646*PRINCIPAL!$C$144,"")</f>
        <v/>
      </c>
    </row>
    <row r="1648" spans="2:41" ht="12.45" customHeight="1" x14ac:dyDescent="0.3">
      <c r="B1648" s="438"/>
      <c r="C1648" s="447"/>
      <c r="D1648" s="426" t="s">
        <v>114</v>
      </c>
      <c r="E1648" s="222" t="s">
        <v>125</v>
      </c>
      <c r="F1648" s="203"/>
      <c r="G1648" s="203"/>
      <c r="H1648" s="203"/>
      <c r="I1648" s="203"/>
      <c r="J1648" s="203"/>
      <c r="K1648" s="203"/>
      <c r="L1648" s="203"/>
      <c r="M1648" s="203"/>
      <c r="N1648" s="203"/>
      <c r="O1648" s="203"/>
      <c r="P1648" s="203"/>
      <c r="Q1648" s="203"/>
      <c r="R1648" s="203"/>
      <c r="S1648" s="203"/>
      <c r="T1648" s="203"/>
      <c r="U1648" s="203"/>
      <c r="V1648" s="203"/>
      <c r="W1648" s="203"/>
      <c r="X1648" s="203"/>
      <c r="Y1648" s="203"/>
      <c r="Z1648" s="203"/>
      <c r="AA1648" s="203"/>
      <c r="AB1648" s="203"/>
      <c r="AC1648" s="203"/>
      <c r="AD1648" s="203"/>
      <c r="AE1648" s="203"/>
      <c r="AF1648" s="203"/>
      <c r="AG1648" s="203"/>
      <c r="AH1648" s="203"/>
      <c r="AI1648" s="203"/>
      <c r="AJ1648" s="203"/>
      <c r="AK1648" s="203"/>
      <c r="AL1648" s="203"/>
      <c r="AM1648" s="203"/>
      <c r="AN1648" s="203"/>
      <c r="AO1648" s="269"/>
    </row>
    <row r="1649" spans="2:41" ht="12.45" customHeight="1" x14ac:dyDescent="0.3">
      <c r="B1649" s="438"/>
      <c r="C1649" s="447"/>
      <c r="D1649" s="425"/>
      <c r="E1649" s="220" t="s">
        <v>126</v>
      </c>
      <c r="F1649" s="204" t="str">
        <f>IF(F1648&lt;&gt;"",F1648*PRINCIPAL!$C$14,"")</f>
        <v/>
      </c>
      <c r="G1649" s="204" t="str">
        <f>IF(G1648&lt;&gt;"",G1648*PRINCIPAL!$C$144,"")</f>
        <v/>
      </c>
      <c r="H1649" s="204" t="str">
        <f>IF(H1648&lt;&gt;"",H1648*PRINCIPAL!$C$144,"")</f>
        <v/>
      </c>
      <c r="I1649" s="204" t="str">
        <f>IF(I1648&lt;&gt;"",I1648*PRINCIPAL!$C$144,"")</f>
        <v/>
      </c>
      <c r="J1649" s="204" t="str">
        <f>IF(J1648&lt;&gt;"",J1648*PRINCIPAL!$C$144,"")</f>
        <v/>
      </c>
      <c r="K1649" s="204" t="str">
        <f>IF(K1648&lt;&gt;"",K1648*PRINCIPAL!$C$144,"")</f>
        <v/>
      </c>
      <c r="L1649" s="204" t="str">
        <f>IF(L1648&lt;&gt;"",L1648*PRINCIPAL!$C$144,"")</f>
        <v/>
      </c>
      <c r="M1649" s="204" t="str">
        <f>IF(M1648&lt;&gt;"",M1648*PRINCIPAL!$C$144,"")</f>
        <v/>
      </c>
      <c r="N1649" s="204" t="str">
        <f>IF(N1648&lt;&gt;"",N1648*PRINCIPAL!$C$144,"")</f>
        <v/>
      </c>
      <c r="O1649" s="204" t="str">
        <f>IF(O1648&lt;&gt;"",O1648*PRINCIPAL!$C$144,"")</f>
        <v/>
      </c>
      <c r="P1649" s="204" t="str">
        <f>IF(P1648&lt;&gt;"",P1648*PRINCIPAL!$C$144,"")</f>
        <v/>
      </c>
      <c r="Q1649" s="204" t="str">
        <f>IF(Q1648&lt;&gt;"",Q1648*PRINCIPAL!$C$144,"")</f>
        <v/>
      </c>
      <c r="R1649" s="204" t="str">
        <f>IF(R1648&lt;&gt;"",R1648*PRINCIPAL!$C$144,"")</f>
        <v/>
      </c>
      <c r="S1649" s="204" t="str">
        <f>IF(S1648&lt;&gt;"",S1648*PRINCIPAL!$C$144,"")</f>
        <v/>
      </c>
      <c r="T1649" s="204" t="str">
        <f>IF(T1648&lt;&gt;"",T1648*PRINCIPAL!$C$144,"")</f>
        <v/>
      </c>
      <c r="U1649" s="204" t="str">
        <f>IF(U1648&lt;&gt;"",U1648*PRINCIPAL!$C$144,"")</f>
        <v/>
      </c>
      <c r="V1649" s="204" t="str">
        <f>IF(V1648&lt;&gt;"",V1648*PRINCIPAL!$C$144,"")</f>
        <v/>
      </c>
      <c r="W1649" s="204" t="str">
        <f>IF(W1648&lt;&gt;"",W1648*PRINCIPAL!$C$144,"")</f>
        <v/>
      </c>
      <c r="X1649" s="204" t="str">
        <f>IF(X1648&lt;&gt;"",X1648*PRINCIPAL!$C$144,"")</f>
        <v/>
      </c>
      <c r="Y1649" s="204" t="str">
        <f>IF(Y1648&lt;&gt;"",Y1648*PRINCIPAL!$C$144,"")</f>
        <v/>
      </c>
      <c r="Z1649" s="204" t="str">
        <f>IF(Z1648&lt;&gt;"",Z1648*PRINCIPAL!$C$144,"")</f>
        <v/>
      </c>
      <c r="AA1649" s="204" t="str">
        <f>IF(AA1648&lt;&gt;"",AA1648*PRINCIPAL!$C$144,"")</f>
        <v/>
      </c>
      <c r="AB1649" s="204" t="str">
        <f>IF(AB1648&lt;&gt;"",AB1648*PRINCIPAL!$C$144,"")</f>
        <v/>
      </c>
      <c r="AC1649" s="204" t="str">
        <f>IF(AC1648&lt;&gt;"",AC1648*PRINCIPAL!$C$144,"")</f>
        <v/>
      </c>
      <c r="AD1649" s="204" t="str">
        <f>IF(AD1648&lt;&gt;"",AD1648*PRINCIPAL!$C$144,"")</f>
        <v/>
      </c>
      <c r="AE1649" s="204" t="str">
        <f>IF(AE1648&lt;&gt;"",AE1648*PRINCIPAL!$C$144,"")</f>
        <v/>
      </c>
      <c r="AF1649" s="204" t="str">
        <f>IF(AF1648&lt;&gt;"",AF1648*PRINCIPAL!$C$144,"")</f>
        <v/>
      </c>
      <c r="AG1649" s="204" t="str">
        <f>IF(AG1648&lt;&gt;"",AG1648*PRINCIPAL!$C$144,"")</f>
        <v/>
      </c>
      <c r="AH1649" s="204" t="str">
        <f>IF(AH1648&lt;&gt;"",AH1648*PRINCIPAL!$C$144,"")</f>
        <v/>
      </c>
      <c r="AI1649" s="204" t="str">
        <f>IF(AI1648&lt;&gt;"",AI1648*PRINCIPAL!$C$144,"")</f>
        <v/>
      </c>
      <c r="AJ1649" s="204" t="str">
        <f>IF(AJ1648&lt;&gt;"",AJ1648*PRINCIPAL!$C$144,"")</f>
        <v/>
      </c>
      <c r="AK1649" s="204" t="str">
        <f>IF(AK1648&lt;&gt;"",AK1648*PRINCIPAL!$C$144,"")</f>
        <v/>
      </c>
      <c r="AL1649" s="204" t="str">
        <f>IF(AL1648&lt;&gt;"",AL1648*PRINCIPAL!$C$144,"")</f>
        <v/>
      </c>
      <c r="AM1649" s="204" t="str">
        <f>IF(AM1648&lt;&gt;"",AM1648*PRINCIPAL!$C$144,"")</f>
        <v/>
      </c>
      <c r="AN1649" s="204" t="str">
        <f>IF(AN1648&lt;&gt;"",AN1648*PRINCIPAL!$C$144,"")</f>
        <v/>
      </c>
      <c r="AO1649" s="270" t="str">
        <f>IF(AO1648&lt;&gt;"",AO1648*PRINCIPAL!$C$144,"")</f>
        <v/>
      </c>
    </row>
    <row r="1650" spans="2:41" ht="12.45" customHeight="1" x14ac:dyDescent="0.3">
      <c r="B1650" s="438"/>
      <c r="C1650" s="447"/>
      <c r="D1650" s="426" t="s">
        <v>114</v>
      </c>
      <c r="E1650" s="222" t="s">
        <v>125</v>
      </c>
      <c r="F1650" s="203"/>
      <c r="G1650" s="203"/>
      <c r="H1650" s="203"/>
      <c r="I1650" s="203"/>
      <c r="J1650" s="203"/>
      <c r="K1650" s="203"/>
      <c r="L1650" s="203"/>
      <c r="M1650" s="203"/>
      <c r="N1650" s="203"/>
      <c r="O1650" s="203"/>
      <c r="P1650" s="203"/>
      <c r="Q1650" s="203"/>
      <c r="R1650" s="203"/>
      <c r="S1650" s="203"/>
      <c r="T1650" s="203"/>
      <c r="U1650" s="203"/>
      <c r="V1650" s="203"/>
      <c r="W1650" s="203"/>
      <c r="X1650" s="203"/>
      <c r="Y1650" s="203"/>
      <c r="Z1650" s="203"/>
      <c r="AA1650" s="203"/>
      <c r="AB1650" s="203"/>
      <c r="AC1650" s="203"/>
      <c r="AD1650" s="203"/>
      <c r="AE1650" s="203"/>
      <c r="AF1650" s="203"/>
      <c r="AG1650" s="203"/>
      <c r="AH1650" s="203"/>
      <c r="AI1650" s="203"/>
      <c r="AJ1650" s="203"/>
      <c r="AK1650" s="203"/>
      <c r="AL1650" s="203"/>
      <c r="AM1650" s="203"/>
      <c r="AN1650" s="203"/>
      <c r="AO1650" s="269"/>
    </row>
    <row r="1651" spans="2:41" ht="12.45" customHeight="1" thickBot="1" x14ac:dyDescent="0.35">
      <c r="B1651" s="438"/>
      <c r="C1651" s="447"/>
      <c r="D1651" s="424"/>
      <c r="E1651" s="220" t="s">
        <v>126</v>
      </c>
      <c r="F1651" s="198" t="str">
        <f>IF(F1650&lt;&gt;"",F1650*PRINCIPAL!$C$14,"")</f>
        <v/>
      </c>
      <c r="G1651" s="198" t="str">
        <f>IF(G1650&lt;&gt;"",G1650*PRINCIPAL!$C$144,"")</f>
        <v/>
      </c>
      <c r="H1651" s="198" t="str">
        <f>IF(H1650&lt;&gt;"",H1650*PRINCIPAL!$C$144,"")</f>
        <v/>
      </c>
      <c r="I1651" s="198" t="str">
        <f>IF(I1650&lt;&gt;"",I1650*PRINCIPAL!$C$144,"")</f>
        <v/>
      </c>
      <c r="J1651" s="198" t="str">
        <f>IF(J1650&lt;&gt;"",J1650*PRINCIPAL!$C$144,"")</f>
        <v/>
      </c>
      <c r="K1651" s="198" t="str">
        <f>IF(K1650&lt;&gt;"",K1650*PRINCIPAL!$C$144,"")</f>
        <v/>
      </c>
      <c r="L1651" s="198" t="str">
        <f>IF(L1650&lt;&gt;"",L1650*PRINCIPAL!$C$144,"")</f>
        <v/>
      </c>
      <c r="M1651" s="198" t="str">
        <f>IF(M1650&lt;&gt;"",M1650*PRINCIPAL!$C$144,"")</f>
        <v/>
      </c>
      <c r="N1651" s="198" t="str">
        <f>IF(N1650&lt;&gt;"",N1650*PRINCIPAL!$C$144,"")</f>
        <v/>
      </c>
      <c r="O1651" s="198" t="str">
        <f>IF(O1650&lt;&gt;"",O1650*PRINCIPAL!$C$144,"")</f>
        <v/>
      </c>
      <c r="P1651" s="198" t="str">
        <f>IF(P1650&lt;&gt;"",P1650*PRINCIPAL!$C$144,"")</f>
        <v/>
      </c>
      <c r="Q1651" s="198" t="str">
        <f>IF(Q1650&lt;&gt;"",Q1650*PRINCIPAL!$C$144,"")</f>
        <v/>
      </c>
      <c r="R1651" s="198" t="str">
        <f>IF(R1650&lt;&gt;"",R1650*PRINCIPAL!$C$144,"")</f>
        <v/>
      </c>
      <c r="S1651" s="198" t="str">
        <f>IF(S1650&lt;&gt;"",S1650*PRINCIPAL!$C$144,"")</f>
        <v/>
      </c>
      <c r="T1651" s="198" t="str">
        <f>IF(T1650&lt;&gt;"",T1650*PRINCIPAL!$C$144,"")</f>
        <v/>
      </c>
      <c r="U1651" s="198" t="str">
        <f>IF(U1650&lt;&gt;"",U1650*PRINCIPAL!$C$144,"")</f>
        <v/>
      </c>
      <c r="V1651" s="198" t="str">
        <f>IF(V1650&lt;&gt;"",V1650*PRINCIPAL!$C$144,"")</f>
        <v/>
      </c>
      <c r="W1651" s="198" t="str">
        <f>IF(W1650&lt;&gt;"",W1650*PRINCIPAL!$C$144,"")</f>
        <v/>
      </c>
      <c r="X1651" s="198" t="str">
        <f>IF(X1650&lt;&gt;"",X1650*PRINCIPAL!$C$144,"")</f>
        <v/>
      </c>
      <c r="Y1651" s="198" t="str">
        <f>IF(Y1650&lt;&gt;"",Y1650*PRINCIPAL!$C$144,"")</f>
        <v/>
      </c>
      <c r="Z1651" s="198" t="str">
        <f>IF(Z1650&lt;&gt;"",Z1650*PRINCIPAL!$C$144,"")</f>
        <v/>
      </c>
      <c r="AA1651" s="198" t="str">
        <f>IF(AA1650&lt;&gt;"",AA1650*PRINCIPAL!$C$144,"")</f>
        <v/>
      </c>
      <c r="AB1651" s="198" t="str">
        <f>IF(AB1650&lt;&gt;"",AB1650*PRINCIPAL!$C$144,"")</f>
        <v/>
      </c>
      <c r="AC1651" s="198" t="str">
        <f>IF(AC1650&lt;&gt;"",AC1650*PRINCIPAL!$C$144,"")</f>
        <v/>
      </c>
      <c r="AD1651" s="198" t="str">
        <f>IF(AD1650&lt;&gt;"",AD1650*PRINCIPAL!$C$144,"")</f>
        <v/>
      </c>
      <c r="AE1651" s="198" t="str">
        <f>IF(AE1650&lt;&gt;"",AE1650*PRINCIPAL!$C$144,"")</f>
        <v/>
      </c>
      <c r="AF1651" s="198" t="str">
        <f>IF(AF1650&lt;&gt;"",AF1650*PRINCIPAL!$C$144,"")</f>
        <v/>
      </c>
      <c r="AG1651" s="198" t="str">
        <f>IF(AG1650&lt;&gt;"",AG1650*PRINCIPAL!$C$144,"")</f>
        <v/>
      </c>
      <c r="AH1651" s="198" t="str">
        <f>IF(AH1650&lt;&gt;"",AH1650*PRINCIPAL!$C$144,"")</f>
        <v/>
      </c>
      <c r="AI1651" s="198" t="str">
        <f>IF(AI1650&lt;&gt;"",AI1650*PRINCIPAL!$C$144,"")</f>
        <v/>
      </c>
      <c r="AJ1651" s="198" t="str">
        <f>IF(AJ1650&lt;&gt;"",AJ1650*PRINCIPAL!$C$144,"")</f>
        <v/>
      </c>
      <c r="AK1651" s="198" t="str">
        <f>IF(AK1650&lt;&gt;"",AK1650*PRINCIPAL!$C$144,"")</f>
        <v/>
      </c>
      <c r="AL1651" s="198" t="str">
        <f>IF(AL1650&lt;&gt;"",AL1650*PRINCIPAL!$C$144,"")</f>
        <v/>
      </c>
      <c r="AM1651" s="198" t="str">
        <f>IF(AM1650&lt;&gt;"",AM1650*PRINCIPAL!$C$144,"")</f>
        <v/>
      </c>
      <c r="AN1651" s="198" t="str">
        <f>IF(AN1650&lt;&gt;"",AN1650*PRINCIPAL!$C$144,"")</f>
        <v/>
      </c>
      <c r="AO1651" s="268" t="str">
        <f>IF(AO1650&lt;&gt;"",AO1650*PRINCIPAL!$C$144,"")</f>
        <v/>
      </c>
    </row>
    <row r="1652" spans="2:41" ht="12.45" customHeight="1" thickBot="1" x14ac:dyDescent="0.35">
      <c r="B1652" s="455" t="s">
        <v>152</v>
      </c>
      <c r="C1652" s="479" t="s">
        <v>108</v>
      </c>
      <c r="D1652" s="459"/>
      <c r="E1652" s="317" t="s">
        <v>126</v>
      </c>
      <c r="F1652" s="330" t="s">
        <v>38</v>
      </c>
      <c r="G1652" s="331" t="str">
        <f>IF('Sumário de Resultados'!C79&lt;&gt;"",$G$3*'Sumário de Resultados'!C79,"")</f>
        <v/>
      </c>
      <c r="H1652" s="331" t="str">
        <f>IF('Sumário de Resultados'!D79&lt;&gt;"",$G$3*'Sumário de Resultados'!D79,"")</f>
        <v/>
      </c>
      <c r="I1652" s="331" t="str">
        <f>IF('Sumário de Resultados'!E79&lt;&gt;"",$G$3*'Sumário de Resultados'!E79,"")</f>
        <v/>
      </c>
      <c r="J1652" s="331" t="str">
        <f>IF('Sumário de Resultados'!F79&lt;&gt;"",$G$3*'Sumário de Resultados'!F79,"")</f>
        <v/>
      </c>
      <c r="K1652" s="331" t="str">
        <f>IF('Sumário de Resultados'!G79&lt;&gt;"",$G$3*'Sumário de Resultados'!G79,"")</f>
        <v/>
      </c>
      <c r="L1652" s="331" t="str">
        <f>IF('Sumário de Resultados'!H79&lt;&gt;"",$G$3*'Sumário de Resultados'!H79,"")</f>
        <v/>
      </c>
      <c r="M1652" s="331" t="str">
        <f>IF('Sumário de Resultados'!I79&lt;&gt;"",$G$3*'Sumário de Resultados'!I79,"")</f>
        <v/>
      </c>
      <c r="N1652" s="331" t="str">
        <f>IF('Sumário de Resultados'!J79&lt;&gt;"",$G$3*'Sumário de Resultados'!J79,"")</f>
        <v/>
      </c>
      <c r="O1652" s="331" t="str">
        <f>IF('Sumário de Resultados'!K79&lt;&gt;"",$G$3*'Sumário de Resultados'!K79,"")</f>
        <v/>
      </c>
      <c r="P1652" s="331" t="str">
        <f>IF('Sumário de Resultados'!L79&lt;&gt;"",$G$3*'Sumário de Resultados'!L79,"")</f>
        <v/>
      </c>
      <c r="Q1652" s="331" t="str">
        <f>IF('Sumário de Resultados'!M79&lt;&gt;"",$G$3*'Sumário de Resultados'!M79,"")</f>
        <v/>
      </c>
      <c r="R1652" s="331" t="str">
        <f>IF('Sumário de Resultados'!N79&lt;&gt;"",$G$3*'Sumário de Resultados'!N79,"")</f>
        <v/>
      </c>
      <c r="S1652" s="331" t="str">
        <f>IF('Sumário de Resultados'!O79&lt;&gt;"",$G$3*'Sumário de Resultados'!O79,"")</f>
        <v/>
      </c>
      <c r="T1652" s="331" t="str">
        <f>IF('Sumário de Resultados'!P79&lt;&gt;"",$G$3*'Sumário de Resultados'!P79,"")</f>
        <v/>
      </c>
      <c r="U1652" s="331" t="str">
        <f>IF('Sumário de Resultados'!Q79&lt;&gt;"",$G$3*'Sumário de Resultados'!Q79,"")</f>
        <v/>
      </c>
      <c r="V1652" s="331" t="str">
        <f>IF('Sumário de Resultados'!R79&lt;&gt;"",$G$3*'Sumário de Resultados'!R79,"")</f>
        <v/>
      </c>
      <c r="W1652" s="331" t="str">
        <f>IF('Sumário de Resultados'!S79&lt;&gt;"",$G$3*'Sumário de Resultados'!S79,"")</f>
        <v/>
      </c>
      <c r="X1652" s="331" t="str">
        <f>IF('Sumário de Resultados'!T79&lt;&gt;"",$G$3*'Sumário de Resultados'!T79,"")</f>
        <v/>
      </c>
      <c r="Y1652" s="331" t="str">
        <f>IF('Sumário de Resultados'!U79&lt;&gt;"",$G$3*'Sumário de Resultados'!U79,"")</f>
        <v/>
      </c>
      <c r="Z1652" s="331" t="str">
        <f>IF('Sumário de Resultados'!V79&lt;&gt;"",$G$3*'Sumário de Resultados'!V79,"")</f>
        <v/>
      </c>
      <c r="AA1652" s="331" t="str">
        <f>IF('Sumário de Resultados'!W79&lt;&gt;"",$G$3*'Sumário de Resultados'!W79,"")</f>
        <v/>
      </c>
      <c r="AB1652" s="331" t="str">
        <f>IF('Sumário de Resultados'!X79&lt;&gt;"",$G$3*'Sumário de Resultados'!X79,"")</f>
        <v/>
      </c>
      <c r="AC1652" s="331" t="str">
        <f>IF('Sumário de Resultados'!Y79&lt;&gt;"",$G$3*'Sumário de Resultados'!Y79,"")</f>
        <v/>
      </c>
      <c r="AD1652" s="331" t="str">
        <f>IF('Sumário de Resultados'!Z79&lt;&gt;"",$G$3*'Sumário de Resultados'!Z79,"")</f>
        <v/>
      </c>
      <c r="AE1652" s="331" t="str">
        <f>IF('Sumário de Resultados'!AA79&lt;&gt;"",$G$3*'Sumário de Resultados'!AA79,"")</f>
        <v/>
      </c>
      <c r="AF1652" s="331" t="str">
        <f>IF('Sumário de Resultados'!AB79&lt;&gt;"",$G$3*'Sumário de Resultados'!AB79,"")</f>
        <v/>
      </c>
      <c r="AG1652" s="331" t="str">
        <f>IF('Sumário de Resultados'!AC79&lt;&gt;"",$G$3*'Sumário de Resultados'!AC79,"")</f>
        <v/>
      </c>
      <c r="AH1652" s="331" t="str">
        <f>IF('Sumário de Resultados'!AD79&lt;&gt;"",$G$3*'Sumário de Resultados'!AD79,"")</f>
        <v/>
      </c>
      <c r="AI1652" s="331" t="str">
        <f>IF('Sumário de Resultados'!AE79&lt;&gt;"",$G$3*'Sumário de Resultados'!AE79,"")</f>
        <v/>
      </c>
      <c r="AJ1652" s="331" t="str">
        <f>IF('Sumário de Resultados'!AF79&lt;&gt;"",$G$3*'Sumário de Resultados'!AF79,"")</f>
        <v/>
      </c>
      <c r="AK1652" s="331" t="str">
        <f>IF('Sumário de Resultados'!AG79&lt;&gt;"",$G$3*'Sumário de Resultados'!AG79,"")</f>
        <v/>
      </c>
      <c r="AL1652" s="331" t="str">
        <f>IF('Sumário de Resultados'!AH79&lt;&gt;"",$G$3*'Sumário de Resultados'!AH79,"")</f>
        <v/>
      </c>
      <c r="AM1652" s="331" t="str">
        <f>IF('Sumário de Resultados'!AI79&lt;&gt;"",$G$3*'Sumário de Resultados'!AI79,"")</f>
        <v/>
      </c>
      <c r="AN1652" s="331" t="str">
        <f>IF('Sumário de Resultados'!AJ79&lt;&gt;"",$G$3*'Sumário de Resultados'!AJ79,"")</f>
        <v/>
      </c>
      <c r="AO1652" s="319" t="str">
        <f>IF('Sumário de Resultados'!AK79&lt;&gt;"",$G$3*'Sumário de Resultados'!AK79,"")</f>
        <v/>
      </c>
    </row>
    <row r="1653" spans="2:41" ht="12.45" customHeight="1" x14ac:dyDescent="0.3">
      <c r="B1653" s="456"/>
      <c r="C1653" s="430" t="s">
        <v>117</v>
      </c>
      <c r="D1653" s="424" t="s">
        <v>111</v>
      </c>
      <c r="E1653" s="312" t="s">
        <v>46</v>
      </c>
      <c r="F1653" s="197" t="s">
        <v>38</v>
      </c>
      <c r="G1653" s="247"/>
      <c r="H1653" s="233"/>
      <c r="I1653" s="247"/>
      <c r="J1653" s="248"/>
      <c r="K1653" s="256"/>
      <c r="L1653" s="247"/>
      <c r="M1653" s="247"/>
      <c r="N1653" s="247"/>
      <c r="O1653" s="249"/>
      <c r="P1653" s="249"/>
      <c r="Q1653" s="249"/>
      <c r="R1653" s="249"/>
      <c r="S1653" s="249"/>
      <c r="T1653" s="249"/>
      <c r="U1653" s="249"/>
      <c r="V1653" s="249"/>
      <c r="W1653" s="249"/>
      <c r="X1653" s="249"/>
      <c r="Y1653" s="249"/>
      <c r="Z1653" s="249"/>
      <c r="AA1653" s="249"/>
      <c r="AB1653" s="249"/>
      <c r="AC1653" s="249"/>
      <c r="AD1653" s="254"/>
      <c r="AE1653" s="249"/>
      <c r="AF1653" s="249"/>
      <c r="AG1653" s="249"/>
      <c r="AH1653" s="249"/>
      <c r="AI1653" s="249"/>
      <c r="AJ1653" s="249"/>
      <c r="AK1653" s="249"/>
      <c r="AL1653" s="249"/>
      <c r="AM1653" s="254"/>
      <c r="AN1653" s="254"/>
      <c r="AO1653" s="255"/>
    </row>
    <row r="1654" spans="2:41" ht="12.45" customHeight="1" x14ac:dyDescent="0.3">
      <c r="B1654" s="456"/>
      <c r="C1654" s="430"/>
      <c r="D1654" s="424"/>
      <c r="E1654" s="224" t="s">
        <v>109</v>
      </c>
      <c r="F1654" s="203" t="s">
        <v>38</v>
      </c>
      <c r="G1654" s="231"/>
      <c r="H1654" s="229"/>
      <c r="I1654" s="203"/>
      <c r="J1654" s="233"/>
      <c r="K1654" s="202"/>
      <c r="L1654" s="203"/>
      <c r="M1654" s="203"/>
      <c r="N1654" s="203"/>
      <c r="O1654" s="236"/>
      <c r="P1654" s="236"/>
      <c r="Q1654" s="236"/>
      <c r="R1654" s="236"/>
      <c r="S1654" s="236"/>
      <c r="T1654" s="236"/>
      <c r="U1654" s="236"/>
      <c r="V1654" s="236"/>
      <c r="W1654" s="236"/>
      <c r="X1654" s="236"/>
      <c r="Y1654" s="236"/>
      <c r="Z1654" s="236"/>
      <c r="AA1654" s="236"/>
      <c r="AB1654" s="236"/>
      <c r="AC1654" s="236"/>
      <c r="AD1654" s="240"/>
      <c r="AE1654" s="236"/>
      <c r="AF1654" s="236"/>
      <c r="AG1654" s="236"/>
      <c r="AH1654" s="236"/>
      <c r="AI1654" s="236"/>
      <c r="AJ1654" s="236"/>
      <c r="AK1654" s="236"/>
      <c r="AL1654" s="236"/>
      <c r="AM1654" s="240"/>
      <c r="AN1654" s="240"/>
      <c r="AO1654" s="242"/>
    </row>
    <row r="1655" spans="2:41" ht="12.45" customHeight="1" x14ac:dyDescent="0.3">
      <c r="B1655" s="456"/>
      <c r="C1655" s="430"/>
      <c r="D1655" s="424"/>
      <c r="E1655" s="224" t="s">
        <v>127</v>
      </c>
      <c r="F1655" s="203" t="s">
        <v>38</v>
      </c>
      <c r="G1655" s="203"/>
      <c r="H1655" s="218"/>
      <c r="I1655" s="203"/>
      <c r="J1655" s="218"/>
      <c r="K1655" s="202"/>
      <c r="L1655" s="203"/>
      <c r="M1655" s="203"/>
      <c r="N1655" s="203"/>
      <c r="O1655" s="236"/>
      <c r="P1655" s="236"/>
      <c r="Q1655" s="236"/>
      <c r="R1655" s="236"/>
      <c r="S1655" s="236"/>
      <c r="T1655" s="236"/>
      <c r="U1655" s="236"/>
      <c r="V1655" s="236"/>
      <c r="W1655" s="236"/>
      <c r="X1655" s="236"/>
      <c r="Y1655" s="236"/>
      <c r="Z1655" s="236"/>
      <c r="AA1655" s="236"/>
      <c r="AB1655" s="236"/>
      <c r="AC1655" s="251"/>
      <c r="AD1655" s="240"/>
      <c r="AE1655" s="236"/>
      <c r="AF1655" s="236"/>
      <c r="AG1655" s="236"/>
      <c r="AH1655" s="236"/>
      <c r="AI1655" s="236"/>
      <c r="AJ1655" s="236"/>
      <c r="AK1655" s="236"/>
      <c r="AL1655" s="236"/>
      <c r="AM1655" s="240"/>
      <c r="AN1655" s="240"/>
      <c r="AO1655" s="242"/>
    </row>
    <row r="1656" spans="2:41" ht="12.45" customHeight="1" x14ac:dyDescent="0.3">
      <c r="B1656" s="456"/>
      <c r="C1656" s="430"/>
      <c r="D1656" s="425"/>
      <c r="E1656" s="220" t="s">
        <v>126</v>
      </c>
      <c r="F1656" s="320" t="s">
        <v>38</v>
      </c>
      <c r="G1656" s="200" t="str">
        <f>IF(AND(G1653&lt;&gt;"",G1654&lt;&gt;"",G1655&lt;&gt;""),G1653*G1654*G1655,"")</f>
        <v/>
      </c>
      <c r="H1656" s="198" t="str">
        <f>IF(AND(H1653&lt;&gt;"",H1654&lt;&gt;"",H1655&lt;&gt;""),H1653*H1654*H1655,"")</f>
        <v/>
      </c>
      <c r="I1656" s="200" t="str">
        <f t="shared" ref="I1656:AJ1656" si="385">IF(AND(I1653&lt;&gt;"",I1654&lt;&gt;"",I1655&lt;&gt;""),I1653*I1654*I1655,"")</f>
        <v/>
      </c>
      <c r="J1656" s="200" t="str">
        <f t="shared" si="385"/>
        <v/>
      </c>
      <c r="K1656" s="200" t="str">
        <f t="shared" si="385"/>
        <v/>
      </c>
      <c r="L1656" s="204" t="str">
        <f t="shared" si="385"/>
        <v/>
      </c>
      <c r="M1656" s="204" t="str">
        <f t="shared" si="385"/>
        <v/>
      </c>
      <c r="N1656" s="204" t="str">
        <f t="shared" si="385"/>
        <v/>
      </c>
      <c r="O1656" s="204" t="str">
        <f t="shared" si="385"/>
        <v/>
      </c>
      <c r="P1656" s="204" t="str">
        <f t="shared" si="385"/>
        <v/>
      </c>
      <c r="Q1656" s="204" t="str">
        <f t="shared" si="385"/>
        <v/>
      </c>
      <c r="R1656" s="204" t="str">
        <f t="shared" si="385"/>
        <v/>
      </c>
      <c r="S1656" s="204" t="str">
        <f t="shared" si="385"/>
        <v/>
      </c>
      <c r="T1656" s="204" t="str">
        <f t="shared" si="385"/>
        <v/>
      </c>
      <c r="U1656" s="204" t="str">
        <f t="shared" si="385"/>
        <v/>
      </c>
      <c r="V1656" s="204" t="str">
        <f t="shared" si="385"/>
        <v/>
      </c>
      <c r="W1656" s="204" t="str">
        <f t="shared" si="385"/>
        <v/>
      </c>
      <c r="X1656" s="204" t="str">
        <f t="shared" si="385"/>
        <v/>
      </c>
      <c r="Y1656" s="204" t="str">
        <f t="shared" si="385"/>
        <v/>
      </c>
      <c r="Z1656" s="204" t="str">
        <f t="shared" si="385"/>
        <v/>
      </c>
      <c r="AA1656" s="204" t="str">
        <f t="shared" si="385"/>
        <v/>
      </c>
      <c r="AB1656" s="204" t="str">
        <f t="shared" si="385"/>
        <v/>
      </c>
      <c r="AC1656" s="204" t="str">
        <f t="shared" si="385"/>
        <v/>
      </c>
      <c r="AD1656" s="200" t="str">
        <f t="shared" si="385"/>
        <v/>
      </c>
      <c r="AE1656" s="200" t="str">
        <f t="shared" si="385"/>
        <v/>
      </c>
      <c r="AF1656" s="200" t="str">
        <f t="shared" si="385"/>
        <v/>
      </c>
      <c r="AG1656" s="200" t="str">
        <f t="shared" si="385"/>
        <v/>
      </c>
      <c r="AH1656" s="204" t="str">
        <f t="shared" si="385"/>
        <v/>
      </c>
      <c r="AI1656" s="204" t="str">
        <f t="shared" si="385"/>
        <v/>
      </c>
      <c r="AJ1656" s="204" t="str">
        <f t="shared" si="385"/>
        <v/>
      </c>
      <c r="AK1656" s="204" t="str">
        <f>IF(AND(AK1653&lt;&gt;"",AK1654&lt;&gt;"",AK1655&lt;&gt;""),AK1653*AK1654*AK1655,"")</f>
        <v/>
      </c>
      <c r="AL1656" s="204" t="str">
        <f t="shared" ref="AL1656:AO1656" si="386">IF(AND(AL1653&lt;&gt;"",AL1654&lt;&gt;"",AL1655&lt;&gt;""),AL1653*AL1654*AL1655,"")</f>
        <v/>
      </c>
      <c r="AM1656" s="204" t="str">
        <f t="shared" si="386"/>
        <v/>
      </c>
      <c r="AN1656" s="204" t="str">
        <f t="shared" si="386"/>
        <v/>
      </c>
      <c r="AO1656" s="210" t="str">
        <f t="shared" si="386"/>
        <v/>
      </c>
    </row>
    <row r="1657" spans="2:41" ht="12.45" customHeight="1" x14ac:dyDescent="0.3">
      <c r="B1657" s="456"/>
      <c r="C1657" s="430"/>
      <c r="D1657" s="426" t="s">
        <v>111</v>
      </c>
      <c r="E1657" s="243" t="s">
        <v>46</v>
      </c>
      <c r="F1657" s="203" t="s">
        <v>38</v>
      </c>
      <c r="G1657" s="203"/>
      <c r="H1657" s="203"/>
      <c r="I1657" s="202"/>
      <c r="J1657" s="244"/>
      <c r="K1657" s="244"/>
      <c r="L1657" s="203"/>
      <c r="M1657" s="203"/>
      <c r="N1657" s="250"/>
      <c r="O1657" s="251"/>
      <c r="P1657" s="251"/>
      <c r="Q1657" s="251"/>
      <c r="R1657" s="251"/>
      <c r="S1657" s="251"/>
      <c r="T1657" s="251"/>
      <c r="U1657" s="251"/>
      <c r="V1657" s="251"/>
      <c r="W1657" s="251"/>
      <c r="X1657" s="236"/>
      <c r="Y1657" s="240"/>
      <c r="Z1657" s="236"/>
      <c r="AA1657" s="236"/>
      <c r="AB1657" s="240"/>
      <c r="AC1657" s="236"/>
      <c r="AD1657" s="237"/>
      <c r="AE1657" s="238"/>
      <c r="AF1657" s="236"/>
      <c r="AG1657" s="236"/>
      <c r="AH1657" s="249"/>
      <c r="AI1657" s="249"/>
      <c r="AJ1657" s="236"/>
      <c r="AK1657" s="236"/>
      <c r="AL1657" s="236"/>
      <c r="AM1657" s="236"/>
      <c r="AN1657" s="254"/>
      <c r="AO1657" s="255"/>
    </row>
    <row r="1658" spans="2:41" ht="12.45" customHeight="1" x14ac:dyDescent="0.3">
      <c r="B1658" s="456"/>
      <c r="C1658" s="430"/>
      <c r="D1658" s="424"/>
      <c r="E1658" s="245" t="s">
        <v>109</v>
      </c>
      <c r="F1658" s="203" t="s">
        <v>38</v>
      </c>
      <c r="G1658" s="246"/>
      <c r="H1658" s="203"/>
      <c r="I1658" s="231"/>
      <c r="J1658" s="203"/>
      <c r="K1658" s="218"/>
      <c r="L1658" s="247"/>
      <c r="M1658" s="247"/>
      <c r="N1658" s="203"/>
      <c r="O1658" s="236"/>
      <c r="P1658" s="236"/>
      <c r="Q1658" s="236"/>
      <c r="R1658" s="236"/>
      <c r="S1658" s="236"/>
      <c r="T1658" s="236"/>
      <c r="U1658" s="236"/>
      <c r="V1658" s="236"/>
      <c r="W1658" s="236"/>
      <c r="X1658" s="236"/>
      <c r="Y1658" s="240"/>
      <c r="Z1658" s="236"/>
      <c r="AA1658" s="236"/>
      <c r="AB1658" s="240"/>
      <c r="AC1658" s="249"/>
      <c r="AD1658" s="252"/>
      <c r="AE1658" s="253"/>
      <c r="AF1658" s="236"/>
      <c r="AG1658" s="249"/>
      <c r="AH1658" s="249"/>
      <c r="AI1658" s="249"/>
      <c r="AJ1658" s="249"/>
      <c r="AK1658" s="249"/>
      <c r="AL1658" s="249"/>
      <c r="AM1658" s="236"/>
      <c r="AN1658" s="240"/>
      <c r="AO1658" s="242"/>
    </row>
    <row r="1659" spans="2:41" ht="12.45" customHeight="1" x14ac:dyDescent="0.3">
      <c r="B1659" s="456"/>
      <c r="C1659" s="430"/>
      <c r="D1659" s="424"/>
      <c r="E1659" s="245" t="s">
        <v>127</v>
      </c>
      <c r="F1659" s="203" t="s">
        <v>38</v>
      </c>
      <c r="G1659" s="202"/>
      <c r="H1659" s="203"/>
      <c r="I1659" s="203"/>
      <c r="J1659" s="247"/>
      <c r="K1659" s="248"/>
      <c r="L1659" s="203"/>
      <c r="M1659" s="203"/>
      <c r="N1659" s="247"/>
      <c r="O1659" s="249"/>
      <c r="P1659" s="249"/>
      <c r="Q1659" s="249"/>
      <c r="R1659" s="249"/>
      <c r="S1659" s="249"/>
      <c r="T1659" s="249"/>
      <c r="U1659" s="249"/>
      <c r="V1659" s="249"/>
      <c r="W1659" s="249"/>
      <c r="X1659" s="236"/>
      <c r="Y1659" s="240"/>
      <c r="Z1659" s="236"/>
      <c r="AA1659" s="236"/>
      <c r="AB1659" s="240"/>
      <c r="AC1659" s="249"/>
      <c r="AD1659" s="252"/>
      <c r="AE1659" s="253"/>
      <c r="AF1659" s="236"/>
      <c r="AG1659" s="249"/>
      <c r="AH1659" s="236"/>
      <c r="AI1659" s="236"/>
      <c r="AJ1659" s="236"/>
      <c r="AK1659" s="236"/>
      <c r="AL1659" s="236"/>
      <c r="AM1659" s="236"/>
      <c r="AN1659" s="240"/>
      <c r="AO1659" s="242"/>
    </row>
    <row r="1660" spans="2:41" ht="12.45" customHeight="1" x14ac:dyDescent="0.3">
      <c r="B1660" s="456"/>
      <c r="C1660" s="430"/>
      <c r="D1660" s="425"/>
      <c r="E1660" s="220" t="s">
        <v>126</v>
      </c>
      <c r="F1660" s="321" t="s">
        <v>38</v>
      </c>
      <c r="G1660" s="259" t="str">
        <f>IF(AND(G1657&lt;&gt;"",G1658&lt;&gt;"",G1659&lt;&gt;""),G1657*G1658*G1659,"")</f>
        <v/>
      </c>
      <c r="H1660" s="259" t="str">
        <f t="shared" ref="H1660:AO1660" si="387">IF(AND(H1657&lt;&gt;"",H1658&lt;&gt;"",H1659&lt;&gt;""),H1657*H1658*H1659,"")</f>
        <v/>
      </c>
      <c r="I1660" s="259" t="str">
        <f t="shared" si="387"/>
        <v/>
      </c>
      <c r="J1660" s="259" t="str">
        <f t="shared" si="387"/>
        <v/>
      </c>
      <c r="K1660" s="259" t="str">
        <f t="shared" si="387"/>
        <v/>
      </c>
      <c r="L1660" s="259" t="str">
        <f t="shared" si="387"/>
        <v/>
      </c>
      <c r="M1660" s="259" t="str">
        <f t="shared" si="387"/>
        <v/>
      </c>
      <c r="N1660" s="259" t="str">
        <f t="shared" si="387"/>
        <v/>
      </c>
      <c r="O1660" s="259" t="str">
        <f t="shared" si="387"/>
        <v/>
      </c>
      <c r="P1660" s="259" t="str">
        <f t="shared" si="387"/>
        <v/>
      </c>
      <c r="Q1660" s="259" t="str">
        <f t="shared" si="387"/>
        <v/>
      </c>
      <c r="R1660" s="259" t="str">
        <f t="shared" si="387"/>
        <v/>
      </c>
      <c r="S1660" s="259" t="str">
        <f t="shared" si="387"/>
        <v/>
      </c>
      <c r="T1660" s="259" t="str">
        <f t="shared" si="387"/>
        <v/>
      </c>
      <c r="U1660" s="259" t="str">
        <f t="shared" si="387"/>
        <v/>
      </c>
      <c r="V1660" s="259" t="str">
        <f t="shared" si="387"/>
        <v/>
      </c>
      <c r="W1660" s="259" t="str">
        <f t="shared" si="387"/>
        <v/>
      </c>
      <c r="X1660" s="259" t="str">
        <f t="shared" si="387"/>
        <v/>
      </c>
      <c r="Y1660" s="260" t="str">
        <f t="shared" si="387"/>
        <v/>
      </c>
      <c r="Z1660" s="261" t="str">
        <f t="shared" si="387"/>
        <v/>
      </c>
      <c r="AA1660" s="259" t="str">
        <f t="shared" si="387"/>
        <v/>
      </c>
      <c r="AB1660" s="260" t="str">
        <f t="shared" si="387"/>
        <v/>
      </c>
      <c r="AC1660" s="261" t="str">
        <f t="shared" si="387"/>
        <v/>
      </c>
      <c r="AD1660" s="259" t="str">
        <f t="shared" si="387"/>
        <v/>
      </c>
      <c r="AE1660" s="259" t="str">
        <f t="shared" si="387"/>
        <v/>
      </c>
      <c r="AF1660" s="259" t="str">
        <f t="shared" si="387"/>
        <v/>
      </c>
      <c r="AG1660" s="259" t="str">
        <f t="shared" si="387"/>
        <v/>
      </c>
      <c r="AH1660" s="259" t="str">
        <f t="shared" si="387"/>
        <v/>
      </c>
      <c r="AI1660" s="259" t="str">
        <f t="shared" si="387"/>
        <v/>
      </c>
      <c r="AJ1660" s="259" t="str">
        <f t="shared" si="387"/>
        <v/>
      </c>
      <c r="AK1660" s="259" t="str">
        <f t="shared" si="387"/>
        <v/>
      </c>
      <c r="AL1660" s="259" t="str">
        <f t="shared" si="387"/>
        <v/>
      </c>
      <c r="AM1660" s="259" t="str">
        <f t="shared" si="387"/>
        <v/>
      </c>
      <c r="AN1660" s="259" t="str">
        <f t="shared" si="387"/>
        <v/>
      </c>
      <c r="AO1660" s="262" t="str">
        <f t="shared" si="387"/>
        <v/>
      </c>
    </row>
    <row r="1661" spans="2:41" ht="12.45" customHeight="1" x14ac:dyDescent="0.3">
      <c r="B1661" s="456"/>
      <c r="C1661" s="430"/>
      <c r="D1661" s="426" t="s">
        <v>111</v>
      </c>
      <c r="E1661" s="243" t="s">
        <v>46</v>
      </c>
      <c r="F1661" s="203" t="s">
        <v>38</v>
      </c>
      <c r="G1661" s="247"/>
      <c r="H1661" s="247"/>
      <c r="I1661" s="256"/>
      <c r="J1661" s="257"/>
      <c r="K1661" s="257"/>
      <c r="L1661" s="247"/>
      <c r="M1661" s="247"/>
      <c r="N1661" s="250"/>
      <c r="O1661" s="251"/>
      <c r="P1661" s="251"/>
      <c r="Q1661" s="251"/>
      <c r="R1661" s="251"/>
      <c r="S1661" s="251"/>
      <c r="T1661" s="251"/>
      <c r="U1661" s="251"/>
      <c r="V1661" s="251"/>
      <c r="W1661" s="251"/>
      <c r="X1661" s="249"/>
      <c r="Y1661" s="254"/>
      <c r="Z1661" s="249"/>
      <c r="AA1661" s="249"/>
      <c r="AB1661" s="254"/>
      <c r="AC1661" s="249"/>
      <c r="AD1661" s="252"/>
      <c r="AE1661" s="258"/>
      <c r="AF1661" s="249"/>
      <c r="AG1661" s="249"/>
      <c r="AH1661" s="249"/>
      <c r="AI1661" s="249"/>
      <c r="AJ1661" s="249"/>
      <c r="AK1661" s="249"/>
      <c r="AL1661" s="249"/>
      <c r="AM1661" s="249"/>
      <c r="AN1661" s="254"/>
      <c r="AO1661" s="255"/>
    </row>
    <row r="1662" spans="2:41" ht="12.45" customHeight="1" x14ac:dyDescent="0.3">
      <c r="B1662" s="456"/>
      <c r="C1662" s="430"/>
      <c r="D1662" s="424"/>
      <c r="E1662" s="245" t="s">
        <v>109</v>
      </c>
      <c r="F1662" s="203" t="s">
        <v>38</v>
      </c>
      <c r="G1662" s="246"/>
      <c r="H1662" s="203"/>
      <c r="I1662" s="231"/>
      <c r="J1662" s="203"/>
      <c r="K1662" s="218"/>
      <c r="L1662" s="247"/>
      <c r="M1662" s="247"/>
      <c r="N1662" s="203"/>
      <c r="O1662" s="236"/>
      <c r="P1662" s="236"/>
      <c r="Q1662" s="236"/>
      <c r="R1662" s="236"/>
      <c r="S1662" s="236"/>
      <c r="T1662" s="236"/>
      <c r="U1662" s="236"/>
      <c r="V1662" s="236"/>
      <c r="W1662" s="236"/>
      <c r="X1662" s="236"/>
      <c r="Y1662" s="240"/>
      <c r="Z1662" s="236"/>
      <c r="AA1662" s="236"/>
      <c r="AB1662" s="240"/>
      <c r="AC1662" s="249"/>
      <c r="AD1662" s="252"/>
      <c r="AE1662" s="253"/>
      <c r="AF1662" s="236"/>
      <c r="AG1662" s="249"/>
      <c r="AH1662" s="249"/>
      <c r="AI1662" s="249"/>
      <c r="AJ1662" s="249"/>
      <c r="AK1662" s="249"/>
      <c r="AL1662" s="249"/>
      <c r="AM1662" s="236"/>
      <c r="AN1662" s="240"/>
      <c r="AO1662" s="242"/>
    </row>
    <row r="1663" spans="2:41" ht="12.45" customHeight="1" x14ac:dyDescent="0.3">
      <c r="B1663" s="456"/>
      <c r="C1663" s="430"/>
      <c r="D1663" s="424"/>
      <c r="E1663" s="245" t="s">
        <v>127</v>
      </c>
      <c r="F1663" s="203" t="s">
        <v>38</v>
      </c>
      <c r="G1663" s="202"/>
      <c r="H1663" s="203"/>
      <c r="I1663" s="203"/>
      <c r="J1663" s="203"/>
      <c r="K1663" s="218"/>
      <c r="L1663" s="203"/>
      <c r="M1663" s="203"/>
      <c r="N1663" s="203"/>
      <c r="O1663" s="236"/>
      <c r="P1663" s="236"/>
      <c r="Q1663" s="236"/>
      <c r="R1663" s="236"/>
      <c r="S1663" s="236"/>
      <c r="T1663" s="236"/>
      <c r="U1663" s="236"/>
      <c r="V1663" s="236"/>
      <c r="W1663" s="236"/>
      <c r="X1663" s="236"/>
      <c r="Y1663" s="240"/>
      <c r="Z1663" s="236"/>
      <c r="AA1663" s="236"/>
      <c r="AB1663" s="240"/>
      <c r="AC1663" s="236"/>
      <c r="AD1663" s="237"/>
      <c r="AE1663" s="263"/>
      <c r="AF1663" s="236"/>
      <c r="AG1663" s="236"/>
      <c r="AH1663" s="236"/>
      <c r="AI1663" s="236"/>
      <c r="AJ1663" s="236"/>
      <c r="AK1663" s="236"/>
      <c r="AL1663" s="236"/>
      <c r="AM1663" s="236"/>
      <c r="AN1663" s="240"/>
      <c r="AO1663" s="242"/>
    </row>
    <row r="1664" spans="2:41" ht="12.45" customHeight="1" x14ac:dyDescent="0.3">
      <c r="B1664" s="456"/>
      <c r="C1664" s="430"/>
      <c r="D1664" s="425"/>
      <c r="E1664" s="221" t="s">
        <v>126</v>
      </c>
      <c r="F1664" s="321" t="s">
        <v>38</v>
      </c>
      <c r="G1664" s="259" t="str">
        <f>IF(AND(G1661&lt;&gt;"",G1662&lt;&gt;"",G1663&lt;&gt;""),G1661*G1662*G1663,"")</f>
        <v/>
      </c>
      <c r="H1664" s="259" t="str">
        <f t="shared" ref="H1664:AO1664" si="388">IF(AND(H1661&lt;&gt;"",H1662&lt;&gt;"",H1663&lt;&gt;""),H1661*H1662*H1663,"")</f>
        <v/>
      </c>
      <c r="I1664" s="259" t="str">
        <f t="shared" si="388"/>
        <v/>
      </c>
      <c r="J1664" s="259" t="str">
        <f t="shared" si="388"/>
        <v/>
      </c>
      <c r="K1664" s="259" t="str">
        <f t="shared" si="388"/>
        <v/>
      </c>
      <c r="L1664" s="259" t="str">
        <f t="shared" si="388"/>
        <v/>
      </c>
      <c r="M1664" s="259" t="str">
        <f t="shared" si="388"/>
        <v/>
      </c>
      <c r="N1664" s="259" t="str">
        <f t="shared" si="388"/>
        <v/>
      </c>
      <c r="O1664" s="259" t="str">
        <f t="shared" si="388"/>
        <v/>
      </c>
      <c r="P1664" s="259" t="str">
        <f t="shared" si="388"/>
        <v/>
      </c>
      <c r="Q1664" s="259" t="str">
        <f t="shared" si="388"/>
        <v/>
      </c>
      <c r="R1664" s="259" t="str">
        <f t="shared" si="388"/>
        <v/>
      </c>
      <c r="S1664" s="259" t="str">
        <f t="shared" si="388"/>
        <v/>
      </c>
      <c r="T1664" s="259" t="str">
        <f t="shared" si="388"/>
        <v/>
      </c>
      <c r="U1664" s="259" t="str">
        <f t="shared" si="388"/>
        <v/>
      </c>
      <c r="V1664" s="259" t="str">
        <f t="shared" si="388"/>
        <v/>
      </c>
      <c r="W1664" s="259" t="str">
        <f t="shared" si="388"/>
        <v/>
      </c>
      <c r="X1664" s="259" t="str">
        <f t="shared" si="388"/>
        <v/>
      </c>
      <c r="Y1664" s="259" t="str">
        <f t="shared" si="388"/>
        <v/>
      </c>
      <c r="Z1664" s="259" t="str">
        <f t="shared" si="388"/>
        <v/>
      </c>
      <c r="AA1664" s="259" t="str">
        <f t="shared" si="388"/>
        <v/>
      </c>
      <c r="AB1664" s="259" t="str">
        <f t="shared" si="388"/>
        <v/>
      </c>
      <c r="AC1664" s="259" t="str">
        <f t="shared" si="388"/>
        <v/>
      </c>
      <c r="AD1664" s="259" t="str">
        <f t="shared" si="388"/>
        <v/>
      </c>
      <c r="AE1664" s="259" t="str">
        <f t="shared" si="388"/>
        <v/>
      </c>
      <c r="AF1664" s="259" t="str">
        <f t="shared" si="388"/>
        <v/>
      </c>
      <c r="AG1664" s="259" t="str">
        <f t="shared" si="388"/>
        <v/>
      </c>
      <c r="AH1664" s="259" t="str">
        <f t="shared" si="388"/>
        <v/>
      </c>
      <c r="AI1664" s="259" t="str">
        <f t="shared" si="388"/>
        <v/>
      </c>
      <c r="AJ1664" s="259" t="str">
        <f t="shared" si="388"/>
        <v/>
      </c>
      <c r="AK1664" s="259" t="str">
        <f t="shared" si="388"/>
        <v/>
      </c>
      <c r="AL1664" s="259" t="str">
        <f t="shared" si="388"/>
        <v/>
      </c>
      <c r="AM1664" s="259" t="str">
        <f t="shared" si="388"/>
        <v/>
      </c>
      <c r="AN1664" s="259" t="str">
        <f t="shared" si="388"/>
        <v/>
      </c>
      <c r="AO1664" s="262" t="str">
        <f t="shared" si="388"/>
        <v/>
      </c>
    </row>
    <row r="1665" spans="2:41" ht="12.45" customHeight="1" x14ac:dyDescent="0.3">
      <c r="B1665" s="456"/>
      <c r="C1665" s="430"/>
      <c r="D1665" s="426" t="s">
        <v>111</v>
      </c>
      <c r="E1665" s="264" t="s">
        <v>46</v>
      </c>
      <c r="F1665" s="203" t="s">
        <v>38</v>
      </c>
      <c r="G1665" s="247"/>
      <c r="H1665" s="247"/>
      <c r="I1665" s="256"/>
      <c r="J1665" s="257"/>
      <c r="K1665" s="257"/>
      <c r="L1665" s="247"/>
      <c r="M1665" s="247"/>
      <c r="N1665" s="250"/>
      <c r="O1665" s="251"/>
      <c r="P1665" s="251"/>
      <c r="Q1665" s="251"/>
      <c r="R1665" s="251"/>
      <c r="S1665" s="251"/>
      <c r="T1665" s="251"/>
      <c r="U1665" s="251"/>
      <c r="V1665" s="251"/>
      <c r="W1665" s="251"/>
      <c r="X1665" s="249"/>
      <c r="Y1665" s="254"/>
      <c r="Z1665" s="249"/>
      <c r="AA1665" s="249"/>
      <c r="AB1665" s="254"/>
      <c r="AC1665" s="249"/>
      <c r="AD1665" s="252"/>
      <c r="AE1665" s="258"/>
      <c r="AF1665" s="249"/>
      <c r="AG1665" s="249"/>
      <c r="AH1665" s="249"/>
      <c r="AI1665" s="249"/>
      <c r="AJ1665" s="249"/>
      <c r="AK1665" s="249"/>
      <c r="AL1665" s="249"/>
      <c r="AM1665" s="249"/>
      <c r="AN1665" s="254"/>
      <c r="AO1665" s="255"/>
    </row>
    <row r="1666" spans="2:41" ht="12.45" customHeight="1" x14ac:dyDescent="0.3">
      <c r="B1666" s="456"/>
      <c r="C1666" s="430"/>
      <c r="D1666" s="424"/>
      <c r="E1666" s="245" t="s">
        <v>109</v>
      </c>
      <c r="F1666" s="203" t="s">
        <v>38</v>
      </c>
      <c r="G1666" s="246"/>
      <c r="H1666" s="203"/>
      <c r="I1666" s="231"/>
      <c r="J1666" s="203"/>
      <c r="K1666" s="218"/>
      <c r="L1666" s="247"/>
      <c r="M1666" s="247"/>
      <c r="N1666" s="203"/>
      <c r="O1666" s="236"/>
      <c r="P1666" s="236"/>
      <c r="Q1666" s="236"/>
      <c r="R1666" s="236"/>
      <c r="S1666" s="236"/>
      <c r="T1666" s="236"/>
      <c r="U1666" s="236"/>
      <c r="V1666" s="236"/>
      <c r="W1666" s="236"/>
      <c r="X1666" s="236"/>
      <c r="Y1666" s="240"/>
      <c r="Z1666" s="236"/>
      <c r="AA1666" s="236"/>
      <c r="AB1666" s="240"/>
      <c r="AC1666" s="249"/>
      <c r="AD1666" s="252"/>
      <c r="AE1666" s="253"/>
      <c r="AF1666" s="236"/>
      <c r="AG1666" s="249"/>
      <c r="AH1666" s="249"/>
      <c r="AI1666" s="249"/>
      <c r="AJ1666" s="249"/>
      <c r="AK1666" s="249"/>
      <c r="AL1666" s="249"/>
      <c r="AM1666" s="236"/>
      <c r="AN1666" s="240"/>
      <c r="AO1666" s="242"/>
    </row>
    <row r="1667" spans="2:41" ht="12.45" customHeight="1" x14ac:dyDescent="0.3">
      <c r="B1667" s="456"/>
      <c r="C1667" s="430"/>
      <c r="D1667" s="424"/>
      <c r="E1667" s="245" t="s">
        <v>127</v>
      </c>
      <c r="F1667" s="203" t="s">
        <v>38</v>
      </c>
      <c r="G1667" s="202"/>
      <c r="H1667" s="203"/>
      <c r="I1667" s="203"/>
      <c r="J1667" s="203"/>
      <c r="K1667" s="218"/>
      <c r="L1667" s="203"/>
      <c r="M1667" s="203"/>
      <c r="N1667" s="203"/>
      <c r="O1667" s="236"/>
      <c r="P1667" s="236"/>
      <c r="Q1667" s="236"/>
      <c r="R1667" s="236"/>
      <c r="S1667" s="236"/>
      <c r="T1667" s="236"/>
      <c r="U1667" s="236"/>
      <c r="V1667" s="236"/>
      <c r="W1667" s="236"/>
      <c r="X1667" s="236"/>
      <c r="Y1667" s="240"/>
      <c r="Z1667" s="236"/>
      <c r="AA1667" s="236"/>
      <c r="AB1667" s="240"/>
      <c r="AC1667" s="236"/>
      <c r="AD1667" s="237"/>
      <c r="AE1667" s="263"/>
      <c r="AF1667" s="236"/>
      <c r="AG1667" s="236"/>
      <c r="AH1667" s="236"/>
      <c r="AI1667" s="236"/>
      <c r="AJ1667" s="236"/>
      <c r="AK1667" s="236"/>
      <c r="AL1667" s="236"/>
      <c r="AM1667" s="236"/>
      <c r="AN1667" s="240"/>
      <c r="AO1667" s="242"/>
    </row>
    <row r="1668" spans="2:41" ht="12.45" customHeight="1" x14ac:dyDescent="0.3">
      <c r="B1668" s="456"/>
      <c r="C1668" s="430"/>
      <c r="D1668" s="425"/>
      <c r="E1668" s="221" t="s">
        <v>126</v>
      </c>
      <c r="F1668" s="321" t="s">
        <v>38</v>
      </c>
      <c r="G1668" s="259" t="str">
        <f>IF(AND(G1665&lt;&gt;"",G1666&lt;&gt;"",G1667&lt;&gt;""),G1665*G1666*G1667,"")</f>
        <v/>
      </c>
      <c r="H1668" s="259" t="str">
        <f t="shared" ref="H1668:AO1668" si="389">IF(AND(H1665&lt;&gt;"",H1666&lt;&gt;"",H1667&lt;&gt;""),H1665*H1666*H1667,"")</f>
        <v/>
      </c>
      <c r="I1668" s="259" t="str">
        <f t="shared" si="389"/>
        <v/>
      </c>
      <c r="J1668" s="259" t="str">
        <f t="shared" si="389"/>
        <v/>
      </c>
      <c r="K1668" s="259" t="str">
        <f t="shared" si="389"/>
        <v/>
      </c>
      <c r="L1668" s="259" t="str">
        <f t="shared" si="389"/>
        <v/>
      </c>
      <c r="M1668" s="259" t="str">
        <f t="shared" si="389"/>
        <v/>
      </c>
      <c r="N1668" s="259" t="str">
        <f t="shared" si="389"/>
        <v/>
      </c>
      <c r="O1668" s="259" t="str">
        <f t="shared" si="389"/>
        <v/>
      </c>
      <c r="P1668" s="259" t="str">
        <f t="shared" si="389"/>
        <v/>
      </c>
      <c r="Q1668" s="259" t="str">
        <f t="shared" si="389"/>
        <v/>
      </c>
      <c r="R1668" s="259" t="str">
        <f t="shared" si="389"/>
        <v/>
      </c>
      <c r="S1668" s="259" t="str">
        <f t="shared" si="389"/>
        <v/>
      </c>
      <c r="T1668" s="259" t="str">
        <f t="shared" si="389"/>
        <v/>
      </c>
      <c r="U1668" s="259" t="str">
        <f t="shared" si="389"/>
        <v/>
      </c>
      <c r="V1668" s="259" t="str">
        <f t="shared" si="389"/>
        <v/>
      </c>
      <c r="W1668" s="259" t="str">
        <f t="shared" si="389"/>
        <v/>
      </c>
      <c r="X1668" s="259" t="str">
        <f t="shared" si="389"/>
        <v/>
      </c>
      <c r="Y1668" s="259" t="str">
        <f t="shared" si="389"/>
        <v/>
      </c>
      <c r="Z1668" s="259" t="str">
        <f t="shared" si="389"/>
        <v/>
      </c>
      <c r="AA1668" s="259" t="str">
        <f t="shared" si="389"/>
        <v/>
      </c>
      <c r="AB1668" s="259" t="str">
        <f t="shared" si="389"/>
        <v/>
      </c>
      <c r="AC1668" s="259" t="str">
        <f t="shared" si="389"/>
        <v/>
      </c>
      <c r="AD1668" s="259" t="str">
        <f t="shared" si="389"/>
        <v/>
      </c>
      <c r="AE1668" s="259" t="str">
        <f t="shared" si="389"/>
        <v/>
      </c>
      <c r="AF1668" s="259" t="str">
        <f t="shared" si="389"/>
        <v/>
      </c>
      <c r="AG1668" s="259" t="str">
        <f t="shared" si="389"/>
        <v/>
      </c>
      <c r="AH1668" s="259" t="str">
        <f t="shared" si="389"/>
        <v/>
      </c>
      <c r="AI1668" s="259" t="str">
        <f t="shared" si="389"/>
        <v/>
      </c>
      <c r="AJ1668" s="259" t="str">
        <f t="shared" si="389"/>
        <v/>
      </c>
      <c r="AK1668" s="259" t="str">
        <f t="shared" si="389"/>
        <v/>
      </c>
      <c r="AL1668" s="259" t="str">
        <f t="shared" si="389"/>
        <v/>
      </c>
      <c r="AM1668" s="259" t="str">
        <f t="shared" si="389"/>
        <v/>
      </c>
      <c r="AN1668" s="259" t="str">
        <f t="shared" si="389"/>
        <v/>
      </c>
      <c r="AO1668" s="262" t="str">
        <f t="shared" si="389"/>
        <v/>
      </c>
    </row>
    <row r="1669" spans="2:41" ht="12.45" customHeight="1" x14ac:dyDescent="0.3">
      <c r="B1669" s="456"/>
      <c r="C1669" s="430"/>
      <c r="D1669" s="426" t="s">
        <v>111</v>
      </c>
      <c r="E1669" s="264" t="s">
        <v>46</v>
      </c>
      <c r="F1669" s="203" t="s">
        <v>38</v>
      </c>
      <c r="G1669" s="247"/>
      <c r="H1669" s="247"/>
      <c r="I1669" s="256"/>
      <c r="J1669" s="257"/>
      <c r="K1669" s="257"/>
      <c r="L1669" s="247"/>
      <c r="M1669" s="247"/>
      <c r="N1669" s="250"/>
      <c r="O1669" s="251"/>
      <c r="P1669" s="251"/>
      <c r="Q1669" s="251"/>
      <c r="R1669" s="251"/>
      <c r="S1669" s="251"/>
      <c r="T1669" s="251"/>
      <c r="U1669" s="251"/>
      <c r="V1669" s="251"/>
      <c r="W1669" s="251"/>
      <c r="X1669" s="249"/>
      <c r="Y1669" s="254"/>
      <c r="Z1669" s="249"/>
      <c r="AA1669" s="249"/>
      <c r="AB1669" s="254"/>
      <c r="AC1669" s="249"/>
      <c r="AD1669" s="252"/>
      <c r="AE1669" s="258"/>
      <c r="AF1669" s="249"/>
      <c r="AG1669" s="249"/>
      <c r="AH1669" s="249"/>
      <c r="AI1669" s="249"/>
      <c r="AJ1669" s="249"/>
      <c r="AK1669" s="249"/>
      <c r="AL1669" s="249"/>
      <c r="AM1669" s="249"/>
      <c r="AN1669" s="254"/>
      <c r="AO1669" s="255"/>
    </row>
    <row r="1670" spans="2:41" ht="12.45" customHeight="1" x14ac:dyDescent="0.3">
      <c r="B1670" s="456"/>
      <c r="C1670" s="430"/>
      <c r="D1670" s="424"/>
      <c r="E1670" s="245" t="s">
        <v>109</v>
      </c>
      <c r="F1670" s="203" t="s">
        <v>38</v>
      </c>
      <c r="G1670" s="246"/>
      <c r="H1670" s="203"/>
      <c r="I1670" s="231"/>
      <c r="J1670" s="203"/>
      <c r="K1670" s="218"/>
      <c r="L1670" s="247"/>
      <c r="M1670" s="247"/>
      <c r="N1670" s="203"/>
      <c r="O1670" s="236"/>
      <c r="P1670" s="236"/>
      <c r="Q1670" s="236"/>
      <c r="R1670" s="236"/>
      <c r="S1670" s="236"/>
      <c r="T1670" s="236"/>
      <c r="U1670" s="236"/>
      <c r="V1670" s="236"/>
      <c r="W1670" s="236"/>
      <c r="X1670" s="236"/>
      <c r="Y1670" s="240"/>
      <c r="Z1670" s="236"/>
      <c r="AA1670" s="236"/>
      <c r="AB1670" s="240"/>
      <c r="AC1670" s="249"/>
      <c r="AD1670" s="252"/>
      <c r="AE1670" s="253"/>
      <c r="AF1670" s="236"/>
      <c r="AG1670" s="249"/>
      <c r="AH1670" s="249"/>
      <c r="AI1670" s="249"/>
      <c r="AJ1670" s="249"/>
      <c r="AK1670" s="249"/>
      <c r="AL1670" s="249"/>
      <c r="AM1670" s="236"/>
      <c r="AN1670" s="240"/>
      <c r="AO1670" s="242"/>
    </row>
    <row r="1671" spans="2:41" ht="12.45" customHeight="1" x14ac:dyDescent="0.3">
      <c r="B1671" s="456"/>
      <c r="C1671" s="430"/>
      <c r="D1671" s="424"/>
      <c r="E1671" s="245" t="s">
        <v>127</v>
      </c>
      <c r="F1671" s="203" t="s">
        <v>38</v>
      </c>
      <c r="G1671" s="202"/>
      <c r="H1671" s="203"/>
      <c r="I1671" s="203"/>
      <c r="J1671" s="203"/>
      <c r="K1671" s="218"/>
      <c r="L1671" s="203"/>
      <c r="M1671" s="203"/>
      <c r="N1671" s="203"/>
      <c r="O1671" s="236"/>
      <c r="P1671" s="236"/>
      <c r="Q1671" s="236"/>
      <c r="R1671" s="236"/>
      <c r="S1671" s="236"/>
      <c r="T1671" s="236"/>
      <c r="U1671" s="236"/>
      <c r="V1671" s="236"/>
      <c r="W1671" s="236"/>
      <c r="X1671" s="236"/>
      <c r="Y1671" s="240"/>
      <c r="Z1671" s="236"/>
      <c r="AA1671" s="236"/>
      <c r="AB1671" s="240"/>
      <c r="AC1671" s="236"/>
      <c r="AD1671" s="237"/>
      <c r="AE1671" s="263"/>
      <c r="AF1671" s="236"/>
      <c r="AG1671" s="236"/>
      <c r="AH1671" s="236"/>
      <c r="AI1671" s="236"/>
      <c r="AJ1671" s="236"/>
      <c r="AK1671" s="236"/>
      <c r="AL1671" s="236"/>
      <c r="AM1671" s="236"/>
      <c r="AN1671" s="240"/>
      <c r="AO1671" s="242"/>
    </row>
    <row r="1672" spans="2:41" ht="12.45" customHeight="1" x14ac:dyDescent="0.3">
      <c r="B1672" s="456"/>
      <c r="C1672" s="430"/>
      <c r="D1672" s="425"/>
      <c r="E1672" s="221" t="s">
        <v>126</v>
      </c>
      <c r="F1672" s="321" t="s">
        <v>38</v>
      </c>
      <c r="G1672" s="259" t="str">
        <f>IF(AND(G1669&lt;&gt;"",G1670&lt;&gt;"",G1671&lt;&gt;""),G1669*G1670*G1671,"")</f>
        <v/>
      </c>
      <c r="H1672" s="259" t="str">
        <f t="shared" ref="H1672:AO1672" si="390">IF(AND(H1669&lt;&gt;"",H1670&lt;&gt;"",H1671&lt;&gt;""),H1669*H1670*H1671,"")</f>
        <v/>
      </c>
      <c r="I1672" s="259" t="str">
        <f t="shared" si="390"/>
        <v/>
      </c>
      <c r="J1672" s="259" t="str">
        <f t="shared" si="390"/>
        <v/>
      </c>
      <c r="K1672" s="259" t="str">
        <f t="shared" si="390"/>
        <v/>
      </c>
      <c r="L1672" s="259" t="str">
        <f t="shared" si="390"/>
        <v/>
      </c>
      <c r="M1672" s="259" t="str">
        <f t="shared" si="390"/>
        <v/>
      </c>
      <c r="N1672" s="259" t="str">
        <f t="shared" si="390"/>
        <v/>
      </c>
      <c r="O1672" s="259" t="str">
        <f t="shared" si="390"/>
        <v/>
      </c>
      <c r="P1672" s="259" t="str">
        <f t="shared" si="390"/>
        <v/>
      </c>
      <c r="Q1672" s="259" t="str">
        <f t="shared" si="390"/>
        <v/>
      </c>
      <c r="R1672" s="259" t="str">
        <f t="shared" si="390"/>
        <v/>
      </c>
      <c r="S1672" s="259" t="str">
        <f t="shared" si="390"/>
        <v/>
      </c>
      <c r="T1672" s="259" t="str">
        <f t="shared" si="390"/>
        <v/>
      </c>
      <c r="U1672" s="259" t="str">
        <f t="shared" si="390"/>
        <v/>
      </c>
      <c r="V1672" s="259" t="str">
        <f t="shared" si="390"/>
        <v/>
      </c>
      <c r="W1672" s="259" t="str">
        <f t="shared" si="390"/>
        <v/>
      </c>
      <c r="X1672" s="259" t="str">
        <f t="shared" si="390"/>
        <v/>
      </c>
      <c r="Y1672" s="259" t="str">
        <f t="shared" si="390"/>
        <v/>
      </c>
      <c r="Z1672" s="259" t="str">
        <f t="shared" si="390"/>
        <v/>
      </c>
      <c r="AA1672" s="259" t="str">
        <f t="shared" si="390"/>
        <v/>
      </c>
      <c r="AB1672" s="259" t="str">
        <f t="shared" si="390"/>
        <v/>
      </c>
      <c r="AC1672" s="259" t="str">
        <f t="shared" si="390"/>
        <v/>
      </c>
      <c r="AD1672" s="259" t="str">
        <f t="shared" si="390"/>
        <v/>
      </c>
      <c r="AE1672" s="259" t="str">
        <f t="shared" si="390"/>
        <v/>
      </c>
      <c r="AF1672" s="259" t="str">
        <f t="shared" si="390"/>
        <v/>
      </c>
      <c r="AG1672" s="259" t="str">
        <f t="shared" si="390"/>
        <v/>
      </c>
      <c r="AH1672" s="259" t="str">
        <f t="shared" si="390"/>
        <v/>
      </c>
      <c r="AI1672" s="259" t="str">
        <f t="shared" si="390"/>
        <v/>
      </c>
      <c r="AJ1672" s="259" t="str">
        <f t="shared" si="390"/>
        <v/>
      </c>
      <c r="AK1672" s="259" t="str">
        <f t="shared" si="390"/>
        <v/>
      </c>
      <c r="AL1672" s="259" t="str">
        <f t="shared" si="390"/>
        <v/>
      </c>
      <c r="AM1672" s="259" t="str">
        <f t="shared" si="390"/>
        <v/>
      </c>
      <c r="AN1672" s="259" t="str">
        <f t="shared" si="390"/>
        <v/>
      </c>
      <c r="AO1672" s="262" t="str">
        <f t="shared" si="390"/>
        <v/>
      </c>
    </row>
    <row r="1673" spans="2:41" ht="12.45" customHeight="1" x14ac:dyDescent="0.3">
      <c r="B1673" s="456"/>
      <c r="C1673" s="430"/>
      <c r="D1673" s="426" t="s">
        <v>111</v>
      </c>
      <c r="E1673" s="264" t="s">
        <v>46</v>
      </c>
      <c r="F1673" s="203" t="s">
        <v>38</v>
      </c>
      <c r="G1673" s="247"/>
      <c r="H1673" s="247"/>
      <c r="I1673" s="256"/>
      <c r="J1673" s="257"/>
      <c r="K1673" s="257"/>
      <c r="L1673" s="247"/>
      <c r="M1673" s="247"/>
      <c r="N1673" s="250"/>
      <c r="O1673" s="251"/>
      <c r="P1673" s="251"/>
      <c r="Q1673" s="251"/>
      <c r="R1673" s="251"/>
      <c r="S1673" s="251"/>
      <c r="T1673" s="251"/>
      <c r="U1673" s="251"/>
      <c r="V1673" s="251"/>
      <c r="W1673" s="251"/>
      <c r="X1673" s="249"/>
      <c r="Y1673" s="254"/>
      <c r="Z1673" s="249"/>
      <c r="AA1673" s="249"/>
      <c r="AB1673" s="254"/>
      <c r="AC1673" s="249"/>
      <c r="AD1673" s="252"/>
      <c r="AE1673" s="258"/>
      <c r="AF1673" s="249"/>
      <c r="AG1673" s="249"/>
      <c r="AH1673" s="249"/>
      <c r="AI1673" s="249"/>
      <c r="AJ1673" s="249"/>
      <c r="AK1673" s="249"/>
      <c r="AL1673" s="249"/>
      <c r="AM1673" s="249"/>
      <c r="AN1673" s="254"/>
      <c r="AO1673" s="255"/>
    </row>
    <row r="1674" spans="2:41" ht="12.45" customHeight="1" x14ac:dyDescent="0.3">
      <c r="B1674" s="456"/>
      <c r="C1674" s="430"/>
      <c r="D1674" s="424"/>
      <c r="E1674" s="245" t="s">
        <v>109</v>
      </c>
      <c r="F1674" s="203" t="s">
        <v>38</v>
      </c>
      <c r="G1674" s="246"/>
      <c r="H1674" s="203"/>
      <c r="I1674" s="231"/>
      <c r="J1674" s="203"/>
      <c r="K1674" s="218"/>
      <c r="L1674" s="247"/>
      <c r="M1674" s="247"/>
      <c r="N1674" s="203"/>
      <c r="O1674" s="236"/>
      <c r="P1674" s="236"/>
      <c r="Q1674" s="236"/>
      <c r="R1674" s="236"/>
      <c r="S1674" s="236"/>
      <c r="T1674" s="236"/>
      <c r="U1674" s="236"/>
      <c r="V1674" s="236"/>
      <c r="W1674" s="236"/>
      <c r="X1674" s="236"/>
      <c r="Y1674" s="240"/>
      <c r="Z1674" s="236"/>
      <c r="AA1674" s="236"/>
      <c r="AB1674" s="240"/>
      <c r="AC1674" s="249"/>
      <c r="AD1674" s="252"/>
      <c r="AE1674" s="253"/>
      <c r="AF1674" s="236"/>
      <c r="AG1674" s="249"/>
      <c r="AH1674" s="249"/>
      <c r="AI1674" s="249"/>
      <c r="AJ1674" s="249"/>
      <c r="AK1674" s="249"/>
      <c r="AL1674" s="249"/>
      <c r="AM1674" s="236"/>
      <c r="AN1674" s="240"/>
      <c r="AO1674" s="242"/>
    </row>
    <row r="1675" spans="2:41" ht="12.45" customHeight="1" x14ac:dyDescent="0.3">
      <c r="B1675" s="456"/>
      <c r="C1675" s="430"/>
      <c r="D1675" s="424"/>
      <c r="E1675" s="245" t="s">
        <v>127</v>
      </c>
      <c r="F1675" s="203" t="s">
        <v>38</v>
      </c>
      <c r="G1675" s="202"/>
      <c r="H1675" s="203"/>
      <c r="I1675" s="203"/>
      <c r="J1675" s="203"/>
      <c r="K1675" s="218"/>
      <c r="L1675" s="203"/>
      <c r="M1675" s="203"/>
      <c r="N1675" s="203"/>
      <c r="O1675" s="236"/>
      <c r="P1675" s="236"/>
      <c r="Q1675" s="236"/>
      <c r="R1675" s="236"/>
      <c r="S1675" s="236"/>
      <c r="T1675" s="236"/>
      <c r="U1675" s="236"/>
      <c r="V1675" s="236"/>
      <c r="W1675" s="236"/>
      <c r="X1675" s="236"/>
      <c r="Y1675" s="240"/>
      <c r="Z1675" s="236"/>
      <c r="AA1675" s="236"/>
      <c r="AB1675" s="240"/>
      <c r="AC1675" s="236"/>
      <c r="AD1675" s="237"/>
      <c r="AE1675" s="263"/>
      <c r="AF1675" s="236"/>
      <c r="AG1675" s="236"/>
      <c r="AH1675" s="236"/>
      <c r="AI1675" s="236"/>
      <c r="AJ1675" s="236"/>
      <c r="AK1675" s="236"/>
      <c r="AL1675" s="236"/>
      <c r="AM1675" s="236"/>
      <c r="AN1675" s="240"/>
      <c r="AO1675" s="242"/>
    </row>
    <row r="1676" spans="2:41" ht="12.45" customHeight="1" x14ac:dyDescent="0.3">
      <c r="B1676" s="456"/>
      <c r="C1676" s="430"/>
      <c r="D1676" s="425"/>
      <c r="E1676" s="221" t="s">
        <v>126</v>
      </c>
      <c r="F1676" s="321" t="s">
        <v>38</v>
      </c>
      <c r="G1676" s="259" t="str">
        <f>IF(AND(G1673&lt;&gt;"",G1674&lt;&gt;"",G1675&lt;&gt;""),G1673*G1674*G1675,"")</f>
        <v/>
      </c>
      <c r="H1676" s="259" t="str">
        <f t="shared" ref="H1676:AO1676" si="391">IF(AND(H1673&lt;&gt;"",H1674&lt;&gt;"",H1675&lt;&gt;""),H1673*H1674*H1675,"")</f>
        <v/>
      </c>
      <c r="I1676" s="259" t="str">
        <f t="shared" si="391"/>
        <v/>
      </c>
      <c r="J1676" s="259" t="str">
        <f t="shared" si="391"/>
        <v/>
      </c>
      <c r="K1676" s="259" t="str">
        <f t="shared" si="391"/>
        <v/>
      </c>
      <c r="L1676" s="259" t="str">
        <f t="shared" si="391"/>
        <v/>
      </c>
      <c r="M1676" s="259" t="str">
        <f t="shared" si="391"/>
        <v/>
      </c>
      <c r="N1676" s="259" t="str">
        <f t="shared" si="391"/>
        <v/>
      </c>
      <c r="O1676" s="259" t="str">
        <f t="shared" si="391"/>
        <v/>
      </c>
      <c r="P1676" s="259" t="str">
        <f t="shared" si="391"/>
        <v/>
      </c>
      <c r="Q1676" s="259" t="str">
        <f t="shared" si="391"/>
        <v/>
      </c>
      <c r="R1676" s="259" t="str">
        <f t="shared" si="391"/>
        <v/>
      </c>
      <c r="S1676" s="259" t="str">
        <f t="shared" si="391"/>
        <v/>
      </c>
      <c r="T1676" s="259" t="str">
        <f t="shared" si="391"/>
        <v/>
      </c>
      <c r="U1676" s="259" t="str">
        <f t="shared" si="391"/>
        <v/>
      </c>
      <c r="V1676" s="259" t="str">
        <f t="shared" si="391"/>
        <v/>
      </c>
      <c r="W1676" s="259" t="str">
        <f t="shared" si="391"/>
        <v/>
      </c>
      <c r="X1676" s="259" t="str">
        <f t="shared" si="391"/>
        <v/>
      </c>
      <c r="Y1676" s="259" t="str">
        <f t="shared" si="391"/>
        <v/>
      </c>
      <c r="Z1676" s="259" t="str">
        <f t="shared" si="391"/>
        <v/>
      </c>
      <c r="AA1676" s="259" t="str">
        <f t="shared" si="391"/>
        <v/>
      </c>
      <c r="AB1676" s="259" t="str">
        <f t="shared" si="391"/>
        <v/>
      </c>
      <c r="AC1676" s="259" t="str">
        <f t="shared" si="391"/>
        <v/>
      </c>
      <c r="AD1676" s="259" t="str">
        <f t="shared" si="391"/>
        <v/>
      </c>
      <c r="AE1676" s="259" t="str">
        <f t="shared" si="391"/>
        <v/>
      </c>
      <c r="AF1676" s="259" t="str">
        <f t="shared" si="391"/>
        <v/>
      </c>
      <c r="AG1676" s="259" t="str">
        <f t="shared" si="391"/>
        <v/>
      </c>
      <c r="AH1676" s="259" t="str">
        <f t="shared" si="391"/>
        <v/>
      </c>
      <c r="AI1676" s="259" t="str">
        <f t="shared" si="391"/>
        <v/>
      </c>
      <c r="AJ1676" s="259" t="str">
        <f t="shared" si="391"/>
        <v/>
      </c>
      <c r="AK1676" s="259" t="str">
        <f t="shared" si="391"/>
        <v/>
      </c>
      <c r="AL1676" s="259" t="str">
        <f t="shared" si="391"/>
        <v/>
      </c>
      <c r="AM1676" s="259" t="str">
        <f t="shared" si="391"/>
        <v/>
      </c>
      <c r="AN1676" s="259" t="str">
        <f t="shared" si="391"/>
        <v/>
      </c>
      <c r="AO1676" s="262" t="str">
        <f t="shared" si="391"/>
        <v/>
      </c>
    </row>
    <row r="1677" spans="2:41" ht="12.45" customHeight="1" x14ac:dyDescent="0.3">
      <c r="B1677" s="456"/>
      <c r="C1677" s="430"/>
      <c r="D1677" s="426" t="s">
        <v>111</v>
      </c>
      <c r="E1677" s="264" t="s">
        <v>46</v>
      </c>
      <c r="F1677" s="203" t="s">
        <v>38</v>
      </c>
      <c r="G1677" s="247"/>
      <c r="H1677" s="247"/>
      <c r="I1677" s="256"/>
      <c r="J1677" s="257"/>
      <c r="K1677" s="257"/>
      <c r="L1677" s="247"/>
      <c r="M1677" s="247"/>
      <c r="N1677" s="250"/>
      <c r="O1677" s="251"/>
      <c r="P1677" s="251"/>
      <c r="Q1677" s="251"/>
      <c r="R1677" s="251"/>
      <c r="S1677" s="251"/>
      <c r="T1677" s="251"/>
      <c r="U1677" s="251"/>
      <c r="V1677" s="251"/>
      <c r="W1677" s="251"/>
      <c r="X1677" s="249"/>
      <c r="Y1677" s="254"/>
      <c r="Z1677" s="249"/>
      <c r="AA1677" s="249"/>
      <c r="AB1677" s="254"/>
      <c r="AC1677" s="249"/>
      <c r="AD1677" s="252"/>
      <c r="AE1677" s="258"/>
      <c r="AF1677" s="249"/>
      <c r="AG1677" s="249"/>
      <c r="AH1677" s="249"/>
      <c r="AI1677" s="249"/>
      <c r="AJ1677" s="249"/>
      <c r="AK1677" s="249"/>
      <c r="AL1677" s="249"/>
      <c r="AM1677" s="249"/>
      <c r="AN1677" s="254"/>
      <c r="AO1677" s="255"/>
    </row>
    <row r="1678" spans="2:41" ht="12.45" customHeight="1" x14ac:dyDescent="0.3">
      <c r="B1678" s="456"/>
      <c r="C1678" s="430"/>
      <c r="D1678" s="424"/>
      <c r="E1678" s="245" t="s">
        <v>109</v>
      </c>
      <c r="F1678" s="203" t="s">
        <v>38</v>
      </c>
      <c r="G1678" s="246"/>
      <c r="H1678" s="203"/>
      <c r="I1678" s="231"/>
      <c r="J1678" s="203"/>
      <c r="K1678" s="218"/>
      <c r="L1678" s="247"/>
      <c r="M1678" s="247"/>
      <c r="N1678" s="203"/>
      <c r="O1678" s="236"/>
      <c r="P1678" s="236"/>
      <c r="Q1678" s="236"/>
      <c r="R1678" s="236"/>
      <c r="S1678" s="236"/>
      <c r="T1678" s="236"/>
      <c r="U1678" s="236"/>
      <c r="V1678" s="236"/>
      <c r="W1678" s="236"/>
      <c r="X1678" s="236"/>
      <c r="Y1678" s="240"/>
      <c r="Z1678" s="236"/>
      <c r="AA1678" s="236"/>
      <c r="AB1678" s="240"/>
      <c r="AC1678" s="249"/>
      <c r="AD1678" s="252"/>
      <c r="AE1678" s="253"/>
      <c r="AF1678" s="236"/>
      <c r="AG1678" s="249"/>
      <c r="AH1678" s="249"/>
      <c r="AI1678" s="249"/>
      <c r="AJ1678" s="249"/>
      <c r="AK1678" s="249"/>
      <c r="AL1678" s="249"/>
      <c r="AM1678" s="236"/>
      <c r="AN1678" s="240"/>
      <c r="AO1678" s="242"/>
    </row>
    <row r="1679" spans="2:41" ht="12.45" customHeight="1" x14ac:dyDescent="0.3">
      <c r="B1679" s="456"/>
      <c r="C1679" s="430"/>
      <c r="D1679" s="424"/>
      <c r="E1679" s="243" t="s">
        <v>127</v>
      </c>
      <c r="F1679" s="203" t="s">
        <v>38</v>
      </c>
      <c r="G1679" s="202"/>
      <c r="H1679" s="203"/>
      <c r="I1679" s="203"/>
      <c r="J1679" s="203"/>
      <c r="K1679" s="218"/>
      <c r="L1679" s="203"/>
      <c r="M1679" s="203"/>
      <c r="N1679" s="203"/>
      <c r="O1679" s="236"/>
      <c r="P1679" s="236"/>
      <c r="Q1679" s="236"/>
      <c r="R1679" s="236"/>
      <c r="S1679" s="236"/>
      <c r="T1679" s="236"/>
      <c r="U1679" s="236"/>
      <c r="V1679" s="236"/>
      <c r="W1679" s="236"/>
      <c r="X1679" s="236"/>
      <c r="Y1679" s="240"/>
      <c r="Z1679" s="236"/>
      <c r="AA1679" s="236"/>
      <c r="AB1679" s="240"/>
      <c r="AC1679" s="236"/>
      <c r="AD1679" s="237"/>
      <c r="AE1679" s="263"/>
      <c r="AF1679" s="236"/>
      <c r="AG1679" s="236"/>
      <c r="AH1679" s="236"/>
      <c r="AI1679" s="236"/>
      <c r="AJ1679" s="236"/>
      <c r="AK1679" s="236"/>
      <c r="AL1679" s="236"/>
      <c r="AM1679" s="236"/>
      <c r="AN1679" s="240"/>
      <c r="AO1679" s="242"/>
    </row>
    <row r="1680" spans="2:41" ht="12.45" customHeight="1" x14ac:dyDescent="0.3">
      <c r="B1680" s="456"/>
      <c r="C1680" s="430"/>
      <c r="D1680" s="425"/>
      <c r="E1680" s="221" t="s">
        <v>126</v>
      </c>
      <c r="F1680" s="321" t="s">
        <v>38</v>
      </c>
      <c r="G1680" s="259" t="str">
        <f>IF(AND(G1677&lt;&gt;"",G1678&lt;&gt;"",G1679&lt;&gt;""),G1677*G1678*G1679,"")</f>
        <v/>
      </c>
      <c r="H1680" s="259" t="str">
        <f>IF(AND(H1677&lt;&gt;"",H1678&lt;&gt;"",H1679&lt;&gt;""),H1677*H1678*H1679,"")</f>
        <v/>
      </c>
      <c r="I1680" s="259" t="str">
        <f t="shared" ref="I1680:AO1680" si="392">IF(AND(I1677&lt;&gt;"",I1678&lt;&gt;"",I1679&lt;&gt;""),I1677*I1678*I1679,"")</f>
        <v/>
      </c>
      <c r="J1680" s="259" t="str">
        <f t="shared" si="392"/>
        <v/>
      </c>
      <c r="K1680" s="259" t="str">
        <f t="shared" si="392"/>
        <v/>
      </c>
      <c r="L1680" s="259" t="str">
        <f t="shared" si="392"/>
        <v/>
      </c>
      <c r="M1680" s="259" t="str">
        <f t="shared" si="392"/>
        <v/>
      </c>
      <c r="N1680" s="259" t="str">
        <f t="shared" si="392"/>
        <v/>
      </c>
      <c r="O1680" s="259" t="str">
        <f t="shared" si="392"/>
        <v/>
      </c>
      <c r="P1680" s="259" t="str">
        <f t="shared" si="392"/>
        <v/>
      </c>
      <c r="Q1680" s="259" t="str">
        <f t="shared" si="392"/>
        <v/>
      </c>
      <c r="R1680" s="259" t="str">
        <f t="shared" si="392"/>
        <v/>
      </c>
      <c r="S1680" s="259" t="str">
        <f t="shared" si="392"/>
        <v/>
      </c>
      <c r="T1680" s="259" t="str">
        <f t="shared" si="392"/>
        <v/>
      </c>
      <c r="U1680" s="259" t="str">
        <f t="shared" si="392"/>
        <v/>
      </c>
      <c r="V1680" s="259" t="str">
        <f t="shared" si="392"/>
        <v/>
      </c>
      <c r="W1680" s="259" t="str">
        <f t="shared" si="392"/>
        <v/>
      </c>
      <c r="X1680" s="259" t="str">
        <f t="shared" si="392"/>
        <v/>
      </c>
      <c r="Y1680" s="259" t="str">
        <f t="shared" si="392"/>
        <v/>
      </c>
      <c r="Z1680" s="259" t="str">
        <f t="shared" si="392"/>
        <v/>
      </c>
      <c r="AA1680" s="259" t="str">
        <f t="shared" si="392"/>
        <v/>
      </c>
      <c r="AB1680" s="259" t="str">
        <f t="shared" si="392"/>
        <v/>
      </c>
      <c r="AC1680" s="259" t="str">
        <f t="shared" si="392"/>
        <v/>
      </c>
      <c r="AD1680" s="259" t="str">
        <f t="shared" si="392"/>
        <v/>
      </c>
      <c r="AE1680" s="259" t="str">
        <f t="shared" si="392"/>
        <v/>
      </c>
      <c r="AF1680" s="259" t="str">
        <f t="shared" si="392"/>
        <v/>
      </c>
      <c r="AG1680" s="259" t="str">
        <f t="shared" si="392"/>
        <v/>
      </c>
      <c r="AH1680" s="259" t="str">
        <f t="shared" si="392"/>
        <v/>
      </c>
      <c r="AI1680" s="259" t="str">
        <f t="shared" si="392"/>
        <v/>
      </c>
      <c r="AJ1680" s="259" t="str">
        <f t="shared" si="392"/>
        <v/>
      </c>
      <c r="AK1680" s="259" t="str">
        <f t="shared" si="392"/>
        <v/>
      </c>
      <c r="AL1680" s="259" t="str">
        <f t="shared" si="392"/>
        <v/>
      </c>
      <c r="AM1680" s="259" t="str">
        <f t="shared" si="392"/>
        <v/>
      </c>
      <c r="AN1680" s="259" t="str">
        <f t="shared" si="392"/>
        <v/>
      </c>
      <c r="AO1680" s="262" t="str">
        <f t="shared" si="392"/>
        <v/>
      </c>
    </row>
    <row r="1681" spans="2:41" ht="12.45" customHeight="1" x14ac:dyDescent="0.3">
      <c r="B1681" s="456"/>
      <c r="C1681" s="430"/>
      <c r="D1681" s="426" t="s">
        <v>111</v>
      </c>
      <c r="E1681" s="264" t="s">
        <v>46</v>
      </c>
      <c r="F1681" s="203" t="s">
        <v>38</v>
      </c>
      <c r="G1681" s="247"/>
      <c r="H1681" s="247"/>
      <c r="I1681" s="256"/>
      <c r="J1681" s="257"/>
      <c r="K1681" s="257"/>
      <c r="L1681" s="247"/>
      <c r="M1681" s="247"/>
      <c r="N1681" s="250"/>
      <c r="O1681" s="251"/>
      <c r="P1681" s="251"/>
      <c r="Q1681" s="251"/>
      <c r="R1681" s="251"/>
      <c r="S1681" s="251"/>
      <c r="T1681" s="251"/>
      <c r="U1681" s="251"/>
      <c r="V1681" s="251"/>
      <c r="W1681" s="251"/>
      <c r="X1681" s="249"/>
      <c r="Y1681" s="254"/>
      <c r="Z1681" s="249"/>
      <c r="AA1681" s="249"/>
      <c r="AB1681" s="254"/>
      <c r="AC1681" s="249"/>
      <c r="AD1681" s="252"/>
      <c r="AE1681" s="258"/>
      <c r="AF1681" s="249"/>
      <c r="AG1681" s="249"/>
      <c r="AH1681" s="249"/>
      <c r="AI1681" s="249"/>
      <c r="AJ1681" s="249"/>
      <c r="AK1681" s="249"/>
      <c r="AL1681" s="249"/>
      <c r="AM1681" s="249"/>
      <c r="AN1681" s="254"/>
      <c r="AO1681" s="255"/>
    </row>
    <row r="1682" spans="2:41" ht="12.45" customHeight="1" x14ac:dyDescent="0.3">
      <c r="B1682" s="456"/>
      <c r="C1682" s="430"/>
      <c r="D1682" s="424"/>
      <c r="E1682" s="245" t="s">
        <v>109</v>
      </c>
      <c r="F1682" s="203" t="s">
        <v>38</v>
      </c>
      <c r="G1682" s="246"/>
      <c r="H1682" s="203"/>
      <c r="I1682" s="231"/>
      <c r="J1682" s="203"/>
      <c r="K1682" s="218"/>
      <c r="L1682" s="247"/>
      <c r="M1682" s="247"/>
      <c r="N1682" s="203"/>
      <c r="O1682" s="236"/>
      <c r="P1682" s="236"/>
      <c r="Q1682" s="236"/>
      <c r="R1682" s="236"/>
      <c r="S1682" s="236"/>
      <c r="T1682" s="236"/>
      <c r="U1682" s="236"/>
      <c r="V1682" s="236"/>
      <c r="W1682" s="236"/>
      <c r="X1682" s="236"/>
      <c r="Y1682" s="240"/>
      <c r="Z1682" s="236"/>
      <c r="AA1682" s="236"/>
      <c r="AB1682" s="240"/>
      <c r="AC1682" s="249"/>
      <c r="AD1682" s="252"/>
      <c r="AE1682" s="253"/>
      <c r="AF1682" s="236"/>
      <c r="AG1682" s="249"/>
      <c r="AH1682" s="249"/>
      <c r="AI1682" s="249"/>
      <c r="AJ1682" s="249"/>
      <c r="AK1682" s="249"/>
      <c r="AL1682" s="249"/>
      <c r="AM1682" s="236"/>
      <c r="AN1682" s="240"/>
      <c r="AO1682" s="242"/>
    </row>
    <row r="1683" spans="2:41" ht="12.45" customHeight="1" x14ac:dyDescent="0.3">
      <c r="B1683" s="456"/>
      <c r="C1683" s="430"/>
      <c r="D1683" s="424"/>
      <c r="E1683" s="243" t="s">
        <v>127</v>
      </c>
      <c r="F1683" s="203" t="s">
        <v>38</v>
      </c>
      <c r="G1683" s="202"/>
      <c r="H1683" s="203"/>
      <c r="I1683" s="203"/>
      <c r="J1683" s="203"/>
      <c r="K1683" s="218"/>
      <c r="L1683" s="203"/>
      <c r="M1683" s="203"/>
      <c r="N1683" s="203"/>
      <c r="O1683" s="236"/>
      <c r="P1683" s="236"/>
      <c r="Q1683" s="236"/>
      <c r="R1683" s="236"/>
      <c r="S1683" s="236"/>
      <c r="T1683" s="236"/>
      <c r="U1683" s="236"/>
      <c r="V1683" s="236"/>
      <c r="W1683" s="236"/>
      <c r="X1683" s="236"/>
      <c r="Y1683" s="240"/>
      <c r="Z1683" s="236"/>
      <c r="AA1683" s="236"/>
      <c r="AB1683" s="240"/>
      <c r="AC1683" s="236"/>
      <c r="AD1683" s="237"/>
      <c r="AE1683" s="263"/>
      <c r="AF1683" s="236"/>
      <c r="AG1683" s="236"/>
      <c r="AH1683" s="236"/>
      <c r="AI1683" s="236"/>
      <c r="AJ1683" s="236"/>
      <c r="AK1683" s="236"/>
      <c r="AL1683" s="236"/>
      <c r="AM1683" s="236"/>
      <c r="AN1683" s="240"/>
      <c r="AO1683" s="242"/>
    </row>
    <row r="1684" spans="2:41" ht="12.45" customHeight="1" x14ac:dyDescent="0.3">
      <c r="B1684" s="456"/>
      <c r="C1684" s="430"/>
      <c r="D1684" s="425"/>
      <c r="E1684" s="221" t="s">
        <v>126</v>
      </c>
      <c r="F1684" s="321" t="s">
        <v>38</v>
      </c>
      <c r="G1684" s="259" t="str">
        <f>IF(AND(G1681&lt;&gt;"",G1682&lt;&gt;"",G1683&lt;&gt;""),G1681*G1682*G1683,"")</f>
        <v/>
      </c>
      <c r="H1684" s="259" t="str">
        <f>IF(AND(H1681&lt;&gt;"",H1682&lt;&gt;"",H1683&lt;&gt;""),H1681*H1682*H1683,"")</f>
        <v/>
      </c>
      <c r="I1684" s="259" t="str">
        <f t="shared" ref="I1684:AO1684" si="393">IF(AND(I1681&lt;&gt;"",I1682&lt;&gt;"",I1683&lt;&gt;""),I1681*I1682*I1683,"")</f>
        <v/>
      </c>
      <c r="J1684" s="259" t="str">
        <f t="shared" si="393"/>
        <v/>
      </c>
      <c r="K1684" s="259" t="str">
        <f t="shared" si="393"/>
        <v/>
      </c>
      <c r="L1684" s="259" t="str">
        <f t="shared" si="393"/>
        <v/>
      </c>
      <c r="M1684" s="259" t="str">
        <f t="shared" si="393"/>
        <v/>
      </c>
      <c r="N1684" s="259" t="str">
        <f t="shared" si="393"/>
        <v/>
      </c>
      <c r="O1684" s="259" t="str">
        <f t="shared" si="393"/>
        <v/>
      </c>
      <c r="P1684" s="259" t="str">
        <f t="shared" si="393"/>
        <v/>
      </c>
      <c r="Q1684" s="259" t="str">
        <f t="shared" si="393"/>
        <v/>
      </c>
      <c r="R1684" s="259" t="str">
        <f t="shared" si="393"/>
        <v/>
      </c>
      <c r="S1684" s="259" t="str">
        <f t="shared" si="393"/>
        <v/>
      </c>
      <c r="T1684" s="259" t="str">
        <f t="shared" si="393"/>
        <v/>
      </c>
      <c r="U1684" s="259" t="str">
        <f t="shared" si="393"/>
        <v/>
      </c>
      <c r="V1684" s="259" t="str">
        <f t="shared" si="393"/>
        <v/>
      </c>
      <c r="W1684" s="259" t="str">
        <f t="shared" si="393"/>
        <v/>
      </c>
      <c r="X1684" s="259" t="str">
        <f t="shared" si="393"/>
        <v/>
      </c>
      <c r="Y1684" s="259" t="str">
        <f t="shared" si="393"/>
        <v/>
      </c>
      <c r="Z1684" s="259" t="str">
        <f t="shared" si="393"/>
        <v/>
      </c>
      <c r="AA1684" s="259" t="str">
        <f t="shared" si="393"/>
        <v/>
      </c>
      <c r="AB1684" s="259" t="str">
        <f t="shared" si="393"/>
        <v/>
      </c>
      <c r="AC1684" s="259" t="str">
        <f t="shared" si="393"/>
        <v/>
      </c>
      <c r="AD1684" s="259" t="str">
        <f t="shared" si="393"/>
        <v/>
      </c>
      <c r="AE1684" s="259" t="str">
        <f t="shared" si="393"/>
        <v/>
      </c>
      <c r="AF1684" s="259" t="str">
        <f t="shared" si="393"/>
        <v/>
      </c>
      <c r="AG1684" s="259" t="str">
        <f t="shared" si="393"/>
        <v/>
      </c>
      <c r="AH1684" s="259" t="str">
        <f t="shared" si="393"/>
        <v/>
      </c>
      <c r="AI1684" s="259" t="str">
        <f t="shared" si="393"/>
        <v/>
      </c>
      <c r="AJ1684" s="259" t="str">
        <f t="shared" si="393"/>
        <v/>
      </c>
      <c r="AK1684" s="259" t="str">
        <f t="shared" si="393"/>
        <v/>
      </c>
      <c r="AL1684" s="259" t="str">
        <f t="shared" si="393"/>
        <v/>
      </c>
      <c r="AM1684" s="259" t="str">
        <f t="shared" si="393"/>
        <v/>
      </c>
      <c r="AN1684" s="259" t="str">
        <f t="shared" si="393"/>
        <v/>
      </c>
      <c r="AO1684" s="262" t="str">
        <f t="shared" si="393"/>
        <v/>
      </c>
    </row>
    <row r="1685" spans="2:41" ht="12.45" customHeight="1" x14ac:dyDescent="0.3">
      <c r="B1685" s="456"/>
      <c r="C1685" s="430"/>
      <c r="D1685" s="426" t="s">
        <v>111</v>
      </c>
      <c r="E1685" s="264" t="s">
        <v>46</v>
      </c>
      <c r="F1685" s="203" t="s">
        <v>38</v>
      </c>
      <c r="G1685" s="247"/>
      <c r="H1685" s="247"/>
      <c r="I1685" s="256"/>
      <c r="J1685" s="257"/>
      <c r="K1685" s="257"/>
      <c r="L1685" s="247"/>
      <c r="M1685" s="247"/>
      <c r="N1685" s="250"/>
      <c r="O1685" s="251"/>
      <c r="P1685" s="251"/>
      <c r="Q1685" s="251"/>
      <c r="R1685" s="251"/>
      <c r="S1685" s="251"/>
      <c r="T1685" s="251"/>
      <c r="U1685" s="251"/>
      <c r="V1685" s="251"/>
      <c r="W1685" s="251"/>
      <c r="X1685" s="249"/>
      <c r="Y1685" s="254"/>
      <c r="Z1685" s="249"/>
      <c r="AA1685" s="249"/>
      <c r="AB1685" s="254"/>
      <c r="AC1685" s="249"/>
      <c r="AD1685" s="252"/>
      <c r="AE1685" s="258"/>
      <c r="AF1685" s="249"/>
      <c r="AG1685" s="249"/>
      <c r="AH1685" s="249"/>
      <c r="AI1685" s="249"/>
      <c r="AJ1685" s="249"/>
      <c r="AK1685" s="249"/>
      <c r="AL1685" s="249"/>
      <c r="AM1685" s="249"/>
      <c r="AN1685" s="254"/>
      <c r="AO1685" s="255"/>
    </row>
    <row r="1686" spans="2:41" ht="12.45" customHeight="1" x14ac:dyDescent="0.3">
      <c r="B1686" s="456"/>
      <c r="C1686" s="430"/>
      <c r="D1686" s="424"/>
      <c r="E1686" s="245" t="s">
        <v>109</v>
      </c>
      <c r="F1686" s="203" t="s">
        <v>38</v>
      </c>
      <c r="G1686" s="246"/>
      <c r="H1686" s="203"/>
      <c r="I1686" s="231"/>
      <c r="J1686" s="203"/>
      <c r="K1686" s="218"/>
      <c r="L1686" s="247"/>
      <c r="M1686" s="247"/>
      <c r="N1686" s="203"/>
      <c r="O1686" s="236"/>
      <c r="P1686" s="236"/>
      <c r="Q1686" s="236"/>
      <c r="R1686" s="236"/>
      <c r="S1686" s="236"/>
      <c r="T1686" s="236"/>
      <c r="U1686" s="236"/>
      <c r="V1686" s="236"/>
      <c r="W1686" s="236"/>
      <c r="X1686" s="236"/>
      <c r="Y1686" s="240"/>
      <c r="Z1686" s="236"/>
      <c r="AA1686" s="236"/>
      <c r="AB1686" s="240"/>
      <c r="AC1686" s="249"/>
      <c r="AD1686" s="252"/>
      <c r="AE1686" s="253"/>
      <c r="AF1686" s="236"/>
      <c r="AG1686" s="249"/>
      <c r="AH1686" s="249"/>
      <c r="AI1686" s="249"/>
      <c r="AJ1686" s="249"/>
      <c r="AK1686" s="249"/>
      <c r="AL1686" s="249"/>
      <c r="AM1686" s="236"/>
      <c r="AN1686" s="240"/>
      <c r="AO1686" s="242"/>
    </row>
    <row r="1687" spans="2:41" ht="12.45" customHeight="1" x14ac:dyDescent="0.3">
      <c r="B1687" s="456"/>
      <c r="C1687" s="430"/>
      <c r="D1687" s="424"/>
      <c r="E1687" s="243" t="s">
        <v>127</v>
      </c>
      <c r="F1687" s="203" t="s">
        <v>38</v>
      </c>
      <c r="G1687" s="202"/>
      <c r="H1687" s="203"/>
      <c r="I1687" s="203"/>
      <c r="J1687" s="203"/>
      <c r="K1687" s="218"/>
      <c r="L1687" s="203"/>
      <c r="M1687" s="203"/>
      <c r="N1687" s="203"/>
      <c r="O1687" s="236"/>
      <c r="P1687" s="236"/>
      <c r="Q1687" s="236"/>
      <c r="R1687" s="236"/>
      <c r="S1687" s="236"/>
      <c r="T1687" s="236"/>
      <c r="U1687" s="236"/>
      <c r="V1687" s="236"/>
      <c r="W1687" s="236"/>
      <c r="X1687" s="236"/>
      <c r="Y1687" s="240"/>
      <c r="Z1687" s="236"/>
      <c r="AA1687" s="236"/>
      <c r="AB1687" s="240"/>
      <c r="AC1687" s="236"/>
      <c r="AD1687" s="237"/>
      <c r="AE1687" s="263"/>
      <c r="AF1687" s="236"/>
      <c r="AG1687" s="236"/>
      <c r="AH1687" s="236"/>
      <c r="AI1687" s="236"/>
      <c r="AJ1687" s="236"/>
      <c r="AK1687" s="236"/>
      <c r="AL1687" s="236"/>
      <c r="AM1687" s="236"/>
      <c r="AN1687" s="240"/>
      <c r="AO1687" s="242"/>
    </row>
    <row r="1688" spans="2:41" ht="12.45" customHeight="1" x14ac:dyDescent="0.3">
      <c r="B1688" s="456"/>
      <c r="C1688" s="430"/>
      <c r="D1688" s="425"/>
      <c r="E1688" s="188" t="s">
        <v>126</v>
      </c>
      <c r="F1688" s="321" t="s">
        <v>38</v>
      </c>
      <c r="G1688" s="259" t="str">
        <f>IF(AND(G1685&lt;&gt;"",G1686&lt;&gt;"",G1687&lt;&gt;""),G1685*G1686*G1687,"")</f>
        <v/>
      </c>
      <c r="H1688" s="259" t="str">
        <f>IF(AND(H1685&lt;&gt;"",H1686&lt;&gt;"",H1687&lt;&gt;""),H1685*H1686*H1687,"")</f>
        <v/>
      </c>
      <c r="I1688" s="259" t="str">
        <f t="shared" ref="I1688:AO1688" si="394">IF(AND(I1685&lt;&gt;"",I1686&lt;&gt;"",I1687&lt;&gt;""),I1685*I1686*I1687,"")</f>
        <v/>
      </c>
      <c r="J1688" s="259" t="str">
        <f t="shared" si="394"/>
        <v/>
      </c>
      <c r="K1688" s="259" t="str">
        <f t="shared" si="394"/>
        <v/>
      </c>
      <c r="L1688" s="259" t="str">
        <f t="shared" si="394"/>
        <v/>
      </c>
      <c r="M1688" s="259" t="str">
        <f t="shared" si="394"/>
        <v/>
      </c>
      <c r="N1688" s="259" t="str">
        <f t="shared" si="394"/>
        <v/>
      </c>
      <c r="O1688" s="259" t="str">
        <f t="shared" si="394"/>
        <v/>
      </c>
      <c r="P1688" s="259" t="str">
        <f t="shared" si="394"/>
        <v/>
      </c>
      <c r="Q1688" s="259" t="str">
        <f t="shared" si="394"/>
        <v/>
      </c>
      <c r="R1688" s="259" t="str">
        <f t="shared" si="394"/>
        <v/>
      </c>
      <c r="S1688" s="259" t="str">
        <f t="shared" si="394"/>
        <v/>
      </c>
      <c r="T1688" s="259" t="str">
        <f t="shared" si="394"/>
        <v/>
      </c>
      <c r="U1688" s="259" t="str">
        <f t="shared" si="394"/>
        <v/>
      </c>
      <c r="V1688" s="259" t="str">
        <f t="shared" si="394"/>
        <v/>
      </c>
      <c r="W1688" s="259" t="str">
        <f t="shared" si="394"/>
        <v/>
      </c>
      <c r="X1688" s="259" t="str">
        <f t="shared" si="394"/>
        <v/>
      </c>
      <c r="Y1688" s="259" t="str">
        <f t="shared" si="394"/>
        <v/>
      </c>
      <c r="Z1688" s="259" t="str">
        <f t="shared" si="394"/>
        <v/>
      </c>
      <c r="AA1688" s="259" t="str">
        <f t="shared" si="394"/>
        <v/>
      </c>
      <c r="AB1688" s="259" t="str">
        <f t="shared" si="394"/>
        <v/>
      </c>
      <c r="AC1688" s="259" t="str">
        <f t="shared" si="394"/>
        <v/>
      </c>
      <c r="AD1688" s="259" t="str">
        <f t="shared" si="394"/>
        <v/>
      </c>
      <c r="AE1688" s="259" t="str">
        <f t="shared" si="394"/>
        <v/>
      </c>
      <c r="AF1688" s="259" t="str">
        <f t="shared" si="394"/>
        <v/>
      </c>
      <c r="AG1688" s="259" t="str">
        <f t="shared" si="394"/>
        <v/>
      </c>
      <c r="AH1688" s="259" t="str">
        <f t="shared" si="394"/>
        <v/>
      </c>
      <c r="AI1688" s="259" t="str">
        <f t="shared" si="394"/>
        <v/>
      </c>
      <c r="AJ1688" s="259" t="str">
        <f t="shared" si="394"/>
        <v/>
      </c>
      <c r="AK1688" s="259" t="str">
        <f t="shared" si="394"/>
        <v/>
      </c>
      <c r="AL1688" s="259" t="str">
        <f t="shared" si="394"/>
        <v/>
      </c>
      <c r="AM1688" s="259" t="str">
        <f t="shared" si="394"/>
        <v/>
      </c>
      <c r="AN1688" s="259" t="str">
        <f t="shared" si="394"/>
        <v/>
      </c>
      <c r="AO1688" s="262" t="str">
        <f t="shared" si="394"/>
        <v/>
      </c>
    </row>
    <row r="1689" spans="2:41" ht="12.45" customHeight="1" x14ac:dyDescent="0.3">
      <c r="B1689" s="456"/>
      <c r="C1689" s="430"/>
      <c r="D1689" s="426" t="s">
        <v>111</v>
      </c>
      <c r="E1689" s="264" t="s">
        <v>46</v>
      </c>
      <c r="F1689" s="203" t="s">
        <v>38</v>
      </c>
      <c r="G1689" s="247"/>
      <c r="H1689" s="247"/>
      <c r="I1689" s="256"/>
      <c r="J1689" s="257"/>
      <c r="K1689" s="257"/>
      <c r="L1689" s="247"/>
      <c r="M1689" s="247"/>
      <c r="N1689" s="250"/>
      <c r="O1689" s="251"/>
      <c r="P1689" s="251"/>
      <c r="Q1689" s="251"/>
      <c r="R1689" s="251"/>
      <c r="S1689" s="251"/>
      <c r="T1689" s="251"/>
      <c r="U1689" s="251"/>
      <c r="V1689" s="251"/>
      <c r="W1689" s="251"/>
      <c r="X1689" s="249"/>
      <c r="Y1689" s="254"/>
      <c r="Z1689" s="249"/>
      <c r="AA1689" s="249"/>
      <c r="AB1689" s="254"/>
      <c r="AC1689" s="249"/>
      <c r="AD1689" s="252"/>
      <c r="AE1689" s="258"/>
      <c r="AF1689" s="249"/>
      <c r="AG1689" s="249"/>
      <c r="AH1689" s="249"/>
      <c r="AI1689" s="249"/>
      <c r="AJ1689" s="249"/>
      <c r="AK1689" s="249"/>
      <c r="AL1689" s="249"/>
      <c r="AM1689" s="249"/>
      <c r="AN1689" s="254"/>
      <c r="AO1689" s="255"/>
    </row>
    <row r="1690" spans="2:41" ht="12.45" customHeight="1" x14ac:dyDescent="0.3">
      <c r="B1690" s="456"/>
      <c r="C1690" s="430"/>
      <c r="D1690" s="424"/>
      <c r="E1690" s="245" t="s">
        <v>109</v>
      </c>
      <c r="F1690" s="203" t="s">
        <v>38</v>
      </c>
      <c r="G1690" s="246"/>
      <c r="H1690" s="203"/>
      <c r="I1690" s="231"/>
      <c r="J1690" s="203"/>
      <c r="K1690" s="218"/>
      <c r="L1690" s="247"/>
      <c r="M1690" s="247"/>
      <c r="N1690" s="203"/>
      <c r="O1690" s="236"/>
      <c r="P1690" s="236"/>
      <c r="Q1690" s="236"/>
      <c r="R1690" s="236"/>
      <c r="S1690" s="236"/>
      <c r="T1690" s="236"/>
      <c r="U1690" s="236"/>
      <c r="V1690" s="236"/>
      <c r="W1690" s="236"/>
      <c r="X1690" s="236"/>
      <c r="Y1690" s="240"/>
      <c r="Z1690" s="236"/>
      <c r="AA1690" s="236"/>
      <c r="AB1690" s="240"/>
      <c r="AC1690" s="249"/>
      <c r="AD1690" s="252"/>
      <c r="AE1690" s="253"/>
      <c r="AF1690" s="236"/>
      <c r="AG1690" s="249"/>
      <c r="AH1690" s="249"/>
      <c r="AI1690" s="249"/>
      <c r="AJ1690" s="249"/>
      <c r="AK1690" s="249"/>
      <c r="AL1690" s="249"/>
      <c r="AM1690" s="236"/>
      <c r="AN1690" s="240"/>
      <c r="AO1690" s="242"/>
    </row>
    <row r="1691" spans="2:41" ht="12.45" customHeight="1" x14ac:dyDescent="0.3">
      <c r="B1691" s="456"/>
      <c r="C1691" s="430"/>
      <c r="D1691" s="424"/>
      <c r="E1691" s="243" t="s">
        <v>127</v>
      </c>
      <c r="F1691" s="203" t="s">
        <v>38</v>
      </c>
      <c r="G1691" s="202"/>
      <c r="H1691" s="203"/>
      <c r="I1691" s="203"/>
      <c r="J1691" s="203"/>
      <c r="K1691" s="218"/>
      <c r="L1691" s="203"/>
      <c r="M1691" s="203"/>
      <c r="N1691" s="203"/>
      <c r="O1691" s="236"/>
      <c r="P1691" s="236"/>
      <c r="Q1691" s="236"/>
      <c r="R1691" s="236"/>
      <c r="S1691" s="236"/>
      <c r="T1691" s="236"/>
      <c r="U1691" s="236"/>
      <c r="V1691" s="236"/>
      <c r="W1691" s="236"/>
      <c r="X1691" s="236"/>
      <c r="Y1691" s="240"/>
      <c r="Z1691" s="236"/>
      <c r="AA1691" s="236"/>
      <c r="AB1691" s="240"/>
      <c r="AC1691" s="236"/>
      <c r="AD1691" s="237"/>
      <c r="AE1691" s="263"/>
      <c r="AF1691" s="236"/>
      <c r="AG1691" s="236"/>
      <c r="AH1691" s="236"/>
      <c r="AI1691" s="236"/>
      <c r="AJ1691" s="236"/>
      <c r="AK1691" s="236"/>
      <c r="AL1691" s="236"/>
      <c r="AM1691" s="236"/>
      <c r="AN1691" s="240"/>
      <c r="AO1691" s="242"/>
    </row>
    <row r="1692" spans="2:41" ht="12.45" customHeight="1" thickBot="1" x14ac:dyDescent="0.35">
      <c r="B1692" s="456"/>
      <c r="C1692" s="431"/>
      <c r="D1692" s="428"/>
      <c r="E1692" s="189" t="s">
        <v>126</v>
      </c>
      <c r="F1692" s="322" t="s">
        <v>38</v>
      </c>
      <c r="G1692" s="265" t="str">
        <f>IF(AND(G1689&lt;&gt;"",G1690&lt;&gt;"",G1691&lt;&gt;""),G1689*G1690*G1691,"")</f>
        <v/>
      </c>
      <c r="H1692" s="265" t="str">
        <f>IF(AND(H1689&lt;&gt;"",H1690&lt;&gt;"",H1691&lt;&gt;""),H1689*H1690*H1691,"")</f>
        <v/>
      </c>
      <c r="I1692" s="265" t="str">
        <f t="shared" ref="I1692:M1692" si="395">IF(AND(I1689&lt;&gt;"",I1690&lt;&gt;"",I1691&lt;&gt;""),I1689*I1690*I1691,"")</f>
        <v/>
      </c>
      <c r="J1692" s="265" t="str">
        <f t="shared" si="395"/>
        <v/>
      </c>
      <c r="K1692" s="265" t="str">
        <f t="shared" si="395"/>
        <v/>
      </c>
      <c r="L1692" s="265" t="str">
        <f t="shared" si="395"/>
        <v/>
      </c>
      <c r="M1692" s="265" t="str">
        <f t="shared" si="395"/>
        <v/>
      </c>
      <c r="N1692" s="265" t="str">
        <f>IF(AND(N1689&lt;&gt;"",N1690&lt;&gt;"",N1691&lt;&gt;""),N1689*N1690*N1691,"")</f>
        <v/>
      </c>
      <c r="O1692" s="265" t="str">
        <f t="shared" ref="O1692:AO1692" si="396">IF(AND(O1689&lt;&gt;"",O1690&lt;&gt;"",O1691&lt;&gt;""),O1689*O1690*O1691,"")</f>
        <v/>
      </c>
      <c r="P1692" s="265" t="str">
        <f t="shared" si="396"/>
        <v/>
      </c>
      <c r="Q1692" s="265" t="str">
        <f t="shared" si="396"/>
        <v/>
      </c>
      <c r="R1692" s="265" t="str">
        <f t="shared" si="396"/>
        <v/>
      </c>
      <c r="S1692" s="265" t="str">
        <f t="shared" si="396"/>
        <v/>
      </c>
      <c r="T1692" s="265" t="str">
        <f t="shared" si="396"/>
        <v/>
      </c>
      <c r="U1692" s="265" t="str">
        <f t="shared" si="396"/>
        <v/>
      </c>
      <c r="V1692" s="265" t="str">
        <f t="shared" si="396"/>
        <v/>
      </c>
      <c r="W1692" s="265" t="str">
        <f t="shared" si="396"/>
        <v/>
      </c>
      <c r="X1692" s="265" t="str">
        <f t="shared" si="396"/>
        <v/>
      </c>
      <c r="Y1692" s="265" t="str">
        <f t="shared" si="396"/>
        <v/>
      </c>
      <c r="Z1692" s="265" t="str">
        <f t="shared" si="396"/>
        <v/>
      </c>
      <c r="AA1692" s="265" t="str">
        <f t="shared" si="396"/>
        <v/>
      </c>
      <c r="AB1692" s="265" t="str">
        <f t="shared" si="396"/>
        <v/>
      </c>
      <c r="AC1692" s="265" t="str">
        <f t="shared" si="396"/>
        <v/>
      </c>
      <c r="AD1692" s="265" t="str">
        <f t="shared" si="396"/>
        <v/>
      </c>
      <c r="AE1692" s="265" t="str">
        <f t="shared" si="396"/>
        <v/>
      </c>
      <c r="AF1692" s="265" t="str">
        <f t="shared" si="396"/>
        <v/>
      </c>
      <c r="AG1692" s="265" t="str">
        <f t="shared" si="396"/>
        <v/>
      </c>
      <c r="AH1692" s="265" t="str">
        <f t="shared" si="396"/>
        <v/>
      </c>
      <c r="AI1692" s="265" t="str">
        <f t="shared" si="396"/>
        <v/>
      </c>
      <c r="AJ1692" s="265" t="str">
        <f t="shared" si="396"/>
        <v/>
      </c>
      <c r="AK1692" s="265" t="str">
        <f t="shared" si="396"/>
        <v/>
      </c>
      <c r="AL1692" s="265" t="str">
        <f t="shared" si="396"/>
        <v/>
      </c>
      <c r="AM1692" s="265" t="str">
        <f t="shared" si="396"/>
        <v/>
      </c>
      <c r="AN1692" s="265" t="str">
        <f t="shared" si="396"/>
        <v/>
      </c>
      <c r="AO1692" s="266" t="str">
        <f t="shared" si="396"/>
        <v/>
      </c>
    </row>
    <row r="1693" spans="2:41" ht="12.45" customHeight="1" x14ac:dyDescent="0.3">
      <c r="B1693" s="456"/>
      <c r="C1693" s="429" t="s">
        <v>119</v>
      </c>
      <c r="D1693" s="432" t="s">
        <v>110</v>
      </c>
      <c r="E1693" s="227" t="s">
        <v>46</v>
      </c>
      <c r="F1693" s="203" t="s">
        <v>38</v>
      </c>
      <c r="G1693" s="230"/>
      <c r="H1693" s="228"/>
      <c r="I1693" s="230"/>
      <c r="J1693" s="232"/>
      <c r="K1693" s="234"/>
      <c r="L1693" s="230"/>
      <c r="M1693" s="230"/>
      <c r="N1693" s="230"/>
      <c r="O1693" s="235"/>
      <c r="P1693" s="235"/>
      <c r="Q1693" s="235"/>
      <c r="R1693" s="235"/>
      <c r="S1693" s="235"/>
      <c r="T1693" s="235"/>
      <c r="U1693" s="235"/>
      <c r="V1693" s="235"/>
      <c r="W1693" s="235"/>
      <c r="X1693" s="235"/>
      <c r="Y1693" s="235"/>
      <c r="Z1693" s="235"/>
      <c r="AA1693" s="235"/>
      <c r="AB1693" s="235"/>
      <c r="AC1693" s="235"/>
      <c r="AD1693" s="239"/>
      <c r="AE1693" s="235"/>
      <c r="AF1693" s="235"/>
      <c r="AG1693" s="235"/>
      <c r="AH1693" s="235"/>
      <c r="AI1693" s="235"/>
      <c r="AJ1693" s="235"/>
      <c r="AK1693" s="235"/>
      <c r="AL1693" s="235"/>
      <c r="AM1693" s="239"/>
      <c r="AN1693" s="239"/>
      <c r="AO1693" s="241"/>
    </row>
    <row r="1694" spans="2:41" ht="12.45" customHeight="1" x14ac:dyDescent="0.3">
      <c r="B1694" s="456"/>
      <c r="C1694" s="430"/>
      <c r="D1694" s="424"/>
      <c r="E1694" s="224" t="s">
        <v>109</v>
      </c>
      <c r="F1694" s="203" t="s">
        <v>38</v>
      </c>
      <c r="G1694" s="231"/>
      <c r="H1694" s="229"/>
      <c r="I1694" s="203"/>
      <c r="J1694" s="233"/>
      <c r="K1694" s="202"/>
      <c r="L1694" s="203"/>
      <c r="M1694" s="203"/>
      <c r="N1694" s="203"/>
      <c r="O1694" s="236"/>
      <c r="P1694" s="236"/>
      <c r="Q1694" s="236"/>
      <c r="R1694" s="236"/>
      <c r="S1694" s="236"/>
      <c r="T1694" s="236"/>
      <c r="U1694" s="236"/>
      <c r="V1694" s="236"/>
      <c r="W1694" s="236"/>
      <c r="X1694" s="236"/>
      <c r="Y1694" s="236"/>
      <c r="Z1694" s="236"/>
      <c r="AA1694" s="236"/>
      <c r="AB1694" s="236"/>
      <c r="AC1694" s="236"/>
      <c r="AD1694" s="240"/>
      <c r="AE1694" s="236"/>
      <c r="AF1694" s="236"/>
      <c r="AG1694" s="236"/>
      <c r="AH1694" s="236"/>
      <c r="AI1694" s="236"/>
      <c r="AJ1694" s="236"/>
      <c r="AK1694" s="236"/>
      <c r="AL1694" s="236"/>
      <c r="AM1694" s="240"/>
      <c r="AN1694" s="240"/>
      <c r="AO1694" s="242"/>
    </row>
    <row r="1695" spans="2:41" ht="12.45" customHeight="1" x14ac:dyDescent="0.3">
      <c r="B1695" s="456"/>
      <c r="C1695" s="430"/>
      <c r="D1695" s="424"/>
      <c r="E1695" s="224" t="s">
        <v>127</v>
      </c>
      <c r="F1695" s="203" t="s">
        <v>38</v>
      </c>
      <c r="G1695" s="203"/>
      <c r="H1695" s="218"/>
      <c r="I1695" s="203"/>
      <c r="J1695" s="218"/>
      <c r="K1695" s="202"/>
      <c r="L1695" s="203"/>
      <c r="M1695" s="203"/>
      <c r="N1695" s="203"/>
      <c r="O1695" s="236"/>
      <c r="P1695" s="236"/>
      <c r="Q1695" s="236"/>
      <c r="R1695" s="236"/>
      <c r="S1695" s="236"/>
      <c r="T1695" s="236"/>
      <c r="U1695" s="236"/>
      <c r="V1695" s="236"/>
      <c r="W1695" s="236"/>
      <c r="X1695" s="236"/>
      <c r="Y1695" s="236"/>
      <c r="Z1695" s="236"/>
      <c r="AA1695" s="236"/>
      <c r="AB1695" s="236"/>
      <c r="AC1695" s="251"/>
      <c r="AD1695" s="240"/>
      <c r="AE1695" s="236"/>
      <c r="AF1695" s="236"/>
      <c r="AG1695" s="236"/>
      <c r="AH1695" s="236"/>
      <c r="AI1695" s="236"/>
      <c r="AJ1695" s="236"/>
      <c r="AK1695" s="236"/>
      <c r="AL1695" s="236"/>
      <c r="AM1695" s="240"/>
      <c r="AN1695" s="240"/>
      <c r="AO1695" s="242"/>
    </row>
    <row r="1696" spans="2:41" ht="12.45" customHeight="1" x14ac:dyDescent="0.3">
      <c r="B1696" s="456"/>
      <c r="C1696" s="430"/>
      <c r="D1696" s="425"/>
      <c r="E1696" s="220" t="s">
        <v>126</v>
      </c>
      <c r="F1696" s="321" t="s">
        <v>38</v>
      </c>
      <c r="G1696" s="200" t="str">
        <f>IF(AND(G1693&lt;&gt;"",G1694&lt;&gt;"",G1695&lt;&gt;""),G1693*G1694*G1695,"")</f>
        <v/>
      </c>
      <c r="H1696" s="198" t="str">
        <f>IF(AND(H1693&lt;&gt;"",H1694&lt;&gt;"",H1695&lt;&gt;""),H1693*H1694*H1695,"")</f>
        <v/>
      </c>
      <c r="I1696" s="200" t="str">
        <f t="shared" ref="I1696:AJ1696" si="397">IF(AND(I1693&lt;&gt;"",I1694&lt;&gt;"",I1695&lt;&gt;""),I1693*I1694*I1695,"")</f>
        <v/>
      </c>
      <c r="J1696" s="200" t="str">
        <f t="shared" si="397"/>
        <v/>
      </c>
      <c r="K1696" s="200" t="str">
        <f t="shared" si="397"/>
        <v/>
      </c>
      <c r="L1696" s="204" t="str">
        <f t="shared" si="397"/>
        <v/>
      </c>
      <c r="M1696" s="204" t="str">
        <f t="shared" si="397"/>
        <v/>
      </c>
      <c r="N1696" s="204" t="str">
        <f t="shared" si="397"/>
        <v/>
      </c>
      <c r="O1696" s="204" t="str">
        <f t="shared" si="397"/>
        <v/>
      </c>
      <c r="P1696" s="204" t="str">
        <f t="shared" si="397"/>
        <v/>
      </c>
      <c r="Q1696" s="204" t="str">
        <f t="shared" si="397"/>
        <v/>
      </c>
      <c r="R1696" s="204" t="str">
        <f t="shared" si="397"/>
        <v/>
      </c>
      <c r="S1696" s="204" t="str">
        <f t="shared" si="397"/>
        <v/>
      </c>
      <c r="T1696" s="204" t="str">
        <f t="shared" si="397"/>
        <v/>
      </c>
      <c r="U1696" s="204" t="str">
        <f t="shared" si="397"/>
        <v/>
      </c>
      <c r="V1696" s="204" t="str">
        <f t="shared" si="397"/>
        <v/>
      </c>
      <c r="W1696" s="204" t="str">
        <f t="shared" si="397"/>
        <v/>
      </c>
      <c r="X1696" s="204" t="str">
        <f t="shared" si="397"/>
        <v/>
      </c>
      <c r="Y1696" s="204" t="str">
        <f t="shared" si="397"/>
        <v/>
      </c>
      <c r="Z1696" s="204" t="str">
        <f t="shared" si="397"/>
        <v/>
      </c>
      <c r="AA1696" s="204" t="str">
        <f t="shared" si="397"/>
        <v/>
      </c>
      <c r="AB1696" s="204" t="str">
        <f t="shared" si="397"/>
        <v/>
      </c>
      <c r="AC1696" s="204" t="str">
        <f t="shared" si="397"/>
        <v/>
      </c>
      <c r="AD1696" s="200" t="str">
        <f t="shared" si="397"/>
        <v/>
      </c>
      <c r="AE1696" s="200" t="str">
        <f t="shared" si="397"/>
        <v/>
      </c>
      <c r="AF1696" s="200" t="str">
        <f t="shared" si="397"/>
        <v/>
      </c>
      <c r="AG1696" s="200" t="str">
        <f t="shared" si="397"/>
        <v/>
      </c>
      <c r="AH1696" s="204" t="str">
        <f t="shared" si="397"/>
        <v/>
      </c>
      <c r="AI1696" s="204" t="str">
        <f t="shared" si="397"/>
        <v/>
      </c>
      <c r="AJ1696" s="204" t="str">
        <f t="shared" si="397"/>
        <v/>
      </c>
      <c r="AK1696" s="204" t="str">
        <f>IF(AND(AK1693&lt;&gt;"",AK1694&lt;&gt;"",AK1695&lt;&gt;""),AK1693*AK1694*AK1695,"")</f>
        <v/>
      </c>
      <c r="AL1696" s="204" t="str">
        <f t="shared" ref="AL1696:AO1696" si="398">IF(AND(AL1693&lt;&gt;"",AL1694&lt;&gt;"",AL1695&lt;&gt;""),AL1693*AL1694*AL1695,"")</f>
        <v/>
      </c>
      <c r="AM1696" s="204" t="str">
        <f t="shared" si="398"/>
        <v/>
      </c>
      <c r="AN1696" s="204" t="str">
        <f t="shared" si="398"/>
        <v/>
      </c>
      <c r="AO1696" s="210" t="str">
        <f t="shared" si="398"/>
        <v/>
      </c>
    </row>
    <row r="1697" spans="2:41" ht="12.45" customHeight="1" x14ac:dyDescent="0.3">
      <c r="B1697" s="456"/>
      <c r="C1697" s="430"/>
      <c r="D1697" s="426" t="s">
        <v>110</v>
      </c>
      <c r="E1697" s="243" t="s">
        <v>46</v>
      </c>
      <c r="F1697" s="203" t="s">
        <v>38</v>
      </c>
      <c r="G1697" s="203"/>
      <c r="H1697" s="203"/>
      <c r="I1697" s="202"/>
      <c r="J1697" s="244"/>
      <c r="K1697" s="244"/>
      <c r="L1697" s="203"/>
      <c r="M1697" s="203"/>
      <c r="N1697" s="250"/>
      <c r="O1697" s="251"/>
      <c r="P1697" s="251"/>
      <c r="Q1697" s="251"/>
      <c r="R1697" s="251"/>
      <c r="S1697" s="251"/>
      <c r="T1697" s="251"/>
      <c r="U1697" s="251"/>
      <c r="V1697" s="251"/>
      <c r="W1697" s="251"/>
      <c r="X1697" s="236"/>
      <c r="Y1697" s="240"/>
      <c r="Z1697" s="236"/>
      <c r="AA1697" s="236"/>
      <c r="AB1697" s="240"/>
      <c r="AC1697" s="236"/>
      <c r="AD1697" s="237"/>
      <c r="AE1697" s="238"/>
      <c r="AF1697" s="236"/>
      <c r="AG1697" s="236"/>
      <c r="AH1697" s="249"/>
      <c r="AI1697" s="249"/>
      <c r="AJ1697" s="236"/>
      <c r="AK1697" s="236"/>
      <c r="AL1697" s="236"/>
      <c r="AM1697" s="236"/>
      <c r="AN1697" s="254"/>
      <c r="AO1697" s="255"/>
    </row>
    <row r="1698" spans="2:41" ht="12.45" customHeight="1" x14ac:dyDescent="0.3">
      <c r="B1698" s="456"/>
      <c r="C1698" s="430"/>
      <c r="D1698" s="424"/>
      <c r="E1698" s="245" t="s">
        <v>109</v>
      </c>
      <c r="F1698" s="203" t="s">
        <v>38</v>
      </c>
      <c r="G1698" s="246"/>
      <c r="H1698" s="203"/>
      <c r="I1698" s="231"/>
      <c r="J1698" s="203"/>
      <c r="K1698" s="218"/>
      <c r="L1698" s="247"/>
      <c r="M1698" s="247"/>
      <c r="N1698" s="203"/>
      <c r="O1698" s="236"/>
      <c r="P1698" s="236"/>
      <c r="Q1698" s="236"/>
      <c r="R1698" s="236"/>
      <c r="S1698" s="236"/>
      <c r="T1698" s="236"/>
      <c r="U1698" s="236"/>
      <c r="V1698" s="236"/>
      <c r="W1698" s="236"/>
      <c r="X1698" s="236"/>
      <c r="Y1698" s="240"/>
      <c r="Z1698" s="236"/>
      <c r="AA1698" s="236"/>
      <c r="AB1698" s="240"/>
      <c r="AC1698" s="249"/>
      <c r="AD1698" s="252"/>
      <c r="AE1698" s="253"/>
      <c r="AF1698" s="236"/>
      <c r="AG1698" s="249"/>
      <c r="AH1698" s="249"/>
      <c r="AI1698" s="249"/>
      <c r="AJ1698" s="249"/>
      <c r="AK1698" s="249"/>
      <c r="AL1698" s="249"/>
      <c r="AM1698" s="236"/>
      <c r="AN1698" s="240"/>
      <c r="AO1698" s="242"/>
    </row>
    <row r="1699" spans="2:41" ht="12.45" customHeight="1" x14ac:dyDescent="0.3">
      <c r="B1699" s="456"/>
      <c r="C1699" s="430"/>
      <c r="D1699" s="424"/>
      <c r="E1699" s="245" t="s">
        <v>127</v>
      </c>
      <c r="F1699" s="203" t="s">
        <v>38</v>
      </c>
      <c r="G1699" s="202"/>
      <c r="H1699" s="203"/>
      <c r="I1699" s="203"/>
      <c r="J1699" s="247"/>
      <c r="K1699" s="248"/>
      <c r="L1699" s="203"/>
      <c r="M1699" s="203"/>
      <c r="N1699" s="247"/>
      <c r="O1699" s="249"/>
      <c r="P1699" s="249"/>
      <c r="Q1699" s="249"/>
      <c r="R1699" s="249"/>
      <c r="S1699" s="249"/>
      <c r="T1699" s="249"/>
      <c r="U1699" s="249"/>
      <c r="V1699" s="249"/>
      <c r="W1699" s="249"/>
      <c r="X1699" s="236"/>
      <c r="Y1699" s="240"/>
      <c r="Z1699" s="236"/>
      <c r="AA1699" s="236"/>
      <c r="AB1699" s="240"/>
      <c r="AC1699" s="249"/>
      <c r="AD1699" s="252"/>
      <c r="AE1699" s="253"/>
      <c r="AF1699" s="236"/>
      <c r="AG1699" s="249"/>
      <c r="AH1699" s="236"/>
      <c r="AI1699" s="236"/>
      <c r="AJ1699" s="236"/>
      <c r="AK1699" s="236"/>
      <c r="AL1699" s="236"/>
      <c r="AM1699" s="236"/>
      <c r="AN1699" s="240"/>
      <c r="AO1699" s="242"/>
    </row>
    <row r="1700" spans="2:41" ht="12.45" customHeight="1" x14ac:dyDescent="0.3">
      <c r="B1700" s="456"/>
      <c r="C1700" s="430"/>
      <c r="D1700" s="425"/>
      <c r="E1700" s="220" t="s">
        <v>126</v>
      </c>
      <c r="F1700" s="321" t="s">
        <v>38</v>
      </c>
      <c r="G1700" s="259" t="str">
        <f>IF(AND(G1697&lt;&gt;"",G1698&lt;&gt;"",G1699&lt;&gt;""),G1697*G1698*G1699,"")</f>
        <v/>
      </c>
      <c r="H1700" s="259" t="str">
        <f t="shared" ref="H1700:AO1700" si="399">IF(AND(H1697&lt;&gt;"",H1698&lt;&gt;"",H1699&lt;&gt;""),H1697*H1698*H1699,"")</f>
        <v/>
      </c>
      <c r="I1700" s="259" t="str">
        <f t="shared" si="399"/>
        <v/>
      </c>
      <c r="J1700" s="259" t="str">
        <f t="shared" si="399"/>
        <v/>
      </c>
      <c r="K1700" s="259" t="str">
        <f t="shared" si="399"/>
        <v/>
      </c>
      <c r="L1700" s="259" t="str">
        <f t="shared" si="399"/>
        <v/>
      </c>
      <c r="M1700" s="259" t="str">
        <f t="shared" si="399"/>
        <v/>
      </c>
      <c r="N1700" s="259" t="str">
        <f t="shared" si="399"/>
        <v/>
      </c>
      <c r="O1700" s="259" t="str">
        <f t="shared" si="399"/>
        <v/>
      </c>
      <c r="P1700" s="259" t="str">
        <f t="shared" si="399"/>
        <v/>
      </c>
      <c r="Q1700" s="259" t="str">
        <f t="shared" si="399"/>
        <v/>
      </c>
      <c r="R1700" s="259" t="str">
        <f t="shared" si="399"/>
        <v/>
      </c>
      <c r="S1700" s="259" t="str">
        <f t="shared" si="399"/>
        <v/>
      </c>
      <c r="T1700" s="259" t="str">
        <f t="shared" si="399"/>
        <v/>
      </c>
      <c r="U1700" s="259" t="str">
        <f t="shared" si="399"/>
        <v/>
      </c>
      <c r="V1700" s="259" t="str">
        <f t="shared" si="399"/>
        <v/>
      </c>
      <c r="W1700" s="259" t="str">
        <f t="shared" si="399"/>
        <v/>
      </c>
      <c r="X1700" s="259" t="str">
        <f t="shared" si="399"/>
        <v/>
      </c>
      <c r="Y1700" s="260" t="str">
        <f t="shared" si="399"/>
        <v/>
      </c>
      <c r="Z1700" s="261" t="str">
        <f t="shared" si="399"/>
        <v/>
      </c>
      <c r="AA1700" s="259" t="str">
        <f t="shared" si="399"/>
        <v/>
      </c>
      <c r="AB1700" s="260" t="str">
        <f t="shared" si="399"/>
        <v/>
      </c>
      <c r="AC1700" s="261" t="str">
        <f t="shared" si="399"/>
        <v/>
      </c>
      <c r="AD1700" s="259" t="str">
        <f t="shared" si="399"/>
        <v/>
      </c>
      <c r="AE1700" s="259" t="str">
        <f t="shared" si="399"/>
        <v/>
      </c>
      <c r="AF1700" s="259" t="str">
        <f t="shared" si="399"/>
        <v/>
      </c>
      <c r="AG1700" s="259" t="str">
        <f t="shared" si="399"/>
        <v/>
      </c>
      <c r="AH1700" s="259" t="str">
        <f t="shared" si="399"/>
        <v/>
      </c>
      <c r="AI1700" s="259" t="str">
        <f t="shared" si="399"/>
        <v/>
      </c>
      <c r="AJ1700" s="259" t="str">
        <f t="shared" si="399"/>
        <v/>
      </c>
      <c r="AK1700" s="259" t="str">
        <f t="shared" si="399"/>
        <v/>
      </c>
      <c r="AL1700" s="259" t="str">
        <f t="shared" si="399"/>
        <v/>
      </c>
      <c r="AM1700" s="259" t="str">
        <f t="shared" si="399"/>
        <v/>
      </c>
      <c r="AN1700" s="259" t="str">
        <f t="shared" si="399"/>
        <v/>
      </c>
      <c r="AO1700" s="262" t="str">
        <f t="shared" si="399"/>
        <v/>
      </c>
    </row>
    <row r="1701" spans="2:41" ht="12.45" customHeight="1" x14ac:dyDescent="0.3">
      <c r="B1701" s="456"/>
      <c r="C1701" s="430"/>
      <c r="D1701" s="426" t="s">
        <v>110</v>
      </c>
      <c r="E1701" s="243" t="s">
        <v>46</v>
      </c>
      <c r="F1701" s="203" t="s">
        <v>38</v>
      </c>
      <c r="G1701" s="247"/>
      <c r="H1701" s="247"/>
      <c r="I1701" s="256"/>
      <c r="J1701" s="257"/>
      <c r="K1701" s="257"/>
      <c r="L1701" s="247"/>
      <c r="M1701" s="247"/>
      <c r="N1701" s="250"/>
      <c r="O1701" s="251"/>
      <c r="P1701" s="251"/>
      <c r="Q1701" s="251"/>
      <c r="R1701" s="251"/>
      <c r="S1701" s="251"/>
      <c r="T1701" s="251"/>
      <c r="U1701" s="251"/>
      <c r="V1701" s="251"/>
      <c r="W1701" s="251"/>
      <c r="X1701" s="249"/>
      <c r="Y1701" s="254"/>
      <c r="Z1701" s="249"/>
      <c r="AA1701" s="249"/>
      <c r="AB1701" s="254"/>
      <c r="AC1701" s="249"/>
      <c r="AD1701" s="252"/>
      <c r="AE1701" s="258"/>
      <c r="AF1701" s="249"/>
      <c r="AG1701" s="249"/>
      <c r="AH1701" s="249"/>
      <c r="AI1701" s="249"/>
      <c r="AJ1701" s="249"/>
      <c r="AK1701" s="249"/>
      <c r="AL1701" s="249"/>
      <c r="AM1701" s="249"/>
      <c r="AN1701" s="254"/>
      <c r="AO1701" s="255"/>
    </row>
    <row r="1702" spans="2:41" ht="12.45" customHeight="1" x14ac:dyDescent="0.3">
      <c r="B1702" s="456"/>
      <c r="C1702" s="430"/>
      <c r="D1702" s="424"/>
      <c r="E1702" s="245" t="s">
        <v>109</v>
      </c>
      <c r="F1702" s="203" t="s">
        <v>38</v>
      </c>
      <c r="G1702" s="246"/>
      <c r="H1702" s="203"/>
      <c r="I1702" s="231"/>
      <c r="J1702" s="203"/>
      <c r="K1702" s="218"/>
      <c r="L1702" s="247"/>
      <c r="M1702" s="247"/>
      <c r="N1702" s="203"/>
      <c r="O1702" s="236"/>
      <c r="P1702" s="236"/>
      <c r="Q1702" s="236"/>
      <c r="R1702" s="236"/>
      <c r="S1702" s="236"/>
      <c r="T1702" s="236"/>
      <c r="U1702" s="236"/>
      <c r="V1702" s="236"/>
      <c r="W1702" s="236"/>
      <c r="X1702" s="236"/>
      <c r="Y1702" s="240"/>
      <c r="Z1702" s="236"/>
      <c r="AA1702" s="236"/>
      <c r="AB1702" s="240"/>
      <c r="AC1702" s="249"/>
      <c r="AD1702" s="252"/>
      <c r="AE1702" s="253"/>
      <c r="AF1702" s="236"/>
      <c r="AG1702" s="249"/>
      <c r="AH1702" s="249"/>
      <c r="AI1702" s="249"/>
      <c r="AJ1702" s="249"/>
      <c r="AK1702" s="249"/>
      <c r="AL1702" s="249"/>
      <c r="AM1702" s="236"/>
      <c r="AN1702" s="240"/>
      <c r="AO1702" s="242"/>
    </row>
    <row r="1703" spans="2:41" ht="12.45" customHeight="1" x14ac:dyDescent="0.3">
      <c r="B1703" s="456"/>
      <c r="C1703" s="430"/>
      <c r="D1703" s="424"/>
      <c r="E1703" s="245" t="s">
        <v>127</v>
      </c>
      <c r="F1703" s="203" t="s">
        <v>38</v>
      </c>
      <c r="G1703" s="202"/>
      <c r="H1703" s="203"/>
      <c r="I1703" s="203"/>
      <c r="J1703" s="203"/>
      <c r="K1703" s="218"/>
      <c r="L1703" s="203"/>
      <c r="M1703" s="203"/>
      <c r="N1703" s="203"/>
      <c r="O1703" s="236"/>
      <c r="P1703" s="236"/>
      <c r="Q1703" s="236"/>
      <c r="R1703" s="236"/>
      <c r="S1703" s="236"/>
      <c r="T1703" s="236"/>
      <c r="U1703" s="236"/>
      <c r="V1703" s="236"/>
      <c r="W1703" s="236"/>
      <c r="X1703" s="236"/>
      <c r="Y1703" s="240"/>
      <c r="Z1703" s="236"/>
      <c r="AA1703" s="236"/>
      <c r="AB1703" s="240"/>
      <c r="AC1703" s="236"/>
      <c r="AD1703" s="237"/>
      <c r="AE1703" s="263"/>
      <c r="AF1703" s="236"/>
      <c r="AG1703" s="236"/>
      <c r="AH1703" s="236"/>
      <c r="AI1703" s="236"/>
      <c r="AJ1703" s="236"/>
      <c r="AK1703" s="236"/>
      <c r="AL1703" s="236"/>
      <c r="AM1703" s="236"/>
      <c r="AN1703" s="240"/>
      <c r="AO1703" s="242"/>
    </row>
    <row r="1704" spans="2:41" ht="12.45" customHeight="1" x14ac:dyDescent="0.3">
      <c r="B1704" s="456"/>
      <c r="C1704" s="430"/>
      <c r="D1704" s="425"/>
      <c r="E1704" s="221" t="s">
        <v>126</v>
      </c>
      <c r="F1704" s="321" t="s">
        <v>38</v>
      </c>
      <c r="G1704" s="259" t="str">
        <f>IF(AND(G1701&lt;&gt;"",G1702&lt;&gt;"",G1703&lt;&gt;""),G1701*G1702*G1703,"")</f>
        <v/>
      </c>
      <c r="H1704" s="259" t="str">
        <f t="shared" ref="H1704:AO1704" si="400">IF(AND(H1701&lt;&gt;"",H1702&lt;&gt;"",H1703&lt;&gt;""),H1701*H1702*H1703,"")</f>
        <v/>
      </c>
      <c r="I1704" s="259" t="str">
        <f t="shared" si="400"/>
        <v/>
      </c>
      <c r="J1704" s="259" t="str">
        <f t="shared" si="400"/>
        <v/>
      </c>
      <c r="K1704" s="259" t="str">
        <f t="shared" si="400"/>
        <v/>
      </c>
      <c r="L1704" s="259" t="str">
        <f t="shared" si="400"/>
        <v/>
      </c>
      <c r="M1704" s="259" t="str">
        <f t="shared" si="400"/>
        <v/>
      </c>
      <c r="N1704" s="259" t="str">
        <f t="shared" si="400"/>
        <v/>
      </c>
      <c r="O1704" s="259" t="str">
        <f t="shared" si="400"/>
        <v/>
      </c>
      <c r="P1704" s="259" t="str">
        <f t="shared" si="400"/>
        <v/>
      </c>
      <c r="Q1704" s="259" t="str">
        <f t="shared" si="400"/>
        <v/>
      </c>
      <c r="R1704" s="259" t="str">
        <f t="shared" si="400"/>
        <v/>
      </c>
      <c r="S1704" s="259" t="str">
        <f t="shared" si="400"/>
        <v/>
      </c>
      <c r="T1704" s="259" t="str">
        <f t="shared" si="400"/>
        <v/>
      </c>
      <c r="U1704" s="259" t="str">
        <f t="shared" si="400"/>
        <v/>
      </c>
      <c r="V1704" s="259" t="str">
        <f t="shared" si="400"/>
        <v/>
      </c>
      <c r="W1704" s="259" t="str">
        <f t="shared" si="400"/>
        <v/>
      </c>
      <c r="X1704" s="259" t="str">
        <f t="shared" si="400"/>
        <v/>
      </c>
      <c r="Y1704" s="259" t="str">
        <f t="shared" si="400"/>
        <v/>
      </c>
      <c r="Z1704" s="259" t="str">
        <f t="shared" si="400"/>
        <v/>
      </c>
      <c r="AA1704" s="259" t="str">
        <f t="shared" si="400"/>
        <v/>
      </c>
      <c r="AB1704" s="259" t="str">
        <f t="shared" si="400"/>
        <v/>
      </c>
      <c r="AC1704" s="259" t="str">
        <f t="shared" si="400"/>
        <v/>
      </c>
      <c r="AD1704" s="259" t="str">
        <f t="shared" si="400"/>
        <v/>
      </c>
      <c r="AE1704" s="259" t="str">
        <f t="shared" si="400"/>
        <v/>
      </c>
      <c r="AF1704" s="259" t="str">
        <f t="shared" si="400"/>
        <v/>
      </c>
      <c r="AG1704" s="259" t="str">
        <f t="shared" si="400"/>
        <v/>
      </c>
      <c r="AH1704" s="259" t="str">
        <f t="shared" si="400"/>
        <v/>
      </c>
      <c r="AI1704" s="259" t="str">
        <f t="shared" si="400"/>
        <v/>
      </c>
      <c r="AJ1704" s="259" t="str">
        <f t="shared" si="400"/>
        <v/>
      </c>
      <c r="AK1704" s="259" t="str">
        <f t="shared" si="400"/>
        <v/>
      </c>
      <c r="AL1704" s="259" t="str">
        <f t="shared" si="400"/>
        <v/>
      </c>
      <c r="AM1704" s="259" t="str">
        <f t="shared" si="400"/>
        <v/>
      </c>
      <c r="AN1704" s="259" t="str">
        <f t="shared" si="400"/>
        <v/>
      </c>
      <c r="AO1704" s="262" t="str">
        <f t="shared" si="400"/>
        <v/>
      </c>
    </row>
    <row r="1705" spans="2:41" ht="12.45" customHeight="1" x14ac:dyDescent="0.3">
      <c r="B1705" s="456"/>
      <c r="C1705" s="430"/>
      <c r="D1705" s="426" t="s">
        <v>110</v>
      </c>
      <c r="E1705" s="264" t="s">
        <v>46</v>
      </c>
      <c r="F1705" s="203" t="s">
        <v>38</v>
      </c>
      <c r="G1705" s="247"/>
      <c r="H1705" s="247"/>
      <c r="I1705" s="256"/>
      <c r="J1705" s="257"/>
      <c r="K1705" s="257"/>
      <c r="L1705" s="247"/>
      <c r="M1705" s="247"/>
      <c r="N1705" s="250"/>
      <c r="O1705" s="251"/>
      <c r="P1705" s="251"/>
      <c r="Q1705" s="251"/>
      <c r="R1705" s="251"/>
      <c r="S1705" s="251"/>
      <c r="T1705" s="251"/>
      <c r="U1705" s="251"/>
      <c r="V1705" s="251"/>
      <c r="W1705" s="251"/>
      <c r="X1705" s="249"/>
      <c r="Y1705" s="254"/>
      <c r="Z1705" s="249"/>
      <c r="AA1705" s="249"/>
      <c r="AB1705" s="254"/>
      <c r="AC1705" s="249"/>
      <c r="AD1705" s="252"/>
      <c r="AE1705" s="258"/>
      <c r="AF1705" s="249"/>
      <c r="AG1705" s="249"/>
      <c r="AH1705" s="249"/>
      <c r="AI1705" s="249"/>
      <c r="AJ1705" s="249"/>
      <c r="AK1705" s="249"/>
      <c r="AL1705" s="249"/>
      <c r="AM1705" s="249"/>
      <c r="AN1705" s="254"/>
      <c r="AO1705" s="255"/>
    </row>
    <row r="1706" spans="2:41" ht="12.45" customHeight="1" x14ac:dyDescent="0.3">
      <c r="B1706" s="456"/>
      <c r="C1706" s="430"/>
      <c r="D1706" s="424"/>
      <c r="E1706" s="245" t="s">
        <v>109</v>
      </c>
      <c r="F1706" s="203" t="s">
        <v>38</v>
      </c>
      <c r="G1706" s="246"/>
      <c r="H1706" s="203"/>
      <c r="I1706" s="231"/>
      <c r="J1706" s="203"/>
      <c r="K1706" s="218"/>
      <c r="L1706" s="247"/>
      <c r="M1706" s="247"/>
      <c r="N1706" s="203"/>
      <c r="O1706" s="236"/>
      <c r="P1706" s="236"/>
      <c r="Q1706" s="236"/>
      <c r="R1706" s="236"/>
      <c r="S1706" s="236"/>
      <c r="T1706" s="236"/>
      <c r="U1706" s="236"/>
      <c r="V1706" s="236"/>
      <c r="W1706" s="236"/>
      <c r="X1706" s="236"/>
      <c r="Y1706" s="240"/>
      <c r="Z1706" s="236"/>
      <c r="AA1706" s="236"/>
      <c r="AB1706" s="240"/>
      <c r="AC1706" s="249"/>
      <c r="AD1706" s="252"/>
      <c r="AE1706" s="253"/>
      <c r="AF1706" s="236"/>
      <c r="AG1706" s="249"/>
      <c r="AH1706" s="249"/>
      <c r="AI1706" s="249"/>
      <c r="AJ1706" s="249"/>
      <c r="AK1706" s="249"/>
      <c r="AL1706" s="249"/>
      <c r="AM1706" s="236"/>
      <c r="AN1706" s="240"/>
      <c r="AO1706" s="242"/>
    </row>
    <row r="1707" spans="2:41" ht="12.45" customHeight="1" x14ac:dyDescent="0.3">
      <c r="B1707" s="456"/>
      <c r="C1707" s="430"/>
      <c r="D1707" s="424"/>
      <c r="E1707" s="245" t="s">
        <v>127</v>
      </c>
      <c r="F1707" s="203" t="s">
        <v>38</v>
      </c>
      <c r="G1707" s="202"/>
      <c r="H1707" s="203"/>
      <c r="I1707" s="203"/>
      <c r="J1707" s="203"/>
      <c r="K1707" s="218"/>
      <c r="L1707" s="203"/>
      <c r="M1707" s="203"/>
      <c r="N1707" s="203"/>
      <c r="O1707" s="236"/>
      <c r="P1707" s="236"/>
      <c r="Q1707" s="236"/>
      <c r="R1707" s="236"/>
      <c r="S1707" s="236"/>
      <c r="T1707" s="236"/>
      <c r="U1707" s="236"/>
      <c r="V1707" s="236"/>
      <c r="W1707" s="236"/>
      <c r="X1707" s="236"/>
      <c r="Y1707" s="240"/>
      <c r="Z1707" s="236"/>
      <c r="AA1707" s="236"/>
      <c r="AB1707" s="240"/>
      <c r="AC1707" s="236"/>
      <c r="AD1707" s="237"/>
      <c r="AE1707" s="263"/>
      <c r="AF1707" s="236"/>
      <c r="AG1707" s="236"/>
      <c r="AH1707" s="236"/>
      <c r="AI1707" s="236"/>
      <c r="AJ1707" s="236"/>
      <c r="AK1707" s="236"/>
      <c r="AL1707" s="236"/>
      <c r="AM1707" s="236"/>
      <c r="AN1707" s="240"/>
      <c r="AO1707" s="242"/>
    </row>
    <row r="1708" spans="2:41" ht="12.45" customHeight="1" x14ac:dyDescent="0.3">
      <c r="B1708" s="456"/>
      <c r="C1708" s="430"/>
      <c r="D1708" s="425"/>
      <c r="E1708" s="221" t="s">
        <v>126</v>
      </c>
      <c r="F1708" s="321" t="s">
        <v>38</v>
      </c>
      <c r="G1708" s="259" t="str">
        <f>IF(AND(G1705&lt;&gt;"",G1706&lt;&gt;"",G1707&lt;&gt;""),G1705*G1706*G1707,"")</f>
        <v/>
      </c>
      <c r="H1708" s="259" t="str">
        <f t="shared" ref="H1708:AO1708" si="401">IF(AND(H1705&lt;&gt;"",H1706&lt;&gt;"",H1707&lt;&gt;""),H1705*H1706*H1707,"")</f>
        <v/>
      </c>
      <c r="I1708" s="259" t="str">
        <f t="shared" si="401"/>
        <v/>
      </c>
      <c r="J1708" s="259" t="str">
        <f t="shared" si="401"/>
        <v/>
      </c>
      <c r="K1708" s="259" t="str">
        <f t="shared" si="401"/>
        <v/>
      </c>
      <c r="L1708" s="259" t="str">
        <f t="shared" si="401"/>
        <v/>
      </c>
      <c r="M1708" s="259" t="str">
        <f t="shared" si="401"/>
        <v/>
      </c>
      <c r="N1708" s="259" t="str">
        <f t="shared" si="401"/>
        <v/>
      </c>
      <c r="O1708" s="259" t="str">
        <f t="shared" si="401"/>
        <v/>
      </c>
      <c r="P1708" s="259" t="str">
        <f t="shared" si="401"/>
        <v/>
      </c>
      <c r="Q1708" s="259" t="str">
        <f t="shared" si="401"/>
        <v/>
      </c>
      <c r="R1708" s="259" t="str">
        <f t="shared" si="401"/>
        <v/>
      </c>
      <c r="S1708" s="259" t="str">
        <f t="shared" si="401"/>
        <v/>
      </c>
      <c r="T1708" s="259" t="str">
        <f t="shared" si="401"/>
        <v/>
      </c>
      <c r="U1708" s="259" t="str">
        <f t="shared" si="401"/>
        <v/>
      </c>
      <c r="V1708" s="259" t="str">
        <f t="shared" si="401"/>
        <v/>
      </c>
      <c r="W1708" s="259" t="str">
        <f t="shared" si="401"/>
        <v/>
      </c>
      <c r="X1708" s="259" t="str">
        <f t="shared" si="401"/>
        <v/>
      </c>
      <c r="Y1708" s="259" t="str">
        <f t="shared" si="401"/>
        <v/>
      </c>
      <c r="Z1708" s="259" t="str">
        <f t="shared" si="401"/>
        <v/>
      </c>
      <c r="AA1708" s="259" t="str">
        <f t="shared" si="401"/>
        <v/>
      </c>
      <c r="AB1708" s="259" t="str">
        <f t="shared" si="401"/>
        <v/>
      </c>
      <c r="AC1708" s="259" t="str">
        <f t="shared" si="401"/>
        <v/>
      </c>
      <c r="AD1708" s="259" t="str">
        <f t="shared" si="401"/>
        <v/>
      </c>
      <c r="AE1708" s="259" t="str">
        <f t="shared" si="401"/>
        <v/>
      </c>
      <c r="AF1708" s="259" t="str">
        <f t="shared" si="401"/>
        <v/>
      </c>
      <c r="AG1708" s="259" t="str">
        <f t="shared" si="401"/>
        <v/>
      </c>
      <c r="AH1708" s="259" t="str">
        <f t="shared" si="401"/>
        <v/>
      </c>
      <c r="AI1708" s="259" t="str">
        <f t="shared" si="401"/>
        <v/>
      </c>
      <c r="AJ1708" s="259" t="str">
        <f t="shared" si="401"/>
        <v/>
      </c>
      <c r="AK1708" s="259" t="str">
        <f t="shared" si="401"/>
        <v/>
      </c>
      <c r="AL1708" s="259" t="str">
        <f t="shared" si="401"/>
        <v/>
      </c>
      <c r="AM1708" s="259" t="str">
        <f t="shared" si="401"/>
        <v/>
      </c>
      <c r="AN1708" s="259" t="str">
        <f t="shared" si="401"/>
        <v/>
      </c>
      <c r="AO1708" s="262" t="str">
        <f t="shared" si="401"/>
        <v/>
      </c>
    </row>
    <row r="1709" spans="2:41" ht="12.45" customHeight="1" x14ac:dyDescent="0.3">
      <c r="B1709" s="456"/>
      <c r="C1709" s="430"/>
      <c r="D1709" s="426" t="s">
        <v>110</v>
      </c>
      <c r="E1709" s="264" t="s">
        <v>46</v>
      </c>
      <c r="F1709" s="203" t="s">
        <v>38</v>
      </c>
      <c r="G1709" s="247"/>
      <c r="H1709" s="247"/>
      <c r="I1709" s="256"/>
      <c r="J1709" s="257"/>
      <c r="K1709" s="257"/>
      <c r="L1709" s="247"/>
      <c r="M1709" s="247"/>
      <c r="N1709" s="250"/>
      <c r="O1709" s="251"/>
      <c r="P1709" s="251"/>
      <c r="Q1709" s="251"/>
      <c r="R1709" s="251"/>
      <c r="S1709" s="251"/>
      <c r="T1709" s="251"/>
      <c r="U1709" s="251"/>
      <c r="V1709" s="251"/>
      <c r="W1709" s="251"/>
      <c r="X1709" s="249"/>
      <c r="Y1709" s="254"/>
      <c r="Z1709" s="249"/>
      <c r="AA1709" s="249"/>
      <c r="AB1709" s="254"/>
      <c r="AC1709" s="249"/>
      <c r="AD1709" s="252"/>
      <c r="AE1709" s="258"/>
      <c r="AF1709" s="249"/>
      <c r="AG1709" s="249"/>
      <c r="AH1709" s="249"/>
      <c r="AI1709" s="249"/>
      <c r="AJ1709" s="249"/>
      <c r="AK1709" s="249"/>
      <c r="AL1709" s="249"/>
      <c r="AM1709" s="249"/>
      <c r="AN1709" s="254"/>
      <c r="AO1709" s="255"/>
    </row>
    <row r="1710" spans="2:41" ht="12.45" customHeight="1" x14ac:dyDescent="0.3">
      <c r="B1710" s="456"/>
      <c r="C1710" s="430"/>
      <c r="D1710" s="424"/>
      <c r="E1710" s="245" t="s">
        <v>109</v>
      </c>
      <c r="F1710" s="203" t="s">
        <v>38</v>
      </c>
      <c r="G1710" s="246"/>
      <c r="H1710" s="203"/>
      <c r="I1710" s="231"/>
      <c r="J1710" s="203"/>
      <c r="K1710" s="218"/>
      <c r="L1710" s="247"/>
      <c r="M1710" s="247"/>
      <c r="N1710" s="203"/>
      <c r="O1710" s="236"/>
      <c r="P1710" s="236"/>
      <c r="Q1710" s="236"/>
      <c r="R1710" s="236"/>
      <c r="S1710" s="236"/>
      <c r="T1710" s="236"/>
      <c r="U1710" s="236"/>
      <c r="V1710" s="236"/>
      <c r="W1710" s="236"/>
      <c r="X1710" s="236"/>
      <c r="Y1710" s="240"/>
      <c r="Z1710" s="236"/>
      <c r="AA1710" s="236"/>
      <c r="AB1710" s="240"/>
      <c r="AC1710" s="249"/>
      <c r="AD1710" s="252"/>
      <c r="AE1710" s="253"/>
      <c r="AF1710" s="236"/>
      <c r="AG1710" s="249"/>
      <c r="AH1710" s="249"/>
      <c r="AI1710" s="249"/>
      <c r="AJ1710" s="249"/>
      <c r="AK1710" s="249"/>
      <c r="AL1710" s="249"/>
      <c r="AM1710" s="236"/>
      <c r="AN1710" s="240"/>
      <c r="AO1710" s="242"/>
    </row>
    <row r="1711" spans="2:41" ht="12.45" customHeight="1" x14ac:dyDescent="0.3">
      <c r="B1711" s="456"/>
      <c r="C1711" s="430"/>
      <c r="D1711" s="424"/>
      <c r="E1711" s="245" t="s">
        <v>127</v>
      </c>
      <c r="F1711" s="203" t="s">
        <v>38</v>
      </c>
      <c r="G1711" s="202"/>
      <c r="H1711" s="203"/>
      <c r="I1711" s="203"/>
      <c r="J1711" s="203"/>
      <c r="K1711" s="218"/>
      <c r="L1711" s="203"/>
      <c r="M1711" s="203"/>
      <c r="N1711" s="203"/>
      <c r="O1711" s="236"/>
      <c r="P1711" s="236"/>
      <c r="Q1711" s="236"/>
      <c r="R1711" s="236"/>
      <c r="S1711" s="236"/>
      <c r="T1711" s="236"/>
      <c r="U1711" s="236"/>
      <c r="V1711" s="236"/>
      <c r="W1711" s="236"/>
      <c r="X1711" s="236"/>
      <c r="Y1711" s="240"/>
      <c r="Z1711" s="236"/>
      <c r="AA1711" s="236"/>
      <c r="AB1711" s="240"/>
      <c r="AC1711" s="236"/>
      <c r="AD1711" s="237"/>
      <c r="AE1711" s="263"/>
      <c r="AF1711" s="236"/>
      <c r="AG1711" s="236"/>
      <c r="AH1711" s="236"/>
      <c r="AI1711" s="236"/>
      <c r="AJ1711" s="236"/>
      <c r="AK1711" s="236"/>
      <c r="AL1711" s="236"/>
      <c r="AM1711" s="236"/>
      <c r="AN1711" s="240"/>
      <c r="AO1711" s="242"/>
    </row>
    <row r="1712" spans="2:41" ht="12.45" customHeight="1" x14ac:dyDescent="0.3">
      <c r="B1712" s="456"/>
      <c r="C1712" s="430"/>
      <c r="D1712" s="425"/>
      <c r="E1712" s="221" t="s">
        <v>126</v>
      </c>
      <c r="F1712" s="321" t="s">
        <v>38</v>
      </c>
      <c r="G1712" s="259" t="str">
        <f>IF(AND(G1709&lt;&gt;"",G1710&lt;&gt;"",G1711&lt;&gt;""),G1709*G1710*G1711,"")</f>
        <v/>
      </c>
      <c r="H1712" s="259" t="str">
        <f t="shared" ref="H1712:AO1712" si="402">IF(AND(H1709&lt;&gt;"",H1710&lt;&gt;"",H1711&lt;&gt;""),H1709*H1710*H1711,"")</f>
        <v/>
      </c>
      <c r="I1712" s="259" t="str">
        <f t="shared" si="402"/>
        <v/>
      </c>
      <c r="J1712" s="259" t="str">
        <f t="shared" si="402"/>
        <v/>
      </c>
      <c r="K1712" s="259" t="str">
        <f t="shared" si="402"/>
        <v/>
      </c>
      <c r="L1712" s="259" t="str">
        <f t="shared" si="402"/>
        <v/>
      </c>
      <c r="M1712" s="259" t="str">
        <f t="shared" si="402"/>
        <v/>
      </c>
      <c r="N1712" s="259" t="str">
        <f t="shared" si="402"/>
        <v/>
      </c>
      <c r="O1712" s="259" t="str">
        <f t="shared" si="402"/>
        <v/>
      </c>
      <c r="P1712" s="259" t="str">
        <f t="shared" si="402"/>
        <v/>
      </c>
      <c r="Q1712" s="259" t="str">
        <f t="shared" si="402"/>
        <v/>
      </c>
      <c r="R1712" s="259" t="str">
        <f t="shared" si="402"/>
        <v/>
      </c>
      <c r="S1712" s="259" t="str">
        <f t="shared" si="402"/>
        <v/>
      </c>
      <c r="T1712" s="259" t="str">
        <f t="shared" si="402"/>
        <v/>
      </c>
      <c r="U1712" s="259" t="str">
        <f t="shared" si="402"/>
        <v/>
      </c>
      <c r="V1712" s="259" t="str">
        <f t="shared" si="402"/>
        <v/>
      </c>
      <c r="W1712" s="259" t="str">
        <f t="shared" si="402"/>
        <v/>
      </c>
      <c r="X1712" s="259" t="str">
        <f t="shared" si="402"/>
        <v/>
      </c>
      <c r="Y1712" s="259" t="str">
        <f t="shared" si="402"/>
        <v/>
      </c>
      <c r="Z1712" s="259" t="str">
        <f t="shared" si="402"/>
        <v/>
      </c>
      <c r="AA1712" s="259" t="str">
        <f t="shared" si="402"/>
        <v/>
      </c>
      <c r="AB1712" s="259" t="str">
        <f t="shared" si="402"/>
        <v/>
      </c>
      <c r="AC1712" s="259" t="str">
        <f t="shared" si="402"/>
        <v/>
      </c>
      <c r="AD1712" s="259" t="str">
        <f t="shared" si="402"/>
        <v/>
      </c>
      <c r="AE1712" s="259" t="str">
        <f t="shared" si="402"/>
        <v/>
      </c>
      <c r="AF1712" s="259" t="str">
        <f t="shared" si="402"/>
        <v/>
      </c>
      <c r="AG1712" s="259" t="str">
        <f t="shared" si="402"/>
        <v/>
      </c>
      <c r="AH1712" s="259" t="str">
        <f t="shared" si="402"/>
        <v/>
      </c>
      <c r="AI1712" s="259" t="str">
        <f t="shared" si="402"/>
        <v/>
      </c>
      <c r="AJ1712" s="259" t="str">
        <f t="shared" si="402"/>
        <v/>
      </c>
      <c r="AK1712" s="259" t="str">
        <f t="shared" si="402"/>
        <v/>
      </c>
      <c r="AL1712" s="259" t="str">
        <f t="shared" si="402"/>
        <v/>
      </c>
      <c r="AM1712" s="259" t="str">
        <f t="shared" si="402"/>
        <v/>
      </c>
      <c r="AN1712" s="259" t="str">
        <f t="shared" si="402"/>
        <v/>
      </c>
      <c r="AO1712" s="262" t="str">
        <f t="shared" si="402"/>
        <v/>
      </c>
    </row>
    <row r="1713" spans="2:41" ht="12.45" customHeight="1" x14ac:dyDescent="0.3">
      <c r="B1713" s="456"/>
      <c r="C1713" s="430"/>
      <c r="D1713" s="426" t="s">
        <v>110</v>
      </c>
      <c r="E1713" s="264" t="s">
        <v>46</v>
      </c>
      <c r="F1713" s="203" t="s">
        <v>38</v>
      </c>
      <c r="G1713" s="247"/>
      <c r="H1713" s="247"/>
      <c r="I1713" s="256"/>
      <c r="J1713" s="257"/>
      <c r="K1713" s="257"/>
      <c r="L1713" s="247"/>
      <c r="M1713" s="247"/>
      <c r="N1713" s="250"/>
      <c r="O1713" s="251"/>
      <c r="P1713" s="251"/>
      <c r="Q1713" s="251"/>
      <c r="R1713" s="251"/>
      <c r="S1713" s="251"/>
      <c r="T1713" s="251"/>
      <c r="U1713" s="251"/>
      <c r="V1713" s="251"/>
      <c r="W1713" s="251"/>
      <c r="X1713" s="249"/>
      <c r="Y1713" s="254"/>
      <c r="Z1713" s="249"/>
      <c r="AA1713" s="249"/>
      <c r="AB1713" s="254"/>
      <c r="AC1713" s="249"/>
      <c r="AD1713" s="252"/>
      <c r="AE1713" s="258"/>
      <c r="AF1713" s="249"/>
      <c r="AG1713" s="249"/>
      <c r="AH1713" s="249"/>
      <c r="AI1713" s="249"/>
      <c r="AJ1713" s="249"/>
      <c r="AK1713" s="249"/>
      <c r="AL1713" s="249"/>
      <c r="AM1713" s="249"/>
      <c r="AN1713" s="254"/>
      <c r="AO1713" s="255"/>
    </row>
    <row r="1714" spans="2:41" ht="12.45" customHeight="1" x14ac:dyDescent="0.3">
      <c r="B1714" s="456"/>
      <c r="C1714" s="430"/>
      <c r="D1714" s="424"/>
      <c r="E1714" s="245" t="s">
        <v>109</v>
      </c>
      <c r="F1714" s="203" t="s">
        <v>38</v>
      </c>
      <c r="G1714" s="246"/>
      <c r="H1714" s="203"/>
      <c r="I1714" s="231"/>
      <c r="J1714" s="203"/>
      <c r="K1714" s="218"/>
      <c r="L1714" s="247"/>
      <c r="M1714" s="247"/>
      <c r="N1714" s="203"/>
      <c r="O1714" s="236"/>
      <c r="P1714" s="236"/>
      <c r="Q1714" s="236"/>
      <c r="R1714" s="236"/>
      <c r="S1714" s="236"/>
      <c r="T1714" s="236"/>
      <c r="U1714" s="236"/>
      <c r="V1714" s="236"/>
      <c r="W1714" s="236"/>
      <c r="X1714" s="236"/>
      <c r="Y1714" s="240"/>
      <c r="Z1714" s="236"/>
      <c r="AA1714" s="236"/>
      <c r="AB1714" s="240"/>
      <c r="AC1714" s="249"/>
      <c r="AD1714" s="252"/>
      <c r="AE1714" s="253"/>
      <c r="AF1714" s="236"/>
      <c r="AG1714" s="249"/>
      <c r="AH1714" s="249"/>
      <c r="AI1714" s="249"/>
      <c r="AJ1714" s="249"/>
      <c r="AK1714" s="249"/>
      <c r="AL1714" s="249"/>
      <c r="AM1714" s="236"/>
      <c r="AN1714" s="240"/>
      <c r="AO1714" s="242"/>
    </row>
    <row r="1715" spans="2:41" ht="12.45" customHeight="1" x14ac:dyDescent="0.3">
      <c r="B1715" s="456"/>
      <c r="C1715" s="430"/>
      <c r="D1715" s="424"/>
      <c r="E1715" s="245" t="s">
        <v>127</v>
      </c>
      <c r="F1715" s="203" t="s">
        <v>38</v>
      </c>
      <c r="G1715" s="202"/>
      <c r="H1715" s="203"/>
      <c r="I1715" s="203"/>
      <c r="J1715" s="203"/>
      <c r="K1715" s="218"/>
      <c r="L1715" s="203"/>
      <c r="M1715" s="203"/>
      <c r="N1715" s="203"/>
      <c r="O1715" s="236"/>
      <c r="P1715" s="236"/>
      <c r="Q1715" s="236"/>
      <c r="R1715" s="236"/>
      <c r="S1715" s="236"/>
      <c r="T1715" s="236"/>
      <c r="U1715" s="236"/>
      <c r="V1715" s="236"/>
      <c r="W1715" s="236"/>
      <c r="X1715" s="236"/>
      <c r="Y1715" s="240"/>
      <c r="Z1715" s="236"/>
      <c r="AA1715" s="236"/>
      <c r="AB1715" s="240"/>
      <c r="AC1715" s="236"/>
      <c r="AD1715" s="237"/>
      <c r="AE1715" s="263"/>
      <c r="AF1715" s="236"/>
      <c r="AG1715" s="236"/>
      <c r="AH1715" s="236"/>
      <c r="AI1715" s="236"/>
      <c r="AJ1715" s="236"/>
      <c r="AK1715" s="236"/>
      <c r="AL1715" s="236"/>
      <c r="AM1715" s="236"/>
      <c r="AN1715" s="240"/>
      <c r="AO1715" s="242"/>
    </row>
    <row r="1716" spans="2:41" ht="12.45" customHeight="1" x14ac:dyDescent="0.3">
      <c r="B1716" s="456"/>
      <c r="C1716" s="430"/>
      <c r="D1716" s="425"/>
      <c r="E1716" s="221" t="s">
        <v>126</v>
      </c>
      <c r="F1716" s="321" t="s">
        <v>38</v>
      </c>
      <c r="G1716" s="259" t="str">
        <f>IF(AND(G1713&lt;&gt;"",G1714&lt;&gt;"",G1715&lt;&gt;""),G1713*G1714*G1715,"")</f>
        <v/>
      </c>
      <c r="H1716" s="259" t="str">
        <f t="shared" ref="H1716:AO1716" si="403">IF(AND(H1713&lt;&gt;"",H1714&lt;&gt;"",H1715&lt;&gt;""),H1713*H1714*H1715,"")</f>
        <v/>
      </c>
      <c r="I1716" s="259" t="str">
        <f t="shared" si="403"/>
        <v/>
      </c>
      <c r="J1716" s="259" t="str">
        <f t="shared" si="403"/>
        <v/>
      </c>
      <c r="K1716" s="259" t="str">
        <f t="shared" si="403"/>
        <v/>
      </c>
      <c r="L1716" s="259" t="str">
        <f t="shared" si="403"/>
        <v/>
      </c>
      <c r="M1716" s="259" t="str">
        <f t="shared" si="403"/>
        <v/>
      </c>
      <c r="N1716" s="259" t="str">
        <f t="shared" si="403"/>
        <v/>
      </c>
      <c r="O1716" s="259" t="str">
        <f t="shared" si="403"/>
        <v/>
      </c>
      <c r="P1716" s="259" t="str">
        <f t="shared" si="403"/>
        <v/>
      </c>
      <c r="Q1716" s="259" t="str">
        <f t="shared" si="403"/>
        <v/>
      </c>
      <c r="R1716" s="259" t="str">
        <f t="shared" si="403"/>
        <v/>
      </c>
      <c r="S1716" s="259" t="str">
        <f t="shared" si="403"/>
        <v/>
      </c>
      <c r="T1716" s="259" t="str">
        <f t="shared" si="403"/>
        <v/>
      </c>
      <c r="U1716" s="259" t="str">
        <f t="shared" si="403"/>
        <v/>
      </c>
      <c r="V1716" s="259" t="str">
        <f t="shared" si="403"/>
        <v/>
      </c>
      <c r="W1716" s="259" t="str">
        <f t="shared" si="403"/>
        <v/>
      </c>
      <c r="X1716" s="259" t="str">
        <f t="shared" si="403"/>
        <v/>
      </c>
      <c r="Y1716" s="259" t="str">
        <f t="shared" si="403"/>
        <v/>
      </c>
      <c r="Z1716" s="259" t="str">
        <f t="shared" si="403"/>
        <v/>
      </c>
      <c r="AA1716" s="259" t="str">
        <f t="shared" si="403"/>
        <v/>
      </c>
      <c r="AB1716" s="259" t="str">
        <f t="shared" si="403"/>
        <v/>
      </c>
      <c r="AC1716" s="259" t="str">
        <f t="shared" si="403"/>
        <v/>
      </c>
      <c r="AD1716" s="259" t="str">
        <f t="shared" si="403"/>
        <v/>
      </c>
      <c r="AE1716" s="259" t="str">
        <f t="shared" si="403"/>
        <v/>
      </c>
      <c r="AF1716" s="259" t="str">
        <f t="shared" si="403"/>
        <v/>
      </c>
      <c r="AG1716" s="259" t="str">
        <f t="shared" si="403"/>
        <v/>
      </c>
      <c r="AH1716" s="259" t="str">
        <f t="shared" si="403"/>
        <v/>
      </c>
      <c r="AI1716" s="259" t="str">
        <f t="shared" si="403"/>
        <v/>
      </c>
      <c r="AJ1716" s="259" t="str">
        <f t="shared" si="403"/>
        <v/>
      </c>
      <c r="AK1716" s="259" t="str">
        <f t="shared" si="403"/>
        <v/>
      </c>
      <c r="AL1716" s="259" t="str">
        <f t="shared" si="403"/>
        <v/>
      </c>
      <c r="AM1716" s="259" t="str">
        <f t="shared" si="403"/>
        <v/>
      </c>
      <c r="AN1716" s="259" t="str">
        <f t="shared" si="403"/>
        <v/>
      </c>
      <c r="AO1716" s="262" t="str">
        <f t="shared" si="403"/>
        <v/>
      </c>
    </row>
    <row r="1717" spans="2:41" ht="12.45" customHeight="1" x14ac:dyDescent="0.3">
      <c r="B1717" s="456"/>
      <c r="C1717" s="430"/>
      <c r="D1717" s="426" t="s">
        <v>110</v>
      </c>
      <c r="E1717" s="264" t="s">
        <v>46</v>
      </c>
      <c r="F1717" s="203" t="s">
        <v>38</v>
      </c>
      <c r="G1717" s="247"/>
      <c r="H1717" s="247"/>
      <c r="I1717" s="256"/>
      <c r="J1717" s="257"/>
      <c r="K1717" s="257"/>
      <c r="L1717" s="247"/>
      <c r="M1717" s="247"/>
      <c r="N1717" s="250"/>
      <c r="O1717" s="251"/>
      <c r="P1717" s="251"/>
      <c r="Q1717" s="251"/>
      <c r="R1717" s="251"/>
      <c r="S1717" s="251"/>
      <c r="T1717" s="251"/>
      <c r="U1717" s="251"/>
      <c r="V1717" s="251"/>
      <c r="W1717" s="251"/>
      <c r="X1717" s="249"/>
      <c r="Y1717" s="254"/>
      <c r="Z1717" s="249"/>
      <c r="AA1717" s="249"/>
      <c r="AB1717" s="254"/>
      <c r="AC1717" s="249"/>
      <c r="AD1717" s="252"/>
      <c r="AE1717" s="258"/>
      <c r="AF1717" s="249"/>
      <c r="AG1717" s="249"/>
      <c r="AH1717" s="249"/>
      <c r="AI1717" s="249"/>
      <c r="AJ1717" s="249"/>
      <c r="AK1717" s="249"/>
      <c r="AL1717" s="249"/>
      <c r="AM1717" s="249"/>
      <c r="AN1717" s="254"/>
      <c r="AO1717" s="255"/>
    </row>
    <row r="1718" spans="2:41" ht="12.45" customHeight="1" x14ac:dyDescent="0.3">
      <c r="B1718" s="456"/>
      <c r="C1718" s="430"/>
      <c r="D1718" s="424"/>
      <c r="E1718" s="245" t="s">
        <v>109</v>
      </c>
      <c r="F1718" s="203" t="s">
        <v>38</v>
      </c>
      <c r="G1718" s="246"/>
      <c r="H1718" s="203"/>
      <c r="I1718" s="231"/>
      <c r="J1718" s="203"/>
      <c r="K1718" s="218"/>
      <c r="L1718" s="247"/>
      <c r="M1718" s="247"/>
      <c r="N1718" s="203"/>
      <c r="O1718" s="236"/>
      <c r="P1718" s="236"/>
      <c r="Q1718" s="236"/>
      <c r="R1718" s="236"/>
      <c r="S1718" s="236"/>
      <c r="T1718" s="236"/>
      <c r="U1718" s="236"/>
      <c r="V1718" s="236"/>
      <c r="W1718" s="236"/>
      <c r="X1718" s="236"/>
      <c r="Y1718" s="240"/>
      <c r="Z1718" s="236"/>
      <c r="AA1718" s="236"/>
      <c r="AB1718" s="240"/>
      <c r="AC1718" s="249"/>
      <c r="AD1718" s="252"/>
      <c r="AE1718" s="253"/>
      <c r="AF1718" s="236"/>
      <c r="AG1718" s="249"/>
      <c r="AH1718" s="249"/>
      <c r="AI1718" s="249"/>
      <c r="AJ1718" s="249"/>
      <c r="AK1718" s="249"/>
      <c r="AL1718" s="249"/>
      <c r="AM1718" s="236"/>
      <c r="AN1718" s="240"/>
      <c r="AO1718" s="242"/>
    </row>
    <row r="1719" spans="2:41" ht="12.45" customHeight="1" x14ac:dyDescent="0.3">
      <c r="B1719" s="456"/>
      <c r="C1719" s="430"/>
      <c r="D1719" s="424"/>
      <c r="E1719" s="243" t="s">
        <v>127</v>
      </c>
      <c r="F1719" s="203" t="s">
        <v>38</v>
      </c>
      <c r="G1719" s="202"/>
      <c r="H1719" s="203"/>
      <c r="I1719" s="203"/>
      <c r="J1719" s="203"/>
      <c r="K1719" s="218"/>
      <c r="L1719" s="203"/>
      <c r="M1719" s="203"/>
      <c r="N1719" s="203"/>
      <c r="O1719" s="236"/>
      <c r="P1719" s="236"/>
      <c r="Q1719" s="236"/>
      <c r="R1719" s="236"/>
      <c r="S1719" s="236"/>
      <c r="T1719" s="236"/>
      <c r="U1719" s="236"/>
      <c r="V1719" s="236"/>
      <c r="W1719" s="236"/>
      <c r="X1719" s="236"/>
      <c r="Y1719" s="240"/>
      <c r="Z1719" s="236"/>
      <c r="AA1719" s="236"/>
      <c r="AB1719" s="240"/>
      <c r="AC1719" s="236"/>
      <c r="AD1719" s="237"/>
      <c r="AE1719" s="263"/>
      <c r="AF1719" s="236"/>
      <c r="AG1719" s="236"/>
      <c r="AH1719" s="236"/>
      <c r="AI1719" s="236"/>
      <c r="AJ1719" s="236"/>
      <c r="AK1719" s="236"/>
      <c r="AL1719" s="236"/>
      <c r="AM1719" s="236"/>
      <c r="AN1719" s="240"/>
      <c r="AO1719" s="242"/>
    </row>
    <row r="1720" spans="2:41" ht="12.45" customHeight="1" x14ac:dyDescent="0.3">
      <c r="B1720" s="456"/>
      <c r="C1720" s="430"/>
      <c r="D1720" s="425"/>
      <c r="E1720" s="221" t="s">
        <v>126</v>
      </c>
      <c r="F1720" s="321" t="s">
        <v>38</v>
      </c>
      <c r="G1720" s="259" t="str">
        <f>IF(AND(G1717&lt;&gt;"",G1718&lt;&gt;"",G1719&lt;&gt;""),G1717*G1718*G1719,"")</f>
        <v/>
      </c>
      <c r="H1720" s="259" t="str">
        <f>IF(AND(H1717&lt;&gt;"",H1718&lt;&gt;"",H1719&lt;&gt;""),H1717*H1718*H1719,"")</f>
        <v/>
      </c>
      <c r="I1720" s="259" t="str">
        <f t="shared" ref="I1720:N1720" si="404">IF(AND(I1717&lt;&gt;"",I1718&lt;&gt;"",I1719&lt;&gt;""),I1717*I1718*I1719,"")</f>
        <v/>
      </c>
      <c r="J1720" s="259" t="str">
        <f t="shared" si="404"/>
        <v/>
      </c>
      <c r="K1720" s="259" t="str">
        <f t="shared" si="404"/>
        <v/>
      </c>
      <c r="L1720" s="259" t="str">
        <f t="shared" si="404"/>
        <v/>
      </c>
      <c r="M1720" s="259" t="str">
        <f t="shared" si="404"/>
        <v/>
      </c>
      <c r="N1720" s="259" t="str">
        <f t="shared" si="404"/>
        <v/>
      </c>
      <c r="O1720" s="259" t="str">
        <f>IF(AND(O1717&lt;&gt;"",O1718&lt;&gt;"",O1719&lt;&gt;""),O1717*O1718*O1719,"")</f>
        <v/>
      </c>
      <c r="P1720" s="259" t="str">
        <f t="shared" ref="P1720:AO1720" si="405">IF(AND(P1717&lt;&gt;"",P1718&lt;&gt;"",P1719&lt;&gt;""),P1717*P1718*P1719,"")</f>
        <v/>
      </c>
      <c r="Q1720" s="259" t="str">
        <f t="shared" si="405"/>
        <v/>
      </c>
      <c r="R1720" s="259" t="str">
        <f t="shared" si="405"/>
        <v/>
      </c>
      <c r="S1720" s="259" t="str">
        <f t="shared" si="405"/>
        <v/>
      </c>
      <c r="T1720" s="259" t="str">
        <f t="shared" si="405"/>
        <v/>
      </c>
      <c r="U1720" s="259" t="str">
        <f t="shared" si="405"/>
        <v/>
      </c>
      <c r="V1720" s="259" t="str">
        <f t="shared" si="405"/>
        <v/>
      </c>
      <c r="W1720" s="259" t="str">
        <f t="shared" si="405"/>
        <v/>
      </c>
      <c r="X1720" s="259" t="str">
        <f t="shared" si="405"/>
        <v/>
      </c>
      <c r="Y1720" s="259" t="str">
        <f t="shared" si="405"/>
        <v/>
      </c>
      <c r="Z1720" s="259" t="str">
        <f t="shared" si="405"/>
        <v/>
      </c>
      <c r="AA1720" s="259" t="str">
        <f t="shared" si="405"/>
        <v/>
      </c>
      <c r="AB1720" s="259" t="str">
        <f t="shared" si="405"/>
        <v/>
      </c>
      <c r="AC1720" s="259" t="str">
        <f t="shared" si="405"/>
        <v/>
      </c>
      <c r="AD1720" s="259" t="str">
        <f t="shared" si="405"/>
        <v/>
      </c>
      <c r="AE1720" s="259" t="str">
        <f t="shared" si="405"/>
        <v/>
      </c>
      <c r="AF1720" s="259" t="str">
        <f t="shared" si="405"/>
        <v/>
      </c>
      <c r="AG1720" s="259" t="str">
        <f t="shared" si="405"/>
        <v/>
      </c>
      <c r="AH1720" s="259" t="str">
        <f t="shared" si="405"/>
        <v/>
      </c>
      <c r="AI1720" s="259" t="str">
        <f t="shared" si="405"/>
        <v/>
      </c>
      <c r="AJ1720" s="259" t="str">
        <f t="shared" si="405"/>
        <v/>
      </c>
      <c r="AK1720" s="259" t="str">
        <f t="shared" si="405"/>
        <v/>
      </c>
      <c r="AL1720" s="259" t="str">
        <f t="shared" si="405"/>
        <v/>
      </c>
      <c r="AM1720" s="259" t="str">
        <f t="shared" si="405"/>
        <v/>
      </c>
      <c r="AN1720" s="259" t="str">
        <f t="shared" si="405"/>
        <v/>
      </c>
      <c r="AO1720" s="262" t="str">
        <f t="shared" si="405"/>
        <v/>
      </c>
    </row>
    <row r="1721" spans="2:41" ht="12.45" customHeight="1" x14ac:dyDescent="0.3">
      <c r="B1721" s="456"/>
      <c r="C1721" s="430"/>
      <c r="D1721" s="426" t="s">
        <v>110</v>
      </c>
      <c r="E1721" s="264" t="s">
        <v>46</v>
      </c>
      <c r="F1721" s="203" t="s">
        <v>38</v>
      </c>
      <c r="G1721" s="247"/>
      <c r="H1721" s="247"/>
      <c r="I1721" s="256"/>
      <c r="J1721" s="257"/>
      <c r="K1721" s="257"/>
      <c r="L1721" s="247"/>
      <c r="M1721" s="247"/>
      <c r="N1721" s="250"/>
      <c r="O1721" s="251"/>
      <c r="P1721" s="251"/>
      <c r="Q1721" s="251"/>
      <c r="R1721" s="251"/>
      <c r="S1721" s="251"/>
      <c r="T1721" s="251"/>
      <c r="U1721" s="251"/>
      <c r="V1721" s="251"/>
      <c r="W1721" s="251"/>
      <c r="X1721" s="249"/>
      <c r="Y1721" s="254"/>
      <c r="Z1721" s="249"/>
      <c r="AA1721" s="249"/>
      <c r="AB1721" s="254"/>
      <c r="AC1721" s="249"/>
      <c r="AD1721" s="252"/>
      <c r="AE1721" s="258"/>
      <c r="AF1721" s="249"/>
      <c r="AG1721" s="249"/>
      <c r="AH1721" s="249"/>
      <c r="AI1721" s="249"/>
      <c r="AJ1721" s="249"/>
      <c r="AK1721" s="249"/>
      <c r="AL1721" s="249"/>
      <c r="AM1721" s="249"/>
      <c r="AN1721" s="254"/>
      <c r="AO1721" s="255"/>
    </row>
    <row r="1722" spans="2:41" ht="12.45" customHeight="1" x14ac:dyDescent="0.3">
      <c r="B1722" s="456"/>
      <c r="C1722" s="430"/>
      <c r="D1722" s="424"/>
      <c r="E1722" s="245" t="s">
        <v>109</v>
      </c>
      <c r="F1722" s="203" t="s">
        <v>38</v>
      </c>
      <c r="G1722" s="246"/>
      <c r="H1722" s="203"/>
      <c r="I1722" s="231"/>
      <c r="J1722" s="203"/>
      <c r="K1722" s="218"/>
      <c r="L1722" s="247"/>
      <c r="M1722" s="247"/>
      <c r="N1722" s="203"/>
      <c r="O1722" s="236"/>
      <c r="P1722" s="236"/>
      <c r="Q1722" s="236"/>
      <c r="R1722" s="236"/>
      <c r="S1722" s="236"/>
      <c r="T1722" s="236"/>
      <c r="U1722" s="236"/>
      <c r="V1722" s="236"/>
      <c r="W1722" s="236"/>
      <c r="X1722" s="236"/>
      <c r="Y1722" s="240"/>
      <c r="Z1722" s="236"/>
      <c r="AA1722" s="236"/>
      <c r="AB1722" s="240"/>
      <c r="AC1722" s="249"/>
      <c r="AD1722" s="252"/>
      <c r="AE1722" s="253"/>
      <c r="AF1722" s="236"/>
      <c r="AG1722" s="249"/>
      <c r="AH1722" s="249"/>
      <c r="AI1722" s="249"/>
      <c r="AJ1722" s="249"/>
      <c r="AK1722" s="249"/>
      <c r="AL1722" s="249"/>
      <c r="AM1722" s="236"/>
      <c r="AN1722" s="240"/>
      <c r="AO1722" s="242"/>
    </row>
    <row r="1723" spans="2:41" ht="12.45" customHeight="1" x14ac:dyDescent="0.3">
      <c r="B1723" s="456"/>
      <c r="C1723" s="430"/>
      <c r="D1723" s="424"/>
      <c r="E1723" s="243" t="s">
        <v>127</v>
      </c>
      <c r="F1723" s="203" t="s">
        <v>38</v>
      </c>
      <c r="G1723" s="202"/>
      <c r="H1723" s="203"/>
      <c r="I1723" s="203"/>
      <c r="J1723" s="203"/>
      <c r="K1723" s="218"/>
      <c r="L1723" s="203"/>
      <c r="M1723" s="203"/>
      <c r="N1723" s="203"/>
      <c r="O1723" s="236"/>
      <c r="P1723" s="236"/>
      <c r="Q1723" s="236"/>
      <c r="R1723" s="236"/>
      <c r="S1723" s="236"/>
      <c r="T1723" s="236"/>
      <c r="U1723" s="236"/>
      <c r="V1723" s="236"/>
      <c r="W1723" s="236"/>
      <c r="X1723" s="236"/>
      <c r="Y1723" s="240"/>
      <c r="Z1723" s="236"/>
      <c r="AA1723" s="236"/>
      <c r="AB1723" s="240"/>
      <c r="AC1723" s="236"/>
      <c r="AD1723" s="237"/>
      <c r="AE1723" s="263"/>
      <c r="AF1723" s="236"/>
      <c r="AG1723" s="236"/>
      <c r="AH1723" s="236"/>
      <c r="AI1723" s="236"/>
      <c r="AJ1723" s="236"/>
      <c r="AK1723" s="236"/>
      <c r="AL1723" s="236"/>
      <c r="AM1723" s="236"/>
      <c r="AN1723" s="240"/>
      <c r="AO1723" s="242"/>
    </row>
    <row r="1724" spans="2:41" ht="12.45" customHeight="1" x14ac:dyDescent="0.3">
      <c r="B1724" s="456"/>
      <c r="C1724" s="430"/>
      <c r="D1724" s="425"/>
      <c r="E1724" s="221" t="s">
        <v>126</v>
      </c>
      <c r="F1724" s="321" t="s">
        <v>38</v>
      </c>
      <c r="G1724" s="259" t="str">
        <f>IF(AND(G1721&lt;&gt;"",G1722&lt;&gt;"",G1723&lt;&gt;""),G1721*G1722*G1723,"")</f>
        <v/>
      </c>
      <c r="H1724" s="259" t="str">
        <f>IF(AND(H1721&lt;&gt;"",H1722&lt;&gt;"",H1723&lt;&gt;""),H1721*H1722*H1723,"")</f>
        <v/>
      </c>
      <c r="I1724" s="259" t="str">
        <f t="shared" ref="I1724:AO1724" si="406">IF(AND(I1721&lt;&gt;"",I1722&lt;&gt;"",I1723&lt;&gt;""),I1721*I1722*I1723,"")</f>
        <v/>
      </c>
      <c r="J1724" s="259" t="str">
        <f t="shared" si="406"/>
        <v/>
      </c>
      <c r="K1724" s="259" t="str">
        <f t="shared" si="406"/>
        <v/>
      </c>
      <c r="L1724" s="259" t="str">
        <f t="shared" si="406"/>
        <v/>
      </c>
      <c r="M1724" s="259" t="str">
        <f t="shared" si="406"/>
        <v/>
      </c>
      <c r="N1724" s="259" t="str">
        <f t="shared" si="406"/>
        <v/>
      </c>
      <c r="O1724" s="259" t="str">
        <f t="shared" si="406"/>
        <v/>
      </c>
      <c r="P1724" s="259" t="str">
        <f t="shared" si="406"/>
        <v/>
      </c>
      <c r="Q1724" s="259" t="str">
        <f t="shared" si="406"/>
        <v/>
      </c>
      <c r="R1724" s="259" t="str">
        <f t="shared" si="406"/>
        <v/>
      </c>
      <c r="S1724" s="259" t="str">
        <f t="shared" si="406"/>
        <v/>
      </c>
      <c r="T1724" s="259" t="str">
        <f t="shared" si="406"/>
        <v/>
      </c>
      <c r="U1724" s="259" t="str">
        <f t="shared" si="406"/>
        <v/>
      </c>
      <c r="V1724" s="259" t="str">
        <f t="shared" si="406"/>
        <v/>
      </c>
      <c r="W1724" s="259" t="str">
        <f t="shared" si="406"/>
        <v/>
      </c>
      <c r="X1724" s="259" t="str">
        <f t="shared" si="406"/>
        <v/>
      </c>
      <c r="Y1724" s="259" t="str">
        <f t="shared" si="406"/>
        <v/>
      </c>
      <c r="Z1724" s="259" t="str">
        <f t="shared" si="406"/>
        <v/>
      </c>
      <c r="AA1724" s="259" t="str">
        <f t="shared" si="406"/>
        <v/>
      </c>
      <c r="AB1724" s="259" t="str">
        <f t="shared" si="406"/>
        <v/>
      </c>
      <c r="AC1724" s="259" t="str">
        <f t="shared" si="406"/>
        <v/>
      </c>
      <c r="AD1724" s="259" t="str">
        <f t="shared" si="406"/>
        <v/>
      </c>
      <c r="AE1724" s="259" t="str">
        <f t="shared" si="406"/>
        <v/>
      </c>
      <c r="AF1724" s="259" t="str">
        <f t="shared" si="406"/>
        <v/>
      </c>
      <c r="AG1724" s="259" t="str">
        <f t="shared" si="406"/>
        <v/>
      </c>
      <c r="AH1724" s="259" t="str">
        <f t="shared" si="406"/>
        <v/>
      </c>
      <c r="AI1724" s="259" t="str">
        <f t="shared" si="406"/>
        <v/>
      </c>
      <c r="AJ1724" s="259" t="str">
        <f t="shared" si="406"/>
        <v/>
      </c>
      <c r="AK1724" s="259" t="str">
        <f t="shared" si="406"/>
        <v/>
      </c>
      <c r="AL1724" s="259" t="str">
        <f t="shared" si="406"/>
        <v/>
      </c>
      <c r="AM1724" s="259" t="str">
        <f t="shared" si="406"/>
        <v/>
      </c>
      <c r="AN1724" s="259" t="str">
        <f t="shared" si="406"/>
        <v/>
      </c>
      <c r="AO1724" s="262" t="str">
        <f t="shared" si="406"/>
        <v/>
      </c>
    </row>
    <row r="1725" spans="2:41" ht="12.45" customHeight="1" x14ac:dyDescent="0.3">
      <c r="B1725" s="456"/>
      <c r="C1725" s="430"/>
      <c r="D1725" s="426" t="s">
        <v>110</v>
      </c>
      <c r="E1725" s="264" t="s">
        <v>46</v>
      </c>
      <c r="F1725" s="203" t="s">
        <v>38</v>
      </c>
      <c r="G1725" s="247"/>
      <c r="H1725" s="247"/>
      <c r="I1725" s="256"/>
      <c r="J1725" s="257"/>
      <c r="K1725" s="257"/>
      <c r="L1725" s="247"/>
      <c r="M1725" s="247"/>
      <c r="N1725" s="250"/>
      <c r="O1725" s="251"/>
      <c r="P1725" s="251"/>
      <c r="Q1725" s="251"/>
      <c r="R1725" s="251"/>
      <c r="S1725" s="251"/>
      <c r="T1725" s="251"/>
      <c r="U1725" s="251"/>
      <c r="V1725" s="251"/>
      <c r="W1725" s="251"/>
      <c r="X1725" s="249"/>
      <c r="Y1725" s="254"/>
      <c r="Z1725" s="249"/>
      <c r="AA1725" s="249"/>
      <c r="AB1725" s="254"/>
      <c r="AC1725" s="249"/>
      <c r="AD1725" s="252"/>
      <c r="AE1725" s="258"/>
      <c r="AF1725" s="249"/>
      <c r="AG1725" s="249"/>
      <c r="AH1725" s="249"/>
      <c r="AI1725" s="249"/>
      <c r="AJ1725" s="249"/>
      <c r="AK1725" s="249"/>
      <c r="AL1725" s="249"/>
      <c r="AM1725" s="249"/>
      <c r="AN1725" s="254"/>
      <c r="AO1725" s="255"/>
    </row>
    <row r="1726" spans="2:41" ht="12.45" customHeight="1" x14ac:dyDescent="0.3">
      <c r="B1726" s="456"/>
      <c r="C1726" s="430"/>
      <c r="D1726" s="424"/>
      <c r="E1726" s="245" t="s">
        <v>109</v>
      </c>
      <c r="F1726" s="203" t="s">
        <v>38</v>
      </c>
      <c r="G1726" s="246"/>
      <c r="H1726" s="203"/>
      <c r="I1726" s="231"/>
      <c r="J1726" s="203"/>
      <c r="K1726" s="218"/>
      <c r="L1726" s="247"/>
      <c r="M1726" s="247"/>
      <c r="N1726" s="203"/>
      <c r="O1726" s="236"/>
      <c r="P1726" s="236"/>
      <c r="Q1726" s="236"/>
      <c r="R1726" s="236"/>
      <c r="S1726" s="236"/>
      <c r="T1726" s="236"/>
      <c r="U1726" s="236"/>
      <c r="V1726" s="236"/>
      <c r="W1726" s="236"/>
      <c r="X1726" s="236"/>
      <c r="Y1726" s="240"/>
      <c r="Z1726" s="236"/>
      <c r="AA1726" s="236"/>
      <c r="AB1726" s="240"/>
      <c r="AC1726" s="249"/>
      <c r="AD1726" s="252"/>
      <c r="AE1726" s="253"/>
      <c r="AF1726" s="236"/>
      <c r="AG1726" s="249"/>
      <c r="AH1726" s="249"/>
      <c r="AI1726" s="249"/>
      <c r="AJ1726" s="249"/>
      <c r="AK1726" s="249"/>
      <c r="AL1726" s="249"/>
      <c r="AM1726" s="236"/>
      <c r="AN1726" s="240"/>
      <c r="AO1726" s="242"/>
    </row>
    <row r="1727" spans="2:41" ht="12.45" customHeight="1" x14ac:dyDescent="0.3">
      <c r="B1727" s="456"/>
      <c r="C1727" s="430"/>
      <c r="D1727" s="424"/>
      <c r="E1727" s="243" t="s">
        <v>127</v>
      </c>
      <c r="F1727" s="203" t="s">
        <v>38</v>
      </c>
      <c r="G1727" s="202"/>
      <c r="H1727" s="203"/>
      <c r="I1727" s="203"/>
      <c r="J1727" s="203"/>
      <c r="K1727" s="218"/>
      <c r="L1727" s="203"/>
      <c r="M1727" s="203"/>
      <c r="N1727" s="203"/>
      <c r="O1727" s="236"/>
      <c r="P1727" s="236"/>
      <c r="Q1727" s="236"/>
      <c r="R1727" s="236"/>
      <c r="S1727" s="236"/>
      <c r="T1727" s="236"/>
      <c r="U1727" s="236"/>
      <c r="V1727" s="236"/>
      <c r="W1727" s="236"/>
      <c r="X1727" s="236"/>
      <c r="Y1727" s="240"/>
      <c r="Z1727" s="236"/>
      <c r="AA1727" s="236"/>
      <c r="AB1727" s="240"/>
      <c r="AC1727" s="236"/>
      <c r="AD1727" s="237"/>
      <c r="AE1727" s="263"/>
      <c r="AF1727" s="236"/>
      <c r="AG1727" s="236"/>
      <c r="AH1727" s="236"/>
      <c r="AI1727" s="236"/>
      <c r="AJ1727" s="236"/>
      <c r="AK1727" s="236"/>
      <c r="AL1727" s="236"/>
      <c r="AM1727" s="236"/>
      <c r="AN1727" s="240"/>
      <c r="AO1727" s="242"/>
    </row>
    <row r="1728" spans="2:41" ht="12.45" customHeight="1" x14ac:dyDescent="0.3">
      <c r="B1728" s="456"/>
      <c r="C1728" s="430"/>
      <c r="D1728" s="425"/>
      <c r="E1728" s="188" t="s">
        <v>126</v>
      </c>
      <c r="F1728" s="321" t="s">
        <v>38</v>
      </c>
      <c r="G1728" s="259" t="str">
        <f>IF(AND(G1725&lt;&gt;"",G1726&lt;&gt;"",G1727&lt;&gt;""),G1725*G1726*G1727,"")</f>
        <v/>
      </c>
      <c r="H1728" s="259" t="str">
        <f>IF(AND(H1725&lt;&gt;"",H1726&lt;&gt;"",H1727&lt;&gt;""),H1725*H1726*H1727,"")</f>
        <v/>
      </c>
      <c r="I1728" s="259" t="str">
        <f t="shared" ref="I1728:AO1728" si="407">IF(AND(I1725&lt;&gt;"",I1726&lt;&gt;"",I1727&lt;&gt;""),I1725*I1726*I1727,"")</f>
        <v/>
      </c>
      <c r="J1728" s="259" t="str">
        <f t="shared" si="407"/>
        <v/>
      </c>
      <c r="K1728" s="259" t="str">
        <f t="shared" si="407"/>
        <v/>
      </c>
      <c r="L1728" s="259" t="str">
        <f t="shared" si="407"/>
        <v/>
      </c>
      <c r="M1728" s="259" t="str">
        <f t="shared" si="407"/>
        <v/>
      </c>
      <c r="N1728" s="259" t="str">
        <f t="shared" si="407"/>
        <v/>
      </c>
      <c r="O1728" s="259" t="str">
        <f t="shared" si="407"/>
        <v/>
      </c>
      <c r="P1728" s="259" t="str">
        <f t="shared" si="407"/>
        <v/>
      </c>
      <c r="Q1728" s="259" t="str">
        <f t="shared" si="407"/>
        <v/>
      </c>
      <c r="R1728" s="259" t="str">
        <f t="shared" si="407"/>
        <v/>
      </c>
      <c r="S1728" s="259" t="str">
        <f t="shared" si="407"/>
        <v/>
      </c>
      <c r="T1728" s="259" t="str">
        <f t="shared" si="407"/>
        <v/>
      </c>
      <c r="U1728" s="259" t="str">
        <f t="shared" si="407"/>
        <v/>
      </c>
      <c r="V1728" s="259" t="str">
        <f t="shared" si="407"/>
        <v/>
      </c>
      <c r="W1728" s="259" t="str">
        <f t="shared" si="407"/>
        <v/>
      </c>
      <c r="X1728" s="259" t="str">
        <f t="shared" si="407"/>
        <v/>
      </c>
      <c r="Y1728" s="259" t="str">
        <f t="shared" si="407"/>
        <v/>
      </c>
      <c r="Z1728" s="259" t="str">
        <f t="shared" si="407"/>
        <v/>
      </c>
      <c r="AA1728" s="259" t="str">
        <f t="shared" si="407"/>
        <v/>
      </c>
      <c r="AB1728" s="259" t="str">
        <f t="shared" si="407"/>
        <v/>
      </c>
      <c r="AC1728" s="259" t="str">
        <f t="shared" si="407"/>
        <v/>
      </c>
      <c r="AD1728" s="259" t="str">
        <f t="shared" si="407"/>
        <v/>
      </c>
      <c r="AE1728" s="259" t="str">
        <f t="shared" si="407"/>
        <v/>
      </c>
      <c r="AF1728" s="259" t="str">
        <f t="shared" si="407"/>
        <v/>
      </c>
      <c r="AG1728" s="259" t="str">
        <f t="shared" si="407"/>
        <v/>
      </c>
      <c r="AH1728" s="259" t="str">
        <f t="shared" si="407"/>
        <v/>
      </c>
      <c r="AI1728" s="259" t="str">
        <f t="shared" si="407"/>
        <v/>
      </c>
      <c r="AJ1728" s="259" t="str">
        <f t="shared" si="407"/>
        <v/>
      </c>
      <c r="AK1728" s="259" t="str">
        <f t="shared" si="407"/>
        <v/>
      </c>
      <c r="AL1728" s="259" t="str">
        <f t="shared" si="407"/>
        <v/>
      </c>
      <c r="AM1728" s="259" t="str">
        <f t="shared" si="407"/>
        <v/>
      </c>
      <c r="AN1728" s="259" t="str">
        <f t="shared" si="407"/>
        <v/>
      </c>
      <c r="AO1728" s="262" t="str">
        <f t="shared" si="407"/>
        <v/>
      </c>
    </row>
    <row r="1729" spans="2:41" ht="12.45" customHeight="1" x14ac:dyDescent="0.3">
      <c r="B1729" s="456"/>
      <c r="C1729" s="430"/>
      <c r="D1729" s="426" t="s">
        <v>110</v>
      </c>
      <c r="E1729" s="264" t="s">
        <v>46</v>
      </c>
      <c r="F1729" s="203" t="s">
        <v>38</v>
      </c>
      <c r="G1729" s="247"/>
      <c r="H1729" s="247"/>
      <c r="I1729" s="256"/>
      <c r="J1729" s="257"/>
      <c r="K1729" s="257"/>
      <c r="L1729" s="247"/>
      <c r="M1729" s="247"/>
      <c r="N1729" s="250"/>
      <c r="O1729" s="251"/>
      <c r="P1729" s="251"/>
      <c r="Q1729" s="251"/>
      <c r="R1729" s="251"/>
      <c r="S1729" s="251"/>
      <c r="T1729" s="251"/>
      <c r="U1729" s="251"/>
      <c r="V1729" s="251"/>
      <c r="W1729" s="251"/>
      <c r="X1729" s="249"/>
      <c r="Y1729" s="254"/>
      <c r="Z1729" s="249"/>
      <c r="AA1729" s="249"/>
      <c r="AB1729" s="254"/>
      <c r="AC1729" s="249"/>
      <c r="AD1729" s="252"/>
      <c r="AE1729" s="258"/>
      <c r="AF1729" s="249"/>
      <c r="AG1729" s="249"/>
      <c r="AH1729" s="249"/>
      <c r="AI1729" s="249"/>
      <c r="AJ1729" s="249"/>
      <c r="AK1729" s="249"/>
      <c r="AL1729" s="249"/>
      <c r="AM1729" s="249"/>
      <c r="AN1729" s="254"/>
      <c r="AO1729" s="255"/>
    </row>
    <row r="1730" spans="2:41" ht="12.45" customHeight="1" x14ac:dyDescent="0.3">
      <c r="B1730" s="456"/>
      <c r="C1730" s="430"/>
      <c r="D1730" s="424"/>
      <c r="E1730" s="245" t="s">
        <v>109</v>
      </c>
      <c r="F1730" s="203" t="s">
        <v>38</v>
      </c>
      <c r="G1730" s="246"/>
      <c r="H1730" s="203"/>
      <c r="I1730" s="231"/>
      <c r="J1730" s="203"/>
      <c r="K1730" s="218"/>
      <c r="L1730" s="247"/>
      <c r="M1730" s="247"/>
      <c r="N1730" s="203"/>
      <c r="O1730" s="236"/>
      <c r="P1730" s="236"/>
      <c r="Q1730" s="236"/>
      <c r="R1730" s="236"/>
      <c r="S1730" s="236"/>
      <c r="T1730" s="236"/>
      <c r="U1730" s="236"/>
      <c r="V1730" s="236"/>
      <c r="W1730" s="236"/>
      <c r="X1730" s="236"/>
      <c r="Y1730" s="240"/>
      <c r="Z1730" s="236"/>
      <c r="AA1730" s="236"/>
      <c r="AB1730" s="240"/>
      <c r="AC1730" s="249"/>
      <c r="AD1730" s="252"/>
      <c r="AE1730" s="253"/>
      <c r="AF1730" s="236"/>
      <c r="AG1730" s="249"/>
      <c r="AH1730" s="249"/>
      <c r="AI1730" s="249"/>
      <c r="AJ1730" s="249"/>
      <c r="AK1730" s="249"/>
      <c r="AL1730" s="249"/>
      <c r="AM1730" s="236"/>
      <c r="AN1730" s="240"/>
      <c r="AO1730" s="242"/>
    </row>
    <row r="1731" spans="2:41" ht="12.45" customHeight="1" x14ac:dyDescent="0.3">
      <c r="B1731" s="456"/>
      <c r="C1731" s="430"/>
      <c r="D1731" s="424"/>
      <c r="E1731" s="243" t="s">
        <v>127</v>
      </c>
      <c r="F1731" s="203" t="s">
        <v>38</v>
      </c>
      <c r="G1731" s="202"/>
      <c r="H1731" s="203"/>
      <c r="I1731" s="203"/>
      <c r="J1731" s="203"/>
      <c r="K1731" s="218"/>
      <c r="L1731" s="203"/>
      <c r="M1731" s="203"/>
      <c r="N1731" s="203"/>
      <c r="O1731" s="236"/>
      <c r="P1731" s="236"/>
      <c r="Q1731" s="236"/>
      <c r="R1731" s="236"/>
      <c r="S1731" s="236"/>
      <c r="T1731" s="236"/>
      <c r="U1731" s="236"/>
      <c r="V1731" s="236"/>
      <c r="W1731" s="236"/>
      <c r="X1731" s="236"/>
      <c r="Y1731" s="240"/>
      <c r="Z1731" s="236"/>
      <c r="AA1731" s="236"/>
      <c r="AB1731" s="240"/>
      <c r="AC1731" s="236"/>
      <c r="AD1731" s="237"/>
      <c r="AE1731" s="263"/>
      <c r="AF1731" s="236"/>
      <c r="AG1731" s="236"/>
      <c r="AH1731" s="236"/>
      <c r="AI1731" s="236"/>
      <c r="AJ1731" s="236"/>
      <c r="AK1731" s="236"/>
      <c r="AL1731" s="236"/>
      <c r="AM1731" s="236"/>
      <c r="AN1731" s="240"/>
      <c r="AO1731" s="242"/>
    </row>
    <row r="1732" spans="2:41" ht="12.45" customHeight="1" thickBot="1" x14ac:dyDescent="0.35">
      <c r="B1732" s="456"/>
      <c r="C1732" s="431"/>
      <c r="D1732" s="428"/>
      <c r="E1732" s="189" t="s">
        <v>126</v>
      </c>
      <c r="F1732" s="321" t="s">
        <v>38</v>
      </c>
      <c r="G1732" s="265" t="str">
        <f>IF(AND(G1729&lt;&gt;"",G1730&lt;&gt;"",G1731&lt;&gt;""),G1729*G1730*G1731,"")</f>
        <v/>
      </c>
      <c r="H1732" s="265" t="str">
        <f>IF(AND(H1729&lt;&gt;"",H1730&lt;&gt;"",H1731&lt;&gt;""),H1729*H1730*H1731,"")</f>
        <v/>
      </c>
      <c r="I1732" s="265" t="str">
        <f t="shared" ref="I1732:M1732" si="408">IF(AND(I1729&lt;&gt;"",I1730&lt;&gt;"",I1731&lt;&gt;""),I1729*I1730*I1731,"")</f>
        <v/>
      </c>
      <c r="J1732" s="265" t="str">
        <f t="shared" si="408"/>
        <v/>
      </c>
      <c r="K1732" s="265" t="str">
        <f t="shared" si="408"/>
        <v/>
      </c>
      <c r="L1732" s="265" t="str">
        <f t="shared" si="408"/>
        <v/>
      </c>
      <c r="M1732" s="265" t="str">
        <f t="shared" si="408"/>
        <v/>
      </c>
      <c r="N1732" s="265" t="str">
        <f>IF(AND(N1729&lt;&gt;"",N1730&lt;&gt;"",N1731&lt;&gt;""),N1729*N1730*N1731,"")</f>
        <v/>
      </c>
      <c r="O1732" s="265" t="str">
        <f t="shared" ref="O1732:AO1732" si="409">IF(AND(O1729&lt;&gt;"",O1730&lt;&gt;"",O1731&lt;&gt;""),O1729*O1730*O1731,"")</f>
        <v/>
      </c>
      <c r="P1732" s="265" t="str">
        <f t="shared" si="409"/>
        <v/>
      </c>
      <c r="Q1732" s="265" t="str">
        <f t="shared" si="409"/>
        <v/>
      </c>
      <c r="R1732" s="265" t="str">
        <f t="shared" si="409"/>
        <v/>
      </c>
      <c r="S1732" s="265" t="str">
        <f t="shared" si="409"/>
        <v/>
      </c>
      <c r="T1732" s="265" t="str">
        <f t="shared" si="409"/>
        <v/>
      </c>
      <c r="U1732" s="265" t="str">
        <f t="shared" si="409"/>
        <v/>
      </c>
      <c r="V1732" s="265" t="str">
        <f t="shared" si="409"/>
        <v/>
      </c>
      <c r="W1732" s="265" t="str">
        <f t="shared" si="409"/>
        <v/>
      </c>
      <c r="X1732" s="265" t="str">
        <f t="shared" si="409"/>
        <v/>
      </c>
      <c r="Y1732" s="265" t="str">
        <f t="shared" si="409"/>
        <v/>
      </c>
      <c r="Z1732" s="265" t="str">
        <f t="shared" si="409"/>
        <v/>
      </c>
      <c r="AA1732" s="265" t="str">
        <f t="shared" si="409"/>
        <v/>
      </c>
      <c r="AB1732" s="265" t="str">
        <f t="shared" si="409"/>
        <v/>
      </c>
      <c r="AC1732" s="265" t="str">
        <f t="shared" si="409"/>
        <v/>
      </c>
      <c r="AD1732" s="265" t="str">
        <f t="shared" si="409"/>
        <v/>
      </c>
      <c r="AE1732" s="265" t="str">
        <f t="shared" si="409"/>
        <v/>
      </c>
      <c r="AF1732" s="265" t="str">
        <f t="shared" si="409"/>
        <v/>
      </c>
      <c r="AG1732" s="265" t="str">
        <f t="shared" si="409"/>
        <v/>
      </c>
      <c r="AH1732" s="265" t="str">
        <f t="shared" si="409"/>
        <v/>
      </c>
      <c r="AI1732" s="265" t="str">
        <f t="shared" si="409"/>
        <v/>
      </c>
      <c r="AJ1732" s="265" t="str">
        <f t="shared" si="409"/>
        <v/>
      </c>
      <c r="AK1732" s="265" t="str">
        <f t="shared" si="409"/>
        <v/>
      </c>
      <c r="AL1732" s="265" t="str">
        <f t="shared" si="409"/>
        <v/>
      </c>
      <c r="AM1732" s="265" t="str">
        <f t="shared" si="409"/>
        <v/>
      </c>
      <c r="AN1732" s="265" t="str">
        <f t="shared" si="409"/>
        <v/>
      </c>
      <c r="AO1732" s="266" t="str">
        <f t="shared" si="409"/>
        <v/>
      </c>
    </row>
    <row r="1733" spans="2:41" ht="12.45" customHeight="1" x14ac:dyDescent="0.3">
      <c r="B1733" s="456"/>
      <c r="C1733" s="422" t="s">
        <v>113</v>
      </c>
      <c r="D1733" s="424" t="s">
        <v>115</v>
      </c>
      <c r="E1733" s="219" t="s">
        <v>125</v>
      </c>
      <c r="F1733" s="197" t="s">
        <v>38</v>
      </c>
      <c r="G1733" s="197"/>
      <c r="H1733" s="197"/>
      <c r="I1733" s="197"/>
      <c r="J1733" s="197"/>
      <c r="K1733" s="197"/>
      <c r="L1733" s="197"/>
      <c r="M1733" s="197"/>
      <c r="N1733" s="197"/>
      <c r="O1733" s="197"/>
      <c r="P1733" s="197"/>
      <c r="Q1733" s="197"/>
      <c r="R1733" s="197"/>
      <c r="S1733" s="197"/>
      <c r="T1733" s="197"/>
      <c r="U1733" s="197"/>
      <c r="V1733" s="197"/>
      <c r="W1733" s="197"/>
      <c r="X1733" s="197"/>
      <c r="Y1733" s="197"/>
      <c r="Z1733" s="197"/>
      <c r="AA1733" s="197"/>
      <c r="AB1733" s="197"/>
      <c r="AC1733" s="197"/>
      <c r="AD1733" s="197"/>
      <c r="AE1733" s="197"/>
      <c r="AF1733" s="197"/>
      <c r="AG1733" s="197"/>
      <c r="AH1733" s="197"/>
      <c r="AI1733" s="197"/>
      <c r="AJ1733" s="197"/>
      <c r="AK1733" s="197"/>
      <c r="AL1733" s="197"/>
      <c r="AM1733" s="197"/>
      <c r="AN1733" s="197"/>
      <c r="AO1733" s="213"/>
    </row>
    <row r="1734" spans="2:41" ht="12.45" customHeight="1" x14ac:dyDescent="0.3">
      <c r="B1734" s="456"/>
      <c r="C1734" s="422"/>
      <c r="D1734" s="425"/>
      <c r="E1734" s="220" t="s">
        <v>126</v>
      </c>
      <c r="F1734" s="321" t="s">
        <v>38</v>
      </c>
      <c r="G1734" s="198" t="str">
        <f>IF(G1733&lt;&gt;"",G1733*PRINCIPAL!$C$144,"")</f>
        <v/>
      </c>
      <c r="H1734" s="198" t="str">
        <f>IF(H1733&lt;&gt;"",H1733*PRINCIPAL!$C$144,"")</f>
        <v/>
      </c>
      <c r="I1734" s="198" t="str">
        <f>IF(I1733&lt;&gt;"",I1733*PRINCIPAL!$C$144,"")</f>
        <v/>
      </c>
      <c r="J1734" s="198" t="str">
        <f>IF(J1733&lt;&gt;"",J1733*PRINCIPAL!$C$144,"")</f>
        <v/>
      </c>
      <c r="K1734" s="198" t="str">
        <f>IF(K1733&lt;&gt;"",K1733*PRINCIPAL!$C$144,"")</f>
        <v/>
      </c>
      <c r="L1734" s="198" t="str">
        <f>IF(L1733&lt;&gt;"",L1733*PRINCIPAL!$C$144,"")</f>
        <v/>
      </c>
      <c r="M1734" s="198" t="str">
        <f>IF(M1733&lt;&gt;"",M1733*PRINCIPAL!$C$144,"")</f>
        <v/>
      </c>
      <c r="N1734" s="198" t="str">
        <f>IF(N1733&lt;&gt;"",N1733*PRINCIPAL!$C$144,"")</f>
        <v/>
      </c>
      <c r="O1734" s="198" t="str">
        <f>IF(O1733&lt;&gt;"",O1733*PRINCIPAL!$C$144,"")</f>
        <v/>
      </c>
      <c r="P1734" s="198" t="str">
        <f>IF(P1733&lt;&gt;"",P1733*PRINCIPAL!$C$144,"")</f>
        <v/>
      </c>
      <c r="Q1734" s="198" t="str">
        <f>IF(Q1733&lt;&gt;"",Q1733*PRINCIPAL!$C$144,"")</f>
        <v/>
      </c>
      <c r="R1734" s="198" t="str">
        <f>IF(R1733&lt;&gt;"",R1733*PRINCIPAL!$C$144,"")</f>
        <v/>
      </c>
      <c r="S1734" s="198" t="str">
        <f>IF(S1733&lt;&gt;"",S1733*PRINCIPAL!$C$144,"")</f>
        <v/>
      </c>
      <c r="T1734" s="198" t="str">
        <f>IF(T1733&lt;&gt;"",T1733*PRINCIPAL!$C$144,"")</f>
        <v/>
      </c>
      <c r="U1734" s="198" t="str">
        <f>IF(U1733&lt;&gt;"",U1733*PRINCIPAL!$C$144,"")</f>
        <v/>
      </c>
      <c r="V1734" s="198" t="str">
        <f>IF(V1733&lt;&gt;"",V1733*PRINCIPAL!$C$144,"")</f>
        <v/>
      </c>
      <c r="W1734" s="198" t="str">
        <f>IF(W1733&lt;&gt;"",W1733*PRINCIPAL!$C$144,"")</f>
        <v/>
      </c>
      <c r="X1734" s="198" t="str">
        <f>IF(X1733&lt;&gt;"",X1733*PRINCIPAL!$C$144,"")</f>
        <v/>
      </c>
      <c r="Y1734" s="198" t="str">
        <f>IF(Y1733&lt;&gt;"",Y1733*PRINCIPAL!$C$144,"")</f>
        <v/>
      </c>
      <c r="Z1734" s="198" t="str">
        <f>IF(Z1733&lt;&gt;"",Z1733*PRINCIPAL!$C$144,"")</f>
        <v/>
      </c>
      <c r="AA1734" s="198" t="str">
        <f>IF(AA1733&lt;&gt;"",AA1733*PRINCIPAL!$C$144,"")</f>
        <v/>
      </c>
      <c r="AB1734" s="198" t="str">
        <f>IF(AB1733&lt;&gt;"",AB1733*PRINCIPAL!$C$144,"")</f>
        <v/>
      </c>
      <c r="AC1734" s="198" t="str">
        <f>IF(AC1733&lt;&gt;"",AC1733*PRINCIPAL!$C$144,"")</f>
        <v/>
      </c>
      <c r="AD1734" s="198" t="str">
        <f>IF(AD1733&lt;&gt;"",AD1733*PRINCIPAL!$C$144,"")</f>
        <v/>
      </c>
      <c r="AE1734" s="198" t="str">
        <f>IF(AE1733&lt;&gt;"",AE1733*PRINCIPAL!$C$144,"")</f>
        <v/>
      </c>
      <c r="AF1734" s="198" t="str">
        <f>IF(AF1733&lt;&gt;"",AF1733*PRINCIPAL!$C$144,"")</f>
        <v/>
      </c>
      <c r="AG1734" s="198" t="str">
        <f>IF(AG1733&lt;&gt;"",AG1733*PRINCIPAL!$C$144,"")</f>
        <v/>
      </c>
      <c r="AH1734" s="198" t="str">
        <f>IF(AH1733&lt;&gt;"",AH1733*PRINCIPAL!$C$144,"")</f>
        <v/>
      </c>
      <c r="AI1734" s="198" t="str">
        <f>IF(AI1733&lt;&gt;"",AI1733*PRINCIPAL!$C$144,"")</f>
        <v/>
      </c>
      <c r="AJ1734" s="198" t="str">
        <f>IF(AJ1733&lt;&gt;"",AJ1733*PRINCIPAL!$C$144,"")</f>
        <v/>
      </c>
      <c r="AK1734" s="198" t="str">
        <f>IF(AK1733&lt;&gt;"",AK1733*PRINCIPAL!$C$144,"")</f>
        <v/>
      </c>
      <c r="AL1734" s="198" t="str">
        <f>IF(AL1733&lt;&gt;"",AL1733*PRINCIPAL!$C$144,"")</f>
        <v/>
      </c>
      <c r="AM1734" s="198" t="str">
        <f>IF(AM1733&lt;&gt;"",AM1733*PRINCIPAL!$C$144,"")</f>
        <v/>
      </c>
      <c r="AN1734" s="198" t="str">
        <f>IF(AN1733&lt;&gt;"",AN1733*PRINCIPAL!$C$144,"")</f>
        <v/>
      </c>
      <c r="AO1734" s="290" t="str">
        <f>IF(AO1733&lt;&gt;"",AO1733*PRINCIPAL!$C$144,"")</f>
        <v/>
      </c>
    </row>
    <row r="1735" spans="2:41" ht="12.45" customHeight="1" x14ac:dyDescent="0.3">
      <c r="B1735" s="456"/>
      <c r="C1735" s="422"/>
      <c r="D1735" s="426" t="s">
        <v>115</v>
      </c>
      <c r="E1735" s="222" t="s">
        <v>125</v>
      </c>
      <c r="F1735" s="203" t="s">
        <v>38</v>
      </c>
      <c r="G1735" s="203"/>
      <c r="H1735" s="203"/>
      <c r="I1735" s="203"/>
      <c r="J1735" s="203"/>
      <c r="K1735" s="203"/>
      <c r="L1735" s="203"/>
      <c r="M1735" s="203"/>
      <c r="N1735" s="203"/>
      <c r="O1735" s="203"/>
      <c r="P1735" s="203"/>
      <c r="Q1735" s="203"/>
      <c r="R1735" s="203"/>
      <c r="S1735" s="203"/>
      <c r="T1735" s="203"/>
      <c r="U1735" s="203"/>
      <c r="V1735" s="203"/>
      <c r="W1735" s="203"/>
      <c r="X1735" s="203"/>
      <c r="Y1735" s="203"/>
      <c r="Z1735" s="203"/>
      <c r="AA1735" s="203"/>
      <c r="AB1735" s="203"/>
      <c r="AC1735" s="203"/>
      <c r="AD1735" s="203"/>
      <c r="AE1735" s="203"/>
      <c r="AF1735" s="203"/>
      <c r="AG1735" s="203"/>
      <c r="AH1735" s="203"/>
      <c r="AI1735" s="203"/>
      <c r="AJ1735" s="203"/>
      <c r="AK1735" s="203"/>
      <c r="AL1735" s="203"/>
      <c r="AM1735" s="203"/>
      <c r="AN1735" s="203"/>
      <c r="AO1735" s="214"/>
    </row>
    <row r="1736" spans="2:41" ht="12.45" customHeight="1" x14ac:dyDescent="0.3">
      <c r="B1736" s="456"/>
      <c r="C1736" s="422"/>
      <c r="D1736" s="425"/>
      <c r="E1736" s="220" t="s">
        <v>126</v>
      </c>
      <c r="F1736" s="321" t="s">
        <v>38</v>
      </c>
      <c r="G1736" s="204" t="str">
        <f>IF(G1735&lt;&gt;"",G1735*PRINCIPAL!$C$144,"")</f>
        <v/>
      </c>
      <c r="H1736" s="204" t="str">
        <f>IF(H1735&lt;&gt;"",H1735*PRINCIPAL!$C$144,"")</f>
        <v/>
      </c>
      <c r="I1736" s="204" t="str">
        <f>IF(I1735&lt;&gt;"",I1735*PRINCIPAL!$C$144,"")</f>
        <v/>
      </c>
      <c r="J1736" s="204" t="str">
        <f>IF(J1735&lt;&gt;"",J1735*PRINCIPAL!$C$144,"")</f>
        <v/>
      </c>
      <c r="K1736" s="204" t="str">
        <f>IF(K1735&lt;&gt;"",K1735*PRINCIPAL!$C$144,"")</f>
        <v/>
      </c>
      <c r="L1736" s="204" t="str">
        <f>IF(L1735&lt;&gt;"",L1735*PRINCIPAL!$C$144,"")</f>
        <v/>
      </c>
      <c r="M1736" s="204" t="str">
        <f>IF(M1735&lt;&gt;"",M1735*PRINCIPAL!$C$144,"")</f>
        <v/>
      </c>
      <c r="N1736" s="204" t="str">
        <f>IF(N1735&lt;&gt;"",N1735*PRINCIPAL!$C$144,"")</f>
        <v/>
      </c>
      <c r="O1736" s="204" t="str">
        <f>IF(O1735&lt;&gt;"",O1735*PRINCIPAL!$C$144,"")</f>
        <v/>
      </c>
      <c r="P1736" s="204" t="str">
        <f>IF(P1735&lt;&gt;"",P1735*PRINCIPAL!$C$144,"")</f>
        <v/>
      </c>
      <c r="Q1736" s="204" t="str">
        <f>IF(Q1735&lt;&gt;"",Q1735*PRINCIPAL!$C$144,"")</f>
        <v/>
      </c>
      <c r="R1736" s="204" t="str">
        <f>IF(R1735&lt;&gt;"",R1735*PRINCIPAL!$C$144,"")</f>
        <v/>
      </c>
      <c r="S1736" s="204" t="str">
        <f>IF(S1735&lt;&gt;"",S1735*PRINCIPAL!$C$144,"")</f>
        <v/>
      </c>
      <c r="T1736" s="204" t="str">
        <f>IF(T1735&lt;&gt;"",T1735*PRINCIPAL!$C$144,"")</f>
        <v/>
      </c>
      <c r="U1736" s="204" t="str">
        <f>IF(U1735&lt;&gt;"",U1735*PRINCIPAL!$C$144,"")</f>
        <v/>
      </c>
      <c r="V1736" s="204" t="str">
        <f>IF(V1735&lt;&gt;"",V1735*PRINCIPAL!$C$144,"")</f>
        <v/>
      </c>
      <c r="W1736" s="204" t="str">
        <f>IF(W1735&lt;&gt;"",W1735*PRINCIPAL!$C$144,"")</f>
        <v/>
      </c>
      <c r="X1736" s="204" t="str">
        <f>IF(X1735&lt;&gt;"",X1735*PRINCIPAL!$C$144,"")</f>
        <v/>
      </c>
      <c r="Y1736" s="204" t="str">
        <f>IF(Y1735&lt;&gt;"",Y1735*PRINCIPAL!$C$144,"")</f>
        <v/>
      </c>
      <c r="Z1736" s="204" t="str">
        <f>IF(Z1735&lt;&gt;"",Z1735*PRINCIPAL!$C$144,"")</f>
        <v/>
      </c>
      <c r="AA1736" s="204" t="str">
        <f>IF(AA1735&lt;&gt;"",AA1735*PRINCIPAL!$C$144,"")</f>
        <v/>
      </c>
      <c r="AB1736" s="204" t="str">
        <f>IF(AB1735&lt;&gt;"",AB1735*PRINCIPAL!$C$144,"")</f>
        <v/>
      </c>
      <c r="AC1736" s="204" t="str">
        <f>IF(AC1735&lt;&gt;"",AC1735*PRINCIPAL!$C$144,"")</f>
        <v/>
      </c>
      <c r="AD1736" s="204" t="str">
        <f>IF(AD1735&lt;&gt;"",AD1735*PRINCIPAL!$C$144,"")</f>
        <v/>
      </c>
      <c r="AE1736" s="204" t="str">
        <f>IF(AE1735&lt;&gt;"",AE1735*PRINCIPAL!$C$144,"")</f>
        <v/>
      </c>
      <c r="AF1736" s="204" t="str">
        <f>IF(AF1735&lt;&gt;"",AF1735*PRINCIPAL!$C$144,"")</f>
        <v/>
      </c>
      <c r="AG1736" s="204" t="str">
        <f>IF(AG1735&lt;&gt;"",AG1735*PRINCIPAL!$C$144,"")</f>
        <v/>
      </c>
      <c r="AH1736" s="204" t="str">
        <f>IF(AH1735&lt;&gt;"",AH1735*PRINCIPAL!$C$144,"")</f>
        <v/>
      </c>
      <c r="AI1736" s="204" t="str">
        <f>IF(AI1735&lt;&gt;"",AI1735*PRINCIPAL!$C$144,"")</f>
        <v/>
      </c>
      <c r="AJ1736" s="204" t="str">
        <f>IF(AJ1735&lt;&gt;"",AJ1735*PRINCIPAL!$C$144,"")</f>
        <v/>
      </c>
      <c r="AK1736" s="204" t="str">
        <f>IF(AK1735&lt;&gt;"",AK1735*PRINCIPAL!$C$144,"")</f>
        <v/>
      </c>
      <c r="AL1736" s="204" t="str">
        <f>IF(AL1735&lt;&gt;"",AL1735*PRINCIPAL!$C$144,"")</f>
        <v/>
      </c>
      <c r="AM1736" s="204" t="str">
        <f>IF(AM1735&lt;&gt;"",AM1735*PRINCIPAL!$C$144,"")</f>
        <v/>
      </c>
      <c r="AN1736" s="204" t="str">
        <f>IF(AN1735&lt;&gt;"",AN1735*PRINCIPAL!$C$144,"")</f>
        <v/>
      </c>
      <c r="AO1736" s="210" t="str">
        <f>IF(AO1735&lt;&gt;"",AO1735*PRINCIPAL!$C$144,"")</f>
        <v/>
      </c>
    </row>
    <row r="1737" spans="2:41" ht="12.45" customHeight="1" x14ac:dyDescent="0.3">
      <c r="B1737" s="456"/>
      <c r="C1737" s="422"/>
      <c r="D1737" s="426" t="s">
        <v>115</v>
      </c>
      <c r="E1737" s="222" t="s">
        <v>125</v>
      </c>
      <c r="F1737" s="203" t="s">
        <v>38</v>
      </c>
      <c r="G1737" s="203"/>
      <c r="H1737" s="203"/>
      <c r="I1737" s="203"/>
      <c r="J1737" s="203"/>
      <c r="K1737" s="203"/>
      <c r="L1737" s="203"/>
      <c r="M1737" s="203"/>
      <c r="N1737" s="203"/>
      <c r="O1737" s="203"/>
      <c r="P1737" s="203"/>
      <c r="Q1737" s="203"/>
      <c r="R1737" s="203"/>
      <c r="S1737" s="203"/>
      <c r="T1737" s="203"/>
      <c r="U1737" s="203"/>
      <c r="V1737" s="203"/>
      <c r="W1737" s="203"/>
      <c r="X1737" s="203"/>
      <c r="Y1737" s="203"/>
      <c r="Z1737" s="203"/>
      <c r="AA1737" s="203"/>
      <c r="AB1737" s="203"/>
      <c r="AC1737" s="203"/>
      <c r="AD1737" s="203"/>
      <c r="AE1737" s="203"/>
      <c r="AF1737" s="203"/>
      <c r="AG1737" s="203"/>
      <c r="AH1737" s="203"/>
      <c r="AI1737" s="203"/>
      <c r="AJ1737" s="203"/>
      <c r="AK1737" s="203"/>
      <c r="AL1737" s="203"/>
      <c r="AM1737" s="203"/>
      <c r="AN1737" s="203"/>
      <c r="AO1737" s="214"/>
    </row>
    <row r="1738" spans="2:41" ht="12.45" customHeight="1" x14ac:dyDescent="0.3">
      <c r="B1738" s="456"/>
      <c r="C1738" s="422"/>
      <c r="D1738" s="425"/>
      <c r="E1738" s="220" t="s">
        <v>126</v>
      </c>
      <c r="F1738" s="321" t="s">
        <v>38</v>
      </c>
      <c r="G1738" s="204" t="str">
        <f>IF(G1737&lt;&gt;"",G1737*PRINCIPAL!$C$144,"")</f>
        <v/>
      </c>
      <c r="H1738" s="204" t="str">
        <f>IF(H1737&lt;&gt;"",H1737*PRINCIPAL!$C$144,"")</f>
        <v/>
      </c>
      <c r="I1738" s="204" t="str">
        <f>IF(I1737&lt;&gt;"",I1737*PRINCIPAL!$C$144,"")</f>
        <v/>
      </c>
      <c r="J1738" s="204" t="str">
        <f>IF(J1737&lt;&gt;"",J1737*PRINCIPAL!$C$144,"")</f>
        <v/>
      </c>
      <c r="K1738" s="204" t="str">
        <f>IF(K1737&lt;&gt;"",K1737*PRINCIPAL!$C$144,"")</f>
        <v/>
      </c>
      <c r="L1738" s="204" t="str">
        <f>IF(L1737&lt;&gt;"",L1737*PRINCIPAL!$C$144,"")</f>
        <v/>
      </c>
      <c r="M1738" s="204" t="str">
        <f>IF(M1737&lt;&gt;"",M1737*PRINCIPAL!$C$144,"")</f>
        <v/>
      </c>
      <c r="N1738" s="204" t="str">
        <f>IF(N1737&lt;&gt;"",N1737*PRINCIPAL!$C$144,"")</f>
        <v/>
      </c>
      <c r="O1738" s="204" t="str">
        <f>IF(O1737&lt;&gt;"",O1737*PRINCIPAL!$C$144,"")</f>
        <v/>
      </c>
      <c r="P1738" s="204" t="str">
        <f>IF(P1737&lt;&gt;"",P1737*PRINCIPAL!$C$144,"")</f>
        <v/>
      </c>
      <c r="Q1738" s="204" t="str">
        <f>IF(Q1737&lt;&gt;"",Q1737*PRINCIPAL!$C$144,"")</f>
        <v/>
      </c>
      <c r="R1738" s="204" t="str">
        <f>IF(R1737&lt;&gt;"",R1737*PRINCIPAL!$C$144,"")</f>
        <v/>
      </c>
      <c r="S1738" s="204" t="str">
        <f>IF(S1737&lt;&gt;"",S1737*PRINCIPAL!$C$144,"")</f>
        <v/>
      </c>
      <c r="T1738" s="204" t="str">
        <f>IF(T1737&lt;&gt;"",T1737*PRINCIPAL!$C$144,"")</f>
        <v/>
      </c>
      <c r="U1738" s="204" t="str">
        <f>IF(U1737&lt;&gt;"",U1737*PRINCIPAL!$C$144,"")</f>
        <v/>
      </c>
      <c r="V1738" s="204" t="str">
        <f>IF(V1737&lt;&gt;"",V1737*PRINCIPAL!$C$144,"")</f>
        <v/>
      </c>
      <c r="W1738" s="204" t="str">
        <f>IF(W1737&lt;&gt;"",W1737*PRINCIPAL!$C$144,"")</f>
        <v/>
      </c>
      <c r="X1738" s="204" t="str">
        <f>IF(X1737&lt;&gt;"",X1737*PRINCIPAL!$C$144,"")</f>
        <v/>
      </c>
      <c r="Y1738" s="204" t="str">
        <f>IF(Y1737&lt;&gt;"",Y1737*PRINCIPAL!$C$144,"")</f>
        <v/>
      </c>
      <c r="Z1738" s="204" t="str">
        <f>IF(Z1737&lt;&gt;"",Z1737*PRINCIPAL!$C$144,"")</f>
        <v/>
      </c>
      <c r="AA1738" s="204" t="str">
        <f>IF(AA1737&lt;&gt;"",AA1737*PRINCIPAL!$C$144,"")</f>
        <v/>
      </c>
      <c r="AB1738" s="204" t="str">
        <f>IF(AB1737&lt;&gt;"",AB1737*PRINCIPAL!$C$144,"")</f>
        <v/>
      </c>
      <c r="AC1738" s="204" t="str">
        <f>IF(AC1737&lt;&gt;"",AC1737*PRINCIPAL!$C$144,"")</f>
        <v/>
      </c>
      <c r="AD1738" s="204" t="str">
        <f>IF(AD1737&lt;&gt;"",AD1737*PRINCIPAL!$C$144,"")</f>
        <v/>
      </c>
      <c r="AE1738" s="204" t="str">
        <f>IF(AE1737&lt;&gt;"",AE1737*PRINCIPAL!$C$144,"")</f>
        <v/>
      </c>
      <c r="AF1738" s="204" t="str">
        <f>IF(AF1737&lt;&gt;"",AF1737*PRINCIPAL!$C$144,"")</f>
        <v/>
      </c>
      <c r="AG1738" s="204" t="str">
        <f>IF(AG1737&lt;&gt;"",AG1737*PRINCIPAL!$C$144,"")</f>
        <v/>
      </c>
      <c r="AH1738" s="204" t="str">
        <f>IF(AH1737&lt;&gt;"",AH1737*PRINCIPAL!$C$144,"")</f>
        <v/>
      </c>
      <c r="AI1738" s="204" t="str">
        <f>IF(AI1737&lt;&gt;"",AI1737*PRINCIPAL!$C$144,"")</f>
        <v/>
      </c>
      <c r="AJ1738" s="204" t="str">
        <f>IF(AJ1737&lt;&gt;"",AJ1737*PRINCIPAL!$C$144,"")</f>
        <v/>
      </c>
      <c r="AK1738" s="204" t="str">
        <f>IF(AK1737&lt;&gt;"",AK1737*PRINCIPAL!$C$144,"")</f>
        <v/>
      </c>
      <c r="AL1738" s="204" t="str">
        <f>IF(AL1737&lt;&gt;"",AL1737*PRINCIPAL!$C$144,"")</f>
        <v/>
      </c>
      <c r="AM1738" s="204" t="str">
        <f>IF(AM1737&lt;&gt;"",AM1737*PRINCIPAL!$C$144,"")</f>
        <v/>
      </c>
      <c r="AN1738" s="204" t="str">
        <f>IF(AN1737&lt;&gt;"",AN1737*PRINCIPAL!$C$144,"")</f>
        <v/>
      </c>
      <c r="AO1738" s="210" t="str">
        <f>IF(AO1737&lt;&gt;"",AO1737*PRINCIPAL!$C$144,"")</f>
        <v/>
      </c>
    </row>
    <row r="1739" spans="2:41" ht="12.45" customHeight="1" x14ac:dyDescent="0.3">
      <c r="B1739" s="456"/>
      <c r="C1739" s="422"/>
      <c r="D1739" s="426" t="s">
        <v>115</v>
      </c>
      <c r="E1739" s="222" t="s">
        <v>125</v>
      </c>
      <c r="F1739" s="203" t="s">
        <v>38</v>
      </c>
      <c r="G1739" s="203"/>
      <c r="H1739" s="203"/>
      <c r="I1739" s="203"/>
      <c r="J1739" s="203"/>
      <c r="K1739" s="203"/>
      <c r="L1739" s="203"/>
      <c r="M1739" s="203"/>
      <c r="N1739" s="203"/>
      <c r="O1739" s="203"/>
      <c r="P1739" s="203"/>
      <c r="Q1739" s="203"/>
      <c r="R1739" s="203"/>
      <c r="S1739" s="203"/>
      <c r="T1739" s="203"/>
      <c r="U1739" s="203"/>
      <c r="V1739" s="203"/>
      <c r="W1739" s="203"/>
      <c r="X1739" s="203"/>
      <c r="Y1739" s="203"/>
      <c r="Z1739" s="203"/>
      <c r="AA1739" s="203"/>
      <c r="AB1739" s="203"/>
      <c r="AC1739" s="203"/>
      <c r="AD1739" s="203"/>
      <c r="AE1739" s="203"/>
      <c r="AF1739" s="203"/>
      <c r="AG1739" s="203"/>
      <c r="AH1739" s="203"/>
      <c r="AI1739" s="203"/>
      <c r="AJ1739" s="203"/>
      <c r="AK1739" s="203"/>
      <c r="AL1739" s="203"/>
      <c r="AM1739" s="203"/>
      <c r="AN1739" s="203"/>
      <c r="AO1739" s="214"/>
    </row>
    <row r="1740" spans="2:41" ht="12.45" customHeight="1" x14ac:dyDescent="0.3">
      <c r="B1740" s="456"/>
      <c r="C1740" s="422"/>
      <c r="D1740" s="425"/>
      <c r="E1740" s="220" t="s">
        <v>126</v>
      </c>
      <c r="F1740" s="321" t="s">
        <v>38</v>
      </c>
      <c r="G1740" s="204" t="str">
        <f>IF(G1739&lt;&gt;"",G1739*PRINCIPAL!$C$144,"")</f>
        <v/>
      </c>
      <c r="H1740" s="204" t="str">
        <f>IF(H1739&lt;&gt;"",H1739*PRINCIPAL!$C$144,"")</f>
        <v/>
      </c>
      <c r="I1740" s="204" t="str">
        <f>IF(I1739&lt;&gt;"",I1739*PRINCIPAL!$C$144,"")</f>
        <v/>
      </c>
      <c r="J1740" s="204" t="str">
        <f>IF(J1739&lt;&gt;"",J1739*PRINCIPAL!$C$144,"")</f>
        <v/>
      </c>
      <c r="K1740" s="204" t="str">
        <f>IF(K1739&lt;&gt;"",K1739*PRINCIPAL!$C$144,"")</f>
        <v/>
      </c>
      <c r="L1740" s="204" t="str">
        <f>IF(L1739&lt;&gt;"",L1739*PRINCIPAL!$C$144,"")</f>
        <v/>
      </c>
      <c r="M1740" s="204" t="str">
        <f>IF(M1739&lt;&gt;"",M1739*PRINCIPAL!$C$144,"")</f>
        <v/>
      </c>
      <c r="N1740" s="204" t="str">
        <f>IF(N1739&lt;&gt;"",N1739*PRINCIPAL!$C$144,"")</f>
        <v/>
      </c>
      <c r="O1740" s="204" t="str">
        <f>IF(O1739&lt;&gt;"",O1739*PRINCIPAL!$C$144,"")</f>
        <v/>
      </c>
      <c r="P1740" s="204" t="str">
        <f>IF(P1739&lt;&gt;"",P1739*PRINCIPAL!$C$144,"")</f>
        <v/>
      </c>
      <c r="Q1740" s="204" t="str">
        <f>IF(Q1739&lt;&gt;"",Q1739*PRINCIPAL!$C$144,"")</f>
        <v/>
      </c>
      <c r="R1740" s="204" t="str">
        <f>IF(R1739&lt;&gt;"",R1739*PRINCIPAL!$C$144,"")</f>
        <v/>
      </c>
      <c r="S1740" s="204" t="str">
        <f>IF(S1739&lt;&gt;"",S1739*PRINCIPAL!$C$144,"")</f>
        <v/>
      </c>
      <c r="T1740" s="204" t="str">
        <f>IF(T1739&lt;&gt;"",T1739*PRINCIPAL!$C$144,"")</f>
        <v/>
      </c>
      <c r="U1740" s="204" t="str">
        <f>IF(U1739&lt;&gt;"",U1739*PRINCIPAL!$C$144,"")</f>
        <v/>
      </c>
      <c r="V1740" s="204" t="str">
        <f>IF(V1739&lt;&gt;"",V1739*PRINCIPAL!$C$144,"")</f>
        <v/>
      </c>
      <c r="W1740" s="204" t="str">
        <f>IF(W1739&lt;&gt;"",W1739*PRINCIPAL!$C$144,"")</f>
        <v/>
      </c>
      <c r="X1740" s="204" t="str">
        <f>IF(X1739&lt;&gt;"",X1739*PRINCIPAL!$C$144,"")</f>
        <v/>
      </c>
      <c r="Y1740" s="204" t="str">
        <f>IF(Y1739&lt;&gt;"",Y1739*PRINCIPAL!$C$144,"")</f>
        <v/>
      </c>
      <c r="Z1740" s="204" t="str">
        <f>IF(Z1739&lt;&gt;"",Z1739*PRINCIPAL!$C$144,"")</f>
        <v/>
      </c>
      <c r="AA1740" s="204" t="str">
        <f>IF(AA1739&lt;&gt;"",AA1739*PRINCIPAL!$C$144,"")</f>
        <v/>
      </c>
      <c r="AB1740" s="204" t="str">
        <f>IF(AB1739&lt;&gt;"",AB1739*PRINCIPAL!$C$144,"")</f>
        <v/>
      </c>
      <c r="AC1740" s="204" t="str">
        <f>IF(AC1739&lt;&gt;"",AC1739*PRINCIPAL!$C$144,"")</f>
        <v/>
      </c>
      <c r="AD1740" s="204" t="str">
        <f>IF(AD1739&lt;&gt;"",AD1739*PRINCIPAL!$C$144,"")</f>
        <v/>
      </c>
      <c r="AE1740" s="204" t="str">
        <f>IF(AE1739&lt;&gt;"",AE1739*PRINCIPAL!$C$144,"")</f>
        <v/>
      </c>
      <c r="AF1740" s="204" t="str">
        <f>IF(AF1739&lt;&gt;"",AF1739*PRINCIPAL!$C$144,"")</f>
        <v/>
      </c>
      <c r="AG1740" s="204" t="str">
        <f>IF(AG1739&lt;&gt;"",AG1739*PRINCIPAL!$C$144,"")</f>
        <v/>
      </c>
      <c r="AH1740" s="204" t="str">
        <f>IF(AH1739&lt;&gt;"",AH1739*PRINCIPAL!$C$144,"")</f>
        <v/>
      </c>
      <c r="AI1740" s="204" t="str">
        <f>IF(AI1739&lt;&gt;"",AI1739*PRINCIPAL!$C$144,"")</f>
        <v/>
      </c>
      <c r="AJ1740" s="204" t="str">
        <f>IF(AJ1739&lt;&gt;"",AJ1739*PRINCIPAL!$C$144,"")</f>
        <v/>
      </c>
      <c r="AK1740" s="204" t="str">
        <f>IF(AK1739&lt;&gt;"",AK1739*PRINCIPAL!$C$144,"")</f>
        <v/>
      </c>
      <c r="AL1740" s="204" t="str">
        <f>IF(AL1739&lt;&gt;"",AL1739*PRINCIPAL!$C$144,"")</f>
        <v/>
      </c>
      <c r="AM1740" s="204" t="str">
        <f>IF(AM1739&lt;&gt;"",AM1739*PRINCIPAL!$C$144,"")</f>
        <v/>
      </c>
      <c r="AN1740" s="204" t="str">
        <f>IF(AN1739&lt;&gt;"",AN1739*PRINCIPAL!$C$144,"")</f>
        <v/>
      </c>
      <c r="AO1740" s="210" t="str">
        <f>IF(AO1739&lt;&gt;"",AO1739*PRINCIPAL!$C$144,"")</f>
        <v/>
      </c>
    </row>
    <row r="1741" spans="2:41" ht="12.45" customHeight="1" x14ac:dyDescent="0.3">
      <c r="B1741" s="456"/>
      <c r="C1741" s="422"/>
      <c r="D1741" s="426" t="s">
        <v>115</v>
      </c>
      <c r="E1741" s="222" t="s">
        <v>125</v>
      </c>
      <c r="F1741" s="203" t="s">
        <v>38</v>
      </c>
      <c r="G1741" s="203"/>
      <c r="H1741" s="203"/>
      <c r="I1741" s="203"/>
      <c r="J1741" s="203"/>
      <c r="K1741" s="203"/>
      <c r="L1741" s="203"/>
      <c r="M1741" s="203"/>
      <c r="N1741" s="203"/>
      <c r="O1741" s="203"/>
      <c r="P1741" s="203"/>
      <c r="Q1741" s="203"/>
      <c r="R1741" s="203"/>
      <c r="S1741" s="203"/>
      <c r="T1741" s="203"/>
      <c r="U1741" s="203"/>
      <c r="V1741" s="203"/>
      <c r="W1741" s="203"/>
      <c r="X1741" s="203"/>
      <c r="Y1741" s="203"/>
      <c r="Z1741" s="203"/>
      <c r="AA1741" s="203"/>
      <c r="AB1741" s="203"/>
      <c r="AC1741" s="203"/>
      <c r="AD1741" s="203"/>
      <c r="AE1741" s="203"/>
      <c r="AF1741" s="203"/>
      <c r="AG1741" s="203"/>
      <c r="AH1741" s="203"/>
      <c r="AI1741" s="203"/>
      <c r="AJ1741" s="203"/>
      <c r="AK1741" s="203"/>
      <c r="AL1741" s="203"/>
      <c r="AM1741" s="203"/>
      <c r="AN1741" s="203"/>
      <c r="AO1741" s="214"/>
    </row>
    <row r="1742" spans="2:41" ht="12.45" customHeight="1" thickBot="1" x14ac:dyDescent="0.35">
      <c r="B1742" s="457"/>
      <c r="C1742" s="423"/>
      <c r="D1742" s="427"/>
      <c r="E1742" s="291" t="s">
        <v>126</v>
      </c>
      <c r="F1742" s="323" t="s">
        <v>38</v>
      </c>
      <c r="G1742" s="288" t="str">
        <f>IF(G1741&lt;&gt;"",G1741*PRINCIPAL!$C$144,"")</f>
        <v/>
      </c>
      <c r="H1742" s="288" t="str">
        <f>IF(H1741&lt;&gt;"",H1741*PRINCIPAL!$C$144,"")</f>
        <v/>
      </c>
      <c r="I1742" s="288" t="str">
        <f>IF(I1741&lt;&gt;"",I1741*PRINCIPAL!$C$144,"")</f>
        <v/>
      </c>
      <c r="J1742" s="288" t="str">
        <f>IF(J1741&lt;&gt;"",J1741*PRINCIPAL!$C$144,"")</f>
        <v/>
      </c>
      <c r="K1742" s="288" t="str">
        <f>IF(K1741&lt;&gt;"",K1741*PRINCIPAL!$C$144,"")</f>
        <v/>
      </c>
      <c r="L1742" s="288" t="str">
        <f>IF(L1741&lt;&gt;"",L1741*PRINCIPAL!$C$144,"")</f>
        <v/>
      </c>
      <c r="M1742" s="288" t="str">
        <f>IF(M1741&lt;&gt;"",M1741*PRINCIPAL!$C$144,"")</f>
        <v/>
      </c>
      <c r="N1742" s="288" t="str">
        <f>IF(N1741&lt;&gt;"",N1741*PRINCIPAL!$C$144,"")</f>
        <v/>
      </c>
      <c r="O1742" s="288" t="str">
        <f>IF(O1741&lt;&gt;"",O1741*PRINCIPAL!$C$144,"")</f>
        <v/>
      </c>
      <c r="P1742" s="288" t="str">
        <f>IF(P1741&lt;&gt;"",P1741*PRINCIPAL!$C$144,"")</f>
        <v/>
      </c>
      <c r="Q1742" s="288" t="str">
        <f>IF(Q1741&lt;&gt;"",Q1741*PRINCIPAL!$C$144,"")</f>
        <v/>
      </c>
      <c r="R1742" s="288" t="str">
        <f>IF(R1741&lt;&gt;"",R1741*PRINCIPAL!$C$144,"")</f>
        <v/>
      </c>
      <c r="S1742" s="288" t="str">
        <f>IF(S1741&lt;&gt;"",S1741*PRINCIPAL!$C$144,"")</f>
        <v/>
      </c>
      <c r="T1742" s="288" t="str">
        <f>IF(T1741&lt;&gt;"",T1741*PRINCIPAL!$C$144,"")</f>
        <v/>
      </c>
      <c r="U1742" s="288" t="str">
        <f>IF(U1741&lt;&gt;"",U1741*PRINCIPAL!$C$144,"")</f>
        <v/>
      </c>
      <c r="V1742" s="288" t="str">
        <f>IF(V1741&lt;&gt;"",V1741*PRINCIPAL!$C$144,"")</f>
        <v/>
      </c>
      <c r="W1742" s="288" t="str">
        <f>IF(W1741&lt;&gt;"",W1741*PRINCIPAL!$C$144,"")</f>
        <v/>
      </c>
      <c r="X1742" s="288" t="str">
        <f>IF(X1741&lt;&gt;"",X1741*PRINCIPAL!$C$144,"")</f>
        <v/>
      </c>
      <c r="Y1742" s="288" t="str">
        <f>IF(Y1741&lt;&gt;"",Y1741*PRINCIPAL!$C$144,"")</f>
        <v/>
      </c>
      <c r="Z1742" s="288" t="str">
        <f>IF(Z1741&lt;&gt;"",Z1741*PRINCIPAL!$C$144,"")</f>
        <v/>
      </c>
      <c r="AA1742" s="288" t="str">
        <f>IF(AA1741&lt;&gt;"",AA1741*PRINCIPAL!$C$144,"")</f>
        <v/>
      </c>
      <c r="AB1742" s="288" t="str">
        <f>IF(AB1741&lt;&gt;"",AB1741*PRINCIPAL!$C$144,"")</f>
        <v/>
      </c>
      <c r="AC1742" s="288" t="str">
        <f>IF(AC1741&lt;&gt;"",AC1741*PRINCIPAL!$C$144,"")</f>
        <v/>
      </c>
      <c r="AD1742" s="288" t="str">
        <f>IF(AD1741&lt;&gt;"",AD1741*PRINCIPAL!$C$144,"")</f>
        <v/>
      </c>
      <c r="AE1742" s="288" t="str">
        <f>IF(AE1741&lt;&gt;"",AE1741*PRINCIPAL!$C$144,"")</f>
        <v/>
      </c>
      <c r="AF1742" s="288" t="str">
        <f>IF(AF1741&lt;&gt;"",AF1741*PRINCIPAL!$C$144,"")</f>
        <v/>
      </c>
      <c r="AG1742" s="288" t="str">
        <f>IF(AG1741&lt;&gt;"",AG1741*PRINCIPAL!$C$144,"")</f>
        <v/>
      </c>
      <c r="AH1742" s="288" t="str">
        <f>IF(AH1741&lt;&gt;"",AH1741*PRINCIPAL!$C$144,"")</f>
        <v/>
      </c>
      <c r="AI1742" s="288" t="str">
        <f>IF(AI1741&lt;&gt;"",AI1741*PRINCIPAL!$C$144,"")</f>
        <v/>
      </c>
      <c r="AJ1742" s="288" t="str">
        <f>IF(AJ1741&lt;&gt;"",AJ1741*PRINCIPAL!$C$144,"")</f>
        <v/>
      </c>
      <c r="AK1742" s="288" t="str">
        <f>IF(AK1741&lt;&gt;"",AK1741*PRINCIPAL!$C$144,"")</f>
        <v/>
      </c>
      <c r="AL1742" s="288" t="str">
        <f>IF(AL1741&lt;&gt;"",AL1741*PRINCIPAL!$C$144,"")</f>
        <v/>
      </c>
      <c r="AM1742" s="288" t="str">
        <f>IF(AM1741&lt;&gt;"",AM1741*PRINCIPAL!$C$144,"")</f>
        <v/>
      </c>
      <c r="AN1742" s="288" t="str">
        <f>IF(AN1741&lt;&gt;"",AN1741*PRINCIPAL!$C$144,"")</f>
        <v/>
      </c>
      <c r="AO1742" s="289" t="str">
        <f>IF(AO1741&lt;&gt;"",AO1741*PRINCIPAL!$C$144,"")</f>
        <v/>
      </c>
    </row>
    <row r="1743" spans="2:41" ht="12" customHeight="1" thickBot="1" x14ac:dyDescent="0.35"/>
    <row r="1744" spans="2:41" ht="15" customHeight="1" thickBot="1" x14ac:dyDescent="0.35">
      <c r="B1744" s="448" t="s">
        <v>15</v>
      </c>
      <c r="C1744" s="449"/>
      <c r="D1744" s="41" t="str">
        <f>IF(PRINCIPAL!B154&lt;&gt;"",PRINCIPAL!B154,"")</f>
        <v/>
      </c>
    </row>
    <row r="1745" spans="2:41" ht="12" customHeight="1" thickBot="1" x14ac:dyDescent="0.35"/>
    <row r="1746" spans="2:41" ht="12" customHeight="1" x14ac:dyDescent="0.3">
      <c r="B1746" s="450" t="s">
        <v>120</v>
      </c>
      <c r="C1746" s="451"/>
      <c r="D1746" s="451"/>
      <c r="E1746" s="451"/>
      <c r="F1746" s="480" t="s">
        <v>144</v>
      </c>
      <c r="G1746" s="433">
        <v>1</v>
      </c>
      <c r="H1746" s="433">
        <v>2</v>
      </c>
      <c r="I1746" s="433">
        <v>3</v>
      </c>
      <c r="J1746" s="433">
        <v>4</v>
      </c>
      <c r="K1746" s="433">
        <v>5</v>
      </c>
      <c r="L1746" s="433">
        <v>6</v>
      </c>
      <c r="M1746" s="433">
        <v>7</v>
      </c>
      <c r="N1746" s="433">
        <v>8</v>
      </c>
      <c r="O1746" s="433">
        <v>9</v>
      </c>
      <c r="P1746" s="433">
        <v>10</v>
      </c>
      <c r="Q1746" s="433">
        <v>11</v>
      </c>
      <c r="R1746" s="433">
        <v>12</v>
      </c>
      <c r="S1746" s="433">
        <v>13</v>
      </c>
      <c r="T1746" s="433">
        <v>14</v>
      </c>
      <c r="U1746" s="433">
        <v>15</v>
      </c>
      <c r="V1746" s="433">
        <v>16</v>
      </c>
      <c r="W1746" s="433">
        <v>17</v>
      </c>
      <c r="X1746" s="433">
        <v>18</v>
      </c>
      <c r="Y1746" s="433">
        <v>19</v>
      </c>
      <c r="Z1746" s="433">
        <v>20</v>
      </c>
      <c r="AA1746" s="433">
        <v>21</v>
      </c>
      <c r="AB1746" s="433">
        <v>22</v>
      </c>
      <c r="AC1746" s="433">
        <v>23</v>
      </c>
      <c r="AD1746" s="433">
        <v>24</v>
      </c>
      <c r="AE1746" s="433">
        <v>25</v>
      </c>
      <c r="AF1746" s="433">
        <v>26</v>
      </c>
      <c r="AG1746" s="433">
        <v>27</v>
      </c>
      <c r="AH1746" s="433">
        <v>28</v>
      </c>
      <c r="AI1746" s="433">
        <v>29</v>
      </c>
      <c r="AJ1746" s="433">
        <v>30</v>
      </c>
      <c r="AK1746" s="433">
        <v>31</v>
      </c>
      <c r="AL1746" s="433">
        <v>32</v>
      </c>
      <c r="AM1746" s="433">
        <v>33</v>
      </c>
      <c r="AN1746" s="433">
        <v>34</v>
      </c>
      <c r="AO1746" s="435">
        <v>35</v>
      </c>
    </row>
    <row r="1747" spans="2:41" ht="12" customHeight="1" thickBot="1" x14ac:dyDescent="0.35">
      <c r="B1747" s="452"/>
      <c r="C1747" s="469"/>
      <c r="D1747" s="469"/>
      <c r="E1747" s="469"/>
      <c r="F1747" s="481"/>
      <c r="G1747" s="434"/>
      <c r="H1747" s="434"/>
      <c r="I1747" s="434"/>
      <c r="J1747" s="434"/>
      <c r="K1747" s="434"/>
      <c r="L1747" s="434"/>
      <c r="M1747" s="434"/>
      <c r="N1747" s="434"/>
      <c r="O1747" s="434"/>
      <c r="P1747" s="434"/>
      <c r="Q1747" s="434"/>
      <c r="R1747" s="434"/>
      <c r="S1747" s="434"/>
      <c r="T1747" s="434"/>
      <c r="U1747" s="434"/>
      <c r="V1747" s="434"/>
      <c r="W1747" s="434"/>
      <c r="X1747" s="434"/>
      <c r="Y1747" s="434"/>
      <c r="Z1747" s="434"/>
      <c r="AA1747" s="434"/>
      <c r="AB1747" s="434"/>
      <c r="AC1747" s="434"/>
      <c r="AD1747" s="434"/>
      <c r="AE1747" s="434"/>
      <c r="AF1747" s="434"/>
      <c r="AG1747" s="434"/>
      <c r="AH1747" s="434"/>
      <c r="AI1747" s="434"/>
      <c r="AJ1747" s="434"/>
      <c r="AK1747" s="434"/>
      <c r="AL1747" s="434"/>
      <c r="AM1747" s="434"/>
      <c r="AN1747" s="434"/>
      <c r="AO1747" s="436"/>
    </row>
    <row r="1748" spans="2:41" ht="12.45" customHeight="1" x14ac:dyDescent="0.3">
      <c r="B1748" s="437" t="s">
        <v>107</v>
      </c>
      <c r="C1748" s="439" t="s">
        <v>104</v>
      </c>
      <c r="D1748" s="441" t="s">
        <v>112</v>
      </c>
      <c r="E1748" s="227" t="s">
        <v>125</v>
      </c>
      <c r="F1748" s="197"/>
      <c r="G1748" s="230"/>
      <c r="H1748" s="230"/>
      <c r="I1748" s="230"/>
      <c r="J1748" s="230"/>
      <c r="K1748" s="230"/>
      <c r="L1748" s="230"/>
      <c r="M1748" s="230"/>
      <c r="N1748" s="230"/>
      <c r="O1748" s="230"/>
      <c r="P1748" s="230"/>
      <c r="Q1748" s="230"/>
      <c r="R1748" s="230"/>
      <c r="S1748" s="230"/>
      <c r="T1748" s="230"/>
      <c r="U1748" s="230"/>
      <c r="V1748" s="230"/>
      <c r="W1748" s="230"/>
      <c r="X1748" s="230"/>
      <c r="Y1748" s="230"/>
      <c r="Z1748" s="230"/>
      <c r="AA1748" s="230"/>
      <c r="AB1748" s="230"/>
      <c r="AC1748" s="230"/>
      <c r="AD1748" s="230"/>
      <c r="AE1748" s="230"/>
      <c r="AF1748" s="230"/>
      <c r="AG1748" s="230"/>
      <c r="AH1748" s="230"/>
      <c r="AI1748" s="230"/>
      <c r="AJ1748" s="230"/>
      <c r="AK1748" s="230"/>
      <c r="AL1748" s="230"/>
      <c r="AM1748" s="230"/>
      <c r="AN1748" s="230"/>
      <c r="AO1748" s="278"/>
    </row>
    <row r="1749" spans="2:41" ht="12.45" customHeight="1" x14ac:dyDescent="0.3">
      <c r="B1749" s="438"/>
      <c r="C1749" s="440"/>
      <c r="D1749" s="442"/>
      <c r="E1749" s="220" t="s">
        <v>126</v>
      </c>
      <c r="F1749" s="198" t="str">
        <f>IF(F1748&lt;&gt;"",F1748*PRINCIPAL!$C$14,"")</f>
        <v/>
      </c>
      <c r="G1749" s="198" t="str">
        <f>IF(G1748&lt;&gt;"",G1748*PRINCIPAL!$C$154,"")</f>
        <v/>
      </c>
      <c r="H1749" s="198" t="str">
        <f>IF(H1748&lt;&gt;"",H1748*PRINCIPAL!$C$154,"")</f>
        <v/>
      </c>
      <c r="I1749" s="198" t="str">
        <f>IF(I1748&lt;&gt;"",I1748*PRINCIPAL!$C$154,"")</f>
        <v/>
      </c>
      <c r="J1749" s="198" t="str">
        <f>IF(J1748&lt;&gt;"",J1748*PRINCIPAL!$C$154,"")</f>
        <v/>
      </c>
      <c r="K1749" s="198" t="str">
        <f>IF(K1748&lt;&gt;"",K1748*PRINCIPAL!$C$154,"")</f>
        <v/>
      </c>
      <c r="L1749" s="198" t="str">
        <f>IF(L1748&lt;&gt;"",L1748*PRINCIPAL!$C$154,"")</f>
        <v/>
      </c>
      <c r="M1749" s="198" t="str">
        <f>IF(M1748&lt;&gt;"",M1748*PRINCIPAL!$C$154,"")</f>
        <v/>
      </c>
      <c r="N1749" s="198" t="str">
        <f>IF(N1748&lt;&gt;"",N1748*PRINCIPAL!$C$154,"")</f>
        <v/>
      </c>
      <c r="O1749" s="198" t="str">
        <f>IF(O1748&lt;&gt;"",O1748*PRINCIPAL!$C$154,"")</f>
        <v/>
      </c>
      <c r="P1749" s="198" t="str">
        <f>IF(P1748&lt;&gt;"",P1748*PRINCIPAL!$C$154,"")</f>
        <v/>
      </c>
      <c r="Q1749" s="198" t="str">
        <f>IF(Q1748&lt;&gt;"",Q1748*PRINCIPAL!$C$154,"")</f>
        <v/>
      </c>
      <c r="R1749" s="198" t="str">
        <f>IF(R1748&lt;&gt;"",R1748*PRINCIPAL!$C$154,"")</f>
        <v/>
      </c>
      <c r="S1749" s="198" t="str">
        <f>IF(S1748&lt;&gt;"",S1748*PRINCIPAL!$C$154,"")</f>
        <v/>
      </c>
      <c r="T1749" s="198" t="str">
        <f>IF(T1748&lt;&gt;"",T1748*PRINCIPAL!$C$154,"")</f>
        <v/>
      </c>
      <c r="U1749" s="198" t="str">
        <f>IF(U1748&lt;&gt;"",U1748*PRINCIPAL!$C$154,"")</f>
        <v/>
      </c>
      <c r="V1749" s="198" t="str">
        <f>IF(V1748&lt;&gt;"",V1748*PRINCIPAL!$C$154,"")</f>
        <v/>
      </c>
      <c r="W1749" s="198" t="str">
        <f>IF(W1748&lt;&gt;"",W1748*PRINCIPAL!$C$154,"")</f>
        <v/>
      </c>
      <c r="X1749" s="198" t="str">
        <f>IF(X1748&lt;&gt;"",X1748*PRINCIPAL!$C$154,"")</f>
        <v/>
      </c>
      <c r="Y1749" s="198" t="str">
        <f>IF(Y1748&lt;&gt;"",Y1748*PRINCIPAL!$C$154,"")</f>
        <v/>
      </c>
      <c r="Z1749" s="198" t="str">
        <f>IF(Z1748&lt;&gt;"",Z1748*PRINCIPAL!$C$154,"")</f>
        <v/>
      </c>
      <c r="AA1749" s="198" t="str">
        <f>IF(AA1748&lt;&gt;"",AA1748*PRINCIPAL!$C$154,"")</f>
        <v/>
      </c>
      <c r="AB1749" s="198" t="str">
        <f>IF(AB1748&lt;&gt;"",AB1748*PRINCIPAL!$C$154,"")</f>
        <v/>
      </c>
      <c r="AC1749" s="198" t="str">
        <f>IF(AC1748&lt;&gt;"",AC1748*PRINCIPAL!$C$154,"")</f>
        <v/>
      </c>
      <c r="AD1749" s="198" t="str">
        <f>IF(AD1748&lt;&gt;"",AD1748*PRINCIPAL!$C$154,"")</f>
        <v/>
      </c>
      <c r="AE1749" s="198" t="str">
        <f>IF(AE1748&lt;&gt;"",AE1748*PRINCIPAL!$C$154,"")</f>
        <v/>
      </c>
      <c r="AF1749" s="198" t="str">
        <f>IF(AF1748&lt;&gt;"",AF1748*PRINCIPAL!$C$154,"")</f>
        <v/>
      </c>
      <c r="AG1749" s="198" t="str">
        <f>IF(AG1748&lt;&gt;"",AG1748*PRINCIPAL!$C$154,"")</f>
        <v/>
      </c>
      <c r="AH1749" s="198" t="str">
        <f>IF(AH1748&lt;&gt;"",AH1748*PRINCIPAL!$C$154,"")</f>
        <v/>
      </c>
      <c r="AI1749" s="198" t="str">
        <f>IF(AI1748&lt;&gt;"",AI1748*PRINCIPAL!$C$154,"")</f>
        <v/>
      </c>
      <c r="AJ1749" s="198" t="str">
        <f>IF(AJ1748&lt;&gt;"",AJ1748*PRINCIPAL!$C$154,"")</f>
        <v/>
      </c>
      <c r="AK1749" s="198" t="str">
        <f>IF(AK1748&lt;&gt;"",AK1748*PRINCIPAL!$C$154,"")</f>
        <v/>
      </c>
      <c r="AL1749" s="198" t="str">
        <f>IF(AL1748&lt;&gt;"",AL1748*PRINCIPAL!$C$154,"")</f>
        <v/>
      </c>
      <c r="AM1749" s="198" t="str">
        <f>IF(AM1748&lt;&gt;"",AM1748*PRINCIPAL!$C$154,"")</f>
        <v/>
      </c>
      <c r="AN1749" s="198" t="str">
        <f>IF(AN1748&lt;&gt;"",AN1748*PRINCIPAL!$C$154,"")</f>
        <v/>
      </c>
      <c r="AO1749" s="268" t="str">
        <f>IF(AO1748&lt;&gt;"",AO1748*PRINCIPAL!$C$154,"")</f>
        <v/>
      </c>
    </row>
    <row r="1750" spans="2:41" ht="12.45" customHeight="1" x14ac:dyDescent="0.3">
      <c r="B1750" s="438"/>
      <c r="C1750" s="440"/>
      <c r="D1750" s="443" t="s">
        <v>118</v>
      </c>
      <c r="E1750" s="222" t="s">
        <v>125</v>
      </c>
      <c r="F1750" s="203"/>
      <c r="G1750" s="203"/>
      <c r="H1750" s="203"/>
      <c r="I1750" s="203"/>
      <c r="J1750" s="203"/>
      <c r="K1750" s="203"/>
      <c r="L1750" s="203"/>
      <c r="M1750" s="203"/>
      <c r="N1750" s="203"/>
      <c r="O1750" s="203"/>
      <c r="P1750" s="203"/>
      <c r="Q1750" s="203"/>
      <c r="R1750" s="203"/>
      <c r="S1750" s="203"/>
      <c r="T1750" s="203"/>
      <c r="U1750" s="203"/>
      <c r="V1750" s="203"/>
      <c r="W1750" s="203"/>
      <c r="X1750" s="203"/>
      <c r="Y1750" s="203"/>
      <c r="Z1750" s="203"/>
      <c r="AA1750" s="203"/>
      <c r="AB1750" s="203"/>
      <c r="AC1750" s="203"/>
      <c r="AD1750" s="203"/>
      <c r="AE1750" s="203"/>
      <c r="AF1750" s="203"/>
      <c r="AG1750" s="203"/>
      <c r="AH1750" s="203"/>
      <c r="AI1750" s="203"/>
      <c r="AJ1750" s="203"/>
      <c r="AK1750" s="203"/>
      <c r="AL1750" s="203"/>
      <c r="AM1750" s="203"/>
      <c r="AN1750" s="203"/>
      <c r="AO1750" s="269"/>
    </row>
    <row r="1751" spans="2:41" ht="12.45" customHeight="1" x14ac:dyDescent="0.3">
      <c r="B1751" s="438"/>
      <c r="C1751" s="440"/>
      <c r="D1751" s="444"/>
      <c r="E1751" s="220" t="s">
        <v>126</v>
      </c>
      <c r="F1751" s="204" t="str">
        <f>IF(F1750&lt;&gt;"",F1750*PRINCIPAL!$C$14,"")</f>
        <v/>
      </c>
      <c r="G1751" s="204" t="str">
        <f>IF(G1750&lt;&gt;"",G1750*PRINCIPAL!$C$154,"")</f>
        <v/>
      </c>
      <c r="H1751" s="204" t="str">
        <f>IF(H1750&lt;&gt;"",H1750*PRINCIPAL!$C$154,"")</f>
        <v/>
      </c>
      <c r="I1751" s="204" t="str">
        <f>IF(I1750&lt;&gt;"",I1750*PRINCIPAL!$C$154,"")</f>
        <v/>
      </c>
      <c r="J1751" s="204" t="str">
        <f>IF(J1750&lt;&gt;"",J1750*PRINCIPAL!$C$154,"")</f>
        <v/>
      </c>
      <c r="K1751" s="204" t="str">
        <f>IF(K1750&lt;&gt;"",K1750*PRINCIPAL!$C$154,"")</f>
        <v/>
      </c>
      <c r="L1751" s="204" t="str">
        <f>IF(L1750&lt;&gt;"",L1750*PRINCIPAL!$C$154,"")</f>
        <v/>
      </c>
      <c r="M1751" s="204" t="str">
        <f>IF(M1750&lt;&gt;"",M1750*PRINCIPAL!$C$154,"")</f>
        <v/>
      </c>
      <c r="N1751" s="204" t="str">
        <f>IF(N1750&lt;&gt;"",N1750*PRINCIPAL!$C$154,"")</f>
        <v/>
      </c>
      <c r="O1751" s="204" t="str">
        <f>IF(O1750&lt;&gt;"",O1750*PRINCIPAL!$C$154,"")</f>
        <v/>
      </c>
      <c r="P1751" s="204" t="str">
        <f>IF(P1750&lt;&gt;"",P1750*PRINCIPAL!$C$154,"")</f>
        <v/>
      </c>
      <c r="Q1751" s="204" t="str">
        <f>IF(Q1750&lt;&gt;"",Q1750*PRINCIPAL!$C$154,"")</f>
        <v/>
      </c>
      <c r="R1751" s="204" t="str">
        <f>IF(R1750&lt;&gt;"",R1750*PRINCIPAL!$C$154,"")</f>
        <v/>
      </c>
      <c r="S1751" s="204" t="str">
        <f>IF(S1750&lt;&gt;"",S1750*PRINCIPAL!$C$154,"")</f>
        <v/>
      </c>
      <c r="T1751" s="204" t="str">
        <f>IF(T1750&lt;&gt;"",T1750*PRINCIPAL!$C$154,"")</f>
        <v/>
      </c>
      <c r="U1751" s="204" t="str">
        <f>IF(U1750&lt;&gt;"",U1750*PRINCIPAL!$C$154,"")</f>
        <v/>
      </c>
      <c r="V1751" s="204" t="str">
        <f>IF(V1750&lt;&gt;"",V1750*PRINCIPAL!$C$154,"")</f>
        <v/>
      </c>
      <c r="W1751" s="204" t="str">
        <f>IF(W1750&lt;&gt;"",W1750*PRINCIPAL!$C$154,"")</f>
        <v/>
      </c>
      <c r="X1751" s="204" t="str">
        <f>IF(X1750&lt;&gt;"",X1750*PRINCIPAL!$C$154,"")</f>
        <v/>
      </c>
      <c r="Y1751" s="204" t="str">
        <f>IF(Y1750&lt;&gt;"",Y1750*PRINCIPAL!$C$154,"")</f>
        <v/>
      </c>
      <c r="Z1751" s="204" t="str">
        <f>IF(Z1750&lt;&gt;"",Z1750*PRINCIPAL!$C$154,"")</f>
        <v/>
      </c>
      <c r="AA1751" s="204" t="str">
        <f>IF(AA1750&lt;&gt;"",AA1750*PRINCIPAL!$C$154,"")</f>
        <v/>
      </c>
      <c r="AB1751" s="204" t="str">
        <f>IF(AB1750&lt;&gt;"",AB1750*PRINCIPAL!$C$154,"")</f>
        <v/>
      </c>
      <c r="AC1751" s="204" t="str">
        <f>IF(AC1750&lt;&gt;"",AC1750*PRINCIPAL!$C$154,"")</f>
        <v/>
      </c>
      <c r="AD1751" s="204" t="str">
        <f>IF(AD1750&lt;&gt;"",AD1750*PRINCIPAL!$C$154,"")</f>
        <v/>
      </c>
      <c r="AE1751" s="204" t="str">
        <f>IF(AE1750&lt;&gt;"",AE1750*PRINCIPAL!$C$154,"")</f>
        <v/>
      </c>
      <c r="AF1751" s="204" t="str">
        <f>IF(AF1750&lt;&gt;"",AF1750*PRINCIPAL!$C$154,"")</f>
        <v/>
      </c>
      <c r="AG1751" s="204" t="str">
        <f>IF(AG1750&lt;&gt;"",AG1750*PRINCIPAL!$C$154,"")</f>
        <v/>
      </c>
      <c r="AH1751" s="204" t="str">
        <f>IF(AH1750&lt;&gt;"",AH1750*PRINCIPAL!$C$154,"")</f>
        <v/>
      </c>
      <c r="AI1751" s="204" t="str">
        <f>IF(AI1750&lt;&gt;"",AI1750*PRINCIPAL!$C$154,"")</f>
        <v/>
      </c>
      <c r="AJ1751" s="204" t="str">
        <f>IF(AJ1750&lt;&gt;"",AJ1750*PRINCIPAL!$C$154,"")</f>
        <v/>
      </c>
      <c r="AK1751" s="204" t="str">
        <f>IF(AK1750&lt;&gt;"",AK1750*PRINCIPAL!$C$154,"")</f>
        <v/>
      </c>
      <c r="AL1751" s="204" t="str">
        <f>IF(AL1750&lt;&gt;"",AL1750*PRINCIPAL!$C$154,"")</f>
        <v/>
      </c>
      <c r="AM1751" s="204" t="str">
        <f>IF(AM1750&lt;&gt;"",AM1750*PRINCIPAL!$C$154,"")</f>
        <v/>
      </c>
      <c r="AN1751" s="204" t="str">
        <f>IF(AN1750&lt;&gt;"",AN1750*PRINCIPAL!$C$154,"")</f>
        <v/>
      </c>
      <c r="AO1751" s="270" t="str">
        <f>IF(AO1750&lt;&gt;"",AO1750*PRINCIPAL!$C$154,"")</f>
        <v/>
      </c>
    </row>
    <row r="1752" spans="2:41" ht="12.45" customHeight="1" x14ac:dyDescent="0.3">
      <c r="B1752" s="438"/>
      <c r="C1752" s="440"/>
      <c r="D1752" s="443" t="s">
        <v>116</v>
      </c>
      <c r="E1752" s="224" t="s">
        <v>125</v>
      </c>
      <c r="F1752" s="203"/>
      <c r="G1752" s="203"/>
      <c r="H1752" s="203"/>
      <c r="I1752" s="203"/>
      <c r="J1752" s="203"/>
      <c r="K1752" s="203"/>
      <c r="L1752" s="203"/>
      <c r="M1752" s="203"/>
      <c r="N1752" s="203"/>
      <c r="O1752" s="203"/>
      <c r="P1752" s="203"/>
      <c r="Q1752" s="203"/>
      <c r="R1752" s="203"/>
      <c r="S1752" s="203"/>
      <c r="T1752" s="203"/>
      <c r="U1752" s="203"/>
      <c r="V1752" s="203"/>
      <c r="W1752" s="203"/>
      <c r="X1752" s="203"/>
      <c r="Y1752" s="203"/>
      <c r="Z1752" s="203"/>
      <c r="AA1752" s="203"/>
      <c r="AB1752" s="203"/>
      <c r="AC1752" s="203"/>
      <c r="AD1752" s="203"/>
      <c r="AE1752" s="203"/>
      <c r="AF1752" s="203"/>
      <c r="AG1752" s="203"/>
      <c r="AH1752" s="203"/>
      <c r="AI1752" s="203"/>
      <c r="AJ1752" s="203"/>
      <c r="AK1752" s="203"/>
      <c r="AL1752" s="203"/>
      <c r="AM1752" s="203"/>
      <c r="AN1752" s="203"/>
      <c r="AO1752" s="269"/>
    </row>
    <row r="1753" spans="2:41" ht="12.45" customHeight="1" thickBot="1" x14ac:dyDescent="0.35">
      <c r="B1753" s="438"/>
      <c r="C1753" s="440"/>
      <c r="D1753" s="442"/>
      <c r="E1753" s="223" t="s">
        <v>126</v>
      </c>
      <c r="F1753" s="200" t="str">
        <f>IF(F1752&lt;&gt;"",F1752*PRINCIPAL!$C$14,"")</f>
        <v/>
      </c>
      <c r="G1753" s="200" t="str">
        <f>IF(G1752&lt;&gt;"",G1752*PRINCIPAL!$C$154,"")</f>
        <v/>
      </c>
      <c r="H1753" s="200" t="str">
        <f>IF(H1752&lt;&gt;"",H1752*PRINCIPAL!$C$154,"")</f>
        <v/>
      </c>
      <c r="I1753" s="200" t="str">
        <f>IF(I1752&lt;&gt;"",I1752*PRINCIPAL!$C$154,"")</f>
        <v/>
      </c>
      <c r="J1753" s="200" t="str">
        <f>IF(J1752&lt;&gt;"",J1752*PRINCIPAL!$C$154,"")</f>
        <v/>
      </c>
      <c r="K1753" s="200" t="str">
        <f>IF(K1752&lt;&gt;"",K1752*PRINCIPAL!$C$154,"")</f>
        <v/>
      </c>
      <c r="L1753" s="200" t="str">
        <f>IF(L1752&lt;&gt;"",L1752*PRINCIPAL!$C$154,"")</f>
        <v/>
      </c>
      <c r="M1753" s="200" t="str">
        <f>IF(M1752&lt;&gt;"",M1752*PRINCIPAL!$C$154,"")</f>
        <v/>
      </c>
      <c r="N1753" s="200" t="str">
        <f>IF(N1752&lt;&gt;"",N1752*PRINCIPAL!$C$154,"")</f>
        <v/>
      </c>
      <c r="O1753" s="200" t="str">
        <f>IF(O1752&lt;&gt;"",O1752*PRINCIPAL!$C$154,"")</f>
        <v/>
      </c>
      <c r="P1753" s="200" t="str">
        <f>IF(P1752&lt;&gt;"",P1752*PRINCIPAL!$C$154,"")</f>
        <v/>
      </c>
      <c r="Q1753" s="200" t="str">
        <f>IF(Q1752&lt;&gt;"",Q1752*PRINCIPAL!$C$154,"")</f>
        <v/>
      </c>
      <c r="R1753" s="200" t="str">
        <f>IF(R1752&lt;&gt;"",R1752*PRINCIPAL!$C$154,"")</f>
        <v/>
      </c>
      <c r="S1753" s="200" t="str">
        <f>IF(S1752&lt;&gt;"",S1752*PRINCIPAL!$C$154,"")</f>
        <v/>
      </c>
      <c r="T1753" s="200" t="str">
        <f>IF(T1752&lt;&gt;"",T1752*PRINCIPAL!$C$154,"")</f>
        <v/>
      </c>
      <c r="U1753" s="200" t="str">
        <f>IF(U1752&lt;&gt;"",U1752*PRINCIPAL!$C$154,"")</f>
        <v/>
      </c>
      <c r="V1753" s="200" t="str">
        <f>IF(V1752&lt;&gt;"",V1752*PRINCIPAL!$C$154,"")</f>
        <v/>
      </c>
      <c r="W1753" s="200" t="str">
        <f>IF(W1752&lt;&gt;"",W1752*PRINCIPAL!$C$154,"")</f>
        <v/>
      </c>
      <c r="X1753" s="200" t="str">
        <f>IF(X1752&lt;&gt;"",X1752*PRINCIPAL!$C$154,"")</f>
        <v/>
      </c>
      <c r="Y1753" s="200" t="str">
        <f>IF(Y1752&lt;&gt;"",Y1752*PRINCIPAL!$C$154,"")</f>
        <v/>
      </c>
      <c r="Z1753" s="200" t="str">
        <f>IF(Z1752&lt;&gt;"",Z1752*PRINCIPAL!$C$154,"")</f>
        <v/>
      </c>
      <c r="AA1753" s="200" t="str">
        <f>IF(AA1752&lt;&gt;"",AA1752*PRINCIPAL!$C$154,"")</f>
        <v/>
      </c>
      <c r="AB1753" s="200" t="str">
        <f>IF(AB1752&lt;&gt;"",AB1752*PRINCIPAL!$C$154,"")</f>
        <v/>
      </c>
      <c r="AC1753" s="200" t="str">
        <f>IF(AC1752&lt;&gt;"",AC1752*PRINCIPAL!$C$154,"")</f>
        <v/>
      </c>
      <c r="AD1753" s="200" t="str">
        <f>IF(AD1752&lt;&gt;"",AD1752*PRINCIPAL!$C$154,"")</f>
        <v/>
      </c>
      <c r="AE1753" s="200" t="str">
        <f>IF(AE1752&lt;&gt;"",AE1752*PRINCIPAL!$C$154,"")</f>
        <v/>
      </c>
      <c r="AF1753" s="200" t="str">
        <f>IF(AF1752&lt;&gt;"",AF1752*PRINCIPAL!$C$154,"")</f>
        <v/>
      </c>
      <c r="AG1753" s="200" t="str">
        <f>IF(AG1752&lt;&gt;"",AG1752*PRINCIPAL!$C$154,"")</f>
        <v/>
      </c>
      <c r="AH1753" s="200" t="str">
        <f>IF(AH1752&lt;&gt;"",AH1752*PRINCIPAL!$C$154,"")</f>
        <v/>
      </c>
      <c r="AI1753" s="200" t="str">
        <f>IF(AI1752&lt;&gt;"",AI1752*PRINCIPAL!$C$154,"")</f>
        <v/>
      </c>
      <c r="AJ1753" s="200" t="str">
        <f>IF(AJ1752&lt;&gt;"",AJ1752*PRINCIPAL!$C$154,"")</f>
        <v/>
      </c>
      <c r="AK1753" s="200" t="str">
        <f>IF(AK1752&lt;&gt;"",AK1752*PRINCIPAL!$C$154,"")</f>
        <v/>
      </c>
      <c r="AL1753" s="200" t="str">
        <f>IF(AL1752&lt;&gt;"",AL1752*PRINCIPAL!$C$154,"")</f>
        <v/>
      </c>
      <c r="AM1753" s="200" t="str">
        <f>IF(AM1752&lt;&gt;"",AM1752*PRINCIPAL!$C$154,"")</f>
        <v/>
      </c>
      <c r="AN1753" s="200" t="str">
        <f>IF(AN1752&lt;&gt;"",AN1752*PRINCIPAL!$C$154,"")</f>
        <v/>
      </c>
      <c r="AO1753" s="271" t="str">
        <f>IF(AO1752&lt;&gt;"",AO1752*PRINCIPAL!$C$154,"")</f>
        <v/>
      </c>
    </row>
    <row r="1754" spans="2:41" ht="12.45" customHeight="1" x14ac:dyDescent="0.3">
      <c r="B1754" s="438"/>
      <c r="C1754" s="439" t="s">
        <v>105</v>
      </c>
      <c r="D1754" s="441" t="s">
        <v>112</v>
      </c>
      <c r="E1754" s="219" t="s">
        <v>125</v>
      </c>
      <c r="F1754" s="197" t="s">
        <v>38</v>
      </c>
      <c r="G1754" s="197"/>
      <c r="H1754" s="197"/>
      <c r="I1754" s="197"/>
      <c r="J1754" s="197"/>
      <c r="K1754" s="197"/>
      <c r="L1754" s="197"/>
      <c r="M1754" s="197"/>
      <c r="N1754" s="197"/>
      <c r="O1754" s="197"/>
      <c r="P1754" s="197"/>
      <c r="Q1754" s="197"/>
      <c r="R1754" s="197"/>
      <c r="S1754" s="197"/>
      <c r="T1754" s="197"/>
      <c r="U1754" s="197"/>
      <c r="V1754" s="197"/>
      <c r="W1754" s="197"/>
      <c r="X1754" s="197"/>
      <c r="Y1754" s="197"/>
      <c r="Z1754" s="197"/>
      <c r="AA1754" s="197"/>
      <c r="AB1754" s="197"/>
      <c r="AC1754" s="197"/>
      <c r="AD1754" s="197"/>
      <c r="AE1754" s="197"/>
      <c r="AF1754" s="197"/>
      <c r="AG1754" s="197"/>
      <c r="AH1754" s="197"/>
      <c r="AI1754" s="197"/>
      <c r="AJ1754" s="197"/>
      <c r="AK1754" s="197"/>
      <c r="AL1754" s="197"/>
      <c r="AM1754" s="197"/>
      <c r="AN1754" s="197"/>
      <c r="AO1754" s="267"/>
    </row>
    <row r="1755" spans="2:41" ht="12.45" customHeight="1" x14ac:dyDescent="0.3">
      <c r="B1755" s="438"/>
      <c r="C1755" s="440"/>
      <c r="D1755" s="442"/>
      <c r="E1755" s="220" t="s">
        <v>126</v>
      </c>
      <c r="F1755" s="320" t="s">
        <v>38</v>
      </c>
      <c r="G1755" s="198" t="str">
        <f>IF(G1754&lt;&gt;"",G1754*PRINCIPAL!$C$154,"")</f>
        <v/>
      </c>
      <c r="H1755" s="198" t="str">
        <f>IF(H1754&lt;&gt;"",H1754*PRINCIPAL!$C$154,"")</f>
        <v/>
      </c>
      <c r="I1755" s="198" t="str">
        <f>IF(I1754&lt;&gt;"",I1754*PRINCIPAL!$C$154,"")</f>
        <v/>
      </c>
      <c r="J1755" s="198" t="str">
        <f>IF(J1754&lt;&gt;"",J1754*PRINCIPAL!$C$154,"")</f>
        <v/>
      </c>
      <c r="K1755" s="198" t="str">
        <f>IF(K1754&lt;&gt;"",K1754*PRINCIPAL!$C$154,"")</f>
        <v/>
      </c>
      <c r="L1755" s="198" t="str">
        <f>IF(L1754&lt;&gt;"",L1754*PRINCIPAL!$C$154,"")</f>
        <v/>
      </c>
      <c r="M1755" s="198" t="str">
        <f>IF(M1754&lt;&gt;"",M1754*PRINCIPAL!$C$154,"")</f>
        <v/>
      </c>
      <c r="N1755" s="198" t="str">
        <f>IF(N1754&lt;&gt;"",N1754*PRINCIPAL!$C$154,"")</f>
        <v/>
      </c>
      <c r="O1755" s="198" t="str">
        <f>IF(O1754&lt;&gt;"",O1754*PRINCIPAL!$C$154,"")</f>
        <v/>
      </c>
      <c r="P1755" s="198" t="str">
        <f>IF(P1754&lt;&gt;"",P1754*PRINCIPAL!$C$154,"")</f>
        <v/>
      </c>
      <c r="Q1755" s="198" t="str">
        <f>IF(Q1754&lt;&gt;"",Q1754*PRINCIPAL!$C$154,"")</f>
        <v/>
      </c>
      <c r="R1755" s="198" t="str">
        <f>IF(R1754&lt;&gt;"",R1754*PRINCIPAL!$C$154,"")</f>
        <v/>
      </c>
      <c r="S1755" s="198" t="str">
        <f>IF(S1754&lt;&gt;"",S1754*PRINCIPAL!$C$154,"")</f>
        <v/>
      </c>
      <c r="T1755" s="198" t="str">
        <f>IF(T1754&lt;&gt;"",T1754*PRINCIPAL!$C$154,"")</f>
        <v/>
      </c>
      <c r="U1755" s="198" t="str">
        <f>IF(U1754&lt;&gt;"",U1754*PRINCIPAL!$C$154,"")</f>
        <v/>
      </c>
      <c r="V1755" s="198" t="str">
        <f>IF(V1754&lt;&gt;"",V1754*PRINCIPAL!$C$154,"")</f>
        <v/>
      </c>
      <c r="W1755" s="198" t="str">
        <f>IF(W1754&lt;&gt;"",W1754*PRINCIPAL!$C$154,"")</f>
        <v/>
      </c>
      <c r="X1755" s="198" t="str">
        <f>IF(X1754&lt;&gt;"",X1754*PRINCIPAL!$C$154,"")</f>
        <v/>
      </c>
      <c r="Y1755" s="198" t="str">
        <f>IF(Y1754&lt;&gt;"",Y1754*PRINCIPAL!$C$154,"")</f>
        <v/>
      </c>
      <c r="Z1755" s="198" t="str">
        <f>IF(Z1754&lt;&gt;"",Z1754*PRINCIPAL!$C$154,"")</f>
        <v/>
      </c>
      <c r="AA1755" s="198" t="str">
        <f>IF(AA1754&lt;&gt;"",AA1754*PRINCIPAL!$C$154,"")</f>
        <v/>
      </c>
      <c r="AB1755" s="198" t="str">
        <f>IF(AB1754&lt;&gt;"",AB1754*PRINCIPAL!$C$154,"")</f>
        <v/>
      </c>
      <c r="AC1755" s="198" t="str">
        <f>IF(AC1754&lt;&gt;"",AC1754*PRINCIPAL!$C$154,"")</f>
        <v/>
      </c>
      <c r="AD1755" s="198" t="str">
        <f>IF(AD1754&lt;&gt;"",AD1754*PRINCIPAL!$C$154,"")</f>
        <v/>
      </c>
      <c r="AE1755" s="198" t="str">
        <f>IF(AE1754&lt;&gt;"",AE1754*PRINCIPAL!$C$154,"")</f>
        <v/>
      </c>
      <c r="AF1755" s="198" t="str">
        <f>IF(AF1754&lt;&gt;"",AF1754*PRINCIPAL!$C$154,"")</f>
        <v/>
      </c>
      <c r="AG1755" s="198" t="str">
        <f>IF(AG1754&lt;&gt;"",AG1754*PRINCIPAL!$C$154,"")</f>
        <v/>
      </c>
      <c r="AH1755" s="198" t="str">
        <f>IF(AH1754&lt;&gt;"",AH1754*PRINCIPAL!$C$154,"")</f>
        <v/>
      </c>
      <c r="AI1755" s="198" t="str">
        <f>IF(AI1754&lt;&gt;"",AI1754*PRINCIPAL!$C$154,"")</f>
        <v/>
      </c>
      <c r="AJ1755" s="198" t="str">
        <f>IF(AJ1754&lt;&gt;"",AJ1754*PRINCIPAL!$C$154,"")</f>
        <v/>
      </c>
      <c r="AK1755" s="198" t="str">
        <f>IF(AK1754&lt;&gt;"",AK1754*PRINCIPAL!$C$154,"")</f>
        <v/>
      </c>
      <c r="AL1755" s="198" t="str">
        <f>IF(AL1754&lt;&gt;"",AL1754*PRINCIPAL!$C$154,"")</f>
        <v/>
      </c>
      <c r="AM1755" s="198" t="str">
        <f>IF(AM1754&lt;&gt;"",AM1754*PRINCIPAL!$C$154,"")</f>
        <v/>
      </c>
      <c r="AN1755" s="198" t="str">
        <f>IF(AN1754&lt;&gt;"",AN1754*PRINCIPAL!$C$154,"")</f>
        <v/>
      </c>
      <c r="AO1755" s="268" t="str">
        <f>IF(AO1754&lt;&gt;"",AO1754*PRINCIPAL!$C$154,"")</f>
        <v/>
      </c>
    </row>
    <row r="1756" spans="2:41" ht="12.45" customHeight="1" x14ac:dyDescent="0.3">
      <c r="B1756" s="438"/>
      <c r="C1756" s="440"/>
      <c r="D1756" s="443" t="s">
        <v>118</v>
      </c>
      <c r="E1756" s="222" t="s">
        <v>125</v>
      </c>
      <c r="F1756" s="203" t="s">
        <v>38</v>
      </c>
      <c r="G1756" s="203"/>
      <c r="H1756" s="203"/>
      <c r="I1756" s="203"/>
      <c r="J1756" s="203"/>
      <c r="K1756" s="203"/>
      <c r="L1756" s="203"/>
      <c r="M1756" s="203"/>
      <c r="N1756" s="203"/>
      <c r="O1756" s="203"/>
      <c r="P1756" s="203"/>
      <c r="Q1756" s="203"/>
      <c r="R1756" s="203"/>
      <c r="S1756" s="203"/>
      <c r="T1756" s="203"/>
      <c r="U1756" s="203"/>
      <c r="V1756" s="203"/>
      <c r="W1756" s="203"/>
      <c r="X1756" s="203"/>
      <c r="Y1756" s="203"/>
      <c r="Z1756" s="203"/>
      <c r="AA1756" s="203"/>
      <c r="AB1756" s="203"/>
      <c r="AC1756" s="203"/>
      <c r="AD1756" s="203"/>
      <c r="AE1756" s="203"/>
      <c r="AF1756" s="203"/>
      <c r="AG1756" s="203"/>
      <c r="AH1756" s="203"/>
      <c r="AI1756" s="203"/>
      <c r="AJ1756" s="203"/>
      <c r="AK1756" s="203"/>
      <c r="AL1756" s="203"/>
      <c r="AM1756" s="203"/>
      <c r="AN1756" s="203"/>
      <c r="AO1756" s="269"/>
    </row>
    <row r="1757" spans="2:41" ht="12.45" customHeight="1" x14ac:dyDescent="0.3">
      <c r="B1757" s="438"/>
      <c r="C1757" s="440"/>
      <c r="D1757" s="444"/>
      <c r="E1757" s="220" t="s">
        <v>126</v>
      </c>
      <c r="F1757" s="320" t="s">
        <v>38</v>
      </c>
      <c r="G1757" s="204" t="str">
        <f>IF(G1756&lt;&gt;"",G1756*PRINCIPAL!$C$154,"")</f>
        <v/>
      </c>
      <c r="H1757" s="204" t="str">
        <f>IF(H1756&lt;&gt;"",H1756*PRINCIPAL!$C$154,"")</f>
        <v/>
      </c>
      <c r="I1757" s="204" t="str">
        <f>IF(I1756&lt;&gt;"",I1756*PRINCIPAL!$C$154,"")</f>
        <v/>
      </c>
      <c r="J1757" s="204" t="str">
        <f>IF(J1756&lt;&gt;"",J1756*PRINCIPAL!$C$154,"")</f>
        <v/>
      </c>
      <c r="K1757" s="204" t="str">
        <f>IF(K1756&lt;&gt;"",K1756*PRINCIPAL!$C$154,"")</f>
        <v/>
      </c>
      <c r="L1757" s="204" t="str">
        <f>IF(L1756&lt;&gt;"",L1756*PRINCIPAL!$C$154,"")</f>
        <v/>
      </c>
      <c r="M1757" s="204" t="str">
        <f>IF(M1756&lt;&gt;"",M1756*PRINCIPAL!$C$154,"")</f>
        <v/>
      </c>
      <c r="N1757" s="204" t="str">
        <f>IF(N1756&lt;&gt;"",N1756*PRINCIPAL!$C$154,"")</f>
        <v/>
      </c>
      <c r="O1757" s="204" t="str">
        <f>IF(O1756&lt;&gt;"",O1756*PRINCIPAL!$C$154,"")</f>
        <v/>
      </c>
      <c r="P1757" s="204" t="str">
        <f>IF(P1756&lt;&gt;"",P1756*PRINCIPAL!$C$154,"")</f>
        <v/>
      </c>
      <c r="Q1757" s="204" t="str">
        <f>IF(Q1756&lt;&gt;"",Q1756*PRINCIPAL!$C$154,"")</f>
        <v/>
      </c>
      <c r="R1757" s="204" t="str">
        <f>IF(R1756&lt;&gt;"",R1756*PRINCIPAL!$C$154,"")</f>
        <v/>
      </c>
      <c r="S1757" s="204" t="str">
        <f>IF(S1756&lt;&gt;"",S1756*PRINCIPAL!$C$154,"")</f>
        <v/>
      </c>
      <c r="T1757" s="204" t="str">
        <f>IF(T1756&lt;&gt;"",T1756*PRINCIPAL!$C$154,"")</f>
        <v/>
      </c>
      <c r="U1757" s="204" t="str">
        <f>IF(U1756&lt;&gt;"",U1756*PRINCIPAL!$C$154,"")</f>
        <v/>
      </c>
      <c r="V1757" s="204" t="str">
        <f>IF(V1756&lt;&gt;"",V1756*PRINCIPAL!$C$154,"")</f>
        <v/>
      </c>
      <c r="W1757" s="204" t="str">
        <f>IF(W1756&lt;&gt;"",W1756*PRINCIPAL!$C$154,"")</f>
        <v/>
      </c>
      <c r="X1757" s="204" t="str">
        <f>IF(X1756&lt;&gt;"",X1756*PRINCIPAL!$C$154,"")</f>
        <v/>
      </c>
      <c r="Y1757" s="204" t="str">
        <f>IF(Y1756&lt;&gt;"",Y1756*PRINCIPAL!$C$154,"")</f>
        <v/>
      </c>
      <c r="Z1757" s="204" t="str">
        <f>IF(Z1756&lt;&gt;"",Z1756*PRINCIPAL!$C$154,"")</f>
        <v/>
      </c>
      <c r="AA1757" s="204" t="str">
        <f>IF(AA1756&lt;&gt;"",AA1756*PRINCIPAL!$C$154,"")</f>
        <v/>
      </c>
      <c r="AB1757" s="204" t="str">
        <f>IF(AB1756&lt;&gt;"",AB1756*PRINCIPAL!$C$154,"")</f>
        <v/>
      </c>
      <c r="AC1757" s="204" t="str">
        <f>IF(AC1756&lt;&gt;"",AC1756*PRINCIPAL!$C$154,"")</f>
        <v/>
      </c>
      <c r="AD1757" s="204" t="str">
        <f>IF(AD1756&lt;&gt;"",AD1756*PRINCIPAL!$C$154,"")</f>
        <v/>
      </c>
      <c r="AE1757" s="204" t="str">
        <f>IF(AE1756&lt;&gt;"",AE1756*PRINCIPAL!$C$154,"")</f>
        <v/>
      </c>
      <c r="AF1757" s="204" t="str">
        <f>IF(AF1756&lt;&gt;"",AF1756*PRINCIPAL!$C$154,"")</f>
        <v/>
      </c>
      <c r="AG1757" s="204" t="str">
        <f>IF(AG1756&lt;&gt;"",AG1756*PRINCIPAL!$C$154,"")</f>
        <v/>
      </c>
      <c r="AH1757" s="204" t="str">
        <f>IF(AH1756&lt;&gt;"",AH1756*PRINCIPAL!$C$154,"")</f>
        <v/>
      </c>
      <c r="AI1757" s="204" t="str">
        <f>IF(AI1756&lt;&gt;"",AI1756*PRINCIPAL!$C$154,"")</f>
        <v/>
      </c>
      <c r="AJ1757" s="204" t="str">
        <f>IF(AJ1756&lt;&gt;"",AJ1756*PRINCIPAL!$C$154,"")</f>
        <v/>
      </c>
      <c r="AK1757" s="204" t="str">
        <f>IF(AK1756&lt;&gt;"",AK1756*PRINCIPAL!$C$154,"")</f>
        <v/>
      </c>
      <c r="AL1757" s="204" t="str">
        <f>IF(AL1756&lt;&gt;"",AL1756*PRINCIPAL!$C$154,"")</f>
        <v/>
      </c>
      <c r="AM1757" s="204" t="str">
        <f>IF(AM1756&lt;&gt;"",AM1756*PRINCIPAL!$C$154,"")</f>
        <v/>
      </c>
      <c r="AN1757" s="204" t="str">
        <f>IF(AN1756&lt;&gt;"",AN1756*PRINCIPAL!$C$154,"")</f>
        <v/>
      </c>
      <c r="AO1757" s="270" t="str">
        <f>IF(AO1756&lt;&gt;"",AO1756*PRINCIPAL!$C$154,"")</f>
        <v/>
      </c>
    </row>
    <row r="1758" spans="2:41" ht="12.45" customHeight="1" x14ac:dyDescent="0.3">
      <c r="B1758" s="438"/>
      <c r="C1758" s="440"/>
      <c r="D1758" s="443" t="s">
        <v>116</v>
      </c>
      <c r="E1758" s="224" t="s">
        <v>125</v>
      </c>
      <c r="F1758" s="203" t="s">
        <v>38</v>
      </c>
      <c r="G1758" s="203"/>
      <c r="H1758" s="203"/>
      <c r="I1758" s="203"/>
      <c r="J1758" s="203"/>
      <c r="K1758" s="203"/>
      <c r="L1758" s="203"/>
      <c r="M1758" s="203"/>
      <c r="N1758" s="203"/>
      <c r="O1758" s="203"/>
      <c r="P1758" s="203"/>
      <c r="Q1758" s="203"/>
      <c r="R1758" s="203"/>
      <c r="S1758" s="203"/>
      <c r="T1758" s="203"/>
      <c r="U1758" s="203"/>
      <c r="V1758" s="203"/>
      <c r="W1758" s="203"/>
      <c r="X1758" s="203"/>
      <c r="Y1758" s="203"/>
      <c r="Z1758" s="203"/>
      <c r="AA1758" s="203"/>
      <c r="AB1758" s="203"/>
      <c r="AC1758" s="203"/>
      <c r="AD1758" s="203"/>
      <c r="AE1758" s="203"/>
      <c r="AF1758" s="203"/>
      <c r="AG1758" s="203"/>
      <c r="AH1758" s="203"/>
      <c r="AI1758" s="203"/>
      <c r="AJ1758" s="203"/>
      <c r="AK1758" s="203"/>
      <c r="AL1758" s="203"/>
      <c r="AM1758" s="203"/>
      <c r="AN1758" s="203"/>
      <c r="AO1758" s="269"/>
    </row>
    <row r="1759" spans="2:41" ht="12.45" customHeight="1" thickBot="1" x14ac:dyDescent="0.35">
      <c r="B1759" s="438"/>
      <c r="C1759" s="440"/>
      <c r="D1759" s="442"/>
      <c r="E1759" s="223" t="s">
        <v>126</v>
      </c>
      <c r="F1759" s="320" t="s">
        <v>38</v>
      </c>
      <c r="G1759" s="200" t="str">
        <f>IF(G1758&lt;&gt;"",G1758*PRINCIPAL!$C$154,"")</f>
        <v/>
      </c>
      <c r="H1759" s="200" t="str">
        <f>IF(H1758&lt;&gt;"",H1758*PRINCIPAL!$C$154,"")</f>
        <v/>
      </c>
      <c r="I1759" s="200" t="str">
        <f>IF(I1758&lt;&gt;"",I1758*PRINCIPAL!$C$154,"")</f>
        <v/>
      </c>
      <c r="J1759" s="200" t="str">
        <f>IF(J1758&lt;&gt;"",J1758*PRINCIPAL!$C$154,"")</f>
        <v/>
      </c>
      <c r="K1759" s="200" t="str">
        <f>IF(K1758&lt;&gt;"",K1758*PRINCIPAL!$C$154,"")</f>
        <v/>
      </c>
      <c r="L1759" s="200" t="str">
        <f>IF(L1758&lt;&gt;"",L1758*PRINCIPAL!$C$154,"")</f>
        <v/>
      </c>
      <c r="M1759" s="200" t="str">
        <f>IF(M1758&lt;&gt;"",M1758*PRINCIPAL!$C$154,"")</f>
        <v/>
      </c>
      <c r="N1759" s="200" t="str">
        <f>IF(N1758&lt;&gt;"",N1758*PRINCIPAL!$C$154,"")</f>
        <v/>
      </c>
      <c r="O1759" s="200" t="str">
        <f>IF(O1758&lt;&gt;"",O1758*PRINCIPAL!$C$154,"")</f>
        <v/>
      </c>
      <c r="P1759" s="200" t="str">
        <f>IF(P1758&lt;&gt;"",P1758*PRINCIPAL!$C$154,"")</f>
        <v/>
      </c>
      <c r="Q1759" s="200" t="str">
        <f>IF(Q1758&lt;&gt;"",Q1758*PRINCIPAL!$C$154,"")</f>
        <v/>
      </c>
      <c r="R1759" s="200" t="str">
        <f>IF(R1758&lt;&gt;"",R1758*PRINCIPAL!$C$154,"")</f>
        <v/>
      </c>
      <c r="S1759" s="200" t="str">
        <f>IF(S1758&lt;&gt;"",S1758*PRINCIPAL!$C$154,"")</f>
        <v/>
      </c>
      <c r="T1759" s="200" t="str">
        <f>IF(T1758&lt;&gt;"",T1758*PRINCIPAL!$C$154,"")</f>
        <v/>
      </c>
      <c r="U1759" s="200" t="str">
        <f>IF(U1758&lt;&gt;"",U1758*PRINCIPAL!$C$154,"")</f>
        <v/>
      </c>
      <c r="V1759" s="200" t="str">
        <f>IF(V1758&lt;&gt;"",V1758*PRINCIPAL!$C$154,"")</f>
        <v/>
      </c>
      <c r="W1759" s="200" t="str">
        <f>IF(W1758&lt;&gt;"",W1758*PRINCIPAL!$C$154,"")</f>
        <v/>
      </c>
      <c r="X1759" s="200" t="str">
        <f>IF(X1758&lt;&gt;"",X1758*PRINCIPAL!$C$154,"")</f>
        <v/>
      </c>
      <c r="Y1759" s="200" t="str">
        <f>IF(Y1758&lt;&gt;"",Y1758*PRINCIPAL!$C$154,"")</f>
        <v/>
      </c>
      <c r="Z1759" s="200" t="str">
        <f>IF(Z1758&lt;&gt;"",Z1758*PRINCIPAL!$C$154,"")</f>
        <v/>
      </c>
      <c r="AA1759" s="200" t="str">
        <f>IF(AA1758&lt;&gt;"",AA1758*PRINCIPAL!$C$154,"")</f>
        <v/>
      </c>
      <c r="AB1759" s="200" t="str">
        <f>IF(AB1758&lt;&gt;"",AB1758*PRINCIPAL!$C$154,"")</f>
        <v/>
      </c>
      <c r="AC1759" s="200" t="str">
        <f>IF(AC1758&lt;&gt;"",AC1758*PRINCIPAL!$C$154,"")</f>
        <v/>
      </c>
      <c r="AD1759" s="200" t="str">
        <f>IF(AD1758&lt;&gt;"",AD1758*PRINCIPAL!$C$154,"")</f>
        <v/>
      </c>
      <c r="AE1759" s="200" t="str">
        <f>IF(AE1758&lt;&gt;"",AE1758*PRINCIPAL!$C$154,"")</f>
        <v/>
      </c>
      <c r="AF1759" s="200" t="str">
        <f>IF(AF1758&lt;&gt;"",AF1758*PRINCIPAL!$C$154,"")</f>
        <v/>
      </c>
      <c r="AG1759" s="200" t="str">
        <f>IF(AG1758&lt;&gt;"",AG1758*PRINCIPAL!$C$154,"")</f>
        <v/>
      </c>
      <c r="AH1759" s="200" t="str">
        <f>IF(AH1758&lt;&gt;"",AH1758*PRINCIPAL!$C$154,"")</f>
        <v/>
      </c>
      <c r="AI1759" s="200" t="str">
        <f>IF(AI1758&lt;&gt;"",AI1758*PRINCIPAL!$C$154,"")</f>
        <v/>
      </c>
      <c r="AJ1759" s="200" t="str">
        <f>IF(AJ1758&lt;&gt;"",AJ1758*PRINCIPAL!$C$154,"")</f>
        <v/>
      </c>
      <c r="AK1759" s="200" t="str">
        <f>IF(AK1758&lt;&gt;"",AK1758*PRINCIPAL!$C$154,"")</f>
        <v/>
      </c>
      <c r="AL1759" s="200" t="str">
        <f>IF(AL1758&lt;&gt;"",AL1758*PRINCIPAL!$C$154,"")</f>
        <v/>
      </c>
      <c r="AM1759" s="200" t="str">
        <f>IF(AM1758&lt;&gt;"",AM1758*PRINCIPAL!$C$154,"")</f>
        <v/>
      </c>
      <c r="AN1759" s="200" t="str">
        <f>IF(AN1758&lt;&gt;"",AN1758*PRINCIPAL!$C$154,"")</f>
        <v/>
      </c>
      <c r="AO1759" s="271" t="str">
        <f>IF(AO1758&lt;&gt;"",AO1758*PRINCIPAL!$C$154,"")</f>
        <v/>
      </c>
    </row>
    <row r="1760" spans="2:41" ht="12.45" customHeight="1" x14ac:dyDescent="0.3">
      <c r="B1760" s="438"/>
      <c r="C1760" s="439" t="s">
        <v>106</v>
      </c>
      <c r="D1760" s="441" t="s">
        <v>112</v>
      </c>
      <c r="E1760" s="219" t="s">
        <v>125</v>
      </c>
      <c r="F1760" s="197" t="s">
        <v>38</v>
      </c>
      <c r="G1760" s="197"/>
      <c r="H1760" s="197"/>
      <c r="I1760" s="197"/>
      <c r="J1760" s="197"/>
      <c r="K1760" s="197"/>
      <c r="L1760" s="197"/>
      <c r="M1760" s="197"/>
      <c r="N1760" s="197"/>
      <c r="O1760" s="197"/>
      <c r="P1760" s="197"/>
      <c r="Q1760" s="197"/>
      <c r="R1760" s="197"/>
      <c r="S1760" s="197"/>
      <c r="T1760" s="197"/>
      <c r="U1760" s="197"/>
      <c r="V1760" s="197"/>
      <c r="W1760" s="197"/>
      <c r="X1760" s="197"/>
      <c r="Y1760" s="197"/>
      <c r="Z1760" s="197"/>
      <c r="AA1760" s="197"/>
      <c r="AB1760" s="197"/>
      <c r="AC1760" s="197"/>
      <c r="AD1760" s="197"/>
      <c r="AE1760" s="197"/>
      <c r="AF1760" s="197"/>
      <c r="AG1760" s="197"/>
      <c r="AH1760" s="197"/>
      <c r="AI1760" s="197"/>
      <c r="AJ1760" s="197"/>
      <c r="AK1760" s="197"/>
      <c r="AL1760" s="197"/>
      <c r="AM1760" s="197"/>
      <c r="AN1760" s="197"/>
      <c r="AO1760" s="267"/>
    </row>
    <row r="1761" spans="2:41" ht="12.45" customHeight="1" x14ac:dyDescent="0.3">
      <c r="B1761" s="438"/>
      <c r="C1761" s="440"/>
      <c r="D1761" s="442"/>
      <c r="E1761" s="220" t="s">
        <v>126</v>
      </c>
      <c r="F1761" s="320" t="s">
        <v>38</v>
      </c>
      <c r="G1761" s="198" t="str">
        <f>IF(G1760&lt;&gt;"",G1760*PRINCIPAL!$C$154,"")</f>
        <v/>
      </c>
      <c r="H1761" s="198" t="str">
        <f>IF(H1760&lt;&gt;"",H1760*PRINCIPAL!$C$154,"")</f>
        <v/>
      </c>
      <c r="I1761" s="198" t="str">
        <f>IF(I1760&lt;&gt;"",I1760*PRINCIPAL!$C$154,"")</f>
        <v/>
      </c>
      <c r="J1761" s="198" t="str">
        <f>IF(J1760&lt;&gt;"",J1760*PRINCIPAL!$C$154,"")</f>
        <v/>
      </c>
      <c r="K1761" s="198" t="str">
        <f>IF(K1760&lt;&gt;"",K1760*PRINCIPAL!$C$154,"")</f>
        <v/>
      </c>
      <c r="L1761" s="198" t="str">
        <f>IF(L1760&lt;&gt;"",L1760*PRINCIPAL!$C$154,"")</f>
        <v/>
      </c>
      <c r="M1761" s="198" t="str">
        <f>IF(M1760&lt;&gt;"",M1760*PRINCIPAL!$C$154,"")</f>
        <v/>
      </c>
      <c r="N1761" s="198" t="str">
        <f>IF(N1760&lt;&gt;"",N1760*PRINCIPAL!$C$154,"")</f>
        <v/>
      </c>
      <c r="O1761" s="198" t="str">
        <f>IF(O1760&lt;&gt;"",O1760*PRINCIPAL!$C$154,"")</f>
        <v/>
      </c>
      <c r="P1761" s="198" t="str">
        <f>IF(P1760&lt;&gt;"",P1760*PRINCIPAL!$C$154,"")</f>
        <v/>
      </c>
      <c r="Q1761" s="198" t="str">
        <f>IF(Q1760&lt;&gt;"",Q1760*PRINCIPAL!$C$154,"")</f>
        <v/>
      </c>
      <c r="R1761" s="198" t="str">
        <f>IF(R1760&lt;&gt;"",R1760*PRINCIPAL!$C$154,"")</f>
        <v/>
      </c>
      <c r="S1761" s="198" t="str">
        <f>IF(S1760&lt;&gt;"",S1760*PRINCIPAL!$C$154,"")</f>
        <v/>
      </c>
      <c r="T1761" s="198" t="str">
        <f>IF(T1760&lt;&gt;"",T1760*PRINCIPAL!$C$154,"")</f>
        <v/>
      </c>
      <c r="U1761" s="198" t="str">
        <f>IF(U1760&lt;&gt;"",U1760*PRINCIPAL!$C$154,"")</f>
        <v/>
      </c>
      <c r="V1761" s="198" t="str">
        <f>IF(V1760&lt;&gt;"",V1760*PRINCIPAL!$C$154,"")</f>
        <v/>
      </c>
      <c r="W1761" s="198" t="str">
        <f>IF(W1760&lt;&gt;"",W1760*PRINCIPAL!$C$154,"")</f>
        <v/>
      </c>
      <c r="X1761" s="198" t="str">
        <f>IF(X1760&lt;&gt;"",X1760*PRINCIPAL!$C$154,"")</f>
        <v/>
      </c>
      <c r="Y1761" s="198" t="str">
        <f>IF(Y1760&lt;&gt;"",Y1760*PRINCIPAL!$C$154,"")</f>
        <v/>
      </c>
      <c r="Z1761" s="198" t="str">
        <f>IF(Z1760&lt;&gt;"",Z1760*PRINCIPAL!$C$154,"")</f>
        <v/>
      </c>
      <c r="AA1761" s="198" t="str">
        <f>IF(AA1760&lt;&gt;"",AA1760*PRINCIPAL!$C$154,"")</f>
        <v/>
      </c>
      <c r="AB1761" s="198" t="str">
        <f>IF(AB1760&lt;&gt;"",AB1760*PRINCIPAL!$C$154,"")</f>
        <v/>
      </c>
      <c r="AC1761" s="198" t="str">
        <f>IF(AC1760&lt;&gt;"",AC1760*PRINCIPAL!$C$154,"")</f>
        <v/>
      </c>
      <c r="AD1761" s="198" t="str">
        <f>IF(AD1760&lt;&gt;"",AD1760*PRINCIPAL!$C$154,"")</f>
        <v/>
      </c>
      <c r="AE1761" s="198" t="str">
        <f>IF(AE1760&lt;&gt;"",AE1760*PRINCIPAL!$C$154,"")</f>
        <v/>
      </c>
      <c r="AF1761" s="198" t="str">
        <f>IF(AF1760&lt;&gt;"",AF1760*PRINCIPAL!$C$154,"")</f>
        <v/>
      </c>
      <c r="AG1761" s="198" t="str">
        <f>IF(AG1760&lt;&gt;"",AG1760*PRINCIPAL!$C$154,"")</f>
        <v/>
      </c>
      <c r="AH1761" s="198" t="str">
        <f>IF(AH1760&lt;&gt;"",AH1760*PRINCIPAL!$C$154,"")</f>
        <v/>
      </c>
      <c r="AI1761" s="198" t="str">
        <f>IF(AI1760&lt;&gt;"",AI1760*PRINCIPAL!$C$154,"")</f>
        <v/>
      </c>
      <c r="AJ1761" s="198" t="str">
        <f>IF(AJ1760&lt;&gt;"",AJ1760*PRINCIPAL!$C$154,"")</f>
        <v/>
      </c>
      <c r="AK1761" s="198" t="str">
        <f>IF(AK1760&lt;&gt;"",AK1760*PRINCIPAL!$C$154,"")</f>
        <v/>
      </c>
      <c r="AL1761" s="198" t="str">
        <f>IF(AL1760&lt;&gt;"",AL1760*PRINCIPAL!$C$154,"")</f>
        <v/>
      </c>
      <c r="AM1761" s="198" t="str">
        <f>IF(AM1760&lt;&gt;"",AM1760*PRINCIPAL!$C$154,"")</f>
        <v/>
      </c>
      <c r="AN1761" s="198" t="str">
        <f>IF(AN1760&lt;&gt;"",AN1760*PRINCIPAL!$C$154,"")</f>
        <v/>
      </c>
      <c r="AO1761" s="268" t="str">
        <f>IF(AO1760&lt;&gt;"",AO1760*PRINCIPAL!$C$154,"")</f>
        <v/>
      </c>
    </row>
    <row r="1762" spans="2:41" ht="12.45" customHeight="1" x14ac:dyDescent="0.3">
      <c r="B1762" s="438"/>
      <c r="C1762" s="440"/>
      <c r="D1762" s="443" t="s">
        <v>118</v>
      </c>
      <c r="E1762" s="222" t="s">
        <v>125</v>
      </c>
      <c r="F1762" s="203" t="s">
        <v>38</v>
      </c>
      <c r="G1762" s="203"/>
      <c r="H1762" s="203"/>
      <c r="I1762" s="203"/>
      <c r="J1762" s="203"/>
      <c r="K1762" s="203"/>
      <c r="L1762" s="203"/>
      <c r="M1762" s="203"/>
      <c r="N1762" s="203"/>
      <c r="O1762" s="203"/>
      <c r="P1762" s="203"/>
      <c r="Q1762" s="203"/>
      <c r="R1762" s="203"/>
      <c r="S1762" s="203"/>
      <c r="T1762" s="203"/>
      <c r="U1762" s="203"/>
      <c r="V1762" s="203"/>
      <c r="W1762" s="203"/>
      <c r="X1762" s="203"/>
      <c r="Y1762" s="203"/>
      <c r="Z1762" s="203"/>
      <c r="AA1762" s="203"/>
      <c r="AB1762" s="203"/>
      <c r="AC1762" s="203"/>
      <c r="AD1762" s="203"/>
      <c r="AE1762" s="203"/>
      <c r="AF1762" s="203"/>
      <c r="AG1762" s="203"/>
      <c r="AH1762" s="203"/>
      <c r="AI1762" s="203"/>
      <c r="AJ1762" s="203"/>
      <c r="AK1762" s="203"/>
      <c r="AL1762" s="203"/>
      <c r="AM1762" s="203"/>
      <c r="AN1762" s="203"/>
      <c r="AO1762" s="269"/>
    </row>
    <row r="1763" spans="2:41" ht="12.45" customHeight="1" x14ac:dyDescent="0.3">
      <c r="B1763" s="438"/>
      <c r="C1763" s="440"/>
      <c r="D1763" s="444"/>
      <c r="E1763" s="220" t="s">
        <v>126</v>
      </c>
      <c r="F1763" s="320" t="s">
        <v>38</v>
      </c>
      <c r="G1763" s="204" t="str">
        <f>IF(G1762&lt;&gt;"",G1762*PRINCIPAL!$C$154,"")</f>
        <v/>
      </c>
      <c r="H1763" s="204" t="str">
        <f>IF(H1762&lt;&gt;"",H1762*PRINCIPAL!$C$154,"")</f>
        <v/>
      </c>
      <c r="I1763" s="204" t="str">
        <f>IF(I1762&lt;&gt;"",I1762*PRINCIPAL!$C$154,"")</f>
        <v/>
      </c>
      <c r="J1763" s="204" t="str">
        <f>IF(J1762&lt;&gt;"",J1762*PRINCIPAL!$C$154,"")</f>
        <v/>
      </c>
      <c r="K1763" s="204" t="str">
        <f>IF(K1762&lt;&gt;"",K1762*PRINCIPAL!$C$154,"")</f>
        <v/>
      </c>
      <c r="L1763" s="204" t="str">
        <f>IF(L1762&lt;&gt;"",L1762*PRINCIPAL!$C$154,"")</f>
        <v/>
      </c>
      <c r="M1763" s="204" t="str">
        <f>IF(M1762&lt;&gt;"",M1762*PRINCIPAL!$C$154,"")</f>
        <v/>
      </c>
      <c r="N1763" s="204" t="str">
        <f>IF(N1762&lt;&gt;"",N1762*PRINCIPAL!$C$154,"")</f>
        <v/>
      </c>
      <c r="O1763" s="204" t="str">
        <f>IF(O1762&lt;&gt;"",O1762*PRINCIPAL!$C$154,"")</f>
        <v/>
      </c>
      <c r="P1763" s="204" t="str">
        <f>IF(P1762&lt;&gt;"",P1762*PRINCIPAL!$C$154,"")</f>
        <v/>
      </c>
      <c r="Q1763" s="204" t="str">
        <f>IF(Q1762&lt;&gt;"",Q1762*PRINCIPAL!$C$154,"")</f>
        <v/>
      </c>
      <c r="R1763" s="204" t="str">
        <f>IF(R1762&lt;&gt;"",R1762*PRINCIPAL!$C$154,"")</f>
        <v/>
      </c>
      <c r="S1763" s="204" t="str">
        <f>IF(S1762&lt;&gt;"",S1762*PRINCIPAL!$C$154,"")</f>
        <v/>
      </c>
      <c r="T1763" s="204" t="str">
        <f>IF(T1762&lt;&gt;"",T1762*PRINCIPAL!$C$154,"")</f>
        <v/>
      </c>
      <c r="U1763" s="204" t="str">
        <f>IF(U1762&lt;&gt;"",U1762*PRINCIPAL!$C$154,"")</f>
        <v/>
      </c>
      <c r="V1763" s="204" t="str">
        <f>IF(V1762&lt;&gt;"",V1762*PRINCIPAL!$C$154,"")</f>
        <v/>
      </c>
      <c r="W1763" s="204" t="str">
        <f>IF(W1762&lt;&gt;"",W1762*PRINCIPAL!$C$154,"")</f>
        <v/>
      </c>
      <c r="X1763" s="204" t="str">
        <f>IF(X1762&lt;&gt;"",X1762*PRINCIPAL!$C$154,"")</f>
        <v/>
      </c>
      <c r="Y1763" s="204" t="str">
        <f>IF(Y1762&lt;&gt;"",Y1762*PRINCIPAL!$C$154,"")</f>
        <v/>
      </c>
      <c r="Z1763" s="204" t="str">
        <f>IF(Z1762&lt;&gt;"",Z1762*PRINCIPAL!$C$154,"")</f>
        <v/>
      </c>
      <c r="AA1763" s="204" t="str">
        <f>IF(AA1762&lt;&gt;"",AA1762*PRINCIPAL!$C$154,"")</f>
        <v/>
      </c>
      <c r="AB1763" s="204" t="str">
        <f>IF(AB1762&lt;&gt;"",AB1762*PRINCIPAL!$C$154,"")</f>
        <v/>
      </c>
      <c r="AC1763" s="204" t="str">
        <f>IF(AC1762&lt;&gt;"",AC1762*PRINCIPAL!$C$154,"")</f>
        <v/>
      </c>
      <c r="AD1763" s="204" t="str">
        <f>IF(AD1762&lt;&gt;"",AD1762*PRINCIPAL!$C$154,"")</f>
        <v/>
      </c>
      <c r="AE1763" s="204" t="str">
        <f>IF(AE1762&lt;&gt;"",AE1762*PRINCIPAL!$C$154,"")</f>
        <v/>
      </c>
      <c r="AF1763" s="204" t="str">
        <f>IF(AF1762&lt;&gt;"",AF1762*PRINCIPAL!$C$154,"")</f>
        <v/>
      </c>
      <c r="AG1763" s="204" t="str">
        <f>IF(AG1762&lt;&gt;"",AG1762*PRINCIPAL!$C$154,"")</f>
        <v/>
      </c>
      <c r="AH1763" s="204" t="str">
        <f>IF(AH1762&lt;&gt;"",AH1762*PRINCIPAL!$C$154,"")</f>
        <v/>
      </c>
      <c r="AI1763" s="204" t="str">
        <f>IF(AI1762&lt;&gt;"",AI1762*PRINCIPAL!$C$154,"")</f>
        <v/>
      </c>
      <c r="AJ1763" s="204" t="str">
        <f>IF(AJ1762&lt;&gt;"",AJ1762*PRINCIPAL!$C$154,"")</f>
        <v/>
      </c>
      <c r="AK1763" s="204" t="str">
        <f>IF(AK1762&lt;&gt;"",AK1762*PRINCIPAL!$C$154,"")</f>
        <v/>
      </c>
      <c r="AL1763" s="204" t="str">
        <f>IF(AL1762&lt;&gt;"",AL1762*PRINCIPAL!$C$154,"")</f>
        <v/>
      </c>
      <c r="AM1763" s="204" t="str">
        <f>IF(AM1762&lt;&gt;"",AM1762*PRINCIPAL!$C$154,"")</f>
        <v/>
      </c>
      <c r="AN1763" s="204" t="str">
        <f>IF(AN1762&lt;&gt;"",AN1762*PRINCIPAL!$C$154,"")</f>
        <v/>
      </c>
      <c r="AO1763" s="270" t="str">
        <f>IF(AO1762&lt;&gt;"",AO1762*PRINCIPAL!$C$154,"")</f>
        <v/>
      </c>
    </row>
    <row r="1764" spans="2:41" ht="12.45" customHeight="1" x14ac:dyDescent="0.3">
      <c r="B1764" s="438"/>
      <c r="C1764" s="440"/>
      <c r="D1764" s="443" t="s">
        <v>116</v>
      </c>
      <c r="E1764" s="224" t="s">
        <v>125</v>
      </c>
      <c r="F1764" s="203" t="s">
        <v>38</v>
      </c>
      <c r="G1764" s="203"/>
      <c r="H1764" s="203"/>
      <c r="I1764" s="203"/>
      <c r="J1764" s="203"/>
      <c r="K1764" s="203"/>
      <c r="L1764" s="203"/>
      <c r="M1764" s="203"/>
      <c r="N1764" s="203"/>
      <c r="O1764" s="203"/>
      <c r="P1764" s="203"/>
      <c r="Q1764" s="203"/>
      <c r="R1764" s="203"/>
      <c r="S1764" s="203"/>
      <c r="T1764" s="203"/>
      <c r="U1764" s="203"/>
      <c r="V1764" s="203"/>
      <c r="W1764" s="203"/>
      <c r="X1764" s="203"/>
      <c r="Y1764" s="203"/>
      <c r="Z1764" s="203"/>
      <c r="AA1764" s="203"/>
      <c r="AB1764" s="203"/>
      <c r="AC1764" s="203"/>
      <c r="AD1764" s="203"/>
      <c r="AE1764" s="203"/>
      <c r="AF1764" s="203"/>
      <c r="AG1764" s="203"/>
      <c r="AH1764" s="203"/>
      <c r="AI1764" s="203"/>
      <c r="AJ1764" s="203"/>
      <c r="AK1764" s="203"/>
      <c r="AL1764" s="203"/>
      <c r="AM1764" s="203"/>
      <c r="AN1764" s="203"/>
      <c r="AO1764" s="269"/>
    </row>
    <row r="1765" spans="2:41" ht="12.45" customHeight="1" thickBot="1" x14ac:dyDescent="0.35">
      <c r="B1765" s="438"/>
      <c r="C1765" s="445"/>
      <c r="D1765" s="446"/>
      <c r="E1765" s="223" t="s">
        <v>126</v>
      </c>
      <c r="F1765" s="320" t="s">
        <v>38</v>
      </c>
      <c r="G1765" s="225" t="str">
        <f>IF(G1764&lt;&gt;"",G1764*PRINCIPAL!$C$154,"")</f>
        <v/>
      </c>
      <c r="H1765" s="225" t="str">
        <f>IF(H1764&lt;&gt;"",H1764*PRINCIPAL!$C$154,"")</f>
        <v/>
      </c>
      <c r="I1765" s="225" t="str">
        <f>IF(I1764&lt;&gt;"",I1764*PRINCIPAL!$C$154,"")</f>
        <v/>
      </c>
      <c r="J1765" s="225" t="str">
        <f>IF(J1764&lt;&gt;"",J1764*PRINCIPAL!$C$154,"")</f>
        <v/>
      </c>
      <c r="K1765" s="225" t="str">
        <f>IF(K1764&lt;&gt;"",K1764*PRINCIPAL!$C$154,"")</f>
        <v/>
      </c>
      <c r="L1765" s="225" t="str">
        <f>IF(L1764&lt;&gt;"",L1764*PRINCIPAL!$C$154,"")</f>
        <v/>
      </c>
      <c r="M1765" s="225" t="str">
        <f>IF(M1764&lt;&gt;"",M1764*PRINCIPAL!$C$154,"")</f>
        <v/>
      </c>
      <c r="N1765" s="225" t="str">
        <f>IF(N1764&lt;&gt;"",N1764*PRINCIPAL!$C$154,"")</f>
        <v/>
      </c>
      <c r="O1765" s="225" t="str">
        <f>IF(O1764&lt;&gt;"",O1764*PRINCIPAL!$C$154,"")</f>
        <v/>
      </c>
      <c r="P1765" s="225" t="str">
        <f>IF(P1764&lt;&gt;"",P1764*PRINCIPAL!$C$154,"")</f>
        <v/>
      </c>
      <c r="Q1765" s="225" t="str">
        <f>IF(Q1764&lt;&gt;"",Q1764*PRINCIPAL!$C$154,"")</f>
        <v/>
      </c>
      <c r="R1765" s="225" t="str">
        <f>IF(R1764&lt;&gt;"",R1764*PRINCIPAL!$C$154,"")</f>
        <v/>
      </c>
      <c r="S1765" s="225" t="str">
        <f>IF(S1764&lt;&gt;"",S1764*PRINCIPAL!$C$154,"")</f>
        <v/>
      </c>
      <c r="T1765" s="225" t="str">
        <f>IF(T1764&lt;&gt;"",T1764*PRINCIPAL!$C$154,"")</f>
        <v/>
      </c>
      <c r="U1765" s="225" t="str">
        <f>IF(U1764&lt;&gt;"",U1764*PRINCIPAL!$C$154,"")</f>
        <v/>
      </c>
      <c r="V1765" s="225" t="str">
        <f>IF(V1764&lt;&gt;"",V1764*PRINCIPAL!$C$154,"")</f>
        <v/>
      </c>
      <c r="W1765" s="225" t="str">
        <f>IF(W1764&lt;&gt;"",W1764*PRINCIPAL!$C$154,"")</f>
        <v/>
      </c>
      <c r="X1765" s="225" t="str">
        <f>IF(X1764&lt;&gt;"",X1764*PRINCIPAL!$C$154,"")</f>
        <v/>
      </c>
      <c r="Y1765" s="225" t="str">
        <f>IF(Y1764&lt;&gt;"",Y1764*PRINCIPAL!$C$154,"")</f>
        <v/>
      </c>
      <c r="Z1765" s="225" t="str">
        <f>IF(Z1764&lt;&gt;"",Z1764*PRINCIPAL!$C$154,"")</f>
        <v/>
      </c>
      <c r="AA1765" s="225" t="str">
        <f>IF(AA1764&lt;&gt;"",AA1764*PRINCIPAL!$C$154,"")</f>
        <v/>
      </c>
      <c r="AB1765" s="225" t="str">
        <f>IF(AB1764&lt;&gt;"",AB1764*PRINCIPAL!$C$154,"")</f>
        <v/>
      </c>
      <c r="AC1765" s="225" t="str">
        <f>IF(AC1764&lt;&gt;"",AC1764*PRINCIPAL!$C$154,"")</f>
        <v/>
      </c>
      <c r="AD1765" s="225" t="str">
        <f>IF(AD1764&lt;&gt;"",AD1764*PRINCIPAL!$C$154,"")</f>
        <v/>
      </c>
      <c r="AE1765" s="225" t="str">
        <f>IF(AE1764&lt;&gt;"",AE1764*PRINCIPAL!$C$154,"")</f>
        <v/>
      </c>
      <c r="AF1765" s="225" t="str">
        <f>IF(AF1764&lt;&gt;"",AF1764*PRINCIPAL!$C$154,"")</f>
        <v/>
      </c>
      <c r="AG1765" s="225" t="str">
        <f>IF(AG1764&lt;&gt;"",AG1764*PRINCIPAL!$C$154,"")</f>
        <v/>
      </c>
      <c r="AH1765" s="225" t="str">
        <f>IF(AH1764&lt;&gt;"",AH1764*PRINCIPAL!$C$154,"")</f>
        <v/>
      </c>
      <c r="AI1765" s="225" t="str">
        <f>IF(AI1764&lt;&gt;"",AI1764*PRINCIPAL!$C$154,"")</f>
        <v/>
      </c>
      <c r="AJ1765" s="225" t="str">
        <f>IF(AJ1764&lt;&gt;"",AJ1764*PRINCIPAL!$C$154,"")</f>
        <v/>
      </c>
      <c r="AK1765" s="225" t="str">
        <f>IF(AK1764&lt;&gt;"",AK1764*PRINCIPAL!$C$154,"")</f>
        <v/>
      </c>
      <c r="AL1765" s="225" t="str">
        <f>IF(AL1764&lt;&gt;"",AL1764*PRINCIPAL!$C$154,"")</f>
        <v/>
      </c>
      <c r="AM1765" s="225" t="str">
        <f>IF(AM1764&lt;&gt;"",AM1764*PRINCIPAL!$C$154,"")</f>
        <v/>
      </c>
      <c r="AN1765" s="225" t="str">
        <f>IF(AN1764&lt;&gt;"",AN1764*PRINCIPAL!$C$154,"")</f>
        <v/>
      </c>
      <c r="AO1765" s="272" t="str">
        <f>IF(AO1764&lt;&gt;"",AO1764*PRINCIPAL!$C$154,"")</f>
        <v/>
      </c>
    </row>
    <row r="1766" spans="2:41" ht="12.45" customHeight="1" x14ac:dyDescent="0.3">
      <c r="B1766" s="438"/>
      <c r="C1766" s="447" t="s">
        <v>113</v>
      </c>
      <c r="D1766" s="424" t="s">
        <v>114</v>
      </c>
      <c r="E1766" s="219" t="s">
        <v>125</v>
      </c>
      <c r="F1766" s="197"/>
      <c r="G1766" s="197"/>
      <c r="H1766" s="197"/>
      <c r="I1766" s="197"/>
      <c r="J1766" s="197"/>
      <c r="K1766" s="197"/>
      <c r="L1766" s="197"/>
      <c r="M1766" s="197"/>
      <c r="N1766" s="197"/>
      <c r="O1766" s="197"/>
      <c r="P1766" s="197"/>
      <c r="Q1766" s="197"/>
      <c r="R1766" s="197"/>
      <c r="S1766" s="197"/>
      <c r="T1766" s="197"/>
      <c r="U1766" s="197"/>
      <c r="V1766" s="197"/>
      <c r="W1766" s="197"/>
      <c r="X1766" s="197"/>
      <c r="Y1766" s="197"/>
      <c r="Z1766" s="197"/>
      <c r="AA1766" s="197"/>
      <c r="AB1766" s="197"/>
      <c r="AC1766" s="197"/>
      <c r="AD1766" s="197"/>
      <c r="AE1766" s="197"/>
      <c r="AF1766" s="197"/>
      <c r="AG1766" s="197"/>
      <c r="AH1766" s="197"/>
      <c r="AI1766" s="197"/>
      <c r="AJ1766" s="197"/>
      <c r="AK1766" s="197"/>
      <c r="AL1766" s="197"/>
      <c r="AM1766" s="197"/>
      <c r="AN1766" s="197"/>
      <c r="AO1766" s="267"/>
    </row>
    <row r="1767" spans="2:41" ht="12.45" customHeight="1" x14ac:dyDescent="0.3">
      <c r="B1767" s="438"/>
      <c r="C1767" s="447"/>
      <c r="D1767" s="425"/>
      <c r="E1767" s="220" t="s">
        <v>126</v>
      </c>
      <c r="F1767" s="198" t="str">
        <f>IF(F1766&lt;&gt;"",F1766*PRINCIPAL!$C$14,"")</f>
        <v/>
      </c>
      <c r="G1767" s="198" t="str">
        <f>IF(G1766&lt;&gt;"",G1766*PRINCIPAL!$C$154,"")</f>
        <v/>
      </c>
      <c r="H1767" s="198" t="str">
        <f>IF(H1766&lt;&gt;"",H1766*PRINCIPAL!$C$154,"")</f>
        <v/>
      </c>
      <c r="I1767" s="198" t="str">
        <f>IF(I1766&lt;&gt;"",I1766*PRINCIPAL!$C$154,"")</f>
        <v/>
      </c>
      <c r="J1767" s="198" t="str">
        <f>IF(J1766&lt;&gt;"",J1766*PRINCIPAL!$C$154,"")</f>
        <v/>
      </c>
      <c r="K1767" s="198" t="str">
        <f>IF(K1766&lt;&gt;"",K1766*PRINCIPAL!$C$154,"")</f>
        <v/>
      </c>
      <c r="L1767" s="198" t="str">
        <f>IF(L1766&lt;&gt;"",L1766*PRINCIPAL!$C$154,"")</f>
        <v/>
      </c>
      <c r="M1767" s="198" t="str">
        <f>IF(M1766&lt;&gt;"",M1766*PRINCIPAL!$C$154,"")</f>
        <v/>
      </c>
      <c r="N1767" s="198" t="str">
        <f>IF(N1766&lt;&gt;"",N1766*PRINCIPAL!$C$154,"")</f>
        <v/>
      </c>
      <c r="O1767" s="198" t="str">
        <f>IF(O1766&lt;&gt;"",O1766*PRINCIPAL!$C$154,"")</f>
        <v/>
      </c>
      <c r="P1767" s="198" t="str">
        <f>IF(P1766&lt;&gt;"",P1766*PRINCIPAL!$C$154,"")</f>
        <v/>
      </c>
      <c r="Q1767" s="198" t="str">
        <f>IF(Q1766&lt;&gt;"",Q1766*PRINCIPAL!$C$154,"")</f>
        <v/>
      </c>
      <c r="R1767" s="198" t="str">
        <f>IF(R1766&lt;&gt;"",R1766*PRINCIPAL!$C$154,"")</f>
        <v/>
      </c>
      <c r="S1767" s="198" t="str">
        <f>IF(S1766&lt;&gt;"",S1766*PRINCIPAL!$C$154,"")</f>
        <v/>
      </c>
      <c r="T1767" s="198" t="str">
        <f>IF(T1766&lt;&gt;"",T1766*PRINCIPAL!$C$154,"")</f>
        <v/>
      </c>
      <c r="U1767" s="198" t="str">
        <f>IF(U1766&lt;&gt;"",U1766*PRINCIPAL!$C$154,"")</f>
        <v/>
      </c>
      <c r="V1767" s="198" t="str">
        <f>IF(V1766&lt;&gt;"",V1766*PRINCIPAL!$C$154,"")</f>
        <v/>
      </c>
      <c r="W1767" s="198" t="str">
        <f>IF(W1766&lt;&gt;"",W1766*PRINCIPAL!$C$154,"")</f>
        <v/>
      </c>
      <c r="X1767" s="198" t="str">
        <f>IF(X1766&lt;&gt;"",X1766*PRINCIPAL!$C$154,"")</f>
        <v/>
      </c>
      <c r="Y1767" s="198" t="str">
        <f>IF(Y1766&lt;&gt;"",Y1766*PRINCIPAL!$C$154,"")</f>
        <v/>
      </c>
      <c r="Z1767" s="198" t="str">
        <f>IF(Z1766&lt;&gt;"",Z1766*PRINCIPAL!$C$154,"")</f>
        <v/>
      </c>
      <c r="AA1767" s="198" t="str">
        <f>IF(AA1766&lt;&gt;"",AA1766*PRINCIPAL!$C$154,"")</f>
        <v/>
      </c>
      <c r="AB1767" s="198" t="str">
        <f>IF(AB1766&lt;&gt;"",AB1766*PRINCIPAL!$C$154,"")</f>
        <v/>
      </c>
      <c r="AC1767" s="198" t="str">
        <f>IF(AC1766&lt;&gt;"",AC1766*PRINCIPAL!$C$154,"")</f>
        <v/>
      </c>
      <c r="AD1767" s="198" t="str">
        <f>IF(AD1766&lt;&gt;"",AD1766*PRINCIPAL!$C$154,"")</f>
        <v/>
      </c>
      <c r="AE1767" s="198" t="str">
        <f>IF(AE1766&lt;&gt;"",AE1766*PRINCIPAL!$C$154,"")</f>
        <v/>
      </c>
      <c r="AF1767" s="198" t="str">
        <f>IF(AF1766&lt;&gt;"",AF1766*PRINCIPAL!$C$154,"")</f>
        <v/>
      </c>
      <c r="AG1767" s="198" t="str">
        <f>IF(AG1766&lt;&gt;"",AG1766*PRINCIPAL!$C$154,"")</f>
        <v/>
      </c>
      <c r="AH1767" s="198" t="str">
        <f>IF(AH1766&lt;&gt;"",AH1766*PRINCIPAL!$C$154,"")</f>
        <v/>
      </c>
      <c r="AI1767" s="198" t="str">
        <f>IF(AI1766&lt;&gt;"",AI1766*PRINCIPAL!$C$154,"")</f>
        <v/>
      </c>
      <c r="AJ1767" s="198" t="str">
        <f>IF(AJ1766&lt;&gt;"",AJ1766*PRINCIPAL!$C$154,"")</f>
        <v/>
      </c>
      <c r="AK1767" s="198" t="str">
        <f>IF(AK1766&lt;&gt;"",AK1766*PRINCIPAL!$C$154,"")</f>
        <v/>
      </c>
      <c r="AL1767" s="198" t="str">
        <f>IF(AL1766&lt;&gt;"",AL1766*PRINCIPAL!$C$154,"")</f>
        <v/>
      </c>
      <c r="AM1767" s="198" t="str">
        <f>IF(AM1766&lt;&gt;"",AM1766*PRINCIPAL!$C$154,"")</f>
        <v/>
      </c>
      <c r="AN1767" s="198" t="str">
        <f>IF(AN1766&lt;&gt;"",AN1766*PRINCIPAL!$C$154,"")</f>
        <v/>
      </c>
      <c r="AO1767" s="268" t="str">
        <f>IF(AO1766&lt;&gt;"",AO1766*PRINCIPAL!$C$154,"")</f>
        <v/>
      </c>
    </row>
    <row r="1768" spans="2:41" ht="12.45" customHeight="1" x14ac:dyDescent="0.3">
      <c r="B1768" s="438"/>
      <c r="C1768" s="447"/>
      <c r="D1768" s="426" t="s">
        <v>114</v>
      </c>
      <c r="E1768" s="222" t="s">
        <v>125</v>
      </c>
      <c r="F1768" s="203"/>
      <c r="G1768" s="203"/>
      <c r="H1768" s="203"/>
      <c r="I1768" s="203"/>
      <c r="J1768" s="203"/>
      <c r="K1768" s="203"/>
      <c r="L1768" s="203"/>
      <c r="M1768" s="203"/>
      <c r="N1768" s="203"/>
      <c r="O1768" s="203"/>
      <c r="P1768" s="203"/>
      <c r="Q1768" s="203"/>
      <c r="R1768" s="203"/>
      <c r="S1768" s="203"/>
      <c r="T1768" s="203"/>
      <c r="U1768" s="203"/>
      <c r="V1768" s="203"/>
      <c r="W1768" s="203"/>
      <c r="X1768" s="203"/>
      <c r="Y1768" s="203"/>
      <c r="Z1768" s="203"/>
      <c r="AA1768" s="203"/>
      <c r="AB1768" s="203"/>
      <c r="AC1768" s="203"/>
      <c r="AD1768" s="203"/>
      <c r="AE1768" s="203"/>
      <c r="AF1768" s="203"/>
      <c r="AG1768" s="203"/>
      <c r="AH1768" s="203"/>
      <c r="AI1768" s="203"/>
      <c r="AJ1768" s="203"/>
      <c r="AK1768" s="203"/>
      <c r="AL1768" s="203"/>
      <c r="AM1768" s="203"/>
      <c r="AN1768" s="203"/>
      <c r="AO1768" s="269"/>
    </row>
    <row r="1769" spans="2:41" ht="12.45" customHeight="1" x14ac:dyDescent="0.3">
      <c r="B1769" s="438"/>
      <c r="C1769" s="447"/>
      <c r="D1769" s="425"/>
      <c r="E1769" s="220" t="s">
        <v>126</v>
      </c>
      <c r="F1769" s="204" t="str">
        <f>IF(F1768&lt;&gt;"",F1768*PRINCIPAL!$C$14,"")</f>
        <v/>
      </c>
      <c r="G1769" s="204" t="str">
        <f>IF(G1768&lt;&gt;"",G1768*PRINCIPAL!$C$154,"")</f>
        <v/>
      </c>
      <c r="H1769" s="204" t="str">
        <f>IF(H1768&lt;&gt;"",H1768*PRINCIPAL!$C$154,"")</f>
        <v/>
      </c>
      <c r="I1769" s="204" t="str">
        <f>IF(I1768&lt;&gt;"",I1768*PRINCIPAL!$C$154,"")</f>
        <v/>
      </c>
      <c r="J1769" s="204" t="str">
        <f>IF(J1768&lt;&gt;"",J1768*PRINCIPAL!$C$154,"")</f>
        <v/>
      </c>
      <c r="K1769" s="204" t="str">
        <f>IF(K1768&lt;&gt;"",K1768*PRINCIPAL!$C$154,"")</f>
        <v/>
      </c>
      <c r="L1769" s="204" t="str">
        <f>IF(L1768&lt;&gt;"",L1768*PRINCIPAL!$C$154,"")</f>
        <v/>
      </c>
      <c r="M1769" s="204" t="str">
        <f>IF(M1768&lt;&gt;"",M1768*PRINCIPAL!$C$154,"")</f>
        <v/>
      </c>
      <c r="N1769" s="204" t="str">
        <f>IF(N1768&lt;&gt;"",N1768*PRINCIPAL!$C$154,"")</f>
        <v/>
      </c>
      <c r="O1769" s="204" t="str">
        <f>IF(O1768&lt;&gt;"",O1768*PRINCIPAL!$C$154,"")</f>
        <v/>
      </c>
      <c r="P1769" s="204" t="str">
        <f>IF(P1768&lt;&gt;"",P1768*PRINCIPAL!$C$154,"")</f>
        <v/>
      </c>
      <c r="Q1769" s="204" t="str">
        <f>IF(Q1768&lt;&gt;"",Q1768*PRINCIPAL!$C$154,"")</f>
        <v/>
      </c>
      <c r="R1769" s="204" t="str">
        <f>IF(R1768&lt;&gt;"",R1768*PRINCIPAL!$C$154,"")</f>
        <v/>
      </c>
      <c r="S1769" s="204" t="str">
        <f>IF(S1768&lt;&gt;"",S1768*PRINCIPAL!$C$154,"")</f>
        <v/>
      </c>
      <c r="T1769" s="204" t="str">
        <f>IF(T1768&lt;&gt;"",T1768*PRINCIPAL!$C$154,"")</f>
        <v/>
      </c>
      <c r="U1769" s="204" t="str">
        <f>IF(U1768&lt;&gt;"",U1768*PRINCIPAL!$C$154,"")</f>
        <v/>
      </c>
      <c r="V1769" s="204" t="str">
        <f>IF(V1768&lt;&gt;"",V1768*PRINCIPAL!$C$154,"")</f>
        <v/>
      </c>
      <c r="W1769" s="204" t="str">
        <f>IF(W1768&lt;&gt;"",W1768*PRINCIPAL!$C$154,"")</f>
        <v/>
      </c>
      <c r="X1769" s="204" t="str">
        <f>IF(X1768&lt;&gt;"",X1768*PRINCIPAL!$C$154,"")</f>
        <v/>
      </c>
      <c r="Y1769" s="204" t="str">
        <f>IF(Y1768&lt;&gt;"",Y1768*PRINCIPAL!$C$154,"")</f>
        <v/>
      </c>
      <c r="Z1769" s="204" t="str">
        <f>IF(Z1768&lt;&gt;"",Z1768*PRINCIPAL!$C$154,"")</f>
        <v/>
      </c>
      <c r="AA1769" s="204" t="str">
        <f>IF(AA1768&lt;&gt;"",AA1768*PRINCIPAL!$C$154,"")</f>
        <v/>
      </c>
      <c r="AB1769" s="204" t="str">
        <f>IF(AB1768&lt;&gt;"",AB1768*PRINCIPAL!$C$154,"")</f>
        <v/>
      </c>
      <c r="AC1769" s="204" t="str">
        <f>IF(AC1768&lt;&gt;"",AC1768*PRINCIPAL!$C$154,"")</f>
        <v/>
      </c>
      <c r="AD1769" s="204" t="str">
        <f>IF(AD1768&lt;&gt;"",AD1768*PRINCIPAL!$C$154,"")</f>
        <v/>
      </c>
      <c r="AE1769" s="204" t="str">
        <f>IF(AE1768&lt;&gt;"",AE1768*PRINCIPAL!$C$154,"")</f>
        <v/>
      </c>
      <c r="AF1769" s="204" t="str">
        <f>IF(AF1768&lt;&gt;"",AF1768*PRINCIPAL!$C$154,"")</f>
        <v/>
      </c>
      <c r="AG1769" s="204" t="str">
        <f>IF(AG1768&lt;&gt;"",AG1768*PRINCIPAL!$C$154,"")</f>
        <v/>
      </c>
      <c r="AH1769" s="204" t="str">
        <f>IF(AH1768&lt;&gt;"",AH1768*PRINCIPAL!$C$154,"")</f>
        <v/>
      </c>
      <c r="AI1769" s="204" t="str">
        <f>IF(AI1768&lt;&gt;"",AI1768*PRINCIPAL!$C$154,"")</f>
        <v/>
      </c>
      <c r="AJ1769" s="204" t="str">
        <f>IF(AJ1768&lt;&gt;"",AJ1768*PRINCIPAL!$C$154,"")</f>
        <v/>
      </c>
      <c r="AK1769" s="204" t="str">
        <f>IF(AK1768&lt;&gt;"",AK1768*PRINCIPAL!$C$154,"")</f>
        <v/>
      </c>
      <c r="AL1769" s="204" t="str">
        <f>IF(AL1768&lt;&gt;"",AL1768*PRINCIPAL!$C$154,"")</f>
        <v/>
      </c>
      <c r="AM1769" s="204" t="str">
        <f>IF(AM1768&lt;&gt;"",AM1768*PRINCIPAL!$C$154,"")</f>
        <v/>
      </c>
      <c r="AN1769" s="204" t="str">
        <f>IF(AN1768&lt;&gt;"",AN1768*PRINCIPAL!$C$154,"")</f>
        <v/>
      </c>
      <c r="AO1769" s="270" t="str">
        <f>IF(AO1768&lt;&gt;"",AO1768*PRINCIPAL!$C$154,"")</f>
        <v/>
      </c>
    </row>
    <row r="1770" spans="2:41" ht="12.45" customHeight="1" x14ac:dyDescent="0.3">
      <c r="B1770" s="438"/>
      <c r="C1770" s="447"/>
      <c r="D1770" s="426" t="s">
        <v>114</v>
      </c>
      <c r="E1770" s="222" t="s">
        <v>125</v>
      </c>
      <c r="F1770" s="203"/>
      <c r="G1770" s="203"/>
      <c r="H1770" s="203"/>
      <c r="I1770" s="203"/>
      <c r="J1770" s="203"/>
      <c r="K1770" s="203"/>
      <c r="L1770" s="203"/>
      <c r="M1770" s="203"/>
      <c r="N1770" s="203"/>
      <c r="O1770" s="203"/>
      <c r="P1770" s="203"/>
      <c r="Q1770" s="203"/>
      <c r="R1770" s="203"/>
      <c r="S1770" s="203"/>
      <c r="T1770" s="203"/>
      <c r="U1770" s="203"/>
      <c r="V1770" s="203"/>
      <c r="W1770" s="203"/>
      <c r="X1770" s="203"/>
      <c r="Y1770" s="203"/>
      <c r="Z1770" s="203"/>
      <c r="AA1770" s="203"/>
      <c r="AB1770" s="203"/>
      <c r="AC1770" s="203"/>
      <c r="AD1770" s="203"/>
      <c r="AE1770" s="203"/>
      <c r="AF1770" s="203"/>
      <c r="AG1770" s="203"/>
      <c r="AH1770" s="203"/>
      <c r="AI1770" s="203"/>
      <c r="AJ1770" s="203"/>
      <c r="AK1770" s="203"/>
      <c r="AL1770" s="203"/>
      <c r="AM1770" s="203"/>
      <c r="AN1770" s="203"/>
      <c r="AO1770" s="269"/>
    </row>
    <row r="1771" spans="2:41" ht="12.45" customHeight="1" x14ac:dyDescent="0.3">
      <c r="B1771" s="438"/>
      <c r="C1771" s="447"/>
      <c r="D1771" s="425"/>
      <c r="E1771" s="220" t="s">
        <v>126</v>
      </c>
      <c r="F1771" s="204" t="str">
        <f>IF(F1770&lt;&gt;"",F1770*PRINCIPAL!$C$14,"")</f>
        <v/>
      </c>
      <c r="G1771" s="204" t="str">
        <f>IF(G1770&lt;&gt;"",G1770*PRINCIPAL!$C$154,"")</f>
        <v/>
      </c>
      <c r="H1771" s="204" t="str">
        <f>IF(H1770&lt;&gt;"",H1770*PRINCIPAL!$C$154,"")</f>
        <v/>
      </c>
      <c r="I1771" s="204" t="str">
        <f>IF(I1770&lt;&gt;"",I1770*PRINCIPAL!$C$154,"")</f>
        <v/>
      </c>
      <c r="J1771" s="204" t="str">
        <f>IF(J1770&lt;&gt;"",J1770*PRINCIPAL!$C$154,"")</f>
        <v/>
      </c>
      <c r="K1771" s="204" t="str">
        <f>IF(K1770&lt;&gt;"",K1770*PRINCIPAL!$C$154,"")</f>
        <v/>
      </c>
      <c r="L1771" s="204" t="str">
        <f>IF(L1770&lt;&gt;"",L1770*PRINCIPAL!$C$154,"")</f>
        <v/>
      </c>
      <c r="M1771" s="204" t="str">
        <f>IF(M1770&lt;&gt;"",M1770*PRINCIPAL!$C$154,"")</f>
        <v/>
      </c>
      <c r="N1771" s="204" t="str">
        <f>IF(N1770&lt;&gt;"",N1770*PRINCIPAL!$C$154,"")</f>
        <v/>
      </c>
      <c r="O1771" s="204" t="str">
        <f>IF(O1770&lt;&gt;"",O1770*PRINCIPAL!$C$154,"")</f>
        <v/>
      </c>
      <c r="P1771" s="204" t="str">
        <f>IF(P1770&lt;&gt;"",P1770*PRINCIPAL!$C$154,"")</f>
        <v/>
      </c>
      <c r="Q1771" s="204" t="str">
        <f>IF(Q1770&lt;&gt;"",Q1770*PRINCIPAL!$C$154,"")</f>
        <v/>
      </c>
      <c r="R1771" s="204" t="str">
        <f>IF(R1770&lt;&gt;"",R1770*PRINCIPAL!$C$154,"")</f>
        <v/>
      </c>
      <c r="S1771" s="204" t="str">
        <f>IF(S1770&lt;&gt;"",S1770*PRINCIPAL!$C$154,"")</f>
        <v/>
      </c>
      <c r="T1771" s="204" t="str">
        <f>IF(T1770&lt;&gt;"",T1770*PRINCIPAL!$C$154,"")</f>
        <v/>
      </c>
      <c r="U1771" s="204" t="str">
        <f>IF(U1770&lt;&gt;"",U1770*PRINCIPAL!$C$154,"")</f>
        <v/>
      </c>
      <c r="V1771" s="204" t="str">
        <f>IF(V1770&lt;&gt;"",V1770*PRINCIPAL!$C$154,"")</f>
        <v/>
      </c>
      <c r="W1771" s="204" t="str">
        <f>IF(W1770&lt;&gt;"",W1770*PRINCIPAL!$C$154,"")</f>
        <v/>
      </c>
      <c r="X1771" s="204" t="str">
        <f>IF(X1770&lt;&gt;"",X1770*PRINCIPAL!$C$154,"")</f>
        <v/>
      </c>
      <c r="Y1771" s="204" t="str">
        <f>IF(Y1770&lt;&gt;"",Y1770*PRINCIPAL!$C$154,"")</f>
        <v/>
      </c>
      <c r="Z1771" s="204" t="str">
        <f>IF(Z1770&lt;&gt;"",Z1770*PRINCIPAL!$C$154,"")</f>
        <v/>
      </c>
      <c r="AA1771" s="204" t="str">
        <f>IF(AA1770&lt;&gt;"",AA1770*PRINCIPAL!$C$154,"")</f>
        <v/>
      </c>
      <c r="AB1771" s="204" t="str">
        <f>IF(AB1770&lt;&gt;"",AB1770*PRINCIPAL!$C$154,"")</f>
        <v/>
      </c>
      <c r="AC1771" s="204" t="str">
        <f>IF(AC1770&lt;&gt;"",AC1770*PRINCIPAL!$C$154,"")</f>
        <v/>
      </c>
      <c r="AD1771" s="204" t="str">
        <f>IF(AD1770&lt;&gt;"",AD1770*PRINCIPAL!$C$154,"")</f>
        <v/>
      </c>
      <c r="AE1771" s="204" t="str">
        <f>IF(AE1770&lt;&gt;"",AE1770*PRINCIPAL!$C$154,"")</f>
        <v/>
      </c>
      <c r="AF1771" s="204" t="str">
        <f>IF(AF1770&lt;&gt;"",AF1770*PRINCIPAL!$C$154,"")</f>
        <v/>
      </c>
      <c r="AG1771" s="204" t="str">
        <f>IF(AG1770&lt;&gt;"",AG1770*PRINCIPAL!$C$154,"")</f>
        <v/>
      </c>
      <c r="AH1771" s="204" t="str">
        <f>IF(AH1770&lt;&gt;"",AH1770*PRINCIPAL!$C$154,"")</f>
        <v/>
      </c>
      <c r="AI1771" s="204" t="str">
        <f>IF(AI1770&lt;&gt;"",AI1770*PRINCIPAL!$C$154,"")</f>
        <v/>
      </c>
      <c r="AJ1771" s="204" t="str">
        <f>IF(AJ1770&lt;&gt;"",AJ1770*PRINCIPAL!$C$154,"")</f>
        <v/>
      </c>
      <c r="AK1771" s="204" t="str">
        <f>IF(AK1770&lt;&gt;"",AK1770*PRINCIPAL!$C$154,"")</f>
        <v/>
      </c>
      <c r="AL1771" s="204" t="str">
        <f>IF(AL1770&lt;&gt;"",AL1770*PRINCIPAL!$C$154,"")</f>
        <v/>
      </c>
      <c r="AM1771" s="204" t="str">
        <f>IF(AM1770&lt;&gt;"",AM1770*PRINCIPAL!$C$154,"")</f>
        <v/>
      </c>
      <c r="AN1771" s="204" t="str">
        <f>IF(AN1770&lt;&gt;"",AN1770*PRINCIPAL!$C$154,"")</f>
        <v/>
      </c>
      <c r="AO1771" s="270" t="str">
        <f>IF(AO1770&lt;&gt;"",AO1770*PRINCIPAL!$C$154,"")</f>
        <v/>
      </c>
    </row>
    <row r="1772" spans="2:41" ht="12.45" customHeight="1" x14ac:dyDescent="0.3">
      <c r="B1772" s="438"/>
      <c r="C1772" s="447"/>
      <c r="D1772" s="426" t="s">
        <v>114</v>
      </c>
      <c r="E1772" s="222" t="s">
        <v>125</v>
      </c>
      <c r="F1772" s="203"/>
      <c r="G1772" s="203"/>
      <c r="H1772" s="203"/>
      <c r="I1772" s="203"/>
      <c r="J1772" s="203"/>
      <c r="K1772" s="203"/>
      <c r="L1772" s="203"/>
      <c r="M1772" s="203"/>
      <c r="N1772" s="203"/>
      <c r="O1772" s="203"/>
      <c r="P1772" s="203"/>
      <c r="Q1772" s="203"/>
      <c r="R1772" s="203"/>
      <c r="S1772" s="203"/>
      <c r="T1772" s="203"/>
      <c r="U1772" s="203"/>
      <c r="V1772" s="203"/>
      <c r="W1772" s="203"/>
      <c r="X1772" s="203"/>
      <c r="Y1772" s="203"/>
      <c r="Z1772" s="203"/>
      <c r="AA1772" s="203"/>
      <c r="AB1772" s="203"/>
      <c r="AC1772" s="203"/>
      <c r="AD1772" s="203"/>
      <c r="AE1772" s="203"/>
      <c r="AF1772" s="203"/>
      <c r="AG1772" s="203"/>
      <c r="AH1772" s="203"/>
      <c r="AI1772" s="203"/>
      <c r="AJ1772" s="203"/>
      <c r="AK1772" s="203"/>
      <c r="AL1772" s="203"/>
      <c r="AM1772" s="203"/>
      <c r="AN1772" s="203"/>
      <c r="AO1772" s="269"/>
    </row>
    <row r="1773" spans="2:41" ht="12.45" customHeight="1" x14ac:dyDescent="0.3">
      <c r="B1773" s="438"/>
      <c r="C1773" s="447"/>
      <c r="D1773" s="425"/>
      <c r="E1773" s="220" t="s">
        <v>126</v>
      </c>
      <c r="F1773" s="204" t="str">
        <f>IF(F1772&lt;&gt;"",F1772*PRINCIPAL!$C$14,"")</f>
        <v/>
      </c>
      <c r="G1773" s="204" t="str">
        <f>IF(G1772&lt;&gt;"",G1772*PRINCIPAL!$C$154,"")</f>
        <v/>
      </c>
      <c r="H1773" s="204" t="str">
        <f>IF(H1772&lt;&gt;"",H1772*PRINCIPAL!$C$154,"")</f>
        <v/>
      </c>
      <c r="I1773" s="204" t="str">
        <f>IF(I1772&lt;&gt;"",I1772*PRINCIPAL!$C$154,"")</f>
        <v/>
      </c>
      <c r="J1773" s="204" t="str">
        <f>IF(J1772&lt;&gt;"",J1772*PRINCIPAL!$C$154,"")</f>
        <v/>
      </c>
      <c r="K1773" s="204" t="str">
        <f>IF(K1772&lt;&gt;"",K1772*PRINCIPAL!$C$154,"")</f>
        <v/>
      </c>
      <c r="L1773" s="204" t="str">
        <f>IF(L1772&lt;&gt;"",L1772*PRINCIPAL!$C$154,"")</f>
        <v/>
      </c>
      <c r="M1773" s="204" t="str">
        <f>IF(M1772&lt;&gt;"",M1772*PRINCIPAL!$C$154,"")</f>
        <v/>
      </c>
      <c r="N1773" s="204" t="str">
        <f>IF(N1772&lt;&gt;"",N1772*PRINCIPAL!$C$154,"")</f>
        <v/>
      </c>
      <c r="O1773" s="204" t="str">
        <f>IF(O1772&lt;&gt;"",O1772*PRINCIPAL!$C$154,"")</f>
        <v/>
      </c>
      <c r="P1773" s="204" t="str">
        <f>IF(P1772&lt;&gt;"",P1772*PRINCIPAL!$C$154,"")</f>
        <v/>
      </c>
      <c r="Q1773" s="204" t="str">
        <f>IF(Q1772&lt;&gt;"",Q1772*PRINCIPAL!$C$154,"")</f>
        <v/>
      </c>
      <c r="R1773" s="204" t="str">
        <f>IF(R1772&lt;&gt;"",R1772*PRINCIPAL!$C$154,"")</f>
        <v/>
      </c>
      <c r="S1773" s="204" t="str">
        <f>IF(S1772&lt;&gt;"",S1772*PRINCIPAL!$C$154,"")</f>
        <v/>
      </c>
      <c r="T1773" s="204" t="str">
        <f>IF(T1772&lt;&gt;"",T1772*PRINCIPAL!$C$154,"")</f>
        <v/>
      </c>
      <c r="U1773" s="204" t="str">
        <f>IF(U1772&lt;&gt;"",U1772*PRINCIPAL!$C$154,"")</f>
        <v/>
      </c>
      <c r="V1773" s="204" t="str">
        <f>IF(V1772&lt;&gt;"",V1772*PRINCIPAL!$C$154,"")</f>
        <v/>
      </c>
      <c r="W1773" s="204" t="str">
        <f>IF(W1772&lt;&gt;"",W1772*PRINCIPAL!$C$154,"")</f>
        <v/>
      </c>
      <c r="X1773" s="204" t="str">
        <f>IF(X1772&lt;&gt;"",X1772*PRINCIPAL!$C$154,"")</f>
        <v/>
      </c>
      <c r="Y1773" s="204" t="str">
        <f>IF(Y1772&lt;&gt;"",Y1772*PRINCIPAL!$C$154,"")</f>
        <v/>
      </c>
      <c r="Z1773" s="204" t="str">
        <f>IF(Z1772&lt;&gt;"",Z1772*PRINCIPAL!$C$154,"")</f>
        <v/>
      </c>
      <c r="AA1773" s="204" t="str">
        <f>IF(AA1772&lt;&gt;"",AA1772*PRINCIPAL!$C$154,"")</f>
        <v/>
      </c>
      <c r="AB1773" s="204" t="str">
        <f>IF(AB1772&lt;&gt;"",AB1772*PRINCIPAL!$C$154,"")</f>
        <v/>
      </c>
      <c r="AC1773" s="204" t="str">
        <f>IF(AC1772&lt;&gt;"",AC1772*PRINCIPAL!$C$154,"")</f>
        <v/>
      </c>
      <c r="AD1773" s="204" t="str">
        <f>IF(AD1772&lt;&gt;"",AD1772*PRINCIPAL!$C$154,"")</f>
        <v/>
      </c>
      <c r="AE1773" s="204" t="str">
        <f>IF(AE1772&lt;&gt;"",AE1772*PRINCIPAL!$C$154,"")</f>
        <v/>
      </c>
      <c r="AF1773" s="204" t="str">
        <f>IF(AF1772&lt;&gt;"",AF1772*PRINCIPAL!$C$154,"")</f>
        <v/>
      </c>
      <c r="AG1773" s="204" t="str">
        <f>IF(AG1772&lt;&gt;"",AG1772*PRINCIPAL!$C$154,"")</f>
        <v/>
      </c>
      <c r="AH1773" s="204" t="str">
        <f>IF(AH1772&lt;&gt;"",AH1772*PRINCIPAL!$C$154,"")</f>
        <v/>
      </c>
      <c r="AI1773" s="204" t="str">
        <f>IF(AI1772&lt;&gt;"",AI1772*PRINCIPAL!$C$154,"")</f>
        <v/>
      </c>
      <c r="AJ1773" s="204" t="str">
        <f>IF(AJ1772&lt;&gt;"",AJ1772*PRINCIPAL!$C$154,"")</f>
        <v/>
      </c>
      <c r="AK1773" s="204" t="str">
        <f>IF(AK1772&lt;&gt;"",AK1772*PRINCIPAL!$C$154,"")</f>
        <v/>
      </c>
      <c r="AL1773" s="204" t="str">
        <f>IF(AL1772&lt;&gt;"",AL1772*PRINCIPAL!$C$154,"")</f>
        <v/>
      </c>
      <c r="AM1773" s="204" t="str">
        <f>IF(AM1772&lt;&gt;"",AM1772*PRINCIPAL!$C$154,"")</f>
        <v/>
      </c>
      <c r="AN1773" s="204" t="str">
        <f>IF(AN1772&lt;&gt;"",AN1772*PRINCIPAL!$C$154,"")</f>
        <v/>
      </c>
      <c r="AO1773" s="270" t="str">
        <f>IF(AO1772&lt;&gt;"",AO1772*PRINCIPAL!$C$154,"")</f>
        <v/>
      </c>
    </row>
    <row r="1774" spans="2:41" ht="12.45" customHeight="1" x14ac:dyDescent="0.3">
      <c r="B1774" s="438"/>
      <c r="C1774" s="447"/>
      <c r="D1774" s="426" t="s">
        <v>114</v>
      </c>
      <c r="E1774" s="222" t="s">
        <v>125</v>
      </c>
      <c r="F1774" s="203"/>
      <c r="G1774" s="203"/>
      <c r="H1774" s="203"/>
      <c r="I1774" s="203"/>
      <c r="J1774" s="203"/>
      <c r="K1774" s="203"/>
      <c r="L1774" s="203"/>
      <c r="M1774" s="203"/>
      <c r="N1774" s="203"/>
      <c r="O1774" s="203"/>
      <c r="P1774" s="203"/>
      <c r="Q1774" s="203"/>
      <c r="R1774" s="203"/>
      <c r="S1774" s="203"/>
      <c r="T1774" s="203"/>
      <c r="U1774" s="203"/>
      <c r="V1774" s="203"/>
      <c r="W1774" s="203"/>
      <c r="X1774" s="203"/>
      <c r="Y1774" s="203"/>
      <c r="Z1774" s="203"/>
      <c r="AA1774" s="203"/>
      <c r="AB1774" s="203"/>
      <c r="AC1774" s="203"/>
      <c r="AD1774" s="203"/>
      <c r="AE1774" s="203"/>
      <c r="AF1774" s="203"/>
      <c r="AG1774" s="203"/>
      <c r="AH1774" s="203"/>
      <c r="AI1774" s="203"/>
      <c r="AJ1774" s="203"/>
      <c r="AK1774" s="203"/>
      <c r="AL1774" s="203"/>
      <c r="AM1774" s="203"/>
      <c r="AN1774" s="203"/>
      <c r="AO1774" s="269"/>
    </row>
    <row r="1775" spans="2:41" ht="12.45" customHeight="1" thickBot="1" x14ac:dyDescent="0.35">
      <c r="B1775" s="438"/>
      <c r="C1775" s="447"/>
      <c r="D1775" s="424"/>
      <c r="E1775" s="220" t="s">
        <v>126</v>
      </c>
      <c r="F1775" s="198" t="str">
        <f>IF(F1774&lt;&gt;"",F1774*PRINCIPAL!$C$14,"")</f>
        <v/>
      </c>
      <c r="G1775" s="198" t="str">
        <f>IF(G1774&lt;&gt;"",G1774*PRINCIPAL!$C$154,"")</f>
        <v/>
      </c>
      <c r="H1775" s="198" t="str">
        <f>IF(H1774&lt;&gt;"",H1774*PRINCIPAL!$C$154,"")</f>
        <v/>
      </c>
      <c r="I1775" s="198" t="str">
        <f>IF(I1774&lt;&gt;"",I1774*PRINCIPAL!$C$154,"")</f>
        <v/>
      </c>
      <c r="J1775" s="198" t="str">
        <f>IF(J1774&lt;&gt;"",J1774*PRINCIPAL!$C$154,"")</f>
        <v/>
      </c>
      <c r="K1775" s="198" t="str">
        <f>IF(K1774&lt;&gt;"",K1774*PRINCIPAL!$C$154,"")</f>
        <v/>
      </c>
      <c r="L1775" s="198" t="str">
        <f>IF(L1774&lt;&gt;"",L1774*PRINCIPAL!$C$154,"")</f>
        <v/>
      </c>
      <c r="M1775" s="198" t="str">
        <f>IF(M1774&lt;&gt;"",M1774*PRINCIPAL!$C$154,"")</f>
        <v/>
      </c>
      <c r="N1775" s="198" t="str">
        <f>IF(N1774&lt;&gt;"",N1774*PRINCIPAL!$C$154,"")</f>
        <v/>
      </c>
      <c r="O1775" s="198" t="str">
        <f>IF(O1774&lt;&gt;"",O1774*PRINCIPAL!$C$154,"")</f>
        <v/>
      </c>
      <c r="P1775" s="198" t="str">
        <f>IF(P1774&lt;&gt;"",P1774*PRINCIPAL!$C$154,"")</f>
        <v/>
      </c>
      <c r="Q1775" s="198" t="str">
        <f>IF(Q1774&lt;&gt;"",Q1774*PRINCIPAL!$C$154,"")</f>
        <v/>
      </c>
      <c r="R1775" s="198" t="str">
        <f>IF(R1774&lt;&gt;"",R1774*PRINCIPAL!$C$154,"")</f>
        <v/>
      </c>
      <c r="S1775" s="198" t="str">
        <f>IF(S1774&lt;&gt;"",S1774*PRINCIPAL!$C$154,"")</f>
        <v/>
      </c>
      <c r="T1775" s="198" t="str">
        <f>IF(T1774&lt;&gt;"",T1774*PRINCIPAL!$C$154,"")</f>
        <v/>
      </c>
      <c r="U1775" s="198" t="str">
        <f>IF(U1774&lt;&gt;"",U1774*PRINCIPAL!$C$154,"")</f>
        <v/>
      </c>
      <c r="V1775" s="198" t="str">
        <f>IF(V1774&lt;&gt;"",V1774*PRINCIPAL!$C$154,"")</f>
        <v/>
      </c>
      <c r="W1775" s="198" t="str">
        <f>IF(W1774&lt;&gt;"",W1774*PRINCIPAL!$C$154,"")</f>
        <v/>
      </c>
      <c r="X1775" s="198" t="str">
        <f>IF(X1774&lt;&gt;"",X1774*PRINCIPAL!$C$154,"")</f>
        <v/>
      </c>
      <c r="Y1775" s="198" t="str">
        <f>IF(Y1774&lt;&gt;"",Y1774*PRINCIPAL!$C$154,"")</f>
        <v/>
      </c>
      <c r="Z1775" s="198" t="str">
        <f>IF(Z1774&lt;&gt;"",Z1774*PRINCIPAL!$C$154,"")</f>
        <v/>
      </c>
      <c r="AA1775" s="198" t="str">
        <f>IF(AA1774&lt;&gt;"",AA1774*PRINCIPAL!$C$154,"")</f>
        <v/>
      </c>
      <c r="AB1775" s="198" t="str">
        <f>IF(AB1774&lt;&gt;"",AB1774*PRINCIPAL!$C$154,"")</f>
        <v/>
      </c>
      <c r="AC1775" s="198" t="str">
        <f>IF(AC1774&lt;&gt;"",AC1774*PRINCIPAL!$C$154,"")</f>
        <v/>
      </c>
      <c r="AD1775" s="198" t="str">
        <f>IF(AD1774&lt;&gt;"",AD1774*PRINCIPAL!$C$154,"")</f>
        <v/>
      </c>
      <c r="AE1775" s="198" t="str">
        <f>IF(AE1774&lt;&gt;"",AE1774*PRINCIPAL!$C$154,"")</f>
        <v/>
      </c>
      <c r="AF1775" s="198" t="str">
        <f>IF(AF1774&lt;&gt;"",AF1774*PRINCIPAL!$C$154,"")</f>
        <v/>
      </c>
      <c r="AG1775" s="198" t="str">
        <f>IF(AG1774&lt;&gt;"",AG1774*PRINCIPAL!$C$154,"")</f>
        <v/>
      </c>
      <c r="AH1775" s="198" t="str">
        <f>IF(AH1774&lt;&gt;"",AH1774*PRINCIPAL!$C$154,"")</f>
        <v/>
      </c>
      <c r="AI1775" s="198" t="str">
        <f>IF(AI1774&lt;&gt;"",AI1774*PRINCIPAL!$C$154,"")</f>
        <v/>
      </c>
      <c r="AJ1775" s="198" t="str">
        <f>IF(AJ1774&lt;&gt;"",AJ1774*PRINCIPAL!$C$154,"")</f>
        <v/>
      </c>
      <c r="AK1775" s="198" t="str">
        <f>IF(AK1774&lt;&gt;"",AK1774*PRINCIPAL!$C$154,"")</f>
        <v/>
      </c>
      <c r="AL1775" s="198" t="str">
        <f>IF(AL1774&lt;&gt;"",AL1774*PRINCIPAL!$C$154,"")</f>
        <v/>
      </c>
      <c r="AM1775" s="198" t="str">
        <f>IF(AM1774&lt;&gt;"",AM1774*PRINCIPAL!$C$154,"")</f>
        <v/>
      </c>
      <c r="AN1775" s="198" t="str">
        <f>IF(AN1774&lt;&gt;"",AN1774*PRINCIPAL!$C$154,"")</f>
        <v/>
      </c>
      <c r="AO1775" s="268" t="str">
        <f>IF(AO1774&lt;&gt;"",AO1774*PRINCIPAL!$C$154,"")</f>
        <v/>
      </c>
    </row>
    <row r="1776" spans="2:41" ht="12.45" customHeight="1" thickBot="1" x14ac:dyDescent="0.35">
      <c r="B1776" s="455" t="s">
        <v>152</v>
      </c>
      <c r="C1776" s="479" t="s">
        <v>108</v>
      </c>
      <c r="D1776" s="459"/>
      <c r="E1776" s="317" t="s">
        <v>126</v>
      </c>
      <c r="F1776" s="330" t="s">
        <v>38</v>
      </c>
      <c r="G1776" s="331" t="str">
        <f>IF('Sumário de Resultados'!C80&lt;&gt;"",$G$3*'Sumário de Resultados'!C80,"")</f>
        <v/>
      </c>
      <c r="H1776" s="331" t="str">
        <f>IF('Sumário de Resultados'!D80&lt;&gt;"",$G$3*'Sumário de Resultados'!D80,"")</f>
        <v/>
      </c>
      <c r="I1776" s="331" t="str">
        <f>IF('Sumário de Resultados'!E80&lt;&gt;"",$G$3*'Sumário de Resultados'!E80,"")</f>
        <v/>
      </c>
      <c r="J1776" s="331" t="str">
        <f>IF('Sumário de Resultados'!F80&lt;&gt;"",$G$3*'Sumário de Resultados'!F80,"")</f>
        <v/>
      </c>
      <c r="K1776" s="331" t="str">
        <f>IF('Sumário de Resultados'!G80&lt;&gt;"",$G$3*'Sumário de Resultados'!G80,"")</f>
        <v/>
      </c>
      <c r="L1776" s="331" t="str">
        <f>IF('Sumário de Resultados'!H80&lt;&gt;"",$G$3*'Sumário de Resultados'!H80,"")</f>
        <v/>
      </c>
      <c r="M1776" s="331" t="str">
        <f>IF('Sumário de Resultados'!I80&lt;&gt;"",$G$3*'Sumário de Resultados'!I80,"")</f>
        <v/>
      </c>
      <c r="N1776" s="331" t="str">
        <f>IF('Sumário de Resultados'!J80&lt;&gt;"",$G$3*'Sumário de Resultados'!J80,"")</f>
        <v/>
      </c>
      <c r="O1776" s="331" t="str">
        <f>IF('Sumário de Resultados'!K80&lt;&gt;"",$G$3*'Sumário de Resultados'!K80,"")</f>
        <v/>
      </c>
      <c r="P1776" s="331" t="str">
        <f>IF('Sumário de Resultados'!L80&lt;&gt;"",$G$3*'Sumário de Resultados'!L80,"")</f>
        <v/>
      </c>
      <c r="Q1776" s="331" t="str">
        <f>IF('Sumário de Resultados'!M80&lt;&gt;"",$G$3*'Sumário de Resultados'!M80,"")</f>
        <v/>
      </c>
      <c r="R1776" s="331" t="str">
        <f>IF('Sumário de Resultados'!N80&lt;&gt;"",$G$3*'Sumário de Resultados'!N80,"")</f>
        <v/>
      </c>
      <c r="S1776" s="331" t="str">
        <f>IF('Sumário de Resultados'!O80&lt;&gt;"",$G$3*'Sumário de Resultados'!O80,"")</f>
        <v/>
      </c>
      <c r="T1776" s="331" t="str">
        <f>IF('Sumário de Resultados'!P80&lt;&gt;"",$G$3*'Sumário de Resultados'!P80,"")</f>
        <v/>
      </c>
      <c r="U1776" s="331" t="str">
        <f>IF('Sumário de Resultados'!Q80&lt;&gt;"",$G$3*'Sumário de Resultados'!Q80,"")</f>
        <v/>
      </c>
      <c r="V1776" s="331" t="str">
        <f>IF('Sumário de Resultados'!R80&lt;&gt;"",$G$3*'Sumário de Resultados'!R80,"")</f>
        <v/>
      </c>
      <c r="W1776" s="331" t="str">
        <f>IF('Sumário de Resultados'!S80&lt;&gt;"",$G$3*'Sumário de Resultados'!S80,"")</f>
        <v/>
      </c>
      <c r="X1776" s="331" t="str">
        <f>IF('Sumário de Resultados'!T80&lt;&gt;"",$G$3*'Sumário de Resultados'!T80,"")</f>
        <v/>
      </c>
      <c r="Y1776" s="331" t="str">
        <f>IF('Sumário de Resultados'!U80&lt;&gt;"",$G$3*'Sumário de Resultados'!U80,"")</f>
        <v/>
      </c>
      <c r="Z1776" s="331" t="str">
        <f>IF('Sumário de Resultados'!V80&lt;&gt;"",$G$3*'Sumário de Resultados'!V80,"")</f>
        <v/>
      </c>
      <c r="AA1776" s="331" t="str">
        <f>IF('Sumário de Resultados'!W80&lt;&gt;"",$G$3*'Sumário de Resultados'!W80,"")</f>
        <v/>
      </c>
      <c r="AB1776" s="331" t="str">
        <f>IF('Sumário de Resultados'!X80&lt;&gt;"",$G$3*'Sumário de Resultados'!X80,"")</f>
        <v/>
      </c>
      <c r="AC1776" s="331" t="str">
        <f>IF('Sumário de Resultados'!Y80&lt;&gt;"",$G$3*'Sumário de Resultados'!Y80,"")</f>
        <v/>
      </c>
      <c r="AD1776" s="331" t="str">
        <f>IF('Sumário de Resultados'!Z80&lt;&gt;"",$G$3*'Sumário de Resultados'!Z80,"")</f>
        <v/>
      </c>
      <c r="AE1776" s="331" t="str">
        <f>IF('Sumário de Resultados'!AA80&lt;&gt;"",$G$3*'Sumário de Resultados'!AA80,"")</f>
        <v/>
      </c>
      <c r="AF1776" s="331" t="str">
        <f>IF('Sumário de Resultados'!AB80&lt;&gt;"",$G$3*'Sumário de Resultados'!AB80,"")</f>
        <v/>
      </c>
      <c r="AG1776" s="331" t="str">
        <f>IF('Sumário de Resultados'!AC80&lt;&gt;"",$G$3*'Sumário de Resultados'!AC80,"")</f>
        <v/>
      </c>
      <c r="AH1776" s="331" t="str">
        <f>IF('Sumário de Resultados'!AD80&lt;&gt;"",$G$3*'Sumário de Resultados'!AD80,"")</f>
        <v/>
      </c>
      <c r="AI1776" s="331" t="str">
        <f>IF('Sumário de Resultados'!AE80&lt;&gt;"",$G$3*'Sumário de Resultados'!AE80,"")</f>
        <v/>
      </c>
      <c r="AJ1776" s="331" t="str">
        <f>IF('Sumário de Resultados'!AF80&lt;&gt;"",$G$3*'Sumário de Resultados'!AF80,"")</f>
        <v/>
      </c>
      <c r="AK1776" s="331" t="str">
        <f>IF('Sumário de Resultados'!AG80&lt;&gt;"",$G$3*'Sumário de Resultados'!AG80,"")</f>
        <v/>
      </c>
      <c r="AL1776" s="331" t="str">
        <f>IF('Sumário de Resultados'!AH80&lt;&gt;"",$G$3*'Sumário de Resultados'!AH80,"")</f>
        <v/>
      </c>
      <c r="AM1776" s="331" t="str">
        <f>IF('Sumário de Resultados'!AI80&lt;&gt;"",$G$3*'Sumário de Resultados'!AI80,"")</f>
        <v/>
      </c>
      <c r="AN1776" s="331" t="str">
        <f>IF('Sumário de Resultados'!AJ80&lt;&gt;"",$G$3*'Sumário de Resultados'!AJ80,"")</f>
        <v/>
      </c>
      <c r="AO1776" s="319" t="str">
        <f>IF('Sumário de Resultados'!AK80&lt;&gt;"",$G$3*'Sumário de Resultados'!AK80,"")</f>
        <v/>
      </c>
    </row>
    <row r="1777" spans="2:41" ht="12.45" customHeight="1" x14ac:dyDescent="0.3">
      <c r="B1777" s="456"/>
      <c r="C1777" s="430" t="s">
        <v>117</v>
      </c>
      <c r="D1777" s="424" t="s">
        <v>111</v>
      </c>
      <c r="E1777" s="312" t="s">
        <v>46</v>
      </c>
      <c r="F1777" s="197" t="s">
        <v>38</v>
      </c>
      <c r="G1777" s="247"/>
      <c r="H1777" s="233"/>
      <c r="I1777" s="247"/>
      <c r="J1777" s="248"/>
      <c r="K1777" s="256"/>
      <c r="L1777" s="247"/>
      <c r="M1777" s="247"/>
      <c r="N1777" s="247"/>
      <c r="O1777" s="249"/>
      <c r="P1777" s="249"/>
      <c r="Q1777" s="249"/>
      <c r="R1777" s="249"/>
      <c r="S1777" s="249"/>
      <c r="T1777" s="249"/>
      <c r="U1777" s="249"/>
      <c r="V1777" s="249"/>
      <c r="W1777" s="249"/>
      <c r="X1777" s="249"/>
      <c r="Y1777" s="249"/>
      <c r="Z1777" s="249"/>
      <c r="AA1777" s="249"/>
      <c r="AB1777" s="249"/>
      <c r="AC1777" s="249"/>
      <c r="AD1777" s="254"/>
      <c r="AE1777" s="249"/>
      <c r="AF1777" s="249"/>
      <c r="AG1777" s="249"/>
      <c r="AH1777" s="249"/>
      <c r="AI1777" s="249"/>
      <c r="AJ1777" s="249"/>
      <c r="AK1777" s="249"/>
      <c r="AL1777" s="249"/>
      <c r="AM1777" s="254"/>
      <c r="AN1777" s="254"/>
      <c r="AO1777" s="255"/>
    </row>
    <row r="1778" spans="2:41" ht="12.45" customHeight="1" x14ac:dyDescent="0.3">
      <c r="B1778" s="456"/>
      <c r="C1778" s="430"/>
      <c r="D1778" s="424"/>
      <c r="E1778" s="224" t="s">
        <v>109</v>
      </c>
      <c r="F1778" s="203" t="s">
        <v>38</v>
      </c>
      <c r="G1778" s="231"/>
      <c r="H1778" s="229"/>
      <c r="I1778" s="203"/>
      <c r="J1778" s="233"/>
      <c r="K1778" s="202"/>
      <c r="L1778" s="203"/>
      <c r="M1778" s="203"/>
      <c r="N1778" s="203"/>
      <c r="O1778" s="236"/>
      <c r="P1778" s="236"/>
      <c r="Q1778" s="236"/>
      <c r="R1778" s="236"/>
      <c r="S1778" s="236"/>
      <c r="T1778" s="236"/>
      <c r="U1778" s="236"/>
      <c r="V1778" s="236"/>
      <c r="W1778" s="236"/>
      <c r="X1778" s="236"/>
      <c r="Y1778" s="236"/>
      <c r="Z1778" s="236"/>
      <c r="AA1778" s="236"/>
      <c r="AB1778" s="236"/>
      <c r="AC1778" s="236"/>
      <c r="AD1778" s="240"/>
      <c r="AE1778" s="236"/>
      <c r="AF1778" s="236"/>
      <c r="AG1778" s="236"/>
      <c r="AH1778" s="236"/>
      <c r="AI1778" s="236"/>
      <c r="AJ1778" s="236"/>
      <c r="AK1778" s="236"/>
      <c r="AL1778" s="236"/>
      <c r="AM1778" s="240"/>
      <c r="AN1778" s="240"/>
      <c r="AO1778" s="242"/>
    </row>
    <row r="1779" spans="2:41" ht="12.45" customHeight="1" x14ac:dyDescent="0.3">
      <c r="B1779" s="456"/>
      <c r="C1779" s="430"/>
      <c r="D1779" s="424"/>
      <c r="E1779" s="224" t="s">
        <v>127</v>
      </c>
      <c r="F1779" s="203" t="s">
        <v>38</v>
      </c>
      <c r="G1779" s="203"/>
      <c r="H1779" s="218"/>
      <c r="I1779" s="203"/>
      <c r="J1779" s="218"/>
      <c r="K1779" s="202"/>
      <c r="L1779" s="203"/>
      <c r="M1779" s="203"/>
      <c r="N1779" s="203"/>
      <c r="O1779" s="236"/>
      <c r="P1779" s="236"/>
      <c r="Q1779" s="236"/>
      <c r="R1779" s="236"/>
      <c r="S1779" s="236"/>
      <c r="T1779" s="236"/>
      <c r="U1779" s="236"/>
      <c r="V1779" s="236"/>
      <c r="W1779" s="236"/>
      <c r="X1779" s="236"/>
      <c r="Y1779" s="236"/>
      <c r="Z1779" s="236"/>
      <c r="AA1779" s="236"/>
      <c r="AB1779" s="236"/>
      <c r="AC1779" s="251"/>
      <c r="AD1779" s="240"/>
      <c r="AE1779" s="236"/>
      <c r="AF1779" s="236"/>
      <c r="AG1779" s="236"/>
      <c r="AH1779" s="236"/>
      <c r="AI1779" s="236"/>
      <c r="AJ1779" s="236"/>
      <c r="AK1779" s="236"/>
      <c r="AL1779" s="236"/>
      <c r="AM1779" s="240"/>
      <c r="AN1779" s="240"/>
      <c r="AO1779" s="242"/>
    </row>
    <row r="1780" spans="2:41" ht="12.45" customHeight="1" x14ac:dyDescent="0.3">
      <c r="B1780" s="456"/>
      <c r="C1780" s="430"/>
      <c r="D1780" s="425"/>
      <c r="E1780" s="220" t="s">
        <v>126</v>
      </c>
      <c r="F1780" s="320" t="s">
        <v>38</v>
      </c>
      <c r="G1780" s="200" t="str">
        <f>IF(AND(G1777&lt;&gt;"",G1778&lt;&gt;"",G1779&lt;&gt;""),G1777*G1778*G1779,"")</f>
        <v/>
      </c>
      <c r="H1780" s="198" t="str">
        <f>IF(AND(H1777&lt;&gt;"",H1778&lt;&gt;"",H1779&lt;&gt;""),H1777*H1778*H1779,"")</f>
        <v/>
      </c>
      <c r="I1780" s="200" t="str">
        <f t="shared" ref="I1780:AJ1780" si="410">IF(AND(I1777&lt;&gt;"",I1778&lt;&gt;"",I1779&lt;&gt;""),I1777*I1778*I1779,"")</f>
        <v/>
      </c>
      <c r="J1780" s="200" t="str">
        <f t="shared" si="410"/>
        <v/>
      </c>
      <c r="K1780" s="200" t="str">
        <f t="shared" si="410"/>
        <v/>
      </c>
      <c r="L1780" s="204" t="str">
        <f t="shared" si="410"/>
        <v/>
      </c>
      <c r="M1780" s="204" t="str">
        <f t="shared" si="410"/>
        <v/>
      </c>
      <c r="N1780" s="204" t="str">
        <f t="shared" si="410"/>
        <v/>
      </c>
      <c r="O1780" s="204" t="str">
        <f t="shared" si="410"/>
        <v/>
      </c>
      <c r="P1780" s="204" t="str">
        <f t="shared" si="410"/>
        <v/>
      </c>
      <c r="Q1780" s="204" t="str">
        <f t="shared" si="410"/>
        <v/>
      </c>
      <c r="R1780" s="204" t="str">
        <f t="shared" si="410"/>
        <v/>
      </c>
      <c r="S1780" s="204" t="str">
        <f t="shared" si="410"/>
        <v/>
      </c>
      <c r="T1780" s="204" t="str">
        <f t="shared" si="410"/>
        <v/>
      </c>
      <c r="U1780" s="204" t="str">
        <f t="shared" si="410"/>
        <v/>
      </c>
      <c r="V1780" s="204" t="str">
        <f t="shared" si="410"/>
        <v/>
      </c>
      <c r="W1780" s="204" t="str">
        <f t="shared" si="410"/>
        <v/>
      </c>
      <c r="X1780" s="204" t="str">
        <f t="shared" si="410"/>
        <v/>
      </c>
      <c r="Y1780" s="204" t="str">
        <f t="shared" si="410"/>
        <v/>
      </c>
      <c r="Z1780" s="204" t="str">
        <f t="shared" si="410"/>
        <v/>
      </c>
      <c r="AA1780" s="204" t="str">
        <f t="shared" si="410"/>
        <v/>
      </c>
      <c r="AB1780" s="204" t="str">
        <f t="shared" si="410"/>
        <v/>
      </c>
      <c r="AC1780" s="204" t="str">
        <f t="shared" si="410"/>
        <v/>
      </c>
      <c r="AD1780" s="200" t="str">
        <f t="shared" si="410"/>
        <v/>
      </c>
      <c r="AE1780" s="200" t="str">
        <f t="shared" si="410"/>
        <v/>
      </c>
      <c r="AF1780" s="200" t="str">
        <f t="shared" si="410"/>
        <v/>
      </c>
      <c r="AG1780" s="200" t="str">
        <f t="shared" si="410"/>
        <v/>
      </c>
      <c r="AH1780" s="204" t="str">
        <f t="shared" si="410"/>
        <v/>
      </c>
      <c r="AI1780" s="204" t="str">
        <f t="shared" si="410"/>
        <v/>
      </c>
      <c r="AJ1780" s="204" t="str">
        <f t="shared" si="410"/>
        <v/>
      </c>
      <c r="AK1780" s="204" t="str">
        <f>IF(AND(AK1777&lt;&gt;"",AK1778&lt;&gt;"",AK1779&lt;&gt;""),AK1777*AK1778*AK1779,"")</f>
        <v/>
      </c>
      <c r="AL1780" s="204" t="str">
        <f t="shared" ref="AL1780:AO1780" si="411">IF(AND(AL1777&lt;&gt;"",AL1778&lt;&gt;"",AL1779&lt;&gt;""),AL1777*AL1778*AL1779,"")</f>
        <v/>
      </c>
      <c r="AM1780" s="204" t="str">
        <f t="shared" si="411"/>
        <v/>
      </c>
      <c r="AN1780" s="204" t="str">
        <f t="shared" si="411"/>
        <v/>
      </c>
      <c r="AO1780" s="210" t="str">
        <f t="shared" si="411"/>
        <v/>
      </c>
    </row>
    <row r="1781" spans="2:41" ht="12.45" customHeight="1" x14ac:dyDescent="0.3">
      <c r="B1781" s="456"/>
      <c r="C1781" s="430"/>
      <c r="D1781" s="426" t="s">
        <v>111</v>
      </c>
      <c r="E1781" s="243" t="s">
        <v>46</v>
      </c>
      <c r="F1781" s="203" t="s">
        <v>38</v>
      </c>
      <c r="G1781" s="203"/>
      <c r="H1781" s="203"/>
      <c r="I1781" s="202"/>
      <c r="J1781" s="244"/>
      <c r="K1781" s="244"/>
      <c r="L1781" s="203"/>
      <c r="M1781" s="203"/>
      <c r="N1781" s="250"/>
      <c r="O1781" s="251"/>
      <c r="P1781" s="251"/>
      <c r="Q1781" s="251"/>
      <c r="R1781" s="251"/>
      <c r="S1781" s="251"/>
      <c r="T1781" s="251"/>
      <c r="U1781" s="251"/>
      <c r="V1781" s="251"/>
      <c r="W1781" s="251"/>
      <c r="X1781" s="236"/>
      <c r="Y1781" s="240"/>
      <c r="Z1781" s="236"/>
      <c r="AA1781" s="236"/>
      <c r="AB1781" s="240"/>
      <c r="AC1781" s="236"/>
      <c r="AD1781" s="237"/>
      <c r="AE1781" s="238"/>
      <c r="AF1781" s="236"/>
      <c r="AG1781" s="236"/>
      <c r="AH1781" s="249"/>
      <c r="AI1781" s="249"/>
      <c r="AJ1781" s="236"/>
      <c r="AK1781" s="236"/>
      <c r="AL1781" s="236"/>
      <c r="AM1781" s="236"/>
      <c r="AN1781" s="254"/>
      <c r="AO1781" s="255"/>
    </row>
    <row r="1782" spans="2:41" ht="12.45" customHeight="1" x14ac:dyDescent="0.3">
      <c r="B1782" s="456"/>
      <c r="C1782" s="430"/>
      <c r="D1782" s="424"/>
      <c r="E1782" s="245" t="s">
        <v>109</v>
      </c>
      <c r="F1782" s="203" t="s">
        <v>38</v>
      </c>
      <c r="G1782" s="246"/>
      <c r="H1782" s="203"/>
      <c r="I1782" s="231"/>
      <c r="J1782" s="203"/>
      <c r="K1782" s="218"/>
      <c r="L1782" s="247"/>
      <c r="M1782" s="247"/>
      <c r="N1782" s="203"/>
      <c r="O1782" s="236"/>
      <c r="P1782" s="236"/>
      <c r="Q1782" s="236"/>
      <c r="R1782" s="236"/>
      <c r="S1782" s="236"/>
      <c r="T1782" s="236"/>
      <c r="U1782" s="236"/>
      <c r="V1782" s="236"/>
      <c r="W1782" s="236"/>
      <c r="X1782" s="236"/>
      <c r="Y1782" s="240"/>
      <c r="Z1782" s="236"/>
      <c r="AA1782" s="236"/>
      <c r="AB1782" s="240"/>
      <c r="AC1782" s="249"/>
      <c r="AD1782" s="252"/>
      <c r="AE1782" s="253"/>
      <c r="AF1782" s="236"/>
      <c r="AG1782" s="249"/>
      <c r="AH1782" s="249"/>
      <c r="AI1782" s="249"/>
      <c r="AJ1782" s="249"/>
      <c r="AK1782" s="249"/>
      <c r="AL1782" s="249"/>
      <c r="AM1782" s="236"/>
      <c r="AN1782" s="240"/>
      <c r="AO1782" s="242"/>
    </row>
    <row r="1783" spans="2:41" ht="12.45" customHeight="1" x14ac:dyDescent="0.3">
      <c r="B1783" s="456"/>
      <c r="C1783" s="430"/>
      <c r="D1783" s="424"/>
      <c r="E1783" s="245" t="s">
        <v>127</v>
      </c>
      <c r="F1783" s="203" t="s">
        <v>38</v>
      </c>
      <c r="G1783" s="202"/>
      <c r="H1783" s="203"/>
      <c r="I1783" s="203"/>
      <c r="J1783" s="247"/>
      <c r="K1783" s="248"/>
      <c r="L1783" s="203"/>
      <c r="M1783" s="203"/>
      <c r="N1783" s="247"/>
      <c r="O1783" s="249"/>
      <c r="P1783" s="249"/>
      <c r="Q1783" s="249"/>
      <c r="R1783" s="249"/>
      <c r="S1783" s="249"/>
      <c r="T1783" s="249"/>
      <c r="U1783" s="249"/>
      <c r="V1783" s="249"/>
      <c r="W1783" s="249"/>
      <c r="X1783" s="236"/>
      <c r="Y1783" s="240"/>
      <c r="Z1783" s="236"/>
      <c r="AA1783" s="236"/>
      <c r="AB1783" s="240"/>
      <c r="AC1783" s="249"/>
      <c r="AD1783" s="252"/>
      <c r="AE1783" s="253"/>
      <c r="AF1783" s="236"/>
      <c r="AG1783" s="249"/>
      <c r="AH1783" s="236"/>
      <c r="AI1783" s="236"/>
      <c r="AJ1783" s="236"/>
      <c r="AK1783" s="236"/>
      <c r="AL1783" s="236"/>
      <c r="AM1783" s="236"/>
      <c r="AN1783" s="240"/>
      <c r="AO1783" s="242"/>
    </row>
    <row r="1784" spans="2:41" ht="12.45" customHeight="1" x14ac:dyDescent="0.3">
      <c r="B1784" s="456"/>
      <c r="C1784" s="430"/>
      <c r="D1784" s="425"/>
      <c r="E1784" s="220" t="s">
        <v>126</v>
      </c>
      <c r="F1784" s="321" t="s">
        <v>38</v>
      </c>
      <c r="G1784" s="259" t="str">
        <f>IF(AND(G1781&lt;&gt;"",G1782&lt;&gt;"",G1783&lt;&gt;""),G1781*G1782*G1783,"")</f>
        <v/>
      </c>
      <c r="H1784" s="259" t="str">
        <f t="shared" ref="H1784:AO1784" si="412">IF(AND(H1781&lt;&gt;"",H1782&lt;&gt;"",H1783&lt;&gt;""),H1781*H1782*H1783,"")</f>
        <v/>
      </c>
      <c r="I1784" s="259" t="str">
        <f t="shared" si="412"/>
        <v/>
      </c>
      <c r="J1784" s="259" t="str">
        <f t="shared" si="412"/>
        <v/>
      </c>
      <c r="K1784" s="259" t="str">
        <f t="shared" si="412"/>
        <v/>
      </c>
      <c r="L1784" s="259" t="str">
        <f t="shared" si="412"/>
        <v/>
      </c>
      <c r="M1784" s="259" t="str">
        <f t="shared" si="412"/>
        <v/>
      </c>
      <c r="N1784" s="259" t="str">
        <f t="shared" si="412"/>
        <v/>
      </c>
      <c r="O1784" s="259" t="str">
        <f t="shared" si="412"/>
        <v/>
      </c>
      <c r="P1784" s="259" t="str">
        <f t="shared" si="412"/>
        <v/>
      </c>
      <c r="Q1784" s="259" t="str">
        <f t="shared" si="412"/>
        <v/>
      </c>
      <c r="R1784" s="259" t="str">
        <f t="shared" si="412"/>
        <v/>
      </c>
      <c r="S1784" s="259" t="str">
        <f t="shared" si="412"/>
        <v/>
      </c>
      <c r="T1784" s="259" t="str">
        <f t="shared" si="412"/>
        <v/>
      </c>
      <c r="U1784" s="259" t="str">
        <f t="shared" si="412"/>
        <v/>
      </c>
      <c r="V1784" s="259" t="str">
        <f t="shared" si="412"/>
        <v/>
      </c>
      <c r="W1784" s="259" t="str">
        <f t="shared" si="412"/>
        <v/>
      </c>
      <c r="X1784" s="259" t="str">
        <f t="shared" si="412"/>
        <v/>
      </c>
      <c r="Y1784" s="260" t="str">
        <f t="shared" si="412"/>
        <v/>
      </c>
      <c r="Z1784" s="261" t="str">
        <f t="shared" si="412"/>
        <v/>
      </c>
      <c r="AA1784" s="259" t="str">
        <f t="shared" si="412"/>
        <v/>
      </c>
      <c r="AB1784" s="260" t="str">
        <f t="shared" si="412"/>
        <v/>
      </c>
      <c r="AC1784" s="261" t="str">
        <f t="shared" si="412"/>
        <v/>
      </c>
      <c r="AD1784" s="259" t="str">
        <f t="shared" si="412"/>
        <v/>
      </c>
      <c r="AE1784" s="259" t="str">
        <f t="shared" si="412"/>
        <v/>
      </c>
      <c r="AF1784" s="259" t="str">
        <f t="shared" si="412"/>
        <v/>
      </c>
      <c r="AG1784" s="259" t="str">
        <f t="shared" si="412"/>
        <v/>
      </c>
      <c r="AH1784" s="259" t="str">
        <f t="shared" si="412"/>
        <v/>
      </c>
      <c r="AI1784" s="259" t="str">
        <f t="shared" si="412"/>
        <v/>
      </c>
      <c r="AJ1784" s="259" t="str">
        <f t="shared" si="412"/>
        <v/>
      </c>
      <c r="AK1784" s="259" t="str">
        <f t="shared" si="412"/>
        <v/>
      </c>
      <c r="AL1784" s="259" t="str">
        <f t="shared" si="412"/>
        <v/>
      </c>
      <c r="AM1784" s="259" t="str">
        <f t="shared" si="412"/>
        <v/>
      </c>
      <c r="AN1784" s="259" t="str">
        <f t="shared" si="412"/>
        <v/>
      </c>
      <c r="AO1784" s="262" t="str">
        <f t="shared" si="412"/>
        <v/>
      </c>
    </row>
    <row r="1785" spans="2:41" ht="12.45" customHeight="1" x14ac:dyDescent="0.3">
      <c r="B1785" s="456"/>
      <c r="C1785" s="430"/>
      <c r="D1785" s="426" t="s">
        <v>111</v>
      </c>
      <c r="E1785" s="243" t="s">
        <v>46</v>
      </c>
      <c r="F1785" s="203" t="s">
        <v>38</v>
      </c>
      <c r="G1785" s="247"/>
      <c r="H1785" s="247"/>
      <c r="I1785" s="256"/>
      <c r="J1785" s="257"/>
      <c r="K1785" s="257"/>
      <c r="L1785" s="247"/>
      <c r="M1785" s="247"/>
      <c r="N1785" s="250"/>
      <c r="O1785" s="251"/>
      <c r="P1785" s="251"/>
      <c r="Q1785" s="251"/>
      <c r="R1785" s="251"/>
      <c r="S1785" s="251"/>
      <c r="T1785" s="251"/>
      <c r="U1785" s="251"/>
      <c r="V1785" s="251"/>
      <c r="W1785" s="251"/>
      <c r="X1785" s="249"/>
      <c r="Y1785" s="254"/>
      <c r="Z1785" s="249"/>
      <c r="AA1785" s="249"/>
      <c r="AB1785" s="254"/>
      <c r="AC1785" s="249"/>
      <c r="AD1785" s="252"/>
      <c r="AE1785" s="258"/>
      <c r="AF1785" s="249"/>
      <c r="AG1785" s="249"/>
      <c r="AH1785" s="249"/>
      <c r="AI1785" s="249"/>
      <c r="AJ1785" s="249"/>
      <c r="AK1785" s="249"/>
      <c r="AL1785" s="249"/>
      <c r="AM1785" s="249"/>
      <c r="AN1785" s="254"/>
      <c r="AO1785" s="255"/>
    </row>
    <row r="1786" spans="2:41" ht="12.45" customHeight="1" x14ac:dyDescent="0.3">
      <c r="B1786" s="456"/>
      <c r="C1786" s="430"/>
      <c r="D1786" s="424"/>
      <c r="E1786" s="245" t="s">
        <v>109</v>
      </c>
      <c r="F1786" s="203" t="s">
        <v>38</v>
      </c>
      <c r="G1786" s="246"/>
      <c r="H1786" s="203"/>
      <c r="I1786" s="231"/>
      <c r="J1786" s="203"/>
      <c r="K1786" s="218"/>
      <c r="L1786" s="247"/>
      <c r="M1786" s="247"/>
      <c r="N1786" s="203"/>
      <c r="O1786" s="236"/>
      <c r="P1786" s="236"/>
      <c r="Q1786" s="236"/>
      <c r="R1786" s="236"/>
      <c r="S1786" s="236"/>
      <c r="T1786" s="236"/>
      <c r="U1786" s="236"/>
      <c r="V1786" s="236"/>
      <c r="W1786" s="236"/>
      <c r="X1786" s="236"/>
      <c r="Y1786" s="240"/>
      <c r="Z1786" s="236"/>
      <c r="AA1786" s="236"/>
      <c r="AB1786" s="240"/>
      <c r="AC1786" s="249"/>
      <c r="AD1786" s="252"/>
      <c r="AE1786" s="253"/>
      <c r="AF1786" s="236"/>
      <c r="AG1786" s="249"/>
      <c r="AH1786" s="249"/>
      <c r="AI1786" s="249"/>
      <c r="AJ1786" s="249"/>
      <c r="AK1786" s="249"/>
      <c r="AL1786" s="249"/>
      <c r="AM1786" s="236"/>
      <c r="AN1786" s="240"/>
      <c r="AO1786" s="242"/>
    </row>
    <row r="1787" spans="2:41" ht="12.45" customHeight="1" x14ac:dyDescent="0.3">
      <c r="B1787" s="456"/>
      <c r="C1787" s="430"/>
      <c r="D1787" s="424"/>
      <c r="E1787" s="245" t="s">
        <v>127</v>
      </c>
      <c r="F1787" s="203" t="s">
        <v>38</v>
      </c>
      <c r="G1787" s="202"/>
      <c r="H1787" s="203"/>
      <c r="I1787" s="203"/>
      <c r="J1787" s="203"/>
      <c r="K1787" s="218"/>
      <c r="L1787" s="203"/>
      <c r="M1787" s="203"/>
      <c r="N1787" s="203"/>
      <c r="O1787" s="236"/>
      <c r="P1787" s="236"/>
      <c r="Q1787" s="236"/>
      <c r="R1787" s="236"/>
      <c r="S1787" s="236"/>
      <c r="T1787" s="236"/>
      <c r="U1787" s="236"/>
      <c r="V1787" s="236"/>
      <c r="W1787" s="236"/>
      <c r="X1787" s="236"/>
      <c r="Y1787" s="240"/>
      <c r="Z1787" s="236"/>
      <c r="AA1787" s="236"/>
      <c r="AB1787" s="240"/>
      <c r="AC1787" s="236"/>
      <c r="AD1787" s="237"/>
      <c r="AE1787" s="263"/>
      <c r="AF1787" s="236"/>
      <c r="AG1787" s="236"/>
      <c r="AH1787" s="236"/>
      <c r="AI1787" s="236"/>
      <c r="AJ1787" s="236"/>
      <c r="AK1787" s="236"/>
      <c r="AL1787" s="236"/>
      <c r="AM1787" s="236"/>
      <c r="AN1787" s="240"/>
      <c r="AO1787" s="242"/>
    </row>
    <row r="1788" spans="2:41" ht="12.45" customHeight="1" x14ac:dyDescent="0.3">
      <c r="B1788" s="456"/>
      <c r="C1788" s="430"/>
      <c r="D1788" s="425"/>
      <c r="E1788" s="221" t="s">
        <v>126</v>
      </c>
      <c r="F1788" s="321" t="s">
        <v>38</v>
      </c>
      <c r="G1788" s="259" t="str">
        <f>IF(AND(G1785&lt;&gt;"",G1786&lt;&gt;"",G1787&lt;&gt;""),G1785*G1786*G1787,"")</f>
        <v/>
      </c>
      <c r="H1788" s="259" t="str">
        <f t="shared" ref="H1788:AO1788" si="413">IF(AND(H1785&lt;&gt;"",H1786&lt;&gt;"",H1787&lt;&gt;""),H1785*H1786*H1787,"")</f>
        <v/>
      </c>
      <c r="I1788" s="259" t="str">
        <f t="shared" si="413"/>
        <v/>
      </c>
      <c r="J1788" s="259" t="str">
        <f t="shared" si="413"/>
        <v/>
      </c>
      <c r="K1788" s="259" t="str">
        <f t="shared" si="413"/>
        <v/>
      </c>
      <c r="L1788" s="259" t="str">
        <f t="shared" si="413"/>
        <v/>
      </c>
      <c r="M1788" s="259" t="str">
        <f t="shared" si="413"/>
        <v/>
      </c>
      <c r="N1788" s="259" t="str">
        <f t="shared" si="413"/>
        <v/>
      </c>
      <c r="O1788" s="259" t="str">
        <f t="shared" si="413"/>
        <v/>
      </c>
      <c r="P1788" s="259" t="str">
        <f t="shared" si="413"/>
        <v/>
      </c>
      <c r="Q1788" s="259" t="str">
        <f t="shared" si="413"/>
        <v/>
      </c>
      <c r="R1788" s="259" t="str">
        <f t="shared" si="413"/>
        <v/>
      </c>
      <c r="S1788" s="259" t="str">
        <f t="shared" si="413"/>
        <v/>
      </c>
      <c r="T1788" s="259" t="str">
        <f t="shared" si="413"/>
        <v/>
      </c>
      <c r="U1788" s="259" t="str">
        <f t="shared" si="413"/>
        <v/>
      </c>
      <c r="V1788" s="259" t="str">
        <f t="shared" si="413"/>
        <v/>
      </c>
      <c r="W1788" s="259" t="str">
        <f t="shared" si="413"/>
        <v/>
      </c>
      <c r="X1788" s="259" t="str">
        <f t="shared" si="413"/>
        <v/>
      </c>
      <c r="Y1788" s="259" t="str">
        <f t="shared" si="413"/>
        <v/>
      </c>
      <c r="Z1788" s="259" t="str">
        <f t="shared" si="413"/>
        <v/>
      </c>
      <c r="AA1788" s="259" t="str">
        <f t="shared" si="413"/>
        <v/>
      </c>
      <c r="AB1788" s="259" t="str">
        <f t="shared" si="413"/>
        <v/>
      </c>
      <c r="AC1788" s="259" t="str">
        <f t="shared" si="413"/>
        <v/>
      </c>
      <c r="AD1788" s="259" t="str">
        <f t="shared" si="413"/>
        <v/>
      </c>
      <c r="AE1788" s="259" t="str">
        <f t="shared" si="413"/>
        <v/>
      </c>
      <c r="AF1788" s="259" t="str">
        <f t="shared" si="413"/>
        <v/>
      </c>
      <c r="AG1788" s="259" t="str">
        <f t="shared" si="413"/>
        <v/>
      </c>
      <c r="AH1788" s="259" t="str">
        <f t="shared" si="413"/>
        <v/>
      </c>
      <c r="AI1788" s="259" t="str">
        <f t="shared" si="413"/>
        <v/>
      </c>
      <c r="AJ1788" s="259" t="str">
        <f t="shared" si="413"/>
        <v/>
      </c>
      <c r="AK1788" s="259" t="str">
        <f t="shared" si="413"/>
        <v/>
      </c>
      <c r="AL1788" s="259" t="str">
        <f t="shared" si="413"/>
        <v/>
      </c>
      <c r="AM1788" s="259" t="str">
        <f t="shared" si="413"/>
        <v/>
      </c>
      <c r="AN1788" s="259" t="str">
        <f t="shared" si="413"/>
        <v/>
      </c>
      <c r="AO1788" s="262" t="str">
        <f t="shared" si="413"/>
        <v/>
      </c>
    </row>
    <row r="1789" spans="2:41" ht="12.45" customHeight="1" x14ac:dyDescent="0.3">
      <c r="B1789" s="456"/>
      <c r="C1789" s="430"/>
      <c r="D1789" s="426" t="s">
        <v>111</v>
      </c>
      <c r="E1789" s="264" t="s">
        <v>46</v>
      </c>
      <c r="F1789" s="203" t="s">
        <v>38</v>
      </c>
      <c r="G1789" s="247"/>
      <c r="H1789" s="247"/>
      <c r="I1789" s="256"/>
      <c r="J1789" s="257"/>
      <c r="K1789" s="257"/>
      <c r="L1789" s="247"/>
      <c r="M1789" s="247"/>
      <c r="N1789" s="250"/>
      <c r="O1789" s="251"/>
      <c r="P1789" s="251"/>
      <c r="Q1789" s="251"/>
      <c r="R1789" s="251"/>
      <c r="S1789" s="251"/>
      <c r="T1789" s="251"/>
      <c r="U1789" s="251"/>
      <c r="V1789" s="251"/>
      <c r="W1789" s="251"/>
      <c r="X1789" s="249"/>
      <c r="Y1789" s="254"/>
      <c r="Z1789" s="249"/>
      <c r="AA1789" s="249"/>
      <c r="AB1789" s="254"/>
      <c r="AC1789" s="249"/>
      <c r="AD1789" s="252"/>
      <c r="AE1789" s="258"/>
      <c r="AF1789" s="249"/>
      <c r="AG1789" s="249"/>
      <c r="AH1789" s="249"/>
      <c r="AI1789" s="249"/>
      <c r="AJ1789" s="249"/>
      <c r="AK1789" s="249"/>
      <c r="AL1789" s="249"/>
      <c r="AM1789" s="249"/>
      <c r="AN1789" s="254"/>
      <c r="AO1789" s="255"/>
    </row>
    <row r="1790" spans="2:41" ht="12.45" customHeight="1" x14ac:dyDescent="0.3">
      <c r="B1790" s="456"/>
      <c r="C1790" s="430"/>
      <c r="D1790" s="424"/>
      <c r="E1790" s="245" t="s">
        <v>109</v>
      </c>
      <c r="F1790" s="203" t="s">
        <v>38</v>
      </c>
      <c r="G1790" s="246"/>
      <c r="H1790" s="203"/>
      <c r="I1790" s="231"/>
      <c r="J1790" s="203"/>
      <c r="K1790" s="218"/>
      <c r="L1790" s="247"/>
      <c r="M1790" s="247"/>
      <c r="N1790" s="203"/>
      <c r="O1790" s="236"/>
      <c r="P1790" s="236"/>
      <c r="Q1790" s="236"/>
      <c r="R1790" s="236"/>
      <c r="S1790" s="236"/>
      <c r="T1790" s="236"/>
      <c r="U1790" s="236"/>
      <c r="V1790" s="236"/>
      <c r="W1790" s="236"/>
      <c r="X1790" s="236"/>
      <c r="Y1790" s="240"/>
      <c r="Z1790" s="236"/>
      <c r="AA1790" s="236"/>
      <c r="AB1790" s="240"/>
      <c r="AC1790" s="249"/>
      <c r="AD1790" s="252"/>
      <c r="AE1790" s="253"/>
      <c r="AF1790" s="236"/>
      <c r="AG1790" s="249"/>
      <c r="AH1790" s="249"/>
      <c r="AI1790" s="249"/>
      <c r="AJ1790" s="249"/>
      <c r="AK1790" s="249"/>
      <c r="AL1790" s="249"/>
      <c r="AM1790" s="236"/>
      <c r="AN1790" s="240"/>
      <c r="AO1790" s="242"/>
    </row>
    <row r="1791" spans="2:41" ht="12.45" customHeight="1" x14ac:dyDescent="0.3">
      <c r="B1791" s="456"/>
      <c r="C1791" s="430"/>
      <c r="D1791" s="424"/>
      <c r="E1791" s="245" t="s">
        <v>127</v>
      </c>
      <c r="F1791" s="203" t="s">
        <v>38</v>
      </c>
      <c r="G1791" s="202"/>
      <c r="H1791" s="203"/>
      <c r="I1791" s="203"/>
      <c r="J1791" s="203"/>
      <c r="K1791" s="218"/>
      <c r="L1791" s="203"/>
      <c r="M1791" s="203"/>
      <c r="N1791" s="203"/>
      <c r="O1791" s="236"/>
      <c r="P1791" s="236"/>
      <c r="Q1791" s="236"/>
      <c r="R1791" s="236"/>
      <c r="S1791" s="236"/>
      <c r="T1791" s="236"/>
      <c r="U1791" s="236"/>
      <c r="V1791" s="236"/>
      <c r="W1791" s="236"/>
      <c r="X1791" s="236"/>
      <c r="Y1791" s="240"/>
      <c r="Z1791" s="236"/>
      <c r="AA1791" s="236"/>
      <c r="AB1791" s="240"/>
      <c r="AC1791" s="236"/>
      <c r="AD1791" s="237"/>
      <c r="AE1791" s="263"/>
      <c r="AF1791" s="236"/>
      <c r="AG1791" s="236"/>
      <c r="AH1791" s="236"/>
      <c r="AI1791" s="236"/>
      <c r="AJ1791" s="236"/>
      <c r="AK1791" s="236"/>
      <c r="AL1791" s="236"/>
      <c r="AM1791" s="236"/>
      <c r="AN1791" s="240"/>
      <c r="AO1791" s="242"/>
    </row>
    <row r="1792" spans="2:41" ht="12.45" customHeight="1" x14ac:dyDescent="0.3">
      <c r="B1792" s="456"/>
      <c r="C1792" s="430"/>
      <c r="D1792" s="425"/>
      <c r="E1792" s="221" t="s">
        <v>126</v>
      </c>
      <c r="F1792" s="321" t="s">
        <v>38</v>
      </c>
      <c r="G1792" s="259" t="str">
        <f>IF(AND(G1789&lt;&gt;"",G1790&lt;&gt;"",G1791&lt;&gt;""),G1789*G1790*G1791,"")</f>
        <v/>
      </c>
      <c r="H1792" s="259" t="str">
        <f t="shared" ref="H1792:AO1792" si="414">IF(AND(H1789&lt;&gt;"",H1790&lt;&gt;"",H1791&lt;&gt;""),H1789*H1790*H1791,"")</f>
        <v/>
      </c>
      <c r="I1792" s="259" t="str">
        <f t="shared" si="414"/>
        <v/>
      </c>
      <c r="J1792" s="259" t="str">
        <f t="shared" si="414"/>
        <v/>
      </c>
      <c r="K1792" s="259" t="str">
        <f t="shared" si="414"/>
        <v/>
      </c>
      <c r="L1792" s="259" t="str">
        <f t="shared" si="414"/>
        <v/>
      </c>
      <c r="M1792" s="259" t="str">
        <f t="shared" si="414"/>
        <v/>
      </c>
      <c r="N1792" s="259" t="str">
        <f t="shared" si="414"/>
        <v/>
      </c>
      <c r="O1792" s="259" t="str">
        <f t="shared" si="414"/>
        <v/>
      </c>
      <c r="P1792" s="259" t="str">
        <f t="shared" si="414"/>
        <v/>
      </c>
      <c r="Q1792" s="259" t="str">
        <f t="shared" si="414"/>
        <v/>
      </c>
      <c r="R1792" s="259" t="str">
        <f t="shared" si="414"/>
        <v/>
      </c>
      <c r="S1792" s="259" t="str">
        <f t="shared" si="414"/>
        <v/>
      </c>
      <c r="T1792" s="259" t="str">
        <f t="shared" si="414"/>
        <v/>
      </c>
      <c r="U1792" s="259" t="str">
        <f t="shared" si="414"/>
        <v/>
      </c>
      <c r="V1792" s="259" t="str">
        <f t="shared" si="414"/>
        <v/>
      </c>
      <c r="W1792" s="259" t="str">
        <f t="shared" si="414"/>
        <v/>
      </c>
      <c r="X1792" s="259" t="str">
        <f t="shared" si="414"/>
        <v/>
      </c>
      <c r="Y1792" s="259" t="str">
        <f t="shared" si="414"/>
        <v/>
      </c>
      <c r="Z1792" s="259" t="str">
        <f t="shared" si="414"/>
        <v/>
      </c>
      <c r="AA1792" s="259" t="str">
        <f t="shared" si="414"/>
        <v/>
      </c>
      <c r="AB1792" s="259" t="str">
        <f t="shared" si="414"/>
        <v/>
      </c>
      <c r="AC1792" s="259" t="str">
        <f t="shared" si="414"/>
        <v/>
      </c>
      <c r="AD1792" s="259" t="str">
        <f t="shared" si="414"/>
        <v/>
      </c>
      <c r="AE1792" s="259" t="str">
        <f t="shared" si="414"/>
        <v/>
      </c>
      <c r="AF1792" s="259" t="str">
        <f t="shared" si="414"/>
        <v/>
      </c>
      <c r="AG1792" s="259" t="str">
        <f t="shared" si="414"/>
        <v/>
      </c>
      <c r="AH1792" s="259" t="str">
        <f t="shared" si="414"/>
        <v/>
      </c>
      <c r="AI1792" s="259" t="str">
        <f t="shared" si="414"/>
        <v/>
      </c>
      <c r="AJ1792" s="259" t="str">
        <f t="shared" si="414"/>
        <v/>
      </c>
      <c r="AK1792" s="259" t="str">
        <f t="shared" si="414"/>
        <v/>
      </c>
      <c r="AL1792" s="259" t="str">
        <f t="shared" si="414"/>
        <v/>
      </c>
      <c r="AM1792" s="259" t="str">
        <f t="shared" si="414"/>
        <v/>
      </c>
      <c r="AN1792" s="259" t="str">
        <f t="shared" si="414"/>
        <v/>
      </c>
      <c r="AO1792" s="262" t="str">
        <f t="shared" si="414"/>
        <v/>
      </c>
    </row>
    <row r="1793" spans="2:41" ht="12.45" customHeight="1" x14ac:dyDescent="0.3">
      <c r="B1793" s="456"/>
      <c r="C1793" s="430"/>
      <c r="D1793" s="426" t="s">
        <v>111</v>
      </c>
      <c r="E1793" s="264" t="s">
        <v>46</v>
      </c>
      <c r="F1793" s="203" t="s">
        <v>38</v>
      </c>
      <c r="G1793" s="247"/>
      <c r="H1793" s="247"/>
      <c r="I1793" s="256"/>
      <c r="J1793" s="257"/>
      <c r="K1793" s="257"/>
      <c r="L1793" s="247"/>
      <c r="M1793" s="247"/>
      <c r="N1793" s="250"/>
      <c r="O1793" s="251"/>
      <c r="P1793" s="251"/>
      <c r="Q1793" s="251"/>
      <c r="R1793" s="251"/>
      <c r="S1793" s="251"/>
      <c r="T1793" s="251"/>
      <c r="U1793" s="251"/>
      <c r="V1793" s="251"/>
      <c r="W1793" s="251"/>
      <c r="X1793" s="249"/>
      <c r="Y1793" s="254"/>
      <c r="Z1793" s="249"/>
      <c r="AA1793" s="249"/>
      <c r="AB1793" s="254"/>
      <c r="AC1793" s="249"/>
      <c r="AD1793" s="252"/>
      <c r="AE1793" s="258"/>
      <c r="AF1793" s="249"/>
      <c r="AG1793" s="249"/>
      <c r="AH1793" s="249"/>
      <c r="AI1793" s="249"/>
      <c r="AJ1793" s="249"/>
      <c r="AK1793" s="249"/>
      <c r="AL1793" s="249"/>
      <c r="AM1793" s="249"/>
      <c r="AN1793" s="254"/>
      <c r="AO1793" s="255"/>
    </row>
    <row r="1794" spans="2:41" ht="12.45" customHeight="1" x14ac:dyDescent="0.3">
      <c r="B1794" s="456"/>
      <c r="C1794" s="430"/>
      <c r="D1794" s="424"/>
      <c r="E1794" s="245" t="s">
        <v>109</v>
      </c>
      <c r="F1794" s="203" t="s">
        <v>38</v>
      </c>
      <c r="G1794" s="246"/>
      <c r="H1794" s="203"/>
      <c r="I1794" s="231"/>
      <c r="J1794" s="203"/>
      <c r="K1794" s="218"/>
      <c r="L1794" s="247"/>
      <c r="M1794" s="247"/>
      <c r="N1794" s="203"/>
      <c r="O1794" s="236"/>
      <c r="P1794" s="236"/>
      <c r="Q1794" s="236"/>
      <c r="R1794" s="236"/>
      <c r="S1794" s="236"/>
      <c r="T1794" s="236"/>
      <c r="U1794" s="236"/>
      <c r="V1794" s="236"/>
      <c r="W1794" s="236"/>
      <c r="X1794" s="236"/>
      <c r="Y1794" s="240"/>
      <c r="Z1794" s="236"/>
      <c r="AA1794" s="236"/>
      <c r="AB1794" s="240"/>
      <c r="AC1794" s="249"/>
      <c r="AD1794" s="252"/>
      <c r="AE1794" s="253"/>
      <c r="AF1794" s="236"/>
      <c r="AG1794" s="249"/>
      <c r="AH1794" s="249"/>
      <c r="AI1794" s="249"/>
      <c r="AJ1794" s="249"/>
      <c r="AK1794" s="249"/>
      <c r="AL1794" s="249"/>
      <c r="AM1794" s="236"/>
      <c r="AN1794" s="240"/>
      <c r="AO1794" s="242"/>
    </row>
    <row r="1795" spans="2:41" ht="12.45" customHeight="1" x14ac:dyDescent="0.3">
      <c r="B1795" s="456"/>
      <c r="C1795" s="430"/>
      <c r="D1795" s="424"/>
      <c r="E1795" s="245" t="s">
        <v>127</v>
      </c>
      <c r="F1795" s="203" t="s">
        <v>38</v>
      </c>
      <c r="G1795" s="202"/>
      <c r="H1795" s="203"/>
      <c r="I1795" s="203"/>
      <c r="J1795" s="203"/>
      <c r="K1795" s="218"/>
      <c r="L1795" s="203"/>
      <c r="M1795" s="203"/>
      <c r="N1795" s="203"/>
      <c r="O1795" s="236"/>
      <c r="P1795" s="236"/>
      <c r="Q1795" s="236"/>
      <c r="R1795" s="236"/>
      <c r="S1795" s="236"/>
      <c r="T1795" s="236"/>
      <c r="U1795" s="236"/>
      <c r="V1795" s="236"/>
      <c r="W1795" s="236"/>
      <c r="X1795" s="236"/>
      <c r="Y1795" s="240"/>
      <c r="Z1795" s="236"/>
      <c r="AA1795" s="236"/>
      <c r="AB1795" s="240"/>
      <c r="AC1795" s="236"/>
      <c r="AD1795" s="237"/>
      <c r="AE1795" s="263"/>
      <c r="AF1795" s="236"/>
      <c r="AG1795" s="236"/>
      <c r="AH1795" s="236"/>
      <c r="AI1795" s="236"/>
      <c r="AJ1795" s="236"/>
      <c r="AK1795" s="236"/>
      <c r="AL1795" s="236"/>
      <c r="AM1795" s="236"/>
      <c r="AN1795" s="240"/>
      <c r="AO1795" s="242"/>
    </row>
    <row r="1796" spans="2:41" ht="12.45" customHeight="1" x14ac:dyDescent="0.3">
      <c r="B1796" s="456"/>
      <c r="C1796" s="430"/>
      <c r="D1796" s="425"/>
      <c r="E1796" s="221" t="s">
        <v>126</v>
      </c>
      <c r="F1796" s="321" t="s">
        <v>38</v>
      </c>
      <c r="G1796" s="259" t="str">
        <f>IF(AND(G1793&lt;&gt;"",G1794&lt;&gt;"",G1795&lt;&gt;""),G1793*G1794*G1795,"")</f>
        <v/>
      </c>
      <c r="H1796" s="259" t="str">
        <f t="shared" ref="H1796:AO1796" si="415">IF(AND(H1793&lt;&gt;"",H1794&lt;&gt;"",H1795&lt;&gt;""),H1793*H1794*H1795,"")</f>
        <v/>
      </c>
      <c r="I1796" s="259" t="str">
        <f t="shared" si="415"/>
        <v/>
      </c>
      <c r="J1796" s="259" t="str">
        <f t="shared" si="415"/>
        <v/>
      </c>
      <c r="K1796" s="259" t="str">
        <f t="shared" si="415"/>
        <v/>
      </c>
      <c r="L1796" s="259" t="str">
        <f t="shared" si="415"/>
        <v/>
      </c>
      <c r="M1796" s="259" t="str">
        <f t="shared" si="415"/>
        <v/>
      </c>
      <c r="N1796" s="259" t="str">
        <f t="shared" si="415"/>
        <v/>
      </c>
      <c r="O1796" s="259" t="str">
        <f t="shared" si="415"/>
        <v/>
      </c>
      <c r="P1796" s="259" t="str">
        <f t="shared" si="415"/>
        <v/>
      </c>
      <c r="Q1796" s="259" t="str">
        <f t="shared" si="415"/>
        <v/>
      </c>
      <c r="R1796" s="259" t="str">
        <f t="shared" si="415"/>
        <v/>
      </c>
      <c r="S1796" s="259" t="str">
        <f t="shared" si="415"/>
        <v/>
      </c>
      <c r="T1796" s="259" t="str">
        <f t="shared" si="415"/>
        <v/>
      </c>
      <c r="U1796" s="259" t="str">
        <f t="shared" si="415"/>
        <v/>
      </c>
      <c r="V1796" s="259" t="str">
        <f t="shared" si="415"/>
        <v/>
      </c>
      <c r="W1796" s="259" t="str">
        <f t="shared" si="415"/>
        <v/>
      </c>
      <c r="X1796" s="259" t="str">
        <f t="shared" si="415"/>
        <v/>
      </c>
      <c r="Y1796" s="259" t="str">
        <f t="shared" si="415"/>
        <v/>
      </c>
      <c r="Z1796" s="259" t="str">
        <f t="shared" si="415"/>
        <v/>
      </c>
      <c r="AA1796" s="259" t="str">
        <f t="shared" si="415"/>
        <v/>
      </c>
      <c r="AB1796" s="259" t="str">
        <f t="shared" si="415"/>
        <v/>
      </c>
      <c r="AC1796" s="259" t="str">
        <f t="shared" si="415"/>
        <v/>
      </c>
      <c r="AD1796" s="259" t="str">
        <f t="shared" si="415"/>
        <v/>
      </c>
      <c r="AE1796" s="259" t="str">
        <f t="shared" si="415"/>
        <v/>
      </c>
      <c r="AF1796" s="259" t="str">
        <f t="shared" si="415"/>
        <v/>
      </c>
      <c r="AG1796" s="259" t="str">
        <f t="shared" si="415"/>
        <v/>
      </c>
      <c r="AH1796" s="259" t="str">
        <f t="shared" si="415"/>
        <v/>
      </c>
      <c r="AI1796" s="259" t="str">
        <f t="shared" si="415"/>
        <v/>
      </c>
      <c r="AJ1796" s="259" t="str">
        <f t="shared" si="415"/>
        <v/>
      </c>
      <c r="AK1796" s="259" t="str">
        <f t="shared" si="415"/>
        <v/>
      </c>
      <c r="AL1796" s="259" t="str">
        <f t="shared" si="415"/>
        <v/>
      </c>
      <c r="AM1796" s="259" t="str">
        <f t="shared" si="415"/>
        <v/>
      </c>
      <c r="AN1796" s="259" t="str">
        <f t="shared" si="415"/>
        <v/>
      </c>
      <c r="AO1796" s="262" t="str">
        <f t="shared" si="415"/>
        <v/>
      </c>
    </row>
    <row r="1797" spans="2:41" ht="12.45" customHeight="1" x14ac:dyDescent="0.3">
      <c r="B1797" s="456"/>
      <c r="C1797" s="430"/>
      <c r="D1797" s="426" t="s">
        <v>111</v>
      </c>
      <c r="E1797" s="264" t="s">
        <v>46</v>
      </c>
      <c r="F1797" s="203" t="s">
        <v>38</v>
      </c>
      <c r="G1797" s="247"/>
      <c r="H1797" s="247"/>
      <c r="I1797" s="256"/>
      <c r="J1797" s="257"/>
      <c r="K1797" s="257"/>
      <c r="L1797" s="247"/>
      <c r="M1797" s="247"/>
      <c r="N1797" s="250"/>
      <c r="O1797" s="251"/>
      <c r="P1797" s="251"/>
      <c r="Q1797" s="251"/>
      <c r="R1797" s="251"/>
      <c r="S1797" s="251"/>
      <c r="T1797" s="251"/>
      <c r="U1797" s="251"/>
      <c r="V1797" s="251"/>
      <c r="W1797" s="251"/>
      <c r="X1797" s="249"/>
      <c r="Y1797" s="254"/>
      <c r="Z1797" s="249"/>
      <c r="AA1797" s="249"/>
      <c r="AB1797" s="254"/>
      <c r="AC1797" s="249"/>
      <c r="AD1797" s="252"/>
      <c r="AE1797" s="258"/>
      <c r="AF1797" s="249"/>
      <c r="AG1797" s="249"/>
      <c r="AH1797" s="249"/>
      <c r="AI1797" s="249"/>
      <c r="AJ1797" s="249"/>
      <c r="AK1797" s="249"/>
      <c r="AL1797" s="249"/>
      <c r="AM1797" s="249"/>
      <c r="AN1797" s="254"/>
      <c r="AO1797" s="255"/>
    </row>
    <row r="1798" spans="2:41" ht="12.45" customHeight="1" x14ac:dyDescent="0.3">
      <c r="B1798" s="456"/>
      <c r="C1798" s="430"/>
      <c r="D1798" s="424"/>
      <c r="E1798" s="245" t="s">
        <v>109</v>
      </c>
      <c r="F1798" s="203" t="s">
        <v>38</v>
      </c>
      <c r="G1798" s="246"/>
      <c r="H1798" s="203"/>
      <c r="I1798" s="231"/>
      <c r="J1798" s="203"/>
      <c r="K1798" s="218"/>
      <c r="L1798" s="247"/>
      <c r="M1798" s="247"/>
      <c r="N1798" s="203"/>
      <c r="O1798" s="236"/>
      <c r="P1798" s="236"/>
      <c r="Q1798" s="236"/>
      <c r="R1798" s="236"/>
      <c r="S1798" s="236"/>
      <c r="T1798" s="236"/>
      <c r="U1798" s="236"/>
      <c r="V1798" s="236"/>
      <c r="W1798" s="236"/>
      <c r="X1798" s="236"/>
      <c r="Y1798" s="240"/>
      <c r="Z1798" s="236"/>
      <c r="AA1798" s="236"/>
      <c r="AB1798" s="240"/>
      <c r="AC1798" s="249"/>
      <c r="AD1798" s="252"/>
      <c r="AE1798" s="253"/>
      <c r="AF1798" s="236"/>
      <c r="AG1798" s="249"/>
      <c r="AH1798" s="249"/>
      <c r="AI1798" s="249"/>
      <c r="AJ1798" s="249"/>
      <c r="AK1798" s="249"/>
      <c r="AL1798" s="249"/>
      <c r="AM1798" s="236"/>
      <c r="AN1798" s="240"/>
      <c r="AO1798" s="242"/>
    </row>
    <row r="1799" spans="2:41" ht="12.45" customHeight="1" x14ac:dyDescent="0.3">
      <c r="B1799" s="456"/>
      <c r="C1799" s="430"/>
      <c r="D1799" s="424"/>
      <c r="E1799" s="245" t="s">
        <v>127</v>
      </c>
      <c r="F1799" s="203" t="s">
        <v>38</v>
      </c>
      <c r="G1799" s="202"/>
      <c r="H1799" s="203"/>
      <c r="I1799" s="203"/>
      <c r="J1799" s="203"/>
      <c r="K1799" s="218"/>
      <c r="L1799" s="203"/>
      <c r="M1799" s="203"/>
      <c r="N1799" s="203"/>
      <c r="O1799" s="236"/>
      <c r="P1799" s="236"/>
      <c r="Q1799" s="236"/>
      <c r="R1799" s="236"/>
      <c r="S1799" s="236"/>
      <c r="T1799" s="236"/>
      <c r="U1799" s="236"/>
      <c r="V1799" s="236"/>
      <c r="W1799" s="236"/>
      <c r="X1799" s="236"/>
      <c r="Y1799" s="240"/>
      <c r="Z1799" s="236"/>
      <c r="AA1799" s="236"/>
      <c r="AB1799" s="240"/>
      <c r="AC1799" s="236"/>
      <c r="AD1799" s="237"/>
      <c r="AE1799" s="263"/>
      <c r="AF1799" s="236"/>
      <c r="AG1799" s="236"/>
      <c r="AH1799" s="236"/>
      <c r="AI1799" s="236"/>
      <c r="AJ1799" s="236"/>
      <c r="AK1799" s="236"/>
      <c r="AL1799" s="236"/>
      <c r="AM1799" s="236"/>
      <c r="AN1799" s="240"/>
      <c r="AO1799" s="242"/>
    </row>
    <row r="1800" spans="2:41" ht="12.45" customHeight="1" x14ac:dyDescent="0.3">
      <c r="B1800" s="456"/>
      <c r="C1800" s="430"/>
      <c r="D1800" s="425"/>
      <c r="E1800" s="221" t="s">
        <v>126</v>
      </c>
      <c r="F1800" s="321" t="s">
        <v>38</v>
      </c>
      <c r="G1800" s="259" t="str">
        <f>IF(AND(G1797&lt;&gt;"",G1798&lt;&gt;"",G1799&lt;&gt;""),G1797*G1798*G1799,"")</f>
        <v/>
      </c>
      <c r="H1800" s="259" t="str">
        <f t="shared" ref="H1800:AO1800" si="416">IF(AND(H1797&lt;&gt;"",H1798&lt;&gt;"",H1799&lt;&gt;""),H1797*H1798*H1799,"")</f>
        <v/>
      </c>
      <c r="I1800" s="259" t="str">
        <f t="shared" si="416"/>
        <v/>
      </c>
      <c r="J1800" s="259" t="str">
        <f t="shared" si="416"/>
        <v/>
      </c>
      <c r="K1800" s="259" t="str">
        <f t="shared" si="416"/>
        <v/>
      </c>
      <c r="L1800" s="259" t="str">
        <f t="shared" si="416"/>
        <v/>
      </c>
      <c r="M1800" s="259" t="str">
        <f t="shared" si="416"/>
        <v/>
      </c>
      <c r="N1800" s="259" t="str">
        <f t="shared" si="416"/>
        <v/>
      </c>
      <c r="O1800" s="259" t="str">
        <f t="shared" si="416"/>
        <v/>
      </c>
      <c r="P1800" s="259" t="str">
        <f t="shared" si="416"/>
        <v/>
      </c>
      <c r="Q1800" s="259" t="str">
        <f t="shared" si="416"/>
        <v/>
      </c>
      <c r="R1800" s="259" t="str">
        <f t="shared" si="416"/>
        <v/>
      </c>
      <c r="S1800" s="259" t="str">
        <f t="shared" si="416"/>
        <v/>
      </c>
      <c r="T1800" s="259" t="str">
        <f t="shared" si="416"/>
        <v/>
      </c>
      <c r="U1800" s="259" t="str">
        <f t="shared" si="416"/>
        <v/>
      </c>
      <c r="V1800" s="259" t="str">
        <f t="shared" si="416"/>
        <v/>
      </c>
      <c r="W1800" s="259" t="str">
        <f t="shared" si="416"/>
        <v/>
      </c>
      <c r="X1800" s="259" t="str">
        <f t="shared" si="416"/>
        <v/>
      </c>
      <c r="Y1800" s="259" t="str">
        <f t="shared" si="416"/>
        <v/>
      </c>
      <c r="Z1800" s="259" t="str">
        <f t="shared" si="416"/>
        <v/>
      </c>
      <c r="AA1800" s="259" t="str">
        <f t="shared" si="416"/>
        <v/>
      </c>
      <c r="AB1800" s="259" t="str">
        <f t="shared" si="416"/>
        <v/>
      </c>
      <c r="AC1800" s="259" t="str">
        <f t="shared" si="416"/>
        <v/>
      </c>
      <c r="AD1800" s="259" t="str">
        <f t="shared" si="416"/>
        <v/>
      </c>
      <c r="AE1800" s="259" t="str">
        <f t="shared" si="416"/>
        <v/>
      </c>
      <c r="AF1800" s="259" t="str">
        <f t="shared" si="416"/>
        <v/>
      </c>
      <c r="AG1800" s="259" t="str">
        <f t="shared" si="416"/>
        <v/>
      </c>
      <c r="AH1800" s="259" t="str">
        <f t="shared" si="416"/>
        <v/>
      </c>
      <c r="AI1800" s="259" t="str">
        <f t="shared" si="416"/>
        <v/>
      </c>
      <c r="AJ1800" s="259" t="str">
        <f t="shared" si="416"/>
        <v/>
      </c>
      <c r="AK1800" s="259" t="str">
        <f t="shared" si="416"/>
        <v/>
      </c>
      <c r="AL1800" s="259" t="str">
        <f t="shared" si="416"/>
        <v/>
      </c>
      <c r="AM1800" s="259" t="str">
        <f t="shared" si="416"/>
        <v/>
      </c>
      <c r="AN1800" s="259" t="str">
        <f t="shared" si="416"/>
        <v/>
      </c>
      <c r="AO1800" s="262" t="str">
        <f t="shared" si="416"/>
        <v/>
      </c>
    </row>
    <row r="1801" spans="2:41" ht="12.45" customHeight="1" x14ac:dyDescent="0.3">
      <c r="B1801" s="456"/>
      <c r="C1801" s="430"/>
      <c r="D1801" s="426" t="s">
        <v>111</v>
      </c>
      <c r="E1801" s="264" t="s">
        <v>46</v>
      </c>
      <c r="F1801" s="203" t="s">
        <v>38</v>
      </c>
      <c r="G1801" s="247"/>
      <c r="H1801" s="247"/>
      <c r="I1801" s="256"/>
      <c r="J1801" s="257"/>
      <c r="K1801" s="257"/>
      <c r="L1801" s="247"/>
      <c r="M1801" s="247"/>
      <c r="N1801" s="250"/>
      <c r="O1801" s="251"/>
      <c r="P1801" s="251"/>
      <c r="Q1801" s="251"/>
      <c r="R1801" s="251"/>
      <c r="S1801" s="251"/>
      <c r="T1801" s="251"/>
      <c r="U1801" s="251"/>
      <c r="V1801" s="251"/>
      <c r="W1801" s="251"/>
      <c r="X1801" s="249"/>
      <c r="Y1801" s="254"/>
      <c r="Z1801" s="249"/>
      <c r="AA1801" s="249"/>
      <c r="AB1801" s="254"/>
      <c r="AC1801" s="249"/>
      <c r="AD1801" s="252"/>
      <c r="AE1801" s="258"/>
      <c r="AF1801" s="249"/>
      <c r="AG1801" s="249"/>
      <c r="AH1801" s="249"/>
      <c r="AI1801" s="249"/>
      <c r="AJ1801" s="249"/>
      <c r="AK1801" s="249"/>
      <c r="AL1801" s="249"/>
      <c r="AM1801" s="249"/>
      <c r="AN1801" s="254"/>
      <c r="AO1801" s="255"/>
    </row>
    <row r="1802" spans="2:41" ht="12.45" customHeight="1" x14ac:dyDescent="0.3">
      <c r="B1802" s="456"/>
      <c r="C1802" s="430"/>
      <c r="D1802" s="424"/>
      <c r="E1802" s="245" t="s">
        <v>109</v>
      </c>
      <c r="F1802" s="203" t="s">
        <v>38</v>
      </c>
      <c r="G1802" s="246"/>
      <c r="H1802" s="203"/>
      <c r="I1802" s="231"/>
      <c r="J1802" s="203"/>
      <c r="K1802" s="218"/>
      <c r="L1802" s="247"/>
      <c r="M1802" s="247"/>
      <c r="N1802" s="203"/>
      <c r="O1802" s="236"/>
      <c r="P1802" s="236"/>
      <c r="Q1802" s="236"/>
      <c r="R1802" s="236"/>
      <c r="S1802" s="236"/>
      <c r="T1802" s="236"/>
      <c r="U1802" s="236"/>
      <c r="V1802" s="236"/>
      <c r="W1802" s="236"/>
      <c r="X1802" s="236"/>
      <c r="Y1802" s="240"/>
      <c r="Z1802" s="236"/>
      <c r="AA1802" s="236"/>
      <c r="AB1802" s="240"/>
      <c r="AC1802" s="249"/>
      <c r="AD1802" s="252"/>
      <c r="AE1802" s="253"/>
      <c r="AF1802" s="236"/>
      <c r="AG1802" s="249"/>
      <c r="AH1802" s="249"/>
      <c r="AI1802" s="249"/>
      <c r="AJ1802" s="249"/>
      <c r="AK1802" s="249"/>
      <c r="AL1802" s="249"/>
      <c r="AM1802" s="236"/>
      <c r="AN1802" s="240"/>
      <c r="AO1802" s="242"/>
    </row>
    <row r="1803" spans="2:41" ht="12.45" customHeight="1" x14ac:dyDescent="0.3">
      <c r="B1803" s="456"/>
      <c r="C1803" s="430"/>
      <c r="D1803" s="424"/>
      <c r="E1803" s="243" t="s">
        <v>127</v>
      </c>
      <c r="F1803" s="203" t="s">
        <v>38</v>
      </c>
      <c r="G1803" s="202"/>
      <c r="H1803" s="203"/>
      <c r="I1803" s="203"/>
      <c r="J1803" s="203"/>
      <c r="K1803" s="218"/>
      <c r="L1803" s="203"/>
      <c r="M1803" s="203"/>
      <c r="N1803" s="203"/>
      <c r="O1803" s="236"/>
      <c r="P1803" s="236"/>
      <c r="Q1803" s="236"/>
      <c r="R1803" s="236"/>
      <c r="S1803" s="236"/>
      <c r="T1803" s="236"/>
      <c r="U1803" s="236"/>
      <c r="V1803" s="236"/>
      <c r="W1803" s="236"/>
      <c r="X1803" s="236"/>
      <c r="Y1803" s="240"/>
      <c r="Z1803" s="236"/>
      <c r="AA1803" s="236"/>
      <c r="AB1803" s="240"/>
      <c r="AC1803" s="236"/>
      <c r="AD1803" s="237"/>
      <c r="AE1803" s="263"/>
      <c r="AF1803" s="236"/>
      <c r="AG1803" s="236"/>
      <c r="AH1803" s="236"/>
      <c r="AI1803" s="236"/>
      <c r="AJ1803" s="236"/>
      <c r="AK1803" s="236"/>
      <c r="AL1803" s="236"/>
      <c r="AM1803" s="236"/>
      <c r="AN1803" s="240"/>
      <c r="AO1803" s="242"/>
    </row>
    <row r="1804" spans="2:41" ht="12.45" customHeight="1" x14ac:dyDescent="0.3">
      <c r="B1804" s="456"/>
      <c r="C1804" s="430"/>
      <c r="D1804" s="425"/>
      <c r="E1804" s="221" t="s">
        <v>126</v>
      </c>
      <c r="F1804" s="321" t="s">
        <v>38</v>
      </c>
      <c r="G1804" s="259" t="str">
        <f>IF(AND(G1801&lt;&gt;"",G1802&lt;&gt;"",G1803&lt;&gt;""),G1801*G1802*G1803,"")</f>
        <v/>
      </c>
      <c r="H1804" s="259" t="str">
        <f>IF(AND(H1801&lt;&gt;"",H1802&lt;&gt;"",H1803&lt;&gt;""),H1801*H1802*H1803,"")</f>
        <v/>
      </c>
      <c r="I1804" s="259" t="str">
        <f t="shared" ref="I1804:AO1804" si="417">IF(AND(I1801&lt;&gt;"",I1802&lt;&gt;"",I1803&lt;&gt;""),I1801*I1802*I1803,"")</f>
        <v/>
      </c>
      <c r="J1804" s="259" t="str">
        <f t="shared" si="417"/>
        <v/>
      </c>
      <c r="K1804" s="259" t="str">
        <f t="shared" si="417"/>
        <v/>
      </c>
      <c r="L1804" s="259" t="str">
        <f t="shared" si="417"/>
        <v/>
      </c>
      <c r="M1804" s="259" t="str">
        <f t="shared" si="417"/>
        <v/>
      </c>
      <c r="N1804" s="259" t="str">
        <f t="shared" si="417"/>
        <v/>
      </c>
      <c r="O1804" s="259" t="str">
        <f t="shared" si="417"/>
        <v/>
      </c>
      <c r="P1804" s="259" t="str">
        <f t="shared" si="417"/>
        <v/>
      </c>
      <c r="Q1804" s="259" t="str">
        <f t="shared" si="417"/>
        <v/>
      </c>
      <c r="R1804" s="259" t="str">
        <f t="shared" si="417"/>
        <v/>
      </c>
      <c r="S1804" s="259" t="str">
        <f t="shared" si="417"/>
        <v/>
      </c>
      <c r="T1804" s="259" t="str">
        <f t="shared" si="417"/>
        <v/>
      </c>
      <c r="U1804" s="259" t="str">
        <f t="shared" si="417"/>
        <v/>
      </c>
      <c r="V1804" s="259" t="str">
        <f t="shared" si="417"/>
        <v/>
      </c>
      <c r="W1804" s="259" t="str">
        <f t="shared" si="417"/>
        <v/>
      </c>
      <c r="X1804" s="259" t="str">
        <f t="shared" si="417"/>
        <v/>
      </c>
      <c r="Y1804" s="259" t="str">
        <f t="shared" si="417"/>
        <v/>
      </c>
      <c r="Z1804" s="259" t="str">
        <f t="shared" si="417"/>
        <v/>
      </c>
      <c r="AA1804" s="259" t="str">
        <f t="shared" si="417"/>
        <v/>
      </c>
      <c r="AB1804" s="259" t="str">
        <f t="shared" si="417"/>
        <v/>
      </c>
      <c r="AC1804" s="259" t="str">
        <f t="shared" si="417"/>
        <v/>
      </c>
      <c r="AD1804" s="259" t="str">
        <f t="shared" si="417"/>
        <v/>
      </c>
      <c r="AE1804" s="259" t="str">
        <f t="shared" si="417"/>
        <v/>
      </c>
      <c r="AF1804" s="259" t="str">
        <f t="shared" si="417"/>
        <v/>
      </c>
      <c r="AG1804" s="259" t="str">
        <f t="shared" si="417"/>
        <v/>
      </c>
      <c r="AH1804" s="259" t="str">
        <f t="shared" si="417"/>
        <v/>
      </c>
      <c r="AI1804" s="259" t="str">
        <f t="shared" si="417"/>
        <v/>
      </c>
      <c r="AJ1804" s="259" t="str">
        <f t="shared" si="417"/>
        <v/>
      </c>
      <c r="AK1804" s="259" t="str">
        <f t="shared" si="417"/>
        <v/>
      </c>
      <c r="AL1804" s="259" t="str">
        <f t="shared" si="417"/>
        <v/>
      </c>
      <c r="AM1804" s="259" t="str">
        <f t="shared" si="417"/>
        <v/>
      </c>
      <c r="AN1804" s="259" t="str">
        <f t="shared" si="417"/>
        <v/>
      </c>
      <c r="AO1804" s="262" t="str">
        <f t="shared" si="417"/>
        <v/>
      </c>
    </row>
    <row r="1805" spans="2:41" ht="12.45" customHeight="1" x14ac:dyDescent="0.3">
      <c r="B1805" s="456"/>
      <c r="C1805" s="430"/>
      <c r="D1805" s="426" t="s">
        <v>111</v>
      </c>
      <c r="E1805" s="264" t="s">
        <v>46</v>
      </c>
      <c r="F1805" s="203" t="s">
        <v>38</v>
      </c>
      <c r="G1805" s="247"/>
      <c r="H1805" s="247"/>
      <c r="I1805" s="256"/>
      <c r="J1805" s="257"/>
      <c r="K1805" s="257"/>
      <c r="L1805" s="247"/>
      <c r="M1805" s="247"/>
      <c r="N1805" s="250"/>
      <c r="O1805" s="251"/>
      <c r="P1805" s="251"/>
      <c r="Q1805" s="251"/>
      <c r="R1805" s="251"/>
      <c r="S1805" s="251"/>
      <c r="T1805" s="251"/>
      <c r="U1805" s="251"/>
      <c r="V1805" s="251"/>
      <c r="W1805" s="251"/>
      <c r="X1805" s="249"/>
      <c r="Y1805" s="254"/>
      <c r="Z1805" s="249"/>
      <c r="AA1805" s="249"/>
      <c r="AB1805" s="254"/>
      <c r="AC1805" s="249"/>
      <c r="AD1805" s="252"/>
      <c r="AE1805" s="258"/>
      <c r="AF1805" s="249"/>
      <c r="AG1805" s="249"/>
      <c r="AH1805" s="249"/>
      <c r="AI1805" s="249"/>
      <c r="AJ1805" s="249"/>
      <c r="AK1805" s="249"/>
      <c r="AL1805" s="249"/>
      <c r="AM1805" s="249"/>
      <c r="AN1805" s="254"/>
      <c r="AO1805" s="255"/>
    </row>
    <row r="1806" spans="2:41" ht="12.45" customHeight="1" x14ac:dyDescent="0.3">
      <c r="B1806" s="456"/>
      <c r="C1806" s="430"/>
      <c r="D1806" s="424"/>
      <c r="E1806" s="245" t="s">
        <v>109</v>
      </c>
      <c r="F1806" s="203" t="s">
        <v>38</v>
      </c>
      <c r="G1806" s="246"/>
      <c r="H1806" s="203"/>
      <c r="I1806" s="231"/>
      <c r="J1806" s="203"/>
      <c r="K1806" s="218"/>
      <c r="L1806" s="247"/>
      <c r="M1806" s="247"/>
      <c r="N1806" s="203"/>
      <c r="O1806" s="236"/>
      <c r="P1806" s="236"/>
      <c r="Q1806" s="236"/>
      <c r="R1806" s="236"/>
      <c r="S1806" s="236"/>
      <c r="T1806" s="236"/>
      <c r="U1806" s="236"/>
      <c r="V1806" s="236"/>
      <c r="W1806" s="236"/>
      <c r="X1806" s="236"/>
      <c r="Y1806" s="240"/>
      <c r="Z1806" s="236"/>
      <c r="AA1806" s="236"/>
      <c r="AB1806" s="240"/>
      <c r="AC1806" s="249"/>
      <c r="AD1806" s="252"/>
      <c r="AE1806" s="253"/>
      <c r="AF1806" s="236"/>
      <c r="AG1806" s="249"/>
      <c r="AH1806" s="249"/>
      <c r="AI1806" s="249"/>
      <c r="AJ1806" s="249"/>
      <c r="AK1806" s="249"/>
      <c r="AL1806" s="249"/>
      <c r="AM1806" s="236"/>
      <c r="AN1806" s="240"/>
      <c r="AO1806" s="242"/>
    </row>
    <row r="1807" spans="2:41" ht="12.45" customHeight="1" x14ac:dyDescent="0.3">
      <c r="B1807" s="456"/>
      <c r="C1807" s="430"/>
      <c r="D1807" s="424"/>
      <c r="E1807" s="243" t="s">
        <v>127</v>
      </c>
      <c r="F1807" s="203" t="s">
        <v>38</v>
      </c>
      <c r="G1807" s="202"/>
      <c r="H1807" s="203"/>
      <c r="I1807" s="203"/>
      <c r="J1807" s="203"/>
      <c r="K1807" s="218"/>
      <c r="L1807" s="203"/>
      <c r="M1807" s="203"/>
      <c r="N1807" s="203"/>
      <c r="O1807" s="236"/>
      <c r="P1807" s="236"/>
      <c r="Q1807" s="236"/>
      <c r="R1807" s="236"/>
      <c r="S1807" s="236"/>
      <c r="T1807" s="236"/>
      <c r="U1807" s="236"/>
      <c r="V1807" s="236"/>
      <c r="W1807" s="236"/>
      <c r="X1807" s="236"/>
      <c r="Y1807" s="240"/>
      <c r="Z1807" s="236"/>
      <c r="AA1807" s="236"/>
      <c r="AB1807" s="240"/>
      <c r="AC1807" s="236"/>
      <c r="AD1807" s="237"/>
      <c r="AE1807" s="263"/>
      <c r="AF1807" s="236"/>
      <c r="AG1807" s="236"/>
      <c r="AH1807" s="236"/>
      <c r="AI1807" s="236"/>
      <c r="AJ1807" s="236"/>
      <c r="AK1807" s="236"/>
      <c r="AL1807" s="236"/>
      <c r="AM1807" s="236"/>
      <c r="AN1807" s="240"/>
      <c r="AO1807" s="242"/>
    </row>
    <row r="1808" spans="2:41" ht="12.45" customHeight="1" x14ac:dyDescent="0.3">
      <c r="B1808" s="456"/>
      <c r="C1808" s="430"/>
      <c r="D1808" s="425"/>
      <c r="E1808" s="221" t="s">
        <v>126</v>
      </c>
      <c r="F1808" s="321" t="s">
        <v>38</v>
      </c>
      <c r="G1808" s="259" t="str">
        <f>IF(AND(G1805&lt;&gt;"",G1806&lt;&gt;"",G1807&lt;&gt;""),G1805*G1806*G1807,"")</f>
        <v/>
      </c>
      <c r="H1808" s="259" t="str">
        <f>IF(AND(H1805&lt;&gt;"",H1806&lt;&gt;"",H1807&lt;&gt;""),H1805*H1806*H1807,"")</f>
        <v/>
      </c>
      <c r="I1808" s="259" t="str">
        <f t="shared" ref="I1808:AO1808" si="418">IF(AND(I1805&lt;&gt;"",I1806&lt;&gt;"",I1807&lt;&gt;""),I1805*I1806*I1807,"")</f>
        <v/>
      </c>
      <c r="J1808" s="259" t="str">
        <f t="shared" si="418"/>
        <v/>
      </c>
      <c r="K1808" s="259" t="str">
        <f t="shared" si="418"/>
        <v/>
      </c>
      <c r="L1808" s="259" t="str">
        <f t="shared" si="418"/>
        <v/>
      </c>
      <c r="M1808" s="259" t="str">
        <f t="shared" si="418"/>
        <v/>
      </c>
      <c r="N1808" s="259" t="str">
        <f t="shared" si="418"/>
        <v/>
      </c>
      <c r="O1808" s="259" t="str">
        <f t="shared" si="418"/>
        <v/>
      </c>
      <c r="P1808" s="259" t="str">
        <f t="shared" si="418"/>
        <v/>
      </c>
      <c r="Q1808" s="259" t="str">
        <f t="shared" si="418"/>
        <v/>
      </c>
      <c r="R1808" s="259" t="str">
        <f t="shared" si="418"/>
        <v/>
      </c>
      <c r="S1808" s="259" t="str">
        <f t="shared" si="418"/>
        <v/>
      </c>
      <c r="T1808" s="259" t="str">
        <f t="shared" si="418"/>
        <v/>
      </c>
      <c r="U1808" s="259" t="str">
        <f t="shared" si="418"/>
        <v/>
      </c>
      <c r="V1808" s="259" t="str">
        <f t="shared" si="418"/>
        <v/>
      </c>
      <c r="W1808" s="259" t="str">
        <f t="shared" si="418"/>
        <v/>
      </c>
      <c r="X1808" s="259" t="str">
        <f t="shared" si="418"/>
        <v/>
      </c>
      <c r="Y1808" s="259" t="str">
        <f t="shared" si="418"/>
        <v/>
      </c>
      <c r="Z1808" s="259" t="str">
        <f t="shared" si="418"/>
        <v/>
      </c>
      <c r="AA1808" s="259" t="str">
        <f t="shared" si="418"/>
        <v/>
      </c>
      <c r="AB1808" s="259" t="str">
        <f t="shared" si="418"/>
        <v/>
      </c>
      <c r="AC1808" s="259" t="str">
        <f t="shared" si="418"/>
        <v/>
      </c>
      <c r="AD1808" s="259" t="str">
        <f t="shared" si="418"/>
        <v/>
      </c>
      <c r="AE1808" s="259" t="str">
        <f t="shared" si="418"/>
        <v/>
      </c>
      <c r="AF1808" s="259" t="str">
        <f t="shared" si="418"/>
        <v/>
      </c>
      <c r="AG1808" s="259" t="str">
        <f t="shared" si="418"/>
        <v/>
      </c>
      <c r="AH1808" s="259" t="str">
        <f t="shared" si="418"/>
        <v/>
      </c>
      <c r="AI1808" s="259" t="str">
        <f t="shared" si="418"/>
        <v/>
      </c>
      <c r="AJ1808" s="259" t="str">
        <f t="shared" si="418"/>
        <v/>
      </c>
      <c r="AK1808" s="259" t="str">
        <f t="shared" si="418"/>
        <v/>
      </c>
      <c r="AL1808" s="259" t="str">
        <f t="shared" si="418"/>
        <v/>
      </c>
      <c r="AM1808" s="259" t="str">
        <f t="shared" si="418"/>
        <v/>
      </c>
      <c r="AN1808" s="259" t="str">
        <f t="shared" si="418"/>
        <v/>
      </c>
      <c r="AO1808" s="262" t="str">
        <f t="shared" si="418"/>
        <v/>
      </c>
    </row>
    <row r="1809" spans="2:41" ht="12.45" customHeight="1" x14ac:dyDescent="0.3">
      <c r="B1809" s="456"/>
      <c r="C1809" s="430"/>
      <c r="D1809" s="426" t="s">
        <v>111</v>
      </c>
      <c r="E1809" s="264" t="s">
        <v>46</v>
      </c>
      <c r="F1809" s="203" t="s">
        <v>38</v>
      </c>
      <c r="G1809" s="247"/>
      <c r="H1809" s="247"/>
      <c r="I1809" s="256"/>
      <c r="J1809" s="257"/>
      <c r="K1809" s="257"/>
      <c r="L1809" s="247"/>
      <c r="M1809" s="247"/>
      <c r="N1809" s="250"/>
      <c r="O1809" s="251"/>
      <c r="P1809" s="251"/>
      <c r="Q1809" s="251"/>
      <c r="R1809" s="251"/>
      <c r="S1809" s="251"/>
      <c r="T1809" s="251"/>
      <c r="U1809" s="251"/>
      <c r="V1809" s="251"/>
      <c r="W1809" s="251"/>
      <c r="X1809" s="249"/>
      <c r="Y1809" s="254"/>
      <c r="Z1809" s="249"/>
      <c r="AA1809" s="249"/>
      <c r="AB1809" s="254"/>
      <c r="AC1809" s="249"/>
      <c r="AD1809" s="252"/>
      <c r="AE1809" s="258"/>
      <c r="AF1809" s="249"/>
      <c r="AG1809" s="249"/>
      <c r="AH1809" s="249"/>
      <c r="AI1809" s="249"/>
      <c r="AJ1809" s="249"/>
      <c r="AK1809" s="249"/>
      <c r="AL1809" s="249"/>
      <c r="AM1809" s="249"/>
      <c r="AN1809" s="254"/>
      <c r="AO1809" s="255"/>
    </row>
    <row r="1810" spans="2:41" ht="12.45" customHeight="1" x14ac:dyDescent="0.3">
      <c r="B1810" s="456"/>
      <c r="C1810" s="430"/>
      <c r="D1810" s="424"/>
      <c r="E1810" s="245" t="s">
        <v>109</v>
      </c>
      <c r="F1810" s="203" t="s">
        <v>38</v>
      </c>
      <c r="G1810" s="246"/>
      <c r="H1810" s="203"/>
      <c r="I1810" s="231"/>
      <c r="J1810" s="203"/>
      <c r="K1810" s="218"/>
      <c r="L1810" s="247"/>
      <c r="M1810" s="247"/>
      <c r="N1810" s="203"/>
      <c r="O1810" s="236"/>
      <c r="P1810" s="236"/>
      <c r="Q1810" s="236"/>
      <c r="R1810" s="236"/>
      <c r="S1810" s="236"/>
      <c r="T1810" s="236"/>
      <c r="U1810" s="236"/>
      <c r="V1810" s="236"/>
      <c r="W1810" s="236"/>
      <c r="X1810" s="236"/>
      <c r="Y1810" s="240"/>
      <c r="Z1810" s="236"/>
      <c r="AA1810" s="236"/>
      <c r="AB1810" s="240"/>
      <c r="AC1810" s="249"/>
      <c r="AD1810" s="252"/>
      <c r="AE1810" s="253"/>
      <c r="AF1810" s="236"/>
      <c r="AG1810" s="249"/>
      <c r="AH1810" s="249"/>
      <c r="AI1810" s="249"/>
      <c r="AJ1810" s="249"/>
      <c r="AK1810" s="249"/>
      <c r="AL1810" s="249"/>
      <c r="AM1810" s="236"/>
      <c r="AN1810" s="240"/>
      <c r="AO1810" s="242"/>
    </row>
    <row r="1811" spans="2:41" ht="12.45" customHeight="1" x14ac:dyDescent="0.3">
      <c r="B1811" s="456"/>
      <c r="C1811" s="430"/>
      <c r="D1811" s="424"/>
      <c r="E1811" s="243" t="s">
        <v>127</v>
      </c>
      <c r="F1811" s="203" t="s">
        <v>38</v>
      </c>
      <c r="G1811" s="202"/>
      <c r="H1811" s="203"/>
      <c r="I1811" s="203"/>
      <c r="J1811" s="203"/>
      <c r="K1811" s="218"/>
      <c r="L1811" s="203"/>
      <c r="M1811" s="203"/>
      <c r="N1811" s="203"/>
      <c r="O1811" s="236"/>
      <c r="P1811" s="236"/>
      <c r="Q1811" s="236"/>
      <c r="R1811" s="236"/>
      <c r="S1811" s="236"/>
      <c r="T1811" s="236"/>
      <c r="U1811" s="236"/>
      <c r="V1811" s="236"/>
      <c r="W1811" s="236"/>
      <c r="X1811" s="236"/>
      <c r="Y1811" s="240"/>
      <c r="Z1811" s="236"/>
      <c r="AA1811" s="236"/>
      <c r="AB1811" s="240"/>
      <c r="AC1811" s="236"/>
      <c r="AD1811" s="237"/>
      <c r="AE1811" s="263"/>
      <c r="AF1811" s="236"/>
      <c r="AG1811" s="236"/>
      <c r="AH1811" s="236"/>
      <c r="AI1811" s="236"/>
      <c r="AJ1811" s="236"/>
      <c r="AK1811" s="236"/>
      <c r="AL1811" s="236"/>
      <c r="AM1811" s="236"/>
      <c r="AN1811" s="240"/>
      <c r="AO1811" s="242"/>
    </row>
    <row r="1812" spans="2:41" ht="12.45" customHeight="1" x14ac:dyDescent="0.3">
      <c r="B1812" s="456"/>
      <c r="C1812" s="430"/>
      <c r="D1812" s="425"/>
      <c r="E1812" s="188" t="s">
        <v>126</v>
      </c>
      <c r="F1812" s="321" t="s">
        <v>38</v>
      </c>
      <c r="G1812" s="259" t="str">
        <f>IF(AND(G1809&lt;&gt;"",G1810&lt;&gt;"",G1811&lt;&gt;""),G1809*G1810*G1811,"")</f>
        <v/>
      </c>
      <c r="H1812" s="259" t="str">
        <f>IF(AND(H1809&lt;&gt;"",H1810&lt;&gt;"",H1811&lt;&gt;""),H1809*H1810*H1811,"")</f>
        <v/>
      </c>
      <c r="I1812" s="259" t="str">
        <f t="shared" ref="I1812:AO1812" si="419">IF(AND(I1809&lt;&gt;"",I1810&lt;&gt;"",I1811&lt;&gt;""),I1809*I1810*I1811,"")</f>
        <v/>
      </c>
      <c r="J1812" s="259" t="str">
        <f t="shared" si="419"/>
        <v/>
      </c>
      <c r="K1812" s="259" t="str">
        <f t="shared" si="419"/>
        <v/>
      </c>
      <c r="L1812" s="259" t="str">
        <f t="shared" si="419"/>
        <v/>
      </c>
      <c r="M1812" s="259" t="str">
        <f t="shared" si="419"/>
        <v/>
      </c>
      <c r="N1812" s="259" t="str">
        <f t="shared" si="419"/>
        <v/>
      </c>
      <c r="O1812" s="259" t="str">
        <f t="shared" si="419"/>
        <v/>
      </c>
      <c r="P1812" s="259" t="str">
        <f t="shared" si="419"/>
        <v/>
      </c>
      <c r="Q1812" s="259" t="str">
        <f t="shared" si="419"/>
        <v/>
      </c>
      <c r="R1812" s="259" t="str">
        <f t="shared" si="419"/>
        <v/>
      </c>
      <c r="S1812" s="259" t="str">
        <f t="shared" si="419"/>
        <v/>
      </c>
      <c r="T1812" s="259" t="str">
        <f t="shared" si="419"/>
        <v/>
      </c>
      <c r="U1812" s="259" t="str">
        <f t="shared" si="419"/>
        <v/>
      </c>
      <c r="V1812" s="259" t="str">
        <f t="shared" si="419"/>
        <v/>
      </c>
      <c r="W1812" s="259" t="str">
        <f t="shared" si="419"/>
        <v/>
      </c>
      <c r="X1812" s="259" t="str">
        <f t="shared" si="419"/>
        <v/>
      </c>
      <c r="Y1812" s="259" t="str">
        <f t="shared" si="419"/>
        <v/>
      </c>
      <c r="Z1812" s="259" t="str">
        <f t="shared" si="419"/>
        <v/>
      </c>
      <c r="AA1812" s="259" t="str">
        <f t="shared" si="419"/>
        <v/>
      </c>
      <c r="AB1812" s="259" t="str">
        <f t="shared" si="419"/>
        <v/>
      </c>
      <c r="AC1812" s="259" t="str">
        <f t="shared" si="419"/>
        <v/>
      </c>
      <c r="AD1812" s="259" t="str">
        <f t="shared" si="419"/>
        <v/>
      </c>
      <c r="AE1812" s="259" t="str">
        <f t="shared" si="419"/>
        <v/>
      </c>
      <c r="AF1812" s="259" t="str">
        <f t="shared" si="419"/>
        <v/>
      </c>
      <c r="AG1812" s="259" t="str">
        <f t="shared" si="419"/>
        <v/>
      </c>
      <c r="AH1812" s="259" t="str">
        <f t="shared" si="419"/>
        <v/>
      </c>
      <c r="AI1812" s="259" t="str">
        <f t="shared" si="419"/>
        <v/>
      </c>
      <c r="AJ1812" s="259" t="str">
        <f t="shared" si="419"/>
        <v/>
      </c>
      <c r="AK1812" s="259" t="str">
        <f t="shared" si="419"/>
        <v/>
      </c>
      <c r="AL1812" s="259" t="str">
        <f t="shared" si="419"/>
        <v/>
      </c>
      <c r="AM1812" s="259" t="str">
        <f t="shared" si="419"/>
        <v/>
      </c>
      <c r="AN1812" s="259" t="str">
        <f t="shared" si="419"/>
        <v/>
      </c>
      <c r="AO1812" s="262" t="str">
        <f t="shared" si="419"/>
        <v/>
      </c>
    </row>
    <row r="1813" spans="2:41" ht="12.45" customHeight="1" x14ac:dyDescent="0.3">
      <c r="B1813" s="456"/>
      <c r="C1813" s="430"/>
      <c r="D1813" s="426" t="s">
        <v>111</v>
      </c>
      <c r="E1813" s="264" t="s">
        <v>46</v>
      </c>
      <c r="F1813" s="203" t="s">
        <v>38</v>
      </c>
      <c r="G1813" s="247"/>
      <c r="H1813" s="247"/>
      <c r="I1813" s="256"/>
      <c r="J1813" s="257"/>
      <c r="K1813" s="257"/>
      <c r="L1813" s="247"/>
      <c r="M1813" s="247"/>
      <c r="N1813" s="250"/>
      <c r="O1813" s="251"/>
      <c r="P1813" s="251"/>
      <c r="Q1813" s="251"/>
      <c r="R1813" s="251"/>
      <c r="S1813" s="251"/>
      <c r="T1813" s="251"/>
      <c r="U1813" s="251"/>
      <c r="V1813" s="251"/>
      <c r="W1813" s="251"/>
      <c r="X1813" s="249"/>
      <c r="Y1813" s="254"/>
      <c r="Z1813" s="249"/>
      <c r="AA1813" s="249"/>
      <c r="AB1813" s="254"/>
      <c r="AC1813" s="249"/>
      <c r="AD1813" s="252"/>
      <c r="AE1813" s="258"/>
      <c r="AF1813" s="249"/>
      <c r="AG1813" s="249"/>
      <c r="AH1813" s="249"/>
      <c r="AI1813" s="249"/>
      <c r="AJ1813" s="249"/>
      <c r="AK1813" s="249"/>
      <c r="AL1813" s="249"/>
      <c r="AM1813" s="249"/>
      <c r="AN1813" s="254"/>
      <c r="AO1813" s="255"/>
    </row>
    <row r="1814" spans="2:41" ht="12.45" customHeight="1" x14ac:dyDescent="0.3">
      <c r="B1814" s="456"/>
      <c r="C1814" s="430"/>
      <c r="D1814" s="424"/>
      <c r="E1814" s="245" t="s">
        <v>109</v>
      </c>
      <c r="F1814" s="203" t="s">
        <v>38</v>
      </c>
      <c r="G1814" s="246"/>
      <c r="H1814" s="203"/>
      <c r="I1814" s="231"/>
      <c r="J1814" s="203"/>
      <c r="K1814" s="218"/>
      <c r="L1814" s="247"/>
      <c r="M1814" s="247"/>
      <c r="N1814" s="203"/>
      <c r="O1814" s="236"/>
      <c r="P1814" s="236"/>
      <c r="Q1814" s="236"/>
      <c r="R1814" s="236"/>
      <c r="S1814" s="236"/>
      <c r="T1814" s="236"/>
      <c r="U1814" s="236"/>
      <c r="V1814" s="236"/>
      <c r="W1814" s="236"/>
      <c r="X1814" s="236"/>
      <c r="Y1814" s="240"/>
      <c r="Z1814" s="236"/>
      <c r="AA1814" s="236"/>
      <c r="AB1814" s="240"/>
      <c r="AC1814" s="249"/>
      <c r="AD1814" s="252"/>
      <c r="AE1814" s="253"/>
      <c r="AF1814" s="236"/>
      <c r="AG1814" s="249"/>
      <c r="AH1814" s="249"/>
      <c r="AI1814" s="249"/>
      <c r="AJ1814" s="249"/>
      <c r="AK1814" s="249"/>
      <c r="AL1814" s="249"/>
      <c r="AM1814" s="236"/>
      <c r="AN1814" s="240"/>
      <c r="AO1814" s="242"/>
    </row>
    <row r="1815" spans="2:41" ht="12.45" customHeight="1" x14ac:dyDescent="0.3">
      <c r="B1815" s="456"/>
      <c r="C1815" s="430"/>
      <c r="D1815" s="424"/>
      <c r="E1815" s="243" t="s">
        <v>127</v>
      </c>
      <c r="F1815" s="203" t="s">
        <v>38</v>
      </c>
      <c r="G1815" s="202"/>
      <c r="H1815" s="203"/>
      <c r="I1815" s="203"/>
      <c r="J1815" s="203"/>
      <c r="K1815" s="218"/>
      <c r="L1815" s="203"/>
      <c r="M1815" s="203"/>
      <c r="N1815" s="203"/>
      <c r="O1815" s="236"/>
      <c r="P1815" s="236"/>
      <c r="Q1815" s="236"/>
      <c r="R1815" s="236"/>
      <c r="S1815" s="236"/>
      <c r="T1815" s="236"/>
      <c r="U1815" s="236"/>
      <c r="V1815" s="236"/>
      <c r="W1815" s="236"/>
      <c r="X1815" s="236"/>
      <c r="Y1815" s="240"/>
      <c r="Z1815" s="236"/>
      <c r="AA1815" s="236"/>
      <c r="AB1815" s="240"/>
      <c r="AC1815" s="236"/>
      <c r="AD1815" s="237"/>
      <c r="AE1815" s="263"/>
      <c r="AF1815" s="236"/>
      <c r="AG1815" s="236"/>
      <c r="AH1815" s="236"/>
      <c r="AI1815" s="236"/>
      <c r="AJ1815" s="236"/>
      <c r="AK1815" s="236"/>
      <c r="AL1815" s="236"/>
      <c r="AM1815" s="236"/>
      <c r="AN1815" s="240"/>
      <c r="AO1815" s="242"/>
    </row>
    <row r="1816" spans="2:41" ht="12.45" customHeight="1" thickBot="1" x14ac:dyDescent="0.35">
      <c r="B1816" s="456"/>
      <c r="C1816" s="431"/>
      <c r="D1816" s="428"/>
      <c r="E1816" s="189" t="s">
        <v>126</v>
      </c>
      <c r="F1816" s="322" t="s">
        <v>38</v>
      </c>
      <c r="G1816" s="265" t="str">
        <f>IF(AND(G1813&lt;&gt;"",G1814&lt;&gt;"",G1815&lt;&gt;""),G1813*G1814*G1815,"")</f>
        <v/>
      </c>
      <c r="H1816" s="265" t="str">
        <f>IF(AND(H1813&lt;&gt;"",H1814&lt;&gt;"",H1815&lt;&gt;""),H1813*H1814*H1815,"")</f>
        <v/>
      </c>
      <c r="I1816" s="265" t="str">
        <f t="shared" ref="I1816:M1816" si="420">IF(AND(I1813&lt;&gt;"",I1814&lt;&gt;"",I1815&lt;&gt;""),I1813*I1814*I1815,"")</f>
        <v/>
      </c>
      <c r="J1816" s="265" t="str">
        <f t="shared" si="420"/>
        <v/>
      </c>
      <c r="K1816" s="265" t="str">
        <f t="shared" si="420"/>
        <v/>
      </c>
      <c r="L1816" s="265" t="str">
        <f t="shared" si="420"/>
        <v/>
      </c>
      <c r="M1816" s="265" t="str">
        <f t="shared" si="420"/>
        <v/>
      </c>
      <c r="N1816" s="265" t="str">
        <f>IF(AND(N1813&lt;&gt;"",N1814&lt;&gt;"",N1815&lt;&gt;""),N1813*N1814*N1815,"")</f>
        <v/>
      </c>
      <c r="O1816" s="265" t="str">
        <f t="shared" ref="O1816:AO1816" si="421">IF(AND(O1813&lt;&gt;"",O1814&lt;&gt;"",O1815&lt;&gt;""),O1813*O1814*O1815,"")</f>
        <v/>
      </c>
      <c r="P1816" s="265" t="str">
        <f t="shared" si="421"/>
        <v/>
      </c>
      <c r="Q1816" s="265" t="str">
        <f t="shared" si="421"/>
        <v/>
      </c>
      <c r="R1816" s="265" t="str">
        <f t="shared" si="421"/>
        <v/>
      </c>
      <c r="S1816" s="265" t="str">
        <f t="shared" si="421"/>
        <v/>
      </c>
      <c r="T1816" s="265" t="str">
        <f t="shared" si="421"/>
        <v/>
      </c>
      <c r="U1816" s="265" t="str">
        <f t="shared" si="421"/>
        <v/>
      </c>
      <c r="V1816" s="265" t="str">
        <f t="shared" si="421"/>
        <v/>
      </c>
      <c r="W1816" s="265" t="str">
        <f t="shared" si="421"/>
        <v/>
      </c>
      <c r="X1816" s="265" t="str">
        <f t="shared" si="421"/>
        <v/>
      </c>
      <c r="Y1816" s="265" t="str">
        <f t="shared" si="421"/>
        <v/>
      </c>
      <c r="Z1816" s="265" t="str">
        <f t="shared" si="421"/>
        <v/>
      </c>
      <c r="AA1816" s="265" t="str">
        <f t="shared" si="421"/>
        <v/>
      </c>
      <c r="AB1816" s="265" t="str">
        <f t="shared" si="421"/>
        <v/>
      </c>
      <c r="AC1816" s="265" t="str">
        <f t="shared" si="421"/>
        <v/>
      </c>
      <c r="AD1816" s="265" t="str">
        <f t="shared" si="421"/>
        <v/>
      </c>
      <c r="AE1816" s="265" t="str">
        <f t="shared" si="421"/>
        <v/>
      </c>
      <c r="AF1816" s="265" t="str">
        <f t="shared" si="421"/>
        <v/>
      </c>
      <c r="AG1816" s="265" t="str">
        <f t="shared" si="421"/>
        <v/>
      </c>
      <c r="AH1816" s="265" t="str">
        <f t="shared" si="421"/>
        <v/>
      </c>
      <c r="AI1816" s="265" t="str">
        <f t="shared" si="421"/>
        <v/>
      </c>
      <c r="AJ1816" s="265" t="str">
        <f t="shared" si="421"/>
        <v/>
      </c>
      <c r="AK1816" s="265" t="str">
        <f t="shared" si="421"/>
        <v/>
      </c>
      <c r="AL1816" s="265" t="str">
        <f t="shared" si="421"/>
        <v/>
      </c>
      <c r="AM1816" s="265" t="str">
        <f t="shared" si="421"/>
        <v/>
      </c>
      <c r="AN1816" s="265" t="str">
        <f t="shared" si="421"/>
        <v/>
      </c>
      <c r="AO1816" s="266" t="str">
        <f t="shared" si="421"/>
        <v/>
      </c>
    </row>
    <row r="1817" spans="2:41" ht="12.45" customHeight="1" x14ac:dyDescent="0.3">
      <c r="B1817" s="456"/>
      <c r="C1817" s="429" t="s">
        <v>119</v>
      </c>
      <c r="D1817" s="432" t="s">
        <v>110</v>
      </c>
      <c r="E1817" s="227" t="s">
        <v>46</v>
      </c>
      <c r="F1817" s="203" t="s">
        <v>38</v>
      </c>
      <c r="G1817" s="230"/>
      <c r="H1817" s="228"/>
      <c r="I1817" s="230"/>
      <c r="J1817" s="232"/>
      <c r="K1817" s="234"/>
      <c r="L1817" s="230"/>
      <c r="M1817" s="230"/>
      <c r="N1817" s="230"/>
      <c r="O1817" s="235"/>
      <c r="P1817" s="235"/>
      <c r="Q1817" s="235"/>
      <c r="R1817" s="235"/>
      <c r="S1817" s="235"/>
      <c r="T1817" s="235"/>
      <c r="U1817" s="235"/>
      <c r="V1817" s="235"/>
      <c r="W1817" s="235"/>
      <c r="X1817" s="235"/>
      <c r="Y1817" s="235"/>
      <c r="Z1817" s="235"/>
      <c r="AA1817" s="235"/>
      <c r="AB1817" s="235"/>
      <c r="AC1817" s="235"/>
      <c r="AD1817" s="239"/>
      <c r="AE1817" s="235"/>
      <c r="AF1817" s="235"/>
      <c r="AG1817" s="235"/>
      <c r="AH1817" s="235"/>
      <c r="AI1817" s="235"/>
      <c r="AJ1817" s="235"/>
      <c r="AK1817" s="235"/>
      <c r="AL1817" s="235"/>
      <c r="AM1817" s="239"/>
      <c r="AN1817" s="239"/>
      <c r="AO1817" s="241"/>
    </row>
    <row r="1818" spans="2:41" ht="12.45" customHeight="1" x14ac:dyDescent="0.3">
      <c r="B1818" s="456"/>
      <c r="C1818" s="430"/>
      <c r="D1818" s="424"/>
      <c r="E1818" s="224" t="s">
        <v>109</v>
      </c>
      <c r="F1818" s="203" t="s">
        <v>38</v>
      </c>
      <c r="G1818" s="231"/>
      <c r="H1818" s="229"/>
      <c r="I1818" s="203"/>
      <c r="J1818" s="233"/>
      <c r="K1818" s="202"/>
      <c r="L1818" s="203"/>
      <c r="M1818" s="203"/>
      <c r="N1818" s="203"/>
      <c r="O1818" s="236"/>
      <c r="P1818" s="236"/>
      <c r="Q1818" s="236"/>
      <c r="R1818" s="236"/>
      <c r="S1818" s="236"/>
      <c r="T1818" s="236"/>
      <c r="U1818" s="236"/>
      <c r="V1818" s="236"/>
      <c r="W1818" s="236"/>
      <c r="X1818" s="236"/>
      <c r="Y1818" s="236"/>
      <c r="Z1818" s="236"/>
      <c r="AA1818" s="236"/>
      <c r="AB1818" s="236"/>
      <c r="AC1818" s="236"/>
      <c r="AD1818" s="240"/>
      <c r="AE1818" s="236"/>
      <c r="AF1818" s="236"/>
      <c r="AG1818" s="236"/>
      <c r="AH1818" s="236"/>
      <c r="AI1818" s="236"/>
      <c r="AJ1818" s="236"/>
      <c r="AK1818" s="236"/>
      <c r="AL1818" s="236"/>
      <c r="AM1818" s="240"/>
      <c r="AN1818" s="240"/>
      <c r="AO1818" s="242"/>
    </row>
    <row r="1819" spans="2:41" ht="12.45" customHeight="1" x14ac:dyDescent="0.3">
      <c r="B1819" s="456"/>
      <c r="C1819" s="430"/>
      <c r="D1819" s="424"/>
      <c r="E1819" s="224" t="s">
        <v>127</v>
      </c>
      <c r="F1819" s="203" t="s">
        <v>38</v>
      </c>
      <c r="G1819" s="203"/>
      <c r="H1819" s="218"/>
      <c r="I1819" s="203"/>
      <c r="J1819" s="218"/>
      <c r="K1819" s="202"/>
      <c r="L1819" s="203"/>
      <c r="M1819" s="203"/>
      <c r="N1819" s="203"/>
      <c r="O1819" s="236"/>
      <c r="P1819" s="236"/>
      <c r="Q1819" s="236"/>
      <c r="R1819" s="236"/>
      <c r="S1819" s="236"/>
      <c r="T1819" s="236"/>
      <c r="U1819" s="236"/>
      <c r="V1819" s="236"/>
      <c r="W1819" s="236"/>
      <c r="X1819" s="236"/>
      <c r="Y1819" s="236"/>
      <c r="Z1819" s="236"/>
      <c r="AA1819" s="236"/>
      <c r="AB1819" s="236"/>
      <c r="AC1819" s="251"/>
      <c r="AD1819" s="240"/>
      <c r="AE1819" s="236"/>
      <c r="AF1819" s="236"/>
      <c r="AG1819" s="236"/>
      <c r="AH1819" s="236"/>
      <c r="AI1819" s="236"/>
      <c r="AJ1819" s="236"/>
      <c r="AK1819" s="236"/>
      <c r="AL1819" s="236"/>
      <c r="AM1819" s="240"/>
      <c r="AN1819" s="240"/>
      <c r="AO1819" s="242"/>
    </row>
    <row r="1820" spans="2:41" ht="12.45" customHeight="1" x14ac:dyDescent="0.3">
      <c r="B1820" s="456"/>
      <c r="C1820" s="430"/>
      <c r="D1820" s="425"/>
      <c r="E1820" s="220" t="s">
        <v>126</v>
      </c>
      <c r="F1820" s="321" t="s">
        <v>38</v>
      </c>
      <c r="G1820" s="200" t="str">
        <f>IF(AND(G1817&lt;&gt;"",G1818&lt;&gt;"",G1819&lt;&gt;""),G1817*G1818*G1819,"")</f>
        <v/>
      </c>
      <c r="H1820" s="198" t="str">
        <f>IF(AND(H1817&lt;&gt;"",H1818&lt;&gt;"",H1819&lt;&gt;""),H1817*H1818*H1819,"")</f>
        <v/>
      </c>
      <c r="I1820" s="200" t="str">
        <f t="shared" ref="I1820:AJ1820" si="422">IF(AND(I1817&lt;&gt;"",I1818&lt;&gt;"",I1819&lt;&gt;""),I1817*I1818*I1819,"")</f>
        <v/>
      </c>
      <c r="J1820" s="200" t="str">
        <f t="shared" si="422"/>
        <v/>
      </c>
      <c r="K1820" s="200" t="str">
        <f t="shared" si="422"/>
        <v/>
      </c>
      <c r="L1820" s="204" t="str">
        <f t="shared" si="422"/>
        <v/>
      </c>
      <c r="M1820" s="204" t="str">
        <f t="shared" si="422"/>
        <v/>
      </c>
      <c r="N1820" s="204" t="str">
        <f t="shared" si="422"/>
        <v/>
      </c>
      <c r="O1820" s="204" t="str">
        <f t="shared" si="422"/>
        <v/>
      </c>
      <c r="P1820" s="204" t="str">
        <f t="shared" si="422"/>
        <v/>
      </c>
      <c r="Q1820" s="204" t="str">
        <f t="shared" si="422"/>
        <v/>
      </c>
      <c r="R1820" s="204" t="str">
        <f t="shared" si="422"/>
        <v/>
      </c>
      <c r="S1820" s="204" t="str">
        <f t="shared" si="422"/>
        <v/>
      </c>
      <c r="T1820" s="204" t="str">
        <f t="shared" si="422"/>
        <v/>
      </c>
      <c r="U1820" s="204" t="str">
        <f t="shared" si="422"/>
        <v/>
      </c>
      <c r="V1820" s="204" t="str">
        <f t="shared" si="422"/>
        <v/>
      </c>
      <c r="W1820" s="204" t="str">
        <f t="shared" si="422"/>
        <v/>
      </c>
      <c r="X1820" s="204" t="str">
        <f t="shared" si="422"/>
        <v/>
      </c>
      <c r="Y1820" s="204" t="str">
        <f t="shared" si="422"/>
        <v/>
      </c>
      <c r="Z1820" s="204" t="str">
        <f t="shared" si="422"/>
        <v/>
      </c>
      <c r="AA1820" s="204" t="str">
        <f t="shared" si="422"/>
        <v/>
      </c>
      <c r="AB1820" s="204" t="str">
        <f t="shared" si="422"/>
        <v/>
      </c>
      <c r="AC1820" s="204" t="str">
        <f t="shared" si="422"/>
        <v/>
      </c>
      <c r="AD1820" s="200" t="str">
        <f t="shared" si="422"/>
        <v/>
      </c>
      <c r="AE1820" s="200" t="str">
        <f t="shared" si="422"/>
        <v/>
      </c>
      <c r="AF1820" s="200" t="str">
        <f t="shared" si="422"/>
        <v/>
      </c>
      <c r="AG1820" s="200" t="str">
        <f t="shared" si="422"/>
        <v/>
      </c>
      <c r="AH1820" s="204" t="str">
        <f t="shared" si="422"/>
        <v/>
      </c>
      <c r="AI1820" s="204" t="str">
        <f t="shared" si="422"/>
        <v/>
      </c>
      <c r="AJ1820" s="204" t="str">
        <f t="shared" si="422"/>
        <v/>
      </c>
      <c r="AK1820" s="204" t="str">
        <f>IF(AND(AK1817&lt;&gt;"",AK1818&lt;&gt;"",AK1819&lt;&gt;""),AK1817*AK1818*AK1819,"")</f>
        <v/>
      </c>
      <c r="AL1820" s="204" t="str">
        <f t="shared" ref="AL1820:AO1820" si="423">IF(AND(AL1817&lt;&gt;"",AL1818&lt;&gt;"",AL1819&lt;&gt;""),AL1817*AL1818*AL1819,"")</f>
        <v/>
      </c>
      <c r="AM1820" s="204" t="str">
        <f t="shared" si="423"/>
        <v/>
      </c>
      <c r="AN1820" s="204" t="str">
        <f t="shared" si="423"/>
        <v/>
      </c>
      <c r="AO1820" s="210" t="str">
        <f t="shared" si="423"/>
        <v/>
      </c>
    </row>
    <row r="1821" spans="2:41" ht="12.45" customHeight="1" x14ac:dyDescent="0.3">
      <c r="B1821" s="456"/>
      <c r="C1821" s="430"/>
      <c r="D1821" s="426" t="s">
        <v>110</v>
      </c>
      <c r="E1821" s="243" t="s">
        <v>46</v>
      </c>
      <c r="F1821" s="203" t="s">
        <v>38</v>
      </c>
      <c r="G1821" s="203"/>
      <c r="H1821" s="203"/>
      <c r="I1821" s="202"/>
      <c r="J1821" s="244"/>
      <c r="K1821" s="244"/>
      <c r="L1821" s="203"/>
      <c r="M1821" s="203"/>
      <c r="N1821" s="250"/>
      <c r="O1821" s="251"/>
      <c r="P1821" s="251"/>
      <c r="Q1821" s="251"/>
      <c r="R1821" s="251"/>
      <c r="S1821" s="251"/>
      <c r="T1821" s="251"/>
      <c r="U1821" s="251"/>
      <c r="V1821" s="251"/>
      <c r="W1821" s="251"/>
      <c r="X1821" s="236"/>
      <c r="Y1821" s="240"/>
      <c r="Z1821" s="236"/>
      <c r="AA1821" s="236"/>
      <c r="AB1821" s="240"/>
      <c r="AC1821" s="236"/>
      <c r="AD1821" s="237"/>
      <c r="AE1821" s="238"/>
      <c r="AF1821" s="236"/>
      <c r="AG1821" s="236"/>
      <c r="AH1821" s="249"/>
      <c r="AI1821" s="249"/>
      <c r="AJ1821" s="236"/>
      <c r="AK1821" s="236"/>
      <c r="AL1821" s="236"/>
      <c r="AM1821" s="236"/>
      <c r="AN1821" s="254"/>
      <c r="AO1821" s="255"/>
    </row>
    <row r="1822" spans="2:41" ht="12.45" customHeight="1" x14ac:dyDescent="0.3">
      <c r="B1822" s="456"/>
      <c r="C1822" s="430"/>
      <c r="D1822" s="424"/>
      <c r="E1822" s="245" t="s">
        <v>109</v>
      </c>
      <c r="F1822" s="203" t="s">
        <v>38</v>
      </c>
      <c r="G1822" s="246"/>
      <c r="H1822" s="203"/>
      <c r="I1822" s="231"/>
      <c r="J1822" s="203"/>
      <c r="K1822" s="218"/>
      <c r="L1822" s="247"/>
      <c r="M1822" s="247"/>
      <c r="N1822" s="203"/>
      <c r="O1822" s="236"/>
      <c r="P1822" s="236"/>
      <c r="Q1822" s="236"/>
      <c r="R1822" s="236"/>
      <c r="S1822" s="236"/>
      <c r="T1822" s="236"/>
      <c r="U1822" s="236"/>
      <c r="V1822" s="236"/>
      <c r="W1822" s="236"/>
      <c r="X1822" s="236"/>
      <c r="Y1822" s="240"/>
      <c r="Z1822" s="236"/>
      <c r="AA1822" s="236"/>
      <c r="AB1822" s="240"/>
      <c r="AC1822" s="249"/>
      <c r="AD1822" s="252"/>
      <c r="AE1822" s="253"/>
      <c r="AF1822" s="236"/>
      <c r="AG1822" s="249"/>
      <c r="AH1822" s="249"/>
      <c r="AI1822" s="249"/>
      <c r="AJ1822" s="249"/>
      <c r="AK1822" s="249"/>
      <c r="AL1822" s="249"/>
      <c r="AM1822" s="236"/>
      <c r="AN1822" s="240"/>
      <c r="AO1822" s="242"/>
    </row>
    <row r="1823" spans="2:41" ht="12.45" customHeight="1" x14ac:dyDescent="0.3">
      <c r="B1823" s="456"/>
      <c r="C1823" s="430"/>
      <c r="D1823" s="424"/>
      <c r="E1823" s="245" t="s">
        <v>127</v>
      </c>
      <c r="F1823" s="203" t="s">
        <v>38</v>
      </c>
      <c r="G1823" s="202"/>
      <c r="H1823" s="203"/>
      <c r="I1823" s="203"/>
      <c r="J1823" s="247"/>
      <c r="K1823" s="248"/>
      <c r="L1823" s="203"/>
      <c r="M1823" s="203"/>
      <c r="N1823" s="247"/>
      <c r="O1823" s="249"/>
      <c r="P1823" s="249"/>
      <c r="Q1823" s="249"/>
      <c r="R1823" s="249"/>
      <c r="S1823" s="249"/>
      <c r="T1823" s="249"/>
      <c r="U1823" s="249"/>
      <c r="V1823" s="249"/>
      <c r="W1823" s="249"/>
      <c r="X1823" s="236"/>
      <c r="Y1823" s="240"/>
      <c r="Z1823" s="236"/>
      <c r="AA1823" s="236"/>
      <c r="AB1823" s="240"/>
      <c r="AC1823" s="249"/>
      <c r="AD1823" s="252"/>
      <c r="AE1823" s="253"/>
      <c r="AF1823" s="236"/>
      <c r="AG1823" s="249"/>
      <c r="AH1823" s="236"/>
      <c r="AI1823" s="236"/>
      <c r="AJ1823" s="236"/>
      <c r="AK1823" s="236"/>
      <c r="AL1823" s="236"/>
      <c r="AM1823" s="236"/>
      <c r="AN1823" s="240"/>
      <c r="AO1823" s="242"/>
    </row>
    <row r="1824" spans="2:41" ht="12.45" customHeight="1" x14ac:dyDescent="0.3">
      <c r="B1824" s="456"/>
      <c r="C1824" s="430"/>
      <c r="D1824" s="425"/>
      <c r="E1824" s="220" t="s">
        <v>126</v>
      </c>
      <c r="F1824" s="321" t="s">
        <v>38</v>
      </c>
      <c r="G1824" s="259" t="str">
        <f>IF(AND(G1821&lt;&gt;"",G1822&lt;&gt;"",G1823&lt;&gt;""),G1821*G1822*G1823,"")</f>
        <v/>
      </c>
      <c r="H1824" s="259" t="str">
        <f t="shared" ref="H1824:AO1824" si="424">IF(AND(H1821&lt;&gt;"",H1822&lt;&gt;"",H1823&lt;&gt;""),H1821*H1822*H1823,"")</f>
        <v/>
      </c>
      <c r="I1824" s="259" t="str">
        <f t="shared" si="424"/>
        <v/>
      </c>
      <c r="J1824" s="259" t="str">
        <f t="shared" si="424"/>
        <v/>
      </c>
      <c r="K1824" s="259" t="str">
        <f t="shared" si="424"/>
        <v/>
      </c>
      <c r="L1824" s="259" t="str">
        <f t="shared" si="424"/>
        <v/>
      </c>
      <c r="M1824" s="259" t="str">
        <f t="shared" si="424"/>
        <v/>
      </c>
      <c r="N1824" s="259" t="str">
        <f t="shared" si="424"/>
        <v/>
      </c>
      <c r="O1824" s="259" t="str">
        <f t="shared" si="424"/>
        <v/>
      </c>
      <c r="P1824" s="259" t="str">
        <f t="shared" si="424"/>
        <v/>
      </c>
      <c r="Q1824" s="259" t="str">
        <f t="shared" si="424"/>
        <v/>
      </c>
      <c r="R1824" s="259" t="str">
        <f t="shared" si="424"/>
        <v/>
      </c>
      <c r="S1824" s="259" t="str">
        <f t="shared" si="424"/>
        <v/>
      </c>
      <c r="T1824" s="259" t="str">
        <f t="shared" si="424"/>
        <v/>
      </c>
      <c r="U1824" s="259" t="str">
        <f t="shared" si="424"/>
        <v/>
      </c>
      <c r="V1824" s="259" t="str">
        <f t="shared" si="424"/>
        <v/>
      </c>
      <c r="W1824" s="259" t="str">
        <f t="shared" si="424"/>
        <v/>
      </c>
      <c r="X1824" s="259" t="str">
        <f t="shared" si="424"/>
        <v/>
      </c>
      <c r="Y1824" s="260" t="str">
        <f t="shared" si="424"/>
        <v/>
      </c>
      <c r="Z1824" s="261" t="str">
        <f t="shared" si="424"/>
        <v/>
      </c>
      <c r="AA1824" s="259" t="str">
        <f t="shared" si="424"/>
        <v/>
      </c>
      <c r="AB1824" s="260" t="str">
        <f t="shared" si="424"/>
        <v/>
      </c>
      <c r="AC1824" s="261" t="str">
        <f t="shared" si="424"/>
        <v/>
      </c>
      <c r="AD1824" s="259" t="str">
        <f t="shared" si="424"/>
        <v/>
      </c>
      <c r="AE1824" s="259" t="str">
        <f t="shared" si="424"/>
        <v/>
      </c>
      <c r="AF1824" s="259" t="str">
        <f t="shared" si="424"/>
        <v/>
      </c>
      <c r="AG1824" s="259" t="str">
        <f t="shared" si="424"/>
        <v/>
      </c>
      <c r="AH1824" s="259" t="str">
        <f t="shared" si="424"/>
        <v/>
      </c>
      <c r="AI1824" s="259" t="str">
        <f t="shared" si="424"/>
        <v/>
      </c>
      <c r="AJ1824" s="259" t="str">
        <f t="shared" si="424"/>
        <v/>
      </c>
      <c r="AK1824" s="259" t="str">
        <f t="shared" si="424"/>
        <v/>
      </c>
      <c r="AL1824" s="259" t="str">
        <f t="shared" si="424"/>
        <v/>
      </c>
      <c r="AM1824" s="259" t="str">
        <f t="shared" si="424"/>
        <v/>
      </c>
      <c r="AN1824" s="259" t="str">
        <f t="shared" si="424"/>
        <v/>
      </c>
      <c r="AO1824" s="262" t="str">
        <f t="shared" si="424"/>
        <v/>
      </c>
    </row>
    <row r="1825" spans="2:41" ht="12.45" customHeight="1" x14ac:dyDescent="0.3">
      <c r="B1825" s="456"/>
      <c r="C1825" s="430"/>
      <c r="D1825" s="426" t="s">
        <v>110</v>
      </c>
      <c r="E1825" s="243" t="s">
        <v>46</v>
      </c>
      <c r="F1825" s="203" t="s">
        <v>38</v>
      </c>
      <c r="G1825" s="247"/>
      <c r="H1825" s="247"/>
      <c r="I1825" s="256"/>
      <c r="J1825" s="257"/>
      <c r="K1825" s="257"/>
      <c r="L1825" s="247"/>
      <c r="M1825" s="247"/>
      <c r="N1825" s="250"/>
      <c r="O1825" s="251"/>
      <c r="P1825" s="251"/>
      <c r="Q1825" s="251"/>
      <c r="R1825" s="251"/>
      <c r="S1825" s="251"/>
      <c r="T1825" s="251"/>
      <c r="U1825" s="251"/>
      <c r="V1825" s="251"/>
      <c r="W1825" s="251"/>
      <c r="X1825" s="249"/>
      <c r="Y1825" s="254"/>
      <c r="Z1825" s="249"/>
      <c r="AA1825" s="249"/>
      <c r="AB1825" s="254"/>
      <c r="AC1825" s="249"/>
      <c r="AD1825" s="252"/>
      <c r="AE1825" s="258"/>
      <c r="AF1825" s="249"/>
      <c r="AG1825" s="249"/>
      <c r="AH1825" s="249"/>
      <c r="AI1825" s="249"/>
      <c r="AJ1825" s="249"/>
      <c r="AK1825" s="249"/>
      <c r="AL1825" s="249"/>
      <c r="AM1825" s="249"/>
      <c r="AN1825" s="254"/>
      <c r="AO1825" s="255"/>
    </row>
    <row r="1826" spans="2:41" ht="12.45" customHeight="1" x14ac:dyDescent="0.3">
      <c r="B1826" s="456"/>
      <c r="C1826" s="430"/>
      <c r="D1826" s="424"/>
      <c r="E1826" s="245" t="s">
        <v>109</v>
      </c>
      <c r="F1826" s="203" t="s">
        <v>38</v>
      </c>
      <c r="G1826" s="246"/>
      <c r="H1826" s="203"/>
      <c r="I1826" s="231"/>
      <c r="J1826" s="203"/>
      <c r="K1826" s="218"/>
      <c r="L1826" s="247"/>
      <c r="M1826" s="247"/>
      <c r="N1826" s="203"/>
      <c r="O1826" s="236"/>
      <c r="P1826" s="236"/>
      <c r="Q1826" s="236"/>
      <c r="R1826" s="236"/>
      <c r="S1826" s="236"/>
      <c r="T1826" s="236"/>
      <c r="U1826" s="236"/>
      <c r="V1826" s="236"/>
      <c r="W1826" s="236"/>
      <c r="X1826" s="236"/>
      <c r="Y1826" s="240"/>
      <c r="Z1826" s="236"/>
      <c r="AA1826" s="236"/>
      <c r="AB1826" s="240"/>
      <c r="AC1826" s="249"/>
      <c r="AD1826" s="252"/>
      <c r="AE1826" s="253"/>
      <c r="AF1826" s="236"/>
      <c r="AG1826" s="249"/>
      <c r="AH1826" s="249"/>
      <c r="AI1826" s="249"/>
      <c r="AJ1826" s="249"/>
      <c r="AK1826" s="249"/>
      <c r="AL1826" s="249"/>
      <c r="AM1826" s="236"/>
      <c r="AN1826" s="240"/>
      <c r="AO1826" s="242"/>
    </row>
    <row r="1827" spans="2:41" ht="12.45" customHeight="1" x14ac:dyDescent="0.3">
      <c r="B1827" s="456"/>
      <c r="C1827" s="430"/>
      <c r="D1827" s="424"/>
      <c r="E1827" s="245" t="s">
        <v>127</v>
      </c>
      <c r="F1827" s="203" t="s">
        <v>38</v>
      </c>
      <c r="G1827" s="202"/>
      <c r="H1827" s="203"/>
      <c r="I1827" s="203"/>
      <c r="J1827" s="203"/>
      <c r="K1827" s="218"/>
      <c r="L1827" s="203"/>
      <c r="M1827" s="203"/>
      <c r="N1827" s="203"/>
      <c r="O1827" s="236"/>
      <c r="P1827" s="236"/>
      <c r="Q1827" s="236"/>
      <c r="R1827" s="236"/>
      <c r="S1827" s="236"/>
      <c r="T1827" s="236"/>
      <c r="U1827" s="236"/>
      <c r="V1827" s="236"/>
      <c r="W1827" s="236"/>
      <c r="X1827" s="236"/>
      <c r="Y1827" s="240"/>
      <c r="Z1827" s="236"/>
      <c r="AA1827" s="236"/>
      <c r="AB1827" s="240"/>
      <c r="AC1827" s="236"/>
      <c r="AD1827" s="237"/>
      <c r="AE1827" s="263"/>
      <c r="AF1827" s="236"/>
      <c r="AG1827" s="236"/>
      <c r="AH1827" s="236"/>
      <c r="AI1827" s="236"/>
      <c r="AJ1827" s="236"/>
      <c r="AK1827" s="236"/>
      <c r="AL1827" s="236"/>
      <c r="AM1827" s="236"/>
      <c r="AN1827" s="240"/>
      <c r="AO1827" s="242"/>
    </row>
    <row r="1828" spans="2:41" ht="12.45" customHeight="1" x14ac:dyDescent="0.3">
      <c r="B1828" s="456"/>
      <c r="C1828" s="430"/>
      <c r="D1828" s="425"/>
      <c r="E1828" s="221" t="s">
        <v>126</v>
      </c>
      <c r="F1828" s="321" t="s">
        <v>38</v>
      </c>
      <c r="G1828" s="259" t="str">
        <f>IF(AND(G1825&lt;&gt;"",G1826&lt;&gt;"",G1827&lt;&gt;""),G1825*G1826*G1827,"")</f>
        <v/>
      </c>
      <c r="H1828" s="259" t="str">
        <f t="shared" ref="H1828:AO1828" si="425">IF(AND(H1825&lt;&gt;"",H1826&lt;&gt;"",H1827&lt;&gt;""),H1825*H1826*H1827,"")</f>
        <v/>
      </c>
      <c r="I1828" s="259" t="str">
        <f t="shared" si="425"/>
        <v/>
      </c>
      <c r="J1828" s="259" t="str">
        <f t="shared" si="425"/>
        <v/>
      </c>
      <c r="K1828" s="259" t="str">
        <f t="shared" si="425"/>
        <v/>
      </c>
      <c r="L1828" s="259" t="str">
        <f t="shared" si="425"/>
        <v/>
      </c>
      <c r="M1828" s="259" t="str">
        <f t="shared" si="425"/>
        <v/>
      </c>
      <c r="N1828" s="259" t="str">
        <f t="shared" si="425"/>
        <v/>
      </c>
      <c r="O1828" s="259" t="str">
        <f t="shared" si="425"/>
        <v/>
      </c>
      <c r="P1828" s="259" t="str">
        <f t="shared" si="425"/>
        <v/>
      </c>
      <c r="Q1828" s="259" t="str">
        <f t="shared" si="425"/>
        <v/>
      </c>
      <c r="R1828" s="259" t="str">
        <f t="shared" si="425"/>
        <v/>
      </c>
      <c r="S1828" s="259" t="str">
        <f t="shared" si="425"/>
        <v/>
      </c>
      <c r="T1828" s="259" t="str">
        <f t="shared" si="425"/>
        <v/>
      </c>
      <c r="U1828" s="259" t="str">
        <f t="shared" si="425"/>
        <v/>
      </c>
      <c r="V1828" s="259" t="str">
        <f t="shared" si="425"/>
        <v/>
      </c>
      <c r="W1828" s="259" t="str">
        <f t="shared" si="425"/>
        <v/>
      </c>
      <c r="X1828" s="259" t="str">
        <f t="shared" si="425"/>
        <v/>
      </c>
      <c r="Y1828" s="259" t="str">
        <f t="shared" si="425"/>
        <v/>
      </c>
      <c r="Z1828" s="259" t="str">
        <f t="shared" si="425"/>
        <v/>
      </c>
      <c r="AA1828" s="259" t="str">
        <f t="shared" si="425"/>
        <v/>
      </c>
      <c r="AB1828" s="259" t="str">
        <f t="shared" si="425"/>
        <v/>
      </c>
      <c r="AC1828" s="259" t="str">
        <f t="shared" si="425"/>
        <v/>
      </c>
      <c r="AD1828" s="259" t="str">
        <f t="shared" si="425"/>
        <v/>
      </c>
      <c r="AE1828" s="259" t="str">
        <f t="shared" si="425"/>
        <v/>
      </c>
      <c r="AF1828" s="259" t="str">
        <f t="shared" si="425"/>
        <v/>
      </c>
      <c r="AG1828" s="259" t="str">
        <f t="shared" si="425"/>
        <v/>
      </c>
      <c r="AH1828" s="259" t="str">
        <f t="shared" si="425"/>
        <v/>
      </c>
      <c r="AI1828" s="259" t="str">
        <f t="shared" si="425"/>
        <v/>
      </c>
      <c r="AJ1828" s="259" t="str">
        <f t="shared" si="425"/>
        <v/>
      </c>
      <c r="AK1828" s="259" t="str">
        <f t="shared" si="425"/>
        <v/>
      </c>
      <c r="AL1828" s="259" t="str">
        <f t="shared" si="425"/>
        <v/>
      </c>
      <c r="AM1828" s="259" t="str">
        <f t="shared" si="425"/>
        <v/>
      </c>
      <c r="AN1828" s="259" t="str">
        <f t="shared" si="425"/>
        <v/>
      </c>
      <c r="AO1828" s="262" t="str">
        <f t="shared" si="425"/>
        <v/>
      </c>
    </row>
    <row r="1829" spans="2:41" ht="12.45" customHeight="1" x14ac:dyDescent="0.3">
      <c r="B1829" s="456"/>
      <c r="C1829" s="430"/>
      <c r="D1829" s="426" t="s">
        <v>110</v>
      </c>
      <c r="E1829" s="264" t="s">
        <v>46</v>
      </c>
      <c r="F1829" s="203" t="s">
        <v>38</v>
      </c>
      <c r="G1829" s="247"/>
      <c r="H1829" s="247"/>
      <c r="I1829" s="256"/>
      <c r="J1829" s="257"/>
      <c r="K1829" s="257"/>
      <c r="L1829" s="247"/>
      <c r="M1829" s="247"/>
      <c r="N1829" s="250"/>
      <c r="O1829" s="251"/>
      <c r="P1829" s="251"/>
      <c r="Q1829" s="251"/>
      <c r="R1829" s="251"/>
      <c r="S1829" s="251"/>
      <c r="T1829" s="251"/>
      <c r="U1829" s="251"/>
      <c r="V1829" s="251"/>
      <c r="W1829" s="251"/>
      <c r="X1829" s="249"/>
      <c r="Y1829" s="254"/>
      <c r="Z1829" s="249"/>
      <c r="AA1829" s="249"/>
      <c r="AB1829" s="254"/>
      <c r="AC1829" s="249"/>
      <c r="AD1829" s="252"/>
      <c r="AE1829" s="258"/>
      <c r="AF1829" s="249"/>
      <c r="AG1829" s="249"/>
      <c r="AH1829" s="249"/>
      <c r="AI1829" s="249"/>
      <c r="AJ1829" s="249"/>
      <c r="AK1829" s="249"/>
      <c r="AL1829" s="249"/>
      <c r="AM1829" s="249"/>
      <c r="AN1829" s="254"/>
      <c r="AO1829" s="255"/>
    </row>
    <row r="1830" spans="2:41" ht="12.45" customHeight="1" x14ac:dyDescent="0.3">
      <c r="B1830" s="456"/>
      <c r="C1830" s="430"/>
      <c r="D1830" s="424"/>
      <c r="E1830" s="245" t="s">
        <v>109</v>
      </c>
      <c r="F1830" s="203" t="s">
        <v>38</v>
      </c>
      <c r="G1830" s="246"/>
      <c r="H1830" s="203"/>
      <c r="I1830" s="231"/>
      <c r="J1830" s="203"/>
      <c r="K1830" s="218"/>
      <c r="L1830" s="247"/>
      <c r="M1830" s="247"/>
      <c r="N1830" s="203"/>
      <c r="O1830" s="236"/>
      <c r="P1830" s="236"/>
      <c r="Q1830" s="236"/>
      <c r="R1830" s="236"/>
      <c r="S1830" s="236"/>
      <c r="T1830" s="236"/>
      <c r="U1830" s="236"/>
      <c r="V1830" s="236"/>
      <c r="W1830" s="236"/>
      <c r="X1830" s="236"/>
      <c r="Y1830" s="240"/>
      <c r="Z1830" s="236"/>
      <c r="AA1830" s="236"/>
      <c r="AB1830" s="240"/>
      <c r="AC1830" s="249"/>
      <c r="AD1830" s="252"/>
      <c r="AE1830" s="253"/>
      <c r="AF1830" s="236"/>
      <c r="AG1830" s="249"/>
      <c r="AH1830" s="249"/>
      <c r="AI1830" s="249"/>
      <c r="AJ1830" s="249"/>
      <c r="AK1830" s="249"/>
      <c r="AL1830" s="249"/>
      <c r="AM1830" s="236"/>
      <c r="AN1830" s="240"/>
      <c r="AO1830" s="242"/>
    </row>
    <row r="1831" spans="2:41" ht="12.45" customHeight="1" x14ac:dyDescent="0.3">
      <c r="B1831" s="456"/>
      <c r="C1831" s="430"/>
      <c r="D1831" s="424"/>
      <c r="E1831" s="245" t="s">
        <v>127</v>
      </c>
      <c r="F1831" s="203" t="s">
        <v>38</v>
      </c>
      <c r="G1831" s="202"/>
      <c r="H1831" s="203"/>
      <c r="I1831" s="203"/>
      <c r="J1831" s="203"/>
      <c r="K1831" s="218"/>
      <c r="L1831" s="203"/>
      <c r="M1831" s="203"/>
      <c r="N1831" s="203"/>
      <c r="O1831" s="236"/>
      <c r="P1831" s="236"/>
      <c r="Q1831" s="236"/>
      <c r="R1831" s="236"/>
      <c r="S1831" s="236"/>
      <c r="T1831" s="236"/>
      <c r="U1831" s="236"/>
      <c r="V1831" s="236"/>
      <c r="W1831" s="236"/>
      <c r="X1831" s="236"/>
      <c r="Y1831" s="240"/>
      <c r="Z1831" s="236"/>
      <c r="AA1831" s="236"/>
      <c r="AB1831" s="240"/>
      <c r="AC1831" s="236"/>
      <c r="AD1831" s="237"/>
      <c r="AE1831" s="263"/>
      <c r="AF1831" s="236"/>
      <c r="AG1831" s="236"/>
      <c r="AH1831" s="236"/>
      <c r="AI1831" s="236"/>
      <c r="AJ1831" s="236"/>
      <c r="AK1831" s="236"/>
      <c r="AL1831" s="236"/>
      <c r="AM1831" s="236"/>
      <c r="AN1831" s="240"/>
      <c r="AO1831" s="242"/>
    </row>
    <row r="1832" spans="2:41" ht="12.45" customHeight="1" x14ac:dyDescent="0.3">
      <c r="B1832" s="456"/>
      <c r="C1832" s="430"/>
      <c r="D1832" s="425"/>
      <c r="E1832" s="221" t="s">
        <v>126</v>
      </c>
      <c r="F1832" s="321" t="s">
        <v>38</v>
      </c>
      <c r="G1832" s="259" t="str">
        <f>IF(AND(G1829&lt;&gt;"",G1830&lt;&gt;"",G1831&lt;&gt;""),G1829*G1830*G1831,"")</f>
        <v/>
      </c>
      <c r="H1832" s="259" t="str">
        <f t="shared" ref="H1832:AO1832" si="426">IF(AND(H1829&lt;&gt;"",H1830&lt;&gt;"",H1831&lt;&gt;""),H1829*H1830*H1831,"")</f>
        <v/>
      </c>
      <c r="I1832" s="259" t="str">
        <f t="shared" si="426"/>
        <v/>
      </c>
      <c r="J1832" s="259" t="str">
        <f t="shared" si="426"/>
        <v/>
      </c>
      <c r="K1832" s="259" t="str">
        <f t="shared" si="426"/>
        <v/>
      </c>
      <c r="L1832" s="259" t="str">
        <f t="shared" si="426"/>
        <v/>
      </c>
      <c r="M1832" s="259" t="str">
        <f t="shared" si="426"/>
        <v/>
      </c>
      <c r="N1832" s="259" t="str">
        <f t="shared" si="426"/>
        <v/>
      </c>
      <c r="O1832" s="259" t="str">
        <f t="shared" si="426"/>
        <v/>
      </c>
      <c r="P1832" s="259" t="str">
        <f t="shared" si="426"/>
        <v/>
      </c>
      <c r="Q1832" s="259" t="str">
        <f t="shared" si="426"/>
        <v/>
      </c>
      <c r="R1832" s="259" t="str">
        <f t="shared" si="426"/>
        <v/>
      </c>
      <c r="S1832" s="259" t="str">
        <f t="shared" si="426"/>
        <v/>
      </c>
      <c r="T1832" s="259" t="str">
        <f t="shared" si="426"/>
        <v/>
      </c>
      <c r="U1832" s="259" t="str">
        <f t="shared" si="426"/>
        <v/>
      </c>
      <c r="V1832" s="259" t="str">
        <f t="shared" si="426"/>
        <v/>
      </c>
      <c r="W1832" s="259" t="str">
        <f t="shared" si="426"/>
        <v/>
      </c>
      <c r="X1832" s="259" t="str">
        <f t="shared" si="426"/>
        <v/>
      </c>
      <c r="Y1832" s="259" t="str">
        <f t="shared" si="426"/>
        <v/>
      </c>
      <c r="Z1832" s="259" t="str">
        <f t="shared" si="426"/>
        <v/>
      </c>
      <c r="AA1832" s="259" t="str">
        <f t="shared" si="426"/>
        <v/>
      </c>
      <c r="AB1832" s="259" t="str">
        <f t="shared" si="426"/>
        <v/>
      </c>
      <c r="AC1832" s="259" t="str">
        <f t="shared" si="426"/>
        <v/>
      </c>
      <c r="AD1832" s="259" t="str">
        <f t="shared" si="426"/>
        <v/>
      </c>
      <c r="AE1832" s="259" t="str">
        <f t="shared" si="426"/>
        <v/>
      </c>
      <c r="AF1832" s="259" t="str">
        <f t="shared" si="426"/>
        <v/>
      </c>
      <c r="AG1832" s="259" t="str">
        <f t="shared" si="426"/>
        <v/>
      </c>
      <c r="AH1832" s="259" t="str">
        <f t="shared" si="426"/>
        <v/>
      </c>
      <c r="AI1832" s="259" t="str">
        <f t="shared" si="426"/>
        <v/>
      </c>
      <c r="AJ1832" s="259" t="str">
        <f t="shared" si="426"/>
        <v/>
      </c>
      <c r="AK1832" s="259" t="str">
        <f t="shared" si="426"/>
        <v/>
      </c>
      <c r="AL1832" s="259" t="str">
        <f t="shared" si="426"/>
        <v/>
      </c>
      <c r="AM1832" s="259" t="str">
        <f t="shared" si="426"/>
        <v/>
      </c>
      <c r="AN1832" s="259" t="str">
        <f t="shared" si="426"/>
        <v/>
      </c>
      <c r="AO1832" s="262" t="str">
        <f t="shared" si="426"/>
        <v/>
      </c>
    </row>
    <row r="1833" spans="2:41" ht="12.45" customHeight="1" x14ac:dyDescent="0.3">
      <c r="B1833" s="456"/>
      <c r="C1833" s="430"/>
      <c r="D1833" s="426" t="s">
        <v>110</v>
      </c>
      <c r="E1833" s="264" t="s">
        <v>46</v>
      </c>
      <c r="F1833" s="203" t="s">
        <v>38</v>
      </c>
      <c r="G1833" s="247"/>
      <c r="H1833" s="247"/>
      <c r="I1833" s="256"/>
      <c r="J1833" s="257"/>
      <c r="K1833" s="257"/>
      <c r="L1833" s="247"/>
      <c r="M1833" s="247"/>
      <c r="N1833" s="250"/>
      <c r="O1833" s="251"/>
      <c r="P1833" s="251"/>
      <c r="Q1833" s="251"/>
      <c r="R1833" s="251"/>
      <c r="S1833" s="251"/>
      <c r="T1833" s="251"/>
      <c r="U1833" s="251"/>
      <c r="V1833" s="251"/>
      <c r="W1833" s="251"/>
      <c r="X1833" s="249"/>
      <c r="Y1833" s="254"/>
      <c r="Z1833" s="249"/>
      <c r="AA1833" s="249"/>
      <c r="AB1833" s="254"/>
      <c r="AC1833" s="249"/>
      <c r="AD1833" s="252"/>
      <c r="AE1833" s="258"/>
      <c r="AF1833" s="249"/>
      <c r="AG1833" s="249"/>
      <c r="AH1833" s="249"/>
      <c r="AI1833" s="249"/>
      <c r="AJ1833" s="249"/>
      <c r="AK1833" s="249"/>
      <c r="AL1833" s="249"/>
      <c r="AM1833" s="249"/>
      <c r="AN1833" s="254"/>
      <c r="AO1833" s="255"/>
    </row>
    <row r="1834" spans="2:41" ht="12.45" customHeight="1" x14ac:dyDescent="0.3">
      <c r="B1834" s="456"/>
      <c r="C1834" s="430"/>
      <c r="D1834" s="424"/>
      <c r="E1834" s="245" t="s">
        <v>109</v>
      </c>
      <c r="F1834" s="203" t="s">
        <v>38</v>
      </c>
      <c r="G1834" s="246"/>
      <c r="H1834" s="203"/>
      <c r="I1834" s="231"/>
      <c r="J1834" s="203"/>
      <c r="K1834" s="218"/>
      <c r="L1834" s="247"/>
      <c r="M1834" s="247"/>
      <c r="N1834" s="203"/>
      <c r="O1834" s="236"/>
      <c r="P1834" s="236"/>
      <c r="Q1834" s="236"/>
      <c r="R1834" s="236"/>
      <c r="S1834" s="236"/>
      <c r="T1834" s="236"/>
      <c r="U1834" s="236"/>
      <c r="V1834" s="236"/>
      <c r="W1834" s="236"/>
      <c r="X1834" s="236"/>
      <c r="Y1834" s="240"/>
      <c r="Z1834" s="236"/>
      <c r="AA1834" s="236"/>
      <c r="AB1834" s="240"/>
      <c r="AC1834" s="249"/>
      <c r="AD1834" s="252"/>
      <c r="AE1834" s="253"/>
      <c r="AF1834" s="236"/>
      <c r="AG1834" s="249"/>
      <c r="AH1834" s="249"/>
      <c r="AI1834" s="249"/>
      <c r="AJ1834" s="249"/>
      <c r="AK1834" s="249"/>
      <c r="AL1834" s="249"/>
      <c r="AM1834" s="236"/>
      <c r="AN1834" s="240"/>
      <c r="AO1834" s="242"/>
    </row>
    <row r="1835" spans="2:41" ht="12.45" customHeight="1" x14ac:dyDescent="0.3">
      <c r="B1835" s="456"/>
      <c r="C1835" s="430"/>
      <c r="D1835" s="424"/>
      <c r="E1835" s="245" t="s">
        <v>127</v>
      </c>
      <c r="F1835" s="203" t="s">
        <v>38</v>
      </c>
      <c r="G1835" s="202"/>
      <c r="H1835" s="203"/>
      <c r="I1835" s="203"/>
      <c r="J1835" s="203"/>
      <c r="K1835" s="218"/>
      <c r="L1835" s="203"/>
      <c r="M1835" s="203"/>
      <c r="N1835" s="203"/>
      <c r="O1835" s="236"/>
      <c r="P1835" s="236"/>
      <c r="Q1835" s="236"/>
      <c r="R1835" s="236"/>
      <c r="S1835" s="236"/>
      <c r="T1835" s="236"/>
      <c r="U1835" s="236"/>
      <c r="V1835" s="236"/>
      <c r="W1835" s="236"/>
      <c r="X1835" s="236"/>
      <c r="Y1835" s="240"/>
      <c r="Z1835" s="236"/>
      <c r="AA1835" s="236"/>
      <c r="AB1835" s="240"/>
      <c r="AC1835" s="236"/>
      <c r="AD1835" s="237"/>
      <c r="AE1835" s="263"/>
      <c r="AF1835" s="236"/>
      <c r="AG1835" s="236"/>
      <c r="AH1835" s="236"/>
      <c r="AI1835" s="236"/>
      <c r="AJ1835" s="236"/>
      <c r="AK1835" s="236"/>
      <c r="AL1835" s="236"/>
      <c r="AM1835" s="236"/>
      <c r="AN1835" s="240"/>
      <c r="AO1835" s="242"/>
    </row>
    <row r="1836" spans="2:41" ht="12.45" customHeight="1" x14ac:dyDescent="0.3">
      <c r="B1836" s="456"/>
      <c r="C1836" s="430"/>
      <c r="D1836" s="425"/>
      <c r="E1836" s="221" t="s">
        <v>126</v>
      </c>
      <c r="F1836" s="321" t="s">
        <v>38</v>
      </c>
      <c r="G1836" s="259" t="str">
        <f>IF(AND(G1833&lt;&gt;"",G1834&lt;&gt;"",G1835&lt;&gt;""),G1833*G1834*G1835,"")</f>
        <v/>
      </c>
      <c r="H1836" s="259" t="str">
        <f t="shared" ref="H1836:AO1836" si="427">IF(AND(H1833&lt;&gt;"",H1834&lt;&gt;"",H1835&lt;&gt;""),H1833*H1834*H1835,"")</f>
        <v/>
      </c>
      <c r="I1836" s="259" t="str">
        <f t="shared" si="427"/>
        <v/>
      </c>
      <c r="J1836" s="259" t="str">
        <f t="shared" si="427"/>
        <v/>
      </c>
      <c r="K1836" s="259" t="str">
        <f t="shared" si="427"/>
        <v/>
      </c>
      <c r="L1836" s="259" t="str">
        <f t="shared" si="427"/>
        <v/>
      </c>
      <c r="M1836" s="259" t="str">
        <f t="shared" si="427"/>
        <v/>
      </c>
      <c r="N1836" s="259" t="str">
        <f t="shared" si="427"/>
        <v/>
      </c>
      <c r="O1836" s="259" t="str">
        <f t="shared" si="427"/>
        <v/>
      </c>
      <c r="P1836" s="259" t="str">
        <f t="shared" si="427"/>
        <v/>
      </c>
      <c r="Q1836" s="259" t="str">
        <f t="shared" si="427"/>
        <v/>
      </c>
      <c r="R1836" s="259" t="str">
        <f t="shared" si="427"/>
        <v/>
      </c>
      <c r="S1836" s="259" t="str">
        <f t="shared" si="427"/>
        <v/>
      </c>
      <c r="T1836" s="259" t="str">
        <f t="shared" si="427"/>
        <v/>
      </c>
      <c r="U1836" s="259" t="str">
        <f t="shared" si="427"/>
        <v/>
      </c>
      <c r="V1836" s="259" t="str">
        <f t="shared" si="427"/>
        <v/>
      </c>
      <c r="W1836" s="259" t="str">
        <f t="shared" si="427"/>
        <v/>
      </c>
      <c r="X1836" s="259" t="str">
        <f t="shared" si="427"/>
        <v/>
      </c>
      <c r="Y1836" s="259" t="str">
        <f t="shared" si="427"/>
        <v/>
      </c>
      <c r="Z1836" s="259" t="str">
        <f t="shared" si="427"/>
        <v/>
      </c>
      <c r="AA1836" s="259" t="str">
        <f t="shared" si="427"/>
        <v/>
      </c>
      <c r="AB1836" s="259" t="str">
        <f t="shared" si="427"/>
        <v/>
      </c>
      <c r="AC1836" s="259" t="str">
        <f t="shared" si="427"/>
        <v/>
      </c>
      <c r="AD1836" s="259" t="str">
        <f t="shared" si="427"/>
        <v/>
      </c>
      <c r="AE1836" s="259" t="str">
        <f t="shared" si="427"/>
        <v/>
      </c>
      <c r="AF1836" s="259" t="str">
        <f t="shared" si="427"/>
        <v/>
      </c>
      <c r="AG1836" s="259" t="str">
        <f t="shared" si="427"/>
        <v/>
      </c>
      <c r="AH1836" s="259" t="str">
        <f t="shared" si="427"/>
        <v/>
      </c>
      <c r="AI1836" s="259" t="str">
        <f t="shared" si="427"/>
        <v/>
      </c>
      <c r="AJ1836" s="259" t="str">
        <f t="shared" si="427"/>
        <v/>
      </c>
      <c r="AK1836" s="259" t="str">
        <f t="shared" si="427"/>
        <v/>
      </c>
      <c r="AL1836" s="259" t="str">
        <f t="shared" si="427"/>
        <v/>
      </c>
      <c r="AM1836" s="259" t="str">
        <f t="shared" si="427"/>
        <v/>
      </c>
      <c r="AN1836" s="259" t="str">
        <f t="shared" si="427"/>
        <v/>
      </c>
      <c r="AO1836" s="262" t="str">
        <f t="shared" si="427"/>
        <v/>
      </c>
    </row>
    <row r="1837" spans="2:41" ht="12.45" customHeight="1" x14ac:dyDescent="0.3">
      <c r="B1837" s="456"/>
      <c r="C1837" s="430"/>
      <c r="D1837" s="426" t="s">
        <v>110</v>
      </c>
      <c r="E1837" s="264" t="s">
        <v>46</v>
      </c>
      <c r="F1837" s="203" t="s">
        <v>38</v>
      </c>
      <c r="G1837" s="247"/>
      <c r="H1837" s="247"/>
      <c r="I1837" s="256"/>
      <c r="J1837" s="257"/>
      <c r="K1837" s="257"/>
      <c r="L1837" s="247"/>
      <c r="M1837" s="247"/>
      <c r="N1837" s="250"/>
      <c r="O1837" s="251"/>
      <c r="P1837" s="251"/>
      <c r="Q1837" s="251"/>
      <c r="R1837" s="251"/>
      <c r="S1837" s="251"/>
      <c r="T1837" s="251"/>
      <c r="U1837" s="251"/>
      <c r="V1837" s="251"/>
      <c r="W1837" s="251"/>
      <c r="X1837" s="249"/>
      <c r="Y1837" s="254"/>
      <c r="Z1837" s="249"/>
      <c r="AA1837" s="249"/>
      <c r="AB1837" s="254"/>
      <c r="AC1837" s="249"/>
      <c r="AD1837" s="252"/>
      <c r="AE1837" s="258"/>
      <c r="AF1837" s="249"/>
      <c r="AG1837" s="249"/>
      <c r="AH1837" s="249"/>
      <c r="AI1837" s="249"/>
      <c r="AJ1837" s="249"/>
      <c r="AK1837" s="249"/>
      <c r="AL1837" s="249"/>
      <c r="AM1837" s="249"/>
      <c r="AN1837" s="254"/>
      <c r="AO1837" s="255"/>
    </row>
    <row r="1838" spans="2:41" ht="12.45" customHeight="1" x14ac:dyDescent="0.3">
      <c r="B1838" s="456"/>
      <c r="C1838" s="430"/>
      <c r="D1838" s="424"/>
      <c r="E1838" s="245" t="s">
        <v>109</v>
      </c>
      <c r="F1838" s="203" t="s">
        <v>38</v>
      </c>
      <c r="G1838" s="246"/>
      <c r="H1838" s="203"/>
      <c r="I1838" s="231"/>
      <c r="J1838" s="203"/>
      <c r="K1838" s="218"/>
      <c r="L1838" s="247"/>
      <c r="M1838" s="247"/>
      <c r="N1838" s="203"/>
      <c r="O1838" s="236"/>
      <c r="P1838" s="236"/>
      <c r="Q1838" s="236"/>
      <c r="R1838" s="236"/>
      <c r="S1838" s="236"/>
      <c r="T1838" s="236"/>
      <c r="U1838" s="236"/>
      <c r="V1838" s="236"/>
      <c r="W1838" s="236"/>
      <c r="X1838" s="236"/>
      <c r="Y1838" s="240"/>
      <c r="Z1838" s="236"/>
      <c r="AA1838" s="236"/>
      <c r="AB1838" s="240"/>
      <c r="AC1838" s="249"/>
      <c r="AD1838" s="252"/>
      <c r="AE1838" s="253"/>
      <c r="AF1838" s="236"/>
      <c r="AG1838" s="249"/>
      <c r="AH1838" s="249"/>
      <c r="AI1838" s="249"/>
      <c r="AJ1838" s="249"/>
      <c r="AK1838" s="249"/>
      <c r="AL1838" s="249"/>
      <c r="AM1838" s="236"/>
      <c r="AN1838" s="240"/>
      <c r="AO1838" s="242"/>
    </row>
    <row r="1839" spans="2:41" ht="12.45" customHeight="1" x14ac:dyDescent="0.3">
      <c r="B1839" s="456"/>
      <c r="C1839" s="430"/>
      <c r="D1839" s="424"/>
      <c r="E1839" s="245" t="s">
        <v>127</v>
      </c>
      <c r="F1839" s="203" t="s">
        <v>38</v>
      </c>
      <c r="G1839" s="202"/>
      <c r="H1839" s="203"/>
      <c r="I1839" s="203"/>
      <c r="J1839" s="203"/>
      <c r="K1839" s="218"/>
      <c r="L1839" s="203"/>
      <c r="M1839" s="203"/>
      <c r="N1839" s="203"/>
      <c r="O1839" s="236"/>
      <c r="P1839" s="236"/>
      <c r="Q1839" s="236"/>
      <c r="R1839" s="236"/>
      <c r="S1839" s="236"/>
      <c r="T1839" s="236"/>
      <c r="U1839" s="236"/>
      <c r="V1839" s="236"/>
      <c r="W1839" s="236"/>
      <c r="X1839" s="236"/>
      <c r="Y1839" s="240"/>
      <c r="Z1839" s="236"/>
      <c r="AA1839" s="236"/>
      <c r="AB1839" s="240"/>
      <c r="AC1839" s="236"/>
      <c r="AD1839" s="237"/>
      <c r="AE1839" s="263"/>
      <c r="AF1839" s="236"/>
      <c r="AG1839" s="236"/>
      <c r="AH1839" s="236"/>
      <c r="AI1839" s="236"/>
      <c r="AJ1839" s="236"/>
      <c r="AK1839" s="236"/>
      <c r="AL1839" s="236"/>
      <c r="AM1839" s="236"/>
      <c r="AN1839" s="240"/>
      <c r="AO1839" s="242"/>
    </row>
    <row r="1840" spans="2:41" ht="12.45" customHeight="1" x14ac:dyDescent="0.3">
      <c r="B1840" s="456"/>
      <c r="C1840" s="430"/>
      <c r="D1840" s="425"/>
      <c r="E1840" s="221" t="s">
        <v>126</v>
      </c>
      <c r="F1840" s="321" t="s">
        <v>38</v>
      </c>
      <c r="G1840" s="259" t="str">
        <f>IF(AND(G1837&lt;&gt;"",G1838&lt;&gt;"",G1839&lt;&gt;""),G1837*G1838*G1839,"")</f>
        <v/>
      </c>
      <c r="H1840" s="259" t="str">
        <f t="shared" ref="H1840:AO1840" si="428">IF(AND(H1837&lt;&gt;"",H1838&lt;&gt;"",H1839&lt;&gt;""),H1837*H1838*H1839,"")</f>
        <v/>
      </c>
      <c r="I1840" s="259" t="str">
        <f t="shared" si="428"/>
        <v/>
      </c>
      <c r="J1840" s="259" t="str">
        <f t="shared" si="428"/>
        <v/>
      </c>
      <c r="K1840" s="259" t="str">
        <f t="shared" si="428"/>
        <v/>
      </c>
      <c r="L1840" s="259" t="str">
        <f t="shared" si="428"/>
        <v/>
      </c>
      <c r="M1840" s="259" t="str">
        <f t="shared" si="428"/>
        <v/>
      </c>
      <c r="N1840" s="259" t="str">
        <f t="shared" si="428"/>
        <v/>
      </c>
      <c r="O1840" s="259" t="str">
        <f t="shared" si="428"/>
        <v/>
      </c>
      <c r="P1840" s="259" t="str">
        <f t="shared" si="428"/>
        <v/>
      </c>
      <c r="Q1840" s="259" t="str">
        <f t="shared" si="428"/>
        <v/>
      </c>
      <c r="R1840" s="259" t="str">
        <f t="shared" si="428"/>
        <v/>
      </c>
      <c r="S1840" s="259" t="str">
        <f t="shared" si="428"/>
        <v/>
      </c>
      <c r="T1840" s="259" t="str">
        <f t="shared" si="428"/>
        <v/>
      </c>
      <c r="U1840" s="259" t="str">
        <f t="shared" si="428"/>
        <v/>
      </c>
      <c r="V1840" s="259" t="str">
        <f t="shared" si="428"/>
        <v/>
      </c>
      <c r="W1840" s="259" t="str">
        <f t="shared" si="428"/>
        <v/>
      </c>
      <c r="X1840" s="259" t="str">
        <f t="shared" si="428"/>
        <v/>
      </c>
      <c r="Y1840" s="259" t="str">
        <f t="shared" si="428"/>
        <v/>
      </c>
      <c r="Z1840" s="259" t="str">
        <f t="shared" si="428"/>
        <v/>
      </c>
      <c r="AA1840" s="259" t="str">
        <f t="shared" si="428"/>
        <v/>
      </c>
      <c r="AB1840" s="259" t="str">
        <f t="shared" si="428"/>
        <v/>
      </c>
      <c r="AC1840" s="259" t="str">
        <f t="shared" si="428"/>
        <v/>
      </c>
      <c r="AD1840" s="259" t="str">
        <f t="shared" si="428"/>
        <v/>
      </c>
      <c r="AE1840" s="259" t="str">
        <f t="shared" si="428"/>
        <v/>
      </c>
      <c r="AF1840" s="259" t="str">
        <f t="shared" si="428"/>
        <v/>
      </c>
      <c r="AG1840" s="259" t="str">
        <f t="shared" si="428"/>
        <v/>
      </c>
      <c r="AH1840" s="259" t="str">
        <f t="shared" si="428"/>
        <v/>
      </c>
      <c r="AI1840" s="259" t="str">
        <f t="shared" si="428"/>
        <v/>
      </c>
      <c r="AJ1840" s="259" t="str">
        <f t="shared" si="428"/>
        <v/>
      </c>
      <c r="AK1840" s="259" t="str">
        <f t="shared" si="428"/>
        <v/>
      </c>
      <c r="AL1840" s="259" t="str">
        <f t="shared" si="428"/>
        <v/>
      </c>
      <c r="AM1840" s="259" t="str">
        <f t="shared" si="428"/>
        <v/>
      </c>
      <c r="AN1840" s="259" t="str">
        <f t="shared" si="428"/>
        <v/>
      </c>
      <c r="AO1840" s="262" t="str">
        <f t="shared" si="428"/>
        <v/>
      </c>
    </row>
    <row r="1841" spans="2:41" ht="12.45" customHeight="1" x14ac:dyDescent="0.3">
      <c r="B1841" s="456"/>
      <c r="C1841" s="430"/>
      <c r="D1841" s="426" t="s">
        <v>110</v>
      </c>
      <c r="E1841" s="264" t="s">
        <v>46</v>
      </c>
      <c r="F1841" s="203" t="s">
        <v>38</v>
      </c>
      <c r="G1841" s="247"/>
      <c r="H1841" s="247"/>
      <c r="I1841" s="256"/>
      <c r="J1841" s="257"/>
      <c r="K1841" s="257"/>
      <c r="L1841" s="247"/>
      <c r="M1841" s="247"/>
      <c r="N1841" s="250"/>
      <c r="O1841" s="251"/>
      <c r="P1841" s="251"/>
      <c r="Q1841" s="251"/>
      <c r="R1841" s="251"/>
      <c r="S1841" s="251"/>
      <c r="T1841" s="251"/>
      <c r="U1841" s="251"/>
      <c r="V1841" s="251"/>
      <c r="W1841" s="251"/>
      <c r="X1841" s="249"/>
      <c r="Y1841" s="254"/>
      <c r="Z1841" s="249"/>
      <c r="AA1841" s="249"/>
      <c r="AB1841" s="254"/>
      <c r="AC1841" s="249"/>
      <c r="AD1841" s="252"/>
      <c r="AE1841" s="258"/>
      <c r="AF1841" s="249"/>
      <c r="AG1841" s="249"/>
      <c r="AH1841" s="249"/>
      <c r="AI1841" s="249"/>
      <c r="AJ1841" s="249"/>
      <c r="AK1841" s="249"/>
      <c r="AL1841" s="249"/>
      <c r="AM1841" s="249"/>
      <c r="AN1841" s="254"/>
      <c r="AO1841" s="255"/>
    </row>
    <row r="1842" spans="2:41" ht="12.45" customHeight="1" x14ac:dyDescent="0.3">
      <c r="B1842" s="456"/>
      <c r="C1842" s="430"/>
      <c r="D1842" s="424"/>
      <c r="E1842" s="245" t="s">
        <v>109</v>
      </c>
      <c r="F1842" s="203" t="s">
        <v>38</v>
      </c>
      <c r="G1842" s="246"/>
      <c r="H1842" s="203"/>
      <c r="I1842" s="231"/>
      <c r="J1842" s="203"/>
      <c r="K1842" s="218"/>
      <c r="L1842" s="247"/>
      <c r="M1842" s="247"/>
      <c r="N1842" s="203"/>
      <c r="O1842" s="236"/>
      <c r="P1842" s="236"/>
      <c r="Q1842" s="236"/>
      <c r="R1842" s="236"/>
      <c r="S1842" s="236"/>
      <c r="T1842" s="236"/>
      <c r="U1842" s="236"/>
      <c r="V1842" s="236"/>
      <c r="W1842" s="236"/>
      <c r="X1842" s="236"/>
      <c r="Y1842" s="240"/>
      <c r="Z1842" s="236"/>
      <c r="AA1842" s="236"/>
      <c r="AB1842" s="240"/>
      <c r="AC1842" s="249"/>
      <c r="AD1842" s="252"/>
      <c r="AE1842" s="253"/>
      <c r="AF1842" s="236"/>
      <c r="AG1842" s="249"/>
      <c r="AH1842" s="249"/>
      <c r="AI1842" s="249"/>
      <c r="AJ1842" s="249"/>
      <c r="AK1842" s="249"/>
      <c r="AL1842" s="249"/>
      <c r="AM1842" s="236"/>
      <c r="AN1842" s="240"/>
      <c r="AO1842" s="242"/>
    </row>
    <row r="1843" spans="2:41" ht="12.45" customHeight="1" x14ac:dyDescent="0.3">
      <c r="B1843" s="456"/>
      <c r="C1843" s="430"/>
      <c r="D1843" s="424"/>
      <c r="E1843" s="243" t="s">
        <v>127</v>
      </c>
      <c r="F1843" s="203" t="s">
        <v>38</v>
      </c>
      <c r="G1843" s="202"/>
      <c r="H1843" s="203"/>
      <c r="I1843" s="203"/>
      <c r="J1843" s="203"/>
      <c r="K1843" s="218"/>
      <c r="L1843" s="203"/>
      <c r="M1843" s="203"/>
      <c r="N1843" s="203"/>
      <c r="O1843" s="236"/>
      <c r="P1843" s="236"/>
      <c r="Q1843" s="236"/>
      <c r="R1843" s="236"/>
      <c r="S1843" s="236"/>
      <c r="T1843" s="236"/>
      <c r="U1843" s="236"/>
      <c r="V1843" s="236"/>
      <c r="W1843" s="236"/>
      <c r="X1843" s="236"/>
      <c r="Y1843" s="240"/>
      <c r="Z1843" s="236"/>
      <c r="AA1843" s="236"/>
      <c r="AB1843" s="240"/>
      <c r="AC1843" s="236"/>
      <c r="AD1843" s="237"/>
      <c r="AE1843" s="263"/>
      <c r="AF1843" s="236"/>
      <c r="AG1843" s="236"/>
      <c r="AH1843" s="236"/>
      <c r="AI1843" s="236"/>
      <c r="AJ1843" s="236"/>
      <c r="AK1843" s="236"/>
      <c r="AL1843" s="236"/>
      <c r="AM1843" s="236"/>
      <c r="AN1843" s="240"/>
      <c r="AO1843" s="242"/>
    </row>
    <row r="1844" spans="2:41" ht="12.45" customHeight="1" x14ac:dyDescent="0.3">
      <c r="B1844" s="456"/>
      <c r="C1844" s="430"/>
      <c r="D1844" s="425"/>
      <c r="E1844" s="221" t="s">
        <v>126</v>
      </c>
      <c r="F1844" s="321" t="s">
        <v>38</v>
      </c>
      <c r="G1844" s="259" t="str">
        <f>IF(AND(G1841&lt;&gt;"",G1842&lt;&gt;"",G1843&lt;&gt;""),G1841*G1842*G1843,"")</f>
        <v/>
      </c>
      <c r="H1844" s="259" t="str">
        <f>IF(AND(H1841&lt;&gt;"",H1842&lt;&gt;"",H1843&lt;&gt;""),H1841*H1842*H1843,"")</f>
        <v/>
      </c>
      <c r="I1844" s="259" t="str">
        <f t="shared" ref="I1844:N1844" si="429">IF(AND(I1841&lt;&gt;"",I1842&lt;&gt;"",I1843&lt;&gt;""),I1841*I1842*I1843,"")</f>
        <v/>
      </c>
      <c r="J1844" s="259" t="str">
        <f t="shared" si="429"/>
        <v/>
      </c>
      <c r="K1844" s="259" t="str">
        <f t="shared" si="429"/>
        <v/>
      </c>
      <c r="L1844" s="259" t="str">
        <f t="shared" si="429"/>
        <v/>
      </c>
      <c r="M1844" s="259" t="str">
        <f t="shared" si="429"/>
        <v/>
      </c>
      <c r="N1844" s="259" t="str">
        <f t="shared" si="429"/>
        <v/>
      </c>
      <c r="O1844" s="259" t="str">
        <f>IF(AND(O1841&lt;&gt;"",O1842&lt;&gt;"",O1843&lt;&gt;""),O1841*O1842*O1843,"")</f>
        <v/>
      </c>
      <c r="P1844" s="259" t="str">
        <f t="shared" ref="P1844:AO1844" si="430">IF(AND(P1841&lt;&gt;"",P1842&lt;&gt;"",P1843&lt;&gt;""),P1841*P1842*P1843,"")</f>
        <v/>
      </c>
      <c r="Q1844" s="259" t="str">
        <f t="shared" si="430"/>
        <v/>
      </c>
      <c r="R1844" s="259" t="str">
        <f t="shared" si="430"/>
        <v/>
      </c>
      <c r="S1844" s="259" t="str">
        <f t="shared" si="430"/>
        <v/>
      </c>
      <c r="T1844" s="259" t="str">
        <f t="shared" si="430"/>
        <v/>
      </c>
      <c r="U1844" s="259" t="str">
        <f t="shared" si="430"/>
        <v/>
      </c>
      <c r="V1844" s="259" t="str">
        <f t="shared" si="430"/>
        <v/>
      </c>
      <c r="W1844" s="259" t="str">
        <f t="shared" si="430"/>
        <v/>
      </c>
      <c r="X1844" s="259" t="str">
        <f t="shared" si="430"/>
        <v/>
      </c>
      <c r="Y1844" s="259" t="str">
        <f t="shared" si="430"/>
        <v/>
      </c>
      <c r="Z1844" s="259" t="str">
        <f t="shared" si="430"/>
        <v/>
      </c>
      <c r="AA1844" s="259" t="str">
        <f t="shared" si="430"/>
        <v/>
      </c>
      <c r="AB1844" s="259" t="str">
        <f t="shared" si="430"/>
        <v/>
      </c>
      <c r="AC1844" s="259" t="str">
        <f t="shared" si="430"/>
        <v/>
      </c>
      <c r="AD1844" s="259" t="str">
        <f t="shared" si="430"/>
        <v/>
      </c>
      <c r="AE1844" s="259" t="str">
        <f t="shared" si="430"/>
        <v/>
      </c>
      <c r="AF1844" s="259" t="str">
        <f t="shared" si="430"/>
        <v/>
      </c>
      <c r="AG1844" s="259" t="str">
        <f t="shared" si="430"/>
        <v/>
      </c>
      <c r="AH1844" s="259" t="str">
        <f t="shared" si="430"/>
        <v/>
      </c>
      <c r="AI1844" s="259" t="str">
        <f t="shared" si="430"/>
        <v/>
      </c>
      <c r="AJ1844" s="259" t="str">
        <f t="shared" si="430"/>
        <v/>
      </c>
      <c r="AK1844" s="259" t="str">
        <f t="shared" si="430"/>
        <v/>
      </c>
      <c r="AL1844" s="259" t="str">
        <f t="shared" si="430"/>
        <v/>
      </c>
      <c r="AM1844" s="259" t="str">
        <f t="shared" si="430"/>
        <v/>
      </c>
      <c r="AN1844" s="259" t="str">
        <f t="shared" si="430"/>
        <v/>
      </c>
      <c r="AO1844" s="262" t="str">
        <f t="shared" si="430"/>
        <v/>
      </c>
    </row>
    <row r="1845" spans="2:41" ht="12.45" customHeight="1" x14ac:dyDescent="0.3">
      <c r="B1845" s="456"/>
      <c r="C1845" s="430"/>
      <c r="D1845" s="426" t="s">
        <v>110</v>
      </c>
      <c r="E1845" s="264" t="s">
        <v>46</v>
      </c>
      <c r="F1845" s="203" t="s">
        <v>38</v>
      </c>
      <c r="G1845" s="247"/>
      <c r="H1845" s="247"/>
      <c r="I1845" s="256"/>
      <c r="J1845" s="257"/>
      <c r="K1845" s="257"/>
      <c r="L1845" s="247"/>
      <c r="M1845" s="247"/>
      <c r="N1845" s="250"/>
      <c r="O1845" s="251"/>
      <c r="P1845" s="251"/>
      <c r="Q1845" s="251"/>
      <c r="R1845" s="251"/>
      <c r="S1845" s="251"/>
      <c r="T1845" s="251"/>
      <c r="U1845" s="251"/>
      <c r="V1845" s="251"/>
      <c r="W1845" s="251"/>
      <c r="X1845" s="249"/>
      <c r="Y1845" s="254"/>
      <c r="Z1845" s="249"/>
      <c r="AA1845" s="249"/>
      <c r="AB1845" s="254"/>
      <c r="AC1845" s="249"/>
      <c r="AD1845" s="252"/>
      <c r="AE1845" s="258"/>
      <c r="AF1845" s="249"/>
      <c r="AG1845" s="249"/>
      <c r="AH1845" s="249"/>
      <c r="AI1845" s="249"/>
      <c r="AJ1845" s="249"/>
      <c r="AK1845" s="249"/>
      <c r="AL1845" s="249"/>
      <c r="AM1845" s="249"/>
      <c r="AN1845" s="254"/>
      <c r="AO1845" s="255"/>
    </row>
    <row r="1846" spans="2:41" ht="12.45" customHeight="1" x14ac:dyDescent="0.3">
      <c r="B1846" s="456"/>
      <c r="C1846" s="430"/>
      <c r="D1846" s="424"/>
      <c r="E1846" s="245" t="s">
        <v>109</v>
      </c>
      <c r="F1846" s="203" t="s">
        <v>38</v>
      </c>
      <c r="G1846" s="246"/>
      <c r="H1846" s="203"/>
      <c r="I1846" s="231"/>
      <c r="J1846" s="203"/>
      <c r="K1846" s="218"/>
      <c r="L1846" s="247"/>
      <c r="M1846" s="247"/>
      <c r="N1846" s="203"/>
      <c r="O1846" s="236"/>
      <c r="P1846" s="236"/>
      <c r="Q1846" s="236"/>
      <c r="R1846" s="236"/>
      <c r="S1846" s="236"/>
      <c r="T1846" s="236"/>
      <c r="U1846" s="236"/>
      <c r="V1846" s="236"/>
      <c r="W1846" s="236"/>
      <c r="X1846" s="236"/>
      <c r="Y1846" s="240"/>
      <c r="Z1846" s="236"/>
      <c r="AA1846" s="236"/>
      <c r="AB1846" s="240"/>
      <c r="AC1846" s="249"/>
      <c r="AD1846" s="252"/>
      <c r="AE1846" s="253"/>
      <c r="AF1846" s="236"/>
      <c r="AG1846" s="249"/>
      <c r="AH1846" s="249"/>
      <c r="AI1846" s="249"/>
      <c r="AJ1846" s="249"/>
      <c r="AK1846" s="249"/>
      <c r="AL1846" s="249"/>
      <c r="AM1846" s="236"/>
      <c r="AN1846" s="240"/>
      <c r="AO1846" s="242"/>
    </row>
    <row r="1847" spans="2:41" ht="12.45" customHeight="1" x14ac:dyDescent="0.3">
      <c r="B1847" s="456"/>
      <c r="C1847" s="430"/>
      <c r="D1847" s="424"/>
      <c r="E1847" s="243" t="s">
        <v>127</v>
      </c>
      <c r="F1847" s="203" t="s">
        <v>38</v>
      </c>
      <c r="G1847" s="202"/>
      <c r="H1847" s="203"/>
      <c r="I1847" s="203"/>
      <c r="J1847" s="203"/>
      <c r="K1847" s="218"/>
      <c r="L1847" s="203"/>
      <c r="M1847" s="203"/>
      <c r="N1847" s="203"/>
      <c r="O1847" s="236"/>
      <c r="P1847" s="236"/>
      <c r="Q1847" s="236"/>
      <c r="R1847" s="236"/>
      <c r="S1847" s="236"/>
      <c r="T1847" s="236"/>
      <c r="U1847" s="236"/>
      <c r="V1847" s="236"/>
      <c r="W1847" s="236"/>
      <c r="X1847" s="236"/>
      <c r="Y1847" s="240"/>
      <c r="Z1847" s="236"/>
      <c r="AA1847" s="236"/>
      <c r="AB1847" s="240"/>
      <c r="AC1847" s="236"/>
      <c r="AD1847" s="237"/>
      <c r="AE1847" s="263"/>
      <c r="AF1847" s="236"/>
      <c r="AG1847" s="236"/>
      <c r="AH1847" s="236"/>
      <c r="AI1847" s="236"/>
      <c r="AJ1847" s="236"/>
      <c r="AK1847" s="236"/>
      <c r="AL1847" s="236"/>
      <c r="AM1847" s="236"/>
      <c r="AN1847" s="240"/>
      <c r="AO1847" s="242"/>
    </row>
    <row r="1848" spans="2:41" ht="12.45" customHeight="1" x14ac:dyDescent="0.3">
      <c r="B1848" s="456"/>
      <c r="C1848" s="430"/>
      <c r="D1848" s="425"/>
      <c r="E1848" s="221" t="s">
        <v>126</v>
      </c>
      <c r="F1848" s="321" t="s">
        <v>38</v>
      </c>
      <c r="G1848" s="259" t="str">
        <f>IF(AND(G1845&lt;&gt;"",G1846&lt;&gt;"",G1847&lt;&gt;""),G1845*G1846*G1847,"")</f>
        <v/>
      </c>
      <c r="H1848" s="259" t="str">
        <f>IF(AND(H1845&lt;&gt;"",H1846&lt;&gt;"",H1847&lt;&gt;""),H1845*H1846*H1847,"")</f>
        <v/>
      </c>
      <c r="I1848" s="259" t="str">
        <f t="shared" ref="I1848:AO1848" si="431">IF(AND(I1845&lt;&gt;"",I1846&lt;&gt;"",I1847&lt;&gt;""),I1845*I1846*I1847,"")</f>
        <v/>
      </c>
      <c r="J1848" s="259" t="str">
        <f t="shared" si="431"/>
        <v/>
      </c>
      <c r="K1848" s="259" t="str">
        <f t="shared" si="431"/>
        <v/>
      </c>
      <c r="L1848" s="259" t="str">
        <f t="shared" si="431"/>
        <v/>
      </c>
      <c r="M1848" s="259" t="str">
        <f t="shared" si="431"/>
        <v/>
      </c>
      <c r="N1848" s="259" t="str">
        <f t="shared" si="431"/>
        <v/>
      </c>
      <c r="O1848" s="259" t="str">
        <f t="shared" si="431"/>
        <v/>
      </c>
      <c r="P1848" s="259" t="str">
        <f t="shared" si="431"/>
        <v/>
      </c>
      <c r="Q1848" s="259" t="str">
        <f t="shared" si="431"/>
        <v/>
      </c>
      <c r="R1848" s="259" t="str">
        <f t="shared" si="431"/>
        <v/>
      </c>
      <c r="S1848" s="259" t="str">
        <f t="shared" si="431"/>
        <v/>
      </c>
      <c r="T1848" s="259" t="str">
        <f t="shared" si="431"/>
        <v/>
      </c>
      <c r="U1848" s="259" t="str">
        <f t="shared" si="431"/>
        <v/>
      </c>
      <c r="V1848" s="259" t="str">
        <f t="shared" si="431"/>
        <v/>
      </c>
      <c r="W1848" s="259" t="str">
        <f t="shared" si="431"/>
        <v/>
      </c>
      <c r="X1848" s="259" t="str">
        <f t="shared" si="431"/>
        <v/>
      </c>
      <c r="Y1848" s="259" t="str">
        <f t="shared" si="431"/>
        <v/>
      </c>
      <c r="Z1848" s="259" t="str">
        <f t="shared" si="431"/>
        <v/>
      </c>
      <c r="AA1848" s="259" t="str">
        <f t="shared" si="431"/>
        <v/>
      </c>
      <c r="AB1848" s="259" t="str">
        <f t="shared" si="431"/>
        <v/>
      </c>
      <c r="AC1848" s="259" t="str">
        <f t="shared" si="431"/>
        <v/>
      </c>
      <c r="AD1848" s="259" t="str">
        <f t="shared" si="431"/>
        <v/>
      </c>
      <c r="AE1848" s="259" t="str">
        <f t="shared" si="431"/>
        <v/>
      </c>
      <c r="AF1848" s="259" t="str">
        <f t="shared" si="431"/>
        <v/>
      </c>
      <c r="AG1848" s="259" t="str">
        <f t="shared" si="431"/>
        <v/>
      </c>
      <c r="AH1848" s="259" t="str">
        <f t="shared" si="431"/>
        <v/>
      </c>
      <c r="AI1848" s="259" t="str">
        <f t="shared" si="431"/>
        <v/>
      </c>
      <c r="AJ1848" s="259" t="str">
        <f t="shared" si="431"/>
        <v/>
      </c>
      <c r="AK1848" s="259" t="str">
        <f t="shared" si="431"/>
        <v/>
      </c>
      <c r="AL1848" s="259" t="str">
        <f t="shared" si="431"/>
        <v/>
      </c>
      <c r="AM1848" s="259" t="str">
        <f t="shared" si="431"/>
        <v/>
      </c>
      <c r="AN1848" s="259" t="str">
        <f t="shared" si="431"/>
        <v/>
      </c>
      <c r="AO1848" s="262" t="str">
        <f t="shared" si="431"/>
        <v/>
      </c>
    </row>
    <row r="1849" spans="2:41" ht="12.45" customHeight="1" x14ac:dyDescent="0.3">
      <c r="B1849" s="456"/>
      <c r="C1849" s="430"/>
      <c r="D1849" s="426" t="s">
        <v>110</v>
      </c>
      <c r="E1849" s="264" t="s">
        <v>46</v>
      </c>
      <c r="F1849" s="203" t="s">
        <v>38</v>
      </c>
      <c r="G1849" s="247"/>
      <c r="H1849" s="247"/>
      <c r="I1849" s="256"/>
      <c r="J1849" s="257"/>
      <c r="K1849" s="257"/>
      <c r="L1849" s="247"/>
      <c r="M1849" s="247"/>
      <c r="N1849" s="250"/>
      <c r="O1849" s="251"/>
      <c r="P1849" s="251"/>
      <c r="Q1849" s="251"/>
      <c r="R1849" s="251"/>
      <c r="S1849" s="251"/>
      <c r="T1849" s="251"/>
      <c r="U1849" s="251"/>
      <c r="V1849" s="251"/>
      <c r="W1849" s="251"/>
      <c r="X1849" s="249"/>
      <c r="Y1849" s="254"/>
      <c r="Z1849" s="249"/>
      <c r="AA1849" s="249"/>
      <c r="AB1849" s="254"/>
      <c r="AC1849" s="249"/>
      <c r="AD1849" s="252"/>
      <c r="AE1849" s="258"/>
      <c r="AF1849" s="249"/>
      <c r="AG1849" s="249"/>
      <c r="AH1849" s="249"/>
      <c r="AI1849" s="249"/>
      <c r="AJ1849" s="249"/>
      <c r="AK1849" s="249"/>
      <c r="AL1849" s="249"/>
      <c r="AM1849" s="249"/>
      <c r="AN1849" s="254"/>
      <c r="AO1849" s="255"/>
    </row>
    <row r="1850" spans="2:41" ht="12.45" customHeight="1" x14ac:dyDescent="0.3">
      <c r="B1850" s="456"/>
      <c r="C1850" s="430"/>
      <c r="D1850" s="424"/>
      <c r="E1850" s="245" t="s">
        <v>109</v>
      </c>
      <c r="F1850" s="203" t="s">
        <v>38</v>
      </c>
      <c r="G1850" s="246"/>
      <c r="H1850" s="203"/>
      <c r="I1850" s="231"/>
      <c r="J1850" s="203"/>
      <c r="K1850" s="218"/>
      <c r="L1850" s="247"/>
      <c r="M1850" s="247"/>
      <c r="N1850" s="203"/>
      <c r="O1850" s="236"/>
      <c r="P1850" s="236"/>
      <c r="Q1850" s="236"/>
      <c r="R1850" s="236"/>
      <c r="S1850" s="236"/>
      <c r="T1850" s="236"/>
      <c r="U1850" s="236"/>
      <c r="V1850" s="236"/>
      <c r="W1850" s="236"/>
      <c r="X1850" s="236"/>
      <c r="Y1850" s="240"/>
      <c r="Z1850" s="236"/>
      <c r="AA1850" s="236"/>
      <c r="AB1850" s="240"/>
      <c r="AC1850" s="249"/>
      <c r="AD1850" s="252"/>
      <c r="AE1850" s="253"/>
      <c r="AF1850" s="236"/>
      <c r="AG1850" s="249"/>
      <c r="AH1850" s="249"/>
      <c r="AI1850" s="249"/>
      <c r="AJ1850" s="249"/>
      <c r="AK1850" s="249"/>
      <c r="AL1850" s="249"/>
      <c r="AM1850" s="236"/>
      <c r="AN1850" s="240"/>
      <c r="AO1850" s="242"/>
    </row>
    <row r="1851" spans="2:41" ht="12.45" customHeight="1" x14ac:dyDescent="0.3">
      <c r="B1851" s="456"/>
      <c r="C1851" s="430"/>
      <c r="D1851" s="424"/>
      <c r="E1851" s="243" t="s">
        <v>127</v>
      </c>
      <c r="F1851" s="203" t="s">
        <v>38</v>
      </c>
      <c r="G1851" s="202"/>
      <c r="H1851" s="203"/>
      <c r="I1851" s="203"/>
      <c r="J1851" s="203"/>
      <c r="K1851" s="218"/>
      <c r="L1851" s="203"/>
      <c r="M1851" s="203"/>
      <c r="N1851" s="203"/>
      <c r="O1851" s="236"/>
      <c r="P1851" s="236"/>
      <c r="Q1851" s="236"/>
      <c r="R1851" s="236"/>
      <c r="S1851" s="236"/>
      <c r="T1851" s="236"/>
      <c r="U1851" s="236"/>
      <c r="V1851" s="236"/>
      <c r="W1851" s="236"/>
      <c r="X1851" s="236"/>
      <c r="Y1851" s="240"/>
      <c r="Z1851" s="236"/>
      <c r="AA1851" s="236"/>
      <c r="AB1851" s="240"/>
      <c r="AC1851" s="236"/>
      <c r="AD1851" s="237"/>
      <c r="AE1851" s="263"/>
      <c r="AF1851" s="236"/>
      <c r="AG1851" s="236"/>
      <c r="AH1851" s="236"/>
      <c r="AI1851" s="236"/>
      <c r="AJ1851" s="236"/>
      <c r="AK1851" s="236"/>
      <c r="AL1851" s="236"/>
      <c r="AM1851" s="236"/>
      <c r="AN1851" s="240"/>
      <c r="AO1851" s="242"/>
    </row>
    <row r="1852" spans="2:41" ht="12.45" customHeight="1" x14ac:dyDescent="0.3">
      <c r="B1852" s="456"/>
      <c r="C1852" s="430"/>
      <c r="D1852" s="425"/>
      <c r="E1852" s="188" t="s">
        <v>126</v>
      </c>
      <c r="F1852" s="321" t="s">
        <v>38</v>
      </c>
      <c r="G1852" s="259" t="str">
        <f>IF(AND(G1849&lt;&gt;"",G1850&lt;&gt;"",G1851&lt;&gt;""),G1849*G1850*G1851,"")</f>
        <v/>
      </c>
      <c r="H1852" s="259" t="str">
        <f>IF(AND(H1849&lt;&gt;"",H1850&lt;&gt;"",H1851&lt;&gt;""),H1849*H1850*H1851,"")</f>
        <v/>
      </c>
      <c r="I1852" s="259" t="str">
        <f t="shared" ref="I1852:AO1852" si="432">IF(AND(I1849&lt;&gt;"",I1850&lt;&gt;"",I1851&lt;&gt;""),I1849*I1850*I1851,"")</f>
        <v/>
      </c>
      <c r="J1852" s="259" t="str">
        <f t="shared" si="432"/>
        <v/>
      </c>
      <c r="K1852" s="259" t="str">
        <f t="shared" si="432"/>
        <v/>
      </c>
      <c r="L1852" s="259" t="str">
        <f t="shared" si="432"/>
        <v/>
      </c>
      <c r="M1852" s="259" t="str">
        <f t="shared" si="432"/>
        <v/>
      </c>
      <c r="N1852" s="259" t="str">
        <f t="shared" si="432"/>
        <v/>
      </c>
      <c r="O1852" s="259" t="str">
        <f t="shared" si="432"/>
        <v/>
      </c>
      <c r="P1852" s="259" t="str">
        <f t="shared" si="432"/>
        <v/>
      </c>
      <c r="Q1852" s="259" t="str">
        <f t="shared" si="432"/>
        <v/>
      </c>
      <c r="R1852" s="259" t="str">
        <f t="shared" si="432"/>
        <v/>
      </c>
      <c r="S1852" s="259" t="str">
        <f t="shared" si="432"/>
        <v/>
      </c>
      <c r="T1852" s="259" t="str">
        <f t="shared" si="432"/>
        <v/>
      </c>
      <c r="U1852" s="259" t="str">
        <f t="shared" si="432"/>
        <v/>
      </c>
      <c r="V1852" s="259" t="str">
        <f t="shared" si="432"/>
        <v/>
      </c>
      <c r="W1852" s="259" t="str">
        <f t="shared" si="432"/>
        <v/>
      </c>
      <c r="X1852" s="259" t="str">
        <f t="shared" si="432"/>
        <v/>
      </c>
      <c r="Y1852" s="259" t="str">
        <f t="shared" si="432"/>
        <v/>
      </c>
      <c r="Z1852" s="259" t="str">
        <f t="shared" si="432"/>
        <v/>
      </c>
      <c r="AA1852" s="259" t="str">
        <f t="shared" si="432"/>
        <v/>
      </c>
      <c r="AB1852" s="259" t="str">
        <f t="shared" si="432"/>
        <v/>
      </c>
      <c r="AC1852" s="259" t="str">
        <f t="shared" si="432"/>
        <v/>
      </c>
      <c r="AD1852" s="259" t="str">
        <f t="shared" si="432"/>
        <v/>
      </c>
      <c r="AE1852" s="259" t="str">
        <f t="shared" si="432"/>
        <v/>
      </c>
      <c r="AF1852" s="259" t="str">
        <f t="shared" si="432"/>
        <v/>
      </c>
      <c r="AG1852" s="259" t="str">
        <f t="shared" si="432"/>
        <v/>
      </c>
      <c r="AH1852" s="259" t="str">
        <f t="shared" si="432"/>
        <v/>
      </c>
      <c r="AI1852" s="259" t="str">
        <f t="shared" si="432"/>
        <v/>
      </c>
      <c r="AJ1852" s="259" t="str">
        <f t="shared" si="432"/>
        <v/>
      </c>
      <c r="AK1852" s="259" t="str">
        <f t="shared" si="432"/>
        <v/>
      </c>
      <c r="AL1852" s="259" t="str">
        <f t="shared" si="432"/>
        <v/>
      </c>
      <c r="AM1852" s="259" t="str">
        <f t="shared" si="432"/>
        <v/>
      </c>
      <c r="AN1852" s="259" t="str">
        <f t="shared" si="432"/>
        <v/>
      </c>
      <c r="AO1852" s="262" t="str">
        <f t="shared" si="432"/>
        <v/>
      </c>
    </row>
    <row r="1853" spans="2:41" ht="12.45" customHeight="1" x14ac:dyDescent="0.3">
      <c r="B1853" s="456"/>
      <c r="C1853" s="430"/>
      <c r="D1853" s="426" t="s">
        <v>110</v>
      </c>
      <c r="E1853" s="264" t="s">
        <v>46</v>
      </c>
      <c r="F1853" s="203" t="s">
        <v>38</v>
      </c>
      <c r="G1853" s="247"/>
      <c r="H1853" s="247"/>
      <c r="I1853" s="256"/>
      <c r="J1853" s="257"/>
      <c r="K1853" s="257"/>
      <c r="L1853" s="247"/>
      <c r="M1853" s="247"/>
      <c r="N1853" s="250"/>
      <c r="O1853" s="251"/>
      <c r="P1853" s="251"/>
      <c r="Q1853" s="251"/>
      <c r="R1853" s="251"/>
      <c r="S1853" s="251"/>
      <c r="T1853" s="251"/>
      <c r="U1853" s="251"/>
      <c r="V1853" s="251"/>
      <c r="W1853" s="251"/>
      <c r="X1853" s="249"/>
      <c r="Y1853" s="254"/>
      <c r="Z1853" s="249"/>
      <c r="AA1853" s="249"/>
      <c r="AB1853" s="254"/>
      <c r="AC1853" s="249"/>
      <c r="AD1853" s="252"/>
      <c r="AE1853" s="258"/>
      <c r="AF1853" s="249"/>
      <c r="AG1853" s="249"/>
      <c r="AH1853" s="249"/>
      <c r="AI1853" s="249"/>
      <c r="AJ1853" s="249"/>
      <c r="AK1853" s="249"/>
      <c r="AL1853" s="249"/>
      <c r="AM1853" s="249"/>
      <c r="AN1853" s="254"/>
      <c r="AO1853" s="255"/>
    </row>
    <row r="1854" spans="2:41" ht="12.45" customHeight="1" x14ac:dyDescent="0.3">
      <c r="B1854" s="456"/>
      <c r="C1854" s="430"/>
      <c r="D1854" s="424"/>
      <c r="E1854" s="245" t="s">
        <v>109</v>
      </c>
      <c r="F1854" s="203" t="s">
        <v>38</v>
      </c>
      <c r="G1854" s="246"/>
      <c r="H1854" s="203"/>
      <c r="I1854" s="231"/>
      <c r="J1854" s="203"/>
      <c r="K1854" s="218"/>
      <c r="L1854" s="247"/>
      <c r="M1854" s="247"/>
      <c r="N1854" s="203"/>
      <c r="O1854" s="236"/>
      <c r="P1854" s="236"/>
      <c r="Q1854" s="236"/>
      <c r="R1854" s="236"/>
      <c r="S1854" s="236"/>
      <c r="T1854" s="236"/>
      <c r="U1854" s="236"/>
      <c r="V1854" s="236"/>
      <c r="W1854" s="236"/>
      <c r="X1854" s="236"/>
      <c r="Y1854" s="240"/>
      <c r="Z1854" s="236"/>
      <c r="AA1854" s="236"/>
      <c r="AB1854" s="240"/>
      <c r="AC1854" s="249"/>
      <c r="AD1854" s="252"/>
      <c r="AE1854" s="253"/>
      <c r="AF1854" s="236"/>
      <c r="AG1854" s="249"/>
      <c r="AH1854" s="249"/>
      <c r="AI1854" s="249"/>
      <c r="AJ1854" s="249"/>
      <c r="AK1854" s="249"/>
      <c r="AL1854" s="249"/>
      <c r="AM1854" s="236"/>
      <c r="AN1854" s="240"/>
      <c r="AO1854" s="242"/>
    </row>
    <row r="1855" spans="2:41" ht="12.45" customHeight="1" x14ac:dyDescent="0.3">
      <c r="B1855" s="456"/>
      <c r="C1855" s="430"/>
      <c r="D1855" s="424"/>
      <c r="E1855" s="243" t="s">
        <v>127</v>
      </c>
      <c r="F1855" s="203" t="s">
        <v>38</v>
      </c>
      <c r="G1855" s="202"/>
      <c r="H1855" s="203"/>
      <c r="I1855" s="203"/>
      <c r="J1855" s="203"/>
      <c r="K1855" s="218"/>
      <c r="L1855" s="203"/>
      <c r="M1855" s="203"/>
      <c r="N1855" s="203"/>
      <c r="O1855" s="236"/>
      <c r="P1855" s="236"/>
      <c r="Q1855" s="236"/>
      <c r="R1855" s="236"/>
      <c r="S1855" s="236"/>
      <c r="T1855" s="236"/>
      <c r="U1855" s="236"/>
      <c r="V1855" s="236"/>
      <c r="W1855" s="236"/>
      <c r="X1855" s="236"/>
      <c r="Y1855" s="240"/>
      <c r="Z1855" s="236"/>
      <c r="AA1855" s="236"/>
      <c r="AB1855" s="240"/>
      <c r="AC1855" s="236"/>
      <c r="AD1855" s="237"/>
      <c r="AE1855" s="263"/>
      <c r="AF1855" s="236"/>
      <c r="AG1855" s="236"/>
      <c r="AH1855" s="236"/>
      <c r="AI1855" s="236"/>
      <c r="AJ1855" s="236"/>
      <c r="AK1855" s="236"/>
      <c r="AL1855" s="236"/>
      <c r="AM1855" s="236"/>
      <c r="AN1855" s="240"/>
      <c r="AO1855" s="242"/>
    </row>
    <row r="1856" spans="2:41" ht="12.45" customHeight="1" thickBot="1" x14ac:dyDescent="0.35">
      <c r="B1856" s="456"/>
      <c r="C1856" s="431"/>
      <c r="D1856" s="428"/>
      <c r="E1856" s="189" t="s">
        <v>126</v>
      </c>
      <c r="F1856" s="321" t="s">
        <v>38</v>
      </c>
      <c r="G1856" s="265" t="str">
        <f>IF(AND(G1853&lt;&gt;"",G1854&lt;&gt;"",G1855&lt;&gt;""),G1853*G1854*G1855,"")</f>
        <v/>
      </c>
      <c r="H1856" s="265" t="str">
        <f>IF(AND(H1853&lt;&gt;"",H1854&lt;&gt;"",H1855&lt;&gt;""),H1853*H1854*H1855,"")</f>
        <v/>
      </c>
      <c r="I1856" s="265" t="str">
        <f t="shared" ref="I1856:M1856" si="433">IF(AND(I1853&lt;&gt;"",I1854&lt;&gt;"",I1855&lt;&gt;""),I1853*I1854*I1855,"")</f>
        <v/>
      </c>
      <c r="J1856" s="265" t="str">
        <f t="shared" si="433"/>
        <v/>
      </c>
      <c r="K1856" s="265" t="str">
        <f t="shared" si="433"/>
        <v/>
      </c>
      <c r="L1856" s="265" t="str">
        <f t="shared" si="433"/>
        <v/>
      </c>
      <c r="M1856" s="265" t="str">
        <f t="shared" si="433"/>
        <v/>
      </c>
      <c r="N1856" s="265" t="str">
        <f>IF(AND(N1853&lt;&gt;"",N1854&lt;&gt;"",N1855&lt;&gt;""),N1853*N1854*N1855,"")</f>
        <v/>
      </c>
      <c r="O1856" s="265" t="str">
        <f t="shared" ref="O1856:AO1856" si="434">IF(AND(O1853&lt;&gt;"",O1854&lt;&gt;"",O1855&lt;&gt;""),O1853*O1854*O1855,"")</f>
        <v/>
      </c>
      <c r="P1856" s="265" t="str">
        <f t="shared" si="434"/>
        <v/>
      </c>
      <c r="Q1856" s="265" t="str">
        <f t="shared" si="434"/>
        <v/>
      </c>
      <c r="R1856" s="265" t="str">
        <f t="shared" si="434"/>
        <v/>
      </c>
      <c r="S1856" s="265" t="str">
        <f t="shared" si="434"/>
        <v/>
      </c>
      <c r="T1856" s="265" t="str">
        <f t="shared" si="434"/>
        <v/>
      </c>
      <c r="U1856" s="265" t="str">
        <f t="shared" si="434"/>
        <v/>
      </c>
      <c r="V1856" s="265" t="str">
        <f t="shared" si="434"/>
        <v/>
      </c>
      <c r="W1856" s="265" t="str">
        <f t="shared" si="434"/>
        <v/>
      </c>
      <c r="X1856" s="265" t="str">
        <f t="shared" si="434"/>
        <v/>
      </c>
      <c r="Y1856" s="265" t="str">
        <f t="shared" si="434"/>
        <v/>
      </c>
      <c r="Z1856" s="265" t="str">
        <f t="shared" si="434"/>
        <v/>
      </c>
      <c r="AA1856" s="265" t="str">
        <f t="shared" si="434"/>
        <v/>
      </c>
      <c r="AB1856" s="265" t="str">
        <f t="shared" si="434"/>
        <v/>
      </c>
      <c r="AC1856" s="265" t="str">
        <f t="shared" si="434"/>
        <v/>
      </c>
      <c r="AD1856" s="265" t="str">
        <f t="shared" si="434"/>
        <v/>
      </c>
      <c r="AE1856" s="265" t="str">
        <f t="shared" si="434"/>
        <v/>
      </c>
      <c r="AF1856" s="265" t="str">
        <f t="shared" si="434"/>
        <v/>
      </c>
      <c r="AG1856" s="265" t="str">
        <f t="shared" si="434"/>
        <v/>
      </c>
      <c r="AH1856" s="265" t="str">
        <f t="shared" si="434"/>
        <v/>
      </c>
      <c r="AI1856" s="265" t="str">
        <f t="shared" si="434"/>
        <v/>
      </c>
      <c r="AJ1856" s="265" t="str">
        <f t="shared" si="434"/>
        <v/>
      </c>
      <c r="AK1856" s="265" t="str">
        <f t="shared" si="434"/>
        <v/>
      </c>
      <c r="AL1856" s="265" t="str">
        <f t="shared" si="434"/>
        <v/>
      </c>
      <c r="AM1856" s="265" t="str">
        <f t="shared" si="434"/>
        <v/>
      </c>
      <c r="AN1856" s="265" t="str">
        <f t="shared" si="434"/>
        <v/>
      </c>
      <c r="AO1856" s="266" t="str">
        <f t="shared" si="434"/>
        <v/>
      </c>
    </row>
    <row r="1857" spans="2:41" ht="12.45" customHeight="1" x14ac:dyDescent="0.3">
      <c r="B1857" s="456"/>
      <c r="C1857" s="422" t="s">
        <v>113</v>
      </c>
      <c r="D1857" s="424" t="s">
        <v>115</v>
      </c>
      <c r="E1857" s="219" t="s">
        <v>125</v>
      </c>
      <c r="F1857" s="197" t="s">
        <v>38</v>
      </c>
      <c r="G1857" s="197"/>
      <c r="H1857" s="197"/>
      <c r="I1857" s="197"/>
      <c r="J1857" s="197"/>
      <c r="K1857" s="197"/>
      <c r="L1857" s="197"/>
      <c r="M1857" s="197"/>
      <c r="N1857" s="197"/>
      <c r="O1857" s="197"/>
      <c r="P1857" s="197"/>
      <c r="Q1857" s="197"/>
      <c r="R1857" s="197"/>
      <c r="S1857" s="197"/>
      <c r="T1857" s="197"/>
      <c r="U1857" s="197"/>
      <c r="V1857" s="197"/>
      <c r="W1857" s="197"/>
      <c r="X1857" s="197"/>
      <c r="Y1857" s="197"/>
      <c r="Z1857" s="197"/>
      <c r="AA1857" s="197"/>
      <c r="AB1857" s="197"/>
      <c r="AC1857" s="197"/>
      <c r="AD1857" s="197"/>
      <c r="AE1857" s="197"/>
      <c r="AF1857" s="197"/>
      <c r="AG1857" s="197"/>
      <c r="AH1857" s="197"/>
      <c r="AI1857" s="197"/>
      <c r="AJ1857" s="197"/>
      <c r="AK1857" s="197"/>
      <c r="AL1857" s="197"/>
      <c r="AM1857" s="197"/>
      <c r="AN1857" s="197"/>
      <c r="AO1857" s="213"/>
    </row>
    <row r="1858" spans="2:41" ht="12.45" customHeight="1" x14ac:dyDescent="0.3">
      <c r="B1858" s="456"/>
      <c r="C1858" s="422"/>
      <c r="D1858" s="425"/>
      <c r="E1858" s="220" t="s">
        <v>126</v>
      </c>
      <c r="F1858" s="321" t="s">
        <v>38</v>
      </c>
      <c r="G1858" s="198" t="str">
        <f>IF(G1857&lt;&gt;"",G1857*PRINCIPAL!$C$154,"")</f>
        <v/>
      </c>
      <c r="H1858" s="198" t="str">
        <f>IF(H1857&lt;&gt;"",H1857*PRINCIPAL!$C$154,"")</f>
        <v/>
      </c>
      <c r="I1858" s="198" t="str">
        <f>IF(I1857&lt;&gt;"",I1857*PRINCIPAL!$C$154,"")</f>
        <v/>
      </c>
      <c r="J1858" s="198" t="str">
        <f>IF(J1857&lt;&gt;"",J1857*PRINCIPAL!$C$154,"")</f>
        <v/>
      </c>
      <c r="K1858" s="198" t="str">
        <f>IF(K1857&lt;&gt;"",K1857*PRINCIPAL!$C$154,"")</f>
        <v/>
      </c>
      <c r="L1858" s="198" t="str">
        <f>IF(L1857&lt;&gt;"",L1857*PRINCIPAL!$C$154,"")</f>
        <v/>
      </c>
      <c r="M1858" s="198" t="str">
        <f>IF(M1857&lt;&gt;"",M1857*PRINCIPAL!$C$154,"")</f>
        <v/>
      </c>
      <c r="N1858" s="198" t="str">
        <f>IF(N1857&lt;&gt;"",N1857*PRINCIPAL!$C$154,"")</f>
        <v/>
      </c>
      <c r="O1858" s="198" t="str">
        <f>IF(O1857&lt;&gt;"",O1857*PRINCIPAL!$C$154,"")</f>
        <v/>
      </c>
      <c r="P1858" s="198" t="str">
        <f>IF(P1857&lt;&gt;"",P1857*PRINCIPAL!$C$154,"")</f>
        <v/>
      </c>
      <c r="Q1858" s="198" t="str">
        <f>IF(Q1857&lt;&gt;"",Q1857*PRINCIPAL!$C$154,"")</f>
        <v/>
      </c>
      <c r="R1858" s="198" t="str">
        <f>IF(R1857&lt;&gt;"",R1857*PRINCIPAL!$C$154,"")</f>
        <v/>
      </c>
      <c r="S1858" s="198" t="str">
        <f>IF(S1857&lt;&gt;"",S1857*PRINCIPAL!$C$154,"")</f>
        <v/>
      </c>
      <c r="T1858" s="198" t="str">
        <f>IF(T1857&lt;&gt;"",T1857*PRINCIPAL!$C$154,"")</f>
        <v/>
      </c>
      <c r="U1858" s="198" t="str">
        <f>IF(U1857&lt;&gt;"",U1857*PRINCIPAL!$C$154,"")</f>
        <v/>
      </c>
      <c r="V1858" s="198" t="str">
        <f>IF(V1857&lt;&gt;"",V1857*PRINCIPAL!$C$154,"")</f>
        <v/>
      </c>
      <c r="W1858" s="198" t="str">
        <f>IF(W1857&lt;&gt;"",W1857*PRINCIPAL!$C$154,"")</f>
        <v/>
      </c>
      <c r="X1858" s="198" t="str">
        <f>IF(X1857&lt;&gt;"",X1857*PRINCIPAL!$C$154,"")</f>
        <v/>
      </c>
      <c r="Y1858" s="198" t="str">
        <f>IF(Y1857&lt;&gt;"",Y1857*PRINCIPAL!$C$154,"")</f>
        <v/>
      </c>
      <c r="Z1858" s="198" t="str">
        <f>IF(Z1857&lt;&gt;"",Z1857*PRINCIPAL!$C$154,"")</f>
        <v/>
      </c>
      <c r="AA1858" s="198" t="str">
        <f>IF(AA1857&lt;&gt;"",AA1857*PRINCIPAL!$C$154,"")</f>
        <v/>
      </c>
      <c r="AB1858" s="198" t="str">
        <f>IF(AB1857&lt;&gt;"",AB1857*PRINCIPAL!$C$154,"")</f>
        <v/>
      </c>
      <c r="AC1858" s="198" t="str">
        <f>IF(AC1857&lt;&gt;"",AC1857*PRINCIPAL!$C$154,"")</f>
        <v/>
      </c>
      <c r="AD1858" s="198" t="str">
        <f>IF(AD1857&lt;&gt;"",AD1857*PRINCIPAL!$C$154,"")</f>
        <v/>
      </c>
      <c r="AE1858" s="198" t="str">
        <f>IF(AE1857&lt;&gt;"",AE1857*PRINCIPAL!$C$154,"")</f>
        <v/>
      </c>
      <c r="AF1858" s="198" t="str">
        <f>IF(AF1857&lt;&gt;"",AF1857*PRINCIPAL!$C$154,"")</f>
        <v/>
      </c>
      <c r="AG1858" s="198" t="str">
        <f>IF(AG1857&lt;&gt;"",AG1857*PRINCIPAL!$C$154,"")</f>
        <v/>
      </c>
      <c r="AH1858" s="198" t="str">
        <f>IF(AH1857&lt;&gt;"",AH1857*PRINCIPAL!$C$154,"")</f>
        <v/>
      </c>
      <c r="AI1858" s="198" t="str">
        <f>IF(AI1857&lt;&gt;"",AI1857*PRINCIPAL!$C$154,"")</f>
        <v/>
      </c>
      <c r="AJ1858" s="198" t="str">
        <f>IF(AJ1857&lt;&gt;"",AJ1857*PRINCIPAL!$C$154,"")</f>
        <v/>
      </c>
      <c r="AK1858" s="198" t="str">
        <f>IF(AK1857&lt;&gt;"",AK1857*PRINCIPAL!$C$154,"")</f>
        <v/>
      </c>
      <c r="AL1858" s="198" t="str">
        <f>IF(AL1857&lt;&gt;"",AL1857*PRINCIPAL!$C$154,"")</f>
        <v/>
      </c>
      <c r="AM1858" s="198" t="str">
        <f>IF(AM1857&lt;&gt;"",AM1857*PRINCIPAL!$C$154,"")</f>
        <v/>
      </c>
      <c r="AN1858" s="198" t="str">
        <f>IF(AN1857&lt;&gt;"",AN1857*PRINCIPAL!$C$154,"")</f>
        <v/>
      </c>
      <c r="AO1858" s="290" t="str">
        <f>IF(AO1857&lt;&gt;"",AO1857*PRINCIPAL!$C$154,"")</f>
        <v/>
      </c>
    </row>
    <row r="1859" spans="2:41" ht="12.45" customHeight="1" x14ac:dyDescent="0.3">
      <c r="B1859" s="456"/>
      <c r="C1859" s="422"/>
      <c r="D1859" s="426" t="s">
        <v>115</v>
      </c>
      <c r="E1859" s="222" t="s">
        <v>125</v>
      </c>
      <c r="F1859" s="203" t="s">
        <v>38</v>
      </c>
      <c r="G1859" s="203"/>
      <c r="H1859" s="203"/>
      <c r="I1859" s="203"/>
      <c r="J1859" s="203"/>
      <c r="K1859" s="203"/>
      <c r="L1859" s="203"/>
      <c r="M1859" s="203"/>
      <c r="N1859" s="203"/>
      <c r="O1859" s="203"/>
      <c r="P1859" s="203"/>
      <c r="Q1859" s="203"/>
      <c r="R1859" s="203"/>
      <c r="S1859" s="203"/>
      <c r="T1859" s="203"/>
      <c r="U1859" s="203"/>
      <c r="V1859" s="203"/>
      <c r="W1859" s="203"/>
      <c r="X1859" s="203"/>
      <c r="Y1859" s="203"/>
      <c r="Z1859" s="203"/>
      <c r="AA1859" s="203"/>
      <c r="AB1859" s="203"/>
      <c r="AC1859" s="203"/>
      <c r="AD1859" s="203"/>
      <c r="AE1859" s="203"/>
      <c r="AF1859" s="203"/>
      <c r="AG1859" s="203"/>
      <c r="AH1859" s="203"/>
      <c r="AI1859" s="203"/>
      <c r="AJ1859" s="203"/>
      <c r="AK1859" s="203"/>
      <c r="AL1859" s="203"/>
      <c r="AM1859" s="203"/>
      <c r="AN1859" s="203"/>
      <c r="AO1859" s="214"/>
    </row>
    <row r="1860" spans="2:41" ht="12.45" customHeight="1" x14ac:dyDescent="0.3">
      <c r="B1860" s="456"/>
      <c r="C1860" s="422"/>
      <c r="D1860" s="425"/>
      <c r="E1860" s="220" t="s">
        <v>126</v>
      </c>
      <c r="F1860" s="321" t="s">
        <v>38</v>
      </c>
      <c r="G1860" s="204" t="str">
        <f>IF(G1859&lt;&gt;"",G1859*PRINCIPAL!$C$154,"")</f>
        <v/>
      </c>
      <c r="H1860" s="204" t="str">
        <f>IF(H1859&lt;&gt;"",H1859*PRINCIPAL!$C$154,"")</f>
        <v/>
      </c>
      <c r="I1860" s="204" t="str">
        <f>IF(I1859&lt;&gt;"",I1859*PRINCIPAL!$C$154,"")</f>
        <v/>
      </c>
      <c r="J1860" s="204" t="str">
        <f>IF(J1859&lt;&gt;"",J1859*PRINCIPAL!$C$154,"")</f>
        <v/>
      </c>
      <c r="K1860" s="204" t="str">
        <f>IF(K1859&lt;&gt;"",K1859*PRINCIPAL!$C$154,"")</f>
        <v/>
      </c>
      <c r="L1860" s="204" t="str">
        <f>IF(L1859&lt;&gt;"",L1859*PRINCIPAL!$C$154,"")</f>
        <v/>
      </c>
      <c r="M1860" s="204" t="str">
        <f>IF(M1859&lt;&gt;"",M1859*PRINCIPAL!$C$154,"")</f>
        <v/>
      </c>
      <c r="N1860" s="204" t="str">
        <f>IF(N1859&lt;&gt;"",N1859*PRINCIPAL!$C$154,"")</f>
        <v/>
      </c>
      <c r="O1860" s="204" t="str">
        <f>IF(O1859&lt;&gt;"",O1859*PRINCIPAL!$C$154,"")</f>
        <v/>
      </c>
      <c r="P1860" s="204" t="str">
        <f>IF(P1859&lt;&gt;"",P1859*PRINCIPAL!$C$154,"")</f>
        <v/>
      </c>
      <c r="Q1860" s="204" t="str">
        <f>IF(Q1859&lt;&gt;"",Q1859*PRINCIPAL!$C$154,"")</f>
        <v/>
      </c>
      <c r="R1860" s="204" t="str">
        <f>IF(R1859&lt;&gt;"",R1859*PRINCIPAL!$C$154,"")</f>
        <v/>
      </c>
      <c r="S1860" s="204" t="str">
        <f>IF(S1859&lt;&gt;"",S1859*PRINCIPAL!$C$154,"")</f>
        <v/>
      </c>
      <c r="T1860" s="204" t="str">
        <f>IF(T1859&lt;&gt;"",T1859*PRINCIPAL!$C$154,"")</f>
        <v/>
      </c>
      <c r="U1860" s="204" t="str">
        <f>IF(U1859&lt;&gt;"",U1859*PRINCIPAL!$C$154,"")</f>
        <v/>
      </c>
      <c r="V1860" s="204" t="str">
        <f>IF(V1859&lt;&gt;"",V1859*PRINCIPAL!$C$154,"")</f>
        <v/>
      </c>
      <c r="W1860" s="204" t="str">
        <f>IF(W1859&lt;&gt;"",W1859*PRINCIPAL!$C$154,"")</f>
        <v/>
      </c>
      <c r="X1860" s="204" t="str">
        <f>IF(X1859&lt;&gt;"",X1859*PRINCIPAL!$C$154,"")</f>
        <v/>
      </c>
      <c r="Y1860" s="204" t="str">
        <f>IF(Y1859&lt;&gt;"",Y1859*PRINCIPAL!$C$154,"")</f>
        <v/>
      </c>
      <c r="Z1860" s="204" t="str">
        <f>IF(Z1859&lt;&gt;"",Z1859*PRINCIPAL!$C$154,"")</f>
        <v/>
      </c>
      <c r="AA1860" s="204" t="str">
        <f>IF(AA1859&lt;&gt;"",AA1859*PRINCIPAL!$C$154,"")</f>
        <v/>
      </c>
      <c r="AB1860" s="204" t="str">
        <f>IF(AB1859&lt;&gt;"",AB1859*PRINCIPAL!$C$154,"")</f>
        <v/>
      </c>
      <c r="AC1860" s="204" t="str">
        <f>IF(AC1859&lt;&gt;"",AC1859*PRINCIPAL!$C$154,"")</f>
        <v/>
      </c>
      <c r="AD1860" s="204" t="str">
        <f>IF(AD1859&lt;&gt;"",AD1859*PRINCIPAL!$C$154,"")</f>
        <v/>
      </c>
      <c r="AE1860" s="204" t="str">
        <f>IF(AE1859&lt;&gt;"",AE1859*PRINCIPAL!$C$154,"")</f>
        <v/>
      </c>
      <c r="AF1860" s="204" t="str">
        <f>IF(AF1859&lt;&gt;"",AF1859*PRINCIPAL!$C$154,"")</f>
        <v/>
      </c>
      <c r="AG1860" s="204" t="str">
        <f>IF(AG1859&lt;&gt;"",AG1859*PRINCIPAL!$C$154,"")</f>
        <v/>
      </c>
      <c r="AH1860" s="204" t="str">
        <f>IF(AH1859&lt;&gt;"",AH1859*PRINCIPAL!$C$154,"")</f>
        <v/>
      </c>
      <c r="AI1860" s="204" t="str">
        <f>IF(AI1859&lt;&gt;"",AI1859*PRINCIPAL!$C$154,"")</f>
        <v/>
      </c>
      <c r="AJ1860" s="204" t="str">
        <f>IF(AJ1859&lt;&gt;"",AJ1859*PRINCIPAL!$C$154,"")</f>
        <v/>
      </c>
      <c r="AK1860" s="204" t="str">
        <f>IF(AK1859&lt;&gt;"",AK1859*PRINCIPAL!$C$154,"")</f>
        <v/>
      </c>
      <c r="AL1860" s="204" t="str">
        <f>IF(AL1859&lt;&gt;"",AL1859*PRINCIPAL!$C$154,"")</f>
        <v/>
      </c>
      <c r="AM1860" s="204" t="str">
        <f>IF(AM1859&lt;&gt;"",AM1859*PRINCIPAL!$C$154,"")</f>
        <v/>
      </c>
      <c r="AN1860" s="204" t="str">
        <f>IF(AN1859&lt;&gt;"",AN1859*PRINCIPAL!$C$154,"")</f>
        <v/>
      </c>
      <c r="AO1860" s="210" t="str">
        <f>IF(AO1859&lt;&gt;"",AO1859*PRINCIPAL!$C$154,"")</f>
        <v/>
      </c>
    </row>
    <row r="1861" spans="2:41" ht="12.45" customHeight="1" x14ac:dyDescent="0.3">
      <c r="B1861" s="456"/>
      <c r="C1861" s="422"/>
      <c r="D1861" s="426" t="s">
        <v>115</v>
      </c>
      <c r="E1861" s="222" t="s">
        <v>125</v>
      </c>
      <c r="F1861" s="203" t="s">
        <v>38</v>
      </c>
      <c r="G1861" s="203"/>
      <c r="H1861" s="203"/>
      <c r="I1861" s="203"/>
      <c r="J1861" s="203"/>
      <c r="K1861" s="203"/>
      <c r="L1861" s="203"/>
      <c r="M1861" s="203"/>
      <c r="N1861" s="203"/>
      <c r="O1861" s="203"/>
      <c r="P1861" s="203"/>
      <c r="Q1861" s="203"/>
      <c r="R1861" s="203"/>
      <c r="S1861" s="203"/>
      <c r="T1861" s="203"/>
      <c r="U1861" s="203"/>
      <c r="V1861" s="203"/>
      <c r="W1861" s="203"/>
      <c r="X1861" s="203"/>
      <c r="Y1861" s="203"/>
      <c r="Z1861" s="203"/>
      <c r="AA1861" s="203"/>
      <c r="AB1861" s="203"/>
      <c r="AC1861" s="203"/>
      <c r="AD1861" s="203"/>
      <c r="AE1861" s="203"/>
      <c r="AF1861" s="203"/>
      <c r="AG1861" s="203"/>
      <c r="AH1861" s="203"/>
      <c r="AI1861" s="203"/>
      <c r="AJ1861" s="203"/>
      <c r="AK1861" s="203"/>
      <c r="AL1861" s="203"/>
      <c r="AM1861" s="203"/>
      <c r="AN1861" s="203"/>
      <c r="AO1861" s="214"/>
    </row>
    <row r="1862" spans="2:41" ht="12.45" customHeight="1" x14ac:dyDescent="0.3">
      <c r="B1862" s="456"/>
      <c r="C1862" s="422"/>
      <c r="D1862" s="425"/>
      <c r="E1862" s="220" t="s">
        <v>126</v>
      </c>
      <c r="F1862" s="321" t="s">
        <v>38</v>
      </c>
      <c r="G1862" s="204" t="str">
        <f>IF(G1861&lt;&gt;"",G1861*PRINCIPAL!$C$154,"")</f>
        <v/>
      </c>
      <c r="H1862" s="204" t="str">
        <f>IF(H1861&lt;&gt;"",H1861*PRINCIPAL!$C$154,"")</f>
        <v/>
      </c>
      <c r="I1862" s="204" t="str">
        <f>IF(I1861&lt;&gt;"",I1861*PRINCIPAL!$C$154,"")</f>
        <v/>
      </c>
      <c r="J1862" s="204" t="str">
        <f>IF(J1861&lt;&gt;"",J1861*PRINCIPAL!$C$154,"")</f>
        <v/>
      </c>
      <c r="K1862" s="204" t="str">
        <f>IF(K1861&lt;&gt;"",K1861*PRINCIPAL!$C$154,"")</f>
        <v/>
      </c>
      <c r="L1862" s="204" t="str">
        <f>IF(L1861&lt;&gt;"",L1861*PRINCIPAL!$C$154,"")</f>
        <v/>
      </c>
      <c r="M1862" s="204" t="str">
        <f>IF(M1861&lt;&gt;"",M1861*PRINCIPAL!$C$154,"")</f>
        <v/>
      </c>
      <c r="N1862" s="204" t="str">
        <f>IF(N1861&lt;&gt;"",N1861*PRINCIPAL!$C$154,"")</f>
        <v/>
      </c>
      <c r="O1862" s="204" t="str">
        <f>IF(O1861&lt;&gt;"",O1861*PRINCIPAL!$C$154,"")</f>
        <v/>
      </c>
      <c r="P1862" s="204" t="str">
        <f>IF(P1861&lt;&gt;"",P1861*PRINCIPAL!$C$154,"")</f>
        <v/>
      </c>
      <c r="Q1862" s="204" t="str">
        <f>IF(Q1861&lt;&gt;"",Q1861*PRINCIPAL!$C$154,"")</f>
        <v/>
      </c>
      <c r="R1862" s="204" t="str">
        <f>IF(R1861&lt;&gt;"",R1861*PRINCIPAL!$C$154,"")</f>
        <v/>
      </c>
      <c r="S1862" s="204" t="str">
        <f>IF(S1861&lt;&gt;"",S1861*PRINCIPAL!$C$154,"")</f>
        <v/>
      </c>
      <c r="T1862" s="204" t="str">
        <f>IF(T1861&lt;&gt;"",T1861*PRINCIPAL!$C$154,"")</f>
        <v/>
      </c>
      <c r="U1862" s="204" t="str">
        <f>IF(U1861&lt;&gt;"",U1861*PRINCIPAL!$C$154,"")</f>
        <v/>
      </c>
      <c r="V1862" s="204" t="str">
        <f>IF(V1861&lt;&gt;"",V1861*PRINCIPAL!$C$154,"")</f>
        <v/>
      </c>
      <c r="W1862" s="204" t="str">
        <f>IF(W1861&lt;&gt;"",W1861*PRINCIPAL!$C$154,"")</f>
        <v/>
      </c>
      <c r="X1862" s="204" t="str">
        <f>IF(X1861&lt;&gt;"",X1861*PRINCIPAL!$C$154,"")</f>
        <v/>
      </c>
      <c r="Y1862" s="204" t="str">
        <f>IF(Y1861&lt;&gt;"",Y1861*PRINCIPAL!$C$154,"")</f>
        <v/>
      </c>
      <c r="Z1862" s="204" t="str">
        <f>IF(Z1861&lt;&gt;"",Z1861*PRINCIPAL!$C$154,"")</f>
        <v/>
      </c>
      <c r="AA1862" s="204" t="str">
        <f>IF(AA1861&lt;&gt;"",AA1861*PRINCIPAL!$C$154,"")</f>
        <v/>
      </c>
      <c r="AB1862" s="204" t="str">
        <f>IF(AB1861&lt;&gt;"",AB1861*PRINCIPAL!$C$154,"")</f>
        <v/>
      </c>
      <c r="AC1862" s="204" t="str">
        <f>IF(AC1861&lt;&gt;"",AC1861*PRINCIPAL!$C$154,"")</f>
        <v/>
      </c>
      <c r="AD1862" s="204" t="str">
        <f>IF(AD1861&lt;&gt;"",AD1861*PRINCIPAL!$C$154,"")</f>
        <v/>
      </c>
      <c r="AE1862" s="204" t="str">
        <f>IF(AE1861&lt;&gt;"",AE1861*PRINCIPAL!$C$154,"")</f>
        <v/>
      </c>
      <c r="AF1862" s="204" t="str">
        <f>IF(AF1861&lt;&gt;"",AF1861*PRINCIPAL!$C$154,"")</f>
        <v/>
      </c>
      <c r="AG1862" s="204" t="str">
        <f>IF(AG1861&lt;&gt;"",AG1861*PRINCIPAL!$C$154,"")</f>
        <v/>
      </c>
      <c r="AH1862" s="204" t="str">
        <f>IF(AH1861&lt;&gt;"",AH1861*PRINCIPAL!$C$154,"")</f>
        <v/>
      </c>
      <c r="AI1862" s="204" t="str">
        <f>IF(AI1861&lt;&gt;"",AI1861*PRINCIPAL!$C$154,"")</f>
        <v/>
      </c>
      <c r="AJ1862" s="204" t="str">
        <f>IF(AJ1861&lt;&gt;"",AJ1861*PRINCIPAL!$C$154,"")</f>
        <v/>
      </c>
      <c r="AK1862" s="204" t="str">
        <f>IF(AK1861&lt;&gt;"",AK1861*PRINCIPAL!$C$154,"")</f>
        <v/>
      </c>
      <c r="AL1862" s="204" t="str">
        <f>IF(AL1861&lt;&gt;"",AL1861*PRINCIPAL!$C$154,"")</f>
        <v/>
      </c>
      <c r="AM1862" s="204" t="str">
        <f>IF(AM1861&lt;&gt;"",AM1861*PRINCIPAL!$C$154,"")</f>
        <v/>
      </c>
      <c r="AN1862" s="204" t="str">
        <f>IF(AN1861&lt;&gt;"",AN1861*PRINCIPAL!$C$154,"")</f>
        <v/>
      </c>
      <c r="AO1862" s="210" t="str">
        <f>IF(AO1861&lt;&gt;"",AO1861*PRINCIPAL!$C$154,"")</f>
        <v/>
      </c>
    </row>
    <row r="1863" spans="2:41" ht="12.45" customHeight="1" x14ac:dyDescent="0.3">
      <c r="B1863" s="456"/>
      <c r="C1863" s="422"/>
      <c r="D1863" s="426" t="s">
        <v>115</v>
      </c>
      <c r="E1863" s="222" t="s">
        <v>125</v>
      </c>
      <c r="F1863" s="203" t="s">
        <v>38</v>
      </c>
      <c r="G1863" s="203"/>
      <c r="H1863" s="203"/>
      <c r="I1863" s="203"/>
      <c r="J1863" s="203"/>
      <c r="K1863" s="203"/>
      <c r="L1863" s="203"/>
      <c r="M1863" s="203"/>
      <c r="N1863" s="203"/>
      <c r="O1863" s="203"/>
      <c r="P1863" s="203"/>
      <c r="Q1863" s="203"/>
      <c r="R1863" s="203"/>
      <c r="S1863" s="203"/>
      <c r="T1863" s="203"/>
      <c r="U1863" s="203"/>
      <c r="V1863" s="203"/>
      <c r="W1863" s="203"/>
      <c r="X1863" s="203"/>
      <c r="Y1863" s="203"/>
      <c r="Z1863" s="203"/>
      <c r="AA1863" s="203"/>
      <c r="AB1863" s="203"/>
      <c r="AC1863" s="203"/>
      <c r="AD1863" s="203"/>
      <c r="AE1863" s="203"/>
      <c r="AF1863" s="203"/>
      <c r="AG1863" s="203"/>
      <c r="AH1863" s="203"/>
      <c r="AI1863" s="203"/>
      <c r="AJ1863" s="203"/>
      <c r="AK1863" s="203"/>
      <c r="AL1863" s="203"/>
      <c r="AM1863" s="203"/>
      <c r="AN1863" s="203"/>
      <c r="AO1863" s="214"/>
    </row>
    <row r="1864" spans="2:41" ht="12.45" customHeight="1" x14ac:dyDescent="0.3">
      <c r="B1864" s="456"/>
      <c r="C1864" s="422"/>
      <c r="D1864" s="425"/>
      <c r="E1864" s="220" t="s">
        <v>126</v>
      </c>
      <c r="F1864" s="321" t="s">
        <v>38</v>
      </c>
      <c r="G1864" s="204" t="str">
        <f>IF(G1863&lt;&gt;"",G1863*PRINCIPAL!$C$154,"")</f>
        <v/>
      </c>
      <c r="H1864" s="204" t="str">
        <f>IF(H1863&lt;&gt;"",H1863*PRINCIPAL!$C$154,"")</f>
        <v/>
      </c>
      <c r="I1864" s="204" t="str">
        <f>IF(I1863&lt;&gt;"",I1863*PRINCIPAL!$C$154,"")</f>
        <v/>
      </c>
      <c r="J1864" s="204" t="str">
        <f>IF(J1863&lt;&gt;"",J1863*PRINCIPAL!$C$154,"")</f>
        <v/>
      </c>
      <c r="K1864" s="204" t="str">
        <f>IF(K1863&lt;&gt;"",K1863*PRINCIPAL!$C$154,"")</f>
        <v/>
      </c>
      <c r="L1864" s="204" t="str">
        <f>IF(L1863&lt;&gt;"",L1863*PRINCIPAL!$C$154,"")</f>
        <v/>
      </c>
      <c r="M1864" s="204" t="str">
        <f>IF(M1863&lt;&gt;"",M1863*PRINCIPAL!$C$154,"")</f>
        <v/>
      </c>
      <c r="N1864" s="204" t="str">
        <f>IF(N1863&lt;&gt;"",N1863*PRINCIPAL!$C$154,"")</f>
        <v/>
      </c>
      <c r="O1864" s="204" t="str">
        <f>IF(O1863&lt;&gt;"",O1863*PRINCIPAL!$C$154,"")</f>
        <v/>
      </c>
      <c r="P1864" s="204" t="str">
        <f>IF(P1863&lt;&gt;"",P1863*PRINCIPAL!$C$154,"")</f>
        <v/>
      </c>
      <c r="Q1864" s="204" t="str">
        <f>IF(Q1863&lt;&gt;"",Q1863*PRINCIPAL!$C$154,"")</f>
        <v/>
      </c>
      <c r="R1864" s="204" t="str">
        <f>IF(R1863&lt;&gt;"",R1863*PRINCIPAL!$C$154,"")</f>
        <v/>
      </c>
      <c r="S1864" s="204" t="str">
        <f>IF(S1863&lt;&gt;"",S1863*PRINCIPAL!$C$154,"")</f>
        <v/>
      </c>
      <c r="T1864" s="204" t="str">
        <f>IF(T1863&lt;&gt;"",T1863*PRINCIPAL!$C$154,"")</f>
        <v/>
      </c>
      <c r="U1864" s="204" t="str">
        <f>IF(U1863&lt;&gt;"",U1863*PRINCIPAL!$C$154,"")</f>
        <v/>
      </c>
      <c r="V1864" s="204" t="str">
        <f>IF(V1863&lt;&gt;"",V1863*PRINCIPAL!$C$154,"")</f>
        <v/>
      </c>
      <c r="W1864" s="204" t="str">
        <f>IF(W1863&lt;&gt;"",W1863*PRINCIPAL!$C$154,"")</f>
        <v/>
      </c>
      <c r="X1864" s="204" t="str">
        <f>IF(X1863&lt;&gt;"",X1863*PRINCIPAL!$C$154,"")</f>
        <v/>
      </c>
      <c r="Y1864" s="204" t="str">
        <f>IF(Y1863&lt;&gt;"",Y1863*PRINCIPAL!$C$154,"")</f>
        <v/>
      </c>
      <c r="Z1864" s="204" t="str">
        <f>IF(Z1863&lt;&gt;"",Z1863*PRINCIPAL!$C$154,"")</f>
        <v/>
      </c>
      <c r="AA1864" s="204" t="str">
        <f>IF(AA1863&lt;&gt;"",AA1863*PRINCIPAL!$C$154,"")</f>
        <v/>
      </c>
      <c r="AB1864" s="204" t="str">
        <f>IF(AB1863&lt;&gt;"",AB1863*PRINCIPAL!$C$154,"")</f>
        <v/>
      </c>
      <c r="AC1864" s="204" t="str">
        <f>IF(AC1863&lt;&gt;"",AC1863*PRINCIPAL!$C$154,"")</f>
        <v/>
      </c>
      <c r="AD1864" s="204" t="str">
        <f>IF(AD1863&lt;&gt;"",AD1863*PRINCIPAL!$C$154,"")</f>
        <v/>
      </c>
      <c r="AE1864" s="204" t="str">
        <f>IF(AE1863&lt;&gt;"",AE1863*PRINCIPAL!$C$154,"")</f>
        <v/>
      </c>
      <c r="AF1864" s="204" t="str">
        <f>IF(AF1863&lt;&gt;"",AF1863*PRINCIPAL!$C$154,"")</f>
        <v/>
      </c>
      <c r="AG1864" s="204" t="str">
        <f>IF(AG1863&lt;&gt;"",AG1863*PRINCIPAL!$C$154,"")</f>
        <v/>
      </c>
      <c r="AH1864" s="204" t="str">
        <f>IF(AH1863&lt;&gt;"",AH1863*PRINCIPAL!$C$154,"")</f>
        <v/>
      </c>
      <c r="AI1864" s="204" t="str">
        <f>IF(AI1863&lt;&gt;"",AI1863*PRINCIPAL!$C$154,"")</f>
        <v/>
      </c>
      <c r="AJ1864" s="204" t="str">
        <f>IF(AJ1863&lt;&gt;"",AJ1863*PRINCIPAL!$C$154,"")</f>
        <v/>
      </c>
      <c r="AK1864" s="204" t="str">
        <f>IF(AK1863&lt;&gt;"",AK1863*PRINCIPAL!$C$154,"")</f>
        <v/>
      </c>
      <c r="AL1864" s="204" t="str">
        <f>IF(AL1863&lt;&gt;"",AL1863*PRINCIPAL!$C$154,"")</f>
        <v/>
      </c>
      <c r="AM1864" s="204" t="str">
        <f>IF(AM1863&lt;&gt;"",AM1863*PRINCIPAL!$C$154,"")</f>
        <v/>
      </c>
      <c r="AN1864" s="204" t="str">
        <f>IF(AN1863&lt;&gt;"",AN1863*PRINCIPAL!$C$154,"")</f>
        <v/>
      </c>
      <c r="AO1864" s="210" t="str">
        <f>IF(AO1863&lt;&gt;"",AO1863*PRINCIPAL!$C$154,"")</f>
        <v/>
      </c>
    </row>
    <row r="1865" spans="2:41" ht="12.45" customHeight="1" x14ac:dyDescent="0.3">
      <c r="B1865" s="456"/>
      <c r="C1865" s="422"/>
      <c r="D1865" s="426" t="s">
        <v>115</v>
      </c>
      <c r="E1865" s="222" t="s">
        <v>125</v>
      </c>
      <c r="F1865" s="203" t="s">
        <v>38</v>
      </c>
      <c r="G1865" s="203"/>
      <c r="H1865" s="203"/>
      <c r="I1865" s="203"/>
      <c r="J1865" s="203"/>
      <c r="K1865" s="203"/>
      <c r="L1865" s="203"/>
      <c r="M1865" s="203"/>
      <c r="N1865" s="203"/>
      <c r="O1865" s="203"/>
      <c r="P1865" s="203"/>
      <c r="Q1865" s="203"/>
      <c r="R1865" s="203"/>
      <c r="S1865" s="203"/>
      <c r="T1865" s="203"/>
      <c r="U1865" s="203"/>
      <c r="V1865" s="203"/>
      <c r="W1865" s="203"/>
      <c r="X1865" s="203"/>
      <c r="Y1865" s="203"/>
      <c r="Z1865" s="203"/>
      <c r="AA1865" s="203"/>
      <c r="AB1865" s="203"/>
      <c r="AC1865" s="203"/>
      <c r="AD1865" s="203"/>
      <c r="AE1865" s="203"/>
      <c r="AF1865" s="203"/>
      <c r="AG1865" s="203"/>
      <c r="AH1865" s="203"/>
      <c r="AI1865" s="203"/>
      <c r="AJ1865" s="203"/>
      <c r="AK1865" s="203"/>
      <c r="AL1865" s="203"/>
      <c r="AM1865" s="203"/>
      <c r="AN1865" s="203"/>
      <c r="AO1865" s="214"/>
    </row>
    <row r="1866" spans="2:41" ht="12.45" customHeight="1" thickBot="1" x14ac:dyDescent="0.35">
      <c r="B1866" s="457"/>
      <c r="C1866" s="423"/>
      <c r="D1866" s="427"/>
      <c r="E1866" s="291" t="s">
        <v>126</v>
      </c>
      <c r="F1866" s="323" t="s">
        <v>38</v>
      </c>
      <c r="G1866" s="288" t="str">
        <f>IF(G1865&lt;&gt;"",G1865*PRINCIPAL!$C$154,"")</f>
        <v/>
      </c>
      <c r="H1866" s="288" t="str">
        <f>IF(H1865&lt;&gt;"",H1865*PRINCIPAL!$C$154,"")</f>
        <v/>
      </c>
      <c r="I1866" s="288" t="str">
        <f>IF(I1865&lt;&gt;"",I1865*PRINCIPAL!$C$154,"")</f>
        <v/>
      </c>
      <c r="J1866" s="288" t="str">
        <f>IF(J1865&lt;&gt;"",J1865*PRINCIPAL!$C$154,"")</f>
        <v/>
      </c>
      <c r="K1866" s="288" t="str">
        <f>IF(K1865&lt;&gt;"",K1865*PRINCIPAL!$C$154,"")</f>
        <v/>
      </c>
      <c r="L1866" s="288" t="str">
        <f>IF(L1865&lt;&gt;"",L1865*PRINCIPAL!$C$154,"")</f>
        <v/>
      </c>
      <c r="M1866" s="288" t="str">
        <f>IF(M1865&lt;&gt;"",M1865*PRINCIPAL!$C$154,"")</f>
        <v/>
      </c>
      <c r="N1866" s="288" t="str">
        <f>IF(N1865&lt;&gt;"",N1865*PRINCIPAL!$C$154,"")</f>
        <v/>
      </c>
      <c r="O1866" s="288" t="str">
        <f>IF(O1865&lt;&gt;"",O1865*PRINCIPAL!$C$154,"")</f>
        <v/>
      </c>
      <c r="P1866" s="288" t="str">
        <f>IF(P1865&lt;&gt;"",P1865*PRINCIPAL!$C$154,"")</f>
        <v/>
      </c>
      <c r="Q1866" s="288" t="str">
        <f>IF(Q1865&lt;&gt;"",Q1865*PRINCIPAL!$C$154,"")</f>
        <v/>
      </c>
      <c r="R1866" s="288" t="str">
        <f>IF(R1865&lt;&gt;"",R1865*PRINCIPAL!$C$154,"")</f>
        <v/>
      </c>
      <c r="S1866" s="288" t="str">
        <f>IF(S1865&lt;&gt;"",S1865*PRINCIPAL!$C$154,"")</f>
        <v/>
      </c>
      <c r="T1866" s="288" t="str">
        <f>IF(T1865&lt;&gt;"",T1865*PRINCIPAL!$C$154,"")</f>
        <v/>
      </c>
      <c r="U1866" s="288" t="str">
        <f>IF(U1865&lt;&gt;"",U1865*PRINCIPAL!$C$154,"")</f>
        <v/>
      </c>
      <c r="V1866" s="288" t="str">
        <f>IF(V1865&lt;&gt;"",V1865*PRINCIPAL!$C$154,"")</f>
        <v/>
      </c>
      <c r="W1866" s="288" t="str">
        <f>IF(W1865&lt;&gt;"",W1865*PRINCIPAL!$C$154,"")</f>
        <v/>
      </c>
      <c r="X1866" s="288" t="str">
        <f>IF(X1865&lt;&gt;"",X1865*PRINCIPAL!$C$154,"")</f>
        <v/>
      </c>
      <c r="Y1866" s="288" t="str">
        <f>IF(Y1865&lt;&gt;"",Y1865*PRINCIPAL!$C$154,"")</f>
        <v/>
      </c>
      <c r="Z1866" s="288" t="str">
        <f>IF(Z1865&lt;&gt;"",Z1865*PRINCIPAL!$C$154,"")</f>
        <v/>
      </c>
      <c r="AA1866" s="288" t="str">
        <f>IF(AA1865&lt;&gt;"",AA1865*PRINCIPAL!$C$154,"")</f>
        <v/>
      </c>
      <c r="AB1866" s="288" t="str">
        <f>IF(AB1865&lt;&gt;"",AB1865*PRINCIPAL!$C$154,"")</f>
        <v/>
      </c>
      <c r="AC1866" s="288" t="str">
        <f>IF(AC1865&lt;&gt;"",AC1865*PRINCIPAL!$C$154,"")</f>
        <v/>
      </c>
      <c r="AD1866" s="288" t="str">
        <f>IF(AD1865&lt;&gt;"",AD1865*PRINCIPAL!$C$154,"")</f>
        <v/>
      </c>
      <c r="AE1866" s="288" t="str">
        <f>IF(AE1865&lt;&gt;"",AE1865*PRINCIPAL!$C$154,"")</f>
        <v/>
      </c>
      <c r="AF1866" s="288" t="str">
        <f>IF(AF1865&lt;&gt;"",AF1865*PRINCIPAL!$C$154,"")</f>
        <v/>
      </c>
      <c r="AG1866" s="288" t="str">
        <f>IF(AG1865&lt;&gt;"",AG1865*PRINCIPAL!$C$154,"")</f>
        <v/>
      </c>
      <c r="AH1866" s="288" t="str">
        <f>IF(AH1865&lt;&gt;"",AH1865*PRINCIPAL!$C$154,"")</f>
        <v/>
      </c>
      <c r="AI1866" s="288" t="str">
        <f>IF(AI1865&lt;&gt;"",AI1865*PRINCIPAL!$C$154,"")</f>
        <v/>
      </c>
      <c r="AJ1866" s="288" t="str">
        <f>IF(AJ1865&lt;&gt;"",AJ1865*PRINCIPAL!$C$154,"")</f>
        <v/>
      </c>
      <c r="AK1866" s="288" t="str">
        <f>IF(AK1865&lt;&gt;"",AK1865*PRINCIPAL!$C$154,"")</f>
        <v/>
      </c>
      <c r="AL1866" s="288" t="str">
        <f>IF(AL1865&lt;&gt;"",AL1865*PRINCIPAL!$C$154,"")</f>
        <v/>
      </c>
      <c r="AM1866" s="288" t="str">
        <f>IF(AM1865&lt;&gt;"",AM1865*PRINCIPAL!$C$154,"")</f>
        <v/>
      </c>
      <c r="AN1866" s="288" t="str">
        <f>IF(AN1865&lt;&gt;"",AN1865*PRINCIPAL!$C$154,"")</f>
        <v/>
      </c>
      <c r="AO1866" s="289" t="str">
        <f>IF(AO1865&lt;&gt;"",AO1865*PRINCIPAL!$C$154,"")</f>
        <v/>
      </c>
    </row>
    <row r="1867" spans="2:41" ht="12" customHeight="1" thickBot="1" x14ac:dyDescent="0.35"/>
    <row r="1868" spans="2:41" ht="15" customHeight="1" thickBot="1" x14ac:dyDescent="0.35">
      <c r="B1868" s="448" t="s">
        <v>15</v>
      </c>
      <c r="C1868" s="449"/>
      <c r="D1868" s="41" t="str">
        <f>IF(PRINCIPAL!B164&lt;&gt;"",PRINCIPAL!B164,"")</f>
        <v/>
      </c>
    </row>
    <row r="1869" spans="2:41" ht="12" customHeight="1" thickBot="1" x14ac:dyDescent="0.35"/>
    <row r="1870" spans="2:41" ht="12" customHeight="1" x14ac:dyDescent="0.3">
      <c r="B1870" s="450" t="s">
        <v>120</v>
      </c>
      <c r="C1870" s="451"/>
      <c r="D1870" s="451"/>
      <c r="E1870" s="451"/>
      <c r="F1870" s="480" t="s">
        <v>144</v>
      </c>
      <c r="G1870" s="433">
        <v>1</v>
      </c>
      <c r="H1870" s="433">
        <v>2</v>
      </c>
      <c r="I1870" s="433">
        <v>3</v>
      </c>
      <c r="J1870" s="433">
        <v>4</v>
      </c>
      <c r="K1870" s="433">
        <v>5</v>
      </c>
      <c r="L1870" s="433">
        <v>6</v>
      </c>
      <c r="M1870" s="433">
        <v>7</v>
      </c>
      <c r="N1870" s="433">
        <v>8</v>
      </c>
      <c r="O1870" s="433">
        <v>9</v>
      </c>
      <c r="P1870" s="433">
        <v>10</v>
      </c>
      <c r="Q1870" s="433">
        <v>11</v>
      </c>
      <c r="R1870" s="433">
        <v>12</v>
      </c>
      <c r="S1870" s="433">
        <v>13</v>
      </c>
      <c r="T1870" s="433">
        <v>14</v>
      </c>
      <c r="U1870" s="433">
        <v>15</v>
      </c>
      <c r="V1870" s="433">
        <v>16</v>
      </c>
      <c r="W1870" s="433">
        <v>17</v>
      </c>
      <c r="X1870" s="433">
        <v>18</v>
      </c>
      <c r="Y1870" s="433">
        <v>19</v>
      </c>
      <c r="Z1870" s="433">
        <v>20</v>
      </c>
      <c r="AA1870" s="433">
        <v>21</v>
      </c>
      <c r="AB1870" s="433">
        <v>22</v>
      </c>
      <c r="AC1870" s="433">
        <v>23</v>
      </c>
      <c r="AD1870" s="433">
        <v>24</v>
      </c>
      <c r="AE1870" s="433">
        <v>25</v>
      </c>
      <c r="AF1870" s="433">
        <v>26</v>
      </c>
      <c r="AG1870" s="433">
        <v>27</v>
      </c>
      <c r="AH1870" s="433">
        <v>28</v>
      </c>
      <c r="AI1870" s="433">
        <v>29</v>
      </c>
      <c r="AJ1870" s="433">
        <v>30</v>
      </c>
      <c r="AK1870" s="433">
        <v>31</v>
      </c>
      <c r="AL1870" s="433">
        <v>32</v>
      </c>
      <c r="AM1870" s="433">
        <v>33</v>
      </c>
      <c r="AN1870" s="433">
        <v>34</v>
      </c>
      <c r="AO1870" s="435">
        <v>35</v>
      </c>
    </row>
    <row r="1871" spans="2:41" ht="12" customHeight="1" thickBot="1" x14ac:dyDescent="0.35">
      <c r="B1871" s="452"/>
      <c r="C1871" s="469"/>
      <c r="D1871" s="469"/>
      <c r="E1871" s="469"/>
      <c r="F1871" s="481"/>
      <c r="G1871" s="434"/>
      <c r="H1871" s="434"/>
      <c r="I1871" s="434"/>
      <c r="J1871" s="434"/>
      <c r="K1871" s="434"/>
      <c r="L1871" s="434"/>
      <c r="M1871" s="434"/>
      <c r="N1871" s="434"/>
      <c r="O1871" s="434"/>
      <c r="P1871" s="434"/>
      <c r="Q1871" s="434"/>
      <c r="R1871" s="434"/>
      <c r="S1871" s="434"/>
      <c r="T1871" s="434"/>
      <c r="U1871" s="434"/>
      <c r="V1871" s="434"/>
      <c r="W1871" s="434"/>
      <c r="X1871" s="434"/>
      <c r="Y1871" s="434"/>
      <c r="Z1871" s="434"/>
      <c r="AA1871" s="434"/>
      <c r="AB1871" s="434"/>
      <c r="AC1871" s="434"/>
      <c r="AD1871" s="434"/>
      <c r="AE1871" s="434"/>
      <c r="AF1871" s="434"/>
      <c r="AG1871" s="434"/>
      <c r="AH1871" s="434"/>
      <c r="AI1871" s="434"/>
      <c r="AJ1871" s="434"/>
      <c r="AK1871" s="434"/>
      <c r="AL1871" s="434"/>
      <c r="AM1871" s="434"/>
      <c r="AN1871" s="434"/>
      <c r="AO1871" s="436"/>
    </row>
    <row r="1872" spans="2:41" ht="12.45" customHeight="1" x14ac:dyDescent="0.3">
      <c r="B1872" s="437" t="s">
        <v>107</v>
      </c>
      <c r="C1872" s="439" t="s">
        <v>104</v>
      </c>
      <c r="D1872" s="441" t="s">
        <v>112</v>
      </c>
      <c r="E1872" s="227" t="s">
        <v>125</v>
      </c>
      <c r="F1872" s="197"/>
      <c r="G1872" s="230"/>
      <c r="H1872" s="230"/>
      <c r="I1872" s="230"/>
      <c r="J1872" s="230"/>
      <c r="K1872" s="230"/>
      <c r="L1872" s="230"/>
      <c r="M1872" s="230"/>
      <c r="N1872" s="230"/>
      <c r="O1872" s="230"/>
      <c r="P1872" s="230"/>
      <c r="Q1872" s="230"/>
      <c r="R1872" s="230"/>
      <c r="S1872" s="230"/>
      <c r="T1872" s="230"/>
      <c r="U1872" s="230"/>
      <c r="V1872" s="230"/>
      <c r="W1872" s="230"/>
      <c r="X1872" s="230"/>
      <c r="Y1872" s="230"/>
      <c r="Z1872" s="230"/>
      <c r="AA1872" s="230"/>
      <c r="AB1872" s="230"/>
      <c r="AC1872" s="230"/>
      <c r="AD1872" s="230"/>
      <c r="AE1872" s="230"/>
      <c r="AF1872" s="230"/>
      <c r="AG1872" s="230"/>
      <c r="AH1872" s="230"/>
      <c r="AI1872" s="230"/>
      <c r="AJ1872" s="230"/>
      <c r="AK1872" s="230"/>
      <c r="AL1872" s="230"/>
      <c r="AM1872" s="230"/>
      <c r="AN1872" s="230"/>
      <c r="AO1872" s="278"/>
    </row>
    <row r="1873" spans="2:41" ht="12.45" customHeight="1" x14ac:dyDescent="0.3">
      <c r="B1873" s="438"/>
      <c r="C1873" s="440"/>
      <c r="D1873" s="442"/>
      <c r="E1873" s="220" t="s">
        <v>126</v>
      </c>
      <c r="F1873" s="198" t="str">
        <f>IF(F1872&lt;&gt;"",F1872*PRINCIPAL!$C$14,"")</f>
        <v/>
      </c>
      <c r="G1873" s="198" t="str">
        <f>IF(G1872&lt;&gt;"",G1872*PRINCIPAL!$C$164,"")</f>
        <v/>
      </c>
      <c r="H1873" s="198" t="str">
        <f>IF(H1872&lt;&gt;"",H1872*PRINCIPAL!$C$164,"")</f>
        <v/>
      </c>
      <c r="I1873" s="198" t="str">
        <f>IF(I1872&lt;&gt;"",I1872*PRINCIPAL!$C$164,"")</f>
        <v/>
      </c>
      <c r="J1873" s="198" t="str">
        <f>IF(J1872&lt;&gt;"",J1872*PRINCIPAL!$C$164,"")</f>
        <v/>
      </c>
      <c r="K1873" s="198" t="str">
        <f>IF(K1872&lt;&gt;"",K1872*PRINCIPAL!$C$164,"")</f>
        <v/>
      </c>
      <c r="L1873" s="198" t="str">
        <f>IF(L1872&lt;&gt;"",L1872*PRINCIPAL!$C$164,"")</f>
        <v/>
      </c>
      <c r="M1873" s="198" t="str">
        <f>IF(M1872&lt;&gt;"",M1872*PRINCIPAL!$C$164,"")</f>
        <v/>
      </c>
      <c r="N1873" s="198" t="str">
        <f>IF(N1872&lt;&gt;"",N1872*PRINCIPAL!$C$164,"")</f>
        <v/>
      </c>
      <c r="O1873" s="198" t="str">
        <f>IF(O1872&lt;&gt;"",O1872*PRINCIPAL!$C$164,"")</f>
        <v/>
      </c>
      <c r="P1873" s="198" t="str">
        <f>IF(P1872&lt;&gt;"",P1872*PRINCIPAL!$C$164,"")</f>
        <v/>
      </c>
      <c r="Q1873" s="198" t="str">
        <f>IF(Q1872&lt;&gt;"",Q1872*PRINCIPAL!$C$164,"")</f>
        <v/>
      </c>
      <c r="R1873" s="198" t="str">
        <f>IF(R1872&lt;&gt;"",R1872*PRINCIPAL!$C$164,"")</f>
        <v/>
      </c>
      <c r="S1873" s="198" t="str">
        <f>IF(S1872&lt;&gt;"",S1872*PRINCIPAL!$C$164,"")</f>
        <v/>
      </c>
      <c r="T1873" s="198" t="str">
        <f>IF(T1872&lt;&gt;"",T1872*PRINCIPAL!$C$164,"")</f>
        <v/>
      </c>
      <c r="U1873" s="198" t="str">
        <f>IF(U1872&lt;&gt;"",U1872*PRINCIPAL!$C$164,"")</f>
        <v/>
      </c>
      <c r="V1873" s="198" t="str">
        <f>IF(V1872&lt;&gt;"",V1872*PRINCIPAL!$C$164,"")</f>
        <v/>
      </c>
      <c r="W1873" s="198" t="str">
        <f>IF(W1872&lt;&gt;"",W1872*PRINCIPAL!$C$164,"")</f>
        <v/>
      </c>
      <c r="X1873" s="198" t="str">
        <f>IF(X1872&lt;&gt;"",X1872*PRINCIPAL!$C$164,"")</f>
        <v/>
      </c>
      <c r="Y1873" s="198" t="str">
        <f>IF(Y1872&lt;&gt;"",Y1872*PRINCIPAL!$C$164,"")</f>
        <v/>
      </c>
      <c r="Z1873" s="198" t="str">
        <f>IF(Z1872&lt;&gt;"",Z1872*PRINCIPAL!$C$164,"")</f>
        <v/>
      </c>
      <c r="AA1873" s="198" t="str">
        <f>IF(AA1872&lt;&gt;"",AA1872*PRINCIPAL!$C$164,"")</f>
        <v/>
      </c>
      <c r="AB1873" s="198" t="str">
        <f>IF(AB1872&lt;&gt;"",AB1872*PRINCIPAL!$C$164,"")</f>
        <v/>
      </c>
      <c r="AC1873" s="198" t="str">
        <f>IF(AC1872&lt;&gt;"",AC1872*PRINCIPAL!$C$164,"")</f>
        <v/>
      </c>
      <c r="AD1873" s="198" t="str">
        <f>IF(AD1872&lt;&gt;"",AD1872*PRINCIPAL!$C$164,"")</f>
        <v/>
      </c>
      <c r="AE1873" s="198" t="str">
        <f>IF(AE1872&lt;&gt;"",AE1872*PRINCIPAL!$C$164,"")</f>
        <v/>
      </c>
      <c r="AF1873" s="198" t="str">
        <f>IF(AF1872&lt;&gt;"",AF1872*PRINCIPAL!$C$164,"")</f>
        <v/>
      </c>
      <c r="AG1873" s="198" t="str">
        <f>IF(AG1872&lt;&gt;"",AG1872*PRINCIPAL!$C$164,"")</f>
        <v/>
      </c>
      <c r="AH1873" s="198" t="str">
        <f>IF(AH1872&lt;&gt;"",AH1872*PRINCIPAL!$C$164,"")</f>
        <v/>
      </c>
      <c r="AI1873" s="198" t="str">
        <f>IF(AI1872&lt;&gt;"",AI1872*PRINCIPAL!$C$164,"")</f>
        <v/>
      </c>
      <c r="AJ1873" s="198" t="str">
        <f>IF(AJ1872&lt;&gt;"",AJ1872*PRINCIPAL!$C$164,"")</f>
        <v/>
      </c>
      <c r="AK1873" s="198" t="str">
        <f>IF(AK1872&lt;&gt;"",AK1872*PRINCIPAL!$C$164,"")</f>
        <v/>
      </c>
      <c r="AL1873" s="198" t="str">
        <f>IF(AL1872&lt;&gt;"",AL1872*PRINCIPAL!$C$164,"")</f>
        <v/>
      </c>
      <c r="AM1873" s="198" t="str">
        <f>IF(AM1872&lt;&gt;"",AM1872*PRINCIPAL!$C$164,"")</f>
        <v/>
      </c>
      <c r="AN1873" s="198" t="str">
        <f>IF(AN1872&lt;&gt;"",AN1872*PRINCIPAL!$C$164,"")</f>
        <v/>
      </c>
      <c r="AO1873" s="268" t="str">
        <f>IF(AO1872&lt;&gt;"",AO1872*PRINCIPAL!$C$164,"")</f>
        <v/>
      </c>
    </row>
    <row r="1874" spans="2:41" ht="12.45" customHeight="1" x14ac:dyDescent="0.3">
      <c r="B1874" s="438"/>
      <c r="C1874" s="440"/>
      <c r="D1874" s="443" t="s">
        <v>118</v>
      </c>
      <c r="E1874" s="222" t="s">
        <v>125</v>
      </c>
      <c r="F1874" s="203"/>
      <c r="G1874" s="203"/>
      <c r="H1874" s="203"/>
      <c r="I1874" s="203"/>
      <c r="J1874" s="203"/>
      <c r="K1874" s="203"/>
      <c r="L1874" s="203"/>
      <c r="M1874" s="203"/>
      <c r="N1874" s="203"/>
      <c r="O1874" s="203"/>
      <c r="P1874" s="203"/>
      <c r="Q1874" s="203"/>
      <c r="R1874" s="203"/>
      <c r="S1874" s="203"/>
      <c r="T1874" s="203"/>
      <c r="U1874" s="203"/>
      <c r="V1874" s="203"/>
      <c r="W1874" s="203"/>
      <c r="X1874" s="203"/>
      <c r="Y1874" s="203"/>
      <c r="Z1874" s="203"/>
      <c r="AA1874" s="203"/>
      <c r="AB1874" s="203"/>
      <c r="AC1874" s="203"/>
      <c r="AD1874" s="203"/>
      <c r="AE1874" s="203"/>
      <c r="AF1874" s="203"/>
      <c r="AG1874" s="203"/>
      <c r="AH1874" s="203"/>
      <c r="AI1874" s="203"/>
      <c r="AJ1874" s="203"/>
      <c r="AK1874" s="203"/>
      <c r="AL1874" s="203"/>
      <c r="AM1874" s="203"/>
      <c r="AN1874" s="203"/>
      <c r="AO1874" s="269"/>
    </row>
    <row r="1875" spans="2:41" ht="12.45" customHeight="1" x14ac:dyDescent="0.3">
      <c r="B1875" s="438"/>
      <c r="C1875" s="440"/>
      <c r="D1875" s="444"/>
      <c r="E1875" s="220" t="s">
        <v>126</v>
      </c>
      <c r="F1875" s="204" t="str">
        <f>IF(F1874&lt;&gt;"",F1874*PRINCIPAL!$C$14,"")</f>
        <v/>
      </c>
      <c r="G1875" s="204" t="str">
        <f>IF(G1874&lt;&gt;"",G1874*PRINCIPAL!$C$164,"")</f>
        <v/>
      </c>
      <c r="H1875" s="204" t="str">
        <f>IF(H1874&lt;&gt;"",H1874*PRINCIPAL!$C$164,"")</f>
        <v/>
      </c>
      <c r="I1875" s="204" t="str">
        <f>IF(I1874&lt;&gt;"",I1874*PRINCIPAL!$C$164,"")</f>
        <v/>
      </c>
      <c r="J1875" s="204" t="str">
        <f>IF(J1874&lt;&gt;"",J1874*PRINCIPAL!$C$164,"")</f>
        <v/>
      </c>
      <c r="K1875" s="204" t="str">
        <f>IF(K1874&lt;&gt;"",K1874*PRINCIPAL!$C$164,"")</f>
        <v/>
      </c>
      <c r="L1875" s="204" t="str">
        <f>IF(L1874&lt;&gt;"",L1874*PRINCIPAL!$C$164,"")</f>
        <v/>
      </c>
      <c r="M1875" s="204" t="str">
        <f>IF(M1874&lt;&gt;"",M1874*PRINCIPAL!$C$164,"")</f>
        <v/>
      </c>
      <c r="N1875" s="204" t="str">
        <f>IF(N1874&lt;&gt;"",N1874*PRINCIPAL!$C$164,"")</f>
        <v/>
      </c>
      <c r="O1875" s="204" t="str">
        <f>IF(O1874&lt;&gt;"",O1874*PRINCIPAL!$C$164,"")</f>
        <v/>
      </c>
      <c r="P1875" s="204" t="str">
        <f>IF(P1874&lt;&gt;"",P1874*PRINCIPAL!$C$164,"")</f>
        <v/>
      </c>
      <c r="Q1875" s="204" t="str">
        <f>IF(Q1874&lt;&gt;"",Q1874*PRINCIPAL!$C$164,"")</f>
        <v/>
      </c>
      <c r="R1875" s="204" t="str">
        <f>IF(R1874&lt;&gt;"",R1874*PRINCIPAL!$C$164,"")</f>
        <v/>
      </c>
      <c r="S1875" s="204" t="str">
        <f>IF(S1874&lt;&gt;"",S1874*PRINCIPAL!$C$164,"")</f>
        <v/>
      </c>
      <c r="T1875" s="204" t="str">
        <f>IF(T1874&lt;&gt;"",T1874*PRINCIPAL!$C$164,"")</f>
        <v/>
      </c>
      <c r="U1875" s="204" t="str">
        <f>IF(U1874&lt;&gt;"",U1874*PRINCIPAL!$C$164,"")</f>
        <v/>
      </c>
      <c r="V1875" s="204" t="str">
        <f>IF(V1874&lt;&gt;"",V1874*PRINCIPAL!$C$164,"")</f>
        <v/>
      </c>
      <c r="W1875" s="204" t="str">
        <f>IF(W1874&lt;&gt;"",W1874*PRINCIPAL!$C$164,"")</f>
        <v/>
      </c>
      <c r="X1875" s="204" t="str">
        <f>IF(X1874&lt;&gt;"",X1874*PRINCIPAL!$C$164,"")</f>
        <v/>
      </c>
      <c r="Y1875" s="204" t="str">
        <f>IF(Y1874&lt;&gt;"",Y1874*PRINCIPAL!$C$164,"")</f>
        <v/>
      </c>
      <c r="Z1875" s="204" t="str">
        <f>IF(Z1874&lt;&gt;"",Z1874*PRINCIPAL!$C$164,"")</f>
        <v/>
      </c>
      <c r="AA1875" s="204" t="str">
        <f>IF(AA1874&lt;&gt;"",AA1874*PRINCIPAL!$C$164,"")</f>
        <v/>
      </c>
      <c r="AB1875" s="204" t="str">
        <f>IF(AB1874&lt;&gt;"",AB1874*PRINCIPAL!$C$164,"")</f>
        <v/>
      </c>
      <c r="AC1875" s="204" t="str">
        <f>IF(AC1874&lt;&gt;"",AC1874*PRINCIPAL!$C$164,"")</f>
        <v/>
      </c>
      <c r="AD1875" s="204" t="str">
        <f>IF(AD1874&lt;&gt;"",AD1874*PRINCIPAL!$C$164,"")</f>
        <v/>
      </c>
      <c r="AE1875" s="204" t="str">
        <f>IF(AE1874&lt;&gt;"",AE1874*PRINCIPAL!$C$164,"")</f>
        <v/>
      </c>
      <c r="AF1875" s="204" t="str">
        <f>IF(AF1874&lt;&gt;"",AF1874*PRINCIPAL!$C$164,"")</f>
        <v/>
      </c>
      <c r="AG1875" s="204" t="str">
        <f>IF(AG1874&lt;&gt;"",AG1874*PRINCIPAL!$C$164,"")</f>
        <v/>
      </c>
      <c r="AH1875" s="204" t="str">
        <f>IF(AH1874&lt;&gt;"",AH1874*PRINCIPAL!$C$164,"")</f>
        <v/>
      </c>
      <c r="AI1875" s="204" t="str">
        <f>IF(AI1874&lt;&gt;"",AI1874*PRINCIPAL!$C$164,"")</f>
        <v/>
      </c>
      <c r="AJ1875" s="204" t="str">
        <f>IF(AJ1874&lt;&gt;"",AJ1874*PRINCIPAL!$C$164,"")</f>
        <v/>
      </c>
      <c r="AK1875" s="204" t="str">
        <f>IF(AK1874&lt;&gt;"",AK1874*PRINCIPAL!$C$164,"")</f>
        <v/>
      </c>
      <c r="AL1875" s="204" t="str">
        <f>IF(AL1874&lt;&gt;"",AL1874*PRINCIPAL!$C$164,"")</f>
        <v/>
      </c>
      <c r="AM1875" s="204" t="str">
        <f>IF(AM1874&lt;&gt;"",AM1874*PRINCIPAL!$C$164,"")</f>
        <v/>
      </c>
      <c r="AN1875" s="204" t="str">
        <f>IF(AN1874&lt;&gt;"",AN1874*PRINCIPAL!$C$164,"")</f>
        <v/>
      </c>
      <c r="AO1875" s="270" t="str">
        <f>IF(AO1874&lt;&gt;"",AO1874*PRINCIPAL!$C$164,"")</f>
        <v/>
      </c>
    </row>
    <row r="1876" spans="2:41" ht="12.45" customHeight="1" x14ac:dyDescent="0.3">
      <c r="B1876" s="438"/>
      <c r="C1876" s="440"/>
      <c r="D1876" s="443" t="s">
        <v>116</v>
      </c>
      <c r="E1876" s="224" t="s">
        <v>125</v>
      </c>
      <c r="F1876" s="203"/>
      <c r="G1876" s="203"/>
      <c r="H1876" s="203"/>
      <c r="I1876" s="203"/>
      <c r="J1876" s="203"/>
      <c r="K1876" s="203"/>
      <c r="L1876" s="203"/>
      <c r="M1876" s="203"/>
      <c r="N1876" s="203"/>
      <c r="O1876" s="203"/>
      <c r="P1876" s="203"/>
      <c r="Q1876" s="203"/>
      <c r="R1876" s="203"/>
      <c r="S1876" s="203"/>
      <c r="T1876" s="203"/>
      <c r="U1876" s="203"/>
      <c r="V1876" s="203"/>
      <c r="W1876" s="203"/>
      <c r="X1876" s="203"/>
      <c r="Y1876" s="203"/>
      <c r="Z1876" s="203"/>
      <c r="AA1876" s="203"/>
      <c r="AB1876" s="203"/>
      <c r="AC1876" s="203"/>
      <c r="AD1876" s="203"/>
      <c r="AE1876" s="203"/>
      <c r="AF1876" s="203"/>
      <c r="AG1876" s="203"/>
      <c r="AH1876" s="203"/>
      <c r="AI1876" s="203"/>
      <c r="AJ1876" s="203"/>
      <c r="AK1876" s="203"/>
      <c r="AL1876" s="203"/>
      <c r="AM1876" s="203"/>
      <c r="AN1876" s="203"/>
      <c r="AO1876" s="269"/>
    </row>
    <row r="1877" spans="2:41" ht="12.45" customHeight="1" thickBot="1" x14ac:dyDescent="0.35">
      <c r="B1877" s="438"/>
      <c r="C1877" s="440"/>
      <c r="D1877" s="442"/>
      <c r="E1877" s="223" t="s">
        <v>126</v>
      </c>
      <c r="F1877" s="200" t="str">
        <f>IF(F1876&lt;&gt;"",F1876*PRINCIPAL!$C$14,"")</f>
        <v/>
      </c>
      <c r="G1877" s="200" t="str">
        <f>IF(G1876&lt;&gt;"",G1876*PRINCIPAL!$C$164,"")</f>
        <v/>
      </c>
      <c r="H1877" s="200" t="str">
        <f>IF(H1876&lt;&gt;"",H1876*PRINCIPAL!$C$164,"")</f>
        <v/>
      </c>
      <c r="I1877" s="200" t="str">
        <f>IF(I1876&lt;&gt;"",I1876*PRINCIPAL!$C$164,"")</f>
        <v/>
      </c>
      <c r="J1877" s="200" t="str">
        <f>IF(J1876&lt;&gt;"",J1876*PRINCIPAL!$C$164,"")</f>
        <v/>
      </c>
      <c r="K1877" s="200" t="str">
        <f>IF(K1876&lt;&gt;"",K1876*PRINCIPAL!$C$164,"")</f>
        <v/>
      </c>
      <c r="L1877" s="200" t="str">
        <f>IF(L1876&lt;&gt;"",L1876*PRINCIPAL!$C$164,"")</f>
        <v/>
      </c>
      <c r="M1877" s="200" t="str">
        <f>IF(M1876&lt;&gt;"",M1876*PRINCIPAL!$C$164,"")</f>
        <v/>
      </c>
      <c r="N1877" s="200" t="str">
        <f>IF(N1876&lt;&gt;"",N1876*PRINCIPAL!$C$164,"")</f>
        <v/>
      </c>
      <c r="O1877" s="200" t="str">
        <f>IF(O1876&lt;&gt;"",O1876*PRINCIPAL!$C$164,"")</f>
        <v/>
      </c>
      <c r="P1877" s="200" t="str">
        <f>IF(P1876&lt;&gt;"",P1876*PRINCIPAL!$C$164,"")</f>
        <v/>
      </c>
      <c r="Q1877" s="200" t="str">
        <f>IF(Q1876&lt;&gt;"",Q1876*PRINCIPAL!$C$164,"")</f>
        <v/>
      </c>
      <c r="R1877" s="200" t="str">
        <f>IF(R1876&lt;&gt;"",R1876*PRINCIPAL!$C$164,"")</f>
        <v/>
      </c>
      <c r="S1877" s="200" t="str">
        <f>IF(S1876&lt;&gt;"",S1876*PRINCIPAL!$C$164,"")</f>
        <v/>
      </c>
      <c r="T1877" s="200" t="str">
        <f>IF(T1876&lt;&gt;"",T1876*PRINCIPAL!$C$164,"")</f>
        <v/>
      </c>
      <c r="U1877" s="200" t="str">
        <f>IF(U1876&lt;&gt;"",U1876*PRINCIPAL!$C$164,"")</f>
        <v/>
      </c>
      <c r="V1877" s="200" t="str">
        <f>IF(V1876&lt;&gt;"",V1876*PRINCIPAL!$C$164,"")</f>
        <v/>
      </c>
      <c r="W1877" s="200" t="str">
        <f>IF(W1876&lt;&gt;"",W1876*PRINCIPAL!$C$164,"")</f>
        <v/>
      </c>
      <c r="X1877" s="200" t="str">
        <f>IF(X1876&lt;&gt;"",X1876*PRINCIPAL!$C$164,"")</f>
        <v/>
      </c>
      <c r="Y1877" s="200" t="str">
        <f>IF(Y1876&lt;&gt;"",Y1876*PRINCIPAL!$C$164,"")</f>
        <v/>
      </c>
      <c r="Z1877" s="200" t="str">
        <f>IF(Z1876&lt;&gt;"",Z1876*PRINCIPAL!$C$164,"")</f>
        <v/>
      </c>
      <c r="AA1877" s="200" t="str">
        <f>IF(AA1876&lt;&gt;"",AA1876*PRINCIPAL!$C$164,"")</f>
        <v/>
      </c>
      <c r="AB1877" s="200" t="str">
        <f>IF(AB1876&lt;&gt;"",AB1876*PRINCIPAL!$C$164,"")</f>
        <v/>
      </c>
      <c r="AC1877" s="200" t="str">
        <f>IF(AC1876&lt;&gt;"",AC1876*PRINCIPAL!$C$164,"")</f>
        <v/>
      </c>
      <c r="AD1877" s="200" t="str">
        <f>IF(AD1876&lt;&gt;"",AD1876*PRINCIPAL!$C$164,"")</f>
        <v/>
      </c>
      <c r="AE1877" s="200" t="str">
        <f>IF(AE1876&lt;&gt;"",AE1876*PRINCIPAL!$C$164,"")</f>
        <v/>
      </c>
      <c r="AF1877" s="200" t="str">
        <f>IF(AF1876&lt;&gt;"",AF1876*PRINCIPAL!$C$164,"")</f>
        <v/>
      </c>
      <c r="AG1877" s="200" t="str">
        <f>IF(AG1876&lt;&gt;"",AG1876*PRINCIPAL!$C$164,"")</f>
        <v/>
      </c>
      <c r="AH1877" s="200" t="str">
        <f>IF(AH1876&lt;&gt;"",AH1876*PRINCIPAL!$C$164,"")</f>
        <v/>
      </c>
      <c r="AI1877" s="200" t="str">
        <f>IF(AI1876&lt;&gt;"",AI1876*PRINCIPAL!$C$164,"")</f>
        <v/>
      </c>
      <c r="AJ1877" s="200" t="str">
        <f>IF(AJ1876&lt;&gt;"",AJ1876*PRINCIPAL!$C$164,"")</f>
        <v/>
      </c>
      <c r="AK1877" s="200" t="str">
        <f>IF(AK1876&lt;&gt;"",AK1876*PRINCIPAL!$C$164,"")</f>
        <v/>
      </c>
      <c r="AL1877" s="200" t="str">
        <f>IF(AL1876&lt;&gt;"",AL1876*PRINCIPAL!$C$164,"")</f>
        <v/>
      </c>
      <c r="AM1877" s="200" t="str">
        <f>IF(AM1876&lt;&gt;"",AM1876*PRINCIPAL!$C$164,"")</f>
        <v/>
      </c>
      <c r="AN1877" s="200" t="str">
        <f>IF(AN1876&lt;&gt;"",AN1876*PRINCIPAL!$C$164,"")</f>
        <v/>
      </c>
      <c r="AO1877" s="271" t="str">
        <f>IF(AO1876&lt;&gt;"",AO1876*PRINCIPAL!$C$164,"")</f>
        <v/>
      </c>
    </row>
    <row r="1878" spans="2:41" ht="12.45" customHeight="1" x14ac:dyDescent="0.3">
      <c r="B1878" s="438"/>
      <c r="C1878" s="439" t="s">
        <v>105</v>
      </c>
      <c r="D1878" s="441" t="s">
        <v>112</v>
      </c>
      <c r="E1878" s="219" t="s">
        <v>125</v>
      </c>
      <c r="F1878" s="197" t="s">
        <v>38</v>
      </c>
      <c r="G1878" s="197"/>
      <c r="H1878" s="197"/>
      <c r="I1878" s="197"/>
      <c r="J1878" s="197"/>
      <c r="K1878" s="197"/>
      <c r="L1878" s="197"/>
      <c r="M1878" s="197"/>
      <c r="N1878" s="197"/>
      <c r="O1878" s="197"/>
      <c r="P1878" s="197"/>
      <c r="Q1878" s="197"/>
      <c r="R1878" s="197"/>
      <c r="S1878" s="197"/>
      <c r="T1878" s="197"/>
      <c r="U1878" s="197"/>
      <c r="V1878" s="197"/>
      <c r="W1878" s="197"/>
      <c r="X1878" s="197"/>
      <c r="Y1878" s="197"/>
      <c r="Z1878" s="197"/>
      <c r="AA1878" s="197"/>
      <c r="AB1878" s="197"/>
      <c r="AC1878" s="197"/>
      <c r="AD1878" s="197"/>
      <c r="AE1878" s="197"/>
      <c r="AF1878" s="197"/>
      <c r="AG1878" s="197"/>
      <c r="AH1878" s="197"/>
      <c r="AI1878" s="197"/>
      <c r="AJ1878" s="197"/>
      <c r="AK1878" s="197"/>
      <c r="AL1878" s="197"/>
      <c r="AM1878" s="197"/>
      <c r="AN1878" s="197"/>
      <c r="AO1878" s="267"/>
    </row>
    <row r="1879" spans="2:41" ht="12.45" customHeight="1" x14ac:dyDescent="0.3">
      <c r="B1879" s="438"/>
      <c r="C1879" s="440"/>
      <c r="D1879" s="442"/>
      <c r="E1879" s="220" t="s">
        <v>126</v>
      </c>
      <c r="F1879" s="320" t="s">
        <v>38</v>
      </c>
      <c r="G1879" s="198" t="str">
        <f>IF(G1878&lt;&gt;"",G1878*PRINCIPAL!$C$164,"")</f>
        <v/>
      </c>
      <c r="H1879" s="198" t="str">
        <f>IF(H1878&lt;&gt;"",H1878*PRINCIPAL!$C$164,"")</f>
        <v/>
      </c>
      <c r="I1879" s="198" t="str">
        <f>IF(I1878&lt;&gt;"",I1878*PRINCIPAL!$C$164,"")</f>
        <v/>
      </c>
      <c r="J1879" s="198" t="str">
        <f>IF(J1878&lt;&gt;"",J1878*PRINCIPAL!$C$164,"")</f>
        <v/>
      </c>
      <c r="K1879" s="198" t="str">
        <f>IF(K1878&lt;&gt;"",K1878*PRINCIPAL!$C$164,"")</f>
        <v/>
      </c>
      <c r="L1879" s="198" t="str">
        <f>IF(L1878&lt;&gt;"",L1878*PRINCIPAL!$C$164,"")</f>
        <v/>
      </c>
      <c r="M1879" s="198" t="str">
        <f>IF(M1878&lt;&gt;"",M1878*PRINCIPAL!$C$164,"")</f>
        <v/>
      </c>
      <c r="N1879" s="198" t="str">
        <f>IF(N1878&lt;&gt;"",N1878*PRINCIPAL!$C$164,"")</f>
        <v/>
      </c>
      <c r="O1879" s="198" t="str">
        <f>IF(O1878&lt;&gt;"",O1878*PRINCIPAL!$C$164,"")</f>
        <v/>
      </c>
      <c r="P1879" s="198" t="str">
        <f>IF(P1878&lt;&gt;"",P1878*PRINCIPAL!$C$164,"")</f>
        <v/>
      </c>
      <c r="Q1879" s="198" t="str">
        <f>IF(Q1878&lt;&gt;"",Q1878*PRINCIPAL!$C$164,"")</f>
        <v/>
      </c>
      <c r="R1879" s="198" t="str">
        <f>IF(R1878&lt;&gt;"",R1878*PRINCIPAL!$C$164,"")</f>
        <v/>
      </c>
      <c r="S1879" s="198" t="str">
        <f>IF(S1878&lt;&gt;"",S1878*PRINCIPAL!$C$164,"")</f>
        <v/>
      </c>
      <c r="T1879" s="198" t="str">
        <f>IF(T1878&lt;&gt;"",T1878*PRINCIPAL!$C$164,"")</f>
        <v/>
      </c>
      <c r="U1879" s="198" t="str">
        <f>IF(U1878&lt;&gt;"",U1878*PRINCIPAL!$C$164,"")</f>
        <v/>
      </c>
      <c r="V1879" s="198" t="str">
        <f>IF(V1878&lt;&gt;"",V1878*PRINCIPAL!$C$164,"")</f>
        <v/>
      </c>
      <c r="W1879" s="198" t="str">
        <f>IF(W1878&lt;&gt;"",W1878*PRINCIPAL!$C$164,"")</f>
        <v/>
      </c>
      <c r="X1879" s="198" t="str">
        <f>IF(X1878&lt;&gt;"",X1878*PRINCIPAL!$C$164,"")</f>
        <v/>
      </c>
      <c r="Y1879" s="198" t="str">
        <f>IF(Y1878&lt;&gt;"",Y1878*PRINCIPAL!$C$164,"")</f>
        <v/>
      </c>
      <c r="Z1879" s="198" t="str">
        <f>IF(Z1878&lt;&gt;"",Z1878*PRINCIPAL!$C$164,"")</f>
        <v/>
      </c>
      <c r="AA1879" s="198" t="str">
        <f>IF(AA1878&lt;&gt;"",AA1878*PRINCIPAL!$C$164,"")</f>
        <v/>
      </c>
      <c r="AB1879" s="198" t="str">
        <f>IF(AB1878&lt;&gt;"",AB1878*PRINCIPAL!$C$164,"")</f>
        <v/>
      </c>
      <c r="AC1879" s="198" t="str">
        <f>IF(AC1878&lt;&gt;"",AC1878*PRINCIPAL!$C$164,"")</f>
        <v/>
      </c>
      <c r="AD1879" s="198" t="str">
        <f>IF(AD1878&lt;&gt;"",AD1878*PRINCIPAL!$C$164,"")</f>
        <v/>
      </c>
      <c r="AE1879" s="198" t="str">
        <f>IF(AE1878&lt;&gt;"",AE1878*PRINCIPAL!$C$164,"")</f>
        <v/>
      </c>
      <c r="AF1879" s="198" t="str">
        <f>IF(AF1878&lt;&gt;"",AF1878*PRINCIPAL!$C$164,"")</f>
        <v/>
      </c>
      <c r="AG1879" s="198" t="str">
        <f>IF(AG1878&lt;&gt;"",AG1878*PRINCIPAL!$C$164,"")</f>
        <v/>
      </c>
      <c r="AH1879" s="198" t="str">
        <f>IF(AH1878&lt;&gt;"",AH1878*PRINCIPAL!$C$164,"")</f>
        <v/>
      </c>
      <c r="AI1879" s="198" t="str">
        <f>IF(AI1878&lt;&gt;"",AI1878*PRINCIPAL!$C$164,"")</f>
        <v/>
      </c>
      <c r="AJ1879" s="198" t="str">
        <f>IF(AJ1878&lt;&gt;"",AJ1878*PRINCIPAL!$C$164,"")</f>
        <v/>
      </c>
      <c r="AK1879" s="198" t="str">
        <f>IF(AK1878&lt;&gt;"",AK1878*PRINCIPAL!$C$164,"")</f>
        <v/>
      </c>
      <c r="AL1879" s="198" t="str">
        <f>IF(AL1878&lt;&gt;"",AL1878*PRINCIPAL!$C$164,"")</f>
        <v/>
      </c>
      <c r="AM1879" s="198" t="str">
        <f>IF(AM1878&lt;&gt;"",AM1878*PRINCIPAL!$C$164,"")</f>
        <v/>
      </c>
      <c r="AN1879" s="198" t="str">
        <f>IF(AN1878&lt;&gt;"",AN1878*PRINCIPAL!$C$164,"")</f>
        <v/>
      </c>
      <c r="AO1879" s="268" t="str">
        <f>IF(AO1878&lt;&gt;"",AO1878*PRINCIPAL!$C$164,"")</f>
        <v/>
      </c>
    </row>
    <row r="1880" spans="2:41" ht="12.45" customHeight="1" x14ac:dyDescent="0.3">
      <c r="B1880" s="438"/>
      <c r="C1880" s="440"/>
      <c r="D1880" s="443" t="s">
        <v>118</v>
      </c>
      <c r="E1880" s="222" t="s">
        <v>125</v>
      </c>
      <c r="F1880" s="203" t="s">
        <v>38</v>
      </c>
      <c r="G1880" s="203"/>
      <c r="H1880" s="203"/>
      <c r="I1880" s="203"/>
      <c r="J1880" s="203"/>
      <c r="K1880" s="203"/>
      <c r="L1880" s="203"/>
      <c r="M1880" s="203"/>
      <c r="N1880" s="203"/>
      <c r="O1880" s="203"/>
      <c r="P1880" s="203"/>
      <c r="Q1880" s="203"/>
      <c r="R1880" s="203"/>
      <c r="S1880" s="203"/>
      <c r="T1880" s="203"/>
      <c r="U1880" s="203"/>
      <c r="V1880" s="203"/>
      <c r="W1880" s="203"/>
      <c r="X1880" s="203"/>
      <c r="Y1880" s="203"/>
      <c r="Z1880" s="203"/>
      <c r="AA1880" s="203"/>
      <c r="AB1880" s="203"/>
      <c r="AC1880" s="203"/>
      <c r="AD1880" s="203"/>
      <c r="AE1880" s="203"/>
      <c r="AF1880" s="203"/>
      <c r="AG1880" s="203"/>
      <c r="AH1880" s="203"/>
      <c r="AI1880" s="203"/>
      <c r="AJ1880" s="203"/>
      <c r="AK1880" s="203"/>
      <c r="AL1880" s="203"/>
      <c r="AM1880" s="203"/>
      <c r="AN1880" s="203"/>
      <c r="AO1880" s="269"/>
    </row>
    <row r="1881" spans="2:41" ht="12.45" customHeight="1" x14ac:dyDescent="0.3">
      <c r="B1881" s="438"/>
      <c r="C1881" s="440"/>
      <c r="D1881" s="444"/>
      <c r="E1881" s="220" t="s">
        <v>126</v>
      </c>
      <c r="F1881" s="320" t="s">
        <v>38</v>
      </c>
      <c r="G1881" s="204" t="str">
        <f>IF(G1880&lt;&gt;"",G1880*PRINCIPAL!$C$164,"")</f>
        <v/>
      </c>
      <c r="H1881" s="204" t="str">
        <f>IF(H1880&lt;&gt;"",H1880*PRINCIPAL!$C$164,"")</f>
        <v/>
      </c>
      <c r="I1881" s="204" t="str">
        <f>IF(I1880&lt;&gt;"",I1880*PRINCIPAL!$C$164,"")</f>
        <v/>
      </c>
      <c r="J1881" s="204" t="str">
        <f>IF(J1880&lt;&gt;"",J1880*PRINCIPAL!$C$164,"")</f>
        <v/>
      </c>
      <c r="K1881" s="204" t="str">
        <f>IF(K1880&lt;&gt;"",K1880*PRINCIPAL!$C$164,"")</f>
        <v/>
      </c>
      <c r="L1881" s="204" t="str">
        <f>IF(L1880&lt;&gt;"",L1880*PRINCIPAL!$C$164,"")</f>
        <v/>
      </c>
      <c r="M1881" s="204" t="str">
        <f>IF(M1880&lt;&gt;"",M1880*PRINCIPAL!$C$164,"")</f>
        <v/>
      </c>
      <c r="N1881" s="204" t="str">
        <f>IF(N1880&lt;&gt;"",N1880*PRINCIPAL!$C$164,"")</f>
        <v/>
      </c>
      <c r="O1881" s="204" t="str">
        <f>IF(O1880&lt;&gt;"",O1880*PRINCIPAL!$C$164,"")</f>
        <v/>
      </c>
      <c r="P1881" s="204" t="str">
        <f>IF(P1880&lt;&gt;"",P1880*PRINCIPAL!$C$164,"")</f>
        <v/>
      </c>
      <c r="Q1881" s="204" t="str">
        <f>IF(Q1880&lt;&gt;"",Q1880*PRINCIPAL!$C$164,"")</f>
        <v/>
      </c>
      <c r="R1881" s="204" t="str">
        <f>IF(R1880&lt;&gt;"",R1880*PRINCIPAL!$C$164,"")</f>
        <v/>
      </c>
      <c r="S1881" s="204" t="str">
        <f>IF(S1880&lt;&gt;"",S1880*PRINCIPAL!$C$164,"")</f>
        <v/>
      </c>
      <c r="T1881" s="204" t="str">
        <f>IF(T1880&lt;&gt;"",T1880*PRINCIPAL!$C$164,"")</f>
        <v/>
      </c>
      <c r="U1881" s="204" t="str">
        <f>IF(U1880&lt;&gt;"",U1880*PRINCIPAL!$C$164,"")</f>
        <v/>
      </c>
      <c r="V1881" s="204" t="str">
        <f>IF(V1880&lt;&gt;"",V1880*PRINCIPAL!$C$164,"")</f>
        <v/>
      </c>
      <c r="W1881" s="204" t="str">
        <f>IF(W1880&lt;&gt;"",W1880*PRINCIPAL!$C$164,"")</f>
        <v/>
      </c>
      <c r="X1881" s="204" t="str">
        <f>IF(X1880&lt;&gt;"",X1880*PRINCIPAL!$C$164,"")</f>
        <v/>
      </c>
      <c r="Y1881" s="204" t="str">
        <f>IF(Y1880&lt;&gt;"",Y1880*PRINCIPAL!$C$164,"")</f>
        <v/>
      </c>
      <c r="Z1881" s="204" t="str">
        <f>IF(Z1880&lt;&gt;"",Z1880*PRINCIPAL!$C$164,"")</f>
        <v/>
      </c>
      <c r="AA1881" s="204" t="str">
        <f>IF(AA1880&lt;&gt;"",AA1880*PRINCIPAL!$C$164,"")</f>
        <v/>
      </c>
      <c r="AB1881" s="204" t="str">
        <f>IF(AB1880&lt;&gt;"",AB1880*PRINCIPAL!$C$164,"")</f>
        <v/>
      </c>
      <c r="AC1881" s="204" t="str">
        <f>IF(AC1880&lt;&gt;"",AC1880*PRINCIPAL!$C$164,"")</f>
        <v/>
      </c>
      <c r="AD1881" s="204" t="str">
        <f>IF(AD1880&lt;&gt;"",AD1880*PRINCIPAL!$C$164,"")</f>
        <v/>
      </c>
      <c r="AE1881" s="204" t="str">
        <f>IF(AE1880&lt;&gt;"",AE1880*PRINCIPAL!$C$164,"")</f>
        <v/>
      </c>
      <c r="AF1881" s="204" t="str">
        <f>IF(AF1880&lt;&gt;"",AF1880*PRINCIPAL!$C$164,"")</f>
        <v/>
      </c>
      <c r="AG1881" s="204" t="str">
        <f>IF(AG1880&lt;&gt;"",AG1880*PRINCIPAL!$C$164,"")</f>
        <v/>
      </c>
      <c r="AH1881" s="204" t="str">
        <f>IF(AH1880&lt;&gt;"",AH1880*PRINCIPAL!$C$164,"")</f>
        <v/>
      </c>
      <c r="AI1881" s="204" t="str">
        <f>IF(AI1880&lt;&gt;"",AI1880*PRINCIPAL!$C$164,"")</f>
        <v/>
      </c>
      <c r="AJ1881" s="204" t="str">
        <f>IF(AJ1880&lt;&gt;"",AJ1880*PRINCIPAL!$C$164,"")</f>
        <v/>
      </c>
      <c r="AK1881" s="204" t="str">
        <f>IF(AK1880&lt;&gt;"",AK1880*PRINCIPAL!$C$164,"")</f>
        <v/>
      </c>
      <c r="AL1881" s="204" t="str">
        <f>IF(AL1880&lt;&gt;"",AL1880*PRINCIPAL!$C$164,"")</f>
        <v/>
      </c>
      <c r="AM1881" s="204" t="str">
        <f>IF(AM1880&lt;&gt;"",AM1880*PRINCIPAL!$C$164,"")</f>
        <v/>
      </c>
      <c r="AN1881" s="204" t="str">
        <f>IF(AN1880&lt;&gt;"",AN1880*PRINCIPAL!$C$164,"")</f>
        <v/>
      </c>
      <c r="AO1881" s="270" t="str">
        <f>IF(AO1880&lt;&gt;"",AO1880*PRINCIPAL!$C$164,"")</f>
        <v/>
      </c>
    </row>
    <row r="1882" spans="2:41" ht="12.45" customHeight="1" x14ac:dyDescent="0.3">
      <c r="B1882" s="438"/>
      <c r="C1882" s="440"/>
      <c r="D1882" s="443" t="s">
        <v>116</v>
      </c>
      <c r="E1882" s="224" t="s">
        <v>125</v>
      </c>
      <c r="F1882" s="203" t="s">
        <v>38</v>
      </c>
      <c r="G1882" s="203"/>
      <c r="H1882" s="203"/>
      <c r="I1882" s="203"/>
      <c r="J1882" s="203"/>
      <c r="K1882" s="203"/>
      <c r="L1882" s="203"/>
      <c r="M1882" s="203"/>
      <c r="N1882" s="203"/>
      <c r="O1882" s="203"/>
      <c r="P1882" s="203"/>
      <c r="Q1882" s="203"/>
      <c r="R1882" s="203"/>
      <c r="S1882" s="203"/>
      <c r="T1882" s="203"/>
      <c r="U1882" s="203"/>
      <c r="V1882" s="203"/>
      <c r="W1882" s="203"/>
      <c r="X1882" s="203"/>
      <c r="Y1882" s="203"/>
      <c r="Z1882" s="203"/>
      <c r="AA1882" s="203"/>
      <c r="AB1882" s="203"/>
      <c r="AC1882" s="203"/>
      <c r="AD1882" s="203"/>
      <c r="AE1882" s="203"/>
      <c r="AF1882" s="203"/>
      <c r="AG1882" s="203"/>
      <c r="AH1882" s="203"/>
      <c r="AI1882" s="203"/>
      <c r="AJ1882" s="203"/>
      <c r="AK1882" s="203"/>
      <c r="AL1882" s="203"/>
      <c r="AM1882" s="203"/>
      <c r="AN1882" s="203"/>
      <c r="AO1882" s="269"/>
    </row>
    <row r="1883" spans="2:41" ht="12.45" customHeight="1" thickBot="1" x14ac:dyDescent="0.35">
      <c r="B1883" s="438"/>
      <c r="C1883" s="440"/>
      <c r="D1883" s="442"/>
      <c r="E1883" s="223" t="s">
        <v>126</v>
      </c>
      <c r="F1883" s="320" t="s">
        <v>38</v>
      </c>
      <c r="G1883" s="200" t="str">
        <f>IF(G1882&lt;&gt;"",G1882*PRINCIPAL!$C$164,"")</f>
        <v/>
      </c>
      <c r="H1883" s="200" t="str">
        <f>IF(H1882&lt;&gt;"",H1882*PRINCIPAL!$C$164,"")</f>
        <v/>
      </c>
      <c r="I1883" s="200" t="str">
        <f>IF(I1882&lt;&gt;"",I1882*PRINCIPAL!$C$164,"")</f>
        <v/>
      </c>
      <c r="J1883" s="200" t="str">
        <f>IF(J1882&lt;&gt;"",J1882*PRINCIPAL!$C$164,"")</f>
        <v/>
      </c>
      <c r="K1883" s="200" t="str">
        <f>IF(K1882&lt;&gt;"",K1882*PRINCIPAL!$C$164,"")</f>
        <v/>
      </c>
      <c r="L1883" s="200" t="str">
        <f>IF(L1882&lt;&gt;"",L1882*PRINCIPAL!$C$164,"")</f>
        <v/>
      </c>
      <c r="M1883" s="200" t="str">
        <f>IF(M1882&lt;&gt;"",M1882*PRINCIPAL!$C$164,"")</f>
        <v/>
      </c>
      <c r="N1883" s="200" t="str">
        <f>IF(N1882&lt;&gt;"",N1882*PRINCIPAL!$C$164,"")</f>
        <v/>
      </c>
      <c r="O1883" s="200" t="str">
        <f>IF(O1882&lt;&gt;"",O1882*PRINCIPAL!$C$164,"")</f>
        <v/>
      </c>
      <c r="P1883" s="200" t="str">
        <f>IF(P1882&lt;&gt;"",P1882*PRINCIPAL!$C$164,"")</f>
        <v/>
      </c>
      <c r="Q1883" s="200" t="str">
        <f>IF(Q1882&lt;&gt;"",Q1882*PRINCIPAL!$C$164,"")</f>
        <v/>
      </c>
      <c r="R1883" s="200" t="str">
        <f>IF(R1882&lt;&gt;"",R1882*PRINCIPAL!$C$164,"")</f>
        <v/>
      </c>
      <c r="S1883" s="200" t="str">
        <f>IF(S1882&lt;&gt;"",S1882*PRINCIPAL!$C$164,"")</f>
        <v/>
      </c>
      <c r="T1883" s="200" t="str">
        <f>IF(T1882&lt;&gt;"",T1882*PRINCIPAL!$C$164,"")</f>
        <v/>
      </c>
      <c r="U1883" s="200" t="str">
        <f>IF(U1882&lt;&gt;"",U1882*PRINCIPAL!$C$164,"")</f>
        <v/>
      </c>
      <c r="V1883" s="200" t="str">
        <f>IF(V1882&lt;&gt;"",V1882*PRINCIPAL!$C$164,"")</f>
        <v/>
      </c>
      <c r="W1883" s="200" t="str">
        <f>IF(W1882&lt;&gt;"",W1882*PRINCIPAL!$C$164,"")</f>
        <v/>
      </c>
      <c r="X1883" s="200" t="str">
        <f>IF(X1882&lt;&gt;"",X1882*PRINCIPAL!$C$164,"")</f>
        <v/>
      </c>
      <c r="Y1883" s="200" t="str">
        <f>IF(Y1882&lt;&gt;"",Y1882*PRINCIPAL!$C$164,"")</f>
        <v/>
      </c>
      <c r="Z1883" s="200" t="str">
        <f>IF(Z1882&lt;&gt;"",Z1882*PRINCIPAL!$C$164,"")</f>
        <v/>
      </c>
      <c r="AA1883" s="200" t="str">
        <f>IF(AA1882&lt;&gt;"",AA1882*PRINCIPAL!$C$164,"")</f>
        <v/>
      </c>
      <c r="AB1883" s="200" t="str">
        <f>IF(AB1882&lt;&gt;"",AB1882*PRINCIPAL!$C$164,"")</f>
        <v/>
      </c>
      <c r="AC1883" s="200" t="str">
        <f>IF(AC1882&lt;&gt;"",AC1882*PRINCIPAL!$C$164,"")</f>
        <v/>
      </c>
      <c r="AD1883" s="200" t="str">
        <f>IF(AD1882&lt;&gt;"",AD1882*PRINCIPAL!$C$164,"")</f>
        <v/>
      </c>
      <c r="AE1883" s="200" t="str">
        <f>IF(AE1882&lt;&gt;"",AE1882*PRINCIPAL!$C$164,"")</f>
        <v/>
      </c>
      <c r="AF1883" s="200" t="str">
        <f>IF(AF1882&lt;&gt;"",AF1882*PRINCIPAL!$C$164,"")</f>
        <v/>
      </c>
      <c r="AG1883" s="200" t="str">
        <f>IF(AG1882&lt;&gt;"",AG1882*PRINCIPAL!$C$164,"")</f>
        <v/>
      </c>
      <c r="AH1883" s="200" t="str">
        <f>IF(AH1882&lt;&gt;"",AH1882*PRINCIPAL!$C$164,"")</f>
        <v/>
      </c>
      <c r="AI1883" s="200" t="str">
        <f>IF(AI1882&lt;&gt;"",AI1882*PRINCIPAL!$C$164,"")</f>
        <v/>
      </c>
      <c r="AJ1883" s="200" t="str">
        <f>IF(AJ1882&lt;&gt;"",AJ1882*PRINCIPAL!$C$164,"")</f>
        <v/>
      </c>
      <c r="AK1883" s="200" t="str">
        <f>IF(AK1882&lt;&gt;"",AK1882*PRINCIPAL!$C$164,"")</f>
        <v/>
      </c>
      <c r="AL1883" s="200" t="str">
        <f>IF(AL1882&lt;&gt;"",AL1882*PRINCIPAL!$C$164,"")</f>
        <v/>
      </c>
      <c r="AM1883" s="200" t="str">
        <f>IF(AM1882&lt;&gt;"",AM1882*PRINCIPAL!$C$164,"")</f>
        <v/>
      </c>
      <c r="AN1883" s="200" t="str">
        <f>IF(AN1882&lt;&gt;"",AN1882*PRINCIPAL!$C$164,"")</f>
        <v/>
      </c>
      <c r="AO1883" s="271" t="str">
        <f>IF(AO1882&lt;&gt;"",AO1882*PRINCIPAL!$C$164,"")</f>
        <v/>
      </c>
    </row>
    <row r="1884" spans="2:41" ht="12.45" customHeight="1" x14ac:dyDescent="0.3">
      <c r="B1884" s="438"/>
      <c r="C1884" s="439" t="s">
        <v>106</v>
      </c>
      <c r="D1884" s="441" t="s">
        <v>112</v>
      </c>
      <c r="E1884" s="219" t="s">
        <v>125</v>
      </c>
      <c r="F1884" s="197" t="s">
        <v>38</v>
      </c>
      <c r="G1884" s="197"/>
      <c r="H1884" s="197"/>
      <c r="I1884" s="197"/>
      <c r="J1884" s="197"/>
      <c r="K1884" s="197"/>
      <c r="L1884" s="197"/>
      <c r="M1884" s="197"/>
      <c r="N1884" s="197"/>
      <c r="O1884" s="197"/>
      <c r="P1884" s="197"/>
      <c r="Q1884" s="197"/>
      <c r="R1884" s="197"/>
      <c r="S1884" s="197"/>
      <c r="T1884" s="197"/>
      <c r="U1884" s="197"/>
      <c r="V1884" s="197"/>
      <c r="W1884" s="197"/>
      <c r="X1884" s="197"/>
      <c r="Y1884" s="197"/>
      <c r="Z1884" s="197"/>
      <c r="AA1884" s="197"/>
      <c r="AB1884" s="197"/>
      <c r="AC1884" s="197"/>
      <c r="AD1884" s="197"/>
      <c r="AE1884" s="197"/>
      <c r="AF1884" s="197"/>
      <c r="AG1884" s="197"/>
      <c r="AH1884" s="197"/>
      <c r="AI1884" s="197"/>
      <c r="AJ1884" s="197"/>
      <c r="AK1884" s="197"/>
      <c r="AL1884" s="197"/>
      <c r="AM1884" s="197"/>
      <c r="AN1884" s="197"/>
      <c r="AO1884" s="267"/>
    </row>
    <row r="1885" spans="2:41" ht="12.45" customHeight="1" x14ac:dyDescent="0.3">
      <c r="B1885" s="438"/>
      <c r="C1885" s="440"/>
      <c r="D1885" s="442"/>
      <c r="E1885" s="220" t="s">
        <v>126</v>
      </c>
      <c r="F1885" s="320" t="s">
        <v>38</v>
      </c>
      <c r="G1885" s="198" t="str">
        <f>IF(G1884&lt;&gt;"",G1884*PRINCIPAL!$C$164,"")</f>
        <v/>
      </c>
      <c r="H1885" s="198" t="str">
        <f>IF(H1884&lt;&gt;"",H1884*PRINCIPAL!$C$164,"")</f>
        <v/>
      </c>
      <c r="I1885" s="198" t="str">
        <f>IF(I1884&lt;&gt;"",I1884*PRINCIPAL!$C$164,"")</f>
        <v/>
      </c>
      <c r="J1885" s="198" t="str">
        <f>IF(J1884&lt;&gt;"",J1884*PRINCIPAL!$C$164,"")</f>
        <v/>
      </c>
      <c r="K1885" s="198" t="str">
        <f>IF(K1884&lt;&gt;"",K1884*PRINCIPAL!$C$164,"")</f>
        <v/>
      </c>
      <c r="L1885" s="198" t="str">
        <f>IF(L1884&lt;&gt;"",L1884*PRINCIPAL!$C$164,"")</f>
        <v/>
      </c>
      <c r="M1885" s="198" t="str">
        <f>IF(M1884&lt;&gt;"",M1884*PRINCIPAL!$C$164,"")</f>
        <v/>
      </c>
      <c r="N1885" s="198" t="str">
        <f>IF(N1884&lt;&gt;"",N1884*PRINCIPAL!$C$164,"")</f>
        <v/>
      </c>
      <c r="O1885" s="198" t="str">
        <f>IF(O1884&lt;&gt;"",O1884*PRINCIPAL!$C$164,"")</f>
        <v/>
      </c>
      <c r="P1885" s="198" t="str">
        <f>IF(P1884&lt;&gt;"",P1884*PRINCIPAL!$C$164,"")</f>
        <v/>
      </c>
      <c r="Q1885" s="198" t="str">
        <f>IF(Q1884&lt;&gt;"",Q1884*PRINCIPAL!$C$164,"")</f>
        <v/>
      </c>
      <c r="R1885" s="198" t="str">
        <f>IF(R1884&lt;&gt;"",R1884*PRINCIPAL!$C$164,"")</f>
        <v/>
      </c>
      <c r="S1885" s="198" t="str">
        <f>IF(S1884&lt;&gt;"",S1884*PRINCIPAL!$C$164,"")</f>
        <v/>
      </c>
      <c r="T1885" s="198" t="str">
        <f>IF(T1884&lt;&gt;"",T1884*PRINCIPAL!$C$164,"")</f>
        <v/>
      </c>
      <c r="U1885" s="198" t="str">
        <f>IF(U1884&lt;&gt;"",U1884*PRINCIPAL!$C$164,"")</f>
        <v/>
      </c>
      <c r="V1885" s="198" t="str">
        <f>IF(V1884&lt;&gt;"",V1884*PRINCIPAL!$C$164,"")</f>
        <v/>
      </c>
      <c r="W1885" s="198" t="str">
        <f>IF(W1884&lt;&gt;"",W1884*PRINCIPAL!$C$164,"")</f>
        <v/>
      </c>
      <c r="X1885" s="198" t="str">
        <f>IF(X1884&lt;&gt;"",X1884*PRINCIPAL!$C$164,"")</f>
        <v/>
      </c>
      <c r="Y1885" s="198" t="str">
        <f>IF(Y1884&lt;&gt;"",Y1884*PRINCIPAL!$C$164,"")</f>
        <v/>
      </c>
      <c r="Z1885" s="198" t="str">
        <f>IF(Z1884&lt;&gt;"",Z1884*PRINCIPAL!$C$164,"")</f>
        <v/>
      </c>
      <c r="AA1885" s="198" t="str">
        <f>IF(AA1884&lt;&gt;"",AA1884*PRINCIPAL!$C$164,"")</f>
        <v/>
      </c>
      <c r="AB1885" s="198" t="str">
        <f>IF(AB1884&lt;&gt;"",AB1884*PRINCIPAL!$C$164,"")</f>
        <v/>
      </c>
      <c r="AC1885" s="198" t="str">
        <f>IF(AC1884&lt;&gt;"",AC1884*PRINCIPAL!$C$164,"")</f>
        <v/>
      </c>
      <c r="AD1885" s="198" t="str">
        <f>IF(AD1884&lt;&gt;"",AD1884*PRINCIPAL!$C$164,"")</f>
        <v/>
      </c>
      <c r="AE1885" s="198" t="str">
        <f>IF(AE1884&lt;&gt;"",AE1884*PRINCIPAL!$C$164,"")</f>
        <v/>
      </c>
      <c r="AF1885" s="198" t="str">
        <f>IF(AF1884&lt;&gt;"",AF1884*PRINCIPAL!$C$164,"")</f>
        <v/>
      </c>
      <c r="AG1885" s="198" t="str">
        <f>IF(AG1884&lt;&gt;"",AG1884*PRINCIPAL!$C$164,"")</f>
        <v/>
      </c>
      <c r="AH1885" s="198" t="str">
        <f>IF(AH1884&lt;&gt;"",AH1884*PRINCIPAL!$C$164,"")</f>
        <v/>
      </c>
      <c r="AI1885" s="198" t="str">
        <f>IF(AI1884&lt;&gt;"",AI1884*PRINCIPAL!$C$164,"")</f>
        <v/>
      </c>
      <c r="AJ1885" s="198" t="str">
        <f>IF(AJ1884&lt;&gt;"",AJ1884*PRINCIPAL!$C$164,"")</f>
        <v/>
      </c>
      <c r="AK1885" s="198" t="str">
        <f>IF(AK1884&lt;&gt;"",AK1884*PRINCIPAL!$C$164,"")</f>
        <v/>
      </c>
      <c r="AL1885" s="198" t="str">
        <f>IF(AL1884&lt;&gt;"",AL1884*PRINCIPAL!$C$164,"")</f>
        <v/>
      </c>
      <c r="AM1885" s="198" t="str">
        <f>IF(AM1884&lt;&gt;"",AM1884*PRINCIPAL!$C$164,"")</f>
        <v/>
      </c>
      <c r="AN1885" s="198" t="str">
        <f>IF(AN1884&lt;&gt;"",AN1884*PRINCIPAL!$C$164,"")</f>
        <v/>
      </c>
      <c r="AO1885" s="268" t="str">
        <f>IF(AO1884&lt;&gt;"",AO1884*PRINCIPAL!$C$164,"")</f>
        <v/>
      </c>
    </row>
    <row r="1886" spans="2:41" ht="12.45" customHeight="1" x14ac:dyDescent="0.3">
      <c r="B1886" s="438"/>
      <c r="C1886" s="440"/>
      <c r="D1886" s="443" t="s">
        <v>118</v>
      </c>
      <c r="E1886" s="222" t="s">
        <v>125</v>
      </c>
      <c r="F1886" s="203" t="s">
        <v>38</v>
      </c>
      <c r="G1886" s="203"/>
      <c r="H1886" s="203"/>
      <c r="I1886" s="203"/>
      <c r="J1886" s="203"/>
      <c r="K1886" s="203"/>
      <c r="L1886" s="203"/>
      <c r="M1886" s="203"/>
      <c r="N1886" s="203"/>
      <c r="O1886" s="203"/>
      <c r="P1886" s="203"/>
      <c r="Q1886" s="203"/>
      <c r="R1886" s="203"/>
      <c r="S1886" s="203"/>
      <c r="T1886" s="203"/>
      <c r="U1886" s="203"/>
      <c r="V1886" s="203"/>
      <c r="W1886" s="203"/>
      <c r="X1886" s="203"/>
      <c r="Y1886" s="203"/>
      <c r="Z1886" s="203"/>
      <c r="AA1886" s="203"/>
      <c r="AB1886" s="203"/>
      <c r="AC1886" s="203"/>
      <c r="AD1886" s="203"/>
      <c r="AE1886" s="203"/>
      <c r="AF1886" s="203"/>
      <c r="AG1886" s="203"/>
      <c r="AH1886" s="203"/>
      <c r="AI1886" s="203"/>
      <c r="AJ1886" s="203"/>
      <c r="AK1886" s="203"/>
      <c r="AL1886" s="203"/>
      <c r="AM1886" s="203"/>
      <c r="AN1886" s="203"/>
      <c r="AO1886" s="269"/>
    </row>
    <row r="1887" spans="2:41" ht="12.45" customHeight="1" x14ac:dyDescent="0.3">
      <c r="B1887" s="438"/>
      <c r="C1887" s="440"/>
      <c r="D1887" s="444"/>
      <c r="E1887" s="220" t="s">
        <v>126</v>
      </c>
      <c r="F1887" s="320" t="s">
        <v>38</v>
      </c>
      <c r="G1887" s="204" t="str">
        <f>IF(G1886&lt;&gt;"",G1886*PRINCIPAL!$C$164,"")</f>
        <v/>
      </c>
      <c r="H1887" s="204" t="str">
        <f>IF(H1886&lt;&gt;"",H1886*PRINCIPAL!$C$164,"")</f>
        <v/>
      </c>
      <c r="I1887" s="204" t="str">
        <f>IF(I1886&lt;&gt;"",I1886*PRINCIPAL!$C$164,"")</f>
        <v/>
      </c>
      <c r="J1887" s="204" t="str">
        <f>IF(J1886&lt;&gt;"",J1886*PRINCIPAL!$C$164,"")</f>
        <v/>
      </c>
      <c r="K1887" s="204" t="str">
        <f>IF(K1886&lt;&gt;"",K1886*PRINCIPAL!$C$164,"")</f>
        <v/>
      </c>
      <c r="L1887" s="204" t="str">
        <f>IF(L1886&lt;&gt;"",L1886*PRINCIPAL!$C$164,"")</f>
        <v/>
      </c>
      <c r="M1887" s="204" t="str">
        <f>IF(M1886&lt;&gt;"",M1886*PRINCIPAL!$C$164,"")</f>
        <v/>
      </c>
      <c r="N1887" s="204" t="str">
        <f>IF(N1886&lt;&gt;"",N1886*PRINCIPAL!$C$164,"")</f>
        <v/>
      </c>
      <c r="O1887" s="204" t="str">
        <f>IF(O1886&lt;&gt;"",O1886*PRINCIPAL!$C$164,"")</f>
        <v/>
      </c>
      <c r="P1887" s="204" t="str">
        <f>IF(P1886&lt;&gt;"",P1886*PRINCIPAL!$C$164,"")</f>
        <v/>
      </c>
      <c r="Q1887" s="204" t="str">
        <f>IF(Q1886&lt;&gt;"",Q1886*PRINCIPAL!$C$164,"")</f>
        <v/>
      </c>
      <c r="R1887" s="204" t="str">
        <f>IF(R1886&lt;&gt;"",R1886*PRINCIPAL!$C$164,"")</f>
        <v/>
      </c>
      <c r="S1887" s="204" t="str">
        <f>IF(S1886&lt;&gt;"",S1886*PRINCIPAL!$C$164,"")</f>
        <v/>
      </c>
      <c r="T1887" s="204" t="str">
        <f>IF(T1886&lt;&gt;"",T1886*PRINCIPAL!$C$164,"")</f>
        <v/>
      </c>
      <c r="U1887" s="204" t="str">
        <f>IF(U1886&lt;&gt;"",U1886*PRINCIPAL!$C$164,"")</f>
        <v/>
      </c>
      <c r="V1887" s="204" t="str">
        <f>IF(V1886&lt;&gt;"",V1886*PRINCIPAL!$C$164,"")</f>
        <v/>
      </c>
      <c r="W1887" s="204" t="str">
        <f>IF(W1886&lt;&gt;"",W1886*PRINCIPAL!$C$164,"")</f>
        <v/>
      </c>
      <c r="X1887" s="204" t="str">
        <f>IF(X1886&lt;&gt;"",X1886*PRINCIPAL!$C$164,"")</f>
        <v/>
      </c>
      <c r="Y1887" s="204" t="str">
        <f>IF(Y1886&lt;&gt;"",Y1886*PRINCIPAL!$C$164,"")</f>
        <v/>
      </c>
      <c r="Z1887" s="204" t="str">
        <f>IF(Z1886&lt;&gt;"",Z1886*PRINCIPAL!$C$164,"")</f>
        <v/>
      </c>
      <c r="AA1887" s="204" t="str">
        <f>IF(AA1886&lt;&gt;"",AA1886*PRINCIPAL!$C$164,"")</f>
        <v/>
      </c>
      <c r="AB1887" s="204" t="str">
        <f>IF(AB1886&lt;&gt;"",AB1886*PRINCIPAL!$C$164,"")</f>
        <v/>
      </c>
      <c r="AC1887" s="204" t="str">
        <f>IF(AC1886&lt;&gt;"",AC1886*PRINCIPAL!$C$164,"")</f>
        <v/>
      </c>
      <c r="AD1887" s="204" t="str">
        <f>IF(AD1886&lt;&gt;"",AD1886*PRINCIPAL!$C$164,"")</f>
        <v/>
      </c>
      <c r="AE1887" s="204" t="str">
        <f>IF(AE1886&lt;&gt;"",AE1886*PRINCIPAL!$C$164,"")</f>
        <v/>
      </c>
      <c r="AF1887" s="204" t="str">
        <f>IF(AF1886&lt;&gt;"",AF1886*PRINCIPAL!$C$164,"")</f>
        <v/>
      </c>
      <c r="AG1887" s="204" t="str">
        <f>IF(AG1886&lt;&gt;"",AG1886*PRINCIPAL!$C$164,"")</f>
        <v/>
      </c>
      <c r="AH1887" s="204" t="str">
        <f>IF(AH1886&lt;&gt;"",AH1886*PRINCIPAL!$C$164,"")</f>
        <v/>
      </c>
      <c r="AI1887" s="204" t="str">
        <f>IF(AI1886&lt;&gt;"",AI1886*PRINCIPAL!$C$164,"")</f>
        <v/>
      </c>
      <c r="AJ1887" s="204" t="str">
        <f>IF(AJ1886&lt;&gt;"",AJ1886*PRINCIPAL!$C$164,"")</f>
        <v/>
      </c>
      <c r="AK1887" s="204" t="str">
        <f>IF(AK1886&lt;&gt;"",AK1886*PRINCIPAL!$C$164,"")</f>
        <v/>
      </c>
      <c r="AL1887" s="204" t="str">
        <f>IF(AL1886&lt;&gt;"",AL1886*PRINCIPAL!$C$164,"")</f>
        <v/>
      </c>
      <c r="AM1887" s="204" t="str">
        <f>IF(AM1886&lt;&gt;"",AM1886*PRINCIPAL!$C$164,"")</f>
        <v/>
      </c>
      <c r="AN1887" s="204" t="str">
        <f>IF(AN1886&lt;&gt;"",AN1886*PRINCIPAL!$C$164,"")</f>
        <v/>
      </c>
      <c r="AO1887" s="270" t="str">
        <f>IF(AO1886&lt;&gt;"",AO1886*PRINCIPAL!$C$164,"")</f>
        <v/>
      </c>
    </row>
    <row r="1888" spans="2:41" ht="12.45" customHeight="1" x14ac:dyDescent="0.3">
      <c r="B1888" s="438"/>
      <c r="C1888" s="440"/>
      <c r="D1888" s="443" t="s">
        <v>116</v>
      </c>
      <c r="E1888" s="224" t="s">
        <v>125</v>
      </c>
      <c r="F1888" s="203" t="s">
        <v>38</v>
      </c>
      <c r="G1888" s="203"/>
      <c r="H1888" s="203"/>
      <c r="I1888" s="203"/>
      <c r="J1888" s="203"/>
      <c r="K1888" s="203"/>
      <c r="L1888" s="203"/>
      <c r="M1888" s="203"/>
      <c r="N1888" s="203"/>
      <c r="O1888" s="203"/>
      <c r="P1888" s="203"/>
      <c r="Q1888" s="203"/>
      <c r="R1888" s="203"/>
      <c r="S1888" s="203"/>
      <c r="T1888" s="203"/>
      <c r="U1888" s="203"/>
      <c r="V1888" s="203"/>
      <c r="W1888" s="203"/>
      <c r="X1888" s="203"/>
      <c r="Y1888" s="203"/>
      <c r="Z1888" s="203"/>
      <c r="AA1888" s="203"/>
      <c r="AB1888" s="203"/>
      <c r="AC1888" s="203"/>
      <c r="AD1888" s="203"/>
      <c r="AE1888" s="203"/>
      <c r="AF1888" s="203"/>
      <c r="AG1888" s="203"/>
      <c r="AH1888" s="203"/>
      <c r="AI1888" s="203"/>
      <c r="AJ1888" s="203"/>
      <c r="AK1888" s="203"/>
      <c r="AL1888" s="203"/>
      <c r="AM1888" s="203"/>
      <c r="AN1888" s="203"/>
      <c r="AO1888" s="269"/>
    </row>
    <row r="1889" spans="2:41" ht="12.45" customHeight="1" thickBot="1" x14ac:dyDescent="0.35">
      <c r="B1889" s="438"/>
      <c r="C1889" s="445"/>
      <c r="D1889" s="446"/>
      <c r="E1889" s="223" t="s">
        <v>126</v>
      </c>
      <c r="F1889" s="320" t="s">
        <v>38</v>
      </c>
      <c r="G1889" s="225" t="str">
        <f>IF(G1888&lt;&gt;"",G1888*PRINCIPAL!$C$164,"")</f>
        <v/>
      </c>
      <c r="H1889" s="225" t="str">
        <f>IF(H1888&lt;&gt;"",H1888*PRINCIPAL!$C$164,"")</f>
        <v/>
      </c>
      <c r="I1889" s="225" t="str">
        <f>IF(I1888&lt;&gt;"",I1888*PRINCIPAL!$C$164,"")</f>
        <v/>
      </c>
      <c r="J1889" s="225" t="str">
        <f>IF(J1888&lt;&gt;"",J1888*PRINCIPAL!$C$164,"")</f>
        <v/>
      </c>
      <c r="K1889" s="225" t="str">
        <f>IF(K1888&lt;&gt;"",K1888*PRINCIPAL!$C$164,"")</f>
        <v/>
      </c>
      <c r="L1889" s="225" t="str">
        <f>IF(L1888&lt;&gt;"",L1888*PRINCIPAL!$C$164,"")</f>
        <v/>
      </c>
      <c r="M1889" s="225" t="str">
        <f>IF(M1888&lt;&gt;"",M1888*PRINCIPAL!$C$164,"")</f>
        <v/>
      </c>
      <c r="N1889" s="225" t="str">
        <f>IF(N1888&lt;&gt;"",N1888*PRINCIPAL!$C$164,"")</f>
        <v/>
      </c>
      <c r="O1889" s="225" t="str">
        <f>IF(O1888&lt;&gt;"",O1888*PRINCIPAL!$C$164,"")</f>
        <v/>
      </c>
      <c r="P1889" s="225" t="str">
        <f>IF(P1888&lt;&gt;"",P1888*PRINCIPAL!$C$164,"")</f>
        <v/>
      </c>
      <c r="Q1889" s="225" t="str">
        <f>IF(Q1888&lt;&gt;"",Q1888*PRINCIPAL!$C$164,"")</f>
        <v/>
      </c>
      <c r="R1889" s="225" t="str">
        <f>IF(R1888&lt;&gt;"",R1888*PRINCIPAL!$C$164,"")</f>
        <v/>
      </c>
      <c r="S1889" s="225" t="str">
        <f>IF(S1888&lt;&gt;"",S1888*PRINCIPAL!$C$164,"")</f>
        <v/>
      </c>
      <c r="T1889" s="225" t="str">
        <f>IF(T1888&lt;&gt;"",T1888*PRINCIPAL!$C$164,"")</f>
        <v/>
      </c>
      <c r="U1889" s="225" t="str">
        <f>IF(U1888&lt;&gt;"",U1888*PRINCIPAL!$C$164,"")</f>
        <v/>
      </c>
      <c r="V1889" s="225" t="str">
        <f>IF(V1888&lt;&gt;"",V1888*PRINCIPAL!$C$164,"")</f>
        <v/>
      </c>
      <c r="W1889" s="225" t="str">
        <f>IF(W1888&lt;&gt;"",W1888*PRINCIPAL!$C$164,"")</f>
        <v/>
      </c>
      <c r="X1889" s="225" t="str">
        <f>IF(X1888&lt;&gt;"",X1888*PRINCIPAL!$C$164,"")</f>
        <v/>
      </c>
      <c r="Y1889" s="225" t="str">
        <f>IF(Y1888&lt;&gt;"",Y1888*PRINCIPAL!$C$164,"")</f>
        <v/>
      </c>
      <c r="Z1889" s="225" t="str">
        <f>IF(Z1888&lt;&gt;"",Z1888*PRINCIPAL!$C$164,"")</f>
        <v/>
      </c>
      <c r="AA1889" s="225" t="str">
        <f>IF(AA1888&lt;&gt;"",AA1888*PRINCIPAL!$C$164,"")</f>
        <v/>
      </c>
      <c r="AB1889" s="225" t="str">
        <f>IF(AB1888&lt;&gt;"",AB1888*PRINCIPAL!$C$164,"")</f>
        <v/>
      </c>
      <c r="AC1889" s="225" t="str">
        <f>IF(AC1888&lt;&gt;"",AC1888*PRINCIPAL!$C$164,"")</f>
        <v/>
      </c>
      <c r="AD1889" s="225" t="str">
        <f>IF(AD1888&lt;&gt;"",AD1888*PRINCIPAL!$C$164,"")</f>
        <v/>
      </c>
      <c r="AE1889" s="225" t="str">
        <f>IF(AE1888&lt;&gt;"",AE1888*PRINCIPAL!$C$164,"")</f>
        <v/>
      </c>
      <c r="AF1889" s="225" t="str">
        <f>IF(AF1888&lt;&gt;"",AF1888*PRINCIPAL!$C$164,"")</f>
        <v/>
      </c>
      <c r="AG1889" s="225" t="str">
        <f>IF(AG1888&lt;&gt;"",AG1888*PRINCIPAL!$C$164,"")</f>
        <v/>
      </c>
      <c r="AH1889" s="225" t="str">
        <f>IF(AH1888&lt;&gt;"",AH1888*PRINCIPAL!$C$164,"")</f>
        <v/>
      </c>
      <c r="AI1889" s="225" t="str">
        <f>IF(AI1888&lt;&gt;"",AI1888*PRINCIPAL!$C$164,"")</f>
        <v/>
      </c>
      <c r="AJ1889" s="225" t="str">
        <f>IF(AJ1888&lt;&gt;"",AJ1888*PRINCIPAL!$C$164,"")</f>
        <v/>
      </c>
      <c r="AK1889" s="225" t="str">
        <f>IF(AK1888&lt;&gt;"",AK1888*PRINCIPAL!$C$164,"")</f>
        <v/>
      </c>
      <c r="AL1889" s="225" t="str">
        <f>IF(AL1888&lt;&gt;"",AL1888*PRINCIPAL!$C$164,"")</f>
        <v/>
      </c>
      <c r="AM1889" s="225" t="str">
        <f>IF(AM1888&lt;&gt;"",AM1888*PRINCIPAL!$C$164,"")</f>
        <v/>
      </c>
      <c r="AN1889" s="225" t="str">
        <f>IF(AN1888&lt;&gt;"",AN1888*PRINCIPAL!$C$164,"")</f>
        <v/>
      </c>
      <c r="AO1889" s="272" t="str">
        <f>IF(AO1888&lt;&gt;"",AO1888*PRINCIPAL!$C$164,"")</f>
        <v/>
      </c>
    </row>
    <row r="1890" spans="2:41" ht="12.45" customHeight="1" x14ac:dyDescent="0.3">
      <c r="B1890" s="438"/>
      <c r="C1890" s="447" t="s">
        <v>113</v>
      </c>
      <c r="D1890" s="424" t="s">
        <v>114</v>
      </c>
      <c r="E1890" s="219" t="s">
        <v>125</v>
      </c>
      <c r="F1890" s="197"/>
      <c r="G1890" s="197"/>
      <c r="H1890" s="197"/>
      <c r="I1890" s="197"/>
      <c r="J1890" s="197"/>
      <c r="K1890" s="197"/>
      <c r="L1890" s="197"/>
      <c r="M1890" s="197"/>
      <c r="N1890" s="197"/>
      <c r="O1890" s="197"/>
      <c r="P1890" s="197"/>
      <c r="Q1890" s="197"/>
      <c r="R1890" s="197"/>
      <c r="S1890" s="197"/>
      <c r="T1890" s="197"/>
      <c r="U1890" s="197"/>
      <c r="V1890" s="197"/>
      <c r="W1890" s="197"/>
      <c r="X1890" s="197"/>
      <c r="Y1890" s="197"/>
      <c r="Z1890" s="197"/>
      <c r="AA1890" s="197"/>
      <c r="AB1890" s="197"/>
      <c r="AC1890" s="197"/>
      <c r="AD1890" s="197"/>
      <c r="AE1890" s="197"/>
      <c r="AF1890" s="197"/>
      <c r="AG1890" s="197"/>
      <c r="AH1890" s="197"/>
      <c r="AI1890" s="197"/>
      <c r="AJ1890" s="197"/>
      <c r="AK1890" s="197"/>
      <c r="AL1890" s="197"/>
      <c r="AM1890" s="197"/>
      <c r="AN1890" s="197"/>
      <c r="AO1890" s="267"/>
    </row>
    <row r="1891" spans="2:41" ht="12.45" customHeight="1" x14ac:dyDescent="0.3">
      <c r="B1891" s="438"/>
      <c r="C1891" s="447"/>
      <c r="D1891" s="425"/>
      <c r="E1891" s="220" t="s">
        <v>126</v>
      </c>
      <c r="F1891" s="198" t="str">
        <f>IF(F1890&lt;&gt;"",F1890*PRINCIPAL!$C$14,"")</f>
        <v/>
      </c>
      <c r="G1891" s="198" t="str">
        <f>IF(G1890&lt;&gt;"",G1890*PRINCIPAL!$C$164,"")</f>
        <v/>
      </c>
      <c r="H1891" s="198" t="str">
        <f>IF(H1890&lt;&gt;"",H1890*PRINCIPAL!$C$164,"")</f>
        <v/>
      </c>
      <c r="I1891" s="198" t="str">
        <f>IF(I1890&lt;&gt;"",I1890*PRINCIPAL!$C$164,"")</f>
        <v/>
      </c>
      <c r="J1891" s="198" t="str">
        <f>IF(J1890&lt;&gt;"",J1890*PRINCIPAL!$C$164,"")</f>
        <v/>
      </c>
      <c r="K1891" s="198" t="str">
        <f>IF(K1890&lt;&gt;"",K1890*PRINCIPAL!$C$164,"")</f>
        <v/>
      </c>
      <c r="L1891" s="198" t="str">
        <f>IF(L1890&lt;&gt;"",L1890*PRINCIPAL!$C$164,"")</f>
        <v/>
      </c>
      <c r="M1891" s="198" t="str">
        <f>IF(M1890&lt;&gt;"",M1890*PRINCIPAL!$C$164,"")</f>
        <v/>
      </c>
      <c r="N1891" s="198" t="str">
        <f>IF(N1890&lt;&gt;"",N1890*PRINCIPAL!$C$164,"")</f>
        <v/>
      </c>
      <c r="O1891" s="198" t="str">
        <f>IF(O1890&lt;&gt;"",O1890*PRINCIPAL!$C$164,"")</f>
        <v/>
      </c>
      <c r="P1891" s="198" t="str">
        <f>IF(P1890&lt;&gt;"",P1890*PRINCIPAL!$C$164,"")</f>
        <v/>
      </c>
      <c r="Q1891" s="198" t="str">
        <f>IF(Q1890&lt;&gt;"",Q1890*PRINCIPAL!$C$164,"")</f>
        <v/>
      </c>
      <c r="R1891" s="198" t="str">
        <f>IF(R1890&lt;&gt;"",R1890*PRINCIPAL!$C$164,"")</f>
        <v/>
      </c>
      <c r="S1891" s="198" t="str">
        <f>IF(S1890&lt;&gt;"",S1890*PRINCIPAL!$C$164,"")</f>
        <v/>
      </c>
      <c r="T1891" s="198" t="str">
        <f>IF(T1890&lt;&gt;"",T1890*PRINCIPAL!$C$164,"")</f>
        <v/>
      </c>
      <c r="U1891" s="198" t="str">
        <f>IF(U1890&lt;&gt;"",U1890*PRINCIPAL!$C$164,"")</f>
        <v/>
      </c>
      <c r="V1891" s="198" t="str">
        <f>IF(V1890&lt;&gt;"",V1890*PRINCIPAL!$C$164,"")</f>
        <v/>
      </c>
      <c r="W1891" s="198" t="str">
        <f>IF(W1890&lt;&gt;"",W1890*PRINCIPAL!$C$164,"")</f>
        <v/>
      </c>
      <c r="X1891" s="198" t="str">
        <f>IF(X1890&lt;&gt;"",X1890*PRINCIPAL!$C$164,"")</f>
        <v/>
      </c>
      <c r="Y1891" s="198" t="str">
        <f>IF(Y1890&lt;&gt;"",Y1890*PRINCIPAL!$C$164,"")</f>
        <v/>
      </c>
      <c r="Z1891" s="198" t="str">
        <f>IF(Z1890&lt;&gt;"",Z1890*PRINCIPAL!$C$164,"")</f>
        <v/>
      </c>
      <c r="AA1891" s="198" t="str">
        <f>IF(AA1890&lt;&gt;"",AA1890*PRINCIPAL!$C$164,"")</f>
        <v/>
      </c>
      <c r="AB1891" s="198" t="str">
        <f>IF(AB1890&lt;&gt;"",AB1890*PRINCIPAL!$C$164,"")</f>
        <v/>
      </c>
      <c r="AC1891" s="198" t="str">
        <f>IF(AC1890&lt;&gt;"",AC1890*PRINCIPAL!$C$164,"")</f>
        <v/>
      </c>
      <c r="AD1891" s="198" t="str">
        <f>IF(AD1890&lt;&gt;"",AD1890*PRINCIPAL!$C$164,"")</f>
        <v/>
      </c>
      <c r="AE1891" s="198" t="str">
        <f>IF(AE1890&lt;&gt;"",AE1890*PRINCIPAL!$C$164,"")</f>
        <v/>
      </c>
      <c r="AF1891" s="198" t="str">
        <f>IF(AF1890&lt;&gt;"",AF1890*PRINCIPAL!$C$164,"")</f>
        <v/>
      </c>
      <c r="AG1891" s="198" t="str">
        <f>IF(AG1890&lt;&gt;"",AG1890*PRINCIPAL!$C$164,"")</f>
        <v/>
      </c>
      <c r="AH1891" s="198" t="str">
        <f>IF(AH1890&lt;&gt;"",AH1890*PRINCIPAL!$C$164,"")</f>
        <v/>
      </c>
      <c r="AI1891" s="198" t="str">
        <f>IF(AI1890&lt;&gt;"",AI1890*PRINCIPAL!$C$164,"")</f>
        <v/>
      </c>
      <c r="AJ1891" s="198" t="str">
        <f>IF(AJ1890&lt;&gt;"",AJ1890*PRINCIPAL!$C$164,"")</f>
        <v/>
      </c>
      <c r="AK1891" s="198" t="str">
        <f>IF(AK1890&lt;&gt;"",AK1890*PRINCIPAL!$C$164,"")</f>
        <v/>
      </c>
      <c r="AL1891" s="198" t="str">
        <f>IF(AL1890&lt;&gt;"",AL1890*PRINCIPAL!$C$164,"")</f>
        <v/>
      </c>
      <c r="AM1891" s="198" t="str">
        <f>IF(AM1890&lt;&gt;"",AM1890*PRINCIPAL!$C$164,"")</f>
        <v/>
      </c>
      <c r="AN1891" s="198" t="str">
        <f>IF(AN1890&lt;&gt;"",AN1890*PRINCIPAL!$C$164,"")</f>
        <v/>
      </c>
      <c r="AO1891" s="268" t="str">
        <f>IF(AO1890&lt;&gt;"",AO1890*PRINCIPAL!$C$164,"")</f>
        <v/>
      </c>
    </row>
    <row r="1892" spans="2:41" ht="12.45" customHeight="1" x14ac:dyDescent="0.3">
      <c r="B1892" s="438"/>
      <c r="C1892" s="447"/>
      <c r="D1892" s="426" t="s">
        <v>114</v>
      </c>
      <c r="E1892" s="222" t="s">
        <v>125</v>
      </c>
      <c r="F1892" s="203"/>
      <c r="G1892" s="203"/>
      <c r="H1892" s="203"/>
      <c r="I1892" s="203"/>
      <c r="J1892" s="203"/>
      <c r="K1892" s="203"/>
      <c r="L1892" s="203"/>
      <c r="M1892" s="203"/>
      <c r="N1892" s="203"/>
      <c r="O1892" s="203"/>
      <c r="P1892" s="203"/>
      <c r="Q1892" s="203"/>
      <c r="R1892" s="203"/>
      <c r="S1892" s="203"/>
      <c r="T1892" s="203"/>
      <c r="U1892" s="203"/>
      <c r="V1892" s="203"/>
      <c r="W1892" s="203"/>
      <c r="X1892" s="203"/>
      <c r="Y1892" s="203"/>
      <c r="Z1892" s="203"/>
      <c r="AA1892" s="203"/>
      <c r="AB1892" s="203"/>
      <c r="AC1892" s="203"/>
      <c r="AD1892" s="203"/>
      <c r="AE1892" s="203"/>
      <c r="AF1892" s="203"/>
      <c r="AG1892" s="203"/>
      <c r="AH1892" s="203"/>
      <c r="AI1892" s="203"/>
      <c r="AJ1892" s="203"/>
      <c r="AK1892" s="203"/>
      <c r="AL1892" s="203"/>
      <c r="AM1892" s="203"/>
      <c r="AN1892" s="203"/>
      <c r="AO1892" s="269"/>
    </row>
    <row r="1893" spans="2:41" ht="12.45" customHeight="1" x14ac:dyDescent="0.3">
      <c r="B1893" s="438"/>
      <c r="C1893" s="447"/>
      <c r="D1893" s="425"/>
      <c r="E1893" s="220" t="s">
        <v>126</v>
      </c>
      <c r="F1893" s="204" t="str">
        <f>IF(F1892&lt;&gt;"",F1892*PRINCIPAL!$C$14,"")</f>
        <v/>
      </c>
      <c r="G1893" s="204" t="str">
        <f>IF(G1892&lt;&gt;"",G1892*PRINCIPAL!$C$164,"")</f>
        <v/>
      </c>
      <c r="H1893" s="204" t="str">
        <f>IF(H1892&lt;&gt;"",H1892*PRINCIPAL!$C$164,"")</f>
        <v/>
      </c>
      <c r="I1893" s="204" t="str">
        <f>IF(I1892&lt;&gt;"",I1892*PRINCIPAL!$C$164,"")</f>
        <v/>
      </c>
      <c r="J1893" s="204" t="str">
        <f>IF(J1892&lt;&gt;"",J1892*PRINCIPAL!$C$164,"")</f>
        <v/>
      </c>
      <c r="K1893" s="204" t="str">
        <f>IF(K1892&lt;&gt;"",K1892*PRINCIPAL!$C$164,"")</f>
        <v/>
      </c>
      <c r="L1893" s="204" t="str">
        <f>IF(L1892&lt;&gt;"",L1892*PRINCIPAL!$C$164,"")</f>
        <v/>
      </c>
      <c r="M1893" s="204" t="str">
        <f>IF(M1892&lt;&gt;"",M1892*PRINCIPAL!$C$164,"")</f>
        <v/>
      </c>
      <c r="N1893" s="204" t="str">
        <f>IF(N1892&lt;&gt;"",N1892*PRINCIPAL!$C$164,"")</f>
        <v/>
      </c>
      <c r="O1893" s="204" t="str">
        <f>IF(O1892&lt;&gt;"",O1892*PRINCIPAL!$C$164,"")</f>
        <v/>
      </c>
      <c r="P1893" s="204" t="str">
        <f>IF(P1892&lt;&gt;"",P1892*PRINCIPAL!$C$164,"")</f>
        <v/>
      </c>
      <c r="Q1893" s="204" t="str">
        <f>IF(Q1892&lt;&gt;"",Q1892*PRINCIPAL!$C$164,"")</f>
        <v/>
      </c>
      <c r="R1893" s="204" t="str">
        <f>IF(R1892&lt;&gt;"",R1892*PRINCIPAL!$C$164,"")</f>
        <v/>
      </c>
      <c r="S1893" s="204" t="str">
        <f>IF(S1892&lt;&gt;"",S1892*PRINCIPAL!$C$164,"")</f>
        <v/>
      </c>
      <c r="T1893" s="204" t="str">
        <f>IF(T1892&lt;&gt;"",T1892*PRINCIPAL!$C$164,"")</f>
        <v/>
      </c>
      <c r="U1893" s="204" t="str">
        <f>IF(U1892&lt;&gt;"",U1892*PRINCIPAL!$C$164,"")</f>
        <v/>
      </c>
      <c r="V1893" s="204" t="str">
        <f>IF(V1892&lt;&gt;"",V1892*PRINCIPAL!$C$164,"")</f>
        <v/>
      </c>
      <c r="W1893" s="204" t="str">
        <f>IF(W1892&lt;&gt;"",W1892*PRINCIPAL!$C$164,"")</f>
        <v/>
      </c>
      <c r="X1893" s="204" t="str">
        <f>IF(X1892&lt;&gt;"",X1892*PRINCIPAL!$C$164,"")</f>
        <v/>
      </c>
      <c r="Y1893" s="204" t="str">
        <f>IF(Y1892&lt;&gt;"",Y1892*PRINCIPAL!$C$164,"")</f>
        <v/>
      </c>
      <c r="Z1893" s="204" t="str">
        <f>IF(Z1892&lt;&gt;"",Z1892*PRINCIPAL!$C$164,"")</f>
        <v/>
      </c>
      <c r="AA1893" s="204" t="str">
        <f>IF(AA1892&lt;&gt;"",AA1892*PRINCIPAL!$C$164,"")</f>
        <v/>
      </c>
      <c r="AB1893" s="204" t="str">
        <f>IF(AB1892&lt;&gt;"",AB1892*PRINCIPAL!$C$164,"")</f>
        <v/>
      </c>
      <c r="AC1893" s="204" t="str">
        <f>IF(AC1892&lt;&gt;"",AC1892*PRINCIPAL!$C$164,"")</f>
        <v/>
      </c>
      <c r="AD1893" s="204" t="str">
        <f>IF(AD1892&lt;&gt;"",AD1892*PRINCIPAL!$C$164,"")</f>
        <v/>
      </c>
      <c r="AE1893" s="204" t="str">
        <f>IF(AE1892&lt;&gt;"",AE1892*PRINCIPAL!$C$164,"")</f>
        <v/>
      </c>
      <c r="AF1893" s="204" t="str">
        <f>IF(AF1892&lt;&gt;"",AF1892*PRINCIPAL!$C$164,"")</f>
        <v/>
      </c>
      <c r="AG1893" s="204" t="str">
        <f>IF(AG1892&lt;&gt;"",AG1892*PRINCIPAL!$C$164,"")</f>
        <v/>
      </c>
      <c r="AH1893" s="204" t="str">
        <f>IF(AH1892&lt;&gt;"",AH1892*PRINCIPAL!$C$164,"")</f>
        <v/>
      </c>
      <c r="AI1893" s="204" t="str">
        <f>IF(AI1892&lt;&gt;"",AI1892*PRINCIPAL!$C$164,"")</f>
        <v/>
      </c>
      <c r="AJ1893" s="204" t="str">
        <f>IF(AJ1892&lt;&gt;"",AJ1892*PRINCIPAL!$C$164,"")</f>
        <v/>
      </c>
      <c r="AK1893" s="204" t="str">
        <f>IF(AK1892&lt;&gt;"",AK1892*PRINCIPAL!$C$164,"")</f>
        <v/>
      </c>
      <c r="AL1893" s="204" t="str">
        <f>IF(AL1892&lt;&gt;"",AL1892*PRINCIPAL!$C$164,"")</f>
        <v/>
      </c>
      <c r="AM1893" s="204" t="str">
        <f>IF(AM1892&lt;&gt;"",AM1892*PRINCIPAL!$C$164,"")</f>
        <v/>
      </c>
      <c r="AN1893" s="204" t="str">
        <f>IF(AN1892&lt;&gt;"",AN1892*PRINCIPAL!$C$164,"")</f>
        <v/>
      </c>
      <c r="AO1893" s="270" t="str">
        <f>IF(AO1892&lt;&gt;"",AO1892*PRINCIPAL!$C$164,"")</f>
        <v/>
      </c>
    </row>
    <row r="1894" spans="2:41" ht="12.45" customHeight="1" x14ac:dyDescent="0.3">
      <c r="B1894" s="438"/>
      <c r="C1894" s="447"/>
      <c r="D1894" s="426" t="s">
        <v>114</v>
      </c>
      <c r="E1894" s="222" t="s">
        <v>125</v>
      </c>
      <c r="F1894" s="203"/>
      <c r="G1894" s="203"/>
      <c r="H1894" s="203"/>
      <c r="I1894" s="203"/>
      <c r="J1894" s="203"/>
      <c r="K1894" s="203"/>
      <c r="L1894" s="203"/>
      <c r="M1894" s="203"/>
      <c r="N1894" s="203"/>
      <c r="O1894" s="203"/>
      <c r="P1894" s="203"/>
      <c r="Q1894" s="203"/>
      <c r="R1894" s="203"/>
      <c r="S1894" s="203"/>
      <c r="T1894" s="203"/>
      <c r="U1894" s="203"/>
      <c r="V1894" s="203"/>
      <c r="W1894" s="203"/>
      <c r="X1894" s="203"/>
      <c r="Y1894" s="203"/>
      <c r="Z1894" s="203"/>
      <c r="AA1894" s="203"/>
      <c r="AB1894" s="203"/>
      <c r="AC1894" s="203"/>
      <c r="AD1894" s="203"/>
      <c r="AE1894" s="203"/>
      <c r="AF1894" s="203"/>
      <c r="AG1894" s="203"/>
      <c r="AH1894" s="203"/>
      <c r="AI1894" s="203"/>
      <c r="AJ1894" s="203"/>
      <c r="AK1894" s="203"/>
      <c r="AL1894" s="203"/>
      <c r="AM1894" s="203"/>
      <c r="AN1894" s="203"/>
      <c r="AO1894" s="269"/>
    </row>
    <row r="1895" spans="2:41" ht="12.45" customHeight="1" x14ac:dyDescent="0.3">
      <c r="B1895" s="438"/>
      <c r="C1895" s="447"/>
      <c r="D1895" s="425"/>
      <c r="E1895" s="220" t="s">
        <v>126</v>
      </c>
      <c r="F1895" s="204" t="str">
        <f>IF(F1894&lt;&gt;"",F1894*PRINCIPAL!$C$14,"")</f>
        <v/>
      </c>
      <c r="G1895" s="204" t="str">
        <f>IF(G1894&lt;&gt;"",G1894*PRINCIPAL!$C$164,"")</f>
        <v/>
      </c>
      <c r="H1895" s="204" t="str">
        <f>IF(H1894&lt;&gt;"",H1894*PRINCIPAL!$C$164,"")</f>
        <v/>
      </c>
      <c r="I1895" s="204" t="str">
        <f>IF(I1894&lt;&gt;"",I1894*PRINCIPAL!$C$164,"")</f>
        <v/>
      </c>
      <c r="J1895" s="204" t="str">
        <f>IF(J1894&lt;&gt;"",J1894*PRINCIPAL!$C$164,"")</f>
        <v/>
      </c>
      <c r="K1895" s="204" t="str">
        <f>IF(K1894&lt;&gt;"",K1894*PRINCIPAL!$C$164,"")</f>
        <v/>
      </c>
      <c r="L1895" s="204" t="str">
        <f>IF(L1894&lt;&gt;"",L1894*PRINCIPAL!$C$164,"")</f>
        <v/>
      </c>
      <c r="M1895" s="204" t="str">
        <f>IF(M1894&lt;&gt;"",M1894*PRINCIPAL!$C$164,"")</f>
        <v/>
      </c>
      <c r="N1895" s="204" t="str">
        <f>IF(N1894&lt;&gt;"",N1894*PRINCIPAL!$C$164,"")</f>
        <v/>
      </c>
      <c r="O1895" s="204" t="str">
        <f>IF(O1894&lt;&gt;"",O1894*PRINCIPAL!$C$164,"")</f>
        <v/>
      </c>
      <c r="P1895" s="204" t="str">
        <f>IF(P1894&lt;&gt;"",P1894*PRINCIPAL!$C$164,"")</f>
        <v/>
      </c>
      <c r="Q1895" s="204" t="str">
        <f>IF(Q1894&lt;&gt;"",Q1894*PRINCIPAL!$C$164,"")</f>
        <v/>
      </c>
      <c r="R1895" s="204" t="str">
        <f>IF(R1894&lt;&gt;"",R1894*PRINCIPAL!$C$164,"")</f>
        <v/>
      </c>
      <c r="S1895" s="204" t="str">
        <f>IF(S1894&lt;&gt;"",S1894*PRINCIPAL!$C$164,"")</f>
        <v/>
      </c>
      <c r="T1895" s="204" t="str">
        <f>IF(T1894&lt;&gt;"",T1894*PRINCIPAL!$C$164,"")</f>
        <v/>
      </c>
      <c r="U1895" s="204" t="str">
        <f>IF(U1894&lt;&gt;"",U1894*PRINCIPAL!$C$164,"")</f>
        <v/>
      </c>
      <c r="V1895" s="204" t="str">
        <f>IF(V1894&lt;&gt;"",V1894*PRINCIPAL!$C$164,"")</f>
        <v/>
      </c>
      <c r="W1895" s="204" t="str">
        <f>IF(W1894&lt;&gt;"",W1894*PRINCIPAL!$C$164,"")</f>
        <v/>
      </c>
      <c r="X1895" s="204" t="str">
        <f>IF(X1894&lt;&gt;"",X1894*PRINCIPAL!$C$164,"")</f>
        <v/>
      </c>
      <c r="Y1895" s="204" t="str">
        <f>IF(Y1894&lt;&gt;"",Y1894*PRINCIPAL!$C$164,"")</f>
        <v/>
      </c>
      <c r="Z1895" s="204" t="str">
        <f>IF(Z1894&lt;&gt;"",Z1894*PRINCIPAL!$C$164,"")</f>
        <v/>
      </c>
      <c r="AA1895" s="204" t="str">
        <f>IF(AA1894&lt;&gt;"",AA1894*PRINCIPAL!$C$164,"")</f>
        <v/>
      </c>
      <c r="AB1895" s="204" t="str">
        <f>IF(AB1894&lt;&gt;"",AB1894*PRINCIPAL!$C$164,"")</f>
        <v/>
      </c>
      <c r="AC1895" s="204" t="str">
        <f>IF(AC1894&lt;&gt;"",AC1894*PRINCIPAL!$C$164,"")</f>
        <v/>
      </c>
      <c r="AD1895" s="204" t="str">
        <f>IF(AD1894&lt;&gt;"",AD1894*PRINCIPAL!$C$164,"")</f>
        <v/>
      </c>
      <c r="AE1895" s="204" t="str">
        <f>IF(AE1894&lt;&gt;"",AE1894*PRINCIPAL!$C$164,"")</f>
        <v/>
      </c>
      <c r="AF1895" s="204" t="str">
        <f>IF(AF1894&lt;&gt;"",AF1894*PRINCIPAL!$C$164,"")</f>
        <v/>
      </c>
      <c r="AG1895" s="204" t="str">
        <f>IF(AG1894&lt;&gt;"",AG1894*PRINCIPAL!$C$164,"")</f>
        <v/>
      </c>
      <c r="AH1895" s="204" t="str">
        <f>IF(AH1894&lt;&gt;"",AH1894*PRINCIPAL!$C$164,"")</f>
        <v/>
      </c>
      <c r="AI1895" s="204" t="str">
        <f>IF(AI1894&lt;&gt;"",AI1894*PRINCIPAL!$C$164,"")</f>
        <v/>
      </c>
      <c r="AJ1895" s="204" t="str">
        <f>IF(AJ1894&lt;&gt;"",AJ1894*PRINCIPAL!$C$164,"")</f>
        <v/>
      </c>
      <c r="AK1895" s="204" t="str">
        <f>IF(AK1894&lt;&gt;"",AK1894*PRINCIPAL!$C$164,"")</f>
        <v/>
      </c>
      <c r="AL1895" s="204" t="str">
        <f>IF(AL1894&lt;&gt;"",AL1894*PRINCIPAL!$C$164,"")</f>
        <v/>
      </c>
      <c r="AM1895" s="204" t="str">
        <f>IF(AM1894&lt;&gt;"",AM1894*PRINCIPAL!$C$164,"")</f>
        <v/>
      </c>
      <c r="AN1895" s="204" t="str">
        <f>IF(AN1894&lt;&gt;"",AN1894*PRINCIPAL!$C$164,"")</f>
        <v/>
      </c>
      <c r="AO1895" s="270" t="str">
        <f>IF(AO1894&lt;&gt;"",AO1894*PRINCIPAL!$C$164,"")</f>
        <v/>
      </c>
    </row>
    <row r="1896" spans="2:41" ht="12.45" customHeight="1" x14ac:dyDescent="0.3">
      <c r="B1896" s="438"/>
      <c r="C1896" s="447"/>
      <c r="D1896" s="426" t="s">
        <v>114</v>
      </c>
      <c r="E1896" s="222" t="s">
        <v>125</v>
      </c>
      <c r="F1896" s="203"/>
      <c r="G1896" s="203"/>
      <c r="H1896" s="203"/>
      <c r="I1896" s="203"/>
      <c r="J1896" s="203"/>
      <c r="K1896" s="203"/>
      <c r="L1896" s="203"/>
      <c r="M1896" s="203"/>
      <c r="N1896" s="203"/>
      <c r="O1896" s="203"/>
      <c r="P1896" s="203"/>
      <c r="Q1896" s="203"/>
      <c r="R1896" s="203"/>
      <c r="S1896" s="203"/>
      <c r="T1896" s="203"/>
      <c r="U1896" s="203"/>
      <c r="V1896" s="203"/>
      <c r="W1896" s="203"/>
      <c r="X1896" s="203"/>
      <c r="Y1896" s="203"/>
      <c r="Z1896" s="203"/>
      <c r="AA1896" s="203"/>
      <c r="AB1896" s="203"/>
      <c r="AC1896" s="203"/>
      <c r="AD1896" s="203"/>
      <c r="AE1896" s="203"/>
      <c r="AF1896" s="203"/>
      <c r="AG1896" s="203"/>
      <c r="AH1896" s="203"/>
      <c r="AI1896" s="203"/>
      <c r="AJ1896" s="203"/>
      <c r="AK1896" s="203"/>
      <c r="AL1896" s="203"/>
      <c r="AM1896" s="203"/>
      <c r="AN1896" s="203"/>
      <c r="AO1896" s="269"/>
    </row>
    <row r="1897" spans="2:41" ht="12.45" customHeight="1" x14ac:dyDescent="0.3">
      <c r="B1897" s="438"/>
      <c r="C1897" s="447"/>
      <c r="D1897" s="425"/>
      <c r="E1897" s="220" t="s">
        <v>126</v>
      </c>
      <c r="F1897" s="204" t="str">
        <f>IF(F1896&lt;&gt;"",F1896*PRINCIPAL!$C$14,"")</f>
        <v/>
      </c>
      <c r="G1897" s="204" t="str">
        <f>IF(G1896&lt;&gt;"",G1896*PRINCIPAL!$C$164,"")</f>
        <v/>
      </c>
      <c r="H1897" s="204" t="str">
        <f>IF(H1896&lt;&gt;"",H1896*PRINCIPAL!$C$164,"")</f>
        <v/>
      </c>
      <c r="I1897" s="204" t="str">
        <f>IF(I1896&lt;&gt;"",I1896*PRINCIPAL!$C$164,"")</f>
        <v/>
      </c>
      <c r="J1897" s="204" t="str">
        <f>IF(J1896&lt;&gt;"",J1896*PRINCIPAL!$C$164,"")</f>
        <v/>
      </c>
      <c r="K1897" s="204" t="str">
        <f>IF(K1896&lt;&gt;"",K1896*PRINCIPAL!$C$164,"")</f>
        <v/>
      </c>
      <c r="L1897" s="204" t="str">
        <f>IF(L1896&lt;&gt;"",L1896*PRINCIPAL!$C$164,"")</f>
        <v/>
      </c>
      <c r="M1897" s="204" t="str">
        <f>IF(M1896&lt;&gt;"",M1896*PRINCIPAL!$C$164,"")</f>
        <v/>
      </c>
      <c r="N1897" s="204" t="str">
        <f>IF(N1896&lt;&gt;"",N1896*PRINCIPAL!$C$164,"")</f>
        <v/>
      </c>
      <c r="O1897" s="204" t="str">
        <f>IF(O1896&lt;&gt;"",O1896*PRINCIPAL!$C$164,"")</f>
        <v/>
      </c>
      <c r="P1897" s="204" t="str">
        <f>IF(P1896&lt;&gt;"",P1896*PRINCIPAL!$C$164,"")</f>
        <v/>
      </c>
      <c r="Q1897" s="204" t="str">
        <f>IF(Q1896&lt;&gt;"",Q1896*PRINCIPAL!$C$164,"")</f>
        <v/>
      </c>
      <c r="R1897" s="204" t="str">
        <f>IF(R1896&lt;&gt;"",R1896*PRINCIPAL!$C$164,"")</f>
        <v/>
      </c>
      <c r="S1897" s="204" t="str">
        <f>IF(S1896&lt;&gt;"",S1896*PRINCIPAL!$C$164,"")</f>
        <v/>
      </c>
      <c r="T1897" s="204" t="str">
        <f>IF(T1896&lt;&gt;"",T1896*PRINCIPAL!$C$164,"")</f>
        <v/>
      </c>
      <c r="U1897" s="204" t="str">
        <f>IF(U1896&lt;&gt;"",U1896*PRINCIPAL!$C$164,"")</f>
        <v/>
      </c>
      <c r="V1897" s="204" t="str">
        <f>IF(V1896&lt;&gt;"",V1896*PRINCIPAL!$C$164,"")</f>
        <v/>
      </c>
      <c r="W1897" s="204" t="str">
        <f>IF(W1896&lt;&gt;"",W1896*PRINCIPAL!$C$164,"")</f>
        <v/>
      </c>
      <c r="X1897" s="204" t="str">
        <f>IF(X1896&lt;&gt;"",X1896*PRINCIPAL!$C$164,"")</f>
        <v/>
      </c>
      <c r="Y1897" s="204" t="str">
        <f>IF(Y1896&lt;&gt;"",Y1896*PRINCIPAL!$C$164,"")</f>
        <v/>
      </c>
      <c r="Z1897" s="204" t="str">
        <f>IF(Z1896&lt;&gt;"",Z1896*PRINCIPAL!$C$164,"")</f>
        <v/>
      </c>
      <c r="AA1897" s="204" t="str">
        <f>IF(AA1896&lt;&gt;"",AA1896*PRINCIPAL!$C$164,"")</f>
        <v/>
      </c>
      <c r="AB1897" s="204" t="str">
        <f>IF(AB1896&lt;&gt;"",AB1896*PRINCIPAL!$C$164,"")</f>
        <v/>
      </c>
      <c r="AC1897" s="204" t="str">
        <f>IF(AC1896&lt;&gt;"",AC1896*PRINCIPAL!$C$164,"")</f>
        <v/>
      </c>
      <c r="AD1897" s="204" t="str">
        <f>IF(AD1896&lt;&gt;"",AD1896*PRINCIPAL!$C$164,"")</f>
        <v/>
      </c>
      <c r="AE1897" s="204" t="str">
        <f>IF(AE1896&lt;&gt;"",AE1896*PRINCIPAL!$C$164,"")</f>
        <v/>
      </c>
      <c r="AF1897" s="204" t="str">
        <f>IF(AF1896&lt;&gt;"",AF1896*PRINCIPAL!$C$164,"")</f>
        <v/>
      </c>
      <c r="AG1897" s="204" t="str">
        <f>IF(AG1896&lt;&gt;"",AG1896*PRINCIPAL!$C$164,"")</f>
        <v/>
      </c>
      <c r="AH1897" s="204" t="str">
        <f>IF(AH1896&lt;&gt;"",AH1896*PRINCIPAL!$C$164,"")</f>
        <v/>
      </c>
      <c r="AI1897" s="204" t="str">
        <f>IF(AI1896&lt;&gt;"",AI1896*PRINCIPAL!$C$164,"")</f>
        <v/>
      </c>
      <c r="AJ1897" s="204" t="str">
        <f>IF(AJ1896&lt;&gt;"",AJ1896*PRINCIPAL!$C$164,"")</f>
        <v/>
      </c>
      <c r="AK1897" s="204" t="str">
        <f>IF(AK1896&lt;&gt;"",AK1896*PRINCIPAL!$C$164,"")</f>
        <v/>
      </c>
      <c r="AL1897" s="204" t="str">
        <f>IF(AL1896&lt;&gt;"",AL1896*PRINCIPAL!$C$164,"")</f>
        <v/>
      </c>
      <c r="AM1897" s="204" t="str">
        <f>IF(AM1896&lt;&gt;"",AM1896*PRINCIPAL!$C$164,"")</f>
        <v/>
      </c>
      <c r="AN1897" s="204" t="str">
        <f>IF(AN1896&lt;&gt;"",AN1896*PRINCIPAL!$C$164,"")</f>
        <v/>
      </c>
      <c r="AO1897" s="270" t="str">
        <f>IF(AO1896&lt;&gt;"",AO1896*PRINCIPAL!$C$164,"")</f>
        <v/>
      </c>
    </row>
    <row r="1898" spans="2:41" ht="12.45" customHeight="1" x14ac:dyDescent="0.3">
      <c r="B1898" s="438"/>
      <c r="C1898" s="447"/>
      <c r="D1898" s="426" t="s">
        <v>114</v>
      </c>
      <c r="E1898" s="222" t="s">
        <v>125</v>
      </c>
      <c r="F1898" s="203"/>
      <c r="G1898" s="203"/>
      <c r="H1898" s="203"/>
      <c r="I1898" s="203"/>
      <c r="J1898" s="203"/>
      <c r="K1898" s="203"/>
      <c r="L1898" s="203"/>
      <c r="M1898" s="203"/>
      <c r="N1898" s="203"/>
      <c r="O1898" s="203"/>
      <c r="P1898" s="203"/>
      <c r="Q1898" s="203"/>
      <c r="R1898" s="203"/>
      <c r="S1898" s="203"/>
      <c r="T1898" s="203"/>
      <c r="U1898" s="203"/>
      <c r="V1898" s="203"/>
      <c r="W1898" s="203"/>
      <c r="X1898" s="203"/>
      <c r="Y1898" s="203"/>
      <c r="Z1898" s="203"/>
      <c r="AA1898" s="203"/>
      <c r="AB1898" s="203"/>
      <c r="AC1898" s="203"/>
      <c r="AD1898" s="203"/>
      <c r="AE1898" s="203"/>
      <c r="AF1898" s="203"/>
      <c r="AG1898" s="203"/>
      <c r="AH1898" s="203"/>
      <c r="AI1898" s="203"/>
      <c r="AJ1898" s="203"/>
      <c r="AK1898" s="203"/>
      <c r="AL1898" s="203"/>
      <c r="AM1898" s="203"/>
      <c r="AN1898" s="203"/>
      <c r="AO1898" s="269"/>
    </row>
    <row r="1899" spans="2:41" ht="12.45" customHeight="1" thickBot="1" x14ac:dyDescent="0.35">
      <c r="B1899" s="438"/>
      <c r="C1899" s="447"/>
      <c r="D1899" s="424"/>
      <c r="E1899" s="220" t="s">
        <v>126</v>
      </c>
      <c r="F1899" s="198" t="str">
        <f>IF(F1898&lt;&gt;"",F1898*PRINCIPAL!$C$14,"")</f>
        <v/>
      </c>
      <c r="G1899" s="198" t="str">
        <f>IF(G1898&lt;&gt;"",G1898*PRINCIPAL!$C$164,"")</f>
        <v/>
      </c>
      <c r="H1899" s="198" t="str">
        <f>IF(H1898&lt;&gt;"",H1898*PRINCIPAL!$C$164,"")</f>
        <v/>
      </c>
      <c r="I1899" s="198" t="str">
        <f>IF(I1898&lt;&gt;"",I1898*PRINCIPAL!$C$164,"")</f>
        <v/>
      </c>
      <c r="J1899" s="198" t="str">
        <f>IF(J1898&lt;&gt;"",J1898*PRINCIPAL!$C$164,"")</f>
        <v/>
      </c>
      <c r="K1899" s="198" t="str">
        <f>IF(K1898&lt;&gt;"",K1898*PRINCIPAL!$C$164,"")</f>
        <v/>
      </c>
      <c r="L1899" s="198" t="str">
        <f>IF(L1898&lt;&gt;"",L1898*PRINCIPAL!$C$164,"")</f>
        <v/>
      </c>
      <c r="M1899" s="198" t="str">
        <f>IF(M1898&lt;&gt;"",M1898*PRINCIPAL!$C$164,"")</f>
        <v/>
      </c>
      <c r="N1899" s="198" t="str">
        <f>IF(N1898&lt;&gt;"",N1898*PRINCIPAL!$C$164,"")</f>
        <v/>
      </c>
      <c r="O1899" s="198" t="str">
        <f>IF(O1898&lt;&gt;"",O1898*PRINCIPAL!$C$164,"")</f>
        <v/>
      </c>
      <c r="P1899" s="198" t="str">
        <f>IF(P1898&lt;&gt;"",P1898*PRINCIPAL!$C$164,"")</f>
        <v/>
      </c>
      <c r="Q1899" s="198" t="str">
        <f>IF(Q1898&lt;&gt;"",Q1898*PRINCIPAL!$C$164,"")</f>
        <v/>
      </c>
      <c r="R1899" s="198" t="str">
        <f>IF(R1898&lt;&gt;"",R1898*PRINCIPAL!$C$164,"")</f>
        <v/>
      </c>
      <c r="S1899" s="198" t="str">
        <f>IF(S1898&lt;&gt;"",S1898*PRINCIPAL!$C$164,"")</f>
        <v/>
      </c>
      <c r="T1899" s="198" t="str">
        <f>IF(T1898&lt;&gt;"",T1898*PRINCIPAL!$C$164,"")</f>
        <v/>
      </c>
      <c r="U1899" s="198" t="str">
        <f>IF(U1898&lt;&gt;"",U1898*PRINCIPAL!$C$164,"")</f>
        <v/>
      </c>
      <c r="V1899" s="198" t="str">
        <f>IF(V1898&lt;&gt;"",V1898*PRINCIPAL!$C$164,"")</f>
        <v/>
      </c>
      <c r="W1899" s="198" t="str">
        <f>IF(W1898&lt;&gt;"",W1898*PRINCIPAL!$C$164,"")</f>
        <v/>
      </c>
      <c r="X1899" s="198" t="str">
        <f>IF(X1898&lt;&gt;"",X1898*PRINCIPAL!$C$164,"")</f>
        <v/>
      </c>
      <c r="Y1899" s="198" t="str">
        <f>IF(Y1898&lt;&gt;"",Y1898*PRINCIPAL!$C$164,"")</f>
        <v/>
      </c>
      <c r="Z1899" s="198" t="str">
        <f>IF(Z1898&lt;&gt;"",Z1898*PRINCIPAL!$C$164,"")</f>
        <v/>
      </c>
      <c r="AA1899" s="198" t="str">
        <f>IF(AA1898&lt;&gt;"",AA1898*PRINCIPAL!$C$164,"")</f>
        <v/>
      </c>
      <c r="AB1899" s="198" t="str">
        <f>IF(AB1898&lt;&gt;"",AB1898*PRINCIPAL!$C$164,"")</f>
        <v/>
      </c>
      <c r="AC1899" s="198" t="str">
        <f>IF(AC1898&lt;&gt;"",AC1898*PRINCIPAL!$C$164,"")</f>
        <v/>
      </c>
      <c r="AD1899" s="198" t="str">
        <f>IF(AD1898&lt;&gt;"",AD1898*PRINCIPAL!$C$164,"")</f>
        <v/>
      </c>
      <c r="AE1899" s="198" t="str">
        <f>IF(AE1898&lt;&gt;"",AE1898*PRINCIPAL!$C$164,"")</f>
        <v/>
      </c>
      <c r="AF1899" s="198" t="str">
        <f>IF(AF1898&lt;&gt;"",AF1898*PRINCIPAL!$C$164,"")</f>
        <v/>
      </c>
      <c r="AG1899" s="198" t="str">
        <f>IF(AG1898&lt;&gt;"",AG1898*PRINCIPAL!$C$164,"")</f>
        <v/>
      </c>
      <c r="AH1899" s="198" t="str">
        <f>IF(AH1898&lt;&gt;"",AH1898*PRINCIPAL!$C$164,"")</f>
        <v/>
      </c>
      <c r="AI1899" s="198" t="str">
        <f>IF(AI1898&lt;&gt;"",AI1898*PRINCIPAL!$C$164,"")</f>
        <v/>
      </c>
      <c r="AJ1899" s="198" t="str">
        <f>IF(AJ1898&lt;&gt;"",AJ1898*PRINCIPAL!$C$164,"")</f>
        <v/>
      </c>
      <c r="AK1899" s="198" t="str">
        <f>IF(AK1898&lt;&gt;"",AK1898*PRINCIPAL!$C$164,"")</f>
        <v/>
      </c>
      <c r="AL1899" s="198" t="str">
        <f>IF(AL1898&lt;&gt;"",AL1898*PRINCIPAL!$C$164,"")</f>
        <v/>
      </c>
      <c r="AM1899" s="198" t="str">
        <f>IF(AM1898&lt;&gt;"",AM1898*PRINCIPAL!$C$164,"")</f>
        <v/>
      </c>
      <c r="AN1899" s="198" t="str">
        <f>IF(AN1898&lt;&gt;"",AN1898*PRINCIPAL!$C$164,"")</f>
        <v/>
      </c>
      <c r="AO1899" s="268" t="str">
        <f>IF(AO1898&lt;&gt;"",AO1898*PRINCIPAL!$C$164,"")</f>
        <v/>
      </c>
    </row>
    <row r="1900" spans="2:41" ht="12.45" customHeight="1" thickBot="1" x14ac:dyDescent="0.35">
      <c r="B1900" s="455" t="s">
        <v>152</v>
      </c>
      <c r="C1900" s="479" t="s">
        <v>108</v>
      </c>
      <c r="D1900" s="459"/>
      <c r="E1900" s="317" t="s">
        <v>126</v>
      </c>
      <c r="F1900" s="330" t="s">
        <v>38</v>
      </c>
      <c r="G1900" s="331" t="str">
        <f>IF('Sumário de Resultados'!C81&lt;&gt;"",$G$3*'Sumário de Resultados'!C81,"")</f>
        <v/>
      </c>
      <c r="H1900" s="331" t="str">
        <f>IF('Sumário de Resultados'!D81&lt;&gt;"",$G$3*'Sumário de Resultados'!D81,"")</f>
        <v/>
      </c>
      <c r="I1900" s="331" t="str">
        <f>IF('Sumário de Resultados'!E81&lt;&gt;"",$G$3*'Sumário de Resultados'!E81,"")</f>
        <v/>
      </c>
      <c r="J1900" s="331" t="str">
        <f>IF('Sumário de Resultados'!F81&lt;&gt;"",$G$3*'Sumário de Resultados'!F81,"")</f>
        <v/>
      </c>
      <c r="K1900" s="331" t="str">
        <f>IF('Sumário de Resultados'!G81&lt;&gt;"",$G$3*'Sumário de Resultados'!G81,"")</f>
        <v/>
      </c>
      <c r="L1900" s="331" t="str">
        <f>IF('Sumário de Resultados'!H81&lt;&gt;"",$G$3*'Sumário de Resultados'!H81,"")</f>
        <v/>
      </c>
      <c r="M1900" s="331" t="str">
        <f>IF('Sumário de Resultados'!I81&lt;&gt;"",$G$3*'Sumário de Resultados'!I81,"")</f>
        <v/>
      </c>
      <c r="N1900" s="331" t="str">
        <f>IF('Sumário de Resultados'!J81&lt;&gt;"",$G$3*'Sumário de Resultados'!J81,"")</f>
        <v/>
      </c>
      <c r="O1900" s="331" t="str">
        <f>IF('Sumário de Resultados'!K81&lt;&gt;"",$G$3*'Sumário de Resultados'!K81,"")</f>
        <v/>
      </c>
      <c r="P1900" s="331" t="str">
        <f>IF('Sumário de Resultados'!L81&lt;&gt;"",$G$3*'Sumário de Resultados'!L81,"")</f>
        <v/>
      </c>
      <c r="Q1900" s="331" t="str">
        <f>IF('Sumário de Resultados'!M81&lt;&gt;"",$G$3*'Sumário de Resultados'!M81,"")</f>
        <v/>
      </c>
      <c r="R1900" s="331" t="str">
        <f>IF('Sumário de Resultados'!N81&lt;&gt;"",$G$3*'Sumário de Resultados'!N81,"")</f>
        <v/>
      </c>
      <c r="S1900" s="331" t="str">
        <f>IF('Sumário de Resultados'!O81&lt;&gt;"",$G$3*'Sumário de Resultados'!O81,"")</f>
        <v/>
      </c>
      <c r="T1900" s="331" t="str">
        <f>IF('Sumário de Resultados'!P81&lt;&gt;"",$G$3*'Sumário de Resultados'!P81,"")</f>
        <v/>
      </c>
      <c r="U1900" s="331" t="str">
        <f>IF('Sumário de Resultados'!Q81&lt;&gt;"",$G$3*'Sumário de Resultados'!Q81,"")</f>
        <v/>
      </c>
      <c r="V1900" s="331" t="str">
        <f>IF('Sumário de Resultados'!R81&lt;&gt;"",$G$3*'Sumário de Resultados'!R81,"")</f>
        <v/>
      </c>
      <c r="W1900" s="331" t="str">
        <f>IF('Sumário de Resultados'!S81&lt;&gt;"",$G$3*'Sumário de Resultados'!S81,"")</f>
        <v/>
      </c>
      <c r="X1900" s="331" t="str">
        <f>IF('Sumário de Resultados'!T81&lt;&gt;"",$G$3*'Sumário de Resultados'!T81,"")</f>
        <v/>
      </c>
      <c r="Y1900" s="331" t="str">
        <f>IF('Sumário de Resultados'!U81&lt;&gt;"",$G$3*'Sumário de Resultados'!U81,"")</f>
        <v/>
      </c>
      <c r="Z1900" s="331" t="str">
        <f>IF('Sumário de Resultados'!V81&lt;&gt;"",$G$3*'Sumário de Resultados'!V81,"")</f>
        <v/>
      </c>
      <c r="AA1900" s="331" t="str">
        <f>IF('Sumário de Resultados'!W81&lt;&gt;"",$G$3*'Sumário de Resultados'!W81,"")</f>
        <v/>
      </c>
      <c r="AB1900" s="331" t="str">
        <f>IF('Sumário de Resultados'!X81&lt;&gt;"",$G$3*'Sumário de Resultados'!X81,"")</f>
        <v/>
      </c>
      <c r="AC1900" s="331" t="str">
        <f>IF('Sumário de Resultados'!Y81&lt;&gt;"",$G$3*'Sumário de Resultados'!Y81,"")</f>
        <v/>
      </c>
      <c r="AD1900" s="331" t="str">
        <f>IF('Sumário de Resultados'!Z81&lt;&gt;"",$G$3*'Sumário de Resultados'!Z81,"")</f>
        <v/>
      </c>
      <c r="AE1900" s="331" t="str">
        <f>IF('Sumário de Resultados'!AA81&lt;&gt;"",$G$3*'Sumário de Resultados'!AA81,"")</f>
        <v/>
      </c>
      <c r="AF1900" s="331" t="str">
        <f>IF('Sumário de Resultados'!AB81&lt;&gt;"",$G$3*'Sumário de Resultados'!AB81,"")</f>
        <v/>
      </c>
      <c r="AG1900" s="331" t="str">
        <f>IF('Sumário de Resultados'!AC81&lt;&gt;"",$G$3*'Sumário de Resultados'!AC81,"")</f>
        <v/>
      </c>
      <c r="AH1900" s="331" t="str">
        <f>IF('Sumário de Resultados'!AD81&lt;&gt;"",$G$3*'Sumário de Resultados'!AD81,"")</f>
        <v/>
      </c>
      <c r="AI1900" s="331" t="str">
        <f>IF('Sumário de Resultados'!AE81&lt;&gt;"",$G$3*'Sumário de Resultados'!AE81,"")</f>
        <v/>
      </c>
      <c r="AJ1900" s="331" t="str">
        <f>IF('Sumário de Resultados'!AF81&lt;&gt;"",$G$3*'Sumário de Resultados'!AF81,"")</f>
        <v/>
      </c>
      <c r="AK1900" s="331" t="str">
        <f>IF('Sumário de Resultados'!AG81&lt;&gt;"",$G$3*'Sumário de Resultados'!AG81,"")</f>
        <v/>
      </c>
      <c r="AL1900" s="331" t="str">
        <f>IF('Sumário de Resultados'!AH81&lt;&gt;"",$G$3*'Sumário de Resultados'!AH81,"")</f>
        <v/>
      </c>
      <c r="AM1900" s="331" t="str">
        <f>IF('Sumário de Resultados'!AI81&lt;&gt;"",$G$3*'Sumário de Resultados'!AI81,"")</f>
        <v/>
      </c>
      <c r="AN1900" s="331" t="str">
        <f>IF('Sumário de Resultados'!AJ81&lt;&gt;"",$G$3*'Sumário de Resultados'!AJ81,"")</f>
        <v/>
      </c>
      <c r="AO1900" s="319" t="str">
        <f>IF('Sumário de Resultados'!AK81&lt;&gt;"",$G$3*'Sumário de Resultados'!AK81,"")</f>
        <v/>
      </c>
    </row>
    <row r="1901" spans="2:41" ht="12.45" customHeight="1" x14ac:dyDescent="0.3">
      <c r="B1901" s="456"/>
      <c r="C1901" s="430" t="s">
        <v>117</v>
      </c>
      <c r="D1901" s="424" t="s">
        <v>111</v>
      </c>
      <c r="E1901" s="312" t="s">
        <v>46</v>
      </c>
      <c r="F1901" s="197" t="s">
        <v>38</v>
      </c>
      <c r="G1901" s="247"/>
      <c r="H1901" s="233"/>
      <c r="I1901" s="247"/>
      <c r="J1901" s="248"/>
      <c r="K1901" s="256"/>
      <c r="L1901" s="247"/>
      <c r="M1901" s="247"/>
      <c r="N1901" s="247"/>
      <c r="O1901" s="249"/>
      <c r="P1901" s="249"/>
      <c r="Q1901" s="249"/>
      <c r="R1901" s="249"/>
      <c r="S1901" s="249"/>
      <c r="T1901" s="249"/>
      <c r="U1901" s="249"/>
      <c r="V1901" s="249"/>
      <c r="W1901" s="249"/>
      <c r="X1901" s="249"/>
      <c r="Y1901" s="249"/>
      <c r="Z1901" s="249"/>
      <c r="AA1901" s="249"/>
      <c r="AB1901" s="249"/>
      <c r="AC1901" s="249"/>
      <c r="AD1901" s="254"/>
      <c r="AE1901" s="249"/>
      <c r="AF1901" s="249"/>
      <c r="AG1901" s="249"/>
      <c r="AH1901" s="249"/>
      <c r="AI1901" s="249"/>
      <c r="AJ1901" s="249"/>
      <c r="AK1901" s="249"/>
      <c r="AL1901" s="249"/>
      <c r="AM1901" s="254"/>
      <c r="AN1901" s="254"/>
      <c r="AO1901" s="255"/>
    </row>
    <row r="1902" spans="2:41" ht="12.45" customHeight="1" x14ac:dyDescent="0.3">
      <c r="B1902" s="456"/>
      <c r="C1902" s="430"/>
      <c r="D1902" s="424"/>
      <c r="E1902" s="224" t="s">
        <v>109</v>
      </c>
      <c r="F1902" s="203" t="s">
        <v>38</v>
      </c>
      <c r="G1902" s="231"/>
      <c r="H1902" s="229"/>
      <c r="I1902" s="203"/>
      <c r="J1902" s="233"/>
      <c r="K1902" s="202"/>
      <c r="L1902" s="203"/>
      <c r="M1902" s="203"/>
      <c r="N1902" s="203"/>
      <c r="O1902" s="236"/>
      <c r="P1902" s="236"/>
      <c r="Q1902" s="236"/>
      <c r="R1902" s="236"/>
      <c r="S1902" s="236"/>
      <c r="T1902" s="236"/>
      <c r="U1902" s="236"/>
      <c r="V1902" s="236"/>
      <c r="W1902" s="236"/>
      <c r="X1902" s="236"/>
      <c r="Y1902" s="236"/>
      <c r="Z1902" s="236"/>
      <c r="AA1902" s="236"/>
      <c r="AB1902" s="236"/>
      <c r="AC1902" s="236"/>
      <c r="AD1902" s="240"/>
      <c r="AE1902" s="236"/>
      <c r="AF1902" s="236"/>
      <c r="AG1902" s="236"/>
      <c r="AH1902" s="236"/>
      <c r="AI1902" s="236"/>
      <c r="AJ1902" s="236"/>
      <c r="AK1902" s="236"/>
      <c r="AL1902" s="236"/>
      <c r="AM1902" s="240"/>
      <c r="AN1902" s="240"/>
      <c r="AO1902" s="242"/>
    </row>
    <row r="1903" spans="2:41" ht="12.45" customHeight="1" x14ac:dyDescent="0.3">
      <c r="B1903" s="456"/>
      <c r="C1903" s="430"/>
      <c r="D1903" s="424"/>
      <c r="E1903" s="224" t="s">
        <v>127</v>
      </c>
      <c r="F1903" s="203" t="s">
        <v>38</v>
      </c>
      <c r="G1903" s="203"/>
      <c r="H1903" s="218"/>
      <c r="I1903" s="203"/>
      <c r="J1903" s="218"/>
      <c r="K1903" s="202"/>
      <c r="L1903" s="203"/>
      <c r="M1903" s="203"/>
      <c r="N1903" s="203"/>
      <c r="O1903" s="236"/>
      <c r="P1903" s="236"/>
      <c r="Q1903" s="236"/>
      <c r="R1903" s="236"/>
      <c r="S1903" s="236"/>
      <c r="T1903" s="236"/>
      <c r="U1903" s="236"/>
      <c r="V1903" s="236"/>
      <c r="W1903" s="236"/>
      <c r="X1903" s="236"/>
      <c r="Y1903" s="236"/>
      <c r="Z1903" s="236"/>
      <c r="AA1903" s="236"/>
      <c r="AB1903" s="236"/>
      <c r="AC1903" s="251"/>
      <c r="AD1903" s="240"/>
      <c r="AE1903" s="236"/>
      <c r="AF1903" s="236"/>
      <c r="AG1903" s="236"/>
      <c r="AH1903" s="236"/>
      <c r="AI1903" s="236"/>
      <c r="AJ1903" s="236"/>
      <c r="AK1903" s="236"/>
      <c r="AL1903" s="236"/>
      <c r="AM1903" s="240"/>
      <c r="AN1903" s="240"/>
      <c r="AO1903" s="242"/>
    </row>
    <row r="1904" spans="2:41" ht="12.45" customHeight="1" x14ac:dyDescent="0.3">
      <c r="B1904" s="456"/>
      <c r="C1904" s="430"/>
      <c r="D1904" s="425"/>
      <c r="E1904" s="220" t="s">
        <v>126</v>
      </c>
      <c r="F1904" s="320" t="s">
        <v>38</v>
      </c>
      <c r="G1904" s="200" t="str">
        <f>IF(AND(G1901&lt;&gt;"",G1902&lt;&gt;"",G1903&lt;&gt;""),G1901*G1902*G1903,"")</f>
        <v/>
      </c>
      <c r="H1904" s="198" t="str">
        <f>IF(AND(H1901&lt;&gt;"",H1902&lt;&gt;"",H1903&lt;&gt;""),H1901*H1902*H1903,"")</f>
        <v/>
      </c>
      <c r="I1904" s="200" t="str">
        <f t="shared" ref="I1904:AJ1904" si="435">IF(AND(I1901&lt;&gt;"",I1902&lt;&gt;"",I1903&lt;&gt;""),I1901*I1902*I1903,"")</f>
        <v/>
      </c>
      <c r="J1904" s="200" t="str">
        <f t="shared" si="435"/>
        <v/>
      </c>
      <c r="K1904" s="200" t="str">
        <f t="shared" si="435"/>
        <v/>
      </c>
      <c r="L1904" s="204" t="str">
        <f t="shared" si="435"/>
        <v/>
      </c>
      <c r="M1904" s="204" t="str">
        <f t="shared" si="435"/>
        <v/>
      </c>
      <c r="N1904" s="204" t="str">
        <f t="shared" si="435"/>
        <v/>
      </c>
      <c r="O1904" s="204" t="str">
        <f t="shared" si="435"/>
        <v/>
      </c>
      <c r="P1904" s="204" t="str">
        <f t="shared" si="435"/>
        <v/>
      </c>
      <c r="Q1904" s="204" t="str">
        <f t="shared" si="435"/>
        <v/>
      </c>
      <c r="R1904" s="204" t="str">
        <f t="shared" si="435"/>
        <v/>
      </c>
      <c r="S1904" s="204" t="str">
        <f t="shared" si="435"/>
        <v/>
      </c>
      <c r="T1904" s="204" t="str">
        <f t="shared" si="435"/>
        <v/>
      </c>
      <c r="U1904" s="204" t="str">
        <f t="shared" si="435"/>
        <v/>
      </c>
      <c r="V1904" s="204" t="str">
        <f t="shared" si="435"/>
        <v/>
      </c>
      <c r="W1904" s="204" t="str">
        <f t="shared" si="435"/>
        <v/>
      </c>
      <c r="X1904" s="204" t="str">
        <f t="shared" si="435"/>
        <v/>
      </c>
      <c r="Y1904" s="204" t="str">
        <f t="shared" si="435"/>
        <v/>
      </c>
      <c r="Z1904" s="204" t="str">
        <f t="shared" si="435"/>
        <v/>
      </c>
      <c r="AA1904" s="204" t="str">
        <f t="shared" si="435"/>
        <v/>
      </c>
      <c r="AB1904" s="204" t="str">
        <f t="shared" si="435"/>
        <v/>
      </c>
      <c r="AC1904" s="204" t="str">
        <f t="shared" si="435"/>
        <v/>
      </c>
      <c r="AD1904" s="200" t="str">
        <f t="shared" si="435"/>
        <v/>
      </c>
      <c r="AE1904" s="200" t="str">
        <f t="shared" si="435"/>
        <v/>
      </c>
      <c r="AF1904" s="200" t="str">
        <f t="shared" si="435"/>
        <v/>
      </c>
      <c r="AG1904" s="200" t="str">
        <f t="shared" si="435"/>
        <v/>
      </c>
      <c r="AH1904" s="204" t="str">
        <f t="shared" si="435"/>
        <v/>
      </c>
      <c r="AI1904" s="204" t="str">
        <f t="shared" si="435"/>
        <v/>
      </c>
      <c r="AJ1904" s="204" t="str">
        <f t="shared" si="435"/>
        <v/>
      </c>
      <c r="AK1904" s="204" t="str">
        <f>IF(AND(AK1901&lt;&gt;"",AK1902&lt;&gt;"",AK1903&lt;&gt;""),AK1901*AK1902*AK1903,"")</f>
        <v/>
      </c>
      <c r="AL1904" s="204" t="str">
        <f t="shared" ref="AL1904:AO1904" si="436">IF(AND(AL1901&lt;&gt;"",AL1902&lt;&gt;"",AL1903&lt;&gt;""),AL1901*AL1902*AL1903,"")</f>
        <v/>
      </c>
      <c r="AM1904" s="204" t="str">
        <f t="shared" si="436"/>
        <v/>
      </c>
      <c r="AN1904" s="204" t="str">
        <f t="shared" si="436"/>
        <v/>
      </c>
      <c r="AO1904" s="210" t="str">
        <f t="shared" si="436"/>
        <v/>
      </c>
    </row>
    <row r="1905" spans="2:41" ht="12.45" customHeight="1" x14ac:dyDescent="0.3">
      <c r="B1905" s="456"/>
      <c r="C1905" s="430"/>
      <c r="D1905" s="426" t="s">
        <v>111</v>
      </c>
      <c r="E1905" s="243" t="s">
        <v>46</v>
      </c>
      <c r="F1905" s="203" t="s">
        <v>38</v>
      </c>
      <c r="G1905" s="203"/>
      <c r="H1905" s="203"/>
      <c r="I1905" s="202"/>
      <c r="J1905" s="244"/>
      <c r="K1905" s="244"/>
      <c r="L1905" s="203"/>
      <c r="M1905" s="203"/>
      <c r="N1905" s="250"/>
      <c r="O1905" s="251"/>
      <c r="P1905" s="251"/>
      <c r="Q1905" s="251"/>
      <c r="R1905" s="251"/>
      <c r="S1905" s="251"/>
      <c r="T1905" s="251"/>
      <c r="U1905" s="251"/>
      <c r="V1905" s="251"/>
      <c r="W1905" s="251"/>
      <c r="X1905" s="236"/>
      <c r="Y1905" s="240"/>
      <c r="Z1905" s="236"/>
      <c r="AA1905" s="236"/>
      <c r="AB1905" s="240"/>
      <c r="AC1905" s="236"/>
      <c r="AD1905" s="237"/>
      <c r="AE1905" s="238"/>
      <c r="AF1905" s="236"/>
      <c r="AG1905" s="236"/>
      <c r="AH1905" s="249"/>
      <c r="AI1905" s="249"/>
      <c r="AJ1905" s="236"/>
      <c r="AK1905" s="236"/>
      <c r="AL1905" s="236"/>
      <c r="AM1905" s="236"/>
      <c r="AN1905" s="254"/>
      <c r="AO1905" s="255"/>
    </row>
    <row r="1906" spans="2:41" ht="12.45" customHeight="1" x14ac:dyDescent="0.3">
      <c r="B1906" s="456"/>
      <c r="C1906" s="430"/>
      <c r="D1906" s="424"/>
      <c r="E1906" s="245" t="s">
        <v>109</v>
      </c>
      <c r="F1906" s="203" t="s">
        <v>38</v>
      </c>
      <c r="G1906" s="246"/>
      <c r="H1906" s="203"/>
      <c r="I1906" s="231"/>
      <c r="J1906" s="203"/>
      <c r="K1906" s="218"/>
      <c r="L1906" s="247"/>
      <c r="M1906" s="247"/>
      <c r="N1906" s="203"/>
      <c r="O1906" s="236"/>
      <c r="P1906" s="236"/>
      <c r="Q1906" s="236"/>
      <c r="R1906" s="236"/>
      <c r="S1906" s="236"/>
      <c r="T1906" s="236"/>
      <c r="U1906" s="236"/>
      <c r="V1906" s="236"/>
      <c r="W1906" s="236"/>
      <c r="X1906" s="236"/>
      <c r="Y1906" s="240"/>
      <c r="Z1906" s="236"/>
      <c r="AA1906" s="236"/>
      <c r="AB1906" s="240"/>
      <c r="AC1906" s="249"/>
      <c r="AD1906" s="252"/>
      <c r="AE1906" s="253"/>
      <c r="AF1906" s="236"/>
      <c r="AG1906" s="249"/>
      <c r="AH1906" s="249"/>
      <c r="AI1906" s="249"/>
      <c r="AJ1906" s="249"/>
      <c r="AK1906" s="249"/>
      <c r="AL1906" s="249"/>
      <c r="AM1906" s="236"/>
      <c r="AN1906" s="240"/>
      <c r="AO1906" s="242"/>
    </row>
    <row r="1907" spans="2:41" ht="12.45" customHeight="1" x14ac:dyDescent="0.3">
      <c r="B1907" s="456"/>
      <c r="C1907" s="430"/>
      <c r="D1907" s="424"/>
      <c r="E1907" s="245" t="s">
        <v>127</v>
      </c>
      <c r="F1907" s="203" t="s">
        <v>38</v>
      </c>
      <c r="G1907" s="202"/>
      <c r="H1907" s="203"/>
      <c r="I1907" s="203"/>
      <c r="J1907" s="247"/>
      <c r="K1907" s="248"/>
      <c r="L1907" s="203"/>
      <c r="M1907" s="203"/>
      <c r="N1907" s="247"/>
      <c r="O1907" s="249"/>
      <c r="P1907" s="249"/>
      <c r="Q1907" s="249"/>
      <c r="R1907" s="249"/>
      <c r="S1907" s="249"/>
      <c r="T1907" s="249"/>
      <c r="U1907" s="249"/>
      <c r="V1907" s="249"/>
      <c r="W1907" s="249"/>
      <c r="X1907" s="236"/>
      <c r="Y1907" s="240"/>
      <c r="Z1907" s="236"/>
      <c r="AA1907" s="236"/>
      <c r="AB1907" s="240"/>
      <c r="AC1907" s="249"/>
      <c r="AD1907" s="252"/>
      <c r="AE1907" s="253"/>
      <c r="AF1907" s="236"/>
      <c r="AG1907" s="249"/>
      <c r="AH1907" s="236"/>
      <c r="AI1907" s="236"/>
      <c r="AJ1907" s="236"/>
      <c r="AK1907" s="236"/>
      <c r="AL1907" s="236"/>
      <c r="AM1907" s="236"/>
      <c r="AN1907" s="240"/>
      <c r="AO1907" s="242"/>
    </row>
    <row r="1908" spans="2:41" ht="12.45" customHeight="1" x14ac:dyDescent="0.3">
      <c r="B1908" s="456"/>
      <c r="C1908" s="430"/>
      <c r="D1908" s="425"/>
      <c r="E1908" s="220" t="s">
        <v>126</v>
      </c>
      <c r="F1908" s="321" t="s">
        <v>38</v>
      </c>
      <c r="G1908" s="259" t="str">
        <f>IF(AND(G1905&lt;&gt;"",G1906&lt;&gt;"",G1907&lt;&gt;""),G1905*G1906*G1907,"")</f>
        <v/>
      </c>
      <c r="H1908" s="259" t="str">
        <f t="shared" ref="H1908:AO1908" si="437">IF(AND(H1905&lt;&gt;"",H1906&lt;&gt;"",H1907&lt;&gt;""),H1905*H1906*H1907,"")</f>
        <v/>
      </c>
      <c r="I1908" s="259" t="str">
        <f t="shared" si="437"/>
        <v/>
      </c>
      <c r="J1908" s="259" t="str">
        <f t="shared" si="437"/>
        <v/>
      </c>
      <c r="K1908" s="259" t="str">
        <f t="shared" si="437"/>
        <v/>
      </c>
      <c r="L1908" s="259" t="str">
        <f t="shared" si="437"/>
        <v/>
      </c>
      <c r="M1908" s="259" t="str">
        <f t="shared" si="437"/>
        <v/>
      </c>
      <c r="N1908" s="259" t="str">
        <f t="shared" si="437"/>
        <v/>
      </c>
      <c r="O1908" s="259" t="str">
        <f t="shared" si="437"/>
        <v/>
      </c>
      <c r="P1908" s="259" t="str">
        <f t="shared" si="437"/>
        <v/>
      </c>
      <c r="Q1908" s="259" t="str">
        <f t="shared" si="437"/>
        <v/>
      </c>
      <c r="R1908" s="259" t="str">
        <f t="shared" si="437"/>
        <v/>
      </c>
      <c r="S1908" s="259" t="str">
        <f t="shared" si="437"/>
        <v/>
      </c>
      <c r="T1908" s="259" t="str">
        <f t="shared" si="437"/>
        <v/>
      </c>
      <c r="U1908" s="259" t="str">
        <f t="shared" si="437"/>
        <v/>
      </c>
      <c r="V1908" s="259" t="str">
        <f t="shared" si="437"/>
        <v/>
      </c>
      <c r="W1908" s="259" t="str">
        <f t="shared" si="437"/>
        <v/>
      </c>
      <c r="X1908" s="259" t="str">
        <f t="shared" si="437"/>
        <v/>
      </c>
      <c r="Y1908" s="260" t="str">
        <f t="shared" si="437"/>
        <v/>
      </c>
      <c r="Z1908" s="261" t="str">
        <f t="shared" si="437"/>
        <v/>
      </c>
      <c r="AA1908" s="259" t="str">
        <f t="shared" si="437"/>
        <v/>
      </c>
      <c r="AB1908" s="260" t="str">
        <f t="shared" si="437"/>
        <v/>
      </c>
      <c r="AC1908" s="261" t="str">
        <f t="shared" si="437"/>
        <v/>
      </c>
      <c r="AD1908" s="259" t="str">
        <f t="shared" si="437"/>
        <v/>
      </c>
      <c r="AE1908" s="259" t="str">
        <f t="shared" si="437"/>
        <v/>
      </c>
      <c r="AF1908" s="259" t="str">
        <f t="shared" si="437"/>
        <v/>
      </c>
      <c r="AG1908" s="259" t="str">
        <f t="shared" si="437"/>
        <v/>
      </c>
      <c r="AH1908" s="259" t="str">
        <f t="shared" si="437"/>
        <v/>
      </c>
      <c r="AI1908" s="259" t="str">
        <f t="shared" si="437"/>
        <v/>
      </c>
      <c r="AJ1908" s="259" t="str">
        <f t="shared" si="437"/>
        <v/>
      </c>
      <c r="AK1908" s="259" t="str">
        <f t="shared" si="437"/>
        <v/>
      </c>
      <c r="AL1908" s="259" t="str">
        <f t="shared" si="437"/>
        <v/>
      </c>
      <c r="AM1908" s="259" t="str">
        <f t="shared" si="437"/>
        <v/>
      </c>
      <c r="AN1908" s="259" t="str">
        <f t="shared" si="437"/>
        <v/>
      </c>
      <c r="AO1908" s="262" t="str">
        <f t="shared" si="437"/>
        <v/>
      </c>
    </row>
    <row r="1909" spans="2:41" ht="12.45" customHeight="1" x14ac:dyDescent="0.3">
      <c r="B1909" s="456"/>
      <c r="C1909" s="430"/>
      <c r="D1909" s="426" t="s">
        <v>111</v>
      </c>
      <c r="E1909" s="243" t="s">
        <v>46</v>
      </c>
      <c r="F1909" s="203" t="s">
        <v>38</v>
      </c>
      <c r="G1909" s="247"/>
      <c r="H1909" s="247"/>
      <c r="I1909" s="256"/>
      <c r="J1909" s="257"/>
      <c r="K1909" s="257"/>
      <c r="L1909" s="247"/>
      <c r="M1909" s="247"/>
      <c r="N1909" s="250"/>
      <c r="O1909" s="251"/>
      <c r="P1909" s="251"/>
      <c r="Q1909" s="251"/>
      <c r="R1909" s="251"/>
      <c r="S1909" s="251"/>
      <c r="T1909" s="251"/>
      <c r="U1909" s="251"/>
      <c r="V1909" s="251"/>
      <c r="W1909" s="251"/>
      <c r="X1909" s="249"/>
      <c r="Y1909" s="254"/>
      <c r="Z1909" s="249"/>
      <c r="AA1909" s="249"/>
      <c r="AB1909" s="254"/>
      <c r="AC1909" s="249"/>
      <c r="AD1909" s="252"/>
      <c r="AE1909" s="258"/>
      <c r="AF1909" s="249"/>
      <c r="AG1909" s="249"/>
      <c r="AH1909" s="249"/>
      <c r="AI1909" s="249"/>
      <c r="AJ1909" s="249"/>
      <c r="AK1909" s="249"/>
      <c r="AL1909" s="249"/>
      <c r="AM1909" s="249"/>
      <c r="AN1909" s="254"/>
      <c r="AO1909" s="255"/>
    </row>
    <row r="1910" spans="2:41" ht="12.45" customHeight="1" x14ac:dyDescent="0.3">
      <c r="B1910" s="456"/>
      <c r="C1910" s="430"/>
      <c r="D1910" s="424"/>
      <c r="E1910" s="245" t="s">
        <v>109</v>
      </c>
      <c r="F1910" s="203" t="s">
        <v>38</v>
      </c>
      <c r="G1910" s="246"/>
      <c r="H1910" s="203"/>
      <c r="I1910" s="231"/>
      <c r="J1910" s="203"/>
      <c r="K1910" s="218"/>
      <c r="L1910" s="247"/>
      <c r="M1910" s="247"/>
      <c r="N1910" s="203"/>
      <c r="O1910" s="236"/>
      <c r="P1910" s="236"/>
      <c r="Q1910" s="236"/>
      <c r="R1910" s="236"/>
      <c r="S1910" s="236"/>
      <c r="T1910" s="236"/>
      <c r="U1910" s="236"/>
      <c r="V1910" s="236"/>
      <c r="W1910" s="236"/>
      <c r="X1910" s="236"/>
      <c r="Y1910" s="240"/>
      <c r="Z1910" s="236"/>
      <c r="AA1910" s="236"/>
      <c r="AB1910" s="240"/>
      <c r="AC1910" s="249"/>
      <c r="AD1910" s="252"/>
      <c r="AE1910" s="253"/>
      <c r="AF1910" s="236"/>
      <c r="AG1910" s="249"/>
      <c r="AH1910" s="249"/>
      <c r="AI1910" s="249"/>
      <c r="AJ1910" s="249"/>
      <c r="AK1910" s="249"/>
      <c r="AL1910" s="249"/>
      <c r="AM1910" s="236"/>
      <c r="AN1910" s="240"/>
      <c r="AO1910" s="242"/>
    </row>
    <row r="1911" spans="2:41" ht="12.45" customHeight="1" x14ac:dyDescent="0.3">
      <c r="B1911" s="456"/>
      <c r="C1911" s="430"/>
      <c r="D1911" s="424"/>
      <c r="E1911" s="245" t="s">
        <v>127</v>
      </c>
      <c r="F1911" s="203" t="s">
        <v>38</v>
      </c>
      <c r="G1911" s="202"/>
      <c r="H1911" s="203"/>
      <c r="I1911" s="203"/>
      <c r="J1911" s="203"/>
      <c r="K1911" s="218"/>
      <c r="L1911" s="203"/>
      <c r="M1911" s="203"/>
      <c r="N1911" s="203"/>
      <c r="O1911" s="236"/>
      <c r="P1911" s="236"/>
      <c r="Q1911" s="236"/>
      <c r="R1911" s="236"/>
      <c r="S1911" s="236"/>
      <c r="T1911" s="236"/>
      <c r="U1911" s="236"/>
      <c r="V1911" s="236"/>
      <c r="W1911" s="236"/>
      <c r="X1911" s="236"/>
      <c r="Y1911" s="240"/>
      <c r="Z1911" s="236"/>
      <c r="AA1911" s="236"/>
      <c r="AB1911" s="240"/>
      <c r="AC1911" s="236"/>
      <c r="AD1911" s="237"/>
      <c r="AE1911" s="263"/>
      <c r="AF1911" s="236"/>
      <c r="AG1911" s="236"/>
      <c r="AH1911" s="236"/>
      <c r="AI1911" s="236"/>
      <c r="AJ1911" s="236"/>
      <c r="AK1911" s="236"/>
      <c r="AL1911" s="236"/>
      <c r="AM1911" s="236"/>
      <c r="AN1911" s="240"/>
      <c r="AO1911" s="242"/>
    </row>
    <row r="1912" spans="2:41" ht="12.45" customHeight="1" x14ac:dyDescent="0.3">
      <c r="B1912" s="456"/>
      <c r="C1912" s="430"/>
      <c r="D1912" s="425"/>
      <c r="E1912" s="221" t="s">
        <v>126</v>
      </c>
      <c r="F1912" s="321" t="s">
        <v>38</v>
      </c>
      <c r="G1912" s="259" t="str">
        <f>IF(AND(G1909&lt;&gt;"",G1910&lt;&gt;"",G1911&lt;&gt;""),G1909*G1910*G1911,"")</f>
        <v/>
      </c>
      <c r="H1912" s="259" t="str">
        <f t="shared" ref="H1912:AO1912" si="438">IF(AND(H1909&lt;&gt;"",H1910&lt;&gt;"",H1911&lt;&gt;""),H1909*H1910*H1911,"")</f>
        <v/>
      </c>
      <c r="I1912" s="259" t="str">
        <f t="shared" si="438"/>
        <v/>
      </c>
      <c r="J1912" s="259" t="str">
        <f t="shared" si="438"/>
        <v/>
      </c>
      <c r="K1912" s="259" t="str">
        <f t="shared" si="438"/>
        <v/>
      </c>
      <c r="L1912" s="259" t="str">
        <f t="shared" si="438"/>
        <v/>
      </c>
      <c r="M1912" s="259" t="str">
        <f t="shared" si="438"/>
        <v/>
      </c>
      <c r="N1912" s="259" t="str">
        <f t="shared" si="438"/>
        <v/>
      </c>
      <c r="O1912" s="259" t="str">
        <f t="shared" si="438"/>
        <v/>
      </c>
      <c r="P1912" s="259" t="str">
        <f t="shared" si="438"/>
        <v/>
      </c>
      <c r="Q1912" s="259" t="str">
        <f t="shared" si="438"/>
        <v/>
      </c>
      <c r="R1912" s="259" t="str">
        <f t="shared" si="438"/>
        <v/>
      </c>
      <c r="S1912" s="259" t="str">
        <f t="shared" si="438"/>
        <v/>
      </c>
      <c r="T1912" s="259" t="str">
        <f t="shared" si="438"/>
        <v/>
      </c>
      <c r="U1912" s="259" t="str">
        <f t="shared" si="438"/>
        <v/>
      </c>
      <c r="V1912" s="259" t="str">
        <f t="shared" si="438"/>
        <v/>
      </c>
      <c r="W1912" s="259" t="str">
        <f t="shared" si="438"/>
        <v/>
      </c>
      <c r="X1912" s="259" t="str">
        <f t="shared" si="438"/>
        <v/>
      </c>
      <c r="Y1912" s="259" t="str">
        <f t="shared" si="438"/>
        <v/>
      </c>
      <c r="Z1912" s="259" t="str">
        <f t="shared" si="438"/>
        <v/>
      </c>
      <c r="AA1912" s="259" t="str">
        <f t="shared" si="438"/>
        <v/>
      </c>
      <c r="AB1912" s="259" t="str">
        <f t="shared" si="438"/>
        <v/>
      </c>
      <c r="AC1912" s="259" t="str">
        <f t="shared" si="438"/>
        <v/>
      </c>
      <c r="AD1912" s="259" t="str">
        <f t="shared" si="438"/>
        <v/>
      </c>
      <c r="AE1912" s="259" t="str">
        <f t="shared" si="438"/>
        <v/>
      </c>
      <c r="AF1912" s="259" t="str">
        <f t="shared" si="438"/>
        <v/>
      </c>
      <c r="AG1912" s="259" t="str">
        <f t="shared" si="438"/>
        <v/>
      </c>
      <c r="AH1912" s="259" t="str">
        <f t="shared" si="438"/>
        <v/>
      </c>
      <c r="AI1912" s="259" t="str">
        <f t="shared" si="438"/>
        <v/>
      </c>
      <c r="AJ1912" s="259" t="str">
        <f t="shared" si="438"/>
        <v/>
      </c>
      <c r="AK1912" s="259" t="str">
        <f t="shared" si="438"/>
        <v/>
      </c>
      <c r="AL1912" s="259" t="str">
        <f t="shared" si="438"/>
        <v/>
      </c>
      <c r="AM1912" s="259" t="str">
        <f t="shared" si="438"/>
        <v/>
      </c>
      <c r="AN1912" s="259" t="str">
        <f t="shared" si="438"/>
        <v/>
      </c>
      <c r="AO1912" s="262" t="str">
        <f t="shared" si="438"/>
        <v/>
      </c>
    </row>
    <row r="1913" spans="2:41" ht="12.45" customHeight="1" x14ac:dyDescent="0.3">
      <c r="B1913" s="456"/>
      <c r="C1913" s="430"/>
      <c r="D1913" s="426" t="s">
        <v>111</v>
      </c>
      <c r="E1913" s="264" t="s">
        <v>46</v>
      </c>
      <c r="F1913" s="203" t="s">
        <v>38</v>
      </c>
      <c r="G1913" s="247"/>
      <c r="H1913" s="247"/>
      <c r="I1913" s="256"/>
      <c r="J1913" s="257"/>
      <c r="K1913" s="257"/>
      <c r="L1913" s="247"/>
      <c r="M1913" s="247"/>
      <c r="N1913" s="250"/>
      <c r="O1913" s="251"/>
      <c r="P1913" s="251"/>
      <c r="Q1913" s="251"/>
      <c r="R1913" s="251"/>
      <c r="S1913" s="251"/>
      <c r="T1913" s="251"/>
      <c r="U1913" s="251"/>
      <c r="V1913" s="251"/>
      <c r="W1913" s="251"/>
      <c r="X1913" s="249"/>
      <c r="Y1913" s="254"/>
      <c r="Z1913" s="249"/>
      <c r="AA1913" s="249"/>
      <c r="AB1913" s="254"/>
      <c r="AC1913" s="249"/>
      <c r="AD1913" s="252"/>
      <c r="AE1913" s="258"/>
      <c r="AF1913" s="249"/>
      <c r="AG1913" s="249"/>
      <c r="AH1913" s="249"/>
      <c r="AI1913" s="249"/>
      <c r="AJ1913" s="249"/>
      <c r="AK1913" s="249"/>
      <c r="AL1913" s="249"/>
      <c r="AM1913" s="249"/>
      <c r="AN1913" s="254"/>
      <c r="AO1913" s="255"/>
    </row>
    <row r="1914" spans="2:41" ht="12.45" customHeight="1" x14ac:dyDescent="0.3">
      <c r="B1914" s="456"/>
      <c r="C1914" s="430"/>
      <c r="D1914" s="424"/>
      <c r="E1914" s="245" t="s">
        <v>109</v>
      </c>
      <c r="F1914" s="203" t="s">
        <v>38</v>
      </c>
      <c r="G1914" s="246"/>
      <c r="H1914" s="203"/>
      <c r="I1914" s="231"/>
      <c r="J1914" s="203"/>
      <c r="K1914" s="218"/>
      <c r="L1914" s="247"/>
      <c r="M1914" s="247"/>
      <c r="N1914" s="203"/>
      <c r="O1914" s="236"/>
      <c r="P1914" s="236"/>
      <c r="Q1914" s="236"/>
      <c r="R1914" s="236"/>
      <c r="S1914" s="236"/>
      <c r="T1914" s="236"/>
      <c r="U1914" s="236"/>
      <c r="V1914" s="236"/>
      <c r="W1914" s="236"/>
      <c r="X1914" s="236"/>
      <c r="Y1914" s="240"/>
      <c r="Z1914" s="236"/>
      <c r="AA1914" s="236"/>
      <c r="AB1914" s="240"/>
      <c r="AC1914" s="249"/>
      <c r="AD1914" s="252"/>
      <c r="AE1914" s="253"/>
      <c r="AF1914" s="236"/>
      <c r="AG1914" s="249"/>
      <c r="AH1914" s="249"/>
      <c r="AI1914" s="249"/>
      <c r="AJ1914" s="249"/>
      <c r="AK1914" s="249"/>
      <c r="AL1914" s="249"/>
      <c r="AM1914" s="236"/>
      <c r="AN1914" s="240"/>
      <c r="AO1914" s="242"/>
    </row>
    <row r="1915" spans="2:41" ht="12.45" customHeight="1" x14ac:dyDescent="0.3">
      <c r="B1915" s="456"/>
      <c r="C1915" s="430"/>
      <c r="D1915" s="424"/>
      <c r="E1915" s="245" t="s">
        <v>127</v>
      </c>
      <c r="F1915" s="203" t="s">
        <v>38</v>
      </c>
      <c r="G1915" s="202"/>
      <c r="H1915" s="203"/>
      <c r="I1915" s="203"/>
      <c r="J1915" s="203"/>
      <c r="K1915" s="218"/>
      <c r="L1915" s="203"/>
      <c r="M1915" s="203"/>
      <c r="N1915" s="203"/>
      <c r="O1915" s="236"/>
      <c r="P1915" s="236"/>
      <c r="Q1915" s="236"/>
      <c r="R1915" s="236"/>
      <c r="S1915" s="236"/>
      <c r="T1915" s="236"/>
      <c r="U1915" s="236"/>
      <c r="V1915" s="236"/>
      <c r="W1915" s="236"/>
      <c r="X1915" s="236"/>
      <c r="Y1915" s="240"/>
      <c r="Z1915" s="236"/>
      <c r="AA1915" s="236"/>
      <c r="AB1915" s="240"/>
      <c r="AC1915" s="236"/>
      <c r="AD1915" s="237"/>
      <c r="AE1915" s="263"/>
      <c r="AF1915" s="236"/>
      <c r="AG1915" s="236"/>
      <c r="AH1915" s="236"/>
      <c r="AI1915" s="236"/>
      <c r="AJ1915" s="236"/>
      <c r="AK1915" s="236"/>
      <c r="AL1915" s="236"/>
      <c r="AM1915" s="236"/>
      <c r="AN1915" s="240"/>
      <c r="AO1915" s="242"/>
    </row>
    <row r="1916" spans="2:41" ht="12.45" customHeight="1" x14ac:dyDescent="0.3">
      <c r="B1916" s="456"/>
      <c r="C1916" s="430"/>
      <c r="D1916" s="425"/>
      <c r="E1916" s="221" t="s">
        <v>126</v>
      </c>
      <c r="F1916" s="321" t="s">
        <v>38</v>
      </c>
      <c r="G1916" s="259" t="str">
        <f>IF(AND(G1913&lt;&gt;"",G1914&lt;&gt;"",G1915&lt;&gt;""),G1913*G1914*G1915,"")</f>
        <v/>
      </c>
      <c r="H1916" s="259" t="str">
        <f t="shared" ref="H1916:AO1916" si="439">IF(AND(H1913&lt;&gt;"",H1914&lt;&gt;"",H1915&lt;&gt;""),H1913*H1914*H1915,"")</f>
        <v/>
      </c>
      <c r="I1916" s="259" t="str">
        <f t="shared" si="439"/>
        <v/>
      </c>
      <c r="J1916" s="259" t="str">
        <f t="shared" si="439"/>
        <v/>
      </c>
      <c r="K1916" s="259" t="str">
        <f t="shared" si="439"/>
        <v/>
      </c>
      <c r="L1916" s="259" t="str">
        <f t="shared" si="439"/>
        <v/>
      </c>
      <c r="M1916" s="259" t="str">
        <f t="shared" si="439"/>
        <v/>
      </c>
      <c r="N1916" s="259" t="str">
        <f t="shared" si="439"/>
        <v/>
      </c>
      <c r="O1916" s="259" t="str">
        <f t="shared" si="439"/>
        <v/>
      </c>
      <c r="P1916" s="259" t="str">
        <f t="shared" si="439"/>
        <v/>
      </c>
      <c r="Q1916" s="259" t="str">
        <f t="shared" si="439"/>
        <v/>
      </c>
      <c r="R1916" s="259" t="str">
        <f t="shared" si="439"/>
        <v/>
      </c>
      <c r="S1916" s="259" t="str">
        <f t="shared" si="439"/>
        <v/>
      </c>
      <c r="T1916" s="259" t="str">
        <f t="shared" si="439"/>
        <v/>
      </c>
      <c r="U1916" s="259" t="str">
        <f t="shared" si="439"/>
        <v/>
      </c>
      <c r="V1916" s="259" t="str">
        <f t="shared" si="439"/>
        <v/>
      </c>
      <c r="W1916" s="259" t="str">
        <f t="shared" si="439"/>
        <v/>
      </c>
      <c r="X1916" s="259" t="str">
        <f t="shared" si="439"/>
        <v/>
      </c>
      <c r="Y1916" s="259" t="str">
        <f t="shared" si="439"/>
        <v/>
      </c>
      <c r="Z1916" s="259" t="str">
        <f t="shared" si="439"/>
        <v/>
      </c>
      <c r="AA1916" s="259" t="str">
        <f t="shared" si="439"/>
        <v/>
      </c>
      <c r="AB1916" s="259" t="str">
        <f t="shared" si="439"/>
        <v/>
      </c>
      <c r="AC1916" s="259" t="str">
        <f t="shared" si="439"/>
        <v/>
      </c>
      <c r="AD1916" s="259" t="str">
        <f t="shared" si="439"/>
        <v/>
      </c>
      <c r="AE1916" s="259" t="str">
        <f t="shared" si="439"/>
        <v/>
      </c>
      <c r="AF1916" s="259" t="str">
        <f t="shared" si="439"/>
        <v/>
      </c>
      <c r="AG1916" s="259" t="str">
        <f t="shared" si="439"/>
        <v/>
      </c>
      <c r="AH1916" s="259" t="str">
        <f t="shared" si="439"/>
        <v/>
      </c>
      <c r="AI1916" s="259" t="str">
        <f t="shared" si="439"/>
        <v/>
      </c>
      <c r="AJ1916" s="259" t="str">
        <f t="shared" si="439"/>
        <v/>
      </c>
      <c r="AK1916" s="259" t="str">
        <f t="shared" si="439"/>
        <v/>
      </c>
      <c r="AL1916" s="259" t="str">
        <f t="shared" si="439"/>
        <v/>
      </c>
      <c r="AM1916" s="259" t="str">
        <f t="shared" si="439"/>
        <v/>
      </c>
      <c r="AN1916" s="259" t="str">
        <f t="shared" si="439"/>
        <v/>
      </c>
      <c r="AO1916" s="262" t="str">
        <f t="shared" si="439"/>
        <v/>
      </c>
    </row>
    <row r="1917" spans="2:41" ht="12.45" customHeight="1" x14ac:dyDescent="0.3">
      <c r="B1917" s="456"/>
      <c r="C1917" s="430"/>
      <c r="D1917" s="426" t="s">
        <v>111</v>
      </c>
      <c r="E1917" s="264" t="s">
        <v>46</v>
      </c>
      <c r="F1917" s="203" t="s">
        <v>38</v>
      </c>
      <c r="G1917" s="247"/>
      <c r="H1917" s="247"/>
      <c r="I1917" s="256"/>
      <c r="J1917" s="257"/>
      <c r="K1917" s="257"/>
      <c r="L1917" s="247"/>
      <c r="M1917" s="247"/>
      <c r="N1917" s="250"/>
      <c r="O1917" s="251"/>
      <c r="P1917" s="251"/>
      <c r="Q1917" s="251"/>
      <c r="R1917" s="251"/>
      <c r="S1917" s="251"/>
      <c r="T1917" s="251"/>
      <c r="U1917" s="251"/>
      <c r="V1917" s="251"/>
      <c r="W1917" s="251"/>
      <c r="X1917" s="249"/>
      <c r="Y1917" s="254"/>
      <c r="Z1917" s="249"/>
      <c r="AA1917" s="249"/>
      <c r="AB1917" s="254"/>
      <c r="AC1917" s="249"/>
      <c r="AD1917" s="252"/>
      <c r="AE1917" s="258"/>
      <c r="AF1917" s="249"/>
      <c r="AG1917" s="249"/>
      <c r="AH1917" s="249"/>
      <c r="AI1917" s="249"/>
      <c r="AJ1917" s="249"/>
      <c r="AK1917" s="249"/>
      <c r="AL1917" s="249"/>
      <c r="AM1917" s="249"/>
      <c r="AN1917" s="254"/>
      <c r="AO1917" s="255"/>
    </row>
    <row r="1918" spans="2:41" ht="12.45" customHeight="1" x14ac:dyDescent="0.3">
      <c r="B1918" s="456"/>
      <c r="C1918" s="430"/>
      <c r="D1918" s="424"/>
      <c r="E1918" s="245" t="s">
        <v>109</v>
      </c>
      <c r="F1918" s="203" t="s">
        <v>38</v>
      </c>
      <c r="G1918" s="246"/>
      <c r="H1918" s="203"/>
      <c r="I1918" s="231"/>
      <c r="J1918" s="203"/>
      <c r="K1918" s="218"/>
      <c r="L1918" s="247"/>
      <c r="M1918" s="247"/>
      <c r="N1918" s="203"/>
      <c r="O1918" s="236"/>
      <c r="P1918" s="236"/>
      <c r="Q1918" s="236"/>
      <c r="R1918" s="236"/>
      <c r="S1918" s="236"/>
      <c r="T1918" s="236"/>
      <c r="U1918" s="236"/>
      <c r="V1918" s="236"/>
      <c r="W1918" s="236"/>
      <c r="X1918" s="236"/>
      <c r="Y1918" s="240"/>
      <c r="Z1918" s="236"/>
      <c r="AA1918" s="236"/>
      <c r="AB1918" s="240"/>
      <c r="AC1918" s="249"/>
      <c r="AD1918" s="252"/>
      <c r="AE1918" s="253"/>
      <c r="AF1918" s="236"/>
      <c r="AG1918" s="249"/>
      <c r="AH1918" s="249"/>
      <c r="AI1918" s="249"/>
      <c r="AJ1918" s="249"/>
      <c r="AK1918" s="249"/>
      <c r="AL1918" s="249"/>
      <c r="AM1918" s="236"/>
      <c r="AN1918" s="240"/>
      <c r="AO1918" s="242"/>
    </row>
    <row r="1919" spans="2:41" ht="12.45" customHeight="1" x14ac:dyDescent="0.3">
      <c r="B1919" s="456"/>
      <c r="C1919" s="430"/>
      <c r="D1919" s="424"/>
      <c r="E1919" s="245" t="s">
        <v>127</v>
      </c>
      <c r="F1919" s="203" t="s">
        <v>38</v>
      </c>
      <c r="G1919" s="202"/>
      <c r="H1919" s="203"/>
      <c r="I1919" s="203"/>
      <c r="J1919" s="203"/>
      <c r="K1919" s="218"/>
      <c r="L1919" s="203"/>
      <c r="M1919" s="203"/>
      <c r="N1919" s="203"/>
      <c r="O1919" s="236"/>
      <c r="P1919" s="236"/>
      <c r="Q1919" s="236"/>
      <c r="R1919" s="236"/>
      <c r="S1919" s="236"/>
      <c r="T1919" s="236"/>
      <c r="U1919" s="236"/>
      <c r="V1919" s="236"/>
      <c r="W1919" s="236"/>
      <c r="X1919" s="236"/>
      <c r="Y1919" s="240"/>
      <c r="Z1919" s="236"/>
      <c r="AA1919" s="236"/>
      <c r="AB1919" s="240"/>
      <c r="AC1919" s="236"/>
      <c r="AD1919" s="237"/>
      <c r="AE1919" s="263"/>
      <c r="AF1919" s="236"/>
      <c r="AG1919" s="236"/>
      <c r="AH1919" s="236"/>
      <c r="AI1919" s="236"/>
      <c r="AJ1919" s="236"/>
      <c r="AK1919" s="236"/>
      <c r="AL1919" s="236"/>
      <c r="AM1919" s="236"/>
      <c r="AN1919" s="240"/>
      <c r="AO1919" s="242"/>
    </row>
    <row r="1920" spans="2:41" ht="12.45" customHeight="1" x14ac:dyDescent="0.3">
      <c r="B1920" s="456"/>
      <c r="C1920" s="430"/>
      <c r="D1920" s="425"/>
      <c r="E1920" s="221" t="s">
        <v>126</v>
      </c>
      <c r="F1920" s="321" t="s">
        <v>38</v>
      </c>
      <c r="G1920" s="259" t="str">
        <f>IF(AND(G1917&lt;&gt;"",G1918&lt;&gt;"",G1919&lt;&gt;""),G1917*G1918*G1919,"")</f>
        <v/>
      </c>
      <c r="H1920" s="259" t="str">
        <f t="shared" ref="H1920:AO1920" si="440">IF(AND(H1917&lt;&gt;"",H1918&lt;&gt;"",H1919&lt;&gt;""),H1917*H1918*H1919,"")</f>
        <v/>
      </c>
      <c r="I1920" s="259" t="str">
        <f t="shared" si="440"/>
        <v/>
      </c>
      <c r="J1920" s="259" t="str">
        <f t="shared" si="440"/>
        <v/>
      </c>
      <c r="K1920" s="259" t="str">
        <f t="shared" si="440"/>
        <v/>
      </c>
      <c r="L1920" s="259" t="str">
        <f t="shared" si="440"/>
        <v/>
      </c>
      <c r="M1920" s="259" t="str">
        <f t="shared" si="440"/>
        <v/>
      </c>
      <c r="N1920" s="259" t="str">
        <f t="shared" si="440"/>
        <v/>
      </c>
      <c r="O1920" s="259" t="str">
        <f t="shared" si="440"/>
        <v/>
      </c>
      <c r="P1920" s="259" t="str">
        <f t="shared" si="440"/>
        <v/>
      </c>
      <c r="Q1920" s="259" t="str">
        <f t="shared" si="440"/>
        <v/>
      </c>
      <c r="R1920" s="259" t="str">
        <f t="shared" si="440"/>
        <v/>
      </c>
      <c r="S1920" s="259" t="str">
        <f t="shared" si="440"/>
        <v/>
      </c>
      <c r="T1920" s="259" t="str">
        <f t="shared" si="440"/>
        <v/>
      </c>
      <c r="U1920" s="259" t="str">
        <f t="shared" si="440"/>
        <v/>
      </c>
      <c r="V1920" s="259" t="str">
        <f t="shared" si="440"/>
        <v/>
      </c>
      <c r="W1920" s="259" t="str">
        <f t="shared" si="440"/>
        <v/>
      </c>
      <c r="X1920" s="259" t="str">
        <f t="shared" si="440"/>
        <v/>
      </c>
      <c r="Y1920" s="259" t="str">
        <f t="shared" si="440"/>
        <v/>
      </c>
      <c r="Z1920" s="259" t="str">
        <f t="shared" si="440"/>
        <v/>
      </c>
      <c r="AA1920" s="259" t="str">
        <f t="shared" si="440"/>
        <v/>
      </c>
      <c r="AB1920" s="259" t="str">
        <f t="shared" si="440"/>
        <v/>
      </c>
      <c r="AC1920" s="259" t="str">
        <f t="shared" si="440"/>
        <v/>
      </c>
      <c r="AD1920" s="259" t="str">
        <f t="shared" si="440"/>
        <v/>
      </c>
      <c r="AE1920" s="259" t="str">
        <f t="shared" si="440"/>
        <v/>
      </c>
      <c r="AF1920" s="259" t="str">
        <f t="shared" si="440"/>
        <v/>
      </c>
      <c r="AG1920" s="259" t="str">
        <f t="shared" si="440"/>
        <v/>
      </c>
      <c r="AH1920" s="259" t="str">
        <f t="shared" si="440"/>
        <v/>
      </c>
      <c r="AI1920" s="259" t="str">
        <f t="shared" si="440"/>
        <v/>
      </c>
      <c r="AJ1920" s="259" t="str">
        <f t="shared" si="440"/>
        <v/>
      </c>
      <c r="AK1920" s="259" t="str">
        <f t="shared" si="440"/>
        <v/>
      </c>
      <c r="AL1920" s="259" t="str">
        <f t="shared" si="440"/>
        <v/>
      </c>
      <c r="AM1920" s="259" t="str">
        <f t="shared" si="440"/>
        <v/>
      </c>
      <c r="AN1920" s="259" t="str">
        <f t="shared" si="440"/>
        <v/>
      </c>
      <c r="AO1920" s="262" t="str">
        <f t="shared" si="440"/>
        <v/>
      </c>
    </row>
    <row r="1921" spans="2:41" ht="12.45" customHeight="1" x14ac:dyDescent="0.3">
      <c r="B1921" s="456"/>
      <c r="C1921" s="430"/>
      <c r="D1921" s="426" t="s">
        <v>111</v>
      </c>
      <c r="E1921" s="264" t="s">
        <v>46</v>
      </c>
      <c r="F1921" s="203" t="s">
        <v>38</v>
      </c>
      <c r="G1921" s="247"/>
      <c r="H1921" s="247"/>
      <c r="I1921" s="256"/>
      <c r="J1921" s="257"/>
      <c r="K1921" s="257"/>
      <c r="L1921" s="247"/>
      <c r="M1921" s="247"/>
      <c r="N1921" s="250"/>
      <c r="O1921" s="251"/>
      <c r="P1921" s="251"/>
      <c r="Q1921" s="251"/>
      <c r="R1921" s="251"/>
      <c r="S1921" s="251"/>
      <c r="T1921" s="251"/>
      <c r="U1921" s="251"/>
      <c r="V1921" s="251"/>
      <c r="W1921" s="251"/>
      <c r="X1921" s="249"/>
      <c r="Y1921" s="254"/>
      <c r="Z1921" s="249"/>
      <c r="AA1921" s="249"/>
      <c r="AB1921" s="254"/>
      <c r="AC1921" s="249"/>
      <c r="AD1921" s="252"/>
      <c r="AE1921" s="258"/>
      <c r="AF1921" s="249"/>
      <c r="AG1921" s="249"/>
      <c r="AH1921" s="249"/>
      <c r="AI1921" s="249"/>
      <c r="AJ1921" s="249"/>
      <c r="AK1921" s="249"/>
      <c r="AL1921" s="249"/>
      <c r="AM1921" s="249"/>
      <c r="AN1921" s="254"/>
      <c r="AO1921" s="255"/>
    </row>
    <row r="1922" spans="2:41" ht="12.45" customHeight="1" x14ac:dyDescent="0.3">
      <c r="B1922" s="456"/>
      <c r="C1922" s="430"/>
      <c r="D1922" s="424"/>
      <c r="E1922" s="245" t="s">
        <v>109</v>
      </c>
      <c r="F1922" s="203" t="s">
        <v>38</v>
      </c>
      <c r="G1922" s="246"/>
      <c r="H1922" s="203"/>
      <c r="I1922" s="231"/>
      <c r="J1922" s="203"/>
      <c r="K1922" s="218"/>
      <c r="L1922" s="247"/>
      <c r="M1922" s="247"/>
      <c r="N1922" s="203"/>
      <c r="O1922" s="236"/>
      <c r="P1922" s="236"/>
      <c r="Q1922" s="236"/>
      <c r="R1922" s="236"/>
      <c r="S1922" s="236"/>
      <c r="T1922" s="236"/>
      <c r="U1922" s="236"/>
      <c r="V1922" s="236"/>
      <c r="W1922" s="236"/>
      <c r="X1922" s="236"/>
      <c r="Y1922" s="240"/>
      <c r="Z1922" s="236"/>
      <c r="AA1922" s="236"/>
      <c r="AB1922" s="240"/>
      <c r="AC1922" s="249"/>
      <c r="AD1922" s="252"/>
      <c r="AE1922" s="253"/>
      <c r="AF1922" s="236"/>
      <c r="AG1922" s="249"/>
      <c r="AH1922" s="249"/>
      <c r="AI1922" s="249"/>
      <c r="AJ1922" s="249"/>
      <c r="AK1922" s="249"/>
      <c r="AL1922" s="249"/>
      <c r="AM1922" s="236"/>
      <c r="AN1922" s="240"/>
      <c r="AO1922" s="242"/>
    </row>
    <row r="1923" spans="2:41" ht="12.45" customHeight="1" x14ac:dyDescent="0.3">
      <c r="B1923" s="456"/>
      <c r="C1923" s="430"/>
      <c r="D1923" s="424"/>
      <c r="E1923" s="245" t="s">
        <v>127</v>
      </c>
      <c r="F1923" s="203" t="s">
        <v>38</v>
      </c>
      <c r="G1923" s="202"/>
      <c r="H1923" s="203"/>
      <c r="I1923" s="203"/>
      <c r="J1923" s="203"/>
      <c r="K1923" s="218"/>
      <c r="L1923" s="203"/>
      <c r="M1923" s="203"/>
      <c r="N1923" s="203"/>
      <c r="O1923" s="236"/>
      <c r="P1923" s="236"/>
      <c r="Q1923" s="236"/>
      <c r="R1923" s="236"/>
      <c r="S1923" s="236"/>
      <c r="T1923" s="236"/>
      <c r="U1923" s="236"/>
      <c r="V1923" s="236"/>
      <c r="W1923" s="236"/>
      <c r="X1923" s="236"/>
      <c r="Y1923" s="240"/>
      <c r="Z1923" s="236"/>
      <c r="AA1923" s="236"/>
      <c r="AB1923" s="240"/>
      <c r="AC1923" s="236"/>
      <c r="AD1923" s="237"/>
      <c r="AE1923" s="263"/>
      <c r="AF1923" s="236"/>
      <c r="AG1923" s="236"/>
      <c r="AH1923" s="236"/>
      <c r="AI1923" s="236"/>
      <c r="AJ1923" s="236"/>
      <c r="AK1923" s="236"/>
      <c r="AL1923" s="236"/>
      <c r="AM1923" s="236"/>
      <c r="AN1923" s="240"/>
      <c r="AO1923" s="242"/>
    </row>
    <row r="1924" spans="2:41" ht="12.45" customHeight="1" x14ac:dyDescent="0.3">
      <c r="B1924" s="456"/>
      <c r="C1924" s="430"/>
      <c r="D1924" s="425"/>
      <c r="E1924" s="221" t="s">
        <v>126</v>
      </c>
      <c r="F1924" s="321" t="s">
        <v>38</v>
      </c>
      <c r="G1924" s="259" t="str">
        <f>IF(AND(G1921&lt;&gt;"",G1922&lt;&gt;"",G1923&lt;&gt;""),G1921*G1922*G1923,"")</f>
        <v/>
      </c>
      <c r="H1924" s="259" t="str">
        <f t="shared" ref="H1924:AO1924" si="441">IF(AND(H1921&lt;&gt;"",H1922&lt;&gt;"",H1923&lt;&gt;""),H1921*H1922*H1923,"")</f>
        <v/>
      </c>
      <c r="I1924" s="259" t="str">
        <f t="shared" si="441"/>
        <v/>
      </c>
      <c r="J1924" s="259" t="str">
        <f t="shared" si="441"/>
        <v/>
      </c>
      <c r="K1924" s="259" t="str">
        <f t="shared" si="441"/>
        <v/>
      </c>
      <c r="L1924" s="259" t="str">
        <f t="shared" si="441"/>
        <v/>
      </c>
      <c r="M1924" s="259" t="str">
        <f t="shared" si="441"/>
        <v/>
      </c>
      <c r="N1924" s="259" t="str">
        <f t="shared" si="441"/>
        <v/>
      </c>
      <c r="O1924" s="259" t="str">
        <f t="shared" si="441"/>
        <v/>
      </c>
      <c r="P1924" s="259" t="str">
        <f t="shared" si="441"/>
        <v/>
      </c>
      <c r="Q1924" s="259" t="str">
        <f t="shared" si="441"/>
        <v/>
      </c>
      <c r="R1924" s="259" t="str">
        <f t="shared" si="441"/>
        <v/>
      </c>
      <c r="S1924" s="259" t="str">
        <f t="shared" si="441"/>
        <v/>
      </c>
      <c r="T1924" s="259" t="str">
        <f t="shared" si="441"/>
        <v/>
      </c>
      <c r="U1924" s="259" t="str">
        <f t="shared" si="441"/>
        <v/>
      </c>
      <c r="V1924" s="259" t="str">
        <f t="shared" si="441"/>
        <v/>
      </c>
      <c r="W1924" s="259" t="str">
        <f t="shared" si="441"/>
        <v/>
      </c>
      <c r="X1924" s="259" t="str">
        <f t="shared" si="441"/>
        <v/>
      </c>
      <c r="Y1924" s="259" t="str">
        <f t="shared" si="441"/>
        <v/>
      </c>
      <c r="Z1924" s="259" t="str">
        <f t="shared" si="441"/>
        <v/>
      </c>
      <c r="AA1924" s="259" t="str">
        <f t="shared" si="441"/>
        <v/>
      </c>
      <c r="AB1924" s="259" t="str">
        <f t="shared" si="441"/>
        <v/>
      </c>
      <c r="AC1924" s="259" t="str">
        <f t="shared" si="441"/>
        <v/>
      </c>
      <c r="AD1924" s="259" t="str">
        <f t="shared" si="441"/>
        <v/>
      </c>
      <c r="AE1924" s="259" t="str">
        <f t="shared" si="441"/>
        <v/>
      </c>
      <c r="AF1924" s="259" t="str">
        <f t="shared" si="441"/>
        <v/>
      </c>
      <c r="AG1924" s="259" t="str">
        <f t="shared" si="441"/>
        <v/>
      </c>
      <c r="AH1924" s="259" t="str">
        <f t="shared" si="441"/>
        <v/>
      </c>
      <c r="AI1924" s="259" t="str">
        <f t="shared" si="441"/>
        <v/>
      </c>
      <c r="AJ1924" s="259" t="str">
        <f t="shared" si="441"/>
        <v/>
      </c>
      <c r="AK1924" s="259" t="str">
        <f t="shared" si="441"/>
        <v/>
      </c>
      <c r="AL1924" s="259" t="str">
        <f t="shared" si="441"/>
        <v/>
      </c>
      <c r="AM1924" s="259" t="str">
        <f t="shared" si="441"/>
        <v/>
      </c>
      <c r="AN1924" s="259" t="str">
        <f t="shared" si="441"/>
        <v/>
      </c>
      <c r="AO1924" s="262" t="str">
        <f t="shared" si="441"/>
        <v/>
      </c>
    </row>
    <row r="1925" spans="2:41" ht="12.45" customHeight="1" x14ac:dyDescent="0.3">
      <c r="B1925" s="456"/>
      <c r="C1925" s="430"/>
      <c r="D1925" s="426" t="s">
        <v>111</v>
      </c>
      <c r="E1925" s="264" t="s">
        <v>46</v>
      </c>
      <c r="F1925" s="203" t="s">
        <v>38</v>
      </c>
      <c r="G1925" s="247"/>
      <c r="H1925" s="247"/>
      <c r="I1925" s="256"/>
      <c r="J1925" s="257"/>
      <c r="K1925" s="257"/>
      <c r="L1925" s="247"/>
      <c r="M1925" s="247"/>
      <c r="N1925" s="250"/>
      <c r="O1925" s="251"/>
      <c r="P1925" s="251"/>
      <c r="Q1925" s="251"/>
      <c r="R1925" s="251"/>
      <c r="S1925" s="251"/>
      <c r="T1925" s="251"/>
      <c r="U1925" s="251"/>
      <c r="V1925" s="251"/>
      <c r="W1925" s="251"/>
      <c r="X1925" s="249"/>
      <c r="Y1925" s="254"/>
      <c r="Z1925" s="249"/>
      <c r="AA1925" s="249"/>
      <c r="AB1925" s="254"/>
      <c r="AC1925" s="249"/>
      <c r="AD1925" s="252"/>
      <c r="AE1925" s="258"/>
      <c r="AF1925" s="249"/>
      <c r="AG1925" s="249"/>
      <c r="AH1925" s="249"/>
      <c r="AI1925" s="249"/>
      <c r="AJ1925" s="249"/>
      <c r="AK1925" s="249"/>
      <c r="AL1925" s="249"/>
      <c r="AM1925" s="249"/>
      <c r="AN1925" s="254"/>
      <c r="AO1925" s="255"/>
    </row>
    <row r="1926" spans="2:41" ht="12.45" customHeight="1" x14ac:dyDescent="0.3">
      <c r="B1926" s="456"/>
      <c r="C1926" s="430"/>
      <c r="D1926" s="424"/>
      <c r="E1926" s="245" t="s">
        <v>109</v>
      </c>
      <c r="F1926" s="203" t="s">
        <v>38</v>
      </c>
      <c r="G1926" s="246"/>
      <c r="H1926" s="203"/>
      <c r="I1926" s="231"/>
      <c r="J1926" s="203"/>
      <c r="K1926" s="218"/>
      <c r="L1926" s="247"/>
      <c r="M1926" s="247"/>
      <c r="N1926" s="203"/>
      <c r="O1926" s="236"/>
      <c r="P1926" s="236"/>
      <c r="Q1926" s="236"/>
      <c r="R1926" s="236"/>
      <c r="S1926" s="236"/>
      <c r="T1926" s="236"/>
      <c r="U1926" s="236"/>
      <c r="V1926" s="236"/>
      <c r="W1926" s="236"/>
      <c r="X1926" s="236"/>
      <c r="Y1926" s="240"/>
      <c r="Z1926" s="236"/>
      <c r="AA1926" s="236"/>
      <c r="AB1926" s="240"/>
      <c r="AC1926" s="249"/>
      <c r="AD1926" s="252"/>
      <c r="AE1926" s="253"/>
      <c r="AF1926" s="236"/>
      <c r="AG1926" s="249"/>
      <c r="AH1926" s="249"/>
      <c r="AI1926" s="249"/>
      <c r="AJ1926" s="249"/>
      <c r="AK1926" s="249"/>
      <c r="AL1926" s="249"/>
      <c r="AM1926" s="236"/>
      <c r="AN1926" s="240"/>
      <c r="AO1926" s="242"/>
    </row>
    <row r="1927" spans="2:41" ht="12.45" customHeight="1" x14ac:dyDescent="0.3">
      <c r="B1927" s="456"/>
      <c r="C1927" s="430"/>
      <c r="D1927" s="424"/>
      <c r="E1927" s="243" t="s">
        <v>127</v>
      </c>
      <c r="F1927" s="203" t="s">
        <v>38</v>
      </c>
      <c r="G1927" s="202"/>
      <c r="H1927" s="203"/>
      <c r="I1927" s="203"/>
      <c r="J1927" s="203"/>
      <c r="K1927" s="218"/>
      <c r="L1927" s="203"/>
      <c r="M1927" s="203"/>
      <c r="N1927" s="203"/>
      <c r="O1927" s="236"/>
      <c r="P1927" s="236"/>
      <c r="Q1927" s="236"/>
      <c r="R1927" s="236"/>
      <c r="S1927" s="236"/>
      <c r="T1927" s="236"/>
      <c r="U1927" s="236"/>
      <c r="V1927" s="236"/>
      <c r="W1927" s="236"/>
      <c r="X1927" s="236"/>
      <c r="Y1927" s="240"/>
      <c r="Z1927" s="236"/>
      <c r="AA1927" s="236"/>
      <c r="AB1927" s="240"/>
      <c r="AC1927" s="236"/>
      <c r="AD1927" s="237"/>
      <c r="AE1927" s="263"/>
      <c r="AF1927" s="236"/>
      <c r="AG1927" s="236"/>
      <c r="AH1927" s="236"/>
      <c r="AI1927" s="236"/>
      <c r="AJ1927" s="236"/>
      <c r="AK1927" s="236"/>
      <c r="AL1927" s="236"/>
      <c r="AM1927" s="236"/>
      <c r="AN1927" s="240"/>
      <c r="AO1927" s="242"/>
    </row>
    <row r="1928" spans="2:41" ht="12.45" customHeight="1" x14ac:dyDescent="0.3">
      <c r="B1928" s="456"/>
      <c r="C1928" s="430"/>
      <c r="D1928" s="425"/>
      <c r="E1928" s="221" t="s">
        <v>126</v>
      </c>
      <c r="F1928" s="321" t="s">
        <v>38</v>
      </c>
      <c r="G1928" s="259" t="str">
        <f>IF(AND(G1925&lt;&gt;"",G1926&lt;&gt;"",G1927&lt;&gt;""),G1925*G1926*G1927,"")</f>
        <v/>
      </c>
      <c r="H1928" s="259" t="str">
        <f>IF(AND(H1925&lt;&gt;"",H1926&lt;&gt;"",H1927&lt;&gt;""),H1925*H1926*H1927,"")</f>
        <v/>
      </c>
      <c r="I1928" s="259" t="str">
        <f t="shared" ref="I1928:AO1928" si="442">IF(AND(I1925&lt;&gt;"",I1926&lt;&gt;"",I1927&lt;&gt;""),I1925*I1926*I1927,"")</f>
        <v/>
      </c>
      <c r="J1928" s="259" t="str">
        <f t="shared" si="442"/>
        <v/>
      </c>
      <c r="K1928" s="259" t="str">
        <f t="shared" si="442"/>
        <v/>
      </c>
      <c r="L1928" s="259" t="str">
        <f t="shared" si="442"/>
        <v/>
      </c>
      <c r="M1928" s="259" t="str">
        <f t="shared" si="442"/>
        <v/>
      </c>
      <c r="N1928" s="259" t="str">
        <f t="shared" si="442"/>
        <v/>
      </c>
      <c r="O1928" s="259" t="str">
        <f t="shared" si="442"/>
        <v/>
      </c>
      <c r="P1928" s="259" t="str">
        <f t="shared" si="442"/>
        <v/>
      </c>
      <c r="Q1928" s="259" t="str">
        <f t="shared" si="442"/>
        <v/>
      </c>
      <c r="R1928" s="259" t="str">
        <f t="shared" si="442"/>
        <v/>
      </c>
      <c r="S1928" s="259" t="str">
        <f t="shared" si="442"/>
        <v/>
      </c>
      <c r="T1928" s="259" t="str">
        <f t="shared" si="442"/>
        <v/>
      </c>
      <c r="U1928" s="259" t="str">
        <f t="shared" si="442"/>
        <v/>
      </c>
      <c r="V1928" s="259" t="str">
        <f t="shared" si="442"/>
        <v/>
      </c>
      <c r="W1928" s="259" t="str">
        <f t="shared" si="442"/>
        <v/>
      </c>
      <c r="X1928" s="259" t="str">
        <f t="shared" si="442"/>
        <v/>
      </c>
      <c r="Y1928" s="259" t="str">
        <f t="shared" si="442"/>
        <v/>
      </c>
      <c r="Z1928" s="259" t="str">
        <f t="shared" si="442"/>
        <v/>
      </c>
      <c r="AA1928" s="259" t="str">
        <f t="shared" si="442"/>
        <v/>
      </c>
      <c r="AB1928" s="259" t="str">
        <f t="shared" si="442"/>
        <v/>
      </c>
      <c r="AC1928" s="259" t="str">
        <f t="shared" si="442"/>
        <v/>
      </c>
      <c r="AD1928" s="259" t="str">
        <f t="shared" si="442"/>
        <v/>
      </c>
      <c r="AE1928" s="259" t="str">
        <f t="shared" si="442"/>
        <v/>
      </c>
      <c r="AF1928" s="259" t="str">
        <f t="shared" si="442"/>
        <v/>
      </c>
      <c r="AG1928" s="259" t="str">
        <f t="shared" si="442"/>
        <v/>
      </c>
      <c r="AH1928" s="259" t="str">
        <f t="shared" si="442"/>
        <v/>
      </c>
      <c r="AI1928" s="259" t="str">
        <f t="shared" si="442"/>
        <v/>
      </c>
      <c r="AJ1928" s="259" t="str">
        <f t="shared" si="442"/>
        <v/>
      </c>
      <c r="AK1928" s="259" t="str">
        <f t="shared" si="442"/>
        <v/>
      </c>
      <c r="AL1928" s="259" t="str">
        <f t="shared" si="442"/>
        <v/>
      </c>
      <c r="AM1928" s="259" t="str">
        <f t="shared" si="442"/>
        <v/>
      </c>
      <c r="AN1928" s="259" t="str">
        <f t="shared" si="442"/>
        <v/>
      </c>
      <c r="AO1928" s="262" t="str">
        <f t="shared" si="442"/>
        <v/>
      </c>
    </row>
    <row r="1929" spans="2:41" ht="12.45" customHeight="1" x14ac:dyDescent="0.3">
      <c r="B1929" s="456"/>
      <c r="C1929" s="430"/>
      <c r="D1929" s="426" t="s">
        <v>111</v>
      </c>
      <c r="E1929" s="264" t="s">
        <v>46</v>
      </c>
      <c r="F1929" s="203" t="s">
        <v>38</v>
      </c>
      <c r="G1929" s="247"/>
      <c r="H1929" s="247"/>
      <c r="I1929" s="256"/>
      <c r="J1929" s="257"/>
      <c r="K1929" s="257"/>
      <c r="L1929" s="247"/>
      <c r="M1929" s="247"/>
      <c r="N1929" s="250"/>
      <c r="O1929" s="251"/>
      <c r="P1929" s="251"/>
      <c r="Q1929" s="251"/>
      <c r="R1929" s="251"/>
      <c r="S1929" s="251"/>
      <c r="T1929" s="251"/>
      <c r="U1929" s="251"/>
      <c r="V1929" s="251"/>
      <c r="W1929" s="251"/>
      <c r="X1929" s="249"/>
      <c r="Y1929" s="254"/>
      <c r="Z1929" s="249"/>
      <c r="AA1929" s="249"/>
      <c r="AB1929" s="254"/>
      <c r="AC1929" s="249"/>
      <c r="AD1929" s="252"/>
      <c r="AE1929" s="258"/>
      <c r="AF1929" s="249"/>
      <c r="AG1929" s="249"/>
      <c r="AH1929" s="249"/>
      <c r="AI1929" s="249"/>
      <c r="AJ1929" s="249"/>
      <c r="AK1929" s="249"/>
      <c r="AL1929" s="249"/>
      <c r="AM1929" s="249"/>
      <c r="AN1929" s="254"/>
      <c r="AO1929" s="255"/>
    </row>
    <row r="1930" spans="2:41" ht="12.45" customHeight="1" x14ac:dyDescent="0.3">
      <c r="B1930" s="456"/>
      <c r="C1930" s="430"/>
      <c r="D1930" s="424"/>
      <c r="E1930" s="245" t="s">
        <v>109</v>
      </c>
      <c r="F1930" s="203" t="s">
        <v>38</v>
      </c>
      <c r="G1930" s="246"/>
      <c r="H1930" s="203"/>
      <c r="I1930" s="231"/>
      <c r="J1930" s="203"/>
      <c r="K1930" s="218"/>
      <c r="L1930" s="247"/>
      <c r="M1930" s="247"/>
      <c r="N1930" s="203"/>
      <c r="O1930" s="236"/>
      <c r="P1930" s="236"/>
      <c r="Q1930" s="236"/>
      <c r="R1930" s="236"/>
      <c r="S1930" s="236"/>
      <c r="T1930" s="236"/>
      <c r="U1930" s="236"/>
      <c r="V1930" s="236"/>
      <c r="W1930" s="236"/>
      <c r="X1930" s="236"/>
      <c r="Y1930" s="240"/>
      <c r="Z1930" s="236"/>
      <c r="AA1930" s="236"/>
      <c r="AB1930" s="240"/>
      <c r="AC1930" s="249"/>
      <c r="AD1930" s="252"/>
      <c r="AE1930" s="253"/>
      <c r="AF1930" s="236"/>
      <c r="AG1930" s="249"/>
      <c r="AH1930" s="249"/>
      <c r="AI1930" s="249"/>
      <c r="AJ1930" s="249"/>
      <c r="AK1930" s="249"/>
      <c r="AL1930" s="249"/>
      <c r="AM1930" s="236"/>
      <c r="AN1930" s="240"/>
      <c r="AO1930" s="242"/>
    </row>
    <row r="1931" spans="2:41" ht="12.45" customHeight="1" x14ac:dyDescent="0.3">
      <c r="B1931" s="456"/>
      <c r="C1931" s="430"/>
      <c r="D1931" s="424"/>
      <c r="E1931" s="243" t="s">
        <v>127</v>
      </c>
      <c r="F1931" s="203" t="s">
        <v>38</v>
      </c>
      <c r="G1931" s="202"/>
      <c r="H1931" s="203"/>
      <c r="I1931" s="203"/>
      <c r="J1931" s="203"/>
      <c r="K1931" s="218"/>
      <c r="L1931" s="203"/>
      <c r="M1931" s="203"/>
      <c r="N1931" s="203"/>
      <c r="O1931" s="236"/>
      <c r="P1931" s="236"/>
      <c r="Q1931" s="236"/>
      <c r="R1931" s="236"/>
      <c r="S1931" s="236"/>
      <c r="T1931" s="236"/>
      <c r="U1931" s="236"/>
      <c r="V1931" s="236"/>
      <c r="W1931" s="236"/>
      <c r="X1931" s="236"/>
      <c r="Y1931" s="240"/>
      <c r="Z1931" s="236"/>
      <c r="AA1931" s="236"/>
      <c r="AB1931" s="240"/>
      <c r="AC1931" s="236"/>
      <c r="AD1931" s="237"/>
      <c r="AE1931" s="263"/>
      <c r="AF1931" s="236"/>
      <c r="AG1931" s="236"/>
      <c r="AH1931" s="236"/>
      <c r="AI1931" s="236"/>
      <c r="AJ1931" s="236"/>
      <c r="AK1931" s="236"/>
      <c r="AL1931" s="236"/>
      <c r="AM1931" s="236"/>
      <c r="AN1931" s="240"/>
      <c r="AO1931" s="242"/>
    </row>
    <row r="1932" spans="2:41" ht="12.45" customHeight="1" x14ac:dyDescent="0.3">
      <c r="B1932" s="456"/>
      <c r="C1932" s="430"/>
      <c r="D1932" s="425"/>
      <c r="E1932" s="221" t="s">
        <v>126</v>
      </c>
      <c r="F1932" s="321" t="s">
        <v>38</v>
      </c>
      <c r="G1932" s="259" t="str">
        <f>IF(AND(G1929&lt;&gt;"",G1930&lt;&gt;"",G1931&lt;&gt;""),G1929*G1930*G1931,"")</f>
        <v/>
      </c>
      <c r="H1932" s="259" t="str">
        <f>IF(AND(H1929&lt;&gt;"",H1930&lt;&gt;"",H1931&lt;&gt;""),H1929*H1930*H1931,"")</f>
        <v/>
      </c>
      <c r="I1932" s="259" t="str">
        <f t="shared" ref="I1932:AO1932" si="443">IF(AND(I1929&lt;&gt;"",I1930&lt;&gt;"",I1931&lt;&gt;""),I1929*I1930*I1931,"")</f>
        <v/>
      </c>
      <c r="J1932" s="259" t="str">
        <f t="shared" si="443"/>
        <v/>
      </c>
      <c r="K1932" s="259" t="str">
        <f t="shared" si="443"/>
        <v/>
      </c>
      <c r="L1932" s="259" t="str">
        <f t="shared" si="443"/>
        <v/>
      </c>
      <c r="M1932" s="259" t="str">
        <f t="shared" si="443"/>
        <v/>
      </c>
      <c r="N1932" s="259" t="str">
        <f t="shared" si="443"/>
        <v/>
      </c>
      <c r="O1932" s="259" t="str">
        <f t="shared" si="443"/>
        <v/>
      </c>
      <c r="P1932" s="259" t="str">
        <f t="shared" si="443"/>
        <v/>
      </c>
      <c r="Q1932" s="259" t="str">
        <f t="shared" si="443"/>
        <v/>
      </c>
      <c r="R1932" s="259" t="str">
        <f t="shared" si="443"/>
        <v/>
      </c>
      <c r="S1932" s="259" t="str">
        <f t="shared" si="443"/>
        <v/>
      </c>
      <c r="T1932" s="259" t="str">
        <f t="shared" si="443"/>
        <v/>
      </c>
      <c r="U1932" s="259" t="str">
        <f t="shared" si="443"/>
        <v/>
      </c>
      <c r="V1932" s="259" t="str">
        <f t="shared" si="443"/>
        <v/>
      </c>
      <c r="W1932" s="259" t="str">
        <f t="shared" si="443"/>
        <v/>
      </c>
      <c r="X1932" s="259" t="str">
        <f t="shared" si="443"/>
        <v/>
      </c>
      <c r="Y1932" s="259" t="str">
        <f t="shared" si="443"/>
        <v/>
      </c>
      <c r="Z1932" s="259" t="str">
        <f t="shared" si="443"/>
        <v/>
      </c>
      <c r="AA1932" s="259" t="str">
        <f t="shared" si="443"/>
        <v/>
      </c>
      <c r="AB1932" s="259" t="str">
        <f t="shared" si="443"/>
        <v/>
      </c>
      <c r="AC1932" s="259" t="str">
        <f t="shared" si="443"/>
        <v/>
      </c>
      <c r="AD1932" s="259" t="str">
        <f t="shared" si="443"/>
        <v/>
      </c>
      <c r="AE1932" s="259" t="str">
        <f t="shared" si="443"/>
        <v/>
      </c>
      <c r="AF1932" s="259" t="str">
        <f t="shared" si="443"/>
        <v/>
      </c>
      <c r="AG1932" s="259" t="str">
        <f t="shared" si="443"/>
        <v/>
      </c>
      <c r="AH1932" s="259" t="str">
        <f t="shared" si="443"/>
        <v/>
      </c>
      <c r="AI1932" s="259" t="str">
        <f t="shared" si="443"/>
        <v/>
      </c>
      <c r="AJ1932" s="259" t="str">
        <f t="shared" si="443"/>
        <v/>
      </c>
      <c r="AK1932" s="259" t="str">
        <f t="shared" si="443"/>
        <v/>
      </c>
      <c r="AL1932" s="259" t="str">
        <f t="shared" si="443"/>
        <v/>
      </c>
      <c r="AM1932" s="259" t="str">
        <f t="shared" si="443"/>
        <v/>
      </c>
      <c r="AN1932" s="259" t="str">
        <f t="shared" si="443"/>
        <v/>
      </c>
      <c r="AO1932" s="262" t="str">
        <f t="shared" si="443"/>
        <v/>
      </c>
    </row>
    <row r="1933" spans="2:41" ht="12.45" customHeight="1" x14ac:dyDescent="0.3">
      <c r="B1933" s="456"/>
      <c r="C1933" s="430"/>
      <c r="D1933" s="426" t="s">
        <v>111</v>
      </c>
      <c r="E1933" s="264" t="s">
        <v>46</v>
      </c>
      <c r="F1933" s="203" t="s">
        <v>38</v>
      </c>
      <c r="G1933" s="247"/>
      <c r="H1933" s="247"/>
      <c r="I1933" s="256"/>
      <c r="J1933" s="257"/>
      <c r="K1933" s="257"/>
      <c r="L1933" s="247"/>
      <c r="M1933" s="247"/>
      <c r="N1933" s="250"/>
      <c r="O1933" s="251"/>
      <c r="P1933" s="251"/>
      <c r="Q1933" s="251"/>
      <c r="R1933" s="251"/>
      <c r="S1933" s="251"/>
      <c r="T1933" s="251"/>
      <c r="U1933" s="251"/>
      <c r="V1933" s="251"/>
      <c r="W1933" s="251"/>
      <c r="X1933" s="249"/>
      <c r="Y1933" s="254"/>
      <c r="Z1933" s="249"/>
      <c r="AA1933" s="249"/>
      <c r="AB1933" s="254"/>
      <c r="AC1933" s="249"/>
      <c r="AD1933" s="252"/>
      <c r="AE1933" s="258"/>
      <c r="AF1933" s="249"/>
      <c r="AG1933" s="249"/>
      <c r="AH1933" s="249"/>
      <c r="AI1933" s="249"/>
      <c r="AJ1933" s="249"/>
      <c r="AK1933" s="249"/>
      <c r="AL1933" s="249"/>
      <c r="AM1933" s="249"/>
      <c r="AN1933" s="254"/>
      <c r="AO1933" s="255"/>
    </row>
    <row r="1934" spans="2:41" ht="12.45" customHeight="1" x14ac:dyDescent="0.3">
      <c r="B1934" s="456"/>
      <c r="C1934" s="430"/>
      <c r="D1934" s="424"/>
      <c r="E1934" s="245" t="s">
        <v>109</v>
      </c>
      <c r="F1934" s="203" t="s">
        <v>38</v>
      </c>
      <c r="G1934" s="246"/>
      <c r="H1934" s="203"/>
      <c r="I1934" s="231"/>
      <c r="J1934" s="203"/>
      <c r="K1934" s="218"/>
      <c r="L1934" s="247"/>
      <c r="M1934" s="247"/>
      <c r="N1934" s="203"/>
      <c r="O1934" s="236"/>
      <c r="P1934" s="236"/>
      <c r="Q1934" s="236"/>
      <c r="R1934" s="236"/>
      <c r="S1934" s="236"/>
      <c r="T1934" s="236"/>
      <c r="U1934" s="236"/>
      <c r="V1934" s="236"/>
      <c r="W1934" s="236"/>
      <c r="X1934" s="236"/>
      <c r="Y1934" s="240"/>
      <c r="Z1934" s="236"/>
      <c r="AA1934" s="236"/>
      <c r="AB1934" s="240"/>
      <c r="AC1934" s="249"/>
      <c r="AD1934" s="252"/>
      <c r="AE1934" s="253"/>
      <c r="AF1934" s="236"/>
      <c r="AG1934" s="249"/>
      <c r="AH1934" s="249"/>
      <c r="AI1934" s="249"/>
      <c r="AJ1934" s="249"/>
      <c r="AK1934" s="249"/>
      <c r="AL1934" s="249"/>
      <c r="AM1934" s="236"/>
      <c r="AN1934" s="240"/>
      <c r="AO1934" s="242"/>
    </row>
    <row r="1935" spans="2:41" ht="12.45" customHeight="1" x14ac:dyDescent="0.3">
      <c r="B1935" s="456"/>
      <c r="C1935" s="430"/>
      <c r="D1935" s="424"/>
      <c r="E1935" s="243" t="s">
        <v>127</v>
      </c>
      <c r="F1935" s="203" t="s">
        <v>38</v>
      </c>
      <c r="G1935" s="202"/>
      <c r="H1935" s="203"/>
      <c r="I1935" s="203"/>
      <c r="J1935" s="203"/>
      <c r="K1935" s="218"/>
      <c r="L1935" s="203"/>
      <c r="M1935" s="203"/>
      <c r="N1935" s="203"/>
      <c r="O1935" s="236"/>
      <c r="P1935" s="236"/>
      <c r="Q1935" s="236"/>
      <c r="R1935" s="236"/>
      <c r="S1935" s="236"/>
      <c r="T1935" s="236"/>
      <c r="U1935" s="236"/>
      <c r="V1935" s="236"/>
      <c r="W1935" s="236"/>
      <c r="X1935" s="236"/>
      <c r="Y1935" s="240"/>
      <c r="Z1935" s="236"/>
      <c r="AA1935" s="236"/>
      <c r="AB1935" s="240"/>
      <c r="AC1935" s="236"/>
      <c r="AD1935" s="237"/>
      <c r="AE1935" s="263"/>
      <c r="AF1935" s="236"/>
      <c r="AG1935" s="236"/>
      <c r="AH1935" s="236"/>
      <c r="AI1935" s="236"/>
      <c r="AJ1935" s="236"/>
      <c r="AK1935" s="236"/>
      <c r="AL1935" s="236"/>
      <c r="AM1935" s="236"/>
      <c r="AN1935" s="240"/>
      <c r="AO1935" s="242"/>
    </row>
    <row r="1936" spans="2:41" ht="12.45" customHeight="1" x14ac:dyDescent="0.3">
      <c r="B1936" s="456"/>
      <c r="C1936" s="430"/>
      <c r="D1936" s="425"/>
      <c r="E1936" s="188" t="s">
        <v>126</v>
      </c>
      <c r="F1936" s="321" t="s">
        <v>38</v>
      </c>
      <c r="G1936" s="259" t="str">
        <f>IF(AND(G1933&lt;&gt;"",G1934&lt;&gt;"",G1935&lt;&gt;""),G1933*G1934*G1935,"")</f>
        <v/>
      </c>
      <c r="H1936" s="259" t="str">
        <f>IF(AND(H1933&lt;&gt;"",H1934&lt;&gt;"",H1935&lt;&gt;""),H1933*H1934*H1935,"")</f>
        <v/>
      </c>
      <c r="I1936" s="259" t="str">
        <f t="shared" ref="I1936:AO1936" si="444">IF(AND(I1933&lt;&gt;"",I1934&lt;&gt;"",I1935&lt;&gt;""),I1933*I1934*I1935,"")</f>
        <v/>
      </c>
      <c r="J1936" s="259" t="str">
        <f t="shared" si="444"/>
        <v/>
      </c>
      <c r="K1936" s="259" t="str">
        <f t="shared" si="444"/>
        <v/>
      </c>
      <c r="L1936" s="259" t="str">
        <f t="shared" si="444"/>
        <v/>
      </c>
      <c r="M1936" s="259" t="str">
        <f t="shared" si="444"/>
        <v/>
      </c>
      <c r="N1936" s="259" t="str">
        <f t="shared" si="444"/>
        <v/>
      </c>
      <c r="O1936" s="259" t="str">
        <f t="shared" si="444"/>
        <v/>
      </c>
      <c r="P1936" s="259" t="str">
        <f t="shared" si="444"/>
        <v/>
      </c>
      <c r="Q1936" s="259" t="str">
        <f t="shared" si="444"/>
        <v/>
      </c>
      <c r="R1936" s="259" t="str">
        <f t="shared" si="444"/>
        <v/>
      </c>
      <c r="S1936" s="259" t="str">
        <f t="shared" si="444"/>
        <v/>
      </c>
      <c r="T1936" s="259" t="str">
        <f t="shared" si="444"/>
        <v/>
      </c>
      <c r="U1936" s="259" t="str">
        <f t="shared" si="444"/>
        <v/>
      </c>
      <c r="V1936" s="259" t="str">
        <f t="shared" si="444"/>
        <v/>
      </c>
      <c r="W1936" s="259" t="str">
        <f t="shared" si="444"/>
        <v/>
      </c>
      <c r="X1936" s="259" t="str">
        <f t="shared" si="444"/>
        <v/>
      </c>
      <c r="Y1936" s="259" t="str">
        <f t="shared" si="444"/>
        <v/>
      </c>
      <c r="Z1936" s="259" t="str">
        <f t="shared" si="444"/>
        <v/>
      </c>
      <c r="AA1936" s="259" t="str">
        <f t="shared" si="444"/>
        <v/>
      </c>
      <c r="AB1936" s="259" t="str">
        <f t="shared" si="444"/>
        <v/>
      </c>
      <c r="AC1936" s="259" t="str">
        <f t="shared" si="444"/>
        <v/>
      </c>
      <c r="AD1936" s="259" t="str">
        <f t="shared" si="444"/>
        <v/>
      </c>
      <c r="AE1936" s="259" t="str">
        <f t="shared" si="444"/>
        <v/>
      </c>
      <c r="AF1936" s="259" t="str">
        <f t="shared" si="444"/>
        <v/>
      </c>
      <c r="AG1936" s="259" t="str">
        <f t="shared" si="444"/>
        <v/>
      </c>
      <c r="AH1936" s="259" t="str">
        <f t="shared" si="444"/>
        <v/>
      </c>
      <c r="AI1936" s="259" t="str">
        <f t="shared" si="444"/>
        <v/>
      </c>
      <c r="AJ1936" s="259" t="str">
        <f t="shared" si="444"/>
        <v/>
      </c>
      <c r="AK1936" s="259" t="str">
        <f t="shared" si="444"/>
        <v/>
      </c>
      <c r="AL1936" s="259" t="str">
        <f t="shared" si="444"/>
        <v/>
      </c>
      <c r="AM1936" s="259" t="str">
        <f t="shared" si="444"/>
        <v/>
      </c>
      <c r="AN1936" s="259" t="str">
        <f t="shared" si="444"/>
        <v/>
      </c>
      <c r="AO1936" s="262" t="str">
        <f t="shared" si="444"/>
        <v/>
      </c>
    </row>
    <row r="1937" spans="2:41" ht="12.45" customHeight="1" x14ac:dyDescent="0.3">
      <c r="B1937" s="456"/>
      <c r="C1937" s="430"/>
      <c r="D1937" s="426" t="s">
        <v>111</v>
      </c>
      <c r="E1937" s="264" t="s">
        <v>46</v>
      </c>
      <c r="F1937" s="203" t="s">
        <v>38</v>
      </c>
      <c r="G1937" s="247"/>
      <c r="H1937" s="247"/>
      <c r="I1937" s="256"/>
      <c r="J1937" s="257"/>
      <c r="K1937" s="257"/>
      <c r="L1937" s="247"/>
      <c r="M1937" s="247"/>
      <c r="N1937" s="250"/>
      <c r="O1937" s="251"/>
      <c r="P1937" s="251"/>
      <c r="Q1937" s="251"/>
      <c r="R1937" s="251"/>
      <c r="S1937" s="251"/>
      <c r="T1937" s="251"/>
      <c r="U1937" s="251"/>
      <c r="V1937" s="251"/>
      <c r="W1937" s="251"/>
      <c r="X1937" s="249"/>
      <c r="Y1937" s="254"/>
      <c r="Z1937" s="249"/>
      <c r="AA1937" s="249"/>
      <c r="AB1937" s="254"/>
      <c r="AC1937" s="249"/>
      <c r="AD1937" s="252"/>
      <c r="AE1937" s="258"/>
      <c r="AF1937" s="249"/>
      <c r="AG1937" s="249"/>
      <c r="AH1937" s="249"/>
      <c r="AI1937" s="249"/>
      <c r="AJ1937" s="249"/>
      <c r="AK1937" s="249"/>
      <c r="AL1937" s="249"/>
      <c r="AM1937" s="249"/>
      <c r="AN1937" s="254"/>
      <c r="AO1937" s="255"/>
    </row>
    <row r="1938" spans="2:41" ht="12.45" customHeight="1" x14ac:dyDescent="0.3">
      <c r="B1938" s="456"/>
      <c r="C1938" s="430"/>
      <c r="D1938" s="424"/>
      <c r="E1938" s="245" t="s">
        <v>109</v>
      </c>
      <c r="F1938" s="203" t="s">
        <v>38</v>
      </c>
      <c r="G1938" s="246"/>
      <c r="H1938" s="203"/>
      <c r="I1938" s="231"/>
      <c r="J1938" s="203"/>
      <c r="K1938" s="218"/>
      <c r="L1938" s="247"/>
      <c r="M1938" s="247"/>
      <c r="N1938" s="203"/>
      <c r="O1938" s="236"/>
      <c r="P1938" s="236"/>
      <c r="Q1938" s="236"/>
      <c r="R1938" s="236"/>
      <c r="S1938" s="236"/>
      <c r="T1938" s="236"/>
      <c r="U1938" s="236"/>
      <c r="V1938" s="236"/>
      <c r="W1938" s="236"/>
      <c r="X1938" s="236"/>
      <c r="Y1938" s="240"/>
      <c r="Z1938" s="236"/>
      <c r="AA1938" s="236"/>
      <c r="AB1938" s="240"/>
      <c r="AC1938" s="249"/>
      <c r="AD1938" s="252"/>
      <c r="AE1938" s="253"/>
      <c r="AF1938" s="236"/>
      <c r="AG1938" s="249"/>
      <c r="AH1938" s="249"/>
      <c r="AI1938" s="249"/>
      <c r="AJ1938" s="249"/>
      <c r="AK1938" s="249"/>
      <c r="AL1938" s="249"/>
      <c r="AM1938" s="236"/>
      <c r="AN1938" s="240"/>
      <c r="AO1938" s="242"/>
    </row>
    <row r="1939" spans="2:41" ht="12.45" customHeight="1" x14ac:dyDescent="0.3">
      <c r="B1939" s="456"/>
      <c r="C1939" s="430"/>
      <c r="D1939" s="424"/>
      <c r="E1939" s="243" t="s">
        <v>127</v>
      </c>
      <c r="F1939" s="203" t="s">
        <v>38</v>
      </c>
      <c r="G1939" s="202"/>
      <c r="H1939" s="203"/>
      <c r="I1939" s="203"/>
      <c r="J1939" s="203"/>
      <c r="K1939" s="218"/>
      <c r="L1939" s="203"/>
      <c r="M1939" s="203"/>
      <c r="N1939" s="203"/>
      <c r="O1939" s="236"/>
      <c r="P1939" s="236"/>
      <c r="Q1939" s="236"/>
      <c r="R1939" s="236"/>
      <c r="S1939" s="236"/>
      <c r="T1939" s="236"/>
      <c r="U1939" s="236"/>
      <c r="V1939" s="236"/>
      <c r="W1939" s="236"/>
      <c r="X1939" s="236"/>
      <c r="Y1939" s="240"/>
      <c r="Z1939" s="236"/>
      <c r="AA1939" s="236"/>
      <c r="AB1939" s="240"/>
      <c r="AC1939" s="236"/>
      <c r="AD1939" s="237"/>
      <c r="AE1939" s="263"/>
      <c r="AF1939" s="236"/>
      <c r="AG1939" s="236"/>
      <c r="AH1939" s="236"/>
      <c r="AI1939" s="236"/>
      <c r="AJ1939" s="236"/>
      <c r="AK1939" s="236"/>
      <c r="AL1939" s="236"/>
      <c r="AM1939" s="236"/>
      <c r="AN1939" s="240"/>
      <c r="AO1939" s="242"/>
    </row>
    <row r="1940" spans="2:41" ht="12.45" customHeight="1" thickBot="1" x14ac:dyDescent="0.35">
      <c r="B1940" s="456"/>
      <c r="C1940" s="431"/>
      <c r="D1940" s="428"/>
      <c r="E1940" s="189" t="s">
        <v>126</v>
      </c>
      <c r="F1940" s="322" t="s">
        <v>38</v>
      </c>
      <c r="G1940" s="265" t="str">
        <f>IF(AND(G1937&lt;&gt;"",G1938&lt;&gt;"",G1939&lt;&gt;""),G1937*G1938*G1939,"")</f>
        <v/>
      </c>
      <c r="H1940" s="265" t="str">
        <f>IF(AND(H1937&lt;&gt;"",H1938&lt;&gt;"",H1939&lt;&gt;""),H1937*H1938*H1939,"")</f>
        <v/>
      </c>
      <c r="I1940" s="265" t="str">
        <f t="shared" ref="I1940:M1940" si="445">IF(AND(I1937&lt;&gt;"",I1938&lt;&gt;"",I1939&lt;&gt;""),I1937*I1938*I1939,"")</f>
        <v/>
      </c>
      <c r="J1940" s="265" t="str">
        <f t="shared" si="445"/>
        <v/>
      </c>
      <c r="K1940" s="265" t="str">
        <f t="shared" si="445"/>
        <v/>
      </c>
      <c r="L1940" s="265" t="str">
        <f t="shared" si="445"/>
        <v/>
      </c>
      <c r="M1940" s="265" t="str">
        <f t="shared" si="445"/>
        <v/>
      </c>
      <c r="N1940" s="265" t="str">
        <f>IF(AND(N1937&lt;&gt;"",N1938&lt;&gt;"",N1939&lt;&gt;""),N1937*N1938*N1939,"")</f>
        <v/>
      </c>
      <c r="O1940" s="265" t="str">
        <f t="shared" ref="O1940:AO1940" si="446">IF(AND(O1937&lt;&gt;"",O1938&lt;&gt;"",O1939&lt;&gt;""),O1937*O1938*O1939,"")</f>
        <v/>
      </c>
      <c r="P1940" s="265" t="str">
        <f t="shared" si="446"/>
        <v/>
      </c>
      <c r="Q1940" s="265" t="str">
        <f t="shared" si="446"/>
        <v/>
      </c>
      <c r="R1940" s="265" t="str">
        <f t="shared" si="446"/>
        <v/>
      </c>
      <c r="S1940" s="265" t="str">
        <f t="shared" si="446"/>
        <v/>
      </c>
      <c r="T1940" s="265" t="str">
        <f t="shared" si="446"/>
        <v/>
      </c>
      <c r="U1940" s="265" t="str">
        <f t="shared" si="446"/>
        <v/>
      </c>
      <c r="V1940" s="265" t="str">
        <f t="shared" si="446"/>
        <v/>
      </c>
      <c r="W1940" s="265" t="str">
        <f t="shared" si="446"/>
        <v/>
      </c>
      <c r="X1940" s="265" t="str">
        <f t="shared" si="446"/>
        <v/>
      </c>
      <c r="Y1940" s="265" t="str">
        <f t="shared" si="446"/>
        <v/>
      </c>
      <c r="Z1940" s="265" t="str">
        <f t="shared" si="446"/>
        <v/>
      </c>
      <c r="AA1940" s="265" t="str">
        <f t="shared" si="446"/>
        <v/>
      </c>
      <c r="AB1940" s="265" t="str">
        <f t="shared" si="446"/>
        <v/>
      </c>
      <c r="AC1940" s="265" t="str">
        <f t="shared" si="446"/>
        <v/>
      </c>
      <c r="AD1940" s="265" t="str">
        <f t="shared" si="446"/>
        <v/>
      </c>
      <c r="AE1940" s="265" t="str">
        <f t="shared" si="446"/>
        <v/>
      </c>
      <c r="AF1940" s="265" t="str">
        <f t="shared" si="446"/>
        <v/>
      </c>
      <c r="AG1940" s="265" t="str">
        <f t="shared" si="446"/>
        <v/>
      </c>
      <c r="AH1940" s="265" t="str">
        <f t="shared" si="446"/>
        <v/>
      </c>
      <c r="AI1940" s="265" t="str">
        <f t="shared" si="446"/>
        <v/>
      </c>
      <c r="AJ1940" s="265" t="str">
        <f t="shared" si="446"/>
        <v/>
      </c>
      <c r="AK1940" s="265" t="str">
        <f t="shared" si="446"/>
        <v/>
      </c>
      <c r="AL1940" s="265" t="str">
        <f t="shared" si="446"/>
        <v/>
      </c>
      <c r="AM1940" s="265" t="str">
        <f t="shared" si="446"/>
        <v/>
      </c>
      <c r="AN1940" s="265" t="str">
        <f t="shared" si="446"/>
        <v/>
      </c>
      <c r="AO1940" s="266" t="str">
        <f t="shared" si="446"/>
        <v/>
      </c>
    </row>
    <row r="1941" spans="2:41" ht="12.45" customHeight="1" x14ac:dyDescent="0.3">
      <c r="B1941" s="456"/>
      <c r="C1941" s="429" t="s">
        <v>119</v>
      </c>
      <c r="D1941" s="432" t="s">
        <v>110</v>
      </c>
      <c r="E1941" s="227" t="s">
        <v>46</v>
      </c>
      <c r="F1941" s="203" t="s">
        <v>38</v>
      </c>
      <c r="G1941" s="230"/>
      <c r="H1941" s="228"/>
      <c r="I1941" s="230"/>
      <c r="J1941" s="232"/>
      <c r="K1941" s="234"/>
      <c r="L1941" s="230"/>
      <c r="M1941" s="230"/>
      <c r="N1941" s="230"/>
      <c r="O1941" s="235"/>
      <c r="P1941" s="235"/>
      <c r="Q1941" s="235"/>
      <c r="R1941" s="235"/>
      <c r="S1941" s="235"/>
      <c r="T1941" s="235"/>
      <c r="U1941" s="235"/>
      <c r="V1941" s="235"/>
      <c r="W1941" s="235"/>
      <c r="X1941" s="235"/>
      <c r="Y1941" s="235"/>
      <c r="Z1941" s="235"/>
      <c r="AA1941" s="235"/>
      <c r="AB1941" s="235"/>
      <c r="AC1941" s="235"/>
      <c r="AD1941" s="239"/>
      <c r="AE1941" s="235"/>
      <c r="AF1941" s="235"/>
      <c r="AG1941" s="235"/>
      <c r="AH1941" s="235"/>
      <c r="AI1941" s="235"/>
      <c r="AJ1941" s="235"/>
      <c r="AK1941" s="235"/>
      <c r="AL1941" s="235"/>
      <c r="AM1941" s="239"/>
      <c r="AN1941" s="239"/>
      <c r="AO1941" s="241"/>
    </row>
    <row r="1942" spans="2:41" ht="12.45" customHeight="1" x14ac:dyDescent="0.3">
      <c r="B1942" s="456"/>
      <c r="C1942" s="430"/>
      <c r="D1942" s="424"/>
      <c r="E1942" s="224" t="s">
        <v>109</v>
      </c>
      <c r="F1942" s="203" t="s">
        <v>38</v>
      </c>
      <c r="G1942" s="231"/>
      <c r="H1942" s="229"/>
      <c r="I1942" s="203"/>
      <c r="J1942" s="233"/>
      <c r="K1942" s="202"/>
      <c r="L1942" s="203"/>
      <c r="M1942" s="203"/>
      <c r="N1942" s="203"/>
      <c r="O1942" s="236"/>
      <c r="P1942" s="236"/>
      <c r="Q1942" s="236"/>
      <c r="R1942" s="236"/>
      <c r="S1942" s="236"/>
      <c r="T1942" s="236"/>
      <c r="U1942" s="236"/>
      <c r="V1942" s="236"/>
      <c r="W1942" s="236"/>
      <c r="X1942" s="236"/>
      <c r="Y1942" s="236"/>
      <c r="Z1942" s="236"/>
      <c r="AA1942" s="236"/>
      <c r="AB1942" s="236"/>
      <c r="AC1942" s="236"/>
      <c r="AD1942" s="240"/>
      <c r="AE1942" s="236"/>
      <c r="AF1942" s="236"/>
      <c r="AG1942" s="236"/>
      <c r="AH1942" s="236"/>
      <c r="AI1942" s="236"/>
      <c r="AJ1942" s="236"/>
      <c r="AK1942" s="236"/>
      <c r="AL1942" s="236"/>
      <c r="AM1942" s="240"/>
      <c r="AN1942" s="240"/>
      <c r="AO1942" s="242"/>
    </row>
    <row r="1943" spans="2:41" ht="12.45" customHeight="1" x14ac:dyDescent="0.3">
      <c r="B1943" s="456"/>
      <c r="C1943" s="430"/>
      <c r="D1943" s="424"/>
      <c r="E1943" s="224" t="s">
        <v>127</v>
      </c>
      <c r="F1943" s="203" t="s">
        <v>38</v>
      </c>
      <c r="G1943" s="203"/>
      <c r="H1943" s="218"/>
      <c r="I1943" s="203"/>
      <c r="J1943" s="218"/>
      <c r="K1943" s="202"/>
      <c r="L1943" s="203"/>
      <c r="M1943" s="203"/>
      <c r="N1943" s="203"/>
      <c r="O1943" s="236"/>
      <c r="P1943" s="236"/>
      <c r="Q1943" s="236"/>
      <c r="R1943" s="236"/>
      <c r="S1943" s="236"/>
      <c r="T1943" s="236"/>
      <c r="U1943" s="236"/>
      <c r="V1943" s="236"/>
      <c r="W1943" s="236"/>
      <c r="X1943" s="236"/>
      <c r="Y1943" s="236"/>
      <c r="Z1943" s="236"/>
      <c r="AA1943" s="236"/>
      <c r="AB1943" s="236"/>
      <c r="AC1943" s="251"/>
      <c r="AD1943" s="240"/>
      <c r="AE1943" s="236"/>
      <c r="AF1943" s="236"/>
      <c r="AG1943" s="236"/>
      <c r="AH1943" s="236"/>
      <c r="AI1943" s="236"/>
      <c r="AJ1943" s="236"/>
      <c r="AK1943" s="236"/>
      <c r="AL1943" s="236"/>
      <c r="AM1943" s="240"/>
      <c r="AN1943" s="240"/>
      <c r="AO1943" s="242"/>
    </row>
    <row r="1944" spans="2:41" ht="12.45" customHeight="1" x14ac:dyDescent="0.3">
      <c r="B1944" s="456"/>
      <c r="C1944" s="430"/>
      <c r="D1944" s="425"/>
      <c r="E1944" s="220" t="s">
        <v>126</v>
      </c>
      <c r="F1944" s="321" t="s">
        <v>38</v>
      </c>
      <c r="G1944" s="200" t="str">
        <f>IF(AND(G1941&lt;&gt;"",G1942&lt;&gt;"",G1943&lt;&gt;""),G1941*G1942*G1943,"")</f>
        <v/>
      </c>
      <c r="H1944" s="198" t="str">
        <f>IF(AND(H1941&lt;&gt;"",H1942&lt;&gt;"",H1943&lt;&gt;""),H1941*H1942*H1943,"")</f>
        <v/>
      </c>
      <c r="I1944" s="200" t="str">
        <f t="shared" ref="I1944:AJ1944" si="447">IF(AND(I1941&lt;&gt;"",I1942&lt;&gt;"",I1943&lt;&gt;""),I1941*I1942*I1943,"")</f>
        <v/>
      </c>
      <c r="J1944" s="200" t="str">
        <f t="shared" si="447"/>
        <v/>
      </c>
      <c r="K1944" s="200" t="str">
        <f t="shared" si="447"/>
        <v/>
      </c>
      <c r="L1944" s="204" t="str">
        <f t="shared" si="447"/>
        <v/>
      </c>
      <c r="M1944" s="204" t="str">
        <f t="shared" si="447"/>
        <v/>
      </c>
      <c r="N1944" s="204" t="str">
        <f t="shared" si="447"/>
        <v/>
      </c>
      <c r="O1944" s="204" t="str">
        <f t="shared" si="447"/>
        <v/>
      </c>
      <c r="P1944" s="204" t="str">
        <f t="shared" si="447"/>
        <v/>
      </c>
      <c r="Q1944" s="204" t="str">
        <f t="shared" si="447"/>
        <v/>
      </c>
      <c r="R1944" s="204" t="str">
        <f t="shared" si="447"/>
        <v/>
      </c>
      <c r="S1944" s="204" t="str">
        <f t="shared" si="447"/>
        <v/>
      </c>
      <c r="T1944" s="204" t="str">
        <f t="shared" si="447"/>
        <v/>
      </c>
      <c r="U1944" s="204" t="str">
        <f t="shared" si="447"/>
        <v/>
      </c>
      <c r="V1944" s="204" t="str">
        <f t="shared" si="447"/>
        <v/>
      </c>
      <c r="W1944" s="204" t="str">
        <f t="shared" si="447"/>
        <v/>
      </c>
      <c r="X1944" s="204" t="str">
        <f t="shared" si="447"/>
        <v/>
      </c>
      <c r="Y1944" s="204" t="str">
        <f t="shared" si="447"/>
        <v/>
      </c>
      <c r="Z1944" s="204" t="str">
        <f t="shared" si="447"/>
        <v/>
      </c>
      <c r="AA1944" s="204" t="str">
        <f t="shared" si="447"/>
        <v/>
      </c>
      <c r="AB1944" s="204" t="str">
        <f t="shared" si="447"/>
        <v/>
      </c>
      <c r="AC1944" s="204" t="str">
        <f t="shared" si="447"/>
        <v/>
      </c>
      <c r="AD1944" s="200" t="str">
        <f t="shared" si="447"/>
        <v/>
      </c>
      <c r="AE1944" s="200" t="str">
        <f t="shared" si="447"/>
        <v/>
      </c>
      <c r="AF1944" s="200" t="str">
        <f t="shared" si="447"/>
        <v/>
      </c>
      <c r="AG1944" s="200" t="str">
        <f t="shared" si="447"/>
        <v/>
      </c>
      <c r="AH1944" s="204" t="str">
        <f t="shared" si="447"/>
        <v/>
      </c>
      <c r="AI1944" s="204" t="str">
        <f t="shared" si="447"/>
        <v/>
      </c>
      <c r="AJ1944" s="204" t="str">
        <f t="shared" si="447"/>
        <v/>
      </c>
      <c r="AK1944" s="204" t="str">
        <f>IF(AND(AK1941&lt;&gt;"",AK1942&lt;&gt;"",AK1943&lt;&gt;""),AK1941*AK1942*AK1943,"")</f>
        <v/>
      </c>
      <c r="AL1944" s="204" t="str">
        <f t="shared" ref="AL1944:AO1944" si="448">IF(AND(AL1941&lt;&gt;"",AL1942&lt;&gt;"",AL1943&lt;&gt;""),AL1941*AL1942*AL1943,"")</f>
        <v/>
      </c>
      <c r="AM1944" s="204" t="str">
        <f t="shared" si="448"/>
        <v/>
      </c>
      <c r="AN1944" s="204" t="str">
        <f t="shared" si="448"/>
        <v/>
      </c>
      <c r="AO1944" s="210" t="str">
        <f t="shared" si="448"/>
        <v/>
      </c>
    </row>
    <row r="1945" spans="2:41" ht="12.45" customHeight="1" x14ac:dyDescent="0.3">
      <c r="B1945" s="456"/>
      <c r="C1945" s="430"/>
      <c r="D1945" s="426" t="s">
        <v>110</v>
      </c>
      <c r="E1945" s="243" t="s">
        <v>46</v>
      </c>
      <c r="F1945" s="203" t="s">
        <v>38</v>
      </c>
      <c r="G1945" s="203"/>
      <c r="H1945" s="203"/>
      <c r="I1945" s="202"/>
      <c r="J1945" s="244"/>
      <c r="K1945" s="244"/>
      <c r="L1945" s="203"/>
      <c r="M1945" s="203"/>
      <c r="N1945" s="250"/>
      <c r="O1945" s="251"/>
      <c r="P1945" s="251"/>
      <c r="Q1945" s="251"/>
      <c r="R1945" s="251"/>
      <c r="S1945" s="251"/>
      <c r="T1945" s="251"/>
      <c r="U1945" s="251"/>
      <c r="V1945" s="251"/>
      <c r="W1945" s="251"/>
      <c r="X1945" s="236"/>
      <c r="Y1945" s="240"/>
      <c r="Z1945" s="236"/>
      <c r="AA1945" s="236"/>
      <c r="AB1945" s="240"/>
      <c r="AC1945" s="236"/>
      <c r="AD1945" s="237"/>
      <c r="AE1945" s="238"/>
      <c r="AF1945" s="236"/>
      <c r="AG1945" s="236"/>
      <c r="AH1945" s="249"/>
      <c r="AI1945" s="249"/>
      <c r="AJ1945" s="236"/>
      <c r="AK1945" s="236"/>
      <c r="AL1945" s="236"/>
      <c r="AM1945" s="236"/>
      <c r="AN1945" s="254"/>
      <c r="AO1945" s="255"/>
    </row>
    <row r="1946" spans="2:41" ht="12.45" customHeight="1" x14ac:dyDescent="0.3">
      <c r="B1946" s="456"/>
      <c r="C1946" s="430"/>
      <c r="D1946" s="424"/>
      <c r="E1946" s="245" t="s">
        <v>109</v>
      </c>
      <c r="F1946" s="203" t="s">
        <v>38</v>
      </c>
      <c r="G1946" s="246"/>
      <c r="H1946" s="203"/>
      <c r="I1946" s="231"/>
      <c r="J1946" s="203"/>
      <c r="K1946" s="218"/>
      <c r="L1946" s="247"/>
      <c r="M1946" s="247"/>
      <c r="N1946" s="203"/>
      <c r="O1946" s="236"/>
      <c r="P1946" s="236"/>
      <c r="Q1946" s="236"/>
      <c r="R1946" s="236"/>
      <c r="S1946" s="236"/>
      <c r="T1946" s="236"/>
      <c r="U1946" s="236"/>
      <c r="V1946" s="236"/>
      <c r="W1946" s="236"/>
      <c r="X1946" s="236"/>
      <c r="Y1946" s="240"/>
      <c r="Z1946" s="236"/>
      <c r="AA1946" s="236"/>
      <c r="AB1946" s="240"/>
      <c r="AC1946" s="249"/>
      <c r="AD1946" s="252"/>
      <c r="AE1946" s="253"/>
      <c r="AF1946" s="236"/>
      <c r="AG1946" s="249"/>
      <c r="AH1946" s="249"/>
      <c r="AI1946" s="249"/>
      <c r="AJ1946" s="249"/>
      <c r="AK1946" s="249"/>
      <c r="AL1946" s="249"/>
      <c r="AM1946" s="236"/>
      <c r="AN1946" s="240"/>
      <c r="AO1946" s="242"/>
    </row>
    <row r="1947" spans="2:41" ht="12.45" customHeight="1" x14ac:dyDescent="0.3">
      <c r="B1947" s="456"/>
      <c r="C1947" s="430"/>
      <c r="D1947" s="424"/>
      <c r="E1947" s="245" t="s">
        <v>127</v>
      </c>
      <c r="F1947" s="203" t="s">
        <v>38</v>
      </c>
      <c r="G1947" s="202"/>
      <c r="H1947" s="203"/>
      <c r="I1947" s="203"/>
      <c r="J1947" s="247"/>
      <c r="K1947" s="248"/>
      <c r="L1947" s="203"/>
      <c r="M1947" s="203"/>
      <c r="N1947" s="247"/>
      <c r="O1947" s="249"/>
      <c r="P1947" s="249"/>
      <c r="Q1947" s="249"/>
      <c r="R1947" s="249"/>
      <c r="S1947" s="249"/>
      <c r="T1947" s="249"/>
      <c r="U1947" s="249"/>
      <c r="V1947" s="249"/>
      <c r="W1947" s="249"/>
      <c r="X1947" s="236"/>
      <c r="Y1947" s="240"/>
      <c r="Z1947" s="236"/>
      <c r="AA1947" s="236"/>
      <c r="AB1947" s="240"/>
      <c r="AC1947" s="249"/>
      <c r="AD1947" s="252"/>
      <c r="AE1947" s="253"/>
      <c r="AF1947" s="236"/>
      <c r="AG1947" s="249"/>
      <c r="AH1947" s="236"/>
      <c r="AI1947" s="236"/>
      <c r="AJ1947" s="236"/>
      <c r="AK1947" s="236"/>
      <c r="AL1947" s="236"/>
      <c r="AM1947" s="236"/>
      <c r="AN1947" s="240"/>
      <c r="AO1947" s="242"/>
    </row>
    <row r="1948" spans="2:41" ht="12.45" customHeight="1" x14ac:dyDescent="0.3">
      <c r="B1948" s="456"/>
      <c r="C1948" s="430"/>
      <c r="D1948" s="425"/>
      <c r="E1948" s="220" t="s">
        <v>126</v>
      </c>
      <c r="F1948" s="321" t="s">
        <v>38</v>
      </c>
      <c r="G1948" s="259" t="str">
        <f>IF(AND(G1945&lt;&gt;"",G1946&lt;&gt;"",G1947&lt;&gt;""),G1945*G1946*G1947,"")</f>
        <v/>
      </c>
      <c r="H1948" s="259" t="str">
        <f t="shared" ref="H1948:AO1948" si="449">IF(AND(H1945&lt;&gt;"",H1946&lt;&gt;"",H1947&lt;&gt;""),H1945*H1946*H1947,"")</f>
        <v/>
      </c>
      <c r="I1948" s="259" t="str">
        <f t="shared" si="449"/>
        <v/>
      </c>
      <c r="J1948" s="259" t="str">
        <f t="shared" si="449"/>
        <v/>
      </c>
      <c r="K1948" s="259" t="str">
        <f t="shared" si="449"/>
        <v/>
      </c>
      <c r="L1948" s="259" t="str">
        <f t="shared" si="449"/>
        <v/>
      </c>
      <c r="M1948" s="259" t="str">
        <f t="shared" si="449"/>
        <v/>
      </c>
      <c r="N1948" s="259" t="str">
        <f t="shared" si="449"/>
        <v/>
      </c>
      <c r="O1948" s="259" t="str">
        <f t="shared" si="449"/>
        <v/>
      </c>
      <c r="P1948" s="259" t="str">
        <f t="shared" si="449"/>
        <v/>
      </c>
      <c r="Q1948" s="259" t="str">
        <f t="shared" si="449"/>
        <v/>
      </c>
      <c r="R1948" s="259" t="str">
        <f t="shared" si="449"/>
        <v/>
      </c>
      <c r="S1948" s="259" t="str">
        <f t="shared" si="449"/>
        <v/>
      </c>
      <c r="T1948" s="259" t="str">
        <f t="shared" si="449"/>
        <v/>
      </c>
      <c r="U1948" s="259" t="str">
        <f t="shared" si="449"/>
        <v/>
      </c>
      <c r="V1948" s="259" t="str">
        <f t="shared" si="449"/>
        <v/>
      </c>
      <c r="W1948" s="259" t="str">
        <f t="shared" si="449"/>
        <v/>
      </c>
      <c r="X1948" s="259" t="str">
        <f t="shared" si="449"/>
        <v/>
      </c>
      <c r="Y1948" s="260" t="str">
        <f t="shared" si="449"/>
        <v/>
      </c>
      <c r="Z1948" s="261" t="str">
        <f t="shared" si="449"/>
        <v/>
      </c>
      <c r="AA1948" s="259" t="str">
        <f t="shared" si="449"/>
        <v/>
      </c>
      <c r="AB1948" s="260" t="str">
        <f t="shared" si="449"/>
        <v/>
      </c>
      <c r="AC1948" s="261" t="str">
        <f t="shared" si="449"/>
        <v/>
      </c>
      <c r="AD1948" s="259" t="str">
        <f t="shared" si="449"/>
        <v/>
      </c>
      <c r="AE1948" s="259" t="str">
        <f t="shared" si="449"/>
        <v/>
      </c>
      <c r="AF1948" s="259" t="str">
        <f t="shared" si="449"/>
        <v/>
      </c>
      <c r="AG1948" s="259" t="str">
        <f t="shared" si="449"/>
        <v/>
      </c>
      <c r="AH1948" s="259" t="str">
        <f t="shared" si="449"/>
        <v/>
      </c>
      <c r="AI1948" s="259" t="str">
        <f t="shared" si="449"/>
        <v/>
      </c>
      <c r="AJ1948" s="259" t="str">
        <f t="shared" si="449"/>
        <v/>
      </c>
      <c r="AK1948" s="259" t="str">
        <f t="shared" si="449"/>
        <v/>
      </c>
      <c r="AL1948" s="259" t="str">
        <f t="shared" si="449"/>
        <v/>
      </c>
      <c r="AM1948" s="259" t="str">
        <f t="shared" si="449"/>
        <v/>
      </c>
      <c r="AN1948" s="259" t="str">
        <f t="shared" si="449"/>
        <v/>
      </c>
      <c r="AO1948" s="262" t="str">
        <f t="shared" si="449"/>
        <v/>
      </c>
    </row>
    <row r="1949" spans="2:41" ht="12.45" customHeight="1" x14ac:dyDescent="0.3">
      <c r="B1949" s="456"/>
      <c r="C1949" s="430"/>
      <c r="D1949" s="426" t="s">
        <v>110</v>
      </c>
      <c r="E1949" s="243" t="s">
        <v>46</v>
      </c>
      <c r="F1949" s="203" t="s">
        <v>38</v>
      </c>
      <c r="G1949" s="247"/>
      <c r="H1949" s="247"/>
      <c r="I1949" s="256"/>
      <c r="J1949" s="257"/>
      <c r="K1949" s="257"/>
      <c r="L1949" s="247"/>
      <c r="M1949" s="247"/>
      <c r="N1949" s="250"/>
      <c r="O1949" s="251"/>
      <c r="P1949" s="251"/>
      <c r="Q1949" s="251"/>
      <c r="R1949" s="251"/>
      <c r="S1949" s="251"/>
      <c r="T1949" s="251"/>
      <c r="U1949" s="251"/>
      <c r="V1949" s="251"/>
      <c r="W1949" s="251"/>
      <c r="X1949" s="249"/>
      <c r="Y1949" s="254"/>
      <c r="Z1949" s="249"/>
      <c r="AA1949" s="249"/>
      <c r="AB1949" s="254"/>
      <c r="AC1949" s="249"/>
      <c r="AD1949" s="252"/>
      <c r="AE1949" s="258"/>
      <c r="AF1949" s="249"/>
      <c r="AG1949" s="249"/>
      <c r="AH1949" s="249"/>
      <c r="AI1949" s="249"/>
      <c r="AJ1949" s="249"/>
      <c r="AK1949" s="249"/>
      <c r="AL1949" s="249"/>
      <c r="AM1949" s="249"/>
      <c r="AN1949" s="254"/>
      <c r="AO1949" s="255"/>
    </row>
    <row r="1950" spans="2:41" ht="12.45" customHeight="1" x14ac:dyDescent="0.3">
      <c r="B1950" s="456"/>
      <c r="C1950" s="430"/>
      <c r="D1950" s="424"/>
      <c r="E1950" s="245" t="s">
        <v>109</v>
      </c>
      <c r="F1950" s="203" t="s">
        <v>38</v>
      </c>
      <c r="G1950" s="246"/>
      <c r="H1950" s="203"/>
      <c r="I1950" s="231"/>
      <c r="J1950" s="203"/>
      <c r="K1950" s="218"/>
      <c r="L1950" s="247"/>
      <c r="M1950" s="247"/>
      <c r="N1950" s="203"/>
      <c r="O1950" s="236"/>
      <c r="P1950" s="236"/>
      <c r="Q1950" s="236"/>
      <c r="R1950" s="236"/>
      <c r="S1950" s="236"/>
      <c r="T1950" s="236"/>
      <c r="U1950" s="236"/>
      <c r="V1950" s="236"/>
      <c r="W1950" s="236"/>
      <c r="X1950" s="236"/>
      <c r="Y1950" s="240"/>
      <c r="Z1950" s="236"/>
      <c r="AA1950" s="236"/>
      <c r="AB1950" s="240"/>
      <c r="AC1950" s="249"/>
      <c r="AD1950" s="252"/>
      <c r="AE1950" s="253"/>
      <c r="AF1950" s="236"/>
      <c r="AG1950" s="249"/>
      <c r="AH1950" s="249"/>
      <c r="AI1950" s="249"/>
      <c r="AJ1950" s="249"/>
      <c r="AK1950" s="249"/>
      <c r="AL1950" s="249"/>
      <c r="AM1950" s="236"/>
      <c r="AN1950" s="240"/>
      <c r="AO1950" s="242"/>
    </row>
    <row r="1951" spans="2:41" ht="12.45" customHeight="1" x14ac:dyDescent="0.3">
      <c r="B1951" s="456"/>
      <c r="C1951" s="430"/>
      <c r="D1951" s="424"/>
      <c r="E1951" s="245" t="s">
        <v>127</v>
      </c>
      <c r="F1951" s="203" t="s">
        <v>38</v>
      </c>
      <c r="G1951" s="202"/>
      <c r="H1951" s="203"/>
      <c r="I1951" s="203"/>
      <c r="J1951" s="203"/>
      <c r="K1951" s="218"/>
      <c r="L1951" s="203"/>
      <c r="M1951" s="203"/>
      <c r="N1951" s="203"/>
      <c r="O1951" s="236"/>
      <c r="P1951" s="236"/>
      <c r="Q1951" s="236"/>
      <c r="R1951" s="236"/>
      <c r="S1951" s="236"/>
      <c r="T1951" s="236"/>
      <c r="U1951" s="236"/>
      <c r="V1951" s="236"/>
      <c r="W1951" s="236"/>
      <c r="X1951" s="236"/>
      <c r="Y1951" s="240"/>
      <c r="Z1951" s="236"/>
      <c r="AA1951" s="236"/>
      <c r="AB1951" s="240"/>
      <c r="AC1951" s="236"/>
      <c r="AD1951" s="237"/>
      <c r="AE1951" s="263"/>
      <c r="AF1951" s="236"/>
      <c r="AG1951" s="236"/>
      <c r="AH1951" s="236"/>
      <c r="AI1951" s="236"/>
      <c r="AJ1951" s="236"/>
      <c r="AK1951" s="236"/>
      <c r="AL1951" s="236"/>
      <c r="AM1951" s="236"/>
      <c r="AN1951" s="240"/>
      <c r="AO1951" s="242"/>
    </row>
    <row r="1952" spans="2:41" ht="12.45" customHeight="1" x14ac:dyDescent="0.3">
      <c r="B1952" s="456"/>
      <c r="C1952" s="430"/>
      <c r="D1952" s="425"/>
      <c r="E1952" s="221" t="s">
        <v>126</v>
      </c>
      <c r="F1952" s="321" t="s">
        <v>38</v>
      </c>
      <c r="G1952" s="259" t="str">
        <f>IF(AND(G1949&lt;&gt;"",G1950&lt;&gt;"",G1951&lt;&gt;""),G1949*G1950*G1951,"")</f>
        <v/>
      </c>
      <c r="H1952" s="259" t="str">
        <f t="shared" ref="H1952:AO1952" si="450">IF(AND(H1949&lt;&gt;"",H1950&lt;&gt;"",H1951&lt;&gt;""),H1949*H1950*H1951,"")</f>
        <v/>
      </c>
      <c r="I1952" s="259" t="str">
        <f t="shared" si="450"/>
        <v/>
      </c>
      <c r="J1952" s="259" t="str">
        <f t="shared" si="450"/>
        <v/>
      </c>
      <c r="K1952" s="259" t="str">
        <f t="shared" si="450"/>
        <v/>
      </c>
      <c r="L1952" s="259" t="str">
        <f t="shared" si="450"/>
        <v/>
      </c>
      <c r="M1952" s="259" t="str">
        <f t="shared" si="450"/>
        <v/>
      </c>
      <c r="N1952" s="259" t="str">
        <f t="shared" si="450"/>
        <v/>
      </c>
      <c r="O1952" s="259" t="str">
        <f t="shared" si="450"/>
        <v/>
      </c>
      <c r="P1952" s="259" t="str">
        <f t="shared" si="450"/>
        <v/>
      </c>
      <c r="Q1952" s="259" t="str">
        <f t="shared" si="450"/>
        <v/>
      </c>
      <c r="R1952" s="259" t="str">
        <f t="shared" si="450"/>
        <v/>
      </c>
      <c r="S1952" s="259" t="str">
        <f t="shared" si="450"/>
        <v/>
      </c>
      <c r="T1952" s="259" t="str">
        <f t="shared" si="450"/>
        <v/>
      </c>
      <c r="U1952" s="259" t="str">
        <f t="shared" si="450"/>
        <v/>
      </c>
      <c r="V1952" s="259" t="str">
        <f t="shared" si="450"/>
        <v/>
      </c>
      <c r="W1952" s="259" t="str">
        <f t="shared" si="450"/>
        <v/>
      </c>
      <c r="X1952" s="259" t="str">
        <f t="shared" si="450"/>
        <v/>
      </c>
      <c r="Y1952" s="259" t="str">
        <f t="shared" si="450"/>
        <v/>
      </c>
      <c r="Z1952" s="259" t="str">
        <f t="shared" si="450"/>
        <v/>
      </c>
      <c r="AA1952" s="259" t="str">
        <f t="shared" si="450"/>
        <v/>
      </c>
      <c r="AB1952" s="259" t="str">
        <f t="shared" si="450"/>
        <v/>
      </c>
      <c r="AC1952" s="259" t="str">
        <f t="shared" si="450"/>
        <v/>
      </c>
      <c r="AD1952" s="259" t="str">
        <f t="shared" si="450"/>
        <v/>
      </c>
      <c r="AE1952" s="259" t="str">
        <f t="shared" si="450"/>
        <v/>
      </c>
      <c r="AF1952" s="259" t="str">
        <f t="shared" si="450"/>
        <v/>
      </c>
      <c r="AG1952" s="259" t="str">
        <f t="shared" si="450"/>
        <v/>
      </c>
      <c r="AH1952" s="259" t="str">
        <f t="shared" si="450"/>
        <v/>
      </c>
      <c r="AI1952" s="259" t="str">
        <f t="shared" si="450"/>
        <v/>
      </c>
      <c r="AJ1952" s="259" t="str">
        <f t="shared" si="450"/>
        <v/>
      </c>
      <c r="AK1952" s="259" t="str">
        <f t="shared" si="450"/>
        <v/>
      </c>
      <c r="AL1952" s="259" t="str">
        <f t="shared" si="450"/>
        <v/>
      </c>
      <c r="AM1952" s="259" t="str">
        <f t="shared" si="450"/>
        <v/>
      </c>
      <c r="AN1952" s="259" t="str">
        <f t="shared" si="450"/>
        <v/>
      </c>
      <c r="AO1952" s="262" t="str">
        <f t="shared" si="450"/>
        <v/>
      </c>
    </row>
    <row r="1953" spans="2:41" ht="12.45" customHeight="1" x14ac:dyDescent="0.3">
      <c r="B1953" s="456"/>
      <c r="C1953" s="430"/>
      <c r="D1953" s="426" t="s">
        <v>110</v>
      </c>
      <c r="E1953" s="264" t="s">
        <v>46</v>
      </c>
      <c r="F1953" s="203" t="s">
        <v>38</v>
      </c>
      <c r="G1953" s="247"/>
      <c r="H1953" s="247"/>
      <c r="I1953" s="256"/>
      <c r="J1953" s="257"/>
      <c r="K1953" s="257"/>
      <c r="L1953" s="247"/>
      <c r="M1953" s="247"/>
      <c r="N1953" s="250"/>
      <c r="O1953" s="251"/>
      <c r="P1953" s="251"/>
      <c r="Q1953" s="251"/>
      <c r="R1953" s="251"/>
      <c r="S1953" s="251"/>
      <c r="T1953" s="251"/>
      <c r="U1953" s="251"/>
      <c r="V1953" s="251"/>
      <c r="W1953" s="251"/>
      <c r="X1953" s="249"/>
      <c r="Y1953" s="254"/>
      <c r="Z1953" s="249"/>
      <c r="AA1953" s="249"/>
      <c r="AB1953" s="254"/>
      <c r="AC1953" s="249"/>
      <c r="AD1953" s="252"/>
      <c r="AE1953" s="258"/>
      <c r="AF1953" s="249"/>
      <c r="AG1953" s="249"/>
      <c r="AH1953" s="249"/>
      <c r="AI1953" s="249"/>
      <c r="AJ1953" s="249"/>
      <c r="AK1953" s="249"/>
      <c r="AL1953" s="249"/>
      <c r="AM1953" s="249"/>
      <c r="AN1953" s="254"/>
      <c r="AO1953" s="255"/>
    </row>
    <row r="1954" spans="2:41" ht="12.45" customHeight="1" x14ac:dyDescent="0.3">
      <c r="B1954" s="456"/>
      <c r="C1954" s="430"/>
      <c r="D1954" s="424"/>
      <c r="E1954" s="245" t="s">
        <v>109</v>
      </c>
      <c r="F1954" s="203" t="s">
        <v>38</v>
      </c>
      <c r="G1954" s="246"/>
      <c r="H1954" s="203"/>
      <c r="I1954" s="231"/>
      <c r="J1954" s="203"/>
      <c r="K1954" s="218"/>
      <c r="L1954" s="247"/>
      <c r="M1954" s="247"/>
      <c r="N1954" s="203"/>
      <c r="O1954" s="236"/>
      <c r="P1954" s="236"/>
      <c r="Q1954" s="236"/>
      <c r="R1954" s="236"/>
      <c r="S1954" s="236"/>
      <c r="T1954" s="236"/>
      <c r="U1954" s="236"/>
      <c r="V1954" s="236"/>
      <c r="W1954" s="236"/>
      <c r="X1954" s="236"/>
      <c r="Y1954" s="240"/>
      <c r="Z1954" s="236"/>
      <c r="AA1954" s="236"/>
      <c r="AB1954" s="240"/>
      <c r="AC1954" s="249"/>
      <c r="AD1954" s="252"/>
      <c r="AE1954" s="253"/>
      <c r="AF1954" s="236"/>
      <c r="AG1954" s="249"/>
      <c r="AH1954" s="249"/>
      <c r="AI1954" s="249"/>
      <c r="AJ1954" s="249"/>
      <c r="AK1954" s="249"/>
      <c r="AL1954" s="249"/>
      <c r="AM1954" s="236"/>
      <c r="AN1954" s="240"/>
      <c r="AO1954" s="242"/>
    </row>
    <row r="1955" spans="2:41" ht="12.45" customHeight="1" x14ac:dyDescent="0.3">
      <c r="B1955" s="456"/>
      <c r="C1955" s="430"/>
      <c r="D1955" s="424"/>
      <c r="E1955" s="245" t="s">
        <v>127</v>
      </c>
      <c r="F1955" s="203" t="s">
        <v>38</v>
      </c>
      <c r="G1955" s="202"/>
      <c r="H1955" s="203"/>
      <c r="I1955" s="203"/>
      <c r="J1955" s="203"/>
      <c r="K1955" s="218"/>
      <c r="L1955" s="203"/>
      <c r="M1955" s="203"/>
      <c r="N1955" s="203"/>
      <c r="O1955" s="236"/>
      <c r="P1955" s="236"/>
      <c r="Q1955" s="236"/>
      <c r="R1955" s="236"/>
      <c r="S1955" s="236"/>
      <c r="T1955" s="236"/>
      <c r="U1955" s="236"/>
      <c r="V1955" s="236"/>
      <c r="W1955" s="236"/>
      <c r="X1955" s="236"/>
      <c r="Y1955" s="240"/>
      <c r="Z1955" s="236"/>
      <c r="AA1955" s="236"/>
      <c r="AB1955" s="240"/>
      <c r="AC1955" s="236"/>
      <c r="AD1955" s="237"/>
      <c r="AE1955" s="263"/>
      <c r="AF1955" s="236"/>
      <c r="AG1955" s="236"/>
      <c r="AH1955" s="236"/>
      <c r="AI1955" s="236"/>
      <c r="AJ1955" s="236"/>
      <c r="AK1955" s="236"/>
      <c r="AL1955" s="236"/>
      <c r="AM1955" s="236"/>
      <c r="AN1955" s="240"/>
      <c r="AO1955" s="242"/>
    </row>
    <row r="1956" spans="2:41" ht="12.45" customHeight="1" x14ac:dyDescent="0.3">
      <c r="B1956" s="456"/>
      <c r="C1956" s="430"/>
      <c r="D1956" s="425"/>
      <c r="E1956" s="221" t="s">
        <v>126</v>
      </c>
      <c r="F1956" s="321" t="s">
        <v>38</v>
      </c>
      <c r="G1956" s="259" t="str">
        <f>IF(AND(G1953&lt;&gt;"",G1954&lt;&gt;"",G1955&lt;&gt;""),G1953*G1954*G1955,"")</f>
        <v/>
      </c>
      <c r="H1956" s="259" t="str">
        <f t="shared" ref="H1956:AO1956" si="451">IF(AND(H1953&lt;&gt;"",H1954&lt;&gt;"",H1955&lt;&gt;""),H1953*H1954*H1955,"")</f>
        <v/>
      </c>
      <c r="I1956" s="259" t="str">
        <f t="shared" si="451"/>
        <v/>
      </c>
      <c r="J1956" s="259" t="str">
        <f t="shared" si="451"/>
        <v/>
      </c>
      <c r="K1956" s="259" t="str">
        <f t="shared" si="451"/>
        <v/>
      </c>
      <c r="L1956" s="259" t="str">
        <f t="shared" si="451"/>
        <v/>
      </c>
      <c r="M1956" s="259" t="str">
        <f t="shared" si="451"/>
        <v/>
      </c>
      <c r="N1956" s="259" t="str">
        <f t="shared" si="451"/>
        <v/>
      </c>
      <c r="O1956" s="259" t="str">
        <f t="shared" si="451"/>
        <v/>
      </c>
      <c r="P1956" s="259" t="str">
        <f t="shared" si="451"/>
        <v/>
      </c>
      <c r="Q1956" s="259" t="str">
        <f t="shared" si="451"/>
        <v/>
      </c>
      <c r="R1956" s="259" t="str">
        <f t="shared" si="451"/>
        <v/>
      </c>
      <c r="S1956" s="259" t="str">
        <f t="shared" si="451"/>
        <v/>
      </c>
      <c r="T1956" s="259" t="str">
        <f t="shared" si="451"/>
        <v/>
      </c>
      <c r="U1956" s="259" t="str">
        <f t="shared" si="451"/>
        <v/>
      </c>
      <c r="V1956" s="259" t="str">
        <f t="shared" si="451"/>
        <v/>
      </c>
      <c r="W1956" s="259" t="str">
        <f t="shared" si="451"/>
        <v/>
      </c>
      <c r="X1956" s="259" t="str">
        <f t="shared" si="451"/>
        <v/>
      </c>
      <c r="Y1956" s="259" t="str">
        <f t="shared" si="451"/>
        <v/>
      </c>
      <c r="Z1956" s="259" t="str">
        <f t="shared" si="451"/>
        <v/>
      </c>
      <c r="AA1956" s="259" t="str">
        <f t="shared" si="451"/>
        <v/>
      </c>
      <c r="AB1956" s="259" t="str">
        <f t="shared" si="451"/>
        <v/>
      </c>
      <c r="AC1956" s="259" t="str">
        <f t="shared" si="451"/>
        <v/>
      </c>
      <c r="AD1956" s="259" t="str">
        <f t="shared" si="451"/>
        <v/>
      </c>
      <c r="AE1956" s="259" t="str">
        <f t="shared" si="451"/>
        <v/>
      </c>
      <c r="AF1956" s="259" t="str">
        <f t="shared" si="451"/>
        <v/>
      </c>
      <c r="AG1956" s="259" t="str">
        <f t="shared" si="451"/>
        <v/>
      </c>
      <c r="AH1956" s="259" t="str">
        <f t="shared" si="451"/>
        <v/>
      </c>
      <c r="AI1956" s="259" t="str">
        <f t="shared" si="451"/>
        <v/>
      </c>
      <c r="AJ1956" s="259" t="str">
        <f t="shared" si="451"/>
        <v/>
      </c>
      <c r="AK1956" s="259" t="str">
        <f t="shared" si="451"/>
        <v/>
      </c>
      <c r="AL1956" s="259" t="str">
        <f t="shared" si="451"/>
        <v/>
      </c>
      <c r="AM1956" s="259" t="str">
        <f t="shared" si="451"/>
        <v/>
      </c>
      <c r="AN1956" s="259" t="str">
        <f t="shared" si="451"/>
        <v/>
      </c>
      <c r="AO1956" s="262" t="str">
        <f t="shared" si="451"/>
        <v/>
      </c>
    </row>
    <row r="1957" spans="2:41" ht="12.45" customHeight="1" x14ac:dyDescent="0.3">
      <c r="B1957" s="456"/>
      <c r="C1957" s="430"/>
      <c r="D1957" s="426" t="s">
        <v>110</v>
      </c>
      <c r="E1957" s="264" t="s">
        <v>46</v>
      </c>
      <c r="F1957" s="203" t="s">
        <v>38</v>
      </c>
      <c r="G1957" s="247"/>
      <c r="H1957" s="247"/>
      <c r="I1957" s="256"/>
      <c r="J1957" s="257"/>
      <c r="K1957" s="257"/>
      <c r="L1957" s="247"/>
      <c r="M1957" s="247"/>
      <c r="N1957" s="250"/>
      <c r="O1957" s="251"/>
      <c r="P1957" s="251"/>
      <c r="Q1957" s="251"/>
      <c r="R1957" s="251"/>
      <c r="S1957" s="251"/>
      <c r="T1957" s="251"/>
      <c r="U1957" s="251"/>
      <c r="V1957" s="251"/>
      <c r="W1957" s="251"/>
      <c r="X1957" s="249"/>
      <c r="Y1957" s="254"/>
      <c r="Z1957" s="249"/>
      <c r="AA1957" s="249"/>
      <c r="AB1957" s="254"/>
      <c r="AC1957" s="249"/>
      <c r="AD1957" s="252"/>
      <c r="AE1957" s="258"/>
      <c r="AF1957" s="249"/>
      <c r="AG1957" s="249"/>
      <c r="AH1957" s="249"/>
      <c r="AI1957" s="249"/>
      <c r="AJ1957" s="249"/>
      <c r="AK1957" s="249"/>
      <c r="AL1957" s="249"/>
      <c r="AM1957" s="249"/>
      <c r="AN1957" s="254"/>
      <c r="AO1957" s="255"/>
    </row>
    <row r="1958" spans="2:41" ht="12.45" customHeight="1" x14ac:dyDescent="0.3">
      <c r="B1958" s="456"/>
      <c r="C1958" s="430"/>
      <c r="D1958" s="424"/>
      <c r="E1958" s="245" t="s">
        <v>109</v>
      </c>
      <c r="F1958" s="203" t="s">
        <v>38</v>
      </c>
      <c r="G1958" s="246"/>
      <c r="H1958" s="203"/>
      <c r="I1958" s="231"/>
      <c r="J1958" s="203"/>
      <c r="K1958" s="218"/>
      <c r="L1958" s="247"/>
      <c r="M1958" s="247"/>
      <c r="N1958" s="203"/>
      <c r="O1958" s="236"/>
      <c r="P1958" s="236"/>
      <c r="Q1958" s="236"/>
      <c r="R1958" s="236"/>
      <c r="S1958" s="236"/>
      <c r="T1958" s="236"/>
      <c r="U1958" s="236"/>
      <c r="V1958" s="236"/>
      <c r="W1958" s="236"/>
      <c r="X1958" s="236"/>
      <c r="Y1958" s="240"/>
      <c r="Z1958" s="236"/>
      <c r="AA1958" s="236"/>
      <c r="AB1958" s="240"/>
      <c r="AC1958" s="249"/>
      <c r="AD1958" s="252"/>
      <c r="AE1958" s="253"/>
      <c r="AF1958" s="236"/>
      <c r="AG1958" s="249"/>
      <c r="AH1958" s="249"/>
      <c r="AI1958" s="249"/>
      <c r="AJ1958" s="249"/>
      <c r="AK1958" s="249"/>
      <c r="AL1958" s="249"/>
      <c r="AM1958" s="236"/>
      <c r="AN1958" s="240"/>
      <c r="AO1958" s="242"/>
    </row>
    <row r="1959" spans="2:41" ht="12.45" customHeight="1" x14ac:dyDescent="0.3">
      <c r="B1959" s="456"/>
      <c r="C1959" s="430"/>
      <c r="D1959" s="424"/>
      <c r="E1959" s="245" t="s">
        <v>127</v>
      </c>
      <c r="F1959" s="203" t="s">
        <v>38</v>
      </c>
      <c r="G1959" s="202"/>
      <c r="H1959" s="203"/>
      <c r="I1959" s="203"/>
      <c r="J1959" s="203"/>
      <c r="K1959" s="218"/>
      <c r="L1959" s="203"/>
      <c r="M1959" s="203"/>
      <c r="N1959" s="203"/>
      <c r="O1959" s="236"/>
      <c r="P1959" s="236"/>
      <c r="Q1959" s="236"/>
      <c r="R1959" s="236"/>
      <c r="S1959" s="236"/>
      <c r="T1959" s="236"/>
      <c r="U1959" s="236"/>
      <c r="V1959" s="236"/>
      <c r="W1959" s="236"/>
      <c r="X1959" s="236"/>
      <c r="Y1959" s="240"/>
      <c r="Z1959" s="236"/>
      <c r="AA1959" s="236"/>
      <c r="AB1959" s="240"/>
      <c r="AC1959" s="236"/>
      <c r="AD1959" s="237"/>
      <c r="AE1959" s="263"/>
      <c r="AF1959" s="236"/>
      <c r="AG1959" s="236"/>
      <c r="AH1959" s="236"/>
      <c r="AI1959" s="236"/>
      <c r="AJ1959" s="236"/>
      <c r="AK1959" s="236"/>
      <c r="AL1959" s="236"/>
      <c r="AM1959" s="236"/>
      <c r="AN1959" s="240"/>
      <c r="AO1959" s="242"/>
    </row>
    <row r="1960" spans="2:41" ht="12.45" customHeight="1" x14ac:dyDescent="0.3">
      <c r="B1960" s="456"/>
      <c r="C1960" s="430"/>
      <c r="D1960" s="425"/>
      <c r="E1960" s="221" t="s">
        <v>126</v>
      </c>
      <c r="F1960" s="321" t="s">
        <v>38</v>
      </c>
      <c r="G1960" s="259" t="str">
        <f>IF(AND(G1957&lt;&gt;"",G1958&lt;&gt;"",G1959&lt;&gt;""),G1957*G1958*G1959,"")</f>
        <v/>
      </c>
      <c r="H1960" s="259" t="str">
        <f t="shared" ref="H1960:AO1960" si="452">IF(AND(H1957&lt;&gt;"",H1958&lt;&gt;"",H1959&lt;&gt;""),H1957*H1958*H1959,"")</f>
        <v/>
      </c>
      <c r="I1960" s="259" t="str">
        <f t="shared" si="452"/>
        <v/>
      </c>
      <c r="J1960" s="259" t="str">
        <f t="shared" si="452"/>
        <v/>
      </c>
      <c r="K1960" s="259" t="str">
        <f t="shared" si="452"/>
        <v/>
      </c>
      <c r="L1960" s="259" t="str">
        <f t="shared" si="452"/>
        <v/>
      </c>
      <c r="M1960" s="259" t="str">
        <f t="shared" si="452"/>
        <v/>
      </c>
      <c r="N1960" s="259" t="str">
        <f t="shared" si="452"/>
        <v/>
      </c>
      <c r="O1960" s="259" t="str">
        <f t="shared" si="452"/>
        <v/>
      </c>
      <c r="P1960" s="259" t="str">
        <f t="shared" si="452"/>
        <v/>
      </c>
      <c r="Q1960" s="259" t="str">
        <f t="shared" si="452"/>
        <v/>
      </c>
      <c r="R1960" s="259" t="str">
        <f t="shared" si="452"/>
        <v/>
      </c>
      <c r="S1960" s="259" t="str">
        <f t="shared" si="452"/>
        <v/>
      </c>
      <c r="T1960" s="259" t="str">
        <f t="shared" si="452"/>
        <v/>
      </c>
      <c r="U1960" s="259" t="str">
        <f t="shared" si="452"/>
        <v/>
      </c>
      <c r="V1960" s="259" t="str">
        <f t="shared" si="452"/>
        <v/>
      </c>
      <c r="W1960" s="259" t="str">
        <f t="shared" si="452"/>
        <v/>
      </c>
      <c r="X1960" s="259" t="str">
        <f t="shared" si="452"/>
        <v/>
      </c>
      <c r="Y1960" s="259" t="str">
        <f t="shared" si="452"/>
        <v/>
      </c>
      <c r="Z1960" s="259" t="str">
        <f t="shared" si="452"/>
        <v/>
      </c>
      <c r="AA1960" s="259" t="str">
        <f t="shared" si="452"/>
        <v/>
      </c>
      <c r="AB1960" s="259" t="str">
        <f t="shared" si="452"/>
        <v/>
      </c>
      <c r="AC1960" s="259" t="str">
        <f t="shared" si="452"/>
        <v/>
      </c>
      <c r="AD1960" s="259" t="str">
        <f t="shared" si="452"/>
        <v/>
      </c>
      <c r="AE1960" s="259" t="str">
        <f t="shared" si="452"/>
        <v/>
      </c>
      <c r="AF1960" s="259" t="str">
        <f t="shared" si="452"/>
        <v/>
      </c>
      <c r="AG1960" s="259" t="str">
        <f t="shared" si="452"/>
        <v/>
      </c>
      <c r="AH1960" s="259" t="str">
        <f t="shared" si="452"/>
        <v/>
      </c>
      <c r="AI1960" s="259" t="str">
        <f t="shared" si="452"/>
        <v/>
      </c>
      <c r="AJ1960" s="259" t="str">
        <f t="shared" si="452"/>
        <v/>
      </c>
      <c r="AK1960" s="259" t="str">
        <f t="shared" si="452"/>
        <v/>
      </c>
      <c r="AL1960" s="259" t="str">
        <f t="shared" si="452"/>
        <v/>
      </c>
      <c r="AM1960" s="259" t="str">
        <f t="shared" si="452"/>
        <v/>
      </c>
      <c r="AN1960" s="259" t="str">
        <f t="shared" si="452"/>
        <v/>
      </c>
      <c r="AO1960" s="262" t="str">
        <f t="shared" si="452"/>
        <v/>
      </c>
    </row>
    <row r="1961" spans="2:41" ht="12.45" customHeight="1" x14ac:dyDescent="0.3">
      <c r="B1961" s="456"/>
      <c r="C1961" s="430"/>
      <c r="D1961" s="426" t="s">
        <v>110</v>
      </c>
      <c r="E1961" s="264" t="s">
        <v>46</v>
      </c>
      <c r="F1961" s="203" t="s">
        <v>38</v>
      </c>
      <c r="G1961" s="247"/>
      <c r="H1961" s="247"/>
      <c r="I1961" s="256"/>
      <c r="J1961" s="257"/>
      <c r="K1961" s="257"/>
      <c r="L1961" s="247"/>
      <c r="M1961" s="247"/>
      <c r="N1961" s="250"/>
      <c r="O1961" s="251"/>
      <c r="P1961" s="251"/>
      <c r="Q1961" s="251"/>
      <c r="R1961" s="251"/>
      <c r="S1961" s="251"/>
      <c r="T1961" s="251"/>
      <c r="U1961" s="251"/>
      <c r="V1961" s="251"/>
      <c r="W1961" s="251"/>
      <c r="X1961" s="249"/>
      <c r="Y1961" s="254"/>
      <c r="Z1961" s="249"/>
      <c r="AA1961" s="249"/>
      <c r="AB1961" s="254"/>
      <c r="AC1961" s="249"/>
      <c r="AD1961" s="252"/>
      <c r="AE1961" s="258"/>
      <c r="AF1961" s="249"/>
      <c r="AG1961" s="249"/>
      <c r="AH1961" s="249"/>
      <c r="AI1961" s="249"/>
      <c r="AJ1961" s="249"/>
      <c r="AK1961" s="249"/>
      <c r="AL1961" s="249"/>
      <c r="AM1961" s="249"/>
      <c r="AN1961" s="254"/>
      <c r="AO1961" s="255"/>
    </row>
    <row r="1962" spans="2:41" ht="12.45" customHeight="1" x14ac:dyDescent="0.3">
      <c r="B1962" s="456"/>
      <c r="C1962" s="430"/>
      <c r="D1962" s="424"/>
      <c r="E1962" s="245" t="s">
        <v>109</v>
      </c>
      <c r="F1962" s="203" t="s">
        <v>38</v>
      </c>
      <c r="G1962" s="246"/>
      <c r="H1962" s="203"/>
      <c r="I1962" s="231"/>
      <c r="J1962" s="203"/>
      <c r="K1962" s="218"/>
      <c r="L1962" s="247"/>
      <c r="M1962" s="247"/>
      <c r="N1962" s="203"/>
      <c r="O1962" s="236"/>
      <c r="P1962" s="236"/>
      <c r="Q1962" s="236"/>
      <c r="R1962" s="236"/>
      <c r="S1962" s="236"/>
      <c r="T1962" s="236"/>
      <c r="U1962" s="236"/>
      <c r="V1962" s="236"/>
      <c r="W1962" s="236"/>
      <c r="X1962" s="236"/>
      <c r="Y1962" s="240"/>
      <c r="Z1962" s="236"/>
      <c r="AA1962" s="236"/>
      <c r="AB1962" s="240"/>
      <c r="AC1962" s="249"/>
      <c r="AD1962" s="252"/>
      <c r="AE1962" s="253"/>
      <c r="AF1962" s="236"/>
      <c r="AG1962" s="249"/>
      <c r="AH1962" s="249"/>
      <c r="AI1962" s="249"/>
      <c r="AJ1962" s="249"/>
      <c r="AK1962" s="249"/>
      <c r="AL1962" s="249"/>
      <c r="AM1962" s="236"/>
      <c r="AN1962" s="240"/>
      <c r="AO1962" s="242"/>
    </row>
    <row r="1963" spans="2:41" ht="12.45" customHeight="1" x14ac:dyDescent="0.3">
      <c r="B1963" s="456"/>
      <c r="C1963" s="430"/>
      <c r="D1963" s="424"/>
      <c r="E1963" s="245" t="s">
        <v>127</v>
      </c>
      <c r="F1963" s="203" t="s">
        <v>38</v>
      </c>
      <c r="G1963" s="202"/>
      <c r="H1963" s="203"/>
      <c r="I1963" s="203"/>
      <c r="J1963" s="203"/>
      <c r="K1963" s="218"/>
      <c r="L1963" s="203"/>
      <c r="M1963" s="203"/>
      <c r="N1963" s="203"/>
      <c r="O1963" s="236"/>
      <c r="P1963" s="236"/>
      <c r="Q1963" s="236"/>
      <c r="R1963" s="236"/>
      <c r="S1963" s="236"/>
      <c r="T1963" s="236"/>
      <c r="U1963" s="236"/>
      <c r="V1963" s="236"/>
      <c r="W1963" s="236"/>
      <c r="X1963" s="236"/>
      <c r="Y1963" s="240"/>
      <c r="Z1963" s="236"/>
      <c r="AA1963" s="236"/>
      <c r="AB1963" s="240"/>
      <c r="AC1963" s="236"/>
      <c r="AD1963" s="237"/>
      <c r="AE1963" s="263"/>
      <c r="AF1963" s="236"/>
      <c r="AG1963" s="236"/>
      <c r="AH1963" s="236"/>
      <c r="AI1963" s="236"/>
      <c r="AJ1963" s="236"/>
      <c r="AK1963" s="236"/>
      <c r="AL1963" s="236"/>
      <c r="AM1963" s="236"/>
      <c r="AN1963" s="240"/>
      <c r="AO1963" s="242"/>
    </row>
    <row r="1964" spans="2:41" ht="12.45" customHeight="1" x14ac:dyDescent="0.3">
      <c r="B1964" s="456"/>
      <c r="C1964" s="430"/>
      <c r="D1964" s="425"/>
      <c r="E1964" s="221" t="s">
        <v>126</v>
      </c>
      <c r="F1964" s="321" t="s">
        <v>38</v>
      </c>
      <c r="G1964" s="259" t="str">
        <f>IF(AND(G1961&lt;&gt;"",G1962&lt;&gt;"",G1963&lt;&gt;""),G1961*G1962*G1963,"")</f>
        <v/>
      </c>
      <c r="H1964" s="259" t="str">
        <f t="shared" ref="H1964:AO1964" si="453">IF(AND(H1961&lt;&gt;"",H1962&lt;&gt;"",H1963&lt;&gt;""),H1961*H1962*H1963,"")</f>
        <v/>
      </c>
      <c r="I1964" s="259" t="str">
        <f t="shared" si="453"/>
        <v/>
      </c>
      <c r="J1964" s="259" t="str">
        <f t="shared" si="453"/>
        <v/>
      </c>
      <c r="K1964" s="259" t="str">
        <f t="shared" si="453"/>
        <v/>
      </c>
      <c r="L1964" s="259" t="str">
        <f t="shared" si="453"/>
        <v/>
      </c>
      <c r="M1964" s="259" t="str">
        <f t="shared" si="453"/>
        <v/>
      </c>
      <c r="N1964" s="259" t="str">
        <f t="shared" si="453"/>
        <v/>
      </c>
      <c r="O1964" s="259" t="str">
        <f t="shared" si="453"/>
        <v/>
      </c>
      <c r="P1964" s="259" t="str">
        <f t="shared" si="453"/>
        <v/>
      </c>
      <c r="Q1964" s="259" t="str">
        <f t="shared" si="453"/>
        <v/>
      </c>
      <c r="R1964" s="259" t="str">
        <f t="shared" si="453"/>
        <v/>
      </c>
      <c r="S1964" s="259" t="str">
        <f t="shared" si="453"/>
        <v/>
      </c>
      <c r="T1964" s="259" t="str">
        <f t="shared" si="453"/>
        <v/>
      </c>
      <c r="U1964" s="259" t="str">
        <f t="shared" si="453"/>
        <v/>
      </c>
      <c r="V1964" s="259" t="str">
        <f t="shared" si="453"/>
        <v/>
      </c>
      <c r="W1964" s="259" t="str">
        <f t="shared" si="453"/>
        <v/>
      </c>
      <c r="X1964" s="259" t="str">
        <f t="shared" si="453"/>
        <v/>
      </c>
      <c r="Y1964" s="259" t="str">
        <f t="shared" si="453"/>
        <v/>
      </c>
      <c r="Z1964" s="259" t="str">
        <f t="shared" si="453"/>
        <v/>
      </c>
      <c r="AA1964" s="259" t="str">
        <f t="shared" si="453"/>
        <v/>
      </c>
      <c r="AB1964" s="259" t="str">
        <f t="shared" si="453"/>
        <v/>
      </c>
      <c r="AC1964" s="259" t="str">
        <f t="shared" si="453"/>
        <v/>
      </c>
      <c r="AD1964" s="259" t="str">
        <f t="shared" si="453"/>
        <v/>
      </c>
      <c r="AE1964" s="259" t="str">
        <f t="shared" si="453"/>
        <v/>
      </c>
      <c r="AF1964" s="259" t="str">
        <f t="shared" si="453"/>
        <v/>
      </c>
      <c r="AG1964" s="259" t="str">
        <f t="shared" si="453"/>
        <v/>
      </c>
      <c r="AH1964" s="259" t="str">
        <f t="shared" si="453"/>
        <v/>
      </c>
      <c r="AI1964" s="259" t="str">
        <f t="shared" si="453"/>
        <v/>
      </c>
      <c r="AJ1964" s="259" t="str">
        <f t="shared" si="453"/>
        <v/>
      </c>
      <c r="AK1964" s="259" t="str">
        <f t="shared" si="453"/>
        <v/>
      </c>
      <c r="AL1964" s="259" t="str">
        <f t="shared" si="453"/>
        <v/>
      </c>
      <c r="AM1964" s="259" t="str">
        <f t="shared" si="453"/>
        <v/>
      </c>
      <c r="AN1964" s="259" t="str">
        <f t="shared" si="453"/>
        <v/>
      </c>
      <c r="AO1964" s="262" t="str">
        <f t="shared" si="453"/>
        <v/>
      </c>
    </row>
    <row r="1965" spans="2:41" ht="12.45" customHeight="1" x14ac:dyDescent="0.3">
      <c r="B1965" s="456"/>
      <c r="C1965" s="430"/>
      <c r="D1965" s="426" t="s">
        <v>110</v>
      </c>
      <c r="E1965" s="264" t="s">
        <v>46</v>
      </c>
      <c r="F1965" s="203" t="s">
        <v>38</v>
      </c>
      <c r="G1965" s="247"/>
      <c r="H1965" s="247"/>
      <c r="I1965" s="256"/>
      <c r="J1965" s="257"/>
      <c r="K1965" s="257"/>
      <c r="L1965" s="247"/>
      <c r="M1965" s="247"/>
      <c r="N1965" s="250"/>
      <c r="O1965" s="251"/>
      <c r="P1965" s="251"/>
      <c r="Q1965" s="251"/>
      <c r="R1965" s="251"/>
      <c r="S1965" s="251"/>
      <c r="T1965" s="251"/>
      <c r="U1965" s="251"/>
      <c r="V1965" s="251"/>
      <c r="W1965" s="251"/>
      <c r="X1965" s="249"/>
      <c r="Y1965" s="254"/>
      <c r="Z1965" s="249"/>
      <c r="AA1965" s="249"/>
      <c r="AB1965" s="254"/>
      <c r="AC1965" s="249"/>
      <c r="AD1965" s="252"/>
      <c r="AE1965" s="258"/>
      <c r="AF1965" s="249"/>
      <c r="AG1965" s="249"/>
      <c r="AH1965" s="249"/>
      <c r="AI1965" s="249"/>
      <c r="AJ1965" s="249"/>
      <c r="AK1965" s="249"/>
      <c r="AL1965" s="249"/>
      <c r="AM1965" s="249"/>
      <c r="AN1965" s="254"/>
      <c r="AO1965" s="255"/>
    </row>
    <row r="1966" spans="2:41" ht="12.45" customHeight="1" x14ac:dyDescent="0.3">
      <c r="B1966" s="456"/>
      <c r="C1966" s="430"/>
      <c r="D1966" s="424"/>
      <c r="E1966" s="245" t="s">
        <v>109</v>
      </c>
      <c r="F1966" s="203" t="s">
        <v>38</v>
      </c>
      <c r="G1966" s="246"/>
      <c r="H1966" s="203"/>
      <c r="I1966" s="231"/>
      <c r="J1966" s="203"/>
      <c r="K1966" s="218"/>
      <c r="L1966" s="247"/>
      <c r="M1966" s="247"/>
      <c r="N1966" s="203"/>
      <c r="O1966" s="236"/>
      <c r="P1966" s="236"/>
      <c r="Q1966" s="236"/>
      <c r="R1966" s="236"/>
      <c r="S1966" s="236"/>
      <c r="T1966" s="236"/>
      <c r="U1966" s="236"/>
      <c r="V1966" s="236"/>
      <c r="W1966" s="236"/>
      <c r="X1966" s="236"/>
      <c r="Y1966" s="240"/>
      <c r="Z1966" s="236"/>
      <c r="AA1966" s="236"/>
      <c r="AB1966" s="240"/>
      <c r="AC1966" s="249"/>
      <c r="AD1966" s="252"/>
      <c r="AE1966" s="253"/>
      <c r="AF1966" s="236"/>
      <c r="AG1966" s="249"/>
      <c r="AH1966" s="249"/>
      <c r="AI1966" s="249"/>
      <c r="AJ1966" s="249"/>
      <c r="AK1966" s="249"/>
      <c r="AL1966" s="249"/>
      <c r="AM1966" s="236"/>
      <c r="AN1966" s="240"/>
      <c r="AO1966" s="242"/>
    </row>
    <row r="1967" spans="2:41" ht="12.45" customHeight="1" x14ac:dyDescent="0.3">
      <c r="B1967" s="456"/>
      <c r="C1967" s="430"/>
      <c r="D1967" s="424"/>
      <c r="E1967" s="243" t="s">
        <v>127</v>
      </c>
      <c r="F1967" s="203" t="s">
        <v>38</v>
      </c>
      <c r="G1967" s="202"/>
      <c r="H1967" s="203"/>
      <c r="I1967" s="203"/>
      <c r="J1967" s="203"/>
      <c r="K1967" s="218"/>
      <c r="L1967" s="203"/>
      <c r="M1967" s="203"/>
      <c r="N1967" s="203"/>
      <c r="O1967" s="236"/>
      <c r="P1967" s="236"/>
      <c r="Q1967" s="236"/>
      <c r="R1967" s="236"/>
      <c r="S1967" s="236"/>
      <c r="T1967" s="236"/>
      <c r="U1967" s="236"/>
      <c r="V1967" s="236"/>
      <c r="W1967" s="236"/>
      <c r="X1967" s="236"/>
      <c r="Y1967" s="240"/>
      <c r="Z1967" s="236"/>
      <c r="AA1967" s="236"/>
      <c r="AB1967" s="240"/>
      <c r="AC1967" s="236"/>
      <c r="AD1967" s="237"/>
      <c r="AE1967" s="263"/>
      <c r="AF1967" s="236"/>
      <c r="AG1967" s="236"/>
      <c r="AH1967" s="236"/>
      <c r="AI1967" s="236"/>
      <c r="AJ1967" s="236"/>
      <c r="AK1967" s="236"/>
      <c r="AL1967" s="236"/>
      <c r="AM1967" s="236"/>
      <c r="AN1967" s="240"/>
      <c r="AO1967" s="242"/>
    </row>
    <row r="1968" spans="2:41" ht="12.45" customHeight="1" x14ac:dyDescent="0.3">
      <c r="B1968" s="456"/>
      <c r="C1968" s="430"/>
      <c r="D1968" s="425"/>
      <c r="E1968" s="221" t="s">
        <v>126</v>
      </c>
      <c r="F1968" s="321" t="s">
        <v>38</v>
      </c>
      <c r="G1968" s="259" t="str">
        <f>IF(AND(G1965&lt;&gt;"",G1966&lt;&gt;"",G1967&lt;&gt;""),G1965*G1966*G1967,"")</f>
        <v/>
      </c>
      <c r="H1968" s="259" t="str">
        <f>IF(AND(H1965&lt;&gt;"",H1966&lt;&gt;"",H1967&lt;&gt;""),H1965*H1966*H1967,"")</f>
        <v/>
      </c>
      <c r="I1968" s="259" t="str">
        <f t="shared" ref="I1968:N1968" si="454">IF(AND(I1965&lt;&gt;"",I1966&lt;&gt;"",I1967&lt;&gt;""),I1965*I1966*I1967,"")</f>
        <v/>
      </c>
      <c r="J1968" s="259" t="str">
        <f t="shared" si="454"/>
        <v/>
      </c>
      <c r="K1968" s="259" t="str">
        <f t="shared" si="454"/>
        <v/>
      </c>
      <c r="L1968" s="259" t="str">
        <f t="shared" si="454"/>
        <v/>
      </c>
      <c r="M1968" s="259" t="str">
        <f t="shared" si="454"/>
        <v/>
      </c>
      <c r="N1968" s="259" t="str">
        <f t="shared" si="454"/>
        <v/>
      </c>
      <c r="O1968" s="259" t="str">
        <f>IF(AND(O1965&lt;&gt;"",O1966&lt;&gt;"",O1967&lt;&gt;""),O1965*O1966*O1967,"")</f>
        <v/>
      </c>
      <c r="P1968" s="259" t="str">
        <f t="shared" ref="P1968:AO1968" si="455">IF(AND(P1965&lt;&gt;"",P1966&lt;&gt;"",P1967&lt;&gt;""),P1965*P1966*P1967,"")</f>
        <v/>
      </c>
      <c r="Q1968" s="259" t="str">
        <f t="shared" si="455"/>
        <v/>
      </c>
      <c r="R1968" s="259" t="str">
        <f t="shared" si="455"/>
        <v/>
      </c>
      <c r="S1968" s="259" t="str">
        <f t="shared" si="455"/>
        <v/>
      </c>
      <c r="T1968" s="259" t="str">
        <f t="shared" si="455"/>
        <v/>
      </c>
      <c r="U1968" s="259" t="str">
        <f t="shared" si="455"/>
        <v/>
      </c>
      <c r="V1968" s="259" t="str">
        <f t="shared" si="455"/>
        <v/>
      </c>
      <c r="W1968" s="259" t="str">
        <f t="shared" si="455"/>
        <v/>
      </c>
      <c r="X1968" s="259" t="str">
        <f t="shared" si="455"/>
        <v/>
      </c>
      <c r="Y1968" s="259" t="str">
        <f t="shared" si="455"/>
        <v/>
      </c>
      <c r="Z1968" s="259" t="str">
        <f t="shared" si="455"/>
        <v/>
      </c>
      <c r="AA1968" s="259" t="str">
        <f t="shared" si="455"/>
        <v/>
      </c>
      <c r="AB1968" s="259" t="str">
        <f t="shared" si="455"/>
        <v/>
      </c>
      <c r="AC1968" s="259" t="str">
        <f t="shared" si="455"/>
        <v/>
      </c>
      <c r="AD1968" s="259" t="str">
        <f t="shared" si="455"/>
        <v/>
      </c>
      <c r="AE1968" s="259" t="str">
        <f t="shared" si="455"/>
        <v/>
      </c>
      <c r="AF1968" s="259" t="str">
        <f t="shared" si="455"/>
        <v/>
      </c>
      <c r="AG1968" s="259" t="str">
        <f t="shared" si="455"/>
        <v/>
      </c>
      <c r="AH1968" s="259" t="str">
        <f t="shared" si="455"/>
        <v/>
      </c>
      <c r="AI1968" s="259" t="str">
        <f t="shared" si="455"/>
        <v/>
      </c>
      <c r="AJ1968" s="259" t="str">
        <f t="shared" si="455"/>
        <v/>
      </c>
      <c r="AK1968" s="259" t="str">
        <f t="shared" si="455"/>
        <v/>
      </c>
      <c r="AL1968" s="259" t="str">
        <f t="shared" si="455"/>
        <v/>
      </c>
      <c r="AM1968" s="259" t="str">
        <f t="shared" si="455"/>
        <v/>
      </c>
      <c r="AN1968" s="259" t="str">
        <f t="shared" si="455"/>
        <v/>
      </c>
      <c r="AO1968" s="262" t="str">
        <f t="shared" si="455"/>
        <v/>
      </c>
    </row>
    <row r="1969" spans="2:41" ht="12.45" customHeight="1" x14ac:dyDescent="0.3">
      <c r="B1969" s="456"/>
      <c r="C1969" s="430"/>
      <c r="D1969" s="426" t="s">
        <v>110</v>
      </c>
      <c r="E1969" s="264" t="s">
        <v>46</v>
      </c>
      <c r="F1969" s="203" t="s">
        <v>38</v>
      </c>
      <c r="G1969" s="247"/>
      <c r="H1969" s="247"/>
      <c r="I1969" s="256"/>
      <c r="J1969" s="257"/>
      <c r="K1969" s="257"/>
      <c r="L1969" s="247"/>
      <c r="M1969" s="247"/>
      <c r="N1969" s="250"/>
      <c r="O1969" s="251"/>
      <c r="P1969" s="251"/>
      <c r="Q1969" s="251"/>
      <c r="R1969" s="251"/>
      <c r="S1969" s="251"/>
      <c r="T1969" s="251"/>
      <c r="U1969" s="251"/>
      <c r="V1969" s="251"/>
      <c r="W1969" s="251"/>
      <c r="X1969" s="249"/>
      <c r="Y1969" s="254"/>
      <c r="Z1969" s="249"/>
      <c r="AA1969" s="249"/>
      <c r="AB1969" s="254"/>
      <c r="AC1969" s="249"/>
      <c r="AD1969" s="252"/>
      <c r="AE1969" s="258"/>
      <c r="AF1969" s="249"/>
      <c r="AG1969" s="249"/>
      <c r="AH1969" s="249"/>
      <c r="AI1969" s="249"/>
      <c r="AJ1969" s="249"/>
      <c r="AK1969" s="249"/>
      <c r="AL1969" s="249"/>
      <c r="AM1969" s="249"/>
      <c r="AN1969" s="254"/>
      <c r="AO1969" s="255"/>
    </row>
    <row r="1970" spans="2:41" ht="12.45" customHeight="1" x14ac:dyDescent="0.3">
      <c r="B1970" s="456"/>
      <c r="C1970" s="430"/>
      <c r="D1970" s="424"/>
      <c r="E1970" s="245" t="s">
        <v>109</v>
      </c>
      <c r="F1970" s="203" t="s">
        <v>38</v>
      </c>
      <c r="G1970" s="246"/>
      <c r="H1970" s="203"/>
      <c r="I1970" s="231"/>
      <c r="J1970" s="203"/>
      <c r="K1970" s="218"/>
      <c r="L1970" s="247"/>
      <c r="M1970" s="247"/>
      <c r="N1970" s="203"/>
      <c r="O1970" s="236"/>
      <c r="P1970" s="236"/>
      <c r="Q1970" s="236"/>
      <c r="R1970" s="236"/>
      <c r="S1970" s="236"/>
      <c r="T1970" s="236"/>
      <c r="U1970" s="236"/>
      <c r="V1970" s="236"/>
      <c r="W1970" s="236"/>
      <c r="X1970" s="236"/>
      <c r="Y1970" s="240"/>
      <c r="Z1970" s="236"/>
      <c r="AA1970" s="236"/>
      <c r="AB1970" s="240"/>
      <c r="AC1970" s="249"/>
      <c r="AD1970" s="252"/>
      <c r="AE1970" s="253"/>
      <c r="AF1970" s="236"/>
      <c r="AG1970" s="249"/>
      <c r="AH1970" s="249"/>
      <c r="AI1970" s="249"/>
      <c r="AJ1970" s="249"/>
      <c r="AK1970" s="249"/>
      <c r="AL1970" s="249"/>
      <c r="AM1970" s="236"/>
      <c r="AN1970" s="240"/>
      <c r="AO1970" s="242"/>
    </row>
    <row r="1971" spans="2:41" ht="12.45" customHeight="1" x14ac:dyDescent="0.3">
      <c r="B1971" s="456"/>
      <c r="C1971" s="430"/>
      <c r="D1971" s="424"/>
      <c r="E1971" s="243" t="s">
        <v>127</v>
      </c>
      <c r="F1971" s="203" t="s">
        <v>38</v>
      </c>
      <c r="G1971" s="202"/>
      <c r="H1971" s="203"/>
      <c r="I1971" s="203"/>
      <c r="J1971" s="203"/>
      <c r="K1971" s="218"/>
      <c r="L1971" s="203"/>
      <c r="M1971" s="203"/>
      <c r="N1971" s="203"/>
      <c r="O1971" s="236"/>
      <c r="P1971" s="236"/>
      <c r="Q1971" s="236"/>
      <c r="R1971" s="236"/>
      <c r="S1971" s="236"/>
      <c r="T1971" s="236"/>
      <c r="U1971" s="236"/>
      <c r="V1971" s="236"/>
      <c r="W1971" s="236"/>
      <c r="X1971" s="236"/>
      <c r="Y1971" s="240"/>
      <c r="Z1971" s="236"/>
      <c r="AA1971" s="236"/>
      <c r="AB1971" s="240"/>
      <c r="AC1971" s="236"/>
      <c r="AD1971" s="237"/>
      <c r="AE1971" s="263"/>
      <c r="AF1971" s="236"/>
      <c r="AG1971" s="236"/>
      <c r="AH1971" s="236"/>
      <c r="AI1971" s="236"/>
      <c r="AJ1971" s="236"/>
      <c r="AK1971" s="236"/>
      <c r="AL1971" s="236"/>
      <c r="AM1971" s="236"/>
      <c r="AN1971" s="240"/>
      <c r="AO1971" s="242"/>
    </row>
    <row r="1972" spans="2:41" ht="12.45" customHeight="1" x14ac:dyDescent="0.3">
      <c r="B1972" s="456"/>
      <c r="C1972" s="430"/>
      <c r="D1972" s="425"/>
      <c r="E1972" s="221" t="s">
        <v>126</v>
      </c>
      <c r="F1972" s="321" t="s">
        <v>38</v>
      </c>
      <c r="G1972" s="259" t="str">
        <f>IF(AND(G1969&lt;&gt;"",G1970&lt;&gt;"",G1971&lt;&gt;""),G1969*G1970*G1971,"")</f>
        <v/>
      </c>
      <c r="H1972" s="259" t="str">
        <f>IF(AND(H1969&lt;&gt;"",H1970&lt;&gt;"",H1971&lt;&gt;""),H1969*H1970*H1971,"")</f>
        <v/>
      </c>
      <c r="I1972" s="259" t="str">
        <f t="shared" ref="I1972:AO1972" si="456">IF(AND(I1969&lt;&gt;"",I1970&lt;&gt;"",I1971&lt;&gt;""),I1969*I1970*I1971,"")</f>
        <v/>
      </c>
      <c r="J1972" s="259" t="str">
        <f t="shared" si="456"/>
        <v/>
      </c>
      <c r="K1972" s="259" t="str">
        <f t="shared" si="456"/>
        <v/>
      </c>
      <c r="L1972" s="259" t="str">
        <f t="shared" si="456"/>
        <v/>
      </c>
      <c r="M1972" s="259" t="str">
        <f t="shared" si="456"/>
        <v/>
      </c>
      <c r="N1972" s="259" t="str">
        <f t="shared" si="456"/>
        <v/>
      </c>
      <c r="O1972" s="259" t="str">
        <f t="shared" si="456"/>
        <v/>
      </c>
      <c r="P1972" s="259" t="str">
        <f t="shared" si="456"/>
        <v/>
      </c>
      <c r="Q1972" s="259" t="str">
        <f t="shared" si="456"/>
        <v/>
      </c>
      <c r="R1972" s="259" t="str">
        <f t="shared" si="456"/>
        <v/>
      </c>
      <c r="S1972" s="259" t="str">
        <f t="shared" si="456"/>
        <v/>
      </c>
      <c r="T1972" s="259" t="str">
        <f t="shared" si="456"/>
        <v/>
      </c>
      <c r="U1972" s="259" t="str">
        <f t="shared" si="456"/>
        <v/>
      </c>
      <c r="V1972" s="259" t="str">
        <f t="shared" si="456"/>
        <v/>
      </c>
      <c r="W1972" s="259" t="str">
        <f t="shared" si="456"/>
        <v/>
      </c>
      <c r="X1972" s="259" t="str">
        <f t="shared" si="456"/>
        <v/>
      </c>
      <c r="Y1972" s="259" t="str">
        <f t="shared" si="456"/>
        <v/>
      </c>
      <c r="Z1972" s="259" t="str">
        <f t="shared" si="456"/>
        <v/>
      </c>
      <c r="AA1972" s="259" t="str">
        <f t="shared" si="456"/>
        <v/>
      </c>
      <c r="AB1972" s="259" t="str">
        <f t="shared" si="456"/>
        <v/>
      </c>
      <c r="AC1972" s="259" t="str">
        <f t="shared" si="456"/>
        <v/>
      </c>
      <c r="AD1972" s="259" t="str">
        <f t="shared" si="456"/>
        <v/>
      </c>
      <c r="AE1972" s="259" t="str">
        <f t="shared" si="456"/>
        <v/>
      </c>
      <c r="AF1972" s="259" t="str">
        <f t="shared" si="456"/>
        <v/>
      </c>
      <c r="AG1972" s="259" t="str">
        <f t="shared" si="456"/>
        <v/>
      </c>
      <c r="AH1972" s="259" t="str">
        <f t="shared" si="456"/>
        <v/>
      </c>
      <c r="AI1972" s="259" t="str">
        <f t="shared" si="456"/>
        <v/>
      </c>
      <c r="AJ1972" s="259" t="str">
        <f t="shared" si="456"/>
        <v/>
      </c>
      <c r="AK1972" s="259" t="str">
        <f t="shared" si="456"/>
        <v/>
      </c>
      <c r="AL1972" s="259" t="str">
        <f t="shared" si="456"/>
        <v/>
      </c>
      <c r="AM1972" s="259" t="str">
        <f t="shared" si="456"/>
        <v/>
      </c>
      <c r="AN1972" s="259" t="str">
        <f t="shared" si="456"/>
        <v/>
      </c>
      <c r="AO1972" s="262" t="str">
        <f t="shared" si="456"/>
        <v/>
      </c>
    </row>
    <row r="1973" spans="2:41" ht="12.45" customHeight="1" x14ac:dyDescent="0.3">
      <c r="B1973" s="456"/>
      <c r="C1973" s="430"/>
      <c r="D1973" s="426" t="s">
        <v>110</v>
      </c>
      <c r="E1973" s="264" t="s">
        <v>46</v>
      </c>
      <c r="F1973" s="203" t="s">
        <v>38</v>
      </c>
      <c r="G1973" s="247"/>
      <c r="H1973" s="247"/>
      <c r="I1973" s="256"/>
      <c r="J1973" s="257"/>
      <c r="K1973" s="257"/>
      <c r="L1973" s="247"/>
      <c r="M1973" s="247"/>
      <c r="N1973" s="250"/>
      <c r="O1973" s="251"/>
      <c r="P1973" s="251"/>
      <c r="Q1973" s="251"/>
      <c r="R1973" s="251"/>
      <c r="S1973" s="251"/>
      <c r="T1973" s="251"/>
      <c r="U1973" s="251"/>
      <c r="V1973" s="251"/>
      <c r="W1973" s="251"/>
      <c r="X1973" s="249"/>
      <c r="Y1973" s="254"/>
      <c r="Z1973" s="249"/>
      <c r="AA1973" s="249"/>
      <c r="AB1973" s="254"/>
      <c r="AC1973" s="249"/>
      <c r="AD1973" s="252"/>
      <c r="AE1973" s="258"/>
      <c r="AF1973" s="249"/>
      <c r="AG1973" s="249"/>
      <c r="AH1973" s="249"/>
      <c r="AI1973" s="249"/>
      <c r="AJ1973" s="249"/>
      <c r="AK1973" s="249"/>
      <c r="AL1973" s="249"/>
      <c r="AM1973" s="249"/>
      <c r="AN1973" s="254"/>
      <c r="AO1973" s="255"/>
    </row>
    <row r="1974" spans="2:41" ht="12.45" customHeight="1" x14ac:dyDescent="0.3">
      <c r="B1974" s="456"/>
      <c r="C1974" s="430"/>
      <c r="D1974" s="424"/>
      <c r="E1974" s="245" t="s">
        <v>109</v>
      </c>
      <c r="F1974" s="203" t="s">
        <v>38</v>
      </c>
      <c r="G1974" s="246"/>
      <c r="H1974" s="203"/>
      <c r="I1974" s="231"/>
      <c r="J1974" s="203"/>
      <c r="K1974" s="218"/>
      <c r="L1974" s="247"/>
      <c r="M1974" s="247"/>
      <c r="N1974" s="203"/>
      <c r="O1974" s="236"/>
      <c r="P1974" s="236"/>
      <c r="Q1974" s="236"/>
      <c r="R1974" s="236"/>
      <c r="S1974" s="236"/>
      <c r="T1974" s="236"/>
      <c r="U1974" s="236"/>
      <c r="V1974" s="236"/>
      <c r="W1974" s="236"/>
      <c r="X1974" s="236"/>
      <c r="Y1974" s="240"/>
      <c r="Z1974" s="236"/>
      <c r="AA1974" s="236"/>
      <c r="AB1974" s="240"/>
      <c r="AC1974" s="249"/>
      <c r="AD1974" s="252"/>
      <c r="AE1974" s="253"/>
      <c r="AF1974" s="236"/>
      <c r="AG1974" s="249"/>
      <c r="AH1974" s="249"/>
      <c r="AI1974" s="249"/>
      <c r="AJ1974" s="249"/>
      <c r="AK1974" s="249"/>
      <c r="AL1974" s="249"/>
      <c r="AM1974" s="236"/>
      <c r="AN1974" s="240"/>
      <c r="AO1974" s="242"/>
    </row>
    <row r="1975" spans="2:41" ht="12.45" customHeight="1" x14ac:dyDescent="0.3">
      <c r="B1975" s="456"/>
      <c r="C1975" s="430"/>
      <c r="D1975" s="424"/>
      <c r="E1975" s="243" t="s">
        <v>127</v>
      </c>
      <c r="F1975" s="203" t="s">
        <v>38</v>
      </c>
      <c r="G1975" s="202"/>
      <c r="H1975" s="203"/>
      <c r="I1975" s="203"/>
      <c r="J1975" s="203"/>
      <c r="K1975" s="218"/>
      <c r="L1975" s="203"/>
      <c r="M1975" s="203"/>
      <c r="N1975" s="203"/>
      <c r="O1975" s="236"/>
      <c r="P1975" s="236"/>
      <c r="Q1975" s="236"/>
      <c r="R1975" s="236"/>
      <c r="S1975" s="236"/>
      <c r="T1975" s="236"/>
      <c r="U1975" s="236"/>
      <c r="V1975" s="236"/>
      <c r="W1975" s="236"/>
      <c r="X1975" s="236"/>
      <c r="Y1975" s="240"/>
      <c r="Z1975" s="236"/>
      <c r="AA1975" s="236"/>
      <c r="AB1975" s="240"/>
      <c r="AC1975" s="236"/>
      <c r="AD1975" s="237"/>
      <c r="AE1975" s="263"/>
      <c r="AF1975" s="236"/>
      <c r="AG1975" s="236"/>
      <c r="AH1975" s="236"/>
      <c r="AI1975" s="236"/>
      <c r="AJ1975" s="236"/>
      <c r="AK1975" s="236"/>
      <c r="AL1975" s="236"/>
      <c r="AM1975" s="236"/>
      <c r="AN1975" s="240"/>
      <c r="AO1975" s="242"/>
    </row>
    <row r="1976" spans="2:41" ht="12.45" customHeight="1" x14ac:dyDescent="0.3">
      <c r="B1976" s="456"/>
      <c r="C1976" s="430"/>
      <c r="D1976" s="425"/>
      <c r="E1976" s="188" t="s">
        <v>126</v>
      </c>
      <c r="F1976" s="321" t="s">
        <v>38</v>
      </c>
      <c r="G1976" s="259" t="str">
        <f>IF(AND(G1973&lt;&gt;"",G1974&lt;&gt;"",G1975&lt;&gt;""),G1973*G1974*G1975,"")</f>
        <v/>
      </c>
      <c r="H1976" s="259" t="str">
        <f>IF(AND(H1973&lt;&gt;"",H1974&lt;&gt;"",H1975&lt;&gt;""),H1973*H1974*H1975,"")</f>
        <v/>
      </c>
      <c r="I1976" s="259" t="str">
        <f t="shared" ref="I1976:AO1976" si="457">IF(AND(I1973&lt;&gt;"",I1974&lt;&gt;"",I1975&lt;&gt;""),I1973*I1974*I1975,"")</f>
        <v/>
      </c>
      <c r="J1976" s="259" t="str">
        <f t="shared" si="457"/>
        <v/>
      </c>
      <c r="K1976" s="259" t="str">
        <f t="shared" si="457"/>
        <v/>
      </c>
      <c r="L1976" s="259" t="str">
        <f t="shared" si="457"/>
        <v/>
      </c>
      <c r="M1976" s="259" t="str">
        <f t="shared" si="457"/>
        <v/>
      </c>
      <c r="N1976" s="259" t="str">
        <f t="shared" si="457"/>
        <v/>
      </c>
      <c r="O1976" s="259" t="str">
        <f t="shared" si="457"/>
        <v/>
      </c>
      <c r="P1976" s="259" t="str">
        <f t="shared" si="457"/>
        <v/>
      </c>
      <c r="Q1976" s="259" t="str">
        <f t="shared" si="457"/>
        <v/>
      </c>
      <c r="R1976" s="259" t="str">
        <f t="shared" si="457"/>
        <v/>
      </c>
      <c r="S1976" s="259" t="str">
        <f t="shared" si="457"/>
        <v/>
      </c>
      <c r="T1976" s="259" t="str">
        <f t="shared" si="457"/>
        <v/>
      </c>
      <c r="U1976" s="259" t="str">
        <f t="shared" si="457"/>
        <v/>
      </c>
      <c r="V1976" s="259" t="str">
        <f t="shared" si="457"/>
        <v/>
      </c>
      <c r="W1976" s="259" t="str">
        <f t="shared" si="457"/>
        <v/>
      </c>
      <c r="X1976" s="259" t="str">
        <f t="shared" si="457"/>
        <v/>
      </c>
      <c r="Y1976" s="259" t="str">
        <f t="shared" si="457"/>
        <v/>
      </c>
      <c r="Z1976" s="259" t="str">
        <f t="shared" si="457"/>
        <v/>
      </c>
      <c r="AA1976" s="259" t="str">
        <f t="shared" si="457"/>
        <v/>
      </c>
      <c r="AB1976" s="259" t="str">
        <f t="shared" si="457"/>
        <v/>
      </c>
      <c r="AC1976" s="259" t="str">
        <f t="shared" si="457"/>
        <v/>
      </c>
      <c r="AD1976" s="259" t="str">
        <f t="shared" si="457"/>
        <v/>
      </c>
      <c r="AE1976" s="259" t="str">
        <f t="shared" si="457"/>
        <v/>
      </c>
      <c r="AF1976" s="259" t="str">
        <f t="shared" si="457"/>
        <v/>
      </c>
      <c r="AG1976" s="259" t="str">
        <f t="shared" si="457"/>
        <v/>
      </c>
      <c r="AH1976" s="259" t="str">
        <f t="shared" si="457"/>
        <v/>
      </c>
      <c r="AI1976" s="259" t="str">
        <f t="shared" si="457"/>
        <v/>
      </c>
      <c r="AJ1976" s="259" t="str">
        <f t="shared" si="457"/>
        <v/>
      </c>
      <c r="AK1976" s="259" t="str">
        <f t="shared" si="457"/>
        <v/>
      </c>
      <c r="AL1976" s="259" t="str">
        <f t="shared" si="457"/>
        <v/>
      </c>
      <c r="AM1976" s="259" t="str">
        <f t="shared" si="457"/>
        <v/>
      </c>
      <c r="AN1976" s="259" t="str">
        <f t="shared" si="457"/>
        <v/>
      </c>
      <c r="AO1976" s="262" t="str">
        <f t="shared" si="457"/>
        <v/>
      </c>
    </row>
    <row r="1977" spans="2:41" ht="12.45" customHeight="1" x14ac:dyDescent="0.3">
      <c r="B1977" s="456"/>
      <c r="C1977" s="430"/>
      <c r="D1977" s="426" t="s">
        <v>110</v>
      </c>
      <c r="E1977" s="264" t="s">
        <v>46</v>
      </c>
      <c r="F1977" s="203" t="s">
        <v>38</v>
      </c>
      <c r="G1977" s="247"/>
      <c r="H1977" s="247"/>
      <c r="I1977" s="256"/>
      <c r="J1977" s="257"/>
      <c r="K1977" s="257"/>
      <c r="L1977" s="247"/>
      <c r="M1977" s="247"/>
      <c r="N1977" s="250"/>
      <c r="O1977" s="251"/>
      <c r="P1977" s="251"/>
      <c r="Q1977" s="251"/>
      <c r="R1977" s="251"/>
      <c r="S1977" s="251"/>
      <c r="T1977" s="251"/>
      <c r="U1977" s="251"/>
      <c r="V1977" s="251"/>
      <c r="W1977" s="251"/>
      <c r="X1977" s="249"/>
      <c r="Y1977" s="254"/>
      <c r="Z1977" s="249"/>
      <c r="AA1977" s="249"/>
      <c r="AB1977" s="254"/>
      <c r="AC1977" s="249"/>
      <c r="AD1977" s="252"/>
      <c r="AE1977" s="258"/>
      <c r="AF1977" s="249"/>
      <c r="AG1977" s="249"/>
      <c r="AH1977" s="249"/>
      <c r="AI1977" s="249"/>
      <c r="AJ1977" s="249"/>
      <c r="AK1977" s="249"/>
      <c r="AL1977" s="249"/>
      <c r="AM1977" s="249"/>
      <c r="AN1977" s="254"/>
      <c r="AO1977" s="255"/>
    </row>
    <row r="1978" spans="2:41" ht="12.45" customHeight="1" x14ac:dyDescent="0.3">
      <c r="B1978" s="456"/>
      <c r="C1978" s="430"/>
      <c r="D1978" s="424"/>
      <c r="E1978" s="245" t="s">
        <v>109</v>
      </c>
      <c r="F1978" s="203" t="s">
        <v>38</v>
      </c>
      <c r="G1978" s="246"/>
      <c r="H1978" s="203"/>
      <c r="I1978" s="231"/>
      <c r="J1978" s="203"/>
      <c r="K1978" s="218"/>
      <c r="L1978" s="247"/>
      <c r="M1978" s="247"/>
      <c r="N1978" s="203"/>
      <c r="O1978" s="236"/>
      <c r="P1978" s="236"/>
      <c r="Q1978" s="236"/>
      <c r="R1978" s="236"/>
      <c r="S1978" s="236"/>
      <c r="T1978" s="236"/>
      <c r="U1978" s="236"/>
      <c r="V1978" s="236"/>
      <c r="W1978" s="236"/>
      <c r="X1978" s="236"/>
      <c r="Y1978" s="240"/>
      <c r="Z1978" s="236"/>
      <c r="AA1978" s="236"/>
      <c r="AB1978" s="240"/>
      <c r="AC1978" s="249"/>
      <c r="AD1978" s="252"/>
      <c r="AE1978" s="253"/>
      <c r="AF1978" s="236"/>
      <c r="AG1978" s="249"/>
      <c r="AH1978" s="249"/>
      <c r="AI1978" s="249"/>
      <c r="AJ1978" s="249"/>
      <c r="AK1978" s="249"/>
      <c r="AL1978" s="249"/>
      <c r="AM1978" s="236"/>
      <c r="AN1978" s="240"/>
      <c r="AO1978" s="242"/>
    </row>
    <row r="1979" spans="2:41" ht="12.45" customHeight="1" x14ac:dyDescent="0.3">
      <c r="B1979" s="456"/>
      <c r="C1979" s="430"/>
      <c r="D1979" s="424"/>
      <c r="E1979" s="243" t="s">
        <v>127</v>
      </c>
      <c r="F1979" s="203" t="s">
        <v>38</v>
      </c>
      <c r="G1979" s="202"/>
      <c r="H1979" s="203"/>
      <c r="I1979" s="203"/>
      <c r="J1979" s="203"/>
      <c r="K1979" s="218"/>
      <c r="L1979" s="203"/>
      <c r="M1979" s="203"/>
      <c r="N1979" s="203"/>
      <c r="O1979" s="236"/>
      <c r="P1979" s="236"/>
      <c r="Q1979" s="236"/>
      <c r="R1979" s="236"/>
      <c r="S1979" s="236"/>
      <c r="T1979" s="236"/>
      <c r="U1979" s="236"/>
      <c r="V1979" s="236"/>
      <c r="W1979" s="236"/>
      <c r="X1979" s="236"/>
      <c r="Y1979" s="240"/>
      <c r="Z1979" s="236"/>
      <c r="AA1979" s="236"/>
      <c r="AB1979" s="240"/>
      <c r="AC1979" s="236"/>
      <c r="AD1979" s="237"/>
      <c r="AE1979" s="263"/>
      <c r="AF1979" s="236"/>
      <c r="AG1979" s="236"/>
      <c r="AH1979" s="236"/>
      <c r="AI1979" s="236"/>
      <c r="AJ1979" s="236"/>
      <c r="AK1979" s="236"/>
      <c r="AL1979" s="236"/>
      <c r="AM1979" s="236"/>
      <c r="AN1979" s="240"/>
      <c r="AO1979" s="242"/>
    </row>
    <row r="1980" spans="2:41" ht="12.45" customHeight="1" thickBot="1" x14ac:dyDescent="0.35">
      <c r="B1980" s="456"/>
      <c r="C1980" s="431"/>
      <c r="D1980" s="428"/>
      <c r="E1980" s="189" t="s">
        <v>126</v>
      </c>
      <c r="F1980" s="321" t="s">
        <v>38</v>
      </c>
      <c r="G1980" s="265" t="str">
        <f>IF(AND(G1977&lt;&gt;"",G1978&lt;&gt;"",G1979&lt;&gt;""),G1977*G1978*G1979,"")</f>
        <v/>
      </c>
      <c r="H1980" s="265" t="str">
        <f>IF(AND(H1977&lt;&gt;"",H1978&lt;&gt;"",H1979&lt;&gt;""),H1977*H1978*H1979,"")</f>
        <v/>
      </c>
      <c r="I1980" s="265" t="str">
        <f t="shared" ref="I1980:M1980" si="458">IF(AND(I1977&lt;&gt;"",I1978&lt;&gt;"",I1979&lt;&gt;""),I1977*I1978*I1979,"")</f>
        <v/>
      </c>
      <c r="J1980" s="265" t="str">
        <f t="shared" si="458"/>
        <v/>
      </c>
      <c r="K1980" s="265" t="str">
        <f t="shared" si="458"/>
        <v/>
      </c>
      <c r="L1980" s="265" t="str">
        <f t="shared" si="458"/>
        <v/>
      </c>
      <c r="M1980" s="265" t="str">
        <f t="shared" si="458"/>
        <v/>
      </c>
      <c r="N1980" s="265" t="str">
        <f>IF(AND(N1977&lt;&gt;"",N1978&lt;&gt;"",N1979&lt;&gt;""),N1977*N1978*N1979,"")</f>
        <v/>
      </c>
      <c r="O1980" s="265" t="str">
        <f t="shared" ref="O1980:AO1980" si="459">IF(AND(O1977&lt;&gt;"",O1978&lt;&gt;"",O1979&lt;&gt;""),O1977*O1978*O1979,"")</f>
        <v/>
      </c>
      <c r="P1980" s="265" t="str">
        <f t="shared" si="459"/>
        <v/>
      </c>
      <c r="Q1980" s="265" t="str">
        <f t="shared" si="459"/>
        <v/>
      </c>
      <c r="R1980" s="265" t="str">
        <f t="shared" si="459"/>
        <v/>
      </c>
      <c r="S1980" s="265" t="str">
        <f t="shared" si="459"/>
        <v/>
      </c>
      <c r="T1980" s="265" t="str">
        <f t="shared" si="459"/>
        <v/>
      </c>
      <c r="U1980" s="265" t="str">
        <f t="shared" si="459"/>
        <v/>
      </c>
      <c r="V1980" s="265" t="str">
        <f t="shared" si="459"/>
        <v/>
      </c>
      <c r="W1980" s="265" t="str">
        <f t="shared" si="459"/>
        <v/>
      </c>
      <c r="X1980" s="265" t="str">
        <f t="shared" si="459"/>
        <v/>
      </c>
      <c r="Y1980" s="265" t="str">
        <f t="shared" si="459"/>
        <v/>
      </c>
      <c r="Z1980" s="265" t="str">
        <f t="shared" si="459"/>
        <v/>
      </c>
      <c r="AA1980" s="265" t="str">
        <f t="shared" si="459"/>
        <v/>
      </c>
      <c r="AB1980" s="265" t="str">
        <f t="shared" si="459"/>
        <v/>
      </c>
      <c r="AC1980" s="265" t="str">
        <f t="shared" si="459"/>
        <v/>
      </c>
      <c r="AD1980" s="265" t="str">
        <f t="shared" si="459"/>
        <v/>
      </c>
      <c r="AE1980" s="265" t="str">
        <f t="shared" si="459"/>
        <v/>
      </c>
      <c r="AF1980" s="265" t="str">
        <f t="shared" si="459"/>
        <v/>
      </c>
      <c r="AG1980" s="265" t="str">
        <f t="shared" si="459"/>
        <v/>
      </c>
      <c r="AH1980" s="265" t="str">
        <f t="shared" si="459"/>
        <v/>
      </c>
      <c r="AI1980" s="265" t="str">
        <f t="shared" si="459"/>
        <v/>
      </c>
      <c r="AJ1980" s="265" t="str">
        <f t="shared" si="459"/>
        <v/>
      </c>
      <c r="AK1980" s="265" t="str">
        <f t="shared" si="459"/>
        <v/>
      </c>
      <c r="AL1980" s="265" t="str">
        <f t="shared" si="459"/>
        <v/>
      </c>
      <c r="AM1980" s="265" t="str">
        <f t="shared" si="459"/>
        <v/>
      </c>
      <c r="AN1980" s="265" t="str">
        <f t="shared" si="459"/>
        <v/>
      </c>
      <c r="AO1980" s="266" t="str">
        <f t="shared" si="459"/>
        <v/>
      </c>
    </row>
    <row r="1981" spans="2:41" ht="12.45" customHeight="1" x14ac:dyDescent="0.3">
      <c r="B1981" s="456"/>
      <c r="C1981" s="422" t="s">
        <v>113</v>
      </c>
      <c r="D1981" s="424" t="s">
        <v>115</v>
      </c>
      <c r="E1981" s="219" t="s">
        <v>125</v>
      </c>
      <c r="F1981" s="197" t="s">
        <v>38</v>
      </c>
      <c r="G1981" s="197"/>
      <c r="H1981" s="197"/>
      <c r="I1981" s="197"/>
      <c r="J1981" s="197"/>
      <c r="K1981" s="197"/>
      <c r="L1981" s="197"/>
      <c r="M1981" s="197"/>
      <c r="N1981" s="197"/>
      <c r="O1981" s="197"/>
      <c r="P1981" s="197"/>
      <c r="Q1981" s="197"/>
      <c r="R1981" s="197"/>
      <c r="S1981" s="197"/>
      <c r="T1981" s="197"/>
      <c r="U1981" s="197"/>
      <c r="V1981" s="197"/>
      <c r="W1981" s="197"/>
      <c r="X1981" s="197"/>
      <c r="Y1981" s="197"/>
      <c r="Z1981" s="197"/>
      <c r="AA1981" s="197"/>
      <c r="AB1981" s="197"/>
      <c r="AC1981" s="197"/>
      <c r="AD1981" s="197"/>
      <c r="AE1981" s="197"/>
      <c r="AF1981" s="197"/>
      <c r="AG1981" s="197"/>
      <c r="AH1981" s="197"/>
      <c r="AI1981" s="197"/>
      <c r="AJ1981" s="197"/>
      <c r="AK1981" s="197"/>
      <c r="AL1981" s="197"/>
      <c r="AM1981" s="197"/>
      <c r="AN1981" s="197"/>
      <c r="AO1981" s="213"/>
    </row>
    <row r="1982" spans="2:41" ht="12.45" customHeight="1" x14ac:dyDescent="0.3">
      <c r="B1982" s="456"/>
      <c r="C1982" s="422"/>
      <c r="D1982" s="425"/>
      <c r="E1982" s="220" t="s">
        <v>126</v>
      </c>
      <c r="F1982" s="321" t="s">
        <v>38</v>
      </c>
      <c r="G1982" s="198" t="str">
        <f>IF(G1981&lt;&gt;"",G1981*PRINCIPAL!$C$164,"")</f>
        <v/>
      </c>
      <c r="H1982" s="198" t="str">
        <f>IF(H1981&lt;&gt;"",H1981*PRINCIPAL!$C$164,"")</f>
        <v/>
      </c>
      <c r="I1982" s="198" t="str">
        <f>IF(I1981&lt;&gt;"",I1981*PRINCIPAL!$C$164,"")</f>
        <v/>
      </c>
      <c r="J1982" s="198" t="str">
        <f>IF(J1981&lt;&gt;"",J1981*PRINCIPAL!$C$164,"")</f>
        <v/>
      </c>
      <c r="K1982" s="198" t="str">
        <f>IF(K1981&lt;&gt;"",K1981*PRINCIPAL!$C$164,"")</f>
        <v/>
      </c>
      <c r="L1982" s="198" t="str">
        <f>IF(L1981&lt;&gt;"",L1981*PRINCIPAL!$C$164,"")</f>
        <v/>
      </c>
      <c r="M1982" s="198" t="str">
        <f>IF(M1981&lt;&gt;"",M1981*PRINCIPAL!$C$164,"")</f>
        <v/>
      </c>
      <c r="N1982" s="198" t="str">
        <f>IF(N1981&lt;&gt;"",N1981*PRINCIPAL!$C$164,"")</f>
        <v/>
      </c>
      <c r="O1982" s="198" t="str">
        <f>IF(O1981&lt;&gt;"",O1981*PRINCIPAL!$C$164,"")</f>
        <v/>
      </c>
      <c r="P1982" s="198" t="str">
        <f>IF(P1981&lt;&gt;"",P1981*PRINCIPAL!$C$164,"")</f>
        <v/>
      </c>
      <c r="Q1982" s="198" t="str">
        <f>IF(Q1981&lt;&gt;"",Q1981*PRINCIPAL!$C$164,"")</f>
        <v/>
      </c>
      <c r="R1982" s="198" t="str">
        <f>IF(R1981&lt;&gt;"",R1981*PRINCIPAL!$C$164,"")</f>
        <v/>
      </c>
      <c r="S1982" s="198" t="str">
        <f>IF(S1981&lt;&gt;"",S1981*PRINCIPAL!$C$164,"")</f>
        <v/>
      </c>
      <c r="T1982" s="198" t="str">
        <f>IF(T1981&lt;&gt;"",T1981*PRINCIPAL!$C$164,"")</f>
        <v/>
      </c>
      <c r="U1982" s="198" t="str">
        <f>IF(U1981&lt;&gt;"",U1981*PRINCIPAL!$C$164,"")</f>
        <v/>
      </c>
      <c r="V1982" s="198" t="str">
        <f>IF(V1981&lt;&gt;"",V1981*PRINCIPAL!$C$164,"")</f>
        <v/>
      </c>
      <c r="W1982" s="198" t="str">
        <f>IF(W1981&lt;&gt;"",W1981*PRINCIPAL!$C$164,"")</f>
        <v/>
      </c>
      <c r="X1982" s="198" t="str">
        <f>IF(X1981&lt;&gt;"",X1981*PRINCIPAL!$C$164,"")</f>
        <v/>
      </c>
      <c r="Y1982" s="198" t="str">
        <f>IF(Y1981&lt;&gt;"",Y1981*PRINCIPAL!$C$164,"")</f>
        <v/>
      </c>
      <c r="Z1982" s="198" t="str">
        <f>IF(Z1981&lt;&gt;"",Z1981*PRINCIPAL!$C$164,"")</f>
        <v/>
      </c>
      <c r="AA1982" s="198" t="str">
        <f>IF(AA1981&lt;&gt;"",AA1981*PRINCIPAL!$C$164,"")</f>
        <v/>
      </c>
      <c r="AB1982" s="198" t="str">
        <f>IF(AB1981&lt;&gt;"",AB1981*PRINCIPAL!$C$164,"")</f>
        <v/>
      </c>
      <c r="AC1982" s="198" t="str">
        <f>IF(AC1981&lt;&gt;"",AC1981*PRINCIPAL!$C$164,"")</f>
        <v/>
      </c>
      <c r="AD1982" s="198" t="str">
        <f>IF(AD1981&lt;&gt;"",AD1981*PRINCIPAL!$C$164,"")</f>
        <v/>
      </c>
      <c r="AE1982" s="198" t="str">
        <f>IF(AE1981&lt;&gt;"",AE1981*PRINCIPAL!$C$164,"")</f>
        <v/>
      </c>
      <c r="AF1982" s="198" t="str">
        <f>IF(AF1981&lt;&gt;"",AF1981*PRINCIPAL!$C$164,"")</f>
        <v/>
      </c>
      <c r="AG1982" s="198" t="str">
        <f>IF(AG1981&lt;&gt;"",AG1981*PRINCIPAL!$C$164,"")</f>
        <v/>
      </c>
      <c r="AH1982" s="198" t="str">
        <f>IF(AH1981&lt;&gt;"",AH1981*PRINCIPAL!$C$164,"")</f>
        <v/>
      </c>
      <c r="AI1982" s="198" t="str">
        <f>IF(AI1981&lt;&gt;"",AI1981*PRINCIPAL!$C$164,"")</f>
        <v/>
      </c>
      <c r="AJ1982" s="198" t="str">
        <f>IF(AJ1981&lt;&gt;"",AJ1981*PRINCIPAL!$C$164,"")</f>
        <v/>
      </c>
      <c r="AK1982" s="198" t="str">
        <f>IF(AK1981&lt;&gt;"",AK1981*PRINCIPAL!$C$164,"")</f>
        <v/>
      </c>
      <c r="AL1982" s="198" t="str">
        <f>IF(AL1981&lt;&gt;"",AL1981*PRINCIPAL!$C$164,"")</f>
        <v/>
      </c>
      <c r="AM1982" s="198" t="str">
        <f>IF(AM1981&lt;&gt;"",AM1981*PRINCIPAL!$C$164,"")</f>
        <v/>
      </c>
      <c r="AN1982" s="198" t="str">
        <f>IF(AN1981&lt;&gt;"",AN1981*PRINCIPAL!$C$164,"")</f>
        <v/>
      </c>
      <c r="AO1982" s="290" t="str">
        <f>IF(AO1981&lt;&gt;"",AO1981*PRINCIPAL!$C$164,"")</f>
        <v/>
      </c>
    </row>
    <row r="1983" spans="2:41" ht="12.45" customHeight="1" x14ac:dyDescent="0.3">
      <c r="B1983" s="456"/>
      <c r="C1983" s="422"/>
      <c r="D1983" s="426" t="s">
        <v>115</v>
      </c>
      <c r="E1983" s="222" t="s">
        <v>125</v>
      </c>
      <c r="F1983" s="203" t="s">
        <v>38</v>
      </c>
      <c r="G1983" s="203"/>
      <c r="H1983" s="203"/>
      <c r="I1983" s="203"/>
      <c r="J1983" s="203"/>
      <c r="K1983" s="203"/>
      <c r="L1983" s="203"/>
      <c r="M1983" s="203"/>
      <c r="N1983" s="203"/>
      <c r="O1983" s="203"/>
      <c r="P1983" s="203"/>
      <c r="Q1983" s="203"/>
      <c r="R1983" s="203"/>
      <c r="S1983" s="203"/>
      <c r="T1983" s="203"/>
      <c r="U1983" s="203"/>
      <c r="V1983" s="203"/>
      <c r="W1983" s="203"/>
      <c r="X1983" s="203"/>
      <c r="Y1983" s="203"/>
      <c r="Z1983" s="203"/>
      <c r="AA1983" s="203"/>
      <c r="AB1983" s="203"/>
      <c r="AC1983" s="203"/>
      <c r="AD1983" s="203"/>
      <c r="AE1983" s="203"/>
      <c r="AF1983" s="203"/>
      <c r="AG1983" s="203"/>
      <c r="AH1983" s="203"/>
      <c r="AI1983" s="203"/>
      <c r="AJ1983" s="203"/>
      <c r="AK1983" s="203"/>
      <c r="AL1983" s="203"/>
      <c r="AM1983" s="203"/>
      <c r="AN1983" s="203"/>
      <c r="AO1983" s="214"/>
    </row>
    <row r="1984" spans="2:41" ht="12.45" customHeight="1" x14ac:dyDescent="0.3">
      <c r="B1984" s="456"/>
      <c r="C1984" s="422"/>
      <c r="D1984" s="425"/>
      <c r="E1984" s="220" t="s">
        <v>126</v>
      </c>
      <c r="F1984" s="321" t="s">
        <v>38</v>
      </c>
      <c r="G1984" s="204" t="str">
        <f>IF(G1983&lt;&gt;"",G1983*PRINCIPAL!$C$164,"")</f>
        <v/>
      </c>
      <c r="H1984" s="204" t="str">
        <f>IF(H1983&lt;&gt;"",H1983*PRINCIPAL!$C$164,"")</f>
        <v/>
      </c>
      <c r="I1984" s="204" t="str">
        <f>IF(I1983&lt;&gt;"",I1983*PRINCIPAL!$C$164,"")</f>
        <v/>
      </c>
      <c r="J1984" s="204" t="str">
        <f>IF(J1983&lt;&gt;"",J1983*PRINCIPAL!$C$164,"")</f>
        <v/>
      </c>
      <c r="K1984" s="204" t="str">
        <f>IF(K1983&lt;&gt;"",K1983*PRINCIPAL!$C$164,"")</f>
        <v/>
      </c>
      <c r="L1984" s="204" t="str">
        <f>IF(L1983&lt;&gt;"",L1983*PRINCIPAL!$C$164,"")</f>
        <v/>
      </c>
      <c r="M1984" s="204" t="str">
        <f>IF(M1983&lt;&gt;"",M1983*PRINCIPAL!$C$164,"")</f>
        <v/>
      </c>
      <c r="N1984" s="204" t="str">
        <f>IF(N1983&lt;&gt;"",N1983*PRINCIPAL!$C$164,"")</f>
        <v/>
      </c>
      <c r="O1984" s="204" t="str">
        <f>IF(O1983&lt;&gt;"",O1983*PRINCIPAL!$C$164,"")</f>
        <v/>
      </c>
      <c r="P1984" s="204" t="str">
        <f>IF(P1983&lt;&gt;"",P1983*PRINCIPAL!$C$164,"")</f>
        <v/>
      </c>
      <c r="Q1984" s="204" t="str">
        <f>IF(Q1983&lt;&gt;"",Q1983*PRINCIPAL!$C$164,"")</f>
        <v/>
      </c>
      <c r="R1984" s="204" t="str">
        <f>IF(R1983&lt;&gt;"",R1983*PRINCIPAL!$C$164,"")</f>
        <v/>
      </c>
      <c r="S1984" s="204" t="str">
        <f>IF(S1983&lt;&gt;"",S1983*PRINCIPAL!$C$164,"")</f>
        <v/>
      </c>
      <c r="T1984" s="204" t="str">
        <f>IF(T1983&lt;&gt;"",T1983*PRINCIPAL!$C$164,"")</f>
        <v/>
      </c>
      <c r="U1984" s="204" t="str">
        <f>IF(U1983&lt;&gt;"",U1983*PRINCIPAL!$C$164,"")</f>
        <v/>
      </c>
      <c r="V1984" s="204" t="str">
        <f>IF(V1983&lt;&gt;"",V1983*PRINCIPAL!$C$164,"")</f>
        <v/>
      </c>
      <c r="W1984" s="204" t="str">
        <f>IF(W1983&lt;&gt;"",W1983*PRINCIPAL!$C$164,"")</f>
        <v/>
      </c>
      <c r="X1984" s="204" t="str">
        <f>IF(X1983&lt;&gt;"",X1983*PRINCIPAL!$C$164,"")</f>
        <v/>
      </c>
      <c r="Y1984" s="204" t="str">
        <f>IF(Y1983&lt;&gt;"",Y1983*PRINCIPAL!$C$164,"")</f>
        <v/>
      </c>
      <c r="Z1984" s="204" t="str">
        <f>IF(Z1983&lt;&gt;"",Z1983*PRINCIPAL!$C$164,"")</f>
        <v/>
      </c>
      <c r="AA1984" s="204" t="str">
        <f>IF(AA1983&lt;&gt;"",AA1983*PRINCIPAL!$C$164,"")</f>
        <v/>
      </c>
      <c r="AB1984" s="204" t="str">
        <f>IF(AB1983&lt;&gt;"",AB1983*PRINCIPAL!$C$164,"")</f>
        <v/>
      </c>
      <c r="AC1984" s="204" t="str">
        <f>IF(AC1983&lt;&gt;"",AC1983*PRINCIPAL!$C$164,"")</f>
        <v/>
      </c>
      <c r="AD1984" s="204" t="str">
        <f>IF(AD1983&lt;&gt;"",AD1983*PRINCIPAL!$C$164,"")</f>
        <v/>
      </c>
      <c r="AE1984" s="204" t="str">
        <f>IF(AE1983&lt;&gt;"",AE1983*PRINCIPAL!$C$164,"")</f>
        <v/>
      </c>
      <c r="AF1984" s="204" t="str">
        <f>IF(AF1983&lt;&gt;"",AF1983*PRINCIPAL!$C$164,"")</f>
        <v/>
      </c>
      <c r="AG1984" s="204" t="str">
        <f>IF(AG1983&lt;&gt;"",AG1983*PRINCIPAL!$C$164,"")</f>
        <v/>
      </c>
      <c r="AH1984" s="204" t="str">
        <f>IF(AH1983&lt;&gt;"",AH1983*PRINCIPAL!$C$164,"")</f>
        <v/>
      </c>
      <c r="AI1984" s="204" t="str">
        <f>IF(AI1983&lt;&gt;"",AI1983*PRINCIPAL!$C$164,"")</f>
        <v/>
      </c>
      <c r="AJ1984" s="204" t="str">
        <f>IF(AJ1983&lt;&gt;"",AJ1983*PRINCIPAL!$C$164,"")</f>
        <v/>
      </c>
      <c r="AK1984" s="204" t="str">
        <f>IF(AK1983&lt;&gt;"",AK1983*PRINCIPAL!$C$164,"")</f>
        <v/>
      </c>
      <c r="AL1984" s="204" t="str">
        <f>IF(AL1983&lt;&gt;"",AL1983*PRINCIPAL!$C$164,"")</f>
        <v/>
      </c>
      <c r="AM1984" s="204" t="str">
        <f>IF(AM1983&lt;&gt;"",AM1983*PRINCIPAL!$C$164,"")</f>
        <v/>
      </c>
      <c r="AN1984" s="204" t="str">
        <f>IF(AN1983&lt;&gt;"",AN1983*PRINCIPAL!$C$164,"")</f>
        <v/>
      </c>
      <c r="AO1984" s="210" t="str">
        <f>IF(AO1983&lt;&gt;"",AO1983*PRINCIPAL!$C$164,"")</f>
        <v/>
      </c>
    </row>
    <row r="1985" spans="2:41" ht="12.45" customHeight="1" x14ac:dyDescent="0.3">
      <c r="B1985" s="456"/>
      <c r="C1985" s="422"/>
      <c r="D1985" s="426" t="s">
        <v>115</v>
      </c>
      <c r="E1985" s="222" t="s">
        <v>125</v>
      </c>
      <c r="F1985" s="203" t="s">
        <v>38</v>
      </c>
      <c r="G1985" s="203"/>
      <c r="H1985" s="203"/>
      <c r="I1985" s="203"/>
      <c r="J1985" s="203"/>
      <c r="K1985" s="203"/>
      <c r="L1985" s="203"/>
      <c r="M1985" s="203"/>
      <c r="N1985" s="203"/>
      <c r="O1985" s="203"/>
      <c r="P1985" s="203"/>
      <c r="Q1985" s="203"/>
      <c r="R1985" s="203"/>
      <c r="S1985" s="203"/>
      <c r="T1985" s="203"/>
      <c r="U1985" s="203"/>
      <c r="V1985" s="203"/>
      <c r="W1985" s="203"/>
      <c r="X1985" s="203"/>
      <c r="Y1985" s="203"/>
      <c r="Z1985" s="203"/>
      <c r="AA1985" s="203"/>
      <c r="AB1985" s="203"/>
      <c r="AC1985" s="203"/>
      <c r="AD1985" s="203"/>
      <c r="AE1985" s="203"/>
      <c r="AF1985" s="203"/>
      <c r="AG1985" s="203"/>
      <c r="AH1985" s="203"/>
      <c r="AI1985" s="203"/>
      <c r="AJ1985" s="203"/>
      <c r="AK1985" s="203"/>
      <c r="AL1985" s="203"/>
      <c r="AM1985" s="203"/>
      <c r="AN1985" s="203"/>
      <c r="AO1985" s="214"/>
    </row>
    <row r="1986" spans="2:41" ht="12.45" customHeight="1" x14ac:dyDescent="0.3">
      <c r="B1986" s="456"/>
      <c r="C1986" s="422"/>
      <c r="D1986" s="425"/>
      <c r="E1986" s="220" t="s">
        <v>126</v>
      </c>
      <c r="F1986" s="321" t="s">
        <v>38</v>
      </c>
      <c r="G1986" s="204" t="str">
        <f>IF(G1985&lt;&gt;"",G1985*PRINCIPAL!$C$164,"")</f>
        <v/>
      </c>
      <c r="H1986" s="204" t="str">
        <f>IF(H1985&lt;&gt;"",H1985*PRINCIPAL!$C$164,"")</f>
        <v/>
      </c>
      <c r="I1986" s="204" t="str">
        <f>IF(I1985&lt;&gt;"",I1985*PRINCIPAL!$C$164,"")</f>
        <v/>
      </c>
      <c r="J1986" s="204" t="str">
        <f>IF(J1985&lt;&gt;"",J1985*PRINCIPAL!$C$164,"")</f>
        <v/>
      </c>
      <c r="K1986" s="204" t="str">
        <f>IF(K1985&lt;&gt;"",K1985*PRINCIPAL!$C$164,"")</f>
        <v/>
      </c>
      <c r="L1986" s="204" t="str">
        <f>IF(L1985&lt;&gt;"",L1985*PRINCIPAL!$C$164,"")</f>
        <v/>
      </c>
      <c r="M1986" s="204" t="str">
        <f>IF(M1985&lt;&gt;"",M1985*PRINCIPAL!$C$164,"")</f>
        <v/>
      </c>
      <c r="N1986" s="204" t="str">
        <f>IF(N1985&lt;&gt;"",N1985*PRINCIPAL!$C$164,"")</f>
        <v/>
      </c>
      <c r="O1986" s="204" t="str">
        <f>IF(O1985&lt;&gt;"",O1985*PRINCIPAL!$C$164,"")</f>
        <v/>
      </c>
      <c r="P1986" s="204" t="str">
        <f>IF(P1985&lt;&gt;"",P1985*PRINCIPAL!$C$164,"")</f>
        <v/>
      </c>
      <c r="Q1986" s="204" t="str">
        <f>IF(Q1985&lt;&gt;"",Q1985*PRINCIPAL!$C$164,"")</f>
        <v/>
      </c>
      <c r="R1986" s="204" t="str">
        <f>IF(R1985&lt;&gt;"",R1985*PRINCIPAL!$C$164,"")</f>
        <v/>
      </c>
      <c r="S1986" s="204" t="str">
        <f>IF(S1985&lt;&gt;"",S1985*PRINCIPAL!$C$164,"")</f>
        <v/>
      </c>
      <c r="T1986" s="204" t="str">
        <f>IF(T1985&lt;&gt;"",T1985*PRINCIPAL!$C$164,"")</f>
        <v/>
      </c>
      <c r="U1986" s="204" t="str">
        <f>IF(U1985&lt;&gt;"",U1985*PRINCIPAL!$C$164,"")</f>
        <v/>
      </c>
      <c r="V1986" s="204" t="str">
        <f>IF(V1985&lt;&gt;"",V1985*PRINCIPAL!$C$164,"")</f>
        <v/>
      </c>
      <c r="W1986" s="204" t="str">
        <f>IF(W1985&lt;&gt;"",W1985*PRINCIPAL!$C$164,"")</f>
        <v/>
      </c>
      <c r="X1986" s="204" t="str">
        <f>IF(X1985&lt;&gt;"",X1985*PRINCIPAL!$C$164,"")</f>
        <v/>
      </c>
      <c r="Y1986" s="204" t="str">
        <f>IF(Y1985&lt;&gt;"",Y1985*PRINCIPAL!$C$164,"")</f>
        <v/>
      </c>
      <c r="Z1986" s="204" t="str">
        <f>IF(Z1985&lt;&gt;"",Z1985*PRINCIPAL!$C$164,"")</f>
        <v/>
      </c>
      <c r="AA1986" s="204" t="str">
        <f>IF(AA1985&lt;&gt;"",AA1985*PRINCIPAL!$C$164,"")</f>
        <v/>
      </c>
      <c r="AB1986" s="204" t="str">
        <f>IF(AB1985&lt;&gt;"",AB1985*PRINCIPAL!$C$164,"")</f>
        <v/>
      </c>
      <c r="AC1986" s="204" t="str">
        <f>IF(AC1985&lt;&gt;"",AC1985*PRINCIPAL!$C$164,"")</f>
        <v/>
      </c>
      <c r="AD1986" s="204" t="str">
        <f>IF(AD1985&lt;&gt;"",AD1985*PRINCIPAL!$C$164,"")</f>
        <v/>
      </c>
      <c r="AE1986" s="204" t="str">
        <f>IF(AE1985&lt;&gt;"",AE1985*PRINCIPAL!$C$164,"")</f>
        <v/>
      </c>
      <c r="AF1986" s="204" t="str">
        <f>IF(AF1985&lt;&gt;"",AF1985*PRINCIPAL!$C$164,"")</f>
        <v/>
      </c>
      <c r="AG1986" s="204" t="str">
        <f>IF(AG1985&lt;&gt;"",AG1985*PRINCIPAL!$C$164,"")</f>
        <v/>
      </c>
      <c r="AH1986" s="204" t="str">
        <f>IF(AH1985&lt;&gt;"",AH1985*PRINCIPAL!$C$164,"")</f>
        <v/>
      </c>
      <c r="AI1986" s="204" t="str">
        <f>IF(AI1985&lt;&gt;"",AI1985*PRINCIPAL!$C$164,"")</f>
        <v/>
      </c>
      <c r="AJ1986" s="204" t="str">
        <f>IF(AJ1985&lt;&gt;"",AJ1985*PRINCIPAL!$C$164,"")</f>
        <v/>
      </c>
      <c r="AK1986" s="204" t="str">
        <f>IF(AK1985&lt;&gt;"",AK1985*PRINCIPAL!$C$164,"")</f>
        <v/>
      </c>
      <c r="AL1986" s="204" t="str">
        <f>IF(AL1985&lt;&gt;"",AL1985*PRINCIPAL!$C$164,"")</f>
        <v/>
      </c>
      <c r="AM1986" s="204" t="str">
        <f>IF(AM1985&lt;&gt;"",AM1985*PRINCIPAL!$C$164,"")</f>
        <v/>
      </c>
      <c r="AN1986" s="204" t="str">
        <f>IF(AN1985&lt;&gt;"",AN1985*PRINCIPAL!$C$164,"")</f>
        <v/>
      </c>
      <c r="AO1986" s="210" t="str">
        <f>IF(AO1985&lt;&gt;"",AO1985*PRINCIPAL!$C$164,"")</f>
        <v/>
      </c>
    </row>
    <row r="1987" spans="2:41" ht="12.45" customHeight="1" x14ac:dyDescent="0.3">
      <c r="B1987" s="456"/>
      <c r="C1987" s="422"/>
      <c r="D1987" s="426" t="s">
        <v>115</v>
      </c>
      <c r="E1987" s="222" t="s">
        <v>125</v>
      </c>
      <c r="F1987" s="203" t="s">
        <v>38</v>
      </c>
      <c r="G1987" s="203"/>
      <c r="H1987" s="203"/>
      <c r="I1987" s="203"/>
      <c r="J1987" s="203"/>
      <c r="K1987" s="203"/>
      <c r="L1987" s="203"/>
      <c r="M1987" s="203"/>
      <c r="N1987" s="203"/>
      <c r="O1987" s="203"/>
      <c r="P1987" s="203"/>
      <c r="Q1987" s="203"/>
      <c r="R1987" s="203"/>
      <c r="S1987" s="203"/>
      <c r="T1987" s="203"/>
      <c r="U1987" s="203"/>
      <c r="V1987" s="203"/>
      <c r="W1987" s="203"/>
      <c r="X1987" s="203"/>
      <c r="Y1987" s="203"/>
      <c r="Z1987" s="203"/>
      <c r="AA1987" s="203"/>
      <c r="AB1987" s="203"/>
      <c r="AC1987" s="203"/>
      <c r="AD1987" s="203"/>
      <c r="AE1987" s="203"/>
      <c r="AF1987" s="203"/>
      <c r="AG1987" s="203"/>
      <c r="AH1987" s="203"/>
      <c r="AI1987" s="203"/>
      <c r="AJ1987" s="203"/>
      <c r="AK1987" s="203"/>
      <c r="AL1987" s="203"/>
      <c r="AM1987" s="203"/>
      <c r="AN1987" s="203"/>
      <c r="AO1987" s="214"/>
    </row>
    <row r="1988" spans="2:41" ht="12.45" customHeight="1" x14ac:dyDescent="0.3">
      <c r="B1988" s="456"/>
      <c r="C1988" s="422"/>
      <c r="D1988" s="425"/>
      <c r="E1988" s="220" t="s">
        <v>126</v>
      </c>
      <c r="F1988" s="321" t="s">
        <v>38</v>
      </c>
      <c r="G1988" s="204" t="str">
        <f>IF(G1987&lt;&gt;"",G1987*PRINCIPAL!$C$164,"")</f>
        <v/>
      </c>
      <c r="H1988" s="204" t="str">
        <f>IF(H1987&lt;&gt;"",H1987*PRINCIPAL!$C$164,"")</f>
        <v/>
      </c>
      <c r="I1988" s="204" t="str">
        <f>IF(I1987&lt;&gt;"",I1987*PRINCIPAL!$C$164,"")</f>
        <v/>
      </c>
      <c r="J1988" s="204" t="str">
        <f>IF(J1987&lt;&gt;"",J1987*PRINCIPAL!$C$164,"")</f>
        <v/>
      </c>
      <c r="K1988" s="204" t="str">
        <f>IF(K1987&lt;&gt;"",K1987*PRINCIPAL!$C$164,"")</f>
        <v/>
      </c>
      <c r="L1988" s="204" t="str">
        <f>IF(L1987&lt;&gt;"",L1987*PRINCIPAL!$C$164,"")</f>
        <v/>
      </c>
      <c r="M1988" s="204" t="str">
        <f>IF(M1987&lt;&gt;"",M1987*PRINCIPAL!$C$164,"")</f>
        <v/>
      </c>
      <c r="N1988" s="204" t="str">
        <f>IF(N1987&lt;&gt;"",N1987*PRINCIPAL!$C$164,"")</f>
        <v/>
      </c>
      <c r="O1988" s="204" t="str">
        <f>IF(O1987&lt;&gt;"",O1987*PRINCIPAL!$C$164,"")</f>
        <v/>
      </c>
      <c r="P1988" s="204" t="str">
        <f>IF(P1987&lt;&gt;"",P1987*PRINCIPAL!$C$164,"")</f>
        <v/>
      </c>
      <c r="Q1988" s="204" t="str">
        <f>IF(Q1987&lt;&gt;"",Q1987*PRINCIPAL!$C$164,"")</f>
        <v/>
      </c>
      <c r="R1988" s="204" t="str">
        <f>IF(R1987&lt;&gt;"",R1987*PRINCIPAL!$C$164,"")</f>
        <v/>
      </c>
      <c r="S1988" s="204" t="str">
        <f>IF(S1987&lt;&gt;"",S1987*PRINCIPAL!$C$164,"")</f>
        <v/>
      </c>
      <c r="T1988" s="204" t="str">
        <f>IF(T1987&lt;&gt;"",T1987*PRINCIPAL!$C$164,"")</f>
        <v/>
      </c>
      <c r="U1988" s="204" t="str">
        <f>IF(U1987&lt;&gt;"",U1987*PRINCIPAL!$C$164,"")</f>
        <v/>
      </c>
      <c r="V1988" s="204" t="str">
        <f>IF(V1987&lt;&gt;"",V1987*PRINCIPAL!$C$164,"")</f>
        <v/>
      </c>
      <c r="W1988" s="204" t="str">
        <f>IF(W1987&lt;&gt;"",W1987*PRINCIPAL!$C$164,"")</f>
        <v/>
      </c>
      <c r="X1988" s="204" t="str">
        <f>IF(X1987&lt;&gt;"",X1987*PRINCIPAL!$C$164,"")</f>
        <v/>
      </c>
      <c r="Y1988" s="204" t="str">
        <f>IF(Y1987&lt;&gt;"",Y1987*PRINCIPAL!$C$164,"")</f>
        <v/>
      </c>
      <c r="Z1988" s="204" t="str">
        <f>IF(Z1987&lt;&gt;"",Z1987*PRINCIPAL!$C$164,"")</f>
        <v/>
      </c>
      <c r="AA1988" s="204" t="str">
        <f>IF(AA1987&lt;&gt;"",AA1987*PRINCIPAL!$C$164,"")</f>
        <v/>
      </c>
      <c r="AB1988" s="204" t="str">
        <f>IF(AB1987&lt;&gt;"",AB1987*PRINCIPAL!$C$164,"")</f>
        <v/>
      </c>
      <c r="AC1988" s="204" t="str">
        <f>IF(AC1987&lt;&gt;"",AC1987*PRINCIPAL!$C$164,"")</f>
        <v/>
      </c>
      <c r="AD1988" s="204" t="str">
        <f>IF(AD1987&lt;&gt;"",AD1987*PRINCIPAL!$C$164,"")</f>
        <v/>
      </c>
      <c r="AE1988" s="204" t="str">
        <f>IF(AE1987&lt;&gt;"",AE1987*PRINCIPAL!$C$164,"")</f>
        <v/>
      </c>
      <c r="AF1988" s="204" t="str">
        <f>IF(AF1987&lt;&gt;"",AF1987*PRINCIPAL!$C$164,"")</f>
        <v/>
      </c>
      <c r="AG1988" s="204" t="str">
        <f>IF(AG1987&lt;&gt;"",AG1987*PRINCIPAL!$C$164,"")</f>
        <v/>
      </c>
      <c r="AH1988" s="204" t="str">
        <f>IF(AH1987&lt;&gt;"",AH1987*PRINCIPAL!$C$164,"")</f>
        <v/>
      </c>
      <c r="AI1988" s="204" t="str">
        <f>IF(AI1987&lt;&gt;"",AI1987*PRINCIPAL!$C$164,"")</f>
        <v/>
      </c>
      <c r="AJ1988" s="204" t="str">
        <f>IF(AJ1987&lt;&gt;"",AJ1987*PRINCIPAL!$C$164,"")</f>
        <v/>
      </c>
      <c r="AK1988" s="204" t="str">
        <f>IF(AK1987&lt;&gt;"",AK1987*PRINCIPAL!$C$164,"")</f>
        <v/>
      </c>
      <c r="AL1988" s="204" t="str">
        <f>IF(AL1987&lt;&gt;"",AL1987*PRINCIPAL!$C$164,"")</f>
        <v/>
      </c>
      <c r="AM1988" s="204" t="str">
        <f>IF(AM1987&lt;&gt;"",AM1987*PRINCIPAL!$C$164,"")</f>
        <v/>
      </c>
      <c r="AN1988" s="204" t="str">
        <f>IF(AN1987&lt;&gt;"",AN1987*PRINCIPAL!$C$164,"")</f>
        <v/>
      </c>
      <c r="AO1988" s="210" t="str">
        <f>IF(AO1987&lt;&gt;"",AO1987*PRINCIPAL!$C$164,"")</f>
        <v/>
      </c>
    </row>
    <row r="1989" spans="2:41" ht="12.45" customHeight="1" x14ac:dyDescent="0.3">
      <c r="B1989" s="456"/>
      <c r="C1989" s="422"/>
      <c r="D1989" s="426" t="s">
        <v>115</v>
      </c>
      <c r="E1989" s="222" t="s">
        <v>125</v>
      </c>
      <c r="F1989" s="203" t="s">
        <v>38</v>
      </c>
      <c r="G1989" s="203"/>
      <c r="H1989" s="203"/>
      <c r="I1989" s="203"/>
      <c r="J1989" s="203"/>
      <c r="K1989" s="203"/>
      <c r="L1989" s="203"/>
      <c r="M1989" s="203"/>
      <c r="N1989" s="203"/>
      <c r="O1989" s="203"/>
      <c r="P1989" s="203"/>
      <c r="Q1989" s="203"/>
      <c r="R1989" s="203"/>
      <c r="S1989" s="203"/>
      <c r="T1989" s="203"/>
      <c r="U1989" s="203"/>
      <c r="V1989" s="203"/>
      <c r="W1989" s="203"/>
      <c r="X1989" s="203"/>
      <c r="Y1989" s="203"/>
      <c r="Z1989" s="203"/>
      <c r="AA1989" s="203"/>
      <c r="AB1989" s="203"/>
      <c r="AC1989" s="203"/>
      <c r="AD1989" s="203"/>
      <c r="AE1989" s="203"/>
      <c r="AF1989" s="203"/>
      <c r="AG1989" s="203"/>
      <c r="AH1989" s="203"/>
      <c r="AI1989" s="203"/>
      <c r="AJ1989" s="203"/>
      <c r="AK1989" s="203"/>
      <c r="AL1989" s="203"/>
      <c r="AM1989" s="203"/>
      <c r="AN1989" s="203"/>
      <c r="AO1989" s="214"/>
    </row>
    <row r="1990" spans="2:41" ht="12.45" customHeight="1" thickBot="1" x14ac:dyDescent="0.35">
      <c r="B1990" s="457"/>
      <c r="C1990" s="423"/>
      <c r="D1990" s="427"/>
      <c r="E1990" s="291" t="s">
        <v>126</v>
      </c>
      <c r="F1990" s="323" t="s">
        <v>38</v>
      </c>
      <c r="G1990" s="288" t="str">
        <f>IF(G1989&lt;&gt;"",G1989*PRINCIPAL!$C$164,"")</f>
        <v/>
      </c>
      <c r="H1990" s="288" t="str">
        <f>IF(H1989&lt;&gt;"",H1989*PRINCIPAL!$C$164,"")</f>
        <v/>
      </c>
      <c r="I1990" s="288" t="str">
        <f>IF(I1989&lt;&gt;"",I1989*PRINCIPAL!$C$164,"")</f>
        <v/>
      </c>
      <c r="J1990" s="288" t="str">
        <f>IF(J1989&lt;&gt;"",J1989*PRINCIPAL!$C$164,"")</f>
        <v/>
      </c>
      <c r="K1990" s="288" t="str">
        <f>IF(K1989&lt;&gt;"",K1989*PRINCIPAL!$C$164,"")</f>
        <v/>
      </c>
      <c r="L1990" s="288" t="str">
        <f>IF(L1989&lt;&gt;"",L1989*PRINCIPAL!$C$164,"")</f>
        <v/>
      </c>
      <c r="M1990" s="288" t="str">
        <f>IF(M1989&lt;&gt;"",M1989*PRINCIPAL!$C$164,"")</f>
        <v/>
      </c>
      <c r="N1990" s="288" t="str">
        <f>IF(N1989&lt;&gt;"",N1989*PRINCIPAL!$C$164,"")</f>
        <v/>
      </c>
      <c r="O1990" s="288" t="str">
        <f>IF(O1989&lt;&gt;"",O1989*PRINCIPAL!$C$164,"")</f>
        <v/>
      </c>
      <c r="P1990" s="288" t="str">
        <f>IF(P1989&lt;&gt;"",P1989*PRINCIPAL!$C$164,"")</f>
        <v/>
      </c>
      <c r="Q1990" s="288" t="str">
        <f>IF(Q1989&lt;&gt;"",Q1989*PRINCIPAL!$C$164,"")</f>
        <v/>
      </c>
      <c r="R1990" s="288" t="str">
        <f>IF(R1989&lt;&gt;"",R1989*PRINCIPAL!$C$164,"")</f>
        <v/>
      </c>
      <c r="S1990" s="288" t="str">
        <f>IF(S1989&lt;&gt;"",S1989*PRINCIPAL!$C$164,"")</f>
        <v/>
      </c>
      <c r="T1990" s="288" t="str">
        <f>IF(T1989&lt;&gt;"",T1989*PRINCIPAL!$C$164,"")</f>
        <v/>
      </c>
      <c r="U1990" s="288" t="str">
        <f>IF(U1989&lt;&gt;"",U1989*PRINCIPAL!$C$164,"")</f>
        <v/>
      </c>
      <c r="V1990" s="288" t="str">
        <f>IF(V1989&lt;&gt;"",V1989*PRINCIPAL!$C$164,"")</f>
        <v/>
      </c>
      <c r="W1990" s="288" t="str">
        <f>IF(W1989&lt;&gt;"",W1989*PRINCIPAL!$C$164,"")</f>
        <v/>
      </c>
      <c r="X1990" s="288" t="str">
        <f>IF(X1989&lt;&gt;"",X1989*PRINCIPAL!$C$164,"")</f>
        <v/>
      </c>
      <c r="Y1990" s="288" t="str">
        <f>IF(Y1989&lt;&gt;"",Y1989*PRINCIPAL!$C$164,"")</f>
        <v/>
      </c>
      <c r="Z1990" s="288" t="str">
        <f>IF(Z1989&lt;&gt;"",Z1989*PRINCIPAL!$C$164,"")</f>
        <v/>
      </c>
      <c r="AA1990" s="288" t="str">
        <f>IF(AA1989&lt;&gt;"",AA1989*PRINCIPAL!$C$164,"")</f>
        <v/>
      </c>
      <c r="AB1990" s="288" t="str">
        <f>IF(AB1989&lt;&gt;"",AB1989*PRINCIPAL!$C$164,"")</f>
        <v/>
      </c>
      <c r="AC1990" s="288" t="str">
        <f>IF(AC1989&lt;&gt;"",AC1989*PRINCIPAL!$C$164,"")</f>
        <v/>
      </c>
      <c r="AD1990" s="288" t="str">
        <f>IF(AD1989&lt;&gt;"",AD1989*PRINCIPAL!$C$164,"")</f>
        <v/>
      </c>
      <c r="AE1990" s="288" t="str">
        <f>IF(AE1989&lt;&gt;"",AE1989*PRINCIPAL!$C$164,"")</f>
        <v/>
      </c>
      <c r="AF1990" s="288" t="str">
        <f>IF(AF1989&lt;&gt;"",AF1989*PRINCIPAL!$C$164,"")</f>
        <v/>
      </c>
      <c r="AG1990" s="288" t="str">
        <f>IF(AG1989&lt;&gt;"",AG1989*PRINCIPAL!$C$164,"")</f>
        <v/>
      </c>
      <c r="AH1990" s="288" t="str">
        <f>IF(AH1989&lt;&gt;"",AH1989*PRINCIPAL!$C$164,"")</f>
        <v/>
      </c>
      <c r="AI1990" s="288" t="str">
        <f>IF(AI1989&lt;&gt;"",AI1989*PRINCIPAL!$C$164,"")</f>
        <v/>
      </c>
      <c r="AJ1990" s="288" t="str">
        <f>IF(AJ1989&lt;&gt;"",AJ1989*PRINCIPAL!$C$164,"")</f>
        <v/>
      </c>
      <c r="AK1990" s="288" t="str">
        <f>IF(AK1989&lt;&gt;"",AK1989*PRINCIPAL!$C$164,"")</f>
        <v/>
      </c>
      <c r="AL1990" s="288" t="str">
        <f>IF(AL1989&lt;&gt;"",AL1989*PRINCIPAL!$C$164,"")</f>
        <v/>
      </c>
      <c r="AM1990" s="288" t="str">
        <f>IF(AM1989&lt;&gt;"",AM1989*PRINCIPAL!$C$164,"")</f>
        <v/>
      </c>
      <c r="AN1990" s="288" t="str">
        <f>IF(AN1989&lt;&gt;"",AN1989*PRINCIPAL!$C$164,"")</f>
        <v/>
      </c>
      <c r="AO1990" s="289" t="str">
        <f>IF(AO1989&lt;&gt;"",AO1989*PRINCIPAL!$C$164,"")</f>
        <v/>
      </c>
    </row>
    <row r="1991" spans="2:41" ht="12" customHeight="1" thickBot="1" x14ac:dyDescent="0.35"/>
    <row r="1992" spans="2:41" ht="15" customHeight="1" thickBot="1" x14ac:dyDescent="0.35">
      <c r="B1992" s="448" t="s">
        <v>15</v>
      </c>
      <c r="C1992" s="449"/>
      <c r="D1992" s="41" t="str">
        <f>IF(PRINCIPAL!B174&lt;&gt;"",PRINCIPAL!B174,"")</f>
        <v/>
      </c>
    </row>
    <row r="1993" spans="2:41" ht="12" customHeight="1" thickBot="1" x14ac:dyDescent="0.35"/>
    <row r="1994" spans="2:41" ht="12" customHeight="1" x14ac:dyDescent="0.3">
      <c r="B1994" s="450" t="s">
        <v>120</v>
      </c>
      <c r="C1994" s="451"/>
      <c r="D1994" s="451"/>
      <c r="E1994" s="451"/>
      <c r="F1994" s="480" t="s">
        <v>144</v>
      </c>
      <c r="G1994" s="433">
        <v>1</v>
      </c>
      <c r="H1994" s="433">
        <v>2</v>
      </c>
      <c r="I1994" s="433">
        <v>3</v>
      </c>
      <c r="J1994" s="433">
        <v>4</v>
      </c>
      <c r="K1994" s="433">
        <v>5</v>
      </c>
      <c r="L1994" s="433">
        <v>6</v>
      </c>
      <c r="M1994" s="433">
        <v>7</v>
      </c>
      <c r="N1994" s="433">
        <v>8</v>
      </c>
      <c r="O1994" s="433">
        <v>9</v>
      </c>
      <c r="P1994" s="433">
        <v>10</v>
      </c>
      <c r="Q1994" s="433">
        <v>11</v>
      </c>
      <c r="R1994" s="433">
        <v>12</v>
      </c>
      <c r="S1994" s="433">
        <v>13</v>
      </c>
      <c r="T1994" s="433">
        <v>14</v>
      </c>
      <c r="U1994" s="433">
        <v>15</v>
      </c>
      <c r="V1994" s="433">
        <v>16</v>
      </c>
      <c r="W1994" s="433">
        <v>17</v>
      </c>
      <c r="X1994" s="433">
        <v>18</v>
      </c>
      <c r="Y1994" s="433">
        <v>19</v>
      </c>
      <c r="Z1994" s="433">
        <v>20</v>
      </c>
      <c r="AA1994" s="433">
        <v>21</v>
      </c>
      <c r="AB1994" s="433">
        <v>22</v>
      </c>
      <c r="AC1994" s="433">
        <v>23</v>
      </c>
      <c r="AD1994" s="433">
        <v>24</v>
      </c>
      <c r="AE1994" s="433">
        <v>25</v>
      </c>
      <c r="AF1994" s="433">
        <v>26</v>
      </c>
      <c r="AG1994" s="433">
        <v>27</v>
      </c>
      <c r="AH1994" s="433">
        <v>28</v>
      </c>
      <c r="AI1994" s="433">
        <v>29</v>
      </c>
      <c r="AJ1994" s="433">
        <v>30</v>
      </c>
      <c r="AK1994" s="433">
        <v>31</v>
      </c>
      <c r="AL1994" s="433">
        <v>32</v>
      </c>
      <c r="AM1994" s="433">
        <v>33</v>
      </c>
      <c r="AN1994" s="433">
        <v>34</v>
      </c>
      <c r="AO1994" s="435">
        <v>35</v>
      </c>
    </row>
    <row r="1995" spans="2:41" ht="12" customHeight="1" thickBot="1" x14ac:dyDescent="0.35">
      <c r="B1995" s="452"/>
      <c r="C1995" s="469"/>
      <c r="D1995" s="469"/>
      <c r="E1995" s="469"/>
      <c r="F1995" s="481"/>
      <c r="G1995" s="434"/>
      <c r="H1995" s="434"/>
      <c r="I1995" s="434"/>
      <c r="J1995" s="434"/>
      <c r="K1995" s="434"/>
      <c r="L1995" s="434"/>
      <c r="M1995" s="434"/>
      <c r="N1995" s="434"/>
      <c r="O1995" s="434"/>
      <c r="P1995" s="434"/>
      <c r="Q1995" s="434"/>
      <c r="R1995" s="434"/>
      <c r="S1995" s="434"/>
      <c r="T1995" s="434"/>
      <c r="U1995" s="434"/>
      <c r="V1995" s="434"/>
      <c r="W1995" s="434"/>
      <c r="X1995" s="434"/>
      <c r="Y1995" s="434"/>
      <c r="Z1995" s="434"/>
      <c r="AA1995" s="434"/>
      <c r="AB1995" s="434"/>
      <c r="AC1995" s="434"/>
      <c r="AD1995" s="434"/>
      <c r="AE1995" s="434"/>
      <c r="AF1995" s="434"/>
      <c r="AG1995" s="434"/>
      <c r="AH1995" s="434"/>
      <c r="AI1995" s="434"/>
      <c r="AJ1995" s="434"/>
      <c r="AK1995" s="434"/>
      <c r="AL1995" s="434"/>
      <c r="AM1995" s="434"/>
      <c r="AN1995" s="434"/>
      <c r="AO1995" s="436"/>
    </row>
    <row r="1996" spans="2:41" ht="12.45" customHeight="1" x14ac:dyDescent="0.3">
      <c r="B1996" s="437" t="s">
        <v>107</v>
      </c>
      <c r="C1996" s="439" t="s">
        <v>104</v>
      </c>
      <c r="D1996" s="441" t="s">
        <v>112</v>
      </c>
      <c r="E1996" s="227" t="s">
        <v>125</v>
      </c>
      <c r="F1996" s="197"/>
      <c r="G1996" s="230"/>
      <c r="H1996" s="230"/>
      <c r="I1996" s="230"/>
      <c r="J1996" s="230"/>
      <c r="K1996" s="230"/>
      <c r="L1996" s="230"/>
      <c r="M1996" s="230"/>
      <c r="N1996" s="230"/>
      <c r="O1996" s="230"/>
      <c r="P1996" s="230"/>
      <c r="Q1996" s="230"/>
      <c r="R1996" s="230"/>
      <c r="S1996" s="230"/>
      <c r="T1996" s="230"/>
      <c r="U1996" s="230"/>
      <c r="V1996" s="230"/>
      <c r="W1996" s="230"/>
      <c r="X1996" s="230"/>
      <c r="Y1996" s="230"/>
      <c r="Z1996" s="230"/>
      <c r="AA1996" s="230"/>
      <c r="AB1996" s="230"/>
      <c r="AC1996" s="230"/>
      <c r="AD1996" s="230"/>
      <c r="AE1996" s="230"/>
      <c r="AF1996" s="230"/>
      <c r="AG1996" s="230"/>
      <c r="AH1996" s="230"/>
      <c r="AI1996" s="230"/>
      <c r="AJ1996" s="230"/>
      <c r="AK1996" s="230"/>
      <c r="AL1996" s="230"/>
      <c r="AM1996" s="230"/>
      <c r="AN1996" s="230"/>
      <c r="AO1996" s="278"/>
    </row>
    <row r="1997" spans="2:41" ht="12.45" customHeight="1" x14ac:dyDescent="0.3">
      <c r="B1997" s="438"/>
      <c r="C1997" s="440"/>
      <c r="D1997" s="442"/>
      <c r="E1997" s="220" t="s">
        <v>126</v>
      </c>
      <c r="F1997" s="198" t="str">
        <f>IF(F1996&lt;&gt;"",F1996*PRINCIPAL!$C$14,"")</f>
        <v/>
      </c>
      <c r="G1997" s="198" t="str">
        <f>IF(G1996&lt;&gt;"",G1996*PRINCIPAL!$C$174,"")</f>
        <v/>
      </c>
      <c r="H1997" s="198" t="str">
        <f>IF(H1996&lt;&gt;"",H1996*PRINCIPAL!$C$174,"")</f>
        <v/>
      </c>
      <c r="I1997" s="198" t="str">
        <f>IF(I1996&lt;&gt;"",I1996*PRINCIPAL!$C$174,"")</f>
        <v/>
      </c>
      <c r="J1997" s="198" t="str">
        <f>IF(J1996&lt;&gt;"",J1996*PRINCIPAL!$C$174,"")</f>
        <v/>
      </c>
      <c r="K1997" s="198" t="str">
        <f>IF(K1996&lt;&gt;"",K1996*PRINCIPAL!$C$174,"")</f>
        <v/>
      </c>
      <c r="L1997" s="198" t="str">
        <f>IF(L1996&lt;&gt;"",L1996*PRINCIPAL!$C$174,"")</f>
        <v/>
      </c>
      <c r="M1997" s="198" t="str">
        <f>IF(M1996&lt;&gt;"",M1996*PRINCIPAL!$C$174,"")</f>
        <v/>
      </c>
      <c r="N1997" s="198" t="str">
        <f>IF(N1996&lt;&gt;"",N1996*PRINCIPAL!$C$174,"")</f>
        <v/>
      </c>
      <c r="O1997" s="198" t="str">
        <f>IF(O1996&lt;&gt;"",O1996*PRINCIPAL!$C$174,"")</f>
        <v/>
      </c>
      <c r="P1997" s="198" t="str">
        <f>IF(P1996&lt;&gt;"",P1996*PRINCIPAL!$C$174,"")</f>
        <v/>
      </c>
      <c r="Q1997" s="198" t="str">
        <f>IF(Q1996&lt;&gt;"",Q1996*PRINCIPAL!$C$174,"")</f>
        <v/>
      </c>
      <c r="R1997" s="198" t="str">
        <f>IF(R1996&lt;&gt;"",R1996*PRINCIPAL!$C$174,"")</f>
        <v/>
      </c>
      <c r="S1997" s="198" t="str">
        <f>IF(S1996&lt;&gt;"",S1996*PRINCIPAL!$C$174,"")</f>
        <v/>
      </c>
      <c r="T1997" s="198" t="str">
        <f>IF(T1996&lt;&gt;"",T1996*PRINCIPAL!$C$174,"")</f>
        <v/>
      </c>
      <c r="U1997" s="198" t="str">
        <f>IF(U1996&lt;&gt;"",U1996*PRINCIPAL!$C$174,"")</f>
        <v/>
      </c>
      <c r="V1997" s="198" t="str">
        <f>IF(V1996&lt;&gt;"",V1996*PRINCIPAL!$C$174,"")</f>
        <v/>
      </c>
      <c r="W1997" s="198" t="str">
        <f>IF(W1996&lt;&gt;"",W1996*PRINCIPAL!$C$174,"")</f>
        <v/>
      </c>
      <c r="X1997" s="198" t="str">
        <f>IF(X1996&lt;&gt;"",X1996*PRINCIPAL!$C$174,"")</f>
        <v/>
      </c>
      <c r="Y1997" s="198" t="str">
        <f>IF(Y1996&lt;&gt;"",Y1996*PRINCIPAL!$C$174,"")</f>
        <v/>
      </c>
      <c r="Z1997" s="198" t="str">
        <f>IF(Z1996&lt;&gt;"",Z1996*PRINCIPAL!$C$174,"")</f>
        <v/>
      </c>
      <c r="AA1997" s="198" t="str">
        <f>IF(AA1996&lt;&gt;"",AA1996*PRINCIPAL!$C$174,"")</f>
        <v/>
      </c>
      <c r="AB1997" s="198" t="str">
        <f>IF(AB1996&lt;&gt;"",AB1996*PRINCIPAL!$C$174,"")</f>
        <v/>
      </c>
      <c r="AC1997" s="198" t="str">
        <f>IF(AC1996&lt;&gt;"",AC1996*PRINCIPAL!$C$174,"")</f>
        <v/>
      </c>
      <c r="AD1997" s="198" t="str">
        <f>IF(AD1996&lt;&gt;"",AD1996*PRINCIPAL!$C$174,"")</f>
        <v/>
      </c>
      <c r="AE1997" s="198" t="str">
        <f>IF(AE1996&lt;&gt;"",AE1996*PRINCIPAL!$C$174,"")</f>
        <v/>
      </c>
      <c r="AF1997" s="198" t="str">
        <f>IF(AF1996&lt;&gt;"",AF1996*PRINCIPAL!$C$174,"")</f>
        <v/>
      </c>
      <c r="AG1997" s="198" t="str">
        <f>IF(AG1996&lt;&gt;"",AG1996*PRINCIPAL!$C$174,"")</f>
        <v/>
      </c>
      <c r="AH1997" s="198" t="str">
        <f>IF(AH1996&lt;&gt;"",AH1996*PRINCIPAL!$C$174,"")</f>
        <v/>
      </c>
      <c r="AI1997" s="198" t="str">
        <f>IF(AI1996&lt;&gt;"",AI1996*PRINCIPAL!$C$174,"")</f>
        <v/>
      </c>
      <c r="AJ1997" s="198" t="str">
        <f>IF(AJ1996&lt;&gt;"",AJ1996*PRINCIPAL!$C$174,"")</f>
        <v/>
      </c>
      <c r="AK1997" s="198" t="str">
        <f>IF(AK1996&lt;&gt;"",AK1996*PRINCIPAL!$C$174,"")</f>
        <v/>
      </c>
      <c r="AL1997" s="198" t="str">
        <f>IF(AL1996&lt;&gt;"",AL1996*PRINCIPAL!$C$174,"")</f>
        <v/>
      </c>
      <c r="AM1997" s="198" t="str">
        <f>IF(AM1996&lt;&gt;"",AM1996*PRINCIPAL!$C$174,"")</f>
        <v/>
      </c>
      <c r="AN1997" s="198" t="str">
        <f>IF(AN1996&lt;&gt;"",AN1996*PRINCIPAL!$C$174,"")</f>
        <v/>
      </c>
      <c r="AO1997" s="268" t="str">
        <f>IF(AO1996&lt;&gt;"",AO1996*PRINCIPAL!$C$174,"")</f>
        <v/>
      </c>
    </row>
    <row r="1998" spans="2:41" ht="12.45" customHeight="1" x14ac:dyDescent="0.3">
      <c r="B1998" s="438"/>
      <c r="C1998" s="440"/>
      <c r="D1998" s="443" t="s">
        <v>118</v>
      </c>
      <c r="E1998" s="222" t="s">
        <v>125</v>
      </c>
      <c r="F1998" s="203"/>
      <c r="G1998" s="203"/>
      <c r="H1998" s="203"/>
      <c r="I1998" s="203"/>
      <c r="J1998" s="203"/>
      <c r="K1998" s="203"/>
      <c r="L1998" s="203"/>
      <c r="M1998" s="203"/>
      <c r="N1998" s="203"/>
      <c r="O1998" s="203"/>
      <c r="P1998" s="203"/>
      <c r="Q1998" s="203"/>
      <c r="R1998" s="203"/>
      <c r="S1998" s="203"/>
      <c r="T1998" s="203"/>
      <c r="U1998" s="203"/>
      <c r="V1998" s="203"/>
      <c r="W1998" s="203"/>
      <c r="X1998" s="203"/>
      <c r="Y1998" s="203"/>
      <c r="Z1998" s="203"/>
      <c r="AA1998" s="203"/>
      <c r="AB1998" s="203"/>
      <c r="AC1998" s="203"/>
      <c r="AD1998" s="203"/>
      <c r="AE1998" s="203"/>
      <c r="AF1998" s="203"/>
      <c r="AG1998" s="203"/>
      <c r="AH1998" s="203"/>
      <c r="AI1998" s="203"/>
      <c r="AJ1998" s="203"/>
      <c r="AK1998" s="203"/>
      <c r="AL1998" s="203"/>
      <c r="AM1998" s="203"/>
      <c r="AN1998" s="203"/>
      <c r="AO1998" s="269"/>
    </row>
    <row r="1999" spans="2:41" ht="12.45" customHeight="1" x14ac:dyDescent="0.3">
      <c r="B1999" s="438"/>
      <c r="C1999" s="440"/>
      <c r="D1999" s="444"/>
      <c r="E1999" s="220" t="s">
        <v>126</v>
      </c>
      <c r="F1999" s="204" t="str">
        <f>IF(F1998&lt;&gt;"",F1998*PRINCIPAL!$C$14,"")</f>
        <v/>
      </c>
      <c r="G1999" s="204" t="str">
        <f>IF(G1998&lt;&gt;"",G1998*PRINCIPAL!$C$174,"")</f>
        <v/>
      </c>
      <c r="H1999" s="204" t="str">
        <f>IF(H1998&lt;&gt;"",H1998*PRINCIPAL!$C$174,"")</f>
        <v/>
      </c>
      <c r="I1999" s="204" t="str">
        <f>IF(I1998&lt;&gt;"",I1998*PRINCIPAL!$C$174,"")</f>
        <v/>
      </c>
      <c r="J1999" s="204" t="str">
        <f>IF(J1998&lt;&gt;"",J1998*PRINCIPAL!$C$174,"")</f>
        <v/>
      </c>
      <c r="K1999" s="204" t="str">
        <f>IF(K1998&lt;&gt;"",K1998*PRINCIPAL!$C$174,"")</f>
        <v/>
      </c>
      <c r="L1999" s="204" t="str">
        <f>IF(L1998&lt;&gt;"",L1998*PRINCIPAL!$C$174,"")</f>
        <v/>
      </c>
      <c r="M1999" s="204" t="str">
        <f>IF(M1998&lt;&gt;"",M1998*PRINCIPAL!$C$174,"")</f>
        <v/>
      </c>
      <c r="N1999" s="204" t="str">
        <f>IF(N1998&lt;&gt;"",N1998*PRINCIPAL!$C$174,"")</f>
        <v/>
      </c>
      <c r="O1999" s="204" t="str">
        <f>IF(O1998&lt;&gt;"",O1998*PRINCIPAL!$C$174,"")</f>
        <v/>
      </c>
      <c r="P1999" s="204" t="str">
        <f>IF(P1998&lt;&gt;"",P1998*PRINCIPAL!$C$174,"")</f>
        <v/>
      </c>
      <c r="Q1999" s="204" t="str">
        <f>IF(Q1998&lt;&gt;"",Q1998*PRINCIPAL!$C$174,"")</f>
        <v/>
      </c>
      <c r="R1999" s="204" t="str">
        <f>IF(R1998&lt;&gt;"",R1998*PRINCIPAL!$C$174,"")</f>
        <v/>
      </c>
      <c r="S1999" s="204" t="str">
        <f>IF(S1998&lt;&gt;"",S1998*PRINCIPAL!$C$174,"")</f>
        <v/>
      </c>
      <c r="T1999" s="204" t="str">
        <f>IF(T1998&lt;&gt;"",T1998*PRINCIPAL!$C$174,"")</f>
        <v/>
      </c>
      <c r="U1999" s="204" t="str">
        <f>IF(U1998&lt;&gt;"",U1998*PRINCIPAL!$C$174,"")</f>
        <v/>
      </c>
      <c r="V1999" s="204" t="str">
        <f>IF(V1998&lt;&gt;"",V1998*PRINCIPAL!$C$174,"")</f>
        <v/>
      </c>
      <c r="W1999" s="204" t="str">
        <f>IF(W1998&lt;&gt;"",W1998*PRINCIPAL!$C$174,"")</f>
        <v/>
      </c>
      <c r="X1999" s="204" t="str">
        <f>IF(X1998&lt;&gt;"",X1998*PRINCIPAL!$C$174,"")</f>
        <v/>
      </c>
      <c r="Y1999" s="204" t="str">
        <f>IF(Y1998&lt;&gt;"",Y1998*PRINCIPAL!$C$174,"")</f>
        <v/>
      </c>
      <c r="Z1999" s="204" t="str">
        <f>IF(Z1998&lt;&gt;"",Z1998*PRINCIPAL!$C$174,"")</f>
        <v/>
      </c>
      <c r="AA1999" s="204" t="str">
        <f>IF(AA1998&lt;&gt;"",AA1998*PRINCIPAL!$C$174,"")</f>
        <v/>
      </c>
      <c r="AB1999" s="204" t="str">
        <f>IF(AB1998&lt;&gt;"",AB1998*PRINCIPAL!$C$174,"")</f>
        <v/>
      </c>
      <c r="AC1999" s="204" t="str">
        <f>IF(AC1998&lt;&gt;"",AC1998*PRINCIPAL!$C$174,"")</f>
        <v/>
      </c>
      <c r="AD1999" s="204" t="str">
        <f>IF(AD1998&lt;&gt;"",AD1998*PRINCIPAL!$C$174,"")</f>
        <v/>
      </c>
      <c r="AE1999" s="204" t="str">
        <f>IF(AE1998&lt;&gt;"",AE1998*PRINCIPAL!$C$174,"")</f>
        <v/>
      </c>
      <c r="AF1999" s="204" t="str">
        <f>IF(AF1998&lt;&gt;"",AF1998*PRINCIPAL!$C$174,"")</f>
        <v/>
      </c>
      <c r="AG1999" s="204" t="str">
        <f>IF(AG1998&lt;&gt;"",AG1998*PRINCIPAL!$C$174,"")</f>
        <v/>
      </c>
      <c r="AH1999" s="204" t="str">
        <f>IF(AH1998&lt;&gt;"",AH1998*PRINCIPAL!$C$174,"")</f>
        <v/>
      </c>
      <c r="AI1999" s="204" t="str">
        <f>IF(AI1998&lt;&gt;"",AI1998*PRINCIPAL!$C$174,"")</f>
        <v/>
      </c>
      <c r="AJ1999" s="204" t="str">
        <f>IF(AJ1998&lt;&gt;"",AJ1998*PRINCIPAL!$C$174,"")</f>
        <v/>
      </c>
      <c r="AK1999" s="204" t="str">
        <f>IF(AK1998&lt;&gt;"",AK1998*PRINCIPAL!$C$174,"")</f>
        <v/>
      </c>
      <c r="AL1999" s="204" t="str">
        <f>IF(AL1998&lt;&gt;"",AL1998*PRINCIPAL!$C$174,"")</f>
        <v/>
      </c>
      <c r="AM1999" s="204" t="str">
        <f>IF(AM1998&lt;&gt;"",AM1998*PRINCIPAL!$C$174,"")</f>
        <v/>
      </c>
      <c r="AN1999" s="204" t="str">
        <f>IF(AN1998&lt;&gt;"",AN1998*PRINCIPAL!$C$174,"")</f>
        <v/>
      </c>
      <c r="AO1999" s="270" t="str">
        <f>IF(AO1998&lt;&gt;"",AO1998*PRINCIPAL!$C$174,"")</f>
        <v/>
      </c>
    </row>
    <row r="2000" spans="2:41" ht="12.45" customHeight="1" x14ac:dyDescent="0.3">
      <c r="B2000" s="438"/>
      <c r="C2000" s="440"/>
      <c r="D2000" s="443" t="s">
        <v>116</v>
      </c>
      <c r="E2000" s="224" t="s">
        <v>125</v>
      </c>
      <c r="F2000" s="203"/>
      <c r="G2000" s="203"/>
      <c r="H2000" s="203"/>
      <c r="I2000" s="203"/>
      <c r="J2000" s="203"/>
      <c r="K2000" s="203"/>
      <c r="L2000" s="203"/>
      <c r="M2000" s="203"/>
      <c r="N2000" s="203"/>
      <c r="O2000" s="203"/>
      <c r="P2000" s="203"/>
      <c r="Q2000" s="203"/>
      <c r="R2000" s="203"/>
      <c r="S2000" s="203"/>
      <c r="T2000" s="203"/>
      <c r="U2000" s="203"/>
      <c r="V2000" s="203"/>
      <c r="W2000" s="203"/>
      <c r="X2000" s="203"/>
      <c r="Y2000" s="203"/>
      <c r="Z2000" s="203"/>
      <c r="AA2000" s="203"/>
      <c r="AB2000" s="203"/>
      <c r="AC2000" s="203"/>
      <c r="AD2000" s="203"/>
      <c r="AE2000" s="203"/>
      <c r="AF2000" s="203"/>
      <c r="AG2000" s="203"/>
      <c r="AH2000" s="203"/>
      <c r="AI2000" s="203"/>
      <c r="AJ2000" s="203"/>
      <c r="AK2000" s="203"/>
      <c r="AL2000" s="203"/>
      <c r="AM2000" s="203"/>
      <c r="AN2000" s="203"/>
      <c r="AO2000" s="269"/>
    </row>
    <row r="2001" spans="2:41" ht="12.45" customHeight="1" thickBot="1" x14ac:dyDescent="0.35">
      <c r="B2001" s="438"/>
      <c r="C2001" s="440"/>
      <c r="D2001" s="442"/>
      <c r="E2001" s="223" t="s">
        <v>126</v>
      </c>
      <c r="F2001" s="200" t="str">
        <f>IF(F2000&lt;&gt;"",F2000*PRINCIPAL!$C$14,"")</f>
        <v/>
      </c>
      <c r="G2001" s="200" t="str">
        <f>IF(G2000&lt;&gt;"",G2000*PRINCIPAL!$C$174,"")</f>
        <v/>
      </c>
      <c r="H2001" s="200" t="str">
        <f>IF(H2000&lt;&gt;"",H2000*PRINCIPAL!$C$174,"")</f>
        <v/>
      </c>
      <c r="I2001" s="200" t="str">
        <f>IF(I2000&lt;&gt;"",I2000*PRINCIPAL!$C$174,"")</f>
        <v/>
      </c>
      <c r="J2001" s="200" t="str">
        <f>IF(J2000&lt;&gt;"",J2000*PRINCIPAL!$C$174,"")</f>
        <v/>
      </c>
      <c r="K2001" s="200" t="str">
        <f>IF(K2000&lt;&gt;"",K2000*PRINCIPAL!$C$174,"")</f>
        <v/>
      </c>
      <c r="L2001" s="200" t="str">
        <f>IF(L2000&lt;&gt;"",L2000*PRINCIPAL!$C$174,"")</f>
        <v/>
      </c>
      <c r="M2001" s="200" t="str">
        <f>IF(M2000&lt;&gt;"",M2000*PRINCIPAL!$C$174,"")</f>
        <v/>
      </c>
      <c r="N2001" s="200" t="str">
        <f>IF(N2000&lt;&gt;"",N2000*PRINCIPAL!$C$174,"")</f>
        <v/>
      </c>
      <c r="O2001" s="200" t="str">
        <f>IF(O2000&lt;&gt;"",O2000*PRINCIPAL!$C$174,"")</f>
        <v/>
      </c>
      <c r="P2001" s="200" t="str">
        <f>IF(P2000&lt;&gt;"",P2000*PRINCIPAL!$C$174,"")</f>
        <v/>
      </c>
      <c r="Q2001" s="200" t="str">
        <f>IF(Q2000&lt;&gt;"",Q2000*PRINCIPAL!$C$174,"")</f>
        <v/>
      </c>
      <c r="R2001" s="200" t="str">
        <f>IF(R2000&lt;&gt;"",R2000*PRINCIPAL!$C$174,"")</f>
        <v/>
      </c>
      <c r="S2001" s="200" t="str">
        <f>IF(S2000&lt;&gt;"",S2000*PRINCIPAL!$C$174,"")</f>
        <v/>
      </c>
      <c r="T2001" s="200" t="str">
        <f>IF(T2000&lt;&gt;"",T2000*PRINCIPAL!$C$174,"")</f>
        <v/>
      </c>
      <c r="U2001" s="200" t="str">
        <f>IF(U2000&lt;&gt;"",U2000*PRINCIPAL!$C$174,"")</f>
        <v/>
      </c>
      <c r="V2001" s="200" t="str">
        <f>IF(V2000&lt;&gt;"",V2000*PRINCIPAL!$C$174,"")</f>
        <v/>
      </c>
      <c r="W2001" s="200" t="str">
        <f>IF(W2000&lt;&gt;"",W2000*PRINCIPAL!$C$174,"")</f>
        <v/>
      </c>
      <c r="X2001" s="200" t="str">
        <f>IF(X2000&lt;&gt;"",X2000*PRINCIPAL!$C$174,"")</f>
        <v/>
      </c>
      <c r="Y2001" s="200" t="str">
        <f>IF(Y2000&lt;&gt;"",Y2000*PRINCIPAL!$C$174,"")</f>
        <v/>
      </c>
      <c r="Z2001" s="200" t="str">
        <f>IF(Z2000&lt;&gt;"",Z2000*PRINCIPAL!$C$174,"")</f>
        <v/>
      </c>
      <c r="AA2001" s="200" t="str">
        <f>IF(AA2000&lt;&gt;"",AA2000*PRINCIPAL!$C$174,"")</f>
        <v/>
      </c>
      <c r="AB2001" s="200" t="str">
        <f>IF(AB2000&lt;&gt;"",AB2000*PRINCIPAL!$C$174,"")</f>
        <v/>
      </c>
      <c r="AC2001" s="200" t="str">
        <f>IF(AC2000&lt;&gt;"",AC2000*PRINCIPAL!$C$174,"")</f>
        <v/>
      </c>
      <c r="AD2001" s="200" t="str">
        <f>IF(AD2000&lt;&gt;"",AD2000*PRINCIPAL!$C$174,"")</f>
        <v/>
      </c>
      <c r="AE2001" s="200" t="str">
        <f>IF(AE2000&lt;&gt;"",AE2000*PRINCIPAL!$C$174,"")</f>
        <v/>
      </c>
      <c r="AF2001" s="200" t="str">
        <f>IF(AF2000&lt;&gt;"",AF2000*PRINCIPAL!$C$174,"")</f>
        <v/>
      </c>
      <c r="AG2001" s="200" t="str">
        <f>IF(AG2000&lt;&gt;"",AG2000*PRINCIPAL!$C$174,"")</f>
        <v/>
      </c>
      <c r="AH2001" s="200" t="str">
        <f>IF(AH2000&lt;&gt;"",AH2000*PRINCIPAL!$C$174,"")</f>
        <v/>
      </c>
      <c r="AI2001" s="200" t="str">
        <f>IF(AI2000&lt;&gt;"",AI2000*PRINCIPAL!$C$174,"")</f>
        <v/>
      </c>
      <c r="AJ2001" s="200" t="str">
        <f>IF(AJ2000&lt;&gt;"",AJ2000*PRINCIPAL!$C$174,"")</f>
        <v/>
      </c>
      <c r="AK2001" s="200" t="str">
        <f>IF(AK2000&lt;&gt;"",AK2000*PRINCIPAL!$C$174,"")</f>
        <v/>
      </c>
      <c r="AL2001" s="200" t="str">
        <f>IF(AL2000&lt;&gt;"",AL2000*PRINCIPAL!$C$174,"")</f>
        <v/>
      </c>
      <c r="AM2001" s="200" t="str">
        <f>IF(AM2000&lt;&gt;"",AM2000*PRINCIPAL!$C$174,"")</f>
        <v/>
      </c>
      <c r="AN2001" s="200" t="str">
        <f>IF(AN2000&lt;&gt;"",AN2000*PRINCIPAL!$C$174,"")</f>
        <v/>
      </c>
      <c r="AO2001" s="271" t="str">
        <f>IF(AO2000&lt;&gt;"",AO2000*PRINCIPAL!$C$174,"")</f>
        <v/>
      </c>
    </row>
    <row r="2002" spans="2:41" ht="12.45" customHeight="1" x14ac:dyDescent="0.3">
      <c r="B2002" s="438"/>
      <c r="C2002" s="439" t="s">
        <v>105</v>
      </c>
      <c r="D2002" s="441" t="s">
        <v>112</v>
      </c>
      <c r="E2002" s="219" t="s">
        <v>125</v>
      </c>
      <c r="F2002" s="197" t="s">
        <v>38</v>
      </c>
      <c r="G2002" s="197"/>
      <c r="H2002" s="197"/>
      <c r="I2002" s="197"/>
      <c r="J2002" s="197"/>
      <c r="K2002" s="197"/>
      <c r="L2002" s="197"/>
      <c r="M2002" s="197"/>
      <c r="N2002" s="197"/>
      <c r="O2002" s="197"/>
      <c r="P2002" s="197"/>
      <c r="Q2002" s="197"/>
      <c r="R2002" s="197"/>
      <c r="S2002" s="197"/>
      <c r="T2002" s="197"/>
      <c r="U2002" s="197"/>
      <c r="V2002" s="197"/>
      <c r="W2002" s="197"/>
      <c r="X2002" s="197"/>
      <c r="Y2002" s="197"/>
      <c r="Z2002" s="197"/>
      <c r="AA2002" s="197"/>
      <c r="AB2002" s="197"/>
      <c r="AC2002" s="197"/>
      <c r="AD2002" s="197"/>
      <c r="AE2002" s="197"/>
      <c r="AF2002" s="197"/>
      <c r="AG2002" s="197"/>
      <c r="AH2002" s="197"/>
      <c r="AI2002" s="197"/>
      <c r="AJ2002" s="197"/>
      <c r="AK2002" s="197"/>
      <c r="AL2002" s="197"/>
      <c r="AM2002" s="197"/>
      <c r="AN2002" s="197"/>
      <c r="AO2002" s="267"/>
    </row>
    <row r="2003" spans="2:41" ht="12.45" customHeight="1" x14ac:dyDescent="0.3">
      <c r="B2003" s="438"/>
      <c r="C2003" s="440"/>
      <c r="D2003" s="442"/>
      <c r="E2003" s="220" t="s">
        <v>126</v>
      </c>
      <c r="F2003" s="320" t="s">
        <v>38</v>
      </c>
      <c r="G2003" s="198" t="str">
        <f>IF(G2002&lt;&gt;"",G2002*PRINCIPAL!$C$174,"")</f>
        <v/>
      </c>
      <c r="H2003" s="198" t="str">
        <f>IF(H2002&lt;&gt;"",H2002*PRINCIPAL!$C$174,"")</f>
        <v/>
      </c>
      <c r="I2003" s="198" t="str">
        <f>IF(I2002&lt;&gt;"",I2002*PRINCIPAL!$C$174,"")</f>
        <v/>
      </c>
      <c r="J2003" s="198" t="str">
        <f>IF(J2002&lt;&gt;"",J2002*PRINCIPAL!$C$174,"")</f>
        <v/>
      </c>
      <c r="K2003" s="198" t="str">
        <f>IF(K2002&lt;&gt;"",K2002*PRINCIPAL!$C$174,"")</f>
        <v/>
      </c>
      <c r="L2003" s="198" t="str">
        <f>IF(L2002&lt;&gt;"",L2002*PRINCIPAL!$C$174,"")</f>
        <v/>
      </c>
      <c r="M2003" s="198" t="str">
        <f>IF(M2002&lt;&gt;"",M2002*PRINCIPAL!$C$174,"")</f>
        <v/>
      </c>
      <c r="N2003" s="198" t="str">
        <f>IF(N2002&lt;&gt;"",N2002*PRINCIPAL!$C$174,"")</f>
        <v/>
      </c>
      <c r="O2003" s="198" t="str">
        <f>IF(O2002&lt;&gt;"",O2002*PRINCIPAL!$C$174,"")</f>
        <v/>
      </c>
      <c r="P2003" s="198" t="str">
        <f>IF(P2002&lt;&gt;"",P2002*PRINCIPAL!$C$174,"")</f>
        <v/>
      </c>
      <c r="Q2003" s="198" t="str">
        <f>IF(Q2002&lt;&gt;"",Q2002*PRINCIPAL!$C$174,"")</f>
        <v/>
      </c>
      <c r="R2003" s="198" t="str">
        <f>IF(R2002&lt;&gt;"",R2002*PRINCIPAL!$C$174,"")</f>
        <v/>
      </c>
      <c r="S2003" s="198" t="str">
        <f>IF(S2002&lt;&gt;"",S2002*PRINCIPAL!$C$174,"")</f>
        <v/>
      </c>
      <c r="T2003" s="198" t="str">
        <f>IF(T2002&lt;&gt;"",T2002*PRINCIPAL!$C$174,"")</f>
        <v/>
      </c>
      <c r="U2003" s="198" t="str">
        <f>IF(U2002&lt;&gt;"",U2002*PRINCIPAL!$C$174,"")</f>
        <v/>
      </c>
      <c r="V2003" s="198" t="str">
        <f>IF(V2002&lt;&gt;"",V2002*PRINCIPAL!$C$174,"")</f>
        <v/>
      </c>
      <c r="W2003" s="198" t="str">
        <f>IF(W2002&lt;&gt;"",W2002*PRINCIPAL!$C$174,"")</f>
        <v/>
      </c>
      <c r="X2003" s="198" t="str">
        <f>IF(X2002&lt;&gt;"",X2002*PRINCIPAL!$C$174,"")</f>
        <v/>
      </c>
      <c r="Y2003" s="198" t="str">
        <f>IF(Y2002&lt;&gt;"",Y2002*PRINCIPAL!$C$174,"")</f>
        <v/>
      </c>
      <c r="Z2003" s="198" t="str">
        <f>IF(Z2002&lt;&gt;"",Z2002*PRINCIPAL!$C$174,"")</f>
        <v/>
      </c>
      <c r="AA2003" s="198" t="str">
        <f>IF(AA2002&lt;&gt;"",AA2002*PRINCIPAL!$C$174,"")</f>
        <v/>
      </c>
      <c r="AB2003" s="198" t="str">
        <f>IF(AB2002&lt;&gt;"",AB2002*PRINCIPAL!$C$174,"")</f>
        <v/>
      </c>
      <c r="AC2003" s="198" t="str">
        <f>IF(AC2002&lt;&gt;"",AC2002*PRINCIPAL!$C$174,"")</f>
        <v/>
      </c>
      <c r="AD2003" s="198" t="str">
        <f>IF(AD2002&lt;&gt;"",AD2002*PRINCIPAL!$C$174,"")</f>
        <v/>
      </c>
      <c r="AE2003" s="198" t="str">
        <f>IF(AE2002&lt;&gt;"",AE2002*PRINCIPAL!$C$174,"")</f>
        <v/>
      </c>
      <c r="AF2003" s="198" t="str">
        <f>IF(AF2002&lt;&gt;"",AF2002*PRINCIPAL!$C$174,"")</f>
        <v/>
      </c>
      <c r="AG2003" s="198" t="str">
        <f>IF(AG2002&lt;&gt;"",AG2002*PRINCIPAL!$C$174,"")</f>
        <v/>
      </c>
      <c r="AH2003" s="198" t="str">
        <f>IF(AH2002&lt;&gt;"",AH2002*PRINCIPAL!$C$174,"")</f>
        <v/>
      </c>
      <c r="AI2003" s="198" t="str">
        <f>IF(AI2002&lt;&gt;"",AI2002*PRINCIPAL!$C$174,"")</f>
        <v/>
      </c>
      <c r="AJ2003" s="198" t="str">
        <f>IF(AJ2002&lt;&gt;"",AJ2002*PRINCIPAL!$C$174,"")</f>
        <v/>
      </c>
      <c r="AK2003" s="198" t="str">
        <f>IF(AK2002&lt;&gt;"",AK2002*PRINCIPAL!$C$174,"")</f>
        <v/>
      </c>
      <c r="AL2003" s="198" t="str">
        <f>IF(AL2002&lt;&gt;"",AL2002*PRINCIPAL!$C$174,"")</f>
        <v/>
      </c>
      <c r="AM2003" s="198" t="str">
        <f>IF(AM2002&lt;&gt;"",AM2002*PRINCIPAL!$C$174,"")</f>
        <v/>
      </c>
      <c r="AN2003" s="198" t="str">
        <f>IF(AN2002&lt;&gt;"",AN2002*PRINCIPAL!$C$174,"")</f>
        <v/>
      </c>
      <c r="AO2003" s="268" t="str">
        <f>IF(AO2002&lt;&gt;"",AO2002*PRINCIPAL!$C$174,"")</f>
        <v/>
      </c>
    </row>
    <row r="2004" spans="2:41" ht="12.45" customHeight="1" x14ac:dyDescent="0.3">
      <c r="B2004" s="438"/>
      <c r="C2004" s="440"/>
      <c r="D2004" s="443" t="s">
        <v>118</v>
      </c>
      <c r="E2004" s="222" t="s">
        <v>125</v>
      </c>
      <c r="F2004" s="203" t="s">
        <v>38</v>
      </c>
      <c r="G2004" s="203"/>
      <c r="H2004" s="203"/>
      <c r="I2004" s="203"/>
      <c r="J2004" s="203"/>
      <c r="K2004" s="203"/>
      <c r="L2004" s="203"/>
      <c r="M2004" s="203"/>
      <c r="N2004" s="203"/>
      <c r="O2004" s="203"/>
      <c r="P2004" s="203"/>
      <c r="Q2004" s="203"/>
      <c r="R2004" s="203"/>
      <c r="S2004" s="203"/>
      <c r="T2004" s="203"/>
      <c r="U2004" s="203"/>
      <c r="V2004" s="203"/>
      <c r="W2004" s="203"/>
      <c r="X2004" s="203"/>
      <c r="Y2004" s="203"/>
      <c r="Z2004" s="203"/>
      <c r="AA2004" s="203"/>
      <c r="AB2004" s="203"/>
      <c r="AC2004" s="203"/>
      <c r="AD2004" s="203"/>
      <c r="AE2004" s="203"/>
      <c r="AF2004" s="203"/>
      <c r="AG2004" s="203"/>
      <c r="AH2004" s="203"/>
      <c r="AI2004" s="203"/>
      <c r="AJ2004" s="203"/>
      <c r="AK2004" s="203"/>
      <c r="AL2004" s="203"/>
      <c r="AM2004" s="203"/>
      <c r="AN2004" s="203"/>
      <c r="AO2004" s="269"/>
    </row>
    <row r="2005" spans="2:41" ht="12.45" customHeight="1" x14ac:dyDescent="0.3">
      <c r="B2005" s="438"/>
      <c r="C2005" s="440"/>
      <c r="D2005" s="444"/>
      <c r="E2005" s="220" t="s">
        <v>126</v>
      </c>
      <c r="F2005" s="320" t="s">
        <v>38</v>
      </c>
      <c r="G2005" s="204" t="str">
        <f>IF(G2004&lt;&gt;"",G2004*PRINCIPAL!$C$174,"")</f>
        <v/>
      </c>
      <c r="H2005" s="204" t="str">
        <f>IF(H2004&lt;&gt;"",H2004*PRINCIPAL!$C$174,"")</f>
        <v/>
      </c>
      <c r="I2005" s="204" t="str">
        <f>IF(I2004&lt;&gt;"",I2004*PRINCIPAL!$C$174,"")</f>
        <v/>
      </c>
      <c r="J2005" s="204" t="str">
        <f>IF(J2004&lt;&gt;"",J2004*PRINCIPAL!$C$174,"")</f>
        <v/>
      </c>
      <c r="K2005" s="204" t="str">
        <f>IF(K2004&lt;&gt;"",K2004*PRINCIPAL!$C$174,"")</f>
        <v/>
      </c>
      <c r="L2005" s="204" t="str">
        <f>IF(L2004&lt;&gt;"",L2004*PRINCIPAL!$C$174,"")</f>
        <v/>
      </c>
      <c r="M2005" s="204" t="str">
        <f>IF(M2004&lt;&gt;"",M2004*PRINCIPAL!$C$174,"")</f>
        <v/>
      </c>
      <c r="N2005" s="204" t="str">
        <f>IF(N2004&lt;&gt;"",N2004*PRINCIPAL!$C$174,"")</f>
        <v/>
      </c>
      <c r="O2005" s="204" t="str">
        <f>IF(O2004&lt;&gt;"",O2004*PRINCIPAL!$C$174,"")</f>
        <v/>
      </c>
      <c r="P2005" s="204" t="str">
        <f>IF(P2004&lt;&gt;"",P2004*PRINCIPAL!$C$174,"")</f>
        <v/>
      </c>
      <c r="Q2005" s="204" t="str">
        <f>IF(Q2004&lt;&gt;"",Q2004*PRINCIPAL!$C$174,"")</f>
        <v/>
      </c>
      <c r="R2005" s="204" t="str">
        <f>IF(R2004&lt;&gt;"",R2004*PRINCIPAL!$C$174,"")</f>
        <v/>
      </c>
      <c r="S2005" s="204" t="str">
        <f>IF(S2004&lt;&gt;"",S2004*PRINCIPAL!$C$174,"")</f>
        <v/>
      </c>
      <c r="T2005" s="204" t="str">
        <f>IF(T2004&lt;&gt;"",T2004*PRINCIPAL!$C$174,"")</f>
        <v/>
      </c>
      <c r="U2005" s="204" t="str">
        <f>IF(U2004&lt;&gt;"",U2004*PRINCIPAL!$C$174,"")</f>
        <v/>
      </c>
      <c r="V2005" s="204" t="str">
        <f>IF(V2004&lt;&gt;"",V2004*PRINCIPAL!$C$174,"")</f>
        <v/>
      </c>
      <c r="W2005" s="204" t="str">
        <f>IF(W2004&lt;&gt;"",W2004*PRINCIPAL!$C$174,"")</f>
        <v/>
      </c>
      <c r="X2005" s="204" t="str">
        <f>IF(X2004&lt;&gt;"",X2004*PRINCIPAL!$C$174,"")</f>
        <v/>
      </c>
      <c r="Y2005" s="204" t="str">
        <f>IF(Y2004&lt;&gt;"",Y2004*PRINCIPAL!$C$174,"")</f>
        <v/>
      </c>
      <c r="Z2005" s="204" t="str">
        <f>IF(Z2004&lt;&gt;"",Z2004*PRINCIPAL!$C$174,"")</f>
        <v/>
      </c>
      <c r="AA2005" s="204" t="str">
        <f>IF(AA2004&lt;&gt;"",AA2004*PRINCIPAL!$C$174,"")</f>
        <v/>
      </c>
      <c r="AB2005" s="204" t="str">
        <f>IF(AB2004&lt;&gt;"",AB2004*PRINCIPAL!$C$174,"")</f>
        <v/>
      </c>
      <c r="AC2005" s="204" t="str">
        <f>IF(AC2004&lt;&gt;"",AC2004*PRINCIPAL!$C$174,"")</f>
        <v/>
      </c>
      <c r="AD2005" s="204" t="str">
        <f>IF(AD2004&lt;&gt;"",AD2004*PRINCIPAL!$C$174,"")</f>
        <v/>
      </c>
      <c r="AE2005" s="204" t="str">
        <f>IF(AE2004&lt;&gt;"",AE2004*PRINCIPAL!$C$174,"")</f>
        <v/>
      </c>
      <c r="AF2005" s="204" t="str">
        <f>IF(AF2004&lt;&gt;"",AF2004*PRINCIPAL!$C$174,"")</f>
        <v/>
      </c>
      <c r="AG2005" s="204" t="str">
        <f>IF(AG2004&lt;&gt;"",AG2004*PRINCIPAL!$C$174,"")</f>
        <v/>
      </c>
      <c r="AH2005" s="204" t="str">
        <f>IF(AH2004&lt;&gt;"",AH2004*PRINCIPAL!$C$174,"")</f>
        <v/>
      </c>
      <c r="AI2005" s="204" t="str">
        <f>IF(AI2004&lt;&gt;"",AI2004*PRINCIPAL!$C$174,"")</f>
        <v/>
      </c>
      <c r="AJ2005" s="204" t="str">
        <f>IF(AJ2004&lt;&gt;"",AJ2004*PRINCIPAL!$C$174,"")</f>
        <v/>
      </c>
      <c r="AK2005" s="204" t="str">
        <f>IF(AK2004&lt;&gt;"",AK2004*PRINCIPAL!$C$174,"")</f>
        <v/>
      </c>
      <c r="AL2005" s="204" t="str">
        <f>IF(AL2004&lt;&gt;"",AL2004*PRINCIPAL!$C$174,"")</f>
        <v/>
      </c>
      <c r="AM2005" s="204" t="str">
        <f>IF(AM2004&lt;&gt;"",AM2004*PRINCIPAL!$C$174,"")</f>
        <v/>
      </c>
      <c r="AN2005" s="204" t="str">
        <f>IF(AN2004&lt;&gt;"",AN2004*PRINCIPAL!$C$174,"")</f>
        <v/>
      </c>
      <c r="AO2005" s="270" t="str">
        <f>IF(AO2004&lt;&gt;"",AO2004*PRINCIPAL!$C$174,"")</f>
        <v/>
      </c>
    </row>
    <row r="2006" spans="2:41" ht="12.45" customHeight="1" x14ac:dyDescent="0.3">
      <c r="B2006" s="438"/>
      <c r="C2006" s="440"/>
      <c r="D2006" s="443" t="s">
        <v>116</v>
      </c>
      <c r="E2006" s="224" t="s">
        <v>125</v>
      </c>
      <c r="F2006" s="203" t="s">
        <v>38</v>
      </c>
      <c r="G2006" s="203"/>
      <c r="H2006" s="203"/>
      <c r="I2006" s="203"/>
      <c r="J2006" s="203"/>
      <c r="K2006" s="203"/>
      <c r="L2006" s="203"/>
      <c r="M2006" s="203"/>
      <c r="N2006" s="203"/>
      <c r="O2006" s="203"/>
      <c r="P2006" s="203"/>
      <c r="Q2006" s="203"/>
      <c r="R2006" s="203"/>
      <c r="S2006" s="203"/>
      <c r="T2006" s="203"/>
      <c r="U2006" s="203"/>
      <c r="V2006" s="203"/>
      <c r="W2006" s="203"/>
      <c r="X2006" s="203"/>
      <c r="Y2006" s="203"/>
      <c r="Z2006" s="203"/>
      <c r="AA2006" s="203"/>
      <c r="AB2006" s="203"/>
      <c r="AC2006" s="203"/>
      <c r="AD2006" s="203"/>
      <c r="AE2006" s="203"/>
      <c r="AF2006" s="203"/>
      <c r="AG2006" s="203"/>
      <c r="AH2006" s="203"/>
      <c r="AI2006" s="203"/>
      <c r="AJ2006" s="203"/>
      <c r="AK2006" s="203"/>
      <c r="AL2006" s="203"/>
      <c r="AM2006" s="203"/>
      <c r="AN2006" s="203"/>
      <c r="AO2006" s="269"/>
    </row>
    <row r="2007" spans="2:41" ht="12.45" customHeight="1" thickBot="1" x14ac:dyDescent="0.35">
      <c r="B2007" s="438"/>
      <c r="C2007" s="440"/>
      <c r="D2007" s="442"/>
      <c r="E2007" s="223" t="s">
        <v>126</v>
      </c>
      <c r="F2007" s="320" t="s">
        <v>38</v>
      </c>
      <c r="G2007" s="200" t="str">
        <f>IF(G2006&lt;&gt;"",G2006*PRINCIPAL!$C$174,"")</f>
        <v/>
      </c>
      <c r="H2007" s="200" t="str">
        <f>IF(H2006&lt;&gt;"",H2006*PRINCIPAL!$C$174,"")</f>
        <v/>
      </c>
      <c r="I2007" s="200" t="str">
        <f>IF(I2006&lt;&gt;"",I2006*PRINCIPAL!$C$174,"")</f>
        <v/>
      </c>
      <c r="J2007" s="200" t="str">
        <f>IF(J2006&lt;&gt;"",J2006*PRINCIPAL!$C$174,"")</f>
        <v/>
      </c>
      <c r="K2007" s="200" t="str">
        <f>IF(K2006&lt;&gt;"",K2006*PRINCIPAL!$C$174,"")</f>
        <v/>
      </c>
      <c r="L2007" s="200" t="str">
        <f>IF(L2006&lt;&gt;"",L2006*PRINCIPAL!$C$174,"")</f>
        <v/>
      </c>
      <c r="M2007" s="200" t="str">
        <f>IF(M2006&lt;&gt;"",M2006*PRINCIPAL!$C$174,"")</f>
        <v/>
      </c>
      <c r="N2007" s="200" t="str">
        <f>IF(N2006&lt;&gt;"",N2006*PRINCIPAL!$C$174,"")</f>
        <v/>
      </c>
      <c r="O2007" s="200" t="str">
        <f>IF(O2006&lt;&gt;"",O2006*PRINCIPAL!$C$174,"")</f>
        <v/>
      </c>
      <c r="P2007" s="200" t="str">
        <f>IF(P2006&lt;&gt;"",P2006*PRINCIPAL!$C$174,"")</f>
        <v/>
      </c>
      <c r="Q2007" s="200" t="str">
        <f>IF(Q2006&lt;&gt;"",Q2006*PRINCIPAL!$C$174,"")</f>
        <v/>
      </c>
      <c r="R2007" s="200" t="str">
        <f>IF(R2006&lt;&gt;"",R2006*PRINCIPAL!$C$174,"")</f>
        <v/>
      </c>
      <c r="S2007" s="200" t="str">
        <f>IF(S2006&lt;&gt;"",S2006*PRINCIPAL!$C$174,"")</f>
        <v/>
      </c>
      <c r="T2007" s="200" t="str">
        <f>IF(T2006&lt;&gt;"",T2006*PRINCIPAL!$C$174,"")</f>
        <v/>
      </c>
      <c r="U2007" s="200" t="str">
        <f>IF(U2006&lt;&gt;"",U2006*PRINCIPAL!$C$174,"")</f>
        <v/>
      </c>
      <c r="V2007" s="200" t="str">
        <f>IF(V2006&lt;&gt;"",V2006*PRINCIPAL!$C$174,"")</f>
        <v/>
      </c>
      <c r="W2007" s="200" t="str">
        <f>IF(W2006&lt;&gt;"",W2006*PRINCIPAL!$C$174,"")</f>
        <v/>
      </c>
      <c r="X2007" s="200" t="str">
        <f>IF(X2006&lt;&gt;"",X2006*PRINCIPAL!$C$174,"")</f>
        <v/>
      </c>
      <c r="Y2007" s="200" t="str">
        <f>IF(Y2006&lt;&gt;"",Y2006*PRINCIPAL!$C$174,"")</f>
        <v/>
      </c>
      <c r="Z2007" s="200" t="str">
        <f>IF(Z2006&lt;&gt;"",Z2006*PRINCIPAL!$C$174,"")</f>
        <v/>
      </c>
      <c r="AA2007" s="200" t="str">
        <f>IF(AA2006&lt;&gt;"",AA2006*PRINCIPAL!$C$174,"")</f>
        <v/>
      </c>
      <c r="AB2007" s="200" t="str">
        <f>IF(AB2006&lt;&gt;"",AB2006*PRINCIPAL!$C$174,"")</f>
        <v/>
      </c>
      <c r="AC2007" s="200" t="str">
        <f>IF(AC2006&lt;&gt;"",AC2006*PRINCIPAL!$C$174,"")</f>
        <v/>
      </c>
      <c r="AD2007" s="200" t="str">
        <f>IF(AD2006&lt;&gt;"",AD2006*PRINCIPAL!$C$174,"")</f>
        <v/>
      </c>
      <c r="AE2007" s="200" t="str">
        <f>IF(AE2006&lt;&gt;"",AE2006*PRINCIPAL!$C$174,"")</f>
        <v/>
      </c>
      <c r="AF2007" s="200" t="str">
        <f>IF(AF2006&lt;&gt;"",AF2006*PRINCIPAL!$C$174,"")</f>
        <v/>
      </c>
      <c r="AG2007" s="200" t="str">
        <f>IF(AG2006&lt;&gt;"",AG2006*PRINCIPAL!$C$174,"")</f>
        <v/>
      </c>
      <c r="AH2007" s="200" t="str">
        <f>IF(AH2006&lt;&gt;"",AH2006*PRINCIPAL!$C$174,"")</f>
        <v/>
      </c>
      <c r="AI2007" s="200" t="str">
        <f>IF(AI2006&lt;&gt;"",AI2006*PRINCIPAL!$C$174,"")</f>
        <v/>
      </c>
      <c r="AJ2007" s="200" t="str">
        <f>IF(AJ2006&lt;&gt;"",AJ2006*PRINCIPAL!$C$174,"")</f>
        <v/>
      </c>
      <c r="AK2007" s="200" t="str">
        <f>IF(AK2006&lt;&gt;"",AK2006*PRINCIPAL!$C$174,"")</f>
        <v/>
      </c>
      <c r="AL2007" s="200" t="str">
        <f>IF(AL2006&lt;&gt;"",AL2006*PRINCIPAL!$C$174,"")</f>
        <v/>
      </c>
      <c r="AM2007" s="200" t="str">
        <f>IF(AM2006&lt;&gt;"",AM2006*PRINCIPAL!$C$174,"")</f>
        <v/>
      </c>
      <c r="AN2007" s="200" t="str">
        <f>IF(AN2006&lt;&gt;"",AN2006*PRINCIPAL!$C$174,"")</f>
        <v/>
      </c>
      <c r="AO2007" s="271" t="str">
        <f>IF(AO2006&lt;&gt;"",AO2006*PRINCIPAL!$C$174,"")</f>
        <v/>
      </c>
    </row>
    <row r="2008" spans="2:41" ht="12.45" customHeight="1" x14ac:dyDescent="0.3">
      <c r="B2008" s="438"/>
      <c r="C2008" s="439" t="s">
        <v>106</v>
      </c>
      <c r="D2008" s="441" t="s">
        <v>112</v>
      </c>
      <c r="E2008" s="219" t="s">
        <v>125</v>
      </c>
      <c r="F2008" s="197" t="s">
        <v>38</v>
      </c>
      <c r="G2008" s="197"/>
      <c r="H2008" s="197"/>
      <c r="I2008" s="197"/>
      <c r="J2008" s="197"/>
      <c r="K2008" s="197"/>
      <c r="L2008" s="197"/>
      <c r="M2008" s="197"/>
      <c r="N2008" s="197"/>
      <c r="O2008" s="197"/>
      <c r="P2008" s="197"/>
      <c r="Q2008" s="197"/>
      <c r="R2008" s="197"/>
      <c r="S2008" s="197"/>
      <c r="T2008" s="197"/>
      <c r="U2008" s="197"/>
      <c r="V2008" s="197"/>
      <c r="W2008" s="197"/>
      <c r="X2008" s="197"/>
      <c r="Y2008" s="197"/>
      <c r="Z2008" s="197"/>
      <c r="AA2008" s="197"/>
      <c r="AB2008" s="197"/>
      <c r="AC2008" s="197"/>
      <c r="AD2008" s="197"/>
      <c r="AE2008" s="197"/>
      <c r="AF2008" s="197"/>
      <c r="AG2008" s="197"/>
      <c r="AH2008" s="197"/>
      <c r="AI2008" s="197"/>
      <c r="AJ2008" s="197"/>
      <c r="AK2008" s="197"/>
      <c r="AL2008" s="197"/>
      <c r="AM2008" s="197"/>
      <c r="AN2008" s="197"/>
      <c r="AO2008" s="267"/>
    </row>
    <row r="2009" spans="2:41" ht="12.45" customHeight="1" x14ac:dyDescent="0.3">
      <c r="B2009" s="438"/>
      <c r="C2009" s="440"/>
      <c r="D2009" s="442"/>
      <c r="E2009" s="220" t="s">
        <v>126</v>
      </c>
      <c r="F2009" s="320" t="s">
        <v>38</v>
      </c>
      <c r="G2009" s="198" t="str">
        <f>IF(G2008&lt;&gt;"",G2008*PRINCIPAL!$C$174,"")</f>
        <v/>
      </c>
      <c r="H2009" s="198" t="str">
        <f>IF(H2008&lt;&gt;"",H2008*PRINCIPAL!$C$174,"")</f>
        <v/>
      </c>
      <c r="I2009" s="198" t="str">
        <f>IF(I2008&lt;&gt;"",I2008*PRINCIPAL!$C$174,"")</f>
        <v/>
      </c>
      <c r="J2009" s="198" t="str">
        <f>IF(J2008&lt;&gt;"",J2008*PRINCIPAL!$C$174,"")</f>
        <v/>
      </c>
      <c r="K2009" s="198" t="str">
        <f>IF(K2008&lt;&gt;"",K2008*PRINCIPAL!$C$174,"")</f>
        <v/>
      </c>
      <c r="L2009" s="198" t="str">
        <f>IF(L2008&lt;&gt;"",L2008*PRINCIPAL!$C$174,"")</f>
        <v/>
      </c>
      <c r="M2009" s="198" t="str">
        <f>IF(M2008&lt;&gt;"",M2008*PRINCIPAL!$C$174,"")</f>
        <v/>
      </c>
      <c r="N2009" s="198" t="str">
        <f>IF(N2008&lt;&gt;"",N2008*PRINCIPAL!$C$174,"")</f>
        <v/>
      </c>
      <c r="O2009" s="198" t="str">
        <f>IF(O2008&lt;&gt;"",O2008*PRINCIPAL!$C$174,"")</f>
        <v/>
      </c>
      <c r="P2009" s="198" t="str">
        <f>IF(P2008&lt;&gt;"",P2008*PRINCIPAL!$C$174,"")</f>
        <v/>
      </c>
      <c r="Q2009" s="198" t="str">
        <f>IF(Q2008&lt;&gt;"",Q2008*PRINCIPAL!$C$174,"")</f>
        <v/>
      </c>
      <c r="R2009" s="198" t="str">
        <f>IF(R2008&lt;&gt;"",R2008*PRINCIPAL!$C$174,"")</f>
        <v/>
      </c>
      <c r="S2009" s="198" t="str">
        <f>IF(S2008&lt;&gt;"",S2008*PRINCIPAL!$C$174,"")</f>
        <v/>
      </c>
      <c r="T2009" s="198" t="str">
        <f>IF(T2008&lt;&gt;"",T2008*PRINCIPAL!$C$174,"")</f>
        <v/>
      </c>
      <c r="U2009" s="198" t="str">
        <f>IF(U2008&lt;&gt;"",U2008*PRINCIPAL!$C$174,"")</f>
        <v/>
      </c>
      <c r="V2009" s="198" t="str">
        <f>IF(V2008&lt;&gt;"",V2008*PRINCIPAL!$C$174,"")</f>
        <v/>
      </c>
      <c r="W2009" s="198" t="str">
        <f>IF(W2008&lt;&gt;"",W2008*PRINCIPAL!$C$174,"")</f>
        <v/>
      </c>
      <c r="X2009" s="198" t="str">
        <f>IF(X2008&lt;&gt;"",X2008*PRINCIPAL!$C$174,"")</f>
        <v/>
      </c>
      <c r="Y2009" s="198" t="str">
        <f>IF(Y2008&lt;&gt;"",Y2008*PRINCIPAL!$C$174,"")</f>
        <v/>
      </c>
      <c r="Z2009" s="198" t="str">
        <f>IF(Z2008&lt;&gt;"",Z2008*PRINCIPAL!$C$174,"")</f>
        <v/>
      </c>
      <c r="AA2009" s="198" t="str">
        <f>IF(AA2008&lt;&gt;"",AA2008*PRINCIPAL!$C$174,"")</f>
        <v/>
      </c>
      <c r="AB2009" s="198" t="str">
        <f>IF(AB2008&lt;&gt;"",AB2008*PRINCIPAL!$C$174,"")</f>
        <v/>
      </c>
      <c r="AC2009" s="198" t="str">
        <f>IF(AC2008&lt;&gt;"",AC2008*PRINCIPAL!$C$174,"")</f>
        <v/>
      </c>
      <c r="AD2009" s="198" t="str">
        <f>IF(AD2008&lt;&gt;"",AD2008*PRINCIPAL!$C$174,"")</f>
        <v/>
      </c>
      <c r="AE2009" s="198" t="str">
        <f>IF(AE2008&lt;&gt;"",AE2008*PRINCIPAL!$C$174,"")</f>
        <v/>
      </c>
      <c r="AF2009" s="198" t="str">
        <f>IF(AF2008&lt;&gt;"",AF2008*PRINCIPAL!$C$174,"")</f>
        <v/>
      </c>
      <c r="AG2009" s="198" t="str">
        <f>IF(AG2008&lt;&gt;"",AG2008*PRINCIPAL!$C$174,"")</f>
        <v/>
      </c>
      <c r="AH2009" s="198" t="str">
        <f>IF(AH2008&lt;&gt;"",AH2008*PRINCIPAL!$C$174,"")</f>
        <v/>
      </c>
      <c r="AI2009" s="198" t="str">
        <f>IF(AI2008&lt;&gt;"",AI2008*PRINCIPAL!$C$174,"")</f>
        <v/>
      </c>
      <c r="AJ2009" s="198" t="str">
        <f>IF(AJ2008&lt;&gt;"",AJ2008*PRINCIPAL!$C$174,"")</f>
        <v/>
      </c>
      <c r="AK2009" s="198" t="str">
        <f>IF(AK2008&lt;&gt;"",AK2008*PRINCIPAL!$C$174,"")</f>
        <v/>
      </c>
      <c r="AL2009" s="198" t="str">
        <f>IF(AL2008&lt;&gt;"",AL2008*PRINCIPAL!$C$174,"")</f>
        <v/>
      </c>
      <c r="AM2009" s="198" t="str">
        <f>IF(AM2008&lt;&gt;"",AM2008*PRINCIPAL!$C$174,"")</f>
        <v/>
      </c>
      <c r="AN2009" s="198" t="str">
        <f>IF(AN2008&lt;&gt;"",AN2008*PRINCIPAL!$C$174,"")</f>
        <v/>
      </c>
      <c r="AO2009" s="268" t="str">
        <f>IF(AO2008&lt;&gt;"",AO2008*PRINCIPAL!$C$174,"")</f>
        <v/>
      </c>
    </row>
    <row r="2010" spans="2:41" ht="12.45" customHeight="1" x14ac:dyDescent="0.3">
      <c r="B2010" s="438"/>
      <c r="C2010" s="440"/>
      <c r="D2010" s="443" t="s">
        <v>118</v>
      </c>
      <c r="E2010" s="222" t="s">
        <v>125</v>
      </c>
      <c r="F2010" s="203" t="s">
        <v>38</v>
      </c>
      <c r="G2010" s="203"/>
      <c r="H2010" s="203"/>
      <c r="I2010" s="203"/>
      <c r="J2010" s="203"/>
      <c r="K2010" s="203"/>
      <c r="L2010" s="203"/>
      <c r="M2010" s="203"/>
      <c r="N2010" s="203"/>
      <c r="O2010" s="203"/>
      <c r="P2010" s="203"/>
      <c r="Q2010" s="203"/>
      <c r="R2010" s="203"/>
      <c r="S2010" s="203"/>
      <c r="T2010" s="203"/>
      <c r="U2010" s="203"/>
      <c r="V2010" s="203"/>
      <c r="W2010" s="203"/>
      <c r="X2010" s="203"/>
      <c r="Y2010" s="203"/>
      <c r="Z2010" s="203"/>
      <c r="AA2010" s="203"/>
      <c r="AB2010" s="203"/>
      <c r="AC2010" s="203"/>
      <c r="AD2010" s="203"/>
      <c r="AE2010" s="203"/>
      <c r="AF2010" s="203"/>
      <c r="AG2010" s="203"/>
      <c r="AH2010" s="203"/>
      <c r="AI2010" s="203"/>
      <c r="AJ2010" s="203"/>
      <c r="AK2010" s="203"/>
      <c r="AL2010" s="203"/>
      <c r="AM2010" s="203"/>
      <c r="AN2010" s="203"/>
      <c r="AO2010" s="269"/>
    </row>
    <row r="2011" spans="2:41" ht="12.45" customHeight="1" x14ac:dyDescent="0.3">
      <c r="B2011" s="438"/>
      <c r="C2011" s="440"/>
      <c r="D2011" s="444"/>
      <c r="E2011" s="220" t="s">
        <v>126</v>
      </c>
      <c r="F2011" s="320" t="s">
        <v>38</v>
      </c>
      <c r="G2011" s="204" t="str">
        <f>IF(G2010&lt;&gt;"",G2010*PRINCIPAL!$C$174,"")</f>
        <v/>
      </c>
      <c r="H2011" s="204" t="str">
        <f>IF(H2010&lt;&gt;"",H2010*PRINCIPAL!$C$174,"")</f>
        <v/>
      </c>
      <c r="I2011" s="204" t="str">
        <f>IF(I2010&lt;&gt;"",I2010*PRINCIPAL!$C$174,"")</f>
        <v/>
      </c>
      <c r="J2011" s="204" t="str">
        <f>IF(J2010&lt;&gt;"",J2010*PRINCIPAL!$C$174,"")</f>
        <v/>
      </c>
      <c r="K2011" s="204" t="str">
        <f>IF(K2010&lt;&gt;"",K2010*PRINCIPAL!$C$174,"")</f>
        <v/>
      </c>
      <c r="L2011" s="204" t="str">
        <f>IF(L2010&lt;&gt;"",L2010*PRINCIPAL!$C$174,"")</f>
        <v/>
      </c>
      <c r="M2011" s="204" t="str">
        <f>IF(M2010&lt;&gt;"",M2010*PRINCIPAL!$C$174,"")</f>
        <v/>
      </c>
      <c r="N2011" s="204" t="str">
        <f>IF(N2010&lt;&gt;"",N2010*PRINCIPAL!$C$174,"")</f>
        <v/>
      </c>
      <c r="O2011" s="204" t="str">
        <f>IF(O2010&lt;&gt;"",O2010*PRINCIPAL!$C$174,"")</f>
        <v/>
      </c>
      <c r="P2011" s="204" t="str">
        <f>IF(P2010&lt;&gt;"",P2010*PRINCIPAL!$C$174,"")</f>
        <v/>
      </c>
      <c r="Q2011" s="204" t="str">
        <f>IF(Q2010&lt;&gt;"",Q2010*PRINCIPAL!$C$174,"")</f>
        <v/>
      </c>
      <c r="R2011" s="204" t="str">
        <f>IF(R2010&lt;&gt;"",R2010*PRINCIPAL!$C$174,"")</f>
        <v/>
      </c>
      <c r="S2011" s="204" t="str">
        <f>IF(S2010&lt;&gt;"",S2010*PRINCIPAL!$C$174,"")</f>
        <v/>
      </c>
      <c r="T2011" s="204" t="str">
        <f>IF(T2010&lt;&gt;"",T2010*PRINCIPAL!$C$174,"")</f>
        <v/>
      </c>
      <c r="U2011" s="204" t="str">
        <f>IF(U2010&lt;&gt;"",U2010*PRINCIPAL!$C$174,"")</f>
        <v/>
      </c>
      <c r="V2011" s="204" t="str">
        <f>IF(V2010&lt;&gt;"",V2010*PRINCIPAL!$C$174,"")</f>
        <v/>
      </c>
      <c r="W2011" s="204" t="str">
        <f>IF(W2010&lt;&gt;"",W2010*PRINCIPAL!$C$174,"")</f>
        <v/>
      </c>
      <c r="X2011" s="204" t="str">
        <f>IF(X2010&lt;&gt;"",X2010*PRINCIPAL!$C$174,"")</f>
        <v/>
      </c>
      <c r="Y2011" s="204" t="str">
        <f>IF(Y2010&lt;&gt;"",Y2010*PRINCIPAL!$C$174,"")</f>
        <v/>
      </c>
      <c r="Z2011" s="204" t="str">
        <f>IF(Z2010&lt;&gt;"",Z2010*PRINCIPAL!$C$174,"")</f>
        <v/>
      </c>
      <c r="AA2011" s="204" t="str">
        <f>IF(AA2010&lt;&gt;"",AA2010*PRINCIPAL!$C$174,"")</f>
        <v/>
      </c>
      <c r="AB2011" s="204" t="str">
        <f>IF(AB2010&lt;&gt;"",AB2010*PRINCIPAL!$C$174,"")</f>
        <v/>
      </c>
      <c r="AC2011" s="204" t="str">
        <f>IF(AC2010&lt;&gt;"",AC2010*PRINCIPAL!$C$174,"")</f>
        <v/>
      </c>
      <c r="AD2011" s="204" t="str">
        <f>IF(AD2010&lt;&gt;"",AD2010*PRINCIPAL!$C$174,"")</f>
        <v/>
      </c>
      <c r="AE2011" s="204" t="str">
        <f>IF(AE2010&lt;&gt;"",AE2010*PRINCIPAL!$C$174,"")</f>
        <v/>
      </c>
      <c r="AF2011" s="204" t="str">
        <f>IF(AF2010&lt;&gt;"",AF2010*PRINCIPAL!$C$174,"")</f>
        <v/>
      </c>
      <c r="AG2011" s="204" t="str">
        <f>IF(AG2010&lt;&gt;"",AG2010*PRINCIPAL!$C$174,"")</f>
        <v/>
      </c>
      <c r="AH2011" s="204" t="str">
        <f>IF(AH2010&lt;&gt;"",AH2010*PRINCIPAL!$C$174,"")</f>
        <v/>
      </c>
      <c r="AI2011" s="204" t="str">
        <f>IF(AI2010&lt;&gt;"",AI2010*PRINCIPAL!$C$174,"")</f>
        <v/>
      </c>
      <c r="AJ2011" s="204" t="str">
        <f>IF(AJ2010&lt;&gt;"",AJ2010*PRINCIPAL!$C$174,"")</f>
        <v/>
      </c>
      <c r="AK2011" s="204" t="str">
        <f>IF(AK2010&lt;&gt;"",AK2010*PRINCIPAL!$C$174,"")</f>
        <v/>
      </c>
      <c r="AL2011" s="204" t="str">
        <f>IF(AL2010&lt;&gt;"",AL2010*PRINCIPAL!$C$174,"")</f>
        <v/>
      </c>
      <c r="AM2011" s="204" t="str">
        <f>IF(AM2010&lt;&gt;"",AM2010*PRINCIPAL!$C$174,"")</f>
        <v/>
      </c>
      <c r="AN2011" s="204" t="str">
        <f>IF(AN2010&lt;&gt;"",AN2010*PRINCIPAL!$C$174,"")</f>
        <v/>
      </c>
      <c r="AO2011" s="270" t="str">
        <f>IF(AO2010&lt;&gt;"",AO2010*PRINCIPAL!$C$174,"")</f>
        <v/>
      </c>
    </row>
    <row r="2012" spans="2:41" ht="12.45" customHeight="1" x14ac:dyDescent="0.3">
      <c r="B2012" s="438"/>
      <c r="C2012" s="440"/>
      <c r="D2012" s="443" t="s">
        <v>116</v>
      </c>
      <c r="E2012" s="224" t="s">
        <v>125</v>
      </c>
      <c r="F2012" s="203" t="s">
        <v>38</v>
      </c>
      <c r="G2012" s="203"/>
      <c r="H2012" s="203"/>
      <c r="I2012" s="203"/>
      <c r="J2012" s="203"/>
      <c r="K2012" s="203"/>
      <c r="L2012" s="203"/>
      <c r="M2012" s="203"/>
      <c r="N2012" s="203"/>
      <c r="O2012" s="203"/>
      <c r="P2012" s="203"/>
      <c r="Q2012" s="203"/>
      <c r="R2012" s="203"/>
      <c r="S2012" s="203"/>
      <c r="T2012" s="203"/>
      <c r="U2012" s="203"/>
      <c r="V2012" s="203"/>
      <c r="W2012" s="203"/>
      <c r="X2012" s="203"/>
      <c r="Y2012" s="203"/>
      <c r="Z2012" s="203"/>
      <c r="AA2012" s="203"/>
      <c r="AB2012" s="203"/>
      <c r="AC2012" s="203"/>
      <c r="AD2012" s="203"/>
      <c r="AE2012" s="203"/>
      <c r="AF2012" s="203"/>
      <c r="AG2012" s="203"/>
      <c r="AH2012" s="203"/>
      <c r="AI2012" s="203"/>
      <c r="AJ2012" s="203"/>
      <c r="AK2012" s="203"/>
      <c r="AL2012" s="203"/>
      <c r="AM2012" s="203"/>
      <c r="AN2012" s="203"/>
      <c r="AO2012" s="269"/>
    </row>
    <row r="2013" spans="2:41" ht="12.45" customHeight="1" thickBot="1" x14ac:dyDescent="0.35">
      <c r="B2013" s="438"/>
      <c r="C2013" s="445"/>
      <c r="D2013" s="446"/>
      <c r="E2013" s="223" t="s">
        <v>126</v>
      </c>
      <c r="F2013" s="320" t="s">
        <v>38</v>
      </c>
      <c r="G2013" s="225" t="str">
        <f>IF(G2012&lt;&gt;"",G2012*PRINCIPAL!$C$174,"")</f>
        <v/>
      </c>
      <c r="H2013" s="225" t="str">
        <f>IF(H2012&lt;&gt;"",H2012*PRINCIPAL!$C$174,"")</f>
        <v/>
      </c>
      <c r="I2013" s="225" t="str">
        <f>IF(I2012&lt;&gt;"",I2012*PRINCIPAL!$C$174,"")</f>
        <v/>
      </c>
      <c r="J2013" s="225" t="str">
        <f>IF(J2012&lt;&gt;"",J2012*PRINCIPAL!$C$174,"")</f>
        <v/>
      </c>
      <c r="K2013" s="225" t="str">
        <f>IF(K2012&lt;&gt;"",K2012*PRINCIPAL!$C$174,"")</f>
        <v/>
      </c>
      <c r="L2013" s="225" t="str">
        <f>IF(L2012&lt;&gt;"",L2012*PRINCIPAL!$C$174,"")</f>
        <v/>
      </c>
      <c r="M2013" s="225" t="str">
        <f>IF(M2012&lt;&gt;"",M2012*PRINCIPAL!$C$174,"")</f>
        <v/>
      </c>
      <c r="N2013" s="225" t="str">
        <f>IF(N2012&lt;&gt;"",N2012*PRINCIPAL!$C$174,"")</f>
        <v/>
      </c>
      <c r="O2013" s="225" t="str">
        <f>IF(O2012&lt;&gt;"",O2012*PRINCIPAL!$C$174,"")</f>
        <v/>
      </c>
      <c r="P2013" s="225" t="str">
        <f>IF(P2012&lt;&gt;"",P2012*PRINCIPAL!$C$174,"")</f>
        <v/>
      </c>
      <c r="Q2013" s="225" t="str">
        <f>IF(Q2012&lt;&gt;"",Q2012*PRINCIPAL!$C$174,"")</f>
        <v/>
      </c>
      <c r="R2013" s="225" t="str">
        <f>IF(R2012&lt;&gt;"",R2012*PRINCIPAL!$C$174,"")</f>
        <v/>
      </c>
      <c r="S2013" s="225" t="str">
        <f>IF(S2012&lt;&gt;"",S2012*PRINCIPAL!$C$174,"")</f>
        <v/>
      </c>
      <c r="T2013" s="225" t="str">
        <f>IF(T2012&lt;&gt;"",T2012*PRINCIPAL!$C$174,"")</f>
        <v/>
      </c>
      <c r="U2013" s="225" t="str">
        <f>IF(U2012&lt;&gt;"",U2012*PRINCIPAL!$C$174,"")</f>
        <v/>
      </c>
      <c r="V2013" s="225" t="str">
        <f>IF(V2012&lt;&gt;"",V2012*PRINCIPAL!$C$174,"")</f>
        <v/>
      </c>
      <c r="W2013" s="225" t="str">
        <f>IF(W2012&lt;&gt;"",W2012*PRINCIPAL!$C$174,"")</f>
        <v/>
      </c>
      <c r="X2013" s="225" t="str">
        <f>IF(X2012&lt;&gt;"",X2012*PRINCIPAL!$C$174,"")</f>
        <v/>
      </c>
      <c r="Y2013" s="225" t="str">
        <f>IF(Y2012&lt;&gt;"",Y2012*PRINCIPAL!$C$174,"")</f>
        <v/>
      </c>
      <c r="Z2013" s="225" t="str">
        <f>IF(Z2012&lt;&gt;"",Z2012*PRINCIPAL!$C$174,"")</f>
        <v/>
      </c>
      <c r="AA2013" s="225" t="str">
        <f>IF(AA2012&lt;&gt;"",AA2012*PRINCIPAL!$C$174,"")</f>
        <v/>
      </c>
      <c r="AB2013" s="225" t="str">
        <f>IF(AB2012&lt;&gt;"",AB2012*PRINCIPAL!$C$174,"")</f>
        <v/>
      </c>
      <c r="AC2013" s="225" t="str">
        <f>IF(AC2012&lt;&gt;"",AC2012*PRINCIPAL!$C$174,"")</f>
        <v/>
      </c>
      <c r="AD2013" s="225" t="str">
        <f>IF(AD2012&lt;&gt;"",AD2012*PRINCIPAL!$C$174,"")</f>
        <v/>
      </c>
      <c r="AE2013" s="225" t="str">
        <f>IF(AE2012&lt;&gt;"",AE2012*PRINCIPAL!$C$174,"")</f>
        <v/>
      </c>
      <c r="AF2013" s="225" t="str">
        <f>IF(AF2012&lt;&gt;"",AF2012*PRINCIPAL!$C$174,"")</f>
        <v/>
      </c>
      <c r="AG2013" s="225" t="str">
        <f>IF(AG2012&lt;&gt;"",AG2012*PRINCIPAL!$C$174,"")</f>
        <v/>
      </c>
      <c r="AH2013" s="225" t="str">
        <f>IF(AH2012&lt;&gt;"",AH2012*PRINCIPAL!$C$174,"")</f>
        <v/>
      </c>
      <c r="AI2013" s="225" t="str">
        <f>IF(AI2012&lt;&gt;"",AI2012*PRINCIPAL!$C$174,"")</f>
        <v/>
      </c>
      <c r="AJ2013" s="225" t="str">
        <f>IF(AJ2012&lt;&gt;"",AJ2012*PRINCIPAL!$C$174,"")</f>
        <v/>
      </c>
      <c r="AK2013" s="225" t="str">
        <f>IF(AK2012&lt;&gt;"",AK2012*PRINCIPAL!$C$174,"")</f>
        <v/>
      </c>
      <c r="AL2013" s="225" t="str">
        <f>IF(AL2012&lt;&gt;"",AL2012*PRINCIPAL!$C$174,"")</f>
        <v/>
      </c>
      <c r="AM2013" s="225" t="str">
        <f>IF(AM2012&lt;&gt;"",AM2012*PRINCIPAL!$C$174,"")</f>
        <v/>
      </c>
      <c r="AN2013" s="225" t="str">
        <f>IF(AN2012&lt;&gt;"",AN2012*PRINCIPAL!$C$174,"")</f>
        <v/>
      </c>
      <c r="AO2013" s="272" t="str">
        <f>IF(AO2012&lt;&gt;"",AO2012*PRINCIPAL!$C$174,"")</f>
        <v/>
      </c>
    </row>
    <row r="2014" spans="2:41" ht="12.45" customHeight="1" x14ac:dyDescent="0.3">
      <c r="B2014" s="438"/>
      <c r="C2014" s="447" t="s">
        <v>113</v>
      </c>
      <c r="D2014" s="424" t="s">
        <v>114</v>
      </c>
      <c r="E2014" s="219" t="s">
        <v>125</v>
      </c>
      <c r="F2014" s="197"/>
      <c r="G2014" s="197"/>
      <c r="H2014" s="197"/>
      <c r="I2014" s="197"/>
      <c r="J2014" s="197"/>
      <c r="K2014" s="197"/>
      <c r="L2014" s="197"/>
      <c r="M2014" s="197"/>
      <c r="N2014" s="197"/>
      <c r="O2014" s="197"/>
      <c r="P2014" s="197"/>
      <c r="Q2014" s="197"/>
      <c r="R2014" s="197"/>
      <c r="S2014" s="197"/>
      <c r="T2014" s="197"/>
      <c r="U2014" s="197"/>
      <c r="V2014" s="197"/>
      <c r="W2014" s="197"/>
      <c r="X2014" s="197"/>
      <c r="Y2014" s="197"/>
      <c r="Z2014" s="197"/>
      <c r="AA2014" s="197"/>
      <c r="AB2014" s="197"/>
      <c r="AC2014" s="197"/>
      <c r="AD2014" s="197"/>
      <c r="AE2014" s="197"/>
      <c r="AF2014" s="197"/>
      <c r="AG2014" s="197"/>
      <c r="AH2014" s="197"/>
      <c r="AI2014" s="197"/>
      <c r="AJ2014" s="197"/>
      <c r="AK2014" s="197"/>
      <c r="AL2014" s="197"/>
      <c r="AM2014" s="197"/>
      <c r="AN2014" s="197"/>
      <c r="AO2014" s="267"/>
    </row>
    <row r="2015" spans="2:41" ht="12.45" customHeight="1" x14ac:dyDescent="0.3">
      <c r="B2015" s="438"/>
      <c r="C2015" s="447"/>
      <c r="D2015" s="425"/>
      <c r="E2015" s="220" t="s">
        <v>126</v>
      </c>
      <c r="F2015" s="198" t="str">
        <f>IF(F2014&lt;&gt;"",F2014*PRINCIPAL!$C$14,"")</f>
        <v/>
      </c>
      <c r="G2015" s="198" t="str">
        <f>IF(G2014&lt;&gt;"",G2014*PRINCIPAL!$C$174,"")</f>
        <v/>
      </c>
      <c r="H2015" s="198" t="str">
        <f>IF(H2014&lt;&gt;"",H2014*PRINCIPAL!$C$174,"")</f>
        <v/>
      </c>
      <c r="I2015" s="198" t="str">
        <f>IF(I2014&lt;&gt;"",I2014*PRINCIPAL!$C$174,"")</f>
        <v/>
      </c>
      <c r="J2015" s="198" t="str">
        <f>IF(J2014&lt;&gt;"",J2014*PRINCIPAL!$C$174,"")</f>
        <v/>
      </c>
      <c r="K2015" s="198" t="str">
        <f>IF(K2014&lt;&gt;"",K2014*PRINCIPAL!$C$174,"")</f>
        <v/>
      </c>
      <c r="L2015" s="198" t="str">
        <f>IF(L2014&lt;&gt;"",L2014*PRINCIPAL!$C$174,"")</f>
        <v/>
      </c>
      <c r="M2015" s="198" t="str">
        <f>IF(M2014&lt;&gt;"",M2014*PRINCIPAL!$C$174,"")</f>
        <v/>
      </c>
      <c r="N2015" s="198" t="str">
        <f>IF(N2014&lt;&gt;"",N2014*PRINCIPAL!$C$174,"")</f>
        <v/>
      </c>
      <c r="O2015" s="198" t="str">
        <f>IF(O2014&lt;&gt;"",O2014*PRINCIPAL!$C$174,"")</f>
        <v/>
      </c>
      <c r="P2015" s="198" t="str">
        <f>IF(P2014&lt;&gt;"",P2014*PRINCIPAL!$C$174,"")</f>
        <v/>
      </c>
      <c r="Q2015" s="198" t="str">
        <f>IF(Q2014&lt;&gt;"",Q2014*PRINCIPAL!$C$174,"")</f>
        <v/>
      </c>
      <c r="R2015" s="198" t="str">
        <f>IF(R2014&lt;&gt;"",R2014*PRINCIPAL!$C$174,"")</f>
        <v/>
      </c>
      <c r="S2015" s="198" t="str">
        <f>IF(S2014&lt;&gt;"",S2014*PRINCIPAL!$C$174,"")</f>
        <v/>
      </c>
      <c r="T2015" s="198" t="str">
        <f>IF(T2014&lt;&gt;"",T2014*PRINCIPAL!$C$174,"")</f>
        <v/>
      </c>
      <c r="U2015" s="198" t="str">
        <f>IF(U2014&lt;&gt;"",U2014*PRINCIPAL!$C$174,"")</f>
        <v/>
      </c>
      <c r="V2015" s="198" t="str">
        <f>IF(V2014&lt;&gt;"",V2014*PRINCIPAL!$C$174,"")</f>
        <v/>
      </c>
      <c r="W2015" s="198" t="str">
        <f>IF(W2014&lt;&gt;"",W2014*PRINCIPAL!$C$174,"")</f>
        <v/>
      </c>
      <c r="X2015" s="198" t="str">
        <f>IF(X2014&lt;&gt;"",X2014*PRINCIPAL!$C$174,"")</f>
        <v/>
      </c>
      <c r="Y2015" s="198" t="str">
        <f>IF(Y2014&lt;&gt;"",Y2014*PRINCIPAL!$C$174,"")</f>
        <v/>
      </c>
      <c r="Z2015" s="198" t="str">
        <f>IF(Z2014&lt;&gt;"",Z2014*PRINCIPAL!$C$174,"")</f>
        <v/>
      </c>
      <c r="AA2015" s="198" t="str">
        <f>IF(AA2014&lt;&gt;"",AA2014*PRINCIPAL!$C$174,"")</f>
        <v/>
      </c>
      <c r="AB2015" s="198" t="str">
        <f>IF(AB2014&lt;&gt;"",AB2014*PRINCIPAL!$C$174,"")</f>
        <v/>
      </c>
      <c r="AC2015" s="198" t="str">
        <f>IF(AC2014&lt;&gt;"",AC2014*PRINCIPAL!$C$174,"")</f>
        <v/>
      </c>
      <c r="AD2015" s="198" t="str">
        <f>IF(AD2014&lt;&gt;"",AD2014*PRINCIPAL!$C$174,"")</f>
        <v/>
      </c>
      <c r="AE2015" s="198" t="str">
        <f>IF(AE2014&lt;&gt;"",AE2014*PRINCIPAL!$C$174,"")</f>
        <v/>
      </c>
      <c r="AF2015" s="198" t="str">
        <f>IF(AF2014&lt;&gt;"",AF2014*PRINCIPAL!$C$174,"")</f>
        <v/>
      </c>
      <c r="AG2015" s="198" t="str">
        <f>IF(AG2014&lt;&gt;"",AG2014*PRINCIPAL!$C$174,"")</f>
        <v/>
      </c>
      <c r="AH2015" s="198" t="str">
        <f>IF(AH2014&lt;&gt;"",AH2014*PRINCIPAL!$C$174,"")</f>
        <v/>
      </c>
      <c r="AI2015" s="198" t="str">
        <f>IF(AI2014&lt;&gt;"",AI2014*PRINCIPAL!$C$174,"")</f>
        <v/>
      </c>
      <c r="AJ2015" s="198" t="str">
        <f>IF(AJ2014&lt;&gt;"",AJ2014*PRINCIPAL!$C$174,"")</f>
        <v/>
      </c>
      <c r="AK2015" s="198" t="str">
        <f>IF(AK2014&lt;&gt;"",AK2014*PRINCIPAL!$C$174,"")</f>
        <v/>
      </c>
      <c r="AL2015" s="198" t="str">
        <f>IF(AL2014&lt;&gt;"",AL2014*PRINCIPAL!$C$174,"")</f>
        <v/>
      </c>
      <c r="AM2015" s="198" t="str">
        <f>IF(AM2014&lt;&gt;"",AM2014*PRINCIPAL!$C$174,"")</f>
        <v/>
      </c>
      <c r="AN2015" s="198" t="str">
        <f>IF(AN2014&lt;&gt;"",AN2014*PRINCIPAL!$C$174,"")</f>
        <v/>
      </c>
      <c r="AO2015" s="268" t="str">
        <f>IF(AO2014&lt;&gt;"",AO2014*PRINCIPAL!$C$174,"")</f>
        <v/>
      </c>
    </row>
    <row r="2016" spans="2:41" ht="12.45" customHeight="1" x14ac:dyDescent="0.3">
      <c r="B2016" s="438"/>
      <c r="C2016" s="447"/>
      <c r="D2016" s="426" t="s">
        <v>114</v>
      </c>
      <c r="E2016" s="222" t="s">
        <v>125</v>
      </c>
      <c r="F2016" s="203"/>
      <c r="G2016" s="203"/>
      <c r="H2016" s="203"/>
      <c r="I2016" s="203"/>
      <c r="J2016" s="203"/>
      <c r="K2016" s="203"/>
      <c r="L2016" s="203"/>
      <c r="M2016" s="203"/>
      <c r="N2016" s="203"/>
      <c r="O2016" s="203"/>
      <c r="P2016" s="203"/>
      <c r="Q2016" s="203"/>
      <c r="R2016" s="203"/>
      <c r="S2016" s="203"/>
      <c r="T2016" s="203"/>
      <c r="U2016" s="203"/>
      <c r="V2016" s="203"/>
      <c r="W2016" s="203"/>
      <c r="X2016" s="203"/>
      <c r="Y2016" s="203"/>
      <c r="Z2016" s="203"/>
      <c r="AA2016" s="203"/>
      <c r="AB2016" s="203"/>
      <c r="AC2016" s="203"/>
      <c r="AD2016" s="203"/>
      <c r="AE2016" s="203"/>
      <c r="AF2016" s="203"/>
      <c r="AG2016" s="203"/>
      <c r="AH2016" s="203"/>
      <c r="AI2016" s="203"/>
      <c r="AJ2016" s="203"/>
      <c r="AK2016" s="203"/>
      <c r="AL2016" s="203"/>
      <c r="AM2016" s="203"/>
      <c r="AN2016" s="203"/>
      <c r="AO2016" s="269"/>
    </row>
    <row r="2017" spans="2:41" ht="12.45" customHeight="1" x14ac:dyDescent="0.3">
      <c r="B2017" s="438"/>
      <c r="C2017" s="447"/>
      <c r="D2017" s="425"/>
      <c r="E2017" s="220" t="s">
        <v>126</v>
      </c>
      <c r="F2017" s="204" t="str">
        <f>IF(F2016&lt;&gt;"",F2016*PRINCIPAL!$C$14,"")</f>
        <v/>
      </c>
      <c r="G2017" s="204" t="str">
        <f>IF(G2016&lt;&gt;"",G2016*PRINCIPAL!$C$174,"")</f>
        <v/>
      </c>
      <c r="H2017" s="204" t="str">
        <f>IF(H2016&lt;&gt;"",H2016*PRINCIPAL!$C$174,"")</f>
        <v/>
      </c>
      <c r="I2017" s="204" t="str">
        <f>IF(I2016&lt;&gt;"",I2016*PRINCIPAL!$C$174,"")</f>
        <v/>
      </c>
      <c r="J2017" s="204" t="str">
        <f>IF(J2016&lt;&gt;"",J2016*PRINCIPAL!$C$174,"")</f>
        <v/>
      </c>
      <c r="K2017" s="204" t="str">
        <f>IF(K2016&lt;&gt;"",K2016*PRINCIPAL!$C$174,"")</f>
        <v/>
      </c>
      <c r="L2017" s="204" t="str">
        <f>IF(L2016&lt;&gt;"",L2016*PRINCIPAL!$C$174,"")</f>
        <v/>
      </c>
      <c r="M2017" s="204" t="str">
        <f>IF(M2016&lt;&gt;"",M2016*PRINCIPAL!$C$174,"")</f>
        <v/>
      </c>
      <c r="N2017" s="204" t="str">
        <f>IF(N2016&lt;&gt;"",N2016*PRINCIPAL!$C$174,"")</f>
        <v/>
      </c>
      <c r="O2017" s="204" t="str">
        <f>IF(O2016&lt;&gt;"",O2016*PRINCIPAL!$C$174,"")</f>
        <v/>
      </c>
      <c r="P2017" s="204" t="str">
        <f>IF(P2016&lt;&gt;"",P2016*PRINCIPAL!$C$174,"")</f>
        <v/>
      </c>
      <c r="Q2017" s="204" t="str">
        <f>IF(Q2016&lt;&gt;"",Q2016*PRINCIPAL!$C$174,"")</f>
        <v/>
      </c>
      <c r="R2017" s="204" t="str">
        <f>IF(R2016&lt;&gt;"",R2016*PRINCIPAL!$C$174,"")</f>
        <v/>
      </c>
      <c r="S2017" s="204" t="str">
        <f>IF(S2016&lt;&gt;"",S2016*PRINCIPAL!$C$174,"")</f>
        <v/>
      </c>
      <c r="T2017" s="204" t="str">
        <f>IF(T2016&lt;&gt;"",T2016*PRINCIPAL!$C$174,"")</f>
        <v/>
      </c>
      <c r="U2017" s="204" t="str">
        <f>IF(U2016&lt;&gt;"",U2016*PRINCIPAL!$C$174,"")</f>
        <v/>
      </c>
      <c r="V2017" s="204" t="str">
        <f>IF(V2016&lt;&gt;"",V2016*PRINCIPAL!$C$174,"")</f>
        <v/>
      </c>
      <c r="W2017" s="204" t="str">
        <f>IF(W2016&lt;&gt;"",W2016*PRINCIPAL!$C$174,"")</f>
        <v/>
      </c>
      <c r="X2017" s="204" t="str">
        <f>IF(X2016&lt;&gt;"",X2016*PRINCIPAL!$C$174,"")</f>
        <v/>
      </c>
      <c r="Y2017" s="204" t="str">
        <f>IF(Y2016&lt;&gt;"",Y2016*PRINCIPAL!$C$174,"")</f>
        <v/>
      </c>
      <c r="Z2017" s="204" t="str">
        <f>IF(Z2016&lt;&gt;"",Z2016*PRINCIPAL!$C$174,"")</f>
        <v/>
      </c>
      <c r="AA2017" s="204" t="str">
        <f>IF(AA2016&lt;&gt;"",AA2016*PRINCIPAL!$C$174,"")</f>
        <v/>
      </c>
      <c r="AB2017" s="204" t="str">
        <f>IF(AB2016&lt;&gt;"",AB2016*PRINCIPAL!$C$174,"")</f>
        <v/>
      </c>
      <c r="AC2017" s="204" t="str">
        <f>IF(AC2016&lt;&gt;"",AC2016*PRINCIPAL!$C$174,"")</f>
        <v/>
      </c>
      <c r="AD2017" s="204" t="str">
        <f>IF(AD2016&lt;&gt;"",AD2016*PRINCIPAL!$C$174,"")</f>
        <v/>
      </c>
      <c r="AE2017" s="204" t="str">
        <f>IF(AE2016&lt;&gt;"",AE2016*PRINCIPAL!$C$174,"")</f>
        <v/>
      </c>
      <c r="AF2017" s="204" t="str">
        <f>IF(AF2016&lt;&gt;"",AF2016*PRINCIPAL!$C$174,"")</f>
        <v/>
      </c>
      <c r="AG2017" s="204" t="str">
        <f>IF(AG2016&lt;&gt;"",AG2016*PRINCIPAL!$C$174,"")</f>
        <v/>
      </c>
      <c r="AH2017" s="204" t="str">
        <f>IF(AH2016&lt;&gt;"",AH2016*PRINCIPAL!$C$174,"")</f>
        <v/>
      </c>
      <c r="AI2017" s="204" t="str">
        <f>IF(AI2016&lt;&gt;"",AI2016*PRINCIPAL!$C$174,"")</f>
        <v/>
      </c>
      <c r="AJ2017" s="204" t="str">
        <f>IF(AJ2016&lt;&gt;"",AJ2016*PRINCIPAL!$C$174,"")</f>
        <v/>
      </c>
      <c r="AK2017" s="204" t="str">
        <f>IF(AK2016&lt;&gt;"",AK2016*PRINCIPAL!$C$174,"")</f>
        <v/>
      </c>
      <c r="AL2017" s="204" t="str">
        <f>IF(AL2016&lt;&gt;"",AL2016*PRINCIPAL!$C$174,"")</f>
        <v/>
      </c>
      <c r="AM2017" s="204" t="str">
        <f>IF(AM2016&lt;&gt;"",AM2016*PRINCIPAL!$C$174,"")</f>
        <v/>
      </c>
      <c r="AN2017" s="204" t="str">
        <f>IF(AN2016&lt;&gt;"",AN2016*PRINCIPAL!$C$174,"")</f>
        <v/>
      </c>
      <c r="AO2017" s="270" t="str">
        <f>IF(AO2016&lt;&gt;"",AO2016*PRINCIPAL!$C$174,"")</f>
        <v/>
      </c>
    </row>
    <row r="2018" spans="2:41" ht="12.45" customHeight="1" x14ac:dyDescent="0.3">
      <c r="B2018" s="438"/>
      <c r="C2018" s="447"/>
      <c r="D2018" s="426" t="s">
        <v>114</v>
      </c>
      <c r="E2018" s="222" t="s">
        <v>125</v>
      </c>
      <c r="F2018" s="203"/>
      <c r="G2018" s="203"/>
      <c r="H2018" s="203"/>
      <c r="I2018" s="203"/>
      <c r="J2018" s="203"/>
      <c r="K2018" s="203"/>
      <c r="L2018" s="203"/>
      <c r="M2018" s="203"/>
      <c r="N2018" s="203"/>
      <c r="O2018" s="203"/>
      <c r="P2018" s="203"/>
      <c r="Q2018" s="203"/>
      <c r="R2018" s="203"/>
      <c r="S2018" s="203"/>
      <c r="T2018" s="203"/>
      <c r="U2018" s="203"/>
      <c r="V2018" s="203"/>
      <c r="W2018" s="203"/>
      <c r="X2018" s="203"/>
      <c r="Y2018" s="203"/>
      <c r="Z2018" s="203"/>
      <c r="AA2018" s="203"/>
      <c r="AB2018" s="203"/>
      <c r="AC2018" s="203"/>
      <c r="AD2018" s="203"/>
      <c r="AE2018" s="203"/>
      <c r="AF2018" s="203"/>
      <c r="AG2018" s="203"/>
      <c r="AH2018" s="203"/>
      <c r="AI2018" s="203"/>
      <c r="AJ2018" s="203"/>
      <c r="AK2018" s="203"/>
      <c r="AL2018" s="203"/>
      <c r="AM2018" s="203"/>
      <c r="AN2018" s="203"/>
      <c r="AO2018" s="269"/>
    </row>
    <row r="2019" spans="2:41" ht="12.45" customHeight="1" x14ac:dyDescent="0.3">
      <c r="B2019" s="438"/>
      <c r="C2019" s="447"/>
      <c r="D2019" s="425"/>
      <c r="E2019" s="220" t="s">
        <v>126</v>
      </c>
      <c r="F2019" s="204" t="str">
        <f>IF(F2018&lt;&gt;"",F2018*PRINCIPAL!$C$14,"")</f>
        <v/>
      </c>
      <c r="G2019" s="204" t="str">
        <f>IF(G2018&lt;&gt;"",G2018*PRINCIPAL!$C$174,"")</f>
        <v/>
      </c>
      <c r="H2019" s="204" t="str">
        <f>IF(H2018&lt;&gt;"",H2018*PRINCIPAL!$C$174,"")</f>
        <v/>
      </c>
      <c r="I2019" s="204" t="str">
        <f>IF(I2018&lt;&gt;"",I2018*PRINCIPAL!$C$174,"")</f>
        <v/>
      </c>
      <c r="J2019" s="204" t="str">
        <f>IF(J2018&lt;&gt;"",J2018*PRINCIPAL!$C$174,"")</f>
        <v/>
      </c>
      <c r="K2019" s="204" t="str">
        <f>IF(K2018&lt;&gt;"",K2018*PRINCIPAL!$C$174,"")</f>
        <v/>
      </c>
      <c r="L2019" s="204" t="str">
        <f>IF(L2018&lt;&gt;"",L2018*PRINCIPAL!$C$174,"")</f>
        <v/>
      </c>
      <c r="M2019" s="204" t="str">
        <f>IF(M2018&lt;&gt;"",M2018*PRINCIPAL!$C$174,"")</f>
        <v/>
      </c>
      <c r="N2019" s="204" t="str">
        <f>IF(N2018&lt;&gt;"",N2018*PRINCIPAL!$C$174,"")</f>
        <v/>
      </c>
      <c r="O2019" s="204" t="str">
        <f>IF(O2018&lt;&gt;"",O2018*PRINCIPAL!$C$174,"")</f>
        <v/>
      </c>
      <c r="P2019" s="204" t="str">
        <f>IF(P2018&lt;&gt;"",P2018*PRINCIPAL!$C$174,"")</f>
        <v/>
      </c>
      <c r="Q2019" s="204" t="str">
        <f>IF(Q2018&lt;&gt;"",Q2018*PRINCIPAL!$C$174,"")</f>
        <v/>
      </c>
      <c r="R2019" s="204" t="str">
        <f>IF(R2018&lt;&gt;"",R2018*PRINCIPAL!$C$174,"")</f>
        <v/>
      </c>
      <c r="S2019" s="204" t="str">
        <f>IF(S2018&lt;&gt;"",S2018*PRINCIPAL!$C$174,"")</f>
        <v/>
      </c>
      <c r="T2019" s="204" t="str">
        <f>IF(T2018&lt;&gt;"",T2018*PRINCIPAL!$C$174,"")</f>
        <v/>
      </c>
      <c r="U2019" s="204" t="str">
        <f>IF(U2018&lt;&gt;"",U2018*PRINCIPAL!$C$174,"")</f>
        <v/>
      </c>
      <c r="V2019" s="204" t="str">
        <f>IF(V2018&lt;&gt;"",V2018*PRINCIPAL!$C$174,"")</f>
        <v/>
      </c>
      <c r="W2019" s="204" t="str">
        <f>IF(W2018&lt;&gt;"",W2018*PRINCIPAL!$C$174,"")</f>
        <v/>
      </c>
      <c r="X2019" s="204" t="str">
        <f>IF(X2018&lt;&gt;"",X2018*PRINCIPAL!$C$174,"")</f>
        <v/>
      </c>
      <c r="Y2019" s="204" t="str">
        <f>IF(Y2018&lt;&gt;"",Y2018*PRINCIPAL!$C$174,"")</f>
        <v/>
      </c>
      <c r="Z2019" s="204" t="str">
        <f>IF(Z2018&lt;&gt;"",Z2018*PRINCIPAL!$C$174,"")</f>
        <v/>
      </c>
      <c r="AA2019" s="204" t="str">
        <f>IF(AA2018&lt;&gt;"",AA2018*PRINCIPAL!$C$174,"")</f>
        <v/>
      </c>
      <c r="AB2019" s="204" t="str">
        <f>IF(AB2018&lt;&gt;"",AB2018*PRINCIPAL!$C$174,"")</f>
        <v/>
      </c>
      <c r="AC2019" s="204" t="str">
        <f>IF(AC2018&lt;&gt;"",AC2018*PRINCIPAL!$C$174,"")</f>
        <v/>
      </c>
      <c r="AD2019" s="204" t="str">
        <f>IF(AD2018&lt;&gt;"",AD2018*PRINCIPAL!$C$174,"")</f>
        <v/>
      </c>
      <c r="AE2019" s="204" t="str">
        <f>IF(AE2018&lt;&gt;"",AE2018*PRINCIPAL!$C$174,"")</f>
        <v/>
      </c>
      <c r="AF2019" s="204" t="str">
        <f>IF(AF2018&lt;&gt;"",AF2018*PRINCIPAL!$C$174,"")</f>
        <v/>
      </c>
      <c r="AG2019" s="204" t="str">
        <f>IF(AG2018&lt;&gt;"",AG2018*PRINCIPAL!$C$174,"")</f>
        <v/>
      </c>
      <c r="AH2019" s="204" t="str">
        <f>IF(AH2018&lt;&gt;"",AH2018*PRINCIPAL!$C$174,"")</f>
        <v/>
      </c>
      <c r="AI2019" s="204" t="str">
        <f>IF(AI2018&lt;&gt;"",AI2018*PRINCIPAL!$C$174,"")</f>
        <v/>
      </c>
      <c r="AJ2019" s="204" t="str">
        <f>IF(AJ2018&lt;&gt;"",AJ2018*PRINCIPAL!$C$174,"")</f>
        <v/>
      </c>
      <c r="AK2019" s="204" t="str">
        <f>IF(AK2018&lt;&gt;"",AK2018*PRINCIPAL!$C$174,"")</f>
        <v/>
      </c>
      <c r="AL2019" s="204" t="str">
        <f>IF(AL2018&lt;&gt;"",AL2018*PRINCIPAL!$C$174,"")</f>
        <v/>
      </c>
      <c r="AM2019" s="204" t="str">
        <f>IF(AM2018&lt;&gt;"",AM2018*PRINCIPAL!$C$174,"")</f>
        <v/>
      </c>
      <c r="AN2019" s="204" t="str">
        <f>IF(AN2018&lt;&gt;"",AN2018*PRINCIPAL!$C$174,"")</f>
        <v/>
      </c>
      <c r="AO2019" s="270" t="str">
        <f>IF(AO2018&lt;&gt;"",AO2018*PRINCIPAL!$C$174,"")</f>
        <v/>
      </c>
    </row>
    <row r="2020" spans="2:41" ht="12.45" customHeight="1" x14ac:dyDescent="0.3">
      <c r="B2020" s="438"/>
      <c r="C2020" s="447"/>
      <c r="D2020" s="426" t="s">
        <v>114</v>
      </c>
      <c r="E2020" s="222" t="s">
        <v>125</v>
      </c>
      <c r="F2020" s="203"/>
      <c r="G2020" s="203"/>
      <c r="H2020" s="203"/>
      <c r="I2020" s="203"/>
      <c r="J2020" s="203"/>
      <c r="K2020" s="203"/>
      <c r="L2020" s="203"/>
      <c r="M2020" s="203"/>
      <c r="N2020" s="203"/>
      <c r="O2020" s="203"/>
      <c r="P2020" s="203"/>
      <c r="Q2020" s="203"/>
      <c r="R2020" s="203"/>
      <c r="S2020" s="203"/>
      <c r="T2020" s="203"/>
      <c r="U2020" s="203"/>
      <c r="V2020" s="203"/>
      <c r="W2020" s="203"/>
      <c r="X2020" s="203"/>
      <c r="Y2020" s="203"/>
      <c r="Z2020" s="203"/>
      <c r="AA2020" s="203"/>
      <c r="AB2020" s="203"/>
      <c r="AC2020" s="203"/>
      <c r="AD2020" s="203"/>
      <c r="AE2020" s="203"/>
      <c r="AF2020" s="203"/>
      <c r="AG2020" s="203"/>
      <c r="AH2020" s="203"/>
      <c r="AI2020" s="203"/>
      <c r="AJ2020" s="203"/>
      <c r="AK2020" s="203"/>
      <c r="AL2020" s="203"/>
      <c r="AM2020" s="203"/>
      <c r="AN2020" s="203"/>
      <c r="AO2020" s="269"/>
    </row>
    <row r="2021" spans="2:41" ht="12.45" customHeight="1" x14ac:dyDescent="0.3">
      <c r="B2021" s="438"/>
      <c r="C2021" s="447"/>
      <c r="D2021" s="425"/>
      <c r="E2021" s="220" t="s">
        <v>126</v>
      </c>
      <c r="F2021" s="204" t="str">
        <f>IF(F2020&lt;&gt;"",F2020*PRINCIPAL!$C$14,"")</f>
        <v/>
      </c>
      <c r="G2021" s="204" t="str">
        <f>IF(G2020&lt;&gt;"",G2020*PRINCIPAL!$C$174,"")</f>
        <v/>
      </c>
      <c r="H2021" s="204" t="str">
        <f>IF(H2020&lt;&gt;"",H2020*PRINCIPAL!$C$174,"")</f>
        <v/>
      </c>
      <c r="I2021" s="204" t="str">
        <f>IF(I2020&lt;&gt;"",I2020*PRINCIPAL!$C$174,"")</f>
        <v/>
      </c>
      <c r="J2021" s="204" t="str">
        <f>IF(J2020&lt;&gt;"",J2020*PRINCIPAL!$C$174,"")</f>
        <v/>
      </c>
      <c r="K2021" s="204" t="str">
        <f>IF(K2020&lt;&gt;"",K2020*PRINCIPAL!$C$174,"")</f>
        <v/>
      </c>
      <c r="L2021" s="204" t="str">
        <f>IF(L2020&lt;&gt;"",L2020*PRINCIPAL!$C$174,"")</f>
        <v/>
      </c>
      <c r="M2021" s="204" t="str">
        <f>IF(M2020&lt;&gt;"",M2020*PRINCIPAL!$C$174,"")</f>
        <v/>
      </c>
      <c r="N2021" s="204" t="str">
        <f>IF(N2020&lt;&gt;"",N2020*PRINCIPAL!$C$174,"")</f>
        <v/>
      </c>
      <c r="O2021" s="204" t="str">
        <f>IF(O2020&lt;&gt;"",O2020*PRINCIPAL!$C$174,"")</f>
        <v/>
      </c>
      <c r="P2021" s="204" t="str">
        <f>IF(P2020&lt;&gt;"",P2020*PRINCIPAL!$C$174,"")</f>
        <v/>
      </c>
      <c r="Q2021" s="204" t="str">
        <f>IF(Q2020&lt;&gt;"",Q2020*PRINCIPAL!$C$174,"")</f>
        <v/>
      </c>
      <c r="R2021" s="204" t="str">
        <f>IF(R2020&lt;&gt;"",R2020*PRINCIPAL!$C$174,"")</f>
        <v/>
      </c>
      <c r="S2021" s="204" t="str">
        <f>IF(S2020&lt;&gt;"",S2020*PRINCIPAL!$C$174,"")</f>
        <v/>
      </c>
      <c r="T2021" s="204" t="str">
        <f>IF(T2020&lt;&gt;"",T2020*PRINCIPAL!$C$174,"")</f>
        <v/>
      </c>
      <c r="U2021" s="204" t="str">
        <f>IF(U2020&lt;&gt;"",U2020*PRINCIPAL!$C$174,"")</f>
        <v/>
      </c>
      <c r="V2021" s="204" t="str">
        <f>IF(V2020&lt;&gt;"",V2020*PRINCIPAL!$C$174,"")</f>
        <v/>
      </c>
      <c r="W2021" s="204" t="str">
        <f>IF(W2020&lt;&gt;"",W2020*PRINCIPAL!$C$174,"")</f>
        <v/>
      </c>
      <c r="X2021" s="204" t="str">
        <f>IF(X2020&lt;&gt;"",X2020*PRINCIPAL!$C$174,"")</f>
        <v/>
      </c>
      <c r="Y2021" s="204" t="str">
        <f>IF(Y2020&lt;&gt;"",Y2020*PRINCIPAL!$C$174,"")</f>
        <v/>
      </c>
      <c r="Z2021" s="204" t="str">
        <f>IF(Z2020&lt;&gt;"",Z2020*PRINCIPAL!$C$174,"")</f>
        <v/>
      </c>
      <c r="AA2021" s="204" t="str">
        <f>IF(AA2020&lt;&gt;"",AA2020*PRINCIPAL!$C$174,"")</f>
        <v/>
      </c>
      <c r="AB2021" s="204" t="str">
        <f>IF(AB2020&lt;&gt;"",AB2020*PRINCIPAL!$C$174,"")</f>
        <v/>
      </c>
      <c r="AC2021" s="204" t="str">
        <f>IF(AC2020&lt;&gt;"",AC2020*PRINCIPAL!$C$174,"")</f>
        <v/>
      </c>
      <c r="AD2021" s="204" t="str">
        <f>IF(AD2020&lt;&gt;"",AD2020*PRINCIPAL!$C$174,"")</f>
        <v/>
      </c>
      <c r="AE2021" s="204" t="str">
        <f>IF(AE2020&lt;&gt;"",AE2020*PRINCIPAL!$C$174,"")</f>
        <v/>
      </c>
      <c r="AF2021" s="204" t="str">
        <f>IF(AF2020&lt;&gt;"",AF2020*PRINCIPAL!$C$174,"")</f>
        <v/>
      </c>
      <c r="AG2021" s="204" t="str">
        <f>IF(AG2020&lt;&gt;"",AG2020*PRINCIPAL!$C$174,"")</f>
        <v/>
      </c>
      <c r="AH2021" s="204" t="str">
        <f>IF(AH2020&lt;&gt;"",AH2020*PRINCIPAL!$C$174,"")</f>
        <v/>
      </c>
      <c r="AI2021" s="204" t="str">
        <f>IF(AI2020&lt;&gt;"",AI2020*PRINCIPAL!$C$174,"")</f>
        <v/>
      </c>
      <c r="AJ2021" s="204" t="str">
        <f>IF(AJ2020&lt;&gt;"",AJ2020*PRINCIPAL!$C$174,"")</f>
        <v/>
      </c>
      <c r="AK2021" s="204" t="str">
        <f>IF(AK2020&lt;&gt;"",AK2020*PRINCIPAL!$C$174,"")</f>
        <v/>
      </c>
      <c r="AL2021" s="204" t="str">
        <f>IF(AL2020&lt;&gt;"",AL2020*PRINCIPAL!$C$174,"")</f>
        <v/>
      </c>
      <c r="AM2021" s="204" t="str">
        <f>IF(AM2020&lt;&gt;"",AM2020*PRINCIPAL!$C$174,"")</f>
        <v/>
      </c>
      <c r="AN2021" s="204" t="str">
        <f>IF(AN2020&lt;&gt;"",AN2020*PRINCIPAL!$C$174,"")</f>
        <v/>
      </c>
      <c r="AO2021" s="270" t="str">
        <f>IF(AO2020&lt;&gt;"",AO2020*PRINCIPAL!$C$174,"")</f>
        <v/>
      </c>
    </row>
    <row r="2022" spans="2:41" ht="12.45" customHeight="1" x14ac:dyDescent="0.3">
      <c r="B2022" s="438"/>
      <c r="C2022" s="447"/>
      <c r="D2022" s="426" t="s">
        <v>114</v>
      </c>
      <c r="E2022" s="222" t="s">
        <v>125</v>
      </c>
      <c r="F2022" s="203"/>
      <c r="G2022" s="203"/>
      <c r="H2022" s="203"/>
      <c r="I2022" s="203"/>
      <c r="J2022" s="203"/>
      <c r="K2022" s="203"/>
      <c r="L2022" s="203"/>
      <c r="M2022" s="203"/>
      <c r="N2022" s="203"/>
      <c r="O2022" s="203"/>
      <c r="P2022" s="203"/>
      <c r="Q2022" s="203"/>
      <c r="R2022" s="203"/>
      <c r="S2022" s="203"/>
      <c r="T2022" s="203"/>
      <c r="U2022" s="203"/>
      <c r="V2022" s="203"/>
      <c r="W2022" s="203"/>
      <c r="X2022" s="203"/>
      <c r="Y2022" s="203"/>
      <c r="Z2022" s="203"/>
      <c r="AA2022" s="203"/>
      <c r="AB2022" s="203"/>
      <c r="AC2022" s="203"/>
      <c r="AD2022" s="203"/>
      <c r="AE2022" s="203"/>
      <c r="AF2022" s="203"/>
      <c r="AG2022" s="203"/>
      <c r="AH2022" s="203"/>
      <c r="AI2022" s="203"/>
      <c r="AJ2022" s="203"/>
      <c r="AK2022" s="203"/>
      <c r="AL2022" s="203"/>
      <c r="AM2022" s="203"/>
      <c r="AN2022" s="203"/>
      <c r="AO2022" s="269"/>
    </row>
    <row r="2023" spans="2:41" ht="12.45" customHeight="1" thickBot="1" x14ac:dyDescent="0.35">
      <c r="B2023" s="438"/>
      <c r="C2023" s="447"/>
      <c r="D2023" s="424"/>
      <c r="E2023" s="220" t="s">
        <v>126</v>
      </c>
      <c r="F2023" s="198" t="str">
        <f>IF(F2022&lt;&gt;"",F2022*PRINCIPAL!$C$14,"")</f>
        <v/>
      </c>
      <c r="G2023" s="198" t="str">
        <f>IF(G2022&lt;&gt;"",G2022*PRINCIPAL!$C$174,"")</f>
        <v/>
      </c>
      <c r="H2023" s="198" t="str">
        <f>IF(H2022&lt;&gt;"",H2022*PRINCIPAL!$C$174,"")</f>
        <v/>
      </c>
      <c r="I2023" s="198" t="str">
        <f>IF(I2022&lt;&gt;"",I2022*PRINCIPAL!$C$174,"")</f>
        <v/>
      </c>
      <c r="J2023" s="198" t="str">
        <f>IF(J2022&lt;&gt;"",J2022*PRINCIPAL!$C$174,"")</f>
        <v/>
      </c>
      <c r="K2023" s="198" t="str">
        <f>IF(K2022&lt;&gt;"",K2022*PRINCIPAL!$C$174,"")</f>
        <v/>
      </c>
      <c r="L2023" s="198" t="str">
        <f>IF(L2022&lt;&gt;"",L2022*PRINCIPAL!$C$174,"")</f>
        <v/>
      </c>
      <c r="M2023" s="198" t="str">
        <f>IF(M2022&lt;&gt;"",M2022*PRINCIPAL!$C$174,"")</f>
        <v/>
      </c>
      <c r="N2023" s="198" t="str">
        <f>IF(N2022&lt;&gt;"",N2022*PRINCIPAL!$C$174,"")</f>
        <v/>
      </c>
      <c r="O2023" s="198" t="str">
        <f>IF(O2022&lt;&gt;"",O2022*PRINCIPAL!$C$174,"")</f>
        <v/>
      </c>
      <c r="P2023" s="198" t="str">
        <f>IF(P2022&lt;&gt;"",P2022*PRINCIPAL!$C$174,"")</f>
        <v/>
      </c>
      <c r="Q2023" s="198" t="str">
        <f>IF(Q2022&lt;&gt;"",Q2022*PRINCIPAL!$C$174,"")</f>
        <v/>
      </c>
      <c r="R2023" s="198" t="str">
        <f>IF(R2022&lt;&gt;"",R2022*PRINCIPAL!$C$174,"")</f>
        <v/>
      </c>
      <c r="S2023" s="198" t="str">
        <f>IF(S2022&lt;&gt;"",S2022*PRINCIPAL!$C$174,"")</f>
        <v/>
      </c>
      <c r="T2023" s="198" t="str">
        <f>IF(T2022&lt;&gt;"",T2022*PRINCIPAL!$C$174,"")</f>
        <v/>
      </c>
      <c r="U2023" s="198" t="str">
        <f>IF(U2022&lt;&gt;"",U2022*PRINCIPAL!$C$174,"")</f>
        <v/>
      </c>
      <c r="V2023" s="198" t="str">
        <f>IF(V2022&lt;&gt;"",V2022*PRINCIPAL!$C$174,"")</f>
        <v/>
      </c>
      <c r="W2023" s="198" t="str">
        <f>IF(W2022&lt;&gt;"",W2022*PRINCIPAL!$C$174,"")</f>
        <v/>
      </c>
      <c r="X2023" s="198" t="str">
        <f>IF(X2022&lt;&gt;"",X2022*PRINCIPAL!$C$174,"")</f>
        <v/>
      </c>
      <c r="Y2023" s="198" t="str">
        <f>IF(Y2022&lt;&gt;"",Y2022*PRINCIPAL!$C$174,"")</f>
        <v/>
      </c>
      <c r="Z2023" s="198" t="str">
        <f>IF(Z2022&lt;&gt;"",Z2022*PRINCIPAL!$C$174,"")</f>
        <v/>
      </c>
      <c r="AA2023" s="198" t="str">
        <f>IF(AA2022&lt;&gt;"",AA2022*PRINCIPAL!$C$174,"")</f>
        <v/>
      </c>
      <c r="AB2023" s="198" t="str">
        <f>IF(AB2022&lt;&gt;"",AB2022*PRINCIPAL!$C$174,"")</f>
        <v/>
      </c>
      <c r="AC2023" s="198" t="str">
        <f>IF(AC2022&lt;&gt;"",AC2022*PRINCIPAL!$C$174,"")</f>
        <v/>
      </c>
      <c r="AD2023" s="198" t="str">
        <f>IF(AD2022&lt;&gt;"",AD2022*PRINCIPAL!$C$174,"")</f>
        <v/>
      </c>
      <c r="AE2023" s="198" t="str">
        <f>IF(AE2022&lt;&gt;"",AE2022*PRINCIPAL!$C$174,"")</f>
        <v/>
      </c>
      <c r="AF2023" s="198" t="str">
        <f>IF(AF2022&lt;&gt;"",AF2022*PRINCIPAL!$C$174,"")</f>
        <v/>
      </c>
      <c r="AG2023" s="198" t="str">
        <f>IF(AG2022&lt;&gt;"",AG2022*PRINCIPAL!$C$174,"")</f>
        <v/>
      </c>
      <c r="AH2023" s="198" t="str">
        <f>IF(AH2022&lt;&gt;"",AH2022*PRINCIPAL!$C$174,"")</f>
        <v/>
      </c>
      <c r="AI2023" s="198" t="str">
        <f>IF(AI2022&lt;&gt;"",AI2022*PRINCIPAL!$C$174,"")</f>
        <v/>
      </c>
      <c r="AJ2023" s="198" t="str">
        <f>IF(AJ2022&lt;&gt;"",AJ2022*PRINCIPAL!$C$174,"")</f>
        <v/>
      </c>
      <c r="AK2023" s="198" t="str">
        <f>IF(AK2022&lt;&gt;"",AK2022*PRINCIPAL!$C$174,"")</f>
        <v/>
      </c>
      <c r="AL2023" s="198" t="str">
        <f>IF(AL2022&lt;&gt;"",AL2022*PRINCIPAL!$C$174,"")</f>
        <v/>
      </c>
      <c r="AM2023" s="198" t="str">
        <f>IF(AM2022&lt;&gt;"",AM2022*PRINCIPAL!$C$174,"")</f>
        <v/>
      </c>
      <c r="AN2023" s="198" t="str">
        <f>IF(AN2022&lt;&gt;"",AN2022*PRINCIPAL!$C$174,"")</f>
        <v/>
      </c>
      <c r="AO2023" s="268" t="str">
        <f>IF(AO2022&lt;&gt;"",AO2022*PRINCIPAL!$C$174,"")</f>
        <v/>
      </c>
    </row>
    <row r="2024" spans="2:41" ht="12.45" customHeight="1" thickBot="1" x14ac:dyDescent="0.35">
      <c r="B2024" s="455" t="s">
        <v>152</v>
      </c>
      <c r="C2024" s="479" t="s">
        <v>108</v>
      </c>
      <c r="D2024" s="459"/>
      <c r="E2024" s="317" t="s">
        <v>126</v>
      </c>
      <c r="F2024" s="330" t="s">
        <v>38</v>
      </c>
      <c r="G2024" s="331" t="str">
        <f>IF('Sumário de Resultados'!C82&lt;&gt;"",$G$3*'Sumário de Resultados'!C82,"")</f>
        <v/>
      </c>
      <c r="H2024" s="331" t="str">
        <f>IF('Sumário de Resultados'!D82&lt;&gt;"",$G$3*'Sumário de Resultados'!D82,"")</f>
        <v/>
      </c>
      <c r="I2024" s="331" t="str">
        <f>IF('Sumário de Resultados'!E82&lt;&gt;"",$G$3*'Sumário de Resultados'!E82,"")</f>
        <v/>
      </c>
      <c r="J2024" s="331" t="str">
        <f>IF('Sumário de Resultados'!F82&lt;&gt;"",$G$3*'Sumário de Resultados'!F82,"")</f>
        <v/>
      </c>
      <c r="K2024" s="331" t="str">
        <f>IF('Sumário de Resultados'!G82&lt;&gt;"",$G$3*'Sumário de Resultados'!G82,"")</f>
        <v/>
      </c>
      <c r="L2024" s="331" t="str">
        <f>IF('Sumário de Resultados'!H82&lt;&gt;"",$G$3*'Sumário de Resultados'!H82,"")</f>
        <v/>
      </c>
      <c r="M2024" s="331" t="str">
        <f>IF('Sumário de Resultados'!I82&lt;&gt;"",$G$3*'Sumário de Resultados'!I82,"")</f>
        <v/>
      </c>
      <c r="N2024" s="331" t="str">
        <f>IF('Sumário de Resultados'!J82&lt;&gt;"",$G$3*'Sumário de Resultados'!J82,"")</f>
        <v/>
      </c>
      <c r="O2024" s="331" t="str">
        <f>IF('Sumário de Resultados'!K82&lt;&gt;"",$G$3*'Sumário de Resultados'!K82,"")</f>
        <v/>
      </c>
      <c r="P2024" s="331" t="str">
        <f>IF('Sumário de Resultados'!L82&lt;&gt;"",$G$3*'Sumário de Resultados'!L82,"")</f>
        <v/>
      </c>
      <c r="Q2024" s="331" t="str">
        <f>IF('Sumário de Resultados'!M82&lt;&gt;"",$G$3*'Sumário de Resultados'!M82,"")</f>
        <v/>
      </c>
      <c r="R2024" s="331" t="str">
        <f>IF('Sumário de Resultados'!N82&lt;&gt;"",$G$3*'Sumário de Resultados'!N82,"")</f>
        <v/>
      </c>
      <c r="S2024" s="331" t="str">
        <f>IF('Sumário de Resultados'!O82&lt;&gt;"",$G$3*'Sumário de Resultados'!O82,"")</f>
        <v/>
      </c>
      <c r="T2024" s="331" t="str">
        <f>IF('Sumário de Resultados'!P82&lt;&gt;"",$G$3*'Sumário de Resultados'!P82,"")</f>
        <v/>
      </c>
      <c r="U2024" s="331" t="str">
        <f>IF('Sumário de Resultados'!Q82&lt;&gt;"",$G$3*'Sumário de Resultados'!Q82,"")</f>
        <v/>
      </c>
      <c r="V2024" s="331" t="str">
        <f>IF('Sumário de Resultados'!R82&lt;&gt;"",$G$3*'Sumário de Resultados'!R82,"")</f>
        <v/>
      </c>
      <c r="W2024" s="331" t="str">
        <f>IF('Sumário de Resultados'!S82&lt;&gt;"",$G$3*'Sumário de Resultados'!S82,"")</f>
        <v/>
      </c>
      <c r="X2024" s="331" t="str">
        <f>IF('Sumário de Resultados'!T82&lt;&gt;"",$G$3*'Sumário de Resultados'!T82,"")</f>
        <v/>
      </c>
      <c r="Y2024" s="331" t="str">
        <f>IF('Sumário de Resultados'!U82&lt;&gt;"",$G$3*'Sumário de Resultados'!U82,"")</f>
        <v/>
      </c>
      <c r="Z2024" s="331" t="str">
        <f>IF('Sumário de Resultados'!V82&lt;&gt;"",$G$3*'Sumário de Resultados'!V82,"")</f>
        <v/>
      </c>
      <c r="AA2024" s="331" t="str">
        <f>IF('Sumário de Resultados'!W82&lt;&gt;"",$G$3*'Sumário de Resultados'!W82,"")</f>
        <v/>
      </c>
      <c r="AB2024" s="331" t="str">
        <f>IF('Sumário de Resultados'!X82&lt;&gt;"",$G$3*'Sumário de Resultados'!X82,"")</f>
        <v/>
      </c>
      <c r="AC2024" s="331" t="str">
        <f>IF('Sumário de Resultados'!Y82&lt;&gt;"",$G$3*'Sumário de Resultados'!Y82,"")</f>
        <v/>
      </c>
      <c r="AD2024" s="331" t="str">
        <f>IF('Sumário de Resultados'!Z82&lt;&gt;"",$G$3*'Sumário de Resultados'!Z82,"")</f>
        <v/>
      </c>
      <c r="AE2024" s="331" t="str">
        <f>IF('Sumário de Resultados'!AA82&lt;&gt;"",$G$3*'Sumário de Resultados'!AA82,"")</f>
        <v/>
      </c>
      <c r="AF2024" s="331" t="str">
        <f>IF('Sumário de Resultados'!AB82&lt;&gt;"",$G$3*'Sumário de Resultados'!AB82,"")</f>
        <v/>
      </c>
      <c r="AG2024" s="331" t="str">
        <f>IF('Sumário de Resultados'!AC82&lt;&gt;"",$G$3*'Sumário de Resultados'!AC82,"")</f>
        <v/>
      </c>
      <c r="AH2024" s="331" t="str">
        <f>IF('Sumário de Resultados'!AD82&lt;&gt;"",$G$3*'Sumário de Resultados'!AD82,"")</f>
        <v/>
      </c>
      <c r="AI2024" s="331" t="str">
        <f>IF('Sumário de Resultados'!AE82&lt;&gt;"",$G$3*'Sumário de Resultados'!AE82,"")</f>
        <v/>
      </c>
      <c r="AJ2024" s="331" t="str">
        <f>IF('Sumário de Resultados'!AF82&lt;&gt;"",$G$3*'Sumário de Resultados'!AF82,"")</f>
        <v/>
      </c>
      <c r="AK2024" s="331" t="str">
        <f>IF('Sumário de Resultados'!AG82&lt;&gt;"",$G$3*'Sumário de Resultados'!AG82,"")</f>
        <v/>
      </c>
      <c r="AL2024" s="331" t="str">
        <f>IF('Sumário de Resultados'!AH82&lt;&gt;"",$G$3*'Sumário de Resultados'!AH82,"")</f>
        <v/>
      </c>
      <c r="AM2024" s="331" t="str">
        <f>IF('Sumário de Resultados'!AI82&lt;&gt;"",$G$3*'Sumário de Resultados'!AI82,"")</f>
        <v/>
      </c>
      <c r="AN2024" s="331" t="str">
        <f>IF('Sumário de Resultados'!AJ82&lt;&gt;"",$G$3*'Sumário de Resultados'!AJ82,"")</f>
        <v/>
      </c>
      <c r="AO2024" s="319" t="str">
        <f>IF('Sumário de Resultados'!AK82&lt;&gt;"",$G$3*'Sumário de Resultados'!AK82,"")</f>
        <v/>
      </c>
    </row>
    <row r="2025" spans="2:41" ht="12.45" customHeight="1" x14ac:dyDescent="0.3">
      <c r="B2025" s="456"/>
      <c r="C2025" s="430" t="s">
        <v>117</v>
      </c>
      <c r="D2025" s="424" t="s">
        <v>111</v>
      </c>
      <c r="E2025" s="312" t="s">
        <v>46</v>
      </c>
      <c r="F2025" s="197" t="s">
        <v>38</v>
      </c>
      <c r="G2025" s="247"/>
      <c r="H2025" s="233"/>
      <c r="I2025" s="247"/>
      <c r="J2025" s="248"/>
      <c r="K2025" s="256"/>
      <c r="L2025" s="247"/>
      <c r="M2025" s="247"/>
      <c r="N2025" s="247"/>
      <c r="O2025" s="249"/>
      <c r="P2025" s="249"/>
      <c r="Q2025" s="249"/>
      <c r="R2025" s="249"/>
      <c r="S2025" s="249"/>
      <c r="T2025" s="249"/>
      <c r="U2025" s="249"/>
      <c r="V2025" s="249"/>
      <c r="W2025" s="249"/>
      <c r="X2025" s="249"/>
      <c r="Y2025" s="249"/>
      <c r="Z2025" s="249"/>
      <c r="AA2025" s="249"/>
      <c r="AB2025" s="249"/>
      <c r="AC2025" s="249"/>
      <c r="AD2025" s="254"/>
      <c r="AE2025" s="249"/>
      <c r="AF2025" s="249"/>
      <c r="AG2025" s="249"/>
      <c r="AH2025" s="249"/>
      <c r="AI2025" s="249"/>
      <c r="AJ2025" s="249"/>
      <c r="AK2025" s="249"/>
      <c r="AL2025" s="249"/>
      <c r="AM2025" s="254"/>
      <c r="AN2025" s="254"/>
      <c r="AO2025" s="255"/>
    </row>
    <row r="2026" spans="2:41" ht="12.45" customHeight="1" x14ac:dyDescent="0.3">
      <c r="B2026" s="456"/>
      <c r="C2026" s="430"/>
      <c r="D2026" s="424"/>
      <c r="E2026" s="224" t="s">
        <v>109</v>
      </c>
      <c r="F2026" s="203" t="s">
        <v>38</v>
      </c>
      <c r="G2026" s="231"/>
      <c r="H2026" s="229"/>
      <c r="I2026" s="203"/>
      <c r="J2026" s="233"/>
      <c r="K2026" s="202"/>
      <c r="L2026" s="203"/>
      <c r="M2026" s="203"/>
      <c r="N2026" s="203"/>
      <c r="O2026" s="236"/>
      <c r="P2026" s="236"/>
      <c r="Q2026" s="236"/>
      <c r="R2026" s="236"/>
      <c r="S2026" s="236"/>
      <c r="T2026" s="236"/>
      <c r="U2026" s="236"/>
      <c r="V2026" s="236"/>
      <c r="W2026" s="236"/>
      <c r="X2026" s="236"/>
      <c r="Y2026" s="236"/>
      <c r="Z2026" s="236"/>
      <c r="AA2026" s="236"/>
      <c r="AB2026" s="236"/>
      <c r="AC2026" s="236"/>
      <c r="AD2026" s="240"/>
      <c r="AE2026" s="236"/>
      <c r="AF2026" s="236"/>
      <c r="AG2026" s="236"/>
      <c r="AH2026" s="236"/>
      <c r="AI2026" s="236"/>
      <c r="AJ2026" s="236"/>
      <c r="AK2026" s="236"/>
      <c r="AL2026" s="236"/>
      <c r="AM2026" s="240"/>
      <c r="AN2026" s="240"/>
      <c r="AO2026" s="242"/>
    </row>
    <row r="2027" spans="2:41" ht="12.45" customHeight="1" x14ac:dyDescent="0.3">
      <c r="B2027" s="456"/>
      <c r="C2027" s="430"/>
      <c r="D2027" s="424"/>
      <c r="E2027" s="224" t="s">
        <v>127</v>
      </c>
      <c r="F2027" s="203" t="s">
        <v>38</v>
      </c>
      <c r="G2027" s="203"/>
      <c r="H2027" s="218"/>
      <c r="I2027" s="203"/>
      <c r="J2027" s="218"/>
      <c r="K2027" s="202"/>
      <c r="L2027" s="203"/>
      <c r="M2027" s="203"/>
      <c r="N2027" s="203"/>
      <c r="O2027" s="236"/>
      <c r="P2027" s="236"/>
      <c r="Q2027" s="236"/>
      <c r="R2027" s="236"/>
      <c r="S2027" s="236"/>
      <c r="T2027" s="236"/>
      <c r="U2027" s="236"/>
      <c r="V2027" s="236"/>
      <c r="W2027" s="236"/>
      <c r="X2027" s="236"/>
      <c r="Y2027" s="236"/>
      <c r="Z2027" s="236"/>
      <c r="AA2027" s="236"/>
      <c r="AB2027" s="236"/>
      <c r="AC2027" s="251"/>
      <c r="AD2027" s="240"/>
      <c r="AE2027" s="236"/>
      <c r="AF2027" s="236"/>
      <c r="AG2027" s="236"/>
      <c r="AH2027" s="236"/>
      <c r="AI2027" s="236"/>
      <c r="AJ2027" s="236"/>
      <c r="AK2027" s="236"/>
      <c r="AL2027" s="236"/>
      <c r="AM2027" s="240"/>
      <c r="AN2027" s="240"/>
      <c r="AO2027" s="242"/>
    </row>
    <row r="2028" spans="2:41" ht="12.45" customHeight="1" x14ac:dyDescent="0.3">
      <c r="B2028" s="456"/>
      <c r="C2028" s="430"/>
      <c r="D2028" s="425"/>
      <c r="E2028" s="220" t="s">
        <v>126</v>
      </c>
      <c r="F2028" s="320" t="s">
        <v>38</v>
      </c>
      <c r="G2028" s="200" t="str">
        <f>IF(AND(G2025&lt;&gt;"",G2026&lt;&gt;"",G2027&lt;&gt;""),G2025*G2026*G2027,"")</f>
        <v/>
      </c>
      <c r="H2028" s="198" t="str">
        <f>IF(AND(H2025&lt;&gt;"",H2026&lt;&gt;"",H2027&lt;&gt;""),H2025*H2026*H2027,"")</f>
        <v/>
      </c>
      <c r="I2028" s="200" t="str">
        <f t="shared" ref="I2028:AJ2028" si="460">IF(AND(I2025&lt;&gt;"",I2026&lt;&gt;"",I2027&lt;&gt;""),I2025*I2026*I2027,"")</f>
        <v/>
      </c>
      <c r="J2028" s="200" t="str">
        <f t="shared" si="460"/>
        <v/>
      </c>
      <c r="K2028" s="200" t="str">
        <f t="shared" si="460"/>
        <v/>
      </c>
      <c r="L2028" s="204" t="str">
        <f t="shared" si="460"/>
        <v/>
      </c>
      <c r="M2028" s="204" t="str">
        <f t="shared" si="460"/>
        <v/>
      </c>
      <c r="N2028" s="204" t="str">
        <f t="shared" si="460"/>
        <v/>
      </c>
      <c r="O2028" s="204" t="str">
        <f t="shared" si="460"/>
        <v/>
      </c>
      <c r="P2028" s="204" t="str">
        <f t="shared" si="460"/>
        <v/>
      </c>
      <c r="Q2028" s="204" t="str">
        <f t="shared" si="460"/>
        <v/>
      </c>
      <c r="R2028" s="204" t="str">
        <f t="shared" si="460"/>
        <v/>
      </c>
      <c r="S2028" s="204" t="str">
        <f t="shared" si="460"/>
        <v/>
      </c>
      <c r="T2028" s="204" t="str">
        <f t="shared" si="460"/>
        <v/>
      </c>
      <c r="U2028" s="204" t="str">
        <f t="shared" si="460"/>
        <v/>
      </c>
      <c r="V2028" s="204" t="str">
        <f t="shared" si="460"/>
        <v/>
      </c>
      <c r="W2028" s="204" t="str">
        <f t="shared" si="460"/>
        <v/>
      </c>
      <c r="X2028" s="204" t="str">
        <f t="shared" si="460"/>
        <v/>
      </c>
      <c r="Y2028" s="204" t="str">
        <f t="shared" si="460"/>
        <v/>
      </c>
      <c r="Z2028" s="204" t="str">
        <f t="shared" si="460"/>
        <v/>
      </c>
      <c r="AA2028" s="204" t="str">
        <f t="shared" si="460"/>
        <v/>
      </c>
      <c r="AB2028" s="204" t="str">
        <f t="shared" si="460"/>
        <v/>
      </c>
      <c r="AC2028" s="204" t="str">
        <f t="shared" si="460"/>
        <v/>
      </c>
      <c r="AD2028" s="200" t="str">
        <f t="shared" si="460"/>
        <v/>
      </c>
      <c r="AE2028" s="200" t="str">
        <f t="shared" si="460"/>
        <v/>
      </c>
      <c r="AF2028" s="200" t="str">
        <f t="shared" si="460"/>
        <v/>
      </c>
      <c r="AG2028" s="200" t="str">
        <f t="shared" si="460"/>
        <v/>
      </c>
      <c r="AH2028" s="204" t="str">
        <f t="shared" si="460"/>
        <v/>
      </c>
      <c r="AI2028" s="204" t="str">
        <f t="shared" si="460"/>
        <v/>
      </c>
      <c r="AJ2028" s="204" t="str">
        <f t="shared" si="460"/>
        <v/>
      </c>
      <c r="AK2028" s="204" t="str">
        <f>IF(AND(AK2025&lt;&gt;"",AK2026&lt;&gt;"",AK2027&lt;&gt;""),AK2025*AK2026*AK2027,"")</f>
        <v/>
      </c>
      <c r="AL2028" s="204" t="str">
        <f t="shared" ref="AL2028:AO2028" si="461">IF(AND(AL2025&lt;&gt;"",AL2026&lt;&gt;"",AL2027&lt;&gt;""),AL2025*AL2026*AL2027,"")</f>
        <v/>
      </c>
      <c r="AM2028" s="204" t="str">
        <f t="shared" si="461"/>
        <v/>
      </c>
      <c r="AN2028" s="204" t="str">
        <f t="shared" si="461"/>
        <v/>
      </c>
      <c r="AO2028" s="210" t="str">
        <f t="shared" si="461"/>
        <v/>
      </c>
    </row>
    <row r="2029" spans="2:41" ht="12.45" customHeight="1" x14ac:dyDescent="0.3">
      <c r="B2029" s="456"/>
      <c r="C2029" s="430"/>
      <c r="D2029" s="426" t="s">
        <v>111</v>
      </c>
      <c r="E2029" s="243" t="s">
        <v>46</v>
      </c>
      <c r="F2029" s="203" t="s">
        <v>38</v>
      </c>
      <c r="G2029" s="203"/>
      <c r="H2029" s="203"/>
      <c r="I2029" s="202"/>
      <c r="J2029" s="244"/>
      <c r="K2029" s="244"/>
      <c r="L2029" s="203"/>
      <c r="M2029" s="203"/>
      <c r="N2029" s="250"/>
      <c r="O2029" s="251"/>
      <c r="P2029" s="251"/>
      <c r="Q2029" s="251"/>
      <c r="R2029" s="251"/>
      <c r="S2029" s="251"/>
      <c r="T2029" s="251"/>
      <c r="U2029" s="251"/>
      <c r="V2029" s="251"/>
      <c r="W2029" s="251"/>
      <c r="X2029" s="236"/>
      <c r="Y2029" s="240"/>
      <c r="Z2029" s="236"/>
      <c r="AA2029" s="236"/>
      <c r="AB2029" s="240"/>
      <c r="AC2029" s="236"/>
      <c r="AD2029" s="237"/>
      <c r="AE2029" s="238"/>
      <c r="AF2029" s="236"/>
      <c r="AG2029" s="236"/>
      <c r="AH2029" s="249"/>
      <c r="AI2029" s="249"/>
      <c r="AJ2029" s="236"/>
      <c r="AK2029" s="236"/>
      <c r="AL2029" s="236"/>
      <c r="AM2029" s="236"/>
      <c r="AN2029" s="254"/>
      <c r="AO2029" s="255"/>
    </row>
    <row r="2030" spans="2:41" ht="12.45" customHeight="1" x14ac:dyDescent="0.3">
      <c r="B2030" s="456"/>
      <c r="C2030" s="430"/>
      <c r="D2030" s="424"/>
      <c r="E2030" s="245" t="s">
        <v>109</v>
      </c>
      <c r="F2030" s="203" t="s">
        <v>38</v>
      </c>
      <c r="G2030" s="246"/>
      <c r="H2030" s="203"/>
      <c r="I2030" s="231"/>
      <c r="J2030" s="203"/>
      <c r="K2030" s="218"/>
      <c r="L2030" s="247"/>
      <c r="M2030" s="247"/>
      <c r="N2030" s="203"/>
      <c r="O2030" s="236"/>
      <c r="P2030" s="236"/>
      <c r="Q2030" s="236"/>
      <c r="R2030" s="236"/>
      <c r="S2030" s="236"/>
      <c r="T2030" s="236"/>
      <c r="U2030" s="236"/>
      <c r="V2030" s="236"/>
      <c r="W2030" s="236"/>
      <c r="X2030" s="236"/>
      <c r="Y2030" s="240"/>
      <c r="Z2030" s="236"/>
      <c r="AA2030" s="236"/>
      <c r="AB2030" s="240"/>
      <c r="AC2030" s="249"/>
      <c r="AD2030" s="252"/>
      <c r="AE2030" s="253"/>
      <c r="AF2030" s="236"/>
      <c r="AG2030" s="249"/>
      <c r="AH2030" s="249"/>
      <c r="AI2030" s="249"/>
      <c r="AJ2030" s="249"/>
      <c r="AK2030" s="249"/>
      <c r="AL2030" s="249"/>
      <c r="AM2030" s="236"/>
      <c r="AN2030" s="240"/>
      <c r="AO2030" s="242"/>
    </row>
    <row r="2031" spans="2:41" ht="12.45" customHeight="1" x14ac:dyDescent="0.3">
      <c r="B2031" s="456"/>
      <c r="C2031" s="430"/>
      <c r="D2031" s="424"/>
      <c r="E2031" s="245" t="s">
        <v>127</v>
      </c>
      <c r="F2031" s="203" t="s">
        <v>38</v>
      </c>
      <c r="G2031" s="202"/>
      <c r="H2031" s="203"/>
      <c r="I2031" s="203"/>
      <c r="J2031" s="247"/>
      <c r="K2031" s="248"/>
      <c r="L2031" s="203"/>
      <c r="M2031" s="203"/>
      <c r="N2031" s="247"/>
      <c r="O2031" s="249"/>
      <c r="P2031" s="249"/>
      <c r="Q2031" s="249"/>
      <c r="R2031" s="249"/>
      <c r="S2031" s="249"/>
      <c r="T2031" s="249"/>
      <c r="U2031" s="249"/>
      <c r="V2031" s="249"/>
      <c r="W2031" s="249"/>
      <c r="X2031" s="236"/>
      <c r="Y2031" s="240"/>
      <c r="Z2031" s="236"/>
      <c r="AA2031" s="236"/>
      <c r="AB2031" s="240"/>
      <c r="AC2031" s="249"/>
      <c r="AD2031" s="252"/>
      <c r="AE2031" s="253"/>
      <c r="AF2031" s="236"/>
      <c r="AG2031" s="249"/>
      <c r="AH2031" s="236"/>
      <c r="AI2031" s="236"/>
      <c r="AJ2031" s="236"/>
      <c r="AK2031" s="236"/>
      <c r="AL2031" s="236"/>
      <c r="AM2031" s="236"/>
      <c r="AN2031" s="240"/>
      <c r="AO2031" s="242"/>
    </row>
    <row r="2032" spans="2:41" ht="12.45" customHeight="1" x14ac:dyDescent="0.3">
      <c r="B2032" s="456"/>
      <c r="C2032" s="430"/>
      <c r="D2032" s="425"/>
      <c r="E2032" s="220" t="s">
        <v>126</v>
      </c>
      <c r="F2032" s="321" t="s">
        <v>38</v>
      </c>
      <c r="G2032" s="259" t="str">
        <f>IF(AND(G2029&lt;&gt;"",G2030&lt;&gt;"",G2031&lt;&gt;""),G2029*G2030*G2031,"")</f>
        <v/>
      </c>
      <c r="H2032" s="259" t="str">
        <f t="shared" ref="H2032:AO2032" si="462">IF(AND(H2029&lt;&gt;"",H2030&lt;&gt;"",H2031&lt;&gt;""),H2029*H2030*H2031,"")</f>
        <v/>
      </c>
      <c r="I2032" s="259" t="str">
        <f t="shared" si="462"/>
        <v/>
      </c>
      <c r="J2032" s="259" t="str">
        <f t="shared" si="462"/>
        <v/>
      </c>
      <c r="K2032" s="259" t="str">
        <f t="shared" si="462"/>
        <v/>
      </c>
      <c r="L2032" s="259" t="str">
        <f t="shared" si="462"/>
        <v/>
      </c>
      <c r="M2032" s="259" t="str">
        <f t="shared" si="462"/>
        <v/>
      </c>
      <c r="N2032" s="259" t="str">
        <f t="shared" si="462"/>
        <v/>
      </c>
      <c r="O2032" s="259" t="str">
        <f t="shared" si="462"/>
        <v/>
      </c>
      <c r="P2032" s="259" t="str">
        <f t="shared" si="462"/>
        <v/>
      </c>
      <c r="Q2032" s="259" t="str">
        <f t="shared" si="462"/>
        <v/>
      </c>
      <c r="R2032" s="259" t="str">
        <f t="shared" si="462"/>
        <v/>
      </c>
      <c r="S2032" s="259" t="str">
        <f t="shared" si="462"/>
        <v/>
      </c>
      <c r="T2032" s="259" t="str">
        <f t="shared" si="462"/>
        <v/>
      </c>
      <c r="U2032" s="259" t="str">
        <f t="shared" si="462"/>
        <v/>
      </c>
      <c r="V2032" s="259" t="str">
        <f t="shared" si="462"/>
        <v/>
      </c>
      <c r="W2032" s="259" t="str">
        <f t="shared" si="462"/>
        <v/>
      </c>
      <c r="X2032" s="259" t="str">
        <f t="shared" si="462"/>
        <v/>
      </c>
      <c r="Y2032" s="260" t="str">
        <f t="shared" si="462"/>
        <v/>
      </c>
      <c r="Z2032" s="261" t="str">
        <f t="shared" si="462"/>
        <v/>
      </c>
      <c r="AA2032" s="259" t="str">
        <f t="shared" si="462"/>
        <v/>
      </c>
      <c r="AB2032" s="260" t="str">
        <f t="shared" si="462"/>
        <v/>
      </c>
      <c r="AC2032" s="261" t="str">
        <f t="shared" si="462"/>
        <v/>
      </c>
      <c r="AD2032" s="259" t="str">
        <f t="shared" si="462"/>
        <v/>
      </c>
      <c r="AE2032" s="259" t="str">
        <f t="shared" si="462"/>
        <v/>
      </c>
      <c r="AF2032" s="259" t="str">
        <f t="shared" si="462"/>
        <v/>
      </c>
      <c r="AG2032" s="259" t="str">
        <f t="shared" si="462"/>
        <v/>
      </c>
      <c r="AH2032" s="259" t="str">
        <f t="shared" si="462"/>
        <v/>
      </c>
      <c r="AI2032" s="259" t="str">
        <f t="shared" si="462"/>
        <v/>
      </c>
      <c r="AJ2032" s="259" t="str">
        <f t="shared" si="462"/>
        <v/>
      </c>
      <c r="AK2032" s="259" t="str">
        <f t="shared" si="462"/>
        <v/>
      </c>
      <c r="AL2032" s="259" t="str">
        <f t="shared" si="462"/>
        <v/>
      </c>
      <c r="AM2032" s="259" t="str">
        <f t="shared" si="462"/>
        <v/>
      </c>
      <c r="AN2032" s="259" t="str">
        <f t="shared" si="462"/>
        <v/>
      </c>
      <c r="AO2032" s="262" t="str">
        <f t="shared" si="462"/>
        <v/>
      </c>
    </row>
    <row r="2033" spans="2:41" ht="12.45" customHeight="1" x14ac:dyDescent="0.3">
      <c r="B2033" s="456"/>
      <c r="C2033" s="430"/>
      <c r="D2033" s="426" t="s">
        <v>111</v>
      </c>
      <c r="E2033" s="243" t="s">
        <v>46</v>
      </c>
      <c r="F2033" s="203" t="s">
        <v>38</v>
      </c>
      <c r="G2033" s="247"/>
      <c r="H2033" s="247"/>
      <c r="I2033" s="256"/>
      <c r="J2033" s="257"/>
      <c r="K2033" s="257"/>
      <c r="L2033" s="247"/>
      <c r="M2033" s="247"/>
      <c r="N2033" s="250"/>
      <c r="O2033" s="251"/>
      <c r="P2033" s="251"/>
      <c r="Q2033" s="251"/>
      <c r="R2033" s="251"/>
      <c r="S2033" s="251"/>
      <c r="T2033" s="251"/>
      <c r="U2033" s="251"/>
      <c r="V2033" s="251"/>
      <c r="W2033" s="251"/>
      <c r="X2033" s="249"/>
      <c r="Y2033" s="254"/>
      <c r="Z2033" s="249"/>
      <c r="AA2033" s="249"/>
      <c r="AB2033" s="254"/>
      <c r="AC2033" s="249"/>
      <c r="AD2033" s="252"/>
      <c r="AE2033" s="258"/>
      <c r="AF2033" s="249"/>
      <c r="AG2033" s="249"/>
      <c r="AH2033" s="249"/>
      <c r="AI2033" s="249"/>
      <c r="AJ2033" s="249"/>
      <c r="AK2033" s="249"/>
      <c r="AL2033" s="249"/>
      <c r="AM2033" s="249"/>
      <c r="AN2033" s="254"/>
      <c r="AO2033" s="255"/>
    </row>
    <row r="2034" spans="2:41" ht="12.45" customHeight="1" x14ac:dyDescent="0.3">
      <c r="B2034" s="456"/>
      <c r="C2034" s="430"/>
      <c r="D2034" s="424"/>
      <c r="E2034" s="245" t="s">
        <v>109</v>
      </c>
      <c r="F2034" s="203" t="s">
        <v>38</v>
      </c>
      <c r="G2034" s="246"/>
      <c r="H2034" s="203"/>
      <c r="I2034" s="231"/>
      <c r="J2034" s="203"/>
      <c r="K2034" s="218"/>
      <c r="L2034" s="247"/>
      <c r="M2034" s="247"/>
      <c r="N2034" s="203"/>
      <c r="O2034" s="236"/>
      <c r="P2034" s="236"/>
      <c r="Q2034" s="236"/>
      <c r="R2034" s="236"/>
      <c r="S2034" s="236"/>
      <c r="T2034" s="236"/>
      <c r="U2034" s="236"/>
      <c r="V2034" s="236"/>
      <c r="W2034" s="236"/>
      <c r="X2034" s="236"/>
      <c r="Y2034" s="240"/>
      <c r="Z2034" s="236"/>
      <c r="AA2034" s="236"/>
      <c r="AB2034" s="240"/>
      <c r="AC2034" s="249"/>
      <c r="AD2034" s="252"/>
      <c r="AE2034" s="253"/>
      <c r="AF2034" s="236"/>
      <c r="AG2034" s="249"/>
      <c r="AH2034" s="249"/>
      <c r="AI2034" s="249"/>
      <c r="AJ2034" s="249"/>
      <c r="AK2034" s="249"/>
      <c r="AL2034" s="249"/>
      <c r="AM2034" s="236"/>
      <c r="AN2034" s="240"/>
      <c r="AO2034" s="242"/>
    </row>
    <row r="2035" spans="2:41" ht="12.45" customHeight="1" x14ac:dyDescent="0.3">
      <c r="B2035" s="456"/>
      <c r="C2035" s="430"/>
      <c r="D2035" s="424"/>
      <c r="E2035" s="245" t="s">
        <v>127</v>
      </c>
      <c r="F2035" s="203" t="s">
        <v>38</v>
      </c>
      <c r="G2035" s="202"/>
      <c r="H2035" s="203"/>
      <c r="I2035" s="203"/>
      <c r="J2035" s="203"/>
      <c r="K2035" s="218"/>
      <c r="L2035" s="203"/>
      <c r="M2035" s="203"/>
      <c r="N2035" s="203"/>
      <c r="O2035" s="236"/>
      <c r="P2035" s="236"/>
      <c r="Q2035" s="236"/>
      <c r="R2035" s="236"/>
      <c r="S2035" s="236"/>
      <c r="T2035" s="236"/>
      <c r="U2035" s="236"/>
      <c r="V2035" s="236"/>
      <c r="W2035" s="236"/>
      <c r="X2035" s="236"/>
      <c r="Y2035" s="240"/>
      <c r="Z2035" s="236"/>
      <c r="AA2035" s="236"/>
      <c r="AB2035" s="240"/>
      <c r="AC2035" s="236"/>
      <c r="AD2035" s="237"/>
      <c r="AE2035" s="263"/>
      <c r="AF2035" s="236"/>
      <c r="AG2035" s="236"/>
      <c r="AH2035" s="236"/>
      <c r="AI2035" s="236"/>
      <c r="AJ2035" s="236"/>
      <c r="AK2035" s="236"/>
      <c r="AL2035" s="236"/>
      <c r="AM2035" s="236"/>
      <c r="AN2035" s="240"/>
      <c r="AO2035" s="242"/>
    </row>
    <row r="2036" spans="2:41" ht="12.45" customHeight="1" x14ac:dyDescent="0.3">
      <c r="B2036" s="456"/>
      <c r="C2036" s="430"/>
      <c r="D2036" s="425"/>
      <c r="E2036" s="221" t="s">
        <v>126</v>
      </c>
      <c r="F2036" s="321" t="s">
        <v>38</v>
      </c>
      <c r="G2036" s="259" t="str">
        <f>IF(AND(G2033&lt;&gt;"",G2034&lt;&gt;"",G2035&lt;&gt;""),G2033*G2034*G2035,"")</f>
        <v/>
      </c>
      <c r="H2036" s="259" t="str">
        <f t="shared" ref="H2036:AO2036" si="463">IF(AND(H2033&lt;&gt;"",H2034&lt;&gt;"",H2035&lt;&gt;""),H2033*H2034*H2035,"")</f>
        <v/>
      </c>
      <c r="I2036" s="259" t="str">
        <f t="shared" si="463"/>
        <v/>
      </c>
      <c r="J2036" s="259" t="str">
        <f t="shared" si="463"/>
        <v/>
      </c>
      <c r="K2036" s="259" t="str">
        <f t="shared" si="463"/>
        <v/>
      </c>
      <c r="L2036" s="259" t="str">
        <f t="shared" si="463"/>
        <v/>
      </c>
      <c r="M2036" s="259" t="str">
        <f t="shared" si="463"/>
        <v/>
      </c>
      <c r="N2036" s="259" t="str">
        <f t="shared" si="463"/>
        <v/>
      </c>
      <c r="O2036" s="259" t="str">
        <f t="shared" si="463"/>
        <v/>
      </c>
      <c r="P2036" s="259" t="str">
        <f t="shared" si="463"/>
        <v/>
      </c>
      <c r="Q2036" s="259" t="str">
        <f t="shared" si="463"/>
        <v/>
      </c>
      <c r="R2036" s="259" t="str">
        <f t="shared" si="463"/>
        <v/>
      </c>
      <c r="S2036" s="259" t="str">
        <f t="shared" si="463"/>
        <v/>
      </c>
      <c r="T2036" s="259" t="str">
        <f t="shared" si="463"/>
        <v/>
      </c>
      <c r="U2036" s="259" t="str">
        <f t="shared" si="463"/>
        <v/>
      </c>
      <c r="V2036" s="259" t="str">
        <f t="shared" si="463"/>
        <v/>
      </c>
      <c r="W2036" s="259" t="str">
        <f t="shared" si="463"/>
        <v/>
      </c>
      <c r="X2036" s="259" t="str">
        <f t="shared" si="463"/>
        <v/>
      </c>
      <c r="Y2036" s="259" t="str">
        <f t="shared" si="463"/>
        <v/>
      </c>
      <c r="Z2036" s="259" t="str">
        <f t="shared" si="463"/>
        <v/>
      </c>
      <c r="AA2036" s="259" t="str">
        <f t="shared" si="463"/>
        <v/>
      </c>
      <c r="AB2036" s="259" t="str">
        <f t="shared" si="463"/>
        <v/>
      </c>
      <c r="AC2036" s="259" t="str">
        <f t="shared" si="463"/>
        <v/>
      </c>
      <c r="AD2036" s="259" t="str">
        <f t="shared" si="463"/>
        <v/>
      </c>
      <c r="AE2036" s="259" t="str">
        <f t="shared" si="463"/>
        <v/>
      </c>
      <c r="AF2036" s="259" t="str">
        <f t="shared" si="463"/>
        <v/>
      </c>
      <c r="AG2036" s="259" t="str">
        <f t="shared" si="463"/>
        <v/>
      </c>
      <c r="AH2036" s="259" t="str">
        <f t="shared" si="463"/>
        <v/>
      </c>
      <c r="AI2036" s="259" t="str">
        <f t="shared" si="463"/>
        <v/>
      </c>
      <c r="AJ2036" s="259" t="str">
        <f t="shared" si="463"/>
        <v/>
      </c>
      <c r="AK2036" s="259" t="str">
        <f t="shared" si="463"/>
        <v/>
      </c>
      <c r="AL2036" s="259" t="str">
        <f t="shared" si="463"/>
        <v/>
      </c>
      <c r="AM2036" s="259" t="str">
        <f t="shared" si="463"/>
        <v/>
      </c>
      <c r="AN2036" s="259" t="str">
        <f t="shared" si="463"/>
        <v/>
      </c>
      <c r="AO2036" s="262" t="str">
        <f t="shared" si="463"/>
        <v/>
      </c>
    </row>
    <row r="2037" spans="2:41" ht="12.45" customHeight="1" x14ac:dyDescent="0.3">
      <c r="B2037" s="456"/>
      <c r="C2037" s="430"/>
      <c r="D2037" s="426" t="s">
        <v>111</v>
      </c>
      <c r="E2037" s="264" t="s">
        <v>46</v>
      </c>
      <c r="F2037" s="203" t="s">
        <v>38</v>
      </c>
      <c r="G2037" s="247"/>
      <c r="H2037" s="247"/>
      <c r="I2037" s="256"/>
      <c r="J2037" s="257"/>
      <c r="K2037" s="257"/>
      <c r="L2037" s="247"/>
      <c r="M2037" s="247"/>
      <c r="N2037" s="250"/>
      <c r="O2037" s="251"/>
      <c r="P2037" s="251"/>
      <c r="Q2037" s="251"/>
      <c r="R2037" s="251"/>
      <c r="S2037" s="251"/>
      <c r="T2037" s="251"/>
      <c r="U2037" s="251"/>
      <c r="V2037" s="251"/>
      <c r="W2037" s="251"/>
      <c r="X2037" s="249"/>
      <c r="Y2037" s="254"/>
      <c r="Z2037" s="249"/>
      <c r="AA2037" s="249"/>
      <c r="AB2037" s="254"/>
      <c r="AC2037" s="249"/>
      <c r="AD2037" s="252"/>
      <c r="AE2037" s="258"/>
      <c r="AF2037" s="249"/>
      <c r="AG2037" s="249"/>
      <c r="AH2037" s="249"/>
      <c r="AI2037" s="249"/>
      <c r="AJ2037" s="249"/>
      <c r="AK2037" s="249"/>
      <c r="AL2037" s="249"/>
      <c r="AM2037" s="249"/>
      <c r="AN2037" s="254"/>
      <c r="AO2037" s="255"/>
    </row>
    <row r="2038" spans="2:41" ht="12.45" customHeight="1" x14ac:dyDescent="0.3">
      <c r="B2038" s="456"/>
      <c r="C2038" s="430"/>
      <c r="D2038" s="424"/>
      <c r="E2038" s="245" t="s">
        <v>109</v>
      </c>
      <c r="F2038" s="203" t="s">
        <v>38</v>
      </c>
      <c r="G2038" s="246"/>
      <c r="H2038" s="203"/>
      <c r="I2038" s="231"/>
      <c r="J2038" s="203"/>
      <c r="K2038" s="218"/>
      <c r="L2038" s="247"/>
      <c r="M2038" s="247"/>
      <c r="N2038" s="203"/>
      <c r="O2038" s="236"/>
      <c r="P2038" s="236"/>
      <c r="Q2038" s="236"/>
      <c r="R2038" s="236"/>
      <c r="S2038" s="236"/>
      <c r="T2038" s="236"/>
      <c r="U2038" s="236"/>
      <c r="V2038" s="236"/>
      <c r="W2038" s="236"/>
      <c r="X2038" s="236"/>
      <c r="Y2038" s="240"/>
      <c r="Z2038" s="236"/>
      <c r="AA2038" s="236"/>
      <c r="AB2038" s="240"/>
      <c r="AC2038" s="249"/>
      <c r="AD2038" s="252"/>
      <c r="AE2038" s="253"/>
      <c r="AF2038" s="236"/>
      <c r="AG2038" s="249"/>
      <c r="AH2038" s="249"/>
      <c r="AI2038" s="249"/>
      <c r="AJ2038" s="249"/>
      <c r="AK2038" s="249"/>
      <c r="AL2038" s="249"/>
      <c r="AM2038" s="236"/>
      <c r="AN2038" s="240"/>
      <c r="AO2038" s="242"/>
    </row>
    <row r="2039" spans="2:41" ht="12.45" customHeight="1" x14ac:dyDescent="0.3">
      <c r="B2039" s="456"/>
      <c r="C2039" s="430"/>
      <c r="D2039" s="424"/>
      <c r="E2039" s="245" t="s">
        <v>127</v>
      </c>
      <c r="F2039" s="203" t="s">
        <v>38</v>
      </c>
      <c r="G2039" s="202"/>
      <c r="H2039" s="203"/>
      <c r="I2039" s="203"/>
      <c r="J2039" s="203"/>
      <c r="K2039" s="218"/>
      <c r="L2039" s="203"/>
      <c r="M2039" s="203"/>
      <c r="N2039" s="203"/>
      <c r="O2039" s="236"/>
      <c r="P2039" s="236"/>
      <c r="Q2039" s="236"/>
      <c r="R2039" s="236"/>
      <c r="S2039" s="236"/>
      <c r="T2039" s="236"/>
      <c r="U2039" s="236"/>
      <c r="V2039" s="236"/>
      <c r="W2039" s="236"/>
      <c r="X2039" s="236"/>
      <c r="Y2039" s="240"/>
      <c r="Z2039" s="236"/>
      <c r="AA2039" s="236"/>
      <c r="AB2039" s="240"/>
      <c r="AC2039" s="236"/>
      <c r="AD2039" s="237"/>
      <c r="AE2039" s="263"/>
      <c r="AF2039" s="236"/>
      <c r="AG2039" s="236"/>
      <c r="AH2039" s="236"/>
      <c r="AI2039" s="236"/>
      <c r="AJ2039" s="236"/>
      <c r="AK2039" s="236"/>
      <c r="AL2039" s="236"/>
      <c r="AM2039" s="236"/>
      <c r="AN2039" s="240"/>
      <c r="AO2039" s="242"/>
    </row>
    <row r="2040" spans="2:41" ht="12.45" customHeight="1" x14ac:dyDescent="0.3">
      <c r="B2040" s="456"/>
      <c r="C2040" s="430"/>
      <c r="D2040" s="425"/>
      <c r="E2040" s="221" t="s">
        <v>126</v>
      </c>
      <c r="F2040" s="321" t="s">
        <v>38</v>
      </c>
      <c r="G2040" s="259" t="str">
        <f>IF(AND(G2037&lt;&gt;"",G2038&lt;&gt;"",G2039&lt;&gt;""),G2037*G2038*G2039,"")</f>
        <v/>
      </c>
      <c r="H2040" s="259" t="str">
        <f t="shared" ref="H2040:AO2040" si="464">IF(AND(H2037&lt;&gt;"",H2038&lt;&gt;"",H2039&lt;&gt;""),H2037*H2038*H2039,"")</f>
        <v/>
      </c>
      <c r="I2040" s="259" t="str">
        <f t="shared" si="464"/>
        <v/>
      </c>
      <c r="J2040" s="259" t="str">
        <f t="shared" si="464"/>
        <v/>
      </c>
      <c r="K2040" s="259" t="str">
        <f t="shared" si="464"/>
        <v/>
      </c>
      <c r="L2040" s="259" t="str">
        <f t="shared" si="464"/>
        <v/>
      </c>
      <c r="M2040" s="259" t="str">
        <f t="shared" si="464"/>
        <v/>
      </c>
      <c r="N2040" s="259" t="str">
        <f t="shared" si="464"/>
        <v/>
      </c>
      <c r="O2040" s="259" t="str">
        <f t="shared" si="464"/>
        <v/>
      </c>
      <c r="P2040" s="259" t="str">
        <f t="shared" si="464"/>
        <v/>
      </c>
      <c r="Q2040" s="259" t="str">
        <f t="shared" si="464"/>
        <v/>
      </c>
      <c r="R2040" s="259" t="str">
        <f t="shared" si="464"/>
        <v/>
      </c>
      <c r="S2040" s="259" t="str">
        <f t="shared" si="464"/>
        <v/>
      </c>
      <c r="T2040" s="259" t="str">
        <f t="shared" si="464"/>
        <v/>
      </c>
      <c r="U2040" s="259" t="str">
        <f t="shared" si="464"/>
        <v/>
      </c>
      <c r="V2040" s="259" t="str">
        <f t="shared" si="464"/>
        <v/>
      </c>
      <c r="W2040" s="259" t="str">
        <f t="shared" si="464"/>
        <v/>
      </c>
      <c r="X2040" s="259" t="str">
        <f t="shared" si="464"/>
        <v/>
      </c>
      <c r="Y2040" s="259" t="str">
        <f t="shared" si="464"/>
        <v/>
      </c>
      <c r="Z2040" s="259" t="str">
        <f t="shared" si="464"/>
        <v/>
      </c>
      <c r="AA2040" s="259" t="str">
        <f t="shared" si="464"/>
        <v/>
      </c>
      <c r="AB2040" s="259" t="str">
        <f t="shared" si="464"/>
        <v/>
      </c>
      <c r="AC2040" s="259" t="str">
        <f t="shared" si="464"/>
        <v/>
      </c>
      <c r="AD2040" s="259" t="str">
        <f t="shared" si="464"/>
        <v/>
      </c>
      <c r="AE2040" s="259" t="str">
        <f t="shared" si="464"/>
        <v/>
      </c>
      <c r="AF2040" s="259" t="str">
        <f t="shared" si="464"/>
        <v/>
      </c>
      <c r="AG2040" s="259" t="str">
        <f t="shared" si="464"/>
        <v/>
      </c>
      <c r="AH2040" s="259" t="str">
        <f t="shared" si="464"/>
        <v/>
      </c>
      <c r="AI2040" s="259" t="str">
        <f t="shared" si="464"/>
        <v/>
      </c>
      <c r="AJ2040" s="259" t="str">
        <f t="shared" si="464"/>
        <v/>
      </c>
      <c r="AK2040" s="259" t="str">
        <f t="shared" si="464"/>
        <v/>
      </c>
      <c r="AL2040" s="259" t="str">
        <f t="shared" si="464"/>
        <v/>
      </c>
      <c r="AM2040" s="259" t="str">
        <f t="shared" si="464"/>
        <v/>
      </c>
      <c r="AN2040" s="259" t="str">
        <f t="shared" si="464"/>
        <v/>
      </c>
      <c r="AO2040" s="262" t="str">
        <f t="shared" si="464"/>
        <v/>
      </c>
    </row>
    <row r="2041" spans="2:41" ht="12.45" customHeight="1" x14ac:dyDescent="0.3">
      <c r="B2041" s="456"/>
      <c r="C2041" s="430"/>
      <c r="D2041" s="426" t="s">
        <v>111</v>
      </c>
      <c r="E2041" s="264" t="s">
        <v>46</v>
      </c>
      <c r="F2041" s="203" t="s">
        <v>38</v>
      </c>
      <c r="G2041" s="247"/>
      <c r="H2041" s="247"/>
      <c r="I2041" s="256"/>
      <c r="J2041" s="257"/>
      <c r="K2041" s="257"/>
      <c r="L2041" s="247"/>
      <c r="M2041" s="247"/>
      <c r="N2041" s="250"/>
      <c r="O2041" s="251"/>
      <c r="P2041" s="251"/>
      <c r="Q2041" s="251"/>
      <c r="R2041" s="251"/>
      <c r="S2041" s="251"/>
      <c r="T2041" s="251"/>
      <c r="U2041" s="251"/>
      <c r="V2041" s="251"/>
      <c r="W2041" s="251"/>
      <c r="X2041" s="249"/>
      <c r="Y2041" s="254"/>
      <c r="Z2041" s="249"/>
      <c r="AA2041" s="249"/>
      <c r="AB2041" s="254"/>
      <c r="AC2041" s="249"/>
      <c r="AD2041" s="252"/>
      <c r="AE2041" s="258"/>
      <c r="AF2041" s="249"/>
      <c r="AG2041" s="249"/>
      <c r="AH2041" s="249"/>
      <c r="AI2041" s="249"/>
      <c r="AJ2041" s="249"/>
      <c r="AK2041" s="249"/>
      <c r="AL2041" s="249"/>
      <c r="AM2041" s="249"/>
      <c r="AN2041" s="254"/>
      <c r="AO2041" s="255"/>
    </row>
    <row r="2042" spans="2:41" ht="12.45" customHeight="1" x14ac:dyDescent="0.3">
      <c r="B2042" s="456"/>
      <c r="C2042" s="430"/>
      <c r="D2042" s="424"/>
      <c r="E2042" s="245" t="s">
        <v>109</v>
      </c>
      <c r="F2042" s="203" t="s">
        <v>38</v>
      </c>
      <c r="G2042" s="246"/>
      <c r="H2042" s="203"/>
      <c r="I2042" s="231"/>
      <c r="J2042" s="203"/>
      <c r="K2042" s="218"/>
      <c r="L2042" s="247"/>
      <c r="M2042" s="247"/>
      <c r="N2042" s="203"/>
      <c r="O2042" s="236"/>
      <c r="P2042" s="236"/>
      <c r="Q2042" s="236"/>
      <c r="R2042" s="236"/>
      <c r="S2042" s="236"/>
      <c r="T2042" s="236"/>
      <c r="U2042" s="236"/>
      <c r="V2042" s="236"/>
      <c r="W2042" s="236"/>
      <c r="X2042" s="236"/>
      <c r="Y2042" s="240"/>
      <c r="Z2042" s="236"/>
      <c r="AA2042" s="236"/>
      <c r="AB2042" s="240"/>
      <c r="AC2042" s="249"/>
      <c r="AD2042" s="252"/>
      <c r="AE2042" s="253"/>
      <c r="AF2042" s="236"/>
      <c r="AG2042" s="249"/>
      <c r="AH2042" s="249"/>
      <c r="AI2042" s="249"/>
      <c r="AJ2042" s="249"/>
      <c r="AK2042" s="249"/>
      <c r="AL2042" s="249"/>
      <c r="AM2042" s="236"/>
      <c r="AN2042" s="240"/>
      <c r="AO2042" s="242"/>
    </row>
    <row r="2043" spans="2:41" ht="12.45" customHeight="1" x14ac:dyDescent="0.3">
      <c r="B2043" s="456"/>
      <c r="C2043" s="430"/>
      <c r="D2043" s="424"/>
      <c r="E2043" s="245" t="s">
        <v>127</v>
      </c>
      <c r="F2043" s="203" t="s">
        <v>38</v>
      </c>
      <c r="G2043" s="202"/>
      <c r="H2043" s="203"/>
      <c r="I2043" s="203"/>
      <c r="J2043" s="203"/>
      <c r="K2043" s="218"/>
      <c r="L2043" s="203"/>
      <c r="M2043" s="203"/>
      <c r="N2043" s="203"/>
      <c r="O2043" s="236"/>
      <c r="P2043" s="236"/>
      <c r="Q2043" s="236"/>
      <c r="R2043" s="236"/>
      <c r="S2043" s="236"/>
      <c r="T2043" s="236"/>
      <c r="U2043" s="236"/>
      <c r="V2043" s="236"/>
      <c r="W2043" s="236"/>
      <c r="X2043" s="236"/>
      <c r="Y2043" s="240"/>
      <c r="Z2043" s="236"/>
      <c r="AA2043" s="236"/>
      <c r="AB2043" s="240"/>
      <c r="AC2043" s="236"/>
      <c r="AD2043" s="237"/>
      <c r="AE2043" s="263"/>
      <c r="AF2043" s="236"/>
      <c r="AG2043" s="236"/>
      <c r="AH2043" s="236"/>
      <c r="AI2043" s="236"/>
      <c r="AJ2043" s="236"/>
      <c r="AK2043" s="236"/>
      <c r="AL2043" s="236"/>
      <c r="AM2043" s="236"/>
      <c r="AN2043" s="240"/>
      <c r="AO2043" s="242"/>
    </row>
    <row r="2044" spans="2:41" ht="12.45" customHeight="1" x14ac:dyDescent="0.3">
      <c r="B2044" s="456"/>
      <c r="C2044" s="430"/>
      <c r="D2044" s="425"/>
      <c r="E2044" s="221" t="s">
        <v>126</v>
      </c>
      <c r="F2044" s="321" t="s">
        <v>38</v>
      </c>
      <c r="G2044" s="259" t="str">
        <f>IF(AND(G2041&lt;&gt;"",G2042&lt;&gt;"",G2043&lt;&gt;""),G2041*G2042*G2043,"")</f>
        <v/>
      </c>
      <c r="H2044" s="259" t="str">
        <f t="shared" ref="H2044:AO2044" si="465">IF(AND(H2041&lt;&gt;"",H2042&lt;&gt;"",H2043&lt;&gt;""),H2041*H2042*H2043,"")</f>
        <v/>
      </c>
      <c r="I2044" s="259" t="str">
        <f t="shared" si="465"/>
        <v/>
      </c>
      <c r="J2044" s="259" t="str">
        <f t="shared" si="465"/>
        <v/>
      </c>
      <c r="K2044" s="259" t="str">
        <f t="shared" si="465"/>
        <v/>
      </c>
      <c r="L2044" s="259" t="str">
        <f t="shared" si="465"/>
        <v/>
      </c>
      <c r="M2044" s="259" t="str">
        <f t="shared" si="465"/>
        <v/>
      </c>
      <c r="N2044" s="259" t="str">
        <f t="shared" si="465"/>
        <v/>
      </c>
      <c r="O2044" s="259" t="str">
        <f t="shared" si="465"/>
        <v/>
      </c>
      <c r="P2044" s="259" t="str">
        <f t="shared" si="465"/>
        <v/>
      </c>
      <c r="Q2044" s="259" t="str">
        <f t="shared" si="465"/>
        <v/>
      </c>
      <c r="R2044" s="259" t="str">
        <f t="shared" si="465"/>
        <v/>
      </c>
      <c r="S2044" s="259" t="str">
        <f t="shared" si="465"/>
        <v/>
      </c>
      <c r="T2044" s="259" t="str">
        <f t="shared" si="465"/>
        <v/>
      </c>
      <c r="U2044" s="259" t="str">
        <f t="shared" si="465"/>
        <v/>
      </c>
      <c r="V2044" s="259" t="str">
        <f t="shared" si="465"/>
        <v/>
      </c>
      <c r="W2044" s="259" t="str">
        <f t="shared" si="465"/>
        <v/>
      </c>
      <c r="X2044" s="259" t="str">
        <f t="shared" si="465"/>
        <v/>
      </c>
      <c r="Y2044" s="259" t="str">
        <f t="shared" si="465"/>
        <v/>
      </c>
      <c r="Z2044" s="259" t="str">
        <f t="shared" si="465"/>
        <v/>
      </c>
      <c r="AA2044" s="259" t="str">
        <f t="shared" si="465"/>
        <v/>
      </c>
      <c r="AB2044" s="259" t="str">
        <f t="shared" si="465"/>
        <v/>
      </c>
      <c r="AC2044" s="259" t="str">
        <f t="shared" si="465"/>
        <v/>
      </c>
      <c r="AD2044" s="259" t="str">
        <f t="shared" si="465"/>
        <v/>
      </c>
      <c r="AE2044" s="259" t="str">
        <f t="shared" si="465"/>
        <v/>
      </c>
      <c r="AF2044" s="259" t="str">
        <f t="shared" si="465"/>
        <v/>
      </c>
      <c r="AG2044" s="259" t="str">
        <f t="shared" si="465"/>
        <v/>
      </c>
      <c r="AH2044" s="259" t="str">
        <f t="shared" si="465"/>
        <v/>
      </c>
      <c r="AI2044" s="259" t="str">
        <f t="shared" si="465"/>
        <v/>
      </c>
      <c r="AJ2044" s="259" t="str">
        <f t="shared" si="465"/>
        <v/>
      </c>
      <c r="AK2044" s="259" t="str">
        <f t="shared" si="465"/>
        <v/>
      </c>
      <c r="AL2044" s="259" t="str">
        <f t="shared" si="465"/>
        <v/>
      </c>
      <c r="AM2044" s="259" t="str">
        <f t="shared" si="465"/>
        <v/>
      </c>
      <c r="AN2044" s="259" t="str">
        <f t="shared" si="465"/>
        <v/>
      </c>
      <c r="AO2044" s="262" t="str">
        <f t="shared" si="465"/>
        <v/>
      </c>
    </row>
    <row r="2045" spans="2:41" ht="12.45" customHeight="1" x14ac:dyDescent="0.3">
      <c r="B2045" s="456"/>
      <c r="C2045" s="430"/>
      <c r="D2045" s="426" t="s">
        <v>111</v>
      </c>
      <c r="E2045" s="264" t="s">
        <v>46</v>
      </c>
      <c r="F2045" s="203" t="s">
        <v>38</v>
      </c>
      <c r="G2045" s="247"/>
      <c r="H2045" s="247"/>
      <c r="I2045" s="256"/>
      <c r="J2045" s="257"/>
      <c r="K2045" s="257"/>
      <c r="L2045" s="247"/>
      <c r="M2045" s="247"/>
      <c r="N2045" s="250"/>
      <c r="O2045" s="251"/>
      <c r="P2045" s="251"/>
      <c r="Q2045" s="251"/>
      <c r="R2045" s="251"/>
      <c r="S2045" s="251"/>
      <c r="T2045" s="251"/>
      <c r="U2045" s="251"/>
      <c r="V2045" s="251"/>
      <c r="W2045" s="251"/>
      <c r="X2045" s="249"/>
      <c r="Y2045" s="254"/>
      <c r="Z2045" s="249"/>
      <c r="AA2045" s="249"/>
      <c r="AB2045" s="254"/>
      <c r="AC2045" s="249"/>
      <c r="AD2045" s="252"/>
      <c r="AE2045" s="258"/>
      <c r="AF2045" s="249"/>
      <c r="AG2045" s="249"/>
      <c r="AH2045" s="249"/>
      <c r="AI2045" s="249"/>
      <c r="AJ2045" s="249"/>
      <c r="AK2045" s="249"/>
      <c r="AL2045" s="249"/>
      <c r="AM2045" s="249"/>
      <c r="AN2045" s="254"/>
      <c r="AO2045" s="255"/>
    </row>
    <row r="2046" spans="2:41" ht="12.45" customHeight="1" x14ac:dyDescent="0.3">
      <c r="B2046" s="456"/>
      <c r="C2046" s="430"/>
      <c r="D2046" s="424"/>
      <c r="E2046" s="245" t="s">
        <v>109</v>
      </c>
      <c r="F2046" s="203" t="s">
        <v>38</v>
      </c>
      <c r="G2046" s="246"/>
      <c r="H2046" s="203"/>
      <c r="I2046" s="231"/>
      <c r="J2046" s="203"/>
      <c r="K2046" s="218"/>
      <c r="L2046" s="247"/>
      <c r="M2046" s="247"/>
      <c r="N2046" s="203"/>
      <c r="O2046" s="236"/>
      <c r="P2046" s="236"/>
      <c r="Q2046" s="236"/>
      <c r="R2046" s="236"/>
      <c r="S2046" s="236"/>
      <c r="T2046" s="236"/>
      <c r="U2046" s="236"/>
      <c r="V2046" s="236"/>
      <c r="W2046" s="236"/>
      <c r="X2046" s="236"/>
      <c r="Y2046" s="240"/>
      <c r="Z2046" s="236"/>
      <c r="AA2046" s="236"/>
      <c r="AB2046" s="240"/>
      <c r="AC2046" s="249"/>
      <c r="AD2046" s="252"/>
      <c r="AE2046" s="253"/>
      <c r="AF2046" s="236"/>
      <c r="AG2046" s="249"/>
      <c r="AH2046" s="249"/>
      <c r="AI2046" s="249"/>
      <c r="AJ2046" s="249"/>
      <c r="AK2046" s="249"/>
      <c r="AL2046" s="249"/>
      <c r="AM2046" s="236"/>
      <c r="AN2046" s="240"/>
      <c r="AO2046" s="242"/>
    </row>
    <row r="2047" spans="2:41" ht="12.45" customHeight="1" x14ac:dyDescent="0.3">
      <c r="B2047" s="456"/>
      <c r="C2047" s="430"/>
      <c r="D2047" s="424"/>
      <c r="E2047" s="245" t="s">
        <v>127</v>
      </c>
      <c r="F2047" s="203" t="s">
        <v>38</v>
      </c>
      <c r="G2047" s="202"/>
      <c r="H2047" s="203"/>
      <c r="I2047" s="203"/>
      <c r="J2047" s="203"/>
      <c r="K2047" s="218"/>
      <c r="L2047" s="203"/>
      <c r="M2047" s="203"/>
      <c r="N2047" s="203"/>
      <c r="O2047" s="236"/>
      <c r="P2047" s="236"/>
      <c r="Q2047" s="236"/>
      <c r="R2047" s="236"/>
      <c r="S2047" s="236"/>
      <c r="T2047" s="236"/>
      <c r="U2047" s="236"/>
      <c r="V2047" s="236"/>
      <c r="W2047" s="236"/>
      <c r="X2047" s="236"/>
      <c r="Y2047" s="240"/>
      <c r="Z2047" s="236"/>
      <c r="AA2047" s="236"/>
      <c r="AB2047" s="240"/>
      <c r="AC2047" s="236"/>
      <c r="AD2047" s="237"/>
      <c r="AE2047" s="263"/>
      <c r="AF2047" s="236"/>
      <c r="AG2047" s="236"/>
      <c r="AH2047" s="236"/>
      <c r="AI2047" s="236"/>
      <c r="AJ2047" s="236"/>
      <c r="AK2047" s="236"/>
      <c r="AL2047" s="236"/>
      <c r="AM2047" s="236"/>
      <c r="AN2047" s="240"/>
      <c r="AO2047" s="242"/>
    </row>
    <row r="2048" spans="2:41" ht="12.45" customHeight="1" x14ac:dyDescent="0.3">
      <c r="B2048" s="456"/>
      <c r="C2048" s="430"/>
      <c r="D2048" s="425"/>
      <c r="E2048" s="221" t="s">
        <v>126</v>
      </c>
      <c r="F2048" s="321" t="s">
        <v>38</v>
      </c>
      <c r="G2048" s="259" t="str">
        <f>IF(AND(G2045&lt;&gt;"",G2046&lt;&gt;"",G2047&lt;&gt;""),G2045*G2046*G2047,"")</f>
        <v/>
      </c>
      <c r="H2048" s="259" t="str">
        <f t="shared" ref="H2048:AO2048" si="466">IF(AND(H2045&lt;&gt;"",H2046&lt;&gt;"",H2047&lt;&gt;""),H2045*H2046*H2047,"")</f>
        <v/>
      </c>
      <c r="I2048" s="259" t="str">
        <f t="shared" si="466"/>
        <v/>
      </c>
      <c r="J2048" s="259" t="str">
        <f t="shared" si="466"/>
        <v/>
      </c>
      <c r="K2048" s="259" t="str">
        <f t="shared" si="466"/>
        <v/>
      </c>
      <c r="L2048" s="259" t="str">
        <f t="shared" si="466"/>
        <v/>
      </c>
      <c r="M2048" s="259" t="str">
        <f t="shared" si="466"/>
        <v/>
      </c>
      <c r="N2048" s="259" t="str">
        <f t="shared" si="466"/>
        <v/>
      </c>
      <c r="O2048" s="259" t="str">
        <f t="shared" si="466"/>
        <v/>
      </c>
      <c r="P2048" s="259" t="str">
        <f t="shared" si="466"/>
        <v/>
      </c>
      <c r="Q2048" s="259" t="str">
        <f t="shared" si="466"/>
        <v/>
      </c>
      <c r="R2048" s="259" t="str">
        <f t="shared" si="466"/>
        <v/>
      </c>
      <c r="S2048" s="259" t="str">
        <f t="shared" si="466"/>
        <v/>
      </c>
      <c r="T2048" s="259" t="str">
        <f t="shared" si="466"/>
        <v/>
      </c>
      <c r="U2048" s="259" t="str">
        <f t="shared" si="466"/>
        <v/>
      </c>
      <c r="V2048" s="259" t="str">
        <f t="shared" si="466"/>
        <v/>
      </c>
      <c r="W2048" s="259" t="str">
        <f t="shared" si="466"/>
        <v/>
      </c>
      <c r="X2048" s="259" t="str">
        <f t="shared" si="466"/>
        <v/>
      </c>
      <c r="Y2048" s="259" t="str">
        <f t="shared" si="466"/>
        <v/>
      </c>
      <c r="Z2048" s="259" t="str">
        <f t="shared" si="466"/>
        <v/>
      </c>
      <c r="AA2048" s="259" t="str">
        <f t="shared" si="466"/>
        <v/>
      </c>
      <c r="AB2048" s="259" t="str">
        <f t="shared" si="466"/>
        <v/>
      </c>
      <c r="AC2048" s="259" t="str">
        <f t="shared" si="466"/>
        <v/>
      </c>
      <c r="AD2048" s="259" t="str">
        <f t="shared" si="466"/>
        <v/>
      </c>
      <c r="AE2048" s="259" t="str">
        <f t="shared" si="466"/>
        <v/>
      </c>
      <c r="AF2048" s="259" t="str">
        <f t="shared" si="466"/>
        <v/>
      </c>
      <c r="AG2048" s="259" t="str">
        <f t="shared" si="466"/>
        <v/>
      </c>
      <c r="AH2048" s="259" t="str">
        <f t="shared" si="466"/>
        <v/>
      </c>
      <c r="AI2048" s="259" t="str">
        <f t="shared" si="466"/>
        <v/>
      </c>
      <c r="AJ2048" s="259" t="str">
        <f t="shared" si="466"/>
        <v/>
      </c>
      <c r="AK2048" s="259" t="str">
        <f t="shared" si="466"/>
        <v/>
      </c>
      <c r="AL2048" s="259" t="str">
        <f t="shared" si="466"/>
        <v/>
      </c>
      <c r="AM2048" s="259" t="str">
        <f t="shared" si="466"/>
        <v/>
      </c>
      <c r="AN2048" s="259" t="str">
        <f t="shared" si="466"/>
        <v/>
      </c>
      <c r="AO2048" s="262" t="str">
        <f t="shared" si="466"/>
        <v/>
      </c>
    </row>
    <row r="2049" spans="2:41" ht="12.45" customHeight="1" x14ac:dyDescent="0.3">
      <c r="B2049" s="456"/>
      <c r="C2049" s="430"/>
      <c r="D2049" s="426" t="s">
        <v>111</v>
      </c>
      <c r="E2049" s="264" t="s">
        <v>46</v>
      </c>
      <c r="F2049" s="203" t="s">
        <v>38</v>
      </c>
      <c r="G2049" s="247"/>
      <c r="H2049" s="247"/>
      <c r="I2049" s="256"/>
      <c r="J2049" s="257"/>
      <c r="K2049" s="257"/>
      <c r="L2049" s="247"/>
      <c r="M2049" s="247"/>
      <c r="N2049" s="250"/>
      <c r="O2049" s="251"/>
      <c r="P2049" s="251"/>
      <c r="Q2049" s="251"/>
      <c r="R2049" s="251"/>
      <c r="S2049" s="251"/>
      <c r="T2049" s="251"/>
      <c r="U2049" s="251"/>
      <c r="V2049" s="251"/>
      <c r="W2049" s="251"/>
      <c r="X2049" s="249"/>
      <c r="Y2049" s="254"/>
      <c r="Z2049" s="249"/>
      <c r="AA2049" s="249"/>
      <c r="AB2049" s="254"/>
      <c r="AC2049" s="249"/>
      <c r="AD2049" s="252"/>
      <c r="AE2049" s="258"/>
      <c r="AF2049" s="249"/>
      <c r="AG2049" s="249"/>
      <c r="AH2049" s="249"/>
      <c r="AI2049" s="249"/>
      <c r="AJ2049" s="249"/>
      <c r="AK2049" s="249"/>
      <c r="AL2049" s="249"/>
      <c r="AM2049" s="249"/>
      <c r="AN2049" s="254"/>
      <c r="AO2049" s="255"/>
    </row>
    <row r="2050" spans="2:41" ht="12.45" customHeight="1" x14ac:dyDescent="0.3">
      <c r="B2050" s="456"/>
      <c r="C2050" s="430"/>
      <c r="D2050" s="424"/>
      <c r="E2050" s="245" t="s">
        <v>109</v>
      </c>
      <c r="F2050" s="203" t="s">
        <v>38</v>
      </c>
      <c r="G2050" s="246"/>
      <c r="H2050" s="203"/>
      <c r="I2050" s="231"/>
      <c r="J2050" s="203"/>
      <c r="K2050" s="218"/>
      <c r="L2050" s="247"/>
      <c r="M2050" s="247"/>
      <c r="N2050" s="203"/>
      <c r="O2050" s="236"/>
      <c r="P2050" s="236"/>
      <c r="Q2050" s="236"/>
      <c r="R2050" s="236"/>
      <c r="S2050" s="236"/>
      <c r="T2050" s="236"/>
      <c r="U2050" s="236"/>
      <c r="V2050" s="236"/>
      <c r="W2050" s="236"/>
      <c r="X2050" s="236"/>
      <c r="Y2050" s="240"/>
      <c r="Z2050" s="236"/>
      <c r="AA2050" s="236"/>
      <c r="AB2050" s="240"/>
      <c r="AC2050" s="249"/>
      <c r="AD2050" s="252"/>
      <c r="AE2050" s="253"/>
      <c r="AF2050" s="236"/>
      <c r="AG2050" s="249"/>
      <c r="AH2050" s="249"/>
      <c r="AI2050" s="249"/>
      <c r="AJ2050" s="249"/>
      <c r="AK2050" s="249"/>
      <c r="AL2050" s="249"/>
      <c r="AM2050" s="236"/>
      <c r="AN2050" s="240"/>
      <c r="AO2050" s="242"/>
    </row>
    <row r="2051" spans="2:41" ht="12.45" customHeight="1" x14ac:dyDescent="0.3">
      <c r="B2051" s="456"/>
      <c r="C2051" s="430"/>
      <c r="D2051" s="424"/>
      <c r="E2051" s="243" t="s">
        <v>127</v>
      </c>
      <c r="F2051" s="203" t="s">
        <v>38</v>
      </c>
      <c r="G2051" s="202"/>
      <c r="H2051" s="203"/>
      <c r="I2051" s="203"/>
      <c r="J2051" s="203"/>
      <c r="K2051" s="218"/>
      <c r="L2051" s="203"/>
      <c r="M2051" s="203"/>
      <c r="N2051" s="203"/>
      <c r="O2051" s="236"/>
      <c r="P2051" s="236"/>
      <c r="Q2051" s="236"/>
      <c r="R2051" s="236"/>
      <c r="S2051" s="236"/>
      <c r="T2051" s="236"/>
      <c r="U2051" s="236"/>
      <c r="V2051" s="236"/>
      <c r="W2051" s="236"/>
      <c r="X2051" s="236"/>
      <c r="Y2051" s="240"/>
      <c r="Z2051" s="236"/>
      <c r="AA2051" s="236"/>
      <c r="AB2051" s="240"/>
      <c r="AC2051" s="236"/>
      <c r="AD2051" s="237"/>
      <c r="AE2051" s="263"/>
      <c r="AF2051" s="236"/>
      <c r="AG2051" s="236"/>
      <c r="AH2051" s="236"/>
      <c r="AI2051" s="236"/>
      <c r="AJ2051" s="236"/>
      <c r="AK2051" s="236"/>
      <c r="AL2051" s="236"/>
      <c r="AM2051" s="236"/>
      <c r="AN2051" s="240"/>
      <c r="AO2051" s="242"/>
    </row>
    <row r="2052" spans="2:41" ht="12.45" customHeight="1" x14ac:dyDescent="0.3">
      <c r="B2052" s="456"/>
      <c r="C2052" s="430"/>
      <c r="D2052" s="425"/>
      <c r="E2052" s="221" t="s">
        <v>126</v>
      </c>
      <c r="F2052" s="321" t="s">
        <v>38</v>
      </c>
      <c r="G2052" s="259" t="str">
        <f>IF(AND(G2049&lt;&gt;"",G2050&lt;&gt;"",G2051&lt;&gt;""),G2049*G2050*G2051,"")</f>
        <v/>
      </c>
      <c r="H2052" s="259" t="str">
        <f>IF(AND(H2049&lt;&gt;"",H2050&lt;&gt;"",H2051&lt;&gt;""),H2049*H2050*H2051,"")</f>
        <v/>
      </c>
      <c r="I2052" s="259" t="str">
        <f t="shared" ref="I2052:AO2052" si="467">IF(AND(I2049&lt;&gt;"",I2050&lt;&gt;"",I2051&lt;&gt;""),I2049*I2050*I2051,"")</f>
        <v/>
      </c>
      <c r="J2052" s="259" t="str">
        <f t="shared" si="467"/>
        <v/>
      </c>
      <c r="K2052" s="259" t="str">
        <f t="shared" si="467"/>
        <v/>
      </c>
      <c r="L2052" s="259" t="str">
        <f t="shared" si="467"/>
        <v/>
      </c>
      <c r="M2052" s="259" t="str">
        <f t="shared" si="467"/>
        <v/>
      </c>
      <c r="N2052" s="259" t="str">
        <f t="shared" si="467"/>
        <v/>
      </c>
      <c r="O2052" s="259" t="str">
        <f t="shared" si="467"/>
        <v/>
      </c>
      <c r="P2052" s="259" t="str">
        <f t="shared" si="467"/>
        <v/>
      </c>
      <c r="Q2052" s="259" t="str">
        <f t="shared" si="467"/>
        <v/>
      </c>
      <c r="R2052" s="259" t="str">
        <f t="shared" si="467"/>
        <v/>
      </c>
      <c r="S2052" s="259" t="str">
        <f t="shared" si="467"/>
        <v/>
      </c>
      <c r="T2052" s="259" t="str">
        <f t="shared" si="467"/>
        <v/>
      </c>
      <c r="U2052" s="259" t="str">
        <f t="shared" si="467"/>
        <v/>
      </c>
      <c r="V2052" s="259" t="str">
        <f t="shared" si="467"/>
        <v/>
      </c>
      <c r="W2052" s="259" t="str">
        <f t="shared" si="467"/>
        <v/>
      </c>
      <c r="X2052" s="259" t="str">
        <f t="shared" si="467"/>
        <v/>
      </c>
      <c r="Y2052" s="259" t="str">
        <f t="shared" si="467"/>
        <v/>
      </c>
      <c r="Z2052" s="259" t="str">
        <f t="shared" si="467"/>
        <v/>
      </c>
      <c r="AA2052" s="259" t="str">
        <f t="shared" si="467"/>
        <v/>
      </c>
      <c r="AB2052" s="259" t="str">
        <f t="shared" si="467"/>
        <v/>
      </c>
      <c r="AC2052" s="259" t="str">
        <f t="shared" si="467"/>
        <v/>
      </c>
      <c r="AD2052" s="259" t="str">
        <f t="shared" si="467"/>
        <v/>
      </c>
      <c r="AE2052" s="259" t="str">
        <f t="shared" si="467"/>
        <v/>
      </c>
      <c r="AF2052" s="259" t="str">
        <f t="shared" si="467"/>
        <v/>
      </c>
      <c r="AG2052" s="259" t="str">
        <f t="shared" si="467"/>
        <v/>
      </c>
      <c r="AH2052" s="259" t="str">
        <f t="shared" si="467"/>
        <v/>
      </c>
      <c r="AI2052" s="259" t="str">
        <f t="shared" si="467"/>
        <v/>
      </c>
      <c r="AJ2052" s="259" t="str">
        <f t="shared" si="467"/>
        <v/>
      </c>
      <c r="AK2052" s="259" t="str">
        <f t="shared" si="467"/>
        <v/>
      </c>
      <c r="AL2052" s="259" t="str">
        <f t="shared" si="467"/>
        <v/>
      </c>
      <c r="AM2052" s="259" t="str">
        <f t="shared" si="467"/>
        <v/>
      </c>
      <c r="AN2052" s="259" t="str">
        <f t="shared" si="467"/>
        <v/>
      </c>
      <c r="AO2052" s="262" t="str">
        <f t="shared" si="467"/>
        <v/>
      </c>
    </row>
    <row r="2053" spans="2:41" ht="12.45" customHeight="1" x14ac:dyDescent="0.3">
      <c r="B2053" s="456"/>
      <c r="C2053" s="430"/>
      <c r="D2053" s="426" t="s">
        <v>111</v>
      </c>
      <c r="E2053" s="264" t="s">
        <v>46</v>
      </c>
      <c r="F2053" s="203" t="s">
        <v>38</v>
      </c>
      <c r="G2053" s="247"/>
      <c r="H2053" s="247"/>
      <c r="I2053" s="256"/>
      <c r="J2053" s="257"/>
      <c r="K2053" s="257"/>
      <c r="L2053" s="247"/>
      <c r="M2053" s="247"/>
      <c r="N2053" s="250"/>
      <c r="O2053" s="251"/>
      <c r="P2053" s="251"/>
      <c r="Q2053" s="251"/>
      <c r="R2053" s="251"/>
      <c r="S2053" s="251"/>
      <c r="T2053" s="251"/>
      <c r="U2053" s="251"/>
      <c r="V2053" s="251"/>
      <c r="W2053" s="251"/>
      <c r="X2053" s="249"/>
      <c r="Y2053" s="254"/>
      <c r="Z2053" s="249"/>
      <c r="AA2053" s="249"/>
      <c r="AB2053" s="254"/>
      <c r="AC2053" s="249"/>
      <c r="AD2053" s="252"/>
      <c r="AE2053" s="258"/>
      <c r="AF2053" s="249"/>
      <c r="AG2053" s="249"/>
      <c r="AH2053" s="249"/>
      <c r="AI2053" s="249"/>
      <c r="AJ2053" s="249"/>
      <c r="AK2053" s="249"/>
      <c r="AL2053" s="249"/>
      <c r="AM2053" s="249"/>
      <c r="AN2053" s="254"/>
      <c r="AO2053" s="255"/>
    </row>
    <row r="2054" spans="2:41" ht="12.45" customHeight="1" x14ac:dyDescent="0.3">
      <c r="B2054" s="456"/>
      <c r="C2054" s="430"/>
      <c r="D2054" s="424"/>
      <c r="E2054" s="245" t="s">
        <v>109</v>
      </c>
      <c r="F2054" s="203" t="s">
        <v>38</v>
      </c>
      <c r="G2054" s="246"/>
      <c r="H2054" s="203"/>
      <c r="I2054" s="231"/>
      <c r="J2054" s="203"/>
      <c r="K2054" s="218"/>
      <c r="L2054" s="247"/>
      <c r="M2054" s="247"/>
      <c r="N2054" s="203"/>
      <c r="O2054" s="236"/>
      <c r="P2054" s="236"/>
      <c r="Q2054" s="236"/>
      <c r="R2054" s="236"/>
      <c r="S2054" s="236"/>
      <c r="T2054" s="236"/>
      <c r="U2054" s="236"/>
      <c r="V2054" s="236"/>
      <c r="W2054" s="236"/>
      <c r="X2054" s="236"/>
      <c r="Y2054" s="240"/>
      <c r="Z2054" s="236"/>
      <c r="AA2054" s="236"/>
      <c r="AB2054" s="240"/>
      <c r="AC2054" s="249"/>
      <c r="AD2054" s="252"/>
      <c r="AE2054" s="253"/>
      <c r="AF2054" s="236"/>
      <c r="AG2054" s="249"/>
      <c r="AH2054" s="249"/>
      <c r="AI2054" s="249"/>
      <c r="AJ2054" s="249"/>
      <c r="AK2054" s="249"/>
      <c r="AL2054" s="249"/>
      <c r="AM2054" s="236"/>
      <c r="AN2054" s="240"/>
      <c r="AO2054" s="242"/>
    </row>
    <row r="2055" spans="2:41" ht="12.45" customHeight="1" x14ac:dyDescent="0.3">
      <c r="B2055" s="456"/>
      <c r="C2055" s="430"/>
      <c r="D2055" s="424"/>
      <c r="E2055" s="243" t="s">
        <v>127</v>
      </c>
      <c r="F2055" s="203" t="s">
        <v>38</v>
      </c>
      <c r="G2055" s="202"/>
      <c r="H2055" s="203"/>
      <c r="I2055" s="203"/>
      <c r="J2055" s="203"/>
      <c r="K2055" s="218"/>
      <c r="L2055" s="203"/>
      <c r="M2055" s="203"/>
      <c r="N2055" s="203"/>
      <c r="O2055" s="236"/>
      <c r="P2055" s="236"/>
      <c r="Q2055" s="236"/>
      <c r="R2055" s="236"/>
      <c r="S2055" s="236"/>
      <c r="T2055" s="236"/>
      <c r="U2055" s="236"/>
      <c r="V2055" s="236"/>
      <c r="W2055" s="236"/>
      <c r="X2055" s="236"/>
      <c r="Y2055" s="240"/>
      <c r="Z2055" s="236"/>
      <c r="AA2055" s="236"/>
      <c r="AB2055" s="240"/>
      <c r="AC2055" s="236"/>
      <c r="AD2055" s="237"/>
      <c r="AE2055" s="263"/>
      <c r="AF2055" s="236"/>
      <c r="AG2055" s="236"/>
      <c r="AH2055" s="236"/>
      <c r="AI2055" s="236"/>
      <c r="AJ2055" s="236"/>
      <c r="AK2055" s="236"/>
      <c r="AL2055" s="236"/>
      <c r="AM2055" s="236"/>
      <c r="AN2055" s="240"/>
      <c r="AO2055" s="242"/>
    </row>
    <row r="2056" spans="2:41" ht="12.45" customHeight="1" x14ac:dyDescent="0.3">
      <c r="B2056" s="456"/>
      <c r="C2056" s="430"/>
      <c r="D2056" s="425"/>
      <c r="E2056" s="221" t="s">
        <v>126</v>
      </c>
      <c r="F2056" s="321" t="s">
        <v>38</v>
      </c>
      <c r="G2056" s="259" t="str">
        <f>IF(AND(G2053&lt;&gt;"",G2054&lt;&gt;"",G2055&lt;&gt;""),G2053*G2054*G2055,"")</f>
        <v/>
      </c>
      <c r="H2056" s="259" t="str">
        <f>IF(AND(H2053&lt;&gt;"",H2054&lt;&gt;"",H2055&lt;&gt;""),H2053*H2054*H2055,"")</f>
        <v/>
      </c>
      <c r="I2056" s="259" t="str">
        <f t="shared" ref="I2056:AO2056" si="468">IF(AND(I2053&lt;&gt;"",I2054&lt;&gt;"",I2055&lt;&gt;""),I2053*I2054*I2055,"")</f>
        <v/>
      </c>
      <c r="J2056" s="259" t="str">
        <f t="shared" si="468"/>
        <v/>
      </c>
      <c r="K2056" s="259" t="str">
        <f t="shared" si="468"/>
        <v/>
      </c>
      <c r="L2056" s="259" t="str">
        <f t="shared" si="468"/>
        <v/>
      </c>
      <c r="M2056" s="259" t="str">
        <f t="shared" si="468"/>
        <v/>
      </c>
      <c r="N2056" s="259" t="str">
        <f t="shared" si="468"/>
        <v/>
      </c>
      <c r="O2056" s="259" t="str">
        <f t="shared" si="468"/>
        <v/>
      </c>
      <c r="P2056" s="259" t="str">
        <f t="shared" si="468"/>
        <v/>
      </c>
      <c r="Q2056" s="259" t="str">
        <f t="shared" si="468"/>
        <v/>
      </c>
      <c r="R2056" s="259" t="str">
        <f t="shared" si="468"/>
        <v/>
      </c>
      <c r="S2056" s="259" t="str">
        <f t="shared" si="468"/>
        <v/>
      </c>
      <c r="T2056" s="259" t="str">
        <f t="shared" si="468"/>
        <v/>
      </c>
      <c r="U2056" s="259" t="str">
        <f t="shared" si="468"/>
        <v/>
      </c>
      <c r="V2056" s="259" t="str">
        <f t="shared" si="468"/>
        <v/>
      </c>
      <c r="W2056" s="259" t="str">
        <f t="shared" si="468"/>
        <v/>
      </c>
      <c r="X2056" s="259" t="str">
        <f t="shared" si="468"/>
        <v/>
      </c>
      <c r="Y2056" s="259" t="str">
        <f t="shared" si="468"/>
        <v/>
      </c>
      <c r="Z2056" s="259" t="str">
        <f t="shared" si="468"/>
        <v/>
      </c>
      <c r="AA2056" s="259" t="str">
        <f t="shared" si="468"/>
        <v/>
      </c>
      <c r="AB2056" s="259" t="str">
        <f t="shared" si="468"/>
        <v/>
      </c>
      <c r="AC2056" s="259" t="str">
        <f t="shared" si="468"/>
        <v/>
      </c>
      <c r="AD2056" s="259" t="str">
        <f t="shared" si="468"/>
        <v/>
      </c>
      <c r="AE2056" s="259" t="str">
        <f t="shared" si="468"/>
        <v/>
      </c>
      <c r="AF2056" s="259" t="str">
        <f t="shared" si="468"/>
        <v/>
      </c>
      <c r="AG2056" s="259" t="str">
        <f t="shared" si="468"/>
        <v/>
      </c>
      <c r="AH2056" s="259" t="str">
        <f t="shared" si="468"/>
        <v/>
      </c>
      <c r="AI2056" s="259" t="str">
        <f t="shared" si="468"/>
        <v/>
      </c>
      <c r="AJ2056" s="259" t="str">
        <f t="shared" si="468"/>
        <v/>
      </c>
      <c r="AK2056" s="259" t="str">
        <f t="shared" si="468"/>
        <v/>
      </c>
      <c r="AL2056" s="259" t="str">
        <f t="shared" si="468"/>
        <v/>
      </c>
      <c r="AM2056" s="259" t="str">
        <f t="shared" si="468"/>
        <v/>
      </c>
      <c r="AN2056" s="259" t="str">
        <f t="shared" si="468"/>
        <v/>
      </c>
      <c r="AO2056" s="262" t="str">
        <f t="shared" si="468"/>
        <v/>
      </c>
    </row>
    <row r="2057" spans="2:41" ht="12.45" customHeight="1" x14ac:dyDescent="0.3">
      <c r="B2057" s="456"/>
      <c r="C2057" s="430"/>
      <c r="D2057" s="426" t="s">
        <v>111</v>
      </c>
      <c r="E2057" s="264" t="s">
        <v>46</v>
      </c>
      <c r="F2057" s="203" t="s">
        <v>38</v>
      </c>
      <c r="G2057" s="247"/>
      <c r="H2057" s="247"/>
      <c r="I2057" s="256"/>
      <c r="J2057" s="257"/>
      <c r="K2057" s="257"/>
      <c r="L2057" s="247"/>
      <c r="M2057" s="247"/>
      <c r="N2057" s="250"/>
      <c r="O2057" s="251"/>
      <c r="P2057" s="251"/>
      <c r="Q2057" s="251"/>
      <c r="R2057" s="251"/>
      <c r="S2057" s="251"/>
      <c r="T2057" s="251"/>
      <c r="U2057" s="251"/>
      <c r="V2057" s="251"/>
      <c r="W2057" s="251"/>
      <c r="X2057" s="249"/>
      <c r="Y2057" s="254"/>
      <c r="Z2057" s="249"/>
      <c r="AA2057" s="249"/>
      <c r="AB2057" s="254"/>
      <c r="AC2057" s="249"/>
      <c r="AD2057" s="252"/>
      <c r="AE2057" s="258"/>
      <c r="AF2057" s="249"/>
      <c r="AG2057" s="249"/>
      <c r="AH2057" s="249"/>
      <c r="AI2057" s="249"/>
      <c r="AJ2057" s="249"/>
      <c r="AK2057" s="249"/>
      <c r="AL2057" s="249"/>
      <c r="AM2057" s="249"/>
      <c r="AN2057" s="254"/>
      <c r="AO2057" s="255"/>
    </row>
    <row r="2058" spans="2:41" ht="12.45" customHeight="1" x14ac:dyDescent="0.3">
      <c r="B2058" s="456"/>
      <c r="C2058" s="430"/>
      <c r="D2058" s="424"/>
      <c r="E2058" s="245" t="s">
        <v>109</v>
      </c>
      <c r="F2058" s="203" t="s">
        <v>38</v>
      </c>
      <c r="G2058" s="246"/>
      <c r="H2058" s="203"/>
      <c r="I2058" s="231"/>
      <c r="J2058" s="203"/>
      <c r="K2058" s="218"/>
      <c r="L2058" s="247"/>
      <c r="M2058" s="247"/>
      <c r="N2058" s="203"/>
      <c r="O2058" s="236"/>
      <c r="P2058" s="236"/>
      <c r="Q2058" s="236"/>
      <c r="R2058" s="236"/>
      <c r="S2058" s="236"/>
      <c r="T2058" s="236"/>
      <c r="U2058" s="236"/>
      <c r="V2058" s="236"/>
      <c r="W2058" s="236"/>
      <c r="X2058" s="236"/>
      <c r="Y2058" s="240"/>
      <c r="Z2058" s="236"/>
      <c r="AA2058" s="236"/>
      <c r="AB2058" s="240"/>
      <c r="AC2058" s="249"/>
      <c r="AD2058" s="252"/>
      <c r="AE2058" s="253"/>
      <c r="AF2058" s="236"/>
      <c r="AG2058" s="249"/>
      <c r="AH2058" s="249"/>
      <c r="AI2058" s="249"/>
      <c r="AJ2058" s="249"/>
      <c r="AK2058" s="249"/>
      <c r="AL2058" s="249"/>
      <c r="AM2058" s="236"/>
      <c r="AN2058" s="240"/>
      <c r="AO2058" s="242"/>
    </row>
    <row r="2059" spans="2:41" ht="12.45" customHeight="1" x14ac:dyDescent="0.3">
      <c r="B2059" s="456"/>
      <c r="C2059" s="430"/>
      <c r="D2059" s="424"/>
      <c r="E2059" s="243" t="s">
        <v>127</v>
      </c>
      <c r="F2059" s="203" t="s">
        <v>38</v>
      </c>
      <c r="G2059" s="202"/>
      <c r="H2059" s="203"/>
      <c r="I2059" s="203"/>
      <c r="J2059" s="203"/>
      <c r="K2059" s="218"/>
      <c r="L2059" s="203"/>
      <c r="M2059" s="203"/>
      <c r="N2059" s="203"/>
      <c r="O2059" s="236"/>
      <c r="P2059" s="236"/>
      <c r="Q2059" s="236"/>
      <c r="R2059" s="236"/>
      <c r="S2059" s="236"/>
      <c r="T2059" s="236"/>
      <c r="U2059" s="236"/>
      <c r="V2059" s="236"/>
      <c r="W2059" s="236"/>
      <c r="X2059" s="236"/>
      <c r="Y2059" s="240"/>
      <c r="Z2059" s="236"/>
      <c r="AA2059" s="236"/>
      <c r="AB2059" s="240"/>
      <c r="AC2059" s="236"/>
      <c r="AD2059" s="237"/>
      <c r="AE2059" s="263"/>
      <c r="AF2059" s="236"/>
      <c r="AG2059" s="236"/>
      <c r="AH2059" s="236"/>
      <c r="AI2059" s="236"/>
      <c r="AJ2059" s="236"/>
      <c r="AK2059" s="236"/>
      <c r="AL2059" s="236"/>
      <c r="AM2059" s="236"/>
      <c r="AN2059" s="240"/>
      <c r="AO2059" s="242"/>
    </row>
    <row r="2060" spans="2:41" ht="12.45" customHeight="1" x14ac:dyDescent="0.3">
      <c r="B2060" s="456"/>
      <c r="C2060" s="430"/>
      <c r="D2060" s="425"/>
      <c r="E2060" s="188" t="s">
        <v>126</v>
      </c>
      <c r="F2060" s="321" t="s">
        <v>38</v>
      </c>
      <c r="G2060" s="259" t="str">
        <f>IF(AND(G2057&lt;&gt;"",G2058&lt;&gt;"",G2059&lt;&gt;""),G2057*G2058*G2059,"")</f>
        <v/>
      </c>
      <c r="H2060" s="259" t="str">
        <f>IF(AND(H2057&lt;&gt;"",H2058&lt;&gt;"",H2059&lt;&gt;""),H2057*H2058*H2059,"")</f>
        <v/>
      </c>
      <c r="I2060" s="259" t="str">
        <f t="shared" ref="I2060:AO2060" si="469">IF(AND(I2057&lt;&gt;"",I2058&lt;&gt;"",I2059&lt;&gt;""),I2057*I2058*I2059,"")</f>
        <v/>
      </c>
      <c r="J2060" s="259" t="str">
        <f t="shared" si="469"/>
        <v/>
      </c>
      <c r="K2060" s="259" t="str">
        <f t="shared" si="469"/>
        <v/>
      </c>
      <c r="L2060" s="259" t="str">
        <f t="shared" si="469"/>
        <v/>
      </c>
      <c r="M2060" s="259" t="str">
        <f t="shared" si="469"/>
        <v/>
      </c>
      <c r="N2060" s="259" t="str">
        <f t="shared" si="469"/>
        <v/>
      </c>
      <c r="O2060" s="259" t="str">
        <f t="shared" si="469"/>
        <v/>
      </c>
      <c r="P2060" s="259" t="str">
        <f t="shared" si="469"/>
        <v/>
      </c>
      <c r="Q2060" s="259" t="str">
        <f t="shared" si="469"/>
        <v/>
      </c>
      <c r="R2060" s="259" t="str">
        <f t="shared" si="469"/>
        <v/>
      </c>
      <c r="S2060" s="259" t="str">
        <f t="shared" si="469"/>
        <v/>
      </c>
      <c r="T2060" s="259" t="str">
        <f t="shared" si="469"/>
        <v/>
      </c>
      <c r="U2060" s="259" t="str">
        <f t="shared" si="469"/>
        <v/>
      </c>
      <c r="V2060" s="259" t="str">
        <f t="shared" si="469"/>
        <v/>
      </c>
      <c r="W2060" s="259" t="str">
        <f t="shared" si="469"/>
        <v/>
      </c>
      <c r="X2060" s="259" t="str">
        <f t="shared" si="469"/>
        <v/>
      </c>
      <c r="Y2060" s="259" t="str">
        <f t="shared" si="469"/>
        <v/>
      </c>
      <c r="Z2060" s="259" t="str">
        <f t="shared" si="469"/>
        <v/>
      </c>
      <c r="AA2060" s="259" t="str">
        <f t="shared" si="469"/>
        <v/>
      </c>
      <c r="AB2060" s="259" t="str">
        <f t="shared" si="469"/>
        <v/>
      </c>
      <c r="AC2060" s="259" t="str">
        <f t="shared" si="469"/>
        <v/>
      </c>
      <c r="AD2060" s="259" t="str">
        <f t="shared" si="469"/>
        <v/>
      </c>
      <c r="AE2060" s="259" t="str">
        <f t="shared" si="469"/>
        <v/>
      </c>
      <c r="AF2060" s="259" t="str">
        <f t="shared" si="469"/>
        <v/>
      </c>
      <c r="AG2060" s="259" t="str">
        <f t="shared" si="469"/>
        <v/>
      </c>
      <c r="AH2060" s="259" t="str">
        <f t="shared" si="469"/>
        <v/>
      </c>
      <c r="AI2060" s="259" t="str">
        <f t="shared" si="469"/>
        <v/>
      </c>
      <c r="AJ2060" s="259" t="str">
        <f t="shared" si="469"/>
        <v/>
      </c>
      <c r="AK2060" s="259" t="str">
        <f t="shared" si="469"/>
        <v/>
      </c>
      <c r="AL2060" s="259" t="str">
        <f t="shared" si="469"/>
        <v/>
      </c>
      <c r="AM2060" s="259" t="str">
        <f t="shared" si="469"/>
        <v/>
      </c>
      <c r="AN2060" s="259" t="str">
        <f t="shared" si="469"/>
        <v/>
      </c>
      <c r="AO2060" s="262" t="str">
        <f t="shared" si="469"/>
        <v/>
      </c>
    </row>
    <row r="2061" spans="2:41" ht="12.45" customHeight="1" x14ac:dyDescent="0.3">
      <c r="B2061" s="456"/>
      <c r="C2061" s="430"/>
      <c r="D2061" s="426" t="s">
        <v>111</v>
      </c>
      <c r="E2061" s="264" t="s">
        <v>46</v>
      </c>
      <c r="F2061" s="203" t="s">
        <v>38</v>
      </c>
      <c r="G2061" s="247"/>
      <c r="H2061" s="247"/>
      <c r="I2061" s="256"/>
      <c r="J2061" s="257"/>
      <c r="K2061" s="257"/>
      <c r="L2061" s="247"/>
      <c r="M2061" s="247"/>
      <c r="N2061" s="250"/>
      <c r="O2061" s="251"/>
      <c r="P2061" s="251"/>
      <c r="Q2061" s="251"/>
      <c r="R2061" s="251"/>
      <c r="S2061" s="251"/>
      <c r="T2061" s="251"/>
      <c r="U2061" s="251"/>
      <c r="V2061" s="251"/>
      <c r="W2061" s="251"/>
      <c r="X2061" s="249"/>
      <c r="Y2061" s="254"/>
      <c r="Z2061" s="249"/>
      <c r="AA2061" s="249"/>
      <c r="AB2061" s="254"/>
      <c r="AC2061" s="249"/>
      <c r="AD2061" s="252"/>
      <c r="AE2061" s="258"/>
      <c r="AF2061" s="249"/>
      <c r="AG2061" s="249"/>
      <c r="AH2061" s="249"/>
      <c r="AI2061" s="249"/>
      <c r="AJ2061" s="249"/>
      <c r="AK2061" s="249"/>
      <c r="AL2061" s="249"/>
      <c r="AM2061" s="249"/>
      <c r="AN2061" s="254"/>
      <c r="AO2061" s="255"/>
    </row>
    <row r="2062" spans="2:41" ht="12.45" customHeight="1" x14ac:dyDescent="0.3">
      <c r="B2062" s="456"/>
      <c r="C2062" s="430"/>
      <c r="D2062" s="424"/>
      <c r="E2062" s="245" t="s">
        <v>109</v>
      </c>
      <c r="F2062" s="203" t="s">
        <v>38</v>
      </c>
      <c r="G2062" s="246"/>
      <c r="H2062" s="203"/>
      <c r="I2062" s="231"/>
      <c r="J2062" s="203"/>
      <c r="K2062" s="218"/>
      <c r="L2062" s="247"/>
      <c r="M2062" s="247"/>
      <c r="N2062" s="203"/>
      <c r="O2062" s="236"/>
      <c r="P2062" s="236"/>
      <c r="Q2062" s="236"/>
      <c r="R2062" s="236"/>
      <c r="S2062" s="236"/>
      <c r="T2062" s="236"/>
      <c r="U2062" s="236"/>
      <c r="V2062" s="236"/>
      <c r="W2062" s="236"/>
      <c r="X2062" s="236"/>
      <c r="Y2062" s="240"/>
      <c r="Z2062" s="236"/>
      <c r="AA2062" s="236"/>
      <c r="AB2062" s="240"/>
      <c r="AC2062" s="249"/>
      <c r="AD2062" s="252"/>
      <c r="AE2062" s="253"/>
      <c r="AF2062" s="236"/>
      <c r="AG2062" s="249"/>
      <c r="AH2062" s="249"/>
      <c r="AI2062" s="249"/>
      <c r="AJ2062" s="249"/>
      <c r="AK2062" s="249"/>
      <c r="AL2062" s="249"/>
      <c r="AM2062" s="236"/>
      <c r="AN2062" s="240"/>
      <c r="AO2062" s="242"/>
    </row>
    <row r="2063" spans="2:41" ht="12.45" customHeight="1" x14ac:dyDescent="0.3">
      <c r="B2063" s="456"/>
      <c r="C2063" s="430"/>
      <c r="D2063" s="424"/>
      <c r="E2063" s="243" t="s">
        <v>127</v>
      </c>
      <c r="F2063" s="203" t="s">
        <v>38</v>
      </c>
      <c r="G2063" s="202"/>
      <c r="H2063" s="203"/>
      <c r="I2063" s="203"/>
      <c r="J2063" s="203"/>
      <c r="K2063" s="218"/>
      <c r="L2063" s="203"/>
      <c r="M2063" s="203"/>
      <c r="N2063" s="203"/>
      <c r="O2063" s="236"/>
      <c r="P2063" s="236"/>
      <c r="Q2063" s="236"/>
      <c r="R2063" s="236"/>
      <c r="S2063" s="236"/>
      <c r="T2063" s="236"/>
      <c r="U2063" s="236"/>
      <c r="V2063" s="236"/>
      <c r="W2063" s="236"/>
      <c r="X2063" s="236"/>
      <c r="Y2063" s="240"/>
      <c r="Z2063" s="236"/>
      <c r="AA2063" s="236"/>
      <c r="AB2063" s="240"/>
      <c r="AC2063" s="236"/>
      <c r="AD2063" s="237"/>
      <c r="AE2063" s="263"/>
      <c r="AF2063" s="236"/>
      <c r="AG2063" s="236"/>
      <c r="AH2063" s="236"/>
      <c r="AI2063" s="236"/>
      <c r="AJ2063" s="236"/>
      <c r="AK2063" s="236"/>
      <c r="AL2063" s="236"/>
      <c r="AM2063" s="236"/>
      <c r="AN2063" s="240"/>
      <c r="AO2063" s="242"/>
    </row>
    <row r="2064" spans="2:41" ht="12.45" customHeight="1" thickBot="1" x14ac:dyDescent="0.35">
      <c r="B2064" s="456"/>
      <c r="C2064" s="431"/>
      <c r="D2064" s="428"/>
      <c r="E2064" s="189" t="s">
        <v>126</v>
      </c>
      <c r="F2064" s="322" t="s">
        <v>38</v>
      </c>
      <c r="G2064" s="265" t="str">
        <f>IF(AND(G2061&lt;&gt;"",G2062&lt;&gt;"",G2063&lt;&gt;""),G2061*G2062*G2063,"")</f>
        <v/>
      </c>
      <c r="H2064" s="265" t="str">
        <f>IF(AND(H2061&lt;&gt;"",H2062&lt;&gt;"",H2063&lt;&gt;""),H2061*H2062*H2063,"")</f>
        <v/>
      </c>
      <c r="I2064" s="265" t="str">
        <f t="shared" ref="I2064:M2064" si="470">IF(AND(I2061&lt;&gt;"",I2062&lt;&gt;"",I2063&lt;&gt;""),I2061*I2062*I2063,"")</f>
        <v/>
      </c>
      <c r="J2064" s="265" t="str">
        <f t="shared" si="470"/>
        <v/>
      </c>
      <c r="K2064" s="265" t="str">
        <f t="shared" si="470"/>
        <v/>
      </c>
      <c r="L2064" s="265" t="str">
        <f t="shared" si="470"/>
        <v/>
      </c>
      <c r="M2064" s="265" t="str">
        <f t="shared" si="470"/>
        <v/>
      </c>
      <c r="N2064" s="265" t="str">
        <f>IF(AND(N2061&lt;&gt;"",N2062&lt;&gt;"",N2063&lt;&gt;""),N2061*N2062*N2063,"")</f>
        <v/>
      </c>
      <c r="O2064" s="265" t="str">
        <f t="shared" ref="O2064:AO2064" si="471">IF(AND(O2061&lt;&gt;"",O2062&lt;&gt;"",O2063&lt;&gt;""),O2061*O2062*O2063,"")</f>
        <v/>
      </c>
      <c r="P2064" s="265" t="str">
        <f t="shared" si="471"/>
        <v/>
      </c>
      <c r="Q2064" s="265" t="str">
        <f t="shared" si="471"/>
        <v/>
      </c>
      <c r="R2064" s="265" t="str">
        <f t="shared" si="471"/>
        <v/>
      </c>
      <c r="S2064" s="265" t="str">
        <f t="shared" si="471"/>
        <v/>
      </c>
      <c r="T2064" s="265" t="str">
        <f t="shared" si="471"/>
        <v/>
      </c>
      <c r="U2064" s="265" t="str">
        <f t="shared" si="471"/>
        <v/>
      </c>
      <c r="V2064" s="265" t="str">
        <f t="shared" si="471"/>
        <v/>
      </c>
      <c r="W2064" s="265" t="str">
        <f t="shared" si="471"/>
        <v/>
      </c>
      <c r="X2064" s="265" t="str">
        <f t="shared" si="471"/>
        <v/>
      </c>
      <c r="Y2064" s="265" t="str">
        <f t="shared" si="471"/>
        <v/>
      </c>
      <c r="Z2064" s="265" t="str">
        <f t="shared" si="471"/>
        <v/>
      </c>
      <c r="AA2064" s="265" t="str">
        <f t="shared" si="471"/>
        <v/>
      </c>
      <c r="AB2064" s="265" t="str">
        <f t="shared" si="471"/>
        <v/>
      </c>
      <c r="AC2064" s="265" t="str">
        <f t="shared" si="471"/>
        <v/>
      </c>
      <c r="AD2064" s="265" t="str">
        <f t="shared" si="471"/>
        <v/>
      </c>
      <c r="AE2064" s="265" t="str">
        <f t="shared" si="471"/>
        <v/>
      </c>
      <c r="AF2064" s="265" t="str">
        <f t="shared" si="471"/>
        <v/>
      </c>
      <c r="AG2064" s="265" t="str">
        <f t="shared" si="471"/>
        <v/>
      </c>
      <c r="AH2064" s="265" t="str">
        <f t="shared" si="471"/>
        <v/>
      </c>
      <c r="AI2064" s="265" t="str">
        <f t="shared" si="471"/>
        <v/>
      </c>
      <c r="AJ2064" s="265" t="str">
        <f t="shared" si="471"/>
        <v/>
      </c>
      <c r="AK2064" s="265" t="str">
        <f t="shared" si="471"/>
        <v/>
      </c>
      <c r="AL2064" s="265" t="str">
        <f t="shared" si="471"/>
        <v/>
      </c>
      <c r="AM2064" s="265" t="str">
        <f t="shared" si="471"/>
        <v/>
      </c>
      <c r="AN2064" s="265" t="str">
        <f t="shared" si="471"/>
        <v/>
      </c>
      <c r="AO2064" s="266" t="str">
        <f t="shared" si="471"/>
        <v/>
      </c>
    </row>
    <row r="2065" spans="2:41" ht="12.45" customHeight="1" x14ac:dyDescent="0.3">
      <c r="B2065" s="456"/>
      <c r="C2065" s="429" t="s">
        <v>119</v>
      </c>
      <c r="D2065" s="432" t="s">
        <v>110</v>
      </c>
      <c r="E2065" s="227" t="s">
        <v>46</v>
      </c>
      <c r="F2065" s="203" t="s">
        <v>38</v>
      </c>
      <c r="G2065" s="230"/>
      <c r="H2065" s="228"/>
      <c r="I2065" s="230"/>
      <c r="J2065" s="232"/>
      <c r="K2065" s="234"/>
      <c r="L2065" s="230"/>
      <c r="M2065" s="230"/>
      <c r="N2065" s="230"/>
      <c r="O2065" s="235"/>
      <c r="P2065" s="235"/>
      <c r="Q2065" s="235"/>
      <c r="R2065" s="235"/>
      <c r="S2065" s="235"/>
      <c r="T2065" s="235"/>
      <c r="U2065" s="235"/>
      <c r="V2065" s="235"/>
      <c r="W2065" s="235"/>
      <c r="X2065" s="235"/>
      <c r="Y2065" s="235"/>
      <c r="Z2065" s="235"/>
      <c r="AA2065" s="235"/>
      <c r="AB2065" s="235"/>
      <c r="AC2065" s="235"/>
      <c r="AD2065" s="239"/>
      <c r="AE2065" s="235"/>
      <c r="AF2065" s="235"/>
      <c r="AG2065" s="235"/>
      <c r="AH2065" s="235"/>
      <c r="AI2065" s="235"/>
      <c r="AJ2065" s="235"/>
      <c r="AK2065" s="235"/>
      <c r="AL2065" s="235"/>
      <c r="AM2065" s="239"/>
      <c r="AN2065" s="239"/>
      <c r="AO2065" s="241"/>
    </row>
    <row r="2066" spans="2:41" ht="12.45" customHeight="1" x14ac:dyDescent="0.3">
      <c r="B2066" s="456"/>
      <c r="C2066" s="430"/>
      <c r="D2066" s="424"/>
      <c r="E2066" s="224" t="s">
        <v>109</v>
      </c>
      <c r="F2066" s="203" t="s">
        <v>38</v>
      </c>
      <c r="G2066" s="231"/>
      <c r="H2066" s="229"/>
      <c r="I2066" s="203"/>
      <c r="J2066" s="233"/>
      <c r="K2066" s="202"/>
      <c r="L2066" s="203"/>
      <c r="M2066" s="203"/>
      <c r="N2066" s="203"/>
      <c r="O2066" s="236"/>
      <c r="P2066" s="236"/>
      <c r="Q2066" s="236"/>
      <c r="R2066" s="236"/>
      <c r="S2066" s="236"/>
      <c r="T2066" s="236"/>
      <c r="U2066" s="236"/>
      <c r="V2066" s="236"/>
      <c r="W2066" s="236"/>
      <c r="X2066" s="236"/>
      <c r="Y2066" s="236"/>
      <c r="Z2066" s="236"/>
      <c r="AA2066" s="236"/>
      <c r="AB2066" s="236"/>
      <c r="AC2066" s="236"/>
      <c r="AD2066" s="240"/>
      <c r="AE2066" s="236"/>
      <c r="AF2066" s="236"/>
      <c r="AG2066" s="236"/>
      <c r="AH2066" s="236"/>
      <c r="AI2066" s="236"/>
      <c r="AJ2066" s="236"/>
      <c r="AK2066" s="236"/>
      <c r="AL2066" s="236"/>
      <c r="AM2066" s="240"/>
      <c r="AN2066" s="240"/>
      <c r="AO2066" s="242"/>
    </row>
    <row r="2067" spans="2:41" ht="12.45" customHeight="1" x14ac:dyDescent="0.3">
      <c r="B2067" s="456"/>
      <c r="C2067" s="430"/>
      <c r="D2067" s="424"/>
      <c r="E2067" s="224" t="s">
        <v>127</v>
      </c>
      <c r="F2067" s="203" t="s">
        <v>38</v>
      </c>
      <c r="G2067" s="203"/>
      <c r="H2067" s="218"/>
      <c r="I2067" s="203"/>
      <c r="J2067" s="218"/>
      <c r="K2067" s="202"/>
      <c r="L2067" s="203"/>
      <c r="M2067" s="203"/>
      <c r="N2067" s="203"/>
      <c r="O2067" s="236"/>
      <c r="P2067" s="236"/>
      <c r="Q2067" s="236"/>
      <c r="R2067" s="236"/>
      <c r="S2067" s="236"/>
      <c r="T2067" s="236"/>
      <c r="U2067" s="236"/>
      <c r="V2067" s="236"/>
      <c r="W2067" s="236"/>
      <c r="X2067" s="236"/>
      <c r="Y2067" s="236"/>
      <c r="Z2067" s="236"/>
      <c r="AA2067" s="236"/>
      <c r="AB2067" s="236"/>
      <c r="AC2067" s="251"/>
      <c r="AD2067" s="240"/>
      <c r="AE2067" s="236"/>
      <c r="AF2067" s="236"/>
      <c r="AG2067" s="236"/>
      <c r="AH2067" s="236"/>
      <c r="AI2067" s="236"/>
      <c r="AJ2067" s="236"/>
      <c r="AK2067" s="236"/>
      <c r="AL2067" s="236"/>
      <c r="AM2067" s="240"/>
      <c r="AN2067" s="240"/>
      <c r="AO2067" s="242"/>
    </row>
    <row r="2068" spans="2:41" ht="12.45" customHeight="1" x14ac:dyDescent="0.3">
      <c r="B2068" s="456"/>
      <c r="C2068" s="430"/>
      <c r="D2068" s="425"/>
      <c r="E2068" s="220" t="s">
        <v>126</v>
      </c>
      <c r="F2068" s="321" t="s">
        <v>38</v>
      </c>
      <c r="G2068" s="200" t="str">
        <f>IF(AND(G2065&lt;&gt;"",G2066&lt;&gt;"",G2067&lt;&gt;""),G2065*G2066*G2067,"")</f>
        <v/>
      </c>
      <c r="H2068" s="198" t="str">
        <f>IF(AND(H2065&lt;&gt;"",H2066&lt;&gt;"",H2067&lt;&gt;""),H2065*H2066*H2067,"")</f>
        <v/>
      </c>
      <c r="I2068" s="200" t="str">
        <f t="shared" ref="I2068:AJ2068" si="472">IF(AND(I2065&lt;&gt;"",I2066&lt;&gt;"",I2067&lt;&gt;""),I2065*I2066*I2067,"")</f>
        <v/>
      </c>
      <c r="J2068" s="200" t="str">
        <f t="shared" si="472"/>
        <v/>
      </c>
      <c r="K2068" s="200" t="str">
        <f t="shared" si="472"/>
        <v/>
      </c>
      <c r="L2068" s="204" t="str">
        <f t="shared" si="472"/>
        <v/>
      </c>
      <c r="M2068" s="204" t="str">
        <f t="shared" si="472"/>
        <v/>
      </c>
      <c r="N2068" s="204" t="str">
        <f t="shared" si="472"/>
        <v/>
      </c>
      <c r="O2068" s="204" t="str">
        <f t="shared" si="472"/>
        <v/>
      </c>
      <c r="P2068" s="204" t="str">
        <f t="shared" si="472"/>
        <v/>
      </c>
      <c r="Q2068" s="204" t="str">
        <f t="shared" si="472"/>
        <v/>
      </c>
      <c r="R2068" s="204" t="str">
        <f t="shared" si="472"/>
        <v/>
      </c>
      <c r="S2068" s="204" t="str">
        <f t="shared" si="472"/>
        <v/>
      </c>
      <c r="T2068" s="204" t="str">
        <f t="shared" si="472"/>
        <v/>
      </c>
      <c r="U2068" s="204" t="str">
        <f t="shared" si="472"/>
        <v/>
      </c>
      <c r="V2068" s="204" t="str">
        <f t="shared" si="472"/>
        <v/>
      </c>
      <c r="W2068" s="204" t="str">
        <f t="shared" si="472"/>
        <v/>
      </c>
      <c r="X2068" s="204" t="str">
        <f t="shared" si="472"/>
        <v/>
      </c>
      <c r="Y2068" s="204" t="str">
        <f t="shared" si="472"/>
        <v/>
      </c>
      <c r="Z2068" s="204" t="str">
        <f t="shared" si="472"/>
        <v/>
      </c>
      <c r="AA2068" s="204" t="str">
        <f t="shared" si="472"/>
        <v/>
      </c>
      <c r="AB2068" s="204" t="str">
        <f t="shared" si="472"/>
        <v/>
      </c>
      <c r="AC2068" s="204" t="str">
        <f t="shared" si="472"/>
        <v/>
      </c>
      <c r="AD2068" s="200" t="str">
        <f t="shared" si="472"/>
        <v/>
      </c>
      <c r="AE2068" s="200" t="str">
        <f t="shared" si="472"/>
        <v/>
      </c>
      <c r="AF2068" s="200" t="str">
        <f t="shared" si="472"/>
        <v/>
      </c>
      <c r="AG2068" s="200" t="str">
        <f t="shared" si="472"/>
        <v/>
      </c>
      <c r="AH2068" s="204" t="str">
        <f t="shared" si="472"/>
        <v/>
      </c>
      <c r="AI2068" s="204" t="str">
        <f t="shared" si="472"/>
        <v/>
      </c>
      <c r="AJ2068" s="204" t="str">
        <f t="shared" si="472"/>
        <v/>
      </c>
      <c r="AK2068" s="204" t="str">
        <f>IF(AND(AK2065&lt;&gt;"",AK2066&lt;&gt;"",AK2067&lt;&gt;""),AK2065*AK2066*AK2067,"")</f>
        <v/>
      </c>
      <c r="AL2068" s="204" t="str">
        <f t="shared" ref="AL2068:AO2068" si="473">IF(AND(AL2065&lt;&gt;"",AL2066&lt;&gt;"",AL2067&lt;&gt;""),AL2065*AL2066*AL2067,"")</f>
        <v/>
      </c>
      <c r="AM2068" s="204" t="str">
        <f t="shared" si="473"/>
        <v/>
      </c>
      <c r="AN2068" s="204" t="str">
        <f t="shared" si="473"/>
        <v/>
      </c>
      <c r="AO2068" s="210" t="str">
        <f t="shared" si="473"/>
        <v/>
      </c>
    </row>
    <row r="2069" spans="2:41" ht="12.45" customHeight="1" x14ac:dyDescent="0.3">
      <c r="B2069" s="456"/>
      <c r="C2069" s="430"/>
      <c r="D2069" s="426" t="s">
        <v>110</v>
      </c>
      <c r="E2069" s="243" t="s">
        <v>46</v>
      </c>
      <c r="F2069" s="203" t="s">
        <v>38</v>
      </c>
      <c r="G2069" s="203"/>
      <c r="H2069" s="203"/>
      <c r="I2069" s="202"/>
      <c r="J2069" s="244"/>
      <c r="K2069" s="244"/>
      <c r="L2069" s="203"/>
      <c r="M2069" s="203"/>
      <c r="N2069" s="250"/>
      <c r="O2069" s="251"/>
      <c r="P2069" s="251"/>
      <c r="Q2069" s="251"/>
      <c r="R2069" s="251"/>
      <c r="S2069" s="251"/>
      <c r="T2069" s="251"/>
      <c r="U2069" s="251"/>
      <c r="V2069" s="251"/>
      <c r="W2069" s="251"/>
      <c r="X2069" s="236"/>
      <c r="Y2069" s="240"/>
      <c r="Z2069" s="236"/>
      <c r="AA2069" s="236"/>
      <c r="AB2069" s="240"/>
      <c r="AC2069" s="236"/>
      <c r="AD2069" s="237"/>
      <c r="AE2069" s="238"/>
      <c r="AF2069" s="236"/>
      <c r="AG2069" s="236"/>
      <c r="AH2069" s="249"/>
      <c r="AI2069" s="249"/>
      <c r="AJ2069" s="236"/>
      <c r="AK2069" s="236"/>
      <c r="AL2069" s="236"/>
      <c r="AM2069" s="236"/>
      <c r="AN2069" s="254"/>
      <c r="AO2069" s="255"/>
    </row>
    <row r="2070" spans="2:41" ht="12.45" customHeight="1" x14ac:dyDescent="0.3">
      <c r="B2070" s="456"/>
      <c r="C2070" s="430"/>
      <c r="D2070" s="424"/>
      <c r="E2070" s="245" t="s">
        <v>109</v>
      </c>
      <c r="F2070" s="203" t="s">
        <v>38</v>
      </c>
      <c r="G2070" s="246"/>
      <c r="H2070" s="203"/>
      <c r="I2070" s="231"/>
      <c r="J2070" s="203"/>
      <c r="K2070" s="218"/>
      <c r="L2070" s="247"/>
      <c r="M2070" s="247"/>
      <c r="N2070" s="203"/>
      <c r="O2070" s="236"/>
      <c r="P2070" s="236"/>
      <c r="Q2070" s="236"/>
      <c r="R2070" s="236"/>
      <c r="S2070" s="236"/>
      <c r="T2070" s="236"/>
      <c r="U2070" s="236"/>
      <c r="V2070" s="236"/>
      <c r="W2070" s="236"/>
      <c r="X2070" s="236"/>
      <c r="Y2070" s="240"/>
      <c r="Z2070" s="236"/>
      <c r="AA2070" s="236"/>
      <c r="AB2070" s="240"/>
      <c r="AC2070" s="249"/>
      <c r="AD2070" s="252"/>
      <c r="AE2070" s="253"/>
      <c r="AF2070" s="236"/>
      <c r="AG2070" s="249"/>
      <c r="AH2070" s="249"/>
      <c r="AI2070" s="249"/>
      <c r="AJ2070" s="249"/>
      <c r="AK2070" s="249"/>
      <c r="AL2070" s="249"/>
      <c r="AM2070" s="236"/>
      <c r="AN2070" s="240"/>
      <c r="AO2070" s="242"/>
    </row>
    <row r="2071" spans="2:41" ht="12.45" customHeight="1" x14ac:dyDescent="0.3">
      <c r="B2071" s="456"/>
      <c r="C2071" s="430"/>
      <c r="D2071" s="424"/>
      <c r="E2071" s="245" t="s">
        <v>127</v>
      </c>
      <c r="F2071" s="203" t="s">
        <v>38</v>
      </c>
      <c r="G2071" s="202"/>
      <c r="H2071" s="203"/>
      <c r="I2071" s="203"/>
      <c r="J2071" s="247"/>
      <c r="K2071" s="248"/>
      <c r="L2071" s="203"/>
      <c r="M2071" s="203"/>
      <c r="N2071" s="247"/>
      <c r="O2071" s="249"/>
      <c r="P2071" s="249"/>
      <c r="Q2071" s="249"/>
      <c r="R2071" s="249"/>
      <c r="S2071" s="249"/>
      <c r="T2071" s="249"/>
      <c r="U2071" s="249"/>
      <c r="V2071" s="249"/>
      <c r="W2071" s="249"/>
      <c r="X2071" s="236"/>
      <c r="Y2071" s="240"/>
      <c r="Z2071" s="236"/>
      <c r="AA2071" s="236"/>
      <c r="AB2071" s="240"/>
      <c r="AC2071" s="249"/>
      <c r="AD2071" s="252"/>
      <c r="AE2071" s="253"/>
      <c r="AF2071" s="236"/>
      <c r="AG2071" s="249"/>
      <c r="AH2071" s="236"/>
      <c r="AI2071" s="236"/>
      <c r="AJ2071" s="236"/>
      <c r="AK2071" s="236"/>
      <c r="AL2071" s="236"/>
      <c r="AM2071" s="236"/>
      <c r="AN2071" s="240"/>
      <c r="AO2071" s="242"/>
    </row>
    <row r="2072" spans="2:41" ht="12.45" customHeight="1" x14ac:dyDescent="0.3">
      <c r="B2072" s="456"/>
      <c r="C2072" s="430"/>
      <c r="D2072" s="425"/>
      <c r="E2072" s="220" t="s">
        <v>126</v>
      </c>
      <c r="F2072" s="321" t="s">
        <v>38</v>
      </c>
      <c r="G2072" s="259" t="str">
        <f>IF(AND(G2069&lt;&gt;"",G2070&lt;&gt;"",G2071&lt;&gt;""),G2069*G2070*G2071,"")</f>
        <v/>
      </c>
      <c r="H2072" s="259" t="str">
        <f t="shared" ref="H2072:AO2072" si="474">IF(AND(H2069&lt;&gt;"",H2070&lt;&gt;"",H2071&lt;&gt;""),H2069*H2070*H2071,"")</f>
        <v/>
      </c>
      <c r="I2072" s="259" t="str">
        <f t="shared" si="474"/>
        <v/>
      </c>
      <c r="J2072" s="259" t="str">
        <f t="shared" si="474"/>
        <v/>
      </c>
      <c r="K2072" s="259" t="str">
        <f t="shared" si="474"/>
        <v/>
      </c>
      <c r="L2072" s="259" t="str">
        <f t="shared" si="474"/>
        <v/>
      </c>
      <c r="M2072" s="259" t="str">
        <f t="shared" si="474"/>
        <v/>
      </c>
      <c r="N2072" s="259" t="str">
        <f t="shared" si="474"/>
        <v/>
      </c>
      <c r="O2072" s="259" t="str">
        <f t="shared" si="474"/>
        <v/>
      </c>
      <c r="P2072" s="259" t="str">
        <f t="shared" si="474"/>
        <v/>
      </c>
      <c r="Q2072" s="259" t="str">
        <f t="shared" si="474"/>
        <v/>
      </c>
      <c r="R2072" s="259" t="str">
        <f t="shared" si="474"/>
        <v/>
      </c>
      <c r="S2072" s="259" t="str">
        <f t="shared" si="474"/>
        <v/>
      </c>
      <c r="T2072" s="259" t="str">
        <f t="shared" si="474"/>
        <v/>
      </c>
      <c r="U2072" s="259" t="str">
        <f t="shared" si="474"/>
        <v/>
      </c>
      <c r="V2072" s="259" t="str">
        <f t="shared" si="474"/>
        <v/>
      </c>
      <c r="W2072" s="259" t="str">
        <f t="shared" si="474"/>
        <v/>
      </c>
      <c r="X2072" s="259" t="str">
        <f t="shared" si="474"/>
        <v/>
      </c>
      <c r="Y2072" s="260" t="str">
        <f t="shared" si="474"/>
        <v/>
      </c>
      <c r="Z2072" s="261" t="str">
        <f t="shared" si="474"/>
        <v/>
      </c>
      <c r="AA2072" s="259" t="str">
        <f t="shared" si="474"/>
        <v/>
      </c>
      <c r="AB2072" s="260" t="str">
        <f t="shared" si="474"/>
        <v/>
      </c>
      <c r="AC2072" s="261" t="str">
        <f t="shared" si="474"/>
        <v/>
      </c>
      <c r="AD2072" s="259" t="str">
        <f t="shared" si="474"/>
        <v/>
      </c>
      <c r="AE2072" s="259" t="str">
        <f t="shared" si="474"/>
        <v/>
      </c>
      <c r="AF2072" s="259" t="str">
        <f t="shared" si="474"/>
        <v/>
      </c>
      <c r="AG2072" s="259" t="str">
        <f t="shared" si="474"/>
        <v/>
      </c>
      <c r="AH2072" s="259" t="str">
        <f t="shared" si="474"/>
        <v/>
      </c>
      <c r="AI2072" s="259" t="str">
        <f t="shared" si="474"/>
        <v/>
      </c>
      <c r="AJ2072" s="259" t="str">
        <f t="shared" si="474"/>
        <v/>
      </c>
      <c r="AK2072" s="259" t="str">
        <f t="shared" si="474"/>
        <v/>
      </c>
      <c r="AL2072" s="259" t="str">
        <f t="shared" si="474"/>
        <v/>
      </c>
      <c r="AM2072" s="259" t="str">
        <f t="shared" si="474"/>
        <v/>
      </c>
      <c r="AN2072" s="259" t="str">
        <f t="shared" si="474"/>
        <v/>
      </c>
      <c r="AO2072" s="262" t="str">
        <f t="shared" si="474"/>
        <v/>
      </c>
    </row>
    <row r="2073" spans="2:41" ht="12.45" customHeight="1" x14ac:dyDescent="0.3">
      <c r="B2073" s="456"/>
      <c r="C2073" s="430"/>
      <c r="D2073" s="426" t="s">
        <v>110</v>
      </c>
      <c r="E2073" s="243" t="s">
        <v>46</v>
      </c>
      <c r="F2073" s="203" t="s">
        <v>38</v>
      </c>
      <c r="G2073" s="247"/>
      <c r="H2073" s="247"/>
      <c r="I2073" s="256"/>
      <c r="J2073" s="257"/>
      <c r="K2073" s="257"/>
      <c r="L2073" s="247"/>
      <c r="M2073" s="247"/>
      <c r="N2073" s="250"/>
      <c r="O2073" s="251"/>
      <c r="P2073" s="251"/>
      <c r="Q2073" s="251"/>
      <c r="R2073" s="251"/>
      <c r="S2073" s="251"/>
      <c r="T2073" s="251"/>
      <c r="U2073" s="251"/>
      <c r="V2073" s="251"/>
      <c r="W2073" s="251"/>
      <c r="X2073" s="249"/>
      <c r="Y2073" s="254"/>
      <c r="Z2073" s="249"/>
      <c r="AA2073" s="249"/>
      <c r="AB2073" s="254"/>
      <c r="AC2073" s="249"/>
      <c r="AD2073" s="252"/>
      <c r="AE2073" s="258"/>
      <c r="AF2073" s="249"/>
      <c r="AG2073" s="249"/>
      <c r="AH2073" s="249"/>
      <c r="AI2073" s="249"/>
      <c r="AJ2073" s="249"/>
      <c r="AK2073" s="249"/>
      <c r="AL2073" s="249"/>
      <c r="AM2073" s="249"/>
      <c r="AN2073" s="254"/>
      <c r="AO2073" s="255"/>
    </row>
    <row r="2074" spans="2:41" ht="12.45" customHeight="1" x14ac:dyDescent="0.3">
      <c r="B2074" s="456"/>
      <c r="C2074" s="430"/>
      <c r="D2074" s="424"/>
      <c r="E2074" s="245" t="s">
        <v>109</v>
      </c>
      <c r="F2074" s="203" t="s">
        <v>38</v>
      </c>
      <c r="G2074" s="246"/>
      <c r="H2074" s="203"/>
      <c r="I2074" s="231"/>
      <c r="J2074" s="203"/>
      <c r="K2074" s="218"/>
      <c r="L2074" s="247"/>
      <c r="M2074" s="247"/>
      <c r="N2074" s="203"/>
      <c r="O2074" s="236"/>
      <c r="P2074" s="236"/>
      <c r="Q2074" s="236"/>
      <c r="R2074" s="236"/>
      <c r="S2074" s="236"/>
      <c r="T2074" s="236"/>
      <c r="U2074" s="236"/>
      <c r="V2074" s="236"/>
      <c r="W2074" s="236"/>
      <c r="X2074" s="236"/>
      <c r="Y2074" s="240"/>
      <c r="Z2074" s="236"/>
      <c r="AA2074" s="236"/>
      <c r="AB2074" s="240"/>
      <c r="AC2074" s="249"/>
      <c r="AD2074" s="252"/>
      <c r="AE2074" s="253"/>
      <c r="AF2074" s="236"/>
      <c r="AG2074" s="249"/>
      <c r="AH2074" s="249"/>
      <c r="AI2074" s="249"/>
      <c r="AJ2074" s="249"/>
      <c r="AK2074" s="249"/>
      <c r="AL2074" s="249"/>
      <c r="AM2074" s="236"/>
      <c r="AN2074" s="240"/>
      <c r="AO2074" s="242"/>
    </row>
    <row r="2075" spans="2:41" ht="12.45" customHeight="1" x14ac:dyDescent="0.3">
      <c r="B2075" s="456"/>
      <c r="C2075" s="430"/>
      <c r="D2075" s="424"/>
      <c r="E2075" s="245" t="s">
        <v>127</v>
      </c>
      <c r="F2075" s="203" t="s">
        <v>38</v>
      </c>
      <c r="G2075" s="202"/>
      <c r="H2075" s="203"/>
      <c r="I2075" s="203"/>
      <c r="J2075" s="203"/>
      <c r="K2075" s="218"/>
      <c r="L2075" s="203"/>
      <c r="M2075" s="203"/>
      <c r="N2075" s="203"/>
      <c r="O2075" s="236"/>
      <c r="P2075" s="236"/>
      <c r="Q2075" s="236"/>
      <c r="R2075" s="236"/>
      <c r="S2075" s="236"/>
      <c r="T2075" s="236"/>
      <c r="U2075" s="236"/>
      <c r="V2075" s="236"/>
      <c r="W2075" s="236"/>
      <c r="X2075" s="236"/>
      <c r="Y2075" s="240"/>
      <c r="Z2075" s="236"/>
      <c r="AA2075" s="236"/>
      <c r="AB2075" s="240"/>
      <c r="AC2075" s="236"/>
      <c r="AD2075" s="237"/>
      <c r="AE2075" s="263"/>
      <c r="AF2075" s="236"/>
      <c r="AG2075" s="236"/>
      <c r="AH2075" s="236"/>
      <c r="AI2075" s="236"/>
      <c r="AJ2075" s="236"/>
      <c r="AK2075" s="236"/>
      <c r="AL2075" s="236"/>
      <c r="AM2075" s="236"/>
      <c r="AN2075" s="240"/>
      <c r="AO2075" s="242"/>
    </row>
    <row r="2076" spans="2:41" ht="12.45" customHeight="1" x14ac:dyDescent="0.3">
      <c r="B2076" s="456"/>
      <c r="C2076" s="430"/>
      <c r="D2076" s="425"/>
      <c r="E2076" s="221" t="s">
        <v>126</v>
      </c>
      <c r="F2076" s="321" t="s">
        <v>38</v>
      </c>
      <c r="G2076" s="259" t="str">
        <f>IF(AND(G2073&lt;&gt;"",G2074&lt;&gt;"",G2075&lt;&gt;""),G2073*G2074*G2075,"")</f>
        <v/>
      </c>
      <c r="H2076" s="259" t="str">
        <f t="shared" ref="H2076:AO2076" si="475">IF(AND(H2073&lt;&gt;"",H2074&lt;&gt;"",H2075&lt;&gt;""),H2073*H2074*H2075,"")</f>
        <v/>
      </c>
      <c r="I2076" s="259" t="str">
        <f t="shared" si="475"/>
        <v/>
      </c>
      <c r="J2076" s="259" t="str">
        <f t="shared" si="475"/>
        <v/>
      </c>
      <c r="K2076" s="259" t="str">
        <f t="shared" si="475"/>
        <v/>
      </c>
      <c r="L2076" s="259" t="str">
        <f t="shared" si="475"/>
        <v/>
      </c>
      <c r="M2076" s="259" t="str">
        <f t="shared" si="475"/>
        <v/>
      </c>
      <c r="N2076" s="259" t="str">
        <f t="shared" si="475"/>
        <v/>
      </c>
      <c r="O2076" s="259" t="str">
        <f t="shared" si="475"/>
        <v/>
      </c>
      <c r="P2076" s="259" t="str">
        <f t="shared" si="475"/>
        <v/>
      </c>
      <c r="Q2076" s="259" t="str">
        <f t="shared" si="475"/>
        <v/>
      </c>
      <c r="R2076" s="259" t="str">
        <f t="shared" si="475"/>
        <v/>
      </c>
      <c r="S2076" s="259" t="str">
        <f t="shared" si="475"/>
        <v/>
      </c>
      <c r="T2076" s="259" t="str">
        <f t="shared" si="475"/>
        <v/>
      </c>
      <c r="U2076" s="259" t="str">
        <f t="shared" si="475"/>
        <v/>
      </c>
      <c r="V2076" s="259" t="str">
        <f t="shared" si="475"/>
        <v/>
      </c>
      <c r="W2076" s="259" t="str">
        <f t="shared" si="475"/>
        <v/>
      </c>
      <c r="X2076" s="259" t="str">
        <f t="shared" si="475"/>
        <v/>
      </c>
      <c r="Y2076" s="259" t="str">
        <f t="shared" si="475"/>
        <v/>
      </c>
      <c r="Z2076" s="259" t="str">
        <f t="shared" si="475"/>
        <v/>
      </c>
      <c r="AA2076" s="259" t="str">
        <f t="shared" si="475"/>
        <v/>
      </c>
      <c r="AB2076" s="259" t="str">
        <f t="shared" si="475"/>
        <v/>
      </c>
      <c r="AC2076" s="259" t="str">
        <f t="shared" si="475"/>
        <v/>
      </c>
      <c r="AD2076" s="259" t="str">
        <f t="shared" si="475"/>
        <v/>
      </c>
      <c r="AE2076" s="259" t="str">
        <f t="shared" si="475"/>
        <v/>
      </c>
      <c r="AF2076" s="259" t="str">
        <f t="shared" si="475"/>
        <v/>
      </c>
      <c r="AG2076" s="259" t="str">
        <f t="shared" si="475"/>
        <v/>
      </c>
      <c r="AH2076" s="259" t="str">
        <f t="shared" si="475"/>
        <v/>
      </c>
      <c r="AI2076" s="259" t="str">
        <f t="shared" si="475"/>
        <v/>
      </c>
      <c r="AJ2076" s="259" t="str">
        <f t="shared" si="475"/>
        <v/>
      </c>
      <c r="AK2076" s="259" t="str">
        <f t="shared" si="475"/>
        <v/>
      </c>
      <c r="AL2076" s="259" t="str">
        <f t="shared" si="475"/>
        <v/>
      </c>
      <c r="AM2076" s="259" t="str">
        <f t="shared" si="475"/>
        <v/>
      </c>
      <c r="AN2076" s="259" t="str">
        <f t="shared" si="475"/>
        <v/>
      </c>
      <c r="AO2076" s="262" t="str">
        <f t="shared" si="475"/>
        <v/>
      </c>
    </row>
    <row r="2077" spans="2:41" ht="12.45" customHeight="1" x14ac:dyDescent="0.3">
      <c r="B2077" s="456"/>
      <c r="C2077" s="430"/>
      <c r="D2077" s="426" t="s">
        <v>110</v>
      </c>
      <c r="E2077" s="264" t="s">
        <v>46</v>
      </c>
      <c r="F2077" s="203" t="s">
        <v>38</v>
      </c>
      <c r="G2077" s="247"/>
      <c r="H2077" s="247"/>
      <c r="I2077" s="256"/>
      <c r="J2077" s="257"/>
      <c r="K2077" s="257"/>
      <c r="L2077" s="247"/>
      <c r="M2077" s="247"/>
      <c r="N2077" s="250"/>
      <c r="O2077" s="251"/>
      <c r="P2077" s="251"/>
      <c r="Q2077" s="251"/>
      <c r="R2077" s="251"/>
      <c r="S2077" s="251"/>
      <c r="T2077" s="251"/>
      <c r="U2077" s="251"/>
      <c r="V2077" s="251"/>
      <c r="W2077" s="251"/>
      <c r="X2077" s="249"/>
      <c r="Y2077" s="254"/>
      <c r="Z2077" s="249"/>
      <c r="AA2077" s="249"/>
      <c r="AB2077" s="254"/>
      <c r="AC2077" s="249"/>
      <c r="AD2077" s="252"/>
      <c r="AE2077" s="258"/>
      <c r="AF2077" s="249"/>
      <c r="AG2077" s="249"/>
      <c r="AH2077" s="249"/>
      <c r="AI2077" s="249"/>
      <c r="AJ2077" s="249"/>
      <c r="AK2077" s="249"/>
      <c r="AL2077" s="249"/>
      <c r="AM2077" s="249"/>
      <c r="AN2077" s="254"/>
      <c r="AO2077" s="255"/>
    </row>
    <row r="2078" spans="2:41" ht="12.45" customHeight="1" x14ac:dyDescent="0.3">
      <c r="B2078" s="456"/>
      <c r="C2078" s="430"/>
      <c r="D2078" s="424"/>
      <c r="E2078" s="245" t="s">
        <v>109</v>
      </c>
      <c r="F2078" s="203" t="s">
        <v>38</v>
      </c>
      <c r="G2078" s="246"/>
      <c r="H2078" s="203"/>
      <c r="I2078" s="231"/>
      <c r="J2078" s="203"/>
      <c r="K2078" s="218"/>
      <c r="L2078" s="247"/>
      <c r="M2078" s="247"/>
      <c r="N2078" s="203"/>
      <c r="O2078" s="236"/>
      <c r="P2078" s="236"/>
      <c r="Q2078" s="236"/>
      <c r="R2078" s="236"/>
      <c r="S2078" s="236"/>
      <c r="T2078" s="236"/>
      <c r="U2078" s="236"/>
      <c r="V2078" s="236"/>
      <c r="W2078" s="236"/>
      <c r="X2078" s="236"/>
      <c r="Y2078" s="240"/>
      <c r="Z2078" s="236"/>
      <c r="AA2078" s="236"/>
      <c r="AB2078" s="240"/>
      <c r="AC2078" s="249"/>
      <c r="AD2078" s="252"/>
      <c r="AE2078" s="253"/>
      <c r="AF2078" s="236"/>
      <c r="AG2078" s="249"/>
      <c r="AH2078" s="249"/>
      <c r="AI2078" s="249"/>
      <c r="AJ2078" s="249"/>
      <c r="AK2078" s="249"/>
      <c r="AL2078" s="249"/>
      <c r="AM2078" s="236"/>
      <c r="AN2078" s="240"/>
      <c r="AO2078" s="242"/>
    </row>
    <row r="2079" spans="2:41" ht="12.45" customHeight="1" x14ac:dyDescent="0.3">
      <c r="B2079" s="456"/>
      <c r="C2079" s="430"/>
      <c r="D2079" s="424"/>
      <c r="E2079" s="245" t="s">
        <v>127</v>
      </c>
      <c r="F2079" s="203" t="s">
        <v>38</v>
      </c>
      <c r="G2079" s="202"/>
      <c r="H2079" s="203"/>
      <c r="I2079" s="203"/>
      <c r="J2079" s="203"/>
      <c r="K2079" s="218"/>
      <c r="L2079" s="203"/>
      <c r="M2079" s="203"/>
      <c r="N2079" s="203"/>
      <c r="O2079" s="236"/>
      <c r="P2079" s="236"/>
      <c r="Q2079" s="236"/>
      <c r="R2079" s="236"/>
      <c r="S2079" s="236"/>
      <c r="T2079" s="236"/>
      <c r="U2079" s="236"/>
      <c r="V2079" s="236"/>
      <c r="W2079" s="236"/>
      <c r="X2079" s="236"/>
      <c r="Y2079" s="240"/>
      <c r="Z2079" s="236"/>
      <c r="AA2079" s="236"/>
      <c r="AB2079" s="240"/>
      <c r="AC2079" s="236"/>
      <c r="AD2079" s="237"/>
      <c r="AE2079" s="263"/>
      <c r="AF2079" s="236"/>
      <c r="AG2079" s="236"/>
      <c r="AH2079" s="236"/>
      <c r="AI2079" s="236"/>
      <c r="AJ2079" s="236"/>
      <c r="AK2079" s="236"/>
      <c r="AL2079" s="236"/>
      <c r="AM2079" s="236"/>
      <c r="AN2079" s="240"/>
      <c r="AO2079" s="242"/>
    </row>
    <row r="2080" spans="2:41" ht="12.45" customHeight="1" x14ac:dyDescent="0.3">
      <c r="B2080" s="456"/>
      <c r="C2080" s="430"/>
      <c r="D2080" s="425"/>
      <c r="E2080" s="221" t="s">
        <v>126</v>
      </c>
      <c r="F2080" s="321" t="s">
        <v>38</v>
      </c>
      <c r="G2080" s="259" t="str">
        <f>IF(AND(G2077&lt;&gt;"",G2078&lt;&gt;"",G2079&lt;&gt;""),G2077*G2078*G2079,"")</f>
        <v/>
      </c>
      <c r="H2080" s="259" t="str">
        <f t="shared" ref="H2080:AO2080" si="476">IF(AND(H2077&lt;&gt;"",H2078&lt;&gt;"",H2079&lt;&gt;""),H2077*H2078*H2079,"")</f>
        <v/>
      </c>
      <c r="I2080" s="259" t="str">
        <f t="shared" si="476"/>
        <v/>
      </c>
      <c r="J2080" s="259" t="str">
        <f t="shared" si="476"/>
        <v/>
      </c>
      <c r="K2080" s="259" t="str">
        <f t="shared" si="476"/>
        <v/>
      </c>
      <c r="L2080" s="259" t="str">
        <f t="shared" si="476"/>
        <v/>
      </c>
      <c r="M2080" s="259" t="str">
        <f t="shared" si="476"/>
        <v/>
      </c>
      <c r="N2080" s="259" t="str">
        <f t="shared" si="476"/>
        <v/>
      </c>
      <c r="O2080" s="259" t="str">
        <f t="shared" si="476"/>
        <v/>
      </c>
      <c r="P2080" s="259" t="str">
        <f t="shared" si="476"/>
        <v/>
      </c>
      <c r="Q2080" s="259" t="str">
        <f t="shared" si="476"/>
        <v/>
      </c>
      <c r="R2080" s="259" t="str">
        <f t="shared" si="476"/>
        <v/>
      </c>
      <c r="S2080" s="259" t="str">
        <f t="shared" si="476"/>
        <v/>
      </c>
      <c r="T2080" s="259" t="str">
        <f t="shared" si="476"/>
        <v/>
      </c>
      <c r="U2080" s="259" t="str">
        <f t="shared" si="476"/>
        <v/>
      </c>
      <c r="V2080" s="259" t="str">
        <f t="shared" si="476"/>
        <v/>
      </c>
      <c r="W2080" s="259" t="str">
        <f t="shared" si="476"/>
        <v/>
      </c>
      <c r="X2080" s="259" t="str">
        <f t="shared" si="476"/>
        <v/>
      </c>
      <c r="Y2080" s="259" t="str">
        <f t="shared" si="476"/>
        <v/>
      </c>
      <c r="Z2080" s="259" t="str">
        <f t="shared" si="476"/>
        <v/>
      </c>
      <c r="AA2080" s="259" t="str">
        <f t="shared" si="476"/>
        <v/>
      </c>
      <c r="AB2080" s="259" t="str">
        <f t="shared" si="476"/>
        <v/>
      </c>
      <c r="AC2080" s="259" t="str">
        <f t="shared" si="476"/>
        <v/>
      </c>
      <c r="AD2080" s="259" t="str">
        <f t="shared" si="476"/>
        <v/>
      </c>
      <c r="AE2080" s="259" t="str">
        <f t="shared" si="476"/>
        <v/>
      </c>
      <c r="AF2080" s="259" t="str">
        <f t="shared" si="476"/>
        <v/>
      </c>
      <c r="AG2080" s="259" t="str">
        <f t="shared" si="476"/>
        <v/>
      </c>
      <c r="AH2080" s="259" t="str">
        <f t="shared" si="476"/>
        <v/>
      </c>
      <c r="AI2080" s="259" t="str">
        <f t="shared" si="476"/>
        <v/>
      </c>
      <c r="AJ2080" s="259" t="str">
        <f t="shared" si="476"/>
        <v/>
      </c>
      <c r="AK2080" s="259" t="str">
        <f t="shared" si="476"/>
        <v/>
      </c>
      <c r="AL2080" s="259" t="str">
        <f t="shared" si="476"/>
        <v/>
      </c>
      <c r="AM2080" s="259" t="str">
        <f t="shared" si="476"/>
        <v/>
      </c>
      <c r="AN2080" s="259" t="str">
        <f t="shared" si="476"/>
        <v/>
      </c>
      <c r="AO2080" s="262" t="str">
        <f t="shared" si="476"/>
        <v/>
      </c>
    </row>
    <row r="2081" spans="2:41" ht="12.45" customHeight="1" x14ac:dyDescent="0.3">
      <c r="B2081" s="456"/>
      <c r="C2081" s="430"/>
      <c r="D2081" s="426" t="s">
        <v>110</v>
      </c>
      <c r="E2081" s="264" t="s">
        <v>46</v>
      </c>
      <c r="F2081" s="203" t="s">
        <v>38</v>
      </c>
      <c r="G2081" s="247"/>
      <c r="H2081" s="247"/>
      <c r="I2081" s="256"/>
      <c r="J2081" s="257"/>
      <c r="K2081" s="257"/>
      <c r="L2081" s="247"/>
      <c r="M2081" s="247"/>
      <c r="N2081" s="250"/>
      <c r="O2081" s="251"/>
      <c r="P2081" s="251"/>
      <c r="Q2081" s="251"/>
      <c r="R2081" s="251"/>
      <c r="S2081" s="251"/>
      <c r="T2081" s="251"/>
      <c r="U2081" s="251"/>
      <c r="V2081" s="251"/>
      <c r="W2081" s="251"/>
      <c r="X2081" s="249"/>
      <c r="Y2081" s="254"/>
      <c r="Z2081" s="249"/>
      <c r="AA2081" s="249"/>
      <c r="AB2081" s="254"/>
      <c r="AC2081" s="249"/>
      <c r="AD2081" s="252"/>
      <c r="AE2081" s="258"/>
      <c r="AF2081" s="249"/>
      <c r="AG2081" s="249"/>
      <c r="AH2081" s="249"/>
      <c r="AI2081" s="249"/>
      <c r="AJ2081" s="249"/>
      <c r="AK2081" s="249"/>
      <c r="AL2081" s="249"/>
      <c r="AM2081" s="249"/>
      <c r="AN2081" s="254"/>
      <c r="AO2081" s="255"/>
    </row>
    <row r="2082" spans="2:41" ht="12.45" customHeight="1" x14ac:dyDescent="0.3">
      <c r="B2082" s="456"/>
      <c r="C2082" s="430"/>
      <c r="D2082" s="424"/>
      <c r="E2082" s="245" t="s">
        <v>109</v>
      </c>
      <c r="F2082" s="203" t="s">
        <v>38</v>
      </c>
      <c r="G2082" s="246"/>
      <c r="H2082" s="203"/>
      <c r="I2082" s="231"/>
      <c r="J2082" s="203"/>
      <c r="K2082" s="218"/>
      <c r="L2082" s="247"/>
      <c r="M2082" s="247"/>
      <c r="N2082" s="203"/>
      <c r="O2082" s="236"/>
      <c r="P2082" s="236"/>
      <c r="Q2082" s="236"/>
      <c r="R2082" s="236"/>
      <c r="S2082" s="236"/>
      <c r="T2082" s="236"/>
      <c r="U2082" s="236"/>
      <c r="V2082" s="236"/>
      <c r="W2082" s="236"/>
      <c r="X2082" s="236"/>
      <c r="Y2082" s="240"/>
      <c r="Z2082" s="236"/>
      <c r="AA2082" s="236"/>
      <c r="AB2082" s="240"/>
      <c r="AC2082" s="249"/>
      <c r="AD2082" s="252"/>
      <c r="AE2082" s="253"/>
      <c r="AF2082" s="236"/>
      <c r="AG2082" s="249"/>
      <c r="AH2082" s="249"/>
      <c r="AI2082" s="249"/>
      <c r="AJ2082" s="249"/>
      <c r="AK2082" s="249"/>
      <c r="AL2082" s="249"/>
      <c r="AM2082" s="236"/>
      <c r="AN2082" s="240"/>
      <c r="AO2082" s="242"/>
    </row>
    <row r="2083" spans="2:41" ht="12.45" customHeight="1" x14ac:dyDescent="0.3">
      <c r="B2083" s="456"/>
      <c r="C2083" s="430"/>
      <c r="D2083" s="424"/>
      <c r="E2083" s="245" t="s">
        <v>127</v>
      </c>
      <c r="F2083" s="203" t="s">
        <v>38</v>
      </c>
      <c r="G2083" s="202"/>
      <c r="H2083" s="203"/>
      <c r="I2083" s="203"/>
      <c r="J2083" s="203"/>
      <c r="K2083" s="218"/>
      <c r="L2083" s="203"/>
      <c r="M2083" s="203"/>
      <c r="N2083" s="203"/>
      <c r="O2083" s="236"/>
      <c r="P2083" s="236"/>
      <c r="Q2083" s="236"/>
      <c r="R2083" s="236"/>
      <c r="S2083" s="236"/>
      <c r="T2083" s="236"/>
      <c r="U2083" s="236"/>
      <c r="V2083" s="236"/>
      <c r="W2083" s="236"/>
      <c r="X2083" s="236"/>
      <c r="Y2083" s="240"/>
      <c r="Z2083" s="236"/>
      <c r="AA2083" s="236"/>
      <c r="AB2083" s="240"/>
      <c r="AC2083" s="236"/>
      <c r="AD2083" s="237"/>
      <c r="AE2083" s="263"/>
      <c r="AF2083" s="236"/>
      <c r="AG2083" s="236"/>
      <c r="AH2083" s="236"/>
      <c r="AI2083" s="236"/>
      <c r="AJ2083" s="236"/>
      <c r="AK2083" s="236"/>
      <c r="AL2083" s="236"/>
      <c r="AM2083" s="236"/>
      <c r="AN2083" s="240"/>
      <c r="AO2083" s="242"/>
    </row>
    <row r="2084" spans="2:41" ht="12.45" customHeight="1" x14ac:dyDescent="0.3">
      <c r="B2084" s="456"/>
      <c r="C2084" s="430"/>
      <c r="D2084" s="425"/>
      <c r="E2084" s="221" t="s">
        <v>126</v>
      </c>
      <c r="F2084" s="321" t="s">
        <v>38</v>
      </c>
      <c r="G2084" s="259" t="str">
        <f>IF(AND(G2081&lt;&gt;"",G2082&lt;&gt;"",G2083&lt;&gt;""),G2081*G2082*G2083,"")</f>
        <v/>
      </c>
      <c r="H2084" s="259" t="str">
        <f t="shared" ref="H2084:AO2084" si="477">IF(AND(H2081&lt;&gt;"",H2082&lt;&gt;"",H2083&lt;&gt;""),H2081*H2082*H2083,"")</f>
        <v/>
      </c>
      <c r="I2084" s="259" t="str">
        <f t="shared" si="477"/>
        <v/>
      </c>
      <c r="J2084" s="259" t="str">
        <f t="shared" si="477"/>
        <v/>
      </c>
      <c r="K2084" s="259" t="str">
        <f t="shared" si="477"/>
        <v/>
      </c>
      <c r="L2084" s="259" t="str">
        <f t="shared" si="477"/>
        <v/>
      </c>
      <c r="M2084" s="259" t="str">
        <f t="shared" si="477"/>
        <v/>
      </c>
      <c r="N2084" s="259" t="str">
        <f t="shared" si="477"/>
        <v/>
      </c>
      <c r="O2084" s="259" t="str">
        <f t="shared" si="477"/>
        <v/>
      </c>
      <c r="P2084" s="259" t="str">
        <f t="shared" si="477"/>
        <v/>
      </c>
      <c r="Q2084" s="259" t="str">
        <f t="shared" si="477"/>
        <v/>
      </c>
      <c r="R2084" s="259" t="str">
        <f t="shared" si="477"/>
        <v/>
      </c>
      <c r="S2084" s="259" t="str">
        <f t="shared" si="477"/>
        <v/>
      </c>
      <c r="T2084" s="259" t="str">
        <f t="shared" si="477"/>
        <v/>
      </c>
      <c r="U2084" s="259" t="str">
        <f t="shared" si="477"/>
        <v/>
      </c>
      <c r="V2084" s="259" t="str">
        <f t="shared" si="477"/>
        <v/>
      </c>
      <c r="W2084" s="259" t="str">
        <f t="shared" si="477"/>
        <v/>
      </c>
      <c r="X2084" s="259" t="str">
        <f t="shared" si="477"/>
        <v/>
      </c>
      <c r="Y2084" s="259" t="str">
        <f t="shared" si="477"/>
        <v/>
      </c>
      <c r="Z2084" s="259" t="str">
        <f t="shared" si="477"/>
        <v/>
      </c>
      <c r="AA2084" s="259" t="str">
        <f t="shared" si="477"/>
        <v/>
      </c>
      <c r="AB2084" s="259" t="str">
        <f t="shared" si="477"/>
        <v/>
      </c>
      <c r="AC2084" s="259" t="str">
        <f t="shared" si="477"/>
        <v/>
      </c>
      <c r="AD2084" s="259" t="str">
        <f t="shared" si="477"/>
        <v/>
      </c>
      <c r="AE2084" s="259" t="str">
        <f t="shared" si="477"/>
        <v/>
      </c>
      <c r="AF2084" s="259" t="str">
        <f t="shared" si="477"/>
        <v/>
      </c>
      <c r="AG2084" s="259" t="str">
        <f t="shared" si="477"/>
        <v/>
      </c>
      <c r="AH2084" s="259" t="str">
        <f t="shared" si="477"/>
        <v/>
      </c>
      <c r="AI2084" s="259" t="str">
        <f t="shared" si="477"/>
        <v/>
      </c>
      <c r="AJ2084" s="259" t="str">
        <f t="shared" si="477"/>
        <v/>
      </c>
      <c r="AK2084" s="259" t="str">
        <f t="shared" si="477"/>
        <v/>
      </c>
      <c r="AL2084" s="259" t="str">
        <f t="shared" si="477"/>
        <v/>
      </c>
      <c r="AM2084" s="259" t="str">
        <f t="shared" si="477"/>
        <v/>
      </c>
      <c r="AN2084" s="259" t="str">
        <f t="shared" si="477"/>
        <v/>
      </c>
      <c r="AO2084" s="262" t="str">
        <f t="shared" si="477"/>
        <v/>
      </c>
    </row>
    <row r="2085" spans="2:41" ht="12.45" customHeight="1" x14ac:dyDescent="0.3">
      <c r="B2085" s="456"/>
      <c r="C2085" s="430"/>
      <c r="D2085" s="426" t="s">
        <v>110</v>
      </c>
      <c r="E2085" s="264" t="s">
        <v>46</v>
      </c>
      <c r="F2085" s="203" t="s">
        <v>38</v>
      </c>
      <c r="G2085" s="247"/>
      <c r="H2085" s="247"/>
      <c r="I2085" s="256"/>
      <c r="J2085" s="257"/>
      <c r="K2085" s="257"/>
      <c r="L2085" s="247"/>
      <c r="M2085" s="247"/>
      <c r="N2085" s="250"/>
      <c r="O2085" s="251"/>
      <c r="P2085" s="251"/>
      <c r="Q2085" s="251"/>
      <c r="R2085" s="251"/>
      <c r="S2085" s="251"/>
      <c r="T2085" s="251"/>
      <c r="U2085" s="251"/>
      <c r="V2085" s="251"/>
      <c r="W2085" s="251"/>
      <c r="X2085" s="249"/>
      <c r="Y2085" s="254"/>
      <c r="Z2085" s="249"/>
      <c r="AA2085" s="249"/>
      <c r="AB2085" s="254"/>
      <c r="AC2085" s="249"/>
      <c r="AD2085" s="252"/>
      <c r="AE2085" s="258"/>
      <c r="AF2085" s="249"/>
      <c r="AG2085" s="249"/>
      <c r="AH2085" s="249"/>
      <c r="AI2085" s="249"/>
      <c r="AJ2085" s="249"/>
      <c r="AK2085" s="249"/>
      <c r="AL2085" s="249"/>
      <c r="AM2085" s="249"/>
      <c r="AN2085" s="254"/>
      <c r="AO2085" s="255"/>
    </row>
    <row r="2086" spans="2:41" ht="12.45" customHeight="1" x14ac:dyDescent="0.3">
      <c r="B2086" s="456"/>
      <c r="C2086" s="430"/>
      <c r="D2086" s="424"/>
      <c r="E2086" s="245" t="s">
        <v>109</v>
      </c>
      <c r="F2086" s="203" t="s">
        <v>38</v>
      </c>
      <c r="G2086" s="246"/>
      <c r="H2086" s="203"/>
      <c r="I2086" s="231"/>
      <c r="J2086" s="203"/>
      <c r="K2086" s="218"/>
      <c r="L2086" s="247"/>
      <c r="M2086" s="247"/>
      <c r="N2086" s="203"/>
      <c r="O2086" s="236"/>
      <c r="P2086" s="236"/>
      <c r="Q2086" s="236"/>
      <c r="R2086" s="236"/>
      <c r="S2086" s="236"/>
      <c r="T2086" s="236"/>
      <c r="U2086" s="236"/>
      <c r="V2086" s="236"/>
      <c r="W2086" s="236"/>
      <c r="X2086" s="236"/>
      <c r="Y2086" s="240"/>
      <c r="Z2086" s="236"/>
      <c r="AA2086" s="236"/>
      <c r="AB2086" s="240"/>
      <c r="AC2086" s="249"/>
      <c r="AD2086" s="252"/>
      <c r="AE2086" s="253"/>
      <c r="AF2086" s="236"/>
      <c r="AG2086" s="249"/>
      <c r="AH2086" s="249"/>
      <c r="AI2086" s="249"/>
      <c r="AJ2086" s="249"/>
      <c r="AK2086" s="249"/>
      <c r="AL2086" s="249"/>
      <c r="AM2086" s="236"/>
      <c r="AN2086" s="240"/>
      <c r="AO2086" s="242"/>
    </row>
    <row r="2087" spans="2:41" ht="12.45" customHeight="1" x14ac:dyDescent="0.3">
      <c r="B2087" s="456"/>
      <c r="C2087" s="430"/>
      <c r="D2087" s="424"/>
      <c r="E2087" s="245" t="s">
        <v>127</v>
      </c>
      <c r="F2087" s="203" t="s">
        <v>38</v>
      </c>
      <c r="G2087" s="202"/>
      <c r="H2087" s="203"/>
      <c r="I2087" s="203"/>
      <c r="J2087" s="203"/>
      <c r="K2087" s="218"/>
      <c r="L2087" s="203"/>
      <c r="M2087" s="203"/>
      <c r="N2087" s="203"/>
      <c r="O2087" s="236"/>
      <c r="P2087" s="236"/>
      <c r="Q2087" s="236"/>
      <c r="R2087" s="236"/>
      <c r="S2087" s="236"/>
      <c r="T2087" s="236"/>
      <c r="U2087" s="236"/>
      <c r="V2087" s="236"/>
      <c r="W2087" s="236"/>
      <c r="X2087" s="236"/>
      <c r="Y2087" s="240"/>
      <c r="Z2087" s="236"/>
      <c r="AA2087" s="236"/>
      <c r="AB2087" s="240"/>
      <c r="AC2087" s="236"/>
      <c r="AD2087" s="237"/>
      <c r="AE2087" s="263"/>
      <c r="AF2087" s="236"/>
      <c r="AG2087" s="236"/>
      <c r="AH2087" s="236"/>
      <c r="AI2087" s="236"/>
      <c r="AJ2087" s="236"/>
      <c r="AK2087" s="236"/>
      <c r="AL2087" s="236"/>
      <c r="AM2087" s="236"/>
      <c r="AN2087" s="240"/>
      <c r="AO2087" s="242"/>
    </row>
    <row r="2088" spans="2:41" ht="12.45" customHeight="1" x14ac:dyDescent="0.3">
      <c r="B2088" s="456"/>
      <c r="C2088" s="430"/>
      <c r="D2088" s="425"/>
      <c r="E2088" s="221" t="s">
        <v>126</v>
      </c>
      <c r="F2088" s="321" t="s">
        <v>38</v>
      </c>
      <c r="G2088" s="259" t="str">
        <f>IF(AND(G2085&lt;&gt;"",G2086&lt;&gt;"",G2087&lt;&gt;""),G2085*G2086*G2087,"")</f>
        <v/>
      </c>
      <c r="H2088" s="259" t="str">
        <f t="shared" ref="H2088:AO2088" si="478">IF(AND(H2085&lt;&gt;"",H2086&lt;&gt;"",H2087&lt;&gt;""),H2085*H2086*H2087,"")</f>
        <v/>
      </c>
      <c r="I2088" s="259" t="str">
        <f t="shared" si="478"/>
        <v/>
      </c>
      <c r="J2088" s="259" t="str">
        <f t="shared" si="478"/>
        <v/>
      </c>
      <c r="K2088" s="259" t="str">
        <f t="shared" si="478"/>
        <v/>
      </c>
      <c r="L2088" s="259" t="str">
        <f t="shared" si="478"/>
        <v/>
      </c>
      <c r="M2088" s="259" t="str">
        <f t="shared" si="478"/>
        <v/>
      </c>
      <c r="N2088" s="259" t="str">
        <f t="shared" si="478"/>
        <v/>
      </c>
      <c r="O2088" s="259" t="str">
        <f t="shared" si="478"/>
        <v/>
      </c>
      <c r="P2088" s="259" t="str">
        <f t="shared" si="478"/>
        <v/>
      </c>
      <c r="Q2088" s="259" t="str">
        <f t="shared" si="478"/>
        <v/>
      </c>
      <c r="R2088" s="259" t="str">
        <f t="shared" si="478"/>
        <v/>
      </c>
      <c r="S2088" s="259" t="str">
        <f t="shared" si="478"/>
        <v/>
      </c>
      <c r="T2088" s="259" t="str">
        <f t="shared" si="478"/>
        <v/>
      </c>
      <c r="U2088" s="259" t="str">
        <f t="shared" si="478"/>
        <v/>
      </c>
      <c r="V2088" s="259" t="str">
        <f t="shared" si="478"/>
        <v/>
      </c>
      <c r="W2088" s="259" t="str">
        <f t="shared" si="478"/>
        <v/>
      </c>
      <c r="X2088" s="259" t="str">
        <f t="shared" si="478"/>
        <v/>
      </c>
      <c r="Y2088" s="259" t="str">
        <f t="shared" si="478"/>
        <v/>
      </c>
      <c r="Z2088" s="259" t="str">
        <f t="shared" si="478"/>
        <v/>
      </c>
      <c r="AA2088" s="259" t="str">
        <f t="shared" si="478"/>
        <v/>
      </c>
      <c r="AB2088" s="259" t="str">
        <f t="shared" si="478"/>
        <v/>
      </c>
      <c r="AC2088" s="259" t="str">
        <f t="shared" si="478"/>
        <v/>
      </c>
      <c r="AD2088" s="259" t="str">
        <f t="shared" si="478"/>
        <v/>
      </c>
      <c r="AE2088" s="259" t="str">
        <f t="shared" si="478"/>
        <v/>
      </c>
      <c r="AF2088" s="259" t="str">
        <f t="shared" si="478"/>
        <v/>
      </c>
      <c r="AG2088" s="259" t="str">
        <f t="shared" si="478"/>
        <v/>
      </c>
      <c r="AH2088" s="259" t="str">
        <f t="shared" si="478"/>
        <v/>
      </c>
      <c r="AI2088" s="259" t="str">
        <f t="shared" si="478"/>
        <v/>
      </c>
      <c r="AJ2088" s="259" t="str">
        <f t="shared" si="478"/>
        <v/>
      </c>
      <c r="AK2088" s="259" t="str">
        <f t="shared" si="478"/>
        <v/>
      </c>
      <c r="AL2088" s="259" t="str">
        <f t="shared" si="478"/>
        <v/>
      </c>
      <c r="AM2088" s="259" t="str">
        <f t="shared" si="478"/>
        <v/>
      </c>
      <c r="AN2088" s="259" t="str">
        <f t="shared" si="478"/>
        <v/>
      </c>
      <c r="AO2088" s="262" t="str">
        <f t="shared" si="478"/>
        <v/>
      </c>
    </row>
    <row r="2089" spans="2:41" ht="12.45" customHeight="1" x14ac:dyDescent="0.3">
      <c r="B2089" s="456"/>
      <c r="C2089" s="430"/>
      <c r="D2089" s="426" t="s">
        <v>110</v>
      </c>
      <c r="E2089" s="264" t="s">
        <v>46</v>
      </c>
      <c r="F2089" s="203" t="s">
        <v>38</v>
      </c>
      <c r="G2089" s="247"/>
      <c r="H2089" s="247"/>
      <c r="I2089" s="256"/>
      <c r="J2089" s="257"/>
      <c r="K2089" s="257"/>
      <c r="L2089" s="247"/>
      <c r="M2089" s="247"/>
      <c r="N2089" s="250"/>
      <c r="O2089" s="251"/>
      <c r="P2089" s="251"/>
      <c r="Q2089" s="251"/>
      <c r="R2089" s="251"/>
      <c r="S2089" s="251"/>
      <c r="T2089" s="251"/>
      <c r="U2089" s="251"/>
      <c r="V2089" s="251"/>
      <c r="W2089" s="251"/>
      <c r="X2089" s="249"/>
      <c r="Y2089" s="254"/>
      <c r="Z2089" s="249"/>
      <c r="AA2089" s="249"/>
      <c r="AB2089" s="254"/>
      <c r="AC2089" s="249"/>
      <c r="AD2089" s="252"/>
      <c r="AE2089" s="258"/>
      <c r="AF2089" s="249"/>
      <c r="AG2089" s="249"/>
      <c r="AH2089" s="249"/>
      <c r="AI2089" s="249"/>
      <c r="AJ2089" s="249"/>
      <c r="AK2089" s="249"/>
      <c r="AL2089" s="249"/>
      <c r="AM2089" s="249"/>
      <c r="AN2089" s="254"/>
      <c r="AO2089" s="255"/>
    </row>
    <row r="2090" spans="2:41" ht="12.45" customHeight="1" x14ac:dyDescent="0.3">
      <c r="B2090" s="456"/>
      <c r="C2090" s="430"/>
      <c r="D2090" s="424"/>
      <c r="E2090" s="245" t="s">
        <v>109</v>
      </c>
      <c r="F2090" s="203" t="s">
        <v>38</v>
      </c>
      <c r="G2090" s="246"/>
      <c r="H2090" s="203"/>
      <c r="I2090" s="231"/>
      <c r="J2090" s="203"/>
      <c r="K2090" s="218"/>
      <c r="L2090" s="247"/>
      <c r="M2090" s="247"/>
      <c r="N2090" s="203"/>
      <c r="O2090" s="236"/>
      <c r="P2090" s="236"/>
      <c r="Q2090" s="236"/>
      <c r="R2090" s="236"/>
      <c r="S2090" s="236"/>
      <c r="T2090" s="236"/>
      <c r="U2090" s="236"/>
      <c r="V2090" s="236"/>
      <c r="W2090" s="236"/>
      <c r="X2090" s="236"/>
      <c r="Y2090" s="240"/>
      <c r="Z2090" s="236"/>
      <c r="AA2090" s="236"/>
      <c r="AB2090" s="240"/>
      <c r="AC2090" s="249"/>
      <c r="AD2090" s="252"/>
      <c r="AE2090" s="253"/>
      <c r="AF2090" s="236"/>
      <c r="AG2090" s="249"/>
      <c r="AH2090" s="249"/>
      <c r="AI2090" s="249"/>
      <c r="AJ2090" s="249"/>
      <c r="AK2090" s="249"/>
      <c r="AL2090" s="249"/>
      <c r="AM2090" s="236"/>
      <c r="AN2090" s="240"/>
      <c r="AO2090" s="242"/>
    </row>
    <row r="2091" spans="2:41" ht="12.45" customHeight="1" x14ac:dyDescent="0.3">
      <c r="B2091" s="456"/>
      <c r="C2091" s="430"/>
      <c r="D2091" s="424"/>
      <c r="E2091" s="243" t="s">
        <v>127</v>
      </c>
      <c r="F2091" s="203" t="s">
        <v>38</v>
      </c>
      <c r="G2091" s="202"/>
      <c r="H2091" s="203"/>
      <c r="I2091" s="203"/>
      <c r="J2091" s="203"/>
      <c r="K2091" s="218"/>
      <c r="L2091" s="203"/>
      <c r="M2091" s="203"/>
      <c r="N2091" s="203"/>
      <c r="O2091" s="236"/>
      <c r="P2091" s="236"/>
      <c r="Q2091" s="236"/>
      <c r="R2091" s="236"/>
      <c r="S2091" s="236"/>
      <c r="T2091" s="236"/>
      <c r="U2091" s="236"/>
      <c r="V2091" s="236"/>
      <c r="W2091" s="236"/>
      <c r="X2091" s="236"/>
      <c r="Y2091" s="240"/>
      <c r="Z2091" s="236"/>
      <c r="AA2091" s="236"/>
      <c r="AB2091" s="240"/>
      <c r="AC2091" s="236"/>
      <c r="AD2091" s="237"/>
      <c r="AE2091" s="263"/>
      <c r="AF2091" s="236"/>
      <c r="AG2091" s="236"/>
      <c r="AH2091" s="236"/>
      <c r="AI2091" s="236"/>
      <c r="AJ2091" s="236"/>
      <c r="AK2091" s="236"/>
      <c r="AL2091" s="236"/>
      <c r="AM2091" s="236"/>
      <c r="AN2091" s="240"/>
      <c r="AO2091" s="242"/>
    </row>
    <row r="2092" spans="2:41" ht="12.45" customHeight="1" x14ac:dyDescent="0.3">
      <c r="B2092" s="456"/>
      <c r="C2092" s="430"/>
      <c r="D2092" s="425"/>
      <c r="E2092" s="221" t="s">
        <v>126</v>
      </c>
      <c r="F2092" s="321" t="s">
        <v>38</v>
      </c>
      <c r="G2092" s="259" t="str">
        <f>IF(AND(G2089&lt;&gt;"",G2090&lt;&gt;"",G2091&lt;&gt;""),G2089*G2090*G2091,"")</f>
        <v/>
      </c>
      <c r="H2092" s="259" t="str">
        <f>IF(AND(H2089&lt;&gt;"",H2090&lt;&gt;"",H2091&lt;&gt;""),H2089*H2090*H2091,"")</f>
        <v/>
      </c>
      <c r="I2092" s="259" t="str">
        <f t="shared" ref="I2092:N2092" si="479">IF(AND(I2089&lt;&gt;"",I2090&lt;&gt;"",I2091&lt;&gt;""),I2089*I2090*I2091,"")</f>
        <v/>
      </c>
      <c r="J2092" s="259" t="str">
        <f t="shared" si="479"/>
        <v/>
      </c>
      <c r="K2092" s="259" t="str">
        <f t="shared" si="479"/>
        <v/>
      </c>
      <c r="L2092" s="259" t="str">
        <f t="shared" si="479"/>
        <v/>
      </c>
      <c r="M2092" s="259" t="str">
        <f t="shared" si="479"/>
        <v/>
      </c>
      <c r="N2092" s="259" t="str">
        <f t="shared" si="479"/>
        <v/>
      </c>
      <c r="O2092" s="259" t="str">
        <f>IF(AND(O2089&lt;&gt;"",O2090&lt;&gt;"",O2091&lt;&gt;""),O2089*O2090*O2091,"")</f>
        <v/>
      </c>
      <c r="P2092" s="259" t="str">
        <f t="shared" ref="P2092:AO2092" si="480">IF(AND(P2089&lt;&gt;"",P2090&lt;&gt;"",P2091&lt;&gt;""),P2089*P2090*P2091,"")</f>
        <v/>
      </c>
      <c r="Q2092" s="259" t="str">
        <f t="shared" si="480"/>
        <v/>
      </c>
      <c r="R2092" s="259" t="str">
        <f t="shared" si="480"/>
        <v/>
      </c>
      <c r="S2092" s="259" t="str">
        <f t="shared" si="480"/>
        <v/>
      </c>
      <c r="T2092" s="259" t="str">
        <f t="shared" si="480"/>
        <v/>
      </c>
      <c r="U2092" s="259" t="str">
        <f t="shared" si="480"/>
        <v/>
      </c>
      <c r="V2092" s="259" t="str">
        <f t="shared" si="480"/>
        <v/>
      </c>
      <c r="W2092" s="259" t="str">
        <f t="shared" si="480"/>
        <v/>
      </c>
      <c r="X2092" s="259" t="str">
        <f t="shared" si="480"/>
        <v/>
      </c>
      <c r="Y2092" s="259" t="str">
        <f t="shared" si="480"/>
        <v/>
      </c>
      <c r="Z2092" s="259" t="str">
        <f t="shared" si="480"/>
        <v/>
      </c>
      <c r="AA2092" s="259" t="str">
        <f t="shared" si="480"/>
        <v/>
      </c>
      <c r="AB2092" s="259" t="str">
        <f t="shared" si="480"/>
        <v/>
      </c>
      <c r="AC2092" s="259" t="str">
        <f t="shared" si="480"/>
        <v/>
      </c>
      <c r="AD2092" s="259" t="str">
        <f t="shared" si="480"/>
        <v/>
      </c>
      <c r="AE2092" s="259" t="str">
        <f t="shared" si="480"/>
        <v/>
      </c>
      <c r="AF2092" s="259" t="str">
        <f t="shared" si="480"/>
        <v/>
      </c>
      <c r="AG2092" s="259" t="str">
        <f t="shared" si="480"/>
        <v/>
      </c>
      <c r="AH2092" s="259" t="str">
        <f t="shared" si="480"/>
        <v/>
      </c>
      <c r="AI2092" s="259" t="str">
        <f t="shared" si="480"/>
        <v/>
      </c>
      <c r="AJ2092" s="259" t="str">
        <f t="shared" si="480"/>
        <v/>
      </c>
      <c r="AK2092" s="259" t="str">
        <f t="shared" si="480"/>
        <v/>
      </c>
      <c r="AL2092" s="259" t="str">
        <f t="shared" si="480"/>
        <v/>
      </c>
      <c r="AM2092" s="259" t="str">
        <f t="shared" si="480"/>
        <v/>
      </c>
      <c r="AN2092" s="259" t="str">
        <f t="shared" si="480"/>
        <v/>
      </c>
      <c r="AO2092" s="262" t="str">
        <f t="shared" si="480"/>
        <v/>
      </c>
    </row>
    <row r="2093" spans="2:41" ht="12.45" customHeight="1" x14ac:dyDescent="0.3">
      <c r="B2093" s="456"/>
      <c r="C2093" s="430"/>
      <c r="D2093" s="426" t="s">
        <v>110</v>
      </c>
      <c r="E2093" s="264" t="s">
        <v>46</v>
      </c>
      <c r="F2093" s="203" t="s">
        <v>38</v>
      </c>
      <c r="G2093" s="247"/>
      <c r="H2093" s="247"/>
      <c r="I2093" s="256"/>
      <c r="J2093" s="257"/>
      <c r="K2093" s="257"/>
      <c r="L2093" s="247"/>
      <c r="M2093" s="247"/>
      <c r="N2093" s="250"/>
      <c r="O2093" s="251"/>
      <c r="P2093" s="251"/>
      <c r="Q2093" s="251"/>
      <c r="R2093" s="251"/>
      <c r="S2093" s="251"/>
      <c r="T2093" s="251"/>
      <c r="U2093" s="251"/>
      <c r="V2093" s="251"/>
      <c r="W2093" s="251"/>
      <c r="X2093" s="249"/>
      <c r="Y2093" s="254"/>
      <c r="Z2093" s="249"/>
      <c r="AA2093" s="249"/>
      <c r="AB2093" s="254"/>
      <c r="AC2093" s="249"/>
      <c r="AD2093" s="252"/>
      <c r="AE2093" s="258"/>
      <c r="AF2093" s="249"/>
      <c r="AG2093" s="249"/>
      <c r="AH2093" s="249"/>
      <c r="AI2093" s="249"/>
      <c r="AJ2093" s="249"/>
      <c r="AK2093" s="249"/>
      <c r="AL2093" s="249"/>
      <c r="AM2093" s="249"/>
      <c r="AN2093" s="254"/>
      <c r="AO2093" s="255"/>
    </row>
    <row r="2094" spans="2:41" ht="12.45" customHeight="1" x14ac:dyDescent="0.3">
      <c r="B2094" s="456"/>
      <c r="C2094" s="430"/>
      <c r="D2094" s="424"/>
      <c r="E2094" s="245" t="s">
        <v>109</v>
      </c>
      <c r="F2094" s="203" t="s">
        <v>38</v>
      </c>
      <c r="G2094" s="246"/>
      <c r="H2094" s="203"/>
      <c r="I2094" s="231"/>
      <c r="J2094" s="203"/>
      <c r="K2094" s="218"/>
      <c r="L2094" s="247"/>
      <c r="M2094" s="247"/>
      <c r="N2094" s="203"/>
      <c r="O2094" s="236"/>
      <c r="P2094" s="236"/>
      <c r="Q2094" s="236"/>
      <c r="R2094" s="236"/>
      <c r="S2094" s="236"/>
      <c r="T2094" s="236"/>
      <c r="U2094" s="236"/>
      <c r="V2094" s="236"/>
      <c r="W2094" s="236"/>
      <c r="X2094" s="236"/>
      <c r="Y2094" s="240"/>
      <c r="Z2094" s="236"/>
      <c r="AA2094" s="236"/>
      <c r="AB2094" s="240"/>
      <c r="AC2094" s="249"/>
      <c r="AD2094" s="252"/>
      <c r="AE2094" s="253"/>
      <c r="AF2094" s="236"/>
      <c r="AG2094" s="249"/>
      <c r="AH2094" s="249"/>
      <c r="AI2094" s="249"/>
      <c r="AJ2094" s="249"/>
      <c r="AK2094" s="249"/>
      <c r="AL2094" s="249"/>
      <c r="AM2094" s="236"/>
      <c r="AN2094" s="240"/>
      <c r="AO2094" s="242"/>
    </row>
    <row r="2095" spans="2:41" ht="12.45" customHeight="1" x14ac:dyDescent="0.3">
      <c r="B2095" s="456"/>
      <c r="C2095" s="430"/>
      <c r="D2095" s="424"/>
      <c r="E2095" s="243" t="s">
        <v>127</v>
      </c>
      <c r="F2095" s="203" t="s">
        <v>38</v>
      </c>
      <c r="G2095" s="202"/>
      <c r="H2095" s="203"/>
      <c r="I2095" s="203"/>
      <c r="J2095" s="203"/>
      <c r="K2095" s="218"/>
      <c r="L2095" s="203"/>
      <c r="M2095" s="203"/>
      <c r="N2095" s="203"/>
      <c r="O2095" s="236"/>
      <c r="P2095" s="236"/>
      <c r="Q2095" s="236"/>
      <c r="R2095" s="236"/>
      <c r="S2095" s="236"/>
      <c r="T2095" s="236"/>
      <c r="U2095" s="236"/>
      <c r="V2095" s="236"/>
      <c r="W2095" s="236"/>
      <c r="X2095" s="236"/>
      <c r="Y2095" s="240"/>
      <c r="Z2095" s="236"/>
      <c r="AA2095" s="236"/>
      <c r="AB2095" s="240"/>
      <c r="AC2095" s="236"/>
      <c r="AD2095" s="237"/>
      <c r="AE2095" s="263"/>
      <c r="AF2095" s="236"/>
      <c r="AG2095" s="236"/>
      <c r="AH2095" s="236"/>
      <c r="AI2095" s="236"/>
      <c r="AJ2095" s="236"/>
      <c r="AK2095" s="236"/>
      <c r="AL2095" s="236"/>
      <c r="AM2095" s="236"/>
      <c r="AN2095" s="240"/>
      <c r="AO2095" s="242"/>
    </row>
    <row r="2096" spans="2:41" ht="12.45" customHeight="1" x14ac:dyDescent="0.3">
      <c r="B2096" s="456"/>
      <c r="C2096" s="430"/>
      <c r="D2096" s="425"/>
      <c r="E2096" s="221" t="s">
        <v>126</v>
      </c>
      <c r="F2096" s="321" t="s">
        <v>38</v>
      </c>
      <c r="G2096" s="259" t="str">
        <f>IF(AND(G2093&lt;&gt;"",G2094&lt;&gt;"",G2095&lt;&gt;""),G2093*G2094*G2095,"")</f>
        <v/>
      </c>
      <c r="H2096" s="259" t="str">
        <f>IF(AND(H2093&lt;&gt;"",H2094&lt;&gt;"",H2095&lt;&gt;""),H2093*H2094*H2095,"")</f>
        <v/>
      </c>
      <c r="I2096" s="259" t="str">
        <f t="shared" ref="I2096:AO2096" si="481">IF(AND(I2093&lt;&gt;"",I2094&lt;&gt;"",I2095&lt;&gt;""),I2093*I2094*I2095,"")</f>
        <v/>
      </c>
      <c r="J2096" s="259" t="str">
        <f t="shared" si="481"/>
        <v/>
      </c>
      <c r="K2096" s="259" t="str">
        <f t="shared" si="481"/>
        <v/>
      </c>
      <c r="L2096" s="259" t="str">
        <f t="shared" si="481"/>
        <v/>
      </c>
      <c r="M2096" s="259" t="str">
        <f t="shared" si="481"/>
        <v/>
      </c>
      <c r="N2096" s="259" t="str">
        <f t="shared" si="481"/>
        <v/>
      </c>
      <c r="O2096" s="259" t="str">
        <f t="shared" si="481"/>
        <v/>
      </c>
      <c r="P2096" s="259" t="str">
        <f t="shared" si="481"/>
        <v/>
      </c>
      <c r="Q2096" s="259" t="str">
        <f t="shared" si="481"/>
        <v/>
      </c>
      <c r="R2096" s="259" t="str">
        <f t="shared" si="481"/>
        <v/>
      </c>
      <c r="S2096" s="259" t="str">
        <f t="shared" si="481"/>
        <v/>
      </c>
      <c r="T2096" s="259" t="str">
        <f t="shared" si="481"/>
        <v/>
      </c>
      <c r="U2096" s="259" t="str">
        <f t="shared" si="481"/>
        <v/>
      </c>
      <c r="V2096" s="259" t="str">
        <f t="shared" si="481"/>
        <v/>
      </c>
      <c r="W2096" s="259" t="str">
        <f t="shared" si="481"/>
        <v/>
      </c>
      <c r="X2096" s="259" t="str">
        <f t="shared" si="481"/>
        <v/>
      </c>
      <c r="Y2096" s="259" t="str">
        <f t="shared" si="481"/>
        <v/>
      </c>
      <c r="Z2096" s="259" t="str">
        <f t="shared" si="481"/>
        <v/>
      </c>
      <c r="AA2096" s="259" t="str">
        <f t="shared" si="481"/>
        <v/>
      </c>
      <c r="AB2096" s="259" t="str">
        <f t="shared" si="481"/>
        <v/>
      </c>
      <c r="AC2096" s="259" t="str">
        <f t="shared" si="481"/>
        <v/>
      </c>
      <c r="AD2096" s="259" t="str">
        <f t="shared" si="481"/>
        <v/>
      </c>
      <c r="AE2096" s="259" t="str">
        <f t="shared" si="481"/>
        <v/>
      </c>
      <c r="AF2096" s="259" t="str">
        <f t="shared" si="481"/>
        <v/>
      </c>
      <c r="AG2096" s="259" t="str">
        <f t="shared" si="481"/>
        <v/>
      </c>
      <c r="AH2096" s="259" t="str">
        <f t="shared" si="481"/>
        <v/>
      </c>
      <c r="AI2096" s="259" t="str">
        <f t="shared" si="481"/>
        <v/>
      </c>
      <c r="AJ2096" s="259" t="str">
        <f t="shared" si="481"/>
        <v/>
      </c>
      <c r="AK2096" s="259" t="str">
        <f t="shared" si="481"/>
        <v/>
      </c>
      <c r="AL2096" s="259" t="str">
        <f t="shared" si="481"/>
        <v/>
      </c>
      <c r="AM2096" s="259" t="str">
        <f t="shared" si="481"/>
        <v/>
      </c>
      <c r="AN2096" s="259" t="str">
        <f t="shared" si="481"/>
        <v/>
      </c>
      <c r="AO2096" s="262" t="str">
        <f t="shared" si="481"/>
        <v/>
      </c>
    </row>
    <row r="2097" spans="2:41" ht="12.45" customHeight="1" x14ac:dyDescent="0.3">
      <c r="B2097" s="456"/>
      <c r="C2097" s="430"/>
      <c r="D2097" s="426" t="s">
        <v>110</v>
      </c>
      <c r="E2097" s="264" t="s">
        <v>46</v>
      </c>
      <c r="F2097" s="203" t="s">
        <v>38</v>
      </c>
      <c r="G2097" s="247"/>
      <c r="H2097" s="247"/>
      <c r="I2097" s="256"/>
      <c r="J2097" s="257"/>
      <c r="K2097" s="257"/>
      <c r="L2097" s="247"/>
      <c r="M2097" s="247"/>
      <c r="N2097" s="250"/>
      <c r="O2097" s="251"/>
      <c r="P2097" s="251"/>
      <c r="Q2097" s="251"/>
      <c r="R2097" s="251"/>
      <c r="S2097" s="251"/>
      <c r="T2097" s="251"/>
      <c r="U2097" s="251"/>
      <c r="V2097" s="251"/>
      <c r="W2097" s="251"/>
      <c r="X2097" s="249"/>
      <c r="Y2097" s="254"/>
      <c r="Z2097" s="249"/>
      <c r="AA2097" s="249"/>
      <c r="AB2097" s="254"/>
      <c r="AC2097" s="249"/>
      <c r="AD2097" s="252"/>
      <c r="AE2097" s="258"/>
      <c r="AF2097" s="249"/>
      <c r="AG2097" s="249"/>
      <c r="AH2097" s="249"/>
      <c r="AI2097" s="249"/>
      <c r="AJ2097" s="249"/>
      <c r="AK2097" s="249"/>
      <c r="AL2097" s="249"/>
      <c r="AM2097" s="249"/>
      <c r="AN2097" s="254"/>
      <c r="AO2097" s="255"/>
    </row>
    <row r="2098" spans="2:41" ht="12.45" customHeight="1" x14ac:dyDescent="0.3">
      <c r="B2098" s="456"/>
      <c r="C2098" s="430"/>
      <c r="D2098" s="424"/>
      <c r="E2098" s="245" t="s">
        <v>109</v>
      </c>
      <c r="F2098" s="203" t="s">
        <v>38</v>
      </c>
      <c r="G2098" s="246"/>
      <c r="H2098" s="203"/>
      <c r="I2098" s="231"/>
      <c r="J2098" s="203"/>
      <c r="K2098" s="218"/>
      <c r="L2098" s="247"/>
      <c r="M2098" s="247"/>
      <c r="N2098" s="203"/>
      <c r="O2098" s="236"/>
      <c r="P2098" s="236"/>
      <c r="Q2098" s="236"/>
      <c r="R2098" s="236"/>
      <c r="S2098" s="236"/>
      <c r="T2098" s="236"/>
      <c r="U2098" s="236"/>
      <c r="V2098" s="236"/>
      <c r="W2098" s="236"/>
      <c r="X2098" s="236"/>
      <c r="Y2098" s="240"/>
      <c r="Z2098" s="236"/>
      <c r="AA2098" s="236"/>
      <c r="AB2098" s="240"/>
      <c r="AC2098" s="249"/>
      <c r="AD2098" s="252"/>
      <c r="AE2098" s="253"/>
      <c r="AF2098" s="236"/>
      <c r="AG2098" s="249"/>
      <c r="AH2098" s="249"/>
      <c r="AI2098" s="249"/>
      <c r="AJ2098" s="249"/>
      <c r="AK2098" s="249"/>
      <c r="AL2098" s="249"/>
      <c r="AM2098" s="236"/>
      <c r="AN2098" s="240"/>
      <c r="AO2098" s="242"/>
    </row>
    <row r="2099" spans="2:41" ht="12.45" customHeight="1" x14ac:dyDescent="0.3">
      <c r="B2099" s="456"/>
      <c r="C2099" s="430"/>
      <c r="D2099" s="424"/>
      <c r="E2099" s="243" t="s">
        <v>127</v>
      </c>
      <c r="F2099" s="203" t="s">
        <v>38</v>
      </c>
      <c r="G2099" s="202"/>
      <c r="H2099" s="203"/>
      <c r="I2099" s="203"/>
      <c r="J2099" s="203"/>
      <c r="K2099" s="218"/>
      <c r="L2099" s="203"/>
      <c r="M2099" s="203"/>
      <c r="N2099" s="203"/>
      <c r="O2099" s="236"/>
      <c r="P2099" s="236"/>
      <c r="Q2099" s="236"/>
      <c r="R2099" s="236"/>
      <c r="S2099" s="236"/>
      <c r="T2099" s="236"/>
      <c r="U2099" s="236"/>
      <c r="V2099" s="236"/>
      <c r="W2099" s="236"/>
      <c r="X2099" s="236"/>
      <c r="Y2099" s="240"/>
      <c r="Z2099" s="236"/>
      <c r="AA2099" s="236"/>
      <c r="AB2099" s="240"/>
      <c r="AC2099" s="236"/>
      <c r="AD2099" s="237"/>
      <c r="AE2099" s="263"/>
      <c r="AF2099" s="236"/>
      <c r="AG2099" s="236"/>
      <c r="AH2099" s="236"/>
      <c r="AI2099" s="236"/>
      <c r="AJ2099" s="236"/>
      <c r="AK2099" s="236"/>
      <c r="AL2099" s="236"/>
      <c r="AM2099" s="236"/>
      <c r="AN2099" s="240"/>
      <c r="AO2099" s="242"/>
    </row>
    <row r="2100" spans="2:41" ht="12.45" customHeight="1" x14ac:dyDescent="0.3">
      <c r="B2100" s="456"/>
      <c r="C2100" s="430"/>
      <c r="D2100" s="425"/>
      <c r="E2100" s="188" t="s">
        <v>126</v>
      </c>
      <c r="F2100" s="321" t="s">
        <v>38</v>
      </c>
      <c r="G2100" s="259" t="str">
        <f>IF(AND(G2097&lt;&gt;"",G2098&lt;&gt;"",G2099&lt;&gt;""),G2097*G2098*G2099,"")</f>
        <v/>
      </c>
      <c r="H2100" s="259" t="str">
        <f>IF(AND(H2097&lt;&gt;"",H2098&lt;&gt;"",H2099&lt;&gt;""),H2097*H2098*H2099,"")</f>
        <v/>
      </c>
      <c r="I2100" s="259" t="str">
        <f t="shared" ref="I2100:AO2100" si="482">IF(AND(I2097&lt;&gt;"",I2098&lt;&gt;"",I2099&lt;&gt;""),I2097*I2098*I2099,"")</f>
        <v/>
      </c>
      <c r="J2100" s="259" t="str">
        <f t="shared" si="482"/>
        <v/>
      </c>
      <c r="K2100" s="259" t="str">
        <f t="shared" si="482"/>
        <v/>
      </c>
      <c r="L2100" s="259" t="str">
        <f t="shared" si="482"/>
        <v/>
      </c>
      <c r="M2100" s="259" t="str">
        <f t="shared" si="482"/>
        <v/>
      </c>
      <c r="N2100" s="259" t="str">
        <f t="shared" si="482"/>
        <v/>
      </c>
      <c r="O2100" s="259" t="str">
        <f t="shared" si="482"/>
        <v/>
      </c>
      <c r="P2100" s="259" t="str">
        <f t="shared" si="482"/>
        <v/>
      </c>
      <c r="Q2100" s="259" t="str">
        <f t="shared" si="482"/>
        <v/>
      </c>
      <c r="R2100" s="259" t="str">
        <f t="shared" si="482"/>
        <v/>
      </c>
      <c r="S2100" s="259" t="str">
        <f t="shared" si="482"/>
        <v/>
      </c>
      <c r="T2100" s="259" t="str">
        <f t="shared" si="482"/>
        <v/>
      </c>
      <c r="U2100" s="259" t="str">
        <f t="shared" si="482"/>
        <v/>
      </c>
      <c r="V2100" s="259" t="str">
        <f t="shared" si="482"/>
        <v/>
      </c>
      <c r="W2100" s="259" t="str">
        <f t="shared" si="482"/>
        <v/>
      </c>
      <c r="X2100" s="259" t="str">
        <f t="shared" si="482"/>
        <v/>
      </c>
      <c r="Y2100" s="259" t="str">
        <f t="shared" si="482"/>
        <v/>
      </c>
      <c r="Z2100" s="259" t="str">
        <f t="shared" si="482"/>
        <v/>
      </c>
      <c r="AA2100" s="259" t="str">
        <f t="shared" si="482"/>
        <v/>
      </c>
      <c r="AB2100" s="259" t="str">
        <f t="shared" si="482"/>
        <v/>
      </c>
      <c r="AC2100" s="259" t="str">
        <f t="shared" si="482"/>
        <v/>
      </c>
      <c r="AD2100" s="259" t="str">
        <f t="shared" si="482"/>
        <v/>
      </c>
      <c r="AE2100" s="259" t="str">
        <f t="shared" si="482"/>
        <v/>
      </c>
      <c r="AF2100" s="259" t="str">
        <f t="shared" si="482"/>
        <v/>
      </c>
      <c r="AG2100" s="259" t="str">
        <f t="shared" si="482"/>
        <v/>
      </c>
      <c r="AH2100" s="259" t="str">
        <f t="shared" si="482"/>
        <v/>
      </c>
      <c r="AI2100" s="259" t="str">
        <f t="shared" si="482"/>
        <v/>
      </c>
      <c r="AJ2100" s="259" t="str">
        <f t="shared" si="482"/>
        <v/>
      </c>
      <c r="AK2100" s="259" t="str">
        <f t="shared" si="482"/>
        <v/>
      </c>
      <c r="AL2100" s="259" t="str">
        <f t="shared" si="482"/>
        <v/>
      </c>
      <c r="AM2100" s="259" t="str">
        <f t="shared" si="482"/>
        <v/>
      </c>
      <c r="AN2100" s="259" t="str">
        <f t="shared" si="482"/>
        <v/>
      </c>
      <c r="AO2100" s="262" t="str">
        <f t="shared" si="482"/>
        <v/>
      </c>
    </row>
    <row r="2101" spans="2:41" ht="12.45" customHeight="1" x14ac:dyDescent="0.3">
      <c r="B2101" s="456"/>
      <c r="C2101" s="430"/>
      <c r="D2101" s="426" t="s">
        <v>110</v>
      </c>
      <c r="E2101" s="264" t="s">
        <v>46</v>
      </c>
      <c r="F2101" s="203" t="s">
        <v>38</v>
      </c>
      <c r="G2101" s="247"/>
      <c r="H2101" s="247"/>
      <c r="I2101" s="256"/>
      <c r="J2101" s="257"/>
      <c r="K2101" s="257"/>
      <c r="L2101" s="247"/>
      <c r="M2101" s="247"/>
      <c r="N2101" s="250"/>
      <c r="O2101" s="251"/>
      <c r="P2101" s="251"/>
      <c r="Q2101" s="251"/>
      <c r="R2101" s="251"/>
      <c r="S2101" s="251"/>
      <c r="T2101" s="251"/>
      <c r="U2101" s="251"/>
      <c r="V2101" s="251"/>
      <c r="W2101" s="251"/>
      <c r="X2101" s="249"/>
      <c r="Y2101" s="254"/>
      <c r="Z2101" s="249"/>
      <c r="AA2101" s="249"/>
      <c r="AB2101" s="254"/>
      <c r="AC2101" s="249"/>
      <c r="AD2101" s="252"/>
      <c r="AE2101" s="258"/>
      <c r="AF2101" s="249"/>
      <c r="AG2101" s="249"/>
      <c r="AH2101" s="249"/>
      <c r="AI2101" s="249"/>
      <c r="AJ2101" s="249"/>
      <c r="AK2101" s="249"/>
      <c r="AL2101" s="249"/>
      <c r="AM2101" s="249"/>
      <c r="AN2101" s="254"/>
      <c r="AO2101" s="255"/>
    </row>
    <row r="2102" spans="2:41" ht="12.45" customHeight="1" x14ac:dyDescent="0.3">
      <c r="B2102" s="456"/>
      <c r="C2102" s="430"/>
      <c r="D2102" s="424"/>
      <c r="E2102" s="245" t="s">
        <v>109</v>
      </c>
      <c r="F2102" s="203" t="s">
        <v>38</v>
      </c>
      <c r="G2102" s="246"/>
      <c r="H2102" s="203"/>
      <c r="I2102" s="231"/>
      <c r="J2102" s="203"/>
      <c r="K2102" s="218"/>
      <c r="L2102" s="247"/>
      <c r="M2102" s="247"/>
      <c r="N2102" s="203"/>
      <c r="O2102" s="236"/>
      <c r="P2102" s="236"/>
      <c r="Q2102" s="236"/>
      <c r="R2102" s="236"/>
      <c r="S2102" s="236"/>
      <c r="T2102" s="236"/>
      <c r="U2102" s="236"/>
      <c r="V2102" s="236"/>
      <c r="W2102" s="236"/>
      <c r="X2102" s="236"/>
      <c r="Y2102" s="240"/>
      <c r="Z2102" s="236"/>
      <c r="AA2102" s="236"/>
      <c r="AB2102" s="240"/>
      <c r="AC2102" s="249"/>
      <c r="AD2102" s="252"/>
      <c r="AE2102" s="253"/>
      <c r="AF2102" s="236"/>
      <c r="AG2102" s="249"/>
      <c r="AH2102" s="249"/>
      <c r="AI2102" s="249"/>
      <c r="AJ2102" s="249"/>
      <c r="AK2102" s="249"/>
      <c r="AL2102" s="249"/>
      <c r="AM2102" s="236"/>
      <c r="AN2102" s="240"/>
      <c r="AO2102" s="242"/>
    </row>
    <row r="2103" spans="2:41" ht="12.45" customHeight="1" x14ac:dyDescent="0.3">
      <c r="B2103" s="456"/>
      <c r="C2103" s="430"/>
      <c r="D2103" s="424"/>
      <c r="E2103" s="243" t="s">
        <v>127</v>
      </c>
      <c r="F2103" s="203" t="s">
        <v>38</v>
      </c>
      <c r="G2103" s="202"/>
      <c r="H2103" s="203"/>
      <c r="I2103" s="203"/>
      <c r="J2103" s="203"/>
      <c r="K2103" s="218"/>
      <c r="L2103" s="203"/>
      <c r="M2103" s="203"/>
      <c r="N2103" s="203"/>
      <c r="O2103" s="236"/>
      <c r="P2103" s="236"/>
      <c r="Q2103" s="236"/>
      <c r="R2103" s="236"/>
      <c r="S2103" s="236"/>
      <c r="T2103" s="236"/>
      <c r="U2103" s="236"/>
      <c r="V2103" s="236"/>
      <c r="W2103" s="236"/>
      <c r="X2103" s="236"/>
      <c r="Y2103" s="240"/>
      <c r="Z2103" s="236"/>
      <c r="AA2103" s="236"/>
      <c r="AB2103" s="240"/>
      <c r="AC2103" s="236"/>
      <c r="AD2103" s="237"/>
      <c r="AE2103" s="263"/>
      <c r="AF2103" s="236"/>
      <c r="AG2103" s="236"/>
      <c r="AH2103" s="236"/>
      <c r="AI2103" s="236"/>
      <c r="AJ2103" s="236"/>
      <c r="AK2103" s="236"/>
      <c r="AL2103" s="236"/>
      <c r="AM2103" s="236"/>
      <c r="AN2103" s="240"/>
      <c r="AO2103" s="242"/>
    </row>
    <row r="2104" spans="2:41" ht="12.45" customHeight="1" thickBot="1" x14ac:dyDescent="0.35">
      <c r="B2104" s="456"/>
      <c r="C2104" s="431"/>
      <c r="D2104" s="428"/>
      <c r="E2104" s="189" t="s">
        <v>126</v>
      </c>
      <c r="F2104" s="321" t="s">
        <v>38</v>
      </c>
      <c r="G2104" s="265" t="str">
        <f>IF(AND(G2101&lt;&gt;"",G2102&lt;&gt;"",G2103&lt;&gt;""),G2101*G2102*G2103,"")</f>
        <v/>
      </c>
      <c r="H2104" s="265" t="str">
        <f>IF(AND(H2101&lt;&gt;"",H2102&lt;&gt;"",H2103&lt;&gt;""),H2101*H2102*H2103,"")</f>
        <v/>
      </c>
      <c r="I2104" s="265" t="str">
        <f t="shared" ref="I2104:M2104" si="483">IF(AND(I2101&lt;&gt;"",I2102&lt;&gt;"",I2103&lt;&gt;""),I2101*I2102*I2103,"")</f>
        <v/>
      </c>
      <c r="J2104" s="265" t="str">
        <f t="shared" si="483"/>
        <v/>
      </c>
      <c r="K2104" s="265" t="str">
        <f t="shared" si="483"/>
        <v/>
      </c>
      <c r="L2104" s="265" t="str">
        <f t="shared" si="483"/>
        <v/>
      </c>
      <c r="M2104" s="265" t="str">
        <f t="shared" si="483"/>
        <v/>
      </c>
      <c r="N2104" s="265" t="str">
        <f>IF(AND(N2101&lt;&gt;"",N2102&lt;&gt;"",N2103&lt;&gt;""),N2101*N2102*N2103,"")</f>
        <v/>
      </c>
      <c r="O2104" s="265" t="str">
        <f t="shared" ref="O2104:AO2104" si="484">IF(AND(O2101&lt;&gt;"",O2102&lt;&gt;"",O2103&lt;&gt;""),O2101*O2102*O2103,"")</f>
        <v/>
      </c>
      <c r="P2104" s="265" t="str">
        <f t="shared" si="484"/>
        <v/>
      </c>
      <c r="Q2104" s="265" t="str">
        <f t="shared" si="484"/>
        <v/>
      </c>
      <c r="R2104" s="265" t="str">
        <f t="shared" si="484"/>
        <v/>
      </c>
      <c r="S2104" s="265" t="str">
        <f t="shared" si="484"/>
        <v/>
      </c>
      <c r="T2104" s="265" t="str">
        <f t="shared" si="484"/>
        <v/>
      </c>
      <c r="U2104" s="265" t="str">
        <f t="shared" si="484"/>
        <v/>
      </c>
      <c r="V2104" s="265" t="str">
        <f t="shared" si="484"/>
        <v/>
      </c>
      <c r="W2104" s="265" t="str">
        <f t="shared" si="484"/>
        <v/>
      </c>
      <c r="X2104" s="265" t="str">
        <f t="shared" si="484"/>
        <v/>
      </c>
      <c r="Y2104" s="265" t="str">
        <f t="shared" si="484"/>
        <v/>
      </c>
      <c r="Z2104" s="265" t="str">
        <f t="shared" si="484"/>
        <v/>
      </c>
      <c r="AA2104" s="265" t="str">
        <f t="shared" si="484"/>
        <v/>
      </c>
      <c r="AB2104" s="265" t="str">
        <f t="shared" si="484"/>
        <v/>
      </c>
      <c r="AC2104" s="265" t="str">
        <f t="shared" si="484"/>
        <v/>
      </c>
      <c r="AD2104" s="265" t="str">
        <f t="shared" si="484"/>
        <v/>
      </c>
      <c r="AE2104" s="265" t="str">
        <f t="shared" si="484"/>
        <v/>
      </c>
      <c r="AF2104" s="265" t="str">
        <f t="shared" si="484"/>
        <v/>
      </c>
      <c r="AG2104" s="265" t="str">
        <f t="shared" si="484"/>
        <v/>
      </c>
      <c r="AH2104" s="265" t="str">
        <f t="shared" si="484"/>
        <v/>
      </c>
      <c r="AI2104" s="265" t="str">
        <f t="shared" si="484"/>
        <v/>
      </c>
      <c r="AJ2104" s="265" t="str">
        <f t="shared" si="484"/>
        <v/>
      </c>
      <c r="AK2104" s="265" t="str">
        <f t="shared" si="484"/>
        <v/>
      </c>
      <c r="AL2104" s="265" t="str">
        <f t="shared" si="484"/>
        <v/>
      </c>
      <c r="AM2104" s="265" t="str">
        <f t="shared" si="484"/>
        <v/>
      </c>
      <c r="AN2104" s="265" t="str">
        <f t="shared" si="484"/>
        <v/>
      </c>
      <c r="AO2104" s="266" t="str">
        <f t="shared" si="484"/>
        <v/>
      </c>
    </row>
    <row r="2105" spans="2:41" ht="12.45" customHeight="1" x14ac:dyDescent="0.3">
      <c r="B2105" s="456"/>
      <c r="C2105" s="422" t="s">
        <v>113</v>
      </c>
      <c r="D2105" s="424" t="s">
        <v>115</v>
      </c>
      <c r="E2105" s="219" t="s">
        <v>125</v>
      </c>
      <c r="F2105" s="197" t="s">
        <v>38</v>
      </c>
      <c r="G2105" s="197"/>
      <c r="H2105" s="197"/>
      <c r="I2105" s="197"/>
      <c r="J2105" s="197"/>
      <c r="K2105" s="197"/>
      <c r="L2105" s="197"/>
      <c r="M2105" s="197"/>
      <c r="N2105" s="197"/>
      <c r="O2105" s="197"/>
      <c r="P2105" s="197"/>
      <c r="Q2105" s="197"/>
      <c r="R2105" s="197"/>
      <c r="S2105" s="197"/>
      <c r="T2105" s="197"/>
      <c r="U2105" s="197"/>
      <c r="V2105" s="197"/>
      <c r="W2105" s="197"/>
      <c r="X2105" s="197"/>
      <c r="Y2105" s="197"/>
      <c r="Z2105" s="197"/>
      <c r="AA2105" s="197"/>
      <c r="AB2105" s="197"/>
      <c r="AC2105" s="197"/>
      <c r="AD2105" s="197"/>
      <c r="AE2105" s="197"/>
      <c r="AF2105" s="197"/>
      <c r="AG2105" s="197"/>
      <c r="AH2105" s="197"/>
      <c r="AI2105" s="197"/>
      <c r="AJ2105" s="197"/>
      <c r="AK2105" s="197"/>
      <c r="AL2105" s="197"/>
      <c r="AM2105" s="197"/>
      <c r="AN2105" s="197"/>
      <c r="AO2105" s="213"/>
    </row>
    <row r="2106" spans="2:41" ht="12.45" customHeight="1" x14ac:dyDescent="0.3">
      <c r="B2106" s="456"/>
      <c r="C2106" s="422"/>
      <c r="D2106" s="425"/>
      <c r="E2106" s="220" t="s">
        <v>126</v>
      </c>
      <c r="F2106" s="321" t="s">
        <v>38</v>
      </c>
      <c r="G2106" s="198" t="str">
        <f>IF(G2105&lt;&gt;"",G2105*PRINCIPAL!$C$174,"")</f>
        <v/>
      </c>
      <c r="H2106" s="198" t="str">
        <f>IF(H2105&lt;&gt;"",H2105*PRINCIPAL!$C$174,"")</f>
        <v/>
      </c>
      <c r="I2106" s="198" t="str">
        <f>IF(I2105&lt;&gt;"",I2105*PRINCIPAL!$C$174,"")</f>
        <v/>
      </c>
      <c r="J2106" s="198" t="str">
        <f>IF(J2105&lt;&gt;"",J2105*PRINCIPAL!$C$174,"")</f>
        <v/>
      </c>
      <c r="K2106" s="198" t="str">
        <f>IF(K2105&lt;&gt;"",K2105*PRINCIPAL!$C$174,"")</f>
        <v/>
      </c>
      <c r="L2106" s="198" t="str">
        <f>IF(L2105&lt;&gt;"",L2105*PRINCIPAL!$C$174,"")</f>
        <v/>
      </c>
      <c r="M2106" s="198" t="str">
        <f>IF(M2105&lt;&gt;"",M2105*PRINCIPAL!$C$174,"")</f>
        <v/>
      </c>
      <c r="N2106" s="198" t="str">
        <f>IF(N2105&lt;&gt;"",N2105*PRINCIPAL!$C$174,"")</f>
        <v/>
      </c>
      <c r="O2106" s="198" t="str">
        <f>IF(O2105&lt;&gt;"",O2105*PRINCIPAL!$C$174,"")</f>
        <v/>
      </c>
      <c r="P2106" s="198" t="str">
        <f>IF(P2105&lt;&gt;"",P2105*PRINCIPAL!$C$174,"")</f>
        <v/>
      </c>
      <c r="Q2106" s="198" t="str">
        <f>IF(Q2105&lt;&gt;"",Q2105*PRINCIPAL!$C$174,"")</f>
        <v/>
      </c>
      <c r="R2106" s="198" t="str">
        <f>IF(R2105&lt;&gt;"",R2105*PRINCIPAL!$C$174,"")</f>
        <v/>
      </c>
      <c r="S2106" s="198" t="str">
        <f>IF(S2105&lt;&gt;"",S2105*PRINCIPAL!$C$174,"")</f>
        <v/>
      </c>
      <c r="T2106" s="198" t="str">
        <f>IF(T2105&lt;&gt;"",T2105*PRINCIPAL!$C$174,"")</f>
        <v/>
      </c>
      <c r="U2106" s="198" t="str">
        <f>IF(U2105&lt;&gt;"",U2105*PRINCIPAL!$C$174,"")</f>
        <v/>
      </c>
      <c r="V2106" s="198" t="str">
        <f>IF(V2105&lt;&gt;"",V2105*PRINCIPAL!$C$174,"")</f>
        <v/>
      </c>
      <c r="W2106" s="198" t="str">
        <f>IF(W2105&lt;&gt;"",W2105*PRINCIPAL!$C$174,"")</f>
        <v/>
      </c>
      <c r="X2106" s="198" t="str">
        <f>IF(X2105&lt;&gt;"",X2105*PRINCIPAL!$C$174,"")</f>
        <v/>
      </c>
      <c r="Y2106" s="198" t="str">
        <f>IF(Y2105&lt;&gt;"",Y2105*PRINCIPAL!$C$174,"")</f>
        <v/>
      </c>
      <c r="Z2106" s="198" t="str">
        <f>IF(Z2105&lt;&gt;"",Z2105*PRINCIPAL!$C$174,"")</f>
        <v/>
      </c>
      <c r="AA2106" s="198" t="str">
        <f>IF(AA2105&lt;&gt;"",AA2105*PRINCIPAL!$C$174,"")</f>
        <v/>
      </c>
      <c r="AB2106" s="198" t="str">
        <f>IF(AB2105&lt;&gt;"",AB2105*PRINCIPAL!$C$174,"")</f>
        <v/>
      </c>
      <c r="AC2106" s="198" t="str">
        <f>IF(AC2105&lt;&gt;"",AC2105*PRINCIPAL!$C$174,"")</f>
        <v/>
      </c>
      <c r="AD2106" s="198" t="str">
        <f>IF(AD2105&lt;&gt;"",AD2105*PRINCIPAL!$C$174,"")</f>
        <v/>
      </c>
      <c r="AE2106" s="198" t="str">
        <f>IF(AE2105&lt;&gt;"",AE2105*PRINCIPAL!$C$174,"")</f>
        <v/>
      </c>
      <c r="AF2106" s="198" t="str">
        <f>IF(AF2105&lt;&gt;"",AF2105*PRINCIPAL!$C$174,"")</f>
        <v/>
      </c>
      <c r="AG2106" s="198" t="str">
        <f>IF(AG2105&lt;&gt;"",AG2105*PRINCIPAL!$C$174,"")</f>
        <v/>
      </c>
      <c r="AH2106" s="198" t="str">
        <f>IF(AH2105&lt;&gt;"",AH2105*PRINCIPAL!$C$174,"")</f>
        <v/>
      </c>
      <c r="AI2106" s="198" t="str">
        <f>IF(AI2105&lt;&gt;"",AI2105*PRINCIPAL!$C$174,"")</f>
        <v/>
      </c>
      <c r="AJ2106" s="198" t="str">
        <f>IF(AJ2105&lt;&gt;"",AJ2105*PRINCIPAL!$C$174,"")</f>
        <v/>
      </c>
      <c r="AK2106" s="198" t="str">
        <f>IF(AK2105&lt;&gt;"",AK2105*PRINCIPAL!$C$174,"")</f>
        <v/>
      </c>
      <c r="AL2106" s="198" t="str">
        <f>IF(AL2105&lt;&gt;"",AL2105*PRINCIPAL!$C$174,"")</f>
        <v/>
      </c>
      <c r="AM2106" s="198" t="str">
        <f>IF(AM2105&lt;&gt;"",AM2105*PRINCIPAL!$C$174,"")</f>
        <v/>
      </c>
      <c r="AN2106" s="198" t="str">
        <f>IF(AN2105&lt;&gt;"",AN2105*PRINCIPAL!$C$174,"")</f>
        <v/>
      </c>
      <c r="AO2106" s="290" t="str">
        <f>IF(AO2105&lt;&gt;"",AO2105*PRINCIPAL!$C$174,"")</f>
        <v/>
      </c>
    </row>
    <row r="2107" spans="2:41" ht="12.45" customHeight="1" x14ac:dyDescent="0.3">
      <c r="B2107" s="456"/>
      <c r="C2107" s="422"/>
      <c r="D2107" s="426" t="s">
        <v>115</v>
      </c>
      <c r="E2107" s="222" t="s">
        <v>125</v>
      </c>
      <c r="F2107" s="203" t="s">
        <v>38</v>
      </c>
      <c r="G2107" s="203"/>
      <c r="H2107" s="203"/>
      <c r="I2107" s="203"/>
      <c r="J2107" s="203"/>
      <c r="K2107" s="203"/>
      <c r="L2107" s="203"/>
      <c r="M2107" s="203"/>
      <c r="N2107" s="203"/>
      <c r="O2107" s="203"/>
      <c r="P2107" s="203"/>
      <c r="Q2107" s="203"/>
      <c r="R2107" s="203"/>
      <c r="S2107" s="203"/>
      <c r="T2107" s="203"/>
      <c r="U2107" s="203"/>
      <c r="V2107" s="203"/>
      <c r="W2107" s="203"/>
      <c r="X2107" s="203"/>
      <c r="Y2107" s="203"/>
      <c r="Z2107" s="203"/>
      <c r="AA2107" s="203"/>
      <c r="AB2107" s="203"/>
      <c r="AC2107" s="203"/>
      <c r="AD2107" s="203"/>
      <c r="AE2107" s="203"/>
      <c r="AF2107" s="203"/>
      <c r="AG2107" s="203"/>
      <c r="AH2107" s="203"/>
      <c r="AI2107" s="203"/>
      <c r="AJ2107" s="203"/>
      <c r="AK2107" s="203"/>
      <c r="AL2107" s="203"/>
      <c r="AM2107" s="203"/>
      <c r="AN2107" s="203"/>
      <c r="AO2107" s="214"/>
    </row>
    <row r="2108" spans="2:41" ht="12.45" customHeight="1" x14ac:dyDescent="0.3">
      <c r="B2108" s="456"/>
      <c r="C2108" s="422"/>
      <c r="D2108" s="425"/>
      <c r="E2108" s="220" t="s">
        <v>126</v>
      </c>
      <c r="F2108" s="321" t="s">
        <v>38</v>
      </c>
      <c r="G2108" s="204" t="str">
        <f>IF(G2107&lt;&gt;"",G2107*PRINCIPAL!$C$174,"")</f>
        <v/>
      </c>
      <c r="H2108" s="204" t="str">
        <f>IF(H2107&lt;&gt;"",H2107*PRINCIPAL!$C$174,"")</f>
        <v/>
      </c>
      <c r="I2108" s="204" t="str">
        <f>IF(I2107&lt;&gt;"",I2107*PRINCIPAL!$C$174,"")</f>
        <v/>
      </c>
      <c r="J2108" s="204" t="str">
        <f>IF(J2107&lt;&gt;"",J2107*PRINCIPAL!$C$174,"")</f>
        <v/>
      </c>
      <c r="K2108" s="204" t="str">
        <f>IF(K2107&lt;&gt;"",K2107*PRINCIPAL!$C$174,"")</f>
        <v/>
      </c>
      <c r="L2108" s="204" t="str">
        <f>IF(L2107&lt;&gt;"",L2107*PRINCIPAL!$C$174,"")</f>
        <v/>
      </c>
      <c r="M2108" s="204" t="str">
        <f>IF(M2107&lt;&gt;"",M2107*PRINCIPAL!$C$174,"")</f>
        <v/>
      </c>
      <c r="N2108" s="204" t="str">
        <f>IF(N2107&lt;&gt;"",N2107*PRINCIPAL!$C$174,"")</f>
        <v/>
      </c>
      <c r="O2108" s="204" t="str">
        <f>IF(O2107&lt;&gt;"",O2107*PRINCIPAL!$C$174,"")</f>
        <v/>
      </c>
      <c r="P2108" s="204" t="str">
        <f>IF(P2107&lt;&gt;"",P2107*PRINCIPAL!$C$174,"")</f>
        <v/>
      </c>
      <c r="Q2108" s="204" t="str">
        <f>IF(Q2107&lt;&gt;"",Q2107*PRINCIPAL!$C$174,"")</f>
        <v/>
      </c>
      <c r="R2108" s="204" t="str">
        <f>IF(R2107&lt;&gt;"",R2107*PRINCIPAL!$C$174,"")</f>
        <v/>
      </c>
      <c r="S2108" s="204" t="str">
        <f>IF(S2107&lt;&gt;"",S2107*PRINCIPAL!$C$174,"")</f>
        <v/>
      </c>
      <c r="T2108" s="204" t="str">
        <f>IF(T2107&lt;&gt;"",T2107*PRINCIPAL!$C$174,"")</f>
        <v/>
      </c>
      <c r="U2108" s="204" t="str">
        <f>IF(U2107&lt;&gt;"",U2107*PRINCIPAL!$C$174,"")</f>
        <v/>
      </c>
      <c r="V2108" s="204" t="str">
        <f>IF(V2107&lt;&gt;"",V2107*PRINCIPAL!$C$174,"")</f>
        <v/>
      </c>
      <c r="W2108" s="204" t="str">
        <f>IF(W2107&lt;&gt;"",W2107*PRINCIPAL!$C$174,"")</f>
        <v/>
      </c>
      <c r="X2108" s="204" t="str">
        <f>IF(X2107&lt;&gt;"",X2107*PRINCIPAL!$C$174,"")</f>
        <v/>
      </c>
      <c r="Y2108" s="204" t="str">
        <f>IF(Y2107&lt;&gt;"",Y2107*PRINCIPAL!$C$174,"")</f>
        <v/>
      </c>
      <c r="Z2108" s="204" t="str">
        <f>IF(Z2107&lt;&gt;"",Z2107*PRINCIPAL!$C$174,"")</f>
        <v/>
      </c>
      <c r="AA2108" s="204" t="str">
        <f>IF(AA2107&lt;&gt;"",AA2107*PRINCIPAL!$C$174,"")</f>
        <v/>
      </c>
      <c r="AB2108" s="204" t="str">
        <f>IF(AB2107&lt;&gt;"",AB2107*PRINCIPAL!$C$174,"")</f>
        <v/>
      </c>
      <c r="AC2108" s="204" t="str">
        <f>IF(AC2107&lt;&gt;"",AC2107*PRINCIPAL!$C$174,"")</f>
        <v/>
      </c>
      <c r="AD2108" s="204" t="str">
        <f>IF(AD2107&lt;&gt;"",AD2107*PRINCIPAL!$C$174,"")</f>
        <v/>
      </c>
      <c r="AE2108" s="204" t="str">
        <f>IF(AE2107&lt;&gt;"",AE2107*PRINCIPAL!$C$174,"")</f>
        <v/>
      </c>
      <c r="AF2108" s="204" t="str">
        <f>IF(AF2107&lt;&gt;"",AF2107*PRINCIPAL!$C$174,"")</f>
        <v/>
      </c>
      <c r="AG2108" s="204" t="str">
        <f>IF(AG2107&lt;&gt;"",AG2107*PRINCIPAL!$C$174,"")</f>
        <v/>
      </c>
      <c r="AH2108" s="204" t="str">
        <f>IF(AH2107&lt;&gt;"",AH2107*PRINCIPAL!$C$174,"")</f>
        <v/>
      </c>
      <c r="AI2108" s="204" t="str">
        <f>IF(AI2107&lt;&gt;"",AI2107*PRINCIPAL!$C$174,"")</f>
        <v/>
      </c>
      <c r="AJ2108" s="204" t="str">
        <f>IF(AJ2107&lt;&gt;"",AJ2107*PRINCIPAL!$C$174,"")</f>
        <v/>
      </c>
      <c r="AK2108" s="204" t="str">
        <f>IF(AK2107&lt;&gt;"",AK2107*PRINCIPAL!$C$174,"")</f>
        <v/>
      </c>
      <c r="AL2108" s="204" t="str">
        <f>IF(AL2107&lt;&gt;"",AL2107*PRINCIPAL!$C$174,"")</f>
        <v/>
      </c>
      <c r="AM2108" s="204" t="str">
        <f>IF(AM2107&lt;&gt;"",AM2107*PRINCIPAL!$C$174,"")</f>
        <v/>
      </c>
      <c r="AN2108" s="204" t="str">
        <f>IF(AN2107&lt;&gt;"",AN2107*PRINCIPAL!$C$174,"")</f>
        <v/>
      </c>
      <c r="AO2108" s="210" t="str">
        <f>IF(AO2107&lt;&gt;"",AO2107*PRINCIPAL!$C$174,"")</f>
        <v/>
      </c>
    </row>
    <row r="2109" spans="2:41" ht="12.45" customHeight="1" x14ac:dyDescent="0.3">
      <c r="B2109" s="456"/>
      <c r="C2109" s="422"/>
      <c r="D2109" s="426" t="s">
        <v>115</v>
      </c>
      <c r="E2109" s="222" t="s">
        <v>125</v>
      </c>
      <c r="F2109" s="203" t="s">
        <v>38</v>
      </c>
      <c r="G2109" s="203"/>
      <c r="H2109" s="203"/>
      <c r="I2109" s="203"/>
      <c r="J2109" s="203"/>
      <c r="K2109" s="203"/>
      <c r="L2109" s="203"/>
      <c r="M2109" s="203"/>
      <c r="N2109" s="203"/>
      <c r="O2109" s="203"/>
      <c r="P2109" s="203"/>
      <c r="Q2109" s="203"/>
      <c r="R2109" s="203"/>
      <c r="S2109" s="203"/>
      <c r="T2109" s="203"/>
      <c r="U2109" s="203"/>
      <c r="V2109" s="203"/>
      <c r="W2109" s="203"/>
      <c r="X2109" s="203"/>
      <c r="Y2109" s="203"/>
      <c r="Z2109" s="203"/>
      <c r="AA2109" s="203"/>
      <c r="AB2109" s="203"/>
      <c r="AC2109" s="203"/>
      <c r="AD2109" s="203"/>
      <c r="AE2109" s="203"/>
      <c r="AF2109" s="203"/>
      <c r="AG2109" s="203"/>
      <c r="AH2109" s="203"/>
      <c r="AI2109" s="203"/>
      <c r="AJ2109" s="203"/>
      <c r="AK2109" s="203"/>
      <c r="AL2109" s="203"/>
      <c r="AM2109" s="203"/>
      <c r="AN2109" s="203"/>
      <c r="AO2109" s="214"/>
    </row>
    <row r="2110" spans="2:41" ht="12.45" customHeight="1" x14ac:dyDescent="0.3">
      <c r="B2110" s="456"/>
      <c r="C2110" s="422"/>
      <c r="D2110" s="425"/>
      <c r="E2110" s="220" t="s">
        <v>126</v>
      </c>
      <c r="F2110" s="321" t="s">
        <v>38</v>
      </c>
      <c r="G2110" s="204" t="str">
        <f>IF(G2109&lt;&gt;"",G2109*PRINCIPAL!$C$174,"")</f>
        <v/>
      </c>
      <c r="H2110" s="204" t="str">
        <f>IF(H2109&lt;&gt;"",H2109*PRINCIPAL!$C$174,"")</f>
        <v/>
      </c>
      <c r="I2110" s="204" t="str">
        <f>IF(I2109&lt;&gt;"",I2109*PRINCIPAL!$C$174,"")</f>
        <v/>
      </c>
      <c r="J2110" s="204" t="str">
        <f>IF(J2109&lt;&gt;"",J2109*PRINCIPAL!$C$174,"")</f>
        <v/>
      </c>
      <c r="K2110" s="204" t="str">
        <f>IF(K2109&lt;&gt;"",K2109*PRINCIPAL!$C$174,"")</f>
        <v/>
      </c>
      <c r="L2110" s="204" t="str">
        <f>IF(L2109&lt;&gt;"",L2109*PRINCIPAL!$C$174,"")</f>
        <v/>
      </c>
      <c r="M2110" s="204" t="str">
        <f>IF(M2109&lt;&gt;"",M2109*PRINCIPAL!$C$174,"")</f>
        <v/>
      </c>
      <c r="N2110" s="204" t="str">
        <f>IF(N2109&lt;&gt;"",N2109*PRINCIPAL!$C$174,"")</f>
        <v/>
      </c>
      <c r="O2110" s="204" t="str">
        <f>IF(O2109&lt;&gt;"",O2109*PRINCIPAL!$C$174,"")</f>
        <v/>
      </c>
      <c r="P2110" s="204" t="str">
        <f>IF(P2109&lt;&gt;"",P2109*PRINCIPAL!$C$174,"")</f>
        <v/>
      </c>
      <c r="Q2110" s="204" t="str">
        <f>IF(Q2109&lt;&gt;"",Q2109*PRINCIPAL!$C$174,"")</f>
        <v/>
      </c>
      <c r="R2110" s="204" t="str">
        <f>IF(R2109&lt;&gt;"",R2109*PRINCIPAL!$C$174,"")</f>
        <v/>
      </c>
      <c r="S2110" s="204" t="str">
        <f>IF(S2109&lt;&gt;"",S2109*PRINCIPAL!$C$174,"")</f>
        <v/>
      </c>
      <c r="T2110" s="204" t="str">
        <f>IF(T2109&lt;&gt;"",T2109*PRINCIPAL!$C$174,"")</f>
        <v/>
      </c>
      <c r="U2110" s="204" t="str">
        <f>IF(U2109&lt;&gt;"",U2109*PRINCIPAL!$C$174,"")</f>
        <v/>
      </c>
      <c r="V2110" s="204" t="str">
        <f>IF(V2109&lt;&gt;"",V2109*PRINCIPAL!$C$174,"")</f>
        <v/>
      </c>
      <c r="W2110" s="204" t="str">
        <f>IF(W2109&lt;&gt;"",W2109*PRINCIPAL!$C$174,"")</f>
        <v/>
      </c>
      <c r="X2110" s="204" t="str">
        <f>IF(X2109&lt;&gt;"",X2109*PRINCIPAL!$C$174,"")</f>
        <v/>
      </c>
      <c r="Y2110" s="204" t="str">
        <f>IF(Y2109&lt;&gt;"",Y2109*PRINCIPAL!$C$174,"")</f>
        <v/>
      </c>
      <c r="Z2110" s="204" t="str">
        <f>IF(Z2109&lt;&gt;"",Z2109*PRINCIPAL!$C$174,"")</f>
        <v/>
      </c>
      <c r="AA2110" s="204" t="str">
        <f>IF(AA2109&lt;&gt;"",AA2109*PRINCIPAL!$C$174,"")</f>
        <v/>
      </c>
      <c r="AB2110" s="204" t="str">
        <f>IF(AB2109&lt;&gt;"",AB2109*PRINCIPAL!$C$174,"")</f>
        <v/>
      </c>
      <c r="AC2110" s="204" t="str">
        <f>IF(AC2109&lt;&gt;"",AC2109*PRINCIPAL!$C$174,"")</f>
        <v/>
      </c>
      <c r="AD2110" s="204" t="str">
        <f>IF(AD2109&lt;&gt;"",AD2109*PRINCIPAL!$C$174,"")</f>
        <v/>
      </c>
      <c r="AE2110" s="204" t="str">
        <f>IF(AE2109&lt;&gt;"",AE2109*PRINCIPAL!$C$174,"")</f>
        <v/>
      </c>
      <c r="AF2110" s="204" t="str">
        <f>IF(AF2109&lt;&gt;"",AF2109*PRINCIPAL!$C$174,"")</f>
        <v/>
      </c>
      <c r="AG2110" s="204" t="str">
        <f>IF(AG2109&lt;&gt;"",AG2109*PRINCIPAL!$C$174,"")</f>
        <v/>
      </c>
      <c r="AH2110" s="204" t="str">
        <f>IF(AH2109&lt;&gt;"",AH2109*PRINCIPAL!$C$174,"")</f>
        <v/>
      </c>
      <c r="AI2110" s="204" t="str">
        <f>IF(AI2109&lt;&gt;"",AI2109*PRINCIPAL!$C$174,"")</f>
        <v/>
      </c>
      <c r="AJ2110" s="204" t="str">
        <f>IF(AJ2109&lt;&gt;"",AJ2109*PRINCIPAL!$C$174,"")</f>
        <v/>
      </c>
      <c r="AK2110" s="204" t="str">
        <f>IF(AK2109&lt;&gt;"",AK2109*PRINCIPAL!$C$174,"")</f>
        <v/>
      </c>
      <c r="AL2110" s="204" t="str">
        <f>IF(AL2109&lt;&gt;"",AL2109*PRINCIPAL!$C$174,"")</f>
        <v/>
      </c>
      <c r="AM2110" s="204" t="str">
        <f>IF(AM2109&lt;&gt;"",AM2109*PRINCIPAL!$C$174,"")</f>
        <v/>
      </c>
      <c r="AN2110" s="204" t="str">
        <f>IF(AN2109&lt;&gt;"",AN2109*PRINCIPAL!$C$174,"")</f>
        <v/>
      </c>
      <c r="AO2110" s="210" t="str">
        <f>IF(AO2109&lt;&gt;"",AO2109*PRINCIPAL!$C$174,"")</f>
        <v/>
      </c>
    </row>
    <row r="2111" spans="2:41" ht="12.45" customHeight="1" x14ac:dyDescent="0.3">
      <c r="B2111" s="456"/>
      <c r="C2111" s="422"/>
      <c r="D2111" s="426" t="s">
        <v>115</v>
      </c>
      <c r="E2111" s="222" t="s">
        <v>125</v>
      </c>
      <c r="F2111" s="203" t="s">
        <v>38</v>
      </c>
      <c r="G2111" s="203"/>
      <c r="H2111" s="203"/>
      <c r="I2111" s="203"/>
      <c r="J2111" s="203"/>
      <c r="K2111" s="203"/>
      <c r="L2111" s="203"/>
      <c r="M2111" s="203"/>
      <c r="N2111" s="203"/>
      <c r="O2111" s="203"/>
      <c r="P2111" s="203"/>
      <c r="Q2111" s="203"/>
      <c r="R2111" s="203"/>
      <c r="S2111" s="203"/>
      <c r="T2111" s="203"/>
      <c r="U2111" s="203"/>
      <c r="V2111" s="203"/>
      <c r="W2111" s="203"/>
      <c r="X2111" s="203"/>
      <c r="Y2111" s="203"/>
      <c r="Z2111" s="203"/>
      <c r="AA2111" s="203"/>
      <c r="AB2111" s="203"/>
      <c r="AC2111" s="203"/>
      <c r="AD2111" s="203"/>
      <c r="AE2111" s="203"/>
      <c r="AF2111" s="203"/>
      <c r="AG2111" s="203"/>
      <c r="AH2111" s="203"/>
      <c r="AI2111" s="203"/>
      <c r="AJ2111" s="203"/>
      <c r="AK2111" s="203"/>
      <c r="AL2111" s="203"/>
      <c r="AM2111" s="203"/>
      <c r="AN2111" s="203"/>
      <c r="AO2111" s="214"/>
    </row>
    <row r="2112" spans="2:41" ht="12.45" customHeight="1" x14ac:dyDescent="0.3">
      <c r="B2112" s="456"/>
      <c r="C2112" s="422"/>
      <c r="D2112" s="425"/>
      <c r="E2112" s="220" t="s">
        <v>126</v>
      </c>
      <c r="F2112" s="321" t="s">
        <v>38</v>
      </c>
      <c r="G2112" s="204" t="str">
        <f>IF(G2111&lt;&gt;"",G2111*PRINCIPAL!$C$174,"")</f>
        <v/>
      </c>
      <c r="H2112" s="204" t="str">
        <f>IF(H2111&lt;&gt;"",H2111*PRINCIPAL!$C$174,"")</f>
        <v/>
      </c>
      <c r="I2112" s="204" t="str">
        <f>IF(I2111&lt;&gt;"",I2111*PRINCIPAL!$C$174,"")</f>
        <v/>
      </c>
      <c r="J2112" s="204" t="str">
        <f>IF(J2111&lt;&gt;"",J2111*PRINCIPAL!$C$174,"")</f>
        <v/>
      </c>
      <c r="K2112" s="204" t="str">
        <f>IF(K2111&lt;&gt;"",K2111*PRINCIPAL!$C$174,"")</f>
        <v/>
      </c>
      <c r="L2112" s="204" t="str">
        <f>IF(L2111&lt;&gt;"",L2111*PRINCIPAL!$C$174,"")</f>
        <v/>
      </c>
      <c r="M2112" s="204" t="str">
        <f>IF(M2111&lt;&gt;"",M2111*PRINCIPAL!$C$174,"")</f>
        <v/>
      </c>
      <c r="N2112" s="204" t="str">
        <f>IF(N2111&lt;&gt;"",N2111*PRINCIPAL!$C$174,"")</f>
        <v/>
      </c>
      <c r="O2112" s="204" t="str">
        <f>IF(O2111&lt;&gt;"",O2111*PRINCIPAL!$C$174,"")</f>
        <v/>
      </c>
      <c r="P2112" s="204" t="str">
        <f>IF(P2111&lt;&gt;"",P2111*PRINCIPAL!$C$174,"")</f>
        <v/>
      </c>
      <c r="Q2112" s="204" t="str">
        <f>IF(Q2111&lt;&gt;"",Q2111*PRINCIPAL!$C$174,"")</f>
        <v/>
      </c>
      <c r="R2112" s="204" t="str">
        <f>IF(R2111&lt;&gt;"",R2111*PRINCIPAL!$C$174,"")</f>
        <v/>
      </c>
      <c r="S2112" s="204" t="str">
        <f>IF(S2111&lt;&gt;"",S2111*PRINCIPAL!$C$174,"")</f>
        <v/>
      </c>
      <c r="T2112" s="204" t="str">
        <f>IF(T2111&lt;&gt;"",T2111*PRINCIPAL!$C$174,"")</f>
        <v/>
      </c>
      <c r="U2112" s="204" t="str">
        <f>IF(U2111&lt;&gt;"",U2111*PRINCIPAL!$C$174,"")</f>
        <v/>
      </c>
      <c r="V2112" s="204" t="str">
        <f>IF(V2111&lt;&gt;"",V2111*PRINCIPAL!$C$174,"")</f>
        <v/>
      </c>
      <c r="W2112" s="204" t="str">
        <f>IF(W2111&lt;&gt;"",W2111*PRINCIPAL!$C$174,"")</f>
        <v/>
      </c>
      <c r="X2112" s="204" t="str">
        <f>IF(X2111&lt;&gt;"",X2111*PRINCIPAL!$C$174,"")</f>
        <v/>
      </c>
      <c r="Y2112" s="204" t="str">
        <f>IF(Y2111&lt;&gt;"",Y2111*PRINCIPAL!$C$174,"")</f>
        <v/>
      </c>
      <c r="Z2112" s="204" t="str">
        <f>IF(Z2111&lt;&gt;"",Z2111*PRINCIPAL!$C$174,"")</f>
        <v/>
      </c>
      <c r="AA2112" s="204" t="str">
        <f>IF(AA2111&lt;&gt;"",AA2111*PRINCIPAL!$C$174,"")</f>
        <v/>
      </c>
      <c r="AB2112" s="204" t="str">
        <f>IF(AB2111&lt;&gt;"",AB2111*PRINCIPAL!$C$174,"")</f>
        <v/>
      </c>
      <c r="AC2112" s="204" t="str">
        <f>IF(AC2111&lt;&gt;"",AC2111*PRINCIPAL!$C$174,"")</f>
        <v/>
      </c>
      <c r="AD2112" s="204" t="str">
        <f>IF(AD2111&lt;&gt;"",AD2111*PRINCIPAL!$C$174,"")</f>
        <v/>
      </c>
      <c r="AE2112" s="204" t="str">
        <f>IF(AE2111&lt;&gt;"",AE2111*PRINCIPAL!$C$174,"")</f>
        <v/>
      </c>
      <c r="AF2112" s="204" t="str">
        <f>IF(AF2111&lt;&gt;"",AF2111*PRINCIPAL!$C$174,"")</f>
        <v/>
      </c>
      <c r="AG2112" s="204" t="str">
        <f>IF(AG2111&lt;&gt;"",AG2111*PRINCIPAL!$C$174,"")</f>
        <v/>
      </c>
      <c r="AH2112" s="204" t="str">
        <f>IF(AH2111&lt;&gt;"",AH2111*PRINCIPAL!$C$174,"")</f>
        <v/>
      </c>
      <c r="AI2112" s="204" t="str">
        <f>IF(AI2111&lt;&gt;"",AI2111*PRINCIPAL!$C$174,"")</f>
        <v/>
      </c>
      <c r="AJ2112" s="204" t="str">
        <f>IF(AJ2111&lt;&gt;"",AJ2111*PRINCIPAL!$C$174,"")</f>
        <v/>
      </c>
      <c r="AK2112" s="204" t="str">
        <f>IF(AK2111&lt;&gt;"",AK2111*PRINCIPAL!$C$174,"")</f>
        <v/>
      </c>
      <c r="AL2112" s="204" t="str">
        <f>IF(AL2111&lt;&gt;"",AL2111*PRINCIPAL!$C$174,"")</f>
        <v/>
      </c>
      <c r="AM2112" s="204" t="str">
        <f>IF(AM2111&lt;&gt;"",AM2111*PRINCIPAL!$C$174,"")</f>
        <v/>
      </c>
      <c r="AN2112" s="204" t="str">
        <f>IF(AN2111&lt;&gt;"",AN2111*PRINCIPAL!$C$174,"")</f>
        <v/>
      </c>
      <c r="AO2112" s="210" t="str">
        <f>IF(AO2111&lt;&gt;"",AO2111*PRINCIPAL!$C$174,"")</f>
        <v/>
      </c>
    </row>
    <row r="2113" spans="2:41" ht="12.45" customHeight="1" x14ac:dyDescent="0.3">
      <c r="B2113" s="456"/>
      <c r="C2113" s="422"/>
      <c r="D2113" s="426" t="s">
        <v>115</v>
      </c>
      <c r="E2113" s="222" t="s">
        <v>125</v>
      </c>
      <c r="F2113" s="203" t="s">
        <v>38</v>
      </c>
      <c r="G2113" s="203"/>
      <c r="H2113" s="203"/>
      <c r="I2113" s="203"/>
      <c r="J2113" s="203"/>
      <c r="K2113" s="203"/>
      <c r="L2113" s="203"/>
      <c r="M2113" s="203"/>
      <c r="N2113" s="203"/>
      <c r="O2113" s="203"/>
      <c r="P2113" s="203"/>
      <c r="Q2113" s="203"/>
      <c r="R2113" s="203"/>
      <c r="S2113" s="203"/>
      <c r="T2113" s="203"/>
      <c r="U2113" s="203"/>
      <c r="V2113" s="203"/>
      <c r="W2113" s="203"/>
      <c r="X2113" s="203"/>
      <c r="Y2113" s="203"/>
      <c r="Z2113" s="203"/>
      <c r="AA2113" s="203"/>
      <c r="AB2113" s="203"/>
      <c r="AC2113" s="203"/>
      <c r="AD2113" s="203"/>
      <c r="AE2113" s="203"/>
      <c r="AF2113" s="203"/>
      <c r="AG2113" s="203"/>
      <c r="AH2113" s="203"/>
      <c r="AI2113" s="203"/>
      <c r="AJ2113" s="203"/>
      <c r="AK2113" s="203"/>
      <c r="AL2113" s="203"/>
      <c r="AM2113" s="203"/>
      <c r="AN2113" s="203"/>
      <c r="AO2113" s="214"/>
    </row>
    <row r="2114" spans="2:41" ht="12.45" customHeight="1" thickBot="1" x14ac:dyDescent="0.35">
      <c r="B2114" s="457"/>
      <c r="C2114" s="423"/>
      <c r="D2114" s="427"/>
      <c r="E2114" s="291" t="s">
        <v>126</v>
      </c>
      <c r="F2114" s="323" t="s">
        <v>38</v>
      </c>
      <c r="G2114" s="288" t="str">
        <f>IF(G2113&lt;&gt;"",G2113*PRINCIPAL!$C$174,"")</f>
        <v/>
      </c>
      <c r="H2114" s="288" t="str">
        <f>IF(H2113&lt;&gt;"",H2113*PRINCIPAL!$C$174,"")</f>
        <v/>
      </c>
      <c r="I2114" s="288" t="str">
        <f>IF(I2113&lt;&gt;"",I2113*PRINCIPAL!$C$174,"")</f>
        <v/>
      </c>
      <c r="J2114" s="288" t="str">
        <f>IF(J2113&lt;&gt;"",J2113*PRINCIPAL!$C$174,"")</f>
        <v/>
      </c>
      <c r="K2114" s="288" t="str">
        <f>IF(K2113&lt;&gt;"",K2113*PRINCIPAL!$C$174,"")</f>
        <v/>
      </c>
      <c r="L2114" s="288" t="str">
        <f>IF(L2113&lt;&gt;"",L2113*PRINCIPAL!$C$174,"")</f>
        <v/>
      </c>
      <c r="M2114" s="288" t="str">
        <f>IF(M2113&lt;&gt;"",M2113*PRINCIPAL!$C$174,"")</f>
        <v/>
      </c>
      <c r="N2114" s="288" t="str">
        <f>IF(N2113&lt;&gt;"",N2113*PRINCIPAL!$C$174,"")</f>
        <v/>
      </c>
      <c r="O2114" s="288" t="str">
        <f>IF(O2113&lt;&gt;"",O2113*PRINCIPAL!$C$174,"")</f>
        <v/>
      </c>
      <c r="P2114" s="288" t="str">
        <f>IF(P2113&lt;&gt;"",P2113*PRINCIPAL!$C$174,"")</f>
        <v/>
      </c>
      <c r="Q2114" s="288" t="str">
        <f>IF(Q2113&lt;&gt;"",Q2113*PRINCIPAL!$C$174,"")</f>
        <v/>
      </c>
      <c r="R2114" s="288" t="str">
        <f>IF(R2113&lt;&gt;"",R2113*PRINCIPAL!$C$174,"")</f>
        <v/>
      </c>
      <c r="S2114" s="288" t="str">
        <f>IF(S2113&lt;&gt;"",S2113*PRINCIPAL!$C$174,"")</f>
        <v/>
      </c>
      <c r="T2114" s="288" t="str">
        <f>IF(T2113&lt;&gt;"",T2113*PRINCIPAL!$C$174,"")</f>
        <v/>
      </c>
      <c r="U2114" s="288" t="str">
        <f>IF(U2113&lt;&gt;"",U2113*PRINCIPAL!$C$174,"")</f>
        <v/>
      </c>
      <c r="V2114" s="288" t="str">
        <f>IF(V2113&lt;&gt;"",V2113*PRINCIPAL!$C$174,"")</f>
        <v/>
      </c>
      <c r="W2114" s="288" t="str">
        <f>IF(W2113&lt;&gt;"",W2113*PRINCIPAL!$C$174,"")</f>
        <v/>
      </c>
      <c r="X2114" s="288" t="str">
        <f>IF(X2113&lt;&gt;"",X2113*PRINCIPAL!$C$174,"")</f>
        <v/>
      </c>
      <c r="Y2114" s="288" t="str">
        <f>IF(Y2113&lt;&gt;"",Y2113*PRINCIPAL!$C$174,"")</f>
        <v/>
      </c>
      <c r="Z2114" s="288" t="str">
        <f>IF(Z2113&lt;&gt;"",Z2113*PRINCIPAL!$C$174,"")</f>
        <v/>
      </c>
      <c r="AA2114" s="288" t="str">
        <f>IF(AA2113&lt;&gt;"",AA2113*PRINCIPAL!$C$174,"")</f>
        <v/>
      </c>
      <c r="AB2114" s="288" t="str">
        <f>IF(AB2113&lt;&gt;"",AB2113*PRINCIPAL!$C$174,"")</f>
        <v/>
      </c>
      <c r="AC2114" s="288" t="str">
        <f>IF(AC2113&lt;&gt;"",AC2113*PRINCIPAL!$C$174,"")</f>
        <v/>
      </c>
      <c r="AD2114" s="288" t="str">
        <f>IF(AD2113&lt;&gt;"",AD2113*PRINCIPAL!$C$174,"")</f>
        <v/>
      </c>
      <c r="AE2114" s="288" t="str">
        <f>IF(AE2113&lt;&gt;"",AE2113*PRINCIPAL!$C$174,"")</f>
        <v/>
      </c>
      <c r="AF2114" s="288" t="str">
        <f>IF(AF2113&lt;&gt;"",AF2113*PRINCIPAL!$C$174,"")</f>
        <v/>
      </c>
      <c r="AG2114" s="288" t="str">
        <f>IF(AG2113&lt;&gt;"",AG2113*PRINCIPAL!$C$174,"")</f>
        <v/>
      </c>
      <c r="AH2114" s="288" t="str">
        <f>IF(AH2113&lt;&gt;"",AH2113*PRINCIPAL!$C$174,"")</f>
        <v/>
      </c>
      <c r="AI2114" s="288" t="str">
        <f>IF(AI2113&lt;&gt;"",AI2113*PRINCIPAL!$C$174,"")</f>
        <v/>
      </c>
      <c r="AJ2114" s="288" t="str">
        <f>IF(AJ2113&lt;&gt;"",AJ2113*PRINCIPAL!$C$174,"")</f>
        <v/>
      </c>
      <c r="AK2114" s="288" t="str">
        <f>IF(AK2113&lt;&gt;"",AK2113*PRINCIPAL!$C$174,"")</f>
        <v/>
      </c>
      <c r="AL2114" s="288" t="str">
        <f>IF(AL2113&lt;&gt;"",AL2113*PRINCIPAL!$C$174,"")</f>
        <v/>
      </c>
      <c r="AM2114" s="288" t="str">
        <f>IF(AM2113&lt;&gt;"",AM2113*PRINCIPAL!$C$174,"")</f>
        <v/>
      </c>
      <c r="AN2114" s="288" t="str">
        <f>IF(AN2113&lt;&gt;"",AN2113*PRINCIPAL!$C$174,"")</f>
        <v/>
      </c>
      <c r="AO2114" s="289" t="str">
        <f>IF(AO2113&lt;&gt;"",AO2113*PRINCIPAL!$C$174,"")</f>
        <v/>
      </c>
    </row>
    <row r="2115" spans="2:41" ht="12" customHeight="1" thickBot="1" x14ac:dyDescent="0.35"/>
    <row r="2116" spans="2:41" ht="15" customHeight="1" thickBot="1" x14ac:dyDescent="0.35">
      <c r="B2116" s="448" t="s">
        <v>15</v>
      </c>
      <c r="C2116" s="449"/>
      <c r="D2116" s="41" t="str">
        <f>IF(PRINCIPAL!B184&lt;&gt;"",PRINCIPAL!B184,"")</f>
        <v/>
      </c>
    </row>
    <row r="2117" spans="2:41" ht="12" customHeight="1" thickBot="1" x14ac:dyDescent="0.35"/>
    <row r="2118" spans="2:41" ht="12" customHeight="1" x14ac:dyDescent="0.3">
      <c r="B2118" s="450" t="s">
        <v>120</v>
      </c>
      <c r="C2118" s="451"/>
      <c r="D2118" s="451"/>
      <c r="E2118" s="451"/>
      <c r="F2118" s="480" t="s">
        <v>144</v>
      </c>
      <c r="G2118" s="433">
        <v>1</v>
      </c>
      <c r="H2118" s="433">
        <v>2</v>
      </c>
      <c r="I2118" s="433">
        <v>3</v>
      </c>
      <c r="J2118" s="433">
        <v>4</v>
      </c>
      <c r="K2118" s="433">
        <v>5</v>
      </c>
      <c r="L2118" s="433">
        <v>6</v>
      </c>
      <c r="M2118" s="433">
        <v>7</v>
      </c>
      <c r="N2118" s="433">
        <v>8</v>
      </c>
      <c r="O2118" s="433">
        <v>9</v>
      </c>
      <c r="P2118" s="433">
        <v>10</v>
      </c>
      <c r="Q2118" s="433">
        <v>11</v>
      </c>
      <c r="R2118" s="433">
        <v>12</v>
      </c>
      <c r="S2118" s="433">
        <v>13</v>
      </c>
      <c r="T2118" s="433">
        <v>14</v>
      </c>
      <c r="U2118" s="433">
        <v>15</v>
      </c>
      <c r="V2118" s="433">
        <v>16</v>
      </c>
      <c r="W2118" s="433">
        <v>17</v>
      </c>
      <c r="X2118" s="433">
        <v>18</v>
      </c>
      <c r="Y2118" s="433">
        <v>19</v>
      </c>
      <c r="Z2118" s="433">
        <v>20</v>
      </c>
      <c r="AA2118" s="433">
        <v>21</v>
      </c>
      <c r="AB2118" s="433">
        <v>22</v>
      </c>
      <c r="AC2118" s="433">
        <v>23</v>
      </c>
      <c r="AD2118" s="433">
        <v>24</v>
      </c>
      <c r="AE2118" s="433">
        <v>25</v>
      </c>
      <c r="AF2118" s="433">
        <v>26</v>
      </c>
      <c r="AG2118" s="433">
        <v>27</v>
      </c>
      <c r="AH2118" s="433">
        <v>28</v>
      </c>
      <c r="AI2118" s="433">
        <v>29</v>
      </c>
      <c r="AJ2118" s="433">
        <v>30</v>
      </c>
      <c r="AK2118" s="433">
        <v>31</v>
      </c>
      <c r="AL2118" s="433">
        <v>32</v>
      </c>
      <c r="AM2118" s="433">
        <v>33</v>
      </c>
      <c r="AN2118" s="433">
        <v>34</v>
      </c>
      <c r="AO2118" s="435">
        <v>35</v>
      </c>
    </row>
    <row r="2119" spans="2:41" ht="12" customHeight="1" thickBot="1" x14ac:dyDescent="0.35">
      <c r="B2119" s="452"/>
      <c r="C2119" s="469"/>
      <c r="D2119" s="469"/>
      <c r="E2119" s="469"/>
      <c r="F2119" s="481"/>
      <c r="G2119" s="434"/>
      <c r="H2119" s="434"/>
      <c r="I2119" s="434"/>
      <c r="J2119" s="434"/>
      <c r="K2119" s="434"/>
      <c r="L2119" s="434"/>
      <c r="M2119" s="434"/>
      <c r="N2119" s="434"/>
      <c r="O2119" s="434"/>
      <c r="P2119" s="434"/>
      <c r="Q2119" s="434"/>
      <c r="R2119" s="434"/>
      <c r="S2119" s="434"/>
      <c r="T2119" s="434"/>
      <c r="U2119" s="434"/>
      <c r="V2119" s="434"/>
      <c r="W2119" s="434"/>
      <c r="X2119" s="434"/>
      <c r="Y2119" s="434"/>
      <c r="Z2119" s="434"/>
      <c r="AA2119" s="434"/>
      <c r="AB2119" s="434"/>
      <c r="AC2119" s="434"/>
      <c r="AD2119" s="434"/>
      <c r="AE2119" s="434"/>
      <c r="AF2119" s="434"/>
      <c r="AG2119" s="434"/>
      <c r="AH2119" s="434"/>
      <c r="AI2119" s="434"/>
      <c r="AJ2119" s="434"/>
      <c r="AK2119" s="434"/>
      <c r="AL2119" s="434"/>
      <c r="AM2119" s="434"/>
      <c r="AN2119" s="434"/>
      <c r="AO2119" s="436"/>
    </row>
    <row r="2120" spans="2:41" ht="12.45" customHeight="1" x14ac:dyDescent="0.3">
      <c r="B2120" s="437" t="s">
        <v>107</v>
      </c>
      <c r="C2120" s="439" t="s">
        <v>104</v>
      </c>
      <c r="D2120" s="441" t="s">
        <v>112</v>
      </c>
      <c r="E2120" s="227" t="s">
        <v>125</v>
      </c>
      <c r="F2120" s="197"/>
      <c r="G2120" s="230"/>
      <c r="H2120" s="230"/>
      <c r="I2120" s="230"/>
      <c r="J2120" s="230"/>
      <c r="K2120" s="230"/>
      <c r="L2120" s="230"/>
      <c r="M2120" s="230"/>
      <c r="N2120" s="230"/>
      <c r="O2120" s="230"/>
      <c r="P2120" s="230"/>
      <c r="Q2120" s="230"/>
      <c r="R2120" s="230"/>
      <c r="S2120" s="230"/>
      <c r="T2120" s="230"/>
      <c r="U2120" s="230"/>
      <c r="V2120" s="230"/>
      <c r="W2120" s="230"/>
      <c r="X2120" s="230"/>
      <c r="Y2120" s="230"/>
      <c r="Z2120" s="230"/>
      <c r="AA2120" s="230"/>
      <c r="AB2120" s="230"/>
      <c r="AC2120" s="230"/>
      <c r="AD2120" s="230"/>
      <c r="AE2120" s="230"/>
      <c r="AF2120" s="230"/>
      <c r="AG2120" s="230"/>
      <c r="AH2120" s="230"/>
      <c r="AI2120" s="230"/>
      <c r="AJ2120" s="230"/>
      <c r="AK2120" s="230"/>
      <c r="AL2120" s="230"/>
      <c r="AM2120" s="230"/>
      <c r="AN2120" s="230"/>
      <c r="AO2120" s="278"/>
    </row>
    <row r="2121" spans="2:41" ht="12.45" customHeight="1" x14ac:dyDescent="0.3">
      <c r="B2121" s="438"/>
      <c r="C2121" s="440"/>
      <c r="D2121" s="442"/>
      <c r="E2121" s="220" t="s">
        <v>126</v>
      </c>
      <c r="F2121" s="198" t="str">
        <f>IF(F2120&lt;&gt;"",F2120*PRINCIPAL!$C$14,"")</f>
        <v/>
      </c>
      <c r="G2121" s="198" t="str">
        <f>IF(G2120&lt;&gt;"",G2120*PRINCIPAL!$C$184,"")</f>
        <v/>
      </c>
      <c r="H2121" s="198" t="str">
        <f>IF(H2120&lt;&gt;"",H2120*PRINCIPAL!$C$184,"")</f>
        <v/>
      </c>
      <c r="I2121" s="198" t="str">
        <f>IF(I2120&lt;&gt;"",I2120*PRINCIPAL!$C$184,"")</f>
        <v/>
      </c>
      <c r="J2121" s="198" t="str">
        <f>IF(J2120&lt;&gt;"",J2120*PRINCIPAL!$C$184,"")</f>
        <v/>
      </c>
      <c r="K2121" s="198" t="str">
        <f>IF(K2120&lt;&gt;"",K2120*PRINCIPAL!$C$184,"")</f>
        <v/>
      </c>
      <c r="L2121" s="198" t="str">
        <f>IF(L2120&lt;&gt;"",L2120*PRINCIPAL!$C$184,"")</f>
        <v/>
      </c>
      <c r="M2121" s="198" t="str">
        <f>IF(M2120&lt;&gt;"",M2120*PRINCIPAL!$C$184,"")</f>
        <v/>
      </c>
      <c r="N2121" s="198" t="str">
        <f>IF(N2120&lt;&gt;"",N2120*PRINCIPAL!$C$184,"")</f>
        <v/>
      </c>
      <c r="O2121" s="198" t="str">
        <f>IF(O2120&lt;&gt;"",O2120*PRINCIPAL!$C$184,"")</f>
        <v/>
      </c>
      <c r="P2121" s="198" t="str">
        <f>IF(P2120&lt;&gt;"",P2120*PRINCIPAL!$C$184,"")</f>
        <v/>
      </c>
      <c r="Q2121" s="198" t="str">
        <f>IF(Q2120&lt;&gt;"",Q2120*PRINCIPAL!$C$184,"")</f>
        <v/>
      </c>
      <c r="R2121" s="198" t="str">
        <f>IF(R2120&lt;&gt;"",R2120*PRINCIPAL!$C$184,"")</f>
        <v/>
      </c>
      <c r="S2121" s="198" t="str">
        <f>IF(S2120&lt;&gt;"",S2120*PRINCIPAL!$C$184,"")</f>
        <v/>
      </c>
      <c r="T2121" s="198" t="str">
        <f>IF(T2120&lt;&gt;"",T2120*PRINCIPAL!$C$184,"")</f>
        <v/>
      </c>
      <c r="U2121" s="198" t="str">
        <f>IF(U2120&lt;&gt;"",U2120*PRINCIPAL!$C$184,"")</f>
        <v/>
      </c>
      <c r="V2121" s="198" t="str">
        <f>IF(V2120&lt;&gt;"",V2120*PRINCIPAL!$C$184,"")</f>
        <v/>
      </c>
      <c r="W2121" s="198" t="str">
        <f>IF(W2120&lt;&gt;"",W2120*PRINCIPAL!$C$184,"")</f>
        <v/>
      </c>
      <c r="X2121" s="198" t="str">
        <f>IF(X2120&lt;&gt;"",X2120*PRINCIPAL!$C$184,"")</f>
        <v/>
      </c>
      <c r="Y2121" s="198" t="str">
        <f>IF(Y2120&lt;&gt;"",Y2120*PRINCIPAL!$C$184,"")</f>
        <v/>
      </c>
      <c r="Z2121" s="198" t="str">
        <f>IF(Z2120&lt;&gt;"",Z2120*PRINCIPAL!$C$184,"")</f>
        <v/>
      </c>
      <c r="AA2121" s="198" t="str">
        <f>IF(AA2120&lt;&gt;"",AA2120*PRINCIPAL!$C$184,"")</f>
        <v/>
      </c>
      <c r="AB2121" s="198" t="str">
        <f>IF(AB2120&lt;&gt;"",AB2120*PRINCIPAL!$C$184,"")</f>
        <v/>
      </c>
      <c r="AC2121" s="198" t="str">
        <f>IF(AC2120&lt;&gt;"",AC2120*PRINCIPAL!$C$184,"")</f>
        <v/>
      </c>
      <c r="AD2121" s="198" t="str">
        <f>IF(AD2120&lt;&gt;"",AD2120*PRINCIPAL!$C$184,"")</f>
        <v/>
      </c>
      <c r="AE2121" s="198" t="str">
        <f>IF(AE2120&lt;&gt;"",AE2120*PRINCIPAL!$C$184,"")</f>
        <v/>
      </c>
      <c r="AF2121" s="198" t="str">
        <f>IF(AF2120&lt;&gt;"",AF2120*PRINCIPAL!$C$184,"")</f>
        <v/>
      </c>
      <c r="AG2121" s="198" t="str">
        <f>IF(AG2120&lt;&gt;"",AG2120*PRINCIPAL!$C$184,"")</f>
        <v/>
      </c>
      <c r="AH2121" s="198" t="str">
        <f>IF(AH2120&lt;&gt;"",AH2120*PRINCIPAL!$C$184,"")</f>
        <v/>
      </c>
      <c r="AI2121" s="198" t="str">
        <f>IF(AI2120&lt;&gt;"",AI2120*PRINCIPAL!$C$184,"")</f>
        <v/>
      </c>
      <c r="AJ2121" s="198" t="str">
        <f>IF(AJ2120&lt;&gt;"",AJ2120*PRINCIPAL!$C$184,"")</f>
        <v/>
      </c>
      <c r="AK2121" s="198" t="str">
        <f>IF(AK2120&lt;&gt;"",AK2120*PRINCIPAL!$C$184,"")</f>
        <v/>
      </c>
      <c r="AL2121" s="198" t="str">
        <f>IF(AL2120&lt;&gt;"",AL2120*PRINCIPAL!$C$184,"")</f>
        <v/>
      </c>
      <c r="AM2121" s="198" t="str">
        <f>IF(AM2120&lt;&gt;"",AM2120*PRINCIPAL!$C$184,"")</f>
        <v/>
      </c>
      <c r="AN2121" s="198" t="str">
        <f>IF(AN2120&lt;&gt;"",AN2120*PRINCIPAL!$C$184,"")</f>
        <v/>
      </c>
      <c r="AO2121" s="268" t="str">
        <f>IF(AO2120&lt;&gt;"",AO2120*PRINCIPAL!$C$184,"")</f>
        <v/>
      </c>
    </row>
    <row r="2122" spans="2:41" ht="12.45" customHeight="1" x14ac:dyDescent="0.3">
      <c r="B2122" s="438"/>
      <c r="C2122" s="440"/>
      <c r="D2122" s="443" t="s">
        <v>118</v>
      </c>
      <c r="E2122" s="222" t="s">
        <v>125</v>
      </c>
      <c r="F2122" s="203"/>
      <c r="G2122" s="203"/>
      <c r="H2122" s="203"/>
      <c r="I2122" s="203"/>
      <c r="J2122" s="203"/>
      <c r="K2122" s="203"/>
      <c r="L2122" s="203"/>
      <c r="M2122" s="203"/>
      <c r="N2122" s="203"/>
      <c r="O2122" s="203"/>
      <c r="P2122" s="203"/>
      <c r="Q2122" s="203"/>
      <c r="R2122" s="203"/>
      <c r="S2122" s="203"/>
      <c r="T2122" s="203"/>
      <c r="U2122" s="203"/>
      <c r="V2122" s="203"/>
      <c r="W2122" s="203"/>
      <c r="X2122" s="203"/>
      <c r="Y2122" s="203"/>
      <c r="Z2122" s="203"/>
      <c r="AA2122" s="203"/>
      <c r="AB2122" s="203"/>
      <c r="AC2122" s="203"/>
      <c r="AD2122" s="203"/>
      <c r="AE2122" s="203"/>
      <c r="AF2122" s="203"/>
      <c r="AG2122" s="203"/>
      <c r="AH2122" s="203"/>
      <c r="AI2122" s="203"/>
      <c r="AJ2122" s="203"/>
      <c r="AK2122" s="203"/>
      <c r="AL2122" s="203"/>
      <c r="AM2122" s="203"/>
      <c r="AN2122" s="203"/>
      <c r="AO2122" s="269"/>
    </row>
    <row r="2123" spans="2:41" ht="12.45" customHeight="1" x14ac:dyDescent="0.3">
      <c r="B2123" s="438"/>
      <c r="C2123" s="440"/>
      <c r="D2123" s="444"/>
      <c r="E2123" s="220" t="s">
        <v>126</v>
      </c>
      <c r="F2123" s="204" t="str">
        <f>IF(F2122&lt;&gt;"",F2122*PRINCIPAL!$C$14,"")</f>
        <v/>
      </c>
      <c r="G2123" s="204" t="str">
        <f>IF(G2122&lt;&gt;"",G2122*PRINCIPAL!$C$184,"")</f>
        <v/>
      </c>
      <c r="H2123" s="204" t="str">
        <f>IF(H2122&lt;&gt;"",H2122*PRINCIPAL!$C$184,"")</f>
        <v/>
      </c>
      <c r="I2123" s="204" t="str">
        <f>IF(I2122&lt;&gt;"",I2122*PRINCIPAL!$C$184,"")</f>
        <v/>
      </c>
      <c r="J2123" s="204" t="str">
        <f>IF(J2122&lt;&gt;"",J2122*PRINCIPAL!$C$184,"")</f>
        <v/>
      </c>
      <c r="K2123" s="204" t="str">
        <f>IF(K2122&lt;&gt;"",K2122*PRINCIPAL!$C$184,"")</f>
        <v/>
      </c>
      <c r="L2123" s="204" t="str">
        <f>IF(L2122&lt;&gt;"",L2122*PRINCIPAL!$C$184,"")</f>
        <v/>
      </c>
      <c r="M2123" s="204" t="str">
        <f>IF(M2122&lt;&gt;"",M2122*PRINCIPAL!$C$184,"")</f>
        <v/>
      </c>
      <c r="N2123" s="204" t="str">
        <f>IF(N2122&lt;&gt;"",N2122*PRINCIPAL!$C$184,"")</f>
        <v/>
      </c>
      <c r="O2123" s="204" t="str">
        <f>IF(O2122&lt;&gt;"",O2122*PRINCIPAL!$C$184,"")</f>
        <v/>
      </c>
      <c r="P2123" s="204" t="str">
        <f>IF(P2122&lt;&gt;"",P2122*PRINCIPAL!$C$184,"")</f>
        <v/>
      </c>
      <c r="Q2123" s="204" t="str">
        <f>IF(Q2122&lt;&gt;"",Q2122*PRINCIPAL!$C$184,"")</f>
        <v/>
      </c>
      <c r="R2123" s="204" t="str">
        <f>IF(R2122&lt;&gt;"",R2122*PRINCIPAL!$C$184,"")</f>
        <v/>
      </c>
      <c r="S2123" s="204" t="str">
        <f>IF(S2122&lt;&gt;"",S2122*PRINCIPAL!$C$184,"")</f>
        <v/>
      </c>
      <c r="T2123" s="204" t="str">
        <f>IF(T2122&lt;&gt;"",T2122*PRINCIPAL!$C$184,"")</f>
        <v/>
      </c>
      <c r="U2123" s="204" t="str">
        <f>IF(U2122&lt;&gt;"",U2122*PRINCIPAL!$C$184,"")</f>
        <v/>
      </c>
      <c r="V2123" s="204" t="str">
        <f>IF(V2122&lt;&gt;"",V2122*PRINCIPAL!$C$184,"")</f>
        <v/>
      </c>
      <c r="W2123" s="204" t="str">
        <f>IF(W2122&lt;&gt;"",W2122*PRINCIPAL!$C$184,"")</f>
        <v/>
      </c>
      <c r="X2123" s="204" t="str">
        <f>IF(X2122&lt;&gt;"",X2122*PRINCIPAL!$C$184,"")</f>
        <v/>
      </c>
      <c r="Y2123" s="204" t="str">
        <f>IF(Y2122&lt;&gt;"",Y2122*PRINCIPAL!$C$184,"")</f>
        <v/>
      </c>
      <c r="Z2123" s="204" t="str">
        <f>IF(Z2122&lt;&gt;"",Z2122*PRINCIPAL!$C$184,"")</f>
        <v/>
      </c>
      <c r="AA2123" s="204" t="str">
        <f>IF(AA2122&lt;&gt;"",AA2122*PRINCIPAL!$C$184,"")</f>
        <v/>
      </c>
      <c r="AB2123" s="204" t="str">
        <f>IF(AB2122&lt;&gt;"",AB2122*PRINCIPAL!$C$184,"")</f>
        <v/>
      </c>
      <c r="AC2123" s="204" t="str">
        <f>IF(AC2122&lt;&gt;"",AC2122*PRINCIPAL!$C$184,"")</f>
        <v/>
      </c>
      <c r="AD2123" s="204" t="str">
        <f>IF(AD2122&lt;&gt;"",AD2122*PRINCIPAL!$C$184,"")</f>
        <v/>
      </c>
      <c r="AE2123" s="204" t="str">
        <f>IF(AE2122&lt;&gt;"",AE2122*PRINCIPAL!$C$184,"")</f>
        <v/>
      </c>
      <c r="AF2123" s="204" t="str">
        <f>IF(AF2122&lt;&gt;"",AF2122*PRINCIPAL!$C$184,"")</f>
        <v/>
      </c>
      <c r="AG2123" s="204" t="str">
        <f>IF(AG2122&lt;&gt;"",AG2122*PRINCIPAL!$C$184,"")</f>
        <v/>
      </c>
      <c r="AH2123" s="204" t="str">
        <f>IF(AH2122&lt;&gt;"",AH2122*PRINCIPAL!$C$184,"")</f>
        <v/>
      </c>
      <c r="AI2123" s="204" t="str">
        <f>IF(AI2122&lt;&gt;"",AI2122*PRINCIPAL!$C$184,"")</f>
        <v/>
      </c>
      <c r="AJ2123" s="204" t="str">
        <f>IF(AJ2122&lt;&gt;"",AJ2122*PRINCIPAL!$C$184,"")</f>
        <v/>
      </c>
      <c r="AK2123" s="204" t="str">
        <f>IF(AK2122&lt;&gt;"",AK2122*PRINCIPAL!$C$184,"")</f>
        <v/>
      </c>
      <c r="AL2123" s="204" t="str">
        <f>IF(AL2122&lt;&gt;"",AL2122*PRINCIPAL!$C$184,"")</f>
        <v/>
      </c>
      <c r="AM2123" s="204" t="str">
        <f>IF(AM2122&lt;&gt;"",AM2122*PRINCIPAL!$C$184,"")</f>
        <v/>
      </c>
      <c r="AN2123" s="204" t="str">
        <f>IF(AN2122&lt;&gt;"",AN2122*PRINCIPAL!$C$184,"")</f>
        <v/>
      </c>
      <c r="AO2123" s="270" t="str">
        <f>IF(AO2122&lt;&gt;"",AO2122*PRINCIPAL!$C$184,"")</f>
        <v/>
      </c>
    </row>
    <row r="2124" spans="2:41" ht="12.45" customHeight="1" x14ac:dyDescent="0.3">
      <c r="B2124" s="438"/>
      <c r="C2124" s="440"/>
      <c r="D2124" s="443" t="s">
        <v>116</v>
      </c>
      <c r="E2124" s="224" t="s">
        <v>125</v>
      </c>
      <c r="F2124" s="203"/>
      <c r="G2124" s="203"/>
      <c r="H2124" s="203"/>
      <c r="I2124" s="203"/>
      <c r="J2124" s="203"/>
      <c r="K2124" s="203"/>
      <c r="L2124" s="203"/>
      <c r="M2124" s="203"/>
      <c r="N2124" s="203"/>
      <c r="O2124" s="203"/>
      <c r="P2124" s="203"/>
      <c r="Q2124" s="203"/>
      <c r="R2124" s="203"/>
      <c r="S2124" s="203"/>
      <c r="T2124" s="203"/>
      <c r="U2124" s="203"/>
      <c r="V2124" s="203"/>
      <c r="W2124" s="203"/>
      <c r="X2124" s="203"/>
      <c r="Y2124" s="203"/>
      <c r="Z2124" s="203"/>
      <c r="AA2124" s="203"/>
      <c r="AB2124" s="203"/>
      <c r="AC2124" s="203"/>
      <c r="AD2124" s="203"/>
      <c r="AE2124" s="203"/>
      <c r="AF2124" s="203"/>
      <c r="AG2124" s="203"/>
      <c r="AH2124" s="203"/>
      <c r="AI2124" s="203"/>
      <c r="AJ2124" s="203"/>
      <c r="AK2124" s="203"/>
      <c r="AL2124" s="203"/>
      <c r="AM2124" s="203"/>
      <c r="AN2124" s="203"/>
      <c r="AO2124" s="269"/>
    </row>
    <row r="2125" spans="2:41" ht="12.45" customHeight="1" thickBot="1" x14ac:dyDescent="0.35">
      <c r="B2125" s="438"/>
      <c r="C2125" s="440"/>
      <c r="D2125" s="442"/>
      <c r="E2125" s="223" t="s">
        <v>126</v>
      </c>
      <c r="F2125" s="200" t="str">
        <f>IF(F2124&lt;&gt;"",F2124*PRINCIPAL!$C$14,"")</f>
        <v/>
      </c>
      <c r="G2125" s="200" t="str">
        <f>IF(G2124&lt;&gt;"",G2124*PRINCIPAL!$C$184,"")</f>
        <v/>
      </c>
      <c r="H2125" s="200" t="str">
        <f>IF(H2124&lt;&gt;"",H2124*PRINCIPAL!$C$184,"")</f>
        <v/>
      </c>
      <c r="I2125" s="200" t="str">
        <f>IF(I2124&lt;&gt;"",I2124*PRINCIPAL!$C$184,"")</f>
        <v/>
      </c>
      <c r="J2125" s="200" t="str">
        <f>IF(J2124&lt;&gt;"",J2124*PRINCIPAL!$C$184,"")</f>
        <v/>
      </c>
      <c r="K2125" s="200" t="str">
        <f>IF(K2124&lt;&gt;"",K2124*PRINCIPAL!$C$184,"")</f>
        <v/>
      </c>
      <c r="L2125" s="200" t="str">
        <f>IF(L2124&lt;&gt;"",L2124*PRINCIPAL!$C$184,"")</f>
        <v/>
      </c>
      <c r="M2125" s="200" t="str">
        <f>IF(M2124&lt;&gt;"",M2124*PRINCIPAL!$C$184,"")</f>
        <v/>
      </c>
      <c r="N2125" s="200" t="str">
        <f>IF(N2124&lt;&gt;"",N2124*PRINCIPAL!$C$184,"")</f>
        <v/>
      </c>
      <c r="O2125" s="200" t="str">
        <f>IF(O2124&lt;&gt;"",O2124*PRINCIPAL!$C$184,"")</f>
        <v/>
      </c>
      <c r="P2125" s="200" t="str">
        <f>IF(P2124&lt;&gt;"",P2124*PRINCIPAL!$C$184,"")</f>
        <v/>
      </c>
      <c r="Q2125" s="200" t="str">
        <f>IF(Q2124&lt;&gt;"",Q2124*PRINCIPAL!$C$184,"")</f>
        <v/>
      </c>
      <c r="R2125" s="200" t="str">
        <f>IF(R2124&lt;&gt;"",R2124*PRINCIPAL!$C$184,"")</f>
        <v/>
      </c>
      <c r="S2125" s="200" t="str">
        <f>IF(S2124&lt;&gt;"",S2124*PRINCIPAL!$C$184,"")</f>
        <v/>
      </c>
      <c r="T2125" s="200" t="str">
        <f>IF(T2124&lt;&gt;"",T2124*PRINCIPAL!$C$184,"")</f>
        <v/>
      </c>
      <c r="U2125" s="200" t="str">
        <f>IF(U2124&lt;&gt;"",U2124*PRINCIPAL!$C$184,"")</f>
        <v/>
      </c>
      <c r="V2125" s="200" t="str">
        <f>IF(V2124&lt;&gt;"",V2124*PRINCIPAL!$C$184,"")</f>
        <v/>
      </c>
      <c r="W2125" s="200" t="str">
        <f>IF(W2124&lt;&gt;"",W2124*PRINCIPAL!$C$184,"")</f>
        <v/>
      </c>
      <c r="X2125" s="200" t="str">
        <f>IF(X2124&lt;&gt;"",X2124*PRINCIPAL!$C$184,"")</f>
        <v/>
      </c>
      <c r="Y2125" s="200" t="str">
        <f>IF(Y2124&lt;&gt;"",Y2124*PRINCIPAL!$C$184,"")</f>
        <v/>
      </c>
      <c r="Z2125" s="200" t="str">
        <f>IF(Z2124&lt;&gt;"",Z2124*PRINCIPAL!$C$184,"")</f>
        <v/>
      </c>
      <c r="AA2125" s="200" t="str">
        <f>IF(AA2124&lt;&gt;"",AA2124*PRINCIPAL!$C$184,"")</f>
        <v/>
      </c>
      <c r="AB2125" s="200" t="str">
        <f>IF(AB2124&lt;&gt;"",AB2124*PRINCIPAL!$C$184,"")</f>
        <v/>
      </c>
      <c r="AC2125" s="200" t="str">
        <f>IF(AC2124&lt;&gt;"",AC2124*PRINCIPAL!$C$184,"")</f>
        <v/>
      </c>
      <c r="AD2125" s="200" t="str">
        <f>IF(AD2124&lt;&gt;"",AD2124*PRINCIPAL!$C$184,"")</f>
        <v/>
      </c>
      <c r="AE2125" s="200" t="str">
        <f>IF(AE2124&lt;&gt;"",AE2124*PRINCIPAL!$C$184,"")</f>
        <v/>
      </c>
      <c r="AF2125" s="200" t="str">
        <f>IF(AF2124&lt;&gt;"",AF2124*PRINCIPAL!$C$184,"")</f>
        <v/>
      </c>
      <c r="AG2125" s="200" t="str">
        <f>IF(AG2124&lt;&gt;"",AG2124*PRINCIPAL!$C$184,"")</f>
        <v/>
      </c>
      <c r="AH2125" s="200" t="str">
        <f>IF(AH2124&lt;&gt;"",AH2124*PRINCIPAL!$C$184,"")</f>
        <v/>
      </c>
      <c r="AI2125" s="200" t="str">
        <f>IF(AI2124&lt;&gt;"",AI2124*PRINCIPAL!$C$184,"")</f>
        <v/>
      </c>
      <c r="AJ2125" s="200" t="str">
        <f>IF(AJ2124&lt;&gt;"",AJ2124*PRINCIPAL!$C$184,"")</f>
        <v/>
      </c>
      <c r="AK2125" s="200" t="str">
        <f>IF(AK2124&lt;&gt;"",AK2124*PRINCIPAL!$C$184,"")</f>
        <v/>
      </c>
      <c r="AL2125" s="200" t="str">
        <f>IF(AL2124&lt;&gt;"",AL2124*PRINCIPAL!$C$184,"")</f>
        <v/>
      </c>
      <c r="AM2125" s="200" t="str">
        <f>IF(AM2124&lt;&gt;"",AM2124*PRINCIPAL!$C$184,"")</f>
        <v/>
      </c>
      <c r="AN2125" s="200" t="str">
        <f>IF(AN2124&lt;&gt;"",AN2124*PRINCIPAL!$C$184,"")</f>
        <v/>
      </c>
      <c r="AO2125" s="271" t="str">
        <f>IF(AO2124&lt;&gt;"",AO2124*PRINCIPAL!$C$184,"")</f>
        <v/>
      </c>
    </row>
    <row r="2126" spans="2:41" ht="12.45" customHeight="1" x14ac:dyDescent="0.3">
      <c r="B2126" s="438"/>
      <c r="C2126" s="439" t="s">
        <v>105</v>
      </c>
      <c r="D2126" s="441" t="s">
        <v>112</v>
      </c>
      <c r="E2126" s="219" t="s">
        <v>125</v>
      </c>
      <c r="F2126" s="197" t="s">
        <v>38</v>
      </c>
      <c r="G2126" s="197"/>
      <c r="H2126" s="197"/>
      <c r="I2126" s="197"/>
      <c r="J2126" s="197"/>
      <c r="K2126" s="197"/>
      <c r="L2126" s="197"/>
      <c r="M2126" s="197"/>
      <c r="N2126" s="197"/>
      <c r="O2126" s="197"/>
      <c r="P2126" s="197"/>
      <c r="Q2126" s="197"/>
      <c r="R2126" s="197"/>
      <c r="S2126" s="197"/>
      <c r="T2126" s="197"/>
      <c r="U2126" s="197"/>
      <c r="V2126" s="197"/>
      <c r="W2126" s="197"/>
      <c r="X2126" s="197"/>
      <c r="Y2126" s="197"/>
      <c r="Z2126" s="197"/>
      <c r="AA2126" s="197"/>
      <c r="AB2126" s="197"/>
      <c r="AC2126" s="197"/>
      <c r="AD2126" s="197"/>
      <c r="AE2126" s="197"/>
      <c r="AF2126" s="197"/>
      <c r="AG2126" s="197"/>
      <c r="AH2126" s="197"/>
      <c r="AI2126" s="197"/>
      <c r="AJ2126" s="197"/>
      <c r="AK2126" s="197"/>
      <c r="AL2126" s="197"/>
      <c r="AM2126" s="197"/>
      <c r="AN2126" s="197"/>
      <c r="AO2126" s="267"/>
    </row>
    <row r="2127" spans="2:41" ht="12.45" customHeight="1" x14ac:dyDescent="0.3">
      <c r="B2127" s="438"/>
      <c r="C2127" s="440"/>
      <c r="D2127" s="442"/>
      <c r="E2127" s="220" t="s">
        <v>126</v>
      </c>
      <c r="F2127" s="320" t="s">
        <v>38</v>
      </c>
      <c r="G2127" s="198" t="str">
        <f>IF(G2126&lt;&gt;"",G2126*PRINCIPAL!$C$184,"")</f>
        <v/>
      </c>
      <c r="H2127" s="198" t="str">
        <f>IF(H2126&lt;&gt;"",H2126*PRINCIPAL!$C$184,"")</f>
        <v/>
      </c>
      <c r="I2127" s="198" t="str">
        <f>IF(I2126&lt;&gt;"",I2126*PRINCIPAL!$C$184,"")</f>
        <v/>
      </c>
      <c r="J2127" s="198" t="str">
        <f>IF(J2126&lt;&gt;"",J2126*PRINCIPAL!$C$184,"")</f>
        <v/>
      </c>
      <c r="K2127" s="198" t="str">
        <f>IF(K2126&lt;&gt;"",K2126*PRINCIPAL!$C$184,"")</f>
        <v/>
      </c>
      <c r="L2127" s="198" t="str">
        <f>IF(L2126&lt;&gt;"",L2126*PRINCIPAL!$C$184,"")</f>
        <v/>
      </c>
      <c r="M2127" s="198" t="str">
        <f>IF(M2126&lt;&gt;"",M2126*PRINCIPAL!$C$184,"")</f>
        <v/>
      </c>
      <c r="N2127" s="198" t="str">
        <f>IF(N2126&lt;&gt;"",N2126*PRINCIPAL!$C$184,"")</f>
        <v/>
      </c>
      <c r="O2127" s="198" t="str">
        <f>IF(O2126&lt;&gt;"",O2126*PRINCIPAL!$C$184,"")</f>
        <v/>
      </c>
      <c r="P2127" s="198" t="str">
        <f>IF(P2126&lt;&gt;"",P2126*PRINCIPAL!$C$184,"")</f>
        <v/>
      </c>
      <c r="Q2127" s="198" t="str">
        <f>IF(Q2126&lt;&gt;"",Q2126*PRINCIPAL!$C$184,"")</f>
        <v/>
      </c>
      <c r="R2127" s="198" t="str">
        <f>IF(R2126&lt;&gt;"",R2126*PRINCIPAL!$C$184,"")</f>
        <v/>
      </c>
      <c r="S2127" s="198" t="str">
        <f>IF(S2126&lt;&gt;"",S2126*PRINCIPAL!$C$184,"")</f>
        <v/>
      </c>
      <c r="T2127" s="198" t="str">
        <f>IF(T2126&lt;&gt;"",T2126*PRINCIPAL!$C$184,"")</f>
        <v/>
      </c>
      <c r="U2127" s="198" t="str">
        <f>IF(U2126&lt;&gt;"",U2126*PRINCIPAL!$C$184,"")</f>
        <v/>
      </c>
      <c r="V2127" s="198" t="str">
        <f>IF(V2126&lt;&gt;"",V2126*PRINCIPAL!$C$184,"")</f>
        <v/>
      </c>
      <c r="W2127" s="198" t="str">
        <f>IF(W2126&lt;&gt;"",W2126*PRINCIPAL!$C$184,"")</f>
        <v/>
      </c>
      <c r="X2127" s="198" t="str">
        <f>IF(X2126&lt;&gt;"",X2126*PRINCIPAL!$C$184,"")</f>
        <v/>
      </c>
      <c r="Y2127" s="198" t="str">
        <f>IF(Y2126&lt;&gt;"",Y2126*PRINCIPAL!$C$184,"")</f>
        <v/>
      </c>
      <c r="Z2127" s="198" t="str">
        <f>IF(Z2126&lt;&gt;"",Z2126*PRINCIPAL!$C$184,"")</f>
        <v/>
      </c>
      <c r="AA2127" s="198" t="str">
        <f>IF(AA2126&lt;&gt;"",AA2126*PRINCIPAL!$C$184,"")</f>
        <v/>
      </c>
      <c r="AB2127" s="198" t="str">
        <f>IF(AB2126&lt;&gt;"",AB2126*PRINCIPAL!$C$184,"")</f>
        <v/>
      </c>
      <c r="AC2127" s="198" t="str">
        <f>IF(AC2126&lt;&gt;"",AC2126*PRINCIPAL!$C$184,"")</f>
        <v/>
      </c>
      <c r="AD2127" s="198" t="str">
        <f>IF(AD2126&lt;&gt;"",AD2126*PRINCIPAL!$C$184,"")</f>
        <v/>
      </c>
      <c r="AE2127" s="198" t="str">
        <f>IF(AE2126&lt;&gt;"",AE2126*PRINCIPAL!$C$184,"")</f>
        <v/>
      </c>
      <c r="AF2127" s="198" t="str">
        <f>IF(AF2126&lt;&gt;"",AF2126*PRINCIPAL!$C$184,"")</f>
        <v/>
      </c>
      <c r="AG2127" s="198" t="str">
        <f>IF(AG2126&lt;&gt;"",AG2126*PRINCIPAL!$C$184,"")</f>
        <v/>
      </c>
      <c r="AH2127" s="198" t="str">
        <f>IF(AH2126&lt;&gt;"",AH2126*PRINCIPAL!$C$184,"")</f>
        <v/>
      </c>
      <c r="AI2127" s="198" t="str">
        <f>IF(AI2126&lt;&gt;"",AI2126*PRINCIPAL!$C$184,"")</f>
        <v/>
      </c>
      <c r="AJ2127" s="198" t="str">
        <f>IF(AJ2126&lt;&gt;"",AJ2126*PRINCIPAL!$C$184,"")</f>
        <v/>
      </c>
      <c r="AK2127" s="198" t="str">
        <f>IF(AK2126&lt;&gt;"",AK2126*PRINCIPAL!$C$184,"")</f>
        <v/>
      </c>
      <c r="AL2127" s="198" t="str">
        <f>IF(AL2126&lt;&gt;"",AL2126*PRINCIPAL!$C$184,"")</f>
        <v/>
      </c>
      <c r="AM2127" s="198" t="str">
        <f>IF(AM2126&lt;&gt;"",AM2126*PRINCIPAL!$C$184,"")</f>
        <v/>
      </c>
      <c r="AN2127" s="198" t="str">
        <f>IF(AN2126&lt;&gt;"",AN2126*PRINCIPAL!$C$184,"")</f>
        <v/>
      </c>
      <c r="AO2127" s="268" t="str">
        <f>IF(AO2126&lt;&gt;"",AO2126*PRINCIPAL!$C$184,"")</f>
        <v/>
      </c>
    </row>
    <row r="2128" spans="2:41" ht="12.45" customHeight="1" x14ac:dyDescent="0.3">
      <c r="B2128" s="438"/>
      <c r="C2128" s="440"/>
      <c r="D2128" s="443" t="s">
        <v>118</v>
      </c>
      <c r="E2128" s="222" t="s">
        <v>125</v>
      </c>
      <c r="F2128" s="203" t="s">
        <v>38</v>
      </c>
      <c r="G2128" s="203"/>
      <c r="H2128" s="203"/>
      <c r="I2128" s="203"/>
      <c r="J2128" s="203"/>
      <c r="K2128" s="203"/>
      <c r="L2128" s="203"/>
      <c r="M2128" s="203"/>
      <c r="N2128" s="203"/>
      <c r="O2128" s="203"/>
      <c r="P2128" s="203"/>
      <c r="Q2128" s="203"/>
      <c r="R2128" s="203"/>
      <c r="S2128" s="203"/>
      <c r="T2128" s="203"/>
      <c r="U2128" s="203"/>
      <c r="V2128" s="203"/>
      <c r="W2128" s="203"/>
      <c r="X2128" s="203"/>
      <c r="Y2128" s="203"/>
      <c r="Z2128" s="203"/>
      <c r="AA2128" s="203"/>
      <c r="AB2128" s="203"/>
      <c r="AC2128" s="203"/>
      <c r="AD2128" s="203"/>
      <c r="AE2128" s="203"/>
      <c r="AF2128" s="203"/>
      <c r="AG2128" s="203"/>
      <c r="AH2128" s="203"/>
      <c r="AI2128" s="203"/>
      <c r="AJ2128" s="203"/>
      <c r="AK2128" s="203"/>
      <c r="AL2128" s="203"/>
      <c r="AM2128" s="203"/>
      <c r="AN2128" s="203"/>
      <c r="AO2128" s="269"/>
    </row>
    <row r="2129" spans="2:41" ht="12.45" customHeight="1" x14ac:dyDescent="0.3">
      <c r="B2129" s="438"/>
      <c r="C2129" s="440"/>
      <c r="D2129" s="444"/>
      <c r="E2129" s="220" t="s">
        <v>126</v>
      </c>
      <c r="F2129" s="320" t="s">
        <v>38</v>
      </c>
      <c r="G2129" s="204" t="str">
        <f>IF(G2128&lt;&gt;"",G2128*PRINCIPAL!$C$184,"")</f>
        <v/>
      </c>
      <c r="H2129" s="204" t="str">
        <f>IF(H2128&lt;&gt;"",H2128*PRINCIPAL!$C$184,"")</f>
        <v/>
      </c>
      <c r="I2129" s="204" t="str">
        <f>IF(I2128&lt;&gt;"",I2128*PRINCIPAL!$C$184,"")</f>
        <v/>
      </c>
      <c r="J2129" s="204" t="str">
        <f>IF(J2128&lt;&gt;"",J2128*PRINCIPAL!$C$184,"")</f>
        <v/>
      </c>
      <c r="K2129" s="204" t="str">
        <f>IF(K2128&lt;&gt;"",K2128*PRINCIPAL!$C$184,"")</f>
        <v/>
      </c>
      <c r="L2129" s="204" t="str">
        <f>IF(L2128&lt;&gt;"",L2128*PRINCIPAL!$C$184,"")</f>
        <v/>
      </c>
      <c r="M2129" s="204" t="str">
        <f>IF(M2128&lt;&gt;"",M2128*PRINCIPAL!$C$184,"")</f>
        <v/>
      </c>
      <c r="N2129" s="204" t="str">
        <f>IF(N2128&lt;&gt;"",N2128*PRINCIPAL!$C$184,"")</f>
        <v/>
      </c>
      <c r="O2129" s="204" t="str">
        <f>IF(O2128&lt;&gt;"",O2128*PRINCIPAL!$C$184,"")</f>
        <v/>
      </c>
      <c r="P2129" s="204" t="str">
        <f>IF(P2128&lt;&gt;"",P2128*PRINCIPAL!$C$184,"")</f>
        <v/>
      </c>
      <c r="Q2129" s="204" t="str">
        <f>IF(Q2128&lt;&gt;"",Q2128*PRINCIPAL!$C$184,"")</f>
        <v/>
      </c>
      <c r="R2129" s="204" t="str">
        <f>IF(R2128&lt;&gt;"",R2128*PRINCIPAL!$C$184,"")</f>
        <v/>
      </c>
      <c r="S2129" s="204" t="str">
        <f>IF(S2128&lt;&gt;"",S2128*PRINCIPAL!$C$184,"")</f>
        <v/>
      </c>
      <c r="T2129" s="204" t="str">
        <f>IF(T2128&lt;&gt;"",T2128*PRINCIPAL!$C$184,"")</f>
        <v/>
      </c>
      <c r="U2129" s="204" t="str">
        <f>IF(U2128&lt;&gt;"",U2128*PRINCIPAL!$C$184,"")</f>
        <v/>
      </c>
      <c r="V2129" s="204" t="str">
        <f>IF(V2128&lt;&gt;"",V2128*PRINCIPAL!$C$184,"")</f>
        <v/>
      </c>
      <c r="W2129" s="204" t="str">
        <f>IF(W2128&lt;&gt;"",W2128*PRINCIPAL!$C$184,"")</f>
        <v/>
      </c>
      <c r="X2129" s="204" t="str">
        <f>IF(X2128&lt;&gt;"",X2128*PRINCIPAL!$C$184,"")</f>
        <v/>
      </c>
      <c r="Y2129" s="204" t="str">
        <f>IF(Y2128&lt;&gt;"",Y2128*PRINCIPAL!$C$184,"")</f>
        <v/>
      </c>
      <c r="Z2129" s="204" t="str">
        <f>IF(Z2128&lt;&gt;"",Z2128*PRINCIPAL!$C$184,"")</f>
        <v/>
      </c>
      <c r="AA2129" s="204" t="str">
        <f>IF(AA2128&lt;&gt;"",AA2128*PRINCIPAL!$C$184,"")</f>
        <v/>
      </c>
      <c r="AB2129" s="204" t="str">
        <f>IF(AB2128&lt;&gt;"",AB2128*PRINCIPAL!$C$184,"")</f>
        <v/>
      </c>
      <c r="AC2129" s="204" t="str">
        <f>IF(AC2128&lt;&gt;"",AC2128*PRINCIPAL!$C$184,"")</f>
        <v/>
      </c>
      <c r="AD2129" s="204" t="str">
        <f>IF(AD2128&lt;&gt;"",AD2128*PRINCIPAL!$C$184,"")</f>
        <v/>
      </c>
      <c r="AE2129" s="204" t="str">
        <f>IF(AE2128&lt;&gt;"",AE2128*PRINCIPAL!$C$184,"")</f>
        <v/>
      </c>
      <c r="AF2129" s="204" t="str">
        <f>IF(AF2128&lt;&gt;"",AF2128*PRINCIPAL!$C$184,"")</f>
        <v/>
      </c>
      <c r="AG2129" s="204" t="str">
        <f>IF(AG2128&lt;&gt;"",AG2128*PRINCIPAL!$C$184,"")</f>
        <v/>
      </c>
      <c r="AH2129" s="204" t="str">
        <f>IF(AH2128&lt;&gt;"",AH2128*PRINCIPAL!$C$184,"")</f>
        <v/>
      </c>
      <c r="AI2129" s="204" t="str">
        <f>IF(AI2128&lt;&gt;"",AI2128*PRINCIPAL!$C$184,"")</f>
        <v/>
      </c>
      <c r="AJ2129" s="204" t="str">
        <f>IF(AJ2128&lt;&gt;"",AJ2128*PRINCIPAL!$C$184,"")</f>
        <v/>
      </c>
      <c r="AK2129" s="204" t="str">
        <f>IF(AK2128&lt;&gt;"",AK2128*PRINCIPAL!$C$184,"")</f>
        <v/>
      </c>
      <c r="AL2129" s="204" t="str">
        <f>IF(AL2128&lt;&gt;"",AL2128*PRINCIPAL!$C$184,"")</f>
        <v/>
      </c>
      <c r="AM2129" s="204" t="str">
        <f>IF(AM2128&lt;&gt;"",AM2128*PRINCIPAL!$C$184,"")</f>
        <v/>
      </c>
      <c r="AN2129" s="204" t="str">
        <f>IF(AN2128&lt;&gt;"",AN2128*PRINCIPAL!$C$184,"")</f>
        <v/>
      </c>
      <c r="AO2129" s="270" t="str">
        <f>IF(AO2128&lt;&gt;"",AO2128*PRINCIPAL!$C$184,"")</f>
        <v/>
      </c>
    </row>
    <row r="2130" spans="2:41" ht="12.45" customHeight="1" x14ac:dyDescent="0.3">
      <c r="B2130" s="438"/>
      <c r="C2130" s="440"/>
      <c r="D2130" s="443" t="s">
        <v>116</v>
      </c>
      <c r="E2130" s="224" t="s">
        <v>125</v>
      </c>
      <c r="F2130" s="203" t="s">
        <v>38</v>
      </c>
      <c r="G2130" s="203"/>
      <c r="H2130" s="203"/>
      <c r="I2130" s="203"/>
      <c r="J2130" s="203"/>
      <c r="K2130" s="203"/>
      <c r="L2130" s="203"/>
      <c r="M2130" s="203"/>
      <c r="N2130" s="203"/>
      <c r="O2130" s="203"/>
      <c r="P2130" s="203"/>
      <c r="Q2130" s="203"/>
      <c r="R2130" s="203"/>
      <c r="S2130" s="203"/>
      <c r="T2130" s="203"/>
      <c r="U2130" s="203"/>
      <c r="V2130" s="203"/>
      <c r="W2130" s="203"/>
      <c r="X2130" s="203"/>
      <c r="Y2130" s="203"/>
      <c r="Z2130" s="203"/>
      <c r="AA2130" s="203"/>
      <c r="AB2130" s="203"/>
      <c r="AC2130" s="203"/>
      <c r="AD2130" s="203"/>
      <c r="AE2130" s="203"/>
      <c r="AF2130" s="203"/>
      <c r="AG2130" s="203"/>
      <c r="AH2130" s="203"/>
      <c r="AI2130" s="203"/>
      <c r="AJ2130" s="203"/>
      <c r="AK2130" s="203"/>
      <c r="AL2130" s="203"/>
      <c r="AM2130" s="203"/>
      <c r="AN2130" s="203"/>
      <c r="AO2130" s="269"/>
    </row>
    <row r="2131" spans="2:41" ht="12.45" customHeight="1" thickBot="1" x14ac:dyDescent="0.35">
      <c r="B2131" s="438"/>
      <c r="C2131" s="440"/>
      <c r="D2131" s="442"/>
      <c r="E2131" s="223" t="s">
        <v>126</v>
      </c>
      <c r="F2131" s="320" t="s">
        <v>38</v>
      </c>
      <c r="G2131" s="200" t="str">
        <f>IF(G2130&lt;&gt;"",G2130*PRINCIPAL!$C$184,"")</f>
        <v/>
      </c>
      <c r="H2131" s="200" t="str">
        <f>IF(H2130&lt;&gt;"",H2130*PRINCIPAL!$C$184,"")</f>
        <v/>
      </c>
      <c r="I2131" s="200" t="str">
        <f>IF(I2130&lt;&gt;"",I2130*PRINCIPAL!$C$184,"")</f>
        <v/>
      </c>
      <c r="J2131" s="200" t="str">
        <f>IF(J2130&lt;&gt;"",J2130*PRINCIPAL!$C$184,"")</f>
        <v/>
      </c>
      <c r="K2131" s="200" t="str">
        <f>IF(K2130&lt;&gt;"",K2130*PRINCIPAL!$C$184,"")</f>
        <v/>
      </c>
      <c r="L2131" s="200" t="str">
        <f>IF(L2130&lt;&gt;"",L2130*PRINCIPAL!$C$184,"")</f>
        <v/>
      </c>
      <c r="M2131" s="200" t="str">
        <f>IF(M2130&lt;&gt;"",M2130*PRINCIPAL!$C$184,"")</f>
        <v/>
      </c>
      <c r="N2131" s="200" t="str">
        <f>IF(N2130&lt;&gt;"",N2130*PRINCIPAL!$C$184,"")</f>
        <v/>
      </c>
      <c r="O2131" s="200" t="str">
        <f>IF(O2130&lt;&gt;"",O2130*PRINCIPAL!$C$184,"")</f>
        <v/>
      </c>
      <c r="P2131" s="200" t="str">
        <f>IF(P2130&lt;&gt;"",P2130*PRINCIPAL!$C$184,"")</f>
        <v/>
      </c>
      <c r="Q2131" s="200" t="str">
        <f>IF(Q2130&lt;&gt;"",Q2130*PRINCIPAL!$C$184,"")</f>
        <v/>
      </c>
      <c r="R2131" s="200" t="str">
        <f>IF(R2130&lt;&gt;"",R2130*PRINCIPAL!$C$184,"")</f>
        <v/>
      </c>
      <c r="S2131" s="200" t="str">
        <f>IF(S2130&lt;&gt;"",S2130*PRINCIPAL!$C$184,"")</f>
        <v/>
      </c>
      <c r="T2131" s="200" t="str">
        <f>IF(T2130&lt;&gt;"",T2130*PRINCIPAL!$C$184,"")</f>
        <v/>
      </c>
      <c r="U2131" s="200" t="str">
        <f>IF(U2130&lt;&gt;"",U2130*PRINCIPAL!$C$184,"")</f>
        <v/>
      </c>
      <c r="V2131" s="200" t="str">
        <f>IF(V2130&lt;&gt;"",V2130*PRINCIPAL!$C$184,"")</f>
        <v/>
      </c>
      <c r="W2131" s="200" t="str">
        <f>IF(W2130&lt;&gt;"",W2130*PRINCIPAL!$C$184,"")</f>
        <v/>
      </c>
      <c r="X2131" s="200" t="str">
        <f>IF(X2130&lt;&gt;"",X2130*PRINCIPAL!$C$184,"")</f>
        <v/>
      </c>
      <c r="Y2131" s="200" t="str">
        <f>IF(Y2130&lt;&gt;"",Y2130*PRINCIPAL!$C$184,"")</f>
        <v/>
      </c>
      <c r="Z2131" s="200" t="str">
        <f>IF(Z2130&lt;&gt;"",Z2130*PRINCIPAL!$C$184,"")</f>
        <v/>
      </c>
      <c r="AA2131" s="200" t="str">
        <f>IF(AA2130&lt;&gt;"",AA2130*PRINCIPAL!$C$184,"")</f>
        <v/>
      </c>
      <c r="AB2131" s="200" t="str">
        <f>IF(AB2130&lt;&gt;"",AB2130*PRINCIPAL!$C$184,"")</f>
        <v/>
      </c>
      <c r="AC2131" s="200" t="str">
        <f>IF(AC2130&lt;&gt;"",AC2130*PRINCIPAL!$C$184,"")</f>
        <v/>
      </c>
      <c r="AD2131" s="200" t="str">
        <f>IF(AD2130&lt;&gt;"",AD2130*PRINCIPAL!$C$184,"")</f>
        <v/>
      </c>
      <c r="AE2131" s="200" t="str">
        <f>IF(AE2130&lt;&gt;"",AE2130*PRINCIPAL!$C$184,"")</f>
        <v/>
      </c>
      <c r="AF2131" s="200" t="str">
        <f>IF(AF2130&lt;&gt;"",AF2130*PRINCIPAL!$C$184,"")</f>
        <v/>
      </c>
      <c r="AG2131" s="200" t="str">
        <f>IF(AG2130&lt;&gt;"",AG2130*PRINCIPAL!$C$184,"")</f>
        <v/>
      </c>
      <c r="AH2131" s="200" t="str">
        <f>IF(AH2130&lt;&gt;"",AH2130*PRINCIPAL!$C$184,"")</f>
        <v/>
      </c>
      <c r="AI2131" s="200" t="str">
        <f>IF(AI2130&lt;&gt;"",AI2130*PRINCIPAL!$C$184,"")</f>
        <v/>
      </c>
      <c r="AJ2131" s="200" t="str">
        <f>IF(AJ2130&lt;&gt;"",AJ2130*PRINCIPAL!$C$184,"")</f>
        <v/>
      </c>
      <c r="AK2131" s="200" t="str">
        <f>IF(AK2130&lt;&gt;"",AK2130*PRINCIPAL!$C$184,"")</f>
        <v/>
      </c>
      <c r="AL2131" s="200" t="str">
        <f>IF(AL2130&lt;&gt;"",AL2130*PRINCIPAL!$C$184,"")</f>
        <v/>
      </c>
      <c r="AM2131" s="200" t="str">
        <f>IF(AM2130&lt;&gt;"",AM2130*PRINCIPAL!$C$184,"")</f>
        <v/>
      </c>
      <c r="AN2131" s="200" t="str">
        <f>IF(AN2130&lt;&gt;"",AN2130*PRINCIPAL!$C$184,"")</f>
        <v/>
      </c>
      <c r="AO2131" s="271" t="str">
        <f>IF(AO2130&lt;&gt;"",AO2130*PRINCIPAL!$C$184,"")</f>
        <v/>
      </c>
    </row>
    <row r="2132" spans="2:41" ht="12.45" customHeight="1" x14ac:dyDescent="0.3">
      <c r="B2132" s="438"/>
      <c r="C2132" s="439" t="s">
        <v>106</v>
      </c>
      <c r="D2132" s="441" t="s">
        <v>112</v>
      </c>
      <c r="E2132" s="219" t="s">
        <v>125</v>
      </c>
      <c r="F2132" s="197" t="s">
        <v>38</v>
      </c>
      <c r="G2132" s="197"/>
      <c r="H2132" s="197"/>
      <c r="I2132" s="197"/>
      <c r="J2132" s="197"/>
      <c r="K2132" s="197"/>
      <c r="L2132" s="197"/>
      <c r="M2132" s="197"/>
      <c r="N2132" s="197"/>
      <c r="O2132" s="197"/>
      <c r="P2132" s="197"/>
      <c r="Q2132" s="197"/>
      <c r="R2132" s="197"/>
      <c r="S2132" s="197"/>
      <c r="T2132" s="197"/>
      <c r="U2132" s="197"/>
      <c r="V2132" s="197"/>
      <c r="W2132" s="197"/>
      <c r="X2132" s="197"/>
      <c r="Y2132" s="197"/>
      <c r="Z2132" s="197"/>
      <c r="AA2132" s="197"/>
      <c r="AB2132" s="197"/>
      <c r="AC2132" s="197"/>
      <c r="AD2132" s="197"/>
      <c r="AE2132" s="197"/>
      <c r="AF2132" s="197"/>
      <c r="AG2132" s="197"/>
      <c r="AH2132" s="197"/>
      <c r="AI2132" s="197"/>
      <c r="AJ2132" s="197"/>
      <c r="AK2132" s="197"/>
      <c r="AL2132" s="197"/>
      <c r="AM2132" s="197"/>
      <c r="AN2132" s="197"/>
      <c r="AO2132" s="267"/>
    </row>
    <row r="2133" spans="2:41" ht="12.45" customHeight="1" x14ac:dyDescent="0.3">
      <c r="B2133" s="438"/>
      <c r="C2133" s="440"/>
      <c r="D2133" s="442"/>
      <c r="E2133" s="220" t="s">
        <v>126</v>
      </c>
      <c r="F2133" s="320" t="s">
        <v>38</v>
      </c>
      <c r="G2133" s="198" t="str">
        <f>IF(G2132&lt;&gt;"",G2132*PRINCIPAL!$C$184,"")</f>
        <v/>
      </c>
      <c r="H2133" s="198" t="str">
        <f>IF(H2132&lt;&gt;"",H2132*PRINCIPAL!$C$184,"")</f>
        <v/>
      </c>
      <c r="I2133" s="198" t="str">
        <f>IF(I2132&lt;&gt;"",I2132*PRINCIPAL!$C$184,"")</f>
        <v/>
      </c>
      <c r="J2133" s="198" t="str">
        <f>IF(J2132&lt;&gt;"",J2132*PRINCIPAL!$C$184,"")</f>
        <v/>
      </c>
      <c r="K2133" s="198" t="str">
        <f>IF(K2132&lt;&gt;"",K2132*PRINCIPAL!$C$184,"")</f>
        <v/>
      </c>
      <c r="L2133" s="198" t="str">
        <f>IF(L2132&lt;&gt;"",L2132*PRINCIPAL!$C$184,"")</f>
        <v/>
      </c>
      <c r="M2133" s="198" t="str">
        <f>IF(M2132&lt;&gt;"",M2132*PRINCIPAL!$C$184,"")</f>
        <v/>
      </c>
      <c r="N2133" s="198" t="str">
        <f>IF(N2132&lt;&gt;"",N2132*PRINCIPAL!$C$184,"")</f>
        <v/>
      </c>
      <c r="O2133" s="198" t="str">
        <f>IF(O2132&lt;&gt;"",O2132*PRINCIPAL!$C$184,"")</f>
        <v/>
      </c>
      <c r="P2133" s="198" t="str">
        <f>IF(P2132&lt;&gt;"",P2132*PRINCIPAL!$C$184,"")</f>
        <v/>
      </c>
      <c r="Q2133" s="198" t="str">
        <f>IF(Q2132&lt;&gt;"",Q2132*PRINCIPAL!$C$184,"")</f>
        <v/>
      </c>
      <c r="R2133" s="198" t="str">
        <f>IF(R2132&lt;&gt;"",R2132*PRINCIPAL!$C$184,"")</f>
        <v/>
      </c>
      <c r="S2133" s="198" t="str">
        <f>IF(S2132&lt;&gt;"",S2132*PRINCIPAL!$C$184,"")</f>
        <v/>
      </c>
      <c r="T2133" s="198" t="str">
        <f>IF(T2132&lt;&gt;"",T2132*PRINCIPAL!$C$184,"")</f>
        <v/>
      </c>
      <c r="U2133" s="198" t="str">
        <f>IF(U2132&lt;&gt;"",U2132*PRINCIPAL!$C$184,"")</f>
        <v/>
      </c>
      <c r="V2133" s="198" t="str">
        <f>IF(V2132&lt;&gt;"",V2132*PRINCIPAL!$C$184,"")</f>
        <v/>
      </c>
      <c r="W2133" s="198" t="str">
        <f>IF(W2132&lt;&gt;"",W2132*PRINCIPAL!$C$184,"")</f>
        <v/>
      </c>
      <c r="X2133" s="198" t="str">
        <f>IF(X2132&lt;&gt;"",X2132*PRINCIPAL!$C$184,"")</f>
        <v/>
      </c>
      <c r="Y2133" s="198" t="str">
        <f>IF(Y2132&lt;&gt;"",Y2132*PRINCIPAL!$C$184,"")</f>
        <v/>
      </c>
      <c r="Z2133" s="198" t="str">
        <f>IF(Z2132&lt;&gt;"",Z2132*PRINCIPAL!$C$184,"")</f>
        <v/>
      </c>
      <c r="AA2133" s="198" t="str">
        <f>IF(AA2132&lt;&gt;"",AA2132*PRINCIPAL!$C$184,"")</f>
        <v/>
      </c>
      <c r="AB2133" s="198" t="str">
        <f>IF(AB2132&lt;&gt;"",AB2132*PRINCIPAL!$C$184,"")</f>
        <v/>
      </c>
      <c r="AC2133" s="198" t="str">
        <f>IF(AC2132&lt;&gt;"",AC2132*PRINCIPAL!$C$184,"")</f>
        <v/>
      </c>
      <c r="AD2133" s="198" t="str">
        <f>IF(AD2132&lt;&gt;"",AD2132*PRINCIPAL!$C$184,"")</f>
        <v/>
      </c>
      <c r="AE2133" s="198" t="str">
        <f>IF(AE2132&lt;&gt;"",AE2132*PRINCIPAL!$C$184,"")</f>
        <v/>
      </c>
      <c r="AF2133" s="198" t="str">
        <f>IF(AF2132&lt;&gt;"",AF2132*PRINCIPAL!$C$184,"")</f>
        <v/>
      </c>
      <c r="AG2133" s="198" t="str">
        <f>IF(AG2132&lt;&gt;"",AG2132*PRINCIPAL!$C$184,"")</f>
        <v/>
      </c>
      <c r="AH2133" s="198" t="str">
        <f>IF(AH2132&lt;&gt;"",AH2132*PRINCIPAL!$C$184,"")</f>
        <v/>
      </c>
      <c r="AI2133" s="198" t="str">
        <f>IF(AI2132&lt;&gt;"",AI2132*PRINCIPAL!$C$184,"")</f>
        <v/>
      </c>
      <c r="AJ2133" s="198" t="str">
        <f>IF(AJ2132&lt;&gt;"",AJ2132*PRINCIPAL!$C$184,"")</f>
        <v/>
      </c>
      <c r="AK2133" s="198" t="str">
        <f>IF(AK2132&lt;&gt;"",AK2132*PRINCIPAL!$C$184,"")</f>
        <v/>
      </c>
      <c r="AL2133" s="198" t="str">
        <f>IF(AL2132&lt;&gt;"",AL2132*PRINCIPAL!$C$184,"")</f>
        <v/>
      </c>
      <c r="AM2133" s="198" t="str">
        <f>IF(AM2132&lt;&gt;"",AM2132*PRINCIPAL!$C$184,"")</f>
        <v/>
      </c>
      <c r="AN2133" s="198" t="str">
        <f>IF(AN2132&lt;&gt;"",AN2132*PRINCIPAL!$C$184,"")</f>
        <v/>
      </c>
      <c r="AO2133" s="268" t="str">
        <f>IF(AO2132&lt;&gt;"",AO2132*PRINCIPAL!$C$184,"")</f>
        <v/>
      </c>
    </row>
    <row r="2134" spans="2:41" ht="12.45" customHeight="1" x14ac:dyDescent="0.3">
      <c r="B2134" s="438"/>
      <c r="C2134" s="440"/>
      <c r="D2134" s="443" t="s">
        <v>118</v>
      </c>
      <c r="E2134" s="222" t="s">
        <v>125</v>
      </c>
      <c r="F2134" s="203" t="s">
        <v>38</v>
      </c>
      <c r="G2134" s="203"/>
      <c r="H2134" s="203"/>
      <c r="I2134" s="203"/>
      <c r="J2134" s="203"/>
      <c r="K2134" s="203"/>
      <c r="L2134" s="203"/>
      <c r="M2134" s="203"/>
      <c r="N2134" s="203"/>
      <c r="O2134" s="203"/>
      <c r="P2134" s="203"/>
      <c r="Q2134" s="203"/>
      <c r="R2134" s="203"/>
      <c r="S2134" s="203"/>
      <c r="T2134" s="203"/>
      <c r="U2134" s="203"/>
      <c r="V2134" s="203"/>
      <c r="W2134" s="203"/>
      <c r="X2134" s="203"/>
      <c r="Y2134" s="203"/>
      <c r="Z2134" s="203"/>
      <c r="AA2134" s="203"/>
      <c r="AB2134" s="203"/>
      <c r="AC2134" s="203"/>
      <c r="AD2134" s="203"/>
      <c r="AE2134" s="203"/>
      <c r="AF2134" s="203"/>
      <c r="AG2134" s="203"/>
      <c r="AH2134" s="203"/>
      <c r="AI2134" s="203"/>
      <c r="AJ2134" s="203"/>
      <c r="AK2134" s="203"/>
      <c r="AL2134" s="203"/>
      <c r="AM2134" s="203"/>
      <c r="AN2134" s="203"/>
      <c r="AO2134" s="269"/>
    </row>
    <row r="2135" spans="2:41" ht="12.45" customHeight="1" x14ac:dyDescent="0.3">
      <c r="B2135" s="438"/>
      <c r="C2135" s="440"/>
      <c r="D2135" s="444"/>
      <c r="E2135" s="220" t="s">
        <v>126</v>
      </c>
      <c r="F2135" s="320" t="s">
        <v>38</v>
      </c>
      <c r="G2135" s="204" t="str">
        <f>IF(G2134&lt;&gt;"",G2134*PRINCIPAL!$C$184,"")</f>
        <v/>
      </c>
      <c r="H2135" s="204" t="str">
        <f>IF(H2134&lt;&gt;"",H2134*PRINCIPAL!$C$184,"")</f>
        <v/>
      </c>
      <c r="I2135" s="204" t="str">
        <f>IF(I2134&lt;&gt;"",I2134*PRINCIPAL!$C$184,"")</f>
        <v/>
      </c>
      <c r="J2135" s="204" t="str">
        <f>IF(J2134&lt;&gt;"",J2134*PRINCIPAL!$C$184,"")</f>
        <v/>
      </c>
      <c r="K2135" s="204" t="str">
        <f>IF(K2134&lt;&gt;"",K2134*PRINCIPAL!$C$184,"")</f>
        <v/>
      </c>
      <c r="L2135" s="204" t="str">
        <f>IF(L2134&lt;&gt;"",L2134*PRINCIPAL!$C$184,"")</f>
        <v/>
      </c>
      <c r="M2135" s="204" t="str">
        <f>IF(M2134&lt;&gt;"",M2134*PRINCIPAL!$C$184,"")</f>
        <v/>
      </c>
      <c r="N2135" s="204" t="str">
        <f>IF(N2134&lt;&gt;"",N2134*PRINCIPAL!$C$184,"")</f>
        <v/>
      </c>
      <c r="O2135" s="204" t="str">
        <f>IF(O2134&lt;&gt;"",O2134*PRINCIPAL!$C$184,"")</f>
        <v/>
      </c>
      <c r="P2135" s="204" t="str">
        <f>IF(P2134&lt;&gt;"",P2134*PRINCIPAL!$C$184,"")</f>
        <v/>
      </c>
      <c r="Q2135" s="204" t="str">
        <f>IF(Q2134&lt;&gt;"",Q2134*PRINCIPAL!$C$184,"")</f>
        <v/>
      </c>
      <c r="R2135" s="204" t="str">
        <f>IF(R2134&lt;&gt;"",R2134*PRINCIPAL!$C$184,"")</f>
        <v/>
      </c>
      <c r="S2135" s="204" t="str">
        <f>IF(S2134&lt;&gt;"",S2134*PRINCIPAL!$C$184,"")</f>
        <v/>
      </c>
      <c r="T2135" s="204" t="str">
        <f>IF(T2134&lt;&gt;"",T2134*PRINCIPAL!$C$184,"")</f>
        <v/>
      </c>
      <c r="U2135" s="204" t="str">
        <f>IF(U2134&lt;&gt;"",U2134*PRINCIPAL!$C$184,"")</f>
        <v/>
      </c>
      <c r="V2135" s="204" t="str">
        <f>IF(V2134&lt;&gt;"",V2134*PRINCIPAL!$C$184,"")</f>
        <v/>
      </c>
      <c r="W2135" s="204" t="str">
        <f>IF(W2134&lt;&gt;"",W2134*PRINCIPAL!$C$184,"")</f>
        <v/>
      </c>
      <c r="X2135" s="204" t="str">
        <f>IF(X2134&lt;&gt;"",X2134*PRINCIPAL!$C$184,"")</f>
        <v/>
      </c>
      <c r="Y2135" s="204" t="str">
        <f>IF(Y2134&lt;&gt;"",Y2134*PRINCIPAL!$C$184,"")</f>
        <v/>
      </c>
      <c r="Z2135" s="204" t="str">
        <f>IF(Z2134&lt;&gt;"",Z2134*PRINCIPAL!$C$184,"")</f>
        <v/>
      </c>
      <c r="AA2135" s="204" t="str">
        <f>IF(AA2134&lt;&gt;"",AA2134*PRINCIPAL!$C$184,"")</f>
        <v/>
      </c>
      <c r="AB2135" s="204" t="str">
        <f>IF(AB2134&lt;&gt;"",AB2134*PRINCIPAL!$C$184,"")</f>
        <v/>
      </c>
      <c r="AC2135" s="204" t="str">
        <f>IF(AC2134&lt;&gt;"",AC2134*PRINCIPAL!$C$184,"")</f>
        <v/>
      </c>
      <c r="AD2135" s="204" t="str">
        <f>IF(AD2134&lt;&gt;"",AD2134*PRINCIPAL!$C$184,"")</f>
        <v/>
      </c>
      <c r="AE2135" s="204" t="str">
        <f>IF(AE2134&lt;&gt;"",AE2134*PRINCIPAL!$C$184,"")</f>
        <v/>
      </c>
      <c r="AF2135" s="204" t="str">
        <f>IF(AF2134&lt;&gt;"",AF2134*PRINCIPAL!$C$184,"")</f>
        <v/>
      </c>
      <c r="AG2135" s="204" t="str">
        <f>IF(AG2134&lt;&gt;"",AG2134*PRINCIPAL!$C$184,"")</f>
        <v/>
      </c>
      <c r="AH2135" s="204" t="str">
        <f>IF(AH2134&lt;&gt;"",AH2134*PRINCIPAL!$C$184,"")</f>
        <v/>
      </c>
      <c r="AI2135" s="204" t="str">
        <f>IF(AI2134&lt;&gt;"",AI2134*PRINCIPAL!$C$184,"")</f>
        <v/>
      </c>
      <c r="AJ2135" s="204" t="str">
        <f>IF(AJ2134&lt;&gt;"",AJ2134*PRINCIPAL!$C$184,"")</f>
        <v/>
      </c>
      <c r="AK2135" s="204" t="str">
        <f>IF(AK2134&lt;&gt;"",AK2134*PRINCIPAL!$C$184,"")</f>
        <v/>
      </c>
      <c r="AL2135" s="204" t="str">
        <f>IF(AL2134&lt;&gt;"",AL2134*PRINCIPAL!$C$184,"")</f>
        <v/>
      </c>
      <c r="AM2135" s="204" t="str">
        <f>IF(AM2134&lt;&gt;"",AM2134*PRINCIPAL!$C$184,"")</f>
        <v/>
      </c>
      <c r="AN2135" s="204" t="str">
        <f>IF(AN2134&lt;&gt;"",AN2134*PRINCIPAL!$C$184,"")</f>
        <v/>
      </c>
      <c r="AO2135" s="270" t="str">
        <f>IF(AO2134&lt;&gt;"",AO2134*PRINCIPAL!$C$184,"")</f>
        <v/>
      </c>
    </row>
    <row r="2136" spans="2:41" ht="12.45" customHeight="1" x14ac:dyDescent="0.3">
      <c r="B2136" s="438"/>
      <c r="C2136" s="440"/>
      <c r="D2136" s="443" t="s">
        <v>116</v>
      </c>
      <c r="E2136" s="224" t="s">
        <v>125</v>
      </c>
      <c r="F2136" s="203" t="s">
        <v>38</v>
      </c>
      <c r="G2136" s="203"/>
      <c r="H2136" s="203"/>
      <c r="I2136" s="203"/>
      <c r="J2136" s="203"/>
      <c r="K2136" s="203"/>
      <c r="L2136" s="203"/>
      <c r="M2136" s="203"/>
      <c r="N2136" s="203"/>
      <c r="O2136" s="203"/>
      <c r="P2136" s="203"/>
      <c r="Q2136" s="203"/>
      <c r="R2136" s="203"/>
      <c r="S2136" s="203"/>
      <c r="T2136" s="203"/>
      <c r="U2136" s="203"/>
      <c r="V2136" s="203"/>
      <c r="W2136" s="203"/>
      <c r="X2136" s="203"/>
      <c r="Y2136" s="203"/>
      <c r="Z2136" s="203"/>
      <c r="AA2136" s="203"/>
      <c r="AB2136" s="203"/>
      <c r="AC2136" s="203"/>
      <c r="AD2136" s="203"/>
      <c r="AE2136" s="203"/>
      <c r="AF2136" s="203"/>
      <c r="AG2136" s="203"/>
      <c r="AH2136" s="203"/>
      <c r="AI2136" s="203"/>
      <c r="AJ2136" s="203"/>
      <c r="AK2136" s="203"/>
      <c r="AL2136" s="203"/>
      <c r="AM2136" s="203"/>
      <c r="AN2136" s="203"/>
      <c r="AO2136" s="269"/>
    </row>
    <row r="2137" spans="2:41" ht="12.45" customHeight="1" thickBot="1" x14ac:dyDescent="0.35">
      <c r="B2137" s="438"/>
      <c r="C2137" s="445"/>
      <c r="D2137" s="446"/>
      <c r="E2137" s="223" t="s">
        <v>126</v>
      </c>
      <c r="F2137" s="320" t="s">
        <v>38</v>
      </c>
      <c r="G2137" s="225" t="str">
        <f>IF(G2136&lt;&gt;"",G2136*PRINCIPAL!$C$184,"")</f>
        <v/>
      </c>
      <c r="H2137" s="225" t="str">
        <f>IF(H2136&lt;&gt;"",H2136*PRINCIPAL!$C$184,"")</f>
        <v/>
      </c>
      <c r="I2137" s="225" t="str">
        <f>IF(I2136&lt;&gt;"",I2136*PRINCIPAL!$C$184,"")</f>
        <v/>
      </c>
      <c r="J2137" s="225" t="str">
        <f>IF(J2136&lt;&gt;"",J2136*PRINCIPAL!$C$184,"")</f>
        <v/>
      </c>
      <c r="K2137" s="225" t="str">
        <f>IF(K2136&lt;&gt;"",K2136*PRINCIPAL!$C$184,"")</f>
        <v/>
      </c>
      <c r="L2137" s="225" t="str">
        <f>IF(L2136&lt;&gt;"",L2136*PRINCIPAL!$C$184,"")</f>
        <v/>
      </c>
      <c r="M2137" s="225" t="str">
        <f>IF(M2136&lt;&gt;"",M2136*PRINCIPAL!$C$184,"")</f>
        <v/>
      </c>
      <c r="N2137" s="225" t="str">
        <f>IF(N2136&lt;&gt;"",N2136*PRINCIPAL!$C$184,"")</f>
        <v/>
      </c>
      <c r="O2137" s="225" t="str">
        <f>IF(O2136&lt;&gt;"",O2136*PRINCIPAL!$C$184,"")</f>
        <v/>
      </c>
      <c r="P2137" s="225" t="str">
        <f>IF(P2136&lt;&gt;"",P2136*PRINCIPAL!$C$184,"")</f>
        <v/>
      </c>
      <c r="Q2137" s="225" t="str">
        <f>IF(Q2136&lt;&gt;"",Q2136*PRINCIPAL!$C$184,"")</f>
        <v/>
      </c>
      <c r="R2137" s="225" t="str">
        <f>IF(R2136&lt;&gt;"",R2136*PRINCIPAL!$C$184,"")</f>
        <v/>
      </c>
      <c r="S2137" s="225" t="str">
        <f>IF(S2136&lt;&gt;"",S2136*PRINCIPAL!$C$184,"")</f>
        <v/>
      </c>
      <c r="T2137" s="225" t="str">
        <f>IF(T2136&lt;&gt;"",T2136*PRINCIPAL!$C$184,"")</f>
        <v/>
      </c>
      <c r="U2137" s="225" t="str">
        <f>IF(U2136&lt;&gt;"",U2136*PRINCIPAL!$C$184,"")</f>
        <v/>
      </c>
      <c r="V2137" s="225" t="str">
        <f>IF(V2136&lt;&gt;"",V2136*PRINCIPAL!$C$184,"")</f>
        <v/>
      </c>
      <c r="W2137" s="225" t="str">
        <f>IF(W2136&lt;&gt;"",W2136*PRINCIPAL!$C$184,"")</f>
        <v/>
      </c>
      <c r="X2137" s="225" t="str">
        <f>IF(X2136&lt;&gt;"",X2136*PRINCIPAL!$C$184,"")</f>
        <v/>
      </c>
      <c r="Y2137" s="225" t="str">
        <f>IF(Y2136&lt;&gt;"",Y2136*PRINCIPAL!$C$184,"")</f>
        <v/>
      </c>
      <c r="Z2137" s="225" t="str">
        <f>IF(Z2136&lt;&gt;"",Z2136*PRINCIPAL!$C$184,"")</f>
        <v/>
      </c>
      <c r="AA2137" s="225" t="str">
        <f>IF(AA2136&lt;&gt;"",AA2136*PRINCIPAL!$C$184,"")</f>
        <v/>
      </c>
      <c r="AB2137" s="225" t="str">
        <f>IF(AB2136&lt;&gt;"",AB2136*PRINCIPAL!$C$184,"")</f>
        <v/>
      </c>
      <c r="AC2137" s="225" t="str">
        <f>IF(AC2136&lt;&gt;"",AC2136*PRINCIPAL!$C$184,"")</f>
        <v/>
      </c>
      <c r="AD2137" s="225" t="str">
        <f>IF(AD2136&lt;&gt;"",AD2136*PRINCIPAL!$C$184,"")</f>
        <v/>
      </c>
      <c r="AE2137" s="225" t="str">
        <f>IF(AE2136&lt;&gt;"",AE2136*PRINCIPAL!$C$184,"")</f>
        <v/>
      </c>
      <c r="AF2137" s="225" t="str">
        <f>IF(AF2136&lt;&gt;"",AF2136*PRINCIPAL!$C$184,"")</f>
        <v/>
      </c>
      <c r="AG2137" s="225" t="str">
        <f>IF(AG2136&lt;&gt;"",AG2136*PRINCIPAL!$C$184,"")</f>
        <v/>
      </c>
      <c r="AH2137" s="225" t="str">
        <f>IF(AH2136&lt;&gt;"",AH2136*PRINCIPAL!$C$184,"")</f>
        <v/>
      </c>
      <c r="AI2137" s="225" t="str">
        <f>IF(AI2136&lt;&gt;"",AI2136*PRINCIPAL!$C$184,"")</f>
        <v/>
      </c>
      <c r="AJ2137" s="225" t="str">
        <f>IF(AJ2136&lt;&gt;"",AJ2136*PRINCIPAL!$C$184,"")</f>
        <v/>
      </c>
      <c r="AK2137" s="225" t="str">
        <f>IF(AK2136&lt;&gt;"",AK2136*PRINCIPAL!$C$184,"")</f>
        <v/>
      </c>
      <c r="AL2137" s="225" t="str">
        <f>IF(AL2136&lt;&gt;"",AL2136*PRINCIPAL!$C$184,"")</f>
        <v/>
      </c>
      <c r="AM2137" s="225" t="str">
        <f>IF(AM2136&lt;&gt;"",AM2136*PRINCIPAL!$C$184,"")</f>
        <v/>
      </c>
      <c r="AN2137" s="225" t="str">
        <f>IF(AN2136&lt;&gt;"",AN2136*PRINCIPAL!$C$184,"")</f>
        <v/>
      </c>
      <c r="AO2137" s="272" t="str">
        <f>IF(AO2136&lt;&gt;"",AO2136*PRINCIPAL!$C$184,"")</f>
        <v/>
      </c>
    </row>
    <row r="2138" spans="2:41" ht="12.45" customHeight="1" x14ac:dyDescent="0.3">
      <c r="B2138" s="438"/>
      <c r="C2138" s="447" t="s">
        <v>113</v>
      </c>
      <c r="D2138" s="424" t="s">
        <v>114</v>
      </c>
      <c r="E2138" s="219" t="s">
        <v>125</v>
      </c>
      <c r="F2138" s="197"/>
      <c r="G2138" s="197"/>
      <c r="H2138" s="197"/>
      <c r="I2138" s="197"/>
      <c r="J2138" s="197"/>
      <c r="K2138" s="197"/>
      <c r="L2138" s="197"/>
      <c r="M2138" s="197"/>
      <c r="N2138" s="197"/>
      <c r="O2138" s="197"/>
      <c r="P2138" s="197"/>
      <c r="Q2138" s="197"/>
      <c r="R2138" s="197"/>
      <c r="S2138" s="197"/>
      <c r="T2138" s="197"/>
      <c r="U2138" s="197"/>
      <c r="V2138" s="197"/>
      <c r="W2138" s="197"/>
      <c r="X2138" s="197"/>
      <c r="Y2138" s="197"/>
      <c r="Z2138" s="197"/>
      <c r="AA2138" s="197"/>
      <c r="AB2138" s="197"/>
      <c r="AC2138" s="197"/>
      <c r="AD2138" s="197"/>
      <c r="AE2138" s="197"/>
      <c r="AF2138" s="197"/>
      <c r="AG2138" s="197"/>
      <c r="AH2138" s="197"/>
      <c r="AI2138" s="197"/>
      <c r="AJ2138" s="197"/>
      <c r="AK2138" s="197"/>
      <c r="AL2138" s="197"/>
      <c r="AM2138" s="197"/>
      <c r="AN2138" s="197"/>
      <c r="AO2138" s="267"/>
    </row>
    <row r="2139" spans="2:41" ht="12.45" customHeight="1" x14ac:dyDescent="0.3">
      <c r="B2139" s="438"/>
      <c r="C2139" s="447"/>
      <c r="D2139" s="425"/>
      <c r="E2139" s="220" t="s">
        <v>126</v>
      </c>
      <c r="F2139" s="198" t="str">
        <f>IF(F2138&lt;&gt;"",F2138*PRINCIPAL!$C$14,"")</f>
        <v/>
      </c>
      <c r="G2139" s="198" t="str">
        <f>IF(G2138&lt;&gt;"",G2138*PRINCIPAL!$C$184,"")</f>
        <v/>
      </c>
      <c r="H2139" s="198" t="str">
        <f>IF(H2138&lt;&gt;"",H2138*PRINCIPAL!$C$184,"")</f>
        <v/>
      </c>
      <c r="I2139" s="198" t="str">
        <f>IF(I2138&lt;&gt;"",I2138*PRINCIPAL!$C$184,"")</f>
        <v/>
      </c>
      <c r="J2139" s="198" t="str">
        <f>IF(J2138&lt;&gt;"",J2138*PRINCIPAL!$C$184,"")</f>
        <v/>
      </c>
      <c r="K2139" s="198" t="str">
        <f>IF(K2138&lt;&gt;"",K2138*PRINCIPAL!$C$184,"")</f>
        <v/>
      </c>
      <c r="L2139" s="198" t="str">
        <f>IF(L2138&lt;&gt;"",L2138*PRINCIPAL!$C$184,"")</f>
        <v/>
      </c>
      <c r="M2139" s="198" t="str">
        <f>IF(M2138&lt;&gt;"",M2138*PRINCIPAL!$C$184,"")</f>
        <v/>
      </c>
      <c r="N2139" s="198" t="str">
        <f>IF(N2138&lt;&gt;"",N2138*PRINCIPAL!$C$184,"")</f>
        <v/>
      </c>
      <c r="O2139" s="198" t="str">
        <f>IF(O2138&lt;&gt;"",O2138*PRINCIPAL!$C$184,"")</f>
        <v/>
      </c>
      <c r="P2139" s="198" t="str">
        <f>IF(P2138&lt;&gt;"",P2138*PRINCIPAL!$C$184,"")</f>
        <v/>
      </c>
      <c r="Q2139" s="198" t="str">
        <f>IF(Q2138&lt;&gt;"",Q2138*PRINCIPAL!$C$184,"")</f>
        <v/>
      </c>
      <c r="R2139" s="198" t="str">
        <f>IF(R2138&lt;&gt;"",R2138*PRINCIPAL!$C$184,"")</f>
        <v/>
      </c>
      <c r="S2139" s="198" t="str">
        <f>IF(S2138&lt;&gt;"",S2138*PRINCIPAL!$C$184,"")</f>
        <v/>
      </c>
      <c r="T2139" s="198" t="str">
        <f>IF(T2138&lt;&gt;"",T2138*PRINCIPAL!$C$184,"")</f>
        <v/>
      </c>
      <c r="U2139" s="198" t="str">
        <f>IF(U2138&lt;&gt;"",U2138*PRINCIPAL!$C$184,"")</f>
        <v/>
      </c>
      <c r="V2139" s="198" t="str">
        <f>IF(V2138&lt;&gt;"",V2138*PRINCIPAL!$C$184,"")</f>
        <v/>
      </c>
      <c r="W2139" s="198" t="str">
        <f>IF(W2138&lt;&gt;"",W2138*PRINCIPAL!$C$184,"")</f>
        <v/>
      </c>
      <c r="X2139" s="198" t="str">
        <f>IF(X2138&lt;&gt;"",X2138*PRINCIPAL!$C$184,"")</f>
        <v/>
      </c>
      <c r="Y2139" s="198" t="str">
        <f>IF(Y2138&lt;&gt;"",Y2138*PRINCIPAL!$C$184,"")</f>
        <v/>
      </c>
      <c r="Z2139" s="198" t="str">
        <f>IF(Z2138&lt;&gt;"",Z2138*PRINCIPAL!$C$184,"")</f>
        <v/>
      </c>
      <c r="AA2139" s="198" t="str">
        <f>IF(AA2138&lt;&gt;"",AA2138*PRINCIPAL!$C$184,"")</f>
        <v/>
      </c>
      <c r="AB2139" s="198" t="str">
        <f>IF(AB2138&lt;&gt;"",AB2138*PRINCIPAL!$C$184,"")</f>
        <v/>
      </c>
      <c r="AC2139" s="198" t="str">
        <f>IF(AC2138&lt;&gt;"",AC2138*PRINCIPAL!$C$184,"")</f>
        <v/>
      </c>
      <c r="AD2139" s="198" t="str">
        <f>IF(AD2138&lt;&gt;"",AD2138*PRINCIPAL!$C$184,"")</f>
        <v/>
      </c>
      <c r="AE2139" s="198" t="str">
        <f>IF(AE2138&lt;&gt;"",AE2138*PRINCIPAL!$C$184,"")</f>
        <v/>
      </c>
      <c r="AF2139" s="198" t="str">
        <f>IF(AF2138&lt;&gt;"",AF2138*PRINCIPAL!$C$184,"")</f>
        <v/>
      </c>
      <c r="AG2139" s="198" t="str">
        <f>IF(AG2138&lt;&gt;"",AG2138*PRINCIPAL!$C$184,"")</f>
        <v/>
      </c>
      <c r="AH2139" s="198" t="str">
        <f>IF(AH2138&lt;&gt;"",AH2138*PRINCIPAL!$C$184,"")</f>
        <v/>
      </c>
      <c r="AI2139" s="198" t="str">
        <f>IF(AI2138&lt;&gt;"",AI2138*PRINCIPAL!$C$184,"")</f>
        <v/>
      </c>
      <c r="AJ2139" s="198" t="str">
        <f>IF(AJ2138&lt;&gt;"",AJ2138*PRINCIPAL!$C$184,"")</f>
        <v/>
      </c>
      <c r="AK2139" s="198" t="str">
        <f>IF(AK2138&lt;&gt;"",AK2138*PRINCIPAL!$C$184,"")</f>
        <v/>
      </c>
      <c r="AL2139" s="198" t="str">
        <f>IF(AL2138&lt;&gt;"",AL2138*PRINCIPAL!$C$184,"")</f>
        <v/>
      </c>
      <c r="AM2139" s="198" t="str">
        <f>IF(AM2138&lt;&gt;"",AM2138*PRINCIPAL!$C$184,"")</f>
        <v/>
      </c>
      <c r="AN2139" s="198" t="str">
        <f>IF(AN2138&lt;&gt;"",AN2138*PRINCIPAL!$C$184,"")</f>
        <v/>
      </c>
      <c r="AO2139" s="268" t="str">
        <f>IF(AO2138&lt;&gt;"",AO2138*PRINCIPAL!$C$184,"")</f>
        <v/>
      </c>
    </row>
    <row r="2140" spans="2:41" ht="12.45" customHeight="1" x14ac:dyDescent="0.3">
      <c r="B2140" s="438"/>
      <c r="C2140" s="447"/>
      <c r="D2140" s="426" t="s">
        <v>114</v>
      </c>
      <c r="E2140" s="222" t="s">
        <v>125</v>
      </c>
      <c r="F2140" s="203"/>
      <c r="G2140" s="203"/>
      <c r="H2140" s="203"/>
      <c r="I2140" s="203"/>
      <c r="J2140" s="203"/>
      <c r="K2140" s="203"/>
      <c r="L2140" s="203"/>
      <c r="M2140" s="203"/>
      <c r="N2140" s="203"/>
      <c r="O2140" s="203"/>
      <c r="P2140" s="203"/>
      <c r="Q2140" s="203"/>
      <c r="R2140" s="203"/>
      <c r="S2140" s="203"/>
      <c r="T2140" s="203"/>
      <c r="U2140" s="203"/>
      <c r="V2140" s="203"/>
      <c r="W2140" s="203"/>
      <c r="X2140" s="203"/>
      <c r="Y2140" s="203"/>
      <c r="Z2140" s="203"/>
      <c r="AA2140" s="203"/>
      <c r="AB2140" s="203"/>
      <c r="AC2140" s="203"/>
      <c r="AD2140" s="203"/>
      <c r="AE2140" s="203"/>
      <c r="AF2140" s="203"/>
      <c r="AG2140" s="203"/>
      <c r="AH2140" s="203"/>
      <c r="AI2140" s="203"/>
      <c r="AJ2140" s="203"/>
      <c r="AK2140" s="203"/>
      <c r="AL2140" s="203"/>
      <c r="AM2140" s="203"/>
      <c r="AN2140" s="203"/>
      <c r="AO2140" s="269"/>
    </row>
    <row r="2141" spans="2:41" ht="12.45" customHeight="1" x14ac:dyDescent="0.3">
      <c r="B2141" s="438"/>
      <c r="C2141" s="447"/>
      <c r="D2141" s="425"/>
      <c r="E2141" s="220" t="s">
        <v>126</v>
      </c>
      <c r="F2141" s="204" t="str">
        <f>IF(F2140&lt;&gt;"",F2140*PRINCIPAL!$C$14,"")</f>
        <v/>
      </c>
      <c r="G2141" s="204" t="str">
        <f>IF(G2140&lt;&gt;"",G2140*PRINCIPAL!$C$184,"")</f>
        <v/>
      </c>
      <c r="H2141" s="204" t="str">
        <f>IF(H2140&lt;&gt;"",H2140*PRINCIPAL!$C$184,"")</f>
        <v/>
      </c>
      <c r="I2141" s="204" t="str">
        <f>IF(I2140&lt;&gt;"",I2140*PRINCIPAL!$C$184,"")</f>
        <v/>
      </c>
      <c r="J2141" s="204" t="str">
        <f>IF(J2140&lt;&gt;"",J2140*PRINCIPAL!$C$184,"")</f>
        <v/>
      </c>
      <c r="K2141" s="204" t="str">
        <f>IF(K2140&lt;&gt;"",K2140*PRINCIPAL!$C$184,"")</f>
        <v/>
      </c>
      <c r="L2141" s="204" t="str">
        <f>IF(L2140&lt;&gt;"",L2140*PRINCIPAL!$C$184,"")</f>
        <v/>
      </c>
      <c r="M2141" s="204" t="str">
        <f>IF(M2140&lt;&gt;"",M2140*PRINCIPAL!$C$184,"")</f>
        <v/>
      </c>
      <c r="N2141" s="204" t="str">
        <f>IF(N2140&lt;&gt;"",N2140*PRINCIPAL!$C$184,"")</f>
        <v/>
      </c>
      <c r="O2141" s="204" t="str">
        <f>IF(O2140&lt;&gt;"",O2140*PRINCIPAL!$C$184,"")</f>
        <v/>
      </c>
      <c r="P2141" s="204" t="str">
        <f>IF(P2140&lt;&gt;"",P2140*PRINCIPAL!$C$184,"")</f>
        <v/>
      </c>
      <c r="Q2141" s="204" t="str">
        <f>IF(Q2140&lt;&gt;"",Q2140*PRINCIPAL!$C$184,"")</f>
        <v/>
      </c>
      <c r="R2141" s="204" t="str">
        <f>IF(R2140&lt;&gt;"",R2140*PRINCIPAL!$C$184,"")</f>
        <v/>
      </c>
      <c r="S2141" s="204" t="str">
        <f>IF(S2140&lt;&gt;"",S2140*PRINCIPAL!$C$184,"")</f>
        <v/>
      </c>
      <c r="T2141" s="204" t="str">
        <f>IF(T2140&lt;&gt;"",T2140*PRINCIPAL!$C$184,"")</f>
        <v/>
      </c>
      <c r="U2141" s="204" t="str">
        <f>IF(U2140&lt;&gt;"",U2140*PRINCIPAL!$C$184,"")</f>
        <v/>
      </c>
      <c r="V2141" s="204" t="str">
        <f>IF(V2140&lt;&gt;"",V2140*PRINCIPAL!$C$184,"")</f>
        <v/>
      </c>
      <c r="W2141" s="204" t="str">
        <f>IF(W2140&lt;&gt;"",W2140*PRINCIPAL!$C$184,"")</f>
        <v/>
      </c>
      <c r="X2141" s="204" t="str">
        <f>IF(X2140&lt;&gt;"",X2140*PRINCIPAL!$C$184,"")</f>
        <v/>
      </c>
      <c r="Y2141" s="204" t="str">
        <f>IF(Y2140&lt;&gt;"",Y2140*PRINCIPAL!$C$184,"")</f>
        <v/>
      </c>
      <c r="Z2141" s="204" t="str">
        <f>IF(Z2140&lt;&gt;"",Z2140*PRINCIPAL!$C$184,"")</f>
        <v/>
      </c>
      <c r="AA2141" s="204" t="str">
        <f>IF(AA2140&lt;&gt;"",AA2140*PRINCIPAL!$C$184,"")</f>
        <v/>
      </c>
      <c r="AB2141" s="204" t="str">
        <f>IF(AB2140&lt;&gt;"",AB2140*PRINCIPAL!$C$184,"")</f>
        <v/>
      </c>
      <c r="AC2141" s="204" t="str">
        <f>IF(AC2140&lt;&gt;"",AC2140*PRINCIPAL!$C$184,"")</f>
        <v/>
      </c>
      <c r="AD2141" s="204" t="str">
        <f>IF(AD2140&lt;&gt;"",AD2140*PRINCIPAL!$C$184,"")</f>
        <v/>
      </c>
      <c r="AE2141" s="204" t="str">
        <f>IF(AE2140&lt;&gt;"",AE2140*PRINCIPAL!$C$184,"")</f>
        <v/>
      </c>
      <c r="AF2141" s="204" t="str">
        <f>IF(AF2140&lt;&gt;"",AF2140*PRINCIPAL!$C$184,"")</f>
        <v/>
      </c>
      <c r="AG2141" s="204" t="str">
        <f>IF(AG2140&lt;&gt;"",AG2140*PRINCIPAL!$C$184,"")</f>
        <v/>
      </c>
      <c r="AH2141" s="204" t="str">
        <f>IF(AH2140&lt;&gt;"",AH2140*PRINCIPAL!$C$184,"")</f>
        <v/>
      </c>
      <c r="AI2141" s="204" t="str">
        <f>IF(AI2140&lt;&gt;"",AI2140*PRINCIPAL!$C$184,"")</f>
        <v/>
      </c>
      <c r="AJ2141" s="204" t="str">
        <f>IF(AJ2140&lt;&gt;"",AJ2140*PRINCIPAL!$C$184,"")</f>
        <v/>
      </c>
      <c r="AK2141" s="204" t="str">
        <f>IF(AK2140&lt;&gt;"",AK2140*PRINCIPAL!$C$184,"")</f>
        <v/>
      </c>
      <c r="AL2141" s="204" t="str">
        <f>IF(AL2140&lt;&gt;"",AL2140*PRINCIPAL!$C$184,"")</f>
        <v/>
      </c>
      <c r="AM2141" s="204" t="str">
        <f>IF(AM2140&lt;&gt;"",AM2140*PRINCIPAL!$C$184,"")</f>
        <v/>
      </c>
      <c r="AN2141" s="204" t="str">
        <f>IF(AN2140&lt;&gt;"",AN2140*PRINCIPAL!$C$184,"")</f>
        <v/>
      </c>
      <c r="AO2141" s="270" t="str">
        <f>IF(AO2140&lt;&gt;"",AO2140*PRINCIPAL!$C$184,"")</f>
        <v/>
      </c>
    </row>
    <row r="2142" spans="2:41" ht="12.45" customHeight="1" x14ac:dyDescent="0.3">
      <c r="B2142" s="438"/>
      <c r="C2142" s="447"/>
      <c r="D2142" s="426" t="s">
        <v>114</v>
      </c>
      <c r="E2142" s="222" t="s">
        <v>125</v>
      </c>
      <c r="F2142" s="203"/>
      <c r="G2142" s="203"/>
      <c r="H2142" s="203"/>
      <c r="I2142" s="203"/>
      <c r="J2142" s="203"/>
      <c r="K2142" s="203"/>
      <c r="L2142" s="203"/>
      <c r="M2142" s="203"/>
      <c r="N2142" s="203"/>
      <c r="O2142" s="203"/>
      <c r="P2142" s="203"/>
      <c r="Q2142" s="203"/>
      <c r="R2142" s="203"/>
      <c r="S2142" s="203"/>
      <c r="T2142" s="203"/>
      <c r="U2142" s="203"/>
      <c r="V2142" s="203"/>
      <c r="W2142" s="203"/>
      <c r="X2142" s="203"/>
      <c r="Y2142" s="203"/>
      <c r="Z2142" s="203"/>
      <c r="AA2142" s="203"/>
      <c r="AB2142" s="203"/>
      <c r="AC2142" s="203"/>
      <c r="AD2142" s="203"/>
      <c r="AE2142" s="203"/>
      <c r="AF2142" s="203"/>
      <c r="AG2142" s="203"/>
      <c r="AH2142" s="203"/>
      <c r="AI2142" s="203"/>
      <c r="AJ2142" s="203"/>
      <c r="AK2142" s="203"/>
      <c r="AL2142" s="203"/>
      <c r="AM2142" s="203"/>
      <c r="AN2142" s="203"/>
      <c r="AO2142" s="269"/>
    </row>
    <row r="2143" spans="2:41" ht="12.45" customHeight="1" x14ac:dyDescent="0.3">
      <c r="B2143" s="438"/>
      <c r="C2143" s="447"/>
      <c r="D2143" s="425"/>
      <c r="E2143" s="220" t="s">
        <v>126</v>
      </c>
      <c r="F2143" s="204" t="str">
        <f>IF(F2142&lt;&gt;"",F2142*PRINCIPAL!$C$14,"")</f>
        <v/>
      </c>
      <c r="G2143" s="204" t="str">
        <f>IF(G2142&lt;&gt;"",G2142*PRINCIPAL!$C$184,"")</f>
        <v/>
      </c>
      <c r="H2143" s="204" t="str">
        <f>IF(H2142&lt;&gt;"",H2142*PRINCIPAL!$C$184,"")</f>
        <v/>
      </c>
      <c r="I2143" s="204" t="str">
        <f>IF(I2142&lt;&gt;"",I2142*PRINCIPAL!$C$184,"")</f>
        <v/>
      </c>
      <c r="J2143" s="204" t="str">
        <f>IF(J2142&lt;&gt;"",J2142*PRINCIPAL!$C$184,"")</f>
        <v/>
      </c>
      <c r="K2143" s="204" t="str">
        <f>IF(K2142&lt;&gt;"",K2142*PRINCIPAL!$C$184,"")</f>
        <v/>
      </c>
      <c r="L2143" s="204" t="str">
        <f>IF(L2142&lt;&gt;"",L2142*PRINCIPAL!$C$184,"")</f>
        <v/>
      </c>
      <c r="M2143" s="204" t="str">
        <f>IF(M2142&lt;&gt;"",M2142*PRINCIPAL!$C$184,"")</f>
        <v/>
      </c>
      <c r="N2143" s="204" t="str">
        <f>IF(N2142&lt;&gt;"",N2142*PRINCIPAL!$C$184,"")</f>
        <v/>
      </c>
      <c r="O2143" s="204" t="str">
        <f>IF(O2142&lt;&gt;"",O2142*PRINCIPAL!$C$184,"")</f>
        <v/>
      </c>
      <c r="P2143" s="204" t="str">
        <f>IF(P2142&lt;&gt;"",P2142*PRINCIPAL!$C$184,"")</f>
        <v/>
      </c>
      <c r="Q2143" s="204" t="str">
        <f>IF(Q2142&lt;&gt;"",Q2142*PRINCIPAL!$C$184,"")</f>
        <v/>
      </c>
      <c r="R2143" s="204" t="str">
        <f>IF(R2142&lt;&gt;"",R2142*PRINCIPAL!$C$184,"")</f>
        <v/>
      </c>
      <c r="S2143" s="204" t="str">
        <f>IF(S2142&lt;&gt;"",S2142*PRINCIPAL!$C$184,"")</f>
        <v/>
      </c>
      <c r="T2143" s="204" t="str">
        <f>IF(T2142&lt;&gt;"",T2142*PRINCIPAL!$C$184,"")</f>
        <v/>
      </c>
      <c r="U2143" s="204" t="str">
        <f>IF(U2142&lt;&gt;"",U2142*PRINCIPAL!$C$184,"")</f>
        <v/>
      </c>
      <c r="V2143" s="204" t="str">
        <f>IF(V2142&lt;&gt;"",V2142*PRINCIPAL!$C$184,"")</f>
        <v/>
      </c>
      <c r="W2143" s="204" t="str">
        <f>IF(W2142&lt;&gt;"",W2142*PRINCIPAL!$C$184,"")</f>
        <v/>
      </c>
      <c r="X2143" s="204" t="str">
        <f>IF(X2142&lt;&gt;"",X2142*PRINCIPAL!$C$184,"")</f>
        <v/>
      </c>
      <c r="Y2143" s="204" t="str">
        <f>IF(Y2142&lt;&gt;"",Y2142*PRINCIPAL!$C$184,"")</f>
        <v/>
      </c>
      <c r="Z2143" s="204" t="str">
        <f>IF(Z2142&lt;&gt;"",Z2142*PRINCIPAL!$C$184,"")</f>
        <v/>
      </c>
      <c r="AA2143" s="204" t="str">
        <f>IF(AA2142&lt;&gt;"",AA2142*PRINCIPAL!$C$184,"")</f>
        <v/>
      </c>
      <c r="AB2143" s="204" t="str">
        <f>IF(AB2142&lt;&gt;"",AB2142*PRINCIPAL!$C$184,"")</f>
        <v/>
      </c>
      <c r="AC2143" s="204" t="str">
        <f>IF(AC2142&lt;&gt;"",AC2142*PRINCIPAL!$C$184,"")</f>
        <v/>
      </c>
      <c r="AD2143" s="204" t="str">
        <f>IF(AD2142&lt;&gt;"",AD2142*PRINCIPAL!$C$184,"")</f>
        <v/>
      </c>
      <c r="AE2143" s="204" t="str">
        <f>IF(AE2142&lt;&gt;"",AE2142*PRINCIPAL!$C$184,"")</f>
        <v/>
      </c>
      <c r="AF2143" s="204" t="str">
        <f>IF(AF2142&lt;&gt;"",AF2142*PRINCIPAL!$C$184,"")</f>
        <v/>
      </c>
      <c r="AG2143" s="204" t="str">
        <f>IF(AG2142&lt;&gt;"",AG2142*PRINCIPAL!$C$184,"")</f>
        <v/>
      </c>
      <c r="AH2143" s="204" t="str">
        <f>IF(AH2142&lt;&gt;"",AH2142*PRINCIPAL!$C$184,"")</f>
        <v/>
      </c>
      <c r="AI2143" s="204" t="str">
        <f>IF(AI2142&lt;&gt;"",AI2142*PRINCIPAL!$C$184,"")</f>
        <v/>
      </c>
      <c r="AJ2143" s="204" t="str">
        <f>IF(AJ2142&lt;&gt;"",AJ2142*PRINCIPAL!$C$184,"")</f>
        <v/>
      </c>
      <c r="AK2143" s="204" t="str">
        <f>IF(AK2142&lt;&gt;"",AK2142*PRINCIPAL!$C$184,"")</f>
        <v/>
      </c>
      <c r="AL2143" s="204" t="str">
        <f>IF(AL2142&lt;&gt;"",AL2142*PRINCIPAL!$C$184,"")</f>
        <v/>
      </c>
      <c r="AM2143" s="204" t="str">
        <f>IF(AM2142&lt;&gt;"",AM2142*PRINCIPAL!$C$184,"")</f>
        <v/>
      </c>
      <c r="AN2143" s="204" t="str">
        <f>IF(AN2142&lt;&gt;"",AN2142*PRINCIPAL!$C$184,"")</f>
        <v/>
      </c>
      <c r="AO2143" s="270" t="str">
        <f>IF(AO2142&lt;&gt;"",AO2142*PRINCIPAL!$C$184,"")</f>
        <v/>
      </c>
    </row>
    <row r="2144" spans="2:41" ht="12.45" customHeight="1" x14ac:dyDescent="0.3">
      <c r="B2144" s="438"/>
      <c r="C2144" s="447"/>
      <c r="D2144" s="426" t="s">
        <v>114</v>
      </c>
      <c r="E2144" s="222" t="s">
        <v>125</v>
      </c>
      <c r="F2144" s="203"/>
      <c r="G2144" s="203"/>
      <c r="H2144" s="203"/>
      <c r="I2144" s="203"/>
      <c r="J2144" s="203"/>
      <c r="K2144" s="203"/>
      <c r="L2144" s="203"/>
      <c r="M2144" s="203"/>
      <c r="N2144" s="203"/>
      <c r="O2144" s="203"/>
      <c r="P2144" s="203"/>
      <c r="Q2144" s="203"/>
      <c r="R2144" s="203"/>
      <c r="S2144" s="203"/>
      <c r="T2144" s="203"/>
      <c r="U2144" s="203"/>
      <c r="V2144" s="203"/>
      <c r="W2144" s="203"/>
      <c r="X2144" s="203"/>
      <c r="Y2144" s="203"/>
      <c r="Z2144" s="203"/>
      <c r="AA2144" s="203"/>
      <c r="AB2144" s="203"/>
      <c r="AC2144" s="203"/>
      <c r="AD2144" s="203"/>
      <c r="AE2144" s="203"/>
      <c r="AF2144" s="203"/>
      <c r="AG2144" s="203"/>
      <c r="AH2144" s="203"/>
      <c r="AI2144" s="203"/>
      <c r="AJ2144" s="203"/>
      <c r="AK2144" s="203"/>
      <c r="AL2144" s="203"/>
      <c r="AM2144" s="203"/>
      <c r="AN2144" s="203"/>
      <c r="AO2144" s="269"/>
    </row>
    <row r="2145" spans="2:41" ht="12.45" customHeight="1" x14ac:dyDescent="0.3">
      <c r="B2145" s="438"/>
      <c r="C2145" s="447"/>
      <c r="D2145" s="425"/>
      <c r="E2145" s="220" t="s">
        <v>126</v>
      </c>
      <c r="F2145" s="204" t="str">
        <f>IF(F2144&lt;&gt;"",F2144*PRINCIPAL!$C$14,"")</f>
        <v/>
      </c>
      <c r="G2145" s="204" t="str">
        <f>IF(G2144&lt;&gt;"",G2144*PRINCIPAL!$C$184,"")</f>
        <v/>
      </c>
      <c r="H2145" s="204" t="str">
        <f>IF(H2144&lt;&gt;"",H2144*PRINCIPAL!$C$184,"")</f>
        <v/>
      </c>
      <c r="I2145" s="204" t="str">
        <f>IF(I2144&lt;&gt;"",I2144*PRINCIPAL!$C$184,"")</f>
        <v/>
      </c>
      <c r="J2145" s="204" t="str">
        <f>IF(J2144&lt;&gt;"",J2144*PRINCIPAL!$C$184,"")</f>
        <v/>
      </c>
      <c r="K2145" s="204" t="str">
        <f>IF(K2144&lt;&gt;"",K2144*PRINCIPAL!$C$184,"")</f>
        <v/>
      </c>
      <c r="L2145" s="204" t="str">
        <f>IF(L2144&lt;&gt;"",L2144*PRINCIPAL!$C$184,"")</f>
        <v/>
      </c>
      <c r="M2145" s="204" t="str">
        <f>IF(M2144&lt;&gt;"",M2144*PRINCIPAL!$C$184,"")</f>
        <v/>
      </c>
      <c r="N2145" s="204" t="str">
        <f>IF(N2144&lt;&gt;"",N2144*PRINCIPAL!$C$184,"")</f>
        <v/>
      </c>
      <c r="O2145" s="204" t="str">
        <f>IF(O2144&lt;&gt;"",O2144*PRINCIPAL!$C$184,"")</f>
        <v/>
      </c>
      <c r="P2145" s="204" t="str">
        <f>IF(P2144&lt;&gt;"",P2144*PRINCIPAL!$C$184,"")</f>
        <v/>
      </c>
      <c r="Q2145" s="204" t="str">
        <f>IF(Q2144&lt;&gt;"",Q2144*PRINCIPAL!$C$184,"")</f>
        <v/>
      </c>
      <c r="R2145" s="204" t="str">
        <f>IF(R2144&lt;&gt;"",R2144*PRINCIPAL!$C$184,"")</f>
        <v/>
      </c>
      <c r="S2145" s="204" t="str">
        <f>IF(S2144&lt;&gt;"",S2144*PRINCIPAL!$C$184,"")</f>
        <v/>
      </c>
      <c r="T2145" s="204" t="str">
        <f>IF(T2144&lt;&gt;"",T2144*PRINCIPAL!$C$184,"")</f>
        <v/>
      </c>
      <c r="U2145" s="204" t="str">
        <f>IF(U2144&lt;&gt;"",U2144*PRINCIPAL!$C$184,"")</f>
        <v/>
      </c>
      <c r="V2145" s="204" t="str">
        <f>IF(V2144&lt;&gt;"",V2144*PRINCIPAL!$C$184,"")</f>
        <v/>
      </c>
      <c r="W2145" s="204" t="str">
        <f>IF(W2144&lt;&gt;"",W2144*PRINCIPAL!$C$184,"")</f>
        <v/>
      </c>
      <c r="X2145" s="204" t="str">
        <f>IF(X2144&lt;&gt;"",X2144*PRINCIPAL!$C$184,"")</f>
        <v/>
      </c>
      <c r="Y2145" s="204" t="str">
        <f>IF(Y2144&lt;&gt;"",Y2144*PRINCIPAL!$C$184,"")</f>
        <v/>
      </c>
      <c r="Z2145" s="204" t="str">
        <f>IF(Z2144&lt;&gt;"",Z2144*PRINCIPAL!$C$184,"")</f>
        <v/>
      </c>
      <c r="AA2145" s="204" t="str">
        <f>IF(AA2144&lt;&gt;"",AA2144*PRINCIPAL!$C$184,"")</f>
        <v/>
      </c>
      <c r="AB2145" s="204" t="str">
        <f>IF(AB2144&lt;&gt;"",AB2144*PRINCIPAL!$C$184,"")</f>
        <v/>
      </c>
      <c r="AC2145" s="204" t="str">
        <f>IF(AC2144&lt;&gt;"",AC2144*PRINCIPAL!$C$184,"")</f>
        <v/>
      </c>
      <c r="AD2145" s="204" t="str">
        <f>IF(AD2144&lt;&gt;"",AD2144*PRINCIPAL!$C$184,"")</f>
        <v/>
      </c>
      <c r="AE2145" s="204" t="str">
        <f>IF(AE2144&lt;&gt;"",AE2144*PRINCIPAL!$C$184,"")</f>
        <v/>
      </c>
      <c r="AF2145" s="204" t="str">
        <f>IF(AF2144&lt;&gt;"",AF2144*PRINCIPAL!$C$184,"")</f>
        <v/>
      </c>
      <c r="AG2145" s="204" t="str">
        <f>IF(AG2144&lt;&gt;"",AG2144*PRINCIPAL!$C$184,"")</f>
        <v/>
      </c>
      <c r="AH2145" s="204" t="str">
        <f>IF(AH2144&lt;&gt;"",AH2144*PRINCIPAL!$C$184,"")</f>
        <v/>
      </c>
      <c r="AI2145" s="204" t="str">
        <f>IF(AI2144&lt;&gt;"",AI2144*PRINCIPAL!$C$184,"")</f>
        <v/>
      </c>
      <c r="AJ2145" s="204" t="str">
        <f>IF(AJ2144&lt;&gt;"",AJ2144*PRINCIPAL!$C$184,"")</f>
        <v/>
      </c>
      <c r="AK2145" s="204" t="str">
        <f>IF(AK2144&lt;&gt;"",AK2144*PRINCIPAL!$C$184,"")</f>
        <v/>
      </c>
      <c r="AL2145" s="204" t="str">
        <f>IF(AL2144&lt;&gt;"",AL2144*PRINCIPAL!$C$184,"")</f>
        <v/>
      </c>
      <c r="AM2145" s="204" t="str">
        <f>IF(AM2144&lt;&gt;"",AM2144*PRINCIPAL!$C$184,"")</f>
        <v/>
      </c>
      <c r="AN2145" s="204" t="str">
        <f>IF(AN2144&lt;&gt;"",AN2144*PRINCIPAL!$C$184,"")</f>
        <v/>
      </c>
      <c r="AO2145" s="270" t="str">
        <f>IF(AO2144&lt;&gt;"",AO2144*PRINCIPAL!$C$184,"")</f>
        <v/>
      </c>
    </row>
    <row r="2146" spans="2:41" ht="12.45" customHeight="1" x14ac:dyDescent="0.3">
      <c r="B2146" s="438"/>
      <c r="C2146" s="447"/>
      <c r="D2146" s="426" t="s">
        <v>114</v>
      </c>
      <c r="E2146" s="222" t="s">
        <v>125</v>
      </c>
      <c r="F2146" s="203"/>
      <c r="G2146" s="203"/>
      <c r="H2146" s="203"/>
      <c r="I2146" s="203"/>
      <c r="J2146" s="203"/>
      <c r="K2146" s="203"/>
      <c r="L2146" s="203"/>
      <c r="M2146" s="203"/>
      <c r="N2146" s="203"/>
      <c r="O2146" s="203"/>
      <c r="P2146" s="203"/>
      <c r="Q2146" s="203"/>
      <c r="R2146" s="203"/>
      <c r="S2146" s="203"/>
      <c r="T2146" s="203"/>
      <c r="U2146" s="203"/>
      <c r="V2146" s="203"/>
      <c r="W2146" s="203"/>
      <c r="X2146" s="203"/>
      <c r="Y2146" s="203"/>
      <c r="Z2146" s="203"/>
      <c r="AA2146" s="203"/>
      <c r="AB2146" s="203"/>
      <c r="AC2146" s="203"/>
      <c r="AD2146" s="203"/>
      <c r="AE2146" s="203"/>
      <c r="AF2146" s="203"/>
      <c r="AG2146" s="203"/>
      <c r="AH2146" s="203"/>
      <c r="AI2146" s="203"/>
      <c r="AJ2146" s="203"/>
      <c r="AK2146" s="203"/>
      <c r="AL2146" s="203"/>
      <c r="AM2146" s="203"/>
      <c r="AN2146" s="203"/>
      <c r="AO2146" s="269"/>
    </row>
    <row r="2147" spans="2:41" ht="12.45" customHeight="1" thickBot="1" x14ac:dyDescent="0.35">
      <c r="B2147" s="438"/>
      <c r="C2147" s="447"/>
      <c r="D2147" s="424"/>
      <c r="E2147" s="220" t="s">
        <v>126</v>
      </c>
      <c r="F2147" s="198" t="str">
        <f>IF(F2146&lt;&gt;"",F2146*PRINCIPAL!$C$14,"")</f>
        <v/>
      </c>
      <c r="G2147" s="198" t="str">
        <f>IF(G2146&lt;&gt;"",G2146*PRINCIPAL!$C$184,"")</f>
        <v/>
      </c>
      <c r="H2147" s="198" t="str">
        <f>IF(H2146&lt;&gt;"",H2146*PRINCIPAL!$C$184,"")</f>
        <v/>
      </c>
      <c r="I2147" s="198" t="str">
        <f>IF(I2146&lt;&gt;"",I2146*PRINCIPAL!$C$184,"")</f>
        <v/>
      </c>
      <c r="J2147" s="198" t="str">
        <f>IF(J2146&lt;&gt;"",J2146*PRINCIPAL!$C$184,"")</f>
        <v/>
      </c>
      <c r="K2147" s="198" t="str">
        <f>IF(K2146&lt;&gt;"",K2146*PRINCIPAL!$C$184,"")</f>
        <v/>
      </c>
      <c r="L2147" s="198" t="str">
        <f>IF(L2146&lt;&gt;"",L2146*PRINCIPAL!$C$184,"")</f>
        <v/>
      </c>
      <c r="M2147" s="198" t="str">
        <f>IF(M2146&lt;&gt;"",M2146*PRINCIPAL!$C$184,"")</f>
        <v/>
      </c>
      <c r="N2147" s="198" t="str">
        <f>IF(N2146&lt;&gt;"",N2146*PRINCIPAL!$C$184,"")</f>
        <v/>
      </c>
      <c r="O2147" s="198" t="str">
        <f>IF(O2146&lt;&gt;"",O2146*PRINCIPAL!$C$184,"")</f>
        <v/>
      </c>
      <c r="P2147" s="198" t="str">
        <f>IF(P2146&lt;&gt;"",P2146*PRINCIPAL!$C$184,"")</f>
        <v/>
      </c>
      <c r="Q2147" s="198" t="str">
        <f>IF(Q2146&lt;&gt;"",Q2146*PRINCIPAL!$C$184,"")</f>
        <v/>
      </c>
      <c r="R2147" s="198" t="str">
        <f>IF(R2146&lt;&gt;"",R2146*PRINCIPAL!$C$184,"")</f>
        <v/>
      </c>
      <c r="S2147" s="198" t="str">
        <f>IF(S2146&lt;&gt;"",S2146*PRINCIPAL!$C$184,"")</f>
        <v/>
      </c>
      <c r="T2147" s="198" t="str">
        <f>IF(T2146&lt;&gt;"",T2146*PRINCIPAL!$C$184,"")</f>
        <v/>
      </c>
      <c r="U2147" s="198" t="str">
        <f>IF(U2146&lt;&gt;"",U2146*PRINCIPAL!$C$184,"")</f>
        <v/>
      </c>
      <c r="V2147" s="198" t="str">
        <f>IF(V2146&lt;&gt;"",V2146*PRINCIPAL!$C$184,"")</f>
        <v/>
      </c>
      <c r="W2147" s="198" t="str">
        <f>IF(W2146&lt;&gt;"",W2146*PRINCIPAL!$C$184,"")</f>
        <v/>
      </c>
      <c r="X2147" s="198" t="str">
        <f>IF(X2146&lt;&gt;"",X2146*PRINCIPAL!$C$184,"")</f>
        <v/>
      </c>
      <c r="Y2147" s="198" t="str">
        <f>IF(Y2146&lt;&gt;"",Y2146*PRINCIPAL!$C$184,"")</f>
        <v/>
      </c>
      <c r="Z2147" s="198" t="str">
        <f>IF(Z2146&lt;&gt;"",Z2146*PRINCIPAL!$C$184,"")</f>
        <v/>
      </c>
      <c r="AA2147" s="198" t="str">
        <f>IF(AA2146&lt;&gt;"",AA2146*PRINCIPAL!$C$184,"")</f>
        <v/>
      </c>
      <c r="AB2147" s="198" t="str">
        <f>IF(AB2146&lt;&gt;"",AB2146*PRINCIPAL!$C$184,"")</f>
        <v/>
      </c>
      <c r="AC2147" s="198" t="str">
        <f>IF(AC2146&lt;&gt;"",AC2146*PRINCIPAL!$C$184,"")</f>
        <v/>
      </c>
      <c r="AD2147" s="198" t="str">
        <f>IF(AD2146&lt;&gt;"",AD2146*PRINCIPAL!$C$184,"")</f>
        <v/>
      </c>
      <c r="AE2147" s="198" t="str">
        <f>IF(AE2146&lt;&gt;"",AE2146*PRINCIPAL!$C$184,"")</f>
        <v/>
      </c>
      <c r="AF2147" s="198" t="str">
        <f>IF(AF2146&lt;&gt;"",AF2146*PRINCIPAL!$C$184,"")</f>
        <v/>
      </c>
      <c r="AG2147" s="198" t="str">
        <f>IF(AG2146&lt;&gt;"",AG2146*PRINCIPAL!$C$184,"")</f>
        <v/>
      </c>
      <c r="AH2147" s="198" t="str">
        <f>IF(AH2146&lt;&gt;"",AH2146*PRINCIPAL!$C$184,"")</f>
        <v/>
      </c>
      <c r="AI2147" s="198" t="str">
        <f>IF(AI2146&lt;&gt;"",AI2146*PRINCIPAL!$C$184,"")</f>
        <v/>
      </c>
      <c r="AJ2147" s="198" t="str">
        <f>IF(AJ2146&lt;&gt;"",AJ2146*PRINCIPAL!$C$184,"")</f>
        <v/>
      </c>
      <c r="AK2147" s="198" t="str">
        <f>IF(AK2146&lt;&gt;"",AK2146*PRINCIPAL!$C$184,"")</f>
        <v/>
      </c>
      <c r="AL2147" s="198" t="str">
        <f>IF(AL2146&lt;&gt;"",AL2146*PRINCIPAL!$C$184,"")</f>
        <v/>
      </c>
      <c r="AM2147" s="198" t="str">
        <f>IF(AM2146&lt;&gt;"",AM2146*PRINCIPAL!$C$184,"")</f>
        <v/>
      </c>
      <c r="AN2147" s="198" t="str">
        <f>IF(AN2146&lt;&gt;"",AN2146*PRINCIPAL!$C$184,"")</f>
        <v/>
      </c>
      <c r="AO2147" s="268" t="str">
        <f>IF(AO2146&lt;&gt;"",AO2146*PRINCIPAL!$C$184,"")</f>
        <v/>
      </c>
    </row>
    <row r="2148" spans="2:41" ht="12.45" customHeight="1" thickBot="1" x14ac:dyDescent="0.35">
      <c r="B2148" s="455" t="s">
        <v>152</v>
      </c>
      <c r="C2148" s="479" t="s">
        <v>108</v>
      </c>
      <c r="D2148" s="459"/>
      <c r="E2148" s="317" t="s">
        <v>126</v>
      </c>
      <c r="F2148" s="330" t="s">
        <v>38</v>
      </c>
      <c r="G2148" s="331" t="str">
        <f>IF('Sumário de Resultados'!C83&lt;&gt;"",$G$3*'Sumário de Resultados'!C83,"")</f>
        <v/>
      </c>
      <c r="H2148" s="331" t="str">
        <f>IF('Sumário de Resultados'!D83&lt;&gt;"",$G$3*'Sumário de Resultados'!D83,"")</f>
        <v/>
      </c>
      <c r="I2148" s="331" t="str">
        <f>IF('Sumário de Resultados'!E83&lt;&gt;"",$G$3*'Sumário de Resultados'!E83,"")</f>
        <v/>
      </c>
      <c r="J2148" s="331" t="str">
        <f>IF('Sumário de Resultados'!F83&lt;&gt;"",$G$3*'Sumário de Resultados'!F83,"")</f>
        <v/>
      </c>
      <c r="K2148" s="331" t="str">
        <f>IF('Sumário de Resultados'!G83&lt;&gt;"",$G$3*'Sumário de Resultados'!G83,"")</f>
        <v/>
      </c>
      <c r="L2148" s="331" t="str">
        <f>IF('Sumário de Resultados'!H83&lt;&gt;"",$G$3*'Sumário de Resultados'!H83,"")</f>
        <v/>
      </c>
      <c r="M2148" s="331" t="str">
        <f>IF('Sumário de Resultados'!I83&lt;&gt;"",$G$3*'Sumário de Resultados'!I83,"")</f>
        <v/>
      </c>
      <c r="N2148" s="331" t="str">
        <f>IF('Sumário de Resultados'!J83&lt;&gt;"",$G$3*'Sumário de Resultados'!J83,"")</f>
        <v/>
      </c>
      <c r="O2148" s="331" t="str">
        <f>IF('Sumário de Resultados'!K83&lt;&gt;"",$G$3*'Sumário de Resultados'!K83,"")</f>
        <v/>
      </c>
      <c r="P2148" s="331" t="str">
        <f>IF('Sumário de Resultados'!L83&lt;&gt;"",$G$3*'Sumário de Resultados'!L83,"")</f>
        <v/>
      </c>
      <c r="Q2148" s="331" t="str">
        <f>IF('Sumário de Resultados'!M83&lt;&gt;"",$G$3*'Sumário de Resultados'!M83,"")</f>
        <v/>
      </c>
      <c r="R2148" s="331" t="str">
        <f>IF('Sumário de Resultados'!N83&lt;&gt;"",$G$3*'Sumário de Resultados'!N83,"")</f>
        <v/>
      </c>
      <c r="S2148" s="331" t="str">
        <f>IF('Sumário de Resultados'!O83&lt;&gt;"",$G$3*'Sumário de Resultados'!O83,"")</f>
        <v/>
      </c>
      <c r="T2148" s="331" t="str">
        <f>IF('Sumário de Resultados'!P83&lt;&gt;"",$G$3*'Sumário de Resultados'!P83,"")</f>
        <v/>
      </c>
      <c r="U2148" s="331" t="str">
        <f>IF('Sumário de Resultados'!Q83&lt;&gt;"",$G$3*'Sumário de Resultados'!Q83,"")</f>
        <v/>
      </c>
      <c r="V2148" s="331" t="str">
        <f>IF('Sumário de Resultados'!R83&lt;&gt;"",$G$3*'Sumário de Resultados'!R83,"")</f>
        <v/>
      </c>
      <c r="W2148" s="331" t="str">
        <f>IF('Sumário de Resultados'!S83&lt;&gt;"",$G$3*'Sumário de Resultados'!S83,"")</f>
        <v/>
      </c>
      <c r="X2148" s="331" t="str">
        <f>IF('Sumário de Resultados'!T83&lt;&gt;"",$G$3*'Sumário de Resultados'!T83,"")</f>
        <v/>
      </c>
      <c r="Y2148" s="331" t="str">
        <f>IF('Sumário de Resultados'!U83&lt;&gt;"",$G$3*'Sumário de Resultados'!U83,"")</f>
        <v/>
      </c>
      <c r="Z2148" s="331" t="str">
        <f>IF('Sumário de Resultados'!V83&lt;&gt;"",$G$3*'Sumário de Resultados'!V83,"")</f>
        <v/>
      </c>
      <c r="AA2148" s="331" t="str">
        <f>IF('Sumário de Resultados'!W83&lt;&gt;"",$G$3*'Sumário de Resultados'!W83,"")</f>
        <v/>
      </c>
      <c r="AB2148" s="331" t="str">
        <f>IF('Sumário de Resultados'!X83&lt;&gt;"",$G$3*'Sumário de Resultados'!X83,"")</f>
        <v/>
      </c>
      <c r="AC2148" s="331" t="str">
        <f>IF('Sumário de Resultados'!Y83&lt;&gt;"",$G$3*'Sumário de Resultados'!Y83,"")</f>
        <v/>
      </c>
      <c r="AD2148" s="331" t="str">
        <f>IF('Sumário de Resultados'!Z83&lt;&gt;"",$G$3*'Sumário de Resultados'!Z83,"")</f>
        <v/>
      </c>
      <c r="AE2148" s="331" t="str">
        <f>IF('Sumário de Resultados'!AA83&lt;&gt;"",$G$3*'Sumário de Resultados'!AA83,"")</f>
        <v/>
      </c>
      <c r="AF2148" s="331" t="str">
        <f>IF('Sumário de Resultados'!AB83&lt;&gt;"",$G$3*'Sumário de Resultados'!AB83,"")</f>
        <v/>
      </c>
      <c r="AG2148" s="331" t="str">
        <f>IF('Sumário de Resultados'!AC83&lt;&gt;"",$G$3*'Sumário de Resultados'!AC83,"")</f>
        <v/>
      </c>
      <c r="AH2148" s="331" t="str">
        <f>IF('Sumário de Resultados'!AD83&lt;&gt;"",$G$3*'Sumário de Resultados'!AD83,"")</f>
        <v/>
      </c>
      <c r="AI2148" s="331" t="str">
        <f>IF('Sumário de Resultados'!AE83&lt;&gt;"",$G$3*'Sumário de Resultados'!AE83,"")</f>
        <v/>
      </c>
      <c r="AJ2148" s="331" t="str">
        <f>IF('Sumário de Resultados'!AF83&lt;&gt;"",$G$3*'Sumário de Resultados'!AF83,"")</f>
        <v/>
      </c>
      <c r="AK2148" s="331" t="str">
        <f>IF('Sumário de Resultados'!AG83&lt;&gt;"",$G$3*'Sumário de Resultados'!AG83,"")</f>
        <v/>
      </c>
      <c r="AL2148" s="331" t="str">
        <f>IF('Sumário de Resultados'!AH83&lt;&gt;"",$G$3*'Sumário de Resultados'!AH83,"")</f>
        <v/>
      </c>
      <c r="AM2148" s="331" t="str">
        <f>IF('Sumário de Resultados'!AI83&lt;&gt;"",$G$3*'Sumário de Resultados'!AI83,"")</f>
        <v/>
      </c>
      <c r="AN2148" s="331" t="str">
        <f>IF('Sumário de Resultados'!AJ83&lt;&gt;"",$G$3*'Sumário de Resultados'!AJ83,"")</f>
        <v/>
      </c>
      <c r="AO2148" s="319" t="str">
        <f>IF('Sumário de Resultados'!AK83&lt;&gt;"",$G$3*'Sumário de Resultados'!AK83,"")</f>
        <v/>
      </c>
    </row>
    <row r="2149" spans="2:41" ht="12.45" customHeight="1" x14ac:dyDescent="0.3">
      <c r="B2149" s="456"/>
      <c r="C2149" s="430" t="s">
        <v>117</v>
      </c>
      <c r="D2149" s="424" t="s">
        <v>111</v>
      </c>
      <c r="E2149" s="312" t="s">
        <v>46</v>
      </c>
      <c r="F2149" s="197" t="s">
        <v>38</v>
      </c>
      <c r="G2149" s="247"/>
      <c r="H2149" s="233"/>
      <c r="I2149" s="247"/>
      <c r="J2149" s="248"/>
      <c r="K2149" s="256"/>
      <c r="L2149" s="247"/>
      <c r="M2149" s="247"/>
      <c r="N2149" s="247"/>
      <c r="O2149" s="249"/>
      <c r="P2149" s="249"/>
      <c r="Q2149" s="249"/>
      <c r="R2149" s="249"/>
      <c r="S2149" s="249"/>
      <c r="T2149" s="249"/>
      <c r="U2149" s="249"/>
      <c r="V2149" s="249"/>
      <c r="W2149" s="249"/>
      <c r="X2149" s="249"/>
      <c r="Y2149" s="249"/>
      <c r="Z2149" s="249"/>
      <c r="AA2149" s="249"/>
      <c r="AB2149" s="249"/>
      <c r="AC2149" s="249"/>
      <c r="AD2149" s="254"/>
      <c r="AE2149" s="249"/>
      <c r="AF2149" s="249"/>
      <c r="AG2149" s="249"/>
      <c r="AH2149" s="249"/>
      <c r="AI2149" s="249"/>
      <c r="AJ2149" s="249"/>
      <c r="AK2149" s="249"/>
      <c r="AL2149" s="249"/>
      <c r="AM2149" s="254"/>
      <c r="AN2149" s="254"/>
      <c r="AO2149" s="255"/>
    </row>
    <row r="2150" spans="2:41" ht="12.45" customHeight="1" x14ac:dyDescent="0.3">
      <c r="B2150" s="456"/>
      <c r="C2150" s="430"/>
      <c r="D2150" s="424"/>
      <c r="E2150" s="224" t="s">
        <v>109</v>
      </c>
      <c r="F2150" s="203" t="s">
        <v>38</v>
      </c>
      <c r="G2150" s="231"/>
      <c r="H2150" s="229"/>
      <c r="I2150" s="203"/>
      <c r="J2150" s="233"/>
      <c r="K2150" s="202"/>
      <c r="L2150" s="203"/>
      <c r="M2150" s="203"/>
      <c r="N2150" s="203"/>
      <c r="O2150" s="236"/>
      <c r="P2150" s="236"/>
      <c r="Q2150" s="236"/>
      <c r="R2150" s="236"/>
      <c r="S2150" s="236"/>
      <c r="T2150" s="236"/>
      <c r="U2150" s="236"/>
      <c r="V2150" s="236"/>
      <c r="W2150" s="236"/>
      <c r="X2150" s="236"/>
      <c r="Y2150" s="236"/>
      <c r="Z2150" s="236"/>
      <c r="AA2150" s="236"/>
      <c r="AB2150" s="236"/>
      <c r="AC2150" s="236"/>
      <c r="AD2150" s="240"/>
      <c r="AE2150" s="236"/>
      <c r="AF2150" s="236"/>
      <c r="AG2150" s="236"/>
      <c r="AH2150" s="236"/>
      <c r="AI2150" s="236"/>
      <c r="AJ2150" s="236"/>
      <c r="AK2150" s="236"/>
      <c r="AL2150" s="236"/>
      <c r="AM2150" s="240"/>
      <c r="AN2150" s="240"/>
      <c r="AO2150" s="242"/>
    </row>
    <row r="2151" spans="2:41" ht="12.45" customHeight="1" x14ac:dyDescent="0.3">
      <c r="B2151" s="456"/>
      <c r="C2151" s="430"/>
      <c r="D2151" s="424"/>
      <c r="E2151" s="224" t="s">
        <v>127</v>
      </c>
      <c r="F2151" s="203" t="s">
        <v>38</v>
      </c>
      <c r="G2151" s="203"/>
      <c r="H2151" s="218"/>
      <c r="I2151" s="203"/>
      <c r="J2151" s="218"/>
      <c r="K2151" s="202"/>
      <c r="L2151" s="203"/>
      <c r="M2151" s="203"/>
      <c r="N2151" s="203"/>
      <c r="O2151" s="236"/>
      <c r="P2151" s="236"/>
      <c r="Q2151" s="236"/>
      <c r="R2151" s="236"/>
      <c r="S2151" s="236"/>
      <c r="T2151" s="236"/>
      <c r="U2151" s="236"/>
      <c r="V2151" s="236"/>
      <c r="W2151" s="236"/>
      <c r="X2151" s="236"/>
      <c r="Y2151" s="236"/>
      <c r="Z2151" s="236"/>
      <c r="AA2151" s="236"/>
      <c r="AB2151" s="236"/>
      <c r="AC2151" s="251"/>
      <c r="AD2151" s="240"/>
      <c r="AE2151" s="236"/>
      <c r="AF2151" s="236"/>
      <c r="AG2151" s="236"/>
      <c r="AH2151" s="236"/>
      <c r="AI2151" s="236"/>
      <c r="AJ2151" s="236"/>
      <c r="AK2151" s="236"/>
      <c r="AL2151" s="236"/>
      <c r="AM2151" s="240"/>
      <c r="AN2151" s="240"/>
      <c r="AO2151" s="242"/>
    </row>
    <row r="2152" spans="2:41" ht="12.45" customHeight="1" x14ac:dyDescent="0.3">
      <c r="B2152" s="456"/>
      <c r="C2152" s="430"/>
      <c r="D2152" s="425"/>
      <c r="E2152" s="220" t="s">
        <v>126</v>
      </c>
      <c r="F2152" s="320" t="s">
        <v>38</v>
      </c>
      <c r="G2152" s="200" t="str">
        <f>IF(AND(G2149&lt;&gt;"",G2150&lt;&gt;"",G2151&lt;&gt;""),G2149*G2150*G2151,"")</f>
        <v/>
      </c>
      <c r="H2152" s="198" t="str">
        <f>IF(AND(H2149&lt;&gt;"",H2150&lt;&gt;"",H2151&lt;&gt;""),H2149*H2150*H2151,"")</f>
        <v/>
      </c>
      <c r="I2152" s="200" t="str">
        <f t="shared" ref="I2152:AJ2152" si="485">IF(AND(I2149&lt;&gt;"",I2150&lt;&gt;"",I2151&lt;&gt;""),I2149*I2150*I2151,"")</f>
        <v/>
      </c>
      <c r="J2152" s="200" t="str">
        <f t="shared" si="485"/>
        <v/>
      </c>
      <c r="K2152" s="200" t="str">
        <f t="shared" si="485"/>
        <v/>
      </c>
      <c r="L2152" s="204" t="str">
        <f t="shared" si="485"/>
        <v/>
      </c>
      <c r="M2152" s="204" t="str">
        <f t="shared" si="485"/>
        <v/>
      </c>
      <c r="N2152" s="204" t="str">
        <f t="shared" si="485"/>
        <v/>
      </c>
      <c r="O2152" s="204" t="str">
        <f t="shared" si="485"/>
        <v/>
      </c>
      <c r="P2152" s="204" t="str">
        <f t="shared" si="485"/>
        <v/>
      </c>
      <c r="Q2152" s="204" t="str">
        <f t="shared" si="485"/>
        <v/>
      </c>
      <c r="R2152" s="204" t="str">
        <f t="shared" si="485"/>
        <v/>
      </c>
      <c r="S2152" s="204" t="str">
        <f t="shared" si="485"/>
        <v/>
      </c>
      <c r="T2152" s="204" t="str">
        <f t="shared" si="485"/>
        <v/>
      </c>
      <c r="U2152" s="204" t="str">
        <f t="shared" si="485"/>
        <v/>
      </c>
      <c r="V2152" s="204" t="str">
        <f t="shared" si="485"/>
        <v/>
      </c>
      <c r="W2152" s="204" t="str">
        <f t="shared" si="485"/>
        <v/>
      </c>
      <c r="X2152" s="204" t="str">
        <f t="shared" si="485"/>
        <v/>
      </c>
      <c r="Y2152" s="204" t="str">
        <f t="shared" si="485"/>
        <v/>
      </c>
      <c r="Z2152" s="204" t="str">
        <f t="shared" si="485"/>
        <v/>
      </c>
      <c r="AA2152" s="204" t="str">
        <f t="shared" si="485"/>
        <v/>
      </c>
      <c r="AB2152" s="204" t="str">
        <f t="shared" si="485"/>
        <v/>
      </c>
      <c r="AC2152" s="204" t="str">
        <f t="shared" si="485"/>
        <v/>
      </c>
      <c r="AD2152" s="200" t="str">
        <f t="shared" si="485"/>
        <v/>
      </c>
      <c r="AE2152" s="200" t="str">
        <f t="shared" si="485"/>
        <v/>
      </c>
      <c r="AF2152" s="200" t="str">
        <f t="shared" si="485"/>
        <v/>
      </c>
      <c r="AG2152" s="200" t="str">
        <f t="shared" si="485"/>
        <v/>
      </c>
      <c r="AH2152" s="204" t="str">
        <f t="shared" si="485"/>
        <v/>
      </c>
      <c r="AI2152" s="204" t="str">
        <f t="shared" si="485"/>
        <v/>
      </c>
      <c r="AJ2152" s="204" t="str">
        <f t="shared" si="485"/>
        <v/>
      </c>
      <c r="AK2152" s="204" t="str">
        <f>IF(AND(AK2149&lt;&gt;"",AK2150&lt;&gt;"",AK2151&lt;&gt;""),AK2149*AK2150*AK2151,"")</f>
        <v/>
      </c>
      <c r="AL2152" s="204" t="str">
        <f t="shared" ref="AL2152:AO2152" si="486">IF(AND(AL2149&lt;&gt;"",AL2150&lt;&gt;"",AL2151&lt;&gt;""),AL2149*AL2150*AL2151,"")</f>
        <v/>
      </c>
      <c r="AM2152" s="204" t="str">
        <f t="shared" si="486"/>
        <v/>
      </c>
      <c r="AN2152" s="204" t="str">
        <f t="shared" si="486"/>
        <v/>
      </c>
      <c r="AO2152" s="210" t="str">
        <f t="shared" si="486"/>
        <v/>
      </c>
    </row>
    <row r="2153" spans="2:41" ht="12.45" customHeight="1" x14ac:dyDescent="0.3">
      <c r="B2153" s="456"/>
      <c r="C2153" s="430"/>
      <c r="D2153" s="426" t="s">
        <v>111</v>
      </c>
      <c r="E2153" s="243" t="s">
        <v>46</v>
      </c>
      <c r="F2153" s="203" t="s">
        <v>38</v>
      </c>
      <c r="G2153" s="203"/>
      <c r="H2153" s="203"/>
      <c r="I2153" s="202"/>
      <c r="J2153" s="244"/>
      <c r="K2153" s="244"/>
      <c r="L2153" s="203"/>
      <c r="M2153" s="203"/>
      <c r="N2153" s="250"/>
      <c r="O2153" s="251"/>
      <c r="P2153" s="251"/>
      <c r="Q2153" s="251"/>
      <c r="R2153" s="251"/>
      <c r="S2153" s="251"/>
      <c r="T2153" s="251"/>
      <c r="U2153" s="251"/>
      <c r="V2153" s="251"/>
      <c r="W2153" s="251"/>
      <c r="X2153" s="236"/>
      <c r="Y2153" s="240"/>
      <c r="Z2153" s="236"/>
      <c r="AA2153" s="236"/>
      <c r="AB2153" s="240"/>
      <c r="AC2153" s="236"/>
      <c r="AD2153" s="237"/>
      <c r="AE2153" s="238"/>
      <c r="AF2153" s="236"/>
      <c r="AG2153" s="236"/>
      <c r="AH2153" s="249"/>
      <c r="AI2153" s="249"/>
      <c r="AJ2153" s="236"/>
      <c r="AK2153" s="236"/>
      <c r="AL2153" s="236"/>
      <c r="AM2153" s="236"/>
      <c r="AN2153" s="254"/>
      <c r="AO2153" s="255"/>
    </row>
    <row r="2154" spans="2:41" ht="12.45" customHeight="1" x14ac:dyDescent="0.3">
      <c r="B2154" s="456"/>
      <c r="C2154" s="430"/>
      <c r="D2154" s="424"/>
      <c r="E2154" s="245" t="s">
        <v>109</v>
      </c>
      <c r="F2154" s="203" t="s">
        <v>38</v>
      </c>
      <c r="G2154" s="246"/>
      <c r="H2154" s="203"/>
      <c r="I2154" s="231"/>
      <c r="J2154" s="203"/>
      <c r="K2154" s="218"/>
      <c r="L2154" s="247"/>
      <c r="M2154" s="247"/>
      <c r="N2154" s="203"/>
      <c r="O2154" s="236"/>
      <c r="P2154" s="236"/>
      <c r="Q2154" s="236"/>
      <c r="R2154" s="236"/>
      <c r="S2154" s="236"/>
      <c r="T2154" s="236"/>
      <c r="U2154" s="236"/>
      <c r="V2154" s="236"/>
      <c r="W2154" s="236"/>
      <c r="X2154" s="236"/>
      <c r="Y2154" s="240"/>
      <c r="Z2154" s="236"/>
      <c r="AA2154" s="236"/>
      <c r="AB2154" s="240"/>
      <c r="AC2154" s="249"/>
      <c r="AD2154" s="252"/>
      <c r="AE2154" s="253"/>
      <c r="AF2154" s="236"/>
      <c r="AG2154" s="249"/>
      <c r="AH2154" s="249"/>
      <c r="AI2154" s="249"/>
      <c r="AJ2154" s="249"/>
      <c r="AK2154" s="249"/>
      <c r="AL2154" s="249"/>
      <c r="AM2154" s="236"/>
      <c r="AN2154" s="240"/>
      <c r="AO2154" s="242"/>
    </row>
    <row r="2155" spans="2:41" ht="12.45" customHeight="1" x14ac:dyDescent="0.3">
      <c r="B2155" s="456"/>
      <c r="C2155" s="430"/>
      <c r="D2155" s="424"/>
      <c r="E2155" s="245" t="s">
        <v>127</v>
      </c>
      <c r="F2155" s="203" t="s">
        <v>38</v>
      </c>
      <c r="G2155" s="202"/>
      <c r="H2155" s="203"/>
      <c r="I2155" s="203"/>
      <c r="J2155" s="247"/>
      <c r="K2155" s="248"/>
      <c r="L2155" s="203"/>
      <c r="M2155" s="203"/>
      <c r="N2155" s="247"/>
      <c r="O2155" s="249"/>
      <c r="P2155" s="249"/>
      <c r="Q2155" s="249"/>
      <c r="R2155" s="249"/>
      <c r="S2155" s="249"/>
      <c r="T2155" s="249"/>
      <c r="U2155" s="249"/>
      <c r="V2155" s="249"/>
      <c r="W2155" s="249"/>
      <c r="X2155" s="236"/>
      <c r="Y2155" s="240"/>
      <c r="Z2155" s="236"/>
      <c r="AA2155" s="236"/>
      <c r="AB2155" s="240"/>
      <c r="AC2155" s="249"/>
      <c r="AD2155" s="252"/>
      <c r="AE2155" s="253"/>
      <c r="AF2155" s="236"/>
      <c r="AG2155" s="249"/>
      <c r="AH2155" s="236"/>
      <c r="AI2155" s="236"/>
      <c r="AJ2155" s="236"/>
      <c r="AK2155" s="236"/>
      <c r="AL2155" s="236"/>
      <c r="AM2155" s="236"/>
      <c r="AN2155" s="240"/>
      <c r="AO2155" s="242"/>
    </row>
    <row r="2156" spans="2:41" ht="12.45" customHeight="1" x14ac:dyDescent="0.3">
      <c r="B2156" s="456"/>
      <c r="C2156" s="430"/>
      <c r="D2156" s="425"/>
      <c r="E2156" s="220" t="s">
        <v>126</v>
      </c>
      <c r="F2156" s="321" t="s">
        <v>38</v>
      </c>
      <c r="G2156" s="259" t="str">
        <f>IF(AND(G2153&lt;&gt;"",G2154&lt;&gt;"",G2155&lt;&gt;""),G2153*G2154*G2155,"")</f>
        <v/>
      </c>
      <c r="H2156" s="259" t="str">
        <f t="shared" ref="H2156:AO2156" si="487">IF(AND(H2153&lt;&gt;"",H2154&lt;&gt;"",H2155&lt;&gt;""),H2153*H2154*H2155,"")</f>
        <v/>
      </c>
      <c r="I2156" s="259" t="str">
        <f t="shared" si="487"/>
        <v/>
      </c>
      <c r="J2156" s="259" t="str">
        <f t="shared" si="487"/>
        <v/>
      </c>
      <c r="K2156" s="259" t="str">
        <f t="shared" si="487"/>
        <v/>
      </c>
      <c r="L2156" s="259" t="str">
        <f t="shared" si="487"/>
        <v/>
      </c>
      <c r="M2156" s="259" t="str">
        <f t="shared" si="487"/>
        <v/>
      </c>
      <c r="N2156" s="259" t="str">
        <f t="shared" si="487"/>
        <v/>
      </c>
      <c r="O2156" s="259" t="str">
        <f t="shared" si="487"/>
        <v/>
      </c>
      <c r="P2156" s="259" t="str">
        <f t="shared" si="487"/>
        <v/>
      </c>
      <c r="Q2156" s="259" t="str">
        <f t="shared" si="487"/>
        <v/>
      </c>
      <c r="R2156" s="259" t="str">
        <f t="shared" si="487"/>
        <v/>
      </c>
      <c r="S2156" s="259" t="str">
        <f t="shared" si="487"/>
        <v/>
      </c>
      <c r="T2156" s="259" t="str">
        <f t="shared" si="487"/>
        <v/>
      </c>
      <c r="U2156" s="259" t="str">
        <f t="shared" si="487"/>
        <v/>
      </c>
      <c r="V2156" s="259" t="str">
        <f t="shared" si="487"/>
        <v/>
      </c>
      <c r="W2156" s="259" t="str">
        <f t="shared" si="487"/>
        <v/>
      </c>
      <c r="X2156" s="259" t="str">
        <f t="shared" si="487"/>
        <v/>
      </c>
      <c r="Y2156" s="260" t="str">
        <f t="shared" si="487"/>
        <v/>
      </c>
      <c r="Z2156" s="261" t="str">
        <f t="shared" si="487"/>
        <v/>
      </c>
      <c r="AA2156" s="259" t="str">
        <f t="shared" si="487"/>
        <v/>
      </c>
      <c r="AB2156" s="260" t="str">
        <f t="shared" si="487"/>
        <v/>
      </c>
      <c r="AC2156" s="261" t="str">
        <f t="shared" si="487"/>
        <v/>
      </c>
      <c r="AD2156" s="259" t="str">
        <f t="shared" si="487"/>
        <v/>
      </c>
      <c r="AE2156" s="259" t="str">
        <f t="shared" si="487"/>
        <v/>
      </c>
      <c r="AF2156" s="259" t="str">
        <f t="shared" si="487"/>
        <v/>
      </c>
      <c r="AG2156" s="259" t="str">
        <f t="shared" si="487"/>
        <v/>
      </c>
      <c r="AH2156" s="259" t="str">
        <f t="shared" si="487"/>
        <v/>
      </c>
      <c r="AI2156" s="259" t="str">
        <f t="shared" si="487"/>
        <v/>
      </c>
      <c r="AJ2156" s="259" t="str">
        <f t="shared" si="487"/>
        <v/>
      </c>
      <c r="AK2156" s="259" t="str">
        <f t="shared" si="487"/>
        <v/>
      </c>
      <c r="AL2156" s="259" t="str">
        <f t="shared" si="487"/>
        <v/>
      </c>
      <c r="AM2156" s="259" t="str">
        <f t="shared" si="487"/>
        <v/>
      </c>
      <c r="AN2156" s="259" t="str">
        <f t="shared" si="487"/>
        <v/>
      </c>
      <c r="AO2156" s="262" t="str">
        <f t="shared" si="487"/>
        <v/>
      </c>
    </row>
    <row r="2157" spans="2:41" ht="12.45" customHeight="1" x14ac:dyDescent="0.3">
      <c r="B2157" s="456"/>
      <c r="C2157" s="430"/>
      <c r="D2157" s="426" t="s">
        <v>111</v>
      </c>
      <c r="E2157" s="243" t="s">
        <v>46</v>
      </c>
      <c r="F2157" s="203" t="s">
        <v>38</v>
      </c>
      <c r="G2157" s="247"/>
      <c r="H2157" s="247"/>
      <c r="I2157" s="256"/>
      <c r="J2157" s="257"/>
      <c r="K2157" s="257"/>
      <c r="L2157" s="247"/>
      <c r="M2157" s="247"/>
      <c r="N2157" s="250"/>
      <c r="O2157" s="251"/>
      <c r="P2157" s="251"/>
      <c r="Q2157" s="251"/>
      <c r="R2157" s="251"/>
      <c r="S2157" s="251"/>
      <c r="T2157" s="251"/>
      <c r="U2157" s="251"/>
      <c r="V2157" s="251"/>
      <c r="W2157" s="251"/>
      <c r="X2157" s="249"/>
      <c r="Y2157" s="254"/>
      <c r="Z2157" s="249"/>
      <c r="AA2157" s="249"/>
      <c r="AB2157" s="254"/>
      <c r="AC2157" s="249"/>
      <c r="AD2157" s="252"/>
      <c r="AE2157" s="258"/>
      <c r="AF2157" s="249"/>
      <c r="AG2157" s="249"/>
      <c r="AH2157" s="249"/>
      <c r="AI2157" s="249"/>
      <c r="AJ2157" s="249"/>
      <c r="AK2157" s="249"/>
      <c r="AL2157" s="249"/>
      <c r="AM2157" s="249"/>
      <c r="AN2157" s="254"/>
      <c r="AO2157" s="255"/>
    </row>
    <row r="2158" spans="2:41" ht="12.45" customHeight="1" x14ac:dyDescent="0.3">
      <c r="B2158" s="456"/>
      <c r="C2158" s="430"/>
      <c r="D2158" s="424"/>
      <c r="E2158" s="245" t="s">
        <v>109</v>
      </c>
      <c r="F2158" s="203" t="s">
        <v>38</v>
      </c>
      <c r="G2158" s="246"/>
      <c r="H2158" s="203"/>
      <c r="I2158" s="231"/>
      <c r="J2158" s="203"/>
      <c r="K2158" s="218"/>
      <c r="L2158" s="247"/>
      <c r="M2158" s="247"/>
      <c r="N2158" s="203"/>
      <c r="O2158" s="236"/>
      <c r="P2158" s="236"/>
      <c r="Q2158" s="236"/>
      <c r="R2158" s="236"/>
      <c r="S2158" s="236"/>
      <c r="T2158" s="236"/>
      <c r="U2158" s="236"/>
      <c r="V2158" s="236"/>
      <c r="W2158" s="236"/>
      <c r="X2158" s="236"/>
      <c r="Y2158" s="240"/>
      <c r="Z2158" s="236"/>
      <c r="AA2158" s="236"/>
      <c r="AB2158" s="240"/>
      <c r="AC2158" s="249"/>
      <c r="AD2158" s="252"/>
      <c r="AE2158" s="253"/>
      <c r="AF2158" s="236"/>
      <c r="AG2158" s="249"/>
      <c r="AH2158" s="249"/>
      <c r="AI2158" s="249"/>
      <c r="AJ2158" s="249"/>
      <c r="AK2158" s="249"/>
      <c r="AL2158" s="249"/>
      <c r="AM2158" s="236"/>
      <c r="AN2158" s="240"/>
      <c r="AO2158" s="242"/>
    </row>
    <row r="2159" spans="2:41" ht="12.45" customHeight="1" x14ac:dyDescent="0.3">
      <c r="B2159" s="456"/>
      <c r="C2159" s="430"/>
      <c r="D2159" s="424"/>
      <c r="E2159" s="245" t="s">
        <v>127</v>
      </c>
      <c r="F2159" s="203" t="s">
        <v>38</v>
      </c>
      <c r="G2159" s="202"/>
      <c r="H2159" s="203"/>
      <c r="I2159" s="203"/>
      <c r="J2159" s="203"/>
      <c r="K2159" s="218"/>
      <c r="L2159" s="203"/>
      <c r="M2159" s="203"/>
      <c r="N2159" s="203"/>
      <c r="O2159" s="236"/>
      <c r="P2159" s="236"/>
      <c r="Q2159" s="236"/>
      <c r="R2159" s="236"/>
      <c r="S2159" s="236"/>
      <c r="T2159" s="236"/>
      <c r="U2159" s="236"/>
      <c r="V2159" s="236"/>
      <c r="W2159" s="236"/>
      <c r="X2159" s="236"/>
      <c r="Y2159" s="240"/>
      <c r="Z2159" s="236"/>
      <c r="AA2159" s="236"/>
      <c r="AB2159" s="240"/>
      <c r="AC2159" s="236"/>
      <c r="AD2159" s="237"/>
      <c r="AE2159" s="263"/>
      <c r="AF2159" s="236"/>
      <c r="AG2159" s="236"/>
      <c r="AH2159" s="236"/>
      <c r="AI2159" s="236"/>
      <c r="AJ2159" s="236"/>
      <c r="AK2159" s="236"/>
      <c r="AL2159" s="236"/>
      <c r="AM2159" s="236"/>
      <c r="AN2159" s="240"/>
      <c r="AO2159" s="242"/>
    </row>
    <row r="2160" spans="2:41" ht="12.45" customHeight="1" x14ac:dyDescent="0.3">
      <c r="B2160" s="456"/>
      <c r="C2160" s="430"/>
      <c r="D2160" s="425"/>
      <c r="E2160" s="221" t="s">
        <v>126</v>
      </c>
      <c r="F2160" s="321" t="s">
        <v>38</v>
      </c>
      <c r="G2160" s="259" t="str">
        <f>IF(AND(G2157&lt;&gt;"",G2158&lt;&gt;"",G2159&lt;&gt;""),G2157*G2158*G2159,"")</f>
        <v/>
      </c>
      <c r="H2160" s="259" t="str">
        <f t="shared" ref="H2160:AO2160" si="488">IF(AND(H2157&lt;&gt;"",H2158&lt;&gt;"",H2159&lt;&gt;""),H2157*H2158*H2159,"")</f>
        <v/>
      </c>
      <c r="I2160" s="259" t="str">
        <f t="shared" si="488"/>
        <v/>
      </c>
      <c r="J2160" s="259" t="str">
        <f t="shared" si="488"/>
        <v/>
      </c>
      <c r="K2160" s="259" t="str">
        <f t="shared" si="488"/>
        <v/>
      </c>
      <c r="L2160" s="259" t="str">
        <f t="shared" si="488"/>
        <v/>
      </c>
      <c r="M2160" s="259" t="str">
        <f t="shared" si="488"/>
        <v/>
      </c>
      <c r="N2160" s="259" t="str">
        <f t="shared" si="488"/>
        <v/>
      </c>
      <c r="O2160" s="259" t="str">
        <f t="shared" si="488"/>
        <v/>
      </c>
      <c r="P2160" s="259" t="str">
        <f t="shared" si="488"/>
        <v/>
      </c>
      <c r="Q2160" s="259" t="str">
        <f t="shared" si="488"/>
        <v/>
      </c>
      <c r="R2160" s="259" t="str">
        <f t="shared" si="488"/>
        <v/>
      </c>
      <c r="S2160" s="259" t="str">
        <f t="shared" si="488"/>
        <v/>
      </c>
      <c r="T2160" s="259" t="str">
        <f t="shared" si="488"/>
        <v/>
      </c>
      <c r="U2160" s="259" t="str">
        <f t="shared" si="488"/>
        <v/>
      </c>
      <c r="V2160" s="259" t="str">
        <f t="shared" si="488"/>
        <v/>
      </c>
      <c r="W2160" s="259" t="str">
        <f t="shared" si="488"/>
        <v/>
      </c>
      <c r="X2160" s="259" t="str">
        <f t="shared" si="488"/>
        <v/>
      </c>
      <c r="Y2160" s="259" t="str">
        <f t="shared" si="488"/>
        <v/>
      </c>
      <c r="Z2160" s="259" t="str">
        <f t="shared" si="488"/>
        <v/>
      </c>
      <c r="AA2160" s="259" t="str">
        <f t="shared" si="488"/>
        <v/>
      </c>
      <c r="AB2160" s="259" t="str">
        <f t="shared" si="488"/>
        <v/>
      </c>
      <c r="AC2160" s="259" t="str">
        <f t="shared" si="488"/>
        <v/>
      </c>
      <c r="AD2160" s="259" t="str">
        <f t="shared" si="488"/>
        <v/>
      </c>
      <c r="AE2160" s="259" t="str">
        <f t="shared" si="488"/>
        <v/>
      </c>
      <c r="AF2160" s="259" t="str">
        <f t="shared" si="488"/>
        <v/>
      </c>
      <c r="AG2160" s="259" t="str">
        <f t="shared" si="488"/>
        <v/>
      </c>
      <c r="AH2160" s="259" t="str">
        <f t="shared" si="488"/>
        <v/>
      </c>
      <c r="AI2160" s="259" t="str">
        <f t="shared" si="488"/>
        <v/>
      </c>
      <c r="AJ2160" s="259" t="str">
        <f t="shared" si="488"/>
        <v/>
      </c>
      <c r="AK2160" s="259" t="str">
        <f t="shared" si="488"/>
        <v/>
      </c>
      <c r="AL2160" s="259" t="str">
        <f t="shared" si="488"/>
        <v/>
      </c>
      <c r="AM2160" s="259" t="str">
        <f t="shared" si="488"/>
        <v/>
      </c>
      <c r="AN2160" s="259" t="str">
        <f t="shared" si="488"/>
        <v/>
      </c>
      <c r="AO2160" s="262" t="str">
        <f t="shared" si="488"/>
        <v/>
      </c>
    </row>
    <row r="2161" spans="2:41" ht="12.45" customHeight="1" x14ac:dyDescent="0.3">
      <c r="B2161" s="456"/>
      <c r="C2161" s="430"/>
      <c r="D2161" s="426" t="s">
        <v>111</v>
      </c>
      <c r="E2161" s="264" t="s">
        <v>46</v>
      </c>
      <c r="F2161" s="203" t="s">
        <v>38</v>
      </c>
      <c r="G2161" s="247"/>
      <c r="H2161" s="247"/>
      <c r="I2161" s="256"/>
      <c r="J2161" s="257"/>
      <c r="K2161" s="257"/>
      <c r="L2161" s="247"/>
      <c r="M2161" s="247"/>
      <c r="N2161" s="250"/>
      <c r="O2161" s="251"/>
      <c r="P2161" s="251"/>
      <c r="Q2161" s="251"/>
      <c r="R2161" s="251"/>
      <c r="S2161" s="251"/>
      <c r="T2161" s="251"/>
      <c r="U2161" s="251"/>
      <c r="V2161" s="251"/>
      <c r="W2161" s="251"/>
      <c r="X2161" s="249"/>
      <c r="Y2161" s="254"/>
      <c r="Z2161" s="249"/>
      <c r="AA2161" s="249"/>
      <c r="AB2161" s="254"/>
      <c r="AC2161" s="249"/>
      <c r="AD2161" s="252"/>
      <c r="AE2161" s="258"/>
      <c r="AF2161" s="249"/>
      <c r="AG2161" s="249"/>
      <c r="AH2161" s="249"/>
      <c r="AI2161" s="249"/>
      <c r="AJ2161" s="249"/>
      <c r="AK2161" s="249"/>
      <c r="AL2161" s="249"/>
      <c r="AM2161" s="249"/>
      <c r="AN2161" s="254"/>
      <c r="AO2161" s="255"/>
    </row>
    <row r="2162" spans="2:41" ht="12.45" customHeight="1" x14ac:dyDescent="0.3">
      <c r="B2162" s="456"/>
      <c r="C2162" s="430"/>
      <c r="D2162" s="424"/>
      <c r="E2162" s="245" t="s">
        <v>109</v>
      </c>
      <c r="F2162" s="203" t="s">
        <v>38</v>
      </c>
      <c r="G2162" s="246"/>
      <c r="H2162" s="203"/>
      <c r="I2162" s="231"/>
      <c r="J2162" s="203"/>
      <c r="K2162" s="218"/>
      <c r="L2162" s="247"/>
      <c r="M2162" s="247"/>
      <c r="N2162" s="203"/>
      <c r="O2162" s="236"/>
      <c r="P2162" s="236"/>
      <c r="Q2162" s="236"/>
      <c r="R2162" s="236"/>
      <c r="S2162" s="236"/>
      <c r="T2162" s="236"/>
      <c r="U2162" s="236"/>
      <c r="V2162" s="236"/>
      <c r="W2162" s="236"/>
      <c r="X2162" s="236"/>
      <c r="Y2162" s="240"/>
      <c r="Z2162" s="236"/>
      <c r="AA2162" s="236"/>
      <c r="AB2162" s="240"/>
      <c r="AC2162" s="249"/>
      <c r="AD2162" s="252"/>
      <c r="AE2162" s="253"/>
      <c r="AF2162" s="236"/>
      <c r="AG2162" s="249"/>
      <c r="AH2162" s="249"/>
      <c r="AI2162" s="249"/>
      <c r="AJ2162" s="249"/>
      <c r="AK2162" s="249"/>
      <c r="AL2162" s="249"/>
      <c r="AM2162" s="236"/>
      <c r="AN2162" s="240"/>
      <c r="AO2162" s="242"/>
    </row>
    <row r="2163" spans="2:41" ht="12.45" customHeight="1" x14ac:dyDescent="0.3">
      <c r="B2163" s="456"/>
      <c r="C2163" s="430"/>
      <c r="D2163" s="424"/>
      <c r="E2163" s="245" t="s">
        <v>127</v>
      </c>
      <c r="F2163" s="203" t="s">
        <v>38</v>
      </c>
      <c r="G2163" s="202"/>
      <c r="H2163" s="203"/>
      <c r="I2163" s="203"/>
      <c r="J2163" s="203"/>
      <c r="K2163" s="218"/>
      <c r="L2163" s="203"/>
      <c r="M2163" s="203"/>
      <c r="N2163" s="203"/>
      <c r="O2163" s="236"/>
      <c r="P2163" s="236"/>
      <c r="Q2163" s="236"/>
      <c r="R2163" s="236"/>
      <c r="S2163" s="236"/>
      <c r="T2163" s="236"/>
      <c r="U2163" s="236"/>
      <c r="V2163" s="236"/>
      <c r="W2163" s="236"/>
      <c r="X2163" s="236"/>
      <c r="Y2163" s="240"/>
      <c r="Z2163" s="236"/>
      <c r="AA2163" s="236"/>
      <c r="AB2163" s="240"/>
      <c r="AC2163" s="236"/>
      <c r="AD2163" s="237"/>
      <c r="AE2163" s="263"/>
      <c r="AF2163" s="236"/>
      <c r="AG2163" s="236"/>
      <c r="AH2163" s="236"/>
      <c r="AI2163" s="236"/>
      <c r="AJ2163" s="236"/>
      <c r="AK2163" s="236"/>
      <c r="AL2163" s="236"/>
      <c r="AM2163" s="236"/>
      <c r="AN2163" s="240"/>
      <c r="AO2163" s="242"/>
    </row>
    <row r="2164" spans="2:41" ht="12.45" customHeight="1" x14ac:dyDescent="0.3">
      <c r="B2164" s="456"/>
      <c r="C2164" s="430"/>
      <c r="D2164" s="425"/>
      <c r="E2164" s="221" t="s">
        <v>126</v>
      </c>
      <c r="F2164" s="321" t="s">
        <v>38</v>
      </c>
      <c r="G2164" s="259" t="str">
        <f>IF(AND(G2161&lt;&gt;"",G2162&lt;&gt;"",G2163&lt;&gt;""),G2161*G2162*G2163,"")</f>
        <v/>
      </c>
      <c r="H2164" s="259" t="str">
        <f t="shared" ref="H2164:AO2164" si="489">IF(AND(H2161&lt;&gt;"",H2162&lt;&gt;"",H2163&lt;&gt;""),H2161*H2162*H2163,"")</f>
        <v/>
      </c>
      <c r="I2164" s="259" t="str">
        <f t="shared" si="489"/>
        <v/>
      </c>
      <c r="J2164" s="259" t="str">
        <f t="shared" si="489"/>
        <v/>
      </c>
      <c r="K2164" s="259" t="str">
        <f t="shared" si="489"/>
        <v/>
      </c>
      <c r="L2164" s="259" t="str">
        <f t="shared" si="489"/>
        <v/>
      </c>
      <c r="M2164" s="259" t="str">
        <f t="shared" si="489"/>
        <v/>
      </c>
      <c r="N2164" s="259" t="str">
        <f t="shared" si="489"/>
        <v/>
      </c>
      <c r="O2164" s="259" t="str">
        <f t="shared" si="489"/>
        <v/>
      </c>
      <c r="P2164" s="259" t="str">
        <f t="shared" si="489"/>
        <v/>
      </c>
      <c r="Q2164" s="259" t="str">
        <f t="shared" si="489"/>
        <v/>
      </c>
      <c r="R2164" s="259" t="str">
        <f t="shared" si="489"/>
        <v/>
      </c>
      <c r="S2164" s="259" t="str">
        <f t="shared" si="489"/>
        <v/>
      </c>
      <c r="T2164" s="259" t="str">
        <f t="shared" si="489"/>
        <v/>
      </c>
      <c r="U2164" s="259" t="str">
        <f t="shared" si="489"/>
        <v/>
      </c>
      <c r="V2164" s="259" t="str">
        <f t="shared" si="489"/>
        <v/>
      </c>
      <c r="W2164" s="259" t="str">
        <f t="shared" si="489"/>
        <v/>
      </c>
      <c r="X2164" s="259" t="str">
        <f t="shared" si="489"/>
        <v/>
      </c>
      <c r="Y2164" s="259" t="str">
        <f t="shared" si="489"/>
        <v/>
      </c>
      <c r="Z2164" s="259" t="str">
        <f t="shared" si="489"/>
        <v/>
      </c>
      <c r="AA2164" s="259" t="str">
        <f t="shared" si="489"/>
        <v/>
      </c>
      <c r="AB2164" s="259" t="str">
        <f t="shared" si="489"/>
        <v/>
      </c>
      <c r="AC2164" s="259" t="str">
        <f t="shared" si="489"/>
        <v/>
      </c>
      <c r="AD2164" s="259" t="str">
        <f t="shared" si="489"/>
        <v/>
      </c>
      <c r="AE2164" s="259" t="str">
        <f t="shared" si="489"/>
        <v/>
      </c>
      <c r="AF2164" s="259" t="str">
        <f t="shared" si="489"/>
        <v/>
      </c>
      <c r="AG2164" s="259" t="str">
        <f t="shared" si="489"/>
        <v/>
      </c>
      <c r="AH2164" s="259" t="str">
        <f t="shared" si="489"/>
        <v/>
      </c>
      <c r="AI2164" s="259" t="str">
        <f t="shared" si="489"/>
        <v/>
      </c>
      <c r="AJ2164" s="259" t="str">
        <f t="shared" si="489"/>
        <v/>
      </c>
      <c r="AK2164" s="259" t="str">
        <f t="shared" si="489"/>
        <v/>
      </c>
      <c r="AL2164" s="259" t="str">
        <f t="shared" si="489"/>
        <v/>
      </c>
      <c r="AM2164" s="259" t="str">
        <f t="shared" si="489"/>
        <v/>
      </c>
      <c r="AN2164" s="259" t="str">
        <f t="shared" si="489"/>
        <v/>
      </c>
      <c r="AO2164" s="262" t="str">
        <f t="shared" si="489"/>
        <v/>
      </c>
    </row>
    <row r="2165" spans="2:41" ht="12.45" customHeight="1" x14ac:dyDescent="0.3">
      <c r="B2165" s="456"/>
      <c r="C2165" s="430"/>
      <c r="D2165" s="426" t="s">
        <v>111</v>
      </c>
      <c r="E2165" s="264" t="s">
        <v>46</v>
      </c>
      <c r="F2165" s="203" t="s">
        <v>38</v>
      </c>
      <c r="G2165" s="247"/>
      <c r="H2165" s="247"/>
      <c r="I2165" s="256"/>
      <c r="J2165" s="257"/>
      <c r="K2165" s="257"/>
      <c r="L2165" s="247"/>
      <c r="M2165" s="247"/>
      <c r="N2165" s="250"/>
      <c r="O2165" s="251"/>
      <c r="P2165" s="251"/>
      <c r="Q2165" s="251"/>
      <c r="R2165" s="251"/>
      <c r="S2165" s="251"/>
      <c r="T2165" s="251"/>
      <c r="U2165" s="251"/>
      <c r="V2165" s="251"/>
      <c r="W2165" s="251"/>
      <c r="X2165" s="249"/>
      <c r="Y2165" s="254"/>
      <c r="Z2165" s="249"/>
      <c r="AA2165" s="249"/>
      <c r="AB2165" s="254"/>
      <c r="AC2165" s="249"/>
      <c r="AD2165" s="252"/>
      <c r="AE2165" s="258"/>
      <c r="AF2165" s="249"/>
      <c r="AG2165" s="249"/>
      <c r="AH2165" s="249"/>
      <c r="AI2165" s="249"/>
      <c r="AJ2165" s="249"/>
      <c r="AK2165" s="249"/>
      <c r="AL2165" s="249"/>
      <c r="AM2165" s="249"/>
      <c r="AN2165" s="254"/>
      <c r="AO2165" s="255"/>
    </row>
    <row r="2166" spans="2:41" ht="12.45" customHeight="1" x14ac:dyDescent="0.3">
      <c r="B2166" s="456"/>
      <c r="C2166" s="430"/>
      <c r="D2166" s="424"/>
      <c r="E2166" s="245" t="s">
        <v>109</v>
      </c>
      <c r="F2166" s="203" t="s">
        <v>38</v>
      </c>
      <c r="G2166" s="246"/>
      <c r="H2166" s="203"/>
      <c r="I2166" s="231"/>
      <c r="J2166" s="203"/>
      <c r="K2166" s="218"/>
      <c r="L2166" s="247"/>
      <c r="M2166" s="247"/>
      <c r="N2166" s="203"/>
      <c r="O2166" s="236"/>
      <c r="P2166" s="236"/>
      <c r="Q2166" s="236"/>
      <c r="R2166" s="236"/>
      <c r="S2166" s="236"/>
      <c r="T2166" s="236"/>
      <c r="U2166" s="236"/>
      <c r="V2166" s="236"/>
      <c r="W2166" s="236"/>
      <c r="X2166" s="236"/>
      <c r="Y2166" s="240"/>
      <c r="Z2166" s="236"/>
      <c r="AA2166" s="236"/>
      <c r="AB2166" s="240"/>
      <c r="AC2166" s="249"/>
      <c r="AD2166" s="252"/>
      <c r="AE2166" s="253"/>
      <c r="AF2166" s="236"/>
      <c r="AG2166" s="249"/>
      <c r="AH2166" s="249"/>
      <c r="AI2166" s="249"/>
      <c r="AJ2166" s="249"/>
      <c r="AK2166" s="249"/>
      <c r="AL2166" s="249"/>
      <c r="AM2166" s="236"/>
      <c r="AN2166" s="240"/>
      <c r="AO2166" s="242"/>
    </row>
    <row r="2167" spans="2:41" ht="12.45" customHeight="1" x14ac:dyDescent="0.3">
      <c r="B2167" s="456"/>
      <c r="C2167" s="430"/>
      <c r="D2167" s="424"/>
      <c r="E2167" s="245" t="s">
        <v>127</v>
      </c>
      <c r="F2167" s="203" t="s">
        <v>38</v>
      </c>
      <c r="G2167" s="202"/>
      <c r="H2167" s="203"/>
      <c r="I2167" s="203"/>
      <c r="J2167" s="203"/>
      <c r="K2167" s="218"/>
      <c r="L2167" s="203"/>
      <c r="M2167" s="203"/>
      <c r="N2167" s="203"/>
      <c r="O2167" s="236"/>
      <c r="P2167" s="236"/>
      <c r="Q2167" s="236"/>
      <c r="R2167" s="236"/>
      <c r="S2167" s="236"/>
      <c r="T2167" s="236"/>
      <c r="U2167" s="236"/>
      <c r="V2167" s="236"/>
      <c r="W2167" s="236"/>
      <c r="X2167" s="236"/>
      <c r="Y2167" s="240"/>
      <c r="Z2167" s="236"/>
      <c r="AA2167" s="236"/>
      <c r="AB2167" s="240"/>
      <c r="AC2167" s="236"/>
      <c r="AD2167" s="237"/>
      <c r="AE2167" s="263"/>
      <c r="AF2167" s="236"/>
      <c r="AG2167" s="236"/>
      <c r="AH2167" s="236"/>
      <c r="AI2167" s="236"/>
      <c r="AJ2167" s="236"/>
      <c r="AK2167" s="236"/>
      <c r="AL2167" s="236"/>
      <c r="AM2167" s="236"/>
      <c r="AN2167" s="240"/>
      <c r="AO2167" s="242"/>
    </row>
    <row r="2168" spans="2:41" ht="12.45" customHeight="1" x14ac:dyDescent="0.3">
      <c r="B2168" s="456"/>
      <c r="C2168" s="430"/>
      <c r="D2168" s="425"/>
      <c r="E2168" s="221" t="s">
        <v>126</v>
      </c>
      <c r="F2168" s="321" t="s">
        <v>38</v>
      </c>
      <c r="G2168" s="259" t="str">
        <f>IF(AND(G2165&lt;&gt;"",G2166&lt;&gt;"",G2167&lt;&gt;""),G2165*G2166*G2167,"")</f>
        <v/>
      </c>
      <c r="H2168" s="259" t="str">
        <f t="shared" ref="H2168:AO2168" si="490">IF(AND(H2165&lt;&gt;"",H2166&lt;&gt;"",H2167&lt;&gt;""),H2165*H2166*H2167,"")</f>
        <v/>
      </c>
      <c r="I2168" s="259" t="str">
        <f t="shared" si="490"/>
        <v/>
      </c>
      <c r="J2168" s="259" t="str">
        <f t="shared" si="490"/>
        <v/>
      </c>
      <c r="K2168" s="259" t="str">
        <f t="shared" si="490"/>
        <v/>
      </c>
      <c r="L2168" s="259" t="str">
        <f t="shared" si="490"/>
        <v/>
      </c>
      <c r="M2168" s="259" t="str">
        <f t="shared" si="490"/>
        <v/>
      </c>
      <c r="N2168" s="259" t="str">
        <f t="shared" si="490"/>
        <v/>
      </c>
      <c r="O2168" s="259" t="str">
        <f t="shared" si="490"/>
        <v/>
      </c>
      <c r="P2168" s="259" t="str">
        <f t="shared" si="490"/>
        <v/>
      </c>
      <c r="Q2168" s="259" t="str">
        <f t="shared" si="490"/>
        <v/>
      </c>
      <c r="R2168" s="259" t="str">
        <f t="shared" si="490"/>
        <v/>
      </c>
      <c r="S2168" s="259" t="str">
        <f t="shared" si="490"/>
        <v/>
      </c>
      <c r="T2168" s="259" t="str">
        <f t="shared" si="490"/>
        <v/>
      </c>
      <c r="U2168" s="259" t="str">
        <f t="shared" si="490"/>
        <v/>
      </c>
      <c r="V2168" s="259" t="str">
        <f t="shared" si="490"/>
        <v/>
      </c>
      <c r="W2168" s="259" t="str">
        <f t="shared" si="490"/>
        <v/>
      </c>
      <c r="X2168" s="259" t="str">
        <f t="shared" si="490"/>
        <v/>
      </c>
      <c r="Y2168" s="259" t="str">
        <f t="shared" si="490"/>
        <v/>
      </c>
      <c r="Z2168" s="259" t="str">
        <f t="shared" si="490"/>
        <v/>
      </c>
      <c r="AA2168" s="259" t="str">
        <f t="shared" si="490"/>
        <v/>
      </c>
      <c r="AB2168" s="259" t="str">
        <f t="shared" si="490"/>
        <v/>
      </c>
      <c r="AC2168" s="259" t="str">
        <f t="shared" si="490"/>
        <v/>
      </c>
      <c r="AD2168" s="259" t="str">
        <f t="shared" si="490"/>
        <v/>
      </c>
      <c r="AE2168" s="259" t="str">
        <f t="shared" si="490"/>
        <v/>
      </c>
      <c r="AF2168" s="259" t="str">
        <f t="shared" si="490"/>
        <v/>
      </c>
      <c r="AG2168" s="259" t="str">
        <f t="shared" si="490"/>
        <v/>
      </c>
      <c r="AH2168" s="259" t="str">
        <f t="shared" si="490"/>
        <v/>
      </c>
      <c r="AI2168" s="259" t="str">
        <f t="shared" si="490"/>
        <v/>
      </c>
      <c r="AJ2168" s="259" t="str">
        <f t="shared" si="490"/>
        <v/>
      </c>
      <c r="AK2168" s="259" t="str">
        <f t="shared" si="490"/>
        <v/>
      </c>
      <c r="AL2168" s="259" t="str">
        <f t="shared" si="490"/>
        <v/>
      </c>
      <c r="AM2168" s="259" t="str">
        <f t="shared" si="490"/>
        <v/>
      </c>
      <c r="AN2168" s="259" t="str">
        <f t="shared" si="490"/>
        <v/>
      </c>
      <c r="AO2168" s="262" t="str">
        <f t="shared" si="490"/>
        <v/>
      </c>
    </row>
    <row r="2169" spans="2:41" ht="12.45" customHeight="1" x14ac:dyDescent="0.3">
      <c r="B2169" s="456"/>
      <c r="C2169" s="430"/>
      <c r="D2169" s="426" t="s">
        <v>111</v>
      </c>
      <c r="E2169" s="264" t="s">
        <v>46</v>
      </c>
      <c r="F2169" s="203" t="s">
        <v>38</v>
      </c>
      <c r="G2169" s="247"/>
      <c r="H2169" s="247"/>
      <c r="I2169" s="256"/>
      <c r="J2169" s="257"/>
      <c r="K2169" s="257"/>
      <c r="L2169" s="247"/>
      <c r="M2169" s="247"/>
      <c r="N2169" s="250"/>
      <c r="O2169" s="251"/>
      <c r="P2169" s="251"/>
      <c r="Q2169" s="251"/>
      <c r="R2169" s="251"/>
      <c r="S2169" s="251"/>
      <c r="T2169" s="251"/>
      <c r="U2169" s="251"/>
      <c r="V2169" s="251"/>
      <c r="W2169" s="251"/>
      <c r="X2169" s="249"/>
      <c r="Y2169" s="254"/>
      <c r="Z2169" s="249"/>
      <c r="AA2169" s="249"/>
      <c r="AB2169" s="254"/>
      <c r="AC2169" s="249"/>
      <c r="AD2169" s="252"/>
      <c r="AE2169" s="258"/>
      <c r="AF2169" s="249"/>
      <c r="AG2169" s="249"/>
      <c r="AH2169" s="249"/>
      <c r="AI2169" s="249"/>
      <c r="AJ2169" s="249"/>
      <c r="AK2169" s="249"/>
      <c r="AL2169" s="249"/>
      <c r="AM2169" s="249"/>
      <c r="AN2169" s="254"/>
      <c r="AO2169" s="255"/>
    </row>
    <row r="2170" spans="2:41" ht="12.45" customHeight="1" x14ac:dyDescent="0.3">
      <c r="B2170" s="456"/>
      <c r="C2170" s="430"/>
      <c r="D2170" s="424"/>
      <c r="E2170" s="245" t="s">
        <v>109</v>
      </c>
      <c r="F2170" s="203" t="s">
        <v>38</v>
      </c>
      <c r="G2170" s="246"/>
      <c r="H2170" s="203"/>
      <c r="I2170" s="231"/>
      <c r="J2170" s="203"/>
      <c r="K2170" s="218"/>
      <c r="L2170" s="247"/>
      <c r="M2170" s="247"/>
      <c r="N2170" s="203"/>
      <c r="O2170" s="236"/>
      <c r="P2170" s="236"/>
      <c r="Q2170" s="236"/>
      <c r="R2170" s="236"/>
      <c r="S2170" s="236"/>
      <c r="T2170" s="236"/>
      <c r="U2170" s="236"/>
      <c r="V2170" s="236"/>
      <c r="W2170" s="236"/>
      <c r="X2170" s="236"/>
      <c r="Y2170" s="240"/>
      <c r="Z2170" s="236"/>
      <c r="AA2170" s="236"/>
      <c r="AB2170" s="240"/>
      <c r="AC2170" s="249"/>
      <c r="AD2170" s="252"/>
      <c r="AE2170" s="253"/>
      <c r="AF2170" s="236"/>
      <c r="AG2170" s="249"/>
      <c r="AH2170" s="249"/>
      <c r="AI2170" s="249"/>
      <c r="AJ2170" s="249"/>
      <c r="AK2170" s="249"/>
      <c r="AL2170" s="249"/>
      <c r="AM2170" s="236"/>
      <c r="AN2170" s="240"/>
      <c r="AO2170" s="242"/>
    </row>
    <row r="2171" spans="2:41" ht="12.45" customHeight="1" x14ac:dyDescent="0.3">
      <c r="B2171" s="456"/>
      <c r="C2171" s="430"/>
      <c r="D2171" s="424"/>
      <c r="E2171" s="245" t="s">
        <v>127</v>
      </c>
      <c r="F2171" s="203" t="s">
        <v>38</v>
      </c>
      <c r="G2171" s="202"/>
      <c r="H2171" s="203"/>
      <c r="I2171" s="203"/>
      <c r="J2171" s="203"/>
      <c r="K2171" s="218"/>
      <c r="L2171" s="203"/>
      <c r="M2171" s="203"/>
      <c r="N2171" s="203"/>
      <c r="O2171" s="236"/>
      <c r="P2171" s="236"/>
      <c r="Q2171" s="236"/>
      <c r="R2171" s="236"/>
      <c r="S2171" s="236"/>
      <c r="T2171" s="236"/>
      <c r="U2171" s="236"/>
      <c r="V2171" s="236"/>
      <c r="W2171" s="236"/>
      <c r="X2171" s="236"/>
      <c r="Y2171" s="240"/>
      <c r="Z2171" s="236"/>
      <c r="AA2171" s="236"/>
      <c r="AB2171" s="240"/>
      <c r="AC2171" s="236"/>
      <c r="AD2171" s="237"/>
      <c r="AE2171" s="263"/>
      <c r="AF2171" s="236"/>
      <c r="AG2171" s="236"/>
      <c r="AH2171" s="236"/>
      <c r="AI2171" s="236"/>
      <c r="AJ2171" s="236"/>
      <c r="AK2171" s="236"/>
      <c r="AL2171" s="236"/>
      <c r="AM2171" s="236"/>
      <c r="AN2171" s="240"/>
      <c r="AO2171" s="242"/>
    </row>
    <row r="2172" spans="2:41" ht="12.45" customHeight="1" x14ac:dyDescent="0.3">
      <c r="B2172" s="456"/>
      <c r="C2172" s="430"/>
      <c r="D2172" s="425"/>
      <c r="E2172" s="221" t="s">
        <v>126</v>
      </c>
      <c r="F2172" s="321" t="s">
        <v>38</v>
      </c>
      <c r="G2172" s="259" t="str">
        <f>IF(AND(G2169&lt;&gt;"",G2170&lt;&gt;"",G2171&lt;&gt;""),G2169*G2170*G2171,"")</f>
        <v/>
      </c>
      <c r="H2172" s="259" t="str">
        <f t="shared" ref="H2172:AO2172" si="491">IF(AND(H2169&lt;&gt;"",H2170&lt;&gt;"",H2171&lt;&gt;""),H2169*H2170*H2171,"")</f>
        <v/>
      </c>
      <c r="I2172" s="259" t="str">
        <f t="shared" si="491"/>
        <v/>
      </c>
      <c r="J2172" s="259" t="str">
        <f t="shared" si="491"/>
        <v/>
      </c>
      <c r="K2172" s="259" t="str">
        <f t="shared" si="491"/>
        <v/>
      </c>
      <c r="L2172" s="259" t="str">
        <f t="shared" si="491"/>
        <v/>
      </c>
      <c r="M2172" s="259" t="str">
        <f t="shared" si="491"/>
        <v/>
      </c>
      <c r="N2172" s="259" t="str">
        <f t="shared" si="491"/>
        <v/>
      </c>
      <c r="O2172" s="259" t="str">
        <f t="shared" si="491"/>
        <v/>
      </c>
      <c r="P2172" s="259" t="str">
        <f t="shared" si="491"/>
        <v/>
      </c>
      <c r="Q2172" s="259" t="str">
        <f t="shared" si="491"/>
        <v/>
      </c>
      <c r="R2172" s="259" t="str">
        <f t="shared" si="491"/>
        <v/>
      </c>
      <c r="S2172" s="259" t="str">
        <f t="shared" si="491"/>
        <v/>
      </c>
      <c r="T2172" s="259" t="str">
        <f t="shared" si="491"/>
        <v/>
      </c>
      <c r="U2172" s="259" t="str">
        <f t="shared" si="491"/>
        <v/>
      </c>
      <c r="V2172" s="259" t="str">
        <f t="shared" si="491"/>
        <v/>
      </c>
      <c r="W2172" s="259" t="str">
        <f t="shared" si="491"/>
        <v/>
      </c>
      <c r="X2172" s="259" t="str">
        <f t="shared" si="491"/>
        <v/>
      </c>
      <c r="Y2172" s="259" t="str">
        <f t="shared" si="491"/>
        <v/>
      </c>
      <c r="Z2172" s="259" t="str">
        <f t="shared" si="491"/>
        <v/>
      </c>
      <c r="AA2172" s="259" t="str">
        <f t="shared" si="491"/>
        <v/>
      </c>
      <c r="AB2172" s="259" t="str">
        <f t="shared" si="491"/>
        <v/>
      </c>
      <c r="AC2172" s="259" t="str">
        <f t="shared" si="491"/>
        <v/>
      </c>
      <c r="AD2172" s="259" t="str">
        <f t="shared" si="491"/>
        <v/>
      </c>
      <c r="AE2172" s="259" t="str">
        <f t="shared" si="491"/>
        <v/>
      </c>
      <c r="AF2172" s="259" t="str">
        <f t="shared" si="491"/>
        <v/>
      </c>
      <c r="AG2172" s="259" t="str">
        <f t="shared" si="491"/>
        <v/>
      </c>
      <c r="AH2172" s="259" t="str">
        <f t="shared" si="491"/>
        <v/>
      </c>
      <c r="AI2172" s="259" t="str">
        <f t="shared" si="491"/>
        <v/>
      </c>
      <c r="AJ2172" s="259" t="str">
        <f t="shared" si="491"/>
        <v/>
      </c>
      <c r="AK2172" s="259" t="str">
        <f t="shared" si="491"/>
        <v/>
      </c>
      <c r="AL2172" s="259" t="str">
        <f t="shared" si="491"/>
        <v/>
      </c>
      <c r="AM2172" s="259" t="str">
        <f t="shared" si="491"/>
        <v/>
      </c>
      <c r="AN2172" s="259" t="str">
        <f t="shared" si="491"/>
        <v/>
      </c>
      <c r="AO2172" s="262" t="str">
        <f t="shared" si="491"/>
        <v/>
      </c>
    </row>
    <row r="2173" spans="2:41" ht="12.45" customHeight="1" x14ac:dyDescent="0.3">
      <c r="B2173" s="456"/>
      <c r="C2173" s="430"/>
      <c r="D2173" s="426" t="s">
        <v>111</v>
      </c>
      <c r="E2173" s="264" t="s">
        <v>46</v>
      </c>
      <c r="F2173" s="203" t="s">
        <v>38</v>
      </c>
      <c r="G2173" s="247"/>
      <c r="H2173" s="247"/>
      <c r="I2173" s="256"/>
      <c r="J2173" s="257"/>
      <c r="K2173" s="257"/>
      <c r="L2173" s="247"/>
      <c r="M2173" s="247"/>
      <c r="N2173" s="250"/>
      <c r="O2173" s="251"/>
      <c r="P2173" s="251"/>
      <c r="Q2173" s="251"/>
      <c r="R2173" s="251"/>
      <c r="S2173" s="251"/>
      <c r="T2173" s="251"/>
      <c r="U2173" s="251"/>
      <c r="V2173" s="251"/>
      <c r="W2173" s="251"/>
      <c r="X2173" s="249"/>
      <c r="Y2173" s="254"/>
      <c r="Z2173" s="249"/>
      <c r="AA2173" s="249"/>
      <c r="AB2173" s="254"/>
      <c r="AC2173" s="249"/>
      <c r="AD2173" s="252"/>
      <c r="AE2173" s="258"/>
      <c r="AF2173" s="249"/>
      <c r="AG2173" s="249"/>
      <c r="AH2173" s="249"/>
      <c r="AI2173" s="249"/>
      <c r="AJ2173" s="249"/>
      <c r="AK2173" s="249"/>
      <c r="AL2173" s="249"/>
      <c r="AM2173" s="249"/>
      <c r="AN2173" s="254"/>
      <c r="AO2173" s="255"/>
    </row>
    <row r="2174" spans="2:41" ht="12.45" customHeight="1" x14ac:dyDescent="0.3">
      <c r="B2174" s="456"/>
      <c r="C2174" s="430"/>
      <c r="D2174" s="424"/>
      <c r="E2174" s="245" t="s">
        <v>109</v>
      </c>
      <c r="F2174" s="203" t="s">
        <v>38</v>
      </c>
      <c r="G2174" s="246"/>
      <c r="H2174" s="203"/>
      <c r="I2174" s="231"/>
      <c r="J2174" s="203"/>
      <c r="K2174" s="218"/>
      <c r="L2174" s="247"/>
      <c r="M2174" s="247"/>
      <c r="N2174" s="203"/>
      <c r="O2174" s="236"/>
      <c r="P2174" s="236"/>
      <c r="Q2174" s="236"/>
      <c r="R2174" s="236"/>
      <c r="S2174" s="236"/>
      <c r="T2174" s="236"/>
      <c r="U2174" s="236"/>
      <c r="V2174" s="236"/>
      <c r="W2174" s="236"/>
      <c r="X2174" s="236"/>
      <c r="Y2174" s="240"/>
      <c r="Z2174" s="236"/>
      <c r="AA2174" s="236"/>
      <c r="AB2174" s="240"/>
      <c r="AC2174" s="249"/>
      <c r="AD2174" s="252"/>
      <c r="AE2174" s="253"/>
      <c r="AF2174" s="236"/>
      <c r="AG2174" s="249"/>
      <c r="AH2174" s="249"/>
      <c r="AI2174" s="249"/>
      <c r="AJ2174" s="249"/>
      <c r="AK2174" s="249"/>
      <c r="AL2174" s="249"/>
      <c r="AM2174" s="236"/>
      <c r="AN2174" s="240"/>
      <c r="AO2174" s="242"/>
    </row>
    <row r="2175" spans="2:41" ht="12.45" customHeight="1" x14ac:dyDescent="0.3">
      <c r="B2175" s="456"/>
      <c r="C2175" s="430"/>
      <c r="D2175" s="424"/>
      <c r="E2175" s="243" t="s">
        <v>127</v>
      </c>
      <c r="F2175" s="203" t="s">
        <v>38</v>
      </c>
      <c r="G2175" s="202"/>
      <c r="H2175" s="203"/>
      <c r="I2175" s="203"/>
      <c r="J2175" s="203"/>
      <c r="K2175" s="218"/>
      <c r="L2175" s="203"/>
      <c r="M2175" s="203"/>
      <c r="N2175" s="203"/>
      <c r="O2175" s="236"/>
      <c r="P2175" s="236"/>
      <c r="Q2175" s="236"/>
      <c r="R2175" s="236"/>
      <c r="S2175" s="236"/>
      <c r="T2175" s="236"/>
      <c r="U2175" s="236"/>
      <c r="V2175" s="236"/>
      <c r="W2175" s="236"/>
      <c r="X2175" s="236"/>
      <c r="Y2175" s="240"/>
      <c r="Z2175" s="236"/>
      <c r="AA2175" s="236"/>
      <c r="AB2175" s="240"/>
      <c r="AC2175" s="236"/>
      <c r="AD2175" s="237"/>
      <c r="AE2175" s="263"/>
      <c r="AF2175" s="236"/>
      <c r="AG2175" s="236"/>
      <c r="AH2175" s="236"/>
      <c r="AI2175" s="236"/>
      <c r="AJ2175" s="236"/>
      <c r="AK2175" s="236"/>
      <c r="AL2175" s="236"/>
      <c r="AM2175" s="236"/>
      <c r="AN2175" s="240"/>
      <c r="AO2175" s="242"/>
    </row>
    <row r="2176" spans="2:41" ht="12.45" customHeight="1" x14ac:dyDescent="0.3">
      <c r="B2176" s="456"/>
      <c r="C2176" s="430"/>
      <c r="D2176" s="425"/>
      <c r="E2176" s="221" t="s">
        <v>126</v>
      </c>
      <c r="F2176" s="321" t="s">
        <v>38</v>
      </c>
      <c r="G2176" s="259" t="str">
        <f>IF(AND(G2173&lt;&gt;"",G2174&lt;&gt;"",G2175&lt;&gt;""),G2173*G2174*G2175,"")</f>
        <v/>
      </c>
      <c r="H2176" s="259" t="str">
        <f>IF(AND(H2173&lt;&gt;"",H2174&lt;&gt;"",H2175&lt;&gt;""),H2173*H2174*H2175,"")</f>
        <v/>
      </c>
      <c r="I2176" s="259" t="str">
        <f t="shared" ref="I2176:AO2176" si="492">IF(AND(I2173&lt;&gt;"",I2174&lt;&gt;"",I2175&lt;&gt;""),I2173*I2174*I2175,"")</f>
        <v/>
      </c>
      <c r="J2176" s="259" t="str">
        <f t="shared" si="492"/>
        <v/>
      </c>
      <c r="K2176" s="259" t="str">
        <f t="shared" si="492"/>
        <v/>
      </c>
      <c r="L2176" s="259" t="str">
        <f t="shared" si="492"/>
        <v/>
      </c>
      <c r="M2176" s="259" t="str">
        <f t="shared" si="492"/>
        <v/>
      </c>
      <c r="N2176" s="259" t="str">
        <f t="shared" si="492"/>
        <v/>
      </c>
      <c r="O2176" s="259" t="str">
        <f t="shared" si="492"/>
        <v/>
      </c>
      <c r="P2176" s="259" t="str">
        <f t="shared" si="492"/>
        <v/>
      </c>
      <c r="Q2176" s="259" t="str">
        <f t="shared" si="492"/>
        <v/>
      </c>
      <c r="R2176" s="259" t="str">
        <f t="shared" si="492"/>
        <v/>
      </c>
      <c r="S2176" s="259" t="str">
        <f t="shared" si="492"/>
        <v/>
      </c>
      <c r="T2176" s="259" t="str">
        <f t="shared" si="492"/>
        <v/>
      </c>
      <c r="U2176" s="259" t="str">
        <f t="shared" si="492"/>
        <v/>
      </c>
      <c r="V2176" s="259" t="str">
        <f t="shared" si="492"/>
        <v/>
      </c>
      <c r="W2176" s="259" t="str">
        <f t="shared" si="492"/>
        <v/>
      </c>
      <c r="X2176" s="259" t="str">
        <f t="shared" si="492"/>
        <v/>
      </c>
      <c r="Y2176" s="259" t="str">
        <f t="shared" si="492"/>
        <v/>
      </c>
      <c r="Z2176" s="259" t="str">
        <f t="shared" si="492"/>
        <v/>
      </c>
      <c r="AA2176" s="259" t="str">
        <f t="shared" si="492"/>
        <v/>
      </c>
      <c r="AB2176" s="259" t="str">
        <f t="shared" si="492"/>
        <v/>
      </c>
      <c r="AC2176" s="259" t="str">
        <f t="shared" si="492"/>
        <v/>
      </c>
      <c r="AD2176" s="259" t="str">
        <f t="shared" si="492"/>
        <v/>
      </c>
      <c r="AE2176" s="259" t="str">
        <f t="shared" si="492"/>
        <v/>
      </c>
      <c r="AF2176" s="259" t="str">
        <f t="shared" si="492"/>
        <v/>
      </c>
      <c r="AG2176" s="259" t="str">
        <f t="shared" si="492"/>
        <v/>
      </c>
      <c r="AH2176" s="259" t="str">
        <f t="shared" si="492"/>
        <v/>
      </c>
      <c r="AI2176" s="259" t="str">
        <f t="shared" si="492"/>
        <v/>
      </c>
      <c r="AJ2176" s="259" t="str">
        <f t="shared" si="492"/>
        <v/>
      </c>
      <c r="AK2176" s="259" t="str">
        <f t="shared" si="492"/>
        <v/>
      </c>
      <c r="AL2176" s="259" t="str">
        <f t="shared" si="492"/>
        <v/>
      </c>
      <c r="AM2176" s="259" t="str">
        <f t="shared" si="492"/>
        <v/>
      </c>
      <c r="AN2176" s="259" t="str">
        <f t="shared" si="492"/>
        <v/>
      </c>
      <c r="AO2176" s="262" t="str">
        <f t="shared" si="492"/>
        <v/>
      </c>
    </row>
    <row r="2177" spans="2:41" ht="12.45" customHeight="1" x14ac:dyDescent="0.3">
      <c r="B2177" s="456"/>
      <c r="C2177" s="430"/>
      <c r="D2177" s="426" t="s">
        <v>111</v>
      </c>
      <c r="E2177" s="264" t="s">
        <v>46</v>
      </c>
      <c r="F2177" s="203" t="s">
        <v>38</v>
      </c>
      <c r="G2177" s="247"/>
      <c r="H2177" s="247"/>
      <c r="I2177" s="256"/>
      <c r="J2177" s="257"/>
      <c r="K2177" s="257"/>
      <c r="L2177" s="247"/>
      <c r="M2177" s="247"/>
      <c r="N2177" s="250"/>
      <c r="O2177" s="251"/>
      <c r="P2177" s="251"/>
      <c r="Q2177" s="251"/>
      <c r="R2177" s="251"/>
      <c r="S2177" s="251"/>
      <c r="T2177" s="251"/>
      <c r="U2177" s="251"/>
      <c r="V2177" s="251"/>
      <c r="W2177" s="251"/>
      <c r="X2177" s="249"/>
      <c r="Y2177" s="254"/>
      <c r="Z2177" s="249"/>
      <c r="AA2177" s="249"/>
      <c r="AB2177" s="254"/>
      <c r="AC2177" s="249"/>
      <c r="AD2177" s="252"/>
      <c r="AE2177" s="258"/>
      <c r="AF2177" s="249"/>
      <c r="AG2177" s="249"/>
      <c r="AH2177" s="249"/>
      <c r="AI2177" s="249"/>
      <c r="AJ2177" s="249"/>
      <c r="AK2177" s="249"/>
      <c r="AL2177" s="249"/>
      <c r="AM2177" s="249"/>
      <c r="AN2177" s="254"/>
      <c r="AO2177" s="255"/>
    </row>
    <row r="2178" spans="2:41" ht="12.45" customHeight="1" x14ac:dyDescent="0.3">
      <c r="B2178" s="456"/>
      <c r="C2178" s="430"/>
      <c r="D2178" s="424"/>
      <c r="E2178" s="245" t="s">
        <v>109</v>
      </c>
      <c r="F2178" s="203" t="s">
        <v>38</v>
      </c>
      <c r="G2178" s="246"/>
      <c r="H2178" s="203"/>
      <c r="I2178" s="231"/>
      <c r="J2178" s="203"/>
      <c r="K2178" s="218"/>
      <c r="L2178" s="247"/>
      <c r="M2178" s="247"/>
      <c r="N2178" s="203"/>
      <c r="O2178" s="236"/>
      <c r="P2178" s="236"/>
      <c r="Q2178" s="236"/>
      <c r="R2178" s="236"/>
      <c r="S2178" s="236"/>
      <c r="T2178" s="236"/>
      <c r="U2178" s="236"/>
      <c r="V2178" s="236"/>
      <c r="W2178" s="236"/>
      <c r="X2178" s="236"/>
      <c r="Y2178" s="240"/>
      <c r="Z2178" s="236"/>
      <c r="AA2178" s="236"/>
      <c r="AB2178" s="240"/>
      <c r="AC2178" s="249"/>
      <c r="AD2178" s="252"/>
      <c r="AE2178" s="253"/>
      <c r="AF2178" s="236"/>
      <c r="AG2178" s="249"/>
      <c r="AH2178" s="249"/>
      <c r="AI2178" s="249"/>
      <c r="AJ2178" s="249"/>
      <c r="AK2178" s="249"/>
      <c r="AL2178" s="249"/>
      <c r="AM2178" s="236"/>
      <c r="AN2178" s="240"/>
      <c r="AO2178" s="242"/>
    </row>
    <row r="2179" spans="2:41" ht="12.45" customHeight="1" x14ac:dyDescent="0.3">
      <c r="B2179" s="456"/>
      <c r="C2179" s="430"/>
      <c r="D2179" s="424"/>
      <c r="E2179" s="243" t="s">
        <v>127</v>
      </c>
      <c r="F2179" s="203" t="s">
        <v>38</v>
      </c>
      <c r="G2179" s="202"/>
      <c r="H2179" s="203"/>
      <c r="I2179" s="203"/>
      <c r="J2179" s="203"/>
      <c r="K2179" s="218"/>
      <c r="L2179" s="203"/>
      <c r="M2179" s="203"/>
      <c r="N2179" s="203"/>
      <c r="O2179" s="236"/>
      <c r="P2179" s="236"/>
      <c r="Q2179" s="236"/>
      <c r="R2179" s="236"/>
      <c r="S2179" s="236"/>
      <c r="T2179" s="236"/>
      <c r="U2179" s="236"/>
      <c r="V2179" s="236"/>
      <c r="W2179" s="236"/>
      <c r="X2179" s="236"/>
      <c r="Y2179" s="240"/>
      <c r="Z2179" s="236"/>
      <c r="AA2179" s="236"/>
      <c r="AB2179" s="240"/>
      <c r="AC2179" s="236"/>
      <c r="AD2179" s="237"/>
      <c r="AE2179" s="263"/>
      <c r="AF2179" s="236"/>
      <c r="AG2179" s="236"/>
      <c r="AH2179" s="236"/>
      <c r="AI2179" s="236"/>
      <c r="AJ2179" s="236"/>
      <c r="AK2179" s="236"/>
      <c r="AL2179" s="236"/>
      <c r="AM2179" s="236"/>
      <c r="AN2179" s="240"/>
      <c r="AO2179" s="242"/>
    </row>
    <row r="2180" spans="2:41" ht="12.45" customHeight="1" x14ac:dyDescent="0.3">
      <c r="B2180" s="456"/>
      <c r="C2180" s="430"/>
      <c r="D2180" s="425"/>
      <c r="E2180" s="221" t="s">
        <v>126</v>
      </c>
      <c r="F2180" s="321" t="s">
        <v>38</v>
      </c>
      <c r="G2180" s="259" t="str">
        <f>IF(AND(G2177&lt;&gt;"",G2178&lt;&gt;"",G2179&lt;&gt;""),G2177*G2178*G2179,"")</f>
        <v/>
      </c>
      <c r="H2180" s="259" t="str">
        <f>IF(AND(H2177&lt;&gt;"",H2178&lt;&gt;"",H2179&lt;&gt;""),H2177*H2178*H2179,"")</f>
        <v/>
      </c>
      <c r="I2180" s="259" t="str">
        <f t="shared" ref="I2180:AO2180" si="493">IF(AND(I2177&lt;&gt;"",I2178&lt;&gt;"",I2179&lt;&gt;""),I2177*I2178*I2179,"")</f>
        <v/>
      </c>
      <c r="J2180" s="259" t="str">
        <f t="shared" si="493"/>
        <v/>
      </c>
      <c r="K2180" s="259" t="str">
        <f t="shared" si="493"/>
        <v/>
      </c>
      <c r="L2180" s="259" t="str">
        <f t="shared" si="493"/>
        <v/>
      </c>
      <c r="M2180" s="259" t="str">
        <f t="shared" si="493"/>
        <v/>
      </c>
      <c r="N2180" s="259" t="str">
        <f t="shared" si="493"/>
        <v/>
      </c>
      <c r="O2180" s="259" t="str">
        <f t="shared" si="493"/>
        <v/>
      </c>
      <c r="P2180" s="259" t="str">
        <f t="shared" si="493"/>
        <v/>
      </c>
      <c r="Q2180" s="259" t="str">
        <f t="shared" si="493"/>
        <v/>
      </c>
      <c r="R2180" s="259" t="str">
        <f t="shared" si="493"/>
        <v/>
      </c>
      <c r="S2180" s="259" t="str">
        <f t="shared" si="493"/>
        <v/>
      </c>
      <c r="T2180" s="259" t="str">
        <f t="shared" si="493"/>
        <v/>
      </c>
      <c r="U2180" s="259" t="str">
        <f t="shared" si="493"/>
        <v/>
      </c>
      <c r="V2180" s="259" t="str">
        <f t="shared" si="493"/>
        <v/>
      </c>
      <c r="W2180" s="259" t="str">
        <f t="shared" si="493"/>
        <v/>
      </c>
      <c r="X2180" s="259" t="str">
        <f t="shared" si="493"/>
        <v/>
      </c>
      <c r="Y2180" s="259" t="str">
        <f t="shared" si="493"/>
        <v/>
      </c>
      <c r="Z2180" s="259" t="str">
        <f t="shared" si="493"/>
        <v/>
      </c>
      <c r="AA2180" s="259" t="str">
        <f t="shared" si="493"/>
        <v/>
      </c>
      <c r="AB2180" s="259" t="str">
        <f t="shared" si="493"/>
        <v/>
      </c>
      <c r="AC2180" s="259" t="str">
        <f t="shared" si="493"/>
        <v/>
      </c>
      <c r="AD2180" s="259" t="str">
        <f t="shared" si="493"/>
        <v/>
      </c>
      <c r="AE2180" s="259" t="str">
        <f t="shared" si="493"/>
        <v/>
      </c>
      <c r="AF2180" s="259" t="str">
        <f t="shared" si="493"/>
        <v/>
      </c>
      <c r="AG2180" s="259" t="str">
        <f t="shared" si="493"/>
        <v/>
      </c>
      <c r="AH2180" s="259" t="str">
        <f t="shared" si="493"/>
        <v/>
      </c>
      <c r="AI2180" s="259" t="str">
        <f t="shared" si="493"/>
        <v/>
      </c>
      <c r="AJ2180" s="259" t="str">
        <f t="shared" si="493"/>
        <v/>
      </c>
      <c r="AK2180" s="259" t="str">
        <f t="shared" si="493"/>
        <v/>
      </c>
      <c r="AL2180" s="259" t="str">
        <f t="shared" si="493"/>
        <v/>
      </c>
      <c r="AM2180" s="259" t="str">
        <f t="shared" si="493"/>
        <v/>
      </c>
      <c r="AN2180" s="259" t="str">
        <f t="shared" si="493"/>
        <v/>
      </c>
      <c r="AO2180" s="262" t="str">
        <f t="shared" si="493"/>
        <v/>
      </c>
    </row>
    <row r="2181" spans="2:41" ht="12.45" customHeight="1" x14ac:dyDescent="0.3">
      <c r="B2181" s="456"/>
      <c r="C2181" s="430"/>
      <c r="D2181" s="426" t="s">
        <v>111</v>
      </c>
      <c r="E2181" s="264" t="s">
        <v>46</v>
      </c>
      <c r="F2181" s="203" t="s">
        <v>38</v>
      </c>
      <c r="G2181" s="247"/>
      <c r="H2181" s="247"/>
      <c r="I2181" s="256"/>
      <c r="J2181" s="257"/>
      <c r="K2181" s="257"/>
      <c r="L2181" s="247"/>
      <c r="M2181" s="247"/>
      <c r="N2181" s="250"/>
      <c r="O2181" s="251"/>
      <c r="P2181" s="251"/>
      <c r="Q2181" s="251"/>
      <c r="R2181" s="251"/>
      <c r="S2181" s="251"/>
      <c r="T2181" s="251"/>
      <c r="U2181" s="251"/>
      <c r="V2181" s="251"/>
      <c r="W2181" s="251"/>
      <c r="X2181" s="249"/>
      <c r="Y2181" s="254"/>
      <c r="Z2181" s="249"/>
      <c r="AA2181" s="249"/>
      <c r="AB2181" s="254"/>
      <c r="AC2181" s="249"/>
      <c r="AD2181" s="252"/>
      <c r="AE2181" s="258"/>
      <c r="AF2181" s="249"/>
      <c r="AG2181" s="249"/>
      <c r="AH2181" s="249"/>
      <c r="AI2181" s="249"/>
      <c r="AJ2181" s="249"/>
      <c r="AK2181" s="249"/>
      <c r="AL2181" s="249"/>
      <c r="AM2181" s="249"/>
      <c r="AN2181" s="254"/>
      <c r="AO2181" s="255"/>
    </row>
    <row r="2182" spans="2:41" ht="12.45" customHeight="1" x14ac:dyDescent="0.3">
      <c r="B2182" s="456"/>
      <c r="C2182" s="430"/>
      <c r="D2182" s="424"/>
      <c r="E2182" s="245" t="s">
        <v>109</v>
      </c>
      <c r="F2182" s="203" t="s">
        <v>38</v>
      </c>
      <c r="G2182" s="246"/>
      <c r="H2182" s="203"/>
      <c r="I2182" s="231"/>
      <c r="J2182" s="203"/>
      <c r="K2182" s="218"/>
      <c r="L2182" s="247"/>
      <c r="M2182" s="247"/>
      <c r="N2182" s="203"/>
      <c r="O2182" s="236"/>
      <c r="P2182" s="236"/>
      <c r="Q2182" s="236"/>
      <c r="R2182" s="236"/>
      <c r="S2182" s="236"/>
      <c r="T2182" s="236"/>
      <c r="U2182" s="236"/>
      <c r="V2182" s="236"/>
      <c r="W2182" s="236"/>
      <c r="X2182" s="236"/>
      <c r="Y2182" s="240"/>
      <c r="Z2182" s="236"/>
      <c r="AA2182" s="236"/>
      <c r="AB2182" s="240"/>
      <c r="AC2182" s="249"/>
      <c r="AD2182" s="252"/>
      <c r="AE2182" s="253"/>
      <c r="AF2182" s="236"/>
      <c r="AG2182" s="249"/>
      <c r="AH2182" s="249"/>
      <c r="AI2182" s="249"/>
      <c r="AJ2182" s="249"/>
      <c r="AK2182" s="249"/>
      <c r="AL2182" s="249"/>
      <c r="AM2182" s="236"/>
      <c r="AN2182" s="240"/>
      <c r="AO2182" s="242"/>
    </row>
    <row r="2183" spans="2:41" ht="12.45" customHeight="1" x14ac:dyDescent="0.3">
      <c r="B2183" s="456"/>
      <c r="C2183" s="430"/>
      <c r="D2183" s="424"/>
      <c r="E2183" s="243" t="s">
        <v>127</v>
      </c>
      <c r="F2183" s="203" t="s">
        <v>38</v>
      </c>
      <c r="G2183" s="202"/>
      <c r="H2183" s="203"/>
      <c r="I2183" s="203"/>
      <c r="J2183" s="203"/>
      <c r="K2183" s="218"/>
      <c r="L2183" s="203"/>
      <c r="M2183" s="203"/>
      <c r="N2183" s="203"/>
      <c r="O2183" s="236"/>
      <c r="P2183" s="236"/>
      <c r="Q2183" s="236"/>
      <c r="R2183" s="236"/>
      <c r="S2183" s="236"/>
      <c r="T2183" s="236"/>
      <c r="U2183" s="236"/>
      <c r="V2183" s="236"/>
      <c r="W2183" s="236"/>
      <c r="X2183" s="236"/>
      <c r="Y2183" s="240"/>
      <c r="Z2183" s="236"/>
      <c r="AA2183" s="236"/>
      <c r="AB2183" s="240"/>
      <c r="AC2183" s="236"/>
      <c r="AD2183" s="237"/>
      <c r="AE2183" s="263"/>
      <c r="AF2183" s="236"/>
      <c r="AG2183" s="236"/>
      <c r="AH2183" s="236"/>
      <c r="AI2183" s="236"/>
      <c r="AJ2183" s="236"/>
      <c r="AK2183" s="236"/>
      <c r="AL2183" s="236"/>
      <c r="AM2183" s="236"/>
      <c r="AN2183" s="240"/>
      <c r="AO2183" s="242"/>
    </row>
    <row r="2184" spans="2:41" ht="12.45" customHeight="1" x14ac:dyDescent="0.3">
      <c r="B2184" s="456"/>
      <c r="C2184" s="430"/>
      <c r="D2184" s="425"/>
      <c r="E2184" s="188" t="s">
        <v>126</v>
      </c>
      <c r="F2184" s="321" t="s">
        <v>38</v>
      </c>
      <c r="G2184" s="259" t="str">
        <f>IF(AND(G2181&lt;&gt;"",G2182&lt;&gt;"",G2183&lt;&gt;""),G2181*G2182*G2183,"")</f>
        <v/>
      </c>
      <c r="H2184" s="259" t="str">
        <f>IF(AND(H2181&lt;&gt;"",H2182&lt;&gt;"",H2183&lt;&gt;""),H2181*H2182*H2183,"")</f>
        <v/>
      </c>
      <c r="I2184" s="259" t="str">
        <f t="shared" ref="I2184:AO2184" si="494">IF(AND(I2181&lt;&gt;"",I2182&lt;&gt;"",I2183&lt;&gt;""),I2181*I2182*I2183,"")</f>
        <v/>
      </c>
      <c r="J2184" s="259" t="str">
        <f t="shared" si="494"/>
        <v/>
      </c>
      <c r="K2184" s="259" t="str">
        <f t="shared" si="494"/>
        <v/>
      </c>
      <c r="L2184" s="259" t="str">
        <f t="shared" si="494"/>
        <v/>
      </c>
      <c r="M2184" s="259" t="str">
        <f t="shared" si="494"/>
        <v/>
      </c>
      <c r="N2184" s="259" t="str">
        <f t="shared" si="494"/>
        <v/>
      </c>
      <c r="O2184" s="259" t="str">
        <f t="shared" si="494"/>
        <v/>
      </c>
      <c r="P2184" s="259" t="str">
        <f t="shared" si="494"/>
        <v/>
      </c>
      <c r="Q2184" s="259" t="str">
        <f t="shared" si="494"/>
        <v/>
      </c>
      <c r="R2184" s="259" t="str">
        <f t="shared" si="494"/>
        <v/>
      </c>
      <c r="S2184" s="259" t="str">
        <f t="shared" si="494"/>
        <v/>
      </c>
      <c r="T2184" s="259" t="str">
        <f t="shared" si="494"/>
        <v/>
      </c>
      <c r="U2184" s="259" t="str">
        <f t="shared" si="494"/>
        <v/>
      </c>
      <c r="V2184" s="259" t="str">
        <f t="shared" si="494"/>
        <v/>
      </c>
      <c r="W2184" s="259" t="str">
        <f t="shared" si="494"/>
        <v/>
      </c>
      <c r="X2184" s="259" t="str">
        <f t="shared" si="494"/>
        <v/>
      </c>
      <c r="Y2184" s="259" t="str">
        <f t="shared" si="494"/>
        <v/>
      </c>
      <c r="Z2184" s="259" t="str">
        <f t="shared" si="494"/>
        <v/>
      </c>
      <c r="AA2184" s="259" t="str">
        <f t="shared" si="494"/>
        <v/>
      </c>
      <c r="AB2184" s="259" t="str">
        <f t="shared" si="494"/>
        <v/>
      </c>
      <c r="AC2184" s="259" t="str">
        <f t="shared" si="494"/>
        <v/>
      </c>
      <c r="AD2184" s="259" t="str">
        <f t="shared" si="494"/>
        <v/>
      </c>
      <c r="AE2184" s="259" t="str">
        <f t="shared" si="494"/>
        <v/>
      </c>
      <c r="AF2184" s="259" t="str">
        <f t="shared" si="494"/>
        <v/>
      </c>
      <c r="AG2184" s="259" t="str">
        <f t="shared" si="494"/>
        <v/>
      </c>
      <c r="AH2184" s="259" t="str">
        <f t="shared" si="494"/>
        <v/>
      </c>
      <c r="AI2184" s="259" t="str">
        <f t="shared" si="494"/>
        <v/>
      </c>
      <c r="AJ2184" s="259" t="str">
        <f t="shared" si="494"/>
        <v/>
      </c>
      <c r="AK2184" s="259" t="str">
        <f t="shared" si="494"/>
        <v/>
      </c>
      <c r="AL2184" s="259" t="str">
        <f t="shared" si="494"/>
        <v/>
      </c>
      <c r="AM2184" s="259" t="str">
        <f t="shared" si="494"/>
        <v/>
      </c>
      <c r="AN2184" s="259" t="str">
        <f t="shared" si="494"/>
        <v/>
      </c>
      <c r="AO2184" s="262" t="str">
        <f t="shared" si="494"/>
        <v/>
      </c>
    </row>
    <row r="2185" spans="2:41" ht="12.45" customHeight="1" x14ac:dyDescent="0.3">
      <c r="B2185" s="456"/>
      <c r="C2185" s="430"/>
      <c r="D2185" s="426" t="s">
        <v>111</v>
      </c>
      <c r="E2185" s="264" t="s">
        <v>46</v>
      </c>
      <c r="F2185" s="203" t="s">
        <v>38</v>
      </c>
      <c r="G2185" s="247"/>
      <c r="H2185" s="247"/>
      <c r="I2185" s="256"/>
      <c r="J2185" s="257"/>
      <c r="K2185" s="257"/>
      <c r="L2185" s="247"/>
      <c r="M2185" s="247"/>
      <c r="N2185" s="250"/>
      <c r="O2185" s="251"/>
      <c r="P2185" s="251"/>
      <c r="Q2185" s="251"/>
      <c r="R2185" s="251"/>
      <c r="S2185" s="251"/>
      <c r="T2185" s="251"/>
      <c r="U2185" s="251"/>
      <c r="V2185" s="251"/>
      <c r="W2185" s="251"/>
      <c r="X2185" s="249"/>
      <c r="Y2185" s="254"/>
      <c r="Z2185" s="249"/>
      <c r="AA2185" s="249"/>
      <c r="AB2185" s="254"/>
      <c r="AC2185" s="249"/>
      <c r="AD2185" s="252"/>
      <c r="AE2185" s="258"/>
      <c r="AF2185" s="249"/>
      <c r="AG2185" s="249"/>
      <c r="AH2185" s="249"/>
      <c r="AI2185" s="249"/>
      <c r="AJ2185" s="249"/>
      <c r="AK2185" s="249"/>
      <c r="AL2185" s="249"/>
      <c r="AM2185" s="249"/>
      <c r="AN2185" s="254"/>
      <c r="AO2185" s="255"/>
    </row>
    <row r="2186" spans="2:41" ht="12.45" customHeight="1" x14ac:dyDescent="0.3">
      <c r="B2186" s="456"/>
      <c r="C2186" s="430"/>
      <c r="D2186" s="424"/>
      <c r="E2186" s="245" t="s">
        <v>109</v>
      </c>
      <c r="F2186" s="203" t="s">
        <v>38</v>
      </c>
      <c r="G2186" s="246"/>
      <c r="H2186" s="203"/>
      <c r="I2186" s="231"/>
      <c r="J2186" s="203"/>
      <c r="K2186" s="218"/>
      <c r="L2186" s="247"/>
      <c r="M2186" s="247"/>
      <c r="N2186" s="203"/>
      <c r="O2186" s="236"/>
      <c r="P2186" s="236"/>
      <c r="Q2186" s="236"/>
      <c r="R2186" s="236"/>
      <c r="S2186" s="236"/>
      <c r="T2186" s="236"/>
      <c r="U2186" s="236"/>
      <c r="V2186" s="236"/>
      <c r="W2186" s="236"/>
      <c r="X2186" s="236"/>
      <c r="Y2186" s="240"/>
      <c r="Z2186" s="236"/>
      <c r="AA2186" s="236"/>
      <c r="AB2186" s="240"/>
      <c r="AC2186" s="249"/>
      <c r="AD2186" s="252"/>
      <c r="AE2186" s="253"/>
      <c r="AF2186" s="236"/>
      <c r="AG2186" s="249"/>
      <c r="AH2186" s="249"/>
      <c r="AI2186" s="249"/>
      <c r="AJ2186" s="249"/>
      <c r="AK2186" s="249"/>
      <c r="AL2186" s="249"/>
      <c r="AM2186" s="236"/>
      <c r="AN2186" s="240"/>
      <c r="AO2186" s="242"/>
    </row>
    <row r="2187" spans="2:41" ht="12.45" customHeight="1" x14ac:dyDescent="0.3">
      <c r="B2187" s="456"/>
      <c r="C2187" s="430"/>
      <c r="D2187" s="424"/>
      <c r="E2187" s="243" t="s">
        <v>127</v>
      </c>
      <c r="F2187" s="203" t="s">
        <v>38</v>
      </c>
      <c r="G2187" s="202"/>
      <c r="H2187" s="203"/>
      <c r="I2187" s="203"/>
      <c r="J2187" s="203"/>
      <c r="K2187" s="218"/>
      <c r="L2187" s="203"/>
      <c r="M2187" s="203"/>
      <c r="N2187" s="203"/>
      <c r="O2187" s="236"/>
      <c r="P2187" s="236"/>
      <c r="Q2187" s="236"/>
      <c r="R2187" s="236"/>
      <c r="S2187" s="236"/>
      <c r="T2187" s="236"/>
      <c r="U2187" s="236"/>
      <c r="V2187" s="236"/>
      <c r="W2187" s="236"/>
      <c r="X2187" s="236"/>
      <c r="Y2187" s="240"/>
      <c r="Z2187" s="236"/>
      <c r="AA2187" s="236"/>
      <c r="AB2187" s="240"/>
      <c r="AC2187" s="236"/>
      <c r="AD2187" s="237"/>
      <c r="AE2187" s="263"/>
      <c r="AF2187" s="236"/>
      <c r="AG2187" s="236"/>
      <c r="AH2187" s="236"/>
      <c r="AI2187" s="236"/>
      <c r="AJ2187" s="236"/>
      <c r="AK2187" s="236"/>
      <c r="AL2187" s="236"/>
      <c r="AM2187" s="236"/>
      <c r="AN2187" s="240"/>
      <c r="AO2187" s="242"/>
    </row>
    <row r="2188" spans="2:41" ht="12.45" customHeight="1" thickBot="1" x14ac:dyDescent="0.35">
      <c r="B2188" s="456"/>
      <c r="C2188" s="431"/>
      <c r="D2188" s="428"/>
      <c r="E2188" s="189" t="s">
        <v>126</v>
      </c>
      <c r="F2188" s="322" t="s">
        <v>38</v>
      </c>
      <c r="G2188" s="265" t="str">
        <f>IF(AND(G2185&lt;&gt;"",G2186&lt;&gt;"",G2187&lt;&gt;""),G2185*G2186*G2187,"")</f>
        <v/>
      </c>
      <c r="H2188" s="265" t="str">
        <f>IF(AND(H2185&lt;&gt;"",H2186&lt;&gt;"",H2187&lt;&gt;""),H2185*H2186*H2187,"")</f>
        <v/>
      </c>
      <c r="I2188" s="265" t="str">
        <f t="shared" ref="I2188:M2188" si="495">IF(AND(I2185&lt;&gt;"",I2186&lt;&gt;"",I2187&lt;&gt;""),I2185*I2186*I2187,"")</f>
        <v/>
      </c>
      <c r="J2188" s="265" t="str">
        <f t="shared" si="495"/>
        <v/>
      </c>
      <c r="K2188" s="265" t="str">
        <f t="shared" si="495"/>
        <v/>
      </c>
      <c r="L2188" s="265" t="str">
        <f t="shared" si="495"/>
        <v/>
      </c>
      <c r="M2188" s="265" t="str">
        <f t="shared" si="495"/>
        <v/>
      </c>
      <c r="N2188" s="265" t="str">
        <f>IF(AND(N2185&lt;&gt;"",N2186&lt;&gt;"",N2187&lt;&gt;""),N2185*N2186*N2187,"")</f>
        <v/>
      </c>
      <c r="O2188" s="265" t="str">
        <f t="shared" ref="O2188:AO2188" si="496">IF(AND(O2185&lt;&gt;"",O2186&lt;&gt;"",O2187&lt;&gt;""),O2185*O2186*O2187,"")</f>
        <v/>
      </c>
      <c r="P2188" s="265" t="str">
        <f t="shared" si="496"/>
        <v/>
      </c>
      <c r="Q2188" s="265" t="str">
        <f t="shared" si="496"/>
        <v/>
      </c>
      <c r="R2188" s="265" t="str">
        <f t="shared" si="496"/>
        <v/>
      </c>
      <c r="S2188" s="265" t="str">
        <f t="shared" si="496"/>
        <v/>
      </c>
      <c r="T2188" s="265" t="str">
        <f t="shared" si="496"/>
        <v/>
      </c>
      <c r="U2188" s="265" t="str">
        <f t="shared" si="496"/>
        <v/>
      </c>
      <c r="V2188" s="265" t="str">
        <f t="shared" si="496"/>
        <v/>
      </c>
      <c r="W2188" s="265" t="str">
        <f t="shared" si="496"/>
        <v/>
      </c>
      <c r="X2188" s="265" t="str">
        <f t="shared" si="496"/>
        <v/>
      </c>
      <c r="Y2188" s="265" t="str">
        <f t="shared" si="496"/>
        <v/>
      </c>
      <c r="Z2188" s="265" t="str">
        <f t="shared" si="496"/>
        <v/>
      </c>
      <c r="AA2188" s="265" t="str">
        <f t="shared" si="496"/>
        <v/>
      </c>
      <c r="AB2188" s="265" t="str">
        <f t="shared" si="496"/>
        <v/>
      </c>
      <c r="AC2188" s="265" t="str">
        <f t="shared" si="496"/>
        <v/>
      </c>
      <c r="AD2188" s="265" t="str">
        <f t="shared" si="496"/>
        <v/>
      </c>
      <c r="AE2188" s="265" t="str">
        <f t="shared" si="496"/>
        <v/>
      </c>
      <c r="AF2188" s="265" t="str">
        <f t="shared" si="496"/>
        <v/>
      </c>
      <c r="AG2188" s="265" t="str">
        <f t="shared" si="496"/>
        <v/>
      </c>
      <c r="AH2188" s="265" t="str">
        <f t="shared" si="496"/>
        <v/>
      </c>
      <c r="AI2188" s="265" t="str">
        <f t="shared" si="496"/>
        <v/>
      </c>
      <c r="AJ2188" s="265" t="str">
        <f t="shared" si="496"/>
        <v/>
      </c>
      <c r="AK2188" s="265" t="str">
        <f t="shared" si="496"/>
        <v/>
      </c>
      <c r="AL2188" s="265" t="str">
        <f t="shared" si="496"/>
        <v/>
      </c>
      <c r="AM2188" s="265" t="str">
        <f t="shared" si="496"/>
        <v/>
      </c>
      <c r="AN2188" s="265" t="str">
        <f t="shared" si="496"/>
        <v/>
      </c>
      <c r="AO2188" s="266" t="str">
        <f t="shared" si="496"/>
        <v/>
      </c>
    </row>
    <row r="2189" spans="2:41" ht="12.45" customHeight="1" x14ac:dyDescent="0.3">
      <c r="B2189" s="456"/>
      <c r="C2189" s="429" t="s">
        <v>119</v>
      </c>
      <c r="D2189" s="432" t="s">
        <v>110</v>
      </c>
      <c r="E2189" s="227" t="s">
        <v>46</v>
      </c>
      <c r="F2189" s="203" t="s">
        <v>38</v>
      </c>
      <c r="G2189" s="230"/>
      <c r="H2189" s="228"/>
      <c r="I2189" s="230"/>
      <c r="J2189" s="232"/>
      <c r="K2189" s="234"/>
      <c r="L2189" s="230"/>
      <c r="M2189" s="230"/>
      <c r="N2189" s="230"/>
      <c r="O2189" s="235"/>
      <c r="P2189" s="235"/>
      <c r="Q2189" s="235"/>
      <c r="R2189" s="235"/>
      <c r="S2189" s="235"/>
      <c r="T2189" s="235"/>
      <c r="U2189" s="235"/>
      <c r="V2189" s="235"/>
      <c r="W2189" s="235"/>
      <c r="X2189" s="235"/>
      <c r="Y2189" s="235"/>
      <c r="Z2189" s="235"/>
      <c r="AA2189" s="235"/>
      <c r="AB2189" s="235"/>
      <c r="AC2189" s="235"/>
      <c r="AD2189" s="239"/>
      <c r="AE2189" s="235"/>
      <c r="AF2189" s="235"/>
      <c r="AG2189" s="235"/>
      <c r="AH2189" s="235"/>
      <c r="AI2189" s="235"/>
      <c r="AJ2189" s="235"/>
      <c r="AK2189" s="235"/>
      <c r="AL2189" s="235"/>
      <c r="AM2189" s="239"/>
      <c r="AN2189" s="239"/>
      <c r="AO2189" s="241"/>
    </row>
    <row r="2190" spans="2:41" ht="12.45" customHeight="1" x14ac:dyDescent="0.3">
      <c r="B2190" s="456"/>
      <c r="C2190" s="430"/>
      <c r="D2190" s="424"/>
      <c r="E2190" s="224" t="s">
        <v>109</v>
      </c>
      <c r="F2190" s="203" t="s">
        <v>38</v>
      </c>
      <c r="G2190" s="231"/>
      <c r="H2190" s="229"/>
      <c r="I2190" s="203"/>
      <c r="J2190" s="233"/>
      <c r="K2190" s="202"/>
      <c r="L2190" s="203"/>
      <c r="M2190" s="203"/>
      <c r="N2190" s="203"/>
      <c r="O2190" s="236"/>
      <c r="P2190" s="236"/>
      <c r="Q2190" s="236"/>
      <c r="R2190" s="236"/>
      <c r="S2190" s="236"/>
      <c r="T2190" s="236"/>
      <c r="U2190" s="236"/>
      <c r="V2190" s="236"/>
      <c r="W2190" s="236"/>
      <c r="X2190" s="236"/>
      <c r="Y2190" s="236"/>
      <c r="Z2190" s="236"/>
      <c r="AA2190" s="236"/>
      <c r="AB2190" s="236"/>
      <c r="AC2190" s="236"/>
      <c r="AD2190" s="240"/>
      <c r="AE2190" s="236"/>
      <c r="AF2190" s="236"/>
      <c r="AG2190" s="236"/>
      <c r="AH2190" s="236"/>
      <c r="AI2190" s="236"/>
      <c r="AJ2190" s="236"/>
      <c r="AK2190" s="236"/>
      <c r="AL2190" s="236"/>
      <c r="AM2190" s="240"/>
      <c r="AN2190" s="240"/>
      <c r="AO2190" s="242"/>
    </row>
    <row r="2191" spans="2:41" ht="12.45" customHeight="1" x14ac:dyDescent="0.3">
      <c r="B2191" s="456"/>
      <c r="C2191" s="430"/>
      <c r="D2191" s="424"/>
      <c r="E2191" s="224" t="s">
        <v>127</v>
      </c>
      <c r="F2191" s="203" t="s">
        <v>38</v>
      </c>
      <c r="G2191" s="203"/>
      <c r="H2191" s="218"/>
      <c r="I2191" s="203"/>
      <c r="J2191" s="218"/>
      <c r="K2191" s="202"/>
      <c r="L2191" s="203"/>
      <c r="M2191" s="203"/>
      <c r="N2191" s="203"/>
      <c r="O2191" s="236"/>
      <c r="P2191" s="236"/>
      <c r="Q2191" s="236"/>
      <c r="R2191" s="236"/>
      <c r="S2191" s="236"/>
      <c r="T2191" s="236"/>
      <c r="U2191" s="236"/>
      <c r="V2191" s="236"/>
      <c r="W2191" s="236"/>
      <c r="X2191" s="236"/>
      <c r="Y2191" s="236"/>
      <c r="Z2191" s="236"/>
      <c r="AA2191" s="236"/>
      <c r="AB2191" s="236"/>
      <c r="AC2191" s="251"/>
      <c r="AD2191" s="240"/>
      <c r="AE2191" s="236"/>
      <c r="AF2191" s="236"/>
      <c r="AG2191" s="236"/>
      <c r="AH2191" s="236"/>
      <c r="AI2191" s="236"/>
      <c r="AJ2191" s="236"/>
      <c r="AK2191" s="236"/>
      <c r="AL2191" s="236"/>
      <c r="AM2191" s="240"/>
      <c r="AN2191" s="240"/>
      <c r="AO2191" s="242"/>
    </row>
    <row r="2192" spans="2:41" ht="12.45" customHeight="1" x14ac:dyDescent="0.3">
      <c r="B2192" s="456"/>
      <c r="C2192" s="430"/>
      <c r="D2192" s="425"/>
      <c r="E2192" s="220" t="s">
        <v>126</v>
      </c>
      <c r="F2192" s="321" t="s">
        <v>38</v>
      </c>
      <c r="G2192" s="200" t="str">
        <f>IF(AND(G2189&lt;&gt;"",G2190&lt;&gt;"",G2191&lt;&gt;""),G2189*G2190*G2191,"")</f>
        <v/>
      </c>
      <c r="H2192" s="198" t="str">
        <f>IF(AND(H2189&lt;&gt;"",H2190&lt;&gt;"",H2191&lt;&gt;""),H2189*H2190*H2191,"")</f>
        <v/>
      </c>
      <c r="I2192" s="200" t="str">
        <f t="shared" ref="I2192:AJ2192" si="497">IF(AND(I2189&lt;&gt;"",I2190&lt;&gt;"",I2191&lt;&gt;""),I2189*I2190*I2191,"")</f>
        <v/>
      </c>
      <c r="J2192" s="200" t="str">
        <f t="shared" si="497"/>
        <v/>
      </c>
      <c r="K2192" s="200" t="str">
        <f t="shared" si="497"/>
        <v/>
      </c>
      <c r="L2192" s="204" t="str">
        <f t="shared" si="497"/>
        <v/>
      </c>
      <c r="M2192" s="204" t="str">
        <f t="shared" si="497"/>
        <v/>
      </c>
      <c r="N2192" s="204" t="str">
        <f t="shared" si="497"/>
        <v/>
      </c>
      <c r="O2192" s="204" t="str">
        <f t="shared" si="497"/>
        <v/>
      </c>
      <c r="P2192" s="204" t="str">
        <f t="shared" si="497"/>
        <v/>
      </c>
      <c r="Q2192" s="204" t="str">
        <f t="shared" si="497"/>
        <v/>
      </c>
      <c r="R2192" s="204" t="str">
        <f t="shared" si="497"/>
        <v/>
      </c>
      <c r="S2192" s="204" t="str">
        <f t="shared" si="497"/>
        <v/>
      </c>
      <c r="T2192" s="204" t="str">
        <f t="shared" si="497"/>
        <v/>
      </c>
      <c r="U2192" s="204" t="str">
        <f t="shared" si="497"/>
        <v/>
      </c>
      <c r="V2192" s="204" t="str">
        <f t="shared" si="497"/>
        <v/>
      </c>
      <c r="W2192" s="204" t="str">
        <f t="shared" si="497"/>
        <v/>
      </c>
      <c r="X2192" s="204" t="str">
        <f t="shared" si="497"/>
        <v/>
      </c>
      <c r="Y2192" s="204" t="str">
        <f t="shared" si="497"/>
        <v/>
      </c>
      <c r="Z2192" s="204" t="str">
        <f t="shared" si="497"/>
        <v/>
      </c>
      <c r="AA2192" s="204" t="str">
        <f t="shared" si="497"/>
        <v/>
      </c>
      <c r="AB2192" s="204" t="str">
        <f t="shared" si="497"/>
        <v/>
      </c>
      <c r="AC2192" s="204" t="str">
        <f t="shared" si="497"/>
        <v/>
      </c>
      <c r="AD2192" s="200" t="str">
        <f t="shared" si="497"/>
        <v/>
      </c>
      <c r="AE2192" s="200" t="str">
        <f t="shared" si="497"/>
        <v/>
      </c>
      <c r="AF2192" s="200" t="str">
        <f t="shared" si="497"/>
        <v/>
      </c>
      <c r="AG2192" s="200" t="str">
        <f t="shared" si="497"/>
        <v/>
      </c>
      <c r="AH2192" s="204" t="str">
        <f t="shared" si="497"/>
        <v/>
      </c>
      <c r="AI2192" s="204" t="str">
        <f t="shared" si="497"/>
        <v/>
      </c>
      <c r="AJ2192" s="204" t="str">
        <f t="shared" si="497"/>
        <v/>
      </c>
      <c r="AK2192" s="204" t="str">
        <f>IF(AND(AK2189&lt;&gt;"",AK2190&lt;&gt;"",AK2191&lt;&gt;""),AK2189*AK2190*AK2191,"")</f>
        <v/>
      </c>
      <c r="AL2192" s="204" t="str">
        <f t="shared" ref="AL2192:AO2192" si="498">IF(AND(AL2189&lt;&gt;"",AL2190&lt;&gt;"",AL2191&lt;&gt;""),AL2189*AL2190*AL2191,"")</f>
        <v/>
      </c>
      <c r="AM2192" s="204" t="str">
        <f t="shared" si="498"/>
        <v/>
      </c>
      <c r="AN2192" s="204" t="str">
        <f t="shared" si="498"/>
        <v/>
      </c>
      <c r="AO2192" s="210" t="str">
        <f t="shared" si="498"/>
        <v/>
      </c>
    </row>
    <row r="2193" spans="2:41" ht="12.45" customHeight="1" x14ac:dyDescent="0.3">
      <c r="B2193" s="456"/>
      <c r="C2193" s="430"/>
      <c r="D2193" s="426" t="s">
        <v>110</v>
      </c>
      <c r="E2193" s="243" t="s">
        <v>46</v>
      </c>
      <c r="F2193" s="203" t="s">
        <v>38</v>
      </c>
      <c r="G2193" s="203"/>
      <c r="H2193" s="203"/>
      <c r="I2193" s="202"/>
      <c r="J2193" s="244"/>
      <c r="K2193" s="244"/>
      <c r="L2193" s="203"/>
      <c r="M2193" s="203"/>
      <c r="N2193" s="250"/>
      <c r="O2193" s="251"/>
      <c r="P2193" s="251"/>
      <c r="Q2193" s="251"/>
      <c r="R2193" s="251"/>
      <c r="S2193" s="251"/>
      <c r="T2193" s="251"/>
      <c r="U2193" s="251"/>
      <c r="V2193" s="251"/>
      <c r="W2193" s="251"/>
      <c r="X2193" s="236"/>
      <c r="Y2193" s="240"/>
      <c r="Z2193" s="236"/>
      <c r="AA2193" s="236"/>
      <c r="AB2193" s="240"/>
      <c r="AC2193" s="236"/>
      <c r="AD2193" s="237"/>
      <c r="AE2193" s="238"/>
      <c r="AF2193" s="236"/>
      <c r="AG2193" s="236"/>
      <c r="AH2193" s="249"/>
      <c r="AI2193" s="249"/>
      <c r="AJ2193" s="236"/>
      <c r="AK2193" s="236"/>
      <c r="AL2193" s="236"/>
      <c r="AM2193" s="236"/>
      <c r="AN2193" s="254"/>
      <c r="AO2193" s="255"/>
    </row>
    <row r="2194" spans="2:41" ht="12.45" customHeight="1" x14ac:dyDescent="0.3">
      <c r="B2194" s="456"/>
      <c r="C2194" s="430"/>
      <c r="D2194" s="424"/>
      <c r="E2194" s="245" t="s">
        <v>109</v>
      </c>
      <c r="F2194" s="203" t="s">
        <v>38</v>
      </c>
      <c r="G2194" s="246"/>
      <c r="H2194" s="203"/>
      <c r="I2194" s="231"/>
      <c r="J2194" s="203"/>
      <c r="K2194" s="218"/>
      <c r="L2194" s="247"/>
      <c r="M2194" s="247"/>
      <c r="N2194" s="203"/>
      <c r="O2194" s="236"/>
      <c r="P2194" s="236"/>
      <c r="Q2194" s="236"/>
      <c r="R2194" s="236"/>
      <c r="S2194" s="236"/>
      <c r="T2194" s="236"/>
      <c r="U2194" s="236"/>
      <c r="V2194" s="236"/>
      <c r="W2194" s="236"/>
      <c r="X2194" s="236"/>
      <c r="Y2194" s="240"/>
      <c r="Z2194" s="236"/>
      <c r="AA2194" s="236"/>
      <c r="AB2194" s="240"/>
      <c r="AC2194" s="249"/>
      <c r="AD2194" s="252"/>
      <c r="AE2194" s="253"/>
      <c r="AF2194" s="236"/>
      <c r="AG2194" s="249"/>
      <c r="AH2194" s="249"/>
      <c r="AI2194" s="249"/>
      <c r="AJ2194" s="249"/>
      <c r="AK2194" s="249"/>
      <c r="AL2194" s="249"/>
      <c r="AM2194" s="236"/>
      <c r="AN2194" s="240"/>
      <c r="AO2194" s="242"/>
    </row>
    <row r="2195" spans="2:41" ht="12.45" customHeight="1" x14ac:dyDescent="0.3">
      <c r="B2195" s="456"/>
      <c r="C2195" s="430"/>
      <c r="D2195" s="424"/>
      <c r="E2195" s="245" t="s">
        <v>127</v>
      </c>
      <c r="F2195" s="203" t="s">
        <v>38</v>
      </c>
      <c r="G2195" s="202"/>
      <c r="H2195" s="203"/>
      <c r="I2195" s="203"/>
      <c r="J2195" s="247"/>
      <c r="K2195" s="248"/>
      <c r="L2195" s="203"/>
      <c r="M2195" s="203"/>
      <c r="N2195" s="247"/>
      <c r="O2195" s="249"/>
      <c r="P2195" s="249"/>
      <c r="Q2195" s="249"/>
      <c r="R2195" s="249"/>
      <c r="S2195" s="249"/>
      <c r="T2195" s="249"/>
      <c r="U2195" s="249"/>
      <c r="V2195" s="249"/>
      <c r="W2195" s="249"/>
      <c r="X2195" s="236"/>
      <c r="Y2195" s="240"/>
      <c r="Z2195" s="236"/>
      <c r="AA2195" s="236"/>
      <c r="AB2195" s="240"/>
      <c r="AC2195" s="249"/>
      <c r="AD2195" s="252"/>
      <c r="AE2195" s="253"/>
      <c r="AF2195" s="236"/>
      <c r="AG2195" s="249"/>
      <c r="AH2195" s="236"/>
      <c r="AI2195" s="236"/>
      <c r="AJ2195" s="236"/>
      <c r="AK2195" s="236"/>
      <c r="AL2195" s="236"/>
      <c r="AM2195" s="236"/>
      <c r="AN2195" s="240"/>
      <c r="AO2195" s="242"/>
    </row>
    <row r="2196" spans="2:41" ht="12.45" customHeight="1" x14ac:dyDescent="0.3">
      <c r="B2196" s="456"/>
      <c r="C2196" s="430"/>
      <c r="D2196" s="425"/>
      <c r="E2196" s="220" t="s">
        <v>126</v>
      </c>
      <c r="F2196" s="321" t="s">
        <v>38</v>
      </c>
      <c r="G2196" s="259" t="str">
        <f>IF(AND(G2193&lt;&gt;"",G2194&lt;&gt;"",G2195&lt;&gt;""),G2193*G2194*G2195,"")</f>
        <v/>
      </c>
      <c r="H2196" s="259" t="str">
        <f t="shared" ref="H2196:AO2196" si="499">IF(AND(H2193&lt;&gt;"",H2194&lt;&gt;"",H2195&lt;&gt;""),H2193*H2194*H2195,"")</f>
        <v/>
      </c>
      <c r="I2196" s="259" t="str">
        <f t="shared" si="499"/>
        <v/>
      </c>
      <c r="J2196" s="259" t="str">
        <f t="shared" si="499"/>
        <v/>
      </c>
      <c r="K2196" s="259" t="str">
        <f t="shared" si="499"/>
        <v/>
      </c>
      <c r="L2196" s="259" t="str">
        <f t="shared" si="499"/>
        <v/>
      </c>
      <c r="M2196" s="259" t="str">
        <f t="shared" si="499"/>
        <v/>
      </c>
      <c r="N2196" s="259" t="str">
        <f t="shared" si="499"/>
        <v/>
      </c>
      <c r="O2196" s="259" t="str">
        <f t="shared" si="499"/>
        <v/>
      </c>
      <c r="P2196" s="259" t="str">
        <f t="shared" si="499"/>
        <v/>
      </c>
      <c r="Q2196" s="259" t="str">
        <f t="shared" si="499"/>
        <v/>
      </c>
      <c r="R2196" s="259" t="str">
        <f t="shared" si="499"/>
        <v/>
      </c>
      <c r="S2196" s="259" t="str">
        <f t="shared" si="499"/>
        <v/>
      </c>
      <c r="T2196" s="259" t="str">
        <f t="shared" si="499"/>
        <v/>
      </c>
      <c r="U2196" s="259" t="str">
        <f t="shared" si="499"/>
        <v/>
      </c>
      <c r="V2196" s="259" t="str">
        <f t="shared" si="499"/>
        <v/>
      </c>
      <c r="W2196" s="259" t="str">
        <f t="shared" si="499"/>
        <v/>
      </c>
      <c r="X2196" s="259" t="str">
        <f t="shared" si="499"/>
        <v/>
      </c>
      <c r="Y2196" s="260" t="str">
        <f t="shared" si="499"/>
        <v/>
      </c>
      <c r="Z2196" s="261" t="str">
        <f t="shared" si="499"/>
        <v/>
      </c>
      <c r="AA2196" s="259" t="str">
        <f t="shared" si="499"/>
        <v/>
      </c>
      <c r="AB2196" s="260" t="str">
        <f t="shared" si="499"/>
        <v/>
      </c>
      <c r="AC2196" s="261" t="str">
        <f t="shared" si="499"/>
        <v/>
      </c>
      <c r="AD2196" s="259" t="str">
        <f t="shared" si="499"/>
        <v/>
      </c>
      <c r="AE2196" s="259" t="str">
        <f t="shared" si="499"/>
        <v/>
      </c>
      <c r="AF2196" s="259" t="str">
        <f t="shared" si="499"/>
        <v/>
      </c>
      <c r="AG2196" s="259" t="str">
        <f t="shared" si="499"/>
        <v/>
      </c>
      <c r="AH2196" s="259" t="str">
        <f t="shared" si="499"/>
        <v/>
      </c>
      <c r="AI2196" s="259" t="str">
        <f t="shared" si="499"/>
        <v/>
      </c>
      <c r="AJ2196" s="259" t="str">
        <f t="shared" si="499"/>
        <v/>
      </c>
      <c r="AK2196" s="259" t="str">
        <f t="shared" si="499"/>
        <v/>
      </c>
      <c r="AL2196" s="259" t="str">
        <f t="shared" si="499"/>
        <v/>
      </c>
      <c r="AM2196" s="259" t="str">
        <f t="shared" si="499"/>
        <v/>
      </c>
      <c r="AN2196" s="259" t="str">
        <f t="shared" si="499"/>
        <v/>
      </c>
      <c r="AO2196" s="262" t="str">
        <f t="shared" si="499"/>
        <v/>
      </c>
    </row>
    <row r="2197" spans="2:41" ht="12.45" customHeight="1" x14ac:dyDescent="0.3">
      <c r="B2197" s="456"/>
      <c r="C2197" s="430"/>
      <c r="D2197" s="426" t="s">
        <v>110</v>
      </c>
      <c r="E2197" s="243" t="s">
        <v>46</v>
      </c>
      <c r="F2197" s="203" t="s">
        <v>38</v>
      </c>
      <c r="G2197" s="247"/>
      <c r="H2197" s="247"/>
      <c r="I2197" s="256"/>
      <c r="J2197" s="257"/>
      <c r="K2197" s="257"/>
      <c r="L2197" s="247"/>
      <c r="M2197" s="247"/>
      <c r="N2197" s="250"/>
      <c r="O2197" s="251"/>
      <c r="P2197" s="251"/>
      <c r="Q2197" s="251"/>
      <c r="R2197" s="251"/>
      <c r="S2197" s="251"/>
      <c r="T2197" s="251"/>
      <c r="U2197" s="251"/>
      <c r="V2197" s="251"/>
      <c r="W2197" s="251"/>
      <c r="X2197" s="249"/>
      <c r="Y2197" s="254"/>
      <c r="Z2197" s="249"/>
      <c r="AA2197" s="249"/>
      <c r="AB2197" s="254"/>
      <c r="AC2197" s="249"/>
      <c r="AD2197" s="252"/>
      <c r="AE2197" s="258"/>
      <c r="AF2197" s="249"/>
      <c r="AG2197" s="249"/>
      <c r="AH2197" s="249"/>
      <c r="AI2197" s="249"/>
      <c r="AJ2197" s="249"/>
      <c r="AK2197" s="249"/>
      <c r="AL2197" s="249"/>
      <c r="AM2197" s="249"/>
      <c r="AN2197" s="254"/>
      <c r="AO2197" s="255"/>
    </row>
    <row r="2198" spans="2:41" ht="12.45" customHeight="1" x14ac:dyDescent="0.3">
      <c r="B2198" s="456"/>
      <c r="C2198" s="430"/>
      <c r="D2198" s="424"/>
      <c r="E2198" s="245" t="s">
        <v>109</v>
      </c>
      <c r="F2198" s="203" t="s">
        <v>38</v>
      </c>
      <c r="G2198" s="246"/>
      <c r="H2198" s="203"/>
      <c r="I2198" s="231"/>
      <c r="J2198" s="203"/>
      <c r="K2198" s="218"/>
      <c r="L2198" s="247"/>
      <c r="M2198" s="247"/>
      <c r="N2198" s="203"/>
      <c r="O2198" s="236"/>
      <c r="P2198" s="236"/>
      <c r="Q2198" s="236"/>
      <c r="R2198" s="236"/>
      <c r="S2198" s="236"/>
      <c r="T2198" s="236"/>
      <c r="U2198" s="236"/>
      <c r="V2198" s="236"/>
      <c r="W2198" s="236"/>
      <c r="X2198" s="236"/>
      <c r="Y2198" s="240"/>
      <c r="Z2198" s="236"/>
      <c r="AA2198" s="236"/>
      <c r="AB2198" s="240"/>
      <c r="AC2198" s="249"/>
      <c r="AD2198" s="252"/>
      <c r="AE2198" s="253"/>
      <c r="AF2198" s="236"/>
      <c r="AG2198" s="249"/>
      <c r="AH2198" s="249"/>
      <c r="AI2198" s="249"/>
      <c r="AJ2198" s="249"/>
      <c r="AK2198" s="249"/>
      <c r="AL2198" s="249"/>
      <c r="AM2198" s="236"/>
      <c r="AN2198" s="240"/>
      <c r="AO2198" s="242"/>
    </row>
    <row r="2199" spans="2:41" ht="12.45" customHeight="1" x14ac:dyDescent="0.3">
      <c r="B2199" s="456"/>
      <c r="C2199" s="430"/>
      <c r="D2199" s="424"/>
      <c r="E2199" s="245" t="s">
        <v>127</v>
      </c>
      <c r="F2199" s="203" t="s">
        <v>38</v>
      </c>
      <c r="G2199" s="202"/>
      <c r="H2199" s="203"/>
      <c r="I2199" s="203"/>
      <c r="J2199" s="203"/>
      <c r="K2199" s="218"/>
      <c r="L2199" s="203"/>
      <c r="M2199" s="203"/>
      <c r="N2199" s="203"/>
      <c r="O2199" s="236"/>
      <c r="P2199" s="236"/>
      <c r="Q2199" s="236"/>
      <c r="R2199" s="236"/>
      <c r="S2199" s="236"/>
      <c r="T2199" s="236"/>
      <c r="U2199" s="236"/>
      <c r="V2199" s="236"/>
      <c r="W2199" s="236"/>
      <c r="X2199" s="236"/>
      <c r="Y2199" s="240"/>
      <c r="Z2199" s="236"/>
      <c r="AA2199" s="236"/>
      <c r="AB2199" s="240"/>
      <c r="AC2199" s="236"/>
      <c r="AD2199" s="237"/>
      <c r="AE2199" s="263"/>
      <c r="AF2199" s="236"/>
      <c r="AG2199" s="236"/>
      <c r="AH2199" s="236"/>
      <c r="AI2199" s="236"/>
      <c r="AJ2199" s="236"/>
      <c r="AK2199" s="236"/>
      <c r="AL2199" s="236"/>
      <c r="AM2199" s="236"/>
      <c r="AN2199" s="240"/>
      <c r="AO2199" s="242"/>
    </row>
    <row r="2200" spans="2:41" ht="12.45" customHeight="1" x14ac:dyDescent="0.3">
      <c r="B2200" s="456"/>
      <c r="C2200" s="430"/>
      <c r="D2200" s="425"/>
      <c r="E2200" s="221" t="s">
        <v>126</v>
      </c>
      <c r="F2200" s="321" t="s">
        <v>38</v>
      </c>
      <c r="G2200" s="259" t="str">
        <f>IF(AND(G2197&lt;&gt;"",G2198&lt;&gt;"",G2199&lt;&gt;""),G2197*G2198*G2199,"")</f>
        <v/>
      </c>
      <c r="H2200" s="259" t="str">
        <f t="shared" ref="H2200:AO2200" si="500">IF(AND(H2197&lt;&gt;"",H2198&lt;&gt;"",H2199&lt;&gt;""),H2197*H2198*H2199,"")</f>
        <v/>
      </c>
      <c r="I2200" s="259" t="str">
        <f t="shared" si="500"/>
        <v/>
      </c>
      <c r="J2200" s="259" t="str">
        <f t="shared" si="500"/>
        <v/>
      </c>
      <c r="K2200" s="259" t="str">
        <f t="shared" si="500"/>
        <v/>
      </c>
      <c r="L2200" s="259" t="str">
        <f t="shared" si="500"/>
        <v/>
      </c>
      <c r="M2200" s="259" t="str">
        <f t="shared" si="500"/>
        <v/>
      </c>
      <c r="N2200" s="259" t="str">
        <f t="shared" si="500"/>
        <v/>
      </c>
      <c r="O2200" s="259" t="str">
        <f t="shared" si="500"/>
        <v/>
      </c>
      <c r="P2200" s="259" t="str">
        <f t="shared" si="500"/>
        <v/>
      </c>
      <c r="Q2200" s="259" t="str">
        <f t="shared" si="500"/>
        <v/>
      </c>
      <c r="R2200" s="259" t="str">
        <f t="shared" si="500"/>
        <v/>
      </c>
      <c r="S2200" s="259" t="str">
        <f t="shared" si="500"/>
        <v/>
      </c>
      <c r="T2200" s="259" t="str">
        <f t="shared" si="500"/>
        <v/>
      </c>
      <c r="U2200" s="259" t="str">
        <f t="shared" si="500"/>
        <v/>
      </c>
      <c r="V2200" s="259" t="str">
        <f t="shared" si="500"/>
        <v/>
      </c>
      <c r="W2200" s="259" t="str">
        <f t="shared" si="500"/>
        <v/>
      </c>
      <c r="X2200" s="259" t="str">
        <f t="shared" si="500"/>
        <v/>
      </c>
      <c r="Y2200" s="259" t="str">
        <f t="shared" si="500"/>
        <v/>
      </c>
      <c r="Z2200" s="259" t="str">
        <f t="shared" si="500"/>
        <v/>
      </c>
      <c r="AA2200" s="259" t="str">
        <f t="shared" si="500"/>
        <v/>
      </c>
      <c r="AB2200" s="259" t="str">
        <f t="shared" si="500"/>
        <v/>
      </c>
      <c r="AC2200" s="259" t="str">
        <f t="shared" si="500"/>
        <v/>
      </c>
      <c r="AD2200" s="259" t="str">
        <f t="shared" si="500"/>
        <v/>
      </c>
      <c r="AE2200" s="259" t="str">
        <f t="shared" si="500"/>
        <v/>
      </c>
      <c r="AF2200" s="259" t="str">
        <f t="shared" si="500"/>
        <v/>
      </c>
      <c r="AG2200" s="259" t="str">
        <f t="shared" si="500"/>
        <v/>
      </c>
      <c r="AH2200" s="259" t="str">
        <f t="shared" si="500"/>
        <v/>
      </c>
      <c r="AI2200" s="259" t="str">
        <f t="shared" si="500"/>
        <v/>
      </c>
      <c r="AJ2200" s="259" t="str">
        <f t="shared" si="500"/>
        <v/>
      </c>
      <c r="AK2200" s="259" t="str">
        <f t="shared" si="500"/>
        <v/>
      </c>
      <c r="AL2200" s="259" t="str">
        <f t="shared" si="500"/>
        <v/>
      </c>
      <c r="AM2200" s="259" t="str">
        <f t="shared" si="500"/>
        <v/>
      </c>
      <c r="AN2200" s="259" t="str">
        <f t="shared" si="500"/>
        <v/>
      </c>
      <c r="AO2200" s="262" t="str">
        <f t="shared" si="500"/>
        <v/>
      </c>
    </row>
    <row r="2201" spans="2:41" ht="12.45" customHeight="1" x14ac:dyDescent="0.3">
      <c r="B2201" s="456"/>
      <c r="C2201" s="430"/>
      <c r="D2201" s="426" t="s">
        <v>110</v>
      </c>
      <c r="E2201" s="264" t="s">
        <v>46</v>
      </c>
      <c r="F2201" s="203" t="s">
        <v>38</v>
      </c>
      <c r="G2201" s="247"/>
      <c r="H2201" s="247"/>
      <c r="I2201" s="256"/>
      <c r="J2201" s="257"/>
      <c r="K2201" s="257"/>
      <c r="L2201" s="247"/>
      <c r="M2201" s="247"/>
      <c r="N2201" s="250"/>
      <c r="O2201" s="251"/>
      <c r="P2201" s="251"/>
      <c r="Q2201" s="251"/>
      <c r="R2201" s="251"/>
      <c r="S2201" s="251"/>
      <c r="T2201" s="251"/>
      <c r="U2201" s="251"/>
      <c r="V2201" s="251"/>
      <c r="W2201" s="251"/>
      <c r="X2201" s="249"/>
      <c r="Y2201" s="254"/>
      <c r="Z2201" s="249"/>
      <c r="AA2201" s="249"/>
      <c r="AB2201" s="254"/>
      <c r="AC2201" s="249"/>
      <c r="AD2201" s="252"/>
      <c r="AE2201" s="258"/>
      <c r="AF2201" s="249"/>
      <c r="AG2201" s="249"/>
      <c r="AH2201" s="249"/>
      <c r="AI2201" s="249"/>
      <c r="AJ2201" s="249"/>
      <c r="AK2201" s="249"/>
      <c r="AL2201" s="249"/>
      <c r="AM2201" s="249"/>
      <c r="AN2201" s="254"/>
      <c r="AO2201" s="255"/>
    </row>
    <row r="2202" spans="2:41" ht="12.45" customHeight="1" x14ac:dyDescent="0.3">
      <c r="B2202" s="456"/>
      <c r="C2202" s="430"/>
      <c r="D2202" s="424"/>
      <c r="E2202" s="245" t="s">
        <v>109</v>
      </c>
      <c r="F2202" s="203" t="s">
        <v>38</v>
      </c>
      <c r="G2202" s="246"/>
      <c r="H2202" s="203"/>
      <c r="I2202" s="231"/>
      <c r="J2202" s="203"/>
      <c r="K2202" s="218"/>
      <c r="L2202" s="247"/>
      <c r="M2202" s="247"/>
      <c r="N2202" s="203"/>
      <c r="O2202" s="236"/>
      <c r="P2202" s="236"/>
      <c r="Q2202" s="236"/>
      <c r="R2202" s="236"/>
      <c r="S2202" s="236"/>
      <c r="T2202" s="236"/>
      <c r="U2202" s="236"/>
      <c r="V2202" s="236"/>
      <c r="W2202" s="236"/>
      <c r="X2202" s="236"/>
      <c r="Y2202" s="240"/>
      <c r="Z2202" s="236"/>
      <c r="AA2202" s="236"/>
      <c r="AB2202" s="240"/>
      <c r="AC2202" s="249"/>
      <c r="AD2202" s="252"/>
      <c r="AE2202" s="253"/>
      <c r="AF2202" s="236"/>
      <c r="AG2202" s="249"/>
      <c r="AH2202" s="249"/>
      <c r="AI2202" s="249"/>
      <c r="AJ2202" s="249"/>
      <c r="AK2202" s="249"/>
      <c r="AL2202" s="249"/>
      <c r="AM2202" s="236"/>
      <c r="AN2202" s="240"/>
      <c r="AO2202" s="242"/>
    </row>
    <row r="2203" spans="2:41" ht="12.45" customHeight="1" x14ac:dyDescent="0.3">
      <c r="B2203" s="456"/>
      <c r="C2203" s="430"/>
      <c r="D2203" s="424"/>
      <c r="E2203" s="245" t="s">
        <v>127</v>
      </c>
      <c r="F2203" s="203" t="s">
        <v>38</v>
      </c>
      <c r="G2203" s="202"/>
      <c r="H2203" s="203"/>
      <c r="I2203" s="203"/>
      <c r="J2203" s="203"/>
      <c r="K2203" s="218"/>
      <c r="L2203" s="203"/>
      <c r="M2203" s="203"/>
      <c r="N2203" s="203"/>
      <c r="O2203" s="236"/>
      <c r="P2203" s="236"/>
      <c r="Q2203" s="236"/>
      <c r="R2203" s="236"/>
      <c r="S2203" s="236"/>
      <c r="T2203" s="236"/>
      <c r="U2203" s="236"/>
      <c r="V2203" s="236"/>
      <c r="W2203" s="236"/>
      <c r="X2203" s="236"/>
      <c r="Y2203" s="240"/>
      <c r="Z2203" s="236"/>
      <c r="AA2203" s="236"/>
      <c r="AB2203" s="240"/>
      <c r="AC2203" s="236"/>
      <c r="AD2203" s="237"/>
      <c r="AE2203" s="263"/>
      <c r="AF2203" s="236"/>
      <c r="AG2203" s="236"/>
      <c r="AH2203" s="236"/>
      <c r="AI2203" s="236"/>
      <c r="AJ2203" s="236"/>
      <c r="AK2203" s="236"/>
      <c r="AL2203" s="236"/>
      <c r="AM2203" s="236"/>
      <c r="AN2203" s="240"/>
      <c r="AO2203" s="242"/>
    </row>
    <row r="2204" spans="2:41" ht="12.45" customHeight="1" x14ac:dyDescent="0.3">
      <c r="B2204" s="456"/>
      <c r="C2204" s="430"/>
      <c r="D2204" s="425"/>
      <c r="E2204" s="221" t="s">
        <v>126</v>
      </c>
      <c r="F2204" s="321" t="s">
        <v>38</v>
      </c>
      <c r="G2204" s="259" t="str">
        <f>IF(AND(G2201&lt;&gt;"",G2202&lt;&gt;"",G2203&lt;&gt;""),G2201*G2202*G2203,"")</f>
        <v/>
      </c>
      <c r="H2204" s="259" t="str">
        <f t="shared" ref="H2204:AO2204" si="501">IF(AND(H2201&lt;&gt;"",H2202&lt;&gt;"",H2203&lt;&gt;""),H2201*H2202*H2203,"")</f>
        <v/>
      </c>
      <c r="I2204" s="259" t="str">
        <f t="shared" si="501"/>
        <v/>
      </c>
      <c r="J2204" s="259" t="str">
        <f t="shared" si="501"/>
        <v/>
      </c>
      <c r="K2204" s="259" t="str">
        <f t="shared" si="501"/>
        <v/>
      </c>
      <c r="L2204" s="259" t="str">
        <f t="shared" si="501"/>
        <v/>
      </c>
      <c r="M2204" s="259" t="str">
        <f t="shared" si="501"/>
        <v/>
      </c>
      <c r="N2204" s="259" t="str">
        <f t="shared" si="501"/>
        <v/>
      </c>
      <c r="O2204" s="259" t="str">
        <f t="shared" si="501"/>
        <v/>
      </c>
      <c r="P2204" s="259" t="str">
        <f t="shared" si="501"/>
        <v/>
      </c>
      <c r="Q2204" s="259" t="str">
        <f t="shared" si="501"/>
        <v/>
      </c>
      <c r="R2204" s="259" t="str">
        <f t="shared" si="501"/>
        <v/>
      </c>
      <c r="S2204" s="259" t="str">
        <f t="shared" si="501"/>
        <v/>
      </c>
      <c r="T2204" s="259" t="str">
        <f t="shared" si="501"/>
        <v/>
      </c>
      <c r="U2204" s="259" t="str">
        <f t="shared" si="501"/>
        <v/>
      </c>
      <c r="V2204" s="259" t="str">
        <f t="shared" si="501"/>
        <v/>
      </c>
      <c r="W2204" s="259" t="str">
        <f t="shared" si="501"/>
        <v/>
      </c>
      <c r="X2204" s="259" t="str">
        <f t="shared" si="501"/>
        <v/>
      </c>
      <c r="Y2204" s="259" t="str">
        <f t="shared" si="501"/>
        <v/>
      </c>
      <c r="Z2204" s="259" t="str">
        <f t="shared" si="501"/>
        <v/>
      </c>
      <c r="AA2204" s="259" t="str">
        <f t="shared" si="501"/>
        <v/>
      </c>
      <c r="AB2204" s="259" t="str">
        <f t="shared" si="501"/>
        <v/>
      </c>
      <c r="AC2204" s="259" t="str">
        <f t="shared" si="501"/>
        <v/>
      </c>
      <c r="AD2204" s="259" t="str">
        <f t="shared" si="501"/>
        <v/>
      </c>
      <c r="AE2204" s="259" t="str">
        <f t="shared" si="501"/>
        <v/>
      </c>
      <c r="AF2204" s="259" t="str">
        <f t="shared" si="501"/>
        <v/>
      </c>
      <c r="AG2204" s="259" t="str">
        <f t="shared" si="501"/>
        <v/>
      </c>
      <c r="AH2204" s="259" t="str">
        <f t="shared" si="501"/>
        <v/>
      </c>
      <c r="AI2204" s="259" t="str">
        <f t="shared" si="501"/>
        <v/>
      </c>
      <c r="AJ2204" s="259" t="str">
        <f t="shared" si="501"/>
        <v/>
      </c>
      <c r="AK2204" s="259" t="str">
        <f t="shared" si="501"/>
        <v/>
      </c>
      <c r="AL2204" s="259" t="str">
        <f t="shared" si="501"/>
        <v/>
      </c>
      <c r="AM2204" s="259" t="str">
        <f t="shared" si="501"/>
        <v/>
      </c>
      <c r="AN2204" s="259" t="str">
        <f t="shared" si="501"/>
        <v/>
      </c>
      <c r="AO2204" s="262" t="str">
        <f t="shared" si="501"/>
        <v/>
      </c>
    </row>
    <row r="2205" spans="2:41" ht="12.45" customHeight="1" x14ac:dyDescent="0.3">
      <c r="B2205" s="456"/>
      <c r="C2205" s="430"/>
      <c r="D2205" s="426" t="s">
        <v>110</v>
      </c>
      <c r="E2205" s="264" t="s">
        <v>46</v>
      </c>
      <c r="F2205" s="203" t="s">
        <v>38</v>
      </c>
      <c r="G2205" s="247"/>
      <c r="H2205" s="247"/>
      <c r="I2205" s="256"/>
      <c r="J2205" s="257"/>
      <c r="K2205" s="257"/>
      <c r="L2205" s="247"/>
      <c r="M2205" s="247"/>
      <c r="N2205" s="250"/>
      <c r="O2205" s="251"/>
      <c r="P2205" s="251"/>
      <c r="Q2205" s="251"/>
      <c r="R2205" s="251"/>
      <c r="S2205" s="251"/>
      <c r="T2205" s="251"/>
      <c r="U2205" s="251"/>
      <c r="V2205" s="251"/>
      <c r="W2205" s="251"/>
      <c r="X2205" s="249"/>
      <c r="Y2205" s="254"/>
      <c r="Z2205" s="249"/>
      <c r="AA2205" s="249"/>
      <c r="AB2205" s="254"/>
      <c r="AC2205" s="249"/>
      <c r="AD2205" s="252"/>
      <c r="AE2205" s="258"/>
      <c r="AF2205" s="249"/>
      <c r="AG2205" s="249"/>
      <c r="AH2205" s="249"/>
      <c r="AI2205" s="249"/>
      <c r="AJ2205" s="249"/>
      <c r="AK2205" s="249"/>
      <c r="AL2205" s="249"/>
      <c r="AM2205" s="249"/>
      <c r="AN2205" s="254"/>
      <c r="AO2205" s="255"/>
    </row>
    <row r="2206" spans="2:41" ht="12.45" customHeight="1" x14ac:dyDescent="0.3">
      <c r="B2206" s="456"/>
      <c r="C2206" s="430"/>
      <c r="D2206" s="424"/>
      <c r="E2206" s="245" t="s">
        <v>109</v>
      </c>
      <c r="F2206" s="203" t="s">
        <v>38</v>
      </c>
      <c r="G2206" s="246"/>
      <c r="H2206" s="203"/>
      <c r="I2206" s="231"/>
      <c r="J2206" s="203"/>
      <c r="K2206" s="218"/>
      <c r="L2206" s="247"/>
      <c r="M2206" s="247"/>
      <c r="N2206" s="203"/>
      <c r="O2206" s="236"/>
      <c r="P2206" s="236"/>
      <c r="Q2206" s="236"/>
      <c r="R2206" s="236"/>
      <c r="S2206" s="236"/>
      <c r="T2206" s="236"/>
      <c r="U2206" s="236"/>
      <c r="V2206" s="236"/>
      <c r="W2206" s="236"/>
      <c r="X2206" s="236"/>
      <c r="Y2206" s="240"/>
      <c r="Z2206" s="236"/>
      <c r="AA2206" s="236"/>
      <c r="AB2206" s="240"/>
      <c r="AC2206" s="249"/>
      <c r="AD2206" s="252"/>
      <c r="AE2206" s="253"/>
      <c r="AF2206" s="236"/>
      <c r="AG2206" s="249"/>
      <c r="AH2206" s="249"/>
      <c r="AI2206" s="249"/>
      <c r="AJ2206" s="249"/>
      <c r="AK2206" s="249"/>
      <c r="AL2206" s="249"/>
      <c r="AM2206" s="236"/>
      <c r="AN2206" s="240"/>
      <c r="AO2206" s="242"/>
    </row>
    <row r="2207" spans="2:41" ht="12.45" customHeight="1" x14ac:dyDescent="0.3">
      <c r="B2207" s="456"/>
      <c r="C2207" s="430"/>
      <c r="D2207" s="424"/>
      <c r="E2207" s="245" t="s">
        <v>127</v>
      </c>
      <c r="F2207" s="203" t="s">
        <v>38</v>
      </c>
      <c r="G2207" s="202"/>
      <c r="H2207" s="203"/>
      <c r="I2207" s="203"/>
      <c r="J2207" s="203"/>
      <c r="K2207" s="218"/>
      <c r="L2207" s="203"/>
      <c r="M2207" s="203"/>
      <c r="N2207" s="203"/>
      <c r="O2207" s="236"/>
      <c r="P2207" s="236"/>
      <c r="Q2207" s="236"/>
      <c r="R2207" s="236"/>
      <c r="S2207" s="236"/>
      <c r="T2207" s="236"/>
      <c r="U2207" s="236"/>
      <c r="V2207" s="236"/>
      <c r="W2207" s="236"/>
      <c r="X2207" s="236"/>
      <c r="Y2207" s="240"/>
      <c r="Z2207" s="236"/>
      <c r="AA2207" s="236"/>
      <c r="AB2207" s="240"/>
      <c r="AC2207" s="236"/>
      <c r="AD2207" s="237"/>
      <c r="AE2207" s="263"/>
      <c r="AF2207" s="236"/>
      <c r="AG2207" s="236"/>
      <c r="AH2207" s="236"/>
      <c r="AI2207" s="236"/>
      <c r="AJ2207" s="236"/>
      <c r="AK2207" s="236"/>
      <c r="AL2207" s="236"/>
      <c r="AM2207" s="236"/>
      <c r="AN2207" s="240"/>
      <c r="AO2207" s="242"/>
    </row>
    <row r="2208" spans="2:41" ht="12.45" customHeight="1" x14ac:dyDescent="0.3">
      <c r="B2208" s="456"/>
      <c r="C2208" s="430"/>
      <c r="D2208" s="425"/>
      <c r="E2208" s="221" t="s">
        <v>126</v>
      </c>
      <c r="F2208" s="321" t="s">
        <v>38</v>
      </c>
      <c r="G2208" s="259" t="str">
        <f>IF(AND(G2205&lt;&gt;"",G2206&lt;&gt;"",G2207&lt;&gt;""),G2205*G2206*G2207,"")</f>
        <v/>
      </c>
      <c r="H2208" s="259" t="str">
        <f t="shared" ref="H2208:AO2208" si="502">IF(AND(H2205&lt;&gt;"",H2206&lt;&gt;"",H2207&lt;&gt;""),H2205*H2206*H2207,"")</f>
        <v/>
      </c>
      <c r="I2208" s="259" t="str">
        <f t="shared" si="502"/>
        <v/>
      </c>
      <c r="J2208" s="259" t="str">
        <f t="shared" si="502"/>
        <v/>
      </c>
      <c r="K2208" s="259" t="str">
        <f t="shared" si="502"/>
        <v/>
      </c>
      <c r="L2208" s="259" t="str">
        <f t="shared" si="502"/>
        <v/>
      </c>
      <c r="M2208" s="259" t="str">
        <f t="shared" si="502"/>
        <v/>
      </c>
      <c r="N2208" s="259" t="str">
        <f t="shared" si="502"/>
        <v/>
      </c>
      <c r="O2208" s="259" t="str">
        <f t="shared" si="502"/>
        <v/>
      </c>
      <c r="P2208" s="259" t="str">
        <f t="shared" si="502"/>
        <v/>
      </c>
      <c r="Q2208" s="259" t="str">
        <f t="shared" si="502"/>
        <v/>
      </c>
      <c r="R2208" s="259" t="str">
        <f t="shared" si="502"/>
        <v/>
      </c>
      <c r="S2208" s="259" t="str">
        <f t="shared" si="502"/>
        <v/>
      </c>
      <c r="T2208" s="259" t="str">
        <f t="shared" si="502"/>
        <v/>
      </c>
      <c r="U2208" s="259" t="str">
        <f t="shared" si="502"/>
        <v/>
      </c>
      <c r="V2208" s="259" t="str">
        <f t="shared" si="502"/>
        <v/>
      </c>
      <c r="W2208" s="259" t="str">
        <f t="shared" si="502"/>
        <v/>
      </c>
      <c r="X2208" s="259" t="str">
        <f t="shared" si="502"/>
        <v/>
      </c>
      <c r="Y2208" s="259" t="str">
        <f t="shared" si="502"/>
        <v/>
      </c>
      <c r="Z2208" s="259" t="str">
        <f t="shared" si="502"/>
        <v/>
      </c>
      <c r="AA2208" s="259" t="str">
        <f t="shared" si="502"/>
        <v/>
      </c>
      <c r="AB2208" s="259" t="str">
        <f t="shared" si="502"/>
        <v/>
      </c>
      <c r="AC2208" s="259" t="str">
        <f t="shared" si="502"/>
        <v/>
      </c>
      <c r="AD2208" s="259" t="str">
        <f t="shared" si="502"/>
        <v/>
      </c>
      <c r="AE2208" s="259" t="str">
        <f t="shared" si="502"/>
        <v/>
      </c>
      <c r="AF2208" s="259" t="str">
        <f t="shared" si="502"/>
        <v/>
      </c>
      <c r="AG2208" s="259" t="str">
        <f t="shared" si="502"/>
        <v/>
      </c>
      <c r="AH2208" s="259" t="str">
        <f t="shared" si="502"/>
        <v/>
      </c>
      <c r="AI2208" s="259" t="str">
        <f t="shared" si="502"/>
        <v/>
      </c>
      <c r="AJ2208" s="259" t="str">
        <f t="shared" si="502"/>
        <v/>
      </c>
      <c r="AK2208" s="259" t="str">
        <f t="shared" si="502"/>
        <v/>
      </c>
      <c r="AL2208" s="259" t="str">
        <f t="shared" si="502"/>
        <v/>
      </c>
      <c r="AM2208" s="259" t="str">
        <f t="shared" si="502"/>
        <v/>
      </c>
      <c r="AN2208" s="259" t="str">
        <f t="shared" si="502"/>
        <v/>
      </c>
      <c r="AO2208" s="262" t="str">
        <f t="shared" si="502"/>
        <v/>
      </c>
    </row>
    <row r="2209" spans="2:41" ht="12.45" customHeight="1" x14ac:dyDescent="0.3">
      <c r="B2209" s="456"/>
      <c r="C2209" s="430"/>
      <c r="D2209" s="426" t="s">
        <v>110</v>
      </c>
      <c r="E2209" s="264" t="s">
        <v>46</v>
      </c>
      <c r="F2209" s="203" t="s">
        <v>38</v>
      </c>
      <c r="G2209" s="247"/>
      <c r="H2209" s="247"/>
      <c r="I2209" s="256"/>
      <c r="J2209" s="257"/>
      <c r="K2209" s="257"/>
      <c r="L2209" s="247"/>
      <c r="M2209" s="247"/>
      <c r="N2209" s="250"/>
      <c r="O2209" s="251"/>
      <c r="P2209" s="251"/>
      <c r="Q2209" s="251"/>
      <c r="R2209" s="251"/>
      <c r="S2209" s="251"/>
      <c r="T2209" s="251"/>
      <c r="U2209" s="251"/>
      <c r="V2209" s="251"/>
      <c r="W2209" s="251"/>
      <c r="X2209" s="249"/>
      <c r="Y2209" s="254"/>
      <c r="Z2209" s="249"/>
      <c r="AA2209" s="249"/>
      <c r="AB2209" s="254"/>
      <c r="AC2209" s="249"/>
      <c r="AD2209" s="252"/>
      <c r="AE2209" s="258"/>
      <c r="AF2209" s="249"/>
      <c r="AG2209" s="249"/>
      <c r="AH2209" s="249"/>
      <c r="AI2209" s="249"/>
      <c r="AJ2209" s="249"/>
      <c r="AK2209" s="249"/>
      <c r="AL2209" s="249"/>
      <c r="AM2209" s="249"/>
      <c r="AN2209" s="254"/>
      <c r="AO2209" s="255"/>
    </row>
    <row r="2210" spans="2:41" ht="12.45" customHeight="1" x14ac:dyDescent="0.3">
      <c r="B2210" s="456"/>
      <c r="C2210" s="430"/>
      <c r="D2210" s="424"/>
      <c r="E2210" s="245" t="s">
        <v>109</v>
      </c>
      <c r="F2210" s="203" t="s">
        <v>38</v>
      </c>
      <c r="G2210" s="246"/>
      <c r="H2210" s="203"/>
      <c r="I2210" s="231"/>
      <c r="J2210" s="203"/>
      <c r="K2210" s="218"/>
      <c r="L2210" s="247"/>
      <c r="M2210" s="247"/>
      <c r="N2210" s="203"/>
      <c r="O2210" s="236"/>
      <c r="P2210" s="236"/>
      <c r="Q2210" s="236"/>
      <c r="R2210" s="236"/>
      <c r="S2210" s="236"/>
      <c r="T2210" s="236"/>
      <c r="U2210" s="236"/>
      <c r="V2210" s="236"/>
      <c r="W2210" s="236"/>
      <c r="X2210" s="236"/>
      <c r="Y2210" s="240"/>
      <c r="Z2210" s="236"/>
      <c r="AA2210" s="236"/>
      <c r="AB2210" s="240"/>
      <c r="AC2210" s="249"/>
      <c r="AD2210" s="252"/>
      <c r="AE2210" s="253"/>
      <c r="AF2210" s="236"/>
      <c r="AG2210" s="249"/>
      <c r="AH2210" s="249"/>
      <c r="AI2210" s="249"/>
      <c r="AJ2210" s="249"/>
      <c r="AK2210" s="249"/>
      <c r="AL2210" s="249"/>
      <c r="AM2210" s="236"/>
      <c r="AN2210" s="240"/>
      <c r="AO2210" s="242"/>
    </row>
    <row r="2211" spans="2:41" ht="12.45" customHeight="1" x14ac:dyDescent="0.3">
      <c r="B2211" s="456"/>
      <c r="C2211" s="430"/>
      <c r="D2211" s="424"/>
      <c r="E2211" s="245" t="s">
        <v>127</v>
      </c>
      <c r="F2211" s="203" t="s">
        <v>38</v>
      </c>
      <c r="G2211" s="202"/>
      <c r="H2211" s="203"/>
      <c r="I2211" s="203"/>
      <c r="J2211" s="203"/>
      <c r="K2211" s="218"/>
      <c r="L2211" s="203"/>
      <c r="M2211" s="203"/>
      <c r="N2211" s="203"/>
      <c r="O2211" s="236"/>
      <c r="P2211" s="236"/>
      <c r="Q2211" s="236"/>
      <c r="R2211" s="236"/>
      <c r="S2211" s="236"/>
      <c r="T2211" s="236"/>
      <c r="U2211" s="236"/>
      <c r="V2211" s="236"/>
      <c r="W2211" s="236"/>
      <c r="X2211" s="236"/>
      <c r="Y2211" s="240"/>
      <c r="Z2211" s="236"/>
      <c r="AA2211" s="236"/>
      <c r="AB2211" s="240"/>
      <c r="AC2211" s="236"/>
      <c r="AD2211" s="237"/>
      <c r="AE2211" s="263"/>
      <c r="AF2211" s="236"/>
      <c r="AG2211" s="236"/>
      <c r="AH2211" s="236"/>
      <c r="AI2211" s="236"/>
      <c r="AJ2211" s="236"/>
      <c r="AK2211" s="236"/>
      <c r="AL2211" s="236"/>
      <c r="AM2211" s="236"/>
      <c r="AN2211" s="240"/>
      <c r="AO2211" s="242"/>
    </row>
    <row r="2212" spans="2:41" ht="12.45" customHeight="1" x14ac:dyDescent="0.3">
      <c r="B2212" s="456"/>
      <c r="C2212" s="430"/>
      <c r="D2212" s="425"/>
      <c r="E2212" s="221" t="s">
        <v>126</v>
      </c>
      <c r="F2212" s="321" t="s">
        <v>38</v>
      </c>
      <c r="G2212" s="259" t="str">
        <f>IF(AND(G2209&lt;&gt;"",G2210&lt;&gt;"",G2211&lt;&gt;""),G2209*G2210*G2211,"")</f>
        <v/>
      </c>
      <c r="H2212" s="259" t="str">
        <f t="shared" ref="H2212:AO2212" si="503">IF(AND(H2209&lt;&gt;"",H2210&lt;&gt;"",H2211&lt;&gt;""),H2209*H2210*H2211,"")</f>
        <v/>
      </c>
      <c r="I2212" s="259" t="str">
        <f t="shared" si="503"/>
        <v/>
      </c>
      <c r="J2212" s="259" t="str">
        <f t="shared" si="503"/>
        <v/>
      </c>
      <c r="K2212" s="259" t="str">
        <f t="shared" si="503"/>
        <v/>
      </c>
      <c r="L2212" s="259" t="str">
        <f t="shared" si="503"/>
        <v/>
      </c>
      <c r="M2212" s="259" t="str">
        <f t="shared" si="503"/>
        <v/>
      </c>
      <c r="N2212" s="259" t="str">
        <f t="shared" si="503"/>
        <v/>
      </c>
      <c r="O2212" s="259" t="str">
        <f t="shared" si="503"/>
        <v/>
      </c>
      <c r="P2212" s="259" t="str">
        <f t="shared" si="503"/>
        <v/>
      </c>
      <c r="Q2212" s="259" t="str">
        <f t="shared" si="503"/>
        <v/>
      </c>
      <c r="R2212" s="259" t="str">
        <f t="shared" si="503"/>
        <v/>
      </c>
      <c r="S2212" s="259" t="str">
        <f t="shared" si="503"/>
        <v/>
      </c>
      <c r="T2212" s="259" t="str">
        <f t="shared" si="503"/>
        <v/>
      </c>
      <c r="U2212" s="259" t="str">
        <f t="shared" si="503"/>
        <v/>
      </c>
      <c r="V2212" s="259" t="str">
        <f t="shared" si="503"/>
        <v/>
      </c>
      <c r="W2212" s="259" t="str">
        <f t="shared" si="503"/>
        <v/>
      </c>
      <c r="X2212" s="259" t="str">
        <f t="shared" si="503"/>
        <v/>
      </c>
      <c r="Y2212" s="259" t="str">
        <f t="shared" si="503"/>
        <v/>
      </c>
      <c r="Z2212" s="259" t="str">
        <f t="shared" si="503"/>
        <v/>
      </c>
      <c r="AA2212" s="259" t="str">
        <f t="shared" si="503"/>
        <v/>
      </c>
      <c r="AB2212" s="259" t="str">
        <f t="shared" si="503"/>
        <v/>
      </c>
      <c r="AC2212" s="259" t="str">
        <f t="shared" si="503"/>
        <v/>
      </c>
      <c r="AD2212" s="259" t="str">
        <f t="shared" si="503"/>
        <v/>
      </c>
      <c r="AE2212" s="259" t="str">
        <f t="shared" si="503"/>
        <v/>
      </c>
      <c r="AF2212" s="259" t="str">
        <f t="shared" si="503"/>
        <v/>
      </c>
      <c r="AG2212" s="259" t="str">
        <f t="shared" si="503"/>
        <v/>
      </c>
      <c r="AH2212" s="259" t="str">
        <f t="shared" si="503"/>
        <v/>
      </c>
      <c r="AI2212" s="259" t="str">
        <f t="shared" si="503"/>
        <v/>
      </c>
      <c r="AJ2212" s="259" t="str">
        <f t="shared" si="503"/>
        <v/>
      </c>
      <c r="AK2212" s="259" t="str">
        <f t="shared" si="503"/>
        <v/>
      </c>
      <c r="AL2212" s="259" t="str">
        <f t="shared" si="503"/>
        <v/>
      </c>
      <c r="AM2212" s="259" t="str">
        <f t="shared" si="503"/>
        <v/>
      </c>
      <c r="AN2212" s="259" t="str">
        <f t="shared" si="503"/>
        <v/>
      </c>
      <c r="AO2212" s="262" t="str">
        <f t="shared" si="503"/>
        <v/>
      </c>
    </row>
    <row r="2213" spans="2:41" ht="12.45" customHeight="1" x14ac:dyDescent="0.3">
      <c r="B2213" s="456"/>
      <c r="C2213" s="430"/>
      <c r="D2213" s="426" t="s">
        <v>110</v>
      </c>
      <c r="E2213" s="264" t="s">
        <v>46</v>
      </c>
      <c r="F2213" s="203" t="s">
        <v>38</v>
      </c>
      <c r="G2213" s="247"/>
      <c r="H2213" s="247"/>
      <c r="I2213" s="256"/>
      <c r="J2213" s="257"/>
      <c r="K2213" s="257"/>
      <c r="L2213" s="247"/>
      <c r="M2213" s="247"/>
      <c r="N2213" s="250"/>
      <c r="O2213" s="251"/>
      <c r="P2213" s="251"/>
      <c r="Q2213" s="251"/>
      <c r="R2213" s="251"/>
      <c r="S2213" s="251"/>
      <c r="T2213" s="251"/>
      <c r="U2213" s="251"/>
      <c r="V2213" s="251"/>
      <c r="W2213" s="251"/>
      <c r="X2213" s="249"/>
      <c r="Y2213" s="254"/>
      <c r="Z2213" s="249"/>
      <c r="AA2213" s="249"/>
      <c r="AB2213" s="254"/>
      <c r="AC2213" s="249"/>
      <c r="AD2213" s="252"/>
      <c r="AE2213" s="258"/>
      <c r="AF2213" s="249"/>
      <c r="AG2213" s="249"/>
      <c r="AH2213" s="249"/>
      <c r="AI2213" s="249"/>
      <c r="AJ2213" s="249"/>
      <c r="AK2213" s="249"/>
      <c r="AL2213" s="249"/>
      <c r="AM2213" s="249"/>
      <c r="AN2213" s="254"/>
      <c r="AO2213" s="255"/>
    </row>
    <row r="2214" spans="2:41" ht="12.45" customHeight="1" x14ac:dyDescent="0.3">
      <c r="B2214" s="456"/>
      <c r="C2214" s="430"/>
      <c r="D2214" s="424"/>
      <c r="E2214" s="245" t="s">
        <v>109</v>
      </c>
      <c r="F2214" s="203" t="s">
        <v>38</v>
      </c>
      <c r="G2214" s="246"/>
      <c r="H2214" s="203"/>
      <c r="I2214" s="231"/>
      <c r="J2214" s="203"/>
      <c r="K2214" s="218"/>
      <c r="L2214" s="247"/>
      <c r="M2214" s="247"/>
      <c r="N2214" s="203"/>
      <c r="O2214" s="236"/>
      <c r="P2214" s="236"/>
      <c r="Q2214" s="236"/>
      <c r="R2214" s="236"/>
      <c r="S2214" s="236"/>
      <c r="T2214" s="236"/>
      <c r="U2214" s="236"/>
      <c r="V2214" s="236"/>
      <c r="W2214" s="236"/>
      <c r="X2214" s="236"/>
      <c r="Y2214" s="240"/>
      <c r="Z2214" s="236"/>
      <c r="AA2214" s="236"/>
      <c r="AB2214" s="240"/>
      <c r="AC2214" s="249"/>
      <c r="AD2214" s="252"/>
      <c r="AE2214" s="253"/>
      <c r="AF2214" s="236"/>
      <c r="AG2214" s="249"/>
      <c r="AH2214" s="249"/>
      <c r="AI2214" s="249"/>
      <c r="AJ2214" s="249"/>
      <c r="AK2214" s="249"/>
      <c r="AL2214" s="249"/>
      <c r="AM2214" s="236"/>
      <c r="AN2214" s="240"/>
      <c r="AO2214" s="242"/>
    </row>
    <row r="2215" spans="2:41" ht="12.45" customHeight="1" x14ac:dyDescent="0.3">
      <c r="B2215" s="456"/>
      <c r="C2215" s="430"/>
      <c r="D2215" s="424"/>
      <c r="E2215" s="243" t="s">
        <v>127</v>
      </c>
      <c r="F2215" s="203" t="s">
        <v>38</v>
      </c>
      <c r="G2215" s="202"/>
      <c r="H2215" s="203"/>
      <c r="I2215" s="203"/>
      <c r="J2215" s="203"/>
      <c r="K2215" s="218"/>
      <c r="L2215" s="203"/>
      <c r="M2215" s="203"/>
      <c r="N2215" s="203"/>
      <c r="O2215" s="236"/>
      <c r="P2215" s="236"/>
      <c r="Q2215" s="236"/>
      <c r="R2215" s="236"/>
      <c r="S2215" s="236"/>
      <c r="T2215" s="236"/>
      <c r="U2215" s="236"/>
      <c r="V2215" s="236"/>
      <c r="W2215" s="236"/>
      <c r="X2215" s="236"/>
      <c r="Y2215" s="240"/>
      <c r="Z2215" s="236"/>
      <c r="AA2215" s="236"/>
      <c r="AB2215" s="240"/>
      <c r="AC2215" s="236"/>
      <c r="AD2215" s="237"/>
      <c r="AE2215" s="263"/>
      <c r="AF2215" s="236"/>
      <c r="AG2215" s="236"/>
      <c r="AH2215" s="236"/>
      <c r="AI2215" s="236"/>
      <c r="AJ2215" s="236"/>
      <c r="AK2215" s="236"/>
      <c r="AL2215" s="236"/>
      <c r="AM2215" s="236"/>
      <c r="AN2215" s="240"/>
      <c r="AO2215" s="242"/>
    </row>
    <row r="2216" spans="2:41" ht="12.45" customHeight="1" x14ac:dyDescent="0.3">
      <c r="B2216" s="456"/>
      <c r="C2216" s="430"/>
      <c r="D2216" s="425"/>
      <c r="E2216" s="221" t="s">
        <v>126</v>
      </c>
      <c r="F2216" s="321" t="s">
        <v>38</v>
      </c>
      <c r="G2216" s="259" t="str">
        <f>IF(AND(G2213&lt;&gt;"",G2214&lt;&gt;"",G2215&lt;&gt;""),G2213*G2214*G2215,"")</f>
        <v/>
      </c>
      <c r="H2216" s="259" t="str">
        <f>IF(AND(H2213&lt;&gt;"",H2214&lt;&gt;"",H2215&lt;&gt;""),H2213*H2214*H2215,"")</f>
        <v/>
      </c>
      <c r="I2216" s="259" t="str">
        <f t="shared" ref="I2216:N2216" si="504">IF(AND(I2213&lt;&gt;"",I2214&lt;&gt;"",I2215&lt;&gt;""),I2213*I2214*I2215,"")</f>
        <v/>
      </c>
      <c r="J2216" s="259" t="str">
        <f t="shared" si="504"/>
        <v/>
      </c>
      <c r="K2216" s="259" t="str">
        <f t="shared" si="504"/>
        <v/>
      </c>
      <c r="L2216" s="259" t="str">
        <f t="shared" si="504"/>
        <v/>
      </c>
      <c r="M2216" s="259" t="str">
        <f t="shared" si="504"/>
        <v/>
      </c>
      <c r="N2216" s="259" t="str">
        <f t="shared" si="504"/>
        <v/>
      </c>
      <c r="O2216" s="259" t="str">
        <f>IF(AND(O2213&lt;&gt;"",O2214&lt;&gt;"",O2215&lt;&gt;""),O2213*O2214*O2215,"")</f>
        <v/>
      </c>
      <c r="P2216" s="259" t="str">
        <f t="shared" ref="P2216:AO2216" si="505">IF(AND(P2213&lt;&gt;"",P2214&lt;&gt;"",P2215&lt;&gt;""),P2213*P2214*P2215,"")</f>
        <v/>
      </c>
      <c r="Q2216" s="259" t="str">
        <f t="shared" si="505"/>
        <v/>
      </c>
      <c r="R2216" s="259" t="str">
        <f t="shared" si="505"/>
        <v/>
      </c>
      <c r="S2216" s="259" t="str">
        <f t="shared" si="505"/>
        <v/>
      </c>
      <c r="T2216" s="259" t="str">
        <f t="shared" si="505"/>
        <v/>
      </c>
      <c r="U2216" s="259" t="str">
        <f t="shared" si="505"/>
        <v/>
      </c>
      <c r="V2216" s="259" t="str">
        <f t="shared" si="505"/>
        <v/>
      </c>
      <c r="W2216" s="259" t="str">
        <f t="shared" si="505"/>
        <v/>
      </c>
      <c r="X2216" s="259" t="str">
        <f t="shared" si="505"/>
        <v/>
      </c>
      <c r="Y2216" s="259" t="str">
        <f t="shared" si="505"/>
        <v/>
      </c>
      <c r="Z2216" s="259" t="str">
        <f t="shared" si="505"/>
        <v/>
      </c>
      <c r="AA2216" s="259" t="str">
        <f t="shared" si="505"/>
        <v/>
      </c>
      <c r="AB2216" s="259" t="str">
        <f t="shared" si="505"/>
        <v/>
      </c>
      <c r="AC2216" s="259" t="str">
        <f t="shared" si="505"/>
        <v/>
      </c>
      <c r="AD2216" s="259" t="str">
        <f t="shared" si="505"/>
        <v/>
      </c>
      <c r="AE2216" s="259" t="str">
        <f t="shared" si="505"/>
        <v/>
      </c>
      <c r="AF2216" s="259" t="str">
        <f t="shared" si="505"/>
        <v/>
      </c>
      <c r="AG2216" s="259" t="str">
        <f t="shared" si="505"/>
        <v/>
      </c>
      <c r="AH2216" s="259" t="str">
        <f t="shared" si="505"/>
        <v/>
      </c>
      <c r="AI2216" s="259" t="str">
        <f t="shared" si="505"/>
        <v/>
      </c>
      <c r="AJ2216" s="259" t="str">
        <f t="shared" si="505"/>
        <v/>
      </c>
      <c r="AK2216" s="259" t="str">
        <f t="shared" si="505"/>
        <v/>
      </c>
      <c r="AL2216" s="259" t="str">
        <f t="shared" si="505"/>
        <v/>
      </c>
      <c r="AM2216" s="259" t="str">
        <f t="shared" si="505"/>
        <v/>
      </c>
      <c r="AN2216" s="259" t="str">
        <f t="shared" si="505"/>
        <v/>
      </c>
      <c r="AO2216" s="262" t="str">
        <f t="shared" si="505"/>
        <v/>
      </c>
    </row>
    <row r="2217" spans="2:41" ht="12.45" customHeight="1" x14ac:dyDescent="0.3">
      <c r="B2217" s="456"/>
      <c r="C2217" s="430"/>
      <c r="D2217" s="426" t="s">
        <v>110</v>
      </c>
      <c r="E2217" s="264" t="s">
        <v>46</v>
      </c>
      <c r="F2217" s="203" t="s">
        <v>38</v>
      </c>
      <c r="G2217" s="247"/>
      <c r="H2217" s="247"/>
      <c r="I2217" s="256"/>
      <c r="J2217" s="257"/>
      <c r="K2217" s="257"/>
      <c r="L2217" s="247"/>
      <c r="M2217" s="247"/>
      <c r="N2217" s="250"/>
      <c r="O2217" s="251"/>
      <c r="P2217" s="251"/>
      <c r="Q2217" s="251"/>
      <c r="R2217" s="251"/>
      <c r="S2217" s="251"/>
      <c r="T2217" s="251"/>
      <c r="U2217" s="251"/>
      <c r="V2217" s="251"/>
      <c r="W2217" s="251"/>
      <c r="X2217" s="249"/>
      <c r="Y2217" s="254"/>
      <c r="Z2217" s="249"/>
      <c r="AA2217" s="249"/>
      <c r="AB2217" s="254"/>
      <c r="AC2217" s="249"/>
      <c r="AD2217" s="252"/>
      <c r="AE2217" s="258"/>
      <c r="AF2217" s="249"/>
      <c r="AG2217" s="249"/>
      <c r="AH2217" s="249"/>
      <c r="AI2217" s="249"/>
      <c r="AJ2217" s="249"/>
      <c r="AK2217" s="249"/>
      <c r="AL2217" s="249"/>
      <c r="AM2217" s="249"/>
      <c r="AN2217" s="254"/>
      <c r="AO2217" s="255"/>
    </row>
    <row r="2218" spans="2:41" ht="12.45" customHeight="1" x14ac:dyDescent="0.3">
      <c r="B2218" s="456"/>
      <c r="C2218" s="430"/>
      <c r="D2218" s="424"/>
      <c r="E2218" s="245" t="s">
        <v>109</v>
      </c>
      <c r="F2218" s="203" t="s">
        <v>38</v>
      </c>
      <c r="G2218" s="246"/>
      <c r="H2218" s="203"/>
      <c r="I2218" s="231"/>
      <c r="J2218" s="203"/>
      <c r="K2218" s="218"/>
      <c r="L2218" s="247"/>
      <c r="M2218" s="247"/>
      <c r="N2218" s="203"/>
      <c r="O2218" s="236"/>
      <c r="P2218" s="236"/>
      <c r="Q2218" s="236"/>
      <c r="R2218" s="236"/>
      <c r="S2218" s="236"/>
      <c r="T2218" s="236"/>
      <c r="U2218" s="236"/>
      <c r="V2218" s="236"/>
      <c r="W2218" s="236"/>
      <c r="X2218" s="236"/>
      <c r="Y2218" s="240"/>
      <c r="Z2218" s="236"/>
      <c r="AA2218" s="236"/>
      <c r="AB2218" s="240"/>
      <c r="AC2218" s="249"/>
      <c r="AD2218" s="252"/>
      <c r="AE2218" s="253"/>
      <c r="AF2218" s="236"/>
      <c r="AG2218" s="249"/>
      <c r="AH2218" s="249"/>
      <c r="AI2218" s="249"/>
      <c r="AJ2218" s="249"/>
      <c r="AK2218" s="249"/>
      <c r="AL2218" s="249"/>
      <c r="AM2218" s="236"/>
      <c r="AN2218" s="240"/>
      <c r="AO2218" s="242"/>
    </row>
    <row r="2219" spans="2:41" ht="12.45" customHeight="1" x14ac:dyDescent="0.3">
      <c r="B2219" s="456"/>
      <c r="C2219" s="430"/>
      <c r="D2219" s="424"/>
      <c r="E2219" s="243" t="s">
        <v>127</v>
      </c>
      <c r="F2219" s="203" t="s">
        <v>38</v>
      </c>
      <c r="G2219" s="202"/>
      <c r="H2219" s="203"/>
      <c r="I2219" s="203"/>
      <c r="J2219" s="203"/>
      <c r="K2219" s="218"/>
      <c r="L2219" s="203"/>
      <c r="M2219" s="203"/>
      <c r="N2219" s="203"/>
      <c r="O2219" s="236"/>
      <c r="P2219" s="236"/>
      <c r="Q2219" s="236"/>
      <c r="R2219" s="236"/>
      <c r="S2219" s="236"/>
      <c r="T2219" s="236"/>
      <c r="U2219" s="236"/>
      <c r="V2219" s="236"/>
      <c r="W2219" s="236"/>
      <c r="X2219" s="236"/>
      <c r="Y2219" s="240"/>
      <c r="Z2219" s="236"/>
      <c r="AA2219" s="236"/>
      <c r="AB2219" s="240"/>
      <c r="AC2219" s="236"/>
      <c r="AD2219" s="237"/>
      <c r="AE2219" s="263"/>
      <c r="AF2219" s="236"/>
      <c r="AG2219" s="236"/>
      <c r="AH2219" s="236"/>
      <c r="AI2219" s="236"/>
      <c r="AJ2219" s="236"/>
      <c r="AK2219" s="236"/>
      <c r="AL2219" s="236"/>
      <c r="AM2219" s="236"/>
      <c r="AN2219" s="240"/>
      <c r="AO2219" s="242"/>
    </row>
    <row r="2220" spans="2:41" ht="12.45" customHeight="1" x14ac:dyDescent="0.3">
      <c r="B2220" s="456"/>
      <c r="C2220" s="430"/>
      <c r="D2220" s="425"/>
      <c r="E2220" s="221" t="s">
        <v>126</v>
      </c>
      <c r="F2220" s="321" t="s">
        <v>38</v>
      </c>
      <c r="G2220" s="259" t="str">
        <f>IF(AND(G2217&lt;&gt;"",G2218&lt;&gt;"",G2219&lt;&gt;""),G2217*G2218*G2219,"")</f>
        <v/>
      </c>
      <c r="H2220" s="259" t="str">
        <f>IF(AND(H2217&lt;&gt;"",H2218&lt;&gt;"",H2219&lt;&gt;""),H2217*H2218*H2219,"")</f>
        <v/>
      </c>
      <c r="I2220" s="259" t="str">
        <f t="shared" ref="I2220:AO2220" si="506">IF(AND(I2217&lt;&gt;"",I2218&lt;&gt;"",I2219&lt;&gt;""),I2217*I2218*I2219,"")</f>
        <v/>
      </c>
      <c r="J2220" s="259" t="str">
        <f t="shared" si="506"/>
        <v/>
      </c>
      <c r="K2220" s="259" t="str">
        <f t="shared" si="506"/>
        <v/>
      </c>
      <c r="L2220" s="259" t="str">
        <f t="shared" si="506"/>
        <v/>
      </c>
      <c r="M2220" s="259" t="str">
        <f t="shared" si="506"/>
        <v/>
      </c>
      <c r="N2220" s="259" t="str">
        <f t="shared" si="506"/>
        <v/>
      </c>
      <c r="O2220" s="259" t="str">
        <f t="shared" si="506"/>
        <v/>
      </c>
      <c r="P2220" s="259" t="str">
        <f t="shared" si="506"/>
        <v/>
      </c>
      <c r="Q2220" s="259" t="str">
        <f t="shared" si="506"/>
        <v/>
      </c>
      <c r="R2220" s="259" t="str">
        <f t="shared" si="506"/>
        <v/>
      </c>
      <c r="S2220" s="259" t="str">
        <f t="shared" si="506"/>
        <v/>
      </c>
      <c r="T2220" s="259" t="str">
        <f t="shared" si="506"/>
        <v/>
      </c>
      <c r="U2220" s="259" t="str">
        <f t="shared" si="506"/>
        <v/>
      </c>
      <c r="V2220" s="259" t="str">
        <f t="shared" si="506"/>
        <v/>
      </c>
      <c r="W2220" s="259" t="str">
        <f t="shared" si="506"/>
        <v/>
      </c>
      <c r="X2220" s="259" t="str">
        <f t="shared" si="506"/>
        <v/>
      </c>
      <c r="Y2220" s="259" t="str">
        <f t="shared" si="506"/>
        <v/>
      </c>
      <c r="Z2220" s="259" t="str">
        <f t="shared" si="506"/>
        <v/>
      </c>
      <c r="AA2220" s="259" t="str">
        <f t="shared" si="506"/>
        <v/>
      </c>
      <c r="AB2220" s="259" t="str">
        <f t="shared" si="506"/>
        <v/>
      </c>
      <c r="AC2220" s="259" t="str">
        <f t="shared" si="506"/>
        <v/>
      </c>
      <c r="AD2220" s="259" t="str">
        <f t="shared" si="506"/>
        <v/>
      </c>
      <c r="AE2220" s="259" t="str">
        <f t="shared" si="506"/>
        <v/>
      </c>
      <c r="AF2220" s="259" t="str">
        <f t="shared" si="506"/>
        <v/>
      </c>
      <c r="AG2220" s="259" t="str">
        <f t="shared" si="506"/>
        <v/>
      </c>
      <c r="AH2220" s="259" t="str">
        <f t="shared" si="506"/>
        <v/>
      </c>
      <c r="AI2220" s="259" t="str">
        <f t="shared" si="506"/>
        <v/>
      </c>
      <c r="AJ2220" s="259" t="str">
        <f t="shared" si="506"/>
        <v/>
      </c>
      <c r="AK2220" s="259" t="str">
        <f t="shared" si="506"/>
        <v/>
      </c>
      <c r="AL2220" s="259" t="str">
        <f t="shared" si="506"/>
        <v/>
      </c>
      <c r="AM2220" s="259" t="str">
        <f t="shared" si="506"/>
        <v/>
      </c>
      <c r="AN2220" s="259" t="str">
        <f t="shared" si="506"/>
        <v/>
      </c>
      <c r="AO2220" s="262" t="str">
        <f t="shared" si="506"/>
        <v/>
      </c>
    </row>
    <row r="2221" spans="2:41" ht="12.45" customHeight="1" x14ac:dyDescent="0.3">
      <c r="B2221" s="456"/>
      <c r="C2221" s="430"/>
      <c r="D2221" s="426" t="s">
        <v>110</v>
      </c>
      <c r="E2221" s="264" t="s">
        <v>46</v>
      </c>
      <c r="F2221" s="203" t="s">
        <v>38</v>
      </c>
      <c r="G2221" s="247"/>
      <c r="H2221" s="247"/>
      <c r="I2221" s="256"/>
      <c r="J2221" s="257"/>
      <c r="K2221" s="257"/>
      <c r="L2221" s="247"/>
      <c r="M2221" s="247"/>
      <c r="N2221" s="250"/>
      <c r="O2221" s="251"/>
      <c r="P2221" s="251"/>
      <c r="Q2221" s="251"/>
      <c r="R2221" s="251"/>
      <c r="S2221" s="251"/>
      <c r="T2221" s="251"/>
      <c r="U2221" s="251"/>
      <c r="V2221" s="251"/>
      <c r="W2221" s="251"/>
      <c r="X2221" s="249"/>
      <c r="Y2221" s="254"/>
      <c r="Z2221" s="249"/>
      <c r="AA2221" s="249"/>
      <c r="AB2221" s="254"/>
      <c r="AC2221" s="249"/>
      <c r="AD2221" s="252"/>
      <c r="AE2221" s="258"/>
      <c r="AF2221" s="249"/>
      <c r="AG2221" s="249"/>
      <c r="AH2221" s="249"/>
      <c r="AI2221" s="249"/>
      <c r="AJ2221" s="249"/>
      <c r="AK2221" s="249"/>
      <c r="AL2221" s="249"/>
      <c r="AM2221" s="249"/>
      <c r="AN2221" s="254"/>
      <c r="AO2221" s="255"/>
    </row>
    <row r="2222" spans="2:41" ht="12.45" customHeight="1" x14ac:dyDescent="0.3">
      <c r="B2222" s="456"/>
      <c r="C2222" s="430"/>
      <c r="D2222" s="424"/>
      <c r="E2222" s="245" t="s">
        <v>109</v>
      </c>
      <c r="F2222" s="203" t="s">
        <v>38</v>
      </c>
      <c r="G2222" s="246"/>
      <c r="H2222" s="203"/>
      <c r="I2222" s="231"/>
      <c r="J2222" s="203"/>
      <c r="K2222" s="218"/>
      <c r="L2222" s="247"/>
      <c r="M2222" s="247"/>
      <c r="N2222" s="203"/>
      <c r="O2222" s="236"/>
      <c r="P2222" s="236"/>
      <c r="Q2222" s="236"/>
      <c r="R2222" s="236"/>
      <c r="S2222" s="236"/>
      <c r="T2222" s="236"/>
      <c r="U2222" s="236"/>
      <c r="V2222" s="236"/>
      <c r="W2222" s="236"/>
      <c r="X2222" s="236"/>
      <c r="Y2222" s="240"/>
      <c r="Z2222" s="236"/>
      <c r="AA2222" s="236"/>
      <c r="AB2222" s="240"/>
      <c r="AC2222" s="249"/>
      <c r="AD2222" s="252"/>
      <c r="AE2222" s="253"/>
      <c r="AF2222" s="236"/>
      <c r="AG2222" s="249"/>
      <c r="AH2222" s="249"/>
      <c r="AI2222" s="249"/>
      <c r="AJ2222" s="249"/>
      <c r="AK2222" s="249"/>
      <c r="AL2222" s="249"/>
      <c r="AM2222" s="236"/>
      <c r="AN2222" s="240"/>
      <c r="AO2222" s="242"/>
    </row>
    <row r="2223" spans="2:41" ht="12.45" customHeight="1" x14ac:dyDescent="0.3">
      <c r="B2223" s="456"/>
      <c r="C2223" s="430"/>
      <c r="D2223" s="424"/>
      <c r="E2223" s="243" t="s">
        <v>127</v>
      </c>
      <c r="F2223" s="203" t="s">
        <v>38</v>
      </c>
      <c r="G2223" s="202"/>
      <c r="H2223" s="203"/>
      <c r="I2223" s="203"/>
      <c r="J2223" s="203"/>
      <c r="K2223" s="218"/>
      <c r="L2223" s="203"/>
      <c r="M2223" s="203"/>
      <c r="N2223" s="203"/>
      <c r="O2223" s="236"/>
      <c r="P2223" s="236"/>
      <c r="Q2223" s="236"/>
      <c r="R2223" s="236"/>
      <c r="S2223" s="236"/>
      <c r="T2223" s="236"/>
      <c r="U2223" s="236"/>
      <c r="V2223" s="236"/>
      <c r="W2223" s="236"/>
      <c r="X2223" s="236"/>
      <c r="Y2223" s="240"/>
      <c r="Z2223" s="236"/>
      <c r="AA2223" s="236"/>
      <c r="AB2223" s="240"/>
      <c r="AC2223" s="236"/>
      <c r="AD2223" s="237"/>
      <c r="AE2223" s="263"/>
      <c r="AF2223" s="236"/>
      <c r="AG2223" s="236"/>
      <c r="AH2223" s="236"/>
      <c r="AI2223" s="236"/>
      <c r="AJ2223" s="236"/>
      <c r="AK2223" s="236"/>
      <c r="AL2223" s="236"/>
      <c r="AM2223" s="236"/>
      <c r="AN2223" s="240"/>
      <c r="AO2223" s="242"/>
    </row>
    <row r="2224" spans="2:41" ht="12.45" customHeight="1" x14ac:dyDescent="0.3">
      <c r="B2224" s="456"/>
      <c r="C2224" s="430"/>
      <c r="D2224" s="425"/>
      <c r="E2224" s="188" t="s">
        <v>126</v>
      </c>
      <c r="F2224" s="321" t="s">
        <v>38</v>
      </c>
      <c r="G2224" s="259" t="str">
        <f>IF(AND(G2221&lt;&gt;"",G2222&lt;&gt;"",G2223&lt;&gt;""),G2221*G2222*G2223,"")</f>
        <v/>
      </c>
      <c r="H2224" s="259" t="str">
        <f>IF(AND(H2221&lt;&gt;"",H2222&lt;&gt;"",H2223&lt;&gt;""),H2221*H2222*H2223,"")</f>
        <v/>
      </c>
      <c r="I2224" s="259" t="str">
        <f t="shared" ref="I2224:AO2224" si="507">IF(AND(I2221&lt;&gt;"",I2222&lt;&gt;"",I2223&lt;&gt;""),I2221*I2222*I2223,"")</f>
        <v/>
      </c>
      <c r="J2224" s="259" t="str">
        <f t="shared" si="507"/>
        <v/>
      </c>
      <c r="K2224" s="259" t="str">
        <f t="shared" si="507"/>
        <v/>
      </c>
      <c r="L2224" s="259" t="str">
        <f t="shared" si="507"/>
        <v/>
      </c>
      <c r="M2224" s="259" t="str">
        <f t="shared" si="507"/>
        <v/>
      </c>
      <c r="N2224" s="259" t="str">
        <f t="shared" si="507"/>
        <v/>
      </c>
      <c r="O2224" s="259" t="str">
        <f t="shared" si="507"/>
        <v/>
      </c>
      <c r="P2224" s="259" t="str">
        <f t="shared" si="507"/>
        <v/>
      </c>
      <c r="Q2224" s="259" t="str">
        <f t="shared" si="507"/>
        <v/>
      </c>
      <c r="R2224" s="259" t="str">
        <f t="shared" si="507"/>
        <v/>
      </c>
      <c r="S2224" s="259" t="str">
        <f t="shared" si="507"/>
        <v/>
      </c>
      <c r="T2224" s="259" t="str">
        <f t="shared" si="507"/>
        <v/>
      </c>
      <c r="U2224" s="259" t="str">
        <f t="shared" si="507"/>
        <v/>
      </c>
      <c r="V2224" s="259" t="str">
        <f t="shared" si="507"/>
        <v/>
      </c>
      <c r="W2224" s="259" t="str">
        <f t="shared" si="507"/>
        <v/>
      </c>
      <c r="X2224" s="259" t="str">
        <f t="shared" si="507"/>
        <v/>
      </c>
      <c r="Y2224" s="259" t="str">
        <f t="shared" si="507"/>
        <v/>
      </c>
      <c r="Z2224" s="259" t="str">
        <f t="shared" si="507"/>
        <v/>
      </c>
      <c r="AA2224" s="259" t="str">
        <f t="shared" si="507"/>
        <v/>
      </c>
      <c r="AB2224" s="259" t="str">
        <f t="shared" si="507"/>
        <v/>
      </c>
      <c r="AC2224" s="259" t="str">
        <f t="shared" si="507"/>
        <v/>
      </c>
      <c r="AD2224" s="259" t="str">
        <f t="shared" si="507"/>
        <v/>
      </c>
      <c r="AE2224" s="259" t="str">
        <f t="shared" si="507"/>
        <v/>
      </c>
      <c r="AF2224" s="259" t="str">
        <f t="shared" si="507"/>
        <v/>
      </c>
      <c r="AG2224" s="259" t="str">
        <f t="shared" si="507"/>
        <v/>
      </c>
      <c r="AH2224" s="259" t="str">
        <f t="shared" si="507"/>
        <v/>
      </c>
      <c r="AI2224" s="259" t="str">
        <f t="shared" si="507"/>
        <v/>
      </c>
      <c r="AJ2224" s="259" t="str">
        <f t="shared" si="507"/>
        <v/>
      </c>
      <c r="AK2224" s="259" t="str">
        <f t="shared" si="507"/>
        <v/>
      </c>
      <c r="AL2224" s="259" t="str">
        <f t="shared" si="507"/>
        <v/>
      </c>
      <c r="AM2224" s="259" t="str">
        <f t="shared" si="507"/>
        <v/>
      </c>
      <c r="AN2224" s="259" t="str">
        <f t="shared" si="507"/>
        <v/>
      </c>
      <c r="AO2224" s="262" t="str">
        <f t="shared" si="507"/>
        <v/>
      </c>
    </row>
    <row r="2225" spans="2:41" ht="12.45" customHeight="1" x14ac:dyDescent="0.3">
      <c r="B2225" s="456"/>
      <c r="C2225" s="430"/>
      <c r="D2225" s="426" t="s">
        <v>110</v>
      </c>
      <c r="E2225" s="264" t="s">
        <v>46</v>
      </c>
      <c r="F2225" s="203" t="s">
        <v>38</v>
      </c>
      <c r="G2225" s="247"/>
      <c r="H2225" s="247"/>
      <c r="I2225" s="256"/>
      <c r="J2225" s="257"/>
      <c r="K2225" s="257"/>
      <c r="L2225" s="247"/>
      <c r="M2225" s="247"/>
      <c r="N2225" s="250"/>
      <c r="O2225" s="251"/>
      <c r="P2225" s="251"/>
      <c r="Q2225" s="251"/>
      <c r="R2225" s="251"/>
      <c r="S2225" s="251"/>
      <c r="T2225" s="251"/>
      <c r="U2225" s="251"/>
      <c r="V2225" s="251"/>
      <c r="W2225" s="251"/>
      <c r="X2225" s="249"/>
      <c r="Y2225" s="254"/>
      <c r="Z2225" s="249"/>
      <c r="AA2225" s="249"/>
      <c r="AB2225" s="254"/>
      <c r="AC2225" s="249"/>
      <c r="AD2225" s="252"/>
      <c r="AE2225" s="258"/>
      <c r="AF2225" s="249"/>
      <c r="AG2225" s="249"/>
      <c r="AH2225" s="249"/>
      <c r="AI2225" s="249"/>
      <c r="AJ2225" s="249"/>
      <c r="AK2225" s="249"/>
      <c r="AL2225" s="249"/>
      <c r="AM2225" s="249"/>
      <c r="AN2225" s="254"/>
      <c r="AO2225" s="255"/>
    </row>
    <row r="2226" spans="2:41" ht="12.45" customHeight="1" x14ac:dyDescent="0.3">
      <c r="B2226" s="456"/>
      <c r="C2226" s="430"/>
      <c r="D2226" s="424"/>
      <c r="E2226" s="245" t="s">
        <v>109</v>
      </c>
      <c r="F2226" s="203" t="s">
        <v>38</v>
      </c>
      <c r="G2226" s="246"/>
      <c r="H2226" s="203"/>
      <c r="I2226" s="231"/>
      <c r="J2226" s="203"/>
      <c r="K2226" s="218"/>
      <c r="L2226" s="247"/>
      <c r="M2226" s="247"/>
      <c r="N2226" s="203"/>
      <c r="O2226" s="236"/>
      <c r="P2226" s="236"/>
      <c r="Q2226" s="236"/>
      <c r="R2226" s="236"/>
      <c r="S2226" s="236"/>
      <c r="T2226" s="236"/>
      <c r="U2226" s="236"/>
      <c r="V2226" s="236"/>
      <c r="W2226" s="236"/>
      <c r="X2226" s="236"/>
      <c r="Y2226" s="240"/>
      <c r="Z2226" s="236"/>
      <c r="AA2226" s="236"/>
      <c r="AB2226" s="240"/>
      <c r="AC2226" s="249"/>
      <c r="AD2226" s="252"/>
      <c r="AE2226" s="253"/>
      <c r="AF2226" s="236"/>
      <c r="AG2226" s="249"/>
      <c r="AH2226" s="249"/>
      <c r="AI2226" s="249"/>
      <c r="AJ2226" s="249"/>
      <c r="AK2226" s="249"/>
      <c r="AL2226" s="249"/>
      <c r="AM2226" s="236"/>
      <c r="AN2226" s="240"/>
      <c r="AO2226" s="242"/>
    </row>
    <row r="2227" spans="2:41" ht="12.45" customHeight="1" x14ac:dyDescent="0.3">
      <c r="B2227" s="456"/>
      <c r="C2227" s="430"/>
      <c r="D2227" s="424"/>
      <c r="E2227" s="243" t="s">
        <v>127</v>
      </c>
      <c r="F2227" s="203" t="s">
        <v>38</v>
      </c>
      <c r="G2227" s="202"/>
      <c r="H2227" s="203"/>
      <c r="I2227" s="203"/>
      <c r="J2227" s="203"/>
      <c r="K2227" s="218"/>
      <c r="L2227" s="203"/>
      <c r="M2227" s="203"/>
      <c r="N2227" s="203"/>
      <c r="O2227" s="236"/>
      <c r="P2227" s="236"/>
      <c r="Q2227" s="236"/>
      <c r="R2227" s="236"/>
      <c r="S2227" s="236"/>
      <c r="T2227" s="236"/>
      <c r="U2227" s="236"/>
      <c r="V2227" s="236"/>
      <c r="W2227" s="236"/>
      <c r="X2227" s="236"/>
      <c r="Y2227" s="240"/>
      <c r="Z2227" s="236"/>
      <c r="AA2227" s="236"/>
      <c r="AB2227" s="240"/>
      <c r="AC2227" s="236"/>
      <c r="AD2227" s="237"/>
      <c r="AE2227" s="263"/>
      <c r="AF2227" s="236"/>
      <c r="AG2227" s="236"/>
      <c r="AH2227" s="236"/>
      <c r="AI2227" s="236"/>
      <c r="AJ2227" s="236"/>
      <c r="AK2227" s="236"/>
      <c r="AL2227" s="236"/>
      <c r="AM2227" s="236"/>
      <c r="AN2227" s="240"/>
      <c r="AO2227" s="242"/>
    </row>
    <row r="2228" spans="2:41" ht="12.45" customHeight="1" thickBot="1" x14ac:dyDescent="0.35">
      <c r="B2228" s="456"/>
      <c r="C2228" s="431"/>
      <c r="D2228" s="428"/>
      <c r="E2228" s="189" t="s">
        <v>126</v>
      </c>
      <c r="F2228" s="321" t="s">
        <v>38</v>
      </c>
      <c r="G2228" s="265" t="str">
        <f>IF(AND(G2225&lt;&gt;"",G2226&lt;&gt;"",G2227&lt;&gt;""),G2225*G2226*G2227,"")</f>
        <v/>
      </c>
      <c r="H2228" s="265" t="str">
        <f>IF(AND(H2225&lt;&gt;"",H2226&lt;&gt;"",H2227&lt;&gt;""),H2225*H2226*H2227,"")</f>
        <v/>
      </c>
      <c r="I2228" s="265" t="str">
        <f t="shared" ref="I2228:M2228" si="508">IF(AND(I2225&lt;&gt;"",I2226&lt;&gt;"",I2227&lt;&gt;""),I2225*I2226*I2227,"")</f>
        <v/>
      </c>
      <c r="J2228" s="265" t="str">
        <f t="shared" si="508"/>
        <v/>
      </c>
      <c r="K2228" s="265" t="str">
        <f t="shared" si="508"/>
        <v/>
      </c>
      <c r="L2228" s="265" t="str">
        <f t="shared" si="508"/>
        <v/>
      </c>
      <c r="M2228" s="265" t="str">
        <f t="shared" si="508"/>
        <v/>
      </c>
      <c r="N2228" s="265" t="str">
        <f>IF(AND(N2225&lt;&gt;"",N2226&lt;&gt;"",N2227&lt;&gt;""),N2225*N2226*N2227,"")</f>
        <v/>
      </c>
      <c r="O2228" s="265" t="str">
        <f t="shared" ref="O2228:AO2228" si="509">IF(AND(O2225&lt;&gt;"",O2226&lt;&gt;"",O2227&lt;&gt;""),O2225*O2226*O2227,"")</f>
        <v/>
      </c>
      <c r="P2228" s="265" t="str">
        <f t="shared" si="509"/>
        <v/>
      </c>
      <c r="Q2228" s="265" t="str">
        <f t="shared" si="509"/>
        <v/>
      </c>
      <c r="R2228" s="265" t="str">
        <f t="shared" si="509"/>
        <v/>
      </c>
      <c r="S2228" s="265" t="str">
        <f t="shared" si="509"/>
        <v/>
      </c>
      <c r="T2228" s="265" t="str">
        <f t="shared" si="509"/>
        <v/>
      </c>
      <c r="U2228" s="265" t="str">
        <f t="shared" si="509"/>
        <v/>
      </c>
      <c r="V2228" s="265" t="str">
        <f t="shared" si="509"/>
        <v/>
      </c>
      <c r="W2228" s="265" t="str">
        <f t="shared" si="509"/>
        <v/>
      </c>
      <c r="X2228" s="265" t="str">
        <f t="shared" si="509"/>
        <v/>
      </c>
      <c r="Y2228" s="265" t="str">
        <f t="shared" si="509"/>
        <v/>
      </c>
      <c r="Z2228" s="265" t="str">
        <f t="shared" si="509"/>
        <v/>
      </c>
      <c r="AA2228" s="265" t="str">
        <f t="shared" si="509"/>
        <v/>
      </c>
      <c r="AB2228" s="265" t="str">
        <f t="shared" si="509"/>
        <v/>
      </c>
      <c r="AC2228" s="265" t="str">
        <f t="shared" si="509"/>
        <v/>
      </c>
      <c r="AD2228" s="265" t="str">
        <f t="shared" si="509"/>
        <v/>
      </c>
      <c r="AE2228" s="265" t="str">
        <f t="shared" si="509"/>
        <v/>
      </c>
      <c r="AF2228" s="265" t="str">
        <f t="shared" si="509"/>
        <v/>
      </c>
      <c r="AG2228" s="265" t="str">
        <f t="shared" si="509"/>
        <v/>
      </c>
      <c r="AH2228" s="265" t="str">
        <f t="shared" si="509"/>
        <v/>
      </c>
      <c r="AI2228" s="265" t="str">
        <f t="shared" si="509"/>
        <v/>
      </c>
      <c r="AJ2228" s="265" t="str">
        <f t="shared" si="509"/>
        <v/>
      </c>
      <c r="AK2228" s="265" t="str">
        <f t="shared" si="509"/>
        <v/>
      </c>
      <c r="AL2228" s="265" t="str">
        <f t="shared" si="509"/>
        <v/>
      </c>
      <c r="AM2228" s="265" t="str">
        <f t="shared" si="509"/>
        <v/>
      </c>
      <c r="AN2228" s="265" t="str">
        <f t="shared" si="509"/>
        <v/>
      </c>
      <c r="AO2228" s="266" t="str">
        <f t="shared" si="509"/>
        <v/>
      </c>
    </row>
    <row r="2229" spans="2:41" ht="12.45" customHeight="1" x14ac:dyDescent="0.3">
      <c r="B2229" s="456"/>
      <c r="C2229" s="422" t="s">
        <v>113</v>
      </c>
      <c r="D2229" s="424" t="s">
        <v>115</v>
      </c>
      <c r="E2229" s="219" t="s">
        <v>125</v>
      </c>
      <c r="F2229" s="197" t="s">
        <v>38</v>
      </c>
      <c r="G2229" s="197"/>
      <c r="H2229" s="197"/>
      <c r="I2229" s="197"/>
      <c r="J2229" s="197"/>
      <c r="K2229" s="197"/>
      <c r="L2229" s="197"/>
      <c r="M2229" s="197"/>
      <c r="N2229" s="197"/>
      <c r="O2229" s="197"/>
      <c r="P2229" s="197"/>
      <c r="Q2229" s="197"/>
      <c r="R2229" s="197"/>
      <c r="S2229" s="197"/>
      <c r="T2229" s="197"/>
      <c r="U2229" s="197"/>
      <c r="V2229" s="197"/>
      <c r="W2229" s="197"/>
      <c r="X2229" s="197"/>
      <c r="Y2229" s="197"/>
      <c r="Z2229" s="197"/>
      <c r="AA2229" s="197"/>
      <c r="AB2229" s="197"/>
      <c r="AC2229" s="197"/>
      <c r="AD2229" s="197"/>
      <c r="AE2229" s="197"/>
      <c r="AF2229" s="197"/>
      <c r="AG2229" s="197"/>
      <c r="AH2229" s="197"/>
      <c r="AI2229" s="197"/>
      <c r="AJ2229" s="197"/>
      <c r="AK2229" s="197"/>
      <c r="AL2229" s="197"/>
      <c r="AM2229" s="197"/>
      <c r="AN2229" s="197"/>
      <c r="AO2229" s="213"/>
    </row>
    <row r="2230" spans="2:41" ht="12.45" customHeight="1" x14ac:dyDescent="0.3">
      <c r="B2230" s="456"/>
      <c r="C2230" s="422"/>
      <c r="D2230" s="425"/>
      <c r="E2230" s="220" t="s">
        <v>126</v>
      </c>
      <c r="F2230" s="321" t="s">
        <v>38</v>
      </c>
      <c r="G2230" s="198" t="str">
        <f>IF(G2229&lt;&gt;"",G2229*PRINCIPAL!$C$184,"")</f>
        <v/>
      </c>
      <c r="H2230" s="198" t="str">
        <f>IF(H2229&lt;&gt;"",H2229*PRINCIPAL!$C$184,"")</f>
        <v/>
      </c>
      <c r="I2230" s="198" t="str">
        <f>IF(I2229&lt;&gt;"",I2229*PRINCIPAL!$C$184,"")</f>
        <v/>
      </c>
      <c r="J2230" s="198" t="str">
        <f>IF(J2229&lt;&gt;"",J2229*PRINCIPAL!$C$184,"")</f>
        <v/>
      </c>
      <c r="K2230" s="198" t="str">
        <f>IF(K2229&lt;&gt;"",K2229*PRINCIPAL!$C$184,"")</f>
        <v/>
      </c>
      <c r="L2230" s="198" t="str">
        <f>IF(L2229&lt;&gt;"",L2229*PRINCIPAL!$C$184,"")</f>
        <v/>
      </c>
      <c r="M2230" s="198" t="str">
        <f>IF(M2229&lt;&gt;"",M2229*PRINCIPAL!$C$184,"")</f>
        <v/>
      </c>
      <c r="N2230" s="198" t="str">
        <f>IF(N2229&lt;&gt;"",N2229*PRINCIPAL!$C$184,"")</f>
        <v/>
      </c>
      <c r="O2230" s="198" t="str">
        <f>IF(O2229&lt;&gt;"",O2229*PRINCIPAL!$C$184,"")</f>
        <v/>
      </c>
      <c r="P2230" s="198" t="str">
        <f>IF(P2229&lt;&gt;"",P2229*PRINCIPAL!$C$184,"")</f>
        <v/>
      </c>
      <c r="Q2230" s="198" t="str">
        <f>IF(Q2229&lt;&gt;"",Q2229*PRINCIPAL!$C$184,"")</f>
        <v/>
      </c>
      <c r="R2230" s="198" t="str">
        <f>IF(R2229&lt;&gt;"",R2229*PRINCIPAL!$C$184,"")</f>
        <v/>
      </c>
      <c r="S2230" s="198" t="str">
        <f>IF(S2229&lt;&gt;"",S2229*PRINCIPAL!$C$184,"")</f>
        <v/>
      </c>
      <c r="T2230" s="198" t="str">
        <f>IF(T2229&lt;&gt;"",T2229*PRINCIPAL!$C$184,"")</f>
        <v/>
      </c>
      <c r="U2230" s="198" t="str">
        <f>IF(U2229&lt;&gt;"",U2229*PRINCIPAL!$C$184,"")</f>
        <v/>
      </c>
      <c r="V2230" s="198" t="str">
        <f>IF(V2229&lt;&gt;"",V2229*PRINCIPAL!$C$184,"")</f>
        <v/>
      </c>
      <c r="W2230" s="198" t="str">
        <f>IF(W2229&lt;&gt;"",W2229*PRINCIPAL!$C$184,"")</f>
        <v/>
      </c>
      <c r="X2230" s="198" t="str">
        <f>IF(X2229&lt;&gt;"",X2229*PRINCIPAL!$C$184,"")</f>
        <v/>
      </c>
      <c r="Y2230" s="198" t="str">
        <f>IF(Y2229&lt;&gt;"",Y2229*PRINCIPAL!$C$184,"")</f>
        <v/>
      </c>
      <c r="Z2230" s="198" t="str">
        <f>IF(Z2229&lt;&gt;"",Z2229*PRINCIPAL!$C$184,"")</f>
        <v/>
      </c>
      <c r="AA2230" s="198" t="str">
        <f>IF(AA2229&lt;&gt;"",AA2229*PRINCIPAL!$C$184,"")</f>
        <v/>
      </c>
      <c r="AB2230" s="198" t="str">
        <f>IF(AB2229&lt;&gt;"",AB2229*PRINCIPAL!$C$184,"")</f>
        <v/>
      </c>
      <c r="AC2230" s="198" t="str">
        <f>IF(AC2229&lt;&gt;"",AC2229*PRINCIPAL!$C$184,"")</f>
        <v/>
      </c>
      <c r="AD2230" s="198" t="str">
        <f>IF(AD2229&lt;&gt;"",AD2229*PRINCIPAL!$C$184,"")</f>
        <v/>
      </c>
      <c r="AE2230" s="198" t="str">
        <f>IF(AE2229&lt;&gt;"",AE2229*PRINCIPAL!$C$184,"")</f>
        <v/>
      </c>
      <c r="AF2230" s="198" t="str">
        <f>IF(AF2229&lt;&gt;"",AF2229*PRINCIPAL!$C$184,"")</f>
        <v/>
      </c>
      <c r="AG2230" s="198" t="str">
        <f>IF(AG2229&lt;&gt;"",AG2229*PRINCIPAL!$C$184,"")</f>
        <v/>
      </c>
      <c r="AH2230" s="198" t="str">
        <f>IF(AH2229&lt;&gt;"",AH2229*PRINCIPAL!$C$184,"")</f>
        <v/>
      </c>
      <c r="AI2230" s="198" t="str">
        <f>IF(AI2229&lt;&gt;"",AI2229*PRINCIPAL!$C$184,"")</f>
        <v/>
      </c>
      <c r="AJ2230" s="198" t="str">
        <f>IF(AJ2229&lt;&gt;"",AJ2229*PRINCIPAL!$C$184,"")</f>
        <v/>
      </c>
      <c r="AK2230" s="198" t="str">
        <f>IF(AK2229&lt;&gt;"",AK2229*PRINCIPAL!$C$184,"")</f>
        <v/>
      </c>
      <c r="AL2230" s="198" t="str">
        <f>IF(AL2229&lt;&gt;"",AL2229*PRINCIPAL!$C$184,"")</f>
        <v/>
      </c>
      <c r="AM2230" s="198" t="str">
        <f>IF(AM2229&lt;&gt;"",AM2229*PRINCIPAL!$C$184,"")</f>
        <v/>
      </c>
      <c r="AN2230" s="198" t="str">
        <f>IF(AN2229&lt;&gt;"",AN2229*PRINCIPAL!$C$184,"")</f>
        <v/>
      </c>
      <c r="AO2230" s="290" t="str">
        <f>IF(AO2229&lt;&gt;"",AO2229*PRINCIPAL!$C$184,"")</f>
        <v/>
      </c>
    </row>
    <row r="2231" spans="2:41" ht="12.45" customHeight="1" x14ac:dyDescent="0.3">
      <c r="B2231" s="456"/>
      <c r="C2231" s="422"/>
      <c r="D2231" s="426" t="s">
        <v>115</v>
      </c>
      <c r="E2231" s="222" t="s">
        <v>125</v>
      </c>
      <c r="F2231" s="203" t="s">
        <v>38</v>
      </c>
      <c r="G2231" s="203"/>
      <c r="H2231" s="203"/>
      <c r="I2231" s="203"/>
      <c r="J2231" s="203"/>
      <c r="K2231" s="203"/>
      <c r="L2231" s="203"/>
      <c r="M2231" s="203"/>
      <c r="N2231" s="203"/>
      <c r="O2231" s="203"/>
      <c r="P2231" s="203"/>
      <c r="Q2231" s="203"/>
      <c r="R2231" s="203"/>
      <c r="S2231" s="203"/>
      <c r="T2231" s="203"/>
      <c r="U2231" s="203"/>
      <c r="V2231" s="203"/>
      <c r="W2231" s="203"/>
      <c r="X2231" s="203"/>
      <c r="Y2231" s="203"/>
      <c r="Z2231" s="203"/>
      <c r="AA2231" s="203"/>
      <c r="AB2231" s="203"/>
      <c r="AC2231" s="203"/>
      <c r="AD2231" s="203"/>
      <c r="AE2231" s="203"/>
      <c r="AF2231" s="203"/>
      <c r="AG2231" s="203"/>
      <c r="AH2231" s="203"/>
      <c r="AI2231" s="203"/>
      <c r="AJ2231" s="203"/>
      <c r="AK2231" s="203"/>
      <c r="AL2231" s="203"/>
      <c r="AM2231" s="203"/>
      <c r="AN2231" s="203"/>
      <c r="AO2231" s="214"/>
    </row>
    <row r="2232" spans="2:41" ht="12.45" customHeight="1" x14ac:dyDescent="0.3">
      <c r="B2232" s="456"/>
      <c r="C2232" s="422"/>
      <c r="D2232" s="425"/>
      <c r="E2232" s="220" t="s">
        <v>126</v>
      </c>
      <c r="F2232" s="321" t="s">
        <v>38</v>
      </c>
      <c r="G2232" s="204" t="str">
        <f>IF(G2231&lt;&gt;"",G2231*PRINCIPAL!$C$184,"")</f>
        <v/>
      </c>
      <c r="H2232" s="204" t="str">
        <f>IF(H2231&lt;&gt;"",H2231*PRINCIPAL!$C$184,"")</f>
        <v/>
      </c>
      <c r="I2232" s="204" t="str">
        <f>IF(I2231&lt;&gt;"",I2231*PRINCIPAL!$C$184,"")</f>
        <v/>
      </c>
      <c r="J2232" s="204" t="str">
        <f>IF(J2231&lt;&gt;"",J2231*PRINCIPAL!$C$184,"")</f>
        <v/>
      </c>
      <c r="K2232" s="204" t="str">
        <f>IF(K2231&lt;&gt;"",K2231*PRINCIPAL!$C$184,"")</f>
        <v/>
      </c>
      <c r="L2232" s="204" t="str">
        <f>IF(L2231&lt;&gt;"",L2231*PRINCIPAL!$C$184,"")</f>
        <v/>
      </c>
      <c r="M2232" s="204" t="str">
        <f>IF(M2231&lt;&gt;"",M2231*PRINCIPAL!$C$184,"")</f>
        <v/>
      </c>
      <c r="N2232" s="204" t="str">
        <f>IF(N2231&lt;&gt;"",N2231*PRINCIPAL!$C$184,"")</f>
        <v/>
      </c>
      <c r="O2232" s="204" t="str">
        <f>IF(O2231&lt;&gt;"",O2231*PRINCIPAL!$C$184,"")</f>
        <v/>
      </c>
      <c r="P2232" s="204" t="str">
        <f>IF(P2231&lt;&gt;"",P2231*PRINCIPAL!$C$184,"")</f>
        <v/>
      </c>
      <c r="Q2232" s="204" t="str">
        <f>IF(Q2231&lt;&gt;"",Q2231*PRINCIPAL!$C$184,"")</f>
        <v/>
      </c>
      <c r="R2232" s="204" t="str">
        <f>IF(R2231&lt;&gt;"",R2231*PRINCIPAL!$C$184,"")</f>
        <v/>
      </c>
      <c r="S2232" s="204" t="str">
        <f>IF(S2231&lt;&gt;"",S2231*PRINCIPAL!$C$184,"")</f>
        <v/>
      </c>
      <c r="T2232" s="204" t="str">
        <f>IF(T2231&lt;&gt;"",T2231*PRINCIPAL!$C$184,"")</f>
        <v/>
      </c>
      <c r="U2232" s="204" t="str">
        <f>IF(U2231&lt;&gt;"",U2231*PRINCIPAL!$C$184,"")</f>
        <v/>
      </c>
      <c r="V2232" s="204" t="str">
        <f>IF(V2231&lt;&gt;"",V2231*PRINCIPAL!$C$184,"")</f>
        <v/>
      </c>
      <c r="W2232" s="204" t="str">
        <f>IF(W2231&lt;&gt;"",W2231*PRINCIPAL!$C$184,"")</f>
        <v/>
      </c>
      <c r="X2232" s="204" t="str">
        <f>IF(X2231&lt;&gt;"",X2231*PRINCIPAL!$C$184,"")</f>
        <v/>
      </c>
      <c r="Y2232" s="204" t="str">
        <f>IF(Y2231&lt;&gt;"",Y2231*PRINCIPAL!$C$184,"")</f>
        <v/>
      </c>
      <c r="Z2232" s="204" t="str">
        <f>IF(Z2231&lt;&gt;"",Z2231*PRINCIPAL!$C$184,"")</f>
        <v/>
      </c>
      <c r="AA2232" s="204" t="str">
        <f>IF(AA2231&lt;&gt;"",AA2231*PRINCIPAL!$C$184,"")</f>
        <v/>
      </c>
      <c r="AB2232" s="204" t="str">
        <f>IF(AB2231&lt;&gt;"",AB2231*PRINCIPAL!$C$184,"")</f>
        <v/>
      </c>
      <c r="AC2232" s="204" t="str">
        <f>IF(AC2231&lt;&gt;"",AC2231*PRINCIPAL!$C$184,"")</f>
        <v/>
      </c>
      <c r="AD2232" s="204" t="str">
        <f>IF(AD2231&lt;&gt;"",AD2231*PRINCIPAL!$C$184,"")</f>
        <v/>
      </c>
      <c r="AE2232" s="204" t="str">
        <f>IF(AE2231&lt;&gt;"",AE2231*PRINCIPAL!$C$184,"")</f>
        <v/>
      </c>
      <c r="AF2232" s="204" t="str">
        <f>IF(AF2231&lt;&gt;"",AF2231*PRINCIPAL!$C$184,"")</f>
        <v/>
      </c>
      <c r="AG2232" s="204" t="str">
        <f>IF(AG2231&lt;&gt;"",AG2231*PRINCIPAL!$C$184,"")</f>
        <v/>
      </c>
      <c r="AH2232" s="204" t="str">
        <f>IF(AH2231&lt;&gt;"",AH2231*PRINCIPAL!$C$184,"")</f>
        <v/>
      </c>
      <c r="AI2232" s="204" t="str">
        <f>IF(AI2231&lt;&gt;"",AI2231*PRINCIPAL!$C$184,"")</f>
        <v/>
      </c>
      <c r="AJ2232" s="204" t="str">
        <f>IF(AJ2231&lt;&gt;"",AJ2231*PRINCIPAL!$C$184,"")</f>
        <v/>
      </c>
      <c r="AK2232" s="204" t="str">
        <f>IF(AK2231&lt;&gt;"",AK2231*PRINCIPAL!$C$184,"")</f>
        <v/>
      </c>
      <c r="AL2232" s="204" t="str">
        <f>IF(AL2231&lt;&gt;"",AL2231*PRINCIPAL!$C$184,"")</f>
        <v/>
      </c>
      <c r="AM2232" s="204" t="str">
        <f>IF(AM2231&lt;&gt;"",AM2231*PRINCIPAL!$C$184,"")</f>
        <v/>
      </c>
      <c r="AN2232" s="204" t="str">
        <f>IF(AN2231&lt;&gt;"",AN2231*PRINCIPAL!$C$184,"")</f>
        <v/>
      </c>
      <c r="AO2232" s="210" t="str">
        <f>IF(AO2231&lt;&gt;"",AO2231*PRINCIPAL!$C$184,"")</f>
        <v/>
      </c>
    </row>
    <row r="2233" spans="2:41" ht="12.45" customHeight="1" x14ac:dyDescent="0.3">
      <c r="B2233" s="456"/>
      <c r="C2233" s="422"/>
      <c r="D2233" s="426" t="s">
        <v>115</v>
      </c>
      <c r="E2233" s="222" t="s">
        <v>125</v>
      </c>
      <c r="F2233" s="203" t="s">
        <v>38</v>
      </c>
      <c r="G2233" s="203"/>
      <c r="H2233" s="203"/>
      <c r="I2233" s="203"/>
      <c r="J2233" s="203"/>
      <c r="K2233" s="203"/>
      <c r="L2233" s="203"/>
      <c r="M2233" s="203"/>
      <c r="N2233" s="203"/>
      <c r="O2233" s="203"/>
      <c r="P2233" s="203"/>
      <c r="Q2233" s="203"/>
      <c r="R2233" s="203"/>
      <c r="S2233" s="203"/>
      <c r="T2233" s="203"/>
      <c r="U2233" s="203"/>
      <c r="V2233" s="203"/>
      <c r="W2233" s="203"/>
      <c r="X2233" s="203"/>
      <c r="Y2233" s="203"/>
      <c r="Z2233" s="203"/>
      <c r="AA2233" s="203"/>
      <c r="AB2233" s="203"/>
      <c r="AC2233" s="203"/>
      <c r="AD2233" s="203"/>
      <c r="AE2233" s="203"/>
      <c r="AF2233" s="203"/>
      <c r="AG2233" s="203"/>
      <c r="AH2233" s="203"/>
      <c r="AI2233" s="203"/>
      <c r="AJ2233" s="203"/>
      <c r="AK2233" s="203"/>
      <c r="AL2233" s="203"/>
      <c r="AM2233" s="203"/>
      <c r="AN2233" s="203"/>
      <c r="AO2233" s="214"/>
    </row>
    <row r="2234" spans="2:41" ht="12.45" customHeight="1" x14ac:dyDescent="0.3">
      <c r="B2234" s="456"/>
      <c r="C2234" s="422"/>
      <c r="D2234" s="425"/>
      <c r="E2234" s="220" t="s">
        <v>126</v>
      </c>
      <c r="F2234" s="321" t="s">
        <v>38</v>
      </c>
      <c r="G2234" s="204" t="str">
        <f>IF(G2233&lt;&gt;"",G2233*PRINCIPAL!$C$184,"")</f>
        <v/>
      </c>
      <c r="H2234" s="204" t="str">
        <f>IF(H2233&lt;&gt;"",H2233*PRINCIPAL!$C$184,"")</f>
        <v/>
      </c>
      <c r="I2234" s="204" t="str">
        <f>IF(I2233&lt;&gt;"",I2233*PRINCIPAL!$C$184,"")</f>
        <v/>
      </c>
      <c r="J2234" s="204" t="str">
        <f>IF(J2233&lt;&gt;"",J2233*PRINCIPAL!$C$184,"")</f>
        <v/>
      </c>
      <c r="K2234" s="204" t="str">
        <f>IF(K2233&lt;&gt;"",K2233*PRINCIPAL!$C$184,"")</f>
        <v/>
      </c>
      <c r="L2234" s="204" t="str">
        <f>IF(L2233&lt;&gt;"",L2233*PRINCIPAL!$C$184,"")</f>
        <v/>
      </c>
      <c r="M2234" s="204" t="str">
        <f>IF(M2233&lt;&gt;"",M2233*PRINCIPAL!$C$184,"")</f>
        <v/>
      </c>
      <c r="N2234" s="204" t="str">
        <f>IF(N2233&lt;&gt;"",N2233*PRINCIPAL!$C$184,"")</f>
        <v/>
      </c>
      <c r="O2234" s="204" t="str">
        <f>IF(O2233&lt;&gt;"",O2233*PRINCIPAL!$C$184,"")</f>
        <v/>
      </c>
      <c r="P2234" s="204" t="str">
        <f>IF(P2233&lt;&gt;"",P2233*PRINCIPAL!$C$184,"")</f>
        <v/>
      </c>
      <c r="Q2234" s="204" t="str">
        <f>IF(Q2233&lt;&gt;"",Q2233*PRINCIPAL!$C$184,"")</f>
        <v/>
      </c>
      <c r="R2234" s="204" t="str">
        <f>IF(R2233&lt;&gt;"",R2233*PRINCIPAL!$C$184,"")</f>
        <v/>
      </c>
      <c r="S2234" s="204" t="str">
        <f>IF(S2233&lt;&gt;"",S2233*PRINCIPAL!$C$184,"")</f>
        <v/>
      </c>
      <c r="T2234" s="204" t="str">
        <f>IF(T2233&lt;&gt;"",T2233*PRINCIPAL!$C$184,"")</f>
        <v/>
      </c>
      <c r="U2234" s="204" t="str">
        <f>IF(U2233&lt;&gt;"",U2233*PRINCIPAL!$C$184,"")</f>
        <v/>
      </c>
      <c r="V2234" s="204" t="str">
        <f>IF(V2233&lt;&gt;"",V2233*PRINCIPAL!$C$184,"")</f>
        <v/>
      </c>
      <c r="W2234" s="204" t="str">
        <f>IF(W2233&lt;&gt;"",W2233*PRINCIPAL!$C$184,"")</f>
        <v/>
      </c>
      <c r="X2234" s="204" t="str">
        <f>IF(X2233&lt;&gt;"",X2233*PRINCIPAL!$C$184,"")</f>
        <v/>
      </c>
      <c r="Y2234" s="204" t="str">
        <f>IF(Y2233&lt;&gt;"",Y2233*PRINCIPAL!$C$184,"")</f>
        <v/>
      </c>
      <c r="Z2234" s="204" t="str">
        <f>IF(Z2233&lt;&gt;"",Z2233*PRINCIPAL!$C$184,"")</f>
        <v/>
      </c>
      <c r="AA2234" s="204" t="str">
        <f>IF(AA2233&lt;&gt;"",AA2233*PRINCIPAL!$C$184,"")</f>
        <v/>
      </c>
      <c r="AB2234" s="204" t="str">
        <f>IF(AB2233&lt;&gt;"",AB2233*PRINCIPAL!$C$184,"")</f>
        <v/>
      </c>
      <c r="AC2234" s="204" t="str">
        <f>IF(AC2233&lt;&gt;"",AC2233*PRINCIPAL!$C$184,"")</f>
        <v/>
      </c>
      <c r="AD2234" s="204" t="str">
        <f>IF(AD2233&lt;&gt;"",AD2233*PRINCIPAL!$C$184,"")</f>
        <v/>
      </c>
      <c r="AE2234" s="204" t="str">
        <f>IF(AE2233&lt;&gt;"",AE2233*PRINCIPAL!$C$184,"")</f>
        <v/>
      </c>
      <c r="AF2234" s="204" t="str">
        <f>IF(AF2233&lt;&gt;"",AF2233*PRINCIPAL!$C$184,"")</f>
        <v/>
      </c>
      <c r="AG2234" s="204" t="str">
        <f>IF(AG2233&lt;&gt;"",AG2233*PRINCIPAL!$C$184,"")</f>
        <v/>
      </c>
      <c r="AH2234" s="204" t="str">
        <f>IF(AH2233&lt;&gt;"",AH2233*PRINCIPAL!$C$184,"")</f>
        <v/>
      </c>
      <c r="AI2234" s="204" t="str">
        <f>IF(AI2233&lt;&gt;"",AI2233*PRINCIPAL!$C$184,"")</f>
        <v/>
      </c>
      <c r="AJ2234" s="204" t="str">
        <f>IF(AJ2233&lt;&gt;"",AJ2233*PRINCIPAL!$C$184,"")</f>
        <v/>
      </c>
      <c r="AK2234" s="204" t="str">
        <f>IF(AK2233&lt;&gt;"",AK2233*PRINCIPAL!$C$184,"")</f>
        <v/>
      </c>
      <c r="AL2234" s="204" t="str">
        <f>IF(AL2233&lt;&gt;"",AL2233*PRINCIPAL!$C$184,"")</f>
        <v/>
      </c>
      <c r="AM2234" s="204" t="str">
        <f>IF(AM2233&lt;&gt;"",AM2233*PRINCIPAL!$C$184,"")</f>
        <v/>
      </c>
      <c r="AN2234" s="204" t="str">
        <f>IF(AN2233&lt;&gt;"",AN2233*PRINCIPAL!$C$184,"")</f>
        <v/>
      </c>
      <c r="AO2234" s="210" t="str">
        <f>IF(AO2233&lt;&gt;"",AO2233*PRINCIPAL!$C$184,"")</f>
        <v/>
      </c>
    </row>
    <row r="2235" spans="2:41" ht="12.45" customHeight="1" x14ac:dyDescent="0.3">
      <c r="B2235" s="456"/>
      <c r="C2235" s="422"/>
      <c r="D2235" s="426" t="s">
        <v>115</v>
      </c>
      <c r="E2235" s="222" t="s">
        <v>125</v>
      </c>
      <c r="F2235" s="203" t="s">
        <v>38</v>
      </c>
      <c r="G2235" s="203"/>
      <c r="H2235" s="203"/>
      <c r="I2235" s="203"/>
      <c r="J2235" s="203"/>
      <c r="K2235" s="203"/>
      <c r="L2235" s="203"/>
      <c r="M2235" s="203"/>
      <c r="N2235" s="203"/>
      <c r="O2235" s="203"/>
      <c r="P2235" s="203"/>
      <c r="Q2235" s="203"/>
      <c r="R2235" s="203"/>
      <c r="S2235" s="203"/>
      <c r="T2235" s="203"/>
      <c r="U2235" s="203"/>
      <c r="V2235" s="203"/>
      <c r="W2235" s="203"/>
      <c r="X2235" s="203"/>
      <c r="Y2235" s="203"/>
      <c r="Z2235" s="203"/>
      <c r="AA2235" s="203"/>
      <c r="AB2235" s="203"/>
      <c r="AC2235" s="203"/>
      <c r="AD2235" s="203"/>
      <c r="AE2235" s="203"/>
      <c r="AF2235" s="203"/>
      <c r="AG2235" s="203"/>
      <c r="AH2235" s="203"/>
      <c r="AI2235" s="203"/>
      <c r="AJ2235" s="203"/>
      <c r="AK2235" s="203"/>
      <c r="AL2235" s="203"/>
      <c r="AM2235" s="203"/>
      <c r="AN2235" s="203"/>
      <c r="AO2235" s="214"/>
    </row>
    <row r="2236" spans="2:41" ht="12.45" customHeight="1" x14ac:dyDescent="0.3">
      <c r="B2236" s="456"/>
      <c r="C2236" s="422"/>
      <c r="D2236" s="425"/>
      <c r="E2236" s="220" t="s">
        <v>126</v>
      </c>
      <c r="F2236" s="321" t="s">
        <v>38</v>
      </c>
      <c r="G2236" s="204" t="str">
        <f>IF(G2235&lt;&gt;"",G2235*PRINCIPAL!$C$184,"")</f>
        <v/>
      </c>
      <c r="H2236" s="204" t="str">
        <f>IF(H2235&lt;&gt;"",H2235*PRINCIPAL!$C$184,"")</f>
        <v/>
      </c>
      <c r="I2236" s="204" t="str">
        <f>IF(I2235&lt;&gt;"",I2235*PRINCIPAL!$C$184,"")</f>
        <v/>
      </c>
      <c r="J2236" s="204" t="str">
        <f>IF(J2235&lt;&gt;"",J2235*PRINCIPAL!$C$184,"")</f>
        <v/>
      </c>
      <c r="K2236" s="204" t="str">
        <f>IF(K2235&lt;&gt;"",K2235*PRINCIPAL!$C$184,"")</f>
        <v/>
      </c>
      <c r="L2236" s="204" t="str">
        <f>IF(L2235&lt;&gt;"",L2235*PRINCIPAL!$C$184,"")</f>
        <v/>
      </c>
      <c r="M2236" s="204" t="str">
        <f>IF(M2235&lt;&gt;"",M2235*PRINCIPAL!$C$184,"")</f>
        <v/>
      </c>
      <c r="N2236" s="204" t="str">
        <f>IF(N2235&lt;&gt;"",N2235*PRINCIPAL!$C$184,"")</f>
        <v/>
      </c>
      <c r="O2236" s="204" t="str">
        <f>IF(O2235&lt;&gt;"",O2235*PRINCIPAL!$C$184,"")</f>
        <v/>
      </c>
      <c r="P2236" s="204" t="str">
        <f>IF(P2235&lt;&gt;"",P2235*PRINCIPAL!$C$184,"")</f>
        <v/>
      </c>
      <c r="Q2236" s="204" t="str">
        <f>IF(Q2235&lt;&gt;"",Q2235*PRINCIPAL!$C$184,"")</f>
        <v/>
      </c>
      <c r="R2236" s="204" t="str">
        <f>IF(R2235&lt;&gt;"",R2235*PRINCIPAL!$C$184,"")</f>
        <v/>
      </c>
      <c r="S2236" s="204" t="str">
        <f>IF(S2235&lt;&gt;"",S2235*PRINCIPAL!$C$184,"")</f>
        <v/>
      </c>
      <c r="T2236" s="204" t="str">
        <f>IF(T2235&lt;&gt;"",T2235*PRINCIPAL!$C$184,"")</f>
        <v/>
      </c>
      <c r="U2236" s="204" t="str">
        <f>IF(U2235&lt;&gt;"",U2235*PRINCIPAL!$C$184,"")</f>
        <v/>
      </c>
      <c r="V2236" s="204" t="str">
        <f>IF(V2235&lt;&gt;"",V2235*PRINCIPAL!$C$184,"")</f>
        <v/>
      </c>
      <c r="W2236" s="204" t="str">
        <f>IF(W2235&lt;&gt;"",W2235*PRINCIPAL!$C$184,"")</f>
        <v/>
      </c>
      <c r="X2236" s="204" t="str">
        <f>IF(X2235&lt;&gt;"",X2235*PRINCIPAL!$C$184,"")</f>
        <v/>
      </c>
      <c r="Y2236" s="204" t="str">
        <f>IF(Y2235&lt;&gt;"",Y2235*PRINCIPAL!$C$184,"")</f>
        <v/>
      </c>
      <c r="Z2236" s="204" t="str">
        <f>IF(Z2235&lt;&gt;"",Z2235*PRINCIPAL!$C$184,"")</f>
        <v/>
      </c>
      <c r="AA2236" s="204" t="str">
        <f>IF(AA2235&lt;&gt;"",AA2235*PRINCIPAL!$C$184,"")</f>
        <v/>
      </c>
      <c r="AB2236" s="204" t="str">
        <f>IF(AB2235&lt;&gt;"",AB2235*PRINCIPAL!$C$184,"")</f>
        <v/>
      </c>
      <c r="AC2236" s="204" t="str">
        <f>IF(AC2235&lt;&gt;"",AC2235*PRINCIPAL!$C$184,"")</f>
        <v/>
      </c>
      <c r="AD2236" s="204" t="str">
        <f>IF(AD2235&lt;&gt;"",AD2235*PRINCIPAL!$C$184,"")</f>
        <v/>
      </c>
      <c r="AE2236" s="204" t="str">
        <f>IF(AE2235&lt;&gt;"",AE2235*PRINCIPAL!$C$184,"")</f>
        <v/>
      </c>
      <c r="AF2236" s="204" t="str">
        <f>IF(AF2235&lt;&gt;"",AF2235*PRINCIPAL!$C$184,"")</f>
        <v/>
      </c>
      <c r="AG2236" s="204" t="str">
        <f>IF(AG2235&lt;&gt;"",AG2235*PRINCIPAL!$C$184,"")</f>
        <v/>
      </c>
      <c r="AH2236" s="204" t="str">
        <f>IF(AH2235&lt;&gt;"",AH2235*PRINCIPAL!$C$184,"")</f>
        <v/>
      </c>
      <c r="AI2236" s="204" t="str">
        <f>IF(AI2235&lt;&gt;"",AI2235*PRINCIPAL!$C$184,"")</f>
        <v/>
      </c>
      <c r="AJ2236" s="204" t="str">
        <f>IF(AJ2235&lt;&gt;"",AJ2235*PRINCIPAL!$C$184,"")</f>
        <v/>
      </c>
      <c r="AK2236" s="204" t="str">
        <f>IF(AK2235&lt;&gt;"",AK2235*PRINCIPAL!$C$184,"")</f>
        <v/>
      </c>
      <c r="AL2236" s="204" t="str">
        <f>IF(AL2235&lt;&gt;"",AL2235*PRINCIPAL!$C$184,"")</f>
        <v/>
      </c>
      <c r="AM2236" s="204" t="str">
        <f>IF(AM2235&lt;&gt;"",AM2235*PRINCIPAL!$C$184,"")</f>
        <v/>
      </c>
      <c r="AN2236" s="204" t="str">
        <f>IF(AN2235&lt;&gt;"",AN2235*PRINCIPAL!$C$184,"")</f>
        <v/>
      </c>
      <c r="AO2236" s="210" t="str">
        <f>IF(AO2235&lt;&gt;"",AO2235*PRINCIPAL!$C$184,"")</f>
        <v/>
      </c>
    </row>
    <row r="2237" spans="2:41" ht="12.45" customHeight="1" x14ac:dyDescent="0.3">
      <c r="B2237" s="456"/>
      <c r="C2237" s="422"/>
      <c r="D2237" s="426" t="s">
        <v>115</v>
      </c>
      <c r="E2237" s="222" t="s">
        <v>125</v>
      </c>
      <c r="F2237" s="203" t="s">
        <v>38</v>
      </c>
      <c r="G2237" s="203"/>
      <c r="H2237" s="203"/>
      <c r="I2237" s="203"/>
      <c r="J2237" s="203"/>
      <c r="K2237" s="203"/>
      <c r="L2237" s="203"/>
      <c r="M2237" s="203"/>
      <c r="N2237" s="203"/>
      <c r="O2237" s="203"/>
      <c r="P2237" s="203"/>
      <c r="Q2237" s="203"/>
      <c r="R2237" s="203"/>
      <c r="S2237" s="203"/>
      <c r="T2237" s="203"/>
      <c r="U2237" s="203"/>
      <c r="V2237" s="203"/>
      <c r="W2237" s="203"/>
      <c r="X2237" s="203"/>
      <c r="Y2237" s="203"/>
      <c r="Z2237" s="203"/>
      <c r="AA2237" s="203"/>
      <c r="AB2237" s="203"/>
      <c r="AC2237" s="203"/>
      <c r="AD2237" s="203"/>
      <c r="AE2237" s="203"/>
      <c r="AF2237" s="203"/>
      <c r="AG2237" s="203"/>
      <c r="AH2237" s="203"/>
      <c r="AI2237" s="203"/>
      <c r="AJ2237" s="203"/>
      <c r="AK2237" s="203"/>
      <c r="AL2237" s="203"/>
      <c r="AM2237" s="203"/>
      <c r="AN2237" s="203"/>
      <c r="AO2237" s="214"/>
    </row>
    <row r="2238" spans="2:41" ht="12.45" customHeight="1" thickBot="1" x14ac:dyDescent="0.35">
      <c r="B2238" s="457"/>
      <c r="C2238" s="423"/>
      <c r="D2238" s="427"/>
      <c r="E2238" s="291" t="s">
        <v>126</v>
      </c>
      <c r="F2238" s="323" t="s">
        <v>38</v>
      </c>
      <c r="G2238" s="288" t="str">
        <f>IF(G2237&lt;&gt;"",G2237*PRINCIPAL!$C$184,"")</f>
        <v/>
      </c>
      <c r="H2238" s="288" t="str">
        <f>IF(H2237&lt;&gt;"",H2237*PRINCIPAL!$C$184,"")</f>
        <v/>
      </c>
      <c r="I2238" s="288" t="str">
        <f>IF(I2237&lt;&gt;"",I2237*PRINCIPAL!$C$184,"")</f>
        <v/>
      </c>
      <c r="J2238" s="288" t="str">
        <f>IF(J2237&lt;&gt;"",J2237*PRINCIPAL!$C$184,"")</f>
        <v/>
      </c>
      <c r="K2238" s="288" t="str">
        <f>IF(K2237&lt;&gt;"",K2237*PRINCIPAL!$C$184,"")</f>
        <v/>
      </c>
      <c r="L2238" s="288" t="str">
        <f>IF(L2237&lt;&gt;"",L2237*PRINCIPAL!$C$184,"")</f>
        <v/>
      </c>
      <c r="M2238" s="288" t="str">
        <f>IF(M2237&lt;&gt;"",M2237*PRINCIPAL!$C$184,"")</f>
        <v/>
      </c>
      <c r="N2238" s="288" t="str">
        <f>IF(N2237&lt;&gt;"",N2237*PRINCIPAL!$C$184,"")</f>
        <v/>
      </c>
      <c r="O2238" s="288" t="str">
        <f>IF(O2237&lt;&gt;"",O2237*PRINCIPAL!$C$184,"")</f>
        <v/>
      </c>
      <c r="P2238" s="288" t="str">
        <f>IF(P2237&lt;&gt;"",P2237*PRINCIPAL!$C$184,"")</f>
        <v/>
      </c>
      <c r="Q2238" s="288" t="str">
        <f>IF(Q2237&lt;&gt;"",Q2237*PRINCIPAL!$C$184,"")</f>
        <v/>
      </c>
      <c r="R2238" s="288" t="str">
        <f>IF(R2237&lt;&gt;"",R2237*PRINCIPAL!$C$184,"")</f>
        <v/>
      </c>
      <c r="S2238" s="288" t="str">
        <f>IF(S2237&lt;&gt;"",S2237*PRINCIPAL!$C$184,"")</f>
        <v/>
      </c>
      <c r="T2238" s="288" t="str">
        <f>IF(T2237&lt;&gt;"",T2237*PRINCIPAL!$C$184,"")</f>
        <v/>
      </c>
      <c r="U2238" s="288" t="str">
        <f>IF(U2237&lt;&gt;"",U2237*PRINCIPAL!$C$184,"")</f>
        <v/>
      </c>
      <c r="V2238" s="288" t="str">
        <f>IF(V2237&lt;&gt;"",V2237*PRINCIPAL!$C$184,"")</f>
        <v/>
      </c>
      <c r="W2238" s="288" t="str">
        <f>IF(W2237&lt;&gt;"",W2237*PRINCIPAL!$C$184,"")</f>
        <v/>
      </c>
      <c r="X2238" s="288" t="str">
        <f>IF(X2237&lt;&gt;"",X2237*PRINCIPAL!$C$184,"")</f>
        <v/>
      </c>
      <c r="Y2238" s="288" t="str">
        <f>IF(Y2237&lt;&gt;"",Y2237*PRINCIPAL!$C$184,"")</f>
        <v/>
      </c>
      <c r="Z2238" s="288" t="str">
        <f>IF(Z2237&lt;&gt;"",Z2237*PRINCIPAL!$C$184,"")</f>
        <v/>
      </c>
      <c r="AA2238" s="288" t="str">
        <f>IF(AA2237&lt;&gt;"",AA2237*PRINCIPAL!$C$184,"")</f>
        <v/>
      </c>
      <c r="AB2238" s="288" t="str">
        <f>IF(AB2237&lt;&gt;"",AB2237*PRINCIPAL!$C$184,"")</f>
        <v/>
      </c>
      <c r="AC2238" s="288" t="str">
        <f>IF(AC2237&lt;&gt;"",AC2237*PRINCIPAL!$C$184,"")</f>
        <v/>
      </c>
      <c r="AD2238" s="288" t="str">
        <f>IF(AD2237&lt;&gt;"",AD2237*PRINCIPAL!$C$184,"")</f>
        <v/>
      </c>
      <c r="AE2238" s="288" t="str">
        <f>IF(AE2237&lt;&gt;"",AE2237*PRINCIPAL!$C$184,"")</f>
        <v/>
      </c>
      <c r="AF2238" s="288" t="str">
        <f>IF(AF2237&lt;&gt;"",AF2237*PRINCIPAL!$C$184,"")</f>
        <v/>
      </c>
      <c r="AG2238" s="288" t="str">
        <f>IF(AG2237&lt;&gt;"",AG2237*PRINCIPAL!$C$184,"")</f>
        <v/>
      </c>
      <c r="AH2238" s="288" t="str">
        <f>IF(AH2237&lt;&gt;"",AH2237*PRINCIPAL!$C$184,"")</f>
        <v/>
      </c>
      <c r="AI2238" s="288" t="str">
        <f>IF(AI2237&lt;&gt;"",AI2237*PRINCIPAL!$C$184,"")</f>
        <v/>
      </c>
      <c r="AJ2238" s="288" t="str">
        <f>IF(AJ2237&lt;&gt;"",AJ2237*PRINCIPAL!$C$184,"")</f>
        <v/>
      </c>
      <c r="AK2238" s="288" t="str">
        <f>IF(AK2237&lt;&gt;"",AK2237*PRINCIPAL!$C$184,"")</f>
        <v/>
      </c>
      <c r="AL2238" s="288" t="str">
        <f>IF(AL2237&lt;&gt;"",AL2237*PRINCIPAL!$C$184,"")</f>
        <v/>
      </c>
      <c r="AM2238" s="288" t="str">
        <f>IF(AM2237&lt;&gt;"",AM2237*PRINCIPAL!$C$184,"")</f>
        <v/>
      </c>
      <c r="AN2238" s="288" t="str">
        <f>IF(AN2237&lt;&gt;"",AN2237*PRINCIPAL!$C$184,"")</f>
        <v/>
      </c>
      <c r="AO2238" s="289" t="str">
        <f>IF(AO2237&lt;&gt;"",AO2237*PRINCIPAL!$C$184,"")</f>
        <v/>
      </c>
    </row>
    <row r="2239" spans="2:41" ht="12" customHeight="1" thickBot="1" x14ac:dyDescent="0.35"/>
    <row r="2240" spans="2:41" ht="15" customHeight="1" thickBot="1" x14ac:dyDescent="0.35">
      <c r="B2240" s="448" t="s">
        <v>15</v>
      </c>
      <c r="C2240" s="449"/>
      <c r="D2240" s="41" t="str">
        <f>IF(PRINCIPAL!B194&lt;&gt;"",PRINCIPAL!B194,"")</f>
        <v/>
      </c>
    </row>
    <row r="2241" spans="2:41" ht="12" customHeight="1" thickBot="1" x14ac:dyDescent="0.35"/>
    <row r="2242" spans="2:41" ht="12" customHeight="1" x14ac:dyDescent="0.3">
      <c r="B2242" s="450" t="s">
        <v>120</v>
      </c>
      <c r="C2242" s="451"/>
      <c r="D2242" s="451"/>
      <c r="E2242" s="451"/>
      <c r="F2242" s="480" t="s">
        <v>144</v>
      </c>
      <c r="G2242" s="433">
        <v>1</v>
      </c>
      <c r="H2242" s="433">
        <v>2</v>
      </c>
      <c r="I2242" s="433">
        <v>3</v>
      </c>
      <c r="J2242" s="433">
        <v>4</v>
      </c>
      <c r="K2242" s="433">
        <v>5</v>
      </c>
      <c r="L2242" s="433">
        <v>6</v>
      </c>
      <c r="M2242" s="433">
        <v>7</v>
      </c>
      <c r="N2242" s="433">
        <v>8</v>
      </c>
      <c r="O2242" s="433">
        <v>9</v>
      </c>
      <c r="P2242" s="433">
        <v>10</v>
      </c>
      <c r="Q2242" s="433">
        <v>11</v>
      </c>
      <c r="R2242" s="433">
        <v>12</v>
      </c>
      <c r="S2242" s="433">
        <v>13</v>
      </c>
      <c r="T2242" s="433">
        <v>14</v>
      </c>
      <c r="U2242" s="433">
        <v>15</v>
      </c>
      <c r="V2242" s="433">
        <v>16</v>
      </c>
      <c r="W2242" s="433">
        <v>17</v>
      </c>
      <c r="X2242" s="433">
        <v>18</v>
      </c>
      <c r="Y2242" s="433">
        <v>19</v>
      </c>
      <c r="Z2242" s="433">
        <v>20</v>
      </c>
      <c r="AA2242" s="433">
        <v>21</v>
      </c>
      <c r="AB2242" s="433">
        <v>22</v>
      </c>
      <c r="AC2242" s="433">
        <v>23</v>
      </c>
      <c r="AD2242" s="433">
        <v>24</v>
      </c>
      <c r="AE2242" s="433">
        <v>25</v>
      </c>
      <c r="AF2242" s="433">
        <v>26</v>
      </c>
      <c r="AG2242" s="433">
        <v>27</v>
      </c>
      <c r="AH2242" s="433">
        <v>28</v>
      </c>
      <c r="AI2242" s="433">
        <v>29</v>
      </c>
      <c r="AJ2242" s="433">
        <v>30</v>
      </c>
      <c r="AK2242" s="433">
        <v>31</v>
      </c>
      <c r="AL2242" s="433">
        <v>32</v>
      </c>
      <c r="AM2242" s="433">
        <v>33</v>
      </c>
      <c r="AN2242" s="433">
        <v>34</v>
      </c>
      <c r="AO2242" s="435">
        <v>35</v>
      </c>
    </row>
    <row r="2243" spans="2:41" ht="12" customHeight="1" thickBot="1" x14ac:dyDescent="0.35">
      <c r="B2243" s="452"/>
      <c r="C2243" s="469"/>
      <c r="D2243" s="469"/>
      <c r="E2243" s="469"/>
      <c r="F2243" s="481"/>
      <c r="G2243" s="434"/>
      <c r="H2243" s="434"/>
      <c r="I2243" s="434"/>
      <c r="J2243" s="434"/>
      <c r="K2243" s="434"/>
      <c r="L2243" s="434"/>
      <c r="M2243" s="434"/>
      <c r="N2243" s="434"/>
      <c r="O2243" s="434"/>
      <c r="P2243" s="434"/>
      <c r="Q2243" s="434"/>
      <c r="R2243" s="434"/>
      <c r="S2243" s="434"/>
      <c r="T2243" s="434"/>
      <c r="U2243" s="434"/>
      <c r="V2243" s="434"/>
      <c r="W2243" s="434"/>
      <c r="X2243" s="434"/>
      <c r="Y2243" s="434"/>
      <c r="Z2243" s="434"/>
      <c r="AA2243" s="434"/>
      <c r="AB2243" s="434"/>
      <c r="AC2243" s="434"/>
      <c r="AD2243" s="434"/>
      <c r="AE2243" s="434"/>
      <c r="AF2243" s="434"/>
      <c r="AG2243" s="434"/>
      <c r="AH2243" s="434"/>
      <c r="AI2243" s="434"/>
      <c r="AJ2243" s="434"/>
      <c r="AK2243" s="434"/>
      <c r="AL2243" s="434"/>
      <c r="AM2243" s="434"/>
      <c r="AN2243" s="434"/>
      <c r="AO2243" s="436"/>
    </row>
    <row r="2244" spans="2:41" ht="12.45" customHeight="1" x14ac:dyDescent="0.3">
      <c r="B2244" s="437" t="s">
        <v>107</v>
      </c>
      <c r="C2244" s="439" t="s">
        <v>104</v>
      </c>
      <c r="D2244" s="441" t="s">
        <v>112</v>
      </c>
      <c r="E2244" s="227" t="s">
        <v>125</v>
      </c>
      <c r="F2244" s="197"/>
      <c r="G2244" s="230"/>
      <c r="H2244" s="230"/>
      <c r="I2244" s="230"/>
      <c r="J2244" s="230"/>
      <c r="K2244" s="230"/>
      <c r="L2244" s="230"/>
      <c r="M2244" s="230"/>
      <c r="N2244" s="230"/>
      <c r="O2244" s="230"/>
      <c r="P2244" s="230"/>
      <c r="Q2244" s="230"/>
      <c r="R2244" s="230"/>
      <c r="S2244" s="230"/>
      <c r="T2244" s="230"/>
      <c r="U2244" s="230"/>
      <c r="V2244" s="230"/>
      <c r="W2244" s="230"/>
      <c r="X2244" s="230"/>
      <c r="Y2244" s="230"/>
      <c r="Z2244" s="230"/>
      <c r="AA2244" s="230"/>
      <c r="AB2244" s="230"/>
      <c r="AC2244" s="230"/>
      <c r="AD2244" s="230"/>
      <c r="AE2244" s="230"/>
      <c r="AF2244" s="230"/>
      <c r="AG2244" s="230"/>
      <c r="AH2244" s="230"/>
      <c r="AI2244" s="230"/>
      <c r="AJ2244" s="230"/>
      <c r="AK2244" s="230"/>
      <c r="AL2244" s="230"/>
      <c r="AM2244" s="230"/>
      <c r="AN2244" s="230"/>
      <c r="AO2244" s="278"/>
    </row>
    <row r="2245" spans="2:41" ht="12.45" customHeight="1" x14ac:dyDescent="0.3">
      <c r="B2245" s="438"/>
      <c r="C2245" s="440"/>
      <c r="D2245" s="442"/>
      <c r="E2245" s="220" t="s">
        <v>126</v>
      </c>
      <c r="F2245" s="198" t="str">
        <f>IF(F2244&lt;&gt;"",F2244*PRINCIPAL!$C$14,"")</f>
        <v/>
      </c>
      <c r="G2245" s="198" t="str">
        <f>IF(G2244&lt;&gt;"",G2244*PRINCIPAL!$C$194,"")</f>
        <v/>
      </c>
      <c r="H2245" s="198" t="str">
        <f>IF(H2244&lt;&gt;"",H2244*PRINCIPAL!$C$194,"")</f>
        <v/>
      </c>
      <c r="I2245" s="198" t="str">
        <f>IF(I2244&lt;&gt;"",I2244*PRINCIPAL!$C$194,"")</f>
        <v/>
      </c>
      <c r="J2245" s="198" t="str">
        <f>IF(J2244&lt;&gt;"",J2244*PRINCIPAL!$C$194,"")</f>
        <v/>
      </c>
      <c r="K2245" s="198" t="str">
        <f>IF(K2244&lt;&gt;"",K2244*PRINCIPAL!$C$194,"")</f>
        <v/>
      </c>
      <c r="L2245" s="198" t="str">
        <f>IF(L2244&lt;&gt;"",L2244*PRINCIPAL!$C$194,"")</f>
        <v/>
      </c>
      <c r="M2245" s="198" t="str">
        <f>IF(M2244&lt;&gt;"",M2244*PRINCIPAL!$C$194,"")</f>
        <v/>
      </c>
      <c r="N2245" s="198" t="str">
        <f>IF(N2244&lt;&gt;"",N2244*PRINCIPAL!$C$194,"")</f>
        <v/>
      </c>
      <c r="O2245" s="198" t="str">
        <f>IF(O2244&lt;&gt;"",O2244*PRINCIPAL!$C$194,"")</f>
        <v/>
      </c>
      <c r="P2245" s="198" t="str">
        <f>IF(P2244&lt;&gt;"",P2244*PRINCIPAL!$C$194,"")</f>
        <v/>
      </c>
      <c r="Q2245" s="198" t="str">
        <f>IF(Q2244&lt;&gt;"",Q2244*PRINCIPAL!$C$194,"")</f>
        <v/>
      </c>
      <c r="R2245" s="198" t="str">
        <f>IF(R2244&lt;&gt;"",R2244*PRINCIPAL!$C$194,"")</f>
        <v/>
      </c>
      <c r="S2245" s="198" t="str">
        <f>IF(S2244&lt;&gt;"",S2244*PRINCIPAL!$C$194,"")</f>
        <v/>
      </c>
      <c r="T2245" s="198" t="str">
        <f>IF(T2244&lt;&gt;"",T2244*PRINCIPAL!$C$194,"")</f>
        <v/>
      </c>
      <c r="U2245" s="198" t="str">
        <f>IF(U2244&lt;&gt;"",U2244*PRINCIPAL!$C$194,"")</f>
        <v/>
      </c>
      <c r="V2245" s="198" t="str">
        <f>IF(V2244&lt;&gt;"",V2244*PRINCIPAL!$C$194,"")</f>
        <v/>
      </c>
      <c r="W2245" s="198" t="str">
        <f>IF(W2244&lt;&gt;"",W2244*PRINCIPAL!$C$194,"")</f>
        <v/>
      </c>
      <c r="X2245" s="198" t="str">
        <f>IF(X2244&lt;&gt;"",X2244*PRINCIPAL!$C$194,"")</f>
        <v/>
      </c>
      <c r="Y2245" s="198" t="str">
        <f>IF(Y2244&lt;&gt;"",Y2244*PRINCIPAL!$C$194,"")</f>
        <v/>
      </c>
      <c r="Z2245" s="198" t="str">
        <f>IF(Z2244&lt;&gt;"",Z2244*PRINCIPAL!$C$194,"")</f>
        <v/>
      </c>
      <c r="AA2245" s="198" t="str">
        <f>IF(AA2244&lt;&gt;"",AA2244*PRINCIPAL!$C$194,"")</f>
        <v/>
      </c>
      <c r="AB2245" s="198" t="str">
        <f>IF(AB2244&lt;&gt;"",AB2244*PRINCIPAL!$C$194,"")</f>
        <v/>
      </c>
      <c r="AC2245" s="198" t="str">
        <f>IF(AC2244&lt;&gt;"",AC2244*PRINCIPAL!$C$194,"")</f>
        <v/>
      </c>
      <c r="AD2245" s="198" t="str">
        <f>IF(AD2244&lt;&gt;"",AD2244*PRINCIPAL!$C$194,"")</f>
        <v/>
      </c>
      <c r="AE2245" s="198" t="str">
        <f>IF(AE2244&lt;&gt;"",AE2244*PRINCIPAL!$C$194,"")</f>
        <v/>
      </c>
      <c r="AF2245" s="198" t="str">
        <f>IF(AF2244&lt;&gt;"",AF2244*PRINCIPAL!$C$194,"")</f>
        <v/>
      </c>
      <c r="AG2245" s="198" t="str">
        <f>IF(AG2244&lt;&gt;"",AG2244*PRINCIPAL!$C$194,"")</f>
        <v/>
      </c>
      <c r="AH2245" s="198" t="str">
        <f>IF(AH2244&lt;&gt;"",AH2244*PRINCIPAL!$C$194,"")</f>
        <v/>
      </c>
      <c r="AI2245" s="198" t="str">
        <f>IF(AI2244&lt;&gt;"",AI2244*PRINCIPAL!$C$194,"")</f>
        <v/>
      </c>
      <c r="AJ2245" s="198" t="str">
        <f>IF(AJ2244&lt;&gt;"",AJ2244*PRINCIPAL!$C$194,"")</f>
        <v/>
      </c>
      <c r="AK2245" s="198" t="str">
        <f>IF(AK2244&lt;&gt;"",AK2244*PRINCIPAL!$C$194,"")</f>
        <v/>
      </c>
      <c r="AL2245" s="198" t="str">
        <f>IF(AL2244&lt;&gt;"",AL2244*PRINCIPAL!$C$194,"")</f>
        <v/>
      </c>
      <c r="AM2245" s="198" t="str">
        <f>IF(AM2244&lt;&gt;"",AM2244*PRINCIPAL!$C$194,"")</f>
        <v/>
      </c>
      <c r="AN2245" s="198" t="str">
        <f>IF(AN2244&lt;&gt;"",AN2244*PRINCIPAL!$C$194,"")</f>
        <v/>
      </c>
      <c r="AO2245" s="268" t="str">
        <f>IF(AO2244&lt;&gt;"",AO2244*PRINCIPAL!$C$194,"")</f>
        <v/>
      </c>
    </row>
    <row r="2246" spans="2:41" ht="12.45" customHeight="1" x14ac:dyDescent="0.3">
      <c r="B2246" s="438"/>
      <c r="C2246" s="440"/>
      <c r="D2246" s="443" t="s">
        <v>118</v>
      </c>
      <c r="E2246" s="222" t="s">
        <v>125</v>
      </c>
      <c r="F2246" s="203"/>
      <c r="G2246" s="203"/>
      <c r="H2246" s="203"/>
      <c r="I2246" s="203"/>
      <c r="J2246" s="203"/>
      <c r="K2246" s="203"/>
      <c r="L2246" s="203"/>
      <c r="M2246" s="203"/>
      <c r="N2246" s="203"/>
      <c r="O2246" s="203"/>
      <c r="P2246" s="203"/>
      <c r="Q2246" s="203"/>
      <c r="R2246" s="203"/>
      <c r="S2246" s="203"/>
      <c r="T2246" s="203"/>
      <c r="U2246" s="203"/>
      <c r="V2246" s="203"/>
      <c r="W2246" s="203"/>
      <c r="X2246" s="203"/>
      <c r="Y2246" s="203"/>
      <c r="Z2246" s="203"/>
      <c r="AA2246" s="203"/>
      <c r="AB2246" s="203"/>
      <c r="AC2246" s="203"/>
      <c r="AD2246" s="203"/>
      <c r="AE2246" s="203"/>
      <c r="AF2246" s="203"/>
      <c r="AG2246" s="203"/>
      <c r="AH2246" s="203"/>
      <c r="AI2246" s="203"/>
      <c r="AJ2246" s="203"/>
      <c r="AK2246" s="203"/>
      <c r="AL2246" s="203"/>
      <c r="AM2246" s="203"/>
      <c r="AN2246" s="203"/>
      <c r="AO2246" s="269"/>
    </row>
    <row r="2247" spans="2:41" ht="12.45" customHeight="1" x14ac:dyDescent="0.3">
      <c r="B2247" s="438"/>
      <c r="C2247" s="440"/>
      <c r="D2247" s="444"/>
      <c r="E2247" s="220" t="s">
        <v>126</v>
      </c>
      <c r="F2247" s="204" t="str">
        <f>IF(F2246&lt;&gt;"",F2246*PRINCIPAL!$C$14,"")</f>
        <v/>
      </c>
      <c r="G2247" s="204" t="str">
        <f>IF(G2246&lt;&gt;"",G2246*PRINCIPAL!$C$194,"")</f>
        <v/>
      </c>
      <c r="H2247" s="204" t="str">
        <f>IF(H2246&lt;&gt;"",H2246*PRINCIPAL!$C$194,"")</f>
        <v/>
      </c>
      <c r="I2247" s="204" t="str">
        <f>IF(I2246&lt;&gt;"",I2246*PRINCIPAL!$C$194,"")</f>
        <v/>
      </c>
      <c r="J2247" s="204" t="str">
        <f>IF(J2246&lt;&gt;"",J2246*PRINCIPAL!$C$194,"")</f>
        <v/>
      </c>
      <c r="K2247" s="204" t="str">
        <f>IF(K2246&lt;&gt;"",K2246*PRINCIPAL!$C$194,"")</f>
        <v/>
      </c>
      <c r="L2247" s="204" t="str">
        <f>IF(L2246&lt;&gt;"",L2246*PRINCIPAL!$C$194,"")</f>
        <v/>
      </c>
      <c r="M2247" s="204" t="str">
        <f>IF(M2246&lt;&gt;"",M2246*PRINCIPAL!$C$194,"")</f>
        <v/>
      </c>
      <c r="N2247" s="204" t="str">
        <f>IF(N2246&lt;&gt;"",N2246*PRINCIPAL!$C$194,"")</f>
        <v/>
      </c>
      <c r="O2247" s="204" t="str">
        <f>IF(O2246&lt;&gt;"",O2246*PRINCIPAL!$C$194,"")</f>
        <v/>
      </c>
      <c r="P2247" s="204" t="str">
        <f>IF(P2246&lt;&gt;"",P2246*PRINCIPAL!$C$194,"")</f>
        <v/>
      </c>
      <c r="Q2247" s="204" t="str">
        <f>IF(Q2246&lt;&gt;"",Q2246*PRINCIPAL!$C$194,"")</f>
        <v/>
      </c>
      <c r="R2247" s="204" t="str">
        <f>IF(R2246&lt;&gt;"",R2246*PRINCIPAL!$C$194,"")</f>
        <v/>
      </c>
      <c r="S2247" s="204" t="str">
        <f>IF(S2246&lt;&gt;"",S2246*PRINCIPAL!$C$194,"")</f>
        <v/>
      </c>
      <c r="T2247" s="204" t="str">
        <f>IF(T2246&lt;&gt;"",T2246*PRINCIPAL!$C$194,"")</f>
        <v/>
      </c>
      <c r="U2247" s="204" t="str">
        <f>IF(U2246&lt;&gt;"",U2246*PRINCIPAL!$C$194,"")</f>
        <v/>
      </c>
      <c r="V2247" s="204" t="str">
        <f>IF(V2246&lt;&gt;"",V2246*PRINCIPAL!$C$194,"")</f>
        <v/>
      </c>
      <c r="W2247" s="204" t="str">
        <f>IF(W2246&lt;&gt;"",W2246*PRINCIPAL!$C$194,"")</f>
        <v/>
      </c>
      <c r="X2247" s="204" t="str">
        <f>IF(X2246&lt;&gt;"",X2246*PRINCIPAL!$C$194,"")</f>
        <v/>
      </c>
      <c r="Y2247" s="204" t="str">
        <f>IF(Y2246&lt;&gt;"",Y2246*PRINCIPAL!$C$194,"")</f>
        <v/>
      </c>
      <c r="Z2247" s="204" t="str">
        <f>IF(Z2246&lt;&gt;"",Z2246*PRINCIPAL!$C$194,"")</f>
        <v/>
      </c>
      <c r="AA2247" s="204" t="str">
        <f>IF(AA2246&lt;&gt;"",AA2246*PRINCIPAL!$C$194,"")</f>
        <v/>
      </c>
      <c r="AB2247" s="204" t="str">
        <f>IF(AB2246&lt;&gt;"",AB2246*PRINCIPAL!$C$194,"")</f>
        <v/>
      </c>
      <c r="AC2247" s="204" t="str">
        <f>IF(AC2246&lt;&gt;"",AC2246*PRINCIPAL!$C$194,"")</f>
        <v/>
      </c>
      <c r="AD2247" s="204" t="str">
        <f>IF(AD2246&lt;&gt;"",AD2246*PRINCIPAL!$C$194,"")</f>
        <v/>
      </c>
      <c r="AE2247" s="204" t="str">
        <f>IF(AE2246&lt;&gt;"",AE2246*PRINCIPAL!$C$194,"")</f>
        <v/>
      </c>
      <c r="AF2247" s="204" t="str">
        <f>IF(AF2246&lt;&gt;"",AF2246*PRINCIPAL!$C$194,"")</f>
        <v/>
      </c>
      <c r="AG2247" s="204" t="str">
        <f>IF(AG2246&lt;&gt;"",AG2246*PRINCIPAL!$C$194,"")</f>
        <v/>
      </c>
      <c r="AH2247" s="204" t="str">
        <f>IF(AH2246&lt;&gt;"",AH2246*PRINCIPAL!$C$194,"")</f>
        <v/>
      </c>
      <c r="AI2247" s="204" t="str">
        <f>IF(AI2246&lt;&gt;"",AI2246*PRINCIPAL!$C$194,"")</f>
        <v/>
      </c>
      <c r="AJ2247" s="204" t="str">
        <f>IF(AJ2246&lt;&gt;"",AJ2246*PRINCIPAL!$C$194,"")</f>
        <v/>
      </c>
      <c r="AK2247" s="204" t="str">
        <f>IF(AK2246&lt;&gt;"",AK2246*PRINCIPAL!$C$194,"")</f>
        <v/>
      </c>
      <c r="AL2247" s="204" t="str">
        <f>IF(AL2246&lt;&gt;"",AL2246*PRINCIPAL!$C$194,"")</f>
        <v/>
      </c>
      <c r="AM2247" s="204" t="str">
        <f>IF(AM2246&lt;&gt;"",AM2246*PRINCIPAL!$C$194,"")</f>
        <v/>
      </c>
      <c r="AN2247" s="204" t="str">
        <f>IF(AN2246&lt;&gt;"",AN2246*PRINCIPAL!$C$194,"")</f>
        <v/>
      </c>
      <c r="AO2247" s="270" t="str">
        <f>IF(AO2246&lt;&gt;"",AO2246*PRINCIPAL!$C$194,"")</f>
        <v/>
      </c>
    </row>
    <row r="2248" spans="2:41" ht="12.45" customHeight="1" x14ac:dyDescent="0.3">
      <c r="B2248" s="438"/>
      <c r="C2248" s="440"/>
      <c r="D2248" s="443" t="s">
        <v>116</v>
      </c>
      <c r="E2248" s="224" t="s">
        <v>125</v>
      </c>
      <c r="F2248" s="203"/>
      <c r="G2248" s="203"/>
      <c r="H2248" s="203"/>
      <c r="I2248" s="203"/>
      <c r="J2248" s="203"/>
      <c r="K2248" s="203"/>
      <c r="L2248" s="203"/>
      <c r="M2248" s="203"/>
      <c r="N2248" s="203"/>
      <c r="O2248" s="203"/>
      <c r="P2248" s="203"/>
      <c r="Q2248" s="203"/>
      <c r="R2248" s="203"/>
      <c r="S2248" s="203"/>
      <c r="T2248" s="203"/>
      <c r="U2248" s="203"/>
      <c r="V2248" s="203"/>
      <c r="W2248" s="203"/>
      <c r="X2248" s="203"/>
      <c r="Y2248" s="203"/>
      <c r="Z2248" s="203"/>
      <c r="AA2248" s="203"/>
      <c r="AB2248" s="203"/>
      <c r="AC2248" s="203"/>
      <c r="AD2248" s="203"/>
      <c r="AE2248" s="203"/>
      <c r="AF2248" s="203"/>
      <c r="AG2248" s="203"/>
      <c r="AH2248" s="203"/>
      <c r="AI2248" s="203"/>
      <c r="AJ2248" s="203"/>
      <c r="AK2248" s="203"/>
      <c r="AL2248" s="203"/>
      <c r="AM2248" s="203"/>
      <c r="AN2248" s="203"/>
      <c r="AO2248" s="269"/>
    </row>
    <row r="2249" spans="2:41" ht="12.45" customHeight="1" thickBot="1" x14ac:dyDescent="0.35">
      <c r="B2249" s="438"/>
      <c r="C2249" s="440"/>
      <c r="D2249" s="442"/>
      <c r="E2249" s="223" t="s">
        <v>126</v>
      </c>
      <c r="F2249" s="200" t="str">
        <f>IF(F2248&lt;&gt;"",F2248*PRINCIPAL!$C$14,"")</f>
        <v/>
      </c>
      <c r="G2249" s="200" t="str">
        <f>IF(G2248&lt;&gt;"",G2248*PRINCIPAL!$C$194,"")</f>
        <v/>
      </c>
      <c r="H2249" s="200" t="str">
        <f>IF(H2248&lt;&gt;"",H2248*PRINCIPAL!$C$194,"")</f>
        <v/>
      </c>
      <c r="I2249" s="200" t="str">
        <f>IF(I2248&lt;&gt;"",I2248*PRINCIPAL!$C$194,"")</f>
        <v/>
      </c>
      <c r="J2249" s="200" t="str">
        <f>IF(J2248&lt;&gt;"",J2248*PRINCIPAL!$C$194,"")</f>
        <v/>
      </c>
      <c r="K2249" s="200" t="str">
        <f>IF(K2248&lt;&gt;"",K2248*PRINCIPAL!$C$194,"")</f>
        <v/>
      </c>
      <c r="L2249" s="200" t="str">
        <f>IF(L2248&lt;&gt;"",L2248*PRINCIPAL!$C$194,"")</f>
        <v/>
      </c>
      <c r="M2249" s="200" t="str">
        <f>IF(M2248&lt;&gt;"",M2248*PRINCIPAL!$C$194,"")</f>
        <v/>
      </c>
      <c r="N2249" s="200" t="str">
        <f>IF(N2248&lt;&gt;"",N2248*PRINCIPAL!$C$194,"")</f>
        <v/>
      </c>
      <c r="O2249" s="200" t="str">
        <f>IF(O2248&lt;&gt;"",O2248*PRINCIPAL!$C$194,"")</f>
        <v/>
      </c>
      <c r="P2249" s="200" t="str">
        <f>IF(P2248&lt;&gt;"",P2248*PRINCIPAL!$C$194,"")</f>
        <v/>
      </c>
      <c r="Q2249" s="200" t="str">
        <f>IF(Q2248&lt;&gt;"",Q2248*PRINCIPAL!$C$194,"")</f>
        <v/>
      </c>
      <c r="R2249" s="200" t="str">
        <f>IF(R2248&lt;&gt;"",R2248*PRINCIPAL!$C$194,"")</f>
        <v/>
      </c>
      <c r="S2249" s="200" t="str">
        <f>IF(S2248&lt;&gt;"",S2248*PRINCIPAL!$C$194,"")</f>
        <v/>
      </c>
      <c r="T2249" s="200" t="str">
        <f>IF(T2248&lt;&gt;"",T2248*PRINCIPAL!$C$194,"")</f>
        <v/>
      </c>
      <c r="U2249" s="200" t="str">
        <f>IF(U2248&lt;&gt;"",U2248*PRINCIPAL!$C$194,"")</f>
        <v/>
      </c>
      <c r="V2249" s="200" t="str">
        <f>IF(V2248&lt;&gt;"",V2248*PRINCIPAL!$C$194,"")</f>
        <v/>
      </c>
      <c r="W2249" s="200" t="str">
        <f>IF(W2248&lt;&gt;"",W2248*PRINCIPAL!$C$194,"")</f>
        <v/>
      </c>
      <c r="X2249" s="200" t="str">
        <f>IF(X2248&lt;&gt;"",X2248*PRINCIPAL!$C$194,"")</f>
        <v/>
      </c>
      <c r="Y2249" s="200" t="str">
        <f>IF(Y2248&lt;&gt;"",Y2248*PRINCIPAL!$C$194,"")</f>
        <v/>
      </c>
      <c r="Z2249" s="200" t="str">
        <f>IF(Z2248&lt;&gt;"",Z2248*PRINCIPAL!$C$194,"")</f>
        <v/>
      </c>
      <c r="AA2249" s="200" t="str">
        <f>IF(AA2248&lt;&gt;"",AA2248*PRINCIPAL!$C$194,"")</f>
        <v/>
      </c>
      <c r="AB2249" s="200" t="str">
        <f>IF(AB2248&lt;&gt;"",AB2248*PRINCIPAL!$C$194,"")</f>
        <v/>
      </c>
      <c r="AC2249" s="200" t="str">
        <f>IF(AC2248&lt;&gt;"",AC2248*PRINCIPAL!$C$194,"")</f>
        <v/>
      </c>
      <c r="AD2249" s="200" t="str">
        <f>IF(AD2248&lt;&gt;"",AD2248*PRINCIPAL!$C$194,"")</f>
        <v/>
      </c>
      <c r="AE2249" s="200" t="str">
        <f>IF(AE2248&lt;&gt;"",AE2248*PRINCIPAL!$C$194,"")</f>
        <v/>
      </c>
      <c r="AF2249" s="200" t="str">
        <f>IF(AF2248&lt;&gt;"",AF2248*PRINCIPAL!$C$194,"")</f>
        <v/>
      </c>
      <c r="AG2249" s="200" t="str">
        <f>IF(AG2248&lt;&gt;"",AG2248*PRINCIPAL!$C$194,"")</f>
        <v/>
      </c>
      <c r="AH2249" s="200" t="str">
        <f>IF(AH2248&lt;&gt;"",AH2248*PRINCIPAL!$C$194,"")</f>
        <v/>
      </c>
      <c r="AI2249" s="200" t="str">
        <f>IF(AI2248&lt;&gt;"",AI2248*PRINCIPAL!$C$194,"")</f>
        <v/>
      </c>
      <c r="AJ2249" s="200" t="str">
        <f>IF(AJ2248&lt;&gt;"",AJ2248*PRINCIPAL!$C$194,"")</f>
        <v/>
      </c>
      <c r="AK2249" s="200" t="str">
        <f>IF(AK2248&lt;&gt;"",AK2248*PRINCIPAL!$C$194,"")</f>
        <v/>
      </c>
      <c r="AL2249" s="200" t="str">
        <f>IF(AL2248&lt;&gt;"",AL2248*PRINCIPAL!$C$194,"")</f>
        <v/>
      </c>
      <c r="AM2249" s="200" t="str">
        <f>IF(AM2248&lt;&gt;"",AM2248*PRINCIPAL!$C$194,"")</f>
        <v/>
      </c>
      <c r="AN2249" s="200" t="str">
        <f>IF(AN2248&lt;&gt;"",AN2248*PRINCIPAL!$C$194,"")</f>
        <v/>
      </c>
      <c r="AO2249" s="271" t="str">
        <f>IF(AO2248&lt;&gt;"",AO2248*PRINCIPAL!$C$194,"")</f>
        <v/>
      </c>
    </row>
    <row r="2250" spans="2:41" ht="12.45" customHeight="1" x14ac:dyDescent="0.3">
      <c r="B2250" s="438"/>
      <c r="C2250" s="439" t="s">
        <v>105</v>
      </c>
      <c r="D2250" s="441" t="s">
        <v>112</v>
      </c>
      <c r="E2250" s="219" t="s">
        <v>125</v>
      </c>
      <c r="F2250" s="197" t="s">
        <v>38</v>
      </c>
      <c r="G2250" s="197"/>
      <c r="H2250" s="197"/>
      <c r="I2250" s="197"/>
      <c r="J2250" s="197"/>
      <c r="K2250" s="197"/>
      <c r="L2250" s="197"/>
      <c r="M2250" s="197"/>
      <c r="N2250" s="197"/>
      <c r="O2250" s="197"/>
      <c r="P2250" s="197"/>
      <c r="Q2250" s="197"/>
      <c r="R2250" s="197"/>
      <c r="S2250" s="197"/>
      <c r="T2250" s="197"/>
      <c r="U2250" s="197"/>
      <c r="V2250" s="197"/>
      <c r="W2250" s="197"/>
      <c r="X2250" s="197"/>
      <c r="Y2250" s="197"/>
      <c r="Z2250" s="197"/>
      <c r="AA2250" s="197"/>
      <c r="AB2250" s="197"/>
      <c r="AC2250" s="197"/>
      <c r="AD2250" s="197"/>
      <c r="AE2250" s="197"/>
      <c r="AF2250" s="197"/>
      <c r="AG2250" s="197"/>
      <c r="AH2250" s="197"/>
      <c r="AI2250" s="197"/>
      <c r="AJ2250" s="197"/>
      <c r="AK2250" s="197"/>
      <c r="AL2250" s="197"/>
      <c r="AM2250" s="197"/>
      <c r="AN2250" s="197"/>
      <c r="AO2250" s="267"/>
    </row>
    <row r="2251" spans="2:41" ht="12.45" customHeight="1" x14ac:dyDescent="0.3">
      <c r="B2251" s="438"/>
      <c r="C2251" s="440"/>
      <c r="D2251" s="442"/>
      <c r="E2251" s="220" t="s">
        <v>126</v>
      </c>
      <c r="F2251" s="320" t="s">
        <v>38</v>
      </c>
      <c r="G2251" s="198" t="str">
        <f>IF(G2250&lt;&gt;"",G2250*PRINCIPAL!$C$194,"")</f>
        <v/>
      </c>
      <c r="H2251" s="198" t="str">
        <f>IF(H2250&lt;&gt;"",H2250*PRINCIPAL!$C$194,"")</f>
        <v/>
      </c>
      <c r="I2251" s="198" t="str">
        <f>IF(I2250&lt;&gt;"",I2250*PRINCIPAL!$C$194,"")</f>
        <v/>
      </c>
      <c r="J2251" s="198" t="str">
        <f>IF(J2250&lt;&gt;"",J2250*PRINCIPAL!$C$194,"")</f>
        <v/>
      </c>
      <c r="K2251" s="198" t="str">
        <f>IF(K2250&lt;&gt;"",K2250*PRINCIPAL!$C$194,"")</f>
        <v/>
      </c>
      <c r="L2251" s="198" t="str">
        <f>IF(L2250&lt;&gt;"",L2250*PRINCIPAL!$C$194,"")</f>
        <v/>
      </c>
      <c r="M2251" s="198" t="str">
        <f>IF(M2250&lt;&gt;"",M2250*PRINCIPAL!$C$194,"")</f>
        <v/>
      </c>
      <c r="N2251" s="198" t="str">
        <f>IF(N2250&lt;&gt;"",N2250*PRINCIPAL!$C$194,"")</f>
        <v/>
      </c>
      <c r="O2251" s="198" t="str">
        <f>IF(O2250&lt;&gt;"",O2250*PRINCIPAL!$C$194,"")</f>
        <v/>
      </c>
      <c r="P2251" s="198" t="str">
        <f>IF(P2250&lt;&gt;"",P2250*PRINCIPAL!$C$194,"")</f>
        <v/>
      </c>
      <c r="Q2251" s="198" t="str">
        <f>IF(Q2250&lt;&gt;"",Q2250*PRINCIPAL!$C$194,"")</f>
        <v/>
      </c>
      <c r="R2251" s="198" t="str">
        <f>IF(R2250&lt;&gt;"",R2250*PRINCIPAL!$C$194,"")</f>
        <v/>
      </c>
      <c r="S2251" s="198" t="str">
        <f>IF(S2250&lt;&gt;"",S2250*PRINCIPAL!$C$194,"")</f>
        <v/>
      </c>
      <c r="T2251" s="198" t="str">
        <f>IF(T2250&lt;&gt;"",T2250*PRINCIPAL!$C$194,"")</f>
        <v/>
      </c>
      <c r="U2251" s="198" t="str">
        <f>IF(U2250&lt;&gt;"",U2250*PRINCIPAL!$C$194,"")</f>
        <v/>
      </c>
      <c r="V2251" s="198" t="str">
        <f>IF(V2250&lt;&gt;"",V2250*PRINCIPAL!$C$194,"")</f>
        <v/>
      </c>
      <c r="W2251" s="198" t="str">
        <f>IF(W2250&lt;&gt;"",W2250*PRINCIPAL!$C$194,"")</f>
        <v/>
      </c>
      <c r="X2251" s="198" t="str">
        <f>IF(X2250&lt;&gt;"",X2250*PRINCIPAL!$C$194,"")</f>
        <v/>
      </c>
      <c r="Y2251" s="198" t="str">
        <f>IF(Y2250&lt;&gt;"",Y2250*PRINCIPAL!$C$194,"")</f>
        <v/>
      </c>
      <c r="Z2251" s="198" t="str">
        <f>IF(Z2250&lt;&gt;"",Z2250*PRINCIPAL!$C$194,"")</f>
        <v/>
      </c>
      <c r="AA2251" s="198" t="str">
        <f>IF(AA2250&lt;&gt;"",AA2250*PRINCIPAL!$C$194,"")</f>
        <v/>
      </c>
      <c r="AB2251" s="198" t="str">
        <f>IF(AB2250&lt;&gt;"",AB2250*PRINCIPAL!$C$194,"")</f>
        <v/>
      </c>
      <c r="AC2251" s="198" t="str">
        <f>IF(AC2250&lt;&gt;"",AC2250*PRINCIPAL!$C$194,"")</f>
        <v/>
      </c>
      <c r="AD2251" s="198" t="str">
        <f>IF(AD2250&lt;&gt;"",AD2250*PRINCIPAL!$C$194,"")</f>
        <v/>
      </c>
      <c r="AE2251" s="198" t="str">
        <f>IF(AE2250&lt;&gt;"",AE2250*PRINCIPAL!$C$194,"")</f>
        <v/>
      </c>
      <c r="AF2251" s="198" t="str">
        <f>IF(AF2250&lt;&gt;"",AF2250*PRINCIPAL!$C$194,"")</f>
        <v/>
      </c>
      <c r="AG2251" s="198" t="str">
        <f>IF(AG2250&lt;&gt;"",AG2250*PRINCIPAL!$C$194,"")</f>
        <v/>
      </c>
      <c r="AH2251" s="198" t="str">
        <f>IF(AH2250&lt;&gt;"",AH2250*PRINCIPAL!$C$194,"")</f>
        <v/>
      </c>
      <c r="AI2251" s="198" t="str">
        <f>IF(AI2250&lt;&gt;"",AI2250*PRINCIPAL!$C$194,"")</f>
        <v/>
      </c>
      <c r="AJ2251" s="198" t="str">
        <f>IF(AJ2250&lt;&gt;"",AJ2250*PRINCIPAL!$C$194,"")</f>
        <v/>
      </c>
      <c r="AK2251" s="198" t="str">
        <f>IF(AK2250&lt;&gt;"",AK2250*PRINCIPAL!$C$194,"")</f>
        <v/>
      </c>
      <c r="AL2251" s="198" t="str">
        <f>IF(AL2250&lt;&gt;"",AL2250*PRINCIPAL!$C$194,"")</f>
        <v/>
      </c>
      <c r="AM2251" s="198" t="str">
        <f>IF(AM2250&lt;&gt;"",AM2250*PRINCIPAL!$C$194,"")</f>
        <v/>
      </c>
      <c r="AN2251" s="198" t="str">
        <f>IF(AN2250&lt;&gt;"",AN2250*PRINCIPAL!$C$194,"")</f>
        <v/>
      </c>
      <c r="AO2251" s="268" t="str">
        <f>IF(AO2250&lt;&gt;"",AO2250*PRINCIPAL!$C$194,"")</f>
        <v/>
      </c>
    </row>
    <row r="2252" spans="2:41" ht="12.45" customHeight="1" x14ac:dyDescent="0.3">
      <c r="B2252" s="438"/>
      <c r="C2252" s="440"/>
      <c r="D2252" s="443" t="s">
        <v>118</v>
      </c>
      <c r="E2252" s="222" t="s">
        <v>125</v>
      </c>
      <c r="F2252" s="203" t="s">
        <v>38</v>
      </c>
      <c r="G2252" s="203"/>
      <c r="H2252" s="203"/>
      <c r="I2252" s="203"/>
      <c r="J2252" s="203"/>
      <c r="K2252" s="203"/>
      <c r="L2252" s="203"/>
      <c r="M2252" s="203"/>
      <c r="N2252" s="203"/>
      <c r="O2252" s="203"/>
      <c r="P2252" s="203"/>
      <c r="Q2252" s="203"/>
      <c r="R2252" s="203"/>
      <c r="S2252" s="203"/>
      <c r="T2252" s="203"/>
      <c r="U2252" s="203"/>
      <c r="V2252" s="203"/>
      <c r="W2252" s="203"/>
      <c r="X2252" s="203"/>
      <c r="Y2252" s="203"/>
      <c r="Z2252" s="203"/>
      <c r="AA2252" s="203"/>
      <c r="AB2252" s="203"/>
      <c r="AC2252" s="203"/>
      <c r="AD2252" s="203"/>
      <c r="AE2252" s="203"/>
      <c r="AF2252" s="203"/>
      <c r="AG2252" s="203"/>
      <c r="AH2252" s="203"/>
      <c r="AI2252" s="203"/>
      <c r="AJ2252" s="203"/>
      <c r="AK2252" s="203"/>
      <c r="AL2252" s="203"/>
      <c r="AM2252" s="203"/>
      <c r="AN2252" s="203"/>
      <c r="AO2252" s="269"/>
    </row>
    <row r="2253" spans="2:41" ht="12.45" customHeight="1" x14ac:dyDescent="0.3">
      <c r="B2253" s="438"/>
      <c r="C2253" s="440"/>
      <c r="D2253" s="444"/>
      <c r="E2253" s="220" t="s">
        <v>126</v>
      </c>
      <c r="F2253" s="320" t="s">
        <v>38</v>
      </c>
      <c r="G2253" s="204" t="str">
        <f>IF(G2252&lt;&gt;"",G2252*PRINCIPAL!$C$194,"")</f>
        <v/>
      </c>
      <c r="H2253" s="204" t="str">
        <f>IF(H2252&lt;&gt;"",H2252*PRINCIPAL!$C$194,"")</f>
        <v/>
      </c>
      <c r="I2253" s="204" t="str">
        <f>IF(I2252&lt;&gt;"",I2252*PRINCIPAL!$C$194,"")</f>
        <v/>
      </c>
      <c r="J2253" s="204" t="str">
        <f>IF(J2252&lt;&gt;"",J2252*PRINCIPAL!$C$194,"")</f>
        <v/>
      </c>
      <c r="K2253" s="204" t="str">
        <f>IF(K2252&lt;&gt;"",K2252*PRINCIPAL!$C$194,"")</f>
        <v/>
      </c>
      <c r="L2253" s="204" t="str">
        <f>IF(L2252&lt;&gt;"",L2252*PRINCIPAL!$C$194,"")</f>
        <v/>
      </c>
      <c r="M2253" s="204" t="str">
        <f>IF(M2252&lt;&gt;"",M2252*PRINCIPAL!$C$194,"")</f>
        <v/>
      </c>
      <c r="N2253" s="204" t="str">
        <f>IF(N2252&lt;&gt;"",N2252*PRINCIPAL!$C$194,"")</f>
        <v/>
      </c>
      <c r="O2253" s="204" t="str">
        <f>IF(O2252&lt;&gt;"",O2252*PRINCIPAL!$C$194,"")</f>
        <v/>
      </c>
      <c r="P2253" s="204" t="str">
        <f>IF(P2252&lt;&gt;"",P2252*PRINCIPAL!$C$194,"")</f>
        <v/>
      </c>
      <c r="Q2253" s="204" t="str">
        <f>IF(Q2252&lt;&gt;"",Q2252*PRINCIPAL!$C$194,"")</f>
        <v/>
      </c>
      <c r="R2253" s="204" t="str">
        <f>IF(R2252&lt;&gt;"",R2252*PRINCIPAL!$C$194,"")</f>
        <v/>
      </c>
      <c r="S2253" s="204" t="str">
        <f>IF(S2252&lt;&gt;"",S2252*PRINCIPAL!$C$194,"")</f>
        <v/>
      </c>
      <c r="T2253" s="204" t="str">
        <f>IF(T2252&lt;&gt;"",T2252*PRINCIPAL!$C$194,"")</f>
        <v/>
      </c>
      <c r="U2253" s="204" t="str">
        <f>IF(U2252&lt;&gt;"",U2252*PRINCIPAL!$C$194,"")</f>
        <v/>
      </c>
      <c r="V2253" s="204" t="str">
        <f>IF(V2252&lt;&gt;"",V2252*PRINCIPAL!$C$194,"")</f>
        <v/>
      </c>
      <c r="W2253" s="204" t="str">
        <f>IF(W2252&lt;&gt;"",W2252*PRINCIPAL!$C$194,"")</f>
        <v/>
      </c>
      <c r="X2253" s="204" t="str">
        <f>IF(X2252&lt;&gt;"",X2252*PRINCIPAL!$C$194,"")</f>
        <v/>
      </c>
      <c r="Y2253" s="204" t="str">
        <f>IF(Y2252&lt;&gt;"",Y2252*PRINCIPAL!$C$194,"")</f>
        <v/>
      </c>
      <c r="Z2253" s="204" t="str">
        <f>IF(Z2252&lt;&gt;"",Z2252*PRINCIPAL!$C$194,"")</f>
        <v/>
      </c>
      <c r="AA2253" s="204" t="str">
        <f>IF(AA2252&lt;&gt;"",AA2252*PRINCIPAL!$C$194,"")</f>
        <v/>
      </c>
      <c r="AB2253" s="204" t="str">
        <f>IF(AB2252&lt;&gt;"",AB2252*PRINCIPAL!$C$194,"")</f>
        <v/>
      </c>
      <c r="AC2253" s="204" t="str">
        <f>IF(AC2252&lt;&gt;"",AC2252*PRINCIPAL!$C$194,"")</f>
        <v/>
      </c>
      <c r="AD2253" s="204" t="str">
        <f>IF(AD2252&lt;&gt;"",AD2252*PRINCIPAL!$C$194,"")</f>
        <v/>
      </c>
      <c r="AE2253" s="204" t="str">
        <f>IF(AE2252&lt;&gt;"",AE2252*PRINCIPAL!$C$194,"")</f>
        <v/>
      </c>
      <c r="AF2253" s="204" t="str">
        <f>IF(AF2252&lt;&gt;"",AF2252*PRINCIPAL!$C$194,"")</f>
        <v/>
      </c>
      <c r="AG2253" s="204" t="str">
        <f>IF(AG2252&lt;&gt;"",AG2252*PRINCIPAL!$C$194,"")</f>
        <v/>
      </c>
      <c r="AH2253" s="204" t="str">
        <f>IF(AH2252&lt;&gt;"",AH2252*PRINCIPAL!$C$194,"")</f>
        <v/>
      </c>
      <c r="AI2253" s="204" t="str">
        <f>IF(AI2252&lt;&gt;"",AI2252*PRINCIPAL!$C$194,"")</f>
        <v/>
      </c>
      <c r="AJ2253" s="204" t="str">
        <f>IF(AJ2252&lt;&gt;"",AJ2252*PRINCIPAL!$C$194,"")</f>
        <v/>
      </c>
      <c r="AK2253" s="204" t="str">
        <f>IF(AK2252&lt;&gt;"",AK2252*PRINCIPAL!$C$194,"")</f>
        <v/>
      </c>
      <c r="AL2253" s="204" t="str">
        <f>IF(AL2252&lt;&gt;"",AL2252*PRINCIPAL!$C$194,"")</f>
        <v/>
      </c>
      <c r="AM2253" s="204" t="str">
        <f>IF(AM2252&lt;&gt;"",AM2252*PRINCIPAL!$C$194,"")</f>
        <v/>
      </c>
      <c r="AN2253" s="204" t="str">
        <f>IF(AN2252&lt;&gt;"",AN2252*PRINCIPAL!$C$194,"")</f>
        <v/>
      </c>
      <c r="AO2253" s="270" t="str">
        <f>IF(AO2252&lt;&gt;"",AO2252*PRINCIPAL!$C$194,"")</f>
        <v/>
      </c>
    </row>
    <row r="2254" spans="2:41" ht="12.45" customHeight="1" x14ac:dyDescent="0.3">
      <c r="B2254" s="438"/>
      <c r="C2254" s="440"/>
      <c r="D2254" s="443" t="s">
        <v>116</v>
      </c>
      <c r="E2254" s="224" t="s">
        <v>125</v>
      </c>
      <c r="F2254" s="203" t="s">
        <v>38</v>
      </c>
      <c r="G2254" s="203"/>
      <c r="H2254" s="203"/>
      <c r="I2254" s="203"/>
      <c r="J2254" s="203"/>
      <c r="K2254" s="203"/>
      <c r="L2254" s="203"/>
      <c r="M2254" s="203"/>
      <c r="N2254" s="203"/>
      <c r="O2254" s="203"/>
      <c r="P2254" s="203"/>
      <c r="Q2254" s="203"/>
      <c r="R2254" s="203"/>
      <c r="S2254" s="203"/>
      <c r="T2254" s="203"/>
      <c r="U2254" s="203"/>
      <c r="V2254" s="203"/>
      <c r="W2254" s="203"/>
      <c r="X2254" s="203"/>
      <c r="Y2254" s="203"/>
      <c r="Z2254" s="203"/>
      <c r="AA2254" s="203"/>
      <c r="AB2254" s="203"/>
      <c r="AC2254" s="203"/>
      <c r="AD2254" s="203"/>
      <c r="AE2254" s="203"/>
      <c r="AF2254" s="203"/>
      <c r="AG2254" s="203"/>
      <c r="AH2254" s="203"/>
      <c r="AI2254" s="203"/>
      <c r="AJ2254" s="203"/>
      <c r="AK2254" s="203"/>
      <c r="AL2254" s="203"/>
      <c r="AM2254" s="203"/>
      <c r="AN2254" s="203"/>
      <c r="AO2254" s="269"/>
    </row>
    <row r="2255" spans="2:41" ht="12.45" customHeight="1" thickBot="1" x14ac:dyDescent="0.35">
      <c r="B2255" s="438"/>
      <c r="C2255" s="440"/>
      <c r="D2255" s="442"/>
      <c r="E2255" s="223" t="s">
        <v>126</v>
      </c>
      <c r="F2255" s="320" t="s">
        <v>38</v>
      </c>
      <c r="G2255" s="200" t="str">
        <f>IF(G2254&lt;&gt;"",G2254*PRINCIPAL!$C$194,"")</f>
        <v/>
      </c>
      <c r="H2255" s="200" t="str">
        <f>IF(H2254&lt;&gt;"",H2254*PRINCIPAL!$C$194,"")</f>
        <v/>
      </c>
      <c r="I2255" s="200" t="str">
        <f>IF(I2254&lt;&gt;"",I2254*PRINCIPAL!$C$194,"")</f>
        <v/>
      </c>
      <c r="J2255" s="200" t="str">
        <f>IF(J2254&lt;&gt;"",J2254*PRINCIPAL!$C$194,"")</f>
        <v/>
      </c>
      <c r="K2255" s="200" t="str">
        <f>IF(K2254&lt;&gt;"",K2254*PRINCIPAL!$C$194,"")</f>
        <v/>
      </c>
      <c r="L2255" s="200" t="str">
        <f>IF(L2254&lt;&gt;"",L2254*PRINCIPAL!$C$194,"")</f>
        <v/>
      </c>
      <c r="M2255" s="200" t="str">
        <f>IF(M2254&lt;&gt;"",M2254*PRINCIPAL!$C$194,"")</f>
        <v/>
      </c>
      <c r="N2255" s="200" t="str">
        <f>IF(N2254&lt;&gt;"",N2254*PRINCIPAL!$C$194,"")</f>
        <v/>
      </c>
      <c r="O2255" s="200" t="str">
        <f>IF(O2254&lt;&gt;"",O2254*PRINCIPAL!$C$194,"")</f>
        <v/>
      </c>
      <c r="P2255" s="200" t="str">
        <f>IF(P2254&lt;&gt;"",P2254*PRINCIPAL!$C$194,"")</f>
        <v/>
      </c>
      <c r="Q2255" s="200" t="str">
        <f>IF(Q2254&lt;&gt;"",Q2254*PRINCIPAL!$C$194,"")</f>
        <v/>
      </c>
      <c r="R2255" s="200" t="str">
        <f>IF(R2254&lt;&gt;"",R2254*PRINCIPAL!$C$194,"")</f>
        <v/>
      </c>
      <c r="S2255" s="200" t="str">
        <f>IF(S2254&lt;&gt;"",S2254*PRINCIPAL!$C$194,"")</f>
        <v/>
      </c>
      <c r="T2255" s="200" t="str">
        <f>IF(T2254&lt;&gt;"",T2254*PRINCIPAL!$C$194,"")</f>
        <v/>
      </c>
      <c r="U2255" s="200" t="str">
        <f>IF(U2254&lt;&gt;"",U2254*PRINCIPAL!$C$194,"")</f>
        <v/>
      </c>
      <c r="V2255" s="200" t="str">
        <f>IF(V2254&lt;&gt;"",V2254*PRINCIPAL!$C$194,"")</f>
        <v/>
      </c>
      <c r="W2255" s="200" t="str">
        <f>IF(W2254&lt;&gt;"",W2254*PRINCIPAL!$C$194,"")</f>
        <v/>
      </c>
      <c r="X2255" s="200" t="str">
        <f>IF(X2254&lt;&gt;"",X2254*PRINCIPAL!$C$194,"")</f>
        <v/>
      </c>
      <c r="Y2255" s="200" t="str">
        <f>IF(Y2254&lt;&gt;"",Y2254*PRINCIPAL!$C$194,"")</f>
        <v/>
      </c>
      <c r="Z2255" s="200" t="str">
        <f>IF(Z2254&lt;&gt;"",Z2254*PRINCIPAL!$C$194,"")</f>
        <v/>
      </c>
      <c r="AA2255" s="200" t="str">
        <f>IF(AA2254&lt;&gt;"",AA2254*PRINCIPAL!$C$194,"")</f>
        <v/>
      </c>
      <c r="AB2255" s="200" t="str">
        <f>IF(AB2254&lt;&gt;"",AB2254*PRINCIPAL!$C$194,"")</f>
        <v/>
      </c>
      <c r="AC2255" s="200" t="str">
        <f>IF(AC2254&lt;&gt;"",AC2254*PRINCIPAL!$C$194,"")</f>
        <v/>
      </c>
      <c r="AD2255" s="200" t="str">
        <f>IF(AD2254&lt;&gt;"",AD2254*PRINCIPAL!$C$194,"")</f>
        <v/>
      </c>
      <c r="AE2255" s="200" t="str">
        <f>IF(AE2254&lt;&gt;"",AE2254*PRINCIPAL!$C$194,"")</f>
        <v/>
      </c>
      <c r="AF2255" s="200" t="str">
        <f>IF(AF2254&lt;&gt;"",AF2254*PRINCIPAL!$C$194,"")</f>
        <v/>
      </c>
      <c r="AG2255" s="200" t="str">
        <f>IF(AG2254&lt;&gt;"",AG2254*PRINCIPAL!$C$194,"")</f>
        <v/>
      </c>
      <c r="AH2255" s="200" t="str">
        <f>IF(AH2254&lt;&gt;"",AH2254*PRINCIPAL!$C$194,"")</f>
        <v/>
      </c>
      <c r="AI2255" s="200" t="str">
        <f>IF(AI2254&lt;&gt;"",AI2254*PRINCIPAL!$C$194,"")</f>
        <v/>
      </c>
      <c r="AJ2255" s="200" t="str">
        <f>IF(AJ2254&lt;&gt;"",AJ2254*PRINCIPAL!$C$194,"")</f>
        <v/>
      </c>
      <c r="AK2255" s="200" t="str">
        <f>IF(AK2254&lt;&gt;"",AK2254*PRINCIPAL!$C$194,"")</f>
        <v/>
      </c>
      <c r="AL2255" s="200" t="str">
        <f>IF(AL2254&lt;&gt;"",AL2254*PRINCIPAL!$C$194,"")</f>
        <v/>
      </c>
      <c r="AM2255" s="200" t="str">
        <f>IF(AM2254&lt;&gt;"",AM2254*PRINCIPAL!$C$194,"")</f>
        <v/>
      </c>
      <c r="AN2255" s="200" t="str">
        <f>IF(AN2254&lt;&gt;"",AN2254*PRINCIPAL!$C$194,"")</f>
        <v/>
      </c>
      <c r="AO2255" s="271" t="str">
        <f>IF(AO2254&lt;&gt;"",AO2254*PRINCIPAL!$C$194,"")</f>
        <v/>
      </c>
    </row>
    <row r="2256" spans="2:41" ht="12.45" customHeight="1" x14ac:dyDescent="0.3">
      <c r="B2256" s="438"/>
      <c r="C2256" s="439" t="s">
        <v>106</v>
      </c>
      <c r="D2256" s="441" t="s">
        <v>112</v>
      </c>
      <c r="E2256" s="219" t="s">
        <v>125</v>
      </c>
      <c r="F2256" s="197" t="s">
        <v>38</v>
      </c>
      <c r="G2256" s="197"/>
      <c r="H2256" s="197"/>
      <c r="I2256" s="197"/>
      <c r="J2256" s="197"/>
      <c r="K2256" s="197"/>
      <c r="L2256" s="197"/>
      <c r="M2256" s="197"/>
      <c r="N2256" s="197"/>
      <c r="O2256" s="197"/>
      <c r="P2256" s="197"/>
      <c r="Q2256" s="197"/>
      <c r="R2256" s="197"/>
      <c r="S2256" s="197"/>
      <c r="T2256" s="197"/>
      <c r="U2256" s="197"/>
      <c r="V2256" s="197"/>
      <c r="W2256" s="197"/>
      <c r="X2256" s="197"/>
      <c r="Y2256" s="197"/>
      <c r="Z2256" s="197"/>
      <c r="AA2256" s="197"/>
      <c r="AB2256" s="197"/>
      <c r="AC2256" s="197"/>
      <c r="AD2256" s="197"/>
      <c r="AE2256" s="197"/>
      <c r="AF2256" s="197"/>
      <c r="AG2256" s="197"/>
      <c r="AH2256" s="197"/>
      <c r="AI2256" s="197"/>
      <c r="AJ2256" s="197"/>
      <c r="AK2256" s="197"/>
      <c r="AL2256" s="197"/>
      <c r="AM2256" s="197"/>
      <c r="AN2256" s="197"/>
      <c r="AO2256" s="267"/>
    </row>
    <row r="2257" spans="2:41" ht="12.45" customHeight="1" x14ac:dyDescent="0.3">
      <c r="B2257" s="438"/>
      <c r="C2257" s="440"/>
      <c r="D2257" s="442"/>
      <c r="E2257" s="220" t="s">
        <v>126</v>
      </c>
      <c r="F2257" s="320" t="s">
        <v>38</v>
      </c>
      <c r="G2257" s="198" t="str">
        <f>IF(G2256&lt;&gt;"",G2256*PRINCIPAL!$C$194,"")</f>
        <v/>
      </c>
      <c r="H2257" s="198" t="str">
        <f>IF(H2256&lt;&gt;"",H2256*PRINCIPAL!$C$194,"")</f>
        <v/>
      </c>
      <c r="I2257" s="198" t="str">
        <f>IF(I2256&lt;&gt;"",I2256*PRINCIPAL!$C$194,"")</f>
        <v/>
      </c>
      <c r="J2257" s="198" t="str">
        <f>IF(J2256&lt;&gt;"",J2256*PRINCIPAL!$C$194,"")</f>
        <v/>
      </c>
      <c r="K2257" s="198" t="str">
        <f>IF(K2256&lt;&gt;"",K2256*PRINCIPAL!$C$194,"")</f>
        <v/>
      </c>
      <c r="L2257" s="198" t="str">
        <f>IF(L2256&lt;&gt;"",L2256*PRINCIPAL!$C$194,"")</f>
        <v/>
      </c>
      <c r="M2257" s="198" t="str">
        <f>IF(M2256&lt;&gt;"",M2256*PRINCIPAL!$C$194,"")</f>
        <v/>
      </c>
      <c r="N2257" s="198" t="str">
        <f>IF(N2256&lt;&gt;"",N2256*PRINCIPAL!$C$194,"")</f>
        <v/>
      </c>
      <c r="O2257" s="198" t="str">
        <f>IF(O2256&lt;&gt;"",O2256*PRINCIPAL!$C$194,"")</f>
        <v/>
      </c>
      <c r="P2257" s="198" t="str">
        <f>IF(P2256&lt;&gt;"",P2256*PRINCIPAL!$C$194,"")</f>
        <v/>
      </c>
      <c r="Q2257" s="198" t="str">
        <f>IF(Q2256&lt;&gt;"",Q2256*PRINCIPAL!$C$194,"")</f>
        <v/>
      </c>
      <c r="R2257" s="198" t="str">
        <f>IF(R2256&lt;&gt;"",R2256*PRINCIPAL!$C$194,"")</f>
        <v/>
      </c>
      <c r="S2257" s="198" t="str">
        <f>IF(S2256&lt;&gt;"",S2256*PRINCIPAL!$C$194,"")</f>
        <v/>
      </c>
      <c r="T2257" s="198" t="str">
        <f>IF(T2256&lt;&gt;"",T2256*PRINCIPAL!$C$194,"")</f>
        <v/>
      </c>
      <c r="U2257" s="198" t="str">
        <f>IF(U2256&lt;&gt;"",U2256*PRINCIPAL!$C$194,"")</f>
        <v/>
      </c>
      <c r="V2257" s="198" t="str">
        <f>IF(V2256&lt;&gt;"",V2256*PRINCIPAL!$C$194,"")</f>
        <v/>
      </c>
      <c r="W2257" s="198" t="str">
        <f>IF(W2256&lt;&gt;"",W2256*PRINCIPAL!$C$194,"")</f>
        <v/>
      </c>
      <c r="X2257" s="198" t="str">
        <f>IF(X2256&lt;&gt;"",X2256*PRINCIPAL!$C$194,"")</f>
        <v/>
      </c>
      <c r="Y2257" s="198" t="str">
        <f>IF(Y2256&lt;&gt;"",Y2256*PRINCIPAL!$C$194,"")</f>
        <v/>
      </c>
      <c r="Z2257" s="198" t="str">
        <f>IF(Z2256&lt;&gt;"",Z2256*PRINCIPAL!$C$194,"")</f>
        <v/>
      </c>
      <c r="AA2257" s="198" t="str">
        <f>IF(AA2256&lt;&gt;"",AA2256*PRINCIPAL!$C$194,"")</f>
        <v/>
      </c>
      <c r="AB2257" s="198" t="str">
        <f>IF(AB2256&lt;&gt;"",AB2256*PRINCIPAL!$C$194,"")</f>
        <v/>
      </c>
      <c r="AC2257" s="198" t="str">
        <f>IF(AC2256&lt;&gt;"",AC2256*PRINCIPAL!$C$194,"")</f>
        <v/>
      </c>
      <c r="AD2257" s="198" t="str">
        <f>IF(AD2256&lt;&gt;"",AD2256*PRINCIPAL!$C$194,"")</f>
        <v/>
      </c>
      <c r="AE2257" s="198" t="str">
        <f>IF(AE2256&lt;&gt;"",AE2256*PRINCIPAL!$C$194,"")</f>
        <v/>
      </c>
      <c r="AF2257" s="198" t="str">
        <f>IF(AF2256&lt;&gt;"",AF2256*PRINCIPAL!$C$194,"")</f>
        <v/>
      </c>
      <c r="AG2257" s="198" t="str">
        <f>IF(AG2256&lt;&gt;"",AG2256*PRINCIPAL!$C$194,"")</f>
        <v/>
      </c>
      <c r="AH2257" s="198" t="str">
        <f>IF(AH2256&lt;&gt;"",AH2256*PRINCIPAL!$C$194,"")</f>
        <v/>
      </c>
      <c r="AI2257" s="198" t="str">
        <f>IF(AI2256&lt;&gt;"",AI2256*PRINCIPAL!$C$194,"")</f>
        <v/>
      </c>
      <c r="AJ2257" s="198" t="str">
        <f>IF(AJ2256&lt;&gt;"",AJ2256*PRINCIPAL!$C$194,"")</f>
        <v/>
      </c>
      <c r="AK2257" s="198" t="str">
        <f>IF(AK2256&lt;&gt;"",AK2256*PRINCIPAL!$C$194,"")</f>
        <v/>
      </c>
      <c r="AL2257" s="198" t="str">
        <f>IF(AL2256&lt;&gt;"",AL2256*PRINCIPAL!$C$194,"")</f>
        <v/>
      </c>
      <c r="AM2257" s="198" t="str">
        <f>IF(AM2256&lt;&gt;"",AM2256*PRINCIPAL!$C$194,"")</f>
        <v/>
      </c>
      <c r="AN2257" s="198" t="str">
        <f>IF(AN2256&lt;&gt;"",AN2256*PRINCIPAL!$C$194,"")</f>
        <v/>
      </c>
      <c r="AO2257" s="268" t="str">
        <f>IF(AO2256&lt;&gt;"",AO2256*PRINCIPAL!$C$194,"")</f>
        <v/>
      </c>
    </row>
    <row r="2258" spans="2:41" ht="12.45" customHeight="1" x14ac:dyDescent="0.3">
      <c r="B2258" s="438"/>
      <c r="C2258" s="440"/>
      <c r="D2258" s="443" t="s">
        <v>118</v>
      </c>
      <c r="E2258" s="222" t="s">
        <v>125</v>
      </c>
      <c r="F2258" s="203" t="s">
        <v>38</v>
      </c>
      <c r="G2258" s="203"/>
      <c r="H2258" s="203"/>
      <c r="I2258" s="203"/>
      <c r="J2258" s="203"/>
      <c r="K2258" s="203"/>
      <c r="L2258" s="203"/>
      <c r="M2258" s="203"/>
      <c r="N2258" s="203"/>
      <c r="O2258" s="203"/>
      <c r="P2258" s="203"/>
      <c r="Q2258" s="203"/>
      <c r="R2258" s="203"/>
      <c r="S2258" s="203"/>
      <c r="T2258" s="203"/>
      <c r="U2258" s="203"/>
      <c r="V2258" s="203"/>
      <c r="W2258" s="203"/>
      <c r="X2258" s="203"/>
      <c r="Y2258" s="203"/>
      <c r="Z2258" s="203"/>
      <c r="AA2258" s="203"/>
      <c r="AB2258" s="203"/>
      <c r="AC2258" s="203"/>
      <c r="AD2258" s="203"/>
      <c r="AE2258" s="203"/>
      <c r="AF2258" s="203"/>
      <c r="AG2258" s="203"/>
      <c r="AH2258" s="203"/>
      <c r="AI2258" s="203"/>
      <c r="AJ2258" s="203"/>
      <c r="AK2258" s="203"/>
      <c r="AL2258" s="203"/>
      <c r="AM2258" s="203"/>
      <c r="AN2258" s="203"/>
      <c r="AO2258" s="269"/>
    </row>
    <row r="2259" spans="2:41" ht="12.45" customHeight="1" x14ac:dyDescent="0.3">
      <c r="B2259" s="438"/>
      <c r="C2259" s="440"/>
      <c r="D2259" s="444"/>
      <c r="E2259" s="220" t="s">
        <v>126</v>
      </c>
      <c r="F2259" s="320" t="s">
        <v>38</v>
      </c>
      <c r="G2259" s="204" t="str">
        <f>IF(G2258&lt;&gt;"",G2258*PRINCIPAL!$C$194,"")</f>
        <v/>
      </c>
      <c r="H2259" s="204" t="str">
        <f>IF(H2258&lt;&gt;"",H2258*PRINCIPAL!$C$194,"")</f>
        <v/>
      </c>
      <c r="I2259" s="204" t="str">
        <f>IF(I2258&lt;&gt;"",I2258*PRINCIPAL!$C$194,"")</f>
        <v/>
      </c>
      <c r="J2259" s="204" t="str">
        <f>IF(J2258&lt;&gt;"",J2258*PRINCIPAL!$C$194,"")</f>
        <v/>
      </c>
      <c r="K2259" s="204" t="str">
        <f>IF(K2258&lt;&gt;"",K2258*PRINCIPAL!$C$194,"")</f>
        <v/>
      </c>
      <c r="L2259" s="204" t="str">
        <f>IF(L2258&lt;&gt;"",L2258*PRINCIPAL!$C$194,"")</f>
        <v/>
      </c>
      <c r="M2259" s="204" t="str">
        <f>IF(M2258&lt;&gt;"",M2258*PRINCIPAL!$C$194,"")</f>
        <v/>
      </c>
      <c r="N2259" s="204" t="str">
        <f>IF(N2258&lt;&gt;"",N2258*PRINCIPAL!$C$194,"")</f>
        <v/>
      </c>
      <c r="O2259" s="204" t="str">
        <f>IF(O2258&lt;&gt;"",O2258*PRINCIPAL!$C$194,"")</f>
        <v/>
      </c>
      <c r="P2259" s="204" t="str">
        <f>IF(P2258&lt;&gt;"",P2258*PRINCIPAL!$C$194,"")</f>
        <v/>
      </c>
      <c r="Q2259" s="204" t="str">
        <f>IF(Q2258&lt;&gt;"",Q2258*PRINCIPAL!$C$194,"")</f>
        <v/>
      </c>
      <c r="R2259" s="204" t="str">
        <f>IF(R2258&lt;&gt;"",R2258*PRINCIPAL!$C$194,"")</f>
        <v/>
      </c>
      <c r="S2259" s="204" t="str">
        <f>IF(S2258&lt;&gt;"",S2258*PRINCIPAL!$C$194,"")</f>
        <v/>
      </c>
      <c r="T2259" s="204" t="str">
        <f>IF(T2258&lt;&gt;"",T2258*PRINCIPAL!$C$194,"")</f>
        <v/>
      </c>
      <c r="U2259" s="204" t="str">
        <f>IF(U2258&lt;&gt;"",U2258*PRINCIPAL!$C$194,"")</f>
        <v/>
      </c>
      <c r="V2259" s="204" t="str">
        <f>IF(V2258&lt;&gt;"",V2258*PRINCIPAL!$C$194,"")</f>
        <v/>
      </c>
      <c r="W2259" s="204" t="str">
        <f>IF(W2258&lt;&gt;"",W2258*PRINCIPAL!$C$194,"")</f>
        <v/>
      </c>
      <c r="X2259" s="204" t="str">
        <f>IF(X2258&lt;&gt;"",X2258*PRINCIPAL!$C$194,"")</f>
        <v/>
      </c>
      <c r="Y2259" s="204" t="str">
        <f>IF(Y2258&lt;&gt;"",Y2258*PRINCIPAL!$C$194,"")</f>
        <v/>
      </c>
      <c r="Z2259" s="204" t="str">
        <f>IF(Z2258&lt;&gt;"",Z2258*PRINCIPAL!$C$194,"")</f>
        <v/>
      </c>
      <c r="AA2259" s="204" t="str">
        <f>IF(AA2258&lt;&gt;"",AA2258*PRINCIPAL!$C$194,"")</f>
        <v/>
      </c>
      <c r="AB2259" s="204" t="str">
        <f>IF(AB2258&lt;&gt;"",AB2258*PRINCIPAL!$C$194,"")</f>
        <v/>
      </c>
      <c r="AC2259" s="204" t="str">
        <f>IF(AC2258&lt;&gt;"",AC2258*PRINCIPAL!$C$194,"")</f>
        <v/>
      </c>
      <c r="AD2259" s="204" t="str">
        <f>IF(AD2258&lt;&gt;"",AD2258*PRINCIPAL!$C$194,"")</f>
        <v/>
      </c>
      <c r="AE2259" s="204" t="str">
        <f>IF(AE2258&lt;&gt;"",AE2258*PRINCIPAL!$C$194,"")</f>
        <v/>
      </c>
      <c r="AF2259" s="204" t="str">
        <f>IF(AF2258&lt;&gt;"",AF2258*PRINCIPAL!$C$194,"")</f>
        <v/>
      </c>
      <c r="AG2259" s="204" t="str">
        <f>IF(AG2258&lt;&gt;"",AG2258*PRINCIPAL!$C$194,"")</f>
        <v/>
      </c>
      <c r="AH2259" s="204" t="str">
        <f>IF(AH2258&lt;&gt;"",AH2258*PRINCIPAL!$C$194,"")</f>
        <v/>
      </c>
      <c r="AI2259" s="204" t="str">
        <f>IF(AI2258&lt;&gt;"",AI2258*PRINCIPAL!$C$194,"")</f>
        <v/>
      </c>
      <c r="AJ2259" s="204" t="str">
        <f>IF(AJ2258&lt;&gt;"",AJ2258*PRINCIPAL!$C$194,"")</f>
        <v/>
      </c>
      <c r="AK2259" s="204" t="str">
        <f>IF(AK2258&lt;&gt;"",AK2258*PRINCIPAL!$C$194,"")</f>
        <v/>
      </c>
      <c r="AL2259" s="204" t="str">
        <f>IF(AL2258&lt;&gt;"",AL2258*PRINCIPAL!$C$194,"")</f>
        <v/>
      </c>
      <c r="AM2259" s="204" t="str">
        <f>IF(AM2258&lt;&gt;"",AM2258*PRINCIPAL!$C$194,"")</f>
        <v/>
      </c>
      <c r="AN2259" s="204" t="str">
        <f>IF(AN2258&lt;&gt;"",AN2258*PRINCIPAL!$C$194,"")</f>
        <v/>
      </c>
      <c r="AO2259" s="270" t="str">
        <f>IF(AO2258&lt;&gt;"",AO2258*PRINCIPAL!$C$194,"")</f>
        <v/>
      </c>
    </row>
    <row r="2260" spans="2:41" ht="12.45" customHeight="1" x14ac:dyDescent="0.3">
      <c r="B2260" s="438"/>
      <c r="C2260" s="440"/>
      <c r="D2260" s="443" t="s">
        <v>116</v>
      </c>
      <c r="E2260" s="224" t="s">
        <v>125</v>
      </c>
      <c r="F2260" s="203" t="s">
        <v>38</v>
      </c>
      <c r="G2260" s="203"/>
      <c r="H2260" s="203"/>
      <c r="I2260" s="203"/>
      <c r="J2260" s="203"/>
      <c r="K2260" s="203"/>
      <c r="L2260" s="203"/>
      <c r="M2260" s="203"/>
      <c r="N2260" s="203"/>
      <c r="O2260" s="203"/>
      <c r="P2260" s="203"/>
      <c r="Q2260" s="203"/>
      <c r="R2260" s="203"/>
      <c r="S2260" s="203"/>
      <c r="T2260" s="203"/>
      <c r="U2260" s="203"/>
      <c r="V2260" s="203"/>
      <c r="W2260" s="203"/>
      <c r="X2260" s="203"/>
      <c r="Y2260" s="203"/>
      <c r="Z2260" s="203"/>
      <c r="AA2260" s="203"/>
      <c r="AB2260" s="203"/>
      <c r="AC2260" s="203"/>
      <c r="AD2260" s="203"/>
      <c r="AE2260" s="203"/>
      <c r="AF2260" s="203"/>
      <c r="AG2260" s="203"/>
      <c r="AH2260" s="203"/>
      <c r="AI2260" s="203"/>
      <c r="AJ2260" s="203"/>
      <c r="AK2260" s="203"/>
      <c r="AL2260" s="203"/>
      <c r="AM2260" s="203"/>
      <c r="AN2260" s="203"/>
      <c r="AO2260" s="269"/>
    </row>
    <row r="2261" spans="2:41" ht="12.45" customHeight="1" thickBot="1" x14ac:dyDescent="0.35">
      <c r="B2261" s="438"/>
      <c r="C2261" s="445"/>
      <c r="D2261" s="446"/>
      <c r="E2261" s="223" t="s">
        <v>126</v>
      </c>
      <c r="F2261" s="320" t="s">
        <v>38</v>
      </c>
      <c r="G2261" s="225" t="str">
        <f>IF(G2260&lt;&gt;"",G2260*PRINCIPAL!$C$194,"")</f>
        <v/>
      </c>
      <c r="H2261" s="225" t="str">
        <f>IF(H2260&lt;&gt;"",H2260*PRINCIPAL!$C$194,"")</f>
        <v/>
      </c>
      <c r="I2261" s="225" t="str">
        <f>IF(I2260&lt;&gt;"",I2260*PRINCIPAL!$C$194,"")</f>
        <v/>
      </c>
      <c r="J2261" s="225" t="str">
        <f>IF(J2260&lt;&gt;"",J2260*PRINCIPAL!$C$194,"")</f>
        <v/>
      </c>
      <c r="K2261" s="225" t="str">
        <f>IF(K2260&lt;&gt;"",K2260*PRINCIPAL!$C$194,"")</f>
        <v/>
      </c>
      <c r="L2261" s="225" t="str">
        <f>IF(L2260&lt;&gt;"",L2260*PRINCIPAL!$C$194,"")</f>
        <v/>
      </c>
      <c r="M2261" s="225" t="str">
        <f>IF(M2260&lt;&gt;"",M2260*PRINCIPAL!$C$194,"")</f>
        <v/>
      </c>
      <c r="N2261" s="225" t="str">
        <f>IF(N2260&lt;&gt;"",N2260*PRINCIPAL!$C$194,"")</f>
        <v/>
      </c>
      <c r="O2261" s="225" t="str">
        <f>IF(O2260&lt;&gt;"",O2260*PRINCIPAL!$C$194,"")</f>
        <v/>
      </c>
      <c r="P2261" s="225" t="str">
        <f>IF(P2260&lt;&gt;"",P2260*PRINCIPAL!$C$194,"")</f>
        <v/>
      </c>
      <c r="Q2261" s="225" t="str">
        <f>IF(Q2260&lt;&gt;"",Q2260*PRINCIPAL!$C$194,"")</f>
        <v/>
      </c>
      <c r="R2261" s="225" t="str">
        <f>IF(R2260&lt;&gt;"",R2260*PRINCIPAL!$C$194,"")</f>
        <v/>
      </c>
      <c r="S2261" s="225" t="str">
        <f>IF(S2260&lt;&gt;"",S2260*PRINCIPAL!$C$194,"")</f>
        <v/>
      </c>
      <c r="T2261" s="225" t="str">
        <f>IF(T2260&lt;&gt;"",T2260*PRINCIPAL!$C$194,"")</f>
        <v/>
      </c>
      <c r="U2261" s="225" t="str">
        <f>IF(U2260&lt;&gt;"",U2260*PRINCIPAL!$C$194,"")</f>
        <v/>
      </c>
      <c r="V2261" s="225" t="str">
        <f>IF(V2260&lt;&gt;"",V2260*PRINCIPAL!$C$194,"")</f>
        <v/>
      </c>
      <c r="W2261" s="225" t="str">
        <f>IF(W2260&lt;&gt;"",W2260*PRINCIPAL!$C$194,"")</f>
        <v/>
      </c>
      <c r="X2261" s="225" t="str">
        <f>IF(X2260&lt;&gt;"",X2260*PRINCIPAL!$C$194,"")</f>
        <v/>
      </c>
      <c r="Y2261" s="225" t="str">
        <f>IF(Y2260&lt;&gt;"",Y2260*PRINCIPAL!$C$194,"")</f>
        <v/>
      </c>
      <c r="Z2261" s="225" t="str">
        <f>IF(Z2260&lt;&gt;"",Z2260*PRINCIPAL!$C$194,"")</f>
        <v/>
      </c>
      <c r="AA2261" s="225" t="str">
        <f>IF(AA2260&lt;&gt;"",AA2260*PRINCIPAL!$C$194,"")</f>
        <v/>
      </c>
      <c r="AB2261" s="225" t="str">
        <f>IF(AB2260&lt;&gt;"",AB2260*PRINCIPAL!$C$194,"")</f>
        <v/>
      </c>
      <c r="AC2261" s="225" t="str">
        <f>IF(AC2260&lt;&gt;"",AC2260*PRINCIPAL!$C$194,"")</f>
        <v/>
      </c>
      <c r="AD2261" s="225" t="str">
        <f>IF(AD2260&lt;&gt;"",AD2260*PRINCIPAL!$C$194,"")</f>
        <v/>
      </c>
      <c r="AE2261" s="225" t="str">
        <f>IF(AE2260&lt;&gt;"",AE2260*PRINCIPAL!$C$194,"")</f>
        <v/>
      </c>
      <c r="AF2261" s="225" t="str">
        <f>IF(AF2260&lt;&gt;"",AF2260*PRINCIPAL!$C$194,"")</f>
        <v/>
      </c>
      <c r="AG2261" s="225" t="str">
        <f>IF(AG2260&lt;&gt;"",AG2260*PRINCIPAL!$C$194,"")</f>
        <v/>
      </c>
      <c r="AH2261" s="225" t="str">
        <f>IF(AH2260&lt;&gt;"",AH2260*PRINCIPAL!$C$194,"")</f>
        <v/>
      </c>
      <c r="AI2261" s="225" t="str">
        <f>IF(AI2260&lt;&gt;"",AI2260*PRINCIPAL!$C$194,"")</f>
        <v/>
      </c>
      <c r="AJ2261" s="225" t="str">
        <f>IF(AJ2260&lt;&gt;"",AJ2260*PRINCIPAL!$C$194,"")</f>
        <v/>
      </c>
      <c r="AK2261" s="225" t="str">
        <f>IF(AK2260&lt;&gt;"",AK2260*PRINCIPAL!$C$194,"")</f>
        <v/>
      </c>
      <c r="AL2261" s="225" t="str">
        <f>IF(AL2260&lt;&gt;"",AL2260*PRINCIPAL!$C$194,"")</f>
        <v/>
      </c>
      <c r="AM2261" s="225" t="str">
        <f>IF(AM2260&lt;&gt;"",AM2260*PRINCIPAL!$C$194,"")</f>
        <v/>
      </c>
      <c r="AN2261" s="225" t="str">
        <f>IF(AN2260&lt;&gt;"",AN2260*PRINCIPAL!$C$194,"")</f>
        <v/>
      </c>
      <c r="AO2261" s="272" t="str">
        <f>IF(AO2260&lt;&gt;"",AO2260*PRINCIPAL!$C$194,"")</f>
        <v/>
      </c>
    </row>
    <row r="2262" spans="2:41" ht="12.45" customHeight="1" x14ac:dyDescent="0.3">
      <c r="B2262" s="438"/>
      <c r="C2262" s="447" t="s">
        <v>113</v>
      </c>
      <c r="D2262" s="424" t="s">
        <v>114</v>
      </c>
      <c r="E2262" s="219" t="s">
        <v>125</v>
      </c>
      <c r="F2262" s="197"/>
      <c r="G2262" s="197"/>
      <c r="H2262" s="197"/>
      <c r="I2262" s="197"/>
      <c r="J2262" s="197"/>
      <c r="K2262" s="197"/>
      <c r="L2262" s="197"/>
      <c r="M2262" s="197"/>
      <c r="N2262" s="197"/>
      <c r="O2262" s="197"/>
      <c r="P2262" s="197"/>
      <c r="Q2262" s="197"/>
      <c r="R2262" s="197"/>
      <c r="S2262" s="197"/>
      <c r="T2262" s="197"/>
      <c r="U2262" s="197"/>
      <c r="V2262" s="197"/>
      <c r="W2262" s="197"/>
      <c r="X2262" s="197"/>
      <c r="Y2262" s="197"/>
      <c r="Z2262" s="197"/>
      <c r="AA2262" s="197"/>
      <c r="AB2262" s="197"/>
      <c r="AC2262" s="197"/>
      <c r="AD2262" s="197"/>
      <c r="AE2262" s="197"/>
      <c r="AF2262" s="197"/>
      <c r="AG2262" s="197"/>
      <c r="AH2262" s="197"/>
      <c r="AI2262" s="197"/>
      <c r="AJ2262" s="197"/>
      <c r="AK2262" s="197"/>
      <c r="AL2262" s="197"/>
      <c r="AM2262" s="197"/>
      <c r="AN2262" s="197"/>
      <c r="AO2262" s="267"/>
    </row>
    <row r="2263" spans="2:41" ht="12.45" customHeight="1" x14ac:dyDescent="0.3">
      <c r="B2263" s="438"/>
      <c r="C2263" s="447"/>
      <c r="D2263" s="425"/>
      <c r="E2263" s="220" t="s">
        <v>126</v>
      </c>
      <c r="F2263" s="198" t="str">
        <f>IF(F2262&lt;&gt;"",F2262*PRINCIPAL!$C$14,"")</f>
        <v/>
      </c>
      <c r="G2263" s="198" t="str">
        <f>IF(G2262&lt;&gt;"",G2262*PRINCIPAL!$C$194,"")</f>
        <v/>
      </c>
      <c r="H2263" s="198" t="str">
        <f>IF(H2262&lt;&gt;"",H2262*PRINCIPAL!$C$194,"")</f>
        <v/>
      </c>
      <c r="I2263" s="198" t="str">
        <f>IF(I2262&lt;&gt;"",I2262*PRINCIPAL!$C$194,"")</f>
        <v/>
      </c>
      <c r="J2263" s="198" t="str">
        <f>IF(J2262&lt;&gt;"",J2262*PRINCIPAL!$C$194,"")</f>
        <v/>
      </c>
      <c r="K2263" s="198" t="str">
        <f>IF(K2262&lt;&gt;"",K2262*PRINCIPAL!$C$194,"")</f>
        <v/>
      </c>
      <c r="L2263" s="198" t="str">
        <f>IF(L2262&lt;&gt;"",L2262*PRINCIPAL!$C$194,"")</f>
        <v/>
      </c>
      <c r="M2263" s="198" t="str">
        <f>IF(M2262&lt;&gt;"",M2262*PRINCIPAL!$C$194,"")</f>
        <v/>
      </c>
      <c r="N2263" s="198" t="str">
        <f>IF(N2262&lt;&gt;"",N2262*PRINCIPAL!$C$194,"")</f>
        <v/>
      </c>
      <c r="O2263" s="198" t="str">
        <f>IF(O2262&lt;&gt;"",O2262*PRINCIPAL!$C$194,"")</f>
        <v/>
      </c>
      <c r="P2263" s="198" t="str">
        <f>IF(P2262&lt;&gt;"",P2262*PRINCIPAL!$C$194,"")</f>
        <v/>
      </c>
      <c r="Q2263" s="198" t="str">
        <f>IF(Q2262&lt;&gt;"",Q2262*PRINCIPAL!$C$194,"")</f>
        <v/>
      </c>
      <c r="R2263" s="198" t="str">
        <f>IF(R2262&lt;&gt;"",R2262*PRINCIPAL!$C$194,"")</f>
        <v/>
      </c>
      <c r="S2263" s="198" t="str">
        <f>IF(S2262&lt;&gt;"",S2262*PRINCIPAL!$C$194,"")</f>
        <v/>
      </c>
      <c r="T2263" s="198" t="str">
        <f>IF(T2262&lt;&gt;"",T2262*PRINCIPAL!$C$194,"")</f>
        <v/>
      </c>
      <c r="U2263" s="198" t="str">
        <f>IF(U2262&lt;&gt;"",U2262*PRINCIPAL!$C$194,"")</f>
        <v/>
      </c>
      <c r="V2263" s="198" t="str">
        <f>IF(V2262&lt;&gt;"",V2262*PRINCIPAL!$C$194,"")</f>
        <v/>
      </c>
      <c r="W2263" s="198" t="str">
        <f>IF(W2262&lt;&gt;"",W2262*PRINCIPAL!$C$194,"")</f>
        <v/>
      </c>
      <c r="X2263" s="198" t="str">
        <f>IF(X2262&lt;&gt;"",X2262*PRINCIPAL!$C$194,"")</f>
        <v/>
      </c>
      <c r="Y2263" s="198" t="str">
        <f>IF(Y2262&lt;&gt;"",Y2262*PRINCIPAL!$C$194,"")</f>
        <v/>
      </c>
      <c r="Z2263" s="198" t="str">
        <f>IF(Z2262&lt;&gt;"",Z2262*PRINCIPAL!$C$194,"")</f>
        <v/>
      </c>
      <c r="AA2263" s="198" t="str">
        <f>IF(AA2262&lt;&gt;"",AA2262*PRINCIPAL!$C$194,"")</f>
        <v/>
      </c>
      <c r="AB2263" s="198" t="str">
        <f>IF(AB2262&lt;&gt;"",AB2262*PRINCIPAL!$C$194,"")</f>
        <v/>
      </c>
      <c r="AC2263" s="198" t="str">
        <f>IF(AC2262&lt;&gt;"",AC2262*PRINCIPAL!$C$194,"")</f>
        <v/>
      </c>
      <c r="AD2263" s="198" t="str">
        <f>IF(AD2262&lt;&gt;"",AD2262*PRINCIPAL!$C$194,"")</f>
        <v/>
      </c>
      <c r="AE2263" s="198" t="str">
        <f>IF(AE2262&lt;&gt;"",AE2262*PRINCIPAL!$C$194,"")</f>
        <v/>
      </c>
      <c r="AF2263" s="198" t="str">
        <f>IF(AF2262&lt;&gt;"",AF2262*PRINCIPAL!$C$194,"")</f>
        <v/>
      </c>
      <c r="AG2263" s="198" t="str">
        <f>IF(AG2262&lt;&gt;"",AG2262*PRINCIPAL!$C$194,"")</f>
        <v/>
      </c>
      <c r="AH2263" s="198" t="str">
        <f>IF(AH2262&lt;&gt;"",AH2262*PRINCIPAL!$C$194,"")</f>
        <v/>
      </c>
      <c r="AI2263" s="198" t="str">
        <f>IF(AI2262&lt;&gt;"",AI2262*PRINCIPAL!$C$194,"")</f>
        <v/>
      </c>
      <c r="AJ2263" s="198" t="str">
        <f>IF(AJ2262&lt;&gt;"",AJ2262*PRINCIPAL!$C$194,"")</f>
        <v/>
      </c>
      <c r="AK2263" s="198" t="str">
        <f>IF(AK2262&lt;&gt;"",AK2262*PRINCIPAL!$C$194,"")</f>
        <v/>
      </c>
      <c r="AL2263" s="198" t="str">
        <f>IF(AL2262&lt;&gt;"",AL2262*PRINCIPAL!$C$194,"")</f>
        <v/>
      </c>
      <c r="AM2263" s="198" t="str">
        <f>IF(AM2262&lt;&gt;"",AM2262*PRINCIPAL!$C$194,"")</f>
        <v/>
      </c>
      <c r="AN2263" s="198" t="str">
        <f>IF(AN2262&lt;&gt;"",AN2262*PRINCIPAL!$C$194,"")</f>
        <v/>
      </c>
      <c r="AO2263" s="268" t="str">
        <f>IF(AO2262&lt;&gt;"",AO2262*PRINCIPAL!$C$194,"")</f>
        <v/>
      </c>
    </row>
    <row r="2264" spans="2:41" ht="12.45" customHeight="1" x14ac:dyDescent="0.3">
      <c r="B2264" s="438"/>
      <c r="C2264" s="447"/>
      <c r="D2264" s="426" t="s">
        <v>114</v>
      </c>
      <c r="E2264" s="222" t="s">
        <v>125</v>
      </c>
      <c r="F2264" s="203"/>
      <c r="G2264" s="203"/>
      <c r="H2264" s="203"/>
      <c r="I2264" s="203"/>
      <c r="J2264" s="203"/>
      <c r="K2264" s="203"/>
      <c r="L2264" s="203"/>
      <c r="M2264" s="203"/>
      <c r="N2264" s="203"/>
      <c r="O2264" s="203"/>
      <c r="P2264" s="203"/>
      <c r="Q2264" s="203"/>
      <c r="R2264" s="203"/>
      <c r="S2264" s="203"/>
      <c r="T2264" s="203"/>
      <c r="U2264" s="203"/>
      <c r="V2264" s="203"/>
      <c r="W2264" s="203"/>
      <c r="X2264" s="203"/>
      <c r="Y2264" s="203"/>
      <c r="Z2264" s="203"/>
      <c r="AA2264" s="203"/>
      <c r="AB2264" s="203"/>
      <c r="AC2264" s="203"/>
      <c r="AD2264" s="203"/>
      <c r="AE2264" s="203"/>
      <c r="AF2264" s="203"/>
      <c r="AG2264" s="203"/>
      <c r="AH2264" s="203"/>
      <c r="AI2264" s="203"/>
      <c r="AJ2264" s="203"/>
      <c r="AK2264" s="203"/>
      <c r="AL2264" s="203"/>
      <c r="AM2264" s="203"/>
      <c r="AN2264" s="203"/>
      <c r="AO2264" s="269"/>
    </row>
    <row r="2265" spans="2:41" ht="12.45" customHeight="1" x14ac:dyDescent="0.3">
      <c r="B2265" s="438"/>
      <c r="C2265" s="447"/>
      <c r="D2265" s="425"/>
      <c r="E2265" s="220" t="s">
        <v>126</v>
      </c>
      <c r="F2265" s="204" t="str">
        <f>IF(F2264&lt;&gt;"",F2264*PRINCIPAL!$C$14,"")</f>
        <v/>
      </c>
      <c r="G2265" s="204" t="str">
        <f>IF(G2264&lt;&gt;"",G2264*PRINCIPAL!$C$194,"")</f>
        <v/>
      </c>
      <c r="H2265" s="204" t="str">
        <f>IF(H2264&lt;&gt;"",H2264*PRINCIPAL!$C$194,"")</f>
        <v/>
      </c>
      <c r="I2265" s="204" t="str">
        <f>IF(I2264&lt;&gt;"",I2264*PRINCIPAL!$C$194,"")</f>
        <v/>
      </c>
      <c r="J2265" s="204" t="str">
        <f>IF(J2264&lt;&gt;"",J2264*PRINCIPAL!$C$194,"")</f>
        <v/>
      </c>
      <c r="K2265" s="204" t="str">
        <f>IF(K2264&lt;&gt;"",K2264*PRINCIPAL!$C$194,"")</f>
        <v/>
      </c>
      <c r="L2265" s="204" t="str">
        <f>IF(L2264&lt;&gt;"",L2264*PRINCIPAL!$C$194,"")</f>
        <v/>
      </c>
      <c r="M2265" s="204" t="str">
        <f>IF(M2264&lt;&gt;"",M2264*PRINCIPAL!$C$194,"")</f>
        <v/>
      </c>
      <c r="N2265" s="204" t="str">
        <f>IF(N2264&lt;&gt;"",N2264*PRINCIPAL!$C$194,"")</f>
        <v/>
      </c>
      <c r="O2265" s="204" t="str">
        <f>IF(O2264&lt;&gt;"",O2264*PRINCIPAL!$C$194,"")</f>
        <v/>
      </c>
      <c r="P2265" s="204" t="str">
        <f>IF(P2264&lt;&gt;"",P2264*PRINCIPAL!$C$194,"")</f>
        <v/>
      </c>
      <c r="Q2265" s="204" t="str">
        <f>IF(Q2264&lt;&gt;"",Q2264*PRINCIPAL!$C$194,"")</f>
        <v/>
      </c>
      <c r="R2265" s="204" t="str">
        <f>IF(R2264&lt;&gt;"",R2264*PRINCIPAL!$C$194,"")</f>
        <v/>
      </c>
      <c r="S2265" s="204" t="str">
        <f>IF(S2264&lt;&gt;"",S2264*PRINCIPAL!$C$194,"")</f>
        <v/>
      </c>
      <c r="T2265" s="204" t="str">
        <f>IF(T2264&lt;&gt;"",T2264*PRINCIPAL!$C$194,"")</f>
        <v/>
      </c>
      <c r="U2265" s="204" t="str">
        <f>IF(U2264&lt;&gt;"",U2264*PRINCIPAL!$C$194,"")</f>
        <v/>
      </c>
      <c r="V2265" s="204" t="str">
        <f>IF(V2264&lt;&gt;"",V2264*PRINCIPAL!$C$194,"")</f>
        <v/>
      </c>
      <c r="W2265" s="204" t="str">
        <f>IF(W2264&lt;&gt;"",W2264*PRINCIPAL!$C$194,"")</f>
        <v/>
      </c>
      <c r="X2265" s="204" t="str">
        <f>IF(X2264&lt;&gt;"",X2264*PRINCIPAL!$C$194,"")</f>
        <v/>
      </c>
      <c r="Y2265" s="204" t="str">
        <f>IF(Y2264&lt;&gt;"",Y2264*PRINCIPAL!$C$194,"")</f>
        <v/>
      </c>
      <c r="Z2265" s="204" t="str">
        <f>IF(Z2264&lt;&gt;"",Z2264*PRINCIPAL!$C$194,"")</f>
        <v/>
      </c>
      <c r="AA2265" s="204" t="str">
        <f>IF(AA2264&lt;&gt;"",AA2264*PRINCIPAL!$C$194,"")</f>
        <v/>
      </c>
      <c r="AB2265" s="204" t="str">
        <f>IF(AB2264&lt;&gt;"",AB2264*PRINCIPAL!$C$194,"")</f>
        <v/>
      </c>
      <c r="AC2265" s="204" t="str">
        <f>IF(AC2264&lt;&gt;"",AC2264*PRINCIPAL!$C$194,"")</f>
        <v/>
      </c>
      <c r="AD2265" s="204" t="str">
        <f>IF(AD2264&lt;&gt;"",AD2264*PRINCIPAL!$C$194,"")</f>
        <v/>
      </c>
      <c r="AE2265" s="204" t="str">
        <f>IF(AE2264&lt;&gt;"",AE2264*PRINCIPAL!$C$194,"")</f>
        <v/>
      </c>
      <c r="AF2265" s="204" t="str">
        <f>IF(AF2264&lt;&gt;"",AF2264*PRINCIPAL!$C$194,"")</f>
        <v/>
      </c>
      <c r="AG2265" s="204" t="str">
        <f>IF(AG2264&lt;&gt;"",AG2264*PRINCIPAL!$C$194,"")</f>
        <v/>
      </c>
      <c r="AH2265" s="204" t="str">
        <f>IF(AH2264&lt;&gt;"",AH2264*PRINCIPAL!$C$194,"")</f>
        <v/>
      </c>
      <c r="AI2265" s="204" t="str">
        <f>IF(AI2264&lt;&gt;"",AI2264*PRINCIPAL!$C$194,"")</f>
        <v/>
      </c>
      <c r="AJ2265" s="204" t="str">
        <f>IF(AJ2264&lt;&gt;"",AJ2264*PRINCIPAL!$C$194,"")</f>
        <v/>
      </c>
      <c r="AK2265" s="204" t="str">
        <f>IF(AK2264&lt;&gt;"",AK2264*PRINCIPAL!$C$194,"")</f>
        <v/>
      </c>
      <c r="AL2265" s="204" t="str">
        <f>IF(AL2264&lt;&gt;"",AL2264*PRINCIPAL!$C$194,"")</f>
        <v/>
      </c>
      <c r="AM2265" s="204" t="str">
        <f>IF(AM2264&lt;&gt;"",AM2264*PRINCIPAL!$C$194,"")</f>
        <v/>
      </c>
      <c r="AN2265" s="204" t="str">
        <f>IF(AN2264&lt;&gt;"",AN2264*PRINCIPAL!$C$194,"")</f>
        <v/>
      </c>
      <c r="AO2265" s="270" t="str">
        <f>IF(AO2264&lt;&gt;"",AO2264*PRINCIPAL!$C$194,"")</f>
        <v/>
      </c>
    </row>
    <row r="2266" spans="2:41" ht="12.45" customHeight="1" x14ac:dyDescent="0.3">
      <c r="B2266" s="438"/>
      <c r="C2266" s="447"/>
      <c r="D2266" s="426" t="s">
        <v>114</v>
      </c>
      <c r="E2266" s="222" t="s">
        <v>125</v>
      </c>
      <c r="F2266" s="203"/>
      <c r="G2266" s="203"/>
      <c r="H2266" s="203"/>
      <c r="I2266" s="203"/>
      <c r="J2266" s="203"/>
      <c r="K2266" s="203"/>
      <c r="L2266" s="203"/>
      <c r="M2266" s="203"/>
      <c r="N2266" s="203"/>
      <c r="O2266" s="203"/>
      <c r="P2266" s="203"/>
      <c r="Q2266" s="203"/>
      <c r="R2266" s="203"/>
      <c r="S2266" s="203"/>
      <c r="T2266" s="203"/>
      <c r="U2266" s="203"/>
      <c r="V2266" s="203"/>
      <c r="W2266" s="203"/>
      <c r="X2266" s="203"/>
      <c r="Y2266" s="203"/>
      <c r="Z2266" s="203"/>
      <c r="AA2266" s="203"/>
      <c r="AB2266" s="203"/>
      <c r="AC2266" s="203"/>
      <c r="AD2266" s="203"/>
      <c r="AE2266" s="203"/>
      <c r="AF2266" s="203"/>
      <c r="AG2266" s="203"/>
      <c r="AH2266" s="203"/>
      <c r="AI2266" s="203"/>
      <c r="AJ2266" s="203"/>
      <c r="AK2266" s="203"/>
      <c r="AL2266" s="203"/>
      <c r="AM2266" s="203"/>
      <c r="AN2266" s="203"/>
      <c r="AO2266" s="269"/>
    </row>
    <row r="2267" spans="2:41" ht="12.45" customHeight="1" x14ac:dyDescent="0.3">
      <c r="B2267" s="438"/>
      <c r="C2267" s="447"/>
      <c r="D2267" s="425"/>
      <c r="E2267" s="220" t="s">
        <v>126</v>
      </c>
      <c r="F2267" s="204" t="str">
        <f>IF(F2266&lt;&gt;"",F2266*PRINCIPAL!$C$14,"")</f>
        <v/>
      </c>
      <c r="G2267" s="204" t="str">
        <f>IF(G2266&lt;&gt;"",G2266*PRINCIPAL!$C$194,"")</f>
        <v/>
      </c>
      <c r="H2267" s="204" t="str">
        <f>IF(H2266&lt;&gt;"",H2266*PRINCIPAL!$C$194,"")</f>
        <v/>
      </c>
      <c r="I2267" s="204" t="str">
        <f>IF(I2266&lt;&gt;"",I2266*PRINCIPAL!$C$194,"")</f>
        <v/>
      </c>
      <c r="J2267" s="204" t="str">
        <f>IF(J2266&lt;&gt;"",J2266*PRINCIPAL!$C$194,"")</f>
        <v/>
      </c>
      <c r="K2267" s="204" t="str">
        <f>IF(K2266&lt;&gt;"",K2266*PRINCIPAL!$C$194,"")</f>
        <v/>
      </c>
      <c r="L2267" s="204" t="str">
        <f>IF(L2266&lt;&gt;"",L2266*PRINCIPAL!$C$194,"")</f>
        <v/>
      </c>
      <c r="M2267" s="204" t="str">
        <f>IF(M2266&lt;&gt;"",M2266*PRINCIPAL!$C$194,"")</f>
        <v/>
      </c>
      <c r="N2267" s="204" t="str">
        <f>IF(N2266&lt;&gt;"",N2266*PRINCIPAL!$C$194,"")</f>
        <v/>
      </c>
      <c r="O2267" s="204" t="str">
        <f>IF(O2266&lt;&gt;"",O2266*PRINCIPAL!$C$194,"")</f>
        <v/>
      </c>
      <c r="P2267" s="204" t="str">
        <f>IF(P2266&lt;&gt;"",P2266*PRINCIPAL!$C$194,"")</f>
        <v/>
      </c>
      <c r="Q2267" s="204" t="str">
        <f>IF(Q2266&lt;&gt;"",Q2266*PRINCIPAL!$C$194,"")</f>
        <v/>
      </c>
      <c r="R2267" s="204" t="str">
        <f>IF(R2266&lt;&gt;"",R2266*PRINCIPAL!$C$194,"")</f>
        <v/>
      </c>
      <c r="S2267" s="204" t="str">
        <f>IF(S2266&lt;&gt;"",S2266*PRINCIPAL!$C$194,"")</f>
        <v/>
      </c>
      <c r="T2267" s="204" t="str">
        <f>IF(T2266&lt;&gt;"",T2266*PRINCIPAL!$C$194,"")</f>
        <v/>
      </c>
      <c r="U2267" s="204" t="str">
        <f>IF(U2266&lt;&gt;"",U2266*PRINCIPAL!$C$194,"")</f>
        <v/>
      </c>
      <c r="V2267" s="204" t="str">
        <f>IF(V2266&lt;&gt;"",V2266*PRINCIPAL!$C$194,"")</f>
        <v/>
      </c>
      <c r="W2267" s="204" t="str">
        <f>IF(W2266&lt;&gt;"",W2266*PRINCIPAL!$C$194,"")</f>
        <v/>
      </c>
      <c r="X2267" s="204" t="str">
        <f>IF(X2266&lt;&gt;"",X2266*PRINCIPAL!$C$194,"")</f>
        <v/>
      </c>
      <c r="Y2267" s="204" t="str">
        <f>IF(Y2266&lt;&gt;"",Y2266*PRINCIPAL!$C$194,"")</f>
        <v/>
      </c>
      <c r="Z2267" s="204" t="str">
        <f>IF(Z2266&lt;&gt;"",Z2266*PRINCIPAL!$C$194,"")</f>
        <v/>
      </c>
      <c r="AA2267" s="204" t="str">
        <f>IF(AA2266&lt;&gt;"",AA2266*PRINCIPAL!$C$194,"")</f>
        <v/>
      </c>
      <c r="AB2267" s="204" t="str">
        <f>IF(AB2266&lt;&gt;"",AB2266*PRINCIPAL!$C$194,"")</f>
        <v/>
      </c>
      <c r="AC2267" s="204" t="str">
        <f>IF(AC2266&lt;&gt;"",AC2266*PRINCIPAL!$C$194,"")</f>
        <v/>
      </c>
      <c r="AD2267" s="204" t="str">
        <f>IF(AD2266&lt;&gt;"",AD2266*PRINCIPAL!$C$194,"")</f>
        <v/>
      </c>
      <c r="AE2267" s="204" t="str">
        <f>IF(AE2266&lt;&gt;"",AE2266*PRINCIPAL!$C$194,"")</f>
        <v/>
      </c>
      <c r="AF2267" s="204" t="str">
        <f>IF(AF2266&lt;&gt;"",AF2266*PRINCIPAL!$C$194,"")</f>
        <v/>
      </c>
      <c r="AG2267" s="204" t="str">
        <f>IF(AG2266&lt;&gt;"",AG2266*PRINCIPAL!$C$194,"")</f>
        <v/>
      </c>
      <c r="AH2267" s="204" t="str">
        <f>IF(AH2266&lt;&gt;"",AH2266*PRINCIPAL!$C$194,"")</f>
        <v/>
      </c>
      <c r="AI2267" s="204" t="str">
        <f>IF(AI2266&lt;&gt;"",AI2266*PRINCIPAL!$C$194,"")</f>
        <v/>
      </c>
      <c r="AJ2267" s="204" t="str">
        <f>IF(AJ2266&lt;&gt;"",AJ2266*PRINCIPAL!$C$194,"")</f>
        <v/>
      </c>
      <c r="AK2267" s="204" t="str">
        <f>IF(AK2266&lt;&gt;"",AK2266*PRINCIPAL!$C$194,"")</f>
        <v/>
      </c>
      <c r="AL2267" s="204" t="str">
        <f>IF(AL2266&lt;&gt;"",AL2266*PRINCIPAL!$C$194,"")</f>
        <v/>
      </c>
      <c r="AM2267" s="204" t="str">
        <f>IF(AM2266&lt;&gt;"",AM2266*PRINCIPAL!$C$194,"")</f>
        <v/>
      </c>
      <c r="AN2267" s="204" t="str">
        <f>IF(AN2266&lt;&gt;"",AN2266*PRINCIPAL!$C$194,"")</f>
        <v/>
      </c>
      <c r="AO2267" s="270" t="str">
        <f>IF(AO2266&lt;&gt;"",AO2266*PRINCIPAL!$C$194,"")</f>
        <v/>
      </c>
    </row>
    <row r="2268" spans="2:41" ht="12.45" customHeight="1" x14ac:dyDescent="0.3">
      <c r="B2268" s="438"/>
      <c r="C2268" s="447"/>
      <c r="D2268" s="426" t="s">
        <v>114</v>
      </c>
      <c r="E2268" s="222" t="s">
        <v>125</v>
      </c>
      <c r="F2268" s="203"/>
      <c r="G2268" s="203"/>
      <c r="H2268" s="203"/>
      <c r="I2268" s="203"/>
      <c r="J2268" s="203"/>
      <c r="K2268" s="203"/>
      <c r="L2268" s="203"/>
      <c r="M2268" s="203"/>
      <c r="N2268" s="203"/>
      <c r="O2268" s="203"/>
      <c r="P2268" s="203"/>
      <c r="Q2268" s="203"/>
      <c r="R2268" s="203"/>
      <c r="S2268" s="203"/>
      <c r="T2268" s="203"/>
      <c r="U2268" s="203"/>
      <c r="V2268" s="203"/>
      <c r="W2268" s="203"/>
      <c r="X2268" s="203"/>
      <c r="Y2268" s="203"/>
      <c r="Z2268" s="203"/>
      <c r="AA2268" s="203"/>
      <c r="AB2268" s="203"/>
      <c r="AC2268" s="203"/>
      <c r="AD2268" s="203"/>
      <c r="AE2268" s="203"/>
      <c r="AF2268" s="203"/>
      <c r="AG2268" s="203"/>
      <c r="AH2268" s="203"/>
      <c r="AI2268" s="203"/>
      <c r="AJ2268" s="203"/>
      <c r="AK2268" s="203"/>
      <c r="AL2268" s="203"/>
      <c r="AM2268" s="203"/>
      <c r="AN2268" s="203"/>
      <c r="AO2268" s="269"/>
    </row>
    <row r="2269" spans="2:41" ht="12.45" customHeight="1" x14ac:dyDescent="0.3">
      <c r="B2269" s="438"/>
      <c r="C2269" s="447"/>
      <c r="D2269" s="425"/>
      <c r="E2269" s="220" t="s">
        <v>126</v>
      </c>
      <c r="F2269" s="204" t="str">
        <f>IF(F2268&lt;&gt;"",F2268*PRINCIPAL!$C$14,"")</f>
        <v/>
      </c>
      <c r="G2269" s="204" t="str">
        <f>IF(G2268&lt;&gt;"",G2268*PRINCIPAL!$C$194,"")</f>
        <v/>
      </c>
      <c r="H2269" s="204" t="str">
        <f>IF(H2268&lt;&gt;"",H2268*PRINCIPAL!$C$194,"")</f>
        <v/>
      </c>
      <c r="I2269" s="204" t="str">
        <f>IF(I2268&lt;&gt;"",I2268*PRINCIPAL!$C$194,"")</f>
        <v/>
      </c>
      <c r="J2269" s="204" t="str">
        <f>IF(J2268&lt;&gt;"",J2268*PRINCIPAL!$C$194,"")</f>
        <v/>
      </c>
      <c r="K2269" s="204" t="str">
        <f>IF(K2268&lt;&gt;"",K2268*PRINCIPAL!$C$194,"")</f>
        <v/>
      </c>
      <c r="L2269" s="204" t="str">
        <f>IF(L2268&lt;&gt;"",L2268*PRINCIPAL!$C$194,"")</f>
        <v/>
      </c>
      <c r="M2269" s="204" t="str">
        <f>IF(M2268&lt;&gt;"",M2268*PRINCIPAL!$C$194,"")</f>
        <v/>
      </c>
      <c r="N2269" s="204" t="str">
        <f>IF(N2268&lt;&gt;"",N2268*PRINCIPAL!$C$194,"")</f>
        <v/>
      </c>
      <c r="O2269" s="204" t="str">
        <f>IF(O2268&lt;&gt;"",O2268*PRINCIPAL!$C$194,"")</f>
        <v/>
      </c>
      <c r="P2269" s="204" t="str">
        <f>IF(P2268&lt;&gt;"",P2268*PRINCIPAL!$C$194,"")</f>
        <v/>
      </c>
      <c r="Q2269" s="204" t="str">
        <f>IF(Q2268&lt;&gt;"",Q2268*PRINCIPAL!$C$194,"")</f>
        <v/>
      </c>
      <c r="R2269" s="204" t="str">
        <f>IF(R2268&lt;&gt;"",R2268*PRINCIPAL!$C$194,"")</f>
        <v/>
      </c>
      <c r="S2269" s="204" t="str">
        <f>IF(S2268&lt;&gt;"",S2268*PRINCIPAL!$C$194,"")</f>
        <v/>
      </c>
      <c r="T2269" s="204" t="str">
        <f>IF(T2268&lt;&gt;"",T2268*PRINCIPAL!$C$194,"")</f>
        <v/>
      </c>
      <c r="U2269" s="204" t="str">
        <f>IF(U2268&lt;&gt;"",U2268*PRINCIPAL!$C$194,"")</f>
        <v/>
      </c>
      <c r="V2269" s="204" t="str">
        <f>IF(V2268&lt;&gt;"",V2268*PRINCIPAL!$C$194,"")</f>
        <v/>
      </c>
      <c r="W2269" s="204" t="str">
        <f>IF(W2268&lt;&gt;"",W2268*PRINCIPAL!$C$194,"")</f>
        <v/>
      </c>
      <c r="X2269" s="204" t="str">
        <f>IF(X2268&lt;&gt;"",X2268*PRINCIPAL!$C$194,"")</f>
        <v/>
      </c>
      <c r="Y2269" s="204" t="str">
        <f>IF(Y2268&lt;&gt;"",Y2268*PRINCIPAL!$C$194,"")</f>
        <v/>
      </c>
      <c r="Z2269" s="204" t="str">
        <f>IF(Z2268&lt;&gt;"",Z2268*PRINCIPAL!$C$194,"")</f>
        <v/>
      </c>
      <c r="AA2269" s="204" t="str">
        <f>IF(AA2268&lt;&gt;"",AA2268*PRINCIPAL!$C$194,"")</f>
        <v/>
      </c>
      <c r="AB2269" s="204" t="str">
        <f>IF(AB2268&lt;&gt;"",AB2268*PRINCIPAL!$C$194,"")</f>
        <v/>
      </c>
      <c r="AC2269" s="204" t="str">
        <f>IF(AC2268&lt;&gt;"",AC2268*PRINCIPAL!$C$194,"")</f>
        <v/>
      </c>
      <c r="AD2269" s="204" t="str">
        <f>IF(AD2268&lt;&gt;"",AD2268*PRINCIPAL!$C$194,"")</f>
        <v/>
      </c>
      <c r="AE2269" s="204" t="str">
        <f>IF(AE2268&lt;&gt;"",AE2268*PRINCIPAL!$C$194,"")</f>
        <v/>
      </c>
      <c r="AF2269" s="204" t="str">
        <f>IF(AF2268&lt;&gt;"",AF2268*PRINCIPAL!$C$194,"")</f>
        <v/>
      </c>
      <c r="AG2269" s="204" t="str">
        <f>IF(AG2268&lt;&gt;"",AG2268*PRINCIPAL!$C$194,"")</f>
        <v/>
      </c>
      <c r="AH2269" s="204" t="str">
        <f>IF(AH2268&lt;&gt;"",AH2268*PRINCIPAL!$C$194,"")</f>
        <v/>
      </c>
      <c r="AI2269" s="204" t="str">
        <f>IF(AI2268&lt;&gt;"",AI2268*PRINCIPAL!$C$194,"")</f>
        <v/>
      </c>
      <c r="AJ2269" s="204" t="str">
        <f>IF(AJ2268&lt;&gt;"",AJ2268*PRINCIPAL!$C$194,"")</f>
        <v/>
      </c>
      <c r="AK2269" s="204" t="str">
        <f>IF(AK2268&lt;&gt;"",AK2268*PRINCIPAL!$C$194,"")</f>
        <v/>
      </c>
      <c r="AL2269" s="204" t="str">
        <f>IF(AL2268&lt;&gt;"",AL2268*PRINCIPAL!$C$194,"")</f>
        <v/>
      </c>
      <c r="AM2269" s="204" t="str">
        <f>IF(AM2268&lt;&gt;"",AM2268*PRINCIPAL!$C$194,"")</f>
        <v/>
      </c>
      <c r="AN2269" s="204" t="str">
        <f>IF(AN2268&lt;&gt;"",AN2268*PRINCIPAL!$C$194,"")</f>
        <v/>
      </c>
      <c r="AO2269" s="270" t="str">
        <f>IF(AO2268&lt;&gt;"",AO2268*PRINCIPAL!$C$194,"")</f>
        <v/>
      </c>
    </row>
    <row r="2270" spans="2:41" ht="12.45" customHeight="1" x14ac:dyDescent="0.3">
      <c r="B2270" s="438"/>
      <c r="C2270" s="447"/>
      <c r="D2270" s="426" t="s">
        <v>114</v>
      </c>
      <c r="E2270" s="222" t="s">
        <v>125</v>
      </c>
      <c r="F2270" s="203"/>
      <c r="G2270" s="203"/>
      <c r="H2270" s="203"/>
      <c r="I2270" s="203"/>
      <c r="J2270" s="203"/>
      <c r="K2270" s="203"/>
      <c r="L2270" s="203"/>
      <c r="M2270" s="203"/>
      <c r="N2270" s="203"/>
      <c r="O2270" s="203"/>
      <c r="P2270" s="203"/>
      <c r="Q2270" s="203"/>
      <c r="R2270" s="203"/>
      <c r="S2270" s="203"/>
      <c r="T2270" s="203"/>
      <c r="U2270" s="203"/>
      <c r="V2270" s="203"/>
      <c r="W2270" s="203"/>
      <c r="X2270" s="203"/>
      <c r="Y2270" s="203"/>
      <c r="Z2270" s="203"/>
      <c r="AA2270" s="203"/>
      <c r="AB2270" s="203"/>
      <c r="AC2270" s="203"/>
      <c r="AD2270" s="203"/>
      <c r="AE2270" s="203"/>
      <c r="AF2270" s="203"/>
      <c r="AG2270" s="203"/>
      <c r="AH2270" s="203"/>
      <c r="AI2270" s="203"/>
      <c r="AJ2270" s="203"/>
      <c r="AK2270" s="203"/>
      <c r="AL2270" s="203"/>
      <c r="AM2270" s="203"/>
      <c r="AN2270" s="203"/>
      <c r="AO2270" s="269"/>
    </row>
    <row r="2271" spans="2:41" ht="12.45" customHeight="1" thickBot="1" x14ac:dyDescent="0.35">
      <c r="B2271" s="438"/>
      <c r="C2271" s="447"/>
      <c r="D2271" s="424"/>
      <c r="E2271" s="220" t="s">
        <v>126</v>
      </c>
      <c r="F2271" s="198" t="str">
        <f>IF(F2270&lt;&gt;"",F2270*PRINCIPAL!$C$14,"")</f>
        <v/>
      </c>
      <c r="G2271" s="198" t="str">
        <f>IF(G2270&lt;&gt;"",G2270*PRINCIPAL!$C$194,"")</f>
        <v/>
      </c>
      <c r="H2271" s="198" t="str">
        <f>IF(H2270&lt;&gt;"",H2270*PRINCIPAL!$C$194,"")</f>
        <v/>
      </c>
      <c r="I2271" s="198" t="str">
        <f>IF(I2270&lt;&gt;"",I2270*PRINCIPAL!$C$194,"")</f>
        <v/>
      </c>
      <c r="J2271" s="198" t="str">
        <f>IF(J2270&lt;&gt;"",J2270*PRINCIPAL!$C$194,"")</f>
        <v/>
      </c>
      <c r="K2271" s="198" t="str">
        <f>IF(K2270&lt;&gt;"",K2270*PRINCIPAL!$C$194,"")</f>
        <v/>
      </c>
      <c r="L2271" s="198" t="str">
        <f>IF(L2270&lt;&gt;"",L2270*PRINCIPAL!$C$194,"")</f>
        <v/>
      </c>
      <c r="M2271" s="198" t="str">
        <f>IF(M2270&lt;&gt;"",M2270*PRINCIPAL!$C$194,"")</f>
        <v/>
      </c>
      <c r="N2271" s="198" t="str">
        <f>IF(N2270&lt;&gt;"",N2270*PRINCIPAL!$C$194,"")</f>
        <v/>
      </c>
      <c r="O2271" s="198" t="str">
        <f>IF(O2270&lt;&gt;"",O2270*PRINCIPAL!$C$194,"")</f>
        <v/>
      </c>
      <c r="P2271" s="198" t="str">
        <f>IF(P2270&lt;&gt;"",P2270*PRINCIPAL!$C$194,"")</f>
        <v/>
      </c>
      <c r="Q2271" s="198" t="str">
        <f>IF(Q2270&lt;&gt;"",Q2270*PRINCIPAL!$C$194,"")</f>
        <v/>
      </c>
      <c r="R2271" s="198" t="str">
        <f>IF(R2270&lt;&gt;"",R2270*PRINCIPAL!$C$194,"")</f>
        <v/>
      </c>
      <c r="S2271" s="198" t="str">
        <f>IF(S2270&lt;&gt;"",S2270*PRINCIPAL!$C$194,"")</f>
        <v/>
      </c>
      <c r="T2271" s="198" t="str">
        <f>IF(T2270&lt;&gt;"",T2270*PRINCIPAL!$C$194,"")</f>
        <v/>
      </c>
      <c r="U2271" s="198" t="str">
        <f>IF(U2270&lt;&gt;"",U2270*PRINCIPAL!$C$194,"")</f>
        <v/>
      </c>
      <c r="V2271" s="198" t="str">
        <f>IF(V2270&lt;&gt;"",V2270*PRINCIPAL!$C$194,"")</f>
        <v/>
      </c>
      <c r="W2271" s="198" t="str">
        <f>IF(W2270&lt;&gt;"",W2270*PRINCIPAL!$C$194,"")</f>
        <v/>
      </c>
      <c r="X2271" s="198" t="str">
        <f>IF(X2270&lt;&gt;"",X2270*PRINCIPAL!$C$194,"")</f>
        <v/>
      </c>
      <c r="Y2271" s="198" t="str">
        <f>IF(Y2270&lt;&gt;"",Y2270*PRINCIPAL!$C$194,"")</f>
        <v/>
      </c>
      <c r="Z2271" s="198" t="str">
        <f>IF(Z2270&lt;&gt;"",Z2270*PRINCIPAL!$C$194,"")</f>
        <v/>
      </c>
      <c r="AA2271" s="198" t="str">
        <f>IF(AA2270&lt;&gt;"",AA2270*PRINCIPAL!$C$194,"")</f>
        <v/>
      </c>
      <c r="AB2271" s="198" t="str">
        <f>IF(AB2270&lt;&gt;"",AB2270*PRINCIPAL!$C$194,"")</f>
        <v/>
      </c>
      <c r="AC2271" s="198" t="str">
        <f>IF(AC2270&lt;&gt;"",AC2270*PRINCIPAL!$C$194,"")</f>
        <v/>
      </c>
      <c r="AD2271" s="198" t="str">
        <f>IF(AD2270&lt;&gt;"",AD2270*PRINCIPAL!$C$194,"")</f>
        <v/>
      </c>
      <c r="AE2271" s="198" t="str">
        <f>IF(AE2270&lt;&gt;"",AE2270*PRINCIPAL!$C$194,"")</f>
        <v/>
      </c>
      <c r="AF2271" s="198" t="str">
        <f>IF(AF2270&lt;&gt;"",AF2270*PRINCIPAL!$C$194,"")</f>
        <v/>
      </c>
      <c r="AG2271" s="198" t="str">
        <f>IF(AG2270&lt;&gt;"",AG2270*PRINCIPAL!$C$194,"")</f>
        <v/>
      </c>
      <c r="AH2271" s="198" t="str">
        <f>IF(AH2270&lt;&gt;"",AH2270*PRINCIPAL!$C$194,"")</f>
        <v/>
      </c>
      <c r="AI2271" s="198" t="str">
        <f>IF(AI2270&lt;&gt;"",AI2270*PRINCIPAL!$C$194,"")</f>
        <v/>
      </c>
      <c r="AJ2271" s="198" t="str">
        <f>IF(AJ2270&lt;&gt;"",AJ2270*PRINCIPAL!$C$194,"")</f>
        <v/>
      </c>
      <c r="AK2271" s="198" t="str">
        <f>IF(AK2270&lt;&gt;"",AK2270*PRINCIPAL!$C$194,"")</f>
        <v/>
      </c>
      <c r="AL2271" s="198" t="str">
        <f>IF(AL2270&lt;&gt;"",AL2270*PRINCIPAL!$C$194,"")</f>
        <v/>
      </c>
      <c r="AM2271" s="198" t="str">
        <f>IF(AM2270&lt;&gt;"",AM2270*PRINCIPAL!$C$194,"")</f>
        <v/>
      </c>
      <c r="AN2271" s="198" t="str">
        <f>IF(AN2270&lt;&gt;"",AN2270*PRINCIPAL!$C$194,"")</f>
        <v/>
      </c>
      <c r="AO2271" s="268" t="str">
        <f>IF(AO2270&lt;&gt;"",AO2270*PRINCIPAL!$C$194,"")</f>
        <v/>
      </c>
    </row>
    <row r="2272" spans="2:41" ht="12.45" customHeight="1" thickBot="1" x14ac:dyDescent="0.35">
      <c r="B2272" s="455" t="s">
        <v>152</v>
      </c>
      <c r="C2272" s="479" t="s">
        <v>108</v>
      </c>
      <c r="D2272" s="459"/>
      <c r="E2272" s="317" t="s">
        <v>126</v>
      </c>
      <c r="F2272" s="330" t="s">
        <v>38</v>
      </c>
      <c r="G2272" s="331" t="str">
        <f>IF('Sumário de Resultados'!C84&lt;&gt;"",$G$3*'Sumário de Resultados'!C84,"")</f>
        <v/>
      </c>
      <c r="H2272" s="331" t="str">
        <f>IF('Sumário de Resultados'!D84&lt;&gt;"",$G$3*'Sumário de Resultados'!D84,"")</f>
        <v/>
      </c>
      <c r="I2272" s="331" t="str">
        <f>IF('Sumário de Resultados'!E84&lt;&gt;"",$G$3*'Sumário de Resultados'!E84,"")</f>
        <v/>
      </c>
      <c r="J2272" s="331" t="str">
        <f>IF('Sumário de Resultados'!F84&lt;&gt;"",$G$3*'Sumário de Resultados'!F84,"")</f>
        <v/>
      </c>
      <c r="K2272" s="331" t="str">
        <f>IF('Sumário de Resultados'!G84&lt;&gt;"",$G$3*'Sumário de Resultados'!G84,"")</f>
        <v/>
      </c>
      <c r="L2272" s="331" t="str">
        <f>IF('Sumário de Resultados'!H84&lt;&gt;"",$G$3*'Sumário de Resultados'!H84,"")</f>
        <v/>
      </c>
      <c r="M2272" s="331" t="str">
        <f>IF('Sumário de Resultados'!I84&lt;&gt;"",$G$3*'Sumário de Resultados'!I84,"")</f>
        <v/>
      </c>
      <c r="N2272" s="331" t="str">
        <f>IF('Sumário de Resultados'!J84&lt;&gt;"",$G$3*'Sumário de Resultados'!J84,"")</f>
        <v/>
      </c>
      <c r="O2272" s="331" t="str">
        <f>IF('Sumário de Resultados'!K84&lt;&gt;"",$G$3*'Sumário de Resultados'!K84,"")</f>
        <v/>
      </c>
      <c r="P2272" s="331" t="str">
        <f>IF('Sumário de Resultados'!L84&lt;&gt;"",$G$3*'Sumário de Resultados'!L84,"")</f>
        <v/>
      </c>
      <c r="Q2272" s="331" t="str">
        <f>IF('Sumário de Resultados'!M84&lt;&gt;"",$G$3*'Sumário de Resultados'!M84,"")</f>
        <v/>
      </c>
      <c r="R2272" s="331" t="str">
        <f>IF('Sumário de Resultados'!N84&lt;&gt;"",$G$3*'Sumário de Resultados'!N84,"")</f>
        <v/>
      </c>
      <c r="S2272" s="331" t="str">
        <f>IF('Sumário de Resultados'!O84&lt;&gt;"",$G$3*'Sumário de Resultados'!O84,"")</f>
        <v/>
      </c>
      <c r="T2272" s="331" t="str">
        <f>IF('Sumário de Resultados'!P84&lt;&gt;"",$G$3*'Sumário de Resultados'!P84,"")</f>
        <v/>
      </c>
      <c r="U2272" s="331" t="str">
        <f>IF('Sumário de Resultados'!Q84&lt;&gt;"",$G$3*'Sumário de Resultados'!Q84,"")</f>
        <v/>
      </c>
      <c r="V2272" s="331" t="str">
        <f>IF('Sumário de Resultados'!R84&lt;&gt;"",$G$3*'Sumário de Resultados'!R84,"")</f>
        <v/>
      </c>
      <c r="W2272" s="331" t="str">
        <f>IF('Sumário de Resultados'!S84&lt;&gt;"",$G$3*'Sumário de Resultados'!S84,"")</f>
        <v/>
      </c>
      <c r="X2272" s="331" t="str">
        <f>IF('Sumário de Resultados'!T84&lt;&gt;"",$G$3*'Sumário de Resultados'!T84,"")</f>
        <v/>
      </c>
      <c r="Y2272" s="331" t="str">
        <f>IF('Sumário de Resultados'!U84&lt;&gt;"",$G$3*'Sumário de Resultados'!U84,"")</f>
        <v/>
      </c>
      <c r="Z2272" s="331" t="str">
        <f>IF('Sumário de Resultados'!V84&lt;&gt;"",$G$3*'Sumário de Resultados'!V84,"")</f>
        <v/>
      </c>
      <c r="AA2272" s="331" t="str">
        <f>IF('Sumário de Resultados'!W84&lt;&gt;"",$G$3*'Sumário de Resultados'!W84,"")</f>
        <v/>
      </c>
      <c r="AB2272" s="331" t="str">
        <f>IF('Sumário de Resultados'!X84&lt;&gt;"",$G$3*'Sumário de Resultados'!X84,"")</f>
        <v/>
      </c>
      <c r="AC2272" s="331" t="str">
        <f>IF('Sumário de Resultados'!Y84&lt;&gt;"",$G$3*'Sumário de Resultados'!Y84,"")</f>
        <v/>
      </c>
      <c r="AD2272" s="331" t="str">
        <f>IF('Sumário de Resultados'!Z84&lt;&gt;"",$G$3*'Sumário de Resultados'!Z84,"")</f>
        <v/>
      </c>
      <c r="AE2272" s="331" t="str">
        <f>IF('Sumário de Resultados'!AA84&lt;&gt;"",$G$3*'Sumário de Resultados'!AA84,"")</f>
        <v/>
      </c>
      <c r="AF2272" s="331" t="str">
        <f>IF('Sumário de Resultados'!AB84&lt;&gt;"",$G$3*'Sumário de Resultados'!AB84,"")</f>
        <v/>
      </c>
      <c r="AG2272" s="331" t="str">
        <f>IF('Sumário de Resultados'!AC84&lt;&gt;"",$G$3*'Sumário de Resultados'!AC84,"")</f>
        <v/>
      </c>
      <c r="AH2272" s="331" t="str">
        <f>IF('Sumário de Resultados'!AD84&lt;&gt;"",$G$3*'Sumário de Resultados'!AD84,"")</f>
        <v/>
      </c>
      <c r="AI2272" s="331" t="str">
        <f>IF('Sumário de Resultados'!AE84&lt;&gt;"",$G$3*'Sumário de Resultados'!AE84,"")</f>
        <v/>
      </c>
      <c r="AJ2272" s="331" t="str">
        <f>IF('Sumário de Resultados'!AF84&lt;&gt;"",$G$3*'Sumário de Resultados'!AF84,"")</f>
        <v/>
      </c>
      <c r="AK2272" s="331" t="str">
        <f>IF('Sumário de Resultados'!AG84&lt;&gt;"",$G$3*'Sumário de Resultados'!AG84,"")</f>
        <v/>
      </c>
      <c r="AL2272" s="331" t="str">
        <f>IF('Sumário de Resultados'!AH84&lt;&gt;"",$G$3*'Sumário de Resultados'!AH84,"")</f>
        <v/>
      </c>
      <c r="AM2272" s="331" t="str">
        <f>IF('Sumário de Resultados'!AI84&lt;&gt;"",$G$3*'Sumário de Resultados'!AI84,"")</f>
        <v/>
      </c>
      <c r="AN2272" s="331" t="str">
        <f>IF('Sumário de Resultados'!AJ84&lt;&gt;"",$G$3*'Sumário de Resultados'!AJ84,"")</f>
        <v/>
      </c>
      <c r="AO2272" s="319" t="str">
        <f>IF('Sumário de Resultados'!AK84&lt;&gt;"",$G$3*'Sumário de Resultados'!AK84,"")</f>
        <v/>
      </c>
    </row>
    <row r="2273" spans="2:41" ht="12.45" customHeight="1" x14ac:dyDescent="0.3">
      <c r="B2273" s="456"/>
      <c r="C2273" s="430" t="s">
        <v>117</v>
      </c>
      <c r="D2273" s="424" t="s">
        <v>111</v>
      </c>
      <c r="E2273" s="312" t="s">
        <v>46</v>
      </c>
      <c r="F2273" s="197" t="s">
        <v>38</v>
      </c>
      <c r="G2273" s="247"/>
      <c r="H2273" s="233"/>
      <c r="I2273" s="247"/>
      <c r="J2273" s="248"/>
      <c r="K2273" s="256"/>
      <c r="L2273" s="247"/>
      <c r="M2273" s="247"/>
      <c r="N2273" s="247"/>
      <c r="O2273" s="249"/>
      <c r="P2273" s="249"/>
      <c r="Q2273" s="249"/>
      <c r="R2273" s="249"/>
      <c r="S2273" s="249"/>
      <c r="T2273" s="249"/>
      <c r="U2273" s="249"/>
      <c r="V2273" s="249"/>
      <c r="W2273" s="249"/>
      <c r="X2273" s="249"/>
      <c r="Y2273" s="249"/>
      <c r="Z2273" s="249"/>
      <c r="AA2273" s="249"/>
      <c r="AB2273" s="249"/>
      <c r="AC2273" s="249"/>
      <c r="AD2273" s="254"/>
      <c r="AE2273" s="249"/>
      <c r="AF2273" s="249"/>
      <c r="AG2273" s="249"/>
      <c r="AH2273" s="249"/>
      <c r="AI2273" s="249"/>
      <c r="AJ2273" s="249"/>
      <c r="AK2273" s="249"/>
      <c r="AL2273" s="249"/>
      <c r="AM2273" s="254"/>
      <c r="AN2273" s="254"/>
      <c r="AO2273" s="255"/>
    </row>
    <row r="2274" spans="2:41" ht="12.45" customHeight="1" x14ac:dyDescent="0.3">
      <c r="B2274" s="456"/>
      <c r="C2274" s="430"/>
      <c r="D2274" s="424"/>
      <c r="E2274" s="224" t="s">
        <v>109</v>
      </c>
      <c r="F2274" s="203" t="s">
        <v>38</v>
      </c>
      <c r="G2274" s="231"/>
      <c r="H2274" s="229"/>
      <c r="I2274" s="203"/>
      <c r="J2274" s="233"/>
      <c r="K2274" s="202"/>
      <c r="L2274" s="203"/>
      <c r="M2274" s="203"/>
      <c r="N2274" s="203"/>
      <c r="O2274" s="236"/>
      <c r="P2274" s="236"/>
      <c r="Q2274" s="236"/>
      <c r="R2274" s="236"/>
      <c r="S2274" s="236"/>
      <c r="T2274" s="236"/>
      <c r="U2274" s="236"/>
      <c r="V2274" s="236"/>
      <c r="W2274" s="236"/>
      <c r="X2274" s="236"/>
      <c r="Y2274" s="236"/>
      <c r="Z2274" s="236"/>
      <c r="AA2274" s="236"/>
      <c r="AB2274" s="236"/>
      <c r="AC2274" s="236"/>
      <c r="AD2274" s="240"/>
      <c r="AE2274" s="236"/>
      <c r="AF2274" s="236"/>
      <c r="AG2274" s="236"/>
      <c r="AH2274" s="236"/>
      <c r="AI2274" s="236"/>
      <c r="AJ2274" s="236"/>
      <c r="AK2274" s="236"/>
      <c r="AL2274" s="236"/>
      <c r="AM2274" s="240"/>
      <c r="AN2274" s="240"/>
      <c r="AO2274" s="242"/>
    </row>
    <row r="2275" spans="2:41" ht="12.45" customHeight="1" x14ac:dyDescent="0.3">
      <c r="B2275" s="456"/>
      <c r="C2275" s="430"/>
      <c r="D2275" s="424"/>
      <c r="E2275" s="224" t="s">
        <v>127</v>
      </c>
      <c r="F2275" s="203" t="s">
        <v>38</v>
      </c>
      <c r="G2275" s="203"/>
      <c r="H2275" s="218"/>
      <c r="I2275" s="203"/>
      <c r="J2275" s="218"/>
      <c r="K2275" s="202"/>
      <c r="L2275" s="203"/>
      <c r="M2275" s="203"/>
      <c r="N2275" s="203"/>
      <c r="O2275" s="236"/>
      <c r="P2275" s="236"/>
      <c r="Q2275" s="236"/>
      <c r="R2275" s="236"/>
      <c r="S2275" s="236"/>
      <c r="T2275" s="236"/>
      <c r="U2275" s="236"/>
      <c r="V2275" s="236"/>
      <c r="W2275" s="236"/>
      <c r="X2275" s="236"/>
      <c r="Y2275" s="236"/>
      <c r="Z2275" s="236"/>
      <c r="AA2275" s="236"/>
      <c r="AB2275" s="236"/>
      <c r="AC2275" s="251"/>
      <c r="AD2275" s="240"/>
      <c r="AE2275" s="236"/>
      <c r="AF2275" s="236"/>
      <c r="AG2275" s="236"/>
      <c r="AH2275" s="236"/>
      <c r="AI2275" s="236"/>
      <c r="AJ2275" s="236"/>
      <c r="AK2275" s="236"/>
      <c r="AL2275" s="236"/>
      <c r="AM2275" s="240"/>
      <c r="AN2275" s="240"/>
      <c r="AO2275" s="242"/>
    </row>
    <row r="2276" spans="2:41" ht="12.45" customHeight="1" x14ac:dyDescent="0.3">
      <c r="B2276" s="456"/>
      <c r="C2276" s="430"/>
      <c r="D2276" s="425"/>
      <c r="E2276" s="220" t="s">
        <v>126</v>
      </c>
      <c r="F2276" s="320" t="s">
        <v>38</v>
      </c>
      <c r="G2276" s="200" t="str">
        <f>IF(AND(G2273&lt;&gt;"",G2274&lt;&gt;"",G2275&lt;&gt;""),G2273*G2274*G2275,"")</f>
        <v/>
      </c>
      <c r="H2276" s="198" t="str">
        <f>IF(AND(H2273&lt;&gt;"",H2274&lt;&gt;"",H2275&lt;&gt;""),H2273*H2274*H2275,"")</f>
        <v/>
      </c>
      <c r="I2276" s="200" t="str">
        <f t="shared" ref="I2276:AJ2276" si="510">IF(AND(I2273&lt;&gt;"",I2274&lt;&gt;"",I2275&lt;&gt;""),I2273*I2274*I2275,"")</f>
        <v/>
      </c>
      <c r="J2276" s="200" t="str">
        <f t="shared" si="510"/>
        <v/>
      </c>
      <c r="K2276" s="200" t="str">
        <f t="shared" si="510"/>
        <v/>
      </c>
      <c r="L2276" s="204" t="str">
        <f t="shared" si="510"/>
        <v/>
      </c>
      <c r="M2276" s="204" t="str">
        <f t="shared" si="510"/>
        <v/>
      </c>
      <c r="N2276" s="204" t="str">
        <f t="shared" si="510"/>
        <v/>
      </c>
      <c r="O2276" s="204" t="str">
        <f t="shared" si="510"/>
        <v/>
      </c>
      <c r="P2276" s="204" t="str">
        <f t="shared" si="510"/>
        <v/>
      </c>
      <c r="Q2276" s="204" t="str">
        <f t="shared" si="510"/>
        <v/>
      </c>
      <c r="R2276" s="204" t="str">
        <f t="shared" si="510"/>
        <v/>
      </c>
      <c r="S2276" s="204" t="str">
        <f t="shared" si="510"/>
        <v/>
      </c>
      <c r="T2276" s="204" t="str">
        <f t="shared" si="510"/>
        <v/>
      </c>
      <c r="U2276" s="204" t="str">
        <f t="shared" si="510"/>
        <v/>
      </c>
      <c r="V2276" s="204" t="str">
        <f t="shared" si="510"/>
        <v/>
      </c>
      <c r="W2276" s="204" t="str">
        <f t="shared" si="510"/>
        <v/>
      </c>
      <c r="X2276" s="204" t="str">
        <f t="shared" si="510"/>
        <v/>
      </c>
      <c r="Y2276" s="204" t="str">
        <f t="shared" si="510"/>
        <v/>
      </c>
      <c r="Z2276" s="204" t="str">
        <f t="shared" si="510"/>
        <v/>
      </c>
      <c r="AA2276" s="204" t="str">
        <f t="shared" si="510"/>
        <v/>
      </c>
      <c r="AB2276" s="204" t="str">
        <f t="shared" si="510"/>
        <v/>
      </c>
      <c r="AC2276" s="204" t="str">
        <f t="shared" si="510"/>
        <v/>
      </c>
      <c r="AD2276" s="200" t="str">
        <f t="shared" si="510"/>
        <v/>
      </c>
      <c r="AE2276" s="200" t="str">
        <f t="shared" si="510"/>
        <v/>
      </c>
      <c r="AF2276" s="200" t="str">
        <f t="shared" si="510"/>
        <v/>
      </c>
      <c r="AG2276" s="200" t="str">
        <f t="shared" si="510"/>
        <v/>
      </c>
      <c r="AH2276" s="204" t="str">
        <f t="shared" si="510"/>
        <v/>
      </c>
      <c r="AI2276" s="204" t="str">
        <f t="shared" si="510"/>
        <v/>
      </c>
      <c r="AJ2276" s="204" t="str">
        <f t="shared" si="510"/>
        <v/>
      </c>
      <c r="AK2276" s="204" t="str">
        <f>IF(AND(AK2273&lt;&gt;"",AK2274&lt;&gt;"",AK2275&lt;&gt;""),AK2273*AK2274*AK2275,"")</f>
        <v/>
      </c>
      <c r="AL2276" s="204" t="str">
        <f t="shared" ref="AL2276:AN2276" si="511">IF(AND(AL2273&lt;&gt;"",AL2274&lt;&gt;"",AL2275&lt;&gt;""),AL2273*AL2274*AL2275,"")</f>
        <v/>
      </c>
      <c r="AM2276" s="204" t="str">
        <f t="shared" si="511"/>
        <v/>
      </c>
      <c r="AN2276" s="204" t="str">
        <f t="shared" si="511"/>
        <v/>
      </c>
      <c r="AO2276" s="210" t="str">
        <f>IF(AND(AO2273&lt;&gt;"",AO2274&lt;&gt;"",AO2275&lt;&gt;""),AO2273*AO2274*AO2275,"")</f>
        <v/>
      </c>
    </row>
    <row r="2277" spans="2:41" ht="12.45" customHeight="1" x14ac:dyDescent="0.3">
      <c r="B2277" s="456"/>
      <c r="C2277" s="430"/>
      <c r="D2277" s="426" t="s">
        <v>111</v>
      </c>
      <c r="E2277" s="243" t="s">
        <v>46</v>
      </c>
      <c r="F2277" s="203" t="s">
        <v>38</v>
      </c>
      <c r="G2277" s="203"/>
      <c r="H2277" s="203"/>
      <c r="I2277" s="202"/>
      <c r="J2277" s="244"/>
      <c r="K2277" s="244"/>
      <c r="L2277" s="203"/>
      <c r="M2277" s="203"/>
      <c r="N2277" s="250"/>
      <c r="O2277" s="251"/>
      <c r="P2277" s="251"/>
      <c r="Q2277" s="251"/>
      <c r="R2277" s="251"/>
      <c r="S2277" s="251"/>
      <c r="T2277" s="251"/>
      <c r="U2277" s="251"/>
      <c r="V2277" s="251"/>
      <c r="W2277" s="251"/>
      <c r="X2277" s="236"/>
      <c r="Y2277" s="240"/>
      <c r="Z2277" s="236"/>
      <c r="AA2277" s="236"/>
      <c r="AB2277" s="240"/>
      <c r="AC2277" s="236"/>
      <c r="AD2277" s="237"/>
      <c r="AE2277" s="238"/>
      <c r="AF2277" s="236"/>
      <c r="AG2277" s="236"/>
      <c r="AH2277" s="249"/>
      <c r="AI2277" s="249"/>
      <c r="AJ2277" s="236"/>
      <c r="AK2277" s="236"/>
      <c r="AL2277" s="236"/>
      <c r="AM2277" s="236"/>
      <c r="AN2277" s="254"/>
      <c r="AO2277" s="255"/>
    </row>
    <row r="2278" spans="2:41" ht="12.45" customHeight="1" x14ac:dyDescent="0.3">
      <c r="B2278" s="456"/>
      <c r="C2278" s="430"/>
      <c r="D2278" s="424"/>
      <c r="E2278" s="245" t="s">
        <v>109</v>
      </c>
      <c r="F2278" s="203" t="s">
        <v>38</v>
      </c>
      <c r="G2278" s="246"/>
      <c r="H2278" s="203"/>
      <c r="I2278" s="231"/>
      <c r="J2278" s="203"/>
      <c r="K2278" s="218"/>
      <c r="L2278" s="247"/>
      <c r="M2278" s="247"/>
      <c r="N2278" s="203"/>
      <c r="O2278" s="236"/>
      <c r="P2278" s="236"/>
      <c r="Q2278" s="236"/>
      <c r="R2278" s="236"/>
      <c r="S2278" s="236"/>
      <c r="T2278" s="236"/>
      <c r="U2278" s="236"/>
      <c r="V2278" s="236"/>
      <c r="W2278" s="236"/>
      <c r="X2278" s="236"/>
      <c r="Y2278" s="240"/>
      <c r="Z2278" s="236"/>
      <c r="AA2278" s="236"/>
      <c r="AB2278" s="240"/>
      <c r="AC2278" s="249"/>
      <c r="AD2278" s="252"/>
      <c r="AE2278" s="253"/>
      <c r="AF2278" s="236"/>
      <c r="AG2278" s="249"/>
      <c r="AH2278" s="249"/>
      <c r="AI2278" s="249"/>
      <c r="AJ2278" s="249"/>
      <c r="AK2278" s="249"/>
      <c r="AL2278" s="249"/>
      <c r="AM2278" s="236"/>
      <c r="AN2278" s="240"/>
      <c r="AO2278" s="242"/>
    </row>
    <row r="2279" spans="2:41" ht="12.45" customHeight="1" x14ac:dyDescent="0.3">
      <c r="B2279" s="456"/>
      <c r="C2279" s="430"/>
      <c r="D2279" s="424"/>
      <c r="E2279" s="245" t="s">
        <v>127</v>
      </c>
      <c r="F2279" s="203" t="s">
        <v>38</v>
      </c>
      <c r="G2279" s="202"/>
      <c r="H2279" s="203"/>
      <c r="I2279" s="203"/>
      <c r="J2279" s="247"/>
      <c r="K2279" s="248"/>
      <c r="L2279" s="203"/>
      <c r="M2279" s="203"/>
      <c r="N2279" s="247"/>
      <c r="O2279" s="249"/>
      <c r="P2279" s="249"/>
      <c r="Q2279" s="249"/>
      <c r="R2279" s="249"/>
      <c r="S2279" s="249"/>
      <c r="T2279" s="249"/>
      <c r="U2279" s="249"/>
      <c r="V2279" s="249"/>
      <c r="W2279" s="249"/>
      <c r="X2279" s="236"/>
      <c r="Y2279" s="240"/>
      <c r="Z2279" s="236"/>
      <c r="AA2279" s="236"/>
      <c r="AB2279" s="240"/>
      <c r="AC2279" s="249"/>
      <c r="AD2279" s="252"/>
      <c r="AE2279" s="253"/>
      <c r="AF2279" s="236"/>
      <c r="AG2279" s="249"/>
      <c r="AH2279" s="236"/>
      <c r="AI2279" s="236"/>
      <c r="AJ2279" s="236"/>
      <c r="AK2279" s="236"/>
      <c r="AL2279" s="236"/>
      <c r="AM2279" s="236"/>
      <c r="AN2279" s="240"/>
      <c r="AO2279" s="242"/>
    </row>
    <row r="2280" spans="2:41" ht="12.45" customHeight="1" x14ac:dyDescent="0.3">
      <c r="B2280" s="456"/>
      <c r="C2280" s="430"/>
      <c r="D2280" s="425"/>
      <c r="E2280" s="220" t="s">
        <v>126</v>
      </c>
      <c r="F2280" s="321" t="s">
        <v>38</v>
      </c>
      <c r="G2280" s="259" t="str">
        <f>IF(AND(G2277&lt;&gt;"",G2278&lt;&gt;"",G2279&lt;&gt;""),G2277*G2278*G2279,"")</f>
        <v/>
      </c>
      <c r="H2280" s="259" t="str">
        <f t="shared" ref="H2280:AO2280" si="512">IF(AND(H2277&lt;&gt;"",H2278&lt;&gt;"",H2279&lt;&gt;""),H2277*H2278*H2279,"")</f>
        <v/>
      </c>
      <c r="I2280" s="259" t="str">
        <f t="shared" si="512"/>
        <v/>
      </c>
      <c r="J2280" s="259" t="str">
        <f t="shared" si="512"/>
        <v/>
      </c>
      <c r="K2280" s="259" t="str">
        <f t="shared" si="512"/>
        <v/>
      </c>
      <c r="L2280" s="259" t="str">
        <f t="shared" si="512"/>
        <v/>
      </c>
      <c r="M2280" s="259" t="str">
        <f t="shared" si="512"/>
        <v/>
      </c>
      <c r="N2280" s="259" t="str">
        <f t="shared" si="512"/>
        <v/>
      </c>
      <c r="O2280" s="259" t="str">
        <f t="shared" si="512"/>
        <v/>
      </c>
      <c r="P2280" s="259" t="str">
        <f t="shared" si="512"/>
        <v/>
      </c>
      <c r="Q2280" s="259" t="str">
        <f t="shared" si="512"/>
        <v/>
      </c>
      <c r="R2280" s="259" t="str">
        <f t="shared" si="512"/>
        <v/>
      </c>
      <c r="S2280" s="259" t="str">
        <f t="shared" si="512"/>
        <v/>
      </c>
      <c r="T2280" s="259" t="str">
        <f t="shared" si="512"/>
        <v/>
      </c>
      <c r="U2280" s="259" t="str">
        <f t="shared" si="512"/>
        <v/>
      </c>
      <c r="V2280" s="259" t="str">
        <f t="shared" si="512"/>
        <v/>
      </c>
      <c r="W2280" s="259" t="str">
        <f t="shared" si="512"/>
        <v/>
      </c>
      <c r="X2280" s="259" t="str">
        <f t="shared" si="512"/>
        <v/>
      </c>
      <c r="Y2280" s="260" t="str">
        <f t="shared" si="512"/>
        <v/>
      </c>
      <c r="Z2280" s="261" t="str">
        <f t="shared" si="512"/>
        <v/>
      </c>
      <c r="AA2280" s="259" t="str">
        <f t="shared" si="512"/>
        <v/>
      </c>
      <c r="AB2280" s="260" t="str">
        <f t="shared" si="512"/>
        <v/>
      </c>
      <c r="AC2280" s="261" t="str">
        <f t="shared" si="512"/>
        <v/>
      </c>
      <c r="AD2280" s="259" t="str">
        <f t="shared" si="512"/>
        <v/>
      </c>
      <c r="AE2280" s="259" t="str">
        <f t="shared" si="512"/>
        <v/>
      </c>
      <c r="AF2280" s="259" t="str">
        <f t="shared" si="512"/>
        <v/>
      </c>
      <c r="AG2280" s="259" t="str">
        <f t="shared" si="512"/>
        <v/>
      </c>
      <c r="AH2280" s="259" t="str">
        <f t="shared" si="512"/>
        <v/>
      </c>
      <c r="AI2280" s="259" t="str">
        <f t="shared" si="512"/>
        <v/>
      </c>
      <c r="AJ2280" s="259" t="str">
        <f t="shared" si="512"/>
        <v/>
      </c>
      <c r="AK2280" s="259" t="str">
        <f t="shared" si="512"/>
        <v/>
      </c>
      <c r="AL2280" s="259" t="str">
        <f t="shared" si="512"/>
        <v/>
      </c>
      <c r="AM2280" s="259" t="str">
        <f t="shared" si="512"/>
        <v/>
      </c>
      <c r="AN2280" s="259" t="str">
        <f t="shared" si="512"/>
        <v/>
      </c>
      <c r="AO2280" s="262" t="str">
        <f t="shared" si="512"/>
        <v/>
      </c>
    </row>
    <row r="2281" spans="2:41" ht="12.45" customHeight="1" x14ac:dyDescent="0.3">
      <c r="B2281" s="456"/>
      <c r="C2281" s="430"/>
      <c r="D2281" s="426" t="s">
        <v>111</v>
      </c>
      <c r="E2281" s="243" t="s">
        <v>46</v>
      </c>
      <c r="F2281" s="203" t="s">
        <v>38</v>
      </c>
      <c r="G2281" s="247"/>
      <c r="H2281" s="247"/>
      <c r="I2281" s="256"/>
      <c r="J2281" s="257"/>
      <c r="K2281" s="257"/>
      <c r="L2281" s="247"/>
      <c r="M2281" s="247"/>
      <c r="N2281" s="250"/>
      <c r="O2281" s="251"/>
      <c r="P2281" s="251"/>
      <c r="Q2281" s="251"/>
      <c r="R2281" s="251"/>
      <c r="S2281" s="251"/>
      <c r="T2281" s="251"/>
      <c r="U2281" s="251"/>
      <c r="V2281" s="251"/>
      <c r="W2281" s="251"/>
      <c r="X2281" s="249"/>
      <c r="Y2281" s="254"/>
      <c r="Z2281" s="249"/>
      <c r="AA2281" s="249"/>
      <c r="AB2281" s="254"/>
      <c r="AC2281" s="249"/>
      <c r="AD2281" s="252"/>
      <c r="AE2281" s="258"/>
      <c r="AF2281" s="249"/>
      <c r="AG2281" s="249"/>
      <c r="AH2281" s="249"/>
      <c r="AI2281" s="249"/>
      <c r="AJ2281" s="249"/>
      <c r="AK2281" s="249"/>
      <c r="AL2281" s="249"/>
      <c r="AM2281" s="249"/>
      <c r="AN2281" s="254"/>
      <c r="AO2281" s="255"/>
    </row>
    <row r="2282" spans="2:41" ht="12.45" customHeight="1" x14ac:dyDescent="0.3">
      <c r="B2282" s="456"/>
      <c r="C2282" s="430"/>
      <c r="D2282" s="424"/>
      <c r="E2282" s="245" t="s">
        <v>109</v>
      </c>
      <c r="F2282" s="203" t="s">
        <v>38</v>
      </c>
      <c r="G2282" s="246"/>
      <c r="H2282" s="203"/>
      <c r="I2282" s="231"/>
      <c r="J2282" s="203"/>
      <c r="K2282" s="218"/>
      <c r="L2282" s="247"/>
      <c r="M2282" s="247"/>
      <c r="N2282" s="203"/>
      <c r="O2282" s="236"/>
      <c r="P2282" s="236"/>
      <c r="Q2282" s="236"/>
      <c r="R2282" s="236"/>
      <c r="S2282" s="236"/>
      <c r="T2282" s="236"/>
      <c r="U2282" s="236"/>
      <c r="V2282" s="236"/>
      <c r="W2282" s="236"/>
      <c r="X2282" s="236"/>
      <c r="Y2282" s="240"/>
      <c r="Z2282" s="236"/>
      <c r="AA2282" s="236"/>
      <c r="AB2282" s="240"/>
      <c r="AC2282" s="249"/>
      <c r="AD2282" s="252"/>
      <c r="AE2282" s="253"/>
      <c r="AF2282" s="236"/>
      <c r="AG2282" s="249"/>
      <c r="AH2282" s="249"/>
      <c r="AI2282" s="249"/>
      <c r="AJ2282" s="249"/>
      <c r="AK2282" s="249"/>
      <c r="AL2282" s="249"/>
      <c r="AM2282" s="236"/>
      <c r="AN2282" s="240"/>
      <c r="AO2282" s="242"/>
    </row>
    <row r="2283" spans="2:41" ht="12.45" customHeight="1" x14ac:dyDescent="0.3">
      <c r="B2283" s="456"/>
      <c r="C2283" s="430"/>
      <c r="D2283" s="424"/>
      <c r="E2283" s="245" t="s">
        <v>127</v>
      </c>
      <c r="F2283" s="203" t="s">
        <v>38</v>
      </c>
      <c r="G2283" s="202"/>
      <c r="H2283" s="203"/>
      <c r="I2283" s="203"/>
      <c r="J2283" s="203"/>
      <c r="K2283" s="218"/>
      <c r="L2283" s="203"/>
      <c r="M2283" s="203"/>
      <c r="N2283" s="203"/>
      <c r="O2283" s="236"/>
      <c r="P2283" s="236"/>
      <c r="Q2283" s="236"/>
      <c r="R2283" s="236"/>
      <c r="S2283" s="236"/>
      <c r="T2283" s="236"/>
      <c r="U2283" s="236"/>
      <c r="V2283" s="236"/>
      <c r="W2283" s="236"/>
      <c r="X2283" s="236"/>
      <c r="Y2283" s="240"/>
      <c r="Z2283" s="236"/>
      <c r="AA2283" s="236"/>
      <c r="AB2283" s="240"/>
      <c r="AC2283" s="236"/>
      <c r="AD2283" s="237"/>
      <c r="AE2283" s="263"/>
      <c r="AF2283" s="236"/>
      <c r="AG2283" s="236"/>
      <c r="AH2283" s="236"/>
      <c r="AI2283" s="236"/>
      <c r="AJ2283" s="236"/>
      <c r="AK2283" s="236"/>
      <c r="AL2283" s="236"/>
      <c r="AM2283" s="236"/>
      <c r="AN2283" s="240"/>
      <c r="AO2283" s="242"/>
    </row>
    <row r="2284" spans="2:41" ht="12.45" customHeight="1" x14ac:dyDescent="0.3">
      <c r="B2284" s="456"/>
      <c r="C2284" s="430"/>
      <c r="D2284" s="425"/>
      <c r="E2284" s="221" t="s">
        <v>126</v>
      </c>
      <c r="F2284" s="321" t="s">
        <v>38</v>
      </c>
      <c r="G2284" s="259" t="str">
        <f>IF(AND(G2281&lt;&gt;"",G2282&lt;&gt;"",G2283&lt;&gt;""),G2281*G2282*G2283,"")</f>
        <v/>
      </c>
      <c r="H2284" s="259" t="str">
        <f t="shared" ref="H2284:AO2284" si="513">IF(AND(H2281&lt;&gt;"",H2282&lt;&gt;"",H2283&lt;&gt;""),H2281*H2282*H2283,"")</f>
        <v/>
      </c>
      <c r="I2284" s="259" t="str">
        <f t="shared" si="513"/>
        <v/>
      </c>
      <c r="J2284" s="259" t="str">
        <f t="shared" si="513"/>
        <v/>
      </c>
      <c r="K2284" s="259" t="str">
        <f t="shared" si="513"/>
        <v/>
      </c>
      <c r="L2284" s="259" t="str">
        <f t="shared" si="513"/>
        <v/>
      </c>
      <c r="M2284" s="259" t="str">
        <f t="shared" si="513"/>
        <v/>
      </c>
      <c r="N2284" s="259" t="str">
        <f t="shared" si="513"/>
        <v/>
      </c>
      <c r="O2284" s="259" t="str">
        <f t="shared" si="513"/>
        <v/>
      </c>
      <c r="P2284" s="259" t="str">
        <f t="shared" si="513"/>
        <v/>
      </c>
      <c r="Q2284" s="259" t="str">
        <f t="shared" si="513"/>
        <v/>
      </c>
      <c r="R2284" s="259" t="str">
        <f t="shared" si="513"/>
        <v/>
      </c>
      <c r="S2284" s="259" t="str">
        <f t="shared" si="513"/>
        <v/>
      </c>
      <c r="T2284" s="259" t="str">
        <f t="shared" si="513"/>
        <v/>
      </c>
      <c r="U2284" s="259" t="str">
        <f t="shared" si="513"/>
        <v/>
      </c>
      <c r="V2284" s="259" t="str">
        <f t="shared" si="513"/>
        <v/>
      </c>
      <c r="W2284" s="259" t="str">
        <f t="shared" si="513"/>
        <v/>
      </c>
      <c r="X2284" s="259" t="str">
        <f t="shared" si="513"/>
        <v/>
      </c>
      <c r="Y2284" s="259" t="str">
        <f t="shared" si="513"/>
        <v/>
      </c>
      <c r="Z2284" s="259" t="str">
        <f t="shared" si="513"/>
        <v/>
      </c>
      <c r="AA2284" s="259" t="str">
        <f t="shared" si="513"/>
        <v/>
      </c>
      <c r="AB2284" s="259" t="str">
        <f t="shared" si="513"/>
        <v/>
      </c>
      <c r="AC2284" s="259" t="str">
        <f t="shared" si="513"/>
        <v/>
      </c>
      <c r="AD2284" s="259" t="str">
        <f t="shared" si="513"/>
        <v/>
      </c>
      <c r="AE2284" s="259" t="str">
        <f t="shared" si="513"/>
        <v/>
      </c>
      <c r="AF2284" s="259" t="str">
        <f t="shared" si="513"/>
        <v/>
      </c>
      <c r="AG2284" s="259" t="str">
        <f t="shared" si="513"/>
        <v/>
      </c>
      <c r="AH2284" s="259" t="str">
        <f t="shared" si="513"/>
        <v/>
      </c>
      <c r="AI2284" s="259" t="str">
        <f t="shared" si="513"/>
        <v/>
      </c>
      <c r="AJ2284" s="259" t="str">
        <f t="shared" si="513"/>
        <v/>
      </c>
      <c r="AK2284" s="259" t="str">
        <f t="shared" si="513"/>
        <v/>
      </c>
      <c r="AL2284" s="259" t="str">
        <f t="shared" si="513"/>
        <v/>
      </c>
      <c r="AM2284" s="259" t="str">
        <f t="shared" si="513"/>
        <v/>
      </c>
      <c r="AN2284" s="259" t="str">
        <f t="shared" si="513"/>
        <v/>
      </c>
      <c r="AO2284" s="262" t="str">
        <f t="shared" si="513"/>
        <v/>
      </c>
    </row>
    <row r="2285" spans="2:41" ht="12.45" customHeight="1" x14ac:dyDescent="0.3">
      <c r="B2285" s="456"/>
      <c r="C2285" s="430"/>
      <c r="D2285" s="426" t="s">
        <v>111</v>
      </c>
      <c r="E2285" s="264" t="s">
        <v>46</v>
      </c>
      <c r="F2285" s="203" t="s">
        <v>38</v>
      </c>
      <c r="G2285" s="247"/>
      <c r="H2285" s="247"/>
      <c r="I2285" s="256"/>
      <c r="J2285" s="257"/>
      <c r="K2285" s="257"/>
      <c r="L2285" s="247"/>
      <c r="M2285" s="247"/>
      <c r="N2285" s="250"/>
      <c r="O2285" s="251"/>
      <c r="P2285" s="251"/>
      <c r="Q2285" s="251"/>
      <c r="R2285" s="251"/>
      <c r="S2285" s="251"/>
      <c r="T2285" s="251"/>
      <c r="U2285" s="251"/>
      <c r="V2285" s="251"/>
      <c r="W2285" s="251"/>
      <c r="X2285" s="249"/>
      <c r="Y2285" s="254"/>
      <c r="Z2285" s="249"/>
      <c r="AA2285" s="249"/>
      <c r="AB2285" s="254"/>
      <c r="AC2285" s="249"/>
      <c r="AD2285" s="252"/>
      <c r="AE2285" s="258"/>
      <c r="AF2285" s="249"/>
      <c r="AG2285" s="249"/>
      <c r="AH2285" s="249"/>
      <c r="AI2285" s="249"/>
      <c r="AJ2285" s="249"/>
      <c r="AK2285" s="249"/>
      <c r="AL2285" s="249"/>
      <c r="AM2285" s="249"/>
      <c r="AN2285" s="254"/>
      <c r="AO2285" s="255"/>
    </row>
    <row r="2286" spans="2:41" ht="12.45" customHeight="1" x14ac:dyDescent="0.3">
      <c r="B2286" s="456"/>
      <c r="C2286" s="430"/>
      <c r="D2286" s="424"/>
      <c r="E2286" s="245" t="s">
        <v>109</v>
      </c>
      <c r="F2286" s="203" t="s">
        <v>38</v>
      </c>
      <c r="G2286" s="246"/>
      <c r="H2286" s="203"/>
      <c r="I2286" s="231"/>
      <c r="J2286" s="203"/>
      <c r="K2286" s="218"/>
      <c r="L2286" s="247"/>
      <c r="M2286" s="247"/>
      <c r="N2286" s="203"/>
      <c r="O2286" s="236"/>
      <c r="P2286" s="236"/>
      <c r="Q2286" s="236"/>
      <c r="R2286" s="236"/>
      <c r="S2286" s="236"/>
      <c r="T2286" s="236"/>
      <c r="U2286" s="236"/>
      <c r="V2286" s="236"/>
      <c r="W2286" s="236"/>
      <c r="X2286" s="236"/>
      <c r="Y2286" s="240"/>
      <c r="Z2286" s="236"/>
      <c r="AA2286" s="236"/>
      <c r="AB2286" s="240"/>
      <c r="AC2286" s="249"/>
      <c r="AD2286" s="252"/>
      <c r="AE2286" s="253"/>
      <c r="AF2286" s="236"/>
      <c r="AG2286" s="249"/>
      <c r="AH2286" s="249"/>
      <c r="AI2286" s="249"/>
      <c r="AJ2286" s="249"/>
      <c r="AK2286" s="249"/>
      <c r="AL2286" s="249"/>
      <c r="AM2286" s="236"/>
      <c r="AN2286" s="240"/>
      <c r="AO2286" s="242"/>
    </row>
    <row r="2287" spans="2:41" ht="12.45" customHeight="1" x14ac:dyDescent="0.3">
      <c r="B2287" s="456"/>
      <c r="C2287" s="430"/>
      <c r="D2287" s="424"/>
      <c r="E2287" s="245" t="s">
        <v>127</v>
      </c>
      <c r="F2287" s="203" t="s">
        <v>38</v>
      </c>
      <c r="G2287" s="202"/>
      <c r="H2287" s="203"/>
      <c r="I2287" s="203"/>
      <c r="J2287" s="203"/>
      <c r="K2287" s="218"/>
      <c r="L2287" s="203"/>
      <c r="M2287" s="203"/>
      <c r="N2287" s="203"/>
      <c r="O2287" s="236"/>
      <c r="P2287" s="236"/>
      <c r="Q2287" s="236"/>
      <c r="R2287" s="236"/>
      <c r="S2287" s="236"/>
      <c r="T2287" s="236"/>
      <c r="U2287" s="236"/>
      <c r="V2287" s="236"/>
      <c r="W2287" s="236"/>
      <c r="X2287" s="236"/>
      <c r="Y2287" s="240"/>
      <c r="Z2287" s="236"/>
      <c r="AA2287" s="236"/>
      <c r="AB2287" s="240"/>
      <c r="AC2287" s="236"/>
      <c r="AD2287" s="237"/>
      <c r="AE2287" s="263"/>
      <c r="AF2287" s="236"/>
      <c r="AG2287" s="236"/>
      <c r="AH2287" s="236"/>
      <c r="AI2287" s="236"/>
      <c r="AJ2287" s="236"/>
      <c r="AK2287" s="236"/>
      <c r="AL2287" s="236"/>
      <c r="AM2287" s="236"/>
      <c r="AN2287" s="240"/>
      <c r="AO2287" s="242"/>
    </row>
    <row r="2288" spans="2:41" ht="12.45" customHeight="1" x14ac:dyDescent="0.3">
      <c r="B2288" s="456"/>
      <c r="C2288" s="430"/>
      <c r="D2288" s="425"/>
      <c r="E2288" s="221" t="s">
        <v>126</v>
      </c>
      <c r="F2288" s="321" t="s">
        <v>38</v>
      </c>
      <c r="G2288" s="259" t="str">
        <f>IF(AND(G2285&lt;&gt;"",G2286&lt;&gt;"",G2287&lt;&gt;""),G2285*G2286*G2287,"")</f>
        <v/>
      </c>
      <c r="H2288" s="259" t="str">
        <f t="shared" ref="H2288:AO2288" si="514">IF(AND(H2285&lt;&gt;"",H2286&lt;&gt;"",H2287&lt;&gt;""),H2285*H2286*H2287,"")</f>
        <v/>
      </c>
      <c r="I2288" s="259" t="str">
        <f t="shared" si="514"/>
        <v/>
      </c>
      <c r="J2288" s="259" t="str">
        <f t="shared" si="514"/>
        <v/>
      </c>
      <c r="K2288" s="259" t="str">
        <f t="shared" si="514"/>
        <v/>
      </c>
      <c r="L2288" s="259" t="str">
        <f t="shared" si="514"/>
        <v/>
      </c>
      <c r="M2288" s="259" t="str">
        <f t="shared" si="514"/>
        <v/>
      </c>
      <c r="N2288" s="259" t="str">
        <f t="shared" si="514"/>
        <v/>
      </c>
      <c r="O2288" s="259" t="str">
        <f t="shared" si="514"/>
        <v/>
      </c>
      <c r="P2288" s="259" t="str">
        <f t="shared" si="514"/>
        <v/>
      </c>
      <c r="Q2288" s="259" t="str">
        <f t="shared" si="514"/>
        <v/>
      </c>
      <c r="R2288" s="259" t="str">
        <f t="shared" si="514"/>
        <v/>
      </c>
      <c r="S2288" s="259" t="str">
        <f t="shared" si="514"/>
        <v/>
      </c>
      <c r="T2288" s="259" t="str">
        <f t="shared" si="514"/>
        <v/>
      </c>
      <c r="U2288" s="259" t="str">
        <f t="shared" si="514"/>
        <v/>
      </c>
      <c r="V2288" s="259" t="str">
        <f t="shared" si="514"/>
        <v/>
      </c>
      <c r="W2288" s="259" t="str">
        <f t="shared" si="514"/>
        <v/>
      </c>
      <c r="X2288" s="259" t="str">
        <f t="shared" si="514"/>
        <v/>
      </c>
      <c r="Y2288" s="259" t="str">
        <f t="shared" si="514"/>
        <v/>
      </c>
      <c r="Z2288" s="259" t="str">
        <f t="shared" si="514"/>
        <v/>
      </c>
      <c r="AA2288" s="259" t="str">
        <f t="shared" si="514"/>
        <v/>
      </c>
      <c r="AB2288" s="259" t="str">
        <f t="shared" si="514"/>
        <v/>
      </c>
      <c r="AC2288" s="259" t="str">
        <f t="shared" si="514"/>
        <v/>
      </c>
      <c r="AD2288" s="259" t="str">
        <f t="shared" si="514"/>
        <v/>
      </c>
      <c r="AE2288" s="259" t="str">
        <f t="shared" si="514"/>
        <v/>
      </c>
      <c r="AF2288" s="259" t="str">
        <f t="shared" si="514"/>
        <v/>
      </c>
      <c r="AG2288" s="259" t="str">
        <f t="shared" si="514"/>
        <v/>
      </c>
      <c r="AH2288" s="259" t="str">
        <f t="shared" si="514"/>
        <v/>
      </c>
      <c r="AI2288" s="259" t="str">
        <f t="shared" si="514"/>
        <v/>
      </c>
      <c r="AJ2288" s="259" t="str">
        <f t="shared" si="514"/>
        <v/>
      </c>
      <c r="AK2288" s="259" t="str">
        <f t="shared" si="514"/>
        <v/>
      </c>
      <c r="AL2288" s="259" t="str">
        <f t="shared" si="514"/>
        <v/>
      </c>
      <c r="AM2288" s="259" t="str">
        <f t="shared" si="514"/>
        <v/>
      </c>
      <c r="AN2288" s="259" t="str">
        <f t="shared" si="514"/>
        <v/>
      </c>
      <c r="AO2288" s="262" t="str">
        <f t="shared" si="514"/>
        <v/>
      </c>
    </row>
    <row r="2289" spans="2:41" ht="12.45" customHeight="1" x14ac:dyDescent="0.3">
      <c r="B2289" s="456"/>
      <c r="C2289" s="430"/>
      <c r="D2289" s="426" t="s">
        <v>111</v>
      </c>
      <c r="E2289" s="264" t="s">
        <v>46</v>
      </c>
      <c r="F2289" s="203" t="s">
        <v>38</v>
      </c>
      <c r="G2289" s="247"/>
      <c r="H2289" s="247"/>
      <c r="I2289" s="256"/>
      <c r="J2289" s="257"/>
      <c r="K2289" s="257"/>
      <c r="L2289" s="247"/>
      <c r="M2289" s="247"/>
      <c r="N2289" s="250"/>
      <c r="O2289" s="251"/>
      <c r="P2289" s="251"/>
      <c r="Q2289" s="251"/>
      <c r="R2289" s="251"/>
      <c r="S2289" s="251"/>
      <c r="T2289" s="251"/>
      <c r="U2289" s="251"/>
      <c r="V2289" s="251"/>
      <c r="W2289" s="251"/>
      <c r="X2289" s="249"/>
      <c r="Y2289" s="254"/>
      <c r="Z2289" s="249"/>
      <c r="AA2289" s="249"/>
      <c r="AB2289" s="254"/>
      <c r="AC2289" s="249"/>
      <c r="AD2289" s="252"/>
      <c r="AE2289" s="258"/>
      <c r="AF2289" s="249"/>
      <c r="AG2289" s="249"/>
      <c r="AH2289" s="249"/>
      <c r="AI2289" s="249"/>
      <c r="AJ2289" s="249"/>
      <c r="AK2289" s="249"/>
      <c r="AL2289" s="249"/>
      <c r="AM2289" s="249"/>
      <c r="AN2289" s="254"/>
      <c r="AO2289" s="255"/>
    </row>
    <row r="2290" spans="2:41" ht="12.45" customHeight="1" x14ac:dyDescent="0.3">
      <c r="B2290" s="456"/>
      <c r="C2290" s="430"/>
      <c r="D2290" s="424"/>
      <c r="E2290" s="245" t="s">
        <v>109</v>
      </c>
      <c r="F2290" s="203" t="s">
        <v>38</v>
      </c>
      <c r="G2290" s="246"/>
      <c r="H2290" s="203"/>
      <c r="I2290" s="231"/>
      <c r="J2290" s="203"/>
      <c r="K2290" s="218"/>
      <c r="L2290" s="247"/>
      <c r="M2290" s="247"/>
      <c r="N2290" s="203"/>
      <c r="O2290" s="236"/>
      <c r="P2290" s="236"/>
      <c r="Q2290" s="236"/>
      <c r="R2290" s="236"/>
      <c r="S2290" s="236"/>
      <c r="T2290" s="236"/>
      <c r="U2290" s="236"/>
      <c r="V2290" s="236"/>
      <c r="W2290" s="236"/>
      <c r="X2290" s="236"/>
      <c r="Y2290" s="240"/>
      <c r="Z2290" s="236"/>
      <c r="AA2290" s="236"/>
      <c r="AB2290" s="240"/>
      <c r="AC2290" s="249"/>
      <c r="AD2290" s="252"/>
      <c r="AE2290" s="253"/>
      <c r="AF2290" s="236"/>
      <c r="AG2290" s="249"/>
      <c r="AH2290" s="249"/>
      <c r="AI2290" s="249"/>
      <c r="AJ2290" s="249"/>
      <c r="AK2290" s="249"/>
      <c r="AL2290" s="249"/>
      <c r="AM2290" s="236"/>
      <c r="AN2290" s="240"/>
      <c r="AO2290" s="242"/>
    </row>
    <row r="2291" spans="2:41" ht="12.45" customHeight="1" x14ac:dyDescent="0.3">
      <c r="B2291" s="456"/>
      <c r="C2291" s="430"/>
      <c r="D2291" s="424"/>
      <c r="E2291" s="245" t="s">
        <v>127</v>
      </c>
      <c r="F2291" s="203" t="s">
        <v>38</v>
      </c>
      <c r="G2291" s="202"/>
      <c r="H2291" s="203"/>
      <c r="I2291" s="203"/>
      <c r="J2291" s="203"/>
      <c r="K2291" s="218"/>
      <c r="L2291" s="203"/>
      <c r="M2291" s="203"/>
      <c r="N2291" s="203"/>
      <c r="O2291" s="236"/>
      <c r="P2291" s="236"/>
      <c r="Q2291" s="236"/>
      <c r="R2291" s="236"/>
      <c r="S2291" s="236"/>
      <c r="T2291" s="236"/>
      <c r="U2291" s="236"/>
      <c r="V2291" s="236"/>
      <c r="W2291" s="236"/>
      <c r="X2291" s="236"/>
      <c r="Y2291" s="240"/>
      <c r="Z2291" s="236"/>
      <c r="AA2291" s="236"/>
      <c r="AB2291" s="240"/>
      <c r="AC2291" s="236"/>
      <c r="AD2291" s="237"/>
      <c r="AE2291" s="263"/>
      <c r="AF2291" s="236"/>
      <c r="AG2291" s="236"/>
      <c r="AH2291" s="236"/>
      <c r="AI2291" s="236"/>
      <c r="AJ2291" s="236"/>
      <c r="AK2291" s="236"/>
      <c r="AL2291" s="236"/>
      <c r="AM2291" s="236"/>
      <c r="AN2291" s="240"/>
      <c r="AO2291" s="242"/>
    </row>
    <row r="2292" spans="2:41" ht="12.45" customHeight="1" x14ac:dyDescent="0.3">
      <c r="B2292" s="456"/>
      <c r="C2292" s="430"/>
      <c r="D2292" s="425"/>
      <c r="E2292" s="221" t="s">
        <v>126</v>
      </c>
      <c r="F2292" s="321" t="s">
        <v>38</v>
      </c>
      <c r="G2292" s="259" t="str">
        <f>IF(AND(G2289&lt;&gt;"",G2290&lt;&gt;"",G2291&lt;&gt;""),G2289*G2290*G2291,"")</f>
        <v/>
      </c>
      <c r="H2292" s="259" t="str">
        <f t="shared" ref="H2292:AO2292" si="515">IF(AND(H2289&lt;&gt;"",H2290&lt;&gt;"",H2291&lt;&gt;""),H2289*H2290*H2291,"")</f>
        <v/>
      </c>
      <c r="I2292" s="259" t="str">
        <f t="shared" si="515"/>
        <v/>
      </c>
      <c r="J2292" s="259" t="str">
        <f t="shared" si="515"/>
        <v/>
      </c>
      <c r="K2292" s="259" t="str">
        <f t="shared" si="515"/>
        <v/>
      </c>
      <c r="L2292" s="259" t="str">
        <f t="shared" si="515"/>
        <v/>
      </c>
      <c r="M2292" s="259" t="str">
        <f t="shared" si="515"/>
        <v/>
      </c>
      <c r="N2292" s="259" t="str">
        <f t="shared" si="515"/>
        <v/>
      </c>
      <c r="O2292" s="259" t="str">
        <f t="shared" si="515"/>
        <v/>
      </c>
      <c r="P2292" s="259" t="str">
        <f t="shared" si="515"/>
        <v/>
      </c>
      <c r="Q2292" s="259" t="str">
        <f t="shared" si="515"/>
        <v/>
      </c>
      <c r="R2292" s="259" t="str">
        <f t="shared" si="515"/>
        <v/>
      </c>
      <c r="S2292" s="259" t="str">
        <f t="shared" si="515"/>
        <v/>
      </c>
      <c r="T2292" s="259" t="str">
        <f t="shared" si="515"/>
        <v/>
      </c>
      <c r="U2292" s="259" t="str">
        <f t="shared" si="515"/>
        <v/>
      </c>
      <c r="V2292" s="259" t="str">
        <f t="shared" si="515"/>
        <v/>
      </c>
      <c r="W2292" s="259" t="str">
        <f t="shared" si="515"/>
        <v/>
      </c>
      <c r="X2292" s="259" t="str">
        <f t="shared" si="515"/>
        <v/>
      </c>
      <c r="Y2292" s="259" t="str">
        <f t="shared" si="515"/>
        <v/>
      </c>
      <c r="Z2292" s="259" t="str">
        <f t="shared" si="515"/>
        <v/>
      </c>
      <c r="AA2292" s="259" t="str">
        <f t="shared" si="515"/>
        <v/>
      </c>
      <c r="AB2292" s="259" t="str">
        <f t="shared" si="515"/>
        <v/>
      </c>
      <c r="AC2292" s="259" t="str">
        <f t="shared" si="515"/>
        <v/>
      </c>
      <c r="AD2292" s="259" t="str">
        <f t="shared" si="515"/>
        <v/>
      </c>
      <c r="AE2292" s="259" t="str">
        <f t="shared" si="515"/>
        <v/>
      </c>
      <c r="AF2292" s="259" t="str">
        <f t="shared" si="515"/>
        <v/>
      </c>
      <c r="AG2292" s="259" t="str">
        <f t="shared" si="515"/>
        <v/>
      </c>
      <c r="AH2292" s="259" t="str">
        <f t="shared" si="515"/>
        <v/>
      </c>
      <c r="AI2292" s="259" t="str">
        <f t="shared" si="515"/>
        <v/>
      </c>
      <c r="AJ2292" s="259" t="str">
        <f t="shared" si="515"/>
        <v/>
      </c>
      <c r="AK2292" s="259" t="str">
        <f t="shared" si="515"/>
        <v/>
      </c>
      <c r="AL2292" s="259" t="str">
        <f t="shared" si="515"/>
        <v/>
      </c>
      <c r="AM2292" s="259" t="str">
        <f t="shared" si="515"/>
        <v/>
      </c>
      <c r="AN2292" s="259" t="str">
        <f t="shared" si="515"/>
        <v/>
      </c>
      <c r="AO2292" s="262" t="str">
        <f t="shared" si="515"/>
        <v/>
      </c>
    </row>
    <row r="2293" spans="2:41" ht="12.45" customHeight="1" x14ac:dyDescent="0.3">
      <c r="B2293" s="456"/>
      <c r="C2293" s="430"/>
      <c r="D2293" s="426" t="s">
        <v>111</v>
      </c>
      <c r="E2293" s="264" t="s">
        <v>46</v>
      </c>
      <c r="F2293" s="203" t="s">
        <v>38</v>
      </c>
      <c r="G2293" s="247"/>
      <c r="H2293" s="247"/>
      <c r="I2293" s="256"/>
      <c r="J2293" s="257"/>
      <c r="K2293" s="257"/>
      <c r="L2293" s="247"/>
      <c r="M2293" s="247"/>
      <c r="N2293" s="250"/>
      <c r="O2293" s="251"/>
      <c r="P2293" s="251"/>
      <c r="Q2293" s="251"/>
      <c r="R2293" s="251"/>
      <c r="S2293" s="251"/>
      <c r="T2293" s="251"/>
      <c r="U2293" s="251"/>
      <c r="V2293" s="251"/>
      <c r="W2293" s="251"/>
      <c r="X2293" s="249"/>
      <c r="Y2293" s="254"/>
      <c r="Z2293" s="249"/>
      <c r="AA2293" s="249"/>
      <c r="AB2293" s="254"/>
      <c r="AC2293" s="249"/>
      <c r="AD2293" s="252"/>
      <c r="AE2293" s="258"/>
      <c r="AF2293" s="249"/>
      <c r="AG2293" s="249"/>
      <c r="AH2293" s="249"/>
      <c r="AI2293" s="249"/>
      <c r="AJ2293" s="249"/>
      <c r="AK2293" s="249"/>
      <c r="AL2293" s="249"/>
      <c r="AM2293" s="249"/>
      <c r="AN2293" s="254"/>
      <c r="AO2293" s="255"/>
    </row>
    <row r="2294" spans="2:41" ht="12.45" customHeight="1" x14ac:dyDescent="0.3">
      <c r="B2294" s="456"/>
      <c r="C2294" s="430"/>
      <c r="D2294" s="424"/>
      <c r="E2294" s="245" t="s">
        <v>109</v>
      </c>
      <c r="F2294" s="203" t="s">
        <v>38</v>
      </c>
      <c r="G2294" s="246"/>
      <c r="H2294" s="203"/>
      <c r="I2294" s="231"/>
      <c r="J2294" s="203"/>
      <c r="K2294" s="218"/>
      <c r="L2294" s="247"/>
      <c r="M2294" s="247"/>
      <c r="N2294" s="203"/>
      <c r="O2294" s="236"/>
      <c r="P2294" s="236"/>
      <c r="Q2294" s="236"/>
      <c r="R2294" s="236"/>
      <c r="S2294" s="236"/>
      <c r="T2294" s="236"/>
      <c r="U2294" s="236"/>
      <c r="V2294" s="236"/>
      <c r="W2294" s="236"/>
      <c r="X2294" s="236"/>
      <c r="Y2294" s="240"/>
      <c r="Z2294" s="236"/>
      <c r="AA2294" s="236"/>
      <c r="AB2294" s="240"/>
      <c r="AC2294" s="249"/>
      <c r="AD2294" s="252"/>
      <c r="AE2294" s="253"/>
      <c r="AF2294" s="236"/>
      <c r="AG2294" s="249"/>
      <c r="AH2294" s="249"/>
      <c r="AI2294" s="249"/>
      <c r="AJ2294" s="249"/>
      <c r="AK2294" s="249"/>
      <c r="AL2294" s="249"/>
      <c r="AM2294" s="236"/>
      <c r="AN2294" s="240"/>
      <c r="AO2294" s="242"/>
    </row>
    <row r="2295" spans="2:41" ht="12.45" customHeight="1" x14ac:dyDescent="0.3">
      <c r="B2295" s="456"/>
      <c r="C2295" s="430"/>
      <c r="D2295" s="424"/>
      <c r="E2295" s="245" t="s">
        <v>127</v>
      </c>
      <c r="F2295" s="203" t="s">
        <v>38</v>
      </c>
      <c r="G2295" s="202"/>
      <c r="H2295" s="203"/>
      <c r="I2295" s="203"/>
      <c r="J2295" s="203"/>
      <c r="K2295" s="218"/>
      <c r="L2295" s="203"/>
      <c r="M2295" s="203"/>
      <c r="N2295" s="203"/>
      <c r="O2295" s="236"/>
      <c r="P2295" s="236"/>
      <c r="Q2295" s="236"/>
      <c r="R2295" s="236"/>
      <c r="S2295" s="236"/>
      <c r="T2295" s="236"/>
      <c r="U2295" s="236"/>
      <c r="V2295" s="236"/>
      <c r="W2295" s="236"/>
      <c r="X2295" s="236"/>
      <c r="Y2295" s="240"/>
      <c r="Z2295" s="236"/>
      <c r="AA2295" s="236"/>
      <c r="AB2295" s="240"/>
      <c r="AC2295" s="236"/>
      <c r="AD2295" s="237"/>
      <c r="AE2295" s="263"/>
      <c r="AF2295" s="236"/>
      <c r="AG2295" s="236"/>
      <c r="AH2295" s="236"/>
      <c r="AI2295" s="236"/>
      <c r="AJ2295" s="236"/>
      <c r="AK2295" s="236"/>
      <c r="AL2295" s="236"/>
      <c r="AM2295" s="236"/>
      <c r="AN2295" s="240"/>
      <c r="AO2295" s="242"/>
    </row>
    <row r="2296" spans="2:41" ht="12.45" customHeight="1" x14ac:dyDescent="0.3">
      <c r="B2296" s="456"/>
      <c r="C2296" s="430"/>
      <c r="D2296" s="425"/>
      <c r="E2296" s="221" t="s">
        <v>126</v>
      </c>
      <c r="F2296" s="321" t="s">
        <v>38</v>
      </c>
      <c r="G2296" s="259" t="str">
        <f>IF(AND(G2293&lt;&gt;"",G2294&lt;&gt;"",G2295&lt;&gt;""),G2293*G2294*G2295,"")</f>
        <v/>
      </c>
      <c r="H2296" s="259" t="str">
        <f t="shared" ref="H2296:AO2296" si="516">IF(AND(H2293&lt;&gt;"",H2294&lt;&gt;"",H2295&lt;&gt;""),H2293*H2294*H2295,"")</f>
        <v/>
      </c>
      <c r="I2296" s="259" t="str">
        <f t="shared" si="516"/>
        <v/>
      </c>
      <c r="J2296" s="259" t="str">
        <f t="shared" si="516"/>
        <v/>
      </c>
      <c r="K2296" s="259" t="str">
        <f t="shared" si="516"/>
        <v/>
      </c>
      <c r="L2296" s="259" t="str">
        <f t="shared" si="516"/>
        <v/>
      </c>
      <c r="M2296" s="259" t="str">
        <f t="shared" si="516"/>
        <v/>
      </c>
      <c r="N2296" s="259" t="str">
        <f t="shared" si="516"/>
        <v/>
      </c>
      <c r="O2296" s="259" t="str">
        <f t="shared" si="516"/>
        <v/>
      </c>
      <c r="P2296" s="259" t="str">
        <f t="shared" si="516"/>
        <v/>
      </c>
      <c r="Q2296" s="259" t="str">
        <f t="shared" si="516"/>
        <v/>
      </c>
      <c r="R2296" s="259" t="str">
        <f t="shared" si="516"/>
        <v/>
      </c>
      <c r="S2296" s="259" t="str">
        <f t="shared" si="516"/>
        <v/>
      </c>
      <c r="T2296" s="259" t="str">
        <f t="shared" si="516"/>
        <v/>
      </c>
      <c r="U2296" s="259" t="str">
        <f t="shared" si="516"/>
        <v/>
      </c>
      <c r="V2296" s="259" t="str">
        <f t="shared" si="516"/>
        <v/>
      </c>
      <c r="W2296" s="259" t="str">
        <f t="shared" si="516"/>
        <v/>
      </c>
      <c r="X2296" s="259" t="str">
        <f t="shared" si="516"/>
        <v/>
      </c>
      <c r="Y2296" s="259" t="str">
        <f t="shared" si="516"/>
        <v/>
      </c>
      <c r="Z2296" s="259" t="str">
        <f t="shared" si="516"/>
        <v/>
      </c>
      <c r="AA2296" s="259" t="str">
        <f t="shared" si="516"/>
        <v/>
      </c>
      <c r="AB2296" s="259" t="str">
        <f t="shared" si="516"/>
        <v/>
      </c>
      <c r="AC2296" s="259" t="str">
        <f t="shared" si="516"/>
        <v/>
      </c>
      <c r="AD2296" s="259" t="str">
        <f t="shared" si="516"/>
        <v/>
      </c>
      <c r="AE2296" s="259" t="str">
        <f t="shared" si="516"/>
        <v/>
      </c>
      <c r="AF2296" s="259" t="str">
        <f t="shared" si="516"/>
        <v/>
      </c>
      <c r="AG2296" s="259" t="str">
        <f t="shared" si="516"/>
        <v/>
      </c>
      <c r="AH2296" s="259" t="str">
        <f t="shared" si="516"/>
        <v/>
      </c>
      <c r="AI2296" s="259" t="str">
        <f t="shared" si="516"/>
        <v/>
      </c>
      <c r="AJ2296" s="259" t="str">
        <f t="shared" si="516"/>
        <v/>
      </c>
      <c r="AK2296" s="259" t="str">
        <f t="shared" si="516"/>
        <v/>
      </c>
      <c r="AL2296" s="259" t="str">
        <f t="shared" si="516"/>
        <v/>
      </c>
      <c r="AM2296" s="259" t="str">
        <f t="shared" si="516"/>
        <v/>
      </c>
      <c r="AN2296" s="259" t="str">
        <f t="shared" si="516"/>
        <v/>
      </c>
      <c r="AO2296" s="262" t="str">
        <f t="shared" si="516"/>
        <v/>
      </c>
    </row>
    <row r="2297" spans="2:41" ht="12.45" customHeight="1" x14ac:dyDescent="0.3">
      <c r="B2297" s="456"/>
      <c r="C2297" s="430"/>
      <c r="D2297" s="426" t="s">
        <v>111</v>
      </c>
      <c r="E2297" s="264" t="s">
        <v>46</v>
      </c>
      <c r="F2297" s="203" t="s">
        <v>38</v>
      </c>
      <c r="G2297" s="247"/>
      <c r="H2297" s="247"/>
      <c r="I2297" s="256"/>
      <c r="J2297" s="257"/>
      <c r="K2297" s="257"/>
      <c r="L2297" s="247"/>
      <c r="M2297" s="247"/>
      <c r="N2297" s="250"/>
      <c r="O2297" s="251"/>
      <c r="P2297" s="251"/>
      <c r="Q2297" s="251"/>
      <c r="R2297" s="251"/>
      <c r="S2297" s="251"/>
      <c r="T2297" s="251"/>
      <c r="U2297" s="251"/>
      <c r="V2297" s="251"/>
      <c r="W2297" s="251"/>
      <c r="X2297" s="249"/>
      <c r="Y2297" s="254"/>
      <c r="Z2297" s="249"/>
      <c r="AA2297" s="249"/>
      <c r="AB2297" s="254"/>
      <c r="AC2297" s="249"/>
      <c r="AD2297" s="252"/>
      <c r="AE2297" s="258"/>
      <c r="AF2297" s="249"/>
      <c r="AG2297" s="249"/>
      <c r="AH2297" s="249"/>
      <c r="AI2297" s="249"/>
      <c r="AJ2297" s="249"/>
      <c r="AK2297" s="249"/>
      <c r="AL2297" s="249"/>
      <c r="AM2297" s="249"/>
      <c r="AN2297" s="254"/>
      <c r="AO2297" s="255"/>
    </row>
    <row r="2298" spans="2:41" ht="12.45" customHeight="1" x14ac:dyDescent="0.3">
      <c r="B2298" s="456"/>
      <c r="C2298" s="430"/>
      <c r="D2298" s="424"/>
      <c r="E2298" s="245" t="s">
        <v>109</v>
      </c>
      <c r="F2298" s="203" t="s">
        <v>38</v>
      </c>
      <c r="G2298" s="246"/>
      <c r="H2298" s="203"/>
      <c r="I2298" s="231"/>
      <c r="J2298" s="203"/>
      <c r="K2298" s="218"/>
      <c r="L2298" s="247"/>
      <c r="M2298" s="247"/>
      <c r="N2298" s="203"/>
      <c r="O2298" s="236"/>
      <c r="P2298" s="236"/>
      <c r="Q2298" s="236"/>
      <c r="R2298" s="236"/>
      <c r="S2298" s="236"/>
      <c r="T2298" s="236"/>
      <c r="U2298" s="236"/>
      <c r="V2298" s="236"/>
      <c r="W2298" s="236"/>
      <c r="X2298" s="236"/>
      <c r="Y2298" s="240"/>
      <c r="Z2298" s="236"/>
      <c r="AA2298" s="236"/>
      <c r="AB2298" s="240"/>
      <c r="AC2298" s="249"/>
      <c r="AD2298" s="252"/>
      <c r="AE2298" s="253"/>
      <c r="AF2298" s="236"/>
      <c r="AG2298" s="249"/>
      <c r="AH2298" s="249"/>
      <c r="AI2298" s="249"/>
      <c r="AJ2298" s="249"/>
      <c r="AK2298" s="249"/>
      <c r="AL2298" s="249"/>
      <c r="AM2298" s="236"/>
      <c r="AN2298" s="240"/>
      <c r="AO2298" s="242"/>
    </row>
    <row r="2299" spans="2:41" ht="12.45" customHeight="1" x14ac:dyDescent="0.3">
      <c r="B2299" s="456"/>
      <c r="C2299" s="430"/>
      <c r="D2299" s="424"/>
      <c r="E2299" s="243" t="s">
        <v>127</v>
      </c>
      <c r="F2299" s="203" t="s">
        <v>38</v>
      </c>
      <c r="G2299" s="202"/>
      <c r="H2299" s="203"/>
      <c r="I2299" s="203"/>
      <c r="J2299" s="203"/>
      <c r="K2299" s="218"/>
      <c r="L2299" s="203"/>
      <c r="M2299" s="203"/>
      <c r="N2299" s="203"/>
      <c r="O2299" s="236"/>
      <c r="P2299" s="236"/>
      <c r="Q2299" s="236"/>
      <c r="R2299" s="236"/>
      <c r="S2299" s="236"/>
      <c r="T2299" s="236"/>
      <c r="U2299" s="236"/>
      <c r="V2299" s="236"/>
      <c r="W2299" s="236"/>
      <c r="X2299" s="236"/>
      <c r="Y2299" s="240"/>
      <c r="Z2299" s="236"/>
      <c r="AA2299" s="236"/>
      <c r="AB2299" s="240"/>
      <c r="AC2299" s="236"/>
      <c r="AD2299" s="237"/>
      <c r="AE2299" s="263"/>
      <c r="AF2299" s="236"/>
      <c r="AG2299" s="236"/>
      <c r="AH2299" s="236"/>
      <c r="AI2299" s="236"/>
      <c r="AJ2299" s="236"/>
      <c r="AK2299" s="236"/>
      <c r="AL2299" s="236"/>
      <c r="AM2299" s="236"/>
      <c r="AN2299" s="240"/>
      <c r="AO2299" s="242"/>
    </row>
    <row r="2300" spans="2:41" ht="12.45" customHeight="1" x14ac:dyDescent="0.3">
      <c r="B2300" s="456"/>
      <c r="C2300" s="430"/>
      <c r="D2300" s="425"/>
      <c r="E2300" s="221" t="s">
        <v>126</v>
      </c>
      <c r="F2300" s="321" t="s">
        <v>38</v>
      </c>
      <c r="G2300" s="259" t="str">
        <f>IF(AND(G2297&lt;&gt;"",G2298&lt;&gt;"",G2299&lt;&gt;""),G2297*G2298*G2299,"")</f>
        <v/>
      </c>
      <c r="H2300" s="259" t="str">
        <f>IF(AND(H2297&lt;&gt;"",H2298&lt;&gt;"",H2299&lt;&gt;""),H2297*H2298*H2299,"")</f>
        <v/>
      </c>
      <c r="I2300" s="259" t="str">
        <f t="shared" ref="I2300:AO2300" si="517">IF(AND(I2297&lt;&gt;"",I2298&lt;&gt;"",I2299&lt;&gt;""),I2297*I2298*I2299,"")</f>
        <v/>
      </c>
      <c r="J2300" s="259" t="str">
        <f t="shared" si="517"/>
        <v/>
      </c>
      <c r="K2300" s="259" t="str">
        <f t="shared" si="517"/>
        <v/>
      </c>
      <c r="L2300" s="259" t="str">
        <f t="shared" si="517"/>
        <v/>
      </c>
      <c r="M2300" s="259" t="str">
        <f t="shared" si="517"/>
        <v/>
      </c>
      <c r="N2300" s="259" t="str">
        <f t="shared" si="517"/>
        <v/>
      </c>
      <c r="O2300" s="259" t="str">
        <f t="shared" si="517"/>
        <v/>
      </c>
      <c r="P2300" s="259" t="str">
        <f t="shared" si="517"/>
        <v/>
      </c>
      <c r="Q2300" s="259" t="str">
        <f t="shared" si="517"/>
        <v/>
      </c>
      <c r="R2300" s="259" t="str">
        <f t="shared" si="517"/>
        <v/>
      </c>
      <c r="S2300" s="259" t="str">
        <f t="shared" si="517"/>
        <v/>
      </c>
      <c r="T2300" s="259" t="str">
        <f t="shared" si="517"/>
        <v/>
      </c>
      <c r="U2300" s="259" t="str">
        <f t="shared" si="517"/>
        <v/>
      </c>
      <c r="V2300" s="259" t="str">
        <f t="shared" si="517"/>
        <v/>
      </c>
      <c r="W2300" s="259" t="str">
        <f t="shared" si="517"/>
        <v/>
      </c>
      <c r="X2300" s="259" t="str">
        <f t="shared" si="517"/>
        <v/>
      </c>
      <c r="Y2300" s="259" t="str">
        <f t="shared" si="517"/>
        <v/>
      </c>
      <c r="Z2300" s="259" t="str">
        <f t="shared" si="517"/>
        <v/>
      </c>
      <c r="AA2300" s="259" t="str">
        <f t="shared" si="517"/>
        <v/>
      </c>
      <c r="AB2300" s="259" t="str">
        <f t="shared" si="517"/>
        <v/>
      </c>
      <c r="AC2300" s="259" t="str">
        <f t="shared" si="517"/>
        <v/>
      </c>
      <c r="AD2300" s="259" t="str">
        <f t="shared" si="517"/>
        <v/>
      </c>
      <c r="AE2300" s="259" t="str">
        <f t="shared" si="517"/>
        <v/>
      </c>
      <c r="AF2300" s="259" t="str">
        <f t="shared" si="517"/>
        <v/>
      </c>
      <c r="AG2300" s="259" t="str">
        <f t="shared" si="517"/>
        <v/>
      </c>
      <c r="AH2300" s="259" t="str">
        <f t="shared" si="517"/>
        <v/>
      </c>
      <c r="AI2300" s="259" t="str">
        <f t="shared" si="517"/>
        <v/>
      </c>
      <c r="AJ2300" s="259" t="str">
        <f t="shared" si="517"/>
        <v/>
      </c>
      <c r="AK2300" s="259" t="str">
        <f t="shared" si="517"/>
        <v/>
      </c>
      <c r="AL2300" s="259" t="str">
        <f t="shared" si="517"/>
        <v/>
      </c>
      <c r="AM2300" s="259" t="str">
        <f t="shared" si="517"/>
        <v/>
      </c>
      <c r="AN2300" s="259" t="str">
        <f t="shared" si="517"/>
        <v/>
      </c>
      <c r="AO2300" s="262" t="str">
        <f t="shared" si="517"/>
        <v/>
      </c>
    </row>
    <row r="2301" spans="2:41" ht="12.45" customHeight="1" x14ac:dyDescent="0.3">
      <c r="B2301" s="456"/>
      <c r="C2301" s="430"/>
      <c r="D2301" s="426" t="s">
        <v>111</v>
      </c>
      <c r="E2301" s="264" t="s">
        <v>46</v>
      </c>
      <c r="F2301" s="203" t="s">
        <v>38</v>
      </c>
      <c r="G2301" s="247"/>
      <c r="H2301" s="247"/>
      <c r="I2301" s="256"/>
      <c r="J2301" s="257"/>
      <c r="K2301" s="257"/>
      <c r="L2301" s="247"/>
      <c r="M2301" s="247"/>
      <c r="N2301" s="250"/>
      <c r="O2301" s="251"/>
      <c r="P2301" s="251"/>
      <c r="Q2301" s="251"/>
      <c r="R2301" s="251"/>
      <c r="S2301" s="251"/>
      <c r="T2301" s="251"/>
      <c r="U2301" s="251"/>
      <c r="V2301" s="251"/>
      <c r="W2301" s="251"/>
      <c r="X2301" s="249"/>
      <c r="Y2301" s="254"/>
      <c r="Z2301" s="249"/>
      <c r="AA2301" s="249"/>
      <c r="AB2301" s="254"/>
      <c r="AC2301" s="249"/>
      <c r="AD2301" s="252"/>
      <c r="AE2301" s="258"/>
      <c r="AF2301" s="249"/>
      <c r="AG2301" s="249"/>
      <c r="AH2301" s="249"/>
      <c r="AI2301" s="249"/>
      <c r="AJ2301" s="249"/>
      <c r="AK2301" s="249"/>
      <c r="AL2301" s="249"/>
      <c r="AM2301" s="249"/>
      <c r="AN2301" s="254"/>
      <c r="AO2301" s="255"/>
    </row>
    <row r="2302" spans="2:41" ht="12.45" customHeight="1" x14ac:dyDescent="0.3">
      <c r="B2302" s="456"/>
      <c r="C2302" s="430"/>
      <c r="D2302" s="424"/>
      <c r="E2302" s="245" t="s">
        <v>109</v>
      </c>
      <c r="F2302" s="203" t="s">
        <v>38</v>
      </c>
      <c r="G2302" s="246"/>
      <c r="H2302" s="203"/>
      <c r="I2302" s="231"/>
      <c r="J2302" s="203"/>
      <c r="K2302" s="218"/>
      <c r="L2302" s="247"/>
      <c r="M2302" s="247"/>
      <c r="N2302" s="203"/>
      <c r="O2302" s="236"/>
      <c r="P2302" s="236"/>
      <c r="Q2302" s="236"/>
      <c r="R2302" s="236"/>
      <c r="S2302" s="236"/>
      <c r="T2302" s="236"/>
      <c r="U2302" s="236"/>
      <c r="V2302" s="236"/>
      <c r="W2302" s="236"/>
      <c r="X2302" s="236"/>
      <c r="Y2302" s="240"/>
      <c r="Z2302" s="236"/>
      <c r="AA2302" s="236"/>
      <c r="AB2302" s="240"/>
      <c r="AC2302" s="249"/>
      <c r="AD2302" s="252"/>
      <c r="AE2302" s="253"/>
      <c r="AF2302" s="236"/>
      <c r="AG2302" s="249"/>
      <c r="AH2302" s="249"/>
      <c r="AI2302" s="249"/>
      <c r="AJ2302" s="249"/>
      <c r="AK2302" s="249"/>
      <c r="AL2302" s="249"/>
      <c r="AM2302" s="236"/>
      <c r="AN2302" s="240"/>
      <c r="AO2302" s="242"/>
    </row>
    <row r="2303" spans="2:41" ht="12.45" customHeight="1" x14ac:dyDescent="0.3">
      <c r="B2303" s="456"/>
      <c r="C2303" s="430"/>
      <c r="D2303" s="424"/>
      <c r="E2303" s="243" t="s">
        <v>127</v>
      </c>
      <c r="F2303" s="203" t="s">
        <v>38</v>
      </c>
      <c r="G2303" s="202"/>
      <c r="H2303" s="203"/>
      <c r="I2303" s="203"/>
      <c r="J2303" s="203"/>
      <c r="K2303" s="218"/>
      <c r="L2303" s="203"/>
      <c r="M2303" s="203"/>
      <c r="N2303" s="203"/>
      <c r="O2303" s="236"/>
      <c r="P2303" s="236"/>
      <c r="Q2303" s="236"/>
      <c r="R2303" s="236"/>
      <c r="S2303" s="236"/>
      <c r="T2303" s="236"/>
      <c r="U2303" s="236"/>
      <c r="V2303" s="236"/>
      <c r="W2303" s="236"/>
      <c r="X2303" s="236"/>
      <c r="Y2303" s="240"/>
      <c r="Z2303" s="236"/>
      <c r="AA2303" s="236"/>
      <c r="AB2303" s="240"/>
      <c r="AC2303" s="236"/>
      <c r="AD2303" s="237"/>
      <c r="AE2303" s="263"/>
      <c r="AF2303" s="236"/>
      <c r="AG2303" s="236"/>
      <c r="AH2303" s="236"/>
      <c r="AI2303" s="236"/>
      <c r="AJ2303" s="236"/>
      <c r="AK2303" s="236"/>
      <c r="AL2303" s="236"/>
      <c r="AM2303" s="236"/>
      <c r="AN2303" s="240"/>
      <c r="AO2303" s="242"/>
    </row>
    <row r="2304" spans="2:41" ht="12.45" customHeight="1" x14ac:dyDescent="0.3">
      <c r="B2304" s="456"/>
      <c r="C2304" s="430"/>
      <c r="D2304" s="425"/>
      <c r="E2304" s="221" t="s">
        <v>126</v>
      </c>
      <c r="F2304" s="321" t="s">
        <v>38</v>
      </c>
      <c r="G2304" s="259" t="str">
        <f>IF(AND(G2301&lt;&gt;"",G2302&lt;&gt;"",G2303&lt;&gt;""),G2301*G2302*G2303,"")</f>
        <v/>
      </c>
      <c r="H2304" s="259" t="str">
        <f>IF(AND(H2301&lt;&gt;"",H2302&lt;&gt;"",H2303&lt;&gt;""),H2301*H2302*H2303,"")</f>
        <v/>
      </c>
      <c r="I2304" s="259" t="str">
        <f t="shared" ref="I2304:AO2304" si="518">IF(AND(I2301&lt;&gt;"",I2302&lt;&gt;"",I2303&lt;&gt;""),I2301*I2302*I2303,"")</f>
        <v/>
      </c>
      <c r="J2304" s="259" t="str">
        <f t="shared" si="518"/>
        <v/>
      </c>
      <c r="K2304" s="259" t="str">
        <f t="shared" si="518"/>
        <v/>
      </c>
      <c r="L2304" s="259" t="str">
        <f t="shared" si="518"/>
        <v/>
      </c>
      <c r="M2304" s="259" t="str">
        <f t="shared" si="518"/>
        <v/>
      </c>
      <c r="N2304" s="259" t="str">
        <f t="shared" si="518"/>
        <v/>
      </c>
      <c r="O2304" s="259" t="str">
        <f t="shared" si="518"/>
        <v/>
      </c>
      <c r="P2304" s="259" t="str">
        <f t="shared" si="518"/>
        <v/>
      </c>
      <c r="Q2304" s="259" t="str">
        <f t="shared" si="518"/>
        <v/>
      </c>
      <c r="R2304" s="259" t="str">
        <f t="shared" si="518"/>
        <v/>
      </c>
      <c r="S2304" s="259" t="str">
        <f t="shared" si="518"/>
        <v/>
      </c>
      <c r="T2304" s="259" t="str">
        <f t="shared" si="518"/>
        <v/>
      </c>
      <c r="U2304" s="259" t="str">
        <f t="shared" si="518"/>
        <v/>
      </c>
      <c r="V2304" s="259" t="str">
        <f t="shared" si="518"/>
        <v/>
      </c>
      <c r="W2304" s="259" t="str">
        <f t="shared" si="518"/>
        <v/>
      </c>
      <c r="X2304" s="259" t="str">
        <f t="shared" si="518"/>
        <v/>
      </c>
      <c r="Y2304" s="259" t="str">
        <f t="shared" si="518"/>
        <v/>
      </c>
      <c r="Z2304" s="259" t="str">
        <f t="shared" si="518"/>
        <v/>
      </c>
      <c r="AA2304" s="259" t="str">
        <f t="shared" si="518"/>
        <v/>
      </c>
      <c r="AB2304" s="259" t="str">
        <f t="shared" si="518"/>
        <v/>
      </c>
      <c r="AC2304" s="259" t="str">
        <f t="shared" si="518"/>
        <v/>
      </c>
      <c r="AD2304" s="259" t="str">
        <f t="shared" si="518"/>
        <v/>
      </c>
      <c r="AE2304" s="259" t="str">
        <f t="shared" si="518"/>
        <v/>
      </c>
      <c r="AF2304" s="259" t="str">
        <f t="shared" si="518"/>
        <v/>
      </c>
      <c r="AG2304" s="259" t="str">
        <f t="shared" si="518"/>
        <v/>
      </c>
      <c r="AH2304" s="259" t="str">
        <f t="shared" si="518"/>
        <v/>
      </c>
      <c r="AI2304" s="259" t="str">
        <f t="shared" si="518"/>
        <v/>
      </c>
      <c r="AJ2304" s="259" t="str">
        <f t="shared" si="518"/>
        <v/>
      </c>
      <c r="AK2304" s="259" t="str">
        <f t="shared" si="518"/>
        <v/>
      </c>
      <c r="AL2304" s="259" t="str">
        <f t="shared" si="518"/>
        <v/>
      </c>
      <c r="AM2304" s="259" t="str">
        <f t="shared" si="518"/>
        <v/>
      </c>
      <c r="AN2304" s="259" t="str">
        <f t="shared" si="518"/>
        <v/>
      </c>
      <c r="AO2304" s="262" t="str">
        <f t="shared" si="518"/>
        <v/>
      </c>
    </row>
    <row r="2305" spans="2:41" ht="12.45" customHeight="1" x14ac:dyDescent="0.3">
      <c r="B2305" s="456"/>
      <c r="C2305" s="430"/>
      <c r="D2305" s="426" t="s">
        <v>111</v>
      </c>
      <c r="E2305" s="264" t="s">
        <v>46</v>
      </c>
      <c r="F2305" s="203" t="s">
        <v>38</v>
      </c>
      <c r="G2305" s="247"/>
      <c r="H2305" s="247"/>
      <c r="I2305" s="256"/>
      <c r="J2305" s="257"/>
      <c r="K2305" s="257"/>
      <c r="L2305" s="247"/>
      <c r="M2305" s="247"/>
      <c r="N2305" s="250"/>
      <c r="O2305" s="251"/>
      <c r="P2305" s="251"/>
      <c r="Q2305" s="251"/>
      <c r="R2305" s="251"/>
      <c r="S2305" s="251"/>
      <c r="T2305" s="251"/>
      <c r="U2305" s="251"/>
      <c r="V2305" s="251"/>
      <c r="W2305" s="251"/>
      <c r="X2305" s="249"/>
      <c r="Y2305" s="254"/>
      <c r="Z2305" s="249"/>
      <c r="AA2305" s="249"/>
      <c r="AB2305" s="254"/>
      <c r="AC2305" s="249"/>
      <c r="AD2305" s="252"/>
      <c r="AE2305" s="258"/>
      <c r="AF2305" s="249"/>
      <c r="AG2305" s="249"/>
      <c r="AH2305" s="249"/>
      <c r="AI2305" s="249"/>
      <c r="AJ2305" s="249"/>
      <c r="AK2305" s="249"/>
      <c r="AL2305" s="249"/>
      <c r="AM2305" s="249"/>
      <c r="AN2305" s="254"/>
      <c r="AO2305" s="255"/>
    </row>
    <row r="2306" spans="2:41" ht="12.45" customHeight="1" x14ac:dyDescent="0.3">
      <c r="B2306" s="456"/>
      <c r="C2306" s="430"/>
      <c r="D2306" s="424"/>
      <c r="E2306" s="245" t="s">
        <v>109</v>
      </c>
      <c r="F2306" s="203" t="s">
        <v>38</v>
      </c>
      <c r="G2306" s="246"/>
      <c r="H2306" s="203"/>
      <c r="I2306" s="231"/>
      <c r="J2306" s="203"/>
      <c r="K2306" s="218"/>
      <c r="L2306" s="247"/>
      <c r="M2306" s="247"/>
      <c r="N2306" s="203"/>
      <c r="O2306" s="236"/>
      <c r="P2306" s="236"/>
      <c r="Q2306" s="236"/>
      <c r="R2306" s="236"/>
      <c r="S2306" s="236"/>
      <c r="T2306" s="236"/>
      <c r="U2306" s="236"/>
      <c r="V2306" s="236"/>
      <c r="W2306" s="236"/>
      <c r="X2306" s="236"/>
      <c r="Y2306" s="240"/>
      <c r="Z2306" s="236"/>
      <c r="AA2306" s="236"/>
      <c r="AB2306" s="240"/>
      <c r="AC2306" s="249"/>
      <c r="AD2306" s="252"/>
      <c r="AE2306" s="253"/>
      <c r="AF2306" s="236"/>
      <c r="AG2306" s="249"/>
      <c r="AH2306" s="249"/>
      <c r="AI2306" s="249"/>
      <c r="AJ2306" s="249"/>
      <c r="AK2306" s="249"/>
      <c r="AL2306" s="249"/>
      <c r="AM2306" s="236"/>
      <c r="AN2306" s="240"/>
      <c r="AO2306" s="242"/>
    </row>
    <row r="2307" spans="2:41" ht="12.45" customHeight="1" x14ac:dyDescent="0.3">
      <c r="B2307" s="456"/>
      <c r="C2307" s="430"/>
      <c r="D2307" s="424"/>
      <c r="E2307" s="243" t="s">
        <v>127</v>
      </c>
      <c r="F2307" s="203" t="s">
        <v>38</v>
      </c>
      <c r="G2307" s="202"/>
      <c r="H2307" s="203"/>
      <c r="I2307" s="203"/>
      <c r="J2307" s="203"/>
      <c r="K2307" s="218"/>
      <c r="L2307" s="203"/>
      <c r="M2307" s="203"/>
      <c r="N2307" s="203"/>
      <c r="O2307" s="236"/>
      <c r="P2307" s="236"/>
      <c r="Q2307" s="236"/>
      <c r="R2307" s="236"/>
      <c r="S2307" s="236"/>
      <c r="T2307" s="236"/>
      <c r="U2307" s="236"/>
      <c r="V2307" s="236"/>
      <c r="W2307" s="236"/>
      <c r="X2307" s="236"/>
      <c r="Y2307" s="240"/>
      <c r="Z2307" s="236"/>
      <c r="AA2307" s="236"/>
      <c r="AB2307" s="240"/>
      <c r="AC2307" s="236"/>
      <c r="AD2307" s="237"/>
      <c r="AE2307" s="263"/>
      <c r="AF2307" s="236"/>
      <c r="AG2307" s="236"/>
      <c r="AH2307" s="236"/>
      <c r="AI2307" s="236"/>
      <c r="AJ2307" s="236"/>
      <c r="AK2307" s="236"/>
      <c r="AL2307" s="236"/>
      <c r="AM2307" s="236"/>
      <c r="AN2307" s="240"/>
      <c r="AO2307" s="242"/>
    </row>
    <row r="2308" spans="2:41" ht="12.45" customHeight="1" x14ac:dyDescent="0.3">
      <c r="B2308" s="456"/>
      <c r="C2308" s="430"/>
      <c r="D2308" s="425"/>
      <c r="E2308" s="188" t="s">
        <v>126</v>
      </c>
      <c r="F2308" s="321" t="s">
        <v>38</v>
      </c>
      <c r="G2308" s="259" t="str">
        <f>IF(AND(G2305&lt;&gt;"",G2306&lt;&gt;"",G2307&lt;&gt;""),G2305*G2306*G2307,"")</f>
        <v/>
      </c>
      <c r="H2308" s="259" t="str">
        <f>IF(AND(H2305&lt;&gt;"",H2306&lt;&gt;"",H2307&lt;&gt;""),H2305*H2306*H2307,"")</f>
        <v/>
      </c>
      <c r="I2308" s="259" t="str">
        <f t="shared" ref="I2308:AO2308" si="519">IF(AND(I2305&lt;&gt;"",I2306&lt;&gt;"",I2307&lt;&gt;""),I2305*I2306*I2307,"")</f>
        <v/>
      </c>
      <c r="J2308" s="259" t="str">
        <f t="shared" si="519"/>
        <v/>
      </c>
      <c r="K2308" s="259" t="str">
        <f t="shared" si="519"/>
        <v/>
      </c>
      <c r="L2308" s="259" t="str">
        <f t="shared" si="519"/>
        <v/>
      </c>
      <c r="M2308" s="259" t="str">
        <f t="shared" si="519"/>
        <v/>
      </c>
      <c r="N2308" s="259" t="str">
        <f t="shared" si="519"/>
        <v/>
      </c>
      <c r="O2308" s="259" t="str">
        <f t="shared" si="519"/>
        <v/>
      </c>
      <c r="P2308" s="259" t="str">
        <f t="shared" si="519"/>
        <v/>
      </c>
      <c r="Q2308" s="259" t="str">
        <f t="shared" si="519"/>
        <v/>
      </c>
      <c r="R2308" s="259" t="str">
        <f t="shared" si="519"/>
        <v/>
      </c>
      <c r="S2308" s="259" t="str">
        <f t="shared" si="519"/>
        <v/>
      </c>
      <c r="T2308" s="259" t="str">
        <f t="shared" si="519"/>
        <v/>
      </c>
      <c r="U2308" s="259" t="str">
        <f t="shared" si="519"/>
        <v/>
      </c>
      <c r="V2308" s="259" t="str">
        <f t="shared" si="519"/>
        <v/>
      </c>
      <c r="W2308" s="259" t="str">
        <f t="shared" si="519"/>
        <v/>
      </c>
      <c r="X2308" s="259" t="str">
        <f t="shared" si="519"/>
        <v/>
      </c>
      <c r="Y2308" s="259" t="str">
        <f t="shared" si="519"/>
        <v/>
      </c>
      <c r="Z2308" s="259" t="str">
        <f t="shared" si="519"/>
        <v/>
      </c>
      <c r="AA2308" s="259" t="str">
        <f t="shared" si="519"/>
        <v/>
      </c>
      <c r="AB2308" s="259" t="str">
        <f t="shared" si="519"/>
        <v/>
      </c>
      <c r="AC2308" s="259" t="str">
        <f t="shared" si="519"/>
        <v/>
      </c>
      <c r="AD2308" s="259" t="str">
        <f t="shared" si="519"/>
        <v/>
      </c>
      <c r="AE2308" s="259" t="str">
        <f t="shared" si="519"/>
        <v/>
      </c>
      <c r="AF2308" s="259" t="str">
        <f t="shared" si="519"/>
        <v/>
      </c>
      <c r="AG2308" s="259" t="str">
        <f t="shared" si="519"/>
        <v/>
      </c>
      <c r="AH2308" s="259" t="str">
        <f t="shared" si="519"/>
        <v/>
      </c>
      <c r="AI2308" s="259" t="str">
        <f t="shared" si="519"/>
        <v/>
      </c>
      <c r="AJ2308" s="259" t="str">
        <f t="shared" si="519"/>
        <v/>
      </c>
      <c r="AK2308" s="259" t="str">
        <f t="shared" si="519"/>
        <v/>
      </c>
      <c r="AL2308" s="259" t="str">
        <f t="shared" si="519"/>
        <v/>
      </c>
      <c r="AM2308" s="259" t="str">
        <f t="shared" si="519"/>
        <v/>
      </c>
      <c r="AN2308" s="259" t="str">
        <f t="shared" si="519"/>
        <v/>
      </c>
      <c r="AO2308" s="262" t="str">
        <f t="shared" si="519"/>
        <v/>
      </c>
    </row>
    <row r="2309" spans="2:41" ht="12.45" customHeight="1" x14ac:dyDescent="0.3">
      <c r="B2309" s="456"/>
      <c r="C2309" s="430"/>
      <c r="D2309" s="426" t="s">
        <v>111</v>
      </c>
      <c r="E2309" s="264" t="s">
        <v>46</v>
      </c>
      <c r="F2309" s="203" t="s">
        <v>38</v>
      </c>
      <c r="G2309" s="247"/>
      <c r="H2309" s="247"/>
      <c r="I2309" s="256"/>
      <c r="J2309" s="257"/>
      <c r="K2309" s="257"/>
      <c r="L2309" s="247"/>
      <c r="M2309" s="247"/>
      <c r="N2309" s="250"/>
      <c r="O2309" s="251"/>
      <c r="P2309" s="251"/>
      <c r="Q2309" s="251"/>
      <c r="R2309" s="251"/>
      <c r="S2309" s="251"/>
      <c r="T2309" s="251"/>
      <c r="U2309" s="251"/>
      <c r="V2309" s="251"/>
      <c r="W2309" s="251"/>
      <c r="X2309" s="249"/>
      <c r="Y2309" s="254"/>
      <c r="Z2309" s="249"/>
      <c r="AA2309" s="249"/>
      <c r="AB2309" s="254"/>
      <c r="AC2309" s="249"/>
      <c r="AD2309" s="252"/>
      <c r="AE2309" s="258"/>
      <c r="AF2309" s="249"/>
      <c r="AG2309" s="249"/>
      <c r="AH2309" s="249"/>
      <c r="AI2309" s="249"/>
      <c r="AJ2309" s="249"/>
      <c r="AK2309" s="249"/>
      <c r="AL2309" s="249"/>
      <c r="AM2309" s="249"/>
      <c r="AN2309" s="254"/>
      <c r="AO2309" s="255"/>
    </row>
    <row r="2310" spans="2:41" ht="12.45" customHeight="1" x14ac:dyDescent="0.3">
      <c r="B2310" s="456"/>
      <c r="C2310" s="430"/>
      <c r="D2310" s="424"/>
      <c r="E2310" s="245" t="s">
        <v>109</v>
      </c>
      <c r="F2310" s="203" t="s">
        <v>38</v>
      </c>
      <c r="G2310" s="246"/>
      <c r="H2310" s="203"/>
      <c r="I2310" s="231"/>
      <c r="J2310" s="203"/>
      <c r="K2310" s="218"/>
      <c r="L2310" s="247"/>
      <c r="M2310" s="247"/>
      <c r="N2310" s="203"/>
      <c r="O2310" s="236"/>
      <c r="P2310" s="236"/>
      <c r="Q2310" s="236"/>
      <c r="R2310" s="236"/>
      <c r="S2310" s="236"/>
      <c r="T2310" s="236"/>
      <c r="U2310" s="236"/>
      <c r="V2310" s="236"/>
      <c r="W2310" s="236"/>
      <c r="X2310" s="236"/>
      <c r="Y2310" s="240"/>
      <c r="Z2310" s="236"/>
      <c r="AA2310" s="236"/>
      <c r="AB2310" s="240"/>
      <c r="AC2310" s="249"/>
      <c r="AD2310" s="252"/>
      <c r="AE2310" s="253"/>
      <c r="AF2310" s="236"/>
      <c r="AG2310" s="249"/>
      <c r="AH2310" s="249"/>
      <c r="AI2310" s="249"/>
      <c r="AJ2310" s="249"/>
      <c r="AK2310" s="249"/>
      <c r="AL2310" s="249"/>
      <c r="AM2310" s="236"/>
      <c r="AN2310" s="240"/>
      <c r="AO2310" s="242"/>
    </row>
    <row r="2311" spans="2:41" ht="12.45" customHeight="1" x14ac:dyDescent="0.3">
      <c r="B2311" s="456"/>
      <c r="C2311" s="430"/>
      <c r="D2311" s="424"/>
      <c r="E2311" s="243" t="s">
        <v>127</v>
      </c>
      <c r="F2311" s="203" t="s">
        <v>38</v>
      </c>
      <c r="G2311" s="202"/>
      <c r="H2311" s="203"/>
      <c r="I2311" s="203"/>
      <c r="J2311" s="203"/>
      <c r="K2311" s="218"/>
      <c r="L2311" s="203"/>
      <c r="M2311" s="203"/>
      <c r="N2311" s="203"/>
      <c r="O2311" s="236"/>
      <c r="P2311" s="236"/>
      <c r="Q2311" s="236"/>
      <c r="R2311" s="236"/>
      <c r="S2311" s="236"/>
      <c r="T2311" s="236"/>
      <c r="U2311" s="236"/>
      <c r="V2311" s="236"/>
      <c r="W2311" s="236"/>
      <c r="X2311" s="236"/>
      <c r="Y2311" s="240"/>
      <c r="Z2311" s="236"/>
      <c r="AA2311" s="236"/>
      <c r="AB2311" s="240"/>
      <c r="AC2311" s="236"/>
      <c r="AD2311" s="237"/>
      <c r="AE2311" s="263"/>
      <c r="AF2311" s="236"/>
      <c r="AG2311" s="236"/>
      <c r="AH2311" s="236"/>
      <c r="AI2311" s="236"/>
      <c r="AJ2311" s="236"/>
      <c r="AK2311" s="236"/>
      <c r="AL2311" s="236"/>
      <c r="AM2311" s="236"/>
      <c r="AN2311" s="240"/>
      <c r="AO2311" s="242"/>
    </row>
    <row r="2312" spans="2:41" ht="12.45" customHeight="1" thickBot="1" x14ac:dyDescent="0.35">
      <c r="B2312" s="456"/>
      <c r="C2312" s="431"/>
      <c r="D2312" s="428"/>
      <c r="E2312" s="189" t="s">
        <v>126</v>
      </c>
      <c r="F2312" s="322" t="s">
        <v>38</v>
      </c>
      <c r="G2312" s="265" t="str">
        <f>IF(AND(G2309&lt;&gt;"",G2310&lt;&gt;"",G2311&lt;&gt;""),G2309*G2310*G2311,"")</f>
        <v/>
      </c>
      <c r="H2312" s="265" t="str">
        <f>IF(AND(H2309&lt;&gt;"",H2310&lt;&gt;"",H2311&lt;&gt;""),H2309*H2310*H2311,"")</f>
        <v/>
      </c>
      <c r="I2312" s="265" t="str">
        <f t="shared" ref="I2312:M2312" si="520">IF(AND(I2309&lt;&gt;"",I2310&lt;&gt;"",I2311&lt;&gt;""),I2309*I2310*I2311,"")</f>
        <v/>
      </c>
      <c r="J2312" s="265" t="str">
        <f t="shared" si="520"/>
        <v/>
      </c>
      <c r="K2312" s="265" t="str">
        <f t="shared" si="520"/>
        <v/>
      </c>
      <c r="L2312" s="265" t="str">
        <f t="shared" si="520"/>
        <v/>
      </c>
      <c r="M2312" s="265" t="str">
        <f t="shared" si="520"/>
        <v/>
      </c>
      <c r="N2312" s="265" t="str">
        <f>IF(AND(N2309&lt;&gt;"",N2310&lt;&gt;"",N2311&lt;&gt;""),N2309*N2310*N2311,"")</f>
        <v/>
      </c>
      <c r="O2312" s="265" t="str">
        <f t="shared" ref="O2312:AO2312" si="521">IF(AND(O2309&lt;&gt;"",O2310&lt;&gt;"",O2311&lt;&gt;""),O2309*O2310*O2311,"")</f>
        <v/>
      </c>
      <c r="P2312" s="265" t="str">
        <f t="shared" si="521"/>
        <v/>
      </c>
      <c r="Q2312" s="265" t="str">
        <f t="shared" si="521"/>
        <v/>
      </c>
      <c r="R2312" s="265" t="str">
        <f t="shared" si="521"/>
        <v/>
      </c>
      <c r="S2312" s="265" t="str">
        <f t="shared" si="521"/>
        <v/>
      </c>
      <c r="T2312" s="265" t="str">
        <f t="shared" si="521"/>
        <v/>
      </c>
      <c r="U2312" s="265" t="str">
        <f t="shared" si="521"/>
        <v/>
      </c>
      <c r="V2312" s="265" t="str">
        <f t="shared" si="521"/>
        <v/>
      </c>
      <c r="W2312" s="265" t="str">
        <f t="shared" si="521"/>
        <v/>
      </c>
      <c r="X2312" s="265" t="str">
        <f t="shared" si="521"/>
        <v/>
      </c>
      <c r="Y2312" s="265" t="str">
        <f t="shared" si="521"/>
        <v/>
      </c>
      <c r="Z2312" s="265" t="str">
        <f t="shared" si="521"/>
        <v/>
      </c>
      <c r="AA2312" s="265" t="str">
        <f t="shared" si="521"/>
        <v/>
      </c>
      <c r="AB2312" s="265" t="str">
        <f t="shared" si="521"/>
        <v/>
      </c>
      <c r="AC2312" s="265" t="str">
        <f t="shared" si="521"/>
        <v/>
      </c>
      <c r="AD2312" s="265" t="str">
        <f t="shared" si="521"/>
        <v/>
      </c>
      <c r="AE2312" s="265" t="str">
        <f t="shared" si="521"/>
        <v/>
      </c>
      <c r="AF2312" s="265" t="str">
        <f t="shared" si="521"/>
        <v/>
      </c>
      <c r="AG2312" s="265" t="str">
        <f t="shared" si="521"/>
        <v/>
      </c>
      <c r="AH2312" s="265" t="str">
        <f t="shared" si="521"/>
        <v/>
      </c>
      <c r="AI2312" s="265" t="str">
        <f t="shared" si="521"/>
        <v/>
      </c>
      <c r="AJ2312" s="265" t="str">
        <f t="shared" si="521"/>
        <v/>
      </c>
      <c r="AK2312" s="265" t="str">
        <f t="shared" si="521"/>
        <v/>
      </c>
      <c r="AL2312" s="265" t="str">
        <f t="shared" si="521"/>
        <v/>
      </c>
      <c r="AM2312" s="265" t="str">
        <f t="shared" si="521"/>
        <v/>
      </c>
      <c r="AN2312" s="265" t="str">
        <f t="shared" si="521"/>
        <v/>
      </c>
      <c r="AO2312" s="266" t="str">
        <f t="shared" si="521"/>
        <v/>
      </c>
    </row>
    <row r="2313" spans="2:41" ht="12.45" customHeight="1" x14ac:dyDescent="0.3">
      <c r="B2313" s="456"/>
      <c r="C2313" s="429" t="s">
        <v>119</v>
      </c>
      <c r="D2313" s="432" t="s">
        <v>110</v>
      </c>
      <c r="E2313" s="227" t="s">
        <v>46</v>
      </c>
      <c r="F2313" s="203" t="s">
        <v>38</v>
      </c>
      <c r="G2313" s="230"/>
      <c r="H2313" s="228"/>
      <c r="I2313" s="230"/>
      <c r="J2313" s="232"/>
      <c r="K2313" s="234"/>
      <c r="L2313" s="230"/>
      <c r="M2313" s="230"/>
      <c r="N2313" s="230"/>
      <c r="O2313" s="235"/>
      <c r="P2313" s="235"/>
      <c r="Q2313" s="235"/>
      <c r="R2313" s="235"/>
      <c r="S2313" s="235"/>
      <c r="T2313" s="235"/>
      <c r="U2313" s="235"/>
      <c r="V2313" s="235"/>
      <c r="W2313" s="235"/>
      <c r="X2313" s="235"/>
      <c r="Y2313" s="235"/>
      <c r="Z2313" s="235"/>
      <c r="AA2313" s="235"/>
      <c r="AB2313" s="235"/>
      <c r="AC2313" s="235"/>
      <c r="AD2313" s="239"/>
      <c r="AE2313" s="235"/>
      <c r="AF2313" s="235"/>
      <c r="AG2313" s="235"/>
      <c r="AH2313" s="235"/>
      <c r="AI2313" s="235"/>
      <c r="AJ2313" s="235"/>
      <c r="AK2313" s="235"/>
      <c r="AL2313" s="235"/>
      <c r="AM2313" s="239"/>
      <c r="AN2313" s="239"/>
      <c r="AO2313" s="241"/>
    </row>
    <row r="2314" spans="2:41" ht="12.45" customHeight="1" x14ac:dyDescent="0.3">
      <c r="B2314" s="456"/>
      <c r="C2314" s="430"/>
      <c r="D2314" s="424"/>
      <c r="E2314" s="224" t="s">
        <v>109</v>
      </c>
      <c r="F2314" s="203" t="s">
        <v>38</v>
      </c>
      <c r="G2314" s="231"/>
      <c r="H2314" s="229"/>
      <c r="I2314" s="203"/>
      <c r="J2314" s="233"/>
      <c r="K2314" s="202"/>
      <c r="L2314" s="203"/>
      <c r="M2314" s="203"/>
      <c r="N2314" s="203"/>
      <c r="O2314" s="236"/>
      <c r="P2314" s="236"/>
      <c r="Q2314" s="236"/>
      <c r="R2314" s="236"/>
      <c r="S2314" s="236"/>
      <c r="T2314" s="236"/>
      <c r="U2314" s="236"/>
      <c r="V2314" s="236"/>
      <c r="W2314" s="236"/>
      <c r="X2314" s="236"/>
      <c r="Y2314" s="236"/>
      <c r="Z2314" s="236"/>
      <c r="AA2314" s="236"/>
      <c r="AB2314" s="236"/>
      <c r="AC2314" s="236"/>
      <c r="AD2314" s="240"/>
      <c r="AE2314" s="236"/>
      <c r="AF2314" s="236"/>
      <c r="AG2314" s="236"/>
      <c r="AH2314" s="236"/>
      <c r="AI2314" s="236"/>
      <c r="AJ2314" s="236"/>
      <c r="AK2314" s="236"/>
      <c r="AL2314" s="236"/>
      <c r="AM2314" s="240"/>
      <c r="AN2314" s="240"/>
      <c r="AO2314" s="242"/>
    </row>
    <row r="2315" spans="2:41" ht="12.45" customHeight="1" x14ac:dyDescent="0.3">
      <c r="B2315" s="456"/>
      <c r="C2315" s="430"/>
      <c r="D2315" s="424"/>
      <c r="E2315" s="224" t="s">
        <v>127</v>
      </c>
      <c r="F2315" s="203" t="s">
        <v>38</v>
      </c>
      <c r="G2315" s="203"/>
      <c r="H2315" s="218"/>
      <c r="I2315" s="203"/>
      <c r="J2315" s="218"/>
      <c r="K2315" s="202"/>
      <c r="L2315" s="203"/>
      <c r="M2315" s="203"/>
      <c r="N2315" s="203"/>
      <c r="O2315" s="236"/>
      <c r="P2315" s="236"/>
      <c r="Q2315" s="236"/>
      <c r="R2315" s="236"/>
      <c r="S2315" s="236"/>
      <c r="T2315" s="236"/>
      <c r="U2315" s="236"/>
      <c r="V2315" s="236"/>
      <c r="W2315" s="236"/>
      <c r="X2315" s="236"/>
      <c r="Y2315" s="236"/>
      <c r="Z2315" s="236"/>
      <c r="AA2315" s="236"/>
      <c r="AB2315" s="236"/>
      <c r="AC2315" s="251"/>
      <c r="AD2315" s="240"/>
      <c r="AE2315" s="236"/>
      <c r="AF2315" s="236"/>
      <c r="AG2315" s="236"/>
      <c r="AH2315" s="236"/>
      <c r="AI2315" s="236"/>
      <c r="AJ2315" s="236"/>
      <c r="AK2315" s="236"/>
      <c r="AL2315" s="236"/>
      <c r="AM2315" s="240"/>
      <c r="AN2315" s="240"/>
      <c r="AO2315" s="242"/>
    </row>
    <row r="2316" spans="2:41" ht="12.45" customHeight="1" x14ac:dyDescent="0.3">
      <c r="B2316" s="456"/>
      <c r="C2316" s="430"/>
      <c r="D2316" s="425"/>
      <c r="E2316" s="220" t="s">
        <v>126</v>
      </c>
      <c r="F2316" s="321" t="s">
        <v>38</v>
      </c>
      <c r="G2316" s="200" t="str">
        <f>IF(AND(G2313&lt;&gt;"",G2314&lt;&gt;"",G2315&lt;&gt;""),G2313*G2314*G2315,"")</f>
        <v/>
      </c>
      <c r="H2316" s="198" t="str">
        <f>IF(AND(H2313&lt;&gt;"",H2314&lt;&gt;"",H2315&lt;&gt;""),H2313*H2314*H2315,"")</f>
        <v/>
      </c>
      <c r="I2316" s="200" t="str">
        <f t="shared" ref="I2316:AJ2316" si="522">IF(AND(I2313&lt;&gt;"",I2314&lt;&gt;"",I2315&lt;&gt;""),I2313*I2314*I2315,"")</f>
        <v/>
      </c>
      <c r="J2316" s="200" t="str">
        <f t="shared" si="522"/>
        <v/>
      </c>
      <c r="K2316" s="200" t="str">
        <f t="shared" si="522"/>
        <v/>
      </c>
      <c r="L2316" s="204" t="str">
        <f t="shared" si="522"/>
        <v/>
      </c>
      <c r="M2316" s="204" t="str">
        <f t="shared" si="522"/>
        <v/>
      </c>
      <c r="N2316" s="204" t="str">
        <f t="shared" si="522"/>
        <v/>
      </c>
      <c r="O2316" s="204" t="str">
        <f t="shared" si="522"/>
        <v/>
      </c>
      <c r="P2316" s="204" t="str">
        <f t="shared" si="522"/>
        <v/>
      </c>
      <c r="Q2316" s="204" t="str">
        <f t="shared" si="522"/>
        <v/>
      </c>
      <c r="R2316" s="204" t="str">
        <f t="shared" si="522"/>
        <v/>
      </c>
      <c r="S2316" s="204" t="str">
        <f t="shared" si="522"/>
        <v/>
      </c>
      <c r="T2316" s="204" t="str">
        <f t="shared" si="522"/>
        <v/>
      </c>
      <c r="U2316" s="204" t="str">
        <f t="shared" si="522"/>
        <v/>
      </c>
      <c r="V2316" s="204" t="str">
        <f t="shared" si="522"/>
        <v/>
      </c>
      <c r="W2316" s="204" t="str">
        <f t="shared" si="522"/>
        <v/>
      </c>
      <c r="X2316" s="204" t="str">
        <f t="shared" si="522"/>
        <v/>
      </c>
      <c r="Y2316" s="204" t="str">
        <f t="shared" si="522"/>
        <v/>
      </c>
      <c r="Z2316" s="204" t="str">
        <f t="shared" si="522"/>
        <v/>
      </c>
      <c r="AA2316" s="204" t="str">
        <f t="shared" si="522"/>
        <v/>
      </c>
      <c r="AB2316" s="204" t="str">
        <f t="shared" si="522"/>
        <v/>
      </c>
      <c r="AC2316" s="204" t="str">
        <f t="shared" si="522"/>
        <v/>
      </c>
      <c r="AD2316" s="200" t="str">
        <f t="shared" si="522"/>
        <v/>
      </c>
      <c r="AE2316" s="200" t="str">
        <f t="shared" si="522"/>
        <v/>
      </c>
      <c r="AF2316" s="200" t="str">
        <f t="shared" si="522"/>
        <v/>
      </c>
      <c r="AG2316" s="200" t="str">
        <f t="shared" si="522"/>
        <v/>
      </c>
      <c r="AH2316" s="204" t="str">
        <f t="shared" si="522"/>
        <v/>
      </c>
      <c r="AI2316" s="204" t="str">
        <f t="shared" si="522"/>
        <v/>
      </c>
      <c r="AJ2316" s="204" t="str">
        <f t="shared" si="522"/>
        <v/>
      </c>
      <c r="AK2316" s="204" t="str">
        <f>IF(AND(AK2313&lt;&gt;"",AK2314&lt;&gt;"",AK2315&lt;&gt;""),AK2313*AK2314*AK2315,"")</f>
        <v/>
      </c>
      <c r="AL2316" s="204" t="str">
        <f t="shared" ref="AL2316:AO2316" si="523">IF(AND(AL2313&lt;&gt;"",AL2314&lt;&gt;"",AL2315&lt;&gt;""),AL2313*AL2314*AL2315,"")</f>
        <v/>
      </c>
      <c r="AM2316" s="204" t="str">
        <f t="shared" si="523"/>
        <v/>
      </c>
      <c r="AN2316" s="204" t="str">
        <f t="shared" si="523"/>
        <v/>
      </c>
      <c r="AO2316" s="210" t="str">
        <f t="shared" si="523"/>
        <v/>
      </c>
    </row>
    <row r="2317" spans="2:41" ht="12.45" customHeight="1" x14ac:dyDescent="0.3">
      <c r="B2317" s="456"/>
      <c r="C2317" s="430"/>
      <c r="D2317" s="426" t="s">
        <v>110</v>
      </c>
      <c r="E2317" s="243" t="s">
        <v>46</v>
      </c>
      <c r="F2317" s="203" t="s">
        <v>38</v>
      </c>
      <c r="G2317" s="203"/>
      <c r="H2317" s="203"/>
      <c r="I2317" s="202"/>
      <c r="J2317" s="244"/>
      <c r="K2317" s="244"/>
      <c r="L2317" s="203"/>
      <c r="M2317" s="203"/>
      <c r="N2317" s="250"/>
      <c r="O2317" s="251"/>
      <c r="P2317" s="251"/>
      <c r="Q2317" s="251"/>
      <c r="R2317" s="251"/>
      <c r="S2317" s="251"/>
      <c r="T2317" s="251"/>
      <c r="U2317" s="251"/>
      <c r="V2317" s="251"/>
      <c r="W2317" s="251"/>
      <c r="X2317" s="236"/>
      <c r="Y2317" s="240"/>
      <c r="Z2317" s="236"/>
      <c r="AA2317" s="236"/>
      <c r="AB2317" s="240"/>
      <c r="AC2317" s="236"/>
      <c r="AD2317" s="237"/>
      <c r="AE2317" s="238"/>
      <c r="AF2317" s="236"/>
      <c r="AG2317" s="236"/>
      <c r="AH2317" s="249"/>
      <c r="AI2317" s="249"/>
      <c r="AJ2317" s="236"/>
      <c r="AK2317" s="236"/>
      <c r="AL2317" s="236"/>
      <c r="AM2317" s="236"/>
      <c r="AN2317" s="254"/>
      <c r="AO2317" s="255"/>
    </row>
    <row r="2318" spans="2:41" ht="12.45" customHeight="1" x14ac:dyDescent="0.3">
      <c r="B2318" s="456"/>
      <c r="C2318" s="430"/>
      <c r="D2318" s="424"/>
      <c r="E2318" s="245" t="s">
        <v>109</v>
      </c>
      <c r="F2318" s="203" t="s">
        <v>38</v>
      </c>
      <c r="G2318" s="246"/>
      <c r="H2318" s="203"/>
      <c r="I2318" s="231"/>
      <c r="J2318" s="203"/>
      <c r="K2318" s="218"/>
      <c r="L2318" s="247"/>
      <c r="M2318" s="247"/>
      <c r="N2318" s="203"/>
      <c r="O2318" s="236"/>
      <c r="P2318" s="236"/>
      <c r="Q2318" s="236"/>
      <c r="R2318" s="236"/>
      <c r="S2318" s="236"/>
      <c r="T2318" s="236"/>
      <c r="U2318" s="236"/>
      <c r="V2318" s="236"/>
      <c r="W2318" s="236"/>
      <c r="X2318" s="236"/>
      <c r="Y2318" s="240"/>
      <c r="Z2318" s="236"/>
      <c r="AA2318" s="236"/>
      <c r="AB2318" s="240"/>
      <c r="AC2318" s="249"/>
      <c r="AD2318" s="252"/>
      <c r="AE2318" s="253"/>
      <c r="AF2318" s="236"/>
      <c r="AG2318" s="249"/>
      <c r="AH2318" s="249"/>
      <c r="AI2318" s="249"/>
      <c r="AJ2318" s="249"/>
      <c r="AK2318" s="249"/>
      <c r="AL2318" s="249"/>
      <c r="AM2318" s="236"/>
      <c r="AN2318" s="240"/>
      <c r="AO2318" s="242"/>
    </row>
    <row r="2319" spans="2:41" ht="12.45" customHeight="1" x14ac:dyDescent="0.3">
      <c r="B2319" s="456"/>
      <c r="C2319" s="430"/>
      <c r="D2319" s="424"/>
      <c r="E2319" s="245" t="s">
        <v>127</v>
      </c>
      <c r="F2319" s="203" t="s">
        <v>38</v>
      </c>
      <c r="G2319" s="202"/>
      <c r="H2319" s="203"/>
      <c r="I2319" s="203"/>
      <c r="J2319" s="247"/>
      <c r="K2319" s="248"/>
      <c r="L2319" s="203"/>
      <c r="M2319" s="203"/>
      <c r="N2319" s="247"/>
      <c r="O2319" s="249"/>
      <c r="P2319" s="249"/>
      <c r="Q2319" s="249"/>
      <c r="R2319" s="249"/>
      <c r="S2319" s="249"/>
      <c r="T2319" s="249"/>
      <c r="U2319" s="249"/>
      <c r="V2319" s="249"/>
      <c r="W2319" s="249"/>
      <c r="X2319" s="236"/>
      <c r="Y2319" s="240"/>
      <c r="Z2319" s="236"/>
      <c r="AA2319" s="236"/>
      <c r="AB2319" s="240"/>
      <c r="AC2319" s="249"/>
      <c r="AD2319" s="252"/>
      <c r="AE2319" s="253"/>
      <c r="AF2319" s="236"/>
      <c r="AG2319" s="249"/>
      <c r="AH2319" s="236"/>
      <c r="AI2319" s="236"/>
      <c r="AJ2319" s="236"/>
      <c r="AK2319" s="236"/>
      <c r="AL2319" s="236"/>
      <c r="AM2319" s="236"/>
      <c r="AN2319" s="240"/>
      <c r="AO2319" s="242"/>
    </row>
    <row r="2320" spans="2:41" ht="12.45" customHeight="1" x14ac:dyDescent="0.3">
      <c r="B2320" s="456"/>
      <c r="C2320" s="430"/>
      <c r="D2320" s="425"/>
      <c r="E2320" s="220" t="s">
        <v>126</v>
      </c>
      <c r="F2320" s="321" t="s">
        <v>38</v>
      </c>
      <c r="G2320" s="259" t="str">
        <f>IF(AND(G2317&lt;&gt;"",G2318&lt;&gt;"",G2319&lt;&gt;""),G2317*G2318*G2319,"")</f>
        <v/>
      </c>
      <c r="H2320" s="259" t="str">
        <f t="shared" ref="H2320:AO2320" si="524">IF(AND(H2317&lt;&gt;"",H2318&lt;&gt;"",H2319&lt;&gt;""),H2317*H2318*H2319,"")</f>
        <v/>
      </c>
      <c r="I2320" s="259" t="str">
        <f t="shared" si="524"/>
        <v/>
      </c>
      <c r="J2320" s="259" t="str">
        <f t="shared" si="524"/>
        <v/>
      </c>
      <c r="K2320" s="259" t="str">
        <f t="shared" si="524"/>
        <v/>
      </c>
      <c r="L2320" s="259" t="str">
        <f t="shared" si="524"/>
        <v/>
      </c>
      <c r="M2320" s="259" t="str">
        <f t="shared" si="524"/>
        <v/>
      </c>
      <c r="N2320" s="259" t="str">
        <f t="shared" si="524"/>
        <v/>
      </c>
      <c r="O2320" s="259" t="str">
        <f t="shared" si="524"/>
        <v/>
      </c>
      <c r="P2320" s="259" t="str">
        <f t="shared" si="524"/>
        <v/>
      </c>
      <c r="Q2320" s="259" t="str">
        <f t="shared" si="524"/>
        <v/>
      </c>
      <c r="R2320" s="259" t="str">
        <f t="shared" si="524"/>
        <v/>
      </c>
      <c r="S2320" s="259" t="str">
        <f t="shared" si="524"/>
        <v/>
      </c>
      <c r="T2320" s="259" t="str">
        <f t="shared" si="524"/>
        <v/>
      </c>
      <c r="U2320" s="259" t="str">
        <f t="shared" si="524"/>
        <v/>
      </c>
      <c r="V2320" s="259" t="str">
        <f t="shared" si="524"/>
        <v/>
      </c>
      <c r="W2320" s="259" t="str">
        <f t="shared" si="524"/>
        <v/>
      </c>
      <c r="X2320" s="259" t="str">
        <f t="shared" si="524"/>
        <v/>
      </c>
      <c r="Y2320" s="260" t="str">
        <f t="shared" si="524"/>
        <v/>
      </c>
      <c r="Z2320" s="261" t="str">
        <f t="shared" si="524"/>
        <v/>
      </c>
      <c r="AA2320" s="259" t="str">
        <f t="shared" si="524"/>
        <v/>
      </c>
      <c r="AB2320" s="260" t="str">
        <f t="shared" si="524"/>
        <v/>
      </c>
      <c r="AC2320" s="261" t="str">
        <f t="shared" si="524"/>
        <v/>
      </c>
      <c r="AD2320" s="259" t="str">
        <f t="shared" si="524"/>
        <v/>
      </c>
      <c r="AE2320" s="259" t="str">
        <f t="shared" si="524"/>
        <v/>
      </c>
      <c r="AF2320" s="259" t="str">
        <f t="shared" si="524"/>
        <v/>
      </c>
      <c r="AG2320" s="259" t="str">
        <f t="shared" si="524"/>
        <v/>
      </c>
      <c r="AH2320" s="259" t="str">
        <f t="shared" si="524"/>
        <v/>
      </c>
      <c r="AI2320" s="259" t="str">
        <f t="shared" si="524"/>
        <v/>
      </c>
      <c r="AJ2320" s="259" t="str">
        <f t="shared" si="524"/>
        <v/>
      </c>
      <c r="AK2320" s="259" t="str">
        <f t="shared" si="524"/>
        <v/>
      </c>
      <c r="AL2320" s="259" t="str">
        <f t="shared" si="524"/>
        <v/>
      </c>
      <c r="AM2320" s="259" t="str">
        <f t="shared" si="524"/>
        <v/>
      </c>
      <c r="AN2320" s="259" t="str">
        <f t="shared" si="524"/>
        <v/>
      </c>
      <c r="AO2320" s="262" t="str">
        <f t="shared" si="524"/>
        <v/>
      </c>
    </row>
    <row r="2321" spans="2:41" ht="12.45" customHeight="1" x14ac:dyDescent="0.3">
      <c r="B2321" s="456"/>
      <c r="C2321" s="430"/>
      <c r="D2321" s="426" t="s">
        <v>110</v>
      </c>
      <c r="E2321" s="243" t="s">
        <v>46</v>
      </c>
      <c r="F2321" s="203" t="s">
        <v>38</v>
      </c>
      <c r="G2321" s="247"/>
      <c r="H2321" s="247"/>
      <c r="I2321" s="256"/>
      <c r="J2321" s="257"/>
      <c r="K2321" s="257"/>
      <c r="L2321" s="247"/>
      <c r="M2321" s="247"/>
      <c r="N2321" s="250"/>
      <c r="O2321" s="251"/>
      <c r="P2321" s="251"/>
      <c r="Q2321" s="251"/>
      <c r="R2321" s="251"/>
      <c r="S2321" s="251"/>
      <c r="T2321" s="251"/>
      <c r="U2321" s="251"/>
      <c r="V2321" s="251"/>
      <c r="W2321" s="251"/>
      <c r="X2321" s="249"/>
      <c r="Y2321" s="254"/>
      <c r="Z2321" s="249"/>
      <c r="AA2321" s="249"/>
      <c r="AB2321" s="254"/>
      <c r="AC2321" s="249"/>
      <c r="AD2321" s="252"/>
      <c r="AE2321" s="258"/>
      <c r="AF2321" s="249"/>
      <c r="AG2321" s="249"/>
      <c r="AH2321" s="249"/>
      <c r="AI2321" s="249"/>
      <c r="AJ2321" s="249"/>
      <c r="AK2321" s="249"/>
      <c r="AL2321" s="249"/>
      <c r="AM2321" s="249"/>
      <c r="AN2321" s="254"/>
      <c r="AO2321" s="255"/>
    </row>
    <row r="2322" spans="2:41" ht="12.45" customHeight="1" x14ac:dyDescent="0.3">
      <c r="B2322" s="456"/>
      <c r="C2322" s="430"/>
      <c r="D2322" s="424"/>
      <c r="E2322" s="245" t="s">
        <v>109</v>
      </c>
      <c r="F2322" s="203" t="s">
        <v>38</v>
      </c>
      <c r="G2322" s="246"/>
      <c r="H2322" s="203"/>
      <c r="I2322" s="231"/>
      <c r="J2322" s="203"/>
      <c r="K2322" s="218"/>
      <c r="L2322" s="247"/>
      <c r="M2322" s="247"/>
      <c r="N2322" s="203"/>
      <c r="O2322" s="236"/>
      <c r="P2322" s="236"/>
      <c r="Q2322" s="236"/>
      <c r="R2322" s="236"/>
      <c r="S2322" s="236"/>
      <c r="T2322" s="236"/>
      <c r="U2322" s="236"/>
      <c r="V2322" s="236"/>
      <c r="W2322" s="236"/>
      <c r="X2322" s="236"/>
      <c r="Y2322" s="240"/>
      <c r="Z2322" s="236"/>
      <c r="AA2322" s="236"/>
      <c r="AB2322" s="240"/>
      <c r="AC2322" s="249"/>
      <c r="AD2322" s="252"/>
      <c r="AE2322" s="253"/>
      <c r="AF2322" s="236"/>
      <c r="AG2322" s="249"/>
      <c r="AH2322" s="249"/>
      <c r="AI2322" s="249"/>
      <c r="AJ2322" s="249"/>
      <c r="AK2322" s="249"/>
      <c r="AL2322" s="249"/>
      <c r="AM2322" s="236"/>
      <c r="AN2322" s="240"/>
      <c r="AO2322" s="242"/>
    </row>
    <row r="2323" spans="2:41" ht="12.45" customHeight="1" x14ac:dyDescent="0.3">
      <c r="B2323" s="456"/>
      <c r="C2323" s="430"/>
      <c r="D2323" s="424"/>
      <c r="E2323" s="245" t="s">
        <v>127</v>
      </c>
      <c r="F2323" s="203" t="s">
        <v>38</v>
      </c>
      <c r="G2323" s="202"/>
      <c r="H2323" s="203"/>
      <c r="I2323" s="203"/>
      <c r="J2323" s="203"/>
      <c r="K2323" s="218"/>
      <c r="L2323" s="203"/>
      <c r="M2323" s="203"/>
      <c r="N2323" s="203"/>
      <c r="O2323" s="236"/>
      <c r="P2323" s="236"/>
      <c r="Q2323" s="236"/>
      <c r="R2323" s="236"/>
      <c r="S2323" s="236"/>
      <c r="T2323" s="236"/>
      <c r="U2323" s="236"/>
      <c r="V2323" s="236"/>
      <c r="W2323" s="236"/>
      <c r="X2323" s="236"/>
      <c r="Y2323" s="240"/>
      <c r="Z2323" s="236"/>
      <c r="AA2323" s="236"/>
      <c r="AB2323" s="240"/>
      <c r="AC2323" s="236"/>
      <c r="AD2323" s="237"/>
      <c r="AE2323" s="263"/>
      <c r="AF2323" s="236"/>
      <c r="AG2323" s="236"/>
      <c r="AH2323" s="236"/>
      <c r="AI2323" s="236"/>
      <c r="AJ2323" s="236"/>
      <c r="AK2323" s="236"/>
      <c r="AL2323" s="236"/>
      <c r="AM2323" s="236"/>
      <c r="AN2323" s="240"/>
      <c r="AO2323" s="242"/>
    </row>
    <row r="2324" spans="2:41" ht="12.45" customHeight="1" x14ac:dyDescent="0.3">
      <c r="B2324" s="456"/>
      <c r="C2324" s="430"/>
      <c r="D2324" s="425"/>
      <c r="E2324" s="221" t="s">
        <v>126</v>
      </c>
      <c r="F2324" s="321" t="s">
        <v>38</v>
      </c>
      <c r="G2324" s="259" t="str">
        <f>IF(AND(G2321&lt;&gt;"",G2322&lt;&gt;"",G2323&lt;&gt;""),G2321*G2322*G2323,"")</f>
        <v/>
      </c>
      <c r="H2324" s="259" t="str">
        <f t="shared" ref="H2324:AO2324" si="525">IF(AND(H2321&lt;&gt;"",H2322&lt;&gt;"",H2323&lt;&gt;""),H2321*H2322*H2323,"")</f>
        <v/>
      </c>
      <c r="I2324" s="259" t="str">
        <f t="shared" si="525"/>
        <v/>
      </c>
      <c r="J2324" s="259" t="str">
        <f t="shared" si="525"/>
        <v/>
      </c>
      <c r="K2324" s="259" t="str">
        <f t="shared" si="525"/>
        <v/>
      </c>
      <c r="L2324" s="259" t="str">
        <f t="shared" si="525"/>
        <v/>
      </c>
      <c r="M2324" s="259" t="str">
        <f t="shared" si="525"/>
        <v/>
      </c>
      <c r="N2324" s="259" t="str">
        <f t="shared" si="525"/>
        <v/>
      </c>
      <c r="O2324" s="259" t="str">
        <f t="shared" si="525"/>
        <v/>
      </c>
      <c r="P2324" s="259" t="str">
        <f t="shared" si="525"/>
        <v/>
      </c>
      <c r="Q2324" s="259" t="str">
        <f t="shared" si="525"/>
        <v/>
      </c>
      <c r="R2324" s="259" t="str">
        <f t="shared" si="525"/>
        <v/>
      </c>
      <c r="S2324" s="259" t="str">
        <f t="shared" si="525"/>
        <v/>
      </c>
      <c r="T2324" s="259" t="str">
        <f t="shared" si="525"/>
        <v/>
      </c>
      <c r="U2324" s="259" t="str">
        <f t="shared" si="525"/>
        <v/>
      </c>
      <c r="V2324" s="259" t="str">
        <f t="shared" si="525"/>
        <v/>
      </c>
      <c r="W2324" s="259" t="str">
        <f t="shared" si="525"/>
        <v/>
      </c>
      <c r="X2324" s="259" t="str">
        <f t="shared" si="525"/>
        <v/>
      </c>
      <c r="Y2324" s="259" t="str">
        <f t="shared" si="525"/>
        <v/>
      </c>
      <c r="Z2324" s="259" t="str">
        <f t="shared" si="525"/>
        <v/>
      </c>
      <c r="AA2324" s="259" t="str">
        <f t="shared" si="525"/>
        <v/>
      </c>
      <c r="AB2324" s="259" t="str">
        <f t="shared" si="525"/>
        <v/>
      </c>
      <c r="AC2324" s="259" t="str">
        <f t="shared" si="525"/>
        <v/>
      </c>
      <c r="AD2324" s="259" t="str">
        <f t="shared" si="525"/>
        <v/>
      </c>
      <c r="AE2324" s="259" t="str">
        <f t="shared" si="525"/>
        <v/>
      </c>
      <c r="AF2324" s="259" t="str">
        <f t="shared" si="525"/>
        <v/>
      </c>
      <c r="AG2324" s="259" t="str">
        <f t="shared" si="525"/>
        <v/>
      </c>
      <c r="AH2324" s="259" t="str">
        <f t="shared" si="525"/>
        <v/>
      </c>
      <c r="AI2324" s="259" t="str">
        <f t="shared" si="525"/>
        <v/>
      </c>
      <c r="AJ2324" s="259" t="str">
        <f t="shared" si="525"/>
        <v/>
      </c>
      <c r="AK2324" s="259" t="str">
        <f t="shared" si="525"/>
        <v/>
      </c>
      <c r="AL2324" s="259" t="str">
        <f t="shared" si="525"/>
        <v/>
      </c>
      <c r="AM2324" s="259" t="str">
        <f t="shared" si="525"/>
        <v/>
      </c>
      <c r="AN2324" s="259" t="str">
        <f t="shared" si="525"/>
        <v/>
      </c>
      <c r="AO2324" s="262" t="str">
        <f t="shared" si="525"/>
        <v/>
      </c>
    </row>
    <row r="2325" spans="2:41" ht="12.45" customHeight="1" x14ac:dyDescent="0.3">
      <c r="B2325" s="456"/>
      <c r="C2325" s="430"/>
      <c r="D2325" s="426" t="s">
        <v>110</v>
      </c>
      <c r="E2325" s="264" t="s">
        <v>46</v>
      </c>
      <c r="F2325" s="203" t="s">
        <v>38</v>
      </c>
      <c r="G2325" s="247"/>
      <c r="H2325" s="247"/>
      <c r="I2325" s="256"/>
      <c r="J2325" s="257"/>
      <c r="K2325" s="257"/>
      <c r="L2325" s="247"/>
      <c r="M2325" s="247"/>
      <c r="N2325" s="250"/>
      <c r="O2325" s="251"/>
      <c r="P2325" s="251"/>
      <c r="Q2325" s="251"/>
      <c r="R2325" s="251"/>
      <c r="S2325" s="251"/>
      <c r="T2325" s="251"/>
      <c r="U2325" s="251"/>
      <c r="V2325" s="251"/>
      <c r="W2325" s="251"/>
      <c r="X2325" s="249"/>
      <c r="Y2325" s="254"/>
      <c r="Z2325" s="249"/>
      <c r="AA2325" s="249"/>
      <c r="AB2325" s="254"/>
      <c r="AC2325" s="249"/>
      <c r="AD2325" s="252"/>
      <c r="AE2325" s="258"/>
      <c r="AF2325" s="249"/>
      <c r="AG2325" s="249"/>
      <c r="AH2325" s="249"/>
      <c r="AI2325" s="249"/>
      <c r="AJ2325" s="249"/>
      <c r="AK2325" s="249"/>
      <c r="AL2325" s="249"/>
      <c r="AM2325" s="249"/>
      <c r="AN2325" s="254"/>
      <c r="AO2325" s="255"/>
    </row>
    <row r="2326" spans="2:41" ht="12.45" customHeight="1" x14ac:dyDescent="0.3">
      <c r="B2326" s="456"/>
      <c r="C2326" s="430"/>
      <c r="D2326" s="424"/>
      <c r="E2326" s="245" t="s">
        <v>109</v>
      </c>
      <c r="F2326" s="203" t="s">
        <v>38</v>
      </c>
      <c r="G2326" s="246"/>
      <c r="H2326" s="203"/>
      <c r="I2326" s="231"/>
      <c r="J2326" s="203"/>
      <c r="K2326" s="218"/>
      <c r="L2326" s="247"/>
      <c r="M2326" s="247"/>
      <c r="N2326" s="203"/>
      <c r="O2326" s="236"/>
      <c r="P2326" s="236"/>
      <c r="Q2326" s="236"/>
      <c r="R2326" s="236"/>
      <c r="S2326" s="236"/>
      <c r="T2326" s="236"/>
      <c r="U2326" s="236"/>
      <c r="V2326" s="236"/>
      <c r="W2326" s="236"/>
      <c r="X2326" s="236"/>
      <c r="Y2326" s="240"/>
      <c r="Z2326" s="236"/>
      <c r="AA2326" s="236"/>
      <c r="AB2326" s="240"/>
      <c r="AC2326" s="249"/>
      <c r="AD2326" s="252"/>
      <c r="AE2326" s="253"/>
      <c r="AF2326" s="236"/>
      <c r="AG2326" s="249"/>
      <c r="AH2326" s="249"/>
      <c r="AI2326" s="249"/>
      <c r="AJ2326" s="249"/>
      <c r="AK2326" s="249"/>
      <c r="AL2326" s="249"/>
      <c r="AM2326" s="236"/>
      <c r="AN2326" s="240"/>
      <c r="AO2326" s="242"/>
    </row>
    <row r="2327" spans="2:41" ht="12.45" customHeight="1" x14ac:dyDescent="0.3">
      <c r="B2327" s="456"/>
      <c r="C2327" s="430"/>
      <c r="D2327" s="424"/>
      <c r="E2327" s="245" t="s">
        <v>127</v>
      </c>
      <c r="F2327" s="203" t="s">
        <v>38</v>
      </c>
      <c r="G2327" s="202"/>
      <c r="H2327" s="203"/>
      <c r="I2327" s="203"/>
      <c r="J2327" s="203"/>
      <c r="K2327" s="218"/>
      <c r="L2327" s="203"/>
      <c r="M2327" s="203"/>
      <c r="N2327" s="203"/>
      <c r="O2327" s="236"/>
      <c r="P2327" s="236"/>
      <c r="Q2327" s="236"/>
      <c r="R2327" s="236"/>
      <c r="S2327" s="236"/>
      <c r="T2327" s="236"/>
      <c r="U2327" s="236"/>
      <c r="V2327" s="236"/>
      <c r="W2327" s="236"/>
      <c r="X2327" s="236"/>
      <c r="Y2327" s="240"/>
      <c r="Z2327" s="236"/>
      <c r="AA2327" s="236"/>
      <c r="AB2327" s="240"/>
      <c r="AC2327" s="236"/>
      <c r="AD2327" s="237"/>
      <c r="AE2327" s="263"/>
      <c r="AF2327" s="236"/>
      <c r="AG2327" s="236"/>
      <c r="AH2327" s="236"/>
      <c r="AI2327" s="236"/>
      <c r="AJ2327" s="236"/>
      <c r="AK2327" s="236"/>
      <c r="AL2327" s="236"/>
      <c r="AM2327" s="236"/>
      <c r="AN2327" s="240"/>
      <c r="AO2327" s="242"/>
    </row>
    <row r="2328" spans="2:41" ht="12.45" customHeight="1" x14ac:dyDescent="0.3">
      <c r="B2328" s="456"/>
      <c r="C2328" s="430"/>
      <c r="D2328" s="425"/>
      <c r="E2328" s="221" t="s">
        <v>126</v>
      </c>
      <c r="F2328" s="321" t="s">
        <v>38</v>
      </c>
      <c r="G2328" s="259" t="str">
        <f>IF(AND(G2325&lt;&gt;"",G2326&lt;&gt;"",G2327&lt;&gt;""),G2325*G2326*G2327,"")</f>
        <v/>
      </c>
      <c r="H2328" s="259" t="str">
        <f t="shared" ref="H2328:AO2328" si="526">IF(AND(H2325&lt;&gt;"",H2326&lt;&gt;"",H2327&lt;&gt;""),H2325*H2326*H2327,"")</f>
        <v/>
      </c>
      <c r="I2328" s="259" t="str">
        <f t="shared" si="526"/>
        <v/>
      </c>
      <c r="J2328" s="259" t="str">
        <f t="shared" si="526"/>
        <v/>
      </c>
      <c r="K2328" s="259" t="str">
        <f t="shared" si="526"/>
        <v/>
      </c>
      <c r="L2328" s="259" t="str">
        <f t="shared" si="526"/>
        <v/>
      </c>
      <c r="M2328" s="259" t="str">
        <f t="shared" si="526"/>
        <v/>
      </c>
      <c r="N2328" s="259" t="str">
        <f t="shared" si="526"/>
        <v/>
      </c>
      <c r="O2328" s="259" t="str">
        <f t="shared" si="526"/>
        <v/>
      </c>
      <c r="P2328" s="259" t="str">
        <f t="shared" si="526"/>
        <v/>
      </c>
      <c r="Q2328" s="259" t="str">
        <f t="shared" si="526"/>
        <v/>
      </c>
      <c r="R2328" s="259" t="str">
        <f t="shared" si="526"/>
        <v/>
      </c>
      <c r="S2328" s="259" t="str">
        <f t="shared" si="526"/>
        <v/>
      </c>
      <c r="T2328" s="259" t="str">
        <f t="shared" si="526"/>
        <v/>
      </c>
      <c r="U2328" s="259" t="str">
        <f t="shared" si="526"/>
        <v/>
      </c>
      <c r="V2328" s="259" t="str">
        <f t="shared" si="526"/>
        <v/>
      </c>
      <c r="W2328" s="259" t="str">
        <f t="shared" si="526"/>
        <v/>
      </c>
      <c r="X2328" s="259" t="str">
        <f t="shared" si="526"/>
        <v/>
      </c>
      <c r="Y2328" s="259" t="str">
        <f t="shared" si="526"/>
        <v/>
      </c>
      <c r="Z2328" s="259" t="str">
        <f t="shared" si="526"/>
        <v/>
      </c>
      <c r="AA2328" s="259" t="str">
        <f t="shared" si="526"/>
        <v/>
      </c>
      <c r="AB2328" s="259" t="str">
        <f t="shared" si="526"/>
        <v/>
      </c>
      <c r="AC2328" s="259" t="str">
        <f t="shared" si="526"/>
        <v/>
      </c>
      <c r="AD2328" s="259" t="str">
        <f t="shared" si="526"/>
        <v/>
      </c>
      <c r="AE2328" s="259" t="str">
        <f t="shared" si="526"/>
        <v/>
      </c>
      <c r="AF2328" s="259" t="str">
        <f t="shared" si="526"/>
        <v/>
      </c>
      <c r="AG2328" s="259" t="str">
        <f t="shared" si="526"/>
        <v/>
      </c>
      <c r="AH2328" s="259" t="str">
        <f t="shared" si="526"/>
        <v/>
      </c>
      <c r="AI2328" s="259" t="str">
        <f t="shared" si="526"/>
        <v/>
      </c>
      <c r="AJ2328" s="259" t="str">
        <f t="shared" si="526"/>
        <v/>
      </c>
      <c r="AK2328" s="259" t="str">
        <f t="shared" si="526"/>
        <v/>
      </c>
      <c r="AL2328" s="259" t="str">
        <f t="shared" si="526"/>
        <v/>
      </c>
      <c r="AM2328" s="259" t="str">
        <f t="shared" si="526"/>
        <v/>
      </c>
      <c r="AN2328" s="259" t="str">
        <f t="shared" si="526"/>
        <v/>
      </c>
      <c r="AO2328" s="262" t="str">
        <f t="shared" si="526"/>
        <v/>
      </c>
    </row>
    <row r="2329" spans="2:41" ht="12.45" customHeight="1" x14ac:dyDescent="0.3">
      <c r="B2329" s="456"/>
      <c r="C2329" s="430"/>
      <c r="D2329" s="426" t="s">
        <v>110</v>
      </c>
      <c r="E2329" s="264" t="s">
        <v>46</v>
      </c>
      <c r="F2329" s="203" t="s">
        <v>38</v>
      </c>
      <c r="G2329" s="247"/>
      <c r="H2329" s="247"/>
      <c r="I2329" s="256"/>
      <c r="J2329" s="257"/>
      <c r="K2329" s="257"/>
      <c r="L2329" s="247"/>
      <c r="M2329" s="247"/>
      <c r="N2329" s="250"/>
      <c r="O2329" s="251"/>
      <c r="P2329" s="251"/>
      <c r="Q2329" s="251"/>
      <c r="R2329" s="251"/>
      <c r="S2329" s="251"/>
      <c r="T2329" s="251"/>
      <c r="U2329" s="251"/>
      <c r="V2329" s="251"/>
      <c r="W2329" s="251"/>
      <c r="X2329" s="249"/>
      <c r="Y2329" s="254"/>
      <c r="Z2329" s="249"/>
      <c r="AA2329" s="249"/>
      <c r="AB2329" s="254"/>
      <c r="AC2329" s="249"/>
      <c r="AD2329" s="252"/>
      <c r="AE2329" s="258"/>
      <c r="AF2329" s="249"/>
      <c r="AG2329" s="249"/>
      <c r="AH2329" s="249"/>
      <c r="AI2329" s="249"/>
      <c r="AJ2329" s="249"/>
      <c r="AK2329" s="249"/>
      <c r="AL2329" s="249"/>
      <c r="AM2329" s="249"/>
      <c r="AN2329" s="254"/>
      <c r="AO2329" s="255"/>
    </row>
    <row r="2330" spans="2:41" ht="12.45" customHeight="1" x14ac:dyDescent="0.3">
      <c r="B2330" s="456"/>
      <c r="C2330" s="430"/>
      <c r="D2330" s="424"/>
      <c r="E2330" s="245" t="s">
        <v>109</v>
      </c>
      <c r="F2330" s="203" t="s">
        <v>38</v>
      </c>
      <c r="G2330" s="246"/>
      <c r="H2330" s="203"/>
      <c r="I2330" s="231"/>
      <c r="J2330" s="203"/>
      <c r="K2330" s="218"/>
      <c r="L2330" s="247"/>
      <c r="M2330" s="247"/>
      <c r="N2330" s="203"/>
      <c r="O2330" s="236"/>
      <c r="P2330" s="236"/>
      <c r="Q2330" s="236"/>
      <c r="R2330" s="236"/>
      <c r="S2330" s="236"/>
      <c r="T2330" s="236"/>
      <c r="U2330" s="236"/>
      <c r="V2330" s="236"/>
      <c r="W2330" s="236"/>
      <c r="X2330" s="236"/>
      <c r="Y2330" s="240"/>
      <c r="Z2330" s="236"/>
      <c r="AA2330" s="236"/>
      <c r="AB2330" s="240"/>
      <c r="AC2330" s="249"/>
      <c r="AD2330" s="252"/>
      <c r="AE2330" s="253"/>
      <c r="AF2330" s="236"/>
      <c r="AG2330" s="249"/>
      <c r="AH2330" s="249"/>
      <c r="AI2330" s="249"/>
      <c r="AJ2330" s="249"/>
      <c r="AK2330" s="249"/>
      <c r="AL2330" s="249"/>
      <c r="AM2330" s="236"/>
      <c r="AN2330" s="240"/>
      <c r="AO2330" s="242"/>
    </row>
    <row r="2331" spans="2:41" ht="12.45" customHeight="1" x14ac:dyDescent="0.3">
      <c r="B2331" s="456"/>
      <c r="C2331" s="430"/>
      <c r="D2331" s="424"/>
      <c r="E2331" s="245" t="s">
        <v>127</v>
      </c>
      <c r="F2331" s="203" t="s">
        <v>38</v>
      </c>
      <c r="G2331" s="202"/>
      <c r="H2331" s="203"/>
      <c r="I2331" s="203"/>
      <c r="J2331" s="203"/>
      <c r="K2331" s="218"/>
      <c r="L2331" s="203"/>
      <c r="M2331" s="203"/>
      <c r="N2331" s="203"/>
      <c r="O2331" s="236"/>
      <c r="P2331" s="236"/>
      <c r="Q2331" s="236"/>
      <c r="R2331" s="236"/>
      <c r="S2331" s="236"/>
      <c r="T2331" s="236"/>
      <c r="U2331" s="236"/>
      <c r="V2331" s="236"/>
      <c r="W2331" s="236"/>
      <c r="X2331" s="236"/>
      <c r="Y2331" s="240"/>
      <c r="Z2331" s="236"/>
      <c r="AA2331" s="236"/>
      <c r="AB2331" s="240"/>
      <c r="AC2331" s="236"/>
      <c r="AD2331" s="237"/>
      <c r="AE2331" s="263"/>
      <c r="AF2331" s="236"/>
      <c r="AG2331" s="236"/>
      <c r="AH2331" s="236"/>
      <c r="AI2331" s="236"/>
      <c r="AJ2331" s="236"/>
      <c r="AK2331" s="236"/>
      <c r="AL2331" s="236"/>
      <c r="AM2331" s="236"/>
      <c r="AN2331" s="240"/>
      <c r="AO2331" s="242"/>
    </row>
    <row r="2332" spans="2:41" ht="12.45" customHeight="1" x14ac:dyDescent="0.3">
      <c r="B2332" s="456"/>
      <c r="C2332" s="430"/>
      <c r="D2332" s="425"/>
      <c r="E2332" s="221" t="s">
        <v>126</v>
      </c>
      <c r="F2332" s="321" t="s">
        <v>38</v>
      </c>
      <c r="G2332" s="259" t="str">
        <f>IF(AND(G2329&lt;&gt;"",G2330&lt;&gt;"",G2331&lt;&gt;""),G2329*G2330*G2331,"")</f>
        <v/>
      </c>
      <c r="H2332" s="259" t="str">
        <f t="shared" ref="H2332:AO2332" si="527">IF(AND(H2329&lt;&gt;"",H2330&lt;&gt;"",H2331&lt;&gt;""),H2329*H2330*H2331,"")</f>
        <v/>
      </c>
      <c r="I2332" s="259" t="str">
        <f t="shared" si="527"/>
        <v/>
      </c>
      <c r="J2332" s="259" t="str">
        <f t="shared" si="527"/>
        <v/>
      </c>
      <c r="K2332" s="259" t="str">
        <f t="shared" si="527"/>
        <v/>
      </c>
      <c r="L2332" s="259" t="str">
        <f t="shared" si="527"/>
        <v/>
      </c>
      <c r="M2332" s="259" t="str">
        <f t="shared" si="527"/>
        <v/>
      </c>
      <c r="N2332" s="259" t="str">
        <f t="shared" si="527"/>
        <v/>
      </c>
      <c r="O2332" s="259" t="str">
        <f t="shared" si="527"/>
        <v/>
      </c>
      <c r="P2332" s="259" t="str">
        <f t="shared" si="527"/>
        <v/>
      </c>
      <c r="Q2332" s="259" t="str">
        <f t="shared" si="527"/>
        <v/>
      </c>
      <c r="R2332" s="259" t="str">
        <f t="shared" si="527"/>
        <v/>
      </c>
      <c r="S2332" s="259" t="str">
        <f t="shared" si="527"/>
        <v/>
      </c>
      <c r="T2332" s="259" t="str">
        <f t="shared" si="527"/>
        <v/>
      </c>
      <c r="U2332" s="259" t="str">
        <f t="shared" si="527"/>
        <v/>
      </c>
      <c r="V2332" s="259" t="str">
        <f t="shared" si="527"/>
        <v/>
      </c>
      <c r="W2332" s="259" t="str">
        <f t="shared" si="527"/>
        <v/>
      </c>
      <c r="X2332" s="259" t="str">
        <f t="shared" si="527"/>
        <v/>
      </c>
      <c r="Y2332" s="259" t="str">
        <f t="shared" si="527"/>
        <v/>
      </c>
      <c r="Z2332" s="259" t="str">
        <f t="shared" si="527"/>
        <v/>
      </c>
      <c r="AA2332" s="259" t="str">
        <f t="shared" si="527"/>
        <v/>
      </c>
      <c r="AB2332" s="259" t="str">
        <f t="shared" si="527"/>
        <v/>
      </c>
      <c r="AC2332" s="259" t="str">
        <f t="shared" si="527"/>
        <v/>
      </c>
      <c r="AD2332" s="259" t="str">
        <f t="shared" si="527"/>
        <v/>
      </c>
      <c r="AE2332" s="259" t="str">
        <f t="shared" si="527"/>
        <v/>
      </c>
      <c r="AF2332" s="259" t="str">
        <f t="shared" si="527"/>
        <v/>
      </c>
      <c r="AG2332" s="259" t="str">
        <f t="shared" si="527"/>
        <v/>
      </c>
      <c r="AH2332" s="259" t="str">
        <f t="shared" si="527"/>
        <v/>
      </c>
      <c r="AI2332" s="259" t="str">
        <f t="shared" si="527"/>
        <v/>
      </c>
      <c r="AJ2332" s="259" t="str">
        <f t="shared" si="527"/>
        <v/>
      </c>
      <c r="AK2332" s="259" t="str">
        <f t="shared" si="527"/>
        <v/>
      </c>
      <c r="AL2332" s="259" t="str">
        <f t="shared" si="527"/>
        <v/>
      </c>
      <c r="AM2332" s="259" t="str">
        <f t="shared" si="527"/>
        <v/>
      </c>
      <c r="AN2332" s="259" t="str">
        <f t="shared" si="527"/>
        <v/>
      </c>
      <c r="AO2332" s="262" t="str">
        <f t="shared" si="527"/>
        <v/>
      </c>
    </row>
    <row r="2333" spans="2:41" ht="12.45" customHeight="1" x14ac:dyDescent="0.3">
      <c r="B2333" s="456"/>
      <c r="C2333" s="430"/>
      <c r="D2333" s="426" t="s">
        <v>110</v>
      </c>
      <c r="E2333" s="264" t="s">
        <v>46</v>
      </c>
      <c r="F2333" s="203" t="s">
        <v>38</v>
      </c>
      <c r="G2333" s="247"/>
      <c r="H2333" s="247"/>
      <c r="I2333" s="256"/>
      <c r="J2333" s="257"/>
      <c r="K2333" s="257"/>
      <c r="L2333" s="247"/>
      <c r="M2333" s="247"/>
      <c r="N2333" s="250"/>
      <c r="O2333" s="251"/>
      <c r="P2333" s="251"/>
      <c r="Q2333" s="251"/>
      <c r="R2333" s="251"/>
      <c r="S2333" s="251"/>
      <c r="T2333" s="251"/>
      <c r="U2333" s="251"/>
      <c r="V2333" s="251"/>
      <c r="W2333" s="251"/>
      <c r="X2333" s="249"/>
      <c r="Y2333" s="254"/>
      <c r="Z2333" s="249"/>
      <c r="AA2333" s="249"/>
      <c r="AB2333" s="254"/>
      <c r="AC2333" s="249"/>
      <c r="AD2333" s="252"/>
      <c r="AE2333" s="258"/>
      <c r="AF2333" s="249"/>
      <c r="AG2333" s="249"/>
      <c r="AH2333" s="249"/>
      <c r="AI2333" s="249"/>
      <c r="AJ2333" s="249"/>
      <c r="AK2333" s="249"/>
      <c r="AL2333" s="249"/>
      <c r="AM2333" s="249"/>
      <c r="AN2333" s="254"/>
      <c r="AO2333" s="255"/>
    </row>
    <row r="2334" spans="2:41" ht="12.45" customHeight="1" x14ac:dyDescent="0.3">
      <c r="B2334" s="456"/>
      <c r="C2334" s="430"/>
      <c r="D2334" s="424"/>
      <c r="E2334" s="245" t="s">
        <v>109</v>
      </c>
      <c r="F2334" s="203" t="s">
        <v>38</v>
      </c>
      <c r="G2334" s="246"/>
      <c r="H2334" s="203"/>
      <c r="I2334" s="231"/>
      <c r="J2334" s="203"/>
      <c r="K2334" s="218"/>
      <c r="L2334" s="247"/>
      <c r="M2334" s="247"/>
      <c r="N2334" s="203"/>
      <c r="O2334" s="236"/>
      <c r="P2334" s="236"/>
      <c r="Q2334" s="236"/>
      <c r="R2334" s="236"/>
      <c r="S2334" s="236"/>
      <c r="T2334" s="236"/>
      <c r="U2334" s="236"/>
      <c r="V2334" s="236"/>
      <c r="W2334" s="236"/>
      <c r="X2334" s="236"/>
      <c r="Y2334" s="240"/>
      <c r="Z2334" s="236"/>
      <c r="AA2334" s="236"/>
      <c r="AB2334" s="240"/>
      <c r="AC2334" s="249"/>
      <c r="AD2334" s="252"/>
      <c r="AE2334" s="253"/>
      <c r="AF2334" s="236"/>
      <c r="AG2334" s="249"/>
      <c r="AH2334" s="249"/>
      <c r="AI2334" s="249"/>
      <c r="AJ2334" s="249"/>
      <c r="AK2334" s="249"/>
      <c r="AL2334" s="249"/>
      <c r="AM2334" s="236"/>
      <c r="AN2334" s="240"/>
      <c r="AO2334" s="242"/>
    </row>
    <row r="2335" spans="2:41" ht="12.45" customHeight="1" x14ac:dyDescent="0.3">
      <c r="B2335" s="456"/>
      <c r="C2335" s="430"/>
      <c r="D2335" s="424"/>
      <c r="E2335" s="245" t="s">
        <v>127</v>
      </c>
      <c r="F2335" s="203" t="s">
        <v>38</v>
      </c>
      <c r="G2335" s="202"/>
      <c r="H2335" s="203"/>
      <c r="I2335" s="203"/>
      <c r="J2335" s="203"/>
      <c r="K2335" s="218"/>
      <c r="L2335" s="203"/>
      <c r="M2335" s="203"/>
      <c r="N2335" s="203"/>
      <c r="O2335" s="236"/>
      <c r="P2335" s="236"/>
      <c r="Q2335" s="236"/>
      <c r="R2335" s="236"/>
      <c r="S2335" s="236"/>
      <c r="T2335" s="236"/>
      <c r="U2335" s="236"/>
      <c r="V2335" s="236"/>
      <c r="W2335" s="236"/>
      <c r="X2335" s="236"/>
      <c r="Y2335" s="240"/>
      <c r="Z2335" s="236"/>
      <c r="AA2335" s="236"/>
      <c r="AB2335" s="240"/>
      <c r="AC2335" s="236"/>
      <c r="AD2335" s="237"/>
      <c r="AE2335" s="263"/>
      <c r="AF2335" s="236"/>
      <c r="AG2335" s="236"/>
      <c r="AH2335" s="236"/>
      <c r="AI2335" s="236"/>
      <c r="AJ2335" s="236"/>
      <c r="AK2335" s="236"/>
      <c r="AL2335" s="236"/>
      <c r="AM2335" s="236"/>
      <c r="AN2335" s="240"/>
      <c r="AO2335" s="242"/>
    </row>
    <row r="2336" spans="2:41" ht="12.45" customHeight="1" x14ac:dyDescent="0.3">
      <c r="B2336" s="456"/>
      <c r="C2336" s="430"/>
      <c r="D2336" s="425"/>
      <c r="E2336" s="221" t="s">
        <v>126</v>
      </c>
      <c r="F2336" s="321" t="s">
        <v>38</v>
      </c>
      <c r="G2336" s="259" t="str">
        <f>IF(AND(G2333&lt;&gt;"",G2334&lt;&gt;"",G2335&lt;&gt;""),G2333*G2334*G2335,"")</f>
        <v/>
      </c>
      <c r="H2336" s="259" t="str">
        <f t="shared" ref="H2336:AO2336" si="528">IF(AND(H2333&lt;&gt;"",H2334&lt;&gt;"",H2335&lt;&gt;""),H2333*H2334*H2335,"")</f>
        <v/>
      </c>
      <c r="I2336" s="259" t="str">
        <f t="shared" si="528"/>
        <v/>
      </c>
      <c r="J2336" s="259" t="str">
        <f t="shared" si="528"/>
        <v/>
      </c>
      <c r="K2336" s="259" t="str">
        <f t="shared" si="528"/>
        <v/>
      </c>
      <c r="L2336" s="259" t="str">
        <f t="shared" si="528"/>
        <v/>
      </c>
      <c r="M2336" s="259" t="str">
        <f t="shared" si="528"/>
        <v/>
      </c>
      <c r="N2336" s="259" t="str">
        <f t="shared" si="528"/>
        <v/>
      </c>
      <c r="O2336" s="259" t="str">
        <f t="shared" si="528"/>
        <v/>
      </c>
      <c r="P2336" s="259" t="str">
        <f t="shared" si="528"/>
        <v/>
      </c>
      <c r="Q2336" s="259" t="str">
        <f t="shared" si="528"/>
        <v/>
      </c>
      <c r="R2336" s="259" t="str">
        <f t="shared" si="528"/>
        <v/>
      </c>
      <c r="S2336" s="259" t="str">
        <f t="shared" si="528"/>
        <v/>
      </c>
      <c r="T2336" s="259" t="str">
        <f t="shared" si="528"/>
        <v/>
      </c>
      <c r="U2336" s="259" t="str">
        <f t="shared" si="528"/>
        <v/>
      </c>
      <c r="V2336" s="259" t="str">
        <f t="shared" si="528"/>
        <v/>
      </c>
      <c r="W2336" s="259" t="str">
        <f t="shared" si="528"/>
        <v/>
      </c>
      <c r="X2336" s="259" t="str">
        <f t="shared" si="528"/>
        <v/>
      </c>
      <c r="Y2336" s="259" t="str">
        <f t="shared" si="528"/>
        <v/>
      </c>
      <c r="Z2336" s="259" t="str">
        <f t="shared" si="528"/>
        <v/>
      </c>
      <c r="AA2336" s="259" t="str">
        <f t="shared" si="528"/>
        <v/>
      </c>
      <c r="AB2336" s="259" t="str">
        <f t="shared" si="528"/>
        <v/>
      </c>
      <c r="AC2336" s="259" t="str">
        <f t="shared" si="528"/>
        <v/>
      </c>
      <c r="AD2336" s="259" t="str">
        <f t="shared" si="528"/>
        <v/>
      </c>
      <c r="AE2336" s="259" t="str">
        <f t="shared" si="528"/>
        <v/>
      </c>
      <c r="AF2336" s="259" t="str">
        <f t="shared" si="528"/>
        <v/>
      </c>
      <c r="AG2336" s="259" t="str">
        <f t="shared" si="528"/>
        <v/>
      </c>
      <c r="AH2336" s="259" t="str">
        <f t="shared" si="528"/>
        <v/>
      </c>
      <c r="AI2336" s="259" t="str">
        <f t="shared" si="528"/>
        <v/>
      </c>
      <c r="AJ2336" s="259" t="str">
        <f t="shared" si="528"/>
        <v/>
      </c>
      <c r="AK2336" s="259" t="str">
        <f t="shared" si="528"/>
        <v/>
      </c>
      <c r="AL2336" s="259" t="str">
        <f t="shared" si="528"/>
        <v/>
      </c>
      <c r="AM2336" s="259" t="str">
        <f t="shared" si="528"/>
        <v/>
      </c>
      <c r="AN2336" s="259" t="str">
        <f t="shared" si="528"/>
        <v/>
      </c>
      <c r="AO2336" s="262" t="str">
        <f t="shared" si="528"/>
        <v/>
      </c>
    </row>
    <row r="2337" spans="2:41" ht="12.45" customHeight="1" x14ac:dyDescent="0.3">
      <c r="B2337" s="456"/>
      <c r="C2337" s="430"/>
      <c r="D2337" s="426" t="s">
        <v>110</v>
      </c>
      <c r="E2337" s="264" t="s">
        <v>46</v>
      </c>
      <c r="F2337" s="203" t="s">
        <v>38</v>
      </c>
      <c r="G2337" s="247"/>
      <c r="H2337" s="247"/>
      <c r="I2337" s="256"/>
      <c r="J2337" s="257"/>
      <c r="K2337" s="257"/>
      <c r="L2337" s="247"/>
      <c r="M2337" s="247"/>
      <c r="N2337" s="250"/>
      <c r="O2337" s="251"/>
      <c r="P2337" s="251"/>
      <c r="Q2337" s="251"/>
      <c r="R2337" s="251"/>
      <c r="S2337" s="251"/>
      <c r="T2337" s="251"/>
      <c r="U2337" s="251"/>
      <c r="V2337" s="251"/>
      <c r="W2337" s="251"/>
      <c r="X2337" s="249"/>
      <c r="Y2337" s="254"/>
      <c r="Z2337" s="249"/>
      <c r="AA2337" s="249"/>
      <c r="AB2337" s="254"/>
      <c r="AC2337" s="249"/>
      <c r="AD2337" s="252"/>
      <c r="AE2337" s="258"/>
      <c r="AF2337" s="249"/>
      <c r="AG2337" s="249"/>
      <c r="AH2337" s="249"/>
      <c r="AI2337" s="249"/>
      <c r="AJ2337" s="249"/>
      <c r="AK2337" s="249"/>
      <c r="AL2337" s="249"/>
      <c r="AM2337" s="249"/>
      <c r="AN2337" s="254"/>
      <c r="AO2337" s="255"/>
    </row>
    <row r="2338" spans="2:41" ht="12.45" customHeight="1" x14ac:dyDescent="0.3">
      <c r="B2338" s="456"/>
      <c r="C2338" s="430"/>
      <c r="D2338" s="424"/>
      <c r="E2338" s="245" t="s">
        <v>109</v>
      </c>
      <c r="F2338" s="203" t="s">
        <v>38</v>
      </c>
      <c r="G2338" s="246"/>
      <c r="H2338" s="203"/>
      <c r="I2338" s="231"/>
      <c r="J2338" s="203"/>
      <c r="K2338" s="218"/>
      <c r="L2338" s="247"/>
      <c r="M2338" s="247"/>
      <c r="N2338" s="203"/>
      <c r="O2338" s="236"/>
      <c r="P2338" s="236"/>
      <c r="Q2338" s="236"/>
      <c r="R2338" s="236"/>
      <c r="S2338" s="236"/>
      <c r="T2338" s="236"/>
      <c r="U2338" s="236"/>
      <c r="V2338" s="236"/>
      <c r="W2338" s="236"/>
      <c r="X2338" s="236"/>
      <c r="Y2338" s="240"/>
      <c r="Z2338" s="236"/>
      <c r="AA2338" s="236"/>
      <c r="AB2338" s="240"/>
      <c r="AC2338" s="249"/>
      <c r="AD2338" s="252"/>
      <c r="AE2338" s="253"/>
      <c r="AF2338" s="236"/>
      <c r="AG2338" s="249"/>
      <c r="AH2338" s="249"/>
      <c r="AI2338" s="249"/>
      <c r="AJ2338" s="249"/>
      <c r="AK2338" s="249"/>
      <c r="AL2338" s="249"/>
      <c r="AM2338" s="236"/>
      <c r="AN2338" s="240"/>
      <c r="AO2338" s="242"/>
    </row>
    <row r="2339" spans="2:41" ht="12.45" customHeight="1" x14ac:dyDescent="0.3">
      <c r="B2339" s="456"/>
      <c r="C2339" s="430"/>
      <c r="D2339" s="424"/>
      <c r="E2339" s="243" t="s">
        <v>127</v>
      </c>
      <c r="F2339" s="203" t="s">
        <v>38</v>
      </c>
      <c r="G2339" s="202"/>
      <c r="H2339" s="203"/>
      <c r="I2339" s="203"/>
      <c r="J2339" s="203"/>
      <c r="K2339" s="218"/>
      <c r="L2339" s="203"/>
      <c r="M2339" s="203"/>
      <c r="N2339" s="203"/>
      <c r="O2339" s="236"/>
      <c r="P2339" s="236"/>
      <c r="Q2339" s="236"/>
      <c r="R2339" s="236"/>
      <c r="S2339" s="236"/>
      <c r="T2339" s="236"/>
      <c r="U2339" s="236"/>
      <c r="V2339" s="236"/>
      <c r="W2339" s="236"/>
      <c r="X2339" s="236"/>
      <c r="Y2339" s="240"/>
      <c r="Z2339" s="236"/>
      <c r="AA2339" s="236"/>
      <c r="AB2339" s="240"/>
      <c r="AC2339" s="236"/>
      <c r="AD2339" s="237"/>
      <c r="AE2339" s="263"/>
      <c r="AF2339" s="236"/>
      <c r="AG2339" s="236"/>
      <c r="AH2339" s="236"/>
      <c r="AI2339" s="236"/>
      <c r="AJ2339" s="236"/>
      <c r="AK2339" s="236"/>
      <c r="AL2339" s="236"/>
      <c r="AM2339" s="236"/>
      <c r="AN2339" s="240"/>
      <c r="AO2339" s="242"/>
    </row>
    <row r="2340" spans="2:41" ht="12.45" customHeight="1" x14ac:dyDescent="0.3">
      <c r="B2340" s="456"/>
      <c r="C2340" s="430"/>
      <c r="D2340" s="425"/>
      <c r="E2340" s="221" t="s">
        <v>126</v>
      </c>
      <c r="F2340" s="321" t="s">
        <v>38</v>
      </c>
      <c r="G2340" s="259" t="str">
        <f>IF(AND(G2337&lt;&gt;"",G2338&lt;&gt;"",G2339&lt;&gt;""),G2337*G2338*G2339,"")</f>
        <v/>
      </c>
      <c r="H2340" s="259" t="str">
        <f>IF(AND(H2337&lt;&gt;"",H2338&lt;&gt;"",H2339&lt;&gt;""),H2337*H2338*H2339,"")</f>
        <v/>
      </c>
      <c r="I2340" s="259" t="str">
        <f t="shared" ref="I2340:N2340" si="529">IF(AND(I2337&lt;&gt;"",I2338&lt;&gt;"",I2339&lt;&gt;""),I2337*I2338*I2339,"")</f>
        <v/>
      </c>
      <c r="J2340" s="259" t="str">
        <f t="shared" si="529"/>
        <v/>
      </c>
      <c r="K2340" s="259" t="str">
        <f t="shared" si="529"/>
        <v/>
      </c>
      <c r="L2340" s="259" t="str">
        <f t="shared" si="529"/>
        <v/>
      </c>
      <c r="M2340" s="259" t="str">
        <f t="shared" si="529"/>
        <v/>
      </c>
      <c r="N2340" s="259" t="str">
        <f t="shared" si="529"/>
        <v/>
      </c>
      <c r="O2340" s="259" t="str">
        <f>IF(AND(O2337&lt;&gt;"",O2338&lt;&gt;"",O2339&lt;&gt;""),O2337*O2338*O2339,"")</f>
        <v/>
      </c>
      <c r="P2340" s="259" t="str">
        <f t="shared" ref="P2340:AO2340" si="530">IF(AND(P2337&lt;&gt;"",P2338&lt;&gt;"",P2339&lt;&gt;""),P2337*P2338*P2339,"")</f>
        <v/>
      </c>
      <c r="Q2340" s="259" t="str">
        <f t="shared" si="530"/>
        <v/>
      </c>
      <c r="R2340" s="259" t="str">
        <f t="shared" si="530"/>
        <v/>
      </c>
      <c r="S2340" s="259" t="str">
        <f t="shared" si="530"/>
        <v/>
      </c>
      <c r="T2340" s="259" t="str">
        <f t="shared" si="530"/>
        <v/>
      </c>
      <c r="U2340" s="259" t="str">
        <f t="shared" si="530"/>
        <v/>
      </c>
      <c r="V2340" s="259" t="str">
        <f t="shared" si="530"/>
        <v/>
      </c>
      <c r="W2340" s="259" t="str">
        <f t="shared" si="530"/>
        <v/>
      </c>
      <c r="X2340" s="259" t="str">
        <f t="shared" si="530"/>
        <v/>
      </c>
      <c r="Y2340" s="259" t="str">
        <f t="shared" si="530"/>
        <v/>
      </c>
      <c r="Z2340" s="259" t="str">
        <f t="shared" si="530"/>
        <v/>
      </c>
      <c r="AA2340" s="259" t="str">
        <f t="shared" si="530"/>
        <v/>
      </c>
      <c r="AB2340" s="259" t="str">
        <f t="shared" si="530"/>
        <v/>
      </c>
      <c r="AC2340" s="259" t="str">
        <f t="shared" si="530"/>
        <v/>
      </c>
      <c r="AD2340" s="259" t="str">
        <f t="shared" si="530"/>
        <v/>
      </c>
      <c r="AE2340" s="259" t="str">
        <f t="shared" si="530"/>
        <v/>
      </c>
      <c r="AF2340" s="259" t="str">
        <f t="shared" si="530"/>
        <v/>
      </c>
      <c r="AG2340" s="259" t="str">
        <f t="shared" si="530"/>
        <v/>
      </c>
      <c r="AH2340" s="259" t="str">
        <f t="shared" si="530"/>
        <v/>
      </c>
      <c r="AI2340" s="259" t="str">
        <f t="shared" si="530"/>
        <v/>
      </c>
      <c r="AJ2340" s="259" t="str">
        <f t="shared" si="530"/>
        <v/>
      </c>
      <c r="AK2340" s="259" t="str">
        <f t="shared" si="530"/>
        <v/>
      </c>
      <c r="AL2340" s="259" t="str">
        <f t="shared" si="530"/>
        <v/>
      </c>
      <c r="AM2340" s="259" t="str">
        <f t="shared" si="530"/>
        <v/>
      </c>
      <c r="AN2340" s="259" t="str">
        <f t="shared" si="530"/>
        <v/>
      </c>
      <c r="AO2340" s="262" t="str">
        <f t="shared" si="530"/>
        <v/>
      </c>
    </row>
    <row r="2341" spans="2:41" ht="12.45" customHeight="1" x14ac:dyDescent="0.3">
      <c r="B2341" s="456"/>
      <c r="C2341" s="430"/>
      <c r="D2341" s="426" t="s">
        <v>110</v>
      </c>
      <c r="E2341" s="264" t="s">
        <v>46</v>
      </c>
      <c r="F2341" s="203" t="s">
        <v>38</v>
      </c>
      <c r="G2341" s="247"/>
      <c r="H2341" s="247"/>
      <c r="I2341" s="256"/>
      <c r="J2341" s="257"/>
      <c r="K2341" s="257"/>
      <c r="L2341" s="247"/>
      <c r="M2341" s="247"/>
      <c r="N2341" s="250"/>
      <c r="O2341" s="251"/>
      <c r="P2341" s="251"/>
      <c r="Q2341" s="251"/>
      <c r="R2341" s="251"/>
      <c r="S2341" s="251"/>
      <c r="T2341" s="251"/>
      <c r="U2341" s="251"/>
      <c r="V2341" s="251"/>
      <c r="W2341" s="251"/>
      <c r="X2341" s="249"/>
      <c r="Y2341" s="254"/>
      <c r="Z2341" s="249"/>
      <c r="AA2341" s="249"/>
      <c r="AB2341" s="254"/>
      <c r="AC2341" s="249"/>
      <c r="AD2341" s="252"/>
      <c r="AE2341" s="258"/>
      <c r="AF2341" s="249"/>
      <c r="AG2341" s="249"/>
      <c r="AH2341" s="249"/>
      <c r="AI2341" s="249"/>
      <c r="AJ2341" s="249"/>
      <c r="AK2341" s="249"/>
      <c r="AL2341" s="249"/>
      <c r="AM2341" s="249"/>
      <c r="AN2341" s="254"/>
      <c r="AO2341" s="255"/>
    </row>
    <row r="2342" spans="2:41" ht="12.45" customHeight="1" x14ac:dyDescent="0.3">
      <c r="B2342" s="456"/>
      <c r="C2342" s="430"/>
      <c r="D2342" s="424"/>
      <c r="E2342" s="245" t="s">
        <v>109</v>
      </c>
      <c r="F2342" s="203" t="s">
        <v>38</v>
      </c>
      <c r="G2342" s="246"/>
      <c r="H2342" s="203"/>
      <c r="I2342" s="231"/>
      <c r="J2342" s="203"/>
      <c r="K2342" s="218"/>
      <c r="L2342" s="247"/>
      <c r="M2342" s="247"/>
      <c r="N2342" s="203"/>
      <c r="O2342" s="236"/>
      <c r="P2342" s="236"/>
      <c r="Q2342" s="236"/>
      <c r="R2342" s="236"/>
      <c r="S2342" s="236"/>
      <c r="T2342" s="236"/>
      <c r="U2342" s="236"/>
      <c r="V2342" s="236"/>
      <c r="W2342" s="236"/>
      <c r="X2342" s="236"/>
      <c r="Y2342" s="240"/>
      <c r="Z2342" s="236"/>
      <c r="AA2342" s="236"/>
      <c r="AB2342" s="240"/>
      <c r="AC2342" s="249"/>
      <c r="AD2342" s="252"/>
      <c r="AE2342" s="253"/>
      <c r="AF2342" s="236"/>
      <c r="AG2342" s="249"/>
      <c r="AH2342" s="249"/>
      <c r="AI2342" s="249"/>
      <c r="AJ2342" s="249"/>
      <c r="AK2342" s="249"/>
      <c r="AL2342" s="249"/>
      <c r="AM2342" s="236"/>
      <c r="AN2342" s="240"/>
      <c r="AO2342" s="242"/>
    </row>
    <row r="2343" spans="2:41" ht="12.45" customHeight="1" x14ac:dyDescent="0.3">
      <c r="B2343" s="456"/>
      <c r="C2343" s="430"/>
      <c r="D2343" s="424"/>
      <c r="E2343" s="243" t="s">
        <v>127</v>
      </c>
      <c r="F2343" s="203" t="s">
        <v>38</v>
      </c>
      <c r="G2343" s="202"/>
      <c r="H2343" s="203"/>
      <c r="I2343" s="203"/>
      <c r="J2343" s="203"/>
      <c r="K2343" s="218"/>
      <c r="L2343" s="203"/>
      <c r="M2343" s="203"/>
      <c r="N2343" s="203"/>
      <c r="O2343" s="236"/>
      <c r="P2343" s="236"/>
      <c r="Q2343" s="236"/>
      <c r="R2343" s="236"/>
      <c r="S2343" s="236"/>
      <c r="T2343" s="236"/>
      <c r="U2343" s="236"/>
      <c r="V2343" s="236"/>
      <c r="W2343" s="236"/>
      <c r="X2343" s="236"/>
      <c r="Y2343" s="240"/>
      <c r="Z2343" s="236"/>
      <c r="AA2343" s="236"/>
      <c r="AB2343" s="240"/>
      <c r="AC2343" s="236"/>
      <c r="AD2343" s="237"/>
      <c r="AE2343" s="263"/>
      <c r="AF2343" s="236"/>
      <c r="AG2343" s="236"/>
      <c r="AH2343" s="236"/>
      <c r="AI2343" s="236"/>
      <c r="AJ2343" s="236"/>
      <c r="AK2343" s="236"/>
      <c r="AL2343" s="236"/>
      <c r="AM2343" s="236"/>
      <c r="AN2343" s="240"/>
      <c r="AO2343" s="242"/>
    </row>
    <row r="2344" spans="2:41" ht="12.45" customHeight="1" x14ac:dyDescent="0.3">
      <c r="B2344" s="456"/>
      <c r="C2344" s="430"/>
      <c r="D2344" s="425"/>
      <c r="E2344" s="221" t="s">
        <v>126</v>
      </c>
      <c r="F2344" s="321" t="s">
        <v>38</v>
      </c>
      <c r="G2344" s="259" t="str">
        <f>IF(AND(G2341&lt;&gt;"",G2342&lt;&gt;"",G2343&lt;&gt;""),G2341*G2342*G2343,"")</f>
        <v/>
      </c>
      <c r="H2344" s="259" t="str">
        <f>IF(AND(H2341&lt;&gt;"",H2342&lt;&gt;"",H2343&lt;&gt;""),H2341*H2342*H2343,"")</f>
        <v/>
      </c>
      <c r="I2344" s="259" t="str">
        <f t="shared" ref="I2344:AO2344" si="531">IF(AND(I2341&lt;&gt;"",I2342&lt;&gt;"",I2343&lt;&gt;""),I2341*I2342*I2343,"")</f>
        <v/>
      </c>
      <c r="J2344" s="259" t="str">
        <f t="shared" si="531"/>
        <v/>
      </c>
      <c r="K2344" s="259" t="str">
        <f t="shared" si="531"/>
        <v/>
      </c>
      <c r="L2344" s="259" t="str">
        <f t="shared" si="531"/>
        <v/>
      </c>
      <c r="M2344" s="259" t="str">
        <f t="shared" si="531"/>
        <v/>
      </c>
      <c r="N2344" s="259" t="str">
        <f t="shared" si="531"/>
        <v/>
      </c>
      <c r="O2344" s="259" t="str">
        <f t="shared" si="531"/>
        <v/>
      </c>
      <c r="P2344" s="259" t="str">
        <f t="shared" si="531"/>
        <v/>
      </c>
      <c r="Q2344" s="259" t="str">
        <f t="shared" si="531"/>
        <v/>
      </c>
      <c r="R2344" s="259" t="str">
        <f t="shared" si="531"/>
        <v/>
      </c>
      <c r="S2344" s="259" t="str">
        <f t="shared" si="531"/>
        <v/>
      </c>
      <c r="T2344" s="259" t="str">
        <f t="shared" si="531"/>
        <v/>
      </c>
      <c r="U2344" s="259" t="str">
        <f t="shared" si="531"/>
        <v/>
      </c>
      <c r="V2344" s="259" t="str">
        <f t="shared" si="531"/>
        <v/>
      </c>
      <c r="W2344" s="259" t="str">
        <f t="shared" si="531"/>
        <v/>
      </c>
      <c r="X2344" s="259" t="str">
        <f t="shared" si="531"/>
        <v/>
      </c>
      <c r="Y2344" s="259" t="str">
        <f t="shared" si="531"/>
        <v/>
      </c>
      <c r="Z2344" s="259" t="str">
        <f t="shared" si="531"/>
        <v/>
      </c>
      <c r="AA2344" s="259" t="str">
        <f t="shared" si="531"/>
        <v/>
      </c>
      <c r="AB2344" s="259" t="str">
        <f t="shared" si="531"/>
        <v/>
      </c>
      <c r="AC2344" s="259" t="str">
        <f t="shared" si="531"/>
        <v/>
      </c>
      <c r="AD2344" s="259" t="str">
        <f t="shared" si="531"/>
        <v/>
      </c>
      <c r="AE2344" s="259" t="str">
        <f t="shared" si="531"/>
        <v/>
      </c>
      <c r="AF2344" s="259" t="str">
        <f t="shared" si="531"/>
        <v/>
      </c>
      <c r="AG2344" s="259" t="str">
        <f t="shared" si="531"/>
        <v/>
      </c>
      <c r="AH2344" s="259" t="str">
        <f t="shared" si="531"/>
        <v/>
      </c>
      <c r="AI2344" s="259" t="str">
        <f t="shared" si="531"/>
        <v/>
      </c>
      <c r="AJ2344" s="259" t="str">
        <f t="shared" si="531"/>
        <v/>
      </c>
      <c r="AK2344" s="259" t="str">
        <f t="shared" si="531"/>
        <v/>
      </c>
      <c r="AL2344" s="259" t="str">
        <f t="shared" si="531"/>
        <v/>
      </c>
      <c r="AM2344" s="259" t="str">
        <f t="shared" si="531"/>
        <v/>
      </c>
      <c r="AN2344" s="259" t="str">
        <f t="shared" si="531"/>
        <v/>
      </c>
      <c r="AO2344" s="262" t="str">
        <f t="shared" si="531"/>
        <v/>
      </c>
    </row>
    <row r="2345" spans="2:41" ht="12.45" customHeight="1" x14ac:dyDescent="0.3">
      <c r="B2345" s="456"/>
      <c r="C2345" s="430"/>
      <c r="D2345" s="426" t="s">
        <v>110</v>
      </c>
      <c r="E2345" s="264" t="s">
        <v>46</v>
      </c>
      <c r="F2345" s="203" t="s">
        <v>38</v>
      </c>
      <c r="G2345" s="247"/>
      <c r="H2345" s="247"/>
      <c r="I2345" s="256"/>
      <c r="J2345" s="257"/>
      <c r="K2345" s="257"/>
      <c r="L2345" s="247"/>
      <c r="M2345" s="247"/>
      <c r="N2345" s="250"/>
      <c r="O2345" s="251"/>
      <c r="P2345" s="251"/>
      <c r="Q2345" s="251"/>
      <c r="R2345" s="251"/>
      <c r="S2345" s="251"/>
      <c r="T2345" s="251"/>
      <c r="U2345" s="251"/>
      <c r="V2345" s="251"/>
      <c r="W2345" s="251"/>
      <c r="X2345" s="249"/>
      <c r="Y2345" s="254"/>
      <c r="Z2345" s="249"/>
      <c r="AA2345" s="249"/>
      <c r="AB2345" s="254"/>
      <c r="AC2345" s="249"/>
      <c r="AD2345" s="252"/>
      <c r="AE2345" s="258"/>
      <c r="AF2345" s="249"/>
      <c r="AG2345" s="249"/>
      <c r="AH2345" s="249"/>
      <c r="AI2345" s="249"/>
      <c r="AJ2345" s="249"/>
      <c r="AK2345" s="249"/>
      <c r="AL2345" s="249"/>
      <c r="AM2345" s="249"/>
      <c r="AN2345" s="254"/>
      <c r="AO2345" s="255"/>
    </row>
    <row r="2346" spans="2:41" ht="12.45" customHeight="1" x14ac:dyDescent="0.3">
      <c r="B2346" s="456"/>
      <c r="C2346" s="430"/>
      <c r="D2346" s="424"/>
      <c r="E2346" s="245" t="s">
        <v>109</v>
      </c>
      <c r="F2346" s="203" t="s">
        <v>38</v>
      </c>
      <c r="G2346" s="246"/>
      <c r="H2346" s="203"/>
      <c r="I2346" s="231"/>
      <c r="J2346" s="203"/>
      <c r="K2346" s="218"/>
      <c r="L2346" s="247"/>
      <c r="M2346" s="247"/>
      <c r="N2346" s="203"/>
      <c r="O2346" s="236"/>
      <c r="P2346" s="236"/>
      <c r="Q2346" s="236"/>
      <c r="R2346" s="236"/>
      <c r="S2346" s="236"/>
      <c r="T2346" s="236"/>
      <c r="U2346" s="236"/>
      <c r="V2346" s="236"/>
      <c r="W2346" s="236"/>
      <c r="X2346" s="236"/>
      <c r="Y2346" s="240"/>
      <c r="Z2346" s="236"/>
      <c r="AA2346" s="236"/>
      <c r="AB2346" s="240"/>
      <c r="AC2346" s="249"/>
      <c r="AD2346" s="252"/>
      <c r="AE2346" s="253"/>
      <c r="AF2346" s="236"/>
      <c r="AG2346" s="249"/>
      <c r="AH2346" s="249"/>
      <c r="AI2346" s="249"/>
      <c r="AJ2346" s="249"/>
      <c r="AK2346" s="249"/>
      <c r="AL2346" s="249"/>
      <c r="AM2346" s="236"/>
      <c r="AN2346" s="240"/>
      <c r="AO2346" s="242"/>
    </row>
    <row r="2347" spans="2:41" ht="12.45" customHeight="1" x14ac:dyDescent="0.3">
      <c r="B2347" s="456"/>
      <c r="C2347" s="430"/>
      <c r="D2347" s="424"/>
      <c r="E2347" s="243" t="s">
        <v>127</v>
      </c>
      <c r="F2347" s="203" t="s">
        <v>38</v>
      </c>
      <c r="G2347" s="202"/>
      <c r="H2347" s="203"/>
      <c r="I2347" s="203"/>
      <c r="J2347" s="203"/>
      <c r="K2347" s="218"/>
      <c r="L2347" s="203"/>
      <c r="M2347" s="203"/>
      <c r="N2347" s="203"/>
      <c r="O2347" s="236"/>
      <c r="P2347" s="236"/>
      <c r="Q2347" s="236"/>
      <c r="R2347" s="236"/>
      <c r="S2347" s="236"/>
      <c r="T2347" s="236"/>
      <c r="U2347" s="236"/>
      <c r="V2347" s="236"/>
      <c r="W2347" s="236"/>
      <c r="X2347" s="236"/>
      <c r="Y2347" s="240"/>
      <c r="Z2347" s="236"/>
      <c r="AA2347" s="236"/>
      <c r="AB2347" s="240"/>
      <c r="AC2347" s="236"/>
      <c r="AD2347" s="237"/>
      <c r="AE2347" s="263"/>
      <c r="AF2347" s="236"/>
      <c r="AG2347" s="236"/>
      <c r="AH2347" s="236"/>
      <c r="AI2347" s="236"/>
      <c r="AJ2347" s="236"/>
      <c r="AK2347" s="236"/>
      <c r="AL2347" s="236"/>
      <c r="AM2347" s="236"/>
      <c r="AN2347" s="240"/>
      <c r="AO2347" s="242"/>
    </row>
    <row r="2348" spans="2:41" ht="12.45" customHeight="1" x14ac:dyDescent="0.3">
      <c r="B2348" s="456"/>
      <c r="C2348" s="430"/>
      <c r="D2348" s="425"/>
      <c r="E2348" s="188" t="s">
        <v>126</v>
      </c>
      <c r="F2348" s="321" t="s">
        <v>38</v>
      </c>
      <c r="G2348" s="259" t="str">
        <f>IF(AND(G2345&lt;&gt;"",G2346&lt;&gt;"",G2347&lt;&gt;""),G2345*G2346*G2347,"")</f>
        <v/>
      </c>
      <c r="H2348" s="259" t="str">
        <f>IF(AND(H2345&lt;&gt;"",H2346&lt;&gt;"",H2347&lt;&gt;""),H2345*H2346*H2347,"")</f>
        <v/>
      </c>
      <c r="I2348" s="259" t="str">
        <f t="shared" ref="I2348:AO2348" si="532">IF(AND(I2345&lt;&gt;"",I2346&lt;&gt;"",I2347&lt;&gt;""),I2345*I2346*I2347,"")</f>
        <v/>
      </c>
      <c r="J2348" s="259" t="str">
        <f t="shared" si="532"/>
        <v/>
      </c>
      <c r="K2348" s="259" t="str">
        <f t="shared" si="532"/>
        <v/>
      </c>
      <c r="L2348" s="259" t="str">
        <f t="shared" si="532"/>
        <v/>
      </c>
      <c r="M2348" s="259" t="str">
        <f t="shared" si="532"/>
        <v/>
      </c>
      <c r="N2348" s="259" t="str">
        <f t="shared" si="532"/>
        <v/>
      </c>
      <c r="O2348" s="259" t="str">
        <f t="shared" si="532"/>
        <v/>
      </c>
      <c r="P2348" s="259" t="str">
        <f t="shared" si="532"/>
        <v/>
      </c>
      <c r="Q2348" s="259" t="str">
        <f t="shared" si="532"/>
        <v/>
      </c>
      <c r="R2348" s="259" t="str">
        <f t="shared" si="532"/>
        <v/>
      </c>
      <c r="S2348" s="259" t="str">
        <f t="shared" si="532"/>
        <v/>
      </c>
      <c r="T2348" s="259" t="str">
        <f t="shared" si="532"/>
        <v/>
      </c>
      <c r="U2348" s="259" t="str">
        <f t="shared" si="532"/>
        <v/>
      </c>
      <c r="V2348" s="259" t="str">
        <f t="shared" si="532"/>
        <v/>
      </c>
      <c r="W2348" s="259" t="str">
        <f t="shared" si="532"/>
        <v/>
      </c>
      <c r="X2348" s="259" t="str">
        <f t="shared" si="532"/>
        <v/>
      </c>
      <c r="Y2348" s="259" t="str">
        <f t="shared" si="532"/>
        <v/>
      </c>
      <c r="Z2348" s="259" t="str">
        <f t="shared" si="532"/>
        <v/>
      </c>
      <c r="AA2348" s="259" t="str">
        <f t="shared" si="532"/>
        <v/>
      </c>
      <c r="AB2348" s="259" t="str">
        <f t="shared" si="532"/>
        <v/>
      </c>
      <c r="AC2348" s="259" t="str">
        <f t="shared" si="532"/>
        <v/>
      </c>
      <c r="AD2348" s="259" t="str">
        <f t="shared" si="532"/>
        <v/>
      </c>
      <c r="AE2348" s="259" t="str">
        <f t="shared" si="532"/>
        <v/>
      </c>
      <c r="AF2348" s="259" t="str">
        <f t="shared" si="532"/>
        <v/>
      </c>
      <c r="AG2348" s="259" t="str">
        <f t="shared" si="532"/>
        <v/>
      </c>
      <c r="AH2348" s="259" t="str">
        <f t="shared" si="532"/>
        <v/>
      </c>
      <c r="AI2348" s="259" t="str">
        <f t="shared" si="532"/>
        <v/>
      </c>
      <c r="AJ2348" s="259" t="str">
        <f t="shared" si="532"/>
        <v/>
      </c>
      <c r="AK2348" s="259" t="str">
        <f t="shared" si="532"/>
        <v/>
      </c>
      <c r="AL2348" s="259" t="str">
        <f t="shared" si="532"/>
        <v/>
      </c>
      <c r="AM2348" s="259" t="str">
        <f t="shared" si="532"/>
        <v/>
      </c>
      <c r="AN2348" s="259" t="str">
        <f t="shared" si="532"/>
        <v/>
      </c>
      <c r="AO2348" s="262" t="str">
        <f t="shared" si="532"/>
        <v/>
      </c>
    </row>
    <row r="2349" spans="2:41" ht="12.45" customHeight="1" x14ac:dyDescent="0.3">
      <c r="B2349" s="456"/>
      <c r="C2349" s="430"/>
      <c r="D2349" s="426" t="s">
        <v>110</v>
      </c>
      <c r="E2349" s="264" t="s">
        <v>46</v>
      </c>
      <c r="F2349" s="203" t="s">
        <v>38</v>
      </c>
      <c r="G2349" s="247"/>
      <c r="H2349" s="247"/>
      <c r="I2349" s="256"/>
      <c r="J2349" s="257"/>
      <c r="K2349" s="257"/>
      <c r="L2349" s="247"/>
      <c r="M2349" s="247"/>
      <c r="N2349" s="250"/>
      <c r="O2349" s="251"/>
      <c r="P2349" s="251"/>
      <c r="Q2349" s="251"/>
      <c r="R2349" s="251"/>
      <c r="S2349" s="251"/>
      <c r="T2349" s="251"/>
      <c r="U2349" s="251"/>
      <c r="V2349" s="251"/>
      <c r="W2349" s="251"/>
      <c r="X2349" s="249"/>
      <c r="Y2349" s="254"/>
      <c r="Z2349" s="249"/>
      <c r="AA2349" s="249"/>
      <c r="AB2349" s="254"/>
      <c r="AC2349" s="249"/>
      <c r="AD2349" s="252"/>
      <c r="AE2349" s="258"/>
      <c r="AF2349" s="249"/>
      <c r="AG2349" s="249"/>
      <c r="AH2349" s="249"/>
      <c r="AI2349" s="249"/>
      <c r="AJ2349" s="249"/>
      <c r="AK2349" s="249"/>
      <c r="AL2349" s="249"/>
      <c r="AM2349" s="249"/>
      <c r="AN2349" s="254"/>
      <c r="AO2349" s="255"/>
    </row>
    <row r="2350" spans="2:41" ht="12.45" customHeight="1" x14ac:dyDescent="0.3">
      <c r="B2350" s="456"/>
      <c r="C2350" s="430"/>
      <c r="D2350" s="424"/>
      <c r="E2350" s="245" t="s">
        <v>109</v>
      </c>
      <c r="F2350" s="203" t="s">
        <v>38</v>
      </c>
      <c r="G2350" s="246"/>
      <c r="H2350" s="203"/>
      <c r="I2350" s="231"/>
      <c r="J2350" s="203"/>
      <c r="K2350" s="218"/>
      <c r="L2350" s="247"/>
      <c r="M2350" s="247"/>
      <c r="N2350" s="203"/>
      <c r="O2350" s="236"/>
      <c r="P2350" s="236"/>
      <c r="Q2350" s="236"/>
      <c r="R2350" s="236"/>
      <c r="S2350" s="236"/>
      <c r="T2350" s="236"/>
      <c r="U2350" s="236"/>
      <c r="V2350" s="236"/>
      <c r="W2350" s="236"/>
      <c r="X2350" s="236"/>
      <c r="Y2350" s="240"/>
      <c r="Z2350" s="236"/>
      <c r="AA2350" s="236"/>
      <c r="AB2350" s="240"/>
      <c r="AC2350" s="249"/>
      <c r="AD2350" s="252"/>
      <c r="AE2350" s="253"/>
      <c r="AF2350" s="236"/>
      <c r="AG2350" s="249"/>
      <c r="AH2350" s="249"/>
      <c r="AI2350" s="249"/>
      <c r="AJ2350" s="249"/>
      <c r="AK2350" s="249"/>
      <c r="AL2350" s="249"/>
      <c r="AM2350" s="236"/>
      <c r="AN2350" s="240"/>
      <c r="AO2350" s="242"/>
    </row>
    <row r="2351" spans="2:41" ht="12.45" customHeight="1" x14ac:dyDescent="0.3">
      <c r="B2351" s="456"/>
      <c r="C2351" s="430"/>
      <c r="D2351" s="424"/>
      <c r="E2351" s="243" t="s">
        <v>127</v>
      </c>
      <c r="F2351" s="203" t="s">
        <v>38</v>
      </c>
      <c r="G2351" s="202"/>
      <c r="H2351" s="203"/>
      <c r="I2351" s="203"/>
      <c r="J2351" s="203"/>
      <c r="K2351" s="218"/>
      <c r="L2351" s="203"/>
      <c r="M2351" s="203"/>
      <c r="N2351" s="203"/>
      <c r="O2351" s="236"/>
      <c r="P2351" s="236"/>
      <c r="Q2351" s="236"/>
      <c r="R2351" s="236"/>
      <c r="S2351" s="236"/>
      <c r="T2351" s="236"/>
      <c r="U2351" s="236"/>
      <c r="V2351" s="236"/>
      <c r="W2351" s="236"/>
      <c r="X2351" s="236"/>
      <c r="Y2351" s="240"/>
      <c r="Z2351" s="236"/>
      <c r="AA2351" s="236"/>
      <c r="AB2351" s="240"/>
      <c r="AC2351" s="236"/>
      <c r="AD2351" s="237"/>
      <c r="AE2351" s="263"/>
      <c r="AF2351" s="236"/>
      <c r="AG2351" s="236"/>
      <c r="AH2351" s="236"/>
      <c r="AI2351" s="236"/>
      <c r="AJ2351" s="236"/>
      <c r="AK2351" s="236"/>
      <c r="AL2351" s="236"/>
      <c r="AM2351" s="236"/>
      <c r="AN2351" s="240"/>
      <c r="AO2351" s="242"/>
    </row>
    <row r="2352" spans="2:41" ht="12.45" customHeight="1" thickBot="1" x14ac:dyDescent="0.35">
      <c r="B2352" s="456"/>
      <c r="C2352" s="431"/>
      <c r="D2352" s="428"/>
      <c r="E2352" s="189" t="s">
        <v>126</v>
      </c>
      <c r="F2352" s="321" t="s">
        <v>38</v>
      </c>
      <c r="G2352" s="265" t="str">
        <f>IF(AND(G2349&lt;&gt;"",G2350&lt;&gt;"",G2351&lt;&gt;""),G2349*G2350*G2351,"")</f>
        <v/>
      </c>
      <c r="H2352" s="265" t="str">
        <f>IF(AND(H2349&lt;&gt;"",H2350&lt;&gt;"",H2351&lt;&gt;""),H2349*H2350*H2351,"")</f>
        <v/>
      </c>
      <c r="I2352" s="265" t="str">
        <f t="shared" ref="I2352:M2352" si="533">IF(AND(I2349&lt;&gt;"",I2350&lt;&gt;"",I2351&lt;&gt;""),I2349*I2350*I2351,"")</f>
        <v/>
      </c>
      <c r="J2352" s="265" t="str">
        <f t="shared" si="533"/>
        <v/>
      </c>
      <c r="K2352" s="265" t="str">
        <f t="shared" si="533"/>
        <v/>
      </c>
      <c r="L2352" s="265" t="str">
        <f t="shared" si="533"/>
        <v/>
      </c>
      <c r="M2352" s="265" t="str">
        <f t="shared" si="533"/>
        <v/>
      </c>
      <c r="N2352" s="265" t="str">
        <f>IF(AND(N2349&lt;&gt;"",N2350&lt;&gt;"",N2351&lt;&gt;""),N2349*N2350*N2351,"")</f>
        <v/>
      </c>
      <c r="O2352" s="265" t="str">
        <f t="shared" ref="O2352:AO2352" si="534">IF(AND(O2349&lt;&gt;"",O2350&lt;&gt;"",O2351&lt;&gt;""),O2349*O2350*O2351,"")</f>
        <v/>
      </c>
      <c r="P2352" s="265" t="str">
        <f t="shared" si="534"/>
        <v/>
      </c>
      <c r="Q2352" s="265" t="str">
        <f t="shared" si="534"/>
        <v/>
      </c>
      <c r="R2352" s="265" t="str">
        <f t="shared" si="534"/>
        <v/>
      </c>
      <c r="S2352" s="265" t="str">
        <f t="shared" si="534"/>
        <v/>
      </c>
      <c r="T2352" s="265" t="str">
        <f t="shared" si="534"/>
        <v/>
      </c>
      <c r="U2352" s="265" t="str">
        <f t="shared" si="534"/>
        <v/>
      </c>
      <c r="V2352" s="265" t="str">
        <f t="shared" si="534"/>
        <v/>
      </c>
      <c r="W2352" s="265" t="str">
        <f t="shared" si="534"/>
        <v/>
      </c>
      <c r="X2352" s="265" t="str">
        <f t="shared" si="534"/>
        <v/>
      </c>
      <c r="Y2352" s="265" t="str">
        <f t="shared" si="534"/>
        <v/>
      </c>
      <c r="Z2352" s="265" t="str">
        <f t="shared" si="534"/>
        <v/>
      </c>
      <c r="AA2352" s="265" t="str">
        <f t="shared" si="534"/>
        <v/>
      </c>
      <c r="AB2352" s="265" t="str">
        <f t="shared" si="534"/>
        <v/>
      </c>
      <c r="AC2352" s="265" t="str">
        <f t="shared" si="534"/>
        <v/>
      </c>
      <c r="AD2352" s="265" t="str">
        <f t="shared" si="534"/>
        <v/>
      </c>
      <c r="AE2352" s="265" t="str">
        <f t="shared" si="534"/>
        <v/>
      </c>
      <c r="AF2352" s="265" t="str">
        <f t="shared" si="534"/>
        <v/>
      </c>
      <c r="AG2352" s="265" t="str">
        <f t="shared" si="534"/>
        <v/>
      </c>
      <c r="AH2352" s="265" t="str">
        <f t="shared" si="534"/>
        <v/>
      </c>
      <c r="AI2352" s="265" t="str">
        <f t="shared" si="534"/>
        <v/>
      </c>
      <c r="AJ2352" s="265" t="str">
        <f t="shared" si="534"/>
        <v/>
      </c>
      <c r="AK2352" s="265" t="str">
        <f t="shared" si="534"/>
        <v/>
      </c>
      <c r="AL2352" s="265" t="str">
        <f t="shared" si="534"/>
        <v/>
      </c>
      <c r="AM2352" s="265" t="str">
        <f t="shared" si="534"/>
        <v/>
      </c>
      <c r="AN2352" s="265" t="str">
        <f t="shared" si="534"/>
        <v/>
      </c>
      <c r="AO2352" s="266" t="str">
        <f t="shared" si="534"/>
        <v/>
      </c>
    </row>
    <row r="2353" spans="2:41" ht="12.45" customHeight="1" x14ac:dyDescent="0.3">
      <c r="B2353" s="456"/>
      <c r="C2353" s="422" t="s">
        <v>113</v>
      </c>
      <c r="D2353" s="424" t="s">
        <v>115</v>
      </c>
      <c r="E2353" s="219" t="s">
        <v>125</v>
      </c>
      <c r="F2353" s="197" t="s">
        <v>38</v>
      </c>
      <c r="G2353" s="197"/>
      <c r="H2353" s="197"/>
      <c r="I2353" s="197"/>
      <c r="J2353" s="197"/>
      <c r="K2353" s="197"/>
      <c r="L2353" s="197"/>
      <c r="M2353" s="197"/>
      <c r="N2353" s="197"/>
      <c r="O2353" s="197"/>
      <c r="P2353" s="197"/>
      <c r="Q2353" s="197"/>
      <c r="R2353" s="197"/>
      <c r="S2353" s="197"/>
      <c r="T2353" s="197"/>
      <c r="U2353" s="197"/>
      <c r="V2353" s="197"/>
      <c r="W2353" s="197"/>
      <c r="X2353" s="197"/>
      <c r="Y2353" s="197"/>
      <c r="Z2353" s="197"/>
      <c r="AA2353" s="197"/>
      <c r="AB2353" s="197"/>
      <c r="AC2353" s="197"/>
      <c r="AD2353" s="197"/>
      <c r="AE2353" s="197"/>
      <c r="AF2353" s="197"/>
      <c r="AG2353" s="197"/>
      <c r="AH2353" s="197"/>
      <c r="AI2353" s="197"/>
      <c r="AJ2353" s="197"/>
      <c r="AK2353" s="197"/>
      <c r="AL2353" s="197"/>
      <c r="AM2353" s="197"/>
      <c r="AN2353" s="197"/>
      <c r="AO2353" s="213"/>
    </row>
    <row r="2354" spans="2:41" ht="12.45" customHeight="1" x14ac:dyDescent="0.3">
      <c r="B2354" s="456"/>
      <c r="C2354" s="422"/>
      <c r="D2354" s="425"/>
      <c r="E2354" s="220" t="s">
        <v>126</v>
      </c>
      <c r="F2354" s="321" t="s">
        <v>38</v>
      </c>
      <c r="G2354" s="198" t="str">
        <f>IF(G2353&lt;&gt;"",G2353*PRINCIPAL!$C$194,"")</f>
        <v/>
      </c>
      <c r="H2354" s="198" t="str">
        <f>IF(H2353&lt;&gt;"",H2353*PRINCIPAL!$C$194,"")</f>
        <v/>
      </c>
      <c r="I2354" s="198" t="str">
        <f>IF(I2353&lt;&gt;"",I2353*PRINCIPAL!$C$194,"")</f>
        <v/>
      </c>
      <c r="J2354" s="198" t="str">
        <f>IF(J2353&lt;&gt;"",J2353*PRINCIPAL!$C$194,"")</f>
        <v/>
      </c>
      <c r="K2354" s="198" t="str">
        <f>IF(K2353&lt;&gt;"",K2353*PRINCIPAL!$C$194,"")</f>
        <v/>
      </c>
      <c r="L2354" s="198" t="str">
        <f>IF(L2353&lt;&gt;"",L2353*PRINCIPAL!$C$194,"")</f>
        <v/>
      </c>
      <c r="M2354" s="198" t="str">
        <f>IF(M2353&lt;&gt;"",M2353*PRINCIPAL!$C$194,"")</f>
        <v/>
      </c>
      <c r="N2354" s="198" t="str">
        <f>IF(N2353&lt;&gt;"",N2353*PRINCIPAL!$C$194,"")</f>
        <v/>
      </c>
      <c r="O2354" s="198" t="str">
        <f>IF(O2353&lt;&gt;"",O2353*PRINCIPAL!$C$194,"")</f>
        <v/>
      </c>
      <c r="P2354" s="198" t="str">
        <f>IF(P2353&lt;&gt;"",P2353*PRINCIPAL!$C$194,"")</f>
        <v/>
      </c>
      <c r="Q2354" s="198" t="str">
        <f>IF(Q2353&lt;&gt;"",Q2353*PRINCIPAL!$C$194,"")</f>
        <v/>
      </c>
      <c r="R2354" s="198" t="str">
        <f>IF(R2353&lt;&gt;"",R2353*PRINCIPAL!$C$194,"")</f>
        <v/>
      </c>
      <c r="S2354" s="198" t="str">
        <f>IF(S2353&lt;&gt;"",S2353*PRINCIPAL!$C$194,"")</f>
        <v/>
      </c>
      <c r="T2354" s="198" t="str">
        <f>IF(T2353&lt;&gt;"",T2353*PRINCIPAL!$C$194,"")</f>
        <v/>
      </c>
      <c r="U2354" s="198" t="str">
        <f>IF(U2353&lt;&gt;"",U2353*PRINCIPAL!$C$194,"")</f>
        <v/>
      </c>
      <c r="V2354" s="198" t="str">
        <f>IF(V2353&lt;&gt;"",V2353*PRINCIPAL!$C$194,"")</f>
        <v/>
      </c>
      <c r="W2354" s="198" t="str">
        <f>IF(W2353&lt;&gt;"",W2353*PRINCIPAL!$C$194,"")</f>
        <v/>
      </c>
      <c r="X2354" s="198" t="str">
        <f>IF(X2353&lt;&gt;"",X2353*PRINCIPAL!$C$194,"")</f>
        <v/>
      </c>
      <c r="Y2354" s="198" t="str">
        <f>IF(Y2353&lt;&gt;"",Y2353*PRINCIPAL!$C$194,"")</f>
        <v/>
      </c>
      <c r="Z2354" s="198" t="str">
        <f>IF(Z2353&lt;&gt;"",Z2353*PRINCIPAL!$C$194,"")</f>
        <v/>
      </c>
      <c r="AA2354" s="198" t="str">
        <f>IF(AA2353&lt;&gt;"",AA2353*PRINCIPAL!$C$194,"")</f>
        <v/>
      </c>
      <c r="AB2354" s="198" t="str">
        <f>IF(AB2353&lt;&gt;"",AB2353*PRINCIPAL!$C$194,"")</f>
        <v/>
      </c>
      <c r="AC2354" s="198" t="str">
        <f>IF(AC2353&lt;&gt;"",AC2353*PRINCIPAL!$C$194,"")</f>
        <v/>
      </c>
      <c r="AD2354" s="198" t="str">
        <f>IF(AD2353&lt;&gt;"",AD2353*PRINCIPAL!$C$194,"")</f>
        <v/>
      </c>
      <c r="AE2354" s="198" t="str">
        <f>IF(AE2353&lt;&gt;"",AE2353*PRINCIPAL!$C$194,"")</f>
        <v/>
      </c>
      <c r="AF2354" s="198" t="str">
        <f>IF(AF2353&lt;&gt;"",AF2353*PRINCIPAL!$C$194,"")</f>
        <v/>
      </c>
      <c r="AG2354" s="198" t="str">
        <f>IF(AG2353&lt;&gt;"",AG2353*PRINCIPAL!$C$194,"")</f>
        <v/>
      </c>
      <c r="AH2354" s="198" t="str">
        <f>IF(AH2353&lt;&gt;"",AH2353*PRINCIPAL!$C$194,"")</f>
        <v/>
      </c>
      <c r="AI2354" s="198" t="str">
        <f>IF(AI2353&lt;&gt;"",AI2353*PRINCIPAL!$C$194,"")</f>
        <v/>
      </c>
      <c r="AJ2354" s="198" t="str">
        <f>IF(AJ2353&lt;&gt;"",AJ2353*PRINCIPAL!$C$194,"")</f>
        <v/>
      </c>
      <c r="AK2354" s="198" t="str">
        <f>IF(AK2353&lt;&gt;"",AK2353*PRINCIPAL!$C$194,"")</f>
        <v/>
      </c>
      <c r="AL2354" s="198" t="str">
        <f>IF(AL2353&lt;&gt;"",AL2353*PRINCIPAL!$C$194,"")</f>
        <v/>
      </c>
      <c r="AM2354" s="198" t="str">
        <f>IF(AM2353&lt;&gt;"",AM2353*PRINCIPAL!$C$194,"")</f>
        <v/>
      </c>
      <c r="AN2354" s="198" t="str">
        <f>IF(AN2353&lt;&gt;"",AN2353*PRINCIPAL!$C$194,"")</f>
        <v/>
      </c>
      <c r="AO2354" s="290" t="str">
        <f>IF(AO2353&lt;&gt;"",AO2353*PRINCIPAL!$C$194,"")</f>
        <v/>
      </c>
    </row>
    <row r="2355" spans="2:41" ht="12.45" customHeight="1" x14ac:dyDescent="0.3">
      <c r="B2355" s="456"/>
      <c r="C2355" s="422"/>
      <c r="D2355" s="426" t="s">
        <v>115</v>
      </c>
      <c r="E2355" s="222" t="s">
        <v>125</v>
      </c>
      <c r="F2355" s="203" t="s">
        <v>38</v>
      </c>
      <c r="G2355" s="203"/>
      <c r="H2355" s="203"/>
      <c r="I2355" s="203"/>
      <c r="J2355" s="203"/>
      <c r="K2355" s="203"/>
      <c r="L2355" s="203"/>
      <c r="M2355" s="203"/>
      <c r="N2355" s="203"/>
      <c r="O2355" s="203"/>
      <c r="P2355" s="203"/>
      <c r="Q2355" s="203"/>
      <c r="R2355" s="203"/>
      <c r="S2355" s="203"/>
      <c r="T2355" s="203"/>
      <c r="U2355" s="203"/>
      <c r="V2355" s="203"/>
      <c r="W2355" s="203"/>
      <c r="X2355" s="203"/>
      <c r="Y2355" s="203"/>
      <c r="Z2355" s="203"/>
      <c r="AA2355" s="203"/>
      <c r="AB2355" s="203"/>
      <c r="AC2355" s="203"/>
      <c r="AD2355" s="203"/>
      <c r="AE2355" s="203"/>
      <c r="AF2355" s="203"/>
      <c r="AG2355" s="203"/>
      <c r="AH2355" s="203"/>
      <c r="AI2355" s="203"/>
      <c r="AJ2355" s="203"/>
      <c r="AK2355" s="203"/>
      <c r="AL2355" s="203"/>
      <c r="AM2355" s="203"/>
      <c r="AN2355" s="203"/>
      <c r="AO2355" s="214"/>
    </row>
    <row r="2356" spans="2:41" ht="12.45" customHeight="1" x14ac:dyDescent="0.3">
      <c r="B2356" s="456"/>
      <c r="C2356" s="422"/>
      <c r="D2356" s="425"/>
      <c r="E2356" s="220" t="s">
        <v>126</v>
      </c>
      <c r="F2356" s="321" t="s">
        <v>38</v>
      </c>
      <c r="G2356" s="204" t="str">
        <f>IF(G2355&lt;&gt;"",G2355*PRINCIPAL!$C$194,"")</f>
        <v/>
      </c>
      <c r="H2356" s="204" t="str">
        <f>IF(H2355&lt;&gt;"",H2355*PRINCIPAL!$C$194,"")</f>
        <v/>
      </c>
      <c r="I2356" s="204" t="str">
        <f>IF(I2355&lt;&gt;"",I2355*PRINCIPAL!$C$194,"")</f>
        <v/>
      </c>
      <c r="J2356" s="204" t="str">
        <f>IF(J2355&lt;&gt;"",J2355*PRINCIPAL!$C$194,"")</f>
        <v/>
      </c>
      <c r="K2356" s="204" t="str">
        <f>IF(K2355&lt;&gt;"",K2355*PRINCIPAL!$C$194,"")</f>
        <v/>
      </c>
      <c r="L2356" s="204" t="str">
        <f>IF(L2355&lt;&gt;"",L2355*PRINCIPAL!$C$194,"")</f>
        <v/>
      </c>
      <c r="M2356" s="204" t="str">
        <f>IF(M2355&lt;&gt;"",M2355*PRINCIPAL!$C$194,"")</f>
        <v/>
      </c>
      <c r="N2356" s="204" t="str">
        <f>IF(N2355&lt;&gt;"",N2355*PRINCIPAL!$C$194,"")</f>
        <v/>
      </c>
      <c r="O2356" s="204" t="str">
        <f>IF(O2355&lt;&gt;"",O2355*PRINCIPAL!$C$194,"")</f>
        <v/>
      </c>
      <c r="P2356" s="204" t="str">
        <f>IF(P2355&lt;&gt;"",P2355*PRINCIPAL!$C$194,"")</f>
        <v/>
      </c>
      <c r="Q2356" s="204" t="str">
        <f>IF(Q2355&lt;&gt;"",Q2355*PRINCIPAL!$C$194,"")</f>
        <v/>
      </c>
      <c r="R2356" s="204" t="str">
        <f>IF(R2355&lt;&gt;"",R2355*PRINCIPAL!$C$194,"")</f>
        <v/>
      </c>
      <c r="S2356" s="204" t="str">
        <f>IF(S2355&lt;&gt;"",S2355*PRINCIPAL!$C$194,"")</f>
        <v/>
      </c>
      <c r="T2356" s="204" t="str">
        <f>IF(T2355&lt;&gt;"",T2355*PRINCIPAL!$C$194,"")</f>
        <v/>
      </c>
      <c r="U2356" s="204" t="str">
        <f>IF(U2355&lt;&gt;"",U2355*PRINCIPAL!$C$194,"")</f>
        <v/>
      </c>
      <c r="V2356" s="204" t="str">
        <f>IF(V2355&lt;&gt;"",V2355*PRINCIPAL!$C$194,"")</f>
        <v/>
      </c>
      <c r="W2356" s="204" t="str">
        <f>IF(W2355&lt;&gt;"",W2355*PRINCIPAL!$C$194,"")</f>
        <v/>
      </c>
      <c r="X2356" s="204" t="str">
        <f>IF(X2355&lt;&gt;"",X2355*PRINCIPAL!$C$194,"")</f>
        <v/>
      </c>
      <c r="Y2356" s="204" t="str">
        <f>IF(Y2355&lt;&gt;"",Y2355*PRINCIPAL!$C$194,"")</f>
        <v/>
      </c>
      <c r="Z2356" s="204" t="str">
        <f>IF(Z2355&lt;&gt;"",Z2355*PRINCIPAL!$C$194,"")</f>
        <v/>
      </c>
      <c r="AA2356" s="204" t="str">
        <f>IF(AA2355&lt;&gt;"",AA2355*PRINCIPAL!$C$194,"")</f>
        <v/>
      </c>
      <c r="AB2356" s="204" t="str">
        <f>IF(AB2355&lt;&gt;"",AB2355*PRINCIPAL!$C$194,"")</f>
        <v/>
      </c>
      <c r="AC2356" s="204" t="str">
        <f>IF(AC2355&lt;&gt;"",AC2355*PRINCIPAL!$C$194,"")</f>
        <v/>
      </c>
      <c r="AD2356" s="204" t="str">
        <f>IF(AD2355&lt;&gt;"",AD2355*PRINCIPAL!$C$194,"")</f>
        <v/>
      </c>
      <c r="AE2356" s="204" t="str">
        <f>IF(AE2355&lt;&gt;"",AE2355*PRINCIPAL!$C$194,"")</f>
        <v/>
      </c>
      <c r="AF2356" s="204" t="str">
        <f>IF(AF2355&lt;&gt;"",AF2355*PRINCIPAL!$C$194,"")</f>
        <v/>
      </c>
      <c r="AG2356" s="204" t="str">
        <f>IF(AG2355&lt;&gt;"",AG2355*PRINCIPAL!$C$194,"")</f>
        <v/>
      </c>
      <c r="AH2356" s="204" t="str">
        <f>IF(AH2355&lt;&gt;"",AH2355*PRINCIPAL!$C$194,"")</f>
        <v/>
      </c>
      <c r="AI2356" s="204" t="str">
        <f>IF(AI2355&lt;&gt;"",AI2355*PRINCIPAL!$C$194,"")</f>
        <v/>
      </c>
      <c r="AJ2356" s="204" t="str">
        <f>IF(AJ2355&lt;&gt;"",AJ2355*PRINCIPAL!$C$194,"")</f>
        <v/>
      </c>
      <c r="AK2356" s="204" t="str">
        <f>IF(AK2355&lt;&gt;"",AK2355*PRINCIPAL!$C$194,"")</f>
        <v/>
      </c>
      <c r="AL2356" s="204" t="str">
        <f>IF(AL2355&lt;&gt;"",AL2355*PRINCIPAL!$C$194,"")</f>
        <v/>
      </c>
      <c r="AM2356" s="204" t="str">
        <f>IF(AM2355&lt;&gt;"",AM2355*PRINCIPAL!$C$194,"")</f>
        <v/>
      </c>
      <c r="AN2356" s="204" t="str">
        <f>IF(AN2355&lt;&gt;"",AN2355*PRINCIPAL!$C$194,"")</f>
        <v/>
      </c>
      <c r="AO2356" s="210" t="str">
        <f>IF(AO2355&lt;&gt;"",AO2355*PRINCIPAL!$C$194,"")</f>
        <v/>
      </c>
    </row>
    <row r="2357" spans="2:41" ht="12.45" customHeight="1" x14ac:dyDescent="0.3">
      <c r="B2357" s="456"/>
      <c r="C2357" s="422"/>
      <c r="D2357" s="426" t="s">
        <v>115</v>
      </c>
      <c r="E2357" s="222" t="s">
        <v>125</v>
      </c>
      <c r="F2357" s="203" t="s">
        <v>38</v>
      </c>
      <c r="G2357" s="203"/>
      <c r="H2357" s="203"/>
      <c r="I2357" s="203"/>
      <c r="J2357" s="203"/>
      <c r="K2357" s="203"/>
      <c r="L2357" s="203"/>
      <c r="M2357" s="203"/>
      <c r="N2357" s="203"/>
      <c r="O2357" s="203"/>
      <c r="P2357" s="203"/>
      <c r="Q2357" s="203"/>
      <c r="R2357" s="203"/>
      <c r="S2357" s="203"/>
      <c r="T2357" s="203"/>
      <c r="U2357" s="203"/>
      <c r="V2357" s="203"/>
      <c r="W2357" s="203"/>
      <c r="X2357" s="203"/>
      <c r="Y2357" s="203"/>
      <c r="Z2357" s="203"/>
      <c r="AA2357" s="203"/>
      <c r="AB2357" s="203"/>
      <c r="AC2357" s="203"/>
      <c r="AD2357" s="203"/>
      <c r="AE2357" s="203"/>
      <c r="AF2357" s="203"/>
      <c r="AG2357" s="203"/>
      <c r="AH2357" s="203"/>
      <c r="AI2357" s="203"/>
      <c r="AJ2357" s="203"/>
      <c r="AK2357" s="203"/>
      <c r="AL2357" s="203"/>
      <c r="AM2357" s="203"/>
      <c r="AN2357" s="203"/>
      <c r="AO2357" s="214"/>
    </row>
    <row r="2358" spans="2:41" ht="12.45" customHeight="1" x14ac:dyDescent="0.3">
      <c r="B2358" s="456"/>
      <c r="C2358" s="422"/>
      <c r="D2358" s="425"/>
      <c r="E2358" s="220" t="s">
        <v>126</v>
      </c>
      <c r="F2358" s="321" t="s">
        <v>38</v>
      </c>
      <c r="G2358" s="204" t="str">
        <f>IF(G2357&lt;&gt;"",G2357*PRINCIPAL!$C$194,"")</f>
        <v/>
      </c>
      <c r="H2358" s="204" t="str">
        <f>IF(H2357&lt;&gt;"",H2357*PRINCIPAL!$C$194,"")</f>
        <v/>
      </c>
      <c r="I2358" s="204" t="str">
        <f>IF(I2357&lt;&gt;"",I2357*PRINCIPAL!$C$194,"")</f>
        <v/>
      </c>
      <c r="J2358" s="204" t="str">
        <f>IF(J2357&lt;&gt;"",J2357*PRINCIPAL!$C$194,"")</f>
        <v/>
      </c>
      <c r="K2358" s="204" t="str">
        <f>IF(K2357&lt;&gt;"",K2357*PRINCIPAL!$C$194,"")</f>
        <v/>
      </c>
      <c r="L2358" s="204" t="str">
        <f>IF(L2357&lt;&gt;"",L2357*PRINCIPAL!$C$194,"")</f>
        <v/>
      </c>
      <c r="M2358" s="204" t="str">
        <f>IF(M2357&lt;&gt;"",M2357*PRINCIPAL!$C$194,"")</f>
        <v/>
      </c>
      <c r="N2358" s="204" t="str">
        <f>IF(N2357&lt;&gt;"",N2357*PRINCIPAL!$C$194,"")</f>
        <v/>
      </c>
      <c r="O2358" s="204" t="str">
        <f>IF(O2357&lt;&gt;"",O2357*PRINCIPAL!$C$194,"")</f>
        <v/>
      </c>
      <c r="P2358" s="204" t="str">
        <f>IF(P2357&lt;&gt;"",P2357*PRINCIPAL!$C$194,"")</f>
        <v/>
      </c>
      <c r="Q2358" s="204" t="str">
        <f>IF(Q2357&lt;&gt;"",Q2357*PRINCIPAL!$C$194,"")</f>
        <v/>
      </c>
      <c r="R2358" s="204" t="str">
        <f>IF(R2357&lt;&gt;"",R2357*PRINCIPAL!$C$194,"")</f>
        <v/>
      </c>
      <c r="S2358" s="204" t="str">
        <f>IF(S2357&lt;&gt;"",S2357*PRINCIPAL!$C$194,"")</f>
        <v/>
      </c>
      <c r="T2358" s="204" t="str">
        <f>IF(T2357&lt;&gt;"",T2357*PRINCIPAL!$C$194,"")</f>
        <v/>
      </c>
      <c r="U2358" s="204" t="str">
        <f>IF(U2357&lt;&gt;"",U2357*PRINCIPAL!$C$194,"")</f>
        <v/>
      </c>
      <c r="V2358" s="204" t="str">
        <f>IF(V2357&lt;&gt;"",V2357*PRINCIPAL!$C$194,"")</f>
        <v/>
      </c>
      <c r="W2358" s="204" t="str">
        <f>IF(W2357&lt;&gt;"",W2357*PRINCIPAL!$C$194,"")</f>
        <v/>
      </c>
      <c r="X2358" s="204" t="str">
        <f>IF(X2357&lt;&gt;"",X2357*PRINCIPAL!$C$194,"")</f>
        <v/>
      </c>
      <c r="Y2358" s="204" t="str">
        <f>IF(Y2357&lt;&gt;"",Y2357*PRINCIPAL!$C$194,"")</f>
        <v/>
      </c>
      <c r="Z2358" s="204" t="str">
        <f>IF(Z2357&lt;&gt;"",Z2357*PRINCIPAL!$C$194,"")</f>
        <v/>
      </c>
      <c r="AA2358" s="204" t="str">
        <f>IF(AA2357&lt;&gt;"",AA2357*PRINCIPAL!$C$194,"")</f>
        <v/>
      </c>
      <c r="AB2358" s="204" t="str">
        <f>IF(AB2357&lt;&gt;"",AB2357*PRINCIPAL!$C$194,"")</f>
        <v/>
      </c>
      <c r="AC2358" s="204" t="str">
        <f>IF(AC2357&lt;&gt;"",AC2357*PRINCIPAL!$C$194,"")</f>
        <v/>
      </c>
      <c r="AD2358" s="204" t="str">
        <f>IF(AD2357&lt;&gt;"",AD2357*PRINCIPAL!$C$194,"")</f>
        <v/>
      </c>
      <c r="AE2358" s="204" t="str">
        <f>IF(AE2357&lt;&gt;"",AE2357*PRINCIPAL!$C$194,"")</f>
        <v/>
      </c>
      <c r="AF2358" s="204" t="str">
        <f>IF(AF2357&lt;&gt;"",AF2357*PRINCIPAL!$C$194,"")</f>
        <v/>
      </c>
      <c r="AG2358" s="204" t="str">
        <f>IF(AG2357&lt;&gt;"",AG2357*PRINCIPAL!$C$194,"")</f>
        <v/>
      </c>
      <c r="AH2358" s="204" t="str">
        <f>IF(AH2357&lt;&gt;"",AH2357*PRINCIPAL!$C$194,"")</f>
        <v/>
      </c>
      <c r="AI2358" s="204" t="str">
        <f>IF(AI2357&lt;&gt;"",AI2357*PRINCIPAL!$C$194,"")</f>
        <v/>
      </c>
      <c r="AJ2358" s="204" t="str">
        <f>IF(AJ2357&lt;&gt;"",AJ2357*PRINCIPAL!$C$194,"")</f>
        <v/>
      </c>
      <c r="AK2358" s="204" t="str">
        <f>IF(AK2357&lt;&gt;"",AK2357*PRINCIPAL!$C$194,"")</f>
        <v/>
      </c>
      <c r="AL2358" s="204" t="str">
        <f>IF(AL2357&lt;&gt;"",AL2357*PRINCIPAL!$C$194,"")</f>
        <v/>
      </c>
      <c r="AM2358" s="204" t="str">
        <f>IF(AM2357&lt;&gt;"",AM2357*PRINCIPAL!$C$194,"")</f>
        <v/>
      </c>
      <c r="AN2358" s="204" t="str">
        <f>IF(AN2357&lt;&gt;"",AN2357*PRINCIPAL!$C$194,"")</f>
        <v/>
      </c>
      <c r="AO2358" s="210" t="str">
        <f>IF(AO2357&lt;&gt;"",AO2357*PRINCIPAL!$C$194,"")</f>
        <v/>
      </c>
    </row>
    <row r="2359" spans="2:41" ht="12.45" customHeight="1" x14ac:dyDescent="0.3">
      <c r="B2359" s="456"/>
      <c r="C2359" s="422"/>
      <c r="D2359" s="426" t="s">
        <v>115</v>
      </c>
      <c r="E2359" s="222" t="s">
        <v>125</v>
      </c>
      <c r="F2359" s="203" t="s">
        <v>38</v>
      </c>
      <c r="G2359" s="203"/>
      <c r="H2359" s="203"/>
      <c r="I2359" s="203"/>
      <c r="J2359" s="203"/>
      <c r="K2359" s="203"/>
      <c r="L2359" s="203"/>
      <c r="M2359" s="203"/>
      <c r="N2359" s="203"/>
      <c r="O2359" s="203"/>
      <c r="P2359" s="203"/>
      <c r="Q2359" s="203"/>
      <c r="R2359" s="203"/>
      <c r="S2359" s="203"/>
      <c r="T2359" s="203"/>
      <c r="U2359" s="203"/>
      <c r="V2359" s="203"/>
      <c r="W2359" s="203"/>
      <c r="X2359" s="203"/>
      <c r="Y2359" s="203"/>
      <c r="Z2359" s="203"/>
      <c r="AA2359" s="203"/>
      <c r="AB2359" s="203"/>
      <c r="AC2359" s="203"/>
      <c r="AD2359" s="203"/>
      <c r="AE2359" s="203"/>
      <c r="AF2359" s="203"/>
      <c r="AG2359" s="203"/>
      <c r="AH2359" s="203"/>
      <c r="AI2359" s="203"/>
      <c r="AJ2359" s="203"/>
      <c r="AK2359" s="203"/>
      <c r="AL2359" s="203"/>
      <c r="AM2359" s="203"/>
      <c r="AN2359" s="203"/>
      <c r="AO2359" s="214"/>
    </row>
    <row r="2360" spans="2:41" ht="12.45" customHeight="1" x14ac:dyDescent="0.3">
      <c r="B2360" s="456"/>
      <c r="C2360" s="422"/>
      <c r="D2360" s="425"/>
      <c r="E2360" s="220" t="s">
        <v>126</v>
      </c>
      <c r="F2360" s="321" t="s">
        <v>38</v>
      </c>
      <c r="G2360" s="204" t="str">
        <f>IF(G2359&lt;&gt;"",G2359*PRINCIPAL!$C$194,"")</f>
        <v/>
      </c>
      <c r="H2360" s="204" t="str">
        <f>IF(H2359&lt;&gt;"",H2359*PRINCIPAL!$C$194,"")</f>
        <v/>
      </c>
      <c r="I2360" s="204" t="str">
        <f>IF(I2359&lt;&gt;"",I2359*PRINCIPAL!$C$194,"")</f>
        <v/>
      </c>
      <c r="J2360" s="204" t="str">
        <f>IF(J2359&lt;&gt;"",J2359*PRINCIPAL!$C$194,"")</f>
        <v/>
      </c>
      <c r="K2360" s="204" t="str">
        <f>IF(K2359&lt;&gt;"",K2359*PRINCIPAL!$C$194,"")</f>
        <v/>
      </c>
      <c r="L2360" s="204" t="str">
        <f>IF(L2359&lt;&gt;"",L2359*PRINCIPAL!$C$194,"")</f>
        <v/>
      </c>
      <c r="M2360" s="204" t="str">
        <f>IF(M2359&lt;&gt;"",M2359*PRINCIPAL!$C$194,"")</f>
        <v/>
      </c>
      <c r="N2360" s="204" t="str">
        <f>IF(N2359&lt;&gt;"",N2359*PRINCIPAL!$C$194,"")</f>
        <v/>
      </c>
      <c r="O2360" s="204" t="str">
        <f>IF(O2359&lt;&gt;"",O2359*PRINCIPAL!$C$194,"")</f>
        <v/>
      </c>
      <c r="P2360" s="204" t="str">
        <f>IF(P2359&lt;&gt;"",P2359*PRINCIPAL!$C$194,"")</f>
        <v/>
      </c>
      <c r="Q2360" s="204" t="str">
        <f>IF(Q2359&lt;&gt;"",Q2359*PRINCIPAL!$C$194,"")</f>
        <v/>
      </c>
      <c r="R2360" s="204" t="str">
        <f>IF(R2359&lt;&gt;"",R2359*PRINCIPAL!$C$194,"")</f>
        <v/>
      </c>
      <c r="S2360" s="204" t="str">
        <f>IF(S2359&lt;&gt;"",S2359*PRINCIPAL!$C$194,"")</f>
        <v/>
      </c>
      <c r="T2360" s="204" t="str">
        <f>IF(T2359&lt;&gt;"",T2359*PRINCIPAL!$C$194,"")</f>
        <v/>
      </c>
      <c r="U2360" s="204" t="str">
        <f>IF(U2359&lt;&gt;"",U2359*PRINCIPAL!$C$194,"")</f>
        <v/>
      </c>
      <c r="V2360" s="204" t="str">
        <f>IF(V2359&lt;&gt;"",V2359*PRINCIPAL!$C$194,"")</f>
        <v/>
      </c>
      <c r="W2360" s="204" t="str">
        <f>IF(W2359&lt;&gt;"",W2359*PRINCIPAL!$C$194,"")</f>
        <v/>
      </c>
      <c r="X2360" s="204" t="str">
        <f>IF(X2359&lt;&gt;"",X2359*PRINCIPAL!$C$194,"")</f>
        <v/>
      </c>
      <c r="Y2360" s="204" t="str">
        <f>IF(Y2359&lt;&gt;"",Y2359*PRINCIPAL!$C$194,"")</f>
        <v/>
      </c>
      <c r="Z2360" s="204" t="str">
        <f>IF(Z2359&lt;&gt;"",Z2359*PRINCIPAL!$C$194,"")</f>
        <v/>
      </c>
      <c r="AA2360" s="204" t="str">
        <f>IF(AA2359&lt;&gt;"",AA2359*PRINCIPAL!$C$194,"")</f>
        <v/>
      </c>
      <c r="AB2360" s="204" t="str">
        <f>IF(AB2359&lt;&gt;"",AB2359*PRINCIPAL!$C$194,"")</f>
        <v/>
      </c>
      <c r="AC2360" s="204" t="str">
        <f>IF(AC2359&lt;&gt;"",AC2359*PRINCIPAL!$C$194,"")</f>
        <v/>
      </c>
      <c r="AD2360" s="204" t="str">
        <f>IF(AD2359&lt;&gt;"",AD2359*PRINCIPAL!$C$194,"")</f>
        <v/>
      </c>
      <c r="AE2360" s="204" t="str">
        <f>IF(AE2359&lt;&gt;"",AE2359*PRINCIPAL!$C$194,"")</f>
        <v/>
      </c>
      <c r="AF2360" s="204" t="str">
        <f>IF(AF2359&lt;&gt;"",AF2359*PRINCIPAL!$C$194,"")</f>
        <v/>
      </c>
      <c r="AG2360" s="204" t="str">
        <f>IF(AG2359&lt;&gt;"",AG2359*PRINCIPAL!$C$194,"")</f>
        <v/>
      </c>
      <c r="AH2360" s="204" t="str">
        <f>IF(AH2359&lt;&gt;"",AH2359*PRINCIPAL!$C$194,"")</f>
        <v/>
      </c>
      <c r="AI2360" s="204" t="str">
        <f>IF(AI2359&lt;&gt;"",AI2359*PRINCIPAL!$C$194,"")</f>
        <v/>
      </c>
      <c r="AJ2360" s="204" t="str">
        <f>IF(AJ2359&lt;&gt;"",AJ2359*PRINCIPAL!$C$194,"")</f>
        <v/>
      </c>
      <c r="AK2360" s="204" t="str">
        <f>IF(AK2359&lt;&gt;"",AK2359*PRINCIPAL!$C$194,"")</f>
        <v/>
      </c>
      <c r="AL2360" s="204" t="str">
        <f>IF(AL2359&lt;&gt;"",AL2359*PRINCIPAL!$C$194,"")</f>
        <v/>
      </c>
      <c r="AM2360" s="204" t="str">
        <f>IF(AM2359&lt;&gt;"",AM2359*PRINCIPAL!$C$194,"")</f>
        <v/>
      </c>
      <c r="AN2360" s="204" t="str">
        <f>IF(AN2359&lt;&gt;"",AN2359*PRINCIPAL!$C$194,"")</f>
        <v/>
      </c>
      <c r="AO2360" s="210" t="str">
        <f>IF(AO2359&lt;&gt;"",AO2359*PRINCIPAL!$C$194,"")</f>
        <v/>
      </c>
    </row>
    <row r="2361" spans="2:41" ht="12.45" customHeight="1" x14ac:dyDescent="0.3">
      <c r="B2361" s="456"/>
      <c r="C2361" s="422"/>
      <c r="D2361" s="426" t="s">
        <v>115</v>
      </c>
      <c r="E2361" s="222" t="s">
        <v>125</v>
      </c>
      <c r="F2361" s="203" t="s">
        <v>38</v>
      </c>
      <c r="G2361" s="203"/>
      <c r="H2361" s="203"/>
      <c r="I2361" s="203"/>
      <c r="J2361" s="203"/>
      <c r="K2361" s="203"/>
      <c r="L2361" s="203"/>
      <c r="M2361" s="203"/>
      <c r="N2361" s="203"/>
      <c r="O2361" s="203"/>
      <c r="P2361" s="203"/>
      <c r="Q2361" s="203"/>
      <c r="R2361" s="203"/>
      <c r="S2361" s="203"/>
      <c r="T2361" s="203"/>
      <c r="U2361" s="203"/>
      <c r="V2361" s="203"/>
      <c r="W2361" s="203"/>
      <c r="X2361" s="203"/>
      <c r="Y2361" s="203"/>
      <c r="Z2361" s="203"/>
      <c r="AA2361" s="203"/>
      <c r="AB2361" s="203"/>
      <c r="AC2361" s="203"/>
      <c r="AD2361" s="203"/>
      <c r="AE2361" s="203"/>
      <c r="AF2361" s="203"/>
      <c r="AG2361" s="203"/>
      <c r="AH2361" s="203"/>
      <c r="AI2361" s="203"/>
      <c r="AJ2361" s="203"/>
      <c r="AK2361" s="203"/>
      <c r="AL2361" s="203"/>
      <c r="AM2361" s="203"/>
      <c r="AN2361" s="203"/>
      <c r="AO2361" s="214"/>
    </row>
    <row r="2362" spans="2:41" ht="12.45" customHeight="1" thickBot="1" x14ac:dyDescent="0.35">
      <c r="B2362" s="457"/>
      <c r="C2362" s="423"/>
      <c r="D2362" s="427"/>
      <c r="E2362" s="291" t="s">
        <v>126</v>
      </c>
      <c r="F2362" s="323" t="s">
        <v>38</v>
      </c>
      <c r="G2362" s="288" t="str">
        <f>IF(G2361&lt;&gt;"",G2361*PRINCIPAL!$C$194,"")</f>
        <v/>
      </c>
      <c r="H2362" s="288" t="str">
        <f>IF(H2361&lt;&gt;"",H2361*PRINCIPAL!$C$194,"")</f>
        <v/>
      </c>
      <c r="I2362" s="288" t="str">
        <f>IF(I2361&lt;&gt;"",I2361*PRINCIPAL!$C$194,"")</f>
        <v/>
      </c>
      <c r="J2362" s="288" t="str">
        <f>IF(J2361&lt;&gt;"",J2361*PRINCIPAL!$C$194,"")</f>
        <v/>
      </c>
      <c r="K2362" s="288" t="str">
        <f>IF(K2361&lt;&gt;"",K2361*PRINCIPAL!$C$194,"")</f>
        <v/>
      </c>
      <c r="L2362" s="288" t="str">
        <f>IF(L2361&lt;&gt;"",L2361*PRINCIPAL!$C$194,"")</f>
        <v/>
      </c>
      <c r="M2362" s="288" t="str">
        <f>IF(M2361&lt;&gt;"",M2361*PRINCIPAL!$C$194,"")</f>
        <v/>
      </c>
      <c r="N2362" s="288" t="str">
        <f>IF(N2361&lt;&gt;"",N2361*PRINCIPAL!$C$194,"")</f>
        <v/>
      </c>
      <c r="O2362" s="288" t="str">
        <f>IF(O2361&lt;&gt;"",O2361*PRINCIPAL!$C$194,"")</f>
        <v/>
      </c>
      <c r="P2362" s="288" t="str">
        <f>IF(P2361&lt;&gt;"",P2361*PRINCIPAL!$C$194,"")</f>
        <v/>
      </c>
      <c r="Q2362" s="288" t="str">
        <f>IF(Q2361&lt;&gt;"",Q2361*PRINCIPAL!$C$194,"")</f>
        <v/>
      </c>
      <c r="R2362" s="288" t="str">
        <f>IF(R2361&lt;&gt;"",R2361*PRINCIPAL!$C$194,"")</f>
        <v/>
      </c>
      <c r="S2362" s="288" t="str">
        <f>IF(S2361&lt;&gt;"",S2361*PRINCIPAL!$C$194,"")</f>
        <v/>
      </c>
      <c r="T2362" s="288" t="str">
        <f>IF(T2361&lt;&gt;"",T2361*PRINCIPAL!$C$194,"")</f>
        <v/>
      </c>
      <c r="U2362" s="288" t="str">
        <f>IF(U2361&lt;&gt;"",U2361*PRINCIPAL!$C$194,"")</f>
        <v/>
      </c>
      <c r="V2362" s="288" t="str">
        <f>IF(V2361&lt;&gt;"",V2361*PRINCIPAL!$C$194,"")</f>
        <v/>
      </c>
      <c r="W2362" s="288" t="str">
        <f>IF(W2361&lt;&gt;"",W2361*PRINCIPAL!$C$194,"")</f>
        <v/>
      </c>
      <c r="X2362" s="288" t="str">
        <f>IF(X2361&lt;&gt;"",X2361*PRINCIPAL!$C$194,"")</f>
        <v/>
      </c>
      <c r="Y2362" s="288" t="str">
        <f>IF(Y2361&lt;&gt;"",Y2361*PRINCIPAL!$C$194,"")</f>
        <v/>
      </c>
      <c r="Z2362" s="288" t="str">
        <f>IF(Z2361&lt;&gt;"",Z2361*PRINCIPAL!$C$194,"")</f>
        <v/>
      </c>
      <c r="AA2362" s="288" t="str">
        <f>IF(AA2361&lt;&gt;"",AA2361*PRINCIPAL!$C$194,"")</f>
        <v/>
      </c>
      <c r="AB2362" s="288" t="str">
        <f>IF(AB2361&lt;&gt;"",AB2361*PRINCIPAL!$C$194,"")</f>
        <v/>
      </c>
      <c r="AC2362" s="288" t="str">
        <f>IF(AC2361&lt;&gt;"",AC2361*PRINCIPAL!$C$194,"")</f>
        <v/>
      </c>
      <c r="AD2362" s="288" t="str">
        <f>IF(AD2361&lt;&gt;"",AD2361*PRINCIPAL!$C$194,"")</f>
        <v/>
      </c>
      <c r="AE2362" s="288" t="str">
        <f>IF(AE2361&lt;&gt;"",AE2361*PRINCIPAL!$C$194,"")</f>
        <v/>
      </c>
      <c r="AF2362" s="288" t="str">
        <f>IF(AF2361&lt;&gt;"",AF2361*PRINCIPAL!$C$194,"")</f>
        <v/>
      </c>
      <c r="AG2362" s="288" t="str">
        <f>IF(AG2361&lt;&gt;"",AG2361*PRINCIPAL!$C$194,"")</f>
        <v/>
      </c>
      <c r="AH2362" s="288" t="str">
        <f>IF(AH2361&lt;&gt;"",AH2361*PRINCIPAL!$C$194,"")</f>
        <v/>
      </c>
      <c r="AI2362" s="288" t="str">
        <f>IF(AI2361&lt;&gt;"",AI2361*PRINCIPAL!$C$194,"")</f>
        <v/>
      </c>
      <c r="AJ2362" s="288" t="str">
        <f>IF(AJ2361&lt;&gt;"",AJ2361*PRINCIPAL!$C$194,"")</f>
        <v/>
      </c>
      <c r="AK2362" s="288" t="str">
        <f>IF(AK2361&lt;&gt;"",AK2361*PRINCIPAL!$C$194,"")</f>
        <v/>
      </c>
      <c r="AL2362" s="288" t="str">
        <f>IF(AL2361&lt;&gt;"",AL2361*PRINCIPAL!$C$194,"")</f>
        <v/>
      </c>
      <c r="AM2362" s="288" t="str">
        <f>IF(AM2361&lt;&gt;"",AM2361*PRINCIPAL!$C$194,"")</f>
        <v/>
      </c>
      <c r="AN2362" s="288" t="str">
        <f>IF(AN2361&lt;&gt;"",AN2361*PRINCIPAL!$C$194,"")</f>
        <v/>
      </c>
      <c r="AO2362" s="289" t="str">
        <f>IF(AO2361&lt;&gt;"",AO2361*PRINCIPAL!$C$194,"")</f>
        <v/>
      </c>
    </row>
    <row r="2363" spans="2:41" ht="12" customHeight="1" thickBot="1" x14ac:dyDescent="0.35"/>
    <row r="2364" spans="2:41" ht="15" customHeight="1" thickBot="1" x14ac:dyDescent="0.35">
      <c r="B2364" s="448" t="s">
        <v>15</v>
      </c>
      <c r="C2364" s="449"/>
      <c r="D2364" s="41" t="str">
        <f>IF(PRINCIPAL!B204&lt;&gt;"",PRINCIPAL!B204,"")</f>
        <v/>
      </c>
    </row>
    <row r="2365" spans="2:41" ht="12" customHeight="1" thickBot="1" x14ac:dyDescent="0.35"/>
    <row r="2366" spans="2:41" ht="12" customHeight="1" x14ac:dyDescent="0.3">
      <c r="B2366" s="450" t="s">
        <v>120</v>
      </c>
      <c r="C2366" s="451"/>
      <c r="D2366" s="451"/>
      <c r="E2366" s="451"/>
      <c r="F2366" s="480" t="s">
        <v>144</v>
      </c>
      <c r="G2366" s="433">
        <v>1</v>
      </c>
      <c r="H2366" s="433">
        <v>2</v>
      </c>
      <c r="I2366" s="433">
        <v>3</v>
      </c>
      <c r="J2366" s="433">
        <v>4</v>
      </c>
      <c r="K2366" s="433">
        <v>5</v>
      </c>
      <c r="L2366" s="433">
        <v>6</v>
      </c>
      <c r="M2366" s="433">
        <v>7</v>
      </c>
      <c r="N2366" s="433">
        <v>8</v>
      </c>
      <c r="O2366" s="433">
        <v>9</v>
      </c>
      <c r="P2366" s="433">
        <v>10</v>
      </c>
      <c r="Q2366" s="433">
        <v>11</v>
      </c>
      <c r="R2366" s="433">
        <v>12</v>
      </c>
      <c r="S2366" s="433">
        <v>13</v>
      </c>
      <c r="T2366" s="433">
        <v>14</v>
      </c>
      <c r="U2366" s="433">
        <v>15</v>
      </c>
      <c r="V2366" s="433">
        <v>16</v>
      </c>
      <c r="W2366" s="433">
        <v>17</v>
      </c>
      <c r="X2366" s="433">
        <v>18</v>
      </c>
      <c r="Y2366" s="433">
        <v>19</v>
      </c>
      <c r="Z2366" s="433">
        <v>20</v>
      </c>
      <c r="AA2366" s="433">
        <v>21</v>
      </c>
      <c r="AB2366" s="433">
        <v>22</v>
      </c>
      <c r="AC2366" s="433">
        <v>23</v>
      </c>
      <c r="AD2366" s="433">
        <v>24</v>
      </c>
      <c r="AE2366" s="433">
        <v>25</v>
      </c>
      <c r="AF2366" s="433">
        <v>26</v>
      </c>
      <c r="AG2366" s="433">
        <v>27</v>
      </c>
      <c r="AH2366" s="433">
        <v>28</v>
      </c>
      <c r="AI2366" s="433">
        <v>29</v>
      </c>
      <c r="AJ2366" s="433">
        <v>30</v>
      </c>
      <c r="AK2366" s="433">
        <v>31</v>
      </c>
      <c r="AL2366" s="433">
        <v>32</v>
      </c>
      <c r="AM2366" s="433">
        <v>33</v>
      </c>
      <c r="AN2366" s="433">
        <v>34</v>
      </c>
      <c r="AO2366" s="435">
        <v>35</v>
      </c>
    </row>
    <row r="2367" spans="2:41" ht="12" customHeight="1" thickBot="1" x14ac:dyDescent="0.35">
      <c r="B2367" s="452"/>
      <c r="C2367" s="469"/>
      <c r="D2367" s="469"/>
      <c r="E2367" s="469"/>
      <c r="F2367" s="481"/>
      <c r="G2367" s="434"/>
      <c r="H2367" s="434"/>
      <c r="I2367" s="434"/>
      <c r="J2367" s="434"/>
      <c r="K2367" s="434"/>
      <c r="L2367" s="434"/>
      <c r="M2367" s="434"/>
      <c r="N2367" s="434"/>
      <c r="O2367" s="434"/>
      <c r="P2367" s="434"/>
      <c r="Q2367" s="434"/>
      <c r="R2367" s="434"/>
      <c r="S2367" s="434"/>
      <c r="T2367" s="434"/>
      <c r="U2367" s="434"/>
      <c r="V2367" s="434"/>
      <c r="W2367" s="434"/>
      <c r="X2367" s="434"/>
      <c r="Y2367" s="434"/>
      <c r="Z2367" s="434"/>
      <c r="AA2367" s="434"/>
      <c r="AB2367" s="434"/>
      <c r="AC2367" s="434"/>
      <c r="AD2367" s="434"/>
      <c r="AE2367" s="434"/>
      <c r="AF2367" s="434"/>
      <c r="AG2367" s="434"/>
      <c r="AH2367" s="434"/>
      <c r="AI2367" s="434"/>
      <c r="AJ2367" s="434"/>
      <c r="AK2367" s="434"/>
      <c r="AL2367" s="434"/>
      <c r="AM2367" s="434"/>
      <c r="AN2367" s="434"/>
      <c r="AO2367" s="436"/>
    </row>
    <row r="2368" spans="2:41" ht="12.45" customHeight="1" x14ac:dyDescent="0.3">
      <c r="B2368" s="437" t="s">
        <v>107</v>
      </c>
      <c r="C2368" s="439" t="s">
        <v>104</v>
      </c>
      <c r="D2368" s="441" t="s">
        <v>112</v>
      </c>
      <c r="E2368" s="227" t="s">
        <v>125</v>
      </c>
      <c r="F2368" s="197"/>
      <c r="G2368" s="230"/>
      <c r="H2368" s="230"/>
      <c r="I2368" s="230"/>
      <c r="J2368" s="230"/>
      <c r="K2368" s="230"/>
      <c r="L2368" s="230"/>
      <c r="M2368" s="230"/>
      <c r="N2368" s="230"/>
      <c r="O2368" s="230"/>
      <c r="P2368" s="230"/>
      <c r="Q2368" s="230"/>
      <c r="R2368" s="230"/>
      <c r="S2368" s="230"/>
      <c r="T2368" s="230"/>
      <c r="U2368" s="230"/>
      <c r="V2368" s="230"/>
      <c r="W2368" s="230"/>
      <c r="X2368" s="230"/>
      <c r="Y2368" s="230"/>
      <c r="Z2368" s="230"/>
      <c r="AA2368" s="230"/>
      <c r="AB2368" s="230"/>
      <c r="AC2368" s="230"/>
      <c r="AD2368" s="230"/>
      <c r="AE2368" s="230"/>
      <c r="AF2368" s="230"/>
      <c r="AG2368" s="230"/>
      <c r="AH2368" s="230"/>
      <c r="AI2368" s="230"/>
      <c r="AJ2368" s="230"/>
      <c r="AK2368" s="230"/>
      <c r="AL2368" s="230"/>
      <c r="AM2368" s="230"/>
      <c r="AN2368" s="230"/>
      <c r="AO2368" s="278"/>
    </row>
    <row r="2369" spans="2:41" ht="12.45" customHeight="1" x14ac:dyDescent="0.3">
      <c r="B2369" s="438"/>
      <c r="C2369" s="440"/>
      <c r="D2369" s="442"/>
      <c r="E2369" s="220" t="s">
        <v>126</v>
      </c>
      <c r="F2369" s="198" t="str">
        <f>IF(F2368&lt;&gt;"",F2368*PRINCIPAL!$C$14,"")</f>
        <v/>
      </c>
      <c r="G2369" s="198" t="str">
        <f>IF(G2368&lt;&gt;"",G2368*PRINCIPAL!$C$204,"")</f>
        <v/>
      </c>
      <c r="H2369" s="198" t="str">
        <f>IF(H2368&lt;&gt;"",H2368*PRINCIPAL!$C$204,"")</f>
        <v/>
      </c>
      <c r="I2369" s="198" t="str">
        <f>IF(I2368&lt;&gt;"",I2368*PRINCIPAL!$C$204,"")</f>
        <v/>
      </c>
      <c r="J2369" s="198" t="str">
        <f>IF(J2368&lt;&gt;"",J2368*PRINCIPAL!$C$204,"")</f>
        <v/>
      </c>
      <c r="K2369" s="198" t="str">
        <f>IF(K2368&lt;&gt;"",K2368*PRINCIPAL!$C$204,"")</f>
        <v/>
      </c>
      <c r="L2369" s="198" t="str">
        <f>IF(L2368&lt;&gt;"",L2368*PRINCIPAL!$C$204,"")</f>
        <v/>
      </c>
      <c r="M2369" s="198" t="str">
        <f>IF(M2368&lt;&gt;"",M2368*PRINCIPAL!$C$204,"")</f>
        <v/>
      </c>
      <c r="N2369" s="198" t="str">
        <f>IF(N2368&lt;&gt;"",N2368*PRINCIPAL!$C$204,"")</f>
        <v/>
      </c>
      <c r="O2369" s="198" t="str">
        <f>IF(O2368&lt;&gt;"",O2368*PRINCIPAL!$C$204,"")</f>
        <v/>
      </c>
      <c r="P2369" s="198" t="str">
        <f>IF(P2368&lt;&gt;"",P2368*PRINCIPAL!$C$204,"")</f>
        <v/>
      </c>
      <c r="Q2369" s="198" t="str">
        <f>IF(Q2368&lt;&gt;"",Q2368*PRINCIPAL!$C$204,"")</f>
        <v/>
      </c>
      <c r="R2369" s="198" t="str">
        <f>IF(R2368&lt;&gt;"",R2368*PRINCIPAL!$C$204,"")</f>
        <v/>
      </c>
      <c r="S2369" s="198" t="str">
        <f>IF(S2368&lt;&gt;"",S2368*PRINCIPAL!$C$204,"")</f>
        <v/>
      </c>
      <c r="T2369" s="198" t="str">
        <f>IF(T2368&lt;&gt;"",T2368*PRINCIPAL!$C$204,"")</f>
        <v/>
      </c>
      <c r="U2369" s="198" t="str">
        <f>IF(U2368&lt;&gt;"",U2368*PRINCIPAL!$C$204,"")</f>
        <v/>
      </c>
      <c r="V2369" s="198" t="str">
        <f>IF(V2368&lt;&gt;"",V2368*PRINCIPAL!$C$204,"")</f>
        <v/>
      </c>
      <c r="W2369" s="198" t="str">
        <f>IF(W2368&lt;&gt;"",W2368*PRINCIPAL!$C$204,"")</f>
        <v/>
      </c>
      <c r="X2369" s="198" t="str">
        <f>IF(X2368&lt;&gt;"",X2368*PRINCIPAL!$C$204,"")</f>
        <v/>
      </c>
      <c r="Y2369" s="198" t="str">
        <f>IF(Y2368&lt;&gt;"",Y2368*PRINCIPAL!$C$204,"")</f>
        <v/>
      </c>
      <c r="Z2369" s="198" t="str">
        <f>IF(Z2368&lt;&gt;"",Z2368*PRINCIPAL!$C$204,"")</f>
        <v/>
      </c>
      <c r="AA2369" s="198" t="str">
        <f>IF(AA2368&lt;&gt;"",AA2368*PRINCIPAL!$C$204,"")</f>
        <v/>
      </c>
      <c r="AB2369" s="198" t="str">
        <f>IF(AB2368&lt;&gt;"",AB2368*PRINCIPAL!$C$204,"")</f>
        <v/>
      </c>
      <c r="AC2369" s="198" t="str">
        <f>IF(AC2368&lt;&gt;"",AC2368*PRINCIPAL!$C$204,"")</f>
        <v/>
      </c>
      <c r="AD2369" s="198" t="str">
        <f>IF(AD2368&lt;&gt;"",AD2368*PRINCIPAL!$C$204,"")</f>
        <v/>
      </c>
      <c r="AE2369" s="198" t="str">
        <f>IF(AE2368&lt;&gt;"",AE2368*PRINCIPAL!$C$204,"")</f>
        <v/>
      </c>
      <c r="AF2369" s="198" t="str">
        <f>IF(AF2368&lt;&gt;"",AF2368*PRINCIPAL!$C$204,"")</f>
        <v/>
      </c>
      <c r="AG2369" s="198" t="str">
        <f>IF(AG2368&lt;&gt;"",AG2368*PRINCIPAL!$C$204,"")</f>
        <v/>
      </c>
      <c r="AH2369" s="198" t="str">
        <f>IF(AH2368&lt;&gt;"",AH2368*PRINCIPAL!$C$204,"")</f>
        <v/>
      </c>
      <c r="AI2369" s="198" t="str">
        <f>IF(AI2368&lt;&gt;"",AI2368*PRINCIPAL!$C$204,"")</f>
        <v/>
      </c>
      <c r="AJ2369" s="198" t="str">
        <f>IF(AJ2368&lt;&gt;"",AJ2368*PRINCIPAL!$C$204,"")</f>
        <v/>
      </c>
      <c r="AK2369" s="198" t="str">
        <f>IF(AK2368&lt;&gt;"",AK2368*PRINCIPAL!$C$204,"")</f>
        <v/>
      </c>
      <c r="AL2369" s="198" t="str">
        <f>IF(AL2368&lt;&gt;"",AL2368*PRINCIPAL!$C$204,"")</f>
        <v/>
      </c>
      <c r="AM2369" s="198" t="str">
        <f>IF(AM2368&lt;&gt;"",AM2368*PRINCIPAL!$C$204,"")</f>
        <v/>
      </c>
      <c r="AN2369" s="198" t="str">
        <f>IF(AN2368&lt;&gt;"",AN2368*PRINCIPAL!$C$204,"")</f>
        <v/>
      </c>
      <c r="AO2369" s="268" t="str">
        <f>IF(AO2368&lt;&gt;"",AO2368*PRINCIPAL!$C$204,"")</f>
        <v/>
      </c>
    </row>
    <row r="2370" spans="2:41" ht="12.45" customHeight="1" x14ac:dyDescent="0.3">
      <c r="B2370" s="438"/>
      <c r="C2370" s="440"/>
      <c r="D2370" s="443" t="s">
        <v>118</v>
      </c>
      <c r="E2370" s="222" t="s">
        <v>125</v>
      </c>
      <c r="F2370" s="203"/>
      <c r="G2370" s="203"/>
      <c r="H2370" s="203"/>
      <c r="I2370" s="203"/>
      <c r="J2370" s="203"/>
      <c r="K2370" s="203"/>
      <c r="L2370" s="203"/>
      <c r="M2370" s="203"/>
      <c r="N2370" s="203"/>
      <c r="O2370" s="203"/>
      <c r="P2370" s="203"/>
      <c r="Q2370" s="203"/>
      <c r="R2370" s="203"/>
      <c r="S2370" s="203"/>
      <c r="T2370" s="203"/>
      <c r="U2370" s="203"/>
      <c r="V2370" s="203"/>
      <c r="W2370" s="203"/>
      <c r="X2370" s="203"/>
      <c r="Y2370" s="203"/>
      <c r="Z2370" s="203"/>
      <c r="AA2370" s="203"/>
      <c r="AB2370" s="203"/>
      <c r="AC2370" s="203"/>
      <c r="AD2370" s="203"/>
      <c r="AE2370" s="203"/>
      <c r="AF2370" s="203"/>
      <c r="AG2370" s="203"/>
      <c r="AH2370" s="203"/>
      <c r="AI2370" s="203"/>
      <c r="AJ2370" s="203"/>
      <c r="AK2370" s="203"/>
      <c r="AL2370" s="203"/>
      <c r="AM2370" s="203"/>
      <c r="AN2370" s="203"/>
      <c r="AO2370" s="269"/>
    </row>
    <row r="2371" spans="2:41" ht="12.45" customHeight="1" x14ac:dyDescent="0.3">
      <c r="B2371" s="438"/>
      <c r="C2371" s="440"/>
      <c r="D2371" s="444"/>
      <c r="E2371" s="220" t="s">
        <v>126</v>
      </c>
      <c r="F2371" s="204" t="str">
        <f>IF(F2370&lt;&gt;"",F2370*PRINCIPAL!$C$14,"")</f>
        <v/>
      </c>
      <c r="G2371" s="204" t="str">
        <f>IF(G2370&lt;&gt;"",G2370*PRINCIPAL!$C$204,"")</f>
        <v/>
      </c>
      <c r="H2371" s="204" t="str">
        <f>IF(H2370&lt;&gt;"",H2370*PRINCIPAL!$C$204,"")</f>
        <v/>
      </c>
      <c r="I2371" s="204" t="str">
        <f>IF(I2370&lt;&gt;"",I2370*PRINCIPAL!$C$204,"")</f>
        <v/>
      </c>
      <c r="J2371" s="204" t="str">
        <f>IF(J2370&lt;&gt;"",J2370*PRINCIPAL!$C$204,"")</f>
        <v/>
      </c>
      <c r="K2371" s="204" t="str">
        <f>IF(K2370&lt;&gt;"",K2370*PRINCIPAL!$C$204,"")</f>
        <v/>
      </c>
      <c r="L2371" s="204" t="str">
        <f>IF(L2370&lt;&gt;"",L2370*PRINCIPAL!$C$204,"")</f>
        <v/>
      </c>
      <c r="M2371" s="204" t="str">
        <f>IF(M2370&lt;&gt;"",M2370*PRINCIPAL!$C$204,"")</f>
        <v/>
      </c>
      <c r="N2371" s="204" t="str">
        <f>IF(N2370&lt;&gt;"",N2370*PRINCIPAL!$C$204,"")</f>
        <v/>
      </c>
      <c r="O2371" s="204" t="str">
        <f>IF(O2370&lt;&gt;"",O2370*PRINCIPAL!$C$204,"")</f>
        <v/>
      </c>
      <c r="P2371" s="204" t="str">
        <f>IF(P2370&lt;&gt;"",P2370*PRINCIPAL!$C$204,"")</f>
        <v/>
      </c>
      <c r="Q2371" s="204" t="str">
        <f>IF(Q2370&lt;&gt;"",Q2370*PRINCIPAL!$C$204,"")</f>
        <v/>
      </c>
      <c r="R2371" s="204" t="str">
        <f>IF(R2370&lt;&gt;"",R2370*PRINCIPAL!$C$204,"")</f>
        <v/>
      </c>
      <c r="S2371" s="204" t="str">
        <f>IF(S2370&lt;&gt;"",S2370*PRINCIPAL!$C$204,"")</f>
        <v/>
      </c>
      <c r="T2371" s="204" t="str">
        <f>IF(T2370&lt;&gt;"",T2370*PRINCIPAL!$C$204,"")</f>
        <v/>
      </c>
      <c r="U2371" s="204" t="str">
        <f>IF(U2370&lt;&gt;"",U2370*PRINCIPAL!$C$204,"")</f>
        <v/>
      </c>
      <c r="V2371" s="204" t="str">
        <f>IF(V2370&lt;&gt;"",V2370*PRINCIPAL!$C$204,"")</f>
        <v/>
      </c>
      <c r="W2371" s="204" t="str">
        <f>IF(W2370&lt;&gt;"",W2370*PRINCIPAL!$C$204,"")</f>
        <v/>
      </c>
      <c r="X2371" s="204" t="str">
        <f>IF(X2370&lt;&gt;"",X2370*PRINCIPAL!$C$204,"")</f>
        <v/>
      </c>
      <c r="Y2371" s="204" t="str">
        <f>IF(Y2370&lt;&gt;"",Y2370*PRINCIPAL!$C$204,"")</f>
        <v/>
      </c>
      <c r="Z2371" s="204" t="str">
        <f>IF(Z2370&lt;&gt;"",Z2370*PRINCIPAL!$C$204,"")</f>
        <v/>
      </c>
      <c r="AA2371" s="204" t="str">
        <f>IF(AA2370&lt;&gt;"",AA2370*PRINCIPAL!$C$204,"")</f>
        <v/>
      </c>
      <c r="AB2371" s="204" t="str">
        <f>IF(AB2370&lt;&gt;"",AB2370*PRINCIPAL!$C$204,"")</f>
        <v/>
      </c>
      <c r="AC2371" s="204" t="str">
        <f>IF(AC2370&lt;&gt;"",AC2370*PRINCIPAL!$C$204,"")</f>
        <v/>
      </c>
      <c r="AD2371" s="204" t="str">
        <f>IF(AD2370&lt;&gt;"",AD2370*PRINCIPAL!$C$204,"")</f>
        <v/>
      </c>
      <c r="AE2371" s="204" t="str">
        <f>IF(AE2370&lt;&gt;"",AE2370*PRINCIPAL!$C$204,"")</f>
        <v/>
      </c>
      <c r="AF2371" s="204" t="str">
        <f>IF(AF2370&lt;&gt;"",AF2370*PRINCIPAL!$C$204,"")</f>
        <v/>
      </c>
      <c r="AG2371" s="204" t="str">
        <f>IF(AG2370&lt;&gt;"",AG2370*PRINCIPAL!$C$204,"")</f>
        <v/>
      </c>
      <c r="AH2371" s="204" t="str">
        <f>IF(AH2370&lt;&gt;"",AH2370*PRINCIPAL!$C$204,"")</f>
        <v/>
      </c>
      <c r="AI2371" s="204" t="str">
        <f>IF(AI2370&lt;&gt;"",AI2370*PRINCIPAL!$C$204,"")</f>
        <v/>
      </c>
      <c r="AJ2371" s="204" t="str">
        <f>IF(AJ2370&lt;&gt;"",AJ2370*PRINCIPAL!$C$204,"")</f>
        <v/>
      </c>
      <c r="AK2371" s="204" t="str">
        <f>IF(AK2370&lt;&gt;"",AK2370*PRINCIPAL!$C$204,"")</f>
        <v/>
      </c>
      <c r="AL2371" s="204" t="str">
        <f>IF(AL2370&lt;&gt;"",AL2370*PRINCIPAL!$C$204,"")</f>
        <v/>
      </c>
      <c r="AM2371" s="204" t="str">
        <f>IF(AM2370&lt;&gt;"",AM2370*PRINCIPAL!$C$204,"")</f>
        <v/>
      </c>
      <c r="AN2371" s="204" t="str">
        <f>IF(AN2370&lt;&gt;"",AN2370*PRINCIPAL!$C$204,"")</f>
        <v/>
      </c>
      <c r="AO2371" s="270" t="str">
        <f>IF(AO2370&lt;&gt;"",AO2370*PRINCIPAL!$C$204,"")</f>
        <v/>
      </c>
    </row>
    <row r="2372" spans="2:41" ht="12.45" customHeight="1" x14ac:dyDescent="0.3">
      <c r="B2372" s="438"/>
      <c r="C2372" s="440"/>
      <c r="D2372" s="443" t="s">
        <v>116</v>
      </c>
      <c r="E2372" s="224" t="s">
        <v>125</v>
      </c>
      <c r="F2372" s="203"/>
      <c r="G2372" s="203"/>
      <c r="H2372" s="203"/>
      <c r="I2372" s="203"/>
      <c r="J2372" s="203"/>
      <c r="K2372" s="203"/>
      <c r="L2372" s="203"/>
      <c r="M2372" s="203"/>
      <c r="N2372" s="203"/>
      <c r="O2372" s="203"/>
      <c r="P2372" s="203"/>
      <c r="Q2372" s="203"/>
      <c r="R2372" s="203"/>
      <c r="S2372" s="203"/>
      <c r="T2372" s="203"/>
      <c r="U2372" s="203"/>
      <c r="V2372" s="203"/>
      <c r="W2372" s="203"/>
      <c r="X2372" s="203"/>
      <c r="Y2372" s="203"/>
      <c r="Z2372" s="203"/>
      <c r="AA2372" s="203"/>
      <c r="AB2372" s="203"/>
      <c r="AC2372" s="203"/>
      <c r="AD2372" s="203"/>
      <c r="AE2372" s="203"/>
      <c r="AF2372" s="203"/>
      <c r="AG2372" s="203"/>
      <c r="AH2372" s="203"/>
      <c r="AI2372" s="203"/>
      <c r="AJ2372" s="203"/>
      <c r="AK2372" s="203"/>
      <c r="AL2372" s="203"/>
      <c r="AM2372" s="203"/>
      <c r="AN2372" s="203"/>
      <c r="AO2372" s="269"/>
    </row>
    <row r="2373" spans="2:41" ht="12.45" customHeight="1" thickBot="1" x14ac:dyDescent="0.35">
      <c r="B2373" s="438"/>
      <c r="C2373" s="440"/>
      <c r="D2373" s="442"/>
      <c r="E2373" s="223" t="s">
        <v>126</v>
      </c>
      <c r="F2373" s="200" t="str">
        <f>IF(F2372&lt;&gt;"",F2372*PRINCIPAL!$C$14,"")</f>
        <v/>
      </c>
      <c r="G2373" s="200" t="str">
        <f>IF(G2372&lt;&gt;"",G2372*PRINCIPAL!$C$204,"")</f>
        <v/>
      </c>
      <c r="H2373" s="200" t="str">
        <f>IF(H2372&lt;&gt;"",H2372*PRINCIPAL!$C$204,"")</f>
        <v/>
      </c>
      <c r="I2373" s="200" t="str">
        <f>IF(I2372&lt;&gt;"",I2372*PRINCIPAL!$C$204,"")</f>
        <v/>
      </c>
      <c r="J2373" s="200" t="str">
        <f>IF(J2372&lt;&gt;"",J2372*PRINCIPAL!$C$204,"")</f>
        <v/>
      </c>
      <c r="K2373" s="200" t="str">
        <f>IF(K2372&lt;&gt;"",K2372*PRINCIPAL!$C$204,"")</f>
        <v/>
      </c>
      <c r="L2373" s="200" t="str">
        <f>IF(L2372&lt;&gt;"",L2372*PRINCIPAL!$C$204,"")</f>
        <v/>
      </c>
      <c r="M2373" s="200" t="str">
        <f>IF(M2372&lt;&gt;"",M2372*PRINCIPAL!$C$204,"")</f>
        <v/>
      </c>
      <c r="N2373" s="200" t="str">
        <f>IF(N2372&lt;&gt;"",N2372*PRINCIPAL!$C$204,"")</f>
        <v/>
      </c>
      <c r="O2373" s="200" t="str">
        <f>IF(O2372&lt;&gt;"",O2372*PRINCIPAL!$C$204,"")</f>
        <v/>
      </c>
      <c r="P2373" s="200" t="str">
        <f>IF(P2372&lt;&gt;"",P2372*PRINCIPAL!$C$204,"")</f>
        <v/>
      </c>
      <c r="Q2373" s="200" t="str">
        <f>IF(Q2372&lt;&gt;"",Q2372*PRINCIPAL!$C$204,"")</f>
        <v/>
      </c>
      <c r="R2373" s="200" t="str">
        <f>IF(R2372&lt;&gt;"",R2372*PRINCIPAL!$C$204,"")</f>
        <v/>
      </c>
      <c r="S2373" s="200" t="str">
        <f>IF(S2372&lt;&gt;"",S2372*PRINCIPAL!$C$204,"")</f>
        <v/>
      </c>
      <c r="T2373" s="200" t="str">
        <f>IF(T2372&lt;&gt;"",T2372*PRINCIPAL!$C$204,"")</f>
        <v/>
      </c>
      <c r="U2373" s="200" t="str">
        <f>IF(U2372&lt;&gt;"",U2372*PRINCIPAL!$C$204,"")</f>
        <v/>
      </c>
      <c r="V2373" s="200" t="str">
        <f>IF(V2372&lt;&gt;"",V2372*PRINCIPAL!$C$204,"")</f>
        <v/>
      </c>
      <c r="W2373" s="200" t="str">
        <f>IF(W2372&lt;&gt;"",W2372*PRINCIPAL!$C$204,"")</f>
        <v/>
      </c>
      <c r="X2373" s="200" t="str">
        <f>IF(X2372&lt;&gt;"",X2372*PRINCIPAL!$C$204,"")</f>
        <v/>
      </c>
      <c r="Y2373" s="200" t="str">
        <f>IF(Y2372&lt;&gt;"",Y2372*PRINCIPAL!$C$204,"")</f>
        <v/>
      </c>
      <c r="Z2373" s="200" t="str">
        <f>IF(Z2372&lt;&gt;"",Z2372*PRINCIPAL!$C$204,"")</f>
        <v/>
      </c>
      <c r="AA2373" s="200" t="str">
        <f>IF(AA2372&lt;&gt;"",AA2372*PRINCIPAL!$C$204,"")</f>
        <v/>
      </c>
      <c r="AB2373" s="200" t="str">
        <f>IF(AB2372&lt;&gt;"",AB2372*PRINCIPAL!$C$204,"")</f>
        <v/>
      </c>
      <c r="AC2373" s="200" t="str">
        <f>IF(AC2372&lt;&gt;"",AC2372*PRINCIPAL!$C$204,"")</f>
        <v/>
      </c>
      <c r="AD2373" s="200" t="str">
        <f>IF(AD2372&lt;&gt;"",AD2372*PRINCIPAL!$C$204,"")</f>
        <v/>
      </c>
      <c r="AE2373" s="200" t="str">
        <f>IF(AE2372&lt;&gt;"",AE2372*PRINCIPAL!$C$204,"")</f>
        <v/>
      </c>
      <c r="AF2373" s="200" t="str">
        <f>IF(AF2372&lt;&gt;"",AF2372*PRINCIPAL!$C$204,"")</f>
        <v/>
      </c>
      <c r="AG2373" s="200" t="str">
        <f>IF(AG2372&lt;&gt;"",AG2372*PRINCIPAL!$C$204,"")</f>
        <v/>
      </c>
      <c r="AH2373" s="200" t="str">
        <f>IF(AH2372&lt;&gt;"",AH2372*PRINCIPAL!$C$204,"")</f>
        <v/>
      </c>
      <c r="AI2373" s="200" t="str">
        <f>IF(AI2372&lt;&gt;"",AI2372*PRINCIPAL!$C$204,"")</f>
        <v/>
      </c>
      <c r="AJ2373" s="200" t="str">
        <f>IF(AJ2372&lt;&gt;"",AJ2372*PRINCIPAL!$C$204,"")</f>
        <v/>
      </c>
      <c r="AK2373" s="200" t="str">
        <f>IF(AK2372&lt;&gt;"",AK2372*PRINCIPAL!$C$204,"")</f>
        <v/>
      </c>
      <c r="AL2373" s="200" t="str">
        <f>IF(AL2372&lt;&gt;"",AL2372*PRINCIPAL!$C$204,"")</f>
        <v/>
      </c>
      <c r="AM2373" s="200" t="str">
        <f>IF(AM2372&lt;&gt;"",AM2372*PRINCIPAL!$C$204,"")</f>
        <v/>
      </c>
      <c r="AN2373" s="200" t="str">
        <f>IF(AN2372&lt;&gt;"",AN2372*PRINCIPAL!$C$204,"")</f>
        <v/>
      </c>
      <c r="AO2373" s="271" t="str">
        <f>IF(AO2372&lt;&gt;"",AO2372*PRINCIPAL!$C$204,"")</f>
        <v/>
      </c>
    </row>
    <row r="2374" spans="2:41" ht="12.45" customHeight="1" x14ac:dyDescent="0.3">
      <c r="B2374" s="438"/>
      <c r="C2374" s="439" t="s">
        <v>105</v>
      </c>
      <c r="D2374" s="441" t="s">
        <v>112</v>
      </c>
      <c r="E2374" s="219" t="s">
        <v>125</v>
      </c>
      <c r="F2374" s="197" t="s">
        <v>38</v>
      </c>
      <c r="G2374" s="197"/>
      <c r="H2374" s="197"/>
      <c r="I2374" s="197"/>
      <c r="J2374" s="197"/>
      <c r="K2374" s="197"/>
      <c r="L2374" s="197"/>
      <c r="M2374" s="197"/>
      <c r="N2374" s="197"/>
      <c r="O2374" s="197"/>
      <c r="P2374" s="197"/>
      <c r="Q2374" s="197"/>
      <c r="R2374" s="197"/>
      <c r="S2374" s="197"/>
      <c r="T2374" s="197"/>
      <c r="U2374" s="197"/>
      <c r="V2374" s="197"/>
      <c r="W2374" s="197"/>
      <c r="X2374" s="197"/>
      <c r="Y2374" s="197"/>
      <c r="Z2374" s="197"/>
      <c r="AA2374" s="197"/>
      <c r="AB2374" s="197"/>
      <c r="AC2374" s="197"/>
      <c r="AD2374" s="197"/>
      <c r="AE2374" s="197"/>
      <c r="AF2374" s="197"/>
      <c r="AG2374" s="197"/>
      <c r="AH2374" s="197"/>
      <c r="AI2374" s="197"/>
      <c r="AJ2374" s="197"/>
      <c r="AK2374" s="197"/>
      <c r="AL2374" s="197"/>
      <c r="AM2374" s="197"/>
      <c r="AN2374" s="197"/>
      <c r="AO2374" s="267"/>
    </row>
    <row r="2375" spans="2:41" ht="12.45" customHeight="1" x14ac:dyDescent="0.3">
      <c r="B2375" s="438"/>
      <c r="C2375" s="440"/>
      <c r="D2375" s="442"/>
      <c r="E2375" s="220" t="s">
        <v>126</v>
      </c>
      <c r="F2375" s="320" t="s">
        <v>38</v>
      </c>
      <c r="G2375" s="198" t="str">
        <f>IF(G2374&lt;&gt;"",G2374*PRINCIPAL!$C$204,"")</f>
        <v/>
      </c>
      <c r="H2375" s="198" t="str">
        <f>IF(H2374&lt;&gt;"",H2374*PRINCIPAL!$C$204,"")</f>
        <v/>
      </c>
      <c r="I2375" s="198" t="str">
        <f>IF(I2374&lt;&gt;"",I2374*PRINCIPAL!$C$204,"")</f>
        <v/>
      </c>
      <c r="J2375" s="198" t="str">
        <f>IF(J2374&lt;&gt;"",J2374*PRINCIPAL!$C$204,"")</f>
        <v/>
      </c>
      <c r="K2375" s="198" t="str">
        <f>IF(K2374&lt;&gt;"",K2374*PRINCIPAL!$C$204,"")</f>
        <v/>
      </c>
      <c r="L2375" s="198" t="str">
        <f>IF(L2374&lt;&gt;"",L2374*PRINCIPAL!$C$204,"")</f>
        <v/>
      </c>
      <c r="M2375" s="198" t="str">
        <f>IF(M2374&lt;&gt;"",M2374*PRINCIPAL!$C$204,"")</f>
        <v/>
      </c>
      <c r="N2375" s="198" t="str">
        <f>IF(N2374&lt;&gt;"",N2374*PRINCIPAL!$C$204,"")</f>
        <v/>
      </c>
      <c r="O2375" s="198" t="str">
        <f>IF(O2374&lt;&gt;"",O2374*PRINCIPAL!$C$204,"")</f>
        <v/>
      </c>
      <c r="P2375" s="198" t="str">
        <f>IF(P2374&lt;&gt;"",P2374*PRINCIPAL!$C$204,"")</f>
        <v/>
      </c>
      <c r="Q2375" s="198" t="str">
        <f>IF(Q2374&lt;&gt;"",Q2374*PRINCIPAL!$C$204,"")</f>
        <v/>
      </c>
      <c r="R2375" s="198" t="str">
        <f>IF(R2374&lt;&gt;"",R2374*PRINCIPAL!$C$204,"")</f>
        <v/>
      </c>
      <c r="S2375" s="198" t="str">
        <f>IF(S2374&lt;&gt;"",S2374*PRINCIPAL!$C$204,"")</f>
        <v/>
      </c>
      <c r="T2375" s="198" t="str">
        <f>IF(T2374&lt;&gt;"",T2374*PRINCIPAL!$C$204,"")</f>
        <v/>
      </c>
      <c r="U2375" s="198" t="str">
        <f>IF(U2374&lt;&gt;"",U2374*PRINCIPAL!$C$204,"")</f>
        <v/>
      </c>
      <c r="V2375" s="198" t="str">
        <f>IF(V2374&lt;&gt;"",V2374*PRINCIPAL!$C$204,"")</f>
        <v/>
      </c>
      <c r="W2375" s="198" t="str">
        <f>IF(W2374&lt;&gt;"",W2374*PRINCIPAL!$C$204,"")</f>
        <v/>
      </c>
      <c r="X2375" s="198" t="str">
        <f>IF(X2374&lt;&gt;"",X2374*PRINCIPAL!$C$204,"")</f>
        <v/>
      </c>
      <c r="Y2375" s="198" t="str">
        <f>IF(Y2374&lt;&gt;"",Y2374*PRINCIPAL!$C$204,"")</f>
        <v/>
      </c>
      <c r="Z2375" s="198" t="str">
        <f>IF(Z2374&lt;&gt;"",Z2374*PRINCIPAL!$C$204,"")</f>
        <v/>
      </c>
      <c r="AA2375" s="198" t="str">
        <f>IF(AA2374&lt;&gt;"",AA2374*PRINCIPAL!$C$204,"")</f>
        <v/>
      </c>
      <c r="AB2375" s="198" t="str">
        <f>IF(AB2374&lt;&gt;"",AB2374*PRINCIPAL!$C$204,"")</f>
        <v/>
      </c>
      <c r="AC2375" s="198" t="str">
        <f>IF(AC2374&lt;&gt;"",AC2374*PRINCIPAL!$C$204,"")</f>
        <v/>
      </c>
      <c r="AD2375" s="198" t="str">
        <f>IF(AD2374&lt;&gt;"",AD2374*PRINCIPAL!$C$204,"")</f>
        <v/>
      </c>
      <c r="AE2375" s="198" t="str">
        <f>IF(AE2374&lt;&gt;"",AE2374*PRINCIPAL!$C$204,"")</f>
        <v/>
      </c>
      <c r="AF2375" s="198" t="str">
        <f>IF(AF2374&lt;&gt;"",AF2374*PRINCIPAL!$C$204,"")</f>
        <v/>
      </c>
      <c r="AG2375" s="198" t="str">
        <f>IF(AG2374&lt;&gt;"",AG2374*PRINCIPAL!$C$204,"")</f>
        <v/>
      </c>
      <c r="AH2375" s="198" t="str">
        <f>IF(AH2374&lt;&gt;"",AH2374*PRINCIPAL!$C$204,"")</f>
        <v/>
      </c>
      <c r="AI2375" s="198" t="str">
        <f>IF(AI2374&lt;&gt;"",AI2374*PRINCIPAL!$C$204,"")</f>
        <v/>
      </c>
      <c r="AJ2375" s="198" t="str">
        <f>IF(AJ2374&lt;&gt;"",AJ2374*PRINCIPAL!$C$204,"")</f>
        <v/>
      </c>
      <c r="AK2375" s="198" t="str">
        <f>IF(AK2374&lt;&gt;"",AK2374*PRINCIPAL!$C$204,"")</f>
        <v/>
      </c>
      <c r="AL2375" s="198" t="str">
        <f>IF(AL2374&lt;&gt;"",AL2374*PRINCIPAL!$C$204,"")</f>
        <v/>
      </c>
      <c r="AM2375" s="198" t="str">
        <f>IF(AM2374&lt;&gt;"",AM2374*PRINCIPAL!$C$204,"")</f>
        <v/>
      </c>
      <c r="AN2375" s="198" t="str">
        <f>IF(AN2374&lt;&gt;"",AN2374*PRINCIPAL!$C$204,"")</f>
        <v/>
      </c>
      <c r="AO2375" s="268" t="str">
        <f>IF(AO2374&lt;&gt;"",AO2374*PRINCIPAL!$C$204,"")</f>
        <v/>
      </c>
    </row>
    <row r="2376" spans="2:41" ht="12.45" customHeight="1" x14ac:dyDescent="0.3">
      <c r="B2376" s="438"/>
      <c r="C2376" s="440"/>
      <c r="D2376" s="443" t="s">
        <v>118</v>
      </c>
      <c r="E2376" s="222" t="s">
        <v>125</v>
      </c>
      <c r="F2376" s="203" t="s">
        <v>38</v>
      </c>
      <c r="G2376" s="203"/>
      <c r="H2376" s="203"/>
      <c r="I2376" s="203"/>
      <c r="J2376" s="203"/>
      <c r="K2376" s="203"/>
      <c r="L2376" s="203"/>
      <c r="M2376" s="203"/>
      <c r="N2376" s="203"/>
      <c r="O2376" s="203"/>
      <c r="P2376" s="203"/>
      <c r="Q2376" s="203"/>
      <c r="R2376" s="203"/>
      <c r="S2376" s="203"/>
      <c r="T2376" s="203"/>
      <c r="U2376" s="203"/>
      <c r="V2376" s="203"/>
      <c r="W2376" s="203"/>
      <c r="X2376" s="203"/>
      <c r="Y2376" s="203"/>
      <c r="Z2376" s="203"/>
      <c r="AA2376" s="203"/>
      <c r="AB2376" s="203"/>
      <c r="AC2376" s="203"/>
      <c r="AD2376" s="203"/>
      <c r="AE2376" s="203"/>
      <c r="AF2376" s="203"/>
      <c r="AG2376" s="203"/>
      <c r="AH2376" s="203"/>
      <c r="AI2376" s="203"/>
      <c r="AJ2376" s="203"/>
      <c r="AK2376" s="203"/>
      <c r="AL2376" s="203"/>
      <c r="AM2376" s="203"/>
      <c r="AN2376" s="203"/>
      <c r="AO2376" s="269"/>
    </row>
    <row r="2377" spans="2:41" ht="12.45" customHeight="1" x14ac:dyDescent="0.3">
      <c r="B2377" s="438"/>
      <c r="C2377" s="440"/>
      <c r="D2377" s="444"/>
      <c r="E2377" s="220" t="s">
        <v>126</v>
      </c>
      <c r="F2377" s="320" t="s">
        <v>38</v>
      </c>
      <c r="G2377" s="204" t="str">
        <f>IF(G2376&lt;&gt;"",G2376*PRINCIPAL!$C$204,"")</f>
        <v/>
      </c>
      <c r="H2377" s="204" t="str">
        <f>IF(H2376&lt;&gt;"",H2376*PRINCIPAL!$C$204,"")</f>
        <v/>
      </c>
      <c r="I2377" s="204" t="str">
        <f>IF(I2376&lt;&gt;"",I2376*PRINCIPAL!$C$204,"")</f>
        <v/>
      </c>
      <c r="J2377" s="204" t="str">
        <f>IF(J2376&lt;&gt;"",J2376*PRINCIPAL!$C$204,"")</f>
        <v/>
      </c>
      <c r="K2377" s="204" t="str">
        <f>IF(K2376&lt;&gt;"",K2376*PRINCIPAL!$C$204,"")</f>
        <v/>
      </c>
      <c r="L2377" s="204" t="str">
        <f>IF(L2376&lt;&gt;"",L2376*PRINCIPAL!$C$204,"")</f>
        <v/>
      </c>
      <c r="M2377" s="204" t="str">
        <f>IF(M2376&lt;&gt;"",M2376*PRINCIPAL!$C$204,"")</f>
        <v/>
      </c>
      <c r="N2377" s="204" t="str">
        <f>IF(N2376&lt;&gt;"",N2376*PRINCIPAL!$C$204,"")</f>
        <v/>
      </c>
      <c r="O2377" s="204" t="str">
        <f>IF(O2376&lt;&gt;"",O2376*PRINCIPAL!$C$204,"")</f>
        <v/>
      </c>
      <c r="P2377" s="204" t="str">
        <f>IF(P2376&lt;&gt;"",P2376*PRINCIPAL!$C$204,"")</f>
        <v/>
      </c>
      <c r="Q2377" s="204" t="str">
        <f>IF(Q2376&lt;&gt;"",Q2376*PRINCIPAL!$C$204,"")</f>
        <v/>
      </c>
      <c r="R2377" s="204" t="str">
        <f>IF(R2376&lt;&gt;"",R2376*PRINCIPAL!$C$204,"")</f>
        <v/>
      </c>
      <c r="S2377" s="204" t="str">
        <f>IF(S2376&lt;&gt;"",S2376*PRINCIPAL!$C$204,"")</f>
        <v/>
      </c>
      <c r="T2377" s="204" t="str">
        <f>IF(T2376&lt;&gt;"",T2376*PRINCIPAL!$C$204,"")</f>
        <v/>
      </c>
      <c r="U2377" s="204" t="str">
        <f>IF(U2376&lt;&gt;"",U2376*PRINCIPAL!$C$204,"")</f>
        <v/>
      </c>
      <c r="V2377" s="204" t="str">
        <f>IF(V2376&lt;&gt;"",V2376*PRINCIPAL!$C$204,"")</f>
        <v/>
      </c>
      <c r="W2377" s="204" t="str">
        <f>IF(W2376&lt;&gt;"",W2376*PRINCIPAL!$C$204,"")</f>
        <v/>
      </c>
      <c r="X2377" s="204" t="str">
        <f>IF(X2376&lt;&gt;"",X2376*PRINCIPAL!$C$204,"")</f>
        <v/>
      </c>
      <c r="Y2377" s="204" t="str">
        <f>IF(Y2376&lt;&gt;"",Y2376*PRINCIPAL!$C$204,"")</f>
        <v/>
      </c>
      <c r="Z2377" s="204" t="str">
        <f>IF(Z2376&lt;&gt;"",Z2376*PRINCIPAL!$C$204,"")</f>
        <v/>
      </c>
      <c r="AA2377" s="204" t="str">
        <f>IF(AA2376&lt;&gt;"",AA2376*PRINCIPAL!$C$204,"")</f>
        <v/>
      </c>
      <c r="AB2377" s="204" t="str">
        <f>IF(AB2376&lt;&gt;"",AB2376*PRINCIPAL!$C$204,"")</f>
        <v/>
      </c>
      <c r="AC2377" s="204" t="str">
        <f>IF(AC2376&lt;&gt;"",AC2376*PRINCIPAL!$C$204,"")</f>
        <v/>
      </c>
      <c r="AD2377" s="204" t="str">
        <f>IF(AD2376&lt;&gt;"",AD2376*PRINCIPAL!$C$204,"")</f>
        <v/>
      </c>
      <c r="AE2377" s="204" t="str">
        <f>IF(AE2376&lt;&gt;"",AE2376*PRINCIPAL!$C$204,"")</f>
        <v/>
      </c>
      <c r="AF2377" s="204" t="str">
        <f>IF(AF2376&lt;&gt;"",AF2376*PRINCIPAL!$C$204,"")</f>
        <v/>
      </c>
      <c r="AG2377" s="204" t="str">
        <f>IF(AG2376&lt;&gt;"",AG2376*PRINCIPAL!$C$204,"")</f>
        <v/>
      </c>
      <c r="AH2377" s="204" t="str">
        <f>IF(AH2376&lt;&gt;"",AH2376*PRINCIPAL!$C$204,"")</f>
        <v/>
      </c>
      <c r="AI2377" s="204" t="str">
        <f>IF(AI2376&lt;&gt;"",AI2376*PRINCIPAL!$C$204,"")</f>
        <v/>
      </c>
      <c r="AJ2377" s="204" t="str">
        <f>IF(AJ2376&lt;&gt;"",AJ2376*PRINCIPAL!$C$204,"")</f>
        <v/>
      </c>
      <c r="AK2377" s="204" t="str">
        <f>IF(AK2376&lt;&gt;"",AK2376*PRINCIPAL!$C$204,"")</f>
        <v/>
      </c>
      <c r="AL2377" s="204" t="str">
        <f>IF(AL2376&lt;&gt;"",AL2376*PRINCIPAL!$C$204,"")</f>
        <v/>
      </c>
      <c r="AM2377" s="204" t="str">
        <f>IF(AM2376&lt;&gt;"",AM2376*PRINCIPAL!$C$204,"")</f>
        <v/>
      </c>
      <c r="AN2377" s="204" t="str">
        <f>IF(AN2376&lt;&gt;"",AN2376*PRINCIPAL!$C$204,"")</f>
        <v/>
      </c>
      <c r="AO2377" s="270" t="str">
        <f>IF(AO2376&lt;&gt;"",AO2376*PRINCIPAL!$C$204,"")</f>
        <v/>
      </c>
    </row>
    <row r="2378" spans="2:41" ht="12.45" customHeight="1" x14ac:dyDescent="0.3">
      <c r="B2378" s="438"/>
      <c r="C2378" s="440"/>
      <c r="D2378" s="443" t="s">
        <v>116</v>
      </c>
      <c r="E2378" s="224" t="s">
        <v>125</v>
      </c>
      <c r="F2378" s="203" t="s">
        <v>38</v>
      </c>
      <c r="G2378" s="203"/>
      <c r="H2378" s="203"/>
      <c r="I2378" s="203"/>
      <c r="J2378" s="203"/>
      <c r="K2378" s="203"/>
      <c r="L2378" s="203"/>
      <c r="M2378" s="203"/>
      <c r="N2378" s="203"/>
      <c r="O2378" s="203"/>
      <c r="P2378" s="203"/>
      <c r="Q2378" s="203"/>
      <c r="R2378" s="203"/>
      <c r="S2378" s="203"/>
      <c r="T2378" s="203"/>
      <c r="U2378" s="203"/>
      <c r="V2378" s="203"/>
      <c r="W2378" s="203"/>
      <c r="X2378" s="203"/>
      <c r="Y2378" s="203"/>
      <c r="Z2378" s="203"/>
      <c r="AA2378" s="203"/>
      <c r="AB2378" s="203"/>
      <c r="AC2378" s="203"/>
      <c r="AD2378" s="203"/>
      <c r="AE2378" s="203"/>
      <c r="AF2378" s="203"/>
      <c r="AG2378" s="203"/>
      <c r="AH2378" s="203"/>
      <c r="AI2378" s="203"/>
      <c r="AJ2378" s="203"/>
      <c r="AK2378" s="203"/>
      <c r="AL2378" s="203"/>
      <c r="AM2378" s="203"/>
      <c r="AN2378" s="203"/>
      <c r="AO2378" s="269"/>
    </row>
    <row r="2379" spans="2:41" ht="12.45" customHeight="1" thickBot="1" x14ac:dyDescent="0.35">
      <c r="B2379" s="438"/>
      <c r="C2379" s="440"/>
      <c r="D2379" s="442"/>
      <c r="E2379" s="223" t="s">
        <v>126</v>
      </c>
      <c r="F2379" s="320" t="s">
        <v>38</v>
      </c>
      <c r="G2379" s="200" t="str">
        <f>IF(G2378&lt;&gt;"",G2378*PRINCIPAL!$C$204,"")</f>
        <v/>
      </c>
      <c r="H2379" s="200" t="str">
        <f>IF(H2378&lt;&gt;"",H2378*PRINCIPAL!$C$204,"")</f>
        <v/>
      </c>
      <c r="I2379" s="200" t="str">
        <f>IF(I2378&lt;&gt;"",I2378*PRINCIPAL!$C$204,"")</f>
        <v/>
      </c>
      <c r="J2379" s="200" t="str">
        <f>IF(J2378&lt;&gt;"",J2378*PRINCIPAL!$C$204,"")</f>
        <v/>
      </c>
      <c r="K2379" s="200" t="str">
        <f>IF(K2378&lt;&gt;"",K2378*PRINCIPAL!$C$204,"")</f>
        <v/>
      </c>
      <c r="L2379" s="200" t="str">
        <f>IF(L2378&lt;&gt;"",L2378*PRINCIPAL!$C$204,"")</f>
        <v/>
      </c>
      <c r="M2379" s="200" t="str">
        <f>IF(M2378&lt;&gt;"",M2378*PRINCIPAL!$C$204,"")</f>
        <v/>
      </c>
      <c r="N2379" s="200" t="str">
        <f>IF(N2378&lt;&gt;"",N2378*PRINCIPAL!$C$204,"")</f>
        <v/>
      </c>
      <c r="O2379" s="200" t="str">
        <f>IF(O2378&lt;&gt;"",O2378*PRINCIPAL!$C$204,"")</f>
        <v/>
      </c>
      <c r="P2379" s="200" t="str">
        <f>IF(P2378&lt;&gt;"",P2378*PRINCIPAL!$C$204,"")</f>
        <v/>
      </c>
      <c r="Q2379" s="200" t="str">
        <f>IF(Q2378&lt;&gt;"",Q2378*PRINCIPAL!$C$204,"")</f>
        <v/>
      </c>
      <c r="R2379" s="200" t="str">
        <f>IF(R2378&lt;&gt;"",R2378*PRINCIPAL!$C$204,"")</f>
        <v/>
      </c>
      <c r="S2379" s="200" t="str">
        <f>IF(S2378&lt;&gt;"",S2378*PRINCIPAL!$C$204,"")</f>
        <v/>
      </c>
      <c r="T2379" s="200" t="str">
        <f>IF(T2378&lt;&gt;"",T2378*PRINCIPAL!$C$204,"")</f>
        <v/>
      </c>
      <c r="U2379" s="200" t="str">
        <f>IF(U2378&lt;&gt;"",U2378*PRINCIPAL!$C$204,"")</f>
        <v/>
      </c>
      <c r="V2379" s="200" t="str">
        <f>IF(V2378&lt;&gt;"",V2378*PRINCIPAL!$C$204,"")</f>
        <v/>
      </c>
      <c r="W2379" s="200" t="str">
        <f>IF(W2378&lt;&gt;"",W2378*PRINCIPAL!$C$204,"")</f>
        <v/>
      </c>
      <c r="X2379" s="200" t="str">
        <f>IF(X2378&lt;&gt;"",X2378*PRINCIPAL!$C$204,"")</f>
        <v/>
      </c>
      <c r="Y2379" s="200" t="str">
        <f>IF(Y2378&lt;&gt;"",Y2378*PRINCIPAL!$C$204,"")</f>
        <v/>
      </c>
      <c r="Z2379" s="200" t="str">
        <f>IF(Z2378&lt;&gt;"",Z2378*PRINCIPAL!$C$204,"")</f>
        <v/>
      </c>
      <c r="AA2379" s="200" t="str">
        <f>IF(AA2378&lt;&gt;"",AA2378*PRINCIPAL!$C$204,"")</f>
        <v/>
      </c>
      <c r="AB2379" s="200" t="str">
        <f>IF(AB2378&lt;&gt;"",AB2378*PRINCIPAL!$C$204,"")</f>
        <v/>
      </c>
      <c r="AC2379" s="200" t="str">
        <f>IF(AC2378&lt;&gt;"",AC2378*PRINCIPAL!$C$204,"")</f>
        <v/>
      </c>
      <c r="AD2379" s="200" t="str">
        <f>IF(AD2378&lt;&gt;"",AD2378*PRINCIPAL!$C$204,"")</f>
        <v/>
      </c>
      <c r="AE2379" s="200" t="str">
        <f>IF(AE2378&lt;&gt;"",AE2378*PRINCIPAL!$C$204,"")</f>
        <v/>
      </c>
      <c r="AF2379" s="200" t="str">
        <f>IF(AF2378&lt;&gt;"",AF2378*PRINCIPAL!$C$204,"")</f>
        <v/>
      </c>
      <c r="AG2379" s="200" t="str">
        <f>IF(AG2378&lt;&gt;"",AG2378*PRINCIPAL!$C$204,"")</f>
        <v/>
      </c>
      <c r="AH2379" s="200" t="str">
        <f>IF(AH2378&lt;&gt;"",AH2378*PRINCIPAL!$C$204,"")</f>
        <v/>
      </c>
      <c r="AI2379" s="200" t="str">
        <f>IF(AI2378&lt;&gt;"",AI2378*PRINCIPAL!$C$204,"")</f>
        <v/>
      </c>
      <c r="AJ2379" s="200" t="str">
        <f>IF(AJ2378&lt;&gt;"",AJ2378*PRINCIPAL!$C$204,"")</f>
        <v/>
      </c>
      <c r="AK2379" s="200" t="str">
        <f>IF(AK2378&lt;&gt;"",AK2378*PRINCIPAL!$C$204,"")</f>
        <v/>
      </c>
      <c r="AL2379" s="200" t="str">
        <f>IF(AL2378&lt;&gt;"",AL2378*PRINCIPAL!$C$204,"")</f>
        <v/>
      </c>
      <c r="AM2379" s="200" t="str">
        <f>IF(AM2378&lt;&gt;"",AM2378*PRINCIPAL!$C$204,"")</f>
        <v/>
      </c>
      <c r="AN2379" s="200" t="str">
        <f>IF(AN2378&lt;&gt;"",AN2378*PRINCIPAL!$C$204,"")</f>
        <v/>
      </c>
      <c r="AO2379" s="271" t="str">
        <f>IF(AO2378&lt;&gt;"",AO2378*PRINCIPAL!$C$204,"")</f>
        <v/>
      </c>
    </row>
    <row r="2380" spans="2:41" ht="12.45" customHeight="1" x14ac:dyDescent="0.3">
      <c r="B2380" s="438"/>
      <c r="C2380" s="439" t="s">
        <v>106</v>
      </c>
      <c r="D2380" s="441" t="s">
        <v>112</v>
      </c>
      <c r="E2380" s="219" t="s">
        <v>125</v>
      </c>
      <c r="F2380" s="197" t="s">
        <v>38</v>
      </c>
      <c r="G2380" s="197"/>
      <c r="H2380" s="197"/>
      <c r="I2380" s="197"/>
      <c r="J2380" s="197"/>
      <c r="K2380" s="197"/>
      <c r="L2380" s="197"/>
      <c r="M2380" s="197"/>
      <c r="N2380" s="197"/>
      <c r="O2380" s="197"/>
      <c r="P2380" s="197"/>
      <c r="Q2380" s="197"/>
      <c r="R2380" s="197"/>
      <c r="S2380" s="197"/>
      <c r="T2380" s="197"/>
      <c r="U2380" s="197"/>
      <c r="V2380" s="197"/>
      <c r="W2380" s="197"/>
      <c r="X2380" s="197"/>
      <c r="Y2380" s="197"/>
      <c r="Z2380" s="197"/>
      <c r="AA2380" s="197"/>
      <c r="AB2380" s="197"/>
      <c r="AC2380" s="197"/>
      <c r="AD2380" s="197"/>
      <c r="AE2380" s="197"/>
      <c r="AF2380" s="197"/>
      <c r="AG2380" s="197"/>
      <c r="AH2380" s="197"/>
      <c r="AI2380" s="197"/>
      <c r="AJ2380" s="197"/>
      <c r="AK2380" s="197"/>
      <c r="AL2380" s="197"/>
      <c r="AM2380" s="197"/>
      <c r="AN2380" s="197"/>
      <c r="AO2380" s="267"/>
    </row>
    <row r="2381" spans="2:41" ht="12.45" customHeight="1" x14ac:dyDescent="0.3">
      <c r="B2381" s="438"/>
      <c r="C2381" s="440"/>
      <c r="D2381" s="442"/>
      <c r="E2381" s="220" t="s">
        <v>126</v>
      </c>
      <c r="F2381" s="320" t="s">
        <v>38</v>
      </c>
      <c r="G2381" s="198" t="str">
        <f>IF(G2380&lt;&gt;"",G2380*PRINCIPAL!$C$204,"")</f>
        <v/>
      </c>
      <c r="H2381" s="198" t="str">
        <f>IF(H2380&lt;&gt;"",H2380*PRINCIPAL!$C$204,"")</f>
        <v/>
      </c>
      <c r="I2381" s="198" t="str">
        <f>IF(I2380&lt;&gt;"",I2380*PRINCIPAL!$C$204,"")</f>
        <v/>
      </c>
      <c r="J2381" s="198" t="str">
        <f>IF(J2380&lt;&gt;"",J2380*PRINCIPAL!$C$204,"")</f>
        <v/>
      </c>
      <c r="K2381" s="198" t="str">
        <f>IF(K2380&lt;&gt;"",K2380*PRINCIPAL!$C$204,"")</f>
        <v/>
      </c>
      <c r="L2381" s="198" t="str">
        <f>IF(L2380&lt;&gt;"",L2380*PRINCIPAL!$C$204,"")</f>
        <v/>
      </c>
      <c r="M2381" s="198" t="str">
        <f>IF(M2380&lt;&gt;"",M2380*PRINCIPAL!$C$204,"")</f>
        <v/>
      </c>
      <c r="N2381" s="198" t="str">
        <f>IF(N2380&lt;&gt;"",N2380*PRINCIPAL!$C$204,"")</f>
        <v/>
      </c>
      <c r="O2381" s="198" t="str">
        <f>IF(O2380&lt;&gt;"",O2380*PRINCIPAL!$C$204,"")</f>
        <v/>
      </c>
      <c r="P2381" s="198" t="str">
        <f>IF(P2380&lt;&gt;"",P2380*PRINCIPAL!$C$204,"")</f>
        <v/>
      </c>
      <c r="Q2381" s="198" t="str">
        <f>IF(Q2380&lt;&gt;"",Q2380*PRINCIPAL!$C$204,"")</f>
        <v/>
      </c>
      <c r="R2381" s="198" t="str">
        <f>IF(R2380&lt;&gt;"",R2380*PRINCIPAL!$C$204,"")</f>
        <v/>
      </c>
      <c r="S2381" s="198" t="str">
        <f>IF(S2380&lt;&gt;"",S2380*PRINCIPAL!$C$204,"")</f>
        <v/>
      </c>
      <c r="T2381" s="198" t="str">
        <f>IF(T2380&lt;&gt;"",T2380*PRINCIPAL!$C$204,"")</f>
        <v/>
      </c>
      <c r="U2381" s="198" t="str">
        <f>IF(U2380&lt;&gt;"",U2380*PRINCIPAL!$C$204,"")</f>
        <v/>
      </c>
      <c r="V2381" s="198" t="str">
        <f>IF(V2380&lt;&gt;"",V2380*PRINCIPAL!$C$204,"")</f>
        <v/>
      </c>
      <c r="W2381" s="198" t="str">
        <f>IF(W2380&lt;&gt;"",W2380*PRINCIPAL!$C$204,"")</f>
        <v/>
      </c>
      <c r="X2381" s="198" t="str">
        <f>IF(X2380&lt;&gt;"",X2380*PRINCIPAL!$C$204,"")</f>
        <v/>
      </c>
      <c r="Y2381" s="198" t="str">
        <f>IF(Y2380&lt;&gt;"",Y2380*PRINCIPAL!$C$204,"")</f>
        <v/>
      </c>
      <c r="Z2381" s="198" t="str">
        <f>IF(Z2380&lt;&gt;"",Z2380*PRINCIPAL!$C$204,"")</f>
        <v/>
      </c>
      <c r="AA2381" s="198" t="str">
        <f>IF(AA2380&lt;&gt;"",AA2380*PRINCIPAL!$C$204,"")</f>
        <v/>
      </c>
      <c r="AB2381" s="198" t="str">
        <f>IF(AB2380&lt;&gt;"",AB2380*PRINCIPAL!$C$204,"")</f>
        <v/>
      </c>
      <c r="AC2381" s="198" t="str">
        <f>IF(AC2380&lt;&gt;"",AC2380*PRINCIPAL!$C$204,"")</f>
        <v/>
      </c>
      <c r="AD2381" s="198" t="str">
        <f>IF(AD2380&lt;&gt;"",AD2380*PRINCIPAL!$C$204,"")</f>
        <v/>
      </c>
      <c r="AE2381" s="198" t="str">
        <f>IF(AE2380&lt;&gt;"",AE2380*PRINCIPAL!$C$204,"")</f>
        <v/>
      </c>
      <c r="AF2381" s="198" t="str">
        <f>IF(AF2380&lt;&gt;"",AF2380*PRINCIPAL!$C$204,"")</f>
        <v/>
      </c>
      <c r="AG2381" s="198" t="str">
        <f>IF(AG2380&lt;&gt;"",AG2380*PRINCIPAL!$C$204,"")</f>
        <v/>
      </c>
      <c r="AH2381" s="198" t="str">
        <f>IF(AH2380&lt;&gt;"",AH2380*PRINCIPAL!$C$204,"")</f>
        <v/>
      </c>
      <c r="AI2381" s="198" t="str">
        <f>IF(AI2380&lt;&gt;"",AI2380*PRINCIPAL!$C$204,"")</f>
        <v/>
      </c>
      <c r="AJ2381" s="198" t="str">
        <f>IF(AJ2380&lt;&gt;"",AJ2380*PRINCIPAL!$C$204,"")</f>
        <v/>
      </c>
      <c r="AK2381" s="198" t="str">
        <f>IF(AK2380&lt;&gt;"",AK2380*PRINCIPAL!$C$204,"")</f>
        <v/>
      </c>
      <c r="AL2381" s="198" t="str">
        <f>IF(AL2380&lt;&gt;"",AL2380*PRINCIPAL!$C$204,"")</f>
        <v/>
      </c>
      <c r="AM2381" s="198" t="str">
        <f>IF(AM2380&lt;&gt;"",AM2380*PRINCIPAL!$C$204,"")</f>
        <v/>
      </c>
      <c r="AN2381" s="198" t="str">
        <f>IF(AN2380&lt;&gt;"",AN2380*PRINCIPAL!$C$204,"")</f>
        <v/>
      </c>
      <c r="AO2381" s="268" t="str">
        <f>IF(AO2380&lt;&gt;"",AO2380*PRINCIPAL!$C$204,"")</f>
        <v/>
      </c>
    </row>
    <row r="2382" spans="2:41" ht="12.45" customHeight="1" x14ac:dyDescent="0.3">
      <c r="B2382" s="438"/>
      <c r="C2382" s="440"/>
      <c r="D2382" s="443" t="s">
        <v>118</v>
      </c>
      <c r="E2382" s="222" t="s">
        <v>125</v>
      </c>
      <c r="F2382" s="203" t="s">
        <v>38</v>
      </c>
      <c r="G2382" s="203"/>
      <c r="H2382" s="203"/>
      <c r="I2382" s="203"/>
      <c r="J2382" s="203"/>
      <c r="K2382" s="203"/>
      <c r="L2382" s="203"/>
      <c r="M2382" s="203"/>
      <c r="N2382" s="203"/>
      <c r="O2382" s="203"/>
      <c r="P2382" s="203"/>
      <c r="Q2382" s="203"/>
      <c r="R2382" s="203"/>
      <c r="S2382" s="203"/>
      <c r="T2382" s="203"/>
      <c r="U2382" s="203"/>
      <c r="V2382" s="203"/>
      <c r="W2382" s="203"/>
      <c r="X2382" s="203"/>
      <c r="Y2382" s="203"/>
      <c r="Z2382" s="203"/>
      <c r="AA2382" s="203"/>
      <c r="AB2382" s="203"/>
      <c r="AC2382" s="203"/>
      <c r="AD2382" s="203"/>
      <c r="AE2382" s="203"/>
      <c r="AF2382" s="203"/>
      <c r="AG2382" s="203"/>
      <c r="AH2382" s="203"/>
      <c r="AI2382" s="203"/>
      <c r="AJ2382" s="203"/>
      <c r="AK2382" s="203"/>
      <c r="AL2382" s="203"/>
      <c r="AM2382" s="203"/>
      <c r="AN2382" s="203"/>
      <c r="AO2382" s="269"/>
    </row>
    <row r="2383" spans="2:41" ht="12.45" customHeight="1" x14ac:dyDescent="0.3">
      <c r="B2383" s="438"/>
      <c r="C2383" s="440"/>
      <c r="D2383" s="444"/>
      <c r="E2383" s="220" t="s">
        <v>126</v>
      </c>
      <c r="F2383" s="320" t="s">
        <v>38</v>
      </c>
      <c r="G2383" s="204" t="str">
        <f>IF(G2382&lt;&gt;"",G2382*PRINCIPAL!$C$204,"")</f>
        <v/>
      </c>
      <c r="H2383" s="204" t="str">
        <f>IF(H2382&lt;&gt;"",H2382*PRINCIPAL!$C$204,"")</f>
        <v/>
      </c>
      <c r="I2383" s="204" t="str">
        <f>IF(I2382&lt;&gt;"",I2382*PRINCIPAL!$C$204,"")</f>
        <v/>
      </c>
      <c r="J2383" s="204" t="str">
        <f>IF(J2382&lt;&gt;"",J2382*PRINCIPAL!$C$204,"")</f>
        <v/>
      </c>
      <c r="K2383" s="204" t="str">
        <f>IF(K2382&lt;&gt;"",K2382*PRINCIPAL!$C$204,"")</f>
        <v/>
      </c>
      <c r="L2383" s="204" t="str">
        <f>IF(L2382&lt;&gt;"",L2382*PRINCIPAL!$C$204,"")</f>
        <v/>
      </c>
      <c r="M2383" s="204" t="str">
        <f>IF(M2382&lt;&gt;"",M2382*PRINCIPAL!$C$204,"")</f>
        <v/>
      </c>
      <c r="N2383" s="204" t="str">
        <f>IF(N2382&lt;&gt;"",N2382*PRINCIPAL!$C$204,"")</f>
        <v/>
      </c>
      <c r="O2383" s="204" t="str">
        <f>IF(O2382&lt;&gt;"",O2382*PRINCIPAL!$C$204,"")</f>
        <v/>
      </c>
      <c r="P2383" s="204" t="str">
        <f>IF(P2382&lt;&gt;"",P2382*PRINCIPAL!$C$204,"")</f>
        <v/>
      </c>
      <c r="Q2383" s="204" t="str">
        <f>IF(Q2382&lt;&gt;"",Q2382*PRINCIPAL!$C$204,"")</f>
        <v/>
      </c>
      <c r="R2383" s="204" t="str">
        <f>IF(R2382&lt;&gt;"",R2382*PRINCIPAL!$C$204,"")</f>
        <v/>
      </c>
      <c r="S2383" s="204" t="str">
        <f>IF(S2382&lt;&gt;"",S2382*PRINCIPAL!$C$204,"")</f>
        <v/>
      </c>
      <c r="T2383" s="204" t="str">
        <f>IF(T2382&lt;&gt;"",T2382*PRINCIPAL!$C$204,"")</f>
        <v/>
      </c>
      <c r="U2383" s="204" t="str">
        <f>IF(U2382&lt;&gt;"",U2382*PRINCIPAL!$C$204,"")</f>
        <v/>
      </c>
      <c r="V2383" s="204" t="str">
        <f>IF(V2382&lt;&gt;"",V2382*PRINCIPAL!$C$204,"")</f>
        <v/>
      </c>
      <c r="W2383" s="204" t="str">
        <f>IF(W2382&lt;&gt;"",W2382*PRINCIPAL!$C$204,"")</f>
        <v/>
      </c>
      <c r="X2383" s="204" t="str">
        <f>IF(X2382&lt;&gt;"",X2382*PRINCIPAL!$C$204,"")</f>
        <v/>
      </c>
      <c r="Y2383" s="204" t="str">
        <f>IF(Y2382&lt;&gt;"",Y2382*PRINCIPAL!$C$204,"")</f>
        <v/>
      </c>
      <c r="Z2383" s="204" t="str">
        <f>IF(Z2382&lt;&gt;"",Z2382*PRINCIPAL!$C$204,"")</f>
        <v/>
      </c>
      <c r="AA2383" s="204" t="str">
        <f>IF(AA2382&lt;&gt;"",AA2382*PRINCIPAL!$C$204,"")</f>
        <v/>
      </c>
      <c r="AB2383" s="204" t="str">
        <f>IF(AB2382&lt;&gt;"",AB2382*PRINCIPAL!$C$204,"")</f>
        <v/>
      </c>
      <c r="AC2383" s="204" t="str">
        <f>IF(AC2382&lt;&gt;"",AC2382*PRINCIPAL!$C$204,"")</f>
        <v/>
      </c>
      <c r="AD2383" s="204" t="str">
        <f>IF(AD2382&lt;&gt;"",AD2382*PRINCIPAL!$C$204,"")</f>
        <v/>
      </c>
      <c r="AE2383" s="204" t="str">
        <f>IF(AE2382&lt;&gt;"",AE2382*PRINCIPAL!$C$204,"")</f>
        <v/>
      </c>
      <c r="AF2383" s="204" t="str">
        <f>IF(AF2382&lt;&gt;"",AF2382*PRINCIPAL!$C$204,"")</f>
        <v/>
      </c>
      <c r="AG2383" s="204" t="str">
        <f>IF(AG2382&lt;&gt;"",AG2382*PRINCIPAL!$C$204,"")</f>
        <v/>
      </c>
      <c r="AH2383" s="204" t="str">
        <f>IF(AH2382&lt;&gt;"",AH2382*PRINCIPAL!$C$204,"")</f>
        <v/>
      </c>
      <c r="AI2383" s="204" t="str">
        <f>IF(AI2382&lt;&gt;"",AI2382*PRINCIPAL!$C$204,"")</f>
        <v/>
      </c>
      <c r="AJ2383" s="204" t="str">
        <f>IF(AJ2382&lt;&gt;"",AJ2382*PRINCIPAL!$C$204,"")</f>
        <v/>
      </c>
      <c r="AK2383" s="204" t="str">
        <f>IF(AK2382&lt;&gt;"",AK2382*PRINCIPAL!$C$204,"")</f>
        <v/>
      </c>
      <c r="AL2383" s="204" t="str">
        <f>IF(AL2382&lt;&gt;"",AL2382*PRINCIPAL!$C$204,"")</f>
        <v/>
      </c>
      <c r="AM2383" s="204" t="str">
        <f>IF(AM2382&lt;&gt;"",AM2382*PRINCIPAL!$C$204,"")</f>
        <v/>
      </c>
      <c r="AN2383" s="204" t="str">
        <f>IF(AN2382&lt;&gt;"",AN2382*PRINCIPAL!$C$204,"")</f>
        <v/>
      </c>
      <c r="AO2383" s="270" t="str">
        <f>IF(AO2382&lt;&gt;"",AO2382*PRINCIPAL!$C$204,"")</f>
        <v/>
      </c>
    </row>
    <row r="2384" spans="2:41" ht="12.45" customHeight="1" x14ac:dyDescent="0.3">
      <c r="B2384" s="438"/>
      <c r="C2384" s="440"/>
      <c r="D2384" s="443" t="s">
        <v>116</v>
      </c>
      <c r="E2384" s="224" t="s">
        <v>125</v>
      </c>
      <c r="F2384" s="203" t="s">
        <v>38</v>
      </c>
      <c r="G2384" s="203"/>
      <c r="H2384" s="203"/>
      <c r="I2384" s="203"/>
      <c r="J2384" s="203"/>
      <c r="K2384" s="203"/>
      <c r="L2384" s="203"/>
      <c r="M2384" s="203"/>
      <c r="N2384" s="203"/>
      <c r="O2384" s="203"/>
      <c r="P2384" s="203"/>
      <c r="Q2384" s="203"/>
      <c r="R2384" s="203"/>
      <c r="S2384" s="203"/>
      <c r="T2384" s="203"/>
      <c r="U2384" s="203"/>
      <c r="V2384" s="203"/>
      <c r="W2384" s="203"/>
      <c r="X2384" s="203"/>
      <c r="Y2384" s="203"/>
      <c r="Z2384" s="203"/>
      <c r="AA2384" s="203"/>
      <c r="AB2384" s="203"/>
      <c r="AC2384" s="203"/>
      <c r="AD2384" s="203"/>
      <c r="AE2384" s="203"/>
      <c r="AF2384" s="203"/>
      <c r="AG2384" s="203"/>
      <c r="AH2384" s="203"/>
      <c r="AI2384" s="203"/>
      <c r="AJ2384" s="203"/>
      <c r="AK2384" s="203"/>
      <c r="AL2384" s="203"/>
      <c r="AM2384" s="203"/>
      <c r="AN2384" s="203"/>
      <c r="AO2384" s="269"/>
    </row>
    <row r="2385" spans="2:41" ht="12.45" customHeight="1" thickBot="1" x14ac:dyDescent="0.35">
      <c r="B2385" s="438"/>
      <c r="C2385" s="445"/>
      <c r="D2385" s="446"/>
      <c r="E2385" s="223" t="s">
        <v>126</v>
      </c>
      <c r="F2385" s="320" t="s">
        <v>38</v>
      </c>
      <c r="G2385" s="225" t="str">
        <f>IF(G2384&lt;&gt;"",G2384*PRINCIPAL!$C$204,"")</f>
        <v/>
      </c>
      <c r="H2385" s="225" t="str">
        <f>IF(H2384&lt;&gt;"",H2384*PRINCIPAL!$C$204,"")</f>
        <v/>
      </c>
      <c r="I2385" s="225" t="str">
        <f>IF(I2384&lt;&gt;"",I2384*PRINCIPAL!$C$204,"")</f>
        <v/>
      </c>
      <c r="J2385" s="225" t="str">
        <f>IF(J2384&lt;&gt;"",J2384*PRINCIPAL!$C$204,"")</f>
        <v/>
      </c>
      <c r="K2385" s="225" t="str">
        <f>IF(K2384&lt;&gt;"",K2384*PRINCIPAL!$C$204,"")</f>
        <v/>
      </c>
      <c r="L2385" s="225" t="str">
        <f>IF(L2384&lt;&gt;"",L2384*PRINCIPAL!$C$204,"")</f>
        <v/>
      </c>
      <c r="M2385" s="225" t="str">
        <f>IF(M2384&lt;&gt;"",M2384*PRINCIPAL!$C$204,"")</f>
        <v/>
      </c>
      <c r="N2385" s="225" t="str">
        <f>IF(N2384&lt;&gt;"",N2384*PRINCIPAL!$C$204,"")</f>
        <v/>
      </c>
      <c r="O2385" s="225" t="str">
        <f>IF(O2384&lt;&gt;"",O2384*PRINCIPAL!$C$204,"")</f>
        <v/>
      </c>
      <c r="P2385" s="225" t="str">
        <f>IF(P2384&lt;&gt;"",P2384*PRINCIPAL!$C$204,"")</f>
        <v/>
      </c>
      <c r="Q2385" s="225" t="str">
        <f>IF(Q2384&lt;&gt;"",Q2384*PRINCIPAL!$C$204,"")</f>
        <v/>
      </c>
      <c r="R2385" s="225" t="str">
        <f>IF(R2384&lt;&gt;"",R2384*PRINCIPAL!$C$204,"")</f>
        <v/>
      </c>
      <c r="S2385" s="225" t="str">
        <f>IF(S2384&lt;&gt;"",S2384*PRINCIPAL!$C$204,"")</f>
        <v/>
      </c>
      <c r="T2385" s="225" t="str">
        <f>IF(T2384&lt;&gt;"",T2384*PRINCIPAL!$C$204,"")</f>
        <v/>
      </c>
      <c r="U2385" s="225" t="str">
        <f>IF(U2384&lt;&gt;"",U2384*PRINCIPAL!$C$204,"")</f>
        <v/>
      </c>
      <c r="V2385" s="225" t="str">
        <f>IF(V2384&lt;&gt;"",V2384*PRINCIPAL!$C$204,"")</f>
        <v/>
      </c>
      <c r="W2385" s="225" t="str">
        <f>IF(W2384&lt;&gt;"",W2384*PRINCIPAL!$C$204,"")</f>
        <v/>
      </c>
      <c r="X2385" s="225" t="str">
        <f>IF(X2384&lt;&gt;"",X2384*PRINCIPAL!$C$204,"")</f>
        <v/>
      </c>
      <c r="Y2385" s="225" t="str">
        <f>IF(Y2384&lt;&gt;"",Y2384*PRINCIPAL!$C$204,"")</f>
        <v/>
      </c>
      <c r="Z2385" s="225" t="str">
        <f>IF(Z2384&lt;&gt;"",Z2384*PRINCIPAL!$C$204,"")</f>
        <v/>
      </c>
      <c r="AA2385" s="225" t="str">
        <f>IF(AA2384&lt;&gt;"",AA2384*PRINCIPAL!$C$204,"")</f>
        <v/>
      </c>
      <c r="AB2385" s="225" t="str">
        <f>IF(AB2384&lt;&gt;"",AB2384*PRINCIPAL!$C$204,"")</f>
        <v/>
      </c>
      <c r="AC2385" s="225" t="str">
        <f>IF(AC2384&lt;&gt;"",AC2384*PRINCIPAL!$C$204,"")</f>
        <v/>
      </c>
      <c r="AD2385" s="225" t="str">
        <f>IF(AD2384&lt;&gt;"",AD2384*PRINCIPAL!$C$204,"")</f>
        <v/>
      </c>
      <c r="AE2385" s="225" t="str">
        <f>IF(AE2384&lt;&gt;"",AE2384*PRINCIPAL!$C$204,"")</f>
        <v/>
      </c>
      <c r="AF2385" s="225" t="str">
        <f>IF(AF2384&lt;&gt;"",AF2384*PRINCIPAL!$C$204,"")</f>
        <v/>
      </c>
      <c r="AG2385" s="225" t="str">
        <f>IF(AG2384&lt;&gt;"",AG2384*PRINCIPAL!$C$204,"")</f>
        <v/>
      </c>
      <c r="AH2385" s="225" t="str">
        <f>IF(AH2384&lt;&gt;"",AH2384*PRINCIPAL!$C$204,"")</f>
        <v/>
      </c>
      <c r="AI2385" s="225" t="str">
        <f>IF(AI2384&lt;&gt;"",AI2384*PRINCIPAL!$C$204,"")</f>
        <v/>
      </c>
      <c r="AJ2385" s="225" t="str">
        <f>IF(AJ2384&lt;&gt;"",AJ2384*PRINCIPAL!$C$204,"")</f>
        <v/>
      </c>
      <c r="AK2385" s="225" t="str">
        <f>IF(AK2384&lt;&gt;"",AK2384*PRINCIPAL!$C$204,"")</f>
        <v/>
      </c>
      <c r="AL2385" s="225" t="str">
        <f>IF(AL2384&lt;&gt;"",AL2384*PRINCIPAL!$C$204,"")</f>
        <v/>
      </c>
      <c r="AM2385" s="225" t="str">
        <f>IF(AM2384&lt;&gt;"",AM2384*PRINCIPAL!$C$204,"")</f>
        <v/>
      </c>
      <c r="AN2385" s="225" t="str">
        <f>IF(AN2384&lt;&gt;"",AN2384*PRINCIPAL!$C$204,"")</f>
        <v/>
      </c>
      <c r="AO2385" s="272" t="str">
        <f>IF(AO2384&lt;&gt;"",AO2384*PRINCIPAL!$C$204,"")</f>
        <v/>
      </c>
    </row>
    <row r="2386" spans="2:41" ht="12.45" customHeight="1" x14ac:dyDescent="0.3">
      <c r="B2386" s="438"/>
      <c r="C2386" s="447" t="s">
        <v>113</v>
      </c>
      <c r="D2386" s="424" t="s">
        <v>114</v>
      </c>
      <c r="E2386" s="219" t="s">
        <v>125</v>
      </c>
      <c r="F2386" s="197"/>
      <c r="G2386" s="197"/>
      <c r="H2386" s="197"/>
      <c r="I2386" s="197"/>
      <c r="J2386" s="197"/>
      <c r="K2386" s="197"/>
      <c r="L2386" s="197"/>
      <c r="M2386" s="197"/>
      <c r="N2386" s="197"/>
      <c r="O2386" s="197"/>
      <c r="P2386" s="197"/>
      <c r="Q2386" s="197"/>
      <c r="R2386" s="197"/>
      <c r="S2386" s="197"/>
      <c r="T2386" s="197"/>
      <c r="U2386" s="197"/>
      <c r="V2386" s="197"/>
      <c r="W2386" s="197"/>
      <c r="X2386" s="197"/>
      <c r="Y2386" s="197"/>
      <c r="Z2386" s="197"/>
      <c r="AA2386" s="197"/>
      <c r="AB2386" s="197"/>
      <c r="AC2386" s="197"/>
      <c r="AD2386" s="197"/>
      <c r="AE2386" s="197"/>
      <c r="AF2386" s="197"/>
      <c r="AG2386" s="197"/>
      <c r="AH2386" s="197"/>
      <c r="AI2386" s="197"/>
      <c r="AJ2386" s="197"/>
      <c r="AK2386" s="197"/>
      <c r="AL2386" s="197"/>
      <c r="AM2386" s="197"/>
      <c r="AN2386" s="197"/>
      <c r="AO2386" s="267"/>
    </row>
    <row r="2387" spans="2:41" ht="12.45" customHeight="1" x14ac:dyDescent="0.3">
      <c r="B2387" s="438"/>
      <c r="C2387" s="447"/>
      <c r="D2387" s="425"/>
      <c r="E2387" s="220" t="s">
        <v>126</v>
      </c>
      <c r="F2387" s="198" t="str">
        <f>IF(F2386&lt;&gt;"",F2386*PRINCIPAL!$C$14,"")</f>
        <v/>
      </c>
      <c r="G2387" s="198" t="str">
        <f>IF(G2386&lt;&gt;"",G2386*PRINCIPAL!$C$204,"")</f>
        <v/>
      </c>
      <c r="H2387" s="198" t="str">
        <f>IF(H2386&lt;&gt;"",H2386*PRINCIPAL!$C$204,"")</f>
        <v/>
      </c>
      <c r="I2387" s="198" t="str">
        <f>IF(I2386&lt;&gt;"",I2386*PRINCIPAL!$C$204,"")</f>
        <v/>
      </c>
      <c r="J2387" s="198" t="str">
        <f>IF(J2386&lt;&gt;"",J2386*PRINCIPAL!$C$204,"")</f>
        <v/>
      </c>
      <c r="K2387" s="198" t="str">
        <f>IF(K2386&lt;&gt;"",K2386*PRINCIPAL!$C$204,"")</f>
        <v/>
      </c>
      <c r="L2387" s="198" t="str">
        <f>IF(L2386&lt;&gt;"",L2386*PRINCIPAL!$C$204,"")</f>
        <v/>
      </c>
      <c r="M2387" s="198" t="str">
        <f>IF(M2386&lt;&gt;"",M2386*PRINCIPAL!$C$204,"")</f>
        <v/>
      </c>
      <c r="N2387" s="198" t="str">
        <f>IF(N2386&lt;&gt;"",N2386*PRINCIPAL!$C$204,"")</f>
        <v/>
      </c>
      <c r="O2387" s="198" t="str">
        <f>IF(O2386&lt;&gt;"",O2386*PRINCIPAL!$C$204,"")</f>
        <v/>
      </c>
      <c r="P2387" s="198" t="str">
        <f>IF(P2386&lt;&gt;"",P2386*PRINCIPAL!$C$204,"")</f>
        <v/>
      </c>
      <c r="Q2387" s="198" t="str">
        <f>IF(Q2386&lt;&gt;"",Q2386*PRINCIPAL!$C$204,"")</f>
        <v/>
      </c>
      <c r="R2387" s="198" t="str">
        <f>IF(R2386&lt;&gt;"",R2386*PRINCIPAL!$C$204,"")</f>
        <v/>
      </c>
      <c r="S2387" s="198" t="str">
        <f>IF(S2386&lt;&gt;"",S2386*PRINCIPAL!$C$204,"")</f>
        <v/>
      </c>
      <c r="T2387" s="198" t="str">
        <f>IF(T2386&lt;&gt;"",T2386*PRINCIPAL!$C$204,"")</f>
        <v/>
      </c>
      <c r="U2387" s="198" t="str">
        <f>IF(U2386&lt;&gt;"",U2386*PRINCIPAL!$C$204,"")</f>
        <v/>
      </c>
      <c r="V2387" s="198" t="str">
        <f>IF(V2386&lt;&gt;"",V2386*PRINCIPAL!$C$204,"")</f>
        <v/>
      </c>
      <c r="W2387" s="198" t="str">
        <f>IF(W2386&lt;&gt;"",W2386*PRINCIPAL!$C$204,"")</f>
        <v/>
      </c>
      <c r="X2387" s="198" t="str">
        <f>IF(X2386&lt;&gt;"",X2386*PRINCIPAL!$C$204,"")</f>
        <v/>
      </c>
      <c r="Y2387" s="198" t="str">
        <f>IF(Y2386&lt;&gt;"",Y2386*PRINCIPAL!$C$204,"")</f>
        <v/>
      </c>
      <c r="Z2387" s="198" t="str">
        <f>IF(Z2386&lt;&gt;"",Z2386*PRINCIPAL!$C$204,"")</f>
        <v/>
      </c>
      <c r="AA2387" s="198" t="str">
        <f>IF(AA2386&lt;&gt;"",AA2386*PRINCIPAL!$C$204,"")</f>
        <v/>
      </c>
      <c r="AB2387" s="198" t="str">
        <f>IF(AB2386&lt;&gt;"",AB2386*PRINCIPAL!$C$204,"")</f>
        <v/>
      </c>
      <c r="AC2387" s="198" t="str">
        <f>IF(AC2386&lt;&gt;"",AC2386*PRINCIPAL!$C$204,"")</f>
        <v/>
      </c>
      <c r="AD2387" s="198" t="str">
        <f>IF(AD2386&lt;&gt;"",AD2386*PRINCIPAL!$C$204,"")</f>
        <v/>
      </c>
      <c r="AE2387" s="198" t="str">
        <f>IF(AE2386&lt;&gt;"",AE2386*PRINCIPAL!$C$204,"")</f>
        <v/>
      </c>
      <c r="AF2387" s="198" t="str">
        <f>IF(AF2386&lt;&gt;"",AF2386*PRINCIPAL!$C$204,"")</f>
        <v/>
      </c>
      <c r="AG2387" s="198" t="str">
        <f>IF(AG2386&lt;&gt;"",AG2386*PRINCIPAL!$C$204,"")</f>
        <v/>
      </c>
      <c r="AH2387" s="198" t="str">
        <f>IF(AH2386&lt;&gt;"",AH2386*PRINCIPAL!$C$204,"")</f>
        <v/>
      </c>
      <c r="AI2387" s="198" t="str">
        <f>IF(AI2386&lt;&gt;"",AI2386*PRINCIPAL!$C$204,"")</f>
        <v/>
      </c>
      <c r="AJ2387" s="198" t="str">
        <f>IF(AJ2386&lt;&gt;"",AJ2386*PRINCIPAL!$C$204,"")</f>
        <v/>
      </c>
      <c r="AK2387" s="198" t="str">
        <f>IF(AK2386&lt;&gt;"",AK2386*PRINCIPAL!$C$204,"")</f>
        <v/>
      </c>
      <c r="AL2387" s="198" t="str">
        <f>IF(AL2386&lt;&gt;"",AL2386*PRINCIPAL!$C$204,"")</f>
        <v/>
      </c>
      <c r="AM2387" s="198" t="str">
        <f>IF(AM2386&lt;&gt;"",AM2386*PRINCIPAL!$C$204,"")</f>
        <v/>
      </c>
      <c r="AN2387" s="198" t="str">
        <f>IF(AN2386&lt;&gt;"",AN2386*PRINCIPAL!$C$204,"")</f>
        <v/>
      </c>
      <c r="AO2387" s="268" t="str">
        <f>IF(AO2386&lt;&gt;"",AO2386*PRINCIPAL!$C$204,"")</f>
        <v/>
      </c>
    </row>
    <row r="2388" spans="2:41" ht="12.45" customHeight="1" x14ac:dyDescent="0.3">
      <c r="B2388" s="438"/>
      <c r="C2388" s="447"/>
      <c r="D2388" s="426" t="s">
        <v>114</v>
      </c>
      <c r="E2388" s="222" t="s">
        <v>125</v>
      </c>
      <c r="F2388" s="203"/>
      <c r="G2388" s="203"/>
      <c r="H2388" s="203"/>
      <c r="I2388" s="203"/>
      <c r="J2388" s="203"/>
      <c r="K2388" s="203"/>
      <c r="L2388" s="203"/>
      <c r="M2388" s="203"/>
      <c r="N2388" s="203"/>
      <c r="O2388" s="203"/>
      <c r="P2388" s="203"/>
      <c r="Q2388" s="203"/>
      <c r="R2388" s="203"/>
      <c r="S2388" s="203"/>
      <c r="T2388" s="203"/>
      <c r="U2388" s="203"/>
      <c r="V2388" s="203"/>
      <c r="W2388" s="203"/>
      <c r="X2388" s="203"/>
      <c r="Y2388" s="203"/>
      <c r="Z2388" s="203"/>
      <c r="AA2388" s="203"/>
      <c r="AB2388" s="203"/>
      <c r="AC2388" s="203"/>
      <c r="AD2388" s="203"/>
      <c r="AE2388" s="203"/>
      <c r="AF2388" s="203"/>
      <c r="AG2388" s="203"/>
      <c r="AH2388" s="203"/>
      <c r="AI2388" s="203"/>
      <c r="AJ2388" s="203"/>
      <c r="AK2388" s="203"/>
      <c r="AL2388" s="203"/>
      <c r="AM2388" s="203"/>
      <c r="AN2388" s="203"/>
      <c r="AO2388" s="269"/>
    </row>
    <row r="2389" spans="2:41" ht="12.45" customHeight="1" x14ac:dyDescent="0.3">
      <c r="B2389" s="438"/>
      <c r="C2389" s="447"/>
      <c r="D2389" s="425"/>
      <c r="E2389" s="220" t="s">
        <v>126</v>
      </c>
      <c r="F2389" s="204" t="str">
        <f>IF(F2388&lt;&gt;"",F2388*PRINCIPAL!$C$14,"")</f>
        <v/>
      </c>
      <c r="G2389" s="204" t="str">
        <f>IF(G2388&lt;&gt;"",G2388*PRINCIPAL!$C$204,"")</f>
        <v/>
      </c>
      <c r="H2389" s="204" t="str">
        <f>IF(H2388&lt;&gt;"",H2388*PRINCIPAL!$C$204,"")</f>
        <v/>
      </c>
      <c r="I2389" s="204" t="str">
        <f>IF(I2388&lt;&gt;"",I2388*PRINCIPAL!$C$204,"")</f>
        <v/>
      </c>
      <c r="J2389" s="204" t="str">
        <f>IF(J2388&lt;&gt;"",J2388*PRINCIPAL!$C$204,"")</f>
        <v/>
      </c>
      <c r="K2389" s="204" t="str">
        <f>IF(K2388&lt;&gt;"",K2388*PRINCIPAL!$C$204,"")</f>
        <v/>
      </c>
      <c r="L2389" s="204" t="str">
        <f>IF(L2388&lt;&gt;"",L2388*PRINCIPAL!$C$204,"")</f>
        <v/>
      </c>
      <c r="M2389" s="204" t="str">
        <f>IF(M2388&lt;&gt;"",M2388*PRINCIPAL!$C$204,"")</f>
        <v/>
      </c>
      <c r="N2389" s="204" t="str">
        <f>IF(N2388&lt;&gt;"",N2388*PRINCIPAL!$C$204,"")</f>
        <v/>
      </c>
      <c r="O2389" s="204" t="str">
        <f>IF(O2388&lt;&gt;"",O2388*PRINCIPAL!$C$204,"")</f>
        <v/>
      </c>
      <c r="P2389" s="204" t="str">
        <f>IF(P2388&lt;&gt;"",P2388*PRINCIPAL!$C$204,"")</f>
        <v/>
      </c>
      <c r="Q2389" s="204" t="str">
        <f>IF(Q2388&lt;&gt;"",Q2388*PRINCIPAL!$C$204,"")</f>
        <v/>
      </c>
      <c r="R2389" s="204" t="str">
        <f>IF(R2388&lt;&gt;"",R2388*PRINCIPAL!$C$204,"")</f>
        <v/>
      </c>
      <c r="S2389" s="204" t="str">
        <f>IF(S2388&lt;&gt;"",S2388*PRINCIPAL!$C$204,"")</f>
        <v/>
      </c>
      <c r="T2389" s="204" t="str">
        <f>IF(T2388&lt;&gt;"",T2388*PRINCIPAL!$C$204,"")</f>
        <v/>
      </c>
      <c r="U2389" s="204" t="str">
        <f>IF(U2388&lt;&gt;"",U2388*PRINCIPAL!$C$204,"")</f>
        <v/>
      </c>
      <c r="V2389" s="204" t="str">
        <f>IF(V2388&lt;&gt;"",V2388*PRINCIPAL!$C$204,"")</f>
        <v/>
      </c>
      <c r="W2389" s="204" t="str">
        <f>IF(W2388&lt;&gt;"",W2388*PRINCIPAL!$C$204,"")</f>
        <v/>
      </c>
      <c r="X2389" s="204" t="str">
        <f>IF(X2388&lt;&gt;"",X2388*PRINCIPAL!$C$204,"")</f>
        <v/>
      </c>
      <c r="Y2389" s="204" t="str">
        <f>IF(Y2388&lt;&gt;"",Y2388*PRINCIPAL!$C$204,"")</f>
        <v/>
      </c>
      <c r="Z2389" s="204" t="str">
        <f>IF(Z2388&lt;&gt;"",Z2388*PRINCIPAL!$C$204,"")</f>
        <v/>
      </c>
      <c r="AA2389" s="204" t="str">
        <f>IF(AA2388&lt;&gt;"",AA2388*PRINCIPAL!$C$204,"")</f>
        <v/>
      </c>
      <c r="AB2389" s="204" t="str">
        <f>IF(AB2388&lt;&gt;"",AB2388*PRINCIPAL!$C$204,"")</f>
        <v/>
      </c>
      <c r="AC2389" s="204" t="str">
        <f>IF(AC2388&lt;&gt;"",AC2388*PRINCIPAL!$C$204,"")</f>
        <v/>
      </c>
      <c r="AD2389" s="204" t="str">
        <f>IF(AD2388&lt;&gt;"",AD2388*PRINCIPAL!$C$204,"")</f>
        <v/>
      </c>
      <c r="AE2389" s="204" t="str">
        <f>IF(AE2388&lt;&gt;"",AE2388*PRINCIPAL!$C$204,"")</f>
        <v/>
      </c>
      <c r="AF2389" s="204" t="str">
        <f>IF(AF2388&lt;&gt;"",AF2388*PRINCIPAL!$C$204,"")</f>
        <v/>
      </c>
      <c r="AG2389" s="204" t="str">
        <f>IF(AG2388&lt;&gt;"",AG2388*PRINCIPAL!$C$204,"")</f>
        <v/>
      </c>
      <c r="AH2389" s="204" t="str">
        <f>IF(AH2388&lt;&gt;"",AH2388*PRINCIPAL!$C$204,"")</f>
        <v/>
      </c>
      <c r="AI2389" s="204" t="str">
        <f>IF(AI2388&lt;&gt;"",AI2388*PRINCIPAL!$C$204,"")</f>
        <v/>
      </c>
      <c r="AJ2389" s="204" t="str">
        <f>IF(AJ2388&lt;&gt;"",AJ2388*PRINCIPAL!$C$204,"")</f>
        <v/>
      </c>
      <c r="AK2389" s="204" t="str">
        <f>IF(AK2388&lt;&gt;"",AK2388*PRINCIPAL!$C$204,"")</f>
        <v/>
      </c>
      <c r="AL2389" s="204" t="str">
        <f>IF(AL2388&lt;&gt;"",AL2388*PRINCIPAL!$C$204,"")</f>
        <v/>
      </c>
      <c r="AM2389" s="204" t="str">
        <f>IF(AM2388&lt;&gt;"",AM2388*PRINCIPAL!$C$204,"")</f>
        <v/>
      </c>
      <c r="AN2389" s="204" t="str">
        <f>IF(AN2388&lt;&gt;"",AN2388*PRINCIPAL!$C$204,"")</f>
        <v/>
      </c>
      <c r="AO2389" s="270" t="str">
        <f>IF(AO2388&lt;&gt;"",AO2388*PRINCIPAL!$C$204,"")</f>
        <v/>
      </c>
    </row>
    <row r="2390" spans="2:41" ht="12.45" customHeight="1" x14ac:dyDescent="0.3">
      <c r="B2390" s="438"/>
      <c r="C2390" s="447"/>
      <c r="D2390" s="426" t="s">
        <v>114</v>
      </c>
      <c r="E2390" s="222" t="s">
        <v>125</v>
      </c>
      <c r="F2390" s="203"/>
      <c r="G2390" s="203"/>
      <c r="H2390" s="203"/>
      <c r="I2390" s="203"/>
      <c r="J2390" s="203"/>
      <c r="K2390" s="203"/>
      <c r="L2390" s="203"/>
      <c r="M2390" s="203"/>
      <c r="N2390" s="203"/>
      <c r="O2390" s="203"/>
      <c r="P2390" s="203"/>
      <c r="Q2390" s="203"/>
      <c r="R2390" s="203"/>
      <c r="S2390" s="203"/>
      <c r="T2390" s="203"/>
      <c r="U2390" s="203"/>
      <c r="V2390" s="203"/>
      <c r="W2390" s="203"/>
      <c r="X2390" s="203"/>
      <c r="Y2390" s="203"/>
      <c r="Z2390" s="203"/>
      <c r="AA2390" s="203"/>
      <c r="AB2390" s="203"/>
      <c r="AC2390" s="203"/>
      <c r="AD2390" s="203"/>
      <c r="AE2390" s="203"/>
      <c r="AF2390" s="203"/>
      <c r="AG2390" s="203"/>
      <c r="AH2390" s="203"/>
      <c r="AI2390" s="203"/>
      <c r="AJ2390" s="203"/>
      <c r="AK2390" s="203"/>
      <c r="AL2390" s="203"/>
      <c r="AM2390" s="203"/>
      <c r="AN2390" s="203"/>
      <c r="AO2390" s="269"/>
    </row>
    <row r="2391" spans="2:41" ht="12.45" customHeight="1" x14ac:dyDescent="0.3">
      <c r="B2391" s="438"/>
      <c r="C2391" s="447"/>
      <c r="D2391" s="425"/>
      <c r="E2391" s="220" t="s">
        <v>126</v>
      </c>
      <c r="F2391" s="204" t="str">
        <f>IF(F2390&lt;&gt;"",F2390*PRINCIPAL!$C$14,"")</f>
        <v/>
      </c>
      <c r="G2391" s="204" t="str">
        <f>IF(G2390&lt;&gt;"",G2390*PRINCIPAL!$C$204,"")</f>
        <v/>
      </c>
      <c r="H2391" s="204" t="str">
        <f>IF(H2390&lt;&gt;"",H2390*PRINCIPAL!$C$204,"")</f>
        <v/>
      </c>
      <c r="I2391" s="204" t="str">
        <f>IF(I2390&lt;&gt;"",I2390*PRINCIPAL!$C$204,"")</f>
        <v/>
      </c>
      <c r="J2391" s="204" t="str">
        <f>IF(J2390&lt;&gt;"",J2390*PRINCIPAL!$C$204,"")</f>
        <v/>
      </c>
      <c r="K2391" s="204" t="str">
        <f>IF(K2390&lt;&gt;"",K2390*PRINCIPAL!$C$204,"")</f>
        <v/>
      </c>
      <c r="L2391" s="204" t="str">
        <f>IF(L2390&lt;&gt;"",L2390*PRINCIPAL!$C$204,"")</f>
        <v/>
      </c>
      <c r="M2391" s="204" t="str">
        <f>IF(M2390&lt;&gt;"",M2390*PRINCIPAL!$C$204,"")</f>
        <v/>
      </c>
      <c r="N2391" s="204" t="str">
        <f>IF(N2390&lt;&gt;"",N2390*PRINCIPAL!$C$204,"")</f>
        <v/>
      </c>
      <c r="O2391" s="204" t="str">
        <f>IF(O2390&lt;&gt;"",O2390*PRINCIPAL!$C$204,"")</f>
        <v/>
      </c>
      <c r="P2391" s="204" t="str">
        <f>IF(P2390&lt;&gt;"",P2390*PRINCIPAL!$C$204,"")</f>
        <v/>
      </c>
      <c r="Q2391" s="204" t="str">
        <f>IF(Q2390&lt;&gt;"",Q2390*PRINCIPAL!$C$204,"")</f>
        <v/>
      </c>
      <c r="R2391" s="204" t="str">
        <f>IF(R2390&lt;&gt;"",R2390*PRINCIPAL!$C$204,"")</f>
        <v/>
      </c>
      <c r="S2391" s="204" t="str">
        <f>IF(S2390&lt;&gt;"",S2390*PRINCIPAL!$C$204,"")</f>
        <v/>
      </c>
      <c r="T2391" s="204" t="str">
        <f>IF(T2390&lt;&gt;"",T2390*PRINCIPAL!$C$204,"")</f>
        <v/>
      </c>
      <c r="U2391" s="204" t="str">
        <f>IF(U2390&lt;&gt;"",U2390*PRINCIPAL!$C$204,"")</f>
        <v/>
      </c>
      <c r="V2391" s="204" t="str">
        <f>IF(V2390&lt;&gt;"",V2390*PRINCIPAL!$C$204,"")</f>
        <v/>
      </c>
      <c r="W2391" s="204" t="str">
        <f>IF(W2390&lt;&gt;"",W2390*PRINCIPAL!$C$204,"")</f>
        <v/>
      </c>
      <c r="X2391" s="204" t="str">
        <f>IF(X2390&lt;&gt;"",X2390*PRINCIPAL!$C$204,"")</f>
        <v/>
      </c>
      <c r="Y2391" s="204" t="str">
        <f>IF(Y2390&lt;&gt;"",Y2390*PRINCIPAL!$C$204,"")</f>
        <v/>
      </c>
      <c r="Z2391" s="204" t="str">
        <f>IF(Z2390&lt;&gt;"",Z2390*PRINCIPAL!$C$204,"")</f>
        <v/>
      </c>
      <c r="AA2391" s="204" t="str">
        <f>IF(AA2390&lt;&gt;"",AA2390*PRINCIPAL!$C$204,"")</f>
        <v/>
      </c>
      <c r="AB2391" s="204" t="str">
        <f>IF(AB2390&lt;&gt;"",AB2390*PRINCIPAL!$C$204,"")</f>
        <v/>
      </c>
      <c r="AC2391" s="204" t="str">
        <f>IF(AC2390&lt;&gt;"",AC2390*PRINCIPAL!$C$204,"")</f>
        <v/>
      </c>
      <c r="AD2391" s="204" t="str">
        <f>IF(AD2390&lt;&gt;"",AD2390*PRINCIPAL!$C$204,"")</f>
        <v/>
      </c>
      <c r="AE2391" s="204" t="str">
        <f>IF(AE2390&lt;&gt;"",AE2390*PRINCIPAL!$C$204,"")</f>
        <v/>
      </c>
      <c r="AF2391" s="204" t="str">
        <f>IF(AF2390&lt;&gt;"",AF2390*PRINCIPAL!$C$204,"")</f>
        <v/>
      </c>
      <c r="AG2391" s="204" t="str">
        <f>IF(AG2390&lt;&gt;"",AG2390*PRINCIPAL!$C$204,"")</f>
        <v/>
      </c>
      <c r="AH2391" s="204" t="str">
        <f>IF(AH2390&lt;&gt;"",AH2390*PRINCIPAL!$C$204,"")</f>
        <v/>
      </c>
      <c r="AI2391" s="204" t="str">
        <f>IF(AI2390&lt;&gt;"",AI2390*PRINCIPAL!$C$204,"")</f>
        <v/>
      </c>
      <c r="AJ2391" s="204" t="str">
        <f>IF(AJ2390&lt;&gt;"",AJ2390*PRINCIPAL!$C$204,"")</f>
        <v/>
      </c>
      <c r="AK2391" s="204" t="str">
        <f>IF(AK2390&lt;&gt;"",AK2390*PRINCIPAL!$C$204,"")</f>
        <v/>
      </c>
      <c r="AL2391" s="204" t="str">
        <f>IF(AL2390&lt;&gt;"",AL2390*PRINCIPAL!$C$204,"")</f>
        <v/>
      </c>
      <c r="AM2391" s="204" t="str">
        <f>IF(AM2390&lt;&gt;"",AM2390*PRINCIPAL!$C$204,"")</f>
        <v/>
      </c>
      <c r="AN2391" s="204" t="str">
        <f>IF(AN2390&lt;&gt;"",AN2390*PRINCIPAL!$C$204,"")</f>
        <v/>
      </c>
      <c r="AO2391" s="270" t="str">
        <f>IF(AO2390&lt;&gt;"",AO2390*PRINCIPAL!$C$204,"")</f>
        <v/>
      </c>
    </row>
    <row r="2392" spans="2:41" ht="12.45" customHeight="1" x14ac:dyDescent="0.3">
      <c r="B2392" s="438"/>
      <c r="C2392" s="447"/>
      <c r="D2392" s="426" t="s">
        <v>114</v>
      </c>
      <c r="E2392" s="222" t="s">
        <v>125</v>
      </c>
      <c r="F2392" s="203"/>
      <c r="G2392" s="203"/>
      <c r="H2392" s="203"/>
      <c r="I2392" s="203"/>
      <c r="J2392" s="203"/>
      <c r="K2392" s="203"/>
      <c r="L2392" s="203"/>
      <c r="M2392" s="203"/>
      <c r="N2392" s="203"/>
      <c r="O2392" s="203"/>
      <c r="P2392" s="203"/>
      <c r="Q2392" s="203"/>
      <c r="R2392" s="203"/>
      <c r="S2392" s="203"/>
      <c r="T2392" s="203"/>
      <c r="U2392" s="203"/>
      <c r="V2392" s="203"/>
      <c r="W2392" s="203"/>
      <c r="X2392" s="203"/>
      <c r="Y2392" s="203"/>
      <c r="Z2392" s="203"/>
      <c r="AA2392" s="203"/>
      <c r="AB2392" s="203"/>
      <c r="AC2392" s="203"/>
      <c r="AD2392" s="203"/>
      <c r="AE2392" s="203"/>
      <c r="AF2392" s="203"/>
      <c r="AG2392" s="203"/>
      <c r="AH2392" s="203"/>
      <c r="AI2392" s="203"/>
      <c r="AJ2392" s="203"/>
      <c r="AK2392" s="203"/>
      <c r="AL2392" s="203"/>
      <c r="AM2392" s="203"/>
      <c r="AN2392" s="203"/>
      <c r="AO2392" s="269"/>
    </row>
    <row r="2393" spans="2:41" ht="12.45" customHeight="1" x14ac:dyDescent="0.3">
      <c r="B2393" s="438"/>
      <c r="C2393" s="447"/>
      <c r="D2393" s="425"/>
      <c r="E2393" s="220" t="s">
        <v>126</v>
      </c>
      <c r="F2393" s="204" t="str">
        <f>IF(F2392&lt;&gt;"",F2392*PRINCIPAL!$C$14,"")</f>
        <v/>
      </c>
      <c r="G2393" s="204" t="str">
        <f>IF(G2392&lt;&gt;"",G2392*PRINCIPAL!$C$204,"")</f>
        <v/>
      </c>
      <c r="H2393" s="204" t="str">
        <f>IF(H2392&lt;&gt;"",H2392*PRINCIPAL!$C$204,"")</f>
        <v/>
      </c>
      <c r="I2393" s="204" t="str">
        <f>IF(I2392&lt;&gt;"",I2392*PRINCIPAL!$C$204,"")</f>
        <v/>
      </c>
      <c r="J2393" s="204" t="str">
        <f>IF(J2392&lt;&gt;"",J2392*PRINCIPAL!$C$204,"")</f>
        <v/>
      </c>
      <c r="K2393" s="204" t="str">
        <f>IF(K2392&lt;&gt;"",K2392*PRINCIPAL!$C$204,"")</f>
        <v/>
      </c>
      <c r="L2393" s="204" t="str">
        <f>IF(L2392&lt;&gt;"",L2392*PRINCIPAL!$C$204,"")</f>
        <v/>
      </c>
      <c r="M2393" s="204" t="str">
        <f>IF(M2392&lt;&gt;"",M2392*PRINCIPAL!$C$204,"")</f>
        <v/>
      </c>
      <c r="N2393" s="204" t="str">
        <f>IF(N2392&lt;&gt;"",N2392*PRINCIPAL!$C$204,"")</f>
        <v/>
      </c>
      <c r="O2393" s="204" t="str">
        <f>IF(O2392&lt;&gt;"",O2392*PRINCIPAL!$C$204,"")</f>
        <v/>
      </c>
      <c r="P2393" s="204" t="str">
        <f>IF(P2392&lt;&gt;"",P2392*PRINCIPAL!$C$204,"")</f>
        <v/>
      </c>
      <c r="Q2393" s="204" t="str">
        <f>IF(Q2392&lt;&gt;"",Q2392*PRINCIPAL!$C$204,"")</f>
        <v/>
      </c>
      <c r="R2393" s="204" t="str">
        <f>IF(R2392&lt;&gt;"",R2392*PRINCIPAL!$C$204,"")</f>
        <v/>
      </c>
      <c r="S2393" s="204" t="str">
        <f>IF(S2392&lt;&gt;"",S2392*PRINCIPAL!$C$204,"")</f>
        <v/>
      </c>
      <c r="T2393" s="204" t="str">
        <f>IF(T2392&lt;&gt;"",T2392*PRINCIPAL!$C$204,"")</f>
        <v/>
      </c>
      <c r="U2393" s="204" t="str">
        <f>IF(U2392&lt;&gt;"",U2392*PRINCIPAL!$C$204,"")</f>
        <v/>
      </c>
      <c r="V2393" s="204" t="str">
        <f>IF(V2392&lt;&gt;"",V2392*PRINCIPAL!$C$204,"")</f>
        <v/>
      </c>
      <c r="W2393" s="204" t="str">
        <f>IF(W2392&lt;&gt;"",W2392*PRINCIPAL!$C$204,"")</f>
        <v/>
      </c>
      <c r="X2393" s="204" t="str">
        <f>IF(X2392&lt;&gt;"",X2392*PRINCIPAL!$C$204,"")</f>
        <v/>
      </c>
      <c r="Y2393" s="204" t="str">
        <f>IF(Y2392&lt;&gt;"",Y2392*PRINCIPAL!$C$204,"")</f>
        <v/>
      </c>
      <c r="Z2393" s="204" t="str">
        <f>IF(Z2392&lt;&gt;"",Z2392*PRINCIPAL!$C$204,"")</f>
        <v/>
      </c>
      <c r="AA2393" s="204" t="str">
        <f>IF(AA2392&lt;&gt;"",AA2392*PRINCIPAL!$C$204,"")</f>
        <v/>
      </c>
      <c r="AB2393" s="204" t="str">
        <f>IF(AB2392&lt;&gt;"",AB2392*PRINCIPAL!$C$204,"")</f>
        <v/>
      </c>
      <c r="AC2393" s="204" t="str">
        <f>IF(AC2392&lt;&gt;"",AC2392*PRINCIPAL!$C$204,"")</f>
        <v/>
      </c>
      <c r="AD2393" s="204" t="str">
        <f>IF(AD2392&lt;&gt;"",AD2392*PRINCIPAL!$C$204,"")</f>
        <v/>
      </c>
      <c r="AE2393" s="204" t="str">
        <f>IF(AE2392&lt;&gt;"",AE2392*PRINCIPAL!$C$204,"")</f>
        <v/>
      </c>
      <c r="AF2393" s="204" t="str">
        <f>IF(AF2392&lt;&gt;"",AF2392*PRINCIPAL!$C$204,"")</f>
        <v/>
      </c>
      <c r="AG2393" s="204" t="str">
        <f>IF(AG2392&lt;&gt;"",AG2392*PRINCIPAL!$C$204,"")</f>
        <v/>
      </c>
      <c r="AH2393" s="204" t="str">
        <f>IF(AH2392&lt;&gt;"",AH2392*PRINCIPAL!$C$204,"")</f>
        <v/>
      </c>
      <c r="AI2393" s="204" t="str">
        <f>IF(AI2392&lt;&gt;"",AI2392*PRINCIPAL!$C$204,"")</f>
        <v/>
      </c>
      <c r="AJ2393" s="204" t="str">
        <f>IF(AJ2392&lt;&gt;"",AJ2392*PRINCIPAL!$C$204,"")</f>
        <v/>
      </c>
      <c r="AK2393" s="204" t="str">
        <f>IF(AK2392&lt;&gt;"",AK2392*PRINCIPAL!$C$204,"")</f>
        <v/>
      </c>
      <c r="AL2393" s="204" t="str">
        <f>IF(AL2392&lt;&gt;"",AL2392*PRINCIPAL!$C$204,"")</f>
        <v/>
      </c>
      <c r="AM2393" s="204" t="str">
        <f>IF(AM2392&lt;&gt;"",AM2392*PRINCIPAL!$C$204,"")</f>
        <v/>
      </c>
      <c r="AN2393" s="204" t="str">
        <f>IF(AN2392&lt;&gt;"",AN2392*PRINCIPAL!$C$204,"")</f>
        <v/>
      </c>
      <c r="AO2393" s="270" t="str">
        <f>IF(AO2392&lt;&gt;"",AO2392*PRINCIPAL!$C$204,"")</f>
        <v/>
      </c>
    </row>
    <row r="2394" spans="2:41" ht="12.45" customHeight="1" x14ac:dyDescent="0.3">
      <c r="B2394" s="438"/>
      <c r="C2394" s="447"/>
      <c r="D2394" s="426" t="s">
        <v>114</v>
      </c>
      <c r="E2394" s="222" t="s">
        <v>125</v>
      </c>
      <c r="F2394" s="203"/>
      <c r="G2394" s="203"/>
      <c r="H2394" s="203"/>
      <c r="I2394" s="203"/>
      <c r="J2394" s="203"/>
      <c r="K2394" s="203"/>
      <c r="L2394" s="203"/>
      <c r="M2394" s="203"/>
      <c r="N2394" s="203"/>
      <c r="O2394" s="203"/>
      <c r="P2394" s="203"/>
      <c r="Q2394" s="203"/>
      <c r="R2394" s="203"/>
      <c r="S2394" s="203"/>
      <c r="T2394" s="203"/>
      <c r="U2394" s="203"/>
      <c r="V2394" s="203"/>
      <c r="W2394" s="203"/>
      <c r="X2394" s="203"/>
      <c r="Y2394" s="203"/>
      <c r="Z2394" s="203"/>
      <c r="AA2394" s="203"/>
      <c r="AB2394" s="203"/>
      <c r="AC2394" s="203"/>
      <c r="AD2394" s="203"/>
      <c r="AE2394" s="203"/>
      <c r="AF2394" s="203"/>
      <c r="AG2394" s="203"/>
      <c r="AH2394" s="203"/>
      <c r="AI2394" s="203"/>
      <c r="AJ2394" s="203"/>
      <c r="AK2394" s="203"/>
      <c r="AL2394" s="203"/>
      <c r="AM2394" s="203"/>
      <c r="AN2394" s="203"/>
      <c r="AO2394" s="269"/>
    </row>
    <row r="2395" spans="2:41" ht="12.45" customHeight="1" thickBot="1" x14ac:dyDescent="0.35">
      <c r="B2395" s="438"/>
      <c r="C2395" s="447"/>
      <c r="D2395" s="424"/>
      <c r="E2395" s="220" t="s">
        <v>126</v>
      </c>
      <c r="F2395" s="198" t="str">
        <f>IF(F2394&lt;&gt;"",F2394*PRINCIPAL!$C$14,"")</f>
        <v/>
      </c>
      <c r="G2395" s="288" t="str">
        <f>IF(G2394&lt;&gt;"",G2394*PRINCIPAL!$C$204,"")</f>
        <v/>
      </c>
      <c r="H2395" s="198" t="str">
        <f>IF(H2394&lt;&gt;"",H2394*PRINCIPAL!$C$204,"")</f>
        <v/>
      </c>
      <c r="I2395" s="198" t="str">
        <f>IF(I2394&lt;&gt;"",I2394*PRINCIPAL!$C$204,"")</f>
        <v/>
      </c>
      <c r="J2395" s="198" t="str">
        <f>IF(J2394&lt;&gt;"",J2394*PRINCIPAL!$C$204,"")</f>
        <v/>
      </c>
      <c r="K2395" s="198" t="str">
        <f>IF(K2394&lt;&gt;"",K2394*PRINCIPAL!$C$204,"")</f>
        <v/>
      </c>
      <c r="L2395" s="198" t="str">
        <f>IF(L2394&lt;&gt;"",L2394*PRINCIPAL!$C$204,"")</f>
        <v/>
      </c>
      <c r="M2395" s="198" t="str">
        <f>IF(M2394&lt;&gt;"",M2394*PRINCIPAL!$C$204,"")</f>
        <v/>
      </c>
      <c r="N2395" s="198" t="str">
        <f>IF(N2394&lt;&gt;"",N2394*PRINCIPAL!$C$204,"")</f>
        <v/>
      </c>
      <c r="O2395" s="198" t="str">
        <f>IF(O2394&lt;&gt;"",O2394*PRINCIPAL!$C$204,"")</f>
        <v/>
      </c>
      <c r="P2395" s="198" t="str">
        <f>IF(P2394&lt;&gt;"",P2394*PRINCIPAL!$C$204,"")</f>
        <v/>
      </c>
      <c r="Q2395" s="198" t="str">
        <f>IF(Q2394&lt;&gt;"",Q2394*PRINCIPAL!$C$204,"")</f>
        <v/>
      </c>
      <c r="R2395" s="198" t="str">
        <f>IF(R2394&lt;&gt;"",R2394*PRINCIPAL!$C$204,"")</f>
        <v/>
      </c>
      <c r="S2395" s="198" t="str">
        <f>IF(S2394&lt;&gt;"",S2394*PRINCIPAL!$C$204,"")</f>
        <v/>
      </c>
      <c r="T2395" s="198" t="str">
        <f>IF(T2394&lt;&gt;"",T2394*PRINCIPAL!$C$204,"")</f>
        <v/>
      </c>
      <c r="U2395" s="198" t="str">
        <f>IF(U2394&lt;&gt;"",U2394*PRINCIPAL!$C$204,"")</f>
        <v/>
      </c>
      <c r="V2395" s="198" t="str">
        <f>IF(V2394&lt;&gt;"",V2394*PRINCIPAL!$C$204,"")</f>
        <v/>
      </c>
      <c r="W2395" s="198" t="str">
        <f>IF(W2394&lt;&gt;"",W2394*PRINCIPAL!$C$204,"")</f>
        <v/>
      </c>
      <c r="X2395" s="198" t="str">
        <f>IF(X2394&lt;&gt;"",X2394*PRINCIPAL!$C$204,"")</f>
        <v/>
      </c>
      <c r="Y2395" s="198" t="str">
        <f>IF(Y2394&lt;&gt;"",Y2394*PRINCIPAL!$C$204,"")</f>
        <v/>
      </c>
      <c r="Z2395" s="198" t="str">
        <f>IF(Z2394&lt;&gt;"",Z2394*PRINCIPAL!$C$204,"")</f>
        <v/>
      </c>
      <c r="AA2395" s="198" t="str">
        <f>IF(AA2394&lt;&gt;"",AA2394*PRINCIPAL!$C$204,"")</f>
        <v/>
      </c>
      <c r="AB2395" s="198" t="str">
        <f>IF(AB2394&lt;&gt;"",AB2394*PRINCIPAL!$C$204,"")</f>
        <v/>
      </c>
      <c r="AC2395" s="198" t="str">
        <f>IF(AC2394&lt;&gt;"",AC2394*PRINCIPAL!$C$204,"")</f>
        <v/>
      </c>
      <c r="AD2395" s="198" t="str">
        <f>IF(AD2394&lt;&gt;"",AD2394*PRINCIPAL!$C$204,"")</f>
        <v/>
      </c>
      <c r="AE2395" s="198" t="str">
        <f>IF(AE2394&lt;&gt;"",AE2394*PRINCIPAL!$C$204,"")</f>
        <v/>
      </c>
      <c r="AF2395" s="198" t="str">
        <f>IF(AF2394&lt;&gt;"",AF2394*PRINCIPAL!$C$204,"")</f>
        <v/>
      </c>
      <c r="AG2395" s="198" t="str">
        <f>IF(AG2394&lt;&gt;"",AG2394*PRINCIPAL!$C$204,"")</f>
        <v/>
      </c>
      <c r="AH2395" s="198" t="str">
        <f>IF(AH2394&lt;&gt;"",AH2394*PRINCIPAL!$C$204,"")</f>
        <v/>
      </c>
      <c r="AI2395" s="198" t="str">
        <f>IF(AI2394&lt;&gt;"",AI2394*PRINCIPAL!$C$204,"")</f>
        <v/>
      </c>
      <c r="AJ2395" s="198" t="str">
        <f>IF(AJ2394&lt;&gt;"",AJ2394*PRINCIPAL!$C$204,"")</f>
        <v/>
      </c>
      <c r="AK2395" s="198" t="str">
        <f>IF(AK2394&lt;&gt;"",AK2394*PRINCIPAL!$C$204,"")</f>
        <v/>
      </c>
      <c r="AL2395" s="198" t="str">
        <f>IF(AL2394&lt;&gt;"",AL2394*PRINCIPAL!$C$204,"")</f>
        <v/>
      </c>
      <c r="AM2395" s="198" t="str">
        <f>IF(AM2394&lt;&gt;"",AM2394*PRINCIPAL!$C$204,"")</f>
        <v/>
      </c>
      <c r="AN2395" s="198" t="str">
        <f>IF(AN2394&lt;&gt;"",AN2394*PRINCIPAL!$C$204,"")</f>
        <v/>
      </c>
      <c r="AO2395" s="268" t="str">
        <f>IF(AO2394&lt;&gt;"",AO2394*PRINCIPAL!$C$204,"")</f>
        <v/>
      </c>
    </row>
    <row r="2396" spans="2:41" ht="12.45" customHeight="1" thickBot="1" x14ac:dyDescent="0.35">
      <c r="B2396" s="455" t="s">
        <v>152</v>
      </c>
      <c r="C2396" s="479" t="s">
        <v>108</v>
      </c>
      <c r="D2396" s="459"/>
      <c r="E2396" s="317" t="s">
        <v>126</v>
      </c>
      <c r="F2396" s="330" t="s">
        <v>38</v>
      </c>
      <c r="G2396" s="331" t="str">
        <f>IF('Sumário de Resultados'!C85&lt;&gt;"",$G$3*'Sumário de Resultados'!C85,"")</f>
        <v/>
      </c>
      <c r="H2396" s="331" t="str">
        <f>IF('Sumário de Resultados'!D85&lt;&gt;"",$G$3*'Sumário de Resultados'!D85,"")</f>
        <v/>
      </c>
      <c r="I2396" s="331" t="str">
        <f>IF('Sumário de Resultados'!E85&lt;&gt;"",$G$3*'Sumário de Resultados'!E85,"")</f>
        <v/>
      </c>
      <c r="J2396" s="331" t="str">
        <f>IF('Sumário de Resultados'!F85&lt;&gt;"",$G$3*'Sumário de Resultados'!F85,"")</f>
        <v/>
      </c>
      <c r="K2396" s="331" t="str">
        <f>IF('Sumário de Resultados'!G85&lt;&gt;"",$G$3*'Sumário de Resultados'!G85,"")</f>
        <v/>
      </c>
      <c r="L2396" s="331" t="str">
        <f>IF('Sumário de Resultados'!H85&lt;&gt;"",$G$3*'Sumário de Resultados'!H85,"")</f>
        <v/>
      </c>
      <c r="M2396" s="331" t="str">
        <f>IF('Sumário de Resultados'!I85&lt;&gt;"",$G$3*'Sumário de Resultados'!I85,"")</f>
        <v/>
      </c>
      <c r="N2396" s="331" t="str">
        <f>IF('Sumário de Resultados'!J85&lt;&gt;"",$G$3*'Sumário de Resultados'!J85,"")</f>
        <v/>
      </c>
      <c r="O2396" s="331" t="str">
        <f>IF('Sumário de Resultados'!K85&lt;&gt;"",$G$3*'Sumário de Resultados'!K85,"")</f>
        <v/>
      </c>
      <c r="P2396" s="331" t="str">
        <f>IF('Sumário de Resultados'!L85&lt;&gt;"",$G$3*'Sumário de Resultados'!L85,"")</f>
        <v/>
      </c>
      <c r="Q2396" s="331" t="str">
        <f>IF('Sumário de Resultados'!M85&lt;&gt;"",$G$3*'Sumário de Resultados'!M85,"")</f>
        <v/>
      </c>
      <c r="R2396" s="331" t="str">
        <f>IF('Sumário de Resultados'!N85&lt;&gt;"",$G$3*'Sumário de Resultados'!N85,"")</f>
        <v/>
      </c>
      <c r="S2396" s="331" t="str">
        <f>IF('Sumário de Resultados'!O85&lt;&gt;"",$G$3*'Sumário de Resultados'!O85,"")</f>
        <v/>
      </c>
      <c r="T2396" s="331" t="str">
        <f>IF('Sumário de Resultados'!P85&lt;&gt;"",$G$3*'Sumário de Resultados'!P85,"")</f>
        <v/>
      </c>
      <c r="U2396" s="331" t="str">
        <f>IF('Sumário de Resultados'!Q85&lt;&gt;"",$G$3*'Sumário de Resultados'!Q85,"")</f>
        <v/>
      </c>
      <c r="V2396" s="331" t="str">
        <f>IF('Sumário de Resultados'!R85&lt;&gt;"",$G$3*'Sumário de Resultados'!R85,"")</f>
        <v/>
      </c>
      <c r="W2396" s="331" t="str">
        <f>IF('Sumário de Resultados'!S85&lt;&gt;"",$G$3*'Sumário de Resultados'!S85,"")</f>
        <v/>
      </c>
      <c r="X2396" s="331" t="str">
        <f>IF('Sumário de Resultados'!T85&lt;&gt;"",$G$3*'Sumário de Resultados'!T85,"")</f>
        <v/>
      </c>
      <c r="Y2396" s="331" t="str">
        <f>IF('Sumário de Resultados'!U85&lt;&gt;"",$G$3*'Sumário de Resultados'!U85,"")</f>
        <v/>
      </c>
      <c r="Z2396" s="331" t="str">
        <f>IF('Sumário de Resultados'!V85&lt;&gt;"",$G$3*'Sumário de Resultados'!V85,"")</f>
        <v/>
      </c>
      <c r="AA2396" s="331" t="str">
        <f>IF('Sumário de Resultados'!W85&lt;&gt;"",$G$3*'Sumário de Resultados'!W85,"")</f>
        <v/>
      </c>
      <c r="AB2396" s="331" t="str">
        <f>IF('Sumário de Resultados'!X85&lt;&gt;"",$G$3*'Sumário de Resultados'!X85,"")</f>
        <v/>
      </c>
      <c r="AC2396" s="331" t="str">
        <f>IF('Sumário de Resultados'!Y85&lt;&gt;"",$G$3*'Sumário de Resultados'!Y85,"")</f>
        <v/>
      </c>
      <c r="AD2396" s="331" t="str">
        <f>IF('Sumário de Resultados'!Z85&lt;&gt;"",$G$3*'Sumário de Resultados'!Z85,"")</f>
        <v/>
      </c>
      <c r="AE2396" s="331" t="str">
        <f>IF('Sumário de Resultados'!AA85&lt;&gt;"",$G$3*'Sumário de Resultados'!AA85,"")</f>
        <v/>
      </c>
      <c r="AF2396" s="331" t="str">
        <f>IF('Sumário de Resultados'!AB85&lt;&gt;"",$G$3*'Sumário de Resultados'!AB85,"")</f>
        <v/>
      </c>
      <c r="AG2396" s="331" t="str">
        <f>IF('Sumário de Resultados'!AC85&lt;&gt;"",$G$3*'Sumário de Resultados'!AC85,"")</f>
        <v/>
      </c>
      <c r="AH2396" s="331" t="str">
        <f>IF('Sumário de Resultados'!AD85&lt;&gt;"",$G$3*'Sumário de Resultados'!AD85,"")</f>
        <v/>
      </c>
      <c r="AI2396" s="331" t="str">
        <f>IF('Sumário de Resultados'!AE85&lt;&gt;"",$G$3*'Sumário de Resultados'!AE85,"")</f>
        <v/>
      </c>
      <c r="AJ2396" s="331" t="str">
        <f>IF('Sumário de Resultados'!AF85&lt;&gt;"",$G$3*'Sumário de Resultados'!AF85,"")</f>
        <v/>
      </c>
      <c r="AK2396" s="331" t="str">
        <f>IF('Sumário de Resultados'!AG85&lt;&gt;"",$G$3*'Sumário de Resultados'!AG85,"")</f>
        <v/>
      </c>
      <c r="AL2396" s="331" t="str">
        <f>IF('Sumário de Resultados'!AH85&lt;&gt;"",$G$3*'Sumário de Resultados'!AH85,"")</f>
        <v/>
      </c>
      <c r="AM2396" s="331" t="str">
        <f>IF('Sumário de Resultados'!AI85&lt;&gt;"",$G$3*'Sumário de Resultados'!AI85,"")</f>
        <v/>
      </c>
      <c r="AN2396" s="331" t="str">
        <f>IF('Sumário de Resultados'!AJ85&lt;&gt;"",$G$3*'Sumário de Resultados'!AJ85,"")</f>
        <v/>
      </c>
      <c r="AO2396" s="319" t="str">
        <f>IF('Sumário de Resultados'!AK85&lt;&gt;"",$G$3*'Sumário de Resultados'!AK85,"")</f>
        <v/>
      </c>
    </row>
    <row r="2397" spans="2:41" ht="12.45" customHeight="1" x14ac:dyDescent="0.3">
      <c r="B2397" s="456"/>
      <c r="C2397" s="430" t="s">
        <v>117</v>
      </c>
      <c r="D2397" s="424" t="s">
        <v>111</v>
      </c>
      <c r="E2397" s="312" t="s">
        <v>46</v>
      </c>
      <c r="F2397" s="197" t="s">
        <v>38</v>
      </c>
      <c r="G2397" s="247"/>
      <c r="H2397" s="233"/>
      <c r="I2397" s="247"/>
      <c r="J2397" s="248"/>
      <c r="K2397" s="256"/>
      <c r="L2397" s="247"/>
      <c r="M2397" s="247"/>
      <c r="N2397" s="247"/>
      <c r="O2397" s="249"/>
      <c r="P2397" s="249"/>
      <c r="Q2397" s="249"/>
      <c r="R2397" s="249"/>
      <c r="S2397" s="249"/>
      <c r="T2397" s="249"/>
      <c r="U2397" s="249"/>
      <c r="V2397" s="249"/>
      <c r="W2397" s="249"/>
      <c r="X2397" s="249"/>
      <c r="Y2397" s="249"/>
      <c r="Z2397" s="249"/>
      <c r="AA2397" s="249"/>
      <c r="AB2397" s="249"/>
      <c r="AC2397" s="249"/>
      <c r="AD2397" s="254"/>
      <c r="AE2397" s="249"/>
      <c r="AF2397" s="249"/>
      <c r="AG2397" s="249"/>
      <c r="AH2397" s="249"/>
      <c r="AI2397" s="249"/>
      <c r="AJ2397" s="249"/>
      <c r="AK2397" s="249"/>
      <c r="AL2397" s="249"/>
      <c r="AM2397" s="254"/>
      <c r="AN2397" s="254"/>
      <c r="AO2397" s="255"/>
    </row>
    <row r="2398" spans="2:41" ht="12.45" customHeight="1" x14ac:dyDescent="0.3">
      <c r="B2398" s="456"/>
      <c r="C2398" s="430"/>
      <c r="D2398" s="424"/>
      <c r="E2398" s="224" t="s">
        <v>109</v>
      </c>
      <c r="F2398" s="203" t="s">
        <v>38</v>
      </c>
      <c r="G2398" s="231"/>
      <c r="H2398" s="229"/>
      <c r="I2398" s="203"/>
      <c r="J2398" s="233"/>
      <c r="K2398" s="202"/>
      <c r="L2398" s="203"/>
      <c r="M2398" s="203"/>
      <c r="N2398" s="203"/>
      <c r="O2398" s="236"/>
      <c r="P2398" s="236"/>
      <c r="Q2398" s="236"/>
      <c r="R2398" s="236"/>
      <c r="S2398" s="236"/>
      <c r="T2398" s="236"/>
      <c r="U2398" s="236"/>
      <c r="V2398" s="236"/>
      <c r="W2398" s="236"/>
      <c r="X2398" s="236"/>
      <c r="Y2398" s="236"/>
      <c r="Z2398" s="236"/>
      <c r="AA2398" s="236"/>
      <c r="AB2398" s="236"/>
      <c r="AC2398" s="236"/>
      <c r="AD2398" s="240"/>
      <c r="AE2398" s="236"/>
      <c r="AF2398" s="236"/>
      <c r="AG2398" s="236"/>
      <c r="AH2398" s="236"/>
      <c r="AI2398" s="236"/>
      <c r="AJ2398" s="236"/>
      <c r="AK2398" s="236"/>
      <c r="AL2398" s="236"/>
      <c r="AM2398" s="240"/>
      <c r="AN2398" s="240"/>
      <c r="AO2398" s="242"/>
    </row>
    <row r="2399" spans="2:41" ht="12.45" customHeight="1" x14ac:dyDescent="0.3">
      <c r="B2399" s="456"/>
      <c r="C2399" s="430"/>
      <c r="D2399" s="424"/>
      <c r="E2399" s="224" t="s">
        <v>127</v>
      </c>
      <c r="F2399" s="203" t="s">
        <v>38</v>
      </c>
      <c r="G2399" s="203"/>
      <c r="H2399" s="218"/>
      <c r="I2399" s="203"/>
      <c r="J2399" s="218"/>
      <c r="K2399" s="202"/>
      <c r="L2399" s="203"/>
      <c r="M2399" s="203"/>
      <c r="N2399" s="203"/>
      <c r="O2399" s="236"/>
      <c r="P2399" s="236"/>
      <c r="Q2399" s="236"/>
      <c r="R2399" s="236"/>
      <c r="S2399" s="236"/>
      <c r="T2399" s="236"/>
      <c r="U2399" s="236"/>
      <c r="V2399" s="236"/>
      <c r="W2399" s="236"/>
      <c r="X2399" s="236"/>
      <c r="Y2399" s="236"/>
      <c r="Z2399" s="236"/>
      <c r="AA2399" s="236"/>
      <c r="AB2399" s="236"/>
      <c r="AC2399" s="251"/>
      <c r="AD2399" s="240"/>
      <c r="AE2399" s="236"/>
      <c r="AF2399" s="236"/>
      <c r="AG2399" s="236"/>
      <c r="AH2399" s="236"/>
      <c r="AI2399" s="236"/>
      <c r="AJ2399" s="236"/>
      <c r="AK2399" s="236"/>
      <c r="AL2399" s="236"/>
      <c r="AM2399" s="240"/>
      <c r="AN2399" s="240"/>
      <c r="AO2399" s="242"/>
    </row>
    <row r="2400" spans="2:41" ht="12.45" customHeight="1" x14ac:dyDescent="0.3">
      <c r="B2400" s="456"/>
      <c r="C2400" s="430"/>
      <c r="D2400" s="425"/>
      <c r="E2400" s="220" t="s">
        <v>126</v>
      </c>
      <c r="F2400" s="320" t="s">
        <v>38</v>
      </c>
      <c r="G2400" s="200" t="str">
        <f>IF(AND(G2397&lt;&gt;"",G2398&lt;&gt;"",G2399&lt;&gt;""),G2397*G2398*G2399,"")</f>
        <v/>
      </c>
      <c r="H2400" s="198" t="str">
        <f>IF(AND(H2397&lt;&gt;"",H2398&lt;&gt;"",H2399&lt;&gt;""),H2397*H2398*H2399,"")</f>
        <v/>
      </c>
      <c r="I2400" s="200" t="str">
        <f t="shared" ref="I2400:AJ2400" si="535">IF(AND(I2397&lt;&gt;"",I2398&lt;&gt;"",I2399&lt;&gt;""),I2397*I2398*I2399,"")</f>
        <v/>
      </c>
      <c r="J2400" s="200" t="str">
        <f t="shared" si="535"/>
        <v/>
      </c>
      <c r="K2400" s="200" t="str">
        <f t="shared" si="535"/>
        <v/>
      </c>
      <c r="L2400" s="204" t="str">
        <f t="shared" si="535"/>
        <v/>
      </c>
      <c r="M2400" s="204" t="str">
        <f t="shared" si="535"/>
        <v/>
      </c>
      <c r="N2400" s="204" t="str">
        <f t="shared" si="535"/>
        <v/>
      </c>
      <c r="O2400" s="204" t="str">
        <f t="shared" si="535"/>
        <v/>
      </c>
      <c r="P2400" s="204" t="str">
        <f t="shared" si="535"/>
        <v/>
      </c>
      <c r="Q2400" s="204" t="str">
        <f t="shared" si="535"/>
        <v/>
      </c>
      <c r="R2400" s="204" t="str">
        <f t="shared" si="535"/>
        <v/>
      </c>
      <c r="S2400" s="204" t="str">
        <f t="shared" si="535"/>
        <v/>
      </c>
      <c r="T2400" s="204" t="str">
        <f t="shared" si="535"/>
        <v/>
      </c>
      <c r="U2400" s="204" t="str">
        <f t="shared" si="535"/>
        <v/>
      </c>
      <c r="V2400" s="204" t="str">
        <f t="shared" si="535"/>
        <v/>
      </c>
      <c r="W2400" s="204" t="str">
        <f t="shared" si="535"/>
        <v/>
      </c>
      <c r="X2400" s="204" t="str">
        <f t="shared" si="535"/>
        <v/>
      </c>
      <c r="Y2400" s="204" t="str">
        <f t="shared" si="535"/>
        <v/>
      </c>
      <c r="Z2400" s="204" t="str">
        <f t="shared" si="535"/>
        <v/>
      </c>
      <c r="AA2400" s="204" t="str">
        <f t="shared" si="535"/>
        <v/>
      </c>
      <c r="AB2400" s="204" t="str">
        <f t="shared" si="535"/>
        <v/>
      </c>
      <c r="AC2400" s="204" t="str">
        <f t="shared" si="535"/>
        <v/>
      </c>
      <c r="AD2400" s="200" t="str">
        <f t="shared" si="535"/>
        <v/>
      </c>
      <c r="AE2400" s="200" t="str">
        <f t="shared" si="535"/>
        <v/>
      </c>
      <c r="AF2400" s="200" t="str">
        <f t="shared" si="535"/>
        <v/>
      </c>
      <c r="AG2400" s="200" t="str">
        <f t="shared" si="535"/>
        <v/>
      </c>
      <c r="AH2400" s="204" t="str">
        <f t="shared" si="535"/>
        <v/>
      </c>
      <c r="AI2400" s="204" t="str">
        <f t="shared" si="535"/>
        <v/>
      </c>
      <c r="AJ2400" s="204" t="str">
        <f t="shared" si="535"/>
        <v/>
      </c>
      <c r="AK2400" s="204" t="str">
        <f>IF(AND(AK2397&lt;&gt;"",AK2398&lt;&gt;"",AK2399&lt;&gt;""),AK2397*AK2398*AK2399,"")</f>
        <v/>
      </c>
      <c r="AL2400" s="204" t="str">
        <f t="shared" ref="AL2400:AN2400" si="536">IF(AND(AL2397&lt;&gt;"",AL2398&lt;&gt;"",AL2399&lt;&gt;""),AL2397*AL2398*AL2399,"")</f>
        <v/>
      </c>
      <c r="AM2400" s="204" t="str">
        <f t="shared" si="536"/>
        <v/>
      </c>
      <c r="AN2400" s="204" t="str">
        <f t="shared" si="536"/>
        <v/>
      </c>
      <c r="AO2400" s="210" t="str">
        <f>IF(AND(AO2397&lt;&gt;"",AO2398&lt;&gt;"",AO2399&lt;&gt;""),AO2397*AO2398*AO2399,"")</f>
        <v/>
      </c>
    </row>
    <row r="2401" spans="2:41" ht="12.45" customHeight="1" x14ac:dyDescent="0.3">
      <c r="B2401" s="456"/>
      <c r="C2401" s="430"/>
      <c r="D2401" s="426" t="s">
        <v>111</v>
      </c>
      <c r="E2401" s="243" t="s">
        <v>46</v>
      </c>
      <c r="F2401" s="203" t="s">
        <v>38</v>
      </c>
      <c r="G2401" s="203"/>
      <c r="H2401" s="203"/>
      <c r="I2401" s="202"/>
      <c r="J2401" s="244"/>
      <c r="K2401" s="244"/>
      <c r="L2401" s="203"/>
      <c r="M2401" s="203"/>
      <c r="N2401" s="250"/>
      <c r="O2401" s="251"/>
      <c r="P2401" s="251"/>
      <c r="Q2401" s="251"/>
      <c r="R2401" s="251"/>
      <c r="S2401" s="251"/>
      <c r="T2401" s="251"/>
      <c r="U2401" s="251"/>
      <c r="V2401" s="251"/>
      <c r="W2401" s="251"/>
      <c r="X2401" s="236"/>
      <c r="Y2401" s="240"/>
      <c r="Z2401" s="236"/>
      <c r="AA2401" s="236"/>
      <c r="AB2401" s="240"/>
      <c r="AC2401" s="236"/>
      <c r="AD2401" s="237"/>
      <c r="AE2401" s="238"/>
      <c r="AF2401" s="236"/>
      <c r="AG2401" s="236"/>
      <c r="AH2401" s="249"/>
      <c r="AI2401" s="249"/>
      <c r="AJ2401" s="236"/>
      <c r="AK2401" s="236"/>
      <c r="AL2401" s="236"/>
      <c r="AM2401" s="236"/>
      <c r="AN2401" s="254"/>
      <c r="AO2401" s="255"/>
    </row>
    <row r="2402" spans="2:41" ht="12.45" customHeight="1" x14ac:dyDescent="0.3">
      <c r="B2402" s="456"/>
      <c r="C2402" s="430"/>
      <c r="D2402" s="424"/>
      <c r="E2402" s="245" t="s">
        <v>109</v>
      </c>
      <c r="F2402" s="203" t="s">
        <v>38</v>
      </c>
      <c r="G2402" s="246"/>
      <c r="H2402" s="203"/>
      <c r="I2402" s="231"/>
      <c r="J2402" s="203"/>
      <c r="K2402" s="218"/>
      <c r="L2402" s="247"/>
      <c r="M2402" s="247"/>
      <c r="N2402" s="203"/>
      <c r="O2402" s="236"/>
      <c r="P2402" s="236"/>
      <c r="Q2402" s="236"/>
      <c r="R2402" s="236"/>
      <c r="S2402" s="236"/>
      <c r="T2402" s="236"/>
      <c r="U2402" s="236"/>
      <c r="V2402" s="236"/>
      <c r="W2402" s="236"/>
      <c r="X2402" s="236"/>
      <c r="Y2402" s="240"/>
      <c r="Z2402" s="236"/>
      <c r="AA2402" s="236"/>
      <c r="AB2402" s="240"/>
      <c r="AC2402" s="249"/>
      <c r="AD2402" s="252"/>
      <c r="AE2402" s="253"/>
      <c r="AF2402" s="236"/>
      <c r="AG2402" s="249"/>
      <c r="AH2402" s="249"/>
      <c r="AI2402" s="249"/>
      <c r="AJ2402" s="249"/>
      <c r="AK2402" s="249"/>
      <c r="AL2402" s="249"/>
      <c r="AM2402" s="236"/>
      <c r="AN2402" s="240"/>
      <c r="AO2402" s="242"/>
    </row>
    <row r="2403" spans="2:41" ht="12.45" customHeight="1" x14ac:dyDescent="0.3">
      <c r="B2403" s="456"/>
      <c r="C2403" s="430"/>
      <c r="D2403" s="424"/>
      <c r="E2403" s="245" t="s">
        <v>127</v>
      </c>
      <c r="F2403" s="203" t="s">
        <v>38</v>
      </c>
      <c r="G2403" s="202"/>
      <c r="H2403" s="203"/>
      <c r="I2403" s="203"/>
      <c r="J2403" s="247"/>
      <c r="K2403" s="248"/>
      <c r="L2403" s="203"/>
      <c r="M2403" s="203"/>
      <c r="N2403" s="247"/>
      <c r="O2403" s="249"/>
      <c r="P2403" s="249"/>
      <c r="Q2403" s="249"/>
      <c r="R2403" s="249"/>
      <c r="S2403" s="249"/>
      <c r="T2403" s="249"/>
      <c r="U2403" s="249"/>
      <c r="V2403" s="249"/>
      <c r="W2403" s="249"/>
      <c r="X2403" s="236"/>
      <c r="Y2403" s="240"/>
      <c r="Z2403" s="236"/>
      <c r="AA2403" s="236"/>
      <c r="AB2403" s="240"/>
      <c r="AC2403" s="249"/>
      <c r="AD2403" s="252"/>
      <c r="AE2403" s="253"/>
      <c r="AF2403" s="236"/>
      <c r="AG2403" s="249"/>
      <c r="AH2403" s="236"/>
      <c r="AI2403" s="236"/>
      <c r="AJ2403" s="236"/>
      <c r="AK2403" s="236"/>
      <c r="AL2403" s="236"/>
      <c r="AM2403" s="236"/>
      <c r="AN2403" s="240"/>
      <c r="AO2403" s="242"/>
    </row>
    <row r="2404" spans="2:41" ht="12.45" customHeight="1" x14ac:dyDescent="0.3">
      <c r="B2404" s="456"/>
      <c r="C2404" s="430"/>
      <c r="D2404" s="425"/>
      <c r="E2404" s="220" t="s">
        <v>126</v>
      </c>
      <c r="F2404" s="321" t="s">
        <v>38</v>
      </c>
      <c r="G2404" s="259" t="str">
        <f>IF(AND(G2401&lt;&gt;"",G2402&lt;&gt;"",G2403&lt;&gt;""),G2401*G2402*G2403,"")</f>
        <v/>
      </c>
      <c r="H2404" s="259" t="str">
        <f t="shared" ref="H2404:AO2404" si="537">IF(AND(H2401&lt;&gt;"",H2402&lt;&gt;"",H2403&lt;&gt;""),H2401*H2402*H2403,"")</f>
        <v/>
      </c>
      <c r="I2404" s="259" t="str">
        <f t="shared" si="537"/>
        <v/>
      </c>
      <c r="J2404" s="259" t="str">
        <f t="shared" si="537"/>
        <v/>
      </c>
      <c r="K2404" s="259" t="str">
        <f t="shared" si="537"/>
        <v/>
      </c>
      <c r="L2404" s="259" t="str">
        <f t="shared" si="537"/>
        <v/>
      </c>
      <c r="M2404" s="259" t="str">
        <f t="shared" si="537"/>
        <v/>
      </c>
      <c r="N2404" s="259" t="str">
        <f t="shared" si="537"/>
        <v/>
      </c>
      <c r="O2404" s="259" t="str">
        <f t="shared" si="537"/>
        <v/>
      </c>
      <c r="P2404" s="259" t="str">
        <f t="shared" si="537"/>
        <v/>
      </c>
      <c r="Q2404" s="259" t="str">
        <f t="shared" si="537"/>
        <v/>
      </c>
      <c r="R2404" s="259" t="str">
        <f t="shared" si="537"/>
        <v/>
      </c>
      <c r="S2404" s="259" t="str">
        <f t="shared" si="537"/>
        <v/>
      </c>
      <c r="T2404" s="259" t="str">
        <f t="shared" si="537"/>
        <v/>
      </c>
      <c r="U2404" s="259" t="str">
        <f t="shared" si="537"/>
        <v/>
      </c>
      <c r="V2404" s="259" t="str">
        <f t="shared" si="537"/>
        <v/>
      </c>
      <c r="W2404" s="259" t="str">
        <f t="shared" si="537"/>
        <v/>
      </c>
      <c r="X2404" s="259" t="str">
        <f t="shared" si="537"/>
        <v/>
      </c>
      <c r="Y2404" s="260" t="str">
        <f t="shared" si="537"/>
        <v/>
      </c>
      <c r="Z2404" s="261" t="str">
        <f t="shared" si="537"/>
        <v/>
      </c>
      <c r="AA2404" s="259" t="str">
        <f t="shared" si="537"/>
        <v/>
      </c>
      <c r="AB2404" s="260" t="str">
        <f t="shared" si="537"/>
        <v/>
      </c>
      <c r="AC2404" s="261" t="str">
        <f t="shared" si="537"/>
        <v/>
      </c>
      <c r="AD2404" s="259" t="str">
        <f t="shared" si="537"/>
        <v/>
      </c>
      <c r="AE2404" s="259" t="str">
        <f t="shared" si="537"/>
        <v/>
      </c>
      <c r="AF2404" s="259" t="str">
        <f t="shared" si="537"/>
        <v/>
      </c>
      <c r="AG2404" s="259" t="str">
        <f t="shared" si="537"/>
        <v/>
      </c>
      <c r="AH2404" s="259" t="str">
        <f t="shared" si="537"/>
        <v/>
      </c>
      <c r="AI2404" s="259" t="str">
        <f t="shared" si="537"/>
        <v/>
      </c>
      <c r="AJ2404" s="259" t="str">
        <f t="shared" si="537"/>
        <v/>
      </c>
      <c r="AK2404" s="259" t="str">
        <f t="shared" si="537"/>
        <v/>
      </c>
      <c r="AL2404" s="259" t="str">
        <f t="shared" si="537"/>
        <v/>
      </c>
      <c r="AM2404" s="259" t="str">
        <f t="shared" si="537"/>
        <v/>
      </c>
      <c r="AN2404" s="259" t="str">
        <f t="shared" si="537"/>
        <v/>
      </c>
      <c r="AO2404" s="262" t="str">
        <f t="shared" si="537"/>
        <v/>
      </c>
    </row>
    <row r="2405" spans="2:41" ht="12.45" customHeight="1" x14ac:dyDescent="0.3">
      <c r="B2405" s="456"/>
      <c r="C2405" s="430"/>
      <c r="D2405" s="426" t="s">
        <v>111</v>
      </c>
      <c r="E2405" s="243" t="s">
        <v>46</v>
      </c>
      <c r="F2405" s="203" t="s">
        <v>38</v>
      </c>
      <c r="G2405" s="247"/>
      <c r="H2405" s="247"/>
      <c r="I2405" s="256"/>
      <c r="J2405" s="257"/>
      <c r="K2405" s="257"/>
      <c r="L2405" s="247"/>
      <c r="M2405" s="247"/>
      <c r="N2405" s="250"/>
      <c r="O2405" s="251"/>
      <c r="P2405" s="251"/>
      <c r="Q2405" s="251"/>
      <c r="R2405" s="251"/>
      <c r="S2405" s="251"/>
      <c r="T2405" s="251"/>
      <c r="U2405" s="251"/>
      <c r="V2405" s="251"/>
      <c r="W2405" s="251"/>
      <c r="X2405" s="249"/>
      <c r="Y2405" s="254"/>
      <c r="Z2405" s="249"/>
      <c r="AA2405" s="249"/>
      <c r="AB2405" s="254"/>
      <c r="AC2405" s="249"/>
      <c r="AD2405" s="252"/>
      <c r="AE2405" s="258"/>
      <c r="AF2405" s="249"/>
      <c r="AG2405" s="249"/>
      <c r="AH2405" s="249"/>
      <c r="AI2405" s="249"/>
      <c r="AJ2405" s="249"/>
      <c r="AK2405" s="249"/>
      <c r="AL2405" s="249"/>
      <c r="AM2405" s="249"/>
      <c r="AN2405" s="254"/>
      <c r="AO2405" s="255"/>
    </row>
    <row r="2406" spans="2:41" ht="12.45" customHeight="1" x14ac:dyDescent="0.3">
      <c r="B2406" s="456"/>
      <c r="C2406" s="430"/>
      <c r="D2406" s="424"/>
      <c r="E2406" s="245" t="s">
        <v>109</v>
      </c>
      <c r="F2406" s="203" t="s">
        <v>38</v>
      </c>
      <c r="G2406" s="246"/>
      <c r="H2406" s="203"/>
      <c r="I2406" s="231"/>
      <c r="J2406" s="203"/>
      <c r="K2406" s="218"/>
      <c r="L2406" s="247"/>
      <c r="M2406" s="247"/>
      <c r="N2406" s="203"/>
      <c r="O2406" s="236"/>
      <c r="P2406" s="236"/>
      <c r="Q2406" s="236"/>
      <c r="R2406" s="236"/>
      <c r="S2406" s="236"/>
      <c r="T2406" s="236"/>
      <c r="U2406" s="236"/>
      <c r="V2406" s="236"/>
      <c r="W2406" s="236"/>
      <c r="X2406" s="236"/>
      <c r="Y2406" s="240"/>
      <c r="Z2406" s="236"/>
      <c r="AA2406" s="236"/>
      <c r="AB2406" s="240"/>
      <c r="AC2406" s="249"/>
      <c r="AD2406" s="252"/>
      <c r="AE2406" s="253"/>
      <c r="AF2406" s="236"/>
      <c r="AG2406" s="249"/>
      <c r="AH2406" s="249"/>
      <c r="AI2406" s="249"/>
      <c r="AJ2406" s="249"/>
      <c r="AK2406" s="249"/>
      <c r="AL2406" s="249"/>
      <c r="AM2406" s="236"/>
      <c r="AN2406" s="240"/>
      <c r="AO2406" s="242"/>
    </row>
    <row r="2407" spans="2:41" ht="12.45" customHeight="1" x14ac:dyDescent="0.3">
      <c r="B2407" s="456"/>
      <c r="C2407" s="430"/>
      <c r="D2407" s="424"/>
      <c r="E2407" s="245" t="s">
        <v>127</v>
      </c>
      <c r="F2407" s="203" t="s">
        <v>38</v>
      </c>
      <c r="G2407" s="202"/>
      <c r="H2407" s="203"/>
      <c r="I2407" s="203"/>
      <c r="J2407" s="203"/>
      <c r="K2407" s="218"/>
      <c r="L2407" s="203"/>
      <c r="M2407" s="203"/>
      <c r="N2407" s="203"/>
      <c r="O2407" s="236"/>
      <c r="P2407" s="236"/>
      <c r="Q2407" s="236"/>
      <c r="R2407" s="236"/>
      <c r="S2407" s="236"/>
      <c r="T2407" s="236"/>
      <c r="U2407" s="236"/>
      <c r="V2407" s="236"/>
      <c r="W2407" s="236"/>
      <c r="X2407" s="236"/>
      <c r="Y2407" s="240"/>
      <c r="Z2407" s="236"/>
      <c r="AA2407" s="236"/>
      <c r="AB2407" s="240"/>
      <c r="AC2407" s="236"/>
      <c r="AD2407" s="237"/>
      <c r="AE2407" s="263"/>
      <c r="AF2407" s="236"/>
      <c r="AG2407" s="236"/>
      <c r="AH2407" s="236"/>
      <c r="AI2407" s="236"/>
      <c r="AJ2407" s="236"/>
      <c r="AK2407" s="236"/>
      <c r="AL2407" s="236"/>
      <c r="AM2407" s="236"/>
      <c r="AN2407" s="240"/>
      <c r="AO2407" s="242"/>
    </row>
    <row r="2408" spans="2:41" ht="12.45" customHeight="1" x14ac:dyDescent="0.3">
      <c r="B2408" s="456"/>
      <c r="C2408" s="430"/>
      <c r="D2408" s="425"/>
      <c r="E2408" s="221" t="s">
        <v>126</v>
      </c>
      <c r="F2408" s="321" t="s">
        <v>38</v>
      </c>
      <c r="G2408" s="259" t="str">
        <f>IF(AND(G2405&lt;&gt;"",G2406&lt;&gt;"",G2407&lt;&gt;""),G2405*G2406*G2407,"")</f>
        <v/>
      </c>
      <c r="H2408" s="259" t="str">
        <f t="shared" ref="H2408:AO2408" si="538">IF(AND(H2405&lt;&gt;"",H2406&lt;&gt;"",H2407&lt;&gt;""),H2405*H2406*H2407,"")</f>
        <v/>
      </c>
      <c r="I2408" s="259" t="str">
        <f t="shared" si="538"/>
        <v/>
      </c>
      <c r="J2408" s="259" t="str">
        <f t="shared" si="538"/>
        <v/>
      </c>
      <c r="K2408" s="259" t="str">
        <f t="shared" si="538"/>
        <v/>
      </c>
      <c r="L2408" s="259" t="str">
        <f t="shared" si="538"/>
        <v/>
      </c>
      <c r="M2408" s="259" t="str">
        <f t="shared" si="538"/>
        <v/>
      </c>
      <c r="N2408" s="259" t="str">
        <f t="shared" si="538"/>
        <v/>
      </c>
      <c r="O2408" s="259" t="str">
        <f t="shared" si="538"/>
        <v/>
      </c>
      <c r="P2408" s="259" t="str">
        <f t="shared" si="538"/>
        <v/>
      </c>
      <c r="Q2408" s="259" t="str">
        <f t="shared" si="538"/>
        <v/>
      </c>
      <c r="R2408" s="259" t="str">
        <f t="shared" si="538"/>
        <v/>
      </c>
      <c r="S2408" s="259" t="str">
        <f t="shared" si="538"/>
        <v/>
      </c>
      <c r="T2408" s="259" t="str">
        <f t="shared" si="538"/>
        <v/>
      </c>
      <c r="U2408" s="259" t="str">
        <f t="shared" si="538"/>
        <v/>
      </c>
      <c r="V2408" s="259" t="str">
        <f t="shared" si="538"/>
        <v/>
      </c>
      <c r="W2408" s="259" t="str">
        <f t="shared" si="538"/>
        <v/>
      </c>
      <c r="X2408" s="259" t="str">
        <f t="shared" si="538"/>
        <v/>
      </c>
      <c r="Y2408" s="259" t="str">
        <f t="shared" si="538"/>
        <v/>
      </c>
      <c r="Z2408" s="259" t="str">
        <f t="shared" si="538"/>
        <v/>
      </c>
      <c r="AA2408" s="259" t="str">
        <f t="shared" si="538"/>
        <v/>
      </c>
      <c r="AB2408" s="259" t="str">
        <f t="shared" si="538"/>
        <v/>
      </c>
      <c r="AC2408" s="259" t="str">
        <f t="shared" si="538"/>
        <v/>
      </c>
      <c r="AD2408" s="259" t="str">
        <f t="shared" si="538"/>
        <v/>
      </c>
      <c r="AE2408" s="259" t="str">
        <f t="shared" si="538"/>
        <v/>
      </c>
      <c r="AF2408" s="259" t="str">
        <f t="shared" si="538"/>
        <v/>
      </c>
      <c r="AG2408" s="259" t="str">
        <f t="shared" si="538"/>
        <v/>
      </c>
      <c r="AH2408" s="259" t="str">
        <f t="shared" si="538"/>
        <v/>
      </c>
      <c r="AI2408" s="259" t="str">
        <f t="shared" si="538"/>
        <v/>
      </c>
      <c r="AJ2408" s="259" t="str">
        <f t="shared" si="538"/>
        <v/>
      </c>
      <c r="AK2408" s="259" t="str">
        <f t="shared" si="538"/>
        <v/>
      </c>
      <c r="AL2408" s="259" t="str">
        <f t="shared" si="538"/>
        <v/>
      </c>
      <c r="AM2408" s="259" t="str">
        <f t="shared" si="538"/>
        <v/>
      </c>
      <c r="AN2408" s="259" t="str">
        <f t="shared" si="538"/>
        <v/>
      </c>
      <c r="AO2408" s="262" t="str">
        <f t="shared" si="538"/>
        <v/>
      </c>
    </row>
    <row r="2409" spans="2:41" ht="12.45" customHeight="1" x14ac:dyDescent="0.3">
      <c r="B2409" s="456"/>
      <c r="C2409" s="430"/>
      <c r="D2409" s="426" t="s">
        <v>111</v>
      </c>
      <c r="E2409" s="264" t="s">
        <v>46</v>
      </c>
      <c r="F2409" s="203" t="s">
        <v>38</v>
      </c>
      <c r="G2409" s="247"/>
      <c r="H2409" s="247"/>
      <c r="I2409" s="256"/>
      <c r="J2409" s="257"/>
      <c r="K2409" s="257"/>
      <c r="L2409" s="247"/>
      <c r="M2409" s="247"/>
      <c r="N2409" s="250"/>
      <c r="O2409" s="251"/>
      <c r="P2409" s="251"/>
      <c r="Q2409" s="251"/>
      <c r="R2409" s="251"/>
      <c r="S2409" s="251"/>
      <c r="T2409" s="251"/>
      <c r="U2409" s="251"/>
      <c r="V2409" s="251"/>
      <c r="W2409" s="251"/>
      <c r="X2409" s="249"/>
      <c r="Y2409" s="254"/>
      <c r="Z2409" s="249"/>
      <c r="AA2409" s="249"/>
      <c r="AB2409" s="254"/>
      <c r="AC2409" s="249"/>
      <c r="AD2409" s="252"/>
      <c r="AE2409" s="258"/>
      <c r="AF2409" s="249"/>
      <c r="AG2409" s="249"/>
      <c r="AH2409" s="249"/>
      <c r="AI2409" s="249"/>
      <c r="AJ2409" s="249"/>
      <c r="AK2409" s="249"/>
      <c r="AL2409" s="249"/>
      <c r="AM2409" s="249"/>
      <c r="AN2409" s="254"/>
      <c r="AO2409" s="255"/>
    </row>
    <row r="2410" spans="2:41" ht="12.45" customHeight="1" x14ac:dyDescent="0.3">
      <c r="B2410" s="456"/>
      <c r="C2410" s="430"/>
      <c r="D2410" s="424"/>
      <c r="E2410" s="245" t="s">
        <v>109</v>
      </c>
      <c r="F2410" s="203" t="s">
        <v>38</v>
      </c>
      <c r="G2410" s="246"/>
      <c r="H2410" s="203"/>
      <c r="I2410" s="231"/>
      <c r="J2410" s="203"/>
      <c r="K2410" s="218"/>
      <c r="L2410" s="247"/>
      <c r="M2410" s="247"/>
      <c r="N2410" s="203"/>
      <c r="O2410" s="236"/>
      <c r="P2410" s="236"/>
      <c r="Q2410" s="236"/>
      <c r="R2410" s="236"/>
      <c r="S2410" s="236"/>
      <c r="T2410" s="236"/>
      <c r="U2410" s="236"/>
      <c r="V2410" s="236"/>
      <c r="W2410" s="236"/>
      <c r="X2410" s="236"/>
      <c r="Y2410" s="240"/>
      <c r="Z2410" s="236"/>
      <c r="AA2410" s="236"/>
      <c r="AB2410" s="240"/>
      <c r="AC2410" s="249"/>
      <c r="AD2410" s="252"/>
      <c r="AE2410" s="253"/>
      <c r="AF2410" s="236"/>
      <c r="AG2410" s="249"/>
      <c r="AH2410" s="249"/>
      <c r="AI2410" s="249"/>
      <c r="AJ2410" s="249"/>
      <c r="AK2410" s="249"/>
      <c r="AL2410" s="249"/>
      <c r="AM2410" s="236"/>
      <c r="AN2410" s="240"/>
      <c r="AO2410" s="242"/>
    </row>
    <row r="2411" spans="2:41" ht="12.45" customHeight="1" x14ac:dyDescent="0.3">
      <c r="B2411" s="456"/>
      <c r="C2411" s="430"/>
      <c r="D2411" s="424"/>
      <c r="E2411" s="245" t="s">
        <v>127</v>
      </c>
      <c r="F2411" s="203" t="s">
        <v>38</v>
      </c>
      <c r="G2411" s="202"/>
      <c r="H2411" s="203"/>
      <c r="I2411" s="203"/>
      <c r="J2411" s="203"/>
      <c r="K2411" s="218"/>
      <c r="L2411" s="203"/>
      <c r="M2411" s="203"/>
      <c r="N2411" s="203"/>
      <c r="O2411" s="236"/>
      <c r="P2411" s="236"/>
      <c r="Q2411" s="236"/>
      <c r="R2411" s="236"/>
      <c r="S2411" s="236"/>
      <c r="T2411" s="236"/>
      <c r="U2411" s="236"/>
      <c r="V2411" s="236"/>
      <c r="W2411" s="236"/>
      <c r="X2411" s="236"/>
      <c r="Y2411" s="240"/>
      <c r="Z2411" s="236"/>
      <c r="AA2411" s="236"/>
      <c r="AB2411" s="240"/>
      <c r="AC2411" s="236"/>
      <c r="AD2411" s="237"/>
      <c r="AE2411" s="263"/>
      <c r="AF2411" s="236"/>
      <c r="AG2411" s="236"/>
      <c r="AH2411" s="236"/>
      <c r="AI2411" s="236"/>
      <c r="AJ2411" s="236"/>
      <c r="AK2411" s="236"/>
      <c r="AL2411" s="236"/>
      <c r="AM2411" s="236"/>
      <c r="AN2411" s="240"/>
      <c r="AO2411" s="242"/>
    </row>
    <row r="2412" spans="2:41" ht="12.45" customHeight="1" x14ac:dyDescent="0.3">
      <c r="B2412" s="456"/>
      <c r="C2412" s="430"/>
      <c r="D2412" s="425"/>
      <c r="E2412" s="221" t="s">
        <v>126</v>
      </c>
      <c r="F2412" s="321" t="s">
        <v>38</v>
      </c>
      <c r="G2412" s="259" t="str">
        <f>IF(AND(G2409&lt;&gt;"",G2410&lt;&gt;"",G2411&lt;&gt;""),G2409*G2410*G2411,"")</f>
        <v/>
      </c>
      <c r="H2412" s="259" t="str">
        <f t="shared" ref="H2412:AO2412" si="539">IF(AND(H2409&lt;&gt;"",H2410&lt;&gt;"",H2411&lt;&gt;""),H2409*H2410*H2411,"")</f>
        <v/>
      </c>
      <c r="I2412" s="259" t="str">
        <f t="shared" si="539"/>
        <v/>
      </c>
      <c r="J2412" s="259" t="str">
        <f t="shared" si="539"/>
        <v/>
      </c>
      <c r="K2412" s="259" t="str">
        <f t="shared" si="539"/>
        <v/>
      </c>
      <c r="L2412" s="259" t="str">
        <f t="shared" si="539"/>
        <v/>
      </c>
      <c r="M2412" s="259" t="str">
        <f t="shared" si="539"/>
        <v/>
      </c>
      <c r="N2412" s="259" t="str">
        <f t="shared" si="539"/>
        <v/>
      </c>
      <c r="O2412" s="259" t="str">
        <f t="shared" si="539"/>
        <v/>
      </c>
      <c r="P2412" s="259" t="str">
        <f t="shared" si="539"/>
        <v/>
      </c>
      <c r="Q2412" s="259" t="str">
        <f t="shared" si="539"/>
        <v/>
      </c>
      <c r="R2412" s="259" t="str">
        <f t="shared" si="539"/>
        <v/>
      </c>
      <c r="S2412" s="259" t="str">
        <f t="shared" si="539"/>
        <v/>
      </c>
      <c r="T2412" s="259" t="str">
        <f t="shared" si="539"/>
        <v/>
      </c>
      <c r="U2412" s="259" t="str">
        <f t="shared" si="539"/>
        <v/>
      </c>
      <c r="V2412" s="259" t="str">
        <f t="shared" si="539"/>
        <v/>
      </c>
      <c r="W2412" s="259" t="str">
        <f t="shared" si="539"/>
        <v/>
      </c>
      <c r="X2412" s="259" t="str">
        <f t="shared" si="539"/>
        <v/>
      </c>
      <c r="Y2412" s="259" t="str">
        <f t="shared" si="539"/>
        <v/>
      </c>
      <c r="Z2412" s="259" t="str">
        <f t="shared" si="539"/>
        <v/>
      </c>
      <c r="AA2412" s="259" t="str">
        <f t="shared" si="539"/>
        <v/>
      </c>
      <c r="AB2412" s="259" t="str">
        <f t="shared" si="539"/>
        <v/>
      </c>
      <c r="AC2412" s="259" t="str">
        <f t="shared" si="539"/>
        <v/>
      </c>
      <c r="AD2412" s="259" t="str">
        <f t="shared" si="539"/>
        <v/>
      </c>
      <c r="AE2412" s="259" t="str">
        <f t="shared" si="539"/>
        <v/>
      </c>
      <c r="AF2412" s="259" t="str">
        <f t="shared" si="539"/>
        <v/>
      </c>
      <c r="AG2412" s="259" t="str">
        <f t="shared" si="539"/>
        <v/>
      </c>
      <c r="AH2412" s="259" t="str">
        <f t="shared" si="539"/>
        <v/>
      </c>
      <c r="AI2412" s="259" t="str">
        <f t="shared" si="539"/>
        <v/>
      </c>
      <c r="AJ2412" s="259" t="str">
        <f t="shared" si="539"/>
        <v/>
      </c>
      <c r="AK2412" s="259" t="str">
        <f t="shared" si="539"/>
        <v/>
      </c>
      <c r="AL2412" s="259" t="str">
        <f t="shared" si="539"/>
        <v/>
      </c>
      <c r="AM2412" s="259" t="str">
        <f t="shared" si="539"/>
        <v/>
      </c>
      <c r="AN2412" s="259" t="str">
        <f t="shared" si="539"/>
        <v/>
      </c>
      <c r="AO2412" s="262" t="str">
        <f t="shared" si="539"/>
        <v/>
      </c>
    </row>
    <row r="2413" spans="2:41" ht="12.45" customHeight="1" x14ac:dyDescent="0.3">
      <c r="B2413" s="456"/>
      <c r="C2413" s="430"/>
      <c r="D2413" s="426" t="s">
        <v>111</v>
      </c>
      <c r="E2413" s="264" t="s">
        <v>46</v>
      </c>
      <c r="F2413" s="203" t="s">
        <v>38</v>
      </c>
      <c r="G2413" s="247"/>
      <c r="H2413" s="247"/>
      <c r="I2413" s="256"/>
      <c r="J2413" s="257"/>
      <c r="K2413" s="257"/>
      <c r="L2413" s="247"/>
      <c r="M2413" s="247"/>
      <c r="N2413" s="250"/>
      <c r="O2413" s="251"/>
      <c r="P2413" s="251"/>
      <c r="Q2413" s="251"/>
      <c r="R2413" s="251"/>
      <c r="S2413" s="251"/>
      <c r="T2413" s="251"/>
      <c r="U2413" s="251"/>
      <c r="V2413" s="251"/>
      <c r="W2413" s="251"/>
      <c r="X2413" s="249"/>
      <c r="Y2413" s="254"/>
      <c r="Z2413" s="249"/>
      <c r="AA2413" s="249"/>
      <c r="AB2413" s="254"/>
      <c r="AC2413" s="249"/>
      <c r="AD2413" s="252"/>
      <c r="AE2413" s="258"/>
      <c r="AF2413" s="249"/>
      <c r="AG2413" s="249"/>
      <c r="AH2413" s="249"/>
      <c r="AI2413" s="249"/>
      <c r="AJ2413" s="249"/>
      <c r="AK2413" s="249"/>
      <c r="AL2413" s="249"/>
      <c r="AM2413" s="249"/>
      <c r="AN2413" s="254"/>
      <c r="AO2413" s="255"/>
    </row>
    <row r="2414" spans="2:41" ht="12.45" customHeight="1" x14ac:dyDescent="0.3">
      <c r="B2414" s="456"/>
      <c r="C2414" s="430"/>
      <c r="D2414" s="424"/>
      <c r="E2414" s="245" t="s">
        <v>109</v>
      </c>
      <c r="F2414" s="203" t="s">
        <v>38</v>
      </c>
      <c r="G2414" s="246"/>
      <c r="H2414" s="203"/>
      <c r="I2414" s="231"/>
      <c r="J2414" s="203"/>
      <c r="K2414" s="218"/>
      <c r="L2414" s="247"/>
      <c r="M2414" s="247"/>
      <c r="N2414" s="203"/>
      <c r="O2414" s="236"/>
      <c r="P2414" s="236"/>
      <c r="Q2414" s="236"/>
      <c r="R2414" s="236"/>
      <c r="S2414" s="236"/>
      <c r="T2414" s="236"/>
      <c r="U2414" s="236"/>
      <c r="V2414" s="236"/>
      <c r="W2414" s="236"/>
      <c r="X2414" s="236"/>
      <c r="Y2414" s="240"/>
      <c r="Z2414" s="236"/>
      <c r="AA2414" s="236"/>
      <c r="AB2414" s="240"/>
      <c r="AC2414" s="249"/>
      <c r="AD2414" s="252"/>
      <c r="AE2414" s="253"/>
      <c r="AF2414" s="236"/>
      <c r="AG2414" s="249"/>
      <c r="AH2414" s="249"/>
      <c r="AI2414" s="249"/>
      <c r="AJ2414" s="249"/>
      <c r="AK2414" s="249"/>
      <c r="AL2414" s="249"/>
      <c r="AM2414" s="236"/>
      <c r="AN2414" s="240"/>
      <c r="AO2414" s="242"/>
    </row>
    <row r="2415" spans="2:41" ht="12.45" customHeight="1" x14ac:dyDescent="0.3">
      <c r="B2415" s="456"/>
      <c r="C2415" s="430"/>
      <c r="D2415" s="424"/>
      <c r="E2415" s="245" t="s">
        <v>127</v>
      </c>
      <c r="F2415" s="203" t="s">
        <v>38</v>
      </c>
      <c r="G2415" s="202"/>
      <c r="H2415" s="203"/>
      <c r="I2415" s="203"/>
      <c r="J2415" s="203"/>
      <c r="K2415" s="218"/>
      <c r="L2415" s="203"/>
      <c r="M2415" s="203"/>
      <c r="N2415" s="203"/>
      <c r="O2415" s="236"/>
      <c r="P2415" s="236"/>
      <c r="Q2415" s="236"/>
      <c r="R2415" s="236"/>
      <c r="S2415" s="236"/>
      <c r="T2415" s="236"/>
      <c r="U2415" s="236"/>
      <c r="V2415" s="236"/>
      <c r="W2415" s="236"/>
      <c r="X2415" s="236"/>
      <c r="Y2415" s="240"/>
      <c r="Z2415" s="236"/>
      <c r="AA2415" s="236"/>
      <c r="AB2415" s="240"/>
      <c r="AC2415" s="236"/>
      <c r="AD2415" s="237"/>
      <c r="AE2415" s="263"/>
      <c r="AF2415" s="236"/>
      <c r="AG2415" s="236"/>
      <c r="AH2415" s="236"/>
      <c r="AI2415" s="236"/>
      <c r="AJ2415" s="236"/>
      <c r="AK2415" s="236"/>
      <c r="AL2415" s="236"/>
      <c r="AM2415" s="236"/>
      <c r="AN2415" s="240"/>
      <c r="AO2415" s="242"/>
    </row>
    <row r="2416" spans="2:41" ht="12.45" customHeight="1" x14ac:dyDescent="0.3">
      <c r="B2416" s="456"/>
      <c r="C2416" s="430"/>
      <c r="D2416" s="425"/>
      <c r="E2416" s="221" t="s">
        <v>126</v>
      </c>
      <c r="F2416" s="321" t="s">
        <v>38</v>
      </c>
      <c r="G2416" s="259" t="str">
        <f>IF(AND(G2413&lt;&gt;"",G2414&lt;&gt;"",G2415&lt;&gt;""),G2413*G2414*G2415,"")</f>
        <v/>
      </c>
      <c r="H2416" s="259" t="str">
        <f t="shared" ref="H2416:AO2416" si="540">IF(AND(H2413&lt;&gt;"",H2414&lt;&gt;"",H2415&lt;&gt;""),H2413*H2414*H2415,"")</f>
        <v/>
      </c>
      <c r="I2416" s="259" t="str">
        <f t="shared" si="540"/>
        <v/>
      </c>
      <c r="J2416" s="259" t="str">
        <f t="shared" si="540"/>
        <v/>
      </c>
      <c r="K2416" s="259" t="str">
        <f t="shared" si="540"/>
        <v/>
      </c>
      <c r="L2416" s="259" t="str">
        <f t="shared" si="540"/>
        <v/>
      </c>
      <c r="M2416" s="259" t="str">
        <f t="shared" si="540"/>
        <v/>
      </c>
      <c r="N2416" s="259" t="str">
        <f t="shared" si="540"/>
        <v/>
      </c>
      <c r="O2416" s="259" t="str">
        <f t="shared" si="540"/>
        <v/>
      </c>
      <c r="P2416" s="259" t="str">
        <f t="shared" si="540"/>
        <v/>
      </c>
      <c r="Q2416" s="259" t="str">
        <f t="shared" si="540"/>
        <v/>
      </c>
      <c r="R2416" s="259" t="str">
        <f t="shared" si="540"/>
        <v/>
      </c>
      <c r="S2416" s="259" t="str">
        <f t="shared" si="540"/>
        <v/>
      </c>
      <c r="T2416" s="259" t="str">
        <f t="shared" si="540"/>
        <v/>
      </c>
      <c r="U2416" s="259" t="str">
        <f t="shared" si="540"/>
        <v/>
      </c>
      <c r="V2416" s="259" t="str">
        <f t="shared" si="540"/>
        <v/>
      </c>
      <c r="W2416" s="259" t="str">
        <f t="shared" si="540"/>
        <v/>
      </c>
      <c r="X2416" s="259" t="str">
        <f t="shared" si="540"/>
        <v/>
      </c>
      <c r="Y2416" s="259" t="str">
        <f t="shared" si="540"/>
        <v/>
      </c>
      <c r="Z2416" s="259" t="str">
        <f t="shared" si="540"/>
        <v/>
      </c>
      <c r="AA2416" s="259" t="str">
        <f t="shared" si="540"/>
        <v/>
      </c>
      <c r="AB2416" s="259" t="str">
        <f t="shared" si="540"/>
        <v/>
      </c>
      <c r="AC2416" s="259" t="str">
        <f t="shared" si="540"/>
        <v/>
      </c>
      <c r="AD2416" s="259" t="str">
        <f t="shared" si="540"/>
        <v/>
      </c>
      <c r="AE2416" s="259" t="str">
        <f t="shared" si="540"/>
        <v/>
      </c>
      <c r="AF2416" s="259" t="str">
        <f t="shared" si="540"/>
        <v/>
      </c>
      <c r="AG2416" s="259" t="str">
        <f t="shared" si="540"/>
        <v/>
      </c>
      <c r="AH2416" s="259" t="str">
        <f t="shared" si="540"/>
        <v/>
      </c>
      <c r="AI2416" s="259" t="str">
        <f t="shared" si="540"/>
        <v/>
      </c>
      <c r="AJ2416" s="259" t="str">
        <f t="shared" si="540"/>
        <v/>
      </c>
      <c r="AK2416" s="259" t="str">
        <f t="shared" si="540"/>
        <v/>
      </c>
      <c r="AL2416" s="259" t="str">
        <f t="shared" si="540"/>
        <v/>
      </c>
      <c r="AM2416" s="259" t="str">
        <f t="shared" si="540"/>
        <v/>
      </c>
      <c r="AN2416" s="259" t="str">
        <f t="shared" si="540"/>
        <v/>
      </c>
      <c r="AO2416" s="262" t="str">
        <f t="shared" si="540"/>
        <v/>
      </c>
    </row>
    <row r="2417" spans="2:41" ht="12.45" customHeight="1" x14ac:dyDescent="0.3">
      <c r="B2417" s="456"/>
      <c r="C2417" s="430"/>
      <c r="D2417" s="426" t="s">
        <v>111</v>
      </c>
      <c r="E2417" s="264" t="s">
        <v>46</v>
      </c>
      <c r="F2417" s="203" t="s">
        <v>38</v>
      </c>
      <c r="G2417" s="247"/>
      <c r="H2417" s="247"/>
      <c r="I2417" s="256"/>
      <c r="J2417" s="257"/>
      <c r="K2417" s="257"/>
      <c r="L2417" s="247"/>
      <c r="M2417" s="247"/>
      <c r="N2417" s="250"/>
      <c r="O2417" s="251"/>
      <c r="P2417" s="251"/>
      <c r="Q2417" s="251"/>
      <c r="R2417" s="251"/>
      <c r="S2417" s="251"/>
      <c r="T2417" s="251"/>
      <c r="U2417" s="251"/>
      <c r="V2417" s="251"/>
      <c r="W2417" s="251"/>
      <c r="X2417" s="249"/>
      <c r="Y2417" s="254"/>
      <c r="Z2417" s="249"/>
      <c r="AA2417" s="249"/>
      <c r="AB2417" s="254"/>
      <c r="AC2417" s="249"/>
      <c r="AD2417" s="252"/>
      <c r="AE2417" s="258"/>
      <c r="AF2417" s="249"/>
      <c r="AG2417" s="249"/>
      <c r="AH2417" s="249"/>
      <c r="AI2417" s="249"/>
      <c r="AJ2417" s="249"/>
      <c r="AK2417" s="249"/>
      <c r="AL2417" s="249"/>
      <c r="AM2417" s="249"/>
      <c r="AN2417" s="254"/>
      <c r="AO2417" s="255"/>
    </row>
    <row r="2418" spans="2:41" ht="12.45" customHeight="1" x14ac:dyDescent="0.3">
      <c r="B2418" s="456"/>
      <c r="C2418" s="430"/>
      <c r="D2418" s="424"/>
      <c r="E2418" s="245" t="s">
        <v>109</v>
      </c>
      <c r="F2418" s="203" t="s">
        <v>38</v>
      </c>
      <c r="G2418" s="246"/>
      <c r="H2418" s="203"/>
      <c r="I2418" s="231"/>
      <c r="J2418" s="203"/>
      <c r="K2418" s="218"/>
      <c r="L2418" s="247"/>
      <c r="M2418" s="247"/>
      <c r="N2418" s="203"/>
      <c r="O2418" s="236"/>
      <c r="P2418" s="236"/>
      <c r="Q2418" s="236"/>
      <c r="R2418" s="236"/>
      <c r="S2418" s="236"/>
      <c r="T2418" s="236"/>
      <c r="U2418" s="236"/>
      <c r="V2418" s="236"/>
      <c r="W2418" s="236"/>
      <c r="X2418" s="236"/>
      <c r="Y2418" s="240"/>
      <c r="Z2418" s="236"/>
      <c r="AA2418" s="236"/>
      <c r="AB2418" s="240"/>
      <c r="AC2418" s="249"/>
      <c r="AD2418" s="252"/>
      <c r="AE2418" s="253"/>
      <c r="AF2418" s="236"/>
      <c r="AG2418" s="249"/>
      <c r="AH2418" s="249"/>
      <c r="AI2418" s="249"/>
      <c r="AJ2418" s="249"/>
      <c r="AK2418" s="249"/>
      <c r="AL2418" s="249"/>
      <c r="AM2418" s="236"/>
      <c r="AN2418" s="240"/>
      <c r="AO2418" s="242"/>
    </row>
    <row r="2419" spans="2:41" ht="12.45" customHeight="1" x14ac:dyDescent="0.3">
      <c r="B2419" s="456"/>
      <c r="C2419" s="430"/>
      <c r="D2419" s="424"/>
      <c r="E2419" s="245" t="s">
        <v>127</v>
      </c>
      <c r="F2419" s="203" t="s">
        <v>38</v>
      </c>
      <c r="G2419" s="202"/>
      <c r="H2419" s="203"/>
      <c r="I2419" s="203"/>
      <c r="J2419" s="203"/>
      <c r="K2419" s="218"/>
      <c r="L2419" s="203"/>
      <c r="M2419" s="203"/>
      <c r="N2419" s="203"/>
      <c r="O2419" s="236"/>
      <c r="P2419" s="236"/>
      <c r="Q2419" s="236"/>
      <c r="R2419" s="236"/>
      <c r="S2419" s="236"/>
      <c r="T2419" s="236"/>
      <c r="U2419" s="236"/>
      <c r="V2419" s="236"/>
      <c r="W2419" s="236"/>
      <c r="X2419" s="236"/>
      <c r="Y2419" s="240"/>
      <c r="Z2419" s="236"/>
      <c r="AA2419" s="236"/>
      <c r="AB2419" s="240"/>
      <c r="AC2419" s="236"/>
      <c r="AD2419" s="237"/>
      <c r="AE2419" s="263"/>
      <c r="AF2419" s="236"/>
      <c r="AG2419" s="236"/>
      <c r="AH2419" s="236"/>
      <c r="AI2419" s="236"/>
      <c r="AJ2419" s="236"/>
      <c r="AK2419" s="236"/>
      <c r="AL2419" s="236"/>
      <c r="AM2419" s="236"/>
      <c r="AN2419" s="240"/>
      <c r="AO2419" s="242"/>
    </row>
    <row r="2420" spans="2:41" ht="12.45" customHeight="1" x14ac:dyDescent="0.3">
      <c r="B2420" s="456"/>
      <c r="C2420" s="430"/>
      <c r="D2420" s="425"/>
      <c r="E2420" s="221" t="s">
        <v>126</v>
      </c>
      <c r="F2420" s="321" t="s">
        <v>38</v>
      </c>
      <c r="G2420" s="259" t="str">
        <f>IF(AND(G2417&lt;&gt;"",G2418&lt;&gt;"",G2419&lt;&gt;""),G2417*G2418*G2419,"")</f>
        <v/>
      </c>
      <c r="H2420" s="259" t="str">
        <f t="shared" ref="H2420:AO2420" si="541">IF(AND(H2417&lt;&gt;"",H2418&lt;&gt;"",H2419&lt;&gt;""),H2417*H2418*H2419,"")</f>
        <v/>
      </c>
      <c r="I2420" s="259" t="str">
        <f t="shared" si="541"/>
        <v/>
      </c>
      <c r="J2420" s="259" t="str">
        <f t="shared" si="541"/>
        <v/>
      </c>
      <c r="K2420" s="259" t="str">
        <f t="shared" si="541"/>
        <v/>
      </c>
      <c r="L2420" s="259" t="str">
        <f t="shared" si="541"/>
        <v/>
      </c>
      <c r="M2420" s="259" t="str">
        <f t="shared" si="541"/>
        <v/>
      </c>
      <c r="N2420" s="259" t="str">
        <f t="shared" si="541"/>
        <v/>
      </c>
      <c r="O2420" s="259" t="str">
        <f t="shared" si="541"/>
        <v/>
      </c>
      <c r="P2420" s="259" t="str">
        <f t="shared" si="541"/>
        <v/>
      </c>
      <c r="Q2420" s="259" t="str">
        <f t="shared" si="541"/>
        <v/>
      </c>
      <c r="R2420" s="259" t="str">
        <f t="shared" si="541"/>
        <v/>
      </c>
      <c r="S2420" s="259" t="str">
        <f t="shared" si="541"/>
        <v/>
      </c>
      <c r="T2420" s="259" t="str">
        <f t="shared" si="541"/>
        <v/>
      </c>
      <c r="U2420" s="259" t="str">
        <f t="shared" si="541"/>
        <v/>
      </c>
      <c r="V2420" s="259" t="str">
        <f t="shared" si="541"/>
        <v/>
      </c>
      <c r="W2420" s="259" t="str">
        <f t="shared" si="541"/>
        <v/>
      </c>
      <c r="X2420" s="259" t="str">
        <f t="shared" si="541"/>
        <v/>
      </c>
      <c r="Y2420" s="259" t="str">
        <f t="shared" si="541"/>
        <v/>
      </c>
      <c r="Z2420" s="259" t="str">
        <f t="shared" si="541"/>
        <v/>
      </c>
      <c r="AA2420" s="259" t="str">
        <f t="shared" si="541"/>
        <v/>
      </c>
      <c r="AB2420" s="259" t="str">
        <f t="shared" si="541"/>
        <v/>
      </c>
      <c r="AC2420" s="259" t="str">
        <f t="shared" si="541"/>
        <v/>
      </c>
      <c r="AD2420" s="259" t="str">
        <f t="shared" si="541"/>
        <v/>
      </c>
      <c r="AE2420" s="259" t="str">
        <f t="shared" si="541"/>
        <v/>
      </c>
      <c r="AF2420" s="259" t="str">
        <f t="shared" si="541"/>
        <v/>
      </c>
      <c r="AG2420" s="259" t="str">
        <f t="shared" si="541"/>
        <v/>
      </c>
      <c r="AH2420" s="259" t="str">
        <f t="shared" si="541"/>
        <v/>
      </c>
      <c r="AI2420" s="259" t="str">
        <f t="shared" si="541"/>
        <v/>
      </c>
      <c r="AJ2420" s="259" t="str">
        <f t="shared" si="541"/>
        <v/>
      </c>
      <c r="AK2420" s="259" t="str">
        <f t="shared" si="541"/>
        <v/>
      </c>
      <c r="AL2420" s="259" t="str">
        <f t="shared" si="541"/>
        <v/>
      </c>
      <c r="AM2420" s="259" t="str">
        <f t="shared" si="541"/>
        <v/>
      </c>
      <c r="AN2420" s="259" t="str">
        <f t="shared" si="541"/>
        <v/>
      </c>
      <c r="AO2420" s="262" t="str">
        <f t="shared" si="541"/>
        <v/>
      </c>
    </row>
    <row r="2421" spans="2:41" ht="12.45" customHeight="1" x14ac:dyDescent="0.3">
      <c r="B2421" s="456"/>
      <c r="C2421" s="430"/>
      <c r="D2421" s="426" t="s">
        <v>111</v>
      </c>
      <c r="E2421" s="264" t="s">
        <v>46</v>
      </c>
      <c r="F2421" s="203" t="s">
        <v>38</v>
      </c>
      <c r="G2421" s="247"/>
      <c r="H2421" s="247"/>
      <c r="I2421" s="256"/>
      <c r="J2421" s="257"/>
      <c r="K2421" s="257"/>
      <c r="L2421" s="247"/>
      <c r="M2421" s="247"/>
      <c r="N2421" s="250"/>
      <c r="O2421" s="251"/>
      <c r="P2421" s="251"/>
      <c r="Q2421" s="251"/>
      <c r="R2421" s="251"/>
      <c r="S2421" s="251"/>
      <c r="T2421" s="251"/>
      <c r="U2421" s="251"/>
      <c r="V2421" s="251"/>
      <c r="W2421" s="251"/>
      <c r="X2421" s="249"/>
      <c r="Y2421" s="254"/>
      <c r="Z2421" s="249"/>
      <c r="AA2421" s="249"/>
      <c r="AB2421" s="254"/>
      <c r="AC2421" s="249"/>
      <c r="AD2421" s="252"/>
      <c r="AE2421" s="258"/>
      <c r="AF2421" s="249"/>
      <c r="AG2421" s="249"/>
      <c r="AH2421" s="249"/>
      <c r="AI2421" s="249"/>
      <c r="AJ2421" s="249"/>
      <c r="AK2421" s="249"/>
      <c r="AL2421" s="249"/>
      <c r="AM2421" s="249"/>
      <c r="AN2421" s="254"/>
      <c r="AO2421" s="255"/>
    </row>
    <row r="2422" spans="2:41" ht="12.45" customHeight="1" x14ac:dyDescent="0.3">
      <c r="B2422" s="456"/>
      <c r="C2422" s="430"/>
      <c r="D2422" s="424"/>
      <c r="E2422" s="245" t="s">
        <v>109</v>
      </c>
      <c r="F2422" s="203" t="s">
        <v>38</v>
      </c>
      <c r="G2422" s="246"/>
      <c r="H2422" s="203"/>
      <c r="I2422" s="231"/>
      <c r="J2422" s="203"/>
      <c r="K2422" s="218"/>
      <c r="L2422" s="247"/>
      <c r="M2422" s="247"/>
      <c r="N2422" s="203"/>
      <c r="O2422" s="236"/>
      <c r="P2422" s="236"/>
      <c r="Q2422" s="236"/>
      <c r="R2422" s="236"/>
      <c r="S2422" s="236"/>
      <c r="T2422" s="236"/>
      <c r="U2422" s="236"/>
      <c r="V2422" s="236"/>
      <c r="W2422" s="236"/>
      <c r="X2422" s="236"/>
      <c r="Y2422" s="240"/>
      <c r="Z2422" s="236"/>
      <c r="AA2422" s="236"/>
      <c r="AB2422" s="240"/>
      <c r="AC2422" s="249"/>
      <c r="AD2422" s="252"/>
      <c r="AE2422" s="253"/>
      <c r="AF2422" s="236"/>
      <c r="AG2422" s="249"/>
      <c r="AH2422" s="249"/>
      <c r="AI2422" s="249"/>
      <c r="AJ2422" s="249"/>
      <c r="AK2422" s="249"/>
      <c r="AL2422" s="249"/>
      <c r="AM2422" s="236"/>
      <c r="AN2422" s="240"/>
      <c r="AO2422" s="242"/>
    </row>
    <row r="2423" spans="2:41" ht="12.45" customHeight="1" x14ac:dyDescent="0.3">
      <c r="B2423" s="456"/>
      <c r="C2423" s="430"/>
      <c r="D2423" s="424"/>
      <c r="E2423" s="243" t="s">
        <v>127</v>
      </c>
      <c r="F2423" s="203" t="s">
        <v>38</v>
      </c>
      <c r="G2423" s="202"/>
      <c r="H2423" s="203"/>
      <c r="I2423" s="203"/>
      <c r="J2423" s="203"/>
      <c r="K2423" s="218"/>
      <c r="L2423" s="203"/>
      <c r="M2423" s="203"/>
      <c r="N2423" s="203"/>
      <c r="O2423" s="236"/>
      <c r="P2423" s="236"/>
      <c r="Q2423" s="236"/>
      <c r="R2423" s="236"/>
      <c r="S2423" s="236"/>
      <c r="T2423" s="236"/>
      <c r="U2423" s="236"/>
      <c r="V2423" s="236"/>
      <c r="W2423" s="236"/>
      <c r="X2423" s="236"/>
      <c r="Y2423" s="240"/>
      <c r="Z2423" s="236"/>
      <c r="AA2423" s="236"/>
      <c r="AB2423" s="240"/>
      <c r="AC2423" s="236"/>
      <c r="AD2423" s="237"/>
      <c r="AE2423" s="263"/>
      <c r="AF2423" s="236"/>
      <c r="AG2423" s="236"/>
      <c r="AH2423" s="236"/>
      <c r="AI2423" s="236"/>
      <c r="AJ2423" s="236"/>
      <c r="AK2423" s="236"/>
      <c r="AL2423" s="236"/>
      <c r="AM2423" s="236"/>
      <c r="AN2423" s="240"/>
      <c r="AO2423" s="242"/>
    </row>
    <row r="2424" spans="2:41" ht="12.45" customHeight="1" x14ac:dyDescent="0.3">
      <c r="B2424" s="456"/>
      <c r="C2424" s="430"/>
      <c r="D2424" s="425"/>
      <c r="E2424" s="221" t="s">
        <v>126</v>
      </c>
      <c r="F2424" s="321" t="s">
        <v>38</v>
      </c>
      <c r="G2424" s="259" t="str">
        <f>IF(AND(G2421&lt;&gt;"",G2422&lt;&gt;"",G2423&lt;&gt;""),G2421*G2422*G2423,"")</f>
        <v/>
      </c>
      <c r="H2424" s="259" t="str">
        <f>IF(AND(H2421&lt;&gt;"",H2422&lt;&gt;"",H2423&lt;&gt;""),H2421*H2422*H2423,"")</f>
        <v/>
      </c>
      <c r="I2424" s="259" t="str">
        <f t="shared" ref="I2424:AO2424" si="542">IF(AND(I2421&lt;&gt;"",I2422&lt;&gt;"",I2423&lt;&gt;""),I2421*I2422*I2423,"")</f>
        <v/>
      </c>
      <c r="J2424" s="259" t="str">
        <f t="shared" si="542"/>
        <v/>
      </c>
      <c r="K2424" s="259" t="str">
        <f t="shared" si="542"/>
        <v/>
      </c>
      <c r="L2424" s="259" t="str">
        <f t="shared" si="542"/>
        <v/>
      </c>
      <c r="M2424" s="259" t="str">
        <f t="shared" si="542"/>
        <v/>
      </c>
      <c r="N2424" s="259" t="str">
        <f t="shared" si="542"/>
        <v/>
      </c>
      <c r="O2424" s="259" t="str">
        <f t="shared" si="542"/>
        <v/>
      </c>
      <c r="P2424" s="259" t="str">
        <f t="shared" si="542"/>
        <v/>
      </c>
      <c r="Q2424" s="259" t="str">
        <f t="shared" si="542"/>
        <v/>
      </c>
      <c r="R2424" s="259" t="str">
        <f t="shared" si="542"/>
        <v/>
      </c>
      <c r="S2424" s="259" t="str">
        <f t="shared" si="542"/>
        <v/>
      </c>
      <c r="T2424" s="259" t="str">
        <f t="shared" si="542"/>
        <v/>
      </c>
      <c r="U2424" s="259" t="str">
        <f t="shared" si="542"/>
        <v/>
      </c>
      <c r="V2424" s="259" t="str">
        <f t="shared" si="542"/>
        <v/>
      </c>
      <c r="W2424" s="259" t="str">
        <f t="shared" si="542"/>
        <v/>
      </c>
      <c r="X2424" s="259" t="str">
        <f t="shared" si="542"/>
        <v/>
      </c>
      <c r="Y2424" s="259" t="str">
        <f t="shared" si="542"/>
        <v/>
      </c>
      <c r="Z2424" s="259" t="str">
        <f t="shared" si="542"/>
        <v/>
      </c>
      <c r="AA2424" s="259" t="str">
        <f t="shared" si="542"/>
        <v/>
      </c>
      <c r="AB2424" s="259" t="str">
        <f t="shared" si="542"/>
        <v/>
      </c>
      <c r="AC2424" s="259" t="str">
        <f t="shared" si="542"/>
        <v/>
      </c>
      <c r="AD2424" s="259" t="str">
        <f t="shared" si="542"/>
        <v/>
      </c>
      <c r="AE2424" s="259" t="str">
        <f t="shared" si="542"/>
        <v/>
      </c>
      <c r="AF2424" s="259" t="str">
        <f t="shared" si="542"/>
        <v/>
      </c>
      <c r="AG2424" s="259" t="str">
        <f t="shared" si="542"/>
        <v/>
      </c>
      <c r="AH2424" s="259" t="str">
        <f t="shared" si="542"/>
        <v/>
      </c>
      <c r="AI2424" s="259" t="str">
        <f t="shared" si="542"/>
        <v/>
      </c>
      <c r="AJ2424" s="259" t="str">
        <f t="shared" si="542"/>
        <v/>
      </c>
      <c r="AK2424" s="259" t="str">
        <f t="shared" si="542"/>
        <v/>
      </c>
      <c r="AL2424" s="259" t="str">
        <f t="shared" si="542"/>
        <v/>
      </c>
      <c r="AM2424" s="259" t="str">
        <f t="shared" si="542"/>
        <v/>
      </c>
      <c r="AN2424" s="259" t="str">
        <f t="shared" si="542"/>
        <v/>
      </c>
      <c r="AO2424" s="262" t="str">
        <f t="shared" si="542"/>
        <v/>
      </c>
    </row>
    <row r="2425" spans="2:41" ht="12.45" customHeight="1" x14ac:dyDescent="0.3">
      <c r="B2425" s="456"/>
      <c r="C2425" s="430"/>
      <c r="D2425" s="426" t="s">
        <v>111</v>
      </c>
      <c r="E2425" s="264" t="s">
        <v>46</v>
      </c>
      <c r="F2425" s="203" t="s">
        <v>38</v>
      </c>
      <c r="G2425" s="247"/>
      <c r="H2425" s="247"/>
      <c r="I2425" s="256"/>
      <c r="J2425" s="257"/>
      <c r="K2425" s="257"/>
      <c r="L2425" s="247"/>
      <c r="M2425" s="247"/>
      <c r="N2425" s="250"/>
      <c r="O2425" s="251"/>
      <c r="P2425" s="251"/>
      <c r="Q2425" s="251"/>
      <c r="R2425" s="251"/>
      <c r="S2425" s="251"/>
      <c r="T2425" s="251"/>
      <c r="U2425" s="251"/>
      <c r="V2425" s="251"/>
      <c r="W2425" s="251"/>
      <c r="X2425" s="249"/>
      <c r="Y2425" s="254"/>
      <c r="Z2425" s="249"/>
      <c r="AA2425" s="249"/>
      <c r="AB2425" s="254"/>
      <c r="AC2425" s="249"/>
      <c r="AD2425" s="252"/>
      <c r="AE2425" s="258"/>
      <c r="AF2425" s="249"/>
      <c r="AG2425" s="249"/>
      <c r="AH2425" s="249"/>
      <c r="AI2425" s="249"/>
      <c r="AJ2425" s="249"/>
      <c r="AK2425" s="249"/>
      <c r="AL2425" s="249"/>
      <c r="AM2425" s="249"/>
      <c r="AN2425" s="254"/>
      <c r="AO2425" s="255"/>
    </row>
    <row r="2426" spans="2:41" ht="12.45" customHeight="1" x14ac:dyDescent="0.3">
      <c r="B2426" s="456"/>
      <c r="C2426" s="430"/>
      <c r="D2426" s="424"/>
      <c r="E2426" s="245" t="s">
        <v>109</v>
      </c>
      <c r="F2426" s="203" t="s">
        <v>38</v>
      </c>
      <c r="G2426" s="246"/>
      <c r="H2426" s="203"/>
      <c r="I2426" s="231"/>
      <c r="J2426" s="203"/>
      <c r="K2426" s="218"/>
      <c r="L2426" s="247"/>
      <c r="M2426" s="247"/>
      <c r="N2426" s="203"/>
      <c r="O2426" s="236"/>
      <c r="P2426" s="236"/>
      <c r="Q2426" s="236"/>
      <c r="R2426" s="236"/>
      <c r="S2426" s="236"/>
      <c r="T2426" s="236"/>
      <c r="U2426" s="236"/>
      <c r="V2426" s="236"/>
      <c r="W2426" s="236"/>
      <c r="X2426" s="236"/>
      <c r="Y2426" s="240"/>
      <c r="Z2426" s="236"/>
      <c r="AA2426" s="236"/>
      <c r="AB2426" s="240"/>
      <c r="AC2426" s="249"/>
      <c r="AD2426" s="252"/>
      <c r="AE2426" s="253"/>
      <c r="AF2426" s="236"/>
      <c r="AG2426" s="249"/>
      <c r="AH2426" s="249"/>
      <c r="AI2426" s="249"/>
      <c r="AJ2426" s="249"/>
      <c r="AK2426" s="249"/>
      <c r="AL2426" s="249"/>
      <c r="AM2426" s="236"/>
      <c r="AN2426" s="240"/>
      <c r="AO2426" s="242"/>
    </row>
    <row r="2427" spans="2:41" ht="12.45" customHeight="1" x14ac:dyDescent="0.3">
      <c r="B2427" s="456"/>
      <c r="C2427" s="430"/>
      <c r="D2427" s="424"/>
      <c r="E2427" s="243" t="s">
        <v>127</v>
      </c>
      <c r="F2427" s="203" t="s">
        <v>38</v>
      </c>
      <c r="G2427" s="202"/>
      <c r="H2427" s="203"/>
      <c r="I2427" s="203"/>
      <c r="J2427" s="203"/>
      <c r="K2427" s="218"/>
      <c r="L2427" s="203"/>
      <c r="M2427" s="203"/>
      <c r="N2427" s="203"/>
      <c r="O2427" s="236"/>
      <c r="P2427" s="236"/>
      <c r="Q2427" s="236"/>
      <c r="R2427" s="236"/>
      <c r="S2427" s="236"/>
      <c r="T2427" s="236"/>
      <c r="U2427" s="236"/>
      <c r="V2427" s="236"/>
      <c r="W2427" s="236"/>
      <c r="X2427" s="236"/>
      <c r="Y2427" s="240"/>
      <c r="Z2427" s="236"/>
      <c r="AA2427" s="236"/>
      <c r="AB2427" s="240"/>
      <c r="AC2427" s="236"/>
      <c r="AD2427" s="237"/>
      <c r="AE2427" s="263"/>
      <c r="AF2427" s="236"/>
      <c r="AG2427" s="236"/>
      <c r="AH2427" s="236"/>
      <c r="AI2427" s="236"/>
      <c r="AJ2427" s="236"/>
      <c r="AK2427" s="236"/>
      <c r="AL2427" s="236"/>
      <c r="AM2427" s="236"/>
      <c r="AN2427" s="240"/>
      <c r="AO2427" s="242"/>
    </row>
    <row r="2428" spans="2:41" ht="12.45" customHeight="1" x14ac:dyDescent="0.3">
      <c r="B2428" s="456"/>
      <c r="C2428" s="430"/>
      <c r="D2428" s="425"/>
      <c r="E2428" s="221" t="s">
        <v>126</v>
      </c>
      <c r="F2428" s="321" t="s">
        <v>38</v>
      </c>
      <c r="G2428" s="259" t="str">
        <f>IF(AND(G2425&lt;&gt;"",G2426&lt;&gt;"",G2427&lt;&gt;""),G2425*G2426*G2427,"")</f>
        <v/>
      </c>
      <c r="H2428" s="259" t="str">
        <f>IF(AND(H2425&lt;&gt;"",H2426&lt;&gt;"",H2427&lt;&gt;""),H2425*H2426*H2427,"")</f>
        <v/>
      </c>
      <c r="I2428" s="259" t="str">
        <f t="shared" ref="I2428:AO2428" si="543">IF(AND(I2425&lt;&gt;"",I2426&lt;&gt;"",I2427&lt;&gt;""),I2425*I2426*I2427,"")</f>
        <v/>
      </c>
      <c r="J2428" s="259" t="str">
        <f t="shared" si="543"/>
        <v/>
      </c>
      <c r="K2428" s="259" t="str">
        <f t="shared" si="543"/>
        <v/>
      </c>
      <c r="L2428" s="259" t="str">
        <f t="shared" si="543"/>
        <v/>
      </c>
      <c r="M2428" s="259" t="str">
        <f t="shared" si="543"/>
        <v/>
      </c>
      <c r="N2428" s="259" t="str">
        <f t="shared" si="543"/>
        <v/>
      </c>
      <c r="O2428" s="259" t="str">
        <f t="shared" si="543"/>
        <v/>
      </c>
      <c r="P2428" s="259" t="str">
        <f t="shared" si="543"/>
        <v/>
      </c>
      <c r="Q2428" s="259" t="str">
        <f t="shared" si="543"/>
        <v/>
      </c>
      <c r="R2428" s="259" t="str">
        <f t="shared" si="543"/>
        <v/>
      </c>
      <c r="S2428" s="259" t="str">
        <f t="shared" si="543"/>
        <v/>
      </c>
      <c r="T2428" s="259" t="str">
        <f t="shared" si="543"/>
        <v/>
      </c>
      <c r="U2428" s="259" t="str">
        <f t="shared" si="543"/>
        <v/>
      </c>
      <c r="V2428" s="259" t="str">
        <f t="shared" si="543"/>
        <v/>
      </c>
      <c r="W2428" s="259" t="str">
        <f t="shared" si="543"/>
        <v/>
      </c>
      <c r="X2428" s="259" t="str">
        <f t="shared" si="543"/>
        <v/>
      </c>
      <c r="Y2428" s="259" t="str">
        <f t="shared" si="543"/>
        <v/>
      </c>
      <c r="Z2428" s="259" t="str">
        <f t="shared" si="543"/>
        <v/>
      </c>
      <c r="AA2428" s="259" t="str">
        <f t="shared" si="543"/>
        <v/>
      </c>
      <c r="AB2428" s="259" t="str">
        <f t="shared" si="543"/>
        <v/>
      </c>
      <c r="AC2428" s="259" t="str">
        <f t="shared" si="543"/>
        <v/>
      </c>
      <c r="AD2428" s="259" t="str">
        <f t="shared" si="543"/>
        <v/>
      </c>
      <c r="AE2428" s="259" t="str">
        <f t="shared" si="543"/>
        <v/>
      </c>
      <c r="AF2428" s="259" t="str">
        <f t="shared" si="543"/>
        <v/>
      </c>
      <c r="AG2428" s="259" t="str">
        <f t="shared" si="543"/>
        <v/>
      </c>
      <c r="AH2428" s="259" t="str">
        <f t="shared" si="543"/>
        <v/>
      </c>
      <c r="AI2428" s="259" t="str">
        <f t="shared" si="543"/>
        <v/>
      </c>
      <c r="AJ2428" s="259" t="str">
        <f t="shared" si="543"/>
        <v/>
      </c>
      <c r="AK2428" s="259" t="str">
        <f t="shared" si="543"/>
        <v/>
      </c>
      <c r="AL2428" s="259" t="str">
        <f t="shared" si="543"/>
        <v/>
      </c>
      <c r="AM2428" s="259" t="str">
        <f t="shared" si="543"/>
        <v/>
      </c>
      <c r="AN2428" s="259" t="str">
        <f t="shared" si="543"/>
        <v/>
      </c>
      <c r="AO2428" s="262" t="str">
        <f t="shared" si="543"/>
        <v/>
      </c>
    </row>
    <row r="2429" spans="2:41" ht="12.45" customHeight="1" x14ac:dyDescent="0.3">
      <c r="B2429" s="456"/>
      <c r="C2429" s="430"/>
      <c r="D2429" s="426" t="s">
        <v>111</v>
      </c>
      <c r="E2429" s="264" t="s">
        <v>46</v>
      </c>
      <c r="F2429" s="203" t="s">
        <v>38</v>
      </c>
      <c r="G2429" s="247"/>
      <c r="H2429" s="247"/>
      <c r="I2429" s="256"/>
      <c r="J2429" s="257"/>
      <c r="K2429" s="257"/>
      <c r="L2429" s="247"/>
      <c r="M2429" s="247"/>
      <c r="N2429" s="250"/>
      <c r="O2429" s="251"/>
      <c r="P2429" s="251"/>
      <c r="Q2429" s="251"/>
      <c r="R2429" s="251"/>
      <c r="S2429" s="251"/>
      <c r="T2429" s="251"/>
      <c r="U2429" s="251"/>
      <c r="V2429" s="251"/>
      <c r="W2429" s="251"/>
      <c r="X2429" s="249"/>
      <c r="Y2429" s="254"/>
      <c r="Z2429" s="249"/>
      <c r="AA2429" s="249"/>
      <c r="AB2429" s="254"/>
      <c r="AC2429" s="249"/>
      <c r="AD2429" s="252"/>
      <c r="AE2429" s="258"/>
      <c r="AF2429" s="249"/>
      <c r="AG2429" s="249"/>
      <c r="AH2429" s="249"/>
      <c r="AI2429" s="249"/>
      <c r="AJ2429" s="249"/>
      <c r="AK2429" s="249"/>
      <c r="AL2429" s="249"/>
      <c r="AM2429" s="249"/>
      <c r="AN2429" s="254"/>
      <c r="AO2429" s="255"/>
    </row>
    <row r="2430" spans="2:41" ht="12.45" customHeight="1" x14ac:dyDescent="0.3">
      <c r="B2430" s="456"/>
      <c r="C2430" s="430"/>
      <c r="D2430" s="424"/>
      <c r="E2430" s="245" t="s">
        <v>109</v>
      </c>
      <c r="F2430" s="203" t="s">
        <v>38</v>
      </c>
      <c r="G2430" s="246"/>
      <c r="H2430" s="203"/>
      <c r="I2430" s="231"/>
      <c r="J2430" s="203"/>
      <c r="K2430" s="218"/>
      <c r="L2430" s="247"/>
      <c r="M2430" s="247"/>
      <c r="N2430" s="203"/>
      <c r="O2430" s="236"/>
      <c r="P2430" s="236"/>
      <c r="Q2430" s="236"/>
      <c r="R2430" s="236"/>
      <c r="S2430" s="236"/>
      <c r="T2430" s="236"/>
      <c r="U2430" s="236"/>
      <c r="V2430" s="236"/>
      <c r="W2430" s="236"/>
      <c r="X2430" s="236"/>
      <c r="Y2430" s="240"/>
      <c r="Z2430" s="236"/>
      <c r="AA2430" s="236"/>
      <c r="AB2430" s="240"/>
      <c r="AC2430" s="249"/>
      <c r="AD2430" s="252"/>
      <c r="AE2430" s="253"/>
      <c r="AF2430" s="236"/>
      <c r="AG2430" s="249"/>
      <c r="AH2430" s="249"/>
      <c r="AI2430" s="249"/>
      <c r="AJ2430" s="249"/>
      <c r="AK2430" s="249"/>
      <c r="AL2430" s="249"/>
      <c r="AM2430" s="236"/>
      <c r="AN2430" s="240"/>
      <c r="AO2430" s="242"/>
    </row>
    <row r="2431" spans="2:41" ht="12.45" customHeight="1" x14ac:dyDescent="0.3">
      <c r="B2431" s="456"/>
      <c r="C2431" s="430"/>
      <c r="D2431" s="424"/>
      <c r="E2431" s="243" t="s">
        <v>127</v>
      </c>
      <c r="F2431" s="203" t="s">
        <v>38</v>
      </c>
      <c r="G2431" s="202"/>
      <c r="H2431" s="203"/>
      <c r="I2431" s="203"/>
      <c r="J2431" s="203"/>
      <c r="K2431" s="218"/>
      <c r="L2431" s="203"/>
      <c r="M2431" s="203"/>
      <c r="N2431" s="203"/>
      <c r="O2431" s="236"/>
      <c r="P2431" s="236"/>
      <c r="Q2431" s="236"/>
      <c r="R2431" s="236"/>
      <c r="S2431" s="236"/>
      <c r="T2431" s="236"/>
      <c r="U2431" s="236"/>
      <c r="V2431" s="236"/>
      <c r="W2431" s="236"/>
      <c r="X2431" s="236"/>
      <c r="Y2431" s="240"/>
      <c r="Z2431" s="236"/>
      <c r="AA2431" s="236"/>
      <c r="AB2431" s="240"/>
      <c r="AC2431" s="236"/>
      <c r="AD2431" s="237"/>
      <c r="AE2431" s="263"/>
      <c r="AF2431" s="236"/>
      <c r="AG2431" s="236"/>
      <c r="AH2431" s="236"/>
      <c r="AI2431" s="236"/>
      <c r="AJ2431" s="236"/>
      <c r="AK2431" s="236"/>
      <c r="AL2431" s="236"/>
      <c r="AM2431" s="236"/>
      <c r="AN2431" s="240"/>
      <c r="AO2431" s="242"/>
    </row>
    <row r="2432" spans="2:41" ht="12.45" customHeight="1" x14ac:dyDescent="0.3">
      <c r="B2432" s="456"/>
      <c r="C2432" s="430"/>
      <c r="D2432" s="425"/>
      <c r="E2432" s="188" t="s">
        <v>126</v>
      </c>
      <c r="F2432" s="321" t="s">
        <v>38</v>
      </c>
      <c r="G2432" s="259" t="str">
        <f>IF(AND(G2429&lt;&gt;"",G2430&lt;&gt;"",G2431&lt;&gt;""),G2429*G2430*G2431,"")</f>
        <v/>
      </c>
      <c r="H2432" s="259" t="str">
        <f>IF(AND(H2429&lt;&gt;"",H2430&lt;&gt;"",H2431&lt;&gt;""),H2429*H2430*H2431,"")</f>
        <v/>
      </c>
      <c r="I2432" s="259" t="str">
        <f t="shared" ref="I2432:AO2432" si="544">IF(AND(I2429&lt;&gt;"",I2430&lt;&gt;"",I2431&lt;&gt;""),I2429*I2430*I2431,"")</f>
        <v/>
      </c>
      <c r="J2432" s="259" t="str">
        <f t="shared" si="544"/>
        <v/>
      </c>
      <c r="K2432" s="259" t="str">
        <f t="shared" si="544"/>
        <v/>
      </c>
      <c r="L2432" s="259" t="str">
        <f t="shared" si="544"/>
        <v/>
      </c>
      <c r="M2432" s="259" t="str">
        <f t="shared" si="544"/>
        <v/>
      </c>
      <c r="N2432" s="259" t="str">
        <f t="shared" si="544"/>
        <v/>
      </c>
      <c r="O2432" s="259" t="str">
        <f t="shared" si="544"/>
        <v/>
      </c>
      <c r="P2432" s="259" t="str">
        <f t="shared" si="544"/>
        <v/>
      </c>
      <c r="Q2432" s="259" t="str">
        <f t="shared" si="544"/>
        <v/>
      </c>
      <c r="R2432" s="259" t="str">
        <f t="shared" si="544"/>
        <v/>
      </c>
      <c r="S2432" s="259" t="str">
        <f t="shared" si="544"/>
        <v/>
      </c>
      <c r="T2432" s="259" t="str">
        <f t="shared" si="544"/>
        <v/>
      </c>
      <c r="U2432" s="259" t="str">
        <f t="shared" si="544"/>
        <v/>
      </c>
      <c r="V2432" s="259" t="str">
        <f t="shared" si="544"/>
        <v/>
      </c>
      <c r="W2432" s="259" t="str">
        <f t="shared" si="544"/>
        <v/>
      </c>
      <c r="X2432" s="259" t="str">
        <f t="shared" si="544"/>
        <v/>
      </c>
      <c r="Y2432" s="259" t="str">
        <f t="shared" si="544"/>
        <v/>
      </c>
      <c r="Z2432" s="259" t="str">
        <f t="shared" si="544"/>
        <v/>
      </c>
      <c r="AA2432" s="259" t="str">
        <f t="shared" si="544"/>
        <v/>
      </c>
      <c r="AB2432" s="259" t="str">
        <f t="shared" si="544"/>
        <v/>
      </c>
      <c r="AC2432" s="259" t="str">
        <f t="shared" si="544"/>
        <v/>
      </c>
      <c r="AD2432" s="259" t="str">
        <f t="shared" si="544"/>
        <v/>
      </c>
      <c r="AE2432" s="259" t="str">
        <f t="shared" si="544"/>
        <v/>
      </c>
      <c r="AF2432" s="259" t="str">
        <f t="shared" si="544"/>
        <v/>
      </c>
      <c r="AG2432" s="259" t="str">
        <f t="shared" si="544"/>
        <v/>
      </c>
      <c r="AH2432" s="259" t="str">
        <f t="shared" si="544"/>
        <v/>
      </c>
      <c r="AI2432" s="259" t="str">
        <f t="shared" si="544"/>
        <v/>
      </c>
      <c r="AJ2432" s="259" t="str">
        <f t="shared" si="544"/>
        <v/>
      </c>
      <c r="AK2432" s="259" t="str">
        <f t="shared" si="544"/>
        <v/>
      </c>
      <c r="AL2432" s="259" t="str">
        <f t="shared" si="544"/>
        <v/>
      </c>
      <c r="AM2432" s="259" t="str">
        <f t="shared" si="544"/>
        <v/>
      </c>
      <c r="AN2432" s="259" t="str">
        <f t="shared" si="544"/>
        <v/>
      </c>
      <c r="AO2432" s="262" t="str">
        <f t="shared" si="544"/>
        <v/>
      </c>
    </row>
    <row r="2433" spans="2:41" ht="12.45" customHeight="1" x14ac:dyDescent="0.3">
      <c r="B2433" s="456"/>
      <c r="C2433" s="430"/>
      <c r="D2433" s="426" t="s">
        <v>111</v>
      </c>
      <c r="E2433" s="264" t="s">
        <v>46</v>
      </c>
      <c r="F2433" s="203" t="s">
        <v>38</v>
      </c>
      <c r="G2433" s="247"/>
      <c r="H2433" s="247"/>
      <c r="I2433" s="256"/>
      <c r="J2433" s="257"/>
      <c r="K2433" s="257"/>
      <c r="L2433" s="247"/>
      <c r="M2433" s="247"/>
      <c r="N2433" s="250"/>
      <c r="O2433" s="251"/>
      <c r="P2433" s="251"/>
      <c r="Q2433" s="251"/>
      <c r="R2433" s="251"/>
      <c r="S2433" s="251"/>
      <c r="T2433" s="251"/>
      <c r="U2433" s="251"/>
      <c r="V2433" s="251"/>
      <c r="W2433" s="251"/>
      <c r="X2433" s="249"/>
      <c r="Y2433" s="254"/>
      <c r="Z2433" s="249"/>
      <c r="AA2433" s="249"/>
      <c r="AB2433" s="254"/>
      <c r="AC2433" s="249"/>
      <c r="AD2433" s="252"/>
      <c r="AE2433" s="258"/>
      <c r="AF2433" s="249"/>
      <c r="AG2433" s="249"/>
      <c r="AH2433" s="249"/>
      <c r="AI2433" s="249"/>
      <c r="AJ2433" s="249"/>
      <c r="AK2433" s="249"/>
      <c r="AL2433" s="249"/>
      <c r="AM2433" s="249"/>
      <c r="AN2433" s="254"/>
      <c r="AO2433" s="255"/>
    </row>
    <row r="2434" spans="2:41" ht="12.45" customHeight="1" x14ac:dyDescent="0.3">
      <c r="B2434" s="456"/>
      <c r="C2434" s="430"/>
      <c r="D2434" s="424"/>
      <c r="E2434" s="245" t="s">
        <v>109</v>
      </c>
      <c r="F2434" s="203" t="s">
        <v>38</v>
      </c>
      <c r="G2434" s="246"/>
      <c r="H2434" s="203"/>
      <c r="I2434" s="231"/>
      <c r="J2434" s="203"/>
      <c r="K2434" s="218"/>
      <c r="L2434" s="247"/>
      <c r="M2434" s="247"/>
      <c r="N2434" s="203"/>
      <c r="O2434" s="236"/>
      <c r="P2434" s="236"/>
      <c r="Q2434" s="236"/>
      <c r="R2434" s="236"/>
      <c r="S2434" s="236"/>
      <c r="T2434" s="236"/>
      <c r="U2434" s="236"/>
      <c r="V2434" s="236"/>
      <c r="W2434" s="236"/>
      <c r="X2434" s="236"/>
      <c r="Y2434" s="240"/>
      <c r="Z2434" s="236"/>
      <c r="AA2434" s="236"/>
      <c r="AB2434" s="240"/>
      <c r="AC2434" s="249"/>
      <c r="AD2434" s="252"/>
      <c r="AE2434" s="253"/>
      <c r="AF2434" s="236"/>
      <c r="AG2434" s="249"/>
      <c r="AH2434" s="249"/>
      <c r="AI2434" s="249"/>
      <c r="AJ2434" s="249"/>
      <c r="AK2434" s="249"/>
      <c r="AL2434" s="249"/>
      <c r="AM2434" s="236"/>
      <c r="AN2434" s="240"/>
      <c r="AO2434" s="242"/>
    </row>
    <row r="2435" spans="2:41" ht="12.45" customHeight="1" x14ac:dyDescent="0.3">
      <c r="B2435" s="456"/>
      <c r="C2435" s="430"/>
      <c r="D2435" s="424"/>
      <c r="E2435" s="243" t="s">
        <v>127</v>
      </c>
      <c r="F2435" s="203" t="s">
        <v>38</v>
      </c>
      <c r="G2435" s="202"/>
      <c r="H2435" s="203"/>
      <c r="I2435" s="203"/>
      <c r="J2435" s="203"/>
      <c r="K2435" s="218"/>
      <c r="L2435" s="203"/>
      <c r="M2435" s="203"/>
      <c r="N2435" s="203"/>
      <c r="O2435" s="236"/>
      <c r="P2435" s="236"/>
      <c r="Q2435" s="236"/>
      <c r="R2435" s="236"/>
      <c r="S2435" s="236"/>
      <c r="T2435" s="236"/>
      <c r="U2435" s="236"/>
      <c r="V2435" s="236"/>
      <c r="W2435" s="236"/>
      <c r="X2435" s="236"/>
      <c r="Y2435" s="240"/>
      <c r="Z2435" s="236"/>
      <c r="AA2435" s="236"/>
      <c r="AB2435" s="240"/>
      <c r="AC2435" s="236"/>
      <c r="AD2435" s="237"/>
      <c r="AE2435" s="263"/>
      <c r="AF2435" s="236"/>
      <c r="AG2435" s="236"/>
      <c r="AH2435" s="236"/>
      <c r="AI2435" s="236"/>
      <c r="AJ2435" s="236"/>
      <c r="AK2435" s="236"/>
      <c r="AL2435" s="236"/>
      <c r="AM2435" s="236"/>
      <c r="AN2435" s="240"/>
      <c r="AO2435" s="242"/>
    </row>
    <row r="2436" spans="2:41" ht="12.45" customHeight="1" thickBot="1" x14ac:dyDescent="0.35">
      <c r="B2436" s="456"/>
      <c r="C2436" s="431"/>
      <c r="D2436" s="428"/>
      <c r="E2436" s="189" t="s">
        <v>126</v>
      </c>
      <c r="F2436" s="322" t="s">
        <v>38</v>
      </c>
      <c r="G2436" s="265" t="str">
        <f>IF(AND(G2433&lt;&gt;"",G2434&lt;&gt;"",G2435&lt;&gt;""),G2433*G2434*G2435,"")</f>
        <v/>
      </c>
      <c r="H2436" s="265" t="str">
        <f>IF(AND(H2433&lt;&gt;"",H2434&lt;&gt;"",H2435&lt;&gt;""),H2433*H2434*H2435,"")</f>
        <v/>
      </c>
      <c r="I2436" s="265" t="str">
        <f t="shared" ref="I2436:M2436" si="545">IF(AND(I2433&lt;&gt;"",I2434&lt;&gt;"",I2435&lt;&gt;""),I2433*I2434*I2435,"")</f>
        <v/>
      </c>
      <c r="J2436" s="265" t="str">
        <f t="shared" si="545"/>
        <v/>
      </c>
      <c r="K2436" s="265" t="str">
        <f t="shared" si="545"/>
        <v/>
      </c>
      <c r="L2436" s="265" t="str">
        <f t="shared" si="545"/>
        <v/>
      </c>
      <c r="M2436" s="265" t="str">
        <f t="shared" si="545"/>
        <v/>
      </c>
      <c r="N2436" s="265" t="str">
        <f>IF(AND(N2433&lt;&gt;"",N2434&lt;&gt;"",N2435&lt;&gt;""),N2433*N2434*N2435,"")</f>
        <v/>
      </c>
      <c r="O2436" s="265" t="str">
        <f t="shared" ref="O2436:AO2436" si="546">IF(AND(O2433&lt;&gt;"",O2434&lt;&gt;"",O2435&lt;&gt;""),O2433*O2434*O2435,"")</f>
        <v/>
      </c>
      <c r="P2436" s="265" t="str">
        <f t="shared" si="546"/>
        <v/>
      </c>
      <c r="Q2436" s="265" t="str">
        <f t="shared" si="546"/>
        <v/>
      </c>
      <c r="R2436" s="265" t="str">
        <f t="shared" si="546"/>
        <v/>
      </c>
      <c r="S2436" s="265" t="str">
        <f t="shared" si="546"/>
        <v/>
      </c>
      <c r="T2436" s="265" t="str">
        <f t="shared" si="546"/>
        <v/>
      </c>
      <c r="U2436" s="265" t="str">
        <f t="shared" si="546"/>
        <v/>
      </c>
      <c r="V2436" s="265" t="str">
        <f t="shared" si="546"/>
        <v/>
      </c>
      <c r="W2436" s="265" t="str">
        <f t="shared" si="546"/>
        <v/>
      </c>
      <c r="X2436" s="265" t="str">
        <f t="shared" si="546"/>
        <v/>
      </c>
      <c r="Y2436" s="265" t="str">
        <f t="shared" si="546"/>
        <v/>
      </c>
      <c r="Z2436" s="265" t="str">
        <f t="shared" si="546"/>
        <v/>
      </c>
      <c r="AA2436" s="265" t="str">
        <f t="shared" si="546"/>
        <v/>
      </c>
      <c r="AB2436" s="265" t="str">
        <f t="shared" si="546"/>
        <v/>
      </c>
      <c r="AC2436" s="265" t="str">
        <f t="shared" si="546"/>
        <v/>
      </c>
      <c r="AD2436" s="265" t="str">
        <f t="shared" si="546"/>
        <v/>
      </c>
      <c r="AE2436" s="265" t="str">
        <f t="shared" si="546"/>
        <v/>
      </c>
      <c r="AF2436" s="265" t="str">
        <f t="shared" si="546"/>
        <v/>
      </c>
      <c r="AG2436" s="265" t="str">
        <f t="shared" si="546"/>
        <v/>
      </c>
      <c r="AH2436" s="265" t="str">
        <f t="shared" si="546"/>
        <v/>
      </c>
      <c r="AI2436" s="265" t="str">
        <f t="shared" si="546"/>
        <v/>
      </c>
      <c r="AJ2436" s="265" t="str">
        <f t="shared" si="546"/>
        <v/>
      </c>
      <c r="AK2436" s="265" t="str">
        <f t="shared" si="546"/>
        <v/>
      </c>
      <c r="AL2436" s="265" t="str">
        <f t="shared" si="546"/>
        <v/>
      </c>
      <c r="AM2436" s="265" t="str">
        <f t="shared" si="546"/>
        <v/>
      </c>
      <c r="AN2436" s="265" t="str">
        <f t="shared" si="546"/>
        <v/>
      </c>
      <c r="AO2436" s="266" t="str">
        <f t="shared" si="546"/>
        <v/>
      </c>
    </row>
    <row r="2437" spans="2:41" ht="12.45" customHeight="1" x14ac:dyDescent="0.3">
      <c r="B2437" s="456"/>
      <c r="C2437" s="429" t="s">
        <v>119</v>
      </c>
      <c r="D2437" s="432" t="s">
        <v>110</v>
      </c>
      <c r="E2437" s="227" t="s">
        <v>46</v>
      </c>
      <c r="F2437" s="203" t="s">
        <v>38</v>
      </c>
      <c r="G2437" s="230"/>
      <c r="H2437" s="228"/>
      <c r="I2437" s="230"/>
      <c r="J2437" s="232"/>
      <c r="K2437" s="234"/>
      <c r="L2437" s="230"/>
      <c r="M2437" s="230"/>
      <c r="N2437" s="230"/>
      <c r="O2437" s="235"/>
      <c r="P2437" s="235"/>
      <c r="Q2437" s="235"/>
      <c r="R2437" s="235"/>
      <c r="S2437" s="235"/>
      <c r="T2437" s="235"/>
      <c r="U2437" s="235"/>
      <c r="V2437" s="235"/>
      <c r="W2437" s="235"/>
      <c r="X2437" s="235"/>
      <c r="Y2437" s="235"/>
      <c r="Z2437" s="235"/>
      <c r="AA2437" s="235"/>
      <c r="AB2437" s="235"/>
      <c r="AC2437" s="235"/>
      <c r="AD2437" s="239"/>
      <c r="AE2437" s="235"/>
      <c r="AF2437" s="235"/>
      <c r="AG2437" s="235"/>
      <c r="AH2437" s="235"/>
      <c r="AI2437" s="235"/>
      <c r="AJ2437" s="235"/>
      <c r="AK2437" s="235"/>
      <c r="AL2437" s="235"/>
      <c r="AM2437" s="239"/>
      <c r="AN2437" s="239"/>
      <c r="AO2437" s="241"/>
    </row>
    <row r="2438" spans="2:41" ht="12.45" customHeight="1" x14ac:dyDescent="0.3">
      <c r="B2438" s="456"/>
      <c r="C2438" s="430"/>
      <c r="D2438" s="424"/>
      <c r="E2438" s="224" t="s">
        <v>109</v>
      </c>
      <c r="F2438" s="203" t="s">
        <v>38</v>
      </c>
      <c r="G2438" s="231"/>
      <c r="H2438" s="229"/>
      <c r="I2438" s="203"/>
      <c r="J2438" s="233"/>
      <c r="K2438" s="202"/>
      <c r="L2438" s="203"/>
      <c r="M2438" s="203"/>
      <c r="N2438" s="203"/>
      <c r="O2438" s="236"/>
      <c r="P2438" s="236"/>
      <c r="Q2438" s="236"/>
      <c r="R2438" s="236"/>
      <c r="S2438" s="236"/>
      <c r="T2438" s="236"/>
      <c r="U2438" s="236"/>
      <c r="V2438" s="236"/>
      <c r="W2438" s="236"/>
      <c r="X2438" s="236"/>
      <c r="Y2438" s="236"/>
      <c r="Z2438" s="236"/>
      <c r="AA2438" s="236"/>
      <c r="AB2438" s="236"/>
      <c r="AC2438" s="236"/>
      <c r="AD2438" s="240"/>
      <c r="AE2438" s="236"/>
      <c r="AF2438" s="236"/>
      <c r="AG2438" s="236"/>
      <c r="AH2438" s="236"/>
      <c r="AI2438" s="236"/>
      <c r="AJ2438" s="236"/>
      <c r="AK2438" s="236"/>
      <c r="AL2438" s="236"/>
      <c r="AM2438" s="240"/>
      <c r="AN2438" s="240"/>
      <c r="AO2438" s="242"/>
    </row>
    <row r="2439" spans="2:41" ht="12.45" customHeight="1" x14ac:dyDescent="0.3">
      <c r="B2439" s="456"/>
      <c r="C2439" s="430"/>
      <c r="D2439" s="424"/>
      <c r="E2439" s="224" t="s">
        <v>127</v>
      </c>
      <c r="F2439" s="203" t="s">
        <v>38</v>
      </c>
      <c r="G2439" s="203"/>
      <c r="H2439" s="218"/>
      <c r="I2439" s="203"/>
      <c r="J2439" s="218"/>
      <c r="K2439" s="202"/>
      <c r="L2439" s="203"/>
      <c r="M2439" s="203"/>
      <c r="N2439" s="203"/>
      <c r="O2439" s="236"/>
      <c r="P2439" s="236"/>
      <c r="Q2439" s="236"/>
      <c r="R2439" s="236"/>
      <c r="S2439" s="236"/>
      <c r="T2439" s="236"/>
      <c r="U2439" s="236"/>
      <c r="V2439" s="236"/>
      <c r="W2439" s="236"/>
      <c r="X2439" s="236"/>
      <c r="Y2439" s="236"/>
      <c r="Z2439" s="236"/>
      <c r="AA2439" s="236"/>
      <c r="AB2439" s="236"/>
      <c r="AC2439" s="251"/>
      <c r="AD2439" s="240"/>
      <c r="AE2439" s="236"/>
      <c r="AF2439" s="236"/>
      <c r="AG2439" s="236"/>
      <c r="AH2439" s="236"/>
      <c r="AI2439" s="236"/>
      <c r="AJ2439" s="236"/>
      <c r="AK2439" s="236"/>
      <c r="AL2439" s="236"/>
      <c r="AM2439" s="240"/>
      <c r="AN2439" s="240"/>
      <c r="AO2439" s="242"/>
    </row>
    <row r="2440" spans="2:41" ht="12.45" customHeight="1" x14ac:dyDescent="0.3">
      <c r="B2440" s="456"/>
      <c r="C2440" s="430"/>
      <c r="D2440" s="425"/>
      <c r="E2440" s="220" t="s">
        <v>126</v>
      </c>
      <c r="F2440" s="321" t="s">
        <v>38</v>
      </c>
      <c r="G2440" s="200" t="str">
        <f>IF(AND(G2437&lt;&gt;"",G2438&lt;&gt;"",G2439&lt;&gt;""),G2437*G2438*G2439,"")</f>
        <v/>
      </c>
      <c r="H2440" s="198" t="str">
        <f>IF(AND(H2437&lt;&gt;"",H2438&lt;&gt;"",H2439&lt;&gt;""),H2437*H2438*H2439,"")</f>
        <v/>
      </c>
      <c r="I2440" s="200" t="str">
        <f t="shared" ref="I2440:AJ2440" si="547">IF(AND(I2437&lt;&gt;"",I2438&lt;&gt;"",I2439&lt;&gt;""),I2437*I2438*I2439,"")</f>
        <v/>
      </c>
      <c r="J2440" s="200" t="str">
        <f t="shared" si="547"/>
        <v/>
      </c>
      <c r="K2440" s="200" t="str">
        <f t="shared" si="547"/>
        <v/>
      </c>
      <c r="L2440" s="204" t="str">
        <f t="shared" si="547"/>
        <v/>
      </c>
      <c r="M2440" s="204" t="str">
        <f t="shared" si="547"/>
        <v/>
      </c>
      <c r="N2440" s="204" t="str">
        <f t="shared" si="547"/>
        <v/>
      </c>
      <c r="O2440" s="204" t="str">
        <f t="shared" si="547"/>
        <v/>
      </c>
      <c r="P2440" s="204" t="str">
        <f t="shared" si="547"/>
        <v/>
      </c>
      <c r="Q2440" s="204" t="str">
        <f t="shared" si="547"/>
        <v/>
      </c>
      <c r="R2440" s="204" t="str">
        <f t="shared" si="547"/>
        <v/>
      </c>
      <c r="S2440" s="204" t="str">
        <f t="shared" si="547"/>
        <v/>
      </c>
      <c r="T2440" s="204" t="str">
        <f t="shared" si="547"/>
        <v/>
      </c>
      <c r="U2440" s="204" t="str">
        <f t="shared" si="547"/>
        <v/>
      </c>
      <c r="V2440" s="204" t="str">
        <f t="shared" si="547"/>
        <v/>
      </c>
      <c r="W2440" s="204" t="str">
        <f t="shared" si="547"/>
        <v/>
      </c>
      <c r="X2440" s="204" t="str">
        <f t="shared" si="547"/>
        <v/>
      </c>
      <c r="Y2440" s="204" t="str">
        <f t="shared" si="547"/>
        <v/>
      </c>
      <c r="Z2440" s="204" t="str">
        <f t="shared" si="547"/>
        <v/>
      </c>
      <c r="AA2440" s="204" t="str">
        <f t="shared" si="547"/>
        <v/>
      </c>
      <c r="AB2440" s="204" t="str">
        <f t="shared" si="547"/>
        <v/>
      </c>
      <c r="AC2440" s="204" t="str">
        <f t="shared" si="547"/>
        <v/>
      </c>
      <c r="AD2440" s="200" t="str">
        <f t="shared" si="547"/>
        <v/>
      </c>
      <c r="AE2440" s="200" t="str">
        <f t="shared" si="547"/>
        <v/>
      </c>
      <c r="AF2440" s="200" t="str">
        <f t="shared" si="547"/>
        <v/>
      </c>
      <c r="AG2440" s="200" t="str">
        <f t="shared" si="547"/>
        <v/>
      </c>
      <c r="AH2440" s="204" t="str">
        <f t="shared" si="547"/>
        <v/>
      </c>
      <c r="AI2440" s="204" t="str">
        <f t="shared" si="547"/>
        <v/>
      </c>
      <c r="AJ2440" s="204" t="str">
        <f t="shared" si="547"/>
        <v/>
      </c>
      <c r="AK2440" s="204" t="str">
        <f>IF(AND(AK2437&lt;&gt;"",AK2438&lt;&gt;"",AK2439&lt;&gt;""),AK2437*AK2438*AK2439,"")</f>
        <v/>
      </c>
      <c r="AL2440" s="204" t="str">
        <f t="shared" ref="AL2440:AO2440" si="548">IF(AND(AL2437&lt;&gt;"",AL2438&lt;&gt;"",AL2439&lt;&gt;""),AL2437*AL2438*AL2439,"")</f>
        <v/>
      </c>
      <c r="AM2440" s="204" t="str">
        <f t="shared" si="548"/>
        <v/>
      </c>
      <c r="AN2440" s="204" t="str">
        <f t="shared" si="548"/>
        <v/>
      </c>
      <c r="AO2440" s="210" t="str">
        <f t="shared" si="548"/>
        <v/>
      </c>
    </row>
    <row r="2441" spans="2:41" ht="12.45" customHeight="1" x14ac:dyDescent="0.3">
      <c r="B2441" s="456"/>
      <c r="C2441" s="430"/>
      <c r="D2441" s="426" t="s">
        <v>110</v>
      </c>
      <c r="E2441" s="243" t="s">
        <v>46</v>
      </c>
      <c r="F2441" s="203" t="s">
        <v>38</v>
      </c>
      <c r="G2441" s="203"/>
      <c r="H2441" s="203"/>
      <c r="I2441" s="202"/>
      <c r="J2441" s="244"/>
      <c r="K2441" s="244"/>
      <c r="L2441" s="203"/>
      <c r="M2441" s="203"/>
      <c r="N2441" s="250"/>
      <c r="O2441" s="251"/>
      <c r="P2441" s="251"/>
      <c r="Q2441" s="251"/>
      <c r="R2441" s="251"/>
      <c r="S2441" s="251"/>
      <c r="T2441" s="251"/>
      <c r="U2441" s="251"/>
      <c r="V2441" s="251"/>
      <c r="W2441" s="251"/>
      <c r="X2441" s="236"/>
      <c r="Y2441" s="240"/>
      <c r="Z2441" s="236"/>
      <c r="AA2441" s="236"/>
      <c r="AB2441" s="240"/>
      <c r="AC2441" s="236"/>
      <c r="AD2441" s="237"/>
      <c r="AE2441" s="238"/>
      <c r="AF2441" s="236"/>
      <c r="AG2441" s="236"/>
      <c r="AH2441" s="249"/>
      <c r="AI2441" s="249"/>
      <c r="AJ2441" s="236"/>
      <c r="AK2441" s="236"/>
      <c r="AL2441" s="236"/>
      <c r="AM2441" s="236"/>
      <c r="AN2441" s="254"/>
      <c r="AO2441" s="255"/>
    </row>
    <row r="2442" spans="2:41" ht="12.45" customHeight="1" x14ac:dyDescent="0.3">
      <c r="B2442" s="456"/>
      <c r="C2442" s="430"/>
      <c r="D2442" s="424"/>
      <c r="E2442" s="245" t="s">
        <v>109</v>
      </c>
      <c r="F2442" s="203" t="s">
        <v>38</v>
      </c>
      <c r="G2442" s="246"/>
      <c r="H2442" s="203"/>
      <c r="I2442" s="231"/>
      <c r="J2442" s="203"/>
      <c r="K2442" s="218"/>
      <c r="L2442" s="247"/>
      <c r="M2442" s="247"/>
      <c r="N2442" s="203"/>
      <c r="O2442" s="236"/>
      <c r="P2442" s="236"/>
      <c r="Q2442" s="236"/>
      <c r="R2442" s="236"/>
      <c r="S2442" s="236"/>
      <c r="T2442" s="236"/>
      <c r="U2442" s="236"/>
      <c r="V2442" s="236"/>
      <c r="W2442" s="236"/>
      <c r="X2442" s="236"/>
      <c r="Y2442" s="240"/>
      <c r="Z2442" s="236"/>
      <c r="AA2442" s="236"/>
      <c r="AB2442" s="240"/>
      <c r="AC2442" s="249"/>
      <c r="AD2442" s="252"/>
      <c r="AE2442" s="253"/>
      <c r="AF2442" s="236"/>
      <c r="AG2442" s="249"/>
      <c r="AH2442" s="249"/>
      <c r="AI2442" s="249"/>
      <c r="AJ2442" s="249"/>
      <c r="AK2442" s="249"/>
      <c r="AL2442" s="249"/>
      <c r="AM2442" s="236"/>
      <c r="AN2442" s="240"/>
      <c r="AO2442" s="242"/>
    </row>
    <row r="2443" spans="2:41" ht="12.45" customHeight="1" x14ac:dyDescent="0.3">
      <c r="B2443" s="456"/>
      <c r="C2443" s="430"/>
      <c r="D2443" s="424"/>
      <c r="E2443" s="245" t="s">
        <v>127</v>
      </c>
      <c r="F2443" s="203" t="s">
        <v>38</v>
      </c>
      <c r="G2443" s="202"/>
      <c r="H2443" s="203"/>
      <c r="I2443" s="203"/>
      <c r="J2443" s="247"/>
      <c r="K2443" s="248"/>
      <c r="L2443" s="203"/>
      <c r="M2443" s="203"/>
      <c r="N2443" s="247"/>
      <c r="O2443" s="249"/>
      <c r="P2443" s="249"/>
      <c r="Q2443" s="249"/>
      <c r="R2443" s="249"/>
      <c r="S2443" s="249"/>
      <c r="T2443" s="249"/>
      <c r="U2443" s="249"/>
      <c r="V2443" s="249"/>
      <c r="W2443" s="249"/>
      <c r="X2443" s="236"/>
      <c r="Y2443" s="240"/>
      <c r="Z2443" s="236"/>
      <c r="AA2443" s="236"/>
      <c r="AB2443" s="240"/>
      <c r="AC2443" s="249"/>
      <c r="AD2443" s="252"/>
      <c r="AE2443" s="253"/>
      <c r="AF2443" s="236"/>
      <c r="AG2443" s="249"/>
      <c r="AH2443" s="236"/>
      <c r="AI2443" s="236"/>
      <c r="AJ2443" s="236"/>
      <c r="AK2443" s="236"/>
      <c r="AL2443" s="236"/>
      <c r="AM2443" s="236"/>
      <c r="AN2443" s="240"/>
      <c r="AO2443" s="242"/>
    </row>
    <row r="2444" spans="2:41" ht="12.45" customHeight="1" x14ac:dyDescent="0.3">
      <c r="B2444" s="456"/>
      <c r="C2444" s="430"/>
      <c r="D2444" s="425"/>
      <c r="E2444" s="220" t="s">
        <v>126</v>
      </c>
      <c r="F2444" s="321" t="s">
        <v>38</v>
      </c>
      <c r="G2444" s="259" t="str">
        <f>IF(AND(G2441&lt;&gt;"",G2442&lt;&gt;"",G2443&lt;&gt;""),G2441*G2442*G2443,"")</f>
        <v/>
      </c>
      <c r="H2444" s="259" t="str">
        <f t="shared" ref="H2444:AO2444" si="549">IF(AND(H2441&lt;&gt;"",H2442&lt;&gt;"",H2443&lt;&gt;""),H2441*H2442*H2443,"")</f>
        <v/>
      </c>
      <c r="I2444" s="259" t="str">
        <f t="shared" si="549"/>
        <v/>
      </c>
      <c r="J2444" s="259" t="str">
        <f t="shared" si="549"/>
        <v/>
      </c>
      <c r="K2444" s="259" t="str">
        <f t="shared" si="549"/>
        <v/>
      </c>
      <c r="L2444" s="259" t="str">
        <f t="shared" si="549"/>
        <v/>
      </c>
      <c r="M2444" s="259" t="str">
        <f t="shared" si="549"/>
        <v/>
      </c>
      <c r="N2444" s="259" t="str">
        <f t="shared" si="549"/>
        <v/>
      </c>
      <c r="O2444" s="259" t="str">
        <f t="shared" si="549"/>
        <v/>
      </c>
      <c r="P2444" s="259" t="str">
        <f t="shared" si="549"/>
        <v/>
      </c>
      <c r="Q2444" s="259" t="str">
        <f t="shared" si="549"/>
        <v/>
      </c>
      <c r="R2444" s="259" t="str">
        <f t="shared" si="549"/>
        <v/>
      </c>
      <c r="S2444" s="259" t="str">
        <f t="shared" si="549"/>
        <v/>
      </c>
      <c r="T2444" s="259" t="str">
        <f t="shared" si="549"/>
        <v/>
      </c>
      <c r="U2444" s="259" t="str">
        <f t="shared" si="549"/>
        <v/>
      </c>
      <c r="V2444" s="259" t="str">
        <f t="shared" si="549"/>
        <v/>
      </c>
      <c r="W2444" s="259" t="str">
        <f t="shared" si="549"/>
        <v/>
      </c>
      <c r="X2444" s="259" t="str">
        <f t="shared" si="549"/>
        <v/>
      </c>
      <c r="Y2444" s="260" t="str">
        <f t="shared" si="549"/>
        <v/>
      </c>
      <c r="Z2444" s="261" t="str">
        <f t="shared" si="549"/>
        <v/>
      </c>
      <c r="AA2444" s="259" t="str">
        <f t="shared" si="549"/>
        <v/>
      </c>
      <c r="AB2444" s="260" t="str">
        <f t="shared" si="549"/>
        <v/>
      </c>
      <c r="AC2444" s="261" t="str">
        <f t="shared" si="549"/>
        <v/>
      </c>
      <c r="AD2444" s="259" t="str">
        <f t="shared" si="549"/>
        <v/>
      </c>
      <c r="AE2444" s="259" t="str">
        <f t="shared" si="549"/>
        <v/>
      </c>
      <c r="AF2444" s="259" t="str">
        <f t="shared" si="549"/>
        <v/>
      </c>
      <c r="AG2444" s="259" t="str">
        <f t="shared" si="549"/>
        <v/>
      </c>
      <c r="AH2444" s="259" t="str">
        <f t="shared" si="549"/>
        <v/>
      </c>
      <c r="AI2444" s="259" t="str">
        <f t="shared" si="549"/>
        <v/>
      </c>
      <c r="AJ2444" s="259" t="str">
        <f t="shared" si="549"/>
        <v/>
      </c>
      <c r="AK2444" s="259" t="str">
        <f t="shared" si="549"/>
        <v/>
      </c>
      <c r="AL2444" s="259" t="str">
        <f t="shared" si="549"/>
        <v/>
      </c>
      <c r="AM2444" s="259" t="str">
        <f t="shared" si="549"/>
        <v/>
      </c>
      <c r="AN2444" s="259" t="str">
        <f t="shared" si="549"/>
        <v/>
      </c>
      <c r="AO2444" s="262" t="str">
        <f t="shared" si="549"/>
        <v/>
      </c>
    </row>
    <row r="2445" spans="2:41" ht="12.45" customHeight="1" x14ac:dyDescent="0.3">
      <c r="B2445" s="456"/>
      <c r="C2445" s="430"/>
      <c r="D2445" s="426" t="s">
        <v>110</v>
      </c>
      <c r="E2445" s="243" t="s">
        <v>46</v>
      </c>
      <c r="F2445" s="203" t="s">
        <v>38</v>
      </c>
      <c r="G2445" s="247"/>
      <c r="H2445" s="247"/>
      <c r="I2445" s="256"/>
      <c r="J2445" s="257"/>
      <c r="K2445" s="257"/>
      <c r="L2445" s="247"/>
      <c r="M2445" s="247"/>
      <c r="N2445" s="250"/>
      <c r="O2445" s="251"/>
      <c r="P2445" s="251"/>
      <c r="Q2445" s="251"/>
      <c r="R2445" s="251"/>
      <c r="S2445" s="251"/>
      <c r="T2445" s="251"/>
      <c r="U2445" s="251"/>
      <c r="V2445" s="251"/>
      <c r="W2445" s="251"/>
      <c r="X2445" s="249"/>
      <c r="Y2445" s="254"/>
      <c r="Z2445" s="249"/>
      <c r="AA2445" s="249"/>
      <c r="AB2445" s="254"/>
      <c r="AC2445" s="249"/>
      <c r="AD2445" s="252"/>
      <c r="AE2445" s="258"/>
      <c r="AF2445" s="249"/>
      <c r="AG2445" s="249"/>
      <c r="AH2445" s="249"/>
      <c r="AI2445" s="249"/>
      <c r="AJ2445" s="249"/>
      <c r="AK2445" s="249"/>
      <c r="AL2445" s="249"/>
      <c r="AM2445" s="249"/>
      <c r="AN2445" s="254"/>
      <c r="AO2445" s="255"/>
    </row>
    <row r="2446" spans="2:41" ht="12.45" customHeight="1" x14ac:dyDescent="0.3">
      <c r="B2446" s="456"/>
      <c r="C2446" s="430"/>
      <c r="D2446" s="424"/>
      <c r="E2446" s="245" t="s">
        <v>109</v>
      </c>
      <c r="F2446" s="203" t="s">
        <v>38</v>
      </c>
      <c r="G2446" s="246"/>
      <c r="H2446" s="203"/>
      <c r="I2446" s="231"/>
      <c r="J2446" s="203"/>
      <c r="K2446" s="218"/>
      <c r="L2446" s="247"/>
      <c r="M2446" s="247"/>
      <c r="N2446" s="203"/>
      <c r="O2446" s="236"/>
      <c r="P2446" s="236"/>
      <c r="Q2446" s="236"/>
      <c r="R2446" s="236"/>
      <c r="S2446" s="236"/>
      <c r="T2446" s="236"/>
      <c r="U2446" s="236"/>
      <c r="V2446" s="236"/>
      <c r="W2446" s="236"/>
      <c r="X2446" s="236"/>
      <c r="Y2446" s="240"/>
      <c r="Z2446" s="236"/>
      <c r="AA2446" s="236"/>
      <c r="AB2446" s="240"/>
      <c r="AC2446" s="249"/>
      <c r="AD2446" s="252"/>
      <c r="AE2446" s="253"/>
      <c r="AF2446" s="236"/>
      <c r="AG2446" s="249"/>
      <c r="AH2446" s="249"/>
      <c r="AI2446" s="249"/>
      <c r="AJ2446" s="249"/>
      <c r="AK2446" s="249"/>
      <c r="AL2446" s="249"/>
      <c r="AM2446" s="236"/>
      <c r="AN2446" s="240"/>
      <c r="AO2446" s="242"/>
    </row>
    <row r="2447" spans="2:41" ht="12.45" customHeight="1" x14ac:dyDescent="0.3">
      <c r="B2447" s="456"/>
      <c r="C2447" s="430"/>
      <c r="D2447" s="424"/>
      <c r="E2447" s="245" t="s">
        <v>127</v>
      </c>
      <c r="F2447" s="203" t="s">
        <v>38</v>
      </c>
      <c r="G2447" s="202"/>
      <c r="H2447" s="203"/>
      <c r="I2447" s="203"/>
      <c r="J2447" s="203"/>
      <c r="K2447" s="218"/>
      <c r="L2447" s="203"/>
      <c r="M2447" s="203"/>
      <c r="N2447" s="203"/>
      <c r="O2447" s="236"/>
      <c r="P2447" s="236"/>
      <c r="Q2447" s="236"/>
      <c r="R2447" s="236"/>
      <c r="S2447" s="236"/>
      <c r="T2447" s="236"/>
      <c r="U2447" s="236"/>
      <c r="V2447" s="236"/>
      <c r="W2447" s="236"/>
      <c r="X2447" s="236"/>
      <c r="Y2447" s="240"/>
      <c r="Z2447" s="236"/>
      <c r="AA2447" s="236"/>
      <c r="AB2447" s="240"/>
      <c r="AC2447" s="236"/>
      <c r="AD2447" s="237"/>
      <c r="AE2447" s="263"/>
      <c r="AF2447" s="236"/>
      <c r="AG2447" s="236"/>
      <c r="AH2447" s="236"/>
      <c r="AI2447" s="236"/>
      <c r="AJ2447" s="236"/>
      <c r="AK2447" s="236"/>
      <c r="AL2447" s="236"/>
      <c r="AM2447" s="236"/>
      <c r="AN2447" s="240"/>
      <c r="AO2447" s="242"/>
    </row>
    <row r="2448" spans="2:41" ht="12.45" customHeight="1" x14ac:dyDescent="0.3">
      <c r="B2448" s="456"/>
      <c r="C2448" s="430"/>
      <c r="D2448" s="425"/>
      <c r="E2448" s="221" t="s">
        <v>126</v>
      </c>
      <c r="F2448" s="321" t="s">
        <v>38</v>
      </c>
      <c r="G2448" s="259" t="str">
        <f>IF(AND(G2445&lt;&gt;"",G2446&lt;&gt;"",G2447&lt;&gt;""),G2445*G2446*G2447,"")</f>
        <v/>
      </c>
      <c r="H2448" s="259" t="str">
        <f t="shared" ref="H2448:AO2448" si="550">IF(AND(H2445&lt;&gt;"",H2446&lt;&gt;"",H2447&lt;&gt;""),H2445*H2446*H2447,"")</f>
        <v/>
      </c>
      <c r="I2448" s="259" t="str">
        <f t="shared" si="550"/>
        <v/>
      </c>
      <c r="J2448" s="259" t="str">
        <f t="shared" si="550"/>
        <v/>
      </c>
      <c r="K2448" s="259" t="str">
        <f t="shared" si="550"/>
        <v/>
      </c>
      <c r="L2448" s="259" t="str">
        <f t="shared" si="550"/>
        <v/>
      </c>
      <c r="M2448" s="259" t="str">
        <f t="shared" si="550"/>
        <v/>
      </c>
      <c r="N2448" s="259" t="str">
        <f t="shared" si="550"/>
        <v/>
      </c>
      <c r="O2448" s="259" t="str">
        <f t="shared" si="550"/>
        <v/>
      </c>
      <c r="P2448" s="259" t="str">
        <f t="shared" si="550"/>
        <v/>
      </c>
      <c r="Q2448" s="259" t="str">
        <f t="shared" si="550"/>
        <v/>
      </c>
      <c r="R2448" s="259" t="str">
        <f t="shared" si="550"/>
        <v/>
      </c>
      <c r="S2448" s="259" t="str">
        <f t="shared" si="550"/>
        <v/>
      </c>
      <c r="T2448" s="259" t="str">
        <f t="shared" si="550"/>
        <v/>
      </c>
      <c r="U2448" s="259" t="str">
        <f t="shared" si="550"/>
        <v/>
      </c>
      <c r="V2448" s="259" t="str">
        <f t="shared" si="550"/>
        <v/>
      </c>
      <c r="W2448" s="259" t="str">
        <f t="shared" si="550"/>
        <v/>
      </c>
      <c r="X2448" s="259" t="str">
        <f t="shared" si="550"/>
        <v/>
      </c>
      <c r="Y2448" s="259" t="str">
        <f t="shared" si="550"/>
        <v/>
      </c>
      <c r="Z2448" s="259" t="str">
        <f t="shared" si="550"/>
        <v/>
      </c>
      <c r="AA2448" s="259" t="str">
        <f t="shared" si="550"/>
        <v/>
      </c>
      <c r="AB2448" s="259" t="str">
        <f t="shared" si="550"/>
        <v/>
      </c>
      <c r="AC2448" s="259" t="str">
        <f t="shared" si="550"/>
        <v/>
      </c>
      <c r="AD2448" s="259" t="str">
        <f t="shared" si="550"/>
        <v/>
      </c>
      <c r="AE2448" s="259" t="str">
        <f t="shared" si="550"/>
        <v/>
      </c>
      <c r="AF2448" s="259" t="str">
        <f t="shared" si="550"/>
        <v/>
      </c>
      <c r="AG2448" s="259" t="str">
        <f t="shared" si="550"/>
        <v/>
      </c>
      <c r="AH2448" s="259" t="str">
        <f t="shared" si="550"/>
        <v/>
      </c>
      <c r="AI2448" s="259" t="str">
        <f t="shared" si="550"/>
        <v/>
      </c>
      <c r="AJ2448" s="259" t="str">
        <f t="shared" si="550"/>
        <v/>
      </c>
      <c r="AK2448" s="259" t="str">
        <f t="shared" si="550"/>
        <v/>
      </c>
      <c r="AL2448" s="259" t="str">
        <f t="shared" si="550"/>
        <v/>
      </c>
      <c r="AM2448" s="259" t="str">
        <f t="shared" si="550"/>
        <v/>
      </c>
      <c r="AN2448" s="259" t="str">
        <f t="shared" si="550"/>
        <v/>
      </c>
      <c r="AO2448" s="262" t="str">
        <f t="shared" si="550"/>
        <v/>
      </c>
    </row>
    <row r="2449" spans="2:41" ht="12.45" customHeight="1" x14ac:dyDescent="0.3">
      <c r="B2449" s="456"/>
      <c r="C2449" s="430"/>
      <c r="D2449" s="426" t="s">
        <v>110</v>
      </c>
      <c r="E2449" s="264" t="s">
        <v>46</v>
      </c>
      <c r="F2449" s="203" t="s">
        <v>38</v>
      </c>
      <c r="G2449" s="247"/>
      <c r="H2449" s="247"/>
      <c r="I2449" s="256"/>
      <c r="J2449" s="257"/>
      <c r="K2449" s="257"/>
      <c r="L2449" s="247"/>
      <c r="M2449" s="247"/>
      <c r="N2449" s="250"/>
      <c r="O2449" s="251"/>
      <c r="P2449" s="251"/>
      <c r="Q2449" s="251"/>
      <c r="R2449" s="251"/>
      <c r="S2449" s="251"/>
      <c r="T2449" s="251"/>
      <c r="U2449" s="251"/>
      <c r="V2449" s="251"/>
      <c r="W2449" s="251"/>
      <c r="X2449" s="249"/>
      <c r="Y2449" s="254"/>
      <c r="Z2449" s="249"/>
      <c r="AA2449" s="249"/>
      <c r="AB2449" s="254"/>
      <c r="AC2449" s="249"/>
      <c r="AD2449" s="252"/>
      <c r="AE2449" s="258"/>
      <c r="AF2449" s="249"/>
      <c r="AG2449" s="249"/>
      <c r="AH2449" s="249"/>
      <c r="AI2449" s="249"/>
      <c r="AJ2449" s="249"/>
      <c r="AK2449" s="249"/>
      <c r="AL2449" s="249"/>
      <c r="AM2449" s="249"/>
      <c r="AN2449" s="254"/>
      <c r="AO2449" s="255"/>
    </row>
    <row r="2450" spans="2:41" ht="12.45" customHeight="1" x14ac:dyDescent="0.3">
      <c r="B2450" s="456"/>
      <c r="C2450" s="430"/>
      <c r="D2450" s="424"/>
      <c r="E2450" s="245" t="s">
        <v>109</v>
      </c>
      <c r="F2450" s="203" t="s">
        <v>38</v>
      </c>
      <c r="G2450" s="246"/>
      <c r="H2450" s="203"/>
      <c r="I2450" s="231"/>
      <c r="J2450" s="203"/>
      <c r="K2450" s="218"/>
      <c r="L2450" s="247"/>
      <c r="M2450" s="247"/>
      <c r="N2450" s="203"/>
      <c r="O2450" s="236"/>
      <c r="P2450" s="236"/>
      <c r="Q2450" s="236"/>
      <c r="R2450" s="236"/>
      <c r="S2450" s="236"/>
      <c r="T2450" s="236"/>
      <c r="U2450" s="236"/>
      <c r="V2450" s="236"/>
      <c r="W2450" s="236"/>
      <c r="X2450" s="236"/>
      <c r="Y2450" s="240"/>
      <c r="Z2450" s="236"/>
      <c r="AA2450" s="236"/>
      <c r="AB2450" s="240"/>
      <c r="AC2450" s="249"/>
      <c r="AD2450" s="252"/>
      <c r="AE2450" s="253"/>
      <c r="AF2450" s="236"/>
      <c r="AG2450" s="249"/>
      <c r="AH2450" s="249"/>
      <c r="AI2450" s="249"/>
      <c r="AJ2450" s="249"/>
      <c r="AK2450" s="249"/>
      <c r="AL2450" s="249"/>
      <c r="AM2450" s="236"/>
      <c r="AN2450" s="240"/>
      <c r="AO2450" s="242"/>
    </row>
    <row r="2451" spans="2:41" ht="12.45" customHeight="1" x14ac:dyDescent="0.3">
      <c r="B2451" s="456"/>
      <c r="C2451" s="430"/>
      <c r="D2451" s="424"/>
      <c r="E2451" s="245" t="s">
        <v>127</v>
      </c>
      <c r="F2451" s="203" t="s">
        <v>38</v>
      </c>
      <c r="G2451" s="202"/>
      <c r="H2451" s="203"/>
      <c r="I2451" s="203"/>
      <c r="J2451" s="203"/>
      <c r="K2451" s="218"/>
      <c r="L2451" s="203"/>
      <c r="M2451" s="203"/>
      <c r="N2451" s="203"/>
      <c r="O2451" s="236"/>
      <c r="P2451" s="236"/>
      <c r="Q2451" s="236"/>
      <c r="R2451" s="236"/>
      <c r="S2451" s="236"/>
      <c r="T2451" s="236"/>
      <c r="U2451" s="236"/>
      <c r="V2451" s="236"/>
      <c r="W2451" s="236"/>
      <c r="X2451" s="236"/>
      <c r="Y2451" s="240"/>
      <c r="Z2451" s="236"/>
      <c r="AA2451" s="236"/>
      <c r="AB2451" s="240"/>
      <c r="AC2451" s="236"/>
      <c r="AD2451" s="237"/>
      <c r="AE2451" s="263"/>
      <c r="AF2451" s="236"/>
      <c r="AG2451" s="236"/>
      <c r="AH2451" s="236"/>
      <c r="AI2451" s="236"/>
      <c r="AJ2451" s="236"/>
      <c r="AK2451" s="236"/>
      <c r="AL2451" s="236"/>
      <c r="AM2451" s="236"/>
      <c r="AN2451" s="240"/>
      <c r="AO2451" s="242"/>
    </row>
    <row r="2452" spans="2:41" ht="12.45" customHeight="1" x14ac:dyDescent="0.3">
      <c r="B2452" s="456"/>
      <c r="C2452" s="430"/>
      <c r="D2452" s="425"/>
      <c r="E2452" s="221" t="s">
        <v>126</v>
      </c>
      <c r="F2452" s="321" t="s">
        <v>38</v>
      </c>
      <c r="G2452" s="259" t="str">
        <f>IF(AND(G2449&lt;&gt;"",G2450&lt;&gt;"",G2451&lt;&gt;""),G2449*G2450*G2451,"")</f>
        <v/>
      </c>
      <c r="H2452" s="259" t="str">
        <f t="shared" ref="H2452:AO2452" si="551">IF(AND(H2449&lt;&gt;"",H2450&lt;&gt;"",H2451&lt;&gt;""),H2449*H2450*H2451,"")</f>
        <v/>
      </c>
      <c r="I2452" s="259" t="str">
        <f t="shared" si="551"/>
        <v/>
      </c>
      <c r="J2452" s="259" t="str">
        <f t="shared" si="551"/>
        <v/>
      </c>
      <c r="K2452" s="259" t="str">
        <f t="shared" si="551"/>
        <v/>
      </c>
      <c r="L2452" s="259" t="str">
        <f t="shared" si="551"/>
        <v/>
      </c>
      <c r="M2452" s="259" t="str">
        <f t="shared" si="551"/>
        <v/>
      </c>
      <c r="N2452" s="259" t="str">
        <f t="shared" si="551"/>
        <v/>
      </c>
      <c r="O2452" s="259" t="str">
        <f t="shared" si="551"/>
        <v/>
      </c>
      <c r="P2452" s="259" t="str">
        <f t="shared" si="551"/>
        <v/>
      </c>
      <c r="Q2452" s="259" t="str">
        <f t="shared" si="551"/>
        <v/>
      </c>
      <c r="R2452" s="259" t="str">
        <f t="shared" si="551"/>
        <v/>
      </c>
      <c r="S2452" s="259" t="str">
        <f t="shared" si="551"/>
        <v/>
      </c>
      <c r="T2452" s="259" t="str">
        <f t="shared" si="551"/>
        <v/>
      </c>
      <c r="U2452" s="259" t="str">
        <f t="shared" si="551"/>
        <v/>
      </c>
      <c r="V2452" s="259" t="str">
        <f t="shared" si="551"/>
        <v/>
      </c>
      <c r="W2452" s="259" t="str">
        <f t="shared" si="551"/>
        <v/>
      </c>
      <c r="X2452" s="259" t="str">
        <f t="shared" si="551"/>
        <v/>
      </c>
      <c r="Y2452" s="259" t="str">
        <f t="shared" si="551"/>
        <v/>
      </c>
      <c r="Z2452" s="259" t="str">
        <f t="shared" si="551"/>
        <v/>
      </c>
      <c r="AA2452" s="259" t="str">
        <f t="shared" si="551"/>
        <v/>
      </c>
      <c r="AB2452" s="259" t="str">
        <f t="shared" si="551"/>
        <v/>
      </c>
      <c r="AC2452" s="259" t="str">
        <f t="shared" si="551"/>
        <v/>
      </c>
      <c r="AD2452" s="259" t="str">
        <f t="shared" si="551"/>
        <v/>
      </c>
      <c r="AE2452" s="259" t="str">
        <f t="shared" si="551"/>
        <v/>
      </c>
      <c r="AF2452" s="259" t="str">
        <f t="shared" si="551"/>
        <v/>
      </c>
      <c r="AG2452" s="259" t="str">
        <f t="shared" si="551"/>
        <v/>
      </c>
      <c r="AH2452" s="259" t="str">
        <f t="shared" si="551"/>
        <v/>
      </c>
      <c r="AI2452" s="259" t="str">
        <f t="shared" si="551"/>
        <v/>
      </c>
      <c r="AJ2452" s="259" t="str">
        <f t="shared" si="551"/>
        <v/>
      </c>
      <c r="AK2452" s="259" t="str">
        <f t="shared" si="551"/>
        <v/>
      </c>
      <c r="AL2452" s="259" t="str">
        <f t="shared" si="551"/>
        <v/>
      </c>
      <c r="AM2452" s="259" t="str">
        <f t="shared" si="551"/>
        <v/>
      </c>
      <c r="AN2452" s="259" t="str">
        <f t="shared" si="551"/>
        <v/>
      </c>
      <c r="AO2452" s="262" t="str">
        <f t="shared" si="551"/>
        <v/>
      </c>
    </row>
    <row r="2453" spans="2:41" ht="12.45" customHeight="1" x14ac:dyDescent="0.3">
      <c r="B2453" s="456"/>
      <c r="C2453" s="430"/>
      <c r="D2453" s="426" t="s">
        <v>110</v>
      </c>
      <c r="E2453" s="264" t="s">
        <v>46</v>
      </c>
      <c r="F2453" s="203" t="s">
        <v>38</v>
      </c>
      <c r="G2453" s="247"/>
      <c r="H2453" s="247"/>
      <c r="I2453" s="256"/>
      <c r="J2453" s="257"/>
      <c r="K2453" s="257"/>
      <c r="L2453" s="247"/>
      <c r="M2453" s="247"/>
      <c r="N2453" s="250"/>
      <c r="O2453" s="251"/>
      <c r="P2453" s="251"/>
      <c r="Q2453" s="251"/>
      <c r="R2453" s="251"/>
      <c r="S2453" s="251"/>
      <c r="T2453" s="251"/>
      <c r="U2453" s="251"/>
      <c r="V2453" s="251"/>
      <c r="W2453" s="251"/>
      <c r="X2453" s="249"/>
      <c r="Y2453" s="254"/>
      <c r="Z2453" s="249"/>
      <c r="AA2453" s="249"/>
      <c r="AB2453" s="254"/>
      <c r="AC2453" s="249"/>
      <c r="AD2453" s="252"/>
      <c r="AE2453" s="258"/>
      <c r="AF2453" s="249"/>
      <c r="AG2453" s="249"/>
      <c r="AH2453" s="249"/>
      <c r="AI2453" s="249"/>
      <c r="AJ2453" s="249"/>
      <c r="AK2453" s="249"/>
      <c r="AL2453" s="249"/>
      <c r="AM2453" s="249"/>
      <c r="AN2453" s="254"/>
      <c r="AO2453" s="255"/>
    </row>
    <row r="2454" spans="2:41" ht="12.45" customHeight="1" x14ac:dyDescent="0.3">
      <c r="B2454" s="456"/>
      <c r="C2454" s="430"/>
      <c r="D2454" s="424"/>
      <c r="E2454" s="245" t="s">
        <v>109</v>
      </c>
      <c r="F2454" s="203" t="s">
        <v>38</v>
      </c>
      <c r="G2454" s="246"/>
      <c r="H2454" s="203"/>
      <c r="I2454" s="231"/>
      <c r="J2454" s="203"/>
      <c r="K2454" s="218"/>
      <c r="L2454" s="247"/>
      <c r="M2454" s="247"/>
      <c r="N2454" s="203"/>
      <c r="O2454" s="236"/>
      <c r="P2454" s="236"/>
      <c r="Q2454" s="236"/>
      <c r="R2454" s="236"/>
      <c r="S2454" s="236"/>
      <c r="T2454" s="236"/>
      <c r="U2454" s="236"/>
      <c r="V2454" s="236"/>
      <c r="W2454" s="236"/>
      <c r="X2454" s="236"/>
      <c r="Y2454" s="240"/>
      <c r="Z2454" s="236"/>
      <c r="AA2454" s="236"/>
      <c r="AB2454" s="240"/>
      <c r="AC2454" s="249"/>
      <c r="AD2454" s="252"/>
      <c r="AE2454" s="253"/>
      <c r="AF2454" s="236"/>
      <c r="AG2454" s="249"/>
      <c r="AH2454" s="249"/>
      <c r="AI2454" s="249"/>
      <c r="AJ2454" s="249"/>
      <c r="AK2454" s="249"/>
      <c r="AL2454" s="249"/>
      <c r="AM2454" s="236"/>
      <c r="AN2454" s="240"/>
      <c r="AO2454" s="242"/>
    </row>
    <row r="2455" spans="2:41" ht="12.45" customHeight="1" x14ac:dyDescent="0.3">
      <c r="B2455" s="456"/>
      <c r="C2455" s="430"/>
      <c r="D2455" s="424"/>
      <c r="E2455" s="245" t="s">
        <v>127</v>
      </c>
      <c r="F2455" s="203" t="s">
        <v>38</v>
      </c>
      <c r="G2455" s="202"/>
      <c r="H2455" s="203"/>
      <c r="I2455" s="203"/>
      <c r="J2455" s="203"/>
      <c r="K2455" s="218"/>
      <c r="L2455" s="203"/>
      <c r="M2455" s="203"/>
      <c r="N2455" s="203"/>
      <c r="O2455" s="236"/>
      <c r="P2455" s="236"/>
      <c r="Q2455" s="236"/>
      <c r="R2455" s="236"/>
      <c r="S2455" s="236"/>
      <c r="T2455" s="236"/>
      <c r="U2455" s="236"/>
      <c r="V2455" s="236"/>
      <c r="W2455" s="236"/>
      <c r="X2455" s="236"/>
      <c r="Y2455" s="240"/>
      <c r="Z2455" s="236"/>
      <c r="AA2455" s="236"/>
      <c r="AB2455" s="240"/>
      <c r="AC2455" s="236"/>
      <c r="AD2455" s="237"/>
      <c r="AE2455" s="263"/>
      <c r="AF2455" s="236"/>
      <c r="AG2455" s="236"/>
      <c r="AH2455" s="236"/>
      <c r="AI2455" s="236"/>
      <c r="AJ2455" s="236"/>
      <c r="AK2455" s="236"/>
      <c r="AL2455" s="236"/>
      <c r="AM2455" s="236"/>
      <c r="AN2455" s="240"/>
      <c r="AO2455" s="242"/>
    </row>
    <row r="2456" spans="2:41" ht="12.45" customHeight="1" x14ac:dyDescent="0.3">
      <c r="B2456" s="456"/>
      <c r="C2456" s="430"/>
      <c r="D2456" s="425"/>
      <c r="E2456" s="221" t="s">
        <v>126</v>
      </c>
      <c r="F2456" s="321" t="s">
        <v>38</v>
      </c>
      <c r="G2456" s="259" t="str">
        <f>IF(AND(G2453&lt;&gt;"",G2454&lt;&gt;"",G2455&lt;&gt;""),G2453*G2454*G2455,"")</f>
        <v/>
      </c>
      <c r="H2456" s="259" t="str">
        <f t="shared" ref="H2456:AO2456" si="552">IF(AND(H2453&lt;&gt;"",H2454&lt;&gt;"",H2455&lt;&gt;""),H2453*H2454*H2455,"")</f>
        <v/>
      </c>
      <c r="I2456" s="259" t="str">
        <f t="shared" si="552"/>
        <v/>
      </c>
      <c r="J2456" s="259" t="str">
        <f t="shared" si="552"/>
        <v/>
      </c>
      <c r="K2456" s="259" t="str">
        <f t="shared" si="552"/>
        <v/>
      </c>
      <c r="L2456" s="259" t="str">
        <f t="shared" si="552"/>
        <v/>
      </c>
      <c r="M2456" s="259" t="str">
        <f t="shared" si="552"/>
        <v/>
      </c>
      <c r="N2456" s="259" t="str">
        <f t="shared" si="552"/>
        <v/>
      </c>
      <c r="O2456" s="259" t="str">
        <f t="shared" si="552"/>
        <v/>
      </c>
      <c r="P2456" s="259" t="str">
        <f t="shared" si="552"/>
        <v/>
      </c>
      <c r="Q2456" s="259" t="str">
        <f t="shared" si="552"/>
        <v/>
      </c>
      <c r="R2456" s="259" t="str">
        <f t="shared" si="552"/>
        <v/>
      </c>
      <c r="S2456" s="259" t="str">
        <f t="shared" si="552"/>
        <v/>
      </c>
      <c r="T2456" s="259" t="str">
        <f t="shared" si="552"/>
        <v/>
      </c>
      <c r="U2456" s="259" t="str">
        <f t="shared" si="552"/>
        <v/>
      </c>
      <c r="V2456" s="259" t="str">
        <f t="shared" si="552"/>
        <v/>
      </c>
      <c r="W2456" s="259" t="str">
        <f t="shared" si="552"/>
        <v/>
      </c>
      <c r="X2456" s="259" t="str">
        <f t="shared" si="552"/>
        <v/>
      </c>
      <c r="Y2456" s="259" t="str">
        <f t="shared" si="552"/>
        <v/>
      </c>
      <c r="Z2456" s="259" t="str">
        <f t="shared" si="552"/>
        <v/>
      </c>
      <c r="AA2456" s="259" t="str">
        <f t="shared" si="552"/>
        <v/>
      </c>
      <c r="AB2456" s="259" t="str">
        <f t="shared" si="552"/>
        <v/>
      </c>
      <c r="AC2456" s="259" t="str">
        <f t="shared" si="552"/>
        <v/>
      </c>
      <c r="AD2456" s="259" t="str">
        <f t="shared" si="552"/>
        <v/>
      </c>
      <c r="AE2456" s="259" t="str">
        <f t="shared" si="552"/>
        <v/>
      </c>
      <c r="AF2456" s="259" t="str">
        <f t="shared" si="552"/>
        <v/>
      </c>
      <c r="AG2456" s="259" t="str">
        <f t="shared" si="552"/>
        <v/>
      </c>
      <c r="AH2456" s="259" t="str">
        <f t="shared" si="552"/>
        <v/>
      </c>
      <c r="AI2456" s="259" t="str">
        <f t="shared" si="552"/>
        <v/>
      </c>
      <c r="AJ2456" s="259" t="str">
        <f t="shared" si="552"/>
        <v/>
      </c>
      <c r="AK2456" s="259" t="str">
        <f t="shared" si="552"/>
        <v/>
      </c>
      <c r="AL2456" s="259" t="str">
        <f t="shared" si="552"/>
        <v/>
      </c>
      <c r="AM2456" s="259" t="str">
        <f t="shared" si="552"/>
        <v/>
      </c>
      <c r="AN2456" s="259" t="str">
        <f t="shared" si="552"/>
        <v/>
      </c>
      <c r="AO2456" s="262" t="str">
        <f t="shared" si="552"/>
        <v/>
      </c>
    </row>
    <row r="2457" spans="2:41" ht="12.45" customHeight="1" x14ac:dyDescent="0.3">
      <c r="B2457" s="456"/>
      <c r="C2457" s="430"/>
      <c r="D2457" s="426" t="s">
        <v>110</v>
      </c>
      <c r="E2457" s="264" t="s">
        <v>46</v>
      </c>
      <c r="F2457" s="203" t="s">
        <v>38</v>
      </c>
      <c r="G2457" s="247"/>
      <c r="H2457" s="247"/>
      <c r="I2457" s="256"/>
      <c r="J2457" s="257"/>
      <c r="K2457" s="257"/>
      <c r="L2457" s="247"/>
      <c r="M2457" s="247"/>
      <c r="N2457" s="250"/>
      <c r="O2457" s="251"/>
      <c r="P2457" s="251"/>
      <c r="Q2457" s="251"/>
      <c r="R2457" s="251"/>
      <c r="S2457" s="251"/>
      <c r="T2457" s="251"/>
      <c r="U2457" s="251"/>
      <c r="V2457" s="251"/>
      <c r="W2457" s="251"/>
      <c r="X2457" s="249"/>
      <c r="Y2457" s="254"/>
      <c r="Z2457" s="249"/>
      <c r="AA2457" s="249"/>
      <c r="AB2457" s="254"/>
      <c r="AC2457" s="249"/>
      <c r="AD2457" s="252"/>
      <c r="AE2457" s="258"/>
      <c r="AF2457" s="249"/>
      <c r="AG2457" s="249"/>
      <c r="AH2457" s="249"/>
      <c r="AI2457" s="249"/>
      <c r="AJ2457" s="249"/>
      <c r="AK2457" s="249"/>
      <c r="AL2457" s="249"/>
      <c r="AM2457" s="249"/>
      <c r="AN2457" s="254"/>
      <c r="AO2457" s="255"/>
    </row>
    <row r="2458" spans="2:41" ht="12.45" customHeight="1" x14ac:dyDescent="0.3">
      <c r="B2458" s="456"/>
      <c r="C2458" s="430"/>
      <c r="D2458" s="424"/>
      <c r="E2458" s="245" t="s">
        <v>109</v>
      </c>
      <c r="F2458" s="203" t="s">
        <v>38</v>
      </c>
      <c r="G2458" s="246"/>
      <c r="H2458" s="203"/>
      <c r="I2458" s="231"/>
      <c r="J2458" s="203"/>
      <c r="K2458" s="218"/>
      <c r="L2458" s="247"/>
      <c r="M2458" s="247"/>
      <c r="N2458" s="203"/>
      <c r="O2458" s="236"/>
      <c r="P2458" s="236"/>
      <c r="Q2458" s="236"/>
      <c r="R2458" s="236"/>
      <c r="S2458" s="236"/>
      <c r="T2458" s="236"/>
      <c r="U2458" s="236"/>
      <c r="V2458" s="236"/>
      <c r="W2458" s="236"/>
      <c r="X2458" s="236"/>
      <c r="Y2458" s="240"/>
      <c r="Z2458" s="236"/>
      <c r="AA2458" s="236"/>
      <c r="AB2458" s="240"/>
      <c r="AC2458" s="249"/>
      <c r="AD2458" s="252"/>
      <c r="AE2458" s="253"/>
      <c r="AF2458" s="236"/>
      <c r="AG2458" s="249"/>
      <c r="AH2458" s="249"/>
      <c r="AI2458" s="249"/>
      <c r="AJ2458" s="249"/>
      <c r="AK2458" s="249"/>
      <c r="AL2458" s="249"/>
      <c r="AM2458" s="236"/>
      <c r="AN2458" s="240"/>
      <c r="AO2458" s="242"/>
    </row>
    <row r="2459" spans="2:41" ht="12.45" customHeight="1" x14ac:dyDescent="0.3">
      <c r="B2459" s="456"/>
      <c r="C2459" s="430"/>
      <c r="D2459" s="424"/>
      <c r="E2459" s="245" t="s">
        <v>127</v>
      </c>
      <c r="F2459" s="203" t="s">
        <v>38</v>
      </c>
      <c r="G2459" s="202"/>
      <c r="H2459" s="203"/>
      <c r="I2459" s="203"/>
      <c r="J2459" s="203"/>
      <c r="K2459" s="218"/>
      <c r="L2459" s="203"/>
      <c r="M2459" s="203"/>
      <c r="N2459" s="203"/>
      <c r="O2459" s="236"/>
      <c r="P2459" s="236"/>
      <c r="Q2459" s="236"/>
      <c r="R2459" s="236"/>
      <c r="S2459" s="236"/>
      <c r="T2459" s="236"/>
      <c r="U2459" s="236"/>
      <c r="V2459" s="236"/>
      <c r="W2459" s="236"/>
      <c r="X2459" s="236"/>
      <c r="Y2459" s="240"/>
      <c r="Z2459" s="236"/>
      <c r="AA2459" s="236"/>
      <c r="AB2459" s="240"/>
      <c r="AC2459" s="236"/>
      <c r="AD2459" s="237"/>
      <c r="AE2459" s="263"/>
      <c r="AF2459" s="236"/>
      <c r="AG2459" s="236"/>
      <c r="AH2459" s="236"/>
      <c r="AI2459" s="236"/>
      <c r="AJ2459" s="236"/>
      <c r="AK2459" s="236"/>
      <c r="AL2459" s="236"/>
      <c r="AM2459" s="236"/>
      <c r="AN2459" s="240"/>
      <c r="AO2459" s="242"/>
    </row>
    <row r="2460" spans="2:41" ht="12.45" customHeight="1" x14ac:dyDescent="0.3">
      <c r="B2460" s="456"/>
      <c r="C2460" s="430"/>
      <c r="D2460" s="425"/>
      <c r="E2460" s="221" t="s">
        <v>126</v>
      </c>
      <c r="F2460" s="321" t="s">
        <v>38</v>
      </c>
      <c r="G2460" s="259" t="str">
        <f>IF(AND(G2457&lt;&gt;"",G2458&lt;&gt;"",G2459&lt;&gt;""),G2457*G2458*G2459,"")</f>
        <v/>
      </c>
      <c r="H2460" s="259" t="str">
        <f t="shared" ref="H2460:AO2460" si="553">IF(AND(H2457&lt;&gt;"",H2458&lt;&gt;"",H2459&lt;&gt;""),H2457*H2458*H2459,"")</f>
        <v/>
      </c>
      <c r="I2460" s="259" t="str">
        <f t="shared" si="553"/>
        <v/>
      </c>
      <c r="J2460" s="259" t="str">
        <f t="shared" si="553"/>
        <v/>
      </c>
      <c r="K2460" s="259" t="str">
        <f t="shared" si="553"/>
        <v/>
      </c>
      <c r="L2460" s="259" t="str">
        <f t="shared" si="553"/>
        <v/>
      </c>
      <c r="M2460" s="259" t="str">
        <f t="shared" si="553"/>
        <v/>
      </c>
      <c r="N2460" s="259" t="str">
        <f t="shared" si="553"/>
        <v/>
      </c>
      <c r="O2460" s="259" t="str">
        <f t="shared" si="553"/>
        <v/>
      </c>
      <c r="P2460" s="259" t="str">
        <f t="shared" si="553"/>
        <v/>
      </c>
      <c r="Q2460" s="259" t="str">
        <f t="shared" si="553"/>
        <v/>
      </c>
      <c r="R2460" s="259" t="str">
        <f t="shared" si="553"/>
        <v/>
      </c>
      <c r="S2460" s="259" t="str">
        <f t="shared" si="553"/>
        <v/>
      </c>
      <c r="T2460" s="259" t="str">
        <f t="shared" si="553"/>
        <v/>
      </c>
      <c r="U2460" s="259" t="str">
        <f t="shared" si="553"/>
        <v/>
      </c>
      <c r="V2460" s="259" t="str">
        <f t="shared" si="553"/>
        <v/>
      </c>
      <c r="W2460" s="259" t="str">
        <f t="shared" si="553"/>
        <v/>
      </c>
      <c r="X2460" s="259" t="str">
        <f t="shared" si="553"/>
        <v/>
      </c>
      <c r="Y2460" s="259" t="str">
        <f t="shared" si="553"/>
        <v/>
      </c>
      <c r="Z2460" s="259" t="str">
        <f t="shared" si="553"/>
        <v/>
      </c>
      <c r="AA2460" s="259" t="str">
        <f t="shared" si="553"/>
        <v/>
      </c>
      <c r="AB2460" s="259" t="str">
        <f t="shared" si="553"/>
        <v/>
      </c>
      <c r="AC2460" s="259" t="str">
        <f t="shared" si="553"/>
        <v/>
      </c>
      <c r="AD2460" s="259" t="str">
        <f t="shared" si="553"/>
        <v/>
      </c>
      <c r="AE2460" s="259" t="str">
        <f t="shared" si="553"/>
        <v/>
      </c>
      <c r="AF2460" s="259" t="str">
        <f t="shared" si="553"/>
        <v/>
      </c>
      <c r="AG2460" s="259" t="str">
        <f t="shared" si="553"/>
        <v/>
      </c>
      <c r="AH2460" s="259" t="str">
        <f t="shared" si="553"/>
        <v/>
      </c>
      <c r="AI2460" s="259" t="str">
        <f t="shared" si="553"/>
        <v/>
      </c>
      <c r="AJ2460" s="259" t="str">
        <f t="shared" si="553"/>
        <v/>
      </c>
      <c r="AK2460" s="259" t="str">
        <f t="shared" si="553"/>
        <v/>
      </c>
      <c r="AL2460" s="259" t="str">
        <f t="shared" si="553"/>
        <v/>
      </c>
      <c r="AM2460" s="259" t="str">
        <f t="shared" si="553"/>
        <v/>
      </c>
      <c r="AN2460" s="259" t="str">
        <f t="shared" si="553"/>
        <v/>
      </c>
      <c r="AO2460" s="262" t="str">
        <f t="shared" si="553"/>
        <v/>
      </c>
    </row>
    <row r="2461" spans="2:41" ht="12.45" customHeight="1" x14ac:dyDescent="0.3">
      <c r="B2461" s="456"/>
      <c r="C2461" s="430"/>
      <c r="D2461" s="426" t="s">
        <v>110</v>
      </c>
      <c r="E2461" s="264" t="s">
        <v>46</v>
      </c>
      <c r="F2461" s="203" t="s">
        <v>38</v>
      </c>
      <c r="G2461" s="247"/>
      <c r="H2461" s="247"/>
      <c r="I2461" s="256"/>
      <c r="J2461" s="257"/>
      <c r="K2461" s="257"/>
      <c r="L2461" s="247"/>
      <c r="M2461" s="247"/>
      <c r="N2461" s="250"/>
      <c r="O2461" s="251"/>
      <c r="P2461" s="251"/>
      <c r="Q2461" s="251"/>
      <c r="R2461" s="251"/>
      <c r="S2461" s="251"/>
      <c r="T2461" s="251"/>
      <c r="U2461" s="251"/>
      <c r="V2461" s="251"/>
      <c r="W2461" s="251"/>
      <c r="X2461" s="249"/>
      <c r="Y2461" s="254"/>
      <c r="Z2461" s="249"/>
      <c r="AA2461" s="249"/>
      <c r="AB2461" s="254"/>
      <c r="AC2461" s="249"/>
      <c r="AD2461" s="252"/>
      <c r="AE2461" s="258"/>
      <c r="AF2461" s="249"/>
      <c r="AG2461" s="249"/>
      <c r="AH2461" s="249"/>
      <c r="AI2461" s="249"/>
      <c r="AJ2461" s="249"/>
      <c r="AK2461" s="249"/>
      <c r="AL2461" s="249"/>
      <c r="AM2461" s="249"/>
      <c r="AN2461" s="254"/>
      <c r="AO2461" s="255"/>
    </row>
    <row r="2462" spans="2:41" ht="12.45" customHeight="1" x14ac:dyDescent="0.3">
      <c r="B2462" s="456"/>
      <c r="C2462" s="430"/>
      <c r="D2462" s="424"/>
      <c r="E2462" s="245" t="s">
        <v>109</v>
      </c>
      <c r="F2462" s="203" t="s">
        <v>38</v>
      </c>
      <c r="G2462" s="246"/>
      <c r="H2462" s="203"/>
      <c r="I2462" s="231"/>
      <c r="J2462" s="203"/>
      <c r="K2462" s="218"/>
      <c r="L2462" s="247"/>
      <c r="M2462" s="247"/>
      <c r="N2462" s="203"/>
      <c r="O2462" s="236"/>
      <c r="P2462" s="236"/>
      <c r="Q2462" s="236"/>
      <c r="R2462" s="236"/>
      <c r="S2462" s="236"/>
      <c r="T2462" s="236"/>
      <c r="U2462" s="236"/>
      <c r="V2462" s="236"/>
      <c r="W2462" s="236"/>
      <c r="X2462" s="236"/>
      <c r="Y2462" s="240"/>
      <c r="Z2462" s="236"/>
      <c r="AA2462" s="236"/>
      <c r="AB2462" s="240"/>
      <c r="AC2462" s="249"/>
      <c r="AD2462" s="252"/>
      <c r="AE2462" s="253"/>
      <c r="AF2462" s="236"/>
      <c r="AG2462" s="249"/>
      <c r="AH2462" s="249"/>
      <c r="AI2462" s="249"/>
      <c r="AJ2462" s="249"/>
      <c r="AK2462" s="249"/>
      <c r="AL2462" s="249"/>
      <c r="AM2462" s="236"/>
      <c r="AN2462" s="240"/>
      <c r="AO2462" s="242"/>
    </row>
    <row r="2463" spans="2:41" ht="12.45" customHeight="1" x14ac:dyDescent="0.3">
      <c r="B2463" s="456"/>
      <c r="C2463" s="430"/>
      <c r="D2463" s="424"/>
      <c r="E2463" s="243" t="s">
        <v>127</v>
      </c>
      <c r="F2463" s="203" t="s">
        <v>38</v>
      </c>
      <c r="G2463" s="202"/>
      <c r="H2463" s="203"/>
      <c r="I2463" s="203"/>
      <c r="J2463" s="203"/>
      <c r="K2463" s="218"/>
      <c r="L2463" s="203"/>
      <c r="M2463" s="203"/>
      <c r="N2463" s="203"/>
      <c r="O2463" s="236"/>
      <c r="P2463" s="236"/>
      <c r="Q2463" s="236"/>
      <c r="R2463" s="236"/>
      <c r="S2463" s="236"/>
      <c r="T2463" s="236"/>
      <c r="U2463" s="236"/>
      <c r="V2463" s="236"/>
      <c r="W2463" s="236"/>
      <c r="X2463" s="236"/>
      <c r="Y2463" s="240"/>
      <c r="Z2463" s="236"/>
      <c r="AA2463" s="236"/>
      <c r="AB2463" s="240"/>
      <c r="AC2463" s="236"/>
      <c r="AD2463" s="237"/>
      <c r="AE2463" s="263"/>
      <c r="AF2463" s="236"/>
      <c r="AG2463" s="236"/>
      <c r="AH2463" s="236"/>
      <c r="AI2463" s="236"/>
      <c r="AJ2463" s="236"/>
      <c r="AK2463" s="236"/>
      <c r="AL2463" s="236"/>
      <c r="AM2463" s="236"/>
      <c r="AN2463" s="240"/>
      <c r="AO2463" s="242"/>
    </row>
    <row r="2464" spans="2:41" ht="12.45" customHeight="1" x14ac:dyDescent="0.3">
      <c r="B2464" s="456"/>
      <c r="C2464" s="430"/>
      <c r="D2464" s="425"/>
      <c r="E2464" s="221" t="s">
        <v>126</v>
      </c>
      <c r="F2464" s="321" t="s">
        <v>38</v>
      </c>
      <c r="G2464" s="259" t="str">
        <f>IF(AND(G2461&lt;&gt;"",G2462&lt;&gt;"",G2463&lt;&gt;""),G2461*G2462*G2463,"")</f>
        <v/>
      </c>
      <c r="H2464" s="259" t="str">
        <f>IF(AND(H2461&lt;&gt;"",H2462&lt;&gt;"",H2463&lt;&gt;""),H2461*H2462*H2463,"")</f>
        <v/>
      </c>
      <c r="I2464" s="259" t="str">
        <f t="shared" ref="I2464:N2464" si="554">IF(AND(I2461&lt;&gt;"",I2462&lt;&gt;"",I2463&lt;&gt;""),I2461*I2462*I2463,"")</f>
        <v/>
      </c>
      <c r="J2464" s="259" t="str">
        <f t="shared" si="554"/>
        <v/>
      </c>
      <c r="K2464" s="259" t="str">
        <f t="shared" si="554"/>
        <v/>
      </c>
      <c r="L2464" s="259" t="str">
        <f t="shared" si="554"/>
        <v/>
      </c>
      <c r="M2464" s="259" t="str">
        <f t="shared" si="554"/>
        <v/>
      </c>
      <c r="N2464" s="259" t="str">
        <f t="shared" si="554"/>
        <v/>
      </c>
      <c r="O2464" s="259" t="str">
        <f>IF(AND(O2461&lt;&gt;"",O2462&lt;&gt;"",O2463&lt;&gt;""),O2461*O2462*O2463,"")</f>
        <v/>
      </c>
      <c r="P2464" s="259" t="str">
        <f t="shared" ref="P2464:AO2464" si="555">IF(AND(P2461&lt;&gt;"",P2462&lt;&gt;"",P2463&lt;&gt;""),P2461*P2462*P2463,"")</f>
        <v/>
      </c>
      <c r="Q2464" s="259" t="str">
        <f t="shared" si="555"/>
        <v/>
      </c>
      <c r="R2464" s="259" t="str">
        <f t="shared" si="555"/>
        <v/>
      </c>
      <c r="S2464" s="259" t="str">
        <f t="shared" si="555"/>
        <v/>
      </c>
      <c r="T2464" s="259" t="str">
        <f t="shared" si="555"/>
        <v/>
      </c>
      <c r="U2464" s="259" t="str">
        <f t="shared" si="555"/>
        <v/>
      </c>
      <c r="V2464" s="259" t="str">
        <f t="shared" si="555"/>
        <v/>
      </c>
      <c r="W2464" s="259" t="str">
        <f t="shared" si="555"/>
        <v/>
      </c>
      <c r="X2464" s="259" t="str">
        <f t="shared" si="555"/>
        <v/>
      </c>
      <c r="Y2464" s="259" t="str">
        <f t="shared" si="555"/>
        <v/>
      </c>
      <c r="Z2464" s="259" t="str">
        <f t="shared" si="555"/>
        <v/>
      </c>
      <c r="AA2464" s="259" t="str">
        <f t="shared" si="555"/>
        <v/>
      </c>
      <c r="AB2464" s="259" t="str">
        <f t="shared" si="555"/>
        <v/>
      </c>
      <c r="AC2464" s="259" t="str">
        <f t="shared" si="555"/>
        <v/>
      </c>
      <c r="AD2464" s="259" t="str">
        <f t="shared" si="555"/>
        <v/>
      </c>
      <c r="AE2464" s="259" t="str">
        <f t="shared" si="555"/>
        <v/>
      </c>
      <c r="AF2464" s="259" t="str">
        <f t="shared" si="555"/>
        <v/>
      </c>
      <c r="AG2464" s="259" t="str">
        <f t="shared" si="555"/>
        <v/>
      </c>
      <c r="AH2464" s="259" t="str">
        <f t="shared" si="555"/>
        <v/>
      </c>
      <c r="AI2464" s="259" t="str">
        <f t="shared" si="555"/>
        <v/>
      </c>
      <c r="AJ2464" s="259" t="str">
        <f t="shared" si="555"/>
        <v/>
      </c>
      <c r="AK2464" s="259" t="str">
        <f t="shared" si="555"/>
        <v/>
      </c>
      <c r="AL2464" s="259" t="str">
        <f t="shared" si="555"/>
        <v/>
      </c>
      <c r="AM2464" s="259" t="str">
        <f t="shared" si="555"/>
        <v/>
      </c>
      <c r="AN2464" s="259" t="str">
        <f t="shared" si="555"/>
        <v/>
      </c>
      <c r="AO2464" s="262" t="str">
        <f t="shared" si="555"/>
        <v/>
      </c>
    </row>
    <row r="2465" spans="2:41" ht="12.45" customHeight="1" x14ac:dyDescent="0.3">
      <c r="B2465" s="456"/>
      <c r="C2465" s="430"/>
      <c r="D2465" s="426" t="s">
        <v>110</v>
      </c>
      <c r="E2465" s="264" t="s">
        <v>46</v>
      </c>
      <c r="F2465" s="203" t="s">
        <v>38</v>
      </c>
      <c r="G2465" s="247"/>
      <c r="H2465" s="247"/>
      <c r="I2465" s="256"/>
      <c r="J2465" s="257"/>
      <c r="K2465" s="257"/>
      <c r="L2465" s="247"/>
      <c r="M2465" s="247"/>
      <c r="N2465" s="250"/>
      <c r="O2465" s="251"/>
      <c r="P2465" s="251"/>
      <c r="Q2465" s="251"/>
      <c r="R2465" s="251"/>
      <c r="S2465" s="251"/>
      <c r="T2465" s="251"/>
      <c r="U2465" s="251"/>
      <c r="V2465" s="251"/>
      <c r="W2465" s="251"/>
      <c r="X2465" s="249"/>
      <c r="Y2465" s="254"/>
      <c r="Z2465" s="249"/>
      <c r="AA2465" s="249"/>
      <c r="AB2465" s="254"/>
      <c r="AC2465" s="249"/>
      <c r="AD2465" s="252"/>
      <c r="AE2465" s="258"/>
      <c r="AF2465" s="249"/>
      <c r="AG2465" s="249"/>
      <c r="AH2465" s="249"/>
      <c r="AI2465" s="249"/>
      <c r="AJ2465" s="249"/>
      <c r="AK2465" s="249"/>
      <c r="AL2465" s="249"/>
      <c r="AM2465" s="249"/>
      <c r="AN2465" s="254"/>
      <c r="AO2465" s="255"/>
    </row>
    <row r="2466" spans="2:41" ht="12.45" customHeight="1" x14ac:dyDescent="0.3">
      <c r="B2466" s="456"/>
      <c r="C2466" s="430"/>
      <c r="D2466" s="424"/>
      <c r="E2466" s="245" t="s">
        <v>109</v>
      </c>
      <c r="F2466" s="203" t="s">
        <v>38</v>
      </c>
      <c r="G2466" s="246"/>
      <c r="H2466" s="203"/>
      <c r="I2466" s="231"/>
      <c r="J2466" s="203"/>
      <c r="K2466" s="218"/>
      <c r="L2466" s="247"/>
      <c r="M2466" s="247"/>
      <c r="N2466" s="203"/>
      <c r="O2466" s="236"/>
      <c r="P2466" s="236"/>
      <c r="Q2466" s="236"/>
      <c r="R2466" s="236"/>
      <c r="S2466" s="236"/>
      <c r="T2466" s="236"/>
      <c r="U2466" s="236"/>
      <c r="V2466" s="236"/>
      <c r="W2466" s="236"/>
      <c r="X2466" s="236"/>
      <c r="Y2466" s="240"/>
      <c r="Z2466" s="236"/>
      <c r="AA2466" s="236"/>
      <c r="AB2466" s="240"/>
      <c r="AC2466" s="249"/>
      <c r="AD2466" s="252"/>
      <c r="AE2466" s="253"/>
      <c r="AF2466" s="236"/>
      <c r="AG2466" s="249"/>
      <c r="AH2466" s="249"/>
      <c r="AI2466" s="249"/>
      <c r="AJ2466" s="249"/>
      <c r="AK2466" s="249"/>
      <c r="AL2466" s="249"/>
      <c r="AM2466" s="236"/>
      <c r="AN2466" s="240"/>
      <c r="AO2466" s="242"/>
    </row>
    <row r="2467" spans="2:41" ht="12.45" customHeight="1" x14ac:dyDescent="0.3">
      <c r="B2467" s="456"/>
      <c r="C2467" s="430"/>
      <c r="D2467" s="424"/>
      <c r="E2467" s="243" t="s">
        <v>127</v>
      </c>
      <c r="F2467" s="203" t="s">
        <v>38</v>
      </c>
      <c r="G2467" s="202"/>
      <c r="H2467" s="203"/>
      <c r="I2467" s="203"/>
      <c r="J2467" s="203"/>
      <c r="K2467" s="218"/>
      <c r="L2467" s="203"/>
      <c r="M2467" s="203"/>
      <c r="N2467" s="203"/>
      <c r="O2467" s="236"/>
      <c r="P2467" s="236"/>
      <c r="Q2467" s="236"/>
      <c r="R2467" s="236"/>
      <c r="S2467" s="236"/>
      <c r="T2467" s="236"/>
      <c r="U2467" s="236"/>
      <c r="V2467" s="236"/>
      <c r="W2467" s="236"/>
      <c r="X2467" s="236"/>
      <c r="Y2467" s="240"/>
      <c r="Z2467" s="236"/>
      <c r="AA2467" s="236"/>
      <c r="AB2467" s="240"/>
      <c r="AC2467" s="236"/>
      <c r="AD2467" s="237"/>
      <c r="AE2467" s="263"/>
      <c r="AF2467" s="236"/>
      <c r="AG2467" s="236"/>
      <c r="AH2467" s="236"/>
      <c r="AI2467" s="236"/>
      <c r="AJ2467" s="236"/>
      <c r="AK2467" s="236"/>
      <c r="AL2467" s="236"/>
      <c r="AM2467" s="236"/>
      <c r="AN2467" s="240"/>
      <c r="AO2467" s="242"/>
    </row>
    <row r="2468" spans="2:41" ht="12.45" customHeight="1" x14ac:dyDescent="0.3">
      <c r="B2468" s="456"/>
      <c r="C2468" s="430"/>
      <c r="D2468" s="425"/>
      <c r="E2468" s="221" t="s">
        <v>126</v>
      </c>
      <c r="F2468" s="321" t="s">
        <v>38</v>
      </c>
      <c r="G2468" s="259" t="str">
        <f>IF(AND(G2465&lt;&gt;"",G2466&lt;&gt;"",G2467&lt;&gt;""),G2465*G2466*G2467,"")</f>
        <v/>
      </c>
      <c r="H2468" s="259" t="str">
        <f>IF(AND(H2465&lt;&gt;"",H2466&lt;&gt;"",H2467&lt;&gt;""),H2465*H2466*H2467,"")</f>
        <v/>
      </c>
      <c r="I2468" s="259" t="str">
        <f t="shared" ref="I2468:AO2468" si="556">IF(AND(I2465&lt;&gt;"",I2466&lt;&gt;"",I2467&lt;&gt;""),I2465*I2466*I2467,"")</f>
        <v/>
      </c>
      <c r="J2468" s="259" t="str">
        <f t="shared" si="556"/>
        <v/>
      </c>
      <c r="K2468" s="259" t="str">
        <f t="shared" si="556"/>
        <v/>
      </c>
      <c r="L2468" s="259" t="str">
        <f t="shared" si="556"/>
        <v/>
      </c>
      <c r="M2468" s="259" t="str">
        <f t="shared" si="556"/>
        <v/>
      </c>
      <c r="N2468" s="259" t="str">
        <f t="shared" si="556"/>
        <v/>
      </c>
      <c r="O2468" s="259" t="str">
        <f t="shared" si="556"/>
        <v/>
      </c>
      <c r="P2468" s="259" t="str">
        <f t="shared" si="556"/>
        <v/>
      </c>
      <c r="Q2468" s="259" t="str">
        <f t="shared" si="556"/>
        <v/>
      </c>
      <c r="R2468" s="259" t="str">
        <f t="shared" si="556"/>
        <v/>
      </c>
      <c r="S2468" s="259" t="str">
        <f t="shared" si="556"/>
        <v/>
      </c>
      <c r="T2468" s="259" t="str">
        <f t="shared" si="556"/>
        <v/>
      </c>
      <c r="U2468" s="259" t="str">
        <f t="shared" si="556"/>
        <v/>
      </c>
      <c r="V2468" s="259" t="str">
        <f t="shared" si="556"/>
        <v/>
      </c>
      <c r="W2468" s="259" t="str">
        <f t="shared" si="556"/>
        <v/>
      </c>
      <c r="X2468" s="259" t="str">
        <f t="shared" si="556"/>
        <v/>
      </c>
      <c r="Y2468" s="259" t="str">
        <f t="shared" si="556"/>
        <v/>
      </c>
      <c r="Z2468" s="259" t="str">
        <f t="shared" si="556"/>
        <v/>
      </c>
      <c r="AA2468" s="259" t="str">
        <f t="shared" si="556"/>
        <v/>
      </c>
      <c r="AB2468" s="259" t="str">
        <f t="shared" si="556"/>
        <v/>
      </c>
      <c r="AC2468" s="259" t="str">
        <f t="shared" si="556"/>
        <v/>
      </c>
      <c r="AD2468" s="259" t="str">
        <f t="shared" si="556"/>
        <v/>
      </c>
      <c r="AE2468" s="259" t="str">
        <f t="shared" si="556"/>
        <v/>
      </c>
      <c r="AF2468" s="259" t="str">
        <f t="shared" si="556"/>
        <v/>
      </c>
      <c r="AG2468" s="259" t="str">
        <f t="shared" si="556"/>
        <v/>
      </c>
      <c r="AH2468" s="259" t="str">
        <f t="shared" si="556"/>
        <v/>
      </c>
      <c r="AI2468" s="259" t="str">
        <f t="shared" si="556"/>
        <v/>
      </c>
      <c r="AJ2468" s="259" t="str">
        <f t="shared" si="556"/>
        <v/>
      </c>
      <c r="AK2468" s="259" t="str">
        <f t="shared" si="556"/>
        <v/>
      </c>
      <c r="AL2468" s="259" t="str">
        <f t="shared" si="556"/>
        <v/>
      </c>
      <c r="AM2468" s="259" t="str">
        <f t="shared" si="556"/>
        <v/>
      </c>
      <c r="AN2468" s="259" t="str">
        <f t="shared" si="556"/>
        <v/>
      </c>
      <c r="AO2468" s="262" t="str">
        <f t="shared" si="556"/>
        <v/>
      </c>
    </row>
    <row r="2469" spans="2:41" ht="12.45" customHeight="1" x14ac:dyDescent="0.3">
      <c r="B2469" s="456"/>
      <c r="C2469" s="430"/>
      <c r="D2469" s="426" t="s">
        <v>110</v>
      </c>
      <c r="E2469" s="264" t="s">
        <v>46</v>
      </c>
      <c r="F2469" s="203" t="s">
        <v>38</v>
      </c>
      <c r="G2469" s="247"/>
      <c r="H2469" s="247"/>
      <c r="I2469" s="256"/>
      <c r="J2469" s="257"/>
      <c r="K2469" s="257"/>
      <c r="L2469" s="247"/>
      <c r="M2469" s="247"/>
      <c r="N2469" s="250"/>
      <c r="O2469" s="251"/>
      <c r="P2469" s="251"/>
      <c r="Q2469" s="251"/>
      <c r="R2469" s="251"/>
      <c r="S2469" s="251"/>
      <c r="T2469" s="251"/>
      <c r="U2469" s="251"/>
      <c r="V2469" s="251"/>
      <c r="W2469" s="251"/>
      <c r="X2469" s="249"/>
      <c r="Y2469" s="254"/>
      <c r="Z2469" s="249"/>
      <c r="AA2469" s="249"/>
      <c r="AB2469" s="254"/>
      <c r="AC2469" s="249"/>
      <c r="AD2469" s="252"/>
      <c r="AE2469" s="258"/>
      <c r="AF2469" s="249"/>
      <c r="AG2469" s="249"/>
      <c r="AH2469" s="249"/>
      <c r="AI2469" s="249"/>
      <c r="AJ2469" s="249"/>
      <c r="AK2469" s="249"/>
      <c r="AL2469" s="249"/>
      <c r="AM2469" s="249"/>
      <c r="AN2469" s="254"/>
      <c r="AO2469" s="255"/>
    </row>
    <row r="2470" spans="2:41" ht="12.45" customHeight="1" x14ac:dyDescent="0.3">
      <c r="B2470" s="456"/>
      <c r="C2470" s="430"/>
      <c r="D2470" s="424"/>
      <c r="E2470" s="245" t="s">
        <v>109</v>
      </c>
      <c r="F2470" s="203" t="s">
        <v>38</v>
      </c>
      <c r="G2470" s="246"/>
      <c r="H2470" s="203"/>
      <c r="I2470" s="231"/>
      <c r="J2470" s="203"/>
      <c r="K2470" s="218"/>
      <c r="L2470" s="247"/>
      <c r="M2470" s="247"/>
      <c r="N2470" s="203"/>
      <c r="O2470" s="236"/>
      <c r="P2470" s="236"/>
      <c r="Q2470" s="236"/>
      <c r="R2470" s="236"/>
      <c r="S2470" s="236"/>
      <c r="T2470" s="236"/>
      <c r="U2470" s="236"/>
      <c r="V2470" s="236"/>
      <c r="W2470" s="236"/>
      <c r="X2470" s="236"/>
      <c r="Y2470" s="240"/>
      <c r="Z2470" s="236"/>
      <c r="AA2470" s="236"/>
      <c r="AB2470" s="240"/>
      <c r="AC2470" s="249"/>
      <c r="AD2470" s="252"/>
      <c r="AE2470" s="253"/>
      <c r="AF2470" s="236"/>
      <c r="AG2470" s="249"/>
      <c r="AH2470" s="249"/>
      <c r="AI2470" s="249"/>
      <c r="AJ2470" s="249"/>
      <c r="AK2470" s="249"/>
      <c r="AL2470" s="249"/>
      <c r="AM2470" s="236"/>
      <c r="AN2470" s="240"/>
      <c r="AO2470" s="242"/>
    </row>
    <row r="2471" spans="2:41" ht="12.45" customHeight="1" x14ac:dyDescent="0.3">
      <c r="B2471" s="456"/>
      <c r="C2471" s="430"/>
      <c r="D2471" s="424"/>
      <c r="E2471" s="243" t="s">
        <v>127</v>
      </c>
      <c r="F2471" s="203" t="s">
        <v>38</v>
      </c>
      <c r="G2471" s="202"/>
      <c r="H2471" s="203"/>
      <c r="I2471" s="203"/>
      <c r="J2471" s="203"/>
      <c r="K2471" s="218"/>
      <c r="L2471" s="203"/>
      <c r="M2471" s="203"/>
      <c r="N2471" s="203"/>
      <c r="O2471" s="236"/>
      <c r="P2471" s="236"/>
      <c r="Q2471" s="236"/>
      <c r="R2471" s="236"/>
      <c r="S2471" s="236"/>
      <c r="T2471" s="236"/>
      <c r="U2471" s="236"/>
      <c r="V2471" s="236"/>
      <c r="W2471" s="236"/>
      <c r="X2471" s="236"/>
      <c r="Y2471" s="240"/>
      <c r="Z2471" s="236"/>
      <c r="AA2471" s="236"/>
      <c r="AB2471" s="240"/>
      <c r="AC2471" s="236"/>
      <c r="AD2471" s="237"/>
      <c r="AE2471" s="263"/>
      <c r="AF2471" s="236"/>
      <c r="AG2471" s="236"/>
      <c r="AH2471" s="236"/>
      <c r="AI2471" s="236"/>
      <c r="AJ2471" s="236"/>
      <c r="AK2471" s="236"/>
      <c r="AL2471" s="236"/>
      <c r="AM2471" s="236"/>
      <c r="AN2471" s="240"/>
      <c r="AO2471" s="242"/>
    </row>
    <row r="2472" spans="2:41" ht="12.45" customHeight="1" x14ac:dyDescent="0.3">
      <c r="B2472" s="456"/>
      <c r="C2472" s="430"/>
      <c r="D2472" s="425"/>
      <c r="E2472" s="188" t="s">
        <v>126</v>
      </c>
      <c r="F2472" s="321" t="s">
        <v>38</v>
      </c>
      <c r="G2472" s="259" t="str">
        <f>IF(AND(G2469&lt;&gt;"",G2470&lt;&gt;"",G2471&lt;&gt;""),G2469*G2470*G2471,"")</f>
        <v/>
      </c>
      <c r="H2472" s="259" t="str">
        <f>IF(AND(H2469&lt;&gt;"",H2470&lt;&gt;"",H2471&lt;&gt;""),H2469*H2470*H2471,"")</f>
        <v/>
      </c>
      <c r="I2472" s="259" t="str">
        <f t="shared" ref="I2472:AO2472" si="557">IF(AND(I2469&lt;&gt;"",I2470&lt;&gt;"",I2471&lt;&gt;""),I2469*I2470*I2471,"")</f>
        <v/>
      </c>
      <c r="J2472" s="259" t="str">
        <f t="shared" si="557"/>
        <v/>
      </c>
      <c r="K2472" s="259" t="str">
        <f t="shared" si="557"/>
        <v/>
      </c>
      <c r="L2472" s="259" t="str">
        <f t="shared" si="557"/>
        <v/>
      </c>
      <c r="M2472" s="259" t="str">
        <f t="shared" si="557"/>
        <v/>
      </c>
      <c r="N2472" s="259" t="str">
        <f t="shared" si="557"/>
        <v/>
      </c>
      <c r="O2472" s="259" t="str">
        <f t="shared" si="557"/>
        <v/>
      </c>
      <c r="P2472" s="259" t="str">
        <f t="shared" si="557"/>
        <v/>
      </c>
      <c r="Q2472" s="259" t="str">
        <f t="shared" si="557"/>
        <v/>
      </c>
      <c r="R2472" s="259" t="str">
        <f t="shared" si="557"/>
        <v/>
      </c>
      <c r="S2472" s="259" t="str">
        <f t="shared" si="557"/>
        <v/>
      </c>
      <c r="T2472" s="259" t="str">
        <f t="shared" si="557"/>
        <v/>
      </c>
      <c r="U2472" s="259" t="str">
        <f t="shared" si="557"/>
        <v/>
      </c>
      <c r="V2472" s="259" t="str">
        <f t="shared" si="557"/>
        <v/>
      </c>
      <c r="W2472" s="259" t="str">
        <f t="shared" si="557"/>
        <v/>
      </c>
      <c r="X2472" s="259" t="str">
        <f t="shared" si="557"/>
        <v/>
      </c>
      <c r="Y2472" s="259" t="str">
        <f t="shared" si="557"/>
        <v/>
      </c>
      <c r="Z2472" s="259" t="str">
        <f t="shared" si="557"/>
        <v/>
      </c>
      <c r="AA2472" s="259" t="str">
        <f t="shared" si="557"/>
        <v/>
      </c>
      <c r="AB2472" s="259" t="str">
        <f t="shared" si="557"/>
        <v/>
      </c>
      <c r="AC2472" s="259" t="str">
        <f t="shared" si="557"/>
        <v/>
      </c>
      <c r="AD2472" s="259" t="str">
        <f t="shared" si="557"/>
        <v/>
      </c>
      <c r="AE2472" s="259" t="str">
        <f t="shared" si="557"/>
        <v/>
      </c>
      <c r="AF2472" s="259" t="str">
        <f t="shared" si="557"/>
        <v/>
      </c>
      <c r="AG2472" s="259" t="str">
        <f t="shared" si="557"/>
        <v/>
      </c>
      <c r="AH2472" s="259" t="str">
        <f t="shared" si="557"/>
        <v/>
      </c>
      <c r="AI2472" s="259" t="str">
        <f t="shared" si="557"/>
        <v/>
      </c>
      <c r="AJ2472" s="259" t="str">
        <f t="shared" si="557"/>
        <v/>
      </c>
      <c r="AK2472" s="259" t="str">
        <f t="shared" si="557"/>
        <v/>
      </c>
      <c r="AL2472" s="259" t="str">
        <f t="shared" si="557"/>
        <v/>
      </c>
      <c r="AM2472" s="259" t="str">
        <f t="shared" si="557"/>
        <v/>
      </c>
      <c r="AN2472" s="259" t="str">
        <f t="shared" si="557"/>
        <v/>
      </c>
      <c r="AO2472" s="262" t="str">
        <f t="shared" si="557"/>
        <v/>
      </c>
    </row>
    <row r="2473" spans="2:41" ht="12.45" customHeight="1" x14ac:dyDescent="0.3">
      <c r="B2473" s="456"/>
      <c r="C2473" s="430"/>
      <c r="D2473" s="426" t="s">
        <v>110</v>
      </c>
      <c r="E2473" s="264" t="s">
        <v>46</v>
      </c>
      <c r="F2473" s="203" t="s">
        <v>38</v>
      </c>
      <c r="G2473" s="247"/>
      <c r="H2473" s="247"/>
      <c r="I2473" s="256"/>
      <c r="J2473" s="257"/>
      <c r="K2473" s="257"/>
      <c r="L2473" s="247"/>
      <c r="M2473" s="247"/>
      <c r="N2473" s="250"/>
      <c r="O2473" s="251"/>
      <c r="P2473" s="251"/>
      <c r="Q2473" s="251"/>
      <c r="R2473" s="251"/>
      <c r="S2473" s="251"/>
      <c r="T2473" s="251"/>
      <c r="U2473" s="251"/>
      <c r="V2473" s="251"/>
      <c r="W2473" s="251"/>
      <c r="X2473" s="249"/>
      <c r="Y2473" s="254"/>
      <c r="Z2473" s="249"/>
      <c r="AA2473" s="249"/>
      <c r="AB2473" s="254"/>
      <c r="AC2473" s="249"/>
      <c r="AD2473" s="252"/>
      <c r="AE2473" s="258"/>
      <c r="AF2473" s="249"/>
      <c r="AG2473" s="249"/>
      <c r="AH2473" s="249"/>
      <c r="AI2473" s="249"/>
      <c r="AJ2473" s="249"/>
      <c r="AK2473" s="249"/>
      <c r="AL2473" s="249"/>
      <c r="AM2473" s="249"/>
      <c r="AN2473" s="254"/>
      <c r="AO2473" s="255"/>
    </row>
    <row r="2474" spans="2:41" ht="12.45" customHeight="1" x14ac:dyDescent="0.3">
      <c r="B2474" s="456"/>
      <c r="C2474" s="430"/>
      <c r="D2474" s="424"/>
      <c r="E2474" s="245" t="s">
        <v>109</v>
      </c>
      <c r="F2474" s="203" t="s">
        <v>38</v>
      </c>
      <c r="G2474" s="246"/>
      <c r="H2474" s="203"/>
      <c r="I2474" s="231"/>
      <c r="J2474" s="203"/>
      <c r="K2474" s="218"/>
      <c r="L2474" s="247"/>
      <c r="M2474" s="247"/>
      <c r="N2474" s="203"/>
      <c r="O2474" s="236"/>
      <c r="P2474" s="236"/>
      <c r="Q2474" s="236"/>
      <c r="R2474" s="236"/>
      <c r="S2474" s="236"/>
      <c r="T2474" s="236"/>
      <c r="U2474" s="236"/>
      <c r="V2474" s="236"/>
      <c r="W2474" s="236"/>
      <c r="X2474" s="236"/>
      <c r="Y2474" s="240"/>
      <c r="Z2474" s="236"/>
      <c r="AA2474" s="236"/>
      <c r="AB2474" s="240"/>
      <c r="AC2474" s="249"/>
      <c r="AD2474" s="252"/>
      <c r="AE2474" s="253"/>
      <c r="AF2474" s="236"/>
      <c r="AG2474" s="249"/>
      <c r="AH2474" s="249"/>
      <c r="AI2474" s="249"/>
      <c r="AJ2474" s="249"/>
      <c r="AK2474" s="249"/>
      <c r="AL2474" s="249"/>
      <c r="AM2474" s="236"/>
      <c r="AN2474" s="240"/>
      <c r="AO2474" s="242"/>
    </row>
    <row r="2475" spans="2:41" ht="12.45" customHeight="1" x14ac:dyDescent="0.3">
      <c r="B2475" s="456"/>
      <c r="C2475" s="430"/>
      <c r="D2475" s="424"/>
      <c r="E2475" s="243" t="s">
        <v>127</v>
      </c>
      <c r="F2475" s="203" t="s">
        <v>38</v>
      </c>
      <c r="G2475" s="202"/>
      <c r="H2475" s="203"/>
      <c r="I2475" s="203"/>
      <c r="J2475" s="203"/>
      <c r="K2475" s="218"/>
      <c r="L2475" s="203"/>
      <c r="M2475" s="203"/>
      <c r="N2475" s="203"/>
      <c r="O2475" s="236"/>
      <c r="P2475" s="236"/>
      <c r="Q2475" s="236"/>
      <c r="R2475" s="236"/>
      <c r="S2475" s="236"/>
      <c r="T2475" s="236"/>
      <c r="U2475" s="236"/>
      <c r="V2475" s="236"/>
      <c r="W2475" s="236"/>
      <c r="X2475" s="236"/>
      <c r="Y2475" s="240"/>
      <c r="Z2475" s="236"/>
      <c r="AA2475" s="236"/>
      <c r="AB2475" s="240"/>
      <c r="AC2475" s="236"/>
      <c r="AD2475" s="237"/>
      <c r="AE2475" s="263"/>
      <c r="AF2475" s="236"/>
      <c r="AG2475" s="236"/>
      <c r="AH2475" s="236"/>
      <c r="AI2475" s="236"/>
      <c r="AJ2475" s="236"/>
      <c r="AK2475" s="236"/>
      <c r="AL2475" s="236"/>
      <c r="AM2475" s="236"/>
      <c r="AN2475" s="240"/>
      <c r="AO2475" s="242"/>
    </row>
    <row r="2476" spans="2:41" ht="12.45" customHeight="1" thickBot="1" x14ac:dyDescent="0.35">
      <c r="B2476" s="456"/>
      <c r="C2476" s="431"/>
      <c r="D2476" s="428"/>
      <c r="E2476" s="189" t="s">
        <v>126</v>
      </c>
      <c r="F2476" s="321" t="s">
        <v>38</v>
      </c>
      <c r="G2476" s="265" t="str">
        <f>IF(AND(G2473&lt;&gt;"",G2474&lt;&gt;"",G2475&lt;&gt;""),G2473*G2474*G2475,"")</f>
        <v/>
      </c>
      <c r="H2476" s="265" t="str">
        <f>IF(AND(H2473&lt;&gt;"",H2474&lt;&gt;"",H2475&lt;&gt;""),H2473*H2474*H2475,"")</f>
        <v/>
      </c>
      <c r="I2476" s="265" t="str">
        <f t="shared" ref="I2476:M2476" si="558">IF(AND(I2473&lt;&gt;"",I2474&lt;&gt;"",I2475&lt;&gt;""),I2473*I2474*I2475,"")</f>
        <v/>
      </c>
      <c r="J2476" s="265" t="str">
        <f t="shared" si="558"/>
        <v/>
      </c>
      <c r="K2476" s="265" t="str">
        <f t="shared" si="558"/>
        <v/>
      </c>
      <c r="L2476" s="265" t="str">
        <f t="shared" si="558"/>
        <v/>
      </c>
      <c r="M2476" s="265" t="str">
        <f t="shared" si="558"/>
        <v/>
      </c>
      <c r="N2476" s="265" t="str">
        <f>IF(AND(N2473&lt;&gt;"",N2474&lt;&gt;"",N2475&lt;&gt;""),N2473*N2474*N2475,"")</f>
        <v/>
      </c>
      <c r="O2476" s="265" t="str">
        <f t="shared" ref="O2476:AO2476" si="559">IF(AND(O2473&lt;&gt;"",O2474&lt;&gt;"",O2475&lt;&gt;""),O2473*O2474*O2475,"")</f>
        <v/>
      </c>
      <c r="P2476" s="265" t="str">
        <f t="shared" si="559"/>
        <v/>
      </c>
      <c r="Q2476" s="265" t="str">
        <f t="shared" si="559"/>
        <v/>
      </c>
      <c r="R2476" s="265" t="str">
        <f t="shared" si="559"/>
        <v/>
      </c>
      <c r="S2476" s="265" t="str">
        <f t="shared" si="559"/>
        <v/>
      </c>
      <c r="T2476" s="265" t="str">
        <f t="shared" si="559"/>
        <v/>
      </c>
      <c r="U2476" s="265" t="str">
        <f t="shared" si="559"/>
        <v/>
      </c>
      <c r="V2476" s="265" t="str">
        <f t="shared" si="559"/>
        <v/>
      </c>
      <c r="W2476" s="265" t="str">
        <f t="shared" si="559"/>
        <v/>
      </c>
      <c r="X2476" s="265" t="str">
        <f t="shared" si="559"/>
        <v/>
      </c>
      <c r="Y2476" s="265" t="str">
        <f t="shared" si="559"/>
        <v/>
      </c>
      <c r="Z2476" s="265" t="str">
        <f t="shared" si="559"/>
        <v/>
      </c>
      <c r="AA2476" s="265" t="str">
        <f t="shared" si="559"/>
        <v/>
      </c>
      <c r="AB2476" s="265" t="str">
        <f t="shared" si="559"/>
        <v/>
      </c>
      <c r="AC2476" s="265" t="str">
        <f t="shared" si="559"/>
        <v/>
      </c>
      <c r="AD2476" s="265" t="str">
        <f t="shared" si="559"/>
        <v/>
      </c>
      <c r="AE2476" s="265" t="str">
        <f t="shared" si="559"/>
        <v/>
      </c>
      <c r="AF2476" s="265" t="str">
        <f t="shared" si="559"/>
        <v/>
      </c>
      <c r="AG2476" s="265" t="str">
        <f t="shared" si="559"/>
        <v/>
      </c>
      <c r="AH2476" s="265" t="str">
        <f t="shared" si="559"/>
        <v/>
      </c>
      <c r="AI2476" s="265" t="str">
        <f t="shared" si="559"/>
        <v/>
      </c>
      <c r="AJ2476" s="265" t="str">
        <f t="shared" si="559"/>
        <v/>
      </c>
      <c r="AK2476" s="265" t="str">
        <f t="shared" si="559"/>
        <v/>
      </c>
      <c r="AL2476" s="265" t="str">
        <f t="shared" si="559"/>
        <v/>
      </c>
      <c r="AM2476" s="265" t="str">
        <f t="shared" si="559"/>
        <v/>
      </c>
      <c r="AN2476" s="265" t="str">
        <f t="shared" si="559"/>
        <v/>
      </c>
      <c r="AO2476" s="266" t="str">
        <f t="shared" si="559"/>
        <v/>
      </c>
    </row>
    <row r="2477" spans="2:41" ht="12.45" customHeight="1" x14ac:dyDescent="0.3">
      <c r="B2477" s="456"/>
      <c r="C2477" s="422" t="s">
        <v>113</v>
      </c>
      <c r="D2477" s="424" t="s">
        <v>115</v>
      </c>
      <c r="E2477" s="219" t="s">
        <v>125</v>
      </c>
      <c r="F2477" s="197" t="s">
        <v>38</v>
      </c>
      <c r="G2477" s="197"/>
      <c r="H2477" s="197"/>
      <c r="I2477" s="197"/>
      <c r="J2477" s="197"/>
      <c r="K2477" s="197"/>
      <c r="L2477" s="197"/>
      <c r="M2477" s="197"/>
      <c r="N2477" s="197"/>
      <c r="O2477" s="197"/>
      <c r="P2477" s="197"/>
      <c r="Q2477" s="197"/>
      <c r="R2477" s="197"/>
      <c r="S2477" s="197"/>
      <c r="T2477" s="197"/>
      <c r="U2477" s="197"/>
      <c r="V2477" s="197"/>
      <c r="W2477" s="197"/>
      <c r="X2477" s="197"/>
      <c r="Y2477" s="197"/>
      <c r="Z2477" s="197"/>
      <c r="AA2477" s="197"/>
      <c r="AB2477" s="197"/>
      <c r="AC2477" s="197"/>
      <c r="AD2477" s="197"/>
      <c r="AE2477" s="197"/>
      <c r="AF2477" s="197"/>
      <c r="AG2477" s="197"/>
      <c r="AH2477" s="197"/>
      <c r="AI2477" s="197"/>
      <c r="AJ2477" s="197"/>
      <c r="AK2477" s="197"/>
      <c r="AL2477" s="197"/>
      <c r="AM2477" s="197"/>
      <c r="AN2477" s="197"/>
      <c r="AO2477" s="213"/>
    </row>
    <row r="2478" spans="2:41" ht="12.45" customHeight="1" x14ac:dyDescent="0.3">
      <c r="B2478" s="456"/>
      <c r="C2478" s="422"/>
      <c r="D2478" s="425"/>
      <c r="E2478" s="220" t="s">
        <v>126</v>
      </c>
      <c r="F2478" s="321" t="s">
        <v>38</v>
      </c>
      <c r="G2478" s="198" t="str">
        <f>IF(G2477&lt;&gt;"",G2477*PRINCIPAL!$C$204,"")</f>
        <v/>
      </c>
      <c r="H2478" s="198" t="str">
        <f>IF(H2477&lt;&gt;"",H2477*PRINCIPAL!$C$204,"")</f>
        <v/>
      </c>
      <c r="I2478" s="198" t="str">
        <f>IF(I2477&lt;&gt;"",I2477*PRINCIPAL!$C$204,"")</f>
        <v/>
      </c>
      <c r="J2478" s="198" t="str">
        <f>IF(J2477&lt;&gt;"",J2477*PRINCIPAL!$C$204,"")</f>
        <v/>
      </c>
      <c r="K2478" s="198" t="str">
        <f>IF(K2477&lt;&gt;"",K2477*PRINCIPAL!$C$204,"")</f>
        <v/>
      </c>
      <c r="L2478" s="198" t="str">
        <f>IF(L2477&lt;&gt;"",L2477*PRINCIPAL!$C$204,"")</f>
        <v/>
      </c>
      <c r="M2478" s="198" t="str">
        <f>IF(M2477&lt;&gt;"",M2477*PRINCIPAL!$C$204,"")</f>
        <v/>
      </c>
      <c r="N2478" s="198" t="str">
        <f>IF(N2477&lt;&gt;"",N2477*PRINCIPAL!$C$204,"")</f>
        <v/>
      </c>
      <c r="O2478" s="198" t="str">
        <f>IF(O2477&lt;&gt;"",O2477*PRINCIPAL!$C$204,"")</f>
        <v/>
      </c>
      <c r="P2478" s="198" t="str">
        <f>IF(P2477&lt;&gt;"",P2477*PRINCIPAL!$C$204,"")</f>
        <v/>
      </c>
      <c r="Q2478" s="198" t="str">
        <f>IF(Q2477&lt;&gt;"",Q2477*PRINCIPAL!$C$204,"")</f>
        <v/>
      </c>
      <c r="R2478" s="198" t="str">
        <f>IF(R2477&lt;&gt;"",R2477*PRINCIPAL!$C$204,"")</f>
        <v/>
      </c>
      <c r="S2478" s="198" t="str">
        <f>IF(S2477&lt;&gt;"",S2477*PRINCIPAL!$C$204,"")</f>
        <v/>
      </c>
      <c r="T2478" s="198" t="str">
        <f>IF(T2477&lt;&gt;"",T2477*PRINCIPAL!$C$204,"")</f>
        <v/>
      </c>
      <c r="U2478" s="198" t="str">
        <f>IF(U2477&lt;&gt;"",U2477*PRINCIPAL!$C$204,"")</f>
        <v/>
      </c>
      <c r="V2478" s="198" t="str">
        <f>IF(V2477&lt;&gt;"",V2477*PRINCIPAL!$C$204,"")</f>
        <v/>
      </c>
      <c r="W2478" s="198" t="str">
        <f>IF(W2477&lt;&gt;"",W2477*PRINCIPAL!$C$204,"")</f>
        <v/>
      </c>
      <c r="X2478" s="198" t="str">
        <f>IF(X2477&lt;&gt;"",X2477*PRINCIPAL!$C$204,"")</f>
        <v/>
      </c>
      <c r="Y2478" s="198" t="str">
        <f>IF(Y2477&lt;&gt;"",Y2477*PRINCIPAL!$C$204,"")</f>
        <v/>
      </c>
      <c r="Z2478" s="198" t="str">
        <f>IF(Z2477&lt;&gt;"",Z2477*PRINCIPAL!$C$204,"")</f>
        <v/>
      </c>
      <c r="AA2478" s="198" t="str">
        <f>IF(AA2477&lt;&gt;"",AA2477*PRINCIPAL!$C$204,"")</f>
        <v/>
      </c>
      <c r="AB2478" s="198" t="str">
        <f>IF(AB2477&lt;&gt;"",AB2477*PRINCIPAL!$C$204,"")</f>
        <v/>
      </c>
      <c r="AC2478" s="198" t="str">
        <f>IF(AC2477&lt;&gt;"",AC2477*PRINCIPAL!$C$204,"")</f>
        <v/>
      </c>
      <c r="AD2478" s="198" t="str">
        <f>IF(AD2477&lt;&gt;"",AD2477*PRINCIPAL!$C$204,"")</f>
        <v/>
      </c>
      <c r="AE2478" s="198" t="str">
        <f>IF(AE2477&lt;&gt;"",AE2477*PRINCIPAL!$C$204,"")</f>
        <v/>
      </c>
      <c r="AF2478" s="198" t="str">
        <f>IF(AF2477&lt;&gt;"",AF2477*PRINCIPAL!$C$204,"")</f>
        <v/>
      </c>
      <c r="AG2478" s="198" t="str">
        <f>IF(AG2477&lt;&gt;"",AG2477*PRINCIPAL!$C$204,"")</f>
        <v/>
      </c>
      <c r="AH2478" s="198" t="str">
        <f>IF(AH2477&lt;&gt;"",AH2477*PRINCIPAL!$C$204,"")</f>
        <v/>
      </c>
      <c r="AI2478" s="198" t="str">
        <f>IF(AI2477&lt;&gt;"",AI2477*PRINCIPAL!$C$204,"")</f>
        <v/>
      </c>
      <c r="AJ2478" s="198" t="str">
        <f>IF(AJ2477&lt;&gt;"",AJ2477*PRINCIPAL!$C$204,"")</f>
        <v/>
      </c>
      <c r="AK2478" s="198" t="str">
        <f>IF(AK2477&lt;&gt;"",AK2477*PRINCIPAL!$C$204,"")</f>
        <v/>
      </c>
      <c r="AL2478" s="198" t="str">
        <f>IF(AL2477&lt;&gt;"",AL2477*PRINCIPAL!$C$204,"")</f>
        <v/>
      </c>
      <c r="AM2478" s="198" t="str">
        <f>IF(AM2477&lt;&gt;"",AM2477*PRINCIPAL!$C$204,"")</f>
        <v/>
      </c>
      <c r="AN2478" s="198" t="str">
        <f>IF(AN2477&lt;&gt;"",AN2477*PRINCIPAL!$C$204,"")</f>
        <v/>
      </c>
      <c r="AO2478" s="290" t="str">
        <f>IF(AO2477&lt;&gt;"",AO2477*PRINCIPAL!$C$204,"")</f>
        <v/>
      </c>
    </row>
    <row r="2479" spans="2:41" ht="12.45" customHeight="1" x14ac:dyDescent="0.3">
      <c r="B2479" s="456"/>
      <c r="C2479" s="422"/>
      <c r="D2479" s="426" t="s">
        <v>115</v>
      </c>
      <c r="E2479" s="222" t="s">
        <v>125</v>
      </c>
      <c r="F2479" s="203" t="s">
        <v>38</v>
      </c>
      <c r="G2479" s="203"/>
      <c r="H2479" s="203"/>
      <c r="I2479" s="203"/>
      <c r="J2479" s="203"/>
      <c r="K2479" s="203"/>
      <c r="L2479" s="203"/>
      <c r="M2479" s="203"/>
      <c r="N2479" s="203"/>
      <c r="O2479" s="203"/>
      <c r="P2479" s="203"/>
      <c r="Q2479" s="203"/>
      <c r="R2479" s="203"/>
      <c r="S2479" s="203"/>
      <c r="T2479" s="203"/>
      <c r="U2479" s="203"/>
      <c r="V2479" s="203"/>
      <c r="W2479" s="203"/>
      <c r="X2479" s="203"/>
      <c r="Y2479" s="203"/>
      <c r="Z2479" s="203"/>
      <c r="AA2479" s="203"/>
      <c r="AB2479" s="203"/>
      <c r="AC2479" s="203"/>
      <c r="AD2479" s="203"/>
      <c r="AE2479" s="203"/>
      <c r="AF2479" s="203"/>
      <c r="AG2479" s="203"/>
      <c r="AH2479" s="203"/>
      <c r="AI2479" s="203"/>
      <c r="AJ2479" s="203"/>
      <c r="AK2479" s="203"/>
      <c r="AL2479" s="203"/>
      <c r="AM2479" s="203"/>
      <c r="AN2479" s="203"/>
      <c r="AO2479" s="214"/>
    </row>
    <row r="2480" spans="2:41" ht="12.45" customHeight="1" x14ac:dyDescent="0.3">
      <c r="B2480" s="456"/>
      <c r="C2480" s="422"/>
      <c r="D2480" s="425"/>
      <c r="E2480" s="220" t="s">
        <v>126</v>
      </c>
      <c r="F2480" s="321" t="s">
        <v>38</v>
      </c>
      <c r="G2480" s="204" t="str">
        <f>IF(G2479&lt;&gt;"",G2479*PRINCIPAL!$C$204,"")</f>
        <v/>
      </c>
      <c r="H2480" s="204" t="str">
        <f>IF(H2479&lt;&gt;"",H2479*PRINCIPAL!$C$204,"")</f>
        <v/>
      </c>
      <c r="I2480" s="204" t="str">
        <f>IF(I2479&lt;&gt;"",I2479*PRINCIPAL!$C$204,"")</f>
        <v/>
      </c>
      <c r="J2480" s="204" t="str">
        <f>IF(J2479&lt;&gt;"",J2479*PRINCIPAL!$C$204,"")</f>
        <v/>
      </c>
      <c r="K2480" s="204" t="str">
        <f>IF(K2479&lt;&gt;"",K2479*PRINCIPAL!$C$204,"")</f>
        <v/>
      </c>
      <c r="L2480" s="204" t="str">
        <f>IF(L2479&lt;&gt;"",L2479*PRINCIPAL!$C$204,"")</f>
        <v/>
      </c>
      <c r="M2480" s="204" t="str">
        <f>IF(M2479&lt;&gt;"",M2479*PRINCIPAL!$C$204,"")</f>
        <v/>
      </c>
      <c r="N2480" s="204" t="str">
        <f>IF(N2479&lt;&gt;"",N2479*PRINCIPAL!$C$204,"")</f>
        <v/>
      </c>
      <c r="O2480" s="204" t="str">
        <f>IF(O2479&lt;&gt;"",O2479*PRINCIPAL!$C$204,"")</f>
        <v/>
      </c>
      <c r="P2480" s="204" t="str">
        <f>IF(P2479&lt;&gt;"",P2479*PRINCIPAL!$C$204,"")</f>
        <v/>
      </c>
      <c r="Q2480" s="204" t="str">
        <f>IF(Q2479&lt;&gt;"",Q2479*PRINCIPAL!$C$204,"")</f>
        <v/>
      </c>
      <c r="R2480" s="204" t="str">
        <f>IF(R2479&lt;&gt;"",R2479*PRINCIPAL!$C$204,"")</f>
        <v/>
      </c>
      <c r="S2480" s="204" t="str">
        <f>IF(S2479&lt;&gt;"",S2479*PRINCIPAL!$C$204,"")</f>
        <v/>
      </c>
      <c r="T2480" s="204" t="str">
        <f>IF(T2479&lt;&gt;"",T2479*PRINCIPAL!$C$204,"")</f>
        <v/>
      </c>
      <c r="U2480" s="204" t="str">
        <f>IF(U2479&lt;&gt;"",U2479*PRINCIPAL!$C$204,"")</f>
        <v/>
      </c>
      <c r="V2480" s="204" t="str">
        <f>IF(V2479&lt;&gt;"",V2479*PRINCIPAL!$C$204,"")</f>
        <v/>
      </c>
      <c r="W2480" s="204" t="str">
        <f>IF(W2479&lt;&gt;"",W2479*PRINCIPAL!$C$204,"")</f>
        <v/>
      </c>
      <c r="X2480" s="204" t="str">
        <f>IF(X2479&lt;&gt;"",X2479*PRINCIPAL!$C$204,"")</f>
        <v/>
      </c>
      <c r="Y2480" s="204" t="str">
        <f>IF(Y2479&lt;&gt;"",Y2479*PRINCIPAL!$C$204,"")</f>
        <v/>
      </c>
      <c r="Z2480" s="204" t="str">
        <f>IF(Z2479&lt;&gt;"",Z2479*PRINCIPAL!$C$204,"")</f>
        <v/>
      </c>
      <c r="AA2480" s="204" t="str">
        <f>IF(AA2479&lt;&gt;"",AA2479*PRINCIPAL!$C$204,"")</f>
        <v/>
      </c>
      <c r="AB2480" s="204" t="str">
        <f>IF(AB2479&lt;&gt;"",AB2479*PRINCIPAL!$C$204,"")</f>
        <v/>
      </c>
      <c r="AC2480" s="204" t="str">
        <f>IF(AC2479&lt;&gt;"",AC2479*PRINCIPAL!$C$204,"")</f>
        <v/>
      </c>
      <c r="AD2480" s="204" t="str">
        <f>IF(AD2479&lt;&gt;"",AD2479*PRINCIPAL!$C$204,"")</f>
        <v/>
      </c>
      <c r="AE2480" s="204" t="str">
        <f>IF(AE2479&lt;&gt;"",AE2479*PRINCIPAL!$C$204,"")</f>
        <v/>
      </c>
      <c r="AF2480" s="204" t="str">
        <f>IF(AF2479&lt;&gt;"",AF2479*PRINCIPAL!$C$204,"")</f>
        <v/>
      </c>
      <c r="AG2480" s="204" t="str">
        <f>IF(AG2479&lt;&gt;"",AG2479*PRINCIPAL!$C$204,"")</f>
        <v/>
      </c>
      <c r="AH2480" s="204" t="str">
        <f>IF(AH2479&lt;&gt;"",AH2479*PRINCIPAL!$C$204,"")</f>
        <v/>
      </c>
      <c r="AI2480" s="204" t="str">
        <f>IF(AI2479&lt;&gt;"",AI2479*PRINCIPAL!$C$204,"")</f>
        <v/>
      </c>
      <c r="AJ2480" s="204" t="str">
        <f>IF(AJ2479&lt;&gt;"",AJ2479*PRINCIPAL!$C$204,"")</f>
        <v/>
      </c>
      <c r="AK2480" s="204" t="str">
        <f>IF(AK2479&lt;&gt;"",AK2479*PRINCIPAL!$C$204,"")</f>
        <v/>
      </c>
      <c r="AL2480" s="204" t="str">
        <f>IF(AL2479&lt;&gt;"",AL2479*PRINCIPAL!$C$204,"")</f>
        <v/>
      </c>
      <c r="AM2480" s="204" t="str">
        <f>IF(AM2479&lt;&gt;"",AM2479*PRINCIPAL!$C$204,"")</f>
        <v/>
      </c>
      <c r="AN2480" s="204" t="str">
        <f>IF(AN2479&lt;&gt;"",AN2479*PRINCIPAL!$C$204,"")</f>
        <v/>
      </c>
      <c r="AO2480" s="210" t="str">
        <f>IF(AO2479&lt;&gt;"",AO2479*PRINCIPAL!$C$204,"")</f>
        <v/>
      </c>
    </row>
    <row r="2481" spans="2:41" ht="12.45" customHeight="1" x14ac:dyDescent="0.3">
      <c r="B2481" s="456"/>
      <c r="C2481" s="422"/>
      <c r="D2481" s="426" t="s">
        <v>115</v>
      </c>
      <c r="E2481" s="222" t="s">
        <v>125</v>
      </c>
      <c r="F2481" s="203" t="s">
        <v>38</v>
      </c>
      <c r="G2481" s="203"/>
      <c r="H2481" s="203"/>
      <c r="I2481" s="203"/>
      <c r="J2481" s="203"/>
      <c r="K2481" s="203"/>
      <c r="L2481" s="203"/>
      <c r="M2481" s="203"/>
      <c r="N2481" s="203"/>
      <c r="O2481" s="203"/>
      <c r="P2481" s="203"/>
      <c r="Q2481" s="203"/>
      <c r="R2481" s="203"/>
      <c r="S2481" s="203"/>
      <c r="T2481" s="203"/>
      <c r="U2481" s="203"/>
      <c r="V2481" s="203"/>
      <c r="W2481" s="203"/>
      <c r="X2481" s="203"/>
      <c r="Y2481" s="203"/>
      <c r="Z2481" s="203"/>
      <c r="AA2481" s="203"/>
      <c r="AB2481" s="203"/>
      <c r="AC2481" s="203"/>
      <c r="AD2481" s="203"/>
      <c r="AE2481" s="203"/>
      <c r="AF2481" s="203"/>
      <c r="AG2481" s="203"/>
      <c r="AH2481" s="203"/>
      <c r="AI2481" s="203"/>
      <c r="AJ2481" s="203"/>
      <c r="AK2481" s="203"/>
      <c r="AL2481" s="203"/>
      <c r="AM2481" s="203"/>
      <c r="AN2481" s="203"/>
      <c r="AO2481" s="214"/>
    </row>
    <row r="2482" spans="2:41" ht="12.45" customHeight="1" x14ac:dyDescent="0.3">
      <c r="B2482" s="456"/>
      <c r="C2482" s="422"/>
      <c r="D2482" s="425"/>
      <c r="E2482" s="220" t="s">
        <v>126</v>
      </c>
      <c r="F2482" s="321" t="s">
        <v>38</v>
      </c>
      <c r="G2482" s="204" t="str">
        <f>IF(G2481&lt;&gt;"",G2481*PRINCIPAL!$C$204,"")</f>
        <v/>
      </c>
      <c r="H2482" s="204" t="str">
        <f>IF(H2481&lt;&gt;"",H2481*PRINCIPAL!$C$204,"")</f>
        <v/>
      </c>
      <c r="I2482" s="204" t="str">
        <f>IF(I2481&lt;&gt;"",I2481*PRINCIPAL!$C$204,"")</f>
        <v/>
      </c>
      <c r="J2482" s="204" t="str">
        <f>IF(J2481&lt;&gt;"",J2481*PRINCIPAL!$C$204,"")</f>
        <v/>
      </c>
      <c r="K2482" s="204" t="str">
        <f>IF(K2481&lt;&gt;"",K2481*PRINCIPAL!$C$204,"")</f>
        <v/>
      </c>
      <c r="L2482" s="204" t="str">
        <f>IF(L2481&lt;&gt;"",L2481*PRINCIPAL!$C$204,"")</f>
        <v/>
      </c>
      <c r="M2482" s="204" t="str">
        <f>IF(M2481&lt;&gt;"",M2481*PRINCIPAL!$C$204,"")</f>
        <v/>
      </c>
      <c r="N2482" s="204" t="str">
        <f>IF(N2481&lt;&gt;"",N2481*PRINCIPAL!$C$204,"")</f>
        <v/>
      </c>
      <c r="O2482" s="204" t="str">
        <f>IF(O2481&lt;&gt;"",O2481*PRINCIPAL!$C$204,"")</f>
        <v/>
      </c>
      <c r="P2482" s="204" t="str">
        <f>IF(P2481&lt;&gt;"",P2481*PRINCIPAL!$C$204,"")</f>
        <v/>
      </c>
      <c r="Q2482" s="204" t="str">
        <f>IF(Q2481&lt;&gt;"",Q2481*PRINCIPAL!$C$204,"")</f>
        <v/>
      </c>
      <c r="R2482" s="204" t="str">
        <f>IF(R2481&lt;&gt;"",R2481*PRINCIPAL!$C$204,"")</f>
        <v/>
      </c>
      <c r="S2482" s="204" t="str">
        <f>IF(S2481&lt;&gt;"",S2481*PRINCIPAL!$C$204,"")</f>
        <v/>
      </c>
      <c r="T2482" s="204" t="str">
        <f>IF(T2481&lt;&gt;"",T2481*PRINCIPAL!$C$204,"")</f>
        <v/>
      </c>
      <c r="U2482" s="204" t="str">
        <f>IF(U2481&lt;&gt;"",U2481*PRINCIPAL!$C$204,"")</f>
        <v/>
      </c>
      <c r="V2482" s="204" t="str">
        <f>IF(V2481&lt;&gt;"",V2481*PRINCIPAL!$C$204,"")</f>
        <v/>
      </c>
      <c r="W2482" s="204" t="str">
        <f>IF(W2481&lt;&gt;"",W2481*PRINCIPAL!$C$204,"")</f>
        <v/>
      </c>
      <c r="X2482" s="204" t="str">
        <f>IF(X2481&lt;&gt;"",X2481*PRINCIPAL!$C$204,"")</f>
        <v/>
      </c>
      <c r="Y2482" s="204" t="str">
        <f>IF(Y2481&lt;&gt;"",Y2481*PRINCIPAL!$C$204,"")</f>
        <v/>
      </c>
      <c r="Z2482" s="204" t="str">
        <f>IF(Z2481&lt;&gt;"",Z2481*PRINCIPAL!$C$204,"")</f>
        <v/>
      </c>
      <c r="AA2482" s="204" t="str">
        <f>IF(AA2481&lt;&gt;"",AA2481*PRINCIPAL!$C$204,"")</f>
        <v/>
      </c>
      <c r="AB2482" s="204" t="str">
        <f>IF(AB2481&lt;&gt;"",AB2481*PRINCIPAL!$C$204,"")</f>
        <v/>
      </c>
      <c r="AC2482" s="204" t="str">
        <f>IF(AC2481&lt;&gt;"",AC2481*PRINCIPAL!$C$204,"")</f>
        <v/>
      </c>
      <c r="AD2482" s="204" t="str">
        <f>IF(AD2481&lt;&gt;"",AD2481*PRINCIPAL!$C$204,"")</f>
        <v/>
      </c>
      <c r="AE2482" s="204" t="str">
        <f>IF(AE2481&lt;&gt;"",AE2481*PRINCIPAL!$C$204,"")</f>
        <v/>
      </c>
      <c r="AF2482" s="204" t="str">
        <f>IF(AF2481&lt;&gt;"",AF2481*PRINCIPAL!$C$204,"")</f>
        <v/>
      </c>
      <c r="AG2482" s="204" t="str">
        <f>IF(AG2481&lt;&gt;"",AG2481*PRINCIPAL!$C$204,"")</f>
        <v/>
      </c>
      <c r="AH2482" s="204" t="str">
        <f>IF(AH2481&lt;&gt;"",AH2481*PRINCIPAL!$C$204,"")</f>
        <v/>
      </c>
      <c r="AI2482" s="204" t="str">
        <f>IF(AI2481&lt;&gt;"",AI2481*PRINCIPAL!$C$204,"")</f>
        <v/>
      </c>
      <c r="AJ2482" s="204" t="str">
        <f>IF(AJ2481&lt;&gt;"",AJ2481*PRINCIPAL!$C$204,"")</f>
        <v/>
      </c>
      <c r="AK2482" s="204" t="str">
        <f>IF(AK2481&lt;&gt;"",AK2481*PRINCIPAL!$C$204,"")</f>
        <v/>
      </c>
      <c r="AL2482" s="204" t="str">
        <f>IF(AL2481&lt;&gt;"",AL2481*PRINCIPAL!$C$204,"")</f>
        <v/>
      </c>
      <c r="AM2482" s="204" t="str">
        <f>IF(AM2481&lt;&gt;"",AM2481*PRINCIPAL!$C$204,"")</f>
        <v/>
      </c>
      <c r="AN2482" s="204" t="str">
        <f>IF(AN2481&lt;&gt;"",AN2481*PRINCIPAL!$C$204,"")</f>
        <v/>
      </c>
      <c r="AO2482" s="210" t="str">
        <f>IF(AO2481&lt;&gt;"",AO2481*PRINCIPAL!$C$204,"")</f>
        <v/>
      </c>
    </row>
    <row r="2483" spans="2:41" ht="12.45" customHeight="1" x14ac:dyDescent="0.3">
      <c r="B2483" s="456"/>
      <c r="C2483" s="422"/>
      <c r="D2483" s="426" t="s">
        <v>115</v>
      </c>
      <c r="E2483" s="222" t="s">
        <v>125</v>
      </c>
      <c r="F2483" s="203" t="s">
        <v>38</v>
      </c>
      <c r="G2483" s="203"/>
      <c r="H2483" s="203"/>
      <c r="I2483" s="203"/>
      <c r="J2483" s="203"/>
      <c r="K2483" s="203"/>
      <c r="L2483" s="203"/>
      <c r="M2483" s="203"/>
      <c r="N2483" s="203"/>
      <c r="O2483" s="203"/>
      <c r="P2483" s="203"/>
      <c r="Q2483" s="203"/>
      <c r="R2483" s="203"/>
      <c r="S2483" s="203"/>
      <c r="T2483" s="203"/>
      <c r="U2483" s="203"/>
      <c r="V2483" s="203"/>
      <c r="W2483" s="203"/>
      <c r="X2483" s="203"/>
      <c r="Y2483" s="203"/>
      <c r="Z2483" s="203"/>
      <c r="AA2483" s="203"/>
      <c r="AB2483" s="203"/>
      <c r="AC2483" s="203"/>
      <c r="AD2483" s="203"/>
      <c r="AE2483" s="203"/>
      <c r="AF2483" s="203"/>
      <c r="AG2483" s="203"/>
      <c r="AH2483" s="203"/>
      <c r="AI2483" s="203"/>
      <c r="AJ2483" s="203"/>
      <c r="AK2483" s="203"/>
      <c r="AL2483" s="203"/>
      <c r="AM2483" s="203"/>
      <c r="AN2483" s="203"/>
      <c r="AO2483" s="214"/>
    </row>
    <row r="2484" spans="2:41" ht="12.45" customHeight="1" x14ac:dyDescent="0.3">
      <c r="B2484" s="456"/>
      <c r="C2484" s="422"/>
      <c r="D2484" s="425"/>
      <c r="E2484" s="220" t="s">
        <v>126</v>
      </c>
      <c r="F2484" s="321" t="s">
        <v>38</v>
      </c>
      <c r="G2484" s="204" t="str">
        <f>IF(G2483&lt;&gt;"",G2483*PRINCIPAL!$C$204,"")</f>
        <v/>
      </c>
      <c r="H2484" s="204" t="str">
        <f>IF(H2483&lt;&gt;"",H2483*PRINCIPAL!$C$204,"")</f>
        <v/>
      </c>
      <c r="I2484" s="204" t="str">
        <f>IF(I2483&lt;&gt;"",I2483*PRINCIPAL!$C$204,"")</f>
        <v/>
      </c>
      <c r="J2484" s="204" t="str">
        <f>IF(J2483&lt;&gt;"",J2483*PRINCIPAL!$C$204,"")</f>
        <v/>
      </c>
      <c r="K2484" s="204" t="str">
        <f>IF(K2483&lt;&gt;"",K2483*PRINCIPAL!$C$204,"")</f>
        <v/>
      </c>
      <c r="L2484" s="204" t="str">
        <f>IF(L2483&lt;&gt;"",L2483*PRINCIPAL!$C$204,"")</f>
        <v/>
      </c>
      <c r="M2484" s="204" t="str">
        <f>IF(M2483&lt;&gt;"",M2483*PRINCIPAL!$C$204,"")</f>
        <v/>
      </c>
      <c r="N2484" s="204" t="str">
        <f>IF(N2483&lt;&gt;"",N2483*PRINCIPAL!$C$204,"")</f>
        <v/>
      </c>
      <c r="O2484" s="204" t="str">
        <f>IF(O2483&lt;&gt;"",O2483*PRINCIPAL!$C$204,"")</f>
        <v/>
      </c>
      <c r="P2484" s="204" t="str">
        <f>IF(P2483&lt;&gt;"",P2483*PRINCIPAL!$C$204,"")</f>
        <v/>
      </c>
      <c r="Q2484" s="204" t="str">
        <f>IF(Q2483&lt;&gt;"",Q2483*PRINCIPAL!$C$204,"")</f>
        <v/>
      </c>
      <c r="R2484" s="204" t="str">
        <f>IF(R2483&lt;&gt;"",R2483*PRINCIPAL!$C$204,"")</f>
        <v/>
      </c>
      <c r="S2484" s="204" t="str">
        <f>IF(S2483&lt;&gt;"",S2483*PRINCIPAL!$C$204,"")</f>
        <v/>
      </c>
      <c r="T2484" s="204" t="str">
        <f>IF(T2483&lt;&gt;"",T2483*PRINCIPAL!$C$204,"")</f>
        <v/>
      </c>
      <c r="U2484" s="204" t="str">
        <f>IF(U2483&lt;&gt;"",U2483*PRINCIPAL!$C$204,"")</f>
        <v/>
      </c>
      <c r="V2484" s="204" t="str">
        <f>IF(V2483&lt;&gt;"",V2483*PRINCIPAL!$C$204,"")</f>
        <v/>
      </c>
      <c r="W2484" s="204" t="str">
        <f>IF(W2483&lt;&gt;"",W2483*PRINCIPAL!$C$204,"")</f>
        <v/>
      </c>
      <c r="X2484" s="204" t="str">
        <f>IF(X2483&lt;&gt;"",X2483*PRINCIPAL!$C$204,"")</f>
        <v/>
      </c>
      <c r="Y2484" s="204" t="str">
        <f>IF(Y2483&lt;&gt;"",Y2483*PRINCIPAL!$C$204,"")</f>
        <v/>
      </c>
      <c r="Z2484" s="204" t="str">
        <f>IF(Z2483&lt;&gt;"",Z2483*PRINCIPAL!$C$204,"")</f>
        <v/>
      </c>
      <c r="AA2484" s="204" t="str">
        <f>IF(AA2483&lt;&gt;"",AA2483*PRINCIPAL!$C$204,"")</f>
        <v/>
      </c>
      <c r="AB2484" s="204" t="str">
        <f>IF(AB2483&lt;&gt;"",AB2483*PRINCIPAL!$C$204,"")</f>
        <v/>
      </c>
      <c r="AC2484" s="204" t="str">
        <f>IF(AC2483&lt;&gt;"",AC2483*PRINCIPAL!$C$204,"")</f>
        <v/>
      </c>
      <c r="AD2484" s="204" t="str">
        <f>IF(AD2483&lt;&gt;"",AD2483*PRINCIPAL!$C$204,"")</f>
        <v/>
      </c>
      <c r="AE2484" s="204" t="str">
        <f>IF(AE2483&lt;&gt;"",AE2483*PRINCIPAL!$C$204,"")</f>
        <v/>
      </c>
      <c r="AF2484" s="204" t="str">
        <f>IF(AF2483&lt;&gt;"",AF2483*PRINCIPAL!$C$204,"")</f>
        <v/>
      </c>
      <c r="AG2484" s="204" t="str">
        <f>IF(AG2483&lt;&gt;"",AG2483*PRINCIPAL!$C$204,"")</f>
        <v/>
      </c>
      <c r="AH2484" s="204" t="str">
        <f>IF(AH2483&lt;&gt;"",AH2483*PRINCIPAL!$C$204,"")</f>
        <v/>
      </c>
      <c r="AI2484" s="204" t="str">
        <f>IF(AI2483&lt;&gt;"",AI2483*PRINCIPAL!$C$204,"")</f>
        <v/>
      </c>
      <c r="AJ2484" s="204" t="str">
        <f>IF(AJ2483&lt;&gt;"",AJ2483*PRINCIPAL!$C$204,"")</f>
        <v/>
      </c>
      <c r="AK2484" s="204" t="str">
        <f>IF(AK2483&lt;&gt;"",AK2483*PRINCIPAL!$C$204,"")</f>
        <v/>
      </c>
      <c r="AL2484" s="204" t="str">
        <f>IF(AL2483&lt;&gt;"",AL2483*PRINCIPAL!$C$204,"")</f>
        <v/>
      </c>
      <c r="AM2484" s="204" t="str">
        <f>IF(AM2483&lt;&gt;"",AM2483*PRINCIPAL!$C$204,"")</f>
        <v/>
      </c>
      <c r="AN2484" s="204" t="str">
        <f>IF(AN2483&lt;&gt;"",AN2483*PRINCIPAL!$C$204,"")</f>
        <v/>
      </c>
      <c r="AO2484" s="210" t="str">
        <f>IF(AO2483&lt;&gt;"",AO2483*PRINCIPAL!$C$204,"")</f>
        <v/>
      </c>
    </row>
    <row r="2485" spans="2:41" ht="12.45" customHeight="1" x14ac:dyDescent="0.3">
      <c r="B2485" s="456"/>
      <c r="C2485" s="422"/>
      <c r="D2485" s="426" t="s">
        <v>115</v>
      </c>
      <c r="E2485" s="222" t="s">
        <v>125</v>
      </c>
      <c r="F2485" s="203" t="s">
        <v>38</v>
      </c>
      <c r="G2485" s="203"/>
      <c r="H2485" s="203"/>
      <c r="I2485" s="203"/>
      <c r="J2485" s="203"/>
      <c r="K2485" s="203"/>
      <c r="L2485" s="203"/>
      <c r="M2485" s="203"/>
      <c r="N2485" s="203"/>
      <c r="O2485" s="203"/>
      <c r="P2485" s="203"/>
      <c r="Q2485" s="203"/>
      <c r="R2485" s="203"/>
      <c r="S2485" s="203"/>
      <c r="T2485" s="203"/>
      <c r="U2485" s="203"/>
      <c r="V2485" s="203"/>
      <c r="W2485" s="203"/>
      <c r="X2485" s="203"/>
      <c r="Y2485" s="203"/>
      <c r="Z2485" s="203"/>
      <c r="AA2485" s="203"/>
      <c r="AB2485" s="203"/>
      <c r="AC2485" s="203"/>
      <c r="AD2485" s="203"/>
      <c r="AE2485" s="203"/>
      <c r="AF2485" s="203"/>
      <c r="AG2485" s="203"/>
      <c r="AH2485" s="203"/>
      <c r="AI2485" s="203"/>
      <c r="AJ2485" s="203"/>
      <c r="AK2485" s="203"/>
      <c r="AL2485" s="203"/>
      <c r="AM2485" s="203"/>
      <c r="AN2485" s="203"/>
      <c r="AO2485" s="214"/>
    </row>
    <row r="2486" spans="2:41" ht="12.45" customHeight="1" thickBot="1" x14ac:dyDescent="0.35">
      <c r="B2486" s="457"/>
      <c r="C2486" s="423"/>
      <c r="D2486" s="427"/>
      <c r="E2486" s="291" t="s">
        <v>126</v>
      </c>
      <c r="F2486" s="323" t="s">
        <v>38</v>
      </c>
      <c r="G2486" s="288" t="str">
        <f>IF(G2485&lt;&gt;"",G2485*PRINCIPAL!$C$204,"")</f>
        <v/>
      </c>
      <c r="H2486" s="288" t="str">
        <f>IF(H2485&lt;&gt;"",H2485*PRINCIPAL!$C$204,"")</f>
        <v/>
      </c>
      <c r="I2486" s="288" t="str">
        <f>IF(I2485&lt;&gt;"",I2485*PRINCIPAL!$C$204,"")</f>
        <v/>
      </c>
      <c r="J2486" s="288" t="str">
        <f>IF(J2485&lt;&gt;"",J2485*PRINCIPAL!$C$204,"")</f>
        <v/>
      </c>
      <c r="K2486" s="288" t="str">
        <f>IF(K2485&lt;&gt;"",K2485*PRINCIPAL!$C$204,"")</f>
        <v/>
      </c>
      <c r="L2486" s="288" t="str">
        <f>IF(L2485&lt;&gt;"",L2485*PRINCIPAL!$C$204,"")</f>
        <v/>
      </c>
      <c r="M2486" s="288" t="str">
        <f>IF(M2485&lt;&gt;"",M2485*PRINCIPAL!$C$204,"")</f>
        <v/>
      </c>
      <c r="N2486" s="288" t="str">
        <f>IF(N2485&lt;&gt;"",N2485*PRINCIPAL!$C$204,"")</f>
        <v/>
      </c>
      <c r="O2486" s="288" t="str">
        <f>IF(O2485&lt;&gt;"",O2485*PRINCIPAL!$C$204,"")</f>
        <v/>
      </c>
      <c r="P2486" s="288" t="str">
        <f>IF(P2485&lt;&gt;"",P2485*PRINCIPAL!$C$204,"")</f>
        <v/>
      </c>
      <c r="Q2486" s="288" t="str">
        <f>IF(Q2485&lt;&gt;"",Q2485*PRINCIPAL!$C$204,"")</f>
        <v/>
      </c>
      <c r="R2486" s="288" t="str">
        <f>IF(R2485&lt;&gt;"",R2485*PRINCIPAL!$C$204,"")</f>
        <v/>
      </c>
      <c r="S2486" s="288" t="str">
        <f>IF(S2485&lt;&gt;"",S2485*PRINCIPAL!$C$204,"")</f>
        <v/>
      </c>
      <c r="T2486" s="288" t="str">
        <f>IF(T2485&lt;&gt;"",T2485*PRINCIPAL!$C$204,"")</f>
        <v/>
      </c>
      <c r="U2486" s="288" t="str">
        <f>IF(U2485&lt;&gt;"",U2485*PRINCIPAL!$C$204,"")</f>
        <v/>
      </c>
      <c r="V2486" s="288" t="str">
        <f>IF(V2485&lt;&gt;"",V2485*PRINCIPAL!$C$204,"")</f>
        <v/>
      </c>
      <c r="W2486" s="288" t="str">
        <f>IF(W2485&lt;&gt;"",W2485*PRINCIPAL!$C$204,"")</f>
        <v/>
      </c>
      <c r="X2486" s="288" t="str">
        <f>IF(X2485&lt;&gt;"",X2485*PRINCIPAL!$C$204,"")</f>
        <v/>
      </c>
      <c r="Y2486" s="288" t="str">
        <f>IF(Y2485&lt;&gt;"",Y2485*PRINCIPAL!$C$204,"")</f>
        <v/>
      </c>
      <c r="Z2486" s="288" t="str">
        <f>IF(Z2485&lt;&gt;"",Z2485*PRINCIPAL!$C$204,"")</f>
        <v/>
      </c>
      <c r="AA2486" s="288" t="str">
        <f>IF(AA2485&lt;&gt;"",AA2485*PRINCIPAL!$C$204,"")</f>
        <v/>
      </c>
      <c r="AB2486" s="288" t="str">
        <f>IF(AB2485&lt;&gt;"",AB2485*PRINCIPAL!$C$204,"")</f>
        <v/>
      </c>
      <c r="AC2486" s="288" t="str">
        <f>IF(AC2485&lt;&gt;"",AC2485*PRINCIPAL!$C$204,"")</f>
        <v/>
      </c>
      <c r="AD2486" s="288" t="str">
        <f>IF(AD2485&lt;&gt;"",AD2485*PRINCIPAL!$C$204,"")</f>
        <v/>
      </c>
      <c r="AE2486" s="288" t="str">
        <f>IF(AE2485&lt;&gt;"",AE2485*PRINCIPAL!$C$204,"")</f>
        <v/>
      </c>
      <c r="AF2486" s="288" t="str">
        <f>IF(AF2485&lt;&gt;"",AF2485*PRINCIPAL!$C$204,"")</f>
        <v/>
      </c>
      <c r="AG2486" s="288" t="str">
        <f>IF(AG2485&lt;&gt;"",AG2485*PRINCIPAL!$C$204,"")</f>
        <v/>
      </c>
      <c r="AH2486" s="288" t="str">
        <f>IF(AH2485&lt;&gt;"",AH2485*PRINCIPAL!$C$204,"")</f>
        <v/>
      </c>
      <c r="AI2486" s="288" t="str">
        <f>IF(AI2485&lt;&gt;"",AI2485*PRINCIPAL!$C$204,"")</f>
        <v/>
      </c>
      <c r="AJ2486" s="288" t="str">
        <f>IF(AJ2485&lt;&gt;"",AJ2485*PRINCIPAL!$C$204,"")</f>
        <v/>
      </c>
      <c r="AK2486" s="288" t="str">
        <f>IF(AK2485&lt;&gt;"",AK2485*PRINCIPAL!$C$204,"")</f>
        <v/>
      </c>
      <c r="AL2486" s="288" t="str">
        <f>IF(AL2485&lt;&gt;"",AL2485*PRINCIPAL!$C$204,"")</f>
        <v/>
      </c>
      <c r="AM2486" s="288" t="str">
        <f>IF(AM2485&lt;&gt;"",AM2485*PRINCIPAL!$C$204,"")</f>
        <v/>
      </c>
      <c r="AN2486" s="288" t="str">
        <f>IF(AN2485&lt;&gt;"",AN2485*PRINCIPAL!$C$204,"")</f>
        <v/>
      </c>
      <c r="AO2486" s="289" t="str">
        <f>IF(AO2485&lt;&gt;"",AO2485*PRINCIPAL!$C$204,"")</f>
        <v/>
      </c>
    </row>
  </sheetData>
  <mergeCells count="1746">
    <mergeCell ref="B5:C5"/>
    <mergeCell ref="E3:F4"/>
    <mergeCell ref="G3:G4"/>
    <mergeCell ref="C2477:C2486"/>
    <mergeCell ref="D2477:D2478"/>
    <mergeCell ref="D2479:D2480"/>
    <mergeCell ref="D2481:D2482"/>
    <mergeCell ref="D2483:D2484"/>
    <mergeCell ref="D2485:D2486"/>
    <mergeCell ref="F9:F10"/>
    <mergeCell ref="F133:F134"/>
    <mergeCell ref="F257:F258"/>
    <mergeCell ref="F382:F383"/>
    <mergeCell ref="F506:F507"/>
    <mergeCell ref="F630:F631"/>
    <mergeCell ref="F754:F755"/>
    <mergeCell ref="F878:F879"/>
    <mergeCell ref="F1002:F1003"/>
    <mergeCell ref="F1126:F1127"/>
    <mergeCell ref="F1250:F1251"/>
    <mergeCell ref="F1374:F1375"/>
    <mergeCell ref="F1498:F1499"/>
    <mergeCell ref="F1622:F1623"/>
    <mergeCell ref="F1746:F1747"/>
    <mergeCell ref="F1870:F1871"/>
    <mergeCell ref="F1994:F1995"/>
    <mergeCell ref="B2396:B2486"/>
    <mergeCell ref="C2396:D2396"/>
    <mergeCell ref="C2397:C2436"/>
    <mergeCell ref="D2397:D2400"/>
    <mergeCell ref="D2401:D2404"/>
    <mergeCell ref="D2405:D2408"/>
    <mergeCell ref="D2409:D2412"/>
    <mergeCell ref="D2413:D2416"/>
    <mergeCell ref="D2417:D2420"/>
    <mergeCell ref="D2421:D2424"/>
    <mergeCell ref="D2425:D2428"/>
    <mergeCell ref="D2429:D2432"/>
    <mergeCell ref="D2433:D2436"/>
    <mergeCell ref="C2437:C2476"/>
    <mergeCell ref="D2437:D2440"/>
    <mergeCell ref="D2441:D2444"/>
    <mergeCell ref="D2445:D2448"/>
    <mergeCell ref="D2449:D2452"/>
    <mergeCell ref="D2453:D2456"/>
    <mergeCell ref="D2457:D2460"/>
    <mergeCell ref="D2461:D2464"/>
    <mergeCell ref="D2465:D2468"/>
    <mergeCell ref="D2469:D2472"/>
    <mergeCell ref="D2473:D2476"/>
    <mergeCell ref="B2368:B2395"/>
    <mergeCell ref="C2368:C2373"/>
    <mergeCell ref="D2368:D2369"/>
    <mergeCell ref="D2370:D2371"/>
    <mergeCell ref="D2372:D2373"/>
    <mergeCell ref="C2374:C2379"/>
    <mergeCell ref="D2374:D2375"/>
    <mergeCell ref="D2376:D2377"/>
    <mergeCell ref="D2378:D2379"/>
    <mergeCell ref="C2380:C2385"/>
    <mergeCell ref="D2380:D2381"/>
    <mergeCell ref="D2382:D2383"/>
    <mergeCell ref="D2384:D2385"/>
    <mergeCell ref="C2386:C2395"/>
    <mergeCell ref="D2386:D2387"/>
    <mergeCell ref="D2388:D2389"/>
    <mergeCell ref="D2390:D2391"/>
    <mergeCell ref="D2392:D2393"/>
    <mergeCell ref="D2394:D2395"/>
    <mergeCell ref="AG2366:AG2367"/>
    <mergeCell ref="AH2366:AH2367"/>
    <mergeCell ref="AI2366:AI2367"/>
    <mergeCell ref="AJ2366:AJ2367"/>
    <mergeCell ref="AK2366:AK2367"/>
    <mergeCell ref="AL2366:AL2367"/>
    <mergeCell ref="AM2366:AM2367"/>
    <mergeCell ref="AN2366:AN2367"/>
    <mergeCell ref="AO2366:AO2367"/>
    <mergeCell ref="X2366:X2367"/>
    <mergeCell ref="Y2366:Y2367"/>
    <mergeCell ref="Z2366:Z2367"/>
    <mergeCell ref="AA2366:AA2367"/>
    <mergeCell ref="AB2366:AB2367"/>
    <mergeCell ref="AC2366:AC2367"/>
    <mergeCell ref="AD2366:AD2367"/>
    <mergeCell ref="AE2366:AE2367"/>
    <mergeCell ref="AF2366:AF2367"/>
    <mergeCell ref="O2366:O2367"/>
    <mergeCell ref="P2366:P2367"/>
    <mergeCell ref="Q2366:Q2367"/>
    <mergeCell ref="R2366:R2367"/>
    <mergeCell ref="S2366:S2367"/>
    <mergeCell ref="T2366:T2367"/>
    <mergeCell ref="U2366:U2367"/>
    <mergeCell ref="V2366:V2367"/>
    <mergeCell ref="W2366:W2367"/>
    <mergeCell ref="B2366:E2367"/>
    <mergeCell ref="G2366:G2367"/>
    <mergeCell ref="H2366:H2367"/>
    <mergeCell ref="I2366:I2367"/>
    <mergeCell ref="J2366:J2367"/>
    <mergeCell ref="K2366:K2367"/>
    <mergeCell ref="L2366:L2367"/>
    <mergeCell ref="M2366:M2367"/>
    <mergeCell ref="N2366:N2367"/>
    <mergeCell ref="F2366:F2367"/>
    <mergeCell ref="D2345:D2348"/>
    <mergeCell ref="D2349:D2352"/>
    <mergeCell ref="C2353:C2362"/>
    <mergeCell ref="D2353:D2354"/>
    <mergeCell ref="D2355:D2356"/>
    <mergeCell ref="D2357:D2358"/>
    <mergeCell ref="D2359:D2360"/>
    <mergeCell ref="D2361:D2362"/>
    <mergeCell ref="B2364:C2364"/>
    <mergeCell ref="D2268:D2269"/>
    <mergeCell ref="D2270:D2271"/>
    <mergeCell ref="B2272:B2362"/>
    <mergeCell ref="C2272:D2272"/>
    <mergeCell ref="C2273:C2312"/>
    <mergeCell ref="D2273:D2276"/>
    <mergeCell ref="D2277:D2280"/>
    <mergeCell ref="D2281:D2284"/>
    <mergeCell ref="D2285:D2288"/>
    <mergeCell ref="D2289:D2292"/>
    <mergeCell ref="D2293:D2296"/>
    <mergeCell ref="D2297:D2300"/>
    <mergeCell ref="D2301:D2304"/>
    <mergeCell ref="D2305:D2308"/>
    <mergeCell ref="D2309:D2312"/>
    <mergeCell ref="C2313:C2352"/>
    <mergeCell ref="D2313:D2316"/>
    <mergeCell ref="D2317:D2320"/>
    <mergeCell ref="D2321:D2324"/>
    <mergeCell ref="D2325:D2328"/>
    <mergeCell ref="D2329:D2332"/>
    <mergeCell ref="D2333:D2336"/>
    <mergeCell ref="D2337:D2340"/>
    <mergeCell ref="D2341:D2344"/>
    <mergeCell ref="AI2242:AI2243"/>
    <mergeCell ref="AJ2242:AJ2243"/>
    <mergeCell ref="AK2242:AK2243"/>
    <mergeCell ref="AL2242:AL2243"/>
    <mergeCell ref="AM2242:AM2243"/>
    <mergeCell ref="AN2242:AN2243"/>
    <mergeCell ref="AO2242:AO2243"/>
    <mergeCell ref="B2244:B2271"/>
    <mergeCell ref="C2244:C2249"/>
    <mergeCell ref="D2244:D2245"/>
    <mergeCell ref="D2246:D2247"/>
    <mergeCell ref="D2248:D2249"/>
    <mergeCell ref="C2250:C2255"/>
    <mergeCell ref="D2250:D2251"/>
    <mergeCell ref="D2252:D2253"/>
    <mergeCell ref="D2254:D2255"/>
    <mergeCell ref="C2256:C2261"/>
    <mergeCell ref="D2256:D2257"/>
    <mergeCell ref="D2258:D2259"/>
    <mergeCell ref="D2260:D2261"/>
    <mergeCell ref="C2262:C2271"/>
    <mergeCell ref="D2262:D2263"/>
    <mergeCell ref="D2264:D2265"/>
    <mergeCell ref="D2266:D2267"/>
    <mergeCell ref="Z2242:Z2243"/>
    <mergeCell ref="AA2242:AA2243"/>
    <mergeCell ref="AB2242:AB2243"/>
    <mergeCell ref="AC2242:AC2243"/>
    <mergeCell ref="AD2242:AD2243"/>
    <mergeCell ref="AE2242:AE2243"/>
    <mergeCell ref="AF2242:AF2243"/>
    <mergeCell ref="AG2242:AG2243"/>
    <mergeCell ref="AH2242:AH2243"/>
    <mergeCell ref="Q2242:Q2243"/>
    <mergeCell ref="R2242:R2243"/>
    <mergeCell ref="S2242:S2243"/>
    <mergeCell ref="T2242:T2243"/>
    <mergeCell ref="U2242:U2243"/>
    <mergeCell ref="V2242:V2243"/>
    <mergeCell ref="W2242:W2243"/>
    <mergeCell ref="X2242:X2243"/>
    <mergeCell ref="Y2242:Y2243"/>
    <mergeCell ref="H2242:H2243"/>
    <mergeCell ref="I2242:I2243"/>
    <mergeCell ref="J2242:J2243"/>
    <mergeCell ref="K2242:K2243"/>
    <mergeCell ref="L2242:L2243"/>
    <mergeCell ref="M2242:M2243"/>
    <mergeCell ref="N2242:N2243"/>
    <mergeCell ref="O2242:O2243"/>
    <mergeCell ref="P2242:P2243"/>
    <mergeCell ref="C2229:C2238"/>
    <mergeCell ref="D2229:D2230"/>
    <mergeCell ref="D2231:D2232"/>
    <mergeCell ref="D2233:D2234"/>
    <mergeCell ref="D2235:D2236"/>
    <mergeCell ref="D2237:D2238"/>
    <mergeCell ref="B2240:C2240"/>
    <mergeCell ref="B2242:E2243"/>
    <mergeCell ref="G2242:G2243"/>
    <mergeCell ref="F2242:F2243"/>
    <mergeCell ref="B2148:B2238"/>
    <mergeCell ref="C2148:D2148"/>
    <mergeCell ref="C2149:C2188"/>
    <mergeCell ref="D2149:D2152"/>
    <mergeCell ref="D2153:D2156"/>
    <mergeCell ref="D2157:D2160"/>
    <mergeCell ref="D2161:D2164"/>
    <mergeCell ref="D2165:D2168"/>
    <mergeCell ref="D2169:D2172"/>
    <mergeCell ref="D2173:D2176"/>
    <mergeCell ref="D2177:D2180"/>
    <mergeCell ref="D2181:D2184"/>
    <mergeCell ref="D2185:D2188"/>
    <mergeCell ref="C2189:C2228"/>
    <mergeCell ref="D2189:D2192"/>
    <mergeCell ref="D2193:D2196"/>
    <mergeCell ref="D2197:D2200"/>
    <mergeCell ref="D2201:D2204"/>
    <mergeCell ref="D2205:D2208"/>
    <mergeCell ref="D2209:D2212"/>
    <mergeCell ref="D2213:D2216"/>
    <mergeCell ref="D2217:D2220"/>
    <mergeCell ref="D2221:D2224"/>
    <mergeCell ref="D2225:D2228"/>
    <mergeCell ref="B2120:B2147"/>
    <mergeCell ref="C2120:C2125"/>
    <mergeCell ref="D2120:D2121"/>
    <mergeCell ref="D2122:D2123"/>
    <mergeCell ref="D2124:D2125"/>
    <mergeCell ref="C2126:C2131"/>
    <mergeCell ref="D2126:D2127"/>
    <mergeCell ref="D2128:D2129"/>
    <mergeCell ref="D2130:D2131"/>
    <mergeCell ref="C2132:C2137"/>
    <mergeCell ref="D2132:D2133"/>
    <mergeCell ref="D2134:D2135"/>
    <mergeCell ref="D2136:D2137"/>
    <mergeCell ref="C2138:C2147"/>
    <mergeCell ref="D2138:D2139"/>
    <mergeCell ref="D2140:D2141"/>
    <mergeCell ref="D2142:D2143"/>
    <mergeCell ref="D2144:D2145"/>
    <mergeCell ref="D2146:D2147"/>
    <mergeCell ref="AG2118:AG2119"/>
    <mergeCell ref="AH2118:AH2119"/>
    <mergeCell ref="AI2118:AI2119"/>
    <mergeCell ref="AJ2118:AJ2119"/>
    <mergeCell ref="AK2118:AK2119"/>
    <mergeCell ref="AL2118:AL2119"/>
    <mergeCell ref="AM2118:AM2119"/>
    <mergeCell ref="AN2118:AN2119"/>
    <mergeCell ref="AO2118:AO2119"/>
    <mergeCell ref="X2118:X2119"/>
    <mergeCell ref="Y2118:Y2119"/>
    <mergeCell ref="Z2118:Z2119"/>
    <mergeCell ref="AA2118:AA2119"/>
    <mergeCell ref="AB2118:AB2119"/>
    <mergeCell ref="AC2118:AC2119"/>
    <mergeCell ref="AD2118:AD2119"/>
    <mergeCell ref="AE2118:AE2119"/>
    <mergeCell ref="AF2118:AF2119"/>
    <mergeCell ref="O2118:O2119"/>
    <mergeCell ref="P2118:P2119"/>
    <mergeCell ref="Q2118:Q2119"/>
    <mergeCell ref="R2118:R2119"/>
    <mergeCell ref="S2118:S2119"/>
    <mergeCell ref="T2118:T2119"/>
    <mergeCell ref="U2118:U2119"/>
    <mergeCell ref="V2118:V2119"/>
    <mergeCell ref="W2118:W2119"/>
    <mergeCell ref="B2118:E2119"/>
    <mergeCell ref="G2118:G2119"/>
    <mergeCell ref="H2118:H2119"/>
    <mergeCell ref="I2118:I2119"/>
    <mergeCell ref="J2118:J2119"/>
    <mergeCell ref="K2118:K2119"/>
    <mergeCell ref="L2118:L2119"/>
    <mergeCell ref="M2118:M2119"/>
    <mergeCell ref="N2118:N2119"/>
    <mergeCell ref="F2118:F2119"/>
    <mergeCell ref="D2097:D2100"/>
    <mergeCell ref="D2101:D2104"/>
    <mergeCell ref="C2105:C2114"/>
    <mergeCell ref="D2105:D2106"/>
    <mergeCell ref="D2107:D2108"/>
    <mergeCell ref="D2109:D2110"/>
    <mergeCell ref="D2111:D2112"/>
    <mergeCell ref="D2113:D2114"/>
    <mergeCell ref="B2116:C2116"/>
    <mergeCell ref="D2020:D2021"/>
    <mergeCell ref="D2022:D2023"/>
    <mergeCell ref="B2024:B2114"/>
    <mergeCell ref="C2024:D2024"/>
    <mergeCell ref="C2025:C2064"/>
    <mergeCell ref="D2025:D2028"/>
    <mergeCell ref="D2029:D2032"/>
    <mergeCell ref="D2033:D2036"/>
    <mergeCell ref="D2037:D2040"/>
    <mergeCell ref="D2041:D2044"/>
    <mergeCell ref="D2045:D2048"/>
    <mergeCell ref="D2049:D2052"/>
    <mergeCell ref="D2053:D2056"/>
    <mergeCell ref="D2057:D2060"/>
    <mergeCell ref="D2061:D2064"/>
    <mergeCell ref="C2065:C2104"/>
    <mergeCell ref="D2065:D2068"/>
    <mergeCell ref="D2069:D2072"/>
    <mergeCell ref="D2073:D2076"/>
    <mergeCell ref="D2077:D2080"/>
    <mergeCell ref="D2081:D2084"/>
    <mergeCell ref="D2085:D2088"/>
    <mergeCell ref="D2089:D2092"/>
    <mergeCell ref="D2093:D2096"/>
    <mergeCell ref="AI1994:AI1995"/>
    <mergeCell ref="AJ1994:AJ1995"/>
    <mergeCell ref="AK1994:AK1995"/>
    <mergeCell ref="AL1994:AL1995"/>
    <mergeCell ref="AM1994:AM1995"/>
    <mergeCell ref="AN1994:AN1995"/>
    <mergeCell ref="AO1994:AO1995"/>
    <mergeCell ref="B1996:B2023"/>
    <mergeCell ref="C1996:C2001"/>
    <mergeCell ref="D1996:D1997"/>
    <mergeCell ref="D1998:D1999"/>
    <mergeCell ref="D2000:D2001"/>
    <mergeCell ref="C2002:C2007"/>
    <mergeCell ref="D2002:D2003"/>
    <mergeCell ref="D2004:D2005"/>
    <mergeCell ref="D2006:D2007"/>
    <mergeCell ref="C2008:C2013"/>
    <mergeCell ref="D2008:D2009"/>
    <mergeCell ref="D2010:D2011"/>
    <mergeCell ref="D2012:D2013"/>
    <mergeCell ref="C2014:C2023"/>
    <mergeCell ref="D2014:D2015"/>
    <mergeCell ref="D2016:D2017"/>
    <mergeCell ref="D2018:D2019"/>
    <mergeCell ref="Z1994:Z1995"/>
    <mergeCell ref="AA1994:AA1995"/>
    <mergeCell ref="AB1994:AB1995"/>
    <mergeCell ref="AC1994:AC1995"/>
    <mergeCell ref="AD1994:AD1995"/>
    <mergeCell ref="AE1994:AE1995"/>
    <mergeCell ref="AF1994:AF1995"/>
    <mergeCell ref="AG1994:AG1995"/>
    <mergeCell ref="AH1994:AH1995"/>
    <mergeCell ref="Q1994:Q1995"/>
    <mergeCell ref="R1994:R1995"/>
    <mergeCell ref="S1994:S1995"/>
    <mergeCell ref="T1994:T1995"/>
    <mergeCell ref="U1994:U1995"/>
    <mergeCell ref="V1994:V1995"/>
    <mergeCell ref="W1994:W1995"/>
    <mergeCell ref="X1994:X1995"/>
    <mergeCell ref="Y1994:Y1995"/>
    <mergeCell ref="H1994:H1995"/>
    <mergeCell ref="I1994:I1995"/>
    <mergeCell ref="J1994:J1995"/>
    <mergeCell ref="K1994:K1995"/>
    <mergeCell ref="L1994:L1995"/>
    <mergeCell ref="M1994:M1995"/>
    <mergeCell ref="N1994:N1995"/>
    <mergeCell ref="O1994:O1995"/>
    <mergeCell ref="P1994:P1995"/>
    <mergeCell ref="C1981:C1990"/>
    <mergeCell ref="D1981:D1982"/>
    <mergeCell ref="D1983:D1984"/>
    <mergeCell ref="D1985:D1986"/>
    <mergeCell ref="D1987:D1988"/>
    <mergeCell ref="D1989:D1990"/>
    <mergeCell ref="B1992:C1992"/>
    <mergeCell ref="B1994:E1995"/>
    <mergeCell ref="G1994:G1995"/>
    <mergeCell ref="B1900:B1990"/>
    <mergeCell ref="C1900:D1900"/>
    <mergeCell ref="C1901:C1940"/>
    <mergeCell ref="D1901:D1904"/>
    <mergeCell ref="D1905:D1908"/>
    <mergeCell ref="D1909:D1912"/>
    <mergeCell ref="D1913:D1916"/>
    <mergeCell ref="D1917:D1920"/>
    <mergeCell ref="D1921:D1924"/>
    <mergeCell ref="D1925:D1928"/>
    <mergeCell ref="D1929:D1932"/>
    <mergeCell ref="D1933:D1936"/>
    <mergeCell ref="D1937:D1940"/>
    <mergeCell ref="C1941:C1980"/>
    <mergeCell ref="D1941:D1944"/>
    <mergeCell ref="D1945:D1948"/>
    <mergeCell ref="D1949:D1952"/>
    <mergeCell ref="D1953:D1956"/>
    <mergeCell ref="D1957:D1960"/>
    <mergeCell ref="D1961:D1964"/>
    <mergeCell ref="D1965:D1968"/>
    <mergeCell ref="D1969:D1972"/>
    <mergeCell ref="D1973:D1976"/>
    <mergeCell ref="D1977:D1980"/>
    <mergeCell ref="B1872:B1899"/>
    <mergeCell ref="C1872:C1877"/>
    <mergeCell ref="D1872:D1873"/>
    <mergeCell ref="D1874:D1875"/>
    <mergeCell ref="D1876:D1877"/>
    <mergeCell ref="C1878:C1883"/>
    <mergeCell ref="D1878:D1879"/>
    <mergeCell ref="D1880:D1881"/>
    <mergeCell ref="D1882:D1883"/>
    <mergeCell ref="C1884:C1889"/>
    <mergeCell ref="D1884:D1885"/>
    <mergeCell ref="D1886:D1887"/>
    <mergeCell ref="D1888:D1889"/>
    <mergeCell ref="C1890:C1899"/>
    <mergeCell ref="D1890:D1891"/>
    <mergeCell ref="D1892:D1893"/>
    <mergeCell ref="D1894:D1895"/>
    <mergeCell ref="D1896:D1897"/>
    <mergeCell ref="D1898:D1899"/>
    <mergeCell ref="AG1870:AG1871"/>
    <mergeCell ref="AH1870:AH1871"/>
    <mergeCell ref="AI1870:AI1871"/>
    <mergeCell ref="AJ1870:AJ1871"/>
    <mergeCell ref="AK1870:AK1871"/>
    <mergeCell ref="AL1870:AL1871"/>
    <mergeCell ref="AM1870:AM1871"/>
    <mergeCell ref="AN1870:AN1871"/>
    <mergeCell ref="AO1870:AO1871"/>
    <mergeCell ref="X1870:X1871"/>
    <mergeCell ref="Y1870:Y1871"/>
    <mergeCell ref="Z1870:Z1871"/>
    <mergeCell ref="AA1870:AA1871"/>
    <mergeCell ref="AB1870:AB1871"/>
    <mergeCell ref="AC1870:AC1871"/>
    <mergeCell ref="AD1870:AD1871"/>
    <mergeCell ref="AE1870:AE1871"/>
    <mergeCell ref="AF1870:AF1871"/>
    <mergeCell ref="O1870:O1871"/>
    <mergeCell ref="P1870:P1871"/>
    <mergeCell ref="Q1870:Q1871"/>
    <mergeCell ref="R1870:R1871"/>
    <mergeCell ref="S1870:S1871"/>
    <mergeCell ref="T1870:T1871"/>
    <mergeCell ref="U1870:U1871"/>
    <mergeCell ref="V1870:V1871"/>
    <mergeCell ref="W1870:W1871"/>
    <mergeCell ref="B1870:E1871"/>
    <mergeCell ref="G1870:G1871"/>
    <mergeCell ref="H1870:H1871"/>
    <mergeCell ref="I1870:I1871"/>
    <mergeCell ref="J1870:J1871"/>
    <mergeCell ref="K1870:K1871"/>
    <mergeCell ref="L1870:L1871"/>
    <mergeCell ref="M1870:M1871"/>
    <mergeCell ref="N1870:N1871"/>
    <mergeCell ref="D1849:D1852"/>
    <mergeCell ref="D1853:D1856"/>
    <mergeCell ref="C1857:C1866"/>
    <mergeCell ref="D1857:D1858"/>
    <mergeCell ref="D1859:D1860"/>
    <mergeCell ref="D1861:D1862"/>
    <mergeCell ref="D1863:D1864"/>
    <mergeCell ref="D1865:D1866"/>
    <mergeCell ref="B1868:C1868"/>
    <mergeCell ref="D1772:D1773"/>
    <mergeCell ref="D1774:D1775"/>
    <mergeCell ref="B1776:B1866"/>
    <mergeCell ref="C1776:D1776"/>
    <mergeCell ref="C1777:C1816"/>
    <mergeCell ref="D1777:D1780"/>
    <mergeCell ref="D1781:D1784"/>
    <mergeCell ref="D1785:D1788"/>
    <mergeCell ref="D1789:D1792"/>
    <mergeCell ref="D1793:D1796"/>
    <mergeCell ref="D1797:D1800"/>
    <mergeCell ref="D1801:D1804"/>
    <mergeCell ref="D1805:D1808"/>
    <mergeCell ref="D1809:D1812"/>
    <mergeCell ref="D1813:D1816"/>
    <mergeCell ref="C1817:C1856"/>
    <mergeCell ref="D1817:D1820"/>
    <mergeCell ref="D1821:D1824"/>
    <mergeCell ref="D1825:D1828"/>
    <mergeCell ref="D1829:D1832"/>
    <mergeCell ref="D1833:D1836"/>
    <mergeCell ref="D1837:D1840"/>
    <mergeCell ref="D1841:D1844"/>
    <mergeCell ref="D1845:D1848"/>
    <mergeCell ref="AI1746:AI1747"/>
    <mergeCell ref="AJ1746:AJ1747"/>
    <mergeCell ref="AK1746:AK1747"/>
    <mergeCell ref="AL1746:AL1747"/>
    <mergeCell ref="AM1746:AM1747"/>
    <mergeCell ref="AN1746:AN1747"/>
    <mergeCell ref="AO1746:AO1747"/>
    <mergeCell ref="B1748:B1775"/>
    <mergeCell ref="C1748:C1753"/>
    <mergeCell ref="D1748:D1749"/>
    <mergeCell ref="D1750:D1751"/>
    <mergeCell ref="D1752:D1753"/>
    <mergeCell ref="C1754:C1759"/>
    <mergeCell ref="D1754:D1755"/>
    <mergeCell ref="D1756:D1757"/>
    <mergeCell ref="D1758:D1759"/>
    <mergeCell ref="C1760:C1765"/>
    <mergeCell ref="D1760:D1761"/>
    <mergeCell ref="D1762:D1763"/>
    <mergeCell ref="D1764:D1765"/>
    <mergeCell ref="C1766:C1775"/>
    <mergeCell ref="D1766:D1767"/>
    <mergeCell ref="D1768:D1769"/>
    <mergeCell ref="D1770:D1771"/>
    <mergeCell ref="Z1746:Z1747"/>
    <mergeCell ref="AA1746:AA1747"/>
    <mergeCell ref="AB1746:AB1747"/>
    <mergeCell ref="AC1746:AC1747"/>
    <mergeCell ref="AD1746:AD1747"/>
    <mergeCell ref="AE1746:AE1747"/>
    <mergeCell ref="AF1746:AF1747"/>
    <mergeCell ref="AG1746:AG1747"/>
    <mergeCell ref="AH1746:AH1747"/>
    <mergeCell ref="Q1746:Q1747"/>
    <mergeCell ref="R1746:R1747"/>
    <mergeCell ref="S1746:S1747"/>
    <mergeCell ref="T1746:T1747"/>
    <mergeCell ref="U1746:U1747"/>
    <mergeCell ref="V1746:V1747"/>
    <mergeCell ref="W1746:W1747"/>
    <mergeCell ref="X1746:X1747"/>
    <mergeCell ref="Y1746:Y1747"/>
    <mergeCell ref="H1746:H1747"/>
    <mergeCell ref="I1746:I1747"/>
    <mergeCell ref="J1746:J1747"/>
    <mergeCell ref="K1746:K1747"/>
    <mergeCell ref="L1746:L1747"/>
    <mergeCell ref="M1746:M1747"/>
    <mergeCell ref="N1746:N1747"/>
    <mergeCell ref="O1746:O1747"/>
    <mergeCell ref="P1746:P1747"/>
    <mergeCell ref="C1733:C1742"/>
    <mergeCell ref="D1733:D1734"/>
    <mergeCell ref="D1735:D1736"/>
    <mergeCell ref="D1737:D1738"/>
    <mergeCell ref="D1739:D1740"/>
    <mergeCell ref="D1741:D1742"/>
    <mergeCell ref="B1744:C1744"/>
    <mergeCell ref="B1746:E1747"/>
    <mergeCell ref="G1746:G1747"/>
    <mergeCell ref="B1652:B1742"/>
    <mergeCell ref="C1652:D1652"/>
    <mergeCell ref="C1653:C1692"/>
    <mergeCell ref="D1653:D1656"/>
    <mergeCell ref="D1657:D1660"/>
    <mergeCell ref="D1661:D1664"/>
    <mergeCell ref="D1665:D1668"/>
    <mergeCell ref="D1669:D1672"/>
    <mergeCell ref="D1673:D1676"/>
    <mergeCell ref="D1677:D1680"/>
    <mergeCell ref="D1681:D1684"/>
    <mergeCell ref="D1685:D1688"/>
    <mergeCell ref="D1689:D1692"/>
    <mergeCell ref="C1693:C1732"/>
    <mergeCell ref="D1693:D1696"/>
    <mergeCell ref="D1697:D1700"/>
    <mergeCell ref="D1701:D1704"/>
    <mergeCell ref="D1705:D1708"/>
    <mergeCell ref="D1709:D1712"/>
    <mergeCell ref="D1713:D1716"/>
    <mergeCell ref="D1717:D1720"/>
    <mergeCell ref="D1721:D1724"/>
    <mergeCell ref="D1725:D1728"/>
    <mergeCell ref="D1729:D1732"/>
    <mergeCell ref="B1624:B1651"/>
    <mergeCell ref="C1624:C1629"/>
    <mergeCell ref="D1624:D1625"/>
    <mergeCell ref="D1626:D1627"/>
    <mergeCell ref="D1628:D1629"/>
    <mergeCell ref="C1630:C1635"/>
    <mergeCell ref="D1630:D1631"/>
    <mergeCell ref="D1632:D1633"/>
    <mergeCell ref="D1634:D1635"/>
    <mergeCell ref="C1636:C1641"/>
    <mergeCell ref="D1636:D1637"/>
    <mergeCell ref="D1638:D1639"/>
    <mergeCell ref="D1640:D1641"/>
    <mergeCell ref="C1642:C1651"/>
    <mergeCell ref="D1642:D1643"/>
    <mergeCell ref="D1644:D1645"/>
    <mergeCell ref="D1646:D1647"/>
    <mergeCell ref="D1648:D1649"/>
    <mergeCell ref="D1650:D1651"/>
    <mergeCell ref="AG1622:AG1623"/>
    <mergeCell ref="AH1622:AH1623"/>
    <mergeCell ref="AI1622:AI1623"/>
    <mergeCell ref="AJ1622:AJ1623"/>
    <mergeCell ref="AK1622:AK1623"/>
    <mergeCell ref="AL1622:AL1623"/>
    <mergeCell ref="AM1622:AM1623"/>
    <mergeCell ref="AN1622:AN1623"/>
    <mergeCell ref="AO1622:AO1623"/>
    <mergeCell ref="X1622:X1623"/>
    <mergeCell ref="Y1622:Y1623"/>
    <mergeCell ref="Z1622:Z1623"/>
    <mergeCell ref="AA1622:AA1623"/>
    <mergeCell ref="AB1622:AB1623"/>
    <mergeCell ref="AC1622:AC1623"/>
    <mergeCell ref="AD1622:AD1623"/>
    <mergeCell ref="AE1622:AE1623"/>
    <mergeCell ref="AF1622:AF1623"/>
    <mergeCell ref="O1622:O1623"/>
    <mergeCell ref="P1622:P1623"/>
    <mergeCell ref="Q1622:Q1623"/>
    <mergeCell ref="R1622:R1623"/>
    <mergeCell ref="S1622:S1623"/>
    <mergeCell ref="T1622:T1623"/>
    <mergeCell ref="U1622:U1623"/>
    <mergeCell ref="V1622:V1623"/>
    <mergeCell ref="W1622:W1623"/>
    <mergeCell ref="B1622:E1623"/>
    <mergeCell ref="G1622:G1623"/>
    <mergeCell ref="H1622:H1623"/>
    <mergeCell ref="I1622:I1623"/>
    <mergeCell ref="J1622:J1623"/>
    <mergeCell ref="K1622:K1623"/>
    <mergeCell ref="L1622:L1623"/>
    <mergeCell ref="M1622:M1623"/>
    <mergeCell ref="N1622:N1623"/>
    <mergeCell ref="D1601:D1604"/>
    <mergeCell ref="D1605:D1608"/>
    <mergeCell ref="C1609:C1618"/>
    <mergeCell ref="D1609:D1610"/>
    <mergeCell ref="D1611:D1612"/>
    <mergeCell ref="D1613:D1614"/>
    <mergeCell ref="D1615:D1616"/>
    <mergeCell ref="D1617:D1618"/>
    <mergeCell ref="B1620:C1620"/>
    <mergeCell ref="D1524:D1525"/>
    <mergeCell ref="D1526:D1527"/>
    <mergeCell ref="B1528:B1618"/>
    <mergeCell ref="C1528:D1528"/>
    <mergeCell ref="C1529:C1568"/>
    <mergeCell ref="D1529:D1532"/>
    <mergeCell ref="D1533:D1536"/>
    <mergeCell ref="D1537:D1540"/>
    <mergeCell ref="D1541:D1544"/>
    <mergeCell ref="D1545:D1548"/>
    <mergeCell ref="D1549:D1552"/>
    <mergeCell ref="D1553:D1556"/>
    <mergeCell ref="D1557:D1560"/>
    <mergeCell ref="D1561:D1564"/>
    <mergeCell ref="D1565:D1568"/>
    <mergeCell ref="C1569:C1608"/>
    <mergeCell ref="D1569:D1572"/>
    <mergeCell ref="D1573:D1576"/>
    <mergeCell ref="D1577:D1580"/>
    <mergeCell ref="D1581:D1584"/>
    <mergeCell ref="D1585:D1588"/>
    <mergeCell ref="D1589:D1592"/>
    <mergeCell ref="D1593:D1596"/>
    <mergeCell ref="D1597:D1600"/>
    <mergeCell ref="AI1498:AI1499"/>
    <mergeCell ref="AJ1498:AJ1499"/>
    <mergeCell ref="AK1498:AK1499"/>
    <mergeCell ref="AL1498:AL1499"/>
    <mergeCell ref="AM1498:AM1499"/>
    <mergeCell ref="AN1498:AN1499"/>
    <mergeCell ref="AO1498:AO1499"/>
    <mergeCell ref="B1500:B1527"/>
    <mergeCell ref="C1500:C1505"/>
    <mergeCell ref="D1500:D1501"/>
    <mergeCell ref="D1502:D1503"/>
    <mergeCell ref="D1504:D1505"/>
    <mergeCell ref="C1506:C1511"/>
    <mergeCell ref="D1506:D1507"/>
    <mergeCell ref="D1508:D1509"/>
    <mergeCell ref="D1510:D1511"/>
    <mergeCell ref="C1512:C1517"/>
    <mergeCell ref="D1512:D1513"/>
    <mergeCell ref="D1514:D1515"/>
    <mergeCell ref="D1516:D1517"/>
    <mergeCell ref="C1518:C1527"/>
    <mergeCell ref="D1518:D1519"/>
    <mergeCell ref="D1520:D1521"/>
    <mergeCell ref="D1522:D1523"/>
    <mergeCell ref="Z1498:Z1499"/>
    <mergeCell ref="AA1498:AA1499"/>
    <mergeCell ref="AB1498:AB1499"/>
    <mergeCell ref="AC1498:AC1499"/>
    <mergeCell ref="AD1498:AD1499"/>
    <mergeCell ref="AE1498:AE1499"/>
    <mergeCell ref="AF1498:AF1499"/>
    <mergeCell ref="AG1498:AG1499"/>
    <mergeCell ref="AH1498:AH1499"/>
    <mergeCell ref="Q1498:Q1499"/>
    <mergeCell ref="R1498:R1499"/>
    <mergeCell ref="S1498:S1499"/>
    <mergeCell ref="T1498:T1499"/>
    <mergeCell ref="U1498:U1499"/>
    <mergeCell ref="V1498:V1499"/>
    <mergeCell ref="W1498:W1499"/>
    <mergeCell ref="X1498:X1499"/>
    <mergeCell ref="Y1498:Y1499"/>
    <mergeCell ref="H1498:H1499"/>
    <mergeCell ref="I1498:I1499"/>
    <mergeCell ref="J1498:J1499"/>
    <mergeCell ref="K1498:K1499"/>
    <mergeCell ref="L1498:L1499"/>
    <mergeCell ref="M1498:M1499"/>
    <mergeCell ref="N1498:N1499"/>
    <mergeCell ref="O1498:O1499"/>
    <mergeCell ref="P1498:P1499"/>
    <mergeCell ref="C1485:C1494"/>
    <mergeCell ref="D1485:D1486"/>
    <mergeCell ref="D1487:D1488"/>
    <mergeCell ref="D1489:D1490"/>
    <mergeCell ref="D1491:D1492"/>
    <mergeCell ref="D1493:D1494"/>
    <mergeCell ref="B1496:C1496"/>
    <mergeCell ref="B1498:E1499"/>
    <mergeCell ref="G1498:G1499"/>
    <mergeCell ref="B1404:B1494"/>
    <mergeCell ref="C1404:D1404"/>
    <mergeCell ref="C1405:C1444"/>
    <mergeCell ref="D1405:D1408"/>
    <mergeCell ref="D1409:D1412"/>
    <mergeCell ref="D1413:D1416"/>
    <mergeCell ref="D1417:D1420"/>
    <mergeCell ref="D1421:D1424"/>
    <mergeCell ref="D1425:D1428"/>
    <mergeCell ref="D1429:D1432"/>
    <mergeCell ref="D1433:D1436"/>
    <mergeCell ref="D1437:D1440"/>
    <mergeCell ref="D1441:D1444"/>
    <mergeCell ref="C1445:C1484"/>
    <mergeCell ref="D1445:D1448"/>
    <mergeCell ref="D1449:D1452"/>
    <mergeCell ref="D1453:D1456"/>
    <mergeCell ref="D1457:D1460"/>
    <mergeCell ref="D1461:D1464"/>
    <mergeCell ref="D1465:D1468"/>
    <mergeCell ref="D1469:D1472"/>
    <mergeCell ref="D1473:D1476"/>
    <mergeCell ref="D1477:D1480"/>
    <mergeCell ref="D1481:D1484"/>
    <mergeCell ref="B1376:B1403"/>
    <mergeCell ref="C1376:C1381"/>
    <mergeCell ref="D1376:D1377"/>
    <mergeCell ref="D1378:D1379"/>
    <mergeCell ref="D1380:D1381"/>
    <mergeCell ref="C1382:C1387"/>
    <mergeCell ref="D1382:D1383"/>
    <mergeCell ref="D1384:D1385"/>
    <mergeCell ref="D1386:D1387"/>
    <mergeCell ref="C1388:C1393"/>
    <mergeCell ref="D1388:D1389"/>
    <mergeCell ref="D1390:D1391"/>
    <mergeCell ref="D1392:D1393"/>
    <mergeCell ref="C1394:C1403"/>
    <mergeCell ref="D1394:D1395"/>
    <mergeCell ref="D1396:D1397"/>
    <mergeCell ref="D1398:D1399"/>
    <mergeCell ref="D1400:D1401"/>
    <mergeCell ref="D1402:D1403"/>
    <mergeCell ref="AG1374:AG1375"/>
    <mergeCell ref="AH1374:AH1375"/>
    <mergeCell ref="AI1374:AI1375"/>
    <mergeCell ref="AJ1374:AJ1375"/>
    <mergeCell ref="AK1374:AK1375"/>
    <mergeCell ref="AL1374:AL1375"/>
    <mergeCell ref="AM1374:AM1375"/>
    <mergeCell ref="AN1374:AN1375"/>
    <mergeCell ref="AO1374:AO1375"/>
    <mergeCell ref="X1374:X1375"/>
    <mergeCell ref="Y1374:Y1375"/>
    <mergeCell ref="Z1374:Z1375"/>
    <mergeCell ref="AA1374:AA1375"/>
    <mergeCell ref="AB1374:AB1375"/>
    <mergeCell ref="AC1374:AC1375"/>
    <mergeCell ref="AD1374:AD1375"/>
    <mergeCell ref="AE1374:AE1375"/>
    <mergeCell ref="AF1374:AF1375"/>
    <mergeCell ref="O1374:O1375"/>
    <mergeCell ref="P1374:P1375"/>
    <mergeCell ref="Q1374:Q1375"/>
    <mergeCell ref="R1374:R1375"/>
    <mergeCell ref="S1374:S1375"/>
    <mergeCell ref="T1374:T1375"/>
    <mergeCell ref="U1374:U1375"/>
    <mergeCell ref="V1374:V1375"/>
    <mergeCell ref="W1374:W1375"/>
    <mergeCell ref="B1374:E1375"/>
    <mergeCell ref="G1374:G1375"/>
    <mergeCell ref="H1374:H1375"/>
    <mergeCell ref="I1374:I1375"/>
    <mergeCell ref="J1374:J1375"/>
    <mergeCell ref="K1374:K1375"/>
    <mergeCell ref="L1374:L1375"/>
    <mergeCell ref="M1374:M1375"/>
    <mergeCell ref="N1374:N1375"/>
    <mergeCell ref="D1353:D1356"/>
    <mergeCell ref="D1357:D1360"/>
    <mergeCell ref="C1361:C1370"/>
    <mergeCell ref="D1361:D1362"/>
    <mergeCell ref="D1363:D1364"/>
    <mergeCell ref="D1365:D1366"/>
    <mergeCell ref="D1367:D1368"/>
    <mergeCell ref="D1369:D1370"/>
    <mergeCell ref="B1372:C1372"/>
    <mergeCell ref="D1276:D1277"/>
    <mergeCell ref="D1278:D1279"/>
    <mergeCell ref="B1280:B1370"/>
    <mergeCell ref="C1280:D1280"/>
    <mergeCell ref="C1281:C1320"/>
    <mergeCell ref="D1281:D1284"/>
    <mergeCell ref="D1285:D1288"/>
    <mergeCell ref="D1289:D1292"/>
    <mergeCell ref="D1293:D1296"/>
    <mergeCell ref="D1297:D1300"/>
    <mergeCell ref="D1301:D1304"/>
    <mergeCell ref="D1305:D1308"/>
    <mergeCell ref="D1309:D1312"/>
    <mergeCell ref="D1313:D1316"/>
    <mergeCell ref="D1317:D1320"/>
    <mergeCell ref="C1321:C1360"/>
    <mergeCell ref="D1321:D1324"/>
    <mergeCell ref="D1325:D1328"/>
    <mergeCell ref="D1329:D1332"/>
    <mergeCell ref="D1333:D1336"/>
    <mergeCell ref="D1337:D1340"/>
    <mergeCell ref="D1341:D1344"/>
    <mergeCell ref="D1345:D1348"/>
    <mergeCell ref="D1349:D1352"/>
    <mergeCell ref="AI1250:AI1251"/>
    <mergeCell ref="AJ1250:AJ1251"/>
    <mergeCell ref="AK1250:AK1251"/>
    <mergeCell ref="AL1250:AL1251"/>
    <mergeCell ref="AM1250:AM1251"/>
    <mergeCell ref="AN1250:AN1251"/>
    <mergeCell ref="AO1250:AO1251"/>
    <mergeCell ref="B1252:B1279"/>
    <mergeCell ref="C1252:C1257"/>
    <mergeCell ref="D1252:D1253"/>
    <mergeCell ref="D1254:D1255"/>
    <mergeCell ref="D1256:D1257"/>
    <mergeCell ref="C1258:C1263"/>
    <mergeCell ref="D1258:D1259"/>
    <mergeCell ref="D1260:D1261"/>
    <mergeCell ref="D1262:D1263"/>
    <mergeCell ref="C1264:C1269"/>
    <mergeCell ref="D1264:D1265"/>
    <mergeCell ref="D1266:D1267"/>
    <mergeCell ref="D1268:D1269"/>
    <mergeCell ref="C1270:C1279"/>
    <mergeCell ref="D1270:D1271"/>
    <mergeCell ref="D1272:D1273"/>
    <mergeCell ref="D1274:D1275"/>
    <mergeCell ref="Z1250:Z1251"/>
    <mergeCell ref="AA1250:AA1251"/>
    <mergeCell ref="AB1250:AB1251"/>
    <mergeCell ref="AC1250:AC1251"/>
    <mergeCell ref="AD1250:AD1251"/>
    <mergeCell ref="AE1250:AE1251"/>
    <mergeCell ref="AF1250:AF1251"/>
    <mergeCell ref="AG1250:AG1251"/>
    <mergeCell ref="AH1250:AH1251"/>
    <mergeCell ref="Q1250:Q1251"/>
    <mergeCell ref="R1250:R1251"/>
    <mergeCell ref="S1250:S1251"/>
    <mergeCell ref="T1250:T1251"/>
    <mergeCell ref="U1250:U1251"/>
    <mergeCell ref="V1250:V1251"/>
    <mergeCell ref="W1250:W1251"/>
    <mergeCell ref="X1250:X1251"/>
    <mergeCell ref="Y1250:Y1251"/>
    <mergeCell ref="H1250:H1251"/>
    <mergeCell ref="I1250:I1251"/>
    <mergeCell ref="J1250:J1251"/>
    <mergeCell ref="K1250:K1251"/>
    <mergeCell ref="L1250:L1251"/>
    <mergeCell ref="M1250:M1251"/>
    <mergeCell ref="N1250:N1251"/>
    <mergeCell ref="O1250:O1251"/>
    <mergeCell ref="P1250:P1251"/>
    <mergeCell ref="C1237:C1246"/>
    <mergeCell ref="D1237:D1238"/>
    <mergeCell ref="D1239:D1240"/>
    <mergeCell ref="D1241:D1242"/>
    <mergeCell ref="D1243:D1244"/>
    <mergeCell ref="D1245:D1246"/>
    <mergeCell ref="B1248:C1248"/>
    <mergeCell ref="B1250:E1251"/>
    <mergeCell ref="G1250:G1251"/>
    <mergeCell ref="B1156:B1246"/>
    <mergeCell ref="C1156:D1156"/>
    <mergeCell ref="C1157:C1196"/>
    <mergeCell ref="D1157:D1160"/>
    <mergeCell ref="D1161:D1164"/>
    <mergeCell ref="D1165:D1168"/>
    <mergeCell ref="D1169:D1172"/>
    <mergeCell ref="D1173:D1176"/>
    <mergeCell ref="D1177:D1180"/>
    <mergeCell ref="D1181:D1184"/>
    <mergeCell ref="D1185:D1188"/>
    <mergeCell ref="D1189:D1192"/>
    <mergeCell ref="D1193:D1196"/>
    <mergeCell ref="C1197:C1236"/>
    <mergeCell ref="D1197:D1200"/>
    <mergeCell ref="D1201:D1204"/>
    <mergeCell ref="D1205:D1208"/>
    <mergeCell ref="D1209:D1212"/>
    <mergeCell ref="D1213:D1216"/>
    <mergeCell ref="D1217:D1220"/>
    <mergeCell ref="D1221:D1224"/>
    <mergeCell ref="D1225:D1228"/>
    <mergeCell ref="D1229:D1232"/>
    <mergeCell ref="D1233:D1236"/>
    <mergeCell ref="B1128:B1155"/>
    <mergeCell ref="C1128:C1133"/>
    <mergeCell ref="D1128:D1129"/>
    <mergeCell ref="D1130:D1131"/>
    <mergeCell ref="D1132:D1133"/>
    <mergeCell ref="C1134:C1139"/>
    <mergeCell ref="D1134:D1135"/>
    <mergeCell ref="D1136:D1137"/>
    <mergeCell ref="D1138:D1139"/>
    <mergeCell ref="C1140:C1145"/>
    <mergeCell ref="D1140:D1141"/>
    <mergeCell ref="D1142:D1143"/>
    <mergeCell ref="D1144:D1145"/>
    <mergeCell ref="C1146:C1155"/>
    <mergeCell ref="D1146:D1147"/>
    <mergeCell ref="D1148:D1149"/>
    <mergeCell ref="D1150:D1151"/>
    <mergeCell ref="D1152:D1153"/>
    <mergeCell ref="D1154:D1155"/>
    <mergeCell ref="AG1126:AG1127"/>
    <mergeCell ref="AH1126:AH1127"/>
    <mergeCell ref="AI1126:AI1127"/>
    <mergeCell ref="AJ1126:AJ1127"/>
    <mergeCell ref="AK1126:AK1127"/>
    <mergeCell ref="AL1126:AL1127"/>
    <mergeCell ref="AM1126:AM1127"/>
    <mergeCell ref="AN1126:AN1127"/>
    <mergeCell ref="AO1126:AO1127"/>
    <mergeCell ref="X1126:X1127"/>
    <mergeCell ref="Y1126:Y1127"/>
    <mergeCell ref="Z1126:Z1127"/>
    <mergeCell ref="AA1126:AA1127"/>
    <mergeCell ref="AB1126:AB1127"/>
    <mergeCell ref="AC1126:AC1127"/>
    <mergeCell ref="AD1126:AD1127"/>
    <mergeCell ref="AE1126:AE1127"/>
    <mergeCell ref="AF1126:AF1127"/>
    <mergeCell ref="O1126:O1127"/>
    <mergeCell ref="P1126:P1127"/>
    <mergeCell ref="Q1126:Q1127"/>
    <mergeCell ref="R1126:R1127"/>
    <mergeCell ref="S1126:S1127"/>
    <mergeCell ref="T1126:T1127"/>
    <mergeCell ref="U1126:U1127"/>
    <mergeCell ref="V1126:V1127"/>
    <mergeCell ref="W1126:W1127"/>
    <mergeCell ref="B1126:E1127"/>
    <mergeCell ref="G1126:G1127"/>
    <mergeCell ref="H1126:H1127"/>
    <mergeCell ref="I1126:I1127"/>
    <mergeCell ref="J1126:J1127"/>
    <mergeCell ref="K1126:K1127"/>
    <mergeCell ref="L1126:L1127"/>
    <mergeCell ref="M1126:M1127"/>
    <mergeCell ref="N1126:N1127"/>
    <mergeCell ref="D1105:D1108"/>
    <mergeCell ref="D1109:D1112"/>
    <mergeCell ref="C1113:C1122"/>
    <mergeCell ref="D1113:D1114"/>
    <mergeCell ref="D1115:D1116"/>
    <mergeCell ref="D1117:D1118"/>
    <mergeCell ref="D1119:D1120"/>
    <mergeCell ref="D1121:D1122"/>
    <mergeCell ref="B1124:C1124"/>
    <mergeCell ref="D1028:D1029"/>
    <mergeCell ref="D1030:D1031"/>
    <mergeCell ref="B1032:B1122"/>
    <mergeCell ref="C1032:D1032"/>
    <mergeCell ref="C1033:C1072"/>
    <mergeCell ref="D1033:D1036"/>
    <mergeCell ref="D1037:D1040"/>
    <mergeCell ref="D1041:D1044"/>
    <mergeCell ref="D1045:D1048"/>
    <mergeCell ref="D1049:D1052"/>
    <mergeCell ref="D1053:D1056"/>
    <mergeCell ref="D1057:D1060"/>
    <mergeCell ref="D1061:D1064"/>
    <mergeCell ref="D1065:D1068"/>
    <mergeCell ref="D1069:D1072"/>
    <mergeCell ref="C1073:C1112"/>
    <mergeCell ref="D1073:D1076"/>
    <mergeCell ref="D1077:D1080"/>
    <mergeCell ref="D1081:D1084"/>
    <mergeCell ref="D1085:D1088"/>
    <mergeCell ref="D1089:D1092"/>
    <mergeCell ref="D1093:D1096"/>
    <mergeCell ref="D1097:D1100"/>
    <mergeCell ref="D1101:D1104"/>
    <mergeCell ref="AI1002:AI1003"/>
    <mergeCell ref="AJ1002:AJ1003"/>
    <mergeCell ref="AK1002:AK1003"/>
    <mergeCell ref="AL1002:AL1003"/>
    <mergeCell ref="AM1002:AM1003"/>
    <mergeCell ref="AN1002:AN1003"/>
    <mergeCell ref="AO1002:AO1003"/>
    <mergeCell ref="B1004:B1031"/>
    <mergeCell ref="C1004:C1009"/>
    <mergeCell ref="D1004:D1005"/>
    <mergeCell ref="D1006:D1007"/>
    <mergeCell ref="D1008:D1009"/>
    <mergeCell ref="C1010:C1015"/>
    <mergeCell ref="D1010:D1011"/>
    <mergeCell ref="D1012:D1013"/>
    <mergeCell ref="D1014:D1015"/>
    <mergeCell ref="C1016:C1021"/>
    <mergeCell ref="D1016:D1017"/>
    <mergeCell ref="D1018:D1019"/>
    <mergeCell ref="D1020:D1021"/>
    <mergeCell ref="C1022:C1031"/>
    <mergeCell ref="D1022:D1023"/>
    <mergeCell ref="D1024:D1025"/>
    <mergeCell ref="D1026:D1027"/>
    <mergeCell ref="Z1002:Z1003"/>
    <mergeCell ref="AA1002:AA1003"/>
    <mergeCell ref="AB1002:AB1003"/>
    <mergeCell ref="AC1002:AC1003"/>
    <mergeCell ref="AD1002:AD1003"/>
    <mergeCell ref="AE1002:AE1003"/>
    <mergeCell ref="AF1002:AF1003"/>
    <mergeCell ref="AG1002:AG1003"/>
    <mergeCell ref="AH1002:AH1003"/>
    <mergeCell ref="Q1002:Q1003"/>
    <mergeCell ref="R1002:R1003"/>
    <mergeCell ref="S1002:S1003"/>
    <mergeCell ref="T1002:T1003"/>
    <mergeCell ref="U1002:U1003"/>
    <mergeCell ref="V1002:V1003"/>
    <mergeCell ref="W1002:W1003"/>
    <mergeCell ref="X1002:X1003"/>
    <mergeCell ref="Y1002:Y1003"/>
    <mergeCell ref="H1002:H1003"/>
    <mergeCell ref="I1002:I1003"/>
    <mergeCell ref="J1002:J1003"/>
    <mergeCell ref="K1002:K1003"/>
    <mergeCell ref="L1002:L1003"/>
    <mergeCell ref="M1002:M1003"/>
    <mergeCell ref="N1002:N1003"/>
    <mergeCell ref="O1002:O1003"/>
    <mergeCell ref="P1002:P1003"/>
    <mergeCell ref="C989:C998"/>
    <mergeCell ref="D989:D990"/>
    <mergeCell ref="D991:D992"/>
    <mergeCell ref="D993:D994"/>
    <mergeCell ref="D995:D996"/>
    <mergeCell ref="D997:D998"/>
    <mergeCell ref="B1000:C1000"/>
    <mergeCell ref="B1002:E1003"/>
    <mergeCell ref="G1002:G1003"/>
    <mergeCell ref="B908:B998"/>
    <mergeCell ref="C908:D908"/>
    <mergeCell ref="C909:C948"/>
    <mergeCell ref="D909:D912"/>
    <mergeCell ref="D913:D916"/>
    <mergeCell ref="D917:D920"/>
    <mergeCell ref="D921:D924"/>
    <mergeCell ref="D925:D928"/>
    <mergeCell ref="D929:D932"/>
    <mergeCell ref="D933:D936"/>
    <mergeCell ref="D937:D940"/>
    <mergeCell ref="D941:D944"/>
    <mergeCell ref="D945:D948"/>
    <mergeCell ref="C949:C988"/>
    <mergeCell ref="D949:D952"/>
    <mergeCell ref="D953:D956"/>
    <mergeCell ref="D957:D960"/>
    <mergeCell ref="D961:D964"/>
    <mergeCell ref="D965:D968"/>
    <mergeCell ref="D969:D972"/>
    <mergeCell ref="D973:D976"/>
    <mergeCell ref="D977:D980"/>
    <mergeCell ref="D981:D984"/>
    <mergeCell ref="D985:D988"/>
    <mergeCell ref="B880:B907"/>
    <mergeCell ref="C880:C885"/>
    <mergeCell ref="D880:D881"/>
    <mergeCell ref="D882:D883"/>
    <mergeCell ref="D884:D885"/>
    <mergeCell ref="C886:C891"/>
    <mergeCell ref="D886:D887"/>
    <mergeCell ref="D888:D889"/>
    <mergeCell ref="D890:D891"/>
    <mergeCell ref="C892:C897"/>
    <mergeCell ref="D892:D893"/>
    <mergeCell ref="D894:D895"/>
    <mergeCell ref="D896:D897"/>
    <mergeCell ref="C898:C907"/>
    <mergeCell ref="D898:D899"/>
    <mergeCell ref="D900:D901"/>
    <mergeCell ref="D902:D903"/>
    <mergeCell ref="D904:D905"/>
    <mergeCell ref="D906:D907"/>
    <mergeCell ref="AG878:AG879"/>
    <mergeCell ref="AH878:AH879"/>
    <mergeCell ref="AI878:AI879"/>
    <mergeCell ref="AJ878:AJ879"/>
    <mergeCell ref="AK878:AK879"/>
    <mergeCell ref="AL878:AL879"/>
    <mergeCell ref="AM878:AM879"/>
    <mergeCell ref="AN878:AN879"/>
    <mergeCell ref="AO878:AO879"/>
    <mergeCell ref="X878:X879"/>
    <mergeCell ref="Y878:Y879"/>
    <mergeCell ref="Z878:Z879"/>
    <mergeCell ref="AA878:AA879"/>
    <mergeCell ref="AB878:AB879"/>
    <mergeCell ref="AC878:AC879"/>
    <mergeCell ref="AD878:AD879"/>
    <mergeCell ref="AE878:AE879"/>
    <mergeCell ref="AF878:AF879"/>
    <mergeCell ref="O878:O879"/>
    <mergeCell ref="P878:P879"/>
    <mergeCell ref="Q878:Q879"/>
    <mergeCell ref="R878:R879"/>
    <mergeCell ref="S878:S879"/>
    <mergeCell ref="T878:T879"/>
    <mergeCell ref="U878:U879"/>
    <mergeCell ref="V878:V879"/>
    <mergeCell ref="W878:W879"/>
    <mergeCell ref="B878:E879"/>
    <mergeCell ref="G878:G879"/>
    <mergeCell ref="H878:H879"/>
    <mergeCell ref="I878:I879"/>
    <mergeCell ref="J878:J879"/>
    <mergeCell ref="K878:K879"/>
    <mergeCell ref="L878:L879"/>
    <mergeCell ref="M878:M879"/>
    <mergeCell ref="N878:N879"/>
    <mergeCell ref="D857:D860"/>
    <mergeCell ref="D861:D864"/>
    <mergeCell ref="C865:C874"/>
    <mergeCell ref="D865:D866"/>
    <mergeCell ref="D867:D868"/>
    <mergeCell ref="D869:D870"/>
    <mergeCell ref="D871:D872"/>
    <mergeCell ref="D873:D874"/>
    <mergeCell ref="B876:C876"/>
    <mergeCell ref="D780:D781"/>
    <mergeCell ref="D782:D783"/>
    <mergeCell ref="B784:B874"/>
    <mergeCell ref="C784:D784"/>
    <mergeCell ref="C785:C824"/>
    <mergeCell ref="D785:D788"/>
    <mergeCell ref="D789:D792"/>
    <mergeCell ref="D793:D796"/>
    <mergeCell ref="D797:D800"/>
    <mergeCell ref="D801:D804"/>
    <mergeCell ref="D805:D808"/>
    <mergeCell ref="D809:D812"/>
    <mergeCell ref="D813:D816"/>
    <mergeCell ref="D817:D820"/>
    <mergeCell ref="D821:D824"/>
    <mergeCell ref="C825:C864"/>
    <mergeCell ref="D825:D828"/>
    <mergeCell ref="D829:D832"/>
    <mergeCell ref="D833:D836"/>
    <mergeCell ref="D837:D840"/>
    <mergeCell ref="D841:D844"/>
    <mergeCell ref="D845:D848"/>
    <mergeCell ref="D849:D852"/>
    <mergeCell ref="D853:D856"/>
    <mergeCell ref="AI754:AI755"/>
    <mergeCell ref="AJ754:AJ755"/>
    <mergeCell ref="AK754:AK755"/>
    <mergeCell ref="AL754:AL755"/>
    <mergeCell ref="AM754:AM755"/>
    <mergeCell ref="AN754:AN755"/>
    <mergeCell ref="AO754:AO755"/>
    <mergeCell ref="B756:B783"/>
    <mergeCell ref="C756:C761"/>
    <mergeCell ref="D756:D757"/>
    <mergeCell ref="D758:D759"/>
    <mergeCell ref="D760:D761"/>
    <mergeCell ref="C762:C767"/>
    <mergeCell ref="D762:D763"/>
    <mergeCell ref="D764:D765"/>
    <mergeCell ref="D766:D767"/>
    <mergeCell ref="C768:C773"/>
    <mergeCell ref="D768:D769"/>
    <mergeCell ref="D770:D771"/>
    <mergeCell ref="D772:D773"/>
    <mergeCell ref="C774:C783"/>
    <mergeCell ref="D774:D775"/>
    <mergeCell ref="D776:D777"/>
    <mergeCell ref="D778:D779"/>
    <mergeCell ref="Z754:Z755"/>
    <mergeCell ref="AA754:AA755"/>
    <mergeCell ref="AB754:AB755"/>
    <mergeCell ref="AC754:AC755"/>
    <mergeCell ref="AD754:AD755"/>
    <mergeCell ref="AE754:AE755"/>
    <mergeCell ref="AF754:AF755"/>
    <mergeCell ref="AG754:AG755"/>
    <mergeCell ref="AH754:AH755"/>
    <mergeCell ref="Q754:Q755"/>
    <mergeCell ref="R754:R755"/>
    <mergeCell ref="S754:S755"/>
    <mergeCell ref="T754:T755"/>
    <mergeCell ref="U754:U755"/>
    <mergeCell ref="V754:V755"/>
    <mergeCell ref="W754:W755"/>
    <mergeCell ref="X754:X755"/>
    <mergeCell ref="Y754:Y755"/>
    <mergeCell ref="H754:H755"/>
    <mergeCell ref="I754:I755"/>
    <mergeCell ref="J754:J755"/>
    <mergeCell ref="K754:K755"/>
    <mergeCell ref="L754:L755"/>
    <mergeCell ref="M754:M755"/>
    <mergeCell ref="N754:N755"/>
    <mergeCell ref="O754:O755"/>
    <mergeCell ref="P754:P755"/>
    <mergeCell ref="C741:C750"/>
    <mergeCell ref="D741:D742"/>
    <mergeCell ref="D743:D744"/>
    <mergeCell ref="D745:D746"/>
    <mergeCell ref="D747:D748"/>
    <mergeCell ref="D749:D750"/>
    <mergeCell ref="B752:C752"/>
    <mergeCell ref="B754:E755"/>
    <mergeCell ref="G754:G755"/>
    <mergeCell ref="B660:B750"/>
    <mergeCell ref="C660:D660"/>
    <mergeCell ref="C661:C700"/>
    <mergeCell ref="D661:D664"/>
    <mergeCell ref="D665:D668"/>
    <mergeCell ref="D669:D672"/>
    <mergeCell ref="D673:D676"/>
    <mergeCell ref="D677:D680"/>
    <mergeCell ref="D681:D684"/>
    <mergeCell ref="D685:D688"/>
    <mergeCell ref="D689:D692"/>
    <mergeCell ref="D693:D696"/>
    <mergeCell ref="D697:D700"/>
    <mergeCell ref="C701:C740"/>
    <mergeCell ref="D701:D704"/>
    <mergeCell ref="D705:D708"/>
    <mergeCell ref="D709:D712"/>
    <mergeCell ref="D713:D716"/>
    <mergeCell ref="D717:D720"/>
    <mergeCell ref="D721:D724"/>
    <mergeCell ref="D725:D728"/>
    <mergeCell ref="D729:D732"/>
    <mergeCell ref="D733:D736"/>
    <mergeCell ref="D737:D740"/>
    <mergeCell ref="B632:B659"/>
    <mergeCell ref="C632:C637"/>
    <mergeCell ref="D632:D633"/>
    <mergeCell ref="D634:D635"/>
    <mergeCell ref="D636:D637"/>
    <mergeCell ref="C638:C643"/>
    <mergeCell ref="D638:D639"/>
    <mergeCell ref="D640:D641"/>
    <mergeCell ref="D642:D643"/>
    <mergeCell ref="C644:C649"/>
    <mergeCell ref="D644:D645"/>
    <mergeCell ref="D646:D647"/>
    <mergeCell ref="D648:D649"/>
    <mergeCell ref="C650:C659"/>
    <mergeCell ref="D650:D651"/>
    <mergeCell ref="D652:D653"/>
    <mergeCell ref="D654:D655"/>
    <mergeCell ref="D656:D657"/>
    <mergeCell ref="D658:D659"/>
    <mergeCell ref="AG630:AG631"/>
    <mergeCell ref="AH630:AH631"/>
    <mergeCell ref="AI630:AI631"/>
    <mergeCell ref="AJ630:AJ631"/>
    <mergeCell ref="AK630:AK631"/>
    <mergeCell ref="AL630:AL631"/>
    <mergeCell ref="AM630:AM631"/>
    <mergeCell ref="AN630:AN631"/>
    <mergeCell ref="AO630:AO631"/>
    <mergeCell ref="X630:X631"/>
    <mergeCell ref="Y630:Y631"/>
    <mergeCell ref="Z630:Z631"/>
    <mergeCell ref="AA630:AA631"/>
    <mergeCell ref="AB630:AB631"/>
    <mergeCell ref="AC630:AC631"/>
    <mergeCell ref="AD630:AD631"/>
    <mergeCell ref="AE630:AE631"/>
    <mergeCell ref="AF630:AF631"/>
    <mergeCell ref="O630:O631"/>
    <mergeCell ref="P630:P631"/>
    <mergeCell ref="Q630:Q631"/>
    <mergeCell ref="R630:R631"/>
    <mergeCell ref="S630:S631"/>
    <mergeCell ref="T630:T631"/>
    <mergeCell ref="U630:U631"/>
    <mergeCell ref="V630:V631"/>
    <mergeCell ref="W630:W631"/>
    <mergeCell ref="B630:E631"/>
    <mergeCell ref="G630:G631"/>
    <mergeCell ref="H630:H631"/>
    <mergeCell ref="I630:I631"/>
    <mergeCell ref="J630:J631"/>
    <mergeCell ref="K630:K631"/>
    <mergeCell ref="L630:L631"/>
    <mergeCell ref="M630:M631"/>
    <mergeCell ref="N630:N631"/>
    <mergeCell ref="D609:D612"/>
    <mergeCell ref="D613:D616"/>
    <mergeCell ref="C617:C626"/>
    <mergeCell ref="D617:D618"/>
    <mergeCell ref="D619:D620"/>
    <mergeCell ref="D621:D622"/>
    <mergeCell ref="D623:D624"/>
    <mergeCell ref="D625:D626"/>
    <mergeCell ref="B628:C628"/>
    <mergeCell ref="D532:D533"/>
    <mergeCell ref="D534:D535"/>
    <mergeCell ref="B536:B626"/>
    <mergeCell ref="C536:D536"/>
    <mergeCell ref="C537:C576"/>
    <mergeCell ref="D537:D540"/>
    <mergeCell ref="D541:D544"/>
    <mergeCell ref="D545:D548"/>
    <mergeCell ref="D549:D552"/>
    <mergeCell ref="D553:D556"/>
    <mergeCell ref="D557:D560"/>
    <mergeCell ref="D561:D564"/>
    <mergeCell ref="D565:D568"/>
    <mergeCell ref="D569:D572"/>
    <mergeCell ref="D573:D576"/>
    <mergeCell ref="C577:C616"/>
    <mergeCell ref="D577:D580"/>
    <mergeCell ref="D581:D584"/>
    <mergeCell ref="D585:D588"/>
    <mergeCell ref="D589:D592"/>
    <mergeCell ref="D593:D596"/>
    <mergeCell ref="D597:D600"/>
    <mergeCell ref="D601:D604"/>
    <mergeCell ref="D605:D608"/>
    <mergeCell ref="AI506:AI507"/>
    <mergeCell ref="AJ506:AJ507"/>
    <mergeCell ref="AK506:AK507"/>
    <mergeCell ref="AL506:AL507"/>
    <mergeCell ref="AM506:AM507"/>
    <mergeCell ref="AN506:AN507"/>
    <mergeCell ref="AO506:AO507"/>
    <mergeCell ref="B508:B535"/>
    <mergeCell ref="C508:C513"/>
    <mergeCell ref="D508:D509"/>
    <mergeCell ref="D510:D511"/>
    <mergeCell ref="D512:D513"/>
    <mergeCell ref="C514:C519"/>
    <mergeCell ref="D514:D515"/>
    <mergeCell ref="D516:D517"/>
    <mergeCell ref="D518:D519"/>
    <mergeCell ref="C520:C525"/>
    <mergeCell ref="D520:D521"/>
    <mergeCell ref="D522:D523"/>
    <mergeCell ref="D524:D525"/>
    <mergeCell ref="C526:C535"/>
    <mergeCell ref="D526:D527"/>
    <mergeCell ref="D528:D529"/>
    <mergeCell ref="D530:D531"/>
    <mergeCell ref="Z506:Z507"/>
    <mergeCell ref="AA506:AA507"/>
    <mergeCell ref="AB506:AB507"/>
    <mergeCell ref="AC506:AC507"/>
    <mergeCell ref="AD506:AD507"/>
    <mergeCell ref="AE506:AE507"/>
    <mergeCell ref="AF506:AF507"/>
    <mergeCell ref="AG506:AG507"/>
    <mergeCell ref="AH506:AH507"/>
    <mergeCell ref="Q506:Q507"/>
    <mergeCell ref="R506:R507"/>
    <mergeCell ref="S506:S507"/>
    <mergeCell ref="T506:T507"/>
    <mergeCell ref="U506:U507"/>
    <mergeCell ref="V506:V507"/>
    <mergeCell ref="W506:W507"/>
    <mergeCell ref="X506:X507"/>
    <mergeCell ref="Y506:Y507"/>
    <mergeCell ref="H506:H507"/>
    <mergeCell ref="I506:I507"/>
    <mergeCell ref="J506:J507"/>
    <mergeCell ref="K506:K507"/>
    <mergeCell ref="L506:L507"/>
    <mergeCell ref="M506:M507"/>
    <mergeCell ref="N506:N507"/>
    <mergeCell ref="O506:O507"/>
    <mergeCell ref="P506:P507"/>
    <mergeCell ref="D340:D343"/>
    <mergeCell ref="D344:D347"/>
    <mergeCell ref="D348:D351"/>
    <mergeCell ref="B504:C504"/>
    <mergeCell ref="B506:E507"/>
    <mergeCell ref="G506:G507"/>
    <mergeCell ref="B287:B377"/>
    <mergeCell ref="C287:D287"/>
    <mergeCell ref="C288:C327"/>
    <mergeCell ref="D288:D291"/>
    <mergeCell ref="D292:D295"/>
    <mergeCell ref="D296:D299"/>
    <mergeCell ref="D300:D303"/>
    <mergeCell ref="D304:D307"/>
    <mergeCell ref="D308:D311"/>
    <mergeCell ref="D312:D315"/>
    <mergeCell ref="D316:D319"/>
    <mergeCell ref="D320:D323"/>
    <mergeCell ref="D324:D327"/>
    <mergeCell ref="C328:C367"/>
    <mergeCell ref="D328:D331"/>
    <mergeCell ref="D352:D355"/>
    <mergeCell ref="D356:D359"/>
    <mergeCell ref="D360:D363"/>
    <mergeCell ref="D364:D367"/>
    <mergeCell ref="C368:C377"/>
    <mergeCell ref="D368:D369"/>
    <mergeCell ref="D370:D371"/>
    <mergeCell ref="D372:D373"/>
    <mergeCell ref="B412:B502"/>
    <mergeCell ref="C412:D412"/>
    <mergeCell ref="C413:C452"/>
    <mergeCell ref="AM257:AM258"/>
    <mergeCell ref="AN257:AN258"/>
    <mergeCell ref="AO257:AO258"/>
    <mergeCell ref="AH257:AH258"/>
    <mergeCell ref="AI257:AI258"/>
    <mergeCell ref="AJ257:AJ258"/>
    <mergeCell ref="AK257:AK258"/>
    <mergeCell ref="AL257:AL258"/>
    <mergeCell ref="AC257:AC258"/>
    <mergeCell ref="AD257:AD258"/>
    <mergeCell ref="AE257:AE258"/>
    <mergeCell ref="AF257:AF258"/>
    <mergeCell ref="AG257:AG258"/>
    <mergeCell ref="G257:G258"/>
    <mergeCell ref="H257:H258"/>
    <mergeCell ref="S257:S258"/>
    <mergeCell ref="T257:T258"/>
    <mergeCell ref="U257:U258"/>
    <mergeCell ref="B259:B286"/>
    <mergeCell ref="C259:C264"/>
    <mergeCell ref="D259:D260"/>
    <mergeCell ref="D261:D262"/>
    <mergeCell ref="D263:D264"/>
    <mergeCell ref="C265:C270"/>
    <mergeCell ref="D265:D266"/>
    <mergeCell ref="D267:D268"/>
    <mergeCell ref="D269:D270"/>
    <mergeCell ref="C271:C276"/>
    <mergeCell ref="D271:D272"/>
    <mergeCell ref="D273:D274"/>
    <mergeCell ref="D275:D276"/>
    <mergeCell ref="C277:C286"/>
    <mergeCell ref="D277:D278"/>
    <mergeCell ref="D279:D280"/>
    <mergeCell ref="D281:D282"/>
    <mergeCell ref="D283:D284"/>
    <mergeCell ref="D285:D286"/>
    <mergeCell ref="C244:C253"/>
    <mergeCell ref="D244:D245"/>
    <mergeCell ref="D246:D247"/>
    <mergeCell ref="D248:D249"/>
    <mergeCell ref="D250:D251"/>
    <mergeCell ref="D252:D253"/>
    <mergeCell ref="I257:I258"/>
    <mergeCell ref="J257:J258"/>
    <mergeCell ref="K257:K258"/>
    <mergeCell ref="P257:P258"/>
    <mergeCell ref="Q257:Q258"/>
    <mergeCell ref="R257:R258"/>
    <mergeCell ref="L257:L258"/>
    <mergeCell ref="M257:M258"/>
    <mergeCell ref="D168:D171"/>
    <mergeCell ref="D172:D175"/>
    <mergeCell ref="D176:D179"/>
    <mergeCell ref="D180:D183"/>
    <mergeCell ref="D184:D187"/>
    <mergeCell ref="D188:D191"/>
    <mergeCell ref="D192:D195"/>
    <mergeCell ref="D196:D199"/>
    <mergeCell ref="D200:D203"/>
    <mergeCell ref="C204:C243"/>
    <mergeCell ref="D204:D207"/>
    <mergeCell ref="D228:D231"/>
    <mergeCell ref="D232:D235"/>
    <mergeCell ref="D236:D239"/>
    <mergeCell ref="D240:D243"/>
    <mergeCell ref="B255:C255"/>
    <mergeCell ref="B257:E258"/>
    <mergeCell ref="N257:N258"/>
    <mergeCell ref="D151:D152"/>
    <mergeCell ref="C153:C162"/>
    <mergeCell ref="AI133:AI134"/>
    <mergeCell ref="AJ133:AJ134"/>
    <mergeCell ref="AK133:AK134"/>
    <mergeCell ref="AD133:AD134"/>
    <mergeCell ref="AE133:AE134"/>
    <mergeCell ref="AF133:AF134"/>
    <mergeCell ref="AG133:AG134"/>
    <mergeCell ref="AH133:AH134"/>
    <mergeCell ref="Y133:Y134"/>
    <mergeCell ref="Z133:Z134"/>
    <mergeCell ref="AA133:AA134"/>
    <mergeCell ref="AB133:AB134"/>
    <mergeCell ref="AC133:AC134"/>
    <mergeCell ref="T133:T134"/>
    <mergeCell ref="W133:W134"/>
    <mergeCell ref="X133:X134"/>
    <mergeCell ref="O133:O134"/>
    <mergeCell ref="P133:P134"/>
    <mergeCell ref="D153:D154"/>
    <mergeCell ref="D155:D156"/>
    <mergeCell ref="D157:D158"/>
    <mergeCell ref="D159:D160"/>
    <mergeCell ref="D141:D142"/>
    <mergeCell ref="D143:D144"/>
    <mergeCell ref="D145:D146"/>
    <mergeCell ref="C147:C152"/>
    <mergeCell ref="D147:D148"/>
    <mergeCell ref="D149:D150"/>
    <mergeCell ref="AL9:AL10"/>
    <mergeCell ref="AM9:AM10"/>
    <mergeCell ref="AN9:AN10"/>
    <mergeCell ref="AN133:AN134"/>
    <mergeCell ref="AO133:AO134"/>
    <mergeCell ref="AL133:AL134"/>
    <mergeCell ref="AM133:AM134"/>
    <mergeCell ref="AO9:AO10"/>
    <mergeCell ref="B7:C7"/>
    <mergeCell ref="AG9:AG10"/>
    <mergeCell ref="AH9:AH10"/>
    <mergeCell ref="AI9:AI10"/>
    <mergeCell ref="AJ9:AJ10"/>
    <mergeCell ref="AK9:AK10"/>
    <mergeCell ref="AB9:AB10"/>
    <mergeCell ref="AC9:AC10"/>
    <mergeCell ref="AD9:AD10"/>
    <mergeCell ref="AE9:AE10"/>
    <mergeCell ref="AF9:AF10"/>
    <mergeCell ref="W9:W10"/>
    <mergeCell ref="X9:X10"/>
    <mergeCell ref="Y9:Y10"/>
    <mergeCell ref="Z9:Z10"/>
    <mergeCell ref="AA9:AA10"/>
    <mergeCell ref="V9:V10"/>
    <mergeCell ref="M9:M10"/>
    <mergeCell ref="N9:N10"/>
    <mergeCell ref="O9:O10"/>
    <mergeCell ref="P9:P10"/>
    <mergeCell ref="Q9:Q10"/>
    <mergeCell ref="I9:I10"/>
    <mergeCell ref="J9:J10"/>
    <mergeCell ref="K9:K10"/>
    <mergeCell ref="L9:L10"/>
    <mergeCell ref="Q133:Q134"/>
    <mergeCell ref="R133:R134"/>
    <mergeCell ref="S133:S134"/>
    <mergeCell ref="J133:J134"/>
    <mergeCell ref="K133:K134"/>
    <mergeCell ref="L133:L134"/>
    <mergeCell ref="M133:M134"/>
    <mergeCell ref="N133:N134"/>
    <mergeCell ref="U133:U134"/>
    <mergeCell ref="V133:V134"/>
    <mergeCell ref="A1:B1"/>
    <mergeCell ref="B4:C4"/>
    <mergeCell ref="B3:C3"/>
    <mergeCell ref="H9:H10"/>
    <mergeCell ref="B9:E10"/>
    <mergeCell ref="D15:D16"/>
    <mergeCell ref="C17:C22"/>
    <mergeCell ref="B39:B129"/>
    <mergeCell ref="D88:D91"/>
    <mergeCell ref="D92:D95"/>
    <mergeCell ref="D96:D99"/>
    <mergeCell ref="D100:D103"/>
    <mergeCell ref="D104:D107"/>
    <mergeCell ref="D72:D75"/>
    <mergeCell ref="D68:D71"/>
    <mergeCell ref="C40:C79"/>
    <mergeCell ref="D80:D83"/>
    <mergeCell ref="D84:D87"/>
    <mergeCell ref="D52:D55"/>
    <mergeCell ref="D56:D59"/>
    <mergeCell ref="D60:D63"/>
    <mergeCell ref="D64:D67"/>
    <mergeCell ref="R9:R10"/>
    <mergeCell ref="S9:S10"/>
    <mergeCell ref="T9:T10"/>
    <mergeCell ref="U9:U10"/>
    <mergeCell ref="D23:D24"/>
    <mergeCell ref="C39:D39"/>
    <mergeCell ref="C23:C28"/>
    <mergeCell ref="D29:D30"/>
    <mergeCell ref="G9:G10"/>
    <mergeCell ref="D11:D12"/>
    <mergeCell ref="D19:D20"/>
    <mergeCell ref="D21:D22"/>
    <mergeCell ref="B380:C380"/>
    <mergeCell ref="B382:E383"/>
    <mergeCell ref="G382:G383"/>
    <mergeCell ref="D33:D34"/>
    <mergeCell ref="D31:D32"/>
    <mergeCell ref="D25:D26"/>
    <mergeCell ref="D27:D28"/>
    <mergeCell ref="D122:D123"/>
    <mergeCell ref="D124:D125"/>
    <mergeCell ref="D126:D127"/>
    <mergeCell ref="D128:D129"/>
    <mergeCell ref="D108:D111"/>
    <mergeCell ref="D112:D115"/>
    <mergeCell ref="D116:D119"/>
    <mergeCell ref="C80:C119"/>
    <mergeCell ref="D40:D43"/>
    <mergeCell ref="D76:D79"/>
    <mergeCell ref="D44:D47"/>
    <mergeCell ref="B131:C131"/>
    <mergeCell ref="B133:E134"/>
    <mergeCell ref="G133:G134"/>
    <mergeCell ref="D48:D51"/>
    <mergeCell ref="D13:D14"/>
    <mergeCell ref="D17:D18"/>
    <mergeCell ref="B163:B253"/>
    <mergeCell ref="C163:D163"/>
    <mergeCell ref="C164:C203"/>
    <mergeCell ref="D164:D167"/>
    <mergeCell ref="H382:H383"/>
    <mergeCell ref="I382:I383"/>
    <mergeCell ref="J382:J383"/>
    <mergeCell ref="K382:K383"/>
    <mergeCell ref="L382:L383"/>
    <mergeCell ref="M382:M383"/>
    <mergeCell ref="N382:N383"/>
    <mergeCell ref="C120:C129"/>
    <mergeCell ref="D120:D121"/>
    <mergeCell ref="D37:D38"/>
    <mergeCell ref="C11:C16"/>
    <mergeCell ref="C29:C38"/>
    <mergeCell ref="B11:B38"/>
    <mergeCell ref="H133:H134"/>
    <mergeCell ref="I133:I134"/>
    <mergeCell ref="D35:D36"/>
    <mergeCell ref="B135:B162"/>
    <mergeCell ref="C135:C140"/>
    <mergeCell ref="D135:D136"/>
    <mergeCell ref="D137:D138"/>
    <mergeCell ref="D139:D140"/>
    <mergeCell ref="C141:C146"/>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D161:D162"/>
    <mergeCell ref="D208:D211"/>
    <mergeCell ref="D212:D215"/>
    <mergeCell ref="D216:D219"/>
    <mergeCell ref="D220:D223"/>
    <mergeCell ref="D224:D227"/>
    <mergeCell ref="D374:D375"/>
    <mergeCell ref="X257:X258"/>
    <mergeCell ref="Y257:Y258"/>
    <mergeCell ref="Z257:Z258"/>
    <mergeCell ref="AA257:AA258"/>
    <mergeCell ref="AB257:AB258"/>
    <mergeCell ref="V257:V258"/>
    <mergeCell ref="W257:W258"/>
    <mergeCell ref="O257:O258"/>
    <mergeCell ref="D376:D377"/>
    <mergeCell ref="D332:D335"/>
    <mergeCell ref="D336:D339"/>
    <mergeCell ref="AF382:AF383"/>
    <mergeCell ref="AG382:AG383"/>
    <mergeCell ref="AH382:AH383"/>
    <mergeCell ref="AI382:AI383"/>
    <mergeCell ref="AJ382:AJ383"/>
    <mergeCell ref="AK382:AK383"/>
    <mergeCell ref="AL382:AL383"/>
    <mergeCell ref="AM382:AM383"/>
    <mergeCell ref="AN382:AN383"/>
    <mergeCell ref="AO382:AO383"/>
    <mergeCell ref="B384:B411"/>
    <mergeCell ref="C384:C389"/>
    <mergeCell ref="D384:D385"/>
    <mergeCell ref="D386:D387"/>
    <mergeCell ref="D388:D389"/>
    <mergeCell ref="C390:C395"/>
    <mergeCell ref="D390:D391"/>
    <mergeCell ref="D392:D393"/>
    <mergeCell ref="D394:D395"/>
    <mergeCell ref="C396:C401"/>
    <mergeCell ref="D396:D397"/>
    <mergeCell ref="D398:D399"/>
    <mergeCell ref="D400:D401"/>
    <mergeCell ref="C402:C411"/>
    <mergeCell ref="D402:D403"/>
    <mergeCell ref="D404:D405"/>
    <mergeCell ref="D406:D407"/>
    <mergeCell ref="D408:D409"/>
    <mergeCell ref="D410:D411"/>
    <mergeCell ref="O382:O383"/>
    <mergeCell ref="P382:P383"/>
    <mergeCell ref="Q382:Q383"/>
    <mergeCell ref="C493:C502"/>
    <mergeCell ref="D493:D494"/>
    <mergeCell ref="D495:D496"/>
    <mergeCell ref="D497:D498"/>
    <mergeCell ref="D499:D500"/>
    <mergeCell ref="D501:D502"/>
    <mergeCell ref="D413:D416"/>
    <mergeCell ref="D417:D420"/>
    <mergeCell ref="D421:D424"/>
    <mergeCell ref="D425:D428"/>
    <mergeCell ref="D429:D432"/>
    <mergeCell ref="D433:D436"/>
    <mergeCell ref="D437:D440"/>
    <mergeCell ref="D441:D444"/>
    <mergeCell ref="D445:D448"/>
    <mergeCell ref="D449:D452"/>
    <mergeCell ref="C453:C492"/>
    <mergeCell ref="D453:D456"/>
    <mergeCell ref="D457:D460"/>
    <mergeCell ref="D461:D464"/>
    <mergeCell ref="D465:D468"/>
    <mergeCell ref="D469:D472"/>
    <mergeCell ref="D473:D476"/>
    <mergeCell ref="D477:D480"/>
    <mergeCell ref="D481:D484"/>
    <mergeCell ref="D485:D488"/>
    <mergeCell ref="D489:D492"/>
  </mergeCells>
  <phoneticPr fontId="3" type="noConversion"/>
  <conditionalFormatting sqref="AA40:AO42 G40:Y42 G43:AO43 G47:AO47 F11:AO16 F39">
    <cfRule type="containsErrors" dxfId="2906" priority="3099">
      <formula>ISERROR(F11)</formula>
    </cfRule>
  </conditionalFormatting>
  <conditionalFormatting sqref="Z40:Z42">
    <cfRule type="containsErrors" dxfId="2905" priority="3098">
      <formula>ISERROR(Z40)</formula>
    </cfRule>
  </conditionalFormatting>
  <conditionalFormatting sqref="Z172:Z174">
    <cfRule type="containsErrors" dxfId="2904" priority="2879">
      <formula>ISERROR(Z172)</formula>
    </cfRule>
  </conditionalFormatting>
  <conditionalFormatting sqref="AA172:AO174 G172:Y174">
    <cfRule type="containsErrors" dxfId="2903" priority="2880">
      <formula>ISERROR(G172)</formula>
    </cfRule>
  </conditionalFormatting>
  <conditionalFormatting sqref="G39:AO39">
    <cfRule type="containsErrors" dxfId="2902" priority="3081">
      <formula>ISERROR(G39)</formula>
    </cfRule>
  </conditionalFormatting>
  <conditionalFormatting sqref="AA44:AO46 G44:Y46">
    <cfRule type="containsErrors" dxfId="2901" priority="3080">
      <formula>ISERROR(G44)</formula>
    </cfRule>
  </conditionalFormatting>
  <conditionalFormatting sqref="Z44:Z46">
    <cfRule type="containsErrors" dxfId="2900" priority="3079">
      <formula>ISERROR(Z44)</formula>
    </cfRule>
  </conditionalFormatting>
  <conditionalFormatting sqref="G51:AO51">
    <cfRule type="containsErrors" dxfId="2899" priority="3078">
      <formula>ISERROR(G51)</formula>
    </cfRule>
  </conditionalFormatting>
  <conditionalFormatting sqref="G179:AO179">
    <cfRule type="containsErrors" dxfId="2898" priority="2878">
      <formula>ISERROR(G179)</formula>
    </cfRule>
  </conditionalFormatting>
  <conditionalFormatting sqref="G147:AO152">
    <cfRule type="containsErrors" dxfId="2897" priority="2885">
      <formula>ISERROR(G147)</formula>
    </cfRule>
  </conditionalFormatting>
  <conditionalFormatting sqref="G153:AO156">
    <cfRule type="containsErrors" dxfId="2896" priority="2884">
      <formula>ISERROR(G153)</formula>
    </cfRule>
  </conditionalFormatting>
  <conditionalFormatting sqref="AA176:AO178 G176:Y178">
    <cfRule type="containsErrors" dxfId="2895" priority="2877">
      <formula>ISERROR(G176)</formula>
    </cfRule>
  </conditionalFormatting>
  <conditionalFormatting sqref="G157:AO158">
    <cfRule type="containsErrors" dxfId="2894" priority="2883">
      <formula>ISERROR(G157)</formula>
    </cfRule>
  </conditionalFormatting>
  <conditionalFormatting sqref="G159:AO160">
    <cfRule type="containsErrors" dxfId="2893" priority="2882">
      <formula>ISERROR(G159)</formula>
    </cfRule>
  </conditionalFormatting>
  <conditionalFormatting sqref="Z176:Z178">
    <cfRule type="containsErrors" dxfId="2892" priority="2876">
      <formula>ISERROR(Z176)</formula>
    </cfRule>
  </conditionalFormatting>
  <conditionalFormatting sqref="G161:AO162">
    <cfRule type="containsErrors" dxfId="2891" priority="2881">
      <formula>ISERROR(G161)</formula>
    </cfRule>
  </conditionalFormatting>
  <conditionalFormatting sqref="G183:AO183">
    <cfRule type="containsErrors" dxfId="2890" priority="2875">
      <formula>ISERROR(G183)</formula>
    </cfRule>
  </conditionalFormatting>
  <conditionalFormatting sqref="AA180:AO182 G180:Y182">
    <cfRule type="containsErrors" dxfId="2889" priority="2874">
      <formula>ISERROR(G180)</formula>
    </cfRule>
  </conditionalFormatting>
  <conditionalFormatting sqref="Z180:Z182">
    <cfRule type="containsErrors" dxfId="2888" priority="2873">
      <formula>ISERROR(Z180)</formula>
    </cfRule>
  </conditionalFormatting>
  <conditionalFormatting sqref="AA188:AO190 G188:Y190">
    <cfRule type="containsErrors" dxfId="2887" priority="2869">
      <formula>ISERROR(G188)</formula>
    </cfRule>
  </conditionalFormatting>
  <conditionalFormatting sqref="Z184:Z186">
    <cfRule type="containsErrors" dxfId="2886" priority="2870">
      <formula>ISERROR(Z184)</formula>
    </cfRule>
  </conditionalFormatting>
  <conditionalFormatting sqref="AA192:AO194 G192:Y194">
    <cfRule type="containsErrors" dxfId="2885" priority="2866">
      <formula>ISERROR(G192)</formula>
    </cfRule>
  </conditionalFormatting>
  <conditionalFormatting sqref="Z192:Z194">
    <cfRule type="containsErrors" dxfId="2884" priority="2865">
      <formula>ISERROR(Z192)</formula>
    </cfRule>
  </conditionalFormatting>
  <conditionalFormatting sqref="Z196:Z198">
    <cfRule type="containsErrors" dxfId="2883" priority="2862">
      <formula>ISERROR(Z196)</formula>
    </cfRule>
  </conditionalFormatting>
  <conditionalFormatting sqref="AA200:AO202 G200:Y202">
    <cfRule type="containsErrors" dxfId="2882" priority="2861">
      <formula>ISERROR(G200)</formula>
    </cfRule>
  </conditionalFormatting>
  <conditionalFormatting sqref="AA208:AO210 G208:Y210">
    <cfRule type="containsErrors" dxfId="2881" priority="2857">
      <formula>ISERROR(G208)</formula>
    </cfRule>
  </conditionalFormatting>
  <conditionalFormatting sqref="Z204:Z206">
    <cfRule type="containsErrors" dxfId="2880" priority="2858">
      <formula>ISERROR(Z204)</formula>
    </cfRule>
  </conditionalFormatting>
  <conditionalFormatting sqref="G231:AO231">
    <cfRule type="containsErrors" dxfId="2879" priority="2854">
      <formula>ISERROR(G231)</formula>
    </cfRule>
  </conditionalFormatting>
  <conditionalFormatting sqref="G243:AO243">
    <cfRule type="containsErrors" dxfId="2878" priority="2853">
      <formula>ISERROR(G243)</formula>
    </cfRule>
  </conditionalFormatting>
  <conditionalFormatting sqref="G219:AO219">
    <cfRule type="containsErrors" dxfId="2877" priority="2850">
      <formula>ISERROR(G219)</formula>
    </cfRule>
  </conditionalFormatting>
  <conditionalFormatting sqref="AA216:AO218 G216:Y218">
    <cfRule type="containsErrors" dxfId="2876" priority="2849">
      <formula>ISERROR(G216)</formula>
    </cfRule>
  </conditionalFormatting>
  <conditionalFormatting sqref="Z220:Z222">
    <cfRule type="containsErrors" dxfId="2875" priority="2845">
      <formula>ISERROR(Z220)</formula>
    </cfRule>
  </conditionalFormatting>
  <conditionalFormatting sqref="AA220:AO222 G220:Y222">
    <cfRule type="containsErrors" dxfId="2874" priority="2846">
      <formula>ISERROR(G220)</formula>
    </cfRule>
  </conditionalFormatting>
  <conditionalFormatting sqref="Z224:Z226">
    <cfRule type="containsErrors" dxfId="2873" priority="2842">
      <formula>ISERROR(Z224)</formula>
    </cfRule>
  </conditionalFormatting>
  <conditionalFormatting sqref="AA228:AO230 G228:Y230">
    <cfRule type="containsErrors" dxfId="2872" priority="2841">
      <formula>ISERROR(G228)</formula>
    </cfRule>
  </conditionalFormatting>
  <conditionalFormatting sqref="AA232:AO234 G232:Y234">
    <cfRule type="containsErrors" dxfId="2871" priority="2838">
      <formula>ISERROR(G232)</formula>
    </cfRule>
  </conditionalFormatting>
  <conditionalFormatting sqref="Z232:Z234">
    <cfRule type="containsErrors" dxfId="2870" priority="2837">
      <formula>ISERROR(Z232)</formula>
    </cfRule>
  </conditionalFormatting>
  <conditionalFormatting sqref="G199:AO199">
    <cfRule type="containsErrors" dxfId="2869" priority="2864">
      <formula>ISERROR(G199)</formula>
    </cfRule>
  </conditionalFormatting>
  <conditionalFormatting sqref="G265:AO270">
    <cfRule type="containsErrors" dxfId="2868" priority="2817">
      <formula>ISERROR(G265)</formula>
    </cfRule>
  </conditionalFormatting>
  <conditionalFormatting sqref="G271:AO276">
    <cfRule type="containsErrors" dxfId="2867" priority="2816">
      <formula>ISERROR(G271)</formula>
    </cfRule>
  </conditionalFormatting>
  <conditionalFormatting sqref="G339:AO339">
    <cfRule type="containsErrors" dxfId="2866" priority="2786">
      <formula>ISERROR(G339)</formula>
    </cfRule>
  </conditionalFormatting>
  <conditionalFormatting sqref="G355:AO355">
    <cfRule type="containsErrors" dxfId="2865" priority="2785">
      <formula>ISERROR(G355)</formula>
    </cfRule>
  </conditionalFormatting>
  <conditionalFormatting sqref="G367:AO367">
    <cfRule type="containsErrors" dxfId="2864" priority="2784">
      <formula>ISERROR(G367)</formula>
    </cfRule>
  </conditionalFormatting>
  <conditionalFormatting sqref="Z320:Z322">
    <cfRule type="containsErrors" dxfId="2863" priority="2793">
      <formula>ISERROR(Z320)</formula>
    </cfRule>
  </conditionalFormatting>
  <conditionalFormatting sqref="G67:AO67">
    <cfRule type="containsErrors" dxfId="2862" priority="2975">
      <formula>ISERROR(G67)</formula>
    </cfRule>
  </conditionalFormatting>
  <conditionalFormatting sqref="Z316:Z318">
    <cfRule type="containsErrors" dxfId="2861" priority="2796">
      <formula>ISERROR(Z316)</formula>
    </cfRule>
  </conditionalFormatting>
  <conditionalFormatting sqref="G319:AO319">
    <cfRule type="containsErrors" dxfId="2860" priority="2798">
      <formula>ISERROR(G319)</formula>
    </cfRule>
  </conditionalFormatting>
  <conditionalFormatting sqref="G79:AO79">
    <cfRule type="containsErrors" dxfId="2859" priority="2972">
      <formula>ISERROR(G79)</formula>
    </cfRule>
  </conditionalFormatting>
  <conditionalFormatting sqref="Z308:Z310">
    <cfRule type="containsErrors" dxfId="2858" priority="2801">
      <formula>ISERROR(Z308)</formula>
    </cfRule>
  </conditionalFormatting>
  <conditionalFormatting sqref="AA312:AO314 G312:Y314">
    <cfRule type="containsErrors" dxfId="2857" priority="2800">
      <formula>ISERROR(G312)</formula>
    </cfRule>
  </conditionalFormatting>
  <conditionalFormatting sqref="Z312:Z314">
    <cfRule type="containsErrors" dxfId="2856" priority="2799">
      <formula>ISERROR(Z312)</formula>
    </cfRule>
  </conditionalFormatting>
  <conditionalFormatting sqref="AA316:AO318 G316:Y318">
    <cfRule type="containsErrors" dxfId="2855" priority="2797">
      <formula>ISERROR(G316)</formula>
    </cfRule>
  </conditionalFormatting>
  <conditionalFormatting sqref="G323:AO323">
    <cfRule type="containsErrors" dxfId="2854" priority="2795">
      <formula>ISERROR(G323)</formula>
    </cfRule>
  </conditionalFormatting>
  <conditionalFormatting sqref="AA320:AO322 G320:Y322">
    <cfRule type="containsErrors" dxfId="2853" priority="2794">
      <formula>ISERROR(G320)</formula>
    </cfRule>
  </conditionalFormatting>
  <conditionalFormatting sqref="AA324:AO326 G324:Y326">
    <cfRule type="containsErrors" dxfId="2852" priority="2792">
      <formula>ISERROR(G324)</formula>
    </cfRule>
  </conditionalFormatting>
  <conditionalFormatting sqref="F17:AO22">
    <cfRule type="containsErrors" dxfId="2851" priority="2955">
      <formula>ISERROR(F17)</formula>
    </cfRule>
  </conditionalFormatting>
  <conditionalFormatting sqref="G23:AO28">
    <cfRule type="containsErrors" dxfId="2850" priority="2954">
      <formula>ISERROR(G23)</formula>
    </cfRule>
  </conditionalFormatting>
  <conditionalFormatting sqref="F29:AO32">
    <cfRule type="containsErrors" dxfId="2849" priority="2953">
      <formula>ISERROR(F29)</formula>
    </cfRule>
  </conditionalFormatting>
  <conditionalFormatting sqref="F33:AO34">
    <cfRule type="containsErrors" dxfId="2848" priority="2952">
      <formula>ISERROR(F33)</formula>
    </cfRule>
  </conditionalFormatting>
  <conditionalFormatting sqref="F35:AO36">
    <cfRule type="containsErrors" dxfId="2847" priority="2951">
      <formula>ISERROR(F35)</formula>
    </cfRule>
  </conditionalFormatting>
  <conditionalFormatting sqref="F37:AO38">
    <cfRule type="containsErrors" dxfId="2846" priority="2950">
      <formula>ISERROR(F37)</formula>
    </cfRule>
  </conditionalFormatting>
  <conditionalFormatting sqref="AA48:AO50 G48:Y50">
    <cfRule type="containsErrors" dxfId="2845" priority="2949">
      <formula>ISERROR(G48)</formula>
    </cfRule>
  </conditionalFormatting>
  <conditionalFormatting sqref="Z48:Z50">
    <cfRule type="containsErrors" dxfId="2844" priority="2948">
      <formula>ISERROR(Z48)</formula>
    </cfRule>
  </conditionalFormatting>
  <conditionalFormatting sqref="G55:AO55">
    <cfRule type="containsErrors" dxfId="2843" priority="2947">
      <formula>ISERROR(G55)</formula>
    </cfRule>
  </conditionalFormatting>
  <conditionalFormatting sqref="AA52:AO54 G52:Y54">
    <cfRule type="containsErrors" dxfId="2842" priority="2946">
      <formula>ISERROR(G52)</formula>
    </cfRule>
  </conditionalFormatting>
  <conditionalFormatting sqref="Z52:Z54">
    <cfRule type="containsErrors" dxfId="2841" priority="2945">
      <formula>ISERROR(Z52)</formula>
    </cfRule>
  </conditionalFormatting>
  <conditionalFormatting sqref="G59:AO59">
    <cfRule type="containsErrors" dxfId="2840" priority="2944">
      <formula>ISERROR(G59)</formula>
    </cfRule>
  </conditionalFormatting>
  <conditionalFormatting sqref="AA56:AO58 G56:Y58">
    <cfRule type="containsErrors" dxfId="2839" priority="2943">
      <formula>ISERROR(G56)</formula>
    </cfRule>
  </conditionalFormatting>
  <conditionalFormatting sqref="Z56:Z58">
    <cfRule type="containsErrors" dxfId="2838" priority="2942">
      <formula>ISERROR(Z56)</formula>
    </cfRule>
  </conditionalFormatting>
  <conditionalFormatting sqref="G63:AO63">
    <cfRule type="containsErrors" dxfId="2837" priority="2941">
      <formula>ISERROR(G63)</formula>
    </cfRule>
  </conditionalFormatting>
  <conditionalFormatting sqref="AA60:AO62 G60:Y62">
    <cfRule type="containsErrors" dxfId="2836" priority="2940">
      <formula>ISERROR(G60)</formula>
    </cfRule>
  </conditionalFormatting>
  <conditionalFormatting sqref="Z60:Z62">
    <cfRule type="containsErrors" dxfId="2835" priority="2939">
      <formula>ISERROR(Z60)</formula>
    </cfRule>
  </conditionalFormatting>
  <conditionalFormatting sqref="AA64:AO66 G64:Y66">
    <cfRule type="containsErrors" dxfId="2834" priority="2938">
      <formula>ISERROR(G64)</formula>
    </cfRule>
  </conditionalFormatting>
  <conditionalFormatting sqref="Z64:Z66">
    <cfRule type="containsErrors" dxfId="2833" priority="2937">
      <formula>ISERROR(Z64)</formula>
    </cfRule>
  </conditionalFormatting>
  <conditionalFormatting sqref="G71:AO71">
    <cfRule type="containsErrors" dxfId="2832" priority="2936">
      <formula>ISERROR(G71)</formula>
    </cfRule>
  </conditionalFormatting>
  <conditionalFormatting sqref="AA68:AO70 G68:Y70">
    <cfRule type="containsErrors" dxfId="2831" priority="2935">
      <formula>ISERROR(G68)</formula>
    </cfRule>
  </conditionalFormatting>
  <conditionalFormatting sqref="Z68:Z70">
    <cfRule type="containsErrors" dxfId="2830" priority="2934">
      <formula>ISERROR(Z68)</formula>
    </cfRule>
  </conditionalFormatting>
  <conditionalFormatting sqref="G75:AO75">
    <cfRule type="containsErrors" dxfId="2829" priority="2933">
      <formula>ISERROR(G75)</formula>
    </cfRule>
  </conditionalFormatting>
  <conditionalFormatting sqref="AA72:AO74 G72:Y74">
    <cfRule type="containsErrors" dxfId="2828" priority="2932">
      <formula>ISERROR(G72)</formula>
    </cfRule>
  </conditionalFormatting>
  <conditionalFormatting sqref="Z72:Z74">
    <cfRule type="containsErrors" dxfId="2827" priority="2931">
      <formula>ISERROR(Z72)</formula>
    </cfRule>
  </conditionalFormatting>
  <conditionalFormatting sqref="AA76:AO78 G76:Y78">
    <cfRule type="containsErrors" dxfId="2826" priority="2930">
      <formula>ISERROR(G76)</formula>
    </cfRule>
  </conditionalFormatting>
  <conditionalFormatting sqref="Z76:Z78">
    <cfRule type="containsErrors" dxfId="2825" priority="2929">
      <formula>ISERROR(Z76)</formula>
    </cfRule>
  </conditionalFormatting>
  <conditionalFormatting sqref="AA80:AO82 G80:Y82 G83:AO83 G87:AO87">
    <cfRule type="containsErrors" dxfId="2824" priority="2928">
      <formula>ISERROR(G80)</formula>
    </cfRule>
  </conditionalFormatting>
  <conditionalFormatting sqref="Z80:Z82">
    <cfRule type="containsErrors" dxfId="2823" priority="2927">
      <formula>ISERROR(Z80)</formula>
    </cfRule>
  </conditionalFormatting>
  <conditionalFormatting sqref="AA84:AO86 G84:Y86">
    <cfRule type="containsErrors" dxfId="2822" priority="2926">
      <formula>ISERROR(G84)</formula>
    </cfRule>
  </conditionalFormatting>
  <conditionalFormatting sqref="Z84:Z86">
    <cfRule type="containsErrors" dxfId="2821" priority="2925">
      <formula>ISERROR(Z84)</formula>
    </cfRule>
  </conditionalFormatting>
  <conditionalFormatting sqref="G91:AO91">
    <cfRule type="containsErrors" dxfId="2820" priority="2924">
      <formula>ISERROR(G91)</formula>
    </cfRule>
  </conditionalFormatting>
  <conditionalFormatting sqref="G107:AO107">
    <cfRule type="containsErrors" dxfId="2819" priority="2923">
      <formula>ISERROR(G107)</formula>
    </cfRule>
  </conditionalFormatting>
  <conditionalFormatting sqref="G119:AO119">
    <cfRule type="containsErrors" dxfId="2818" priority="2922">
      <formula>ISERROR(G119)</formula>
    </cfRule>
  </conditionalFormatting>
  <conditionalFormatting sqref="AA88:AO90 G88:Y90">
    <cfRule type="containsErrors" dxfId="2817" priority="2921">
      <formula>ISERROR(G88)</formula>
    </cfRule>
  </conditionalFormatting>
  <conditionalFormatting sqref="Z88:Z90">
    <cfRule type="containsErrors" dxfId="2816" priority="2920">
      <formula>ISERROR(Z88)</formula>
    </cfRule>
  </conditionalFormatting>
  <conditionalFormatting sqref="G95:AO95">
    <cfRule type="containsErrors" dxfId="2815" priority="2919">
      <formula>ISERROR(G95)</formula>
    </cfRule>
  </conditionalFormatting>
  <conditionalFormatting sqref="AA92:AO94 G92:Y94">
    <cfRule type="containsErrors" dxfId="2814" priority="2918">
      <formula>ISERROR(G92)</formula>
    </cfRule>
  </conditionalFormatting>
  <conditionalFormatting sqref="Z92:Z94">
    <cfRule type="containsErrors" dxfId="2813" priority="2917">
      <formula>ISERROR(Z92)</formula>
    </cfRule>
  </conditionalFormatting>
  <conditionalFormatting sqref="G99:AO99">
    <cfRule type="containsErrors" dxfId="2812" priority="2916">
      <formula>ISERROR(G99)</formula>
    </cfRule>
  </conditionalFormatting>
  <conditionalFormatting sqref="AA96:AO98 G96:Y98">
    <cfRule type="containsErrors" dxfId="2811" priority="2915">
      <formula>ISERROR(G96)</formula>
    </cfRule>
  </conditionalFormatting>
  <conditionalFormatting sqref="Z96:Z98">
    <cfRule type="containsErrors" dxfId="2810" priority="2914">
      <formula>ISERROR(Z96)</formula>
    </cfRule>
  </conditionalFormatting>
  <conditionalFormatting sqref="G103:AO103">
    <cfRule type="containsErrors" dxfId="2809" priority="2913">
      <formula>ISERROR(G103)</formula>
    </cfRule>
  </conditionalFormatting>
  <conditionalFormatting sqref="AA100:AO102 G100:Y102">
    <cfRule type="containsErrors" dxfId="2808" priority="2912">
      <formula>ISERROR(G100)</formula>
    </cfRule>
  </conditionalFormatting>
  <conditionalFormatting sqref="Z100:Z102">
    <cfRule type="containsErrors" dxfId="2807" priority="2911">
      <formula>ISERROR(Z100)</formula>
    </cfRule>
  </conditionalFormatting>
  <conditionalFormatting sqref="AA104:AO106 G104:Y106">
    <cfRule type="containsErrors" dxfId="2806" priority="2910">
      <formula>ISERROR(G104)</formula>
    </cfRule>
  </conditionalFormatting>
  <conditionalFormatting sqref="Z104:Z106">
    <cfRule type="containsErrors" dxfId="2805" priority="2909">
      <formula>ISERROR(Z104)</formula>
    </cfRule>
  </conditionalFormatting>
  <conditionalFormatting sqref="G111:AO111">
    <cfRule type="containsErrors" dxfId="2804" priority="2908">
      <formula>ISERROR(G111)</formula>
    </cfRule>
  </conditionalFormatting>
  <conditionalFormatting sqref="AA108:AO110 G108:Y110">
    <cfRule type="containsErrors" dxfId="2803" priority="2907">
      <formula>ISERROR(G108)</formula>
    </cfRule>
  </conditionalFormatting>
  <conditionalFormatting sqref="Z108:Z110">
    <cfRule type="containsErrors" dxfId="2802" priority="2906">
      <formula>ISERROR(Z108)</formula>
    </cfRule>
  </conditionalFormatting>
  <conditionalFormatting sqref="G115:AO115">
    <cfRule type="containsErrors" dxfId="2801" priority="2905">
      <formula>ISERROR(G115)</formula>
    </cfRule>
  </conditionalFormatting>
  <conditionalFormatting sqref="AA112:AO114 G112:Y114">
    <cfRule type="containsErrors" dxfId="2800" priority="2904">
      <formula>ISERROR(G112)</formula>
    </cfRule>
  </conditionalFormatting>
  <conditionalFormatting sqref="Z112:Z114">
    <cfRule type="containsErrors" dxfId="2799" priority="2903">
      <formula>ISERROR(Z112)</formula>
    </cfRule>
  </conditionalFormatting>
  <conditionalFormatting sqref="AA116:AO118 G116:Y118">
    <cfRule type="containsErrors" dxfId="2798" priority="2902">
      <formula>ISERROR(G116)</formula>
    </cfRule>
  </conditionalFormatting>
  <conditionalFormatting sqref="Z116:Z118">
    <cfRule type="containsErrors" dxfId="2797" priority="2901">
      <formula>ISERROR(Z116)</formula>
    </cfRule>
  </conditionalFormatting>
  <conditionalFormatting sqref="G120:AO123">
    <cfRule type="containsErrors" dxfId="2796" priority="2900">
      <formula>ISERROR(G120)</formula>
    </cfRule>
  </conditionalFormatting>
  <conditionalFormatting sqref="G124:AO125">
    <cfRule type="containsErrors" dxfId="2795" priority="2899">
      <formula>ISERROR(G124)</formula>
    </cfRule>
  </conditionalFormatting>
  <conditionalFormatting sqref="G126:AO127">
    <cfRule type="containsErrors" dxfId="2794" priority="2898">
      <formula>ISERROR(G126)</formula>
    </cfRule>
  </conditionalFormatting>
  <conditionalFormatting sqref="G128:AO129">
    <cfRule type="containsErrors" dxfId="2793" priority="2897">
      <formula>ISERROR(G128)</formula>
    </cfRule>
  </conditionalFormatting>
  <conditionalFormatting sqref="AA164:AO166 G164:Y166 G167:AO167 G171:AO171 G135:AO140">
    <cfRule type="containsErrors" dxfId="2792" priority="2896">
      <formula>ISERROR(G135)</formula>
    </cfRule>
  </conditionalFormatting>
  <conditionalFormatting sqref="Z164:Z166">
    <cfRule type="containsErrors" dxfId="2791" priority="2895">
      <formula>ISERROR(Z164)</formula>
    </cfRule>
  </conditionalFormatting>
  <conditionalFormatting sqref="AA168:AO170 G168:Y170">
    <cfRule type="containsErrors" dxfId="2790" priority="2893">
      <formula>ISERROR(G168)</formula>
    </cfRule>
  </conditionalFormatting>
  <conditionalFormatting sqref="Z168:Z170">
    <cfRule type="containsErrors" dxfId="2789" priority="2892">
      <formula>ISERROR(Z168)</formula>
    </cfRule>
  </conditionalFormatting>
  <conditionalFormatting sqref="G175:AO175">
    <cfRule type="containsErrors" dxfId="2788" priority="2891">
      <formula>ISERROR(G175)</formula>
    </cfRule>
  </conditionalFormatting>
  <conditionalFormatting sqref="G191:AO191">
    <cfRule type="containsErrors" dxfId="2787" priority="2890">
      <formula>ISERROR(G191)</formula>
    </cfRule>
  </conditionalFormatting>
  <conditionalFormatting sqref="G203:AO203">
    <cfRule type="containsErrors" dxfId="2786" priority="2889">
      <formula>ISERROR(G203)</formula>
    </cfRule>
  </conditionalFormatting>
  <conditionalFormatting sqref="G141:AO146">
    <cfRule type="containsErrors" dxfId="2785" priority="2886">
      <formula>ISERROR(G141)</formula>
    </cfRule>
  </conditionalFormatting>
  <conditionalFormatting sqref="G187:AO187">
    <cfRule type="containsErrors" dxfId="2784" priority="2872">
      <formula>ISERROR(G187)</formula>
    </cfRule>
  </conditionalFormatting>
  <conditionalFormatting sqref="AA184:AO186 G184:Y186">
    <cfRule type="containsErrors" dxfId="2783" priority="2871">
      <formula>ISERROR(G184)</formula>
    </cfRule>
  </conditionalFormatting>
  <conditionalFormatting sqref="Z188:Z190">
    <cfRule type="containsErrors" dxfId="2782" priority="2868">
      <formula>ISERROR(Z188)</formula>
    </cfRule>
  </conditionalFormatting>
  <conditionalFormatting sqref="G195:AO195">
    <cfRule type="containsErrors" dxfId="2781" priority="2867">
      <formula>ISERROR(G195)</formula>
    </cfRule>
  </conditionalFormatting>
  <conditionalFormatting sqref="AA196:AO198 G196:Y198">
    <cfRule type="containsErrors" dxfId="2780" priority="2863">
      <formula>ISERROR(G196)</formula>
    </cfRule>
  </conditionalFormatting>
  <conditionalFormatting sqref="Z200:Z202">
    <cfRule type="containsErrors" dxfId="2779" priority="2860">
      <formula>ISERROR(Z200)</formula>
    </cfRule>
  </conditionalFormatting>
  <conditionalFormatting sqref="AA204:AO206 G204:Y206 G207:AO207 G211:AO211">
    <cfRule type="containsErrors" dxfId="2778" priority="2859">
      <formula>ISERROR(G204)</formula>
    </cfRule>
  </conditionalFormatting>
  <conditionalFormatting sqref="Z208:Z210">
    <cfRule type="containsErrors" dxfId="2777" priority="2856">
      <formula>ISERROR(Z208)</formula>
    </cfRule>
  </conditionalFormatting>
  <conditionalFormatting sqref="G215:AO215">
    <cfRule type="containsErrors" dxfId="2776" priority="2855">
      <formula>ISERROR(G215)</formula>
    </cfRule>
  </conditionalFormatting>
  <conditionalFormatting sqref="AA212:AO214 G212:Y214">
    <cfRule type="containsErrors" dxfId="2775" priority="2852">
      <formula>ISERROR(G212)</formula>
    </cfRule>
  </conditionalFormatting>
  <conditionalFormatting sqref="Z212:Z214">
    <cfRule type="containsErrors" dxfId="2774" priority="2851">
      <formula>ISERROR(Z212)</formula>
    </cfRule>
  </conditionalFormatting>
  <conditionalFormatting sqref="Z216:Z218">
    <cfRule type="containsErrors" dxfId="2773" priority="2848">
      <formula>ISERROR(Z216)</formula>
    </cfRule>
  </conditionalFormatting>
  <conditionalFormatting sqref="G223:AO223">
    <cfRule type="containsErrors" dxfId="2772" priority="2847">
      <formula>ISERROR(G223)</formula>
    </cfRule>
  </conditionalFormatting>
  <conditionalFormatting sqref="G227:AO227">
    <cfRule type="containsErrors" dxfId="2771" priority="2844">
      <formula>ISERROR(G227)</formula>
    </cfRule>
  </conditionalFormatting>
  <conditionalFormatting sqref="AA224:AO226 G224:Y226">
    <cfRule type="containsErrors" dxfId="2770" priority="2843">
      <formula>ISERROR(G224)</formula>
    </cfRule>
  </conditionalFormatting>
  <conditionalFormatting sqref="Z228:Z230">
    <cfRule type="containsErrors" dxfId="2769" priority="2840">
      <formula>ISERROR(Z228)</formula>
    </cfRule>
  </conditionalFormatting>
  <conditionalFormatting sqref="G235:AO235">
    <cfRule type="containsErrors" dxfId="2768" priority="2839">
      <formula>ISERROR(G235)</formula>
    </cfRule>
  </conditionalFormatting>
  <conditionalFormatting sqref="G239:AO239">
    <cfRule type="containsErrors" dxfId="2767" priority="2836">
      <formula>ISERROR(G239)</formula>
    </cfRule>
  </conditionalFormatting>
  <conditionalFormatting sqref="AA236:AO238 G236:Y238">
    <cfRule type="containsErrors" dxfId="2766" priority="2835">
      <formula>ISERROR(G236)</formula>
    </cfRule>
  </conditionalFormatting>
  <conditionalFormatting sqref="Z236:Z238">
    <cfRule type="containsErrors" dxfId="2765" priority="2834">
      <formula>ISERROR(Z236)</formula>
    </cfRule>
  </conditionalFormatting>
  <conditionalFormatting sqref="AA240:AO242 G240:Y242">
    <cfRule type="containsErrors" dxfId="2764" priority="2833">
      <formula>ISERROR(G240)</formula>
    </cfRule>
  </conditionalFormatting>
  <conditionalFormatting sqref="Z240:Z242">
    <cfRule type="containsErrors" dxfId="2763" priority="2832">
      <formula>ISERROR(Z240)</formula>
    </cfRule>
  </conditionalFormatting>
  <conditionalFormatting sqref="G244:AO247">
    <cfRule type="containsErrors" dxfId="2762" priority="2831">
      <formula>ISERROR(G244)</formula>
    </cfRule>
  </conditionalFormatting>
  <conditionalFormatting sqref="G248:AO249">
    <cfRule type="containsErrors" dxfId="2761" priority="2830">
      <formula>ISERROR(G248)</formula>
    </cfRule>
  </conditionalFormatting>
  <conditionalFormatting sqref="G250:AO251">
    <cfRule type="containsErrors" dxfId="2760" priority="2829">
      <formula>ISERROR(G250)</formula>
    </cfRule>
  </conditionalFormatting>
  <conditionalFormatting sqref="G252:AO253">
    <cfRule type="containsErrors" dxfId="2759" priority="2828">
      <formula>ISERROR(G252)</formula>
    </cfRule>
  </conditionalFormatting>
  <conditionalFormatting sqref="AA288:AO290 G288:Y290 G291:AO291 G295:AO295 G259:AO264">
    <cfRule type="containsErrors" dxfId="2758" priority="2827">
      <formula>ISERROR(G259)</formula>
    </cfRule>
  </conditionalFormatting>
  <conditionalFormatting sqref="Z288:Z290">
    <cfRule type="containsErrors" dxfId="2757" priority="2826">
      <formula>ISERROR(Z288)</formula>
    </cfRule>
  </conditionalFormatting>
  <conditionalFormatting sqref="AA292:AO294 G292:Y294">
    <cfRule type="containsErrors" dxfId="2756" priority="2824">
      <formula>ISERROR(G292)</formula>
    </cfRule>
  </conditionalFormatting>
  <conditionalFormatting sqref="Z292:Z294">
    <cfRule type="containsErrors" dxfId="2755" priority="2823">
      <formula>ISERROR(Z292)</formula>
    </cfRule>
  </conditionalFormatting>
  <conditionalFormatting sqref="G299:AO299">
    <cfRule type="containsErrors" dxfId="2754" priority="2822">
      <formula>ISERROR(G299)</formula>
    </cfRule>
  </conditionalFormatting>
  <conditionalFormatting sqref="G315:AO315">
    <cfRule type="containsErrors" dxfId="2753" priority="2821">
      <formula>ISERROR(G315)</formula>
    </cfRule>
  </conditionalFormatting>
  <conditionalFormatting sqref="G327:AO327">
    <cfRule type="containsErrors" dxfId="2752" priority="2820">
      <formula>ISERROR(G327)</formula>
    </cfRule>
  </conditionalFormatting>
  <conditionalFormatting sqref="G277:AO280">
    <cfRule type="containsErrors" dxfId="2751" priority="2815">
      <formula>ISERROR(G277)</formula>
    </cfRule>
  </conditionalFormatting>
  <conditionalFormatting sqref="G281:AO282">
    <cfRule type="containsErrors" dxfId="2750" priority="2814">
      <formula>ISERROR(G281)</formula>
    </cfRule>
  </conditionalFormatting>
  <conditionalFormatting sqref="G283:AO284">
    <cfRule type="containsErrors" dxfId="2749" priority="2813">
      <formula>ISERROR(G283)</formula>
    </cfRule>
  </conditionalFormatting>
  <conditionalFormatting sqref="G285:AO286">
    <cfRule type="containsErrors" dxfId="2748" priority="2812">
      <formula>ISERROR(G285)</formula>
    </cfRule>
  </conditionalFormatting>
  <conditionalFormatting sqref="AA296:AO298 G296:Y298">
    <cfRule type="containsErrors" dxfId="2747" priority="2811">
      <formula>ISERROR(G296)</formula>
    </cfRule>
  </conditionalFormatting>
  <conditionalFormatting sqref="Z296:Z298">
    <cfRule type="containsErrors" dxfId="2746" priority="2810">
      <formula>ISERROR(Z296)</formula>
    </cfRule>
  </conditionalFormatting>
  <conditionalFormatting sqref="G303:AO303">
    <cfRule type="containsErrors" dxfId="2745" priority="2809">
      <formula>ISERROR(G303)</formula>
    </cfRule>
  </conditionalFormatting>
  <conditionalFormatting sqref="AA300:AO302 G300:Y302">
    <cfRule type="containsErrors" dxfId="2744" priority="2808">
      <formula>ISERROR(G300)</formula>
    </cfRule>
  </conditionalFormatting>
  <conditionalFormatting sqref="Z300:Z302">
    <cfRule type="containsErrors" dxfId="2743" priority="2807">
      <formula>ISERROR(Z300)</formula>
    </cfRule>
  </conditionalFormatting>
  <conditionalFormatting sqref="G307:AO307">
    <cfRule type="containsErrors" dxfId="2742" priority="2806">
      <formula>ISERROR(G307)</formula>
    </cfRule>
  </conditionalFormatting>
  <conditionalFormatting sqref="AA304:AO306 G304:Y306">
    <cfRule type="containsErrors" dxfId="2741" priority="2805">
      <formula>ISERROR(G304)</formula>
    </cfRule>
  </conditionalFormatting>
  <conditionalFormatting sqref="Z304:Z306">
    <cfRule type="containsErrors" dxfId="2740" priority="2804">
      <formula>ISERROR(Z304)</formula>
    </cfRule>
  </conditionalFormatting>
  <conditionalFormatting sqref="G311:AO311">
    <cfRule type="containsErrors" dxfId="2739" priority="2803">
      <formula>ISERROR(G311)</formula>
    </cfRule>
  </conditionalFormatting>
  <conditionalFormatting sqref="AA308:AO310 G308:Y310">
    <cfRule type="containsErrors" dxfId="2738" priority="2802">
      <formula>ISERROR(G308)</formula>
    </cfRule>
  </conditionalFormatting>
  <conditionalFormatting sqref="Z324:Z326">
    <cfRule type="containsErrors" dxfId="2737" priority="2791">
      <formula>ISERROR(Z324)</formula>
    </cfRule>
  </conditionalFormatting>
  <conditionalFormatting sqref="AA328:AO330 G328:Y330 G331:AO331 G335:AO335">
    <cfRule type="containsErrors" dxfId="2736" priority="2790">
      <formula>ISERROR(G328)</formula>
    </cfRule>
  </conditionalFormatting>
  <conditionalFormatting sqref="Z328:Z330">
    <cfRule type="containsErrors" dxfId="2735" priority="2789">
      <formula>ISERROR(Z328)</formula>
    </cfRule>
  </conditionalFormatting>
  <conditionalFormatting sqref="AA332:AO334 G332:Y334">
    <cfRule type="containsErrors" dxfId="2734" priority="2788">
      <formula>ISERROR(G332)</formula>
    </cfRule>
  </conditionalFormatting>
  <conditionalFormatting sqref="Z332:Z334">
    <cfRule type="containsErrors" dxfId="2733" priority="2787">
      <formula>ISERROR(Z332)</formula>
    </cfRule>
  </conditionalFormatting>
  <conditionalFormatting sqref="AA336:AO338 G336:Y338">
    <cfRule type="containsErrors" dxfId="2732" priority="2783">
      <formula>ISERROR(G336)</formula>
    </cfRule>
  </conditionalFormatting>
  <conditionalFormatting sqref="Z336:Z338">
    <cfRule type="containsErrors" dxfId="2731" priority="2782">
      <formula>ISERROR(Z336)</formula>
    </cfRule>
  </conditionalFormatting>
  <conditionalFormatting sqref="G343:AO343">
    <cfRule type="containsErrors" dxfId="2730" priority="2781">
      <formula>ISERROR(G343)</formula>
    </cfRule>
  </conditionalFormatting>
  <conditionalFormatting sqref="AA340:AO342 G340:Y342">
    <cfRule type="containsErrors" dxfId="2729" priority="2780">
      <formula>ISERROR(G340)</formula>
    </cfRule>
  </conditionalFormatting>
  <conditionalFormatting sqref="Z340:Z342">
    <cfRule type="containsErrors" dxfId="2728" priority="2779">
      <formula>ISERROR(Z340)</formula>
    </cfRule>
  </conditionalFormatting>
  <conditionalFormatting sqref="G347:AO347">
    <cfRule type="containsErrors" dxfId="2727" priority="2778">
      <formula>ISERROR(G347)</formula>
    </cfRule>
  </conditionalFormatting>
  <conditionalFormatting sqref="AA344:AO346 G344:Y346">
    <cfRule type="containsErrors" dxfId="2726" priority="2777">
      <formula>ISERROR(G344)</formula>
    </cfRule>
  </conditionalFormatting>
  <conditionalFormatting sqref="Z344:Z346">
    <cfRule type="containsErrors" dxfId="2725" priority="2776">
      <formula>ISERROR(Z344)</formula>
    </cfRule>
  </conditionalFormatting>
  <conditionalFormatting sqref="G351:AO351">
    <cfRule type="containsErrors" dxfId="2724" priority="2775">
      <formula>ISERROR(G351)</formula>
    </cfRule>
  </conditionalFormatting>
  <conditionalFormatting sqref="AA348:AO350 G348:Y350">
    <cfRule type="containsErrors" dxfId="2723" priority="2774">
      <formula>ISERROR(G348)</formula>
    </cfRule>
  </conditionalFormatting>
  <conditionalFormatting sqref="Z348:Z350">
    <cfRule type="containsErrors" dxfId="2722" priority="2773">
      <formula>ISERROR(Z348)</formula>
    </cfRule>
  </conditionalFormatting>
  <conditionalFormatting sqref="AA352:AO354 G352:Y354">
    <cfRule type="containsErrors" dxfId="2721" priority="2772">
      <formula>ISERROR(G352)</formula>
    </cfRule>
  </conditionalFormatting>
  <conditionalFormatting sqref="Z352:Z354">
    <cfRule type="containsErrors" dxfId="2720" priority="2771">
      <formula>ISERROR(Z352)</formula>
    </cfRule>
  </conditionalFormatting>
  <conditionalFormatting sqref="G359:AO359">
    <cfRule type="containsErrors" dxfId="2719" priority="2770">
      <formula>ISERROR(G359)</formula>
    </cfRule>
  </conditionalFormatting>
  <conditionalFormatting sqref="AA356:AO358 G356:Y358">
    <cfRule type="containsErrors" dxfId="2718" priority="2769">
      <formula>ISERROR(G356)</formula>
    </cfRule>
  </conditionalFormatting>
  <conditionalFormatting sqref="Z356:Z358">
    <cfRule type="containsErrors" dxfId="2717" priority="2768">
      <formula>ISERROR(Z356)</formula>
    </cfRule>
  </conditionalFormatting>
  <conditionalFormatting sqref="G363:AO363">
    <cfRule type="containsErrors" dxfId="2716" priority="2767">
      <formula>ISERROR(G363)</formula>
    </cfRule>
  </conditionalFormatting>
  <conditionalFormatting sqref="AA360:AO362 G360:Y362">
    <cfRule type="containsErrors" dxfId="2715" priority="2766">
      <formula>ISERROR(G360)</formula>
    </cfRule>
  </conditionalFormatting>
  <conditionalFormatting sqref="Z360:Z362">
    <cfRule type="containsErrors" dxfId="2714" priority="2765">
      <formula>ISERROR(Z360)</formula>
    </cfRule>
  </conditionalFormatting>
  <conditionalFormatting sqref="AA364:AO366 G364:Y366">
    <cfRule type="containsErrors" dxfId="2713" priority="2764">
      <formula>ISERROR(G364)</formula>
    </cfRule>
  </conditionalFormatting>
  <conditionalFormatting sqref="Z364:Z366">
    <cfRule type="containsErrors" dxfId="2712" priority="2763">
      <formula>ISERROR(Z364)</formula>
    </cfRule>
  </conditionalFormatting>
  <conditionalFormatting sqref="G368:AO371">
    <cfRule type="containsErrors" dxfId="2711" priority="2762">
      <formula>ISERROR(G368)</formula>
    </cfRule>
  </conditionalFormatting>
  <conditionalFormatting sqref="G372:AO373">
    <cfRule type="containsErrors" dxfId="2710" priority="2761">
      <formula>ISERROR(G372)</formula>
    </cfRule>
  </conditionalFormatting>
  <conditionalFormatting sqref="G374:AO375">
    <cfRule type="containsErrors" dxfId="2709" priority="2760">
      <formula>ISERROR(G374)</formula>
    </cfRule>
  </conditionalFormatting>
  <conditionalFormatting sqref="G376:AO377">
    <cfRule type="containsErrors" dxfId="2708" priority="2759">
      <formula>ISERROR(G376)</formula>
    </cfRule>
  </conditionalFormatting>
  <conditionalFormatting sqref="B3">
    <cfRule type="containsErrors" dxfId="2707" priority="2757">
      <formula>ISERROR(B3)</formula>
    </cfRule>
  </conditionalFormatting>
  <conditionalFormatting sqref="G390:AO395">
    <cfRule type="containsErrors" dxfId="2706" priority="2748">
      <formula>ISERROR(G390)</formula>
    </cfRule>
  </conditionalFormatting>
  <conditionalFormatting sqref="G396:AO401">
    <cfRule type="containsErrors" dxfId="2705" priority="2747">
      <formula>ISERROR(G396)</formula>
    </cfRule>
  </conditionalFormatting>
  <conditionalFormatting sqref="G464:AO464">
    <cfRule type="containsErrors" dxfId="2704" priority="2717">
      <formula>ISERROR(G464)</formula>
    </cfRule>
  </conditionalFormatting>
  <conditionalFormatting sqref="G480:AO480">
    <cfRule type="containsErrors" dxfId="2703" priority="2716">
      <formula>ISERROR(G480)</formula>
    </cfRule>
  </conditionalFormatting>
  <conditionalFormatting sqref="G492:AO492">
    <cfRule type="containsErrors" dxfId="2702" priority="2715">
      <formula>ISERROR(G492)</formula>
    </cfRule>
  </conditionalFormatting>
  <conditionalFormatting sqref="Z445:Z447">
    <cfRule type="containsErrors" dxfId="2701" priority="2724">
      <formula>ISERROR(Z445)</formula>
    </cfRule>
  </conditionalFormatting>
  <conditionalFormatting sqref="Z441:Z443">
    <cfRule type="containsErrors" dxfId="2700" priority="2727">
      <formula>ISERROR(Z441)</formula>
    </cfRule>
  </conditionalFormatting>
  <conditionalFormatting sqref="G444:AO444">
    <cfRule type="containsErrors" dxfId="2699" priority="2729">
      <formula>ISERROR(G444)</formula>
    </cfRule>
  </conditionalFormatting>
  <conditionalFormatting sqref="Z433:Z435">
    <cfRule type="containsErrors" dxfId="2698" priority="2732">
      <formula>ISERROR(Z433)</formula>
    </cfRule>
  </conditionalFormatting>
  <conditionalFormatting sqref="AA437:AO439 G437:Y439">
    <cfRule type="containsErrors" dxfId="2697" priority="2731">
      <formula>ISERROR(G437)</formula>
    </cfRule>
  </conditionalFormatting>
  <conditionalFormatting sqref="Z437:Z439">
    <cfRule type="containsErrors" dxfId="2696" priority="2730">
      <formula>ISERROR(Z437)</formula>
    </cfRule>
  </conditionalFormatting>
  <conditionalFormatting sqref="AA441:AO443 G441:Y443">
    <cfRule type="containsErrors" dxfId="2695" priority="2728">
      <formula>ISERROR(G441)</formula>
    </cfRule>
  </conditionalFormatting>
  <conditionalFormatting sqref="G448:AO448">
    <cfRule type="containsErrors" dxfId="2694" priority="2726">
      <formula>ISERROR(G448)</formula>
    </cfRule>
  </conditionalFormatting>
  <conditionalFormatting sqref="AA445:AO447 G445:Y447">
    <cfRule type="containsErrors" dxfId="2693" priority="2725">
      <formula>ISERROR(G445)</formula>
    </cfRule>
  </conditionalFormatting>
  <conditionalFormatting sqref="AA449:AO451 G449:Y451">
    <cfRule type="containsErrors" dxfId="2692" priority="2723">
      <formula>ISERROR(G449)</formula>
    </cfRule>
  </conditionalFormatting>
  <conditionalFormatting sqref="AA413:AO415 G413:Y415 G416:AO416 G420:AO420 G384:AO389">
    <cfRule type="containsErrors" dxfId="2691" priority="2756">
      <formula>ISERROR(G384)</formula>
    </cfRule>
  </conditionalFormatting>
  <conditionalFormatting sqref="Z413:Z415">
    <cfRule type="containsErrors" dxfId="2690" priority="2755">
      <formula>ISERROR(Z413)</formula>
    </cfRule>
  </conditionalFormatting>
  <conditionalFormatting sqref="AA417:AO419 G417:Y419">
    <cfRule type="containsErrors" dxfId="2689" priority="2753">
      <formula>ISERROR(G417)</formula>
    </cfRule>
  </conditionalFormatting>
  <conditionalFormatting sqref="Z417:Z419">
    <cfRule type="containsErrors" dxfId="2688" priority="2752">
      <formula>ISERROR(Z417)</formula>
    </cfRule>
  </conditionalFormatting>
  <conditionalFormatting sqref="G424:AO424">
    <cfRule type="containsErrors" dxfId="2687" priority="2751">
      <formula>ISERROR(G424)</formula>
    </cfRule>
  </conditionalFormatting>
  <conditionalFormatting sqref="G440:AO440">
    <cfRule type="containsErrors" dxfId="2686" priority="2750">
      <formula>ISERROR(G440)</formula>
    </cfRule>
  </conditionalFormatting>
  <conditionalFormatting sqref="G452:AO452">
    <cfRule type="containsErrors" dxfId="2685" priority="2749">
      <formula>ISERROR(G452)</formula>
    </cfRule>
  </conditionalFormatting>
  <conditionalFormatting sqref="G402:AO405">
    <cfRule type="containsErrors" dxfId="2684" priority="2746">
      <formula>ISERROR(G402)</formula>
    </cfRule>
  </conditionalFormatting>
  <conditionalFormatting sqref="G406:AO407">
    <cfRule type="containsErrors" dxfId="2683" priority="2745">
      <formula>ISERROR(G406)</formula>
    </cfRule>
  </conditionalFormatting>
  <conditionalFormatting sqref="G408:AO409">
    <cfRule type="containsErrors" dxfId="2682" priority="2744">
      <formula>ISERROR(G408)</formula>
    </cfRule>
  </conditionalFormatting>
  <conditionalFormatting sqref="G410:AO411">
    <cfRule type="containsErrors" dxfId="2681" priority="2743">
      <formula>ISERROR(G410)</formula>
    </cfRule>
  </conditionalFormatting>
  <conditionalFormatting sqref="AA421:AO423 G421:Y423">
    <cfRule type="containsErrors" dxfId="2680" priority="2742">
      <formula>ISERROR(G421)</formula>
    </cfRule>
  </conditionalFormatting>
  <conditionalFormatting sqref="Z421:Z423">
    <cfRule type="containsErrors" dxfId="2679" priority="2741">
      <formula>ISERROR(Z421)</formula>
    </cfRule>
  </conditionalFormatting>
  <conditionalFormatting sqref="G428:AO428">
    <cfRule type="containsErrors" dxfId="2678" priority="2740">
      <formula>ISERROR(G428)</formula>
    </cfRule>
  </conditionalFormatting>
  <conditionalFormatting sqref="AA425:AO427 G425:Y427">
    <cfRule type="containsErrors" dxfId="2677" priority="2739">
      <formula>ISERROR(G425)</formula>
    </cfRule>
  </conditionalFormatting>
  <conditionalFormatting sqref="Z425:Z427">
    <cfRule type="containsErrors" dxfId="2676" priority="2738">
      <formula>ISERROR(Z425)</formula>
    </cfRule>
  </conditionalFormatting>
  <conditionalFormatting sqref="G432:AO432">
    <cfRule type="containsErrors" dxfId="2675" priority="2737">
      <formula>ISERROR(G432)</formula>
    </cfRule>
  </conditionalFormatting>
  <conditionalFormatting sqref="AA429:AO431 G429:Y431">
    <cfRule type="containsErrors" dxfId="2674" priority="2736">
      <formula>ISERROR(G429)</formula>
    </cfRule>
  </conditionalFormatting>
  <conditionalFormatting sqref="Z429:Z431">
    <cfRule type="containsErrors" dxfId="2673" priority="2735">
      <formula>ISERROR(Z429)</formula>
    </cfRule>
  </conditionalFormatting>
  <conditionalFormatting sqref="G436:AO436">
    <cfRule type="containsErrors" dxfId="2672" priority="2734">
      <formula>ISERROR(G436)</formula>
    </cfRule>
  </conditionalFormatting>
  <conditionalFormatting sqref="AA433:AO435 G433:Y435">
    <cfRule type="containsErrors" dxfId="2671" priority="2733">
      <formula>ISERROR(G433)</formula>
    </cfRule>
  </conditionalFormatting>
  <conditionalFormatting sqref="Z449:Z451">
    <cfRule type="containsErrors" dxfId="2670" priority="2722">
      <formula>ISERROR(Z449)</formula>
    </cfRule>
  </conditionalFormatting>
  <conditionalFormatting sqref="AA453:AO455 G453:Y455 G456:AO456 G460:AO460">
    <cfRule type="containsErrors" dxfId="2669" priority="2721">
      <formula>ISERROR(G453)</formula>
    </cfRule>
  </conditionalFormatting>
  <conditionalFormatting sqref="Z453:Z455">
    <cfRule type="containsErrors" dxfId="2668" priority="2720">
      <formula>ISERROR(Z453)</formula>
    </cfRule>
  </conditionalFormatting>
  <conditionalFormatting sqref="AA457:AO459 G457:Y459">
    <cfRule type="containsErrors" dxfId="2667" priority="2719">
      <formula>ISERROR(G457)</formula>
    </cfRule>
  </conditionalFormatting>
  <conditionalFormatting sqref="Z457:Z459">
    <cfRule type="containsErrors" dxfId="2666" priority="2718">
      <formula>ISERROR(Z457)</formula>
    </cfRule>
  </conditionalFormatting>
  <conditionalFormatting sqref="AA461:AO463 G461:Y463">
    <cfRule type="containsErrors" dxfId="2665" priority="2714">
      <formula>ISERROR(G461)</formula>
    </cfRule>
  </conditionalFormatting>
  <conditionalFormatting sqref="Z461:Z463">
    <cfRule type="containsErrors" dxfId="2664" priority="2713">
      <formula>ISERROR(Z461)</formula>
    </cfRule>
  </conditionalFormatting>
  <conditionalFormatting sqref="G468:AO468">
    <cfRule type="containsErrors" dxfId="2663" priority="2712">
      <formula>ISERROR(G468)</formula>
    </cfRule>
  </conditionalFormatting>
  <conditionalFormatting sqref="AA465:AO467 G465:Y467">
    <cfRule type="containsErrors" dxfId="2662" priority="2711">
      <formula>ISERROR(G465)</formula>
    </cfRule>
  </conditionalFormatting>
  <conditionalFormatting sqref="Z465:Z467">
    <cfRule type="containsErrors" dxfId="2661" priority="2710">
      <formula>ISERROR(Z465)</formula>
    </cfRule>
  </conditionalFormatting>
  <conditionalFormatting sqref="G472:AO472">
    <cfRule type="containsErrors" dxfId="2660" priority="2709">
      <formula>ISERROR(G472)</formula>
    </cfRule>
  </conditionalFormatting>
  <conditionalFormatting sqref="AA469:AO471 G469:Y471">
    <cfRule type="containsErrors" dxfId="2659" priority="2708">
      <formula>ISERROR(G469)</formula>
    </cfRule>
  </conditionalFormatting>
  <conditionalFormatting sqref="Z469:Z471">
    <cfRule type="containsErrors" dxfId="2658" priority="2707">
      <formula>ISERROR(Z469)</formula>
    </cfRule>
  </conditionalFormatting>
  <conditionalFormatting sqref="G476:AO476">
    <cfRule type="containsErrors" dxfId="2657" priority="2706">
      <formula>ISERROR(G476)</formula>
    </cfRule>
  </conditionalFormatting>
  <conditionalFormatting sqref="AA473:AO475 G473:Y475">
    <cfRule type="containsErrors" dxfId="2656" priority="2705">
      <formula>ISERROR(G473)</formula>
    </cfRule>
  </conditionalFormatting>
  <conditionalFormatting sqref="Z473:Z475">
    <cfRule type="containsErrors" dxfId="2655" priority="2704">
      <formula>ISERROR(Z473)</formula>
    </cfRule>
  </conditionalFormatting>
  <conditionalFormatting sqref="AA477:AO479 G477:Y479">
    <cfRule type="containsErrors" dxfId="2654" priority="2703">
      <formula>ISERROR(G477)</formula>
    </cfRule>
  </conditionalFormatting>
  <conditionalFormatting sqref="Z477:Z479">
    <cfRule type="containsErrors" dxfId="2653" priority="2702">
      <formula>ISERROR(Z477)</formula>
    </cfRule>
  </conditionalFormatting>
  <conditionalFormatting sqref="G484:AO484">
    <cfRule type="containsErrors" dxfId="2652" priority="2701">
      <formula>ISERROR(G484)</formula>
    </cfRule>
  </conditionalFormatting>
  <conditionalFormatting sqref="AA481:AO483 G481:Y483">
    <cfRule type="containsErrors" dxfId="2651" priority="2700">
      <formula>ISERROR(G481)</formula>
    </cfRule>
  </conditionalFormatting>
  <conditionalFormatting sqref="Z481:Z483">
    <cfRule type="containsErrors" dxfId="2650" priority="2699">
      <formula>ISERROR(Z481)</formula>
    </cfRule>
  </conditionalFormatting>
  <conditionalFormatting sqref="G488:AO488">
    <cfRule type="containsErrors" dxfId="2649" priority="2698">
      <formula>ISERROR(G488)</formula>
    </cfRule>
  </conditionalFormatting>
  <conditionalFormatting sqref="AA485:AO487 G485:Y487">
    <cfRule type="containsErrors" dxfId="2648" priority="2697">
      <formula>ISERROR(G485)</formula>
    </cfRule>
  </conditionalFormatting>
  <conditionalFormatting sqref="Z485:Z487">
    <cfRule type="containsErrors" dxfId="2647" priority="2696">
      <formula>ISERROR(Z485)</formula>
    </cfRule>
  </conditionalFormatting>
  <conditionalFormatting sqref="AA489:AO491 G489:Y491">
    <cfRule type="containsErrors" dxfId="2646" priority="2695">
      <formula>ISERROR(G489)</formula>
    </cfRule>
  </conditionalFormatting>
  <conditionalFormatting sqref="Z489:Z491">
    <cfRule type="containsErrors" dxfId="2645" priority="2694">
      <formula>ISERROR(Z489)</formula>
    </cfRule>
  </conditionalFormatting>
  <conditionalFormatting sqref="G493:AO496">
    <cfRule type="containsErrors" dxfId="2644" priority="2693">
      <formula>ISERROR(G493)</formula>
    </cfRule>
  </conditionalFormatting>
  <conditionalFormatting sqref="G497:AO498">
    <cfRule type="containsErrors" dxfId="2643" priority="2692">
      <formula>ISERROR(G497)</formula>
    </cfRule>
  </conditionalFormatting>
  <conditionalFormatting sqref="G499:AO500">
    <cfRule type="containsErrors" dxfId="2642" priority="2691">
      <formula>ISERROR(G499)</formula>
    </cfRule>
  </conditionalFormatting>
  <conditionalFormatting sqref="G501:AO502">
    <cfRule type="containsErrors" dxfId="2641" priority="2690">
      <formula>ISERROR(G501)</formula>
    </cfRule>
  </conditionalFormatting>
  <conditionalFormatting sqref="G514:AO519">
    <cfRule type="containsErrors" dxfId="2640" priority="2681">
      <formula>ISERROR(G514)</formula>
    </cfRule>
  </conditionalFormatting>
  <conditionalFormatting sqref="G520:AO525">
    <cfRule type="containsErrors" dxfId="2639" priority="2680">
      <formula>ISERROR(G520)</formula>
    </cfRule>
  </conditionalFormatting>
  <conditionalFormatting sqref="G588:AO588">
    <cfRule type="containsErrors" dxfId="2638" priority="2650">
      <formula>ISERROR(G588)</formula>
    </cfRule>
  </conditionalFormatting>
  <conditionalFormatting sqref="G604:AO604">
    <cfRule type="containsErrors" dxfId="2637" priority="2649">
      <formula>ISERROR(G604)</formula>
    </cfRule>
  </conditionalFormatting>
  <conditionalFormatting sqref="G616:AO616">
    <cfRule type="containsErrors" dxfId="2636" priority="2648">
      <formula>ISERROR(G616)</formula>
    </cfRule>
  </conditionalFormatting>
  <conditionalFormatting sqref="Z569:Z571">
    <cfRule type="containsErrors" dxfId="2635" priority="2657">
      <formula>ISERROR(Z569)</formula>
    </cfRule>
  </conditionalFormatting>
  <conditionalFormatting sqref="Z565:Z567">
    <cfRule type="containsErrors" dxfId="2634" priority="2660">
      <formula>ISERROR(Z565)</formula>
    </cfRule>
  </conditionalFormatting>
  <conditionalFormatting sqref="G568:AO568">
    <cfRule type="containsErrors" dxfId="2633" priority="2662">
      <formula>ISERROR(G568)</formula>
    </cfRule>
  </conditionalFormatting>
  <conditionalFormatting sqref="Z557:Z559">
    <cfRule type="containsErrors" dxfId="2632" priority="2665">
      <formula>ISERROR(Z557)</formula>
    </cfRule>
  </conditionalFormatting>
  <conditionalFormatting sqref="AA561:AO563 G561:Y563">
    <cfRule type="containsErrors" dxfId="2631" priority="2664">
      <formula>ISERROR(G561)</formula>
    </cfRule>
  </conditionalFormatting>
  <conditionalFormatting sqref="Z561:Z563">
    <cfRule type="containsErrors" dxfId="2630" priority="2663">
      <formula>ISERROR(Z561)</formula>
    </cfRule>
  </conditionalFormatting>
  <conditionalFormatting sqref="AA565:AO567 G565:Y567">
    <cfRule type="containsErrors" dxfId="2629" priority="2661">
      <formula>ISERROR(G565)</formula>
    </cfRule>
  </conditionalFormatting>
  <conditionalFormatting sqref="G572:AO572">
    <cfRule type="containsErrors" dxfId="2628" priority="2659">
      <formula>ISERROR(G572)</formula>
    </cfRule>
  </conditionalFormatting>
  <conditionalFormatting sqref="AA569:AO571 G569:Y571">
    <cfRule type="containsErrors" dxfId="2627" priority="2658">
      <formula>ISERROR(G569)</formula>
    </cfRule>
  </conditionalFormatting>
  <conditionalFormatting sqref="AA573:AO575 G573:Y575">
    <cfRule type="containsErrors" dxfId="2626" priority="2656">
      <formula>ISERROR(G573)</formula>
    </cfRule>
  </conditionalFormatting>
  <conditionalFormatting sqref="AA537:AO539 G537:Y539 G540:AO540 G544:AO544 G508:AO513">
    <cfRule type="containsErrors" dxfId="2625" priority="2689">
      <formula>ISERROR(G508)</formula>
    </cfRule>
  </conditionalFormatting>
  <conditionalFormatting sqref="Z537:Z539">
    <cfRule type="containsErrors" dxfId="2624" priority="2688">
      <formula>ISERROR(Z537)</formula>
    </cfRule>
  </conditionalFormatting>
  <conditionalFormatting sqref="AA541:AO543 G541:Y543">
    <cfRule type="containsErrors" dxfId="2623" priority="2686">
      <formula>ISERROR(G541)</formula>
    </cfRule>
  </conditionalFormatting>
  <conditionalFormatting sqref="Z541:Z543">
    <cfRule type="containsErrors" dxfId="2622" priority="2685">
      <formula>ISERROR(Z541)</formula>
    </cfRule>
  </conditionalFormatting>
  <conditionalFormatting sqref="G548:AO548">
    <cfRule type="containsErrors" dxfId="2621" priority="2684">
      <formula>ISERROR(G548)</formula>
    </cfRule>
  </conditionalFormatting>
  <conditionalFormatting sqref="G564:AO564">
    <cfRule type="containsErrors" dxfId="2620" priority="2683">
      <formula>ISERROR(G564)</formula>
    </cfRule>
  </conditionalFormatting>
  <conditionalFormatting sqref="G576:AO576">
    <cfRule type="containsErrors" dxfId="2619" priority="2682">
      <formula>ISERROR(G576)</formula>
    </cfRule>
  </conditionalFormatting>
  <conditionalFormatting sqref="G526:AO529">
    <cfRule type="containsErrors" dxfId="2618" priority="2679">
      <formula>ISERROR(G526)</formula>
    </cfRule>
  </conditionalFormatting>
  <conditionalFormatting sqref="G530:AO531">
    <cfRule type="containsErrors" dxfId="2617" priority="2678">
      <formula>ISERROR(G530)</formula>
    </cfRule>
  </conditionalFormatting>
  <conditionalFormatting sqref="G532:AO533">
    <cfRule type="containsErrors" dxfId="2616" priority="2677">
      <formula>ISERROR(G532)</formula>
    </cfRule>
  </conditionalFormatting>
  <conditionalFormatting sqref="G534:AO535">
    <cfRule type="containsErrors" dxfId="2615" priority="2676">
      <formula>ISERROR(G534)</formula>
    </cfRule>
  </conditionalFormatting>
  <conditionalFormatting sqref="AA545:AO547 G545:Y547">
    <cfRule type="containsErrors" dxfId="2614" priority="2675">
      <formula>ISERROR(G545)</formula>
    </cfRule>
  </conditionalFormatting>
  <conditionalFormatting sqref="Z545:Z547">
    <cfRule type="containsErrors" dxfId="2613" priority="2674">
      <formula>ISERROR(Z545)</formula>
    </cfRule>
  </conditionalFormatting>
  <conditionalFormatting sqref="G552:AO552">
    <cfRule type="containsErrors" dxfId="2612" priority="2673">
      <formula>ISERROR(G552)</formula>
    </cfRule>
  </conditionalFormatting>
  <conditionalFormatting sqref="AA549:AO551 G549:Y551">
    <cfRule type="containsErrors" dxfId="2611" priority="2672">
      <formula>ISERROR(G549)</formula>
    </cfRule>
  </conditionalFormatting>
  <conditionalFormatting sqref="Z549:Z551">
    <cfRule type="containsErrors" dxfId="2610" priority="2671">
      <formula>ISERROR(Z549)</formula>
    </cfRule>
  </conditionalFormatting>
  <conditionalFormatting sqref="G556:AO556">
    <cfRule type="containsErrors" dxfId="2609" priority="2670">
      <formula>ISERROR(G556)</formula>
    </cfRule>
  </conditionalFormatting>
  <conditionalFormatting sqref="AA553:AO555 G553:Y555">
    <cfRule type="containsErrors" dxfId="2608" priority="2669">
      <formula>ISERROR(G553)</formula>
    </cfRule>
  </conditionalFormatting>
  <conditionalFormatting sqref="Z553:Z555">
    <cfRule type="containsErrors" dxfId="2607" priority="2668">
      <formula>ISERROR(Z553)</formula>
    </cfRule>
  </conditionalFormatting>
  <conditionalFormatting sqref="G560:AO560">
    <cfRule type="containsErrors" dxfId="2606" priority="2667">
      <formula>ISERROR(G560)</formula>
    </cfRule>
  </conditionalFormatting>
  <conditionalFormatting sqref="AA557:AO559 G557:Y559">
    <cfRule type="containsErrors" dxfId="2605" priority="2666">
      <formula>ISERROR(G557)</formula>
    </cfRule>
  </conditionalFormatting>
  <conditionalFormatting sqref="Z573:Z575">
    <cfRule type="containsErrors" dxfId="2604" priority="2655">
      <formula>ISERROR(Z573)</formula>
    </cfRule>
  </conditionalFormatting>
  <conditionalFormatting sqref="AA577:AO579 G577:Y579 G580:AO580 G584:AO584">
    <cfRule type="containsErrors" dxfId="2603" priority="2654">
      <formula>ISERROR(G577)</formula>
    </cfRule>
  </conditionalFormatting>
  <conditionalFormatting sqref="Z577:Z579">
    <cfRule type="containsErrors" dxfId="2602" priority="2653">
      <formula>ISERROR(Z577)</formula>
    </cfRule>
  </conditionalFormatting>
  <conditionalFormatting sqref="AA581:AO583 G581:Y583">
    <cfRule type="containsErrors" dxfId="2601" priority="2652">
      <formula>ISERROR(G581)</formula>
    </cfRule>
  </conditionalFormatting>
  <conditionalFormatting sqref="Z581:Z583">
    <cfRule type="containsErrors" dxfId="2600" priority="2651">
      <formula>ISERROR(Z581)</formula>
    </cfRule>
  </conditionalFormatting>
  <conditionalFormatting sqref="AA585:AO587 G585:Y587">
    <cfRule type="containsErrors" dxfId="2599" priority="2647">
      <formula>ISERROR(G585)</formula>
    </cfRule>
  </conditionalFormatting>
  <conditionalFormatting sqref="Z585:Z587">
    <cfRule type="containsErrors" dxfId="2598" priority="2646">
      <formula>ISERROR(Z585)</formula>
    </cfRule>
  </conditionalFormatting>
  <conditionalFormatting sqref="G592:AO592">
    <cfRule type="containsErrors" dxfId="2597" priority="2645">
      <formula>ISERROR(G592)</formula>
    </cfRule>
  </conditionalFormatting>
  <conditionalFormatting sqref="AA589:AO591 G589:Y591">
    <cfRule type="containsErrors" dxfId="2596" priority="2644">
      <formula>ISERROR(G589)</formula>
    </cfRule>
  </conditionalFormatting>
  <conditionalFormatting sqref="Z589:Z591">
    <cfRule type="containsErrors" dxfId="2595" priority="2643">
      <formula>ISERROR(Z589)</formula>
    </cfRule>
  </conditionalFormatting>
  <conditionalFormatting sqref="G596:AO596">
    <cfRule type="containsErrors" dxfId="2594" priority="2642">
      <formula>ISERROR(G596)</formula>
    </cfRule>
  </conditionalFormatting>
  <conditionalFormatting sqref="AA593:AO595 G593:Y595">
    <cfRule type="containsErrors" dxfId="2593" priority="2641">
      <formula>ISERROR(G593)</formula>
    </cfRule>
  </conditionalFormatting>
  <conditionalFormatting sqref="Z593:Z595">
    <cfRule type="containsErrors" dxfId="2592" priority="2640">
      <formula>ISERROR(Z593)</formula>
    </cfRule>
  </conditionalFormatting>
  <conditionalFormatting sqref="G600:AO600">
    <cfRule type="containsErrors" dxfId="2591" priority="2639">
      <formula>ISERROR(G600)</formula>
    </cfRule>
  </conditionalFormatting>
  <conditionalFormatting sqref="AA597:AO599 G597:Y599">
    <cfRule type="containsErrors" dxfId="2590" priority="2638">
      <formula>ISERROR(G597)</formula>
    </cfRule>
  </conditionalFormatting>
  <conditionalFormatting sqref="Z597:Z599">
    <cfRule type="containsErrors" dxfId="2589" priority="2637">
      <formula>ISERROR(Z597)</formula>
    </cfRule>
  </conditionalFormatting>
  <conditionalFormatting sqref="AA601:AO603 G601:Y603">
    <cfRule type="containsErrors" dxfId="2588" priority="2636">
      <formula>ISERROR(G601)</formula>
    </cfRule>
  </conditionalFormatting>
  <conditionalFormatting sqref="Z601:Z603">
    <cfRule type="containsErrors" dxfId="2587" priority="2635">
      <formula>ISERROR(Z601)</formula>
    </cfRule>
  </conditionalFormatting>
  <conditionalFormatting sqref="G608:AO608">
    <cfRule type="containsErrors" dxfId="2586" priority="2634">
      <formula>ISERROR(G608)</formula>
    </cfRule>
  </conditionalFormatting>
  <conditionalFormatting sqref="AA605:AO607 G605:Y607">
    <cfRule type="containsErrors" dxfId="2585" priority="2633">
      <formula>ISERROR(G605)</formula>
    </cfRule>
  </conditionalFormatting>
  <conditionalFormatting sqref="Z605:Z607">
    <cfRule type="containsErrors" dxfId="2584" priority="2632">
      <formula>ISERROR(Z605)</formula>
    </cfRule>
  </conditionalFormatting>
  <conditionalFormatting sqref="G612:AO612">
    <cfRule type="containsErrors" dxfId="2583" priority="2631">
      <formula>ISERROR(G612)</formula>
    </cfRule>
  </conditionalFormatting>
  <conditionalFormatting sqref="AA609:AO611 G609:Y611">
    <cfRule type="containsErrors" dxfId="2582" priority="2630">
      <formula>ISERROR(G609)</formula>
    </cfRule>
  </conditionalFormatting>
  <conditionalFormatting sqref="Z609:Z611">
    <cfRule type="containsErrors" dxfId="2581" priority="2629">
      <formula>ISERROR(Z609)</formula>
    </cfRule>
  </conditionalFormatting>
  <conditionalFormatting sqref="AA613:AO615 G613:Y615">
    <cfRule type="containsErrors" dxfId="2580" priority="2628">
      <formula>ISERROR(G613)</formula>
    </cfRule>
  </conditionalFormatting>
  <conditionalFormatting sqref="Z613:Z615">
    <cfRule type="containsErrors" dxfId="2579" priority="2627">
      <formula>ISERROR(Z613)</formula>
    </cfRule>
  </conditionalFormatting>
  <conditionalFormatting sqref="G617:AO620">
    <cfRule type="containsErrors" dxfId="2578" priority="2626">
      <formula>ISERROR(G617)</formula>
    </cfRule>
  </conditionalFormatting>
  <conditionalFormatting sqref="G621:AO622">
    <cfRule type="containsErrors" dxfId="2577" priority="2625">
      <formula>ISERROR(G621)</formula>
    </cfRule>
  </conditionalFormatting>
  <conditionalFormatting sqref="G623:AO624">
    <cfRule type="containsErrors" dxfId="2576" priority="2624">
      <formula>ISERROR(G623)</formula>
    </cfRule>
  </conditionalFormatting>
  <conditionalFormatting sqref="G625:AO626">
    <cfRule type="containsErrors" dxfId="2575" priority="2623">
      <formula>ISERROR(G625)</formula>
    </cfRule>
  </conditionalFormatting>
  <conditionalFormatting sqref="G638:AO643">
    <cfRule type="containsErrors" dxfId="2574" priority="2614">
      <formula>ISERROR(G638)</formula>
    </cfRule>
  </conditionalFormatting>
  <conditionalFormatting sqref="G644:AO649">
    <cfRule type="containsErrors" dxfId="2573" priority="2613">
      <formula>ISERROR(G644)</formula>
    </cfRule>
  </conditionalFormatting>
  <conditionalFormatting sqref="G712:AO712">
    <cfRule type="containsErrors" dxfId="2572" priority="2583">
      <formula>ISERROR(G712)</formula>
    </cfRule>
  </conditionalFormatting>
  <conditionalFormatting sqref="G728:AO728">
    <cfRule type="containsErrors" dxfId="2571" priority="2582">
      <formula>ISERROR(G728)</formula>
    </cfRule>
  </conditionalFormatting>
  <conditionalFormatting sqref="G740:AO740">
    <cfRule type="containsErrors" dxfId="2570" priority="2581">
      <formula>ISERROR(G740)</formula>
    </cfRule>
  </conditionalFormatting>
  <conditionalFormatting sqref="Z693:Z695">
    <cfRule type="containsErrors" dxfId="2569" priority="2590">
      <formula>ISERROR(Z693)</formula>
    </cfRule>
  </conditionalFormatting>
  <conditionalFormatting sqref="Z689:Z691">
    <cfRule type="containsErrors" dxfId="2568" priority="2593">
      <formula>ISERROR(Z689)</formula>
    </cfRule>
  </conditionalFormatting>
  <conditionalFormatting sqref="G692:AO692">
    <cfRule type="containsErrors" dxfId="2567" priority="2595">
      <formula>ISERROR(G692)</formula>
    </cfRule>
  </conditionalFormatting>
  <conditionalFormatting sqref="Z681:Z683">
    <cfRule type="containsErrors" dxfId="2566" priority="2598">
      <formula>ISERROR(Z681)</formula>
    </cfRule>
  </conditionalFormatting>
  <conditionalFormatting sqref="AA685:AO687 G685:Y687">
    <cfRule type="containsErrors" dxfId="2565" priority="2597">
      <formula>ISERROR(G685)</formula>
    </cfRule>
  </conditionalFormatting>
  <conditionalFormatting sqref="Z685:Z687">
    <cfRule type="containsErrors" dxfId="2564" priority="2596">
      <formula>ISERROR(Z685)</formula>
    </cfRule>
  </conditionalFormatting>
  <conditionalFormatting sqref="AA689:AO691 G689:Y691">
    <cfRule type="containsErrors" dxfId="2563" priority="2594">
      <formula>ISERROR(G689)</formula>
    </cfRule>
  </conditionalFormatting>
  <conditionalFormatting sqref="G696:AO696">
    <cfRule type="containsErrors" dxfId="2562" priority="2592">
      <formula>ISERROR(G696)</formula>
    </cfRule>
  </conditionalFormatting>
  <conditionalFormatting sqref="AA693:AO695 G693:Y695">
    <cfRule type="containsErrors" dxfId="2561" priority="2591">
      <formula>ISERROR(G693)</formula>
    </cfRule>
  </conditionalFormatting>
  <conditionalFormatting sqref="AA697:AO699 G697:Y699">
    <cfRule type="containsErrors" dxfId="2560" priority="2589">
      <formula>ISERROR(G697)</formula>
    </cfRule>
  </conditionalFormatting>
  <conditionalFormatting sqref="AA661:AO663 G661:Y663 G664:AO664 G668:AO668 G632:AO637">
    <cfRule type="containsErrors" dxfId="2559" priority="2622">
      <formula>ISERROR(G632)</formula>
    </cfRule>
  </conditionalFormatting>
  <conditionalFormatting sqref="Z661:Z663">
    <cfRule type="containsErrors" dxfId="2558" priority="2621">
      <formula>ISERROR(Z661)</formula>
    </cfRule>
  </conditionalFormatting>
  <conditionalFormatting sqref="AA665:AO667 G665:Y667">
    <cfRule type="containsErrors" dxfId="2557" priority="2619">
      <formula>ISERROR(G665)</formula>
    </cfRule>
  </conditionalFormatting>
  <conditionalFormatting sqref="Z665:Z667">
    <cfRule type="containsErrors" dxfId="2556" priority="2618">
      <formula>ISERROR(Z665)</formula>
    </cfRule>
  </conditionalFormatting>
  <conditionalFormatting sqref="G672:AO672">
    <cfRule type="containsErrors" dxfId="2555" priority="2617">
      <formula>ISERROR(G672)</formula>
    </cfRule>
  </conditionalFormatting>
  <conditionalFormatting sqref="G688:AO688">
    <cfRule type="containsErrors" dxfId="2554" priority="2616">
      <formula>ISERROR(G688)</formula>
    </cfRule>
  </conditionalFormatting>
  <conditionalFormatting sqref="G700:AO700">
    <cfRule type="containsErrors" dxfId="2553" priority="2615">
      <formula>ISERROR(G700)</formula>
    </cfRule>
  </conditionalFormatting>
  <conditionalFormatting sqref="G650:AO653">
    <cfRule type="containsErrors" dxfId="2552" priority="2612">
      <formula>ISERROR(G650)</formula>
    </cfRule>
  </conditionalFormatting>
  <conditionalFormatting sqref="G654:AO655">
    <cfRule type="containsErrors" dxfId="2551" priority="2611">
      <formula>ISERROR(G654)</formula>
    </cfRule>
  </conditionalFormatting>
  <conditionalFormatting sqref="G656:AO657">
    <cfRule type="containsErrors" dxfId="2550" priority="2610">
      <formula>ISERROR(G656)</formula>
    </cfRule>
  </conditionalFormatting>
  <conditionalFormatting sqref="G658:AO659">
    <cfRule type="containsErrors" dxfId="2549" priority="2609">
      <formula>ISERROR(G658)</formula>
    </cfRule>
  </conditionalFormatting>
  <conditionalFormatting sqref="AA669:AO671 G669:Y671">
    <cfRule type="containsErrors" dxfId="2548" priority="2608">
      <formula>ISERROR(G669)</formula>
    </cfRule>
  </conditionalFormatting>
  <conditionalFormatting sqref="Z669:Z671">
    <cfRule type="containsErrors" dxfId="2547" priority="2607">
      <formula>ISERROR(Z669)</formula>
    </cfRule>
  </conditionalFormatting>
  <conditionalFormatting sqref="G676:AO676">
    <cfRule type="containsErrors" dxfId="2546" priority="2606">
      <formula>ISERROR(G676)</formula>
    </cfRule>
  </conditionalFormatting>
  <conditionalFormatting sqref="AA673:AO675 G673:Y675">
    <cfRule type="containsErrors" dxfId="2545" priority="2605">
      <formula>ISERROR(G673)</formula>
    </cfRule>
  </conditionalFormatting>
  <conditionalFormatting sqref="Z673:Z675">
    <cfRule type="containsErrors" dxfId="2544" priority="2604">
      <formula>ISERROR(Z673)</formula>
    </cfRule>
  </conditionalFormatting>
  <conditionalFormatting sqref="G680:AO680">
    <cfRule type="containsErrors" dxfId="2543" priority="2603">
      <formula>ISERROR(G680)</formula>
    </cfRule>
  </conditionalFormatting>
  <conditionalFormatting sqref="AA677:AO679 G677:Y679">
    <cfRule type="containsErrors" dxfId="2542" priority="2602">
      <formula>ISERROR(G677)</formula>
    </cfRule>
  </conditionalFormatting>
  <conditionalFormatting sqref="Z677:Z679">
    <cfRule type="containsErrors" dxfId="2541" priority="2601">
      <formula>ISERROR(Z677)</formula>
    </cfRule>
  </conditionalFormatting>
  <conditionalFormatting sqref="G684:AO684">
    <cfRule type="containsErrors" dxfId="2540" priority="2600">
      <formula>ISERROR(G684)</formula>
    </cfRule>
  </conditionalFormatting>
  <conditionalFormatting sqref="AA681:AO683 G681:Y683">
    <cfRule type="containsErrors" dxfId="2539" priority="2599">
      <formula>ISERROR(G681)</formula>
    </cfRule>
  </conditionalFormatting>
  <conditionalFormatting sqref="Z697:Z699">
    <cfRule type="containsErrors" dxfId="2538" priority="2588">
      <formula>ISERROR(Z697)</formula>
    </cfRule>
  </conditionalFormatting>
  <conditionalFormatting sqref="AA701:AO703 G701:Y703 G704:AO704 G708:AO708">
    <cfRule type="containsErrors" dxfId="2537" priority="2587">
      <formula>ISERROR(G701)</formula>
    </cfRule>
  </conditionalFormatting>
  <conditionalFormatting sqref="Z701:Z703">
    <cfRule type="containsErrors" dxfId="2536" priority="2586">
      <formula>ISERROR(Z701)</formula>
    </cfRule>
  </conditionalFormatting>
  <conditionalFormatting sqref="AA705:AO707 G705:Y707">
    <cfRule type="containsErrors" dxfId="2535" priority="2585">
      <formula>ISERROR(G705)</formula>
    </cfRule>
  </conditionalFormatting>
  <conditionalFormatting sqref="Z705:Z707">
    <cfRule type="containsErrors" dxfId="2534" priority="2584">
      <formula>ISERROR(Z705)</formula>
    </cfRule>
  </conditionalFormatting>
  <conditionalFormatting sqref="AA709:AO711 G709:Y711">
    <cfRule type="containsErrors" dxfId="2533" priority="2580">
      <formula>ISERROR(G709)</formula>
    </cfRule>
  </conditionalFormatting>
  <conditionalFormatting sqref="Z709:Z711">
    <cfRule type="containsErrors" dxfId="2532" priority="2579">
      <formula>ISERROR(Z709)</formula>
    </cfRule>
  </conditionalFormatting>
  <conditionalFormatting sqref="G716:AO716">
    <cfRule type="containsErrors" dxfId="2531" priority="2578">
      <formula>ISERROR(G716)</formula>
    </cfRule>
  </conditionalFormatting>
  <conditionalFormatting sqref="AA713:AO715 G713:Y715">
    <cfRule type="containsErrors" dxfId="2530" priority="2577">
      <formula>ISERROR(G713)</formula>
    </cfRule>
  </conditionalFormatting>
  <conditionalFormatting sqref="Z713:Z715">
    <cfRule type="containsErrors" dxfId="2529" priority="2576">
      <formula>ISERROR(Z713)</formula>
    </cfRule>
  </conditionalFormatting>
  <conditionalFormatting sqref="G720:AO720">
    <cfRule type="containsErrors" dxfId="2528" priority="2575">
      <formula>ISERROR(G720)</formula>
    </cfRule>
  </conditionalFormatting>
  <conditionalFormatting sqref="AA717:AO719 G717:Y719">
    <cfRule type="containsErrors" dxfId="2527" priority="2574">
      <formula>ISERROR(G717)</formula>
    </cfRule>
  </conditionalFormatting>
  <conditionalFormatting sqref="Z717:Z719">
    <cfRule type="containsErrors" dxfId="2526" priority="2573">
      <formula>ISERROR(Z717)</formula>
    </cfRule>
  </conditionalFormatting>
  <conditionalFormatting sqref="G724:AO724">
    <cfRule type="containsErrors" dxfId="2525" priority="2572">
      <formula>ISERROR(G724)</formula>
    </cfRule>
  </conditionalFormatting>
  <conditionalFormatting sqref="AA721:AO723 G721:Y723">
    <cfRule type="containsErrors" dxfId="2524" priority="2571">
      <formula>ISERROR(G721)</formula>
    </cfRule>
  </conditionalFormatting>
  <conditionalFormatting sqref="Z721:Z723">
    <cfRule type="containsErrors" dxfId="2523" priority="2570">
      <formula>ISERROR(Z721)</formula>
    </cfRule>
  </conditionalFormatting>
  <conditionalFormatting sqref="AA725:AO727 G725:Y727">
    <cfRule type="containsErrors" dxfId="2522" priority="2569">
      <formula>ISERROR(G725)</formula>
    </cfRule>
  </conditionalFormatting>
  <conditionalFormatting sqref="Z725:Z727">
    <cfRule type="containsErrors" dxfId="2521" priority="2568">
      <formula>ISERROR(Z725)</formula>
    </cfRule>
  </conditionalFormatting>
  <conditionalFormatting sqref="G732:AO732">
    <cfRule type="containsErrors" dxfId="2520" priority="2567">
      <formula>ISERROR(G732)</formula>
    </cfRule>
  </conditionalFormatting>
  <conditionalFormatting sqref="AA729:AO731 G729:Y731">
    <cfRule type="containsErrors" dxfId="2519" priority="2566">
      <formula>ISERROR(G729)</formula>
    </cfRule>
  </conditionalFormatting>
  <conditionalFormatting sqref="Z729:Z731">
    <cfRule type="containsErrors" dxfId="2518" priority="2565">
      <formula>ISERROR(Z729)</formula>
    </cfRule>
  </conditionalFormatting>
  <conditionalFormatting sqref="G736:AO736">
    <cfRule type="containsErrors" dxfId="2517" priority="2564">
      <formula>ISERROR(G736)</formula>
    </cfRule>
  </conditionalFormatting>
  <conditionalFormatting sqref="AA733:AO735 G733:Y735">
    <cfRule type="containsErrors" dxfId="2516" priority="2563">
      <formula>ISERROR(G733)</formula>
    </cfRule>
  </conditionalFormatting>
  <conditionalFormatting sqref="Z733:Z735">
    <cfRule type="containsErrors" dxfId="2515" priority="2562">
      <formula>ISERROR(Z733)</formula>
    </cfRule>
  </conditionalFormatting>
  <conditionalFormatting sqref="AA737:AO739 G737:Y739">
    <cfRule type="containsErrors" dxfId="2514" priority="2561">
      <formula>ISERROR(G737)</formula>
    </cfRule>
  </conditionalFormatting>
  <conditionalFormatting sqref="Z737:Z739">
    <cfRule type="containsErrors" dxfId="2513" priority="2560">
      <formula>ISERROR(Z737)</formula>
    </cfRule>
  </conditionalFormatting>
  <conditionalFormatting sqref="G741:AO744">
    <cfRule type="containsErrors" dxfId="2512" priority="2559">
      <formula>ISERROR(G741)</formula>
    </cfRule>
  </conditionalFormatting>
  <conditionalFormatting sqref="G745:AO746">
    <cfRule type="containsErrors" dxfId="2511" priority="2558">
      <formula>ISERROR(G745)</formula>
    </cfRule>
  </conditionalFormatting>
  <conditionalFormatting sqref="G747:AO748">
    <cfRule type="containsErrors" dxfId="2510" priority="2557">
      <formula>ISERROR(G747)</formula>
    </cfRule>
  </conditionalFormatting>
  <conditionalFormatting sqref="G749:AO750">
    <cfRule type="containsErrors" dxfId="2509" priority="2556">
      <formula>ISERROR(G749)</formula>
    </cfRule>
  </conditionalFormatting>
  <conditionalFormatting sqref="G762:AO767">
    <cfRule type="containsErrors" dxfId="2508" priority="2547">
      <formula>ISERROR(G762)</formula>
    </cfRule>
  </conditionalFormatting>
  <conditionalFormatting sqref="G768:AO773">
    <cfRule type="containsErrors" dxfId="2507" priority="2546">
      <formula>ISERROR(G768)</formula>
    </cfRule>
  </conditionalFormatting>
  <conditionalFormatting sqref="G836:AO836">
    <cfRule type="containsErrors" dxfId="2506" priority="2516">
      <formula>ISERROR(G836)</formula>
    </cfRule>
  </conditionalFormatting>
  <conditionalFormatting sqref="G852:AO852">
    <cfRule type="containsErrors" dxfId="2505" priority="2515">
      <formula>ISERROR(G852)</formula>
    </cfRule>
  </conditionalFormatting>
  <conditionalFormatting sqref="G864:AO864">
    <cfRule type="containsErrors" dxfId="2504" priority="2514">
      <formula>ISERROR(G864)</formula>
    </cfRule>
  </conditionalFormatting>
  <conditionalFormatting sqref="Z817:Z819">
    <cfRule type="containsErrors" dxfId="2503" priority="2523">
      <formula>ISERROR(Z817)</formula>
    </cfRule>
  </conditionalFormatting>
  <conditionalFormatting sqref="Z813:Z815">
    <cfRule type="containsErrors" dxfId="2502" priority="2526">
      <formula>ISERROR(Z813)</formula>
    </cfRule>
  </conditionalFormatting>
  <conditionalFormatting sqref="G816:AO816">
    <cfRule type="containsErrors" dxfId="2501" priority="2528">
      <formula>ISERROR(G816)</formula>
    </cfRule>
  </conditionalFormatting>
  <conditionalFormatting sqref="Z805:Z807">
    <cfRule type="containsErrors" dxfId="2500" priority="2531">
      <formula>ISERROR(Z805)</formula>
    </cfRule>
  </conditionalFormatting>
  <conditionalFormatting sqref="AA809:AO811 G809:Y811">
    <cfRule type="containsErrors" dxfId="2499" priority="2530">
      <formula>ISERROR(G809)</formula>
    </cfRule>
  </conditionalFormatting>
  <conditionalFormatting sqref="Z809:Z811">
    <cfRule type="containsErrors" dxfId="2498" priority="2529">
      <formula>ISERROR(Z809)</formula>
    </cfRule>
  </conditionalFormatting>
  <conditionalFormatting sqref="AA813:AO815 G813:Y815">
    <cfRule type="containsErrors" dxfId="2497" priority="2527">
      <formula>ISERROR(G813)</formula>
    </cfRule>
  </conditionalFormatting>
  <conditionalFormatting sqref="G820:AO820">
    <cfRule type="containsErrors" dxfId="2496" priority="2525">
      <formula>ISERROR(G820)</formula>
    </cfRule>
  </conditionalFormatting>
  <conditionalFormatting sqref="AA817:AO819 G817:Y819">
    <cfRule type="containsErrors" dxfId="2495" priority="2524">
      <formula>ISERROR(G817)</formula>
    </cfRule>
  </conditionalFormatting>
  <conditionalFormatting sqref="AA821:AO823 G821:Y823">
    <cfRule type="containsErrors" dxfId="2494" priority="2522">
      <formula>ISERROR(G821)</formula>
    </cfRule>
  </conditionalFormatting>
  <conditionalFormatting sqref="AA785:AO787 G785:Y787 G788:AO788 G792:AO792 G756:AO761">
    <cfRule type="containsErrors" dxfId="2493" priority="2555">
      <formula>ISERROR(G756)</formula>
    </cfRule>
  </conditionalFormatting>
  <conditionalFormatting sqref="Z785:Z787">
    <cfRule type="containsErrors" dxfId="2492" priority="2554">
      <formula>ISERROR(Z785)</formula>
    </cfRule>
  </conditionalFormatting>
  <conditionalFormatting sqref="AA789:AO791 G789:Y791">
    <cfRule type="containsErrors" dxfId="2491" priority="2552">
      <formula>ISERROR(G789)</formula>
    </cfRule>
  </conditionalFormatting>
  <conditionalFormatting sqref="Z789:Z791">
    <cfRule type="containsErrors" dxfId="2490" priority="2551">
      <formula>ISERROR(Z789)</formula>
    </cfRule>
  </conditionalFormatting>
  <conditionalFormatting sqref="G796:AO796">
    <cfRule type="containsErrors" dxfId="2489" priority="2550">
      <formula>ISERROR(G796)</formula>
    </cfRule>
  </conditionalFormatting>
  <conditionalFormatting sqref="G812:AO812">
    <cfRule type="containsErrors" dxfId="2488" priority="2549">
      <formula>ISERROR(G812)</formula>
    </cfRule>
  </conditionalFormatting>
  <conditionalFormatting sqref="G824:AO824">
    <cfRule type="containsErrors" dxfId="2487" priority="2548">
      <formula>ISERROR(G824)</formula>
    </cfRule>
  </conditionalFormatting>
  <conditionalFormatting sqref="G774:AO777">
    <cfRule type="containsErrors" dxfId="2486" priority="2545">
      <formula>ISERROR(G774)</formula>
    </cfRule>
  </conditionalFormatting>
  <conditionalFormatting sqref="G778:AO779">
    <cfRule type="containsErrors" dxfId="2485" priority="2544">
      <formula>ISERROR(G778)</formula>
    </cfRule>
  </conditionalFormatting>
  <conditionalFormatting sqref="G780:AO781">
    <cfRule type="containsErrors" dxfId="2484" priority="2543">
      <formula>ISERROR(G780)</formula>
    </cfRule>
  </conditionalFormatting>
  <conditionalFormatting sqref="G782:AO783">
    <cfRule type="containsErrors" dxfId="2483" priority="2542">
      <formula>ISERROR(G782)</formula>
    </cfRule>
  </conditionalFormatting>
  <conditionalFormatting sqref="AA793:AO795 G793:Y795">
    <cfRule type="containsErrors" dxfId="2482" priority="2541">
      <formula>ISERROR(G793)</formula>
    </cfRule>
  </conditionalFormatting>
  <conditionalFormatting sqref="Z793:Z795">
    <cfRule type="containsErrors" dxfId="2481" priority="2540">
      <formula>ISERROR(Z793)</formula>
    </cfRule>
  </conditionalFormatting>
  <conditionalFormatting sqref="G800:AO800">
    <cfRule type="containsErrors" dxfId="2480" priority="2539">
      <formula>ISERROR(G800)</formula>
    </cfRule>
  </conditionalFormatting>
  <conditionalFormatting sqref="AA797:AO799 G797:Y799">
    <cfRule type="containsErrors" dxfId="2479" priority="2538">
      <formula>ISERROR(G797)</formula>
    </cfRule>
  </conditionalFormatting>
  <conditionalFormatting sqref="Z797:Z799">
    <cfRule type="containsErrors" dxfId="2478" priority="2537">
      <formula>ISERROR(Z797)</formula>
    </cfRule>
  </conditionalFormatting>
  <conditionalFormatting sqref="G804:AO804">
    <cfRule type="containsErrors" dxfId="2477" priority="2536">
      <formula>ISERROR(G804)</formula>
    </cfRule>
  </conditionalFormatting>
  <conditionalFormatting sqref="AA801:AO803 G801:Y803">
    <cfRule type="containsErrors" dxfId="2476" priority="2535">
      <formula>ISERROR(G801)</formula>
    </cfRule>
  </conditionalFormatting>
  <conditionalFormatting sqref="Z801:Z803">
    <cfRule type="containsErrors" dxfId="2475" priority="2534">
      <formula>ISERROR(Z801)</formula>
    </cfRule>
  </conditionalFormatting>
  <conditionalFormatting sqref="G808:AO808">
    <cfRule type="containsErrors" dxfId="2474" priority="2533">
      <formula>ISERROR(G808)</formula>
    </cfRule>
  </conditionalFormatting>
  <conditionalFormatting sqref="AA805:AO807 G805:Y807">
    <cfRule type="containsErrors" dxfId="2473" priority="2532">
      <formula>ISERROR(G805)</formula>
    </cfRule>
  </conditionalFormatting>
  <conditionalFormatting sqref="Z821:Z823">
    <cfRule type="containsErrors" dxfId="2472" priority="2521">
      <formula>ISERROR(Z821)</formula>
    </cfRule>
  </conditionalFormatting>
  <conditionalFormatting sqref="AA825:AO827 G825:Y827 G828:AO828 G832:AO832">
    <cfRule type="containsErrors" dxfId="2471" priority="2520">
      <formula>ISERROR(G825)</formula>
    </cfRule>
  </conditionalFormatting>
  <conditionalFormatting sqref="Z825:Z827">
    <cfRule type="containsErrors" dxfId="2470" priority="2519">
      <formula>ISERROR(Z825)</formula>
    </cfRule>
  </conditionalFormatting>
  <conditionalFormatting sqref="AA829:AO831 G829:Y831">
    <cfRule type="containsErrors" dxfId="2469" priority="2518">
      <formula>ISERROR(G829)</formula>
    </cfRule>
  </conditionalFormatting>
  <conditionalFormatting sqref="Z829:Z831">
    <cfRule type="containsErrors" dxfId="2468" priority="2517">
      <formula>ISERROR(Z829)</formula>
    </cfRule>
  </conditionalFormatting>
  <conditionalFormatting sqref="AA833:AO835 G833:Y835">
    <cfRule type="containsErrors" dxfId="2467" priority="2513">
      <formula>ISERROR(G833)</formula>
    </cfRule>
  </conditionalFormatting>
  <conditionalFormatting sqref="Z833:Z835">
    <cfRule type="containsErrors" dxfId="2466" priority="2512">
      <formula>ISERROR(Z833)</formula>
    </cfRule>
  </conditionalFormatting>
  <conditionalFormatting sqref="G840:AO840">
    <cfRule type="containsErrors" dxfId="2465" priority="2511">
      <formula>ISERROR(G840)</formula>
    </cfRule>
  </conditionalFormatting>
  <conditionalFormatting sqref="AA837:AO839 G837:Y839">
    <cfRule type="containsErrors" dxfId="2464" priority="2510">
      <formula>ISERROR(G837)</formula>
    </cfRule>
  </conditionalFormatting>
  <conditionalFormatting sqref="Z837:Z839">
    <cfRule type="containsErrors" dxfId="2463" priority="2509">
      <formula>ISERROR(Z837)</formula>
    </cfRule>
  </conditionalFormatting>
  <conditionalFormatting sqref="G844:AO844">
    <cfRule type="containsErrors" dxfId="2462" priority="2508">
      <formula>ISERROR(G844)</formula>
    </cfRule>
  </conditionalFormatting>
  <conditionalFormatting sqref="AA841:AO843 G841:Y843">
    <cfRule type="containsErrors" dxfId="2461" priority="2507">
      <formula>ISERROR(G841)</formula>
    </cfRule>
  </conditionalFormatting>
  <conditionalFormatting sqref="Z841:Z843">
    <cfRule type="containsErrors" dxfId="2460" priority="2506">
      <formula>ISERROR(Z841)</formula>
    </cfRule>
  </conditionalFormatting>
  <conditionalFormatting sqref="G848:AO848">
    <cfRule type="containsErrors" dxfId="2459" priority="2505">
      <formula>ISERROR(G848)</formula>
    </cfRule>
  </conditionalFormatting>
  <conditionalFormatting sqref="AA845:AO847 G845:Y847">
    <cfRule type="containsErrors" dxfId="2458" priority="2504">
      <formula>ISERROR(G845)</formula>
    </cfRule>
  </conditionalFormatting>
  <conditionalFormatting sqref="Z845:Z847">
    <cfRule type="containsErrors" dxfId="2457" priority="2503">
      <formula>ISERROR(Z845)</formula>
    </cfRule>
  </conditionalFormatting>
  <conditionalFormatting sqref="AA849:AO851 G849:Y851">
    <cfRule type="containsErrors" dxfId="2456" priority="2502">
      <formula>ISERROR(G849)</formula>
    </cfRule>
  </conditionalFormatting>
  <conditionalFormatting sqref="Z849:Z851">
    <cfRule type="containsErrors" dxfId="2455" priority="2501">
      <formula>ISERROR(Z849)</formula>
    </cfRule>
  </conditionalFormatting>
  <conditionalFormatting sqref="G856:AO856">
    <cfRule type="containsErrors" dxfId="2454" priority="2500">
      <formula>ISERROR(G856)</formula>
    </cfRule>
  </conditionalFormatting>
  <conditionalFormatting sqref="AA853:AO855 G853:Y855">
    <cfRule type="containsErrors" dxfId="2453" priority="2499">
      <formula>ISERROR(G853)</formula>
    </cfRule>
  </conditionalFormatting>
  <conditionalFormatting sqref="Z853:Z855">
    <cfRule type="containsErrors" dxfId="2452" priority="2498">
      <formula>ISERROR(Z853)</formula>
    </cfRule>
  </conditionalFormatting>
  <conditionalFormatting sqref="G860:AO860">
    <cfRule type="containsErrors" dxfId="2451" priority="2497">
      <formula>ISERROR(G860)</formula>
    </cfRule>
  </conditionalFormatting>
  <conditionalFormatting sqref="AA857:AO859 G857:Y859">
    <cfRule type="containsErrors" dxfId="2450" priority="2496">
      <formula>ISERROR(G857)</formula>
    </cfRule>
  </conditionalFormatting>
  <conditionalFormatting sqref="Z857:Z859">
    <cfRule type="containsErrors" dxfId="2449" priority="2495">
      <formula>ISERROR(Z857)</formula>
    </cfRule>
  </conditionalFormatting>
  <conditionalFormatting sqref="AA861:AO863 G861:Y863">
    <cfRule type="containsErrors" dxfId="2448" priority="2494">
      <formula>ISERROR(G861)</formula>
    </cfRule>
  </conditionalFormatting>
  <conditionalFormatting sqref="Z861:Z863">
    <cfRule type="containsErrors" dxfId="2447" priority="2493">
      <formula>ISERROR(Z861)</formula>
    </cfRule>
  </conditionalFormatting>
  <conditionalFormatting sqref="G865:AO868">
    <cfRule type="containsErrors" dxfId="2446" priority="2492">
      <formula>ISERROR(G865)</formula>
    </cfRule>
  </conditionalFormatting>
  <conditionalFormatting sqref="G869:AO870">
    <cfRule type="containsErrors" dxfId="2445" priority="2491">
      <formula>ISERROR(G869)</formula>
    </cfRule>
  </conditionalFormatting>
  <conditionalFormatting sqref="G871:AO872">
    <cfRule type="containsErrors" dxfId="2444" priority="2490">
      <formula>ISERROR(G871)</formula>
    </cfRule>
  </conditionalFormatting>
  <conditionalFormatting sqref="G873:AO874">
    <cfRule type="containsErrors" dxfId="2443" priority="2489">
      <formula>ISERROR(G873)</formula>
    </cfRule>
  </conditionalFormatting>
  <conditionalFormatting sqref="G886:AO891">
    <cfRule type="containsErrors" dxfId="2442" priority="2480">
      <formula>ISERROR(G886)</formula>
    </cfRule>
  </conditionalFormatting>
  <conditionalFormatting sqref="G892:AO897">
    <cfRule type="containsErrors" dxfId="2441" priority="2479">
      <formula>ISERROR(G892)</formula>
    </cfRule>
  </conditionalFormatting>
  <conditionalFormatting sqref="G960:AO960">
    <cfRule type="containsErrors" dxfId="2440" priority="2449">
      <formula>ISERROR(G960)</formula>
    </cfRule>
  </conditionalFormatting>
  <conditionalFormatting sqref="G976:AO976">
    <cfRule type="containsErrors" dxfId="2439" priority="2448">
      <formula>ISERROR(G976)</formula>
    </cfRule>
  </conditionalFormatting>
  <conditionalFormatting sqref="G988:AO988">
    <cfRule type="containsErrors" dxfId="2438" priority="2447">
      <formula>ISERROR(G988)</formula>
    </cfRule>
  </conditionalFormatting>
  <conditionalFormatting sqref="Z941:Z943">
    <cfRule type="containsErrors" dxfId="2437" priority="2456">
      <formula>ISERROR(Z941)</formula>
    </cfRule>
  </conditionalFormatting>
  <conditionalFormatting sqref="Z937:Z939">
    <cfRule type="containsErrors" dxfId="2436" priority="2459">
      <formula>ISERROR(Z937)</formula>
    </cfRule>
  </conditionalFormatting>
  <conditionalFormatting sqref="G940:AO940">
    <cfRule type="containsErrors" dxfId="2435" priority="2461">
      <formula>ISERROR(G940)</formula>
    </cfRule>
  </conditionalFormatting>
  <conditionalFormatting sqref="Z929:Z931">
    <cfRule type="containsErrors" dxfId="2434" priority="2464">
      <formula>ISERROR(Z929)</formula>
    </cfRule>
  </conditionalFormatting>
  <conditionalFormatting sqref="AA933:AO935 G933:Y935">
    <cfRule type="containsErrors" dxfId="2433" priority="2463">
      <formula>ISERROR(G933)</formula>
    </cfRule>
  </conditionalFormatting>
  <conditionalFormatting sqref="Z933:Z935">
    <cfRule type="containsErrors" dxfId="2432" priority="2462">
      <formula>ISERROR(Z933)</formula>
    </cfRule>
  </conditionalFormatting>
  <conditionalFormatting sqref="AA937:AO939 G937:Y939">
    <cfRule type="containsErrors" dxfId="2431" priority="2460">
      <formula>ISERROR(G937)</formula>
    </cfRule>
  </conditionalFormatting>
  <conditionalFormatting sqref="G944:AO944">
    <cfRule type="containsErrors" dxfId="2430" priority="2458">
      <formula>ISERROR(G944)</formula>
    </cfRule>
  </conditionalFormatting>
  <conditionalFormatting sqref="AA941:AO943 G941:Y943">
    <cfRule type="containsErrors" dxfId="2429" priority="2457">
      <formula>ISERROR(G941)</formula>
    </cfRule>
  </conditionalFormatting>
  <conditionalFormatting sqref="AA945:AO947 G945:Y947">
    <cfRule type="containsErrors" dxfId="2428" priority="2455">
      <formula>ISERROR(G945)</formula>
    </cfRule>
  </conditionalFormatting>
  <conditionalFormatting sqref="AA909:AO911 G909:Y911 G912:AO912 G916:AO916 G880:AO885">
    <cfRule type="containsErrors" dxfId="2427" priority="2488">
      <formula>ISERROR(G880)</formula>
    </cfRule>
  </conditionalFormatting>
  <conditionalFormatting sqref="Z909:Z911">
    <cfRule type="containsErrors" dxfId="2426" priority="2487">
      <formula>ISERROR(Z909)</formula>
    </cfRule>
  </conditionalFormatting>
  <conditionalFormatting sqref="AA913:AO915 G913:Y915">
    <cfRule type="containsErrors" dxfId="2425" priority="2485">
      <formula>ISERROR(G913)</formula>
    </cfRule>
  </conditionalFormatting>
  <conditionalFormatting sqref="Z913:Z915">
    <cfRule type="containsErrors" dxfId="2424" priority="2484">
      <formula>ISERROR(Z913)</formula>
    </cfRule>
  </conditionalFormatting>
  <conditionalFormatting sqref="G920:AO920">
    <cfRule type="containsErrors" dxfId="2423" priority="2483">
      <formula>ISERROR(G920)</formula>
    </cfRule>
  </conditionalFormatting>
  <conditionalFormatting sqref="G936:AO936">
    <cfRule type="containsErrors" dxfId="2422" priority="2482">
      <formula>ISERROR(G936)</formula>
    </cfRule>
  </conditionalFormatting>
  <conditionalFormatting sqref="G948:AO948">
    <cfRule type="containsErrors" dxfId="2421" priority="2481">
      <formula>ISERROR(G948)</formula>
    </cfRule>
  </conditionalFormatting>
  <conditionalFormatting sqref="G898:AO901">
    <cfRule type="containsErrors" dxfId="2420" priority="2478">
      <formula>ISERROR(G898)</formula>
    </cfRule>
  </conditionalFormatting>
  <conditionalFormatting sqref="G902:AO903">
    <cfRule type="containsErrors" dxfId="2419" priority="2477">
      <formula>ISERROR(G902)</formula>
    </cfRule>
  </conditionalFormatting>
  <conditionalFormatting sqref="G904:AO905">
    <cfRule type="containsErrors" dxfId="2418" priority="2476">
      <formula>ISERROR(G904)</formula>
    </cfRule>
  </conditionalFormatting>
  <conditionalFormatting sqref="G906:AO907">
    <cfRule type="containsErrors" dxfId="2417" priority="2475">
      <formula>ISERROR(G906)</formula>
    </cfRule>
  </conditionalFormatting>
  <conditionalFormatting sqref="AA917:AO919 G917:Y919">
    <cfRule type="containsErrors" dxfId="2416" priority="2474">
      <formula>ISERROR(G917)</formula>
    </cfRule>
  </conditionalFormatting>
  <conditionalFormatting sqref="Z917:Z919">
    <cfRule type="containsErrors" dxfId="2415" priority="2473">
      <formula>ISERROR(Z917)</formula>
    </cfRule>
  </conditionalFormatting>
  <conditionalFormatting sqref="G924:AO924">
    <cfRule type="containsErrors" dxfId="2414" priority="2472">
      <formula>ISERROR(G924)</formula>
    </cfRule>
  </conditionalFormatting>
  <conditionalFormatting sqref="AA921:AO923 G921:Y923">
    <cfRule type="containsErrors" dxfId="2413" priority="2471">
      <formula>ISERROR(G921)</formula>
    </cfRule>
  </conditionalFormatting>
  <conditionalFormatting sqref="Z921:Z923">
    <cfRule type="containsErrors" dxfId="2412" priority="2470">
      <formula>ISERROR(Z921)</formula>
    </cfRule>
  </conditionalFormatting>
  <conditionalFormatting sqref="G928:AO928">
    <cfRule type="containsErrors" dxfId="2411" priority="2469">
      <formula>ISERROR(G928)</formula>
    </cfRule>
  </conditionalFormatting>
  <conditionalFormatting sqref="AA925:AO927 G925:Y927">
    <cfRule type="containsErrors" dxfId="2410" priority="2468">
      <formula>ISERROR(G925)</formula>
    </cfRule>
  </conditionalFormatting>
  <conditionalFormatting sqref="Z925:Z927">
    <cfRule type="containsErrors" dxfId="2409" priority="2467">
      <formula>ISERROR(Z925)</formula>
    </cfRule>
  </conditionalFormatting>
  <conditionalFormatting sqref="G932:AO932">
    <cfRule type="containsErrors" dxfId="2408" priority="2466">
      <formula>ISERROR(G932)</formula>
    </cfRule>
  </conditionalFormatting>
  <conditionalFormatting sqref="AA929:AO931 G929:Y931">
    <cfRule type="containsErrors" dxfId="2407" priority="2465">
      <formula>ISERROR(G929)</formula>
    </cfRule>
  </conditionalFormatting>
  <conditionalFormatting sqref="Z945:Z947">
    <cfRule type="containsErrors" dxfId="2406" priority="2454">
      <formula>ISERROR(Z945)</formula>
    </cfRule>
  </conditionalFormatting>
  <conditionalFormatting sqref="AA949:AO951 G949:Y951 G952:AO952 G956:AO956">
    <cfRule type="containsErrors" dxfId="2405" priority="2453">
      <formula>ISERROR(G949)</formula>
    </cfRule>
  </conditionalFormatting>
  <conditionalFormatting sqref="Z949:Z951">
    <cfRule type="containsErrors" dxfId="2404" priority="2452">
      <formula>ISERROR(Z949)</formula>
    </cfRule>
  </conditionalFormatting>
  <conditionalFormatting sqref="AA953:AO955 G953:Y955">
    <cfRule type="containsErrors" dxfId="2403" priority="2451">
      <formula>ISERROR(G953)</formula>
    </cfRule>
  </conditionalFormatting>
  <conditionalFormatting sqref="Z953:Z955">
    <cfRule type="containsErrors" dxfId="2402" priority="2450">
      <formula>ISERROR(Z953)</formula>
    </cfRule>
  </conditionalFormatting>
  <conditionalFormatting sqref="AA957:AO959 G957:Y959">
    <cfRule type="containsErrors" dxfId="2401" priority="2446">
      <formula>ISERROR(G957)</formula>
    </cfRule>
  </conditionalFormatting>
  <conditionalFormatting sqref="Z957:Z959">
    <cfRule type="containsErrors" dxfId="2400" priority="2445">
      <formula>ISERROR(Z957)</formula>
    </cfRule>
  </conditionalFormatting>
  <conditionalFormatting sqref="G964:AO964">
    <cfRule type="containsErrors" dxfId="2399" priority="2444">
      <formula>ISERROR(G964)</formula>
    </cfRule>
  </conditionalFormatting>
  <conditionalFormatting sqref="AA961:AO963 G961:Y963">
    <cfRule type="containsErrors" dxfId="2398" priority="2443">
      <formula>ISERROR(G961)</formula>
    </cfRule>
  </conditionalFormatting>
  <conditionalFormatting sqref="Z961:Z963">
    <cfRule type="containsErrors" dxfId="2397" priority="2442">
      <formula>ISERROR(Z961)</formula>
    </cfRule>
  </conditionalFormatting>
  <conditionalFormatting sqref="G968:AO968">
    <cfRule type="containsErrors" dxfId="2396" priority="2441">
      <formula>ISERROR(G968)</formula>
    </cfRule>
  </conditionalFormatting>
  <conditionalFormatting sqref="AA965:AO967 G965:Y967">
    <cfRule type="containsErrors" dxfId="2395" priority="2440">
      <formula>ISERROR(G965)</formula>
    </cfRule>
  </conditionalFormatting>
  <conditionalFormatting sqref="Z965:Z967">
    <cfRule type="containsErrors" dxfId="2394" priority="2439">
      <formula>ISERROR(Z965)</formula>
    </cfRule>
  </conditionalFormatting>
  <conditionalFormatting sqref="G972:AO972">
    <cfRule type="containsErrors" dxfId="2393" priority="2438">
      <formula>ISERROR(G972)</formula>
    </cfRule>
  </conditionalFormatting>
  <conditionalFormatting sqref="AA969:AO971 G969:Y971">
    <cfRule type="containsErrors" dxfId="2392" priority="2437">
      <formula>ISERROR(G969)</formula>
    </cfRule>
  </conditionalFormatting>
  <conditionalFormatting sqref="Z969:Z971">
    <cfRule type="containsErrors" dxfId="2391" priority="2436">
      <formula>ISERROR(Z969)</formula>
    </cfRule>
  </conditionalFormatting>
  <conditionalFormatting sqref="AA973:AO975 G973:Y975">
    <cfRule type="containsErrors" dxfId="2390" priority="2435">
      <formula>ISERROR(G973)</formula>
    </cfRule>
  </conditionalFormatting>
  <conditionalFormatting sqref="Z973:Z975">
    <cfRule type="containsErrors" dxfId="2389" priority="2434">
      <formula>ISERROR(Z973)</formula>
    </cfRule>
  </conditionalFormatting>
  <conditionalFormatting sqref="G980:AO980">
    <cfRule type="containsErrors" dxfId="2388" priority="2433">
      <formula>ISERROR(G980)</formula>
    </cfRule>
  </conditionalFormatting>
  <conditionalFormatting sqref="AA977:AO979 G977:Y979">
    <cfRule type="containsErrors" dxfId="2387" priority="2432">
      <formula>ISERROR(G977)</formula>
    </cfRule>
  </conditionalFormatting>
  <conditionalFormatting sqref="Z977:Z979">
    <cfRule type="containsErrors" dxfId="2386" priority="2431">
      <formula>ISERROR(Z977)</formula>
    </cfRule>
  </conditionalFormatting>
  <conditionalFormatting sqref="G984:AO984">
    <cfRule type="containsErrors" dxfId="2385" priority="2430">
      <formula>ISERROR(G984)</formula>
    </cfRule>
  </conditionalFormatting>
  <conditionalFormatting sqref="AA981:AO983 G981:Y983">
    <cfRule type="containsErrors" dxfId="2384" priority="2429">
      <formula>ISERROR(G981)</formula>
    </cfRule>
  </conditionalFormatting>
  <conditionalFormatting sqref="Z981:Z983">
    <cfRule type="containsErrors" dxfId="2383" priority="2428">
      <formula>ISERROR(Z981)</formula>
    </cfRule>
  </conditionalFormatting>
  <conditionalFormatting sqref="AA985:AO987 G985:Y987">
    <cfRule type="containsErrors" dxfId="2382" priority="2427">
      <formula>ISERROR(G985)</formula>
    </cfRule>
  </conditionalFormatting>
  <conditionalFormatting sqref="Z985:Z987">
    <cfRule type="containsErrors" dxfId="2381" priority="2426">
      <formula>ISERROR(Z985)</formula>
    </cfRule>
  </conditionalFormatting>
  <conditionalFormatting sqref="G989:AO992">
    <cfRule type="containsErrors" dxfId="2380" priority="2425">
      <formula>ISERROR(G989)</formula>
    </cfRule>
  </conditionalFormatting>
  <conditionalFormatting sqref="G993:AO994">
    <cfRule type="containsErrors" dxfId="2379" priority="2424">
      <formula>ISERROR(G993)</formula>
    </cfRule>
  </conditionalFormatting>
  <conditionalFormatting sqref="G995:AO996">
    <cfRule type="containsErrors" dxfId="2378" priority="2423">
      <formula>ISERROR(G995)</formula>
    </cfRule>
  </conditionalFormatting>
  <conditionalFormatting sqref="G997:AO998">
    <cfRule type="containsErrors" dxfId="2377" priority="2422">
      <formula>ISERROR(G997)</formula>
    </cfRule>
  </conditionalFormatting>
  <conditionalFormatting sqref="G1010:AO1015">
    <cfRule type="containsErrors" dxfId="2376" priority="2413">
      <formula>ISERROR(G1010)</formula>
    </cfRule>
  </conditionalFormatting>
  <conditionalFormatting sqref="G1016:AO1021">
    <cfRule type="containsErrors" dxfId="2375" priority="2412">
      <formula>ISERROR(G1016)</formula>
    </cfRule>
  </conditionalFormatting>
  <conditionalFormatting sqref="G1084:AO1084">
    <cfRule type="containsErrors" dxfId="2374" priority="2382">
      <formula>ISERROR(G1084)</formula>
    </cfRule>
  </conditionalFormatting>
  <conditionalFormatting sqref="G1100:AO1100">
    <cfRule type="containsErrors" dxfId="2373" priority="2381">
      <formula>ISERROR(G1100)</formula>
    </cfRule>
  </conditionalFormatting>
  <conditionalFormatting sqref="G1112:AO1112">
    <cfRule type="containsErrors" dxfId="2372" priority="2380">
      <formula>ISERROR(G1112)</formula>
    </cfRule>
  </conditionalFormatting>
  <conditionalFormatting sqref="Z1065:Z1067">
    <cfRule type="containsErrors" dxfId="2371" priority="2389">
      <formula>ISERROR(Z1065)</formula>
    </cfRule>
  </conditionalFormatting>
  <conditionalFormatting sqref="Z1061:Z1063">
    <cfRule type="containsErrors" dxfId="2370" priority="2392">
      <formula>ISERROR(Z1061)</formula>
    </cfRule>
  </conditionalFormatting>
  <conditionalFormatting sqref="G1064:AO1064">
    <cfRule type="containsErrors" dxfId="2369" priority="2394">
      <formula>ISERROR(G1064)</formula>
    </cfRule>
  </conditionalFormatting>
  <conditionalFormatting sqref="Z1053:Z1055">
    <cfRule type="containsErrors" dxfId="2368" priority="2397">
      <formula>ISERROR(Z1053)</formula>
    </cfRule>
  </conditionalFormatting>
  <conditionalFormatting sqref="AA1057:AO1059 G1057:Y1059">
    <cfRule type="containsErrors" dxfId="2367" priority="2396">
      <formula>ISERROR(G1057)</formula>
    </cfRule>
  </conditionalFormatting>
  <conditionalFormatting sqref="Z1057:Z1059">
    <cfRule type="containsErrors" dxfId="2366" priority="2395">
      <formula>ISERROR(Z1057)</formula>
    </cfRule>
  </conditionalFormatting>
  <conditionalFormatting sqref="AA1061:AO1063 G1061:Y1063">
    <cfRule type="containsErrors" dxfId="2365" priority="2393">
      <formula>ISERROR(G1061)</formula>
    </cfRule>
  </conditionalFormatting>
  <conditionalFormatting sqref="G1068:AO1068">
    <cfRule type="containsErrors" dxfId="2364" priority="2391">
      <formula>ISERROR(G1068)</formula>
    </cfRule>
  </conditionalFormatting>
  <conditionalFormatting sqref="AA1065:AO1067 G1065:Y1067">
    <cfRule type="containsErrors" dxfId="2363" priority="2390">
      <formula>ISERROR(G1065)</formula>
    </cfRule>
  </conditionalFormatting>
  <conditionalFormatting sqref="AA1069:AO1071 G1069:Y1071">
    <cfRule type="containsErrors" dxfId="2362" priority="2388">
      <formula>ISERROR(G1069)</formula>
    </cfRule>
  </conditionalFormatting>
  <conditionalFormatting sqref="AA1033:AO1035 G1033:Y1035 G1036:AO1036 G1040:AO1040 G1004:AO1009">
    <cfRule type="containsErrors" dxfId="2361" priority="2421">
      <formula>ISERROR(G1004)</formula>
    </cfRule>
  </conditionalFormatting>
  <conditionalFormatting sqref="Z1033:Z1035">
    <cfRule type="containsErrors" dxfId="2360" priority="2420">
      <formula>ISERROR(Z1033)</formula>
    </cfRule>
  </conditionalFormatting>
  <conditionalFormatting sqref="AA1037:AO1039 G1037:Y1039">
    <cfRule type="containsErrors" dxfId="2359" priority="2418">
      <formula>ISERROR(G1037)</formula>
    </cfRule>
  </conditionalFormatting>
  <conditionalFormatting sqref="Z1037:Z1039">
    <cfRule type="containsErrors" dxfId="2358" priority="2417">
      <formula>ISERROR(Z1037)</formula>
    </cfRule>
  </conditionalFormatting>
  <conditionalFormatting sqref="G1044:AO1044">
    <cfRule type="containsErrors" dxfId="2357" priority="2416">
      <formula>ISERROR(G1044)</formula>
    </cfRule>
  </conditionalFormatting>
  <conditionalFormatting sqref="G1060:AO1060">
    <cfRule type="containsErrors" dxfId="2356" priority="2415">
      <formula>ISERROR(G1060)</formula>
    </cfRule>
  </conditionalFormatting>
  <conditionalFormatting sqref="G1072:AO1072">
    <cfRule type="containsErrors" dxfId="2355" priority="2414">
      <formula>ISERROR(G1072)</formula>
    </cfRule>
  </conditionalFormatting>
  <conditionalFormatting sqref="G1022:AO1025">
    <cfRule type="containsErrors" dxfId="2354" priority="2411">
      <formula>ISERROR(G1022)</formula>
    </cfRule>
  </conditionalFormatting>
  <conditionalFormatting sqref="G1026:AO1027">
    <cfRule type="containsErrors" dxfId="2353" priority="2410">
      <formula>ISERROR(G1026)</formula>
    </cfRule>
  </conditionalFormatting>
  <conditionalFormatting sqref="G1028:AO1029">
    <cfRule type="containsErrors" dxfId="2352" priority="2409">
      <formula>ISERROR(G1028)</formula>
    </cfRule>
  </conditionalFormatting>
  <conditionalFormatting sqref="G1030:AO1031">
    <cfRule type="containsErrors" dxfId="2351" priority="2408">
      <formula>ISERROR(G1030)</formula>
    </cfRule>
  </conditionalFormatting>
  <conditionalFormatting sqref="AA1041:AO1043 G1041:Y1043">
    <cfRule type="containsErrors" dxfId="2350" priority="2407">
      <formula>ISERROR(G1041)</formula>
    </cfRule>
  </conditionalFormatting>
  <conditionalFormatting sqref="Z1041:Z1043">
    <cfRule type="containsErrors" dxfId="2349" priority="2406">
      <formula>ISERROR(Z1041)</formula>
    </cfRule>
  </conditionalFormatting>
  <conditionalFormatting sqref="G1048:AO1048">
    <cfRule type="containsErrors" dxfId="2348" priority="2405">
      <formula>ISERROR(G1048)</formula>
    </cfRule>
  </conditionalFormatting>
  <conditionalFormatting sqref="AA1045:AO1047 G1045:Y1047">
    <cfRule type="containsErrors" dxfId="2347" priority="2404">
      <formula>ISERROR(G1045)</formula>
    </cfRule>
  </conditionalFormatting>
  <conditionalFormatting sqref="Z1045:Z1047">
    <cfRule type="containsErrors" dxfId="2346" priority="2403">
      <formula>ISERROR(Z1045)</formula>
    </cfRule>
  </conditionalFormatting>
  <conditionalFormatting sqref="G1052:AO1052">
    <cfRule type="containsErrors" dxfId="2345" priority="2402">
      <formula>ISERROR(G1052)</formula>
    </cfRule>
  </conditionalFormatting>
  <conditionalFormatting sqref="AA1049:AO1051 G1049:Y1051">
    <cfRule type="containsErrors" dxfId="2344" priority="2401">
      <formula>ISERROR(G1049)</formula>
    </cfRule>
  </conditionalFormatting>
  <conditionalFormatting sqref="Z1049:Z1051">
    <cfRule type="containsErrors" dxfId="2343" priority="2400">
      <formula>ISERROR(Z1049)</formula>
    </cfRule>
  </conditionalFormatting>
  <conditionalFormatting sqref="G1056:AO1056">
    <cfRule type="containsErrors" dxfId="2342" priority="2399">
      <formula>ISERROR(G1056)</formula>
    </cfRule>
  </conditionalFormatting>
  <conditionalFormatting sqref="AA1053:AO1055 G1053:Y1055">
    <cfRule type="containsErrors" dxfId="2341" priority="2398">
      <formula>ISERROR(G1053)</formula>
    </cfRule>
  </conditionalFormatting>
  <conditionalFormatting sqref="Z1069:Z1071">
    <cfRule type="containsErrors" dxfId="2340" priority="2387">
      <formula>ISERROR(Z1069)</formula>
    </cfRule>
  </conditionalFormatting>
  <conditionalFormatting sqref="AA1073:AO1075 G1073:Y1075 G1076:AO1076 G1080:AO1080">
    <cfRule type="containsErrors" dxfId="2339" priority="2386">
      <formula>ISERROR(G1073)</formula>
    </cfRule>
  </conditionalFormatting>
  <conditionalFormatting sqref="Z1073:Z1075">
    <cfRule type="containsErrors" dxfId="2338" priority="2385">
      <formula>ISERROR(Z1073)</formula>
    </cfRule>
  </conditionalFormatting>
  <conditionalFormatting sqref="AA1077:AO1079 G1077:Y1079">
    <cfRule type="containsErrors" dxfId="2337" priority="2384">
      <formula>ISERROR(G1077)</formula>
    </cfRule>
  </conditionalFormatting>
  <conditionalFormatting sqref="Z1077:Z1079">
    <cfRule type="containsErrors" dxfId="2336" priority="2383">
      <formula>ISERROR(Z1077)</formula>
    </cfRule>
  </conditionalFormatting>
  <conditionalFormatting sqref="AA1081:AO1083 G1081:Y1083">
    <cfRule type="containsErrors" dxfId="2335" priority="2379">
      <formula>ISERROR(G1081)</formula>
    </cfRule>
  </conditionalFormatting>
  <conditionalFormatting sqref="Z1081:Z1083">
    <cfRule type="containsErrors" dxfId="2334" priority="2378">
      <formula>ISERROR(Z1081)</formula>
    </cfRule>
  </conditionalFormatting>
  <conditionalFormatting sqref="G1088:AO1088">
    <cfRule type="containsErrors" dxfId="2333" priority="2377">
      <formula>ISERROR(G1088)</formula>
    </cfRule>
  </conditionalFormatting>
  <conditionalFormatting sqref="AA1085:AO1087 G1085:Y1087">
    <cfRule type="containsErrors" dxfId="2332" priority="2376">
      <formula>ISERROR(G1085)</formula>
    </cfRule>
  </conditionalFormatting>
  <conditionalFormatting sqref="Z1085:Z1087">
    <cfRule type="containsErrors" dxfId="2331" priority="2375">
      <formula>ISERROR(Z1085)</formula>
    </cfRule>
  </conditionalFormatting>
  <conditionalFormatting sqref="G1092:AO1092">
    <cfRule type="containsErrors" dxfId="2330" priority="2374">
      <formula>ISERROR(G1092)</formula>
    </cfRule>
  </conditionalFormatting>
  <conditionalFormatting sqref="AA1089:AO1091 G1089:Y1091">
    <cfRule type="containsErrors" dxfId="2329" priority="2373">
      <formula>ISERROR(G1089)</formula>
    </cfRule>
  </conditionalFormatting>
  <conditionalFormatting sqref="Z1089:Z1091">
    <cfRule type="containsErrors" dxfId="2328" priority="2372">
      <formula>ISERROR(Z1089)</formula>
    </cfRule>
  </conditionalFormatting>
  <conditionalFormatting sqref="G1096:AO1096">
    <cfRule type="containsErrors" dxfId="2327" priority="2371">
      <formula>ISERROR(G1096)</formula>
    </cfRule>
  </conditionalFormatting>
  <conditionalFormatting sqref="AA1093:AO1095 G1093:Y1095">
    <cfRule type="containsErrors" dxfId="2326" priority="2370">
      <formula>ISERROR(G1093)</formula>
    </cfRule>
  </conditionalFormatting>
  <conditionalFormatting sqref="Z1093:Z1095">
    <cfRule type="containsErrors" dxfId="2325" priority="2369">
      <formula>ISERROR(Z1093)</formula>
    </cfRule>
  </conditionalFormatting>
  <conditionalFormatting sqref="AA1097:AO1099 G1097:Y1099">
    <cfRule type="containsErrors" dxfId="2324" priority="2368">
      <formula>ISERROR(G1097)</formula>
    </cfRule>
  </conditionalFormatting>
  <conditionalFormatting sqref="Z1097:Z1099">
    <cfRule type="containsErrors" dxfId="2323" priority="2367">
      <formula>ISERROR(Z1097)</formula>
    </cfRule>
  </conditionalFormatting>
  <conditionalFormatting sqref="G1104:AO1104">
    <cfRule type="containsErrors" dxfId="2322" priority="2366">
      <formula>ISERROR(G1104)</formula>
    </cfRule>
  </conditionalFormatting>
  <conditionalFormatting sqref="AA1101:AO1103 G1101:Y1103">
    <cfRule type="containsErrors" dxfId="2321" priority="2365">
      <formula>ISERROR(G1101)</formula>
    </cfRule>
  </conditionalFormatting>
  <conditionalFormatting sqref="Z1101:Z1103">
    <cfRule type="containsErrors" dxfId="2320" priority="2364">
      <formula>ISERROR(Z1101)</formula>
    </cfRule>
  </conditionalFormatting>
  <conditionalFormatting sqref="G1108:AO1108">
    <cfRule type="containsErrors" dxfId="2319" priority="2363">
      <formula>ISERROR(G1108)</formula>
    </cfRule>
  </conditionalFormatting>
  <conditionalFormatting sqref="AA1105:AO1107 G1105:Y1107">
    <cfRule type="containsErrors" dxfId="2318" priority="2362">
      <formula>ISERROR(G1105)</formula>
    </cfRule>
  </conditionalFormatting>
  <conditionalFormatting sqref="Z1105:Z1107">
    <cfRule type="containsErrors" dxfId="2317" priority="2361">
      <formula>ISERROR(Z1105)</formula>
    </cfRule>
  </conditionalFormatting>
  <conditionalFormatting sqref="AA1109:AO1111 G1109:Y1111">
    <cfRule type="containsErrors" dxfId="2316" priority="2360">
      <formula>ISERROR(G1109)</formula>
    </cfRule>
  </conditionalFormatting>
  <conditionalFormatting sqref="Z1109:Z1111">
    <cfRule type="containsErrors" dxfId="2315" priority="2359">
      <formula>ISERROR(Z1109)</formula>
    </cfRule>
  </conditionalFormatting>
  <conditionalFormatting sqref="G1113:AO1116">
    <cfRule type="containsErrors" dxfId="2314" priority="2358">
      <formula>ISERROR(G1113)</formula>
    </cfRule>
  </conditionalFormatting>
  <conditionalFormatting sqref="G1117:AO1118">
    <cfRule type="containsErrors" dxfId="2313" priority="2357">
      <formula>ISERROR(G1117)</formula>
    </cfRule>
  </conditionalFormatting>
  <conditionalFormatting sqref="G1119:AO1120">
    <cfRule type="containsErrors" dxfId="2312" priority="2356">
      <formula>ISERROR(G1119)</formula>
    </cfRule>
  </conditionalFormatting>
  <conditionalFormatting sqref="G1121:AO1122">
    <cfRule type="containsErrors" dxfId="2311" priority="2355">
      <formula>ISERROR(G1121)</formula>
    </cfRule>
  </conditionalFormatting>
  <conditionalFormatting sqref="G1134:AO1139">
    <cfRule type="containsErrors" dxfId="2310" priority="2346">
      <formula>ISERROR(G1134)</formula>
    </cfRule>
  </conditionalFormatting>
  <conditionalFormatting sqref="G1140:AO1145">
    <cfRule type="containsErrors" dxfId="2309" priority="2345">
      <formula>ISERROR(G1140)</formula>
    </cfRule>
  </conditionalFormatting>
  <conditionalFormatting sqref="G1208:AO1208">
    <cfRule type="containsErrors" dxfId="2308" priority="2315">
      <formula>ISERROR(G1208)</formula>
    </cfRule>
  </conditionalFormatting>
  <conditionalFormatting sqref="G1224:AO1224">
    <cfRule type="containsErrors" dxfId="2307" priority="2314">
      <formula>ISERROR(G1224)</formula>
    </cfRule>
  </conditionalFormatting>
  <conditionalFormatting sqref="G1236:AO1236">
    <cfRule type="containsErrors" dxfId="2306" priority="2313">
      <formula>ISERROR(G1236)</formula>
    </cfRule>
  </conditionalFormatting>
  <conditionalFormatting sqref="Z1189:Z1191">
    <cfRule type="containsErrors" dxfId="2305" priority="2322">
      <formula>ISERROR(Z1189)</formula>
    </cfRule>
  </conditionalFormatting>
  <conditionalFormatting sqref="Z1185:Z1187">
    <cfRule type="containsErrors" dxfId="2304" priority="2325">
      <formula>ISERROR(Z1185)</formula>
    </cfRule>
  </conditionalFormatting>
  <conditionalFormatting sqref="G1188:AO1188">
    <cfRule type="containsErrors" dxfId="2303" priority="2327">
      <formula>ISERROR(G1188)</formula>
    </cfRule>
  </conditionalFormatting>
  <conditionalFormatting sqref="Z1177:Z1179">
    <cfRule type="containsErrors" dxfId="2302" priority="2330">
      <formula>ISERROR(Z1177)</formula>
    </cfRule>
  </conditionalFormatting>
  <conditionalFormatting sqref="AA1181:AO1183 G1181:Y1183">
    <cfRule type="containsErrors" dxfId="2301" priority="2329">
      <formula>ISERROR(G1181)</formula>
    </cfRule>
  </conditionalFormatting>
  <conditionalFormatting sqref="Z1181:Z1183">
    <cfRule type="containsErrors" dxfId="2300" priority="2328">
      <formula>ISERROR(Z1181)</formula>
    </cfRule>
  </conditionalFormatting>
  <conditionalFormatting sqref="AA1185:AO1187 G1185:Y1187">
    <cfRule type="containsErrors" dxfId="2299" priority="2326">
      <formula>ISERROR(G1185)</formula>
    </cfRule>
  </conditionalFormatting>
  <conditionalFormatting sqref="G1192:AO1192">
    <cfRule type="containsErrors" dxfId="2298" priority="2324">
      <formula>ISERROR(G1192)</formula>
    </cfRule>
  </conditionalFormatting>
  <conditionalFormatting sqref="AA1189:AO1191 G1189:Y1191">
    <cfRule type="containsErrors" dxfId="2297" priority="2323">
      <formula>ISERROR(G1189)</formula>
    </cfRule>
  </conditionalFormatting>
  <conditionalFormatting sqref="AA1193:AO1195 G1193:Y1195">
    <cfRule type="containsErrors" dxfId="2296" priority="2321">
      <formula>ISERROR(G1193)</formula>
    </cfRule>
  </conditionalFormatting>
  <conditionalFormatting sqref="AA1157:AO1159 G1157:Y1159 G1160:AO1160 G1164:AO1164 G1128:AO1133">
    <cfRule type="containsErrors" dxfId="2295" priority="2354">
      <formula>ISERROR(G1128)</formula>
    </cfRule>
  </conditionalFormatting>
  <conditionalFormatting sqref="Z1157:Z1159">
    <cfRule type="containsErrors" dxfId="2294" priority="2353">
      <formula>ISERROR(Z1157)</formula>
    </cfRule>
  </conditionalFormatting>
  <conditionalFormatting sqref="AA1161:AO1163 G1161:Y1163">
    <cfRule type="containsErrors" dxfId="2293" priority="2351">
      <formula>ISERROR(G1161)</formula>
    </cfRule>
  </conditionalFormatting>
  <conditionalFormatting sqref="Z1161:Z1163">
    <cfRule type="containsErrors" dxfId="2292" priority="2350">
      <formula>ISERROR(Z1161)</formula>
    </cfRule>
  </conditionalFormatting>
  <conditionalFormatting sqref="G1168:AO1168">
    <cfRule type="containsErrors" dxfId="2291" priority="2349">
      <formula>ISERROR(G1168)</formula>
    </cfRule>
  </conditionalFormatting>
  <conditionalFormatting sqref="G1184:AO1184">
    <cfRule type="containsErrors" dxfId="2290" priority="2348">
      <formula>ISERROR(G1184)</formula>
    </cfRule>
  </conditionalFormatting>
  <conditionalFormatting sqref="G1196:AO1196">
    <cfRule type="containsErrors" dxfId="2289" priority="2347">
      <formula>ISERROR(G1196)</formula>
    </cfRule>
  </conditionalFormatting>
  <conditionalFormatting sqref="G1146:AO1149">
    <cfRule type="containsErrors" dxfId="2288" priority="2344">
      <formula>ISERROR(G1146)</formula>
    </cfRule>
  </conditionalFormatting>
  <conditionalFormatting sqref="G1150:AO1151">
    <cfRule type="containsErrors" dxfId="2287" priority="2343">
      <formula>ISERROR(G1150)</formula>
    </cfRule>
  </conditionalFormatting>
  <conditionalFormatting sqref="G1152:AO1153">
    <cfRule type="containsErrors" dxfId="2286" priority="2342">
      <formula>ISERROR(G1152)</formula>
    </cfRule>
  </conditionalFormatting>
  <conditionalFormatting sqref="G1154:AO1155">
    <cfRule type="containsErrors" dxfId="2285" priority="2341">
      <formula>ISERROR(G1154)</formula>
    </cfRule>
  </conditionalFormatting>
  <conditionalFormatting sqref="AA1165:AO1167 G1165:Y1167">
    <cfRule type="containsErrors" dxfId="2284" priority="2340">
      <formula>ISERROR(G1165)</formula>
    </cfRule>
  </conditionalFormatting>
  <conditionalFormatting sqref="Z1165:Z1167">
    <cfRule type="containsErrors" dxfId="2283" priority="2339">
      <formula>ISERROR(Z1165)</formula>
    </cfRule>
  </conditionalFormatting>
  <conditionalFormatting sqref="G1172:AO1172">
    <cfRule type="containsErrors" dxfId="2282" priority="2338">
      <formula>ISERROR(G1172)</formula>
    </cfRule>
  </conditionalFormatting>
  <conditionalFormatting sqref="AA1169:AO1171 G1169:Y1171">
    <cfRule type="containsErrors" dxfId="2281" priority="2337">
      <formula>ISERROR(G1169)</formula>
    </cfRule>
  </conditionalFormatting>
  <conditionalFormatting sqref="Z1169:Z1171">
    <cfRule type="containsErrors" dxfId="2280" priority="2336">
      <formula>ISERROR(Z1169)</formula>
    </cfRule>
  </conditionalFormatting>
  <conditionalFormatting sqref="G1176:AO1176">
    <cfRule type="containsErrors" dxfId="2279" priority="2335">
      <formula>ISERROR(G1176)</formula>
    </cfRule>
  </conditionalFormatting>
  <conditionalFormatting sqref="AA1173:AO1175 G1173:Y1175">
    <cfRule type="containsErrors" dxfId="2278" priority="2334">
      <formula>ISERROR(G1173)</formula>
    </cfRule>
  </conditionalFormatting>
  <conditionalFormatting sqref="Z1173:Z1175">
    <cfRule type="containsErrors" dxfId="2277" priority="2333">
      <formula>ISERROR(Z1173)</formula>
    </cfRule>
  </conditionalFormatting>
  <conditionalFormatting sqref="G1180:AO1180">
    <cfRule type="containsErrors" dxfId="2276" priority="2332">
      <formula>ISERROR(G1180)</formula>
    </cfRule>
  </conditionalFormatting>
  <conditionalFormatting sqref="AA1177:AO1179 G1177:Y1179">
    <cfRule type="containsErrors" dxfId="2275" priority="2331">
      <formula>ISERROR(G1177)</formula>
    </cfRule>
  </conditionalFormatting>
  <conditionalFormatting sqref="Z1193:Z1195">
    <cfRule type="containsErrors" dxfId="2274" priority="2320">
      <formula>ISERROR(Z1193)</formula>
    </cfRule>
  </conditionalFormatting>
  <conditionalFormatting sqref="AA1197:AO1199 G1197:Y1199 G1200:AO1200 G1204:AO1204">
    <cfRule type="containsErrors" dxfId="2273" priority="2319">
      <formula>ISERROR(G1197)</formula>
    </cfRule>
  </conditionalFormatting>
  <conditionalFormatting sqref="Z1197:Z1199">
    <cfRule type="containsErrors" dxfId="2272" priority="2318">
      <formula>ISERROR(Z1197)</formula>
    </cfRule>
  </conditionalFormatting>
  <conditionalFormatting sqref="AA1201:AO1203 G1201:Y1203">
    <cfRule type="containsErrors" dxfId="2271" priority="2317">
      <formula>ISERROR(G1201)</formula>
    </cfRule>
  </conditionalFormatting>
  <conditionalFormatting sqref="Z1201:Z1203">
    <cfRule type="containsErrors" dxfId="2270" priority="2316">
      <formula>ISERROR(Z1201)</formula>
    </cfRule>
  </conditionalFormatting>
  <conditionalFormatting sqref="AA1205:AO1207 G1205:Y1207">
    <cfRule type="containsErrors" dxfId="2269" priority="2312">
      <formula>ISERROR(G1205)</formula>
    </cfRule>
  </conditionalFormatting>
  <conditionalFormatting sqref="Z1205:Z1207">
    <cfRule type="containsErrors" dxfId="2268" priority="2311">
      <formula>ISERROR(Z1205)</formula>
    </cfRule>
  </conditionalFormatting>
  <conditionalFormatting sqref="G1212:AO1212">
    <cfRule type="containsErrors" dxfId="2267" priority="2310">
      <formula>ISERROR(G1212)</formula>
    </cfRule>
  </conditionalFormatting>
  <conditionalFormatting sqref="AA1209:AO1211 G1209:Y1211">
    <cfRule type="containsErrors" dxfId="2266" priority="2309">
      <formula>ISERROR(G1209)</formula>
    </cfRule>
  </conditionalFormatting>
  <conditionalFormatting sqref="Z1209:Z1211">
    <cfRule type="containsErrors" dxfId="2265" priority="2308">
      <formula>ISERROR(Z1209)</formula>
    </cfRule>
  </conditionalFormatting>
  <conditionalFormatting sqref="G1216:AO1216">
    <cfRule type="containsErrors" dxfId="2264" priority="2307">
      <formula>ISERROR(G1216)</formula>
    </cfRule>
  </conditionalFormatting>
  <conditionalFormatting sqref="AA1213:AO1215 G1213:Y1215">
    <cfRule type="containsErrors" dxfId="2263" priority="2306">
      <formula>ISERROR(G1213)</formula>
    </cfRule>
  </conditionalFormatting>
  <conditionalFormatting sqref="Z1213:Z1215">
    <cfRule type="containsErrors" dxfId="2262" priority="2305">
      <formula>ISERROR(Z1213)</formula>
    </cfRule>
  </conditionalFormatting>
  <conditionalFormatting sqref="G1220:AO1220">
    <cfRule type="containsErrors" dxfId="2261" priority="2304">
      <formula>ISERROR(G1220)</formula>
    </cfRule>
  </conditionalFormatting>
  <conditionalFormatting sqref="AA1217:AO1219 G1217:Y1219">
    <cfRule type="containsErrors" dxfId="2260" priority="2303">
      <formula>ISERROR(G1217)</formula>
    </cfRule>
  </conditionalFormatting>
  <conditionalFormatting sqref="Z1217:Z1219">
    <cfRule type="containsErrors" dxfId="2259" priority="2302">
      <formula>ISERROR(Z1217)</formula>
    </cfRule>
  </conditionalFormatting>
  <conditionalFormatting sqref="AA1221:AO1223 G1221:Y1223">
    <cfRule type="containsErrors" dxfId="2258" priority="2301">
      <formula>ISERROR(G1221)</formula>
    </cfRule>
  </conditionalFormatting>
  <conditionalFormatting sqref="Z1221:Z1223">
    <cfRule type="containsErrors" dxfId="2257" priority="2300">
      <formula>ISERROR(Z1221)</formula>
    </cfRule>
  </conditionalFormatting>
  <conditionalFormatting sqref="G1228:AO1228">
    <cfRule type="containsErrors" dxfId="2256" priority="2299">
      <formula>ISERROR(G1228)</formula>
    </cfRule>
  </conditionalFormatting>
  <conditionalFormatting sqref="AA1225:AO1227 G1225:Y1227">
    <cfRule type="containsErrors" dxfId="2255" priority="2298">
      <formula>ISERROR(G1225)</formula>
    </cfRule>
  </conditionalFormatting>
  <conditionalFormatting sqref="Z1225:Z1227">
    <cfRule type="containsErrors" dxfId="2254" priority="2297">
      <formula>ISERROR(Z1225)</formula>
    </cfRule>
  </conditionalFormatting>
  <conditionalFormatting sqref="G1232:AO1232">
    <cfRule type="containsErrors" dxfId="2253" priority="2296">
      <formula>ISERROR(G1232)</formula>
    </cfRule>
  </conditionalFormatting>
  <conditionalFormatting sqref="AA1229:AO1231 G1229:Y1231">
    <cfRule type="containsErrors" dxfId="2252" priority="2295">
      <formula>ISERROR(G1229)</formula>
    </cfRule>
  </conditionalFormatting>
  <conditionalFormatting sqref="Z1229:Z1231">
    <cfRule type="containsErrors" dxfId="2251" priority="2294">
      <formula>ISERROR(Z1229)</formula>
    </cfRule>
  </conditionalFormatting>
  <conditionalFormatting sqref="AA1233:AO1235 G1233:Y1235">
    <cfRule type="containsErrors" dxfId="2250" priority="2293">
      <formula>ISERROR(G1233)</formula>
    </cfRule>
  </conditionalFormatting>
  <conditionalFormatting sqref="Z1233:Z1235">
    <cfRule type="containsErrors" dxfId="2249" priority="2292">
      <formula>ISERROR(Z1233)</formula>
    </cfRule>
  </conditionalFormatting>
  <conditionalFormatting sqref="G1237:AO1240">
    <cfRule type="containsErrors" dxfId="2248" priority="2291">
      <formula>ISERROR(G1237)</formula>
    </cfRule>
  </conditionalFormatting>
  <conditionalFormatting sqref="G1241:AO1242">
    <cfRule type="containsErrors" dxfId="2247" priority="2290">
      <formula>ISERROR(G1241)</formula>
    </cfRule>
  </conditionalFormatting>
  <conditionalFormatting sqref="G1243:AO1244">
    <cfRule type="containsErrors" dxfId="2246" priority="2289">
      <formula>ISERROR(G1243)</formula>
    </cfRule>
  </conditionalFormatting>
  <conditionalFormatting sqref="G1245:AO1246">
    <cfRule type="containsErrors" dxfId="2245" priority="2288">
      <formula>ISERROR(G1245)</formula>
    </cfRule>
  </conditionalFormatting>
  <conditionalFormatting sqref="G1258:AO1263">
    <cfRule type="containsErrors" dxfId="2244" priority="2279">
      <formula>ISERROR(G1258)</formula>
    </cfRule>
  </conditionalFormatting>
  <conditionalFormatting sqref="G1264:AO1269">
    <cfRule type="containsErrors" dxfId="2243" priority="2278">
      <formula>ISERROR(G1264)</formula>
    </cfRule>
  </conditionalFormatting>
  <conditionalFormatting sqref="G1332:AO1332">
    <cfRule type="containsErrors" dxfId="2242" priority="2248">
      <formula>ISERROR(G1332)</formula>
    </cfRule>
  </conditionalFormatting>
  <conditionalFormatting sqref="G1348:AO1348">
    <cfRule type="containsErrors" dxfId="2241" priority="2247">
      <formula>ISERROR(G1348)</formula>
    </cfRule>
  </conditionalFormatting>
  <conditionalFormatting sqref="G1360:AO1360">
    <cfRule type="containsErrors" dxfId="2240" priority="2246">
      <formula>ISERROR(G1360)</formula>
    </cfRule>
  </conditionalFormatting>
  <conditionalFormatting sqref="Z1313:Z1315">
    <cfRule type="containsErrors" dxfId="2239" priority="2255">
      <formula>ISERROR(Z1313)</formula>
    </cfRule>
  </conditionalFormatting>
  <conditionalFormatting sqref="Z1309:Z1311">
    <cfRule type="containsErrors" dxfId="2238" priority="2258">
      <formula>ISERROR(Z1309)</formula>
    </cfRule>
  </conditionalFormatting>
  <conditionalFormatting sqref="G1312:AO1312">
    <cfRule type="containsErrors" dxfId="2237" priority="2260">
      <formula>ISERROR(G1312)</formula>
    </cfRule>
  </conditionalFormatting>
  <conditionalFormatting sqref="Z1301:Z1303">
    <cfRule type="containsErrors" dxfId="2236" priority="2263">
      <formula>ISERROR(Z1301)</formula>
    </cfRule>
  </conditionalFormatting>
  <conditionalFormatting sqref="AA1305:AO1307 G1305:Y1307">
    <cfRule type="containsErrors" dxfId="2235" priority="2262">
      <formula>ISERROR(G1305)</formula>
    </cfRule>
  </conditionalFormatting>
  <conditionalFormatting sqref="Z1305:Z1307">
    <cfRule type="containsErrors" dxfId="2234" priority="2261">
      <formula>ISERROR(Z1305)</formula>
    </cfRule>
  </conditionalFormatting>
  <conditionalFormatting sqref="AA1309:AO1311 G1309:Y1311">
    <cfRule type="containsErrors" dxfId="2233" priority="2259">
      <formula>ISERROR(G1309)</formula>
    </cfRule>
  </conditionalFormatting>
  <conditionalFormatting sqref="G1316:AO1316">
    <cfRule type="containsErrors" dxfId="2232" priority="2257">
      <formula>ISERROR(G1316)</formula>
    </cfRule>
  </conditionalFormatting>
  <conditionalFormatting sqref="AA1313:AO1315 G1313:Y1315">
    <cfRule type="containsErrors" dxfId="2231" priority="2256">
      <formula>ISERROR(G1313)</formula>
    </cfRule>
  </conditionalFormatting>
  <conditionalFormatting sqref="AA1317:AO1319 G1317:Y1319">
    <cfRule type="containsErrors" dxfId="2230" priority="2254">
      <formula>ISERROR(G1317)</formula>
    </cfRule>
  </conditionalFormatting>
  <conditionalFormatting sqref="AA1281:AO1283 G1281:Y1283 G1284:AO1284 G1288:AO1288 G1252:AO1257">
    <cfRule type="containsErrors" dxfId="2229" priority="2287">
      <formula>ISERROR(G1252)</formula>
    </cfRule>
  </conditionalFormatting>
  <conditionalFormatting sqref="Z1281:Z1283">
    <cfRule type="containsErrors" dxfId="2228" priority="2286">
      <formula>ISERROR(Z1281)</formula>
    </cfRule>
  </conditionalFormatting>
  <conditionalFormatting sqref="AA1285:AO1287 G1285:Y1287">
    <cfRule type="containsErrors" dxfId="2227" priority="2284">
      <formula>ISERROR(G1285)</formula>
    </cfRule>
  </conditionalFormatting>
  <conditionalFormatting sqref="Z1285:Z1287">
    <cfRule type="containsErrors" dxfId="2226" priority="2283">
      <formula>ISERROR(Z1285)</formula>
    </cfRule>
  </conditionalFormatting>
  <conditionalFormatting sqref="G1292:AO1292">
    <cfRule type="containsErrors" dxfId="2225" priority="2282">
      <formula>ISERROR(G1292)</formula>
    </cfRule>
  </conditionalFormatting>
  <conditionalFormatting sqref="G1308:AO1308">
    <cfRule type="containsErrors" dxfId="2224" priority="2281">
      <formula>ISERROR(G1308)</formula>
    </cfRule>
  </conditionalFormatting>
  <conditionalFormatting sqref="G1320:AO1320">
    <cfRule type="containsErrors" dxfId="2223" priority="2280">
      <formula>ISERROR(G1320)</formula>
    </cfRule>
  </conditionalFormatting>
  <conditionalFormatting sqref="G1270:AO1273">
    <cfRule type="containsErrors" dxfId="2222" priority="2277">
      <formula>ISERROR(G1270)</formula>
    </cfRule>
  </conditionalFormatting>
  <conditionalFormatting sqref="G1274:AO1275">
    <cfRule type="containsErrors" dxfId="2221" priority="2276">
      <formula>ISERROR(G1274)</formula>
    </cfRule>
  </conditionalFormatting>
  <conditionalFormatting sqref="G1276:AO1277">
    <cfRule type="containsErrors" dxfId="2220" priority="2275">
      <formula>ISERROR(G1276)</formula>
    </cfRule>
  </conditionalFormatting>
  <conditionalFormatting sqref="G1278:AO1279">
    <cfRule type="containsErrors" dxfId="2219" priority="2274">
      <formula>ISERROR(G1278)</formula>
    </cfRule>
  </conditionalFormatting>
  <conditionalFormatting sqref="AA1289:AO1291 G1289:Y1291">
    <cfRule type="containsErrors" dxfId="2218" priority="2273">
      <formula>ISERROR(G1289)</formula>
    </cfRule>
  </conditionalFormatting>
  <conditionalFormatting sqref="Z1289:Z1291">
    <cfRule type="containsErrors" dxfId="2217" priority="2272">
      <formula>ISERROR(Z1289)</formula>
    </cfRule>
  </conditionalFormatting>
  <conditionalFormatting sqref="G1296:AO1296">
    <cfRule type="containsErrors" dxfId="2216" priority="2271">
      <formula>ISERROR(G1296)</formula>
    </cfRule>
  </conditionalFormatting>
  <conditionalFormatting sqref="AA1293:AO1295 G1293:Y1295">
    <cfRule type="containsErrors" dxfId="2215" priority="2270">
      <formula>ISERROR(G1293)</formula>
    </cfRule>
  </conditionalFormatting>
  <conditionalFormatting sqref="Z1293:Z1295">
    <cfRule type="containsErrors" dxfId="2214" priority="2269">
      <formula>ISERROR(Z1293)</formula>
    </cfRule>
  </conditionalFormatting>
  <conditionalFormatting sqref="G1300:AO1300">
    <cfRule type="containsErrors" dxfId="2213" priority="2268">
      <formula>ISERROR(G1300)</formula>
    </cfRule>
  </conditionalFormatting>
  <conditionalFormatting sqref="AA1297:AO1299 G1297:Y1299">
    <cfRule type="containsErrors" dxfId="2212" priority="2267">
      <formula>ISERROR(G1297)</formula>
    </cfRule>
  </conditionalFormatting>
  <conditionalFormatting sqref="Z1297:Z1299">
    <cfRule type="containsErrors" dxfId="2211" priority="2266">
      <formula>ISERROR(Z1297)</formula>
    </cfRule>
  </conditionalFormatting>
  <conditionalFormatting sqref="G1304:AO1304">
    <cfRule type="containsErrors" dxfId="2210" priority="2265">
      <formula>ISERROR(G1304)</formula>
    </cfRule>
  </conditionalFormatting>
  <conditionalFormatting sqref="AA1301:AO1303 G1301:Y1303">
    <cfRule type="containsErrors" dxfId="2209" priority="2264">
      <formula>ISERROR(G1301)</formula>
    </cfRule>
  </conditionalFormatting>
  <conditionalFormatting sqref="Z1317:Z1319">
    <cfRule type="containsErrors" dxfId="2208" priority="2253">
      <formula>ISERROR(Z1317)</formula>
    </cfRule>
  </conditionalFormatting>
  <conditionalFormatting sqref="AA1321:AO1323 G1321:Y1323 G1324:AO1324 G1328:AO1328">
    <cfRule type="containsErrors" dxfId="2207" priority="2252">
      <formula>ISERROR(G1321)</formula>
    </cfRule>
  </conditionalFormatting>
  <conditionalFormatting sqref="Z1321:Z1323">
    <cfRule type="containsErrors" dxfId="2206" priority="2251">
      <formula>ISERROR(Z1321)</formula>
    </cfRule>
  </conditionalFormatting>
  <conditionalFormatting sqref="AA1325:AO1327 G1325:Y1327">
    <cfRule type="containsErrors" dxfId="2205" priority="2250">
      <formula>ISERROR(G1325)</formula>
    </cfRule>
  </conditionalFormatting>
  <conditionalFormatting sqref="Z1325:Z1327">
    <cfRule type="containsErrors" dxfId="2204" priority="2249">
      <formula>ISERROR(Z1325)</formula>
    </cfRule>
  </conditionalFormatting>
  <conditionalFormatting sqref="AA1329:AO1331 G1329:Y1331">
    <cfRule type="containsErrors" dxfId="2203" priority="2245">
      <formula>ISERROR(G1329)</formula>
    </cfRule>
  </conditionalFormatting>
  <conditionalFormatting sqref="Z1329:Z1331">
    <cfRule type="containsErrors" dxfId="2202" priority="2244">
      <formula>ISERROR(Z1329)</formula>
    </cfRule>
  </conditionalFormatting>
  <conditionalFormatting sqref="G1336:AO1336">
    <cfRule type="containsErrors" dxfId="2201" priority="2243">
      <formula>ISERROR(G1336)</formula>
    </cfRule>
  </conditionalFormatting>
  <conditionalFormatting sqref="AA1333:AO1335 G1333:Y1335">
    <cfRule type="containsErrors" dxfId="2200" priority="2242">
      <formula>ISERROR(G1333)</formula>
    </cfRule>
  </conditionalFormatting>
  <conditionalFormatting sqref="Z1333:Z1335">
    <cfRule type="containsErrors" dxfId="2199" priority="2241">
      <formula>ISERROR(Z1333)</formula>
    </cfRule>
  </conditionalFormatting>
  <conditionalFormatting sqref="G1340:AO1340">
    <cfRule type="containsErrors" dxfId="2198" priority="2240">
      <formula>ISERROR(G1340)</formula>
    </cfRule>
  </conditionalFormatting>
  <conditionalFormatting sqref="AA1337:AO1339 G1337:Y1339">
    <cfRule type="containsErrors" dxfId="2197" priority="2239">
      <formula>ISERROR(G1337)</formula>
    </cfRule>
  </conditionalFormatting>
  <conditionalFormatting sqref="Z1337:Z1339">
    <cfRule type="containsErrors" dxfId="2196" priority="2238">
      <formula>ISERROR(Z1337)</formula>
    </cfRule>
  </conditionalFormatting>
  <conditionalFormatting sqref="G1344:AO1344">
    <cfRule type="containsErrors" dxfId="2195" priority="2237">
      <formula>ISERROR(G1344)</formula>
    </cfRule>
  </conditionalFormatting>
  <conditionalFormatting sqref="AA1341:AO1343 G1341:Y1343">
    <cfRule type="containsErrors" dxfId="2194" priority="2236">
      <formula>ISERROR(G1341)</formula>
    </cfRule>
  </conditionalFormatting>
  <conditionalFormatting sqref="Z1341:Z1343">
    <cfRule type="containsErrors" dxfId="2193" priority="2235">
      <formula>ISERROR(Z1341)</formula>
    </cfRule>
  </conditionalFormatting>
  <conditionalFormatting sqref="AA1345:AO1347 G1345:Y1347">
    <cfRule type="containsErrors" dxfId="2192" priority="2234">
      <formula>ISERROR(G1345)</formula>
    </cfRule>
  </conditionalFormatting>
  <conditionalFormatting sqref="Z1345:Z1347">
    <cfRule type="containsErrors" dxfId="2191" priority="2233">
      <formula>ISERROR(Z1345)</formula>
    </cfRule>
  </conditionalFormatting>
  <conditionalFormatting sqref="G1352:AO1352">
    <cfRule type="containsErrors" dxfId="2190" priority="2232">
      <formula>ISERROR(G1352)</formula>
    </cfRule>
  </conditionalFormatting>
  <conditionalFormatting sqref="AA1349:AO1351 G1349:Y1351">
    <cfRule type="containsErrors" dxfId="2189" priority="2231">
      <formula>ISERROR(G1349)</formula>
    </cfRule>
  </conditionalFormatting>
  <conditionalFormatting sqref="Z1349:Z1351">
    <cfRule type="containsErrors" dxfId="2188" priority="2230">
      <formula>ISERROR(Z1349)</formula>
    </cfRule>
  </conditionalFormatting>
  <conditionalFormatting sqref="G1356:AO1356">
    <cfRule type="containsErrors" dxfId="2187" priority="2229">
      <formula>ISERROR(G1356)</formula>
    </cfRule>
  </conditionalFormatting>
  <conditionalFormatting sqref="AA1353:AO1355 G1353:Y1355">
    <cfRule type="containsErrors" dxfId="2186" priority="2228">
      <formula>ISERROR(G1353)</formula>
    </cfRule>
  </conditionalFormatting>
  <conditionalFormatting sqref="Z1353:Z1355">
    <cfRule type="containsErrors" dxfId="2185" priority="2227">
      <formula>ISERROR(Z1353)</formula>
    </cfRule>
  </conditionalFormatting>
  <conditionalFormatting sqref="AA1357:AO1359 G1357:Y1359">
    <cfRule type="containsErrors" dxfId="2184" priority="2226">
      <formula>ISERROR(G1357)</formula>
    </cfRule>
  </conditionalFormatting>
  <conditionalFormatting sqref="Z1357:Z1359">
    <cfRule type="containsErrors" dxfId="2183" priority="2225">
      <formula>ISERROR(Z1357)</formula>
    </cfRule>
  </conditionalFormatting>
  <conditionalFormatting sqref="G1361:AO1364">
    <cfRule type="containsErrors" dxfId="2182" priority="2224">
      <formula>ISERROR(G1361)</formula>
    </cfRule>
  </conditionalFormatting>
  <conditionalFormatting sqref="G1365:AO1366">
    <cfRule type="containsErrors" dxfId="2181" priority="2223">
      <formula>ISERROR(G1365)</formula>
    </cfRule>
  </conditionalFormatting>
  <conditionalFormatting sqref="G1367:AO1368">
    <cfRule type="containsErrors" dxfId="2180" priority="2222">
      <formula>ISERROR(G1367)</formula>
    </cfRule>
  </conditionalFormatting>
  <conditionalFormatting sqref="G1369:AO1370">
    <cfRule type="containsErrors" dxfId="2179" priority="2221">
      <formula>ISERROR(G1369)</formula>
    </cfRule>
  </conditionalFormatting>
  <conditionalFormatting sqref="G1382:AO1387">
    <cfRule type="containsErrors" dxfId="2178" priority="2212">
      <formula>ISERROR(G1382)</formula>
    </cfRule>
  </conditionalFormatting>
  <conditionalFormatting sqref="G1388:AO1393">
    <cfRule type="containsErrors" dxfId="2177" priority="2211">
      <formula>ISERROR(G1388)</formula>
    </cfRule>
  </conditionalFormatting>
  <conditionalFormatting sqref="G1456:AO1456">
    <cfRule type="containsErrors" dxfId="2176" priority="2181">
      <formula>ISERROR(G1456)</formula>
    </cfRule>
  </conditionalFormatting>
  <conditionalFormatting sqref="G1472:AO1472">
    <cfRule type="containsErrors" dxfId="2175" priority="2180">
      <formula>ISERROR(G1472)</formula>
    </cfRule>
  </conditionalFormatting>
  <conditionalFormatting sqref="G1484:AO1484">
    <cfRule type="containsErrors" dxfId="2174" priority="2179">
      <formula>ISERROR(G1484)</formula>
    </cfRule>
  </conditionalFormatting>
  <conditionalFormatting sqref="Z1437:Z1439">
    <cfRule type="containsErrors" dxfId="2173" priority="2188">
      <formula>ISERROR(Z1437)</formula>
    </cfRule>
  </conditionalFormatting>
  <conditionalFormatting sqref="Z1433:Z1435">
    <cfRule type="containsErrors" dxfId="2172" priority="2191">
      <formula>ISERROR(Z1433)</formula>
    </cfRule>
  </conditionalFormatting>
  <conditionalFormatting sqref="G1436:AO1436">
    <cfRule type="containsErrors" dxfId="2171" priority="2193">
      <formula>ISERROR(G1436)</formula>
    </cfRule>
  </conditionalFormatting>
  <conditionalFormatting sqref="Z1425:Z1427">
    <cfRule type="containsErrors" dxfId="2170" priority="2196">
      <formula>ISERROR(Z1425)</formula>
    </cfRule>
  </conditionalFormatting>
  <conditionalFormatting sqref="AA1429:AO1431 G1429:Y1431">
    <cfRule type="containsErrors" dxfId="2169" priority="2195">
      <formula>ISERROR(G1429)</formula>
    </cfRule>
  </conditionalFormatting>
  <conditionalFormatting sqref="Z1429:Z1431">
    <cfRule type="containsErrors" dxfId="2168" priority="2194">
      <formula>ISERROR(Z1429)</formula>
    </cfRule>
  </conditionalFormatting>
  <conditionalFormatting sqref="AA1433:AO1435 G1433:Y1435">
    <cfRule type="containsErrors" dxfId="2167" priority="2192">
      <formula>ISERROR(G1433)</formula>
    </cfRule>
  </conditionalFormatting>
  <conditionalFormatting sqref="G1440:AO1440">
    <cfRule type="containsErrors" dxfId="2166" priority="2190">
      <formula>ISERROR(G1440)</formula>
    </cfRule>
  </conditionalFormatting>
  <conditionalFormatting sqref="AA1437:AO1439 G1437:Y1439">
    <cfRule type="containsErrors" dxfId="2165" priority="2189">
      <formula>ISERROR(G1437)</formula>
    </cfRule>
  </conditionalFormatting>
  <conditionalFormatting sqref="AA1441:AO1443 G1441:Y1443">
    <cfRule type="containsErrors" dxfId="2164" priority="2187">
      <formula>ISERROR(G1441)</formula>
    </cfRule>
  </conditionalFormatting>
  <conditionalFormatting sqref="AA1405:AO1407 G1405:Y1407 G1408:AO1408 G1412:AO1412 G1376:AO1381">
    <cfRule type="containsErrors" dxfId="2163" priority="2220">
      <formula>ISERROR(G1376)</formula>
    </cfRule>
  </conditionalFormatting>
  <conditionalFormatting sqref="Z1405:Z1407">
    <cfRule type="containsErrors" dxfId="2162" priority="2219">
      <formula>ISERROR(Z1405)</formula>
    </cfRule>
  </conditionalFormatting>
  <conditionalFormatting sqref="AA1409:AO1411 G1409:Y1411">
    <cfRule type="containsErrors" dxfId="2161" priority="2217">
      <formula>ISERROR(G1409)</formula>
    </cfRule>
  </conditionalFormatting>
  <conditionalFormatting sqref="Z1409:Z1411">
    <cfRule type="containsErrors" dxfId="2160" priority="2216">
      <formula>ISERROR(Z1409)</formula>
    </cfRule>
  </conditionalFormatting>
  <conditionalFormatting sqref="G1416:AO1416">
    <cfRule type="containsErrors" dxfId="2159" priority="2215">
      <formula>ISERROR(G1416)</formula>
    </cfRule>
  </conditionalFormatting>
  <conditionalFormatting sqref="G1432:AO1432">
    <cfRule type="containsErrors" dxfId="2158" priority="2214">
      <formula>ISERROR(G1432)</formula>
    </cfRule>
  </conditionalFormatting>
  <conditionalFormatting sqref="G1444:AO1444">
    <cfRule type="containsErrors" dxfId="2157" priority="2213">
      <formula>ISERROR(G1444)</formula>
    </cfRule>
  </conditionalFormatting>
  <conditionalFormatting sqref="G1394:AO1397">
    <cfRule type="containsErrors" dxfId="2156" priority="2210">
      <formula>ISERROR(G1394)</formula>
    </cfRule>
  </conditionalFormatting>
  <conditionalFormatting sqref="G1398:AO1399">
    <cfRule type="containsErrors" dxfId="2155" priority="2209">
      <formula>ISERROR(G1398)</formula>
    </cfRule>
  </conditionalFormatting>
  <conditionalFormatting sqref="G1400:AO1401">
    <cfRule type="containsErrors" dxfId="2154" priority="2208">
      <formula>ISERROR(G1400)</formula>
    </cfRule>
  </conditionalFormatting>
  <conditionalFormatting sqref="G1402:AO1403">
    <cfRule type="containsErrors" dxfId="2153" priority="2207">
      <formula>ISERROR(G1402)</formula>
    </cfRule>
  </conditionalFormatting>
  <conditionalFormatting sqref="AA1413:AO1415 G1413:Y1415">
    <cfRule type="containsErrors" dxfId="2152" priority="2206">
      <formula>ISERROR(G1413)</formula>
    </cfRule>
  </conditionalFormatting>
  <conditionalFormatting sqref="Z1413:Z1415">
    <cfRule type="containsErrors" dxfId="2151" priority="2205">
      <formula>ISERROR(Z1413)</formula>
    </cfRule>
  </conditionalFormatting>
  <conditionalFormatting sqref="G1420:AO1420">
    <cfRule type="containsErrors" dxfId="2150" priority="2204">
      <formula>ISERROR(G1420)</formula>
    </cfRule>
  </conditionalFormatting>
  <conditionalFormatting sqref="AA1417:AO1419 G1417:Y1419">
    <cfRule type="containsErrors" dxfId="2149" priority="2203">
      <formula>ISERROR(G1417)</formula>
    </cfRule>
  </conditionalFormatting>
  <conditionalFormatting sqref="Z1417:Z1419">
    <cfRule type="containsErrors" dxfId="2148" priority="2202">
      <formula>ISERROR(Z1417)</formula>
    </cfRule>
  </conditionalFormatting>
  <conditionalFormatting sqref="G1424:AO1424">
    <cfRule type="containsErrors" dxfId="2147" priority="2201">
      <formula>ISERROR(G1424)</formula>
    </cfRule>
  </conditionalFormatting>
  <conditionalFormatting sqref="AA1421:AO1423 G1421:Y1423">
    <cfRule type="containsErrors" dxfId="2146" priority="2200">
      <formula>ISERROR(G1421)</formula>
    </cfRule>
  </conditionalFormatting>
  <conditionalFormatting sqref="Z1421:Z1423">
    <cfRule type="containsErrors" dxfId="2145" priority="2199">
      <formula>ISERROR(Z1421)</formula>
    </cfRule>
  </conditionalFormatting>
  <conditionalFormatting sqref="G1428:AO1428">
    <cfRule type="containsErrors" dxfId="2144" priority="2198">
      <formula>ISERROR(G1428)</formula>
    </cfRule>
  </conditionalFormatting>
  <conditionalFormatting sqref="AA1425:AO1427 G1425:Y1427">
    <cfRule type="containsErrors" dxfId="2143" priority="2197">
      <formula>ISERROR(G1425)</formula>
    </cfRule>
  </conditionalFormatting>
  <conditionalFormatting sqref="Z1441:Z1443">
    <cfRule type="containsErrors" dxfId="2142" priority="2186">
      <formula>ISERROR(Z1441)</formula>
    </cfRule>
  </conditionalFormatting>
  <conditionalFormatting sqref="AA1445:AO1447 G1445:Y1447 G1448:AO1448 G1452:AO1452">
    <cfRule type="containsErrors" dxfId="2141" priority="2185">
      <formula>ISERROR(G1445)</formula>
    </cfRule>
  </conditionalFormatting>
  <conditionalFormatting sqref="Z1445:Z1447">
    <cfRule type="containsErrors" dxfId="2140" priority="2184">
      <formula>ISERROR(Z1445)</formula>
    </cfRule>
  </conditionalFormatting>
  <conditionalFormatting sqref="AA1449:AO1451 G1449:Y1451">
    <cfRule type="containsErrors" dxfId="2139" priority="2183">
      <formula>ISERROR(G1449)</formula>
    </cfRule>
  </conditionalFormatting>
  <conditionalFormatting sqref="Z1449:Z1451">
    <cfRule type="containsErrors" dxfId="2138" priority="2182">
      <formula>ISERROR(Z1449)</formula>
    </cfRule>
  </conditionalFormatting>
  <conditionalFormatting sqref="AA1453:AO1455 G1453:Y1455">
    <cfRule type="containsErrors" dxfId="2137" priority="2178">
      <formula>ISERROR(G1453)</formula>
    </cfRule>
  </conditionalFormatting>
  <conditionalFormatting sqref="Z1453:Z1455">
    <cfRule type="containsErrors" dxfId="2136" priority="2177">
      <formula>ISERROR(Z1453)</formula>
    </cfRule>
  </conditionalFormatting>
  <conditionalFormatting sqref="G1460:AO1460">
    <cfRule type="containsErrors" dxfId="2135" priority="2176">
      <formula>ISERROR(G1460)</formula>
    </cfRule>
  </conditionalFormatting>
  <conditionalFormatting sqref="AA1457:AO1459 G1457:Y1459">
    <cfRule type="containsErrors" dxfId="2134" priority="2175">
      <formula>ISERROR(G1457)</formula>
    </cfRule>
  </conditionalFormatting>
  <conditionalFormatting sqref="Z1457:Z1459">
    <cfRule type="containsErrors" dxfId="2133" priority="2174">
      <formula>ISERROR(Z1457)</formula>
    </cfRule>
  </conditionalFormatting>
  <conditionalFormatting sqref="G1464:AO1464">
    <cfRule type="containsErrors" dxfId="2132" priority="2173">
      <formula>ISERROR(G1464)</formula>
    </cfRule>
  </conditionalFormatting>
  <conditionalFormatting sqref="AA1461:AO1463 G1461:Y1463">
    <cfRule type="containsErrors" dxfId="2131" priority="2172">
      <formula>ISERROR(G1461)</formula>
    </cfRule>
  </conditionalFormatting>
  <conditionalFormatting sqref="Z1461:Z1463">
    <cfRule type="containsErrors" dxfId="2130" priority="2171">
      <formula>ISERROR(Z1461)</formula>
    </cfRule>
  </conditionalFormatting>
  <conditionalFormatting sqref="G1468:AO1468">
    <cfRule type="containsErrors" dxfId="2129" priority="2170">
      <formula>ISERROR(G1468)</formula>
    </cfRule>
  </conditionalFormatting>
  <conditionalFormatting sqref="AA1465:AO1467 G1465:Y1467">
    <cfRule type="containsErrors" dxfId="2128" priority="2169">
      <formula>ISERROR(G1465)</formula>
    </cfRule>
  </conditionalFormatting>
  <conditionalFormatting sqref="Z1465:Z1467">
    <cfRule type="containsErrors" dxfId="2127" priority="2168">
      <formula>ISERROR(Z1465)</formula>
    </cfRule>
  </conditionalFormatting>
  <conditionalFormatting sqref="AA1469:AO1471 G1469:Y1471">
    <cfRule type="containsErrors" dxfId="2126" priority="2167">
      <formula>ISERROR(G1469)</formula>
    </cfRule>
  </conditionalFormatting>
  <conditionalFormatting sqref="Z1469:Z1471">
    <cfRule type="containsErrors" dxfId="2125" priority="2166">
      <formula>ISERROR(Z1469)</formula>
    </cfRule>
  </conditionalFormatting>
  <conditionalFormatting sqref="G1476:AO1476">
    <cfRule type="containsErrors" dxfId="2124" priority="2165">
      <formula>ISERROR(G1476)</formula>
    </cfRule>
  </conditionalFormatting>
  <conditionalFormatting sqref="AA1473:AO1475 G1473:Y1475">
    <cfRule type="containsErrors" dxfId="2123" priority="2164">
      <formula>ISERROR(G1473)</formula>
    </cfRule>
  </conditionalFormatting>
  <conditionalFormatting sqref="Z1473:Z1475">
    <cfRule type="containsErrors" dxfId="2122" priority="2163">
      <formula>ISERROR(Z1473)</formula>
    </cfRule>
  </conditionalFormatting>
  <conditionalFormatting sqref="G1480:AO1480">
    <cfRule type="containsErrors" dxfId="2121" priority="2162">
      <formula>ISERROR(G1480)</formula>
    </cfRule>
  </conditionalFormatting>
  <conditionalFormatting sqref="AA1477:AO1479 G1477:Y1479">
    <cfRule type="containsErrors" dxfId="2120" priority="2161">
      <formula>ISERROR(G1477)</formula>
    </cfRule>
  </conditionalFormatting>
  <conditionalFormatting sqref="Z1477:Z1479">
    <cfRule type="containsErrors" dxfId="2119" priority="2160">
      <formula>ISERROR(Z1477)</formula>
    </cfRule>
  </conditionalFormatting>
  <conditionalFormatting sqref="AA1481:AO1483 G1481:Y1483">
    <cfRule type="containsErrors" dxfId="2118" priority="2159">
      <formula>ISERROR(G1481)</formula>
    </cfRule>
  </conditionalFormatting>
  <conditionalFormatting sqref="Z1481:Z1483">
    <cfRule type="containsErrors" dxfId="2117" priority="2158">
      <formula>ISERROR(Z1481)</formula>
    </cfRule>
  </conditionalFormatting>
  <conditionalFormatting sqref="G1485:AO1488">
    <cfRule type="containsErrors" dxfId="2116" priority="2157">
      <formula>ISERROR(G1485)</formula>
    </cfRule>
  </conditionalFormatting>
  <conditionalFormatting sqref="G1489:AO1490">
    <cfRule type="containsErrors" dxfId="2115" priority="2156">
      <formula>ISERROR(G1489)</formula>
    </cfRule>
  </conditionalFormatting>
  <conditionalFormatting sqref="G1491:AO1492">
    <cfRule type="containsErrors" dxfId="2114" priority="2155">
      <formula>ISERROR(G1491)</formula>
    </cfRule>
  </conditionalFormatting>
  <conditionalFormatting sqref="G1493:AO1494">
    <cfRule type="containsErrors" dxfId="2113" priority="2154">
      <formula>ISERROR(G1493)</formula>
    </cfRule>
  </conditionalFormatting>
  <conditionalFormatting sqref="G1506:AO1511">
    <cfRule type="containsErrors" dxfId="2112" priority="2145">
      <formula>ISERROR(G1506)</formula>
    </cfRule>
  </conditionalFormatting>
  <conditionalFormatting sqref="G1512:AO1517">
    <cfRule type="containsErrors" dxfId="2111" priority="2144">
      <formula>ISERROR(G1512)</formula>
    </cfRule>
  </conditionalFormatting>
  <conditionalFormatting sqref="G1580:AO1580">
    <cfRule type="containsErrors" dxfId="2110" priority="2114">
      <formula>ISERROR(G1580)</formula>
    </cfRule>
  </conditionalFormatting>
  <conditionalFormatting sqref="G1596:AO1596">
    <cfRule type="containsErrors" dxfId="2109" priority="2113">
      <formula>ISERROR(G1596)</formula>
    </cfRule>
  </conditionalFormatting>
  <conditionalFormatting sqref="G1608:AO1608">
    <cfRule type="containsErrors" dxfId="2108" priority="2112">
      <formula>ISERROR(G1608)</formula>
    </cfRule>
  </conditionalFormatting>
  <conditionalFormatting sqref="Z1561:Z1563">
    <cfRule type="containsErrors" dxfId="2107" priority="2121">
      <formula>ISERROR(Z1561)</formula>
    </cfRule>
  </conditionalFormatting>
  <conditionalFormatting sqref="Z1557:Z1559">
    <cfRule type="containsErrors" dxfId="2106" priority="2124">
      <formula>ISERROR(Z1557)</formula>
    </cfRule>
  </conditionalFormatting>
  <conditionalFormatting sqref="G1560:AO1560">
    <cfRule type="containsErrors" dxfId="2105" priority="2126">
      <formula>ISERROR(G1560)</formula>
    </cfRule>
  </conditionalFormatting>
  <conditionalFormatting sqref="Z1549:Z1551">
    <cfRule type="containsErrors" dxfId="2104" priority="2129">
      <formula>ISERROR(Z1549)</formula>
    </cfRule>
  </conditionalFormatting>
  <conditionalFormatting sqref="AA1553:AO1555 G1553:Y1555">
    <cfRule type="containsErrors" dxfId="2103" priority="2128">
      <formula>ISERROR(G1553)</formula>
    </cfRule>
  </conditionalFormatting>
  <conditionalFormatting sqref="Z1553:Z1555">
    <cfRule type="containsErrors" dxfId="2102" priority="2127">
      <formula>ISERROR(Z1553)</formula>
    </cfRule>
  </conditionalFormatting>
  <conditionalFormatting sqref="AA1557:AO1559 G1557:Y1559">
    <cfRule type="containsErrors" dxfId="2101" priority="2125">
      <formula>ISERROR(G1557)</formula>
    </cfRule>
  </conditionalFormatting>
  <conditionalFormatting sqref="G1564:AO1564">
    <cfRule type="containsErrors" dxfId="2100" priority="2123">
      <formula>ISERROR(G1564)</formula>
    </cfRule>
  </conditionalFormatting>
  <conditionalFormatting sqref="AA1561:AO1563 G1561:Y1563">
    <cfRule type="containsErrors" dxfId="2099" priority="2122">
      <formula>ISERROR(G1561)</formula>
    </cfRule>
  </conditionalFormatting>
  <conditionalFormatting sqref="AA1565:AO1567 G1565:Y1567">
    <cfRule type="containsErrors" dxfId="2098" priority="2120">
      <formula>ISERROR(G1565)</formula>
    </cfRule>
  </conditionalFormatting>
  <conditionalFormatting sqref="AA1529:AO1531 G1529:Y1531 G1532:AO1532 G1536:AO1536 G1500:AO1505">
    <cfRule type="containsErrors" dxfId="2097" priority="2153">
      <formula>ISERROR(G1500)</formula>
    </cfRule>
  </conditionalFormatting>
  <conditionalFormatting sqref="Z1529:Z1531">
    <cfRule type="containsErrors" dxfId="2096" priority="2152">
      <formula>ISERROR(Z1529)</formula>
    </cfRule>
  </conditionalFormatting>
  <conditionalFormatting sqref="AA1533:AO1535 G1533:Y1535">
    <cfRule type="containsErrors" dxfId="2095" priority="2150">
      <formula>ISERROR(G1533)</formula>
    </cfRule>
  </conditionalFormatting>
  <conditionalFormatting sqref="Z1533:Z1535">
    <cfRule type="containsErrors" dxfId="2094" priority="2149">
      <formula>ISERROR(Z1533)</formula>
    </cfRule>
  </conditionalFormatting>
  <conditionalFormatting sqref="G1540:AO1540">
    <cfRule type="containsErrors" dxfId="2093" priority="2148">
      <formula>ISERROR(G1540)</formula>
    </cfRule>
  </conditionalFormatting>
  <conditionalFormatting sqref="G1556:AO1556">
    <cfRule type="containsErrors" dxfId="2092" priority="2147">
      <formula>ISERROR(G1556)</formula>
    </cfRule>
  </conditionalFormatting>
  <conditionalFormatting sqref="G1568:AO1568">
    <cfRule type="containsErrors" dxfId="2091" priority="2146">
      <formula>ISERROR(G1568)</formula>
    </cfRule>
  </conditionalFormatting>
  <conditionalFormatting sqref="G1518:AO1521">
    <cfRule type="containsErrors" dxfId="2090" priority="2143">
      <formula>ISERROR(G1518)</formula>
    </cfRule>
  </conditionalFormatting>
  <conditionalFormatting sqref="G1522:AO1523">
    <cfRule type="containsErrors" dxfId="2089" priority="2142">
      <formula>ISERROR(G1522)</formula>
    </cfRule>
  </conditionalFormatting>
  <conditionalFormatting sqref="G1524:AO1525">
    <cfRule type="containsErrors" dxfId="2088" priority="2141">
      <formula>ISERROR(G1524)</formula>
    </cfRule>
  </conditionalFormatting>
  <conditionalFormatting sqref="G1526:AO1527">
    <cfRule type="containsErrors" dxfId="2087" priority="2140">
      <formula>ISERROR(G1526)</formula>
    </cfRule>
  </conditionalFormatting>
  <conditionalFormatting sqref="AA1537:AO1539 G1537:Y1539">
    <cfRule type="containsErrors" dxfId="2086" priority="2139">
      <formula>ISERROR(G1537)</formula>
    </cfRule>
  </conditionalFormatting>
  <conditionalFormatting sqref="Z1537:Z1539">
    <cfRule type="containsErrors" dxfId="2085" priority="2138">
      <formula>ISERROR(Z1537)</formula>
    </cfRule>
  </conditionalFormatting>
  <conditionalFormatting sqref="G1544:AO1544">
    <cfRule type="containsErrors" dxfId="2084" priority="2137">
      <formula>ISERROR(G1544)</formula>
    </cfRule>
  </conditionalFormatting>
  <conditionalFormatting sqref="AA1541:AO1543 G1541:Y1543">
    <cfRule type="containsErrors" dxfId="2083" priority="2136">
      <formula>ISERROR(G1541)</formula>
    </cfRule>
  </conditionalFormatting>
  <conditionalFormatting sqref="Z1541:Z1543">
    <cfRule type="containsErrors" dxfId="2082" priority="2135">
      <formula>ISERROR(Z1541)</formula>
    </cfRule>
  </conditionalFormatting>
  <conditionalFormatting sqref="G1548:AO1548">
    <cfRule type="containsErrors" dxfId="2081" priority="2134">
      <formula>ISERROR(G1548)</formula>
    </cfRule>
  </conditionalFormatting>
  <conditionalFormatting sqref="AA1545:AO1547 G1545:Y1547">
    <cfRule type="containsErrors" dxfId="2080" priority="2133">
      <formula>ISERROR(G1545)</formula>
    </cfRule>
  </conditionalFormatting>
  <conditionalFormatting sqref="Z1545:Z1547">
    <cfRule type="containsErrors" dxfId="2079" priority="2132">
      <formula>ISERROR(Z1545)</formula>
    </cfRule>
  </conditionalFormatting>
  <conditionalFormatting sqref="G1552:AO1552">
    <cfRule type="containsErrors" dxfId="2078" priority="2131">
      <formula>ISERROR(G1552)</formula>
    </cfRule>
  </conditionalFormatting>
  <conditionalFormatting sqref="AA1549:AO1551 G1549:Y1551">
    <cfRule type="containsErrors" dxfId="2077" priority="2130">
      <formula>ISERROR(G1549)</formula>
    </cfRule>
  </conditionalFormatting>
  <conditionalFormatting sqref="Z1565:Z1567">
    <cfRule type="containsErrors" dxfId="2076" priority="2119">
      <formula>ISERROR(Z1565)</formula>
    </cfRule>
  </conditionalFormatting>
  <conditionalFormatting sqref="AA1569:AO1571 G1569:Y1571 G1572:AO1572 G1576:AO1576">
    <cfRule type="containsErrors" dxfId="2075" priority="2118">
      <formula>ISERROR(G1569)</formula>
    </cfRule>
  </conditionalFormatting>
  <conditionalFormatting sqref="Z1569:Z1571">
    <cfRule type="containsErrors" dxfId="2074" priority="2117">
      <formula>ISERROR(Z1569)</formula>
    </cfRule>
  </conditionalFormatting>
  <conditionalFormatting sqref="AA1573:AO1575 G1573:Y1575">
    <cfRule type="containsErrors" dxfId="2073" priority="2116">
      <formula>ISERROR(G1573)</formula>
    </cfRule>
  </conditionalFormatting>
  <conditionalFormatting sqref="Z1573:Z1575">
    <cfRule type="containsErrors" dxfId="2072" priority="2115">
      <formula>ISERROR(Z1573)</formula>
    </cfRule>
  </conditionalFormatting>
  <conditionalFormatting sqref="AA1577:AO1579 G1577:Y1579">
    <cfRule type="containsErrors" dxfId="2071" priority="2111">
      <formula>ISERROR(G1577)</formula>
    </cfRule>
  </conditionalFormatting>
  <conditionalFormatting sqref="Z1577:Z1579">
    <cfRule type="containsErrors" dxfId="2070" priority="2110">
      <formula>ISERROR(Z1577)</formula>
    </cfRule>
  </conditionalFormatting>
  <conditionalFormatting sqref="G1584:AO1584">
    <cfRule type="containsErrors" dxfId="2069" priority="2109">
      <formula>ISERROR(G1584)</formula>
    </cfRule>
  </conditionalFormatting>
  <conditionalFormatting sqref="AA1581:AO1583 G1581:Y1583">
    <cfRule type="containsErrors" dxfId="2068" priority="2108">
      <formula>ISERROR(G1581)</formula>
    </cfRule>
  </conditionalFormatting>
  <conditionalFormatting sqref="Z1581:Z1583">
    <cfRule type="containsErrors" dxfId="2067" priority="2107">
      <formula>ISERROR(Z1581)</formula>
    </cfRule>
  </conditionalFormatting>
  <conditionalFormatting sqref="G1588:AO1588">
    <cfRule type="containsErrors" dxfId="2066" priority="2106">
      <formula>ISERROR(G1588)</formula>
    </cfRule>
  </conditionalFormatting>
  <conditionalFormatting sqref="AA1585:AO1587 G1585:Y1587">
    <cfRule type="containsErrors" dxfId="2065" priority="2105">
      <formula>ISERROR(G1585)</formula>
    </cfRule>
  </conditionalFormatting>
  <conditionalFormatting sqref="Z1585:Z1587">
    <cfRule type="containsErrors" dxfId="2064" priority="2104">
      <formula>ISERROR(Z1585)</formula>
    </cfRule>
  </conditionalFormatting>
  <conditionalFormatting sqref="G1592:AO1592">
    <cfRule type="containsErrors" dxfId="2063" priority="2103">
      <formula>ISERROR(G1592)</formula>
    </cfRule>
  </conditionalFormatting>
  <conditionalFormatting sqref="AA1589:AO1591 G1589:Y1591">
    <cfRule type="containsErrors" dxfId="2062" priority="2102">
      <formula>ISERROR(G1589)</formula>
    </cfRule>
  </conditionalFormatting>
  <conditionalFormatting sqref="Z1589:Z1591">
    <cfRule type="containsErrors" dxfId="2061" priority="2101">
      <formula>ISERROR(Z1589)</formula>
    </cfRule>
  </conditionalFormatting>
  <conditionalFormatting sqref="AA1593:AO1595 G1593:Y1595">
    <cfRule type="containsErrors" dxfId="2060" priority="2100">
      <formula>ISERROR(G1593)</formula>
    </cfRule>
  </conditionalFormatting>
  <conditionalFormatting sqref="Z1593:Z1595">
    <cfRule type="containsErrors" dxfId="2059" priority="2099">
      <formula>ISERROR(Z1593)</formula>
    </cfRule>
  </conditionalFormatting>
  <conditionalFormatting sqref="G1600:AO1600">
    <cfRule type="containsErrors" dxfId="2058" priority="2098">
      <formula>ISERROR(G1600)</formula>
    </cfRule>
  </conditionalFormatting>
  <conditionalFormatting sqref="AA1597:AO1599 G1597:Y1599">
    <cfRule type="containsErrors" dxfId="2057" priority="2097">
      <formula>ISERROR(G1597)</formula>
    </cfRule>
  </conditionalFormatting>
  <conditionalFormatting sqref="Z1597:Z1599">
    <cfRule type="containsErrors" dxfId="2056" priority="2096">
      <formula>ISERROR(Z1597)</formula>
    </cfRule>
  </conditionalFormatting>
  <conditionalFormatting sqref="G1604:AO1604">
    <cfRule type="containsErrors" dxfId="2055" priority="2095">
      <formula>ISERROR(G1604)</formula>
    </cfRule>
  </conditionalFormatting>
  <conditionalFormatting sqref="AA1601:AO1603 G1601:Y1603">
    <cfRule type="containsErrors" dxfId="2054" priority="2094">
      <formula>ISERROR(G1601)</formula>
    </cfRule>
  </conditionalFormatting>
  <conditionalFormatting sqref="Z1601:Z1603">
    <cfRule type="containsErrors" dxfId="2053" priority="2093">
      <formula>ISERROR(Z1601)</formula>
    </cfRule>
  </conditionalFormatting>
  <conditionalFormatting sqref="AA1605:AO1607 G1605:Y1607">
    <cfRule type="containsErrors" dxfId="2052" priority="2092">
      <formula>ISERROR(G1605)</formula>
    </cfRule>
  </conditionalFormatting>
  <conditionalFormatting sqref="Z1605:Z1607">
    <cfRule type="containsErrors" dxfId="2051" priority="2091">
      <formula>ISERROR(Z1605)</formula>
    </cfRule>
  </conditionalFormatting>
  <conditionalFormatting sqref="G1609:AO1612">
    <cfRule type="containsErrors" dxfId="2050" priority="2090">
      <formula>ISERROR(G1609)</formula>
    </cfRule>
  </conditionalFormatting>
  <conditionalFormatting sqref="G1613:AO1614">
    <cfRule type="containsErrors" dxfId="2049" priority="2089">
      <formula>ISERROR(G1613)</formula>
    </cfRule>
  </conditionalFormatting>
  <conditionalFormatting sqref="G1615:AO1616">
    <cfRule type="containsErrors" dxfId="2048" priority="2088">
      <formula>ISERROR(G1615)</formula>
    </cfRule>
  </conditionalFormatting>
  <conditionalFormatting sqref="G1617:AO1618">
    <cfRule type="containsErrors" dxfId="2047" priority="2087">
      <formula>ISERROR(G1617)</formula>
    </cfRule>
  </conditionalFormatting>
  <conditionalFormatting sqref="G1630:AO1635">
    <cfRule type="containsErrors" dxfId="2046" priority="2078">
      <formula>ISERROR(G1630)</formula>
    </cfRule>
  </conditionalFormatting>
  <conditionalFormatting sqref="G1636:AO1641">
    <cfRule type="containsErrors" dxfId="2045" priority="2077">
      <formula>ISERROR(G1636)</formula>
    </cfRule>
  </conditionalFormatting>
  <conditionalFormatting sqref="G1704:AO1704">
    <cfRule type="containsErrors" dxfId="2044" priority="2047">
      <formula>ISERROR(G1704)</formula>
    </cfRule>
  </conditionalFormatting>
  <conditionalFormatting sqref="G1720:AO1720">
    <cfRule type="containsErrors" dxfId="2043" priority="2046">
      <formula>ISERROR(G1720)</formula>
    </cfRule>
  </conditionalFormatting>
  <conditionalFormatting sqref="G1732:AO1732">
    <cfRule type="containsErrors" dxfId="2042" priority="2045">
      <formula>ISERROR(G1732)</formula>
    </cfRule>
  </conditionalFormatting>
  <conditionalFormatting sqref="Z1685:Z1687">
    <cfRule type="containsErrors" dxfId="2041" priority="2054">
      <formula>ISERROR(Z1685)</formula>
    </cfRule>
  </conditionalFormatting>
  <conditionalFormatting sqref="Z1681:Z1683">
    <cfRule type="containsErrors" dxfId="2040" priority="2057">
      <formula>ISERROR(Z1681)</formula>
    </cfRule>
  </conditionalFormatting>
  <conditionalFormatting sqref="G1684:AO1684">
    <cfRule type="containsErrors" dxfId="2039" priority="2059">
      <formula>ISERROR(G1684)</formula>
    </cfRule>
  </conditionalFormatting>
  <conditionalFormatting sqref="Z1673:Z1675">
    <cfRule type="containsErrors" dxfId="2038" priority="2062">
      <formula>ISERROR(Z1673)</formula>
    </cfRule>
  </conditionalFormatting>
  <conditionalFormatting sqref="AA1677:AO1679 G1677:Y1679">
    <cfRule type="containsErrors" dxfId="2037" priority="2061">
      <formula>ISERROR(G1677)</formula>
    </cfRule>
  </conditionalFormatting>
  <conditionalFormatting sqref="Z1677:Z1679">
    <cfRule type="containsErrors" dxfId="2036" priority="2060">
      <formula>ISERROR(Z1677)</formula>
    </cfRule>
  </conditionalFormatting>
  <conditionalFormatting sqref="AA1681:AO1683 G1681:Y1683">
    <cfRule type="containsErrors" dxfId="2035" priority="2058">
      <formula>ISERROR(G1681)</formula>
    </cfRule>
  </conditionalFormatting>
  <conditionalFormatting sqref="G1688:AO1688">
    <cfRule type="containsErrors" dxfId="2034" priority="2056">
      <formula>ISERROR(G1688)</formula>
    </cfRule>
  </conditionalFormatting>
  <conditionalFormatting sqref="AA1685:AO1687 G1685:Y1687">
    <cfRule type="containsErrors" dxfId="2033" priority="2055">
      <formula>ISERROR(G1685)</formula>
    </cfRule>
  </conditionalFormatting>
  <conditionalFormatting sqref="AA1689:AO1691 G1689:Y1691">
    <cfRule type="containsErrors" dxfId="2032" priority="2053">
      <formula>ISERROR(G1689)</formula>
    </cfRule>
  </conditionalFormatting>
  <conditionalFormatting sqref="AA1653:AO1655 G1653:Y1655 G1656:AO1656 G1660:AO1660 G1624:AO1629">
    <cfRule type="containsErrors" dxfId="2031" priority="2086">
      <formula>ISERROR(G1624)</formula>
    </cfRule>
  </conditionalFormatting>
  <conditionalFormatting sqref="Z1653:Z1655">
    <cfRule type="containsErrors" dxfId="2030" priority="2085">
      <formula>ISERROR(Z1653)</formula>
    </cfRule>
  </conditionalFormatting>
  <conditionalFormatting sqref="AA1657:AO1659 G1657:Y1659">
    <cfRule type="containsErrors" dxfId="2029" priority="2083">
      <formula>ISERROR(G1657)</formula>
    </cfRule>
  </conditionalFormatting>
  <conditionalFormatting sqref="Z1657:Z1659">
    <cfRule type="containsErrors" dxfId="2028" priority="2082">
      <formula>ISERROR(Z1657)</formula>
    </cfRule>
  </conditionalFormatting>
  <conditionalFormatting sqref="G1664:AO1664">
    <cfRule type="containsErrors" dxfId="2027" priority="2081">
      <formula>ISERROR(G1664)</formula>
    </cfRule>
  </conditionalFormatting>
  <conditionalFormatting sqref="G1680:AO1680">
    <cfRule type="containsErrors" dxfId="2026" priority="2080">
      <formula>ISERROR(G1680)</formula>
    </cfRule>
  </conditionalFormatting>
  <conditionalFormatting sqref="G1692:AO1692">
    <cfRule type="containsErrors" dxfId="2025" priority="2079">
      <formula>ISERROR(G1692)</formula>
    </cfRule>
  </conditionalFormatting>
  <conditionalFormatting sqref="G1642:AO1645">
    <cfRule type="containsErrors" dxfId="2024" priority="2076">
      <formula>ISERROR(G1642)</formula>
    </cfRule>
  </conditionalFormatting>
  <conditionalFormatting sqref="G1646:AO1647">
    <cfRule type="containsErrors" dxfId="2023" priority="2075">
      <formula>ISERROR(G1646)</formula>
    </cfRule>
  </conditionalFormatting>
  <conditionalFormatting sqref="G1648:AO1649">
    <cfRule type="containsErrors" dxfId="2022" priority="2074">
      <formula>ISERROR(G1648)</formula>
    </cfRule>
  </conditionalFormatting>
  <conditionalFormatting sqref="G1650:AO1651">
    <cfRule type="containsErrors" dxfId="2021" priority="2073">
      <formula>ISERROR(G1650)</formula>
    </cfRule>
  </conditionalFormatting>
  <conditionalFormatting sqref="AA1661:AO1663 G1661:Y1663">
    <cfRule type="containsErrors" dxfId="2020" priority="2072">
      <formula>ISERROR(G1661)</formula>
    </cfRule>
  </conditionalFormatting>
  <conditionalFormatting sqref="Z1661:Z1663">
    <cfRule type="containsErrors" dxfId="2019" priority="2071">
      <formula>ISERROR(Z1661)</formula>
    </cfRule>
  </conditionalFormatting>
  <conditionalFormatting sqref="G1668:AO1668">
    <cfRule type="containsErrors" dxfId="2018" priority="2070">
      <formula>ISERROR(G1668)</formula>
    </cfRule>
  </conditionalFormatting>
  <conditionalFormatting sqref="AA1665:AO1667 G1665:Y1667">
    <cfRule type="containsErrors" dxfId="2017" priority="2069">
      <formula>ISERROR(G1665)</formula>
    </cfRule>
  </conditionalFormatting>
  <conditionalFormatting sqref="Z1665:Z1667">
    <cfRule type="containsErrors" dxfId="2016" priority="2068">
      <formula>ISERROR(Z1665)</formula>
    </cfRule>
  </conditionalFormatting>
  <conditionalFormatting sqref="G1672:AO1672">
    <cfRule type="containsErrors" dxfId="2015" priority="2067">
      <formula>ISERROR(G1672)</formula>
    </cfRule>
  </conditionalFormatting>
  <conditionalFormatting sqref="AA1669:AO1671 G1669:Y1671">
    <cfRule type="containsErrors" dxfId="2014" priority="2066">
      <formula>ISERROR(G1669)</formula>
    </cfRule>
  </conditionalFormatting>
  <conditionalFormatting sqref="Z1669:Z1671">
    <cfRule type="containsErrors" dxfId="2013" priority="2065">
      <formula>ISERROR(Z1669)</formula>
    </cfRule>
  </conditionalFormatting>
  <conditionalFormatting sqref="G1676:AO1676">
    <cfRule type="containsErrors" dxfId="2012" priority="2064">
      <formula>ISERROR(G1676)</formula>
    </cfRule>
  </conditionalFormatting>
  <conditionalFormatting sqref="AA1673:AO1675 G1673:Y1675">
    <cfRule type="containsErrors" dxfId="2011" priority="2063">
      <formula>ISERROR(G1673)</formula>
    </cfRule>
  </conditionalFormatting>
  <conditionalFormatting sqref="Z1689:Z1691">
    <cfRule type="containsErrors" dxfId="2010" priority="2052">
      <formula>ISERROR(Z1689)</formula>
    </cfRule>
  </conditionalFormatting>
  <conditionalFormatting sqref="AA1693:AO1695 G1693:Y1695 G1696:AO1696 G1700:AO1700">
    <cfRule type="containsErrors" dxfId="2009" priority="2051">
      <formula>ISERROR(G1693)</formula>
    </cfRule>
  </conditionalFormatting>
  <conditionalFormatting sqref="Z1693:Z1695">
    <cfRule type="containsErrors" dxfId="2008" priority="2050">
      <formula>ISERROR(Z1693)</formula>
    </cfRule>
  </conditionalFormatting>
  <conditionalFormatting sqref="AA1697:AO1699 G1697:Y1699">
    <cfRule type="containsErrors" dxfId="2007" priority="2049">
      <formula>ISERROR(G1697)</formula>
    </cfRule>
  </conditionalFormatting>
  <conditionalFormatting sqref="Z1697:Z1699">
    <cfRule type="containsErrors" dxfId="2006" priority="2048">
      <formula>ISERROR(Z1697)</formula>
    </cfRule>
  </conditionalFormatting>
  <conditionalFormatting sqref="AA1701:AO1703 G1701:Y1703">
    <cfRule type="containsErrors" dxfId="2005" priority="2044">
      <formula>ISERROR(G1701)</formula>
    </cfRule>
  </conditionalFormatting>
  <conditionalFormatting sqref="Z1701:Z1703">
    <cfRule type="containsErrors" dxfId="2004" priority="2043">
      <formula>ISERROR(Z1701)</formula>
    </cfRule>
  </conditionalFormatting>
  <conditionalFormatting sqref="G1708:AO1708">
    <cfRule type="containsErrors" dxfId="2003" priority="2042">
      <formula>ISERROR(G1708)</formula>
    </cfRule>
  </conditionalFormatting>
  <conditionalFormatting sqref="AA1705:AO1707 G1705:Y1707">
    <cfRule type="containsErrors" dxfId="2002" priority="2041">
      <formula>ISERROR(G1705)</formula>
    </cfRule>
  </conditionalFormatting>
  <conditionalFormatting sqref="Z1705:Z1707">
    <cfRule type="containsErrors" dxfId="2001" priority="2040">
      <formula>ISERROR(Z1705)</formula>
    </cfRule>
  </conditionalFormatting>
  <conditionalFormatting sqref="G1712:AO1712">
    <cfRule type="containsErrors" dxfId="2000" priority="2039">
      <formula>ISERROR(G1712)</formula>
    </cfRule>
  </conditionalFormatting>
  <conditionalFormatting sqref="AA1709:AO1711 G1709:Y1711">
    <cfRule type="containsErrors" dxfId="1999" priority="2038">
      <formula>ISERROR(G1709)</formula>
    </cfRule>
  </conditionalFormatting>
  <conditionalFormatting sqref="Z1709:Z1711">
    <cfRule type="containsErrors" dxfId="1998" priority="2037">
      <formula>ISERROR(Z1709)</formula>
    </cfRule>
  </conditionalFormatting>
  <conditionalFormatting sqref="G1716:AO1716">
    <cfRule type="containsErrors" dxfId="1997" priority="2036">
      <formula>ISERROR(G1716)</formula>
    </cfRule>
  </conditionalFormatting>
  <conditionalFormatting sqref="AA1713:AO1715 G1713:Y1715">
    <cfRule type="containsErrors" dxfId="1996" priority="2035">
      <formula>ISERROR(G1713)</formula>
    </cfRule>
  </conditionalFormatting>
  <conditionalFormatting sqref="Z1713:Z1715">
    <cfRule type="containsErrors" dxfId="1995" priority="2034">
      <formula>ISERROR(Z1713)</formula>
    </cfRule>
  </conditionalFormatting>
  <conditionalFormatting sqref="AA1717:AO1719 G1717:Y1719">
    <cfRule type="containsErrors" dxfId="1994" priority="2033">
      <formula>ISERROR(G1717)</formula>
    </cfRule>
  </conditionalFormatting>
  <conditionalFormatting sqref="Z1717:Z1719">
    <cfRule type="containsErrors" dxfId="1993" priority="2032">
      <formula>ISERROR(Z1717)</formula>
    </cfRule>
  </conditionalFormatting>
  <conditionalFormatting sqref="G1724:AO1724">
    <cfRule type="containsErrors" dxfId="1992" priority="2031">
      <formula>ISERROR(G1724)</formula>
    </cfRule>
  </conditionalFormatting>
  <conditionalFormatting sqref="AA1721:AO1723 G1721:Y1723">
    <cfRule type="containsErrors" dxfId="1991" priority="2030">
      <formula>ISERROR(G1721)</formula>
    </cfRule>
  </conditionalFormatting>
  <conditionalFormatting sqref="Z1721:Z1723">
    <cfRule type="containsErrors" dxfId="1990" priority="2029">
      <formula>ISERROR(Z1721)</formula>
    </cfRule>
  </conditionalFormatting>
  <conditionalFormatting sqref="G1728:AO1728">
    <cfRule type="containsErrors" dxfId="1989" priority="2028">
      <formula>ISERROR(G1728)</formula>
    </cfRule>
  </conditionalFormatting>
  <conditionalFormatting sqref="AA1725:AO1727 G1725:Y1727">
    <cfRule type="containsErrors" dxfId="1988" priority="2027">
      <formula>ISERROR(G1725)</formula>
    </cfRule>
  </conditionalFormatting>
  <conditionalFormatting sqref="Z1725:Z1727">
    <cfRule type="containsErrors" dxfId="1987" priority="2026">
      <formula>ISERROR(Z1725)</formula>
    </cfRule>
  </conditionalFormatting>
  <conditionalFormatting sqref="AA1729:AO1731 G1729:Y1731">
    <cfRule type="containsErrors" dxfId="1986" priority="2025">
      <formula>ISERROR(G1729)</formula>
    </cfRule>
  </conditionalFormatting>
  <conditionalFormatting sqref="Z1729:Z1731">
    <cfRule type="containsErrors" dxfId="1985" priority="2024">
      <formula>ISERROR(Z1729)</formula>
    </cfRule>
  </conditionalFormatting>
  <conditionalFormatting sqref="G1733:AO1736">
    <cfRule type="containsErrors" dxfId="1984" priority="2023">
      <formula>ISERROR(G1733)</formula>
    </cfRule>
  </conditionalFormatting>
  <conditionalFormatting sqref="G1737:AO1738">
    <cfRule type="containsErrors" dxfId="1983" priority="2022">
      <formula>ISERROR(G1737)</formula>
    </cfRule>
  </conditionalFormatting>
  <conditionalFormatting sqref="G1739:AO1740">
    <cfRule type="containsErrors" dxfId="1982" priority="2021">
      <formula>ISERROR(G1739)</formula>
    </cfRule>
  </conditionalFormatting>
  <conditionalFormatting sqref="G1741:AO1742">
    <cfRule type="containsErrors" dxfId="1981" priority="2020">
      <formula>ISERROR(G1741)</formula>
    </cfRule>
  </conditionalFormatting>
  <conditionalFormatting sqref="G1754:AO1759">
    <cfRule type="containsErrors" dxfId="1980" priority="2011">
      <formula>ISERROR(G1754)</formula>
    </cfRule>
  </conditionalFormatting>
  <conditionalFormatting sqref="G1760:AO1765">
    <cfRule type="containsErrors" dxfId="1979" priority="2010">
      <formula>ISERROR(G1760)</formula>
    </cfRule>
  </conditionalFormatting>
  <conditionalFormatting sqref="G1828:AO1828">
    <cfRule type="containsErrors" dxfId="1978" priority="1980">
      <formula>ISERROR(G1828)</formula>
    </cfRule>
  </conditionalFormatting>
  <conditionalFormatting sqref="G1844:AO1844">
    <cfRule type="containsErrors" dxfId="1977" priority="1979">
      <formula>ISERROR(G1844)</formula>
    </cfRule>
  </conditionalFormatting>
  <conditionalFormatting sqref="G1856:AO1856">
    <cfRule type="containsErrors" dxfId="1976" priority="1978">
      <formula>ISERROR(G1856)</formula>
    </cfRule>
  </conditionalFormatting>
  <conditionalFormatting sqref="Z1809:Z1811">
    <cfRule type="containsErrors" dxfId="1975" priority="1987">
      <formula>ISERROR(Z1809)</formula>
    </cfRule>
  </conditionalFormatting>
  <conditionalFormatting sqref="Z1805:Z1807">
    <cfRule type="containsErrors" dxfId="1974" priority="1990">
      <formula>ISERROR(Z1805)</formula>
    </cfRule>
  </conditionalFormatting>
  <conditionalFormatting sqref="G1808:AO1808">
    <cfRule type="containsErrors" dxfId="1973" priority="1992">
      <formula>ISERROR(G1808)</formula>
    </cfRule>
  </conditionalFormatting>
  <conditionalFormatting sqref="Z1797:Z1799">
    <cfRule type="containsErrors" dxfId="1972" priority="1995">
      <formula>ISERROR(Z1797)</formula>
    </cfRule>
  </conditionalFormatting>
  <conditionalFormatting sqref="AA1801:AO1803 G1801:Y1803">
    <cfRule type="containsErrors" dxfId="1971" priority="1994">
      <formula>ISERROR(G1801)</formula>
    </cfRule>
  </conditionalFormatting>
  <conditionalFormatting sqref="Z1801:Z1803">
    <cfRule type="containsErrors" dxfId="1970" priority="1993">
      <formula>ISERROR(Z1801)</formula>
    </cfRule>
  </conditionalFormatting>
  <conditionalFormatting sqref="AA1805:AO1807 G1805:Y1807">
    <cfRule type="containsErrors" dxfId="1969" priority="1991">
      <formula>ISERROR(G1805)</formula>
    </cfRule>
  </conditionalFormatting>
  <conditionalFormatting sqref="G1812:AO1812">
    <cfRule type="containsErrors" dxfId="1968" priority="1989">
      <formula>ISERROR(G1812)</formula>
    </cfRule>
  </conditionalFormatting>
  <conditionalFormatting sqref="AA1809:AO1811 G1809:Y1811">
    <cfRule type="containsErrors" dxfId="1967" priority="1988">
      <formula>ISERROR(G1809)</formula>
    </cfRule>
  </conditionalFormatting>
  <conditionalFormatting sqref="AA1813:AO1815 G1813:Y1815">
    <cfRule type="containsErrors" dxfId="1966" priority="1986">
      <formula>ISERROR(G1813)</formula>
    </cfRule>
  </conditionalFormatting>
  <conditionalFormatting sqref="AA1777:AO1779 G1777:Y1779 G1780:AO1780 G1784:AO1784 G1748:AO1753">
    <cfRule type="containsErrors" dxfId="1965" priority="2019">
      <formula>ISERROR(G1748)</formula>
    </cfRule>
  </conditionalFormatting>
  <conditionalFormatting sqref="Z1777:Z1779">
    <cfRule type="containsErrors" dxfId="1964" priority="2018">
      <formula>ISERROR(Z1777)</formula>
    </cfRule>
  </conditionalFormatting>
  <conditionalFormatting sqref="AA1781:AO1783 G1781:Y1783">
    <cfRule type="containsErrors" dxfId="1963" priority="2016">
      <formula>ISERROR(G1781)</formula>
    </cfRule>
  </conditionalFormatting>
  <conditionalFormatting sqref="Z1781:Z1783">
    <cfRule type="containsErrors" dxfId="1962" priority="2015">
      <formula>ISERROR(Z1781)</formula>
    </cfRule>
  </conditionalFormatting>
  <conditionalFormatting sqref="G1788:AO1788">
    <cfRule type="containsErrors" dxfId="1961" priority="2014">
      <formula>ISERROR(G1788)</formula>
    </cfRule>
  </conditionalFormatting>
  <conditionalFormatting sqref="G1804:AO1804">
    <cfRule type="containsErrors" dxfId="1960" priority="2013">
      <formula>ISERROR(G1804)</formula>
    </cfRule>
  </conditionalFormatting>
  <conditionalFormatting sqref="G1816:AO1816">
    <cfRule type="containsErrors" dxfId="1959" priority="2012">
      <formula>ISERROR(G1816)</formula>
    </cfRule>
  </conditionalFormatting>
  <conditionalFormatting sqref="G1766:AO1769">
    <cfRule type="containsErrors" dxfId="1958" priority="2009">
      <formula>ISERROR(G1766)</formula>
    </cfRule>
  </conditionalFormatting>
  <conditionalFormatting sqref="G1770:AO1771">
    <cfRule type="containsErrors" dxfId="1957" priority="2008">
      <formula>ISERROR(G1770)</formula>
    </cfRule>
  </conditionalFormatting>
  <conditionalFormatting sqref="G1772:AO1773">
    <cfRule type="containsErrors" dxfId="1956" priority="2007">
      <formula>ISERROR(G1772)</formula>
    </cfRule>
  </conditionalFormatting>
  <conditionalFormatting sqref="G1774:AO1775">
    <cfRule type="containsErrors" dxfId="1955" priority="2006">
      <formula>ISERROR(G1774)</formula>
    </cfRule>
  </conditionalFormatting>
  <conditionalFormatting sqref="AA1785:AO1787 G1785:Y1787">
    <cfRule type="containsErrors" dxfId="1954" priority="2005">
      <formula>ISERROR(G1785)</formula>
    </cfRule>
  </conditionalFormatting>
  <conditionalFormatting sqref="Z1785:Z1787">
    <cfRule type="containsErrors" dxfId="1953" priority="2004">
      <formula>ISERROR(Z1785)</formula>
    </cfRule>
  </conditionalFormatting>
  <conditionalFormatting sqref="G1792:AO1792">
    <cfRule type="containsErrors" dxfId="1952" priority="2003">
      <formula>ISERROR(G1792)</formula>
    </cfRule>
  </conditionalFormatting>
  <conditionalFormatting sqref="AA1789:AO1791 G1789:Y1791">
    <cfRule type="containsErrors" dxfId="1951" priority="2002">
      <formula>ISERROR(G1789)</formula>
    </cfRule>
  </conditionalFormatting>
  <conditionalFormatting sqref="Z1789:Z1791">
    <cfRule type="containsErrors" dxfId="1950" priority="2001">
      <formula>ISERROR(Z1789)</formula>
    </cfRule>
  </conditionalFormatting>
  <conditionalFormatting sqref="G1796:AO1796">
    <cfRule type="containsErrors" dxfId="1949" priority="2000">
      <formula>ISERROR(G1796)</formula>
    </cfRule>
  </conditionalFormatting>
  <conditionalFormatting sqref="AA1793:AO1795 G1793:Y1795">
    <cfRule type="containsErrors" dxfId="1948" priority="1999">
      <formula>ISERROR(G1793)</formula>
    </cfRule>
  </conditionalFormatting>
  <conditionalFormatting sqref="Z1793:Z1795">
    <cfRule type="containsErrors" dxfId="1947" priority="1998">
      <formula>ISERROR(Z1793)</formula>
    </cfRule>
  </conditionalFormatting>
  <conditionalFormatting sqref="G1800:AO1800">
    <cfRule type="containsErrors" dxfId="1946" priority="1997">
      <formula>ISERROR(G1800)</formula>
    </cfRule>
  </conditionalFormatting>
  <conditionalFormatting sqref="AA1797:AO1799 G1797:Y1799">
    <cfRule type="containsErrors" dxfId="1945" priority="1996">
      <formula>ISERROR(G1797)</formula>
    </cfRule>
  </conditionalFormatting>
  <conditionalFormatting sqref="Z1813:Z1815">
    <cfRule type="containsErrors" dxfId="1944" priority="1985">
      <formula>ISERROR(Z1813)</formula>
    </cfRule>
  </conditionalFormatting>
  <conditionalFormatting sqref="AA1817:AO1819 G1817:Y1819 G1820:AO1820 G1824:AO1824">
    <cfRule type="containsErrors" dxfId="1943" priority="1984">
      <formula>ISERROR(G1817)</formula>
    </cfRule>
  </conditionalFormatting>
  <conditionalFormatting sqref="Z1817:Z1819">
    <cfRule type="containsErrors" dxfId="1942" priority="1983">
      <formula>ISERROR(Z1817)</formula>
    </cfRule>
  </conditionalFormatting>
  <conditionalFormatting sqref="AA1821:AO1823 G1821:Y1823">
    <cfRule type="containsErrors" dxfId="1941" priority="1982">
      <formula>ISERROR(G1821)</formula>
    </cfRule>
  </conditionalFormatting>
  <conditionalFormatting sqref="Z1821:Z1823">
    <cfRule type="containsErrors" dxfId="1940" priority="1981">
      <formula>ISERROR(Z1821)</formula>
    </cfRule>
  </conditionalFormatting>
  <conditionalFormatting sqref="AA1825:AO1827 G1825:Y1827">
    <cfRule type="containsErrors" dxfId="1939" priority="1977">
      <formula>ISERROR(G1825)</formula>
    </cfRule>
  </conditionalFormatting>
  <conditionalFormatting sqref="Z1825:Z1827">
    <cfRule type="containsErrors" dxfId="1938" priority="1976">
      <formula>ISERROR(Z1825)</formula>
    </cfRule>
  </conditionalFormatting>
  <conditionalFormatting sqref="G1832:AO1832">
    <cfRule type="containsErrors" dxfId="1937" priority="1975">
      <formula>ISERROR(G1832)</formula>
    </cfRule>
  </conditionalFormatting>
  <conditionalFormatting sqref="AA1829:AO1831 G1829:Y1831">
    <cfRule type="containsErrors" dxfId="1936" priority="1974">
      <formula>ISERROR(G1829)</formula>
    </cfRule>
  </conditionalFormatting>
  <conditionalFormatting sqref="Z1829:Z1831">
    <cfRule type="containsErrors" dxfId="1935" priority="1973">
      <formula>ISERROR(Z1829)</formula>
    </cfRule>
  </conditionalFormatting>
  <conditionalFormatting sqref="G1836:AO1836">
    <cfRule type="containsErrors" dxfId="1934" priority="1972">
      <formula>ISERROR(G1836)</formula>
    </cfRule>
  </conditionalFormatting>
  <conditionalFormatting sqref="AA1833:AO1835 G1833:Y1835">
    <cfRule type="containsErrors" dxfId="1933" priority="1971">
      <formula>ISERROR(G1833)</formula>
    </cfRule>
  </conditionalFormatting>
  <conditionalFormatting sqref="Z1833:Z1835">
    <cfRule type="containsErrors" dxfId="1932" priority="1970">
      <formula>ISERROR(Z1833)</formula>
    </cfRule>
  </conditionalFormatting>
  <conditionalFormatting sqref="G1840:AO1840">
    <cfRule type="containsErrors" dxfId="1931" priority="1969">
      <formula>ISERROR(G1840)</formula>
    </cfRule>
  </conditionalFormatting>
  <conditionalFormatting sqref="AA1837:AO1839 G1837:Y1839">
    <cfRule type="containsErrors" dxfId="1930" priority="1968">
      <formula>ISERROR(G1837)</formula>
    </cfRule>
  </conditionalFormatting>
  <conditionalFormatting sqref="Z1837:Z1839">
    <cfRule type="containsErrors" dxfId="1929" priority="1967">
      <formula>ISERROR(Z1837)</formula>
    </cfRule>
  </conditionalFormatting>
  <conditionalFormatting sqref="AA1841:AO1843 G1841:Y1843">
    <cfRule type="containsErrors" dxfId="1928" priority="1966">
      <formula>ISERROR(G1841)</formula>
    </cfRule>
  </conditionalFormatting>
  <conditionalFormatting sqref="Z1841:Z1843">
    <cfRule type="containsErrors" dxfId="1927" priority="1965">
      <formula>ISERROR(Z1841)</formula>
    </cfRule>
  </conditionalFormatting>
  <conditionalFormatting sqref="G1848:AO1848">
    <cfRule type="containsErrors" dxfId="1926" priority="1964">
      <formula>ISERROR(G1848)</formula>
    </cfRule>
  </conditionalFormatting>
  <conditionalFormatting sqref="AA1845:AO1847 G1845:Y1847">
    <cfRule type="containsErrors" dxfId="1925" priority="1963">
      <formula>ISERROR(G1845)</formula>
    </cfRule>
  </conditionalFormatting>
  <conditionalFormatting sqref="Z1845:Z1847">
    <cfRule type="containsErrors" dxfId="1924" priority="1962">
      <formula>ISERROR(Z1845)</formula>
    </cfRule>
  </conditionalFormatting>
  <conditionalFormatting sqref="G1852:AO1852">
    <cfRule type="containsErrors" dxfId="1923" priority="1961">
      <formula>ISERROR(G1852)</formula>
    </cfRule>
  </conditionalFormatting>
  <conditionalFormatting sqref="AA1849:AO1851 G1849:Y1851">
    <cfRule type="containsErrors" dxfId="1922" priority="1960">
      <formula>ISERROR(G1849)</formula>
    </cfRule>
  </conditionalFormatting>
  <conditionalFormatting sqref="Z1849:Z1851">
    <cfRule type="containsErrors" dxfId="1921" priority="1959">
      <formula>ISERROR(Z1849)</formula>
    </cfRule>
  </conditionalFormatting>
  <conditionalFormatting sqref="AA1853:AO1855 G1853:Y1855">
    <cfRule type="containsErrors" dxfId="1920" priority="1958">
      <formula>ISERROR(G1853)</formula>
    </cfRule>
  </conditionalFormatting>
  <conditionalFormatting sqref="Z1853:Z1855">
    <cfRule type="containsErrors" dxfId="1919" priority="1957">
      <formula>ISERROR(Z1853)</formula>
    </cfRule>
  </conditionalFormatting>
  <conditionalFormatting sqref="G1857:AO1860">
    <cfRule type="containsErrors" dxfId="1918" priority="1956">
      <formula>ISERROR(G1857)</formula>
    </cfRule>
  </conditionalFormatting>
  <conditionalFormatting sqref="G1861:AO1862">
    <cfRule type="containsErrors" dxfId="1917" priority="1955">
      <formula>ISERROR(G1861)</formula>
    </cfRule>
  </conditionalFormatting>
  <conditionalFormatting sqref="G1863:AO1864">
    <cfRule type="containsErrors" dxfId="1916" priority="1954">
      <formula>ISERROR(G1863)</formula>
    </cfRule>
  </conditionalFormatting>
  <conditionalFormatting sqref="G1865:AO1866">
    <cfRule type="containsErrors" dxfId="1915" priority="1953">
      <formula>ISERROR(G1865)</formula>
    </cfRule>
  </conditionalFormatting>
  <conditionalFormatting sqref="G1878:AO1883">
    <cfRule type="containsErrors" dxfId="1914" priority="1944">
      <formula>ISERROR(G1878)</formula>
    </cfRule>
  </conditionalFormatting>
  <conditionalFormatting sqref="G1884:AO1889">
    <cfRule type="containsErrors" dxfId="1913" priority="1943">
      <formula>ISERROR(G1884)</formula>
    </cfRule>
  </conditionalFormatting>
  <conditionalFormatting sqref="G1952:AO1952">
    <cfRule type="containsErrors" dxfId="1912" priority="1913">
      <formula>ISERROR(G1952)</formula>
    </cfRule>
  </conditionalFormatting>
  <conditionalFormatting sqref="G1968:AO1968">
    <cfRule type="containsErrors" dxfId="1911" priority="1912">
      <formula>ISERROR(G1968)</formula>
    </cfRule>
  </conditionalFormatting>
  <conditionalFormatting sqref="G1980:AO1980">
    <cfRule type="containsErrors" dxfId="1910" priority="1911">
      <formula>ISERROR(G1980)</formula>
    </cfRule>
  </conditionalFormatting>
  <conditionalFormatting sqref="Z1933:Z1935">
    <cfRule type="containsErrors" dxfId="1909" priority="1920">
      <formula>ISERROR(Z1933)</formula>
    </cfRule>
  </conditionalFormatting>
  <conditionalFormatting sqref="Z1929:Z1931">
    <cfRule type="containsErrors" dxfId="1908" priority="1923">
      <formula>ISERROR(Z1929)</formula>
    </cfRule>
  </conditionalFormatting>
  <conditionalFormatting sqref="G1932:AO1932">
    <cfRule type="containsErrors" dxfId="1907" priority="1925">
      <formula>ISERROR(G1932)</formula>
    </cfRule>
  </conditionalFormatting>
  <conditionalFormatting sqref="Z1921:Z1923">
    <cfRule type="containsErrors" dxfId="1906" priority="1928">
      <formula>ISERROR(Z1921)</formula>
    </cfRule>
  </conditionalFormatting>
  <conditionalFormatting sqref="AA1925:AO1927 G1925:Y1927">
    <cfRule type="containsErrors" dxfId="1905" priority="1927">
      <formula>ISERROR(G1925)</formula>
    </cfRule>
  </conditionalFormatting>
  <conditionalFormatting sqref="Z1925:Z1927">
    <cfRule type="containsErrors" dxfId="1904" priority="1926">
      <formula>ISERROR(Z1925)</formula>
    </cfRule>
  </conditionalFormatting>
  <conditionalFormatting sqref="AA1929:AO1931 G1929:Y1931">
    <cfRule type="containsErrors" dxfId="1903" priority="1924">
      <formula>ISERROR(G1929)</formula>
    </cfRule>
  </conditionalFormatting>
  <conditionalFormatting sqref="G1936:AO1936">
    <cfRule type="containsErrors" dxfId="1902" priority="1922">
      <formula>ISERROR(G1936)</formula>
    </cfRule>
  </conditionalFormatting>
  <conditionalFormatting sqref="AA1933:AO1935 G1933:Y1935">
    <cfRule type="containsErrors" dxfId="1901" priority="1921">
      <formula>ISERROR(G1933)</formula>
    </cfRule>
  </conditionalFormatting>
  <conditionalFormatting sqref="AA1937:AO1939 G1937:Y1939">
    <cfRule type="containsErrors" dxfId="1900" priority="1919">
      <formula>ISERROR(G1937)</formula>
    </cfRule>
  </conditionalFormatting>
  <conditionalFormatting sqref="AA1901:AO1903 G1901:Y1903 G1904:AO1904 G1908:AO1908 G1872:AO1877">
    <cfRule type="containsErrors" dxfId="1899" priority="1952">
      <formula>ISERROR(G1872)</formula>
    </cfRule>
  </conditionalFormatting>
  <conditionalFormatting sqref="Z1901:Z1903">
    <cfRule type="containsErrors" dxfId="1898" priority="1951">
      <formula>ISERROR(Z1901)</formula>
    </cfRule>
  </conditionalFormatting>
  <conditionalFormatting sqref="AA1905:AO1907 G1905:Y1907">
    <cfRule type="containsErrors" dxfId="1897" priority="1949">
      <formula>ISERROR(G1905)</formula>
    </cfRule>
  </conditionalFormatting>
  <conditionalFormatting sqref="Z1905:Z1907">
    <cfRule type="containsErrors" dxfId="1896" priority="1948">
      <formula>ISERROR(Z1905)</formula>
    </cfRule>
  </conditionalFormatting>
  <conditionalFormatting sqref="G1912:AO1912">
    <cfRule type="containsErrors" dxfId="1895" priority="1947">
      <formula>ISERROR(G1912)</formula>
    </cfRule>
  </conditionalFormatting>
  <conditionalFormatting sqref="G1928:AO1928">
    <cfRule type="containsErrors" dxfId="1894" priority="1946">
      <formula>ISERROR(G1928)</formula>
    </cfRule>
  </conditionalFormatting>
  <conditionalFormatting sqref="G1940:AO1940">
    <cfRule type="containsErrors" dxfId="1893" priority="1945">
      <formula>ISERROR(G1940)</formula>
    </cfRule>
  </conditionalFormatting>
  <conditionalFormatting sqref="G1890:AO1893">
    <cfRule type="containsErrors" dxfId="1892" priority="1942">
      <formula>ISERROR(G1890)</formula>
    </cfRule>
  </conditionalFormatting>
  <conditionalFormatting sqref="G1894:AO1895">
    <cfRule type="containsErrors" dxfId="1891" priority="1941">
      <formula>ISERROR(G1894)</formula>
    </cfRule>
  </conditionalFormatting>
  <conditionalFormatting sqref="G1896:AO1897">
    <cfRule type="containsErrors" dxfId="1890" priority="1940">
      <formula>ISERROR(G1896)</formula>
    </cfRule>
  </conditionalFormatting>
  <conditionalFormatting sqref="G1898:AO1899">
    <cfRule type="containsErrors" dxfId="1889" priority="1939">
      <formula>ISERROR(G1898)</formula>
    </cfRule>
  </conditionalFormatting>
  <conditionalFormatting sqref="AA1909:AO1911 G1909:Y1911">
    <cfRule type="containsErrors" dxfId="1888" priority="1938">
      <formula>ISERROR(G1909)</formula>
    </cfRule>
  </conditionalFormatting>
  <conditionalFormatting sqref="Z1909:Z1911">
    <cfRule type="containsErrors" dxfId="1887" priority="1937">
      <formula>ISERROR(Z1909)</formula>
    </cfRule>
  </conditionalFormatting>
  <conditionalFormatting sqref="G1916:AO1916">
    <cfRule type="containsErrors" dxfId="1886" priority="1936">
      <formula>ISERROR(G1916)</formula>
    </cfRule>
  </conditionalFormatting>
  <conditionalFormatting sqref="AA1913:AO1915 G1913:Y1915">
    <cfRule type="containsErrors" dxfId="1885" priority="1935">
      <formula>ISERROR(G1913)</formula>
    </cfRule>
  </conditionalFormatting>
  <conditionalFormatting sqref="Z1913:Z1915">
    <cfRule type="containsErrors" dxfId="1884" priority="1934">
      <formula>ISERROR(Z1913)</formula>
    </cfRule>
  </conditionalFormatting>
  <conditionalFormatting sqref="G1920:AO1920">
    <cfRule type="containsErrors" dxfId="1883" priority="1933">
      <formula>ISERROR(G1920)</formula>
    </cfRule>
  </conditionalFormatting>
  <conditionalFormatting sqref="AA1917:AO1919 G1917:Y1919">
    <cfRule type="containsErrors" dxfId="1882" priority="1932">
      <formula>ISERROR(G1917)</formula>
    </cfRule>
  </conditionalFormatting>
  <conditionalFormatting sqref="Z1917:Z1919">
    <cfRule type="containsErrors" dxfId="1881" priority="1931">
      <formula>ISERROR(Z1917)</formula>
    </cfRule>
  </conditionalFormatting>
  <conditionalFormatting sqref="G1924:AO1924">
    <cfRule type="containsErrors" dxfId="1880" priority="1930">
      <formula>ISERROR(G1924)</formula>
    </cfRule>
  </conditionalFormatting>
  <conditionalFormatting sqref="AA1921:AO1923 G1921:Y1923">
    <cfRule type="containsErrors" dxfId="1879" priority="1929">
      <formula>ISERROR(G1921)</formula>
    </cfRule>
  </conditionalFormatting>
  <conditionalFormatting sqref="Z1937:Z1939">
    <cfRule type="containsErrors" dxfId="1878" priority="1918">
      <formula>ISERROR(Z1937)</formula>
    </cfRule>
  </conditionalFormatting>
  <conditionalFormatting sqref="AA1941:AO1943 G1941:Y1943 G1944:AO1944 G1948:AO1948">
    <cfRule type="containsErrors" dxfId="1877" priority="1917">
      <formula>ISERROR(G1941)</formula>
    </cfRule>
  </conditionalFormatting>
  <conditionalFormatting sqref="Z1941:Z1943">
    <cfRule type="containsErrors" dxfId="1876" priority="1916">
      <formula>ISERROR(Z1941)</formula>
    </cfRule>
  </conditionalFormatting>
  <conditionalFormatting sqref="AA1945:AO1947 G1945:Y1947">
    <cfRule type="containsErrors" dxfId="1875" priority="1915">
      <formula>ISERROR(G1945)</formula>
    </cfRule>
  </conditionalFormatting>
  <conditionalFormatting sqref="Z1945:Z1947">
    <cfRule type="containsErrors" dxfId="1874" priority="1914">
      <formula>ISERROR(Z1945)</formula>
    </cfRule>
  </conditionalFormatting>
  <conditionalFormatting sqref="AA1949:AO1951 G1949:Y1951">
    <cfRule type="containsErrors" dxfId="1873" priority="1910">
      <formula>ISERROR(G1949)</formula>
    </cfRule>
  </conditionalFormatting>
  <conditionalFormatting sqref="Z1949:Z1951">
    <cfRule type="containsErrors" dxfId="1872" priority="1909">
      <formula>ISERROR(Z1949)</formula>
    </cfRule>
  </conditionalFormatting>
  <conditionalFormatting sqref="G1956:AO1956">
    <cfRule type="containsErrors" dxfId="1871" priority="1908">
      <formula>ISERROR(G1956)</formula>
    </cfRule>
  </conditionalFormatting>
  <conditionalFormatting sqref="AA1953:AO1955 G1953:Y1955">
    <cfRule type="containsErrors" dxfId="1870" priority="1907">
      <formula>ISERROR(G1953)</formula>
    </cfRule>
  </conditionalFormatting>
  <conditionalFormatting sqref="Z1953:Z1955">
    <cfRule type="containsErrors" dxfId="1869" priority="1906">
      <formula>ISERROR(Z1953)</formula>
    </cfRule>
  </conditionalFormatting>
  <conditionalFormatting sqref="G1960:AO1960">
    <cfRule type="containsErrors" dxfId="1868" priority="1905">
      <formula>ISERROR(G1960)</formula>
    </cfRule>
  </conditionalFormatting>
  <conditionalFormatting sqref="AA1957:AO1959 G1957:Y1959">
    <cfRule type="containsErrors" dxfId="1867" priority="1904">
      <formula>ISERROR(G1957)</formula>
    </cfRule>
  </conditionalFormatting>
  <conditionalFormatting sqref="Z1957:Z1959">
    <cfRule type="containsErrors" dxfId="1866" priority="1903">
      <formula>ISERROR(Z1957)</formula>
    </cfRule>
  </conditionalFormatting>
  <conditionalFormatting sqref="G1964:AO1964">
    <cfRule type="containsErrors" dxfId="1865" priority="1902">
      <formula>ISERROR(G1964)</formula>
    </cfRule>
  </conditionalFormatting>
  <conditionalFormatting sqref="AA1961:AO1963 G1961:Y1963">
    <cfRule type="containsErrors" dxfId="1864" priority="1901">
      <formula>ISERROR(G1961)</formula>
    </cfRule>
  </conditionalFormatting>
  <conditionalFormatting sqref="Z1961:Z1963">
    <cfRule type="containsErrors" dxfId="1863" priority="1900">
      <formula>ISERROR(Z1961)</formula>
    </cfRule>
  </conditionalFormatting>
  <conditionalFormatting sqref="AA1965:AO1967 G1965:Y1967">
    <cfRule type="containsErrors" dxfId="1862" priority="1899">
      <formula>ISERROR(G1965)</formula>
    </cfRule>
  </conditionalFormatting>
  <conditionalFormatting sqref="Z1965:Z1967">
    <cfRule type="containsErrors" dxfId="1861" priority="1898">
      <formula>ISERROR(Z1965)</formula>
    </cfRule>
  </conditionalFormatting>
  <conditionalFormatting sqref="G1972:AO1972">
    <cfRule type="containsErrors" dxfId="1860" priority="1897">
      <formula>ISERROR(G1972)</formula>
    </cfRule>
  </conditionalFormatting>
  <conditionalFormatting sqref="AA1969:AO1971 G1969:Y1971">
    <cfRule type="containsErrors" dxfId="1859" priority="1896">
      <formula>ISERROR(G1969)</formula>
    </cfRule>
  </conditionalFormatting>
  <conditionalFormatting sqref="Z1969:Z1971">
    <cfRule type="containsErrors" dxfId="1858" priority="1895">
      <formula>ISERROR(Z1969)</formula>
    </cfRule>
  </conditionalFormatting>
  <conditionalFormatting sqref="G1976:AO1976">
    <cfRule type="containsErrors" dxfId="1857" priority="1894">
      <formula>ISERROR(G1976)</formula>
    </cfRule>
  </conditionalFormatting>
  <conditionalFormatting sqref="AA1973:AO1975 G1973:Y1975">
    <cfRule type="containsErrors" dxfId="1856" priority="1893">
      <formula>ISERROR(G1973)</formula>
    </cfRule>
  </conditionalFormatting>
  <conditionalFormatting sqref="Z1973:Z1975">
    <cfRule type="containsErrors" dxfId="1855" priority="1892">
      <formula>ISERROR(Z1973)</formula>
    </cfRule>
  </conditionalFormatting>
  <conditionalFormatting sqref="AA1977:AO1979 G1977:Y1979">
    <cfRule type="containsErrors" dxfId="1854" priority="1891">
      <formula>ISERROR(G1977)</formula>
    </cfRule>
  </conditionalFormatting>
  <conditionalFormatting sqref="Z1977:Z1979">
    <cfRule type="containsErrors" dxfId="1853" priority="1890">
      <formula>ISERROR(Z1977)</formula>
    </cfRule>
  </conditionalFormatting>
  <conditionalFormatting sqref="G1981:AO1984">
    <cfRule type="containsErrors" dxfId="1852" priority="1889">
      <formula>ISERROR(G1981)</formula>
    </cfRule>
  </conditionalFormatting>
  <conditionalFormatting sqref="G1985:AO1986">
    <cfRule type="containsErrors" dxfId="1851" priority="1888">
      <formula>ISERROR(G1985)</formula>
    </cfRule>
  </conditionalFormatting>
  <conditionalFormatting sqref="G1987:AO1988">
    <cfRule type="containsErrors" dxfId="1850" priority="1887">
      <formula>ISERROR(G1987)</formula>
    </cfRule>
  </conditionalFormatting>
  <conditionalFormatting sqref="G1989:AO1990">
    <cfRule type="containsErrors" dxfId="1849" priority="1886">
      <formula>ISERROR(G1989)</formula>
    </cfRule>
  </conditionalFormatting>
  <conditionalFormatting sqref="G2002:AO2007">
    <cfRule type="containsErrors" dxfId="1848" priority="1877">
      <formula>ISERROR(G2002)</formula>
    </cfRule>
  </conditionalFormatting>
  <conditionalFormatting sqref="G2008:AO2013">
    <cfRule type="containsErrors" dxfId="1847" priority="1876">
      <formula>ISERROR(G2008)</formula>
    </cfRule>
  </conditionalFormatting>
  <conditionalFormatting sqref="G2076:AO2076">
    <cfRule type="containsErrors" dxfId="1846" priority="1846">
      <formula>ISERROR(G2076)</formula>
    </cfRule>
  </conditionalFormatting>
  <conditionalFormatting sqref="G2092:AO2092">
    <cfRule type="containsErrors" dxfId="1845" priority="1845">
      <formula>ISERROR(G2092)</formula>
    </cfRule>
  </conditionalFormatting>
  <conditionalFormatting sqref="G2104:AO2104">
    <cfRule type="containsErrors" dxfId="1844" priority="1844">
      <formula>ISERROR(G2104)</formula>
    </cfRule>
  </conditionalFormatting>
  <conditionalFormatting sqref="Z2057:Z2059">
    <cfRule type="containsErrors" dxfId="1843" priority="1853">
      <formula>ISERROR(Z2057)</formula>
    </cfRule>
  </conditionalFormatting>
  <conditionalFormatting sqref="Z2053:Z2055">
    <cfRule type="containsErrors" dxfId="1842" priority="1856">
      <formula>ISERROR(Z2053)</formula>
    </cfRule>
  </conditionalFormatting>
  <conditionalFormatting sqref="G2056:AO2056">
    <cfRule type="containsErrors" dxfId="1841" priority="1858">
      <formula>ISERROR(G2056)</formula>
    </cfRule>
  </conditionalFormatting>
  <conditionalFormatting sqref="Z2045:Z2047">
    <cfRule type="containsErrors" dxfId="1840" priority="1861">
      <formula>ISERROR(Z2045)</formula>
    </cfRule>
  </conditionalFormatting>
  <conditionalFormatting sqref="AA2049:AO2051 G2049:Y2051">
    <cfRule type="containsErrors" dxfId="1839" priority="1860">
      <formula>ISERROR(G2049)</formula>
    </cfRule>
  </conditionalFormatting>
  <conditionalFormatting sqref="Z2049:Z2051">
    <cfRule type="containsErrors" dxfId="1838" priority="1859">
      <formula>ISERROR(Z2049)</formula>
    </cfRule>
  </conditionalFormatting>
  <conditionalFormatting sqref="AA2053:AO2055 G2053:Y2055">
    <cfRule type="containsErrors" dxfId="1837" priority="1857">
      <formula>ISERROR(G2053)</formula>
    </cfRule>
  </conditionalFormatting>
  <conditionalFormatting sqref="G2060:AO2060">
    <cfRule type="containsErrors" dxfId="1836" priority="1855">
      <formula>ISERROR(G2060)</formula>
    </cfRule>
  </conditionalFormatting>
  <conditionalFormatting sqref="AA2057:AO2059 G2057:Y2059">
    <cfRule type="containsErrors" dxfId="1835" priority="1854">
      <formula>ISERROR(G2057)</formula>
    </cfRule>
  </conditionalFormatting>
  <conditionalFormatting sqref="AA2061:AO2063 G2061:Y2063">
    <cfRule type="containsErrors" dxfId="1834" priority="1852">
      <formula>ISERROR(G2061)</formula>
    </cfRule>
  </conditionalFormatting>
  <conditionalFormatting sqref="AA2025:AO2027 G2025:Y2027 G2028:AO2028 G2032:AO2032 G1996:AO2001">
    <cfRule type="containsErrors" dxfId="1833" priority="1885">
      <formula>ISERROR(G1996)</formula>
    </cfRule>
  </conditionalFormatting>
  <conditionalFormatting sqref="Z2025:Z2027">
    <cfRule type="containsErrors" dxfId="1832" priority="1884">
      <formula>ISERROR(Z2025)</formula>
    </cfRule>
  </conditionalFormatting>
  <conditionalFormatting sqref="AA2029:AO2031 G2029:Y2031">
    <cfRule type="containsErrors" dxfId="1831" priority="1882">
      <formula>ISERROR(G2029)</formula>
    </cfRule>
  </conditionalFormatting>
  <conditionalFormatting sqref="Z2029:Z2031">
    <cfRule type="containsErrors" dxfId="1830" priority="1881">
      <formula>ISERROR(Z2029)</formula>
    </cfRule>
  </conditionalFormatting>
  <conditionalFormatting sqref="G2036:AO2036">
    <cfRule type="containsErrors" dxfId="1829" priority="1880">
      <formula>ISERROR(G2036)</formula>
    </cfRule>
  </conditionalFormatting>
  <conditionalFormatting sqref="G2052:AO2052">
    <cfRule type="containsErrors" dxfId="1828" priority="1879">
      <formula>ISERROR(G2052)</formula>
    </cfRule>
  </conditionalFormatting>
  <conditionalFormatting sqref="G2064:AO2064">
    <cfRule type="containsErrors" dxfId="1827" priority="1878">
      <formula>ISERROR(G2064)</formula>
    </cfRule>
  </conditionalFormatting>
  <conditionalFormatting sqref="G2014:AO2017">
    <cfRule type="containsErrors" dxfId="1826" priority="1875">
      <formula>ISERROR(G2014)</formula>
    </cfRule>
  </conditionalFormatting>
  <conditionalFormatting sqref="G2018:AO2019">
    <cfRule type="containsErrors" dxfId="1825" priority="1874">
      <formula>ISERROR(G2018)</formula>
    </cfRule>
  </conditionalFormatting>
  <conditionalFormatting sqref="G2020:AO2021">
    <cfRule type="containsErrors" dxfId="1824" priority="1873">
      <formula>ISERROR(G2020)</formula>
    </cfRule>
  </conditionalFormatting>
  <conditionalFormatting sqref="G2022:AO2023">
    <cfRule type="containsErrors" dxfId="1823" priority="1872">
      <formula>ISERROR(G2022)</formula>
    </cfRule>
  </conditionalFormatting>
  <conditionalFormatting sqref="AA2033:AO2035 G2033:Y2035">
    <cfRule type="containsErrors" dxfId="1822" priority="1871">
      <formula>ISERROR(G2033)</formula>
    </cfRule>
  </conditionalFormatting>
  <conditionalFormatting sqref="Z2033:Z2035">
    <cfRule type="containsErrors" dxfId="1821" priority="1870">
      <formula>ISERROR(Z2033)</formula>
    </cfRule>
  </conditionalFormatting>
  <conditionalFormatting sqref="G2040:AO2040">
    <cfRule type="containsErrors" dxfId="1820" priority="1869">
      <formula>ISERROR(G2040)</formula>
    </cfRule>
  </conditionalFormatting>
  <conditionalFormatting sqref="AA2037:AO2039 G2037:Y2039">
    <cfRule type="containsErrors" dxfId="1819" priority="1868">
      <formula>ISERROR(G2037)</formula>
    </cfRule>
  </conditionalFormatting>
  <conditionalFormatting sqref="Z2037:Z2039">
    <cfRule type="containsErrors" dxfId="1818" priority="1867">
      <formula>ISERROR(Z2037)</formula>
    </cfRule>
  </conditionalFormatting>
  <conditionalFormatting sqref="G2044:AO2044">
    <cfRule type="containsErrors" dxfId="1817" priority="1866">
      <formula>ISERROR(G2044)</formula>
    </cfRule>
  </conditionalFormatting>
  <conditionalFormatting sqref="AA2041:AO2043 G2041:Y2043">
    <cfRule type="containsErrors" dxfId="1816" priority="1865">
      <formula>ISERROR(G2041)</formula>
    </cfRule>
  </conditionalFormatting>
  <conditionalFormatting sqref="Z2041:Z2043">
    <cfRule type="containsErrors" dxfId="1815" priority="1864">
      <formula>ISERROR(Z2041)</formula>
    </cfRule>
  </conditionalFormatting>
  <conditionalFormatting sqref="G2048:AO2048">
    <cfRule type="containsErrors" dxfId="1814" priority="1863">
      <formula>ISERROR(G2048)</formula>
    </cfRule>
  </conditionalFormatting>
  <conditionalFormatting sqref="AA2045:AO2047 G2045:Y2047">
    <cfRule type="containsErrors" dxfId="1813" priority="1862">
      <formula>ISERROR(G2045)</formula>
    </cfRule>
  </conditionalFormatting>
  <conditionalFormatting sqref="Z2061:Z2063">
    <cfRule type="containsErrors" dxfId="1812" priority="1851">
      <formula>ISERROR(Z2061)</formula>
    </cfRule>
  </conditionalFormatting>
  <conditionalFormatting sqref="AA2065:AO2067 G2065:Y2067 G2068:AO2068 G2072:AO2072">
    <cfRule type="containsErrors" dxfId="1811" priority="1850">
      <formula>ISERROR(G2065)</formula>
    </cfRule>
  </conditionalFormatting>
  <conditionalFormatting sqref="Z2065:Z2067">
    <cfRule type="containsErrors" dxfId="1810" priority="1849">
      <formula>ISERROR(Z2065)</formula>
    </cfRule>
  </conditionalFormatting>
  <conditionalFormatting sqref="AA2069:AO2071 G2069:Y2071">
    <cfRule type="containsErrors" dxfId="1809" priority="1848">
      <formula>ISERROR(G2069)</formula>
    </cfRule>
  </conditionalFormatting>
  <conditionalFormatting sqref="Z2069:Z2071">
    <cfRule type="containsErrors" dxfId="1808" priority="1847">
      <formula>ISERROR(Z2069)</formula>
    </cfRule>
  </conditionalFormatting>
  <conditionalFormatting sqref="AA2073:AO2075 G2073:Y2075">
    <cfRule type="containsErrors" dxfId="1807" priority="1843">
      <formula>ISERROR(G2073)</formula>
    </cfRule>
  </conditionalFormatting>
  <conditionalFormatting sqref="Z2073:Z2075">
    <cfRule type="containsErrors" dxfId="1806" priority="1842">
      <formula>ISERROR(Z2073)</formula>
    </cfRule>
  </conditionalFormatting>
  <conditionalFormatting sqref="G2080:AO2080">
    <cfRule type="containsErrors" dxfId="1805" priority="1841">
      <formula>ISERROR(G2080)</formula>
    </cfRule>
  </conditionalFormatting>
  <conditionalFormatting sqref="AA2077:AO2079 G2077:Y2079">
    <cfRule type="containsErrors" dxfId="1804" priority="1840">
      <formula>ISERROR(G2077)</formula>
    </cfRule>
  </conditionalFormatting>
  <conditionalFormatting sqref="Z2077:Z2079">
    <cfRule type="containsErrors" dxfId="1803" priority="1839">
      <formula>ISERROR(Z2077)</formula>
    </cfRule>
  </conditionalFormatting>
  <conditionalFormatting sqref="G2084:AO2084">
    <cfRule type="containsErrors" dxfId="1802" priority="1838">
      <formula>ISERROR(G2084)</formula>
    </cfRule>
  </conditionalFormatting>
  <conditionalFormatting sqref="AA2081:AO2083 G2081:Y2083">
    <cfRule type="containsErrors" dxfId="1801" priority="1837">
      <formula>ISERROR(G2081)</formula>
    </cfRule>
  </conditionalFormatting>
  <conditionalFormatting sqref="Z2081:Z2083">
    <cfRule type="containsErrors" dxfId="1800" priority="1836">
      <formula>ISERROR(Z2081)</formula>
    </cfRule>
  </conditionalFormatting>
  <conditionalFormatting sqref="G2088:AO2088">
    <cfRule type="containsErrors" dxfId="1799" priority="1835">
      <formula>ISERROR(G2088)</formula>
    </cfRule>
  </conditionalFormatting>
  <conditionalFormatting sqref="AA2085:AO2087 G2085:Y2087">
    <cfRule type="containsErrors" dxfId="1798" priority="1834">
      <formula>ISERROR(G2085)</formula>
    </cfRule>
  </conditionalFormatting>
  <conditionalFormatting sqref="Z2085:Z2087">
    <cfRule type="containsErrors" dxfId="1797" priority="1833">
      <formula>ISERROR(Z2085)</formula>
    </cfRule>
  </conditionalFormatting>
  <conditionalFormatting sqref="AA2089:AO2091 G2089:Y2091">
    <cfRule type="containsErrors" dxfId="1796" priority="1832">
      <formula>ISERROR(G2089)</formula>
    </cfRule>
  </conditionalFormatting>
  <conditionalFormatting sqref="Z2089:Z2091">
    <cfRule type="containsErrors" dxfId="1795" priority="1831">
      <formula>ISERROR(Z2089)</formula>
    </cfRule>
  </conditionalFormatting>
  <conditionalFormatting sqref="G2096:AO2096">
    <cfRule type="containsErrors" dxfId="1794" priority="1830">
      <formula>ISERROR(G2096)</formula>
    </cfRule>
  </conditionalFormatting>
  <conditionalFormatting sqref="AA2093:AO2095 G2093:Y2095">
    <cfRule type="containsErrors" dxfId="1793" priority="1829">
      <formula>ISERROR(G2093)</formula>
    </cfRule>
  </conditionalFormatting>
  <conditionalFormatting sqref="Z2093:Z2095">
    <cfRule type="containsErrors" dxfId="1792" priority="1828">
      <formula>ISERROR(Z2093)</formula>
    </cfRule>
  </conditionalFormatting>
  <conditionalFormatting sqref="G2100:AO2100">
    <cfRule type="containsErrors" dxfId="1791" priority="1827">
      <formula>ISERROR(G2100)</formula>
    </cfRule>
  </conditionalFormatting>
  <conditionalFormatting sqref="AA2097:AO2099 G2097:Y2099">
    <cfRule type="containsErrors" dxfId="1790" priority="1826">
      <formula>ISERROR(G2097)</formula>
    </cfRule>
  </conditionalFormatting>
  <conditionalFormatting sqref="Z2097:Z2099">
    <cfRule type="containsErrors" dxfId="1789" priority="1825">
      <formula>ISERROR(Z2097)</formula>
    </cfRule>
  </conditionalFormatting>
  <conditionalFormatting sqref="AA2101:AO2103 G2101:Y2103">
    <cfRule type="containsErrors" dxfId="1788" priority="1824">
      <formula>ISERROR(G2101)</formula>
    </cfRule>
  </conditionalFormatting>
  <conditionalFormatting sqref="Z2101:Z2103">
    <cfRule type="containsErrors" dxfId="1787" priority="1823">
      <formula>ISERROR(Z2101)</formula>
    </cfRule>
  </conditionalFormatting>
  <conditionalFormatting sqref="G2105:AO2108">
    <cfRule type="containsErrors" dxfId="1786" priority="1822">
      <formula>ISERROR(G2105)</formula>
    </cfRule>
  </conditionalFormatting>
  <conditionalFormatting sqref="G2109:AO2110">
    <cfRule type="containsErrors" dxfId="1785" priority="1821">
      <formula>ISERROR(G2109)</formula>
    </cfRule>
  </conditionalFormatting>
  <conditionalFormatting sqref="G2111:AO2112">
    <cfRule type="containsErrors" dxfId="1784" priority="1820">
      <formula>ISERROR(G2111)</formula>
    </cfRule>
  </conditionalFormatting>
  <conditionalFormatting sqref="G2113:AO2114">
    <cfRule type="containsErrors" dxfId="1783" priority="1819">
      <formula>ISERROR(G2113)</formula>
    </cfRule>
  </conditionalFormatting>
  <conditionalFormatting sqref="G2126:AO2131">
    <cfRule type="containsErrors" dxfId="1782" priority="1810">
      <formula>ISERROR(G2126)</formula>
    </cfRule>
  </conditionalFormatting>
  <conditionalFormatting sqref="G2132:AO2137">
    <cfRule type="containsErrors" dxfId="1781" priority="1809">
      <formula>ISERROR(G2132)</formula>
    </cfRule>
  </conditionalFormatting>
  <conditionalFormatting sqref="G2200:AO2200">
    <cfRule type="containsErrors" dxfId="1780" priority="1779">
      <formula>ISERROR(G2200)</formula>
    </cfRule>
  </conditionalFormatting>
  <conditionalFormatting sqref="G2216:AO2216">
    <cfRule type="containsErrors" dxfId="1779" priority="1778">
      <formula>ISERROR(G2216)</formula>
    </cfRule>
  </conditionalFormatting>
  <conditionalFormatting sqref="G2228:AO2228">
    <cfRule type="containsErrors" dxfId="1778" priority="1777">
      <formula>ISERROR(G2228)</formula>
    </cfRule>
  </conditionalFormatting>
  <conditionalFormatting sqref="Z2181:Z2183">
    <cfRule type="containsErrors" dxfId="1777" priority="1786">
      <formula>ISERROR(Z2181)</formula>
    </cfRule>
  </conditionalFormatting>
  <conditionalFormatting sqref="Z2177:Z2179">
    <cfRule type="containsErrors" dxfId="1776" priority="1789">
      <formula>ISERROR(Z2177)</formula>
    </cfRule>
  </conditionalFormatting>
  <conditionalFormatting sqref="G2180:AO2180">
    <cfRule type="containsErrors" dxfId="1775" priority="1791">
      <formula>ISERROR(G2180)</formula>
    </cfRule>
  </conditionalFormatting>
  <conditionalFormatting sqref="Z2169:Z2171">
    <cfRule type="containsErrors" dxfId="1774" priority="1794">
      <formula>ISERROR(Z2169)</formula>
    </cfRule>
  </conditionalFormatting>
  <conditionalFormatting sqref="AA2173:AO2175 G2173:Y2175">
    <cfRule type="containsErrors" dxfId="1773" priority="1793">
      <formula>ISERROR(G2173)</formula>
    </cfRule>
  </conditionalFormatting>
  <conditionalFormatting sqref="Z2173:Z2175">
    <cfRule type="containsErrors" dxfId="1772" priority="1792">
      <formula>ISERROR(Z2173)</formula>
    </cfRule>
  </conditionalFormatting>
  <conditionalFormatting sqref="AA2177:AO2179 G2177:Y2179">
    <cfRule type="containsErrors" dxfId="1771" priority="1790">
      <formula>ISERROR(G2177)</formula>
    </cfRule>
  </conditionalFormatting>
  <conditionalFormatting sqref="G2184:AO2184">
    <cfRule type="containsErrors" dxfId="1770" priority="1788">
      <formula>ISERROR(G2184)</formula>
    </cfRule>
  </conditionalFormatting>
  <conditionalFormatting sqref="AA2181:AO2183 G2181:Y2183">
    <cfRule type="containsErrors" dxfId="1769" priority="1787">
      <formula>ISERROR(G2181)</formula>
    </cfRule>
  </conditionalFormatting>
  <conditionalFormatting sqref="AA2185:AO2187 G2185:Y2187">
    <cfRule type="containsErrors" dxfId="1768" priority="1785">
      <formula>ISERROR(G2185)</formula>
    </cfRule>
  </conditionalFormatting>
  <conditionalFormatting sqref="AA2149:AO2151 G2149:Y2151 G2152:AO2152 G2156:AO2156 G2120:AO2125">
    <cfRule type="containsErrors" dxfId="1767" priority="1818">
      <formula>ISERROR(G2120)</formula>
    </cfRule>
  </conditionalFormatting>
  <conditionalFormatting sqref="Z2149:Z2151">
    <cfRule type="containsErrors" dxfId="1766" priority="1817">
      <formula>ISERROR(Z2149)</formula>
    </cfRule>
  </conditionalFormatting>
  <conditionalFormatting sqref="AA2153:AO2155 G2153:Y2155">
    <cfRule type="containsErrors" dxfId="1765" priority="1815">
      <formula>ISERROR(G2153)</formula>
    </cfRule>
  </conditionalFormatting>
  <conditionalFormatting sqref="Z2153:Z2155">
    <cfRule type="containsErrors" dxfId="1764" priority="1814">
      <formula>ISERROR(Z2153)</formula>
    </cfRule>
  </conditionalFormatting>
  <conditionalFormatting sqref="G2160:AO2160">
    <cfRule type="containsErrors" dxfId="1763" priority="1813">
      <formula>ISERROR(G2160)</formula>
    </cfRule>
  </conditionalFormatting>
  <conditionalFormatting sqref="G2176:AO2176">
    <cfRule type="containsErrors" dxfId="1762" priority="1812">
      <formula>ISERROR(G2176)</formula>
    </cfRule>
  </conditionalFormatting>
  <conditionalFormatting sqref="G2188:AO2188">
    <cfRule type="containsErrors" dxfId="1761" priority="1811">
      <formula>ISERROR(G2188)</formula>
    </cfRule>
  </conditionalFormatting>
  <conditionalFormatting sqref="G2138:AO2141">
    <cfRule type="containsErrors" dxfId="1760" priority="1808">
      <formula>ISERROR(G2138)</formula>
    </cfRule>
  </conditionalFormatting>
  <conditionalFormatting sqref="G2142:AO2143">
    <cfRule type="containsErrors" dxfId="1759" priority="1807">
      <formula>ISERROR(G2142)</formula>
    </cfRule>
  </conditionalFormatting>
  <conditionalFormatting sqref="G2144:AO2145">
    <cfRule type="containsErrors" dxfId="1758" priority="1806">
      <formula>ISERROR(G2144)</formula>
    </cfRule>
  </conditionalFormatting>
  <conditionalFormatting sqref="G2146:AO2147">
    <cfRule type="containsErrors" dxfId="1757" priority="1805">
      <formula>ISERROR(G2146)</formula>
    </cfRule>
  </conditionalFormatting>
  <conditionalFormatting sqref="AA2157:AO2159 G2157:Y2159">
    <cfRule type="containsErrors" dxfId="1756" priority="1804">
      <formula>ISERROR(G2157)</formula>
    </cfRule>
  </conditionalFormatting>
  <conditionalFormatting sqref="Z2157:Z2159">
    <cfRule type="containsErrors" dxfId="1755" priority="1803">
      <formula>ISERROR(Z2157)</formula>
    </cfRule>
  </conditionalFormatting>
  <conditionalFormatting sqref="G2164:AO2164">
    <cfRule type="containsErrors" dxfId="1754" priority="1802">
      <formula>ISERROR(G2164)</formula>
    </cfRule>
  </conditionalFormatting>
  <conditionalFormatting sqref="AA2161:AO2163 G2161:Y2163">
    <cfRule type="containsErrors" dxfId="1753" priority="1801">
      <formula>ISERROR(G2161)</formula>
    </cfRule>
  </conditionalFormatting>
  <conditionalFormatting sqref="Z2161:Z2163">
    <cfRule type="containsErrors" dxfId="1752" priority="1800">
      <formula>ISERROR(Z2161)</formula>
    </cfRule>
  </conditionalFormatting>
  <conditionalFormatting sqref="G2168:AO2168">
    <cfRule type="containsErrors" dxfId="1751" priority="1799">
      <formula>ISERROR(G2168)</formula>
    </cfRule>
  </conditionalFormatting>
  <conditionalFormatting sqref="AA2165:AO2167 G2165:Y2167">
    <cfRule type="containsErrors" dxfId="1750" priority="1798">
      <formula>ISERROR(G2165)</formula>
    </cfRule>
  </conditionalFormatting>
  <conditionalFormatting sqref="Z2165:Z2167">
    <cfRule type="containsErrors" dxfId="1749" priority="1797">
      <formula>ISERROR(Z2165)</formula>
    </cfRule>
  </conditionalFormatting>
  <conditionalFormatting sqref="G2172:AO2172">
    <cfRule type="containsErrors" dxfId="1748" priority="1796">
      <formula>ISERROR(G2172)</formula>
    </cfRule>
  </conditionalFormatting>
  <conditionalFormatting sqref="AA2169:AO2171 G2169:Y2171">
    <cfRule type="containsErrors" dxfId="1747" priority="1795">
      <formula>ISERROR(G2169)</formula>
    </cfRule>
  </conditionalFormatting>
  <conditionalFormatting sqref="Z2185:Z2187">
    <cfRule type="containsErrors" dxfId="1746" priority="1784">
      <formula>ISERROR(Z2185)</formula>
    </cfRule>
  </conditionalFormatting>
  <conditionalFormatting sqref="AA2189:AO2191 G2189:Y2191 G2192:AO2192 G2196:AO2196">
    <cfRule type="containsErrors" dxfId="1745" priority="1783">
      <formula>ISERROR(G2189)</formula>
    </cfRule>
  </conditionalFormatting>
  <conditionalFormatting sqref="Z2189:Z2191">
    <cfRule type="containsErrors" dxfId="1744" priority="1782">
      <formula>ISERROR(Z2189)</formula>
    </cfRule>
  </conditionalFormatting>
  <conditionalFormatting sqref="AA2193:AO2195 G2193:Y2195">
    <cfRule type="containsErrors" dxfId="1743" priority="1781">
      <formula>ISERROR(G2193)</formula>
    </cfRule>
  </conditionalFormatting>
  <conditionalFormatting sqref="Z2193:Z2195">
    <cfRule type="containsErrors" dxfId="1742" priority="1780">
      <formula>ISERROR(Z2193)</formula>
    </cfRule>
  </conditionalFormatting>
  <conditionalFormatting sqref="AA2197:AO2199 G2197:Y2199">
    <cfRule type="containsErrors" dxfId="1741" priority="1776">
      <formula>ISERROR(G2197)</formula>
    </cfRule>
  </conditionalFormatting>
  <conditionalFormatting sqref="Z2197:Z2199">
    <cfRule type="containsErrors" dxfId="1740" priority="1775">
      <formula>ISERROR(Z2197)</formula>
    </cfRule>
  </conditionalFormatting>
  <conditionalFormatting sqref="G2204:AO2204">
    <cfRule type="containsErrors" dxfId="1739" priority="1774">
      <formula>ISERROR(G2204)</formula>
    </cfRule>
  </conditionalFormatting>
  <conditionalFormatting sqref="AA2201:AO2203 G2201:Y2203">
    <cfRule type="containsErrors" dxfId="1738" priority="1773">
      <formula>ISERROR(G2201)</formula>
    </cfRule>
  </conditionalFormatting>
  <conditionalFormatting sqref="Z2201:Z2203">
    <cfRule type="containsErrors" dxfId="1737" priority="1772">
      <formula>ISERROR(Z2201)</formula>
    </cfRule>
  </conditionalFormatting>
  <conditionalFormatting sqref="G2208:AO2208">
    <cfRule type="containsErrors" dxfId="1736" priority="1771">
      <formula>ISERROR(G2208)</formula>
    </cfRule>
  </conditionalFormatting>
  <conditionalFormatting sqref="AA2205:AO2207 G2205:Y2207">
    <cfRule type="containsErrors" dxfId="1735" priority="1770">
      <formula>ISERROR(G2205)</formula>
    </cfRule>
  </conditionalFormatting>
  <conditionalFormatting sqref="Z2205:Z2207">
    <cfRule type="containsErrors" dxfId="1734" priority="1769">
      <formula>ISERROR(Z2205)</formula>
    </cfRule>
  </conditionalFormatting>
  <conditionalFormatting sqref="G2212:AO2212">
    <cfRule type="containsErrors" dxfId="1733" priority="1768">
      <formula>ISERROR(G2212)</formula>
    </cfRule>
  </conditionalFormatting>
  <conditionalFormatting sqref="AA2209:AO2211 G2209:Y2211">
    <cfRule type="containsErrors" dxfId="1732" priority="1767">
      <formula>ISERROR(G2209)</formula>
    </cfRule>
  </conditionalFormatting>
  <conditionalFormatting sqref="Z2209:Z2211">
    <cfRule type="containsErrors" dxfId="1731" priority="1766">
      <formula>ISERROR(Z2209)</formula>
    </cfRule>
  </conditionalFormatting>
  <conditionalFormatting sqref="AA2213:AO2215 G2213:Y2215">
    <cfRule type="containsErrors" dxfId="1730" priority="1765">
      <formula>ISERROR(G2213)</formula>
    </cfRule>
  </conditionalFormatting>
  <conditionalFormatting sqref="Z2213:Z2215">
    <cfRule type="containsErrors" dxfId="1729" priority="1764">
      <formula>ISERROR(Z2213)</formula>
    </cfRule>
  </conditionalFormatting>
  <conditionalFormatting sqref="G2220:AO2220">
    <cfRule type="containsErrors" dxfId="1728" priority="1763">
      <formula>ISERROR(G2220)</formula>
    </cfRule>
  </conditionalFormatting>
  <conditionalFormatting sqref="AA2217:AO2219 G2217:Y2219">
    <cfRule type="containsErrors" dxfId="1727" priority="1762">
      <formula>ISERROR(G2217)</formula>
    </cfRule>
  </conditionalFormatting>
  <conditionalFormatting sqref="Z2217:Z2219">
    <cfRule type="containsErrors" dxfId="1726" priority="1761">
      <formula>ISERROR(Z2217)</formula>
    </cfRule>
  </conditionalFormatting>
  <conditionalFormatting sqref="G2224:AO2224">
    <cfRule type="containsErrors" dxfId="1725" priority="1760">
      <formula>ISERROR(G2224)</formula>
    </cfRule>
  </conditionalFormatting>
  <conditionalFormatting sqref="AA2221:AO2223 G2221:Y2223">
    <cfRule type="containsErrors" dxfId="1724" priority="1759">
      <formula>ISERROR(G2221)</formula>
    </cfRule>
  </conditionalFormatting>
  <conditionalFormatting sqref="Z2221:Z2223">
    <cfRule type="containsErrors" dxfId="1723" priority="1758">
      <formula>ISERROR(Z2221)</formula>
    </cfRule>
  </conditionalFormatting>
  <conditionalFormatting sqref="AA2225:AO2227 G2225:Y2227">
    <cfRule type="containsErrors" dxfId="1722" priority="1757">
      <formula>ISERROR(G2225)</formula>
    </cfRule>
  </conditionalFormatting>
  <conditionalFormatting sqref="Z2225:Z2227">
    <cfRule type="containsErrors" dxfId="1721" priority="1756">
      <formula>ISERROR(Z2225)</formula>
    </cfRule>
  </conditionalFormatting>
  <conditionalFormatting sqref="G2229:AO2232">
    <cfRule type="containsErrors" dxfId="1720" priority="1755">
      <formula>ISERROR(G2229)</formula>
    </cfRule>
  </conditionalFormatting>
  <conditionalFormatting sqref="G2233:AO2234">
    <cfRule type="containsErrors" dxfId="1719" priority="1754">
      <formula>ISERROR(G2233)</formula>
    </cfRule>
  </conditionalFormatting>
  <conditionalFormatting sqref="G2235:AO2236">
    <cfRule type="containsErrors" dxfId="1718" priority="1753">
      <formula>ISERROR(G2235)</formula>
    </cfRule>
  </conditionalFormatting>
  <conditionalFormatting sqref="G2237:AO2238">
    <cfRule type="containsErrors" dxfId="1717" priority="1752">
      <formula>ISERROR(G2237)</formula>
    </cfRule>
  </conditionalFormatting>
  <conditionalFormatting sqref="G2250:AO2255">
    <cfRule type="containsErrors" dxfId="1716" priority="1743">
      <formula>ISERROR(G2250)</formula>
    </cfRule>
  </conditionalFormatting>
  <conditionalFormatting sqref="G2256:AO2261">
    <cfRule type="containsErrors" dxfId="1715" priority="1742">
      <formula>ISERROR(G2256)</formula>
    </cfRule>
  </conditionalFormatting>
  <conditionalFormatting sqref="G2324:AO2324">
    <cfRule type="containsErrors" dxfId="1714" priority="1712">
      <formula>ISERROR(G2324)</formula>
    </cfRule>
  </conditionalFormatting>
  <conditionalFormatting sqref="G2340:AO2340">
    <cfRule type="containsErrors" dxfId="1713" priority="1711">
      <formula>ISERROR(G2340)</formula>
    </cfRule>
  </conditionalFormatting>
  <conditionalFormatting sqref="G2352:AO2352">
    <cfRule type="containsErrors" dxfId="1712" priority="1710">
      <formula>ISERROR(G2352)</formula>
    </cfRule>
  </conditionalFormatting>
  <conditionalFormatting sqref="Z2305:Z2307">
    <cfRule type="containsErrors" dxfId="1711" priority="1719">
      <formula>ISERROR(Z2305)</formula>
    </cfRule>
  </conditionalFormatting>
  <conditionalFormatting sqref="Z2301:Z2303">
    <cfRule type="containsErrors" dxfId="1710" priority="1722">
      <formula>ISERROR(Z2301)</formula>
    </cfRule>
  </conditionalFormatting>
  <conditionalFormatting sqref="G2304:AO2304">
    <cfRule type="containsErrors" dxfId="1709" priority="1724">
      <formula>ISERROR(G2304)</formula>
    </cfRule>
  </conditionalFormatting>
  <conditionalFormatting sqref="Z2293:Z2295">
    <cfRule type="containsErrors" dxfId="1708" priority="1727">
      <formula>ISERROR(Z2293)</formula>
    </cfRule>
  </conditionalFormatting>
  <conditionalFormatting sqref="AA2297:AO2299 G2297:Y2299">
    <cfRule type="containsErrors" dxfId="1707" priority="1726">
      <formula>ISERROR(G2297)</formula>
    </cfRule>
  </conditionalFormatting>
  <conditionalFormatting sqref="Z2297:Z2299">
    <cfRule type="containsErrors" dxfId="1706" priority="1725">
      <formula>ISERROR(Z2297)</formula>
    </cfRule>
  </conditionalFormatting>
  <conditionalFormatting sqref="AA2301:AO2303 G2301:Y2303">
    <cfRule type="containsErrors" dxfId="1705" priority="1723">
      <formula>ISERROR(G2301)</formula>
    </cfRule>
  </conditionalFormatting>
  <conditionalFormatting sqref="G2308:AO2308">
    <cfRule type="containsErrors" dxfId="1704" priority="1721">
      <formula>ISERROR(G2308)</formula>
    </cfRule>
  </conditionalFormatting>
  <conditionalFormatting sqref="AA2305:AO2307 G2305:Y2307">
    <cfRule type="containsErrors" dxfId="1703" priority="1720">
      <formula>ISERROR(G2305)</formula>
    </cfRule>
  </conditionalFormatting>
  <conditionalFormatting sqref="AA2309:AO2311 G2309:Y2311">
    <cfRule type="containsErrors" dxfId="1702" priority="1718">
      <formula>ISERROR(G2309)</formula>
    </cfRule>
  </conditionalFormatting>
  <conditionalFormatting sqref="AA2273:AO2275 G2273:Y2275 G2276:AO2276 G2280:AO2280 G2244:AO2249">
    <cfRule type="containsErrors" dxfId="1701" priority="1751">
      <formula>ISERROR(G2244)</formula>
    </cfRule>
  </conditionalFormatting>
  <conditionalFormatting sqref="Z2273:Z2275">
    <cfRule type="containsErrors" dxfId="1700" priority="1750">
      <formula>ISERROR(Z2273)</formula>
    </cfRule>
  </conditionalFormatting>
  <conditionalFormatting sqref="Z2277:Z2279">
    <cfRule type="containsErrors" dxfId="1699" priority="1747">
      <formula>ISERROR(Z2277)</formula>
    </cfRule>
  </conditionalFormatting>
  <conditionalFormatting sqref="AA2277:AO2279 G2277:Y2279">
    <cfRule type="containsErrors" dxfId="1698" priority="1748">
      <formula>ISERROR(G2277)</formula>
    </cfRule>
  </conditionalFormatting>
  <conditionalFormatting sqref="G2284:AO2284">
    <cfRule type="containsErrors" dxfId="1697" priority="1746">
      <formula>ISERROR(G2284)</formula>
    </cfRule>
  </conditionalFormatting>
  <conditionalFormatting sqref="G2300:AO2300">
    <cfRule type="containsErrors" dxfId="1696" priority="1745">
      <formula>ISERROR(G2300)</formula>
    </cfRule>
  </conditionalFormatting>
  <conditionalFormatting sqref="G2312:AO2312">
    <cfRule type="containsErrors" dxfId="1695" priority="1744">
      <formula>ISERROR(G2312)</formula>
    </cfRule>
  </conditionalFormatting>
  <conditionalFormatting sqref="G2262:AO2265">
    <cfRule type="containsErrors" dxfId="1694" priority="1741">
      <formula>ISERROR(G2262)</formula>
    </cfRule>
  </conditionalFormatting>
  <conditionalFormatting sqref="G2266:AO2267">
    <cfRule type="containsErrors" dxfId="1693" priority="1740">
      <formula>ISERROR(G2266)</formula>
    </cfRule>
  </conditionalFormatting>
  <conditionalFormatting sqref="G2268:AO2269">
    <cfRule type="containsErrors" dxfId="1692" priority="1739">
      <formula>ISERROR(G2268)</formula>
    </cfRule>
  </conditionalFormatting>
  <conditionalFormatting sqref="G2270:AO2271">
    <cfRule type="containsErrors" dxfId="1691" priority="1738">
      <formula>ISERROR(G2270)</formula>
    </cfRule>
  </conditionalFormatting>
  <conditionalFormatting sqref="AA2281:AO2283 G2281:Y2283">
    <cfRule type="containsErrors" dxfId="1690" priority="1737">
      <formula>ISERROR(G2281)</formula>
    </cfRule>
  </conditionalFormatting>
  <conditionalFormatting sqref="Z2281:Z2283">
    <cfRule type="containsErrors" dxfId="1689" priority="1736">
      <formula>ISERROR(Z2281)</formula>
    </cfRule>
  </conditionalFormatting>
  <conditionalFormatting sqref="G2288:AO2288">
    <cfRule type="containsErrors" dxfId="1688" priority="1735">
      <formula>ISERROR(G2288)</formula>
    </cfRule>
  </conditionalFormatting>
  <conditionalFormatting sqref="AA2285:AO2287 G2285:Y2287">
    <cfRule type="containsErrors" dxfId="1687" priority="1734">
      <formula>ISERROR(G2285)</formula>
    </cfRule>
  </conditionalFormatting>
  <conditionalFormatting sqref="Z2285:Z2287">
    <cfRule type="containsErrors" dxfId="1686" priority="1733">
      <formula>ISERROR(Z2285)</formula>
    </cfRule>
  </conditionalFormatting>
  <conditionalFormatting sqref="G2292:AO2292">
    <cfRule type="containsErrors" dxfId="1685" priority="1732">
      <formula>ISERROR(G2292)</formula>
    </cfRule>
  </conditionalFormatting>
  <conditionalFormatting sqref="AA2289:AO2291 G2289:Y2291">
    <cfRule type="containsErrors" dxfId="1684" priority="1731">
      <formula>ISERROR(G2289)</formula>
    </cfRule>
  </conditionalFormatting>
  <conditionalFormatting sqref="Z2289:Z2291">
    <cfRule type="containsErrors" dxfId="1683" priority="1730">
      <formula>ISERROR(Z2289)</formula>
    </cfRule>
  </conditionalFormatting>
  <conditionalFormatting sqref="G2296:AO2296">
    <cfRule type="containsErrors" dxfId="1682" priority="1729">
      <formula>ISERROR(G2296)</formula>
    </cfRule>
  </conditionalFormatting>
  <conditionalFormatting sqref="AA2293:AO2295 G2293:Y2295">
    <cfRule type="containsErrors" dxfId="1681" priority="1728">
      <formula>ISERROR(G2293)</formula>
    </cfRule>
  </conditionalFormatting>
  <conditionalFormatting sqref="Z2309:Z2311">
    <cfRule type="containsErrors" dxfId="1680" priority="1717">
      <formula>ISERROR(Z2309)</formula>
    </cfRule>
  </conditionalFormatting>
  <conditionalFormatting sqref="AA2313:AO2315 G2313:Y2315 G2316:AO2316 G2320:AO2320">
    <cfRule type="containsErrors" dxfId="1679" priority="1716">
      <formula>ISERROR(G2313)</formula>
    </cfRule>
  </conditionalFormatting>
  <conditionalFormatting sqref="Z2313:Z2315">
    <cfRule type="containsErrors" dxfId="1678" priority="1715">
      <formula>ISERROR(Z2313)</formula>
    </cfRule>
  </conditionalFormatting>
  <conditionalFormatting sqref="AA2317:AO2319 G2317:Y2319">
    <cfRule type="containsErrors" dxfId="1677" priority="1714">
      <formula>ISERROR(G2317)</formula>
    </cfRule>
  </conditionalFormatting>
  <conditionalFormatting sqref="Z2317:Z2319">
    <cfRule type="containsErrors" dxfId="1676" priority="1713">
      <formula>ISERROR(Z2317)</formula>
    </cfRule>
  </conditionalFormatting>
  <conditionalFormatting sqref="AA2321:AO2323 G2321:Y2323">
    <cfRule type="containsErrors" dxfId="1675" priority="1709">
      <formula>ISERROR(G2321)</formula>
    </cfRule>
  </conditionalFormatting>
  <conditionalFormatting sqref="Z2321:Z2323">
    <cfRule type="containsErrors" dxfId="1674" priority="1708">
      <formula>ISERROR(Z2321)</formula>
    </cfRule>
  </conditionalFormatting>
  <conditionalFormatting sqref="G2328:AO2328">
    <cfRule type="containsErrors" dxfId="1673" priority="1707">
      <formula>ISERROR(G2328)</formula>
    </cfRule>
  </conditionalFormatting>
  <conditionalFormatting sqref="AA2325:AO2327 G2325:Y2327">
    <cfRule type="containsErrors" dxfId="1672" priority="1706">
      <formula>ISERROR(G2325)</formula>
    </cfRule>
  </conditionalFormatting>
  <conditionalFormatting sqref="Z2325:Z2327">
    <cfRule type="containsErrors" dxfId="1671" priority="1705">
      <formula>ISERROR(Z2325)</formula>
    </cfRule>
  </conditionalFormatting>
  <conditionalFormatting sqref="G2332:AO2332">
    <cfRule type="containsErrors" dxfId="1670" priority="1704">
      <formula>ISERROR(G2332)</formula>
    </cfRule>
  </conditionalFormatting>
  <conditionalFormatting sqref="AA2329:AO2331 G2329:Y2331">
    <cfRule type="containsErrors" dxfId="1669" priority="1703">
      <formula>ISERROR(G2329)</formula>
    </cfRule>
  </conditionalFormatting>
  <conditionalFormatting sqref="Z2329:Z2331">
    <cfRule type="containsErrors" dxfId="1668" priority="1702">
      <formula>ISERROR(Z2329)</formula>
    </cfRule>
  </conditionalFormatting>
  <conditionalFormatting sqref="G2336:AO2336">
    <cfRule type="containsErrors" dxfId="1667" priority="1701">
      <formula>ISERROR(G2336)</formula>
    </cfRule>
  </conditionalFormatting>
  <conditionalFormatting sqref="AA2333:AO2335 G2333:Y2335">
    <cfRule type="containsErrors" dxfId="1666" priority="1700">
      <formula>ISERROR(G2333)</formula>
    </cfRule>
  </conditionalFormatting>
  <conditionalFormatting sqref="Z2333:Z2335">
    <cfRule type="containsErrors" dxfId="1665" priority="1699">
      <formula>ISERROR(Z2333)</formula>
    </cfRule>
  </conditionalFormatting>
  <conditionalFormatting sqref="AA2337:AO2339 G2337:Y2339">
    <cfRule type="containsErrors" dxfId="1664" priority="1698">
      <formula>ISERROR(G2337)</formula>
    </cfRule>
  </conditionalFormatting>
  <conditionalFormatting sqref="Z2337:Z2339">
    <cfRule type="containsErrors" dxfId="1663" priority="1697">
      <formula>ISERROR(Z2337)</formula>
    </cfRule>
  </conditionalFormatting>
  <conditionalFormatting sqref="G2344:AO2344">
    <cfRule type="containsErrors" dxfId="1662" priority="1696">
      <formula>ISERROR(G2344)</formula>
    </cfRule>
  </conditionalFormatting>
  <conditionalFormatting sqref="AA2341:AO2343 G2341:Y2343">
    <cfRule type="containsErrors" dxfId="1661" priority="1695">
      <formula>ISERROR(G2341)</formula>
    </cfRule>
  </conditionalFormatting>
  <conditionalFormatting sqref="Z2341:Z2343">
    <cfRule type="containsErrors" dxfId="1660" priority="1694">
      <formula>ISERROR(Z2341)</formula>
    </cfRule>
  </conditionalFormatting>
  <conditionalFormatting sqref="G2348:AO2348">
    <cfRule type="containsErrors" dxfId="1659" priority="1693">
      <formula>ISERROR(G2348)</formula>
    </cfRule>
  </conditionalFormatting>
  <conditionalFormatting sqref="AA2345:AO2347 G2345:Y2347">
    <cfRule type="containsErrors" dxfId="1658" priority="1692">
      <formula>ISERROR(G2345)</formula>
    </cfRule>
  </conditionalFormatting>
  <conditionalFormatting sqref="Z2345:Z2347">
    <cfRule type="containsErrors" dxfId="1657" priority="1691">
      <formula>ISERROR(Z2345)</formula>
    </cfRule>
  </conditionalFormatting>
  <conditionalFormatting sqref="AA2349:AO2351 G2349:Y2351">
    <cfRule type="containsErrors" dxfId="1656" priority="1690">
      <formula>ISERROR(G2349)</formula>
    </cfRule>
  </conditionalFormatting>
  <conditionalFormatting sqref="Z2349:Z2351">
    <cfRule type="containsErrors" dxfId="1655" priority="1689">
      <formula>ISERROR(Z2349)</formula>
    </cfRule>
  </conditionalFormatting>
  <conditionalFormatting sqref="G2353:AO2356">
    <cfRule type="containsErrors" dxfId="1654" priority="1688">
      <formula>ISERROR(G2353)</formula>
    </cfRule>
  </conditionalFormatting>
  <conditionalFormatting sqref="G2357:AO2358">
    <cfRule type="containsErrors" dxfId="1653" priority="1687">
      <formula>ISERROR(G2357)</formula>
    </cfRule>
  </conditionalFormatting>
  <conditionalFormatting sqref="G2359:AO2360">
    <cfRule type="containsErrors" dxfId="1652" priority="1686">
      <formula>ISERROR(G2359)</formula>
    </cfRule>
  </conditionalFormatting>
  <conditionalFormatting sqref="G2361:AO2362">
    <cfRule type="containsErrors" dxfId="1651" priority="1685">
      <formula>ISERROR(G2361)</formula>
    </cfRule>
  </conditionalFormatting>
  <conditionalFormatting sqref="G2374:AO2379">
    <cfRule type="containsErrors" dxfId="1650" priority="1676">
      <formula>ISERROR(G2374)</formula>
    </cfRule>
  </conditionalFormatting>
  <conditionalFormatting sqref="G2380:AO2385">
    <cfRule type="containsErrors" dxfId="1649" priority="1675">
      <formula>ISERROR(G2380)</formula>
    </cfRule>
  </conditionalFormatting>
  <conditionalFormatting sqref="G2448:AO2448">
    <cfRule type="containsErrors" dxfId="1648" priority="1645">
      <formula>ISERROR(G2448)</formula>
    </cfRule>
  </conditionalFormatting>
  <conditionalFormatting sqref="G2464:AO2464">
    <cfRule type="containsErrors" dxfId="1647" priority="1644">
      <formula>ISERROR(G2464)</formula>
    </cfRule>
  </conditionalFormatting>
  <conditionalFormatting sqref="G2476:AO2476">
    <cfRule type="containsErrors" dxfId="1646" priority="1643">
      <formula>ISERROR(G2476)</formula>
    </cfRule>
  </conditionalFormatting>
  <conditionalFormatting sqref="Z2429:Z2431">
    <cfRule type="containsErrors" dxfId="1645" priority="1652">
      <formula>ISERROR(Z2429)</formula>
    </cfRule>
  </conditionalFormatting>
  <conditionalFormatting sqref="Z2425:Z2427">
    <cfRule type="containsErrors" dxfId="1644" priority="1655">
      <formula>ISERROR(Z2425)</formula>
    </cfRule>
  </conditionalFormatting>
  <conditionalFormatting sqref="G2428:AO2428">
    <cfRule type="containsErrors" dxfId="1643" priority="1657">
      <formula>ISERROR(G2428)</formula>
    </cfRule>
  </conditionalFormatting>
  <conditionalFormatting sqref="Z2417:Z2419">
    <cfRule type="containsErrors" dxfId="1642" priority="1660">
      <formula>ISERROR(Z2417)</formula>
    </cfRule>
  </conditionalFormatting>
  <conditionalFormatting sqref="AA2421:AO2423 G2421:Y2423">
    <cfRule type="containsErrors" dxfId="1641" priority="1659">
      <formula>ISERROR(G2421)</formula>
    </cfRule>
  </conditionalFormatting>
  <conditionalFormatting sqref="Z2421:Z2423">
    <cfRule type="containsErrors" dxfId="1640" priority="1658">
      <formula>ISERROR(Z2421)</formula>
    </cfRule>
  </conditionalFormatting>
  <conditionalFormatting sqref="AA2425:AO2427 G2425:Y2427">
    <cfRule type="containsErrors" dxfId="1639" priority="1656">
      <formula>ISERROR(G2425)</formula>
    </cfRule>
  </conditionalFormatting>
  <conditionalFormatting sqref="G2432:AO2432">
    <cfRule type="containsErrors" dxfId="1638" priority="1654">
      <formula>ISERROR(G2432)</formula>
    </cfRule>
  </conditionalFormatting>
  <conditionalFormatting sqref="AA2429:AO2431 G2429:Y2431">
    <cfRule type="containsErrors" dxfId="1637" priority="1653">
      <formula>ISERROR(G2429)</formula>
    </cfRule>
  </conditionalFormatting>
  <conditionalFormatting sqref="AA2433:AO2435 G2433:Y2435">
    <cfRule type="containsErrors" dxfId="1636" priority="1651">
      <formula>ISERROR(G2433)</formula>
    </cfRule>
  </conditionalFormatting>
  <conditionalFormatting sqref="AA2397:AO2399 G2397:Y2399 G2400:AO2400 G2404:AO2404 G2368:AO2373">
    <cfRule type="containsErrors" dxfId="1635" priority="1684">
      <formula>ISERROR(G2368)</formula>
    </cfRule>
  </conditionalFormatting>
  <conditionalFormatting sqref="Z2397:Z2399">
    <cfRule type="containsErrors" dxfId="1634" priority="1683">
      <formula>ISERROR(Z2397)</formula>
    </cfRule>
  </conditionalFormatting>
  <conditionalFormatting sqref="AA2401:AO2403 G2401:Y2403">
    <cfRule type="containsErrors" dxfId="1633" priority="1681">
      <formula>ISERROR(G2401)</formula>
    </cfRule>
  </conditionalFormatting>
  <conditionalFormatting sqref="Z2401:Z2403">
    <cfRule type="containsErrors" dxfId="1632" priority="1680">
      <formula>ISERROR(Z2401)</formula>
    </cfRule>
  </conditionalFormatting>
  <conditionalFormatting sqref="G2408:AO2408">
    <cfRule type="containsErrors" dxfId="1631" priority="1679">
      <formula>ISERROR(G2408)</formula>
    </cfRule>
  </conditionalFormatting>
  <conditionalFormatting sqref="G2424:AO2424">
    <cfRule type="containsErrors" dxfId="1630" priority="1678">
      <formula>ISERROR(G2424)</formula>
    </cfRule>
  </conditionalFormatting>
  <conditionalFormatting sqref="G2436:AO2436">
    <cfRule type="containsErrors" dxfId="1629" priority="1677">
      <formula>ISERROR(G2436)</formula>
    </cfRule>
  </conditionalFormatting>
  <conditionalFormatting sqref="G2386:AO2389">
    <cfRule type="containsErrors" dxfId="1628" priority="1674">
      <formula>ISERROR(G2386)</formula>
    </cfRule>
  </conditionalFormatting>
  <conditionalFormatting sqref="G2390:AO2391">
    <cfRule type="containsErrors" dxfId="1627" priority="1673">
      <formula>ISERROR(G2390)</formula>
    </cfRule>
  </conditionalFormatting>
  <conditionalFormatting sqref="G2392:AO2393">
    <cfRule type="containsErrors" dxfId="1626" priority="1672">
      <formula>ISERROR(G2392)</formula>
    </cfRule>
  </conditionalFormatting>
  <conditionalFormatting sqref="G2394:AO2395">
    <cfRule type="containsErrors" dxfId="1625" priority="1671">
      <formula>ISERROR(G2394)</formula>
    </cfRule>
  </conditionalFormatting>
  <conditionalFormatting sqref="AA2405:AO2407 G2405:Y2407">
    <cfRule type="containsErrors" dxfId="1624" priority="1670">
      <formula>ISERROR(G2405)</formula>
    </cfRule>
  </conditionalFormatting>
  <conditionalFormatting sqref="Z2405:Z2407">
    <cfRule type="containsErrors" dxfId="1623" priority="1669">
      <formula>ISERROR(Z2405)</formula>
    </cfRule>
  </conditionalFormatting>
  <conditionalFormatting sqref="G2412:AO2412">
    <cfRule type="containsErrors" dxfId="1622" priority="1668">
      <formula>ISERROR(G2412)</formula>
    </cfRule>
  </conditionalFormatting>
  <conditionalFormatting sqref="AA2409:AO2411 G2409:Y2411">
    <cfRule type="containsErrors" dxfId="1621" priority="1667">
      <formula>ISERROR(G2409)</formula>
    </cfRule>
  </conditionalFormatting>
  <conditionalFormatting sqref="Z2409:Z2411">
    <cfRule type="containsErrors" dxfId="1620" priority="1666">
      <formula>ISERROR(Z2409)</formula>
    </cfRule>
  </conditionalFormatting>
  <conditionalFormatting sqref="G2416:AO2416">
    <cfRule type="containsErrors" dxfId="1619" priority="1665">
      <formula>ISERROR(G2416)</formula>
    </cfRule>
  </conditionalFormatting>
  <conditionalFormatting sqref="AA2413:AO2415 G2413:Y2415">
    <cfRule type="containsErrors" dxfId="1618" priority="1664">
      <formula>ISERROR(G2413)</formula>
    </cfRule>
  </conditionalFormatting>
  <conditionalFormatting sqref="Z2413:Z2415">
    <cfRule type="containsErrors" dxfId="1617" priority="1663">
      <formula>ISERROR(Z2413)</formula>
    </cfRule>
  </conditionalFormatting>
  <conditionalFormatting sqref="G2420:AO2420">
    <cfRule type="containsErrors" dxfId="1616" priority="1662">
      <formula>ISERROR(G2420)</formula>
    </cfRule>
  </conditionalFormatting>
  <conditionalFormatting sqref="AA2417:AO2419 G2417:Y2419">
    <cfRule type="containsErrors" dxfId="1615" priority="1661">
      <formula>ISERROR(G2417)</formula>
    </cfRule>
  </conditionalFormatting>
  <conditionalFormatting sqref="Z2433:Z2435">
    <cfRule type="containsErrors" dxfId="1614" priority="1650">
      <formula>ISERROR(Z2433)</formula>
    </cfRule>
  </conditionalFormatting>
  <conditionalFormatting sqref="AA2437:AO2439 G2437:Y2439 G2440:AO2440 G2444:AO2444">
    <cfRule type="containsErrors" dxfId="1613" priority="1649">
      <formula>ISERROR(G2437)</formula>
    </cfRule>
  </conditionalFormatting>
  <conditionalFormatting sqref="Z2437:Z2439">
    <cfRule type="containsErrors" dxfId="1612" priority="1648">
      <formula>ISERROR(Z2437)</formula>
    </cfRule>
  </conditionalFormatting>
  <conditionalFormatting sqref="AA2441:AO2443 G2441:Y2443">
    <cfRule type="containsErrors" dxfId="1611" priority="1647">
      <formula>ISERROR(G2441)</formula>
    </cfRule>
  </conditionalFormatting>
  <conditionalFormatting sqref="Z2441:Z2443">
    <cfRule type="containsErrors" dxfId="1610" priority="1646">
      <formula>ISERROR(Z2441)</formula>
    </cfRule>
  </conditionalFormatting>
  <conditionalFormatting sqref="AA2445:AO2447 G2445:Y2447">
    <cfRule type="containsErrors" dxfId="1609" priority="1642">
      <formula>ISERROR(G2445)</formula>
    </cfRule>
  </conditionalFormatting>
  <conditionalFormatting sqref="Z2445:Z2447">
    <cfRule type="containsErrors" dxfId="1608" priority="1641">
      <formula>ISERROR(Z2445)</formula>
    </cfRule>
  </conditionalFormatting>
  <conditionalFormatting sqref="G2452:AO2452">
    <cfRule type="containsErrors" dxfId="1607" priority="1640">
      <formula>ISERROR(G2452)</formula>
    </cfRule>
  </conditionalFormatting>
  <conditionalFormatting sqref="AA2449:AO2451 G2449:Y2451">
    <cfRule type="containsErrors" dxfId="1606" priority="1639">
      <formula>ISERROR(G2449)</formula>
    </cfRule>
  </conditionalFormatting>
  <conditionalFormatting sqref="Z2449:Z2451">
    <cfRule type="containsErrors" dxfId="1605" priority="1638">
      <formula>ISERROR(Z2449)</formula>
    </cfRule>
  </conditionalFormatting>
  <conditionalFormatting sqref="G2456:AO2456">
    <cfRule type="containsErrors" dxfId="1604" priority="1637">
      <formula>ISERROR(G2456)</formula>
    </cfRule>
  </conditionalFormatting>
  <conditionalFormatting sqref="AA2453:AO2455 G2453:Y2455">
    <cfRule type="containsErrors" dxfId="1603" priority="1636">
      <formula>ISERROR(G2453)</formula>
    </cfRule>
  </conditionalFormatting>
  <conditionalFormatting sqref="Z2453:Z2455">
    <cfRule type="containsErrors" dxfId="1602" priority="1635">
      <formula>ISERROR(Z2453)</formula>
    </cfRule>
  </conditionalFormatting>
  <conditionalFormatting sqref="G2460:AO2460">
    <cfRule type="containsErrors" dxfId="1601" priority="1634">
      <formula>ISERROR(G2460)</formula>
    </cfRule>
  </conditionalFormatting>
  <conditionalFormatting sqref="AA2457:AO2459 G2457:Y2459">
    <cfRule type="containsErrors" dxfId="1600" priority="1633">
      <formula>ISERROR(G2457)</formula>
    </cfRule>
  </conditionalFormatting>
  <conditionalFormatting sqref="Z2457:Z2459">
    <cfRule type="containsErrors" dxfId="1599" priority="1632">
      <formula>ISERROR(Z2457)</formula>
    </cfRule>
  </conditionalFormatting>
  <conditionalFormatting sqref="AA2461:AO2463 G2461:Y2463">
    <cfRule type="containsErrors" dxfId="1598" priority="1631">
      <formula>ISERROR(G2461)</formula>
    </cfRule>
  </conditionalFormatting>
  <conditionalFormatting sqref="Z2461:Z2463">
    <cfRule type="containsErrors" dxfId="1597" priority="1630">
      <formula>ISERROR(Z2461)</formula>
    </cfRule>
  </conditionalFormatting>
  <conditionalFormatting sqref="G2468:AO2468">
    <cfRule type="containsErrors" dxfId="1596" priority="1629">
      <formula>ISERROR(G2468)</formula>
    </cfRule>
  </conditionalFormatting>
  <conditionalFormatting sqref="AA2465:AO2467 G2465:Y2467">
    <cfRule type="containsErrors" dxfId="1595" priority="1628">
      <formula>ISERROR(G2465)</formula>
    </cfRule>
  </conditionalFormatting>
  <conditionalFormatting sqref="Z2465:Z2467">
    <cfRule type="containsErrors" dxfId="1594" priority="1627">
      <formula>ISERROR(Z2465)</formula>
    </cfRule>
  </conditionalFormatting>
  <conditionalFormatting sqref="G2472:AO2472">
    <cfRule type="containsErrors" dxfId="1593" priority="1626">
      <formula>ISERROR(G2472)</formula>
    </cfRule>
  </conditionalFormatting>
  <conditionalFormatting sqref="AA2469:AO2471 G2469:Y2471">
    <cfRule type="containsErrors" dxfId="1592" priority="1625">
      <formula>ISERROR(G2469)</formula>
    </cfRule>
  </conditionalFormatting>
  <conditionalFormatting sqref="Z2469:Z2471">
    <cfRule type="containsErrors" dxfId="1591" priority="1624">
      <formula>ISERROR(Z2469)</formula>
    </cfRule>
  </conditionalFormatting>
  <conditionalFormatting sqref="AA2473:AO2475 G2473:Y2475">
    <cfRule type="containsErrors" dxfId="1590" priority="1623">
      <formula>ISERROR(G2473)</formula>
    </cfRule>
  </conditionalFormatting>
  <conditionalFormatting sqref="Z2473:Z2475">
    <cfRule type="containsErrors" dxfId="1589" priority="1622">
      <formula>ISERROR(Z2473)</formula>
    </cfRule>
  </conditionalFormatting>
  <conditionalFormatting sqref="G2477:AO2480">
    <cfRule type="containsErrors" dxfId="1588" priority="1621">
      <formula>ISERROR(G2477)</formula>
    </cfRule>
  </conditionalFormatting>
  <conditionalFormatting sqref="G2481:AO2482">
    <cfRule type="containsErrors" dxfId="1587" priority="1620">
      <formula>ISERROR(G2481)</formula>
    </cfRule>
  </conditionalFormatting>
  <conditionalFormatting sqref="G2483:AO2484">
    <cfRule type="containsErrors" dxfId="1586" priority="1619">
      <formula>ISERROR(G2483)</formula>
    </cfRule>
  </conditionalFormatting>
  <conditionalFormatting sqref="G2485:AO2486">
    <cfRule type="containsErrors" dxfId="1585" priority="1618">
      <formula>ISERROR(G2485)</formula>
    </cfRule>
  </conditionalFormatting>
  <conditionalFormatting sqref="F112:F113">
    <cfRule type="containsErrors" dxfId="1584" priority="1543">
      <formula>ISERROR(F112)</formula>
    </cfRule>
  </conditionalFormatting>
  <conditionalFormatting sqref="F104:F105">
    <cfRule type="containsErrors" dxfId="1583" priority="1549">
      <formula>ISERROR(F104)</formula>
    </cfRule>
  </conditionalFormatting>
  <conditionalFormatting sqref="F110">
    <cfRule type="containsErrors" dxfId="1582" priority="1545">
      <formula>ISERROR(F110)</formula>
    </cfRule>
  </conditionalFormatting>
  <conditionalFormatting sqref="F75">
    <cfRule type="containsErrors" dxfId="1581" priority="1572">
      <formula>ISERROR(F75)</formula>
    </cfRule>
  </conditionalFormatting>
  <conditionalFormatting sqref="F72:F73">
    <cfRule type="containsErrors" dxfId="1580" priority="1574">
      <formula>ISERROR(F72)</formula>
    </cfRule>
  </conditionalFormatting>
  <conditionalFormatting sqref="F70">
    <cfRule type="containsErrors" dxfId="1579" priority="1576">
      <formula>ISERROR(F70)</formula>
    </cfRule>
  </conditionalFormatting>
  <conditionalFormatting sqref="F67">
    <cfRule type="containsErrors" dxfId="1578" priority="1578">
      <formula>ISERROR(F67)</formula>
    </cfRule>
  </conditionalFormatting>
  <conditionalFormatting sqref="F64:F65">
    <cfRule type="containsErrors" dxfId="1577" priority="1580">
      <formula>ISERROR(F64)</formula>
    </cfRule>
  </conditionalFormatting>
  <conditionalFormatting sqref="F62">
    <cfRule type="containsErrors" dxfId="1576" priority="1582">
      <formula>ISERROR(F62)</formula>
    </cfRule>
  </conditionalFormatting>
  <conditionalFormatting sqref="F59">
    <cfRule type="containsErrors" dxfId="1575" priority="1584">
      <formula>ISERROR(F59)</formula>
    </cfRule>
  </conditionalFormatting>
  <conditionalFormatting sqref="F56:F57">
    <cfRule type="containsErrors" dxfId="1574" priority="1586">
      <formula>ISERROR(F56)</formula>
    </cfRule>
  </conditionalFormatting>
  <conditionalFormatting sqref="F54">
    <cfRule type="containsErrors" dxfId="1573" priority="1588">
      <formula>ISERROR(F54)</formula>
    </cfRule>
  </conditionalFormatting>
  <conditionalFormatting sqref="F23:F28">
    <cfRule type="containsErrors" dxfId="1572" priority="1601">
      <formula>ISERROR(F23)</formula>
    </cfRule>
  </conditionalFormatting>
  <conditionalFormatting sqref="F40">
    <cfRule type="containsErrors" dxfId="1571" priority="1599">
      <formula>ISERROR(F40)</formula>
    </cfRule>
  </conditionalFormatting>
  <conditionalFormatting sqref="F129">
    <cfRule type="containsErrors" dxfId="1570" priority="1527">
      <formula>ISERROR(F129)</formula>
    </cfRule>
  </conditionalFormatting>
  <conditionalFormatting sqref="F41:F42">
    <cfRule type="containsErrors" dxfId="1569" priority="1598">
      <formula>ISERROR(F41)</formula>
    </cfRule>
  </conditionalFormatting>
  <conditionalFormatting sqref="F43">
    <cfRule type="containsErrors" dxfId="1568" priority="1597">
      <formula>ISERROR(F43)</formula>
    </cfRule>
  </conditionalFormatting>
  <conditionalFormatting sqref="F44:F45">
    <cfRule type="containsErrors" dxfId="1567" priority="1596">
      <formula>ISERROR(F44)</formula>
    </cfRule>
  </conditionalFormatting>
  <conditionalFormatting sqref="F46">
    <cfRule type="containsErrors" dxfId="1566" priority="1595">
      <formula>ISERROR(F46)</formula>
    </cfRule>
  </conditionalFormatting>
  <conditionalFormatting sqref="F2486">
    <cfRule type="containsErrors" dxfId="1565" priority="45">
      <formula>ISERROR(F2486)</formula>
    </cfRule>
  </conditionalFormatting>
  <conditionalFormatting sqref="F47">
    <cfRule type="containsErrors" dxfId="1564" priority="1593">
      <formula>ISERROR(F47)</formula>
    </cfRule>
  </conditionalFormatting>
  <conditionalFormatting sqref="F48:F49">
    <cfRule type="containsErrors" dxfId="1563" priority="1592">
      <formula>ISERROR(F48)</formula>
    </cfRule>
  </conditionalFormatting>
  <conditionalFormatting sqref="F50">
    <cfRule type="containsErrors" dxfId="1562" priority="1591">
      <formula>ISERROR(F50)</formula>
    </cfRule>
  </conditionalFormatting>
  <conditionalFormatting sqref="F51">
    <cfRule type="containsErrors" dxfId="1561" priority="1590">
      <formula>ISERROR(F51)</formula>
    </cfRule>
  </conditionalFormatting>
  <conditionalFormatting sqref="F52:F53">
    <cfRule type="containsErrors" dxfId="1560" priority="1589">
      <formula>ISERROR(F52)</formula>
    </cfRule>
  </conditionalFormatting>
  <conditionalFormatting sqref="F2408">
    <cfRule type="containsErrors" dxfId="1559" priority="106">
      <formula>ISERROR(F2408)</formula>
    </cfRule>
  </conditionalFormatting>
  <conditionalFormatting sqref="F55">
    <cfRule type="containsErrors" dxfId="1558" priority="1587">
      <formula>ISERROR(F55)</formula>
    </cfRule>
  </conditionalFormatting>
  <conditionalFormatting sqref="F2411">
    <cfRule type="containsErrors" dxfId="1557" priority="104">
      <formula>ISERROR(F2411)</formula>
    </cfRule>
  </conditionalFormatting>
  <conditionalFormatting sqref="F58">
    <cfRule type="containsErrors" dxfId="1556" priority="1585">
      <formula>ISERROR(F58)</formula>
    </cfRule>
  </conditionalFormatting>
  <conditionalFormatting sqref="F2413:F2414">
    <cfRule type="containsErrors" dxfId="1555" priority="102">
      <formula>ISERROR(F2413)</formula>
    </cfRule>
  </conditionalFormatting>
  <conditionalFormatting sqref="F60:F61">
    <cfRule type="containsErrors" dxfId="1554" priority="1583">
      <formula>ISERROR(F60)</formula>
    </cfRule>
  </conditionalFormatting>
  <conditionalFormatting sqref="F2416">
    <cfRule type="containsErrors" dxfId="1553" priority="100">
      <formula>ISERROR(F2416)</formula>
    </cfRule>
  </conditionalFormatting>
  <conditionalFormatting sqref="F63">
    <cfRule type="containsErrors" dxfId="1552" priority="1581">
      <formula>ISERROR(F63)</formula>
    </cfRule>
  </conditionalFormatting>
  <conditionalFormatting sqref="F2419">
    <cfRule type="containsErrors" dxfId="1551" priority="98">
      <formula>ISERROR(F2419)</formula>
    </cfRule>
  </conditionalFormatting>
  <conditionalFormatting sqref="F66">
    <cfRule type="containsErrors" dxfId="1550" priority="1579">
      <formula>ISERROR(F66)</formula>
    </cfRule>
  </conditionalFormatting>
  <conditionalFormatting sqref="F2421:F2422">
    <cfRule type="containsErrors" dxfId="1549" priority="96">
      <formula>ISERROR(F2421)</formula>
    </cfRule>
  </conditionalFormatting>
  <conditionalFormatting sqref="F68:F69">
    <cfRule type="containsErrors" dxfId="1548" priority="1577">
      <formula>ISERROR(F68)</formula>
    </cfRule>
  </conditionalFormatting>
  <conditionalFormatting sqref="F2424">
    <cfRule type="containsErrors" dxfId="1547" priority="94">
      <formula>ISERROR(F2424)</formula>
    </cfRule>
  </conditionalFormatting>
  <conditionalFormatting sqref="F71">
    <cfRule type="containsErrors" dxfId="1546" priority="1575">
      <formula>ISERROR(F71)</formula>
    </cfRule>
  </conditionalFormatting>
  <conditionalFormatting sqref="F2427">
    <cfRule type="containsErrors" dxfId="1545" priority="92">
      <formula>ISERROR(F2427)</formula>
    </cfRule>
  </conditionalFormatting>
  <conditionalFormatting sqref="F74">
    <cfRule type="containsErrors" dxfId="1544" priority="1573">
      <formula>ISERROR(F74)</formula>
    </cfRule>
  </conditionalFormatting>
  <conditionalFormatting sqref="F2429:F2430">
    <cfRule type="containsErrors" dxfId="1543" priority="90">
      <formula>ISERROR(F2429)</formula>
    </cfRule>
  </conditionalFormatting>
  <conditionalFormatting sqref="F80:F81">
    <cfRule type="containsErrors" dxfId="1542" priority="1571">
      <formula>ISERROR(F80)</formula>
    </cfRule>
  </conditionalFormatting>
  <conditionalFormatting sqref="F82">
    <cfRule type="containsErrors" dxfId="1541" priority="1570">
      <formula>ISERROR(F82)</formula>
    </cfRule>
  </conditionalFormatting>
  <conditionalFormatting sqref="F83">
    <cfRule type="containsErrors" dxfId="1540" priority="1569">
      <formula>ISERROR(F83)</formula>
    </cfRule>
  </conditionalFormatting>
  <conditionalFormatting sqref="F76:F77">
    <cfRule type="containsErrors" dxfId="1539" priority="1568">
      <formula>ISERROR(F76)</formula>
    </cfRule>
  </conditionalFormatting>
  <conditionalFormatting sqref="F78">
    <cfRule type="containsErrors" dxfId="1538" priority="1567">
      <formula>ISERROR(F78)</formula>
    </cfRule>
  </conditionalFormatting>
  <conditionalFormatting sqref="F79">
    <cfRule type="containsErrors" dxfId="1537" priority="1565">
      <formula>ISERROR(F79)</formula>
    </cfRule>
  </conditionalFormatting>
  <conditionalFormatting sqref="F84:F85">
    <cfRule type="containsErrors" dxfId="1536" priority="1564">
      <formula>ISERROR(F84)</formula>
    </cfRule>
  </conditionalFormatting>
  <conditionalFormatting sqref="F86">
    <cfRule type="containsErrors" dxfId="1535" priority="1563">
      <formula>ISERROR(F86)</formula>
    </cfRule>
  </conditionalFormatting>
  <conditionalFormatting sqref="F87">
    <cfRule type="containsErrors" dxfId="1534" priority="1562">
      <formula>ISERROR(F87)</formula>
    </cfRule>
  </conditionalFormatting>
  <conditionalFormatting sqref="F88:F89">
    <cfRule type="containsErrors" dxfId="1533" priority="1561">
      <formula>ISERROR(F88)</formula>
    </cfRule>
  </conditionalFormatting>
  <conditionalFormatting sqref="F90">
    <cfRule type="containsErrors" dxfId="1532" priority="1560">
      <formula>ISERROR(F90)</formula>
    </cfRule>
  </conditionalFormatting>
  <conditionalFormatting sqref="F91">
    <cfRule type="containsErrors" dxfId="1531" priority="1559">
      <formula>ISERROR(F91)</formula>
    </cfRule>
  </conditionalFormatting>
  <conditionalFormatting sqref="F92:F93">
    <cfRule type="containsErrors" dxfId="1530" priority="1558">
      <formula>ISERROR(F92)</formula>
    </cfRule>
  </conditionalFormatting>
  <conditionalFormatting sqref="F94">
    <cfRule type="containsErrors" dxfId="1529" priority="1557">
      <formula>ISERROR(F94)</formula>
    </cfRule>
  </conditionalFormatting>
  <conditionalFormatting sqref="F95">
    <cfRule type="containsErrors" dxfId="1528" priority="1556">
      <formula>ISERROR(F95)</formula>
    </cfRule>
  </conditionalFormatting>
  <conditionalFormatting sqref="F96:F97">
    <cfRule type="containsErrors" dxfId="1527" priority="1555">
      <formula>ISERROR(F96)</formula>
    </cfRule>
  </conditionalFormatting>
  <conditionalFormatting sqref="F98">
    <cfRule type="containsErrors" dxfId="1526" priority="1554">
      <formula>ISERROR(F98)</formula>
    </cfRule>
  </conditionalFormatting>
  <conditionalFormatting sqref="F99">
    <cfRule type="containsErrors" dxfId="1525" priority="1553">
      <formula>ISERROR(F99)</formula>
    </cfRule>
  </conditionalFormatting>
  <conditionalFormatting sqref="F100:F101">
    <cfRule type="containsErrors" dxfId="1524" priority="1552">
      <formula>ISERROR(F100)</formula>
    </cfRule>
  </conditionalFormatting>
  <conditionalFormatting sqref="F102">
    <cfRule type="containsErrors" dxfId="1523" priority="1551">
      <formula>ISERROR(F102)</formula>
    </cfRule>
  </conditionalFormatting>
  <conditionalFormatting sqref="F103">
    <cfRule type="containsErrors" dxfId="1522" priority="1550">
      <formula>ISERROR(F103)</formula>
    </cfRule>
  </conditionalFormatting>
  <conditionalFormatting sqref="F2460">
    <cfRule type="containsErrors" dxfId="1521" priority="67">
      <formula>ISERROR(F2460)</formula>
    </cfRule>
  </conditionalFormatting>
  <conditionalFormatting sqref="F106">
    <cfRule type="containsErrors" dxfId="1520" priority="1548">
      <formula>ISERROR(F106)</formula>
    </cfRule>
  </conditionalFormatting>
  <conditionalFormatting sqref="F107">
    <cfRule type="containsErrors" dxfId="1519" priority="1547">
      <formula>ISERROR(F107)</formula>
    </cfRule>
  </conditionalFormatting>
  <conditionalFormatting sqref="F108:F109">
    <cfRule type="containsErrors" dxfId="1518" priority="1546">
      <formula>ISERROR(F108)</formula>
    </cfRule>
  </conditionalFormatting>
  <conditionalFormatting sqref="F2465:F2466">
    <cfRule type="containsErrors" dxfId="1517" priority="63">
      <formula>ISERROR(F2465)</formula>
    </cfRule>
  </conditionalFormatting>
  <conditionalFormatting sqref="F111">
    <cfRule type="containsErrors" dxfId="1516" priority="1544">
      <formula>ISERROR(F111)</formula>
    </cfRule>
  </conditionalFormatting>
  <conditionalFormatting sqref="F2468">
    <cfRule type="containsErrors" dxfId="1515" priority="61">
      <formula>ISERROR(F2468)</formula>
    </cfRule>
  </conditionalFormatting>
  <conditionalFormatting sqref="F114">
    <cfRule type="containsErrors" dxfId="1514" priority="1542">
      <formula>ISERROR(F114)</formula>
    </cfRule>
  </conditionalFormatting>
  <conditionalFormatting sqref="F115">
    <cfRule type="containsErrors" dxfId="1513" priority="1541">
      <formula>ISERROR(F115)</formula>
    </cfRule>
  </conditionalFormatting>
  <conditionalFormatting sqref="F116:F117">
    <cfRule type="containsErrors" dxfId="1512" priority="1540">
      <formula>ISERROR(F116)</formula>
    </cfRule>
  </conditionalFormatting>
  <conditionalFormatting sqref="F118">
    <cfRule type="containsErrors" dxfId="1511" priority="1539">
      <formula>ISERROR(F118)</formula>
    </cfRule>
  </conditionalFormatting>
  <conditionalFormatting sqref="F119">
    <cfRule type="containsErrors" dxfId="1510" priority="1538">
      <formula>ISERROR(F119)</formula>
    </cfRule>
  </conditionalFormatting>
  <conditionalFormatting sqref="F122">
    <cfRule type="containsErrors" dxfId="1509" priority="1537">
      <formula>ISERROR(F122)</formula>
    </cfRule>
  </conditionalFormatting>
  <conditionalFormatting sqref="F123">
    <cfRule type="containsErrors" dxfId="1508" priority="1536">
      <formula>ISERROR(F123)</formula>
    </cfRule>
  </conditionalFormatting>
  <conditionalFormatting sqref="F124">
    <cfRule type="containsErrors" dxfId="1507" priority="1535">
      <formula>ISERROR(F124)</formula>
    </cfRule>
  </conditionalFormatting>
  <conditionalFormatting sqref="F125">
    <cfRule type="containsErrors" dxfId="1506" priority="1534">
      <formula>ISERROR(F125)</formula>
    </cfRule>
  </conditionalFormatting>
  <conditionalFormatting sqref="F126">
    <cfRule type="containsErrors" dxfId="1505" priority="1533">
      <formula>ISERROR(F126)</formula>
    </cfRule>
  </conditionalFormatting>
  <conditionalFormatting sqref="F127">
    <cfRule type="containsErrors" dxfId="1504" priority="1532">
      <formula>ISERROR(F127)</formula>
    </cfRule>
  </conditionalFormatting>
  <conditionalFormatting sqref="F128">
    <cfRule type="containsErrors" dxfId="1503" priority="1528">
      <formula>ISERROR(F128)</formula>
    </cfRule>
  </conditionalFormatting>
  <conditionalFormatting sqref="F121">
    <cfRule type="containsErrors" dxfId="1502" priority="1530">
      <formula>ISERROR(F121)</formula>
    </cfRule>
  </conditionalFormatting>
  <conditionalFormatting sqref="F120">
    <cfRule type="containsErrors" dxfId="1501" priority="1529">
      <formula>ISERROR(F120)</formula>
    </cfRule>
  </conditionalFormatting>
  <conditionalFormatting sqref="F2485">
    <cfRule type="containsErrors" dxfId="1500" priority="46">
      <formula>ISERROR(F2485)</formula>
    </cfRule>
  </conditionalFormatting>
  <conditionalFormatting sqref="F135:F140">
    <cfRule type="containsErrors" dxfId="1499" priority="1526">
      <formula>ISERROR(F135)</formula>
    </cfRule>
  </conditionalFormatting>
  <conditionalFormatting sqref="F141:F146">
    <cfRule type="containsErrors" dxfId="1498" priority="1525">
      <formula>ISERROR(F141)</formula>
    </cfRule>
  </conditionalFormatting>
  <conditionalFormatting sqref="F153:F156">
    <cfRule type="containsErrors" dxfId="1497" priority="1524">
      <formula>ISERROR(F153)</formula>
    </cfRule>
  </conditionalFormatting>
  <conditionalFormatting sqref="F157:F158">
    <cfRule type="containsErrors" dxfId="1496" priority="1523">
      <formula>ISERROR(F157)</formula>
    </cfRule>
  </conditionalFormatting>
  <conditionalFormatting sqref="F159:F160">
    <cfRule type="containsErrors" dxfId="1495" priority="1522">
      <formula>ISERROR(F159)</formula>
    </cfRule>
  </conditionalFormatting>
  <conditionalFormatting sqref="F161:F162">
    <cfRule type="containsErrors" dxfId="1494" priority="1521">
      <formula>ISERROR(F161)</formula>
    </cfRule>
  </conditionalFormatting>
  <conditionalFormatting sqref="F236:F237">
    <cfRule type="containsErrors" dxfId="1493" priority="1464">
      <formula>ISERROR(F236)</formula>
    </cfRule>
  </conditionalFormatting>
  <conditionalFormatting sqref="F228:F229">
    <cfRule type="containsErrors" dxfId="1492" priority="1470">
      <formula>ISERROR(F228)</formula>
    </cfRule>
  </conditionalFormatting>
  <conditionalFormatting sqref="F234">
    <cfRule type="containsErrors" dxfId="1491" priority="1466">
      <formula>ISERROR(F234)</formula>
    </cfRule>
  </conditionalFormatting>
  <conditionalFormatting sqref="F199">
    <cfRule type="containsErrors" dxfId="1490" priority="1492">
      <formula>ISERROR(F199)</formula>
    </cfRule>
  </conditionalFormatting>
  <conditionalFormatting sqref="F196:F197">
    <cfRule type="containsErrors" dxfId="1489" priority="1494">
      <formula>ISERROR(F196)</formula>
    </cfRule>
  </conditionalFormatting>
  <conditionalFormatting sqref="F194">
    <cfRule type="containsErrors" dxfId="1488" priority="1496">
      <formula>ISERROR(F194)</formula>
    </cfRule>
  </conditionalFormatting>
  <conditionalFormatting sqref="F191">
    <cfRule type="containsErrors" dxfId="1487" priority="1498">
      <formula>ISERROR(F191)</formula>
    </cfRule>
  </conditionalFormatting>
  <conditionalFormatting sqref="F188:F189">
    <cfRule type="containsErrors" dxfId="1486" priority="1500">
      <formula>ISERROR(F188)</formula>
    </cfRule>
  </conditionalFormatting>
  <conditionalFormatting sqref="F186">
    <cfRule type="containsErrors" dxfId="1485" priority="1502">
      <formula>ISERROR(F186)</formula>
    </cfRule>
  </conditionalFormatting>
  <conditionalFormatting sqref="F183">
    <cfRule type="containsErrors" dxfId="1484" priority="1504">
      <formula>ISERROR(F183)</formula>
    </cfRule>
  </conditionalFormatting>
  <conditionalFormatting sqref="F180:F181">
    <cfRule type="containsErrors" dxfId="1483" priority="1506">
      <formula>ISERROR(F180)</formula>
    </cfRule>
  </conditionalFormatting>
  <conditionalFormatting sqref="F178">
    <cfRule type="containsErrors" dxfId="1482" priority="1508">
      <formula>ISERROR(F178)</formula>
    </cfRule>
  </conditionalFormatting>
  <conditionalFormatting sqref="F147:F152">
    <cfRule type="containsErrors" dxfId="1481" priority="1520">
      <formula>ISERROR(F147)</formula>
    </cfRule>
  </conditionalFormatting>
  <conditionalFormatting sqref="F164">
    <cfRule type="containsErrors" dxfId="1480" priority="1518">
      <formula>ISERROR(F164)</formula>
    </cfRule>
  </conditionalFormatting>
  <conditionalFormatting sqref="F253">
    <cfRule type="containsErrors" dxfId="1479" priority="1449">
      <formula>ISERROR(F253)</formula>
    </cfRule>
  </conditionalFormatting>
  <conditionalFormatting sqref="F165:F166">
    <cfRule type="containsErrors" dxfId="1478" priority="1517">
      <formula>ISERROR(F165)</formula>
    </cfRule>
  </conditionalFormatting>
  <conditionalFormatting sqref="F167">
    <cfRule type="containsErrors" dxfId="1477" priority="1516">
      <formula>ISERROR(F167)</formula>
    </cfRule>
  </conditionalFormatting>
  <conditionalFormatting sqref="F168:F169">
    <cfRule type="containsErrors" dxfId="1476" priority="1515">
      <formula>ISERROR(F168)</formula>
    </cfRule>
  </conditionalFormatting>
  <conditionalFormatting sqref="F170">
    <cfRule type="containsErrors" dxfId="1475" priority="1514">
      <formula>ISERROR(F170)</formula>
    </cfRule>
  </conditionalFormatting>
  <conditionalFormatting sqref="F171">
    <cfRule type="containsErrors" dxfId="1474" priority="1513">
      <formula>ISERROR(F171)</formula>
    </cfRule>
  </conditionalFormatting>
  <conditionalFormatting sqref="F172:F173">
    <cfRule type="containsErrors" dxfId="1473" priority="1512">
      <formula>ISERROR(F172)</formula>
    </cfRule>
  </conditionalFormatting>
  <conditionalFormatting sqref="F174">
    <cfRule type="containsErrors" dxfId="1472" priority="1511">
      <formula>ISERROR(F174)</formula>
    </cfRule>
  </conditionalFormatting>
  <conditionalFormatting sqref="F175">
    <cfRule type="containsErrors" dxfId="1471" priority="1510">
      <formula>ISERROR(F175)</formula>
    </cfRule>
  </conditionalFormatting>
  <conditionalFormatting sqref="F176:F177">
    <cfRule type="containsErrors" dxfId="1470" priority="1509">
      <formula>ISERROR(F176)</formula>
    </cfRule>
  </conditionalFormatting>
  <conditionalFormatting sqref="F179">
    <cfRule type="containsErrors" dxfId="1469" priority="1507">
      <formula>ISERROR(F179)</formula>
    </cfRule>
  </conditionalFormatting>
  <conditionalFormatting sqref="F182">
    <cfRule type="containsErrors" dxfId="1468" priority="1505">
      <formula>ISERROR(F182)</formula>
    </cfRule>
  </conditionalFormatting>
  <conditionalFormatting sqref="F184:F185">
    <cfRule type="containsErrors" dxfId="1467" priority="1503">
      <formula>ISERROR(F184)</formula>
    </cfRule>
  </conditionalFormatting>
  <conditionalFormatting sqref="F187">
    <cfRule type="containsErrors" dxfId="1466" priority="1501">
      <formula>ISERROR(F187)</formula>
    </cfRule>
  </conditionalFormatting>
  <conditionalFormatting sqref="F190">
    <cfRule type="containsErrors" dxfId="1465" priority="1499">
      <formula>ISERROR(F190)</formula>
    </cfRule>
  </conditionalFormatting>
  <conditionalFormatting sqref="F192:F193">
    <cfRule type="containsErrors" dxfId="1464" priority="1497">
      <formula>ISERROR(F192)</formula>
    </cfRule>
  </conditionalFormatting>
  <conditionalFormatting sqref="F195">
    <cfRule type="containsErrors" dxfId="1463" priority="1495">
      <formula>ISERROR(F195)</formula>
    </cfRule>
  </conditionalFormatting>
  <conditionalFormatting sqref="F198">
    <cfRule type="containsErrors" dxfId="1462" priority="1493">
      <formula>ISERROR(F198)</formula>
    </cfRule>
  </conditionalFormatting>
  <conditionalFormatting sqref="F204:F205">
    <cfRule type="containsErrors" dxfId="1461" priority="1491">
      <formula>ISERROR(F204)</formula>
    </cfRule>
  </conditionalFormatting>
  <conditionalFormatting sqref="F206">
    <cfRule type="containsErrors" dxfId="1460" priority="1490">
      <formula>ISERROR(F206)</formula>
    </cfRule>
  </conditionalFormatting>
  <conditionalFormatting sqref="F207">
    <cfRule type="containsErrors" dxfId="1459" priority="1489">
      <formula>ISERROR(F207)</formula>
    </cfRule>
  </conditionalFormatting>
  <conditionalFormatting sqref="F200:F201">
    <cfRule type="containsErrors" dxfId="1458" priority="1488">
      <formula>ISERROR(F200)</formula>
    </cfRule>
  </conditionalFormatting>
  <conditionalFormatting sqref="F202">
    <cfRule type="containsErrors" dxfId="1457" priority="1487">
      <formula>ISERROR(F202)</formula>
    </cfRule>
  </conditionalFormatting>
  <conditionalFormatting sqref="F203">
    <cfRule type="containsErrors" dxfId="1456" priority="1486">
      <formula>ISERROR(F203)</formula>
    </cfRule>
  </conditionalFormatting>
  <conditionalFormatting sqref="F208:F209">
    <cfRule type="containsErrors" dxfId="1455" priority="1485">
      <formula>ISERROR(F208)</formula>
    </cfRule>
  </conditionalFormatting>
  <conditionalFormatting sqref="F210">
    <cfRule type="containsErrors" dxfId="1454" priority="1484">
      <formula>ISERROR(F210)</formula>
    </cfRule>
  </conditionalFormatting>
  <conditionalFormatting sqref="F211">
    <cfRule type="containsErrors" dxfId="1453" priority="1483">
      <formula>ISERROR(F211)</formula>
    </cfRule>
  </conditionalFormatting>
  <conditionalFormatting sqref="F212:F213">
    <cfRule type="containsErrors" dxfId="1452" priority="1482">
      <formula>ISERROR(F212)</formula>
    </cfRule>
  </conditionalFormatting>
  <conditionalFormatting sqref="F214">
    <cfRule type="containsErrors" dxfId="1451" priority="1481">
      <formula>ISERROR(F214)</formula>
    </cfRule>
  </conditionalFormatting>
  <conditionalFormatting sqref="F215">
    <cfRule type="containsErrors" dxfId="1450" priority="1480">
      <formula>ISERROR(F215)</formula>
    </cfRule>
  </conditionalFormatting>
  <conditionalFormatting sqref="F216:F217">
    <cfRule type="containsErrors" dxfId="1449" priority="1479">
      <formula>ISERROR(F216)</formula>
    </cfRule>
  </conditionalFormatting>
  <conditionalFormatting sqref="F218">
    <cfRule type="containsErrors" dxfId="1448" priority="1478">
      <formula>ISERROR(F218)</formula>
    </cfRule>
  </conditionalFormatting>
  <conditionalFormatting sqref="F219">
    <cfRule type="containsErrors" dxfId="1447" priority="1477">
      <formula>ISERROR(F219)</formula>
    </cfRule>
  </conditionalFormatting>
  <conditionalFormatting sqref="F220:F221">
    <cfRule type="containsErrors" dxfId="1446" priority="1476">
      <formula>ISERROR(F220)</formula>
    </cfRule>
  </conditionalFormatting>
  <conditionalFormatting sqref="F222">
    <cfRule type="containsErrors" dxfId="1445" priority="1475">
      <formula>ISERROR(F222)</formula>
    </cfRule>
  </conditionalFormatting>
  <conditionalFormatting sqref="F223">
    <cfRule type="containsErrors" dxfId="1444" priority="1474">
      <formula>ISERROR(F223)</formula>
    </cfRule>
  </conditionalFormatting>
  <conditionalFormatting sqref="F224:F225">
    <cfRule type="containsErrors" dxfId="1443" priority="1473">
      <formula>ISERROR(F224)</formula>
    </cfRule>
  </conditionalFormatting>
  <conditionalFormatting sqref="F226">
    <cfRule type="containsErrors" dxfId="1442" priority="1472">
      <formula>ISERROR(F226)</formula>
    </cfRule>
  </conditionalFormatting>
  <conditionalFormatting sqref="F227">
    <cfRule type="containsErrors" dxfId="1441" priority="1471">
      <formula>ISERROR(F227)</formula>
    </cfRule>
  </conditionalFormatting>
  <conditionalFormatting sqref="F230">
    <cfRule type="containsErrors" dxfId="1440" priority="1469">
      <formula>ISERROR(F230)</formula>
    </cfRule>
  </conditionalFormatting>
  <conditionalFormatting sqref="F231">
    <cfRule type="containsErrors" dxfId="1439" priority="1468">
      <formula>ISERROR(F231)</formula>
    </cfRule>
  </conditionalFormatting>
  <conditionalFormatting sqref="F232:F233">
    <cfRule type="containsErrors" dxfId="1438" priority="1467">
      <formula>ISERROR(F232)</formula>
    </cfRule>
  </conditionalFormatting>
  <conditionalFormatting sqref="F235">
    <cfRule type="containsErrors" dxfId="1437" priority="1465">
      <formula>ISERROR(F235)</formula>
    </cfRule>
  </conditionalFormatting>
  <conditionalFormatting sqref="F238">
    <cfRule type="containsErrors" dxfId="1436" priority="1463">
      <formula>ISERROR(F238)</formula>
    </cfRule>
  </conditionalFormatting>
  <conditionalFormatting sqref="F239">
    <cfRule type="containsErrors" dxfId="1435" priority="1462">
      <formula>ISERROR(F239)</formula>
    </cfRule>
  </conditionalFormatting>
  <conditionalFormatting sqref="F240:F241">
    <cfRule type="containsErrors" dxfId="1434" priority="1461">
      <formula>ISERROR(F240)</formula>
    </cfRule>
  </conditionalFormatting>
  <conditionalFormatting sqref="F242">
    <cfRule type="containsErrors" dxfId="1433" priority="1460">
      <formula>ISERROR(F242)</formula>
    </cfRule>
  </conditionalFormatting>
  <conditionalFormatting sqref="F243">
    <cfRule type="containsErrors" dxfId="1432" priority="1459">
      <formula>ISERROR(F243)</formula>
    </cfRule>
  </conditionalFormatting>
  <conditionalFormatting sqref="F246">
    <cfRule type="containsErrors" dxfId="1431" priority="1458">
      <formula>ISERROR(F246)</formula>
    </cfRule>
  </conditionalFormatting>
  <conditionalFormatting sqref="F247">
    <cfRule type="containsErrors" dxfId="1430" priority="1457">
      <formula>ISERROR(F247)</formula>
    </cfRule>
  </conditionalFormatting>
  <conditionalFormatting sqref="F248">
    <cfRule type="containsErrors" dxfId="1429" priority="1456">
      <formula>ISERROR(F248)</formula>
    </cfRule>
  </conditionalFormatting>
  <conditionalFormatting sqref="F249">
    <cfRule type="containsErrors" dxfId="1428" priority="1455">
      <formula>ISERROR(F249)</formula>
    </cfRule>
  </conditionalFormatting>
  <conditionalFormatting sqref="F250">
    <cfRule type="containsErrors" dxfId="1427" priority="1454">
      <formula>ISERROR(F250)</formula>
    </cfRule>
  </conditionalFormatting>
  <conditionalFormatting sqref="F251">
    <cfRule type="containsErrors" dxfId="1426" priority="1453">
      <formula>ISERROR(F251)</formula>
    </cfRule>
  </conditionalFormatting>
  <conditionalFormatting sqref="F252">
    <cfRule type="containsErrors" dxfId="1425" priority="1450">
      <formula>ISERROR(F252)</formula>
    </cfRule>
  </conditionalFormatting>
  <conditionalFormatting sqref="F245">
    <cfRule type="containsErrors" dxfId="1424" priority="1452">
      <formula>ISERROR(F245)</formula>
    </cfRule>
  </conditionalFormatting>
  <conditionalFormatting sqref="F244">
    <cfRule type="containsErrors" dxfId="1423" priority="1451">
      <formula>ISERROR(F244)</formula>
    </cfRule>
  </conditionalFormatting>
  <conditionalFormatting sqref="F259:F264">
    <cfRule type="containsErrors" dxfId="1422" priority="1448">
      <formula>ISERROR(F259)</formula>
    </cfRule>
  </conditionalFormatting>
  <conditionalFormatting sqref="F265:F270">
    <cfRule type="containsErrors" dxfId="1421" priority="1447">
      <formula>ISERROR(F265)</formula>
    </cfRule>
  </conditionalFormatting>
  <conditionalFormatting sqref="F277:F280">
    <cfRule type="containsErrors" dxfId="1420" priority="1446">
      <formula>ISERROR(F277)</formula>
    </cfRule>
  </conditionalFormatting>
  <conditionalFormatting sqref="F281:F282">
    <cfRule type="containsErrors" dxfId="1419" priority="1445">
      <formula>ISERROR(F281)</formula>
    </cfRule>
  </conditionalFormatting>
  <conditionalFormatting sqref="F283:F284">
    <cfRule type="containsErrors" dxfId="1418" priority="1444">
      <formula>ISERROR(F283)</formula>
    </cfRule>
  </conditionalFormatting>
  <conditionalFormatting sqref="F285:F286">
    <cfRule type="containsErrors" dxfId="1417" priority="1443">
      <formula>ISERROR(F285)</formula>
    </cfRule>
  </conditionalFormatting>
  <conditionalFormatting sqref="F360:F361">
    <cfRule type="containsErrors" dxfId="1416" priority="1386">
      <formula>ISERROR(F360)</formula>
    </cfRule>
  </conditionalFormatting>
  <conditionalFormatting sqref="F352:F353">
    <cfRule type="containsErrors" dxfId="1415" priority="1392">
      <formula>ISERROR(F352)</formula>
    </cfRule>
  </conditionalFormatting>
  <conditionalFormatting sqref="F358">
    <cfRule type="containsErrors" dxfId="1414" priority="1388">
      <formula>ISERROR(F358)</formula>
    </cfRule>
  </conditionalFormatting>
  <conditionalFormatting sqref="F323">
    <cfRule type="containsErrors" dxfId="1413" priority="1414">
      <formula>ISERROR(F323)</formula>
    </cfRule>
  </conditionalFormatting>
  <conditionalFormatting sqref="F320:F321">
    <cfRule type="containsErrors" dxfId="1412" priority="1416">
      <formula>ISERROR(F320)</formula>
    </cfRule>
  </conditionalFormatting>
  <conditionalFormatting sqref="F318">
    <cfRule type="containsErrors" dxfId="1411" priority="1418">
      <formula>ISERROR(F318)</formula>
    </cfRule>
  </conditionalFormatting>
  <conditionalFormatting sqref="F315">
    <cfRule type="containsErrors" dxfId="1410" priority="1420">
      <formula>ISERROR(F315)</formula>
    </cfRule>
  </conditionalFormatting>
  <conditionalFormatting sqref="F312:F313">
    <cfRule type="containsErrors" dxfId="1409" priority="1422">
      <formula>ISERROR(F312)</formula>
    </cfRule>
  </conditionalFormatting>
  <conditionalFormatting sqref="F310">
    <cfRule type="containsErrors" dxfId="1408" priority="1424">
      <formula>ISERROR(F310)</formula>
    </cfRule>
  </conditionalFormatting>
  <conditionalFormatting sqref="F307">
    <cfRule type="containsErrors" dxfId="1407" priority="1426">
      <formula>ISERROR(F307)</formula>
    </cfRule>
  </conditionalFormatting>
  <conditionalFormatting sqref="F304:F305">
    <cfRule type="containsErrors" dxfId="1406" priority="1428">
      <formula>ISERROR(F304)</formula>
    </cfRule>
  </conditionalFormatting>
  <conditionalFormatting sqref="F302">
    <cfRule type="containsErrors" dxfId="1405" priority="1430">
      <formula>ISERROR(F302)</formula>
    </cfRule>
  </conditionalFormatting>
  <conditionalFormatting sqref="F271:F276">
    <cfRule type="containsErrors" dxfId="1404" priority="1442">
      <formula>ISERROR(F271)</formula>
    </cfRule>
  </conditionalFormatting>
  <conditionalFormatting sqref="F288">
    <cfRule type="containsErrors" dxfId="1403" priority="1440">
      <formula>ISERROR(F288)</formula>
    </cfRule>
  </conditionalFormatting>
  <conditionalFormatting sqref="F377">
    <cfRule type="containsErrors" dxfId="1402" priority="1371">
      <formula>ISERROR(F377)</formula>
    </cfRule>
  </conditionalFormatting>
  <conditionalFormatting sqref="F289:F290">
    <cfRule type="containsErrors" dxfId="1401" priority="1439">
      <formula>ISERROR(F289)</formula>
    </cfRule>
  </conditionalFormatting>
  <conditionalFormatting sqref="F291">
    <cfRule type="containsErrors" dxfId="1400" priority="1438">
      <formula>ISERROR(F291)</formula>
    </cfRule>
  </conditionalFormatting>
  <conditionalFormatting sqref="F292:F293">
    <cfRule type="containsErrors" dxfId="1399" priority="1437">
      <formula>ISERROR(F292)</formula>
    </cfRule>
  </conditionalFormatting>
  <conditionalFormatting sqref="F294">
    <cfRule type="containsErrors" dxfId="1398" priority="1436">
      <formula>ISERROR(F294)</formula>
    </cfRule>
  </conditionalFormatting>
  <conditionalFormatting sqref="F295">
    <cfRule type="containsErrors" dxfId="1397" priority="1435">
      <formula>ISERROR(F295)</formula>
    </cfRule>
  </conditionalFormatting>
  <conditionalFormatting sqref="F296:F297">
    <cfRule type="containsErrors" dxfId="1396" priority="1434">
      <formula>ISERROR(F296)</formula>
    </cfRule>
  </conditionalFormatting>
  <conditionalFormatting sqref="F298">
    <cfRule type="containsErrors" dxfId="1395" priority="1433">
      <formula>ISERROR(F298)</formula>
    </cfRule>
  </conditionalFormatting>
  <conditionalFormatting sqref="F299">
    <cfRule type="containsErrors" dxfId="1394" priority="1432">
      <formula>ISERROR(F299)</formula>
    </cfRule>
  </conditionalFormatting>
  <conditionalFormatting sqref="F300:F301">
    <cfRule type="containsErrors" dxfId="1393" priority="1431">
      <formula>ISERROR(F300)</formula>
    </cfRule>
  </conditionalFormatting>
  <conditionalFormatting sqref="F303">
    <cfRule type="containsErrors" dxfId="1392" priority="1429">
      <formula>ISERROR(F303)</formula>
    </cfRule>
  </conditionalFormatting>
  <conditionalFormatting sqref="F306">
    <cfRule type="containsErrors" dxfId="1391" priority="1427">
      <formula>ISERROR(F306)</formula>
    </cfRule>
  </conditionalFormatting>
  <conditionalFormatting sqref="F308:F309">
    <cfRule type="containsErrors" dxfId="1390" priority="1425">
      <formula>ISERROR(F308)</formula>
    </cfRule>
  </conditionalFormatting>
  <conditionalFormatting sqref="F311">
    <cfRule type="containsErrors" dxfId="1389" priority="1423">
      <formula>ISERROR(F311)</formula>
    </cfRule>
  </conditionalFormatting>
  <conditionalFormatting sqref="F314">
    <cfRule type="containsErrors" dxfId="1388" priority="1421">
      <formula>ISERROR(F314)</formula>
    </cfRule>
  </conditionalFormatting>
  <conditionalFormatting sqref="F316:F317">
    <cfRule type="containsErrors" dxfId="1387" priority="1419">
      <formula>ISERROR(F316)</formula>
    </cfRule>
  </conditionalFormatting>
  <conditionalFormatting sqref="F319">
    <cfRule type="containsErrors" dxfId="1386" priority="1417">
      <formula>ISERROR(F319)</formula>
    </cfRule>
  </conditionalFormatting>
  <conditionalFormatting sqref="F322">
    <cfRule type="containsErrors" dxfId="1385" priority="1415">
      <formula>ISERROR(F322)</formula>
    </cfRule>
  </conditionalFormatting>
  <conditionalFormatting sqref="F328:F329">
    <cfRule type="containsErrors" dxfId="1384" priority="1413">
      <formula>ISERROR(F328)</formula>
    </cfRule>
  </conditionalFormatting>
  <conditionalFormatting sqref="F330">
    <cfRule type="containsErrors" dxfId="1383" priority="1412">
      <formula>ISERROR(F330)</formula>
    </cfRule>
  </conditionalFormatting>
  <conditionalFormatting sqref="F331">
    <cfRule type="containsErrors" dxfId="1382" priority="1411">
      <formula>ISERROR(F331)</formula>
    </cfRule>
  </conditionalFormatting>
  <conditionalFormatting sqref="F324:F325">
    <cfRule type="containsErrors" dxfId="1381" priority="1410">
      <formula>ISERROR(F324)</formula>
    </cfRule>
  </conditionalFormatting>
  <conditionalFormatting sqref="F326">
    <cfRule type="containsErrors" dxfId="1380" priority="1409">
      <formula>ISERROR(F326)</formula>
    </cfRule>
  </conditionalFormatting>
  <conditionalFormatting sqref="F327">
    <cfRule type="containsErrors" dxfId="1379" priority="1408">
      <formula>ISERROR(F327)</formula>
    </cfRule>
  </conditionalFormatting>
  <conditionalFormatting sqref="F332:F333">
    <cfRule type="containsErrors" dxfId="1378" priority="1407">
      <formula>ISERROR(F332)</formula>
    </cfRule>
  </conditionalFormatting>
  <conditionalFormatting sqref="F334">
    <cfRule type="containsErrors" dxfId="1377" priority="1406">
      <formula>ISERROR(F334)</formula>
    </cfRule>
  </conditionalFormatting>
  <conditionalFormatting sqref="F335">
    <cfRule type="containsErrors" dxfId="1376" priority="1405">
      <formula>ISERROR(F335)</formula>
    </cfRule>
  </conditionalFormatting>
  <conditionalFormatting sqref="F336:F337">
    <cfRule type="containsErrors" dxfId="1375" priority="1404">
      <formula>ISERROR(F336)</formula>
    </cfRule>
  </conditionalFormatting>
  <conditionalFormatting sqref="F338">
    <cfRule type="containsErrors" dxfId="1374" priority="1403">
      <formula>ISERROR(F338)</formula>
    </cfRule>
  </conditionalFormatting>
  <conditionalFormatting sqref="F339">
    <cfRule type="containsErrors" dxfId="1373" priority="1402">
      <formula>ISERROR(F339)</formula>
    </cfRule>
  </conditionalFormatting>
  <conditionalFormatting sqref="F340:F341">
    <cfRule type="containsErrors" dxfId="1372" priority="1401">
      <formula>ISERROR(F340)</formula>
    </cfRule>
  </conditionalFormatting>
  <conditionalFormatting sqref="F342">
    <cfRule type="containsErrors" dxfId="1371" priority="1400">
      <formula>ISERROR(F342)</formula>
    </cfRule>
  </conditionalFormatting>
  <conditionalFormatting sqref="F343">
    <cfRule type="containsErrors" dxfId="1370" priority="1399">
      <formula>ISERROR(F343)</formula>
    </cfRule>
  </conditionalFormatting>
  <conditionalFormatting sqref="F344:F345">
    <cfRule type="containsErrors" dxfId="1369" priority="1398">
      <formula>ISERROR(F344)</formula>
    </cfRule>
  </conditionalFormatting>
  <conditionalFormatting sqref="F346">
    <cfRule type="containsErrors" dxfId="1368" priority="1397">
      <formula>ISERROR(F346)</formula>
    </cfRule>
  </conditionalFormatting>
  <conditionalFormatting sqref="F347">
    <cfRule type="containsErrors" dxfId="1367" priority="1396">
      <formula>ISERROR(F347)</formula>
    </cfRule>
  </conditionalFormatting>
  <conditionalFormatting sqref="F348:F349">
    <cfRule type="containsErrors" dxfId="1366" priority="1395">
      <formula>ISERROR(F348)</formula>
    </cfRule>
  </conditionalFormatting>
  <conditionalFormatting sqref="F350">
    <cfRule type="containsErrors" dxfId="1365" priority="1394">
      <formula>ISERROR(F350)</formula>
    </cfRule>
  </conditionalFormatting>
  <conditionalFormatting sqref="F351">
    <cfRule type="containsErrors" dxfId="1364" priority="1393">
      <formula>ISERROR(F351)</formula>
    </cfRule>
  </conditionalFormatting>
  <conditionalFormatting sqref="F354">
    <cfRule type="containsErrors" dxfId="1363" priority="1391">
      <formula>ISERROR(F354)</formula>
    </cfRule>
  </conditionalFormatting>
  <conditionalFormatting sqref="F355">
    <cfRule type="containsErrors" dxfId="1362" priority="1390">
      <formula>ISERROR(F355)</formula>
    </cfRule>
  </conditionalFormatting>
  <conditionalFormatting sqref="F356:F357">
    <cfRule type="containsErrors" dxfId="1361" priority="1389">
      <formula>ISERROR(F356)</formula>
    </cfRule>
  </conditionalFormatting>
  <conditionalFormatting sqref="F359">
    <cfRule type="containsErrors" dxfId="1360" priority="1387">
      <formula>ISERROR(F359)</formula>
    </cfRule>
  </conditionalFormatting>
  <conditionalFormatting sqref="F362">
    <cfRule type="containsErrors" dxfId="1359" priority="1385">
      <formula>ISERROR(F362)</formula>
    </cfRule>
  </conditionalFormatting>
  <conditionalFormatting sqref="F363">
    <cfRule type="containsErrors" dxfId="1358" priority="1384">
      <formula>ISERROR(F363)</formula>
    </cfRule>
  </conditionalFormatting>
  <conditionalFormatting sqref="F364:F365">
    <cfRule type="containsErrors" dxfId="1357" priority="1383">
      <formula>ISERROR(F364)</formula>
    </cfRule>
  </conditionalFormatting>
  <conditionalFormatting sqref="F366">
    <cfRule type="containsErrors" dxfId="1356" priority="1382">
      <formula>ISERROR(F366)</formula>
    </cfRule>
  </conditionalFormatting>
  <conditionalFormatting sqref="F367">
    <cfRule type="containsErrors" dxfId="1355" priority="1381">
      <formula>ISERROR(F367)</formula>
    </cfRule>
  </conditionalFormatting>
  <conditionalFormatting sqref="F370">
    <cfRule type="containsErrors" dxfId="1354" priority="1380">
      <formula>ISERROR(F370)</formula>
    </cfRule>
  </conditionalFormatting>
  <conditionalFormatting sqref="F371">
    <cfRule type="containsErrors" dxfId="1353" priority="1379">
      <formula>ISERROR(F371)</formula>
    </cfRule>
  </conditionalFormatting>
  <conditionalFormatting sqref="F372">
    <cfRule type="containsErrors" dxfId="1352" priority="1378">
      <formula>ISERROR(F372)</formula>
    </cfRule>
  </conditionalFormatting>
  <conditionalFormatting sqref="F373">
    <cfRule type="containsErrors" dxfId="1351" priority="1377">
      <formula>ISERROR(F373)</formula>
    </cfRule>
  </conditionalFormatting>
  <conditionalFormatting sqref="F374">
    <cfRule type="containsErrors" dxfId="1350" priority="1376">
      <formula>ISERROR(F374)</formula>
    </cfRule>
  </conditionalFormatting>
  <conditionalFormatting sqref="F375">
    <cfRule type="containsErrors" dxfId="1349" priority="1375">
      <formula>ISERROR(F375)</formula>
    </cfRule>
  </conditionalFormatting>
  <conditionalFormatting sqref="F376">
    <cfRule type="containsErrors" dxfId="1348" priority="1372">
      <formula>ISERROR(F376)</formula>
    </cfRule>
  </conditionalFormatting>
  <conditionalFormatting sqref="F369">
    <cfRule type="containsErrors" dxfId="1347" priority="1374">
      <formula>ISERROR(F369)</formula>
    </cfRule>
  </conditionalFormatting>
  <conditionalFormatting sqref="F368">
    <cfRule type="containsErrors" dxfId="1346" priority="1373">
      <formula>ISERROR(F368)</formula>
    </cfRule>
  </conditionalFormatting>
  <conditionalFormatting sqref="F384:F389">
    <cfRule type="containsErrors" dxfId="1345" priority="1370">
      <formula>ISERROR(F384)</formula>
    </cfRule>
  </conditionalFormatting>
  <conditionalFormatting sqref="F390:F395">
    <cfRule type="containsErrors" dxfId="1344" priority="1369">
      <formula>ISERROR(F390)</formula>
    </cfRule>
  </conditionalFormatting>
  <conditionalFormatting sqref="F402:F405">
    <cfRule type="containsErrors" dxfId="1343" priority="1368">
      <formula>ISERROR(F402)</formula>
    </cfRule>
  </conditionalFormatting>
  <conditionalFormatting sqref="F406:F407">
    <cfRule type="containsErrors" dxfId="1342" priority="1367">
      <formula>ISERROR(F406)</formula>
    </cfRule>
  </conditionalFormatting>
  <conditionalFormatting sqref="F408:F409">
    <cfRule type="containsErrors" dxfId="1341" priority="1366">
      <formula>ISERROR(F408)</formula>
    </cfRule>
  </conditionalFormatting>
  <conditionalFormatting sqref="F410:F411">
    <cfRule type="containsErrors" dxfId="1340" priority="1365">
      <formula>ISERROR(F410)</formula>
    </cfRule>
  </conditionalFormatting>
  <conditionalFormatting sqref="F485:F486">
    <cfRule type="containsErrors" dxfId="1339" priority="1308">
      <formula>ISERROR(F485)</formula>
    </cfRule>
  </conditionalFormatting>
  <conditionalFormatting sqref="F477:F478">
    <cfRule type="containsErrors" dxfId="1338" priority="1314">
      <formula>ISERROR(F477)</formula>
    </cfRule>
  </conditionalFormatting>
  <conditionalFormatting sqref="F483">
    <cfRule type="containsErrors" dxfId="1337" priority="1310">
      <formula>ISERROR(F483)</formula>
    </cfRule>
  </conditionalFormatting>
  <conditionalFormatting sqref="F448">
    <cfRule type="containsErrors" dxfId="1336" priority="1336">
      <formula>ISERROR(F448)</formula>
    </cfRule>
  </conditionalFormatting>
  <conditionalFormatting sqref="F445:F446">
    <cfRule type="containsErrors" dxfId="1335" priority="1338">
      <formula>ISERROR(F445)</formula>
    </cfRule>
  </conditionalFormatting>
  <conditionalFormatting sqref="F443">
    <cfRule type="containsErrors" dxfId="1334" priority="1340">
      <formula>ISERROR(F443)</formula>
    </cfRule>
  </conditionalFormatting>
  <conditionalFormatting sqref="F440">
    <cfRule type="containsErrors" dxfId="1333" priority="1342">
      <formula>ISERROR(F440)</formula>
    </cfRule>
  </conditionalFormatting>
  <conditionalFormatting sqref="F437:F438">
    <cfRule type="containsErrors" dxfId="1332" priority="1344">
      <formula>ISERROR(F437)</formula>
    </cfRule>
  </conditionalFormatting>
  <conditionalFormatting sqref="F435">
    <cfRule type="containsErrors" dxfId="1331" priority="1346">
      <formula>ISERROR(F435)</formula>
    </cfRule>
  </conditionalFormatting>
  <conditionalFormatting sqref="F432">
    <cfRule type="containsErrors" dxfId="1330" priority="1348">
      <formula>ISERROR(F432)</formula>
    </cfRule>
  </conditionalFormatting>
  <conditionalFormatting sqref="F429:F430">
    <cfRule type="containsErrors" dxfId="1329" priority="1350">
      <formula>ISERROR(F429)</formula>
    </cfRule>
  </conditionalFormatting>
  <conditionalFormatting sqref="F427">
    <cfRule type="containsErrors" dxfId="1328" priority="1352">
      <formula>ISERROR(F427)</formula>
    </cfRule>
  </conditionalFormatting>
  <conditionalFormatting sqref="F396:F401">
    <cfRule type="containsErrors" dxfId="1327" priority="1364">
      <formula>ISERROR(F396)</formula>
    </cfRule>
  </conditionalFormatting>
  <conditionalFormatting sqref="F413">
    <cfRule type="containsErrors" dxfId="1326" priority="1362">
      <formula>ISERROR(F413)</formula>
    </cfRule>
  </conditionalFormatting>
  <conditionalFormatting sqref="F502">
    <cfRule type="containsErrors" dxfId="1325" priority="1293">
      <formula>ISERROR(F502)</formula>
    </cfRule>
  </conditionalFormatting>
  <conditionalFormatting sqref="F414:F415">
    <cfRule type="containsErrors" dxfId="1324" priority="1361">
      <formula>ISERROR(F414)</formula>
    </cfRule>
  </conditionalFormatting>
  <conditionalFormatting sqref="F416">
    <cfRule type="containsErrors" dxfId="1323" priority="1360">
      <formula>ISERROR(F416)</formula>
    </cfRule>
  </conditionalFormatting>
  <conditionalFormatting sqref="F417:F418">
    <cfRule type="containsErrors" dxfId="1322" priority="1359">
      <formula>ISERROR(F417)</formula>
    </cfRule>
  </conditionalFormatting>
  <conditionalFormatting sqref="F419">
    <cfRule type="containsErrors" dxfId="1321" priority="1358">
      <formula>ISERROR(F419)</formula>
    </cfRule>
  </conditionalFormatting>
  <conditionalFormatting sqref="F420">
    <cfRule type="containsErrors" dxfId="1320" priority="1357">
      <formula>ISERROR(F420)</formula>
    </cfRule>
  </conditionalFormatting>
  <conditionalFormatting sqref="F421:F422">
    <cfRule type="containsErrors" dxfId="1319" priority="1356">
      <formula>ISERROR(F421)</formula>
    </cfRule>
  </conditionalFormatting>
  <conditionalFormatting sqref="F423">
    <cfRule type="containsErrors" dxfId="1318" priority="1355">
      <formula>ISERROR(F423)</formula>
    </cfRule>
  </conditionalFormatting>
  <conditionalFormatting sqref="F424">
    <cfRule type="containsErrors" dxfId="1317" priority="1354">
      <formula>ISERROR(F424)</formula>
    </cfRule>
  </conditionalFormatting>
  <conditionalFormatting sqref="F425:F426">
    <cfRule type="containsErrors" dxfId="1316" priority="1353">
      <formula>ISERROR(F425)</formula>
    </cfRule>
  </conditionalFormatting>
  <conditionalFormatting sqref="F428">
    <cfRule type="containsErrors" dxfId="1315" priority="1351">
      <formula>ISERROR(F428)</formula>
    </cfRule>
  </conditionalFormatting>
  <conditionalFormatting sqref="F431">
    <cfRule type="containsErrors" dxfId="1314" priority="1349">
      <formula>ISERROR(F431)</formula>
    </cfRule>
  </conditionalFormatting>
  <conditionalFormatting sqref="F433:F434">
    <cfRule type="containsErrors" dxfId="1313" priority="1347">
      <formula>ISERROR(F433)</formula>
    </cfRule>
  </conditionalFormatting>
  <conditionalFormatting sqref="F436">
    <cfRule type="containsErrors" dxfId="1312" priority="1345">
      <formula>ISERROR(F436)</formula>
    </cfRule>
  </conditionalFormatting>
  <conditionalFormatting sqref="F439">
    <cfRule type="containsErrors" dxfId="1311" priority="1343">
      <formula>ISERROR(F439)</formula>
    </cfRule>
  </conditionalFormatting>
  <conditionalFormatting sqref="F441:F442">
    <cfRule type="containsErrors" dxfId="1310" priority="1341">
      <formula>ISERROR(F441)</formula>
    </cfRule>
  </conditionalFormatting>
  <conditionalFormatting sqref="F444">
    <cfRule type="containsErrors" dxfId="1309" priority="1339">
      <formula>ISERROR(F444)</formula>
    </cfRule>
  </conditionalFormatting>
  <conditionalFormatting sqref="F447">
    <cfRule type="containsErrors" dxfId="1308" priority="1337">
      <formula>ISERROR(F447)</formula>
    </cfRule>
  </conditionalFormatting>
  <conditionalFormatting sqref="F453:F454">
    <cfRule type="containsErrors" dxfId="1307" priority="1335">
      <formula>ISERROR(F453)</formula>
    </cfRule>
  </conditionalFormatting>
  <conditionalFormatting sqref="F455">
    <cfRule type="containsErrors" dxfId="1306" priority="1334">
      <formula>ISERROR(F455)</formula>
    </cfRule>
  </conditionalFormatting>
  <conditionalFormatting sqref="F456">
    <cfRule type="containsErrors" dxfId="1305" priority="1333">
      <formula>ISERROR(F456)</formula>
    </cfRule>
  </conditionalFormatting>
  <conditionalFormatting sqref="F449:F450">
    <cfRule type="containsErrors" dxfId="1304" priority="1332">
      <formula>ISERROR(F449)</formula>
    </cfRule>
  </conditionalFormatting>
  <conditionalFormatting sqref="F451">
    <cfRule type="containsErrors" dxfId="1303" priority="1331">
      <formula>ISERROR(F451)</formula>
    </cfRule>
  </conditionalFormatting>
  <conditionalFormatting sqref="F452">
    <cfRule type="containsErrors" dxfId="1302" priority="1330">
      <formula>ISERROR(F452)</formula>
    </cfRule>
  </conditionalFormatting>
  <conditionalFormatting sqref="F457:F458">
    <cfRule type="containsErrors" dxfId="1301" priority="1329">
      <formula>ISERROR(F457)</formula>
    </cfRule>
  </conditionalFormatting>
  <conditionalFormatting sqref="F459">
    <cfRule type="containsErrors" dxfId="1300" priority="1328">
      <formula>ISERROR(F459)</formula>
    </cfRule>
  </conditionalFormatting>
  <conditionalFormatting sqref="F460">
    <cfRule type="containsErrors" dxfId="1299" priority="1327">
      <formula>ISERROR(F460)</formula>
    </cfRule>
  </conditionalFormatting>
  <conditionalFormatting sqref="F461:F462">
    <cfRule type="containsErrors" dxfId="1298" priority="1326">
      <formula>ISERROR(F461)</formula>
    </cfRule>
  </conditionalFormatting>
  <conditionalFormatting sqref="F463">
    <cfRule type="containsErrors" dxfId="1297" priority="1325">
      <formula>ISERROR(F463)</formula>
    </cfRule>
  </conditionalFormatting>
  <conditionalFormatting sqref="F464">
    <cfRule type="containsErrors" dxfId="1296" priority="1324">
      <formula>ISERROR(F464)</formula>
    </cfRule>
  </conditionalFormatting>
  <conditionalFormatting sqref="F465:F466">
    <cfRule type="containsErrors" dxfId="1295" priority="1323">
      <formula>ISERROR(F465)</formula>
    </cfRule>
  </conditionalFormatting>
  <conditionalFormatting sqref="F467">
    <cfRule type="containsErrors" dxfId="1294" priority="1322">
      <formula>ISERROR(F467)</formula>
    </cfRule>
  </conditionalFormatting>
  <conditionalFormatting sqref="F468">
    <cfRule type="containsErrors" dxfId="1293" priority="1321">
      <formula>ISERROR(F468)</formula>
    </cfRule>
  </conditionalFormatting>
  <conditionalFormatting sqref="F469:F470">
    <cfRule type="containsErrors" dxfId="1292" priority="1320">
      <formula>ISERROR(F469)</formula>
    </cfRule>
  </conditionalFormatting>
  <conditionalFormatting sqref="F471">
    <cfRule type="containsErrors" dxfId="1291" priority="1319">
      <formula>ISERROR(F471)</formula>
    </cfRule>
  </conditionalFormatting>
  <conditionalFormatting sqref="F472">
    <cfRule type="containsErrors" dxfId="1290" priority="1318">
      <formula>ISERROR(F472)</formula>
    </cfRule>
  </conditionalFormatting>
  <conditionalFormatting sqref="F473:F474">
    <cfRule type="containsErrors" dxfId="1289" priority="1317">
      <formula>ISERROR(F473)</formula>
    </cfRule>
  </conditionalFormatting>
  <conditionalFormatting sqref="F475">
    <cfRule type="containsErrors" dxfId="1288" priority="1316">
      <formula>ISERROR(F475)</formula>
    </cfRule>
  </conditionalFormatting>
  <conditionalFormatting sqref="F476">
    <cfRule type="containsErrors" dxfId="1287" priority="1315">
      <formula>ISERROR(F476)</formula>
    </cfRule>
  </conditionalFormatting>
  <conditionalFormatting sqref="F479">
    <cfRule type="containsErrors" dxfId="1286" priority="1313">
      <formula>ISERROR(F479)</formula>
    </cfRule>
  </conditionalFormatting>
  <conditionalFormatting sqref="F480">
    <cfRule type="containsErrors" dxfId="1285" priority="1312">
      <formula>ISERROR(F480)</formula>
    </cfRule>
  </conditionalFormatting>
  <conditionalFormatting sqref="F481:F482">
    <cfRule type="containsErrors" dxfId="1284" priority="1311">
      <formula>ISERROR(F481)</formula>
    </cfRule>
  </conditionalFormatting>
  <conditionalFormatting sqref="F484">
    <cfRule type="containsErrors" dxfId="1283" priority="1309">
      <formula>ISERROR(F484)</formula>
    </cfRule>
  </conditionalFormatting>
  <conditionalFormatting sqref="F487">
    <cfRule type="containsErrors" dxfId="1282" priority="1307">
      <formula>ISERROR(F487)</formula>
    </cfRule>
  </conditionalFormatting>
  <conditionalFormatting sqref="F488">
    <cfRule type="containsErrors" dxfId="1281" priority="1306">
      <formula>ISERROR(F488)</formula>
    </cfRule>
  </conditionalFormatting>
  <conditionalFormatting sqref="F489:F490">
    <cfRule type="containsErrors" dxfId="1280" priority="1305">
      <formula>ISERROR(F489)</formula>
    </cfRule>
  </conditionalFormatting>
  <conditionalFormatting sqref="F491">
    <cfRule type="containsErrors" dxfId="1279" priority="1304">
      <formula>ISERROR(F491)</formula>
    </cfRule>
  </conditionalFormatting>
  <conditionalFormatting sqref="F492">
    <cfRule type="containsErrors" dxfId="1278" priority="1303">
      <formula>ISERROR(F492)</formula>
    </cfRule>
  </conditionalFormatting>
  <conditionalFormatting sqref="F495">
    <cfRule type="containsErrors" dxfId="1277" priority="1302">
      <formula>ISERROR(F495)</formula>
    </cfRule>
  </conditionalFormatting>
  <conditionalFormatting sqref="F496">
    <cfRule type="containsErrors" dxfId="1276" priority="1301">
      <formula>ISERROR(F496)</formula>
    </cfRule>
  </conditionalFormatting>
  <conditionalFormatting sqref="F497">
    <cfRule type="containsErrors" dxfId="1275" priority="1300">
      <formula>ISERROR(F497)</formula>
    </cfRule>
  </conditionalFormatting>
  <conditionalFormatting sqref="F498">
    <cfRule type="containsErrors" dxfId="1274" priority="1299">
      <formula>ISERROR(F498)</formula>
    </cfRule>
  </conditionalFormatting>
  <conditionalFormatting sqref="F499">
    <cfRule type="containsErrors" dxfId="1273" priority="1298">
      <formula>ISERROR(F499)</formula>
    </cfRule>
  </conditionalFormatting>
  <conditionalFormatting sqref="F500">
    <cfRule type="containsErrors" dxfId="1272" priority="1297">
      <formula>ISERROR(F500)</formula>
    </cfRule>
  </conditionalFormatting>
  <conditionalFormatting sqref="F501">
    <cfRule type="containsErrors" dxfId="1271" priority="1294">
      <formula>ISERROR(F501)</formula>
    </cfRule>
  </conditionalFormatting>
  <conditionalFormatting sqref="F494">
    <cfRule type="containsErrors" dxfId="1270" priority="1296">
      <formula>ISERROR(F494)</formula>
    </cfRule>
  </conditionalFormatting>
  <conditionalFormatting sqref="F493">
    <cfRule type="containsErrors" dxfId="1269" priority="1295">
      <formula>ISERROR(F493)</formula>
    </cfRule>
  </conditionalFormatting>
  <conditionalFormatting sqref="F508:F513">
    <cfRule type="containsErrors" dxfId="1268" priority="1292">
      <formula>ISERROR(F508)</formula>
    </cfRule>
  </conditionalFormatting>
  <conditionalFormatting sqref="F514:F519">
    <cfRule type="containsErrors" dxfId="1267" priority="1291">
      <formula>ISERROR(F514)</formula>
    </cfRule>
  </conditionalFormatting>
  <conditionalFormatting sqref="F526:F529">
    <cfRule type="containsErrors" dxfId="1266" priority="1290">
      <formula>ISERROR(F526)</formula>
    </cfRule>
  </conditionalFormatting>
  <conditionalFormatting sqref="F530:F531">
    <cfRule type="containsErrors" dxfId="1265" priority="1289">
      <formula>ISERROR(F530)</formula>
    </cfRule>
  </conditionalFormatting>
  <conditionalFormatting sqref="F532:F533">
    <cfRule type="containsErrors" dxfId="1264" priority="1288">
      <formula>ISERROR(F532)</formula>
    </cfRule>
  </conditionalFormatting>
  <conditionalFormatting sqref="F534:F535">
    <cfRule type="containsErrors" dxfId="1263" priority="1287">
      <formula>ISERROR(F534)</formula>
    </cfRule>
  </conditionalFormatting>
  <conditionalFormatting sqref="F609:F610">
    <cfRule type="containsErrors" dxfId="1262" priority="1230">
      <formula>ISERROR(F609)</formula>
    </cfRule>
  </conditionalFormatting>
  <conditionalFormatting sqref="F601:F602">
    <cfRule type="containsErrors" dxfId="1261" priority="1236">
      <formula>ISERROR(F601)</formula>
    </cfRule>
  </conditionalFormatting>
  <conditionalFormatting sqref="F607">
    <cfRule type="containsErrors" dxfId="1260" priority="1232">
      <formula>ISERROR(F607)</formula>
    </cfRule>
  </conditionalFormatting>
  <conditionalFormatting sqref="F572">
    <cfRule type="containsErrors" dxfId="1259" priority="1258">
      <formula>ISERROR(F572)</formula>
    </cfRule>
  </conditionalFormatting>
  <conditionalFormatting sqref="F569:F570">
    <cfRule type="containsErrors" dxfId="1258" priority="1260">
      <formula>ISERROR(F569)</formula>
    </cfRule>
  </conditionalFormatting>
  <conditionalFormatting sqref="F567">
    <cfRule type="containsErrors" dxfId="1257" priority="1262">
      <formula>ISERROR(F567)</formula>
    </cfRule>
  </conditionalFormatting>
  <conditionalFormatting sqref="F564">
    <cfRule type="containsErrors" dxfId="1256" priority="1264">
      <formula>ISERROR(F564)</formula>
    </cfRule>
  </conditionalFormatting>
  <conditionalFormatting sqref="F561:F562">
    <cfRule type="containsErrors" dxfId="1255" priority="1266">
      <formula>ISERROR(F561)</formula>
    </cfRule>
  </conditionalFormatting>
  <conditionalFormatting sqref="F559">
    <cfRule type="containsErrors" dxfId="1254" priority="1268">
      <formula>ISERROR(F559)</formula>
    </cfRule>
  </conditionalFormatting>
  <conditionalFormatting sqref="F556">
    <cfRule type="containsErrors" dxfId="1253" priority="1270">
      <formula>ISERROR(F556)</formula>
    </cfRule>
  </conditionalFormatting>
  <conditionalFormatting sqref="F553:F554">
    <cfRule type="containsErrors" dxfId="1252" priority="1272">
      <formula>ISERROR(F553)</formula>
    </cfRule>
  </conditionalFormatting>
  <conditionalFormatting sqref="F551">
    <cfRule type="containsErrors" dxfId="1251" priority="1274">
      <formula>ISERROR(F551)</formula>
    </cfRule>
  </conditionalFormatting>
  <conditionalFormatting sqref="F520:F525">
    <cfRule type="containsErrors" dxfId="1250" priority="1286">
      <formula>ISERROR(F520)</formula>
    </cfRule>
  </conditionalFormatting>
  <conditionalFormatting sqref="F537">
    <cfRule type="containsErrors" dxfId="1249" priority="1284">
      <formula>ISERROR(F537)</formula>
    </cfRule>
  </conditionalFormatting>
  <conditionalFormatting sqref="F626">
    <cfRule type="containsErrors" dxfId="1248" priority="1215">
      <formula>ISERROR(F626)</formula>
    </cfRule>
  </conditionalFormatting>
  <conditionalFormatting sqref="F538:F539">
    <cfRule type="containsErrors" dxfId="1247" priority="1283">
      <formula>ISERROR(F538)</formula>
    </cfRule>
  </conditionalFormatting>
  <conditionalFormatting sqref="F540">
    <cfRule type="containsErrors" dxfId="1246" priority="1282">
      <formula>ISERROR(F540)</formula>
    </cfRule>
  </conditionalFormatting>
  <conditionalFormatting sqref="F541:F542">
    <cfRule type="containsErrors" dxfId="1245" priority="1281">
      <formula>ISERROR(F541)</formula>
    </cfRule>
  </conditionalFormatting>
  <conditionalFormatting sqref="F543">
    <cfRule type="containsErrors" dxfId="1244" priority="1280">
      <formula>ISERROR(F543)</formula>
    </cfRule>
  </conditionalFormatting>
  <conditionalFormatting sqref="F544">
    <cfRule type="containsErrors" dxfId="1243" priority="1279">
      <formula>ISERROR(F544)</formula>
    </cfRule>
  </conditionalFormatting>
  <conditionalFormatting sqref="F545:F546">
    <cfRule type="containsErrors" dxfId="1242" priority="1278">
      <formula>ISERROR(F545)</formula>
    </cfRule>
  </conditionalFormatting>
  <conditionalFormatting sqref="F547">
    <cfRule type="containsErrors" dxfId="1241" priority="1277">
      <formula>ISERROR(F547)</formula>
    </cfRule>
  </conditionalFormatting>
  <conditionalFormatting sqref="F548">
    <cfRule type="containsErrors" dxfId="1240" priority="1276">
      <formula>ISERROR(F548)</formula>
    </cfRule>
  </conditionalFormatting>
  <conditionalFormatting sqref="F549:F550">
    <cfRule type="containsErrors" dxfId="1239" priority="1275">
      <formula>ISERROR(F549)</formula>
    </cfRule>
  </conditionalFormatting>
  <conditionalFormatting sqref="F552">
    <cfRule type="containsErrors" dxfId="1238" priority="1273">
      <formula>ISERROR(F552)</formula>
    </cfRule>
  </conditionalFormatting>
  <conditionalFormatting sqref="F555">
    <cfRule type="containsErrors" dxfId="1237" priority="1271">
      <formula>ISERROR(F555)</formula>
    </cfRule>
  </conditionalFormatting>
  <conditionalFormatting sqref="F557:F558">
    <cfRule type="containsErrors" dxfId="1236" priority="1269">
      <formula>ISERROR(F557)</formula>
    </cfRule>
  </conditionalFormatting>
  <conditionalFormatting sqref="F560">
    <cfRule type="containsErrors" dxfId="1235" priority="1267">
      <formula>ISERROR(F560)</formula>
    </cfRule>
  </conditionalFormatting>
  <conditionalFormatting sqref="F563">
    <cfRule type="containsErrors" dxfId="1234" priority="1265">
      <formula>ISERROR(F563)</formula>
    </cfRule>
  </conditionalFormatting>
  <conditionalFormatting sqref="F565:F566">
    <cfRule type="containsErrors" dxfId="1233" priority="1263">
      <formula>ISERROR(F565)</formula>
    </cfRule>
  </conditionalFormatting>
  <conditionalFormatting sqref="F568">
    <cfRule type="containsErrors" dxfId="1232" priority="1261">
      <formula>ISERROR(F568)</formula>
    </cfRule>
  </conditionalFormatting>
  <conditionalFormatting sqref="F571">
    <cfRule type="containsErrors" dxfId="1231" priority="1259">
      <formula>ISERROR(F571)</formula>
    </cfRule>
  </conditionalFormatting>
  <conditionalFormatting sqref="F577:F578">
    <cfRule type="containsErrors" dxfId="1230" priority="1257">
      <formula>ISERROR(F577)</formula>
    </cfRule>
  </conditionalFormatting>
  <conditionalFormatting sqref="F579">
    <cfRule type="containsErrors" dxfId="1229" priority="1256">
      <formula>ISERROR(F579)</formula>
    </cfRule>
  </conditionalFormatting>
  <conditionalFormatting sqref="F580">
    <cfRule type="containsErrors" dxfId="1228" priority="1255">
      <formula>ISERROR(F580)</formula>
    </cfRule>
  </conditionalFormatting>
  <conditionalFormatting sqref="F573:F574">
    <cfRule type="containsErrors" dxfId="1227" priority="1254">
      <formula>ISERROR(F573)</formula>
    </cfRule>
  </conditionalFormatting>
  <conditionalFormatting sqref="F575">
    <cfRule type="containsErrors" dxfId="1226" priority="1253">
      <formula>ISERROR(F575)</formula>
    </cfRule>
  </conditionalFormatting>
  <conditionalFormatting sqref="F576">
    <cfRule type="containsErrors" dxfId="1225" priority="1252">
      <formula>ISERROR(F576)</formula>
    </cfRule>
  </conditionalFormatting>
  <conditionalFormatting sqref="F581:F582">
    <cfRule type="containsErrors" dxfId="1224" priority="1251">
      <formula>ISERROR(F581)</formula>
    </cfRule>
  </conditionalFormatting>
  <conditionalFormatting sqref="F583">
    <cfRule type="containsErrors" dxfId="1223" priority="1250">
      <formula>ISERROR(F583)</formula>
    </cfRule>
  </conditionalFormatting>
  <conditionalFormatting sqref="F584">
    <cfRule type="containsErrors" dxfId="1222" priority="1249">
      <formula>ISERROR(F584)</formula>
    </cfRule>
  </conditionalFormatting>
  <conditionalFormatting sqref="F585:F586">
    <cfRule type="containsErrors" dxfId="1221" priority="1248">
      <formula>ISERROR(F585)</formula>
    </cfRule>
  </conditionalFormatting>
  <conditionalFormatting sqref="F587">
    <cfRule type="containsErrors" dxfId="1220" priority="1247">
      <formula>ISERROR(F587)</formula>
    </cfRule>
  </conditionalFormatting>
  <conditionalFormatting sqref="F588">
    <cfRule type="containsErrors" dxfId="1219" priority="1246">
      <formula>ISERROR(F588)</formula>
    </cfRule>
  </conditionalFormatting>
  <conditionalFormatting sqref="F589:F590">
    <cfRule type="containsErrors" dxfId="1218" priority="1245">
      <formula>ISERROR(F589)</formula>
    </cfRule>
  </conditionalFormatting>
  <conditionalFormatting sqref="F591">
    <cfRule type="containsErrors" dxfId="1217" priority="1244">
      <formula>ISERROR(F591)</formula>
    </cfRule>
  </conditionalFormatting>
  <conditionalFormatting sqref="F592">
    <cfRule type="containsErrors" dxfId="1216" priority="1243">
      <formula>ISERROR(F592)</formula>
    </cfRule>
  </conditionalFormatting>
  <conditionalFormatting sqref="F593:F594">
    <cfRule type="containsErrors" dxfId="1215" priority="1242">
      <formula>ISERROR(F593)</formula>
    </cfRule>
  </conditionalFormatting>
  <conditionalFormatting sqref="F595">
    <cfRule type="containsErrors" dxfId="1214" priority="1241">
      <formula>ISERROR(F595)</formula>
    </cfRule>
  </conditionalFormatting>
  <conditionalFormatting sqref="F596">
    <cfRule type="containsErrors" dxfId="1213" priority="1240">
      <formula>ISERROR(F596)</formula>
    </cfRule>
  </conditionalFormatting>
  <conditionalFormatting sqref="F597:F598">
    <cfRule type="containsErrors" dxfId="1212" priority="1239">
      <formula>ISERROR(F597)</formula>
    </cfRule>
  </conditionalFormatting>
  <conditionalFormatting sqref="F599">
    <cfRule type="containsErrors" dxfId="1211" priority="1238">
      <formula>ISERROR(F599)</formula>
    </cfRule>
  </conditionalFormatting>
  <conditionalFormatting sqref="F600">
    <cfRule type="containsErrors" dxfId="1210" priority="1237">
      <formula>ISERROR(F600)</formula>
    </cfRule>
  </conditionalFormatting>
  <conditionalFormatting sqref="F603">
    <cfRule type="containsErrors" dxfId="1209" priority="1235">
      <formula>ISERROR(F603)</formula>
    </cfRule>
  </conditionalFormatting>
  <conditionalFormatting sqref="F604">
    <cfRule type="containsErrors" dxfId="1208" priority="1234">
      <formula>ISERROR(F604)</formula>
    </cfRule>
  </conditionalFormatting>
  <conditionalFormatting sqref="F605:F606">
    <cfRule type="containsErrors" dxfId="1207" priority="1233">
      <formula>ISERROR(F605)</formula>
    </cfRule>
  </conditionalFormatting>
  <conditionalFormatting sqref="F608">
    <cfRule type="containsErrors" dxfId="1206" priority="1231">
      <formula>ISERROR(F608)</formula>
    </cfRule>
  </conditionalFormatting>
  <conditionalFormatting sqref="F611">
    <cfRule type="containsErrors" dxfId="1205" priority="1229">
      <formula>ISERROR(F611)</formula>
    </cfRule>
  </conditionalFormatting>
  <conditionalFormatting sqref="F612">
    <cfRule type="containsErrors" dxfId="1204" priority="1228">
      <formula>ISERROR(F612)</formula>
    </cfRule>
  </conditionalFormatting>
  <conditionalFormatting sqref="F613:F614">
    <cfRule type="containsErrors" dxfId="1203" priority="1227">
      <formula>ISERROR(F613)</formula>
    </cfRule>
  </conditionalFormatting>
  <conditionalFormatting sqref="F615">
    <cfRule type="containsErrors" dxfId="1202" priority="1226">
      <formula>ISERROR(F615)</formula>
    </cfRule>
  </conditionalFormatting>
  <conditionalFormatting sqref="F616">
    <cfRule type="containsErrors" dxfId="1201" priority="1225">
      <formula>ISERROR(F616)</formula>
    </cfRule>
  </conditionalFormatting>
  <conditionalFormatting sqref="F619">
    <cfRule type="containsErrors" dxfId="1200" priority="1224">
      <formula>ISERROR(F619)</formula>
    </cfRule>
  </conditionalFormatting>
  <conditionalFormatting sqref="F620">
    <cfRule type="containsErrors" dxfId="1199" priority="1223">
      <formula>ISERROR(F620)</formula>
    </cfRule>
  </conditionalFormatting>
  <conditionalFormatting sqref="F621">
    <cfRule type="containsErrors" dxfId="1198" priority="1222">
      <formula>ISERROR(F621)</formula>
    </cfRule>
  </conditionalFormatting>
  <conditionalFormatting sqref="F622">
    <cfRule type="containsErrors" dxfId="1197" priority="1221">
      <formula>ISERROR(F622)</formula>
    </cfRule>
  </conditionalFormatting>
  <conditionalFormatting sqref="F623">
    <cfRule type="containsErrors" dxfId="1196" priority="1220">
      <formula>ISERROR(F623)</formula>
    </cfRule>
  </conditionalFormatting>
  <conditionalFormatting sqref="F624">
    <cfRule type="containsErrors" dxfId="1195" priority="1219">
      <formula>ISERROR(F624)</formula>
    </cfRule>
  </conditionalFormatting>
  <conditionalFormatting sqref="F625">
    <cfRule type="containsErrors" dxfId="1194" priority="1216">
      <formula>ISERROR(F625)</formula>
    </cfRule>
  </conditionalFormatting>
  <conditionalFormatting sqref="F618">
    <cfRule type="containsErrors" dxfId="1193" priority="1218">
      <formula>ISERROR(F618)</formula>
    </cfRule>
  </conditionalFormatting>
  <conditionalFormatting sqref="F617">
    <cfRule type="containsErrors" dxfId="1192" priority="1217">
      <formula>ISERROR(F617)</formula>
    </cfRule>
  </conditionalFormatting>
  <conditionalFormatting sqref="F632:F637">
    <cfRule type="containsErrors" dxfId="1191" priority="1214">
      <formula>ISERROR(F632)</formula>
    </cfRule>
  </conditionalFormatting>
  <conditionalFormatting sqref="F638:F643">
    <cfRule type="containsErrors" dxfId="1190" priority="1213">
      <formula>ISERROR(F638)</formula>
    </cfRule>
  </conditionalFormatting>
  <conditionalFormatting sqref="F650:F653">
    <cfRule type="containsErrors" dxfId="1189" priority="1212">
      <formula>ISERROR(F650)</formula>
    </cfRule>
  </conditionalFormatting>
  <conditionalFormatting sqref="F654:F655">
    <cfRule type="containsErrors" dxfId="1188" priority="1211">
      <formula>ISERROR(F654)</formula>
    </cfRule>
  </conditionalFormatting>
  <conditionalFormatting sqref="F656:F657">
    <cfRule type="containsErrors" dxfId="1187" priority="1210">
      <formula>ISERROR(F656)</formula>
    </cfRule>
  </conditionalFormatting>
  <conditionalFormatting sqref="F658:F659">
    <cfRule type="containsErrors" dxfId="1186" priority="1209">
      <formula>ISERROR(F658)</formula>
    </cfRule>
  </conditionalFormatting>
  <conditionalFormatting sqref="F733:F734">
    <cfRule type="containsErrors" dxfId="1185" priority="1152">
      <formula>ISERROR(F733)</formula>
    </cfRule>
  </conditionalFormatting>
  <conditionalFormatting sqref="F725:F726">
    <cfRule type="containsErrors" dxfId="1184" priority="1158">
      <formula>ISERROR(F725)</formula>
    </cfRule>
  </conditionalFormatting>
  <conditionalFormatting sqref="F731">
    <cfRule type="containsErrors" dxfId="1183" priority="1154">
      <formula>ISERROR(F731)</formula>
    </cfRule>
  </conditionalFormatting>
  <conditionalFormatting sqref="F696">
    <cfRule type="containsErrors" dxfId="1182" priority="1180">
      <formula>ISERROR(F696)</formula>
    </cfRule>
  </conditionalFormatting>
  <conditionalFormatting sqref="F693:F694">
    <cfRule type="containsErrors" dxfId="1181" priority="1182">
      <formula>ISERROR(F693)</formula>
    </cfRule>
  </conditionalFormatting>
  <conditionalFormatting sqref="F691">
    <cfRule type="containsErrors" dxfId="1180" priority="1184">
      <formula>ISERROR(F691)</formula>
    </cfRule>
  </conditionalFormatting>
  <conditionalFormatting sqref="F688">
    <cfRule type="containsErrors" dxfId="1179" priority="1186">
      <formula>ISERROR(F688)</formula>
    </cfRule>
  </conditionalFormatting>
  <conditionalFormatting sqref="F685:F686">
    <cfRule type="containsErrors" dxfId="1178" priority="1188">
      <formula>ISERROR(F685)</formula>
    </cfRule>
  </conditionalFormatting>
  <conditionalFormatting sqref="F683">
    <cfRule type="containsErrors" dxfId="1177" priority="1190">
      <formula>ISERROR(F683)</formula>
    </cfRule>
  </conditionalFormatting>
  <conditionalFormatting sqref="F680">
    <cfRule type="containsErrors" dxfId="1176" priority="1192">
      <formula>ISERROR(F680)</formula>
    </cfRule>
  </conditionalFormatting>
  <conditionalFormatting sqref="F677:F678">
    <cfRule type="containsErrors" dxfId="1175" priority="1194">
      <formula>ISERROR(F677)</formula>
    </cfRule>
  </conditionalFormatting>
  <conditionalFormatting sqref="F675">
    <cfRule type="containsErrors" dxfId="1174" priority="1196">
      <formula>ISERROR(F675)</formula>
    </cfRule>
  </conditionalFormatting>
  <conditionalFormatting sqref="F644:F649">
    <cfRule type="containsErrors" dxfId="1173" priority="1208">
      <formula>ISERROR(F644)</formula>
    </cfRule>
  </conditionalFormatting>
  <conditionalFormatting sqref="F661">
    <cfRule type="containsErrors" dxfId="1172" priority="1206">
      <formula>ISERROR(F661)</formula>
    </cfRule>
  </conditionalFormatting>
  <conditionalFormatting sqref="F750">
    <cfRule type="containsErrors" dxfId="1171" priority="1137">
      <formula>ISERROR(F750)</formula>
    </cfRule>
  </conditionalFormatting>
  <conditionalFormatting sqref="F662:F663">
    <cfRule type="containsErrors" dxfId="1170" priority="1205">
      <formula>ISERROR(F662)</formula>
    </cfRule>
  </conditionalFormatting>
  <conditionalFormatting sqref="F664">
    <cfRule type="containsErrors" dxfId="1169" priority="1204">
      <formula>ISERROR(F664)</formula>
    </cfRule>
  </conditionalFormatting>
  <conditionalFormatting sqref="F665:F666">
    <cfRule type="containsErrors" dxfId="1168" priority="1203">
      <formula>ISERROR(F665)</formula>
    </cfRule>
  </conditionalFormatting>
  <conditionalFormatting sqref="F667">
    <cfRule type="containsErrors" dxfId="1167" priority="1202">
      <formula>ISERROR(F667)</formula>
    </cfRule>
  </conditionalFormatting>
  <conditionalFormatting sqref="F668">
    <cfRule type="containsErrors" dxfId="1166" priority="1201">
      <formula>ISERROR(F668)</formula>
    </cfRule>
  </conditionalFormatting>
  <conditionalFormatting sqref="F669:F670">
    <cfRule type="containsErrors" dxfId="1165" priority="1200">
      <formula>ISERROR(F669)</formula>
    </cfRule>
  </conditionalFormatting>
  <conditionalFormatting sqref="F671">
    <cfRule type="containsErrors" dxfId="1164" priority="1199">
      <formula>ISERROR(F671)</formula>
    </cfRule>
  </conditionalFormatting>
  <conditionalFormatting sqref="F672">
    <cfRule type="containsErrors" dxfId="1163" priority="1198">
      <formula>ISERROR(F672)</formula>
    </cfRule>
  </conditionalFormatting>
  <conditionalFormatting sqref="F673:F674">
    <cfRule type="containsErrors" dxfId="1162" priority="1197">
      <formula>ISERROR(F673)</formula>
    </cfRule>
  </conditionalFormatting>
  <conditionalFormatting sqref="F676">
    <cfRule type="containsErrors" dxfId="1161" priority="1195">
      <formula>ISERROR(F676)</formula>
    </cfRule>
  </conditionalFormatting>
  <conditionalFormatting sqref="F679">
    <cfRule type="containsErrors" dxfId="1160" priority="1193">
      <formula>ISERROR(F679)</formula>
    </cfRule>
  </conditionalFormatting>
  <conditionalFormatting sqref="F681:F682">
    <cfRule type="containsErrors" dxfId="1159" priority="1191">
      <formula>ISERROR(F681)</formula>
    </cfRule>
  </conditionalFormatting>
  <conditionalFormatting sqref="F684">
    <cfRule type="containsErrors" dxfId="1158" priority="1189">
      <formula>ISERROR(F684)</formula>
    </cfRule>
  </conditionalFormatting>
  <conditionalFormatting sqref="F687">
    <cfRule type="containsErrors" dxfId="1157" priority="1187">
      <formula>ISERROR(F687)</formula>
    </cfRule>
  </conditionalFormatting>
  <conditionalFormatting sqref="F689:F690">
    <cfRule type="containsErrors" dxfId="1156" priority="1185">
      <formula>ISERROR(F689)</formula>
    </cfRule>
  </conditionalFormatting>
  <conditionalFormatting sqref="F692">
    <cfRule type="containsErrors" dxfId="1155" priority="1183">
      <formula>ISERROR(F692)</formula>
    </cfRule>
  </conditionalFormatting>
  <conditionalFormatting sqref="F695">
    <cfRule type="containsErrors" dxfId="1154" priority="1181">
      <formula>ISERROR(F695)</formula>
    </cfRule>
  </conditionalFormatting>
  <conditionalFormatting sqref="F701:F702">
    <cfRule type="containsErrors" dxfId="1153" priority="1179">
      <formula>ISERROR(F701)</formula>
    </cfRule>
  </conditionalFormatting>
  <conditionalFormatting sqref="F703">
    <cfRule type="containsErrors" dxfId="1152" priority="1178">
      <formula>ISERROR(F703)</formula>
    </cfRule>
  </conditionalFormatting>
  <conditionalFormatting sqref="F704">
    <cfRule type="containsErrors" dxfId="1151" priority="1177">
      <formula>ISERROR(F704)</formula>
    </cfRule>
  </conditionalFormatting>
  <conditionalFormatting sqref="F697:F698">
    <cfRule type="containsErrors" dxfId="1150" priority="1176">
      <formula>ISERROR(F697)</formula>
    </cfRule>
  </conditionalFormatting>
  <conditionalFormatting sqref="F699">
    <cfRule type="containsErrors" dxfId="1149" priority="1175">
      <formula>ISERROR(F699)</formula>
    </cfRule>
  </conditionalFormatting>
  <conditionalFormatting sqref="F700">
    <cfRule type="containsErrors" dxfId="1148" priority="1174">
      <formula>ISERROR(F700)</formula>
    </cfRule>
  </conditionalFormatting>
  <conditionalFormatting sqref="F705:F706">
    <cfRule type="containsErrors" dxfId="1147" priority="1173">
      <formula>ISERROR(F705)</formula>
    </cfRule>
  </conditionalFormatting>
  <conditionalFormatting sqref="F707">
    <cfRule type="containsErrors" dxfId="1146" priority="1172">
      <formula>ISERROR(F707)</formula>
    </cfRule>
  </conditionalFormatting>
  <conditionalFormatting sqref="F708">
    <cfRule type="containsErrors" dxfId="1145" priority="1171">
      <formula>ISERROR(F708)</formula>
    </cfRule>
  </conditionalFormatting>
  <conditionalFormatting sqref="F709:F710">
    <cfRule type="containsErrors" dxfId="1144" priority="1170">
      <formula>ISERROR(F709)</formula>
    </cfRule>
  </conditionalFormatting>
  <conditionalFormatting sqref="F711">
    <cfRule type="containsErrors" dxfId="1143" priority="1169">
      <formula>ISERROR(F711)</formula>
    </cfRule>
  </conditionalFormatting>
  <conditionalFormatting sqref="F712">
    <cfRule type="containsErrors" dxfId="1142" priority="1168">
      <formula>ISERROR(F712)</formula>
    </cfRule>
  </conditionalFormatting>
  <conditionalFormatting sqref="F713:F714">
    <cfRule type="containsErrors" dxfId="1141" priority="1167">
      <formula>ISERROR(F713)</formula>
    </cfRule>
  </conditionalFormatting>
  <conditionalFormatting sqref="F715">
    <cfRule type="containsErrors" dxfId="1140" priority="1166">
      <formula>ISERROR(F715)</formula>
    </cfRule>
  </conditionalFormatting>
  <conditionalFormatting sqref="F716">
    <cfRule type="containsErrors" dxfId="1139" priority="1165">
      <formula>ISERROR(F716)</formula>
    </cfRule>
  </conditionalFormatting>
  <conditionalFormatting sqref="F717:F718">
    <cfRule type="containsErrors" dxfId="1138" priority="1164">
      <formula>ISERROR(F717)</formula>
    </cfRule>
  </conditionalFormatting>
  <conditionalFormatting sqref="F719">
    <cfRule type="containsErrors" dxfId="1137" priority="1163">
      <formula>ISERROR(F719)</formula>
    </cfRule>
  </conditionalFormatting>
  <conditionalFormatting sqref="F720">
    <cfRule type="containsErrors" dxfId="1136" priority="1162">
      <formula>ISERROR(F720)</formula>
    </cfRule>
  </conditionalFormatting>
  <conditionalFormatting sqref="F721:F722">
    <cfRule type="containsErrors" dxfId="1135" priority="1161">
      <formula>ISERROR(F721)</formula>
    </cfRule>
  </conditionalFormatting>
  <conditionalFormatting sqref="F723">
    <cfRule type="containsErrors" dxfId="1134" priority="1160">
      <formula>ISERROR(F723)</formula>
    </cfRule>
  </conditionalFormatting>
  <conditionalFormatting sqref="F724">
    <cfRule type="containsErrors" dxfId="1133" priority="1159">
      <formula>ISERROR(F724)</formula>
    </cfRule>
  </conditionalFormatting>
  <conditionalFormatting sqref="F727">
    <cfRule type="containsErrors" dxfId="1132" priority="1157">
      <formula>ISERROR(F727)</formula>
    </cfRule>
  </conditionalFormatting>
  <conditionalFormatting sqref="F728">
    <cfRule type="containsErrors" dxfId="1131" priority="1156">
      <formula>ISERROR(F728)</formula>
    </cfRule>
  </conditionalFormatting>
  <conditionalFormatting sqref="F729:F730">
    <cfRule type="containsErrors" dxfId="1130" priority="1155">
      <formula>ISERROR(F729)</formula>
    </cfRule>
  </conditionalFormatting>
  <conditionalFormatting sqref="F732">
    <cfRule type="containsErrors" dxfId="1129" priority="1153">
      <formula>ISERROR(F732)</formula>
    </cfRule>
  </conditionalFormatting>
  <conditionalFormatting sqref="F735">
    <cfRule type="containsErrors" dxfId="1128" priority="1151">
      <formula>ISERROR(F735)</formula>
    </cfRule>
  </conditionalFormatting>
  <conditionalFormatting sqref="F736">
    <cfRule type="containsErrors" dxfId="1127" priority="1150">
      <formula>ISERROR(F736)</formula>
    </cfRule>
  </conditionalFormatting>
  <conditionalFormatting sqref="F737:F738">
    <cfRule type="containsErrors" dxfId="1126" priority="1149">
      <formula>ISERROR(F737)</formula>
    </cfRule>
  </conditionalFormatting>
  <conditionalFormatting sqref="F739">
    <cfRule type="containsErrors" dxfId="1125" priority="1148">
      <formula>ISERROR(F739)</formula>
    </cfRule>
  </conditionalFormatting>
  <conditionalFormatting sqref="F740">
    <cfRule type="containsErrors" dxfId="1124" priority="1147">
      <formula>ISERROR(F740)</formula>
    </cfRule>
  </conditionalFormatting>
  <conditionalFormatting sqref="F743">
    <cfRule type="containsErrors" dxfId="1123" priority="1146">
      <formula>ISERROR(F743)</formula>
    </cfRule>
  </conditionalFormatting>
  <conditionalFormatting sqref="F744">
    <cfRule type="containsErrors" dxfId="1122" priority="1145">
      <formula>ISERROR(F744)</formula>
    </cfRule>
  </conditionalFormatting>
  <conditionalFormatting sqref="F745">
    <cfRule type="containsErrors" dxfId="1121" priority="1144">
      <formula>ISERROR(F745)</formula>
    </cfRule>
  </conditionalFormatting>
  <conditionalFormatting sqref="F746">
    <cfRule type="containsErrors" dxfId="1120" priority="1143">
      <formula>ISERROR(F746)</formula>
    </cfRule>
  </conditionalFormatting>
  <conditionalFormatting sqref="F747">
    <cfRule type="containsErrors" dxfId="1119" priority="1142">
      <formula>ISERROR(F747)</formula>
    </cfRule>
  </conditionalFormatting>
  <conditionalFormatting sqref="F748">
    <cfRule type="containsErrors" dxfId="1118" priority="1141">
      <formula>ISERROR(F748)</formula>
    </cfRule>
  </conditionalFormatting>
  <conditionalFormatting sqref="F749">
    <cfRule type="containsErrors" dxfId="1117" priority="1138">
      <formula>ISERROR(F749)</formula>
    </cfRule>
  </conditionalFormatting>
  <conditionalFormatting sqref="F742">
    <cfRule type="containsErrors" dxfId="1116" priority="1140">
      <formula>ISERROR(F742)</formula>
    </cfRule>
  </conditionalFormatting>
  <conditionalFormatting sqref="F741">
    <cfRule type="containsErrors" dxfId="1115" priority="1139">
      <formula>ISERROR(F741)</formula>
    </cfRule>
  </conditionalFormatting>
  <conditionalFormatting sqref="F756:F761">
    <cfRule type="containsErrors" dxfId="1114" priority="1136">
      <formula>ISERROR(F756)</formula>
    </cfRule>
  </conditionalFormatting>
  <conditionalFormatting sqref="F762:F767">
    <cfRule type="containsErrors" dxfId="1113" priority="1135">
      <formula>ISERROR(F762)</formula>
    </cfRule>
  </conditionalFormatting>
  <conditionalFormatting sqref="F774:F777">
    <cfRule type="containsErrors" dxfId="1112" priority="1134">
      <formula>ISERROR(F774)</formula>
    </cfRule>
  </conditionalFormatting>
  <conditionalFormatting sqref="F778:F779">
    <cfRule type="containsErrors" dxfId="1111" priority="1133">
      <formula>ISERROR(F778)</formula>
    </cfRule>
  </conditionalFormatting>
  <conditionalFormatting sqref="F780:F781">
    <cfRule type="containsErrors" dxfId="1110" priority="1132">
      <formula>ISERROR(F780)</formula>
    </cfRule>
  </conditionalFormatting>
  <conditionalFormatting sqref="F782:F783">
    <cfRule type="containsErrors" dxfId="1109" priority="1131">
      <formula>ISERROR(F782)</formula>
    </cfRule>
  </conditionalFormatting>
  <conditionalFormatting sqref="F857:F858">
    <cfRule type="containsErrors" dxfId="1108" priority="1074">
      <formula>ISERROR(F857)</formula>
    </cfRule>
  </conditionalFormatting>
  <conditionalFormatting sqref="F849:F850">
    <cfRule type="containsErrors" dxfId="1107" priority="1080">
      <formula>ISERROR(F849)</formula>
    </cfRule>
  </conditionalFormatting>
  <conditionalFormatting sqref="F855">
    <cfRule type="containsErrors" dxfId="1106" priority="1076">
      <formula>ISERROR(F855)</formula>
    </cfRule>
  </conditionalFormatting>
  <conditionalFormatting sqref="F820">
    <cfRule type="containsErrors" dxfId="1105" priority="1102">
      <formula>ISERROR(F820)</formula>
    </cfRule>
  </conditionalFormatting>
  <conditionalFormatting sqref="F817:F818">
    <cfRule type="containsErrors" dxfId="1104" priority="1104">
      <formula>ISERROR(F817)</formula>
    </cfRule>
  </conditionalFormatting>
  <conditionalFormatting sqref="F815">
    <cfRule type="containsErrors" dxfId="1103" priority="1106">
      <formula>ISERROR(F815)</formula>
    </cfRule>
  </conditionalFormatting>
  <conditionalFormatting sqref="F812">
    <cfRule type="containsErrors" dxfId="1102" priority="1108">
      <formula>ISERROR(F812)</formula>
    </cfRule>
  </conditionalFormatting>
  <conditionalFormatting sqref="F809:F810">
    <cfRule type="containsErrors" dxfId="1101" priority="1110">
      <formula>ISERROR(F809)</formula>
    </cfRule>
  </conditionalFormatting>
  <conditionalFormatting sqref="F807">
    <cfRule type="containsErrors" dxfId="1100" priority="1112">
      <formula>ISERROR(F807)</formula>
    </cfRule>
  </conditionalFormatting>
  <conditionalFormatting sqref="F804">
    <cfRule type="containsErrors" dxfId="1099" priority="1114">
      <formula>ISERROR(F804)</formula>
    </cfRule>
  </conditionalFormatting>
  <conditionalFormatting sqref="F801:F802">
    <cfRule type="containsErrors" dxfId="1098" priority="1116">
      <formula>ISERROR(F801)</formula>
    </cfRule>
  </conditionalFormatting>
  <conditionalFormatting sqref="F799">
    <cfRule type="containsErrors" dxfId="1097" priority="1118">
      <formula>ISERROR(F799)</formula>
    </cfRule>
  </conditionalFormatting>
  <conditionalFormatting sqref="F768:F773">
    <cfRule type="containsErrors" dxfId="1096" priority="1130">
      <formula>ISERROR(F768)</formula>
    </cfRule>
  </conditionalFormatting>
  <conditionalFormatting sqref="F785">
    <cfRule type="containsErrors" dxfId="1095" priority="1128">
      <formula>ISERROR(F785)</formula>
    </cfRule>
  </conditionalFormatting>
  <conditionalFormatting sqref="F874">
    <cfRule type="containsErrors" dxfId="1094" priority="1059">
      <formula>ISERROR(F874)</formula>
    </cfRule>
  </conditionalFormatting>
  <conditionalFormatting sqref="F786:F787">
    <cfRule type="containsErrors" dxfId="1093" priority="1127">
      <formula>ISERROR(F786)</formula>
    </cfRule>
  </conditionalFormatting>
  <conditionalFormatting sqref="F788">
    <cfRule type="containsErrors" dxfId="1092" priority="1126">
      <formula>ISERROR(F788)</formula>
    </cfRule>
  </conditionalFormatting>
  <conditionalFormatting sqref="F789:F790">
    <cfRule type="containsErrors" dxfId="1091" priority="1125">
      <formula>ISERROR(F789)</formula>
    </cfRule>
  </conditionalFormatting>
  <conditionalFormatting sqref="F791">
    <cfRule type="containsErrors" dxfId="1090" priority="1124">
      <formula>ISERROR(F791)</formula>
    </cfRule>
  </conditionalFormatting>
  <conditionalFormatting sqref="F792">
    <cfRule type="containsErrors" dxfId="1089" priority="1123">
      <formula>ISERROR(F792)</formula>
    </cfRule>
  </conditionalFormatting>
  <conditionalFormatting sqref="F793:F794">
    <cfRule type="containsErrors" dxfId="1088" priority="1122">
      <formula>ISERROR(F793)</formula>
    </cfRule>
  </conditionalFormatting>
  <conditionalFormatting sqref="F795">
    <cfRule type="containsErrors" dxfId="1087" priority="1121">
      <formula>ISERROR(F795)</formula>
    </cfRule>
  </conditionalFormatting>
  <conditionalFormatting sqref="F796">
    <cfRule type="containsErrors" dxfId="1086" priority="1120">
      <formula>ISERROR(F796)</formula>
    </cfRule>
  </conditionalFormatting>
  <conditionalFormatting sqref="F797:F798">
    <cfRule type="containsErrors" dxfId="1085" priority="1119">
      <formula>ISERROR(F797)</formula>
    </cfRule>
  </conditionalFormatting>
  <conditionalFormatting sqref="F800">
    <cfRule type="containsErrors" dxfId="1084" priority="1117">
      <formula>ISERROR(F800)</formula>
    </cfRule>
  </conditionalFormatting>
  <conditionalFormatting sqref="F803">
    <cfRule type="containsErrors" dxfId="1083" priority="1115">
      <formula>ISERROR(F803)</formula>
    </cfRule>
  </conditionalFormatting>
  <conditionalFormatting sqref="F805:F806">
    <cfRule type="containsErrors" dxfId="1082" priority="1113">
      <formula>ISERROR(F805)</formula>
    </cfRule>
  </conditionalFormatting>
  <conditionalFormatting sqref="F808">
    <cfRule type="containsErrors" dxfId="1081" priority="1111">
      <formula>ISERROR(F808)</formula>
    </cfRule>
  </conditionalFormatting>
  <conditionalFormatting sqref="F811">
    <cfRule type="containsErrors" dxfId="1080" priority="1109">
      <formula>ISERROR(F811)</formula>
    </cfRule>
  </conditionalFormatting>
  <conditionalFormatting sqref="F813:F814">
    <cfRule type="containsErrors" dxfId="1079" priority="1107">
      <formula>ISERROR(F813)</formula>
    </cfRule>
  </conditionalFormatting>
  <conditionalFormatting sqref="F816">
    <cfRule type="containsErrors" dxfId="1078" priority="1105">
      <formula>ISERROR(F816)</formula>
    </cfRule>
  </conditionalFormatting>
  <conditionalFormatting sqref="F819">
    <cfRule type="containsErrors" dxfId="1077" priority="1103">
      <formula>ISERROR(F819)</formula>
    </cfRule>
  </conditionalFormatting>
  <conditionalFormatting sqref="F825:F826">
    <cfRule type="containsErrors" dxfId="1076" priority="1101">
      <formula>ISERROR(F825)</formula>
    </cfRule>
  </conditionalFormatting>
  <conditionalFormatting sqref="F827">
    <cfRule type="containsErrors" dxfId="1075" priority="1100">
      <formula>ISERROR(F827)</formula>
    </cfRule>
  </conditionalFormatting>
  <conditionalFormatting sqref="F828">
    <cfRule type="containsErrors" dxfId="1074" priority="1099">
      <formula>ISERROR(F828)</formula>
    </cfRule>
  </conditionalFormatting>
  <conditionalFormatting sqref="F821:F822">
    <cfRule type="containsErrors" dxfId="1073" priority="1098">
      <formula>ISERROR(F821)</formula>
    </cfRule>
  </conditionalFormatting>
  <conditionalFormatting sqref="F823">
    <cfRule type="containsErrors" dxfId="1072" priority="1097">
      <formula>ISERROR(F823)</formula>
    </cfRule>
  </conditionalFormatting>
  <conditionalFormatting sqref="F824">
    <cfRule type="containsErrors" dxfId="1071" priority="1096">
      <formula>ISERROR(F824)</formula>
    </cfRule>
  </conditionalFormatting>
  <conditionalFormatting sqref="F829:F830">
    <cfRule type="containsErrors" dxfId="1070" priority="1095">
      <formula>ISERROR(F829)</formula>
    </cfRule>
  </conditionalFormatting>
  <conditionalFormatting sqref="F831">
    <cfRule type="containsErrors" dxfId="1069" priority="1094">
      <formula>ISERROR(F831)</formula>
    </cfRule>
  </conditionalFormatting>
  <conditionalFormatting sqref="F832">
    <cfRule type="containsErrors" dxfId="1068" priority="1093">
      <formula>ISERROR(F832)</formula>
    </cfRule>
  </conditionalFormatting>
  <conditionalFormatting sqref="F833:F834">
    <cfRule type="containsErrors" dxfId="1067" priority="1092">
      <formula>ISERROR(F833)</formula>
    </cfRule>
  </conditionalFormatting>
  <conditionalFormatting sqref="F835">
    <cfRule type="containsErrors" dxfId="1066" priority="1091">
      <formula>ISERROR(F835)</formula>
    </cfRule>
  </conditionalFormatting>
  <conditionalFormatting sqref="F836">
    <cfRule type="containsErrors" dxfId="1065" priority="1090">
      <formula>ISERROR(F836)</formula>
    </cfRule>
  </conditionalFormatting>
  <conditionalFormatting sqref="F837:F838">
    <cfRule type="containsErrors" dxfId="1064" priority="1089">
      <formula>ISERROR(F837)</formula>
    </cfRule>
  </conditionalFormatting>
  <conditionalFormatting sqref="F839">
    <cfRule type="containsErrors" dxfId="1063" priority="1088">
      <formula>ISERROR(F839)</formula>
    </cfRule>
  </conditionalFormatting>
  <conditionalFormatting sqref="F840">
    <cfRule type="containsErrors" dxfId="1062" priority="1087">
      <formula>ISERROR(F840)</formula>
    </cfRule>
  </conditionalFormatting>
  <conditionalFormatting sqref="F841:F842">
    <cfRule type="containsErrors" dxfId="1061" priority="1086">
      <formula>ISERROR(F841)</formula>
    </cfRule>
  </conditionalFormatting>
  <conditionalFormatting sqref="F843">
    <cfRule type="containsErrors" dxfId="1060" priority="1085">
      <formula>ISERROR(F843)</formula>
    </cfRule>
  </conditionalFormatting>
  <conditionalFormatting sqref="F844">
    <cfRule type="containsErrors" dxfId="1059" priority="1084">
      <formula>ISERROR(F844)</formula>
    </cfRule>
  </conditionalFormatting>
  <conditionalFormatting sqref="F845:F846">
    <cfRule type="containsErrors" dxfId="1058" priority="1083">
      <formula>ISERROR(F845)</formula>
    </cfRule>
  </conditionalFormatting>
  <conditionalFormatting sqref="F847">
    <cfRule type="containsErrors" dxfId="1057" priority="1082">
      <formula>ISERROR(F847)</formula>
    </cfRule>
  </conditionalFormatting>
  <conditionalFormatting sqref="F848">
    <cfRule type="containsErrors" dxfId="1056" priority="1081">
      <formula>ISERROR(F848)</formula>
    </cfRule>
  </conditionalFormatting>
  <conditionalFormatting sqref="F851">
    <cfRule type="containsErrors" dxfId="1055" priority="1079">
      <formula>ISERROR(F851)</formula>
    </cfRule>
  </conditionalFormatting>
  <conditionalFormatting sqref="F852">
    <cfRule type="containsErrors" dxfId="1054" priority="1078">
      <formula>ISERROR(F852)</formula>
    </cfRule>
  </conditionalFormatting>
  <conditionalFormatting sqref="F853:F854">
    <cfRule type="containsErrors" dxfId="1053" priority="1077">
      <formula>ISERROR(F853)</formula>
    </cfRule>
  </conditionalFormatting>
  <conditionalFormatting sqref="F856">
    <cfRule type="containsErrors" dxfId="1052" priority="1075">
      <formula>ISERROR(F856)</formula>
    </cfRule>
  </conditionalFormatting>
  <conditionalFormatting sqref="F859">
    <cfRule type="containsErrors" dxfId="1051" priority="1073">
      <formula>ISERROR(F859)</formula>
    </cfRule>
  </conditionalFormatting>
  <conditionalFormatting sqref="F860">
    <cfRule type="containsErrors" dxfId="1050" priority="1072">
      <formula>ISERROR(F860)</formula>
    </cfRule>
  </conditionalFormatting>
  <conditionalFormatting sqref="F861:F862">
    <cfRule type="containsErrors" dxfId="1049" priority="1071">
      <formula>ISERROR(F861)</formula>
    </cfRule>
  </conditionalFormatting>
  <conditionalFormatting sqref="F863">
    <cfRule type="containsErrors" dxfId="1048" priority="1070">
      <formula>ISERROR(F863)</formula>
    </cfRule>
  </conditionalFormatting>
  <conditionalFormatting sqref="F864">
    <cfRule type="containsErrors" dxfId="1047" priority="1069">
      <formula>ISERROR(F864)</formula>
    </cfRule>
  </conditionalFormatting>
  <conditionalFormatting sqref="F867">
    <cfRule type="containsErrors" dxfId="1046" priority="1068">
      <formula>ISERROR(F867)</formula>
    </cfRule>
  </conditionalFormatting>
  <conditionalFormatting sqref="F868">
    <cfRule type="containsErrors" dxfId="1045" priority="1067">
      <formula>ISERROR(F868)</formula>
    </cfRule>
  </conditionalFormatting>
  <conditionalFormatting sqref="F869">
    <cfRule type="containsErrors" dxfId="1044" priority="1066">
      <formula>ISERROR(F869)</formula>
    </cfRule>
  </conditionalFormatting>
  <conditionalFormatting sqref="F870">
    <cfRule type="containsErrors" dxfId="1043" priority="1065">
      <formula>ISERROR(F870)</formula>
    </cfRule>
  </conditionalFormatting>
  <conditionalFormatting sqref="F871">
    <cfRule type="containsErrors" dxfId="1042" priority="1064">
      <formula>ISERROR(F871)</formula>
    </cfRule>
  </conditionalFormatting>
  <conditionalFormatting sqref="F872">
    <cfRule type="containsErrors" dxfId="1041" priority="1063">
      <formula>ISERROR(F872)</formula>
    </cfRule>
  </conditionalFormatting>
  <conditionalFormatting sqref="F873">
    <cfRule type="containsErrors" dxfId="1040" priority="1060">
      <formula>ISERROR(F873)</formula>
    </cfRule>
  </conditionalFormatting>
  <conditionalFormatting sqref="F866">
    <cfRule type="containsErrors" dxfId="1039" priority="1062">
      <formula>ISERROR(F866)</formula>
    </cfRule>
  </conditionalFormatting>
  <conditionalFormatting sqref="F865">
    <cfRule type="containsErrors" dxfId="1038" priority="1061">
      <formula>ISERROR(F865)</formula>
    </cfRule>
  </conditionalFormatting>
  <conditionalFormatting sqref="F880:F885">
    <cfRule type="containsErrors" dxfId="1037" priority="1058">
      <formula>ISERROR(F880)</formula>
    </cfRule>
  </conditionalFormatting>
  <conditionalFormatting sqref="F886:F891">
    <cfRule type="containsErrors" dxfId="1036" priority="1057">
      <formula>ISERROR(F886)</formula>
    </cfRule>
  </conditionalFormatting>
  <conditionalFormatting sqref="F898:F901">
    <cfRule type="containsErrors" dxfId="1035" priority="1056">
      <formula>ISERROR(F898)</formula>
    </cfRule>
  </conditionalFormatting>
  <conditionalFormatting sqref="F902:F903">
    <cfRule type="containsErrors" dxfId="1034" priority="1055">
      <formula>ISERROR(F902)</formula>
    </cfRule>
  </conditionalFormatting>
  <conditionalFormatting sqref="F904:F905">
    <cfRule type="containsErrors" dxfId="1033" priority="1054">
      <formula>ISERROR(F904)</formula>
    </cfRule>
  </conditionalFormatting>
  <conditionalFormatting sqref="F906:F907">
    <cfRule type="containsErrors" dxfId="1032" priority="1053">
      <formula>ISERROR(F906)</formula>
    </cfRule>
  </conditionalFormatting>
  <conditionalFormatting sqref="F981:F982">
    <cfRule type="containsErrors" dxfId="1031" priority="996">
      <formula>ISERROR(F981)</formula>
    </cfRule>
  </conditionalFormatting>
  <conditionalFormatting sqref="F973:F974">
    <cfRule type="containsErrors" dxfId="1030" priority="1002">
      <formula>ISERROR(F973)</formula>
    </cfRule>
  </conditionalFormatting>
  <conditionalFormatting sqref="F979">
    <cfRule type="containsErrors" dxfId="1029" priority="998">
      <formula>ISERROR(F979)</formula>
    </cfRule>
  </conditionalFormatting>
  <conditionalFormatting sqref="F944">
    <cfRule type="containsErrors" dxfId="1028" priority="1024">
      <formula>ISERROR(F944)</formula>
    </cfRule>
  </conditionalFormatting>
  <conditionalFormatting sqref="F941:F942">
    <cfRule type="containsErrors" dxfId="1027" priority="1026">
      <formula>ISERROR(F941)</formula>
    </cfRule>
  </conditionalFormatting>
  <conditionalFormatting sqref="F939">
    <cfRule type="containsErrors" dxfId="1026" priority="1028">
      <formula>ISERROR(F939)</formula>
    </cfRule>
  </conditionalFormatting>
  <conditionalFormatting sqref="F936">
    <cfRule type="containsErrors" dxfId="1025" priority="1030">
      <formula>ISERROR(F936)</formula>
    </cfRule>
  </conditionalFormatting>
  <conditionalFormatting sqref="F933:F934">
    <cfRule type="containsErrors" dxfId="1024" priority="1032">
      <formula>ISERROR(F933)</formula>
    </cfRule>
  </conditionalFormatting>
  <conditionalFormatting sqref="F931">
    <cfRule type="containsErrors" dxfId="1023" priority="1034">
      <formula>ISERROR(F931)</formula>
    </cfRule>
  </conditionalFormatting>
  <conditionalFormatting sqref="F928">
    <cfRule type="containsErrors" dxfId="1022" priority="1036">
      <formula>ISERROR(F928)</formula>
    </cfRule>
  </conditionalFormatting>
  <conditionalFormatting sqref="F925:F926">
    <cfRule type="containsErrors" dxfId="1021" priority="1038">
      <formula>ISERROR(F925)</formula>
    </cfRule>
  </conditionalFormatting>
  <conditionalFormatting sqref="F923">
    <cfRule type="containsErrors" dxfId="1020" priority="1040">
      <formula>ISERROR(F923)</formula>
    </cfRule>
  </conditionalFormatting>
  <conditionalFormatting sqref="F892:F897">
    <cfRule type="containsErrors" dxfId="1019" priority="1052">
      <formula>ISERROR(F892)</formula>
    </cfRule>
  </conditionalFormatting>
  <conditionalFormatting sqref="F909">
    <cfRule type="containsErrors" dxfId="1018" priority="1050">
      <formula>ISERROR(F909)</formula>
    </cfRule>
  </conditionalFormatting>
  <conditionalFormatting sqref="F998">
    <cfRule type="containsErrors" dxfId="1017" priority="981">
      <formula>ISERROR(F998)</formula>
    </cfRule>
  </conditionalFormatting>
  <conditionalFormatting sqref="F910:F911">
    <cfRule type="containsErrors" dxfId="1016" priority="1049">
      <formula>ISERROR(F910)</formula>
    </cfRule>
  </conditionalFormatting>
  <conditionalFormatting sqref="F912">
    <cfRule type="containsErrors" dxfId="1015" priority="1048">
      <formula>ISERROR(F912)</formula>
    </cfRule>
  </conditionalFormatting>
  <conditionalFormatting sqref="F913:F914">
    <cfRule type="containsErrors" dxfId="1014" priority="1047">
      <formula>ISERROR(F913)</formula>
    </cfRule>
  </conditionalFormatting>
  <conditionalFormatting sqref="F915">
    <cfRule type="containsErrors" dxfId="1013" priority="1046">
      <formula>ISERROR(F915)</formula>
    </cfRule>
  </conditionalFormatting>
  <conditionalFormatting sqref="F916">
    <cfRule type="containsErrors" dxfId="1012" priority="1045">
      <formula>ISERROR(F916)</formula>
    </cfRule>
  </conditionalFormatting>
  <conditionalFormatting sqref="F917:F918">
    <cfRule type="containsErrors" dxfId="1011" priority="1044">
      <formula>ISERROR(F917)</formula>
    </cfRule>
  </conditionalFormatting>
  <conditionalFormatting sqref="F919">
    <cfRule type="containsErrors" dxfId="1010" priority="1043">
      <formula>ISERROR(F919)</formula>
    </cfRule>
  </conditionalFormatting>
  <conditionalFormatting sqref="F920">
    <cfRule type="containsErrors" dxfId="1009" priority="1042">
      <formula>ISERROR(F920)</formula>
    </cfRule>
  </conditionalFormatting>
  <conditionalFormatting sqref="F921:F922">
    <cfRule type="containsErrors" dxfId="1008" priority="1041">
      <formula>ISERROR(F921)</formula>
    </cfRule>
  </conditionalFormatting>
  <conditionalFormatting sqref="F924">
    <cfRule type="containsErrors" dxfId="1007" priority="1039">
      <formula>ISERROR(F924)</formula>
    </cfRule>
  </conditionalFormatting>
  <conditionalFormatting sqref="F927">
    <cfRule type="containsErrors" dxfId="1006" priority="1037">
      <formula>ISERROR(F927)</formula>
    </cfRule>
  </conditionalFormatting>
  <conditionalFormatting sqref="F929:F930">
    <cfRule type="containsErrors" dxfId="1005" priority="1035">
      <formula>ISERROR(F929)</formula>
    </cfRule>
  </conditionalFormatting>
  <conditionalFormatting sqref="F932">
    <cfRule type="containsErrors" dxfId="1004" priority="1033">
      <formula>ISERROR(F932)</formula>
    </cfRule>
  </conditionalFormatting>
  <conditionalFormatting sqref="F935">
    <cfRule type="containsErrors" dxfId="1003" priority="1031">
      <formula>ISERROR(F935)</formula>
    </cfRule>
  </conditionalFormatting>
  <conditionalFormatting sqref="F937:F938">
    <cfRule type="containsErrors" dxfId="1002" priority="1029">
      <formula>ISERROR(F937)</formula>
    </cfRule>
  </conditionalFormatting>
  <conditionalFormatting sqref="F940">
    <cfRule type="containsErrors" dxfId="1001" priority="1027">
      <formula>ISERROR(F940)</formula>
    </cfRule>
  </conditionalFormatting>
  <conditionalFormatting sqref="F943">
    <cfRule type="containsErrors" dxfId="1000" priority="1025">
      <formula>ISERROR(F943)</formula>
    </cfRule>
  </conditionalFormatting>
  <conditionalFormatting sqref="F949:F950">
    <cfRule type="containsErrors" dxfId="999" priority="1023">
      <formula>ISERROR(F949)</formula>
    </cfRule>
  </conditionalFormatting>
  <conditionalFormatting sqref="F951">
    <cfRule type="containsErrors" dxfId="998" priority="1022">
      <formula>ISERROR(F951)</formula>
    </cfRule>
  </conditionalFormatting>
  <conditionalFormatting sqref="F952">
    <cfRule type="containsErrors" dxfId="997" priority="1021">
      <formula>ISERROR(F952)</formula>
    </cfRule>
  </conditionalFormatting>
  <conditionalFormatting sqref="F945:F946">
    <cfRule type="containsErrors" dxfId="996" priority="1020">
      <formula>ISERROR(F945)</formula>
    </cfRule>
  </conditionalFormatting>
  <conditionalFormatting sqref="F947">
    <cfRule type="containsErrors" dxfId="995" priority="1019">
      <formula>ISERROR(F947)</formula>
    </cfRule>
  </conditionalFormatting>
  <conditionalFormatting sqref="F948">
    <cfRule type="containsErrors" dxfId="994" priority="1018">
      <formula>ISERROR(F948)</formula>
    </cfRule>
  </conditionalFormatting>
  <conditionalFormatting sqref="F953:F954">
    <cfRule type="containsErrors" dxfId="993" priority="1017">
      <formula>ISERROR(F953)</formula>
    </cfRule>
  </conditionalFormatting>
  <conditionalFormatting sqref="F955">
    <cfRule type="containsErrors" dxfId="992" priority="1016">
      <formula>ISERROR(F955)</formula>
    </cfRule>
  </conditionalFormatting>
  <conditionalFormatting sqref="F956">
    <cfRule type="containsErrors" dxfId="991" priority="1015">
      <formula>ISERROR(F956)</formula>
    </cfRule>
  </conditionalFormatting>
  <conditionalFormatting sqref="F957:F958">
    <cfRule type="containsErrors" dxfId="990" priority="1014">
      <formula>ISERROR(F957)</formula>
    </cfRule>
  </conditionalFormatting>
  <conditionalFormatting sqref="F959">
    <cfRule type="containsErrors" dxfId="989" priority="1013">
      <formula>ISERROR(F959)</formula>
    </cfRule>
  </conditionalFormatting>
  <conditionalFormatting sqref="F960">
    <cfRule type="containsErrors" dxfId="988" priority="1012">
      <formula>ISERROR(F960)</formula>
    </cfRule>
  </conditionalFormatting>
  <conditionalFormatting sqref="F961:F962">
    <cfRule type="containsErrors" dxfId="987" priority="1011">
      <formula>ISERROR(F961)</formula>
    </cfRule>
  </conditionalFormatting>
  <conditionalFormatting sqref="F963">
    <cfRule type="containsErrors" dxfId="986" priority="1010">
      <formula>ISERROR(F963)</formula>
    </cfRule>
  </conditionalFormatting>
  <conditionalFormatting sqref="F964">
    <cfRule type="containsErrors" dxfId="985" priority="1009">
      <formula>ISERROR(F964)</formula>
    </cfRule>
  </conditionalFormatting>
  <conditionalFormatting sqref="F965:F966">
    <cfRule type="containsErrors" dxfId="984" priority="1008">
      <formula>ISERROR(F965)</formula>
    </cfRule>
  </conditionalFormatting>
  <conditionalFormatting sqref="F967">
    <cfRule type="containsErrors" dxfId="983" priority="1007">
      <formula>ISERROR(F967)</formula>
    </cfRule>
  </conditionalFormatting>
  <conditionalFormatting sqref="F968">
    <cfRule type="containsErrors" dxfId="982" priority="1006">
      <formula>ISERROR(F968)</formula>
    </cfRule>
  </conditionalFormatting>
  <conditionalFormatting sqref="F969:F970">
    <cfRule type="containsErrors" dxfId="981" priority="1005">
      <formula>ISERROR(F969)</formula>
    </cfRule>
  </conditionalFormatting>
  <conditionalFormatting sqref="F971">
    <cfRule type="containsErrors" dxfId="980" priority="1004">
      <formula>ISERROR(F971)</formula>
    </cfRule>
  </conditionalFormatting>
  <conditionalFormatting sqref="F972">
    <cfRule type="containsErrors" dxfId="979" priority="1003">
      <formula>ISERROR(F972)</formula>
    </cfRule>
  </conditionalFormatting>
  <conditionalFormatting sqref="F975">
    <cfRule type="containsErrors" dxfId="978" priority="1001">
      <formula>ISERROR(F975)</formula>
    </cfRule>
  </conditionalFormatting>
  <conditionalFormatting sqref="F976">
    <cfRule type="containsErrors" dxfId="977" priority="1000">
      <formula>ISERROR(F976)</formula>
    </cfRule>
  </conditionalFormatting>
  <conditionalFormatting sqref="F977:F978">
    <cfRule type="containsErrors" dxfId="976" priority="999">
      <formula>ISERROR(F977)</formula>
    </cfRule>
  </conditionalFormatting>
  <conditionalFormatting sqref="F980">
    <cfRule type="containsErrors" dxfId="975" priority="997">
      <formula>ISERROR(F980)</formula>
    </cfRule>
  </conditionalFormatting>
  <conditionalFormatting sqref="F983">
    <cfRule type="containsErrors" dxfId="974" priority="995">
      <formula>ISERROR(F983)</formula>
    </cfRule>
  </conditionalFormatting>
  <conditionalFormatting sqref="F984">
    <cfRule type="containsErrors" dxfId="973" priority="994">
      <formula>ISERROR(F984)</formula>
    </cfRule>
  </conditionalFormatting>
  <conditionalFormatting sqref="F985:F986">
    <cfRule type="containsErrors" dxfId="972" priority="993">
      <formula>ISERROR(F985)</formula>
    </cfRule>
  </conditionalFormatting>
  <conditionalFormatting sqref="F987">
    <cfRule type="containsErrors" dxfId="971" priority="992">
      <formula>ISERROR(F987)</formula>
    </cfRule>
  </conditionalFormatting>
  <conditionalFormatting sqref="F988">
    <cfRule type="containsErrors" dxfId="970" priority="991">
      <formula>ISERROR(F988)</formula>
    </cfRule>
  </conditionalFormatting>
  <conditionalFormatting sqref="F991">
    <cfRule type="containsErrors" dxfId="969" priority="990">
      <formula>ISERROR(F991)</formula>
    </cfRule>
  </conditionalFormatting>
  <conditionalFormatting sqref="F992">
    <cfRule type="containsErrors" dxfId="968" priority="989">
      <formula>ISERROR(F992)</formula>
    </cfRule>
  </conditionalFormatting>
  <conditionalFormatting sqref="F993">
    <cfRule type="containsErrors" dxfId="967" priority="988">
      <formula>ISERROR(F993)</formula>
    </cfRule>
  </conditionalFormatting>
  <conditionalFormatting sqref="F994">
    <cfRule type="containsErrors" dxfId="966" priority="987">
      <formula>ISERROR(F994)</formula>
    </cfRule>
  </conditionalFormatting>
  <conditionalFormatting sqref="F995">
    <cfRule type="containsErrors" dxfId="965" priority="986">
      <formula>ISERROR(F995)</formula>
    </cfRule>
  </conditionalFormatting>
  <conditionalFormatting sqref="F996">
    <cfRule type="containsErrors" dxfId="964" priority="985">
      <formula>ISERROR(F996)</formula>
    </cfRule>
  </conditionalFormatting>
  <conditionalFormatting sqref="F997">
    <cfRule type="containsErrors" dxfId="963" priority="982">
      <formula>ISERROR(F997)</formula>
    </cfRule>
  </conditionalFormatting>
  <conditionalFormatting sqref="F990">
    <cfRule type="containsErrors" dxfId="962" priority="984">
      <formula>ISERROR(F990)</formula>
    </cfRule>
  </conditionalFormatting>
  <conditionalFormatting sqref="F989">
    <cfRule type="containsErrors" dxfId="961" priority="983">
      <formula>ISERROR(F989)</formula>
    </cfRule>
  </conditionalFormatting>
  <conditionalFormatting sqref="F1004:F1009">
    <cfRule type="containsErrors" dxfId="960" priority="980">
      <formula>ISERROR(F1004)</formula>
    </cfRule>
  </conditionalFormatting>
  <conditionalFormatting sqref="F1010:F1015">
    <cfRule type="containsErrors" dxfId="959" priority="979">
      <formula>ISERROR(F1010)</formula>
    </cfRule>
  </conditionalFormatting>
  <conditionalFormatting sqref="F1022:F1025">
    <cfRule type="containsErrors" dxfId="958" priority="978">
      <formula>ISERROR(F1022)</formula>
    </cfRule>
  </conditionalFormatting>
  <conditionalFormatting sqref="F1026:F1027">
    <cfRule type="containsErrors" dxfId="957" priority="977">
      <formula>ISERROR(F1026)</formula>
    </cfRule>
  </conditionalFormatting>
  <conditionalFormatting sqref="F1028:F1029">
    <cfRule type="containsErrors" dxfId="956" priority="976">
      <formula>ISERROR(F1028)</formula>
    </cfRule>
  </conditionalFormatting>
  <conditionalFormatting sqref="F1030:F1031">
    <cfRule type="containsErrors" dxfId="955" priority="975">
      <formula>ISERROR(F1030)</formula>
    </cfRule>
  </conditionalFormatting>
  <conditionalFormatting sqref="F1105:F1106">
    <cfRule type="containsErrors" dxfId="954" priority="918">
      <formula>ISERROR(F1105)</formula>
    </cfRule>
  </conditionalFormatting>
  <conditionalFormatting sqref="F1097:F1098">
    <cfRule type="containsErrors" dxfId="953" priority="924">
      <formula>ISERROR(F1097)</formula>
    </cfRule>
  </conditionalFormatting>
  <conditionalFormatting sqref="F1103">
    <cfRule type="containsErrors" dxfId="952" priority="920">
      <formula>ISERROR(F1103)</formula>
    </cfRule>
  </conditionalFormatting>
  <conditionalFormatting sqref="F1068">
    <cfRule type="containsErrors" dxfId="951" priority="946">
      <formula>ISERROR(F1068)</formula>
    </cfRule>
  </conditionalFormatting>
  <conditionalFormatting sqref="F1065:F1066">
    <cfRule type="containsErrors" dxfId="950" priority="948">
      <formula>ISERROR(F1065)</formula>
    </cfRule>
  </conditionalFormatting>
  <conditionalFormatting sqref="F1063">
    <cfRule type="containsErrors" dxfId="949" priority="950">
      <formula>ISERROR(F1063)</formula>
    </cfRule>
  </conditionalFormatting>
  <conditionalFormatting sqref="F1060">
    <cfRule type="containsErrors" dxfId="948" priority="952">
      <formula>ISERROR(F1060)</formula>
    </cfRule>
  </conditionalFormatting>
  <conditionalFormatting sqref="F1057:F1058">
    <cfRule type="containsErrors" dxfId="947" priority="954">
      <formula>ISERROR(F1057)</formula>
    </cfRule>
  </conditionalFormatting>
  <conditionalFormatting sqref="F1055">
    <cfRule type="containsErrors" dxfId="946" priority="956">
      <formula>ISERROR(F1055)</formula>
    </cfRule>
  </conditionalFormatting>
  <conditionalFormatting sqref="F1052">
    <cfRule type="containsErrors" dxfId="945" priority="958">
      <formula>ISERROR(F1052)</formula>
    </cfRule>
  </conditionalFormatting>
  <conditionalFormatting sqref="F1049:F1050">
    <cfRule type="containsErrors" dxfId="944" priority="960">
      <formula>ISERROR(F1049)</formula>
    </cfRule>
  </conditionalFormatting>
  <conditionalFormatting sqref="F1047">
    <cfRule type="containsErrors" dxfId="943" priority="962">
      <formula>ISERROR(F1047)</formula>
    </cfRule>
  </conditionalFormatting>
  <conditionalFormatting sqref="F1016:F1021">
    <cfRule type="containsErrors" dxfId="942" priority="974">
      <formula>ISERROR(F1016)</formula>
    </cfRule>
  </conditionalFormatting>
  <conditionalFormatting sqref="F1033">
    <cfRule type="containsErrors" dxfId="941" priority="972">
      <formula>ISERROR(F1033)</formula>
    </cfRule>
  </conditionalFormatting>
  <conditionalFormatting sqref="F1122">
    <cfRule type="containsErrors" dxfId="940" priority="903">
      <formula>ISERROR(F1122)</formula>
    </cfRule>
  </conditionalFormatting>
  <conditionalFormatting sqref="F1034:F1035">
    <cfRule type="containsErrors" dxfId="939" priority="971">
      <formula>ISERROR(F1034)</formula>
    </cfRule>
  </conditionalFormatting>
  <conditionalFormatting sqref="F1036">
    <cfRule type="containsErrors" dxfId="938" priority="970">
      <formula>ISERROR(F1036)</formula>
    </cfRule>
  </conditionalFormatting>
  <conditionalFormatting sqref="F1037:F1038">
    <cfRule type="containsErrors" dxfId="937" priority="969">
      <formula>ISERROR(F1037)</formula>
    </cfRule>
  </conditionalFormatting>
  <conditionalFormatting sqref="F1039">
    <cfRule type="containsErrors" dxfId="936" priority="968">
      <formula>ISERROR(F1039)</formula>
    </cfRule>
  </conditionalFormatting>
  <conditionalFormatting sqref="F1040">
    <cfRule type="containsErrors" dxfId="935" priority="967">
      <formula>ISERROR(F1040)</formula>
    </cfRule>
  </conditionalFormatting>
  <conditionalFormatting sqref="F1041:F1042">
    <cfRule type="containsErrors" dxfId="934" priority="966">
      <formula>ISERROR(F1041)</formula>
    </cfRule>
  </conditionalFormatting>
  <conditionalFormatting sqref="F1043">
    <cfRule type="containsErrors" dxfId="933" priority="965">
      <formula>ISERROR(F1043)</formula>
    </cfRule>
  </conditionalFormatting>
  <conditionalFormatting sqref="F1044">
    <cfRule type="containsErrors" dxfId="932" priority="964">
      <formula>ISERROR(F1044)</formula>
    </cfRule>
  </conditionalFormatting>
  <conditionalFormatting sqref="F1045:F1046">
    <cfRule type="containsErrors" dxfId="931" priority="963">
      <formula>ISERROR(F1045)</formula>
    </cfRule>
  </conditionalFormatting>
  <conditionalFormatting sqref="F1048">
    <cfRule type="containsErrors" dxfId="930" priority="961">
      <formula>ISERROR(F1048)</formula>
    </cfRule>
  </conditionalFormatting>
  <conditionalFormatting sqref="F1051">
    <cfRule type="containsErrors" dxfId="929" priority="959">
      <formula>ISERROR(F1051)</formula>
    </cfRule>
  </conditionalFormatting>
  <conditionalFormatting sqref="F1053:F1054">
    <cfRule type="containsErrors" dxfId="928" priority="957">
      <formula>ISERROR(F1053)</formula>
    </cfRule>
  </conditionalFormatting>
  <conditionalFormatting sqref="F1056">
    <cfRule type="containsErrors" dxfId="927" priority="955">
      <formula>ISERROR(F1056)</formula>
    </cfRule>
  </conditionalFormatting>
  <conditionalFormatting sqref="F1059">
    <cfRule type="containsErrors" dxfId="926" priority="953">
      <formula>ISERROR(F1059)</formula>
    </cfRule>
  </conditionalFormatting>
  <conditionalFormatting sqref="F1061:F1062">
    <cfRule type="containsErrors" dxfId="925" priority="951">
      <formula>ISERROR(F1061)</formula>
    </cfRule>
  </conditionalFormatting>
  <conditionalFormatting sqref="F1064">
    <cfRule type="containsErrors" dxfId="924" priority="949">
      <formula>ISERROR(F1064)</formula>
    </cfRule>
  </conditionalFormatting>
  <conditionalFormatting sqref="F1067">
    <cfRule type="containsErrors" dxfId="923" priority="947">
      <formula>ISERROR(F1067)</formula>
    </cfRule>
  </conditionalFormatting>
  <conditionalFormatting sqref="F1073:F1074">
    <cfRule type="containsErrors" dxfId="922" priority="945">
      <formula>ISERROR(F1073)</formula>
    </cfRule>
  </conditionalFormatting>
  <conditionalFormatting sqref="F1075">
    <cfRule type="containsErrors" dxfId="921" priority="944">
      <formula>ISERROR(F1075)</formula>
    </cfRule>
  </conditionalFormatting>
  <conditionalFormatting sqref="F1076">
    <cfRule type="containsErrors" dxfId="920" priority="943">
      <formula>ISERROR(F1076)</formula>
    </cfRule>
  </conditionalFormatting>
  <conditionalFormatting sqref="F1069:F1070">
    <cfRule type="containsErrors" dxfId="919" priority="942">
      <formula>ISERROR(F1069)</formula>
    </cfRule>
  </conditionalFormatting>
  <conditionalFormatting sqref="F1071">
    <cfRule type="containsErrors" dxfId="918" priority="941">
      <formula>ISERROR(F1071)</formula>
    </cfRule>
  </conditionalFormatting>
  <conditionalFormatting sqref="F1072">
    <cfRule type="containsErrors" dxfId="917" priority="940">
      <formula>ISERROR(F1072)</formula>
    </cfRule>
  </conditionalFormatting>
  <conditionalFormatting sqref="F1077:F1078">
    <cfRule type="containsErrors" dxfId="916" priority="939">
      <formula>ISERROR(F1077)</formula>
    </cfRule>
  </conditionalFormatting>
  <conditionalFormatting sqref="F1079">
    <cfRule type="containsErrors" dxfId="915" priority="938">
      <formula>ISERROR(F1079)</formula>
    </cfRule>
  </conditionalFormatting>
  <conditionalFormatting sqref="F1080">
    <cfRule type="containsErrors" dxfId="914" priority="937">
      <formula>ISERROR(F1080)</formula>
    </cfRule>
  </conditionalFormatting>
  <conditionalFormatting sqref="F1081:F1082">
    <cfRule type="containsErrors" dxfId="913" priority="936">
      <formula>ISERROR(F1081)</formula>
    </cfRule>
  </conditionalFormatting>
  <conditionalFormatting sqref="F1083">
    <cfRule type="containsErrors" dxfId="912" priority="935">
      <formula>ISERROR(F1083)</formula>
    </cfRule>
  </conditionalFormatting>
  <conditionalFormatting sqref="F1084">
    <cfRule type="containsErrors" dxfId="911" priority="934">
      <formula>ISERROR(F1084)</formula>
    </cfRule>
  </conditionalFormatting>
  <conditionalFormatting sqref="F1085:F1086">
    <cfRule type="containsErrors" dxfId="910" priority="933">
      <formula>ISERROR(F1085)</formula>
    </cfRule>
  </conditionalFormatting>
  <conditionalFormatting sqref="F1087">
    <cfRule type="containsErrors" dxfId="909" priority="932">
      <formula>ISERROR(F1087)</formula>
    </cfRule>
  </conditionalFormatting>
  <conditionalFormatting sqref="F1088">
    <cfRule type="containsErrors" dxfId="908" priority="931">
      <formula>ISERROR(F1088)</formula>
    </cfRule>
  </conditionalFormatting>
  <conditionalFormatting sqref="F1089:F1090">
    <cfRule type="containsErrors" dxfId="907" priority="930">
      <formula>ISERROR(F1089)</formula>
    </cfRule>
  </conditionalFormatting>
  <conditionalFormatting sqref="F1091">
    <cfRule type="containsErrors" dxfId="906" priority="929">
      <formula>ISERROR(F1091)</formula>
    </cfRule>
  </conditionalFormatting>
  <conditionalFormatting sqref="F1092">
    <cfRule type="containsErrors" dxfId="905" priority="928">
      <formula>ISERROR(F1092)</formula>
    </cfRule>
  </conditionalFormatting>
  <conditionalFormatting sqref="F1093:F1094">
    <cfRule type="containsErrors" dxfId="904" priority="927">
      <formula>ISERROR(F1093)</formula>
    </cfRule>
  </conditionalFormatting>
  <conditionalFormatting sqref="F1095">
    <cfRule type="containsErrors" dxfId="903" priority="926">
      <formula>ISERROR(F1095)</formula>
    </cfRule>
  </conditionalFormatting>
  <conditionalFormatting sqref="F1096">
    <cfRule type="containsErrors" dxfId="902" priority="925">
      <formula>ISERROR(F1096)</formula>
    </cfRule>
  </conditionalFormatting>
  <conditionalFormatting sqref="F1099">
    <cfRule type="containsErrors" dxfId="901" priority="923">
      <formula>ISERROR(F1099)</formula>
    </cfRule>
  </conditionalFormatting>
  <conditionalFormatting sqref="F1100">
    <cfRule type="containsErrors" dxfId="900" priority="922">
      <formula>ISERROR(F1100)</formula>
    </cfRule>
  </conditionalFormatting>
  <conditionalFormatting sqref="F1101:F1102">
    <cfRule type="containsErrors" dxfId="899" priority="921">
      <formula>ISERROR(F1101)</formula>
    </cfRule>
  </conditionalFormatting>
  <conditionalFormatting sqref="F1104">
    <cfRule type="containsErrors" dxfId="898" priority="919">
      <formula>ISERROR(F1104)</formula>
    </cfRule>
  </conditionalFormatting>
  <conditionalFormatting sqref="F1107">
    <cfRule type="containsErrors" dxfId="897" priority="917">
      <formula>ISERROR(F1107)</formula>
    </cfRule>
  </conditionalFormatting>
  <conditionalFormatting sqref="F1108">
    <cfRule type="containsErrors" dxfId="896" priority="916">
      <formula>ISERROR(F1108)</formula>
    </cfRule>
  </conditionalFormatting>
  <conditionalFormatting sqref="F1109:F1110">
    <cfRule type="containsErrors" dxfId="895" priority="915">
      <formula>ISERROR(F1109)</formula>
    </cfRule>
  </conditionalFormatting>
  <conditionalFormatting sqref="F1111">
    <cfRule type="containsErrors" dxfId="894" priority="914">
      <formula>ISERROR(F1111)</formula>
    </cfRule>
  </conditionalFormatting>
  <conditionalFormatting sqref="F1112">
    <cfRule type="containsErrors" dxfId="893" priority="913">
      <formula>ISERROR(F1112)</formula>
    </cfRule>
  </conditionalFormatting>
  <conditionalFormatting sqref="F1115">
    <cfRule type="containsErrors" dxfId="892" priority="912">
      <formula>ISERROR(F1115)</formula>
    </cfRule>
  </conditionalFormatting>
  <conditionalFormatting sqref="F1116">
    <cfRule type="containsErrors" dxfId="891" priority="911">
      <formula>ISERROR(F1116)</formula>
    </cfRule>
  </conditionalFormatting>
  <conditionalFormatting sqref="F1117">
    <cfRule type="containsErrors" dxfId="890" priority="910">
      <formula>ISERROR(F1117)</formula>
    </cfRule>
  </conditionalFormatting>
  <conditionalFormatting sqref="F1118">
    <cfRule type="containsErrors" dxfId="889" priority="909">
      <formula>ISERROR(F1118)</formula>
    </cfRule>
  </conditionalFormatting>
  <conditionalFormatting sqref="F1119">
    <cfRule type="containsErrors" dxfId="888" priority="908">
      <formula>ISERROR(F1119)</formula>
    </cfRule>
  </conditionalFormatting>
  <conditionalFormatting sqref="F1120">
    <cfRule type="containsErrors" dxfId="887" priority="907">
      <formula>ISERROR(F1120)</formula>
    </cfRule>
  </conditionalFormatting>
  <conditionalFormatting sqref="F1121">
    <cfRule type="containsErrors" dxfId="886" priority="904">
      <formula>ISERROR(F1121)</formula>
    </cfRule>
  </conditionalFormatting>
  <conditionalFormatting sqref="F1114">
    <cfRule type="containsErrors" dxfId="885" priority="906">
      <formula>ISERROR(F1114)</formula>
    </cfRule>
  </conditionalFormatting>
  <conditionalFormatting sqref="F1113">
    <cfRule type="containsErrors" dxfId="884" priority="905">
      <formula>ISERROR(F1113)</formula>
    </cfRule>
  </conditionalFormatting>
  <conditionalFormatting sqref="F1128:F1133">
    <cfRule type="containsErrors" dxfId="883" priority="902">
      <formula>ISERROR(F1128)</formula>
    </cfRule>
  </conditionalFormatting>
  <conditionalFormatting sqref="F1134:F1139">
    <cfRule type="containsErrors" dxfId="882" priority="901">
      <formula>ISERROR(F1134)</formula>
    </cfRule>
  </conditionalFormatting>
  <conditionalFormatting sqref="F1146:F1149">
    <cfRule type="containsErrors" dxfId="881" priority="900">
      <formula>ISERROR(F1146)</formula>
    </cfRule>
  </conditionalFormatting>
  <conditionalFormatting sqref="F1150:F1151">
    <cfRule type="containsErrors" dxfId="880" priority="899">
      <formula>ISERROR(F1150)</formula>
    </cfRule>
  </conditionalFormatting>
  <conditionalFormatting sqref="F1152:F1153">
    <cfRule type="containsErrors" dxfId="879" priority="898">
      <formula>ISERROR(F1152)</formula>
    </cfRule>
  </conditionalFormatting>
  <conditionalFormatting sqref="F1154:F1155">
    <cfRule type="containsErrors" dxfId="878" priority="897">
      <formula>ISERROR(F1154)</formula>
    </cfRule>
  </conditionalFormatting>
  <conditionalFormatting sqref="F1229:F1230">
    <cfRule type="containsErrors" dxfId="877" priority="840">
      <formula>ISERROR(F1229)</formula>
    </cfRule>
  </conditionalFormatting>
  <conditionalFormatting sqref="F1221:F1222">
    <cfRule type="containsErrors" dxfId="876" priority="846">
      <formula>ISERROR(F1221)</formula>
    </cfRule>
  </conditionalFormatting>
  <conditionalFormatting sqref="F1227">
    <cfRule type="containsErrors" dxfId="875" priority="842">
      <formula>ISERROR(F1227)</formula>
    </cfRule>
  </conditionalFormatting>
  <conditionalFormatting sqref="F1192">
    <cfRule type="containsErrors" dxfId="874" priority="868">
      <formula>ISERROR(F1192)</formula>
    </cfRule>
  </conditionalFormatting>
  <conditionalFormatting sqref="F1189:F1190">
    <cfRule type="containsErrors" dxfId="873" priority="870">
      <formula>ISERROR(F1189)</formula>
    </cfRule>
  </conditionalFormatting>
  <conditionalFormatting sqref="F1187">
    <cfRule type="containsErrors" dxfId="872" priority="872">
      <formula>ISERROR(F1187)</formula>
    </cfRule>
  </conditionalFormatting>
  <conditionalFormatting sqref="F1184">
    <cfRule type="containsErrors" dxfId="871" priority="874">
      <formula>ISERROR(F1184)</formula>
    </cfRule>
  </conditionalFormatting>
  <conditionalFormatting sqref="F1181:F1182">
    <cfRule type="containsErrors" dxfId="870" priority="876">
      <formula>ISERROR(F1181)</formula>
    </cfRule>
  </conditionalFormatting>
  <conditionalFormatting sqref="F1179">
    <cfRule type="containsErrors" dxfId="869" priority="878">
      <formula>ISERROR(F1179)</formula>
    </cfRule>
  </conditionalFormatting>
  <conditionalFormatting sqref="F1176">
    <cfRule type="containsErrors" dxfId="868" priority="880">
      <formula>ISERROR(F1176)</formula>
    </cfRule>
  </conditionalFormatting>
  <conditionalFormatting sqref="F1173:F1174">
    <cfRule type="containsErrors" dxfId="867" priority="882">
      <formula>ISERROR(F1173)</formula>
    </cfRule>
  </conditionalFormatting>
  <conditionalFormatting sqref="F1171">
    <cfRule type="containsErrors" dxfId="866" priority="884">
      <formula>ISERROR(F1171)</formula>
    </cfRule>
  </conditionalFormatting>
  <conditionalFormatting sqref="F1140:F1145">
    <cfRule type="containsErrors" dxfId="865" priority="896">
      <formula>ISERROR(F1140)</formula>
    </cfRule>
  </conditionalFormatting>
  <conditionalFormatting sqref="F1157">
    <cfRule type="containsErrors" dxfId="864" priority="894">
      <formula>ISERROR(F1157)</formula>
    </cfRule>
  </conditionalFormatting>
  <conditionalFormatting sqref="F1246">
    <cfRule type="containsErrors" dxfId="863" priority="825">
      <formula>ISERROR(F1246)</formula>
    </cfRule>
  </conditionalFormatting>
  <conditionalFormatting sqref="F1158:F1159">
    <cfRule type="containsErrors" dxfId="862" priority="893">
      <formula>ISERROR(F1158)</formula>
    </cfRule>
  </conditionalFormatting>
  <conditionalFormatting sqref="F1160">
    <cfRule type="containsErrors" dxfId="861" priority="892">
      <formula>ISERROR(F1160)</formula>
    </cfRule>
  </conditionalFormatting>
  <conditionalFormatting sqref="F1161:F1162">
    <cfRule type="containsErrors" dxfId="860" priority="891">
      <formula>ISERROR(F1161)</formula>
    </cfRule>
  </conditionalFormatting>
  <conditionalFormatting sqref="F1163">
    <cfRule type="containsErrors" dxfId="859" priority="890">
      <formula>ISERROR(F1163)</formula>
    </cfRule>
  </conditionalFormatting>
  <conditionalFormatting sqref="F1164">
    <cfRule type="containsErrors" dxfId="858" priority="889">
      <formula>ISERROR(F1164)</formula>
    </cfRule>
  </conditionalFormatting>
  <conditionalFormatting sqref="F1165:F1166">
    <cfRule type="containsErrors" dxfId="857" priority="888">
      <formula>ISERROR(F1165)</formula>
    </cfRule>
  </conditionalFormatting>
  <conditionalFormatting sqref="F1167">
    <cfRule type="containsErrors" dxfId="856" priority="887">
      <formula>ISERROR(F1167)</formula>
    </cfRule>
  </conditionalFormatting>
  <conditionalFormatting sqref="F1168">
    <cfRule type="containsErrors" dxfId="855" priority="886">
      <formula>ISERROR(F1168)</formula>
    </cfRule>
  </conditionalFormatting>
  <conditionalFormatting sqref="F1169:F1170">
    <cfRule type="containsErrors" dxfId="854" priority="885">
      <formula>ISERROR(F1169)</formula>
    </cfRule>
  </conditionalFormatting>
  <conditionalFormatting sqref="F1172">
    <cfRule type="containsErrors" dxfId="853" priority="883">
      <formula>ISERROR(F1172)</formula>
    </cfRule>
  </conditionalFormatting>
  <conditionalFormatting sqref="F1175">
    <cfRule type="containsErrors" dxfId="852" priority="881">
      <formula>ISERROR(F1175)</formula>
    </cfRule>
  </conditionalFormatting>
  <conditionalFormatting sqref="F1177:F1178">
    <cfRule type="containsErrors" dxfId="851" priority="879">
      <formula>ISERROR(F1177)</formula>
    </cfRule>
  </conditionalFormatting>
  <conditionalFormatting sqref="F1180">
    <cfRule type="containsErrors" dxfId="850" priority="877">
      <formula>ISERROR(F1180)</formula>
    </cfRule>
  </conditionalFormatting>
  <conditionalFormatting sqref="F1183">
    <cfRule type="containsErrors" dxfId="849" priority="875">
      <formula>ISERROR(F1183)</formula>
    </cfRule>
  </conditionalFormatting>
  <conditionalFormatting sqref="F1185:F1186">
    <cfRule type="containsErrors" dxfId="848" priority="873">
      <formula>ISERROR(F1185)</formula>
    </cfRule>
  </conditionalFormatting>
  <conditionalFormatting sqref="F1188">
    <cfRule type="containsErrors" dxfId="847" priority="871">
      <formula>ISERROR(F1188)</formula>
    </cfRule>
  </conditionalFormatting>
  <conditionalFormatting sqref="F1191">
    <cfRule type="containsErrors" dxfId="846" priority="869">
      <formula>ISERROR(F1191)</formula>
    </cfRule>
  </conditionalFormatting>
  <conditionalFormatting sqref="F1197:F1198">
    <cfRule type="containsErrors" dxfId="845" priority="867">
      <formula>ISERROR(F1197)</formula>
    </cfRule>
  </conditionalFormatting>
  <conditionalFormatting sqref="F1199">
    <cfRule type="containsErrors" dxfId="844" priority="866">
      <formula>ISERROR(F1199)</formula>
    </cfRule>
  </conditionalFormatting>
  <conditionalFormatting sqref="F1200">
    <cfRule type="containsErrors" dxfId="843" priority="865">
      <formula>ISERROR(F1200)</formula>
    </cfRule>
  </conditionalFormatting>
  <conditionalFormatting sqref="F1193:F1194">
    <cfRule type="containsErrors" dxfId="842" priority="864">
      <formula>ISERROR(F1193)</formula>
    </cfRule>
  </conditionalFormatting>
  <conditionalFormatting sqref="F1195">
    <cfRule type="containsErrors" dxfId="841" priority="863">
      <formula>ISERROR(F1195)</formula>
    </cfRule>
  </conditionalFormatting>
  <conditionalFormatting sqref="F1196">
    <cfRule type="containsErrors" dxfId="840" priority="862">
      <formula>ISERROR(F1196)</formula>
    </cfRule>
  </conditionalFormatting>
  <conditionalFormatting sqref="F1201:F1202">
    <cfRule type="containsErrors" dxfId="839" priority="861">
      <formula>ISERROR(F1201)</formula>
    </cfRule>
  </conditionalFormatting>
  <conditionalFormatting sqref="F1203">
    <cfRule type="containsErrors" dxfId="838" priority="860">
      <formula>ISERROR(F1203)</formula>
    </cfRule>
  </conditionalFormatting>
  <conditionalFormatting sqref="F1204">
    <cfRule type="containsErrors" dxfId="837" priority="859">
      <formula>ISERROR(F1204)</formula>
    </cfRule>
  </conditionalFormatting>
  <conditionalFormatting sqref="F1205:F1206">
    <cfRule type="containsErrors" dxfId="836" priority="858">
      <formula>ISERROR(F1205)</formula>
    </cfRule>
  </conditionalFormatting>
  <conditionalFormatting sqref="F1207">
    <cfRule type="containsErrors" dxfId="835" priority="857">
      <formula>ISERROR(F1207)</formula>
    </cfRule>
  </conditionalFormatting>
  <conditionalFormatting sqref="F1208">
    <cfRule type="containsErrors" dxfId="834" priority="856">
      <formula>ISERROR(F1208)</formula>
    </cfRule>
  </conditionalFormatting>
  <conditionalFormatting sqref="F1209:F1210">
    <cfRule type="containsErrors" dxfId="833" priority="855">
      <formula>ISERROR(F1209)</formula>
    </cfRule>
  </conditionalFormatting>
  <conditionalFormatting sqref="F1211">
    <cfRule type="containsErrors" dxfId="832" priority="854">
      <formula>ISERROR(F1211)</formula>
    </cfRule>
  </conditionalFormatting>
  <conditionalFormatting sqref="F1212">
    <cfRule type="containsErrors" dxfId="831" priority="853">
      <formula>ISERROR(F1212)</formula>
    </cfRule>
  </conditionalFormatting>
  <conditionalFormatting sqref="F1213:F1214">
    <cfRule type="containsErrors" dxfId="830" priority="852">
      <formula>ISERROR(F1213)</formula>
    </cfRule>
  </conditionalFormatting>
  <conditionalFormatting sqref="F1215">
    <cfRule type="containsErrors" dxfId="829" priority="851">
      <formula>ISERROR(F1215)</formula>
    </cfRule>
  </conditionalFormatting>
  <conditionalFormatting sqref="F1216">
    <cfRule type="containsErrors" dxfId="828" priority="850">
      <formula>ISERROR(F1216)</formula>
    </cfRule>
  </conditionalFormatting>
  <conditionalFormatting sqref="F1217:F1218">
    <cfRule type="containsErrors" dxfId="827" priority="849">
      <formula>ISERROR(F1217)</formula>
    </cfRule>
  </conditionalFormatting>
  <conditionalFormatting sqref="F1219">
    <cfRule type="containsErrors" dxfId="826" priority="848">
      <formula>ISERROR(F1219)</formula>
    </cfRule>
  </conditionalFormatting>
  <conditionalFormatting sqref="F1220">
    <cfRule type="containsErrors" dxfId="825" priority="847">
      <formula>ISERROR(F1220)</formula>
    </cfRule>
  </conditionalFormatting>
  <conditionalFormatting sqref="F1223">
    <cfRule type="containsErrors" dxfId="824" priority="845">
      <formula>ISERROR(F1223)</formula>
    </cfRule>
  </conditionalFormatting>
  <conditionalFormatting sqref="F1224">
    <cfRule type="containsErrors" dxfId="823" priority="844">
      <formula>ISERROR(F1224)</formula>
    </cfRule>
  </conditionalFormatting>
  <conditionalFormatting sqref="F1225:F1226">
    <cfRule type="containsErrors" dxfId="822" priority="843">
      <formula>ISERROR(F1225)</formula>
    </cfRule>
  </conditionalFormatting>
  <conditionalFormatting sqref="F1228">
    <cfRule type="containsErrors" dxfId="821" priority="841">
      <formula>ISERROR(F1228)</formula>
    </cfRule>
  </conditionalFormatting>
  <conditionalFormatting sqref="F1231">
    <cfRule type="containsErrors" dxfId="820" priority="839">
      <formula>ISERROR(F1231)</formula>
    </cfRule>
  </conditionalFormatting>
  <conditionalFormatting sqref="F1232">
    <cfRule type="containsErrors" dxfId="819" priority="838">
      <formula>ISERROR(F1232)</formula>
    </cfRule>
  </conditionalFormatting>
  <conditionalFormatting sqref="F1233:F1234">
    <cfRule type="containsErrors" dxfId="818" priority="837">
      <formula>ISERROR(F1233)</formula>
    </cfRule>
  </conditionalFormatting>
  <conditionalFormatting sqref="F1235">
    <cfRule type="containsErrors" dxfId="817" priority="836">
      <formula>ISERROR(F1235)</formula>
    </cfRule>
  </conditionalFormatting>
  <conditionalFormatting sqref="F1236">
    <cfRule type="containsErrors" dxfId="816" priority="835">
      <formula>ISERROR(F1236)</formula>
    </cfRule>
  </conditionalFormatting>
  <conditionalFormatting sqref="F1239">
    <cfRule type="containsErrors" dxfId="815" priority="834">
      <formula>ISERROR(F1239)</formula>
    </cfRule>
  </conditionalFormatting>
  <conditionalFormatting sqref="F1240">
    <cfRule type="containsErrors" dxfId="814" priority="833">
      <formula>ISERROR(F1240)</formula>
    </cfRule>
  </conditionalFormatting>
  <conditionalFormatting sqref="F1241">
    <cfRule type="containsErrors" dxfId="813" priority="832">
      <formula>ISERROR(F1241)</formula>
    </cfRule>
  </conditionalFormatting>
  <conditionalFormatting sqref="F1242">
    <cfRule type="containsErrors" dxfId="812" priority="831">
      <formula>ISERROR(F1242)</formula>
    </cfRule>
  </conditionalFormatting>
  <conditionalFormatting sqref="F1243">
    <cfRule type="containsErrors" dxfId="811" priority="830">
      <formula>ISERROR(F1243)</formula>
    </cfRule>
  </conditionalFormatting>
  <conditionalFormatting sqref="F1244">
    <cfRule type="containsErrors" dxfId="810" priority="829">
      <formula>ISERROR(F1244)</formula>
    </cfRule>
  </conditionalFormatting>
  <conditionalFormatting sqref="F1245">
    <cfRule type="containsErrors" dxfId="809" priority="826">
      <formula>ISERROR(F1245)</formula>
    </cfRule>
  </conditionalFormatting>
  <conditionalFormatting sqref="F1238">
    <cfRule type="containsErrors" dxfId="808" priority="828">
      <formula>ISERROR(F1238)</formula>
    </cfRule>
  </conditionalFormatting>
  <conditionalFormatting sqref="F1237">
    <cfRule type="containsErrors" dxfId="807" priority="827">
      <formula>ISERROR(F1237)</formula>
    </cfRule>
  </conditionalFormatting>
  <conditionalFormatting sqref="F1252:F1257">
    <cfRule type="containsErrors" dxfId="806" priority="824">
      <formula>ISERROR(F1252)</formula>
    </cfRule>
  </conditionalFormatting>
  <conditionalFormatting sqref="F1258:F1263">
    <cfRule type="containsErrors" dxfId="805" priority="823">
      <formula>ISERROR(F1258)</formula>
    </cfRule>
  </conditionalFormatting>
  <conditionalFormatting sqref="F1270:F1273">
    <cfRule type="containsErrors" dxfId="804" priority="822">
      <formula>ISERROR(F1270)</formula>
    </cfRule>
  </conditionalFormatting>
  <conditionalFormatting sqref="F1274:F1275">
    <cfRule type="containsErrors" dxfId="803" priority="821">
      <formula>ISERROR(F1274)</formula>
    </cfRule>
  </conditionalFormatting>
  <conditionalFormatting sqref="F1276:F1277">
    <cfRule type="containsErrors" dxfId="802" priority="820">
      <formula>ISERROR(F1276)</formula>
    </cfRule>
  </conditionalFormatting>
  <conditionalFormatting sqref="F1278:F1279">
    <cfRule type="containsErrors" dxfId="801" priority="819">
      <formula>ISERROR(F1278)</formula>
    </cfRule>
  </conditionalFormatting>
  <conditionalFormatting sqref="F1353:F1354">
    <cfRule type="containsErrors" dxfId="800" priority="762">
      <formula>ISERROR(F1353)</formula>
    </cfRule>
  </conditionalFormatting>
  <conditionalFormatting sqref="F1345:F1346">
    <cfRule type="containsErrors" dxfId="799" priority="768">
      <formula>ISERROR(F1345)</formula>
    </cfRule>
  </conditionalFormatting>
  <conditionalFormatting sqref="F1351">
    <cfRule type="containsErrors" dxfId="798" priority="764">
      <formula>ISERROR(F1351)</formula>
    </cfRule>
  </conditionalFormatting>
  <conditionalFormatting sqref="F1316">
    <cfRule type="containsErrors" dxfId="797" priority="790">
      <formula>ISERROR(F1316)</formula>
    </cfRule>
  </conditionalFormatting>
  <conditionalFormatting sqref="F1313:F1314">
    <cfRule type="containsErrors" dxfId="796" priority="792">
      <formula>ISERROR(F1313)</formula>
    </cfRule>
  </conditionalFormatting>
  <conditionalFormatting sqref="F1311">
    <cfRule type="containsErrors" dxfId="795" priority="794">
      <formula>ISERROR(F1311)</formula>
    </cfRule>
  </conditionalFormatting>
  <conditionalFormatting sqref="F1308">
    <cfRule type="containsErrors" dxfId="794" priority="796">
      <formula>ISERROR(F1308)</formula>
    </cfRule>
  </conditionalFormatting>
  <conditionalFormatting sqref="F1305:F1306">
    <cfRule type="containsErrors" dxfId="793" priority="798">
      <formula>ISERROR(F1305)</formula>
    </cfRule>
  </conditionalFormatting>
  <conditionalFormatting sqref="F1303">
    <cfRule type="containsErrors" dxfId="792" priority="800">
      <formula>ISERROR(F1303)</formula>
    </cfRule>
  </conditionalFormatting>
  <conditionalFormatting sqref="F1300">
    <cfRule type="containsErrors" dxfId="791" priority="802">
      <formula>ISERROR(F1300)</formula>
    </cfRule>
  </conditionalFormatting>
  <conditionalFormatting sqref="F1297:F1298">
    <cfRule type="containsErrors" dxfId="790" priority="804">
      <formula>ISERROR(F1297)</formula>
    </cfRule>
  </conditionalFormatting>
  <conditionalFormatting sqref="F1295">
    <cfRule type="containsErrors" dxfId="789" priority="806">
      <formula>ISERROR(F1295)</formula>
    </cfRule>
  </conditionalFormatting>
  <conditionalFormatting sqref="F1264:F1269">
    <cfRule type="containsErrors" dxfId="788" priority="818">
      <formula>ISERROR(F1264)</formula>
    </cfRule>
  </conditionalFormatting>
  <conditionalFormatting sqref="F1281">
    <cfRule type="containsErrors" dxfId="787" priority="816">
      <formula>ISERROR(F1281)</formula>
    </cfRule>
  </conditionalFormatting>
  <conditionalFormatting sqref="F1370">
    <cfRule type="containsErrors" dxfId="786" priority="747">
      <formula>ISERROR(F1370)</formula>
    </cfRule>
  </conditionalFormatting>
  <conditionalFormatting sqref="F1282:F1283">
    <cfRule type="containsErrors" dxfId="785" priority="815">
      <formula>ISERROR(F1282)</formula>
    </cfRule>
  </conditionalFormatting>
  <conditionalFormatting sqref="F1284">
    <cfRule type="containsErrors" dxfId="784" priority="814">
      <formula>ISERROR(F1284)</formula>
    </cfRule>
  </conditionalFormatting>
  <conditionalFormatting sqref="F1285:F1286">
    <cfRule type="containsErrors" dxfId="783" priority="813">
      <formula>ISERROR(F1285)</formula>
    </cfRule>
  </conditionalFormatting>
  <conditionalFormatting sqref="F1287">
    <cfRule type="containsErrors" dxfId="782" priority="812">
      <formula>ISERROR(F1287)</formula>
    </cfRule>
  </conditionalFormatting>
  <conditionalFormatting sqref="F1288">
    <cfRule type="containsErrors" dxfId="781" priority="811">
      <formula>ISERROR(F1288)</formula>
    </cfRule>
  </conditionalFormatting>
  <conditionalFormatting sqref="F1289:F1290">
    <cfRule type="containsErrors" dxfId="780" priority="810">
      <formula>ISERROR(F1289)</formula>
    </cfRule>
  </conditionalFormatting>
  <conditionalFormatting sqref="F1291">
    <cfRule type="containsErrors" dxfId="779" priority="809">
      <formula>ISERROR(F1291)</formula>
    </cfRule>
  </conditionalFormatting>
  <conditionalFormatting sqref="F1292">
    <cfRule type="containsErrors" dxfId="778" priority="808">
      <formula>ISERROR(F1292)</formula>
    </cfRule>
  </conditionalFormatting>
  <conditionalFormatting sqref="F1293:F1294">
    <cfRule type="containsErrors" dxfId="777" priority="807">
      <formula>ISERROR(F1293)</formula>
    </cfRule>
  </conditionalFormatting>
  <conditionalFormatting sqref="F1296">
    <cfRule type="containsErrors" dxfId="776" priority="805">
      <formula>ISERROR(F1296)</formula>
    </cfRule>
  </conditionalFormatting>
  <conditionalFormatting sqref="F1299">
    <cfRule type="containsErrors" dxfId="775" priority="803">
      <formula>ISERROR(F1299)</formula>
    </cfRule>
  </conditionalFormatting>
  <conditionalFormatting sqref="F1301:F1302">
    <cfRule type="containsErrors" dxfId="774" priority="801">
      <formula>ISERROR(F1301)</formula>
    </cfRule>
  </conditionalFormatting>
  <conditionalFormatting sqref="F1304">
    <cfRule type="containsErrors" dxfId="773" priority="799">
      <formula>ISERROR(F1304)</formula>
    </cfRule>
  </conditionalFormatting>
  <conditionalFormatting sqref="F1307">
    <cfRule type="containsErrors" dxfId="772" priority="797">
      <formula>ISERROR(F1307)</formula>
    </cfRule>
  </conditionalFormatting>
  <conditionalFormatting sqref="F1309:F1310">
    <cfRule type="containsErrors" dxfId="771" priority="795">
      <formula>ISERROR(F1309)</formula>
    </cfRule>
  </conditionalFormatting>
  <conditionalFormatting sqref="F1312">
    <cfRule type="containsErrors" dxfId="770" priority="793">
      <formula>ISERROR(F1312)</formula>
    </cfRule>
  </conditionalFormatting>
  <conditionalFormatting sqref="F1315">
    <cfRule type="containsErrors" dxfId="769" priority="791">
      <formula>ISERROR(F1315)</formula>
    </cfRule>
  </conditionalFormatting>
  <conditionalFormatting sqref="F1321:F1322">
    <cfRule type="containsErrors" dxfId="768" priority="789">
      <formula>ISERROR(F1321)</formula>
    </cfRule>
  </conditionalFormatting>
  <conditionalFormatting sqref="F1323">
    <cfRule type="containsErrors" dxfId="767" priority="788">
      <formula>ISERROR(F1323)</formula>
    </cfRule>
  </conditionalFormatting>
  <conditionalFormatting sqref="F1324">
    <cfRule type="containsErrors" dxfId="766" priority="787">
      <formula>ISERROR(F1324)</formula>
    </cfRule>
  </conditionalFormatting>
  <conditionalFormatting sqref="F1317:F1318">
    <cfRule type="containsErrors" dxfId="765" priority="786">
      <formula>ISERROR(F1317)</formula>
    </cfRule>
  </conditionalFormatting>
  <conditionalFormatting sqref="F1319">
    <cfRule type="containsErrors" dxfId="764" priority="785">
      <formula>ISERROR(F1319)</formula>
    </cfRule>
  </conditionalFormatting>
  <conditionalFormatting sqref="F1320">
    <cfRule type="containsErrors" dxfId="763" priority="784">
      <formula>ISERROR(F1320)</formula>
    </cfRule>
  </conditionalFormatting>
  <conditionalFormatting sqref="F1325:F1326">
    <cfRule type="containsErrors" dxfId="762" priority="783">
      <formula>ISERROR(F1325)</formula>
    </cfRule>
  </conditionalFormatting>
  <conditionalFormatting sqref="F1327">
    <cfRule type="containsErrors" dxfId="761" priority="782">
      <formula>ISERROR(F1327)</formula>
    </cfRule>
  </conditionalFormatting>
  <conditionalFormatting sqref="F1328">
    <cfRule type="containsErrors" dxfId="760" priority="781">
      <formula>ISERROR(F1328)</formula>
    </cfRule>
  </conditionalFormatting>
  <conditionalFormatting sqref="F1329:F1330">
    <cfRule type="containsErrors" dxfId="759" priority="780">
      <formula>ISERROR(F1329)</formula>
    </cfRule>
  </conditionalFormatting>
  <conditionalFormatting sqref="F1331">
    <cfRule type="containsErrors" dxfId="758" priority="779">
      <formula>ISERROR(F1331)</formula>
    </cfRule>
  </conditionalFormatting>
  <conditionalFormatting sqref="F1332">
    <cfRule type="containsErrors" dxfId="757" priority="778">
      <formula>ISERROR(F1332)</formula>
    </cfRule>
  </conditionalFormatting>
  <conditionalFormatting sqref="F1333:F1334">
    <cfRule type="containsErrors" dxfId="756" priority="777">
      <formula>ISERROR(F1333)</formula>
    </cfRule>
  </conditionalFormatting>
  <conditionalFormatting sqref="F1335">
    <cfRule type="containsErrors" dxfId="755" priority="776">
      <formula>ISERROR(F1335)</formula>
    </cfRule>
  </conditionalFormatting>
  <conditionalFormatting sqref="F1336">
    <cfRule type="containsErrors" dxfId="754" priority="775">
      <formula>ISERROR(F1336)</formula>
    </cfRule>
  </conditionalFormatting>
  <conditionalFormatting sqref="F1337:F1338">
    <cfRule type="containsErrors" dxfId="753" priority="774">
      <formula>ISERROR(F1337)</formula>
    </cfRule>
  </conditionalFormatting>
  <conditionalFormatting sqref="F1339">
    <cfRule type="containsErrors" dxfId="752" priority="773">
      <formula>ISERROR(F1339)</formula>
    </cfRule>
  </conditionalFormatting>
  <conditionalFormatting sqref="F1340">
    <cfRule type="containsErrors" dxfId="751" priority="772">
      <formula>ISERROR(F1340)</formula>
    </cfRule>
  </conditionalFormatting>
  <conditionalFormatting sqref="F1341:F1342">
    <cfRule type="containsErrors" dxfId="750" priority="771">
      <formula>ISERROR(F1341)</formula>
    </cfRule>
  </conditionalFormatting>
  <conditionalFormatting sqref="F1343">
    <cfRule type="containsErrors" dxfId="749" priority="770">
      <formula>ISERROR(F1343)</formula>
    </cfRule>
  </conditionalFormatting>
  <conditionalFormatting sqref="F1344">
    <cfRule type="containsErrors" dxfId="748" priority="769">
      <formula>ISERROR(F1344)</formula>
    </cfRule>
  </conditionalFormatting>
  <conditionalFormatting sqref="F1347">
    <cfRule type="containsErrors" dxfId="747" priority="767">
      <formula>ISERROR(F1347)</formula>
    </cfRule>
  </conditionalFormatting>
  <conditionalFormatting sqref="F1348">
    <cfRule type="containsErrors" dxfId="746" priority="766">
      <formula>ISERROR(F1348)</formula>
    </cfRule>
  </conditionalFormatting>
  <conditionalFormatting sqref="F1349:F1350">
    <cfRule type="containsErrors" dxfId="745" priority="765">
      <formula>ISERROR(F1349)</formula>
    </cfRule>
  </conditionalFormatting>
  <conditionalFormatting sqref="F1352">
    <cfRule type="containsErrors" dxfId="744" priority="763">
      <formula>ISERROR(F1352)</formula>
    </cfRule>
  </conditionalFormatting>
  <conditionalFormatting sqref="F1355">
    <cfRule type="containsErrors" dxfId="743" priority="761">
      <formula>ISERROR(F1355)</formula>
    </cfRule>
  </conditionalFormatting>
  <conditionalFormatting sqref="F1356">
    <cfRule type="containsErrors" dxfId="742" priority="760">
      <formula>ISERROR(F1356)</formula>
    </cfRule>
  </conditionalFormatting>
  <conditionalFormatting sqref="F1357:F1358">
    <cfRule type="containsErrors" dxfId="741" priority="759">
      <formula>ISERROR(F1357)</formula>
    </cfRule>
  </conditionalFormatting>
  <conditionalFormatting sqref="F1359">
    <cfRule type="containsErrors" dxfId="740" priority="758">
      <formula>ISERROR(F1359)</formula>
    </cfRule>
  </conditionalFormatting>
  <conditionalFormatting sqref="F1360">
    <cfRule type="containsErrors" dxfId="739" priority="757">
      <formula>ISERROR(F1360)</formula>
    </cfRule>
  </conditionalFormatting>
  <conditionalFormatting sqref="F1363">
    <cfRule type="containsErrors" dxfId="738" priority="756">
      <formula>ISERROR(F1363)</formula>
    </cfRule>
  </conditionalFormatting>
  <conditionalFormatting sqref="F1364">
    <cfRule type="containsErrors" dxfId="737" priority="755">
      <formula>ISERROR(F1364)</formula>
    </cfRule>
  </conditionalFormatting>
  <conditionalFormatting sqref="F1365">
    <cfRule type="containsErrors" dxfId="736" priority="754">
      <formula>ISERROR(F1365)</formula>
    </cfRule>
  </conditionalFormatting>
  <conditionalFormatting sqref="F1366">
    <cfRule type="containsErrors" dxfId="735" priority="753">
      <formula>ISERROR(F1366)</formula>
    </cfRule>
  </conditionalFormatting>
  <conditionalFormatting sqref="F1367">
    <cfRule type="containsErrors" dxfId="734" priority="752">
      <formula>ISERROR(F1367)</formula>
    </cfRule>
  </conditionalFormatting>
  <conditionalFormatting sqref="F1368">
    <cfRule type="containsErrors" dxfId="733" priority="751">
      <formula>ISERROR(F1368)</formula>
    </cfRule>
  </conditionalFormatting>
  <conditionalFormatting sqref="F1369">
    <cfRule type="containsErrors" dxfId="732" priority="748">
      <formula>ISERROR(F1369)</formula>
    </cfRule>
  </conditionalFormatting>
  <conditionalFormatting sqref="F1362">
    <cfRule type="containsErrors" dxfId="731" priority="750">
      <formula>ISERROR(F1362)</formula>
    </cfRule>
  </conditionalFormatting>
  <conditionalFormatting sqref="F1361">
    <cfRule type="containsErrors" dxfId="730" priority="749">
      <formula>ISERROR(F1361)</formula>
    </cfRule>
  </conditionalFormatting>
  <conditionalFormatting sqref="F1376:F1381">
    <cfRule type="containsErrors" dxfId="729" priority="746">
      <formula>ISERROR(F1376)</formula>
    </cfRule>
  </conditionalFormatting>
  <conditionalFormatting sqref="F1382:F1387">
    <cfRule type="containsErrors" dxfId="728" priority="745">
      <formula>ISERROR(F1382)</formula>
    </cfRule>
  </conditionalFormatting>
  <conditionalFormatting sqref="F1394:F1397">
    <cfRule type="containsErrors" dxfId="727" priority="744">
      <formula>ISERROR(F1394)</formula>
    </cfRule>
  </conditionalFormatting>
  <conditionalFormatting sqref="F1398:F1399">
    <cfRule type="containsErrors" dxfId="726" priority="743">
      <formula>ISERROR(F1398)</formula>
    </cfRule>
  </conditionalFormatting>
  <conditionalFormatting sqref="F1400:F1401">
    <cfRule type="containsErrors" dxfId="725" priority="742">
      <formula>ISERROR(F1400)</formula>
    </cfRule>
  </conditionalFormatting>
  <conditionalFormatting sqref="F1402:F1403">
    <cfRule type="containsErrors" dxfId="724" priority="741">
      <formula>ISERROR(F1402)</formula>
    </cfRule>
  </conditionalFormatting>
  <conditionalFormatting sqref="F1477:F1478">
    <cfRule type="containsErrors" dxfId="723" priority="684">
      <formula>ISERROR(F1477)</formula>
    </cfRule>
  </conditionalFormatting>
  <conditionalFormatting sqref="F1469:F1470">
    <cfRule type="containsErrors" dxfId="722" priority="690">
      <formula>ISERROR(F1469)</formula>
    </cfRule>
  </conditionalFormatting>
  <conditionalFormatting sqref="F1475">
    <cfRule type="containsErrors" dxfId="721" priority="686">
      <formula>ISERROR(F1475)</formula>
    </cfRule>
  </conditionalFormatting>
  <conditionalFormatting sqref="F1440">
    <cfRule type="containsErrors" dxfId="720" priority="712">
      <formula>ISERROR(F1440)</formula>
    </cfRule>
  </conditionalFormatting>
  <conditionalFormatting sqref="F1437:F1438">
    <cfRule type="containsErrors" dxfId="719" priority="714">
      <formula>ISERROR(F1437)</formula>
    </cfRule>
  </conditionalFormatting>
  <conditionalFormatting sqref="F1435">
    <cfRule type="containsErrors" dxfId="718" priority="716">
      <formula>ISERROR(F1435)</formula>
    </cfRule>
  </conditionalFormatting>
  <conditionalFormatting sqref="F1432">
    <cfRule type="containsErrors" dxfId="717" priority="718">
      <formula>ISERROR(F1432)</formula>
    </cfRule>
  </conditionalFormatting>
  <conditionalFormatting sqref="F1429:F1430">
    <cfRule type="containsErrors" dxfId="716" priority="720">
      <formula>ISERROR(F1429)</formula>
    </cfRule>
  </conditionalFormatting>
  <conditionalFormatting sqref="F1427">
    <cfRule type="containsErrors" dxfId="715" priority="722">
      <formula>ISERROR(F1427)</formula>
    </cfRule>
  </conditionalFormatting>
  <conditionalFormatting sqref="F1424">
    <cfRule type="containsErrors" dxfId="714" priority="724">
      <formula>ISERROR(F1424)</formula>
    </cfRule>
  </conditionalFormatting>
  <conditionalFormatting sqref="F1421:F1422">
    <cfRule type="containsErrors" dxfId="713" priority="726">
      <formula>ISERROR(F1421)</formula>
    </cfRule>
  </conditionalFormatting>
  <conditionalFormatting sqref="F1419">
    <cfRule type="containsErrors" dxfId="712" priority="728">
      <formula>ISERROR(F1419)</formula>
    </cfRule>
  </conditionalFormatting>
  <conditionalFormatting sqref="F1388:F1393">
    <cfRule type="containsErrors" dxfId="711" priority="740">
      <formula>ISERROR(F1388)</formula>
    </cfRule>
  </conditionalFormatting>
  <conditionalFormatting sqref="F1405">
    <cfRule type="containsErrors" dxfId="710" priority="738">
      <formula>ISERROR(F1405)</formula>
    </cfRule>
  </conditionalFormatting>
  <conditionalFormatting sqref="F1494">
    <cfRule type="containsErrors" dxfId="709" priority="669">
      <formula>ISERROR(F1494)</formula>
    </cfRule>
  </conditionalFormatting>
  <conditionalFormatting sqref="F1406:F1407">
    <cfRule type="containsErrors" dxfId="708" priority="737">
      <formula>ISERROR(F1406)</formula>
    </cfRule>
  </conditionalFormatting>
  <conditionalFormatting sqref="F1408">
    <cfRule type="containsErrors" dxfId="707" priority="736">
      <formula>ISERROR(F1408)</formula>
    </cfRule>
  </conditionalFormatting>
  <conditionalFormatting sqref="F1409:F1410">
    <cfRule type="containsErrors" dxfId="706" priority="735">
      <formula>ISERROR(F1409)</formula>
    </cfRule>
  </conditionalFormatting>
  <conditionalFormatting sqref="F1411">
    <cfRule type="containsErrors" dxfId="705" priority="734">
      <formula>ISERROR(F1411)</formula>
    </cfRule>
  </conditionalFormatting>
  <conditionalFormatting sqref="F1412">
    <cfRule type="containsErrors" dxfId="704" priority="733">
      <formula>ISERROR(F1412)</formula>
    </cfRule>
  </conditionalFormatting>
  <conditionalFormatting sqref="F1413:F1414">
    <cfRule type="containsErrors" dxfId="703" priority="732">
      <formula>ISERROR(F1413)</formula>
    </cfRule>
  </conditionalFormatting>
  <conditionalFormatting sqref="F1415">
    <cfRule type="containsErrors" dxfId="702" priority="731">
      <formula>ISERROR(F1415)</formula>
    </cfRule>
  </conditionalFormatting>
  <conditionalFormatting sqref="F1416">
    <cfRule type="containsErrors" dxfId="701" priority="730">
      <formula>ISERROR(F1416)</formula>
    </cfRule>
  </conditionalFormatting>
  <conditionalFormatting sqref="F1417:F1418">
    <cfRule type="containsErrors" dxfId="700" priority="729">
      <formula>ISERROR(F1417)</formula>
    </cfRule>
  </conditionalFormatting>
  <conditionalFormatting sqref="F1420">
    <cfRule type="containsErrors" dxfId="699" priority="727">
      <formula>ISERROR(F1420)</formula>
    </cfRule>
  </conditionalFormatting>
  <conditionalFormatting sqref="F1423">
    <cfRule type="containsErrors" dxfId="698" priority="725">
      <formula>ISERROR(F1423)</formula>
    </cfRule>
  </conditionalFormatting>
  <conditionalFormatting sqref="F1425:F1426">
    <cfRule type="containsErrors" dxfId="697" priority="723">
      <formula>ISERROR(F1425)</formula>
    </cfRule>
  </conditionalFormatting>
  <conditionalFormatting sqref="F1428">
    <cfRule type="containsErrors" dxfId="696" priority="721">
      <formula>ISERROR(F1428)</formula>
    </cfRule>
  </conditionalFormatting>
  <conditionalFormatting sqref="F1431">
    <cfRule type="containsErrors" dxfId="695" priority="719">
      <formula>ISERROR(F1431)</formula>
    </cfRule>
  </conditionalFormatting>
  <conditionalFormatting sqref="F1433:F1434">
    <cfRule type="containsErrors" dxfId="694" priority="717">
      <formula>ISERROR(F1433)</formula>
    </cfRule>
  </conditionalFormatting>
  <conditionalFormatting sqref="F1436">
    <cfRule type="containsErrors" dxfId="693" priority="715">
      <formula>ISERROR(F1436)</formula>
    </cfRule>
  </conditionalFormatting>
  <conditionalFormatting sqref="F1439">
    <cfRule type="containsErrors" dxfId="692" priority="713">
      <formula>ISERROR(F1439)</formula>
    </cfRule>
  </conditionalFormatting>
  <conditionalFormatting sqref="F1445:F1446">
    <cfRule type="containsErrors" dxfId="691" priority="711">
      <formula>ISERROR(F1445)</formula>
    </cfRule>
  </conditionalFormatting>
  <conditionalFormatting sqref="F1447">
    <cfRule type="containsErrors" dxfId="690" priority="710">
      <formula>ISERROR(F1447)</formula>
    </cfRule>
  </conditionalFormatting>
  <conditionalFormatting sqref="F1448">
    <cfRule type="containsErrors" dxfId="689" priority="709">
      <formula>ISERROR(F1448)</formula>
    </cfRule>
  </conditionalFormatting>
  <conditionalFormatting sqref="F1441:F1442">
    <cfRule type="containsErrors" dxfId="688" priority="708">
      <formula>ISERROR(F1441)</formula>
    </cfRule>
  </conditionalFormatting>
  <conditionalFormatting sqref="F1443">
    <cfRule type="containsErrors" dxfId="687" priority="707">
      <formula>ISERROR(F1443)</formula>
    </cfRule>
  </conditionalFormatting>
  <conditionalFormatting sqref="F1444">
    <cfRule type="containsErrors" dxfId="686" priority="706">
      <formula>ISERROR(F1444)</formula>
    </cfRule>
  </conditionalFormatting>
  <conditionalFormatting sqref="F1449:F1450">
    <cfRule type="containsErrors" dxfId="685" priority="705">
      <formula>ISERROR(F1449)</formula>
    </cfRule>
  </conditionalFormatting>
  <conditionalFormatting sqref="F1451">
    <cfRule type="containsErrors" dxfId="684" priority="704">
      <formula>ISERROR(F1451)</formula>
    </cfRule>
  </conditionalFormatting>
  <conditionalFormatting sqref="F1452">
    <cfRule type="containsErrors" dxfId="683" priority="703">
      <formula>ISERROR(F1452)</formula>
    </cfRule>
  </conditionalFormatting>
  <conditionalFormatting sqref="F1453:F1454">
    <cfRule type="containsErrors" dxfId="682" priority="702">
      <formula>ISERROR(F1453)</formula>
    </cfRule>
  </conditionalFormatting>
  <conditionalFormatting sqref="F1455">
    <cfRule type="containsErrors" dxfId="681" priority="701">
      <formula>ISERROR(F1455)</formula>
    </cfRule>
  </conditionalFormatting>
  <conditionalFormatting sqref="F1456">
    <cfRule type="containsErrors" dxfId="680" priority="700">
      <formula>ISERROR(F1456)</formula>
    </cfRule>
  </conditionalFormatting>
  <conditionalFormatting sqref="F1457:F1458">
    <cfRule type="containsErrors" dxfId="679" priority="699">
      <formula>ISERROR(F1457)</formula>
    </cfRule>
  </conditionalFormatting>
  <conditionalFormatting sqref="F1459">
    <cfRule type="containsErrors" dxfId="678" priority="698">
      <formula>ISERROR(F1459)</formula>
    </cfRule>
  </conditionalFormatting>
  <conditionalFormatting sqref="F1460">
    <cfRule type="containsErrors" dxfId="677" priority="697">
      <formula>ISERROR(F1460)</formula>
    </cfRule>
  </conditionalFormatting>
  <conditionalFormatting sqref="F1461:F1462">
    <cfRule type="containsErrors" dxfId="676" priority="696">
      <formula>ISERROR(F1461)</formula>
    </cfRule>
  </conditionalFormatting>
  <conditionalFormatting sqref="F1463">
    <cfRule type="containsErrors" dxfId="675" priority="695">
      <formula>ISERROR(F1463)</formula>
    </cfRule>
  </conditionalFormatting>
  <conditionalFormatting sqref="F1464">
    <cfRule type="containsErrors" dxfId="674" priority="694">
      <formula>ISERROR(F1464)</formula>
    </cfRule>
  </conditionalFormatting>
  <conditionalFormatting sqref="F1465:F1466">
    <cfRule type="containsErrors" dxfId="673" priority="693">
      <formula>ISERROR(F1465)</formula>
    </cfRule>
  </conditionalFormatting>
  <conditionalFormatting sqref="F1467">
    <cfRule type="containsErrors" dxfId="672" priority="692">
      <formula>ISERROR(F1467)</formula>
    </cfRule>
  </conditionalFormatting>
  <conditionalFormatting sqref="F1468">
    <cfRule type="containsErrors" dxfId="671" priority="691">
      <formula>ISERROR(F1468)</formula>
    </cfRule>
  </conditionalFormatting>
  <conditionalFormatting sqref="F1471">
    <cfRule type="containsErrors" dxfId="670" priority="689">
      <formula>ISERROR(F1471)</formula>
    </cfRule>
  </conditionalFormatting>
  <conditionalFormatting sqref="F1472">
    <cfRule type="containsErrors" dxfId="669" priority="688">
      <formula>ISERROR(F1472)</formula>
    </cfRule>
  </conditionalFormatting>
  <conditionalFormatting sqref="F1473:F1474">
    <cfRule type="containsErrors" dxfId="668" priority="687">
      <formula>ISERROR(F1473)</formula>
    </cfRule>
  </conditionalFormatting>
  <conditionalFormatting sqref="F1476">
    <cfRule type="containsErrors" dxfId="667" priority="685">
      <formula>ISERROR(F1476)</formula>
    </cfRule>
  </conditionalFormatting>
  <conditionalFormatting sqref="F1479">
    <cfRule type="containsErrors" dxfId="666" priority="683">
      <formula>ISERROR(F1479)</formula>
    </cfRule>
  </conditionalFormatting>
  <conditionalFormatting sqref="F1480">
    <cfRule type="containsErrors" dxfId="665" priority="682">
      <formula>ISERROR(F1480)</formula>
    </cfRule>
  </conditionalFormatting>
  <conditionalFormatting sqref="F1481:F1482">
    <cfRule type="containsErrors" dxfId="664" priority="681">
      <formula>ISERROR(F1481)</formula>
    </cfRule>
  </conditionalFormatting>
  <conditionalFormatting sqref="F1483">
    <cfRule type="containsErrors" dxfId="663" priority="680">
      <formula>ISERROR(F1483)</formula>
    </cfRule>
  </conditionalFormatting>
  <conditionalFormatting sqref="F1484">
    <cfRule type="containsErrors" dxfId="662" priority="679">
      <formula>ISERROR(F1484)</formula>
    </cfRule>
  </conditionalFormatting>
  <conditionalFormatting sqref="F1487">
    <cfRule type="containsErrors" dxfId="661" priority="678">
      <formula>ISERROR(F1487)</formula>
    </cfRule>
  </conditionalFormatting>
  <conditionalFormatting sqref="F1488">
    <cfRule type="containsErrors" dxfId="660" priority="677">
      <formula>ISERROR(F1488)</formula>
    </cfRule>
  </conditionalFormatting>
  <conditionalFormatting sqref="F1489">
    <cfRule type="containsErrors" dxfId="659" priority="676">
      <formula>ISERROR(F1489)</formula>
    </cfRule>
  </conditionalFormatting>
  <conditionalFormatting sqref="F1490">
    <cfRule type="containsErrors" dxfId="658" priority="675">
      <formula>ISERROR(F1490)</formula>
    </cfRule>
  </conditionalFormatting>
  <conditionalFormatting sqref="F1491">
    <cfRule type="containsErrors" dxfId="657" priority="674">
      <formula>ISERROR(F1491)</formula>
    </cfRule>
  </conditionalFormatting>
  <conditionalFormatting sqref="F1492">
    <cfRule type="containsErrors" dxfId="656" priority="673">
      <formula>ISERROR(F1492)</formula>
    </cfRule>
  </conditionalFormatting>
  <conditionalFormatting sqref="F1493">
    <cfRule type="containsErrors" dxfId="655" priority="670">
      <formula>ISERROR(F1493)</formula>
    </cfRule>
  </conditionalFormatting>
  <conditionalFormatting sqref="F1486">
    <cfRule type="containsErrors" dxfId="654" priority="672">
      <formula>ISERROR(F1486)</formula>
    </cfRule>
  </conditionalFormatting>
  <conditionalFormatting sqref="F1485">
    <cfRule type="containsErrors" dxfId="653" priority="671">
      <formula>ISERROR(F1485)</formula>
    </cfRule>
  </conditionalFormatting>
  <conditionalFormatting sqref="F1500:F1505">
    <cfRule type="containsErrors" dxfId="652" priority="668">
      <formula>ISERROR(F1500)</formula>
    </cfRule>
  </conditionalFormatting>
  <conditionalFormatting sqref="F1506:F1511">
    <cfRule type="containsErrors" dxfId="651" priority="667">
      <formula>ISERROR(F1506)</formula>
    </cfRule>
  </conditionalFormatting>
  <conditionalFormatting sqref="F1518:F1521">
    <cfRule type="containsErrors" dxfId="650" priority="666">
      <formula>ISERROR(F1518)</formula>
    </cfRule>
  </conditionalFormatting>
  <conditionalFormatting sqref="F1522:F1523">
    <cfRule type="containsErrors" dxfId="649" priority="665">
      <formula>ISERROR(F1522)</formula>
    </cfRule>
  </conditionalFormatting>
  <conditionalFormatting sqref="F1524:F1525">
    <cfRule type="containsErrors" dxfId="648" priority="664">
      <formula>ISERROR(F1524)</formula>
    </cfRule>
  </conditionalFormatting>
  <conditionalFormatting sqref="F1526:F1527">
    <cfRule type="containsErrors" dxfId="647" priority="663">
      <formula>ISERROR(F1526)</formula>
    </cfRule>
  </conditionalFormatting>
  <conditionalFormatting sqref="F1601:F1602">
    <cfRule type="containsErrors" dxfId="646" priority="606">
      <formula>ISERROR(F1601)</formula>
    </cfRule>
  </conditionalFormatting>
  <conditionalFormatting sqref="F1593:F1594">
    <cfRule type="containsErrors" dxfId="645" priority="612">
      <formula>ISERROR(F1593)</formula>
    </cfRule>
  </conditionalFormatting>
  <conditionalFormatting sqref="F1599">
    <cfRule type="containsErrors" dxfId="644" priority="608">
      <formula>ISERROR(F1599)</formula>
    </cfRule>
  </conditionalFormatting>
  <conditionalFormatting sqref="F1564">
    <cfRule type="containsErrors" dxfId="643" priority="634">
      <formula>ISERROR(F1564)</formula>
    </cfRule>
  </conditionalFormatting>
  <conditionalFormatting sqref="F1561:F1562">
    <cfRule type="containsErrors" dxfId="642" priority="636">
      <formula>ISERROR(F1561)</formula>
    </cfRule>
  </conditionalFormatting>
  <conditionalFormatting sqref="F1559">
    <cfRule type="containsErrors" dxfId="641" priority="638">
      <formula>ISERROR(F1559)</formula>
    </cfRule>
  </conditionalFormatting>
  <conditionalFormatting sqref="F1556">
    <cfRule type="containsErrors" dxfId="640" priority="640">
      <formula>ISERROR(F1556)</formula>
    </cfRule>
  </conditionalFormatting>
  <conditionalFormatting sqref="F1553:F1554">
    <cfRule type="containsErrors" dxfId="639" priority="642">
      <formula>ISERROR(F1553)</formula>
    </cfRule>
  </conditionalFormatting>
  <conditionalFormatting sqref="F1551">
    <cfRule type="containsErrors" dxfId="638" priority="644">
      <formula>ISERROR(F1551)</formula>
    </cfRule>
  </conditionalFormatting>
  <conditionalFormatting sqref="F1548">
    <cfRule type="containsErrors" dxfId="637" priority="646">
      <formula>ISERROR(F1548)</formula>
    </cfRule>
  </conditionalFormatting>
  <conditionalFormatting sqref="F1545:F1546">
    <cfRule type="containsErrors" dxfId="636" priority="648">
      <formula>ISERROR(F1545)</formula>
    </cfRule>
  </conditionalFormatting>
  <conditionalFormatting sqref="F1543">
    <cfRule type="containsErrors" dxfId="635" priority="650">
      <formula>ISERROR(F1543)</formula>
    </cfRule>
  </conditionalFormatting>
  <conditionalFormatting sqref="F1512:F1517">
    <cfRule type="containsErrors" dxfId="634" priority="662">
      <formula>ISERROR(F1512)</formula>
    </cfRule>
  </conditionalFormatting>
  <conditionalFormatting sqref="F1529">
    <cfRule type="containsErrors" dxfId="633" priority="660">
      <formula>ISERROR(F1529)</formula>
    </cfRule>
  </conditionalFormatting>
  <conditionalFormatting sqref="F1618">
    <cfRule type="containsErrors" dxfId="632" priority="591">
      <formula>ISERROR(F1618)</formula>
    </cfRule>
  </conditionalFormatting>
  <conditionalFormatting sqref="F1530:F1531">
    <cfRule type="containsErrors" dxfId="631" priority="659">
      <formula>ISERROR(F1530)</formula>
    </cfRule>
  </conditionalFormatting>
  <conditionalFormatting sqref="F1532">
    <cfRule type="containsErrors" dxfId="630" priority="658">
      <formula>ISERROR(F1532)</formula>
    </cfRule>
  </conditionalFormatting>
  <conditionalFormatting sqref="F1533:F1534">
    <cfRule type="containsErrors" dxfId="629" priority="657">
      <formula>ISERROR(F1533)</formula>
    </cfRule>
  </conditionalFormatting>
  <conditionalFormatting sqref="F1535">
    <cfRule type="containsErrors" dxfId="628" priority="656">
      <formula>ISERROR(F1535)</formula>
    </cfRule>
  </conditionalFormatting>
  <conditionalFormatting sqref="F1536">
    <cfRule type="containsErrors" dxfId="627" priority="655">
      <formula>ISERROR(F1536)</formula>
    </cfRule>
  </conditionalFormatting>
  <conditionalFormatting sqref="F1537:F1538">
    <cfRule type="containsErrors" dxfId="626" priority="654">
      <formula>ISERROR(F1537)</formula>
    </cfRule>
  </conditionalFormatting>
  <conditionalFormatting sqref="F1539">
    <cfRule type="containsErrors" dxfId="625" priority="653">
      <formula>ISERROR(F1539)</formula>
    </cfRule>
  </conditionalFormatting>
  <conditionalFormatting sqref="F1540">
    <cfRule type="containsErrors" dxfId="624" priority="652">
      <formula>ISERROR(F1540)</formula>
    </cfRule>
  </conditionalFormatting>
  <conditionalFormatting sqref="F1541:F1542">
    <cfRule type="containsErrors" dxfId="623" priority="651">
      <formula>ISERROR(F1541)</formula>
    </cfRule>
  </conditionalFormatting>
  <conditionalFormatting sqref="F1544">
    <cfRule type="containsErrors" dxfId="622" priority="649">
      <formula>ISERROR(F1544)</formula>
    </cfRule>
  </conditionalFormatting>
  <conditionalFormatting sqref="F1547">
    <cfRule type="containsErrors" dxfId="621" priority="647">
      <formula>ISERROR(F1547)</formula>
    </cfRule>
  </conditionalFormatting>
  <conditionalFormatting sqref="F1549:F1550">
    <cfRule type="containsErrors" dxfId="620" priority="645">
      <formula>ISERROR(F1549)</formula>
    </cfRule>
  </conditionalFormatting>
  <conditionalFormatting sqref="F1552">
    <cfRule type="containsErrors" dxfId="619" priority="643">
      <formula>ISERROR(F1552)</formula>
    </cfRule>
  </conditionalFormatting>
  <conditionalFormatting sqref="F1555">
    <cfRule type="containsErrors" dxfId="618" priority="641">
      <formula>ISERROR(F1555)</formula>
    </cfRule>
  </conditionalFormatting>
  <conditionalFormatting sqref="F1557:F1558">
    <cfRule type="containsErrors" dxfId="617" priority="639">
      <formula>ISERROR(F1557)</formula>
    </cfRule>
  </conditionalFormatting>
  <conditionalFormatting sqref="F1560">
    <cfRule type="containsErrors" dxfId="616" priority="637">
      <formula>ISERROR(F1560)</formula>
    </cfRule>
  </conditionalFormatting>
  <conditionalFormatting sqref="F1563">
    <cfRule type="containsErrors" dxfId="615" priority="635">
      <formula>ISERROR(F1563)</formula>
    </cfRule>
  </conditionalFormatting>
  <conditionalFormatting sqref="F1569:F1570">
    <cfRule type="containsErrors" dxfId="614" priority="633">
      <formula>ISERROR(F1569)</formula>
    </cfRule>
  </conditionalFormatting>
  <conditionalFormatting sqref="F1571">
    <cfRule type="containsErrors" dxfId="613" priority="632">
      <formula>ISERROR(F1571)</formula>
    </cfRule>
  </conditionalFormatting>
  <conditionalFormatting sqref="F1572">
    <cfRule type="containsErrors" dxfId="612" priority="631">
      <formula>ISERROR(F1572)</formula>
    </cfRule>
  </conditionalFormatting>
  <conditionalFormatting sqref="F1565:F1566">
    <cfRule type="containsErrors" dxfId="611" priority="630">
      <formula>ISERROR(F1565)</formula>
    </cfRule>
  </conditionalFormatting>
  <conditionalFormatting sqref="F1567">
    <cfRule type="containsErrors" dxfId="610" priority="629">
      <formula>ISERROR(F1567)</formula>
    </cfRule>
  </conditionalFormatting>
  <conditionalFormatting sqref="F1568">
    <cfRule type="containsErrors" dxfId="609" priority="628">
      <formula>ISERROR(F1568)</formula>
    </cfRule>
  </conditionalFormatting>
  <conditionalFormatting sqref="F1573:F1574">
    <cfRule type="containsErrors" dxfId="608" priority="627">
      <formula>ISERROR(F1573)</formula>
    </cfRule>
  </conditionalFormatting>
  <conditionalFormatting sqref="F1575">
    <cfRule type="containsErrors" dxfId="607" priority="626">
      <formula>ISERROR(F1575)</formula>
    </cfRule>
  </conditionalFormatting>
  <conditionalFormatting sqref="F1576">
    <cfRule type="containsErrors" dxfId="606" priority="625">
      <formula>ISERROR(F1576)</formula>
    </cfRule>
  </conditionalFormatting>
  <conditionalFormatting sqref="F1577:F1578">
    <cfRule type="containsErrors" dxfId="605" priority="624">
      <formula>ISERROR(F1577)</formula>
    </cfRule>
  </conditionalFormatting>
  <conditionalFormatting sqref="F1579">
    <cfRule type="containsErrors" dxfId="604" priority="623">
      <formula>ISERROR(F1579)</formula>
    </cfRule>
  </conditionalFormatting>
  <conditionalFormatting sqref="F1580">
    <cfRule type="containsErrors" dxfId="603" priority="622">
      <formula>ISERROR(F1580)</formula>
    </cfRule>
  </conditionalFormatting>
  <conditionalFormatting sqref="F1581:F1582">
    <cfRule type="containsErrors" dxfId="602" priority="621">
      <formula>ISERROR(F1581)</formula>
    </cfRule>
  </conditionalFormatting>
  <conditionalFormatting sqref="F1583">
    <cfRule type="containsErrors" dxfId="601" priority="620">
      <formula>ISERROR(F1583)</formula>
    </cfRule>
  </conditionalFormatting>
  <conditionalFormatting sqref="F1584">
    <cfRule type="containsErrors" dxfId="600" priority="619">
      <formula>ISERROR(F1584)</formula>
    </cfRule>
  </conditionalFormatting>
  <conditionalFormatting sqref="F1585:F1586">
    <cfRule type="containsErrors" dxfId="599" priority="618">
      <formula>ISERROR(F1585)</formula>
    </cfRule>
  </conditionalFormatting>
  <conditionalFormatting sqref="F1587">
    <cfRule type="containsErrors" dxfId="598" priority="617">
      <formula>ISERROR(F1587)</formula>
    </cfRule>
  </conditionalFormatting>
  <conditionalFormatting sqref="F1588">
    <cfRule type="containsErrors" dxfId="597" priority="616">
      <formula>ISERROR(F1588)</formula>
    </cfRule>
  </conditionalFormatting>
  <conditionalFormatting sqref="F1589:F1590">
    <cfRule type="containsErrors" dxfId="596" priority="615">
      <formula>ISERROR(F1589)</formula>
    </cfRule>
  </conditionalFormatting>
  <conditionalFormatting sqref="F1591">
    <cfRule type="containsErrors" dxfId="595" priority="614">
      <formula>ISERROR(F1591)</formula>
    </cfRule>
  </conditionalFormatting>
  <conditionalFormatting sqref="F1592">
    <cfRule type="containsErrors" dxfId="594" priority="613">
      <formula>ISERROR(F1592)</formula>
    </cfRule>
  </conditionalFormatting>
  <conditionalFormatting sqref="F1595">
    <cfRule type="containsErrors" dxfId="593" priority="611">
      <formula>ISERROR(F1595)</formula>
    </cfRule>
  </conditionalFormatting>
  <conditionalFormatting sqref="F1596">
    <cfRule type="containsErrors" dxfId="592" priority="610">
      <formula>ISERROR(F1596)</formula>
    </cfRule>
  </conditionalFormatting>
  <conditionalFormatting sqref="F1597:F1598">
    <cfRule type="containsErrors" dxfId="591" priority="609">
      <formula>ISERROR(F1597)</formula>
    </cfRule>
  </conditionalFormatting>
  <conditionalFormatting sqref="F1600">
    <cfRule type="containsErrors" dxfId="590" priority="607">
      <formula>ISERROR(F1600)</formula>
    </cfRule>
  </conditionalFormatting>
  <conditionalFormatting sqref="F1603">
    <cfRule type="containsErrors" dxfId="589" priority="605">
      <formula>ISERROR(F1603)</formula>
    </cfRule>
  </conditionalFormatting>
  <conditionalFormatting sqref="F1604">
    <cfRule type="containsErrors" dxfId="588" priority="604">
      <formula>ISERROR(F1604)</formula>
    </cfRule>
  </conditionalFormatting>
  <conditionalFormatting sqref="F1605:F1606">
    <cfRule type="containsErrors" dxfId="587" priority="603">
      <formula>ISERROR(F1605)</formula>
    </cfRule>
  </conditionalFormatting>
  <conditionalFormatting sqref="F1607">
    <cfRule type="containsErrors" dxfId="586" priority="602">
      <formula>ISERROR(F1607)</formula>
    </cfRule>
  </conditionalFormatting>
  <conditionalFormatting sqref="F1608">
    <cfRule type="containsErrors" dxfId="585" priority="601">
      <formula>ISERROR(F1608)</formula>
    </cfRule>
  </conditionalFormatting>
  <conditionalFormatting sqref="F1611">
    <cfRule type="containsErrors" dxfId="584" priority="600">
      <formula>ISERROR(F1611)</formula>
    </cfRule>
  </conditionalFormatting>
  <conditionalFormatting sqref="F1612">
    <cfRule type="containsErrors" dxfId="583" priority="599">
      <formula>ISERROR(F1612)</formula>
    </cfRule>
  </conditionalFormatting>
  <conditionalFormatting sqref="F1613">
    <cfRule type="containsErrors" dxfId="582" priority="598">
      <formula>ISERROR(F1613)</formula>
    </cfRule>
  </conditionalFormatting>
  <conditionalFormatting sqref="F1614">
    <cfRule type="containsErrors" dxfId="581" priority="597">
      <formula>ISERROR(F1614)</formula>
    </cfRule>
  </conditionalFormatting>
  <conditionalFormatting sqref="F1615">
    <cfRule type="containsErrors" dxfId="580" priority="596">
      <formula>ISERROR(F1615)</formula>
    </cfRule>
  </conditionalFormatting>
  <conditionalFormatting sqref="F1616">
    <cfRule type="containsErrors" dxfId="579" priority="595">
      <formula>ISERROR(F1616)</formula>
    </cfRule>
  </conditionalFormatting>
  <conditionalFormatting sqref="F1617">
    <cfRule type="containsErrors" dxfId="578" priority="592">
      <formula>ISERROR(F1617)</formula>
    </cfRule>
  </conditionalFormatting>
  <conditionalFormatting sqref="F1610">
    <cfRule type="containsErrors" dxfId="577" priority="594">
      <formula>ISERROR(F1610)</formula>
    </cfRule>
  </conditionalFormatting>
  <conditionalFormatting sqref="F1609">
    <cfRule type="containsErrors" dxfId="576" priority="593">
      <formula>ISERROR(F1609)</formula>
    </cfRule>
  </conditionalFormatting>
  <conditionalFormatting sqref="F1624:F1629">
    <cfRule type="containsErrors" dxfId="575" priority="590">
      <formula>ISERROR(F1624)</formula>
    </cfRule>
  </conditionalFormatting>
  <conditionalFormatting sqref="F1630:F1635">
    <cfRule type="containsErrors" dxfId="574" priority="589">
      <formula>ISERROR(F1630)</formula>
    </cfRule>
  </conditionalFormatting>
  <conditionalFormatting sqref="F1642:F1645">
    <cfRule type="containsErrors" dxfId="573" priority="588">
      <formula>ISERROR(F1642)</formula>
    </cfRule>
  </conditionalFormatting>
  <conditionalFormatting sqref="F1646:F1647">
    <cfRule type="containsErrors" dxfId="572" priority="587">
      <formula>ISERROR(F1646)</formula>
    </cfRule>
  </conditionalFormatting>
  <conditionalFormatting sqref="F1648:F1649">
    <cfRule type="containsErrors" dxfId="571" priority="586">
      <formula>ISERROR(F1648)</formula>
    </cfRule>
  </conditionalFormatting>
  <conditionalFormatting sqref="F1650:F1651">
    <cfRule type="containsErrors" dxfId="570" priority="585">
      <formula>ISERROR(F1650)</formula>
    </cfRule>
  </conditionalFormatting>
  <conditionalFormatting sqref="F1725:F1726">
    <cfRule type="containsErrors" dxfId="569" priority="528">
      <formula>ISERROR(F1725)</formula>
    </cfRule>
  </conditionalFormatting>
  <conditionalFormatting sqref="F1717:F1718">
    <cfRule type="containsErrors" dxfId="568" priority="534">
      <formula>ISERROR(F1717)</formula>
    </cfRule>
  </conditionalFormatting>
  <conditionalFormatting sqref="F1723">
    <cfRule type="containsErrors" dxfId="567" priority="530">
      <formula>ISERROR(F1723)</formula>
    </cfRule>
  </conditionalFormatting>
  <conditionalFormatting sqref="F1688">
    <cfRule type="containsErrors" dxfId="566" priority="556">
      <formula>ISERROR(F1688)</formula>
    </cfRule>
  </conditionalFormatting>
  <conditionalFormatting sqref="F1685:F1686">
    <cfRule type="containsErrors" dxfId="565" priority="558">
      <formula>ISERROR(F1685)</formula>
    </cfRule>
  </conditionalFormatting>
  <conditionalFormatting sqref="F1683">
    <cfRule type="containsErrors" dxfId="564" priority="560">
      <formula>ISERROR(F1683)</formula>
    </cfRule>
  </conditionalFormatting>
  <conditionalFormatting sqref="F1680">
    <cfRule type="containsErrors" dxfId="563" priority="562">
      <formula>ISERROR(F1680)</formula>
    </cfRule>
  </conditionalFormatting>
  <conditionalFormatting sqref="F1677:F1678">
    <cfRule type="containsErrors" dxfId="562" priority="564">
      <formula>ISERROR(F1677)</formula>
    </cfRule>
  </conditionalFormatting>
  <conditionalFormatting sqref="F1675">
    <cfRule type="containsErrors" dxfId="561" priority="566">
      <formula>ISERROR(F1675)</formula>
    </cfRule>
  </conditionalFormatting>
  <conditionalFormatting sqref="F1672">
    <cfRule type="containsErrors" dxfId="560" priority="568">
      <formula>ISERROR(F1672)</formula>
    </cfRule>
  </conditionalFormatting>
  <conditionalFormatting sqref="F1669:F1670">
    <cfRule type="containsErrors" dxfId="559" priority="570">
      <formula>ISERROR(F1669)</formula>
    </cfRule>
  </conditionalFormatting>
  <conditionalFormatting sqref="F1667">
    <cfRule type="containsErrors" dxfId="558" priority="572">
      <formula>ISERROR(F1667)</formula>
    </cfRule>
  </conditionalFormatting>
  <conditionalFormatting sqref="F1636:F1641">
    <cfRule type="containsErrors" dxfId="557" priority="584">
      <formula>ISERROR(F1636)</formula>
    </cfRule>
  </conditionalFormatting>
  <conditionalFormatting sqref="F1653">
    <cfRule type="containsErrors" dxfId="556" priority="582">
      <formula>ISERROR(F1653)</formula>
    </cfRule>
  </conditionalFormatting>
  <conditionalFormatting sqref="F1742">
    <cfRule type="containsErrors" dxfId="555" priority="513">
      <formula>ISERROR(F1742)</formula>
    </cfRule>
  </conditionalFormatting>
  <conditionalFormatting sqref="F1654:F1655">
    <cfRule type="containsErrors" dxfId="554" priority="581">
      <formula>ISERROR(F1654)</formula>
    </cfRule>
  </conditionalFormatting>
  <conditionalFormatting sqref="F1656">
    <cfRule type="containsErrors" dxfId="553" priority="580">
      <formula>ISERROR(F1656)</formula>
    </cfRule>
  </conditionalFormatting>
  <conditionalFormatting sqref="F1657:F1658">
    <cfRule type="containsErrors" dxfId="552" priority="579">
      <formula>ISERROR(F1657)</formula>
    </cfRule>
  </conditionalFormatting>
  <conditionalFormatting sqref="F1659">
    <cfRule type="containsErrors" dxfId="551" priority="578">
      <formula>ISERROR(F1659)</formula>
    </cfRule>
  </conditionalFormatting>
  <conditionalFormatting sqref="F1660">
    <cfRule type="containsErrors" dxfId="550" priority="577">
      <formula>ISERROR(F1660)</formula>
    </cfRule>
  </conditionalFormatting>
  <conditionalFormatting sqref="F1661:F1662">
    <cfRule type="containsErrors" dxfId="549" priority="576">
      <formula>ISERROR(F1661)</formula>
    </cfRule>
  </conditionalFormatting>
  <conditionalFormatting sqref="F1663">
    <cfRule type="containsErrors" dxfId="548" priority="575">
      <formula>ISERROR(F1663)</formula>
    </cfRule>
  </conditionalFormatting>
  <conditionalFormatting sqref="F1664">
    <cfRule type="containsErrors" dxfId="547" priority="574">
      <formula>ISERROR(F1664)</formula>
    </cfRule>
  </conditionalFormatting>
  <conditionalFormatting sqref="F1665:F1666">
    <cfRule type="containsErrors" dxfId="546" priority="573">
      <formula>ISERROR(F1665)</formula>
    </cfRule>
  </conditionalFormatting>
  <conditionalFormatting sqref="F1668">
    <cfRule type="containsErrors" dxfId="545" priority="571">
      <formula>ISERROR(F1668)</formula>
    </cfRule>
  </conditionalFormatting>
  <conditionalFormatting sqref="F1671">
    <cfRule type="containsErrors" dxfId="544" priority="569">
      <formula>ISERROR(F1671)</formula>
    </cfRule>
  </conditionalFormatting>
  <conditionalFormatting sqref="F1673:F1674">
    <cfRule type="containsErrors" dxfId="543" priority="567">
      <formula>ISERROR(F1673)</formula>
    </cfRule>
  </conditionalFormatting>
  <conditionalFormatting sqref="F1676">
    <cfRule type="containsErrors" dxfId="542" priority="565">
      <formula>ISERROR(F1676)</formula>
    </cfRule>
  </conditionalFormatting>
  <conditionalFormatting sqref="F1679">
    <cfRule type="containsErrors" dxfId="541" priority="563">
      <formula>ISERROR(F1679)</formula>
    </cfRule>
  </conditionalFormatting>
  <conditionalFormatting sqref="F1681:F1682">
    <cfRule type="containsErrors" dxfId="540" priority="561">
      <formula>ISERROR(F1681)</formula>
    </cfRule>
  </conditionalFormatting>
  <conditionalFormatting sqref="F1684">
    <cfRule type="containsErrors" dxfId="539" priority="559">
      <formula>ISERROR(F1684)</formula>
    </cfRule>
  </conditionalFormatting>
  <conditionalFormatting sqref="F1687">
    <cfRule type="containsErrors" dxfId="538" priority="557">
      <formula>ISERROR(F1687)</formula>
    </cfRule>
  </conditionalFormatting>
  <conditionalFormatting sqref="F1693:F1694">
    <cfRule type="containsErrors" dxfId="537" priority="555">
      <formula>ISERROR(F1693)</formula>
    </cfRule>
  </conditionalFormatting>
  <conditionalFormatting sqref="F1695">
    <cfRule type="containsErrors" dxfId="536" priority="554">
      <formula>ISERROR(F1695)</formula>
    </cfRule>
  </conditionalFormatting>
  <conditionalFormatting sqref="F1696">
    <cfRule type="containsErrors" dxfId="535" priority="553">
      <formula>ISERROR(F1696)</formula>
    </cfRule>
  </conditionalFormatting>
  <conditionalFormatting sqref="F1689:F1690">
    <cfRule type="containsErrors" dxfId="534" priority="552">
      <formula>ISERROR(F1689)</formula>
    </cfRule>
  </conditionalFormatting>
  <conditionalFormatting sqref="F1691">
    <cfRule type="containsErrors" dxfId="533" priority="551">
      <formula>ISERROR(F1691)</formula>
    </cfRule>
  </conditionalFormatting>
  <conditionalFormatting sqref="F1692">
    <cfRule type="containsErrors" dxfId="532" priority="550">
      <formula>ISERROR(F1692)</formula>
    </cfRule>
  </conditionalFormatting>
  <conditionalFormatting sqref="F1697:F1698">
    <cfRule type="containsErrors" dxfId="531" priority="549">
      <formula>ISERROR(F1697)</formula>
    </cfRule>
  </conditionalFormatting>
  <conditionalFormatting sqref="F1699">
    <cfRule type="containsErrors" dxfId="530" priority="548">
      <formula>ISERROR(F1699)</formula>
    </cfRule>
  </conditionalFormatting>
  <conditionalFormatting sqref="F1700">
    <cfRule type="containsErrors" dxfId="529" priority="547">
      <formula>ISERROR(F1700)</formula>
    </cfRule>
  </conditionalFormatting>
  <conditionalFormatting sqref="F1701:F1702">
    <cfRule type="containsErrors" dxfId="528" priority="546">
      <formula>ISERROR(F1701)</formula>
    </cfRule>
  </conditionalFormatting>
  <conditionalFormatting sqref="F1703">
    <cfRule type="containsErrors" dxfId="527" priority="545">
      <formula>ISERROR(F1703)</formula>
    </cfRule>
  </conditionalFormatting>
  <conditionalFormatting sqref="F1704">
    <cfRule type="containsErrors" dxfId="526" priority="544">
      <formula>ISERROR(F1704)</formula>
    </cfRule>
  </conditionalFormatting>
  <conditionalFormatting sqref="F1705:F1706">
    <cfRule type="containsErrors" dxfId="525" priority="543">
      <formula>ISERROR(F1705)</formula>
    </cfRule>
  </conditionalFormatting>
  <conditionalFormatting sqref="F1707">
    <cfRule type="containsErrors" dxfId="524" priority="542">
      <formula>ISERROR(F1707)</formula>
    </cfRule>
  </conditionalFormatting>
  <conditionalFormatting sqref="F1708">
    <cfRule type="containsErrors" dxfId="523" priority="541">
      <formula>ISERROR(F1708)</formula>
    </cfRule>
  </conditionalFormatting>
  <conditionalFormatting sqref="F1709:F1710">
    <cfRule type="containsErrors" dxfId="522" priority="540">
      <formula>ISERROR(F1709)</formula>
    </cfRule>
  </conditionalFormatting>
  <conditionalFormatting sqref="F1711">
    <cfRule type="containsErrors" dxfId="521" priority="539">
      <formula>ISERROR(F1711)</formula>
    </cfRule>
  </conditionalFormatting>
  <conditionalFormatting sqref="F1712">
    <cfRule type="containsErrors" dxfId="520" priority="538">
      <formula>ISERROR(F1712)</formula>
    </cfRule>
  </conditionalFormatting>
  <conditionalFormatting sqref="F1713:F1714">
    <cfRule type="containsErrors" dxfId="519" priority="537">
      <formula>ISERROR(F1713)</formula>
    </cfRule>
  </conditionalFormatting>
  <conditionalFormatting sqref="F1715">
    <cfRule type="containsErrors" dxfId="518" priority="536">
      <formula>ISERROR(F1715)</formula>
    </cfRule>
  </conditionalFormatting>
  <conditionalFormatting sqref="F1716">
    <cfRule type="containsErrors" dxfId="517" priority="535">
      <formula>ISERROR(F1716)</formula>
    </cfRule>
  </conditionalFormatting>
  <conditionalFormatting sqref="F1719">
    <cfRule type="containsErrors" dxfId="516" priority="533">
      <formula>ISERROR(F1719)</formula>
    </cfRule>
  </conditionalFormatting>
  <conditionalFormatting sqref="F1720">
    <cfRule type="containsErrors" dxfId="515" priority="532">
      <formula>ISERROR(F1720)</formula>
    </cfRule>
  </conditionalFormatting>
  <conditionalFormatting sqref="F1721:F1722">
    <cfRule type="containsErrors" dxfId="514" priority="531">
      <formula>ISERROR(F1721)</formula>
    </cfRule>
  </conditionalFormatting>
  <conditionalFormatting sqref="F1724">
    <cfRule type="containsErrors" dxfId="513" priority="529">
      <formula>ISERROR(F1724)</formula>
    </cfRule>
  </conditionalFormatting>
  <conditionalFormatting sqref="F1727">
    <cfRule type="containsErrors" dxfId="512" priority="527">
      <formula>ISERROR(F1727)</formula>
    </cfRule>
  </conditionalFormatting>
  <conditionalFormatting sqref="F1728">
    <cfRule type="containsErrors" dxfId="511" priority="526">
      <formula>ISERROR(F1728)</formula>
    </cfRule>
  </conditionalFormatting>
  <conditionalFormatting sqref="F1729:F1730">
    <cfRule type="containsErrors" dxfId="510" priority="525">
      <formula>ISERROR(F1729)</formula>
    </cfRule>
  </conditionalFormatting>
  <conditionalFormatting sqref="F1731">
    <cfRule type="containsErrors" dxfId="509" priority="524">
      <formula>ISERROR(F1731)</formula>
    </cfRule>
  </conditionalFormatting>
  <conditionalFormatting sqref="F1732">
    <cfRule type="containsErrors" dxfId="508" priority="523">
      <formula>ISERROR(F1732)</formula>
    </cfRule>
  </conditionalFormatting>
  <conditionalFormatting sqref="F1735">
    <cfRule type="containsErrors" dxfId="507" priority="522">
      <formula>ISERROR(F1735)</formula>
    </cfRule>
  </conditionalFormatting>
  <conditionalFormatting sqref="F1736">
    <cfRule type="containsErrors" dxfId="506" priority="521">
      <formula>ISERROR(F1736)</formula>
    </cfRule>
  </conditionalFormatting>
  <conditionalFormatting sqref="F1737">
    <cfRule type="containsErrors" dxfId="505" priority="520">
      <formula>ISERROR(F1737)</formula>
    </cfRule>
  </conditionalFormatting>
  <conditionalFormatting sqref="F1738">
    <cfRule type="containsErrors" dxfId="504" priority="519">
      <formula>ISERROR(F1738)</formula>
    </cfRule>
  </conditionalFormatting>
  <conditionalFormatting sqref="F1739">
    <cfRule type="containsErrors" dxfId="503" priority="518">
      <formula>ISERROR(F1739)</formula>
    </cfRule>
  </conditionalFormatting>
  <conditionalFormatting sqref="F1740">
    <cfRule type="containsErrors" dxfId="502" priority="517">
      <formula>ISERROR(F1740)</formula>
    </cfRule>
  </conditionalFormatting>
  <conditionalFormatting sqref="F1741">
    <cfRule type="containsErrors" dxfId="501" priority="514">
      <formula>ISERROR(F1741)</formula>
    </cfRule>
  </conditionalFormatting>
  <conditionalFormatting sqref="F1734">
    <cfRule type="containsErrors" dxfId="500" priority="516">
      <formula>ISERROR(F1734)</formula>
    </cfRule>
  </conditionalFormatting>
  <conditionalFormatting sqref="F1733">
    <cfRule type="containsErrors" dxfId="499" priority="515">
      <formula>ISERROR(F1733)</formula>
    </cfRule>
  </conditionalFormatting>
  <conditionalFormatting sqref="F1748:F1753">
    <cfRule type="containsErrors" dxfId="498" priority="512">
      <formula>ISERROR(F1748)</formula>
    </cfRule>
  </conditionalFormatting>
  <conditionalFormatting sqref="F1754:F1759">
    <cfRule type="containsErrors" dxfId="497" priority="511">
      <formula>ISERROR(F1754)</formula>
    </cfRule>
  </conditionalFormatting>
  <conditionalFormatting sqref="F1766:F1769">
    <cfRule type="containsErrors" dxfId="496" priority="510">
      <formula>ISERROR(F1766)</formula>
    </cfRule>
  </conditionalFormatting>
  <conditionalFormatting sqref="F1770:F1771">
    <cfRule type="containsErrors" dxfId="495" priority="509">
      <formula>ISERROR(F1770)</formula>
    </cfRule>
  </conditionalFormatting>
  <conditionalFormatting sqref="F1772:F1773">
    <cfRule type="containsErrors" dxfId="494" priority="508">
      <formula>ISERROR(F1772)</formula>
    </cfRule>
  </conditionalFormatting>
  <conditionalFormatting sqref="F1774:F1775">
    <cfRule type="containsErrors" dxfId="493" priority="507">
      <formula>ISERROR(F1774)</formula>
    </cfRule>
  </conditionalFormatting>
  <conditionalFormatting sqref="F1849:F1850">
    <cfRule type="containsErrors" dxfId="492" priority="450">
      <formula>ISERROR(F1849)</formula>
    </cfRule>
  </conditionalFormatting>
  <conditionalFormatting sqref="F1841:F1842">
    <cfRule type="containsErrors" dxfId="491" priority="456">
      <formula>ISERROR(F1841)</formula>
    </cfRule>
  </conditionalFormatting>
  <conditionalFormatting sqref="F1847">
    <cfRule type="containsErrors" dxfId="490" priority="452">
      <formula>ISERROR(F1847)</formula>
    </cfRule>
  </conditionalFormatting>
  <conditionalFormatting sqref="F1812">
    <cfRule type="containsErrors" dxfId="489" priority="478">
      <formula>ISERROR(F1812)</formula>
    </cfRule>
  </conditionalFormatting>
  <conditionalFormatting sqref="F1809:F1810">
    <cfRule type="containsErrors" dxfId="488" priority="480">
      <formula>ISERROR(F1809)</formula>
    </cfRule>
  </conditionalFormatting>
  <conditionalFormatting sqref="F1807">
    <cfRule type="containsErrors" dxfId="487" priority="482">
      <formula>ISERROR(F1807)</formula>
    </cfRule>
  </conditionalFormatting>
  <conditionalFormatting sqref="F1804">
    <cfRule type="containsErrors" dxfId="486" priority="484">
      <formula>ISERROR(F1804)</formula>
    </cfRule>
  </conditionalFormatting>
  <conditionalFormatting sqref="F1801:F1802">
    <cfRule type="containsErrors" dxfId="485" priority="486">
      <formula>ISERROR(F1801)</formula>
    </cfRule>
  </conditionalFormatting>
  <conditionalFormatting sqref="F1799">
    <cfRule type="containsErrors" dxfId="484" priority="488">
      <formula>ISERROR(F1799)</formula>
    </cfRule>
  </conditionalFormatting>
  <conditionalFormatting sqref="F1796">
    <cfRule type="containsErrors" dxfId="483" priority="490">
      <formula>ISERROR(F1796)</formula>
    </cfRule>
  </conditionalFormatting>
  <conditionalFormatting sqref="F1793:F1794">
    <cfRule type="containsErrors" dxfId="482" priority="492">
      <formula>ISERROR(F1793)</formula>
    </cfRule>
  </conditionalFormatting>
  <conditionalFormatting sqref="F1791">
    <cfRule type="containsErrors" dxfId="481" priority="494">
      <formula>ISERROR(F1791)</formula>
    </cfRule>
  </conditionalFormatting>
  <conditionalFormatting sqref="F1760:F1765">
    <cfRule type="containsErrors" dxfId="480" priority="506">
      <formula>ISERROR(F1760)</formula>
    </cfRule>
  </conditionalFormatting>
  <conditionalFormatting sqref="F1777">
    <cfRule type="containsErrors" dxfId="479" priority="504">
      <formula>ISERROR(F1777)</formula>
    </cfRule>
  </conditionalFormatting>
  <conditionalFormatting sqref="F1866">
    <cfRule type="containsErrors" dxfId="478" priority="435">
      <formula>ISERROR(F1866)</formula>
    </cfRule>
  </conditionalFormatting>
  <conditionalFormatting sqref="F1778:F1779">
    <cfRule type="containsErrors" dxfId="477" priority="503">
      <formula>ISERROR(F1778)</formula>
    </cfRule>
  </conditionalFormatting>
  <conditionalFormatting sqref="F1780">
    <cfRule type="containsErrors" dxfId="476" priority="502">
      <formula>ISERROR(F1780)</formula>
    </cfRule>
  </conditionalFormatting>
  <conditionalFormatting sqref="F1781:F1782">
    <cfRule type="containsErrors" dxfId="475" priority="501">
      <formula>ISERROR(F1781)</formula>
    </cfRule>
  </conditionalFormatting>
  <conditionalFormatting sqref="F1783">
    <cfRule type="containsErrors" dxfId="474" priority="500">
      <formula>ISERROR(F1783)</formula>
    </cfRule>
  </conditionalFormatting>
  <conditionalFormatting sqref="F1784">
    <cfRule type="containsErrors" dxfId="473" priority="499">
      <formula>ISERROR(F1784)</formula>
    </cfRule>
  </conditionalFormatting>
  <conditionalFormatting sqref="F1785:F1786">
    <cfRule type="containsErrors" dxfId="472" priority="498">
      <formula>ISERROR(F1785)</formula>
    </cfRule>
  </conditionalFormatting>
  <conditionalFormatting sqref="F1787">
    <cfRule type="containsErrors" dxfId="471" priority="497">
      <formula>ISERROR(F1787)</formula>
    </cfRule>
  </conditionalFormatting>
  <conditionalFormatting sqref="F1788">
    <cfRule type="containsErrors" dxfId="470" priority="496">
      <formula>ISERROR(F1788)</formula>
    </cfRule>
  </conditionalFormatting>
  <conditionalFormatting sqref="F1789:F1790">
    <cfRule type="containsErrors" dxfId="469" priority="495">
      <formula>ISERROR(F1789)</formula>
    </cfRule>
  </conditionalFormatting>
  <conditionalFormatting sqref="F1792">
    <cfRule type="containsErrors" dxfId="468" priority="493">
      <formula>ISERROR(F1792)</formula>
    </cfRule>
  </conditionalFormatting>
  <conditionalFormatting sqref="F1795">
    <cfRule type="containsErrors" dxfId="467" priority="491">
      <formula>ISERROR(F1795)</formula>
    </cfRule>
  </conditionalFormatting>
  <conditionalFormatting sqref="F1797:F1798">
    <cfRule type="containsErrors" dxfId="466" priority="489">
      <formula>ISERROR(F1797)</formula>
    </cfRule>
  </conditionalFormatting>
  <conditionalFormatting sqref="F1800">
    <cfRule type="containsErrors" dxfId="465" priority="487">
      <formula>ISERROR(F1800)</formula>
    </cfRule>
  </conditionalFormatting>
  <conditionalFormatting sqref="F1803">
    <cfRule type="containsErrors" dxfId="464" priority="485">
      <formula>ISERROR(F1803)</formula>
    </cfRule>
  </conditionalFormatting>
  <conditionalFormatting sqref="F1805:F1806">
    <cfRule type="containsErrors" dxfId="463" priority="483">
      <formula>ISERROR(F1805)</formula>
    </cfRule>
  </conditionalFormatting>
  <conditionalFormatting sqref="F1808">
    <cfRule type="containsErrors" dxfId="462" priority="481">
      <formula>ISERROR(F1808)</formula>
    </cfRule>
  </conditionalFormatting>
  <conditionalFormatting sqref="F1811">
    <cfRule type="containsErrors" dxfId="461" priority="479">
      <formula>ISERROR(F1811)</formula>
    </cfRule>
  </conditionalFormatting>
  <conditionalFormatting sqref="F1817:F1818">
    <cfRule type="containsErrors" dxfId="460" priority="477">
      <formula>ISERROR(F1817)</formula>
    </cfRule>
  </conditionalFormatting>
  <conditionalFormatting sqref="F1819">
    <cfRule type="containsErrors" dxfId="459" priority="476">
      <formula>ISERROR(F1819)</formula>
    </cfRule>
  </conditionalFormatting>
  <conditionalFormatting sqref="F1820">
    <cfRule type="containsErrors" dxfId="458" priority="475">
      <formula>ISERROR(F1820)</formula>
    </cfRule>
  </conditionalFormatting>
  <conditionalFormatting sqref="F1813:F1814">
    <cfRule type="containsErrors" dxfId="457" priority="474">
      <formula>ISERROR(F1813)</formula>
    </cfRule>
  </conditionalFormatting>
  <conditionalFormatting sqref="F1815">
    <cfRule type="containsErrors" dxfId="456" priority="473">
      <formula>ISERROR(F1815)</formula>
    </cfRule>
  </conditionalFormatting>
  <conditionalFormatting sqref="F1816">
    <cfRule type="containsErrors" dxfId="455" priority="472">
      <formula>ISERROR(F1816)</formula>
    </cfRule>
  </conditionalFormatting>
  <conditionalFormatting sqref="F1821:F1822">
    <cfRule type="containsErrors" dxfId="454" priority="471">
      <formula>ISERROR(F1821)</formula>
    </cfRule>
  </conditionalFormatting>
  <conditionalFormatting sqref="F1823">
    <cfRule type="containsErrors" dxfId="453" priority="470">
      <formula>ISERROR(F1823)</formula>
    </cfRule>
  </conditionalFormatting>
  <conditionalFormatting sqref="F1824">
    <cfRule type="containsErrors" dxfId="452" priority="469">
      <formula>ISERROR(F1824)</formula>
    </cfRule>
  </conditionalFormatting>
  <conditionalFormatting sqref="F1825:F1826">
    <cfRule type="containsErrors" dxfId="451" priority="468">
      <formula>ISERROR(F1825)</formula>
    </cfRule>
  </conditionalFormatting>
  <conditionalFormatting sqref="F1827">
    <cfRule type="containsErrors" dxfId="450" priority="467">
      <formula>ISERROR(F1827)</formula>
    </cfRule>
  </conditionalFormatting>
  <conditionalFormatting sqref="F1828">
    <cfRule type="containsErrors" dxfId="449" priority="466">
      <formula>ISERROR(F1828)</formula>
    </cfRule>
  </conditionalFormatting>
  <conditionalFormatting sqref="F1829:F1830">
    <cfRule type="containsErrors" dxfId="448" priority="465">
      <formula>ISERROR(F1829)</formula>
    </cfRule>
  </conditionalFormatting>
  <conditionalFormatting sqref="F1831">
    <cfRule type="containsErrors" dxfId="447" priority="464">
      <formula>ISERROR(F1831)</formula>
    </cfRule>
  </conditionalFormatting>
  <conditionalFormatting sqref="F1832">
    <cfRule type="containsErrors" dxfId="446" priority="463">
      <formula>ISERROR(F1832)</formula>
    </cfRule>
  </conditionalFormatting>
  <conditionalFormatting sqref="F1833:F1834">
    <cfRule type="containsErrors" dxfId="445" priority="462">
      <formula>ISERROR(F1833)</formula>
    </cfRule>
  </conditionalFormatting>
  <conditionalFormatting sqref="F1835">
    <cfRule type="containsErrors" dxfId="444" priority="461">
      <formula>ISERROR(F1835)</formula>
    </cfRule>
  </conditionalFormatting>
  <conditionalFormatting sqref="F1836">
    <cfRule type="containsErrors" dxfId="443" priority="460">
      <formula>ISERROR(F1836)</formula>
    </cfRule>
  </conditionalFormatting>
  <conditionalFormatting sqref="F1837:F1838">
    <cfRule type="containsErrors" dxfId="442" priority="459">
      <formula>ISERROR(F1837)</formula>
    </cfRule>
  </conditionalFormatting>
  <conditionalFormatting sqref="F1839">
    <cfRule type="containsErrors" dxfId="441" priority="458">
      <formula>ISERROR(F1839)</formula>
    </cfRule>
  </conditionalFormatting>
  <conditionalFormatting sqref="F1840">
    <cfRule type="containsErrors" dxfId="440" priority="457">
      <formula>ISERROR(F1840)</formula>
    </cfRule>
  </conditionalFormatting>
  <conditionalFormatting sqref="F1843">
    <cfRule type="containsErrors" dxfId="439" priority="455">
      <formula>ISERROR(F1843)</formula>
    </cfRule>
  </conditionalFormatting>
  <conditionalFormatting sqref="F1844">
    <cfRule type="containsErrors" dxfId="438" priority="454">
      <formula>ISERROR(F1844)</formula>
    </cfRule>
  </conditionalFormatting>
  <conditionalFormatting sqref="F1845:F1846">
    <cfRule type="containsErrors" dxfId="437" priority="453">
      <formula>ISERROR(F1845)</formula>
    </cfRule>
  </conditionalFormatting>
  <conditionalFormatting sqref="F1848">
    <cfRule type="containsErrors" dxfId="436" priority="451">
      <formula>ISERROR(F1848)</formula>
    </cfRule>
  </conditionalFormatting>
  <conditionalFormatting sqref="F1851">
    <cfRule type="containsErrors" dxfId="435" priority="449">
      <formula>ISERROR(F1851)</formula>
    </cfRule>
  </conditionalFormatting>
  <conditionalFormatting sqref="F1852">
    <cfRule type="containsErrors" dxfId="434" priority="448">
      <formula>ISERROR(F1852)</formula>
    </cfRule>
  </conditionalFormatting>
  <conditionalFormatting sqref="F1853:F1854">
    <cfRule type="containsErrors" dxfId="433" priority="447">
      <formula>ISERROR(F1853)</formula>
    </cfRule>
  </conditionalFormatting>
  <conditionalFormatting sqref="F1855">
    <cfRule type="containsErrors" dxfId="432" priority="446">
      <formula>ISERROR(F1855)</formula>
    </cfRule>
  </conditionalFormatting>
  <conditionalFormatting sqref="F1856">
    <cfRule type="containsErrors" dxfId="431" priority="445">
      <formula>ISERROR(F1856)</formula>
    </cfRule>
  </conditionalFormatting>
  <conditionalFormatting sqref="F1859">
    <cfRule type="containsErrors" dxfId="430" priority="444">
      <formula>ISERROR(F1859)</formula>
    </cfRule>
  </conditionalFormatting>
  <conditionalFormatting sqref="F1860">
    <cfRule type="containsErrors" dxfId="429" priority="443">
      <formula>ISERROR(F1860)</formula>
    </cfRule>
  </conditionalFormatting>
  <conditionalFormatting sqref="F1861">
    <cfRule type="containsErrors" dxfId="428" priority="442">
      <formula>ISERROR(F1861)</formula>
    </cfRule>
  </conditionalFormatting>
  <conditionalFormatting sqref="F1862">
    <cfRule type="containsErrors" dxfId="427" priority="441">
      <formula>ISERROR(F1862)</formula>
    </cfRule>
  </conditionalFormatting>
  <conditionalFormatting sqref="F1863">
    <cfRule type="containsErrors" dxfId="426" priority="440">
      <formula>ISERROR(F1863)</formula>
    </cfRule>
  </conditionalFormatting>
  <conditionalFormatting sqref="F1864">
    <cfRule type="containsErrors" dxfId="425" priority="439">
      <formula>ISERROR(F1864)</formula>
    </cfRule>
  </conditionalFormatting>
  <conditionalFormatting sqref="F1865">
    <cfRule type="containsErrors" dxfId="424" priority="436">
      <formula>ISERROR(F1865)</formula>
    </cfRule>
  </conditionalFormatting>
  <conditionalFormatting sqref="F1858">
    <cfRule type="containsErrors" dxfId="423" priority="438">
      <formula>ISERROR(F1858)</formula>
    </cfRule>
  </conditionalFormatting>
  <conditionalFormatting sqref="F1857">
    <cfRule type="containsErrors" dxfId="422" priority="437">
      <formula>ISERROR(F1857)</formula>
    </cfRule>
  </conditionalFormatting>
  <conditionalFormatting sqref="F1872:F1877">
    <cfRule type="containsErrors" dxfId="421" priority="434">
      <formula>ISERROR(F1872)</formula>
    </cfRule>
  </conditionalFormatting>
  <conditionalFormatting sqref="F1878:F1883">
    <cfRule type="containsErrors" dxfId="420" priority="433">
      <formula>ISERROR(F1878)</formula>
    </cfRule>
  </conditionalFormatting>
  <conditionalFormatting sqref="F1890:F1893">
    <cfRule type="containsErrors" dxfId="419" priority="432">
      <formula>ISERROR(F1890)</formula>
    </cfRule>
  </conditionalFormatting>
  <conditionalFormatting sqref="F1894:F1895">
    <cfRule type="containsErrors" dxfId="418" priority="431">
      <formula>ISERROR(F1894)</formula>
    </cfRule>
  </conditionalFormatting>
  <conditionalFormatting sqref="F1896:F1897">
    <cfRule type="containsErrors" dxfId="417" priority="430">
      <formula>ISERROR(F1896)</formula>
    </cfRule>
  </conditionalFormatting>
  <conditionalFormatting sqref="F1898:F1899">
    <cfRule type="containsErrors" dxfId="416" priority="429">
      <formula>ISERROR(F1898)</formula>
    </cfRule>
  </conditionalFormatting>
  <conditionalFormatting sqref="F1973:F1974">
    <cfRule type="containsErrors" dxfId="415" priority="372">
      <formula>ISERROR(F1973)</formula>
    </cfRule>
  </conditionalFormatting>
  <conditionalFormatting sqref="F1965:F1966">
    <cfRule type="containsErrors" dxfId="414" priority="378">
      <formula>ISERROR(F1965)</formula>
    </cfRule>
  </conditionalFormatting>
  <conditionalFormatting sqref="F1971">
    <cfRule type="containsErrors" dxfId="413" priority="374">
      <formula>ISERROR(F1971)</formula>
    </cfRule>
  </conditionalFormatting>
  <conditionalFormatting sqref="F1936">
    <cfRule type="containsErrors" dxfId="412" priority="400">
      <formula>ISERROR(F1936)</formula>
    </cfRule>
  </conditionalFormatting>
  <conditionalFormatting sqref="F1933:F1934">
    <cfRule type="containsErrors" dxfId="411" priority="402">
      <formula>ISERROR(F1933)</formula>
    </cfRule>
  </conditionalFormatting>
  <conditionalFormatting sqref="F1931">
    <cfRule type="containsErrors" dxfId="410" priority="404">
      <formula>ISERROR(F1931)</formula>
    </cfRule>
  </conditionalFormatting>
  <conditionalFormatting sqref="F1928">
    <cfRule type="containsErrors" dxfId="409" priority="406">
      <formula>ISERROR(F1928)</formula>
    </cfRule>
  </conditionalFormatting>
  <conditionalFormatting sqref="F1925:F1926">
    <cfRule type="containsErrors" dxfId="408" priority="408">
      <formula>ISERROR(F1925)</formula>
    </cfRule>
  </conditionalFormatting>
  <conditionalFormatting sqref="F1923">
    <cfRule type="containsErrors" dxfId="407" priority="410">
      <formula>ISERROR(F1923)</formula>
    </cfRule>
  </conditionalFormatting>
  <conditionalFormatting sqref="F1920">
    <cfRule type="containsErrors" dxfId="406" priority="412">
      <formula>ISERROR(F1920)</formula>
    </cfRule>
  </conditionalFormatting>
  <conditionalFormatting sqref="F1917:F1918">
    <cfRule type="containsErrors" dxfId="405" priority="414">
      <formula>ISERROR(F1917)</formula>
    </cfRule>
  </conditionalFormatting>
  <conditionalFormatting sqref="F1915">
    <cfRule type="containsErrors" dxfId="404" priority="416">
      <formula>ISERROR(F1915)</formula>
    </cfRule>
  </conditionalFormatting>
  <conditionalFormatting sqref="F1884:F1889">
    <cfRule type="containsErrors" dxfId="403" priority="428">
      <formula>ISERROR(F1884)</formula>
    </cfRule>
  </conditionalFormatting>
  <conditionalFormatting sqref="F1901">
    <cfRule type="containsErrors" dxfId="402" priority="426">
      <formula>ISERROR(F1901)</formula>
    </cfRule>
  </conditionalFormatting>
  <conditionalFormatting sqref="F1990">
    <cfRule type="containsErrors" dxfId="401" priority="357">
      <formula>ISERROR(F1990)</formula>
    </cfRule>
  </conditionalFormatting>
  <conditionalFormatting sqref="F1902:F1903">
    <cfRule type="containsErrors" dxfId="400" priority="425">
      <formula>ISERROR(F1902)</formula>
    </cfRule>
  </conditionalFormatting>
  <conditionalFormatting sqref="F1904">
    <cfRule type="containsErrors" dxfId="399" priority="424">
      <formula>ISERROR(F1904)</formula>
    </cfRule>
  </conditionalFormatting>
  <conditionalFormatting sqref="F1905:F1906">
    <cfRule type="containsErrors" dxfId="398" priority="423">
      <formula>ISERROR(F1905)</formula>
    </cfRule>
  </conditionalFormatting>
  <conditionalFormatting sqref="F1907">
    <cfRule type="containsErrors" dxfId="397" priority="422">
      <formula>ISERROR(F1907)</formula>
    </cfRule>
  </conditionalFormatting>
  <conditionalFormatting sqref="F1908">
    <cfRule type="containsErrors" dxfId="396" priority="421">
      <formula>ISERROR(F1908)</formula>
    </cfRule>
  </conditionalFormatting>
  <conditionalFormatting sqref="F1909:F1910">
    <cfRule type="containsErrors" dxfId="395" priority="420">
      <formula>ISERROR(F1909)</formula>
    </cfRule>
  </conditionalFormatting>
  <conditionalFormatting sqref="F1911">
    <cfRule type="containsErrors" dxfId="394" priority="419">
      <formula>ISERROR(F1911)</formula>
    </cfRule>
  </conditionalFormatting>
  <conditionalFormatting sqref="F1912">
    <cfRule type="containsErrors" dxfId="393" priority="418">
      <formula>ISERROR(F1912)</formula>
    </cfRule>
  </conditionalFormatting>
  <conditionalFormatting sqref="F1913:F1914">
    <cfRule type="containsErrors" dxfId="392" priority="417">
      <formula>ISERROR(F1913)</formula>
    </cfRule>
  </conditionalFormatting>
  <conditionalFormatting sqref="F1916">
    <cfRule type="containsErrors" dxfId="391" priority="415">
      <formula>ISERROR(F1916)</formula>
    </cfRule>
  </conditionalFormatting>
  <conditionalFormatting sqref="F1919">
    <cfRule type="containsErrors" dxfId="390" priority="413">
      <formula>ISERROR(F1919)</formula>
    </cfRule>
  </conditionalFormatting>
  <conditionalFormatting sqref="F1921:F1922">
    <cfRule type="containsErrors" dxfId="389" priority="411">
      <formula>ISERROR(F1921)</formula>
    </cfRule>
  </conditionalFormatting>
  <conditionalFormatting sqref="F1924">
    <cfRule type="containsErrors" dxfId="388" priority="409">
      <formula>ISERROR(F1924)</formula>
    </cfRule>
  </conditionalFormatting>
  <conditionalFormatting sqref="F1927">
    <cfRule type="containsErrors" dxfId="387" priority="407">
      <formula>ISERROR(F1927)</formula>
    </cfRule>
  </conditionalFormatting>
  <conditionalFormatting sqref="F1929:F1930">
    <cfRule type="containsErrors" dxfId="386" priority="405">
      <formula>ISERROR(F1929)</formula>
    </cfRule>
  </conditionalFormatting>
  <conditionalFormatting sqref="F1932">
    <cfRule type="containsErrors" dxfId="385" priority="403">
      <formula>ISERROR(F1932)</formula>
    </cfRule>
  </conditionalFormatting>
  <conditionalFormatting sqref="F1935">
    <cfRule type="containsErrors" dxfId="384" priority="401">
      <formula>ISERROR(F1935)</formula>
    </cfRule>
  </conditionalFormatting>
  <conditionalFormatting sqref="F1941:F1942">
    <cfRule type="containsErrors" dxfId="383" priority="399">
      <formula>ISERROR(F1941)</formula>
    </cfRule>
  </conditionalFormatting>
  <conditionalFormatting sqref="F1943">
    <cfRule type="containsErrors" dxfId="382" priority="398">
      <formula>ISERROR(F1943)</formula>
    </cfRule>
  </conditionalFormatting>
  <conditionalFormatting sqref="F1944">
    <cfRule type="containsErrors" dxfId="381" priority="397">
      <formula>ISERROR(F1944)</formula>
    </cfRule>
  </conditionalFormatting>
  <conditionalFormatting sqref="F1937:F1938">
    <cfRule type="containsErrors" dxfId="380" priority="396">
      <formula>ISERROR(F1937)</formula>
    </cfRule>
  </conditionalFormatting>
  <conditionalFormatting sqref="F1939">
    <cfRule type="containsErrors" dxfId="379" priority="395">
      <formula>ISERROR(F1939)</formula>
    </cfRule>
  </conditionalFormatting>
  <conditionalFormatting sqref="F1940">
    <cfRule type="containsErrors" dxfId="378" priority="394">
      <formula>ISERROR(F1940)</formula>
    </cfRule>
  </conditionalFormatting>
  <conditionalFormatting sqref="F1945:F1946">
    <cfRule type="containsErrors" dxfId="377" priority="393">
      <formula>ISERROR(F1945)</formula>
    </cfRule>
  </conditionalFormatting>
  <conditionalFormatting sqref="F1947">
    <cfRule type="containsErrors" dxfId="376" priority="392">
      <formula>ISERROR(F1947)</formula>
    </cfRule>
  </conditionalFormatting>
  <conditionalFormatting sqref="F1948">
    <cfRule type="containsErrors" dxfId="375" priority="391">
      <formula>ISERROR(F1948)</formula>
    </cfRule>
  </conditionalFormatting>
  <conditionalFormatting sqref="F1949:F1950">
    <cfRule type="containsErrors" dxfId="374" priority="390">
      <formula>ISERROR(F1949)</formula>
    </cfRule>
  </conditionalFormatting>
  <conditionalFormatting sqref="F1951">
    <cfRule type="containsErrors" dxfId="373" priority="389">
      <formula>ISERROR(F1951)</formula>
    </cfRule>
  </conditionalFormatting>
  <conditionalFormatting sqref="F1952">
    <cfRule type="containsErrors" dxfId="372" priority="388">
      <formula>ISERROR(F1952)</formula>
    </cfRule>
  </conditionalFormatting>
  <conditionalFormatting sqref="F1953:F1954">
    <cfRule type="containsErrors" dxfId="371" priority="387">
      <formula>ISERROR(F1953)</formula>
    </cfRule>
  </conditionalFormatting>
  <conditionalFormatting sqref="F1955">
    <cfRule type="containsErrors" dxfId="370" priority="386">
      <formula>ISERROR(F1955)</formula>
    </cfRule>
  </conditionalFormatting>
  <conditionalFormatting sqref="F1956">
    <cfRule type="containsErrors" dxfId="369" priority="385">
      <formula>ISERROR(F1956)</formula>
    </cfRule>
  </conditionalFormatting>
  <conditionalFormatting sqref="F1957:F1958">
    <cfRule type="containsErrors" dxfId="368" priority="384">
      <formula>ISERROR(F1957)</formula>
    </cfRule>
  </conditionalFormatting>
  <conditionalFormatting sqref="F1959">
    <cfRule type="containsErrors" dxfId="367" priority="383">
      <formula>ISERROR(F1959)</formula>
    </cfRule>
  </conditionalFormatting>
  <conditionalFormatting sqref="F1960">
    <cfRule type="containsErrors" dxfId="366" priority="382">
      <formula>ISERROR(F1960)</formula>
    </cfRule>
  </conditionalFormatting>
  <conditionalFormatting sqref="F1961:F1962">
    <cfRule type="containsErrors" dxfId="365" priority="381">
      <formula>ISERROR(F1961)</formula>
    </cfRule>
  </conditionalFormatting>
  <conditionalFormatting sqref="F1963">
    <cfRule type="containsErrors" dxfId="364" priority="380">
      <formula>ISERROR(F1963)</formula>
    </cfRule>
  </conditionalFormatting>
  <conditionalFormatting sqref="F1964">
    <cfRule type="containsErrors" dxfId="363" priority="379">
      <formula>ISERROR(F1964)</formula>
    </cfRule>
  </conditionalFormatting>
  <conditionalFormatting sqref="F1967">
    <cfRule type="containsErrors" dxfId="362" priority="377">
      <formula>ISERROR(F1967)</formula>
    </cfRule>
  </conditionalFormatting>
  <conditionalFormatting sqref="F1968">
    <cfRule type="containsErrors" dxfId="361" priority="376">
      <formula>ISERROR(F1968)</formula>
    </cfRule>
  </conditionalFormatting>
  <conditionalFormatting sqref="F1969:F1970">
    <cfRule type="containsErrors" dxfId="360" priority="375">
      <formula>ISERROR(F1969)</formula>
    </cfRule>
  </conditionalFormatting>
  <conditionalFormatting sqref="F1972">
    <cfRule type="containsErrors" dxfId="359" priority="373">
      <formula>ISERROR(F1972)</formula>
    </cfRule>
  </conditionalFormatting>
  <conditionalFormatting sqref="F1975">
    <cfRule type="containsErrors" dxfId="358" priority="371">
      <formula>ISERROR(F1975)</formula>
    </cfRule>
  </conditionalFormatting>
  <conditionalFormatting sqref="F1976">
    <cfRule type="containsErrors" dxfId="357" priority="370">
      <formula>ISERROR(F1976)</formula>
    </cfRule>
  </conditionalFormatting>
  <conditionalFormatting sqref="F1977:F1978">
    <cfRule type="containsErrors" dxfId="356" priority="369">
      <formula>ISERROR(F1977)</formula>
    </cfRule>
  </conditionalFormatting>
  <conditionalFormatting sqref="F1979">
    <cfRule type="containsErrors" dxfId="355" priority="368">
      <formula>ISERROR(F1979)</formula>
    </cfRule>
  </conditionalFormatting>
  <conditionalFormatting sqref="F1980">
    <cfRule type="containsErrors" dxfId="354" priority="367">
      <formula>ISERROR(F1980)</formula>
    </cfRule>
  </conditionalFormatting>
  <conditionalFormatting sqref="F1983">
    <cfRule type="containsErrors" dxfId="353" priority="366">
      <formula>ISERROR(F1983)</formula>
    </cfRule>
  </conditionalFormatting>
  <conditionalFormatting sqref="F1984">
    <cfRule type="containsErrors" dxfId="352" priority="365">
      <formula>ISERROR(F1984)</formula>
    </cfRule>
  </conditionalFormatting>
  <conditionalFormatting sqref="F1985">
    <cfRule type="containsErrors" dxfId="351" priority="364">
      <formula>ISERROR(F1985)</formula>
    </cfRule>
  </conditionalFormatting>
  <conditionalFormatting sqref="F1986">
    <cfRule type="containsErrors" dxfId="350" priority="363">
      <formula>ISERROR(F1986)</formula>
    </cfRule>
  </conditionalFormatting>
  <conditionalFormatting sqref="F1987">
    <cfRule type="containsErrors" dxfId="349" priority="362">
      <formula>ISERROR(F1987)</formula>
    </cfRule>
  </conditionalFormatting>
  <conditionalFormatting sqref="F1988">
    <cfRule type="containsErrors" dxfId="348" priority="361">
      <formula>ISERROR(F1988)</formula>
    </cfRule>
  </conditionalFormatting>
  <conditionalFormatting sqref="F1989">
    <cfRule type="containsErrors" dxfId="347" priority="358">
      <formula>ISERROR(F1989)</formula>
    </cfRule>
  </conditionalFormatting>
  <conditionalFormatting sqref="F1982">
    <cfRule type="containsErrors" dxfId="346" priority="360">
      <formula>ISERROR(F1982)</formula>
    </cfRule>
  </conditionalFormatting>
  <conditionalFormatting sqref="F1981">
    <cfRule type="containsErrors" dxfId="345" priority="359">
      <formula>ISERROR(F1981)</formula>
    </cfRule>
  </conditionalFormatting>
  <conditionalFormatting sqref="F1996:F2001">
    <cfRule type="containsErrors" dxfId="344" priority="356">
      <formula>ISERROR(F1996)</formula>
    </cfRule>
  </conditionalFormatting>
  <conditionalFormatting sqref="F2002:F2007">
    <cfRule type="containsErrors" dxfId="343" priority="355">
      <formula>ISERROR(F2002)</formula>
    </cfRule>
  </conditionalFormatting>
  <conditionalFormatting sqref="F2014:F2017">
    <cfRule type="containsErrors" dxfId="342" priority="354">
      <formula>ISERROR(F2014)</formula>
    </cfRule>
  </conditionalFormatting>
  <conditionalFormatting sqref="F2018:F2019">
    <cfRule type="containsErrors" dxfId="341" priority="353">
      <formula>ISERROR(F2018)</formula>
    </cfRule>
  </conditionalFormatting>
  <conditionalFormatting sqref="F2020:F2021">
    <cfRule type="containsErrors" dxfId="340" priority="352">
      <formula>ISERROR(F2020)</formula>
    </cfRule>
  </conditionalFormatting>
  <conditionalFormatting sqref="F2022:F2023">
    <cfRule type="containsErrors" dxfId="339" priority="351">
      <formula>ISERROR(F2022)</formula>
    </cfRule>
  </conditionalFormatting>
  <conditionalFormatting sqref="F2097:F2098">
    <cfRule type="containsErrors" dxfId="338" priority="294">
      <formula>ISERROR(F2097)</formula>
    </cfRule>
  </conditionalFormatting>
  <conditionalFormatting sqref="F2089:F2090">
    <cfRule type="containsErrors" dxfId="337" priority="300">
      <formula>ISERROR(F2089)</formula>
    </cfRule>
  </conditionalFormatting>
  <conditionalFormatting sqref="F2095">
    <cfRule type="containsErrors" dxfId="336" priority="296">
      <formula>ISERROR(F2095)</formula>
    </cfRule>
  </conditionalFormatting>
  <conditionalFormatting sqref="F2060">
    <cfRule type="containsErrors" dxfId="335" priority="322">
      <formula>ISERROR(F2060)</formula>
    </cfRule>
  </conditionalFormatting>
  <conditionalFormatting sqref="F2057:F2058">
    <cfRule type="containsErrors" dxfId="334" priority="324">
      <formula>ISERROR(F2057)</formula>
    </cfRule>
  </conditionalFormatting>
  <conditionalFormatting sqref="F2055">
    <cfRule type="containsErrors" dxfId="333" priority="326">
      <formula>ISERROR(F2055)</formula>
    </cfRule>
  </conditionalFormatting>
  <conditionalFormatting sqref="F2052">
    <cfRule type="containsErrors" dxfId="332" priority="328">
      <formula>ISERROR(F2052)</formula>
    </cfRule>
  </conditionalFormatting>
  <conditionalFormatting sqref="F2049:F2050">
    <cfRule type="containsErrors" dxfId="331" priority="330">
      <formula>ISERROR(F2049)</formula>
    </cfRule>
  </conditionalFormatting>
  <conditionalFormatting sqref="F2047">
    <cfRule type="containsErrors" dxfId="330" priority="332">
      <formula>ISERROR(F2047)</formula>
    </cfRule>
  </conditionalFormatting>
  <conditionalFormatting sqref="F2044">
    <cfRule type="containsErrors" dxfId="329" priority="334">
      <formula>ISERROR(F2044)</formula>
    </cfRule>
  </conditionalFormatting>
  <conditionalFormatting sqref="F2041:F2042">
    <cfRule type="containsErrors" dxfId="328" priority="336">
      <formula>ISERROR(F2041)</formula>
    </cfRule>
  </conditionalFormatting>
  <conditionalFormatting sqref="F2039">
    <cfRule type="containsErrors" dxfId="327" priority="338">
      <formula>ISERROR(F2039)</formula>
    </cfRule>
  </conditionalFormatting>
  <conditionalFormatting sqref="F2008:F2013">
    <cfRule type="containsErrors" dxfId="326" priority="350">
      <formula>ISERROR(F2008)</formula>
    </cfRule>
  </conditionalFormatting>
  <conditionalFormatting sqref="F2025">
    <cfRule type="containsErrors" dxfId="325" priority="348">
      <formula>ISERROR(F2025)</formula>
    </cfRule>
  </conditionalFormatting>
  <conditionalFormatting sqref="F2114">
    <cfRule type="containsErrors" dxfId="324" priority="279">
      <formula>ISERROR(F2114)</formula>
    </cfRule>
  </conditionalFormatting>
  <conditionalFormatting sqref="F2026:F2027">
    <cfRule type="containsErrors" dxfId="323" priority="347">
      <formula>ISERROR(F2026)</formula>
    </cfRule>
  </conditionalFormatting>
  <conditionalFormatting sqref="F2028">
    <cfRule type="containsErrors" dxfId="322" priority="346">
      <formula>ISERROR(F2028)</formula>
    </cfRule>
  </conditionalFormatting>
  <conditionalFormatting sqref="F2029:F2030">
    <cfRule type="containsErrors" dxfId="321" priority="345">
      <formula>ISERROR(F2029)</formula>
    </cfRule>
  </conditionalFormatting>
  <conditionalFormatting sqref="F2031">
    <cfRule type="containsErrors" dxfId="320" priority="344">
      <formula>ISERROR(F2031)</formula>
    </cfRule>
  </conditionalFormatting>
  <conditionalFormatting sqref="F2032">
    <cfRule type="containsErrors" dxfId="319" priority="343">
      <formula>ISERROR(F2032)</formula>
    </cfRule>
  </conditionalFormatting>
  <conditionalFormatting sqref="F2033:F2034">
    <cfRule type="containsErrors" dxfId="318" priority="342">
      <formula>ISERROR(F2033)</formula>
    </cfRule>
  </conditionalFormatting>
  <conditionalFormatting sqref="F2035">
    <cfRule type="containsErrors" dxfId="317" priority="341">
      <formula>ISERROR(F2035)</formula>
    </cfRule>
  </conditionalFormatting>
  <conditionalFormatting sqref="F2036">
    <cfRule type="containsErrors" dxfId="316" priority="340">
      <formula>ISERROR(F2036)</formula>
    </cfRule>
  </conditionalFormatting>
  <conditionalFormatting sqref="F2037:F2038">
    <cfRule type="containsErrors" dxfId="315" priority="339">
      <formula>ISERROR(F2037)</formula>
    </cfRule>
  </conditionalFormatting>
  <conditionalFormatting sqref="F2040">
    <cfRule type="containsErrors" dxfId="314" priority="337">
      <formula>ISERROR(F2040)</formula>
    </cfRule>
  </conditionalFormatting>
  <conditionalFormatting sqref="F2043">
    <cfRule type="containsErrors" dxfId="313" priority="335">
      <formula>ISERROR(F2043)</formula>
    </cfRule>
  </conditionalFormatting>
  <conditionalFormatting sqref="F2045:F2046">
    <cfRule type="containsErrors" dxfId="312" priority="333">
      <formula>ISERROR(F2045)</formula>
    </cfRule>
  </conditionalFormatting>
  <conditionalFormatting sqref="F2048">
    <cfRule type="containsErrors" dxfId="311" priority="331">
      <formula>ISERROR(F2048)</formula>
    </cfRule>
  </conditionalFormatting>
  <conditionalFormatting sqref="F2051">
    <cfRule type="containsErrors" dxfId="310" priority="329">
      <formula>ISERROR(F2051)</formula>
    </cfRule>
  </conditionalFormatting>
  <conditionalFormatting sqref="F2053:F2054">
    <cfRule type="containsErrors" dxfId="309" priority="327">
      <formula>ISERROR(F2053)</formula>
    </cfRule>
  </conditionalFormatting>
  <conditionalFormatting sqref="F2056">
    <cfRule type="containsErrors" dxfId="308" priority="325">
      <formula>ISERROR(F2056)</formula>
    </cfRule>
  </conditionalFormatting>
  <conditionalFormatting sqref="F2059">
    <cfRule type="containsErrors" dxfId="307" priority="323">
      <formula>ISERROR(F2059)</formula>
    </cfRule>
  </conditionalFormatting>
  <conditionalFormatting sqref="F2065:F2066">
    <cfRule type="containsErrors" dxfId="306" priority="321">
      <formula>ISERROR(F2065)</formula>
    </cfRule>
  </conditionalFormatting>
  <conditionalFormatting sqref="F2067">
    <cfRule type="containsErrors" dxfId="305" priority="320">
      <formula>ISERROR(F2067)</formula>
    </cfRule>
  </conditionalFormatting>
  <conditionalFormatting sqref="F2068">
    <cfRule type="containsErrors" dxfId="304" priority="319">
      <formula>ISERROR(F2068)</formula>
    </cfRule>
  </conditionalFormatting>
  <conditionalFormatting sqref="F2061:F2062">
    <cfRule type="containsErrors" dxfId="303" priority="318">
      <formula>ISERROR(F2061)</formula>
    </cfRule>
  </conditionalFormatting>
  <conditionalFormatting sqref="F2063">
    <cfRule type="containsErrors" dxfId="302" priority="317">
      <formula>ISERROR(F2063)</formula>
    </cfRule>
  </conditionalFormatting>
  <conditionalFormatting sqref="F2064">
    <cfRule type="containsErrors" dxfId="301" priority="316">
      <formula>ISERROR(F2064)</formula>
    </cfRule>
  </conditionalFormatting>
  <conditionalFormatting sqref="F2069:F2070">
    <cfRule type="containsErrors" dxfId="300" priority="315">
      <formula>ISERROR(F2069)</formula>
    </cfRule>
  </conditionalFormatting>
  <conditionalFormatting sqref="F2071">
    <cfRule type="containsErrors" dxfId="299" priority="314">
      <formula>ISERROR(F2071)</formula>
    </cfRule>
  </conditionalFormatting>
  <conditionalFormatting sqref="F2072">
    <cfRule type="containsErrors" dxfId="298" priority="313">
      <formula>ISERROR(F2072)</formula>
    </cfRule>
  </conditionalFormatting>
  <conditionalFormatting sqref="F2073:F2074">
    <cfRule type="containsErrors" dxfId="297" priority="312">
      <formula>ISERROR(F2073)</formula>
    </cfRule>
  </conditionalFormatting>
  <conditionalFormatting sqref="F2075">
    <cfRule type="containsErrors" dxfId="296" priority="311">
      <formula>ISERROR(F2075)</formula>
    </cfRule>
  </conditionalFormatting>
  <conditionalFormatting sqref="F2076">
    <cfRule type="containsErrors" dxfId="295" priority="310">
      <formula>ISERROR(F2076)</formula>
    </cfRule>
  </conditionalFormatting>
  <conditionalFormatting sqref="F2077:F2078">
    <cfRule type="containsErrors" dxfId="294" priority="309">
      <formula>ISERROR(F2077)</formula>
    </cfRule>
  </conditionalFormatting>
  <conditionalFormatting sqref="F2079">
    <cfRule type="containsErrors" dxfId="293" priority="308">
      <formula>ISERROR(F2079)</formula>
    </cfRule>
  </conditionalFormatting>
  <conditionalFormatting sqref="F2080">
    <cfRule type="containsErrors" dxfId="292" priority="307">
      <formula>ISERROR(F2080)</formula>
    </cfRule>
  </conditionalFormatting>
  <conditionalFormatting sqref="F2081:F2082">
    <cfRule type="containsErrors" dxfId="291" priority="306">
      <formula>ISERROR(F2081)</formula>
    </cfRule>
  </conditionalFormatting>
  <conditionalFormatting sqref="F2083">
    <cfRule type="containsErrors" dxfId="290" priority="305">
      <formula>ISERROR(F2083)</formula>
    </cfRule>
  </conditionalFormatting>
  <conditionalFormatting sqref="F2084">
    <cfRule type="containsErrors" dxfId="289" priority="304">
      <formula>ISERROR(F2084)</formula>
    </cfRule>
  </conditionalFormatting>
  <conditionalFormatting sqref="F2085:F2086">
    <cfRule type="containsErrors" dxfId="288" priority="303">
      <formula>ISERROR(F2085)</formula>
    </cfRule>
  </conditionalFormatting>
  <conditionalFormatting sqref="F2087">
    <cfRule type="containsErrors" dxfId="287" priority="302">
      <formula>ISERROR(F2087)</formula>
    </cfRule>
  </conditionalFormatting>
  <conditionalFormatting sqref="F2088">
    <cfRule type="containsErrors" dxfId="286" priority="301">
      <formula>ISERROR(F2088)</formula>
    </cfRule>
  </conditionalFormatting>
  <conditionalFormatting sqref="F2091">
    <cfRule type="containsErrors" dxfId="285" priority="299">
      <formula>ISERROR(F2091)</formula>
    </cfRule>
  </conditionalFormatting>
  <conditionalFormatting sqref="F2092">
    <cfRule type="containsErrors" dxfId="284" priority="298">
      <formula>ISERROR(F2092)</formula>
    </cfRule>
  </conditionalFormatting>
  <conditionalFormatting sqref="F2093:F2094">
    <cfRule type="containsErrors" dxfId="283" priority="297">
      <formula>ISERROR(F2093)</formula>
    </cfRule>
  </conditionalFormatting>
  <conditionalFormatting sqref="F2096">
    <cfRule type="containsErrors" dxfId="282" priority="295">
      <formula>ISERROR(F2096)</formula>
    </cfRule>
  </conditionalFormatting>
  <conditionalFormatting sqref="F2099">
    <cfRule type="containsErrors" dxfId="281" priority="293">
      <formula>ISERROR(F2099)</formula>
    </cfRule>
  </conditionalFormatting>
  <conditionalFormatting sqref="F2100">
    <cfRule type="containsErrors" dxfId="280" priority="292">
      <formula>ISERROR(F2100)</formula>
    </cfRule>
  </conditionalFormatting>
  <conditionalFormatting sqref="F2101:F2102">
    <cfRule type="containsErrors" dxfId="279" priority="291">
      <formula>ISERROR(F2101)</formula>
    </cfRule>
  </conditionalFormatting>
  <conditionalFormatting sqref="F2103">
    <cfRule type="containsErrors" dxfId="278" priority="290">
      <formula>ISERROR(F2103)</formula>
    </cfRule>
  </conditionalFormatting>
  <conditionalFormatting sqref="F2104">
    <cfRule type="containsErrors" dxfId="277" priority="289">
      <formula>ISERROR(F2104)</formula>
    </cfRule>
  </conditionalFormatting>
  <conditionalFormatting sqref="F2107">
    <cfRule type="containsErrors" dxfId="276" priority="288">
      <formula>ISERROR(F2107)</formula>
    </cfRule>
  </conditionalFormatting>
  <conditionalFormatting sqref="F2108">
    <cfRule type="containsErrors" dxfId="275" priority="287">
      <formula>ISERROR(F2108)</formula>
    </cfRule>
  </conditionalFormatting>
  <conditionalFormatting sqref="F2109">
    <cfRule type="containsErrors" dxfId="274" priority="286">
      <formula>ISERROR(F2109)</formula>
    </cfRule>
  </conditionalFormatting>
  <conditionalFormatting sqref="F2110">
    <cfRule type="containsErrors" dxfId="273" priority="285">
      <formula>ISERROR(F2110)</formula>
    </cfRule>
  </conditionalFormatting>
  <conditionalFormatting sqref="F2111">
    <cfRule type="containsErrors" dxfId="272" priority="284">
      <formula>ISERROR(F2111)</formula>
    </cfRule>
  </conditionalFormatting>
  <conditionalFormatting sqref="F2112">
    <cfRule type="containsErrors" dxfId="271" priority="283">
      <formula>ISERROR(F2112)</formula>
    </cfRule>
  </conditionalFormatting>
  <conditionalFormatting sqref="F2113">
    <cfRule type="containsErrors" dxfId="270" priority="280">
      <formula>ISERROR(F2113)</formula>
    </cfRule>
  </conditionalFormatting>
  <conditionalFormatting sqref="F2106">
    <cfRule type="containsErrors" dxfId="269" priority="282">
      <formula>ISERROR(F2106)</formula>
    </cfRule>
  </conditionalFormatting>
  <conditionalFormatting sqref="F2105">
    <cfRule type="containsErrors" dxfId="268" priority="281">
      <formula>ISERROR(F2105)</formula>
    </cfRule>
  </conditionalFormatting>
  <conditionalFormatting sqref="F2120:F2125">
    <cfRule type="containsErrors" dxfId="267" priority="278">
      <formula>ISERROR(F2120)</formula>
    </cfRule>
  </conditionalFormatting>
  <conditionalFormatting sqref="F2126:F2131">
    <cfRule type="containsErrors" dxfId="266" priority="277">
      <formula>ISERROR(F2126)</formula>
    </cfRule>
  </conditionalFormatting>
  <conditionalFormatting sqref="F2138:F2141">
    <cfRule type="containsErrors" dxfId="265" priority="276">
      <formula>ISERROR(F2138)</formula>
    </cfRule>
  </conditionalFormatting>
  <conditionalFormatting sqref="F2142:F2143">
    <cfRule type="containsErrors" dxfId="264" priority="275">
      <formula>ISERROR(F2142)</formula>
    </cfRule>
  </conditionalFormatting>
  <conditionalFormatting sqref="F2144:F2145">
    <cfRule type="containsErrors" dxfId="263" priority="274">
      <formula>ISERROR(F2144)</formula>
    </cfRule>
  </conditionalFormatting>
  <conditionalFormatting sqref="F2146:F2147">
    <cfRule type="containsErrors" dxfId="262" priority="273">
      <formula>ISERROR(F2146)</formula>
    </cfRule>
  </conditionalFormatting>
  <conditionalFormatting sqref="F2221:F2222">
    <cfRule type="containsErrors" dxfId="261" priority="216">
      <formula>ISERROR(F2221)</formula>
    </cfRule>
  </conditionalFormatting>
  <conditionalFormatting sqref="F2213:F2214">
    <cfRule type="containsErrors" dxfId="260" priority="222">
      <formula>ISERROR(F2213)</formula>
    </cfRule>
  </conditionalFormatting>
  <conditionalFormatting sqref="F2219">
    <cfRule type="containsErrors" dxfId="259" priority="218">
      <formula>ISERROR(F2219)</formula>
    </cfRule>
  </conditionalFormatting>
  <conditionalFormatting sqref="F2184">
    <cfRule type="containsErrors" dxfId="258" priority="244">
      <formula>ISERROR(F2184)</formula>
    </cfRule>
  </conditionalFormatting>
  <conditionalFormatting sqref="F2181:F2182">
    <cfRule type="containsErrors" dxfId="257" priority="246">
      <formula>ISERROR(F2181)</formula>
    </cfRule>
  </conditionalFormatting>
  <conditionalFormatting sqref="F2179">
    <cfRule type="containsErrors" dxfId="256" priority="248">
      <formula>ISERROR(F2179)</formula>
    </cfRule>
  </conditionalFormatting>
  <conditionalFormatting sqref="F2176">
    <cfRule type="containsErrors" dxfId="255" priority="250">
      <formula>ISERROR(F2176)</formula>
    </cfRule>
  </conditionalFormatting>
  <conditionalFormatting sqref="F2173:F2174">
    <cfRule type="containsErrors" dxfId="254" priority="252">
      <formula>ISERROR(F2173)</formula>
    </cfRule>
  </conditionalFormatting>
  <conditionalFormatting sqref="F2171">
    <cfRule type="containsErrors" dxfId="253" priority="254">
      <formula>ISERROR(F2171)</formula>
    </cfRule>
  </conditionalFormatting>
  <conditionalFormatting sqref="F2168">
    <cfRule type="containsErrors" dxfId="252" priority="256">
      <formula>ISERROR(F2168)</formula>
    </cfRule>
  </conditionalFormatting>
  <conditionalFormatting sqref="F2165:F2166">
    <cfRule type="containsErrors" dxfId="251" priority="258">
      <formula>ISERROR(F2165)</formula>
    </cfRule>
  </conditionalFormatting>
  <conditionalFormatting sqref="F2163">
    <cfRule type="containsErrors" dxfId="250" priority="260">
      <formula>ISERROR(F2163)</formula>
    </cfRule>
  </conditionalFormatting>
  <conditionalFormatting sqref="F2132:F2137">
    <cfRule type="containsErrors" dxfId="249" priority="272">
      <formula>ISERROR(F2132)</formula>
    </cfRule>
  </conditionalFormatting>
  <conditionalFormatting sqref="F2149">
    <cfRule type="containsErrors" dxfId="248" priority="270">
      <formula>ISERROR(F2149)</formula>
    </cfRule>
  </conditionalFormatting>
  <conditionalFormatting sqref="F2238">
    <cfRule type="containsErrors" dxfId="247" priority="201">
      <formula>ISERROR(F2238)</formula>
    </cfRule>
  </conditionalFormatting>
  <conditionalFormatting sqref="F2150:F2151">
    <cfRule type="containsErrors" dxfId="246" priority="269">
      <formula>ISERROR(F2150)</formula>
    </cfRule>
  </conditionalFormatting>
  <conditionalFormatting sqref="F2152">
    <cfRule type="containsErrors" dxfId="245" priority="268">
      <formula>ISERROR(F2152)</formula>
    </cfRule>
  </conditionalFormatting>
  <conditionalFormatting sqref="F2153:F2154">
    <cfRule type="containsErrors" dxfId="244" priority="267">
      <formula>ISERROR(F2153)</formula>
    </cfRule>
  </conditionalFormatting>
  <conditionalFormatting sqref="F2155">
    <cfRule type="containsErrors" dxfId="243" priority="266">
      <formula>ISERROR(F2155)</formula>
    </cfRule>
  </conditionalFormatting>
  <conditionalFormatting sqref="F2156">
    <cfRule type="containsErrors" dxfId="242" priority="265">
      <formula>ISERROR(F2156)</formula>
    </cfRule>
  </conditionalFormatting>
  <conditionalFormatting sqref="F2157:F2158">
    <cfRule type="containsErrors" dxfId="241" priority="264">
      <formula>ISERROR(F2157)</formula>
    </cfRule>
  </conditionalFormatting>
  <conditionalFormatting sqref="F2159">
    <cfRule type="containsErrors" dxfId="240" priority="263">
      <formula>ISERROR(F2159)</formula>
    </cfRule>
  </conditionalFormatting>
  <conditionalFormatting sqref="F2160">
    <cfRule type="containsErrors" dxfId="239" priority="262">
      <formula>ISERROR(F2160)</formula>
    </cfRule>
  </conditionalFormatting>
  <conditionalFormatting sqref="F2161:F2162">
    <cfRule type="containsErrors" dxfId="238" priority="261">
      <formula>ISERROR(F2161)</formula>
    </cfRule>
  </conditionalFormatting>
  <conditionalFormatting sqref="F2164">
    <cfRule type="containsErrors" dxfId="237" priority="259">
      <formula>ISERROR(F2164)</formula>
    </cfRule>
  </conditionalFormatting>
  <conditionalFormatting sqref="F2167">
    <cfRule type="containsErrors" dxfId="236" priority="257">
      <formula>ISERROR(F2167)</formula>
    </cfRule>
  </conditionalFormatting>
  <conditionalFormatting sqref="F2169:F2170">
    <cfRule type="containsErrors" dxfId="235" priority="255">
      <formula>ISERROR(F2169)</formula>
    </cfRule>
  </conditionalFormatting>
  <conditionalFormatting sqref="F2172">
    <cfRule type="containsErrors" dxfId="234" priority="253">
      <formula>ISERROR(F2172)</formula>
    </cfRule>
  </conditionalFormatting>
  <conditionalFormatting sqref="F2175">
    <cfRule type="containsErrors" dxfId="233" priority="251">
      <formula>ISERROR(F2175)</formula>
    </cfRule>
  </conditionalFormatting>
  <conditionalFormatting sqref="F2177:F2178">
    <cfRule type="containsErrors" dxfId="232" priority="249">
      <formula>ISERROR(F2177)</formula>
    </cfRule>
  </conditionalFormatting>
  <conditionalFormatting sqref="F2180">
    <cfRule type="containsErrors" dxfId="231" priority="247">
      <formula>ISERROR(F2180)</formula>
    </cfRule>
  </conditionalFormatting>
  <conditionalFormatting sqref="F2183">
    <cfRule type="containsErrors" dxfId="230" priority="245">
      <formula>ISERROR(F2183)</formula>
    </cfRule>
  </conditionalFormatting>
  <conditionalFormatting sqref="F2189:F2190">
    <cfRule type="containsErrors" dxfId="229" priority="243">
      <formula>ISERROR(F2189)</formula>
    </cfRule>
  </conditionalFormatting>
  <conditionalFormatting sqref="F2191">
    <cfRule type="containsErrors" dxfId="228" priority="242">
      <formula>ISERROR(F2191)</formula>
    </cfRule>
  </conditionalFormatting>
  <conditionalFormatting sqref="F2192">
    <cfRule type="containsErrors" dxfId="227" priority="241">
      <formula>ISERROR(F2192)</formula>
    </cfRule>
  </conditionalFormatting>
  <conditionalFormatting sqref="F2185:F2186">
    <cfRule type="containsErrors" dxfId="226" priority="240">
      <formula>ISERROR(F2185)</formula>
    </cfRule>
  </conditionalFormatting>
  <conditionalFormatting sqref="F2187">
    <cfRule type="containsErrors" dxfId="225" priority="239">
      <formula>ISERROR(F2187)</formula>
    </cfRule>
  </conditionalFormatting>
  <conditionalFormatting sqref="F2188">
    <cfRule type="containsErrors" dxfId="224" priority="238">
      <formula>ISERROR(F2188)</formula>
    </cfRule>
  </conditionalFormatting>
  <conditionalFormatting sqref="F2193:F2194">
    <cfRule type="containsErrors" dxfId="223" priority="237">
      <formula>ISERROR(F2193)</formula>
    </cfRule>
  </conditionalFormatting>
  <conditionalFormatting sqref="F2195">
    <cfRule type="containsErrors" dxfId="222" priority="236">
      <formula>ISERROR(F2195)</formula>
    </cfRule>
  </conditionalFormatting>
  <conditionalFormatting sqref="F2196">
    <cfRule type="containsErrors" dxfId="221" priority="235">
      <formula>ISERROR(F2196)</formula>
    </cfRule>
  </conditionalFormatting>
  <conditionalFormatting sqref="F2197:F2198">
    <cfRule type="containsErrors" dxfId="220" priority="234">
      <formula>ISERROR(F2197)</formula>
    </cfRule>
  </conditionalFormatting>
  <conditionalFormatting sqref="F2199">
    <cfRule type="containsErrors" dxfId="219" priority="233">
      <formula>ISERROR(F2199)</formula>
    </cfRule>
  </conditionalFormatting>
  <conditionalFormatting sqref="F2200">
    <cfRule type="containsErrors" dxfId="218" priority="232">
      <formula>ISERROR(F2200)</formula>
    </cfRule>
  </conditionalFormatting>
  <conditionalFormatting sqref="F2201:F2202">
    <cfRule type="containsErrors" dxfId="217" priority="231">
      <formula>ISERROR(F2201)</formula>
    </cfRule>
  </conditionalFormatting>
  <conditionalFormatting sqref="F2203">
    <cfRule type="containsErrors" dxfId="216" priority="230">
      <formula>ISERROR(F2203)</formula>
    </cfRule>
  </conditionalFormatting>
  <conditionalFormatting sqref="F2204">
    <cfRule type="containsErrors" dxfId="215" priority="229">
      <formula>ISERROR(F2204)</formula>
    </cfRule>
  </conditionalFormatting>
  <conditionalFormatting sqref="F2205:F2206">
    <cfRule type="containsErrors" dxfId="214" priority="228">
      <formula>ISERROR(F2205)</formula>
    </cfRule>
  </conditionalFormatting>
  <conditionalFormatting sqref="F2207">
    <cfRule type="containsErrors" dxfId="213" priority="227">
      <formula>ISERROR(F2207)</formula>
    </cfRule>
  </conditionalFormatting>
  <conditionalFormatting sqref="F2208">
    <cfRule type="containsErrors" dxfId="212" priority="226">
      <formula>ISERROR(F2208)</formula>
    </cfRule>
  </conditionalFormatting>
  <conditionalFormatting sqref="F2209:F2210">
    <cfRule type="containsErrors" dxfId="211" priority="225">
      <formula>ISERROR(F2209)</formula>
    </cfRule>
  </conditionalFormatting>
  <conditionalFormatting sqref="F2211">
    <cfRule type="containsErrors" dxfId="210" priority="224">
      <formula>ISERROR(F2211)</formula>
    </cfRule>
  </conditionalFormatting>
  <conditionalFormatting sqref="F2212">
    <cfRule type="containsErrors" dxfId="209" priority="223">
      <formula>ISERROR(F2212)</formula>
    </cfRule>
  </conditionalFormatting>
  <conditionalFormatting sqref="F2215">
    <cfRule type="containsErrors" dxfId="208" priority="221">
      <formula>ISERROR(F2215)</formula>
    </cfRule>
  </conditionalFormatting>
  <conditionalFormatting sqref="F2216">
    <cfRule type="containsErrors" dxfId="207" priority="220">
      <formula>ISERROR(F2216)</formula>
    </cfRule>
  </conditionalFormatting>
  <conditionalFormatting sqref="F2217:F2218">
    <cfRule type="containsErrors" dxfId="206" priority="219">
      <formula>ISERROR(F2217)</formula>
    </cfRule>
  </conditionalFormatting>
  <conditionalFormatting sqref="F2220">
    <cfRule type="containsErrors" dxfId="205" priority="217">
      <formula>ISERROR(F2220)</formula>
    </cfRule>
  </conditionalFormatting>
  <conditionalFormatting sqref="F2223">
    <cfRule type="containsErrors" dxfId="204" priority="215">
      <formula>ISERROR(F2223)</formula>
    </cfRule>
  </conditionalFormatting>
  <conditionalFormatting sqref="F2224">
    <cfRule type="containsErrors" dxfId="203" priority="214">
      <formula>ISERROR(F2224)</formula>
    </cfRule>
  </conditionalFormatting>
  <conditionalFormatting sqref="F2225:F2226">
    <cfRule type="containsErrors" dxfId="202" priority="213">
      <formula>ISERROR(F2225)</formula>
    </cfRule>
  </conditionalFormatting>
  <conditionalFormatting sqref="F2227">
    <cfRule type="containsErrors" dxfId="201" priority="212">
      <formula>ISERROR(F2227)</formula>
    </cfRule>
  </conditionalFormatting>
  <conditionalFormatting sqref="F2228">
    <cfRule type="containsErrors" dxfId="200" priority="211">
      <formula>ISERROR(F2228)</formula>
    </cfRule>
  </conditionalFormatting>
  <conditionalFormatting sqref="F2231">
    <cfRule type="containsErrors" dxfId="199" priority="210">
      <formula>ISERROR(F2231)</formula>
    </cfRule>
  </conditionalFormatting>
  <conditionalFormatting sqref="F2232">
    <cfRule type="containsErrors" dxfId="198" priority="209">
      <formula>ISERROR(F2232)</formula>
    </cfRule>
  </conditionalFormatting>
  <conditionalFormatting sqref="F2233">
    <cfRule type="containsErrors" dxfId="197" priority="208">
      <formula>ISERROR(F2233)</formula>
    </cfRule>
  </conditionalFormatting>
  <conditionalFormatting sqref="F2234">
    <cfRule type="containsErrors" dxfId="196" priority="207">
      <formula>ISERROR(F2234)</formula>
    </cfRule>
  </conditionalFormatting>
  <conditionalFormatting sqref="F2235">
    <cfRule type="containsErrors" dxfId="195" priority="206">
      <formula>ISERROR(F2235)</formula>
    </cfRule>
  </conditionalFormatting>
  <conditionalFormatting sqref="F2236">
    <cfRule type="containsErrors" dxfId="194" priority="205">
      <formula>ISERROR(F2236)</formula>
    </cfRule>
  </conditionalFormatting>
  <conditionalFormatting sqref="F2237">
    <cfRule type="containsErrors" dxfId="193" priority="202">
      <formula>ISERROR(F2237)</formula>
    </cfRule>
  </conditionalFormatting>
  <conditionalFormatting sqref="F2230">
    <cfRule type="containsErrors" dxfId="192" priority="204">
      <formula>ISERROR(F2230)</formula>
    </cfRule>
  </conditionalFormatting>
  <conditionalFormatting sqref="F2229">
    <cfRule type="containsErrors" dxfId="191" priority="203">
      <formula>ISERROR(F2229)</formula>
    </cfRule>
  </conditionalFormatting>
  <conditionalFormatting sqref="F2244:F2249">
    <cfRule type="containsErrors" dxfId="190" priority="200">
      <formula>ISERROR(F2244)</formula>
    </cfRule>
  </conditionalFormatting>
  <conditionalFormatting sqref="F2250:F2255">
    <cfRule type="containsErrors" dxfId="189" priority="199">
      <formula>ISERROR(F2250)</formula>
    </cfRule>
  </conditionalFormatting>
  <conditionalFormatting sqref="F2262:F2265">
    <cfRule type="containsErrors" dxfId="188" priority="198">
      <formula>ISERROR(F2262)</formula>
    </cfRule>
  </conditionalFormatting>
  <conditionalFormatting sqref="F2266:F2267">
    <cfRule type="containsErrors" dxfId="187" priority="197">
      <formula>ISERROR(F2266)</formula>
    </cfRule>
  </conditionalFormatting>
  <conditionalFormatting sqref="F2268:F2269">
    <cfRule type="containsErrors" dxfId="186" priority="196">
      <formula>ISERROR(F2268)</formula>
    </cfRule>
  </conditionalFormatting>
  <conditionalFormatting sqref="F2270:F2271">
    <cfRule type="containsErrors" dxfId="185" priority="195">
      <formula>ISERROR(F2270)</formula>
    </cfRule>
  </conditionalFormatting>
  <conditionalFormatting sqref="F2345:F2346">
    <cfRule type="containsErrors" dxfId="184" priority="138">
      <formula>ISERROR(F2345)</formula>
    </cfRule>
  </conditionalFormatting>
  <conditionalFormatting sqref="F2337:F2338">
    <cfRule type="containsErrors" dxfId="183" priority="144">
      <formula>ISERROR(F2337)</formula>
    </cfRule>
  </conditionalFormatting>
  <conditionalFormatting sqref="F2343">
    <cfRule type="containsErrors" dxfId="182" priority="140">
      <formula>ISERROR(F2343)</formula>
    </cfRule>
  </conditionalFormatting>
  <conditionalFormatting sqref="F2308">
    <cfRule type="containsErrors" dxfId="181" priority="166">
      <formula>ISERROR(F2308)</formula>
    </cfRule>
  </conditionalFormatting>
  <conditionalFormatting sqref="F2305:F2306">
    <cfRule type="containsErrors" dxfId="180" priority="168">
      <formula>ISERROR(F2305)</formula>
    </cfRule>
  </conditionalFormatting>
  <conditionalFormatting sqref="F2303">
    <cfRule type="containsErrors" dxfId="179" priority="170">
      <formula>ISERROR(F2303)</formula>
    </cfRule>
  </conditionalFormatting>
  <conditionalFormatting sqref="F2300">
    <cfRule type="containsErrors" dxfId="178" priority="172">
      <formula>ISERROR(F2300)</formula>
    </cfRule>
  </conditionalFormatting>
  <conditionalFormatting sqref="F2297:F2298">
    <cfRule type="containsErrors" dxfId="177" priority="174">
      <formula>ISERROR(F2297)</formula>
    </cfRule>
  </conditionalFormatting>
  <conditionalFormatting sqref="F2295">
    <cfRule type="containsErrors" dxfId="176" priority="176">
      <formula>ISERROR(F2295)</formula>
    </cfRule>
  </conditionalFormatting>
  <conditionalFormatting sqref="F2292">
    <cfRule type="containsErrors" dxfId="175" priority="178">
      <formula>ISERROR(F2292)</formula>
    </cfRule>
  </conditionalFormatting>
  <conditionalFormatting sqref="F2289:F2290">
    <cfRule type="containsErrors" dxfId="174" priority="180">
      <formula>ISERROR(F2289)</formula>
    </cfRule>
  </conditionalFormatting>
  <conditionalFormatting sqref="F2287">
    <cfRule type="containsErrors" dxfId="173" priority="182">
      <formula>ISERROR(F2287)</formula>
    </cfRule>
  </conditionalFormatting>
  <conditionalFormatting sqref="F2256:F2261">
    <cfRule type="containsErrors" dxfId="172" priority="194">
      <formula>ISERROR(F2256)</formula>
    </cfRule>
  </conditionalFormatting>
  <conditionalFormatting sqref="F2273">
    <cfRule type="containsErrors" dxfId="171" priority="192">
      <formula>ISERROR(F2273)</formula>
    </cfRule>
  </conditionalFormatting>
  <conditionalFormatting sqref="F2362">
    <cfRule type="containsErrors" dxfId="170" priority="123">
      <formula>ISERROR(F2362)</formula>
    </cfRule>
  </conditionalFormatting>
  <conditionalFormatting sqref="F2274:F2275">
    <cfRule type="containsErrors" dxfId="169" priority="191">
      <formula>ISERROR(F2274)</formula>
    </cfRule>
  </conditionalFormatting>
  <conditionalFormatting sqref="F2276">
    <cfRule type="containsErrors" dxfId="168" priority="190">
      <formula>ISERROR(F2276)</formula>
    </cfRule>
  </conditionalFormatting>
  <conditionalFormatting sqref="F2277:F2278">
    <cfRule type="containsErrors" dxfId="167" priority="189">
      <formula>ISERROR(F2277)</formula>
    </cfRule>
  </conditionalFormatting>
  <conditionalFormatting sqref="F2279">
    <cfRule type="containsErrors" dxfId="166" priority="188">
      <formula>ISERROR(F2279)</formula>
    </cfRule>
  </conditionalFormatting>
  <conditionalFormatting sqref="F2280">
    <cfRule type="containsErrors" dxfId="165" priority="187">
      <formula>ISERROR(F2280)</formula>
    </cfRule>
  </conditionalFormatting>
  <conditionalFormatting sqref="F2281:F2282">
    <cfRule type="containsErrors" dxfId="164" priority="186">
      <formula>ISERROR(F2281)</formula>
    </cfRule>
  </conditionalFormatting>
  <conditionalFormatting sqref="F2283">
    <cfRule type="containsErrors" dxfId="163" priority="185">
      <formula>ISERROR(F2283)</formula>
    </cfRule>
  </conditionalFormatting>
  <conditionalFormatting sqref="F2284">
    <cfRule type="containsErrors" dxfId="162" priority="184">
      <formula>ISERROR(F2284)</formula>
    </cfRule>
  </conditionalFormatting>
  <conditionalFormatting sqref="F2285:F2286">
    <cfRule type="containsErrors" dxfId="161" priority="183">
      <formula>ISERROR(F2285)</formula>
    </cfRule>
  </conditionalFormatting>
  <conditionalFormatting sqref="F2288">
    <cfRule type="containsErrors" dxfId="160" priority="181">
      <formula>ISERROR(F2288)</formula>
    </cfRule>
  </conditionalFormatting>
  <conditionalFormatting sqref="F2291">
    <cfRule type="containsErrors" dxfId="159" priority="179">
      <formula>ISERROR(F2291)</formula>
    </cfRule>
  </conditionalFormatting>
  <conditionalFormatting sqref="F2293:F2294">
    <cfRule type="containsErrors" dxfId="158" priority="177">
      <formula>ISERROR(F2293)</formula>
    </cfRule>
  </conditionalFormatting>
  <conditionalFormatting sqref="F2296">
    <cfRule type="containsErrors" dxfId="157" priority="175">
      <formula>ISERROR(F2296)</formula>
    </cfRule>
  </conditionalFormatting>
  <conditionalFormatting sqref="F2299">
    <cfRule type="containsErrors" dxfId="156" priority="173">
      <formula>ISERROR(F2299)</formula>
    </cfRule>
  </conditionalFormatting>
  <conditionalFormatting sqref="F2301:F2302">
    <cfRule type="containsErrors" dxfId="155" priority="171">
      <formula>ISERROR(F2301)</formula>
    </cfRule>
  </conditionalFormatting>
  <conditionalFormatting sqref="F2304">
    <cfRule type="containsErrors" dxfId="154" priority="169">
      <formula>ISERROR(F2304)</formula>
    </cfRule>
  </conditionalFormatting>
  <conditionalFormatting sqref="F2307">
    <cfRule type="containsErrors" dxfId="153" priority="167">
      <formula>ISERROR(F2307)</formula>
    </cfRule>
  </conditionalFormatting>
  <conditionalFormatting sqref="F2313:F2314">
    <cfRule type="containsErrors" dxfId="152" priority="165">
      <formula>ISERROR(F2313)</formula>
    </cfRule>
  </conditionalFormatting>
  <conditionalFormatting sqref="F2315">
    <cfRule type="containsErrors" dxfId="151" priority="164">
      <formula>ISERROR(F2315)</formula>
    </cfRule>
  </conditionalFormatting>
  <conditionalFormatting sqref="F2316">
    <cfRule type="containsErrors" dxfId="150" priority="163">
      <formula>ISERROR(F2316)</formula>
    </cfRule>
  </conditionalFormatting>
  <conditionalFormatting sqref="F2309:F2310">
    <cfRule type="containsErrors" dxfId="149" priority="162">
      <formula>ISERROR(F2309)</formula>
    </cfRule>
  </conditionalFormatting>
  <conditionalFormatting sqref="F2311">
    <cfRule type="containsErrors" dxfId="148" priority="161">
      <formula>ISERROR(F2311)</formula>
    </cfRule>
  </conditionalFormatting>
  <conditionalFormatting sqref="F2312">
    <cfRule type="containsErrors" dxfId="147" priority="160">
      <formula>ISERROR(F2312)</formula>
    </cfRule>
  </conditionalFormatting>
  <conditionalFormatting sqref="F2317:F2318">
    <cfRule type="containsErrors" dxfId="146" priority="159">
      <formula>ISERROR(F2317)</formula>
    </cfRule>
  </conditionalFormatting>
  <conditionalFormatting sqref="F2319">
    <cfRule type="containsErrors" dxfId="145" priority="158">
      <formula>ISERROR(F2319)</formula>
    </cfRule>
  </conditionalFormatting>
  <conditionalFormatting sqref="F2320">
    <cfRule type="containsErrors" dxfId="144" priority="157">
      <formula>ISERROR(F2320)</formula>
    </cfRule>
  </conditionalFormatting>
  <conditionalFormatting sqref="F2321:F2322">
    <cfRule type="containsErrors" dxfId="143" priority="156">
      <formula>ISERROR(F2321)</formula>
    </cfRule>
  </conditionalFormatting>
  <conditionalFormatting sqref="F2323">
    <cfRule type="containsErrors" dxfId="142" priority="155">
      <formula>ISERROR(F2323)</formula>
    </cfRule>
  </conditionalFormatting>
  <conditionalFormatting sqref="F2324">
    <cfRule type="containsErrors" dxfId="141" priority="154">
      <formula>ISERROR(F2324)</formula>
    </cfRule>
  </conditionalFormatting>
  <conditionalFormatting sqref="F2325:F2326">
    <cfRule type="containsErrors" dxfId="140" priority="153">
      <formula>ISERROR(F2325)</formula>
    </cfRule>
  </conditionalFormatting>
  <conditionalFormatting sqref="F2327">
    <cfRule type="containsErrors" dxfId="139" priority="152">
      <formula>ISERROR(F2327)</formula>
    </cfRule>
  </conditionalFormatting>
  <conditionalFormatting sqref="F2328">
    <cfRule type="containsErrors" dxfId="138" priority="151">
      <formula>ISERROR(F2328)</formula>
    </cfRule>
  </conditionalFormatting>
  <conditionalFormatting sqref="F2329:F2330">
    <cfRule type="containsErrors" dxfId="137" priority="150">
      <formula>ISERROR(F2329)</formula>
    </cfRule>
  </conditionalFormatting>
  <conditionalFormatting sqref="F2331">
    <cfRule type="containsErrors" dxfId="136" priority="149">
      <formula>ISERROR(F2331)</formula>
    </cfRule>
  </conditionalFormatting>
  <conditionalFormatting sqref="F2332">
    <cfRule type="containsErrors" dxfId="135" priority="148">
      <formula>ISERROR(F2332)</formula>
    </cfRule>
  </conditionalFormatting>
  <conditionalFormatting sqref="F2333:F2334">
    <cfRule type="containsErrors" dxfId="134" priority="147">
      <formula>ISERROR(F2333)</formula>
    </cfRule>
  </conditionalFormatting>
  <conditionalFormatting sqref="F2335">
    <cfRule type="containsErrors" dxfId="133" priority="146">
      <formula>ISERROR(F2335)</formula>
    </cfRule>
  </conditionalFormatting>
  <conditionalFormatting sqref="F2336">
    <cfRule type="containsErrors" dxfId="132" priority="145">
      <formula>ISERROR(F2336)</formula>
    </cfRule>
  </conditionalFormatting>
  <conditionalFormatting sqref="F2339">
    <cfRule type="containsErrors" dxfId="131" priority="143">
      <formula>ISERROR(F2339)</formula>
    </cfRule>
  </conditionalFormatting>
  <conditionalFormatting sqref="F2340">
    <cfRule type="containsErrors" dxfId="130" priority="142">
      <formula>ISERROR(F2340)</formula>
    </cfRule>
  </conditionalFormatting>
  <conditionalFormatting sqref="F2341:F2342">
    <cfRule type="containsErrors" dxfId="129" priority="141">
      <formula>ISERROR(F2341)</formula>
    </cfRule>
  </conditionalFormatting>
  <conditionalFormatting sqref="F2344">
    <cfRule type="containsErrors" dxfId="128" priority="139">
      <formula>ISERROR(F2344)</formula>
    </cfRule>
  </conditionalFormatting>
  <conditionalFormatting sqref="F2347">
    <cfRule type="containsErrors" dxfId="127" priority="137">
      <formula>ISERROR(F2347)</formula>
    </cfRule>
  </conditionalFormatting>
  <conditionalFormatting sqref="F2348">
    <cfRule type="containsErrors" dxfId="126" priority="136">
      <formula>ISERROR(F2348)</formula>
    </cfRule>
  </conditionalFormatting>
  <conditionalFormatting sqref="F2349:F2350">
    <cfRule type="containsErrors" dxfId="125" priority="135">
      <formula>ISERROR(F2349)</formula>
    </cfRule>
  </conditionalFormatting>
  <conditionalFormatting sqref="F2351">
    <cfRule type="containsErrors" dxfId="124" priority="134">
      <formula>ISERROR(F2351)</formula>
    </cfRule>
  </conditionalFormatting>
  <conditionalFormatting sqref="F2352">
    <cfRule type="containsErrors" dxfId="123" priority="133">
      <formula>ISERROR(F2352)</formula>
    </cfRule>
  </conditionalFormatting>
  <conditionalFormatting sqref="F2355">
    <cfRule type="containsErrors" dxfId="122" priority="132">
      <formula>ISERROR(F2355)</formula>
    </cfRule>
  </conditionalFormatting>
  <conditionalFormatting sqref="F2356">
    <cfRule type="containsErrors" dxfId="121" priority="131">
      <formula>ISERROR(F2356)</formula>
    </cfRule>
  </conditionalFormatting>
  <conditionalFormatting sqref="F2357">
    <cfRule type="containsErrors" dxfId="120" priority="130">
      <formula>ISERROR(F2357)</formula>
    </cfRule>
  </conditionalFormatting>
  <conditionalFormatting sqref="F2358">
    <cfRule type="containsErrors" dxfId="119" priority="129">
      <formula>ISERROR(F2358)</formula>
    </cfRule>
  </conditionalFormatting>
  <conditionalFormatting sqref="F2359">
    <cfRule type="containsErrors" dxfId="118" priority="128">
      <formula>ISERROR(F2359)</formula>
    </cfRule>
  </conditionalFormatting>
  <conditionalFormatting sqref="F2360">
    <cfRule type="containsErrors" dxfId="117" priority="127">
      <formula>ISERROR(F2360)</formula>
    </cfRule>
  </conditionalFormatting>
  <conditionalFormatting sqref="F2361">
    <cfRule type="containsErrors" dxfId="116" priority="124">
      <formula>ISERROR(F2361)</formula>
    </cfRule>
  </conditionalFormatting>
  <conditionalFormatting sqref="F2354">
    <cfRule type="containsErrors" dxfId="115" priority="126">
      <formula>ISERROR(F2354)</formula>
    </cfRule>
  </conditionalFormatting>
  <conditionalFormatting sqref="F2353">
    <cfRule type="containsErrors" dxfId="114" priority="125">
      <formula>ISERROR(F2353)</formula>
    </cfRule>
  </conditionalFormatting>
  <conditionalFormatting sqref="F2368:F2373">
    <cfRule type="containsErrors" dxfId="113" priority="122">
      <formula>ISERROR(F2368)</formula>
    </cfRule>
  </conditionalFormatting>
  <conditionalFormatting sqref="F2374:F2379">
    <cfRule type="containsErrors" dxfId="112" priority="121">
      <formula>ISERROR(F2374)</formula>
    </cfRule>
  </conditionalFormatting>
  <conditionalFormatting sqref="F2386:F2389">
    <cfRule type="containsErrors" dxfId="111" priority="120">
      <formula>ISERROR(F2386)</formula>
    </cfRule>
  </conditionalFormatting>
  <conditionalFormatting sqref="F2390:F2391">
    <cfRule type="containsErrors" dxfId="110" priority="119">
      <formula>ISERROR(F2390)</formula>
    </cfRule>
  </conditionalFormatting>
  <conditionalFormatting sqref="F2392:F2393">
    <cfRule type="containsErrors" dxfId="109" priority="118">
      <formula>ISERROR(F2392)</formula>
    </cfRule>
  </conditionalFormatting>
  <conditionalFormatting sqref="F2394:F2395">
    <cfRule type="containsErrors" dxfId="108" priority="117">
      <formula>ISERROR(F2394)</formula>
    </cfRule>
  </conditionalFormatting>
  <conditionalFormatting sqref="F2469:F2470">
    <cfRule type="containsErrors" dxfId="107" priority="60">
      <formula>ISERROR(F2469)</formula>
    </cfRule>
  </conditionalFormatting>
  <conditionalFormatting sqref="F2461:F2462">
    <cfRule type="containsErrors" dxfId="106" priority="66">
      <formula>ISERROR(F2461)</formula>
    </cfRule>
  </conditionalFormatting>
  <conditionalFormatting sqref="F2467">
    <cfRule type="containsErrors" dxfId="105" priority="62">
      <formula>ISERROR(F2467)</formula>
    </cfRule>
  </conditionalFormatting>
  <conditionalFormatting sqref="F2432">
    <cfRule type="containsErrors" dxfId="104" priority="88">
      <formula>ISERROR(F2432)</formula>
    </cfRule>
  </conditionalFormatting>
  <conditionalFormatting sqref="F2380:F2385">
    <cfRule type="containsErrors" dxfId="103" priority="116">
      <formula>ISERROR(F2380)</formula>
    </cfRule>
  </conditionalFormatting>
  <conditionalFormatting sqref="F2397">
    <cfRule type="containsErrors" dxfId="102" priority="114">
      <formula>ISERROR(F2397)</formula>
    </cfRule>
  </conditionalFormatting>
  <conditionalFormatting sqref="F2398:F2399">
    <cfRule type="containsErrors" dxfId="101" priority="113">
      <formula>ISERROR(F2398)</formula>
    </cfRule>
  </conditionalFormatting>
  <conditionalFormatting sqref="F2400">
    <cfRule type="containsErrors" dxfId="100" priority="112">
      <formula>ISERROR(F2400)</formula>
    </cfRule>
  </conditionalFormatting>
  <conditionalFormatting sqref="F2401:F2402">
    <cfRule type="containsErrors" dxfId="99" priority="111">
      <formula>ISERROR(F2401)</formula>
    </cfRule>
  </conditionalFormatting>
  <conditionalFormatting sqref="F2403">
    <cfRule type="containsErrors" dxfId="98" priority="110">
      <formula>ISERROR(F2403)</formula>
    </cfRule>
  </conditionalFormatting>
  <conditionalFormatting sqref="F2404">
    <cfRule type="containsErrors" dxfId="97" priority="109">
      <formula>ISERROR(F2404)</formula>
    </cfRule>
  </conditionalFormatting>
  <conditionalFormatting sqref="F2405:F2406">
    <cfRule type="containsErrors" dxfId="96" priority="108">
      <formula>ISERROR(F2405)</formula>
    </cfRule>
  </conditionalFormatting>
  <conditionalFormatting sqref="F2407">
    <cfRule type="containsErrors" dxfId="95" priority="107">
      <formula>ISERROR(F2407)</formula>
    </cfRule>
  </conditionalFormatting>
  <conditionalFormatting sqref="F2409:F2410">
    <cfRule type="containsErrors" dxfId="94" priority="105">
      <formula>ISERROR(F2409)</formula>
    </cfRule>
  </conditionalFormatting>
  <conditionalFormatting sqref="F2412">
    <cfRule type="containsErrors" dxfId="93" priority="103">
      <formula>ISERROR(F2412)</formula>
    </cfRule>
  </conditionalFormatting>
  <conditionalFormatting sqref="F2415">
    <cfRule type="containsErrors" dxfId="92" priority="101">
      <formula>ISERROR(F2415)</formula>
    </cfRule>
  </conditionalFormatting>
  <conditionalFormatting sqref="F2417:F2418">
    <cfRule type="containsErrors" dxfId="91" priority="99">
      <formula>ISERROR(F2417)</formula>
    </cfRule>
  </conditionalFormatting>
  <conditionalFormatting sqref="F2420">
    <cfRule type="containsErrors" dxfId="90" priority="97">
      <formula>ISERROR(F2420)</formula>
    </cfRule>
  </conditionalFormatting>
  <conditionalFormatting sqref="F2423">
    <cfRule type="containsErrors" dxfId="89" priority="95">
      <formula>ISERROR(F2423)</formula>
    </cfRule>
  </conditionalFormatting>
  <conditionalFormatting sqref="F2425:F2426">
    <cfRule type="containsErrors" dxfId="88" priority="93">
      <formula>ISERROR(F2425)</formula>
    </cfRule>
  </conditionalFormatting>
  <conditionalFormatting sqref="F2428">
    <cfRule type="containsErrors" dxfId="87" priority="91">
      <formula>ISERROR(F2428)</formula>
    </cfRule>
  </conditionalFormatting>
  <conditionalFormatting sqref="F2431">
    <cfRule type="containsErrors" dxfId="86" priority="89">
      <formula>ISERROR(F2431)</formula>
    </cfRule>
  </conditionalFormatting>
  <conditionalFormatting sqref="F2437:F2438">
    <cfRule type="containsErrors" dxfId="85" priority="87">
      <formula>ISERROR(F2437)</formula>
    </cfRule>
  </conditionalFormatting>
  <conditionalFormatting sqref="F2439">
    <cfRule type="containsErrors" dxfId="84" priority="86">
      <formula>ISERROR(F2439)</formula>
    </cfRule>
  </conditionalFormatting>
  <conditionalFormatting sqref="F2440">
    <cfRule type="containsErrors" dxfId="83" priority="85">
      <formula>ISERROR(F2440)</formula>
    </cfRule>
  </conditionalFormatting>
  <conditionalFormatting sqref="F2433:F2434">
    <cfRule type="containsErrors" dxfId="82" priority="84">
      <formula>ISERROR(F2433)</formula>
    </cfRule>
  </conditionalFormatting>
  <conditionalFormatting sqref="F2435">
    <cfRule type="containsErrors" dxfId="81" priority="83">
      <formula>ISERROR(F2435)</formula>
    </cfRule>
  </conditionalFormatting>
  <conditionalFormatting sqref="F2436">
    <cfRule type="containsErrors" dxfId="80" priority="82">
      <formula>ISERROR(F2436)</formula>
    </cfRule>
  </conditionalFormatting>
  <conditionalFormatting sqref="F2441:F2442">
    <cfRule type="containsErrors" dxfId="79" priority="81">
      <formula>ISERROR(F2441)</formula>
    </cfRule>
  </conditionalFormatting>
  <conditionalFormatting sqref="F2443">
    <cfRule type="containsErrors" dxfId="78" priority="80">
      <formula>ISERROR(F2443)</formula>
    </cfRule>
  </conditionalFormatting>
  <conditionalFormatting sqref="F2444">
    <cfRule type="containsErrors" dxfId="77" priority="79">
      <formula>ISERROR(F2444)</formula>
    </cfRule>
  </conditionalFormatting>
  <conditionalFormatting sqref="F2445:F2446">
    <cfRule type="containsErrors" dxfId="76" priority="78">
      <formula>ISERROR(F2445)</formula>
    </cfRule>
  </conditionalFormatting>
  <conditionalFormatting sqref="F2447">
    <cfRule type="containsErrors" dxfId="75" priority="77">
      <formula>ISERROR(F2447)</formula>
    </cfRule>
  </conditionalFormatting>
  <conditionalFormatting sqref="F2448">
    <cfRule type="containsErrors" dxfId="74" priority="76">
      <formula>ISERROR(F2448)</formula>
    </cfRule>
  </conditionalFormatting>
  <conditionalFormatting sqref="F2449:F2450">
    <cfRule type="containsErrors" dxfId="73" priority="75">
      <formula>ISERROR(F2449)</formula>
    </cfRule>
  </conditionalFormatting>
  <conditionalFormatting sqref="F2451">
    <cfRule type="containsErrors" dxfId="72" priority="74">
      <formula>ISERROR(F2451)</formula>
    </cfRule>
  </conditionalFormatting>
  <conditionalFormatting sqref="F2452">
    <cfRule type="containsErrors" dxfId="71" priority="73">
      <formula>ISERROR(F2452)</formula>
    </cfRule>
  </conditionalFormatting>
  <conditionalFormatting sqref="F2453:F2454">
    <cfRule type="containsErrors" dxfId="70" priority="72">
      <formula>ISERROR(F2453)</formula>
    </cfRule>
  </conditionalFormatting>
  <conditionalFormatting sqref="F2455">
    <cfRule type="containsErrors" dxfId="69" priority="71">
      <formula>ISERROR(F2455)</formula>
    </cfRule>
  </conditionalFormatting>
  <conditionalFormatting sqref="F2456">
    <cfRule type="containsErrors" dxfId="68" priority="70">
      <formula>ISERROR(F2456)</formula>
    </cfRule>
  </conditionalFormatting>
  <conditionalFormatting sqref="F2457:F2458">
    <cfRule type="containsErrors" dxfId="67" priority="69">
      <formula>ISERROR(F2457)</formula>
    </cfRule>
  </conditionalFormatting>
  <conditionalFormatting sqref="F2459">
    <cfRule type="containsErrors" dxfId="66" priority="68">
      <formula>ISERROR(F2459)</formula>
    </cfRule>
  </conditionalFormatting>
  <conditionalFormatting sqref="F2463">
    <cfRule type="containsErrors" dxfId="65" priority="65">
      <formula>ISERROR(F2463)</formula>
    </cfRule>
  </conditionalFormatting>
  <conditionalFormatting sqref="F2464">
    <cfRule type="containsErrors" dxfId="64" priority="64">
      <formula>ISERROR(F2464)</formula>
    </cfRule>
  </conditionalFormatting>
  <conditionalFormatting sqref="F2471">
    <cfRule type="containsErrors" dxfId="63" priority="59">
      <formula>ISERROR(F2471)</formula>
    </cfRule>
  </conditionalFormatting>
  <conditionalFormatting sqref="F2472">
    <cfRule type="containsErrors" dxfId="62" priority="58">
      <formula>ISERROR(F2472)</formula>
    </cfRule>
  </conditionalFormatting>
  <conditionalFormatting sqref="F2473:F2474">
    <cfRule type="containsErrors" dxfId="61" priority="57">
      <formula>ISERROR(F2473)</formula>
    </cfRule>
  </conditionalFormatting>
  <conditionalFormatting sqref="F2475">
    <cfRule type="containsErrors" dxfId="60" priority="56">
      <formula>ISERROR(F2475)</formula>
    </cfRule>
  </conditionalFormatting>
  <conditionalFormatting sqref="F2476">
    <cfRule type="containsErrors" dxfId="59" priority="55">
      <formula>ISERROR(F2476)</formula>
    </cfRule>
  </conditionalFormatting>
  <conditionalFormatting sqref="F2479">
    <cfRule type="containsErrors" dxfId="58" priority="54">
      <formula>ISERROR(F2479)</formula>
    </cfRule>
  </conditionalFormatting>
  <conditionalFormatting sqref="F2480">
    <cfRule type="containsErrors" dxfId="57" priority="53">
      <formula>ISERROR(F2480)</formula>
    </cfRule>
  </conditionalFormatting>
  <conditionalFormatting sqref="F2481">
    <cfRule type="containsErrors" dxfId="56" priority="52">
      <formula>ISERROR(F2481)</formula>
    </cfRule>
  </conditionalFormatting>
  <conditionalFormatting sqref="F2482">
    <cfRule type="containsErrors" dxfId="55" priority="51">
      <formula>ISERROR(F2482)</formula>
    </cfRule>
  </conditionalFormatting>
  <conditionalFormatting sqref="F2483">
    <cfRule type="containsErrors" dxfId="54" priority="50">
      <formula>ISERROR(F2483)</formula>
    </cfRule>
  </conditionalFormatting>
  <conditionalFormatting sqref="F2484">
    <cfRule type="containsErrors" dxfId="53" priority="49">
      <formula>ISERROR(F2484)</formula>
    </cfRule>
  </conditionalFormatting>
  <conditionalFormatting sqref="F2478">
    <cfRule type="containsErrors" dxfId="52" priority="48">
      <formula>ISERROR(F2478)</formula>
    </cfRule>
  </conditionalFormatting>
  <conditionalFormatting sqref="F2477">
    <cfRule type="containsErrors" dxfId="51" priority="47">
      <formula>ISERROR(F2477)</formula>
    </cfRule>
  </conditionalFormatting>
  <conditionalFormatting sqref="G3 E3">
    <cfRule type="containsErrors" dxfId="50" priority="42">
      <formula>ISERROR(E3)</formula>
    </cfRule>
  </conditionalFormatting>
  <conditionalFormatting sqref="F163">
    <cfRule type="containsErrors" dxfId="49" priority="41">
      <formula>ISERROR(F163)</formula>
    </cfRule>
  </conditionalFormatting>
  <conditionalFormatting sqref="G163:AO163">
    <cfRule type="containsErrors" dxfId="48" priority="40">
      <formula>ISERROR(G163)</formula>
    </cfRule>
  </conditionalFormatting>
  <conditionalFormatting sqref="F287">
    <cfRule type="containsErrors" dxfId="47" priority="39">
      <formula>ISERROR(F287)</formula>
    </cfRule>
  </conditionalFormatting>
  <conditionalFormatting sqref="H287:AO287">
    <cfRule type="containsErrors" dxfId="46" priority="38">
      <formula>ISERROR(H287)</formula>
    </cfRule>
  </conditionalFormatting>
  <conditionalFormatting sqref="G412:AO412">
    <cfRule type="containsErrors" dxfId="45" priority="33">
      <formula>ISERROR(G412)</formula>
    </cfRule>
  </conditionalFormatting>
  <conditionalFormatting sqref="G287">
    <cfRule type="containsErrors" dxfId="44" priority="36">
      <formula>ISERROR(G287)</formula>
    </cfRule>
  </conditionalFormatting>
  <conditionalFormatting sqref="F412">
    <cfRule type="containsErrors" dxfId="43" priority="35">
      <formula>ISERROR(F412)</formula>
    </cfRule>
  </conditionalFormatting>
  <conditionalFormatting sqref="G536:AO536">
    <cfRule type="containsErrors" dxfId="42" priority="31">
      <formula>ISERROR(G536)</formula>
    </cfRule>
  </conditionalFormatting>
  <conditionalFormatting sqref="F536">
    <cfRule type="containsErrors" dxfId="41" priority="32">
      <formula>ISERROR(F536)</formula>
    </cfRule>
  </conditionalFormatting>
  <conditionalFormatting sqref="G660:AO660">
    <cfRule type="containsErrors" dxfId="40" priority="29">
      <formula>ISERROR(G660)</formula>
    </cfRule>
  </conditionalFormatting>
  <conditionalFormatting sqref="F660">
    <cfRule type="containsErrors" dxfId="39" priority="30">
      <formula>ISERROR(F660)</formula>
    </cfRule>
  </conditionalFormatting>
  <conditionalFormatting sqref="G784:AO784">
    <cfRule type="containsErrors" dxfId="38" priority="27">
      <formula>ISERROR(G784)</formula>
    </cfRule>
  </conditionalFormatting>
  <conditionalFormatting sqref="F784">
    <cfRule type="containsErrors" dxfId="37" priority="28">
      <formula>ISERROR(F784)</formula>
    </cfRule>
  </conditionalFormatting>
  <conditionalFormatting sqref="G908:AO908">
    <cfRule type="containsErrors" dxfId="36" priority="25">
      <formula>ISERROR(G908)</formula>
    </cfRule>
  </conditionalFormatting>
  <conditionalFormatting sqref="F908">
    <cfRule type="containsErrors" dxfId="35" priority="26">
      <formula>ISERROR(F908)</formula>
    </cfRule>
  </conditionalFormatting>
  <conditionalFormatting sqref="G1032:AO1032">
    <cfRule type="containsErrors" dxfId="34" priority="23">
      <formula>ISERROR(G1032)</formula>
    </cfRule>
  </conditionalFormatting>
  <conditionalFormatting sqref="F1032">
    <cfRule type="containsErrors" dxfId="33" priority="24">
      <formula>ISERROR(F1032)</formula>
    </cfRule>
  </conditionalFormatting>
  <conditionalFormatting sqref="G1156:AO1156">
    <cfRule type="containsErrors" dxfId="32" priority="21">
      <formula>ISERROR(G1156)</formula>
    </cfRule>
  </conditionalFormatting>
  <conditionalFormatting sqref="F1156">
    <cfRule type="containsErrors" dxfId="31" priority="22">
      <formula>ISERROR(F1156)</formula>
    </cfRule>
  </conditionalFormatting>
  <conditionalFormatting sqref="G1280:AO1280">
    <cfRule type="containsErrors" dxfId="30" priority="19">
      <formula>ISERROR(G1280)</formula>
    </cfRule>
  </conditionalFormatting>
  <conditionalFormatting sqref="F1280">
    <cfRule type="containsErrors" dxfId="29" priority="20">
      <formula>ISERROR(F1280)</formula>
    </cfRule>
  </conditionalFormatting>
  <conditionalFormatting sqref="G1404:AO1404">
    <cfRule type="containsErrors" dxfId="28" priority="17">
      <formula>ISERROR(G1404)</formula>
    </cfRule>
  </conditionalFormatting>
  <conditionalFormatting sqref="F1404">
    <cfRule type="containsErrors" dxfId="27" priority="18">
      <formula>ISERROR(F1404)</formula>
    </cfRule>
  </conditionalFormatting>
  <conditionalFormatting sqref="G1528:AO1528">
    <cfRule type="containsErrors" dxfId="26" priority="15">
      <formula>ISERROR(G1528)</formula>
    </cfRule>
  </conditionalFormatting>
  <conditionalFormatting sqref="F1528">
    <cfRule type="containsErrors" dxfId="25" priority="16">
      <formula>ISERROR(F1528)</formula>
    </cfRule>
  </conditionalFormatting>
  <conditionalFormatting sqref="G1652:AO1652">
    <cfRule type="containsErrors" dxfId="24" priority="13">
      <formula>ISERROR(G1652)</formula>
    </cfRule>
  </conditionalFormatting>
  <conditionalFormatting sqref="F1652">
    <cfRule type="containsErrors" dxfId="23" priority="14">
      <formula>ISERROR(F1652)</formula>
    </cfRule>
  </conditionalFormatting>
  <conditionalFormatting sqref="G1776:AO1776">
    <cfRule type="containsErrors" dxfId="22" priority="11">
      <formula>ISERROR(G1776)</formula>
    </cfRule>
  </conditionalFormatting>
  <conditionalFormatting sqref="F1776">
    <cfRule type="containsErrors" dxfId="21" priority="12">
      <formula>ISERROR(F1776)</formula>
    </cfRule>
  </conditionalFormatting>
  <conditionalFormatting sqref="G1900:AO1900">
    <cfRule type="containsErrors" dxfId="20" priority="9">
      <formula>ISERROR(G1900)</formula>
    </cfRule>
  </conditionalFormatting>
  <conditionalFormatting sqref="F1900">
    <cfRule type="containsErrors" dxfId="19" priority="10">
      <formula>ISERROR(F1900)</formula>
    </cfRule>
  </conditionalFormatting>
  <conditionalFormatting sqref="G2024:AO2024">
    <cfRule type="containsErrors" dxfId="18" priority="7">
      <formula>ISERROR(G2024)</formula>
    </cfRule>
  </conditionalFormatting>
  <conditionalFormatting sqref="F2024">
    <cfRule type="containsErrors" dxfId="17" priority="8">
      <formula>ISERROR(F2024)</formula>
    </cfRule>
  </conditionalFormatting>
  <conditionalFormatting sqref="G2148:AO2148">
    <cfRule type="containsErrors" dxfId="16" priority="5">
      <formula>ISERROR(G2148)</formula>
    </cfRule>
  </conditionalFormatting>
  <conditionalFormatting sqref="F2148">
    <cfRule type="containsErrors" dxfId="15" priority="6">
      <formula>ISERROR(F2148)</formula>
    </cfRule>
  </conditionalFormatting>
  <conditionalFormatting sqref="G2272:AO2272">
    <cfRule type="containsErrors" dxfId="14" priority="3">
      <formula>ISERROR(G2272)</formula>
    </cfRule>
  </conditionalFormatting>
  <conditionalFormatting sqref="F2272">
    <cfRule type="containsErrors" dxfId="13" priority="4">
      <formula>ISERROR(F2272)</formula>
    </cfRule>
  </conditionalFormatting>
  <conditionalFormatting sqref="G2396:AO2396">
    <cfRule type="containsErrors" dxfId="12" priority="1">
      <formula>ISERROR(G2396)</formula>
    </cfRule>
  </conditionalFormatting>
  <conditionalFormatting sqref="F2396">
    <cfRule type="containsErrors" dxfId="11" priority="2">
      <formula>ISERROR(F2396)</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100" id="{CFCB8359-D19E-4164-8691-C453AA16BF36}">
            <xm:f>IF(MATCH(#REF!,'Banco de Dados'!$B$31:$B$43,0),1,0)</xm:f>
            <x14:dxf>
              <fill>
                <patternFill>
                  <bgColor theme="9" tint="0.79998168889431442"/>
                </patternFill>
              </fill>
            </x14:dxf>
          </x14:cfRule>
          <xm:sqref>B4:B5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sheetPr>
  <dimension ref="A1:BD55"/>
  <sheetViews>
    <sheetView topLeftCell="AL1" zoomScaleNormal="100" workbookViewId="0">
      <pane ySplit="1" topLeftCell="A2" activePane="bottomLeft" state="frozen"/>
      <selection pane="bottomLeft" activeCell="B32" sqref="B32:B33"/>
    </sheetView>
  </sheetViews>
  <sheetFormatPr defaultColWidth="9.109375" defaultRowHeight="14.4" x14ac:dyDescent="0.3"/>
  <cols>
    <col min="1" max="1" width="8.44140625" style="194" customWidth="1"/>
    <col min="2" max="2" width="11" style="194" customWidth="1"/>
    <col min="3" max="3" width="13.88671875" style="194" customWidth="1"/>
    <col min="4" max="4" width="11.44140625" style="194" customWidth="1"/>
    <col min="5" max="5" width="9.21875" style="194" bestFit="1" customWidth="1"/>
    <col min="6" max="39" width="9.109375" style="194"/>
    <col min="40" max="40" width="10.77734375" style="194" bestFit="1" customWidth="1"/>
    <col min="41" max="16384" width="9.109375" style="194"/>
  </cols>
  <sheetData>
    <row r="1" spans="1:56" s="157" customFormat="1" ht="19.95" customHeight="1" x14ac:dyDescent="0.3">
      <c r="A1" s="381" t="s">
        <v>63</v>
      </c>
      <c r="B1" s="381"/>
      <c r="C1" s="172" t="s">
        <v>64</v>
      </c>
      <c r="D1" s="172"/>
    </row>
    <row r="2" spans="1:56" ht="15" thickBot="1" x14ac:dyDescent="0.35">
      <c r="F2" s="156"/>
    </row>
    <row r="3" spans="1:56" x14ac:dyDescent="0.3">
      <c r="B3" s="497" t="s">
        <v>124</v>
      </c>
      <c r="C3" s="498"/>
      <c r="D3" s="375">
        <v>0.02</v>
      </c>
      <c r="E3" s="501" t="s">
        <v>134</v>
      </c>
      <c r="F3" s="156"/>
      <c r="G3" s="300"/>
      <c r="H3" s="300"/>
    </row>
    <row r="4" spans="1:56" x14ac:dyDescent="0.3">
      <c r="B4" s="492" t="s">
        <v>138</v>
      </c>
      <c r="C4" s="493"/>
      <c r="D4" s="376">
        <v>40000</v>
      </c>
      <c r="E4" s="501"/>
      <c r="F4" s="156"/>
      <c r="G4" s="300"/>
      <c r="H4" s="300"/>
    </row>
    <row r="5" spans="1:56" x14ac:dyDescent="0.3">
      <c r="B5" s="492" t="s">
        <v>139</v>
      </c>
      <c r="C5" s="493"/>
      <c r="D5" s="376">
        <v>10000</v>
      </c>
      <c r="E5" s="501"/>
      <c r="F5" s="156"/>
      <c r="G5" s="300"/>
      <c r="H5" s="300"/>
    </row>
    <row r="6" spans="1:56" x14ac:dyDescent="0.3">
      <c r="B6" s="492" t="s">
        <v>140</v>
      </c>
      <c r="C6" s="493"/>
      <c r="D6" s="376">
        <v>30000</v>
      </c>
      <c r="E6" s="501"/>
    </row>
    <row r="7" spans="1:56" ht="15" thickBot="1" x14ac:dyDescent="0.35">
      <c r="B7" s="499" t="s">
        <v>133</v>
      </c>
      <c r="C7" s="500"/>
      <c r="D7" s="377">
        <v>20.86</v>
      </c>
      <c r="E7" s="501"/>
      <c r="F7" s="156"/>
      <c r="G7" s="300"/>
      <c r="H7" s="300"/>
    </row>
    <row r="8" spans="1:56" ht="15" thickBot="1" x14ac:dyDescent="0.35">
      <c r="B8" s="502" t="s">
        <v>149</v>
      </c>
      <c r="C8" s="502"/>
      <c r="D8" s="502"/>
      <c r="E8" s="502"/>
      <c r="F8" s="502"/>
      <c r="G8" s="502"/>
      <c r="H8" s="502"/>
      <c r="I8" s="502"/>
      <c r="J8" s="502"/>
      <c r="K8" s="502"/>
      <c r="L8" s="502"/>
    </row>
    <row r="9" spans="1:56" ht="20.399999999999999" x14ac:dyDescent="0.3">
      <c r="B9" s="279" t="s">
        <v>14</v>
      </c>
      <c r="C9" s="280"/>
      <c r="D9" s="325" t="s">
        <v>145</v>
      </c>
      <c r="E9" s="281">
        <f>IF('Sequestro de CO2'!B12&lt;&gt;"",'Sequestro de CO2'!B12,"")</f>
        <v>2021</v>
      </c>
      <c r="F9" s="281">
        <f>IF('Sequestro de CO2'!B13&lt;&gt;"",'Sequestro de CO2'!B13,"")</f>
        <v>2022</v>
      </c>
      <c r="G9" s="281">
        <f>IF('Sequestro de CO2'!B14&lt;&gt;"",'Sequestro de CO2'!B14,"")</f>
        <v>2023</v>
      </c>
      <c r="H9" s="281">
        <f>IF('Sequestro de CO2'!B15&lt;&gt;"",'Sequestro de CO2'!B15,"")</f>
        <v>2024</v>
      </c>
      <c r="I9" s="281">
        <f>IF('Sequestro de CO2'!B16&lt;&gt;"",'Sequestro de CO2'!B16,"")</f>
        <v>2025</v>
      </c>
      <c r="J9" s="281">
        <f>IF('Sequestro de CO2'!B17&lt;&gt;"",'Sequestro de CO2'!B17,"")</f>
        <v>2026</v>
      </c>
      <c r="K9" s="281">
        <f>IF('Sequestro de CO2'!B18&lt;&gt;"",'Sequestro de CO2'!B18,"")</f>
        <v>2027</v>
      </c>
      <c r="L9" s="281">
        <f>IF('Sequestro de CO2'!B19&lt;&gt;"",'Sequestro de CO2'!B19,"")</f>
        <v>2028</v>
      </c>
      <c r="M9" s="281">
        <f>IF('Sequestro de CO2'!B20&lt;&gt;"",'Sequestro de CO2'!B20,"")</f>
        <v>2029</v>
      </c>
      <c r="N9" s="281">
        <f>IF('Sequestro de CO2'!B21&lt;&gt;"",'Sequestro de CO2'!B21,"")</f>
        <v>2030</v>
      </c>
      <c r="O9" s="281">
        <f>IF('Sequestro de CO2'!B22&lt;&gt;"",'Sequestro de CO2'!B22,"")</f>
        <v>2031</v>
      </c>
      <c r="P9" s="281">
        <f>IF('Sequestro de CO2'!B23&lt;&gt;"",'Sequestro de CO2'!B23,"")</f>
        <v>2032</v>
      </c>
      <c r="Q9" s="281">
        <f>IF('Sequestro de CO2'!B24&lt;&gt;"",'Sequestro de CO2'!B24,"")</f>
        <v>2033</v>
      </c>
      <c r="R9" s="281">
        <f>IF('Sequestro de CO2'!B25&lt;&gt;"",'Sequestro de CO2'!B25,"")</f>
        <v>2034</v>
      </c>
      <c r="S9" s="281">
        <f>IF('Sequestro de CO2'!B26&lt;&gt;"",'Sequestro de CO2'!B26,"")</f>
        <v>2035</v>
      </c>
      <c r="T9" s="281">
        <f>IF('Sequestro de CO2'!B27&lt;&gt;"",'Sequestro de CO2'!B27,"")</f>
        <v>2036</v>
      </c>
      <c r="U9" s="281">
        <f>IF('Sequestro de CO2'!B28&lt;&gt;"",'Sequestro de CO2'!B28,"")</f>
        <v>2037</v>
      </c>
      <c r="V9" s="281">
        <f>IF('Sequestro de CO2'!B29&lt;&gt;"",'Sequestro de CO2'!B29,"")</f>
        <v>2038</v>
      </c>
      <c r="W9" s="281">
        <f>IF('Sequestro de CO2'!B30&lt;&gt;"",'Sequestro de CO2'!B30,"")</f>
        <v>2039</v>
      </c>
      <c r="X9" s="281">
        <f>IF('Sequestro de CO2'!B31&lt;&gt;"",'Sequestro de CO2'!B31,"")</f>
        <v>2040</v>
      </c>
      <c r="Y9" s="281">
        <f>IF('Sequestro de CO2'!B32&lt;&gt;"",'Sequestro de CO2'!B32,"")</f>
        <v>2041</v>
      </c>
      <c r="Z9" s="281">
        <f>IF('Sequestro de CO2'!B33&lt;&gt;"",'Sequestro de CO2'!B33,"")</f>
        <v>2042</v>
      </c>
      <c r="AA9" s="281">
        <f>IF('Sequestro de CO2'!B34&lt;&gt;"",'Sequestro de CO2'!B34,"")</f>
        <v>2043</v>
      </c>
      <c r="AB9" s="281">
        <f>IF('Sequestro de CO2'!B35&lt;&gt;"",'Sequestro de CO2'!B35,"")</f>
        <v>2044</v>
      </c>
      <c r="AC9" s="281">
        <f>IF('Sequestro de CO2'!B36&lt;&gt;"",'Sequestro de CO2'!B36,"")</f>
        <v>2045</v>
      </c>
      <c r="AD9" s="281">
        <f>IF('Sequestro de CO2'!B37&lt;&gt;"",'Sequestro de CO2'!B37,"")</f>
        <v>2046</v>
      </c>
      <c r="AE9" s="281">
        <f>IF('Sequestro de CO2'!B38&lt;&gt;"",'Sequestro de CO2'!B38,"")</f>
        <v>2047</v>
      </c>
      <c r="AF9" s="281">
        <f>IF('Sequestro de CO2'!B39&lt;&gt;"",'Sequestro de CO2'!B39,"")</f>
        <v>2048</v>
      </c>
      <c r="AG9" s="281">
        <f>IF('Sequestro de CO2'!B40&lt;&gt;"",'Sequestro de CO2'!B40,"")</f>
        <v>2049</v>
      </c>
      <c r="AH9" s="281">
        <f>IF('Sequestro de CO2'!B41&lt;&gt;"",'Sequestro de CO2'!B41,"")</f>
        <v>2050</v>
      </c>
      <c r="AI9" s="281">
        <f>IF('Sequestro de CO2'!B42&lt;&gt;"",'Sequestro de CO2'!B42,"")</f>
        <v>2051</v>
      </c>
      <c r="AJ9" s="281">
        <f>IF('Sequestro de CO2'!B43&lt;&gt;"",'Sequestro de CO2'!B43,"")</f>
        <v>2052</v>
      </c>
      <c r="AK9" s="282">
        <f>IF('Sequestro de CO2'!B44&lt;&gt;"",'Sequestro de CO2'!B44,"")</f>
        <v>2053</v>
      </c>
      <c r="AL9" s="282">
        <f>IF('Sequestro de CO2'!B45&lt;&gt;"",'Sequestro de CO2'!B45,"")</f>
        <v>2054</v>
      </c>
      <c r="AM9" s="282">
        <f>IF('Sequestro de CO2'!B46&lt;&gt;"",'Sequestro de CO2'!B46,"")</f>
        <v>2055</v>
      </c>
      <c r="AN9" s="283" t="s">
        <v>61</v>
      </c>
    </row>
    <row r="10" spans="1:56" x14ac:dyDescent="0.3">
      <c r="B10" s="490" t="str">
        <f>IF(PRINCIPAL!B14&lt;&gt;"",PRINCIPAL!B14,"")</f>
        <v>OP2</v>
      </c>
      <c r="C10" s="192" t="s">
        <v>128</v>
      </c>
      <c r="D10" s="159">
        <f>IF($B$10="","",SUM('Custo-benefício'!F12,'Custo-benefício'!F14,'Custo-benefício'!F16,'Custo-benefício'!F18,'Custo-benefício'!F20,'Custo-benefício'!F22,'Custo-benefício'!F24,'Custo-benefício'!F26,'Custo-benefício'!F28,'Custo-benefício'!F30,'Custo-benefício'!F32,'Custo-benefício'!F34,'Custo-benefício'!F36,'Custo-benefício'!F38))</f>
        <v>0</v>
      </c>
      <c r="E10" s="159">
        <f>IF($B$10="","",SUM('Custo-benefício'!G12,'Custo-benefício'!G14,'Custo-benefício'!G16,'Custo-benefício'!G18,'Custo-benefício'!G20,'Custo-benefício'!G22,'Custo-benefício'!G24,'Custo-benefício'!G26,'Custo-benefício'!G28,'Custo-benefício'!G30,'Custo-benefício'!G32,'Custo-benefício'!G34,'Custo-benefício'!G36,'Custo-benefício'!G38))</f>
        <v>0</v>
      </c>
      <c r="F10" s="159">
        <f>IF($B$10="","",SUM('Custo-benefício'!H12,'Custo-benefício'!H14,'Custo-benefício'!H16,'Custo-benefício'!H18,'Custo-benefício'!H20,'Custo-benefício'!H22,'Custo-benefício'!H24,'Custo-benefício'!H26,'Custo-benefício'!H28,'Custo-benefício'!H30,'Custo-benefício'!H32,'Custo-benefício'!H34,'Custo-benefício'!H36,'Custo-benefício'!H38))</f>
        <v>0</v>
      </c>
      <c r="G10" s="159">
        <f>IF($B$10="","",SUM('Custo-benefício'!I12,'Custo-benefício'!I14,'Custo-benefício'!I16,'Custo-benefício'!I18,'Custo-benefício'!I20,'Custo-benefício'!I22,'Custo-benefício'!I24,'Custo-benefício'!I26,'Custo-benefício'!I28,'Custo-benefício'!I30,'Custo-benefício'!I32,'Custo-benefício'!I34,'Custo-benefício'!I36,'Custo-benefício'!I38))</f>
        <v>0</v>
      </c>
      <c r="H10" s="159">
        <f>IF($B$10="","",SUM('Custo-benefício'!J12,'Custo-benefício'!J14,'Custo-benefício'!J16,'Custo-benefício'!J18,'Custo-benefício'!J20,'Custo-benefício'!J22,'Custo-benefício'!J24,'Custo-benefício'!J26,'Custo-benefício'!J28,'Custo-benefício'!J30,'Custo-benefício'!J32,'Custo-benefício'!J34,'Custo-benefício'!J36,'Custo-benefício'!J38))</f>
        <v>0</v>
      </c>
      <c r="I10" s="159">
        <f>IF($B$10="","",SUM('Custo-benefício'!K12,'Custo-benefício'!K14,'Custo-benefício'!K16,'Custo-benefício'!K18,'Custo-benefício'!K20,'Custo-benefício'!K22,'Custo-benefício'!K24,'Custo-benefício'!K26,'Custo-benefício'!K28,'Custo-benefício'!K30,'Custo-benefício'!K32,'Custo-benefício'!K34,'Custo-benefício'!K36,'Custo-benefício'!K38))</f>
        <v>0</v>
      </c>
      <c r="J10" s="159">
        <f>IF($B$10="","",SUM('Custo-benefício'!L12,'Custo-benefício'!L14,'Custo-benefício'!L16,'Custo-benefício'!L18,'Custo-benefício'!L20,'Custo-benefício'!L22,'Custo-benefício'!L24,'Custo-benefício'!L26,'Custo-benefício'!L28,'Custo-benefício'!L30,'Custo-benefício'!L32,'Custo-benefício'!L34,'Custo-benefício'!L36,'Custo-benefício'!L38))</f>
        <v>0</v>
      </c>
      <c r="K10" s="159">
        <f>IF($B$10="","",SUM('Custo-benefício'!M12,'Custo-benefício'!M14,'Custo-benefício'!M16,'Custo-benefício'!M18,'Custo-benefício'!M20,'Custo-benefício'!M22,'Custo-benefício'!M24,'Custo-benefício'!M26,'Custo-benefício'!M28,'Custo-benefício'!M30,'Custo-benefício'!M32,'Custo-benefício'!M34,'Custo-benefício'!M36,'Custo-benefício'!M38))</f>
        <v>0</v>
      </c>
      <c r="L10" s="159">
        <f>IF($B$10="","",SUM('Custo-benefício'!N12,'Custo-benefício'!N14,'Custo-benefício'!N16,'Custo-benefício'!N18,'Custo-benefício'!N20,'Custo-benefício'!N22,'Custo-benefício'!N24,'Custo-benefício'!N26,'Custo-benefício'!N28,'Custo-benefício'!N30,'Custo-benefício'!N32,'Custo-benefício'!N34,'Custo-benefício'!N36,'Custo-benefício'!N38))</f>
        <v>0</v>
      </c>
      <c r="M10" s="159">
        <f>IF($B$10="","",SUM('Custo-benefício'!O12,'Custo-benefício'!O14,'Custo-benefício'!O16,'Custo-benefício'!O18,'Custo-benefício'!O20,'Custo-benefício'!O22,'Custo-benefício'!O24,'Custo-benefício'!O26,'Custo-benefício'!O28,'Custo-benefício'!O30,'Custo-benefício'!O32,'Custo-benefício'!O34,'Custo-benefício'!O36,'Custo-benefício'!O38))</f>
        <v>0</v>
      </c>
      <c r="N10" s="159">
        <f>IF($B$10="","",SUM('Custo-benefício'!P12,'Custo-benefício'!P14,'Custo-benefício'!P16,'Custo-benefício'!P18,'Custo-benefício'!P20,'Custo-benefício'!P22,'Custo-benefício'!P24,'Custo-benefício'!P26,'Custo-benefício'!P28,'Custo-benefício'!P30,'Custo-benefício'!P32,'Custo-benefício'!P34,'Custo-benefício'!P36,'Custo-benefício'!P38))</f>
        <v>0</v>
      </c>
      <c r="O10" s="159">
        <f>IF($B$10="","",SUM('Custo-benefício'!Q12,'Custo-benefício'!Q14,'Custo-benefício'!Q16,'Custo-benefício'!Q18,'Custo-benefício'!Q20,'Custo-benefício'!Q22,'Custo-benefício'!Q24,'Custo-benefício'!Q26,'Custo-benefício'!Q28,'Custo-benefício'!Q30,'Custo-benefício'!Q32,'Custo-benefício'!Q34,'Custo-benefício'!Q36,'Custo-benefício'!Q38))</f>
        <v>0</v>
      </c>
      <c r="P10" s="159">
        <f>IF($B$10="","",SUM('Custo-benefício'!R12,'Custo-benefício'!R14,'Custo-benefício'!R16,'Custo-benefício'!R18,'Custo-benefício'!R20,'Custo-benefício'!R22,'Custo-benefício'!R24,'Custo-benefício'!R26,'Custo-benefício'!R28,'Custo-benefício'!R30,'Custo-benefício'!R32,'Custo-benefício'!R34,'Custo-benefício'!R36,'Custo-benefício'!R38))</f>
        <v>0</v>
      </c>
      <c r="Q10" s="159">
        <f>IF($B$10="","",SUM('Custo-benefício'!S12,'Custo-benefício'!S14,'Custo-benefício'!S16,'Custo-benefício'!S18,'Custo-benefício'!S20,'Custo-benefício'!S22,'Custo-benefício'!S24,'Custo-benefício'!S26,'Custo-benefício'!S28,'Custo-benefício'!S30,'Custo-benefício'!S32,'Custo-benefício'!S34,'Custo-benefício'!S36,'Custo-benefício'!S38))</f>
        <v>0</v>
      </c>
      <c r="R10" s="159">
        <f>IF($B$10="","",SUM('Custo-benefício'!T12,'Custo-benefício'!T14,'Custo-benefício'!T16,'Custo-benefício'!T18,'Custo-benefício'!T20,'Custo-benefício'!T22,'Custo-benefício'!T24,'Custo-benefício'!T26,'Custo-benefício'!T28,'Custo-benefício'!T30,'Custo-benefício'!T32,'Custo-benefício'!T34,'Custo-benefício'!T36,'Custo-benefício'!T38))</f>
        <v>0</v>
      </c>
      <c r="S10" s="159">
        <f>IF($B$10="","",SUM('Custo-benefício'!U12,'Custo-benefício'!U14,'Custo-benefício'!U16,'Custo-benefício'!U18,'Custo-benefício'!U20,'Custo-benefício'!U22,'Custo-benefício'!U24,'Custo-benefício'!U26,'Custo-benefício'!U28,'Custo-benefício'!U30,'Custo-benefício'!U32,'Custo-benefício'!U34,'Custo-benefício'!U36,'Custo-benefício'!U38))</f>
        <v>0</v>
      </c>
      <c r="T10" s="159">
        <f>IF($B$10="","",SUM('Custo-benefício'!V12,'Custo-benefício'!V14,'Custo-benefício'!V16,'Custo-benefício'!V18,'Custo-benefício'!V20,'Custo-benefício'!V22,'Custo-benefício'!V24,'Custo-benefício'!V26,'Custo-benefício'!V28,'Custo-benefício'!V30,'Custo-benefício'!V32,'Custo-benefício'!V34,'Custo-benefício'!V36,'Custo-benefício'!V38))</f>
        <v>0</v>
      </c>
      <c r="U10" s="159">
        <f>IF($B$10="","",SUM('Custo-benefício'!W12,'Custo-benefício'!W14,'Custo-benefício'!W16,'Custo-benefício'!W18,'Custo-benefício'!W20,'Custo-benefício'!W22,'Custo-benefício'!W24,'Custo-benefício'!W26,'Custo-benefício'!W28,'Custo-benefício'!W30,'Custo-benefício'!W32,'Custo-benefício'!W34,'Custo-benefício'!W36,'Custo-benefício'!W38))</f>
        <v>0</v>
      </c>
      <c r="V10" s="159">
        <f>IF($B$10="","",SUM('Custo-benefício'!X12,'Custo-benefício'!X14,'Custo-benefício'!X16,'Custo-benefício'!X18,'Custo-benefício'!X20,'Custo-benefício'!X22,'Custo-benefício'!X24,'Custo-benefício'!X26,'Custo-benefício'!X28,'Custo-benefício'!X30,'Custo-benefício'!X32,'Custo-benefício'!X34,'Custo-benefício'!X36,'Custo-benefício'!X38))</f>
        <v>0</v>
      </c>
      <c r="W10" s="159">
        <f>IF($B$10="","",SUM('Custo-benefício'!Y12,'Custo-benefício'!Y14,'Custo-benefício'!Y16,'Custo-benefício'!Y18,'Custo-benefício'!Y20,'Custo-benefício'!Y22,'Custo-benefício'!Y24,'Custo-benefício'!Y26,'Custo-benefício'!Y28,'Custo-benefício'!Y30,'Custo-benefício'!Y32,'Custo-benefício'!Y34,'Custo-benefício'!Y36,'Custo-benefício'!Y38))</f>
        <v>0</v>
      </c>
      <c r="X10" s="159">
        <f>IF($B$10="","",SUM('Custo-benefício'!Z12,'Custo-benefício'!Z14,'Custo-benefício'!Z16,'Custo-benefício'!Z18,'Custo-benefício'!Z20,'Custo-benefício'!Z22,'Custo-benefício'!Z24,'Custo-benefício'!Z26,'Custo-benefício'!Z28,'Custo-benefício'!Z30,'Custo-benefício'!Z32,'Custo-benefício'!Z34,'Custo-benefício'!Z36,'Custo-benefício'!Z38))</f>
        <v>0</v>
      </c>
      <c r="Y10" s="159">
        <f>IF($B$10="","",SUM('Custo-benefício'!AA12,'Custo-benefício'!AA14,'Custo-benefício'!AA16,'Custo-benefício'!AA18,'Custo-benefício'!AA20,'Custo-benefício'!AA22,'Custo-benefício'!AA24,'Custo-benefício'!AA26,'Custo-benefício'!AA28,'Custo-benefício'!AA30,'Custo-benefício'!AA32,'Custo-benefício'!AA34,'Custo-benefício'!AA36,'Custo-benefício'!AA38))</f>
        <v>0</v>
      </c>
      <c r="Z10" s="159">
        <f>IF($B$10="","",SUM('Custo-benefício'!AB12,'Custo-benefício'!AB14,'Custo-benefício'!AB16,'Custo-benefício'!AB18,'Custo-benefício'!AB20,'Custo-benefício'!AB22,'Custo-benefício'!AB24,'Custo-benefício'!AB26,'Custo-benefício'!AB28,'Custo-benefício'!AB30,'Custo-benefício'!AB32,'Custo-benefício'!AB34,'Custo-benefício'!AB36,'Custo-benefício'!AB38))</f>
        <v>0</v>
      </c>
      <c r="AA10" s="159">
        <f>IF($B$10="","",SUM('Custo-benefício'!AC12,'Custo-benefício'!AC14,'Custo-benefício'!AC16,'Custo-benefício'!AC18,'Custo-benefício'!AC20,'Custo-benefício'!AC22,'Custo-benefício'!AC24,'Custo-benefício'!AC26,'Custo-benefício'!AC28,'Custo-benefício'!AC30,'Custo-benefício'!AC32,'Custo-benefício'!AC34,'Custo-benefício'!AC36,'Custo-benefício'!AC38))</f>
        <v>0</v>
      </c>
      <c r="AB10" s="159">
        <f>IF($B$10="","",SUM('Custo-benefício'!AD12,'Custo-benefício'!AD14,'Custo-benefício'!AD16,'Custo-benefício'!AD18,'Custo-benefício'!AD20,'Custo-benefício'!AD22,'Custo-benefício'!AD24,'Custo-benefício'!AD26,'Custo-benefício'!AD28,'Custo-benefício'!AD30,'Custo-benefício'!AD32,'Custo-benefício'!AD34,'Custo-benefício'!AD36,'Custo-benefício'!AD38))</f>
        <v>0</v>
      </c>
      <c r="AC10" s="159">
        <f>IF($B$10="","",SUM('Custo-benefício'!AE12,'Custo-benefício'!AE14,'Custo-benefício'!AE16,'Custo-benefício'!AE18,'Custo-benefício'!AE20,'Custo-benefício'!AE22,'Custo-benefício'!AE24,'Custo-benefício'!AE26,'Custo-benefício'!AE28,'Custo-benefício'!AE30,'Custo-benefício'!AE32,'Custo-benefício'!AE34,'Custo-benefício'!AE36,'Custo-benefício'!AE38))</f>
        <v>0</v>
      </c>
      <c r="AD10" s="159">
        <f>IF($B$10="","",SUM('Custo-benefício'!AF12,'Custo-benefício'!AF14,'Custo-benefício'!AF16,'Custo-benefício'!AF18,'Custo-benefício'!AF20,'Custo-benefício'!AF22,'Custo-benefício'!AF24,'Custo-benefício'!AF26,'Custo-benefício'!AF28,'Custo-benefício'!AF30,'Custo-benefício'!AF32,'Custo-benefício'!AF34,'Custo-benefício'!AF36,'Custo-benefício'!AF38))</f>
        <v>0</v>
      </c>
      <c r="AE10" s="159">
        <f>IF($B$10="","",SUM('Custo-benefício'!AG12,'Custo-benefício'!AG14,'Custo-benefício'!AG16,'Custo-benefício'!AG18,'Custo-benefício'!AG20,'Custo-benefício'!AG22,'Custo-benefício'!AG24,'Custo-benefício'!AG26,'Custo-benefício'!AG28,'Custo-benefício'!AG30,'Custo-benefício'!AG32,'Custo-benefício'!AG34,'Custo-benefício'!AG36,'Custo-benefício'!AG38))</f>
        <v>0</v>
      </c>
      <c r="AF10" s="159">
        <f>IF($B$10="","",SUM('Custo-benefício'!AH12,'Custo-benefício'!AH14,'Custo-benefício'!AH16,'Custo-benefício'!AH18,'Custo-benefício'!AH20,'Custo-benefício'!AH22,'Custo-benefício'!AH24,'Custo-benefício'!AH26,'Custo-benefício'!AH28,'Custo-benefício'!AH30,'Custo-benefício'!AH32,'Custo-benefício'!AH34,'Custo-benefício'!AH36,'Custo-benefício'!AH38))</f>
        <v>0</v>
      </c>
      <c r="AG10" s="159">
        <f>IF($B$10="","",SUM('Custo-benefício'!AI12,'Custo-benefício'!AI14,'Custo-benefício'!AI16,'Custo-benefício'!AI18,'Custo-benefício'!AI20,'Custo-benefício'!AI22,'Custo-benefício'!AI24,'Custo-benefício'!AI26,'Custo-benefício'!AI28,'Custo-benefício'!AI30,'Custo-benefício'!AI32,'Custo-benefício'!AI34,'Custo-benefício'!AI36,'Custo-benefício'!AI38))</f>
        <v>0</v>
      </c>
      <c r="AH10" s="159">
        <f>IF($B$10="","",SUM('Custo-benefício'!AJ12,'Custo-benefício'!AJ14,'Custo-benefício'!AJ16,'Custo-benefício'!AJ18,'Custo-benefício'!AJ20,'Custo-benefício'!AJ22,'Custo-benefício'!AJ24,'Custo-benefício'!AJ26,'Custo-benefício'!AJ28,'Custo-benefício'!AJ30,'Custo-benefício'!AJ32,'Custo-benefício'!AJ34,'Custo-benefício'!AJ36,'Custo-benefício'!AJ38))</f>
        <v>0</v>
      </c>
      <c r="AI10" s="159">
        <f>IF($B$10="","",SUM('Custo-benefício'!AK12,'Custo-benefício'!AK14,'Custo-benefício'!AK16,'Custo-benefício'!AK18,'Custo-benefício'!AK20,'Custo-benefício'!AK22,'Custo-benefício'!AK24,'Custo-benefício'!AK26,'Custo-benefício'!AK28,'Custo-benefício'!AK30,'Custo-benefício'!AK32,'Custo-benefício'!AK34,'Custo-benefício'!AK36,'Custo-benefício'!AK38))</f>
        <v>0</v>
      </c>
      <c r="AJ10" s="159">
        <f>IF($B$10="","",SUM('Custo-benefício'!AL12,'Custo-benefício'!AL14,'Custo-benefício'!AL16,'Custo-benefício'!AL18,'Custo-benefício'!AL20,'Custo-benefício'!AL22,'Custo-benefício'!AL24,'Custo-benefício'!AL26,'Custo-benefício'!AL28,'Custo-benefício'!AL30,'Custo-benefício'!AL32,'Custo-benefício'!AL34,'Custo-benefício'!AL36,'Custo-benefício'!AL38))</f>
        <v>0</v>
      </c>
      <c r="AK10" s="159">
        <f>IF($B$10="","",SUM('Custo-benefício'!AM12,'Custo-benefício'!AM14,'Custo-benefício'!AM16,'Custo-benefício'!AM18,'Custo-benefício'!AM20,'Custo-benefício'!AM22,'Custo-benefício'!AM24,'Custo-benefício'!AM26,'Custo-benefício'!AM28,'Custo-benefício'!AM30,'Custo-benefício'!AM32,'Custo-benefício'!AM34,'Custo-benefício'!AM36,'Custo-benefício'!AM38))</f>
        <v>0</v>
      </c>
      <c r="AL10" s="159">
        <f>IF($B$10="","",SUM('Custo-benefício'!AN12,'Custo-benefício'!AN14,'Custo-benefício'!AN16,'Custo-benefício'!AN18,'Custo-benefício'!AN20,'Custo-benefício'!AN22,'Custo-benefício'!AN24,'Custo-benefício'!AN26,'Custo-benefício'!AN28,'Custo-benefício'!AN30,'Custo-benefício'!AN32,'Custo-benefício'!AN34,'Custo-benefício'!AN36,'Custo-benefício'!AN38))</f>
        <v>0</v>
      </c>
      <c r="AM10" s="159">
        <f>IF($B$10="","",SUM('Custo-benefício'!AO12,'Custo-benefício'!AO14,'Custo-benefício'!AO16,'Custo-benefício'!AO18,'Custo-benefício'!AO20,'Custo-benefício'!AO22,'Custo-benefício'!AO24,'Custo-benefício'!AO26,'Custo-benefício'!AO28,'Custo-benefício'!AO30,'Custo-benefício'!AO32,'Custo-benefício'!AO34,'Custo-benefício'!AO36,'Custo-benefício'!AO38))</f>
        <v>0</v>
      </c>
      <c r="AN10" s="313">
        <f>IF(B10&lt;&gt;"",SUM(D10:AM10),"")</f>
        <v>0</v>
      </c>
      <c r="BD10" s="489" t="str">
        <f>B10</f>
        <v>OP2</v>
      </c>
    </row>
    <row r="11" spans="1:56" x14ac:dyDescent="0.3">
      <c r="B11" s="491"/>
      <c r="C11" s="192" t="s">
        <v>143</v>
      </c>
      <c r="D11" s="159" t="s">
        <v>38</v>
      </c>
      <c r="E11" s="159">
        <f>IF($B$10="","",SUM('Custo-benefício'!G39,'Custo-benefício'!G43,'Custo-benefício'!G47,'Custo-benefício'!G51,'Custo-benefício'!G55,'Custo-benefício'!G59,'Custo-benefício'!G63,'Custo-benefício'!G67,'Custo-benefício'!G71,'Custo-benefício'!G75,'Custo-benefício'!G79,'Custo-benefício'!G83,'Custo-benefício'!G87,'Custo-benefício'!G91,'Custo-benefício'!G95,'Custo-benefício'!G99,'Custo-benefício'!G103,'Custo-benefício'!G107,'Custo-benefício'!G111,'Custo-benefício'!G115,'Custo-benefício'!G119,'Custo-benefício'!G121,'Custo-benefício'!G123,'Custo-benefício'!G125,'Custo-benefício'!G127,'Custo-benefício'!G129))</f>
        <v>381796.88976000005</v>
      </c>
      <c r="F11" s="159">
        <f>IF($B$10="","",SUM('Custo-benefício'!H39,'Custo-benefício'!H43,'Custo-benefício'!H47,'Custo-benefício'!H51,'Custo-benefício'!H55,'Custo-benefício'!H59,'Custo-benefício'!H63,'Custo-benefício'!H67,'Custo-benefício'!H71,'Custo-benefício'!H75,'Custo-benefício'!H79,'Custo-benefício'!H83,'Custo-benefício'!H87,'Custo-benefício'!H91,'Custo-benefício'!H95,'Custo-benefício'!H99,'Custo-benefício'!H103,'Custo-benefício'!H107,'Custo-benefício'!H111,'Custo-benefício'!H115,'Custo-benefício'!H119,'Custo-benefício'!H121,'Custo-benefício'!H123,'Custo-benefício'!H125,'Custo-benefício'!H127,'Custo-benefício'!H129))</f>
        <v>1230234.4225599999</v>
      </c>
      <c r="G11" s="159">
        <f>IF($B$10="","",SUM('Custo-benefício'!I39,'Custo-benefício'!I43,'Custo-benefício'!I47,'Custo-benefício'!I51,'Custo-benefício'!I55,'Custo-benefício'!I59,'Custo-benefício'!I63,'Custo-benefício'!I67,'Custo-benefício'!I71,'Custo-benefício'!I75,'Custo-benefício'!I79,'Custo-benefício'!I83,'Custo-benefício'!I87,'Custo-benefício'!I91,'Custo-benefício'!I95,'Custo-benefício'!I99,'Custo-benefício'!I103,'Custo-benefício'!I107,'Custo-benefício'!I111,'Custo-benefício'!I115,'Custo-benefício'!I119,'Custo-benefício'!I121,'Custo-benefício'!I123,'Custo-benefício'!I125,'Custo-benefício'!I127,'Custo-benefício'!I129))</f>
        <v>2078671.9553600005</v>
      </c>
      <c r="H11" s="159">
        <f>IF($B$10="","",SUM('Custo-benefício'!J39,'Custo-benefício'!J43,'Custo-benefício'!J47,'Custo-benefício'!J51,'Custo-benefício'!J55,'Custo-benefício'!J59,'Custo-benefício'!J63,'Custo-benefício'!J67,'Custo-benefício'!J71,'Custo-benefício'!J75,'Custo-benefício'!J79,'Custo-benefício'!J83,'Custo-benefício'!J87,'Custo-benefício'!J91,'Custo-benefício'!J95,'Custo-benefício'!J99,'Custo-benefício'!J103,'Custo-benefício'!J107,'Custo-benefício'!J111,'Custo-benefício'!J115,'Custo-benefício'!J119,'Custo-benefício'!J121,'Custo-benefício'!J123,'Custo-benefício'!J125,'Custo-benefício'!J127,'Custo-benefício'!J129))</f>
        <v>2927109.4881600002</v>
      </c>
      <c r="I11" s="159">
        <f>IF($B$10="","",SUM('Custo-benefício'!K39,'Custo-benefício'!K43,'Custo-benefício'!K47,'Custo-benefício'!K51,'Custo-benefício'!K55,'Custo-benefício'!K59,'Custo-benefício'!K63,'Custo-benefício'!K67,'Custo-benefício'!K71,'Custo-benefício'!K75,'Custo-benefício'!K79,'Custo-benefício'!K83,'Custo-benefício'!K87,'Custo-benefício'!K91,'Custo-benefício'!K95,'Custo-benefício'!K99,'Custo-benefício'!K103,'Custo-benefício'!K107,'Custo-benefício'!K111,'Custo-benefício'!K115,'Custo-benefício'!K119,'Custo-benefício'!K121,'Custo-benefício'!K123,'Custo-benefício'!K125,'Custo-benefício'!K127,'Custo-benefício'!K129))</f>
        <v>3775547.0209600008</v>
      </c>
      <c r="J11" s="159">
        <f>IF($B$10="","",SUM('Custo-benefício'!L39,'Custo-benefício'!L43,'Custo-benefício'!L47,'Custo-benefício'!L51,'Custo-benefício'!L55,'Custo-benefício'!L59,'Custo-benefício'!L63,'Custo-benefício'!L67,'Custo-benefício'!L71,'Custo-benefício'!L75,'Custo-benefício'!L79,'Custo-benefício'!L83,'Custo-benefício'!L87,'Custo-benefício'!L91,'Custo-benefício'!L95,'Custo-benefício'!L99,'Custo-benefício'!L103,'Custo-benefício'!L107,'Custo-benefício'!L111,'Custo-benefício'!L115,'Custo-benefício'!L119,'Custo-benefício'!L121,'Custo-benefício'!L123,'Custo-benefício'!L125,'Custo-benefício'!L127,'Custo-benefício'!L129))</f>
        <v>4623984.5537600005</v>
      </c>
      <c r="K11" s="159">
        <f>IF($B$10="","",SUM('Custo-benefício'!M39,'Custo-benefício'!M43,'Custo-benefício'!M47,'Custo-benefício'!M51,'Custo-benefício'!M55,'Custo-benefício'!M59,'Custo-benefício'!M63,'Custo-benefício'!M67,'Custo-benefício'!M71,'Custo-benefício'!M75,'Custo-benefício'!M79,'Custo-benefício'!M83,'Custo-benefício'!M87,'Custo-benefício'!M91,'Custo-benefício'!M95,'Custo-benefício'!M99,'Custo-benefício'!M103,'Custo-benefício'!M107,'Custo-benefício'!M111,'Custo-benefício'!M115,'Custo-benefício'!M119,'Custo-benefício'!M121,'Custo-benefício'!M123,'Custo-benefício'!M125,'Custo-benefício'!M127,'Custo-benefício'!M129))</f>
        <v>5472422.0865600007</v>
      </c>
      <c r="L11" s="159">
        <f>IF($B$10="","",SUM('Custo-benefício'!N39,'Custo-benefício'!N43,'Custo-benefício'!N47,'Custo-benefício'!N51,'Custo-benefício'!N55,'Custo-benefício'!N59,'Custo-benefício'!N63,'Custo-benefício'!N67,'Custo-benefício'!N71,'Custo-benefício'!N75,'Custo-benefício'!N79,'Custo-benefício'!N83,'Custo-benefício'!N87,'Custo-benefício'!N91,'Custo-benefício'!N95,'Custo-benefício'!N99,'Custo-benefício'!N103,'Custo-benefício'!N107,'Custo-benefício'!N111,'Custo-benefício'!N115,'Custo-benefício'!N119,'Custo-benefício'!N121,'Custo-benefício'!N123,'Custo-benefício'!N125,'Custo-benefício'!N127,'Custo-benefício'!N129))</f>
        <v>5472422.0865600007</v>
      </c>
      <c r="M11" s="159">
        <f>IF($B$10="","",SUM('Custo-benefício'!O39,'Custo-benefício'!O43,'Custo-benefício'!O47,'Custo-benefício'!O51,'Custo-benefício'!O55,'Custo-benefício'!O59,'Custo-benefício'!O63,'Custo-benefício'!O67,'Custo-benefício'!O71,'Custo-benefício'!O75,'Custo-benefício'!O79,'Custo-benefício'!O83,'Custo-benefício'!O87,'Custo-benefício'!O91,'Custo-benefício'!O95,'Custo-benefício'!O99,'Custo-benefício'!O103,'Custo-benefício'!O107,'Custo-benefício'!O111,'Custo-benefício'!O115,'Custo-benefício'!O119,'Custo-benefício'!O121,'Custo-benefício'!O123,'Custo-benefício'!O125,'Custo-benefício'!O127,'Custo-benefício'!O129))</f>
        <v>5472422.0865600007</v>
      </c>
      <c r="N11" s="159">
        <f>IF($B$10="","",SUM('Custo-benefício'!P39,'Custo-benefício'!P43,'Custo-benefício'!P47,'Custo-benefício'!P51,'Custo-benefício'!P55,'Custo-benefício'!P59,'Custo-benefício'!P63,'Custo-benefício'!P67,'Custo-benefício'!P71,'Custo-benefício'!P75,'Custo-benefício'!P79,'Custo-benefício'!P83,'Custo-benefício'!P87,'Custo-benefício'!P91,'Custo-benefício'!P95,'Custo-benefício'!P99,'Custo-benefício'!P103,'Custo-benefício'!P107,'Custo-benefício'!P111,'Custo-benefício'!P115,'Custo-benefício'!P119,'Custo-benefício'!P121,'Custo-benefício'!P123,'Custo-benefício'!P125,'Custo-benefício'!P127,'Custo-benefício'!P129))</f>
        <v>5472422.0865600007</v>
      </c>
      <c r="O11" s="159">
        <f>IF($B$10="","",SUM('Custo-benefício'!Q39,'Custo-benefício'!Q43,'Custo-benefício'!Q47,'Custo-benefício'!Q51,'Custo-benefício'!Q55,'Custo-benefício'!Q59,'Custo-benefício'!Q63,'Custo-benefício'!Q67,'Custo-benefício'!Q71,'Custo-benefício'!Q75,'Custo-benefício'!Q79,'Custo-benefício'!Q83,'Custo-benefício'!Q87,'Custo-benefício'!Q91,'Custo-benefício'!Q95,'Custo-benefício'!Q99,'Custo-benefício'!Q103,'Custo-benefício'!Q107,'Custo-benefício'!Q111,'Custo-benefício'!Q115,'Custo-benefício'!Q119,'Custo-benefício'!Q121,'Custo-benefício'!Q123,'Custo-benefício'!Q125,'Custo-benefício'!Q127,'Custo-benefício'!Q129))</f>
        <v>5472422.0865600007</v>
      </c>
      <c r="P11" s="159">
        <f>IF($B$10="","",SUM('Custo-benefício'!R39,'Custo-benefício'!R43,'Custo-benefício'!R47,'Custo-benefício'!R51,'Custo-benefício'!R55,'Custo-benefício'!R59,'Custo-benefício'!R63,'Custo-benefício'!R67,'Custo-benefício'!R71,'Custo-benefício'!R75,'Custo-benefício'!R79,'Custo-benefício'!R83,'Custo-benefício'!R87,'Custo-benefício'!R91,'Custo-benefício'!R95,'Custo-benefício'!R99,'Custo-benefício'!R103,'Custo-benefício'!R107,'Custo-benefício'!R111,'Custo-benefício'!R115,'Custo-benefício'!R119,'Custo-benefício'!R121,'Custo-benefício'!R123,'Custo-benefício'!R125,'Custo-benefício'!R127,'Custo-benefício'!R129))</f>
        <v>5472422.0865600007</v>
      </c>
      <c r="Q11" s="159">
        <f>IF($B$10="","",SUM('Custo-benefício'!S39,'Custo-benefício'!S43,'Custo-benefício'!S47,'Custo-benefício'!S51,'Custo-benefício'!S55,'Custo-benefício'!S59,'Custo-benefício'!S63,'Custo-benefício'!S67,'Custo-benefício'!S71,'Custo-benefício'!S75,'Custo-benefício'!S79,'Custo-benefício'!S83,'Custo-benefício'!S87,'Custo-benefício'!S91,'Custo-benefício'!S95,'Custo-benefício'!S99,'Custo-benefício'!S103,'Custo-benefício'!S107,'Custo-benefício'!S111,'Custo-benefício'!S115,'Custo-benefício'!S119,'Custo-benefício'!S121,'Custo-benefício'!S123,'Custo-benefício'!S125,'Custo-benefício'!S127,'Custo-benefício'!S129))</f>
        <v>5472422.0865600007</v>
      </c>
      <c r="R11" s="159">
        <f>IF($B$10="","",SUM('Custo-benefício'!T39,'Custo-benefício'!T43,'Custo-benefício'!T47,'Custo-benefício'!T51,'Custo-benefício'!T55,'Custo-benefício'!T59,'Custo-benefício'!T63,'Custo-benefício'!T67,'Custo-benefício'!T71,'Custo-benefício'!T75,'Custo-benefício'!T79,'Custo-benefício'!T83,'Custo-benefício'!T87,'Custo-benefício'!T91,'Custo-benefício'!T95,'Custo-benefício'!T99,'Custo-benefício'!T103,'Custo-benefício'!T107,'Custo-benefício'!T111,'Custo-benefício'!T115,'Custo-benefício'!T119,'Custo-benefício'!T121,'Custo-benefício'!T123,'Custo-benefício'!T125,'Custo-benefício'!T127,'Custo-benefício'!T129))</f>
        <v>5472422.0865600007</v>
      </c>
      <c r="S11" s="159">
        <f>IF($B$10="","",SUM('Custo-benefício'!U39,'Custo-benefício'!U43,'Custo-benefício'!U47,'Custo-benefício'!U51,'Custo-benefício'!U55,'Custo-benefício'!U59,'Custo-benefício'!U63,'Custo-benefício'!U67,'Custo-benefício'!U71,'Custo-benefício'!U75,'Custo-benefício'!U79,'Custo-benefício'!U83,'Custo-benefício'!U87,'Custo-benefício'!U91,'Custo-benefício'!U95,'Custo-benefício'!U99,'Custo-benefício'!U103,'Custo-benefício'!U107,'Custo-benefício'!U111,'Custo-benefício'!U115,'Custo-benefício'!U119,'Custo-benefício'!U121,'Custo-benefício'!U123,'Custo-benefício'!U125,'Custo-benefício'!U127,'Custo-benefício'!U129))</f>
        <v>5472422.0865600007</v>
      </c>
      <c r="T11" s="159">
        <f>IF($B$10="","",SUM('Custo-benefício'!V39,'Custo-benefício'!V43,'Custo-benefício'!V47,'Custo-benefício'!V51,'Custo-benefício'!V55,'Custo-benefício'!V59,'Custo-benefício'!V63,'Custo-benefício'!V67,'Custo-benefício'!V71,'Custo-benefício'!V75,'Custo-benefício'!V79,'Custo-benefício'!V83,'Custo-benefício'!V87,'Custo-benefício'!V91,'Custo-benefício'!V95,'Custo-benefício'!V99,'Custo-benefício'!V103,'Custo-benefício'!V107,'Custo-benefício'!V111,'Custo-benefício'!V115,'Custo-benefício'!V119,'Custo-benefício'!V121,'Custo-benefício'!V123,'Custo-benefício'!V125,'Custo-benefício'!V127,'Custo-benefício'!V129))</f>
        <v>5472422.0865600007</v>
      </c>
      <c r="U11" s="159">
        <f>IF($B$10="","",SUM('Custo-benefício'!W39,'Custo-benefício'!W43,'Custo-benefício'!W47,'Custo-benefício'!W51,'Custo-benefício'!W55,'Custo-benefício'!W59,'Custo-benefício'!W63,'Custo-benefício'!W67,'Custo-benefício'!W71,'Custo-benefício'!W75,'Custo-benefício'!W79,'Custo-benefício'!W83,'Custo-benefício'!W87,'Custo-benefício'!W91,'Custo-benefício'!W95,'Custo-benefício'!W99,'Custo-benefício'!W103,'Custo-benefício'!W107,'Custo-benefício'!W111,'Custo-benefício'!W115,'Custo-benefício'!W119,'Custo-benefício'!W121,'Custo-benefício'!W123,'Custo-benefício'!W125,'Custo-benefício'!W127,'Custo-benefício'!W129))</f>
        <v>5472422.0865600007</v>
      </c>
      <c r="V11" s="159">
        <f>IF($B$10="","",SUM('Custo-benefício'!X39,'Custo-benefício'!X43,'Custo-benefício'!X47,'Custo-benefício'!X51,'Custo-benefício'!X55,'Custo-benefício'!X59,'Custo-benefício'!X63,'Custo-benefício'!X67,'Custo-benefício'!X71,'Custo-benefício'!X75,'Custo-benefício'!X79,'Custo-benefício'!X83,'Custo-benefício'!X87,'Custo-benefício'!X91,'Custo-benefício'!X95,'Custo-benefício'!X99,'Custo-benefício'!X103,'Custo-benefício'!X107,'Custo-benefício'!X111,'Custo-benefício'!X115,'Custo-benefício'!X119,'Custo-benefício'!X121,'Custo-benefício'!X123,'Custo-benefício'!X125,'Custo-benefício'!X127,'Custo-benefício'!X129))</f>
        <v>5472422.0865600007</v>
      </c>
      <c r="W11" s="159">
        <f>IF($B$10="","",SUM('Custo-benefício'!Y39,'Custo-benefício'!Y43,'Custo-benefício'!Y47,'Custo-benefício'!Y51,'Custo-benefício'!Y55,'Custo-benefício'!Y59,'Custo-benefício'!Y63,'Custo-benefício'!Y67,'Custo-benefício'!Y71,'Custo-benefício'!Y75,'Custo-benefício'!Y79,'Custo-benefício'!Y83,'Custo-benefício'!Y87,'Custo-benefício'!Y91,'Custo-benefício'!Y95,'Custo-benefício'!Y99,'Custo-benefício'!Y103,'Custo-benefício'!Y107,'Custo-benefício'!Y111,'Custo-benefício'!Y115,'Custo-benefício'!Y119,'Custo-benefício'!Y121,'Custo-benefício'!Y123,'Custo-benefício'!Y125,'Custo-benefício'!Y127,'Custo-benefício'!Y129))</f>
        <v>5472422.0865600007</v>
      </c>
      <c r="X11" s="159">
        <f>IF($B$10="","",SUM('Custo-benefício'!Z39,'Custo-benefício'!Z43,'Custo-benefício'!Z47,'Custo-benefício'!Z51,'Custo-benefício'!Z55,'Custo-benefício'!Z59,'Custo-benefício'!Z63,'Custo-benefício'!Z67,'Custo-benefício'!Z71,'Custo-benefício'!Z75,'Custo-benefício'!Z79,'Custo-benefício'!Z83,'Custo-benefício'!Z87,'Custo-benefício'!Z91,'Custo-benefício'!Z95,'Custo-benefício'!Z99,'Custo-benefício'!Z103,'Custo-benefício'!Z107,'Custo-benefício'!Z111,'Custo-benefício'!Z115,'Custo-benefício'!Z119,'Custo-benefício'!Z121,'Custo-benefício'!Z123,'Custo-benefício'!Z125,'Custo-benefício'!Z127,'Custo-benefício'!Z129))</f>
        <v>5472422.0865600007</v>
      </c>
      <c r="Y11" s="159">
        <f>IF($B$10="","",SUM('Custo-benefício'!AA39,'Custo-benefício'!AA43,'Custo-benefício'!AA47,'Custo-benefício'!AA51,'Custo-benefício'!AA55,'Custo-benefício'!AA59,'Custo-benefício'!AA63,'Custo-benefício'!AA67,'Custo-benefício'!AA71,'Custo-benefício'!AA75,'Custo-benefício'!AA79,'Custo-benefício'!AA83,'Custo-benefício'!AA87,'Custo-benefício'!AA91,'Custo-benefício'!AA95,'Custo-benefício'!AA99,'Custo-benefício'!AA103,'Custo-benefício'!AA107,'Custo-benefício'!AA111,'Custo-benefício'!AA115,'Custo-benefício'!AA119,'Custo-benefício'!AA121,'Custo-benefício'!AA123,'Custo-benefício'!AA125,'Custo-benefício'!AA127,'Custo-benefício'!AA129))</f>
        <v>5472422.0865600007</v>
      </c>
      <c r="Z11" s="159">
        <f>IF($B$10="","",SUM('Custo-benefício'!AB39,'Custo-benefício'!AB43,'Custo-benefício'!AB47,'Custo-benefício'!AB51,'Custo-benefício'!AB55,'Custo-benefício'!AB59,'Custo-benefício'!AB63,'Custo-benefício'!AB67,'Custo-benefício'!AB71,'Custo-benefício'!AB75,'Custo-benefício'!AB79,'Custo-benefício'!AB83,'Custo-benefício'!AB87,'Custo-benefício'!AB91,'Custo-benefício'!AB95,'Custo-benefício'!AB99,'Custo-benefício'!AB103,'Custo-benefício'!AB107,'Custo-benefício'!AB111,'Custo-benefício'!AB115,'Custo-benefício'!AB119,'Custo-benefício'!AB121,'Custo-benefício'!AB123,'Custo-benefício'!AB125,'Custo-benefício'!AB127,'Custo-benefício'!AB129))</f>
        <v>5472422.0865600007</v>
      </c>
      <c r="AA11" s="159">
        <f>IF($B$10="","",SUM('Custo-benefício'!AC39,'Custo-benefício'!AC43,'Custo-benefício'!AC47,'Custo-benefício'!AC51,'Custo-benefício'!AC55,'Custo-benefício'!AC59,'Custo-benefício'!AC63,'Custo-benefício'!AC67,'Custo-benefício'!AC71,'Custo-benefício'!AC75,'Custo-benefício'!AC79,'Custo-benefício'!AC83,'Custo-benefício'!AC87,'Custo-benefício'!AC91,'Custo-benefício'!AC95,'Custo-benefício'!AC99,'Custo-benefício'!AC103,'Custo-benefício'!AC107,'Custo-benefício'!AC111,'Custo-benefício'!AC115,'Custo-benefício'!AC119,'Custo-benefício'!AC121,'Custo-benefício'!AC123,'Custo-benefício'!AC125,'Custo-benefício'!AC127,'Custo-benefício'!AC129))</f>
        <v>5472422.0865600007</v>
      </c>
      <c r="AB11" s="159">
        <f>IF($B$10="","",SUM('Custo-benefício'!AD39,'Custo-benefício'!AD43,'Custo-benefício'!AD47,'Custo-benefício'!AD51,'Custo-benefício'!AD55,'Custo-benefício'!AD59,'Custo-benefício'!AD63,'Custo-benefício'!AD67,'Custo-benefício'!AD71,'Custo-benefício'!AD75,'Custo-benefício'!AD79,'Custo-benefício'!AD83,'Custo-benefício'!AD87,'Custo-benefício'!AD91,'Custo-benefício'!AD95,'Custo-benefício'!AD99,'Custo-benefício'!AD103,'Custo-benefício'!AD107,'Custo-benefício'!AD111,'Custo-benefício'!AD115,'Custo-benefício'!AD119,'Custo-benefício'!AD121,'Custo-benefício'!AD123,'Custo-benefício'!AD125,'Custo-benefício'!AD127,'Custo-benefício'!AD129))</f>
        <v>5472422.0865600007</v>
      </c>
      <c r="AC11" s="159">
        <f>IF($B$10="","",SUM('Custo-benefício'!AE39,'Custo-benefício'!AE43,'Custo-benefício'!AE47,'Custo-benefício'!AE51,'Custo-benefício'!AE55,'Custo-benefício'!AE59,'Custo-benefício'!AE63,'Custo-benefício'!AE67,'Custo-benefício'!AE71,'Custo-benefício'!AE75,'Custo-benefício'!AE79,'Custo-benefício'!AE83,'Custo-benefício'!AE87,'Custo-benefício'!AE91,'Custo-benefício'!AE95,'Custo-benefício'!AE99,'Custo-benefício'!AE103,'Custo-benefício'!AE107,'Custo-benefício'!AE111,'Custo-benefício'!AE115,'Custo-benefício'!AE119,'Custo-benefício'!AE121,'Custo-benefício'!AE123,'Custo-benefício'!AE125,'Custo-benefício'!AE127,'Custo-benefício'!AE129))</f>
        <v>5472422.0865600007</v>
      </c>
      <c r="AD11" s="159">
        <f>IF($B$10="","",SUM('Custo-benefício'!AF39,'Custo-benefício'!AF43,'Custo-benefício'!AF47,'Custo-benefício'!AF51,'Custo-benefício'!AF55,'Custo-benefício'!AF59,'Custo-benefício'!AF63,'Custo-benefício'!AF67,'Custo-benefício'!AF71,'Custo-benefício'!AF75,'Custo-benefício'!AF79,'Custo-benefício'!AF83,'Custo-benefício'!AF87,'Custo-benefício'!AF91,'Custo-benefício'!AF95,'Custo-benefício'!AF99,'Custo-benefício'!AF103,'Custo-benefício'!AF107,'Custo-benefício'!AF111,'Custo-benefício'!AF115,'Custo-benefício'!AF119,'Custo-benefício'!AF121,'Custo-benefício'!AF123,'Custo-benefício'!AF125,'Custo-benefício'!AF127,'Custo-benefício'!AF129))</f>
        <v>5472422.0865600007</v>
      </c>
      <c r="AE11" s="159">
        <f>IF($B$10="","",SUM('Custo-benefício'!AG39,'Custo-benefício'!AG43,'Custo-benefício'!AG47,'Custo-benefício'!AG51,'Custo-benefício'!AG55,'Custo-benefício'!AG59,'Custo-benefício'!AG63,'Custo-benefício'!AG67,'Custo-benefício'!AG71,'Custo-benefício'!AG75,'Custo-benefício'!AG79,'Custo-benefício'!AG83,'Custo-benefício'!AG87,'Custo-benefício'!AG91,'Custo-benefício'!AG95,'Custo-benefício'!AG99,'Custo-benefício'!AG103,'Custo-benefício'!AG107,'Custo-benefício'!AG111,'Custo-benefício'!AG115,'Custo-benefício'!AG119,'Custo-benefício'!AG121,'Custo-benefício'!AG123,'Custo-benefício'!AG125,'Custo-benefício'!AG127,'Custo-benefício'!AG129))</f>
        <v>5472422.0865600007</v>
      </c>
      <c r="AF11" s="159">
        <f>IF($B$10="","",SUM('Custo-benefício'!AH39,'Custo-benefício'!AH43,'Custo-benefício'!AH47,'Custo-benefício'!AH51,'Custo-benefício'!AH55,'Custo-benefício'!AH59,'Custo-benefício'!AH63,'Custo-benefício'!AH67,'Custo-benefício'!AH71,'Custo-benefício'!AH75,'Custo-benefício'!AH79,'Custo-benefício'!AH83,'Custo-benefício'!AH87,'Custo-benefício'!AH91,'Custo-benefício'!AH95,'Custo-benefício'!AH99,'Custo-benefício'!AH103,'Custo-benefício'!AH107,'Custo-benefício'!AH111,'Custo-benefício'!AH115,'Custo-benefício'!AH119,'Custo-benefício'!AH121,'Custo-benefício'!AH123,'Custo-benefício'!AH125,'Custo-benefício'!AH127,'Custo-benefício'!AH129))</f>
        <v>5472422.0865600007</v>
      </c>
      <c r="AG11" s="159">
        <f>IF($B$10="","",SUM('Custo-benefício'!AI39,'Custo-benefício'!AI43,'Custo-benefício'!AI47,'Custo-benefício'!AI51,'Custo-benefício'!AI55,'Custo-benefício'!AI59,'Custo-benefício'!AI63,'Custo-benefício'!AI67,'Custo-benefício'!AI71,'Custo-benefício'!AI75,'Custo-benefício'!AI79,'Custo-benefício'!AI83,'Custo-benefício'!AI87,'Custo-benefício'!AI91,'Custo-benefício'!AI95,'Custo-benefício'!AI99,'Custo-benefício'!AI103,'Custo-benefício'!AI107,'Custo-benefício'!AI111,'Custo-benefício'!AI115,'Custo-benefício'!AI119,'Custo-benefício'!AI121,'Custo-benefício'!AI123,'Custo-benefício'!AI125,'Custo-benefício'!AI127,'Custo-benefício'!AI129))</f>
        <v>5472422.0865600007</v>
      </c>
      <c r="AH11" s="159">
        <f>IF($B$10="","",SUM('Custo-benefício'!AJ39,'Custo-benefício'!AJ43,'Custo-benefício'!AJ47,'Custo-benefício'!AJ51,'Custo-benefício'!AJ55,'Custo-benefício'!AJ59,'Custo-benefício'!AJ63,'Custo-benefício'!AJ67,'Custo-benefício'!AJ71,'Custo-benefício'!AJ75,'Custo-benefício'!AJ79,'Custo-benefício'!AJ83,'Custo-benefício'!AJ87,'Custo-benefício'!AJ91,'Custo-benefício'!AJ95,'Custo-benefício'!AJ99,'Custo-benefício'!AJ103,'Custo-benefício'!AJ107,'Custo-benefício'!AJ111,'Custo-benefício'!AJ115,'Custo-benefício'!AJ119,'Custo-benefício'!AJ121,'Custo-benefício'!AJ123,'Custo-benefício'!AJ125,'Custo-benefício'!AJ127,'Custo-benefício'!AJ129))</f>
        <v>5472422.0865600007</v>
      </c>
      <c r="AI11" s="159">
        <f>IF($B$10="","",SUM('Custo-benefício'!AK39,'Custo-benefício'!AK43,'Custo-benefício'!AK47,'Custo-benefício'!AK51,'Custo-benefício'!AK55,'Custo-benefício'!AK59,'Custo-benefício'!AK63,'Custo-benefício'!AK67,'Custo-benefício'!AK71,'Custo-benefício'!AK75,'Custo-benefício'!AK79,'Custo-benefício'!AK83,'Custo-benefício'!AK87,'Custo-benefício'!AK91,'Custo-benefício'!AK95,'Custo-benefício'!AK99,'Custo-benefício'!AK103,'Custo-benefício'!AK107,'Custo-benefício'!AK111,'Custo-benefício'!AK115,'Custo-benefício'!AK119,'Custo-benefício'!AK121,'Custo-benefício'!AK123,'Custo-benefício'!AK125,'Custo-benefício'!AK127,'Custo-benefício'!AK129))</f>
        <v>5472422.0865600007</v>
      </c>
      <c r="AJ11" s="159">
        <f>IF($B$10="","",SUM('Custo-benefício'!AL39,'Custo-benefício'!AL43,'Custo-benefício'!AL47,'Custo-benefício'!AL51,'Custo-benefício'!AL55,'Custo-benefício'!AL59,'Custo-benefício'!AL63,'Custo-benefício'!AL67,'Custo-benefício'!AL71,'Custo-benefício'!AL75,'Custo-benefício'!AL79,'Custo-benefício'!AL83,'Custo-benefício'!AL87,'Custo-benefício'!AL91,'Custo-benefício'!AL95,'Custo-benefício'!AL99,'Custo-benefício'!AL103,'Custo-benefício'!AL107,'Custo-benefício'!AL111,'Custo-benefício'!AL115,'Custo-benefício'!AL119,'Custo-benefício'!AL121,'Custo-benefício'!AL123,'Custo-benefício'!AL125,'Custo-benefício'!AL127,'Custo-benefício'!AL129))</f>
        <v>5472422.0865600007</v>
      </c>
      <c r="AK11" s="159">
        <f>IF($B$10="","",SUM('Custo-benefício'!AM39,'Custo-benefício'!AM43,'Custo-benefício'!AM47,'Custo-benefício'!AM51,'Custo-benefício'!AM55,'Custo-benefício'!AM59,'Custo-benefício'!AM63,'Custo-benefício'!AM67,'Custo-benefício'!AM71,'Custo-benefício'!AM75,'Custo-benefício'!AM79,'Custo-benefício'!AM83,'Custo-benefício'!AM87,'Custo-benefício'!AM91,'Custo-benefício'!AM95,'Custo-benefício'!AM99,'Custo-benefício'!AM103,'Custo-benefício'!AM107,'Custo-benefício'!AM111,'Custo-benefício'!AM115,'Custo-benefício'!AM119,'Custo-benefício'!AM121,'Custo-benefício'!AM123,'Custo-benefício'!AM125,'Custo-benefício'!AM127,'Custo-benefício'!AM129))</f>
        <v>5472422.0865600007</v>
      </c>
      <c r="AL11" s="159">
        <f>IF($B$10="","",SUM('Custo-benefício'!AN39,'Custo-benefício'!AN43,'Custo-benefício'!AN47,'Custo-benefício'!AN51,'Custo-benefício'!AN55,'Custo-benefício'!AN59,'Custo-benefício'!AN63,'Custo-benefício'!AN67,'Custo-benefício'!AN71,'Custo-benefício'!AN75,'Custo-benefício'!AN79,'Custo-benefício'!AN83,'Custo-benefício'!AN87,'Custo-benefício'!AN91,'Custo-benefício'!AN95,'Custo-benefício'!AN99,'Custo-benefício'!AN103,'Custo-benefício'!AN107,'Custo-benefício'!AN111,'Custo-benefício'!AN115,'Custo-benefício'!AN119,'Custo-benefício'!AN121,'Custo-benefício'!AN123,'Custo-benefício'!AN125,'Custo-benefício'!AN127,'Custo-benefício'!AN129))</f>
        <v>5472422.0865600007</v>
      </c>
      <c r="AM11" s="159">
        <f>IF($B$10="","",SUM('Custo-benefício'!AO39,'Custo-benefício'!AO43,'Custo-benefício'!AO47,'Custo-benefício'!AO51,'Custo-benefício'!AO55,'Custo-benefício'!AO59,'Custo-benefício'!AO63,'Custo-benefício'!AO67,'Custo-benefício'!AO71,'Custo-benefício'!AO75,'Custo-benefício'!AO79,'Custo-benefício'!AO83,'Custo-benefício'!AO87,'Custo-benefício'!AO91,'Custo-benefício'!AO95,'Custo-benefício'!AO99,'Custo-benefício'!AO103,'Custo-benefício'!AO107,'Custo-benefício'!AO111,'Custo-benefício'!AO115,'Custo-benefício'!AO119,'Custo-benefício'!AO121,'Custo-benefício'!AO123,'Custo-benefício'!AO125,'Custo-benefício'!AO127,'Custo-benefício'!AO129))</f>
        <v>5472422.0865600007</v>
      </c>
      <c r="AN11" s="313">
        <f>IF(B10&lt;&gt;"",SUM(D11:AM11),"")</f>
        <v>173717584.84080005</v>
      </c>
      <c r="BD11" s="489"/>
    </row>
    <row r="12" spans="1:56" x14ac:dyDescent="0.3">
      <c r="B12" s="490" t="str">
        <f>IF(PRINCIPAL!B24&lt;&gt;"",PRINCIPAL!B24,"")</f>
        <v/>
      </c>
      <c r="C12" s="192" t="s">
        <v>128</v>
      </c>
      <c r="D12" s="159" t="str">
        <f>IF($B$12="","",SUM('Custo-benefício'!F136,'Custo-benefício'!F138,'Custo-benefício'!F140,'Custo-benefício'!F142,'Custo-benefício'!F144,'Custo-benefício'!F146,'Custo-benefício'!F148,'Custo-benefício'!F150,'Custo-benefício'!F152,'Custo-benefício'!F154,'Custo-benefício'!F156,'Custo-benefício'!F158,'Custo-benefício'!F160,'Custo-benefício'!F162))</f>
        <v/>
      </c>
      <c r="E12" s="159" t="str">
        <f>IF($B$12="","",SUM('Custo-benefício'!G136,'Custo-benefício'!G138,'Custo-benefício'!G140,'Custo-benefício'!G142,'Custo-benefício'!G144,'Custo-benefício'!G146,'Custo-benefício'!G148,'Custo-benefício'!G150,'Custo-benefício'!G152,'Custo-benefício'!G154,'Custo-benefício'!G156,'Custo-benefício'!G158,'Custo-benefício'!G160,'Custo-benefício'!G162))</f>
        <v/>
      </c>
      <c r="F12" s="159" t="str">
        <f>IF($B$12="","",SUM('Custo-benefício'!H136,'Custo-benefício'!H138,'Custo-benefício'!H140,'Custo-benefício'!H142,'Custo-benefício'!H144,'Custo-benefício'!H146,'Custo-benefício'!H148,'Custo-benefício'!H150,'Custo-benefício'!H152,'Custo-benefício'!H154,'Custo-benefício'!H156,'Custo-benefício'!H158,'Custo-benefício'!H160,'Custo-benefício'!H162))</f>
        <v/>
      </c>
      <c r="G12" s="159" t="str">
        <f>IF($B$12="","",SUM('Custo-benefício'!I136,'Custo-benefício'!I138,'Custo-benefício'!I140,'Custo-benefício'!I142,'Custo-benefício'!I144,'Custo-benefício'!I146,'Custo-benefício'!I148,'Custo-benefício'!I150,'Custo-benefício'!I152,'Custo-benefício'!I154,'Custo-benefício'!I156,'Custo-benefício'!I158,'Custo-benefício'!I160,'Custo-benefício'!I162))</f>
        <v/>
      </c>
      <c r="H12" s="159" t="str">
        <f>IF($B$12="","",SUM('Custo-benefício'!J136,'Custo-benefício'!J138,'Custo-benefício'!J140,'Custo-benefício'!J142,'Custo-benefício'!J144,'Custo-benefício'!J146,'Custo-benefício'!J148,'Custo-benefício'!J150,'Custo-benefício'!J152,'Custo-benefício'!J154,'Custo-benefício'!J156,'Custo-benefício'!J158,'Custo-benefício'!J160,'Custo-benefício'!J162))</f>
        <v/>
      </c>
      <c r="I12" s="159" t="str">
        <f>IF($B$12="","",SUM('Custo-benefício'!K136,'Custo-benefício'!K138,'Custo-benefício'!K140,'Custo-benefício'!K142,'Custo-benefício'!K144,'Custo-benefício'!K146,'Custo-benefício'!K148,'Custo-benefício'!K150,'Custo-benefício'!K152,'Custo-benefício'!K154,'Custo-benefício'!K156,'Custo-benefício'!K158,'Custo-benefício'!K160,'Custo-benefício'!K162))</f>
        <v/>
      </c>
      <c r="J12" s="159" t="str">
        <f>IF($B$12="","",SUM('Custo-benefício'!L136,'Custo-benefício'!L138,'Custo-benefício'!L140,'Custo-benefício'!L142,'Custo-benefício'!L144,'Custo-benefício'!L146,'Custo-benefício'!L148,'Custo-benefício'!L150,'Custo-benefício'!L152,'Custo-benefício'!L154,'Custo-benefício'!L156,'Custo-benefício'!L158,'Custo-benefício'!L160,'Custo-benefício'!L162))</f>
        <v/>
      </c>
      <c r="K12" s="159" t="str">
        <f>IF($B$12="","",SUM('Custo-benefício'!M136,'Custo-benefício'!M138,'Custo-benefício'!M140,'Custo-benefício'!M142,'Custo-benefício'!M144,'Custo-benefício'!M146,'Custo-benefício'!M148,'Custo-benefício'!M150,'Custo-benefício'!M152,'Custo-benefício'!M154,'Custo-benefício'!M156,'Custo-benefício'!M158,'Custo-benefício'!M160,'Custo-benefício'!M162))</f>
        <v/>
      </c>
      <c r="L12" s="159" t="str">
        <f>IF($B$12="","",SUM('Custo-benefício'!N136,'Custo-benefício'!N138,'Custo-benefício'!N140,'Custo-benefício'!N142,'Custo-benefício'!N144,'Custo-benefício'!N146,'Custo-benefício'!N148,'Custo-benefício'!N150,'Custo-benefício'!N152,'Custo-benefício'!N154,'Custo-benefício'!N156,'Custo-benefício'!N158,'Custo-benefício'!N160,'Custo-benefício'!N162))</f>
        <v/>
      </c>
      <c r="M12" s="159" t="str">
        <f>IF($B$12="","",SUM('Custo-benefício'!O136,'Custo-benefício'!O138,'Custo-benefício'!O140,'Custo-benefício'!O142,'Custo-benefício'!O144,'Custo-benefício'!O146,'Custo-benefício'!O148,'Custo-benefício'!O150,'Custo-benefício'!O152,'Custo-benefício'!O154,'Custo-benefício'!O156,'Custo-benefício'!O158,'Custo-benefício'!O160,'Custo-benefício'!O162))</f>
        <v/>
      </c>
      <c r="N12" s="159" t="str">
        <f>IF($B$12="","",SUM('Custo-benefício'!P136,'Custo-benefício'!P138,'Custo-benefício'!P140,'Custo-benefício'!P142,'Custo-benefício'!P144,'Custo-benefício'!P146,'Custo-benefício'!P148,'Custo-benefício'!P150,'Custo-benefício'!P152,'Custo-benefício'!P154,'Custo-benefício'!P156,'Custo-benefício'!P158,'Custo-benefício'!P160,'Custo-benefício'!P162))</f>
        <v/>
      </c>
      <c r="O12" s="159" t="str">
        <f>IF($B$12="","",SUM('Custo-benefício'!Q136,'Custo-benefício'!Q138,'Custo-benefício'!Q140,'Custo-benefício'!Q142,'Custo-benefício'!Q144,'Custo-benefício'!Q146,'Custo-benefício'!Q148,'Custo-benefício'!Q150,'Custo-benefício'!Q152,'Custo-benefício'!Q154,'Custo-benefício'!Q156,'Custo-benefício'!Q158,'Custo-benefício'!Q160,'Custo-benefício'!Q162))</f>
        <v/>
      </c>
      <c r="P12" s="159" t="str">
        <f>IF($B$12="","",SUM('Custo-benefício'!R136,'Custo-benefício'!R138,'Custo-benefício'!R140,'Custo-benefício'!R142,'Custo-benefício'!R144,'Custo-benefício'!R146,'Custo-benefício'!R148,'Custo-benefício'!R150,'Custo-benefício'!R152,'Custo-benefício'!R154,'Custo-benefício'!R156,'Custo-benefício'!R158,'Custo-benefício'!R160,'Custo-benefício'!R162))</f>
        <v/>
      </c>
      <c r="Q12" s="159" t="str">
        <f>IF($B$12="","",SUM('Custo-benefício'!S136,'Custo-benefício'!S138,'Custo-benefício'!S140,'Custo-benefício'!S142,'Custo-benefício'!S144,'Custo-benefício'!S146,'Custo-benefício'!S148,'Custo-benefício'!S150,'Custo-benefício'!S152,'Custo-benefício'!S154,'Custo-benefício'!S156,'Custo-benefício'!S158,'Custo-benefício'!S160,'Custo-benefício'!S162))</f>
        <v/>
      </c>
      <c r="R12" s="159" t="str">
        <f>IF($B$12="","",SUM('Custo-benefício'!T136,'Custo-benefício'!T138,'Custo-benefício'!T140,'Custo-benefício'!T142,'Custo-benefício'!T144,'Custo-benefício'!T146,'Custo-benefício'!T148,'Custo-benefício'!T150,'Custo-benefício'!T152,'Custo-benefício'!T154,'Custo-benefício'!T156,'Custo-benefício'!T158,'Custo-benefício'!T160,'Custo-benefício'!T162))</f>
        <v/>
      </c>
      <c r="S12" s="159" t="str">
        <f>IF($B$12="","",SUM('Custo-benefício'!U136,'Custo-benefício'!U138,'Custo-benefício'!U140,'Custo-benefício'!U142,'Custo-benefício'!U144,'Custo-benefício'!U146,'Custo-benefício'!U148,'Custo-benefício'!U150,'Custo-benefício'!U152,'Custo-benefício'!U154,'Custo-benefício'!U156,'Custo-benefício'!U158,'Custo-benefício'!U160,'Custo-benefício'!U162))</f>
        <v/>
      </c>
      <c r="T12" s="159" t="str">
        <f>IF($B$12="","",SUM('Custo-benefício'!V136,'Custo-benefício'!V138,'Custo-benefício'!V140,'Custo-benefício'!V142,'Custo-benefício'!V144,'Custo-benefício'!V146,'Custo-benefício'!V148,'Custo-benefício'!V150,'Custo-benefício'!V152,'Custo-benefício'!V154,'Custo-benefício'!V156,'Custo-benefício'!V158,'Custo-benefício'!V160,'Custo-benefício'!V162))</f>
        <v/>
      </c>
      <c r="U12" s="159" t="str">
        <f>IF($B$12="","",SUM('Custo-benefício'!W136,'Custo-benefício'!W138,'Custo-benefício'!W140,'Custo-benefício'!W142,'Custo-benefício'!W144,'Custo-benefício'!W146,'Custo-benefício'!W148,'Custo-benefício'!W150,'Custo-benefício'!W152,'Custo-benefício'!W154,'Custo-benefício'!W156,'Custo-benefício'!W158,'Custo-benefício'!W160,'Custo-benefício'!W162))</f>
        <v/>
      </c>
      <c r="V12" s="159" t="str">
        <f>IF($B$12="","",SUM('Custo-benefício'!X136,'Custo-benefício'!X138,'Custo-benefício'!X140,'Custo-benefício'!X142,'Custo-benefício'!X144,'Custo-benefício'!X146,'Custo-benefício'!X148,'Custo-benefício'!X150,'Custo-benefício'!X152,'Custo-benefício'!X154,'Custo-benefício'!X156,'Custo-benefício'!X158,'Custo-benefício'!X160,'Custo-benefício'!X162))</f>
        <v/>
      </c>
      <c r="W12" s="159" t="str">
        <f>IF($B$12="","",SUM('Custo-benefício'!Y136,'Custo-benefício'!Y138,'Custo-benefício'!Y140,'Custo-benefício'!Y142,'Custo-benefício'!Y144,'Custo-benefício'!Y146,'Custo-benefício'!Y148,'Custo-benefício'!Y150,'Custo-benefício'!Y152,'Custo-benefício'!Y154,'Custo-benefício'!Y156,'Custo-benefício'!Y158,'Custo-benefício'!Y160,'Custo-benefício'!Y162))</f>
        <v/>
      </c>
      <c r="X12" s="159" t="str">
        <f>IF($B$12="","",SUM('Custo-benefício'!Z136,'Custo-benefício'!Z138,'Custo-benefício'!Z140,'Custo-benefício'!Z142,'Custo-benefício'!Z144,'Custo-benefício'!Z146,'Custo-benefício'!Z148,'Custo-benefício'!Z150,'Custo-benefício'!Z152,'Custo-benefício'!Z154,'Custo-benefício'!Z156,'Custo-benefício'!Z158,'Custo-benefício'!Z160,'Custo-benefício'!Z162))</f>
        <v/>
      </c>
      <c r="Y12" s="159" t="str">
        <f>IF($B$12="","",SUM('Custo-benefício'!AA136,'Custo-benefício'!AA138,'Custo-benefício'!AA140,'Custo-benefício'!AA142,'Custo-benefício'!AA144,'Custo-benefício'!AA146,'Custo-benefício'!AA148,'Custo-benefício'!AA150,'Custo-benefício'!AA152,'Custo-benefício'!AA154,'Custo-benefício'!AA156,'Custo-benefício'!AA158,'Custo-benefício'!AA160,'Custo-benefício'!AA162))</f>
        <v/>
      </c>
      <c r="Z12" s="159" t="str">
        <f>IF($B$12="","",SUM('Custo-benefício'!AB136,'Custo-benefício'!AB138,'Custo-benefício'!AB140,'Custo-benefício'!AB142,'Custo-benefício'!AB144,'Custo-benefício'!AB146,'Custo-benefício'!AB148,'Custo-benefício'!AB150,'Custo-benefício'!AB152,'Custo-benefício'!AB154,'Custo-benefício'!AB156,'Custo-benefício'!AB158,'Custo-benefício'!AB160,'Custo-benefício'!AB162))</f>
        <v/>
      </c>
      <c r="AA12" s="159" t="str">
        <f>IF($B$12="","",SUM('Custo-benefício'!AC136,'Custo-benefício'!AC138,'Custo-benefício'!AC140,'Custo-benefício'!AC142,'Custo-benefício'!AC144,'Custo-benefício'!AC146,'Custo-benefício'!AC148,'Custo-benefício'!AC150,'Custo-benefício'!AC152,'Custo-benefício'!AC154,'Custo-benefício'!AC156,'Custo-benefício'!AC158,'Custo-benefício'!AC160,'Custo-benefício'!AC162))</f>
        <v/>
      </c>
      <c r="AB12" s="159" t="str">
        <f>IF($B$12="","",SUM('Custo-benefício'!AD136,'Custo-benefício'!AD138,'Custo-benefício'!AD140,'Custo-benefício'!AD142,'Custo-benefício'!AD144,'Custo-benefício'!AD146,'Custo-benefício'!AD148,'Custo-benefício'!AD150,'Custo-benefício'!AD152,'Custo-benefício'!AD154,'Custo-benefício'!AD156,'Custo-benefício'!AD158,'Custo-benefício'!AD160,'Custo-benefício'!AD162))</f>
        <v/>
      </c>
      <c r="AC12" s="159" t="str">
        <f>IF($B$12="","",SUM('Custo-benefício'!AE136,'Custo-benefício'!AE138,'Custo-benefício'!AE140,'Custo-benefício'!AE142,'Custo-benefício'!AE144,'Custo-benefício'!AE146,'Custo-benefício'!AE148,'Custo-benefício'!AE150,'Custo-benefício'!AE152,'Custo-benefício'!AE154,'Custo-benefício'!AE156,'Custo-benefício'!AE158,'Custo-benefício'!AE160,'Custo-benefício'!AE162))</f>
        <v/>
      </c>
      <c r="AD12" s="159" t="str">
        <f>IF($B$12="","",SUM('Custo-benefício'!AF136,'Custo-benefício'!AF138,'Custo-benefício'!AF140,'Custo-benefício'!AF142,'Custo-benefício'!AF144,'Custo-benefício'!AF146,'Custo-benefício'!AF148,'Custo-benefício'!AF150,'Custo-benefício'!AF152,'Custo-benefício'!AF154,'Custo-benefício'!AF156,'Custo-benefício'!AF158,'Custo-benefício'!AF160,'Custo-benefício'!AF162))</f>
        <v/>
      </c>
      <c r="AE12" s="159" t="str">
        <f>IF($B$12="","",SUM('Custo-benefício'!AG136,'Custo-benefício'!AG138,'Custo-benefício'!AG140,'Custo-benefício'!AG142,'Custo-benefício'!AG144,'Custo-benefício'!AG146,'Custo-benefício'!AG148,'Custo-benefício'!AG150,'Custo-benefício'!AG152,'Custo-benefício'!AG154,'Custo-benefício'!AG156,'Custo-benefício'!AG158,'Custo-benefício'!AG160,'Custo-benefício'!AG162))</f>
        <v/>
      </c>
      <c r="AF12" s="159" t="str">
        <f>IF($B$12="","",SUM('Custo-benefício'!AH136,'Custo-benefício'!AH138,'Custo-benefício'!AH140,'Custo-benefício'!AH142,'Custo-benefício'!AH144,'Custo-benefício'!AH146,'Custo-benefício'!AH148,'Custo-benefício'!AH150,'Custo-benefício'!AH152,'Custo-benefício'!AH154,'Custo-benefício'!AH156,'Custo-benefício'!AH158,'Custo-benefício'!AH160,'Custo-benefício'!AH162))</f>
        <v/>
      </c>
      <c r="AG12" s="159" t="str">
        <f>IF($B$12="","",SUM('Custo-benefício'!AI136,'Custo-benefício'!AI138,'Custo-benefício'!AI140,'Custo-benefício'!AI142,'Custo-benefício'!AI144,'Custo-benefício'!AI146,'Custo-benefício'!AI148,'Custo-benefício'!AI150,'Custo-benefício'!AI152,'Custo-benefício'!AI154,'Custo-benefício'!AI156,'Custo-benefício'!AI158,'Custo-benefício'!AI160,'Custo-benefício'!AI162))</f>
        <v/>
      </c>
      <c r="AH12" s="159" t="str">
        <f>IF($B$12="","",SUM('Custo-benefício'!AJ136,'Custo-benefício'!AJ138,'Custo-benefício'!AJ140,'Custo-benefício'!AJ142,'Custo-benefício'!AJ144,'Custo-benefício'!AJ146,'Custo-benefício'!AJ148,'Custo-benefício'!AJ150,'Custo-benefício'!AJ152,'Custo-benefício'!AJ154,'Custo-benefício'!AJ156,'Custo-benefício'!AJ158,'Custo-benefício'!AJ160,'Custo-benefício'!AJ162))</f>
        <v/>
      </c>
      <c r="AI12" s="159" t="str">
        <f>IF($B$12="","",SUM('Custo-benefício'!AK136,'Custo-benefício'!AK138,'Custo-benefício'!AK140,'Custo-benefício'!AK142,'Custo-benefício'!AK144,'Custo-benefício'!AK146,'Custo-benefício'!AK148,'Custo-benefício'!AK150,'Custo-benefício'!AK152,'Custo-benefício'!AK154,'Custo-benefício'!AK156,'Custo-benefício'!AK158,'Custo-benefício'!AK160,'Custo-benefício'!AK162))</f>
        <v/>
      </c>
      <c r="AJ12" s="159" t="str">
        <f>IF($B$12="","",SUM('Custo-benefício'!AL136,'Custo-benefício'!AL138,'Custo-benefício'!AL140,'Custo-benefício'!AL142,'Custo-benefício'!AL144,'Custo-benefício'!AL146,'Custo-benefício'!AL148,'Custo-benefício'!AL150,'Custo-benefício'!AL152,'Custo-benefício'!AL154,'Custo-benefício'!AL156,'Custo-benefício'!AL158,'Custo-benefício'!AL160,'Custo-benefício'!AL162))</f>
        <v/>
      </c>
      <c r="AK12" s="159" t="str">
        <f>IF($B$12="","",SUM('Custo-benefício'!AM136,'Custo-benefício'!AM138,'Custo-benefício'!AM140,'Custo-benefício'!AM142,'Custo-benefício'!AM144,'Custo-benefício'!AM146,'Custo-benefício'!AM148,'Custo-benefício'!AM150,'Custo-benefício'!AM152,'Custo-benefício'!AM154,'Custo-benefício'!AM156,'Custo-benefício'!AM158,'Custo-benefício'!AM160,'Custo-benefício'!AM162))</f>
        <v/>
      </c>
      <c r="AL12" s="159" t="str">
        <f>IF($B$12="","",SUM('Custo-benefício'!AN136,'Custo-benefício'!AN138,'Custo-benefício'!AN140,'Custo-benefício'!AN142,'Custo-benefício'!AN144,'Custo-benefício'!AN146,'Custo-benefício'!AN148,'Custo-benefício'!AN150,'Custo-benefício'!AN152,'Custo-benefício'!AN154,'Custo-benefício'!AN156,'Custo-benefício'!AN158,'Custo-benefício'!AN160,'Custo-benefício'!AN162))</f>
        <v/>
      </c>
      <c r="AM12" s="159" t="str">
        <f>IF($B$12="","",SUM('Custo-benefício'!AO136,'Custo-benefício'!AO138,'Custo-benefício'!AO140,'Custo-benefício'!AO142,'Custo-benefício'!AO144,'Custo-benefício'!AO146,'Custo-benefício'!AO148,'Custo-benefício'!AO150,'Custo-benefício'!AO152,'Custo-benefício'!AO154,'Custo-benefício'!AO156,'Custo-benefício'!AO158,'Custo-benefício'!AO160,'Custo-benefício'!AO162))</f>
        <v/>
      </c>
      <c r="AN12" s="313" t="str">
        <f>IF(B12&lt;&gt;"",SUM(D12:AM12),"")</f>
        <v/>
      </c>
      <c r="BD12" s="489" t="str">
        <f>B12</f>
        <v/>
      </c>
    </row>
    <row r="13" spans="1:56" x14ac:dyDescent="0.3">
      <c r="B13" s="491"/>
      <c r="C13" s="192" t="s">
        <v>143</v>
      </c>
      <c r="D13" s="159" t="s">
        <v>38</v>
      </c>
      <c r="E13" s="159" t="str">
        <f>IF($B$12="","",SUM('Custo-benefício'!G163,'Custo-benefício'!G167,'Custo-benefício'!G171,'Custo-benefício'!G175,'Custo-benefício'!G179,'Custo-benefício'!G183,'Custo-benefício'!G187,'Custo-benefício'!G191,'Custo-benefício'!G195,'Custo-benefício'!G199,'Custo-benefício'!G203,'Custo-benefício'!G207,'Custo-benefício'!G211,'Custo-benefício'!G215,'Custo-benefício'!G219,'Custo-benefício'!G223,'Custo-benefício'!G227,'Custo-benefício'!G231,'Custo-benefício'!G235,'Custo-benefício'!G239,'Custo-benefício'!G243,'Custo-benefício'!G245,'Custo-benefício'!G247,'Custo-benefício'!G249,'Custo-benefício'!G251,'Custo-benefício'!G253))</f>
        <v/>
      </c>
      <c r="F13" s="159" t="str">
        <f>IF($B$12="","",SUM('Custo-benefício'!H163,'Custo-benefício'!H167,'Custo-benefício'!H171,'Custo-benefício'!H175,'Custo-benefício'!H179,'Custo-benefício'!H183,'Custo-benefício'!H187,'Custo-benefício'!H191,'Custo-benefício'!H195,'Custo-benefício'!H199,'Custo-benefício'!H203,'Custo-benefício'!H207,'Custo-benefício'!H211,'Custo-benefício'!H215,'Custo-benefício'!H219,'Custo-benefício'!H223,'Custo-benefício'!H227,'Custo-benefício'!H231,'Custo-benefício'!H235,'Custo-benefício'!H239,'Custo-benefício'!H243,'Custo-benefício'!H245,'Custo-benefício'!H247,'Custo-benefício'!H249,'Custo-benefício'!H251,'Custo-benefício'!H253))</f>
        <v/>
      </c>
      <c r="G13" s="159" t="str">
        <f>IF($B$12="","",SUM('Custo-benefício'!I163,'Custo-benefício'!I167,'Custo-benefício'!I171,'Custo-benefício'!I175,'Custo-benefício'!I179,'Custo-benefício'!I183,'Custo-benefício'!I187,'Custo-benefício'!I191,'Custo-benefício'!I195,'Custo-benefício'!I199,'Custo-benefício'!I203,'Custo-benefício'!I207,'Custo-benefício'!I211,'Custo-benefício'!I215,'Custo-benefício'!I219,'Custo-benefício'!I223,'Custo-benefício'!I227,'Custo-benefício'!I231,'Custo-benefício'!I235,'Custo-benefício'!I239,'Custo-benefício'!I243,'Custo-benefício'!I245,'Custo-benefício'!I247,'Custo-benefício'!I249,'Custo-benefício'!I251,'Custo-benefício'!I253))</f>
        <v/>
      </c>
      <c r="H13" s="159" t="str">
        <f>IF($B$12="","",SUM('Custo-benefício'!J163,'Custo-benefício'!J167,'Custo-benefício'!J171,'Custo-benefício'!J175,'Custo-benefício'!J179,'Custo-benefício'!J183,'Custo-benefício'!J187,'Custo-benefício'!J191,'Custo-benefício'!J195,'Custo-benefício'!J199,'Custo-benefício'!J203,'Custo-benefício'!J207,'Custo-benefício'!J211,'Custo-benefício'!J215,'Custo-benefício'!J219,'Custo-benefício'!J223,'Custo-benefício'!J227,'Custo-benefício'!J231,'Custo-benefício'!J235,'Custo-benefício'!J239,'Custo-benefício'!J243,'Custo-benefício'!J245,'Custo-benefício'!J247,'Custo-benefício'!J249,'Custo-benefício'!J251,'Custo-benefício'!J253))</f>
        <v/>
      </c>
      <c r="I13" s="159" t="str">
        <f>IF($B$12="","",SUM('Custo-benefício'!K163,'Custo-benefício'!K167,'Custo-benefício'!K171,'Custo-benefício'!K175,'Custo-benefício'!K179,'Custo-benefício'!K183,'Custo-benefício'!K187,'Custo-benefício'!K191,'Custo-benefício'!K195,'Custo-benefício'!K199,'Custo-benefício'!K203,'Custo-benefício'!K207,'Custo-benefício'!K211,'Custo-benefício'!K215,'Custo-benefício'!K219,'Custo-benefício'!K223,'Custo-benefício'!K227,'Custo-benefício'!K231,'Custo-benefício'!K235,'Custo-benefício'!K239,'Custo-benefício'!K243,'Custo-benefício'!K245,'Custo-benefício'!K247,'Custo-benefício'!K249,'Custo-benefício'!K251,'Custo-benefício'!K253))</f>
        <v/>
      </c>
      <c r="J13" s="159" t="str">
        <f>IF($B$12="","",SUM('Custo-benefício'!L163,'Custo-benefício'!L167,'Custo-benefício'!L171,'Custo-benefício'!L175,'Custo-benefício'!L179,'Custo-benefício'!L183,'Custo-benefício'!L187,'Custo-benefício'!L191,'Custo-benefício'!L195,'Custo-benefício'!L199,'Custo-benefício'!L203,'Custo-benefício'!L207,'Custo-benefício'!L211,'Custo-benefício'!L215,'Custo-benefício'!L219,'Custo-benefício'!L223,'Custo-benefício'!L227,'Custo-benefício'!L231,'Custo-benefício'!L235,'Custo-benefício'!L239,'Custo-benefício'!L243,'Custo-benefício'!L245,'Custo-benefício'!L247,'Custo-benefício'!L249,'Custo-benefício'!L251,'Custo-benefício'!L253))</f>
        <v/>
      </c>
      <c r="K13" s="159" t="str">
        <f>IF($B$12="","",SUM('Custo-benefício'!M163,'Custo-benefício'!M167,'Custo-benefício'!M171,'Custo-benefício'!M175,'Custo-benefício'!M179,'Custo-benefício'!M183,'Custo-benefício'!M187,'Custo-benefício'!M191,'Custo-benefício'!M195,'Custo-benefício'!M199,'Custo-benefício'!M203,'Custo-benefício'!M207,'Custo-benefício'!M211,'Custo-benefício'!M215,'Custo-benefício'!M219,'Custo-benefício'!M223,'Custo-benefício'!M227,'Custo-benefício'!M231,'Custo-benefício'!M235,'Custo-benefício'!M239,'Custo-benefício'!M243,'Custo-benefício'!M245,'Custo-benefício'!M247,'Custo-benefício'!M249,'Custo-benefício'!M251,'Custo-benefício'!M253))</f>
        <v/>
      </c>
      <c r="L13" s="159" t="str">
        <f>IF($B$12="","",SUM('Custo-benefício'!N163,'Custo-benefício'!N167,'Custo-benefício'!N171,'Custo-benefício'!N175,'Custo-benefício'!N179,'Custo-benefício'!N183,'Custo-benefício'!N187,'Custo-benefício'!N191,'Custo-benefício'!N195,'Custo-benefício'!N199,'Custo-benefício'!N203,'Custo-benefício'!N207,'Custo-benefício'!N211,'Custo-benefício'!N215,'Custo-benefício'!N219,'Custo-benefício'!N223,'Custo-benefício'!N227,'Custo-benefício'!N231,'Custo-benefício'!N235,'Custo-benefício'!N239,'Custo-benefício'!N243,'Custo-benefício'!N245,'Custo-benefício'!N247,'Custo-benefício'!N249,'Custo-benefício'!N251,'Custo-benefício'!N253))</f>
        <v/>
      </c>
      <c r="M13" s="159" t="str">
        <f>IF($B$12="","",SUM('Custo-benefício'!O163,'Custo-benefício'!O167,'Custo-benefício'!O171,'Custo-benefício'!O175,'Custo-benefício'!O179,'Custo-benefício'!O183,'Custo-benefício'!O187,'Custo-benefício'!O191,'Custo-benefício'!O195,'Custo-benefício'!O199,'Custo-benefício'!O203,'Custo-benefício'!O207,'Custo-benefício'!O211,'Custo-benefício'!O215,'Custo-benefício'!O219,'Custo-benefício'!O223,'Custo-benefício'!O227,'Custo-benefício'!O231,'Custo-benefício'!O235,'Custo-benefício'!O239,'Custo-benefício'!O243,'Custo-benefício'!O245,'Custo-benefício'!O247,'Custo-benefício'!O249,'Custo-benefício'!O251,'Custo-benefício'!O253))</f>
        <v/>
      </c>
      <c r="N13" s="159" t="str">
        <f>IF($B$12="","",SUM('Custo-benefício'!P163,'Custo-benefício'!P167,'Custo-benefício'!P171,'Custo-benefício'!P175,'Custo-benefício'!P179,'Custo-benefício'!P183,'Custo-benefício'!P187,'Custo-benefício'!P191,'Custo-benefício'!P195,'Custo-benefício'!P199,'Custo-benefício'!P203,'Custo-benefício'!P207,'Custo-benefício'!P211,'Custo-benefício'!P215,'Custo-benefício'!P219,'Custo-benefício'!P223,'Custo-benefício'!P227,'Custo-benefício'!P231,'Custo-benefício'!P235,'Custo-benefício'!P239,'Custo-benefício'!P243,'Custo-benefício'!P245,'Custo-benefício'!P247,'Custo-benefício'!P249,'Custo-benefício'!P251,'Custo-benefício'!P253))</f>
        <v/>
      </c>
      <c r="O13" s="159" t="str">
        <f>IF($B$12="","",SUM('Custo-benefício'!Q163,'Custo-benefício'!Q167,'Custo-benefício'!Q171,'Custo-benefício'!Q175,'Custo-benefício'!Q179,'Custo-benefício'!Q183,'Custo-benefício'!Q187,'Custo-benefício'!Q191,'Custo-benefício'!Q195,'Custo-benefício'!Q199,'Custo-benefício'!Q203,'Custo-benefício'!Q207,'Custo-benefício'!Q211,'Custo-benefício'!Q215,'Custo-benefício'!Q219,'Custo-benefício'!Q223,'Custo-benefício'!Q227,'Custo-benefício'!Q231,'Custo-benefício'!Q235,'Custo-benefício'!Q239,'Custo-benefício'!Q243,'Custo-benefício'!Q245,'Custo-benefício'!Q247,'Custo-benefício'!Q249,'Custo-benefício'!Q251,'Custo-benefício'!Q253))</f>
        <v/>
      </c>
      <c r="P13" s="159" t="str">
        <f>IF($B$12="","",SUM('Custo-benefício'!R163,'Custo-benefício'!R167,'Custo-benefício'!R171,'Custo-benefício'!R175,'Custo-benefício'!R179,'Custo-benefício'!R183,'Custo-benefício'!R187,'Custo-benefício'!R191,'Custo-benefício'!R195,'Custo-benefício'!R199,'Custo-benefício'!R203,'Custo-benefício'!R207,'Custo-benefício'!R211,'Custo-benefício'!R215,'Custo-benefício'!R219,'Custo-benefício'!R223,'Custo-benefício'!R227,'Custo-benefício'!R231,'Custo-benefício'!R235,'Custo-benefício'!R239,'Custo-benefício'!R243,'Custo-benefício'!R245,'Custo-benefício'!R247,'Custo-benefício'!R249,'Custo-benefício'!R251,'Custo-benefício'!R253))</f>
        <v/>
      </c>
      <c r="Q13" s="159" t="str">
        <f>IF($B$12="","",SUM('Custo-benefício'!S163,'Custo-benefício'!S167,'Custo-benefício'!S171,'Custo-benefício'!S175,'Custo-benefício'!S179,'Custo-benefício'!S183,'Custo-benefício'!S187,'Custo-benefício'!S191,'Custo-benefício'!S195,'Custo-benefício'!S199,'Custo-benefício'!S203,'Custo-benefício'!S207,'Custo-benefício'!S211,'Custo-benefício'!S215,'Custo-benefício'!S219,'Custo-benefício'!S223,'Custo-benefício'!S227,'Custo-benefício'!S231,'Custo-benefício'!S235,'Custo-benefício'!S239,'Custo-benefício'!S243,'Custo-benefício'!S245,'Custo-benefício'!S247,'Custo-benefício'!S249,'Custo-benefício'!S251,'Custo-benefício'!S253))</f>
        <v/>
      </c>
      <c r="R13" s="159" t="str">
        <f>IF($B$12="","",SUM('Custo-benefício'!T163,'Custo-benefício'!T167,'Custo-benefício'!T171,'Custo-benefício'!T175,'Custo-benefício'!T179,'Custo-benefício'!T183,'Custo-benefício'!T187,'Custo-benefício'!T191,'Custo-benefício'!T195,'Custo-benefício'!T199,'Custo-benefício'!T203,'Custo-benefício'!T207,'Custo-benefício'!T211,'Custo-benefício'!T215,'Custo-benefício'!T219,'Custo-benefício'!T223,'Custo-benefício'!T227,'Custo-benefício'!T231,'Custo-benefício'!T235,'Custo-benefício'!T239,'Custo-benefício'!T243,'Custo-benefício'!T245,'Custo-benefício'!T247,'Custo-benefício'!T249,'Custo-benefício'!T251,'Custo-benefício'!T253))</f>
        <v/>
      </c>
      <c r="S13" s="159" t="str">
        <f>IF($B$12="","",SUM('Custo-benefício'!U163,'Custo-benefício'!U167,'Custo-benefício'!U171,'Custo-benefício'!U175,'Custo-benefício'!U179,'Custo-benefício'!U183,'Custo-benefício'!U187,'Custo-benefício'!U191,'Custo-benefício'!U195,'Custo-benefício'!U199,'Custo-benefício'!U203,'Custo-benefício'!U207,'Custo-benefício'!U211,'Custo-benefício'!U215,'Custo-benefício'!U219,'Custo-benefício'!U223,'Custo-benefício'!U227,'Custo-benefício'!U231,'Custo-benefício'!U235,'Custo-benefício'!U239,'Custo-benefício'!U243,'Custo-benefício'!U245,'Custo-benefício'!U247,'Custo-benefício'!U249,'Custo-benefício'!U251,'Custo-benefício'!U253))</f>
        <v/>
      </c>
      <c r="T13" s="159" t="str">
        <f>IF($B$12="","",SUM('Custo-benefício'!V163,'Custo-benefício'!V167,'Custo-benefício'!V171,'Custo-benefício'!V175,'Custo-benefício'!V179,'Custo-benefício'!V183,'Custo-benefício'!V187,'Custo-benefício'!V191,'Custo-benefício'!V195,'Custo-benefício'!V199,'Custo-benefício'!V203,'Custo-benefício'!V207,'Custo-benefício'!V211,'Custo-benefício'!V215,'Custo-benefício'!V219,'Custo-benefício'!V223,'Custo-benefício'!V227,'Custo-benefício'!V231,'Custo-benefício'!V235,'Custo-benefício'!V239,'Custo-benefício'!V243,'Custo-benefício'!V245,'Custo-benefício'!V247,'Custo-benefício'!V249,'Custo-benefício'!V251,'Custo-benefício'!V253))</f>
        <v/>
      </c>
      <c r="U13" s="159" t="str">
        <f>IF($B$12="","",SUM('Custo-benefício'!W163,'Custo-benefício'!W167,'Custo-benefício'!W171,'Custo-benefício'!W175,'Custo-benefício'!W179,'Custo-benefício'!W183,'Custo-benefício'!W187,'Custo-benefício'!W191,'Custo-benefício'!W195,'Custo-benefício'!W199,'Custo-benefício'!W203,'Custo-benefício'!W207,'Custo-benefício'!W211,'Custo-benefício'!W215,'Custo-benefício'!W219,'Custo-benefício'!W223,'Custo-benefício'!W227,'Custo-benefício'!W231,'Custo-benefício'!W235,'Custo-benefício'!W239,'Custo-benefício'!W243,'Custo-benefício'!W245,'Custo-benefício'!W247,'Custo-benefício'!W249,'Custo-benefício'!W251,'Custo-benefício'!W253))</f>
        <v/>
      </c>
      <c r="V13" s="159" t="str">
        <f>IF($B$12="","",SUM('Custo-benefício'!X163,'Custo-benefício'!X167,'Custo-benefício'!X171,'Custo-benefício'!X175,'Custo-benefício'!X179,'Custo-benefício'!X183,'Custo-benefício'!X187,'Custo-benefício'!X191,'Custo-benefício'!X195,'Custo-benefício'!X199,'Custo-benefício'!X203,'Custo-benefício'!X207,'Custo-benefício'!X211,'Custo-benefício'!X215,'Custo-benefício'!X219,'Custo-benefício'!X223,'Custo-benefício'!X227,'Custo-benefício'!X231,'Custo-benefício'!X235,'Custo-benefício'!X239,'Custo-benefício'!X243,'Custo-benefício'!X245,'Custo-benefício'!X247,'Custo-benefício'!X249,'Custo-benefício'!X251,'Custo-benefício'!X253))</f>
        <v/>
      </c>
      <c r="W13" s="159" t="str">
        <f>IF($B$12="","",SUM('Custo-benefício'!Y163,'Custo-benefício'!Y167,'Custo-benefício'!Y171,'Custo-benefício'!Y175,'Custo-benefício'!Y179,'Custo-benefício'!Y183,'Custo-benefício'!Y187,'Custo-benefício'!Y191,'Custo-benefício'!Y195,'Custo-benefício'!Y199,'Custo-benefício'!Y203,'Custo-benefício'!Y207,'Custo-benefício'!Y211,'Custo-benefício'!Y215,'Custo-benefício'!Y219,'Custo-benefício'!Y223,'Custo-benefício'!Y227,'Custo-benefício'!Y231,'Custo-benefício'!Y235,'Custo-benefício'!Y239,'Custo-benefício'!Y243,'Custo-benefício'!Y245,'Custo-benefício'!Y247,'Custo-benefício'!Y249,'Custo-benefício'!Y251,'Custo-benefício'!Y253))</f>
        <v/>
      </c>
      <c r="X13" s="159" t="str">
        <f>IF($B$12="","",SUM('Custo-benefício'!Z163,'Custo-benefício'!Z167,'Custo-benefício'!Z171,'Custo-benefício'!Z175,'Custo-benefício'!Z179,'Custo-benefício'!Z183,'Custo-benefício'!Z187,'Custo-benefício'!Z191,'Custo-benefício'!Z195,'Custo-benefício'!Z199,'Custo-benefício'!Z203,'Custo-benefício'!Z207,'Custo-benefício'!Z211,'Custo-benefício'!Z215,'Custo-benefício'!Z219,'Custo-benefício'!Z223,'Custo-benefício'!Z227,'Custo-benefício'!Z231,'Custo-benefício'!Z235,'Custo-benefício'!Z239,'Custo-benefício'!Z243,'Custo-benefício'!Z245,'Custo-benefício'!Z247,'Custo-benefício'!Z249,'Custo-benefício'!Z251,'Custo-benefício'!Z253))</f>
        <v/>
      </c>
      <c r="Y13" s="159" t="str">
        <f>IF($B$12="","",SUM('Custo-benefício'!AA163,'Custo-benefício'!AA167,'Custo-benefício'!AA171,'Custo-benefício'!AA175,'Custo-benefício'!AA179,'Custo-benefício'!AA183,'Custo-benefício'!AA187,'Custo-benefício'!AA191,'Custo-benefício'!AA195,'Custo-benefício'!AA199,'Custo-benefício'!AA203,'Custo-benefício'!AA207,'Custo-benefício'!AA211,'Custo-benefício'!AA215,'Custo-benefício'!AA219,'Custo-benefício'!AA223,'Custo-benefício'!AA227,'Custo-benefício'!AA231,'Custo-benefício'!AA235,'Custo-benefício'!AA239,'Custo-benefício'!AA243,'Custo-benefício'!AA245,'Custo-benefício'!AA247,'Custo-benefício'!AA249,'Custo-benefício'!AA251,'Custo-benefício'!AA253))</f>
        <v/>
      </c>
      <c r="Z13" s="159" t="str">
        <f>IF($B$12="","",SUM('Custo-benefício'!AB163,'Custo-benefício'!AB167,'Custo-benefício'!AB171,'Custo-benefício'!AB175,'Custo-benefício'!AB179,'Custo-benefício'!AB183,'Custo-benefício'!AB187,'Custo-benefício'!AB191,'Custo-benefício'!AB195,'Custo-benefício'!AB199,'Custo-benefício'!AB203,'Custo-benefício'!AB207,'Custo-benefício'!AB211,'Custo-benefício'!AB215,'Custo-benefício'!AB219,'Custo-benefício'!AB223,'Custo-benefício'!AB227,'Custo-benefício'!AB231,'Custo-benefício'!AB235,'Custo-benefício'!AB239,'Custo-benefício'!AB243,'Custo-benefício'!AB245,'Custo-benefício'!AB247,'Custo-benefício'!AB249,'Custo-benefício'!AB251,'Custo-benefício'!AB253))</f>
        <v/>
      </c>
      <c r="AA13" s="159" t="str">
        <f>IF($B$12="","",SUM('Custo-benefício'!AC163,'Custo-benefício'!AC167,'Custo-benefício'!AC171,'Custo-benefício'!AC175,'Custo-benefício'!AC179,'Custo-benefício'!AC183,'Custo-benefício'!AC187,'Custo-benefício'!AC191,'Custo-benefício'!AC195,'Custo-benefício'!AC199,'Custo-benefício'!AC203,'Custo-benefício'!AC207,'Custo-benefício'!AC211,'Custo-benefício'!AC215,'Custo-benefício'!AC219,'Custo-benefício'!AC223,'Custo-benefício'!AC227,'Custo-benefício'!AC231,'Custo-benefício'!AC235,'Custo-benefício'!AC239,'Custo-benefício'!AC243,'Custo-benefício'!AC245,'Custo-benefício'!AC247,'Custo-benefício'!AC249,'Custo-benefício'!AC251,'Custo-benefício'!AC253))</f>
        <v/>
      </c>
      <c r="AB13" s="159" t="str">
        <f>IF($B$12="","",SUM('Custo-benefício'!AD163,'Custo-benefício'!AD167,'Custo-benefício'!AD171,'Custo-benefício'!AD175,'Custo-benefício'!AD179,'Custo-benefício'!AD183,'Custo-benefício'!AD187,'Custo-benefício'!AD191,'Custo-benefício'!AD195,'Custo-benefício'!AD199,'Custo-benefício'!AD203,'Custo-benefício'!AD207,'Custo-benefício'!AD211,'Custo-benefício'!AD215,'Custo-benefício'!AD219,'Custo-benefício'!AD223,'Custo-benefício'!AD227,'Custo-benefício'!AD231,'Custo-benefício'!AD235,'Custo-benefício'!AD239,'Custo-benefício'!AD243,'Custo-benefício'!AD245,'Custo-benefício'!AD247,'Custo-benefício'!AD249,'Custo-benefício'!AD251,'Custo-benefício'!AD253))</f>
        <v/>
      </c>
      <c r="AC13" s="159" t="str">
        <f>IF($B$12="","",SUM('Custo-benefício'!AE163,'Custo-benefício'!AE167,'Custo-benefício'!AE171,'Custo-benefício'!AE175,'Custo-benefício'!AE179,'Custo-benefício'!AE183,'Custo-benefício'!AE187,'Custo-benefício'!AE191,'Custo-benefício'!AE195,'Custo-benefício'!AE199,'Custo-benefício'!AE203,'Custo-benefício'!AE207,'Custo-benefício'!AE211,'Custo-benefício'!AE215,'Custo-benefício'!AE219,'Custo-benefício'!AE223,'Custo-benefício'!AE227,'Custo-benefício'!AE231,'Custo-benefício'!AE235,'Custo-benefício'!AE239,'Custo-benefício'!AE243,'Custo-benefício'!AE245,'Custo-benefício'!AE247,'Custo-benefício'!AE249,'Custo-benefício'!AE251,'Custo-benefício'!AE253))</f>
        <v/>
      </c>
      <c r="AD13" s="159" t="str">
        <f>IF($B$12="","",SUM('Custo-benefício'!AF163,'Custo-benefício'!AF167,'Custo-benefício'!AF171,'Custo-benefício'!AF175,'Custo-benefício'!AF179,'Custo-benefício'!AF183,'Custo-benefício'!AF187,'Custo-benefício'!AF191,'Custo-benefício'!AF195,'Custo-benefício'!AF199,'Custo-benefício'!AF203,'Custo-benefício'!AF207,'Custo-benefício'!AF211,'Custo-benefício'!AF215,'Custo-benefício'!AF219,'Custo-benefício'!AF223,'Custo-benefício'!AF227,'Custo-benefício'!AF231,'Custo-benefício'!AF235,'Custo-benefício'!AF239,'Custo-benefício'!AF243,'Custo-benefício'!AF245,'Custo-benefício'!AF247,'Custo-benefício'!AF249,'Custo-benefício'!AF251,'Custo-benefício'!AF253))</f>
        <v/>
      </c>
      <c r="AE13" s="159" t="str">
        <f>IF($B$12="","",SUM('Custo-benefício'!AG163,'Custo-benefício'!AG167,'Custo-benefício'!AG171,'Custo-benefício'!AG175,'Custo-benefício'!AG179,'Custo-benefício'!AG183,'Custo-benefício'!AG187,'Custo-benefício'!AG191,'Custo-benefício'!AG195,'Custo-benefício'!AG199,'Custo-benefício'!AG203,'Custo-benefício'!AG207,'Custo-benefício'!AG211,'Custo-benefício'!AG215,'Custo-benefício'!AG219,'Custo-benefício'!AG223,'Custo-benefício'!AG227,'Custo-benefício'!AG231,'Custo-benefício'!AG235,'Custo-benefício'!AG239,'Custo-benefício'!AG243,'Custo-benefício'!AG245,'Custo-benefício'!AG247,'Custo-benefício'!AG249,'Custo-benefício'!AG251,'Custo-benefício'!AG253))</f>
        <v/>
      </c>
      <c r="AF13" s="159" t="str">
        <f>IF($B$12="","",SUM('Custo-benefício'!AH163,'Custo-benefício'!AH167,'Custo-benefício'!AH171,'Custo-benefício'!AH175,'Custo-benefício'!AH179,'Custo-benefício'!AH183,'Custo-benefício'!AH187,'Custo-benefício'!AH191,'Custo-benefício'!AH195,'Custo-benefício'!AH199,'Custo-benefício'!AH203,'Custo-benefício'!AH207,'Custo-benefício'!AH211,'Custo-benefício'!AH215,'Custo-benefício'!AH219,'Custo-benefício'!AH223,'Custo-benefício'!AH227,'Custo-benefício'!AH231,'Custo-benefício'!AH235,'Custo-benefício'!AH239,'Custo-benefício'!AH243,'Custo-benefício'!AH245,'Custo-benefício'!AH247,'Custo-benefício'!AH249,'Custo-benefício'!AH251,'Custo-benefício'!AH253))</f>
        <v/>
      </c>
      <c r="AG13" s="159" t="str">
        <f>IF($B$12="","",SUM('Custo-benefício'!AI163,'Custo-benefício'!AI167,'Custo-benefício'!AI171,'Custo-benefício'!AI175,'Custo-benefício'!AI179,'Custo-benefício'!AI183,'Custo-benefício'!AI187,'Custo-benefício'!AI191,'Custo-benefício'!AI195,'Custo-benefício'!AI199,'Custo-benefício'!AI203,'Custo-benefício'!AI207,'Custo-benefício'!AI211,'Custo-benefício'!AI215,'Custo-benefício'!AI219,'Custo-benefício'!AI223,'Custo-benefício'!AI227,'Custo-benefício'!AI231,'Custo-benefício'!AI235,'Custo-benefício'!AI239,'Custo-benefício'!AI243,'Custo-benefício'!AI245,'Custo-benefício'!AI247,'Custo-benefício'!AI249,'Custo-benefício'!AI251,'Custo-benefício'!AI253))</f>
        <v/>
      </c>
      <c r="AH13" s="159" t="str">
        <f>IF($B$12="","",SUM('Custo-benefício'!AJ163,'Custo-benefício'!AJ167,'Custo-benefício'!AJ171,'Custo-benefício'!AJ175,'Custo-benefício'!AJ179,'Custo-benefício'!AJ183,'Custo-benefício'!AJ187,'Custo-benefício'!AJ191,'Custo-benefício'!AJ195,'Custo-benefício'!AJ199,'Custo-benefício'!AJ203,'Custo-benefício'!AJ207,'Custo-benefício'!AJ211,'Custo-benefício'!AJ215,'Custo-benefício'!AJ219,'Custo-benefício'!AJ223,'Custo-benefício'!AJ227,'Custo-benefício'!AJ231,'Custo-benefício'!AJ235,'Custo-benefício'!AJ239,'Custo-benefício'!AJ243,'Custo-benefício'!AJ245,'Custo-benefício'!AJ247,'Custo-benefício'!AJ249,'Custo-benefício'!AJ251,'Custo-benefício'!AJ253))</f>
        <v/>
      </c>
      <c r="AI13" s="159" t="str">
        <f>IF($B$12="","",SUM('Custo-benefício'!AK163,'Custo-benefício'!AK167,'Custo-benefício'!AK171,'Custo-benefício'!AK175,'Custo-benefício'!AK179,'Custo-benefício'!AK183,'Custo-benefício'!AK187,'Custo-benefício'!AK191,'Custo-benefício'!AK195,'Custo-benefício'!AK199,'Custo-benefício'!AK203,'Custo-benefício'!AK207,'Custo-benefício'!AK211,'Custo-benefício'!AK215,'Custo-benefício'!AK219,'Custo-benefício'!AK223,'Custo-benefício'!AK227,'Custo-benefício'!AK231,'Custo-benefício'!AK235,'Custo-benefício'!AK239,'Custo-benefício'!AK243,'Custo-benefício'!AK245,'Custo-benefício'!AK247,'Custo-benefício'!AK249,'Custo-benefício'!AK251,'Custo-benefício'!AK253))</f>
        <v/>
      </c>
      <c r="AJ13" s="159" t="str">
        <f>IF($B$12="","",SUM('Custo-benefício'!AL163,'Custo-benefício'!AL167,'Custo-benefício'!AL171,'Custo-benefício'!AL175,'Custo-benefício'!AL179,'Custo-benefício'!AL183,'Custo-benefício'!AL187,'Custo-benefício'!AL191,'Custo-benefício'!AL195,'Custo-benefício'!AL199,'Custo-benefício'!AL203,'Custo-benefício'!AL207,'Custo-benefício'!AL211,'Custo-benefício'!AL215,'Custo-benefício'!AL219,'Custo-benefício'!AL223,'Custo-benefício'!AL227,'Custo-benefício'!AL231,'Custo-benefício'!AL235,'Custo-benefício'!AL239,'Custo-benefício'!AL243,'Custo-benefício'!AL245,'Custo-benefício'!AL247,'Custo-benefício'!AL249,'Custo-benefício'!AL251,'Custo-benefício'!AL253))</f>
        <v/>
      </c>
      <c r="AK13" s="159" t="str">
        <f>IF($B$12="","",SUM('Custo-benefício'!AM163,'Custo-benefício'!AM167,'Custo-benefício'!AM171,'Custo-benefício'!AM175,'Custo-benefício'!AM179,'Custo-benefício'!AM183,'Custo-benefício'!AM187,'Custo-benefício'!AM191,'Custo-benefício'!AM195,'Custo-benefício'!AM199,'Custo-benefício'!AM203,'Custo-benefício'!AM207,'Custo-benefício'!AM211,'Custo-benefício'!AM215,'Custo-benefício'!AM219,'Custo-benefício'!AM223,'Custo-benefício'!AM227,'Custo-benefício'!AM231,'Custo-benefício'!AM235,'Custo-benefício'!AM239,'Custo-benefício'!AM243,'Custo-benefício'!AM245,'Custo-benefício'!AM247,'Custo-benefício'!AM249,'Custo-benefício'!AM251,'Custo-benefício'!AM253))</f>
        <v/>
      </c>
      <c r="AL13" s="159" t="str">
        <f>IF($B$12="","",SUM('Custo-benefício'!AN163,'Custo-benefício'!AN167,'Custo-benefício'!AN171,'Custo-benefício'!AN175,'Custo-benefício'!AN179,'Custo-benefício'!AN183,'Custo-benefício'!AN187,'Custo-benefício'!AN191,'Custo-benefício'!AN195,'Custo-benefício'!AN199,'Custo-benefício'!AN203,'Custo-benefício'!AN207,'Custo-benefício'!AN211,'Custo-benefício'!AN215,'Custo-benefício'!AN219,'Custo-benefício'!AN223,'Custo-benefício'!AN227,'Custo-benefício'!AN231,'Custo-benefício'!AN235,'Custo-benefício'!AN239,'Custo-benefício'!AN243,'Custo-benefício'!AN245,'Custo-benefício'!AN247,'Custo-benefício'!AN249,'Custo-benefício'!AN251,'Custo-benefício'!AN253))</f>
        <v/>
      </c>
      <c r="AM13" s="159" t="str">
        <f>IF($B$12="","",SUM('Custo-benefício'!AO163,'Custo-benefício'!AO167,'Custo-benefício'!AO171,'Custo-benefício'!AO175,'Custo-benefício'!AO179,'Custo-benefício'!AO183,'Custo-benefício'!AO187,'Custo-benefício'!AO191,'Custo-benefício'!AO195,'Custo-benefício'!AO199,'Custo-benefício'!AO203,'Custo-benefício'!AO207,'Custo-benefício'!AO211,'Custo-benefício'!AO215,'Custo-benefício'!AO219,'Custo-benefício'!AO223,'Custo-benefício'!AO227,'Custo-benefício'!AO231,'Custo-benefício'!AO235,'Custo-benefício'!AO239,'Custo-benefício'!AO243,'Custo-benefício'!AO245,'Custo-benefício'!AO247,'Custo-benefício'!AO249,'Custo-benefício'!AO251,'Custo-benefício'!AO253))</f>
        <v/>
      </c>
      <c r="AN13" s="313" t="str">
        <f>IF(B12&lt;&gt;"",SUM(E13:AM13),"")</f>
        <v/>
      </c>
      <c r="BD13" s="489"/>
    </row>
    <row r="14" spans="1:56" x14ac:dyDescent="0.3">
      <c r="B14" s="490" t="str">
        <f>IF(PRINCIPAL!B34&lt;&gt;"",PRINCIPAL!B34,"")</f>
        <v/>
      </c>
      <c r="C14" s="192" t="s">
        <v>128</v>
      </c>
      <c r="D14" s="159" t="str">
        <f>IF($B$14="","",SUM('Custo-benefício'!F260,'Custo-benefício'!F262,'Custo-benefício'!F264,'Custo-benefício'!F266,'Custo-benefício'!F268,'Custo-benefício'!F270,'Custo-benefício'!F272,'Custo-benefício'!F274,'Custo-benefício'!F276,'Custo-benefício'!F278,'Custo-benefício'!F280,'Custo-benefício'!F282,'Custo-benefício'!F284,'Custo-benefício'!F286))</f>
        <v/>
      </c>
      <c r="E14" s="159" t="str">
        <f>IF($B$14="","",SUM('Custo-benefício'!G260,'Custo-benefício'!G262,'Custo-benefício'!G264,'Custo-benefício'!G266,'Custo-benefício'!G268,'Custo-benefício'!G270,'Custo-benefício'!G272,'Custo-benefício'!G274,'Custo-benefício'!G276,'Custo-benefício'!G278,'Custo-benefício'!G280,'Custo-benefício'!G282,'Custo-benefício'!G284,'Custo-benefício'!G286))</f>
        <v/>
      </c>
      <c r="F14" s="159" t="str">
        <f>IF($B$14="","",SUM('Custo-benefício'!H260,'Custo-benefício'!H262,'Custo-benefício'!H264,'Custo-benefício'!H266,'Custo-benefício'!H268,'Custo-benefício'!H270,'Custo-benefício'!H272,'Custo-benefício'!H274,'Custo-benefício'!H276,'Custo-benefício'!H278,'Custo-benefício'!H280,'Custo-benefício'!H282,'Custo-benefício'!H284,'Custo-benefício'!H286))</f>
        <v/>
      </c>
      <c r="G14" s="159" t="str">
        <f>IF($B$14="","",SUM('Custo-benefício'!I260,'Custo-benefício'!I262,'Custo-benefício'!I264,'Custo-benefício'!I266,'Custo-benefício'!I268,'Custo-benefício'!I270,'Custo-benefício'!I272,'Custo-benefício'!I274,'Custo-benefício'!I276,'Custo-benefício'!I278,'Custo-benefício'!I280,'Custo-benefício'!I282,'Custo-benefício'!I284,'Custo-benefício'!I286))</f>
        <v/>
      </c>
      <c r="H14" s="159" t="str">
        <f>IF($B$14="","",SUM('Custo-benefício'!J260,'Custo-benefício'!J262,'Custo-benefício'!J264,'Custo-benefício'!J266,'Custo-benefício'!J268,'Custo-benefício'!J270,'Custo-benefício'!J272,'Custo-benefício'!J274,'Custo-benefício'!J276,'Custo-benefício'!J278,'Custo-benefício'!J280,'Custo-benefício'!J282,'Custo-benefício'!J284,'Custo-benefício'!J286))</f>
        <v/>
      </c>
      <c r="I14" s="159" t="str">
        <f>IF($B$14="","",SUM('Custo-benefício'!K260,'Custo-benefício'!K262,'Custo-benefício'!K264,'Custo-benefício'!K266,'Custo-benefício'!K268,'Custo-benefício'!K270,'Custo-benefício'!K272,'Custo-benefício'!K274,'Custo-benefício'!K276,'Custo-benefício'!K278,'Custo-benefício'!K280,'Custo-benefício'!K282,'Custo-benefício'!K284,'Custo-benefício'!K286))</f>
        <v/>
      </c>
      <c r="J14" s="159" t="str">
        <f>IF($B$14="","",SUM('Custo-benefício'!L260,'Custo-benefício'!L262,'Custo-benefício'!L264,'Custo-benefício'!L266,'Custo-benefício'!L268,'Custo-benefício'!L270,'Custo-benefício'!L272,'Custo-benefício'!L274,'Custo-benefício'!L276,'Custo-benefício'!L278,'Custo-benefício'!L280,'Custo-benefício'!L282,'Custo-benefício'!L284,'Custo-benefício'!L286))</f>
        <v/>
      </c>
      <c r="K14" s="159" t="str">
        <f>IF($B$14="","",SUM('Custo-benefício'!M260,'Custo-benefício'!M262,'Custo-benefício'!M264,'Custo-benefício'!M266,'Custo-benefício'!M268,'Custo-benefício'!M270,'Custo-benefício'!M272,'Custo-benefício'!M274,'Custo-benefício'!M276,'Custo-benefício'!M278,'Custo-benefício'!M280,'Custo-benefício'!M282,'Custo-benefício'!M284,'Custo-benefício'!M286))</f>
        <v/>
      </c>
      <c r="L14" s="159" t="str">
        <f>IF($B$14="","",SUM('Custo-benefício'!N260,'Custo-benefício'!N262,'Custo-benefício'!N264,'Custo-benefício'!N266,'Custo-benefício'!N268,'Custo-benefício'!N270,'Custo-benefício'!N272,'Custo-benefício'!N274,'Custo-benefício'!N276,'Custo-benefício'!N278,'Custo-benefício'!N280,'Custo-benefício'!N282,'Custo-benefício'!N284,'Custo-benefício'!N286))</f>
        <v/>
      </c>
      <c r="M14" s="159" t="str">
        <f>IF($B$14="","",SUM('Custo-benefício'!O260,'Custo-benefício'!O262,'Custo-benefício'!O264,'Custo-benefício'!O266,'Custo-benefício'!O268,'Custo-benefício'!O270,'Custo-benefício'!O272,'Custo-benefício'!O274,'Custo-benefício'!O276,'Custo-benefício'!O278,'Custo-benefício'!O280,'Custo-benefício'!O282,'Custo-benefício'!O284,'Custo-benefício'!O286))</f>
        <v/>
      </c>
      <c r="N14" s="159" t="str">
        <f>IF($B$14="","",SUM('Custo-benefício'!P260,'Custo-benefício'!P262,'Custo-benefício'!P264,'Custo-benefício'!P266,'Custo-benefício'!P268,'Custo-benefício'!P270,'Custo-benefício'!P272,'Custo-benefício'!P274,'Custo-benefício'!P276,'Custo-benefício'!P278,'Custo-benefício'!P280,'Custo-benefício'!P282,'Custo-benefício'!P284,'Custo-benefício'!P286))</f>
        <v/>
      </c>
      <c r="O14" s="159" t="str">
        <f>IF($B$14="","",SUM('Custo-benefício'!Q260,'Custo-benefício'!Q262,'Custo-benefício'!Q264,'Custo-benefício'!Q266,'Custo-benefício'!Q268,'Custo-benefício'!Q270,'Custo-benefício'!Q272,'Custo-benefício'!Q274,'Custo-benefício'!Q276,'Custo-benefício'!Q278,'Custo-benefício'!Q280,'Custo-benefício'!Q282,'Custo-benefício'!Q284,'Custo-benefício'!Q286))</f>
        <v/>
      </c>
      <c r="P14" s="159" t="str">
        <f>IF($B$14="","",SUM('Custo-benefício'!R260,'Custo-benefício'!R262,'Custo-benefício'!R264,'Custo-benefício'!R266,'Custo-benefício'!R268,'Custo-benefício'!R270,'Custo-benefício'!R272,'Custo-benefício'!R274,'Custo-benefício'!R276,'Custo-benefício'!R278,'Custo-benefício'!R280,'Custo-benefício'!R282,'Custo-benefício'!R284,'Custo-benefício'!R286))</f>
        <v/>
      </c>
      <c r="Q14" s="159" t="str">
        <f>IF($B$14="","",SUM('Custo-benefício'!S260,'Custo-benefício'!S262,'Custo-benefício'!S264,'Custo-benefício'!S266,'Custo-benefício'!S268,'Custo-benefício'!S270,'Custo-benefício'!S272,'Custo-benefício'!S274,'Custo-benefício'!S276,'Custo-benefício'!S278,'Custo-benefício'!S280,'Custo-benefício'!S282,'Custo-benefício'!S284,'Custo-benefício'!S286))</f>
        <v/>
      </c>
      <c r="R14" s="159" t="str">
        <f>IF($B$14="","",SUM('Custo-benefício'!T260,'Custo-benefício'!T262,'Custo-benefício'!T264,'Custo-benefício'!T266,'Custo-benefício'!T268,'Custo-benefício'!T270,'Custo-benefício'!T272,'Custo-benefício'!T274,'Custo-benefício'!T276,'Custo-benefício'!T278,'Custo-benefício'!T280,'Custo-benefício'!T282,'Custo-benefício'!T284,'Custo-benefício'!T286))</f>
        <v/>
      </c>
      <c r="S14" s="159" t="str">
        <f>IF($B$14="","",SUM('Custo-benefício'!U260,'Custo-benefício'!U262,'Custo-benefício'!U264,'Custo-benefício'!U266,'Custo-benefício'!U268,'Custo-benefício'!U270,'Custo-benefício'!U272,'Custo-benefício'!U274,'Custo-benefício'!U276,'Custo-benefício'!U278,'Custo-benefício'!U280,'Custo-benefício'!U282,'Custo-benefício'!U284,'Custo-benefício'!U286))</f>
        <v/>
      </c>
      <c r="T14" s="159" t="str">
        <f>IF($B$14="","",SUM('Custo-benefício'!V260,'Custo-benefício'!V262,'Custo-benefício'!V264,'Custo-benefício'!V266,'Custo-benefício'!V268,'Custo-benefício'!V270,'Custo-benefício'!V272,'Custo-benefício'!V274,'Custo-benefício'!V276,'Custo-benefício'!V278,'Custo-benefício'!V280,'Custo-benefício'!V282,'Custo-benefício'!V284,'Custo-benefício'!V286))</f>
        <v/>
      </c>
      <c r="U14" s="159" t="str">
        <f>IF($B$14="","",SUM('Custo-benefício'!W260,'Custo-benefício'!W262,'Custo-benefício'!W264,'Custo-benefício'!W266,'Custo-benefício'!W268,'Custo-benefício'!W270,'Custo-benefício'!W272,'Custo-benefício'!W274,'Custo-benefício'!W276,'Custo-benefício'!W278,'Custo-benefício'!W280,'Custo-benefício'!W282,'Custo-benefício'!W284,'Custo-benefício'!W286))</f>
        <v/>
      </c>
      <c r="V14" s="159" t="str">
        <f>IF($B$14="","",SUM('Custo-benefício'!X260,'Custo-benefício'!X262,'Custo-benefício'!X264,'Custo-benefício'!X266,'Custo-benefício'!X268,'Custo-benefício'!X270,'Custo-benefício'!X272,'Custo-benefício'!X274,'Custo-benefício'!X276,'Custo-benefício'!X278,'Custo-benefício'!X280,'Custo-benefício'!X282,'Custo-benefício'!X284,'Custo-benefício'!X286))</f>
        <v/>
      </c>
      <c r="W14" s="159" t="str">
        <f>IF($B$14="","",SUM('Custo-benefício'!Y260,'Custo-benefício'!Y262,'Custo-benefício'!Y264,'Custo-benefício'!Y266,'Custo-benefício'!Y268,'Custo-benefício'!Y270,'Custo-benefício'!Y272,'Custo-benefício'!Y274,'Custo-benefício'!Y276,'Custo-benefício'!Y278,'Custo-benefício'!Y280,'Custo-benefício'!Y282,'Custo-benefício'!Y284,'Custo-benefício'!Y286))</f>
        <v/>
      </c>
      <c r="X14" s="159" t="str">
        <f>IF($B$14="","",SUM('Custo-benefício'!Z260,'Custo-benefício'!Z262,'Custo-benefício'!Z264,'Custo-benefício'!Z266,'Custo-benefício'!Z268,'Custo-benefício'!Z270,'Custo-benefício'!Z272,'Custo-benefício'!Z274,'Custo-benefício'!Z276,'Custo-benefício'!Z278,'Custo-benefício'!Z280,'Custo-benefício'!Z282,'Custo-benefício'!Z284,'Custo-benefício'!Z286))</f>
        <v/>
      </c>
      <c r="Y14" s="159" t="str">
        <f>IF($B$14="","",SUM('Custo-benefício'!AA260,'Custo-benefício'!AA262,'Custo-benefício'!AA264,'Custo-benefício'!AA266,'Custo-benefício'!AA268,'Custo-benefício'!AA270,'Custo-benefício'!AA272,'Custo-benefício'!AA274,'Custo-benefício'!AA276,'Custo-benefício'!AA278,'Custo-benefício'!AA280,'Custo-benefício'!AA282,'Custo-benefício'!AA284,'Custo-benefício'!AA286))</f>
        <v/>
      </c>
      <c r="Z14" s="159" t="str">
        <f>IF($B$14="","",SUM('Custo-benefício'!AB260,'Custo-benefício'!AB262,'Custo-benefício'!AB264,'Custo-benefício'!AB266,'Custo-benefício'!AB268,'Custo-benefício'!AB270,'Custo-benefício'!AB272,'Custo-benefício'!AB274,'Custo-benefício'!AB276,'Custo-benefício'!AB278,'Custo-benefício'!AB280,'Custo-benefício'!AB282,'Custo-benefício'!AB284,'Custo-benefício'!AB286))</f>
        <v/>
      </c>
      <c r="AA14" s="159" t="str">
        <f>IF($B$14="","",SUM('Custo-benefício'!AC260,'Custo-benefício'!AC262,'Custo-benefício'!AC264,'Custo-benefício'!AC266,'Custo-benefício'!AC268,'Custo-benefício'!AC270,'Custo-benefício'!AC272,'Custo-benefício'!AC274,'Custo-benefício'!AC276,'Custo-benefício'!AC278,'Custo-benefício'!AC280,'Custo-benefício'!AC282,'Custo-benefício'!AC284,'Custo-benefício'!AC286))</f>
        <v/>
      </c>
      <c r="AB14" s="159" t="str">
        <f>IF($B$14="","",SUM('Custo-benefício'!AD260,'Custo-benefício'!AD262,'Custo-benefício'!AD264,'Custo-benefício'!AD266,'Custo-benefício'!AD268,'Custo-benefício'!AD270,'Custo-benefício'!AD272,'Custo-benefício'!AD274,'Custo-benefício'!AD276,'Custo-benefício'!AD278,'Custo-benefício'!AD280,'Custo-benefício'!AD282,'Custo-benefício'!AD284,'Custo-benefício'!AD286))</f>
        <v/>
      </c>
      <c r="AC14" s="159" t="str">
        <f>IF($B$14="","",SUM('Custo-benefício'!AE260,'Custo-benefício'!AE262,'Custo-benefício'!AE264,'Custo-benefício'!AE266,'Custo-benefício'!AE268,'Custo-benefício'!AE270,'Custo-benefício'!AE272,'Custo-benefício'!AE274,'Custo-benefício'!AE276,'Custo-benefício'!AE278,'Custo-benefício'!AE280,'Custo-benefício'!AE282,'Custo-benefício'!AE284,'Custo-benefício'!AE286))</f>
        <v/>
      </c>
      <c r="AD14" s="159" t="str">
        <f>IF($B$14="","",SUM('Custo-benefício'!AF260,'Custo-benefício'!AF262,'Custo-benefício'!AF264,'Custo-benefício'!AF266,'Custo-benefício'!AF268,'Custo-benefício'!AF270,'Custo-benefício'!AF272,'Custo-benefício'!AF274,'Custo-benefício'!AF276,'Custo-benefício'!AF278,'Custo-benefício'!AF280,'Custo-benefício'!AF282,'Custo-benefício'!AF284,'Custo-benefício'!AF286))</f>
        <v/>
      </c>
      <c r="AE14" s="159" t="str">
        <f>IF($B$14="","",SUM('Custo-benefício'!AG260,'Custo-benefício'!AG262,'Custo-benefício'!AG264,'Custo-benefício'!AG266,'Custo-benefício'!AG268,'Custo-benefício'!AG270,'Custo-benefício'!AG272,'Custo-benefício'!AG274,'Custo-benefício'!AG276,'Custo-benefício'!AG278,'Custo-benefício'!AG280,'Custo-benefício'!AG282,'Custo-benefício'!AG284,'Custo-benefício'!AG286))</f>
        <v/>
      </c>
      <c r="AF14" s="159" t="str">
        <f>IF($B$14="","",SUM('Custo-benefício'!AH260,'Custo-benefício'!AH262,'Custo-benefício'!AH264,'Custo-benefício'!AH266,'Custo-benefício'!AH268,'Custo-benefício'!AH270,'Custo-benefício'!AH272,'Custo-benefício'!AH274,'Custo-benefício'!AH276,'Custo-benefício'!AH278,'Custo-benefício'!AH280,'Custo-benefício'!AH282,'Custo-benefício'!AH284,'Custo-benefício'!AH286))</f>
        <v/>
      </c>
      <c r="AG14" s="159" t="str">
        <f>IF($B$14="","",SUM('Custo-benefício'!AI260,'Custo-benefício'!AI262,'Custo-benefício'!AI264,'Custo-benefício'!AI266,'Custo-benefício'!AI268,'Custo-benefício'!AI270,'Custo-benefício'!AI272,'Custo-benefício'!AI274,'Custo-benefício'!AI276,'Custo-benefício'!AI278,'Custo-benefício'!AI280,'Custo-benefício'!AI282,'Custo-benefício'!AI284,'Custo-benefício'!AI286))</f>
        <v/>
      </c>
      <c r="AH14" s="159" t="str">
        <f>IF($B$14="","",SUM('Custo-benefício'!AJ260,'Custo-benefício'!AJ262,'Custo-benefício'!AJ264,'Custo-benefício'!AJ266,'Custo-benefício'!AJ268,'Custo-benefício'!AJ270,'Custo-benefício'!AJ272,'Custo-benefício'!AJ274,'Custo-benefício'!AJ276,'Custo-benefício'!AJ278,'Custo-benefício'!AJ280,'Custo-benefício'!AJ282,'Custo-benefício'!AJ284,'Custo-benefício'!AJ286))</f>
        <v/>
      </c>
      <c r="AI14" s="159" t="str">
        <f>IF($B$14="","",SUM('Custo-benefício'!AK260,'Custo-benefício'!AK262,'Custo-benefício'!AK264,'Custo-benefício'!AK266,'Custo-benefício'!AK268,'Custo-benefício'!AK270,'Custo-benefício'!AK272,'Custo-benefício'!AK274,'Custo-benefício'!AK276,'Custo-benefício'!AK278,'Custo-benefício'!AK280,'Custo-benefício'!AK282,'Custo-benefício'!AK284,'Custo-benefício'!AK286))</f>
        <v/>
      </c>
      <c r="AJ14" s="159" t="str">
        <f>IF($B$14="","",SUM('Custo-benefício'!AL260,'Custo-benefício'!AL262,'Custo-benefício'!AL264,'Custo-benefício'!AL266,'Custo-benefício'!AL268,'Custo-benefício'!AL270,'Custo-benefício'!AL272,'Custo-benefício'!AL274,'Custo-benefício'!AL276,'Custo-benefício'!AL278,'Custo-benefício'!AL280,'Custo-benefício'!AL282,'Custo-benefício'!AL284,'Custo-benefício'!AL286))</f>
        <v/>
      </c>
      <c r="AK14" s="159" t="str">
        <f>IF($B$14="","",SUM('Custo-benefício'!AM260,'Custo-benefício'!AM262,'Custo-benefício'!AM264,'Custo-benefício'!AM266,'Custo-benefício'!AM268,'Custo-benefício'!AM270,'Custo-benefício'!AM272,'Custo-benefício'!AM274,'Custo-benefício'!AM276,'Custo-benefício'!AM278,'Custo-benefício'!AM280,'Custo-benefício'!AM282,'Custo-benefício'!AM284,'Custo-benefício'!AM286))</f>
        <v/>
      </c>
      <c r="AL14" s="159" t="str">
        <f>IF($B$14="","",SUM('Custo-benefício'!AN260,'Custo-benefício'!AN262,'Custo-benefício'!AN264,'Custo-benefício'!AN266,'Custo-benefício'!AN268,'Custo-benefício'!AN270,'Custo-benefício'!AN272,'Custo-benefício'!AN274,'Custo-benefício'!AN276,'Custo-benefício'!AN278,'Custo-benefício'!AN280,'Custo-benefício'!AN282,'Custo-benefício'!AN284,'Custo-benefício'!AN286))</f>
        <v/>
      </c>
      <c r="AM14" s="159" t="str">
        <f>IF($B$14="","",SUM('Custo-benefício'!AO260,'Custo-benefício'!AO262,'Custo-benefício'!AO264,'Custo-benefício'!AO266,'Custo-benefício'!AO268,'Custo-benefício'!AO270,'Custo-benefício'!AO272,'Custo-benefício'!AO274,'Custo-benefício'!AO276,'Custo-benefício'!AO278,'Custo-benefício'!AO280,'Custo-benefício'!AO282,'Custo-benefício'!AO284,'Custo-benefício'!AO286))</f>
        <v/>
      </c>
      <c r="AN14" s="313" t="str">
        <f>IF(B14&lt;&gt;"",SUM(D14:AM14),"")</f>
        <v/>
      </c>
      <c r="BD14" s="489" t="str">
        <f>B14</f>
        <v/>
      </c>
    </row>
    <row r="15" spans="1:56" x14ac:dyDescent="0.3">
      <c r="B15" s="491"/>
      <c r="C15" s="192" t="s">
        <v>143</v>
      </c>
      <c r="D15" s="159" t="s">
        <v>38</v>
      </c>
      <c r="E15" s="159" t="str">
        <f>IF($B$14="","",SUM('Custo-benefício'!G287,'Custo-benefício'!G291,'Custo-benefício'!G295,'Custo-benefício'!G299,'Custo-benefício'!G303,'Custo-benefício'!G307,'Custo-benefício'!G311,'Custo-benefício'!G315,'Custo-benefício'!G319,'Custo-benefício'!G323,'Custo-benefício'!G327,'Custo-benefício'!G331,'Custo-benefício'!G335,'Custo-benefício'!G339,'Custo-benefício'!G343,'Custo-benefício'!G347,'Custo-benefício'!G351,'Custo-benefício'!G355,'Custo-benefício'!G359,'Custo-benefício'!G363,'Custo-benefício'!G367,'Custo-benefício'!G369,'Custo-benefício'!G371,'Custo-benefício'!G373,'Custo-benefício'!G375,'Custo-benefício'!G377))</f>
        <v/>
      </c>
      <c r="F15" s="159" t="str">
        <f>IF($B$14="","",SUM('Custo-benefício'!H287,'Custo-benefício'!H291,'Custo-benefício'!H295,'Custo-benefício'!H299,'Custo-benefício'!H303,'Custo-benefício'!H307,'Custo-benefício'!H311,'Custo-benefício'!H315,'Custo-benefício'!H319,'Custo-benefício'!H323,'Custo-benefício'!H327,'Custo-benefício'!H331,'Custo-benefício'!H335,'Custo-benefício'!H339,'Custo-benefício'!H343,'Custo-benefício'!H347,'Custo-benefício'!H351,'Custo-benefício'!H355,'Custo-benefício'!H359,'Custo-benefício'!H363,'Custo-benefício'!H367,'Custo-benefício'!H369,'Custo-benefício'!H371,'Custo-benefício'!H373,'Custo-benefício'!H375,'Custo-benefício'!H377))</f>
        <v/>
      </c>
      <c r="G15" s="159" t="str">
        <f>IF($B$14="","",SUM('Custo-benefício'!I287,'Custo-benefício'!I291,'Custo-benefício'!I295,'Custo-benefício'!I299,'Custo-benefício'!I303,'Custo-benefício'!I307,'Custo-benefício'!I311,'Custo-benefício'!I315,'Custo-benefício'!I319,'Custo-benefício'!I323,'Custo-benefício'!I327,'Custo-benefício'!I331,'Custo-benefício'!I335,'Custo-benefício'!I339,'Custo-benefício'!I343,'Custo-benefício'!I347,'Custo-benefício'!I351,'Custo-benefício'!I355,'Custo-benefício'!I359,'Custo-benefício'!I363,'Custo-benefício'!I367,'Custo-benefício'!I369,'Custo-benefício'!I371,'Custo-benefício'!I373,'Custo-benefício'!I375,'Custo-benefício'!I377))</f>
        <v/>
      </c>
      <c r="H15" s="159" t="str">
        <f>IF($B$14="","",SUM('Custo-benefício'!J287,'Custo-benefício'!J291,'Custo-benefício'!J295,'Custo-benefício'!J299,'Custo-benefício'!J303,'Custo-benefício'!J307,'Custo-benefício'!J311,'Custo-benefício'!J315,'Custo-benefício'!J319,'Custo-benefício'!J323,'Custo-benefício'!J327,'Custo-benefício'!J331,'Custo-benefício'!J335,'Custo-benefício'!J339,'Custo-benefício'!J343,'Custo-benefício'!J347,'Custo-benefício'!J351,'Custo-benefício'!J355,'Custo-benefício'!J359,'Custo-benefício'!J363,'Custo-benefício'!J367,'Custo-benefício'!J369,'Custo-benefício'!J371,'Custo-benefício'!J373,'Custo-benefício'!J375,'Custo-benefício'!J377))</f>
        <v/>
      </c>
      <c r="I15" s="159" t="str">
        <f>IF($B$14="","",SUM('Custo-benefício'!K287,'Custo-benefício'!K291,'Custo-benefício'!K295,'Custo-benefício'!K299,'Custo-benefício'!K303,'Custo-benefício'!K307,'Custo-benefício'!K311,'Custo-benefício'!K315,'Custo-benefício'!K319,'Custo-benefício'!K323,'Custo-benefício'!K327,'Custo-benefício'!K331,'Custo-benefício'!K335,'Custo-benefício'!K339,'Custo-benefício'!K343,'Custo-benefício'!K347,'Custo-benefício'!K351,'Custo-benefício'!K355,'Custo-benefício'!K359,'Custo-benefício'!K363,'Custo-benefício'!K367,'Custo-benefício'!K369,'Custo-benefício'!K371,'Custo-benefício'!K373,'Custo-benefício'!K375,'Custo-benefício'!K377))</f>
        <v/>
      </c>
      <c r="J15" s="159" t="str">
        <f>IF($B$14="","",SUM('Custo-benefício'!L287,'Custo-benefício'!L291,'Custo-benefício'!L295,'Custo-benefício'!L299,'Custo-benefício'!L303,'Custo-benefício'!L307,'Custo-benefício'!L311,'Custo-benefício'!L315,'Custo-benefício'!L319,'Custo-benefício'!L323,'Custo-benefício'!L327,'Custo-benefício'!L331,'Custo-benefício'!L335,'Custo-benefício'!L339,'Custo-benefício'!L343,'Custo-benefício'!L347,'Custo-benefício'!L351,'Custo-benefício'!L355,'Custo-benefício'!L359,'Custo-benefício'!L363,'Custo-benefício'!L367,'Custo-benefício'!L369,'Custo-benefício'!L371,'Custo-benefício'!L373,'Custo-benefício'!L375,'Custo-benefício'!L377))</f>
        <v/>
      </c>
      <c r="K15" s="159" t="str">
        <f>IF($B$14="","",SUM('Custo-benefício'!M287,'Custo-benefício'!M291,'Custo-benefício'!M295,'Custo-benefício'!M299,'Custo-benefício'!M303,'Custo-benefício'!M307,'Custo-benefício'!M311,'Custo-benefício'!M315,'Custo-benefício'!M319,'Custo-benefício'!M323,'Custo-benefício'!M327,'Custo-benefício'!M331,'Custo-benefício'!M335,'Custo-benefício'!M339,'Custo-benefício'!M343,'Custo-benefício'!M347,'Custo-benefício'!M351,'Custo-benefício'!M355,'Custo-benefício'!M359,'Custo-benefício'!M363,'Custo-benefício'!M367,'Custo-benefício'!M369,'Custo-benefício'!M371,'Custo-benefício'!M373,'Custo-benefício'!M375,'Custo-benefício'!M377))</f>
        <v/>
      </c>
      <c r="L15" s="159" t="str">
        <f>IF($B$14="","",SUM('Custo-benefício'!N287,'Custo-benefício'!N291,'Custo-benefício'!N295,'Custo-benefício'!N299,'Custo-benefício'!N303,'Custo-benefício'!N307,'Custo-benefício'!N311,'Custo-benefício'!N315,'Custo-benefício'!N319,'Custo-benefício'!N323,'Custo-benefício'!N327,'Custo-benefício'!N331,'Custo-benefício'!N335,'Custo-benefício'!N339,'Custo-benefício'!N343,'Custo-benefício'!N347,'Custo-benefício'!N351,'Custo-benefício'!N355,'Custo-benefício'!N359,'Custo-benefício'!N363,'Custo-benefício'!N367,'Custo-benefício'!N369,'Custo-benefício'!N371,'Custo-benefício'!N373,'Custo-benefício'!N375,'Custo-benefício'!N377))</f>
        <v/>
      </c>
      <c r="M15" s="159" t="str">
        <f>IF($B$14="","",SUM('Custo-benefício'!O287,'Custo-benefício'!O291,'Custo-benefício'!O295,'Custo-benefício'!O299,'Custo-benefício'!O303,'Custo-benefício'!O307,'Custo-benefício'!O311,'Custo-benefício'!O315,'Custo-benefício'!O319,'Custo-benefício'!O323,'Custo-benefício'!O327,'Custo-benefício'!O331,'Custo-benefício'!O335,'Custo-benefício'!O339,'Custo-benefício'!O343,'Custo-benefício'!O347,'Custo-benefício'!O351,'Custo-benefício'!O355,'Custo-benefício'!O359,'Custo-benefício'!O363,'Custo-benefício'!O367,'Custo-benefício'!O369,'Custo-benefício'!O371,'Custo-benefício'!O373,'Custo-benefício'!O375,'Custo-benefício'!O377))</f>
        <v/>
      </c>
      <c r="N15" s="159" t="str">
        <f>IF($B$14="","",SUM('Custo-benefício'!P287,'Custo-benefício'!P291,'Custo-benefício'!P295,'Custo-benefício'!P299,'Custo-benefício'!P303,'Custo-benefício'!P307,'Custo-benefício'!P311,'Custo-benefício'!P315,'Custo-benefício'!P319,'Custo-benefício'!P323,'Custo-benefício'!P327,'Custo-benefício'!P331,'Custo-benefício'!P335,'Custo-benefício'!P339,'Custo-benefício'!P343,'Custo-benefício'!P347,'Custo-benefício'!P351,'Custo-benefício'!P355,'Custo-benefício'!P359,'Custo-benefício'!P363,'Custo-benefício'!P367,'Custo-benefício'!P369,'Custo-benefício'!P371,'Custo-benefício'!P373,'Custo-benefício'!P375,'Custo-benefício'!P377))</f>
        <v/>
      </c>
      <c r="O15" s="159" t="str">
        <f>IF($B$14="","",SUM('Custo-benefício'!Q287,'Custo-benefício'!Q291,'Custo-benefício'!Q295,'Custo-benefício'!Q299,'Custo-benefício'!Q303,'Custo-benefício'!Q307,'Custo-benefício'!Q311,'Custo-benefício'!Q315,'Custo-benefício'!Q319,'Custo-benefício'!Q323,'Custo-benefício'!Q327,'Custo-benefício'!Q331,'Custo-benefício'!Q335,'Custo-benefício'!Q339,'Custo-benefício'!Q343,'Custo-benefício'!Q347,'Custo-benefício'!Q351,'Custo-benefício'!Q355,'Custo-benefício'!Q359,'Custo-benefício'!Q363,'Custo-benefício'!Q367,'Custo-benefício'!Q369,'Custo-benefício'!Q371,'Custo-benefício'!Q373,'Custo-benefício'!Q375,'Custo-benefício'!Q377))</f>
        <v/>
      </c>
      <c r="P15" s="159" t="str">
        <f>IF($B$14="","",SUM('Custo-benefício'!R287,'Custo-benefício'!R291,'Custo-benefício'!R295,'Custo-benefício'!R299,'Custo-benefício'!R303,'Custo-benefício'!R307,'Custo-benefício'!R311,'Custo-benefício'!R315,'Custo-benefício'!R319,'Custo-benefício'!R323,'Custo-benefício'!R327,'Custo-benefício'!R331,'Custo-benefício'!R335,'Custo-benefício'!R339,'Custo-benefício'!R343,'Custo-benefício'!R347,'Custo-benefício'!R351,'Custo-benefício'!R355,'Custo-benefício'!R359,'Custo-benefício'!R363,'Custo-benefício'!R367,'Custo-benefício'!R369,'Custo-benefício'!R371,'Custo-benefício'!R373,'Custo-benefício'!R375,'Custo-benefício'!R377))</f>
        <v/>
      </c>
      <c r="Q15" s="159" t="str">
        <f>IF($B$14="","",SUM('Custo-benefício'!S287,'Custo-benefício'!S291,'Custo-benefício'!S295,'Custo-benefício'!S299,'Custo-benefício'!S303,'Custo-benefício'!S307,'Custo-benefício'!S311,'Custo-benefício'!S315,'Custo-benefício'!S319,'Custo-benefício'!S323,'Custo-benefício'!S327,'Custo-benefício'!S331,'Custo-benefício'!S335,'Custo-benefício'!S339,'Custo-benefício'!S343,'Custo-benefício'!S347,'Custo-benefício'!S351,'Custo-benefício'!S355,'Custo-benefício'!S359,'Custo-benefício'!S363,'Custo-benefício'!S367,'Custo-benefício'!S369,'Custo-benefício'!S371,'Custo-benefício'!S373,'Custo-benefício'!S375,'Custo-benefício'!S377))</f>
        <v/>
      </c>
      <c r="R15" s="159" t="str">
        <f>IF($B$14="","",SUM('Custo-benefício'!T287,'Custo-benefício'!T291,'Custo-benefício'!T295,'Custo-benefício'!T299,'Custo-benefício'!T303,'Custo-benefício'!T307,'Custo-benefício'!T311,'Custo-benefício'!T315,'Custo-benefício'!T319,'Custo-benefício'!T323,'Custo-benefício'!T327,'Custo-benefício'!T331,'Custo-benefício'!T335,'Custo-benefício'!T339,'Custo-benefício'!T343,'Custo-benefício'!T347,'Custo-benefício'!T351,'Custo-benefício'!T355,'Custo-benefício'!T359,'Custo-benefício'!T363,'Custo-benefício'!T367,'Custo-benefício'!T369,'Custo-benefício'!T371,'Custo-benefício'!T373,'Custo-benefício'!T375,'Custo-benefício'!T377))</f>
        <v/>
      </c>
      <c r="S15" s="159" t="str">
        <f>IF($B$14="","",SUM('Custo-benefício'!U287,'Custo-benefício'!U291,'Custo-benefício'!U295,'Custo-benefício'!U299,'Custo-benefício'!U303,'Custo-benefício'!U307,'Custo-benefício'!U311,'Custo-benefício'!U315,'Custo-benefício'!U319,'Custo-benefício'!U323,'Custo-benefício'!U327,'Custo-benefício'!U331,'Custo-benefício'!U335,'Custo-benefício'!U339,'Custo-benefício'!U343,'Custo-benefício'!U347,'Custo-benefício'!U351,'Custo-benefício'!U355,'Custo-benefício'!U359,'Custo-benefício'!U363,'Custo-benefício'!U367,'Custo-benefício'!U369,'Custo-benefício'!U371,'Custo-benefício'!U373,'Custo-benefício'!U375,'Custo-benefício'!U377))</f>
        <v/>
      </c>
      <c r="T15" s="159" t="str">
        <f>IF($B$14="","",SUM('Custo-benefício'!V287,'Custo-benefício'!V291,'Custo-benefício'!V295,'Custo-benefício'!V299,'Custo-benefício'!V303,'Custo-benefício'!V307,'Custo-benefício'!V311,'Custo-benefício'!V315,'Custo-benefício'!V319,'Custo-benefício'!V323,'Custo-benefício'!V327,'Custo-benefício'!V331,'Custo-benefício'!V335,'Custo-benefício'!V339,'Custo-benefício'!V343,'Custo-benefício'!V347,'Custo-benefício'!V351,'Custo-benefício'!V355,'Custo-benefício'!V359,'Custo-benefício'!V363,'Custo-benefício'!V367,'Custo-benefício'!V369,'Custo-benefício'!V371,'Custo-benefício'!V373,'Custo-benefício'!V375,'Custo-benefício'!V377))</f>
        <v/>
      </c>
      <c r="U15" s="159" t="str">
        <f>IF($B$14="","",SUM('Custo-benefício'!W287,'Custo-benefício'!W291,'Custo-benefício'!W295,'Custo-benefício'!W299,'Custo-benefício'!W303,'Custo-benefício'!W307,'Custo-benefício'!W311,'Custo-benefício'!W315,'Custo-benefício'!W319,'Custo-benefício'!W323,'Custo-benefício'!W327,'Custo-benefício'!W331,'Custo-benefício'!W335,'Custo-benefício'!W339,'Custo-benefício'!W343,'Custo-benefício'!W347,'Custo-benefício'!W351,'Custo-benefício'!W355,'Custo-benefício'!W359,'Custo-benefício'!W363,'Custo-benefício'!W367,'Custo-benefício'!W369,'Custo-benefício'!W371,'Custo-benefício'!W373,'Custo-benefício'!W375,'Custo-benefício'!W377))</f>
        <v/>
      </c>
      <c r="V15" s="159" t="str">
        <f>IF($B$14="","",SUM('Custo-benefício'!X287,'Custo-benefício'!X291,'Custo-benefício'!X295,'Custo-benefício'!X299,'Custo-benefício'!X303,'Custo-benefício'!X307,'Custo-benefício'!X311,'Custo-benefício'!X315,'Custo-benefício'!X319,'Custo-benefício'!X323,'Custo-benefício'!X327,'Custo-benefício'!X331,'Custo-benefício'!X335,'Custo-benefício'!X339,'Custo-benefício'!X343,'Custo-benefício'!X347,'Custo-benefício'!X351,'Custo-benefício'!X355,'Custo-benefício'!X359,'Custo-benefício'!X363,'Custo-benefício'!X367,'Custo-benefício'!X369,'Custo-benefício'!X371,'Custo-benefício'!X373,'Custo-benefício'!X375,'Custo-benefício'!X377))</f>
        <v/>
      </c>
      <c r="W15" s="159" t="str">
        <f>IF($B$14="","",SUM('Custo-benefício'!Y287,'Custo-benefício'!Y291,'Custo-benefício'!Y295,'Custo-benefício'!Y299,'Custo-benefício'!Y303,'Custo-benefício'!Y307,'Custo-benefício'!Y311,'Custo-benefício'!Y315,'Custo-benefício'!Y319,'Custo-benefício'!Y323,'Custo-benefício'!Y327,'Custo-benefício'!Y331,'Custo-benefício'!Y335,'Custo-benefício'!Y339,'Custo-benefício'!Y343,'Custo-benefício'!Y347,'Custo-benefício'!Y351,'Custo-benefício'!Y355,'Custo-benefício'!Y359,'Custo-benefício'!Y363,'Custo-benefício'!Y367,'Custo-benefício'!Y369,'Custo-benefício'!Y371,'Custo-benefício'!Y373,'Custo-benefício'!Y375,'Custo-benefício'!Y377))</f>
        <v/>
      </c>
      <c r="X15" s="159" t="str">
        <f>IF($B$14="","",SUM('Custo-benefício'!Z287,'Custo-benefício'!Z291,'Custo-benefício'!Z295,'Custo-benefício'!Z299,'Custo-benefício'!Z303,'Custo-benefício'!Z307,'Custo-benefício'!Z311,'Custo-benefício'!Z315,'Custo-benefício'!Z319,'Custo-benefício'!Z323,'Custo-benefício'!Z327,'Custo-benefício'!Z331,'Custo-benefício'!Z335,'Custo-benefício'!Z339,'Custo-benefício'!Z343,'Custo-benefício'!Z347,'Custo-benefício'!Z351,'Custo-benefício'!Z355,'Custo-benefício'!Z359,'Custo-benefício'!Z363,'Custo-benefício'!Z367,'Custo-benefício'!Z369,'Custo-benefício'!Z371,'Custo-benefício'!Z373,'Custo-benefício'!Z375,'Custo-benefício'!Z377))</f>
        <v/>
      </c>
      <c r="Y15" s="159" t="str">
        <f>IF($B$14="","",SUM('Custo-benefício'!AA287,'Custo-benefício'!AA291,'Custo-benefício'!AA295,'Custo-benefício'!AA299,'Custo-benefício'!AA303,'Custo-benefício'!AA307,'Custo-benefício'!AA311,'Custo-benefício'!AA315,'Custo-benefício'!AA319,'Custo-benefício'!AA323,'Custo-benefício'!AA327,'Custo-benefício'!AA331,'Custo-benefício'!AA335,'Custo-benefício'!AA339,'Custo-benefício'!AA343,'Custo-benefício'!AA347,'Custo-benefício'!AA351,'Custo-benefício'!AA355,'Custo-benefício'!AA359,'Custo-benefício'!AA363,'Custo-benefício'!AA367,'Custo-benefício'!AA369,'Custo-benefício'!AA371,'Custo-benefício'!AA373,'Custo-benefício'!AA375,'Custo-benefício'!AA377))</f>
        <v/>
      </c>
      <c r="Z15" s="159" t="str">
        <f>IF($B$14="","",SUM('Custo-benefício'!AB287,'Custo-benefício'!AB291,'Custo-benefício'!AB295,'Custo-benefício'!AB299,'Custo-benefício'!AB303,'Custo-benefício'!AB307,'Custo-benefício'!AB311,'Custo-benefício'!AB315,'Custo-benefício'!AB319,'Custo-benefício'!AB323,'Custo-benefício'!AB327,'Custo-benefício'!AB331,'Custo-benefício'!AB335,'Custo-benefício'!AB339,'Custo-benefício'!AB343,'Custo-benefício'!AB347,'Custo-benefício'!AB351,'Custo-benefício'!AB355,'Custo-benefício'!AB359,'Custo-benefício'!AB363,'Custo-benefício'!AB367,'Custo-benefício'!AB369,'Custo-benefício'!AB371,'Custo-benefício'!AB373,'Custo-benefício'!AB375,'Custo-benefício'!AB377))</f>
        <v/>
      </c>
      <c r="AA15" s="159" t="str">
        <f>IF($B$14="","",SUM('Custo-benefício'!AC287,'Custo-benefício'!AC291,'Custo-benefício'!AC295,'Custo-benefício'!AC299,'Custo-benefício'!AC303,'Custo-benefício'!AC307,'Custo-benefício'!AC311,'Custo-benefício'!AC315,'Custo-benefício'!AC319,'Custo-benefício'!AC323,'Custo-benefício'!AC327,'Custo-benefício'!AC331,'Custo-benefício'!AC335,'Custo-benefício'!AC339,'Custo-benefício'!AC343,'Custo-benefício'!AC347,'Custo-benefício'!AC351,'Custo-benefício'!AC355,'Custo-benefício'!AC359,'Custo-benefício'!AC363,'Custo-benefício'!AC367,'Custo-benefício'!AC369,'Custo-benefício'!AC371,'Custo-benefício'!AC373,'Custo-benefício'!AC375,'Custo-benefício'!AC377))</f>
        <v/>
      </c>
      <c r="AB15" s="159" t="str">
        <f>IF($B$14="","",SUM('Custo-benefício'!AD287,'Custo-benefício'!AD291,'Custo-benefício'!AD295,'Custo-benefício'!AD299,'Custo-benefício'!AD303,'Custo-benefício'!AD307,'Custo-benefício'!AD311,'Custo-benefício'!AD315,'Custo-benefício'!AD319,'Custo-benefício'!AD323,'Custo-benefício'!AD327,'Custo-benefício'!AD331,'Custo-benefício'!AD335,'Custo-benefício'!AD339,'Custo-benefício'!AD343,'Custo-benefício'!AD347,'Custo-benefício'!AD351,'Custo-benefício'!AD355,'Custo-benefício'!AD359,'Custo-benefício'!AD363,'Custo-benefício'!AD367,'Custo-benefício'!AD369,'Custo-benefício'!AD371,'Custo-benefício'!AD373,'Custo-benefício'!AD375,'Custo-benefício'!AD377))</f>
        <v/>
      </c>
      <c r="AC15" s="159" t="str">
        <f>IF($B$14="","",SUM('Custo-benefício'!AE287,'Custo-benefício'!AE291,'Custo-benefício'!AE295,'Custo-benefício'!AE299,'Custo-benefício'!AE303,'Custo-benefício'!AE307,'Custo-benefício'!AE311,'Custo-benefício'!AE315,'Custo-benefício'!AE319,'Custo-benefício'!AE323,'Custo-benefício'!AE327,'Custo-benefício'!AE331,'Custo-benefício'!AE335,'Custo-benefício'!AE339,'Custo-benefício'!AE343,'Custo-benefício'!AE347,'Custo-benefício'!AE351,'Custo-benefício'!AE355,'Custo-benefício'!AE359,'Custo-benefício'!AE363,'Custo-benefício'!AE367,'Custo-benefício'!AE369,'Custo-benefício'!AE371,'Custo-benefício'!AE373,'Custo-benefício'!AE375,'Custo-benefício'!AE377))</f>
        <v/>
      </c>
      <c r="AD15" s="159" t="str">
        <f>IF($B$14="","",SUM('Custo-benefício'!AF287,'Custo-benefício'!AF291,'Custo-benefício'!AF295,'Custo-benefício'!AF299,'Custo-benefício'!AF303,'Custo-benefício'!AF307,'Custo-benefício'!AF311,'Custo-benefício'!AF315,'Custo-benefício'!AF319,'Custo-benefício'!AF323,'Custo-benefício'!AF327,'Custo-benefício'!AF331,'Custo-benefício'!AF335,'Custo-benefício'!AF339,'Custo-benefício'!AF343,'Custo-benefício'!AF347,'Custo-benefício'!AF351,'Custo-benefício'!AF355,'Custo-benefício'!AF359,'Custo-benefício'!AF363,'Custo-benefício'!AF367,'Custo-benefício'!AF369,'Custo-benefício'!AF371,'Custo-benefício'!AF373,'Custo-benefício'!AF375,'Custo-benefício'!AF377))</f>
        <v/>
      </c>
      <c r="AE15" s="159" t="str">
        <f>IF($B$14="","",SUM('Custo-benefício'!AG287,'Custo-benefício'!AG291,'Custo-benefício'!AG295,'Custo-benefício'!AG299,'Custo-benefício'!AG303,'Custo-benefício'!AG307,'Custo-benefício'!AG311,'Custo-benefício'!AG315,'Custo-benefício'!AG319,'Custo-benefício'!AG323,'Custo-benefício'!AG327,'Custo-benefício'!AG331,'Custo-benefício'!AG335,'Custo-benefício'!AG339,'Custo-benefício'!AG343,'Custo-benefício'!AG347,'Custo-benefício'!AG351,'Custo-benefício'!AG355,'Custo-benefício'!AG359,'Custo-benefício'!AG363,'Custo-benefício'!AG367,'Custo-benefício'!AG369,'Custo-benefício'!AG371,'Custo-benefício'!AG373,'Custo-benefício'!AG375,'Custo-benefício'!AG377))</f>
        <v/>
      </c>
      <c r="AF15" s="159" t="str">
        <f>IF($B$14="","",SUM('Custo-benefício'!AH287,'Custo-benefício'!AH291,'Custo-benefício'!AH295,'Custo-benefício'!AH299,'Custo-benefício'!AH303,'Custo-benefício'!AH307,'Custo-benefício'!AH311,'Custo-benefício'!AH315,'Custo-benefício'!AH319,'Custo-benefício'!AH323,'Custo-benefício'!AH327,'Custo-benefício'!AH331,'Custo-benefício'!AH335,'Custo-benefício'!AH339,'Custo-benefício'!AH343,'Custo-benefício'!AH347,'Custo-benefício'!AH351,'Custo-benefício'!AH355,'Custo-benefício'!AH359,'Custo-benefício'!AH363,'Custo-benefício'!AH367,'Custo-benefício'!AH369,'Custo-benefício'!AH371,'Custo-benefício'!AH373,'Custo-benefício'!AH375,'Custo-benefício'!AH377))</f>
        <v/>
      </c>
      <c r="AG15" s="159" t="str">
        <f>IF($B$14="","",SUM('Custo-benefício'!AI287,'Custo-benefício'!AI291,'Custo-benefício'!AI295,'Custo-benefício'!AI299,'Custo-benefício'!AI303,'Custo-benefício'!AI307,'Custo-benefício'!AI311,'Custo-benefício'!AI315,'Custo-benefício'!AI319,'Custo-benefício'!AI323,'Custo-benefício'!AI327,'Custo-benefício'!AI331,'Custo-benefício'!AI335,'Custo-benefício'!AI339,'Custo-benefício'!AI343,'Custo-benefício'!AI347,'Custo-benefício'!AI351,'Custo-benefício'!AI355,'Custo-benefício'!AI359,'Custo-benefício'!AI363,'Custo-benefício'!AI367,'Custo-benefício'!AI369,'Custo-benefício'!AI371,'Custo-benefício'!AI373,'Custo-benefício'!AI375,'Custo-benefício'!AI377))</f>
        <v/>
      </c>
      <c r="AH15" s="159" t="str">
        <f>IF($B$14="","",SUM('Custo-benefício'!AJ287,'Custo-benefício'!AJ291,'Custo-benefício'!AJ295,'Custo-benefício'!AJ299,'Custo-benefício'!AJ303,'Custo-benefício'!AJ307,'Custo-benefício'!AJ311,'Custo-benefício'!AJ315,'Custo-benefício'!AJ319,'Custo-benefício'!AJ323,'Custo-benefício'!AJ327,'Custo-benefício'!AJ331,'Custo-benefício'!AJ335,'Custo-benefício'!AJ339,'Custo-benefício'!AJ343,'Custo-benefício'!AJ347,'Custo-benefício'!AJ351,'Custo-benefício'!AJ355,'Custo-benefício'!AJ359,'Custo-benefício'!AJ363,'Custo-benefício'!AJ367,'Custo-benefício'!AJ369,'Custo-benefício'!AJ371,'Custo-benefício'!AJ373,'Custo-benefício'!AJ375,'Custo-benefício'!AJ377))</f>
        <v/>
      </c>
      <c r="AI15" s="159" t="str">
        <f>IF($B$14="","",SUM('Custo-benefício'!AK287,'Custo-benefício'!AK291,'Custo-benefício'!AK295,'Custo-benefício'!AK299,'Custo-benefício'!AK303,'Custo-benefício'!AK307,'Custo-benefício'!AK311,'Custo-benefício'!AK315,'Custo-benefício'!AK319,'Custo-benefício'!AK323,'Custo-benefício'!AK327,'Custo-benefício'!AK331,'Custo-benefício'!AK335,'Custo-benefício'!AK339,'Custo-benefício'!AK343,'Custo-benefício'!AK347,'Custo-benefício'!AK351,'Custo-benefício'!AK355,'Custo-benefício'!AK359,'Custo-benefício'!AK363,'Custo-benefício'!AK367,'Custo-benefício'!AK369,'Custo-benefício'!AK371,'Custo-benefício'!AK373,'Custo-benefício'!AK375,'Custo-benefício'!AK377))</f>
        <v/>
      </c>
      <c r="AJ15" s="159" t="str">
        <f>IF($B$14="","",SUM('Custo-benefício'!AL287,'Custo-benefício'!AL291,'Custo-benefício'!AL295,'Custo-benefício'!AL299,'Custo-benefício'!AL303,'Custo-benefício'!AL307,'Custo-benefício'!AL311,'Custo-benefício'!AL315,'Custo-benefício'!AL319,'Custo-benefício'!AL323,'Custo-benefício'!AL327,'Custo-benefício'!AL331,'Custo-benefício'!AL335,'Custo-benefício'!AL339,'Custo-benefício'!AL343,'Custo-benefício'!AL347,'Custo-benefício'!AL351,'Custo-benefício'!AL355,'Custo-benefício'!AL359,'Custo-benefício'!AL363,'Custo-benefício'!AL367,'Custo-benefício'!AL369,'Custo-benefício'!AL371,'Custo-benefício'!AL373,'Custo-benefício'!AL375,'Custo-benefício'!AL377))</f>
        <v/>
      </c>
      <c r="AK15" s="159" t="str">
        <f>IF($B$14="","",SUM('Custo-benefício'!AM287,'Custo-benefício'!AM291,'Custo-benefício'!AM295,'Custo-benefício'!AM299,'Custo-benefício'!AM303,'Custo-benefício'!AM307,'Custo-benefício'!AM311,'Custo-benefício'!AM315,'Custo-benefício'!AM319,'Custo-benefício'!AM323,'Custo-benefício'!AM327,'Custo-benefício'!AM331,'Custo-benefício'!AM335,'Custo-benefício'!AM339,'Custo-benefício'!AM343,'Custo-benefício'!AM347,'Custo-benefício'!AM351,'Custo-benefício'!AM355,'Custo-benefício'!AM359,'Custo-benefício'!AM363,'Custo-benefício'!AM367,'Custo-benefício'!AM369,'Custo-benefício'!AM371,'Custo-benefício'!AM373,'Custo-benefício'!AM375,'Custo-benefício'!AM377))</f>
        <v/>
      </c>
      <c r="AL15" s="159" t="str">
        <f>IF($B$14="","",SUM('Custo-benefício'!AN287,'Custo-benefício'!AN291,'Custo-benefício'!AN295,'Custo-benefício'!AN299,'Custo-benefício'!AN303,'Custo-benefício'!AN307,'Custo-benefício'!AN311,'Custo-benefício'!AN315,'Custo-benefício'!AN319,'Custo-benefício'!AN323,'Custo-benefício'!AN327,'Custo-benefício'!AN331,'Custo-benefício'!AN335,'Custo-benefício'!AN339,'Custo-benefício'!AN343,'Custo-benefício'!AN347,'Custo-benefício'!AN351,'Custo-benefício'!AN355,'Custo-benefício'!AN359,'Custo-benefício'!AN363,'Custo-benefício'!AN367,'Custo-benefício'!AN369,'Custo-benefício'!AN371,'Custo-benefício'!AN373,'Custo-benefício'!AN375,'Custo-benefício'!AN377))</f>
        <v/>
      </c>
      <c r="AM15" s="159" t="str">
        <f>IF($B$14="","",SUM('Custo-benefício'!AO287,'Custo-benefício'!AO291,'Custo-benefício'!AO295,'Custo-benefício'!AO299,'Custo-benefício'!AO303,'Custo-benefício'!AO307,'Custo-benefício'!AO311,'Custo-benefício'!AO315,'Custo-benefício'!AO319,'Custo-benefício'!AO323,'Custo-benefício'!AO327,'Custo-benefício'!AO331,'Custo-benefício'!AO335,'Custo-benefício'!AO339,'Custo-benefício'!AO343,'Custo-benefício'!AO347,'Custo-benefício'!AO351,'Custo-benefício'!AO355,'Custo-benefício'!AO359,'Custo-benefício'!AO363,'Custo-benefício'!AO367,'Custo-benefício'!AO369,'Custo-benefício'!AO371,'Custo-benefício'!AO373,'Custo-benefício'!AO375,'Custo-benefício'!AO377))</f>
        <v/>
      </c>
      <c r="AN15" s="313" t="str">
        <f>IF(B14&lt;&gt;"",SUM(D15:AM15),"")</f>
        <v/>
      </c>
      <c r="BD15" s="489"/>
    </row>
    <row r="16" spans="1:56" x14ac:dyDescent="0.3">
      <c r="B16" s="490" t="str">
        <f>IF(PRINCIPAL!B44&lt;&gt;"",PRINCIPAL!B44,"")</f>
        <v/>
      </c>
      <c r="C16" s="192" t="s">
        <v>128</v>
      </c>
      <c r="D16" s="159" t="str">
        <f>IF($B$16="","",SUM('Custo-benefício'!F385,'Custo-benefício'!F387,'Custo-benefício'!F389,'Custo-benefício'!F391,'Custo-benefício'!F393,'Custo-benefício'!F395,'Custo-benefício'!F397,'Custo-benefício'!F399,'Custo-benefício'!F401,'Custo-benefício'!F403,'Custo-benefício'!F405,'Custo-benefício'!F407,'Custo-benefício'!F409,'Custo-benefício'!F411))</f>
        <v/>
      </c>
      <c r="E16" s="159" t="str">
        <f>IF($B$16="","",SUM('Custo-benefício'!G385,'Custo-benefício'!G387,'Custo-benefício'!G389,'Custo-benefício'!G391,'Custo-benefício'!G393,'Custo-benefício'!G395,'Custo-benefício'!G397,'Custo-benefício'!G399,'Custo-benefício'!G401,'Custo-benefício'!G403,'Custo-benefício'!G405,'Custo-benefício'!G407,'Custo-benefício'!G409,'Custo-benefício'!G411))</f>
        <v/>
      </c>
      <c r="F16" s="159" t="str">
        <f>IF($B$16="","",SUM('Custo-benefício'!H385,'Custo-benefício'!H387,'Custo-benefício'!H389,'Custo-benefício'!H391,'Custo-benefício'!H393,'Custo-benefício'!H395,'Custo-benefício'!H397,'Custo-benefício'!H399,'Custo-benefício'!H401,'Custo-benefício'!H403,'Custo-benefício'!H405,'Custo-benefício'!H407,'Custo-benefício'!H409,'Custo-benefício'!H411))</f>
        <v/>
      </c>
      <c r="G16" s="159" t="str">
        <f>IF($B$16="","",SUM('Custo-benefício'!I385,'Custo-benefício'!I387,'Custo-benefício'!I389,'Custo-benefício'!I391,'Custo-benefício'!I393,'Custo-benefício'!I395,'Custo-benefício'!I397,'Custo-benefício'!I399,'Custo-benefício'!I401,'Custo-benefício'!I403,'Custo-benefício'!I405,'Custo-benefício'!I407,'Custo-benefício'!I409,'Custo-benefício'!I411))</f>
        <v/>
      </c>
      <c r="H16" s="159" t="str">
        <f>IF($B$16="","",SUM('Custo-benefício'!J385,'Custo-benefício'!J387,'Custo-benefício'!J389,'Custo-benefício'!J391,'Custo-benefício'!J393,'Custo-benefício'!J395,'Custo-benefício'!J397,'Custo-benefício'!J399,'Custo-benefício'!J401,'Custo-benefício'!J403,'Custo-benefício'!J405,'Custo-benefício'!J407,'Custo-benefício'!J409,'Custo-benefício'!J411))</f>
        <v/>
      </c>
      <c r="I16" s="159" t="str">
        <f>IF($B$16="","",SUM('Custo-benefício'!K385,'Custo-benefício'!K387,'Custo-benefício'!K389,'Custo-benefício'!K391,'Custo-benefício'!K393,'Custo-benefício'!K395,'Custo-benefício'!K397,'Custo-benefício'!K399,'Custo-benefício'!K401,'Custo-benefício'!K403,'Custo-benefício'!K405,'Custo-benefício'!K407,'Custo-benefício'!K409,'Custo-benefício'!K411))</f>
        <v/>
      </c>
      <c r="J16" s="159" t="str">
        <f>IF($B$16="","",SUM('Custo-benefício'!L385,'Custo-benefício'!L387,'Custo-benefício'!L389,'Custo-benefício'!L391,'Custo-benefício'!L393,'Custo-benefício'!L395,'Custo-benefício'!L397,'Custo-benefício'!L399,'Custo-benefício'!L401,'Custo-benefício'!L403,'Custo-benefício'!L405,'Custo-benefício'!L407,'Custo-benefício'!L409,'Custo-benefício'!L411))</f>
        <v/>
      </c>
      <c r="K16" s="159" t="str">
        <f>IF($B$16="","",SUM('Custo-benefício'!M385,'Custo-benefício'!M387,'Custo-benefício'!M389,'Custo-benefício'!M391,'Custo-benefício'!M393,'Custo-benefício'!M395,'Custo-benefício'!M397,'Custo-benefício'!M399,'Custo-benefício'!M401,'Custo-benefício'!M403,'Custo-benefício'!M405,'Custo-benefício'!M407,'Custo-benefício'!M409,'Custo-benefício'!M411))</f>
        <v/>
      </c>
      <c r="L16" s="159" t="str">
        <f>IF($B$16="","",SUM('Custo-benefício'!N385,'Custo-benefício'!N387,'Custo-benefício'!N389,'Custo-benefício'!N391,'Custo-benefício'!N393,'Custo-benefício'!N395,'Custo-benefício'!N397,'Custo-benefício'!N399,'Custo-benefício'!N401,'Custo-benefício'!N403,'Custo-benefício'!N405,'Custo-benefício'!N407,'Custo-benefício'!N409,'Custo-benefício'!N411))</f>
        <v/>
      </c>
      <c r="M16" s="159" t="str">
        <f>IF($B$16="","",SUM('Custo-benefício'!O385,'Custo-benefício'!O387,'Custo-benefício'!O389,'Custo-benefício'!O391,'Custo-benefício'!O393,'Custo-benefício'!O395,'Custo-benefício'!O397,'Custo-benefício'!O399,'Custo-benefício'!O401,'Custo-benefício'!O403,'Custo-benefício'!O405,'Custo-benefício'!O407,'Custo-benefício'!O409,'Custo-benefício'!O411))</f>
        <v/>
      </c>
      <c r="N16" s="159" t="str">
        <f>IF($B$16="","",SUM('Custo-benefício'!P385,'Custo-benefício'!P387,'Custo-benefício'!P389,'Custo-benefício'!P391,'Custo-benefício'!P393,'Custo-benefício'!P395,'Custo-benefício'!P397,'Custo-benefício'!P399,'Custo-benefício'!P401,'Custo-benefício'!P403,'Custo-benefício'!P405,'Custo-benefício'!P407,'Custo-benefício'!P409,'Custo-benefício'!P411))</f>
        <v/>
      </c>
      <c r="O16" s="159" t="str">
        <f>IF($B$16="","",SUM('Custo-benefício'!Q385,'Custo-benefício'!Q387,'Custo-benefício'!Q389,'Custo-benefício'!Q391,'Custo-benefício'!Q393,'Custo-benefício'!Q395,'Custo-benefício'!Q397,'Custo-benefício'!Q399,'Custo-benefício'!Q401,'Custo-benefício'!Q403,'Custo-benefício'!Q405,'Custo-benefício'!Q407,'Custo-benefício'!Q409,'Custo-benefício'!Q411))</f>
        <v/>
      </c>
      <c r="P16" s="159" t="str">
        <f>IF($B$16="","",SUM('Custo-benefício'!R385,'Custo-benefício'!R387,'Custo-benefício'!R389,'Custo-benefício'!R391,'Custo-benefício'!R393,'Custo-benefício'!R395,'Custo-benefício'!R397,'Custo-benefício'!R399,'Custo-benefício'!R401,'Custo-benefício'!R403,'Custo-benefício'!R405,'Custo-benefício'!R407,'Custo-benefício'!R409,'Custo-benefício'!R411))</f>
        <v/>
      </c>
      <c r="Q16" s="159" t="str">
        <f>IF($B$16="","",SUM('Custo-benefício'!S385,'Custo-benefício'!S387,'Custo-benefício'!S389,'Custo-benefício'!S391,'Custo-benefício'!S393,'Custo-benefício'!S395,'Custo-benefício'!S397,'Custo-benefício'!S399,'Custo-benefício'!S401,'Custo-benefício'!S403,'Custo-benefício'!S405,'Custo-benefício'!S407,'Custo-benefício'!S409,'Custo-benefício'!S411))</f>
        <v/>
      </c>
      <c r="R16" s="159" t="str">
        <f>IF($B$16="","",SUM('Custo-benefício'!T385,'Custo-benefício'!T387,'Custo-benefício'!T389,'Custo-benefício'!T391,'Custo-benefício'!T393,'Custo-benefício'!T395,'Custo-benefício'!T397,'Custo-benefício'!T399,'Custo-benefício'!T401,'Custo-benefício'!T403,'Custo-benefício'!T405,'Custo-benefício'!T407,'Custo-benefício'!T409,'Custo-benefício'!T411))</f>
        <v/>
      </c>
      <c r="S16" s="159" t="str">
        <f>IF($B$16="","",SUM('Custo-benefício'!U385,'Custo-benefício'!U387,'Custo-benefício'!U389,'Custo-benefício'!U391,'Custo-benefício'!U393,'Custo-benefício'!U395,'Custo-benefício'!U397,'Custo-benefício'!U399,'Custo-benefício'!U401,'Custo-benefício'!U403,'Custo-benefício'!U405,'Custo-benefício'!U407,'Custo-benefício'!U409,'Custo-benefício'!U411))</f>
        <v/>
      </c>
      <c r="T16" s="159" t="str">
        <f>IF($B$16="","",SUM('Custo-benefício'!V385,'Custo-benefício'!V387,'Custo-benefício'!V389,'Custo-benefício'!V391,'Custo-benefício'!V393,'Custo-benefício'!V395,'Custo-benefício'!V397,'Custo-benefício'!V399,'Custo-benefício'!V401,'Custo-benefício'!V403,'Custo-benefício'!V405,'Custo-benefício'!V407,'Custo-benefício'!V409,'Custo-benefício'!V411))</f>
        <v/>
      </c>
      <c r="U16" s="159" t="str">
        <f>IF($B$16="","",SUM('Custo-benefício'!W385,'Custo-benefício'!W387,'Custo-benefício'!W389,'Custo-benefício'!W391,'Custo-benefício'!W393,'Custo-benefício'!W395,'Custo-benefício'!W397,'Custo-benefício'!W399,'Custo-benefício'!W401,'Custo-benefício'!W403,'Custo-benefício'!W405,'Custo-benefício'!W407,'Custo-benefício'!W409,'Custo-benefício'!W411))</f>
        <v/>
      </c>
      <c r="V16" s="159" t="str">
        <f>IF($B$16="","",SUM('Custo-benefício'!X385,'Custo-benefício'!X387,'Custo-benefício'!X389,'Custo-benefício'!X391,'Custo-benefício'!X393,'Custo-benefício'!X395,'Custo-benefício'!X397,'Custo-benefício'!X399,'Custo-benefício'!X401,'Custo-benefício'!X403,'Custo-benefício'!X405,'Custo-benefício'!X407,'Custo-benefício'!X409,'Custo-benefício'!X411))</f>
        <v/>
      </c>
      <c r="W16" s="159" t="str">
        <f>IF($B$16="","",SUM('Custo-benefício'!Y385,'Custo-benefício'!Y387,'Custo-benefício'!Y389,'Custo-benefício'!Y391,'Custo-benefício'!Y393,'Custo-benefício'!Y395,'Custo-benefício'!Y397,'Custo-benefício'!Y399,'Custo-benefício'!Y401,'Custo-benefício'!Y403,'Custo-benefício'!Y405,'Custo-benefício'!Y407,'Custo-benefício'!Y409,'Custo-benefício'!Y411))</f>
        <v/>
      </c>
      <c r="X16" s="159" t="str">
        <f>IF($B$16="","",SUM('Custo-benefício'!Z385,'Custo-benefício'!Z387,'Custo-benefício'!Z389,'Custo-benefício'!Z391,'Custo-benefício'!Z393,'Custo-benefício'!Z395,'Custo-benefício'!Z397,'Custo-benefício'!Z399,'Custo-benefício'!Z401,'Custo-benefício'!Z403,'Custo-benefício'!Z405,'Custo-benefício'!Z407,'Custo-benefício'!Z409,'Custo-benefício'!Z411))</f>
        <v/>
      </c>
      <c r="Y16" s="159" t="str">
        <f>IF($B$16="","",SUM('Custo-benefício'!AA385,'Custo-benefício'!AA387,'Custo-benefício'!AA389,'Custo-benefício'!AA391,'Custo-benefício'!AA393,'Custo-benefício'!AA395,'Custo-benefício'!AA397,'Custo-benefício'!AA399,'Custo-benefício'!AA401,'Custo-benefício'!AA403,'Custo-benefício'!AA405,'Custo-benefício'!AA407,'Custo-benefício'!AA409,'Custo-benefício'!AA411))</f>
        <v/>
      </c>
      <c r="Z16" s="159" t="str">
        <f>IF($B$16="","",SUM('Custo-benefício'!AB385,'Custo-benefício'!AB387,'Custo-benefício'!AB389,'Custo-benefício'!AB391,'Custo-benefício'!AB393,'Custo-benefício'!AB395,'Custo-benefício'!AB397,'Custo-benefício'!AB399,'Custo-benefício'!AB401,'Custo-benefício'!AB403,'Custo-benefício'!AB405,'Custo-benefício'!AB407,'Custo-benefício'!AB409,'Custo-benefício'!AB411))</f>
        <v/>
      </c>
      <c r="AA16" s="159" t="str">
        <f>IF($B$16="","",SUM('Custo-benefício'!AC385,'Custo-benefício'!AC387,'Custo-benefício'!AC389,'Custo-benefício'!AC391,'Custo-benefício'!AC393,'Custo-benefício'!AC395,'Custo-benefício'!AC397,'Custo-benefício'!AC399,'Custo-benefício'!AC401,'Custo-benefício'!AC403,'Custo-benefício'!AC405,'Custo-benefício'!AC407,'Custo-benefício'!AC409,'Custo-benefício'!AC411))</f>
        <v/>
      </c>
      <c r="AB16" s="159" t="str">
        <f>IF($B$16="","",SUM('Custo-benefício'!AD385,'Custo-benefício'!AD387,'Custo-benefício'!AD389,'Custo-benefício'!AD391,'Custo-benefício'!AD393,'Custo-benefício'!AD395,'Custo-benefício'!AD397,'Custo-benefício'!AD399,'Custo-benefício'!AD401,'Custo-benefício'!AD403,'Custo-benefício'!AD405,'Custo-benefício'!AD407,'Custo-benefício'!AD409,'Custo-benefício'!AD411))</f>
        <v/>
      </c>
      <c r="AC16" s="159" t="str">
        <f>IF($B$16="","",SUM('Custo-benefício'!AE385,'Custo-benefício'!AE387,'Custo-benefício'!AE389,'Custo-benefício'!AE391,'Custo-benefício'!AE393,'Custo-benefício'!AE395,'Custo-benefício'!AE397,'Custo-benefício'!AE399,'Custo-benefício'!AE401,'Custo-benefício'!AE403,'Custo-benefício'!AE405,'Custo-benefício'!AE407,'Custo-benefício'!AE409,'Custo-benefício'!AE411))</f>
        <v/>
      </c>
      <c r="AD16" s="159" t="str">
        <f>IF($B$16="","",SUM('Custo-benefício'!AF385,'Custo-benefício'!AF387,'Custo-benefício'!AF389,'Custo-benefício'!AF391,'Custo-benefício'!AF393,'Custo-benefício'!AF395,'Custo-benefício'!AF397,'Custo-benefício'!AF399,'Custo-benefício'!AF401,'Custo-benefício'!AF403,'Custo-benefício'!AF405,'Custo-benefício'!AF407,'Custo-benefício'!AF409,'Custo-benefício'!AF411))</f>
        <v/>
      </c>
      <c r="AE16" s="159" t="str">
        <f>IF($B$16="","",SUM('Custo-benefício'!AG385,'Custo-benefício'!AG387,'Custo-benefício'!AG389,'Custo-benefício'!AG391,'Custo-benefício'!AG393,'Custo-benefício'!AG395,'Custo-benefício'!AG397,'Custo-benefício'!AG399,'Custo-benefício'!AG401,'Custo-benefício'!AG403,'Custo-benefício'!AG405,'Custo-benefício'!AG407,'Custo-benefício'!AG409,'Custo-benefício'!AG411))</f>
        <v/>
      </c>
      <c r="AF16" s="159" t="str">
        <f>IF($B$16="","",SUM('Custo-benefício'!AH385,'Custo-benefício'!AH387,'Custo-benefício'!AH389,'Custo-benefício'!AH391,'Custo-benefício'!AH393,'Custo-benefício'!AH395,'Custo-benefício'!AH397,'Custo-benefício'!AH399,'Custo-benefício'!AH401,'Custo-benefício'!AH403,'Custo-benefício'!AH405,'Custo-benefício'!AH407,'Custo-benefício'!AH409,'Custo-benefício'!AH411))</f>
        <v/>
      </c>
      <c r="AG16" s="159" t="str">
        <f>IF($B$16="","",SUM('Custo-benefício'!AI385,'Custo-benefício'!AI387,'Custo-benefício'!AI389,'Custo-benefício'!AI391,'Custo-benefício'!AI393,'Custo-benefício'!AI395,'Custo-benefício'!AI397,'Custo-benefício'!AI399,'Custo-benefício'!AI401,'Custo-benefício'!AI403,'Custo-benefício'!AI405,'Custo-benefício'!AI407,'Custo-benefício'!AI409,'Custo-benefício'!AI411))</f>
        <v/>
      </c>
      <c r="AH16" s="159" t="str">
        <f>IF($B$16="","",SUM('Custo-benefício'!AJ385,'Custo-benefício'!AJ387,'Custo-benefício'!AJ389,'Custo-benefício'!AJ391,'Custo-benefício'!AJ393,'Custo-benefício'!AJ395,'Custo-benefício'!AJ397,'Custo-benefício'!AJ399,'Custo-benefício'!AJ401,'Custo-benefício'!AJ403,'Custo-benefício'!AJ405,'Custo-benefício'!AJ407,'Custo-benefício'!AJ409,'Custo-benefício'!AJ411))</f>
        <v/>
      </c>
      <c r="AI16" s="159" t="str">
        <f>IF($B$16="","",SUM('Custo-benefício'!AK385,'Custo-benefício'!AK387,'Custo-benefício'!AK389,'Custo-benefício'!AK391,'Custo-benefício'!AK393,'Custo-benefício'!AK395,'Custo-benefício'!AK397,'Custo-benefício'!AK399,'Custo-benefício'!AK401,'Custo-benefício'!AK403,'Custo-benefício'!AK405,'Custo-benefício'!AK407,'Custo-benefício'!AK409,'Custo-benefício'!AK411))</f>
        <v/>
      </c>
      <c r="AJ16" s="159" t="str">
        <f>IF($B$16="","",SUM('Custo-benefício'!AL385,'Custo-benefício'!AL387,'Custo-benefício'!AL389,'Custo-benefício'!AL391,'Custo-benefício'!AL393,'Custo-benefício'!AL395,'Custo-benefício'!AL397,'Custo-benefício'!AL399,'Custo-benefício'!AL401,'Custo-benefício'!AL403,'Custo-benefício'!AL405,'Custo-benefício'!AL407,'Custo-benefício'!AL409,'Custo-benefício'!AL411))</f>
        <v/>
      </c>
      <c r="AK16" s="159" t="str">
        <f>IF($B$16="","",SUM('Custo-benefício'!AM385,'Custo-benefício'!AM387,'Custo-benefício'!AM389,'Custo-benefício'!AM391,'Custo-benefício'!AM393,'Custo-benefício'!AM395,'Custo-benefício'!AM397,'Custo-benefício'!AM399,'Custo-benefício'!AM401,'Custo-benefício'!AM403,'Custo-benefício'!AM405,'Custo-benefício'!AM407,'Custo-benefício'!AM409,'Custo-benefício'!AM411))</f>
        <v/>
      </c>
      <c r="AL16" s="159" t="str">
        <f>IF($B$16="","",SUM('Custo-benefício'!AN385,'Custo-benefício'!AN387,'Custo-benefício'!AN389,'Custo-benefício'!AN391,'Custo-benefício'!AN393,'Custo-benefício'!AN395,'Custo-benefício'!AN397,'Custo-benefício'!AN399,'Custo-benefício'!AN401,'Custo-benefício'!AN403,'Custo-benefício'!AN405,'Custo-benefício'!AN407,'Custo-benefício'!AN409,'Custo-benefício'!AN411))</f>
        <v/>
      </c>
      <c r="AM16" s="159" t="str">
        <f>IF($B$16="","",SUM('Custo-benefício'!AO385,'Custo-benefício'!AO387,'Custo-benefício'!AO389,'Custo-benefício'!AO391,'Custo-benefício'!AO393,'Custo-benefício'!AO395,'Custo-benefício'!AO397,'Custo-benefício'!AO399,'Custo-benefício'!AO401,'Custo-benefício'!AO403,'Custo-benefício'!AO405,'Custo-benefício'!AO407,'Custo-benefício'!AO409,'Custo-benefício'!AO411))</f>
        <v/>
      </c>
      <c r="AN16" s="313" t="str">
        <f>IF(B16&lt;&gt;"",SUM(D16:AM16),"")</f>
        <v/>
      </c>
      <c r="BA16" s="489" t="str">
        <f t="shared" ref="BA16" si="0">B16</f>
        <v/>
      </c>
      <c r="BD16" s="489" t="str">
        <f>B16</f>
        <v/>
      </c>
    </row>
    <row r="17" spans="2:56" x14ac:dyDescent="0.3">
      <c r="B17" s="491"/>
      <c r="C17" s="192" t="s">
        <v>143</v>
      </c>
      <c r="D17" s="159" t="s">
        <v>38</v>
      </c>
      <c r="E17" s="159" t="str">
        <f>IF($B$16="","",SUM('Custo-benefício'!G412,'Custo-benefício'!G416,'Custo-benefício'!G420,'Custo-benefício'!G424,'Custo-benefício'!G428,'Custo-benefício'!G432,'Custo-benefício'!G436,'Custo-benefício'!G440,'Custo-benefício'!G444,'Custo-benefício'!G448,'Custo-benefício'!G452,'Custo-benefício'!G456,'Custo-benefício'!G460,'Custo-benefício'!G464,'Custo-benefício'!G468,'Custo-benefício'!G472,'Custo-benefício'!G476,'Custo-benefício'!G480,'Custo-benefício'!G484,'Custo-benefício'!G488,'Custo-benefício'!G492,'Custo-benefício'!G494,'Custo-benefício'!G496,'Custo-benefício'!G498,'Custo-benefício'!G500,'Custo-benefício'!G502))</f>
        <v/>
      </c>
      <c r="F17" s="159" t="str">
        <f>IF($B$16="","",SUM('Custo-benefício'!H412,'Custo-benefício'!H416,'Custo-benefício'!H420,'Custo-benefício'!H424,'Custo-benefício'!H428,'Custo-benefício'!H432,'Custo-benefício'!H436,'Custo-benefício'!H440,'Custo-benefício'!H444,'Custo-benefício'!H448,'Custo-benefício'!H452,'Custo-benefício'!H456,'Custo-benefício'!H460,'Custo-benefício'!H464,'Custo-benefício'!H468,'Custo-benefício'!H472,'Custo-benefício'!H476,'Custo-benefício'!H480,'Custo-benefício'!H484,'Custo-benefício'!H488,'Custo-benefício'!H492,'Custo-benefício'!H494,'Custo-benefício'!H496,'Custo-benefício'!H498,'Custo-benefício'!H500,'Custo-benefício'!H502))</f>
        <v/>
      </c>
      <c r="G17" s="159" t="str">
        <f>IF($B$16="","",SUM('Custo-benefício'!I412,'Custo-benefício'!I416,'Custo-benefício'!I420,'Custo-benefício'!I424,'Custo-benefício'!I428,'Custo-benefício'!I432,'Custo-benefício'!I436,'Custo-benefício'!I440,'Custo-benefício'!I444,'Custo-benefício'!I448,'Custo-benefício'!I452,'Custo-benefício'!I456,'Custo-benefício'!I460,'Custo-benefício'!I464,'Custo-benefício'!I468,'Custo-benefício'!I472,'Custo-benefício'!I476,'Custo-benefício'!I480,'Custo-benefício'!I484,'Custo-benefício'!I488,'Custo-benefício'!I492,'Custo-benefício'!I494,'Custo-benefício'!I496,'Custo-benefício'!I498,'Custo-benefício'!I500,'Custo-benefício'!I502))</f>
        <v/>
      </c>
      <c r="H17" s="159" t="str">
        <f>IF($B$16="","",SUM('Custo-benefício'!J412,'Custo-benefício'!J416,'Custo-benefício'!J420,'Custo-benefício'!J424,'Custo-benefício'!J428,'Custo-benefício'!J432,'Custo-benefício'!J436,'Custo-benefício'!J440,'Custo-benefício'!J444,'Custo-benefício'!J448,'Custo-benefício'!J452,'Custo-benefício'!J456,'Custo-benefício'!J460,'Custo-benefício'!J464,'Custo-benefício'!J468,'Custo-benefício'!J472,'Custo-benefício'!J476,'Custo-benefício'!J480,'Custo-benefício'!J484,'Custo-benefício'!J488,'Custo-benefício'!J492,'Custo-benefício'!J494,'Custo-benefício'!J496,'Custo-benefício'!J498,'Custo-benefício'!J500,'Custo-benefício'!J502))</f>
        <v/>
      </c>
      <c r="I17" s="159" t="str">
        <f>IF($B$16="","",SUM('Custo-benefício'!K412,'Custo-benefício'!K416,'Custo-benefício'!K420,'Custo-benefício'!K424,'Custo-benefício'!K428,'Custo-benefício'!K432,'Custo-benefício'!K436,'Custo-benefício'!K440,'Custo-benefício'!K444,'Custo-benefício'!K448,'Custo-benefício'!K452,'Custo-benefício'!K456,'Custo-benefício'!K460,'Custo-benefício'!K464,'Custo-benefício'!K468,'Custo-benefício'!K472,'Custo-benefício'!K476,'Custo-benefício'!K480,'Custo-benefício'!K484,'Custo-benefício'!K488,'Custo-benefício'!K492,'Custo-benefício'!K494,'Custo-benefício'!K496,'Custo-benefício'!K498,'Custo-benefício'!K500,'Custo-benefício'!K502))</f>
        <v/>
      </c>
      <c r="J17" s="159" t="str">
        <f>IF($B$16="","",SUM('Custo-benefício'!L412,'Custo-benefício'!L416,'Custo-benefício'!L420,'Custo-benefício'!L424,'Custo-benefício'!L428,'Custo-benefício'!L432,'Custo-benefício'!L436,'Custo-benefício'!L440,'Custo-benefício'!L444,'Custo-benefício'!L448,'Custo-benefício'!L452,'Custo-benefício'!L456,'Custo-benefício'!L460,'Custo-benefício'!L464,'Custo-benefício'!L468,'Custo-benefício'!L472,'Custo-benefício'!L476,'Custo-benefício'!L480,'Custo-benefício'!L484,'Custo-benefício'!L488,'Custo-benefício'!L492,'Custo-benefício'!L494,'Custo-benefício'!L496,'Custo-benefício'!L498,'Custo-benefício'!L500,'Custo-benefício'!L502))</f>
        <v/>
      </c>
      <c r="K17" s="159" t="str">
        <f>IF($B$16="","",SUM('Custo-benefício'!M412,'Custo-benefício'!M416,'Custo-benefício'!M420,'Custo-benefício'!M424,'Custo-benefício'!M428,'Custo-benefício'!M432,'Custo-benefício'!M436,'Custo-benefício'!M440,'Custo-benefício'!M444,'Custo-benefício'!M448,'Custo-benefício'!M452,'Custo-benefício'!M456,'Custo-benefício'!M460,'Custo-benefício'!M464,'Custo-benefício'!M468,'Custo-benefício'!M472,'Custo-benefício'!M476,'Custo-benefício'!M480,'Custo-benefício'!M484,'Custo-benefício'!M488,'Custo-benefício'!M492,'Custo-benefício'!M494,'Custo-benefício'!M496,'Custo-benefício'!M498,'Custo-benefício'!M500,'Custo-benefício'!M502))</f>
        <v/>
      </c>
      <c r="L17" s="159" t="str">
        <f>IF($B$16="","",SUM('Custo-benefício'!N412,'Custo-benefício'!N416,'Custo-benefício'!N420,'Custo-benefício'!N424,'Custo-benefício'!N428,'Custo-benefício'!N432,'Custo-benefício'!N436,'Custo-benefício'!N440,'Custo-benefício'!N444,'Custo-benefício'!N448,'Custo-benefício'!N452,'Custo-benefício'!N456,'Custo-benefício'!N460,'Custo-benefício'!N464,'Custo-benefício'!N468,'Custo-benefício'!N472,'Custo-benefício'!N476,'Custo-benefício'!N480,'Custo-benefício'!N484,'Custo-benefício'!N488,'Custo-benefício'!N492,'Custo-benefício'!N494,'Custo-benefício'!N496,'Custo-benefício'!N498,'Custo-benefício'!N500,'Custo-benefício'!N502))</f>
        <v/>
      </c>
      <c r="M17" s="159" t="str">
        <f>IF($B$16="","",SUM('Custo-benefício'!O412,'Custo-benefício'!O416,'Custo-benefício'!O420,'Custo-benefício'!O424,'Custo-benefício'!O428,'Custo-benefício'!O432,'Custo-benefício'!O436,'Custo-benefício'!O440,'Custo-benefício'!O444,'Custo-benefício'!O448,'Custo-benefício'!O452,'Custo-benefício'!O456,'Custo-benefício'!O460,'Custo-benefício'!O464,'Custo-benefício'!O468,'Custo-benefício'!O472,'Custo-benefício'!O476,'Custo-benefício'!O480,'Custo-benefício'!O484,'Custo-benefício'!O488,'Custo-benefício'!O492,'Custo-benefício'!O494,'Custo-benefício'!O496,'Custo-benefício'!O498,'Custo-benefício'!O500,'Custo-benefício'!O502))</f>
        <v/>
      </c>
      <c r="N17" s="159" t="str">
        <f>IF($B$16="","",SUM('Custo-benefício'!P412,'Custo-benefício'!P416,'Custo-benefício'!P420,'Custo-benefício'!P424,'Custo-benefício'!P428,'Custo-benefício'!P432,'Custo-benefício'!P436,'Custo-benefício'!P440,'Custo-benefício'!P444,'Custo-benefício'!P448,'Custo-benefício'!P452,'Custo-benefício'!P456,'Custo-benefício'!P460,'Custo-benefício'!P464,'Custo-benefício'!P468,'Custo-benefício'!P472,'Custo-benefício'!P476,'Custo-benefício'!P480,'Custo-benefício'!P484,'Custo-benefício'!P488,'Custo-benefício'!P492,'Custo-benefício'!P494,'Custo-benefício'!P496,'Custo-benefício'!P498,'Custo-benefício'!P500,'Custo-benefício'!P502))</f>
        <v/>
      </c>
      <c r="O17" s="159" t="str">
        <f>IF($B$16="","",SUM('Custo-benefício'!Q412,'Custo-benefício'!Q416,'Custo-benefício'!Q420,'Custo-benefício'!Q424,'Custo-benefício'!Q428,'Custo-benefício'!Q432,'Custo-benefício'!Q436,'Custo-benefício'!Q440,'Custo-benefício'!Q444,'Custo-benefício'!Q448,'Custo-benefício'!Q452,'Custo-benefício'!Q456,'Custo-benefício'!Q460,'Custo-benefício'!Q464,'Custo-benefício'!Q468,'Custo-benefício'!Q472,'Custo-benefício'!Q476,'Custo-benefício'!Q480,'Custo-benefício'!Q484,'Custo-benefício'!Q488,'Custo-benefício'!Q492,'Custo-benefício'!Q494,'Custo-benefício'!Q496,'Custo-benefício'!Q498,'Custo-benefício'!Q500,'Custo-benefício'!Q502))</f>
        <v/>
      </c>
      <c r="P17" s="159" t="str">
        <f>IF($B$16="","",SUM('Custo-benefício'!R412,'Custo-benefício'!R416,'Custo-benefício'!R420,'Custo-benefício'!R424,'Custo-benefício'!R428,'Custo-benefício'!R432,'Custo-benefício'!R436,'Custo-benefício'!R440,'Custo-benefício'!R444,'Custo-benefício'!R448,'Custo-benefício'!R452,'Custo-benefício'!R456,'Custo-benefício'!R460,'Custo-benefício'!R464,'Custo-benefício'!R468,'Custo-benefício'!R472,'Custo-benefício'!R476,'Custo-benefício'!R480,'Custo-benefício'!R484,'Custo-benefício'!R488,'Custo-benefício'!R492,'Custo-benefício'!R494,'Custo-benefício'!R496,'Custo-benefício'!R498,'Custo-benefício'!R500,'Custo-benefício'!R502))</f>
        <v/>
      </c>
      <c r="Q17" s="159" t="str">
        <f>IF($B$16="","",SUM('Custo-benefício'!S412,'Custo-benefício'!S416,'Custo-benefício'!S420,'Custo-benefício'!S424,'Custo-benefício'!S428,'Custo-benefício'!S432,'Custo-benefício'!S436,'Custo-benefício'!S440,'Custo-benefício'!S444,'Custo-benefício'!S448,'Custo-benefício'!S452,'Custo-benefício'!S456,'Custo-benefício'!S460,'Custo-benefício'!S464,'Custo-benefício'!S468,'Custo-benefício'!S472,'Custo-benefício'!S476,'Custo-benefício'!S480,'Custo-benefício'!S484,'Custo-benefício'!S488,'Custo-benefício'!S492,'Custo-benefício'!S494,'Custo-benefício'!S496,'Custo-benefício'!S498,'Custo-benefício'!S500,'Custo-benefício'!S502))</f>
        <v/>
      </c>
      <c r="R17" s="159" t="str">
        <f>IF($B$16="","",SUM('Custo-benefício'!T412,'Custo-benefício'!T416,'Custo-benefício'!T420,'Custo-benefício'!T424,'Custo-benefício'!T428,'Custo-benefício'!T432,'Custo-benefício'!T436,'Custo-benefício'!T440,'Custo-benefício'!T444,'Custo-benefício'!T448,'Custo-benefício'!T452,'Custo-benefício'!T456,'Custo-benefício'!T460,'Custo-benefício'!T464,'Custo-benefício'!T468,'Custo-benefício'!T472,'Custo-benefício'!T476,'Custo-benefício'!T480,'Custo-benefício'!T484,'Custo-benefício'!T488,'Custo-benefício'!T492,'Custo-benefício'!T494,'Custo-benefício'!T496,'Custo-benefício'!T498,'Custo-benefício'!T500,'Custo-benefício'!T502))</f>
        <v/>
      </c>
      <c r="S17" s="159" t="str">
        <f>IF($B$16="","",SUM('Custo-benefício'!U412,'Custo-benefício'!U416,'Custo-benefício'!U420,'Custo-benefício'!U424,'Custo-benefício'!U428,'Custo-benefício'!U432,'Custo-benefício'!U436,'Custo-benefício'!U440,'Custo-benefício'!U444,'Custo-benefício'!U448,'Custo-benefício'!U452,'Custo-benefício'!U456,'Custo-benefício'!U460,'Custo-benefício'!U464,'Custo-benefício'!U468,'Custo-benefício'!U472,'Custo-benefício'!U476,'Custo-benefício'!U480,'Custo-benefício'!U484,'Custo-benefício'!U488,'Custo-benefício'!U492,'Custo-benefício'!U494,'Custo-benefício'!U496,'Custo-benefício'!U498,'Custo-benefício'!U500,'Custo-benefício'!U502))</f>
        <v/>
      </c>
      <c r="T17" s="159" t="str">
        <f>IF($B$16="","",SUM('Custo-benefício'!V412,'Custo-benefício'!V416,'Custo-benefício'!V420,'Custo-benefício'!V424,'Custo-benefício'!V428,'Custo-benefício'!V432,'Custo-benefício'!V436,'Custo-benefício'!V440,'Custo-benefício'!V444,'Custo-benefício'!V448,'Custo-benefício'!V452,'Custo-benefício'!V456,'Custo-benefício'!V460,'Custo-benefício'!V464,'Custo-benefício'!V468,'Custo-benefício'!V472,'Custo-benefício'!V476,'Custo-benefício'!V480,'Custo-benefício'!V484,'Custo-benefício'!V488,'Custo-benefício'!V492,'Custo-benefício'!V494,'Custo-benefício'!V496,'Custo-benefício'!V498,'Custo-benefício'!V500,'Custo-benefício'!V502))</f>
        <v/>
      </c>
      <c r="U17" s="159" t="str">
        <f>IF($B$16="","",SUM('Custo-benefício'!W412,'Custo-benefício'!W416,'Custo-benefício'!W420,'Custo-benefício'!W424,'Custo-benefício'!W428,'Custo-benefício'!W432,'Custo-benefício'!W436,'Custo-benefício'!W440,'Custo-benefício'!W444,'Custo-benefício'!W448,'Custo-benefício'!W452,'Custo-benefício'!W456,'Custo-benefício'!W460,'Custo-benefício'!W464,'Custo-benefício'!W468,'Custo-benefício'!W472,'Custo-benefício'!W476,'Custo-benefício'!W480,'Custo-benefício'!W484,'Custo-benefício'!W488,'Custo-benefício'!W492,'Custo-benefício'!W494,'Custo-benefício'!W496,'Custo-benefício'!W498,'Custo-benefício'!W500,'Custo-benefício'!W502))</f>
        <v/>
      </c>
      <c r="V17" s="159" t="str">
        <f>IF($B$16="","",SUM('Custo-benefício'!X412,'Custo-benefício'!X416,'Custo-benefício'!X420,'Custo-benefício'!X424,'Custo-benefício'!X428,'Custo-benefício'!X432,'Custo-benefício'!X436,'Custo-benefício'!X440,'Custo-benefício'!X444,'Custo-benefício'!X448,'Custo-benefício'!X452,'Custo-benefício'!X456,'Custo-benefício'!X460,'Custo-benefício'!X464,'Custo-benefício'!X468,'Custo-benefício'!X472,'Custo-benefício'!X476,'Custo-benefício'!X480,'Custo-benefício'!X484,'Custo-benefício'!X488,'Custo-benefício'!X492,'Custo-benefício'!X494,'Custo-benefício'!X496,'Custo-benefício'!X498,'Custo-benefício'!X500,'Custo-benefício'!X502))</f>
        <v/>
      </c>
      <c r="W17" s="159" t="str">
        <f>IF($B$16="","",SUM('Custo-benefício'!Y412,'Custo-benefício'!Y416,'Custo-benefício'!Y420,'Custo-benefício'!Y424,'Custo-benefício'!Y428,'Custo-benefício'!Y432,'Custo-benefício'!Y436,'Custo-benefício'!Y440,'Custo-benefício'!Y444,'Custo-benefício'!Y448,'Custo-benefício'!Y452,'Custo-benefício'!Y456,'Custo-benefício'!Y460,'Custo-benefício'!Y464,'Custo-benefício'!Y468,'Custo-benefício'!Y472,'Custo-benefício'!Y476,'Custo-benefício'!Y480,'Custo-benefício'!Y484,'Custo-benefício'!Y488,'Custo-benefício'!Y492,'Custo-benefício'!Y494,'Custo-benefício'!Y496,'Custo-benefício'!Y498,'Custo-benefício'!Y500,'Custo-benefício'!Y502))</f>
        <v/>
      </c>
      <c r="X17" s="159" t="str">
        <f>IF($B$16="","",SUM('Custo-benefício'!Z412,'Custo-benefício'!Z416,'Custo-benefício'!Z420,'Custo-benefício'!Z424,'Custo-benefício'!Z428,'Custo-benefício'!Z432,'Custo-benefício'!Z436,'Custo-benefício'!Z440,'Custo-benefício'!Z444,'Custo-benefício'!Z448,'Custo-benefício'!Z452,'Custo-benefício'!Z456,'Custo-benefício'!Z460,'Custo-benefício'!Z464,'Custo-benefício'!Z468,'Custo-benefício'!Z472,'Custo-benefício'!Z476,'Custo-benefício'!Z480,'Custo-benefício'!Z484,'Custo-benefício'!Z488,'Custo-benefício'!Z492,'Custo-benefício'!Z494,'Custo-benefício'!Z496,'Custo-benefício'!Z498,'Custo-benefício'!Z500,'Custo-benefício'!Z502))</f>
        <v/>
      </c>
      <c r="Y17" s="159" t="str">
        <f>IF($B$16="","",SUM('Custo-benefício'!AA412,'Custo-benefício'!AA416,'Custo-benefício'!AA420,'Custo-benefício'!AA424,'Custo-benefício'!AA428,'Custo-benefício'!AA432,'Custo-benefício'!AA436,'Custo-benefício'!AA440,'Custo-benefício'!AA444,'Custo-benefício'!AA448,'Custo-benefício'!AA452,'Custo-benefício'!AA456,'Custo-benefício'!AA460,'Custo-benefício'!AA464,'Custo-benefício'!AA468,'Custo-benefício'!AA472,'Custo-benefício'!AA476,'Custo-benefício'!AA480,'Custo-benefício'!AA484,'Custo-benefício'!AA488,'Custo-benefício'!AA492,'Custo-benefício'!AA494,'Custo-benefício'!AA496,'Custo-benefício'!AA498,'Custo-benefício'!AA500,'Custo-benefício'!AA502))</f>
        <v/>
      </c>
      <c r="Z17" s="159" t="str">
        <f>IF($B$16="","",SUM('Custo-benefício'!AB412,'Custo-benefício'!AB416,'Custo-benefício'!AB420,'Custo-benefício'!AB424,'Custo-benefício'!AB428,'Custo-benefício'!AB432,'Custo-benefício'!AB436,'Custo-benefício'!AB440,'Custo-benefício'!AB444,'Custo-benefício'!AB448,'Custo-benefício'!AB452,'Custo-benefício'!AB456,'Custo-benefício'!AB460,'Custo-benefício'!AB464,'Custo-benefício'!AB468,'Custo-benefício'!AB472,'Custo-benefício'!AB476,'Custo-benefício'!AB480,'Custo-benefício'!AB484,'Custo-benefício'!AB488,'Custo-benefício'!AB492,'Custo-benefício'!AB494,'Custo-benefício'!AB496,'Custo-benefício'!AB498,'Custo-benefício'!AB500,'Custo-benefício'!AB502))</f>
        <v/>
      </c>
      <c r="AA17" s="159" t="str">
        <f>IF($B$16="","",SUM('Custo-benefício'!AC412,'Custo-benefício'!AC416,'Custo-benefício'!AC420,'Custo-benefício'!AC424,'Custo-benefício'!AC428,'Custo-benefício'!AC432,'Custo-benefício'!AC436,'Custo-benefício'!AC440,'Custo-benefício'!AC444,'Custo-benefício'!AC448,'Custo-benefício'!AC452,'Custo-benefício'!AC456,'Custo-benefício'!AC460,'Custo-benefício'!AC464,'Custo-benefício'!AC468,'Custo-benefício'!AC472,'Custo-benefício'!AC476,'Custo-benefício'!AC480,'Custo-benefício'!AC484,'Custo-benefício'!AC488,'Custo-benefício'!AC492,'Custo-benefício'!AC494,'Custo-benefício'!AC496,'Custo-benefício'!AC498,'Custo-benefício'!AC500,'Custo-benefício'!AC502))</f>
        <v/>
      </c>
      <c r="AB17" s="159" t="str">
        <f>IF($B$16="","",SUM('Custo-benefício'!AD412,'Custo-benefício'!AD416,'Custo-benefício'!AD420,'Custo-benefício'!AD424,'Custo-benefício'!AD428,'Custo-benefício'!AD432,'Custo-benefício'!AD436,'Custo-benefício'!AD440,'Custo-benefício'!AD444,'Custo-benefício'!AD448,'Custo-benefício'!AD452,'Custo-benefício'!AD456,'Custo-benefício'!AD460,'Custo-benefício'!AD464,'Custo-benefício'!AD468,'Custo-benefício'!AD472,'Custo-benefício'!AD476,'Custo-benefício'!AD480,'Custo-benefício'!AD484,'Custo-benefício'!AD488,'Custo-benefício'!AD492,'Custo-benefício'!AD494,'Custo-benefício'!AD496,'Custo-benefício'!AD498,'Custo-benefício'!AD500,'Custo-benefício'!AD502))</f>
        <v/>
      </c>
      <c r="AC17" s="159" t="str">
        <f>IF($B$16="","",SUM('Custo-benefício'!AE412,'Custo-benefício'!AE416,'Custo-benefício'!AE420,'Custo-benefício'!AE424,'Custo-benefício'!AE428,'Custo-benefício'!AE432,'Custo-benefício'!AE436,'Custo-benefício'!AE440,'Custo-benefício'!AE444,'Custo-benefício'!AE448,'Custo-benefício'!AE452,'Custo-benefício'!AE456,'Custo-benefício'!AE460,'Custo-benefício'!AE464,'Custo-benefício'!AE468,'Custo-benefício'!AE472,'Custo-benefício'!AE476,'Custo-benefício'!AE480,'Custo-benefício'!AE484,'Custo-benefício'!AE488,'Custo-benefício'!AE492,'Custo-benefício'!AE494,'Custo-benefício'!AE496,'Custo-benefício'!AE498,'Custo-benefício'!AE500,'Custo-benefício'!AE502))</f>
        <v/>
      </c>
      <c r="AD17" s="159" t="str">
        <f>IF($B$16="","",SUM('Custo-benefício'!AF412,'Custo-benefício'!AF416,'Custo-benefício'!AF420,'Custo-benefício'!AF424,'Custo-benefício'!AF428,'Custo-benefício'!AF432,'Custo-benefício'!AF436,'Custo-benefício'!AF440,'Custo-benefício'!AF444,'Custo-benefício'!AF448,'Custo-benefício'!AF452,'Custo-benefício'!AF456,'Custo-benefício'!AF460,'Custo-benefício'!AF464,'Custo-benefício'!AF468,'Custo-benefício'!AF472,'Custo-benefício'!AF476,'Custo-benefício'!AF480,'Custo-benefício'!AF484,'Custo-benefício'!AF488,'Custo-benefício'!AF492,'Custo-benefício'!AF494,'Custo-benefício'!AF496,'Custo-benefício'!AF498,'Custo-benefício'!AF500,'Custo-benefício'!AF502))</f>
        <v/>
      </c>
      <c r="AE17" s="159" t="str">
        <f>IF($B$16="","",SUM('Custo-benefício'!AG412,'Custo-benefício'!AG416,'Custo-benefício'!AG420,'Custo-benefício'!AG424,'Custo-benefício'!AG428,'Custo-benefício'!AG432,'Custo-benefício'!AG436,'Custo-benefício'!AG440,'Custo-benefício'!AG444,'Custo-benefício'!AG448,'Custo-benefício'!AG452,'Custo-benefício'!AG456,'Custo-benefício'!AG460,'Custo-benefício'!AG464,'Custo-benefício'!AG468,'Custo-benefício'!AG472,'Custo-benefício'!AG476,'Custo-benefício'!AG480,'Custo-benefício'!AG484,'Custo-benefício'!AG488,'Custo-benefício'!AG492,'Custo-benefício'!AG494,'Custo-benefício'!AG496,'Custo-benefício'!AG498,'Custo-benefício'!AG500,'Custo-benefício'!AG502))</f>
        <v/>
      </c>
      <c r="AF17" s="159" t="str">
        <f>IF($B$16="","",SUM('Custo-benefício'!AH412,'Custo-benefício'!AH416,'Custo-benefício'!AH420,'Custo-benefício'!AH424,'Custo-benefício'!AH428,'Custo-benefício'!AH432,'Custo-benefício'!AH436,'Custo-benefício'!AH440,'Custo-benefício'!AH444,'Custo-benefício'!AH448,'Custo-benefício'!AH452,'Custo-benefício'!AH456,'Custo-benefício'!AH460,'Custo-benefício'!AH464,'Custo-benefício'!AH468,'Custo-benefício'!AH472,'Custo-benefício'!AH476,'Custo-benefício'!AH480,'Custo-benefício'!AH484,'Custo-benefício'!AH488,'Custo-benefício'!AH492,'Custo-benefício'!AH494,'Custo-benefício'!AH496,'Custo-benefício'!AH498,'Custo-benefício'!AH500,'Custo-benefício'!AH502))</f>
        <v/>
      </c>
      <c r="AG17" s="159" t="str">
        <f>IF($B$16="","",SUM('Custo-benefício'!AI412,'Custo-benefício'!AI416,'Custo-benefício'!AI420,'Custo-benefício'!AI424,'Custo-benefício'!AI428,'Custo-benefício'!AI432,'Custo-benefício'!AI436,'Custo-benefício'!AI440,'Custo-benefício'!AI444,'Custo-benefício'!AI448,'Custo-benefício'!AI452,'Custo-benefício'!AI456,'Custo-benefício'!AI460,'Custo-benefício'!AI464,'Custo-benefício'!AI468,'Custo-benefício'!AI472,'Custo-benefício'!AI476,'Custo-benefício'!AI480,'Custo-benefício'!AI484,'Custo-benefício'!AI488,'Custo-benefício'!AI492,'Custo-benefício'!AI494,'Custo-benefício'!AI496,'Custo-benefício'!AI498,'Custo-benefício'!AI500,'Custo-benefício'!AI502))</f>
        <v/>
      </c>
      <c r="AH17" s="159" t="str">
        <f>IF($B$16="","",SUM('Custo-benefício'!AJ412,'Custo-benefício'!AJ416,'Custo-benefício'!AJ420,'Custo-benefício'!AJ424,'Custo-benefício'!AJ428,'Custo-benefício'!AJ432,'Custo-benefício'!AJ436,'Custo-benefício'!AJ440,'Custo-benefício'!AJ444,'Custo-benefício'!AJ448,'Custo-benefício'!AJ452,'Custo-benefício'!AJ456,'Custo-benefício'!AJ460,'Custo-benefício'!AJ464,'Custo-benefício'!AJ468,'Custo-benefício'!AJ472,'Custo-benefício'!AJ476,'Custo-benefício'!AJ480,'Custo-benefício'!AJ484,'Custo-benefício'!AJ488,'Custo-benefício'!AJ492,'Custo-benefício'!AJ494,'Custo-benefício'!AJ496,'Custo-benefício'!AJ498,'Custo-benefício'!AJ500,'Custo-benefício'!AJ502))</f>
        <v/>
      </c>
      <c r="AI17" s="159" t="str">
        <f>IF($B$16="","",SUM('Custo-benefício'!AK412,'Custo-benefício'!AK416,'Custo-benefício'!AK420,'Custo-benefício'!AK424,'Custo-benefício'!AK428,'Custo-benefício'!AK432,'Custo-benefício'!AK436,'Custo-benefício'!AK440,'Custo-benefício'!AK444,'Custo-benefício'!AK448,'Custo-benefício'!AK452,'Custo-benefício'!AK456,'Custo-benefício'!AK460,'Custo-benefício'!AK464,'Custo-benefício'!AK468,'Custo-benefício'!AK472,'Custo-benefício'!AK476,'Custo-benefício'!AK480,'Custo-benefício'!AK484,'Custo-benefício'!AK488,'Custo-benefício'!AK492,'Custo-benefício'!AK494,'Custo-benefício'!AK496,'Custo-benefício'!AK498,'Custo-benefício'!AK500,'Custo-benefício'!AK502))</f>
        <v/>
      </c>
      <c r="AJ17" s="159" t="str">
        <f>IF($B$16="","",SUM('Custo-benefício'!AL412,'Custo-benefício'!AL416,'Custo-benefício'!AL420,'Custo-benefício'!AL424,'Custo-benefício'!AL428,'Custo-benefício'!AL432,'Custo-benefício'!AL436,'Custo-benefício'!AL440,'Custo-benefício'!AL444,'Custo-benefício'!AL448,'Custo-benefício'!AL452,'Custo-benefício'!AL456,'Custo-benefício'!AL460,'Custo-benefício'!AL464,'Custo-benefício'!AL468,'Custo-benefício'!AL472,'Custo-benefício'!AL476,'Custo-benefício'!AL480,'Custo-benefício'!AL484,'Custo-benefício'!AL488,'Custo-benefício'!AL492,'Custo-benefício'!AL494,'Custo-benefício'!AL496,'Custo-benefício'!AL498,'Custo-benefício'!AL500,'Custo-benefício'!AL502))</f>
        <v/>
      </c>
      <c r="AK17" s="159" t="str">
        <f>IF($B$16="","",SUM('Custo-benefício'!AM412,'Custo-benefício'!AM416,'Custo-benefício'!AM420,'Custo-benefício'!AM424,'Custo-benefício'!AM428,'Custo-benefício'!AM432,'Custo-benefício'!AM436,'Custo-benefício'!AM440,'Custo-benefício'!AM444,'Custo-benefício'!AM448,'Custo-benefício'!AM452,'Custo-benefício'!AM456,'Custo-benefício'!AM460,'Custo-benefício'!AM464,'Custo-benefício'!AM468,'Custo-benefício'!AM472,'Custo-benefício'!AM476,'Custo-benefício'!AM480,'Custo-benefício'!AM484,'Custo-benefício'!AM488,'Custo-benefício'!AM492,'Custo-benefício'!AM494,'Custo-benefício'!AM496,'Custo-benefício'!AM498,'Custo-benefício'!AM500,'Custo-benefício'!AM502))</f>
        <v/>
      </c>
      <c r="AL17" s="159" t="str">
        <f>IF($B$16="","",SUM('Custo-benefício'!AN412,'Custo-benefício'!AN416,'Custo-benefício'!AN420,'Custo-benefício'!AN424,'Custo-benefício'!AN428,'Custo-benefício'!AN432,'Custo-benefício'!AN436,'Custo-benefício'!AN440,'Custo-benefício'!AN444,'Custo-benefício'!AN448,'Custo-benefício'!AN452,'Custo-benefício'!AN456,'Custo-benefício'!AN460,'Custo-benefício'!AN464,'Custo-benefício'!AN468,'Custo-benefício'!AN472,'Custo-benefício'!AN476,'Custo-benefício'!AN480,'Custo-benefício'!AN484,'Custo-benefício'!AN488,'Custo-benefício'!AN492,'Custo-benefício'!AN494,'Custo-benefício'!AN496,'Custo-benefício'!AN498,'Custo-benefício'!AN500,'Custo-benefício'!AN502))</f>
        <v/>
      </c>
      <c r="AM17" s="159" t="str">
        <f>IF($B$16="","",SUM('Custo-benefício'!AO412,'Custo-benefício'!AO416,'Custo-benefício'!AO420,'Custo-benefício'!AO424,'Custo-benefício'!AO428,'Custo-benefício'!AO432,'Custo-benefício'!AO436,'Custo-benefício'!AO440,'Custo-benefício'!AO444,'Custo-benefício'!AO448,'Custo-benefício'!AO452,'Custo-benefício'!AO456,'Custo-benefício'!AO460,'Custo-benefício'!AO464,'Custo-benefício'!AO468,'Custo-benefício'!AO472,'Custo-benefício'!AO476,'Custo-benefício'!AO480,'Custo-benefício'!AO484,'Custo-benefício'!AO488,'Custo-benefício'!AO492,'Custo-benefício'!AO494,'Custo-benefício'!AO496,'Custo-benefício'!AO498,'Custo-benefício'!AO500,'Custo-benefício'!AO502))</f>
        <v/>
      </c>
      <c r="AN17" s="313" t="str">
        <f>IF(B16&lt;&gt;"",SUM(D17:AM17),"")</f>
        <v/>
      </c>
      <c r="BA17" s="489"/>
      <c r="BD17" s="489"/>
    </row>
    <row r="18" spans="2:56" x14ac:dyDescent="0.3">
      <c r="B18" s="490" t="str">
        <f>IF(PRINCIPAL!B54&lt;&gt;"",PRINCIPAL!B54,"")</f>
        <v/>
      </c>
      <c r="C18" s="192" t="s">
        <v>128</v>
      </c>
      <c r="D18" s="159" t="str">
        <f>IF($B$18="","",SUM('Custo-benefício'!F509,'Custo-benefício'!F511,'Custo-benefício'!F513,'Custo-benefício'!F515,'Custo-benefício'!F517,'Custo-benefício'!F519,'Custo-benefício'!F521,'Custo-benefício'!F523,'Custo-benefício'!F525,'Custo-benefício'!F527,'Custo-benefício'!F529,'Custo-benefício'!F531,'Custo-benefício'!F533,'Custo-benefício'!F535))</f>
        <v/>
      </c>
      <c r="E18" s="159" t="str">
        <f>IF($B$18="","",SUM('Custo-benefício'!G509,'Custo-benefício'!G511,'Custo-benefício'!G513,'Custo-benefício'!G515,'Custo-benefício'!G517,'Custo-benefício'!G519,'Custo-benefício'!G521,'Custo-benefício'!G523,'Custo-benefício'!G525,'Custo-benefício'!G527,'Custo-benefício'!G529,'Custo-benefício'!G531,'Custo-benefício'!G533,'Custo-benefício'!G535))</f>
        <v/>
      </c>
      <c r="F18" s="159" t="str">
        <f>IF($B$18="","",SUM('Custo-benefício'!H509,'Custo-benefício'!H511,'Custo-benefício'!H513,'Custo-benefício'!H515,'Custo-benefício'!H517,'Custo-benefício'!H519,'Custo-benefício'!H521,'Custo-benefício'!H523,'Custo-benefício'!H525,'Custo-benefício'!H527,'Custo-benefício'!H529,'Custo-benefício'!H531,'Custo-benefício'!H533,'Custo-benefício'!H535))</f>
        <v/>
      </c>
      <c r="G18" s="159" t="str">
        <f>IF($B$18="","",SUM('Custo-benefício'!I509,'Custo-benefício'!I511,'Custo-benefício'!I513,'Custo-benefício'!I515,'Custo-benefício'!I517,'Custo-benefício'!I519,'Custo-benefício'!I521,'Custo-benefício'!I523,'Custo-benefício'!I525,'Custo-benefício'!I527,'Custo-benefício'!I529,'Custo-benefício'!I531,'Custo-benefício'!I533,'Custo-benefício'!I535))</f>
        <v/>
      </c>
      <c r="H18" s="159" t="str">
        <f>IF($B$18="","",SUM('Custo-benefício'!J509,'Custo-benefício'!J511,'Custo-benefício'!J513,'Custo-benefício'!J515,'Custo-benefício'!J517,'Custo-benefício'!J519,'Custo-benefício'!J521,'Custo-benefício'!J523,'Custo-benefício'!J525,'Custo-benefício'!J527,'Custo-benefício'!J529,'Custo-benefício'!J531,'Custo-benefício'!J533,'Custo-benefício'!J535))</f>
        <v/>
      </c>
      <c r="I18" s="159" t="str">
        <f>IF($B$18="","",SUM('Custo-benefício'!K509,'Custo-benefício'!K511,'Custo-benefício'!K513,'Custo-benefício'!K515,'Custo-benefício'!K517,'Custo-benefício'!K519,'Custo-benefício'!K521,'Custo-benefício'!K523,'Custo-benefício'!K525,'Custo-benefício'!K527,'Custo-benefício'!K529,'Custo-benefício'!K531,'Custo-benefício'!K533,'Custo-benefício'!K535))</f>
        <v/>
      </c>
      <c r="J18" s="159" t="str">
        <f>IF($B$18="","",SUM('Custo-benefício'!L509,'Custo-benefício'!L511,'Custo-benefício'!L513,'Custo-benefício'!L515,'Custo-benefício'!L517,'Custo-benefício'!L519,'Custo-benefício'!L521,'Custo-benefício'!L523,'Custo-benefício'!L525,'Custo-benefício'!L527,'Custo-benefício'!L529,'Custo-benefício'!L531,'Custo-benefício'!L533,'Custo-benefício'!L535))</f>
        <v/>
      </c>
      <c r="K18" s="159" t="str">
        <f>IF($B$18="","",SUM('Custo-benefício'!M509,'Custo-benefício'!M511,'Custo-benefício'!M513,'Custo-benefício'!M515,'Custo-benefício'!M517,'Custo-benefício'!M519,'Custo-benefício'!M521,'Custo-benefício'!M523,'Custo-benefício'!M525,'Custo-benefício'!M527,'Custo-benefício'!M529,'Custo-benefício'!M531,'Custo-benefício'!M533,'Custo-benefício'!M535))</f>
        <v/>
      </c>
      <c r="L18" s="159" t="str">
        <f>IF($B$18="","",SUM('Custo-benefício'!N509,'Custo-benefício'!N511,'Custo-benefício'!N513,'Custo-benefício'!N515,'Custo-benefício'!N517,'Custo-benefício'!N519,'Custo-benefício'!N521,'Custo-benefício'!N523,'Custo-benefício'!N525,'Custo-benefício'!N527,'Custo-benefício'!N529,'Custo-benefício'!N531,'Custo-benefício'!N533,'Custo-benefício'!N535))</f>
        <v/>
      </c>
      <c r="M18" s="159" t="str">
        <f>IF($B$18="","",SUM('Custo-benefício'!O509,'Custo-benefício'!O511,'Custo-benefício'!O513,'Custo-benefício'!O515,'Custo-benefício'!O517,'Custo-benefício'!O519,'Custo-benefício'!O521,'Custo-benefício'!O523,'Custo-benefício'!O525,'Custo-benefício'!O527,'Custo-benefício'!O529,'Custo-benefício'!O531,'Custo-benefício'!O533,'Custo-benefício'!O535))</f>
        <v/>
      </c>
      <c r="N18" s="159" t="str">
        <f>IF($B$18="","",SUM('Custo-benefício'!P509,'Custo-benefício'!P511,'Custo-benefício'!P513,'Custo-benefício'!P515,'Custo-benefício'!P517,'Custo-benefício'!P519,'Custo-benefício'!P521,'Custo-benefício'!P523,'Custo-benefício'!P525,'Custo-benefício'!P527,'Custo-benefício'!P529,'Custo-benefício'!P531,'Custo-benefício'!P533,'Custo-benefício'!P535))</f>
        <v/>
      </c>
      <c r="O18" s="159" t="str">
        <f>IF($B$18="","",SUM('Custo-benefício'!Q509,'Custo-benefício'!Q511,'Custo-benefício'!Q513,'Custo-benefício'!Q515,'Custo-benefício'!Q517,'Custo-benefício'!Q519,'Custo-benefício'!Q521,'Custo-benefício'!Q523,'Custo-benefício'!Q525,'Custo-benefício'!Q527,'Custo-benefício'!Q529,'Custo-benefício'!Q531,'Custo-benefício'!Q533,'Custo-benefício'!Q535))</f>
        <v/>
      </c>
      <c r="P18" s="159" t="str">
        <f>IF($B$18="","",SUM('Custo-benefício'!R509,'Custo-benefício'!R511,'Custo-benefício'!R513,'Custo-benefício'!R515,'Custo-benefício'!R517,'Custo-benefício'!R519,'Custo-benefício'!R521,'Custo-benefício'!R523,'Custo-benefício'!R525,'Custo-benefício'!R527,'Custo-benefício'!R529,'Custo-benefício'!R531,'Custo-benefício'!R533,'Custo-benefício'!R535))</f>
        <v/>
      </c>
      <c r="Q18" s="159" t="str">
        <f>IF($B$18="","",SUM('Custo-benefício'!S509,'Custo-benefício'!S511,'Custo-benefício'!S513,'Custo-benefício'!S515,'Custo-benefício'!S517,'Custo-benefício'!S519,'Custo-benefício'!S521,'Custo-benefício'!S523,'Custo-benefício'!S525,'Custo-benefício'!S527,'Custo-benefício'!S529,'Custo-benefício'!S531,'Custo-benefício'!S533,'Custo-benefício'!S535))</f>
        <v/>
      </c>
      <c r="R18" s="159" t="str">
        <f>IF($B$18="","",SUM('Custo-benefício'!T509,'Custo-benefício'!T511,'Custo-benefício'!T513,'Custo-benefício'!T515,'Custo-benefício'!T517,'Custo-benefício'!T519,'Custo-benefício'!T521,'Custo-benefício'!T523,'Custo-benefício'!T525,'Custo-benefício'!T527,'Custo-benefício'!T529,'Custo-benefício'!T531,'Custo-benefício'!T533,'Custo-benefício'!T535))</f>
        <v/>
      </c>
      <c r="S18" s="159" t="str">
        <f>IF($B$18="","",SUM('Custo-benefício'!U509,'Custo-benefício'!U511,'Custo-benefício'!U513,'Custo-benefício'!U515,'Custo-benefício'!U517,'Custo-benefício'!U519,'Custo-benefício'!U521,'Custo-benefício'!U523,'Custo-benefício'!U525,'Custo-benefício'!U527,'Custo-benefício'!U529,'Custo-benefício'!U531,'Custo-benefício'!U533,'Custo-benefício'!U535))</f>
        <v/>
      </c>
      <c r="T18" s="159" t="str">
        <f>IF($B$18="","",SUM('Custo-benefício'!V509,'Custo-benefício'!V511,'Custo-benefício'!V513,'Custo-benefício'!V515,'Custo-benefício'!V517,'Custo-benefício'!V519,'Custo-benefício'!V521,'Custo-benefício'!V523,'Custo-benefício'!V525,'Custo-benefício'!V527,'Custo-benefício'!V529,'Custo-benefício'!V531,'Custo-benefício'!V533,'Custo-benefício'!V535))</f>
        <v/>
      </c>
      <c r="U18" s="159" t="str">
        <f>IF($B$18="","",SUM('Custo-benefício'!W509,'Custo-benefício'!W511,'Custo-benefício'!W513,'Custo-benefício'!W515,'Custo-benefício'!W517,'Custo-benefício'!W519,'Custo-benefício'!W521,'Custo-benefício'!W523,'Custo-benefício'!W525,'Custo-benefício'!W527,'Custo-benefício'!W529,'Custo-benefício'!W531,'Custo-benefício'!W533,'Custo-benefício'!W535))</f>
        <v/>
      </c>
      <c r="V18" s="159" t="str">
        <f>IF($B$18="","",SUM('Custo-benefício'!X509,'Custo-benefício'!X511,'Custo-benefício'!X513,'Custo-benefício'!X515,'Custo-benefício'!X517,'Custo-benefício'!X519,'Custo-benefício'!X521,'Custo-benefício'!X523,'Custo-benefício'!X525,'Custo-benefício'!X527,'Custo-benefício'!X529,'Custo-benefício'!X531,'Custo-benefício'!X533,'Custo-benefício'!X535))</f>
        <v/>
      </c>
      <c r="W18" s="159" t="str">
        <f>IF($B$18="","",SUM('Custo-benefício'!Y509,'Custo-benefício'!Y511,'Custo-benefício'!Y513,'Custo-benefício'!Y515,'Custo-benefício'!Y517,'Custo-benefício'!Y519,'Custo-benefício'!Y521,'Custo-benefício'!Y523,'Custo-benefício'!Y525,'Custo-benefício'!Y527,'Custo-benefício'!Y529,'Custo-benefício'!Y531,'Custo-benefício'!Y533,'Custo-benefício'!Y535))</f>
        <v/>
      </c>
      <c r="X18" s="159" t="str">
        <f>IF($B$18="","",SUM('Custo-benefício'!Z509,'Custo-benefício'!Z511,'Custo-benefício'!Z513,'Custo-benefício'!Z515,'Custo-benefício'!Z517,'Custo-benefício'!Z519,'Custo-benefício'!Z521,'Custo-benefício'!Z523,'Custo-benefício'!Z525,'Custo-benefício'!Z527,'Custo-benefício'!Z529,'Custo-benefício'!Z531,'Custo-benefício'!Z533,'Custo-benefício'!Z535))</f>
        <v/>
      </c>
      <c r="Y18" s="159" t="str">
        <f>IF($B$18="","",SUM('Custo-benefício'!AA509,'Custo-benefício'!AA511,'Custo-benefício'!AA513,'Custo-benefício'!AA515,'Custo-benefício'!AA517,'Custo-benefício'!AA519,'Custo-benefício'!AA521,'Custo-benefício'!AA523,'Custo-benefício'!AA525,'Custo-benefício'!AA527,'Custo-benefício'!AA529,'Custo-benefício'!AA531,'Custo-benefício'!AA533,'Custo-benefício'!AA535))</f>
        <v/>
      </c>
      <c r="Z18" s="159" t="str">
        <f>IF($B$18="","",SUM('Custo-benefício'!AB509,'Custo-benefício'!AB511,'Custo-benefício'!AB513,'Custo-benefício'!AB515,'Custo-benefício'!AB517,'Custo-benefício'!AB519,'Custo-benefício'!AB521,'Custo-benefício'!AB523,'Custo-benefício'!AB525,'Custo-benefício'!AB527,'Custo-benefício'!AB529,'Custo-benefício'!AB531,'Custo-benefício'!AB533,'Custo-benefício'!AB535))</f>
        <v/>
      </c>
      <c r="AA18" s="159" t="str">
        <f>IF($B$18="","",SUM('Custo-benefício'!AC509,'Custo-benefício'!AC511,'Custo-benefício'!AC513,'Custo-benefício'!AC515,'Custo-benefício'!AC517,'Custo-benefício'!AC519,'Custo-benefício'!AC521,'Custo-benefício'!AC523,'Custo-benefício'!AC525,'Custo-benefício'!AC527,'Custo-benefício'!AC529,'Custo-benefício'!AC531,'Custo-benefício'!AC533,'Custo-benefício'!AC535))</f>
        <v/>
      </c>
      <c r="AB18" s="159" t="str">
        <f>IF($B$18="","",SUM('Custo-benefício'!AD509,'Custo-benefício'!AD511,'Custo-benefício'!AD513,'Custo-benefício'!AD515,'Custo-benefício'!AD517,'Custo-benefício'!AD519,'Custo-benefício'!AD521,'Custo-benefício'!AD523,'Custo-benefício'!AD525,'Custo-benefício'!AD527,'Custo-benefício'!AD529,'Custo-benefício'!AD531,'Custo-benefício'!AD533,'Custo-benefício'!AD535))</f>
        <v/>
      </c>
      <c r="AC18" s="159" t="str">
        <f>IF($B$18="","",SUM('Custo-benefício'!AE509,'Custo-benefício'!AE511,'Custo-benefício'!AE513,'Custo-benefício'!AE515,'Custo-benefício'!AE517,'Custo-benefício'!AE519,'Custo-benefício'!AE521,'Custo-benefício'!AE523,'Custo-benefício'!AE525,'Custo-benefício'!AE527,'Custo-benefício'!AE529,'Custo-benefício'!AE531,'Custo-benefício'!AE533,'Custo-benefício'!AE535))</f>
        <v/>
      </c>
      <c r="AD18" s="159" t="str">
        <f>IF($B$18="","",SUM('Custo-benefício'!AF509,'Custo-benefício'!AF511,'Custo-benefício'!AF513,'Custo-benefício'!AF515,'Custo-benefício'!AF517,'Custo-benefício'!AF519,'Custo-benefício'!AF521,'Custo-benefício'!AF523,'Custo-benefício'!AF525,'Custo-benefício'!AF527,'Custo-benefício'!AF529,'Custo-benefício'!AF531,'Custo-benefício'!AF533,'Custo-benefício'!AF535))</f>
        <v/>
      </c>
      <c r="AE18" s="159" t="str">
        <f>IF($B$18="","",SUM('Custo-benefício'!AG509,'Custo-benefício'!AG511,'Custo-benefício'!AG513,'Custo-benefício'!AG515,'Custo-benefício'!AG517,'Custo-benefício'!AG519,'Custo-benefício'!AG521,'Custo-benefício'!AG523,'Custo-benefício'!AG525,'Custo-benefício'!AG527,'Custo-benefício'!AG529,'Custo-benefício'!AG531,'Custo-benefício'!AG533,'Custo-benefício'!AG535))</f>
        <v/>
      </c>
      <c r="AF18" s="159" t="str">
        <f>IF($B$18="","",SUM('Custo-benefício'!AH509,'Custo-benefício'!AH511,'Custo-benefício'!AH513,'Custo-benefício'!AH515,'Custo-benefício'!AH517,'Custo-benefício'!AH519,'Custo-benefício'!AH521,'Custo-benefício'!AH523,'Custo-benefício'!AH525,'Custo-benefício'!AH527,'Custo-benefício'!AH529,'Custo-benefício'!AH531,'Custo-benefício'!AH533,'Custo-benefício'!AH535))</f>
        <v/>
      </c>
      <c r="AG18" s="159" t="str">
        <f>IF($B$18="","",SUM('Custo-benefício'!AI509,'Custo-benefício'!AI511,'Custo-benefício'!AI513,'Custo-benefício'!AI515,'Custo-benefício'!AI517,'Custo-benefício'!AI519,'Custo-benefício'!AI521,'Custo-benefício'!AI523,'Custo-benefício'!AI525,'Custo-benefício'!AI527,'Custo-benefício'!AI529,'Custo-benefício'!AI531,'Custo-benefício'!AI533,'Custo-benefício'!AI535))</f>
        <v/>
      </c>
      <c r="AH18" s="159" t="str">
        <f>IF($B$18="","",SUM('Custo-benefício'!AJ509,'Custo-benefício'!AJ511,'Custo-benefício'!AJ513,'Custo-benefício'!AJ515,'Custo-benefício'!AJ517,'Custo-benefício'!AJ519,'Custo-benefício'!AJ521,'Custo-benefício'!AJ523,'Custo-benefício'!AJ525,'Custo-benefício'!AJ527,'Custo-benefício'!AJ529,'Custo-benefício'!AJ531,'Custo-benefício'!AJ533,'Custo-benefício'!AJ535))</f>
        <v/>
      </c>
      <c r="AI18" s="159" t="str">
        <f>IF($B$18="","",SUM('Custo-benefício'!AK509,'Custo-benefício'!AK511,'Custo-benefício'!AK513,'Custo-benefício'!AK515,'Custo-benefício'!AK517,'Custo-benefício'!AK519,'Custo-benefício'!AK521,'Custo-benefício'!AK523,'Custo-benefício'!AK525,'Custo-benefício'!AK527,'Custo-benefício'!AK529,'Custo-benefício'!AK531,'Custo-benefício'!AK533,'Custo-benefício'!AK535))</f>
        <v/>
      </c>
      <c r="AJ18" s="159" t="str">
        <f>IF($B$18="","",SUM('Custo-benefício'!AL509,'Custo-benefício'!AL511,'Custo-benefício'!AL513,'Custo-benefício'!AL515,'Custo-benefício'!AL517,'Custo-benefício'!AL519,'Custo-benefício'!AL521,'Custo-benefício'!AL523,'Custo-benefício'!AL525,'Custo-benefício'!AL527,'Custo-benefício'!AL529,'Custo-benefício'!AL531,'Custo-benefício'!AL533,'Custo-benefício'!AL535))</f>
        <v/>
      </c>
      <c r="AK18" s="159" t="str">
        <f>IF($B$18="","",SUM('Custo-benefício'!AM509,'Custo-benefício'!AM511,'Custo-benefício'!AM513,'Custo-benefício'!AM515,'Custo-benefício'!AM517,'Custo-benefício'!AM519,'Custo-benefício'!AM521,'Custo-benefício'!AM523,'Custo-benefício'!AM525,'Custo-benefício'!AM527,'Custo-benefício'!AM529,'Custo-benefício'!AM531,'Custo-benefício'!AM533,'Custo-benefício'!AM535))</f>
        <v/>
      </c>
      <c r="AL18" s="159" t="str">
        <f>IF($B$18="","",SUM('Custo-benefício'!AN509,'Custo-benefício'!AN511,'Custo-benefício'!AN513,'Custo-benefício'!AN515,'Custo-benefício'!AN517,'Custo-benefício'!AN519,'Custo-benefício'!AN521,'Custo-benefício'!AN523,'Custo-benefício'!AN525,'Custo-benefício'!AN527,'Custo-benefício'!AN529,'Custo-benefício'!AN531,'Custo-benefício'!AN533,'Custo-benefício'!AN535))</f>
        <v/>
      </c>
      <c r="AM18" s="159" t="str">
        <f>IF($B$18="","",SUM('Custo-benefício'!AO509,'Custo-benefício'!AO511,'Custo-benefício'!AO513,'Custo-benefício'!AO515,'Custo-benefício'!AO517,'Custo-benefício'!AO519,'Custo-benefício'!AO521,'Custo-benefício'!AO523,'Custo-benefício'!AO525,'Custo-benefício'!AO527,'Custo-benefício'!AO529,'Custo-benefício'!AO531,'Custo-benefício'!AO533,'Custo-benefício'!AO535))</f>
        <v/>
      </c>
      <c r="AN18" s="313" t="str">
        <f>IF(B18&lt;&gt;"",SUM(D18:AM18),"")</f>
        <v/>
      </c>
      <c r="BA18" s="489" t="str">
        <f t="shared" ref="BA18" si="1">B18</f>
        <v/>
      </c>
      <c r="BD18" s="489" t="str">
        <f t="shared" ref="BD18" si="2">B18</f>
        <v/>
      </c>
    </row>
    <row r="19" spans="2:56" x14ac:dyDescent="0.3">
      <c r="B19" s="491"/>
      <c r="C19" s="192" t="s">
        <v>143</v>
      </c>
      <c r="D19" s="159" t="s">
        <v>38</v>
      </c>
      <c r="E19" s="159" t="str">
        <f>IF($B$18="","",SUM('Custo-benefício'!G536,'Custo-benefício'!G540,'Custo-benefício'!G544,'Custo-benefício'!G548,'Custo-benefício'!G552,'Custo-benefício'!G556,'Custo-benefício'!G560,'Custo-benefício'!G564,'Custo-benefício'!G568,'Custo-benefício'!G572,'Custo-benefício'!G576,'Custo-benefício'!G580,'Custo-benefício'!G584,'Custo-benefício'!G588,'Custo-benefício'!G592,'Custo-benefício'!G596,'Custo-benefício'!G600,'Custo-benefício'!G604,'Custo-benefício'!G608,'Custo-benefício'!G612,'Custo-benefício'!G616,'Custo-benefício'!G618,'Custo-benefício'!G620,'Custo-benefício'!G622,'Custo-benefício'!G624,'Custo-benefício'!G626))</f>
        <v/>
      </c>
      <c r="F19" s="159" t="str">
        <f>IF($B$18="","",SUM('Custo-benefício'!H536,'Custo-benefício'!H540,'Custo-benefício'!H544,'Custo-benefício'!H548,'Custo-benefício'!H552,'Custo-benefício'!H556,'Custo-benefício'!H560,'Custo-benefício'!H564,'Custo-benefício'!H568,'Custo-benefício'!H572,'Custo-benefício'!H576,'Custo-benefício'!H580,'Custo-benefício'!H584,'Custo-benefício'!H588,'Custo-benefício'!H592,'Custo-benefício'!H596,'Custo-benefício'!H600,'Custo-benefício'!H604,'Custo-benefício'!H608,'Custo-benefício'!H612,'Custo-benefício'!H616,'Custo-benefício'!H618,'Custo-benefício'!H620,'Custo-benefício'!H622,'Custo-benefício'!H624,'Custo-benefício'!H626))</f>
        <v/>
      </c>
      <c r="G19" s="159" t="str">
        <f>IF($B$18="","",SUM('Custo-benefício'!I536,'Custo-benefício'!I540,'Custo-benefício'!I544,'Custo-benefício'!I548,'Custo-benefício'!I552,'Custo-benefício'!I556,'Custo-benefício'!I560,'Custo-benefício'!I564,'Custo-benefício'!I568,'Custo-benefício'!I572,'Custo-benefício'!I576,'Custo-benefício'!I580,'Custo-benefício'!I584,'Custo-benefício'!I588,'Custo-benefício'!I592,'Custo-benefício'!I596,'Custo-benefício'!I600,'Custo-benefício'!I604,'Custo-benefício'!I608,'Custo-benefício'!I612,'Custo-benefício'!I616,'Custo-benefício'!I618,'Custo-benefício'!I620,'Custo-benefício'!I622,'Custo-benefício'!I624,'Custo-benefício'!I626))</f>
        <v/>
      </c>
      <c r="H19" s="159" t="str">
        <f>IF($B$18="","",SUM('Custo-benefício'!J536,'Custo-benefício'!J540,'Custo-benefício'!J544,'Custo-benefício'!J548,'Custo-benefício'!J552,'Custo-benefício'!J556,'Custo-benefício'!J560,'Custo-benefício'!J564,'Custo-benefício'!J568,'Custo-benefício'!J572,'Custo-benefício'!J576,'Custo-benefício'!J580,'Custo-benefício'!J584,'Custo-benefício'!J588,'Custo-benefício'!J592,'Custo-benefício'!J596,'Custo-benefício'!J600,'Custo-benefício'!J604,'Custo-benefício'!J608,'Custo-benefício'!J612,'Custo-benefício'!J616,'Custo-benefício'!J618,'Custo-benefício'!J620,'Custo-benefício'!J622,'Custo-benefício'!J624,'Custo-benefício'!J626))</f>
        <v/>
      </c>
      <c r="I19" s="159" t="str">
        <f>IF($B$18="","",SUM('Custo-benefício'!K536,'Custo-benefício'!K540,'Custo-benefício'!K544,'Custo-benefício'!K548,'Custo-benefício'!K552,'Custo-benefício'!K556,'Custo-benefício'!K560,'Custo-benefício'!K564,'Custo-benefício'!K568,'Custo-benefício'!K572,'Custo-benefício'!K576,'Custo-benefício'!K580,'Custo-benefício'!K584,'Custo-benefício'!K588,'Custo-benefício'!K592,'Custo-benefício'!K596,'Custo-benefício'!K600,'Custo-benefício'!K604,'Custo-benefício'!K608,'Custo-benefício'!K612,'Custo-benefício'!K616,'Custo-benefício'!K618,'Custo-benefício'!K620,'Custo-benefício'!K622,'Custo-benefício'!K624,'Custo-benefício'!K626))</f>
        <v/>
      </c>
      <c r="J19" s="159" t="str">
        <f>IF($B$18="","",SUM('Custo-benefício'!L536,'Custo-benefício'!L540,'Custo-benefício'!L544,'Custo-benefício'!L548,'Custo-benefício'!L552,'Custo-benefício'!L556,'Custo-benefício'!L560,'Custo-benefício'!L564,'Custo-benefício'!L568,'Custo-benefício'!L572,'Custo-benefício'!L576,'Custo-benefício'!L580,'Custo-benefício'!L584,'Custo-benefício'!L588,'Custo-benefício'!L592,'Custo-benefício'!L596,'Custo-benefício'!L600,'Custo-benefício'!L604,'Custo-benefício'!L608,'Custo-benefício'!L612,'Custo-benefício'!L616,'Custo-benefício'!L618,'Custo-benefício'!L620,'Custo-benefício'!L622,'Custo-benefício'!L624,'Custo-benefício'!L626))</f>
        <v/>
      </c>
      <c r="K19" s="159" t="str">
        <f>IF($B$18="","",SUM('Custo-benefício'!M536,'Custo-benefício'!M540,'Custo-benefício'!M544,'Custo-benefício'!M548,'Custo-benefício'!M552,'Custo-benefício'!M556,'Custo-benefício'!M560,'Custo-benefício'!M564,'Custo-benefício'!M568,'Custo-benefício'!M572,'Custo-benefício'!M576,'Custo-benefício'!M580,'Custo-benefício'!M584,'Custo-benefício'!M588,'Custo-benefício'!M592,'Custo-benefício'!M596,'Custo-benefício'!M600,'Custo-benefício'!M604,'Custo-benefício'!M608,'Custo-benefício'!M612,'Custo-benefício'!M616,'Custo-benefício'!M618,'Custo-benefício'!M620,'Custo-benefício'!M622,'Custo-benefício'!M624,'Custo-benefício'!M626))</f>
        <v/>
      </c>
      <c r="L19" s="159" t="str">
        <f>IF($B$18="","",SUM('Custo-benefício'!N536,'Custo-benefício'!N540,'Custo-benefício'!N544,'Custo-benefício'!N548,'Custo-benefício'!N552,'Custo-benefício'!N556,'Custo-benefício'!N560,'Custo-benefício'!N564,'Custo-benefício'!N568,'Custo-benefício'!N572,'Custo-benefício'!N576,'Custo-benefício'!N580,'Custo-benefício'!N584,'Custo-benefício'!N588,'Custo-benefício'!N592,'Custo-benefício'!N596,'Custo-benefício'!N600,'Custo-benefício'!N604,'Custo-benefício'!N608,'Custo-benefício'!N612,'Custo-benefício'!N616,'Custo-benefício'!N618,'Custo-benefício'!N620,'Custo-benefício'!N622,'Custo-benefício'!N624,'Custo-benefício'!N626))</f>
        <v/>
      </c>
      <c r="M19" s="159" t="str">
        <f>IF($B$18="","",SUM('Custo-benefício'!O536,'Custo-benefício'!O540,'Custo-benefício'!O544,'Custo-benefício'!O548,'Custo-benefício'!O552,'Custo-benefício'!O556,'Custo-benefício'!O560,'Custo-benefício'!O564,'Custo-benefício'!O568,'Custo-benefício'!O572,'Custo-benefício'!O576,'Custo-benefício'!O580,'Custo-benefício'!O584,'Custo-benefício'!O588,'Custo-benefício'!O592,'Custo-benefício'!O596,'Custo-benefício'!O600,'Custo-benefício'!O604,'Custo-benefício'!O608,'Custo-benefício'!O612,'Custo-benefício'!O616,'Custo-benefício'!O618,'Custo-benefício'!O620,'Custo-benefício'!O622,'Custo-benefício'!O624,'Custo-benefício'!O626))</f>
        <v/>
      </c>
      <c r="N19" s="159" t="str">
        <f>IF($B$18="","",SUM('Custo-benefício'!P536,'Custo-benefício'!P540,'Custo-benefício'!P544,'Custo-benefício'!P548,'Custo-benefício'!P552,'Custo-benefício'!P556,'Custo-benefício'!P560,'Custo-benefício'!P564,'Custo-benefício'!P568,'Custo-benefício'!P572,'Custo-benefício'!P576,'Custo-benefício'!P580,'Custo-benefício'!P584,'Custo-benefício'!P588,'Custo-benefício'!P592,'Custo-benefício'!P596,'Custo-benefício'!P600,'Custo-benefício'!P604,'Custo-benefício'!P608,'Custo-benefício'!P612,'Custo-benefício'!P616,'Custo-benefício'!P618,'Custo-benefício'!P620,'Custo-benefício'!P622,'Custo-benefício'!P624,'Custo-benefício'!P626))</f>
        <v/>
      </c>
      <c r="O19" s="159" t="str">
        <f>IF($B$18="","",SUM('Custo-benefício'!Q536,'Custo-benefício'!Q540,'Custo-benefício'!Q544,'Custo-benefício'!Q548,'Custo-benefício'!Q552,'Custo-benefício'!Q556,'Custo-benefício'!Q560,'Custo-benefício'!Q564,'Custo-benefício'!Q568,'Custo-benefício'!Q572,'Custo-benefício'!Q576,'Custo-benefício'!Q580,'Custo-benefício'!Q584,'Custo-benefício'!Q588,'Custo-benefício'!Q592,'Custo-benefício'!Q596,'Custo-benefício'!Q600,'Custo-benefício'!Q604,'Custo-benefício'!Q608,'Custo-benefício'!Q612,'Custo-benefício'!Q616,'Custo-benefício'!Q618,'Custo-benefício'!Q620,'Custo-benefício'!Q622,'Custo-benefício'!Q624,'Custo-benefício'!Q626))</f>
        <v/>
      </c>
      <c r="P19" s="159" t="str">
        <f>IF($B$18="","",SUM('Custo-benefício'!R536,'Custo-benefício'!R540,'Custo-benefício'!R544,'Custo-benefício'!R548,'Custo-benefício'!R552,'Custo-benefício'!R556,'Custo-benefício'!R560,'Custo-benefício'!R564,'Custo-benefício'!R568,'Custo-benefício'!R572,'Custo-benefício'!R576,'Custo-benefício'!R580,'Custo-benefício'!R584,'Custo-benefício'!R588,'Custo-benefício'!R592,'Custo-benefício'!R596,'Custo-benefício'!R600,'Custo-benefício'!R604,'Custo-benefício'!R608,'Custo-benefício'!R612,'Custo-benefício'!R616,'Custo-benefício'!R618,'Custo-benefício'!R620,'Custo-benefício'!R622,'Custo-benefício'!R624,'Custo-benefício'!R626))</f>
        <v/>
      </c>
      <c r="Q19" s="159" t="str">
        <f>IF($B$18="","",SUM('Custo-benefício'!S536,'Custo-benefício'!S540,'Custo-benefício'!S544,'Custo-benefício'!S548,'Custo-benefício'!S552,'Custo-benefício'!S556,'Custo-benefício'!S560,'Custo-benefício'!S564,'Custo-benefício'!S568,'Custo-benefício'!S572,'Custo-benefício'!S576,'Custo-benefício'!S580,'Custo-benefício'!S584,'Custo-benefício'!S588,'Custo-benefício'!S592,'Custo-benefício'!S596,'Custo-benefício'!S600,'Custo-benefício'!S604,'Custo-benefício'!S608,'Custo-benefício'!S612,'Custo-benefício'!S616,'Custo-benefício'!S618,'Custo-benefício'!S620,'Custo-benefício'!S622,'Custo-benefício'!S624,'Custo-benefício'!S626))</f>
        <v/>
      </c>
      <c r="R19" s="159" t="str">
        <f>IF($B$18="","",SUM('Custo-benefício'!T536,'Custo-benefício'!T540,'Custo-benefício'!T544,'Custo-benefício'!T548,'Custo-benefício'!T552,'Custo-benefício'!T556,'Custo-benefício'!T560,'Custo-benefício'!T564,'Custo-benefício'!T568,'Custo-benefício'!T572,'Custo-benefício'!T576,'Custo-benefício'!T580,'Custo-benefício'!T584,'Custo-benefício'!T588,'Custo-benefício'!T592,'Custo-benefício'!T596,'Custo-benefício'!T600,'Custo-benefício'!T604,'Custo-benefício'!T608,'Custo-benefício'!T612,'Custo-benefício'!T616,'Custo-benefício'!T618,'Custo-benefício'!T620,'Custo-benefício'!T622,'Custo-benefício'!T624,'Custo-benefício'!T626))</f>
        <v/>
      </c>
      <c r="S19" s="159" t="str">
        <f>IF($B$18="","",SUM('Custo-benefício'!U536,'Custo-benefício'!U540,'Custo-benefício'!U544,'Custo-benefício'!U548,'Custo-benefício'!U552,'Custo-benefício'!U556,'Custo-benefício'!U560,'Custo-benefício'!U564,'Custo-benefício'!U568,'Custo-benefício'!U572,'Custo-benefício'!U576,'Custo-benefício'!U580,'Custo-benefício'!U584,'Custo-benefício'!U588,'Custo-benefício'!U592,'Custo-benefício'!U596,'Custo-benefício'!U600,'Custo-benefício'!U604,'Custo-benefício'!U608,'Custo-benefício'!U612,'Custo-benefício'!U616,'Custo-benefício'!U618,'Custo-benefício'!U620,'Custo-benefício'!U622,'Custo-benefício'!U624,'Custo-benefício'!U626))</f>
        <v/>
      </c>
      <c r="T19" s="159" t="str">
        <f>IF($B$18="","",SUM('Custo-benefício'!V536,'Custo-benefício'!V540,'Custo-benefício'!V544,'Custo-benefício'!V548,'Custo-benefício'!V552,'Custo-benefício'!V556,'Custo-benefício'!V560,'Custo-benefício'!V564,'Custo-benefício'!V568,'Custo-benefício'!V572,'Custo-benefício'!V576,'Custo-benefício'!V580,'Custo-benefício'!V584,'Custo-benefício'!V588,'Custo-benefício'!V592,'Custo-benefício'!V596,'Custo-benefício'!V600,'Custo-benefício'!V604,'Custo-benefício'!V608,'Custo-benefício'!V612,'Custo-benefício'!V616,'Custo-benefício'!V618,'Custo-benefício'!V620,'Custo-benefício'!V622,'Custo-benefício'!V624,'Custo-benefício'!V626))</f>
        <v/>
      </c>
      <c r="U19" s="159" t="str">
        <f>IF($B$18="","",SUM('Custo-benefício'!W536,'Custo-benefício'!W540,'Custo-benefício'!W544,'Custo-benefício'!W548,'Custo-benefício'!W552,'Custo-benefício'!W556,'Custo-benefício'!W560,'Custo-benefício'!W564,'Custo-benefício'!W568,'Custo-benefício'!W572,'Custo-benefício'!W576,'Custo-benefício'!W580,'Custo-benefício'!W584,'Custo-benefício'!W588,'Custo-benefício'!W592,'Custo-benefício'!W596,'Custo-benefício'!W600,'Custo-benefício'!W604,'Custo-benefício'!W608,'Custo-benefício'!W612,'Custo-benefício'!W616,'Custo-benefício'!W618,'Custo-benefício'!W620,'Custo-benefício'!W622,'Custo-benefício'!W624,'Custo-benefício'!W626))</f>
        <v/>
      </c>
      <c r="V19" s="159" t="str">
        <f>IF($B$18="","",SUM('Custo-benefício'!X536,'Custo-benefício'!X540,'Custo-benefício'!X544,'Custo-benefício'!X548,'Custo-benefício'!X552,'Custo-benefício'!X556,'Custo-benefício'!X560,'Custo-benefício'!X564,'Custo-benefício'!X568,'Custo-benefício'!X572,'Custo-benefício'!X576,'Custo-benefício'!X580,'Custo-benefício'!X584,'Custo-benefício'!X588,'Custo-benefício'!X592,'Custo-benefício'!X596,'Custo-benefício'!X600,'Custo-benefício'!X604,'Custo-benefício'!X608,'Custo-benefício'!X612,'Custo-benefício'!X616,'Custo-benefício'!X618,'Custo-benefício'!X620,'Custo-benefício'!X622,'Custo-benefício'!X624,'Custo-benefício'!X626))</f>
        <v/>
      </c>
      <c r="W19" s="159" t="str">
        <f>IF($B$18="","",SUM('Custo-benefício'!Y536,'Custo-benefício'!Y540,'Custo-benefício'!Y544,'Custo-benefício'!Y548,'Custo-benefício'!Y552,'Custo-benefício'!Y556,'Custo-benefício'!Y560,'Custo-benefício'!Y564,'Custo-benefício'!Y568,'Custo-benefício'!Y572,'Custo-benefício'!Y576,'Custo-benefício'!Y580,'Custo-benefício'!Y584,'Custo-benefício'!Y588,'Custo-benefício'!Y592,'Custo-benefício'!Y596,'Custo-benefício'!Y600,'Custo-benefício'!Y604,'Custo-benefício'!Y608,'Custo-benefício'!Y612,'Custo-benefício'!Y616,'Custo-benefício'!Y618,'Custo-benefício'!Y620,'Custo-benefício'!Y622,'Custo-benefício'!Y624,'Custo-benefício'!Y626))</f>
        <v/>
      </c>
      <c r="X19" s="159" t="str">
        <f>IF($B$18="","",SUM('Custo-benefício'!Z536,'Custo-benefício'!Z540,'Custo-benefício'!Z544,'Custo-benefício'!Z548,'Custo-benefício'!Z552,'Custo-benefício'!Z556,'Custo-benefício'!Z560,'Custo-benefício'!Z564,'Custo-benefício'!Z568,'Custo-benefício'!Z572,'Custo-benefício'!Z576,'Custo-benefício'!Z580,'Custo-benefício'!Z584,'Custo-benefício'!Z588,'Custo-benefício'!Z592,'Custo-benefício'!Z596,'Custo-benefício'!Z600,'Custo-benefício'!Z604,'Custo-benefício'!Z608,'Custo-benefício'!Z612,'Custo-benefício'!Z616,'Custo-benefício'!Z618,'Custo-benefício'!Z620,'Custo-benefício'!Z622,'Custo-benefício'!Z624,'Custo-benefício'!Z626))</f>
        <v/>
      </c>
      <c r="Y19" s="159" t="str">
        <f>IF($B$18="","",SUM('Custo-benefício'!AA536,'Custo-benefício'!AA540,'Custo-benefício'!AA544,'Custo-benefício'!AA548,'Custo-benefício'!AA552,'Custo-benefício'!AA556,'Custo-benefício'!AA560,'Custo-benefício'!AA564,'Custo-benefício'!AA568,'Custo-benefício'!AA572,'Custo-benefício'!AA576,'Custo-benefício'!AA580,'Custo-benefício'!AA584,'Custo-benefício'!AA588,'Custo-benefício'!AA592,'Custo-benefício'!AA596,'Custo-benefício'!AA600,'Custo-benefício'!AA604,'Custo-benefício'!AA608,'Custo-benefício'!AA612,'Custo-benefício'!AA616,'Custo-benefício'!AA618,'Custo-benefício'!AA620,'Custo-benefício'!AA622,'Custo-benefício'!AA624,'Custo-benefício'!AA626))</f>
        <v/>
      </c>
      <c r="Z19" s="159" t="str">
        <f>IF($B$18="","",SUM('Custo-benefício'!AB536,'Custo-benefício'!AB540,'Custo-benefício'!AB544,'Custo-benefício'!AB548,'Custo-benefício'!AB552,'Custo-benefício'!AB556,'Custo-benefício'!AB560,'Custo-benefício'!AB564,'Custo-benefício'!AB568,'Custo-benefício'!AB572,'Custo-benefício'!AB576,'Custo-benefício'!AB580,'Custo-benefício'!AB584,'Custo-benefício'!AB588,'Custo-benefício'!AB592,'Custo-benefício'!AB596,'Custo-benefício'!AB600,'Custo-benefício'!AB604,'Custo-benefício'!AB608,'Custo-benefício'!AB612,'Custo-benefício'!AB616,'Custo-benefício'!AB618,'Custo-benefício'!AB620,'Custo-benefício'!AB622,'Custo-benefício'!AB624,'Custo-benefício'!AB626))</f>
        <v/>
      </c>
      <c r="AA19" s="159" t="str">
        <f>IF($B$18="","",SUM('Custo-benefício'!AC536,'Custo-benefício'!AC540,'Custo-benefício'!AC544,'Custo-benefício'!AC548,'Custo-benefício'!AC552,'Custo-benefício'!AC556,'Custo-benefício'!AC560,'Custo-benefício'!AC564,'Custo-benefício'!AC568,'Custo-benefício'!AC572,'Custo-benefício'!AC576,'Custo-benefício'!AC580,'Custo-benefício'!AC584,'Custo-benefício'!AC588,'Custo-benefício'!AC592,'Custo-benefício'!AC596,'Custo-benefício'!AC600,'Custo-benefício'!AC604,'Custo-benefício'!AC608,'Custo-benefício'!AC612,'Custo-benefício'!AC616,'Custo-benefício'!AC618,'Custo-benefício'!AC620,'Custo-benefício'!AC622,'Custo-benefício'!AC624,'Custo-benefício'!AC626))</f>
        <v/>
      </c>
      <c r="AB19" s="159" t="str">
        <f>IF($B$18="","",SUM('Custo-benefício'!AD536,'Custo-benefício'!AD540,'Custo-benefício'!AD544,'Custo-benefício'!AD548,'Custo-benefício'!AD552,'Custo-benefício'!AD556,'Custo-benefício'!AD560,'Custo-benefício'!AD564,'Custo-benefício'!AD568,'Custo-benefício'!AD572,'Custo-benefício'!AD576,'Custo-benefício'!AD580,'Custo-benefício'!AD584,'Custo-benefício'!AD588,'Custo-benefício'!AD592,'Custo-benefício'!AD596,'Custo-benefício'!AD600,'Custo-benefício'!AD604,'Custo-benefício'!AD608,'Custo-benefício'!AD612,'Custo-benefício'!AD616,'Custo-benefício'!AD618,'Custo-benefício'!AD620,'Custo-benefício'!AD622,'Custo-benefício'!AD624,'Custo-benefício'!AD626))</f>
        <v/>
      </c>
      <c r="AC19" s="159" t="str">
        <f>IF($B$18="","",SUM('Custo-benefício'!AE536,'Custo-benefício'!AE540,'Custo-benefício'!AE544,'Custo-benefício'!AE548,'Custo-benefício'!AE552,'Custo-benefício'!AE556,'Custo-benefício'!AE560,'Custo-benefício'!AE564,'Custo-benefício'!AE568,'Custo-benefício'!AE572,'Custo-benefício'!AE576,'Custo-benefício'!AE580,'Custo-benefício'!AE584,'Custo-benefício'!AE588,'Custo-benefício'!AE592,'Custo-benefício'!AE596,'Custo-benefício'!AE600,'Custo-benefício'!AE604,'Custo-benefício'!AE608,'Custo-benefício'!AE612,'Custo-benefício'!AE616,'Custo-benefício'!AE618,'Custo-benefício'!AE620,'Custo-benefício'!AE622,'Custo-benefício'!AE624,'Custo-benefício'!AE626))</f>
        <v/>
      </c>
      <c r="AD19" s="159" t="str">
        <f>IF($B$18="","",SUM('Custo-benefício'!AF536,'Custo-benefício'!AF540,'Custo-benefício'!AF544,'Custo-benefício'!AF548,'Custo-benefício'!AF552,'Custo-benefício'!AF556,'Custo-benefício'!AF560,'Custo-benefício'!AF564,'Custo-benefício'!AF568,'Custo-benefício'!AF572,'Custo-benefício'!AF576,'Custo-benefício'!AF580,'Custo-benefício'!AF584,'Custo-benefício'!AF588,'Custo-benefício'!AF592,'Custo-benefício'!AF596,'Custo-benefício'!AF600,'Custo-benefício'!AF604,'Custo-benefício'!AF608,'Custo-benefício'!AF612,'Custo-benefício'!AF616,'Custo-benefício'!AF618,'Custo-benefício'!AF620,'Custo-benefício'!AF622,'Custo-benefício'!AF624,'Custo-benefício'!AF626))</f>
        <v/>
      </c>
      <c r="AE19" s="159" t="str">
        <f>IF($B$18="","",SUM('Custo-benefício'!AG536,'Custo-benefício'!AG540,'Custo-benefício'!AG544,'Custo-benefício'!AG548,'Custo-benefício'!AG552,'Custo-benefício'!AG556,'Custo-benefício'!AG560,'Custo-benefício'!AG564,'Custo-benefício'!AG568,'Custo-benefício'!AG572,'Custo-benefício'!AG576,'Custo-benefício'!AG580,'Custo-benefício'!AG584,'Custo-benefício'!AG588,'Custo-benefício'!AG592,'Custo-benefício'!AG596,'Custo-benefício'!AG600,'Custo-benefício'!AG604,'Custo-benefício'!AG608,'Custo-benefício'!AG612,'Custo-benefício'!AG616,'Custo-benefício'!AG618,'Custo-benefício'!AG620,'Custo-benefício'!AG622,'Custo-benefício'!AG624,'Custo-benefício'!AG626))</f>
        <v/>
      </c>
      <c r="AF19" s="159" t="str">
        <f>IF($B$18="","",SUM('Custo-benefício'!AH536,'Custo-benefício'!AH540,'Custo-benefício'!AH544,'Custo-benefício'!AH548,'Custo-benefício'!AH552,'Custo-benefício'!AH556,'Custo-benefício'!AH560,'Custo-benefício'!AH564,'Custo-benefício'!AH568,'Custo-benefício'!AH572,'Custo-benefício'!AH576,'Custo-benefício'!AH580,'Custo-benefício'!AH584,'Custo-benefício'!AH588,'Custo-benefício'!AH592,'Custo-benefício'!AH596,'Custo-benefício'!AH600,'Custo-benefício'!AH604,'Custo-benefício'!AH608,'Custo-benefício'!AH612,'Custo-benefício'!AH616,'Custo-benefício'!AH618,'Custo-benefício'!AH620,'Custo-benefício'!AH622,'Custo-benefício'!AH624,'Custo-benefício'!AH626))</f>
        <v/>
      </c>
      <c r="AG19" s="159" t="str">
        <f>IF($B$18="","",SUM('Custo-benefício'!AI536,'Custo-benefício'!AI540,'Custo-benefício'!AI544,'Custo-benefício'!AI548,'Custo-benefício'!AI552,'Custo-benefício'!AI556,'Custo-benefício'!AI560,'Custo-benefício'!AI564,'Custo-benefício'!AI568,'Custo-benefício'!AI572,'Custo-benefício'!AI576,'Custo-benefício'!AI580,'Custo-benefício'!AI584,'Custo-benefício'!AI588,'Custo-benefício'!AI592,'Custo-benefício'!AI596,'Custo-benefício'!AI600,'Custo-benefício'!AI604,'Custo-benefício'!AI608,'Custo-benefício'!AI612,'Custo-benefício'!AI616,'Custo-benefício'!AI618,'Custo-benefício'!AI620,'Custo-benefício'!AI622,'Custo-benefício'!AI624,'Custo-benefício'!AI626))</f>
        <v/>
      </c>
      <c r="AH19" s="159" t="str">
        <f>IF($B$18="","",SUM('Custo-benefício'!AJ536,'Custo-benefício'!AJ540,'Custo-benefício'!AJ544,'Custo-benefício'!AJ548,'Custo-benefício'!AJ552,'Custo-benefício'!AJ556,'Custo-benefício'!AJ560,'Custo-benefício'!AJ564,'Custo-benefício'!AJ568,'Custo-benefício'!AJ572,'Custo-benefício'!AJ576,'Custo-benefício'!AJ580,'Custo-benefício'!AJ584,'Custo-benefício'!AJ588,'Custo-benefício'!AJ592,'Custo-benefício'!AJ596,'Custo-benefício'!AJ600,'Custo-benefício'!AJ604,'Custo-benefício'!AJ608,'Custo-benefício'!AJ612,'Custo-benefício'!AJ616,'Custo-benefício'!AJ618,'Custo-benefício'!AJ620,'Custo-benefício'!AJ622,'Custo-benefício'!AJ624,'Custo-benefício'!AJ626))</f>
        <v/>
      </c>
      <c r="AI19" s="159" t="str">
        <f>IF($B$18="","",SUM('Custo-benefício'!AK536,'Custo-benefício'!AK540,'Custo-benefício'!AK544,'Custo-benefício'!AK548,'Custo-benefício'!AK552,'Custo-benefício'!AK556,'Custo-benefício'!AK560,'Custo-benefício'!AK564,'Custo-benefício'!AK568,'Custo-benefício'!AK572,'Custo-benefício'!AK576,'Custo-benefício'!AK580,'Custo-benefício'!AK584,'Custo-benefício'!AK588,'Custo-benefício'!AK592,'Custo-benefício'!AK596,'Custo-benefício'!AK600,'Custo-benefício'!AK604,'Custo-benefício'!AK608,'Custo-benefício'!AK612,'Custo-benefício'!AK616,'Custo-benefício'!AK618,'Custo-benefício'!AK620,'Custo-benefício'!AK622,'Custo-benefício'!AK624,'Custo-benefício'!AK626))</f>
        <v/>
      </c>
      <c r="AJ19" s="159" t="str">
        <f>IF($B$18="","",SUM('Custo-benefício'!AL536,'Custo-benefício'!AL540,'Custo-benefício'!AL544,'Custo-benefício'!AL548,'Custo-benefício'!AL552,'Custo-benefício'!AL556,'Custo-benefício'!AL560,'Custo-benefício'!AL564,'Custo-benefício'!AL568,'Custo-benefício'!AL572,'Custo-benefício'!AL576,'Custo-benefício'!AL580,'Custo-benefício'!AL584,'Custo-benefício'!AL588,'Custo-benefício'!AL592,'Custo-benefício'!AL596,'Custo-benefício'!AL600,'Custo-benefício'!AL604,'Custo-benefício'!AL608,'Custo-benefício'!AL612,'Custo-benefício'!AL616,'Custo-benefício'!AL618,'Custo-benefício'!AL620,'Custo-benefício'!AL622,'Custo-benefício'!AL624,'Custo-benefício'!AL626))</f>
        <v/>
      </c>
      <c r="AK19" s="159" t="str">
        <f>IF($B$18="","",SUM('Custo-benefício'!AM536,'Custo-benefício'!AM540,'Custo-benefício'!AM544,'Custo-benefício'!AM548,'Custo-benefício'!AM552,'Custo-benefício'!AM556,'Custo-benefício'!AM560,'Custo-benefício'!AM564,'Custo-benefício'!AM568,'Custo-benefício'!AM572,'Custo-benefício'!AM576,'Custo-benefício'!AM580,'Custo-benefício'!AM584,'Custo-benefício'!AM588,'Custo-benefício'!AM592,'Custo-benefício'!AM596,'Custo-benefício'!AM600,'Custo-benefício'!AM604,'Custo-benefício'!AM608,'Custo-benefício'!AM612,'Custo-benefício'!AM616,'Custo-benefício'!AM618,'Custo-benefício'!AM620,'Custo-benefício'!AM622,'Custo-benefício'!AM624,'Custo-benefício'!AM626))</f>
        <v/>
      </c>
      <c r="AL19" s="159" t="str">
        <f>IF($B$18="","",SUM('Custo-benefício'!AN536,'Custo-benefício'!AN540,'Custo-benefício'!AN544,'Custo-benefício'!AN548,'Custo-benefício'!AN552,'Custo-benefício'!AN556,'Custo-benefício'!AN560,'Custo-benefício'!AN564,'Custo-benefício'!AN568,'Custo-benefício'!AN572,'Custo-benefício'!AN576,'Custo-benefício'!AN580,'Custo-benefício'!AN584,'Custo-benefício'!AN588,'Custo-benefício'!AN592,'Custo-benefício'!AN596,'Custo-benefício'!AN600,'Custo-benefício'!AN604,'Custo-benefício'!AN608,'Custo-benefício'!AN612,'Custo-benefício'!AN616,'Custo-benefício'!AN618,'Custo-benefício'!AN620,'Custo-benefício'!AN622,'Custo-benefício'!AN624,'Custo-benefício'!AN626))</f>
        <v/>
      </c>
      <c r="AM19" s="159" t="str">
        <f>IF($B$18="","",SUM('Custo-benefício'!AO536,'Custo-benefício'!AO540,'Custo-benefício'!AO544,'Custo-benefício'!AO548,'Custo-benefício'!AO552,'Custo-benefício'!AO556,'Custo-benefício'!AO560,'Custo-benefício'!AO564,'Custo-benefício'!AO568,'Custo-benefício'!AO572,'Custo-benefício'!AO576,'Custo-benefício'!AO580,'Custo-benefício'!AO584,'Custo-benefício'!AO588,'Custo-benefício'!AO592,'Custo-benefício'!AO596,'Custo-benefício'!AO600,'Custo-benefício'!AO604,'Custo-benefício'!AO608,'Custo-benefício'!AO612,'Custo-benefício'!AO616,'Custo-benefício'!AO618,'Custo-benefício'!AO620,'Custo-benefício'!AO622,'Custo-benefício'!AO624,'Custo-benefício'!AO626))</f>
        <v/>
      </c>
      <c r="AN19" s="313" t="str">
        <f>IF(B18&lt;&gt;"",SUM(D19:AM19),"")</f>
        <v/>
      </c>
      <c r="BA19" s="489"/>
      <c r="BD19" s="489"/>
    </row>
    <row r="20" spans="2:56" x14ac:dyDescent="0.3">
      <c r="B20" s="490" t="str">
        <f>IF(PRINCIPAL!B64&lt;&gt;"",PRINCIPAL!B64,"")</f>
        <v/>
      </c>
      <c r="C20" s="192" t="s">
        <v>128</v>
      </c>
      <c r="D20" s="159" t="str">
        <f>IF($B$20="","",SUM('Custo-benefício'!F633,'Custo-benefício'!F635,'Custo-benefício'!F637,'Custo-benefício'!F639,'Custo-benefício'!F641,'Custo-benefício'!F643,'Custo-benefício'!F645,'Custo-benefício'!F647,'Custo-benefício'!F649,'Custo-benefício'!F651,'Custo-benefício'!F653,'Custo-benefício'!F655,'Custo-benefício'!F657,'Custo-benefício'!F659))</f>
        <v/>
      </c>
      <c r="E20" s="159" t="str">
        <f>IF($B$20="","",SUM('Custo-benefício'!G633,'Custo-benefício'!G635,'Custo-benefício'!G637,'Custo-benefício'!G639,'Custo-benefício'!G641,'Custo-benefício'!G643,'Custo-benefício'!G645,'Custo-benefício'!G647,'Custo-benefício'!G649,'Custo-benefício'!G651,'Custo-benefício'!G653,'Custo-benefício'!G655,'Custo-benefício'!G657,'Custo-benefício'!G659))</f>
        <v/>
      </c>
      <c r="F20" s="159" t="str">
        <f>IF($B$20="","",SUM('Custo-benefício'!H633,'Custo-benefício'!H635,'Custo-benefício'!H637,'Custo-benefício'!H639,'Custo-benefício'!H641,'Custo-benefício'!H643,'Custo-benefício'!H645,'Custo-benefício'!H647,'Custo-benefício'!H649,'Custo-benefício'!H651,'Custo-benefício'!H653,'Custo-benefício'!H655,'Custo-benefício'!H657,'Custo-benefício'!H659))</f>
        <v/>
      </c>
      <c r="G20" s="159" t="str">
        <f>IF($B$20="","",SUM('Custo-benefício'!I633,'Custo-benefício'!I635,'Custo-benefício'!I637,'Custo-benefício'!I639,'Custo-benefício'!I641,'Custo-benefício'!I643,'Custo-benefício'!I645,'Custo-benefício'!I647,'Custo-benefício'!I649,'Custo-benefício'!I651,'Custo-benefício'!I653,'Custo-benefício'!I655,'Custo-benefício'!I657,'Custo-benefício'!I659))</f>
        <v/>
      </c>
      <c r="H20" s="159" t="str">
        <f>IF($B$20="","",SUM('Custo-benefício'!J633,'Custo-benefício'!J635,'Custo-benefício'!J637,'Custo-benefício'!J639,'Custo-benefício'!J641,'Custo-benefício'!J643,'Custo-benefício'!J645,'Custo-benefício'!J647,'Custo-benefício'!J649,'Custo-benefício'!J651,'Custo-benefício'!J653,'Custo-benefício'!J655,'Custo-benefício'!J657,'Custo-benefício'!J659))</f>
        <v/>
      </c>
      <c r="I20" s="159" t="str">
        <f>IF($B$20="","",SUM('Custo-benefício'!K633,'Custo-benefício'!K635,'Custo-benefício'!K637,'Custo-benefício'!K639,'Custo-benefício'!K641,'Custo-benefício'!K643,'Custo-benefício'!K645,'Custo-benefício'!K647,'Custo-benefício'!K649,'Custo-benefício'!K651,'Custo-benefício'!K653,'Custo-benefício'!K655,'Custo-benefício'!K657,'Custo-benefício'!K659))</f>
        <v/>
      </c>
      <c r="J20" s="159" t="str">
        <f>IF($B$20="","",SUM('Custo-benefício'!L633,'Custo-benefício'!L635,'Custo-benefício'!L637,'Custo-benefício'!L639,'Custo-benefício'!L641,'Custo-benefício'!L643,'Custo-benefício'!L645,'Custo-benefício'!L647,'Custo-benefício'!L649,'Custo-benefício'!L651,'Custo-benefício'!L653,'Custo-benefício'!L655,'Custo-benefício'!L657,'Custo-benefício'!L659))</f>
        <v/>
      </c>
      <c r="K20" s="159" t="str">
        <f>IF($B$20="","",SUM('Custo-benefício'!M633,'Custo-benefício'!M635,'Custo-benefício'!M637,'Custo-benefício'!M639,'Custo-benefício'!M641,'Custo-benefício'!M643,'Custo-benefício'!M645,'Custo-benefício'!M647,'Custo-benefício'!M649,'Custo-benefício'!M651,'Custo-benefício'!M653,'Custo-benefício'!M655,'Custo-benefício'!M657,'Custo-benefício'!M659))</f>
        <v/>
      </c>
      <c r="L20" s="159" t="str">
        <f>IF($B$20="","",SUM('Custo-benefício'!N633,'Custo-benefício'!N635,'Custo-benefício'!N637,'Custo-benefício'!N639,'Custo-benefício'!N641,'Custo-benefício'!N643,'Custo-benefício'!N645,'Custo-benefício'!N647,'Custo-benefício'!N649,'Custo-benefício'!N651,'Custo-benefício'!N653,'Custo-benefício'!N655,'Custo-benefício'!N657,'Custo-benefício'!N659))</f>
        <v/>
      </c>
      <c r="M20" s="159" t="str">
        <f>IF($B$20="","",SUM('Custo-benefício'!O633,'Custo-benefício'!O635,'Custo-benefício'!O637,'Custo-benefício'!O639,'Custo-benefício'!O641,'Custo-benefício'!O643,'Custo-benefício'!O645,'Custo-benefício'!O647,'Custo-benefício'!O649,'Custo-benefício'!O651,'Custo-benefício'!O653,'Custo-benefício'!O655,'Custo-benefício'!O657,'Custo-benefício'!O659))</f>
        <v/>
      </c>
      <c r="N20" s="159" t="str">
        <f>IF($B$20="","",SUM('Custo-benefício'!P633,'Custo-benefício'!P635,'Custo-benefício'!P637,'Custo-benefício'!P639,'Custo-benefício'!P641,'Custo-benefício'!P643,'Custo-benefício'!P645,'Custo-benefício'!P647,'Custo-benefício'!P649,'Custo-benefício'!P651,'Custo-benefício'!P653,'Custo-benefício'!P655,'Custo-benefício'!P657,'Custo-benefício'!P659))</f>
        <v/>
      </c>
      <c r="O20" s="159" t="str">
        <f>IF($B$20="","",SUM('Custo-benefício'!Q633,'Custo-benefício'!Q635,'Custo-benefício'!Q637,'Custo-benefício'!Q639,'Custo-benefício'!Q641,'Custo-benefício'!Q643,'Custo-benefício'!Q645,'Custo-benefício'!Q647,'Custo-benefício'!Q649,'Custo-benefício'!Q651,'Custo-benefício'!Q653,'Custo-benefício'!Q655,'Custo-benefício'!Q657,'Custo-benefício'!Q659))</f>
        <v/>
      </c>
      <c r="P20" s="159" t="str">
        <f>IF($B$20="","",SUM('Custo-benefício'!R633,'Custo-benefício'!R635,'Custo-benefício'!R637,'Custo-benefício'!R639,'Custo-benefício'!R641,'Custo-benefício'!R643,'Custo-benefício'!R645,'Custo-benefício'!R647,'Custo-benefício'!R649,'Custo-benefício'!R651,'Custo-benefício'!R653,'Custo-benefício'!R655,'Custo-benefício'!R657,'Custo-benefício'!R659))</f>
        <v/>
      </c>
      <c r="Q20" s="159" t="str">
        <f>IF($B$20="","",SUM('Custo-benefício'!S633,'Custo-benefício'!S635,'Custo-benefício'!S637,'Custo-benefício'!S639,'Custo-benefício'!S641,'Custo-benefício'!S643,'Custo-benefício'!S645,'Custo-benefício'!S647,'Custo-benefício'!S649,'Custo-benefício'!S651,'Custo-benefício'!S653,'Custo-benefício'!S655,'Custo-benefício'!S657,'Custo-benefício'!S659))</f>
        <v/>
      </c>
      <c r="R20" s="159" t="str">
        <f>IF($B$20="","",SUM('Custo-benefício'!T633,'Custo-benefício'!T635,'Custo-benefício'!T637,'Custo-benefício'!T639,'Custo-benefício'!T641,'Custo-benefício'!T643,'Custo-benefício'!T645,'Custo-benefício'!T647,'Custo-benefício'!T649,'Custo-benefício'!T651,'Custo-benefício'!T653,'Custo-benefício'!T655,'Custo-benefício'!T657,'Custo-benefício'!T659))</f>
        <v/>
      </c>
      <c r="S20" s="159" t="str">
        <f>IF($B$20="","",SUM('Custo-benefício'!U633,'Custo-benefício'!U635,'Custo-benefício'!U637,'Custo-benefício'!U639,'Custo-benefício'!U641,'Custo-benefício'!U643,'Custo-benefício'!U645,'Custo-benefício'!U647,'Custo-benefício'!U649,'Custo-benefício'!U651,'Custo-benefício'!U653,'Custo-benefício'!U655,'Custo-benefício'!U657,'Custo-benefício'!U659))</f>
        <v/>
      </c>
      <c r="T20" s="159" t="str">
        <f>IF($B$20="","",SUM('Custo-benefício'!V633,'Custo-benefício'!V635,'Custo-benefício'!V637,'Custo-benefício'!V639,'Custo-benefício'!V641,'Custo-benefício'!V643,'Custo-benefício'!V645,'Custo-benefício'!V647,'Custo-benefício'!V649,'Custo-benefício'!V651,'Custo-benefício'!V653,'Custo-benefício'!V655,'Custo-benefício'!V657,'Custo-benefício'!V659))</f>
        <v/>
      </c>
      <c r="U20" s="159" t="str">
        <f>IF($B$20="","",SUM('Custo-benefício'!W633,'Custo-benefício'!W635,'Custo-benefício'!W637,'Custo-benefício'!W639,'Custo-benefício'!W641,'Custo-benefício'!W643,'Custo-benefício'!W645,'Custo-benefício'!W647,'Custo-benefício'!W649,'Custo-benefício'!W651,'Custo-benefício'!W653,'Custo-benefício'!W655,'Custo-benefício'!W657,'Custo-benefício'!W659))</f>
        <v/>
      </c>
      <c r="V20" s="159" t="str">
        <f>IF($B$20="","",SUM('Custo-benefício'!X633,'Custo-benefício'!X635,'Custo-benefício'!X637,'Custo-benefício'!X639,'Custo-benefício'!X641,'Custo-benefício'!X643,'Custo-benefício'!X645,'Custo-benefício'!X647,'Custo-benefício'!X649,'Custo-benefício'!X651,'Custo-benefício'!X653,'Custo-benefício'!X655,'Custo-benefício'!X657,'Custo-benefício'!X659))</f>
        <v/>
      </c>
      <c r="W20" s="159" t="str">
        <f>IF($B$20="","",SUM('Custo-benefício'!Y633,'Custo-benefício'!Y635,'Custo-benefício'!Y637,'Custo-benefício'!Y639,'Custo-benefício'!Y641,'Custo-benefício'!Y643,'Custo-benefício'!Y645,'Custo-benefício'!Y647,'Custo-benefício'!Y649,'Custo-benefício'!Y651,'Custo-benefício'!Y653,'Custo-benefício'!Y655,'Custo-benefício'!Y657,'Custo-benefício'!Y659))</f>
        <v/>
      </c>
      <c r="X20" s="159" t="str">
        <f>IF($B$20="","",SUM('Custo-benefício'!Z633,'Custo-benefício'!Z635,'Custo-benefício'!Z637,'Custo-benefício'!Z639,'Custo-benefício'!Z641,'Custo-benefício'!Z643,'Custo-benefício'!Z645,'Custo-benefício'!Z647,'Custo-benefício'!Z649,'Custo-benefício'!Z651,'Custo-benefício'!Z653,'Custo-benefício'!Z655,'Custo-benefício'!Z657,'Custo-benefício'!Z659))</f>
        <v/>
      </c>
      <c r="Y20" s="159" t="str">
        <f>IF($B$20="","",SUM('Custo-benefício'!AA633,'Custo-benefício'!AA635,'Custo-benefício'!AA637,'Custo-benefício'!AA639,'Custo-benefício'!AA641,'Custo-benefício'!AA643,'Custo-benefício'!AA645,'Custo-benefício'!AA647,'Custo-benefício'!AA649,'Custo-benefício'!AA651,'Custo-benefício'!AA653,'Custo-benefício'!AA655,'Custo-benefício'!AA657,'Custo-benefício'!AA659))</f>
        <v/>
      </c>
      <c r="Z20" s="159" t="str">
        <f>IF($B$20="","",SUM('Custo-benefício'!AB633,'Custo-benefício'!AB635,'Custo-benefício'!AB637,'Custo-benefício'!AB639,'Custo-benefício'!AB641,'Custo-benefício'!AB643,'Custo-benefício'!AB645,'Custo-benefício'!AB647,'Custo-benefício'!AB649,'Custo-benefício'!AB651,'Custo-benefício'!AB653,'Custo-benefício'!AB655,'Custo-benefício'!AB657,'Custo-benefício'!AB659))</f>
        <v/>
      </c>
      <c r="AA20" s="159" t="str">
        <f>IF($B$20="","",SUM('Custo-benefício'!AC633,'Custo-benefício'!AC635,'Custo-benefício'!AC637,'Custo-benefício'!AC639,'Custo-benefício'!AC641,'Custo-benefício'!AC643,'Custo-benefício'!AC645,'Custo-benefício'!AC647,'Custo-benefício'!AC649,'Custo-benefício'!AC651,'Custo-benefício'!AC653,'Custo-benefício'!AC655,'Custo-benefício'!AC657,'Custo-benefício'!AC659))</f>
        <v/>
      </c>
      <c r="AB20" s="159" t="str">
        <f>IF($B$20="","",SUM('Custo-benefício'!AD633,'Custo-benefício'!AD635,'Custo-benefício'!AD637,'Custo-benefício'!AD639,'Custo-benefício'!AD641,'Custo-benefício'!AD643,'Custo-benefício'!AD645,'Custo-benefício'!AD647,'Custo-benefício'!AD649,'Custo-benefício'!AD651,'Custo-benefício'!AD653,'Custo-benefício'!AD655,'Custo-benefício'!AD657,'Custo-benefício'!AD659))</f>
        <v/>
      </c>
      <c r="AC20" s="159" t="str">
        <f>IF($B$20="","",SUM('Custo-benefício'!AE633,'Custo-benefício'!AE635,'Custo-benefício'!AE637,'Custo-benefício'!AE639,'Custo-benefício'!AE641,'Custo-benefício'!AE643,'Custo-benefício'!AE645,'Custo-benefício'!AE647,'Custo-benefício'!AE649,'Custo-benefício'!AE651,'Custo-benefício'!AE653,'Custo-benefício'!AE655,'Custo-benefício'!AE657,'Custo-benefício'!AE659))</f>
        <v/>
      </c>
      <c r="AD20" s="159" t="str">
        <f>IF($B$20="","",SUM('Custo-benefício'!AF633,'Custo-benefício'!AF635,'Custo-benefício'!AF637,'Custo-benefício'!AF639,'Custo-benefício'!AF641,'Custo-benefício'!AF643,'Custo-benefício'!AF645,'Custo-benefício'!AF647,'Custo-benefício'!AF649,'Custo-benefício'!AF651,'Custo-benefício'!AF653,'Custo-benefício'!AF655,'Custo-benefício'!AF657,'Custo-benefício'!AF659))</f>
        <v/>
      </c>
      <c r="AE20" s="159" t="str">
        <f>IF($B$20="","",SUM('Custo-benefício'!AG633,'Custo-benefício'!AG635,'Custo-benefício'!AG637,'Custo-benefício'!AG639,'Custo-benefício'!AG641,'Custo-benefício'!AG643,'Custo-benefício'!AG645,'Custo-benefício'!AG647,'Custo-benefício'!AG649,'Custo-benefício'!AG651,'Custo-benefício'!AG653,'Custo-benefício'!AG655,'Custo-benefício'!AG657,'Custo-benefício'!AG659))</f>
        <v/>
      </c>
      <c r="AF20" s="159" t="str">
        <f>IF($B$20="","",SUM('Custo-benefício'!AH633,'Custo-benefício'!AH635,'Custo-benefício'!AH637,'Custo-benefício'!AH639,'Custo-benefício'!AH641,'Custo-benefício'!AH643,'Custo-benefício'!AH645,'Custo-benefício'!AH647,'Custo-benefício'!AH649,'Custo-benefício'!AH651,'Custo-benefício'!AH653,'Custo-benefício'!AH655,'Custo-benefício'!AH657,'Custo-benefício'!AH659))</f>
        <v/>
      </c>
      <c r="AG20" s="159" t="str">
        <f>IF($B$20="","",SUM('Custo-benefício'!AI633,'Custo-benefício'!AI635,'Custo-benefício'!AI637,'Custo-benefício'!AI639,'Custo-benefício'!AI641,'Custo-benefício'!AI643,'Custo-benefício'!AI645,'Custo-benefício'!AI647,'Custo-benefício'!AI649,'Custo-benefício'!AI651,'Custo-benefício'!AI653,'Custo-benefício'!AI655,'Custo-benefício'!AI657,'Custo-benefício'!AI659))</f>
        <v/>
      </c>
      <c r="AH20" s="159" t="str">
        <f>IF($B$20="","",SUM('Custo-benefício'!AJ633,'Custo-benefício'!AJ635,'Custo-benefício'!AJ637,'Custo-benefício'!AJ639,'Custo-benefício'!AJ641,'Custo-benefício'!AJ643,'Custo-benefício'!AJ645,'Custo-benefício'!AJ647,'Custo-benefício'!AJ649,'Custo-benefício'!AJ651,'Custo-benefício'!AJ653,'Custo-benefício'!AJ655,'Custo-benefício'!AJ657,'Custo-benefício'!AJ659))</f>
        <v/>
      </c>
      <c r="AI20" s="159" t="str">
        <f>IF($B$20="","",SUM('Custo-benefício'!AK633,'Custo-benefício'!AK635,'Custo-benefício'!AK637,'Custo-benefício'!AK639,'Custo-benefício'!AK641,'Custo-benefício'!AK643,'Custo-benefício'!AK645,'Custo-benefício'!AK647,'Custo-benefício'!AK649,'Custo-benefício'!AK651,'Custo-benefício'!AK653,'Custo-benefício'!AK655,'Custo-benefício'!AK657,'Custo-benefício'!AK659))</f>
        <v/>
      </c>
      <c r="AJ20" s="159" t="str">
        <f>IF($B$20="","",SUM('Custo-benefício'!AL633,'Custo-benefício'!AL635,'Custo-benefício'!AL637,'Custo-benefício'!AL639,'Custo-benefício'!AL641,'Custo-benefício'!AL643,'Custo-benefício'!AL645,'Custo-benefício'!AL647,'Custo-benefício'!AL649,'Custo-benefício'!AL651,'Custo-benefício'!AL653,'Custo-benefício'!AL655,'Custo-benefício'!AL657,'Custo-benefício'!AL659))</f>
        <v/>
      </c>
      <c r="AK20" s="159" t="str">
        <f>IF($B$20="","",SUM('Custo-benefício'!AM633,'Custo-benefício'!AM635,'Custo-benefício'!AM637,'Custo-benefício'!AM639,'Custo-benefício'!AM641,'Custo-benefício'!AM643,'Custo-benefício'!AM645,'Custo-benefício'!AM647,'Custo-benefício'!AM649,'Custo-benefício'!AM651,'Custo-benefício'!AM653,'Custo-benefício'!AM655,'Custo-benefício'!AM657,'Custo-benefício'!AM659))</f>
        <v/>
      </c>
      <c r="AL20" s="159" t="str">
        <f>IF($B$20="","",SUM('Custo-benefício'!AN633,'Custo-benefício'!AN635,'Custo-benefício'!AN637,'Custo-benefício'!AN639,'Custo-benefício'!AN641,'Custo-benefício'!AN643,'Custo-benefício'!AN645,'Custo-benefício'!AN647,'Custo-benefício'!AN649,'Custo-benefício'!AN651,'Custo-benefício'!AN653,'Custo-benefício'!AN655,'Custo-benefício'!AN657,'Custo-benefício'!AN659))</f>
        <v/>
      </c>
      <c r="AM20" s="159" t="str">
        <f>IF($B$20="","",SUM('Custo-benefício'!AO633,'Custo-benefício'!AO635,'Custo-benefício'!AO637,'Custo-benefício'!AO639,'Custo-benefício'!AO641,'Custo-benefício'!AO643,'Custo-benefício'!AO645,'Custo-benefício'!AO647,'Custo-benefício'!AO649,'Custo-benefício'!AO651,'Custo-benefício'!AO653,'Custo-benefício'!AO655,'Custo-benefício'!AO657,'Custo-benefício'!AO659))</f>
        <v/>
      </c>
      <c r="AN20" s="313" t="str">
        <f t="shared" ref="AN20" si="3">IF(B20&lt;&gt;"",SUM(D20:AM20),"")</f>
        <v/>
      </c>
      <c r="BA20" s="489" t="str">
        <f t="shared" ref="BA20" si="4">B20</f>
        <v/>
      </c>
      <c r="BD20" s="489" t="str">
        <f t="shared" ref="BD20:BD42" si="5">B20</f>
        <v/>
      </c>
    </row>
    <row r="21" spans="2:56" x14ac:dyDescent="0.3">
      <c r="B21" s="491"/>
      <c r="C21" s="192" t="s">
        <v>143</v>
      </c>
      <c r="D21" s="159" t="s">
        <v>38</v>
      </c>
      <c r="E21" s="159" t="str">
        <f>IF($B$20="","",SUM('Custo-benefício'!G660,'Custo-benefício'!G664,'Custo-benefício'!G668,'Custo-benefício'!G672,'Custo-benefício'!G676,'Custo-benefício'!G680,'Custo-benefício'!G684,'Custo-benefício'!G688,'Custo-benefício'!G692,'Custo-benefício'!G696,'Custo-benefício'!G700,'Custo-benefício'!G704,'Custo-benefício'!G708,'Custo-benefício'!G712,'Custo-benefício'!G716,'Custo-benefício'!G720,'Custo-benefício'!G724,'Custo-benefício'!G728,'Custo-benefício'!G732,'Custo-benefício'!G736,'Custo-benefício'!G740,'Custo-benefício'!G742,'Custo-benefício'!G744,'Custo-benefício'!G746,'Custo-benefício'!G748,'Custo-benefício'!G750))</f>
        <v/>
      </c>
      <c r="F21" s="159" t="str">
        <f>IF($B$20="","",SUM('Custo-benefício'!H660,'Custo-benefício'!H664,'Custo-benefício'!H668,'Custo-benefício'!H672,'Custo-benefício'!H676,'Custo-benefício'!H680,'Custo-benefício'!H684,'Custo-benefício'!H688,'Custo-benefício'!H692,'Custo-benefício'!H696,'Custo-benefício'!H700,'Custo-benefício'!H704,'Custo-benefício'!H708,'Custo-benefício'!H712,'Custo-benefício'!H716,'Custo-benefício'!H720,'Custo-benefício'!H724,'Custo-benefício'!H728,'Custo-benefício'!H732,'Custo-benefício'!H736,'Custo-benefício'!H740,'Custo-benefício'!H742,'Custo-benefício'!H744,'Custo-benefício'!H746,'Custo-benefício'!H748,'Custo-benefício'!H750))</f>
        <v/>
      </c>
      <c r="G21" s="159" t="str">
        <f>IF($B$20="","",SUM('Custo-benefício'!I660,'Custo-benefício'!I664,'Custo-benefício'!I668,'Custo-benefício'!I672,'Custo-benefício'!I676,'Custo-benefício'!I680,'Custo-benefício'!I684,'Custo-benefício'!I688,'Custo-benefício'!I692,'Custo-benefício'!I696,'Custo-benefício'!I700,'Custo-benefício'!I704,'Custo-benefício'!I708,'Custo-benefício'!I712,'Custo-benefício'!I716,'Custo-benefício'!I720,'Custo-benefício'!I724,'Custo-benefício'!I728,'Custo-benefício'!I732,'Custo-benefício'!I736,'Custo-benefício'!I740,'Custo-benefício'!I742,'Custo-benefício'!I744,'Custo-benefício'!I746,'Custo-benefício'!I748,'Custo-benefício'!I750))</f>
        <v/>
      </c>
      <c r="H21" s="159" t="str">
        <f>IF($B$20="","",SUM('Custo-benefício'!J660,'Custo-benefício'!J664,'Custo-benefício'!J668,'Custo-benefício'!J672,'Custo-benefício'!J676,'Custo-benefício'!J680,'Custo-benefício'!J684,'Custo-benefício'!J688,'Custo-benefício'!J692,'Custo-benefício'!J696,'Custo-benefício'!J700,'Custo-benefício'!J704,'Custo-benefício'!J708,'Custo-benefício'!J712,'Custo-benefício'!J716,'Custo-benefício'!J720,'Custo-benefício'!J724,'Custo-benefício'!J728,'Custo-benefício'!J732,'Custo-benefício'!J736,'Custo-benefício'!J740,'Custo-benefício'!J742,'Custo-benefício'!J744,'Custo-benefício'!J746,'Custo-benefício'!J748,'Custo-benefício'!J750))</f>
        <v/>
      </c>
      <c r="I21" s="159" t="str">
        <f>IF($B$20="","",SUM('Custo-benefício'!K660,'Custo-benefício'!K664,'Custo-benefício'!K668,'Custo-benefício'!K672,'Custo-benefício'!K676,'Custo-benefício'!K680,'Custo-benefício'!K684,'Custo-benefício'!K688,'Custo-benefício'!K692,'Custo-benefício'!K696,'Custo-benefício'!K700,'Custo-benefício'!K704,'Custo-benefício'!K708,'Custo-benefício'!K712,'Custo-benefício'!K716,'Custo-benefício'!K720,'Custo-benefício'!K724,'Custo-benefício'!K728,'Custo-benefício'!K732,'Custo-benefício'!K736,'Custo-benefício'!K740,'Custo-benefício'!K742,'Custo-benefício'!K744,'Custo-benefício'!K746,'Custo-benefício'!K748,'Custo-benefício'!K750))</f>
        <v/>
      </c>
      <c r="J21" s="159" t="str">
        <f>IF($B$20="","",SUM('Custo-benefício'!L660,'Custo-benefício'!L664,'Custo-benefício'!L668,'Custo-benefício'!L672,'Custo-benefício'!L676,'Custo-benefício'!L680,'Custo-benefício'!L684,'Custo-benefício'!L688,'Custo-benefício'!L692,'Custo-benefício'!L696,'Custo-benefício'!L700,'Custo-benefício'!L704,'Custo-benefício'!L708,'Custo-benefício'!L712,'Custo-benefício'!L716,'Custo-benefício'!L720,'Custo-benefício'!L724,'Custo-benefício'!L728,'Custo-benefício'!L732,'Custo-benefício'!L736,'Custo-benefício'!L740,'Custo-benefício'!L742,'Custo-benefício'!L744,'Custo-benefício'!L746,'Custo-benefício'!L748,'Custo-benefício'!L750))</f>
        <v/>
      </c>
      <c r="K21" s="159" t="str">
        <f>IF($B$20="","",SUM('Custo-benefício'!M660,'Custo-benefício'!M664,'Custo-benefício'!M668,'Custo-benefício'!M672,'Custo-benefício'!M676,'Custo-benefício'!M680,'Custo-benefício'!M684,'Custo-benefício'!M688,'Custo-benefício'!M692,'Custo-benefício'!M696,'Custo-benefício'!M700,'Custo-benefício'!M704,'Custo-benefício'!M708,'Custo-benefício'!M712,'Custo-benefício'!M716,'Custo-benefício'!M720,'Custo-benefício'!M724,'Custo-benefício'!M728,'Custo-benefício'!M732,'Custo-benefício'!M736,'Custo-benefício'!M740,'Custo-benefício'!M742,'Custo-benefício'!M744,'Custo-benefício'!M746,'Custo-benefício'!M748,'Custo-benefício'!M750))</f>
        <v/>
      </c>
      <c r="L21" s="159" t="str">
        <f>IF($B$20="","",SUM('Custo-benefício'!N660,'Custo-benefício'!N664,'Custo-benefício'!N668,'Custo-benefício'!N672,'Custo-benefício'!N676,'Custo-benefício'!N680,'Custo-benefício'!N684,'Custo-benefício'!N688,'Custo-benefício'!N692,'Custo-benefício'!N696,'Custo-benefício'!N700,'Custo-benefício'!N704,'Custo-benefício'!N708,'Custo-benefício'!N712,'Custo-benefício'!N716,'Custo-benefício'!N720,'Custo-benefício'!N724,'Custo-benefício'!N728,'Custo-benefício'!N732,'Custo-benefício'!N736,'Custo-benefício'!N740,'Custo-benefício'!N742,'Custo-benefício'!N744,'Custo-benefício'!N746,'Custo-benefício'!N748,'Custo-benefício'!N750))</f>
        <v/>
      </c>
      <c r="M21" s="159" t="str">
        <f>IF($B$20="","",SUM('Custo-benefício'!O660,'Custo-benefício'!O664,'Custo-benefício'!O668,'Custo-benefício'!O672,'Custo-benefício'!O676,'Custo-benefício'!O680,'Custo-benefício'!O684,'Custo-benefício'!O688,'Custo-benefício'!O692,'Custo-benefício'!O696,'Custo-benefício'!O700,'Custo-benefício'!O704,'Custo-benefício'!O708,'Custo-benefício'!O712,'Custo-benefício'!O716,'Custo-benefício'!O720,'Custo-benefício'!O724,'Custo-benefício'!O728,'Custo-benefício'!O732,'Custo-benefício'!O736,'Custo-benefício'!O740,'Custo-benefício'!O742,'Custo-benefício'!O744,'Custo-benefício'!O746,'Custo-benefício'!O748,'Custo-benefício'!O750))</f>
        <v/>
      </c>
      <c r="N21" s="159" t="str">
        <f>IF($B$20="","",SUM('Custo-benefício'!P660,'Custo-benefício'!P664,'Custo-benefício'!P668,'Custo-benefício'!P672,'Custo-benefício'!P676,'Custo-benefício'!P680,'Custo-benefício'!P684,'Custo-benefício'!P688,'Custo-benefício'!P692,'Custo-benefício'!P696,'Custo-benefício'!P700,'Custo-benefício'!P704,'Custo-benefício'!P708,'Custo-benefício'!P712,'Custo-benefício'!P716,'Custo-benefício'!P720,'Custo-benefício'!P724,'Custo-benefício'!P728,'Custo-benefício'!P732,'Custo-benefício'!P736,'Custo-benefício'!P740,'Custo-benefício'!P742,'Custo-benefício'!P744,'Custo-benefício'!P746,'Custo-benefício'!P748,'Custo-benefício'!P750))</f>
        <v/>
      </c>
      <c r="O21" s="159" t="str">
        <f>IF($B$20="","",SUM('Custo-benefício'!Q660,'Custo-benefício'!Q664,'Custo-benefício'!Q668,'Custo-benefício'!Q672,'Custo-benefício'!Q676,'Custo-benefício'!Q680,'Custo-benefício'!Q684,'Custo-benefício'!Q688,'Custo-benefício'!Q692,'Custo-benefício'!Q696,'Custo-benefício'!Q700,'Custo-benefício'!Q704,'Custo-benefício'!Q708,'Custo-benefício'!Q712,'Custo-benefício'!Q716,'Custo-benefício'!Q720,'Custo-benefício'!Q724,'Custo-benefício'!Q728,'Custo-benefício'!Q732,'Custo-benefício'!Q736,'Custo-benefício'!Q740,'Custo-benefício'!Q742,'Custo-benefício'!Q744,'Custo-benefício'!Q746,'Custo-benefício'!Q748,'Custo-benefício'!Q750))</f>
        <v/>
      </c>
      <c r="P21" s="159" t="str">
        <f>IF($B$20="","",SUM('Custo-benefício'!R660,'Custo-benefício'!R664,'Custo-benefício'!R668,'Custo-benefício'!R672,'Custo-benefício'!R676,'Custo-benefício'!R680,'Custo-benefício'!R684,'Custo-benefício'!R688,'Custo-benefício'!R692,'Custo-benefício'!R696,'Custo-benefício'!R700,'Custo-benefício'!R704,'Custo-benefício'!R708,'Custo-benefício'!R712,'Custo-benefício'!R716,'Custo-benefício'!R720,'Custo-benefício'!R724,'Custo-benefício'!R728,'Custo-benefício'!R732,'Custo-benefício'!R736,'Custo-benefício'!R740,'Custo-benefício'!R742,'Custo-benefício'!R744,'Custo-benefício'!R746,'Custo-benefício'!R748,'Custo-benefício'!R750))</f>
        <v/>
      </c>
      <c r="Q21" s="159" t="str">
        <f>IF($B$20="","",SUM('Custo-benefício'!S660,'Custo-benefício'!S664,'Custo-benefício'!S668,'Custo-benefício'!S672,'Custo-benefício'!S676,'Custo-benefício'!S680,'Custo-benefício'!S684,'Custo-benefício'!S688,'Custo-benefício'!S692,'Custo-benefício'!S696,'Custo-benefício'!S700,'Custo-benefício'!S704,'Custo-benefício'!S708,'Custo-benefício'!S712,'Custo-benefício'!S716,'Custo-benefício'!S720,'Custo-benefício'!S724,'Custo-benefício'!S728,'Custo-benefício'!S732,'Custo-benefício'!S736,'Custo-benefício'!S740,'Custo-benefício'!S742,'Custo-benefício'!S744,'Custo-benefício'!S746,'Custo-benefício'!S748,'Custo-benefício'!S750))</f>
        <v/>
      </c>
      <c r="R21" s="159" t="str">
        <f>IF($B$20="","",SUM('Custo-benefício'!T660,'Custo-benefício'!T664,'Custo-benefício'!T668,'Custo-benefício'!T672,'Custo-benefício'!T676,'Custo-benefício'!T680,'Custo-benefício'!T684,'Custo-benefício'!T688,'Custo-benefício'!T692,'Custo-benefício'!T696,'Custo-benefício'!T700,'Custo-benefício'!T704,'Custo-benefício'!T708,'Custo-benefício'!T712,'Custo-benefício'!T716,'Custo-benefício'!T720,'Custo-benefício'!T724,'Custo-benefício'!T728,'Custo-benefício'!T732,'Custo-benefício'!T736,'Custo-benefício'!T740,'Custo-benefício'!T742,'Custo-benefício'!T744,'Custo-benefício'!T746,'Custo-benefício'!T748,'Custo-benefício'!T750))</f>
        <v/>
      </c>
      <c r="S21" s="159" t="str">
        <f>IF($B$20="","",SUM('Custo-benefício'!U660,'Custo-benefício'!U664,'Custo-benefício'!U668,'Custo-benefício'!U672,'Custo-benefício'!U676,'Custo-benefício'!U680,'Custo-benefício'!U684,'Custo-benefício'!U688,'Custo-benefício'!U692,'Custo-benefício'!U696,'Custo-benefício'!U700,'Custo-benefício'!U704,'Custo-benefício'!U708,'Custo-benefício'!U712,'Custo-benefício'!U716,'Custo-benefício'!U720,'Custo-benefício'!U724,'Custo-benefício'!U728,'Custo-benefício'!U732,'Custo-benefício'!U736,'Custo-benefício'!U740,'Custo-benefício'!U742,'Custo-benefício'!U744,'Custo-benefício'!U746,'Custo-benefício'!U748,'Custo-benefício'!U750))</f>
        <v/>
      </c>
      <c r="T21" s="159" t="str">
        <f>IF($B$20="","",SUM('Custo-benefício'!V660,'Custo-benefício'!V664,'Custo-benefício'!V668,'Custo-benefício'!V672,'Custo-benefício'!V676,'Custo-benefício'!V680,'Custo-benefício'!V684,'Custo-benefício'!V688,'Custo-benefício'!V692,'Custo-benefício'!V696,'Custo-benefício'!V700,'Custo-benefício'!V704,'Custo-benefício'!V708,'Custo-benefício'!V712,'Custo-benefício'!V716,'Custo-benefício'!V720,'Custo-benefício'!V724,'Custo-benefício'!V728,'Custo-benefício'!V732,'Custo-benefício'!V736,'Custo-benefício'!V740,'Custo-benefício'!V742,'Custo-benefício'!V744,'Custo-benefício'!V746,'Custo-benefício'!V748,'Custo-benefício'!V750))</f>
        <v/>
      </c>
      <c r="U21" s="159" t="str">
        <f>IF($B$20="","",SUM('Custo-benefício'!W660,'Custo-benefício'!W664,'Custo-benefício'!W668,'Custo-benefício'!W672,'Custo-benefício'!W676,'Custo-benefício'!W680,'Custo-benefício'!W684,'Custo-benefício'!W688,'Custo-benefício'!W692,'Custo-benefício'!W696,'Custo-benefício'!W700,'Custo-benefício'!W704,'Custo-benefício'!W708,'Custo-benefício'!W712,'Custo-benefício'!W716,'Custo-benefício'!W720,'Custo-benefício'!W724,'Custo-benefício'!W728,'Custo-benefício'!W732,'Custo-benefício'!W736,'Custo-benefício'!W740,'Custo-benefício'!W742,'Custo-benefício'!W744,'Custo-benefício'!W746,'Custo-benefício'!W748,'Custo-benefício'!W750))</f>
        <v/>
      </c>
      <c r="V21" s="159" t="str">
        <f>IF($B$20="","",SUM('Custo-benefício'!X660,'Custo-benefício'!X664,'Custo-benefício'!X668,'Custo-benefício'!X672,'Custo-benefício'!X676,'Custo-benefício'!X680,'Custo-benefício'!X684,'Custo-benefício'!X688,'Custo-benefício'!X692,'Custo-benefício'!X696,'Custo-benefício'!X700,'Custo-benefício'!X704,'Custo-benefício'!X708,'Custo-benefício'!X712,'Custo-benefício'!X716,'Custo-benefício'!X720,'Custo-benefício'!X724,'Custo-benefício'!X728,'Custo-benefício'!X732,'Custo-benefício'!X736,'Custo-benefício'!X740,'Custo-benefício'!X742,'Custo-benefício'!X744,'Custo-benefício'!X746,'Custo-benefício'!X748,'Custo-benefício'!X750))</f>
        <v/>
      </c>
      <c r="W21" s="159" t="str">
        <f>IF($B$20="","",SUM('Custo-benefício'!Y660,'Custo-benefício'!Y664,'Custo-benefício'!Y668,'Custo-benefício'!Y672,'Custo-benefício'!Y676,'Custo-benefício'!Y680,'Custo-benefício'!Y684,'Custo-benefício'!Y688,'Custo-benefício'!Y692,'Custo-benefício'!Y696,'Custo-benefício'!Y700,'Custo-benefício'!Y704,'Custo-benefício'!Y708,'Custo-benefício'!Y712,'Custo-benefício'!Y716,'Custo-benefício'!Y720,'Custo-benefício'!Y724,'Custo-benefício'!Y728,'Custo-benefício'!Y732,'Custo-benefício'!Y736,'Custo-benefício'!Y740,'Custo-benefício'!Y742,'Custo-benefício'!Y744,'Custo-benefício'!Y746,'Custo-benefício'!Y748,'Custo-benefício'!Y750))</f>
        <v/>
      </c>
      <c r="X21" s="159" t="str">
        <f>IF($B$20="","",SUM('Custo-benefício'!Z660,'Custo-benefício'!Z664,'Custo-benefício'!Z668,'Custo-benefício'!Z672,'Custo-benefício'!Z676,'Custo-benefício'!Z680,'Custo-benefício'!Z684,'Custo-benefício'!Z688,'Custo-benefício'!Z692,'Custo-benefício'!Z696,'Custo-benefício'!Z700,'Custo-benefício'!Z704,'Custo-benefício'!Z708,'Custo-benefício'!Z712,'Custo-benefício'!Z716,'Custo-benefício'!Z720,'Custo-benefício'!Z724,'Custo-benefício'!Z728,'Custo-benefício'!Z732,'Custo-benefício'!Z736,'Custo-benefício'!Z740,'Custo-benefício'!Z742,'Custo-benefício'!Z744,'Custo-benefício'!Z746,'Custo-benefício'!Z748,'Custo-benefício'!Z750))</f>
        <v/>
      </c>
      <c r="Y21" s="159" t="str">
        <f>IF($B$20="","",SUM('Custo-benefício'!AA660,'Custo-benefício'!AA664,'Custo-benefício'!AA668,'Custo-benefício'!AA672,'Custo-benefício'!AA676,'Custo-benefício'!AA680,'Custo-benefício'!AA684,'Custo-benefício'!AA688,'Custo-benefício'!AA692,'Custo-benefício'!AA696,'Custo-benefício'!AA700,'Custo-benefício'!AA704,'Custo-benefício'!AA708,'Custo-benefício'!AA712,'Custo-benefício'!AA716,'Custo-benefício'!AA720,'Custo-benefício'!AA724,'Custo-benefício'!AA728,'Custo-benefício'!AA732,'Custo-benefício'!AA736,'Custo-benefício'!AA740,'Custo-benefício'!AA742,'Custo-benefício'!AA744,'Custo-benefício'!AA746,'Custo-benefício'!AA748,'Custo-benefício'!AA750))</f>
        <v/>
      </c>
      <c r="Z21" s="159" t="str">
        <f>IF($B$20="","",SUM('Custo-benefício'!AB660,'Custo-benefício'!AB664,'Custo-benefício'!AB668,'Custo-benefício'!AB672,'Custo-benefício'!AB676,'Custo-benefício'!AB680,'Custo-benefício'!AB684,'Custo-benefício'!AB688,'Custo-benefício'!AB692,'Custo-benefício'!AB696,'Custo-benefício'!AB700,'Custo-benefício'!AB704,'Custo-benefício'!AB708,'Custo-benefício'!AB712,'Custo-benefício'!AB716,'Custo-benefício'!AB720,'Custo-benefício'!AB724,'Custo-benefício'!AB728,'Custo-benefício'!AB732,'Custo-benefício'!AB736,'Custo-benefício'!AB740,'Custo-benefício'!AB742,'Custo-benefício'!AB744,'Custo-benefício'!AB746,'Custo-benefício'!AB748,'Custo-benefício'!AB750))</f>
        <v/>
      </c>
      <c r="AA21" s="159" t="str">
        <f>IF($B$20="","",SUM('Custo-benefício'!AC660,'Custo-benefício'!AC664,'Custo-benefício'!AC668,'Custo-benefício'!AC672,'Custo-benefício'!AC676,'Custo-benefício'!AC680,'Custo-benefício'!AC684,'Custo-benefício'!AC688,'Custo-benefício'!AC692,'Custo-benefício'!AC696,'Custo-benefício'!AC700,'Custo-benefício'!AC704,'Custo-benefício'!AC708,'Custo-benefício'!AC712,'Custo-benefício'!AC716,'Custo-benefício'!AC720,'Custo-benefício'!AC724,'Custo-benefício'!AC728,'Custo-benefício'!AC732,'Custo-benefício'!AC736,'Custo-benefício'!AC740,'Custo-benefício'!AC742,'Custo-benefício'!AC744,'Custo-benefício'!AC746,'Custo-benefício'!AC748,'Custo-benefício'!AC750))</f>
        <v/>
      </c>
      <c r="AB21" s="159" t="str">
        <f>IF($B$20="","",SUM('Custo-benefício'!AD660,'Custo-benefício'!AD664,'Custo-benefício'!AD668,'Custo-benefício'!AD672,'Custo-benefício'!AD676,'Custo-benefício'!AD680,'Custo-benefício'!AD684,'Custo-benefício'!AD688,'Custo-benefício'!AD692,'Custo-benefício'!AD696,'Custo-benefício'!AD700,'Custo-benefício'!AD704,'Custo-benefício'!AD708,'Custo-benefício'!AD712,'Custo-benefício'!AD716,'Custo-benefício'!AD720,'Custo-benefício'!AD724,'Custo-benefício'!AD728,'Custo-benefício'!AD732,'Custo-benefício'!AD736,'Custo-benefício'!AD740,'Custo-benefício'!AD742,'Custo-benefício'!AD744,'Custo-benefício'!AD746,'Custo-benefício'!AD748,'Custo-benefício'!AD750))</f>
        <v/>
      </c>
      <c r="AC21" s="159" t="str">
        <f>IF($B$20="","",SUM('Custo-benefício'!AE660,'Custo-benefício'!AE664,'Custo-benefício'!AE668,'Custo-benefício'!AE672,'Custo-benefício'!AE676,'Custo-benefício'!AE680,'Custo-benefício'!AE684,'Custo-benefício'!AE688,'Custo-benefício'!AE692,'Custo-benefício'!AE696,'Custo-benefício'!AE700,'Custo-benefício'!AE704,'Custo-benefício'!AE708,'Custo-benefício'!AE712,'Custo-benefício'!AE716,'Custo-benefício'!AE720,'Custo-benefício'!AE724,'Custo-benefício'!AE728,'Custo-benefício'!AE732,'Custo-benefício'!AE736,'Custo-benefício'!AE740,'Custo-benefício'!AE742,'Custo-benefício'!AE744,'Custo-benefício'!AE746,'Custo-benefício'!AE748,'Custo-benefício'!AE750))</f>
        <v/>
      </c>
      <c r="AD21" s="159" t="str">
        <f>IF($B$20="","",SUM('Custo-benefício'!AF660,'Custo-benefício'!AF664,'Custo-benefício'!AF668,'Custo-benefício'!AF672,'Custo-benefício'!AF676,'Custo-benefício'!AF680,'Custo-benefício'!AF684,'Custo-benefício'!AF688,'Custo-benefício'!AF692,'Custo-benefício'!AF696,'Custo-benefício'!AF700,'Custo-benefício'!AF704,'Custo-benefício'!AF708,'Custo-benefício'!AF712,'Custo-benefício'!AF716,'Custo-benefício'!AF720,'Custo-benefício'!AF724,'Custo-benefício'!AF728,'Custo-benefício'!AF732,'Custo-benefício'!AF736,'Custo-benefício'!AF740,'Custo-benefício'!AF742,'Custo-benefício'!AF744,'Custo-benefício'!AF746,'Custo-benefício'!AF748,'Custo-benefício'!AF750))</f>
        <v/>
      </c>
      <c r="AE21" s="159" t="str">
        <f>IF($B$20="","",SUM('Custo-benefício'!AG660,'Custo-benefício'!AG664,'Custo-benefício'!AG668,'Custo-benefício'!AG672,'Custo-benefício'!AG676,'Custo-benefício'!AG680,'Custo-benefício'!AG684,'Custo-benefício'!AG688,'Custo-benefício'!AG692,'Custo-benefício'!AG696,'Custo-benefício'!AG700,'Custo-benefício'!AG704,'Custo-benefício'!AG708,'Custo-benefício'!AG712,'Custo-benefício'!AG716,'Custo-benefício'!AG720,'Custo-benefício'!AG724,'Custo-benefício'!AG728,'Custo-benefício'!AG732,'Custo-benefício'!AG736,'Custo-benefício'!AG740,'Custo-benefício'!AG742,'Custo-benefício'!AG744,'Custo-benefício'!AG746,'Custo-benefício'!AG748,'Custo-benefício'!AG750))</f>
        <v/>
      </c>
      <c r="AF21" s="159" t="str">
        <f>IF($B$20="","",SUM('Custo-benefício'!AH660,'Custo-benefício'!AH664,'Custo-benefício'!AH668,'Custo-benefício'!AH672,'Custo-benefício'!AH676,'Custo-benefício'!AH680,'Custo-benefício'!AH684,'Custo-benefício'!AH688,'Custo-benefício'!AH692,'Custo-benefício'!AH696,'Custo-benefício'!AH700,'Custo-benefício'!AH704,'Custo-benefício'!AH708,'Custo-benefício'!AH712,'Custo-benefício'!AH716,'Custo-benefício'!AH720,'Custo-benefício'!AH724,'Custo-benefício'!AH728,'Custo-benefício'!AH732,'Custo-benefício'!AH736,'Custo-benefício'!AH740,'Custo-benefício'!AH742,'Custo-benefício'!AH744,'Custo-benefício'!AH746,'Custo-benefício'!AH748,'Custo-benefício'!AH750))</f>
        <v/>
      </c>
      <c r="AG21" s="159" t="str">
        <f>IF($B$20="","",SUM('Custo-benefício'!AI660,'Custo-benefício'!AI664,'Custo-benefício'!AI668,'Custo-benefício'!AI672,'Custo-benefício'!AI676,'Custo-benefício'!AI680,'Custo-benefício'!AI684,'Custo-benefício'!AI688,'Custo-benefício'!AI692,'Custo-benefício'!AI696,'Custo-benefício'!AI700,'Custo-benefício'!AI704,'Custo-benefício'!AI708,'Custo-benefício'!AI712,'Custo-benefício'!AI716,'Custo-benefício'!AI720,'Custo-benefício'!AI724,'Custo-benefício'!AI728,'Custo-benefício'!AI732,'Custo-benefício'!AI736,'Custo-benefício'!AI740,'Custo-benefício'!AI742,'Custo-benefício'!AI744,'Custo-benefício'!AI746,'Custo-benefício'!AI748,'Custo-benefício'!AI750))</f>
        <v/>
      </c>
      <c r="AH21" s="159" t="str">
        <f>IF($B$20="","",SUM('Custo-benefício'!AJ660,'Custo-benefício'!AJ664,'Custo-benefício'!AJ668,'Custo-benefício'!AJ672,'Custo-benefício'!AJ676,'Custo-benefício'!AJ680,'Custo-benefício'!AJ684,'Custo-benefício'!AJ688,'Custo-benefício'!AJ692,'Custo-benefício'!AJ696,'Custo-benefício'!AJ700,'Custo-benefício'!AJ704,'Custo-benefício'!AJ708,'Custo-benefício'!AJ712,'Custo-benefício'!AJ716,'Custo-benefício'!AJ720,'Custo-benefício'!AJ724,'Custo-benefício'!AJ728,'Custo-benefício'!AJ732,'Custo-benefício'!AJ736,'Custo-benefício'!AJ740,'Custo-benefício'!AJ742,'Custo-benefício'!AJ744,'Custo-benefício'!AJ746,'Custo-benefício'!AJ748,'Custo-benefício'!AJ750))</f>
        <v/>
      </c>
      <c r="AI21" s="159" t="str">
        <f>IF($B$20="","",SUM('Custo-benefício'!AK660,'Custo-benefício'!AK664,'Custo-benefício'!AK668,'Custo-benefício'!AK672,'Custo-benefício'!AK676,'Custo-benefício'!AK680,'Custo-benefício'!AK684,'Custo-benefício'!AK688,'Custo-benefício'!AK692,'Custo-benefício'!AK696,'Custo-benefício'!AK700,'Custo-benefício'!AK704,'Custo-benefício'!AK708,'Custo-benefício'!AK712,'Custo-benefício'!AK716,'Custo-benefício'!AK720,'Custo-benefício'!AK724,'Custo-benefício'!AK728,'Custo-benefício'!AK732,'Custo-benefício'!AK736,'Custo-benefício'!AK740,'Custo-benefício'!AK742,'Custo-benefício'!AK744,'Custo-benefício'!AK746,'Custo-benefício'!AK748,'Custo-benefício'!AK750))</f>
        <v/>
      </c>
      <c r="AJ21" s="159" t="str">
        <f>IF($B$20="","",SUM('Custo-benefício'!AL660,'Custo-benefício'!AL664,'Custo-benefício'!AL668,'Custo-benefício'!AL672,'Custo-benefício'!AL676,'Custo-benefício'!AL680,'Custo-benefício'!AL684,'Custo-benefício'!AL688,'Custo-benefício'!AL692,'Custo-benefício'!AL696,'Custo-benefício'!AL700,'Custo-benefício'!AL704,'Custo-benefício'!AL708,'Custo-benefício'!AL712,'Custo-benefício'!AL716,'Custo-benefício'!AL720,'Custo-benefício'!AL724,'Custo-benefício'!AL728,'Custo-benefício'!AL732,'Custo-benefício'!AL736,'Custo-benefício'!AL740,'Custo-benefício'!AL742,'Custo-benefício'!AL744,'Custo-benefício'!AL746,'Custo-benefício'!AL748,'Custo-benefício'!AL750))</f>
        <v/>
      </c>
      <c r="AK21" s="159" t="str">
        <f>IF($B$20="","",SUM('Custo-benefício'!AM660,'Custo-benefício'!AM664,'Custo-benefício'!AM668,'Custo-benefício'!AM672,'Custo-benefício'!AM676,'Custo-benefício'!AM680,'Custo-benefício'!AM684,'Custo-benefício'!AM688,'Custo-benefício'!AM692,'Custo-benefício'!AM696,'Custo-benefício'!AM700,'Custo-benefício'!AM704,'Custo-benefício'!AM708,'Custo-benefício'!AM712,'Custo-benefício'!AM716,'Custo-benefício'!AM720,'Custo-benefício'!AM724,'Custo-benefício'!AM728,'Custo-benefício'!AM732,'Custo-benefício'!AM736,'Custo-benefício'!AM740,'Custo-benefício'!AM742,'Custo-benefício'!AM744,'Custo-benefício'!AM746,'Custo-benefício'!AM748,'Custo-benefício'!AM750))</f>
        <v/>
      </c>
      <c r="AL21" s="159" t="str">
        <f>IF($B$20="","",SUM('Custo-benefício'!AN660,'Custo-benefício'!AN664,'Custo-benefício'!AN668,'Custo-benefício'!AN672,'Custo-benefício'!AN676,'Custo-benefício'!AN680,'Custo-benefício'!AN684,'Custo-benefício'!AN688,'Custo-benefício'!AN692,'Custo-benefício'!AN696,'Custo-benefício'!AN700,'Custo-benefício'!AN704,'Custo-benefício'!AN708,'Custo-benefício'!AN712,'Custo-benefício'!AN716,'Custo-benefício'!AN720,'Custo-benefício'!AN724,'Custo-benefício'!AN728,'Custo-benefício'!AN732,'Custo-benefício'!AN736,'Custo-benefício'!AN740,'Custo-benefício'!AN742,'Custo-benefício'!AN744,'Custo-benefício'!AN746,'Custo-benefício'!AN748,'Custo-benefício'!AN750))</f>
        <v/>
      </c>
      <c r="AM21" s="159" t="str">
        <f>IF($B$20="","",SUM('Custo-benefício'!AO660,'Custo-benefício'!AO664,'Custo-benefício'!AO668,'Custo-benefício'!AO672,'Custo-benefício'!AO676,'Custo-benefício'!AO680,'Custo-benefício'!AO684,'Custo-benefício'!AO688,'Custo-benefício'!AO692,'Custo-benefício'!AO696,'Custo-benefício'!AO700,'Custo-benefício'!AO704,'Custo-benefício'!AO708,'Custo-benefício'!AO712,'Custo-benefício'!AO716,'Custo-benefício'!AO720,'Custo-benefício'!AO724,'Custo-benefício'!AO728,'Custo-benefício'!AO732,'Custo-benefício'!AO736,'Custo-benefício'!AO740,'Custo-benefício'!AO742,'Custo-benefício'!AO744,'Custo-benefício'!AO746,'Custo-benefício'!AO748,'Custo-benefício'!AO750))</f>
        <v/>
      </c>
      <c r="AN21" s="313" t="str">
        <f t="shared" ref="AN21" si="6">IF(B20&lt;&gt;"",SUM(D21:AM21),"")</f>
        <v/>
      </c>
      <c r="BA21" s="489"/>
      <c r="BD21" s="489"/>
    </row>
    <row r="22" spans="2:56" x14ac:dyDescent="0.3">
      <c r="B22" s="490" t="str">
        <f>IF(PRINCIPAL!B74&lt;&gt;"",PRINCIPAL!B74,"")</f>
        <v/>
      </c>
      <c r="C22" s="192" t="s">
        <v>128</v>
      </c>
      <c r="D22" s="159" t="str">
        <f>IF($B$22="","",SUM('Custo-benefício'!F757,'Custo-benefício'!F759,'Custo-benefício'!F761,'Custo-benefício'!F763,'Custo-benefício'!F765,'Custo-benefício'!F767,'Custo-benefício'!F769,'Custo-benefício'!F771,'Custo-benefício'!F773,'Custo-benefício'!F775,'Custo-benefício'!F777,'Custo-benefício'!F779,'Custo-benefício'!F781,'Custo-benefício'!F783))</f>
        <v/>
      </c>
      <c r="E22" s="159" t="str">
        <f>IF($B$22="","",SUM('Custo-benefício'!G757,'Custo-benefício'!G759,'Custo-benefício'!G761,'Custo-benefício'!G763,'Custo-benefício'!G765,'Custo-benefício'!G767,'Custo-benefício'!G769,'Custo-benefício'!G771,'Custo-benefício'!G773,'Custo-benefício'!G775,'Custo-benefício'!G777,'Custo-benefício'!G779,'Custo-benefício'!G781,'Custo-benefício'!G783))</f>
        <v/>
      </c>
      <c r="F22" s="159" t="str">
        <f>IF($B$22="","",SUM('Custo-benefício'!H757,'Custo-benefício'!H759,'Custo-benefício'!H761,'Custo-benefício'!H763,'Custo-benefício'!H765,'Custo-benefício'!H767,'Custo-benefício'!H769,'Custo-benefício'!H771,'Custo-benefício'!H773,'Custo-benefício'!H775,'Custo-benefício'!H777,'Custo-benefício'!H779,'Custo-benefício'!H781,'Custo-benefício'!H783))</f>
        <v/>
      </c>
      <c r="G22" s="159" t="str">
        <f>IF($B$22="","",SUM('Custo-benefício'!I757,'Custo-benefício'!I759,'Custo-benefício'!I761,'Custo-benefício'!I763,'Custo-benefício'!I765,'Custo-benefício'!I767,'Custo-benefício'!I769,'Custo-benefício'!I771,'Custo-benefício'!I773,'Custo-benefício'!I775,'Custo-benefício'!I777,'Custo-benefício'!I779,'Custo-benefício'!I781,'Custo-benefício'!I783))</f>
        <v/>
      </c>
      <c r="H22" s="159" t="str">
        <f>IF($B$22="","",SUM('Custo-benefício'!J757,'Custo-benefício'!J759,'Custo-benefício'!J761,'Custo-benefício'!J763,'Custo-benefício'!J765,'Custo-benefício'!J767,'Custo-benefício'!J769,'Custo-benefício'!J771,'Custo-benefício'!J773,'Custo-benefício'!J775,'Custo-benefício'!J777,'Custo-benefício'!J779,'Custo-benefício'!J781,'Custo-benefício'!J783))</f>
        <v/>
      </c>
      <c r="I22" s="159" t="str">
        <f>IF($B$22="","",SUM('Custo-benefício'!K757,'Custo-benefício'!K759,'Custo-benefício'!K761,'Custo-benefício'!K763,'Custo-benefício'!K765,'Custo-benefício'!K767,'Custo-benefício'!K769,'Custo-benefício'!K771,'Custo-benefício'!K773,'Custo-benefício'!K775,'Custo-benefício'!K777,'Custo-benefício'!K779,'Custo-benefício'!K781,'Custo-benefício'!K783))</f>
        <v/>
      </c>
      <c r="J22" s="159" t="str">
        <f>IF($B$22="","",SUM('Custo-benefício'!L757,'Custo-benefício'!L759,'Custo-benefício'!L761,'Custo-benefício'!L763,'Custo-benefício'!L765,'Custo-benefício'!L767,'Custo-benefício'!L769,'Custo-benefício'!L771,'Custo-benefício'!L773,'Custo-benefício'!L775,'Custo-benefício'!L777,'Custo-benefício'!L779,'Custo-benefício'!L781,'Custo-benefício'!L783))</f>
        <v/>
      </c>
      <c r="K22" s="159" t="str">
        <f>IF($B$22="","",SUM('Custo-benefício'!M757,'Custo-benefício'!M759,'Custo-benefício'!M761,'Custo-benefício'!M763,'Custo-benefício'!M765,'Custo-benefício'!M767,'Custo-benefício'!M769,'Custo-benefício'!M771,'Custo-benefício'!M773,'Custo-benefício'!M775,'Custo-benefício'!M777,'Custo-benefício'!M779,'Custo-benefício'!M781,'Custo-benefício'!M783))</f>
        <v/>
      </c>
      <c r="L22" s="159" t="str">
        <f>IF($B$22="","",SUM('Custo-benefício'!N757,'Custo-benefício'!N759,'Custo-benefício'!N761,'Custo-benefício'!N763,'Custo-benefício'!N765,'Custo-benefício'!N767,'Custo-benefício'!N769,'Custo-benefício'!N771,'Custo-benefício'!N773,'Custo-benefício'!N775,'Custo-benefício'!N777,'Custo-benefício'!N779,'Custo-benefício'!N781,'Custo-benefício'!N783))</f>
        <v/>
      </c>
      <c r="M22" s="159" t="str">
        <f>IF($B$22="","",SUM('Custo-benefício'!O757,'Custo-benefício'!O759,'Custo-benefício'!O761,'Custo-benefício'!O763,'Custo-benefício'!O765,'Custo-benefício'!O767,'Custo-benefício'!O769,'Custo-benefício'!O771,'Custo-benefício'!O773,'Custo-benefício'!O775,'Custo-benefício'!O777,'Custo-benefício'!O779,'Custo-benefício'!O781,'Custo-benefício'!O783))</f>
        <v/>
      </c>
      <c r="N22" s="159" t="str">
        <f>IF($B$22="","",SUM('Custo-benefício'!P757,'Custo-benefício'!P759,'Custo-benefício'!P761,'Custo-benefício'!P763,'Custo-benefício'!P765,'Custo-benefício'!P767,'Custo-benefício'!P769,'Custo-benefício'!P771,'Custo-benefício'!P773,'Custo-benefício'!P775,'Custo-benefício'!P777,'Custo-benefício'!P779,'Custo-benefício'!P781,'Custo-benefício'!P783))</f>
        <v/>
      </c>
      <c r="O22" s="159" t="str">
        <f>IF($B$22="","",SUM('Custo-benefício'!Q757,'Custo-benefício'!Q759,'Custo-benefício'!Q761,'Custo-benefício'!Q763,'Custo-benefício'!Q765,'Custo-benefício'!Q767,'Custo-benefício'!Q769,'Custo-benefício'!Q771,'Custo-benefício'!Q773,'Custo-benefício'!Q775,'Custo-benefício'!Q777,'Custo-benefício'!Q779,'Custo-benefício'!Q781,'Custo-benefício'!Q783))</f>
        <v/>
      </c>
      <c r="P22" s="159" t="str">
        <f>IF($B$22="","",SUM('Custo-benefício'!R757,'Custo-benefício'!R759,'Custo-benefício'!R761,'Custo-benefício'!R763,'Custo-benefício'!R765,'Custo-benefício'!R767,'Custo-benefício'!R769,'Custo-benefício'!R771,'Custo-benefício'!R773,'Custo-benefício'!R775,'Custo-benefício'!R777,'Custo-benefício'!R779,'Custo-benefício'!R781,'Custo-benefício'!R783))</f>
        <v/>
      </c>
      <c r="Q22" s="159" t="str">
        <f>IF($B$22="","",SUM('Custo-benefício'!S757,'Custo-benefício'!S759,'Custo-benefício'!S761,'Custo-benefício'!S763,'Custo-benefício'!S765,'Custo-benefício'!S767,'Custo-benefício'!S769,'Custo-benefício'!S771,'Custo-benefício'!S773,'Custo-benefício'!S775,'Custo-benefício'!S777,'Custo-benefício'!S779,'Custo-benefício'!S781,'Custo-benefício'!S783))</f>
        <v/>
      </c>
      <c r="R22" s="159" t="str">
        <f>IF($B$22="","",SUM('Custo-benefício'!T757,'Custo-benefício'!T759,'Custo-benefício'!T761,'Custo-benefício'!T763,'Custo-benefício'!T765,'Custo-benefício'!T767,'Custo-benefício'!T769,'Custo-benefício'!T771,'Custo-benefício'!T773,'Custo-benefício'!T775,'Custo-benefício'!T777,'Custo-benefício'!T779,'Custo-benefício'!T781,'Custo-benefício'!T783))</f>
        <v/>
      </c>
      <c r="S22" s="159" t="str">
        <f>IF($B$22="","",SUM('Custo-benefício'!U757,'Custo-benefício'!U759,'Custo-benefício'!U761,'Custo-benefício'!U763,'Custo-benefício'!U765,'Custo-benefício'!U767,'Custo-benefício'!U769,'Custo-benefício'!U771,'Custo-benefício'!U773,'Custo-benefício'!U775,'Custo-benefício'!U777,'Custo-benefício'!U779,'Custo-benefício'!U781,'Custo-benefício'!U783))</f>
        <v/>
      </c>
      <c r="T22" s="159" t="str">
        <f>IF($B$22="","",SUM('Custo-benefício'!V757,'Custo-benefício'!V759,'Custo-benefício'!V761,'Custo-benefício'!V763,'Custo-benefício'!V765,'Custo-benefício'!V767,'Custo-benefício'!V769,'Custo-benefício'!V771,'Custo-benefício'!V773,'Custo-benefício'!V775,'Custo-benefício'!V777,'Custo-benefício'!V779,'Custo-benefício'!V781,'Custo-benefício'!V783))</f>
        <v/>
      </c>
      <c r="U22" s="159" t="str">
        <f>IF($B$22="","",SUM('Custo-benefício'!W757,'Custo-benefício'!W759,'Custo-benefício'!W761,'Custo-benefício'!W763,'Custo-benefício'!W765,'Custo-benefício'!W767,'Custo-benefício'!W769,'Custo-benefício'!W771,'Custo-benefício'!W773,'Custo-benefício'!W775,'Custo-benefício'!W777,'Custo-benefício'!W779,'Custo-benefício'!W781,'Custo-benefício'!W783))</f>
        <v/>
      </c>
      <c r="V22" s="159" t="str">
        <f>IF($B$22="","",SUM('Custo-benefício'!X757,'Custo-benefício'!X759,'Custo-benefício'!X761,'Custo-benefício'!X763,'Custo-benefício'!X765,'Custo-benefício'!X767,'Custo-benefício'!X769,'Custo-benefício'!X771,'Custo-benefício'!X773,'Custo-benefício'!X775,'Custo-benefício'!X777,'Custo-benefício'!X779,'Custo-benefício'!X781,'Custo-benefício'!X783))</f>
        <v/>
      </c>
      <c r="W22" s="159" t="str">
        <f>IF($B$22="","",SUM('Custo-benefício'!Y757,'Custo-benefício'!Y759,'Custo-benefício'!Y761,'Custo-benefício'!Y763,'Custo-benefício'!Y765,'Custo-benefício'!Y767,'Custo-benefício'!Y769,'Custo-benefício'!Y771,'Custo-benefício'!Y773,'Custo-benefício'!Y775,'Custo-benefício'!Y777,'Custo-benefício'!Y779,'Custo-benefício'!Y781,'Custo-benefício'!Y783))</f>
        <v/>
      </c>
      <c r="X22" s="159" t="str">
        <f>IF($B$22="","",SUM('Custo-benefício'!Z757,'Custo-benefício'!Z759,'Custo-benefício'!Z761,'Custo-benefício'!Z763,'Custo-benefício'!Z765,'Custo-benefício'!Z767,'Custo-benefício'!Z769,'Custo-benefício'!Z771,'Custo-benefício'!Z773,'Custo-benefício'!Z775,'Custo-benefício'!Z777,'Custo-benefício'!Z779,'Custo-benefício'!Z781,'Custo-benefício'!Z783))</f>
        <v/>
      </c>
      <c r="Y22" s="159" t="str">
        <f>IF($B$22="","",SUM('Custo-benefício'!AA757,'Custo-benefício'!AA759,'Custo-benefício'!AA761,'Custo-benefício'!AA763,'Custo-benefício'!AA765,'Custo-benefício'!AA767,'Custo-benefício'!AA769,'Custo-benefício'!AA771,'Custo-benefício'!AA773,'Custo-benefício'!AA775,'Custo-benefício'!AA777,'Custo-benefício'!AA779,'Custo-benefício'!AA781,'Custo-benefício'!AA783))</f>
        <v/>
      </c>
      <c r="Z22" s="159" t="str">
        <f>IF($B$22="","",SUM('Custo-benefício'!AB757,'Custo-benefício'!AB759,'Custo-benefício'!AB761,'Custo-benefício'!AB763,'Custo-benefício'!AB765,'Custo-benefício'!AB767,'Custo-benefício'!AB769,'Custo-benefício'!AB771,'Custo-benefício'!AB773,'Custo-benefício'!AB775,'Custo-benefício'!AB777,'Custo-benefício'!AB779,'Custo-benefício'!AB781,'Custo-benefício'!AB783))</f>
        <v/>
      </c>
      <c r="AA22" s="159" t="str">
        <f>IF($B$22="","",SUM('Custo-benefício'!AC757,'Custo-benefício'!AC759,'Custo-benefício'!AC761,'Custo-benefício'!AC763,'Custo-benefício'!AC765,'Custo-benefício'!AC767,'Custo-benefício'!AC769,'Custo-benefício'!AC771,'Custo-benefício'!AC773,'Custo-benefício'!AC775,'Custo-benefício'!AC777,'Custo-benefício'!AC779,'Custo-benefício'!AC781,'Custo-benefício'!AC783))</f>
        <v/>
      </c>
      <c r="AB22" s="159" t="str">
        <f>IF($B$22="","",SUM('Custo-benefício'!AD757,'Custo-benefício'!AD759,'Custo-benefício'!AD761,'Custo-benefício'!AD763,'Custo-benefício'!AD765,'Custo-benefício'!AD767,'Custo-benefício'!AD769,'Custo-benefício'!AD771,'Custo-benefício'!AD773,'Custo-benefício'!AD775,'Custo-benefício'!AD777,'Custo-benefício'!AD779,'Custo-benefício'!AD781,'Custo-benefício'!AD783))</f>
        <v/>
      </c>
      <c r="AC22" s="159" t="str">
        <f>IF($B$22="","",SUM('Custo-benefício'!AE757,'Custo-benefício'!AE759,'Custo-benefício'!AE761,'Custo-benefício'!AE763,'Custo-benefício'!AE765,'Custo-benefício'!AE767,'Custo-benefício'!AE769,'Custo-benefício'!AE771,'Custo-benefício'!AE773,'Custo-benefício'!AE775,'Custo-benefício'!AE777,'Custo-benefício'!AE779,'Custo-benefício'!AE781,'Custo-benefício'!AE783))</f>
        <v/>
      </c>
      <c r="AD22" s="159" t="str">
        <f>IF($B$22="","",SUM('Custo-benefício'!AF757,'Custo-benefício'!AF759,'Custo-benefício'!AF761,'Custo-benefício'!AF763,'Custo-benefício'!AF765,'Custo-benefício'!AF767,'Custo-benefício'!AF769,'Custo-benefício'!AF771,'Custo-benefício'!AF773,'Custo-benefício'!AF775,'Custo-benefício'!AF777,'Custo-benefício'!AF779,'Custo-benefício'!AF781,'Custo-benefício'!AF783))</f>
        <v/>
      </c>
      <c r="AE22" s="159" t="str">
        <f>IF($B$22="","",SUM('Custo-benefício'!AG757,'Custo-benefício'!AG759,'Custo-benefício'!AG761,'Custo-benefício'!AG763,'Custo-benefício'!AG765,'Custo-benefício'!AG767,'Custo-benefício'!AG769,'Custo-benefício'!AG771,'Custo-benefício'!AG773,'Custo-benefício'!AG775,'Custo-benefício'!AG777,'Custo-benefício'!AG779,'Custo-benefício'!AG781,'Custo-benefício'!AG783))</f>
        <v/>
      </c>
      <c r="AF22" s="159" t="str">
        <f>IF($B$22="","",SUM('Custo-benefício'!AH757,'Custo-benefício'!AH759,'Custo-benefício'!AH761,'Custo-benefício'!AH763,'Custo-benefício'!AH765,'Custo-benefício'!AH767,'Custo-benefício'!AH769,'Custo-benefício'!AH771,'Custo-benefício'!AH773,'Custo-benefício'!AH775,'Custo-benefício'!AH777,'Custo-benefício'!AH779,'Custo-benefício'!AH781,'Custo-benefício'!AH783))</f>
        <v/>
      </c>
      <c r="AG22" s="159" t="str">
        <f>IF($B$22="","",SUM('Custo-benefício'!AI757,'Custo-benefício'!AI759,'Custo-benefício'!AI761,'Custo-benefício'!AI763,'Custo-benefício'!AI765,'Custo-benefício'!AI767,'Custo-benefício'!AI769,'Custo-benefício'!AI771,'Custo-benefício'!AI773,'Custo-benefício'!AI775,'Custo-benefício'!AI777,'Custo-benefício'!AI779,'Custo-benefício'!AI781,'Custo-benefício'!AI783))</f>
        <v/>
      </c>
      <c r="AH22" s="159" t="str">
        <f>IF($B$22="","",SUM('Custo-benefício'!AJ757,'Custo-benefício'!AJ759,'Custo-benefício'!AJ761,'Custo-benefício'!AJ763,'Custo-benefício'!AJ765,'Custo-benefício'!AJ767,'Custo-benefício'!AJ769,'Custo-benefício'!AJ771,'Custo-benefício'!AJ773,'Custo-benefício'!AJ775,'Custo-benefício'!AJ777,'Custo-benefício'!AJ779,'Custo-benefício'!AJ781,'Custo-benefício'!AJ783))</f>
        <v/>
      </c>
      <c r="AI22" s="159" t="str">
        <f>IF($B$22="","",SUM('Custo-benefício'!AK757,'Custo-benefício'!AK759,'Custo-benefício'!AK761,'Custo-benefício'!AK763,'Custo-benefício'!AK765,'Custo-benefício'!AK767,'Custo-benefício'!AK769,'Custo-benefício'!AK771,'Custo-benefício'!AK773,'Custo-benefício'!AK775,'Custo-benefício'!AK777,'Custo-benefício'!AK779,'Custo-benefício'!AK781,'Custo-benefício'!AK783))</f>
        <v/>
      </c>
      <c r="AJ22" s="159" t="str">
        <f>IF($B$22="","",SUM('Custo-benefício'!AL757,'Custo-benefício'!AL759,'Custo-benefício'!AL761,'Custo-benefício'!AL763,'Custo-benefício'!AL765,'Custo-benefício'!AL767,'Custo-benefício'!AL769,'Custo-benefício'!AL771,'Custo-benefício'!AL773,'Custo-benefício'!AL775,'Custo-benefício'!AL777,'Custo-benefício'!AL779,'Custo-benefício'!AL781,'Custo-benefício'!AL783))</f>
        <v/>
      </c>
      <c r="AK22" s="159" t="str">
        <f>IF($B$22="","",SUM('Custo-benefício'!AM757,'Custo-benefício'!AM759,'Custo-benefício'!AM761,'Custo-benefício'!AM763,'Custo-benefício'!AM765,'Custo-benefício'!AM767,'Custo-benefício'!AM769,'Custo-benefício'!AM771,'Custo-benefício'!AM773,'Custo-benefício'!AM775,'Custo-benefício'!AM777,'Custo-benefício'!AM779,'Custo-benefício'!AM781,'Custo-benefício'!AM783))</f>
        <v/>
      </c>
      <c r="AL22" s="159" t="str">
        <f>IF($B$22="","",SUM('Custo-benefício'!AN757,'Custo-benefício'!AN759,'Custo-benefício'!AN761,'Custo-benefício'!AN763,'Custo-benefício'!AN765,'Custo-benefício'!AN767,'Custo-benefício'!AN769,'Custo-benefício'!AN771,'Custo-benefício'!AN773,'Custo-benefício'!AN775,'Custo-benefício'!AN777,'Custo-benefício'!AN779,'Custo-benefício'!AN781,'Custo-benefício'!AN783))</f>
        <v/>
      </c>
      <c r="AM22" s="159" t="str">
        <f>IF($B$22="","",SUM('Custo-benefício'!AO757,'Custo-benefício'!AO759,'Custo-benefício'!AO761,'Custo-benefício'!AO763,'Custo-benefício'!AO765,'Custo-benefício'!AO767,'Custo-benefício'!AO769,'Custo-benefício'!AO771,'Custo-benefício'!AO773,'Custo-benefício'!AO775,'Custo-benefício'!AO777,'Custo-benefício'!AO779,'Custo-benefício'!AO781,'Custo-benefício'!AO783))</f>
        <v/>
      </c>
      <c r="AN22" s="313" t="str">
        <f t="shared" ref="AN22" si="7">IF(B22&lt;&gt;"",SUM(D22:AM22),"")</f>
        <v/>
      </c>
      <c r="BA22" s="489" t="str">
        <f t="shared" ref="BA22" si="8">B22</f>
        <v/>
      </c>
      <c r="BD22" s="489" t="str">
        <f t="shared" si="5"/>
        <v/>
      </c>
    </row>
    <row r="23" spans="2:56" x14ac:dyDescent="0.3">
      <c r="B23" s="491"/>
      <c r="C23" s="192" t="s">
        <v>143</v>
      </c>
      <c r="D23" s="159" t="s">
        <v>38</v>
      </c>
      <c r="E23" s="159" t="str">
        <f>IF($B$22="","",SUM('Custo-benefício'!G784,'Custo-benefício'!G788,'Custo-benefício'!G792,'Custo-benefício'!G792,'Custo-benefício'!G796,'Custo-benefício'!G800,'Custo-benefício'!G804,'Custo-benefício'!G808,'Custo-benefício'!G812,'Custo-benefício'!G816,'Custo-benefício'!G820,'Custo-benefício'!G824,'Custo-benefício'!G828,'Custo-benefício'!G832,'Custo-benefício'!G836,'Custo-benefício'!G840,'Custo-benefício'!G844,'Custo-benefício'!G848,'Custo-benefício'!G852,'Custo-benefício'!G856,'Custo-benefício'!G860,'Custo-benefício'!G864,'Custo-benefício'!G866,'Custo-benefício'!G868,'Custo-benefício'!G870,'Custo-benefício'!G872,'Custo-benefício'!G874))</f>
        <v/>
      </c>
      <c r="F23" s="159" t="str">
        <f>IF($B$22="","",SUM('Custo-benefício'!H784,'Custo-benefício'!H788,'Custo-benefício'!H792,'Custo-benefício'!H792,'Custo-benefício'!H796,'Custo-benefício'!H800,'Custo-benefício'!H804,'Custo-benefício'!H808,'Custo-benefício'!H812,'Custo-benefício'!H816,'Custo-benefício'!H820,'Custo-benefício'!H824,'Custo-benefício'!H828,'Custo-benefício'!H832,'Custo-benefício'!H836,'Custo-benefício'!H840,'Custo-benefício'!H844,'Custo-benefício'!H848,'Custo-benefício'!H852,'Custo-benefício'!H856,'Custo-benefício'!H860,'Custo-benefício'!H864,'Custo-benefício'!H866,'Custo-benefício'!H868,'Custo-benefício'!H870,'Custo-benefício'!H872,'Custo-benefício'!H874))</f>
        <v/>
      </c>
      <c r="G23" s="159" t="str">
        <f>IF($B$22="","",SUM('Custo-benefício'!I784,'Custo-benefício'!I788,'Custo-benefício'!I792,'Custo-benefício'!I792,'Custo-benefício'!I796,'Custo-benefício'!I800,'Custo-benefício'!I804,'Custo-benefício'!I808,'Custo-benefício'!I812,'Custo-benefício'!I816,'Custo-benefício'!I820,'Custo-benefício'!I824,'Custo-benefício'!I828,'Custo-benefício'!I832,'Custo-benefício'!I836,'Custo-benefício'!I840,'Custo-benefício'!I844,'Custo-benefício'!I848,'Custo-benefício'!I852,'Custo-benefício'!I856,'Custo-benefício'!I860,'Custo-benefício'!I864,'Custo-benefício'!I866,'Custo-benefício'!I868,'Custo-benefício'!I870,'Custo-benefício'!I872,'Custo-benefício'!I874))</f>
        <v/>
      </c>
      <c r="H23" s="159" t="str">
        <f>IF($B$22="","",SUM('Custo-benefício'!J784,'Custo-benefício'!J788,'Custo-benefício'!J792,'Custo-benefício'!J792,'Custo-benefício'!J796,'Custo-benefício'!J800,'Custo-benefício'!J804,'Custo-benefício'!J808,'Custo-benefício'!J812,'Custo-benefício'!J816,'Custo-benefício'!J820,'Custo-benefício'!J824,'Custo-benefício'!J828,'Custo-benefício'!J832,'Custo-benefício'!J836,'Custo-benefício'!J840,'Custo-benefício'!J844,'Custo-benefício'!J848,'Custo-benefício'!J852,'Custo-benefício'!J856,'Custo-benefício'!J860,'Custo-benefício'!J864,'Custo-benefício'!J866,'Custo-benefício'!J868,'Custo-benefício'!J870,'Custo-benefício'!J872,'Custo-benefício'!J874))</f>
        <v/>
      </c>
      <c r="I23" s="159" t="str">
        <f>IF($B$22="","",SUM('Custo-benefício'!K784,'Custo-benefício'!K788,'Custo-benefício'!K792,'Custo-benefício'!K792,'Custo-benefício'!K796,'Custo-benefício'!K800,'Custo-benefício'!K804,'Custo-benefício'!K808,'Custo-benefício'!K812,'Custo-benefício'!K816,'Custo-benefício'!K820,'Custo-benefício'!K824,'Custo-benefício'!K828,'Custo-benefício'!K832,'Custo-benefício'!K836,'Custo-benefício'!K840,'Custo-benefício'!K844,'Custo-benefício'!K848,'Custo-benefício'!K852,'Custo-benefício'!K856,'Custo-benefício'!K860,'Custo-benefício'!K864,'Custo-benefício'!K866,'Custo-benefício'!K868,'Custo-benefício'!K870,'Custo-benefício'!K872,'Custo-benefício'!K874))</f>
        <v/>
      </c>
      <c r="J23" s="159" t="str">
        <f>IF($B$22="","",SUM('Custo-benefício'!L784,'Custo-benefício'!L788,'Custo-benefício'!L792,'Custo-benefício'!L792,'Custo-benefício'!L796,'Custo-benefício'!L800,'Custo-benefício'!L804,'Custo-benefício'!L808,'Custo-benefício'!L812,'Custo-benefício'!L816,'Custo-benefício'!L820,'Custo-benefício'!L824,'Custo-benefício'!L828,'Custo-benefício'!L832,'Custo-benefício'!L836,'Custo-benefício'!L840,'Custo-benefício'!L844,'Custo-benefício'!L848,'Custo-benefício'!L852,'Custo-benefício'!L856,'Custo-benefício'!L860,'Custo-benefício'!L864,'Custo-benefício'!L866,'Custo-benefício'!L868,'Custo-benefício'!L870,'Custo-benefício'!L872,'Custo-benefício'!L874))</f>
        <v/>
      </c>
      <c r="K23" s="159" t="str">
        <f>IF($B$22="","",SUM('Custo-benefício'!M784,'Custo-benefício'!M788,'Custo-benefício'!M792,'Custo-benefício'!M792,'Custo-benefício'!M796,'Custo-benefício'!M800,'Custo-benefício'!M804,'Custo-benefício'!M808,'Custo-benefício'!M812,'Custo-benefício'!M816,'Custo-benefício'!M820,'Custo-benefício'!M824,'Custo-benefício'!M828,'Custo-benefício'!M832,'Custo-benefício'!M836,'Custo-benefício'!M840,'Custo-benefício'!M844,'Custo-benefício'!M848,'Custo-benefício'!M852,'Custo-benefício'!M856,'Custo-benefício'!M860,'Custo-benefício'!M864,'Custo-benefício'!M866,'Custo-benefício'!M868,'Custo-benefício'!M870,'Custo-benefício'!M872,'Custo-benefício'!M874))</f>
        <v/>
      </c>
      <c r="L23" s="159" t="str">
        <f>IF($B$22="","",SUM('Custo-benefício'!N784,'Custo-benefício'!N788,'Custo-benefício'!N792,'Custo-benefício'!N792,'Custo-benefício'!N796,'Custo-benefício'!N800,'Custo-benefício'!N804,'Custo-benefício'!N808,'Custo-benefício'!N812,'Custo-benefício'!N816,'Custo-benefício'!N820,'Custo-benefício'!N824,'Custo-benefício'!N828,'Custo-benefício'!N832,'Custo-benefício'!N836,'Custo-benefício'!N840,'Custo-benefício'!N844,'Custo-benefício'!N848,'Custo-benefício'!N852,'Custo-benefício'!N856,'Custo-benefício'!N860,'Custo-benefício'!N864,'Custo-benefício'!N866,'Custo-benefício'!N868,'Custo-benefício'!N870,'Custo-benefício'!N872,'Custo-benefício'!N874))</f>
        <v/>
      </c>
      <c r="M23" s="159" t="str">
        <f>IF($B$22="","",SUM('Custo-benefício'!O784,'Custo-benefício'!O788,'Custo-benefício'!O792,'Custo-benefício'!O792,'Custo-benefício'!O796,'Custo-benefício'!O800,'Custo-benefício'!O804,'Custo-benefício'!O808,'Custo-benefício'!O812,'Custo-benefício'!O816,'Custo-benefício'!O820,'Custo-benefício'!O824,'Custo-benefício'!O828,'Custo-benefício'!O832,'Custo-benefício'!O836,'Custo-benefício'!O840,'Custo-benefício'!O844,'Custo-benefício'!O848,'Custo-benefício'!O852,'Custo-benefício'!O856,'Custo-benefício'!O860,'Custo-benefício'!O864,'Custo-benefício'!O866,'Custo-benefício'!O868,'Custo-benefício'!O870,'Custo-benefício'!O872,'Custo-benefício'!O874))</f>
        <v/>
      </c>
      <c r="N23" s="159" t="str">
        <f>IF($B$22="","",SUM('Custo-benefício'!P784,'Custo-benefício'!P788,'Custo-benefício'!P792,'Custo-benefício'!P792,'Custo-benefício'!P796,'Custo-benefício'!P800,'Custo-benefício'!P804,'Custo-benefício'!P808,'Custo-benefício'!P812,'Custo-benefício'!P816,'Custo-benefício'!P820,'Custo-benefício'!P824,'Custo-benefício'!P828,'Custo-benefício'!P832,'Custo-benefício'!P836,'Custo-benefício'!P840,'Custo-benefício'!P844,'Custo-benefício'!P848,'Custo-benefício'!P852,'Custo-benefício'!P856,'Custo-benefício'!P860,'Custo-benefício'!P864,'Custo-benefício'!P866,'Custo-benefício'!P868,'Custo-benefício'!P870,'Custo-benefício'!P872,'Custo-benefício'!P874))</f>
        <v/>
      </c>
      <c r="O23" s="159" t="str">
        <f>IF($B$22="","",SUM('Custo-benefício'!Q784,'Custo-benefício'!Q788,'Custo-benefício'!Q792,'Custo-benefício'!Q792,'Custo-benefício'!Q796,'Custo-benefício'!Q800,'Custo-benefício'!Q804,'Custo-benefício'!Q808,'Custo-benefício'!Q812,'Custo-benefício'!Q816,'Custo-benefício'!Q820,'Custo-benefício'!Q824,'Custo-benefício'!Q828,'Custo-benefício'!Q832,'Custo-benefício'!Q836,'Custo-benefício'!Q840,'Custo-benefício'!Q844,'Custo-benefício'!Q848,'Custo-benefício'!Q852,'Custo-benefício'!Q856,'Custo-benefício'!Q860,'Custo-benefício'!Q864,'Custo-benefício'!Q866,'Custo-benefício'!Q868,'Custo-benefício'!Q870,'Custo-benefício'!Q872,'Custo-benefício'!Q874))</f>
        <v/>
      </c>
      <c r="P23" s="159" t="str">
        <f>IF($B$22="","",SUM('Custo-benefício'!R784,'Custo-benefício'!R788,'Custo-benefício'!R792,'Custo-benefício'!R792,'Custo-benefício'!R796,'Custo-benefício'!R800,'Custo-benefício'!R804,'Custo-benefício'!R808,'Custo-benefício'!R812,'Custo-benefício'!R816,'Custo-benefício'!R820,'Custo-benefício'!R824,'Custo-benefício'!R828,'Custo-benefício'!R832,'Custo-benefício'!R836,'Custo-benefício'!R840,'Custo-benefício'!R844,'Custo-benefício'!R848,'Custo-benefício'!R852,'Custo-benefício'!R856,'Custo-benefício'!R860,'Custo-benefício'!R864,'Custo-benefício'!R866,'Custo-benefício'!R868,'Custo-benefício'!R870,'Custo-benefício'!R872,'Custo-benefício'!R874))</f>
        <v/>
      </c>
      <c r="Q23" s="159" t="str">
        <f>IF($B$22="","",SUM('Custo-benefício'!S784,'Custo-benefício'!S788,'Custo-benefício'!S792,'Custo-benefício'!S792,'Custo-benefício'!S796,'Custo-benefício'!S800,'Custo-benefício'!S804,'Custo-benefício'!S808,'Custo-benefício'!S812,'Custo-benefício'!S816,'Custo-benefício'!S820,'Custo-benefício'!S824,'Custo-benefício'!S828,'Custo-benefício'!S832,'Custo-benefício'!S836,'Custo-benefício'!S840,'Custo-benefício'!S844,'Custo-benefício'!S848,'Custo-benefício'!S852,'Custo-benefício'!S856,'Custo-benefício'!S860,'Custo-benefício'!S864,'Custo-benefício'!S866,'Custo-benefício'!S868,'Custo-benefício'!S870,'Custo-benefício'!S872,'Custo-benefício'!S874))</f>
        <v/>
      </c>
      <c r="R23" s="159" t="str">
        <f>IF($B$22="","",SUM('Custo-benefício'!T784,'Custo-benefício'!T788,'Custo-benefício'!T792,'Custo-benefício'!T792,'Custo-benefício'!T796,'Custo-benefício'!T800,'Custo-benefício'!T804,'Custo-benefício'!T808,'Custo-benefício'!T812,'Custo-benefício'!T816,'Custo-benefício'!T820,'Custo-benefício'!T824,'Custo-benefício'!T828,'Custo-benefício'!T832,'Custo-benefício'!T836,'Custo-benefício'!T840,'Custo-benefício'!T844,'Custo-benefício'!T848,'Custo-benefício'!T852,'Custo-benefício'!T856,'Custo-benefício'!T860,'Custo-benefício'!T864,'Custo-benefício'!T866,'Custo-benefício'!T868,'Custo-benefício'!T870,'Custo-benefício'!T872,'Custo-benefício'!T874))</f>
        <v/>
      </c>
      <c r="S23" s="159" t="str">
        <f>IF($B$22="","",SUM('Custo-benefício'!U784,'Custo-benefício'!U788,'Custo-benefício'!U792,'Custo-benefício'!U792,'Custo-benefício'!U796,'Custo-benefício'!U800,'Custo-benefício'!U804,'Custo-benefício'!U808,'Custo-benefício'!U812,'Custo-benefício'!U816,'Custo-benefício'!U820,'Custo-benefício'!U824,'Custo-benefício'!U828,'Custo-benefício'!U832,'Custo-benefício'!U836,'Custo-benefício'!U840,'Custo-benefício'!U844,'Custo-benefício'!U848,'Custo-benefício'!U852,'Custo-benefício'!U856,'Custo-benefício'!U860,'Custo-benefício'!U864,'Custo-benefício'!U866,'Custo-benefício'!U868,'Custo-benefício'!U870,'Custo-benefício'!U872,'Custo-benefício'!U874))</f>
        <v/>
      </c>
      <c r="T23" s="159" t="str">
        <f>IF($B$22="","",SUM('Custo-benefício'!V784,'Custo-benefício'!V788,'Custo-benefício'!V792,'Custo-benefício'!V792,'Custo-benefício'!V796,'Custo-benefício'!V800,'Custo-benefício'!V804,'Custo-benefício'!V808,'Custo-benefício'!V812,'Custo-benefício'!V816,'Custo-benefício'!V820,'Custo-benefício'!V824,'Custo-benefício'!V828,'Custo-benefício'!V832,'Custo-benefício'!V836,'Custo-benefício'!V840,'Custo-benefício'!V844,'Custo-benefício'!V848,'Custo-benefício'!V852,'Custo-benefício'!V856,'Custo-benefício'!V860,'Custo-benefício'!V864,'Custo-benefício'!V866,'Custo-benefício'!V868,'Custo-benefício'!V870,'Custo-benefício'!V872,'Custo-benefício'!V874))</f>
        <v/>
      </c>
      <c r="U23" s="159" t="str">
        <f>IF($B$22="","",SUM('Custo-benefício'!W784,'Custo-benefício'!W788,'Custo-benefício'!W792,'Custo-benefício'!W792,'Custo-benefício'!W796,'Custo-benefício'!W800,'Custo-benefício'!W804,'Custo-benefício'!W808,'Custo-benefício'!W812,'Custo-benefício'!W816,'Custo-benefício'!W820,'Custo-benefício'!W824,'Custo-benefício'!W828,'Custo-benefício'!W832,'Custo-benefício'!W836,'Custo-benefício'!W840,'Custo-benefício'!W844,'Custo-benefício'!W848,'Custo-benefício'!W852,'Custo-benefício'!W856,'Custo-benefício'!W860,'Custo-benefício'!W864,'Custo-benefício'!W866,'Custo-benefício'!W868,'Custo-benefício'!W870,'Custo-benefício'!W872,'Custo-benefício'!W874))</f>
        <v/>
      </c>
      <c r="V23" s="159" t="str">
        <f>IF($B$22="","",SUM('Custo-benefício'!X784,'Custo-benefício'!X788,'Custo-benefício'!X792,'Custo-benefício'!X792,'Custo-benefício'!X796,'Custo-benefício'!X800,'Custo-benefício'!X804,'Custo-benefício'!X808,'Custo-benefício'!X812,'Custo-benefício'!X816,'Custo-benefício'!X820,'Custo-benefício'!X824,'Custo-benefício'!X828,'Custo-benefício'!X832,'Custo-benefício'!X836,'Custo-benefício'!X840,'Custo-benefício'!X844,'Custo-benefício'!X848,'Custo-benefício'!X852,'Custo-benefício'!X856,'Custo-benefício'!X860,'Custo-benefício'!X864,'Custo-benefício'!X866,'Custo-benefício'!X868,'Custo-benefício'!X870,'Custo-benefício'!X872,'Custo-benefício'!X874))</f>
        <v/>
      </c>
      <c r="W23" s="159" t="str">
        <f>IF($B$22="","",SUM('Custo-benefício'!Y784,'Custo-benefício'!Y788,'Custo-benefício'!Y792,'Custo-benefício'!Y792,'Custo-benefício'!Y796,'Custo-benefício'!Y800,'Custo-benefício'!Y804,'Custo-benefício'!Y808,'Custo-benefício'!Y812,'Custo-benefício'!Y816,'Custo-benefício'!Y820,'Custo-benefício'!Y824,'Custo-benefício'!Y828,'Custo-benefício'!Y832,'Custo-benefício'!Y836,'Custo-benefício'!Y840,'Custo-benefício'!Y844,'Custo-benefício'!Y848,'Custo-benefício'!Y852,'Custo-benefício'!Y856,'Custo-benefício'!Y860,'Custo-benefício'!Y864,'Custo-benefício'!Y866,'Custo-benefício'!Y868,'Custo-benefício'!Y870,'Custo-benefício'!Y872,'Custo-benefício'!Y874))</f>
        <v/>
      </c>
      <c r="X23" s="159" t="str">
        <f>IF($B$22="","",SUM('Custo-benefício'!Z784,'Custo-benefício'!Z788,'Custo-benefício'!Z792,'Custo-benefício'!Z792,'Custo-benefício'!Z796,'Custo-benefício'!Z800,'Custo-benefício'!Z804,'Custo-benefício'!Z808,'Custo-benefício'!Z812,'Custo-benefício'!Z816,'Custo-benefício'!Z820,'Custo-benefício'!Z824,'Custo-benefício'!Z828,'Custo-benefício'!Z832,'Custo-benefício'!Z836,'Custo-benefício'!Z840,'Custo-benefício'!Z844,'Custo-benefício'!Z848,'Custo-benefício'!Z852,'Custo-benefício'!Z856,'Custo-benefício'!Z860,'Custo-benefício'!Z864,'Custo-benefício'!Z866,'Custo-benefício'!Z868,'Custo-benefício'!Z870,'Custo-benefício'!Z872,'Custo-benefício'!Z874))</f>
        <v/>
      </c>
      <c r="Y23" s="159" t="str">
        <f>IF($B$22="","",SUM('Custo-benefício'!AA784,'Custo-benefício'!AA788,'Custo-benefício'!AA792,'Custo-benefício'!AA792,'Custo-benefício'!AA796,'Custo-benefício'!AA800,'Custo-benefício'!AA804,'Custo-benefício'!AA808,'Custo-benefício'!AA812,'Custo-benefício'!AA816,'Custo-benefício'!AA820,'Custo-benefício'!AA824,'Custo-benefício'!AA828,'Custo-benefício'!AA832,'Custo-benefício'!AA836,'Custo-benefício'!AA840,'Custo-benefício'!AA844,'Custo-benefício'!AA848,'Custo-benefício'!AA852,'Custo-benefício'!AA856,'Custo-benefício'!AA860,'Custo-benefício'!AA864,'Custo-benefício'!AA866,'Custo-benefício'!AA868,'Custo-benefício'!AA870,'Custo-benefício'!AA872,'Custo-benefício'!AA874))</f>
        <v/>
      </c>
      <c r="Z23" s="159" t="str">
        <f>IF($B$22="","",SUM('Custo-benefício'!AB784,'Custo-benefício'!AB788,'Custo-benefício'!AB792,'Custo-benefício'!AB792,'Custo-benefício'!AB796,'Custo-benefício'!AB800,'Custo-benefício'!AB804,'Custo-benefício'!AB808,'Custo-benefício'!AB812,'Custo-benefício'!AB816,'Custo-benefício'!AB820,'Custo-benefício'!AB824,'Custo-benefício'!AB828,'Custo-benefício'!AB832,'Custo-benefício'!AB836,'Custo-benefício'!AB840,'Custo-benefício'!AB844,'Custo-benefício'!AB848,'Custo-benefício'!AB852,'Custo-benefício'!AB856,'Custo-benefício'!AB860,'Custo-benefício'!AB864,'Custo-benefício'!AB866,'Custo-benefício'!AB868,'Custo-benefício'!AB870,'Custo-benefício'!AB872,'Custo-benefício'!AB874))</f>
        <v/>
      </c>
      <c r="AA23" s="159" t="str">
        <f>IF($B$22="","",SUM('Custo-benefício'!AC784,'Custo-benefício'!AC788,'Custo-benefício'!AC792,'Custo-benefício'!AC792,'Custo-benefício'!AC796,'Custo-benefício'!AC800,'Custo-benefício'!AC804,'Custo-benefício'!AC808,'Custo-benefício'!AC812,'Custo-benefício'!AC816,'Custo-benefício'!AC820,'Custo-benefício'!AC824,'Custo-benefício'!AC828,'Custo-benefício'!AC832,'Custo-benefício'!AC836,'Custo-benefício'!AC840,'Custo-benefício'!AC844,'Custo-benefício'!AC848,'Custo-benefício'!AC852,'Custo-benefício'!AC856,'Custo-benefício'!AC860,'Custo-benefício'!AC864,'Custo-benefício'!AC866,'Custo-benefício'!AC868,'Custo-benefício'!AC870,'Custo-benefício'!AC872,'Custo-benefício'!AC874))</f>
        <v/>
      </c>
      <c r="AB23" s="159" t="str">
        <f>IF($B$22="","",SUM('Custo-benefício'!AD784,'Custo-benefício'!AD788,'Custo-benefício'!AD792,'Custo-benefício'!AD792,'Custo-benefício'!AD796,'Custo-benefício'!AD800,'Custo-benefício'!AD804,'Custo-benefício'!AD808,'Custo-benefício'!AD812,'Custo-benefício'!AD816,'Custo-benefício'!AD820,'Custo-benefício'!AD824,'Custo-benefício'!AD828,'Custo-benefício'!AD832,'Custo-benefício'!AD836,'Custo-benefício'!AD840,'Custo-benefício'!AD844,'Custo-benefício'!AD848,'Custo-benefício'!AD852,'Custo-benefício'!AD856,'Custo-benefício'!AD860,'Custo-benefício'!AD864,'Custo-benefício'!AD866,'Custo-benefício'!AD868,'Custo-benefício'!AD870,'Custo-benefício'!AD872,'Custo-benefício'!AD874))</f>
        <v/>
      </c>
      <c r="AC23" s="159" t="str">
        <f>IF($B$22="","",SUM('Custo-benefício'!AE784,'Custo-benefício'!AE788,'Custo-benefício'!AE792,'Custo-benefício'!AE792,'Custo-benefício'!AE796,'Custo-benefício'!AE800,'Custo-benefício'!AE804,'Custo-benefício'!AE808,'Custo-benefício'!AE812,'Custo-benefício'!AE816,'Custo-benefício'!AE820,'Custo-benefício'!AE824,'Custo-benefício'!AE828,'Custo-benefício'!AE832,'Custo-benefício'!AE836,'Custo-benefício'!AE840,'Custo-benefício'!AE844,'Custo-benefício'!AE848,'Custo-benefício'!AE852,'Custo-benefício'!AE856,'Custo-benefício'!AE860,'Custo-benefício'!AE864,'Custo-benefício'!AE866,'Custo-benefício'!AE868,'Custo-benefício'!AE870,'Custo-benefício'!AE872,'Custo-benefício'!AE874))</f>
        <v/>
      </c>
      <c r="AD23" s="159" t="str">
        <f>IF($B$22="","",SUM('Custo-benefício'!AF784,'Custo-benefício'!AF788,'Custo-benefício'!AF792,'Custo-benefício'!AF792,'Custo-benefício'!AF796,'Custo-benefício'!AF800,'Custo-benefício'!AF804,'Custo-benefício'!AF808,'Custo-benefício'!AF812,'Custo-benefício'!AF816,'Custo-benefício'!AF820,'Custo-benefício'!AF824,'Custo-benefício'!AF828,'Custo-benefício'!AF832,'Custo-benefício'!AF836,'Custo-benefício'!AF840,'Custo-benefício'!AF844,'Custo-benefício'!AF848,'Custo-benefício'!AF852,'Custo-benefício'!AF856,'Custo-benefício'!AF860,'Custo-benefício'!AF864,'Custo-benefício'!AF866,'Custo-benefício'!AF868,'Custo-benefício'!AF870,'Custo-benefício'!AF872,'Custo-benefício'!AF874))</f>
        <v/>
      </c>
      <c r="AE23" s="159" t="str">
        <f>IF($B$22="","",SUM('Custo-benefício'!AG784,'Custo-benefício'!AG788,'Custo-benefício'!AG792,'Custo-benefício'!AG792,'Custo-benefício'!AG796,'Custo-benefício'!AG800,'Custo-benefício'!AG804,'Custo-benefício'!AG808,'Custo-benefício'!AG812,'Custo-benefício'!AG816,'Custo-benefício'!AG820,'Custo-benefício'!AG824,'Custo-benefício'!AG828,'Custo-benefício'!AG832,'Custo-benefício'!AG836,'Custo-benefício'!AG840,'Custo-benefício'!AG844,'Custo-benefício'!AG848,'Custo-benefício'!AG852,'Custo-benefício'!AG856,'Custo-benefício'!AG860,'Custo-benefício'!AG864,'Custo-benefício'!AG866,'Custo-benefício'!AG868,'Custo-benefício'!AG870,'Custo-benefício'!AG872,'Custo-benefício'!AG874))</f>
        <v/>
      </c>
      <c r="AF23" s="159" t="str">
        <f>IF($B$22="","",SUM('Custo-benefício'!AH784,'Custo-benefício'!AH788,'Custo-benefício'!AH792,'Custo-benefício'!AH792,'Custo-benefício'!AH796,'Custo-benefício'!AH800,'Custo-benefício'!AH804,'Custo-benefício'!AH808,'Custo-benefício'!AH812,'Custo-benefício'!AH816,'Custo-benefício'!AH820,'Custo-benefício'!AH824,'Custo-benefício'!AH828,'Custo-benefício'!AH832,'Custo-benefício'!AH836,'Custo-benefício'!AH840,'Custo-benefício'!AH844,'Custo-benefício'!AH848,'Custo-benefício'!AH852,'Custo-benefício'!AH856,'Custo-benefício'!AH860,'Custo-benefício'!AH864,'Custo-benefício'!AH866,'Custo-benefício'!AH868,'Custo-benefício'!AH870,'Custo-benefício'!AH872,'Custo-benefício'!AH874))</f>
        <v/>
      </c>
      <c r="AG23" s="159" t="str">
        <f>IF($B$22="","",SUM('Custo-benefício'!AI784,'Custo-benefício'!AI788,'Custo-benefício'!AI792,'Custo-benefício'!AI792,'Custo-benefício'!AI796,'Custo-benefício'!AI800,'Custo-benefício'!AI804,'Custo-benefício'!AI808,'Custo-benefício'!AI812,'Custo-benefício'!AI816,'Custo-benefício'!AI820,'Custo-benefício'!AI824,'Custo-benefício'!AI828,'Custo-benefício'!AI832,'Custo-benefício'!AI836,'Custo-benefício'!AI840,'Custo-benefício'!AI844,'Custo-benefício'!AI848,'Custo-benefício'!AI852,'Custo-benefício'!AI856,'Custo-benefício'!AI860,'Custo-benefício'!AI864,'Custo-benefício'!AI866,'Custo-benefício'!AI868,'Custo-benefício'!AI870,'Custo-benefício'!AI872,'Custo-benefício'!AI874))</f>
        <v/>
      </c>
      <c r="AH23" s="159" t="str">
        <f>IF($B$22="","",SUM('Custo-benefício'!AJ784,'Custo-benefício'!AJ788,'Custo-benefício'!AJ792,'Custo-benefício'!AJ792,'Custo-benefício'!AJ796,'Custo-benefício'!AJ800,'Custo-benefício'!AJ804,'Custo-benefício'!AJ808,'Custo-benefício'!AJ812,'Custo-benefício'!AJ816,'Custo-benefício'!AJ820,'Custo-benefício'!AJ824,'Custo-benefício'!AJ828,'Custo-benefício'!AJ832,'Custo-benefício'!AJ836,'Custo-benefício'!AJ840,'Custo-benefício'!AJ844,'Custo-benefício'!AJ848,'Custo-benefício'!AJ852,'Custo-benefício'!AJ856,'Custo-benefício'!AJ860,'Custo-benefício'!AJ864,'Custo-benefício'!AJ866,'Custo-benefício'!AJ868,'Custo-benefício'!AJ870,'Custo-benefício'!AJ872,'Custo-benefício'!AJ874))</f>
        <v/>
      </c>
      <c r="AI23" s="159" t="str">
        <f>IF($B$22="","",SUM('Custo-benefício'!AK784,'Custo-benefício'!AK788,'Custo-benefício'!AK792,'Custo-benefício'!AK792,'Custo-benefício'!AK796,'Custo-benefício'!AK800,'Custo-benefício'!AK804,'Custo-benefício'!AK808,'Custo-benefício'!AK812,'Custo-benefício'!AK816,'Custo-benefício'!AK820,'Custo-benefício'!AK824,'Custo-benefício'!AK828,'Custo-benefício'!AK832,'Custo-benefício'!AK836,'Custo-benefício'!AK840,'Custo-benefício'!AK844,'Custo-benefício'!AK848,'Custo-benefício'!AK852,'Custo-benefício'!AK856,'Custo-benefício'!AK860,'Custo-benefício'!AK864,'Custo-benefício'!AK866,'Custo-benefício'!AK868,'Custo-benefício'!AK870,'Custo-benefício'!AK872,'Custo-benefício'!AK874))</f>
        <v/>
      </c>
      <c r="AJ23" s="159" t="str">
        <f>IF($B$22="","",SUM('Custo-benefício'!AL784,'Custo-benefício'!AL788,'Custo-benefício'!AL792,'Custo-benefício'!AL792,'Custo-benefício'!AL796,'Custo-benefício'!AL800,'Custo-benefício'!AL804,'Custo-benefício'!AL808,'Custo-benefício'!AL812,'Custo-benefício'!AL816,'Custo-benefício'!AL820,'Custo-benefício'!AL824,'Custo-benefício'!AL828,'Custo-benefício'!AL832,'Custo-benefício'!AL836,'Custo-benefício'!AL840,'Custo-benefício'!AL844,'Custo-benefício'!AL848,'Custo-benefício'!AL852,'Custo-benefício'!AL856,'Custo-benefício'!AL860,'Custo-benefício'!AL864,'Custo-benefício'!AL866,'Custo-benefício'!AL868,'Custo-benefício'!AL870,'Custo-benefício'!AL872,'Custo-benefício'!AL874))</f>
        <v/>
      </c>
      <c r="AK23" s="159" t="str">
        <f>IF($B$22="","",SUM('Custo-benefício'!AM784,'Custo-benefício'!AM788,'Custo-benefício'!AM792,'Custo-benefício'!AM792,'Custo-benefício'!AM796,'Custo-benefício'!AM800,'Custo-benefício'!AM804,'Custo-benefício'!AM808,'Custo-benefício'!AM812,'Custo-benefício'!AM816,'Custo-benefício'!AM820,'Custo-benefício'!AM824,'Custo-benefício'!AM828,'Custo-benefício'!AM832,'Custo-benefício'!AM836,'Custo-benefício'!AM840,'Custo-benefício'!AM844,'Custo-benefício'!AM848,'Custo-benefício'!AM852,'Custo-benefício'!AM856,'Custo-benefício'!AM860,'Custo-benefício'!AM864,'Custo-benefício'!AM866,'Custo-benefício'!AM868,'Custo-benefício'!AM870,'Custo-benefício'!AM872,'Custo-benefício'!AM874))</f>
        <v/>
      </c>
      <c r="AL23" s="159" t="str">
        <f>IF($B$22="","",SUM('Custo-benefício'!AN784,'Custo-benefício'!AN788,'Custo-benefício'!AN792,'Custo-benefício'!AN792,'Custo-benefício'!AN796,'Custo-benefício'!AN800,'Custo-benefício'!AN804,'Custo-benefício'!AN808,'Custo-benefício'!AN812,'Custo-benefício'!AN816,'Custo-benefício'!AN820,'Custo-benefício'!AN824,'Custo-benefício'!AN828,'Custo-benefício'!AN832,'Custo-benefício'!AN836,'Custo-benefício'!AN840,'Custo-benefício'!AN844,'Custo-benefício'!AN848,'Custo-benefício'!AN852,'Custo-benefício'!AN856,'Custo-benefício'!AN860,'Custo-benefício'!AN864,'Custo-benefício'!AN866,'Custo-benefício'!AN868,'Custo-benefício'!AN870,'Custo-benefício'!AN872,'Custo-benefício'!AN874))</f>
        <v/>
      </c>
      <c r="AM23" s="159" t="str">
        <f>IF($B$22="","",SUM('Custo-benefício'!AO784,'Custo-benefício'!AO788,'Custo-benefício'!AO792,'Custo-benefício'!AO792,'Custo-benefício'!AO796,'Custo-benefício'!AO800,'Custo-benefício'!AO804,'Custo-benefício'!AO808,'Custo-benefício'!AO812,'Custo-benefício'!AO816,'Custo-benefício'!AO820,'Custo-benefício'!AO824,'Custo-benefício'!AO828,'Custo-benefício'!AO832,'Custo-benefício'!AO836,'Custo-benefício'!AO840,'Custo-benefício'!AO844,'Custo-benefício'!AO848,'Custo-benefício'!AO852,'Custo-benefício'!AO856,'Custo-benefício'!AO860,'Custo-benefício'!AO864,'Custo-benefício'!AO866,'Custo-benefício'!AO868,'Custo-benefício'!AO870,'Custo-benefício'!AO872,'Custo-benefício'!AO874))</f>
        <v/>
      </c>
      <c r="AN23" s="313" t="str">
        <f t="shared" ref="AN23" si="9">IF(B22&lt;&gt;"",SUM(D23:AM23),"")</f>
        <v/>
      </c>
      <c r="BA23" s="489"/>
      <c r="BD23" s="489"/>
    </row>
    <row r="24" spans="2:56" x14ac:dyDescent="0.3">
      <c r="B24" s="490" t="str">
        <f>IF(PRINCIPAL!B84&lt;&gt;"",PRINCIPAL!B84,"")</f>
        <v/>
      </c>
      <c r="C24" s="192" t="s">
        <v>128</v>
      </c>
      <c r="D24" s="159" t="str">
        <f>IF($B$24="","",SUM('Custo-benefício'!F881,'Custo-benefício'!F883,'Custo-benefício'!F885,'Custo-benefício'!F887,'Custo-benefício'!F889,'Custo-benefício'!F891,'Custo-benefício'!F893,'Custo-benefício'!F895,'Custo-benefício'!F897,'Custo-benefício'!F899,'Custo-benefício'!F901,'Custo-benefício'!F903,'Custo-benefício'!F905,'Custo-benefício'!F907))</f>
        <v/>
      </c>
      <c r="E24" s="159" t="str">
        <f>IF($B$24="","",SUM('Custo-benefício'!G881,'Custo-benefício'!G883,'Custo-benefício'!G885,'Custo-benefício'!G887,'Custo-benefício'!G889,'Custo-benefício'!G891,'Custo-benefício'!G893,'Custo-benefício'!G895,'Custo-benefício'!G897,'Custo-benefício'!G899,'Custo-benefício'!G901,'Custo-benefício'!G903,'Custo-benefício'!G905,'Custo-benefício'!G907))</f>
        <v/>
      </c>
      <c r="F24" s="159" t="str">
        <f>IF($B$24="","",SUM('Custo-benefício'!H881,'Custo-benefício'!H883,'Custo-benefício'!H885,'Custo-benefício'!H887,'Custo-benefício'!H889,'Custo-benefício'!H891,'Custo-benefício'!H893,'Custo-benefício'!H895,'Custo-benefício'!H897,'Custo-benefício'!H899,'Custo-benefício'!H901,'Custo-benefício'!H903,'Custo-benefício'!H905,'Custo-benefício'!H907))</f>
        <v/>
      </c>
      <c r="G24" s="159" t="str">
        <f>IF($B$24="","",SUM('Custo-benefício'!I881,'Custo-benefício'!I883,'Custo-benefício'!I885,'Custo-benefício'!I887,'Custo-benefício'!I889,'Custo-benefício'!I891,'Custo-benefício'!I893,'Custo-benefício'!I895,'Custo-benefício'!I897,'Custo-benefício'!I899,'Custo-benefício'!I901,'Custo-benefício'!I903,'Custo-benefício'!I905,'Custo-benefício'!I907))</f>
        <v/>
      </c>
      <c r="H24" s="159" t="str">
        <f>IF($B$24="","",SUM('Custo-benefício'!J881,'Custo-benefício'!J883,'Custo-benefício'!J885,'Custo-benefício'!J887,'Custo-benefício'!J889,'Custo-benefício'!J891,'Custo-benefício'!J893,'Custo-benefício'!J895,'Custo-benefício'!J897,'Custo-benefício'!J899,'Custo-benefício'!J901,'Custo-benefício'!J903,'Custo-benefício'!J905,'Custo-benefício'!J907))</f>
        <v/>
      </c>
      <c r="I24" s="159" t="str">
        <f>IF($B$24="","",SUM('Custo-benefício'!K881,'Custo-benefício'!K883,'Custo-benefício'!K885,'Custo-benefício'!K887,'Custo-benefício'!K889,'Custo-benefício'!K891,'Custo-benefício'!K893,'Custo-benefício'!K895,'Custo-benefício'!K897,'Custo-benefício'!K899,'Custo-benefício'!K901,'Custo-benefício'!K903,'Custo-benefício'!K905,'Custo-benefício'!K907))</f>
        <v/>
      </c>
      <c r="J24" s="159" t="str">
        <f>IF($B$24="","",SUM('Custo-benefício'!L881,'Custo-benefício'!L883,'Custo-benefício'!L885,'Custo-benefício'!L887,'Custo-benefício'!L889,'Custo-benefício'!L891,'Custo-benefício'!L893,'Custo-benefício'!L895,'Custo-benefício'!L897,'Custo-benefício'!L899,'Custo-benefício'!L901,'Custo-benefício'!L903,'Custo-benefício'!L905,'Custo-benefício'!L907))</f>
        <v/>
      </c>
      <c r="K24" s="159" t="str">
        <f>IF($B$24="","",SUM('Custo-benefício'!M881,'Custo-benefício'!M883,'Custo-benefício'!M885,'Custo-benefício'!M887,'Custo-benefício'!M889,'Custo-benefício'!M891,'Custo-benefício'!M893,'Custo-benefício'!M895,'Custo-benefício'!M897,'Custo-benefício'!M899,'Custo-benefício'!M901,'Custo-benefício'!M903,'Custo-benefício'!M905,'Custo-benefício'!M907))</f>
        <v/>
      </c>
      <c r="L24" s="159" t="str">
        <f>IF($B$24="","",SUM('Custo-benefício'!N881,'Custo-benefício'!N883,'Custo-benefício'!N885,'Custo-benefício'!N887,'Custo-benefício'!N889,'Custo-benefício'!N891,'Custo-benefício'!N893,'Custo-benefício'!N895,'Custo-benefício'!N897,'Custo-benefício'!N899,'Custo-benefício'!N901,'Custo-benefício'!N903,'Custo-benefício'!N905,'Custo-benefício'!N907))</f>
        <v/>
      </c>
      <c r="M24" s="159" t="str">
        <f>IF($B$24="","",SUM('Custo-benefício'!O881,'Custo-benefício'!O883,'Custo-benefício'!O885,'Custo-benefício'!O887,'Custo-benefício'!O889,'Custo-benefício'!O891,'Custo-benefício'!O893,'Custo-benefício'!O895,'Custo-benefício'!O897,'Custo-benefício'!O899,'Custo-benefício'!O901,'Custo-benefício'!O903,'Custo-benefício'!O905,'Custo-benefício'!O907))</f>
        <v/>
      </c>
      <c r="N24" s="159" t="str">
        <f>IF($B$24="","",SUM('Custo-benefício'!P881,'Custo-benefício'!P883,'Custo-benefício'!P885,'Custo-benefício'!P887,'Custo-benefício'!P889,'Custo-benefício'!P891,'Custo-benefício'!P893,'Custo-benefício'!P895,'Custo-benefício'!P897,'Custo-benefício'!P899,'Custo-benefício'!P901,'Custo-benefício'!P903,'Custo-benefício'!P905,'Custo-benefício'!P907))</f>
        <v/>
      </c>
      <c r="O24" s="159" t="str">
        <f>IF($B$24="","",SUM('Custo-benefício'!Q881,'Custo-benefício'!Q883,'Custo-benefício'!Q885,'Custo-benefício'!Q887,'Custo-benefício'!Q889,'Custo-benefício'!Q891,'Custo-benefício'!Q893,'Custo-benefício'!Q895,'Custo-benefício'!Q897,'Custo-benefício'!Q899,'Custo-benefício'!Q901,'Custo-benefício'!Q903,'Custo-benefício'!Q905,'Custo-benefício'!Q907))</f>
        <v/>
      </c>
      <c r="P24" s="159" t="str">
        <f>IF($B$24="","",SUM('Custo-benefício'!R881,'Custo-benefício'!R883,'Custo-benefício'!R885,'Custo-benefício'!R887,'Custo-benefício'!R889,'Custo-benefício'!R891,'Custo-benefício'!R893,'Custo-benefício'!R895,'Custo-benefício'!R897,'Custo-benefício'!R899,'Custo-benefício'!R901,'Custo-benefício'!R903,'Custo-benefício'!R905,'Custo-benefício'!R907))</f>
        <v/>
      </c>
      <c r="Q24" s="159" t="str">
        <f>IF($B$24="","",SUM('Custo-benefício'!S881,'Custo-benefício'!S883,'Custo-benefício'!S885,'Custo-benefício'!S887,'Custo-benefício'!S889,'Custo-benefício'!S891,'Custo-benefício'!S893,'Custo-benefício'!S895,'Custo-benefício'!S897,'Custo-benefício'!S899,'Custo-benefício'!S901,'Custo-benefício'!S903,'Custo-benefício'!S905,'Custo-benefício'!S907))</f>
        <v/>
      </c>
      <c r="R24" s="159" t="str">
        <f>IF($B$24="","",SUM('Custo-benefício'!T881,'Custo-benefício'!T883,'Custo-benefício'!T885,'Custo-benefício'!T887,'Custo-benefício'!T889,'Custo-benefício'!T891,'Custo-benefício'!T893,'Custo-benefício'!T895,'Custo-benefício'!T897,'Custo-benefício'!T899,'Custo-benefício'!T901,'Custo-benefício'!T903,'Custo-benefício'!T905,'Custo-benefício'!T907))</f>
        <v/>
      </c>
      <c r="S24" s="159" t="str">
        <f>IF($B$24="","",SUM('Custo-benefício'!U881,'Custo-benefício'!U883,'Custo-benefício'!U885,'Custo-benefício'!U887,'Custo-benefício'!U889,'Custo-benefício'!U891,'Custo-benefício'!U893,'Custo-benefício'!U895,'Custo-benefício'!U897,'Custo-benefício'!U899,'Custo-benefício'!U901,'Custo-benefício'!U903,'Custo-benefício'!U905,'Custo-benefício'!U907))</f>
        <v/>
      </c>
      <c r="T24" s="159" t="str">
        <f>IF($B$24="","",SUM('Custo-benefício'!V881,'Custo-benefício'!V883,'Custo-benefício'!V885,'Custo-benefício'!V887,'Custo-benefício'!V889,'Custo-benefício'!V891,'Custo-benefício'!V893,'Custo-benefício'!V895,'Custo-benefício'!V897,'Custo-benefício'!V899,'Custo-benefício'!V901,'Custo-benefício'!V903,'Custo-benefício'!V905,'Custo-benefício'!V907))</f>
        <v/>
      </c>
      <c r="U24" s="159" t="str">
        <f>IF($B$24="","",SUM('Custo-benefício'!W881,'Custo-benefício'!W883,'Custo-benefício'!W885,'Custo-benefício'!W887,'Custo-benefício'!W889,'Custo-benefício'!W891,'Custo-benefício'!W893,'Custo-benefício'!W895,'Custo-benefício'!W897,'Custo-benefício'!W899,'Custo-benefício'!W901,'Custo-benefício'!W903,'Custo-benefício'!W905,'Custo-benefício'!W907))</f>
        <v/>
      </c>
      <c r="V24" s="159" t="str">
        <f>IF($B$24="","",SUM('Custo-benefício'!X881,'Custo-benefício'!X883,'Custo-benefício'!X885,'Custo-benefício'!X887,'Custo-benefício'!X889,'Custo-benefício'!X891,'Custo-benefício'!X893,'Custo-benefício'!X895,'Custo-benefício'!X897,'Custo-benefício'!X899,'Custo-benefício'!X901,'Custo-benefício'!X903,'Custo-benefício'!X905,'Custo-benefício'!X907))</f>
        <v/>
      </c>
      <c r="W24" s="159" t="str">
        <f>IF($B$24="","",SUM('Custo-benefício'!Y881,'Custo-benefício'!Y883,'Custo-benefício'!Y885,'Custo-benefício'!Y887,'Custo-benefício'!Y889,'Custo-benefício'!Y891,'Custo-benefício'!Y893,'Custo-benefício'!Y895,'Custo-benefício'!Y897,'Custo-benefício'!Y899,'Custo-benefício'!Y901,'Custo-benefício'!Y903,'Custo-benefício'!Y905,'Custo-benefício'!Y907))</f>
        <v/>
      </c>
      <c r="X24" s="159" t="str">
        <f>IF($B$24="","",SUM('Custo-benefício'!Z881,'Custo-benefício'!Z883,'Custo-benefício'!Z885,'Custo-benefício'!Z887,'Custo-benefício'!Z889,'Custo-benefício'!Z891,'Custo-benefício'!Z893,'Custo-benefício'!Z895,'Custo-benefício'!Z897,'Custo-benefício'!Z899,'Custo-benefício'!Z901,'Custo-benefício'!Z903,'Custo-benefício'!Z905,'Custo-benefício'!Z907))</f>
        <v/>
      </c>
      <c r="Y24" s="159" t="str">
        <f>IF($B$24="","",SUM('Custo-benefício'!AA881,'Custo-benefício'!AA883,'Custo-benefício'!AA885,'Custo-benefício'!AA887,'Custo-benefício'!AA889,'Custo-benefício'!AA891,'Custo-benefício'!AA893,'Custo-benefício'!AA895,'Custo-benefício'!AA897,'Custo-benefício'!AA899,'Custo-benefício'!AA901,'Custo-benefício'!AA903,'Custo-benefício'!AA905,'Custo-benefício'!AA907))</f>
        <v/>
      </c>
      <c r="Z24" s="159" t="str">
        <f>IF($B$24="","",SUM('Custo-benefício'!AB881,'Custo-benefício'!AB883,'Custo-benefício'!AB885,'Custo-benefício'!AB887,'Custo-benefício'!AB889,'Custo-benefício'!AB891,'Custo-benefício'!AB893,'Custo-benefício'!AB895,'Custo-benefício'!AB897,'Custo-benefício'!AB899,'Custo-benefício'!AB901,'Custo-benefício'!AB903,'Custo-benefício'!AB905,'Custo-benefício'!AB907))</f>
        <v/>
      </c>
      <c r="AA24" s="159" t="str">
        <f>IF($B$24="","",SUM('Custo-benefício'!AC881,'Custo-benefício'!AC883,'Custo-benefício'!AC885,'Custo-benefício'!AC887,'Custo-benefício'!AC889,'Custo-benefício'!AC891,'Custo-benefício'!AC893,'Custo-benefício'!AC895,'Custo-benefício'!AC897,'Custo-benefício'!AC899,'Custo-benefício'!AC901,'Custo-benefício'!AC903,'Custo-benefício'!AC905,'Custo-benefício'!AC907))</f>
        <v/>
      </c>
      <c r="AB24" s="159" t="str">
        <f>IF($B$24="","",SUM('Custo-benefício'!AD881,'Custo-benefício'!AD883,'Custo-benefício'!AD885,'Custo-benefício'!AD887,'Custo-benefício'!AD889,'Custo-benefício'!AD891,'Custo-benefício'!AD893,'Custo-benefício'!AD895,'Custo-benefício'!AD897,'Custo-benefício'!AD899,'Custo-benefício'!AD901,'Custo-benefício'!AD903,'Custo-benefício'!AD905,'Custo-benefício'!AD907))</f>
        <v/>
      </c>
      <c r="AC24" s="159" t="str">
        <f>IF($B$24="","",SUM('Custo-benefício'!AE881,'Custo-benefício'!AE883,'Custo-benefício'!AE885,'Custo-benefício'!AE887,'Custo-benefício'!AE889,'Custo-benefício'!AE891,'Custo-benefício'!AE893,'Custo-benefício'!AE895,'Custo-benefício'!AE897,'Custo-benefício'!AE899,'Custo-benefício'!AE901,'Custo-benefício'!AE903,'Custo-benefício'!AE905,'Custo-benefício'!AE907))</f>
        <v/>
      </c>
      <c r="AD24" s="159" t="str">
        <f>IF($B$24="","",SUM('Custo-benefício'!AF881,'Custo-benefício'!AF883,'Custo-benefício'!AF885,'Custo-benefício'!AF887,'Custo-benefício'!AF889,'Custo-benefício'!AF891,'Custo-benefício'!AF893,'Custo-benefício'!AF895,'Custo-benefício'!AF897,'Custo-benefício'!AF899,'Custo-benefício'!AF901,'Custo-benefício'!AF903,'Custo-benefício'!AF905,'Custo-benefício'!AF907))</f>
        <v/>
      </c>
      <c r="AE24" s="159" t="str">
        <f>IF($B$24="","",SUM('Custo-benefício'!AG881,'Custo-benefício'!AG883,'Custo-benefício'!AG885,'Custo-benefício'!AG887,'Custo-benefício'!AG889,'Custo-benefício'!AG891,'Custo-benefício'!AG893,'Custo-benefício'!AG895,'Custo-benefício'!AG897,'Custo-benefício'!AG899,'Custo-benefício'!AG901,'Custo-benefício'!AG903,'Custo-benefício'!AG905,'Custo-benefício'!AG907))</f>
        <v/>
      </c>
      <c r="AF24" s="159" t="str">
        <f>IF($B$24="","",SUM('Custo-benefício'!AH881,'Custo-benefício'!AH883,'Custo-benefício'!AH885,'Custo-benefício'!AH887,'Custo-benefício'!AH889,'Custo-benefício'!AH891,'Custo-benefício'!AH893,'Custo-benefício'!AH895,'Custo-benefício'!AH897,'Custo-benefício'!AH899,'Custo-benefício'!AH901,'Custo-benefício'!AH903,'Custo-benefício'!AH905,'Custo-benefício'!AH907))</f>
        <v/>
      </c>
      <c r="AG24" s="159" t="str">
        <f>IF($B$24="","",SUM('Custo-benefício'!AI881,'Custo-benefício'!AI883,'Custo-benefício'!AI885,'Custo-benefício'!AI887,'Custo-benefício'!AI889,'Custo-benefício'!AI891,'Custo-benefício'!AI893,'Custo-benefício'!AI895,'Custo-benefício'!AI897,'Custo-benefício'!AI899,'Custo-benefício'!AI901,'Custo-benefício'!AI903,'Custo-benefício'!AI905,'Custo-benefício'!AI907))</f>
        <v/>
      </c>
      <c r="AH24" s="159" t="str">
        <f>IF($B$24="","",SUM('Custo-benefício'!AJ881,'Custo-benefício'!AJ883,'Custo-benefício'!AJ885,'Custo-benefício'!AJ887,'Custo-benefício'!AJ889,'Custo-benefício'!AJ891,'Custo-benefício'!AJ893,'Custo-benefício'!AJ895,'Custo-benefício'!AJ897,'Custo-benefício'!AJ899,'Custo-benefício'!AJ901,'Custo-benefício'!AJ903,'Custo-benefício'!AJ905,'Custo-benefício'!AJ907))</f>
        <v/>
      </c>
      <c r="AI24" s="159" t="str">
        <f>IF($B$24="","",SUM('Custo-benefício'!AK881,'Custo-benefício'!AK883,'Custo-benefício'!AK885,'Custo-benefício'!AK887,'Custo-benefício'!AK889,'Custo-benefício'!AK891,'Custo-benefício'!AK893,'Custo-benefício'!AK895,'Custo-benefício'!AK897,'Custo-benefício'!AK899,'Custo-benefício'!AK901,'Custo-benefício'!AK903,'Custo-benefício'!AK905,'Custo-benefício'!AK907))</f>
        <v/>
      </c>
      <c r="AJ24" s="159" t="str">
        <f>IF($B$24="","",SUM('Custo-benefício'!AL881,'Custo-benefício'!AL883,'Custo-benefício'!AL885,'Custo-benefício'!AL887,'Custo-benefício'!AL889,'Custo-benefício'!AL891,'Custo-benefício'!AL893,'Custo-benefício'!AL895,'Custo-benefício'!AL897,'Custo-benefício'!AL899,'Custo-benefício'!AL901,'Custo-benefício'!AL903,'Custo-benefício'!AL905,'Custo-benefício'!AL907))</f>
        <v/>
      </c>
      <c r="AK24" s="159" t="str">
        <f>IF($B$24="","",SUM('Custo-benefício'!AM881,'Custo-benefício'!AM883,'Custo-benefício'!AM885,'Custo-benefício'!AM887,'Custo-benefício'!AM889,'Custo-benefício'!AM891,'Custo-benefício'!AM893,'Custo-benefício'!AM895,'Custo-benefício'!AM897,'Custo-benefício'!AM899,'Custo-benefício'!AM901,'Custo-benefício'!AM903,'Custo-benefício'!AM905,'Custo-benefício'!AM907))</f>
        <v/>
      </c>
      <c r="AL24" s="159" t="str">
        <f>IF($B$24="","",SUM('Custo-benefício'!AN881,'Custo-benefício'!AN883,'Custo-benefício'!AN885,'Custo-benefício'!AN887,'Custo-benefício'!AN889,'Custo-benefício'!AN891,'Custo-benefício'!AN893,'Custo-benefício'!AN895,'Custo-benefício'!AN897,'Custo-benefício'!AN899,'Custo-benefício'!AN901,'Custo-benefício'!AN903,'Custo-benefício'!AN905,'Custo-benefício'!AN907))</f>
        <v/>
      </c>
      <c r="AM24" s="159" t="str">
        <f>IF($B$24="","",SUM('Custo-benefício'!AO881,'Custo-benefício'!AO883,'Custo-benefício'!AO885,'Custo-benefício'!AO887,'Custo-benefício'!AO889,'Custo-benefício'!AO891,'Custo-benefício'!AO893,'Custo-benefício'!AO895,'Custo-benefício'!AO897,'Custo-benefício'!AO899,'Custo-benefício'!AO901,'Custo-benefício'!AO903,'Custo-benefício'!AO905,'Custo-benefício'!AO907))</f>
        <v/>
      </c>
      <c r="AN24" s="313" t="str">
        <f t="shared" ref="AN24" si="10">IF(B24&lt;&gt;"",SUM(D24:AM24),"")</f>
        <v/>
      </c>
      <c r="BA24" s="489" t="str">
        <f t="shared" ref="BA24" si="11">B24</f>
        <v/>
      </c>
      <c r="BD24" s="489" t="str">
        <f t="shared" si="5"/>
        <v/>
      </c>
    </row>
    <row r="25" spans="2:56" x14ac:dyDescent="0.3">
      <c r="B25" s="491"/>
      <c r="C25" s="192" t="s">
        <v>143</v>
      </c>
      <c r="D25" s="159" t="s">
        <v>38</v>
      </c>
      <c r="E25" s="159" t="str">
        <f>IF($B$24="","",SUM('Custo-benefício'!G908,'Custo-benefício'!G912,'Custo-benefício'!G916,'Custo-benefício'!G920,'Custo-benefício'!G924,'Custo-benefício'!G928,'Custo-benefício'!G932,'Custo-benefício'!G936,'Custo-benefício'!G940,'Custo-benefício'!G944,'Custo-benefício'!G948,'Custo-benefício'!G952,'Custo-benefício'!G956,'Custo-benefício'!G956,'Custo-benefício'!G960,'Custo-benefício'!G964,'Custo-benefício'!G968,'Custo-benefício'!G972,'Custo-benefício'!G976,'Custo-benefício'!G980,'Custo-benefício'!G984,'Custo-benefício'!G988,'Custo-benefício'!G990,'Custo-benefício'!G992,'Custo-benefício'!G994,'Custo-benefício'!G996,'Custo-benefício'!G998))</f>
        <v/>
      </c>
      <c r="F25" s="159" t="str">
        <f>IF($B$24="","",SUM('Custo-benefício'!H908,'Custo-benefício'!H912,'Custo-benefício'!H916,'Custo-benefício'!H920,'Custo-benefício'!H924,'Custo-benefício'!H928,'Custo-benefício'!H932,'Custo-benefício'!H936,'Custo-benefício'!H940,'Custo-benefício'!H944,'Custo-benefício'!H948,'Custo-benefício'!H952,'Custo-benefício'!H956,'Custo-benefício'!H956,'Custo-benefício'!H960,'Custo-benefício'!H964,'Custo-benefício'!H968,'Custo-benefício'!H972,'Custo-benefício'!H976,'Custo-benefício'!H980,'Custo-benefício'!H984,'Custo-benefício'!H988,'Custo-benefício'!H990,'Custo-benefício'!H992,'Custo-benefício'!H994,'Custo-benefício'!H996,'Custo-benefício'!H998))</f>
        <v/>
      </c>
      <c r="G25" s="159" t="str">
        <f>IF($B$24="","",SUM('Custo-benefício'!I908,'Custo-benefício'!I912,'Custo-benefício'!I916,'Custo-benefício'!I920,'Custo-benefício'!I924,'Custo-benefício'!I928,'Custo-benefício'!I932,'Custo-benefício'!I936,'Custo-benefício'!I940,'Custo-benefício'!I944,'Custo-benefício'!I948,'Custo-benefício'!I952,'Custo-benefício'!I956,'Custo-benefício'!I956,'Custo-benefício'!I960,'Custo-benefício'!I964,'Custo-benefício'!I968,'Custo-benefício'!I972,'Custo-benefício'!I976,'Custo-benefício'!I980,'Custo-benefício'!I984,'Custo-benefício'!I988,'Custo-benefício'!I990,'Custo-benefício'!I992,'Custo-benefício'!I994,'Custo-benefício'!I996,'Custo-benefício'!I998))</f>
        <v/>
      </c>
      <c r="H25" s="159" t="str">
        <f>IF($B$24="","",SUM('Custo-benefício'!J908,'Custo-benefício'!J912,'Custo-benefício'!J916,'Custo-benefício'!J920,'Custo-benefício'!J924,'Custo-benefício'!J928,'Custo-benefício'!J932,'Custo-benefício'!J936,'Custo-benefício'!J940,'Custo-benefício'!J944,'Custo-benefício'!J948,'Custo-benefício'!J952,'Custo-benefício'!J956,'Custo-benefício'!J956,'Custo-benefício'!J960,'Custo-benefício'!J964,'Custo-benefício'!J968,'Custo-benefício'!J972,'Custo-benefício'!J976,'Custo-benefício'!J980,'Custo-benefício'!J984,'Custo-benefício'!J988,'Custo-benefício'!J990,'Custo-benefício'!J992,'Custo-benefício'!J994,'Custo-benefício'!J996,'Custo-benefício'!J998))</f>
        <v/>
      </c>
      <c r="I25" s="159" t="str">
        <f>IF($B$24="","",SUM('Custo-benefício'!K908,'Custo-benefício'!K912,'Custo-benefício'!K916,'Custo-benefício'!K920,'Custo-benefício'!K924,'Custo-benefício'!K928,'Custo-benefício'!K932,'Custo-benefício'!K936,'Custo-benefício'!K940,'Custo-benefício'!K944,'Custo-benefício'!K948,'Custo-benefício'!K952,'Custo-benefício'!K956,'Custo-benefício'!K956,'Custo-benefício'!K960,'Custo-benefício'!K964,'Custo-benefício'!K968,'Custo-benefício'!K972,'Custo-benefício'!K976,'Custo-benefício'!K980,'Custo-benefício'!K984,'Custo-benefício'!K988,'Custo-benefício'!K990,'Custo-benefício'!K992,'Custo-benefício'!K994,'Custo-benefício'!K996,'Custo-benefício'!K998))</f>
        <v/>
      </c>
      <c r="J25" s="159" t="str">
        <f>IF($B$24="","",SUM('Custo-benefício'!L908,'Custo-benefício'!L912,'Custo-benefício'!L916,'Custo-benefício'!L920,'Custo-benefício'!L924,'Custo-benefício'!L928,'Custo-benefício'!L932,'Custo-benefício'!L936,'Custo-benefício'!L940,'Custo-benefício'!L944,'Custo-benefício'!L948,'Custo-benefício'!L952,'Custo-benefício'!L956,'Custo-benefício'!L956,'Custo-benefício'!L960,'Custo-benefício'!L964,'Custo-benefício'!L968,'Custo-benefício'!L972,'Custo-benefício'!L976,'Custo-benefício'!L980,'Custo-benefício'!L984,'Custo-benefício'!L988,'Custo-benefício'!L990,'Custo-benefício'!L992,'Custo-benefício'!L994,'Custo-benefício'!L996,'Custo-benefício'!L998))</f>
        <v/>
      </c>
      <c r="K25" s="159" t="str">
        <f>IF($B$24="","",SUM('Custo-benefício'!M908,'Custo-benefício'!M912,'Custo-benefício'!M916,'Custo-benefício'!M920,'Custo-benefício'!M924,'Custo-benefício'!M928,'Custo-benefício'!M932,'Custo-benefício'!M936,'Custo-benefício'!M940,'Custo-benefício'!M944,'Custo-benefício'!M948,'Custo-benefício'!M952,'Custo-benefício'!M956,'Custo-benefício'!M956,'Custo-benefício'!M960,'Custo-benefício'!M964,'Custo-benefício'!M968,'Custo-benefício'!M972,'Custo-benefício'!M976,'Custo-benefício'!M980,'Custo-benefício'!M984,'Custo-benefício'!M988,'Custo-benefício'!M990,'Custo-benefício'!M992,'Custo-benefício'!M994,'Custo-benefício'!M996,'Custo-benefício'!M998))</f>
        <v/>
      </c>
      <c r="L25" s="159" t="str">
        <f>IF($B$24="","",SUM('Custo-benefício'!N908,'Custo-benefício'!N912,'Custo-benefício'!N916,'Custo-benefício'!N920,'Custo-benefício'!N924,'Custo-benefício'!N928,'Custo-benefício'!N932,'Custo-benefício'!N936,'Custo-benefício'!N940,'Custo-benefício'!N944,'Custo-benefício'!N948,'Custo-benefício'!N952,'Custo-benefício'!N956,'Custo-benefício'!N956,'Custo-benefício'!N960,'Custo-benefício'!N964,'Custo-benefício'!N968,'Custo-benefício'!N972,'Custo-benefício'!N976,'Custo-benefício'!N980,'Custo-benefício'!N984,'Custo-benefício'!N988,'Custo-benefício'!N990,'Custo-benefício'!N992,'Custo-benefício'!N994,'Custo-benefício'!N996,'Custo-benefício'!N998))</f>
        <v/>
      </c>
      <c r="M25" s="159" t="str">
        <f>IF($B$24="","",SUM('Custo-benefício'!O908,'Custo-benefício'!O912,'Custo-benefício'!O916,'Custo-benefício'!O920,'Custo-benefício'!O924,'Custo-benefício'!O928,'Custo-benefício'!O932,'Custo-benefício'!O936,'Custo-benefício'!O940,'Custo-benefício'!O944,'Custo-benefício'!O948,'Custo-benefício'!O952,'Custo-benefício'!O956,'Custo-benefício'!O956,'Custo-benefício'!O960,'Custo-benefício'!O964,'Custo-benefício'!O968,'Custo-benefício'!O972,'Custo-benefício'!O976,'Custo-benefício'!O980,'Custo-benefício'!O984,'Custo-benefício'!O988,'Custo-benefício'!O990,'Custo-benefício'!O992,'Custo-benefício'!O994,'Custo-benefício'!O996,'Custo-benefício'!O998))</f>
        <v/>
      </c>
      <c r="N25" s="159" t="str">
        <f>IF($B$24="","",SUM('Custo-benefício'!P908,'Custo-benefício'!P912,'Custo-benefício'!P916,'Custo-benefício'!P920,'Custo-benefício'!P924,'Custo-benefício'!P928,'Custo-benefício'!P932,'Custo-benefício'!P936,'Custo-benefício'!P940,'Custo-benefício'!P944,'Custo-benefício'!P948,'Custo-benefício'!P952,'Custo-benefício'!P956,'Custo-benefício'!P956,'Custo-benefício'!P960,'Custo-benefício'!P964,'Custo-benefício'!P968,'Custo-benefício'!P972,'Custo-benefício'!P976,'Custo-benefício'!P980,'Custo-benefício'!P984,'Custo-benefício'!P988,'Custo-benefício'!P990,'Custo-benefício'!P992,'Custo-benefício'!P994,'Custo-benefício'!P996,'Custo-benefício'!P998))</f>
        <v/>
      </c>
      <c r="O25" s="159" t="str">
        <f>IF($B$24="","",SUM('Custo-benefício'!Q908,'Custo-benefício'!Q912,'Custo-benefício'!Q916,'Custo-benefício'!Q920,'Custo-benefício'!Q924,'Custo-benefício'!Q928,'Custo-benefício'!Q932,'Custo-benefício'!Q936,'Custo-benefício'!Q940,'Custo-benefício'!Q944,'Custo-benefício'!Q948,'Custo-benefício'!Q952,'Custo-benefício'!Q956,'Custo-benefício'!Q956,'Custo-benefício'!Q960,'Custo-benefício'!Q964,'Custo-benefício'!Q968,'Custo-benefício'!Q972,'Custo-benefício'!Q976,'Custo-benefício'!Q980,'Custo-benefício'!Q984,'Custo-benefício'!Q988,'Custo-benefício'!Q990,'Custo-benefício'!Q992,'Custo-benefício'!Q994,'Custo-benefício'!Q996,'Custo-benefício'!Q998))</f>
        <v/>
      </c>
      <c r="P25" s="159" t="str">
        <f>IF($B$24="","",SUM('Custo-benefício'!R908,'Custo-benefício'!R912,'Custo-benefício'!R916,'Custo-benefício'!R920,'Custo-benefício'!R924,'Custo-benefício'!R928,'Custo-benefício'!R932,'Custo-benefício'!R936,'Custo-benefício'!R940,'Custo-benefício'!R944,'Custo-benefício'!R948,'Custo-benefício'!R952,'Custo-benefício'!R956,'Custo-benefício'!R956,'Custo-benefício'!R960,'Custo-benefício'!R964,'Custo-benefício'!R968,'Custo-benefício'!R972,'Custo-benefício'!R976,'Custo-benefício'!R980,'Custo-benefício'!R984,'Custo-benefício'!R988,'Custo-benefício'!R990,'Custo-benefício'!R992,'Custo-benefício'!R994,'Custo-benefício'!R996,'Custo-benefício'!R998))</f>
        <v/>
      </c>
      <c r="Q25" s="159" t="str">
        <f>IF($B$24="","",SUM('Custo-benefício'!S908,'Custo-benefício'!S912,'Custo-benefício'!S916,'Custo-benefício'!S920,'Custo-benefício'!S924,'Custo-benefício'!S928,'Custo-benefício'!S932,'Custo-benefício'!S936,'Custo-benefício'!S940,'Custo-benefício'!S944,'Custo-benefício'!S948,'Custo-benefício'!S952,'Custo-benefício'!S956,'Custo-benefício'!S956,'Custo-benefício'!S960,'Custo-benefício'!S964,'Custo-benefício'!S968,'Custo-benefício'!S972,'Custo-benefício'!S976,'Custo-benefício'!S980,'Custo-benefício'!S984,'Custo-benefício'!S988,'Custo-benefício'!S990,'Custo-benefício'!S992,'Custo-benefício'!S994,'Custo-benefício'!S996,'Custo-benefício'!S998))</f>
        <v/>
      </c>
      <c r="R25" s="159" t="str">
        <f>IF($B$24="","",SUM('Custo-benefício'!T908,'Custo-benefício'!T912,'Custo-benefício'!T916,'Custo-benefício'!T920,'Custo-benefício'!T924,'Custo-benefício'!T928,'Custo-benefício'!T932,'Custo-benefício'!T936,'Custo-benefício'!T940,'Custo-benefício'!T944,'Custo-benefício'!T948,'Custo-benefício'!T952,'Custo-benefício'!T956,'Custo-benefício'!T956,'Custo-benefício'!T960,'Custo-benefício'!T964,'Custo-benefício'!T968,'Custo-benefício'!T972,'Custo-benefício'!T976,'Custo-benefício'!T980,'Custo-benefício'!T984,'Custo-benefício'!T988,'Custo-benefício'!T990,'Custo-benefício'!T992,'Custo-benefício'!T994,'Custo-benefício'!T996,'Custo-benefício'!T998))</f>
        <v/>
      </c>
      <c r="S25" s="159" t="str">
        <f>IF($B$24="","",SUM('Custo-benefício'!U908,'Custo-benefício'!U912,'Custo-benefício'!U916,'Custo-benefício'!U920,'Custo-benefício'!U924,'Custo-benefício'!U928,'Custo-benefício'!U932,'Custo-benefício'!U936,'Custo-benefício'!U940,'Custo-benefício'!U944,'Custo-benefício'!U948,'Custo-benefício'!U952,'Custo-benefício'!U956,'Custo-benefício'!U956,'Custo-benefício'!U960,'Custo-benefício'!U964,'Custo-benefício'!U968,'Custo-benefício'!U972,'Custo-benefício'!U976,'Custo-benefício'!U980,'Custo-benefício'!U984,'Custo-benefício'!U988,'Custo-benefício'!U990,'Custo-benefício'!U992,'Custo-benefício'!U994,'Custo-benefício'!U996,'Custo-benefício'!U998))</f>
        <v/>
      </c>
      <c r="T25" s="159" t="str">
        <f>IF($B$24="","",SUM('Custo-benefício'!V908,'Custo-benefício'!V912,'Custo-benefício'!V916,'Custo-benefício'!V920,'Custo-benefício'!V924,'Custo-benefício'!V928,'Custo-benefício'!V932,'Custo-benefício'!V936,'Custo-benefício'!V940,'Custo-benefício'!V944,'Custo-benefício'!V948,'Custo-benefício'!V952,'Custo-benefício'!V956,'Custo-benefício'!V956,'Custo-benefício'!V960,'Custo-benefício'!V964,'Custo-benefício'!V968,'Custo-benefício'!V972,'Custo-benefício'!V976,'Custo-benefício'!V980,'Custo-benefício'!V984,'Custo-benefício'!V988,'Custo-benefício'!V990,'Custo-benefício'!V992,'Custo-benefício'!V994,'Custo-benefício'!V996,'Custo-benefício'!V998))</f>
        <v/>
      </c>
      <c r="U25" s="159" t="str">
        <f>IF($B$24="","",SUM('Custo-benefício'!W908,'Custo-benefício'!W912,'Custo-benefício'!W916,'Custo-benefício'!W920,'Custo-benefício'!W924,'Custo-benefício'!W928,'Custo-benefício'!W932,'Custo-benefício'!W936,'Custo-benefício'!W940,'Custo-benefício'!W944,'Custo-benefício'!W948,'Custo-benefício'!W952,'Custo-benefício'!W956,'Custo-benefício'!W956,'Custo-benefício'!W960,'Custo-benefício'!W964,'Custo-benefício'!W968,'Custo-benefício'!W972,'Custo-benefício'!W976,'Custo-benefício'!W980,'Custo-benefício'!W984,'Custo-benefício'!W988,'Custo-benefício'!W990,'Custo-benefício'!W992,'Custo-benefício'!W994,'Custo-benefício'!W996,'Custo-benefício'!W998))</f>
        <v/>
      </c>
      <c r="V25" s="159" t="str">
        <f>IF($B$24="","",SUM('Custo-benefício'!X908,'Custo-benefício'!X912,'Custo-benefício'!X916,'Custo-benefício'!X920,'Custo-benefício'!X924,'Custo-benefício'!X928,'Custo-benefício'!X932,'Custo-benefício'!X936,'Custo-benefício'!X940,'Custo-benefício'!X944,'Custo-benefício'!X948,'Custo-benefício'!X952,'Custo-benefício'!X956,'Custo-benefício'!X956,'Custo-benefício'!X960,'Custo-benefício'!X964,'Custo-benefício'!X968,'Custo-benefício'!X972,'Custo-benefício'!X976,'Custo-benefício'!X980,'Custo-benefício'!X984,'Custo-benefício'!X988,'Custo-benefício'!X990,'Custo-benefício'!X992,'Custo-benefício'!X994,'Custo-benefício'!X996,'Custo-benefício'!X998))</f>
        <v/>
      </c>
      <c r="W25" s="159" t="str">
        <f>IF($B$24="","",SUM('Custo-benefício'!Y908,'Custo-benefício'!Y912,'Custo-benefício'!Y916,'Custo-benefício'!Y920,'Custo-benefício'!Y924,'Custo-benefício'!Y928,'Custo-benefício'!Y932,'Custo-benefício'!Y936,'Custo-benefício'!Y940,'Custo-benefício'!Y944,'Custo-benefício'!Y948,'Custo-benefício'!Y952,'Custo-benefício'!Y956,'Custo-benefício'!Y956,'Custo-benefício'!Y960,'Custo-benefício'!Y964,'Custo-benefício'!Y968,'Custo-benefício'!Y972,'Custo-benefício'!Y976,'Custo-benefício'!Y980,'Custo-benefício'!Y984,'Custo-benefício'!Y988,'Custo-benefício'!Y990,'Custo-benefício'!Y992,'Custo-benefício'!Y994,'Custo-benefício'!Y996,'Custo-benefício'!Y998))</f>
        <v/>
      </c>
      <c r="X25" s="159" t="str">
        <f>IF($B$24="","",SUM('Custo-benefício'!Z908,'Custo-benefício'!Z912,'Custo-benefício'!Z916,'Custo-benefício'!Z920,'Custo-benefício'!Z924,'Custo-benefício'!Z928,'Custo-benefício'!Z932,'Custo-benefício'!Z936,'Custo-benefício'!Z940,'Custo-benefício'!Z944,'Custo-benefício'!Z948,'Custo-benefício'!Z952,'Custo-benefício'!Z956,'Custo-benefício'!Z956,'Custo-benefício'!Z960,'Custo-benefício'!Z964,'Custo-benefício'!Z968,'Custo-benefício'!Z972,'Custo-benefício'!Z976,'Custo-benefício'!Z980,'Custo-benefício'!Z984,'Custo-benefício'!Z988,'Custo-benefício'!Z990,'Custo-benefício'!Z992,'Custo-benefício'!Z994,'Custo-benefício'!Z996,'Custo-benefício'!Z998))</f>
        <v/>
      </c>
      <c r="Y25" s="159" t="str">
        <f>IF($B$24="","",SUM('Custo-benefício'!AA908,'Custo-benefício'!AA912,'Custo-benefício'!AA916,'Custo-benefício'!AA920,'Custo-benefício'!AA924,'Custo-benefício'!AA928,'Custo-benefício'!AA932,'Custo-benefício'!AA936,'Custo-benefício'!AA940,'Custo-benefício'!AA944,'Custo-benefício'!AA948,'Custo-benefício'!AA952,'Custo-benefício'!AA956,'Custo-benefício'!AA956,'Custo-benefício'!AA960,'Custo-benefício'!AA964,'Custo-benefício'!AA968,'Custo-benefício'!AA972,'Custo-benefício'!AA976,'Custo-benefício'!AA980,'Custo-benefício'!AA984,'Custo-benefício'!AA988,'Custo-benefício'!AA990,'Custo-benefício'!AA992,'Custo-benefício'!AA994,'Custo-benefício'!AA996,'Custo-benefício'!AA998))</f>
        <v/>
      </c>
      <c r="Z25" s="159" t="str">
        <f>IF($B$24="","",SUM('Custo-benefício'!AB908,'Custo-benefício'!AB912,'Custo-benefício'!AB916,'Custo-benefício'!AB920,'Custo-benefício'!AB924,'Custo-benefício'!AB928,'Custo-benefício'!AB932,'Custo-benefício'!AB936,'Custo-benefício'!AB940,'Custo-benefício'!AB944,'Custo-benefício'!AB948,'Custo-benefício'!AB952,'Custo-benefício'!AB956,'Custo-benefício'!AB956,'Custo-benefício'!AB960,'Custo-benefício'!AB964,'Custo-benefício'!AB968,'Custo-benefício'!AB972,'Custo-benefício'!AB976,'Custo-benefício'!AB980,'Custo-benefício'!AB984,'Custo-benefício'!AB988,'Custo-benefício'!AB990,'Custo-benefício'!AB992,'Custo-benefício'!AB994,'Custo-benefício'!AB996,'Custo-benefício'!AB998))</f>
        <v/>
      </c>
      <c r="AA25" s="159" t="str">
        <f>IF($B$24="","",SUM('Custo-benefício'!AC908,'Custo-benefício'!AC912,'Custo-benefício'!AC916,'Custo-benefício'!AC920,'Custo-benefício'!AC924,'Custo-benefício'!AC928,'Custo-benefício'!AC932,'Custo-benefício'!AC936,'Custo-benefício'!AC940,'Custo-benefício'!AC944,'Custo-benefício'!AC948,'Custo-benefício'!AC952,'Custo-benefício'!AC956,'Custo-benefício'!AC956,'Custo-benefício'!AC960,'Custo-benefício'!AC964,'Custo-benefício'!AC968,'Custo-benefício'!AC972,'Custo-benefício'!AC976,'Custo-benefício'!AC980,'Custo-benefício'!AC984,'Custo-benefício'!AC988,'Custo-benefício'!AC990,'Custo-benefício'!AC992,'Custo-benefício'!AC994,'Custo-benefício'!AC996,'Custo-benefício'!AC998))</f>
        <v/>
      </c>
      <c r="AB25" s="159" t="str">
        <f>IF($B$24="","",SUM('Custo-benefício'!AD908,'Custo-benefício'!AD912,'Custo-benefício'!AD916,'Custo-benefício'!AD920,'Custo-benefício'!AD924,'Custo-benefício'!AD928,'Custo-benefício'!AD932,'Custo-benefício'!AD936,'Custo-benefício'!AD940,'Custo-benefício'!AD944,'Custo-benefício'!AD948,'Custo-benefício'!AD952,'Custo-benefício'!AD956,'Custo-benefício'!AD956,'Custo-benefício'!AD960,'Custo-benefício'!AD964,'Custo-benefício'!AD968,'Custo-benefício'!AD972,'Custo-benefício'!AD976,'Custo-benefício'!AD980,'Custo-benefício'!AD984,'Custo-benefício'!AD988,'Custo-benefício'!AD990,'Custo-benefício'!AD992,'Custo-benefício'!AD994,'Custo-benefício'!AD996,'Custo-benefício'!AD998))</f>
        <v/>
      </c>
      <c r="AC25" s="159" t="str">
        <f>IF($B$24="","",SUM('Custo-benefício'!AE908,'Custo-benefício'!AE912,'Custo-benefício'!AE916,'Custo-benefício'!AE920,'Custo-benefício'!AE924,'Custo-benefício'!AE928,'Custo-benefício'!AE932,'Custo-benefício'!AE936,'Custo-benefício'!AE940,'Custo-benefício'!AE944,'Custo-benefício'!AE948,'Custo-benefício'!AE952,'Custo-benefício'!AE956,'Custo-benefício'!AE956,'Custo-benefício'!AE960,'Custo-benefício'!AE964,'Custo-benefício'!AE968,'Custo-benefício'!AE972,'Custo-benefício'!AE976,'Custo-benefício'!AE980,'Custo-benefício'!AE984,'Custo-benefício'!AE988,'Custo-benefício'!AE990,'Custo-benefício'!AE992,'Custo-benefício'!AE994,'Custo-benefício'!AE996,'Custo-benefício'!AE998))</f>
        <v/>
      </c>
      <c r="AD25" s="159" t="str">
        <f>IF($B$24="","",SUM('Custo-benefício'!AF908,'Custo-benefício'!AF912,'Custo-benefício'!AF916,'Custo-benefício'!AF920,'Custo-benefício'!AF924,'Custo-benefício'!AF928,'Custo-benefício'!AF932,'Custo-benefício'!AF936,'Custo-benefício'!AF940,'Custo-benefício'!AF944,'Custo-benefício'!AF948,'Custo-benefício'!AF952,'Custo-benefício'!AF956,'Custo-benefício'!AF956,'Custo-benefício'!AF960,'Custo-benefício'!AF964,'Custo-benefício'!AF968,'Custo-benefício'!AF972,'Custo-benefício'!AF976,'Custo-benefício'!AF980,'Custo-benefício'!AF984,'Custo-benefício'!AF988,'Custo-benefício'!AF990,'Custo-benefício'!AF992,'Custo-benefício'!AF994,'Custo-benefício'!AF996,'Custo-benefício'!AF998))</f>
        <v/>
      </c>
      <c r="AE25" s="159" t="str">
        <f>IF($B$24="","",SUM('Custo-benefício'!AG908,'Custo-benefício'!AG912,'Custo-benefício'!AG916,'Custo-benefício'!AG920,'Custo-benefício'!AG924,'Custo-benefício'!AG928,'Custo-benefício'!AG932,'Custo-benefício'!AG936,'Custo-benefício'!AG940,'Custo-benefício'!AG944,'Custo-benefício'!AG948,'Custo-benefício'!AG952,'Custo-benefício'!AG956,'Custo-benefício'!AG956,'Custo-benefício'!AG960,'Custo-benefício'!AG964,'Custo-benefício'!AG968,'Custo-benefício'!AG972,'Custo-benefício'!AG976,'Custo-benefício'!AG980,'Custo-benefício'!AG984,'Custo-benefício'!AG988,'Custo-benefício'!AG990,'Custo-benefício'!AG992,'Custo-benefício'!AG994,'Custo-benefício'!AG996,'Custo-benefício'!AG998))</f>
        <v/>
      </c>
      <c r="AF25" s="159" t="str">
        <f>IF($B$24="","",SUM('Custo-benefício'!AH908,'Custo-benefício'!AH912,'Custo-benefício'!AH916,'Custo-benefício'!AH920,'Custo-benefício'!AH924,'Custo-benefício'!AH928,'Custo-benefício'!AH932,'Custo-benefício'!AH936,'Custo-benefício'!AH940,'Custo-benefício'!AH944,'Custo-benefício'!AH948,'Custo-benefício'!AH952,'Custo-benefício'!AH956,'Custo-benefício'!AH956,'Custo-benefício'!AH960,'Custo-benefício'!AH964,'Custo-benefício'!AH968,'Custo-benefício'!AH972,'Custo-benefício'!AH976,'Custo-benefício'!AH980,'Custo-benefício'!AH984,'Custo-benefício'!AH988,'Custo-benefício'!AH990,'Custo-benefício'!AH992,'Custo-benefício'!AH994,'Custo-benefício'!AH996,'Custo-benefício'!AH998))</f>
        <v/>
      </c>
      <c r="AG25" s="159" t="str">
        <f>IF($B$24="","",SUM('Custo-benefício'!AI908,'Custo-benefício'!AI912,'Custo-benefício'!AI916,'Custo-benefício'!AI920,'Custo-benefício'!AI924,'Custo-benefício'!AI928,'Custo-benefício'!AI932,'Custo-benefício'!AI936,'Custo-benefício'!AI940,'Custo-benefício'!AI944,'Custo-benefício'!AI948,'Custo-benefício'!AI952,'Custo-benefício'!AI956,'Custo-benefício'!AI956,'Custo-benefício'!AI960,'Custo-benefício'!AI964,'Custo-benefício'!AI968,'Custo-benefício'!AI972,'Custo-benefício'!AI976,'Custo-benefício'!AI980,'Custo-benefício'!AI984,'Custo-benefício'!AI988,'Custo-benefício'!AI990,'Custo-benefício'!AI992,'Custo-benefício'!AI994,'Custo-benefício'!AI996,'Custo-benefício'!AI998))</f>
        <v/>
      </c>
      <c r="AH25" s="159" t="str">
        <f>IF($B$24="","",SUM('Custo-benefício'!AJ908,'Custo-benefício'!AJ912,'Custo-benefício'!AJ916,'Custo-benefício'!AJ920,'Custo-benefício'!AJ924,'Custo-benefício'!AJ928,'Custo-benefício'!AJ932,'Custo-benefício'!AJ936,'Custo-benefício'!AJ940,'Custo-benefício'!AJ944,'Custo-benefício'!AJ948,'Custo-benefício'!AJ952,'Custo-benefício'!AJ956,'Custo-benefício'!AJ956,'Custo-benefício'!AJ960,'Custo-benefício'!AJ964,'Custo-benefício'!AJ968,'Custo-benefício'!AJ972,'Custo-benefício'!AJ976,'Custo-benefício'!AJ980,'Custo-benefício'!AJ984,'Custo-benefício'!AJ988,'Custo-benefício'!AJ990,'Custo-benefício'!AJ992,'Custo-benefício'!AJ994,'Custo-benefício'!AJ996,'Custo-benefício'!AJ998))</f>
        <v/>
      </c>
      <c r="AI25" s="159" t="str">
        <f>IF($B$24="","",SUM('Custo-benefício'!AK908,'Custo-benefício'!AK912,'Custo-benefício'!AK916,'Custo-benefício'!AK920,'Custo-benefício'!AK924,'Custo-benefício'!AK928,'Custo-benefício'!AK932,'Custo-benefício'!AK936,'Custo-benefício'!AK940,'Custo-benefício'!AK944,'Custo-benefício'!AK948,'Custo-benefício'!AK952,'Custo-benefício'!AK956,'Custo-benefício'!AK956,'Custo-benefício'!AK960,'Custo-benefício'!AK964,'Custo-benefício'!AK968,'Custo-benefício'!AK972,'Custo-benefício'!AK976,'Custo-benefício'!AK980,'Custo-benefício'!AK984,'Custo-benefício'!AK988,'Custo-benefício'!AK990,'Custo-benefício'!AK992,'Custo-benefício'!AK994,'Custo-benefício'!AK996,'Custo-benefício'!AK998))</f>
        <v/>
      </c>
      <c r="AJ25" s="159" t="str">
        <f>IF($B$24="","",SUM('Custo-benefício'!AL908,'Custo-benefício'!AL912,'Custo-benefício'!AL916,'Custo-benefício'!AL920,'Custo-benefício'!AL924,'Custo-benefício'!AL928,'Custo-benefício'!AL932,'Custo-benefício'!AL936,'Custo-benefício'!AL940,'Custo-benefício'!AL944,'Custo-benefício'!AL948,'Custo-benefício'!AL952,'Custo-benefício'!AL956,'Custo-benefício'!AL956,'Custo-benefício'!AL960,'Custo-benefício'!AL964,'Custo-benefício'!AL968,'Custo-benefício'!AL972,'Custo-benefício'!AL976,'Custo-benefício'!AL980,'Custo-benefício'!AL984,'Custo-benefício'!AL988,'Custo-benefício'!AL990,'Custo-benefício'!AL992,'Custo-benefício'!AL994,'Custo-benefício'!AL996,'Custo-benefício'!AL998))</f>
        <v/>
      </c>
      <c r="AK25" s="159" t="str">
        <f>IF($B$24="","",SUM('Custo-benefício'!AM908,'Custo-benefício'!AM912,'Custo-benefício'!AM916,'Custo-benefício'!AM920,'Custo-benefício'!AM924,'Custo-benefício'!AM928,'Custo-benefício'!AM932,'Custo-benefício'!AM936,'Custo-benefício'!AM940,'Custo-benefício'!AM944,'Custo-benefício'!AM948,'Custo-benefício'!AM952,'Custo-benefício'!AM956,'Custo-benefício'!AM956,'Custo-benefício'!AM960,'Custo-benefício'!AM964,'Custo-benefício'!AM968,'Custo-benefício'!AM972,'Custo-benefício'!AM976,'Custo-benefício'!AM980,'Custo-benefício'!AM984,'Custo-benefício'!AM988,'Custo-benefício'!AM990,'Custo-benefício'!AM992,'Custo-benefício'!AM994,'Custo-benefício'!AM996,'Custo-benefício'!AM998))</f>
        <v/>
      </c>
      <c r="AL25" s="159" t="str">
        <f>IF($B$24="","",SUM('Custo-benefício'!AN908,'Custo-benefício'!AN912,'Custo-benefício'!AN916,'Custo-benefício'!AN920,'Custo-benefício'!AN924,'Custo-benefício'!AN928,'Custo-benefício'!AN932,'Custo-benefício'!AN936,'Custo-benefício'!AN940,'Custo-benefício'!AN944,'Custo-benefício'!AN948,'Custo-benefício'!AN952,'Custo-benefício'!AN956,'Custo-benefício'!AN956,'Custo-benefício'!AN960,'Custo-benefício'!AN964,'Custo-benefício'!AN968,'Custo-benefício'!AN972,'Custo-benefício'!AN976,'Custo-benefício'!AN980,'Custo-benefício'!AN984,'Custo-benefício'!AN988,'Custo-benefício'!AN990,'Custo-benefício'!AN992,'Custo-benefício'!AN994,'Custo-benefício'!AN996,'Custo-benefício'!AN998))</f>
        <v/>
      </c>
      <c r="AM25" s="159" t="str">
        <f>IF($B$24="","",SUM('Custo-benefício'!AO908,'Custo-benefício'!AO912,'Custo-benefício'!AO916,'Custo-benefício'!AO920,'Custo-benefício'!AO924,'Custo-benefício'!AO928,'Custo-benefício'!AO932,'Custo-benefício'!AO936,'Custo-benefício'!AO940,'Custo-benefício'!AO944,'Custo-benefício'!AO948,'Custo-benefício'!AO952,'Custo-benefício'!AO956,'Custo-benefício'!AO956,'Custo-benefício'!AO960,'Custo-benefício'!AO964,'Custo-benefício'!AO968,'Custo-benefício'!AO972,'Custo-benefício'!AO976,'Custo-benefício'!AO980,'Custo-benefício'!AO984,'Custo-benefício'!AO988,'Custo-benefício'!AO990,'Custo-benefício'!AO992,'Custo-benefício'!AO994,'Custo-benefício'!AO996,'Custo-benefício'!AO998))</f>
        <v/>
      </c>
      <c r="AN25" s="313" t="str">
        <f t="shared" ref="AN25" si="12">IF(B24&lt;&gt;"",SUM(D25:AM25),"")</f>
        <v/>
      </c>
      <c r="BA25" s="489"/>
      <c r="BD25" s="489"/>
    </row>
    <row r="26" spans="2:56" x14ac:dyDescent="0.3">
      <c r="B26" s="490" t="str">
        <f>IF(PRINCIPAL!B94&lt;&gt;"",PRINCIPAL!B94,"")</f>
        <v/>
      </c>
      <c r="C26" s="192" t="s">
        <v>128</v>
      </c>
      <c r="D26" s="159" t="str">
        <f>IF($B$26="","",SUM('Custo-benefício'!F1005,'Custo-benefício'!F1007,'Custo-benefício'!F1009,'Custo-benefício'!F1011,'Custo-benefício'!F1013,'Custo-benefício'!F1015,'Custo-benefício'!F1017,'Custo-benefício'!F1019,'Custo-benefício'!F1021,'Custo-benefício'!F1023,'Custo-benefício'!F1025,'Custo-benefício'!F1027,'Custo-benefício'!F1029,'Custo-benefício'!F1031))</f>
        <v/>
      </c>
      <c r="E26" s="159" t="str">
        <f>IF($B$26="","",SUM('Custo-benefício'!G1005,'Custo-benefício'!G1007,'Custo-benefício'!G1009,'Custo-benefício'!G1011,'Custo-benefício'!G1013,'Custo-benefício'!G1015,'Custo-benefício'!G1017,'Custo-benefício'!G1019,'Custo-benefício'!G1021,'Custo-benefício'!G1023,'Custo-benefício'!G1025,'Custo-benefício'!G1027,'Custo-benefício'!G1029,'Custo-benefício'!G1031))</f>
        <v/>
      </c>
      <c r="F26" s="159" t="str">
        <f>IF($B$26="","",SUM('Custo-benefício'!H1005,'Custo-benefício'!H1007,'Custo-benefício'!H1009,'Custo-benefício'!H1011,'Custo-benefício'!H1013,'Custo-benefício'!H1015,'Custo-benefício'!H1017,'Custo-benefício'!H1019,'Custo-benefício'!H1021,'Custo-benefício'!H1023,'Custo-benefício'!H1025,'Custo-benefício'!H1027,'Custo-benefício'!H1029,'Custo-benefício'!H1031))</f>
        <v/>
      </c>
      <c r="G26" s="159" t="str">
        <f>IF($B$26="","",SUM('Custo-benefício'!I1005,'Custo-benefício'!I1007,'Custo-benefício'!I1009,'Custo-benefício'!I1011,'Custo-benefício'!I1013,'Custo-benefício'!I1015,'Custo-benefício'!I1017,'Custo-benefício'!I1019,'Custo-benefício'!I1021,'Custo-benefício'!I1023,'Custo-benefício'!I1025,'Custo-benefício'!I1027,'Custo-benefício'!I1029,'Custo-benefício'!I1031))</f>
        <v/>
      </c>
      <c r="H26" s="159" t="str">
        <f>IF($B$26="","",SUM('Custo-benefício'!J1005,'Custo-benefício'!J1007,'Custo-benefício'!J1009,'Custo-benefício'!J1011,'Custo-benefício'!J1013,'Custo-benefício'!J1015,'Custo-benefício'!J1017,'Custo-benefício'!J1019,'Custo-benefício'!J1021,'Custo-benefício'!J1023,'Custo-benefício'!J1025,'Custo-benefício'!J1027,'Custo-benefício'!J1029,'Custo-benefício'!J1031))</f>
        <v/>
      </c>
      <c r="I26" s="159" t="str">
        <f>IF($B$26="","",SUM('Custo-benefício'!K1005,'Custo-benefício'!K1007,'Custo-benefício'!K1009,'Custo-benefício'!K1011,'Custo-benefício'!K1013,'Custo-benefício'!K1015,'Custo-benefício'!K1017,'Custo-benefício'!K1019,'Custo-benefício'!K1021,'Custo-benefício'!K1023,'Custo-benefício'!K1025,'Custo-benefício'!K1027,'Custo-benefício'!K1029,'Custo-benefício'!K1031))</f>
        <v/>
      </c>
      <c r="J26" s="159" t="str">
        <f>IF($B$26="","",SUM('Custo-benefício'!L1005,'Custo-benefício'!L1007,'Custo-benefício'!L1009,'Custo-benefício'!L1011,'Custo-benefício'!L1013,'Custo-benefício'!L1015,'Custo-benefício'!L1017,'Custo-benefício'!L1019,'Custo-benefício'!L1021,'Custo-benefício'!L1023,'Custo-benefício'!L1025,'Custo-benefício'!L1027,'Custo-benefício'!L1029,'Custo-benefício'!L1031))</f>
        <v/>
      </c>
      <c r="K26" s="159" t="str">
        <f>IF($B$26="","",SUM('Custo-benefício'!M1005,'Custo-benefício'!M1007,'Custo-benefício'!M1009,'Custo-benefício'!M1011,'Custo-benefício'!M1013,'Custo-benefício'!M1015,'Custo-benefício'!M1017,'Custo-benefício'!M1019,'Custo-benefício'!M1021,'Custo-benefício'!M1023,'Custo-benefício'!M1025,'Custo-benefício'!M1027,'Custo-benefício'!M1029,'Custo-benefício'!M1031))</f>
        <v/>
      </c>
      <c r="L26" s="159" t="str">
        <f>IF($B$26="","",SUM('Custo-benefício'!N1005,'Custo-benefício'!N1007,'Custo-benefício'!N1009,'Custo-benefício'!N1011,'Custo-benefício'!N1013,'Custo-benefício'!N1015,'Custo-benefício'!N1017,'Custo-benefício'!N1019,'Custo-benefício'!N1021,'Custo-benefício'!N1023,'Custo-benefício'!N1025,'Custo-benefício'!N1027,'Custo-benefício'!N1029,'Custo-benefício'!N1031))</f>
        <v/>
      </c>
      <c r="M26" s="159" t="str">
        <f>IF($B$26="","",SUM('Custo-benefício'!O1005,'Custo-benefício'!O1007,'Custo-benefício'!O1009,'Custo-benefício'!O1011,'Custo-benefício'!O1013,'Custo-benefício'!O1015,'Custo-benefício'!O1017,'Custo-benefício'!O1019,'Custo-benefício'!O1021,'Custo-benefício'!O1023,'Custo-benefício'!O1025,'Custo-benefício'!O1027,'Custo-benefício'!O1029,'Custo-benefício'!O1031))</f>
        <v/>
      </c>
      <c r="N26" s="159" t="str">
        <f>IF($B$26="","",SUM('Custo-benefício'!P1005,'Custo-benefício'!P1007,'Custo-benefício'!P1009,'Custo-benefício'!P1011,'Custo-benefício'!P1013,'Custo-benefício'!P1015,'Custo-benefício'!P1017,'Custo-benefício'!P1019,'Custo-benefício'!P1021,'Custo-benefício'!P1023,'Custo-benefício'!P1025,'Custo-benefício'!P1027,'Custo-benefício'!P1029,'Custo-benefício'!P1031))</f>
        <v/>
      </c>
      <c r="O26" s="159" t="str">
        <f>IF($B$26="","",SUM('Custo-benefício'!Q1005,'Custo-benefício'!Q1007,'Custo-benefício'!Q1009,'Custo-benefício'!Q1011,'Custo-benefício'!Q1013,'Custo-benefício'!Q1015,'Custo-benefício'!Q1017,'Custo-benefício'!Q1019,'Custo-benefício'!Q1021,'Custo-benefício'!Q1023,'Custo-benefício'!Q1025,'Custo-benefício'!Q1027,'Custo-benefício'!Q1029,'Custo-benefício'!Q1031))</f>
        <v/>
      </c>
      <c r="P26" s="159" t="str">
        <f>IF($B$26="","",SUM('Custo-benefício'!R1005,'Custo-benefício'!R1007,'Custo-benefício'!R1009,'Custo-benefício'!R1011,'Custo-benefício'!R1013,'Custo-benefício'!R1015,'Custo-benefício'!R1017,'Custo-benefício'!R1019,'Custo-benefício'!R1021,'Custo-benefício'!R1023,'Custo-benefício'!R1025,'Custo-benefício'!R1027,'Custo-benefício'!R1029,'Custo-benefício'!R1031))</f>
        <v/>
      </c>
      <c r="Q26" s="159" t="str">
        <f>IF($B$26="","",SUM('Custo-benefício'!S1005,'Custo-benefício'!S1007,'Custo-benefício'!S1009,'Custo-benefício'!S1011,'Custo-benefício'!S1013,'Custo-benefício'!S1015,'Custo-benefício'!S1017,'Custo-benefício'!S1019,'Custo-benefício'!S1021,'Custo-benefício'!S1023,'Custo-benefício'!S1025,'Custo-benefício'!S1027,'Custo-benefício'!S1029,'Custo-benefício'!S1031))</f>
        <v/>
      </c>
      <c r="R26" s="159" t="str">
        <f>IF($B$26="","",SUM('Custo-benefício'!T1005,'Custo-benefício'!T1007,'Custo-benefício'!T1009,'Custo-benefício'!T1011,'Custo-benefício'!T1013,'Custo-benefício'!T1015,'Custo-benefício'!T1017,'Custo-benefício'!T1019,'Custo-benefício'!T1021,'Custo-benefício'!T1023,'Custo-benefício'!T1025,'Custo-benefício'!T1027,'Custo-benefício'!T1029,'Custo-benefício'!T1031))</f>
        <v/>
      </c>
      <c r="S26" s="159" t="str">
        <f>IF($B$26="","",SUM('Custo-benefício'!U1005,'Custo-benefício'!U1007,'Custo-benefício'!U1009,'Custo-benefício'!U1011,'Custo-benefício'!U1013,'Custo-benefício'!U1015,'Custo-benefício'!U1017,'Custo-benefício'!U1019,'Custo-benefício'!U1021,'Custo-benefício'!U1023,'Custo-benefício'!U1025,'Custo-benefício'!U1027,'Custo-benefício'!U1029,'Custo-benefício'!U1031))</f>
        <v/>
      </c>
      <c r="T26" s="159" t="str">
        <f>IF($B$26="","",SUM('Custo-benefício'!V1005,'Custo-benefício'!V1007,'Custo-benefício'!V1009,'Custo-benefício'!V1011,'Custo-benefício'!V1013,'Custo-benefício'!V1015,'Custo-benefício'!V1017,'Custo-benefício'!V1019,'Custo-benefício'!V1021,'Custo-benefício'!V1023,'Custo-benefício'!V1025,'Custo-benefício'!V1027,'Custo-benefício'!V1029,'Custo-benefício'!V1031))</f>
        <v/>
      </c>
      <c r="U26" s="159" t="str">
        <f>IF($B$26="","",SUM('Custo-benefício'!W1005,'Custo-benefício'!W1007,'Custo-benefício'!W1009,'Custo-benefício'!W1011,'Custo-benefício'!W1013,'Custo-benefício'!W1015,'Custo-benefício'!W1017,'Custo-benefício'!W1019,'Custo-benefício'!W1021,'Custo-benefício'!W1023,'Custo-benefício'!W1025,'Custo-benefício'!W1027,'Custo-benefício'!W1029,'Custo-benefício'!W1031))</f>
        <v/>
      </c>
      <c r="V26" s="159" t="str">
        <f>IF($B$26="","",SUM('Custo-benefício'!X1005,'Custo-benefício'!X1007,'Custo-benefício'!X1009,'Custo-benefício'!X1011,'Custo-benefício'!X1013,'Custo-benefício'!X1015,'Custo-benefício'!X1017,'Custo-benefício'!X1019,'Custo-benefício'!X1021,'Custo-benefício'!X1023,'Custo-benefício'!X1025,'Custo-benefício'!X1027,'Custo-benefício'!X1029,'Custo-benefício'!X1031))</f>
        <v/>
      </c>
      <c r="W26" s="159" t="str">
        <f>IF($B$26="","",SUM('Custo-benefício'!Y1005,'Custo-benefício'!Y1007,'Custo-benefício'!Y1009,'Custo-benefício'!Y1011,'Custo-benefício'!Y1013,'Custo-benefício'!Y1015,'Custo-benefício'!Y1017,'Custo-benefício'!Y1019,'Custo-benefício'!Y1021,'Custo-benefício'!Y1023,'Custo-benefício'!Y1025,'Custo-benefício'!Y1027,'Custo-benefício'!Y1029,'Custo-benefício'!Y1031))</f>
        <v/>
      </c>
      <c r="X26" s="159" t="str">
        <f>IF($B$26="","",SUM('Custo-benefício'!Z1005,'Custo-benefício'!Z1007,'Custo-benefício'!Z1009,'Custo-benefício'!Z1011,'Custo-benefício'!Z1013,'Custo-benefício'!Z1015,'Custo-benefício'!Z1017,'Custo-benefício'!Z1019,'Custo-benefício'!Z1021,'Custo-benefício'!Z1023,'Custo-benefício'!Z1025,'Custo-benefício'!Z1027,'Custo-benefício'!Z1029,'Custo-benefício'!Z1031))</f>
        <v/>
      </c>
      <c r="Y26" s="159" t="str">
        <f>IF($B$26="","",SUM('Custo-benefício'!AA1005,'Custo-benefício'!AA1007,'Custo-benefício'!AA1009,'Custo-benefício'!AA1011,'Custo-benefício'!AA1013,'Custo-benefício'!AA1015,'Custo-benefício'!AA1017,'Custo-benefício'!AA1019,'Custo-benefício'!AA1021,'Custo-benefício'!AA1023,'Custo-benefício'!AA1025,'Custo-benefício'!AA1027,'Custo-benefício'!AA1029,'Custo-benefício'!AA1031))</f>
        <v/>
      </c>
      <c r="Z26" s="159" t="str">
        <f>IF($B$26="","",SUM('Custo-benefício'!AB1005,'Custo-benefício'!AB1007,'Custo-benefício'!AB1009,'Custo-benefício'!AB1011,'Custo-benefício'!AB1013,'Custo-benefício'!AB1015,'Custo-benefício'!AB1017,'Custo-benefício'!AB1019,'Custo-benefício'!AB1021,'Custo-benefício'!AB1023,'Custo-benefício'!AB1025,'Custo-benefício'!AB1027,'Custo-benefício'!AB1029,'Custo-benefício'!AB1031))</f>
        <v/>
      </c>
      <c r="AA26" s="159" t="str">
        <f>IF($B$26="","",SUM('Custo-benefício'!AC1005,'Custo-benefício'!AC1007,'Custo-benefício'!AC1009,'Custo-benefício'!AC1011,'Custo-benefício'!AC1013,'Custo-benefício'!AC1015,'Custo-benefício'!AC1017,'Custo-benefício'!AC1019,'Custo-benefício'!AC1021,'Custo-benefício'!AC1023,'Custo-benefício'!AC1025,'Custo-benefício'!AC1027,'Custo-benefício'!AC1029,'Custo-benefício'!AC1031))</f>
        <v/>
      </c>
      <c r="AB26" s="159" t="str">
        <f>IF($B$26="","",SUM('Custo-benefício'!AD1005,'Custo-benefício'!AD1007,'Custo-benefício'!AD1009,'Custo-benefício'!AD1011,'Custo-benefício'!AD1013,'Custo-benefício'!AD1015,'Custo-benefício'!AD1017,'Custo-benefício'!AD1019,'Custo-benefício'!AD1021,'Custo-benefício'!AD1023,'Custo-benefício'!AD1025,'Custo-benefício'!AD1027,'Custo-benefício'!AD1029,'Custo-benefício'!AD1031))</f>
        <v/>
      </c>
      <c r="AC26" s="159" t="str">
        <f>IF($B$26="","",SUM('Custo-benefício'!AE1005,'Custo-benefício'!AE1007,'Custo-benefício'!AE1009,'Custo-benefício'!AE1011,'Custo-benefício'!AE1013,'Custo-benefício'!AE1015,'Custo-benefício'!AE1017,'Custo-benefício'!AE1019,'Custo-benefício'!AE1021,'Custo-benefício'!AE1023,'Custo-benefício'!AE1025,'Custo-benefício'!AE1027,'Custo-benefício'!AE1029,'Custo-benefício'!AE1031))</f>
        <v/>
      </c>
      <c r="AD26" s="159" t="str">
        <f>IF($B$26="","",SUM('Custo-benefício'!AF1005,'Custo-benefício'!AF1007,'Custo-benefício'!AF1009,'Custo-benefício'!AF1011,'Custo-benefício'!AF1013,'Custo-benefício'!AF1015,'Custo-benefício'!AF1017,'Custo-benefício'!AF1019,'Custo-benefício'!AF1021,'Custo-benefício'!AF1023,'Custo-benefício'!AF1025,'Custo-benefício'!AF1027,'Custo-benefício'!AF1029,'Custo-benefício'!AF1031))</f>
        <v/>
      </c>
      <c r="AE26" s="159" t="str">
        <f>IF($B$26="","",SUM('Custo-benefício'!AG1005,'Custo-benefício'!AG1007,'Custo-benefício'!AG1009,'Custo-benefício'!AG1011,'Custo-benefício'!AG1013,'Custo-benefício'!AG1015,'Custo-benefício'!AG1017,'Custo-benefício'!AG1019,'Custo-benefício'!AG1021,'Custo-benefício'!AG1023,'Custo-benefício'!AG1025,'Custo-benefício'!AG1027,'Custo-benefício'!AG1029,'Custo-benefício'!AG1031))</f>
        <v/>
      </c>
      <c r="AF26" s="159" t="str">
        <f>IF($B$26="","",SUM('Custo-benefício'!AH1005,'Custo-benefício'!AH1007,'Custo-benefício'!AH1009,'Custo-benefício'!AH1011,'Custo-benefício'!AH1013,'Custo-benefício'!AH1015,'Custo-benefício'!AH1017,'Custo-benefício'!AH1019,'Custo-benefício'!AH1021,'Custo-benefício'!AH1023,'Custo-benefício'!AH1025,'Custo-benefício'!AH1027,'Custo-benefício'!AH1029,'Custo-benefício'!AH1031))</f>
        <v/>
      </c>
      <c r="AG26" s="159" t="str">
        <f>IF($B$26="","",SUM('Custo-benefício'!AI1005,'Custo-benefício'!AI1007,'Custo-benefício'!AI1009,'Custo-benefício'!AI1011,'Custo-benefício'!AI1013,'Custo-benefício'!AI1015,'Custo-benefício'!AI1017,'Custo-benefício'!AI1019,'Custo-benefício'!AI1021,'Custo-benefício'!AI1023,'Custo-benefício'!AI1025,'Custo-benefício'!AI1027,'Custo-benefício'!AI1029,'Custo-benefício'!AI1031))</f>
        <v/>
      </c>
      <c r="AH26" s="159" t="str">
        <f>IF($B$26="","",SUM('Custo-benefício'!AJ1005,'Custo-benefício'!AJ1007,'Custo-benefício'!AJ1009,'Custo-benefício'!AJ1011,'Custo-benefício'!AJ1013,'Custo-benefício'!AJ1015,'Custo-benefício'!AJ1017,'Custo-benefício'!AJ1019,'Custo-benefício'!AJ1021,'Custo-benefício'!AJ1023,'Custo-benefício'!AJ1025,'Custo-benefício'!AJ1027,'Custo-benefício'!AJ1029,'Custo-benefício'!AJ1031))</f>
        <v/>
      </c>
      <c r="AI26" s="159" t="str">
        <f>IF($B$26="","",SUM('Custo-benefício'!AK1005,'Custo-benefício'!AK1007,'Custo-benefício'!AK1009,'Custo-benefício'!AK1011,'Custo-benefício'!AK1013,'Custo-benefício'!AK1015,'Custo-benefício'!AK1017,'Custo-benefício'!AK1019,'Custo-benefício'!AK1021,'Custo-benefício'!AK1023,'Custo-benefício'!AK1025,'Custo-benefício'!AK1027,'Custo-benefício'!AK1029,'Custo-benefício'!AK1031))</f>
        <v/>
      </c>
      <c r="AJ26" s="159" t="str">
        <f>IF($B$26="","",SUM('Custo-benefício'!AL1005,'Custo-benefício'!AL1007,'Custo-benefício'!AL1009,'Custo-benefício'!AL1011,'Custo-benefício'!AL1013,'Custo-benefício'!AL1015,'Custo-benefício'!AL1017,'Custo-benefício'!AL1019,'Custo-benefício'!AL1021,'Custo-benefício'!AL1023,'Custo-benefício'!AL1025,'Custo-benefício'!AL1027,'Custo-benefício'!AL1029,'Custo-benefício'!AL1031))</f>
        <v/>
      </c>
      <c r="AK26" s="159" t="str">
        <f>IF($B$26="","",SUM('Custo-benefício'!AM1005,'Custo-benefício'!AM1007,'Custo-benefício'!AM1009,'Custo-benefício'!AM1011,'Custo-benefício'!AM1013,'Custo-benefício'!AM1015,'Custo-benefício'!AM1017,'Custo-benefício'!AM1019,'Custo-benefício'!AM1021,'Custo-benefício'!AM1023,'Custo-benefício'!AM1025,'Custo-benefício'!AM1027,'Custo-benefício'!AM1029,'Custo-benefício'!AM1031))</f>
        <v/>
      </c>
      <c r="AL26" s="159" t="str">
        <f>IF($B$26="","",SUM('Custo-benefício'!AN1005,'Custo-benefício'!AN1007,'Custo-benefício'!AN1009,'Custo-benefício'!AN1011,'Custo-benefício'!AN1013,'Custo-benefício'!AN1015,'Custo-benefício'!AN1017,'Custo-benefício'!AN1019,'Custo-benefício'!AN1021,'Custo-benefício'!AN1023,'Custo-benefício'!AN1025,'Custo-benefício'!AN1027,'Custo-benefício'!AN1029,'Custo-benefício'!AN1031))</f>
        <v/>
      </c>
      <c r="AM26" s="159" t="str">
        <f>IF($B$26="","",SUM('Custo-benefício'!AO1005,'Custo-benefício'!AO1007,'Custo-benefício'!AO1009,'Custo-benefício'!AO1011,'Custo-benefício'!AO1013,'Custo-benefício'!AO1015,'Custo-benefício'!AO1017,'Custo-benefício'!AO1019,'Custo-benefício'!AO1021,'Custo-benefício'!AO1023,'Custo-benefício'!AO1025,'Custo-benefício'!AO1027,'Custo-benefício'!AO1029,'Custo-benefício'!AO1031))</f>
        <v/>
      </c>
      <c r="AN26" s="313" t="str">
        <f t="shared" ref="AN26" si="13">IF(B26&lt;&gt;"",SUM(D26:AM26),"")</f>
        <v/>
      </c>
      <c r="BA26" s="489" t="str">
        <f t="shared" ref="BA26" si="14">B26</f>
        <v/>
      </c>
      <c r="BD26" s="489" t="str">
        <f t="shared" si="5"/>
        <v/>
      </c>
    </row>
    <row r="27" spans="2:56" x14ac:dyDescent="0.3">
      <c r="B27" s="491"/>
      <c r="C27" s="192" t="s">
        <v>143</v>
      </c>
      <c r="D27" s="159" t="s">
        <v>38</v>
      </c>
      <c r="E27" s="159" t="str">
        <f>IF($B$26="","",SUM('Custo-benefício'!G1032,'Custo-benefício'!G1036,'Custo-benefício'!G1040,'Custo-benefício'!G1044,'Custo-benefício'!G1048,'Custo-benefício'!G1052,'Custo-benefício'!G1056,'Custo-benefício'!G1060,'Custo-benefício'!G1064,'Custo-benefício'!G1068,'Custo-benefício'!G1072,'Custo-benefício'!G1076,'Custo-benefício'!G1080,'Custo-benefício'!G1084,'Custo-benefício'!G1088,'Custo-benefício'!G1092,'Custo-benefício'!G1096,'Custo-benefício'!G1100,'Custo-benefício'!G1104,'Custo-benefício'!G1108,'Custo-benefício'!G1112,'Custo-benefício'!G1114,'Custo-benefício'!G1116,'Custo-benefício'!G1118,'Custo-benefício'!G1120,'Custo-benefício'!G1122))</f>
        <v/>
      </c>
      <c r="F27" s="159" t="str">
        <f>IF($B$26="","",SUM('Custo-benefício'!H1032,'Custo-benefício'!H1036,'Custo-benefício'!H1040,'Custo-benefício'!H1044,'Custo-benefício'!H1048,'Custo-benefício'!H1052,'Custo-benefício'!H1056,'Custo-benefício'!H1060,'Custo-benefício'!H1064,'Custo-benefício'!H1068,'Custo-benefício'!H1072,'Custo-benefício'!H1076,'Custo-benefício'!H1080,'Custo-benefício'!H1084,'Custo-benefício'!H1088,'Custo-benefício'!H1092,'Custo-benefício'!H1096,'Custo-benefício'!H1100,'Custo-benefício'!H1104,'Custo-benefício'!H1108,'Custo-benefício'!H1112,'Custo-benefício'!H1114,'Custo-benefício'!H1116,'Custo-benefício'!H1118,'Custo-benefício'!H1120,'Custo-benefício'!H1122))</f>
        <v/>
      </c>
      <c r="G27" s="159" t="str">
        <f>IF($B$26="","",SUM('Custo-benefício'!I1032,'Custo-benefício'!I1036,'Custo-benefício'!I1040,'Custo-benefício'!I1044,'Custo-benefício'!I1048,'Custo-benefício'!I1052,'Custo-benefício'!I1056,'Custo-benefício'!I1060,'Custo-benefício'!I1064,'Custo-benefício'!I1068,'Custo-benefício'!I1072,'Custo-benefício'!I1076,'Custo-benefício'!I1080,'Custo-benefício'!I1084,'Custo-benefício'!I1088,'Custo-benefício'!I1092,'Custo-benefício'!I1096,'Custo-benefício'!I1100,'Custo-benefício'!I1104,'Custo-benefício'!I1108,'Custo-benefício'!I1112,'Custo-benefício'!I1114,'Custo-benefício'!I1116,'Custo-benefício'!I1118,'Custo-benefício'!I1120,'Custo-benefício'!I1122))</f>
        <v/>
      </c>
      <c r="H27" s="159" t="str">
        <f>IF($B$26="","",SUM('Custo-benefício'!J1032,'Custo-benefício'!J1036,'Custo-benefício'!J1040,'Custo-benefício'!J1044,'Custo-benefício'!J1048,'Custo-benefício'!J1052,'Custo-benefício'!J1056,'Custo-benefício'!J1060,'Custo-benefício'!J1064,'Custo-benefício'!J1068,'Custo-benefício'!J1072,'Custo-benefício'!J1076,'Custo-benefício'!J1080,'Custo-benefício'!J1084,'Custo-benefício'!J1088,'Custo-benefício'!J1092,'Custo-benefício'!J1096,'Custo-benefício'!J1100,'Custo-benefício'!J1104,'Custo-benefício'!J1108,'Custo-benefício'!J1112,'Custo-benefício'!J1114,'Custo-benefício'!J1116,'Custo-benefício'!J1118,'Custo-benefício'!J1120,'Custo-benefício'!J1122))</f>
        <v/>
      </c>
      <c r="I27" s="159" t="str">
        <f>IF($B$26="","",SUM('Custo-benefício'!K1032,'Custo-benefício'!K1036,'Custo-benefício'!K1040,'Custo-benefício'!K1044,'Custo-benefício'!K1048,'Custo-benefício'!K1052,'Custo-benefício'!K1056,'Custo-benefício'!K1060,'Custo-benefício'!K1064,'Custo-benefício'!K1068,'Custo-benefício'!K1072,'Custo-benefício'!K1076,'Custo-benefício'!K1080,'Custo-benefício'!K1084,'Custo-benefício'!K1088,'Custo-benefício'!K1092,'Custo-benefício'!K1096,'Custo-benefício'!K1100,'Custo-benefício'!K1104,'Custo-benefício'!K1108,'Custo-benefício'!K1112,'Custo-benefício'!K1114,'Custo-benefício'!K1116,'Custo-benefício'!K1118,'Custo-benefício'!K1120,'Custo-benefício'!K1122))</f>
        <v/>
      </c>
      <c r="J27" s="159" t="str">
        <f>IF($B$26="","",SUM('Custo-benefício'!L1032,'Custo-benefício'!L1036,'Custo-benefício'!L1040,'Custo-benefício'!L1044,'Custo-benefício'!L1048,'Custo-benefício'!L1052,'Custo-benefício'!L1056,'Custo-benefício'!L1060,'Custo-benefício'!L1064,'Custo-benefício'!L1068,'Custo-benefício'!L1072,'Custo-benefício'!L1076,'Custo-benefício'!L1080,'Custo-benefício'!L1084,'Custo-benefício'!L1088,'Custo-benefício'!L1092,'Custo-benefício'!L1096,'Custo-benefício'!L1100,'Custo-benefício'!L1104,'Custo-benefício'!L1108,'Custo-benefício'!L1112,'Custo-benefício'!L1114,'Custo-benefício'!L1116,'Custo-benefício'!L1118,'Custo-benefício'!L1120,'Custo-benefício'!L1122))</f>
        <v/>
      </c>
      <c r="K27" s="159" t="str">
        <f>IF($B$26="","",SUM('Custo-benefício'!M1032,'Custo-benefício'!M1036,'Custo-benefício'!M1040,'Custo-benefício'!M1044,'Custo-benefício'!M1048,'Custo-benefício'!M1052,'Custo-benefício'!M1056,'Custo-benefício'!M1060,'Custo-benefício'!M1064,'Custo-benefício'!M1068,'Custo-benefício'!M1072,'Custo-benefício'!M1076,'Custo-benefício'!M1080,'Custo-benefício'!M1084,'Custo-benefício'!M1088,'Custo-benefício'!M1092,'Custo-benefício'!M1096,'Custo-benefício'!M1100,'Custo-benefício'!M1104,'Custo-benefício'!M1108,'Custo-benefício'!M1112,'Custo-benefício'!M1114,'Custo-benefício'!M1116,'Custo-benefício'!M1118,'Custo-benefício'!M1120,'Custo-benefício'!M1122))</f>
        <v/>
      </c>
      <c r="L27" s="159" t="str">
        <f>IF($B$26="","",SUM('Custo-benefício'!N1032,'Custo-benefício'!N1036,'Custo-benefício'!N1040,'Custo-benefício'!N1044,'Custo-benefício'!N1048,'Custo-benefício'!N1052,'Custo-benefício'!N1056,'Custo-benefício'!N1060,'Custo-benefício'!N1064,'Custo-benefício'!N1068,'Custo-benefício'!N1072,'Custo-benefício'!N1076,'Custo-benefício'!N1080,'Custo-benefício'!N1084,'Custo-benefício'!N1088,'Custo-benefício'!N1092,'Custo-benefício'!N1096,'Custo-benefício'!N1100,'Custo-benefício'!N1104,'Custo-benefício'!N1108,'Custo-benefício'!N1112,'Custo-benefício'!N1114,'Custo-benefício'!N1116,'Custo-benefício'!N1118,'Custo-benefício'!N1120,'Custo-benefício'!N1122))</f>
        <v/>
      </c>
      <c r="M27" s="159" t="str">
        <f>IF($B$26="","",SUM('Custo-benefício'!O1032,'Custo-benefício'!O1036,'Custo-benefício'!O1040,'Custo-benefício'!O1044,'Custo-benefício'!O1048,'Custo-benefício'!O1052,'Custo-benefício'!O1056,'Custo-benefício'!O1060,'Custo-benefício'!O1064,'Custo-benefício'!O1068,'Custo-benefício'!O1072,'Custo-benefício'!O1076,'Custo-benefício'!O1080,'Custo-benefício'!O1084,'Custo-benefício'!O1088,'Custo-benefício'!O1092,'Custo-benefício'!O1096,'Custo-benefício'!O1100,'Custo-benefício'!O1104,'Custo-benefício'!O1108,'Custo-benefício'!O1112,'Custo-benefício'!O1114,'Custo-benefício'!O1116,'Custo-benefício'!O1118,'Custo-benefício'!O1120,'Custo-benefício'!O1122))</f>
        <v/>
      </c>
      <c r="N27" s="159" t="str">
        <f>IF($B$26="","",SUM('Custo-benefício'!P1032,'Custo-benefício'!P1036,'Custo-benefício'!P1040,'Custo-benefício'!P1044,'Custo-benefício'!P1048,'Custo-benefício'!P1052,'Custo-benefício'!P1056,'Custo-benefício'!P1060,'Custo-benefício'!P1064,'Custo-benefício'!P1068,'Custo-benefício'!P1072,'Custo-benefício'!P1076,'Custo-benefício'!P1080,'Custo-benefício'!P1084,'Custo-benefício'!P1088,'Custo-benefício'!P1092,'Custo-benefício'!P1096,'Custo-benefício'!P1100,'Custo-benefício'!P1104,'Custo-benefício'!P1108,'Custo-benefício'!P1112,'Custo-benefício'!P1114,'Custo-benefício'!P1116,'Custo-benefício'!P1118,'Custo-benefício'!P1120,'Custo-benefício'!P1122))</f>
        <v/>
      </c>
      <c r="O27" s="159" t="str">
        <f>IF($B$26="","",SUM('Custo-benefício'!Q1032,'Custo-benefício'!Q1036,'Custo-benefício'!Q1040,'Custo-benefício'!Q1044,'Custo-benefício'!Q1048,'Custo-benefício'!Q1052,'Custo-benefício'!Q1056,'Custo-benefício'!Q1060,'Custo-benefício'!Q1064,'Custo-benefício'!Q1068,'Custo-benefício'!Q1072,'Custo-benefício'!Q1076,'Custo-benefício'!Q1080,'Custo-benefício'!Q1084,'Custo-benefício'!Q1088,'Custo-benefício'!Q1092,'Custo-benefício'!Q1096,'Custo-benefício'!Q1100,'Custo-benefício'!Q1104,'Custo-benefício'!Q1108,'Custo-benefício'!Q1112,'Custo-benefício'!Q1114,'Custo-benefício'!Q1116,'Custo-benefício'!Q1118,'Custo-benefício'!Q1120,'Custo-benefício'!Q1122))</f>
        <v/>
      </c>
      <c r="P27" s="159" t="str">
        <f>IF($B$26="","",SUM('Custo-benefício'!R1032,'Custo-benefício'!R1036,'Custo-benefício'!R1040,'Custo-benefício'!R1044,'Custo-benefício'!R1048,'Custo-benefício'!R1052,'Custo-benefício'!R1056,'Custo-benefício'!R1060,'Custo-benefício'!R1064,'Custo-benefício'!R1068,'Custo-benefício'!R1072,'Custo-benefício'!R1076,'Custo-benefício'!R1080,'Custo-benefício'!R1084,'Custo-benefício'!R1088,'Custo-benefício'!R1092,'Custo-benefício'!R1096,'Custo-benefício'!R1100,'Custo-benefício'!R1104,'Custo-benefício'!R1108,'Custo-benefício'!R1112,'Custo-benefício'!R1114,'Custo-benefício'!R1116,'Custo-benefício'!R1118,'Custo-benefício'!R1120,'Custo-benefício'!R1122))</f>
        <v/>
      </c>
      <c r="Q27" s="159" t="str">
        <f>IF($B$26="","",SUM('Custo-benefício'!S1032,'Custo-benefício'!S1036,'Custo-benefício'!S1040,'Custo-benefício'!S1044,'Custo-benefício'!S1048,'Custo-benefício'!S1052,'Custo-benefício'!S1056,'Custo-benefício'!S1060,'Custo-benefício'!S1064,'Custo-benefício'!S1068,'Custo-benefício'!S1072,'Custo-benefício'!S1076,'Custo-benefício'!S1080,'Custo-benefício'!S1084,'Custo-benefício'!S1088,'Custo-benefício'!S1092,'Custo-benefício'!S1096,'Custo-benefício'!S1100,'Custo-benefício'!S1104,'Custo-benefício'!S1108,'Custo-benefício'!S1112,'Custo-benefício'!S1114,'Custo-benefício'!S1116,'Custo-benefício'!S1118,'Custo-benefício'!S1120,'Custo-benefício'!S1122))</f>
        <v/>
      </c>
      <c r="R27" s="159" t="str">
        <f>IF($B$26="","",SUM('Custo-benefício'!T1032,'Custo-benefício'!T1036,'Custo-benefício'!T1040,'Custo-benefício'!T1044,'Custo-benefício'!T1048,'Custo-benefício'!T1052,'Custo-benefício'!T1056,'Custo-benefício'!T1060,'Custo-benefício'!T1064,'Custo-benefício'!T1068,'Custo-benefício'!T1072,'Custo-benefício'!T1076,'Custo-benefício'!T1080,'Custo-benefício'!T1084,'Custo-benefício'!T1088,'Custo-benefício'!T1092,'Custo-benefício'!T1096,'Custo-benefício'!T1100,'Custo-benefício'!T1104,'Custo-benefício'!T1108,'Custo-benefício'!T1112,'Custo-benefício'!T1114,'Custo-benefício'!T1116,'Custo-benefício'!T1118,'Custo-benefício'!T1120,'Custo-benefício'!T1122))</f>
        <v/>
      </c>
      <c r="S27" s="159" t="str">
        <f>IF($B$26="","",SUM('Custo-benefício'!U1032,'Custo-benefício'!U1036,'Custo-benefício'!U1040,'Custo-benefício'!U1044,'Custo-benefício'!U1048,'Custo-benefício'!U1052,'Custo-benefício'!U1056,'Custo-benefício'!U1060,'Custo-benefício'!U1064,'Custo-benefício'!U1068,'Custo-benefício'!U1072,'Custo-benefício'!U1076,'Custo-benefício'!U1080,'Custo-benefício'!U1084,'Custo-benefício'!U1088,'Custo-benefício'!U1092,'Custo-benefício'!U1096,'Custo-benefício'!U1100,'Custo-benefício'!U1104,'Custo-benefício'!U1108,'Custo-benefício'!U1112,'Custo-benefício'!U1114,'Custo-benefício'!U1116,'Custo-benefício'!U1118,'Custo-benefício'!U1120,'Custo-benefício'!U1122))</f>
        <v/>
      </c>
      <c r="T27" s="159" t="str">
        <f>IF($B$26="","",SUM('Custo-benefício'!V1032,'Custo-benefício'!V1036,'Custo-benefício'!V1040,'Custo-benefício'!V1044,'Custo-benefício'!V1048,'Custo-benefício'!V1052,'Custo-benefício'!V1056,'Custo-benefício'!V1060,'Custo-benefício'!V1064,'Custo-benefício'!V1068,'Custo-benefício'!V1072,'Custo-benefício'!V1076,'Custo-benefício'!V1080,'Custo-benefício'!V1084,'Custo-benefício'!V1088,'Custo-benefício'!V1092,'Custo-benefício'!V1096,'Custo-benefício'!V1100,'Custo-benefício'!V1104,'Custo-benefício'!V1108,'Custo-benefício'!V1112,'Custo-benefício'!V1114,'Custo-benefício'!V1116,'Custo-benefício'!V1118,'Custo-benefício'!V1120,'Custo-benefício'!V1122))</f>
        <v/>
      </c>
      <c r="U27" s="159" t="str">
        <f>IF($B$26="","",SUM('Custo-benefício'!W1032,'Custo-benefício'!W1036,'Custo-benefício'!W1040,'Custo-benefício'!W1044,'Custo-benefício'!W1048,'Custo-benefício'!W1052,'Custo-benefício'!W1056,'Custo-benefício'!W1060,'Custo-benefício'!W1064,'Custo-benefício'!W1068,'Custo-benefício'!W1072,'Custo-benefício'!W1076,'Custo-benefício'!W1080,'Custo-benefício'!W1084,'Custo-benefício'!W1088,'Custo-benefício'!W1092,'Custo-benefício'!W1096,'Custo-benefício'!W1100,'Custo-benefício'!W1104,'Custo-benefício'!W1108,'Custo-benefício'!W1112,'Custo-benefício'!W1114,'Custo-benefício'!W1116,'Custo-benefício'!W1118,'Custo-benefício'!W1120,'Custo-benefício'!W1122))</f>
        <v/>
      </c>
      <c r="V27" s="159" t="str">
        <f>IF($B$26="","",SUM('Custo-benefício'!X1032,'Custo-benefício'!X1036,'Custo-benefício'!X1040,'Custo-benefício'!X1044,'Custo-benefício'!X1048,'Custo-benefício'!X1052,'Custo-benefício'!X1056,'Custo-benefício'!X1060,'Custo-benefício'!X1064,'Custo-benefício'!X1068,'Custo-benefício'!X1072,'Custo-benefício'!X1076,'Custo-benefício'!X1080,'Custo-benefício'!X1084,'Custo-benefício'!X1088,'Custo-benefício'!X1092,'Custo-benefício'!X1096,'Custo-benefício'!X1100,'Custo-benefício'!X1104,'Custo-benefício'!X1108,'Custo-benefício'!X1112,'Custo-benefício'!X1114,'Custo-benefício'!X1116,'Custo-benefício'!X1118,'Custo-benefício'!X1120,'Custo-benefício'!X1122))</f>
        <v/>
      </c>
      <c r="W27" s="159" t="str">
        <f>IF($B$26="","",SUM('Custo-benefício'!Y1032,'Custo-benefício'!Y1036,'Custo-benefício'!Y1040,'Custo-benefício'!Y1044,'Custo-benefício'!Y1048,'Custo-benefício'!Y1052,'Custo-benefício'!Y1056,'Custo-benefício'!Y1060,'Custo-benefício'!Y1064,'Custo-benefício'!Y1068,'Custo-benefício'!Y1072,'Custo-benefício'!Y1076,'Custo-benefício'!Y1080,'Custo-benefício'!Y1084,'Custo-benefício'!Y1088,'Custo-benefício'!Y1092,'Custo-benefício'!Y1096,'Custo-benefício'!Y1100,'Custo-benefício'!Y1104,'Custo-benefício'!Y1108,'Custo-benefício'!Y1112,'Custo-benefício'!Y1114,'Custo-benefício'!Y1116,'Custo-benefício'!Y1118,'Custo-benefício'!Y1120,'Custo-benefício'!Y1122))</f>
        <v/>
      </c>
      <c r="X27" s="159" t="str">
        <f>IF($B$26="","",SUM('Custo-benefício'!Z1032,'Custo-benefício'!Z1036,'Custo-benefício'!Z1040,'Custo-benefício'!Z1044,'Custo-benefício'!Z1048,'Custo-benefício'!Z1052,'Custo-benefício'!Z1056,'Custo-benefício'!Z1060,'Custo-benefício'!Z1064,'Custo-benefício'!Z1068,'Custo-benefício'!Z1072,'Custo-benefício'!Z1076,'Custo-benefício'!Z1080,'Custo-benefício'!Z1084,'Custo-benefício'!Z1088,'Custo-benefício'!Z1092,'Custo-benefício'!Z1096,'Custo-benefício'!Z1100,'Custo-benefício'!Z1104,'Custo-benefício'!Z1108,'Custo-benefício'!Z1112,'Custo-benefício'!Z1114,'Custo-benefício'!Z1116,'Custo-benefício'!Z1118,'Custo-benefício'!Z1120,'Custo-benefício'!Z1122))</f>
        <v/>
      </c>
      <c r="Y27" s="159" t="str">
        <f>IF($B$26="","",SUM('Custo-benefício'!AA1032,'Custo-benefício'!AA1036,'Custo-benefício'!AA1040,'Custo-benefício'!AA1044,'Custo-benefício'!AA1048,'Custo-benefício'!AA1052,'Custo-benefício'!AA1056,'Custo-benefício'!AA1060,'Custo-benefício'!AA1064,'Custo-benefício'!AA1068,'Custo-benefício'!AA1072,'Custo-benefício'!AA1076,'Custo-benefício'!AA1080,'Custo-benefício'!AA1084,'Custo-benefício'!AA1088,'Custo-benefício'!AA1092,'Custo-benefício'!AA1096,'Custo-benefício'!AA1100,'Custo-benefício'!AA1104,'Custo-benefício'!AA1108,'Custo-benefício'!AA1112,'Custo-benefício'!AA1114,'Custo-benefício'!AA1116,'Custo-benefício'!AA1118,'Custo-benefício'!AA1120,'Custo-benefício'!AA1122))</f>
        <v/>
      </c>
      <c r="Z27" s="159" t="str">
        <f>IF($B$26="","",SUM('Custo-benefício'!AB1032,'Custo-benefício'!AB1036,'Custo-benefício'!AB1040,'Custo-benefício'!AB1044,'Custo-benefício'!AB1048,'Custo-benefício'!AB1052,'Custo-benefício'!AB1056,'Custo-benefício'!AB1060,'Custo-benefício'!AB1064,'Custo-benefício'!AB1068,'Custo-benefício'!AB1072,'Custo-benefício'!AB1076,'Custo-benefício'!AB1080,'Custo-benefício'!AB1084,'Custo-benefício'!AB1088,'Custo-benefício'!AB1092,'Custo-benefício'!AB1096,'Custo-benefício'!AB1100,'Custo-benefício'!AB1104,'Custo-benefício'!AB1108,'Custo-benefício'!AB1112,'Custo-benefício'!AB1114,'Custo-benefício'!AB1116,'Custo-benefício'!AB1118,'Custo-benefício'!AB1120,'Custo-benefício'!AB1122))</f>
        <v/>
      </c>
      <c r="AA27" s="159" t="str">
        <f>IF($B$26="","",SUM('Custo-benefício'!AC1032,'Custo-benefício'!AC1036,'Custo-benefício'!AC1040,'Custo-benefício'!AC1044,'Custo-benefício'!AC1048,'Custo-benefício'!AC1052,'Custo-benefício'!AC1056,'Custo-benefício'!AC1060,'Custo-benefício'!AC1064,'Custo-benefício'!AC1068,'Custo-benefício'!AC1072,'Custo-benefício'!AC1076,'Custo-benefício'!AC1080,'Custo-benefício'!AC1084,'Custo-benefício'!AC1088,'Custo-benefício'!AC1092,'Custo-benefício'!AC1096,'Custo-benefício'!AC1100,'Custo-benefício'!AC1104,'Custo-benefício'!AC1108,'Custo-benefício'!AC1112,'Custo-benefício'!AC1114,'Custo-benefício'!AC1116,'Custo-benefício'!AC1118,'Custo-benefício'!AC1120,'Custo-benefício'!AC1122))</f>
        <v/>
      </c>
      <c r="AB27" s="159" t="str">
        <f>IF($B$26="","",SUM('Custo-benefício'!AD1032,'Custo-benefício'!AD1036,'Custo-benefício'!AD1040,'Custo-benefício'!AD1044,'Custo-benefício'!AD1048,'Custo-benefício'!AD1052,'Custo-benefício'!AD1056,'Custo-benefício'!AD1060,'Custo-benefício'!AD1064,'Custo-benefício'!AD1068,'Custo-benefício'!AD1072,'Custo-benefício'!AD1076,'Custo-benefício'!AD1080,'Custo-benefício'!AD1084,'Custo-benefício'!AD1088,'Custo-benefício'!AD1092,'Custo-benefício'!AD1096,'Custo-benefício'!AD1100,'Custo-benefício'!AD1104,'Custo-benefício'!AD1108,'Custo-benefício'!AD1112,'Custo-benefício'!AD1114,'Custo-benefício'!AD1116,'Custo-benefício'!AD1118,'Custo-benefício'!AD1120,'Custo-benefício'!AD1122))</f>
        <v/>
      </c>
      <c r="AC27" s="159" t="str">
        <f>IF($B$26="","",SUM('Custo-benefício'!AE1032,'Custo-benefício'!AE1036,'Custo-benefício'!AE1040,'Custo-benefício'!AE1044,'Custo-benefício'!AE1048,'Custo-benefício'!AE1052,'Custo-benefício'!AE1056,'Custo-benefício'!AE1060,'Custo-benefício'!AE1064,'Custo-benefício'!AE1068,'Custo-benefício'!AE1072,'Custo-benefício'!AE1076,'Custo-benefício'!AE1080,'Custo-benefício'!AE1084,'Custo-benefício'!AE1088,'Custo-benefício'!AE1092,'Custo-benefício'!AE1096,'Custo-benefício'!AE1100,'Custo-benefício'!AE1104,'Custo-benefício'!AE1108,'Custo-benefício'!AE1112,'Custo-benefício'!AE1114,'Custo-benefício'!AE1116,'Custo-benefício'!AE1118,'Custo-benefício'!AE1120,'Custo-benefício'!AE1122))</f>
        <v/>
      </c>
      <c r="AD27" s="159" t="str">
        <f>IF($B$26="","",SUM('Custo-benefício'!AF1032,'Custo-benefício'!AF1036,'Custo-benefício'!AF1040,'Custo-benefício'!AF1044,'Custo-benefício'!AF1048,'Custo-benefício'!AF1052,'Custo-benefício'!AF1056,'Custo-benefício'!AF1060,'Custo-benefício'!AF1064,'Custo-benefício'!AF1068,'Custo-benefício'!AF1072,'Custo-benefício'!AF1076,'Custo-benefício'!AF1080,'Custo-benefício'!AF1084,'Custo-benefício'!AF1088,'Custo-benefício'!AF1092,'Custo-benefício'!AF1096,'Custo-benefício'!AF1100,'Custo-benefício'!AF1104,'Custo-benefício'!AF1108,'Custo-benefício'!AF1112,'Custo-benefício'!AF1114,'Custo-benefício'!AF1116,'Custo-benefício'!AF1118,'Custo-benefício'!AF1120,'Custo-benefício'!AF1122))</f>
        <v/>
      </c>
      <c r="AE27" s="159" t="str">
        <f>IF($B$26="","",SUM('Custo-benefício'!AG1032,'Custo-benefício'!AG1036,'Custo-benefício'!AG1040,'Custo-benefício'!AG1044,'Custo-benefício'!AG1048,'Custo-benefício'!AG1052,'Custo-benefício'!AG1056,'Custo-benefício'!AG1060,'Custo-benefício'!AG1064,'Custo-benefício'!AG1068,'Custo-benefício'!AG1072,'Custo-benefício'!AG1076,'Custo-benefício'!AG1080,'Custo-benefício'!AG1084,'Custo-benefício'!AG1088,'Custo-benefício'!AG1092,'Custo-benefício'!AG1096,'Custo-benefício'!AG1100,'Custo-benefício'!AG1104,'Custo-benefício'!AG1108,'Custo-benefício'!AG1112,'Custo-benefício'!AG1114,'Custo-benefício'!AG1116,'Custo-benefício'!AG1118,'Custo-benefício'!AG1120,'Custo-benefício'!AG1122))</f>
        <v/>
      </c>
      <c r="AF27" s="159" t="str">
        <f>IF($B$26="","",SUM('Custo-benefício'!AH1032,'Custo-benefício'!AH1036,'Custo-benefício'!AH1040,'Custo-benefício'!AH1044,'Custo-benefício'!AH1048,'Custo-benefício'!AH1052,'Custo-benefício'!AH1056,'Custo-benefício'!AH1060,'Custo-benefício'!AH1064,'Custo-benefício'!AH1068,'Custo-benefício'!AH1072,'Custo-benefício'!AH1076,'Custo-benefício'!AH1080,'Custo-benefício'!AH1084,'Custo-benefício'!AH1088,'Custo-benefício'!AH1092,'Custo-benefício'!AH1096,'Custo-benefício'!AH1100,'Custo-benefício'!AH1104,'Custo-benefício'!AH1108,'Custo-benefício'!AH1112,'Custo-benefício'!AH1114,'Custo-benefício'!AH1116,'Custo-benefício'!AH1118,'Custo-benefício'!AH1120,'Custo-benefício'!AH1122))</f>
        <v/>
      </c>
      <c r="AG27" s="159" t="str">
        <f>IF($B$26="","",SUM('Custo-benefício'!AI1032,'Custo-benefício'!AI1036,'Custo-benefício'!AI1040,'Custo-benefício'!AI1044,'Custo-benefício'!AI1048,'Custo-benefício'!AI1052,'Custo-benefício'!AI1056,'Custo-benefício'!AI1060,'Custo-benefício'!AI1064,'Custo-benefício'!AI1068,'Custo-benefício'!AI1072,'Custo-benefício'!AI1076,'Custo-benefício'!AI1080,'Custo-benefício'!AI1084,'Custo-benefício'!AI1088,'Custo-benefício'!AI1092,'Custo-benefício'!AI1096,'Custo-benefício'!AI1100,'Custo-benefício'!AI1104,'Custo-benefício'!AI1108,'Custo-benefício'!AI1112,'Custo-benefício'!AI1114,'Custo-benefício'!AI1116,'Custo-benefício'!AI1118,'Custo-benefício'!AI1120,'Custo-benefício'!AI1122))</f>
        <v/>
      </c>
      <c r="AH27" s="159" t="str">
        <f>IF($B$26="","",SUM('Custo-benefício'!AJ1032,'Custo-benefício'!AJ1036,'Custo-benefício'!AJ1040,'Custo-benefício'!AJ1044,'Custo-benefício'!AJ1048,'Custo-benefício'!AJ1052,'Custo-benefício'!AJ1056,'Custo-benefício'!AJ1060,'Custo-benefício'!AJ1064,'Custo-benefício'!AJ1068,'Custo-benefício'!AJ1072,'Custo-benefício'!AJ1076,'Custo-benefício'!AJ1080,'Custo-benefício'!AJ1084,'Custo-benefício'!AJ1088,'Custo-benefício'!AJ1092,'Custo-benefício'!AJ1096,'Custo-benefício'!AJ1100,'Custo-benefício'!AJ1104,'Custo-benefício'!AJ1108,'Custo-benefício'!AJ1112,'Custo-benefício'!AJ1114,'Custo-benefício'!AJ1116,'Custo-benefício'!AJ1118,'Custo-benefício'!AJ1120,'Custo-benefício'!AJ1122))</f>
        <v/>
      </c>
      <c r="AI27" s="159" t="str">
        <f>IF($B$26="","",SUM('Custo-benefício'!AK1032,'Custo-benefício'!AK1036,'Custo-benefício'!AK1040,'Custo-benefício'!AK1044,'Custo-benefício'!AK1048,'Custo-benefício'!AK1052,'Custo-benefício'!AK1056,'Custo-benefício'!AK1060,'Custo-benefício'!AK1064,'Custo-benefício'!AK1068,'Custo-benefício'!AK1072,'Custo-benefício'!AK1076,'Custo-benefício'!AK1080,'Custo-benefício'!AK1084,'Custo-benefício'!AK1088,'Custo-benefício'!AK1092,'Custo-benefício'!AK1096,'Custo-benefício'!AK1100,'Custo-benefício'!AK1104,'Custo-benefício'!AK1108,'Custo-benefício'!AK1112,'Custo-benefício'!AK1114,'Custo-benefício'!AK1116,'Custo-benefício'!AK1118,'Custo-benefício'!AK1120,'Custo-benefício'!AK1122))</f>
        <v/>
      </c>
      <c r="AJ27" s="159" t="str">
        <f>IF($B$26="","",SUM('Custo-benefício'!AL1032,'Custo-benefício'!AL1036,'Custo-benefício'!AL1040,'Custo-benefício'!AL1044,'Custo-benefício'!AL1048,'Custo-benefício'!AL1052,'Custo-benefício'!AL1056,'Custo-benefício'!AL1060,'Custo-benefício'!AL1064,'Custo-benefício'!AL1068,'Custo-benefício'!AL1072,'Custo-benefício'!AL1076,'Custo-benefício'!AL1080,'Custo-benefício'!AL1084,'Custo-benefício'!AL1088,'Custo-benefício'!AL1092,'Custo-benefício'!AL1096,'Custo-benefício'!AL1100,'Custo-benefício'!AL1104,'Custo-benefício'!AL1108,'Custo-benefício'!AL1112,'Custo-benefício'!AL1114,'Custo-benefício'!AL1116,'Custo-benefício'!AL1118,'Custo-benefício'!AL1120,'Custo-benefício'!AL1122))</f>
        <v/>
      </c>
      <c r="AK27" s="159" t="str">
        <f>IF($B$26="","",SUM('Custo-benefício'!AM1032,'Custo-benefício'!AM1036,'Custo-benefício'!AM1040,'Custo-benefício'!AM1044,'Custo-benefício'!AM1048,'Custo-benefício'!AM1052,'Custo-benefício'!AM1056,'Custo-benefício'!AM1060,'Custo-benefício'!AM1064,'Custo-benefício'!AM1068,'Custo-benefício'!AM1072,'Custo-benefício'!AM1076,'Custo-benefício'!AM1080,'Custo-benefício'!AM1084,'Custo-benefício'!AM1088,'Custo-benefício'!AM1092,'Custo-benefício'!AM1096,'Custo-benefício'!AM1100,'Custo-benefício'!AM1104,'Custo-benefício'!AM1108,'Custo-benefício'!AM1112,'Custo-benefício'!AM1114,'Custo-benefício'!AM1116,'Custo-benefício'!AM1118,'Custo-benefício'!AM1120,'Custo-benefício'!AM1122))</f>
        <v/>
      </c>
      <c r="AL27" s="159" t="str">
        <f>IF($B$26="","",SUM('Custo-benefício'!AN1032,'Custo-benefício'!AN1036,'Custo-benefício'!AN1040,'Custo-benefício'!AN1044,'Custo-benefício'!AN1048,'Custo-benefício'!AN1052,'Custo-benefício'!AN1056,'Custo-benefício'!AN1060,'Custo-benefício'!AN1064,'Custo-benefício'!AN1068,'Custo-benefício'!AN1072,'Custo-benefício'!AN1076,'Custo-benefício'!AN1080,'Custo-benefício'!AN1084,'Custo-benefício'!AN1088,'Custo-benefício'!AN1092,'Custo-benefício'!AN1096,'Custo-benefício'!AN1100,'Custo-benefício'!AN1104,'Custo-benefício'!AN1108,'Custo-benefício'!AN1112,'Custo-benefício'!AN1114,'Custo-benefício'!AN1116,'Custo-benefício'!AN1118,'Custo-benefício'!AN1120,'Custo-benefício'!AN1122))</f>
        <v/>
      </c>
      <c r="AM27" s="159" t="str">
        <f>IF($B$26="","",SUM('Custo-benefício'!AO1032,'Custo-benefício'!AO1036,'Custo-benefício'!AO1040,'Custo-benefício'!AO1044,'Custo-benefício'!AO1048,'Custo-benefício'!AO1052,'Custo-benefício'!AO1056,'Custo-benefício'!AO1060,'Custo-benefício'!AO1064,'Custo-benefício'!AO1068,'Custo-benefício'!AO1072,'Custo-benefício'!AO1076,'Custo-benefício'!AO1080,'Custo-benefício'!AO1084,'Custo-benefício'!AO1088,'Custo-benefício'!AO1092,'Custo-benefício'!AO1096,'Custo-benefício'!AO1100,'Custo-benefício'!AO1104,'Custo-benefício'!AO1108,'Custo-benefício'!AO1112,'Custo-benefício'!AO1114,'Custo-benefício'!AO1116,'Custo-benefício'!AO1118,'Custo-benefício'!AO1120,'Custo-benefício'!AO1122))</f>
        <v/>
      </c>
      <c r="AN27" s="313" t="str">
        <f t="shared" ref="AN27" si="15">IF(B26&lt;&gt;"",SUM(D27:AM27),"")</f>
        <v/>
      </c>
      <c r="BA27" s="489"/>
      <c r="BD27" s="489"/>
    </row>
    <row r="28" spans="2:56" x14ac:dyDescent="0.3">
      <c r="B28" s="490" t="str">
        <f>IF(PRINCIPAL!B104&lt;&gt;"",PRINCIPAL!B104,"")</f>
        <v/>
      </c>
      <c r="C28" s="192" t="s">
        <v>128</v>
      </c>
      <c r="D28" s="159" t="str">
        <f>IF($B$28="","",SUM('Custo-benefício'!F1129,'Custo-benefício'!F1131,'Custo-benefício'!F1133,'Custo-benefício'!F1135,'Custo-benefício'!F1137,'Custo-benefício'!F1139,'Custo-benefício'!F1141,'Custo-benefício'!F1143,'Custo-benefício'!F1145,'Custo-benefício'!F1147,'Custo-benefício'!F1149,'Custo-benefício'!F1151,'Custo-benefício'!F1153,'Custo-benefício'!F1155))</f>
        <v/>
      </c>
      <c r="E28" s="159" t="str">
        <f>IF($B$28="","",SUM('Custo-benefício'!G1129,'Custo-benefício'!G1131,'Custo-benefício'!G1133,'Custo-benefício'!G1135,'Custo-benefício'!G1137,'Custo-benefício'!G1139,'Custo-benefício'!G1141,'Custo-benefício'!G1143,'Custo-benefício'!G1145,'Custo-benefício'!G1147,'Custo-benefício'!G1149,'Custo-benefício'!G1151,'Custo-benefício'!G1153,'Custo-benefício'!G1155))</f>
        <v/>
      </c>
      <c r="F28" s="159" t="str">
        <f>IF($B$28="","",SUM('Custo-benefício'!H1129,'Custo-benefício'!H1131,'Custo-benefício'!H1133,'Custo-benefício'!H1135,'Custo-benefício'!H1137,'Custo-benefício'!H1139,'Custo-benefício'!H1141,'Custo-benefício'!H1143,'Custo-benefício'!H1145,'Custo-benefício'!H1147,'Custo-benefício'!H1149,'Custo-benefício'!H1151,'Custo-benefício'!H1153,'Custo-benefício'!H1155))</f>
        <v/>
      </c>
      <c r="G28" s="159" t="str">
        <f>IF($B$28="","",SUM('Custo-benefício'!I1129,'Custo-benefício'!I1131,'Custo-benefício'!I1133,'Custo-benefício'!I1135,'Custo-benefício'!I1137,'Custo-benefício'!I1139,'Custo-benefício'!I1141,'Custo-benefício'!I1143,'Custo-benefício'!I1145,'Custo-benefício'!I1147,'Custo-benefício'!I1149,'Custo-benefício'!I1151,'Custo-benefício'!I1153,'Custo-benefício'!I1155))</f>
        <v/>
      </c>
      <c r="H28" s="159" t="str">
        <f>IF($B$28="","",SUM('Custo-benefício'!J1129,'Custo-benefício'!J1131,'Custo-benefício'!J1133,'Custo-benefício'!J1135,'Custo-benefício'!J1137,'Custo-benefício'!J1139,'Custo-benefício'!J1141,'Custo-benefício'!J1143,'Custo-benefício'!J1145,'Custo-benefício'!J1147,'Custo-benefício'!J1149,'Custo-benefício'!J1151,'Custo-benefício'!J1153,'Custo-benefício'!J1155))</f>
        <v/>
      </c>
      <c r="I28" s="159" t="str">
        <f>IF($B$28="","",SUM('Custo-benefício'!K1129,'Custo-benefício'!K1131,'Custo-benefício'!K1133,'Custo-benefício'!K1135,'Custo-benefício'!K1137,'Custo-benefício'!K1139,'Custo-benefício'!K1141,'Custo-benefício'!K1143,'Custo-benefício'!K1145,'Custo-benefício'!K1147,'Custo-benefício'!K1149,'Custo-benefício'!K1151,'Custo-benefício'!K1153,'Custo-benefício'!K1155))</f>
        <v/>
      </c>
      <c r="J28" s="159" t="str">
        <f>IF($B$28="","",SUM('Custo-benefício'!L1129,'Custo-benefício'!L1131,'Custo-benefício'!L1133,'Custo-benefício'!L1135,'Custo-benefício'!L1137,'Custo-benefício'!L1139,'Custo-benefício'!L1141,'Custo-benefício'!L1143,'Custo-benefício'!L1145,'Custo-benefício'!L1147,'Custo-benefício'!L1149,'Custo-benefício'!L1151,'Custo-benefício'!L1153,'Custo-benefício'!L1155))</f>
        <v/>
      </c>
      <c r="K28" s="159" t="str">
        <f>IF($B$28="","",SUM('Custo-benefício'!M1129,'Custo-benefício'!M1131,'Custo-benefício'!M1133,'Custo-benefício'!M1135,'Custo-benefício'!M1137,'Custo-benefício'!M1139,'Custo-benefício'!M1141,'Custo-benefício'!M1143,'Custo-benefício'!M1145,'Custo-benefício'!M1147,'Custo-benefício'!M1149,'Custo-benefício'!M1151,'Custo-benefício'!M1153,'Custo-benefício'!M1155))</f>
        <v/>
      </c>
      <c r="L28" s="159" t="str">
        <f>IF($B$28="","",SUM('Custo-benefício'!N1129,'Custo-benefício'!N1131,'Custo-benefício'!N1133,'Custo-benefício'!N1135,'Custo-benefício'!N1137,'Custo-benefício'!N1139,'Custo-benefício'!N1141,'Custo-benefício'!N1143,'Custo-benefício'!N1145,'Custo-benefício'!N1147,'Custo-benefício'!N1149,'Custo-benefício'!N1151,'Custo-benefício'!N1153,'Custo-benefício'!N1155))</f>
        <v/>
      </c>
      <c r="M28" s="159" t="str">
        <f>IF($B$28="","",SUM('Custo-benefício'!O1129,'Custo-benefício'!O1131,'Custo-benefício'!O1133,'Custo-benefício'!O1135,'Custo-benefício'!O1137,'Custo-benefício'!O1139,'Custo-benefício'!O1141,'Custo-benefício'!O1143,'Custo-benefício'!O1145,'Custo-benefício'!O1147,'Custo-benefício'!O1149,'Custo-benefício'!O1151,'Custo-benefício'!O1153,'Custo-benefício'!O1155))</f>
        <v/>
      </c>
      <c r="N28" s="159" t="str">
        <f>IF($B$28="","",SUM('Custo-benefício'!P1129,'Custo-benefício'!P1131,'Custo-benefício'!P1133,'Custo-benefício'!P1135,'Custo-benefício'!P1137,'Custo-benefício'!P1139,'Custo-benefício'!P1141,'Custo-benefício'!P1143,'Custo-benefício'!P1145,'Custo-benefício'!P1147,'Custo-benefício'!P1149,'Custo-benefício'!P1151,'Custo-benefício'!P1153,'Custo-benefício'!P1155))</f>
        <v/>
      </c>
      <c r="O28" s="159" t="str">
        <f>IF($B$28="","",SUM('Custo-benefício'!Q1129,'Custo-benefício'!Q1131,'Custo-benefício'!Q1133,'Custo-benefício'!Q1135,'Custo-benefício'!Q1137,'Custo-benefício'!Q1139,'Custo-benefício'!Q1141,'Custo-benefício'!Q1143,'Custo-benefício'!Q1145,'Custo-benefício'!Q1147,'Custo-benefício'!Q1149,'Custo-benefício'!Q1151,'Custo-benefício'!Q1153,'Custo-benefício'!Q1155))</f>
        <v/>
      </c>
      <c r="P28" s="159" t="str">
        <f>IF($B$28="","",SUM('Custo-benefício'!R1129,'Custo-benefício'!R1131,'Custo-benefício'!R1133,'Custo-benefício'!R1135,'Custo-benefício'!R1137,'Custo-benefício'!R1139,'Custo-benefício'!R1141,'Custo-benefício'!R1143,'Custo-benefício'!R1145,'Custo-benefício'!R1147,'Custo-benefício'!R1149,'Custo-benefício'!R1151,'Custo-benefício'!R1153,'Custo-benefício'!R1155))</f>
        <v/>
      </c>
      <c r="Q28" s="159" t="str">
        <f>IF($B$28="","",SUM('Custo-benefício'!S1129,'Custo-benefício'!S1131,'Custo-benefício'!S1133,'Custo-benefício'!S1135,'Custo-benefício'!S1137,'Custo-benefício'!S1139,'Custo-benefício'!S1141,'Custo-benefício'!S1143,'Custo-benefício'!S1145,'Custo-benefício'!S1147,'Custo-benefício'!S1149,'Custo-benefício'!S1151,'Custo-benefício'!S1153,'Custo-benefício'!S1155))</f>
        <v/>
      </c>
      <c r="R28" s="159" t="str">
        <f>IF($B$28="","",SUM('Custo-benefício'!T1129,'Custo-benefício'!T1131,'Custo-benefício'!T1133,'Custo-benefício'!T1135,'Custo-benefício'!T1137,'Custo-benefício'!T1139,'Custo-benefício'!T1141,'Custo-benefício'!T1143,'Custo-benefício'!T1145,'Custo-benefício'!T1147,'Custo-benefício'!T1149,'Custo-benefício'!T1151,'Custo-benefício'!T1153,'Custo-benefício'!T1155))</f>
        <v/>
      </c>
      <c r="S28" s="159" t="str">
        <f>IF($B$28="","",SUM('Custo-benefício'!U1129,'Custo-benefício'!U1131,'Custo-benefício'!U1133,'Custo-benefício'!U1135,'Custo-benefício'!U1137,'Custo-benefício'!U1139,'Custo-benefício'!U1141,'Custo-benefício'!U1143,'Custo-benefício'!U1145,'Custo-benefício'!U1147,'Custo-benefício'!U1149,'Custo-benefício'!U1151,'Custo-benefício'!U1153,'Custo-benefício'!U1155))</f>
        <v/>
      </c>
      <c r="T28" s="159" t="str">
        <f>IF($B$28="","",SUM('Custo-benefício'!V1129,'Custo-benefício'!V1131,'Custo-benefício'!V1133,'Custo-benefício'!V1135,'Custo-benefício'!V1137,'Custo-benefício'!V1139,'Custo-benefício'!V1141,'Custo-benefício'!V1143,'Custo-benefício'!V1145,'Custo-benefício'!V1147,'Custo-benefício'!V1149,'Custo-benefício'!V1151,'Custo-benefício'!V1153,'Custo-benefício'!V1155))</f>
        <v/>
      </c>
      <c r="U28" s="159" t="str">
        <f>IF($B$28="","",SUM('Custo-benefício'!W1129,'Custo-benefício'!W1131,'Custo-benefício'!W1133,'Custo-benefício'!W1135,'Custo-benefício'!W1137,'Custo-benefício'!W1139,'Custo-benefício'!W1141,'Custo-benefício'!W1143,'Custo-benefício'!W1145,'Custo-benefício'!W1147,'Custo-benefício'!W1149,'Custo-benefício'!W1151,'Custo-benefício'!W1153,'Custo-benefício'!W1155))</f>
        <v/>
      </c>
      <c r="V28" s="159" t="str">
        <f>IF($B$28="","",SUM('Custo-benefício'!X1129,'Custo-benefício'!X1131,'Custo-benefício'!X1133,'Custo-benefício'!X1135,'Custo-benefício'!X1137,'Custo-benefício'!X1139,'Custo-benefício'!X1141,'Custo-benefício'!X1143,'Custo-benefício'!X1145,'Custo-benefício'!X1147,'Custo-benefício'!X1149,'Custo-benefício'!X1151,'Custo-benefício'!X1153,'Custo-benefício'!X1155))</f>
        <v/>
      </c>
      <c r="W28" s="159" t="str">
        <f>IF($B$28="","",SUM('Custo-benefício'!Y1129,'Custo-benefício'!Y1131,'Custo-benefício'!Y1133,'Custo-benefício'!Y1135,'Custo-benefício'!Y1137,'Custo-benefício'!Y1139,'Custo-benefício'!Y1141,'Custo-benefício'!Y1143,'Custo-benefício'!Y1145,'Custo-benefício'!Y1147,'Custo-benefício'!Y1149,'Custo-benefício'!Y1151,'Custo-benefício'!Y1153,'Custo-benefício'!Y1155))</f>
        <v/>
      </c>
      <c r="X28" s="159" t="str">
        <f>IF($B$28="","",SUM('Custo-benefício'!Z1129,'Custo-benefício'!Z1131,'Custo-benefício'!Z1133,'Custo-benefício'!Z1135,'Custo-benefício'!Z1137,'Custo-benefício'!Z1139,'Custo-benefício'!Z1141,'Custo-benefício'!Z1143,'Custo-benefício'!Z1145,'Custo-benefício'!Z1147,'Custo-benefício'!Z1149,'Custo-benefício'!Z1151,'Custo-benefício'!Z1153,'Custo-benefício'!Z1155))</f>
        <v/>
      </c>
      <c r="Y28" s="159" t="str">
        <f>IF($B$28="","",SUM('Custo-benefício'!AA1129,'Custo-benefício'!AA1131,'Custo-benefício'!AA1133,'Custo-benefício'!AA1135,'Custo-benefício'!AA1137,'Custo-benefício'!AA1139,'Custo-benefício'!AA1141,'Custo-benefício'!AA1143,'Custo-benefício'!AA1145,'Custo-benefício'!AA1147,'Custo-benefício'!AA1149,'Custo-benefício'!AA1151,'Custo-benefício'!AA1153,'Custo-benefício'!AA1155))</f>
        <v/>
      </c>
      <c r="Z28" s="159" t="str">
        <f>IF($B$28="","",SUM('Custo-benefício'!AB1129,'Custo-benefício'!AB1131,'Custo-benefício'!AB1133,'Custo-benefício'!AB1135,'Custo-benefício'!AB1137,'Custo-benefício'!AB1139,'Custo-benefício'!AB1141,'Custo-benefício'!AB1143,'Custo-benefício'!AB1145,'Custo-benefício'!AB1147,'Custo-benefício'!AB1149,'Custo-benefício'!AB1151,'Custo-benefício'!AB1153,'Custo-benefício'!AB1155))</f>
        <v/>
      </c>
      <c r="AA28" s="159" t="str">
        <f>IF($B$28="","",SUM('Custo-benefício'!AC1129,'Custo-benefício'!AC1131,'Custo-benefício'!AC1133,'Custo-benefício'!AC1135,'Custo-benefício'!AC1137,'Custo-benefício'!AC1139,'Custo-benefício'!AC1141,'Custo-benefício'!AC1143,'Custo-benefício'!AC1145,'Custo-benefício'!AC1147,'Custo-benefício'!AC1149,'Custo-benefício'!AC1151,'Custo-benefício'!AC1153,'Custo-benefício'!AC1155))</f>
        <v/>
      </c>
      <c r="AB28" s="159" t="str">
        <f>IF($B$28="","",SUM('Custo-benefício'!AD1129,'Custo-benefício'!AD1131,'Custo-benefício'!AD1133,'Custo-benefício'!AD1135,'Custo-benefício'!AD1137,'Custo-benefício'!AD1139,'Custo-benefício'!AD1141,'Custo-benefício'!AD1143,'Custo-benefício'!AD1145,'Custo-benefício'!AD1147,'Custo-benefício'!AD1149,'Custo-benefício'!AD1151,'Custo-benefício'!AD1153,'Custo-benefício'!AD1155))</f>
        <v/>
      </c>
      <c r="AC28" s="159" t="str">
        <f>IF($B$28="","",SUM('Custo-benefício'!AE1129,'Custo-benefício'!AE1131,'Custo-benefício'!AE1133,'Custo-benefício'!AE1135,'Custo-benefício'!AE1137,'Custo-benefício'!AE1139,'Custo-benefício'!AE1141,'Custo-benefício'!AE1143,'Custo-benefício'!AE1145,'Custo-benefício'!AE1147,'Custo-benefício'!AE1149,'Custo-benefício'!AE1151,'Custo-benefício'!AE1153,'Custo-benefício'!AE1155))</f>
        <v/>
      </c>
      <c r="AD28" s="159" t="str">
        <f>IF($B$28="","",SUM('Custo-benefício'!AF1129,'Custo-benefício'!AF1131,'Custo-benefício'!AF1133,'Custo-benefício'!AF1135,'Custo-benefício'!AF1137,'Custo-benefício'!AF1139,'Custo-benefício'!AF1141,'Custo-benefício'!AF1143,'Custo-benefício'!AF1145,'Custo-benefício'!AF1147,'Custo-benefício'!AF1149,'Custo-benefício'!AF1151,'Custo-benefício'!AF1153,'Custo-benefício'!AF1155))</f>
        <v/>
      </c>
      <c r="AE28" s="159" t="str">
        <f>IF($B$28="","",SUM('Custo-benefício'!AG1129,'Custo-benefício'!AG1131,'Custo-benefício'!AG1133,'Custo-benefício'!AG1135,'Custo-benefício'!AG1137,'Custo-benefício'!AG1139,'Custo-benefício'!AG1141,'Custo-benefício'!AG1143,'Custo-benefício'!AG1145,'Custo-benefício'!AG1147,'Custo-benefício'!AG1149,'Custo-benefício'!AG1151,'Custo-benefício'!AG1153,'Custo-benefício'!AG1155))</f>
        <v/>
      </c>
      <c r="AF28" s="159" t="str">
        <f>IF($B$28="","",SUM('Custo-benefício'!AH1129,'Custo-benefício'!AH1131,'Custo-benefício'!AH1133,'Custo-benefício'!AH1135,'Custo-benefício'!AH1137,'Custo-benefício'!AH1139,'Custo-benefício'!AH1141,'Custo-benefício'!AH1143,'Custo-benefício'!AH1145,'Custo-benefício'!AH1147,'Custo-benefício'!AH1149,'Custo-benefício'!AH1151,'Custo-benefício'!AH1153,'Custo-benefício'!AH1155))</f>
        <v/>
      </c>
      <c r="AG28" s="159" t="str">
        <f>IF($B$28="","",SUM('Custo-benefício'!AI1129,'Custo-benefício'!AI1131,'Custo-benefício'!AI1133,'Custo-benefício'!AI1135,'Custo-benefício'!AI1137,'Custo-benefício'!AI1139,'Custo-benefício'!AI1141,'Custo-benefício'!AI1143,'Custo-benefício'!AI1145,'Custo-benefício'!AI1147,'Custo-benefício'!AI1149,'Custo-benefício'!AI1151,'Custo-benefício'!AI1153,'Custo-benefício'!AI1155))</f>
        <v/>
      </c>
      <c r="AH28" s="159" t="str">
        <f>IF($B$28="","",SUM('Custo-benefício'!AJ1129,'Custo-benefício'!AJ1131,'Custo-benefício'!AJ1133,'Custo-benefício'!AJ1135,'Custo-benefício'!AJ1137,'Custo-benefício'!AJ1139,'Custo-benefício'!AJ1141,'Custo-benefício'!AJ1143,'Custo-benefício'!AJ1145,'Custo-benefício'!AJ1147,'Custo-benefício'!AJ1149,'Custo-benefício'!AJ1151,'Custo-benefício'!AJ1153,'Custo-benefício'!AJ1155))</f>
        <v/>
      </c>
      <c r="AI28" s="159" t="str">
        <f>IF($B$28="","",SUM('Custo-benefício'!AK1129,'Custo-benefício'!AK1131,'Custo-benefício'!AK1133,'Custo-benefício'!AK1135,'Custo-benefício'!AK1137,'Custo-benefício'!AK1139,'Custo-benefício'!AK1141,'Custo-benefício'!AK1143,'Custo-benefício'!AK1145,'Custo-benefício'!AK1147,'Custo-benefício'!AK1149,'Custo-benefício'!AK1151,'Custo-benefício'!AK1153,'Custo-benefício'!AK1155))</f>
        <v/>
      </c>
      <c r="AJ28" s="159" t="str">
        <f>IF($B$28="","",SUM('Custo-benefício'!AL1129,'Custo-benefício'!AL1131,'Custo-benefício'!AL1133,'Custo-benefício'!AL1135,'Custo-benefício'!AL1137,'Custo-benefício'!AL1139,'Custo-benefício'!AL1141,'Custo-benefício'!AL1143,'Custo-benefício'!AL1145,'Custo-benefício'!AL1147,'Custo-benefício'!AL1149,'Custo-benefício'!AL1151,'Custo-benefício'!AL1153,'Custo-benefício'!AL1155))</f>
        <v/>
      </c>
      <c r="AK28" s="159" t="str">
        <f>IF($B$28="","",SUM('Custo-benefício'!AM1129,'Custo-benefício'!AM1131,'Custo-benefício'!AM1133,'Custo-benefício'!AM1135,'Custo-benefício'!AM1137,'Custo-benefício'!AM1139,'Custo-benefício'!AM1141,'Custo-benefício'!AM1143,'Custo-benefício'!AM1145,'Custo-benefício'!AM1147,'Custo-benefício'!AM1149,'Custo-benefício'!AM1151,'Custo-benefício'!AM1153,'Custo-benefício'!AM1155))</f>
        <v/>
      </c>
      <c r="AL28" s="159" t="str">
        <f>IF($B$28="","",SUM('Custo-benefício'!AN1129,'Custo-benefício'!AN1131,'Custo-benefício'!AN1133,'Custo-benefício'!AN1135,'Custo-benefício'!AN1137,'Custo-benefício'!AN1139,'Custo-benefício'!AN1141,'Custo-benefício'!AN1143,'Custo-benefício'!AN1145,'Custo-benefício'!AN1147,'Custo-benefício'!AN1149,'Custo-benefício'!AN1151,'Custo-benefício'!AN1153,'Custo-benefício'!AN1155))</f>
        <v/>
      </c>
      <c r="AM28" s="159" t="str">
        <f>IF($B$28="","",SUM('Custo-benefício'!AO1129,'Custo-benefício'!AO1131,'Custo-benefício'!AO1133,'Custo-benefício'!AO1135,'Custo-benefício'!AO1137,'Custo-benefício'!AO1139,'Custo-benefício'!AO1141,'Custo-benefício'!AO1143,'Custo-benefício'!AO1145,'Custo-benefício'!AO1147,'Custo-benefício'!AO1149,'Custo-benefício'!AO1151,'Custo-benefício'!AO1153,'Custo-benefício'!AO1155))</f>
        <v/>
      </c>
      <c r="AN28" s="313" t="str">
        <f t="shared" ref="AN28" si="16">IF(B28&lt;&gt;"",SUM(D28:AM28),"")</f>
        <v/>
      </c>
      <c r="BA28" s="489" t="str">
        <f t="shared" ref="BA28" si="17">B28</f>
        <v/>
      </c>
      <c r="BD28" s="489" t="str">
        <f t="shared" si="5"/>
        <v/>
      </c>
    </row>
    <row r="29" spans="2:56" x14ac:dyDescent="0.3">
      <c r="B29" s="491"/>
      <c r="C29" s="192" t="s">
        <v>143</v>
      </c>
      <c r="D29" s="159" t="s">
        <v>38</v>
      </c>
      <c r="E29" s="159" t="str">
        <f>IF($B$28="","",SUM('Custo-benefício'!G1156,'Custo-benefício'!G1160,'Custo-benefício'!G1164,'Custo-benefício'!G1168,'Custo-benefício'!G1172,'Custo-benefício'!G1176,'Custo-benefício'!G1180,'Custo-benefício'!G1184,'Custo-benefício'!G1188,'Custo-benefício'!G1192,'Custo-benefício'!G1196,'Custo-benefício'!G1200,'Custo-benefício'!G1204,'Custo-benefício'!G1208,'Custo-benefício'!G1212,'Custo-benefício'!G1216,'Custo-benefício'!G1220,'Custo-benefício'!G1224,'Custo-benefício'!G1228,'Custo-benefício'!G1232,'Custo-benefício'!G1236,'Custo-benefício'!G1238,'Custo-benefício'!G1240,'Custo-benefício'!G1242,'Custo-benefício'!G1244,'Custo-benefício'!G1246))</f>
        <v/>
      </c>
      <c r="F29" s="159" t="str">
        <f>IF($B$28="","",SUM('Custo-benefício'!H1156,'Custo-benefício'!H1160,'Custo-benefício'!H1164,'Custo-benefício'!H1168,'Custo-benefício'!H1172,'Custo-benefício'!H1176,'Custo-benefício'!H1180,'Custo-benefício'!H1184,'Custo-benefício'!H1188,'Custo-benefício'!H1192,'Custo-benefício'!H1196,'Custo-benefício'!H1200,'Custo-benefício'!H1204,'Custo-benefício'!H1208,'Custo-benefício'!H1212,'Custo-benefício'!H1216,'Custo-benefício'!H1220,'Custo-benefício'!H1224,'Custo-benefício'!H1228,'Custo-benefício'!H1232,'Custo-benefício'!H1236,'Custo-benefício'!H1238,'Custo-benefício'!H1240,'Custo-benefício'!H1242,'Custo-benefício'!H1244,'Custo-benefício'!H1246))</f>
        <v/>
      </c>
      <c r="G29" s="159" t="str">
        <f>IF($B$28="","",SUM('Custo-benefício'!I1156,'Custo-benefício'!I1160,'Custo-benefício'!I1164,'Custo-benefício'!I1168,'Custo-benefício'!I1172,'Custo-benefício'!I1176,'Custo-benefício'!I1180,'Custo-benefício'!I1184,'Custo-benefício'!I1188,'Custo-benefício'!I1192,'Custo-benefício'!I1196,'Custo-benefício'!I1200,'Custo-benefício'!I1204,'Custo-benefício'!I1208,'Custo-benefício'!I1212,'Custo-benefício'!I1216,'Custo-benefício'!I1220,'Custo-benefício'!I1224,'Custo-benefício'!I1228,'Custo-benefício'!I1232,'Custo-benefício'!I1236,'Custo-benefício'!I1238,'Custo-benefício'!I1240,'Custo-benefício'!I1242,'Custo-benefício'!I1244,'Custo-benefício'!I1246))</f>
        <v/>
      </c>
      <c r="H29" s="159" t="str">
        <f>IF($B$28="","",SUM('Custo-benefício'!J1156,'Custo-benefício'!J1160,'Custo-benefício'!J1164,'Custo-benefício'!J1168,'Custo-benefício'!J1172,'Custo-benefício'!J1176,'Custo-benefício'!J1180,'Custo-benefício'!J1184,'Custo-benefício'!J1188,'Custo-benefício'!J1192,'Custo-benefício'!J1196,'Custo-benefício'!J1200,'Custo-benefício'!J1204,'Custo-benefício'!J1208,'Custo-benefício'!J1212,'Custo-benefício'!J1216,'Custo-benefício'!J1220,'Custo-benefício'!J1224,'Custo-benefício'!J1228,'Custo-benefício'!J1232,'Custo-benefício'!J1236,'Custo-benefício'!J1238,'Custo-benefício'!J1240,'Custo-benefício'!J1242,'Custo-benefício'!J1244,'Custo-benefício'!J1246))</f>
        <v/>
      </c>
      <c r="I29" s="159" t="str">
        <f>IF($B$28="","",SUM('Custo-benefício'!K1156,'Custo-benefício'!K1160,'Custo-benefício'!K1164,'Custo-benefício'!K1168,'Custo-benefício'!K1172,'Custo-benefício'!K1176,'Custo-benefício'!K1180,'Custo-benefício'!K1184,'Custo-benefício'!K1188,'Custo-benefício'!K1192,'Custo-benefício'!K1196,'Custo-benefício'!K1200,'Custo-benefício'!K1204,'Custo-benefício'!K1208,'Custo-benefício'!K1212,'Custo-benefício'!K1216,'Custo-benefício'!K1220,'Custo-benefício'!K1224,'Custo-benefício'!K1228,'Custo-benefício'!K1232,'Custo-benefício'!K1236,'Custo-benefício'!K1238,'Custo-benefício'!K1240,'Custo-benefício'!K1242,'Custo-benefício'!K1244,'Custo-benefício'!K1246))</f>
        <v/>
      </c>
      <c r="J29" s="159" t="str">
        <f>IF($B$28="","",SUM('Custo-benefício'!L1156,'Custo-benefício'!L1160,'Custo-benefício'!L1164,'Custo-benefício'!L1168,'Custo-benefício'!L1172,'Custo-benefício'!L1176,'Custo-benefício'!L1180,'Custo-benefício'!L1184,'Custo-benefício'!L1188,'Custo-benefício'!L1192,'Custo-benefício'!L1196,'Custo-benefício'!L1200,'Custo-benefício'!L1204,'Custo-benefício'!L1208,'Custo-benefício'!L1212,'Custo-benefício'!L1216,'Custo-benefício'!L1220,'Custo-benefício'!L1224,'Custo-benefício'!L1228,'Custo-benefício'!L1232,'Custo-benefício'!L1236,'Custo-benefício'!L1238,'Custo-benefício'!L1240,'Custo-benefício'!L1242,'Custo-benefício'!L1244,'Custo-benefício'!L1246))</f>
        <v/>
      </c>
      <c r="K29" s="159" t="str">
        <f>IF($B$28="","",SUM('Custo-benefício'!M1156,'Custo-benefício'!M1160,'Custo-benefício'!M1164,'Custo-benefício'!M1168,'Custo-benefício'!M1172,'Custo-benefício'!M1176,'Custo-benefício'!M1180,'Custo-benefício'!M1184,'Custo-benefício'!M1188,'Custo-benefício'!M1192,'Custo-benefício'!M1196,'Custo-benefício'!M1200,'Custo-benefício'!M1204,'Custo-benefício'!M1208,'Custo-benefício'!M1212,'Custo-benefício'!M1216,'Custo-benefício'!M1220,'Custo-benefício'!M1224,'Custo-benefício'!M1228,'Custo-benefício'!M1232,'Custo-benefício'!M1236,'Custo-benefício'!M1238,'Custo-benefício'!M1240,'Custo-benefício'!M1242,'Custo-benefício'!M1244,'Custo-benefício'!M1246))</f>
        <v/>
      </c>
      <c r="L29" s="159" t="str">
        <f>IF($B$28="","",SUM('Custo-benefício'!N1156,'Custo-benefício'!N1160,'Custo-benefício'!N1164,'Custo-benefício'!N1168,'Custo-benefício'!N1172,'Custo-benefício'!N1176,'Custo-benefício'!N1180,'Custo-benefício'!N1184,'Custo-benefício'!N1188,'Custo-benefício'!N1192,'Custo-benefício'!N1196,'Custo-benefício'!N1200,'Custo-benefício'!N1204,'Custo-benefício'!N1208,'Custo-benefício'!N1212,'Custo-benefício'!N1216,'Custo-benefício'!N1220,'Custo-benefício'!N1224,'Custo-benefício'!N1228,'Custo-benefício'!N1232,'Custo-benefício'!N1236,'Custo-benefício'!N1238,'Custo-benefício'!N1240,'Custo-benefício'!N1242,'Custo-benefício'!N1244,'Custo-benefício'!N1246))</f>
        <v/>
      </c>
      <c r="M29" s="159" t="str">
        <f>IF($B$28="","",SUM('Custo-benefício'!O1156,'Custo-benefício'!O1160,'Custo-benefício'!O1164,'Custo-benefício'!O1168,'Custo-benefício'!O1172,'Custo-benefício'!O1176,'Custo-benefício'!O1180,'Custo-benefício'!O1184,'Custo-benefício'!O1188,'Custo-benefício'!O1192,'Custo-benefício'!O1196,'Custo-benefício'!O1200,'Custo-benefício'!O1204,'Custo-benefício'!O1208,'Custo-benefício'!O1212,'Custo-benefício'!O1216,'Custo-benefício'!O1220,'Custo-benefício'!O1224,'Custo-benefício'!O1228,'Custo-benefício'!O1232,'Custo-benefício'!O1236,'Custo-benefício'!O1238,'Custo-benefício'!O1240,'Custo-benefício'!O1242,'Custo-benefício'!O1244,'Custo-benefício'!O1246))</f>
        <v/>
      </c>
      <c r="N29" s="159" t="str">
        <f>IF($B$28="","",SUM('Custo-benefício'!P1156,'Custo-benefício'!P1160,'Custo-benefício'!P1164,'Custo-benefício'!P1168,'Custo-benefício'!P1172,'Custo-benefício'!P1176,'Custo-benefício'!P1180,'Custo-benefício'!P1184,'Custo-benefício'!P1188,'Custo-benefício'!P1192,'Custo-benefício'!P1196,'Custo-benefício'!P1200,'Custo-benefício'!P1204,'Custo-benefício'!P1208,'Custo-benefício'!P1212,'Custo-benefício'!P1216,'Custo-benefício'!P1220,'Custo-benefício'!P1224,'Custo-benefício'!P1228,'Custo-benefício'!P1232,'Custo-benefício'!P1236,'Custo-benefício'!P1238,'Custo-benefício'!P1240,'Custo-benefício'!P1242,'Custo-benefício'!P1244,'Custo-benefício'!P1246))</f>
        <v/>
      </c>
      <c r="O29" s="159" t="str">
        <f>IF($B$28="","",SUM('Custo-benefício'!Q1156,'Custo-benefício'!Q1160,'Custo-benefício'!Q1164,'Custo-benefício'!Q1168,'Custo-benefício'!Q1172,'Custo-benefício'!Q1176,'Custo-benefício'!Q1180,'Custo-benefício'!Q1184,'Custo-benefício'!Q1188,'Custo-benefício'!Q1192,'Custo-benefício'!Q1196,'Custo-benefício'!Q1200,'Custo-benefício'!Q1204,'Custo-benefício'!Q1208,'Custo-benefício'!Q1212,'Custo-benefício'!Q1216,'Custo-benefício'!Q1220,'Custo-benefício'!Q1224,'Custo-benefício'!Q1228,'Custo-benefício'!Q1232,'Custo-benefício'!Q1236,'Custo-benefício'!Q1238,'Custo-benefício'!Q1240,'Custo-benefício'!Q1242,'Custo-benefício'!Q1244,'Custo-benefício'!Q1246))</f>
        <v/>
      </c>
      <c r="P29" s="159" t="str">
        <f>IF($B$28="","",SUM('Custo-benefício'!R1156,'Custo-benefício'!R1160,'Custo-benefício'!R1164,'Custo-benefício'!R1168,'Custo-benefício'!R1172,'Custo-benefício'!R1176,'Custo-benefício'!R1180,'Custo-benefício'!R1184,'Custo-benefício'!R1188,'Custo-benefício'!R1192,'Custo-benefício'!R1196,'Custo-benefício'!R1200,'Custo-benefício'!R1204,'Custo-benefício'!R1208,'Custo-benefício'!R1212,'Custo-benefício'!R1216,'Custo-benefício'!R1220,'Custo-benefício'!R1224,'Custo-benefício'!R1228,'Custo-benefício'!R1232,'Custo-benefício'!R1236,'Custo-benefício'!R1238,'Custo-benefício'!R1240,'Custo-benefício'!R1242,'Custo-benefício'!R1244,'Custo-benefício'!R1246))</f>
        <v/>
      </c>
      <c r="Q29" s="159" t="str">
        <f>IF($B$28="","",SUM('Custo-benefício'!S1156,'Custo-benefício'!S1160,'Custo-benefício'!S1164,'Custo-benefício'!S1168,'Custo-benefício'!S1172,'Custo-benefício'!S1176,'Custo-benefício'!S1180,'Custo-benefício'!S1184,'Custo-benefício'!S1188,'Custo-benefício'!S1192,'Custo-benefício'!S1196,'Custo-benefício'!S1200,'Custo-benefício'!S1204,'Custo-benefício'!S1208,'Custo-benefício'!S1212,'Custo-benefício'!S1216,'Custo-benefício'!S1220,'Custo-benefício'!S1224,'Custo-benefício'!S1228,'Custo-benefício'!S1232,'Custo-benefício'!S1236,'Custo-benefício'!S1238,'Custo-benefício'!S1240,'Custo-benefício'!S1242,'Custo-benefício'!S1244,'Custo-benefício'!S1246))</f>
        <v/>
      </c>
      <c r="R29" s="159" t="str">
        <f>IF($B$28="","",SUM('Custo-benefício'!T1156,'Custo-benefício'!T1160,'Custo-benefício'!T1164,'Custo-benefício'!T1168,'Custo-benefício'!T1172,'Custo-benefício'!T1176,'Custo-benefício'!T1180,'Custo-benefício'!T1184,'Custo-benefício'!T1188,'Custo-benefício'!T1192,'Custo-benefício'!T1196,'Custo-benefício'!T1200,'Custo-benefício'!T1204,'Custo-benefício'!T1208,'Custo-benefício'!T1212,'Custo-benefício'!T1216,'Custo-benefício'!T1220,'Custo-benefício'!T1224,'Custo-benefício'!T1228,'Custo-benefício'!T1232,'Custo-benefício'!T1236,'Custo-benefício'!T1238,'Custo-benefício'!T1240,'Custo-benefício'!T1242,'Custo-benefício'!T1244,'Custo-benefício'!T1246))</f>
        <v/>
      </c>
      <c r="S29" s="159" t="str">
        <f>IF($B$28="","",SUM('Custo-benefício'!U1156,'Custo-benefício'!U1160,'Custo-benefício'!U1164,'Custo-benefício'!U1168,'Custo-benefício'!U1172,'Custo-benefício'!U1176,'Custo-benefício'!U1180,'Custo-benefício'!U1184,'Custo-benefício'!U1188,'Custo-benefício'!U1192,'Custo-benefício'!U1196,'Custo-benefício'!U1200,'Custo-benefício'!U1204,'Custo-benefício'!U1208,'Custo-benefício'!U1212,'Custo-benefício'!U1216,'Custo-benefício'!U1220,'Custo-benefício'!U1224,'Custo-benefício'!U1228,'Custo-benefício'!U1232,'Custo-benefício'!U1236,'Custo-benefício'!U1238,'Custo-benefício'!U1240,'Custo-benefício'!U1242,'Custo-benefício'!U1244,'Custo-benefício'!U1246))</f>
        <v/>
      </c>
      <c r="T29" s="159" t="str">
        <f>IF($B$28="","",SUM('Custo-benefício'!V1156,'Custo-benefício'!V1160,'Custo-benefício'!V1164,'Custo-benefício'!V1168,'Custo-benefício'!V1172,'Custo-benefício'!V1176,'Custo-benefício'!V1180,'Custo-benefício'!V1184,'Custo-benefício'!V1188,'Custo-benefício'!V1192,'Custo-benefício'!V1196,'Custo-benefício'!V1200,'Custo-benefício'!V1204,'Custo-benefício'!V1208,'Custo-benefício'!V1212,'Custo-benefício'!V1216,'Custo-benefício'!V1220,'Custo-benefício'!V1224,'Custo-benefício'!V1228,'Custo-benefício'!V1232,'Custo-benefício'!V1236,'Custo-benefício'!V1238,'Custo-benefício'!V1240,'Custo-benefício'!V1242,'Custo-benefício'!V1244,'Custo-benefício'!V1246))</f>
        <v/>
      </c>
      <c r="U29" s="159" t="str">
        <f>IF($B$28="","",SUM('Custo-benefício'!W1156,'Custo-benefício'!W1160,'Custo-benefício'!W1164,'Custo-benefício'!W1168,'Custo-benefício'!W1172,'Custo-benefício'!W1176,'Custo-benefício'!W1180,'Custo-benefício'!W1184,'Custo-benefício'!W1188,'Custo-benefício'!W1192,'Custo-benefício'!W1196,'Custo-benefício'!W1200,'Custo-benefício'!W1204,'Custo-benefício'!W1208,'Custo-benefício'!W1212,'Custo-benefício'!W1216,'Custo-benefício'!W1220,'Custo-benefício'!W1224,'Custo-benefício'!W1228,'Custo-benefício'!W1232,'Custo-benefício'!W1236,'Custo-benefício'!W1238,'Custo-benefício'!W1240,'Custo-benefício'!W1242,'Custo-benefício'!W1244,'Custo-benefício'!W1246))</f>
        <v/>
      </c>
      <c r="V29" s="159" t="str">
        <f>IF($B$28="","",SUM('Custo-benefício'!X1156,'Custo-benefício'!X1160,'Custo-benefício'!X1164,'Custo-benefício'!X1168,'Custo-benefício'!X1172,'Custo-benefício'!X1176,'Custo-benefício'!X1180,'Custo-benefício'!X1184,'Custo-benefício'!X1188,'Custo-benefício'!X1192,'Custo-benefício'!X1196,'Custo-benefício'!X1200,'Custo-benefício'!X1204,'Custo-benefício'!X1208,'Custo-benefício'!X1212,'Custo-benefício'!X1216,'Custo-benefício'!X1220,'Custo-benefício'!X1224,'Custo-benefício'!X1228,'Custo-benefício'!X1232,'Custo-benefício'!X1236,'Custo-benefício'!X1238,'Custo-benefício'!X1240,'Custo-benefício'!X1242,'Custo-benefício'!X1244,'Custo-benefício'!X1246))</f>
        <v/>
      </c>
      <c r="W29" s="159" t="str">
        <f>IF($B$28="","",SUM('Custo-benefício'!Y1156,'Custo-benefício'!Y1160,'Custo-benefício'!Y1164,'Custo-benefício'!Y1168,'Custo-benefício'!Y1172,'Custo-benefício'!Y1176,'Custo-benefício'!Y1180,'Custo-benefício'!Y1184,'Custo-benefício'!Y1188,'Custo-benefício'!Y1192,'Custo-benefício'!Y1196,'Custo-benefício'!Y1200,'Custo-benefício'!Y1204,'Custo-benefício'!Y1208,'Custo-benefício'!Y1212,'Custo-benefício'!Y1216,'Custo-benefício'!Y1220,'Custo-benefício'!Y1224,'Custo-benefício'!Y1228,'Custo-benefício'!Y1232,'Custo-benefício'!Y1236,'Custo-benefício'!Y1238,'Custo-benefício'!Y1240,'Custo-benefício'!Y1242,'Custo-benefício'!Y1244,'Custo-benefício'!Y1246))</f>
        <v/>
      </c>
      <c r="X29" s="159" t="str">
        <f>IF($B$28="","",SUM('Custo-benefício'!Z1156,'Custo-benefício'!Z1160,'Custo-benefício'!Z1164,'Custo-benefício'!Z1168,'Custo-benefício'!Z1172,'Custo-benefício'!Z1176,'Custo-benefício'!Z1180,'Custo-benefício'!Z1184,'Custo-benefício'!Z1188,'Custo-benefício'!Z1192,'Custo-benefício'!Z1196,'Custo-benefício'!Z1200,'Custo-benefício'!Z1204,'Custo-benefício'!Z1208,'Custo-benefício'!Z1212,'Custo-benefício'!Z1216,'Custo-benefício'!Z1220,'Custo-benefício'!Z1224,'Custo-benefício'!Z1228,'Custo-benefício'!Z1232,'Custo-benefício'!Z1236,'Custo-benefício'!Z1238,'Custo-benefício'!Z1240,'Custo-benefício'!Z1242,'Custo-benefício'!Z1244,'Custo-benefício'!Z1246))</f>
        <v/>
      </c>
      <c r="Y29" s="159" t="str">
        <f>IF($B$28="","",SUM('Custo-benefício'!AA1156,'Custo-benefício'!AA1160,'Custo-benefício'!AA1164,'Custo-benefício'!AA1168,'Custo-benefício'!AA1172,'Custo-benefício'!AA1176,'Custo-benefício'!AA1180,'Custo-benefício'!AA1184,'Custo-benefício'!AA1188,'Custo-benefício'!AA1192,'Custo-benefício'!AA1196,'Custo-benefício'!AA1200,'Custo-benefício'!AA1204,'Custo-benefício'!AA1208,'Custo-benefício'!AA1212,'Custo-benefício'!AA1216,'Custo-benefício'!AA1220,'Custo-benefício'!AA1224,'Custo-benefício'!AA1228,'Custo-benefício'!AA1232,'Custo-benefício'!AA1236,'Custo-benefício'!AA1238,'Custo-benefício'!AA1240,'Custo-benefício'!AA1242,'Custo-benefício'!AA1244,'Custo-benefício'!AA1246))</f>
        <v/>
      </c>
      <c r="Z29" s="159" t="str">
        <f>IF($B$28="","",SUM('Custo-benefício'!AB1156,'Custo-benefício'!AB1160,'Custo-benefício'!AB1164,'Custo-benefício'!AB1168,'Custo-benefício'!AB1172,'Custo-benefício'!AB1176,'Custo-benefício'!AB1180,'Custo-benefício'!AB1184,'Custo-benefício'!AB1188,'Custo-benefício'!AB1192,'Custo-benefício'!AB1196,'Custo-benefício'!AB1200,'Custo-benefício'!AB1204,'Custo-benefício'!AB1208,'Custo-benefício'!AB1212,'Custo-benefício'!AB1216,'Custo-benefício'!AB1220,'Custo-benefício'!AB1224,'Custo-benefício'!AB1228,'Custo-benefício'!AB1232,'Custo-benefício'!AB1236,'Custo-benefício'!AB1238,'Custo-benefício'!AB1240,'Custo-benefício'!AB1242,'Custo-benefício'!AB1244,'Custo-benefício'!AB1246))</f>
        <v/>
      </c>
      <c r="AA29" s="159" t="str">
        <f>IF($B$28="","",SUM('Custo-benefício'!AC1156,'Custo-benefício'!AC1160,'Custo-benefício'!AC1164,'Custo-benefício'!AC1168,'Custo-benefício'!AC1172,'Custo-benefício'!AC1176,'Custo-benefício'!AC1180,'Custo-benefício'!AC1184,'Custo-benefício'!AC1188,'Custo-benefício'!AC1192,'Custo-benefício'!AC1196,'Custo-benefício'!AC1200,'Custo-benefício'!AC1204,'Custo-benefício'!AC1208,'Custo-benefício'!AC1212,'Custo-benefício'!AC1216,'Custo-benefício'!AC1220,'Custo-benefício'!AC1224,'Custo-benefício'!AC1228,'Custo-benefício'!AC1232,'Custo-benefício'!AC1236,'Custo-benefício'!AC1238,'Custo-benefício'!AC1240,'Custo-benefício'!AC1242,'Custo-benefício'!AC1244,'Custo-benefício'!AC1246))</f>
        <v/>
      </c>
      <c r="AB29" s="159" t="str">
        <f>IF($B$28="","",SUM('Custo-benefício'!AD1156,'Custo-benefício'!AD1160,'Custo-benefício'!AD1164,'Custo-benefício'!AD1168,'Custo-benefício'!AD1172,'Custo-benefício'!AD1176,'Custo-benefício'!AD1180,'Custo-benefício'!AD1184,'Custo-benefício'!AD1188,'Custo-benefício'!AD1192,'Custo-benefício'!AD1196,'Custo-benefício'!AD1200,'Custo-benefício'!AD1204,'Custo-benefício'!AD1208,'Custo-benefício'!AD1212,'Custo-benefício'!AD1216,'Custo-benefício'!AD1220,'Custo-benefício'!AD1224,'Custo-benefício'!AD1228,'Custo-benefício'!AD1232,'Custo-benefício'!AD1236,'Custo-benefício'!AD1238,'Custo-benefício'!AD1240,'Custo-benefício'!AD1242,'Custo-benefício'!AD1244,'Custo-benefício'!AD1246))</f>
        <v/>
      </c>
      <c r="AC29" s="159" t="str">
        <f>IF($B$28="","",SUM('Custo-benefício'!AE1156,'Custo-benefício'!AE1160,'Custo-benefício'!AE1164,'Custo-benefício'!AE1168,'Custo-benefício'!AE1172,'Custo-benefício'!AE1176,'Custo-benefício'!AE1180,'Custo-benefício'!AE1184,'Custo-benefício'!AE1188,'Custo-benefício'!AE1192,'Custo-benefício'!AE1196,'Custo-benefício'!AE1200,'Custo-benefício'!AE1204,'Custo-benefício'!AE1208,'Custo-benefício'!AE1212,'Custo-benefício'!AE1216,'Custo-benefício'!AE1220,'Custo-benefício'!AE1224,'Custo-benefício'!AE1228,'Custo-benefício'!AE1232,'Custo-benefício'!AE1236,'Custo-benefício'!AE1238,'Custo-benefício'!AE1240,'Custo-benefício'!AE1242,'Custo-benefício'!AE1244,'Custo-benefício'!AE1246))</f>
        <v/>
      </c>
      <c r="AD29" s="159" t="str">
        <f>IF($B$28="","",SUM('Custo-benefício'!AF1156,'Custo-benefício'!AF1160,'Custo-benefício'!AF1164,'Custo-benefício'!AF1168,'Custo-benefício'!AF1172,'Custo-benefício'!AF1176,'Custo-benefício'!AF1180,'Custo-benefício'!AF1184,'Custo-benefício'!AF1188,'Custo-benefício'!AF1192,'Custo-benefício'!AF1196,'Custo-benefício'!AF1200,'Custo-benefício'!AF1204,'Custo-benefício'!AF1208,'Custo-benefício'!AF1212,'Custo-benefício'!AF1216,'Custo-benefício'!AF1220,'Custo-benefício'!AF1224,'Custo-benefício'!AF1228,'Custo-benefício'!AF1232,'Custo-benefício'!AF1236,'Custo-benefício'!AF1238,'Custo-benefício'!AF1240,'Custo-benefício'!AF1242,'Custo-benefício'!AF1244,'Custo-benefício'!AF1246))</f>
        <v/>
      </c>
      <c r="AE29" s="159" t="str">
        <f>IF($B$28="","",SUM('Custo-benefício'!AG1156,'Custo-benefício'!AG1160,'Custo-benefício'!AG1164,'Custo-benefício'!AG1168,'Custo-benefício'!AG1172,'Custo-benefício'!AG1176,'Custo-benefício'!AG1180,'Custo-benefício'!AG1184,'Custo-benefício'!AG1188,'Custo-benefício'!AG1192,'Custo-benefício'!AG1196,'Custo-benefício'!AG1200,'Custo-benefício'!AG1204,'Custo-benefício'!AG1208,'Custo-benefício'!AG1212,'Custo-benefício'!AG1216,'Custo-benefício'!AG1220,'Custo-benefício'!AG1224,'Custo-benefício'!AG1228,'Custo-benefício'!AG1232,'Custo-benefício'!AG1236,'Custo-benefício'!AG1238,'Custo-benefício'!AG1240,'Custo-benefício'!AG1242,'Custo-benefício'!AG1244,'Custo-benefício'!AG1246))</f>
        <v/>
      </c>
      <c r="AF29" s="159" t="str">
        <f>IF($B$28="","",SUM('Custo-benefício'!AH1156,'Custo-benefício'!AH1160,'Custo-benefício'!AH1164,'Custo-benefício'!AH1168,'Custo-benefício'!AH1172,'Custo-benefício'!AH1176,'Custo-benefício'!AH1180,'Custo-benefício'!AH1184,'Custo-benefício'!AH1188,'Custo-benefício'!AH1192,'Custo-benefício'!AH1196,'Custo-benefício'!AH1200,'Custo-benefício'!AH1204,'Custo-benefício'!AH1208,'Custo-benefício'!AH1212,'Custo-benefício'!AH1216,'Custo-benefício'!AH1220,'Custo-benefício'!AH1224,'Custo-benefício'!AH1228,'Custo-benefício'!AH1232,'Custo-benefício'!AH1236,'Custo-benefício'!AH1238,'Custo-benefício'!AH1240,'Custo-benefício'!AH1242,'Custo-benefício'!AH1244,'Custo-benefício'!AH1246))</f>
        <v/>
      </c>
      <c r="AG29" s="159" t="str">
        <f>IF($B$28="","",SUM('Custo-benefício'!AI1156,'Custo-benefício'!AI1160,'Custo-benefício'!AI1164,'Custo-benefício'!AI1168,'Custo-benefício'!AI1172,'Custo-benefício'!AI1176,'Custo-benefício'!AI1180,'Custo-benefício'!AI1184,'Custo-benefício'!AI1188,'Custo-benefício'!AI1192,'Custo-benefício'!AI1196,'Custo-benefício'!AI1200,'Custo-benefício'!AI1204,'Custo-benefício'!AI1208,'Custo-benefício'!AI1212,'Custo-benefício'!AI1216,'Custo-benefício'!AI1220,'Custo-benefício'!AI1224,'Custo-benefício'!AI1228,'Custo-benefício'!AI1232,'Custo-benefício'!AI1236,'Custo-benefício'!AI1238,'Custo-benefício'!AI1240,'Custo-benefício'!AI1242,'Custo-benefício'!AI1244,'Custo-benefício'!AI1246))</f>
        <v/>
      </c>
      <c r="AH29" s="159" t="str">
        <f>IF($B$28="","",SUM('Custo-benefício'!AJ1156,'Custo-benefício'!AJ1160,'Custo-benefício'!AJ1164,'Custo-benefício'!AJ1168,'Custo-benefício'!AJ1172,'Custo-benefício'!AJ1176,'Custo-benefício'!AJ1180,'Custo-benefício'!AJ1184,'Custo-benefício'!AJ1188,'Custo-benefício'!AJ1192,'Custo-benefício'!AJ1196,'Custo-benefício'!AJ1200,'Custo-benefício'!AJ1204,'Custo-benefício'!AJ1208,'Custo-benefício'!AJ1212,'Custo-benefício'!AJ1216,'Custo-benefício'!AJ1220,'Custo-benefício'!AJ1224,'Custo-benefício'!AJ1228,'Custo-benefício'!AJ1232,'Custo-benefício'!AJ1236,'Custo-benefício'!AJ1238,'Custo-benefício'!AJ1240,'Custo-benefício'!AJ1242,'Custo-benefício'!AJ1244,'Custo-benefício'!AJ1246))</f>
        <v/>
      </c>
      <c r="AI29" s="159" t="str">
        <f>IF($B$28="","",SUM('Custo-benefício'!AK1156,'Custo-benefício'!AK1160,'Custo-benefício'!AK1164,'Custo-benefício'!AK1168,'Custo-benefício'!AK1172,'Custo-benefício'!AK1176,'Custo-benefício'!AK1180,'Custo-benefício'!AK1184,'Custo-benefício'!AK1188,'Custo-benefício'!AK1192,'Custo-benefício'!AK1196,'Custo-benefício'!AK1200,'Custo-benefício'!AK1204,'Custo-benefício'!AK1208,'Custo-benefício'!AK1212,'Custo-benefício'!AK1216,'Custo-benefício'!AK1220,'Custo-benefício'!AK1224,'Custo-benefício'!AK1228,'Custo-benefício'!AK1232,'Custo-benefício'!AK1236,'Custo-benefício'!AK1238,'Custo-benefício'!AK1240,'Custo-benefício'!AK1242,'Custo-benefício'!AK1244,'Custo-benefício'!AK1246))</f>
        <v/>
      </c>
      <c r="AJ29" s="159" t="str">
        <f>IF($B$28="","",SUM('Custo-benefício'!AL1156,'Custo-benefício'!AL1160,'Custo-benefício'!AL1164,'Custo-benefício'!AL1168,'Custo-benefício'!AL1172,'Custo-benefício'!AL1176,'Custo-benefício'!AL1180,'Custo-benefício'!AL1184,'Custo-benefício'!AL1188,'Custo-benefício'!AL1192,'Custo-benefício'!AL1196,'Custo-benefício'!AL1200,'Custo-benefício'!AL1204,'Custo-benefício'!AL1208,'Custo-benefício'!AL1212,'Custo-benefício'!AL1216,'Custo-benefício'!AL1220,'Custo-benefício'!AL1224,'Custo-benefício'!AL1228,'Custo-benefício'!AL1232,'Custo-benefício'!AL1236,'Custo-benefício'!AL1238,'Custo-benefício'!AL1240,'Custo-benefício'!AL1242,'Custo-benefício'!AL1244,'Custo-benefício'!AL1246))</f>
        <v/>
      </c>
      <c r="AK29" s="159" t="str">
        <f>IF($B$28="","",SUM('Custo-benefício'!AM1156,'Custo-benefício'!AM1160,'Custo-benefício'!AM1164,'Custo-benefício'!AM1168,'Custo-benefício'!AM1172,'Custo-benefício'!AM1176,'Custo-benefício'!AM1180,'Custo-benefício'!AM1184,'Custo-benefício'!AM1188,'Custo-benefício'!AM1192,'Custo-benefício'!AM1196,'Custo-benefício'!AM1200,'Custo-benefício'!AM1204,'Custo-benefício'!AM1208,'Custo-benefício'!AM1212,'Custo-benefício'!AM1216,'Custo-benefício'!AM1220,'Custo-benefício'!AM1224,'Custo-benefício'!AM1228,'Custo-benefício'!AM1232,'Custo-benefício'!AM1236,'Custo-benefício'!AM1238,'Custo-benefício'!AM1240,'Custo-benefício'!AM1242,'Custo-benefício'!AM1244,'Custo-benefício'!AM1246))</f>
        <v/>
      </c>
      <c r="AL29" s="159" t="str">
        <f>IF($B$28="","",SUM('Custo-benefício'!AN1156,'Custo-benefício'!AN1160,'Custo-benefício'!AN1164,'Custo-benefício'!AN1168,'Custo-benefício'!AN1172,'Custo-benefício'!AN1176,'Custo-benefício'!AN1180,'Custo-benefício'!AN1184,'Custo-benefício'!AN1188,'Custo-benefício'!AN1192,'Custo-benefício'!AN1196,'Custo-benefício'!AN1200,'Custo-benefício'!AN1204,'Custo-benefício'!AN1208,'Custo-benefício'!AN1212,'Custo-benefício'!AN1216,'Custo-benefício'!AN1220,'Custo-benefício'!AN1224,'Custo-benefício'!AN1228,'Custo-benefício'!AN1232,'Custo-benefício'!AN1236,'Custo-benefício'!AN1238,'Custo-benefício'!AN1240,'Custo-benefício'!AN1242,'Custo-benefício'!AN1244,'Custo-benefício'!AN1246))</f>
        <v/>
      </c>
      <c r="AM29" s="159" t="str">
        <f>IF($B$28="","",SUM('Custo-benefício'!AO1156,'Custo-benefício'!AO1160,'Custo-benefício'!AO1164,'Custo-benefício'!AO1168,'Custo-benefício'!AO1172,'Custo-benefício'!AO1176,'Custo-benefício'!AO1180,'Custo-benefício'!AO1184,'Custo-benefício'!AO1188,'Custo-benefício'!AO1192,'Custo-benefício'!AO1196,'Custo-benefício'!AO1200,'Custo-benefício'!AO1204,'Custo-benefício'!AO1208,'Custo-benefício'!AO1212,'Custo-benefício'!AO1216,'Custo-benefício'!AO1220,'Custo-benefício'!AO1224,'Custo-benefício'!AO1228,'Custo-benefício'!AO1232,'Custo-benefício'!AO1236,'Custo-benefício'!AO1238,'Custo-benefício'!AO1240,'Custo-benefício'!AO1242,'Custo-benefício'!AO1244,'Custo-benefício'!AO1246))</f>
        <v/>
      </c>
      <c r="AN29" s="313" t="str">
        <f t="shared" ref="AN29" si="18">IF(B28&lt;&gt;"",SUM(D29:AM29),"")</f>
        <v/>
      </c>
      <c r="BA29" s="489"/>
      <c r="BD29" s="489"/>
    </row>
    <row r="30" spans="2:56" x14ac:dyDescent="0.3">
      <c r="B30" s="490" t="str">
        <f>IF(PRINCIPAL!B114&lt;&gt;"",PRINCIPAL!B114,"")</f>
        <v/>
      </c>
      <c r="C30" s="192" t="s">
        <v>128</v>
      </c>
      <c r="D30" s="310" t="str">
        <f>IF($B$30="","",SUM('Custo-benefício'!F1253,'Custo-benefício'!F1255,'Custo-benefício'!F1257,'Custo-benefício'!F1259,'Custo-benefício'!F1261,'Custo-benefício'!F1263,'Custo-benefício'!F1265,'Custo-benefício'!F1267,'Custo-benefício'!F1269,'Custo-benefício'!F1271,'Custo-benefício'!F1273,'Custo-benefício'!F1275,'Custo-benefício'!F1277,'Custo-benefício'!F1279))</f>
        <v/>
      </c>
      <c r="E30" s="310" t="str">
        <f>IF($B$30="","",SUM('Custo-benefício'!G1253,'Custo-benefício'!G1255,'Custo-benefício'!G1257,'Custo-benefício'!G1259,'Custo-benefício'!G1261,'Custo-benefício'!G1263,'Custo-benefício'!G1265,'Custo-benefício'!G1267,'Custo-benefício'!G1269,'Custo-benefício'!G1271,'Custo-benefício'!G1273,'Custo-benefício'!G1275,'Custo-benefício'!G1277,'Custo-benefício'!G1279))</f>
        <v/>
      </c>
      <c r="F30" s="310" t="str">
        <f>IF($B$30="","",SUM('Custo-benefício'!H1253,'Custo-benefício'!H1255,'Custo-benefício'!H1257,'Custo-benefício'!H1259,'Custo-benefício'!H1261,'Custo-benefício'!H1263,'Custo-benefício'!H1265,'Custo-benefício'!H1267,'Custo-benefício'!H1269,'Custo-benefício'!H1271,'Custo-benefício'!H1273,'Custo-benefício'!H1275,'Custo-benefício'!H1277,'Custo-benefício'!H1279))</f>
        <v/>
      </c>
      <c r="G30" s="310" t="str">
        <f>IF($B$30="","",SUM('Custo-benefício'!I1253,'Custo-benefício'!I1255,'Custo-benefício'!I1257,'Custo-benefício'!I1259,'Custo-benefício'!I1261,'Custo-benefício'!I1263,'Custo-benefício'!I1265,'Custo-benefício'!I1267,'Custo-benefício'!I1269,'Custo-benefício'!I1271,'Custo-benefício'!I1273,'Custo-benefício'!I1275,'Custo-benefício'!I1277,'Custo-benefício'!I1279))</f>
        <v/>
      </c>
      <c r="H30" s="310" t="str">
        <f>IF($B$30="","",SUM('Custo-benefício'!J1253,'Custo-benefício'!J1255,'Custo-benefício'!J1257,'Custo-benefício'!J1259,'Custo-benefício'!J1261,'Custo-benefício'!J1263,'Custo-benefício'!J1265,'Custo-benefício'!J1267,'Custo-benefício'!J1269,'Custo-benefício'!J1271,'Custo-benefício'!J1273,'Custo-benefício'!J1275,'Custo-benefício'!J1277,'Custo-benefício'!J1279))</f>
        <v/>
      </c>
      <c r="I30" s="310" t="str">
        <f>IF($B$30="","",SUM('Custo-benefício'!K1253,'Custo-benefício'!K1255,'Custo-benefício'!K1257,'Custo-benefício'!K1259,'Custo-benefício'!K1261,'Custo-benefício'!K1263,'Custo-benefício'!K1265,'Custo-benefício'!K1267,'Custo-benefício'!K1269,'Custo-benefício'!K1271,'Custo-benefício'!K1273,'Custo-benefício'!K1275,'Custo-benefício'!K1277,'Custo-benefício'!K1279))</f>
        <v/>
      </c>
      <c r="J30" s="310" t="str">
        <f>IF($B$30="","",SUM('Custo-benefício'!L1253,'Custo-benefício'!L1255,'Custo-benefício'!L1257,'Custo-benefício'!L1259,'Custo-benefício'!L1261,'Custo-benefício'!L1263,'Custo-benefício'!L1265,'Custo-benefício'!L1267,'Custo-benefício'!L1269,'Custo-benefício'!L1271,'Custo-benefício'!L1273,'Custo-benefício'!L1275,'Custo-benefício'!L1277,'Custo-benefício'!L1279))</f>
        <v/>
      </c>
      <c r="K30" s="310" t="str">
        <f>IF($B$30="","",SUM('Custo-benefício'!M1253,'Custo-benefício'!M1255,'Custo-benefício'!M1257,'Custo-benefício'!M1259,'Custo-benefício'!M1261,'Custo-benefício'!M1263,'Custo-benefício'!M1265,'Custo-benefício'!M1267,'Custo-benefício'!M1269,'Custo-benefício'!M1271,'Custo-benefício'!M1273,'Custo-benefício'!M1275,'Custo-benefício'!M1277,'Custo-benefício'!M1279))</f>
        <v/>
      </c>
      <c r="L30" s="310" t="str">
        <f>IF($B$30="","",SUM('Custo-benefício'!N1253,'Custo-benefício'!N1255,'Custo-benefício'!N1257,'Custo-benefício'!N1259,'Custo-benefício'!N1261,'Custo-benefício'!N1263,'Custo-benefício'!N1265,'Custo-benefício'!N1267,'Custo-benefício'!N1269,'Custo-benefício'!N1271,'Custo-benefício'!N1273,'Custo-benefício'!N1275,'Custo-benefício'!N1277,'Custo-benefício'!N1279))</f>
        <v/>
      </c>
      <c r="M30" s="310" t="str">
        <f>IF($B$30="","",SUM('Custo-benefício'!O1253,'Custo-benefício'!O1255,'Custo-benefício'!O1257,'Custo-benefício'!O1259,'Custo-benefício'!O1261,'Custo-benefício'!O1263,'Custo-benefício'!O1265,'Custo-benefício'!O1267,'Custo-benefício'!O1269,'Custo-benefício'!O1271,'Custo-benefício'!O1273,'Custo-benefício'!O1275,'Custo-benefício'!O1277,'Custo-benefício'!O1279))</f>
        <v/>
      </c>
      <c r="N30" s="310" t="str">
        <f>IF($B$30="","",SUM('Custo-benefício'!P1253,'Custo-benefício'!P1255,'Custo-benefício'!P1257,'Custo-benefício'!P1259,'Custo-benefício'!P1261,'Custo-benefício'!P1263,'Custo-benefício'!P1265,'Custo-benefício'!P1267,'Custo-benefício'!P1269,'Custo-benefício'!P1271,'Custo-benefício'!P1273,'Custo-benefício'!P1275,'Custo-benefício'!P1277,'Custo-benefício'!P1279))</f>
        <v/>
      </c>
      <c r="O30" s="310" t="str">
        <f>IF($B$30="","",SUM('Custo-benefício'!Q1253,'Custo-benefício'!Q1255,'Custo-benefício'!Q1257,'Custo-benefício'!Q1259,'Custo-benefício'!Q1261,'Custo-benefício'!Q1263,'Custo-benefício'!Q1265,'Custo-benefício'!Q1267,'Custo-benefício'!Q1269,'Custo-benefício'!Q1271,'Custo-benefício'!Q1273,'Custo-benefício'!Q1275,'Custo-benefício'!Q1277,'Custo-benefício'!Q1279))</f>
        <v/>
      </c>
      <c r="P30" s="310" t="str">
        <f>IF($B$30="","",SUM('Custo-benefício'!R1253,'Custo-benefício'!R1255,'Custo-benefício'!R1257,'Custo-benefício'!R1259,'Custo-benefício'!R1261,'Custo-benefício'!R1263,'Custo-benefício'!R1265,'Custo-benefício'!R1267,'Custo-benefício'!R1269,'Custo-benefício'!R1271,'Custo-benefício'!R1273,'Custo-benefício'!R1275,'Custo-benefício'!R1277,'Custo-benefício'!R1279))</f>
        <v/>
      </c>
      <c r="Q30" s="310" t="str">
        <f>IF($B$30="","",SUM('Custo-benefício'!S1253,'Custo-benefício'!S1255,'Custo-benefício'!S1257,'Custo-benefício'!S1259,'Custo-benefício'!S1261,'Custo-benefício'!S1263,'Custo-benefício'!S1265,'Custo-benefício'!S1267,'Custo-benefício'!S1269,'Custo-benefício'!S1271,'Custo-benefício'!S1273,'Custo-benefício'!S1275,'Custo-benefício'!S1277,'Custo-benefício'!S1279))</f>
        <v/>
      </c>
      <c r="R30" s="310" t="str">
        <f>IF($B$30="","",SUM('Custo-benefício'!T1253,'Custo-benefício'!T1255,'Custo-benefício'!T1257,'Custo-benefício'!T1259,'Custo-benefício'!T1261,'Custo-benefício'!T1263,'Custo-benefício'!T1265,'Custo-benefício'!T1267,'Custo-benefício'!T1269,'Custo-benefício'!T1271,'Custo-benefício'!T1273,'Custo-benefício'!T1275,'Custo-benefício'!T1277,'Custo-benefício'!T1279))</f>
        <v/>
      </c>
      <c r="S30" s="310" t="str">
        <f>IF($B$30="","",SUM('Custo-benefício'!U1253,'Custo-benefício'!U1255,'Custo-benefício'!U1257,'Custo-benefício'!U1259,'Custo-benefício'!U1261,'Custo-benefício'!U1263,'Custo-benefício'!U1265,'Custo-benefício'!U1267,'Custo-benefício'!U1269,'Custo-benefício'!U1271,'Custo-benefício'!U1273,'Custo-benefício'!U1275,'Custo-benefício'!U1277,'Custo-benefício'!U1279))</f>
        <v/>
      </c>
      <c r="T30" s="310" t="str">
        <f>IF($B$30="","",SUM('Custo-benefício'!V1253,'Custo-benefício'!V1255,'Custo-benefício'!V1257,'Custo-benefício'!V1259,'Custo-benefício'!V1261,'Custo-benefício'!V1263,'Custo-benefício'!V1265,'Custo-benefício'!V1267,'Custo-benefício'!V1269,'Custo-benefício'!V1271,'Custo-benefício'!V1273,'Custo-benefício'!V1275,'Custo-benefício'!V1277,'Custo-benefício'!V1279))</f>
        <v/>
      </c>
      <c r="U30" s="310" t="str">
        <f>IF($B$30="","",SUM('Custo-benefício'!W1253,'Custo-benefício'!W1255,'Custo-benefício'!W1257,'Custo-benefício'!W1259,'Custo-benefício'!W1261,'Custo-benefício'!W1263,'Custo-benefício'!W1265,'Custo-benefício'!W1267,'Custo-benefício'!W1269,'Custo-benefício'!W1271,'Custo-benefício'!W1273,'Custo-benefício'!W1275,'Custo-benefício'!W1277,'Custo-benefício'!W1279))</f>
        <v/>
      </c>
      <c r="V30" s="310" t="str">
        <f>IF($B$30="","",SUM('Custo-benefício'!X1253,'Custo-benefício'!X1255,'Custo-benefício'!X1257,'Custo-benefício'!X1259,'Custo-benefício'!X1261,'Custo-benefício'!X1263,'Custo-benefício'!X1265,'Custo-benefício'!X1267,'Custo-benefício'!X1269,'Custo-benefício'!X1271,'Custo-benefício'!X1273,'Custo-benefício'!X1275,'Custo-benefício'!X1277,'Custo-benefício'!X1279))</f>
        <v/>
      </c>
      <c r="W30" s="310" t="str">
        <f>IF($B$30="","",SUM('Custo-benefício'!Y1253,'Custo-benefício'!Y1255,'Custo-benefício'!Y1257,'Custo-benefício'!Y1259,'Custo-benefício'!Y1261,'Custo-benefício'!Y1263,'Custo-benefício'!Y1265,'Custo-benefício'!Y1267,'Custo-benefício'!Y1269,'Custo-benefício'!Y1271,'Custo-benefício'!Y1273,'Custo-benefício'!Y1275,'Custo-benefício'!Y1277,'Custo-benefício'!Y1279))</f>
        <v/>
      </c>
      <c r="X30" s="310" t="str">
        <f>IF($B$30="","",SUM('Custo-benefício'!Z1253,'Custo-benefício'!Z1255,'Custo-benefício'!Z1257,'Custo-benefício'!Z1259,'Custo-benefício'!Z1261,'Custo-benefício'!Z1263,'Custo-benefício'!Z1265,'Custo-benefício'!Z1267,'Custo-benefício'!Z1269,'Custo-benefício'!Z1271,'Custo-benefício'!Z1273,'Custo-benefício'!Z1275,'Custo-benefício'!Z1277,'Custo-benefício'!Z1279))</f>
        <v/>
      </c>
      <c r="Y30" s="310" t="str">
        <f>IF($B$30="","",SUM('Custo-benefício'!AA1253,'Custo-benefício'!AA1255,'Custo-benefício'!AA1257,'Custo-benefício'!AA1259,'Custo-benefício'!AA1261,'Custo-benefício'!AA1263,'Custo-benefício'!AA1265,'Custo-benefício'!AA1267,'Custo-benefício'!AA1269,'Custo-benefício'!AA1271,'Custo-benefício'!AA1273,'Custo-benefício'!AA1275,'Custo-benefício'!AA1277,'Custo-benefício'!AA1279))</f>
        <v/>
      </c>
      <c r="Z30" s="310" t="str">
        <f>IF($B$30="","",SUM('Custo-benefício'!AB1253,'Custo-benefício'!AB1255,'Custo-benefício'!AB1257,'Custo-benefício'!AB1259,'Custo-benefício'!AB1261,'Custo-benefício'!AB1263,'Custo-benefício'!AB1265,'Custo-benefício'!AB1267,'Custo-benefício'!AB1269,'Custo-benefício'!AB1271,'Custo-benefício'!AB1273,'Custo-benefício'!AB1275,'Custo-benefício'!AB1277,'Custo-benefício'!AB1279))</f>
        <v/>
      </c>
      <c r="AA30" s="310" t="str">
        <f>IF($B$30="","",SUM('Custo-benefício'!AC1253,'Custo-benefício'!AC1255,'Custo-benefício'!AC1257,'Custo-benefício'!AC1259,'Custo-benefício'!AC1261,'Custo-benefício'!AC1263,'Custo-benefício'!AC1265,'Custo-benefício'!AC1267,'Custo-benefício'!AC1269,'Custo-benefício'!AC1271,'Custo-benefício'!AC1273,'Custo-benefício'!AC1275,'Custo-benefício'!AC1277,'Custo-benefício'!AC1279))</f>
        <v/>
      </c>
      <c r="AB30" s="310" t="str">
        <f>IF($B$30="","",SUM('Custo-benefício'!AD1253,'Custo-benefício'!AD1255,'Custo-benefício'!AD1257,'Custo-benefício'!AD1259,'Custo-benefício'!AD1261,'Custo-benefício'!AD1263,'Custo-benefício'!AD1265,'Custo-benefício'!AD1267,'Custo-benefício'!AD1269,'Custo-benefício'!AD1271,'Custo-benefício'!AD1273,'Custo-benefício'!AD1275,'Custo-benefício'!AD1277,'Custo-benefício'!AD1279))</f>
        <v/>
      </c>
      <c r="AC30" s="310" t="str">
        <f>IF($B$30="","",SUM('Custo-benefício'!AE1253,'Custo-benefício'!AE1255,'Custo-benefício'!AE1257,'Custo-benefício'!AE1259,'Custo-benefício'!AE1261,'Custo-benefício'!AE1263,'Custo-benefício'!AE1265,'Custo-benefício'!AE1267,'Custo-benefício'!AE1269,'Custo-benefício'!AE1271,'Custo-benefício'!AE1273,'Custo-benefício'!AE1275,'Custo-benefício'!AE1277,'Custo-benefício'!AE1279))</f>
        <v/>
      </c>
      <c r="AD30" s="310" t="str">
        <f>IF($B$30="","",SUM('Custo-benefício'!AF1253,'Custo-benefício'!AF1255,'Custo-benefício'!AF1257,'Custo-benefício'!AF1259,'Custo-benefício'!AF1261,'Custo-benefício'!AF1263,'Custo-benefício'!AF1265,'Custo-benefício'!AF1267,'Custo-benefício'!AF1269,'Custo-benefício'!AF1271,'Custo-benefício'!AF1273,'Custo-benefício'!AF1275,'Custo-benefício'!AF1277,'Custo-benefício'!AF1279))</f>
        <v/>
      </c>
      <c r="AE30" s="310" t="str">
        <f>IF($B$30="","",SUM('Custo-benefício'!AG1253,'Custo-benefício'!AG1255,'Custo-benefício'!AG1257,'Custo-benefício'!AG1259,'Custo-benefício'!AG1261,'Custo-benefício'!AG1263,'Custo-benefício'!AG1265,'Custo-benefício'!AG1267,'Custo-benefício'!AG1269,'Custo-benefício'!AG1271,'Custo-benefício'!AG1273,'Custo-benefício'!AG1275,'Custo-benefício'!AG1277,'Custo-benefício'!AG1279))</f>
        <v/>
      </c>
      <c r="AF30" s="310" t="str">
        <f>IF($B$30="","",SUM('Custo-benefício'!AH1253,'Custo-benefício'!AH1255,'Custo-benefício'!AH1257,'Custo-benefício'!AH1259,'Custo-benefício'!AH1261,'Custo-benefício'!AH1263,'Custo-benefício'!AH1265,'Custo-benefício'!AH1267,'Custo-benefício'!AH1269,'Custo-benefício'!AH1271,'Custo-benefício'!AH1273,'Custo-benefício'!AH1275,'Custo-benefício'!AH1277,'Custo-benefício'!AH1279))</f>
        <v/>
      </c>
      <c r="AG30" s="310" t="str">
        <f>IF($B$30="","",SUM('Custo-benefício'!AI1253,'Custo-benefício'!AI1255,'Custo-benefício'!AI1257,'Custo-benefício'!AI1259,'Custo-benefício'!AI1261,'Custo-benefício'!AI1263,'Custo-benefício'!AI1265,'Custo-benefício'!AI1267,'Custo-benefício'!AI1269,'Custo-benefício'!AI1271,'Custo-benefício'!AI1273,'Custo-benefício'!AI1275,'Custo-benefício'!AI1277,'Custo-benefício'!AI1279))</f>
        <v/>
      </c>
      <c r="AH30" s="310" t="str">
        <f>IF($B$30="","",SUM('Custo-benefício'!AJ1253,'Custo-benefício'!AJ1255,'Custo-benefício'!AJ1257,'Custo-benefício'!AJ1259,'Custo-benefício'!AJ1261,'Custo-benefício'!AJ1263,'Custo-benefício'!AJ1265,'Custo-benefício'!AJ1267,'Custo-benefício'!AJ1269,'Custo-benefício'!AJ1271,'Custo-benefício'!AJ1273,'Custo-benefício'!AJ1275,'Custo-benefício'!AJ1277,'Custo-benefício'!AJ1279))</f>
        <v/>
      </c>
      <c r="AI30" s="310" t="str">
        <f>IF($B$30="","",SUM('Custo-benefício'!AK1253,'Custo-benefício'!AK1255,'Custo-benefício'!AK1257,'Custo-benefício'!AK1259,'Custo-benefício'!AK1261,'Custo-benefício'!AK1263,'Custo-benefício'!AK1265,'Custo-benefício'!AK1267,'Custo-benefício'!AK1269,'Custo-benefício'!AK1271,'Custo-benefício'!AK1273,'Custo-benefício'!AK1275,'Custo-benefício'!AK1277,'Custo-benefício'!AK1279))</f>
        <v/>
      </c>
      <c r="AJ30" s="310" t="str">
        <f>IF($B$30="","",SUM('Custo-benefício'!AL1253,'Custo-benefício'!AL1255,'Custo-benefício'!AL1257,'Custo-benefício'!AL1259,'Custo-benefício'!AL1261,'Custo-benefício'!AL1263,'Custo-benefício'!AL1265,'Custo-benefício'!AL1267,'Custo-benefício'!AL1269,'Custo-benefício'!AL1271,'Custo-benefício'!AL1273,'Custo-benefício'!AL1275,'Custo-benefício'!AL1277,'Custo-benefício'!AL1279))</f>
        <v/>
      </c>
      <c r="AK30" s="310" t="str">
        <f>IF($B$30="","",SUM('Custo-benefício'!AM1253,'Custo-benefício'!AM1255,'Custo-benefício'!AM1257,'Custo-benefício'!AM1259,'Custo-benefício'!AM1261,'Custo-benefício'!AM1263,'Custo-benefício'!AM1265,'Custo-benefício'!AM1267,'Custo-benefício'!AM1269,'Custo-benefício'!AM1271,'Custo-benefício'!AM1273,'Custo-benefício'!AM1275,'Custo-benefício'!AM1277,'Custo-benefício'!AM1279))</f>
        <v/>
      </c>
      <c r="AL30" s="310" t="str">
        <f>IF($B$30="","",SUM('Custo-benefício'!AN1253,'Custo-benefício'!AN1255,'Custo-benefício'!AN1257,'Custo-benefício'!AN1259,'Custo-benefício'!AN1261,'Custo-benefício'!AN1263,'Custo-benefício'!AN1265,'Custo-benefício'!AN1267,'Custo-benefício'!AN1269,'Custo-benefício'!AN1271,'Custo-benefício'!AN1273,'Custo-benefício'!AN1275,'Custo-benefício'!AN1277,'Custo-benefício'!AN1279))</f>
        <v/>
      </c>
      <c r="AM30" s="310" t="str">
        <f>IF($B$30="","",SUM('Custo-benefício'!AO1253,'Custo-benefício'!AO1255,'Custo-benefício'!AO1257,'Custo-benefício'!AO1259,'Custo-benefício'!AO1261,'Custo-benefício'!AO1263,'Custo-benefício'!AO1265,'Custo-benefício'!AO1267,'Custo-benefício'!AO1269,'Custo-benefício'!AO1271,'Custo-benefício'!AO1273,'Custo-benefício'!AO1275,'Custo-benefício'!AO1277,'Custo-benefício'!AO1279))</f>
        <v/>
      </c>
      <c r="AN30" s="313" t="str">
        <f t="shared" ref="AN30" si="19">IF(B30&lt;&gt;"",SUM(D30:AM30),"")</f>
        <v/>
      </c>
      <c r="BA30" s="489" t="str">
        <f t="shared" ref="BA30" si="20">B30</f>
        <v/>
      </c>
      <c r="BD30" s="489" t="str">
        <f t="shared" si="5"/>
        <v/>
      </c>
    </row>
    <row r="31" spans="2:56" x14ac:dyDescent="0.3">
      <c r="B31" s="491"/>
      <c r="C31" s="192" t="s">
        <v>143</v>
      </c>
      <c r="D31" s="159" t="s">
        <v>38</v>
      </c>
      <c r="E31" s="310" t="str">
        <f>IF($B$30="","",SUM('Custo-benefício'!G1280,'Custo-benefício'!G1284,'Custo-benefício'!G1288,'Custo-benefício'!G1292,'Custo-benefício'!G1296,'Custo-benefício'!G1300,'Custo-benefício'!G1304,'Custo-benefício'!G1308,'Custo-benefício'!G1312,'Custo-benefício'!G1316,'Custo-benefício'!G1320,'Custo-benefício'!G1324,'Custo-benefício'!G1328,'Custo-benefício'!G1332,'Custo-benefício'!G1336,'Custo-benefício'!G1340,'Custo-benefício'!G1344,'Custo-benefício'!G1348,'Custo-benefício'!G1352,'Custo-benefício'!G1356,'Custo-benefício'!G1360,'Custo-benefício'!G1362,'Custo-benefício'!G1364,'Custo-benefício'!G1366,'Custo-benefício'!G1368,'Custo-benefício'!G1370))</f>
        <v/>
      </c>
      <c r="F31" s="310" t="str">
        <f>IF($B$30="","",SUM('Custo-benefício'!H1280,'Custo-benefício'!H1284,'Custo-benefício'!H1288,'Custo-benefício'!H1292,'Custo-benefício'!H1296,'Custo-benefício'!H1300,'Custo-benefício'!H1304,'Custo-benefício'!H1308,'Custo-benefício'!H1312,'Custo-benefício'!H1316,'Custo-benefício'!H1320,'Custo-benefício'!H1324,'Custo-benefício'!H1328,'Custo-benefício'!H1332,'Custo-benefício'!H1336,'Custo-benefício'!H1340,'Custo-benefício'!H1344,'Custo-benefício'!H1348,'Custo-benefício'!H1352,'Custo-benefício'!H1356,'Custo-benefício'!H1360,'Custo-benefício'!H1362,'Custo-benefício'!H1364,'Custo-benefício'!H1366,'Custo-benefício'!H1368,'Custo-benefício'!H1370))</f>
        <v/>
      </c>
      <c r="G31" s="310" t="str">
        <f>IF($B$30="","",SUM('Custo-benefício'!I1280,'Custo-benefício'!I1284,'Custo-benefício'!I1288,'Custo-benefício'!I1292,'Custo-benefício'!I1296,'Custo-benefício'!I1300,'Custo-benefício'!I1304,'Custo-benefício'!I1308,'Custo-benefício'!I1312,'Custo-benefício'!I1316,'Custo-benefício'!I1320,'Custo-benefício'!I1324,'Custo-benefício'!I1328,'Custo-benefício'!I1332,'Custo-benefício'!I1336,'Custo-benefício'!I1340,'Custo-benefício'!I1344,'Custo-benefício'!I1348,'Custo-benefício'!I1352,'Custo-benefício'!I1356,'Custo-benefício'!I1360,'Custo-benefício'!I1362,'Custo-benefício'!I1364,'Custo-benefício'!I1366,'Custo-benefício'!I1368,'Custo-benefício'!I1370))</f>
        <v/>
      </c>
      <c r="H31" s="310" t="str">
        <f>IF($B$30="","",SUM('Custo-benefício'!J1280,'Custo-benefício'!J1284,'Custo-benefício'!J1288,'Custo-benefício'!J1292,'Custo-benefício'!J1296,'Custo-benefício'!J1300,'Custo-benefício'!J1304,'Custo-benefício'!J1308,'Custo-benefício'!J1312,'Custo-benefício'!J1316,'Custo-benefício'!J1320,'Custo-benefício'!J1324,'Custo-benefício'!J1328,'Custo-benefício'!J1332,'Custo-benefício'!J1336,'Custo-benefício'!J1340,'Custo-benefício'!J1344,'Custo-benefício'!J1348,'Custo-benefício'!J1352,'Custo-benefício'!J1356,'Custo-benefício'!J1360,'Custo-benefício'!J1362,'Custo-benefício'!J1364,'Custo-benefício'!J1366,'Custo-benefício'!J1368,'Custo-benefício'!J1370))</f>
        <v/>
      </c>
      <c r="I31" s="310" t="str">
        <f>IF($B$30="","",SUM('Custo-benefício'!K1280,'Custo-benefício'!K1284,'Custo-benefício'!K1288,'Custo-benefício'!K1292,'Custo-benefício'!K1296,'Custo-benefício'!K1300,'Custo-benefício'!K1304,'Custo-benefício'!K1308,'Custo-benefício'!K1312,'Custo-benefício'!K1316,'Custo-benefício'!K1320,'Custo-benefício'!K1324,'Custo-benefício'!K1328,'Custo-benefício'!K1332,'Custo-benefício'!K1336,'Custo-benefício'!K1340,'Custo-benefício'!K1344,'Custo-benefício'!K1348,'Custo-benefício'!K1352,'Custo-benefício'!K1356,'Custo-benefício'!K1360,'Custo-benefício'!K1362,'Custo-benefício'!K1364,'Custo-benefício'!K1366,'Custo-benefício'!K1368,'Custo-benefício'!K1370))</f>
        <v/>
      </c>
      <c r="J31" s="310" t="str">
        <f>IF($B$30="","",SUM('Custo-benefício'!L1280,'Custo-benefício'!L1284,'Custo-benefício'!L1288,'Custo-benefício'!L1292,'Custo-benefício'!L1296,'Custo-benefício'!L1300,'Custo-benefício'!L1304,'Custo-benefício'!L1308,'Custo-benefício'!L1312,'Custo-benefício'!L1316,'Custo-benefício'!L1320,'Custo-benefício'!L1324,'Custo-benefício'!L1328,'Custo-benefício'!L1332,'Custo-benefício'!L1336,'Custo-benefício'!L1340,'Custo-benefício'!L1344,'Custo-benefício'!L1348,'Custo-benefício'!L1352,'Custo-benefício'!L1356,'Custo-benefício'!L1360,'Custo-benefício'!L1362,'Custo-benefício'!L1364,'Custo-benefício'!L1366,'Custo-benefício'!L1368,'Custo-benefício'!L1370))</f>
        <v/>
      </c>
      <c r="K31" s="310" t="str">
        <f>IF($B$30="","",SUM('Custo-benefício'!M1280,'Custo-benefício'!M1284,'Custo-benefício'!M1288,'Custo-benefício'!M1292,'Custo-benefício'!M1296,'Custo-benefício'!M1300,'Custo-benefício'!M1304,'Custo-benefício'!M1308,'Custo-benefício'!M1312,'Custo-benefício'!M1316,'Custo-benefício'!M1320,'Custo-benefício'!M1324,'Custo-benefício'!M1328,'Custo-benefício'!M1332,'Custo-benefício'!M1336,'Custo-benefício'!M1340,'Custo-benefício'!M1344,'Custo-benefício'!M1348,'Custo-benefício'!M1352,'Custo-benefício'!M1356,'Custo-benefício'!M1360,'Custo-benefício'!M1362,'Custo-benefício'!M1364,'Custo-benefício'!M1366,'Custo-benefício'!M1368,'Custo-benefício'!M1370))</f>
        <v/>
      </c>
      <c r="L31" s="310" t="str">
        <f>IF($B$30="","",SUM('Custo-benefício'!N1280,'Custo-benefício'!N1284,'Custo-benefício'!N1288,'Custo-benefício'!N1292,'Custo-benefício'!N1296,'Custo-benefício'!N1300,'Custo-benefício'!N1304,'Custo-benefício'!N1308,'Custo-benefício'!N1312,'Custo-benefício'!N1316,'Custo-benefício'!N1320,'Custo-benefício'!N1324,'Custo-benefício'!N1328,'Custo-benefício'!N1332,'Custo-benefício'!N1336,'Custo-benefício'!N1340,'Custo-benefício'!N1344,'Custo-benefício'!N1348,'Custo-benefício'!N1352,'Custo-benefício'!N1356,'Custo-benefício'!N1360,'Custo-benefício'!N1362,'Custo-benefício'!N1364,'Custo-benefício'!N1366,'Custo-benefício'!N1368,'Custo-benefício'!N1370))</f>
        <v/>
      </c>
      <c r="M31" s="310" t="str">
        <f>IF($B$30="","",SUM('Custo-benefício'!O1280,'Custo-benefício'!O1284,'Custo-benefício'!O1288,'Custo-benefício'!O1292,'Custo-benefício'!O1296,'Custo-benefício'!O1300,'Custo-benefício'!O1304,'Custo-benefício'!O1308,'Custo-benefício'!O1312,'Custo-benefício'!O1316,'Custo-benefício'!O1320,'Custo-benefício'!O1324,'Custo-benefício'!O1328,'Custo-benefício'!O1332,'Custo-benefício'!O1336,'Custo-benefício'!O1340,'Custo-benefício'!O1344,'Custo-benefício'!O1348,'Custo-benefício'!O1352,'Custo-benefício'!O1356,'Custo-benefício'!O1360,'Custo-benefício'!O1362,'Custo-benefício'!O1364,'Custo-benefício'!O1366,'Custo-benefício'!O1368,'Custo-benefício'!O1370))</f>
        <v/>
      </c>
      <c r="N31" s="310" t="str">
        <f>IF($B$30="","",SUM('Custo-benefício'!P1280,'Custo-benefício'!P1284,'Custo-benefício'!P1288,'Custo-benefício'!P1292,'Custo-benefício'!P1296,'Custo-benefício'!P1300,'Custo-benefício'!P1304,'Custo-benefício'!P1308,'Custo-benefício'!P1312,'Custo-benefício'!P1316,'Custo-benefício'!P1320,'Custo-benefício'!P1324,'Custo-benefício'!P1328,'Custo-benefício'!P1332,'Custo-benefício'!P1336,'Custo-benefício'!P1340,'Custo-benefício'!P1344,'Custo-benefício'!P1348,'Custo-benefício'!P1352,'Custo-benefício'!P1356,'Custo-benefício'!P1360,'Custo-benefício'!P1362,'Custo-benefício'!P1364,'Custo-benefício'!P1366,'Custo-benefício'!P1368,'Custo-benefício'!P1370))</f>
        <v/>
      </c>
      <c r="O31" s="310" t="str">
        <f>IF($B$30="","",SUM('Custo-benefício'!Q1280,'Custo-benefício'!Q1284,'Custo-benefício'!Q1288,'Custo-benefício'!Q1292,'Custo-benefício'!Q1296,'Custo-benefício'!Q1300,'Custo-benefício'!Q1304,'Custo-benefício'!Q1308,'Custo-benefício'!Q1312,'Custo-benefício'!Q1316,'Custo-benefício'!Q1320,'Custo-benefício'!Q1324,'Custo-benefício'!Q1328,'Custo-benefício'!Q1332,'Custo-benefício'!Q1336,'Custo-benefício'!Q1340,'Custo-benefício'!Q1344,'Custo-benefício'!Q1348,'Custo-benefício'!Q1352,'Custo-benefício'!Q1356,'Custo-benefício'!Q1360,'Custo-benefício'!Q1362,'Custo-benefício'!Q1364,'Custo-benefício'!Q1366,'Custo-benefício'!Q1368,'Custo-benefício'!Q1370))</f>
        <v/>
      </c>
      <c r="P31" s="310" t="str">
        <f>IF($B$30="","",SUM('Custo-benefício'!R1280,'Custo-benefício'!R1284,'Custo-benefício'!R1288,'Custo-benefício'!R1292,'Custo-benefício'!R1296,'Custo-benefício'!R1300,'Custo-benefício'!R1304,'Custo-benefício'!R1308,'Custo-benefício'!R1312,'Custo-benefício'!R1316,'Custo-benefício'!R1320,'Custo-benefício'!R1324,'Custo-benefício'!R1328,'Custo-benefício'!R1332,'Custo-benefício'!R1336,'Custo-benefício'!R1340,'Custo-benefício'!R1344,'Custo-benefício'!R1348,'Custo-benefício'!R1352,'Custo-benefício'!R1356,'Custo-benefício'!R1360,'Custo-benefício'!R1362,'Custo-benefício'!R1364,'Custo-benefício'!R1366,'Custo-benefício'!R1368,'Custo-benefício'!R1370))</f>
        <v/>
      </c>
      <c r="Q31" s="310" t="str">
        <f>IF($B$30="","",SUM('Custo-benefício'!S1280,'Custo-benefício'!S1284,'Custo-benefício'!S1288,'Custo-benefício'!S1292,'Custo-benefício'!S1296,'Custo-benefício'!S1300,'Custo-benefício'!S1304,'Custo-benefício'!S1308,'Custo-benefício'!S1312,'Custo-benefício'!S1316,'Custo-benefício'!S1320,'Custo-benefício'!S1324,'Custo-benefício'!S1328,'Custo-benefício'!S1332,'Custo-benefício'!S1336,'Custo-benefício'!S1340,'Custo-benefício'!S1344,'Custo-benefício'!S1348,'Custo-benefício'!S1352,'Custo-benefício'!S1356,'Custo-benefício'!S1360,'Custo-benefício'!S1362,'Custo-benefício'!S1364,'Custo-benefício'!S1366,'Custo-benefício'!S1368,'Custo-benefício'!S1370))</f>
        <v/>
      </c>
      <c r="R31" s="310" t="str">
        <f>IF($B$30="","",SUM('Custo-benefício'!T1280,'Custo-benefício'!T1284,'Custo-benefício'!T1288,'Custo-benefício'!T1292,'Custo-benefício'!T1296,'Custo-benefício'!T1300,'Custo-benefício'!T1304,'Custo-benefício'!T1308,'Custo-benefício'!T1312,'Custo-benefício'!T1316,'Custo-benefício'!T1320,'Custo-benefício'!T1324,'Custo-benefício'!T1328,'Custo-benefício'!T1332,'Custo-benefício'!T1336,'Custo-benefício'!T1340,'Custo-benefício'!T1344,'Custo-benefício'!T1348,'Custo-benefício'!T1352,'Custo-benefício'!T1356,'Custo-benefício'!T1360,'Custo-benefício'!T1362,'Custo-benefício'!T1364,'Custo-benefício'!T1366,'Custo-benefício'!T1368,'Custo-benefício'!T1370))</f>
        <v/>
      </c>
      <c r="S31" s="310" t="str">
        <f>IF($B$30="","",SUM('Custo-benefício'!U1280,'Custo-benefício'!U1284,'Custo-benefício'!U1288,'Custo-benefício'!U1292,'Custo-benefício'!U1296,'Custo-benefício'!U1300,'Custo-benefício'!U1304,'Custo-benefício'!U1308,'Custo-benefício'!U1312,'Custo-benefício'!U1316,'Custo-benefício'!U1320,'Custo-benefício'!U1324,'Custo-benefício'!U1328,'Custo-benefício'!U1332,'Custo-benefício'!U1336,'Custo-benefício'!U1340,'Custo-benefício'!U1344,'Custo-benefício'!U1348,'Custo-benefício'!U1352,'Custo-benefício'!U1356,'Custo-benefício'!U1360,'Custo-benefício'!U1362,'Custo-benefício'!U1364,'Custo-benefício'!U1366,'Custo-benefício'!U1368,'Custo-benefício'!U1370))</f>
        <v/>
      </c>
      <c r="T31" s="310" t="str">
        <f>IF($B$30="","",SUM('Custo-benefício'!V1280,'Custo-benefício'!V1284,'Custo-benefício'!V1288,'Custo-benefício'!V1292,'Custo-benefício'!V1296,'Custo-benefício'!V1300,'Custo-benefício'!V1304,'Custo-benefício'!V1308,'Custo-benefício'!V1312,'Custo-benefício'!V1316,'Custo-benefício'!V1320,'Custo-benefício'!V1324,'Custo-benefício'!V1328,'Custo-benefício'!V1332,'Custo-benefício'!V1336,'Custo-benefício'!V1340,'Custo-benefício'!V1344,'Custo-benefício'!V1348,'Custo-benefício'!V1352,'Custo-benefício'!V1356,'Custo-benefício'!V1360,'Custo-benefício'!V1362,'Custo-benefício'!V1364,'Custo-benefício'!V1366,'Custo-benefício'!V1368,'Custo-benefício'!V1370))</f>
        <v/>
      </c>
      <c r="U31" s="310" t="str">
        <f>IF($B$30="","",SUM('Custo-benefício'!W1280,'Custo-benefício'!W1284,'Custo-benefício'!W1288,'Custo-benefício'!W1292,'Custo-benefício'!W1296,'Custo-benefício'!W1300,'Custo-benefício'!W1304,'Custo-benefício'!W1308,'Custo-benefício'!W1312,'Custo-benefício'!W1316,'Custo-benefício'!W1320,'Custo-benefício'!W1324,'Custo-benefício'!W1328,'Custo-benefício'!W1332,'Custo-benefício'!W1336,'Custo-benefício'!W1340,'Custo-benefício'!W1344,'Custo-benefício'!W1348,'Custo-benefício'!W1352,'Custo-benefício'!W1356,'Custo-benefício'!W1360,'Custo-benefício'!W1362,'Custo-benefício'!W1364,'Custo-benefício'!W1366,'Custo-benefício'!W1368,'Custo-benefício'!W1370))</f>
        <v/>
      </c>
      <c r="V31" s="310" t="str">
        <f>IF($B$30="","",SUM('Custo-benefício'!X1280,'Custo-benefício'!X1284,'Custo-benefício'!X1288,'Custo-benefício'!X1292,'Custo-benefício'!X1296,'Custo-benefício'!X1300,'Custo-benefício'!X1304,'Custo-benefício'!X1308,'Custo-benefício'!X1312,'Custo-benefício'!X1316,'Custo-benefício'!X1320,'Custo-benefício'!X1324,'Custo-benefício'!X1328,'Custo-benefício'!X1332,'Custo-benefício'!X1336,'Custo-benefício'!X1340,'Custo-benefício'!X1344,'Custo-benefício'!X1348,'Custo-benefício'!X1352,'Custo-benefício'!X1356,'Custo-benefício'!X1360,'Custo-benefício'!X1362,'Custo-benefício'!X1364,'Custo-benefício'!X1366,'Custo-benefício'!X1368,'Custo-benefício'!X1370))</f>
        <v/>
      </c>
      <c r="W31" s="310" t="str">
        <f>IF($B$30="","",SUM('Custo-benefício'!Y1280,'Custo-benefício'!Y1284,'Custo-benefício'!Y1288,'Custo-benefício'!Y1292,'Custo-benefício'!Y1296,'Custo-benefício'!Y1300,'Custo-benefício'!Y1304,'Custo-benefício'!Y1308,'Custo-benefício'!Y1312,'Custo-benefício'!Y1316,'Custo-benefício'!Y1320,'Custo-benefício'!Y1324,'Custo-benefício'!Y1328,'Custo-benefício'!Y1332,'Custo-benefício'!Y1336,'Custo-benefício'!Y1340,'Custo-benefício'!Y1344,'Custo-benefício'!Y1348,'Custo-benefício'!Y1352,'Custo-benefício'!Y1356,'Custo-benefício'!Y1360,'Custo-benefício'!Y1362,'Custo-benefício'!Y1364,'Custo-benefício'!Y1366,'Custo-benefício'!Y1368,'Custo-benefício'!Y1370))</f>
        <v/>
      </c>
      <c r="X31" s="310" t="str">
        <f>IF($B$30="","",SUM('Custo-benefício'!Z1280,'Custo-benefício'!Z1284,'Custo-benefício'!Z1288,'Custo-benefício'!Z1292,'Custo-benefício'!Z1296,'Custo-benefício'!Z1300,'Custo-benefício'!Z1304,'Custo-benefício'!Z1308,'Custo-benefício'!Z1312,'Custo-benefício'!Z1316,'Custo-benefício'!Z1320,'Custo-benefício'!Z1324,'Custo-benefício'!Z1328,'Custo-benefício'!Z1332,'Custo-benefício'!Z1336,'Custo-benefício'!Z1340,'Custo-benefício'!Z1344,'Custo-benefício'!Z1348,'Custo-benefício'!Z1352,'Custo-benefício'!Z1356,'Custo-benefício'!Z1360,'Custo-benefício'!Z1362,'Custo-benefício'!Z1364,'Custo-benefício'!Z1366,'Custo-benefício'!Z1368,'Custo-benefício'!Z1370))</f>
        <v/>
      </c>
      <c r="Y31" s="310" t="str">
        <f>IF($B$30="","",SUM('Custo-benefício'!AA1280,'Custo-benefício'!AA1284,'Custo-benefício'!AA1288,'Custo-benefício'!AA1292,'Custo-benefício'!AA1296,'Custo-benefício'!AA1300,'Custo-benefício'!AA1304,'Custo-benefício'!AA1308,'Custo-benefício'!AA1312,'Custo-benefício'!AA1316,'Custo-benefício'!AA1320,'Custo-benefício'!AA1324,'Custo-benefício'!AA1328,'Custo-benefício'!AA1332,'Custo-benefício'!AA1336,'Custo-benefício'!AA1340,'Custo-benefício'!AA1344,'Custo-benefício'!AA1348,'Custo-benefício'!AA1352,'Custo-benefício'!AA1356,'Custo-benefício'!AA1360,'Custo-benefício'!AA1362,'Custo-benefício'!AA1364,'Custo-benefício'!AA1366,'Custo-benefício'!AA1368,'Custo-benefício'!AA1370))</f>
        <v/>
      </c>
      <c r="Z31" s="310" t="str">
        <f>IF($B$30="","",SUM('Custo-benefício'!AB1280,'Custo-benefício'!AB1284,'Custo-benefício'!AB1288,'Custo-benefício'!AB1292,'Custo-benefício'!AB1296,'Custo-benefício'!AB1300,'Custo-benefício'!AB1304,'Custo-benefício'!AB1308,'Custo-benefício'!AB1312,'Custo-benefício'!AB1316,'Custo-benefício'!AB1320,'Custo-benefício'!AB1324,'Custo-benefício'!AB1328,'Custo-benefício'!AB1332,'Custo-benefício'!AB1336,'Custo-benefício'!AB1340,'Custo-benefício'!AB1344,'Custo-benefício'!AB1348,'Custo-benefício'!AB1352,'Custo-benefício'!AB1356,'Custo-benefício'!AB1360,'Custo-benefício'!AB1362,'Custo-benefício'!AB1364,'Custo-benefício'!AB1366,'Custo-benefício'!AB1368,'Custo-benefício'!AB1370))</f>
        <v/>
      </c>
      <c r="AA31" s="310" t="str">
        <f>IF($B$30="","",SUM('Custo-benefício'!AC1280,'Custo-benefício'!AC1284,'Custo-benefício'!AC1288,'Custo-benefício'!AC1292,'Custo-benefício'!AC1296,'Custo-benefício'!AC1300,'Custo-benefício'!AC1304,'Custo-benefício'!AC1308,'Custo-benefício'!AC1312,'Custo-benefício'!AC1316,'Custo-benefício'!AC1320,'Custo-benefício'!AC1324,'Custo-benefício'!AC1328,'Custo-benefício'!AC1332,'Custo-benefício'!AC1336,'Custo-benefício'!AC1340,'Custo-benefício'!AC1344,'Custo-benefício'!AC1348,'Custo-benefício'!AC1352,'Custo-benefício'!AC1356,'Custo-benefício'!AC1360,'Custo-benefício'!AC1362,'Custo-benefício'!AC1364,'Custo-benefício'!AC1366,'Custo-benefício'!AC1368,'Custo-benefício'!AC1370))</f>
        <v/>
      </c>
      <c r="AB31" s="310" t="str">
        <f>IF($B$30="","",SUM('Custo-benefício'!AD1280,'Custo-benefício'!AD1284,'Custo-benefício'!AD1288,'Custo-benefício'!AD1292,'Custo-benefício'!AD1296,'Custo-benefício'!AD1300,'Custo-benefício'!AD1304,'Custo-benefício'!AD1308,'Custo-benefício'!AD1312,'Custo-benefício'!AD1316,'Custo-benefício'!AD1320,'Custo-benefício'!AD1324,'Custo-benefício'!AD1328,'Custo-benefício'!AD1332,'Custo-benefício'!AD1336,'Custo-benefício'!AD1340,'Custo-benefício'!AD1344,'Custo-benefício'!AD1348,'Custo-benefício'!AD1352,'Custo-benefício'!AD1356,'Custo-benefício'!AD1360,'Custo-benefício'!AD1362,'Custo-benefício'!AD1364,'Custo-benefício'!AD1366,'Custo-benefício'!AD1368,'Custo-benefício'!AD1370))</f>
        <v/>
      </c>
      <c r="AC31" s="310" t="str">
        <f>IF($B$30="","",SUM('Custo-benefício'!AE1280,'Custo-benefício'!AE1284,'Custo-benefício'!AE1288,'Custo-benefício'!AE1292,'Custo-benefício'!AE1296,'Custo-benefício'!AE1300,'Custo-benefício'!AE1304,'Custo-benefício'!AE1308,'Custo-benefício'!AE1312,'Custo-benefício'!AE1316,'Custo-benefício'!AE1320,'Custo-benefício'!AE1324,'Custo-benefício'!AE1328,'Custo-benefício'!AE1332,'Custo-benefício'!AE1336,'Custo-benefício'!AE1340,'Custo-benefício'!AE1344,'Custo-benefício'!AE1348,'Custo-benefício'!AE1352,'Custo-benefício'!AE1356,'Custo-benefício'!AE1360,'Custo-benefício'!AE1362,'Custo-benefício'!AE1364,'Custo-benefício'!AE1366,'Custo-benefício'!AE1368,'Custo-benefício'!AE1370))</f>
        <v/>
      </c>
      <c r="AD31" s="310" t="str">
        <f>IF($B$30="","",SUM('Custo-benefício'!AF1280,'Custo-benefício'!AF1284,'Custo-benefício'!AF1288,'Custo-benefício'!AF1292,'Custo-benefício'!AF1296,'Custo-benefício'!AF1300,'Custo-benefício'!AF1304,'Custo-benefício'!AF1308,'Custo-benefício'!AF1312,'Custo-benefício'!AF1316,'Custo-benefício'!AF1320,'Custo-benefício'!AF1324,'Custo-benefício'!AF1328,'Custo-benefício'!AF1332,'Custo-benefício'!AF1336,'Custo-benefício'!AF1340,'Custo-benefício'!AF1344,'Custo-benefício'!AF1348,'Custo-benefício'!AF1352,'Custo-benefício'!AF1356,'Custo-benefício'!AF1360,'Custo-benefício'!AF1362,'Custo-benefício'!AF1364,'Custo-benefício'!AF1366,'Custo-benefício'!AF1368,'Custo-benefício'!AF1370))</f>
        <v/>
      </c>
      <c r="AE31" s="310" t="str">
        <f>IF($B$30="","",SUM('Custo-benefício'!AG1280,'Custo-benefício'!AG1284,'Custo-benefício'!AG1288,'Custo-benefício'!AG1292,'Custo-benefício'!AG1296,'Custo-benefício'!AG1300,'Custo-benefício'!AG1304,'Custo-benefício'!AG1308,'Custo-benefício'!AG1312,'Custo-benefício'!AG1316,'Custo-benefício'!AG1320,'Custo-benefício'!AG1324,'Custo-benefício'!AG1328,'Custo-benefício'!AG1332,'Custo-benefício'!AG1336,'Custo-benefício'!AG1340,'Custo-benefício'!AG1344,'Custo-benefício'!AG1348,'Custo-benefício'!AG1352,'Custo-benefício'!AG1356,'Custo-benefício'!AG1360,'Custo-benefício'!AG1362,'Custo-benefício'!AG1364,'Custo-benefício'!AG1366,'Custo-benefício'!AG1368,'Custo-benefício'!AG1370))</f>
        <v/>
      </c>
      <c r="AF31" s="310" t="str">
        <f>IF($B$30="","",SUM('Custo-benefício'!AH1280,'Custo-benefício'!AH1284,'Custo-benefício'!AH1288,'Custo-benefício'!AH1292,'Custo-benefício'!AH1296,'Custo-benefício'!AH1300,'Custo-benefício'!AH1304,'Custo-benefício'!AH1308,'Custo-benefício'!AH1312,'Custo-benefício'!AH1316,'Custo-benefício'!AH1320,'Custo-benefício'!AH1324,'Custo-benefício'!AH1328,'Custo-benefício'!AH1332,'Custo-benefício'!AH1336,'Custo-benefício'!AH1340,'Custo-benefício'!AH1344,'Custo-benefício'!AH1348,'Custo-benefício'!AH1352,'Custo-benefício'!AH1356,'Custo-benefício'!AH1360,'Custo-benefício'!AH1362,'Custo-benefício'!AH1364,'Custo-benefício'!AH1366,'Custo-benefício'!AH1368,'Custo-benefício'!AH1370))</f>
        <v/>
      </c>
      <c r="AG31" s="310" t="str">
        <f>IF($B$30="","",SUM('Custo-benefício'!AI1280,'Custo-benefício'!AI1284,'Custo-benefício'!AI1288,'Custo-benefício'!AI1292,'Custo-benefício'!AI1296,'Custo-benefício'!AI1300,'Custo-benefício'!AI1304,'Custo-benefício'!AI1308,'Custo-benefício'!AI1312,'Custo-benefício'!AI1316,'Custo-benefício'!AI1320,'Custo-benefício'!AI1324,'Custo-benefício'!AI1328,'Custo-benefício'!AI1332,'Custo-benefício'!AI1336,'Custo-benefício'!AI1340,'Custo-benefício'!AI1344,'Custo-benefício'!AI1348,'Custo-benefício'!AI1352,'Custo-benefício'!AI1356,'Custo-benefício'!AI1360,'Custo-benefício'!AI1362,'Custo-benefício'!AI1364,'Custo-benefício'!AI1366,'Custo-benefício'!AI1368,'Custo-benefício'!AI1370))</f>
        <v/>
      </c>
      <c r="AH31" s="310" t="str">
        <f>IF($B$30="","",SUM('Custo-benefício'!AJ1280,'Custo-benefício'!AJ1284,'Custo-benefício'!AJ1288,'Custo-benefício'!AJ1292,'Custo-benefício'!AJ1296,'Custo-benefício'!AJ1300,'Custo-benefício'!AJ1304,'Custo-benefício'!AJ1308,'Custo-benefício'!AJ1312,'Custo-benefício'!AJ1316,'Custo-benefício'!AJ1320,'Custo-benefício'!AJ1324,'Custo-benefício'!AJ1328,'Custo-benefício'!AJ1332,'Custo-benefício'!AJ1336,'Custo-benefício'!AJ1340,'Custo-benefício'!AJ1344,'Custo-benefício'!AJ1348,'Custo-benefício'!AJ1352,'Custo-benefício'!AJ1356,'Custo-benefício'!AJ1360,'Custo-benefício'!AJ1362,'Custo-benefício'!AJ1364,'Custo-benefício'!AJ1366,'Custo-benefício'!AJ1368,'Custo-benefício'!AJ1370))</f>
        <v/>
      </c>
      <c r="AI31" s="310" t="str">
        <f>IF($B$30="","",SUM('Custo-benefício'!AK1280,'Custo-benefício'!AK1284,'Custo-benefício'!AK1288,'Custo-benefício'!AK1292,'Custo-benefício'!AK1296,'Custo-benefício'!AK1300,'Custo-benefício'!AK1304,'Custo-benefício'!AK1308,'Custo-benefício'!AK1312,'Custo-benefício'!AK1316,'Custo-benefício'!AK1320,'Custo-benefício'!AK1324,'Custo-benefício'!AK1328,'Custo-benefício'!AK1332,'Custo-benefício'!AK1336,'Custo-benefício'!AK1340,'Custo-benefício'!AK1344,'Custo-benefício'!AK1348,'Custo-benefício'!AK1352,'Custo-benefício'!AK1356,'Custo-benefício'!AK1360,'Custo-benefício'!AK1362,'Custo-benefício'!AK1364,'Custo-benefício'!AK1366,'Custo-benefício'!AK1368,'Custo-benefício'!AK1370))</f>
        <v/>
      </c>
      <c r="AJ31" s="310" t="str">
        <f>IF($B$30="","",SUM('Custo-benefício'!AL1280,'Custo-benefício'!AL1284,'Custo-benefício'!AL1288,'Custo-benefício'!AL1292,'Custo-benefício'!AL1296,'Custo-benefício'!AL1300,'Custo-benefício'!AL1304,'Custo-benefício'!AL1308,'Custo-benefício'!AL1312,'Custo-benefício'!AL1316,'Custo-benefício'!AL1320,'Custo-benefício'!AL1324,'Custo-benefício'!AL1328,'Custo-benefício'!AL1332,'Custo-benefício'!AL1336,'Custo-benefício'!AL1340,'Custo-benefício'!AL1344,'Custo-benefício'!AL1348,'Custo-benefício'!AL1352,'Custo-benefício'!AL1356,'Custo-benefício'!AL1360,'Custo-benefício'!AL1362,'Custo-benefício'!AL1364,'Custo-benefício'!AL1366,'Custo-benefício'!AL1368,'Custo-benefício'!AL1370))</f>
        <v/>
      </c>
      <c r="AK31" s="310" t="str">
        <f>IF($B$30="","",SUM('Custo-benefício'!AM1280,'Custo-benefício'!AM1284,'Custo-benefício'!AM1288,'Custo-benefício'!AM1292,'Custo-benefício'!AM1296,'Custo-benefício'!AM1300,'Custo-benefício'!AM1304,'Custo-benefício'!AM1308,'Custo-benefício'!AM1312,'Custo-benefício'!AM1316,'Custo-benefício'!AM1320,'Custo-benefício'!AM1324,'Custo-benefício'!AM1328,'Custo-benefício'!AM1332,'Custo-benefício'!AM1336,'Custo-benefício'!AM1340,'Custo-benefício'!AM1344,'Custo-benefício'!AM1348,'Custo-benefício'!AM1352,'Custo-benefício'!AM1356,'Custo-benefício'!AM1360,'Custo-benefício'!AM1362,'Custo-benefício'!AM1364,'Custo-benefício'!AM1366,'Custo-benefício'!AM1368,'Custo-benefício'!AM1370))</f>
        <v/>
      </c>
      <c r="AL31" s="310" t="str">
        <f>IF($B$30="","",SUM('Custo-benefício'!AN1280,'Custo-benefício'!AN1284,'Custo-benefício'!AN1288,'Custo-benefício'!AN1292,'Custo-benefício'!AN1296,'Custo-benefício'!AN1300,'Custo-benefício'!AN1304,'Custo-benefício'!AN1308,'Custo-benefício'!AN1312,'Custo-benefício'!AN1316,'Custo-benefício'!AN1320,'Custo-benefício'!AN1324,'Custo-benefício'!AN1328,'Custo-benefício'!AN1332,'Custo-benefício'!AN1336,'Custo-benefício'!AN1340,'Custo-benefício'!AN1344,'Custo-benefício'!AN1348,'Custo-benefício'!AN1352,'Custo-benefício'!AN1356,'Custo-benefício'!AN1360,'Custo-benefício'!AN1362,'Custo-benefício'!AN1364,'Custo-benefício'!AN1366,'Custo-benefício'!AN1368,'Custo-benefício'!AN1370))</f>
        <v/>
      </c>
      <c r="AM31" s="310" t="str">
        <f>IF($B$30="","",SUM('Custo-benefício'!AO1280,'Custo-benefício'!AO1284,'Custo-benefício'!AO1288,'Custo-benefício'!AO1292,'Custo-benefício'!AO1296,'Custo-benefício'!AO1300,'Custo-benefício'!AO1304,'Custo-benefício'!AO1308,'Custo-benefício'!AO1312,'Custo-benefício'!AO1316,'Custo-benefício'!AO1320,'Custo-benefício'!AO1324,'Custo-benefício'!AO1328,'Custo-benefício'!AO1332,'Custo-benefício'!AO1336,'Custo-benefício'!AO1340,'Custo-benefício'!AO1344,'Custo-benefício'!AO1348,'Custo-benefício'!AO1352,'Custo-benefício'!AO1356,'Custo-benefício'!AO1360,'Custo-benefício'!AO1362,'Custo-benefício'!AO1364,'Custo-benefício'!AO1366,'Custo-benefício'!AO1368,'Custo-benefício'!AO1370))</f>
        <v/>
      </c>
      <c r="AN31" s="313" t="str">
        <f t="shared" ref="AN31" si="21">IF(B30&lt;&gt;"",SUM(D31:AM31),"")</f>
        <v/>
      </c>
      <c r="BA31" s="489"/>
      <c r="BD31" s="489"/>
    </row>
    <row r="32" spans="2:56" x14ac:dyDescent="0.3">
      <c r="B32" s="490" t="str">
        <f>IF(PRINCIPAL!B124&lt;&gt;"",PRINCIPAL!B124,"")</f>
        <v/>
      </c>
      <c r="C32" s="192" t="s">
        <v>128</v>
      </c>
      <c r="D32" s="310" t="str">
        <f>IF($B$32="","",SUM('Custo-benefício'!F1377,'Custo-benefício'!F1379,'Custo-benefício'!F1381,'Custo-benefício'!F1383,'Custo-benefício'!F1385,'Custo-benefício'!F1387,'Custo-benefício'!F1389,'Custo-benefício'!F1391,'Custo-benefício'!F1393,'Custo-benefício'!F1395,'Custo-benefício'!F1397,'Custo-benefício'!F1399,'Custo-benefício'!F1401,'Custo-benefício'!F1403))</f>
        <v/>
      </c>
      <c r="E32" s="310" t="str">
        <f>IF($B$32="","",SUM('Custo-benefício'!G1377,'Custo-benefício'!G1379,'Custo-benefício'!G1381,'Custo-benefício'!G1383,'Custo-benefício'!G1385,'Custo-benefício'!G1387,'Custo-benefício'!G1389,'Custo-benefício'!G1391,'Custo-benefício'!G1393,'Custo-benefício'!G1395,'Custo-benefício'!G1397,'Custo-benefício'!G1399,'Custo-benefício'!G1401,'Custo-benefício'!G1403))</f>
        <v/>
      </c>
      <c r="F32" s="310" t="str">
        <f>IF($B$32="","",SUM('Custo-benefício'!H1377,'Custo-benefício'!H1379,'Custo-benefício'!H1381,'Custo-benefício'!H1383,'Custo-benefício'!H1385,'Custo-benefício'!H1387,'Custo-benefício'!H1389,'Custo-benefício'!H1391,'Custo-benefício'!H1393,'Custo-benefício'!H1395,'Custo-benefício'!H1397,'Custo-benefício'!H1399,'Custo-benefício'!H1401,'Custo-benefício'!H1403))</f>
        <v/>
      </c>
      <c r="G32" s="310" t="str">
        <f>IF($B$32="","",SUM('Custo-benefício'!I1377,'Custo-benefício'!I1379,'Custo-benefício'!I1381,'Custo-benefício'!I1383,'Custo-benefício'!I1385,'Custo-benefício'!I1387,'Custo-benefício'!I1389,'Custo-benefício'!I1391,'Custo-benefício'!I1393,'Custo-benefício'!I1395,'Custo-benefício'!I1397,'Custo-benefício'!I1399,'Custo-benefício'!I1401,'Custo-benefício'!I1403))</f>
        <v/>
      </c>
      <c r="H32" s="310" t="str">
        <f>IF($B$32="","",SUM('Custo-benefício'!J1377,'Custo-benefício'!J1379,'Custo-benefício'!J1381,'Custo-benefício'!J1383,'Custo-benefício'!J1385,'Custo-benefício'!J1387,'Custo-benefício'!J1389,'Custo-benefício'!J1391,'Custo-benefício'!J1393,'Custo-benefício'!J1395,'Custo-benefício'!J1397,'Custo-benefício'!J1399,'Custo-benefício'!J1401,'Custo-benefício'!J1403))</f>
        <v/>
      </c>
      <c r="I32" s="310" t="str">
        <f>IF($B$32="","",SUM('Custo-benefício'!K1377,'Custo-benefício'!K1379,'Custo-benefício'!K1381,'Custo-benefício'!K1383,'Custo-benefício'!K1385,'Custo-benefício'!K1387,'Custo-benefício'!K1389,'Custo-benefício'!K1391,'Custo-benefício'!K1393,'Custo-benefício'!K1395,'Custo-benefício'!K1397,'Custo-benefício'!K1399,'Custo-benefício'!K1401,'Custo-benefício'!K1403))</f>
        <v/>
      </c>
      <c r="J32" s="310" t="str">
        <f>IF($B$32="","",SUM('Custo-benefício'!L1377,'Custo-benefício'!L1379,'Custo-benefício'!L1381,'Custo-benefício'!L1383,'Custo-benefício'!L1385,'Custo-benefício'!L1387,'Custo-benefício'!L1389,'Custo-benefício'!L1391,'Custo-benefício'!L1393,'Custo-benefício'!L1395,'Custo-benefício'!L1397,'Custo-benefício'!L1399,'Custo-benefício'!L1401,'Custo-benefício'!L1403))</f>
        <v/>
      </c>
      <c r="K32" s="310" t="str">
        <f>IF($B$32="","",SUM('Custo-benefício'!M1377,'Custo-benefício'!M1379,'Custo-benefício'!M1381,'Custo-benefício'!M1383,'Custo-benefício'!M1385,'Custo-benefício'!M1387,'Custo-benefício'!M1389,'Custo-benefício'!M1391,'Custo-benefício'!M1393,'Custo-benefício'!M1395,'Custo-benefício'!M1397,'Custo-benefício'!M1399,'Custo-benefício'!M1401,'Custo-benefício'!M1403))</f>
        <v/>
      </c>
      <c r="L32" s="310" t="str">
        <f>IF($B$32="","",SUM('Custo-benefício'!N1377,'Custo-benefício'!N1379,'Custo-benefício'!N1381,'Custo-benefício'!N1383,'Custo-benefício'!N1385,'Custo-benefício'!N1387,'Custo-benefício'!N1389,'Custo-benefício'!N1391,'Custo-benefício'!N1393,'Custo-benefício'!N1395,'Custo-benefício'!N1397,'Custo-benefício'!N1399,'Custo-benefício'!N1401,'Custo-benefício'!N1403))</f>
        <v/>
      </c>
      <c r="M32" s="310" t="str">
        <f>IF($B$32="","",SUM('Custo-benefício'!O1377,'Custo-benefício'!O1379,'Custo-benefício'!O1381,'Custo-benefício'!O1383,'Custo-benefício'!O1385,'Custo-benefício'!O1387,'Custo-benefício'!O1389,'Custo-benefício'!O1391,'Custo-benefício'!O1393,'Custo-benefício'!O1395,'Custo-benefício'!O1397,'Custo-benefício'!O1399,'Custo-benefício'!O1401,'Custo-benefício'!O1403))</f>
        <v/>
      </c>
      <c r="N32" s="310" t="str">
        <f>IF($B$32="","",SUM('Custo-benefício'!P1377,'Custo-benefício'!P1379,'Custo-benefício'!P1381,'Custo-benefício'!P1383,'Custo-benefício'!P1385,'Custo-benefício'!P1387,'Custo-benefício'!P1389,'Custo-benefício'!P1391,'Custo-benefício'!P1393,'Custo-benefício'!P1395,'Custo-benefício'!P1397,'Custo-benefício'!P1399,'Custo-benefício'!P1401,'Custo-benefício'!P1403))</f>
        <v/>
      </c>
      <c r="O32" s="310" t="str">
        <f>IF($B$32="","",SUM('Custo-benefício'!Q1377,'Custo-benefício'!Q1379,'Custo-benefício'!Q1381,'Custo-benefício'!Q1383,'Custo-benefício'!Q1385,'Custo-benefício'!Q1387,'Custo-benefício'!Q1389,'Custo-benefício'!Q1391,'Custo-benefício'!Q1393,'Custo-benefício'!Q1395,'Custo-benefício'!Q1397,'Custo-benefício'!Q1399,'Custo-benefício'!Q1401,'Custo-benefício'!Q1403))</f>
        <v/>
      </c>
      <c r="P32" s="310" t="str">
        <f>IF($B$32="","",SUM('Custo-benefício'!R1377,'Custo-benefício'!R1379,'Custo-benefício'!R1381,'Custo-benefício'!R1383,'Custo-benefício'!R1385,'Custo-benefício'!R1387,'Custo-benefício'!R1389,'Custo-benefício'!R1391,'Custo-benefício'!R1393,'Custo-benefício'!R1395,'Custo-benefício'!R1397,'Custo-benefício'!R1399,'Custo-benefício'!R1401,'Custo-benefício'!R1403))</f>
        <v/>
      </c>
      <c r="Q32" s="310" t="str">
        <f>IF($B$32="","",SUM('Custo-benefício'!S1377,'Custo-benefício'!S1379,'Custo-benefício'!S1381,'Custo-benefício'!S1383,'Custo-benefício'!S1385,'Custo-benefício'!S1387,'Custo-benefício'!S1389,'Custo-benefício'!S1391,'Custo-benefício'!S1393,'Custo-benefício'!S1395,'Custo-benefício'!S1397,'Custo-benefício'!S1399,'Custo-benefício'!S1401,'Custo-benefício'!S1403))</f>
        <v/>
      </c>
      <c r="R32" s="310" t="str">
        <f>IF($B$32="","",SUM('Custo-benefício'!T1377,'Custo-benefício'!T1379,'Custo-benefício'!T1381,'Custo-benefício'!T1383,'Custo-benefício'!T1385,'Custo-benefício'!T1387,'Custo-benefício'!T1389,'Custo-benefício'!T1391,'Custo-benefício'!T1393,'Custo-benefício'!T1395,'Custo-benefício'!T1397,'Custo-benefício'!T1399,'Custo-benefício'!T1401,'Custo-benefício'!T1403))</f>
        <v/>
      </c>
      <c r="S32" s="310" t="str">
        <f>IF($B$32="","",SUM('Custo-benefício'!U1377,'Custo-benefício'!U1379,'Custo-benefício'!U1381,'Custo-benefício'!U1383,'Custo-benefício'!U1385,'Custo-benefício'!U1387,'Custo-benefício'!U1389,'Custo-benefício'!U1391,'Custo-benefício'!U1393,'Custo-benefício'!U1395,'Custo-benefício'!U1397,'Custo-benefício'!U1399,'Custo-benefício'!U1401,'Custo-benefício'!U1403))</f>
        <v/>
      </c>
      <c r="T32" s="310" t="str">
        <f>IF($B$32="","",SUM('Custo-benefício'!V1377,'Custo-benefício'!V1379,'Custo-benefício'!V1381,'Custo-benefício'!V1383,'Custo-benefício'!V1385,'Custo-benefício'!V1387,'Custo-benefício'!V1389,'Custo-benefício'!V1391,'Custo-benefício'!V1393,'Custo-benefício'!V1395,'Custo-benefício'!V1397,'Custo-benefício'!V1399,'Custo-benefício'!V1401,'Custo-benefício'!V1403))</f>
        <v/>
      </c>
      <c r="U32" s="310" t="str">
        <f>IF($B$32="","",SUM('Custo-benefício'!W1377,'Custo-benefício'!W1379,'Custo-benefício'!W1381,'Custo-benefício'!W1383,'Custo-benefício'!W1385,'Custo-benefício'!W1387,'Custo-benefício'!W1389,'Custo-benefício'!W1391,'Custo-benefício'!W1393,'Custo-benefício'!W1395,'Custo-benefício'!W1397,'Custo-benefício'!W1399,'Custo-benefício'!W1401,'Custo-benefício'!W1403))</f>
        <v/>
      </c>
      <c r="V32" s="310" t="str">
        <f>IF($B$32="","",SUM('Custo-benefício'!X1377,'Custo-benefício'!X1379,'Custo-benefício'!X1381,'Custo-benefício'!X1383,'Custo-benefício'!X1385,'Custo-benefício'!X1387,'Custo-benefício'!X1389,'Custo-benefício'!X1391,'Custo-benefício'!X1393,'Custo-benefício'!X1395,'Custo-benefício'!X1397,'Custo-benefício'!X1399,'Custo-benefício'!X1401,'Custo-benefício'!X1403))</f>
        <v/>
      </c>
      <c r="W32" s="310" t="str">
        <f>IF($B$32="","",SUM('Custo-benefício'!Y1377,'Custo-benefício'!Y1379,'Custo-benefício'!Y1381,'Custo-benefício'!Y1383,'Custo-benefício'!Y1385,'Custo-benefício'!Y1387,'Custo-benefício'!Y1389,'Custo-benefício'!Y1391,'Custo-benefício'!Y1393,'Custo-benefício'!Y1395,'Custo-benefício'!Y1397,'Custo-benefício'!Y1399,'Custo-benefício'!Y1401,'Custo-benefício'!Y1403))</f>
        <v/>
      </c>
      <c r="X32" s="310" t="str">
        <f>IF($B$32="","",SUM('Custo-benefício'!Z1377,'Custo-benefício'!Z1379,'Custo-benefício'!Z1381,'Custo-benefício'!Z1383,'Custo-benefício'!Z1385,'Custo-benefício'!Z1387,'Custo-benefício'!Z1389,'Custo-benefício'!Z1391,'Custo-benefício'!Z1393,'Custo-benefício'!Z1395,'Custo-benefício'!Z1397,'Custo-benefício'!Z1399,'Custo-benefício'!Z1401,'Custo-benefício'!Z1403))</f>
        <v/>
      </c>
      <c r="Y32" s="310" t="str">
        <f>IF($B$32="","",SUM('Custo-benefício'!AA1377,'Custo-benefício'!AA1379,'Custo-benefício'!AA1381,'Custo-benefício'!AA1383,'Custo-benefício'!AA1385,'Custo-benefício'!AA1387,'Custo-benefício'!AA1389,'Custo-benefício'!AA1391,'Custo-benefício'!AA1393,'Custo-benefício'!AA1395,'Custo-benefício'!AA1397,'Custo-benefício'!AA1399,'Custo-benefício'!AA1401,'Custo-benefício'!AA1403))</f>
        <v/>
      </c>
      <c r="Z32" s="310" t="str">
        <f>IF($B$32="","",SUM('Custo-benefício'!AB1377,'Custo-benefício'!AB1379,'Custo-benefício'!AB1381,'Custo-benefício'!AB1383,'Custo-benefício'!AB1385,'Custo-benefício'!AB1387,'Custo-benefício'!AB1389,'Custo-benefício'!AB1391,'Custo-benefício'!AB1393,'Custo-benefício'!AB1395,'Custo-benefício'!AB1397,'Custo-benefício'!AB1399,'Custo-benefício'!AB1401,'Custo-benefício'!AB1403))</f>
        <v/>
      </c>
      <c r="AA32" s="310" t="str">
        <f>IF($B$32="","",SUM('Custo-benefício'!AC1377,'Custo-benefício'!AC1379,'Custo-benefício'!AC1381,'Custo-benefício'!AC1383,'Custo-benefício'!AC1385,'Custo-benefício'!AC1387,'Custo-benefício'!AC1389,'Custo-benefício'!AC1391,'Custo-benefício'!AC1393,'Custo-benefício'!AC1395,'Custo-benefício'!AC1397,'Custo-benefício'!AC1399,'Custo-benefício'!AC1401,'Custo-benefício'!AC1403))</f>
        <v/>
      </c>
      <c r="AB32" s="310" t="str">
        <f>IF($B$32="","",SUM('Custo-benefício'!AD1377,'Custo-benefício'!AD1379,'Custo-benefício'!AD1381,'Custo-benefício'!AD1383,'Custo-benefício'!AD1385,'Custo-benefício'!AD1387,'Custo-benefício'!AD1389,'Custo-benefício'!AD1391,'Custo-benefício'!AD1393,'Custo-benefício'!AD1395,'Custo-benefício'!AD1397,'Custo-benefício'!AD1399,'Custo-benefício'!AD1401,'Custo-benefício'!AD1403))</f>
        <v/>
      </c>
      <c r="AC32" s="310" t="str">
        <f>IF($B$32="","",SUM('Custo-benefício'!AE1377,'Custo-benefício'!AE1379,'Custo-benefício'!AE1381,'Custo-benefício'!AE1383,'Custo-benefício'!AE1385,'Custo-benefício'!AE1387,'Custo-benefício'!AE1389,'Custo-benefício'!AE1391,'Custo-benefício'!AE1393,'Custo-benefício'!AE1395,'Custo-benefício'!AE1397,'Custo-benefício'!AE1399,'Custo-benefício'!AE1401,'Custo-benefício'!AE1403))</f>
        <v/>
      </c>
      <c r="AD32" s="310" t="str">
        <f>IF($B$32="","",SUM('Custo-benefício'!AF1377,'Custo-benefício'!AF1379,'Custo-benefício'!AF1381,'Custo-benefício'!AF1383,'Custo-benefício'!AF1385,'Custo-benefício'!AF1387,'Custo-benefício'!AF1389,'Custo-benefício'!AF1391,'Custo-benefício'!AF1393,'Custo-benefício'!AF1395,'Custo-benefício'!AF1397,'Custo-benefício'!AF1399,'Custo-benefício'!AF1401,'Custo-benefício'!AF1403))</f>
        <v/>
      </c>
      <c r="AE32" s="310" t="str">
        <f>IF($B$32="","",SUM('Custo-benefício'!AG1377,'Custo-benefício'!AG1379,'Custo-benefício'!AG1381,'Custo-benefício'!AG1383,'Custo-benefício'!AG1385,'Custo-benefício'!AG1387,'Custo-benefício'!AG1389,'Custo-benefício'!AG1391,'Custo-benefício'!AG1393,'Custo-benefício'!AG1395,'Custo-benefício'!AG1397,'Custo-benefício'!AG1399,'Custo-benefício'!AG1401,'Custo-benefício'!AG1403))</f>
        <v/>
      </c>
      <c r="AF32" s="310" t="str">
        <f>IF($B$32="","",SUM('Custo-benefício'!AH1377,'Custo-benefício'!AH1379,'Custo-benefício'!AH1381,'Custo-benefício'!AH1383,'Custo-benefício'!AH1385,'Custo-benefício'!AH1387,'Custo-benefício'!AH1389,'Custo-benefício'!AH1391,'Custo-benefício'!AH1393,'Custo-benefício'!AH1395,'Custo-benefício'!AH1397,'Custo-benefício'!AH1399,'Custo-benefício'!AH1401,'Custo-benefício'!AH1403))</f>
        <v/>
      </c>
      <c r="AG32" s="310" t="str">
        <f>IF($B$32="","",SUM('Custo-benefício'!AI1377,'Custo-benefício'!AI1379,'Custo-benefício'!AI1381,'Custo-benefício'!AI1383,'Custo-benefício'!AI1385,'Custo-benefício'!AI1387,'Custo-benefício'!AI1389,'Custo-benefício'!AI1391,'Custo-benefício'!AI1393,'Custo-benefício'!AI1395,'Custo-benefício'!AI1397,'Custo-benefício'!AI1399,'Custo-benefício'!AI1401,'Custo-benefício'!AI1403))</f>
        <v/>
      </c>
      <c r="AH32" s="310" t="str">
        <f>IF($B$32="","",SUM('Custo-benefício'!AJ1377,'Custo-benefício'!AJ1379,'Custo-benefício'!AJ1381,'Custo-benefício'!AJ1383,'Custo-benefício'!AJ1385,'Custo-benefício'!AJ1387,'Custo-benefício'!AJ1389,'Custo-benefício'!AJ1391,'Custo-benefício'!AJ1393,'Custo-benefício'!AJ1395,'Custo-benefício'!AJ1397,'Custo-benefício'!AJ1399,'Custo-benefício'!AJ1401,'Custo-benefício'!AJ1403))</f>
        <v/>
      </c>
      <c r="AI32" s="310" t="str">
        <f>IF($B$32="","",SUM('Custo-benefício'!AK1377,'Custo-benefício'!AK1379,'Custo-benefício'!AK1381,'Custo-benefício'!AK1383,'Custo-benefício'!AK1385,'Custo-benefício'!AK1387,'Custo-benefício'!AK1389,'Custo-benefício'!AK1391,'Custo-benefício'!AK1393,'Custo-benefício'!AK1395,'Custo-benefício'!AK1397,'Custo-benefício'!AK1399,'Custo-benefício'!AK1401,'Custo-benefício'!AK1403))</f>
        <v/>
      </c>
      <c r="AJ32" s="310" t="str">
        <f>IF($B$32="","",SUM('Custo-benefício'!AL1377,'Custo-benefício'!AL1379,'Custo-benefício'!AL1381,'Custo-benefício'!AL1383,'Custo-benefício'!AL1385,'Custo-benefício'!AL1387,'Custo-benefício'!AL1389,'Custo-benefício'!AL1391,'Custo-benefício'!AL1393,'Custo-benefício'!AL1395,'Custo-benefício'!AL1397,'Custo-benefício'!AL1399,'Custo-benefício'!AL1401,'Custo-benefício'!AL1403))</f>
        <v/>
      </c>
      <c r="AK32" s="310" t="str">
        <f>IF($B$32="","",SUM('Custo-benefício'!AM1377,'Custo-benefício'!AM1379,'Custo-benefício'!AM1381,'Custo-benefício'!AM1383,'Custo-benefício'!AM1385,'Custo-benefício'!AM1387,'Custo-benefício'!AM1389,'Custo-benefício'!AM1391,'Custo-benefício'!AM1393,'Custo-benefício'!AM1395,'Custo-benefício'!AM1397,'Custo-benefício'!AM1399,'Custo-benefício'!AM1401,'Custo-benefício'!AM1403))</f>
        <v/>
      </c>
      <c r="AL32" s="310" t="str">
        <f>IF($B$32="","",SUM('Custo-benefício'!AN1377,'Custo-benefício'!AN1379,'Custo-benefício'!AN1381,'Custo-benefício'!AN1383,'Custo-benefício'!AN1385,'Custo-benefício'!AN1387,'Custo-benefício'!AN1389,'Custo-benefício'!AN1391,'Custo-benefício'!AN1393,'Custo-benefício'!AN1395,'Custo-benefício'!AN1397,'Custo-benefício'!AN1399,'Custo-benefício'!AN1401,'Custo-benefício'!AN1403))</f>
        <v/>
      </c>
      <c r="AM32" s="310" t="str">
        <f>IF($B$32="","",SUM('Custo-benefício'!AO1377,'Custo-benefício'!AO1379,'Custo-benefício'!AO1381,'Custo-benefício'!AO1383,'Custo-benefício'!AO1385,'Custo-benefício'!AO1387,'Custo-benefício'!AO1389,'Custo-benefício'!AO1391,'Custo-benefício'!AO1393,'Custo-benefício'!AO1395,'Custo-benefício'!AO1397,'Custo-benefício'!AO1399,'Custo-benefício'!AO1401,'Custo-benefício'!AO1403))</f>
        <v/>
      </c>
      <c r="AN32" s="313" t="str">
        <f t="shared" ref="AN32" si="22">IF(B32&lt;&gt;"",SUM(D32:AM32),"")</f>
        <v/>
      </c>
      <c r="BA32" s="489" t="str">
        <f t="shared" ref="BA32" si="23">B32</f>
        <v/>
      </c>
      <c r="BD32" s="489" t="str">
        <f t="shared" si="5"/>
        <v/>
      </c>
    </row>
    <row r="33" spans="2:56" x14ac:dyDescent="0.3">
      <c r="B33" s="491"/>
      <c r="C33" s="192" t="s">
        <v>143</v>
      </c>
      <c r="D33" s="159" t="s">
        <v>38</v>
      </c>
      <c r="E33" s="310" t="str">
        <f>IF($B$32="","",SUM('Custo-benefício'!G1404,'Custo-benefício'!G1408,'Custo-benefício'!G1412,'Custo-benefício'!G1416,'Custo-benefício'!G1420,'Custo-benefício'!G1424,'Custo-benefício'!G1428,'Custo-benefício'!G1432,'Custo-benefício'!G1436,'Custo-benefício'!G1440,'Custo-benefício'!G1444,'Custo-benefício'!G1448,'Custo-benefício'!G1452,'Custo-benefício'!G1456,'Custo-benefício'!G1460,'Custo-benefício'!G1464,'Custo-benefício'!G1468,'Custo-benefício'!G1472,'Custo-benefício'!G1476,'Custo-benefício'!G1480,'Custo-benefício'!G1484,'Custo-benefício'!G1486,'Custo-benefício'!G1488,'Custo-benefício'!G1490,'Custo-benefício'!G1492,'Custo-benefício'!G1494))</f>
        <v/>
      </c>
      <c r="F33" s="310" t="str">
        <f>IF($B$32="","",SUM('Custo-benefício'!H1404,'Custo-benefício'!H1408,'Custo-benefício'!H1412,'Custo-benefício'!H1416,'Custo-benefício'!H1420,'Custo-benefício'!H1424,'Custo-benefício'!H1428,'Custo-benefício'!H1432,'Custo-benefício'!H1436,'Custo-benefício'!H1440,'Custo-benefício'!H1444,'Custo-benefício'!H1448,'Custo-benefício'!H1452,'Custo-benefício'!H1456,'Custo-benefício'!H1460,'Custo-benefício'!H1464,'Custo-benefício'!H1468,'Custo-benefício'!H1472,'Custo-benefício'!H1476,'Custo-benefício'!H1480,'Custo-benefício'!H1484,'Custo-benefício'!H1486,'Custo-benefício'!H1488,'Custo-benefício'!H1490,'Custo-benefício'!H1492,'Custo-benefício'!H1494))</f>
        <v/>
      </c>
      <c r="G33" s="310" t="str">
        <f>IF($B$32="","",SUM('Custo-benefício'!I1404,'Custo-benefício'!I1408,'Custo-benefício'!I1412,'Custo-benefício'!I1416,'Custo-benefício'!I1420,'Custo-benefício'!I1424,'Custo-benefício'!I1428,'Custo-benefício'!I1432,'Custo-benefício'!I1436,'Custo-benefício'!I1440,'Custo-benefício'!I1444,'Custo-benefício'!I1448,'Custo-benefício'!I1452,'Custo-benefício'!I1456,'Custo-benefício'!I1460,'Custo-benefício'!I1464,'Custo-benefício'!I1468,'Custo-benefício'!I1472,'Custo-benefício'!I1476,'Custo-benefício'!I1480,'Custo-benefício'!I1484,'Custo-benefício'!I1486,'Custo-benefício'!I1488,'Custo-benefício'!I1490,'Custo-benefício'!I1492,'Custo-benefício'!I1494))</f>
        <v/>
      </c>
      <c r="H33" s="310" t="str">
        <f>IF($B$32="","",SUM('Custo-benefício'!J1404,'Custo-benefício'!J1408,'Custo-benefício'!J1412,'Custo-benefício'!J1416,'Custo-benefício'!J1420,'Custo-benefício'!J1424,'Custo-benefício'!J1428,'Custo-benefício'!J1432,'Custo-benefício'!J1436,'Custo-benefício'!J1440,'Custo-benefício'!J1444,'Custo-benefício'!J1448,'Custo-benefício'!J1452,'Custo-benefício'!J1456,'Custo-benefício'!J1460,'Custo-benefício'!J1464,'Custo-benefício'!J1468,'Custo-benefício'!J1472,'Custo-benefício'!J1476,'Custo-benefício'!J1480,'Custo-benefício'!J1484,'Custo-benefício'!J1486,'Custo-benefício'!J1488,'Custo-benefício'!J1490,'Custo-benefício'!J1492,'Custo-benefício'!J1494))</f>
        <v/>
      </c>
      <c r="I33" s="310" t="str">
        <f>IF($B$32="","",SUM('Custo-benefício'!K1404,'Custo-benefício'!K1408,'Custo-benefício'!K1412,'Custo-benefício'!K1416,'Custo-benefício'!K1420,'Custo-benefício'!K1424,'Custo-benefício'!K1428,'Custo-benefício'!K1432,'Custo-benefício'!K1436,'Custo-benefício'!K1440,'Custo-benefício'!K1444,'Custo-benefício'!K1448,'Custo-benefício'!K1452,'Custo-benefício'!K1456,'Custo-benefício'!K1460,'Custo-benefício'!K1464,'Custo-benefício'!K1468,'Custo-benefício'!K1472,'Custo-benefício'!K1476,'Custo-benefício'!K1480,'Custo-benefício'!K1484,'Custo-benefício'!K1486,'Custo-benefício'!K1488,'Custo-benefício'!K1490,'Custo-benefício'!K1492,'Custo-benefício'!K1494))</f>
        <v/>
      </c>
      <c r="J33" s="310" t="str">
        <f>IF($B$32="","",SUM('Custo-benefício'!L1404,'Custo-benefício'!L1408,'Custo-benefício'!L1412,'Custo-benefício'!L1416,'Custo-benefício'!L1420,'Custo-benefício'!L1424,'Custo-benefício'!L1428,'Custo-benefício'!L1432,'Custo-benefício'!L1436,'Custo-benefício'!L1440,'Custo-benefício'!L1444,'Custo-benefício'!L1448,'Custo-benefício'!L1452,'Custo-benefício'!L1456,'Custo-benefício'!L1460,'Custo-benefício'!L1464,'Custo-benefício'!L1468,'Custo-benefício'!L1472,'Custo-benefício'!L1476,'Custo-benefício'!L1480,'Custo-benefício'!L1484,'Custo-benefício'!L1486,'Custo-benefício'!L1488,'Custo-benefício'!L1490,'Custo-benefício'!L1492,'Custo-benefício'!L1494))</f>
        <v/>
      </c>
      <c r="K33" s="310" t="str">
        <f>IF($B$32="","",SUM('Custo-benefício'!M1404,'Custo-benefício'!M1408,'Custo-benefício'!M1412,'Custo-benefício'!M1416,'Custo-benefício'!M1420,'Custo-benefício'!M1424,'Custo-benefício'!M1428,'Custo-benefício'!M1432,'Custo-benefício'!M1436,'Custo-benefício'!M1440,'Custo-benefício'!M1444,'Custo-benefício'!M1448,'Custo-benefício'!M1452,'Custo-benefício'!M1456,'Custo-benefício'!M1460,'Custo-benefício'!M1464,'Custo-benefício'!M1468,'Custo-benefício'!M1472,'Custo-benefício'!M1476,'Custo-benefício'!M1480,'Custo-benefício'!M1484,'Custo-benefício'!M1486,'Custo-benefício'!M1488,'Custo-benefício'!M1490,'Custo-benefício'!M1492,'Custo-benefício'!M1494))</f>
        <v/>
      </c>
      <c r="L33" s="310" t="str">
        <f>IF($B$32="","",SUM('Custo-benefício'!N1404,'Custo-benefício'!N1408,'Custo-benefício'!N1412,'Custo-benefício'!N1416,'Custo-benefício'!N1420,'Custo-benefício'!N1424,'Custo-benefício'!N1428,'Custo-benefício'!N1432,'Custo-benefício'!N1436,'Custo-benefício'!N1440,'Custo-benefício'!N1444,'Custo-benefício'!N1448,'Custo-benefício'!N1452,'Custo-benefício'!N1456,'Custo-benefício'!N1460,'Custo-benefício'!N1464,'Custo-benefício'!N1468,'Custo-benefício'!N1472,'Custo-benefício'!N1476,'Custo-benefício'!N1480,'Custo-benefício'!N1484,'Custo-benefício'!N1486,'Custo-benefício'!N1488,'Custo-benefício'!N1490,'Custo-benefício'!N1492,'Custo-benefício'!N1494))</f>
        <v/>
      </c>
      <c r="M33" s="310" t="str">
        <f>IF($B$32="","",SUM('Custo-benefício'!O1404,'Custo-benefício'!O1408,'Custo-benefício'!O1412,'Custo-benefício'!O1416,'Custo-benefício'!O1420,'Custo-benefício'!O1424,'Custo-benefício'!O1428,'Custo-benefício'!O1432,'Custo-benefício'!O1436,'Custo-benefício'!O1440,'Custo-benefício'!O1444,'Custo-benefício'!O1448,'Custo-benefício'!O1452,'Custo-benefício'!O1456,'Custo-benefício'!O1460,'Custo-benefício'!O1464,'Custo-benefício'!O1468,'Custo-benefício'!O1472,'Custo-benefício'!O1476,'Custo-benefício'!O1480,'Custo-benefício'!O1484,'Custo-benefício'!O1486,'Custo-benefício'!O1488,'Custo-benefício'!O1490,'Custo-benefício'!O1492,'Custo-benefício'!O1494))</f>
        <v/>
      </c>
      <c r="N33" s="310" t="str">
        <f>IF($B$32="","",SUM('Custo-benefício'!P1404,'Custo-benefício'!P1408,'Custo-benefício'!P1412,'Custo-benefício'!P1416,'Custo-benefício'!P1420,'Custo-benefício'!P1424,'Custo-benefício'!P1428,'Custo-benefício'!P1432,'Custo-benefício'!P1436,'Custo-benefício'!P1440,'Custo-benefício'!P1444,'Custo-benefício'!P1448,'Custo-benefício'!P1452,'Custo-benefício'!P1456,'Custo-benefício'!P1460,'Custo-benefício'!P1464,'Custo-benefício'!P1468,'Custo-benefício'!P1472,'Custo-benefício'!P1476,'Custo-benefício'!P1480,'Custo-benefício'!P1484,'Custo-benefício'!P1486,'Custo-benefício'!P1488,'Custo-benefício'!P1490,'Custo-benefício'!P1492,'Custo-benefício'!P1494))</f>
        <v/>
      </c>
      <c r="O33" s="310" t="str">
        <f>IF($B$32="","",SUM('Custo-benefício'!Q1404,'Custo-benefício'!Q1408,'Custo-benefício'!Q1412,'Custo-benefício'!Q1416,'Custo-benefício'!Q1420,'Custo-benefício'!Q1424,'Custo-benefício'!Q1428,'Custo-benefício'!Q1432,'Custo-benefício'!Q1436,'Custo-benefício'!Q1440,'Custo-benefício'!Q1444,'Custo-benefício'!Q1448,'Custo-benefício'!Q1452,'Custo-benefício'!Q1456,'Custo-benefício'!Q1460,'Custo-benefício'!Q1464,'Custo-benefício'!Q1468,'Custo-benefício'!Q1472,'Custo-benefício'!Q1476,'Custo-benefício'!Q1480,'Custo-benefício'!Q1484,'Custo-benefício'!Q1486,'Custo-benefício'!Q1488,'Custo-benefício'!Q1490,'Custo-benefício'!Q1492,'Custo-benefício'!Q1494))</f>
        <v/>
      </c>
      <c r="P33" s="310" t="str">
        <f>IF($B$32="","",SUM('Custo-benefício'!R1404,'Custo-benefício'!R1408,'Custo-benefício'!R1412,'Custo-benefício'!R1416,'Custo-benefício'!R1420,'Custo-benefício'!R1424,'Custo-benefício'!R1428,'Custo-benefício'!R1432,'Custo-benefício'!R1436,'Custo-benefício'!R1440,'Custo-benefício'!R1444,'Custo-benefício'!R1448,'Custo-benefício'!R1452,'Custo-benefício'!R1456,'Custo-benefício'!R1460,'Custo-benefício'!R1464,'Custo-benefício'!R1468,'Custo-benefício'!R1472,'Custo-benefício'!R1476,'Custo-benefício'!R1480,'Custo-benefício'!R1484,'Custo-benefício'!R1486,'Custo-benefício'!R1488,'Custo-benefício'!R1490,'Custo-benefício'!R1492,'Custo-benefício'!R1494))</f>
        <v/>
      </c>
      <c r="Q33" s="310" t="str">
        <f>IF($B$32="","",SUM('Custo-benefício'!S1404,'Custo-benefício'!S1408,'Custo-benefício'!S1412,'Custo-benefício'!S1416,'Custo-benefício'!S1420,'Custo-benefício'!S1424,'Custo-benefício'!S1428,'Custo-benefício'!S1432,'Custo-benefício'!S1436,'Custo-benefício'!S1440,'Custo-benefício'!S1444,'Custo-benefício'!S1448,'Custo-benefício'!S1452,'Custo-benefício'!S1456,'Custo-benefício'!S1460,'Custo-benefício'!S1464,'Custo-benefício'!S1468,'Custo-benefício'!S1472,'Custo-benefício'!S1476,'Custo-benefício'!S1480,'Custo-benefício'!S1484,'Custo-benefício'!S1486,'Custo-benefício'!S1488,'Custo-benefício'!S1490,'Custo-benefício'!S1492,'Custo-benefício'!S1494))</f>
        <v/>
      </c>
      <c r="R33" s="310" t="str">
        <f>IF($B$32="","",SUM('Custo-benefício'!T1404,'Custo-benefício'!T1408,'Custo-benefício'!T1412,'Custo-benefício'!T1416,'Custo-benefício'!T1420,'Custo-benefício'!T1424,'Custo-benefício'!T1428,'Custo-benefício'!T1432,'Custo-benefício'!T1436,'Custo-benefício'!T1440,'Custo-benefício'!T1444,'Custo-benefício'!T1448,'Custo-benefício'!T1452,'Custo-benefício'!T1456,'Custo-benefício'!T1460,'Custo-benefício'!T1464,'Custo-benefício'!T1468,'Custo-benefício'!T1472,'Custo-benefício'!T1476,'Custo-benefício'!T1480,'Custo-benefício'!T1484,'Custo-benefício'!T1486,'Custo-benefício'!T1488,'Custo-benefício'!T1490,'Custo-benefício'!T1492,'Custo-benefício'!T1494))</f>
        <v/>
      </c>
      <c r="S33" s="310" t="str">
        <f>IF($B$32="","",SUM('Custo-benefício'!U1404,'Custo-benefício'!U1408,'Custo-benefício'!U1412,'Custo-benefício'!U1416,'Custo-benefício'!U1420,'Custo-benefício'!U1424,'Custo-benefício'!U1428,'Custo-benefício'!U1432,'Custo-benefício'!U1436,'Custo-benefício'!U1440,'Custo-benefício'!U1444,'Custo-benefício'!U1448,'Custo-benefício'!U1452,'Custo-benefício'!U1456,'Custo-benefício'!U1460,'Custo-benefício'!U1464,'Custo-benefício'!U1468,'Custo-benefício'!U1472,'Custo-benefício'!U1476,'Custo-benefício'!U1480,'Custo-benefício'!U1484,'Custo-benefício'!U1486,'Custo-benefício'!U1488,'Custo-benefício'!U1490,'Custo-benefício'!U1492,'Custo-benefício'!U1494))</f>
        <v/>
      </c>
      <c r="T33" s="310" t="str">
        <f>IF($B$32="","",SUM('Custo-benefício'!V1404,'Custo-benefício'!V1408,'Custo-benefício'!V1412,'Custo-benefício'!V1416,'Custo-benefício'!V1420,'Custo-benefício'!V1424,'Custo-benefício'!V1428,'Custo-benefício'!V1432,'Custo-benefício'!V1436,'Custo-benefício'!V1440,'Custo-benefício'!V1444,'Custo-benefício'!V1448,'Custo-benefício'!V1452,'Custo-benefício'!V1456,'Custo-benefício'!V1460,'Custo-benefício'!V1464,'Custo-benefício'!V1468,'Custo-benefício'!V1472,'Custo-benefício'!V1476,'Custo-benefício'!V1480,'Custo-benefício'!V1484,'Custo-benefício'!V1486,'Custo-benefício'!V1488,'Custo-benefício'!V1490,'Custo-benefício'!V1492,'Custo-benefício'!V1494))</f>
        <v/>
      </c>
      <c r="U33" s="310" t="str">
        <f>IF($B$32="","",SUM('Custo-benefício'!W1404,'Custo-benefício'!W1408,'Custo-benefício'!W1412,'Custo-benefício'!W1416,'Custo-benefício'!W1420,'Custo-benefício'!W1424,'Custo-benefício'!W1428,'Custo-benefício'!W1432,'Custo-benefício'!W1436,'Custo-benefício'!W1440,'Custo-benefício'!W1444,'Custo-benefício'!W1448,'Custo-benefício'!W1452,'Custo-benefício'!W1456,'Custo-benefício'!W1460,'Custo-benefício'!W1464,'Custo-benefício'!W1468,'Custo-benefício'!W1472,'Custo-benefício'!W1476,'Custo-benefício'!W1480,'Custo-benefício'!W1484,'Custo-benefício'!W1486,'Custo-benefício'!W1488,'Custo-benefício'!W1490,'Custo-benefício'!W1492,'Custo-benefício'!W1494))</f>
        <v/>
      </c>
      <c r="V33" s="310" t="str">
        <f>IF($B$32="","",SUM('Custo-benefício'!X1404,'Custo-benefício'!X1408,'Custo-benefício'!X1412,'Custo-benefício'!X1416,'Custo-benefício'!X1420,'Custo-benefício'!X1424,'Custo-benefício'!X1428,'Custo-benefício'!X1432,'Custo-benefício'!X1436,'Custo-benefício'!X1440,'Custo-benefício'!X1444,'Custo-benefício'!X1448,'Custo-benefício'!X1452,'Custo-benefício'!X1456,'Custo-benefício'!X1460,'Custo-benefício'!X1464,'Custo-benefício'!X1468,'Custo-benefício'!X1472,'Custo-benefício'!X1476,'Custo-benefício'!X1480,'Custo-benefício'!X1484,'Custo-benefício'!X1486,'Custo-benefício'!X1488,'Custo-benefício'!X1490,'Custo-benefício'!X1492,'Custo-benefício'!X1494))</f>
        <v/>
      </c>
      <c r="W33" s="310" t="str">
        <f>IF($B$32="","",SUM('Custo-benefício'!Y1404,'Custo-benefício'!Y1408,'Custo-benefício'!Y1412,'Custo-benefício'!Y1416,'Custo-benefício'!Y1420,'Custo-benefício'!Y1424,'Custo-benefício'!Y1428,'Custo-benefício'!Y1432,'Custo-benefício'!Y1436,'Custo-benefício'!Y1440,'Custo-benefício'!Y1444,'Custo-benefício'!Y1448,'Custo-benefício'!Y1452,'Custo-benefício'!Y1456,'Custo-benefício'!Y1460,'Custo-benefício'!Y1464,'Custo-benefício'!Y1468,'Custo-benefício'!Y1472,'Custo-benefício'!Y1476,'Custo-benefício'!Y1480,'Custo-benefício'!Y1484,'Custo-benefício'!Y1486,'Custo-benefício'!Y1488,'Custo-benefício'!Y1490,'Custo-benefício'!Y1492,'Custo-benefício'!Y1494))</f>
        <v/>
      </c>
      <c r="X33" s="310" t="str">
        <f>IF($B$32="","",SUM('Custo-benefício'!Z1404,'Custo-benefício'!Z1408,'Custo-benefício'!Z1412,'Custo-benefício'!Z1416,'Custo-benefício'!Z1420,'Custo-benefício'!Z1424,'Custo-benefício'!Z1428,'Custo-benefício'!Z1432,'Custo-benefício'!Z1436,'Custo-benefício'!Z1440,'Custo-benefício'!Z1444,'Custo-benefício'!Z1448,'Custo-benefício'!Z1452,'Custo-benefício'!Z1456,'Custo-benefício'!Z1460,'Custo-benefício'!Z1464,'Custo-benefício'!Z1468,'Custo-benefício'!Z1472,'Custo-benefício'!Z1476,'Custo-benefício'!Z1480,'Custo-benefício'!Z1484,'Custo-benefício'!Z1486,'Custo-benefício'!Z1488,'Custo-benefício'!Z1490,'Custo-benefício'!Z1492,'Custo-benefício'!Z1494))</f>
        <v/>
      </c>
      <c r="Y33" s="310" t="str">
        <f>IF($B$32="","",SUM('Custo-benefício'!AA1404,'Custo-benefício'!AA1408,'Custo-benefício'!AA1412,'Custo-benefício'!AA1416,'Custo-benefício'!AA1420,'Custo-benefício'!AA1424,'Custo-benefício'!AA1428,'Custo-benefício'!AA1432,'Custo-benefício'!AA1436,'Custo-benefício'!AA1440,'Custo-benefício'!AA1444,'Custo-benefício'!AA1448,'Custo-benefício'!AA1452,'Custo-benefício'!AA1456,'Custo-benefício'!AA1460,'Custo-benefício'!AA1464,'Custo-benefício'!AA1468,'Custo-benefício'!AA1472,'Custo-benefício'!AA1476,'Custo-benefício'!AA1480,'Custo-benefício'!AA1484,'Custo-benefício'!AA1486,'Custo-benefício'!AA1488,'Custo-benefício'!AA1490,'Custo-benefício'!AA1492,'Custo-benefício'!AA1494))</f>
        <v/>
      </c>
      <c r="Z33" s="310" t="str">
        <f>IF($B$32="","",SUM('Custo-benefício'!AB1404,'Custo-benefício'!AB1408,'Custo-benefício'!AB1412,'Custo-benefício'!AB1416,'Custo-benefício'!AB1420,'Custo-benefício'!AB1424,'Custo-benefício'!AB1428,'Custo-benefício'!AB1432,'Custo-benefício'!AB1436,'Custo-benefício'!AB1440,'Custo-benefício'!AB1444,'Custo-benefício'!AB1448,'Custo-benefício'!AB1452,'Custo-benefício'!AB1456,'Custo-benefício'!AB1460,'Custo-benefício'!AB1464,'Custo-benefício'!AB1468,'Custo-benefício'!AB1472,'Custo-benefício'!AB1476,'Custo-benefício'!AB1480,'Custo-benefício'!AB1484,'Custo-benefício'!AB1486,'Custo-benefício'!AB1488,'Custo-benefício'!AB1490,'Custo-benefício'!AB1492,'Custo-benefício'!AB1494))</f>
        <v/>
      </c>
      <c r="AA33" s="310" t="str">
        <f>IF($B$32="","",SUM('Custo-benefício'!AC1404,'Custo-benefício'!AC1408,'Custo-benefício'!AC1412,'Custo-benefício'!AC1416,'Custo-benefício'!AC1420,'Custo-benefício'!AC1424,'Custo-benefício'!AC1428,'Custo-benefício'!AC1432,'Custo-benefício'!AC1436,'Custo-benefício'!AC1440,'Custo-benefício'!AC1444,'Custo-benefício'!AC1448,'Custo-benefício'!AC1452,'Custo-benefício'!AC1456,'Custo-benefício'!AC1460,'Custo-benefício'!AC1464,'Custo-benefício'!AC1468,'Custo-benefício'!AC1472,'Custo-benefício'!AC1476,'Custo-benefício'!AC1480,'Custo-benefício'!AC1484,'Custo-benefício'!AC1486,'Custo-benefício'!AC1488,'Custo-benefício'!AC1490,'Custo-benefício'!AC1492,'Custo-benefício'!AC1494))</f>
        <v/>
      </c>
      <c r="AB33" s="310" t="str">
        <f>IF($B$32="","",SUM('Custo-benefício'!AD1404,'Custo-benefício'!AD1408,'Custo-benefício'!AD1412,'Custo-benefício'!AD1416,'Custo-benefício'!AD1420,'Custo-benefício'!AD1424,'Custo-benefício'!AD1428,'Custo-benefício'!AD1432,'Custo-benefício'!AD1436,'Custo-benefício'!AD1440,'Custo-benefício'!AD1444,'Custo-benefício'!AD1448,'Custo-benefício'!AD1452,'Custo-benefício'!AD1456,'Custo-benefício'!AD1460,'Custo-benefício'!AD1464,'Custo-benefício'!AD1468,'Custo-benefício'!AD1472,'Custo-benefício'!AD1476,'Custo-benefício'!AD1480,'Custo-benefício'!AD1484,'Custo-benefício'!AD1486,'Custo-benefício'!AD1488,'Custo-benefício'!AD1490,'Custo-benefício'!AD1492,'Custo-benefício'!AD1494))</f>
        <v/>
      </c>
      <c r="AC33" s="310" t="str">
        <f>IF($B$32="","",SUM('Custo-benefício'!AE1404,'Custo-benefício'!AE1408,'Custo-benefício'!AE1412,'Custo-benefício'!AE1416,'Custo-benefício'!AE1420,'Custo-benefício'!AE1424,'Custo-benefício'!AE1428,'Custo-benefício'!AE1432,'Custo-benefício'!AE1436,'Custo-benefício'!AE1440,'Custo-benefício'!AE1444,'Custo-benefício'!AE1448,'Custo-benefício'!AE1452,'Custo-benefício'!AE1456,'Custo-benefício'!AE1460,'Custo-benefício'!AE1464,'Custo-benefício'!AE1468,'Custo-benefício'!AE1472,'Custo-benefício'!AE1476,'Custo-benefício'!AE1480,'Custo-benefício'!AE1484,'Custo-benefício'!AE1486,'Custo-benefício'!AE1488,'Custo-benefício'!AE1490,'Custo-benefício'!AE1492,'Custo-benefício'!AE1494))</f>
        <v/>
      </c>
      <c r="AD33" s="310" t="str">
        <f>IF($B$32="","",SUM('Custo-benefício'!AF1404,'Custo-benefício'!AF1408,'Custo-benefício'!AF1412,'Custo-benefício'!AF1416,'Custo-benefício'!AF1420,'Custo-benefício'!AF1424,'Custo-benefício'!AF1428,'Custo-benefício'!AF1432,'Custo-benefício'!AF1436,'Custo-benefício'!AF1440,'Custo-benefício'!AF1444,'Custo-benefício'!AF1448,'Custo-benefício'!AF1452,'Custo-benefício'!AF1456,'Custo-benefício'!AF1460,'Custo-benefício'!AF1464,'Custo-benefício'!AF1468,'Custo-benefício'!AF1472,'Custo-benefício'!AF1476,'Custo-benefício'!AF1480,'Custo-benefício'!AF1484,'Custo-benefício'!AF1486,'Custo-benefício'!AF1488,'Custo-benefício'!AF1490,'Custo-benefício'!AF1492,'Custo-benefício'!AF1494))</f>
        <v/>
      </c>
      <c r="AE33" s="310" t="str">
        <f>IF($B$32="","",SUM('Custo-benefício'!AG1404,'Custo-benefício'!AG1408,'Custo-benefício'!AG1412,'Custo-benefício'!AG1416,'Custo-benefício'!AG1420,'Custo-benefício'!AG1424,'Custo-benefício'!AG1428,'Custo-benefício'!AG1432,'Custo-benefício'!AG1436,'Custo-benefício'!AG1440,'Custo-benefício'!AG1444,'Custo-benefício'!AG1448,'Custo-benefício'!AG1452,'Custo-benefício'!AG1456,'Custo-benefício'!AG1460,'Custo-benefício'!AG1464,'Custo-benefício'!AG1468,'Custo-benefício'!AG1472,'Custo-benefício'!AG1476,'Custo-benefício'!AG1480,'Custo-benefício'!AG1484,'Custo-benefício'!AG1486,'Custo-benefício'!AG1488,'Custo-benefício'!AG1490,'Custo-benefício'!AG1492,'Custo-benefício'!AG1494))</f>
        <v/>
      </c>
      <c r="AF33" s="310" t="str">
        <f>IF($B$32="","",SUM('Custo-benefício'!AH1404,'Custo-benefício'!AH1408,'Custo-benefício'!AH1412,'Custo-benefício'!AH1416,'Custo-benefício'!AH1420,'Custo-benefício'!AH1424,'Custo-benefício'!AH1428,'Custo-benefício'!AH1432,'Custo-benefício'!AH1436,'Custo-benefício'!AH1440,'Custo-benefício'!AH1444,'Custo-benefício'!AH1448,'Custo-benefício'!AH1452,'Custo-benefício'!AH1456,'Custo-benefício'!AH1460,'Custo-benefício'!AH1464,'Custo-benefício'!AH1468,'Custo-benefício'!AH1472,'Custo-benefício'!AH1476,'Custo-benefício'!AH1480,'Custo-benefício'!AH1484,'Custo-benefício'!AH1486,'Custo-benefício'!AH1488,'Custo-benefício'!AH1490,'Custo-benefício'!AH1492,'Custo-benefício'!AH1494))</f>
        <v/>
      </c>
      <c r="AG33" s="310" t="str">
        <f>IF($B$32="","",SUM('Custo-benefício'!AI1404,'Custo-benefício'!AI1408,'Custo-benefício'!AI1412,'Custo-benefício'!AI1416,'Custo-benefício'!AI1420,'Custo-benefício'!AI1424,'Custo-benefício'!AI1428,'Custo-benefício'!AI1432,'Custo-benefício'!AI1436,'Custo-benefício'!AI1440,'Custo-benefício'!AI1444,'Custo-benefício'!AI1448,'Custo-benefício'!AI1452,'Custo-benefício'!AI1456,'Custo-benefício'!AI1460,'Custo-benefício'!AI1464,'Custo-benefício'!AI1468,'Custo-benefício'!AI1472,'Custo-benefício'!AI1476,'Custo-benefício'!AI1480,'Custo-benefício'!AI1484,'Custo-benefício'!AI1486,'Custo-benefício'!AI1488,'Custo-benefício'!AI1490,'Custo-benefício'!AI1492,'Custo-benefício'!AI1494))</f>
        <v/>
      </c>
      <c r="AH33" s="310" t="str">
        <f>IF($B$32="","",SUM('Custo-benefício'!AJ1404,'Custo-benefício'!AJ1408,'Custo-benefício'!AJ1412,'Custo-benefício'!AJ1416,'Custo-benefício'!AJ1420,'Custo-benefício'!AJ1424,'Custo-benefício'!AJ1428,'Custo-benefício'!AJ1432,'Custo-benefício'!AJ1436,'Custo-benefício'!AJ1440,'Custo-benefício'!AJ1444,'Custo-benefício'!AJ1448,'Custo-benefício'!AJ1452,'Custo-benefício'!AJ1456,'Custo-benefício'!AJ1460,'Custo-benefício'!AJ1464,'Custo-benefício'!AJ1468,'Custo-benefício'!AJ1472,'Custo-benefício'!AJ1476,'Custo-benefício'!AJ1480,'Custo-benefício'!AJ1484,'Custo-benefício'!AJ1486,'Custo-benefício'!AJ1488,'Custo-benefício'!AJ1490,'Custo-benefício'!AJ1492,'Custo-benefício'!AJ1494))</f>
        <v/>
      </c>
      <c r="AI33" s="310" t="str">
        <f>IF($B$32="","",SUM('Custo-benefício'!AK1404,'Custo-benefício'!AK1408,'Custo-benefício'!AK1412,'Custo-benefício'!AK1416,'Custo-benefício'!AK1420,'Custo-benefício'!AK1424,'Custo-benefício'!AK1428,'Custo-benefício'!AK1432,'Custo-benefício'!AK1436,'Custo-benefício'!AK1440,'Custo-benefício'!AK1444,'Custo-benefício'!AK1448,'Custo-benefício'!AK1452,'Custo-benefício'!AK1456,'Custo-benefício'!AK1460,'Custo-benefício'!AK1464,'Custo-benefício'!AK1468,'Custo-benefício'!AK1472,'Custo-benefício'!AK1476,'Custo-benefício'!AK1480,'Custo-benefício'!AK1484,'Custo-benefício'!AK1486,'Custo-benefício'!AK1488,'Custo-benefício'!AK1490,'Custo-benefício'!AK1492,'Custo-benefício'!AK1494))</f>
        <v/>
      </c>
      <c r="AJ33" s="310" t="str">
        <f>IF($B$32="","",SUM('Custo-benefício'!AL1404,'Custo-benefício'!AL1408,'Custo-benefício'!AL1412,'Custo-benefício'!AL1416,'Custo-benefício'!AL1420,'Custo-benefício'!AL1424,'Custo-benefício'!AL1428,'Custo-benefício'!AL1432,'Custo-benefício'!AL1436,'Custo-benefício'!AL1440,'Custo-benefício'!AL1444,'Custo-benefício'!AL1448,'Custo-benefício'!AL1452,'Custo-benefício'!AL1456,'Custo-benefício'!AL1460,'Custo-benefício'!AL1464,'Custo-benefício'!AL1468,'Custo-benefício'!AL1472,'Custo-benefício'!AL1476,'Custo-benefício'!AL1480,'Custo-benefício'!AL1484,'Custo-benefício'!AL1486,'Custo-benefício'!AL1488,'Custo-benefício'!AL1490,'Custo-benefício'!AL1492,'Custo-benefício'!AL1494))</f>
        <v/>
      </c>
      <c r="AK33" s="310" t="str">
        <f>IF($B$32="","",SUM('Custo-benefício'!AM1404,'Custo-benefício'!AM1408,'Custo-benefício'!AM1412,'Custo-benefício'!AM1416,'Custo-benefício'!AM1420,'Custo-benefício'!AM1424,'Custo-benefício'!AM1428,'Custo-benefício'!AM1432,'Custo-benefício'!AM1436,'Custo-benefício'!AM1440,'Custo-benefício'!AM1444,'Custo-benefício'!AM1448,'Custo-benefício'!AM1452,'Custo-benefício'!AM1456,'Custo-benefício'!AM1460,'Custo-benefício'!AM1464,'Custo-benefício'!AM1468,'Custo-benefício'!AM1472,'Custo-benefício'!AM1476,'Custo-benefício'!AM1480,'Custo-benefício'!AM1484,'Custo-benefício'!AM1486,'Custo-benefício'!AM1488,'Custo-benefício'!AM1490,'Custo-benefício'!AM1492,'Custo-benefício'!AM1494))</f>
        <v/>
      </c>
      <c r="AL33" s="310" t="str">
        <f>IF($B$32="","",SUM('Custo-benefício'!AN1404,'Custo-benefício'!AN1408,'Custo-benefício'!AN1412,'Custo-benefício'!AN1416,'Custo-benefício'!AN1420,'Custo-benefício'!AN1424,'Custo-benefício'!AN1428,'Custo-benefício'!AN1432,'Custo-benefício'!AN1436,'Custo-benefício'!AN1440,'Custo-benefício'!AN1444,'Custo-benefício'!AN1448,'Custo-benefício'!AN1452,'Custo-benefício'!AN1456,'Custo-benefício'!AN1460,'Custo-benefício'!AN1464,'Custo-benefício'!AN1468,'Custo-benefício'!AN1472,'Custo-benefício'!AN1476,'Custo-benefício'!AN1480,'Custo-benefício'!AN1484,'Custo-benefício'!AN1486,'Custo-benefício'!AN1488,'Custo-benefício'!AN1490,'Custo-benefício'!AN1492,'Custo-benefício'!AN1494))</f>
        <v/>
      </c>
      <c r="AM33" s="310" t="str">
        <f>IF($B$32="","",SUM('Custo-benefício'!AO1404,'Custo-benefício'!AO1408,'Custo-benefício'!AO1412,'Custo-benefício'!AO1416,'Custo-benefício'!AO1420,'Custo-benefício'!AO1424,'Custo-benefício'!AO1428,'Custo-benefício'!AO1432,'Custo-benefício'!AO1436,'Custo-benefício'!AO1440,'Custo-benefício'!AO1444,'Custo-benefício'!AO1448,'Custo-benefício'!AO1452,'Custo-benefício'!AO1456,'Custo-benefício'!AO1460,'Custo-benefício'!AO1464,'Custo-benefício'!AO1468,'Custo-benefício'!AO1472,'Custo-benefício'!AO1476,'Custo-benefício'!AO1480,'Custo-benefício'!AO1484,'Custo-benefício'!AO1486,'Custo-benefício'!AO1488,'Custo-benefício'!AO1490,'Custo-benefício'!AO1492,'Custo-benefício'!AO1494))</f>
        <v/>
      </c>
      <c r="AN33" s="313" t="str">
        <f t="shared" ref="AN33" si="24">IF(B32&lt;&gt;"",SUM(D33:AM33),"")</f>
        <v/>
      </c>
      <c r="BA33" s="489"/>
      <c r="BD33" s="489"/>
    </row>
    <row r="34" spans="2:56" x14ac:dyDescent="0.3">
      <c r="B34" s="490" t="str">
        <f>IF(PRINCIPAL!B134&lt;&gt;"",PRINCIPAL!B134,"")</f>
        <v/>
      </c>
      <c r="C34" s="192" t="s">
        <v>128</v>
      </c>
      <c r="D34" s="310" t="str">
        <f>IF($B$34="","",SUM('Custo-benefício'!F1501,'Custo-benefício'!F1503,'Custo-benefício'!F1505,'Custo-benefício'!F1507,'Custo-benefício'!F1509,'Custo-benefício'!F1511,'Custo-benefício'!F1513,'Custo-benefício'!F1515,'Custo-benefício'!F1517,'Custo-benefício'!F1519,'Custo-benefício'!F1521,'Custo-benefício'!F1523,'Custo-benefício'!F1525,'Custo-benefício'!F1527))</f>
        <v/>
      </c>
      <c r="E34" s="310" t="str">
        <f>IF($B$34="","",SUM('Custo-benefício'!G1501,'Custo-benefício'!G1503,'Custo-benefício'!G1505,'Custo-benefício'!G1507,'Custo-benefício'!G1509,'Custo-benefício'!G1511,'Custo-benefício'!G1513,'Custo-benefício'!G1515,'Custo-benefício'!G1517,'Custo-benefício'!G1519,'Custo-benefício'!G1521,'Custo-benefício'!G1523,'Custo-benefício'!G1525,'Custo-benefício'!G1527))</f>
        <v/>
      </c>
      <c r="F34" s="310" t="str">
        <f>IF($B$34="","",SUM('Custo-benefício'!H1501,'Custo-benefício'!H1503,'Custo-benefício'!H1505,'Custo-benefício'!H1507,'Custo-benefício'!H1509,'Custo-benefício'!H1511,'Custo-benefício'!H1513,'Custo-benefício'!H1515,'Custo-benefício'!H1517,'Custo-benefício'!H1519,'Custo-benefício'!H1521,'Custo-benefício'!H1523,'Custo-benefício'!H1525,'Custo-benefício'!H1527))</f>
        <v/>
      </c>
      <c r="G34" s="310" t="str">
        <f>IF($B$34="","",SUM('Custo-benefício'!I1501,'Custo-benefício'!I1503,'Custo-benefício'!I1505,'Custo-benefício'!I1507,'Custo-benefício'!I1509,'Custo-benefício'!I1511,'Custo-benefício'!I1513,'Custo-benefício'!I1515,'Custo-benefício'!I1517,'Custo-benefício'!I1519,'Custo-benefício'!I1521,'Custo-benefício'!I1523,'Custo-benefício'!I1525,'Custo-benefício'!I1527))</f>
        <v/>
      </c>
      <c r="H34" s="310" t="str">
        <f>IF($B$34="","",SUM('Custo-benefício'!J1501,'Custo-benefício'!J1503,'Custo-benefício'!J1505,'Custo-benefício'!J1507,'Custo-benefício'!J1509,'Custo-benefício'!J1511,'Custo-benefício'!J1513,'Custo-benefício'!J1515,'Custo-benefício'!J1517,'Custo-benefício'!J1519,'Custo-benefício'!J1521,'Custo-benefício'!J1523,'Custo-benefício'!J1525,'Custo-benefício'!J1527))</f>
        <v/>
      </c>
      <c r="I34" s="310" t="str">
        <f>IF($B$34="","",SUM('Custo-benefício'!K1501,'Custo-benefício'!K1503,'Custo-benefício'!K1505,'Custo-benefício'!K1507,'Custo-benefício'!K1509,'Custo-benefício'!K1511,'Custo-benefício'!K1513,'Custo-benefício'!K1515,'Custo-benefício'!K1517,'Custo-benefício'!K1519,'Custo-benefício'!K1521,'Custo-benefício'!K1523,'Custo-benefício'!K1525,'Custo-benefício'!K1527))</f>
        <v/>
      </c>
      <c r="J34" s="310" t="str">
        <f>IF($B$34="","",SUM('Custo-benefício'!L1501,'Custo-benefício'!L1503,'Custo-benefício'!L1505,'Custo-benefício'!L1507,'Custo-benefício'!L1509,'Custo-benefício'!L1511,'Custo-benefício'!L1513,'Custo-benefício'!L1515,'Custo-benefício'!L1517,'Custo-benefício'!L1519,'Custo-benefício'!L1521,'Custo-benefício'!L1523,'Custo-benefício'!L1525,'Custo-benefício'!L1527))</f>
        <v/>
      </c>
      <c r="K34" s="310" t="str">
        <f>IF($B$34="","",SUM('Custo-benefício'!M1501,'Custo-benefício'!M1503,'Custo-benefício'!M1505,'Custo-benefício'!M1507,'Custo-benefício'!M1509,'Custo-benefício'!M1511,'Custo-benefício'!M1513,'Custo-benefício'!M1515,'Custo-benefício'!M1517,'Custo-benefício'!M1519,'Custo-benefício'!M1521,'Custo-benefício'!M1523,'Custo-benefício'!M1525,'Custo-benefício'!M1527))</f>
        <v/>
      </c>
      <c r="L34" s="310" t="str">
        <f>IF($B$34="","",SUM('Custo-benefício'!N1501,'Custo-benefício'!N1503,'Custo-benefício'!N1505,'Custo-benefício'!N1507,'Custo-benefício'!N1509,'Custo-benefício'!N1511,'Custo-benefício'!N1513,'Custo-benefício'!N1515,'Custo-benefício'!N1517,'Custo-benefício'!N1519,'Custo-benefício'!N1521,'Custo-benefício'!N1523,'Custo-benefício'!N1525,'Custo-benefício'!N1527))</f>
        <v/>
      </c>
      <c r="M34" s="310" t="str">
        <f>IF($B$34="","",SUM('Custo-benefício'!O1501,'Custo-benefício'!O1503,'Custo-benefício'!O1505,'Custo-benefício'!O1507,'Custo-benefício'!O1509,'Custo-benefício'!O1511,'Custo-benefício'!O1513,'Custo-benefício'!O1515,'Custo-benefício'!O1517,'Custo-benefício'!O1519,'Custo-benefício'!O1521,'Custo-benefício'!O1523,'Custo-benefício'!O1525,'Custo-benefício'!O1527))</f>
        <v/>
      </c>
      <c r="N34" s="310" t="str">
        <f>IF($B$34="","",SUM('Custo-benefício'!P1501,'Custo-benefício'!P1503,'Custo-benefício'!P1505,'Custo-benefício'!P1507,'Custo-benefício'!P1509,'Custo-benefício'!P1511,'Custo-benefício'!P1513,'Custo-benefício'!P1515,'Custo-benefício'!P1517,'Custo-benefício'!P1519,'Custo-benefício'!P1521,'Custo-benefício'!P1523,'Custo-benefício'!P1525,'Custo-benefício'!P1527))</f>
        <v/>
      </c>
      <c r="O34" s="310" t="str">
        <f>IF($B$34="","",SUM('Custo-benefício'!Q1501,'Custo-benefício'!Q1503,'Custo-benefício'!Q1505,'Custo-benefício'!Q1507,'Custo-benefício'!Q1509,'Custo-benefício'!Q1511,'Custo-benefício'!Q1513,'Custo-benefício'!Q1515,'Custo-benefício'!Q1517,'Custo-benefício'!Q1519,'Custo-benefício'!Q1521,'Custo-benefício'!Q1523,'Custo-benefício'!Q1525,'Custo-benefício'!Q1527))</f>
        <v/>
      </c>
      <c r="P34" s="310" t="str">
        <f>IF($B$34="","",SUM('Custo-benefício'!R1501,'Custo-benefício'!R1503,'Custo-benefício'!R1505,'Custo-benefício'!R1507,'Custo-benefício'!R1509,'Custo-benefício'!R1511,'Custo-benefício'!R1513,'Custo-benefício'!R1515,'Custo-benefício'!R1517,'Custo-benefício'!R1519,'Custo-benefício'!R1521,'Custo-benefício'!R1523,'Custo-benefício'!R1525,'Custo-benefício'!R1527))</f>
        <v/>
      </c>
      <c r="Q34" s="310" t="str">
        <f>IF($B$34="","",SUM('Custo-benefício'!S1501,'Custo-benefício'!S1503,'Custo-benefício'!S1505,'Custo-benefício'!S1507,'Custo-benefício'!S1509,'Custo-benefício'!S1511,'Custo-benefício'!S1513,'Custo-benefício'!S1515,'Custo-benefício'!S1517,'Custo-benefício'!S1519,'Custo-benefício'!S1521,'Custo-benefício'!S1523,'Custo-benefício'!S1525,'Custo-benefício'!S1527))</f>
        <v/>
      </c>
      <c r="R34" s="310" t="str">
        <f>IF($B$34="","",SUM('Custo-benefício'!T1501,'Custo-benefício'!T1503,'Custo-benefício'!T1505,'Custo-benefício'!T1507,'Custo-benefício'!T1509,'Custo-benefício'!T1511,'Custo-benefício'!T1513,'Custo-benefício'!T1515,'Custo-benefício'!T1517,'Custo-benefício'!T1519,'Custo-benefício'!T1521,'Custo-benefício'!T1523,'Custo-benefício'!T1525,'Custo-benefício'!T1527))</f>
        <v/>
      </c>
      <c r="S34" s="310" t="str">
        <f>IF($B$34="","",SUM('Custo-benefício'!U1501,'Custo-benefício'!U1503,'Custo-benefício'!U1505,'Custo-benefício'!U1507,'Custo-benefício'!U1509,'Custo-benefício'!U1511,'Custo-benefício'!U1513,'Custo-benefício'!U1515,'Custo-benefício'!U1517,'Custo-benefício'!U1519,'Custo-benefício'!U1521,'Custo-benefício'!U1523,'Custo-benefício'!U1525,'Custo-benefício'!U1527))</f>
        <v/>
      </c>
      <c r="T34" s="310" t="str">
        <f>IF($B$34="","",SUM('Custo-benefício'!V1501,'Custo-benefício'!V1503,'Custo-benefício'!V1505,'Custo-benefício'!V1507,'Custo-benefício'!V1509,'Custo-benefício'!V1511,'Custo-benefício'!V1513,'Custo-benefício'!V1515,'Custo-benefício'!V1517,'Custo-benefício'!V1519,'Custo-benefício'!V1521,'Custo-benefício'!V1523,'Custo-benefício'!V1525,'Custo-benefício'!V1527))</f>
        <v/>
      </c>
      <c r="U34" s="310" t="str">
        <f>IF($B$34="","",SUM('Custo-benefício'!W1501,'Custo-benefício'!W1503,'Custo-benefício'!W1505,'Custo-benefício'!W1507,'Custo-benefício'!W1509,'Custo-benefício'!W1511,'Custo-benefício'!W1513,'Custo-benefício'!W1515,'Custo-benefício'!W1517,'Custo-benefício'!W1519,'Custo-benefício'!W1521,'Custo-benefício'!W1523,'Custo-benefício'!W1525,'Custo-benefício'!W1527))</f>
        <v/>
      </c>
      <c r="V34" s="310" t="str">
        <f>IF($B$34="","",SUM('Custo-benefício'!X1501,'Custo-benefício'!X1503,'Custo-benefício'!X1505,'Custo-benefício'!X1507,'Custo-benefício'!X1509,'Custo-benefício'!X1511,'Custo-benefício'!X1513,'Custo-benefício'!X1515,'Custo-benefício'!X1517,'Custo-benefício'!X1519,'Custo-benefício'!X1521,'Custo-benefício'!X1523,'Custo-benefício'!X1525,'Custo-benefício'!X1527))</f>
        <v/>
      </c>
      <c r="W34" s="310" t="str">
        <f>IF($B$34="","",SUM('Custo-benefício'!Y1501,'Custo-benefício'!Y1503,'Custo-benefício'!Y1505,'Custo-benefício'!Y1507,'Custo-benefício'!Y1509,'Custo-benefício'!Y1511,'Custo-benefício'!Y1513,'Custo-benefício'!Y1515,'Custo-benefício'!Y1517,'Custo-benefício'!Y1519,'Custo-benefício'!Y1521,'Custo-benefício'!Y1523,'Custo-benefício'!Y1525,'Custo-benefício'!Y1527))</f>
        <v/>
      </c>
      <c r="X34" s="310" t="str">
        <f>IF($B$34="","",SUM('Custo-benefício'!Z1501,'Custo-benefício'!Z1503,'Custo-benefício'!Z1505,'Custo-benefício'!Z1507,'Custo-benefício'!Z1509,'Custo-benefício'!Z1511,'Custo-benefício'!Z1513,'Custo-benefício'!Z1515,'Custo-benefício'!Z1517,'Custo-benefício'!Z1519,'Custo-benefício'!Z1521,'Custo-benefício'!Z1523,'Custo-benefício'!Z1525,'Custo-benefício'!Z1527))</f>
        <v/>
      </c>
      <c r="Y34" s="310" t="str">
        <f>IF($B$34="","",SUM('Custo-benefício'!AA1501,'Custo-benefício'!AA1503,'Custo-benefício'!AA1505,'Custo-benefício'!AA1507,'Custo-benefício'!AA1509,'Custo-benefício'!AA1511,'Custo-benefício'!AA1513,'Custo-benefício'!AA1515,'Custo-benefício'!AA1517,'Custo-benefício'!AA1519,'Custo-benefício'!AA1521,'Custo-benefício'!AA1523,'Custo-benefício'!AA1525,'Custo-benefício'!AA1527))</f>
        <v/>
      </c>
      <c r="Z34" s="310" t="str">
        <f>IF($B$34="","",SUM('Custo-benefício'!AB1501,'Custo-benefício'!AB1503,'Custo-benefício'!AB1505,'Custo-benefício'!AB1507,'Custo-benefício'!AB1509,'Custo-benefício'!AB1511,'Custo-benefício'!AB1513,'Custo-benefício'!AB1515,'Custo-benefício'!AB1517,'Custo-benefício'!AB1519,'Custo-benefício'!AB1521,'Custo-benefício'!AB1523,'Custo-benefício'!AB1525,'Custo-benefício'!AB1527))</f>
        <v/>
      </c>
      <c r="AA34" s="310" t="str">
        <f>IF($B$34="","",SUM('Custo-benefício'!AC1501,'Custo-benefício'!AC1503,'Custo-benefício'!AC1505,'Custo-benefício'!AC1507,'Custo-benefício'!AC1509,'Custo-benefício'!AC1511,'Custo-benefício'!AC1513,'Custo-benefício'!AC1515,'Custo-benefício'!AC1517,'Custo-benefício'!AC1519,'Custo-benefício'!AC1521,'Custo-benefício'!AC1523,'Custo-benefício'!AC1525,'Custo-benefício'!AC1527))</f>
        <v/>
      </c>
      <c r="AB34" s="310" t="str">
        <f>IF($B$34="","",SUM('Custo-benefício'!AD1501,'Custo-benefício'!AD1503,'Custo-benefício'!AD1505,'Custo-benefício'!AD1507,'Custo-benefício'!AD1509,'Custo-benefício'!AD1511,'Custo-benefício'!AD1513,'Custo-benefício'!AD1515,'Custo-benefício'!AD1517,'Custo-benefício'!AD1519,'Custo-benefício'!AD1521,'Custo-benefício'!AD1523,'Custo-benefício'!AD1525,'Custo-benefício'!AD1527))</f>
        <v/>
      </c>
      <c r="AC34" s="310" t="str">
        <f>IF($B$34="","",SUM('Custo-benefício'!AE1501,'Custo-benefício'!AE1503,'Custo-benefício'!AE1505,'Custo-benefício'!AE1507,'Custo-benefício'!AE1509,'Custo-benefício'!AE1511,'Custo-benefício'!AE1513,'Custo-benefício'!AE1515,'Custo-benefício'!AE1517,'Custo-benefício'!AE1519,'Custo-benefício'!AE1521,'Custo-benefício'!AE1523,'Custo-benefício'!AE1525,'Custo-benefício'!AE1527))</f>
        <v/>
      </c>
      <c r="AD34" s="310" t="str">
        <f>IF($B$34="","",SUM('Custo-benefício'!AF1501,'Custo-benefício'!AF1503,'Custo-benefício'!AF1505,'Custo-benefício'!AF1507,'Custo-benefício'!AF1509,'Custo-benefício'!AF1511,'Custo-benefício'!AF1513,'Custo-benefício'!AF1515,'Custo-benefício'!AF1517,'Custo-benefício'!AF1519,'Custo-benefício'!AF1521,'Custo-benefício'!AF1523,'Custo-benefício'!AF1525,'Custo-benefício'!AF1527))</f>
        <v/>
      </c>
      <c r="AE34" s="310" t="str">
        <f>IF($B$34="","",SUM('Custo-benefício'!AG1501,'Custo-benefício'!AG1503,'Custo-benefício'!AG1505,'Custo-benefício'!AG1507,'Custo-benefício'!AG1509,'Custo-benefício'!AG1511,'Custo-benefício'!AG1513,'Custo-benefício'!AG1515,'Custo-benefício'!AG1517,'Custo-benefício'!AG1519,'Custo-benefício'!AG1521,'Custo-benefício'!AG1523,'Custo-benefício'!AG1525,'Custo-benefício'!AG1527))</f>
        <v/>
      </c>
      <c r="AF34" s="310" t="str">
        <f>IF($B$34="","",SUM('Custo-benefício'!AH1501,'Custo-benefício'!AH1503,'Custo-benefício'!AH1505,'Custo-benefício'!AH1507,'Custo-benefício'!AH1509,'Custo-benefício'!AH1511,'Custo-benefício'!AH1513,'Custo-benefício'!AH1515,'Custo-benefício'!AH1517,'Custo-benefício'!AH1519,'Custo-benefício'!AH1521,'Custo-benefício'!AH1523,'Custo-benefício'!AH1525,'Custo-benefício'!AH1527))</f>
        <v/>
      </c>
      <c r="AG34" s="310" t="str">
        <f>IF($B$34="","",SUM('Custo-benefício'!AI1501,'Custo-benefício'!AI1503,'Custo-benefício'!AI1505,'Custo-benefício'!AI1507,'Custo-benefício'!AI1509,'Custo-benefício'!AI1511,'Custo-benefício'!AI1513,'Custo-benefício'!AI1515,'Custo-benefício'!AI1517,'Custo-benefício'!AI1519,'Custo-benefício'!AI1521,'Custo-benefício'!AI1523,'Custo-benefício'!AI1525,'Custo-benefício'!AI1527))</f>
        <v/>
      </c>
      <c r="AH34" s="310" t="str">
        <f>IF($B$34="","",SUM('Custo-benefício'!AJ1501,'Custo-benefício'!AJ1503,'Custo-benefício'!AJ1505,'Custo-benefício'!AJ1507,'Custo-benefício'!AJ1509,'Custo-benefício'!AJ1511,'Custo-benefício'!AJ1513,'Custo-benefício'!AJ1515,'Custo-benefício'!AJ1517,'Custo-benefício'!AJ1519,'Custo-benefício'!AJ1521,'Custo-benefício'!AJ1523,'Custo-benefício'!AJ1525,'Custo-benefício'!AJ1527))</f>
        <v/>
      </c>
      <c r="AI34" s="310" t="str">
        <f>IF($B$34="","",SUM('Custo-benefício'!AK1501,'Custo-benefício'!AK1503,'Custo-benefício'!AK1505,'Custo-benefício'!AK1507,'Custo-benefício'!AK1509,'Custo-benefício'!AK1511,'Custo-benefício'!AK1513,'Custo-benefício'!AK1515,'Custo-benefício'!AK1517,'Custo-benefício'!AK1519,'Custo-benefício'!AK1521,'Custo-benefício'!AK1523,'Custo-benefício'!AK1525,'Custo-benefício'!AK1527))</f>
        <v/>
      </c>
      <c r="AJ34" s="310" t="str">
        <f>IF($B$34="","",SUM('Custo-benefício'!AL1501,'Custo-benefício'!AL1503,'Custo-benefício'!AL1505,'Custo-benefício'!AL1507,'Custo-benefício'!AL1509,'Custo-benefício'!AL1511,'Custo-benefício'!AL1513,'Custo-benefício'!AL1515,'Custo-benefício'!AL1517,'Custo-benefício'!AL1519,'Custo-benefício'!AL1521,'Custo-benefício'!AL1523,'Custo-benefício'!AL1525,'Custo-benefício'!AL1527))</f>
        <v/>
      </c>
      <c r="AK34" s="310" t="str">
        <f>IF($B$34="","",SUM('Custo-benefício'!AM1501,'Custo-benefício'!AM1503,'Custo-benefício'!AM1505,'Custo-benefício'!AM1507,'Custo-benefício'!AM1509,'Custo-benefício'!AM1511,'Custo-benefício'!AM1513,'Custo-benefício'!AM1515,'Custo-benefício'!AM1517,'Custo-benefício'!AM1519,'Custo-benefício'!AM1521,'Custo-benefício'!AM1523,'Custo-benefício'!AM1525,'Custo-benefício'!AM1527))</f>
        <v/>
      </c>
      <c r="AL34" s="310" t="str">
        <f>IF($B$34="","",SUM('Custo-benefício'!AN1501,'Custo-benefício'!AN1503,'Custo-benefício'!AN1505,'Custo-benefício'!AN1507,'Custo-benefício'!AN1509,'Custo-benefício'!AN1511,'Custo-benefício'!AN1513,'Custo-benefício'!AN1515,'Custo-benefício'!AN1517,'Custo-benefício'!AN1519,'Custo-benefício'!AN1521,'Custo-benefício'!AN1523,'Custo-benefício'!AN1525,'Custo-benefício'!AN1527))</f>
        <v/>
      </c>
      <c r="AM34" s="310" t="str">
        <f>IF($B$34="","",SUM('Custo-benefício'!AO1501,'Custo-benefício'!AO1503,'Custo-benefício'!AO1505,'Custo-benefício'!AO1507,'Custo-benefício'!AO1509,'Custo-benefício'!AO1511,'Custo-benefício'!AO1513,'Custo-benefício'!AO1515,'Custo-benefício'!AO1517,'Custo-benefício'!AO1519,'Custo-benefício'!AO1521,'Custo-benefício'!AO1523,'Custo-benefício'!AO1525,'Custo-benefício'!AO1527))</f>
        <v/>
      </c>
      <c r="AN34" s="313" t="str">
        <f t="shared" ref="AN34" si="25">IF(B34&lt;&gt;"",SUM(D34:AM34),"")</f>
        <v/>
      </c>
      <c r="BA34" s="489" t="str">
        <f t="shared" ref="BA34" si="26">B34</f>
        <v/>
      </c>
      <c r="BD34" s="489" t="str">
        <f t="shared" si="5"/>
        <v/>
      </c>
    </row>
    <row r="35" spans="2:56" x14ac:dyDescent="0.3">
      <c r="B35" s="491"/>
      <c r="C35" s="192" t="s">
        <v>143</v>
      </c>
      <c r="D35" s="159" t="s">
        <v>38</v>
      </c>
      <c r="E35" s="310" t="str">
        <f>IF($B$34="","",SUM('Custo-benefício'!G1528,'Custo-benefício'!G1532,'Custo-benefício'!G1536,'Custo-benefício'!G1540,'Custo-benefício'!G1544,'Custo-benefício'!G1548,'Custo-benefício'!G1552,'Custo-benefício'!G1556,'Custo-benefício'!G1560,'Custo-benefício'!G1564,'Custo-benefício'!G1568,'Custo-benefício'!G1572,'Custo-benefício'!G1576,'Custo-benefício'!G1580,'Custo-benefício'!G1584,'Custo-benefício'!G1588,'Custo-benefício'!G1592,'Custo-benefício'!G1596,'Custo-benefício'!G1600,'Custo-benefício'!G1604,'Custo-benefício'!G1608,'Custo-benefício'!G1610,'Custo-benefício'!G1612,'Custo-benefício'!G1614,'Custo-benefício'!G1616,'Custo-benefício'!G1618))</f>
        <v/>
      </c>
      <c r="F35" s="310" t="str">
        <f>IF($B$34="","",SUM('Custo-benefício'!H1528,'Custo-benefício'!H1532,'Custo-benefício'!H1536,'Custo-benefício'!H1540,'Custo-benefício'!H1544,'Custo-benefício'!H1548,'Custo-benefício'!H1552,'Custo-benefício'!H1556,'Custo-benefício'!H1560,'Custo-benefício'!H1564,'Custo-benefício'!H1568,'Custo-benefício'!H1572,'Custo-benefício'!H1576,'Custo-benefício'!H1580,'Custo-benefício'!H1584,'Custo-benefício'!H1588,'Custo-benefício'!H1592,'Custo-benefício'!H1596,'Custo-benefício'!H1600,'Custo-benefício'!H1604,'Custo-benefício'!H1608,'Custo-benefício'!H1610,'Custo-benefício'!H1612,'Custo-benefício'!H1614,'Custo-benefício'!H1616,'Custo-benefício'!H1618))</f>
        <v/>
      </c>
      <c r="G35" s="310" t="str">
        <f>IF($B$34="","",SUM('Custo-benefício'!I1528,'Custo-benefício'!I1532,'Custo-benefício'!I1536,'Custo-benefício'!I1540,'Custo-benefício'!I1544,'Custo-benefício'!I1548,'Custo-benefício'!I1552,'Custo-benefício'!I1556,'Custo-benefício'!I1560,'Custo-benefício'!I1564,'Custo-benefício'!I1568,'Custo-benefício'!I1572,'Custo-benefício'!I1576,'Custo-benefício'!I1580,'Custo-benefício'!I1584,'Custo-benefício'!I1588,'Custo-benefício'!I1592,'Custo-benefício'!I1596,'Custo-benefício'!I1600,'Custo-benefício'!I1604,'Custo-benefício'!I1608,'Custo-benefício'!I1610,'Custo-benefício'!I1612,'Custo-benefício'!I1614,'Custo-benefício'!I1616,'Custo-benefício'!I1618))</f>
        <v/>
      </c>
      <c r="H35" s="310" t="str">
        <f>IF($B$34="","",SUM('Custo-benefício'!J1528,'Custo-benefício'!J1532,'Custo-benefício'!J1536,'Custo-benefício'!J1540,'Custo-benefício'!J1544,'Custo-benefício'!J1548,'Custo-benefício'!J1552,'Custo-benefício'!J1556,'Custo-benefício'!J1560,'Custo-benefício'!J1564,'Custo-benefício'!J1568,'Custo-benefício'!J1572,'Custo-benefício'!J1576,'Custo-benefício'!J1580,'Custo-benefício'!J1584,'Custo-benefício'!J1588,'Custo-benefício'!J1592,'Custo-benefício'!J1596,'Custo-benefício'!J1600,'Custo-benefício'!J1604,'Custo-benefício'!J1608,'Custo-benefício'!J1610,'Custo-benefício'!J1612,'Custo-benefício'!J1614,'Custo-benefício'!J1616,'Custo-benefício'!J1618))</f>
        <v/>
      </c>
      <c r="I35" s="310" t="str">
        <f>IF($B$34="","",SUM('Custo-benefício'!K1528,'Custo-benefício'!K1532,'Custo-benefício'!K1536,'Custo-benefício'!K1540,'Custo-benefício'!K1544,'Custo-benefício'!K1548,'Custo-benefício'!K1552,'Custo-benefício'!K1556,'Custo-benefício'!K1560,'Custo-benefício'!K1564,'Custo-benefício'!K1568,'Custo-benefício'!K1572,'Custo-benefício'!K1576,'Custo-benefício'!K1580,'Custo-benefício'!K1584,'Custo-benefício'!K1588,'Custo-benefício'!K1592,'Custo-benefício'!K1596,'Custo-benefício'!K1600,'Custo-benefício'!K1604,'Custo-benefício'!K1608,'Custo-benefício'!K1610,'Custo-benefício'!K1612,'Custo-benefício'!K1614,'Custo-benefício'!K1616,'Custo-benefício'!K1618))</f>
        <v/>
      </c>
      <c r="J35" s="310" t="str">
        <f>IF($B$34="","",SUM('Custo-benefício'!L1528,'Custo-benefício'!L1532,'Custo-benefício'!L1536,'Custo-benefício'!L1540,'Custo-benefício'!L1544,'Custo-benefício'!L1548,'Custo-benefício'!L1552,'Custo-benefício'!L1556,'Custo-benefício'!L1560,'Custo-benefício'!L1564,'Custo-benefício'!L1568,'Custo-benefício'!L1572,'Custo-benefício'!L1576,'Custo-benefício'!L1580,'Custo-benefício'!L1584,'Custo-benefício'!L1588,'Custo-benefício'!L1592,'Custo-benefício'!L1596,'Custo-benefício'!L1600,'Custo-benefício'!L1604,'Custo-benefício'!L1608,'Custo-benefício'!L1610,'Custo-benefício'!L1612,'Custo-benefício'!L1614,'Custo-benefício'!L1616,'Custo-benefício'!L1618))</f>
        <v/>
      </c>
      <c r="K35" s="310" t="str">
        <f>IF($B$34="","",SUM('Custo-benefício'!M1528,'Custo-benefício'!M1532,'Custo-benefício'!M1536,'Custo-benefício'!M1540,'Custo-benefício'!M1544,'Custo-benefício'!M1548,'Custo-benefício'!M1552,'Custo-benefício'!M1556,'Custo-benefício'!M1560,'Custo-benefício'!M1564,'Custo-benefício'!M1568,'Custo-benefício'!M1572,'Custo-benefício'!M1576,'Custo-benefício'!M1580,'Custo-benefício'!M1584,'Custo-benefício'!M1588,'Custo-benefício'!M1592,'Custo-benefício'!M1596,'Custo-benefício'!M1600,'Custo-benefício'!M1604,'Custo-benefício'!M1608,'Custo-benefício'!M1610,'Custo-benefício'!M1612,'Custo-benefício'!M1614,'Custo-benefício'!M1616,'Custo-benefício'!M1618))</f>
        <v/>
      </c>
      <c r="L35" s="310" t="str">
        <f>IF($B$34="","",SUM('Custo-benefício'!N1528,'Custo-benefício'!N1532,'Custo-benefício'!N1536,'Custo-benefício'!N1540,'Custo-benefício'!N1544,'Custo-benefício'!N1548,'Custo-benefício'!N1552,'Custo-benefício'!N1556,'Custo-benefício'!N1560,'Custo-benefício'!N1564,'Custo-benefício'!N1568,'Custo-benefício'!N1572,'Custo-benefício'!N1576,'Custo-benefício'!N1580,'Custo-benefício'!N1584,'Custo-benefício'!N1588,'Custo-benefício'!N1592,'Custo-benefício'!N1596,'Custo-benefício'!N1600,'Custo-benefício'!N1604,'Custo-benefício'!N1608,'Custo-benefício'!N1610,'Custo-benefício'!N1612,'Custo-benefício'!N1614,'Custo-benefício'!N1616,'Custo-benefício'!N1618))</f>
        <v/>
      </c>
      <c r="M35" s="310" t="str">
        <f>IF($B$34="","",SUM('Custo-benefício'!O1528,'Custo-benefício'!O1532,'Custo-benefício'!O1536,'Custo-benefício'!O1540,'Custo-benefício'!O1544,'Custo-benefício'!O1548,'Custo-benefício'!O1552,'Custo-benefício'!O1556,'Custo-benefício'!O1560,'Custo-benefício'!O1564,'Custo-benefício'!O1568,'Custo-benefício'!O1572,'Custo-benefício'!O1576,'Custo-benefício'!O1580,'Custo-benefício'!O1584,'Custo-benefício'!O1588,'Custo-benefício'!O1592,'Custo-benefício'!O1596,'Custo-benefício'!O1600,'Custo-benefício'!O1604,'Custo-benefício'!O1608,'Custo-benefício'!O1610,'Custo-benefício'!O1612,'Custo-benefício'!O1614,'Custo-benefício'!O1616,'Custo-benefício'!O1618))</f>
        <v/>
      </c>
      <c r="N35" s="310" t="str">
        <f>IF($B$34="","",SUM('Custo-benefício'!P1528,'Custo-benefício'!P1532,'Custo-benefício'!P1536,'Custo-benefício'!P1540,'Custo-benefício'!P1544,'Custo-benefício'!P1548,'Custo-benefício'!P1552,'Custo-benefício'!P1556,'Custo-benefício'!P1560,'Custo-benefício'!P1564,'Custo-benefício'!P1568,'Custo-benefício'!P1572,'Custo-benefício'!P1576,'Custo-benefício'!P1580,'Custo-benefício'!P1584,'Custo-benefício'!P1588,'Custo-benefício'!P1592,'Custo-benefício'!P1596,'Custo-benefício'!P1600,'Custo-benefício'!P1604,'Custo-benefício'!P1608,'Custo-benefício'!P1610,'Custo-benefício'!P1612,'Custo-benefício'!P1614,'Custo-benefício'!P1616,'Custo-benefício'!P1618))</f>
        <v/>
      </c>
      <c r="O35" s="310" t="str">
        <f>IF($B$34="","",SUM('Custo-benefício'!Q1528,'Custo-benefício'!Q1532,'Custo-benefício'!Q1536,'Custo-benefício'!Q1540,'Custo-benefício'!Q1544,'Custo-benefício'!Q1548,'Custo-benefício'!Q1552,'Custo-benefício'!Q1556,'Custo-benefício'!Q1560,'Custo-benefício'!Q1564,'Custo-benefício'!Q1568,'Custo-benefício'!Q1572,'Custo-benefício'!Q1576,'Custo-benefício'!Q1580,'Custo-benefício'!Q1584,'Custo-benefício'!Q1588,'Custo-benefício'!Q1592,'Custo-benefício'!Q1596,'Custo-benefício'!Q1600,'Custo-benefício'!Q1604,'Custo-benefício'!Q1608,'Custo-benefício'!Q1610,'Custo-benefício'!Q1612,'Custo-benefício'!Q1614,'Custo-benefício'!Q1616,'Custo-benefício'!Q1618))</f>
        <v/>
      </c>
      <c r="P35" s="310" t="str">
        <f>IF($B$34="","",SUM('Custo-benefício'!R1528,'Custo-benefício'!R1532,'Custo-benefício'!R1536,'Custo-benefício'!R1540,'Custo-benefício'!R1544,'Custo-benefício'!R1548,'Custo-benefício'!R1552,'Custo-benefício'!R1556,'Custo-benefício'!R1560,'Custo-benefício'!R1564,'Custo-benefício'!R1568,'Custo-benefício'!R1572,'Custo-benefício'!R1576,'Custo-benefício'!R1580,'Custo-benefício'!R1584,'Custo-benefício'!R1588,'Custo-benefício'!R1592,'Custo-benefício'!R1596,'Custo-benefício'!R1600,'Custo-benefício'!R1604,'Custo-benefício'!R1608,'Custo-benefício'!R1610,'Custo-benefício'!R1612,'Custo-benefício'!R1614,'Custo-benefício'!R1616,'Custo-benefício'!R1618))</f>
        <v/>
      </c>
      <c r="Q35" s="310" t="str">
        <f>IF($B$34="","",SUM('Custo-benefício'!S1528,'Custo-benefício'!S1532,'Custo-benefício'!S1536,'Custo-benefício'!S1540,'Custo-benefício'!S1544,'Custo-benefício'!S1548,'Custo-benefício'!S1552,'Custo-benefício'!S1556,'Custo-benefício'!S1560,'Custo-benefício'!S1564,'Custo-benefício'!S1568,'Custo-benefício'!S1572,'Custo-benefício'!S1576,'Custo-benefício'!S1580,'Custo-benefício'!S1584,'Custo-benefício'!S1588,'Custo-benefício'!S1592,'Custo-benefício'!S1596,'Custo-benefício'!S1600,'Custo-benefício'!S1604,'Custo-benefício'!S1608,'Custo-benefício'!S1610,'Custo-benefício'!S1612,'Custo-benefício'!S1614,'Custo-benefício'!S1616,'Custo-benefício'!S1618))</f>
        <v/>
      </c>
      <c r="R35" s="310" t="str">
        <f>IF($B$34="","",SUM('Custo-benefício'!T1528,'Custo-benefício'!T1532,'Custo-benefício'!T1536,'Custo-benefício'!T1540,'Custo-benefício'!T1544,'Custo-benefício'!T1548,'Custo-benefício'!T1552,'Custo-benefício'!T1556,'Custo-benefício'!T1560,'Custo-benefício'!T1564,'Custo-benefício'!T1568,'Custo-benefício'!T1572,'Custo-benefício'!T1576,'Custo-benefício'!T1580,'Custo-benefício'!T1584,'Custo-benefício'!T1588,'Custo-benefício'!T1592,'Custo-benefício'!T1596,'Custo-benefício'!T1600,'Custo-benefício'!T1604,'Custo-benefício'!T1608,'Custo-benefício'!T1610,'Custo-benefício'!T1612,'Custo-benefício'!T1614,'Custo-benefício'!T1616,'Custo-benefício'!T1618))</f>
        <v/>
      </c>
      <c r="S35" s="310" t="str">
        <f>IF($B$34="","",SUM('Custo-benefício'!U1528,'Custo-benefício'!U1532,'Custo-benefício'!U1536,'Custo-benefício'!U1540,'Custo-benefício'!U1544,'Custo-benefício'!U1548,'Custo-benefício'!U1552,'Custo-benefício'!U1556,'Custo-benefício'!U1560,'Custo-benefício'!U1564,'Custo-benefício'!U1568,'Custo-benefício'!U1572,'Custo-benefício'!U1576,'Custo-benefício'!U1580,'Custo-benefício'!U1584,'Custo-benefício'!U1588,'Custo-benefício'!U1592,'Custo-benefício'!U1596,'Custo-benefício'!U1600,'Custo-benefício'!U1604,'Custo-benefício'!U1608,'Custo-benefício'!U1610,'Custo-benefício'!U1612,'Custo-benefício'!U1614,'Custo-benefício'!U1616,'Custo-benefício'!U1618))</f>
        <v/>
      </c>
      <c r="T35" s="310" t="str">
        <f>IF($B$34="","",SUM('Custo-benefício'!V1528,'Custo-benefício'!V1532,'Custo-benefício'!V1536,'Custo-benefício'!V1540,'Custo-benefício'!V1544,'Custo-benefício'!V1548,'Custo-benefício'!V1552,'Custo-benefício'!V1556,'Custo-benefício'!V1560,'Custo-benefício'!V1564,'Custo-benefício'!V1568,'Custo-benefício'!V1572,'Custo-benefício'!V1576,'Custo-benefício'!V1580,'Custo-benefício'!V1584,'Custo-benefício'!V1588,'Custo-benefício'!V1592,'Custo-benefício'!V1596,'Custo-benefício'!V1600,'Custo-benefício'!V1604,'Custo-benefício'!V1608,'Custo-benefício'!V1610,'Custo-benefício'!V1612,'Custo-benefício'!V1614,'Custo-benefício'!V1616,'Custo-benefício'!V1618))</f>
        <v/>
      </c>
      <c r="U35" s="310" t="str">
        <f>IF($B$34="","",SUM('Custo-benefício'!W1528,'Custo-benefício'!W1532,'Custo-benefício'!W1536,'Custo-benefício'!W1540,'Custo-benefício'!W1544,'Custo-benefício'!W1548,'Custo-benefício'!W1552,'Custo-benefício'!W1556,'Custo-benefício'!W1560,'Custo-benefício'!W1564,'Custo-benefício'!W1568,'Custo-benefício'!W1572,'Custo-benefício'!W1576,'Custo-benefício'!W1580,'Custo-benefício'!W1584,'Custo-benefício'!W1588,'Custo-benefício'!W1592,'Custo-benefício'!W1596,'Custo-benefício'!W1600,'Custo-benefício'!W1604,'Custo-benefício'!W1608,'Custo-benefício'!W1610,'Custo-benefício'!W1612,'Custo-benefício'!W1614,'Custo-benefício'!W1616,'Custo-benefício'!W1618))</f>
        <v/>
      </c>
      <c r="V35" s="310" t="str">
        <f>IF($B$34="","",SUM('Custo-benefício'!X1528,'Custo-benefício'!X1532,'Custo-benefício'!X1536,'Custo-benefício'!X1540,'Custo-benefício'!X1544,'Custo-benefício'!X1548,'Custo-benefício'!X1552,'Custo-benefício'!X1556,'Custo-benefício'!X1560,'Custo-benefício'!X1564,'Custo-benefício'!X1568,'Custo-benefício'!X1572,'Custo-benefício'!X1576,'Custo-benefício'!X1580,'Custo-benefício'!X1584,'Custo-benefício'!X1588,'Custo-benefício'!X1592,'Custo-benefício'!X1596,'Custo-benefício'!X1600,'Custo-benefício'!X1604,'Custo-benefício'!X1608,'Custo-benefício'!X1610,'Custo-benefício'!X1612,'Custo-benefício'!X1614,'Custo-benefício'!X1616,'Custo-benefício'!X1618))</f>
        <v/>
      </c>
      <c r="W35" s="310" t="str">
        <f>IF($B$34="","",SUM('Custo-benefício'!Y1528,'Custo-benefício'!Y1532,'Custo-benefício'!Y1536,'Custo-benefício'!Y1540,'Custo-benefício'!Y1544,'Custo-benefício'!Y1548,'Custo-benefício'!Y1552,'Custo-benefício'!Y1556,'Custo-benefício'!Y1560,'Custo-benefício'!Y1564,'Custo-benefício'!Y1568,'Custo-benefício'!Y1572,'Custo-benefício'!Y1576,'Custo-benefício'!Y1580,'Custo-benefício'!Y1584,'Custo-benefício'!Y1588,'Custo-benefício'!Y1592,'Custo-benefício'!Y1596,'Custo-benefício'!Y1600,'Custo-benefício'!Y1604,'Custo-benefício'!Y1608,'Custo-benefício'!Y1610,'Custo-benefício'!Y1612,'Custo-benefício'!Y1614,'Custo-benefício'!Y1616,'Custo-benefício'!Y1618))</f>
        <v/>
      </c>
      <c r="X35" s="310" t="str">
        <f>IF($B$34="","",SUM('Custo-benefício'!Z1528,'Custo-benefício'!Z1532,'Custo-benefício'!Z1536,'Custo-benefício'!Z1540,'Custo-benefício'!Z1544,'Custo-benefício'!Z1548,'Custo-benefício'!Z1552,'Custo-benefício'!Z1556,'Custo-benefício'!Z1560,'Custo-benefício'!Z1564,'Custo-benefício'!Z1568,'Custo-benefício'!Z1572,'Custo-benefício'!Z1576,'Custo-benefício'!Z1580,'Custo-benefício'!Z1584,'Custo-benefício'!Z1588,'Custo-benefício'!Z1592,'Custo-benefício'!Z1596,'Custo-benefício'!Z1600,'Custo-benefício'!Z1604,'Custo-benefício'!Z1608,'Custo-benefício'!Z1610,'Custo-benefício'!Z1612,'Custo-benefício'!Z1614,'Custo-benefício'!Z1616,'Custo-benefício'!Z1618))</f>
        <v/>
      </c>
      <c r="Y35" s="310" t="str">
        <f>IF($B$34="","",SUM('Custo-benefício'!AA1528,'Custo-benefício'!AA1532,'Custo-benefício'!AA1536,'Custo-benefício'!AA1540,'Custo-benefício'!AA1544,'Custo-benefício'!AA1548,'Custo-benefício'!AA1552,'Custo-benefício'!AA1556,'Custo-benefício'!AA1560,'Custo-benefício'!AA1564,'Custo-benefício'!AA1568,'Custo-benefício'!AA1572,'Custo-benefício'!AA1576,'Custo-benefício'!AA1580,'Custo-benefício'!AA1584,'Custo-benefício'!AA1588,'Custo-benefício'!AA1592,'Custo-benefício'!AA1596,'Custo-benefício'!AA1600,'Custo-benefício'!AA1604,'Custo-benefício'!AA1608,'Custo-benefício'!AA1610,'Custo-benefício'!AA1612,'Custo-benefício'!AA1614,'Custo-benefício'!AA1616,'Custo-benefício'!AA1618))</f>
        <v/>
      </c>
      <c r="Z35" s="310" t="str">
        <f>IF($B$34="","",SUM('Custo-benefício'!AB1528,'Custo-benefício'!AB1532,'Custo-benefício'!AB1536,'Custo-benefício'!AB1540,'Custo-benefício'!AB1544,'Custo-benefício'!AB1548,'Custo-benefício'!AB1552,'Custo-benefício'!AB1556,'Custo-benefício'!AB1560,'Custo-benefício'!AB1564,'Custo-benefício'!AB1568,'Custo-benefício'!AB1572,'Custo-benefício'!AB1576,'Custo-benefício'!AB1580,'Custo-benefício'!AB1584,'Custo-benefício'!AB1588,'Custo-benefício'!AB1592,'Custo-benefício'!AB1596,'Custo-benefício'!AB1600,'Custo-benefício'!AB1604,'Custo-benefício'!AB1608,'Custo-benefício'!AB1610,'Custo-benefício'!AB1612,'Custo-benefício'!AB1614,'Custo-benefício'!AB1616,'Custo-benefício'!AB1618))</f>
        <v/>
      </c>
      <c r="AA35" s="310" t="str">
        <f>IF($B$34="","",SUM('Custo-benefício'!AC1528,'Custo-benefício'!AC1532,'Custo-benefício'!AC1536,'Custo-benefício'!AC1540,'Custo-benefício'!AC1544,'Custo-benefício'!AC1548,'Custo-benefício'!AC1552,'Custo-benefício'!AC1556,'Custo-benefício'!AC1560,'Custo-benefício'!AC1564,'Custo-benefício'!AC1568,'Custo-benefício'!AC1572,'Custo-benefício'!AC1576,'Custo-benefício'!AC1580,'Custo-benefício'!AC1584,'Custo-benefício'!AC1588,'Custo-benefício'!AC1592,'Custo-benefício'!AC1596,'Custo-benefício'!AC1600,'Custo-benefício'!AC1604,'Custo-benefício'!AC1608,'Custo-benefício'!AC1610,'Custo-benefício'!AC1612,'Custo-benefício'!AC1614,'Custo-benefício'!AC1616,'Custo-benefício'!AC1618))</f>
        <v/>
      </c>
      <c r="AB35" s="310" t="str">
        <f>IF($B$34="","",SUM('Custo-benefício'!AD1528,'Custo-benefício'!AD1532,'Custo-benefício'!AD1536,'Custo-benefício'!AD1540,'Custo-benefício'!AD1544,'Custo-benefício'!AD1548,'Custo-benefício'!AD1552,'Custo-benefício'!AD1556,'Custo-benefício'!AD1560,'Custo-benefício'!AD1564,'Custo-benefício'!AD1568,'Custo-benefício'!AD1572,'Custo-benefício'!AD1576,'Custo-benefício'!AD1580,'Custo-benefício'!AD1584,'Custo-benefício'!AD1588,'Custo-benefício'!AD1592,'Custo-benefício'!AD1596,'Custo-benefício'!AD1600,'Custo-benefício'!AD1604,'Custo-benefício'!AD1608,'Custo-benefício'!AD1610,'Custo-benefício'!AD1612,'Custo-benefício'!AD1614,'Custo-benefício'!AD1616,'Custo-benefício'!AD1618))</f>
        <v/>
      </c>
      <c r="AC35" s="310" t="str">
        <f>IF($B$34="","",SUM('Custo-benefício'!AE1528,'Custo-benefício'!AE1532,'Custo-benefício'!AE1536,'Custo-benefício'!AE1540,'Custo-benefício'!AE1544,'Custo-benefício'!AE1548,'Custo-benefício'!AE1552,'Custo-benefício'!AE1556,'Custo-benefício'!AE1560,'Custo-benefício'!AE1564,'Custo-benefício'!AE1568,'Custo-benefício'!AE1572,'Custo-benefício'!AE1576,'Custo-benefício'!AE1580,'Custo-benefício'!AE1584,'Custo-benefício'!AE1588,'Custo-benefício'!AE1592,'Custo-benefício'!AE1596,'Custo-benefício'!AE1600,'Custo-benefício'!AE1604,'Custo-benefício'!AE1608,'Custo-benefício'!AE1610,'Custo-benefício'!AE1612,'Custo-benefício'!AE1614,'Custo-benefício'!AE1616,'Custo-benefício'!AE1618))</f>
        <v/>
      </c>
      <c r="AD35" s="310" t="str">
        <f>IF($B$34="","",SUM('Custo-benefício'!AF1528,'Custo-benefício'!AF1532,'Custo-benefício'!AF1536,'Custo-benefício'!AF1540,'Custo-benefício'!AF1544,'Custo-benefício'!AF1548,'Custo-benefício'!AF1552,'Custo-benefício'!AF1556,'Custo-benefício'!AF1560,'Custo-benefício'!AF1564,'Custo-benefício'!AF1568,'Custo-benefício'!AF1572,'Custo-benefício'!AF1576,'Custo-benefício'!AF1580,'Custo-benefício'!AF1584,'Custo-benefício'!AF1588,'Custo-benefício'!AF1592,'Custo-benefício'!AF1596,'Custo-benefício'!AF1600,'Custo-benefício'!AF1604,'Custo-benefício'!AF1608,'Custo-benefício'!AF1610,'Custo-benefício'!AF1612,'Custo-benefício'!AF1614,'Custo-benefício'!AF1616,'Custo-benefício'!AF1618))</f>
        <v/>
      </c>
      <c r="AE35" s="310" t="str">
        <f>IF($B$34="","",SUM('Custo-benefício'!AG1528,'Custo-benefício'!AG1532,'Custo-benefício'!AG1536,'Custo-benefício'!AG1540,'Custo-benefício'!AG1544,'Custo-benefício'!AG1548,'Custo-benefício'!AG1552,'Custo-benefício'!AG1556,'Custo-benefício'!AG1560,'Custo-benefício'!AG1564,'Custo-benefício'!AG1568,'Custo-benefício'!AG1572,'Custo-benefício'!AG1576,'Custo-benefício'!AG1580,'Custo-benefício'!AG1584,'Custo-benefício'!AG1588,'Custo-benefício'!AG1592,'Custo-benefício'!AG1596,'Custo-benefício'!AG1600,'Custo-benefício'!AG1604,'Custo-benefício'!AG1608,'Custo-benefício'!AG1610,'Custo-benefício'!AG1612,'Custo-benefício'!AG1614,'Custo-benefício'!AG1616,'Custo-benefício'!AG1618))</f>
        <v/>
      </c>
      <c r="AF35" s="310" t="str">
        <f>IF($B$34="","",SUM('Custo-benefício'!AH1528,'Custo-benefício'!AH1532,'Custo-benefício'!AH1536,'Custo-benefício'!AH1540,'Custo-benefício'!AH1544,'Custo-benefício'!AH1548,'Custo-benefício'!AH1552,'Custo-benefício'!AH1556,'Custo-benefício'!AH1560,'Custo-benefício'!AH1564,'Custo-benefício'!AH1568,'Custo-benefício'!AH1572,'Custo-benefício'!AH1576,'Custo-benefício'!AH1580,'Custo-benefício'!AH1584,'Custo-benefício'!AH1588,'Custo-benefício'!AH1592,'Custo-benefício'!AH1596,'Custo-benefício'!AH1600,'Custo-benefício'!AH1604,'Custo-benefício'!AH1608,'Custo-benefício'!AH1610,'Custo-benefício'!AH1612,'Custo-benefício'!AH1614,'Custo-benefício'!AH1616,'Custo-benefício'!AH1618))</f>
        <v/>
      </c>
      <c r="AG35" s="310" t="str">
        <f>IF($B$34="","",SUM('Custo-benefício'!AI1528,'Custo-benefício'!AI1532,'Custo-benefício'!AI1536,'Custo-benefício'!AI1540,'Custo-benefício'!AI1544,'Custo-benefício'!AI1548,'Custo-benefício'!AI1552,'Custo-benefício'!AI1556,'Custo-benefício'!AI1560,'Custo-benefício'!AI1564,'Custo-benefício'!AI1568,'Custo-benefício'!AI1572,'Custo-benefício'!AI1576,'Custo-benefício'!AI1580,'Custo-benefício'!AI1584,'Custo-benefício'!AI1588,'Custo-benefício'!AI1592,'Custo-benefício'!AI1596,'Custo-benefício'!AI1600,'Custo-benefício'!AI1604,'Custo-benefício'!AI1608,'Custo-benefício'!AI1610,'Custo-benefício'!AI1612,'Custo-benefício'!AI1614,'Custo-benefício'!AI1616,'Custo-benefício'!AI1618))</f>
        <v/>
      </c>
      <c r="AH35" s="310" t="str">
        <f>IF($B$34="","",SUM('Custo-benefício'!AJ1528,'Custo-benefício'!AJ1532,'Custo-benefício'!AJ1536,'Custo-benefício'!AJ1540,'Custo-benefício'!AJ1544,'Custo-benefício'!AJ1548,'Custo-benefício'!AJ1552,'Custo-benefício'!AJ1556,'Custo-benefício'!AJ1560,'Custo-benefício'!AJ1564,'Custo-benefício'!AJ1568,'Custo-benefício'!AJ1572,'Custo-benefício'!AJ1576,'Custo-benefício'!AJ1580,'Custo-benefício'!AJ1584,'Custo-benefício'!AJ1588,'Custo-benefício'!AJ1592,'Custo-benefício'!AJ1596,'Custo-benefício'!AJ1600,'Custo-benefício'!AJ1604,'Custo-benefício'!AJ1608,'Custo-benefício'!AJ1610,'Custo-benefício'!AJ1612,'Custo-benefício'!AJ1614,'Custo-benefício'!AJ1616,'Custo-benefício'!AJ1618))</f>
        <v/>
      </c>
      <c r="AI35" s="310" t="str">
        <f>IF($B$34="","",SUM('Custo-benefício'!AK1528,'Custo-benefício'!AK1532,'Custo-benefício'!AK1536,'Custo-benefício'!AK1540,'Custo-benefício'!AK1544,'Custo-benefício'!AK1548,'Custo-benefício'!AK1552,'Custo-benefício'!AK1556,'Custo-benefício'!AK1560,'Custo-benefício'!AK1564,'Custo-benefício'!AK1568,'Custo-benefício'!AK1572,'Custo-benefício'!AK1576,'Custo-benefício'!AK1580,'Custo-benefício'!AK1584,'Custo-benefício'!AK1588,'Custo-benefício'!AK1592,'Custo-benefício'!AK1596,'Custo-benefício'!AK1600,'Custo-benefício'!AK1604,'Custo-benefício'!AK1608,'Custo-benefício'!AK1610,'Custo-benefício'!AK1612,'Custo-benefício'!AK1614,'Custo-benefício'!AK1616,'Custo-benefício'!AK1618))</f>
        <v/>
      </c>
      <c r="AJ35" s="310" t="str">
        <f>IF($B$34="","",SUM('Custo-benefício'!AL1528,'Custo-benefício'!AL1532,'Custo-benefício'!AL1536,'Custo-benefício'!AL1540,'Custo-benefício'!AL1544,'Custo-benefício'!AL1548,'Custo-benefício'!AL1552,'Custo-benefício'!AL1556,'Custo-benefício'!AL1560,'Custo-benefício'!AL1564,'Custo-benefício'!AL1568,'Custo-benefício'!AL1572,'Custo-benefício'!AL1576,'Custo-benefício'!AL1580,'Custo-benefício'!AL1584,'Custo-benefício'!AL1588,'Custo-benefício'!AL1592,'Custo-benefício'!AL1596,'Custo-benefício'!AL1600,'Custo-benefício'!AL1604,'Custo-benefício'!AL1608,'Custo-benefício'!AL1610,'Custo-benefício'!AL1612,'Custo-benefício'!AL1614,'Custo-benefício'!AL1616,'Custo-benefício'!AL1618))</f>
        <v/>
      </c>
      <c r="AK35" s="310" t="str">
        <f>IF($B$34="","",SUM('Custo-benefício'!AM1528,'Custo-benefício'!AM1532,'Custo-benefício'!AM1536,'Custo-benefício'!AM1540,'Custo-benefício'!AM1544,'Custo-benefício'!AM1548,'Custo-benefício'!AM1552,'Custo-benefício'!AM1556,'Custo-benefício'!AM1560,'Custo-benefício'!AM1564,'Custo-benefício'!AM1568,'Custo-benefício'!AM1572,'Custo-benefício'!AM1576,'Custo-benefício'!AM1580,'Custo-benefício'!AM1584,'Custo-benefício'!AM1588,'Custo-benefício'!AM1592,'Custo-benefício'!AM1596,'Custo-benefício'!AM1600,'Custo-benefício'!AM1604,'Custo-benefício'!AM1608,'Custo-benefício'!AM1610,'Custo-benefício'!AM1612,'Custo-benefício'!AM1614,'Custo-benefício'!AM1616,'Custo-benefício'!AM1618))</f>
        <v/>
      </c>
      <c r="AL35" s="310" t="str">
        <f>IF($B$34="","",SUM('Custo-benefício'!AN1528,'Custo-benefício'!AN1532,'Custo-benefício'!AN1536,'Custo-benefício'!AN1540,'Custo-benefício'!AN1544,'Custo-benefício'!AN1548,'Custo-benefício'!AN1552,'Custo-benefício'!AN1556,'Custo-benefício'!AN1560,'Custo-benefício'!AN1564,'Custo-benefício'!AN1568,'Custo-benefício'!AN1572,'Custo-benefício'!AN1576,'Custo-benefício'!AN1580,'Custo-benefício'!AN1584,'Custo-benefício'!AN1588,'Custo-benefício'!AN1592,'Custo-benefício'!AN1596,'Custo-benefício'!AN1600,'Custo-benefício'!AN1604,'Custo-benefício'!AN1608,'Custo-benefício'!AN1610,'Custo-benefício'!AN1612,'Custo-benefício'!AN1614,'Custo-benefício'!AN1616,'Custo-benefício'!AN1618))</f>
        <v/>
      </c>
      <c r="AM35" s="310" t="str">
        <f>IF($B$34="","",SUM('Custo-benefício'!AO1528,'Custo-benefício'!AO1532,'Custo-benefício'!AO1536,'Custo-benefício'!AO1540,'Custo-benefício'!AO1544,'Custo-benefício'!AO1548,'Custo-benefício'!AO1552,'Custo-benefício'!AO1556,'Custo-benefício'!AO1560,'Custo-benefício'!AO1564,'Custo-benefício'!AO1568,'Custo-benefício'!AO1572,'Custo-benefício'!AO1576,'Custo-benefício'!AO1580,'Custo-benefício'!AO1584,'Custo-benefício'!AO1588,'Custo-benefício'!AO1592,'Custo-benefício'!AO1596,'Custo-benefício'!AO1600,'Custo-benefício'!AO1604,'Custo-benefício'!AO1608,'Custo-benefício'!AO1610,'Custo-benefício'!AO1612,'Custo-benefício'!AO1614,'Custo-benefício'!AO1616,'Custo-benefício'!AO1618))</f>
        <v/>
      </c>
      <c r="AN35" s="313" t="str">
        <f t="shared" ref="AN35" si="27">IF(B34&lt;&gt;"",SUM(D35:AM35),"")</f>
        <v/>
      </c>
      <c r="BA35" s="489"/>
      <c r="BD35" s="489"/>
    </row>
    <row r="36" spans="2:56" x14ac:dyDescent="0.3">
      <c r="B36" s="490" t="str">
        <f>IF(PRINCIPAL!B144&lt;&gt;"",PRINCIPAL!B144,"")</f>
        <v/>
      </c>
      <c r="C36" s="192" t="s">
        <v>128</v>
      </c>
      <c r="D36" s="159" t="str">
        <f>IF($B$36="","",SUM('Custo-benefício'!F1625,'Custo-benefício'!F1627,'Custo-benefício'!F1629,'Custo-benefício'!F1631,'Custo-benefício'!F1633,'Custo-benefício'!F1635,'Custo-benefício'!F1637,'Custo-benefício'!F1639,'Custo-benefício'!F1641,'Custo-benefício'!F1643,'Custo-benefício'!F1645,'Custo-benefício'!F1647,'Custo-benefício'!F1649,'Custo-benefício'!F1651))</f>
        <v/>
      </c>
      <c r="E36" s="159" t="str">
        <f>IF($B$36="","",SUM('Custo-benefício'!G1625,'Custo-benefício'!G1627,'Custo-benefício'!G1629,'Custo-benefício'!G1631,'Custo-benefício'!G1633,'Custo-benefício'!G1635,'Custo-benefício'!G1637,'Custo-benefício'!G1639,'Custo-benefício'!G1641,'Custo-benefício'!G1643,'Custo-benefício'!G1645,'Custo-benefício'!G1647,'Custo-benefício'!G1649,'Custo-benefício'!G1651))</f>
        <v/>
      </c>
      <c r="F36" s="159" t="str">
        <f>IF($B$36="","",SUM('Custo-benefício'!H1625,'Custo-benefício'!H1627,'Custo-benefício'!H1629,'Custo-benefício'!H1631,'Custo-benefício'!H1633,'Custo-benefício'!H1635,'Custo-benefício'!H1637,'Custo-benefício'!H1639,'Custo-benefício'!H1641,'Custo-benefício'!H1643,'Custo-benefício'!H1645,'Custo-benefício'!H1647,'Custo-benefício'!H1649,'Custo-benefício'!H1651))</f>
        <v/>
      </c>
      <c r="G36" s="159" t="str">
        <f>IF($B$36="","",SUM('Custo-benefício'!I1625,'Custo-benefício'!I1627,'Custo-benefício'!I1629,'Custo-benefício'!I1631,'Custo-benefício'!I1633,'Custo-benefício'!I1635,'Custo-benefício'!I1637,'Custo-benefício'!I1639,'Custo-benefício'!I1641,'Custo-benefício'!I1643,'Custo-benefício'!I1645,'Custo-benefício'!I1647,'Custo-benefício'!I1649,'Custo-benefício'!I1651))</f>
        <v/>
      </c>
      <c r="H36" s="159" t="str">
        <f>IF($B$36="","",SUM('Custo-benefício'!J1625,'Custo-benefício'!J1627,'Custo-benefício'!J1629,'Custo-benefício'!J1631,'Custo-benefício'!J1633,'Custo-benefício'!J1635,'Custo-benefício'!J1637,'Custo-benefício'!J1639,'Custo-benefício'!J1641,'Custo-benefício'!J1643,'Custo-benefício'!J1645,'Custo-benefício'!J1647,'Custo-benefício'!J1649,'Custo-benefício'!J1651))</f>
        <v/>
      </c>
      <c r="I36" s="159" t="str">
        <f>IF($B$36="","",SUM('Custo-benefício'!K1625,'Custo-benefício'!K1627,'Custo-benefício'!K1629,'Custo-benefício'!K1631,'Custo-benefício'!K1633,'Custo-benefício'!K1635,'Custo-benefício'!K1637,'Custo-benefício'!K1639,'Custo-benefício'!K1641,'Custo-benefício'!K1643,'Custo-benefício'!K1645,'Custo-benefício'!K1647,'Custo-benefício'!K1649,'Custo-benefício'!K1651))</f>
        <v/>
      </c>
      <c r="J36" s="159" t="str">
        <f>IF($B$36="","",SUM('Custo-benefício'!L1625,'Custo-benefício'!L1627,'Custo-benefício'!L1629,'Custo-benefício'!L1631,'Custo-benefício'!L1633,'Custo-benefício'!L1635,'Custo-benefício'!L1637,'Custo-benefício'!L1639,'Custo-benefício'!L1641,'Custo-benefício'!L1643,'Custo-benefício'!L1645,'Custo-benefício'!L1647,'Custo-benefício'!L1649,'Custo-benefício'!L1651))</f>
        <v/>
      </c>
      <c r="K36" s="159" t="str">
        <f>IF($B$36="","",SUM('Custo-benefício'!M1625,'Custo-benefício'!M1627,'Custo-benefício'!M1629,'Custo-benefício'!M1631,'Custo-benefício'!M1633,'Custo-benefício'!M1635,'Custo-benefício'!M1637,'Custo-benefício'!M1639,'Custo-benefício'!M1641,'Custo-benefício'!M1643,'Custo-benefício'!M1645,'Custo-benefício'!M1647,'Custo-benefício'!M1649,'Custo-benefício'!M1651))</f>
        <v/>
      </c>
      <c r="L36" s="159" t="str">
        <f>IF($B$36="","",SUM('Custo-benefício'!N1625,'Custo-benefício'!N1627,'Custo-benefício'!N1629,'Custo-benefício'!N1631,'Custo-benefício'!N1633,'Custo-benefício'!N1635,'Custo-benefício'!N1637,'Custo-benefício'!N1639,'Custo-benefício'!N1641,'Custo-benefício'!N1643,'Custo-benefício'!N1645,'Custo-benefício'!N1647,'Custo-benefício'!N1649,'Custo-benefício'!N1651))</f>
        <v/>
      </c>
      <c r="M36" s="159" t="str">
        <f>IF($B$36="","",SUM('Custo-benefício'!O1625,'Custo-benefício'!O1627,'Custo-benefício'!O1629,'Custo-benefício'!O1631,'Custo-benefício'!O1633,'Custo-benefício'!O1635,'Custo-benefício'!O1637,'Custo-benefício'!O1639,'Custo-benefício'!O1641,'Custo-benefício'!O1643,'Custo-benefício'!O1645,'Custo-benefício'!O1647,'Custo-benefício'!O1649,'Custo-benefício'!O1651))</f>
        <v/>
      </c>
      <c r="N36" s="159" t="str">
        <f>IF($B$36="","",SUM('Custo-benefício'!P1625,'Custo-benefício'!P1627,'Custo-benefício'!P1629,'Custo-benefício'!P1631,'Custo-benefício'!P1633,'Custo-benefício'!P1635,'Custo-benefício'!P1637,'Custo-benefício'!P1639,'Custo-benefício'!P1641,'Custo-benefício'!P1643,'Custo-benefício'!P1645,'Custo-benefício'!P1647,'Custo-benefício'!P1649,'Custo-benefício'!P1651))</f>
        <v/>
      </c>
      <c r="O36" s="159" t="str">
        <f>IF($B$36="","",SUM('Custo-benefício'!Q1625,'Custo-benefício'!Q1627,'Custo-benefício'!Q1629,'Custo-benefício'!Q1631,'Custo-benefício'!Q1633,'Custo-benefício'!Q1635,'Custo-benefício'!Q1637,'Custo-benefício'!Q1639,'Custo-benefício'!Q1641,'Custo-benefício'!Q1643,'Custo-benefício'!Q1645,'Custo-benefício'!Q1647,'Custo-benefício'!Q1649,'Custo-benefício'!Q1651))</f>
        <v/>
      </c>
      <c r="P36" s="159" t="str">
        <f>IF($B$36="","",SUM('Custo-benefício'!R1625,'Custo-benefício'!R1627,'Custo-benefício'!R1629,'Custo-benefício'!R1631,'Custo-benefício'!R1633,'Custo-benefício'!R1635,'Custo-benefício'!R1637,'Custo-benefício'!R1639,'Custo-benefício'!R1641,'Custo-benefício'!R1643,'Custo-benefício'!R1645,'Custo-benefício'!R1647,'Custo-benefício'!R1649,'Custo-benefício'!R1651))</f>
        <v/>
      </c>
      <c r="Q36" s="159" t="str">
        <f>IF($B$36="","",SUM('Custo-benefício'!S1625,'Custo-benefício'!S1627,'Custo-benefício'!S1629,'Custo-benefício'!S1631,'Custo-benefício'!S1633,'Custo-benefício'!S1635,'Custo-benefício'!S1637,'Custo-benefício'!S1639,'Custo-benefício'!S1641,'Custo-benefício'!S1643,'Custo-benefício'!S1645,'Custo-benefício'!S1647,'Custo-benefício'!S1649,'Custo-benefício'!S1651))</f>
        <v/>
      </c>
      <c r="R36" s="159" t="str">
        <f>IF($B$36="","",SUM('Custo-benefício'!T1625,'Custo-benefício'!T1627,'Custo-benefício'!T1629,'Custo-benefício'!T1631,'Custo-benefício'!T1633,'Custo-benefício'!T1635,'Custo-benefício'!T1637,'Custo-benefício'!T1639,'Custo-benefício'!T1641,'Custo-benefício'!T1643,'Custo-benefício'!T1645,'Custo-benefício'!T1647,'Custo-benefício'!T1649,'Custo-benefício'!T1651))</f>
        <v/>
      </c>
      <c r="S36" s="159" t="str">
        <f>IF($B$36="","",SUM('Custo-benefício'!U1625,'Custo-benefício'!U1627,'Custo-benefício'!U1629,'Custo-benefício'!U1631,'Custo-benefício'!U1633,'Custo-benefício'!U1635,'Custo-benefício'!U1637,'Custo-benefício'!U1639,'Custo-benefício'!U1641,'Custo-benefício'!U1643,'Custo-benefício'!U1645,'Custo-benefício'!U1647,'Custo-benefício'!U1649,'Custo-benefício'!U1651))</f>
        <v/>
      </c>
      <c r="T36" s="159" t="str">
        <f>IF($B$36="","",SUM('Custo-benefício'!V1625,'Custo-benefício'!V1627,'Custo-benefício'!V1629,'Custo-benefício'!V1631,'Custo-benefício'!V1633,'Custo-benefício'!V1635,'Custo-benefício'!V1637,'Custo-benefício'!V1639,'Custo-benefício'!V1641,'Custo-benefício'!V1643,'Custo-benefício'!V1645,'Custo-benefício'!V1647,'Custo-benefício'!V1649,'Custo-benefício'!V1651))</f>
        <v/>
      </c>
      <c r="U36" s="159" t="str">
        <f>IF($B$36="","",SUM('Custo-benefício'!W1625,'Custo-benefício'!W1627,'Custo-benefício'!W1629,'Custo-benefício'!W1631,'Custo-benefício'!W1633,'Custo-benefício'!W1635,'Custo-benefício'!W1637,'Custo-benefício'!W1639,'Custo-benefício'!W1641,'Custo-benefício'!W1643,'Custo-benefício'!W1645,'Custo-benefício'!W1647,'Custo-benefício'!W1649,'Custo-benefício'!W1651))</f>
        <v/>
      </c>
      <c r="V36" s="159" t="str">
        <f>IF($B$36="","",SUM('Custo-benefício'!X1625,'Custo-benefício'!X1627,'Custo-benefício'!X1629,'Custo-benefício'!X1631,'Custo-benefício'!X1633,'Custo-benefício'!X1635,'Custo-benefício'!X1637,'Custo-benefício'!X1639,'Custo-benefício'!X1641,'Custo-benefício'!X1643,'Custo-benefício'!X1645,'Custo-benefício'!X1647,'Custo-benefício'!X1649,'Custo-benefício'!X1651))</f>
        <v/>
      </c>
      <c r="W36" s="159" t="str">
        <f>IF($B$36="","",SUM('Custo-benefício'!Y1625,'Custo-benefício'!Y1627,'Custo-benefício'!Y1629,'Custo-benefício'!Y1631,'Custo-benefício'!Y1633,'Custo-benefício'!Y1635,'Custo-benefício'!Y1637,'Custo-benefício'!Y1639,'Custo-benefício'!Y1641,'Custo-benefício'!Y1643,'Custo-benefício'!Y1645,'Custo-benefício'!Y1647,'Custo-benefício'!Y1649,'Custo-benefício'!Y1651))</f>
        <v/>
      </c>
      <c r="X36" s="159" t="str">
        <f>IF($B$36="","",SUM('Custo-benefício'!Z1625,'Custo-benefício'!Z1627,'Custo-benefício'!Z1629,'Custo-benefício'!Z1631,'Custo-benefício'!Z1633,'Custo-benefício'!Z1635,'Custo-benefício'!Z1637,'Custo-benefício'!Z1639,'Custo-benefício'!Z1641,'Custo-benefício'!Z1643,'Custo-benefício'!Z1645,'Custo-benefício'!Z1647,'Custo-benefício'!Z1649,'Custo-benefício'!Z1651))</f>
        <v/>
      </c>
      <c r="Y36" s="159" t="str">
        <f>IF($B$36="","",SUM('Custo-benefício'!AA1625,'Custo-benefício'!AA1627,'Custo-benefício'!AA1629,'Custo-benefício'!AA1631,'Custo-benefício'!AA1633,'Custo-benefício'!AA1635,'Custo-benefício'!AA1637,'Custo-benefício'!AA1639,'Custo-benefício'!AA1641,'Custo-benefício'!AA1643,'Custo-benefício'!AA1645,'Custo-benefício'!AA1647,'Custo-benefício'!AA1649,'Custo-benefício'!AA1651))</f>
        <v/>
      </c>
      <c r="Z36" s="159" t="str">
        <f>IF($B$36="","",SUM('Custo-benefício'!AB1625,'Custo-benefício'!AB1627,'Custo-benefício'!AB1629,'Custo-benefício'!AB1631,'Custo-benefício'!AB1633,'Custo-benefício'!AB1635,'Custo-benefício'!AB1637,'Custo-benefício'!AB1639,'Custo-benefício'!AB1641,'Custo-benefício'!AB1643,'Custo-benefício'!AB1645,'Custo-benefício'!AB1647,'Custo-benefício'!AB1649,'Custo-benefício'!AB1651))</f>
        <v/>
      </c>
      <c r="AA36" s="159" t="str">
        <f>IF($B$36="","",SUM('Custo-benefício'!AC1625,'Custo-benefício'!AC1627,'Custo-benefício'!AC1629,'Custo-benefício'!AC1631,'Custo-benefício'!AC1633,'Custo-benefício'!AC1635,'Custo-benefício'!AC1637,'Custo-benefício'!AC1639,'Custo-benefício'!AC1641,'Custo-benefício'!AC1643,'Custo-benefício'!AC1645,'Custo-benefício'!AC1647,'Custo-benefício'!AC1649,'Custo-benefício'!AC1651))</f>
        <v/>
      </c>
      <c r="AB36" s="159" t="str">
        <f>IF($B$36="","",SUM('Custo-benefício'!AD1625,'Custo-benefício'!AD1627,'Custo-benefício'!AD1629,'Custo-benefício'!AD1631,'Custo-benefício'!AD1633,'Custo-benefício'!AD1635,'Custo-benefício'!AD1637,'Custo-benefício'!AD1639,'Custo-benefício'!AD1641,'Custo-benefício'!AD1643,'Custo-benefício'!AD1645,'Custo-benefício'!AD1647,'Custo-benefício'!AD1649,'Custo-benefício'!AD1651))</f>
        <v/>
      </c>
      <c r="AC36" s="159" t="str">
        <f>IF($B$36="","",SUM('Custo-benefício'!AE1625,'Custo-benefício'!AE1627,'Custo-benefício'!AE1629,'Custo-benefício'!AE1631,'Custo-benefício'!AE1633,'Custo-benefício'!AE1635,'Custo-benefício'!AE1637,'Custo-benefício'!AE1639,'Custo-benefício'!AE1641,'Custo-benefício'!AE1643,'Custo-benefício'!AE1645,'Custo-benefício'!AE1647,'Custo-benefício'!AE1649,'Custo-benefício'!AE1651))</f>
        <v/>
      </c>
      <c r="AD36" s="159" t="str">
        <f>IF($B$36="","",SUM('Custo-benefício'!AF1625,'Custo-benefício'!AF1627,'Custo-benefício'!AF1629,'Custo-benefício'!AF1631,'Custo-benefício'!AF1633,'Custo-benefício'!AF1635,'Custo-benefício'!AF1637,'Custo-benefício'!AF1639,'Custo-benefício'!AF1641,'Custo-benefício'!AF1643,'Custo-benefício'!AF1645,'Custo-benefício'!AF1647,'Custo-benefício'!AF1649,'Custo-benefício'!AF1651))</f>
        <v/>
      </c>
      <c r="AE36" s="159" t="str">
        <f>IF($B$36="","",SUM('Custo-benefício'!AG1625,'Custo-benefício'!AG1627,'Custo-benefício'!AG1629,'Custo-benefício'!AG1631,'Custo-benefício'!AG1633,'Custo-benefício'!AG1635,'Custo-benefício'!AG1637,'Custo-benefício'!AG1639,'Custo-benefício'!AG1641,'Custo-benefício'!AG1643,'Custo-benefício'!AG1645,'Custo-benefício'!AG1647,'Custo-benefício'!AG1649,'Custo-benefício'!AG1651))</f>
        <v/>
      </c>
      <c r="AF36" s="159" t="str">
        <f>IF($B$36="","",SUM('Custo-benefício'!AH1625,'Custo-benefício'!AH1627,'Custo-benefício'!AH1629,'Custo-benefício'!AH1631,'Custo-benefício'!AH1633,'Custo-benefício'!AH1635,'Custo-benefício'!AH1637,'Custo-benefício'!AH1639,'Custo-benefício'!AH1641,'Custo-benefício'!AH1643,'Custo-benefício'!AH1645,'Custo-benefício'!AH1647,'Custo-benefício'!AH1649,'Custo-benefício'!AH1651))</f>
        <v/>
      </c>
      <c r="AG36" s="159" t="str">
        <f>IF($B$36="","",SUM('Custo-benefício'!AI1625,'Custo-benefício'!AI1627,'Custo-benefício'!AI1629,'Custo-benefício'!AI1631,'Custo-benefício'!AI1633,'Custo-benefício'!AI1635,'Custo-benefício'!AI1637,'Custo-benefício'!AI1639,'Custo-benefício'!AI1641,'Custo-benefício'!AI1643,'Custo-benefício'!AI1645,'Custo-benefício'!AI1647,'Custo-benefício'!AI1649,'Custo-benefício'!AI1651))</f>
        <v/>
      </c>
      <c r="AH36" s="159" t="str">
        <f>IF($B$36="","",SUM('Custo-benefício'!AJ1625,'Custo-benefício'!AJ1627,'Custo-benefício'!AJ1629,'Custo-benefício'!AJ1631,'Custo-benefício'!AJ1633,'Custo-benefício'!AJ1635,'Custo-benefício'!AJ1637,'Custo-benefício'!AJ1639,'Custo-benefício'!AJ1641,'Custo-benefício'!AJ1643,'Custo-benefício'!AJ1645,'Custo-benefício'!AJ1647,'Custo-benefício'!AJ1649,'Custo-benefício'!AJ1651))</f>
        <v/>
      </c>
      <c r="AI36" s="159" t="str">
        <f>IF($B$36="","",SUM('Custo-benefício'!AK1625,'Custo-benefício'!AK1627,'Custo-benefício'!AK1629,'Custo-benefício'!AK1631,'Custo-benefício'!AK1633,'Custo-benefício'!AK1635,'Custo-benefício'!AK1637,'Custo-benefício'!AK1639,'Custo-benefício'!AK1641,'Custo-benefício'!AK1643,'Custo-benefício'!AK1645,'Custo-benefício'!AK1647,'Custo-benefício'!AK1649,'Custo-benefício'!AK1651))</f>
        <v/>
      </c>
      <c r="AJ36" s="159" t="str">
        <f>IF($B$36="","",SUM('Custo-benefício'!AL1625,'Custo-benefício'!AL1627,'Custo-benefício'!AL1629,'Custo-benefício'!AL1631,'Custo-benefício'!AL1633,'Custo-benefício'!AL1635,'Custo-benefício'!AL1637,'Custo-benefício'!AL1639,'Custo-benefício'!AL1641,'Custo-benefício'!AL1643,'Custo-benefício'!AL1645,'Custo-benefício'!AL1647,'Custo-benefício'!AL1649,'Custo-benefício'!AL1651))</f>
        <v/>
      </c>
      <c r="AK36" s="159" t="str">
        <f>IF($B$36="","",SUM('Custo-benefício'!AM1625,'Custo-benefício'!AM1627,'Custo-benefício'!AM1629,'Custo-benefício'!AM1631,'Custo-benefício'!AM1633,'Custo-benefício'!AM1635,'Custo-benefício'!AM1637,'Custo-benefício'!AM1639,'Custo-benefício'!AM1641,'Custo-benefício'!AM1643,'Custo-benefício'!AM1645,'Custo-benefício'!AM1647,'Custo-benefício'!AM1649,'Custo-benefício'!AM1651))</f>
        <v/>
      </c>
      <c r="AL36" s="159" t="str">
        <f>IF($B$36="","",SUM('Custo-benefício'!AN1625,'Custo-benefício'!AN1627,'Custo-benefício'!AN1629,'Custo-benefício'!AN1631,'Custo-benefício'!AN1633,'Custo-benefício'!AN1635,'Custo-benefício'!AN1637,'Custo-benefício'!AN1639,'Custo-benefício'!AN1641,'Custo-benefício'!AN1643,'Custo-benefício'!AN1645,'Custo-benefício'!AN1647,'Custo-benefício'!AN1649,'Custo-benefício'!AN1651))</f>
        <v/>
      </c>
      <c r="AM36" s="159" t="str">
        <f>IF($B$36="","",SUM('Custo-benefício'!AO1625,'Custo-benefício'!AO1627,'Custo-benefício'!AO1629,'Custo-benefício'!AO1631,'Custo-benefício'!AO1633,'Custo-benefício'!AO1635,'Custo-benefício'!AO1637,'Custo-benefício'!AO1639,'Custo-benefício'!AO1641,'Custo-benefício'!AO1643,'Custo-benefício'!AO1645,'Custo-benefício'!AO1647,'Custo-benefício'!AO1649,'Custo-benefício'!AO1651))</f>
        <v/>
      </c>
      <c r="AN36" s="313" t="str">
        <f t="shared" ref="AN36" si="28">IF(B36&lt;&gt;"",SUM(D36:AM36),"")</f>
        <v/>
      </c>
      <c r="BA36" s="489" t="str">
        <f t="shared" ref="BA36" si="29">B36</f>
        <v/>
      </c>
      <c r="BD36" s="489" t="str">
        <f t="shared" si="5"/>
        <v/>
      </c>
    </row>
    <row r="37" spans="2:56" x14ac:dyDescent="0.3">
      <c r="B37" s="491"/>
      <c r="C37" s="192" t="s">
        <v>143</v>
      </c>
      <c r="D37" s="159" t="s">
        <v>38</v>
      </c>
      <c r="E37" s="159" t="str">
        <f>IF($B$36="","",SUM('Custo-benefício'!G1652,'Custo-benefício'!G1656,'Custo-benefício'!G1660,'Custo-benefício'!G1664,'Custo-benefício'!G1668,'Custo-benefício'!G1672,'Custo-benefício'!G1676,'Custo-benefício'!G1680,'Custo-benefício'!G1684,'Custo-benefício'!G1688,'Custo-benefício'!G1692,'Custo-benefício'!G1696,'Custo-benefício'!G1700,'Custo-benefício'!G1704,'Custo-benefício'!G1708,'Custo-benefício'!G1712,'Custo-benefício'!G1716,'Custo-benefício'!G1720,'Custo-benefício'!G1724,'Custo-benefício'!G1728,'Custo-benefício'!G1732,'Custo-benefício'!G1734,'Custo-benefício'!G1736,'Custo-benefício'!G1738,'Custo-benefício'!G1740,'Custo-benefício'!G1742))</f>
        <v/>
      </c>
      <c r="F37" s="159" t="str">
        <f>IF($B$36="","",SUM('Custo-benefício'!H1652,'Custo-benefício'!H1656,'Custo-benefício'!H1660,'Custo-benefício'!H1664,'Custo-benefício'!H1668,'Custo-benefício'!H1672,'Custo-benefício'!H1676,'Custo-benefício'!H1680,'Custo-benefício'!H1684,'Custo-benefício'!H1688,'Custo-benefício'!H1692,'Custo-benefício'!H1696,'Custo-benefício'!H1700,'Custo-benefício'!H1704,'Custo-benefício'!H1708,'Custo-benefício'!H1712,'Custo-benefício'!H1716,'Custo-benefício'!H1720,'Custo-benefício'!H1724,'Custo-benefício'!H1728,'Custo-benefício'!H1732,'Custo-benefício'!H1734,'Custo-benefício'!H1736,'Custo-benefício'!H1738,'Custo-benefício'!H1740,'Custo-benefício'!H1742))</f>
        <v/>
      </c>
      <c r="G37" s="159" t="str">
        <f>IF($B$36="","",SUM('Custo-benefício'!I1652,'Custo-benefício'!I1656,'Custo-benefício'!I1660,'Custo-benefício'!I1664,'Custo-benefício'!I1668,'Custo-benefício'!I1672,'Custo-benefício'!I1676,'Custo-benefício'!I1680,'Custo-benefício'!I1684,'Custo-benefício'!I1688,'Custo-benefício'!I1692,'Custo-benefício'!I1696,'Custo-benefício'!I1700,'Custo-benefício'!I1704,'Custo-benefício'!I1708,'Custo-benefício'!I1712,'Custo-benefício'!I1716,'Custo-benefício'!I1720,'Custo-benefício'!I1724,'Custo-benefício'!I1728,'Custo-benefício'!I1732,'Custo-benefício'!I1734,'Custo-benefício'!I1736,'Custo-benefício'!I1738,'Custo-benefício'!I1740,'Custo-benefício'!I1742))</f>
        <v/>
      </c>
      <c r="H37" s="159" t="str">
        <f>IF($B$36="","",SUM('Custo-benefício'!J1652,'Custo-benefício'!J1656,'Custo-benefício'!J1660,'Custo-benefício'!J1664,'Custo-benefício'!J1668,'Custo-benefício'!J1672,'Custo-benefício'!J1676,'Custo-benefício'!J1680,'Custo-benefício'!J1684,'Custo-benefício'!J1688,'Custo-benefício'!J1692,'Custo-benefício'!J1696,'Custo-benefício'!J1700,'Custo-benefício'!J1704,'Custo-benefício'!J1708,'Custo-benefício'!J1712,'Custo-benefício'!J1716,'Custo-benefício'!J1720,'Custo-benefício'!J1724,'Custo-benefício'!J1728,'Custo-benefício'!J1732,'Custo-benefício'!J1734,'Custo-benefício'!J1736,'Custo-benefício'!J1738,'Custo-benefício'!J1740,'Custo-benefício'!J1742))</f>
        <v/>
      </c>
      <c r="I37" s="159" t="str">
        <f>IF($B$36="","",SUM('Custo-benefício'!K1652,'Custo-benefício'!K1656,'Custo-benefício'!K1660,'Custo-benefício'!K1664,'Custo-benefício'!K1668,'Custo-benefício'!K1672,'Custo-benefício'!K1676,'Custo-benefício'!K1680,'Custo-benefício'!K1684,'Custo-benefício'!K1688,'Custo-benefício'!K1692,'Custo-benefício'!K1696,'Custo-benefício'!K1700,'Custo-benefício'!K1704,'Custo-benefício'!K1708,'Custo-benefício'!K1712,'Custo-benefício'!K1716,'Custo-benefício'!K1720,'Custo-benefício'!K1724,'Custo-benefício'!K1728,'Custo-benefício'!K1732,'Custo-benefício'!K1734,'Custo-benefício'!K1736,'Custo-benefício'!K1738,'Custo-benefício'!K1740,'Custo-benefício'!K1742))</f>
        <v/>
      </c>
      <c r="J37" s="159" t="str">
        <f>IF($B$36="","",SUM('Custo-benefício'!L1652,'Custo-benefício'!L1656,'Custo-benefício'!L1660,'Custo-benefício'!L1664,'Custo-benefício'!L1668,'Custo-benefício'!L1672,'Custo-benefício'!L1676,'Custo-benefício'!L1680,'Custo-benefício'!L1684,'Custo-benefício'!L1688,'Custo-benefício'!L1692,'Custo-benefício'!L1696,'Custo-benefício'!L1700,'Custo-benefício'!L1704,'Custo-benefício'!L1708,'Custo-benefício'!L1712,'Custo-benefício'!L1716,'Custo-benefício'!L1720,'Custo-benefício'!L1724,'Custo-benefício'!L1728,'Custo-benefício'!L1732,'Custo-benefício'!L1734,'Custo-benefício'!L1736,'Custo-benefício'!L1738,'Custo-benefício'!L1740,'Custo-benefício'!L1742))</f>
        <v/>
      </c>
      <c r="K37" s="159" t="str">
        <f>IF($B$36="","",SUM('Custo-benefício'!M1652,'Custo-benefício'!M1656,'Custo-benefício'!M1660,'Custo-benefício'!M1664,'Custo-benefício'!M1668,'Custo-benefício'!M1672,'Custo-benefício'!M1676,'Custo-benefício'!M1680,'Custo-benefício'!M1684,'Custo-benefício'!M1688,'Custo-benefício'!M1692,'Custo-benefício'!M1696,'Custo-benefício'!M1700,'Custo-benefício'!M1704,'Custo-benefício'!M1708,'Custo-benefício'!M1712,'Custo-benefício'!M1716,'Custo-benefício'!M1720,'Custo-benefício'!M1724,'Custo-benefício'!M1728,'Custo-benefício'!M1732,'Custo-benefício'!M1734,'Custo-benefício'!M1736,'Custo-benefício'!M1738,'Custo-benefício'!M1740,'Custo-benefício'!M1742))</f>
        <v/>
      </c>
      <c r="L37" s="159" t="str">
        <f>IF($B$36="","",SUM('Custo-benefício'!N1652,'Custo-benefício'!N1656,'Custo-benefício'!N1660,'Custo-benefício'!N1664,'Custo-benefício'!N1668,'Custo-benefício'!N1672,'Custo-benefício'!N1676,'Custo-benefício'!N1680,'Custo-benefício'!N1684,'Custo-benefício'!N1688,'Custo-benefício'!N1692,'Custo-benefício'!N1696,'Custo-benefício'!N1700,'Custo-benefício'!N1704,'Custo-benefício'!N1708,'Custo-benefício'!N1712,'Custo-benefício'!N1716,'Custo-benefício'!N1720,'Custo-benefício'!N1724,'Custo-benefício'!N1728,'Custo-benefício'!N1732,'Custo-benefício'!N1734,'Custo-benefício'!N1736,'Custo-benefício'!N1738,'Custo-benefício'!N1740,'Custo-benefício'!N1742))</f>
        <v/>
      </c>
      <c r="M37" s="159" t="str">
        <f>IF($B$36="","",SUM('Custo-benefício'!O1652,'Custo-benefício'!O1656,'Custo-benefício'!O1660,'Custo-benefício'!O1664,'Custo-benefício'!O1668,'Custo-benefício'!O1672,'Custo-benefício'!O1676,'Custo-benefício'!O1680,'Custo-benefício'!O1684,'Custo-benefício'!O1688,'Custo-benefício'!O1692,'Custo-benefício'!O1696,'Custo-benefício'!O1700,'Custo-benefício'!O1704,'Custo-benefício'!O1708,'Custo-benefício'!O1712,'Custo-benefício'!O1716,'Custo-benefício'!O1720,'Custo-benefício'!O1724,'Custo-benefício'!O1728,'Custo-benefício'!O1732,'Custo-benefício'!O1734,'Custo-benefício'!O1736,'Custo-benefício'!O1738,'Custo-benefício'!O1740,'Custo-benefício'!O1742))</f>
        <v/>
      </c>
      <c r="N37" s="159" t="str">
        <f>IF($B$36="","",SUM('Custo-benefício'!P1652,'Custo-benefício'!P1656,'Custo-benefício'!P1660,'Custo-benefício'!P1664,'Custo-benefício'!P1668,'Custo-benefício'!P1672,'Custo-benefício'!P1676,'Custo-benefício'!P1680,'Custo-benefício'!P1684,'Custo-benefício'!P1688,'Custo-benefício'!P1692,'Custo-benefício'!P1696,'Custo-benefício'!P1700,'Custo-benefício'!P1704,'Custo-benefício'!P1708,'Custo-benefício'!P1712,'Custo-benefício'!P1716,'Custo-benefício'!P1720,'Custo-benefício'!P1724,'Custo-benefício'!P1728,'Custo-benefício'!P1732,'Custo-benefício'!P1734,'Custo-benefício'!P1736,'Custo-benefício'!P1738,'Custo-benefício'!P1740,'Custo-benefício'!P1742))</f>
        <v/>
      </c>
      <c r="O37" s="159" t="str">
        <f>IF($B$36="","",SUM('Custo-benefício'!Q1652,'Custo-benefício'!Q1656,'Custo-benefício'!Q1660,'Custo-benefício'!Q1664,'Custo-benefício'!Q1668,'Custo-benefício'!Q1672,'Custo-benefício'!Q1676,'Custo-benefício'!Q1680,'Custo-benefício'!Q1684,'Custo-benefício'!Q1688,'Custo-benefício'!Q1692,'Custo-benefício'!Q1696,'Custo-benefício'!Q1700,'Custo-benefício'!Q1704,'Custo-benefício'!Q1708,'Custo-benefício'!Q1712,'Custo-benefício'!Q1716,'Custo-benefício'!Q1720,'Custo-benefício'!Q1724,'Custo-benefício'!Q1728,'Custo-benefício'!Q1732,'Custo-benefício'!Q1734,'Custo-benefício'!Q1736,'Custo-benefício'!Q1738,'Custo-benefício'!Q1740,'Custo-benefício'!Q1742))</f>
        <v/>
      </c>
      <c r="P37" s="159" t="str">
        <f>IF($B$36="","",SUM('Custo-benefício'!R1652,'Custo-benefício'!R1656,'Custo-benefício'!R1660,'Custo-benefício'!R1664,'Custo-benefício'!R1668,'Custo-benefício'!R1672,'Custo-benefício'!R1676,'Custo-benefício'!R1680,'Custo-benefício'!R1684,'Custo-benefício'!R1688,'Custo-benefício'!R1692,'Custo-benefício'!R1696,'Custo-benefício'!R1700,'Custo-benefício'!R1704,'Custo-benefício'!R1708,'Custo-benefício'!R1712,'Custo-benefício'!R1716,'Custo-benefício'!R1720,'Custo-benefício'!R1724,'Custo-benefício'!R1728,'Custo-benefício'!R1732,'Custo-benefício'!R1734,'Custo-benefício'!R1736,'Custo-benefício'!R1738,'Custo-benefício'!R1740,'Custo-benefício'!R1742))</f>
        <v/>
      </c>
      <c r="Q37" s="159" t="str">
        <f>IF($B$36="","",SUM('Custo-benefício'!S1652,'Custo-benefício'!S1656,'Custo-benefício'!S1660,'Custo-benefício'!S1664,'Custo-benefício'!S1668,'Custo-benefício'!S1672,'Custo-benefício'!S1676,'Custo-benefício'!S1680,'Custo-benefício'!S1684,'Custo-benefício'!S1688,'Custo-benefício'!S1692,'Custo-benefício'!S1696,'Custo-benefício'!S1700,'Custo-benefício'!S1704,'Custo-benefício'!S1708,'Custo-benefício'!S1712,'Custo-benefício'!S1716,'Custo-benefício'!S1720,'Custo-benefício'!S1724,'Custo-benefício'!S1728,'Custo-benefício'!S1732,'Custo-benefício'!S1734,'Custo-benefício'!S1736,'Custo-benefício'!S1738,'Custo-benefício'!S1740,'Custo-benefício'!S1742))</f>
        <v/>
      </c>
      <c r="R37" s="159" t="str">
        <f>IF($B$36="","",SUM('Custo-benefício'!T1652,'Custo-benefício'!T1656,'Custo-benefício'!T1660,'Custo-benefício'!T1664,'Custo-benefício'!T1668,'Custo-benefício'!T1672,'Custo-benefício'!T1676,'Custo-benefício'!T1680,'Custo-benefício'!T1684,'Custo-benefício'!T1688,'Custo-benefício'!T1692,'Custo-benefício'!T1696,'Custo-benefício'!T1700,'Custo-benefício'!T1704,'Custo-benefício'!T1708,'Custo-benefício'!T1712,'Custo-benefício'!T1716,'Custo-benefício'!T1720,'Custo-benefício'!T1724,'Custo-benefício'!T1728,'Custo-benefício'!T1732,'Custo-benefício'!T1734,'Custo-benefício'!T1736,'Custo-benefício'!T1738,'Custo-benefício'!T1740,'Custo-benefício'!T1742))</f>
        <v/>
      </c>
      <c r="S37" s="159" t="str">
        <f>IF($B$36="","",SUM('Custo-benefício'!U1652,'Custo-benefício'!U1656,'Custo-benefício'!U1660,'Custo-benefício'!U1664,'Custo-benefício'!U1668,'Custo-benefício'!U1672,'Custo-benefício'!U1676,'Custo-benefício'!U1680,'Custo-benefício'!U1684,'Custo-benefício'!U1688,'Custo-benefício'!U1692,'Custo-benefício'!U1696,'Custo-benefício'!U1700,'Custo-benefício'!U1704,'Custo-benefício'!U1708,'Custo-benefício'!U1712,'Custo-benefício'!U1716,'Custo-benefício'!U1720,'Custo-benefício'!U1724,'Custo-benefício'!U1728,'Custo-benefício'!U1732,'Custo-benefício'!U1734,'Custo-benefício'!U1736,'Custo-benefício'!U1738,'Custo-benefício'!U1740,'Custo-benefício'!U1742))</f>
        <v/>
      </c>
      <c r="T37" s="159" t="str">
        <f>IF($B$36="","",SUM('Custo-benefício'!V1652,'Custo-benefício'!V1656,'Custo-benefício'!V1660,'Custo-benefício'!V1664,'Custo-benefício'!V1668,'Custo-benefício'!V1672,'Custo-benefício'!V1676,'Custo-benefício'!V1680,'Custo-benefício'!V1684,'Custo-benefício'!V1688,'Custo-benefício'!V1692,'Custo-benefício'!V1696,'Custo-benefício'!V1700,'Custo-benefício'!V1704,'Custo-benefício'!V1708,'Custo-benefício'!V1712,'Custo-benefício'!V1716,'Custo-benefício'!V1720,'Custo-benefício'!V1724,'Custo-benefício'!V1728,'Custo-benefício'!V1732,'Custo-benefício'!V1734,'Custo-benefício'!V1736,'Custo-benefício'!V1738,'Custo-benefício'!V1740,'Custo-benefício'!V1742))</f>
        <v/>
      </c>
      <c r="U37" s="159" t="str">
        <f>IF($B$36="","",SUM('Custo-benefício'!W1652,'Custo-benefício'!W1656,'Custo-benefício'!W1660,'Custo-benefício'!W1664,'Custo-benefício'!W1668,'Custo-benefício'!W1672,'Custo-benefício'!W1676,'Custo-benefício'!W1680,'Custo-benefício'!W1684,'Custo-benefício'!W1688,'Custo-benefício'!W1692,'Custo-benefício'!W1696,'Custo-benefício'!W1700,'Custo-benefício'!W1704,'Custo-benefício'!W1708,'Custo-benefício'!W1712,'Custo-benefício'!W1716,'Custo-benefício'!W1720,'Custo-benefício'!W1724,'Custo-benefício'!W1728,'Custo-benefício'!W1732,'Custo-benefício'!W1734,'Custo-benefício'!W1736,'Custo-benefício'!W1738,'Custo-benefício'!W1740,'Custo-benefício'!W1742))</f>
        <v/>
      </c>
      <c r="V37" s="159" t="str">
        <f>IF($B$36="","",SUM('Custo-benefício'!X1652,'Custo-benefício'!X1656,'Custo-benefício'!X1660,'Custo-benefício'!X1664,'Custo-benefício'!X1668,'Custo-benefício'!X1672,'Custo-benefício'!X1676,'Custo-benefício'!X1680,'Custo-benefício'!X1684,'Custo-benefício'!X1688,'Custo-benefício'!X1692,'Custo-benefício'!X1696,'Custo-benefício'!X1700,'Custo-benefício'!X1704,'Custo-benefício'!X1708,'Custo-benefício'!X1712,'Custo-benefício'!X1716,'Custo-benefício'!X1720,'Custo-benefício'!X1724,'Custo-benefício'!X1728,'Custo-benefício'!X1732,'Custo-benefício'!X1734,'Custo-benefício'!X1736,'Custo-benefício'!X1738,'Custo-benefício'!X1740,'Custo-benefício'!X1742))</f>
        <v/>
      </c>
      <c r="W37" s="159" t="str">
        <f>IF($B$36="","",SUM('Custo-benefício'!Y1652,'Custo-benefício'!Y1656,'Custo-benefício'!Y1660,'Custo-benefício'!Y1664,'Custo-benefício'!Y1668,'Custo-benefício'!Y1672,'Custo-benefício'!Y1676,'Custo-benefício'!Y1680,'Custo-benefício'!Y1684,'Custo-benefício'!Y1688,'Custo-benefício'!Y1692,'Custo-benefício'!Y1696,'Custo-benefício'!Y1700,'Custo-benefício'!Y1704,'Custo-benefício'!Y1708,'Custo-benefício'!Y1712,'Custo-benefício'!Y1716,'Custo-benefício'!Y1720,'Custo-benefício'!Y1724,'Custo-benefício'!Y1728,'Custo-benefício'!Y1732,'Custo-benefício'!Y1734,'Custo-benefício'!Y1736,'Custo-benefício'!Y1738,'Custo-benefício'!Y1740,'Custo-benefício'!Y1742))</f>
        <v/>
      </c>
      <c r="X37" s="159" t="str">
        <f>IF($B$36="","",SUM('Custo-benefício'!Z1652,'Custo-benefício'!Z1656,'Custo-benefício'!Z1660,'Custo-benefício'!Z1664,'Custo-benefício'!Z1668,'Custo-benefício'!Z1672,'Custo-benefício'!Z1676,'Custo-benefício'!Z1680,'Custo-benefício'!Z1684,'Custo-benefício'!Z1688,'Custo-benefício'!Z1692,'Custo-benefício'!Z1696,'Custo-benefício'!Z1700,'Custo-benefício'!Z1704,'Custo-benefício'!Z1708,'Custo-benefício'!Z1712,'Custo-benefício'!Z1716,'Custo-benefício'!Z1720,'Custo-benefício'!Z1724,'Custo-benefício'!Z1728,'Custo-benefício'!Z1732,'Custo-benefício'!Z1734,'Custo-benefício'!Z1736,'Custo-benefício'!Z1738,'Custo-benefício'!Z1740,'Custo-benefício'!Z1742))</f>
        <v/>
      </c>
      <c r="Y37" s="159" t="str">
        <f>IF($B$36="","",SUM('Custo-benefício'!AA1652,'Custo-benefício'!AA1656,'Custo-benefício'!AA1660,'Custo-benefício'!AA1664,'Custo-benefício'!AA1668,'Custo-benefício'!AA1672,'Custo-benefício'!AA1676,'Custo-benefício'!AA1680,'Custo-benefício'!AA1684,'Custo-benefício'!AA1688,'Custo-benefício'!AA1692,'Custo-benefício'!AA1696,'Custo-benefício'!AA1700,'Custo-benefício'!AA1704,'Custo-benefício'!AA1708,'Custo-benefício'!AA1712,'Custo-benefício'!AA1716,'Custo-benefício'!AA1720,'Custo-benefício'!AA1724,'Custo-benefício'!AA1728,'Custo-benefício'!AA1732,'Custo-benefício'!AA1734,'Custo-benefício'!AA1736,'Custo-benefício'!AA1738,'Custo-benefício'!AA1740,'Custo-benefício'!AA1742))</f>
        <v/>
      </c>
      <c r="Z37" s="159" t="str">
        <f>IF($B$36="","",SUM('Custo-benefício'!AB1652,'Custo-benefício'!AB1656,'Custo-benefício'!AB1660,'Custo-benefício'!AB1664,'Custo-benefício'!AB1668,'Custo-benefício'!AB1672,'Custo-benefício'!AB1676,'Custo-benefício'!AB1680,'Custo-benefício'!AB1684,'Custo-benefício'!AB1688,'Custo-benefício'!AB1692,'Custo-benefício'!AB1696,'Custo-benefício'!AB1700,'Custo-benefício'!AB1704,'Custo-benefício'!AB1708,'Custo-benefício'!AB1712,'Custo-benefício'!AB1716,'Custo-benefício'!AB1720,'Custo-benefício'!AB1724,'Custo-benefício'!AB1728,'Custo-benefício'!AB1732,'Custo-benefício'!AB1734,'Custo-benefício'!AB1736,'Custo-benefício'!AB1738,'Custo-benefício'!AB1740,'Custo-benefício'!AB1742))</f>
        <v/>
      </c>
      <c r="AA37" s="159" t="str">
        <f>IF($B$36="","",SUM('Custo-benefício'!AC1652,'Custo-benefício'!AC1656,'Custo-benefício'!AC1660,'Custo-benefício'!AC1664,'Custo-benefício'!AC1668,'Custo-benefício'!AC1672,'Custo-benefício'!AC1676,'Custo-benefício'!AC1680,'Custo-benefício'!AC1684,'Custo-benefício'!AC1688,'Custo-benefício'!AC1692,'Custo-benefício'!AC1696,'Custo-benefício'!AC1700,'Custo-benefício'!AC1704,'Custo-benefício'!AC1708,'Custo-benefício'!AC1712,'Custo-benefício'!AC1716,'Custo-benefício'!AC1720,'Custo-benefício'!AC1724,'Custo-benefício'!AC1728,'Custo-benefício'!AC1732,'Custo-benefício'!AC1734,'Custo-benefício'!AC1736,'Custo-benefício'!AC1738,'Custo-benefício'!AC1740,'Custo-benefício'!AC1742))</f>
        <v/>
      </c>
      <c r="AB37" s="159" t="str">
        <f>IF($B$36="","",SUM('Custo-benefício'!AD1652,'Custo-benefício'!AD1656,'Custo-benefício'!AD1660,'Custo-benefício'!AD1664,'Custo-benefício'!AD1668,'Custo-benefício'!AD1672,'Custo-benefício'!AD1676,'Custo-benefício'!AD1680,'Custo-benefício'!AD1684,'Custo-benefício'!AD1688,'Custo-benefício'!AD1692,'Custo-benefício'!AD1696,'Custo-benefício'!AD1700,'Custo-benefício'!AD1704,'Custo-benefício'!AD1708,'Custo-benefício'!AD1712,'Custo-benefício'!AD1716,'Custo-benefício'!AD1720,'Custo-benefício'!AD1724,'Custo-benefício'!AD1728,'Custo-benefício'!AD1732,'Custo-benefício'!AD1734,'Custo-benefício'!AD1736,'Custo-benefício'!AD1738,'Custo-benefício'!AD1740,'Custo-benefício'!AD1742))</f>
        <v/>
      </c>
      <c r="AC37" s="159" t="str">
        <f>IF($B$36="","",SUM('Custo-benefício'!AE1652,'Custo-benefício'!AE1656,'Custo-benefício'!AE1660,'Custo-benefício'!AE1664,'Custo-benefício'!AE1668,'Custo-benefício'!AE1672,'Custo-benefício'!AE1676,'Custo-benefício'!AE1680,'Custo-benefício'!AE1684,'Custo-benefício'!AE1688,'Custo-benefício'!AE1692,'Custo-benefício'!AE1696,'Custo-benefício'!AE1700,'Custo-benefício'!AE1704,'Custo-benefício'!AE1708,'Custo-benefício'!AE1712,'Custo-benefício'!AE1716,'Custo-benefício'!AE1720,'Custo-benefício'!AE1724,'Custo-benefício'!AE1728,'Custo-benefício'!AE1732,'Custo-benefício'!AE1734,'Custo-benefício'!AE1736,'Custo-benefício'!AE1738,'Custo-benefício'!AE1740,'Custo-benefício'!AE1742))</f>
        <v/>
      </c>
      <c r="AD37" s="159" t="str">
        <f>IF($B$36="","",SUM('Custo-benefício'!AF1652,'Custo-benefício'!AF1656,'Custo-benefício'!AF1660,'Custo-benefício'!AF1664,'Custo-benefício'!AF1668,'Custo-benefício'!AF1672,'Custo-benefício'!AF1676,'Custo-benefício'!AF1680,'Custo-benefício'!AF1684,'Custo-benefício'!AF1688,'Custo-benefício'!AF1692,'Custo-benefício'!AF1696,'Custo-benefício'!AF1700,'Custo-benefício'!AF1704,'Custo-benefício'!AF1708,'Custo-benefício'!AF1712,'Custo-benefício'!AF1716,'Custo-benefício'!AF1720,'Custo-benefício'!AF1724,'Custo-benefício'!AF1728,'Custo-benefício'!AF1732,'Custo-benefício'!AF1734,'Custo-benefício'!AF1736,'Custo-benefício'!AF1738,'Custo-benefício'!AF1740,'Custo-benefício'!AF1742))</f>
        <v/>
      </c>
      <c r="AE37" s="159" t="str">
        <f>IF($B$36="","",SUM('Custo-benefício'!AG1652,'Custo-benefício'!AG1656,'Custo-benefício'!AG1660,'Custo-benefício'!AG1664,'Custo-benefício'!AG1668,'Custo-benefício'!AG1672,'Custo-benefício'!AG1676,'Custo-benefício'!AG1680,'Custo-benefício'!AG1684,'Custo-benefício'!AG1688,'Custo-benefício'!AG1692,'Custo-benefício'!AG1696,'Custo-benefício'!AG1700,'Custo-benefício'!AG1704,'Custo-benefício'!AG1708,'Custo-benefício'!AG1712,'Custo-benefício'!AG1716,'Custo-benefício'!AG1720,'Custo-benefício'!AG1724,'Custo-benefício'!AG1728,'Custo-benefício'!AG1732,'Custo-benefício'!AG1734,'Custo-benefício'!AG1736,'Custo-benefício'!AG1738,'Custo-benefício'!AG1740,'Custo-benefício'!AG1742))</f>
        <v/>
      </c>
      <c r="AF37" s="159" t="str">
        <f>IF($B$36="","",SUM('Custo-benefício'!AH1652,'Custo-benefício'!AH1656,'Custo-benefício'!AH1660,'Custo-benefício'!AH1664,'Custo-benefício'!AH1668,'Custo-benefício'!AH1672,'Custo-benefício'!AH1676,'Custo-benefício'!AH1680,'Custo-benefício'!AH1684,'Custo-benefício'!AH1688,'Custo-benefício'!AH1692,'Custo-benefício'!AH1696,'Custo-benefício'!AH1700,'Custo-benefício'!AH1704,'Custo-benefício'!AH1708,'Custo-benefício'!AH1712,'Custo-benefício'!AH1716,'Custo-benefício'!AH1720,'Custo-benefício'!AH1724,'Custo-benefício'!AH1728,'Custo-benefício'!AH1732,'Custo-benefício'!AH1734,'Custo-benefício'!AH1736,'Custo-benefício'!AH1738,'Custo-benefício'!AH1740,'Custo-benefício'!AH1742))</f>
        <v/>
      </c>
      <c r="AG37" s="159" t="str">
        <f>IF($B$36="","",SUM('Custo-benefício'!AI1652,'Custo-benefício'!AI1656,'Custo-benefício'!AI1660,'Custo-benefício'!AI1664,'Custo-benefício'!AI1668,'Custo-benefício'!AI1672,'Custo-benefício'!AI1676,'Custo-benefício'!AI1680,'Custo-benefício'!AI1684,'Custo-benefício'!AI1688,'Custo-benefício'!AI1692,'Custo-benefício'!AI1696,'Custo-benefício'!AI1700,'Custo-benefício'!AI1704,'Custo-benefício'!AI1708,'Custo-benefício'!AI1712,'Custo-benefício'!AI1716,'Custo-benefício'!AI1720,'Custo-benefício'!AI1724,'Custo-benefício'!AI1728,'Custo-benefício'!AI1732,'Custo-benefício'!AI1734,'Custo-benefício'!AI1736,'Custo-benefício'!AI1738,'Custo-benefício'!AI1740,'Custo-benefício'!AI1742))</f>
        <v/>
      </c>
      <c r="AH37" s="159" t="str">
        <f>IF($B$36="","",SUM('Custo-benefício'!AJ1652,'Custo-benefício'!AJ1656,'Custo-benefício'!AJ1660,'Custo-benefício'!AJ1664,'Custo-benefício'!AJ1668,'Custo-benefício'!AJ1672,'Custo-benefício'!AJ1676,'Custo-benefício'!AJ1680,'Custo-benefício'!AJ1684,'Custo-benefício'!AJ1688,'Custo-benefício'!AJ1692,'Custo-benefício'!AJ1696,'Custo-benefício'!AJ1700,'Custo-benefício'!AJ1704,'Custo-benefício'!AJ1708,'Custo-benefício'!AJ1712,'Custo-benefício'!AJ1716,'Custo-benefício'!AJ1720,'Custo-benefício'!AJ1724,'Custo-benefício'!AJ1728,'Custo-benefício'!AJ1732,'Custo-benefício'!AJ1734,'Custo-benefício'!AJ1736,'Custo-benefício'!AJ1738,'Custo-benefício'!AJ1740,'Custo-benefício'!AJ1742))</f>
        <v/>
      </c>
      <c r="AI37" s="159" t="str">
        <f>IF($B$36="","",SUM('Custo-benefício'!AK1652,'Custo-benefício'!AK1656,'Custo-benefício'!AK1660,'Custo-benefício'!AK1664,'Custo-benefício'!AK1668,'Custo-benefício'!AK1672,'Custo-benefício'!AK1676,'Custo-benefício'!AK1680,'Custo-benefício'!AK1684,'Custo-benefício'!AK1688,'Custo-benefício'!AK1692,'Custo-benefício'!AK1696,'Custo-benefício'!AK1700,'Custo-benefício'!AK1704,'Custo-benefício'!AK1708,'Custo-benefício'!AK1712,'Custo-benefício'!AK1716,'Custo-benefício'!AK1720,'Custo-benefício'!AK1724,'Custo-benefício'!AK1728,'Custo-benefício'!AK1732,'Custo-benefício'!AK1734,'Custo-benefício'!AK1736,'Custo-benefício'!AK1738,'Custo-benefício'!AK1740,'Custo-benefício'!AK1742))</f>
        <v/>
      </c>
      <c r="AJ37" s="159" t="str">
        <f>IF($B$36="","",SUM('Custo-benefício'!AL1652,'Custo-benefício'!AL1656,'Custo-benefício'!AL1660,'Custo-benefício'!AL1664,'Custo-benefício'!AL1668,'Custo-benefício'!AL1672,'Custo-benefício'!AL1676,'Custo-benefício'!AL1680,'Custo-benefício'!AL1684,'Custo-benefício'!AL1688,'Custo-benefício'!AL1692,'Custo-benefício'!AL1696,'Custo-benefício'!AL1700,'Custo-benefício'!AL1704,'Custo-benefício'!AL1708,'Custo-benefício'!AL1712,'Custo-benefício'!AL1716,'Custo-benefício'!AL1720,'Custo-benefício'!AL1724,'Custo-benefício'!AL1728,'Custo-benefício'!AL1732,'Custo-benefício'!AL1734,'Custo-benefício'!AL1736,'Custo-benefício'!AL1738,'Custo-benefício'!AL1740,'Custo-benefício'!AL1742))</f>
        <v/>
      </c>
      <c r="AK37" s="159" t="str">
        <f>IF($B$36="","",SUM('Custo-benefício'!AM1652,'Custo-benefício'!AM1656,'Custo-benefício'!AM1660,'Custo-benefício'!AM1664,'Custo-benefício'!AM1668,'Custo-benefício'!AM1672,'Custo-benefício'!AM1676,'Custo-benefício'!AM1680,'Custo-benefício'!AM1684,'Custo-benefício'!AM1688,'Custo-benefício'!AM1692,'Custo-benefício'!AM1696,'Custo-benefício'!AM1700,'Custo-benefício'!AM1704,'Custo-benefício'!AM1708,'Custo-benefício'!AM1712,'Custo-benefício'!AM1716,'Custo-benefício'!AM1720,'Custo-benefício'!AM1724,'Custo-benefício'!AM1728,'Custo-benefício'!AM1732,'Custo-benefício'!AM1734,'Custo-benefício'!AM1736,'Custo-benefício'!AM1738,'Custo-benefício'!AM1740,'Custo-benefício'!AM1742))</f>
        <v/>
      </c>
      <c r="AL37" s="159" t="str">
        <f>IF($B$36="","",SUM('Custo-benefício'!AN1652,'Custo-benefício'!AN1656,'Custo-benefício'!AN1660,'Custo-benefício'!AN1664,'Custo-benefício'!AN1668,'Custo-benefício'!AN1672,'Custo-benefício'!AN1676,'Custo-benefício'!AN1680,'Custo-benefício'!AN1684,'Custo-benefício'!AN1688,'Custo-benefício'!AN1692,'Custo-benefício'!AN1696,'Custo-benefício'!AN1700,'Custo-benefício'!AN1704,'Custo-benefício'!AN1708,'Custo-benefício'!AN1712,'Custo-benefício'!AN1716,'Custo-benefício'!AN1720,'Custo-benefício'!AN1724,'Custo-benefício'!AN1728,'Custo-benefício'!AN1732,'Custo-benefício'!AN1734,'Custo-benefício'!AN1736,'Custo-benefício'!AN1738,'Custo-benefício'!AN1740,'Custo-benefício'!AN1742))</f>
        <v/>
      </c>
      <c r="AM37" s="159" t="str">
        <f>IF($B$36="","",SUM('Custo-benefício'!AO1652,'Custo-benefício'!AO1656,'Custo-benefício'!AO1660,'Custo-benefício'!AO1664,'Custo-benefício'!AO1668,'Custo-benefício'!AO1672,'Custo-benefício'!AO1676,'Custo-benefício'!AO1680,'Custo-benefício'!AO1684,'Custo-benefício'!AO1688,'Custo-benefício'!AO1692,'Custo-benefício'!AO1696,'Custo-benefício'!AO1700,'Custo-benefício'!AO1704,'Custo-benefício'!AO1708,'Custo-benefício'!AO1712,'Custo-benefício'!AO1716,'Custo-benefício'!AO1720,'Custo-benefício'!AO1724,'Custo-benefício'!AO1728,'Custo-benefício'!AO1732,'Custo-benefício'!AO1734,'Custo-benefício'!AO1736,'Custo-benefício'!AO1738,'Custo-benefício'!AO1740,'Custo-benefício'!AO1742))</f>
        <v/>
      </c>
      <c r="AN37" s="313" t="str">
        <f t="shared" ref="AN37" si="30">IF(B36&lt;&gt;"",SUM(D37:AM37),"")</f>
        <v/>
      </c>
      <c r="BA37" s="489"/>
      <c r="BD37" s="489"/>
    </row>
    <row r="38" spans="2:56" x14ac:dyDescent="0.3">
      <c r="B38" s="490" t="str">
        <f>IF(PRINCIPAL!B154&lt;&gt;"",PRINCIPAL!B154,"")</f>
        <v/>
      </c>
      <c r="C38" s="192" t="s">
        <v>128</v>
      </c>
      <c r="D38" s="310" t="str">
        <f>IF($B$38="","",SUM('Custo-benefício'!F1749,'Custo-benefício'!F1751,'Custo-benefício'!F1753,'Custo-benefício'!F1755,'Custo-benefício'!F1757,'Custo-benefício'!F1759,'Custo-benefício'!F1761,'Custo-benefício'!F1763,'Custo-benefício'!F1765,'Custo-benefício'!F1767,'Custo-benefício'!F1769,'Custo-benefício'!F1771,'Custo-benefício'!F1773,'Custo-benefício'!F1775))</f>
        <v/>
      </c>
      <c r="E38" s="310" t="str">
        <f>IF($B$38="","",SUM('Custo-benefício'!G1749,'Custo-benefício'!G1751,'Custo-benefício'!G1753,'Custo-benefício'!G1755,'Custo-benefício'!G1757,'Custo-benefício'!G1759,'Custo-benefício'!G1761,'Custo-benefício'!G1763,'Custo-benefício'!G1765,'Custo-benefício'!G1767,'Custo-benefício'!G1769,'Custo-benefício'!G1771,'Custo-benefício'!G1773,'Custo-benefício'!G1775))</f>
        <v/>
      </c>
      <c r="F38" s="310" t="str">
        <f>IF($B$38="","",SUM('Custo-benefício'!H1749,'Custo-benefício'!H1751,'Custo-benefício'!H1753,'Custo-benefício'!H1755,'Custo-benefício'!H1757,'Custo-benefício'!H1759,'Custo-benefício'!H1761,'Custo-benefício'!H1763,'Custo-benefício'!H1765,'Custo-benefício'!H1767,'Custo-benefício'!H1769,'Custo-benefício'!H1771,'Custo-benefício'!H1773,'Custo-benefício'!H1775))</f>
        <v/>
      </c>
      <c r="G38" s="310" t="str">
        <f>IF($B$38="","",SUM('Custo-benefício'!I1749,'Custo-benefício'!I1751,'Custo-benefício'!I1753,'Custo-benefício'!I1755,'Custo-benefício'!I1757,'Custo-benefício'!I1759,'Custo-benefício'!I1761,'Custo-benefício'!I1763,'Custo-benefício'!I1765,'Custo-benefício'!I1767,'Custo-benefício'!I1769,'Custo-benefício'!I1771,'Custo-benefício'!I1773,'Custo-benefício'!I1775))</f>
        <v/>
      </c>
      <c r="H38" s="310" t="str">
        <f>IF($B$38="","",SUM('Custo-benefício'!J1749,'Custo-benefício'!J1751,'Custo-benefício'!J1753,'Custo-benefício'!J1755,'Custo-benefício'!J1757,'Custo-benefício'!J1759,'Custo-benefício'!J1761,'Custo-benefício'!J1763,'Custo-benefício'!J1765,'Custo-benefício'!J1767,'Custo-benefício'!J1769,'Custo-benefício'!J1771,'Custo-benefício'!J1773,'Custo-benefício'!J1775))</f>
        <v/>
      </c>
      <c r="I38" s="310" t="str">
        <f>IF($B$38="","",SUM('Custo-benefício'!K1749,'Custo-benefício'!K1751,'Custo-benefício'!K1753,'Custo-benefício'!K1755,'Custo-benefício'!K1757,'Custo-benefício'!K1759,'Custo-benefício'!K1761,'Custo-benefício'!K1763,'Custo-benefício'!K1765,'Custo-benefício'!K1767,'Custo-benefício'!K1769,'Custo-benefício'!K1771,'Custo-benefício'!K1773,'Custo-benefício'!K1775))</f>
        <v/>
      </c>
      <c r="J38" s="310" t="str">
        <f>IF($B$38="","",SUM('Custo-benefício'!L1749,'Custo-benefício'!L1751,'Custo-benefício'!L1753,'Custo-benefício'!L1755,'Custo-benefício'!L1757,'Custo-benefício'!L1759,'Custo-benefício'!L1761,'Custo-benefício'!L1763,'Custo-benefício'!L1765,'Custo-benefício'!L1767,'Custo-benefício'!L1769,'Custo-benefício'!L1771,'Custo-benefício'!L1773,'Custo-benefício'!L1775))</f>
        <v/>
      </c>
      <c r="K38" s="310" t="str">
        <f>IF($B$38="","",SUM('Custo-benefício'!M1749,'Custo-benefício'!M1751,'Custo-benefício'!M1753,'Custo-benefício'!M1755,'Custo-benefício'!M1757,'Custo-benefício'!M1759,'Custo-benefício'!M1761,'Custo-benefício'!M1763,'Custo-benefício'!M1765,'Custo-benefício'!M1767,'Custo-benefício'!M1769,'Custo-benefício'!M1771,'Custo-benefício'!M1773,'Custo-benefício'!M1775))</f>
        <v/>
      </c>
      <c r="L38" s="310" t="str">
        <f>IF($B$38="","",SUM('Custo-benefício'!N1749,'Custo-benefício'!N1751,'Custo-benefício'!N1753,'Custo-benefício'!N1755,'Custo-benefício'!N1757,'Custo-benefício'!N1759,'Custo-benefício'!N1761,'Custo-benefício'!N1763,'Custo-benefício'!N1765,'Custo-benefício'!N1767,'Custo-benefício'!N1769,'Custo-benefício'!N1771,'Custo-benefício'!N1773,'Custo-benefício'!N1775))</f>
        <v/>
      </c>
      <c r="M38" s="310" t="str">
        <f>IF($B$38="","",SUM('Custo-benefício'!O1749,'Custo-benefício'!O1751,'Custo-benefício'!O1753,'Custo-benefício'!O1755,'Custo-benefício'!O1757,'Custo-benefício'!O1759,'Custo-benefício'!O1761,'Custo-benefício'!O1763,'Custo-benefício'!O1765,'Custo-benefício'!O1767,'Custo-benefício'!O1769,'Custo-benefício'!O1771,'Custo-benefício'!O1773,'Custo-benefício'!O1775))</f>
        <v/>
      </c>
      <c r="N38" s="310" t="str">
        <f>IF($B$38="","",SUM('Custo-benefício'!P1749,'Custo-benefício'!P1751,'Custo-benefício'!P1753,'Custo-benefício'!P1755,'Custo-benefício'!P1757,'Custo-benefício'!P1759,'Custo-benefício'!P1761,'Custo-benefício'!P1763,'Custo-benefício'!P1765,'Custo-benefício'!P1767,'Custo-benefício'!P1769,'Custo-benefício'!P1771,'Custo-benefício'!P1773,'Custo-benefício'!P1775))</f>
        <v/>
      </c>
      <c r="O38" s="310" t="str">
        <f>IF($B$38="","",SUM('Custo-benefício'!Q1749,'Custo-benefício'!Q1751,'Custo-benefício'!Q1753,'Custo-benefício'!Q1755,'Custo-benefício'!Q1757,'Custo-benefício'!Q1759,'Custo-benefício'!Q1761,'Custo-benefício'!Q1763,'Custo-benefício'!Q1765,'Custo-benefício'!Q1767,'Custo-benefício'!Q1769,'Custo-benefício'!Q1771,'Custo-benefício'!Q1773,'Custo-benefício'!Q1775))</f>
        <v/>
      </c>
      <c r="P38" s="310" t="str">
        <f>IF($B$38="","",SUM('Custo-benefício'!R1749,'Custo-benefício'!R1751,'Custo-benefício'!R1753,'Custo-benefício'!R1755,'Custo-benefício'!R1757,'Custo-benefício'!R1759,'Custo-benefício'!R1761,'Custo-benefício'!R1763,'Custo-benefício'!R1765,'Custo-benefício'!R1767,'Custo-benefício'!R1769,'Custo-benefício'!R1771,'Custo-benefício'!R1773,'Custo-benefício'!R1775))</f>
        <v/>
      </c>
      <c r="Q38" s="310" t="str">
        <f>IF($B$38="","",SUM('Custo-benefício'!S1749,'Custo-benefício'!S1751,'Custo-benefício'!S1753,'Custo-benefício'!S1755,'Custo-benefício'!S1757,'Custo-benefício'!S1759,'Custo-benefício'!S1761,'Custo-benefício'!S1763,'Custo-benefício'!S1765,'Custo-benefício'!S1767,'Custo-benefício'!S1769,'Custo-benefício'!S1771,'Custo-benefício'!S1773,'Custo-benefício'!S1775))</f>
        <v/>
      </c>
      <c r="R38" s="310" t="str">
        <f>IF($B$38="","",SUM('Custo-benefício'!T1749,'Custo-benefício'!T1751,'Custo-benefício'!T1753,'Custo-benefício'!T1755,'Custo-benefício'!T1757,'Custo-benefício'!T1759,'Custo-benefício'!T1761,'Custo-benefício'!T1763,'Custo-benefício'!T1765,'Custo-benefício'!T1767,'Custo-benefício'!T1769,'Custo-benefício'!T1771,'Custo-benefício'!T1773,'Custo-benefício'!T1775))</f>
        <v/>
      </c>
      <c r="S38" s="310" t="str">
        <f>IF($B$38="","",SUM('Custo-benefício'!U1749,'Custo-benefício'!U1751,'Custo-benefício'!U1753,'Custo-benefício'!U1755,'Custo-benefício'!U1757,'Custo-benefício'!U1759,'Custo-benefício'!U1761,'Custo-benefício'!U1763,'Custo-benefício'!U1765,'Custo-benefício'!U1767,'Custo-benefício'!U1769,'Custo-benefício'!U1771,'Custo-benefício'!U1773,'Custo-benefício'!U1775))</f>
        <v/>
      </c>
      <c r="T38" s="310" t="str">
        <f>IF($B$38="","",SUM('Custo-benefício'!V1749,'Custo-benefício'!V1751,'Custo-benefício'!V1753,'Custo-benefício'!V1755,'Custo-benefício'!V1757,'Custo-benefício'!V1759,'Custo-benefício'!V1761,'Custo-benefício'!V1763,'Custo-benefício'!V1765,'Custo-benefício'!V1767,'Custo-benefício'!V1769,'Custo-benefício'!V1771,'Custo-benefício'!V1773,'Custo-benefício'!V1775))</f>
        <v/>
      </c>
      <c r="U38" s="310" t="str">
        <f>IF($B$38="","",SUM('Custo-benefício'!W1749,'Custo-benefício'!W1751,'Custo-benefício'!W1753,'Custo-benefício'!W1755,'Custo-benefício'!W1757,'Custo-benefício'!W1759,'Custo-benefício'!W1761,'Custo-benefício'!W1763,'Custo-benefício'!W1765,'Custo-benefício'!W1767,'Custo-benefício'!W1769,'Custo-benefício'!W1771,'Custo-benefício'!W1773,'Custo-benefício'!W1775))</f>
        <v/>
      </c>
      <c r="V38" s="310" t="str">
        <f>IF($B$38="","",SUM('Custo-benefício'!X1749,'Custo-benefício'!X1751,'Custo-benefício'!X1753,'Custo-benefício'!X1755,'Custo-benefício'!X1757,'Custo-benefício'!X1759,'Custo-benefício'!X1761,'Custo-benefício'!X1763,'Custo-benefício'!X1765,'Custo-benefício'!X1767,'Custo-benefício'!X1769,'Custo-benefício'!X1771,'Custo-benefício'!X1773,'Custo-benefício'!X1775))</f>
        <v/>
      </c>
      <c r="W38" s="310" t="str">
        <f>IF($B$38="","",SUM('Custo-benefício'!Y1749,'Custo-benefício'!Y1751,'Custo-benefício'!Y1753,'Custo-benefício'!Y1755,'Custo-benefício'!Y1757,'Custo-benefício'!Y1759,'Custo-benefício'!Y1761,'Custo-benefício'!Y1763,'Custo-benefício'!Y1765,'Custo-benefício'!Y1767,'Custo-benefício'!Y1769,'Custo-benefício'!Y1771,'Custo-benefício'!Y1773,'Custo-benefício'!Y1775))</f>
        <v/>
      </c>
      <c r="X38" s="310" t="str">
        <f>IF($B$38="","",SUM('Custo-benefício'!Z1749,'Custo-benefício'!Z1751,'Custo-benefício'!Z1753,'Custo-benefício'!Z1755,'Custo-benefício'!Z1757,'Custo-benefício'!Z1759,'Custo-benefício'!Z1761,'Custo-benefício'!Z1763,'Custo-benefício'!Z1765,'Custo-benefício'!Z1767,'Custo-benefício'!Z1769,'Custo-benefício'!Z1771,'Custo-benefício'!Z1773,'Custo-benefício'!Z1775))</f>
        <v/>
      </c>
      <c r="Y38" s="310" t="str">
        <f>IF($B$38="","",SUM('Custo-benefício'!AA1749,'Custo-benefício'!AA1751,'Custo-benefício'!AA1753,'Custo-benefício'!AA1755,'Custo-benefício'!AA1757,'Custo-benefício'!AA1759,'Custo-benefício'!AA1761,'Custo-benefício'!AA1763,'Custo-benefício'!AA1765,'Custo-benefício'!AA1767,'Custo-benefício'!AA1769,'Custo-benefício'!AA1771,'Custo-benefício'!AA1773,'Custo-benefício'!AA1775))</f>
        <v/>
      </c>
      <c r="Z38" s="310" t="str">
        <f>IF($B$38="","",SUM('Custo-benefício'!AB1749,'Custo-benefício'!AB1751,'Custo-benefício'!AB1753,'Custo-benefício'!AB1755,'Custo-benefício'!AB1757,'Custo-benefício'!AB1759,'Custo-benefício'!AB1761,'Custo-benefício'!AB1763,'Custo-benefício'!AB1765,'Custo-benefício'!AB1767,'Custo-benefício'!AB1769,'Custo-benefício'!AB1771,'Custo-benefício'!AB1773,'Custo-benefício'!AB1775))</f>
        <v/>
      </c>
      <c r="AA38" s="310" t="str">
        <f>IF($B$38="","",SUM('Custo-benefício'!AC1749,'Custo-benefício'!AC1751,'Custo-benefício'!AC1753,'Custo-benefício'!AC1755,'Custo-benefício'!AC1757,'Custo-benefício'!AC1759,'Custo-benefício'!AC1761,'Custo-benefício'!AC1763,'Custo-benefício'!AC1765,'Custo-benefício'!AC1767,'Custo-benefício'!AC1769,'Custo-benefício'!AC1771,'Custo-benefício'!AC1773,'Custo-benefício'!AC1775))</f>
        <v/>
      </c>
      <c r="AB38" s="310" t="str">
        <f>IF($B$38="","",SUM('Custo-benefício'!AD1749,'Custo-benefício'!AD1751,'Custo-benefício'!AD1753,'Custo-benefício'!AD1755,'Custo-benefício'!AD1757,'Custo-benefício'!AD1759,'Custo-benefício'!AD1761,'Custo-benefício'!AD1763,'Custo-benefício'!AD1765,'Custo-benefício'!AD1767,'Custo-benefício'!AD1769,'Custo-benefício'!AD1771,'Custo-benefício'!AD1773,'Custo-benefício'!AD1775))</f>
        <v/>
      </c>
      <c r="AC38" s="310" t="str">
        <f>IF($B$38="","",SUM('Custo-benefício'!AE1749,'Custo-benefício'!AE1751,'Custo-benefício'!AE1753,'Custo-benefício'!AE1755,'Custo-benefício'!AE1757,'Custo-benefício'!AE1759,'Custo-benefício'!AE1761,'Custo-benefício'!AE1763,'Custo-benefício'!AE1765,'Custo-benefício'!AE1767,'Custo-benefício'!AE1769,'Custo-benefício'!AE1771,'Custo-benefício'!AE1773,'Custo-benefício'!AE1775))</f>
        <v/>
      </c>
      <c r="AD38" s="310" t="str">
        <f>IF($B$38="","",SUM('Custo-benefício'!AF1749,'Custo-benefício'!AF1751,'Custo-benefício'!AF1753,'Custo-benefício'!AF1755,'Custo-benefício'!AF1757,'Custo-benefício'!AF1759,'Custo-benefício'!AF1761,'Custo-benefício'!AF1763,'Custo-benefício'!AF1765,'Custo-benefício'!AF1767,'Custo-benefício'!AF1769,'Custo-benefício'!AF1771,'Custo-benefício'!AF1773,'Custo-benefício'!AF1775))</f>
        <v/>
      </c>
      <c r="AE38" s="310" t="str">
        <f>IF($B$38="","",SUM('Custo-benefício'!AG1749,'Custo-benefício'!AG1751,'Custo-benefício'!AG1753,'Custo-benefício'!AG1755,'Custo-benefício'!AG1757,'Custo-benefício'!AG1759,'Custo-benefício'!AG1761,'Custo-benefício'!AG1763,'Custo-benefício'!AG1765,'Custo-benefício'!AG1767,'Custo-benefício'!AG1769,'Custo-benefício'!AG1771,'Custo-benefício'!AG1773,'Custo-benefício'!AG1775))</f>
        <v/>
      </c>
      <c r="AF38" s="310" t="str">
        <f>IF($B$38="","",SUM('Custo-benefício'!AH1749,'Custo-benefício'!AH1751,'Custo-benefício'!AH1753,'Custo-benefício'!AH1755,'Custo-benefício'!AH1757,'Custo-benefício'!AH1759,'Custo-benefício'!AH1761,'Custo-benefício'!AH1763,'Custo-benefício'!AH1765,'Custo-benefício'!AH1767,'Custo-benefício'!AH1769,'Custo-benefício'!AH1771,'Custo-benefício'!AH1773,'Custo-benefício'!AH1775))</f>
        <v/>
      </c>
      <c r="AG38" s="310" t="str">
        <f>IF($B$38="","",SUM('Custo-benefício'!AI1749,'Custo-benefício'!AI1751,'Custo-benefício'!AI1753,'Custo-benefício'!AI1755,'Custo-benefício'!AI1757,'Custo-benefício'!AI1759,'Custo-benefício'!AI1761,'Custo-benefício'!AI1763,'Custo-benefício'!AI1765,'Custo-benefício'!AI1767,'Custo-benefício'!AI1769,'Custo-benefício'!AI1771,'Custo-benefício'!AI1773,'Custo-benefício'!AI1775))</f>
        <v/>
      </c>
      <c r="AH38" s="310" t="str">
        <f>IF($B$38="","",SUM('Custo-benefício'!AJ1749,'Custo-benefício'!AJ1751,'Custo-benefício'!AJ1753,'Custo-benefício'!AJ1755,'Custo-benefício'!AJ1757,'Custo-benefício'!AJ1759,'Custo-benefício'!AJ1761,'Custo-benefício'!AJ1763,'Custo-benefício'!AJ1765,'Custo-benefício'!AJ1767,'Custo-benefício'!AJ1769,'Custo-benefício'!AJ1771,'Custo-benefício'!AJ1773,'Custo-benefício'!AJ1775))</f>
        <v/>
      </c>
      <c r="AI38" s="310" t="str">
        <f>IF($B$38="","",SUM('Custo-benefício'!AK1749,'Custo-benefício'!AK1751,'Custo-benefício'!AK1753,'Custo-benefício'!AK1755,'Custo-benefício'!AK1757,'Custo-benefício'!AK1759,'Custo-benefício'!AK1761,'Custo-benefício'!AK1763,'Custo-benefício'!AK1765,'Custo-benefício'!AK1767,'Custo-benefício'!AK1769,'Custo-benefício'!AK1771,'Custo-benefício'!AK1773,'Custo-benefício'!AK1775))</f>
        <v/>
      </c>
      <c r="AJ38" s="310" t="str">
        <f>IF($B$38="","",SUM('Custo-benefício'!AL1749,'Custo-benefício'!AL1751,'Custo-benefício'!AL1753,'Custo-benefício'!AL1755,'Custo-benefício'!AL1757,'Custo-benefício'!AL1759,'Custo-benefício'!AL1761,'Custo-benefício'!AL1763,'Custo-benefício'!AL1765,'Custo-benefício'!AL1767,'Custo-benefício'!AL1769,'Custo-benefício'!AL1771,'Custo-benefício'!AL1773,'Custo-benefício'!AL1775))</f>
        <v/>
      </c>
      <c r="AK38" s="310" t="str">
        <f>IF($B$38="","",SUM('Custo-benefício'!AM1749,'Custo-benefício'!AM1751,'Custo-benefício'!AM1753,'Custo-benefício'!AM1755,'Custo-benefício'!AM1757,'Custo-benefício'!AM1759,'Custo-benefício'!AM1761,'Custo-benefício'!AM1763,'Custo-benefício'!AM1765,'Custo-benefício'!AM1767,'Custo-benefício'!AM1769,'Custo-benefício'!AM1771,'Custo-benefício'!AM1773,'Custo-benefício'!AM1775))</f>
        <v/>
      </c>
      <c r="AL38" s="310" t="str">
        <f>IF($B$38="","",SUM('Custo-benefício'!AN1749,'Custo-benefício'!AN1751,'Custo-benefício'!AN1753,'Custo-benefício'!AN1755,'Custo-benefício'!AN1757,'Custo-benefício'!AN1759,'Custo-benefício'!AN1761,'Custo-benefício'!AN1763,'Custo-benefício'!AN1765,'Custo-benefício'!AN1767,'Custo-benefício'!AN1769,'Custo-benefício'!AN1771,'Custo-benefício'!AN1773,'Custo-benefício'!AN1775))</f>
        <v/>
      </c>
      <c r="AM38" s="310" t="str">
        <f>IF($B$38="","",SUM('Custo-benefício'!AO1749,'Custo-benefício'!AO1751,'Custo-benefício'!AO1753,'Custo-benefício'!AO1755,'Custo-benefício'!AO1757,'Custo-benefício'!AO1759,'Custo-benefício'!AO1761,'Custo-benefício'!AO1763,'Custo-benefício'!AO1765,'Custo-benefício'!AO1767,'Custo-benefício'!AO1769,'Custo-benefício'!AO1771,'Custo-benefício'!AO1773,'Custo-benefício'!AO1775))</f>
        <v/>
      </c>
      <c r="AN38" s="313" t="str">
        <f t="shared" ref="AN38" si="31">IF(B38&lt;&gt;"",SUM(D38:AM38),"")</f>
        <v/>
      </c>
      <c r="BA38" s="489" t="str">
        <f t="shared" ref="BA38" si="32">B38</f>
        <v/>
      </c>
      <c r="BD38" s="489" t="str">
        <f t="shared" si="5"/>
        <v/>
      </c>
    </row>
    <row r="39" spans="2:56" x14ac:dyDescent="0.3">
      <c r="B39" s="491"/>
      <c r="C39" s="192" t="s">
        <v>143</v>
      </c>
      <c r="D39" s="159" t="s">
        <v>38</v>
      </c>
      <c r="E39" s="310" t="str">
        <f>IF($B$38="","",SUM('Custo-benefício'!G1776,'Custo-benefício'!G1780,'Custo-benefício'!G1784,'Custo-benefício'!G1788,'Custo-benefício'!G1792,'Custo-benefício'!G1796,'Custo-benefício'!G1800,'Custo-benefício'!G1804,'Custo-benefício'!G1808,'Custo-benefício'!G1812,'Custo-benefício'!G1816,'Custo-benefício'!G1820,'Custo-benefício'!G1824,'Custo-benefício'!G1828,'Custo-benefício'!G1832,'Custo-benefício'!G1836,'Custo-benefício'!G1840,'Custo-benefício'!G1844,'Custo-benefício'!G1848,'Custo-benefício'!G1852,'Custo-benefício'!G1856,'Custo-benefício'!G1858,'Custo-benefício'!G1860,'Custo-benefício'!G1862,'Custo-benefício'!G1864,'Custo-benefício'!G1866))</f>
        <v/>
      </c>
      <c r="F39" s="310" t="str">
        <f>IF($B$38="","",SUM('Custo-benefício'!H1776,'Custo-benefício'!H1780,'Custo-benefício'!H1784,'Custo-benefício'!H1788,'Custo-benefício'!H1792,'Custo-benefício'!H1796,'Custo-benefício'!H1800,'Custo-benefício'!H1804,'Custo-benefício'!H1808,'Custo-benefício'!H1812,'Custo-benefício'!H1816,'Custo-benefício'!H1820,'Custo-benefício'!H1824,'Custo-benefício'!H1828,'Custo-benefício'!H1832,'Custo-benefício'!H1836,'Custo-benefício'!H1840,'Custo-benefício'!H1844,'Custo-benefício'!H1848,'Custo-benefício'!H1852,'Custo-benefício'!H1856,'Custo-benefício'!H1858,'Custo-benefício'!H1860,'Custo-benefício'!H1862,'Custo-benefício'!H1864,'Custo-benefício'!H1866))</f>
        <v/>
      </c>
      <c r="G39" s="310" t="str">
        <f>IF($B$38="","",SUM('Custo-benefício'!I1776,'Custo-benefício'!I1780,'Custo-benefício'!I1784,'Custo-benefício'!I1788,'Custo-benefício'!I1792,'Custo-benefício'!I1796,'Custo-benefício'!I1800,'Custo-benefício'!I1804,'Custo-benefício'!I1808,'Custo-benefício'!I1812,'Custo-benefício'!I1816,'Custo-benefício'!I1820,'Custo-benefício'!I1824,'Custo-benefício'!I1828,'Custo-benefício'!I1832,'Custo-benefício'!I1836,'Custo-benefício'!I1840,'Custo-benefício'!I1844,'Custo-benefício'!I1848,'Custo-benefício'!I1852,'Custo-benefício'!I1856,'Custo-benefício'!I1858,'Custo-benefício'!I1860,'Custo-benefício'!I1862,'Custo-benefício'!I1864,'Custo-benefício'!I1866))</f>
        <v/>
      </c>
      <c r="H39" s="310" t="str">
        <f>IF($B$38="","",SUM('Custo-benefício'!J1776,'Custo-benefício'!J1780,'Custo-benefício'!J1784,'Custo-benefício'!J1788,'Custo-benefício'!J1792,'Custo-benefício'!J1796,'Custo-benefício'!J1800,'Custo-benefício'!J1804,'Custo-benefício'!J1808,'Custo-benefício'!J1812,'Custo-benefício'!J1816,'Custo-benefício'!J1820,'Custo-benefício'!J1824,'Custo-benefício'!J1828,'Custo-benefício'!J1832,'Custo-benefício'!J1836,'Custo-benefício'!J1840,'Custo-benefício'!J1844,'Custo-benefício'!J1848,'Custo-benefício'!J1852,'Custo-benefício'!J1856,'Custo-benefício'!J1858,'Custo-benefício'!J1860,'Custo-benefício'!J1862,'Custo-benefício'!J1864,'Custo-benefício'!J1866))</f>
        <v/>
      </c>
      <c r="I39" s="310" t="str">
        <f>IF($B$38="","",SUM('Custo-benefício'!K1776,'Custo-benefício'!K1780,'Custo-benefício'!K1784,'Custo-benefício'!K1788,'Custo-benefício'!K1792,'Custo-benefício'!K1796,'Custo-benefício'!K1800,'Custo-benefício'!K1804,'Custo-benefício'!K1808,'Custo-benefício'!K1812,'Custo-benefício'!K1816,'Custo-benefício'!K1820,'Custo-benefício'!K1824,'Custo-benefício'!K1828,'Custo-benefício'!K1832,'Custo-benefício'!K1836,'Custo-benefício'!K1840,'Custo-benefício'!K1844,'Custo-benefício'!K1848,'Custo-benefício'!K1852,'Custo-benefício'!K1856,'Custo-benefício'!K1858,'Custo-benefício'!K1860,'Custo-benefício'!K1862,'Custo-benefício'!K1864,'Custo-benefício'!K1866))</f>
        <v/>
      </c>
      <c r="J39" s="310" t="str">
        <f>IF($B$38="","",SUM('Custo-benefício'!L1776,'Custo-benefício'!L1780,'Custo-benefício'!L1784,'Custo-benefício'!L1788,'Custo-benefício'!L1792,'Custo-benefício'!L1796,'Custo-benefício'!L1800,'Custo-benefício'!L1804,'Custo-benefício'!L1808,'Custo-benefício'!L1812,'Custo-benefício'!L1816,'Custo-benefício'!L1820,'Custo-benefício'!L1824,'Custo-benefício'!L1828,'Custo-benefício'!L1832,'Custo-benefício'!L1836,'Custo-benefício'!L1840,'Custo-benefício'!L1844,'Custo-benefício'!L1848,'Custo-benefício'!L1852,'Custo-benefício'!L1856,'Custo-benefício'!L1858,'Custo-benefício'!L1860,'Custo-benefício'!L1862,'Custo-benefício'!L1864,'Custo-benefício'!L1866))</f>
        <v/>
      </c>
      <c r="K39" s="310" t="str">
        <f>IF($B$38="","",SUM('Custo-benefício'!M1776,'Custo-benefício'!M1780,'Custo-benefício'!M1784,'Custo-benefício'!M1788,'Custo-benefício'!M1792,'Custo-benefício'!M1796,'Custo-benefício'!M1800,'Custo-benefício'!M1804,'Custo-benefício'!M1808,'Custo-benefício'!M1812,'Custo-benefício'!M1816,'Custo-benefício'!M1820,'Custo-benefício'!M1824,'Custo-benefício'!M1828,'Custo-benefício'!M1832,'Custo-benefício'!M1836,'Custo-benefício'!M1840,'Custo-benefício'!M1844,'Custo-benefício'!M1848,'Custo-benefício'!M1852,'Custo-benefício'!M1856,'Custo-benefício'!M1858,'Custo-benefício'!M1860,'Custo-benefício'!M1862,'Custo-benefício'!M1864,'Custo-benefício'!M1866))</f>
        <v/>
      </c>
      <c r="L39" s="310" t="str">
        <f>IF($B$38="","",SUM('Custo-benefício'!N1776,'Custo-benefício'!N1780,'Custo-benefício'!N1784,'Custo-benefício'!N1788,'Custo-benefício'!N1792,'Custo-benefício'!N1796,'Custo-benefício'!N1800,'Custo-benefício'!N1804,'Custo-benefício'!N1808,'Custo-benefício'!N1812,'Custo-benefício'!N1816,'Custo-benefício'!N1820,'Custo-benefício'!N1824,'Custo-benefício'!N1828,'Custo-benefício'!N1832,'Custo-benefício'!N1836,'Custo-benefício'!N1840,'Custo-benefício'!N1844,'Custo-benefício'!N1848,'Custo-benefício'!N1852,'Custo-benefício'!N1856,'Custo-benefício'!N1858,'Custo-benefício'!N1860,'Custo-benefício'!N1862,'Custo-benefício'!N1864,'Custo-benefício'!N1866))</f>
        <v/>
      </c>
      <c r="M39" s="310" t="str">
        <f>IF($B$38="","",SUM('Custo-benefício'!O1776,'Custo-benefício'!O1780,'Custo-benefício'!O1784,'Custo-benefício'!O1788,'Custo-benefício'!O1792,'Custo-benefício'!O1796,'Custo-benefício'!O1800,'Custo-benefício'!O1804,'Custo-benefício'!O1808,'Custo-benefício'!O1812,'Custo-benefício'!O1816,'Custo-benefício'!O1820,'Custo-benefício'!O1824,'Custo-benefício'!O1828,'Custo-benefício'!O1832,'Custo-benefício'!O1836,'Custo-benefício'!O1840,'Custo-benefício'!O1844,'Custo-benefício'!O1848,'Custo-benefício'!O1852,'Custo-benefício'!O1856,'Custo-benefício'!O1858,'Custo-benefício'!O1860,'Custo-benefício'!O1862,'Custo-benefício'!O1864,'Custo-benefício'!O1866))</f>
        <v/>
      </c>
      <c r="N39" s="310" t="str">
        <f>IF($B$38="","",SUM('Custo-benefício'!P1776,'Custo-benefício'!P1780,'Custo-benefício'!P1784,'Custo-benefício'!P1788,'Custo-benefício'!P1792,'Custo-benefício'!P1796,'Custo-benefício'!P1800,'Custo-benefício'!P1804,'Custo-benefício'!P1808,'Custo-benefício'!P1812,'Custo-benefício'!P1816,'Custo-benefício'!P1820,'Custo-benefício'!P1824,'Custo-benefício'!P1828,'Custo-benefício'!P1832,'Custo-benefício'!P1836,'Custo-benefício'!P1840,'Custo-benefício'!P1844,'Custo-benefício'!P1848,'Custo-benefício'!P1852,'Custo-benefício'!P1856,'Custo-benefício'!P1858,'Custo-benefício'!P1860,'Custo-benefício'!P1862,'Custo-benefício'!P1864,'Custo-benefício'!P1866))</f>
        <v/>
      </c>
      <c r="O39" s="310" t="str">
        <f>IF($B$38="","",SUM('Custo-benefício'!Q1776,'Custo-benefício'!Q1780,'Custo-benefício'!Q1784,'Custo-benefício'!Q1788,'Custo-benefício'!Q1792,'Custo-benefício'!Q1796,'Custo-benefício'!Q1800,'Custo-benefício'!Q1804,'Custo-benefício'!Q1808,'Custo-benefício'!Q1812,'Custo-benefício'!Q1816,'Custo-benefício'!Q1820,'Custo-benefício'!Q1824,'Custo-benefício'!Q1828,'Custo-benefício'!Q1832,'Custo-benefício'!Q1836,'Custo-benefício'!Q1840,'Custo-benefício'!Q1844,'Custo-benefício'!Q1848,'Custo-benefício'!Q1852,'Custo-benefício'!Q1856,'Custo-benefício'!Q1858,'Custo-benefício'!Q1860,'Custo-benefício'!Q1862,'Custo-benefício'!Q1864,'Custo-benefício'!Q1866))</f>
        <v/>
      </c>
      <c r="P39" s="310" t="str">
        <f>IF($B$38="","",SUM('Custo-benefício'!R1776,'Custo-benefício'!R1780,'Custo-benefício'!R1784,'Custo-benefício'!R1788,'Custo-benefício'!R1792,'Custo-benefício'!R1796,'Custo-benefício'!R1800,'Custo-benefício'!R1804,'Custo-benefício'!R1808,'Custo-benefício'!R1812,'Custo-benefício'!R1816,'Custo-benefício'!R1820,'Custo-benefício'!R1824,'Custo-benefício'!R1828,'Custo-benefício'!R1832,'Custo-benefício'!R1836,'Custo-benefício'!R1840,'Custo-benefício'!R1844,'Custo-benefício'!R1848,'Custo-benefício'!R1852,'Custo-benefício'!R1856,'Custo-benefício'!R1858,'Custo-benefício'!R1860,'Custo-benefício'!R1862,'Custo-benefício'!R1864,'Custo-benefício'!R1866))</f>
        <v/>
      </c>
      <c r="Q39" s="310" t="str">
        <f>IF($B$38="","",SUM('Custo-benefício'!S1776,'Custo-benefício'!S1780,'Custo-benefício'!S1784,'Custo-benefício'!S1788,'Custo-benefício'!S1792,'Custo-benefício'!S1796,'Custo-benefício'!S1800,'Custo-benefício'!S1804,'Custo-benefício'!S1808,'Custo-benefício'!S1812,'Custo-benefício'!S1816,'Custo-benefício'!S1820,'Custo-benefício'!S1824,'Custo-benefício'!S1828,'Custo-benefício'!S1832,'Custo-benefício'!S1836,'Custo-benefício'!S1840,'Custo-benefício'!S1844,'Custo-benefício'!S1848,'Custo-benefício'!S1852,'Custo-benefício'!S1856,'Custo-benefício'!S1858,'Custo-benefício'!S1860,'Custo-benefício'!S1862,'Custo-benefício'!S1864,'Custo-benefício'!S1866))</f>
        <v/>
      </c>
      <c r="R39" s="310" t="str">
        <f>IF($B$38="","",SUM('Custo-benefício'!T1776,'Custo-benefício'!T1780,'Custo-benefício'!T1784,'Custo-benefício'!T1788,'Custo-benefício'!T1792,'Custo-benefício'!T1796,'Custo-benefício'!T1800,'Custo-benefício'!T1804,'Custo-benefício'!T1808,'Custo-benefício'!T1812,'Custo-benefício'!T1816,'Custo-benefício'!T1820,'Custo-benefício'!T1824,'Custo-benefício'!T1828,'Custo-benefício'!T1832,'Custo-benefício'!T1836,'Custo-benefício'!T1840,'Custo-benefício'!T1844,'Custo-benefício'!T1848,'Custo-benefício'!T1852,'Custo-benefício'!T1856,'Custo-benefício'!T1858,'Custo-benefício'!T1860,'Custo-benefício'!T1862,'Custo-benefício'!T1864,'Custo-benefício'!T1866))</f>
        <v/>
      </c>
      <c r="S39" s="310" t="str">
        <f>IF($B$38="","",SUM('Custo-benefício'!U1776,'Custo-benefício'!U1780,'Custo-benefício'!U1784,'Custo-benefício'!U1788,'Custo-benefício'!U1792,'Custo-benefício'!U1796,'Custo-benefício'!U1800,'Custo-benefício'!U1804,'Custo-benefício'!U1808,'Custo-benefício'!U1812,'Custo-benefício'!U1816,'Custo-benefício'!U1820,'Custo-benefício'!U1824,'Custo-benefício'!U1828,'Custo-benefício'!U1832,'Custo-benefício'!U1836,'Custo-benefício'!U1840,'Custo-benefício'!U1844,'Custo-benefício'!U1848,'Custo-benefício'!U1852,'Custo-benefício'!U1856,'Custo-benefício'!U1858,'Custo-benefício'!U1860,'Custo-benefício'!U1862,'Custo-benefício'!U1864,'Custo-benefício'!U1866))</f>
        <v/>
      </c>
      <c r="T39" s="310" t="str">
        <f>IF($B$38="","",SUM('Custo-benefício'!V1776,'Custo-benefício'!V1780,'Custo-benefício'!V1784,'Custo-benefício'!V1788,'Custo-benefício'!V1792,'Custo-benefício'!V1796,'Custo-benefício'!V1800,'Custo-benefício'!V1804,'Custo-benefício'!V1808,'Custo-benefício'!V1812,'Custo-benefício'!V1816,'Custo-benefício'!V1820,'Custo-benefício'!V1824,'Custo-benefício'!V1828,'Custo-benefício'!V1832,'Custo-benefício'!V1836,'Custo-benefício'!V1840,'Custo-benefício'!V1844,'Custo-benefício'!V1848,'Custo-benefício'!V1852,'Custo-benefício'!V1856,'Custo-benefício'!V1858,'Custo-benefício'!V1860,'Custo-benefício'!V1862,'Custo-benefício'!V1864,'Custo-benefício'!V1866))</f>
        <v/>
      </c>
      <c r="U39" s="310" t="str">
        <f>IF($B$38="","",SUM('Custo-benefício'!W1776,'Custo-benefício'!W1780,'Custo-benefício'!W1784,'Custo-benefício'!W1788,'Custo-benefício'!W1792,'Custo-benefício'!W1796,'Custo-benefício'!W1800,'Custo-benefício'!W1804,'Custo-benefício'!W1808,'Custo-benefício'!W1812,'Custo-benefício'!W1816,'Custo-benefício'!W1820,'Custo-benefício'!W1824,'Custo-benefício'!W1828,'Custo-benefício'!W1832,'Custo-benefício'!W1836,'Custo-benefício'!W1840,'Custo-benefício'!W1844,'Custo-benefício'!W1848,'Custo-benefício'!W1852,'Custo-benefício'!W1856,'Custo-benefício'!W1858,'Custo-benefício'!W1860,'Custo-benefício'!W1862,'Custo-benefício'!W1864,'Custo-benefício'!W1866))</f>
        <v/>
      </c>
      <c r="V39" s="310" t="str">
        <f>IF($B$38="","",SUM('Custo-benefício'!X1776,'Custo-benefício'!X1780,'Custo-benefício'!X1784,'Custo-benefício'!X1788,'Custo-benefício'!X1792,'Custo-benefício'!X1796,'Custo-benefício'!X1800,'Custo-benefício'!X1804,'Custo-benefício'!X1808,'Custo-benefício'!X1812,'Custo-benefício'!X1816,'Custo-benefício'!X1820,'Custo-benefício'!X1824,'Custo-benefício'!X1828,'Custo-benefício'!X1832,'Custo-benefício'!X1836,'Custo-benefício'!X1840,'Custo-benefício'!X1844,'Custo-benefício'!X1848,'Custo-benefício'!X1852,'Custo-benefício'!X1856,'Custo-benefício'!X1858,'Custo-benefício'!X1860,'Custo-benefício'!X1862,'Custo-benefício'!X1864,'Custo-benefício'!X1866))</f>
        <v/>
      </c>
      <c r="W39" s="310" t="str">
        <f>IF($B$38="","",SUM('Custo-benefício'!Y1776,'Custo-benefício'!Y1780,'Custo-benefício'!Y1784,'Custo-benefício'!Y1788,'Custo-benefício'!Y1792,'Custo-benefício'!Y1796,'Custo-benefício'!Y1800,'Custo-benefício'!Y1804,'Custo-benefício'!Y1808,'Custo-benefício'!Y1812,'Custo-benefício'!Y1816,'Custo-benefício'!Y1820,'Custo-benefício'!Y1824,'Custo-benefício'!Y1828,'Custo-benefício'!Y1832,'Custo-benefício'!Y1836,'Custo-benefício'!Y1840,'Custo-benefício'!Y1844,'Custo-benefício'!Y1848,'Custo-benefício'!Y1852,'Custo-benefício'!Y1856,'Custo-benefício'!Y1858,'Custo-benefício'!Y1860,'Custo-benefício'!Y1862,'Custo-benefício'!Y1864,'Custo-benefício'!Y1866))</f>
        <v/>
      </c>
      <c r="X39" s="310" t="str">
        <f>IF($B$38="","",SUM('Custo-benefício'!Z1776,'Custo-benefício'!Z1780,'Custo-benefício'!Z1784,'Custo-benefício'!Z1788,'Custo-benefício'!Z1792,'Custo-benefício'!Z1796,'Custo-benefício'!Z1800,'Custo-benefício'!Z1804,'Custo-benefício'!Z1808,'Custo-benefício'!Z1812,'Custo-benefício'!Z1816,'Custo-benefício'!Z1820,'Custo-benefício'!Z1824,'Custo-benefício'!Z1828,'Custo-benefício'!Z1832,'Custo-benefício'!Z1836,'Custo-benefício'!Z1840,'Custo-benefício'!Z1844,'Custo-benefício'!Z1848,'Custo-benefício'!Z1852,'Custo-benefício'!Z1856,'Custo-benefício'!Z1858,'Custo-benefício'!Z1860,'Custo-benefício'!Z1862,'Custo-benefício'!Z1864,'Custo-benefício'!Z1866))</f>
        <v/>
      </c>
      <c r="Y39" s="310" t="str">
        <f>IF($B$38="","",SUM('Custo-benefício'!AA1776,'Custo-benefício'!AA1780,'Custo-benefício'!AA1784,'Custo-benefício'!AA1788,'Custo-benefício'!AA1792,'Custo-benefício'!AA1796,'Custo-benefício'!AA1800,'Custo-benefício'!AA1804,'Custo-benefício'!AA1808,'Custo-benefício'!AA1812,'Custo-benefício'!AA1816,'Custo-benefício'!AA1820,'Custo-benefício'!AA1824,'Custo-benefício'!AA1828,'Custo-benefício'!AA1832,'Custo-benefício'!AA1836,'Custo-benefício'!AA1840,'Custo-benefício'!AA1844,'Custo-benefício'!AA1848,'Custo-benefício'!AA1852,'Custo-benefício'!AA1856,'Custo-benefício'!AA1858,'Custo-benefício'!AA1860,'Custo-benefício'!AA1862,'Custo-benefício'!AA1864,'Custo-benefício'!AA1866))</f>
        <v/>
      </c>
      <c r="Z39" s="310" t="str">
        <f>IF($B$38="","",SUM('Custo-benefício'!AB1776,'Custo-benefício'!AB1780,'Custo-benefício'!AB1784,'Custo-benefício'!AB1788,'Custo-benefício'!AB1792,'Custo-benefício'!AB1796,'Custo-benefício'!AB1800,'Custo-benefício'!AB1804,'Custo-benefício'!AB1808,'Custo-benefício'!AB1812,'Custo-benefício'!AB1816,'Custo-benefício'!AB1820,'Custo-benefício'!AB1824,'Custo-benefício'!AB1828,'Custo-benefício'!AB1832,'Custo-benefício'!AB1836,'Custo-benefício'!AB1840,'Custo-benefício'!AB1844,'Custo-benefício'!AB1848,'Custo-benefício'!AB1852,'Custo-benefício'!AB1856,'Custo-benefício'!AB1858,'Custo-benefício'!AB1860,'Custo-benefício'!AB1862,'Custo-benefício'!AB1864,'Custo-benefício'!AB1866))</f>
        <v/>
      </c>
      <c r="AA39" s="310" t="str">
        <f>IF($B$38="","",SUM('Custo-benefício'!AC1776,'Custo-benefício'!AC1780,'Custo-benefício'!AC1784,'Custo-benefício'!AC1788,'Custo-benefício'!AC1792,'Custo-benefício'!AC1796,'Custo-benefício'!AC1800,'Custo-benefício'!AC1804,'Custo-benefício'!AC1808,'Custo-benefício'!AC1812,'Custo-benefício'!AC1816,'Custo-benefício'!AC1820,'Custo-benefício'!AC1824,'Custo-benefício'!AC1828,'Custo-benefício'!AC1832,'Custo-benefício'!AC1836,'Custo-benefício'!AC1840,'Custo-benefício'!AC1844,'Custo-benefício'!AC1848,'Custo-benefício'!AC1852,'Custo-benefício'!AC1856,'Custo-benefício'!AC1858,'Custo-benefício'!AC1860,'Custo-benefício'!AC1862,'Custo-benefício'!AC1864,'Custo-benefício'!AC1866))</f>
        <v/>
      </c>
      <c r="AB39" s="310" t="str">
        <f>IF($B$38="","",SUM('Custo-benefício'!AD1776,'Custo-benefício'!AD1780,'Custo-benefício'!AD1784,'Custo-benefício'!AD1788,'Custo-benefício'!AD1792,'Custo-benefício'!AD1796,'Custo-benefício'!AD1800,'Custo-benefício'!AD1804,'Custo-benefício'!AD1808,'Custo-benefício'!AD1812,'Custo-benefício'!AD1816,'Custo-benefício'!AD1820,'Custo-benefício'!AD1824,'Custo-benefício'!AD1828,'Custo-benefício'!AD1832,'Custo-benefício'!AD1836,'Custo-benefício'!AD1840,'Custo-benefício'!AD1844,'Custo-benefício'!AD1848,'Custo-benefício'!AD1852,'Custo-benefício'!AD1856,'Custo-benefício'!AD1858,'Custo-benefício'!AD1860,'Custo-benefício'!AD1862,'Custo-benefício'!AD1864,'Custo-benefício'!AD1866))</f>
        <v/>
      </c>
      <c r="AC39" s="310" t="str">
        <f>IF($B$38="","",SUM('Custo-benefício'!AE1776,'Custo-benefício'!AE1780,'Custo-benefício'!AE1784,'Custo-benefício'!AE1788,'Custo-benefício'!AE1792,'Custo-benefício'!AE1796,'Custo-benefício'!AE1800,'Custo-benefício'!AE1804,'Custo-benefício'!AE1808,'Custo-benefício'!AE1812,'Custo-benefício'!AE1816,'Custo-benefício'!AE1820,'Custo-benefício'!AE1824,'Custo-benefício'!AE1828,'Custo-benefício'!AE1832,'Custo-benefício'!AE1836,'Custo-benefício'!AE1840,'Custo-benefício'!AE1844,'Custo-benefício'!AE1848,'Custo-benefício'!AE1852,'Custo-benefício'!AE1856,'Custo-benefício'!AE1858,'Custo-benefício'!AE1860,'Custo-benefício'!AE1862,'Custo-benefício'!AE1864,'Custo-benefício'!AE1866))</f>
        <v/>
      </c>
      <c r="AD39" s="310" t="str">
        <f>IF($B$38="","",SUM('Custo-benefício'!AF1776,'Custo-benefício'!AF1780,'Custo-benefício'!AF1784,'Custo-benefício'!AF1788,'Custo-benefício'!AF1792,'Custo-benefício'!AF1796,'Custo-benefício'!AF1800,'Custo-benefício'!AF1804,'Custo-benefício'!AF1808,'Custo-benefício'!AF1812,'Custo-benefício'!AF1816,'Custo-benefício'!AF1820,'Custo-benefício'!AF1824,'Custo-benefício'!AF1828,'Custo-benefício'!AF1832,'Custo-benefício'!AF1836,'Custo-benefício'!AF1840,'Custo-benefício'!AF1844,'Custo-benefício'!AF1848,'Custo-benefício'!AF1852,'Custo-benefício'!AF1856,'Custo-benefício'!AF1858,'Custo-benefício'!AF1860,'Custo-benefício'!AF1862,'Custo-benefício'!AF1864,'Custo-benefício'!AF1866))</f>
        <v/>
      </c>
      <c r="AE39" s="310" t="str">
        <f>IF($B$38="","",SUM('Custo-benefício'!AG1776,'Custo-benefício'!AG1780,'Custo-benefício'!AG1784,'Custo-benefício'!AG1788,'Custo-benefício'!AG1792,'Custo-benefício'!AG1796,'Custo-benefício'!AG1800,'Custo-benefício'!AG1804,'Custo-benefício'!AG1808,'Custo-benefício'!AG1812,'Custo-benefício'!AG1816,'Custo-benefício'!AG1820,'Custo-benefício'!AG1824,'Custo-benefício'!AG1828,'Custo-benefício'!AG1832,'Custo-benefício'!AG1836,'Custo-benefício'!AG1840,'Custo-benefício'!AG1844,'Custo-benefício'!AG1848,'Custo-benefício'!AG1852,'Custo-benefício'!AG1856,'Custo-benefício'!AG1858,'Custo-benefício'!AG1860,'Custo-benefício'!AG1862,'Custo-benefício'!AG1864,'Custo-benefício'!AG1866))</f>
        <v/>
      </c>
      <c r="AF39" s="310" t="str">
        <f>IF($B$38="","",SUM('Custo-benefício'!AH1776,'Custo-benefício'!AH1780,'Custo-benefício'!AH1784,'Custo-benefício'!AH1788,'Custo-benefício'!AH1792,'Custo-benefício'!AH1796,'Custo-benefício'!AH1800,'Custo-benefício'!AH1804,'Custo-benefício'!AH1808,'Custo-benefício'!AH1812,'Custo-benefício'!AH1816,'Custo-benefício'!AH1820,'Custo-benefício'!AH1824,'Custo-benefício'!AH1828,'Custo-benefício'!AH1832,'Custo-benefício'!AH1836,'Custo-benefício'!AH1840,'Custo-benefício'!AH1844,'Custo-benefício'!AH1848,'Custo-benefício'!AH1852,'Custo-benefício'!AH1856,'Custo-benefício'!AH1858,'Custo-benefício'!AH1860,'Custo-benefício'!AH1862,'Custo-benefício'!AH1864,'Custo-benefício'!AH1866))</f>
        <v/>
      </c>
      <c r="AG39" s="310" t="str">
        <f>IF($B$38="","",SUM('Custo-benefício'!AI1776,'Custo-benefício'!AI1780,'Custo-benefício'!AI1784,'Custo-benefício'!AI1788,'Custo-benefício'!AI1792,'Custo-benefício'!AI1796,'Custo-benefício'!AI1800,'Custo-benefício'!AI1804,'Custo-benefício'!AI1808,'Custo-benefício'!AI1812,'Custo-benefício'!AI1816,'Custo-benefício'!AI1820,'Custo-benefício'!AI1824,'Custo-benefício'!AI1828,'Custo-benefício'!AI1832,'Custo-benefício'!AI1836,'Custo-benefício'!AI1840,'Custo-benefício'!AI1844,'Custo-benefício'!AI1848,'Custo-benefício'!AI1852,'Custo-benefício'!AI1856,'Custo-benefício'!AI1858,'Custo-benefício'!AI1860,'Custo-benefício'!AI1862,'Custo-benefício'!AI1864,'Custo-benefício'!AI1866))</f>
        <v/>
      </c>
      <c r="AH39" s="310" t="str">
        <f>IF($B$38="","",SUM('Custo-benefício'!AJ1776,'Custo-benefício'!AJ1780,'Custo-benefício'!AJ1784,'Custo-benefício'!AJ1788,'Custo-benefício'!AJ1792,'Custo-benefício'!AJ1796,'Custo-benefício'!AJ1800,'Custo-benefício'!AJ1804,'Custo-benefício'!AJ1808,'Custo-benefício'!AJ1812,'Custo-benefício'!AJ1816,'Custo-benefício'!AJ1820,'Custo-benefício'!AJ1824,'Custo-benefício'!AJ1828,'Custo-benefício'!AJ1832,'Custo-benefício'!AJ1836,'Custo-benefício'!AJ1840,'Custo-benefício'!AJ1844,'Custo-benefício'!AJ1848,'Custo-benefício'!AJ1852,'Custo-benefício'!AJ1856,'Custo-benefício'!AJ1858,'Custo-benefício'!AJ1860,'Custo-benefício'!AJ1862,'Custo-benefício'!AJ1864,'Custo-benefício'!AJ1866))</f>
        <v/>
      </c>
      <c r="AI39" s="310" t="str">
        <f>IF($B$38="","",SUM('Custo-benefício'!AK1776,'Custo-benefício'!AK1780,'Custo-benefício'!AK1784,'Custo-benefício'!AK1788,'Custo-benefício'!AK1792,'Custo-benefício'!AK1796,'Custo-benefício'!AK1800,'Custo-benefício'!AK1804,'Custo-benefício'!AK1808,'Custo-benefício'!AK1812,'Custo-benefício'!AK1816,'Custo-benefício'!AK1820,'Custo-benefício'!AK1824,'Custo-benefício'!AK1828,'Custo-benefício'!AK1832,'Custo-benefício'!AK1836,'Custo-benefício'!AK1840,'Custo-benefício'!AK1844,'Custo-benefício'!AK1848,'Custo-benefício'!AK1852,'Custo-benefício'!AK1856,'Custo-benefício'!AK1858,'Custo-benefício'!AK1860,'Custo-benefício'!AK1862,'Custo-benefício'!AK1864,'Custo-benefício'!AK1866))</f>
        <v/>
      </c>
      <c r="AJ39" s="310" t="str">
        <f>IF($B$38="","",SUM('Custo-benefício'!AL1776,'Custo-benefício'!AL1780,'Custo-benefício'!AL1784,'Custo-benefício'!AL1788,'Custo-benefício'!AL1792,'Custo-benefício'!AL1796,'Custo-benefício'!AL1800,'Custo-benefício'!AL1804,'Custo-benefício'!AL1808,'Custo-benefício'!AL1812,'Custo-benefício'!AL1816,'Custo-benefício'!AL1820,'Custo-benefício'!AL1824,'Custo-benefício'!AL1828,'Custo-benefício'!AL1832,'Custo-benefício'!AL1836,'Custo-benefício'!AL1840,'Custo-benefício'!AL1844,'Custo-benefício'!AL1848,'Custo-benefício'!AL1852,'Custo-benefício'!AL1856,'Custo-benefício'!AL1858,'Custo-benefício'!AL1860,'Custo-benefício'!AL1862,'Custo-benefício'!AL1864,'Custo-benefício'!AL1866))</f>
        <v/>
      </c>
      <c r="AK39" s="310" t="str">
        <f>IF($B$38="","",SUM('Custo-benefício'!AM1776,'Custo-benefício'!AM1780,'Custo-benefício'!AM1784,'Custo-benefício'!AM1788,'Custo-benefício'!AM1792,'Custo-benefício'!AM1796,'Custo-benefício'!AM1800,'Custo-benefício'!AM1804,'Custo-benefício'!AM1808,'Custo-benefício'!AM1812,'Custo-benefício'!AM1816,'Custo-benefício'!AM1820,'Custo-benefício'!AM1824,'Custo-benefício'!AM1828,'Custo-benefício'!AM1832,'Custo-benefício'!AM1836,'Custo-benefício'!AM1840,'Custo-benefício'!AM1844,'Custo-benefício'!AM1848,'Custo-benefício'!AM1852,'Custo-benefício'!AM1856,'Custo-benefício'!AM1858,'Custo-benefício'!AM1860,'Custo-benefício'!AM1862,'Custo-benefício'!AM1864,'Custo-benefício'!AM1866))</f>
        <v/>
      </c>
      <c r="AL39" s="310" t="str">
        <f>IF($B$38="","",SUM('Custo-benefício'!AN1776,'Custo-benefício'!AN1780,'Custo-benefício'!AN1784,'Custo-benefício'!AN1788,'Custo-benefício'!AN1792,'Custo-benefício'!AN1796,'Custo-benefício'!AN1800,'Custo-benefício'!AN1804,'Custo-benefício'!AN1808,'Custo-benefício'!AN1812,'Custo-benefício'!AN1816,'Custo-benefício'!AN1820,'Custo-benefício'!AN1824,'Custo-benefício'!AN1828,'Custo-benefício'!AN1832,'Custo-benefício'!AN1836,'Custo-benefício'!AN1840,'Custo-benefício'!AN1844,'Custo-benefício'!AN1848,'Custo-benefício'!AN1852,'Custo-benefício'!AN1856,'Custo-benefício'!AN1858,'Custo-benefício'!AN1860,'Custo-benefício'!AN1862,'Custo-benefício'!AN1864,'Custo-benefício'!AN1866))</f>
        <v/>
      </c>
      <c r="AM39" s="310" t="str">
        <f>IF($B$38="","",SUM('Custo-benefício'!AO1776,'Custo-benefício'!AO1780,'Custo-benefício'!AO1784,'Custo-benefício'!AO1788,'Custo-benefício'!AO1792,'Custo-benefício'!AO1796,'Custo-benefício'!AO1800,'Custo-benefício'!AO1804,'Custo-benefício'!AO1808,'Custo-benefício'!AO1812,'Custo-benefício'!AO1816,'Custo-benefício'!AO1820,'Custo-benefício'!AO1824,'Custo-benefício'!AO1828,'Custo-benefício'!AO1832,'Custo-benefício'!AO1836,'Custo-benefício'!AO1840,'Custo-benefício'!AO1844,'Custo-benefício'!AO1848,'Custo-benefício'!AO1852,'Custo-benefício'!AO1856,'Custo-benefício'!AO1858,'Custo-benefício'!AO1860,'Custo-benefício'!AO1862,'Custo-benefício'!AO1864,'Custo-benefício'!AO1866))</f>
        <v/>
      </c>
      <c r="AN39" s="313" t="str">
        <f t="shared" ref="AN39" si="33">IF(B38&lt;&gt;"",SUM(D39:AM39),"")</f>
        <v/>
      </c>
      <c r="BA39" s="489"/>
      <c r="BD39" s="489"/>
    </row>
    <row r="40" spans="2:56" x14ac:dyDescent="0.3">
      <c r="B40" s="490" t="str">
        <f>IF(PRINCIPAL!B164&lt;&gt;"",PRINCIPAL!B164,"")</f>
        <v/>
      </c>
      <c r="C40" s="192" t="s">
        <v>128</v>
      </c>
      <c r="D40" s="159" t="str">
        <f>IF($B$40="","",SUM('Custo-benefício'!F1873,'Custo-benefício'!F1875,'Custo-benefício'!F1877,'Custo-benefício'!F1879,'Custo-benefício'!F1881,'Custo-benefício'!F1883,'Custo-benefício'!F1885,'Custo-benefício'!F1887,'Custo-benefício'!F1889,'Custo-benefício'!F1891,'Custo-benefício'!F1893,'Custo-benefício'!F1895,'Custo-benefício'!F1897,'Custo-benefício'!F1899))</f>
        <v/>
      </c>
      <c r="E40" s="159" t="str">
        <f>IF($B$40="","",SUM('Custo-benefício'!G1873,'Custo-benefício'!G1875,'Custo-benefício'!G1877,'Custo-benefício'!G1879,'Custo-benefício'!G1881,'Custo-benefício'!G1883,'Custo-benefício'!G1885,'Custo-benefício'!G1887,'Custo-benefício'!G1889,'Custo-benefício'!G1891,'Custo-benefício'!G1893,'Custo-benefício'!G1895,'Custo-benefício'!G1897,'Custo-benefício'!G1899))</f>
        <v/>
      </c>
      <c r="F40" s="159" t="str">
        <f>IF($B$40="","",SUM('Custo-benefício'!H1873,'Custo-benefício'!H1875,'Custo-benefício'!H1877,'Custo-benefício'!H1879,'Custo-benefício'!H1881,'Custo-benefício'!H1883,'Custo-benefício'!H1885,'Custo-benefício'!H1887,'Custo-benefício'!H1889,'Custo-benefício'!H1891,'Custo-benefício'!H1893,'Custo-benefício'!H1895,'Custo-benefício'!H1897,'Custo-benefício'!H1899))</f>
        <v/>
      </c>
      <c r="G40" s="159" t="str">
        <f>IF($B$40="","",SUM('Custo-benefício'!I1873,'Custo-benefício'!I1875,'Custo-benefício'!I1877,'Custo-benefício'!I1879,'Custo-benefício'!I1881,'Custo-benefício'!I1883,'Custo-benefício'!I1885,'Custo-benefício'!I1887,'Custo-benefício'!I1889,'Custo-benefício'!I1891,'Custo-benefício'!I1893,'Custo-benefício'!I1895,'Custo-benefício'!I1897,'Custo-benefício'!I1899))</f>
        <v/>
      </c>
      <c r="H40" s="159" t="str">
        <f>IF($B$40="","",SUM('Custo-benefício'!J1873,'Custo-benefício'!J1875,'Custo-benefício'!J1877,'Custo-benefício'!J1879,'Custo-benefício'!J1881,'Custo-benefício'!J1883,'Custo-benefício'!J1885,'Custo-benefício'!J1887,'Custo-benefício'!J1889,'Custo-benefício'!J1891,'Custo-benefício'!J1893,'Custo-benefício'!J1895,'Custo-benefício'!J1897,'Custo-benefício'!J1899))</f>
        <v/>
      </c>
      <c r="I40" s="159" t="str">
        <f>IF($B$40="","",SUM('Custo-benefício'!K1873,'Custo-benefício'!K1875,'Custo-benefício'!K1877,'Custo-benefício'!K1879,'Custo-benefício'!K1881,'Custo-benefício'!K1883,'Custo-benefício'!K1885,'Custo-benefício'!K1887,'Custo-benefício'!K1889,'Custo-benefício'!K1891,'Custo-benefício'!K1893,'Custo-benefício'!K1895,'Custo-benefício'!K1897,'Custo-benefício'!K1899))</f>
        <v/>
      </c>
      <c r="J40" s="159" t="str">
        <f>IF($B$40="","",SUM('Custo-benefício'!L1873,'Custo-benefício'!L1875,'Custo-benefício'!L1877,'Custo-benefício'!L1879,'Custo-benefício'!L1881,'Custo-benefício'!L1883,'Custo-benefício'!L1885,'Custo-benefício'!L1887,'Custo-benefício'!L1889,'Custo-benefício'!L1891,'Custo-benefício'!L1893,'Custo-benefício'!L1895,'Custo-benefício'!L1897,'Custo-benefício'!L1899))</f>
        <v/>
      </c>
      <c r="K40" s="159" t="str">
        <f>IF($B$40="","",SUM('Custo-benefício'!M1873,'Custo-benefício'!M1875,'Custo-benefício'!M1877,'Custo-benefício'!M1879,'Custo-benefício'!M1881,'Custo-benefício'!M1883,'Custo-benefício'!M1885,'Custo-benefício'!M1887,'Custo-benefício'!M1889,'Custo-benefício'!M1891,'Custo-benefício'!M1893,'Custo-benefício'!M1895,'Custo-benefício'!M1897,'Custo-benefício'!M1899))</f>
        <v/>
      </c>
      <c r="L40" s="159" t="str">
        <f>IF($B$40="","",SUM('Custo-benefício'!N1873,'Custo-benefício'!N1875,'Custo-benefício'!N1877,'Custo-benefício'!N1879,'Custo-benefício'!N1881,'Custo-benefício'!N1883,'Custo-benefício'!N1885,'Custo-benefício'!N1887,'Custo-benefício'!N1889,'Custo-benefício'!N1891,'Custo-benefício'!N1893,'Custo-benefício'!N1895,'Custo-benefício'!N1897,'Custo-benefício'!N1899))</f>
        <v/>
      </c>
      <c r="M40" s="159" t="str">
        <f>IF($B$40="","",SUM('Custo-benefício'!O1873,'Custo-benefício'!O1875,'Custo-benefício'!O1877,'Custo-benefício'!O1879,'Custo-benefício'!O1881,'Custo-benefício'!O1883,'Custo-benefício'!O1885,'Custo-benefício'!O1887,'Custo-benefício'!O1889,'Custo-benefício'!O1891,'Custo-benefício'!O1893,'Custo-benefício'!O1895,'Custo-benefício'!O1897,'Custo-benefício'!O1899))</f>
        <v/>
      </c>
      <c r="N40" s="159" t="str">
        <f>IF($B$40="","",SUM('Custo-benefício'!P1873,'Custo-benefício'!P1875,'Custo-benefício'!P1877,'Custo-benefício'!P1879,'Custo-benefício'!P1881,'Custo-benefício'!P1883,'Custo-benefício'!P1885,'Custo-benefício'!P1887,'Custo-benefício'!P1889,'Custo-benefício'!P1891,'Custo-benefício'!P1893,'Custo-benefício'!P1895,'Custo-benefício'!P1897,'Custo-benefício'!P1899))</f>
        <v/>
      </c>
      <c r="O40" s="159" t="str">
        <f>IF($B$40="","",SUM('Custo-benefício'!Q1873,'Custo-benefício'!Q1875,'Custo-benefício'!Q1877,'Custo-benefício'!Q1879,'Custo-benefício'!Q1881,'Custo-benefício'!Q1883,'Custo-benefício'!Q1885,'Custo-benefício'!Q1887,'Custo-benefício'!Q1889,'Custo-benefício'!Q1891,'Custo-benefício'!Q1893,'Custo-benefício'!Q1895,'Custo-benefício'!Q1897,'Custo-benefício'!Q1899))</f>
        <v/>
      </c>
      <c r="P40" s="159" t="str">
        <f>IF($B$40="","",SUM('Custo-benefício'!R1873,'Custo-benefício'!R1875,'Custo-benefício'!R1877,'Custo-benefício'!R1879,'Custo-benefício'!R1881,'Custo-benefício'!R1883,'Custo-benefício'!R1885,'Custo-benefício'!R1887,'Custo-benefício'!R1889,'Custo-benefício'!R1891,'Custo-benefício'!R1893,'Custo-benefício'!R1895,'Custo-benefício'!R1897,'Custo-benefício'!R1899))</f>
        <v/>
      </c>
      <c r="Q40" s="159" t="str">
        <f>IF($B$40="","",SUM('Custo-benefício'!S1873,'Custo-benefício'!S1875,'Custo-benefício'!S1877,'Custo-benefício'!S1879,'Custo-benefício'!S1881,'Custo-benefício'!S1883,'Custo-benefício'!S1885,'Custo-benefício'!S1887,'Custo-benefício'!S1889,'Custo-benefício'!S1891,'Custo-benefício'!S1893,'Custo-benefício'!S1895,'Custo-benefício'!S1897,'Custo-benefício'!S1899))</f>
        <v/>
      </c>
      <c r="R40" s="159" t="str">
        <f>IF($B$40="","",SUM('Custo-benefício'!T1873,'Custo-benefício'!T1875,'Custo-benefício'!T1877,'Custo-benefício'!T1879,'Custo-benefício'!T1881,'Custo-benefício'!T1883,'Custo-benefício'!T1885,'Custo-benefício'!T1887,'Custo-benefício'!T1889,'Custo-benefício'!T1891,'Custo-benefício'!T1893,'Custo-benefício'!T1895,'Custo-benefício'!T1897,'Custo-benefício'!T1899))</f>
        <v/>
      </c>
      <c r="S40" s="159" t="str">
        <f>IF($B$40="","",SUM('Custo-benefício'!U1873,'Custo-benefício'!U1875,'Custo-benefício'!U1877,'Custo-benefício'!U1879,'Custo-benefício'!U1881,'Custo-benefício'!U1883,'Custo-benefício'!U1885,'Custo-benefício'!U1887,'Custo-benefício'!U1889,'Custo-benefício'!U1891,'Custo-benefício'!U1893,'Custo-benefício'!U1895,'Custo-benefício'!U1897,'Custo-benefício'!U1899))</f>
        <v/>
      </c>
      <c r="T40" s="159" t="str">
        <f>IF($B$40="","",SUM('Custo-benefício'!V1873,'Custo-benefício'!V1875,'Custo-benefício'!V1877,'Custo-benefício'!V1879,'Custo-benefício'!V1881,'Custo-benefício'!V1883,'Custo-benefício'!V1885,'Custo-benefício'!V1887,'Custo-benefício'!V1889,'Custo-benefício'!V1891,'Custo-benefício'!V1893,'Custo-benefício'!V1895,'Custo-benefício'!V1897,'Custo-benefício'!V1899))</f>
        <v/>
      </c>
      <c r="U40" s="159" t="str">
        <f>IF($B$40="","",SUM('Custo-benefício'!W1873,'Custo-benefício'!W1875,'Custo-benefício'!W1877,'Custo-benefício'!W1879,'Custo-benefício'!W1881,'Custo-benefício'!W1883,'Custo-benefício'!W1885,'Custo-benefício'!W1887,'Custo-benefício'!W1889,'Custo-benefício'!W1891,'Custo-benefício'!W1893,'Custo-benefício'!W1895,'Custo-benefício'!W1897,'Custo-benefício'!W1899))</f>
        <v/>
      </c>
      <c r="V40" s="159" t="str">
        <f>IF($B$40="","",SUM('Custo-benefício'!X1873,'Custo-benefício'!X1875,'Custo-benefício'!X1877,'Custo-benefício'!X1879,'Custo-benefício'!X1881,'Custo-benefício'!X1883,'Custo-benefício'!X1885,'Custo-benefício'!X1887,'Custo-benefício'!X1889,'Custo-benefício'!X1891,'Custo-benefício'!X1893,'Custo-benefício'!X1895,'Custo-benefício'!X1897,'Custo-benefício'!X1899))</f>
        <v/>
      </c>
      <c r="W40" s="159" t="str">
        <f>IF($B$40="","",SUM('Custo-benefício'!Y1873,'Custo-benefício'!Y1875,'Custo-benefício'!Y1877,'Custo-benefício'!Y1879,'Custo-benefício'!Y1881,'Custo-benefício'!Y1883,'Custo-benefício'!Y1885,'Custo-benefício'!Y1887,'Custo-benefício'!Y1889,'Custo-benefício'!Y1891,'Custo-benefício'!Y1893,'Custo-benefício'!Y1895,'Custo-benefício'!Y1897,'Custo-benefício'!Y1899))</f>
        <v/>
      </c>
      <c r="X40" s="159" t="str">
        <f>IF($B$40="","",SUM('Custo-benefício'!Z1873,'Custo-benefício'!Z1875,'Custo-benefício'!Z1877,'Custo-benefício'!Z1879,'Custo-benefício'!Z1881,'Custo-benefício'!Z1883,'Custo-benefício'!Z1885,'Custo-benefício'!Z1887,'Custo-benefício'!Z1889,'Custo-benefício'!Z1891,'Custo-benefício'!Z1893,'Custo-benefício'!Z1895,'Custo-benefício'!Z1897,'Custo-benefício'!Z1899))</f>
        <v/>
      </c>
      <c r="Y40" s="159" t="str">
        <f>IF($B$40="","",SUM('Custo-benefício'!AA1873,'Custo-benefício'!AA1875,'Custo-benefício'!AA1877,'Custo-benefício'!AA1879,'Custo-benefício'!AA1881,'Custo-benefício'!AA1883,'Custo-benefício'!AA1885,'Custo-benefício'!AA1887,'Custo-benefício'!AA1889,'Custo-benefício'!AA1891,'Custo-benefício'!AA1893,'Custo-benefício'!AA1895,'Custo-benefício'!AA1897,'Custo-benefício'!AA1899))</f>
        <v/>
      </c>
      <c r="Z40" s="159" t="str">
        <f>IF($B$40="","",SUM('Custo-benefício'!AB1873,'Custo-benefício'!AB1875,'Custo-benefício'!AB1877,'Custo-benefício'!AB1879,'Custo-benefício'!AB1881,'Custo-benefício'!AB1883,'Custo-benefício'!AB1885,'Custo-benefício'!AB1887,'Custo-benefício'!AB1889,'Custo-benefício'!AB1891,'Custo-benefício'!AB1893,'Custo-benefício'!AB1895,'Custo-benefício'!AB1897,'Custo-benefício'!AB1899))</f>
        <v/>
      </c>
      <c r="AA40" s="159" t="str">
        <f>IF($B$40="","",SUM('Custo-benefício'!AC1873,'Custo-benefício'!AC1875,'Custo-benefício'!AC1877,'Custo-benefício'!AC1879,'Custo-benefício'!AC1881,'Custo-benefício'!AC1883,'Custo-benefício'!AC1885,'Custo-benefício'!AC1887,'Custo-benefício'!AC1889,'Custo-benefício'!AC1891,'Custo-benefício'!AC1893,'Custo-benefício'!AC1895,'Custo-benefício'!AC1897,'Custo-benefício'!AC1899))</f>
        <v/>
      </c>
      <c r="AB40" s="159" t="str">
        <f>IF($B$40="","",SUM('Custo-benefício'!AD1873,'Custo-benefício'!AD1875,'Custo-benefício'!AD1877,'Custo-benefício'!AD1879,'Custo-benefício'!AD1881,'Custo-benefício'!AD1883,'Custo-benefício'!AD1885,'Custo-benefício'!AD1887,'Custo-benefício'!AD1889,'Custo-benefício'!AD1891,'Custo-benefício'!AD1893,'Custo-benefício'!AD1895,'Custo-benefício'!AD1897,'Custo-benefício'!AD1899))</f>
        <v/>
      </c>
      <c r="AC40" s="159" t="str">
        <f>IF($B$40="","",SUM('Custo-benefício'!AE1873,'Custo-benefício'!AE1875,'Custo-benefício'!AE1877,'Custo-benefício'!AE1879,'Custo-benefício'!AE1881,'Custo-benefício'!AE1883,'Custo-benefício'!AE1885,'Custo-benefício'!AE1887,'Custo-benefício'!AE1889,'Custo-benefício'!AE1891,'Custo-benefício'!AE1893,'Custo-benefício'!AE1895,'Custo-benefício'!AE1897,'Custo-benefício'!AE1899))</f>
        <v/>
      </c>
      <c r="AD40" s="159" t="str">
        <f>IF($B$40="","",SUM('Custo-benefício'!AF1873,'Custo-benefício'!AF1875,'Custo-benefício'!AF1877,'Custo-benefício'!AF1879,'Custo-benefício'!AF1881,'Custo-benefício'!AF1883,'Custo-benefício'!AF1885,'Custo-benefício'!AF1887,'Custo-benefício'!AF1889,'Custo-benefício'!AF1891,'Custo-benefício'!AF1893,'Custo-benefício'!AF1895,'Custo-benefício'!AF1897,'Custo-benefício'!AF1899))</f>
        <v/>
      </c>
      <c r="AE40" s="159" t="str">
        <f>IF($B$40="","",SUM('Custo-benefício'!AG1873,'Custo-benefício'!AG1875,'Custo-benefício'!AG1877,'Custo-benefício'!AG1879,'Custo-benefício'!AG1881,'Custo-benefício'!AG1883,'Custo-benefício'!AG1885,'Custo-benefício'!AG1887,'Custo-benefício'!AG1889,'Custo-benefício'!AG1891,'Custo-benefício'!AG1893,'Custo-benefício'!AG1895,'Custo-benefício'!AG1897,'Custo-benefício'!AG1899))</f>
        <v/>
      </c>
      <c r="AF40" s="159" t="str">
        <f>IF($B$40="","",SUM('Custo-benefício'!AH1873,'Custo-benefício'!AH1875,'Custo-benefício'!AH1877,'Custo-benefício'!AH1879,'Custo-benefício'!AH1881,'Custo-benefício'!AH1883,'Custo-benefício'!AH1885,'Custo-benefício'!AH1887,'Custo-benefício'!AH1889,'Custo-benefício'!AH1891,'Custo-benefício'!AH1893,'Custo-benefício'!AH1895,'Custo-benefício'!AH1897,'Custo-benefício'!AH1899))</f>
        <v/>
      </c>
      <c r="AG40" s="159" t="str">
        <f>IF($B$40="","",SUM('Custo-benefício'!AI1873,'Custo-benefício'!AI1875,'Custo-benefício'!AI1877,'Custo-benefício'!AI1879,'Custo-benefício'!AI1881,'Custo-benefício'!AI1883,'Custo-benefício'!AI1885,'Custo-benefício'!AI1887,'Custo-benefício'!AI1889,'Custo-benefício'!AI1891,'Custo-benefício'!AI1893,'Custo-benefício'!AI1895,'Custo-benefício'!AI1897,'Custo-benefício'!AI1899))</f>
        <v/>
      </c>
      <c r="AH40" s="159" t="str">
        <f>IF($B$40="","",SUM('Custo-benefício'!AJ1873,'Custo-benefício'!AJ1875,'Custo-benefício'!AJ1877,'Custo-benefício'!AJ1879,'Custo-benefício'!AJ1881,'Custo-benefício'!AJ1883,'Custo-benefício'!AJ1885,'Custo-benefício'!AJ1887,'Custo-benefício'!AJ1889,'Custo-benefício'!AJ1891,'Custo-benefício'!AJ1893,'Custo-benefício'!AJ1895,'Custo-benefício'!AJ1897,'Custo-benefício'!AJ1899))</f>
        <v/>
      </c>
      <c r="AI40" s="159" t="str">
        <f>IF($B$40="","",SUM('Custo-benefício'!AK1873,'Custo-benefício'!AK1875,'Custo-benefício'!AK1877,'Custo-benefício'!AK1879,'Custo-benefício'!AK1881,'Custo-benefício'!AK1883,'Custo-benefício'!AK1885,'Custo-benefício'!AK1887,'Custo-benefício'!AK1889,'Custo-benefício'!AK1891,'Custo-benefício'!AK1893,'Custo-benefício'!AK1895,'Custo-benefício'!AK1897,'Custo-benefício'!AK1899))</f>
        <v/>
      </c>
      <c r="AJ40" s="159" t="str">
        <f>IF($B$40="","",SUM('Custo-benefício'!AL1873,'Custo-benefício'!AL1875,'Custo-benefício'!AL1877,'Custo-benefício'!AL1879,'Custo-benefício'!AL1881,'Custo-benefício'!AL1883,'Custo-benefício'!AL1885,'Custo-benefício'!AL1887,'Custo-benefício'!AL1889,'Custo-benefício'!AL1891,'Custo-benefício'!AL1893,'Custo-benefício'!AL1895,'Custo-benefício'!AL1897,'Custo-benefício'!AL1899))</f>
        <v/>
      </c>
      <c r="AK40" s="159" t="str">
        <f>IF($B$40="","",SUM('Custo-benefício'!AM1873,'Custo-benefício'!AM1875,'Custo-benefício'!AM1877,'Custo-benefício'!AM1879,'Custo-benefício'!AM1881,'Custo-benefício'!AM1883,'Custo-benefício'!AM1885,'Custo-benefício'!AM1887,'Custo-benefício'!AM1889,'Custo-benefício'!AM1891,'Custo-benefício'!AM1893,'Custo-benefício'!AM1895,'Custo-benefício'!AM1897,'Custo-benefício'!AM1899))</f>
        <v/>
      </c>
      <c r="AL40" s="159" t="str">
        <f>IF($B$40="","",SUM('Custo-benefício'!AN1873,'Custo-benefício'!AN1875,'Custo-benefício'!AN1877,'Custo-benefício'!AN1879,'Custo-benefício'!AN1881,'Custo-benefício'!AN1883,'Custo-benefício'!AN1885,'Custo-benefício'!AN1887,'Custo-benefício'!AN1889,'Custo-benefício'!AN1891,'Custo-benefício'!AN1893,'Custo-benefício'!AN1895,'Custo-benefício'!AN1897,'Custo-benefício'!AN1899))</f>
        <v/>
      </c>
      <c r="AM40" s="159" t="str">
        <f>IF($B$40="","",SUM('Custo-benefício'!AO1873,'Custo-benefício'!AO1875,'Custo-benefício'!AO1877,'Custo-benefício'!AO1879,'Custo-benefício'!AO1881,'Custo-benefício'!AO1883,'Custo-benefício'!AO1885,'Custo-benefício'!AO1887,'Custo-benefício'!AO1889,'Custo-benefício'!AO1891,'Custo-benefício'!AO1893,'Custo-benefício'!AO1895,'Custo-benefício'!AO1897,'Custo-benefício'!AO1899))</f>
        <v/>
      </c>
      <c r="AN40" s="313" t="str">
        <f t="shared" ref="AN40" si="34">IF(B40&lt;&gt;"",SUM(D40:AM40),"")</f>
        <v/>
      </c>
      <c r="BA40" s="489" t="str">
        <f t="shared" ref="BA40" si="35">B40</f>
        <v/>
      </c>
      <c r="BD40" s="489" t="str">
        <f t="shared" si="5"/>
        <v/>
      </c>
    </row>
    <row r="41" spans="2:56" x14ac:dyDescent="0.3">
      <c r="B41" s="491"/>
      <c r="C41" s="192" t="s">
        <v>143</v>
      </c>
      <c r="D41" s="159" t="s">
        <v>38</v>
      </c>
      <c r="E41" s="159" t="str">
        <f>IF($B$40="","",SUM('Custo-benefício'!G1900,'Custo-benefício'!G1904,'Custo-benefício'!G1908,'Custo-benefício'!G1912,'Custo-benefício'!G1916,'Custo-benefício'!G1920,'Custo-benefício'!G1924,'Custo-benefício'!G1928,'Custo-benefício'!G1932,'Custo-benefício'!G1936,'Custo-benefício'!G1940,'Custo-benefício'!G1944,'Custo-benefício'!G1948,'Custo-benefício'!G1952,'Custo-benefício'!G1956,'Custo-benefício'!G1960,'Custo-benefício'!G1964,'Custo-benefício'!G1968,'Custo-benefício'!G1972,'Custo-benefício'!G1976,'Custo-benefício'!G1980,'Custo-benefício'!G1982,'Custo-benefício'!G1984,'Custo-benefício'!G1986,'Custo-benefício'!G1988,'Custo-benefício'!G1990))</f>
        <v/>
      </c>
      <c r="F41" s="159" t="str">
        <f>IF($B$40="","",SUM('Custo-benefício'!H1900,'Custo-benefício'!H1904,'Custo-benefício'!H1908,'Custo-benefício'!H1912,'Custo-benefício'!H1916,'Custo-benefício'!H1920,'Custo-benefício'!H1924,'Custo-benefício'!H1928,'Custo-benefício'!H1932,'Custo-benefício'!H1936,'Custo-benefício'!H1940,'Custo-benefício'!H1944,'Custo-benefício'!H1948,'Custo-benefício'!H1952,'Custo-benefício'!H1956,'Custo-benefício'!H1960,'Custo-benefício'!H1964,'Custo-benefício'!H1968,'Custo-benefício'!H1972,'Custo-benefício'!H1976,'Custo-benefício'!H1980,'Custo-benefício'!H1982,'Custo-benefício'!H1984,'Custo-benefício'!H1986,'Custo-benefício'!H1988,'Custo-benefício'!H1990))</f>
        <v/>
      </c>
      <c r="G41" s="159" t="str">
        <f>IF($B$40="","",SUM('Custo-benefício'!I1900,'Custo-benefício'!I1904,'Custo-benefício'!I1908,'Custo-benefício'!I1912,'Custo-benefício'!I1916,'Custo-benefício'!I1920,'Custo-benefício'!I1924,'Custo-benefício'!I1928,'Custo-benefício'!I1932,'Custo-benefício'!I1936,'Custo-benefício'!I1940,'Custo-benefício'!I1944,'Custo-benefício'!I1948,'Custo-benefício'!I1952,'Custo-benefício'!I1956,'Custo-benefício'!I1960,'Custo-benefício'!I1964,'Custo-benefício'!I1968,'Custo-benefício'!I1972,'Custo-benefício'!I1976,'Custo-benefício'!I1980,'Custo-benefício'!I1982,'Custo-benefício'!I1984,'Custo-benefício'!I1986,'Custo-benefício'!I1988,'Custo-benefício'!I1990))</f>
        <v/>
      </c>
      <c r="H41" s="159" t="str">
        <f>IF($B$40="","",SUM('Custo-benefício'!J1900,'Custo-benefício'!J1904,'Custo-benefício'!J1908,'Custo-benefício'!J1912,'Custo-benefício'!J1916,'Custo-benefício'!J1920,'Custo-benefício'!J1924,'Custo-benefício'!J1928,'Custo-benefício'!J1932,'Custo-benefício'!J1936,'Custo-benefício'!J1940,'Custo-benefício'!J1944,'Custo-benefício'!J1948,'Custo-benefício'!J1952,'Custo-benefício'!J1956,'Custo-benefício'!J1960,'Custo-benefício'!J1964,'Custo-benefício'!J1968,'Custo-benefício'!J1972,'Custo-benefício'!J1976,'Custo-benefício'!J1980,'Custo-benefício'!J1982,'Custo-benefício'!J1984,'Custo-benefício'!J1986,'Custo-benefício'!J1988,'Custo-benefício'!J1990))</f>
        <v/>
      </c>
      <c r="I41" s="159" t="str">
        <f>IF($B$40="","",SUM('Custo-benefício'!K1900,'Custo-benefício'!K1904,'Custo-benefício'!K1908,'Custo-benefício'!K1912,'Custo-benefício'!K1916,'Custo-benefício'!K1920,'Custo-benefício'!K1924,'Custo-benefício'!K1928,'Custo-benefício'!K1932,'Custo-benefício'!K1936,'Custo-benefício'!K1940,'Custo-benefício'!K1944,'Custo-benefício'!K1948,'Custo-benefício'!K1952,'Custo-benefício'!K1956,'Custo-benefício'!K1960,'Custo-benefício'!K1964,'Custo-benefício'!K1968,'Custo-benefício'!K1972,'Custo-benefício'!K1976,'Custo-benefício'!K1980,'Custo-benefício'!K1982,'Custo-benefício'!K1984,'Custo-benefício'!K1986,'Custo-benefício'!K1988,'Custo-benefício'!K1990))</f>
        <v/>
      </c>
      <c r="J41" s="159" t="str">
        <f>IF($B$40="","",SUM('Custo-benefício'!L1900,'Custo-benefício'!L1904,'Custo-benefício'!L1908,'Custo-benefício'!L1912,'Custo-benefício'!L1916,'Custo-benefício'!L1920,'Custo-benefício'!L1924,'Custo-benefício'!L1928,'Custo-benefício'!L1932,'Custo-benefício'!L1936,'Custo-benefício'!L1940,'Custo-benefício'!L1944,'Custo-benefício'!L1948,'Custo-benefício'!L1952,'Custo-benefício'!L1956,'Custo-benefício'!L1960,'Custo-benefício'!L1964,'Custo-benefício'!L1968,'Custo-benefício'!L1972,'Custo-benefício'!L1976,'Custo-benefício'!L1980,'Custo-benefício'!L1982,'Custo-benefício'!L1984,'Custo-benefício'!L1986,'Custo-benefício'!L1988,'Custo-benefício'!L1990))</f>
        <v/>
      </c>
      <c r="K41" s="159" t="str">
        <f>IF($B$40="","",SUM('Custo-benefício'!M1900,'Custo-benefício'!M1904,'Custo-benefício'!M1908,'Custo-benefício'!M1912,'Custo-benefício'!M1916,'Custo-benefício'!M1920,'Custo-benefício'!M1924,'Custo-benefício'!M1928,'Custo-benefício'!M1932,'Custo-benefício'!M1936,'Custo-benefício'!M1940,'Custo-benefício'!M1944,'Custo-benefício'!M1948,'Custo-benefício'!M1952,'Custo-benefício'!M1956,'Custo-benefício'!M1960,'Custo-benefício'!M1964,'Custo-benefício'!M1968,'Custo-benefício'!M1972,'Custo-benefício'!M1976,'Custo-benefício'!M1980,'Custo-benefício'!M1982,'Custo-benefício'!M1984,'Custo-benefício'!M1986,'Custo-benefício'!M1988,'Custo-benefício'!M1990))</f>
        <v/>
      </c>
      <c r="L41" s="159" t="str">
        <f>IF($B$40="","",SUM('Custo-benefício'!N1900,'Custo-benefício'!N1904,'Custo-benefício'!N1908,'Custo-benefício'!N1912,'Custo-benefício'!N1916,'Custo-benefício'!N1920,'Custo-benefício'!N1924,'Custo-benefício'!N1928,'Custo-benefício'!N1932,'Custo-benefício'!N1936,'Custo-benefício'!N1940,'Custo-benefício'!N1944,'Custo-benefício'!N1948,'Custo-benefício'!N1952,'Custo-benefício'!N1956,'Custo-benefício'!N1960,'Custo-benefício'!N1964,'Custo-benefício'!N1968,'Custo-benefício'!N1972,'Custo-benefício'!N1976,'Custo-benefício'!N1980,'Custo-benefício'!N1982,'Custo-benefício'!N1984,'Custo-benefício'!N1986,'Custo-benefício'!N1988,'Custo-benefício'!N1990))</f>
        <v/>
      </c>
      <c r="M41" s="159" t="str">
        <f>IF($B$40="","",SUM('Custo-benefício'!O1900,'Custo-benefício'!O1904,'Custo-benefício'!O1908,'Custo-benefício'!O1912,'Custo-benefício'!O1916,'Custo-benefício'!O1920,'Custo-benefício'!O1924,'Custo-benefício'!O1928,'Custo-benefício'!O1932,'Custo-benefício'!O1936,'Custo-benefício'!O1940,'Custo-benefício'!O1944,'Custo-benefício'!O1948,'Custo-benefício'!O1952,'Custo-benefício'!O1956,'Custo-benefício'!O1960,'Custo-benefício'!O1964,'Custo-benefício'!O1968,'Custo-benefício'!O1972,'Custo-benefício'!O1976,'Custo-benefício'!O1980,'Custo-benefício'!O1982,'Custo-benefício'!O1984,'Custo-benefício'!O1986,'Custo-benefício'!O1988,'Custo-benefício'!O1990))</f>
        <v/>
      </c>
      <c r="N41" s="159" t="str">
        <f>IF($B$40="","",SUM('Custo-benefício'!P1900,'Custo-benefício'!P1904,'Custo-benefício'!P1908,'Custo-benefício'!P1912,'Custo-benefício'!P1916,'Custo-benefício'!P1920,'Custo-benefício'!P1924,'Custo-benefício'!P1928,'Custo-benefício'!P1932,'Custo-benefício'!P1936,'Custo-benefício'!P1940,'Custo-benefício'!P1944,'Custo-benefício'!P1948,'Custo-benefício'!P1952,'Custo-benefício'!P1956,'Custo-benefício'!P1960,'Custo-benefício'!P1964,'Custo-benefício'!P1968,'Custo-benefício'!P1972,'Custo-benefício'!P1976,'Custo-benefício'!P1980,'Custo-benefício'!P1982,'Custo-benefício'!P1984,'Custo-benefício'!P1986,'Custo-benefício'!P1988,'Custo-benefício'!P1990))</f>
        <v/>
      </c>
      <c r="O41" s="159" t="str">
        <f>IF($B$40="","",SUM('Custo-benefício'!Q1900,'Custo-benefício'!Q1904,'Custo-benefício'!Q1908,'Custo-benefício'!Q1912,'Custo-benefício'!Q1916,'Custo-benefício'!Q1920,'Custo-benefício'!Q1924,'Custo-benefício'!Q1928,'Custo-benefício'!Q1932,'Custo-benefício'!Q1936,'Custo-benefício'!Q1940,'Custo-benefício'!Q1944,'Custo-benefício'!Q1948,'Custo-benefício'!Q1952,'Custo-benefício'!Q1956,'Custo-benefício'!Q1960,'Custo-benefício'!Q1964,'Custo-benefício'!Q1968,'Custo-benefício'!Q1972,'Custo-benefício'!Q1976,'Custo-benefício'!Q1980,'Custo-benefício'!Q1982,'Custo-benefício'!Q1984,'Custo-benefício'!Q1986,'Custo-benefício'!Q1988,'Custo-benefício'!Q1990))</f>
        <v/>
      </c>
      <c r="P41" s="159" t="str">
        <f>IF($B$40="","",SUM('Custo-benefício'!R1900,'Custo-benefício'!R1904,'Custo-benefício'!R1908,'Custo-benefício'!R1912,'Custo-benefício'!R1916,'Custo-benefício'!R1920,'Custo-benefício'!R1924,'Custo-benefício'!R1928,'Custo-benefício'!R1932,'Custo-benefício'!R1936,'Custo-benefício'!R1940,'Custo-benefício'!R1944,'Custo-benefício'!R1948,'Custo-benefício'!R1952,'Custo-benefício'!R1956,'Custo-benefício'!R1960,'Custo-benefício'!R1964,'Custo-benefício'!R1968,'Custo-benefício'!R1972,'Custo-benefício'!R1976,'Custo-benefício'!R1980,'Custo-benefício'!R1982,'Custo-benefício'!R1984,'Custo-benefício'!R1986,'Custo-benefício'!R1988,'Custo-benefício'!R1990))</f>
        <v/>
      </c>
      <c r="Q41" s="159" t="str">
        <f>IF($B$40="","",SUM('Custo-benefício'!S1900,'Custo-benefício'!S1904,'Custo-benefício'!S1908,'Custo-benefício'!S1912,'Custo-benefício'!S1916,'Custo-benefício'!S1920,'Custo-benefício'!S1924,'Custo-benefício'!S1928,'Custo-benefício'!S1932,'Custo-benefício'!S1936,'Custo-benefício'!S1940,'Custo-benefício'!S1944,'Custo-benefício'!S1948,'Custo-benefício'!S1952,'Custo-benefício'!S1956,'Custo-benefício'!S1960,'Custo-benefício'!S1964,'Custo-benefício'!S1968,'Custo-benefício'!S1972,'Custo-benefício'!S1976,'Custo-benefício'!S1980,'Custo-benefício'!S1982,'Custo-benefício'!S1984,'Custo-benefício'!S1986,'Custo-benefício'!S1988,'Custo-benefício'!S1990))</f>
        <v/>
      </c>
      <c r="R41" s="159" t="str">
        <f>IF($B$40="","",SUM('Custo-benefício'!T1900,'Custo-benefício'!T1904,'Custo-benefício'!T1908,'Custo-benefício'!T1912,'Custo-benefício'!T1916,'Custo-benefício'!T1920,'Custo-benefício'!T1924,'Custo-benefício'!T1928,'Custo-benefício'!T1932,'Custo-benefício'!T1936,'Custo-benefício'!T1940,'Custo-benefício'!T1944,'Custo-benefício'!T1948,'Custo-benefício'!T1952,'Custo-benefício'!T1956,'Custo-benefício'!T1960,'Custo-benefício'!T1964,'Custo-benefício'!T1968,'Custo-benefício'!T1972,'Custo-benefício'!T1976,'Custo-benefício'!T1980,'Custo-benefício'!T1982,'Custo-benefício'!T1984,'Custo-benefício'!T1986,'Custo-benefício'!T1988,'Custo-benefício'!T1990))</f>
        <v/>
      </c>
      <c r="S41" s="159" t="str">
        <f>IF($B$40="","",SUM('Custo-benefício'!U1900,'Custo-benefício'!U1904,'Custo-benefício'!U1908,'Custo-benefício'!U1912,'Custo-benefício'!U1916,'Custo-benefício'!U1920,'Custo-benefício'!U1924,'Custo-benefício'!U1928,'Custo-benefício'!U1932,'Custo-benefício'!U1936,'Custo-benefício'!U1940,'Custo-benefício'!U1944,'Custo-benefício'!U1948,'Custo-benefício'!U1952,'Custo-benefício'!U1956,'Custo-benefício'!U1960,'Custo-benefício'!U1964,'Custo-benefício'!U1968,'Custo-benefício'!U1972,'Custo-benefício'!U1976,'Custo-benefício'!U1980,'Custo-benefício'!U1982,'Custo-benefício'!U1984,'Custo-benefício'!U1986,'Custo-benefício'!U1988,'Custo-benefício'!U1990))</f>
        <v/>
      </c>
      <c r="T41" s="159" t="str">
        <f>IF($B$40="","",SUM('Custo-benefício'!V1900,'Custo-benefício'!V1904,'Custo-benefício'!V1908,'Custo-benefício'!V1912,'Custo-benefício'!V1916,'Custo-benefício'!V1920,'Custo-benefício'!V1924,'Custo-benefício'!V1928,'Custo-benefício'!V1932,'Custo-benefício'!V1936,'Custo-benefício'!V1940,'Custo-benefício'!V1944,'Custo-benefício'!V1948,'Custo-benefício'!V1952,'Custo-benefício'!V1956,'Custo-benefício'!V1960,'Custo-benefício'!V1964,'Custo-benefício'!V1968,'Custo-benefício'!V1972,'Custo-benefício'!V1976,'Custo-benefício'!V1980,'Custo-benefício'!V1982,'Custo-benefício'!V1984,'Custo-benefício'!V1986,'Custo-benefício'!V1988,'Custo-benefício'!V1990))</f>
        <v/>
      </c>
      <c r="U41" s="159" t="str">
        <f>IF($B$40="","",SUM('Custo-benefício'!W1900,'Custo-benefício'!W1904,'Custo-benefício'!W1908,'Custo-benefício'!W1912,'Custo-benefício'!W1916,'Custo-benefício'!W1920,'Custo-benefício'!W1924,'Custo-benefício'!W1928,'Custo-benefício'!W1932,'Custo-benefício'!W1936,'Custo-benefício'!W1940,'Custo-benefício'!W1944,'Custo-benefício'!W1948,'Custo-benefício'!W1952,'Custo-benefício'!W1956,'Custo-benefício'!W1960,'Custo-benefício'!W1964,'Custo-benefício'!W1968,'Custo-benefício'!W1972,'Custo-benefício'!W1976,'Custo-benefício'!W1980,'Custo-benefício'!W1982,'Custo-benefício'!W1984,'Custo-benefício'!W1986,'Custo-benefício'!W1988,'Custo-benefício'!W1990))</f>
        <v/>
      </c>
      <c r="V41" s="159" t="str">
        <f>IF($B$40="","",SUM('Custo-benefício'!X1900,'Custo-benefício'!X1904,'Custo-benefício'!X1908,'Custo-benefício'!X1912,'Custo-benefício'!X1916,'Custo-benefício'!X1920,'Custo-benefício'!X1924,'Custo-benefício'!X1928,'Custo-benefício'!X1932,'Custo-benefício'!X1936,'Custo-benefício'!X1940,'Custo-benefício'!X1944,'Custo-benefício'!X1948,'Custo-benefício'!X1952,'Custo-benefício'!X1956,'Custo-benefício'!X1960,'Custo-benefício'!X1964,'Custo-benefício'!X1968,'Custo-benefício'!X1972,'Custo-benefício'!X1976,'Custo-benefício'!X1980,'Custo-benefício'!X1982,'Custo-benefício'!X1984,'Custo-benefício'!X1986,'Custo-benefício'!X1988,'Custo-benefício'!X1990))</f>
        <v/>
      </c>
      <c r="W41" s="159" t="str">
        <f>IF($B$40="","",SUM('Custo-benefício'!Y1900,'Custo-benefício'!Y1904,'Custo-benefício'!Y1908,'Custo-benefício'!Y1912,'Custo-benefício'!Y1916,'Custo-benefício'!Y1920,'Custo-benefício'!Y1924,'Custo-benefício'!Y1928,'Custo-benefício'!Y1932,'Custo-benefício'!Y1936,'Custo-benefício'!Y1940,'Custo-benefício'!Y1944,'Custo-benefício'!Y1948,'Custo-benefício'!Y1952,'Custo-benefício'!Y1956,'Custo-benefício'!Y1960,'Custo-benefício'!Y1964,'Custo-benefício'!Y1968,'Custo-benefício'!Y1972,'Custo-benefício'!Y1976,'Custo-benefício'!Y1980,'Custo-benefício'!Y1982,'Custo-benefício'!Y1984,'Custo-benefício'!Y1986,'Custo-benefício'!Y1988,'Custo-benefício'!Y1990))</f>
        <v/>
      </c>
      <c r="X41" s="159" t="str">
        <f>IF($B$40="","",SUM('Custo-benefício'!Z1900,'Custo-benefício'!Z1904,'Custo-benefício'!Z1908,'Custo-benefício'!Z1912,'Custo-benefício'!Z1916,'Custo-benefício'!Z1920,'Custo-benefício'!Z1924,'Custo-benefício'!Z1928,'Custo-benefício'!Z1932,'Custo-benefício'!Z1936,'Custo-benefício'!Z1940,'Custo-benefício'!Z1944,'Custo-benefício'!Z1948,'Custo-benefício'!Z1952,'Custo-benefício'!Z1956,'Custo-benefício'!Z1960,'Custo-benefício'!Z1964,'Custo-benefício'!Z1968,'Custo-benefício'!Z1972,'Custo-benefício'!Z1976,'Custo-benefício'!Z1980,'Custo-benefício'!Z1982,'Custo-benefício'!Z1984,'Custo-benefício'!Z1986,'Custo-benefício'!Z1988,'Custo-benefício'!Z1990))</f>
        <v/>
      </c>
      <c r="Y41" s="159" t="str">
        <f>IF($B$40="","",SUM('Custo-benefício'!AA1900,'Custo-benefício'!AA1904,'Custo-benefício'!AA1908,'Custo-benefício'!AA1912,'Custo-benefício'!AA1916,'Custo-benefício'!AA1920,'Custo-benefício'!AA1924,'Custo-benefício'!AA1928,'Custo-benefício'!AA1932,'Custo-benefício'!AA1936,'Custo-benefício'!AA1940,'Custo-benefício'!AA1944,'Custo-benefício'!AA1948,'Custo-benefício'!AA1952,'Custo-benefício'!AA1956,'Custo-benefício'!AA1960,'Custo-benefício'!AA1964,'Custo-benefício'!AA1968,'Custo-benefício'!AA1972,'Custo-benefício'!AA1976,'Custo-benefício'!AA1980,'Custo-benefício'!AA1982,'Custo-benefício'!AA1984,'Custo-benefício'!AA1986,'Custo-benefício'!AA1988,'Custo-benefício'!AA1990))</f>
        <v/>
      </c>
      <c r="Z41" s="159" t="str">
        <f>IF($B$40="","",SUM('Custo-benefício'!AB1900,'Custo-benefício'!AB1904,'Custo-benefício'!AB1908,'Custo-benefício'!AB1912,'Custo-benefício'!AB1916,'Custo-benefício'!AB1920,'Custo-benefício'!AB1924,'Custo-benefício'!AB1928,'Custo-benefício'!AB1932,'Custo-benefício'!AB1936,'Custo-benefício'!AB1940,'Custo-benefício'!AB1944,'Custo-benefício'!AB1948,'Custo-benefício'!AB1952,'Custo-benefício'!AB1956,'Custo-benefício'!AB1960,'Custo-benefício'!AB1964,'Custo-benefício'!AB1968,'Custo-benefício'!AB1972,'Custo-benefício'!AB1976,'Custo-benefício'!AB1980,'Custo-benefício'!AB1982,'Custo-benefício'!AB1984,'Custo-benefício'!AB1986,'Custo-benefício'!AB1988,'Custo-benefício'!AB1990))</f>
        <v/>
      </c>
      <c r="AA41" s="159" t="str">
        <f>IF($B$40="","",SUM('Custo-benefício'!AC1900,'Custo-benefício'!AC1904,'Custo-benefício'!AC1908,'Custo-benefício'!AC1912,'Custo-benefício'!AC1916,'Custo-benefício'!AC1920,'Custo-benefício'!AC1924,'Custo-benefício'!AC1928,'Custo-benefício'!AC1932,'Custo-benefício'!AC1936,'Custo-benefício'!AC1940,'Custo-benefício'!AC1944,'Custo-benefício'!AC1948,'Custo-benefício'!AC1952,'Custo-benefício'!AC1956,'Custo-benefício'!AC1960,'Custo-benefício'!AC1964,'Custo-benefício'!AC1968,'Custo-benefício'!AC1972,'Custo-benefício'!AC1976,'Custo-benefício'!AC1980,'Custo-benefício'!AC1982,'Custo-benefício'!AC1984,'Custo-benefício'!AC1986,'Custo-benefício'!AC1988,'Custo-benefício'!AC1990))</f>
        <v/>
      </c>
      <c r="AB41" s="159" t="str">
        <f>IF($B$40="","",SUM('Custo-benefício'!AD1900,'Custo-benefício'!AD1904,'Custo-benefício'!AD1908,'Custo-benefício'!AD1912,'Custo-benefício'!AD1916,'Custo-benefício'!AD1920,'Custo-benefício'!AD1924,'Custo-benefício'!AD1928,'Custo-benefício'!AD1932,'Custo-benefício'!AD1936,'Custo-benefício'!AD1940,'Custo-benefício'!AD1944,'Custo-benefício'!AD1948,'Custo-benefício'!AD1952,'Custo-benefício'!AD1956,'Custo-benefício'!AD1960,'Custo-benefício'!AD1964,'Custo-benefício'!AD1968,'Custo-benefício'!AD1972,'Custo-benefício'!AD1976,'Custo-benefício'!AD1980,'Custo-benefício'!AD1982,'Custo-benefício'!AD1984,'Custo-benefício'!AD1986,'Custo-benefício'!AD1988,'Custo-benefício'!AD1990))</f>
        <v/>
      </c>
      <c r="AC41" s="159" t="str">
        <f>IF($B$40="","",SUM('Custo-benefício'!AE1900,'Custo-benefício'!AE1904,'Custo-benefício'!AE1908,'Custo-benefício'!AE1912,'Custo-benefício'!AE1916,'Custo-benefício'!AE1920,'Custo-benefício'!AE1924,'Custo-benefício'!AE1928,'Custo-benefício'!AE1932,'Custo-benefício'!AE1936,'Custo-benefício'!AE1940,'Custo-benefício'!AE1944,'Custo-benefício'!AE1948,'Custo-benefício'!AE1952,'Custo-benefício'!AE1956,'Custo-benefício'!AE1960,'Custo-benefício'!AE1964,'Custo-benefício'!AE1968,'Custo-benefício'!AE1972,'Custo-benefício'!AE1976,'Custo-benefício'!AE1980,'Custo-benefício'!AE1982,'Custo-benefício'!AE1984,'Custo-benefício'!AE1986,'Custo-benefício'!AE1988,'Custo-benefício'!AE1990))</f>
        <v/>
      </c>
      <c r="AD41" s="159" t="str">
        <f>IF($B$40="","",SUM('Custo-benefício'!AF1900,'Custo-benefício'!AF1904,'Custo-benefício'!AF1908,'Custo-benefício'!AF1912,'Custo-benefício'!AF1916,'Custo-benefício'!AF1920,'Custo-benefício'!AF1924,'Custo-benefício'!AF1928,'Custo-benefício'!AF1932,'Custo-benefício'!AF1936,'Custo-benefício'!AF1940,'Custo-benefício'!AF1944,'Custo-benefício'!AF1948,'Custo-benefício'!AF1952,'Custo-benefício'!AF1956,'Custo-benefício'!AF1960,'Custo-benefício'!AF1964,'Custo-benefício'!AF1968,'Custo-benefício'!AF1972,'Custo-benefício'!AF1976,'Custo-benefício'!AF1980,'Custo-benefício'!AF1982,'Custo-benefício'!AF1984,'Custo-benefício'!AF1986,'Custo-benefício'!AF1988,'Custo-benefício'!AF1990))</f>
        <v/>
      </c>
      <c r="AE41" s="159" t="str">
        <f>IF($B$40="","",SUM('Custo-benefício'!AG1900,'Custo-benefício'!AG1904,'Custo-benefício'!AG1908,'Custo-benefício'!AG1912,'Custo-benefício'!AG1916,'Custo-benefício'!AG1920,'Custo-benefício'!AG1924,'Custo-benefício'!AG1928,'Custo-benefício'!AG1932,'Custo-benefício'!AG1936,'Custo-benefício'!AG1940,'Custo-benefício'!AG1944,'Custo-benefício'!AG1948,'Custo-benefício'!AG1952,'Custo-benefício'!AG1956,'Custo-benefício'!AG1960,'Custo-benefício'!AG1964,'Custo-benefício'!AG1968,'Custo-benefício'!AG1972,'Custo-benefício'!AG1976,'Custo-benefício'!AG1980,'Custo-benefício'!AG1982,'Custo-benefício'!AG1984,'Custo-benefício'!AG1986,'Custo-benefício'!AG1988,'Custo-benefício'!AG1990))</f>
        <v/>
      </c>
      <c r="AF41" s="159" t="str">
        <f>IF($B$40="","",SUM('Custo-benefício'!AH1900,'Custo-benefício'!AH1904,'Custo-benefício'!AH1908,'Custo-benefício'!AH1912,'Custo-benefício'!AH1916,'Custo-benefício'!AH1920,'Custo-benefício'!AH1924,'Custo-benefício'!AH1928,'Custo-benefício'!AH1932,'Custo-benefício'!AH1936,'Custo-benefício'!AH1940,'Custo-benefício'!AH1944,'Custo-benefício'!AH1948,'Custo-benefício'!AH1952,'Custo-benefício'!AH1956,'Custo-benefício'!AH1960,'Custo-benefício'!AH1964,'Custo-benefício'!AH1968,'Custo-benefício'!AH1972,'Custo-benefício'!AH1976,'Custo-benefício'!AH1980,'Custo-benefício'!AH1982,'Custo-benefício'!AH1984,'Custo-benefício'!AH1986,'Custo-benefício'!AH1988,'Custo-benefício'!AH1990))</f>
        <v/>
      </c>
      <c r="AG41" s="159" t="str">
        <f>IF($B$40="","",SUM('Custo-benefício'!AI1900,'Custo-benefício'!AI1904,'Custo-benefício'!AI1908,'Custo-benefício'!AI1912,'Custo-benefício'!AI1916,'Custo-benefício'!AI1920,'Custo-benefício'!AI1924,'Custo-benefício'!AI1928,'Custo-benefício'!AI1932,'Custo-benefício'!AI1936,'Custo-benefício'!AI1940,'Custo-benefício'!AI1944,'Custo-benefício'!AI1948,'Custo-benefício'!AI1952,'Custo-benefício'!AI1956,'Custo-benefício'!AI1960,'Custo-benefício'!AI1964,'Custo-benefício'!AI1968,'Custo-benefício'!AI1972,'Custo-benefício'!AI1976,'Custo-benefício'!AI1980,'Custo-benefício'!AI1982,'Custo-benefício'!AI1984,'Custo-benefício'!AI1986,'Custo-benefício'!AI1988,'Custo-benefício'!AI1990))</f>
        <v/>
      </c>
      <c r="AH41" s="159" t="str">
        <f>IF($B$40="","",SUM('Custo-benefício'!AJ1900,'Custo-benefício'!AJ1904,'Custo-benefício'!AJ1908,'Custo-benefício'!AJ1912,'Custo-benefício'!AJ1916,'Custo-benefício'!AJ1920,'Custo-benefício'!AJ1924,'Custo-benefício'!AJ1928,'Custo-benefício'!AJ1932,'Custo-benefício'!AJ1936,'Custo-benefício'!AJ1940,'Custo-benefício'!AJ1944,'Custo-benefício'!AJ1948,'Custo-benefício'!AJ1952,'Custo-benefício'!AJ1956,'Custo-benefício'!AJ1960,'Custo-benefício'!AJ1964,'Custo-benefício'!AJ1968,'Custo-benefício'!AJ1972,'Custo-benefício'!AJ1976,'Custo-benefício'!AJ1980,'Custo-benefício'!AJ1982,'Custo-benefício'!AJ1984,'Custo-benefício'!AJ1986,'Custo-benefício'!AJ1988,'Custo-benefício'!AJ1990))</f>
        <v/>
      </c>
      <c r="AI41" s="159" t="str">
        <f>IF($B$40="","",SUM('Custo-benefício'!AK1900,'Custo-benefício'!AK1904,'Custo-benefício'!AK1908,'Custo-benefício'!AK1912,'Custo-benefício'!AK1916,'Custo-benefício'!AK1920,'Custo-benefício'!AK1924,'Custo-benefício'!AK1928,'Custo-benefício'!AK1932,'Custo-benefício'!AK1936,'Custo-benefício'!AK1940,'Custo-benefício'!AK1944,'Custo-benefício'!AK1948,'Custo-benefício'!AK1952,'Custo-benefício'!AK1956,'Custo-benefício'!AK1960,'Custo-benefício'!AK1964,'Custo-benefício'!AK1968,'Custo-benefício'!AK1972,'Custo-benefício'!AK1976,'Custo-benefício'!AK1980,'Custo-benefício'!AK1982,'Custo-benefício'!AK1984,'Custo-benefício'!AK1986,'Custo-benefício'!AK1988,'Custo-benefício'!AK1990))</f>
        <v/>
      </c>
      <c r="AJ41" s="159" t="str">
        <f>IF($B$40="","",SUM('Custo-benefício'!AL1900,'Custo-benefício'!AL1904,'Custo-benefício'!AL1908,'Custo-benefício'!AL1912,'Custo-benefício'!AL1916,'Custo-benefício'!AL1920,'Custo-benefício'!AL1924,'Custo-benefício'!AL1928,'Custo-benefício'!AL1932,'Custo-benefício'!AL1936,'Custo-benefício'!AL1940,'Custo-benefício'!AL1944,'Custo-benefício'!AL1948,'Custo-benefício'!AL1952,'Custo-benefício'!AL1956,'Custo-benefício'!AL1960,'Custo-benefício'!AL1964,'Custo-benefício'!AL1968,'Custo-benefício'!AL1972,'Custo-benefício'!AL1976,'Custo-benefício'!AL1980,'Custo-benefício'!AL1982,'Custo-benefício'!AL1984,'Custo-benefício'!AL1986,'Custo-benefício'!AL1988,'Custo-benefício'!AL1990))</f>
        <v/>
      </c>
      <c r="AK41" s="159" t="str">
        <f>IF($B$40="","",SUM('Custo-benefício'!AM1900,'Custo-benefício'!AM1904,'Custo-benefício'!AM1908,'Custo-benefício'!AM1912,'Custo-benefício'!AM1916,'Custo-benefício'!AM1920,'Custo-benefício'!AM1924,'Custo-benefício'!AM1928,'Custo-benefício'!AM1932,'Custo-benefício'!AM1936,'Custo-benefício'!AM1940,'Custo-benefício'!AM1944,'Custo-benefício'!AM1948,'Custo-benefício'!AM1952,'Custo-benefício'!AM1956,'Custo-benefício'!AM1960,'Custo-benefício'!AM1964,'Custo-benefício'!AM1968,'Custo-benefício'!AM1972,'Custo-benefício'!AM1976,'Custo-benefício'!AM1980,'Custo-benefício'!AM1982,'Custo-benefício'!AM1984,'Custo-benefício'!AM1986,'Custo-benefício'!AM1988,'Custo-benefício'!AM1990))</f>
        <v/>
      </c>
      <c r="AL41" s="159" t="str">
        <f>IF($B$40="","",SUM('Custo-benefício'!AN1900,'Custo-benefício'!AN1904,'Custo-benefício'!AN1908,'Custo-benefício'!AN1912,'Custo-benefício'!AN1916,'Custo-benefício'!AN1920,'Custo-benefício'!AN1924,'Custo-benefício'!AN1928,'Custo-benefício'!AN1932,'Custo-benefício'!AN1936,'Custo-benefício'!AN1940,'Custo-benefício'!AN1944,'Custo-benefício'!AN1948,'Custo-benefício'!AN1952,'Custo-benefício'!AN1956,'Custo-benefício'!AN1960,'Custo-benefício'!AN1964,'Custo-benefício'!AN1968,'Custo-benefício'!AN1972,'Custo-benefício'!AN1976,'Custo-benefício'!AN1980,'Custo-benefício'!AN1982,'Custo-benefício'!AN1984,'Custo-benefício'!AN1986,'Custo-benefício'!AN1988,'Custo-benefício'!AN1990))</f>
        <v/>
      </c>
      <c r="AM41" s="159" t="str">
        <f>IF($B$40="","",SUM('Custo-benefício'!AO1900,'Custo-benefício'!AO1904,'Custo-benefício'!AO1908,'Custo-benefício'!AO1912,'Custo-benefício'!AO1916,'Custo-benefício'!AO1920,'Custo-benefício'!AO1924,'Custo-benefício'!AO1928,'Custo-benefício'!AO1932,'Custo-benefício'!AO1936,'Custo-benefício'!AO1940,'Custo-benefício'!AO1944,'Custo-benefício'!AO1948,'Custo-benefício'!AO1952,'Custo-benefício'!AO1956,'Custo-benefício'!AO1960,'Custo-benefício'!AO1964,'Custo-benefício'!AO1968,'Custo-benefício'!AO1972,'Custo-benefício'!AO1976,'Custo-benefício'!AO1980,'Custo-benefício'!AO1982,'Custo-benefício'!AO1984,'Custo-benefício'!AO1986,'Custo-benefício'!AO1988,'Custo-benefício'!AO1990))</f>
        <v/>
      </c>
      <c r="AN41" s="313" t="str">
        <f t="shared" ref="AN41" si="36">IF(B40&lt;&gt;"",SUM(D41:AM41),"")</f>
        <v/>
      </c>
      <c r="BA41" s="489"/>
      <c r="BD41" s="489"/>
    </row>
    <row r="42" spans="2:56" x14ac:dyDescent="0.3">
      <c r="B42" s="490" t="str">
        <f>IF(PRINCIPAL!B174&lt;&gt;"",PRINCIPAL!B174,"")</f>
        <v/>
      </c>
      <c r="C42" s="192" t="s">
        <v>128</v>
      </c>
      <c r="D42" s="159" t="str">
        <f>IF($B$42="","",SUM('Custo-benefício'!F1997,'Custo-benefício'!F1999,'Custo-benefício'!F2001,'Custo-benefício'!F2003,'Custo-benefício'!F2005,'Custo-benefício'!F2007,'Custo-benefício'!F2009,'Custo-benefício'!F2011,'Custo-benefício'!F2013,'Custo-benefício'!F2015,'Custo-benefício'!F2017,'Custo-benefício'!F2019,'Custo-benefício'!F2021,'Custo-benefício'!F2023))</f>
        <v/>
      </c>
      <c r="E42" s="159" t="str">
        <f>IF($B$42="","",SUM('Custo-benefício'!G1997,'Custo-benefício'!G1999,'Custo-benefício'!G2001,'Custo-benefício'!G2003,'Custo-benefício'!G2005,'Custo-benefício'!G2007,'Custo-benefício'!G2009,'Custo-benefício'!G2011,'Custo-benefício'!G2013,'Custo-benefício'!G2015,'Custo-benefício'!G2017,'Custo-benefício'!G2019,'Custo-benefício'!G2021,'Custo-benefício'!G2023))</f>
        <v/>
      </c>
      <c r="F42" s="159" t="str">
        <f>IF($B$42="","",SUM('Custo-benefício'!H1997,'Custo-benefício'!H1999,'Custo-benefício'!H2001,'Custo-benefício'!H2003,'Custo-benefício'!H2005,'Custo-benefício'!H2007,'Custo-benefício'!H2009,'Custo-benefício'!H2011,'Custo-benefício'!H2013,'Custo-benefício'!H2015,'Custo-benefício'!H2017,'Custo-benefício'!H2019,'Custo-benefício'!H2021,'Custo-benefício'!H2023))</f>
        <v/>
      </c>
      <c r="G42" s="159" t="str">
        <f>IF($B$42="","",SUM('Custo-benefício'!I1997,'Custo-benefício'!I1999,'Custo-benefício'!I2001,'Custo-benefício'!I2003,'Custo-benefício'!I2005,'Custo-benefício'!I2007,'Custo-benefício'!I2009,'Custo-benefício'!I2011,'Custo-benefício'!I2013,'Custo-benefício'!I2015,'Custo-benefício'!I2017,'Custo-benefício'!I2019,'Custo-benefício'!I2021,'Custo-benefício'!I2023))</f>
        <v/>
      </c>
      <c r="H42" s="159" t="str">
        <f>IF($B$42="","",SUM('Custo-benefício'!J1997,'Custo-benefício'!J1999,'Custo-benefício'!J2001,'Custo-benefício'!J2003,'Custo-benefício'!J2005,'Custo-benefício'!J2007,'Custo-benefício'!J2009,'Custo-benefício'!J2011,'Custo-benefício'!J2013,'Custo-benefício'!J2015,'Custo-benefício'!J2017,'Custo-benefício'!J2019,'Custo-benefício'!J2021,'Custo-benefício'!J2023))</f>
        <v/>
      </c>
      <c r="I42" s="159" t="str">
        <f>IF($B$42="","",SUM('Custo-benefício'!K1997,'Custo-benefício'!K1999,'Custo-benefício'!K2001,'Custo-benefício'!K2003,'Custo-benefício'!K2005,'Custo-benefício'!K2007,'Custo-benefício'!K2009,'Custo-benefício'!K2011,'Custo-benefício'!K2013,'Custo-benefício'!K2015,'Custo-benefício'!K2017,'Custo-benefício'!K2019,'Custo-benefício'!K2021,'Custo-benefício'!K2023))</f>
        <v/>
      </c>
      <c r="J42" s="159" t="str">
        <f>IF($B$42="","",SUM('Custo-benefício'!L1997,'Custo-benefício'!L1999,'Custo-benefício'!L2001,'Custo-benefício'!L2003,'Custo-benefício'!L2005,'Custo-benefício'!L2007,'Custo-benefício'!L2009,'Custo-benefício'!L2011,'Custo-benefício'!L2013,'Custo-benefício'!L2015,'Custo-benefício'!L2017,'Custo-benefício'!L2019,'Custo-benefício'!L2021,'Custo-benefício'!L2023))</f>
        <v/>
      </c>
      <c r="K42" s="159" t="str">
        <f>IF($B$42="","",SUM('Custo-benefício'!M1997,'Custo-benefício'!M1999,'Custo-benefício'!M2001,'Custo-benefício'!M2003,'Custo-benefício'!M2005,'Custo-benefício'!M2007,'Custo-benefício'!M2009,'Custo-benefício'!M2011,'Custo-benefício'!M2013,'Custo-benefício'!M2015,'Custo-benefício'!M2017,'Custo-benefício'!M2019,'Custo-benefício'!M2021,'Custo-benefício'!M2023))</f>
        <v/>
      </c>
      <c r="L42" s="159" t="str">
        <f>IF($B$42="","",SUM('Custo-benefício'!N1997,'Custo-benefício'!N1999,'Custo-benefício'!N2001,'Custo-benefício'!N2003,'Custo-benefício'!N2005,'Custo-benefício'!N2007,'Custo-benefício'!N2009,'Custo-benefício'!N2011,'Custo-benefício'!N2013,'Custo-benefício'!N2015,'Custo-benefício'!N2017,'Custo-benefício'!N2019,'Custo-benefício'!N2021,'Custo-benefício'!N2023))</f>
        <v/>
      </c>
      <c r="M42" s="159" t="str">
        <f>IF($B$42="","",SUM('Custo-benefício'!O1997,'Custo-benefício'!O1999,'Custo-benefício'!O2001,'Custo-benefício'!O2003,'Custo-benefício'!O2005,'Custo-benefício'!O2007,'Custo-benefício'!O2009,'Custo-benefício'!O2011,'Custo-benefício'!O2013,'Custo-benefício'!O2015,'Custo-benefício'!O2017,'Custo-benefício'!O2019,'Custo-benefício'!O2021,'Custo-benefício'!O2023))</f>
        <v/>
      </c>
      <c r="N42" s="159" t="str">
        <f>IF($B$42="","",SUM('Custo-benefício'!P1997,'Custo-benefício'!P1999,'Custo-benefício'!P2001,'Custo-benefício'!P2003,'Custo-benefício'!P2005,'Custo-benefício'!P2007,'Custo-benefício'!P2009,'Custo-benefício'!P2011,'Custo-benefício'!P2013,'Custo-benefício'!P2015,'Custo-benefício'!P2017,'Custo-benefício'!P2019,'Custo-benefício'!P2021,'Custo-benefício'!P2023))</f>
        <v/>
      </c>
      <c r="O42" s="159" t="str">
        <f>IF($B$42="","",SUM('Custo-benefício'!Q1997,'Custo-benefício'!Q1999,'Custo-benefício'!Q2001,'Custo-benefício'!Q2003,'Custo-benefício'!Q2005,'Custo-benefício'!Q2007,'Custo-benefício'!Q2009,'Custo-benefício'!Q2011,'Custo-benefício'!Q2013,'Custo-benefício'!Q2015,'Custo-benefício'!Q2017,'Custo-benefício'!Q2019,'Custo-benefício'!Q2021,'Custo-benefício'!Q2023))</f>
        <v/>
      </c>
      <c r="P42" s="159" t="str">
        <f>IF($B$42="","",SUM('Custo-benefício'!R1997,'Custo-benefício'!R1999,'Custo-benefício'!R2001,'Custo-benefício'!R2003,'Custo-benefício'!R2005,'Custo-benefício'!R2007,'Custo-benefício'!R2009,'Custo-benefício'!R2011,'Custo-benefício'!R2013,'Custo-benefício'!R2015,'Custo-benefício'!R2017,'Custo-benefício'!R2019,'Custo-benefício'!R2021,'Custo-benefício'!R2023))</f>
        <v/>
      </c>
      <c r="Q42" s="159" t="str">
        <f>IF($B$42="","",SUM('Custo-benefício'!S1997,'Custo-benefício'!S1999,'Custo-benefício'!S2001,'Custo-benefício'!S2003,'Custo-benefício'!S2005,'Custo-benefício'!S2007,'Custo-benefício'!S2009,'Custo-benefício'!S2011,'Custo-benefício'!S2013,'Custo-benefício'!S2015,'Custo-benefício'!S2017,'Custo-benefício'!S2019,'Custo-benefício'!S2021,'Custo-benefício'!S2023))</f>
        <v/>
      </c>
      <c r="R42" s="159" t="str">
        <f>IF($B$42="","",SUM('Custo-benefício'!T1997,'Custo-benefício'!T1999,'Custo-benefício'!T2001,'Custo-benefício'!T2003,'Custo-benefício'!T2005,'Custo-benefício'!T2007,'Custo-benefício'!T2009,'Custo-benefício'!T2011,'Custo-benefício'!T2013,'Custo-benefício'!T2015,'Custo-benefício'!T2017,'Custo-benefício'!T2019,'Custo-benefício'!T2021,'Custo-benefício'!T2023))</f>
        <v/>
      </c>
      <c r="S42" s="159" t="str">
        <f>IF($B$42="","",SUM('Custo-benefício'!U1997,'Custo-benefício'!U1999,'Custo-benefício'!U2001,'Custo-benefício'!U2003,'Custo-benefício'!U2005,'Custo-benefício'!U2007,'Custo-benefício'!U2009,'Custo-benefício'!U2011,'Custo-benefício'!U2013,'Custo-benefício'!U2015,'Custo-benefício'!U2017,'Custo-benefício'!U2019,'Custo-benefício'!U2021,'Custo-benefício'!U2023))</f>
        <v/>
      </c>
      <c r="T42" s="159" t="str">
        <f>IF($B$42="","",SUM('Custo-benefício'!V1997,'Custo-benefício'!V1999,'Custo-benefício'!V2001,'Custo-benefício'!V2003,'Custo-benefício'!V2005,'Custo-benefício'!V2007,'Custo-benefício'!V2009,'Custo-benefício'!V2011,'Custo-benefício'!V2013,'Custo-benefício'!V2015,'Custo-benefício'!V2017,'Custo-benefício'!V2019,'Custo-benefício'!V2021,'Custo-benefício'!V2023))</f>
        <v/>
      </c>
      <c r="U42" s="159" t="str">
        <f>IF($B$42="","",SUM('Custo-benefício'!W1997,'Custo-benefício'!W1999,'Custo-benefício'!W2001,'Custo-benefício'!W2003,'Custo-benefício'!W2005,'Custo-benefício'!W2007,'Custo-benefício'!W2009,'Custo-benefício'!W2011,'Custo-benefício'!W2013,'Custo-benefício'!W2015,'Custo-benefício'!W2017,'Custo-benefício'!W2019,'Custo-benefício'!W2021,'Custo-benefício'!W2023))</f>
        <v/>
      </c>
      <c r="V42" s="159" t="str">
        <f>IF($B$42="","",SUM('Custo-benefício'!X1997,'Custo-benefício'!X1999,'Custo-benefício'!X2001,'Custo-benefício'!X2003,'Custo-benefício'!X2005,'Custo-benefício'!X2007,'Custo-benefício'!X2009,'Custo-benefício'!X2011,'Custo-benefício'!X2013,'Custo-benefício'!X2015,'Custo-benefício'!X2017,'Custo-benefício'!X2019,'Custo-benefício'!X2021,'Custo-benefício'!X2023))</f>
        <v/>
      </c>
      <c r="W42" s="159" t="str">
        <f>IF($B$42="","",SUM('Custo-benefício'!Y1997,'Custo-benefício'!Y1999,'Custo-benefício'!Y2001,'Custo-benefício'!Y2003,'Custo-benefício'!Y2005,'Custo-benefício'!Y2007,'Custo-benefício'!Y2009,'Custo-benefício'!Y2011,'Custo-benefício'!Y2013,'Custo-benefício'!Y2015,'Custo-benefício'!Y2017,'Custo-benefício'!Y2019,'Custo-benefício'!Y2021,'Custo-benefício'!Y2023))</f>
        <v/>
      </c>
      <c r="X42" s="159" t="str">
        <f>IF($B$42="","",SUM('Custo-benefício'!Z1997,'Custo-benefício'!Z1999,'Custo-benefício'!Z2001,'Custo-benefício'!Z2003,'Custo-benefício'!Z2005,'Custo-benefício'!Z2007,'Custo-benefício'!Z2009,'Custo-benefício'!Z2011,'Custo-benefício'!Z2013,'Custo-benefício'!Z2015,'Custo-benefício'!Z2017,'Custo-benefício'!Z2019,'Custo-benefício'!Z2021,'Custo-benefício'!Z2023))</f>
        <v/>
      </c>
      <c r="Y42" s="159" t="str">
        <f>IF($B$42="","",SUM('Custo-benefício'!AA1997,'Custo-benefício'!AA1999,'Custo-benefício'!AA2001,'Custo-benefício'!AA2003,'Custo-benefício'!AA2005,'Custo-benefício'!AA2007,'Custo-benefício'!AA2009,'Custo-benefício'!AA2011,'Custo-benefício'!AA2013,'Custo-benefício'!AA2015,'Custo-benefício'!AA2017,'Custo-benefício'!AA2019,'Custo-benefício'!AA2021,'Custo-benefício'!AA2023))</f>
        <v/>
      </c>
      <c r="Z42" s="159" t="str">
        <f>IF($B$42="","",SUM('Custo-benefício'!AB1997,'Custo-benefício'!AB1999,'Custo-benefício'!AB2001,'Custo-benefício'!AB2003,'Custo-benefício'!AB2005,'Custo-benefício'!AB2007,'Custo-benefício'!AB2009,'Custo-benefício'!AB2011,'Custo-benefício'!AB2013,'Custo-benefício'!AB2015,'Custo-benefício'!AB2017,'Custo-benefício'!AB2019,'Custo-benefício'!AB2021,'Custo-benefício'!AB2023))</f>
        <v/>
      </c>
      <c r="AA42" s="159" t="str">
        <f>IF($B$42="","",SUM('Custo-benefício'!AC1997,'Custo-benefício'!AC1999,'Custo-benefício'!AC2001,'Custo-benefício'!AC2003,'Custo-benefício'!AC2005,'Custo-benefício'!AC2007,'Custo-benefício'!AC2009,'Custo-benefício'!AC2011,'Custo-benefício'!AC2013,'Custo-benefício'!AC2015,'Custo-benefício'!AC2017,'Custo-benefício'!AC2019,'Custo-benefício'!AC2021,'Custo-benefício'!AC2023))</f>
        <v/>
      </c>
      <c r="AB42" s="159" t="str">
        <f>IF($B$42="","",SUM('Custo-benefício'!AD1997,'Custo-benefício'!AD1999,'Custo-benefício'!AD2001,'Custo-benefício'!AD2003,'Custo-benefício'!AD2005,'Custo-benefício'!AD2007,'Custo-benefício'!AD2009,'Custo-benefício'!AD2011,'Custo-benefício'!AD2013,'Custo-benefício'!AD2015,'Custo-benefício'!AD2017,'Custo-benefício'!AD2019,'Custo-benefício'!AD2021,'Custo-benefício'!AD2023))</f>
        <v/>
      </c>
      <c r="AC42" s="159" t="str">
        <f>IF($B$42="","",SUM('Custo-benefício'!AE1997,'Custo-benefício'!AE1999,'Custo-benefício'!AE2001,'Custo-benefício'!AE2003,'Custo-benefício'!AE2005,'Custo-benefício'!AE2007,'Custo-benefício'!AE2009,'Custo-benefício'!AE2011,'Custo-benefício'!AE2013,'Custo-benefício'!AE2015,'Custo-benefício'!AE2017,'Custo-benefício'!AE2019,'Custo-benefício'!AE2021,'Custo-benefício'!AE2023))</f>
        <v/>
      </c>
      <c r="AD42" s="159" t="str">
        <f>IF($B$42="","",SUM('Custo-benefício'!AF1997,'Custo-benefício'!AF1999,'Custo-benefício'!AF2001,'Custo-benefício'!AF2003,'Custo-benefício'!AF2005,'Custo-benefício'!AF2007,'Custo-benefício'!AF2009,'Custo-benefício'!AF2011,'Custo-benefício'!AF2013,'Custo-benefício'!AF2015,'Custo-benefício'!AF2017,'Custo-benefício'!AF2019,'Custo-benefício'!AF2021,'Custo-benefício'!AF2023))</f>
        <v/>
      </c>
      <c r="AE42" s="159" t="str">
        <f>IF($B$42="","",SUM('Custo-benefício'!AG1997,'Custo-benefício'!AG1999,'Custo-benefício'!AG2001,'Custo-benefício'!AG2003,'Custo-benefício'!AG2005,'Custo-benefício'!AG2007,'Custo-benefício'!AG2009,'Custo-benefício'!AG2011,'Custo-benefício'!AG2013,'Custo-benefício'!AG2015,'Custo-benefício'!AG2017,'Custo-benefício'!AG2019,'Custo-benefício'!AG2021,'Custo-benefício'!AG2023))</f>
        <v/>
      </c>
      <c r="AF42" s="159" t="str">
        <f>IF($B$42="","",SUM('Custo-benefício'!AH1997,'Custo-benefício'!AH1999,'Custo-benefício'!AH2001,'Custo-benefício'!AH2003,'Custo-benefício'!AH2005,'Custo-benefício'!AH2007,'Custo-benefício'!AH2009,'Custo-benefício'!AH2011,'Custo-benefício'!AH2013,'Custo-benefício'!AH2015,'Custo-benefício'!AH2017,'Custo-benefício'!AH2019,'Custo-benefício'!AH2021,'Custo-benefício'!AH2023))</f>
        <v/>
      </c>
      <c r="AG42" s="159" t="str">
        <f>IF($B$42="","",SUM('Custo-benefício'!AI1997,'Custo-benefício'!AI1999,'Custo-benefício'!AI2001,'Custo-benefício'!AI2003,'Custo-benefício'!AI2005,'Custo-benefício'!AI2007,'Custo-benefício'!AI2009,'Custo-benefício'!AI2011,'Custo-benefício'!AI2013,'Custo-benefício'!AI2015,'Custo-benefício'!AI2017,'Custo-benefício'!AI2019,'Custo-benefício'!AI2021,'Custo-benefício'!AI2023))</f>
        <v/>
      </c>
      <c r="AH42" s="159" t="str">
        <f>IF($B$42="","",SUM('Custo-benefício'!AJ1997,'Custo-benefício'!AJ1999,'Custo-benefício'!AJ2001,'Custo-benefício'!AJ2003,'Custo-benefício'!AJ2005,'Custo-benefício'!AJ2007,'Custo-benefício'!AJ2009,'Custo-benefício'!AJ2011,'Custo-benefício'!AJ2013,'Custo-benefício'!AJ2015,'Custo-benefício'!AJ2017,'Custo-benefício'!AJ2019,'Custo-benefício'!AJ2021,'Custo-benefício'!AJ2023))</f>
        <v/>
      </c>
      <c r="AI42" s="159" t="str">
        <f>IF($B$42="","",SUM('Custo-benefício'!AK1997,'Custo-benefício'!AK1999,'Custo-benefício'!AK2001,'Custo-benefício'!AK2003,'Custo-benefício'!AK2005,'Custo-benefício'!AK2007,'Custo-benefício'!AK2009,'Custo-benefício'!AK2011,'Custo-benefício'!AK2013,'Custo-benefício'!AK2015,'Custo-benefício'!AK2017,'Custo-benefício'!AK2019,'Custo-benefício'!AK2021,'Custo-benefício'!AK2023))</f>
        <v/>
      </c>
      <c r="AJ42" s="159" t="str">
        <f>IF($B$42="","",SUM('Custo-benefício'!AL1997,'Custo-benefício'!AL1999,'Custo-benefício'!AL2001,'Custo-benefício'!AL2003,'Custo-benefício'!AL2005,'Custo-benefício'!AL2007,'Custo-benefício'!AL2009,'Custo-benefício'!AL2011,'Custo-benefício'!AL2013,'Custo-benefício'!AL2015,'Custo-benefício'!AL2017,'Custo-benefício'!AL2019,'Custo-benefício'!AL2021,'Custo-benefício'!AL2023))</f>
        <v/>
      </c>
      <c r="AK42" s="159" t="str">
        <f>IF($B$42="","",SUM('Custo-benefício'!AM1997,'Custo-benefício'!AM1999,'Custo-benefício'!AM2001,'Custo-benefício'!AM2003,'Custo-benefício'!AM2005,'Custo-benefício'!AM2007,'Custo-benefício'!AM2009,'Custo-benefício'!AM2011,'Custo-benefício'!AM2013,'Custo-benefício'!AM2015,'Custo-benefício'!AM2017,'Custo-benefício'!AM2019,'Custo-benefício'!AM2021,'Custo-benefício'!AM2023))</f>
        <v/>
      </c>
      <c r="AL42" s="159" t="str">
        <f>IF($B$42="","",SUM('Custo-benefício'!AN1997,'Custo-benefício'!AN1999,'Custo-benefício'!AN2001,'Custo-benefício'!AN2003,'Custo-benefício'!AN2005,'Custo-benefício'!AN2007,'Custo-benefício'!AN2009,'Custo-benefício'!AN2011,'Custo-benefício'!AN2013,'Custo-benefício'!AN2015,'Custo-benefício'!AN2017,'Custo-benefício'!AN2019,'Custo-benefício'!AN2021,'Custo-benefício'!AN2023))</f>
        <v/>
      </c>
      <c r="AM42" s="159" t="str">
        <f>IF($B$42="","",SUM('Custo-benefício'!AO1997,'Custo-benefício'!AO1999,'Custo-benefício'!AO2001,'Custo-benefício'!AO2003,'Custo-benefício'!AO2005,'Custo-benefício'!AO2007,'Custo-benefício'!AO2009,'Custo-benefício'!AO2011,'Custo-benefício'!AO2013,'Custo-benefício'!AO2015,'Custo-benefício'!AO2017,'Custo-benefício'!AO2019,'Custo-benefício'!AO2021,'Custo-benefício'!AO2023))</f>
        <v/>
      </c>
      <c r="AN42" s="313" t="str">
        <f t="shared" ref="AN42" si="37">IF(B42&lt;&gt;"",SUM(D42:AM42),"")</f>
        <v/>
      </c>
      <c r="BA42" s="489" t="str">
        <f t="shared" ref="BA42" si="38">B42</f>
        <v/>
      </c>
      <c r="BD42" s="489" t="str">
        <f t="shared" si="5"/>
        <v/>
      </c>
    </row>
    <row r="43" spans="2:56" x14ac:dyDescent="0.3">
      <c r="B43" s="491"/>
      <c r="C43" s="192" t="s">
        <v>143</v>
      </c>
      <c r="D43" s="159" t="s">
        <v>38</v>
      </c>
      <c r="E43" s="159" t="str">
        <f>IF($B$42="","",SUM('Custo-benefício'!G2024,'Custo-benefício'!G2028,'Custo-benefício'!G2032,'Custo-benefício'!G2036,'Custo-benefício'!G2040,'Custo-benefício'!G2044,'Custo-benefício'!G2048,'Custo-benefício'!G2052,'Custo-benefício'!G2056,'Custo-benefício'!G2060,'Custo-benefício'!G2064,'Custo-benefício'!G2068,'Custo-benefício'!G2072,'Custo-benefício'!G2076,'Custo-benefício'!G2080,'Custo-benefício'!G2084,'Custo-benefício'!G2088,'Custo-benefício'!G2092,'Custo-benefício'!G2096,'Custo-benefício'!G2100,'Custo-benefício'!G2104,'Custo-benefício'!G2106,'Custo-benefício'!G2108,'Custo-benefício'!G2110,'Custo-benefício'!G2112,'Custo-benefício'!G2114))</f>
        <v/>
      </c>
      <c r="F43" s="159" t="str">
        <f>IF($B$42="","",SUM('Custo-benefício'!H2024,'Custo-benefício'!H2028,'Custo-benefício'!H2032,'Custo-benefício'!H2036,'Custo-benefício'!H2040,'Custo-benefício'!H2044,'Custo-benefício'!H2048,'Custo-benefício'!H2052,'Custo-benefício'!H2056,'Custo-benefício'!H2060,'Custo-benefício'!H2064,'Custo-benefício'!H2068,'Custo-benefício'!H2072,'Custo-benefício'!H2076,'Custo-benefício'!H2080,'Custo-benefício'!H2084,'Custo-benefício'!H2088,'Custo-benefício'!H2092,'Custo-benefício'!H2096,'Custo-benefício'!H2100,'Custo-benefício'!H2104,'Custo-benefício'!H2106,'Custo-benefício'!H2108,'Custo-benefício'!H2110,'Custo-benefício'!H2112,'Custo-benefício'!H2114))</f>
        <v/>
      </c>
      <c r="G43" s="159" t="str">
        <f>IF($B$42="","",SUM('Custo-benefício'!I2024,'Custo-benefício'!I2028,'Custo-benefício'!I2032,'Custo-benefício'!I2036,'Custo-benefício'!I2040,'Custo-benefício'!I2044,'Custo-benefício'!I2048,'Custo-benefício'!I2052,'Custo-benefício'!I2056,'Custo-benefício'!I2060,'Custo-benefício'!I2064,'Custo-benefício'!I2068,'Custo-benefício'!I2072,'Custo-benefício'!I2076,'Custo-benefício'!I2080,'Custo-benefício'!I2084,'Custo-benefício'!I2088,'Custo-benefício'!I2092,'Custo-benefício'!I2096,'Custo-benefício'!I2100,'Custo-benefício'!I2104,'Custo-benefício'!I2106,'Custo-benefício'!I2108,'Custo-benefício'!I2110,'Custo-benefício'!I2112,'Custo-benefício'!I2114))</f>
        <v/>
      </c>
      <c r="H43" s="159" t="str">
        <f>IF($B$42="","",SUM('Custo-benefício'!J2024,'Custo-benefício'!J2028,'Custo-benefício'!J2032,'Custo-benefício'!J2036,'Custo-benefício'!J2040,'Custo-benefício'!J2044,'Custo-benefício'!J2048,'Custo-benefício'!J2052,'Custo-benefício'!J2056,'Custo-benefício'!J2060,'Custo-benefício'!J2064,'Custo-benefício'!J2068,'Custo-benefício'!J2072,'Custo-benefício'!J2076,'Custo-benefício'!J2080,'Custo-benefício'!J2084,'Custo-benefício'!J2088,'Custo-benefício'!J2092,'Custo-benefício'!J2096,'Custo-benefício'!J2100,'Custo-benefício'!J2104,'Custo-benefício'!J2106,'Custo-benefício'!J2108,'Custo-benefício'!J2110,'Custo-benefício'!J2112,'Custo-benefício'!J2114))</f>
        <v/>
      </c>
      <c r="I43" s="159" t="str">
        <f>IF($B$42="","",SUM('Custo-benefício'!K2024,'Custo-benefício'!K2028,'Custo-benefício'!K2032,'Custo-benefício'!K2036,'Custo-benefício'!K2040,'Custo-benefício'!K2044,'Custo-benefício'!K2048,'Custo-benefício'!K2052,'Custo-benefício'!K2056,'Custo-benefício'!K2060,'Custo-benefício'!K2064,'Custo-benefício'!K2068,'Custo-benefício'!K2072,'Custo-benefício'!K2076,'Custo-benefício'!K2080,'Custo-benefício'!K2084,'Custo-benefício'!K2088,'Custo-benefício'!K2092,'Custo-benefício'!K2096,'Custo-benefício'!K2100,'Custo-benefício'!K2104,'Custo-benefício'!K2106,'Custo-benefício'!K2108,'Custo-benefício'!K2110,'Custo-benefício'!K2112,'Custo-benefício'!K2114))</f>
        <v/>
      </c>
      <c r="J43" s="159" t="str">
        <f>IF($B$42="","",SUM('Custo-benefício'!L2024,'Custo-benefício'!L2028,'Custo-benefício'!L2032,'Custo-benefício'!L2036,'Custo-benefício'!L2040,'Custo-benefício'!L2044,'Custo-benefício'!L2048,'Custo-benefício'!L2052,'Custo-benefício'!L2056,'Custo-benefício'!L2060,'Custo-benefício'!L2064,'Custo-benefício'!L2068,'Custo-benefício'!L2072,'Custo-benefício'!L2076,'Custo-benefício'!L2080,'Custo-benefício'!L2084,'Custo-benefício'!L2088,'Custo-benefício'!L2092,'Custo-benefício'!L2096,'Custo-benefício'!L2100,'Custo-benefício'!L2104,'Custo-benefício'!L2106,'Custo-benefício'!L2108,'Custo-benefício'!L2110,'Custo-benefício'!L2112,'Custo-benefício'!L2114))</f>
        <v/>
      </c>
      <c r="K43" s="159" t="str">
        <f>IF($B$42="","",SUM('Custo-benefício'!M2024,'Custo-benefício'!M2028,'Custo-benefício'!M2032,'Custo-benefício'!M2036,'Custo-benefício'!M2040,'Custo-benefício'!M2044,'Custo-benefício'!M2048,'Custo-benefício'!M2052,'Custo-benefício'!M2056,'Custo-benefício'!M2060,'Custo-benefício'!M2064,'Custo-benefício'!M2068,'Custo-benefício'!M2072,'Custo-benefício'!M2076,'Custo-benefício'!M2080,'Custo-benefício'!M2084,'Custo-benefício'!M2088,'Custo-benefício'!M2092,'Custo-benefício'!M2096,'Custo-benefício'!M2100,'Custo-benefício'!M2104,'Custo-benefício'!M2106,'Custo-benefício'!M2108,'Custo-benefício'!M2110,'Custo-benefício'!M2112,'Custo-benefício'!M2114))</f>
        <v/>
      </c>
      <c r="L43" s="159" t="str">
        <f>IF($B$42="","",SUM('Custo-benefício'!N2024,'Custo-benefício'!N2028,'Custo-benefício'!N2032,'Custo-benefício'!N2036,'Custo-benefício'!N2040,'Custo-benefício'!N2044,'Custo-benefício'!N2048,'Custo-benefício'!N2052,'Custo-benefício'!N2056,'Custo-benefício'!N2060,'Custo-benefício'!N2064,'Custo-benefício'!N2068,'Custo-benefício'!N2072,'Custo-benefício'!N2076,'Custo-benefício'!N2080,'Custo-benefício'!N2084,'Custo-benefício'!N2088,'Custo-benefício'!N2092,'Custo-benefício'!N2096,'Custo-benefício'!N2100,'Custo-benefício'!N2104,'Custo-benefício'!N2106,'Custo-benefício'!N2108,'Custo-benefício'!N2110,'Custo-benefício'!N2112,'Custo-benefício'!N2114))</f>
        <v/>
      </c>
      <c r="M43" s="159" t="str">
        <f>IF($B$42="","",SUM('Custo-benefício'!O2024,'Custo-benefício'!O2028,'Custo-benefício'!O2032,'Custo-benefício'!O2036,'Custo-benefício'!O2040,'Custo-benefício'!O2044,'Custo-benefício'!O2048,'Custo-benefício'!O2052,'Custo-benefício'!O2056,'Custo-benefício'!O2060,'Custo-benefício'!O2064,'Custo-benefício'!O2068,'Custo-benefício'!O2072,'Custo-benefício'!O2076,'Custo-benefício'!O2080,'Custo-benefício'!O2084,'Custo-benefício'!O2088,'Custo-benefício'!O2092,'Custo-benefício'!O2096,'Custo-benefício'!O2100,'Custo-benefício'!O2104,'Custo-benefício'!O2106,'Custo-benefício'!O2108,'Custo-benefício'!O2110,'Custo-benefício'!O2112,'Custo-benefício'!O2114))</f>
        <v/>
      </c>
      <c r="N43" s="159" t="str">
        <f>IF($B$42="","",SUM('Custo-benefício'!P2024,'Custo-benefício'!P2028,'Custo-benefício'!P2032,'Custo-benefício'!P2036,'Custo-benefício'!P2040,'Custo-benefício'!P2044,'Custo-benefício'!P2048,'Custo-benefício'!P2052,'Custo-benefício'!P2056,'Custo-benefício'!P2060,'Custo-benefício'!P2064,'Custo-benefício'!P2068,'Custo-benefício'!P2072,'Custo-benefício'!P2076,'Custo-benefício'!P2080,'Custo-benefício'!P2084,'Custo-benefício'!P2088,'Custo-benefício'!P2092,'Custo-benefício'!P2096,'Custo-benefício'!P2100,'Custo-benefício'!P2104,'Custo-benefício'!P2106,'Custo-benefício'!P2108,'Custo-benefício'!P2110,'Custo-benefício'!P2112,'Custo-benefício'!P2114))</f>
        <v/>
      </c>
      <c r="O43" s="159" t="str">
        <f>IF($B$42="","",SUM('Custo-benefício'!Q2024,'Custo-benefício'!Q2028,'Custo-benefício'!Q2032,'Custo-benefício'!Q2036,'Custo-benefício'!Q2040,'Custo-benefício'!Q2044,'Custo-benefício'!Q2048,'Custo-benefício'!Q2052,'Custo-benefício'!Q2056,'Custo-benefício'!Q2060,'Custo-benefício'!Q2064,'Custo-benefício'!Q2068,'Custo-benefício'!Q2072,'Custo-benefício'!Q2076,'Custo-benefício'!Q2080,'Custo-benefício'!Q2084,'Custo-benefício'!Q2088,'Custo-benefício'!Q2092,'Custo-benefício'!Q2096,'Custo-benefício'!Q2100,'Custo-benefício'!Q2104,'Custo-benefício'!Q2106,'Custo-benefício'!Q2108,'Custo-benefício'!Q2110,'Custo-benefício'!Q2112,'Custo-benefício'!Q2114))</f>
        <v/>
      </c>
      <c r="P43" s="159" t="str">
        <f>IF($B$42="","",SUM('Custo-benefício'!R2024,'Custo-benefício'!R2028,'Custo-benefício'!R2032,'Custo-benefício'!R2036,'Custo-benefício'!R2040,'Custo-benefício'!R2044,'Custo-benefício'!R2048,'Custo-benefício'!R2052,'Custo-benefício'!R2056,'Custo-benefício'!R2060,'Custo-benefício'!R2064,'Custo-benefício'!R2068,'Custo-benefício'!R2072,'Custo-benefício'!R2076,'Custo-benefício'!R2080,'Custo-benefício'!R2084,'Custo-benefício'!R2088,'Custo-benefício'!R2092,'Custo-benefício'!R2096,'Custo-benefício'!R2100,'Custo-benefício'!R2104,'Custo-benefício'!R2106,'Custo-benefício'!R2108,'Custo-benefício'!R2110,'Custo-benefício'!R2112,'Custo-benefício'!R2114))</f>
        <v/>
      </c>
      <c r="Q43" s="159" t="str">
        <f>IF($B$42="","",SUM('Custo-benefício'!S2024,'Custo-benefício'!S2028,'Custo-benefício'!S2032,'Custo-benefício'!S2036,'Custo-benefício'!S2040,'Custo-benefício'!S2044,'Custo-benefício'!S2048,'Custo-benefício'!S2052,'Custo-benefício'!S2056,'Custo-benefício'!S2060,'Custo-benefício'!S2064,'Custo-benefício'!S2068,'Custo-benefício'!S2072,'Custo-benefício'!S2076,'Custo-benefício'!S2080,'Custo-benefício'!S2084,'Custo-benefício'!S2088,'Custo-benefício'!S2092,'Custo-benefício'!S2096,'Custo-benefício'!S2100,'Custo-benefício'!S2104,'Custo-benefício'!S2106,'Custo-benefício'!S2108,'Custo-benefício'!S2110,'Custo-benefício'!S2112,'Custo-benefício'!S2114))</f>
        <v/>
      </c>
      <c r="R43" s="159" t="str">
        <f>IF($B$42="","",SUM('Custo-benefício'!T2024,'Custo-benefício'!T2028,'Custo-benefício'!T2032,'Custo-benefício'!T2036,'Custo-benefício'!T2040,'Custo-benefício'!T2044,'Custo-benefício'!T2048,'Custo-benefício'!T2052,'Custo-benefício'!T2056,'Custo-benefício'!T2060,'Custo-benefício'!T2064,'Custo-benefício'!T2068,'Custo-benefício'!T2072,'Custo-benefício'!T2076,'Custo-benefício'!T2080,'Custo-benefício'!T2084,'Custo-benefício'!T2088,'Custo-benefício'!T2092,'Custo-benefício'!T2096,'Custo-benefício'!T2100,'Custo-benefício'!T2104,'Custo-benefício'!T2106,'Custo-benefício'!T2108,'Custo-benefício'!T2110,'Custo-benefício'!T2112,'Custo-benefício'!T2114))</f>
        <v/>
      </c>
      <c r="S43" s="159" t="str">
        <f>IF($B$42="","",SUM('Custo-benefício'!U2024,'Custo-benefício'!U2028,'Custo-benefício'!U2032,'Custo-benefício'!U2036,'Custo-benefício'!U2040,'Custo-benefício'!U2044,'Custo-benefício'!U2048,'Custo-benefício'!U2052,'Custo-benefício'!U2056,'Custo-benefício'!U2060,'Custo-benefício'!U2064,'Custo-benefício'!U2068,'Custo-benefício'!U2072,'Custo-benefício'!U2076,'Custo-benefício'!U2080,'Custo-benefício'!U2084,'Custo-benefício'!U2088,'Custo-benefício'!U2092,'Custo-benefício'!U2096,'Custo-benefício'!U2100,'Custo-benefício'!U2104,'Custo-benefício'!U2106,'Custo-benefício'!U2108,'Custo-benefício'!U2110,'Custo-benefício'!U2112,'Custo-benefício'!U2114))</f>
        <v/>
      </c>
      <c r="T43" s="159" t="str">
        <f>IF($B$42="","",SUM('Custo-benefício'!V2024,'Custo-benefício'!V2028,'Custo-benefício'!V2032,'Custo-benefício'!V2036,'Custo-benefício'!V2040,'Custo-benefício'!V2044,'Custo-benefício'!V2048,'Custo-benefício'!V2052,'Custo-benefício'!V2056,'Custo-benefício'!V2060,'Custo-benefício'!V2064,'Custo-benefício'!V2068,'Custo-benefício'!V2072,'Custo-benefício'!V2076,'Custo-benefício'!V2080,'Custo-benefício'!V2084,'Custo-benefício'!V2088,'Custo-benefício'!V2092,'Custo-benefício'!V2096,'Custo-benefício'!V2100,'Custo-benefício'!V2104,'Custo-benefício'!V2106,'Custo-benefício'!V2108,'Custo-benefício'!V2110,'Custo-benefício'!V2112,'Custo-benefício'!V2114))</f>
        <v/>
      </c>
      <c r="U43" s="159" t="str">
        <f>IF($B$42="","",SUM('Custo-benefício'!W2024,'Custo-benefício'!W2028,'Custo-benefício'!W2032,'Custo-benefício'!W2036,'Custo-benefício'!W2040,'Custo-benefício'!W2044,'Custo-benefício'!W2048,'Custo-benefício'!W2052,'Custo-benefício'!W2056,'Custo-benefício'!W2060,'Custo-benefício'!W2064,'Custo-benefício'!W2068,'Custo-benefício'!W2072,'Custo-benefício'!W2076,'Custo-benefício'!W2080,'Custo-benefício'!W2084,'Custo-benefício'!W2088,'Custo-benefício'!W2092,'Custo-benefício'!W2096,'Custo-benefício'!W2100,'Custo-benefício'!W2104,'Custo-benefício'!W2106,'Custo-benefício'!W2108,'Custo-benefício'!W2110,'Custo-benefício'!W2112,'Custo-benefício'!W2114))</f>
        <v/>
      </c>
      <c r="V43" s="159" t="str">
        <f>IF($B$42="","",SUM('Custo-benefício'!X2024,'Custo-benefício'!X2028,'Custo-benefício'!X2032,'Custo-benefício'!X2036,'Custo-benefício'!X2040,'Custo-benefício'!X2044,'Custo-benefício'!X2048,'Custo-benefício'!X2052,'Custo-benefício'!X2056,'Custo-benefício'!X2060,'Custo-benefício'!X2064,'Custo-benefício'!X2068,'Custo-benefício'!X2072,'Custo-benefício'!X2076,'Custo-benefício'!X2080,'Custo-benefício'!X2084,'Custo-benefício'!X2088,'Custo-benefício'!X2092,'Custo-benefício'!X2096,'Custo-benefício'!X2100,'Custo-benefício'!X2104,'Custo-benefício'!X2106,'Custo-benefício'!X2108,'Custo-benefício'!X2110,'Custo-benefício'!X2112,'Custo-benefício'!X2114))</f>
        <v/>
      </c>
      <c r="W43" s="159" t="str">
        <f>IF($B$42="","",SUM('Custo-benefício'!Y2024,'Custo-benefício'!Y2028,'Custo-benefício'!Y2032,'Custo-benefício'!Y2036,'Custo-benefício'!Y2040,'Custo-benefício'!Y2044,'Custo-benefício'!Y2048,'Custo-benefício'!Y2052,'Custo-benefício'!Y2056,'Custo-benefício'!Y2060,'Custo-benefício'!Y2064,'Custo-benefício'!Y2068,'Custo-benefício'!Y2072,'Custo-benefício'!Y2076,'Custo-benefício'!Y2080,'Custo-benefício'!Y2084,'Custo-benefício'!Y2088,'Custo-benefício'!Y2092,'Custo-benefício'!Y2096,'Custo-benefício'!Y2100,'Custo-benefício'!Y2104,'Custo-benefício'!Y2106,'Custo-benefício'!Y2108,'Custo-benefício'!Y2110,'Custo-benefício'!Y2112,'Custo-benefício'!Y2114))</f>
        <v/>
      </c>
      <c r="X43" s="159" t="str">
        <f>IF($B$42="","",SUM('Custo-benefício'!Z2024,'Custo-benefício'!Z2028,'Custo-benefício'!Z2032,'Custo-benefício'!Z2036,'Custo-benefício'!Z2040,'Custo-benefício'!Z2044,'Custo-benefício'!Z2048,'Custo-benefício'!Z2052,'Custo-benefício'!Z2056,'Custo-benefício'!Z2060,'Custo-benefício'!Z2064,'Custo-benefício'!Z2068,'Custo-benefício'!Z2072,'Custo-benefício'!Z2076,'Custo-benefício'!Z2080,'Custo-benefício'!Z2084,'Custo-benefício'!Z2088,'Custo-benefício'!Z2092,'Custo-benefício'!Z2096,'Custo-benefício'!Z2100,'Custo-benefício'!Z2104,'Custo-benefício'!Z2106,'Custo-benefício'!Z2108,'Custo-benefício'!Z2110,'Custo-benefício'!Z2112,'Custo-benefício'!Z2114))</f>
        <v/>
      </c>
      <c r="Y43" s="159" t="str">
        <f>IF($B$42="","",SUM('Custo-benefício'!AA2024,'Custo-benefício'!AA2028,'Custo-benefício'!AA2032,'Custo-benefício'!AA2036,'Custo-benefício'!AA2040,'Custo-benefício'!AA2044,'Custo-benefício'!AA2048,'Custo-benefício'!AA2052,'Custo-benefício'!AA2056,'Custo-benefício'!AA2060,'Custo-benefício'!AA2064,'Custo-benefício'!AA2068,'Custo-benefício'!AA2072,'Custo-benefício'!AA2076,'Custo-benefício'!AA2080,'Custo-benefício'!AA2084,'Custo-benefício'!AA2088,'Custo-benefício'!AA2092,'Custo-benefício'!AA2096,'Custo-benefício'!AA2100,'Custo-benefício'!AA2104,'Custo-benefício'!AA2106,'Custo-benefício'!AA2108,'Custo-benefício'!AA2110,'Custo-benefício'!AA2112,'Custo-benefício'!AA2114))</f>
        <v/>
      </c>
      <c r="Z43" s="159" t="str">
        <f>IF($B$42="","",SUM('Custo-benefício'!AB2024,'Custo-benefício'!AB2028,'Custo-benefício'!AB2032,'Custo-benefício'!AB2036,'Custo-benefício'!AB2040,'Custo-benefício'!AB2044,'Custo-benefício'!AB2048,'Custo-benefício'!AB2052,'Custo-benefício'!AB2056,'Custo-benefício'!AB2060,'Custo-benefício'!AB2064,'Custo-benefício'!AB2068,'Custo-benefício'!AB2072,'Custo-benefício'!AB2076,'Custo-benefício'!AB2080,'Custo-benefício'!AB2084,'Custo-benefício'!AB2088,'Custo-benefício'!AB2092,'Custo-benefício'!AB2096,'Custo-benefício'!AB2100,'Custo-benefício'!AB2104,'Custo-benefício'!AB2106,'Custo-benefício'!AB2108,'Custo-benefício'!AB2110,'Custo-benefício'!AB2112,'Custo-benefício'!AB2114))</f>
        <v/>
      </c>
      <c r="AA43" s="159" t="str">
        <f>IF($B$42="","",SUM('Custo-benefício'!AC2024,'Custo-benefício'!AC2028,'Custo-benefício'!AC2032,'Custo-benefício'!AC2036,'Custo-benefício'!AC2040,'Custo-benefício'!AC2044,'Custo-benefício'!AC2048,'Custo-benefício'!AC2052,'Custo-benefício'!AC2056,'Custo-benefício'!AC2060,'Custo-benefício'!AC2064,'Custo-benefício'!AC2068,'Custo-benefício'!AC2072,'Custo-benefício'!AC2076,'Custo-benefício'!AC2080,'Custo-benefício'!AC2084,'Custo-benefício'!AC2088,'Custo-benefício'!AC2092,'Custo-benefício'!AC2096,'Custo-benefício'!AC2100,'Custo-benefício'!AC2104,'Custo-benefício'!AC2106,'Custo-benefício'!AC2108,'Custo-benefício'!AC2110,'Custo-benefício'!AC2112,'Custo-benefício'!AC2114))</f>
        <v/>
      </c>
      <c r="AB43" s="159" t="str">
        <f>IF($B$42="","",SUM('Custo-benefício'!AD2024,'Custo-benefício'!AD2028,'Custo-benefício'!AD2032,'Custo-benefício'!AD2036,'Custo-benefício'!AD2040,'Custo-benefício'!AD2044,'Custo-benefício'!AD2048,'Custo-benefício'!AD2052,'Custo-benefício'!AD2056,'Custo-benefício'!AD2060,'Custo-benefício'!AD2064,'Custo-benefício'!AD2068,'Custo-benefício'!AD2072,'Custo-benefício'!AD2076,'Custo-benefício'!AD2080,'Custo-benefício'!AD2084,'Custo-benefício'!AD2088,'Custo-benefício'!AD2092,'Custo-benefício'!AD2096,'Custo-benefício'!AD2100,'Custo-benefício'!AD2104,'Custo-benefício'!AD2106,'Custo-benefício'!AD2108,'Custo-benefício'!AD2110,'Custo-benefício'!AD2112,'Custo-benefício'!AD2114))</f>
        <v/>
      </c>
      <c r="AC43" s="159" t="str">
        <f>IF($B$42="","",SUM('Custo-benefício'!AE2024,'Custo-benefício'!AE2028,'Custo-benefício'!AE2032,'Custo-benefício'!AE2036,'Custo-benefício'!AE2040,'Custo-benefício'!AE2044,'Custo-benefício'!AE2048,'Custo-benefício'!AE2052,'Custo-benefício'!AE2056,'Custo-benefício'!AE2060,'Custo-benefício'!AE2064,'Custo-benefício'!AE2068,'Custo-benefício'!AE2072,'Custo-benefício'!AE2076,'Custo-benefício'!AE2080,'Custo-benefício'!AE2084,'Custo-benefício'!AE2088,'Custo-benefício'!AE2092,'Custo-benefício'!AE2096,'Custo-benefício'!AE2100,'Custo-benefício'!AE2104,'Custo-benefício'!AE2106,'Custo-benefício'!AE2108,'Custo-benefício'!AE2110,'Custo-benefício'!AE2112,'Custo-benefício'!AE2114))</f>
        <v/>
      </c>
      <c r="AD43" s="159" t="str">
        <f>IF($B$42="","",SUM('Custo-benefício'!AF2024,'Custo-benefício'!AF2028,'Custo-benefício'!AF2032,'Custo-benefício'!AF2036,'Custo-benefício'!AF2040,'Custo-benefício'!AF2044,'Custo-benefício'!AF2048,'Custo-benefício'!AF2052,'Custo-benefício'!AF2056,'Custo-benefício'!AF2060,'Custo-benefício'!AF2064,'Custo-benefício'!AF2068,'Custo-benefício'!AF2072,'Custo-benefício'!AF2076,'Custo-benefício'!AF2080,'Custo-benefício'!AF2084,'Custo-benefício'!AF2088,'Custo-benefício'!AF2092,'Custo-benefício'!AF2096,'Custo-benefício'!AF2100,'Custo-benefício'!AF2104,'Custo-benefício'!AF2106,'Custo-benefício'!AF2108,'Custo-benefício'!AF2110,'Custo-benefício'!AF2112,'Custo-benefício'!AF2114))</f>
        <v/>
      </c>
      <c r="AE43" s="159" t="str">
        <f>IF($B$42="","",SUM('Custo-benefício'!AG2024,'Custo-benefício'!AG2028,'Custo-benefício'!AG2032,'Custo-benefício'!AG2036,'Custo-benefício'!AG2040,'Custo-benefício'!AG2044,'Custo-benefício'!AG2048,'Custo-benefício'!AG2052,'Custo-benefício'!AG2056,'Custo-benefício'!AG2060,'Custo-benefício'!AG2064,'Custo-benefício'!AG2068,'Custo-benefício'!AG2072,'Custo-benefício'!AG2076,'Custo-benefício'!AG2080,'Custo-benefício'!AG2084,'Custo-benefício'!AG2088,'Custo-benefício'!AG2092,'Custo-benefício'!AG2096,'Custo-benefício'!AG2100,'Custo-benefício'!AG2104,'Custo-benefício'!AG2106,'Custo-benefício'!AG2108,'Custo-benefício'!AG2110,'Custo-benefício'!AG2112,'Custo-benefício'!AG2114))</f>
        <v/>
      </c>
      <c r="AF43" s="159" t="str">
        <f>IF($B$42="","",SUM('Custo-benefício'!AH2024,'Custo-benefício'!AH2028,'Custo-benefício'!AH2032,'Custo-benefício'!AH2036,'Custo-benefício'!AH2040,'Custo-benefício'!AH2044,'Custo-benefício'!AH2048,'Custo-benefício'!AH2052,'Custo-benefício'!AH2056,'Custo-benefício'!AH2060,'Custo-benefício'!AH2064,'Custo-benefício'!AH2068,'Custo-benefício'!AH2072,'Custo-benefício'!AH2076,'Custo-benefício'!AH2080,'Custo-benefício'!AH2084,'Custo-benefício'!AH2088,'Custo-benefício'!AH2092,'Custo-benefício'!AH2096,'Custo-benefício'!AH2100,'Custo-benefício'!AH2104,'Custo-benefício'!AH2106,'Custo-benefício'!AH2108,'Custo-benefício'!AH2110,'Custo-benefício'!AH2112,'Custo-benefício'!AH2114))</f>
        <v/>
      </c>
      <c r="AG43" s="159" t="str">
        <f>IF($B$42="","",SUM('Custo-benefício'!AI2024,'Custo-benefício'!AI2028,'Custo-benefício'!AI2032,'Custo-benefício'!AI2036,'Custo-benefício'!AI2040,'Custo-benefício'!AI2044,'Custo-benefício'!AI2048,'Custo-benefício'!AI2052,'Custo-benefício'!AI2056,'Custo-benefício'!AI2060,'Custo-benefício'!AI2064,'Custo-benefício'!AI2068,'Custo-benefício'!AI2072,'Custo-benefício'!AI2076,'Custo-benefício'!AI2080,'Custo-benefício'!AI2084,'Custo-benefício'!AI2088,'Custo-benefício'!AI2092,'Custo-benefício'!AI2096,'Custo-benefício'!AI2100,'Custo-benefício'!AI2104,'Custo-benefício'!AI2106,'Custo-benefício'!AI2108,'Custo-benefício'!AI2110,'Custo-benefício'!AI2112,'Custo-benefício'!AI2114))</f>
        <v/>
      </c>
      <c r="AH43" s="159" t="str">
        <f>IF($B$42="","",SUM('Custo-benefício'!AJ2024,'Custo-benefício'!AJ2028,'Custo-benefício'!AJ2032,'Custo-benefício'!AJ2036,'Custo-benefício'!AJ2040,'Custo-benefício'!AJ2044,'Custo-benefício'!AJ2048,'Custo-benefício'!AJ2052,'Custo-benefício'!AJ2056,'Custo-benefício'!AJ2060,'Custo-benefício'!AJ2064,'Custo-benefício'!AJ2068,'Custo-benefício'!AJ2072,'Custo-benefício'!AJ2076,'Custo-benefício'!AJ2080,'Custo-benefício'!AJ2084,'Custo-benefício'!AJ2088,'Custo-benefício'!AJ2092,'Custo-benefício'!AJ2096,'Custo-benefício'!AJ2100,'Custo-benefício'!AJ2104,'Custo-benefício'!AJ2106,'Custo-benefício'!AJ2108,'Custo-benefício'!AJ2110,'Custo-benefício'!AJ2112,'Custo-benefício'!AJ2114))</f>
        <v/>
      </c>
      <c r="AI43" s="159" t="str">
        <f>IF($B$42="","",SUM('Custo-benefício'!AK2024,'Custo-benefício'!AK2028,'Custo-benefício'!AK2032,'Custo-benefício'!AK2036,'Custo-benefício'!AK2040,'Custo-benefício'!AK2044,'Custo-benefício'!AK2048,'Custo-benefício'!AK2052,'Custo-benefício'!AK2056,'Custo-benefício'!AK2060,'Custo-benefício'!AK2064,'Custo-benefício'!AK2068,'Custo-benefício'!AK2072,'Custo-benefício'!AK2076,'Custo-benefício'!AK2080,'Custo-benefício'!AK2084,'Custo-benefício'!AK2088,'Custo-benefício'!AK2092,'Custo-benefício'!AK2096,'Custo-benefício'!AK2100,'Custo-benefício'!AK2104,'Custo-benefício'!AK2106,'Custo-benefício'!AK2108,'Custo-benefício'!AK2110,'Custo-benefício'!AK2112,'Custo-benefício'!AK2114))</f>
        <v/>
      </c>
      <c r="AJ43" s="159" t="str">
        <f>IF($B$42="","",SUM('Custo-benefício'!AL2024,'Custo-benefício'!AL2028,'Custo-benefício'!AL2032,'Custo-benefício'!AL2036,'Custo-benefício'!AL2040,'Custo-benefício'!AL2044,'Custo-benefício'!AL2048,'Custo-benefício'!AL2052,'Custo-benefício'!AL2056,'Custo-benefício'!AL2060,'Custo-benefício'!AL2064,'Custo-benefício'!AL2068,'Custo-benefício'!AL2072,'Custo-benefício'!AL2076,'Custo-benefício'!AL2080,'Custo-benefício'!AL2084,'Custo-benefício'!AL2088,'Custo-benefício'!AL2092,'Custo-benefício'!AL2096,'Custo-benefício'!AL2100,'Custo-benefício'!AL2104,'Custo-benefício'!AL2106,'Custo-benefício'!AL2108,'Custo-benefício'!AL2110,'Custo-benefício'!AL2112,'Custo-benefício'!AL2114))</f>
        <v/>
      </c>
      <c r="AK43" s="159" t="str">
        <f>IF($B$42="","",SUM('Custo-benefício'!AM2024,'Custo-benefício'!AM2028,'Custo-benefício'!AM2032,'Custo-benefício'!AM2036,'Custo-benefício'!AM2040,'Custo-benefício'!AM2044,'Custo-benefício'!AM2048,'Custo-benefício'!AM2052,'Custo-benefício'!AM2056,'Custo-benefício'!AM2060,'Custo-benefício'!AM2064,'Custo-benefício'!AM2068,'Custo-benefício'!AM2072,'Custo-benefício'!AM2076,'Custo-benefício'!AM2080,'Custo-benefício'!AM2084,'Custo-benefício'!AM2088,'Custo-benefício'!AM2092,'Custo-benefício'!AM2096,'Custo-benefício'!AM2100,'Custo-benefício'!AM2104,'Custo-benefício'!AM2106,'Custo-benefício'!AM2108,'Custo-benefício'!AM2110,'Custo-benefício'!AM2112,'Custo-benefício'!AM2114))</f>
        <v/>
      </c>
      <c r="AL43" s="159" t="str">
        <f>IF($B$42="","",SUM('Custo-benefício'!AN2024,'Custo-benefício'!AN2028,'Custo-benefício'!AN2032,'Custo-benefício'!AN2036,'Custo-benefício'!AN2040,'Custo-benefício'!AN2044,'Custo-benefício'!AN2048,'Custo-benefício'!AN2052,'Custo-benefício'!AN2056,'Custo-benefício'!AN2060,'Custo-benefício'!AN2064,'Custo-benefício'!AN2068,'Custo-benefício'!AN2072,'Custo-benefício'!AN2076,'Custo-benefício'!AN2080,'Custo-benefício'!AN2084,'Custo-benefício'!AN2088,'Custo-benefício'!AN2092,'Custo-benefício'!AN2096,'Custo-benefício'!AN2100,'Custo-benefício'!AN2104,'Custo-benefício'!AN2106,'Custo-benefício'!AN2108,'Custo-benefício'!AN2110,'Custo-benefício'!AN2112,'Custo-benefício'!AN2114))</f>
        <v/>
      </c>
      <c r="AM43" s="159" t="str">
        <f>IF($B$42="","",SUM('Custo-benefício'!AO2024,'Custo-benefício'!AO2028,'Custo-benefício'!AO2032,'Custo-benefício'!AO2036,'Custo-benefício'!AO2040,'Custo-benefício'!AO2044,'Custo-benefício'!AO2048,'Custo-benefício'!AO2052,'Custo-benefício'!AO2056,'Custo-benefício'!AO2060,'Custo-benefício'!AO2064,'Custo-benefício'!AO2068,'Custo-benefício'!AO2072,'Custo-benefício'!AO2076,'Custo-benefício'!AO2080,'Custo-benefício'!AO2084,'Custo-benefício'!AO2088,'Custo-benefício'!AO2092,'Custo-benefício'!AO2096,'Custo-benefício'!AO2100,'Custo-benefício'!AO2104,'Custo-benefício'!AO2106,'Custo-benefício'!AO2108,'Custo-benefício'!AO2110,'Custo-benefício'!AO2112,'Custo-benefício'!AO2114))</f>
        <v/>
      </c>
      <c r="AN43" s="313" t="str">
        <f t="shared" ref="AN43" si="39">IF(B42&lt;&gt;"",SUM(D43:AM43),"")</f>
        <v/>
      </c>
      <c r="BA43" s="489"/>
      <c r="BD43" s="489"/>
    </row>
    <row r="44" spans="2:56" x14ac:dyDescent="0.3">
      <c r="B44" s="490" t="str">
        <f>IF(PRINCIPAL!B184&lt;&gt;"",PRINCIPAL!B184,"")</f>
        <v/>
      </c>
      <c r="C44" s="192" t="s">
        <v>128</v>
      </c>
      <c r="D44" s="159" t="str">
        <f>IF($B$44="","",SUM('Custo-benefício'!F2121,'Custo-benefício'!F2123,'Custo-benefício'!F2125,'Custo-benefício'!F2127,'Custo-benefício'!F2129,'Custo-benefício'!F2131,'Custo-benefício'!F2133,'Custo-benefício'!F2135,'Custo-benefício'!F2137,'Custo-benefício'!F2139,'Custo-benefício'!F2141,'Custo-benefício'!F2143,'Custo-benefício'!F2145,'Custo-benefício'!F2147))</f>
        <v/>
      </c>
      <c r="E44" s="159" t="str">
        <f>IF($B$44="","",SUM('Custo-benefício'!G2121,'Custo-benefício'!G2123,'Custo-benefício'!G2125,'Custo-benefício'!G2127,'Custo-benefício'!G2129,'Custo-benefício'!G2131,'Custo-benefício'!G2133,'Custo-benefício'!G2135,'Custo-benefício'!G2137,'Custo-benefício'!G2139,'Custo-benefício'!G2141,'Custo-benefício'!G2143,'Custo-benefício'!G2145,'Custo-benefício'!G2147))</f>
        <v/>
      </c>
      <c r="F44" s="159" t="str">
        <f>IF($B$44="","",SUM('Custo-benefício'!H2121,'Custo-benefício'!H2123,'Custo-benefício'!H2125,'Custo-benefício'!H2127,'Custo-benefício'!H2129,'Custo-benefício'!H2131,'Custo-benefício'!H2133,'Custo-benefício'!H2135,'Custo-benefício'!H2137,'Custo-benefício'!H2139,'Custo-benefício'!H2141,'Custo-benefício'!H2143,'Custo-benefício'!H2145,'Custo-benefício'!H2147))</f>
        <v/>
      </c>
      <c r="G44" s="159" t="str">
        <f>IF($B$44="","",SUM('Custo-benefício'!I2121,'Custo-benefício'!I2123,'Custo-benefício'!I2125,'Custo-benefício'!I2127,'Custo-benefício'!I2129,'Custo-benefício'!I2131,'Custo-benefício'!I2133,'Custo-benefício'!I2135,'Custo-benefício'!I2137,'Custo-benefício'!I2139,'Custo-benefício'!I2141,'Custo-benefício'!I2143,'Custo-benefício'!I2145,'Custo-benefício'!I2147))</f>
        <v/>
      </c>
      <c r="H44" s="159" t="str">
        <f>IF($B$44="","",SUM('Custo-benefício'!J2121,'Custo-benefício'!J2123,'Custo-benefício'!J2125,'Custo-benefício'!J2127,'Custo-benefício'!J2129,'Custo-benefício'!J2131,'Custo-benefício'!J2133,'Custo-benefício'!J2135,'Custo-benefício'!J2137,'Custo-benefício'!J2139,'Custo-benefício'!J2141,'Custo-benefício'!J2143,'Custo-benefício'!J2145,'Custo-benefício'!J2147))</f>
        <v/>
      </c>
      <c r="I44" s="159" t="str">
        <f>IF($B$44="","",SUM('Custo-benefício'!K2121,'Custo-benefício'!K2123,'Custo-benefício'!K2125,'Custo-benefício'!K2127,'Custo-benefício'!K2129,'Custo-benefício'!K2131,'Custo-benefício'!K2133,'Custo-benefício'!K2135,'Custo-benefício'!K2137,'Custo-benefício'!K2139,'Custo-benefício'!K2141,'Custo-benefício'!K2143,'Custo-benefício'!K2145,'Custo-benefício'!K2147))</f>
        <v/>
      </c>
      <c r="J44" s="159" t="str">
        <f>IF($B$44="","",SUM('Custo-benefício'!L2121,'Custo-benefício'!L2123,'Custo-benefício'!L2125,'Custo-benefício'!L2127,'Custo-benefício'!L2129,'Custo-benefício'!L2131,'Custo-benefício'!L2133,'Custo-benefício'!L2135,'Custo-benefício'!L2137,'Custo-benefício'!L2139,'Custo-benefício'!L2141,'Custo-benefício'!L2143,'Custo-benefício'!L2145,'Custo-benefício'!L2147))</f>
        <v/>
      </c>
      <c r="K44" s="159" t="str">
        <f>IF($B$44="","",SUM('Custo-benefício'!M2121,'Custo-benefício'!M2123,'Custo-benefício'!M2125,'Custo-benefício'!M2127,'Custo-benefício'!M2129,'Custo-benefício'!M2131,'Custo-benefício'!M2133,'Custo-benefício'!M2135,'Custo-benefício'!M2137,'Custo-benefício'!M2139,'Custo-benefício'!M2141,'Custo-benefício'!M2143,'Custo-benefício'!M2145,'Custo-benefício'!M2147))</f>
        <v/>
      </c>
      <c r="L44" s="159" t="str">
        <f>IF($B$44="","",SUM('Custo-benefício'!N2121,'Custo-benefício'!N2123,'Custo-benefício'!N2125,'Custo-benefício'!N2127,'Custo-benefício'!N2129,'Custo-benefício'!N2131,'Custo-benefício'!N2133,'Custo-benefício'!N2135,'Custo-benefício'!N2137,'Custo-benefício'!N2139,'Custo-benefício'!N2141,'Custo-benefício'!N2143,'Custo-benefício'!N2145,'Custo-benefício'!N2147))</f>
        <v/>
      </c>
      <c r="M44" s="159" t="str">
        <f>IF($B$44="","",SUM('Custo-benefício'!O2121,'Custo-benefício'!O2123,'Custo-benefício'!O2125,'Custo-benefício'!O2127,'Custo-benefício'!O2129,'Custo-benefício'!O2131,'Custo-benefício'!O2133,'Custo-benefício'!O2135,'Custo-benefício'!O2137,'Custo-benefício'!O2139,'Custo-benefício'!O2141,'Custo-benefício'!O2143,'Custo-benefício'!O2145,'Custo-benefício'!O2147))</f>
        <v/>
      </c>
      <c r="N44" s="159" t="str">
        <f>IF($B$44="","",SUM('Custo-benefício'!P2121,'Custo-benefício'!P2123,'Custo-benefício'!P2125,'Custo-benefício'!P2127,'Custo-benefício'!P2129,'Custo-benefício'!P2131,'Custo-benefício'!P2133,'Custo-benefício'!P2135,'Custo-benefício'!P2137,'Custo-benefício'!P2139,'Custo-benefício'!P2141,'Custo-benefício'!P2143,'Custo-benefício'!P2145,'Custo-benefício'!P2147))</f>
        <v/>
      </c>
      <c r="O44" s="159" t="str">
        <f>IF($B$44="","",SUM('Custo-benefício'!Q2121,'Custo-benefício'!Q2123,'Custo-benefício'!Q2125,'Custo-benefício'!Q2127,'Custo-benefício'!Q2129,'Custo-benefício'!Q2131,'Custo-benefício'!Q2133,'Custo-benefício'!Q2135,'Custo-benefício'!Q2137,'Custo-benefício'!Q2139,'Custo-benefício'!Q2141,'Custo-benefício'!Q2143,'Custo-benefício'!Q2145,'Custo-benefício'!Q2147))</f>
        <v/>
      </c>
      <c r="P44" s="159" t="str">
        <f>IF($B$44="","",SUM('Custo-benefício'!R2121,'Custo-benefício'!R2123,'Custo-benefício'!R2125,'Custo-benefício'!R2127,'Custo-benefício'!R2129,'Custo-benefício'!R2131,'Custo-benefício'!R2133,'Custo-benefício'!R2135,'Custo-benefício'!R2137,'Custo-benefício'!R2139,'Custo-benefício'!R2141,'Custo-benefício'!R2143,'Custo-benefício'!R2145,'Custo-benefício'!R2147))</f>
        <v/>
      </c>
      <c r="Q44" s="159" t="str">
        <f>IF($B$44="","",SUM('Custo-benefício'!S2121,'Custo-benefício'!S2123,'Custo-benefício'!S2125,'Custo-benefício'!S2127,'Custo-benefício'!S2129,'Custo-benefício'!S2131,'Custo-benefício'!S2133,'Custo-benefício'!S2135,'Custo-benefício'!S2137,'Custo-benefício'!S2139,'Custo-benefício'!S2141,'Custo-benefício'!S2143,'Custo-benefício'!S2145,'Custo-benefício'!S2147))</f>
        <v/>
      </c>
      <c r="R44" s="159" t="str">
        <f>IF($B$44="","",SUM('Custo-benefício'!T2121,'Custo-benefício'!T2123,'Custo-benefício'!T2125,'Custo-benefício'!T2127,'Custo-benefício'!T2129,'Custo-benefício'!T2131,'Custo-benefício'!T2133,'Custo-benefício'!T2135,'Custo-benefício'!T2137,'Custo-benefício'!T2139,'Custo-benefício'!T2141,'Custo-benefício'!T2143,'Custo-benefício'!T2145,'Custo-benefício'!T2147))</f>
        <v/>
      </c>
      <c r="S44" s="159" t="str">
        <f>IF($B$44="","",SUM('Custo-benefício'!U2121,'Custo-benefício'!U2123,'Custo-benefício'!U2125,'Custo-benefício'!U2127,'Custo-benefício'!U2129,'Custo-benefício'!U2131,'Custo-benefício'!U2133,'Custo-benefício'!U2135,'Custo-benefício'!U2137,'Custo-benefício'!U2139,'Custo-benefício'!U2141,'Custo-benefício'!U2143,'Custo-benefício'!U2145,'Custo-benefício'!U2147))</f>
        <v/>
      </c>
      <c r="T44" s="159" t="str">
        <f>IF($B$44="","",SUM('Custo-benefício'!V2121,'Custo-benefício'!V2123,'Custo-benefício'!V2125,'Custo-benefício'!V2127,'Custo-benefício'!V2129,'Custo-benefício'!V2131,'Custo-benefício'!V2133,'Custo-benefício'!V2135,'Custo-benefício'!V2137,'Custo-benefício'!V2139,'Custo-benefício'!V2141,'Custo-benefício'!V2143,'Custo-benefício'!V2145,'Custo-benefício'!V2147))</f>
        <v/>
      </c>
      <c r="U44" s="159" t="str">
        <f>IF($B$44="","",SUM('Custo-benefício'!W2121,'Custo-benefício'!W2123,'Custo-benefício'!W2125,'Custo-benefício'!W2127,'Custo-benefício'!W2129,'Custo-benefício'!W2131,'Custo-benefício'!W2133,'Custo-benefício'!W2135,'Custo-benefício'!W2137,'Custo-benefício'!W2139,'Custo-benefício'!W2141,'Custo-benefício'!W2143,'Custo-benefício'!W2145,'Custo-benefício'!W2147))</f>
        <v/>
      </c>
      <c r="V44" s="159" t="str">
        <f>IF($B$44="","",SUM('Custo-benefício'!X2121,'Custo-benefício'!X2123,'Custo-benefício'!X2125,'Custo-benefício'!X2127,'Custo-benefício'!X2129,'Custo-benefício'!X2131,'Custo-benefício'!X2133,'Custo-benefício'!X2135,'Custo-benefício'!X2137,'Custo-benefício'!X2139,'Custo-benefício'!X2141,'Custo-benefício'!X2143,'Custo-benefício'!X2145,'Custo-benefício'!X2147))</f>
        <v/>
      </c>
      <c r="W44" s="159" t="str">
        <f>IF($B$44="","",SUM('Custo-benefício'!Y2121,'Custo-benefício'!Y2123,'Custo-benefício'!Y2125,'Custo-benefício'!Y2127,'Custo-benefício'!Y2129,'Custo-benefício'!Y2131,'Custo-benefício'!Y2133,'Custo-benefício'!Y2135,'Custo-benefício'!Y2137,'Custo-benefício'!Y2139,'Custo-benefício'!Y2141,'Custo-benefício'!Y2143,'Custo-benefício'!Y2145,'Custo-benefício'!Y2147))</f>
        <v/>
      </c>
      <c r="X44" s="159" t="str">
        <f>IF($B$44="","",SUM('Custo-benefício'!Z2121,'Custo-benefício'!Z2123,'Custo-benefício'!Z2125,'Custo-benefício'!Z2127,'Custo-benefício'!Z2129,'Custo-benefício'!Z2131,'Custo-benefício'!Z2133,'Custo-benefício'!Z2135,'Custo-benefício'!Z2137,'Custo-benefício'!Z2139,'Custo-benefício'!Z2141,'Custo-benefício'!Z2143,'Custo-benefício'!Z2145,'Custo-benefício'!Z2147))</f>
        <v/>
      </c>
      <c r="Y44" s="159" t="str">
        <f>IF($B$44="","",SUM('Custo-benefício'!AA2121,'Custo-benefício'!AA2123,'Custo-benefício'!AA2125,'Custo-benefício'!AA2127,'Custo-benefício'!AA2129,'Custo-benefício'!AA2131,'Custo-benefício'!AA2133,'Custo-benefício'!AA2135,'Custo-benefício'!AA2137,'Custo-benefício'!AA2139,'Custo-benefício'!AA2141,'Custo-benefício'!AA2143,'Custo-benefício'!AA2145,'Custo-benefício'!AA2147))</f>
        <v/>
      </c>
      <c r="Z44" s="159" t="str">
        <f>IF($B$44="","",SUM('Custo-benefício'!AB2121,'Custo-benefício'!AB2123,'Custo-benefício'!AB2125,'Custo-benefício'!AB2127,'Custo-benefício'!AB2129,'Custo-benefício'!AB2131,'Custo-benefício'!AB2133,'Custo-benefício'!AB2135,'Custo-benefício'!AB2137,'Custo-benefício'!AB2139,'Custo-benefício'!AB2141,'Custo-benefício'!AB2143,'Custo-benefício'!AB2145,'Custo-benefício'!AB2147))</f>
        <v/>
      </c>
      <c r="AA44" s="159" t="str">
        <f>IF($B$44="","",SUM('Custo-benefício'!AC2121,'Custo-benefício'!AC2123,'Custo-benefício'!AC2125,'Custo-benefício'!AC2127,'Custo-benefício'!AC2129,'Custo-benefício'!AC2131,'Custo-benefício'!AC2133,'Custo-benefício'!AC2135,'Custo-benefício'!AC2137,'Custo-benefício'!AC2139,'Custo-benefício'!AC2141,'Custo-benefício'!AC2143,'Custo-benefício'!AC2145,'Custo-benefício'!AC2147))</f>
        <v/>
      </c>
      <c r="AB44" s="159" t="str">
        <f>IF($B$44="","",SUM('Custo-benefício'!AD2121,'Custo-benefício'!AD2123,'Custo-benefício'!AD2125,'Custo-benefício'!AD2127,'Custo-benefício'!AD2129,'Custo-benefício'!AD2131,'Custo-benefício'!AD2133,'Custo-benefício'!AD2135,'Custo-benefício'!AD2137,'Custo-benefício'!AD2139,'Custo-benefício'!AD2141,'Custo-benefício'!AD2143,'Custo-benefício'!AD2145,'Custo-benefício'!AD2147))</f>
        <v/>
      </c>
      <c r="AC44" s="159" t="str">
        <f>IF($B$44="","",SUM('Custo-benefício'!AE2121,'Custo-benefício'!AE2123,'Custo-benefício'!AE2125,'Custo-benefício'!AE2127,'Custo-benefício'!AE2129,'Custo-benefício'!AE2131,'Custo-benefício'!AE2133,'Custo-benefício'!AE2135,'Custo-benefício'!AE2137,'Custo-benefício'!AE2139,'Custo-benefício'!AE2141,'Custo-benefício'!AE2143,'Custo-benefício'!AE2145,'Custo-benefício'!AE2147))</f>
        <v/>
      </c>
      <c r="AD44" s="159" t="str">
        <f>IF($B$44="","",SUM('Custo-benefício'!AF2121,'Custo-benefício'!AF2123,'Custo-benefício'!AF2125,'Custo-benefício'!AF2127,'Custo-benefício'!AF2129,'Custo-benefício'!AF2131,'Custo-benefício'!AF2133,'Custo-benefício'!AF2135,'Custo-benefício'!AF2137,'Custo-benefício'!AF2139,'Custo-benefício'!AF2141,'Custo-benefício'!AF2143,'Custo-benefício'!AF2145,'Custo-benefício'!AF2147))</f>
        <v/>
      </c>
      <c r="AE44" s="159" t="str">
        <f>IF($B$44="","",SUM('Custo-benefício'!AG2121,'Custo-benefício'!AG2123,'Custo-benefício'!AG2125,'Custo-benefício'!AG2127,'Custo-benefício'!AG2129,'Custo-benefício'!AG2131,'Custo-benefício'!AG2133,'Custo-benefício'!AG2135,'Custo-benefício'!AG2137,'Custo-benefício'!AG2139,'Custo-benefício'!AG2141,'Custo-benefício'!AG2143,'Custo-benefício'!AG2145,'Custo-benefício'!AG2147))</f>
        <v/>
      </c>
      <c r="AF44" s="159" t="str">
        <f>IF($B$44="","",SUM('Custo-benefício'!AH2121,'Custo-benefício'!AH2123,'Custo-benefício'!AH2125,'Custo-benefício'!AH2127,'Custo-benefício'!AH2129,'Custo-benefício'!AH2131,'Custo-benefício'!AH2133,'Custo-benefício'!AH2135,'Custo-benefício'!AH2137,'Custo-benefício'!AH2139,'Custo-benefício'!AH2141,'Custo-benefício'!AH2143,'Custo-benefício'!AH2145,'Custo-benefício'!AH2147))</f>
        <v/>
      </c>
      <c r="AG44" s="159" t="str">
        <f>IF($B$44="","",SUM('Custo-benefício'!AI2121,'Custo-benefício'!AI2123,'Custo-benefício'!AI2125,'Custo-benefício'!AI2127,'Custo-benefício'!AI2129,'Custo-benefício'!AI2131,'Custo-benefício'!AI2133,'Custo-benefício'!AI2135,'Custo-benefício'!AI2137,'Custo-benefício'!AI2139,'Custo-benefício'!AI2141,'Custo-benefício'!AI2143,'Custo-benefício'!AI2145,'Custo-benefício'!AI2147))</f>
        <v/>
      </c>
      <c r="AH44" s="159" t="str">
        <f>IF($B$44="","",SUM('Custo-benefício'!AJ2121,'Custo-benefício'!AJ2123,'Custo-benefício'!AJ2125,'Custo-benefício'!AJ2127,'Custo-benefício'!AJ2129,'Custo-benefício'!AJ2131,'Custo-benefício'!AJ2133,'Custo-benefício'!AJ2135,'Custo-benefício'!AJ2137,'Custo-benefício'!AJ2139,'Custo-benefício'!AJ2141,'Custo-benefício'!AJ2143,'Custo-benefício'!AJ2145,'Custo-benefício'!AJ2147))</f>
        <v/>
      </c>
      <c r="AI44" s="159" t="str">
        <f>IF($B$44="","",SUM('Custo-benefício'!AK2121,'Custo-benefício'!AK2123,'Custo-benefício'!AK2125,'Custo-benefício'!AK2127,'Custo-benefício'!AK2129,'Custo-benefício'!AK2131,'Custo-benefício'!AK2133,'Custo-benefício'!AK2135,'Custo-benefício'!AK2137,'Custo-benefício'!AK2139,'Custo-benefício'!AK2141,'Custo-benefício'!AK2143,'Custo-benefício'!AK2145,'Custo-benefício'!AK2147))</f>
        <v/>
      </c>
      <c r="AJ44" s="159" t="str">
        <f>IF($B$44="","",SUM('Custo-benefício'!AL2121,'Custo-benefício'!AL2123,'Custo-benefício'!AL2125,'Custo-benefício'!AL2127,'Custo-benefício'!AL2129,'Custo-benefício'!AL2131,'Custo-benefício'!AL2133,'Custo-benefício'!AL2135,'Custo-benefício'!AL2137,'Custo-benefício'!AL2139,'Custo-benefício'!AL2141,'Custo-benefício'!AL2143,'Custo-benefício'!AL2145,'Custo-benefício'!AL2147))</f>
        <v/>
      </c>
      <c r="AK44" s="159" t="str">
        <f>IF($B$44="","",SUM('Custo-benefício'!AM2121,'Custo-benefício'!AM2123,'Custo-benefício'!AM2125,'Custo-benefício'!AM2127,'Custo-benefício'!AM2129,'Custo-benefício'!AM2131,'Custo-benefício'!AM2133,'Custo-benefício'!AM2135,'Custo-benefício'!AM2137,'Custo-benefício'!AM2139,'Custo-benefício'!AM2141,'Custo-benefício'!AM2143,'Custo-benefício'!AM2145,'Custo-benefício'!AM2147))</f>
        <v/>
      </c>
      <c r="AL44" s="159" t="str">
        <f>IF($B$44="","",SUM('Custo-benefício'!AN2121,'Custo-benefício'!AN2123,'Custo-benefício'!AN2125,'Custo-benefício'!AN2127,'Custo-benefício'!AN2129,'Custo-benefício'!AN2131,'Custo-benefício'!AN2133,'Custo-benefício'!AN2135,'Custo-benefício'!AN2137,'Custo-benefício'!AN2139,'Custo-benefício'!AN2141,'Custo-benefício'!AN2143,'Custo-benefício'!AN2145,'Custo-benefício'!AN2147))</f>
        <v/>
      </c>
      <c r="AM44" s="159" t="str">
        <f>IF($B$44="","",SUM('Custo-benefício'!AO2121,'Custo-benefício'!AO2123,'Custo-benefício'!AO2125,'Custo-benefício'!AO2127,'Custo-benefício'!AO2129,'Custo-benefício'!AO2131,'Custo-benefício'!AO2133,'Custo-benefício'!AO2135,'Custo-benefício'!AO2137,'Custo-benefício'!AO2139,'Custo-benefício'!AO2141,'Custo-benefício'!AO2143,'Custo-benefício'!AO2145,'Custo-benefício'!AO2147))</f>
        <v/>
      </c>
      <c r="AN44" s="313" t="str">
        <f t="shared" ref="AN44" si="40">IF(B44&lt;&gt;"",SUM(D44:AM44),"")</f>
        <v/>
      </c>
      <c r="BA44" s="489" t="str">
        <f t="shared" ref="BA44" si="41">B44</f>
        <v/>
      </c>
      <c r="BD44" s="489" t="str">
        <f>B44</f>
        <v/>
      </c>
    </row>
    <row r="45" spans="2:56" x14ac:dyDescent="0.3">
      <c r="B45" s="491"/>
      <c r="C45" s="192" t="s">
        <v>143</v>
      </c>
      <c r="D45" s="159" t="s">
        <v>38</v>
      </c>
      <c r="E45" s="159" t="str">
        <f>IF($B$44="","",SUM('Custo-benefício'!G2148,'Custo-benefício'!G2152,'Custo-benefício'!G2156,'Custo-benefício'!G2160,'Custo-benefício'!G2164,'Custo-benefício'!G2168,'Custo-benefício'!G2172,'Custo-benefício'!G2176,'Custo-benefício'!G2180,'Custo-benefício'!G2184,'Custo-benefício'!G2188,'Custo-benefício'!G2192,'Custo-benefício'!G2196,'Custo-benefício'!G2200,'Custo-benefício'!G2204,'Custo-benefício'!G2208,'Custo-benefício'!G2212,'Custo-benefício'!G2216,'Custo-benefício'!G2220,'Custo-benefício'!G2224,'Custo-benefício'!G2228,'Custo-benefício'!G2230,'Custo-benefício'!G2232,'Custo-benefício'!G2234,'Custo-benefício'!G2236,'Custo-benefício'!G2238))</f>
        <v/>
      </c>
      <c r="F45" s="159" t="str">
        <f>IF($B$44="","",SUM('Custo-benefício'!H2148,'Custo-benefício'!H2152,'Custo-benefício'!H2156,'Custo-benefício'!H2160,'Custo-benefício'!H2164,'Custo-benefício'!H2168,'Custo-benefício'!H2172,'Custo-benefício'!H2176,'Custo-benefício'!H2180,'Custo-benefício'!H2184,'Custo-benefício'!H2188,'Custo-benefício'!H2192,'Custo-benefício'!H2196,'Custo-benefício'!H2200,'Custo-benefício'!H2204,'Custo-benefício'!H2208,'Custo-benefício'!H2212,'Custo-benefício'!H2216,'Custo-benefício'!H2220,'Custo-benefício'!H2224,'Custo-benefício'!H2228,'Custo-benefício'!H2230,'Custo-benefício'!H2232,'Custo-benefício'!H2234,'Custo-benefício'!H2236,'Custo-benefício'!H2238))</f>
        <v/>
      </c>
      <c r="G45" s="159" t="str">
        <f>IF($B$44="","",SUM('Custo-benefício'!I2148,'Custo-benefício'!I2152,'Custo-benefício'!I2156,'Custo-benefício'!I2160,'Custo-benefício'!I2164,'Custo-benefício'!I2168,'Custo-benefício'!I2172,'Custo-benefício'!I2176,'Custo-benefício'!I2180,'Custo-benefício'!I2184,'Custo-benefício'!I2188,'Custo-benefício'!I2192,'Custo-benefício'!I2196,'Custo-benefício'!I2200,'Custo-benefício'!I2204,'Custo-benefício'!I2208,'Custo-benefício'!I2212,'Custo-benefício'!I2216,'Custo-benefício'!I2220,'Custo-benefício'!I2224,'Custo-benefício'!I2228,'Custo-benefício'!I2230,'Custo-benefício'!I2232,'Custo-benefício'!I2234,'Custo-benefício'!I2236,'Custo-benefício'!I2238))</f>
        <v/>
      </c>
      <c r="H45" s="159" t="str">
        <f>IF($B$44="","",SUM('Custo-benefício'!J2148,'Custo-benefício'!J2152,'Custo-benefício'!J2156,'Custo-benefício'!J2160,'Custo-benefício'!J2164,'Custo-benefício'!J2168,'Custo-benefício'!J2172,'Custo-benefício'!J2176,'Custo-benefício'!J2180,'Custo-benefício'!J2184,'Custo-benefício'!J2188,'Custo-benefício'!J2192,'Custo-benefício'!J2196,'Custo-benefício'!J2200,'Custo-benefício'!J2204,'Custo-benefício'!J2208,'Custo-benefício'!J2212,'Custo-benefício'!J2216,'Custo-benefício'!J2220,'Custo-benefício'!J2224,'Custo-benefício'!J2228,'Custo-benefício'!J2230,'Custo-benefício'!J2232,'Custo-benefício'!J2234,'Custo-benefício'!J2236,'Custo-benefício'!J2238))</f>
        <v/>
      </c>
      <c r="I45" s="159" t="str">
        <f>IF($B$44="","",SUM('Custo-benefício'!K2148,'Custo-benefício'!K2152,'Custo-benefício'!K2156,'Custo-benefício'!K2160,'Custo-benefício'!K2164,'Custo-benefício'!K2168,'Custo-benefício'!K2172,'Custo-benefício'!K2176,'Custo-benefício'!K2180,'Custo-benefício'!K2184,'Custo-benefício'!K2188,'Custo-benefício'!K2192,'Custo-benefício'!K2196,'Custo-benefício'!K2200,'Custo-benefício'!K2204,'Custo-benefício'!K2208,'Custo-benefício'!K2212,'Custo-benefício'!K2216,'Custo-benefício'!K2220,'Custo-benefício'!K2224,'Custo-benefício'!K2228,'Custo-benefício'!K2230,'Custo-benefício'!K2232,'Custo-benefício'!K2234,'Custo-benefício'!K2236,'Custo-benefício'!K2238))</f>
        <v/>
      </c>
      <c r="J45" s="159" t="str">
        <f>IF($B$44="","",SUM('Custo-benefício'!L2148,'Custo-benefício'!L2152,'Custo-benefício'!L2156,'Custo-benefício'!L2160,'Custo-benefício'!L2164,'Custo-benefício'!L2168,'Custo-benefício'!L2172,'Custo-benefício'!L2176,'Custo-benefício'!L2180,'Custo-benefício'!L2184,'Custo-benefício'!L2188,'Custo-benefício'!L2192,'Custo-benefício'!L2196,'Custo-benefício'!L2200,'Custo-benefício'!L2204,'Custo-benefício'!L2208,'Custo-benefício'!L2212,'Custo-benefício'!L2216,'Custo-benefício'!L2220,'Custo-benefício'!L2224,'Custo-benefício'!L2228,'Custo-benefício'!L2230,'Custo-benefício'!L2232,'Custo-benefício'!L2234,'Custo-benefício'!L2236,'Custo-benefício'!L2238))</f>
        <v/>
      </c>
      <c r="K45" s="159" t="str">
        <f>IF($B$44="","",SUM('Custo-benefício'!M2148,'Custo-benefício'!M2152,'Custo-benefício'!M2156,'Custo-benefício'!M2160,'Custo-benefício'!M2164,'Custo-benefício'!M2168,'Custo-benefício'!M2172,'Custo-benefício'!M2176,'Custo-benefício'!M2180,'Custo-benefício'!M2184,'Custo-benefício'!M2188,'Custo-benefício'!M2192,'Custo-benefício'!M2196,'Custo-benefício'!M2200,'Custo-benefício'!M2204,'Custo-benefício'!M2208,'Custo-benefício'!M2212,'Custo-benefício'!M2216,'Custo-benefício'!M2220,'Custo-benefício'!M2224,'Custo-benefício'!M2228,'Custo-benefício'!M2230,'Custo-benefício'!M2232,'Custo-benefício'!M2234,'Custo-benefício'!M2236,'Custo-benefício'!M2238))</f>
        <v/>
      </c>
      <c r="L45" s="159" t="str">
        <f>IF($B$44="","",SUM('Custo-benefício'!N2148,'Custo-benefício'!N2152,'Custo-benefício'!N2156,'Custo-benefício'!N2160,'Custo-benefício'!N2164,'Custo-benefício'!N2168,'Custo-benefício'!N2172,'Custo-benefício'!N2176,'Custo-benefício'!N2180,'Custo-benefício'!N2184,'Custo-benefício'!N2188,'Custo-benefício'!N2192,'Custo-benefício'!N2196,'Custo-benefício'!N2200,'Custo-benefício'!N2204,'Custo-benefício'!N2208,'Custo-benefício'!N2212,'Custo-benefício'!N2216,'Custo-benefício'!N2220,'Custo-benefício'!N2224,'Custo-benefício'!N2228,'Custo-benefício'!N2230,'Custo-benefício'!N2232,'Custo-benefício'!N2234,'Custo-benefício'!N2236,'Custo-benefício'!N2238))</f>
        <v/>
      </c>
      <c r="M45" s="159" t="str">
        <f>IF($B$44="","",SUM('Custo-benefício'!O2148,'Custo-benefício'!O2152,'Custo-benefício'!O2156,'Custo-benefício'!O2160,'Custo-benefício'!O2164,'Custo-benefício'!O2168,'Custo-benefício'!O2172,'Custo-benefício'!O2176,'Custo-benefício'!O2180,'Custo-benefício'!O2184,'Custo-benefício'!O2188,'Custo-benefício'!O2192,'Custo-benefício'!O2196,'Custo-benefício'!O2200,'Custo-benefício'!O2204,'Custo-benefício'!O2208,'Custo-benefício'!O2212,'Custo-benefício'!O2216,'Custo-benefício'!O2220,'Custo-benefício'!O2224,'Custo-benefício'!O2228,'Custo-benefício'!O2230,'Custo-benefício'!O2232,'Custo-benefício'!O2234,'Custo-benefício'!O2236,'Custo-benefício'!O2238))</f>
        <v/>
      </c>
      <c r="N45" s="159" t="str">
        <f>IF($B$44="","",SUM('Custo-benefício'!P2148,'Custo-benefício'!P2152,'Custo-benefício'!P2156,'Custo-benefício'!P2160,'Custo-benefício'!P2164,'Custo-benefício'!P2168,'Custo-benefício'!P2172,'Custo-benefício'!P2176,'Custo-benefício'!P2180,'Custo-benefício'!P2184,'Custo-benefício'!P2188,'Custo-benefício'!P2192,'Custo-benefício'!P2196,'Custo-benefício'!P2200,'Custo-benefício'!P2204,'Custo-benefício'!P2208,'Custo-benefício'!P2212,'Custo-benefício'!P2216,'Custo-benefício'!P2220,'Custo-benefício'!P2224,'Custo-benefício'!P2228,'Custo-benefício'!P2230,'Custo-benefício'!P2232,'Custo-benefício'!P2234,'Custo-benefício'!P2236,'Custo-benefício'!P2238))</f>
        <v/>
      </c>
      <c r="O45" s="159" t="str">
        <f>IF($B$44="","",SUM('Custo-benefício'!Q2148,'Custo-benefício'!Q2152,'Custo-benefício'!Q2156,'Custo-benefício'!Q2160,'Custo-benefício'!Q2164,'Custo-benefício'!Q2168,'Custo-benefício'!Q2172,'Custo-benefício'!Q2176,'Custo-benefício'!Q2180,'Custo-benefício'!Q2184,'Custo-benefício'!Q2188,'Custo-benefício'!Q2192,'Custo-benefício'!Q2196,'Custo-benefício'!Q2200,'Custo-benefício'!Q2204,'Custo-benefício'!Q2208,'Custo-benefício'!Q2212,'Custo-benefício'!Q2216,'Custo-benefício'!Q2220,'Custo-benefício'!Q2224,'Custo-benefício'!Q2228,'Custo-benefício'!Q2230,'Custo-benefício'!Q2232,'Custo-benefício'!Q2234,'Custo-benefício'!Q2236,'Custo-benefício'!Q2238))</f>
        <v/>
      </c>
      <c r="P45" s="159" t="str">
        <f>IF($B$44="","",SUM('Custo-benefício'!R2148,'Custo-benefício'!R2152,'Custo-benefício'!R2156,'Custo-benefício'!R2160,'Custo-benefício'!R2164,'Custo-benefício'!R2168,'Custo-benefício'!R2172,'Custo-benefício'!R2176,'Custo-benefício'!R2180,'Custo-benefício'!R2184,'Custo-benefício'!R2188,'Custo-benefício'!R2192,'Custo-benefício'!R2196,'Custo-benefício'!R2200,'Custo-benefício'!R2204,'Custo-benefício'!R2208,'Custo-benefício'!R2212,'Custo-benefício'!R2216,'Custo-benefício'!R2220,'Custo-benefício'!R2224,'Custo-benefício'!R2228,'Custo-benefício'!R2230,'Custo-benefício'!R2232,'Custo-benefício'!R2234,'Custo-benefício'!R2236,'Custo-benefício'!R2238))</f>
        <v/>
      </c>
      <c r="Q45" s="159" t="str">
        <f>IF($B$44="","",SUM('Custo-benefício'!S2148,'Custo-benefício'!S2152,'Custo-benefício'!S2156,'Custo-benefício'!S2160,'Custo-benefício'!S2164,'Custo-benefício'!S2168,'Custo-benefício'!S2172,'Custo-benefício'!S2176,'Custo-benefício'!S2180,'Custo-benefício'!S2184,'Custo-benefício'!S2188,'Custo-benefício'!S2192,'Custo-benefício'!S2196,'Custo-benefício'!S2200,'Custo-benefício'!S2204,'Custo-benefício'!S2208,'Custo-benefício'!S2212,'Custo-benefício'!S2216,'Custo-benefício'!S2220,'Custo-benefício'!S2224,'Custo-benefício'!S2228,'Custo-benefício'!S2230,'Custo-benefício'!S2232,'Custo-benefício'!S2234,'Custo-benefício'!S2236,'Custo-benefício'!S2238))</f>
        <v/>
      </c>
      <c r="R45" s="159" t="str">
        <f>IF($B$44="","",SUM('Custo-benefício'!T2148,'Custo-benefício'!T2152,'Custo-benefício'!T2156,'Custo-benefício'!T2160,'Custo-benefício'!T2164,'Custo-benefício'!T2168,'Custo-benefício'!T2172,'Custo-benefício'!T2176,'Custo-benefício'!T2180,'Custo-benefício'!T2184,'Custo-benefício'!T2188,'Custo-benefício'!T2192,'Custo-benefício'!T2196,'Custo-benefício'!T2200,'Custo-benefício'!T2204,'Custo-benefício'!T2208,'Custo-benefício'!T2212,'Custo-benefício'!T2216,'Custo-benefício'!T2220,'Custo-benefício'!T2224,'Custo-benefício'!T2228,'Custo-benefício'!T2230,'Custo-benefício'!T2232,'Custo-benefício'!T2234,'Custo-benefício'!T2236,'Custo-benefício'!T2238))</f>
        <v/>
      </c>
      <c r="S45" s="159" t="str">
        <f>IF($B$44="","",SUM('Custo-benefício'!U2148,'Custo-benefício'!U2152,'Custo-benefício'!U2156,'Custo-benefício'!U2160,'Custo-benefício'!U2164,'Custo-benefício'!U2168,'Custo-benefício'!U2172,'Custo-benefício'!U2176,'Custo-benefício'!U2180,'Custo-benefício'!U2184,'Custo-benefício'!U2188,'Custo-benefício'!U2192,'Custo-benefício'!U2196,'Custo-benefício'!U2200,'Custo-benefício'!U2204,'Custo-benefício'!U2208,'Custo-benefício'!U2212,'Custo-benefício'!U2216,'Custo-benefício'!U2220,'Custo-benefício'!U2224,'Custo-benefício'!U2228,'Custo-benefício'!U2230,'Custo-benefício'!U2232,'Custo-benefício'!U2234,'Custo-benefício'!U2236,'Custo-benefício'!U2238))</f>
        <v/>
      </c>
      <c r="T45" s="159" t="str">
        <f>IF($B$44="","",SUM('Custo-benefício'!V2148,'Custo-benefício'!V2152,'Custo-benefício'!V2156,'Custo-benefício'!V2160,'Custo-benefício'!V2164,'Custo-benefício'!V2168,'Custo-benefício'!V2172,'Custo-benefício'!V2176,'Custo-benefício'!V2180,'Custo-benefício'!V2184,'Custo-benefício'!V2188,'Custo-benefício'!V2192,'Custo-benefício'!V2196,'Custo-benefício'!V2200,'Custo-benefício'!V2204,'Custo-benefício'!V2208,'Custo-benefício'!V2212,'Custo-benefício'!V2216,'Custo-benefício'!V2220,'Custo-benefício'!V2224,'Custo-benefício'!V2228,'Custo-benefício'!V2230,'Custo-benefício'!V2232,'Custo-benefício'!V2234,'Custo-benefício'!V2236,'Custo-benefício'!V2238))</f>
        <v/>
      </c>
      <c r="U45" s="159" t="str">
        <f>IF($B$44="","",SUM('Custo-benefício'!W2148,'Custo-benefício'!W2152,'Custo-benefício'!W2156,'Custo-benefício'!W2160,'Custo-benefício'!W2164,'Custo-benefício'!W2168,'Custo-benefício'!W2172,'Custo-benefício'!W2176,'Custo-benefício'!W2180,'Custo-benefício'!W2184,'Custo-benefício'!W2188,'Custo-benefício'!W2192,'Custo-benefício'!W2196,'Custo-benefício'!W2200,'Custo-benefício'!W2204,'Custo-benefício'!W2208,'Custo-benefício'!W2212,'Custo-benefício'!W2216,'Custo-benefício'!W2220,'Custo-benefício'!W2224,'Custo-benefício'!W2228,'Custo-benefício'!W2230,'Custo-benefício'!W2232,'Custo-benefício'!W2234,'Custo-benefício'!W2236,'Custo-benefício'!W2238))</f>
        <v/>
      </c>
      <c r="V45" s="159" t="str">
        <f>IF($B$44="","",SUM('Custo-benefício'!X2148,'Custo-benefício'!X2152,'Custo-benefício'!X2156,'Custo-benefício'!X2160,'Custo-benefício'!X2164,'Custo-benefício'!X2168,'Custo-benefício'!X2172,'Custo-benefício'!X2176,'Custo-benefício'!X2180,'Custo-benefício'!X2184,'Custo-benefício'!X2188,'Custo-benefício'!X2192,'Custo-benefício'!X2196,'Custo-benefício'!X2200,'Custo-benefício'!X2204,'Custo-benefício'!X2208,'Custo-benefício'!X2212,'Custo-benefício'!X2216,'Custo-benefício'!X2220,'Custo-benefício'!X2224,'Custo-benefício'!X2228,'Custo-benefício'!X2230,'Custo-benefício'!X2232,'Custo-benefício'!X2234,'Custo-benefício'!X2236,'Custo-benefício'!X2238))</f>
        <v/>
      </c>
      <c r="W45" s="159" t="str">
        <f>IF($B$44="","",SUM('Custo-benefício'!Y2148,'Custo-benefício'!Y2152,'Custo-benefício'!Y2156,'Custo-benefício'!Y2160,'Custo-benefício'!Y2164,'Custo-benefício'!Y2168,'Custo-benefício'!Y2172,'Custo-benefício'!Y2176,'Custo-benefício'!Y2180,'Custo-benefício'!Y2184,'Custo-benefício'!Y2188,'Custo-benefício'!Y2192,'Custo-benefício'!Y2196,'Custo-benefício'!Y2200,'Custo-benefício'!Y2204,'Custo-benefício'!Y2208,'Custo-benefício'!Y2212,'Custo-benefício'!Y2216,'Custo-benefício'!Y2220,'Custo-benefício'!Y2224,'Custo-benefício'!Y2228,'Custo-benefício'!Y2230,'Custo-benefício'!Y2232,'Custo-benefício'!Y2234,'Custo-benefício'!Y2236,'Custo-benefício'!Y2238))</f>
        <v/>
      </c>
      <c r="X45" s="159" t="str">
        <f>IF($B$44="","",SUM('Custo-benefício'!Z2148,'Custo-benefício'!Z2152,'Custo-benefício'!Z2156,'Custo-benefício'!Z2160,'Custo-benefício'!Z2164,'Custo-benefício'!Z2168,'Custo-benefício'!Z2172,'Custo-benefício'!Z2176,'Custo-benefício'!Z2180,'Custo-benefício'!Z2184,'Custo-benefício'!Z2188,'Custo-benefício'!Z2192,'Custo-benefício'!Z2196,'Custo-benefício'!Z2200,'Custo-benefício'!Z2204,'Custo-benefício'!Z2208,'Custo-benefício'!Z2212,'Custo-benefício'!Z2216,'Custo-benefício'!Z2220,'Custo-benefício'!Z2224,'Custo-benefício'!Z2228,'Custo-benefício'!Z2230,'Custo-benefício'!Z2232,'Custo-benefício'!Z2234,'Custo-benefício'!Z2236,'Custo-benefício'!Z2238))</f>
        <v/>
      </c>
      <c r="Y45" s="159" t="str">
        <f>IF($B$44="","",SUM('Custo-benefício'!AA2148,'Custo-benefício'!AA2152,'Custo-benefício'!AA2156,'Custo-benefício'!AA2160,'Custo-benefício'!AA2164,'Custo-benefício'!AA2168,'Custo-benefício'!AA2172,'Custo-benefício'!AA2176,'Custo-benefício'!AA2180,'Custo-benefício'!AA2184,'Custo-benefício'!AA2188,'Custo-benefício'!AA2192,'Custo-benefício'!AA2196,'Custo-benefício'!AA2200,'Custo-benefício'!AA2204,'Custo-benefício'!AA2208,'Custo-benefício'!AA2212,'Custo-benefício'!AA2216,'Custo-benefício'!AA2220,'Custo-benefício'!AA2224,'Custo-benefício'!AA2228,'Custo-benefício'!AA2230,'Custo-benefício'!AA2232,'Custo-benefício'!AA2234,'Custo-benefício'!AA2236,'Custo-benefício'!AA2238))</f>
        <v/>
      </c>
      <c r="Z45" s="159" t="str">
        <f>IF($B$44="","",SUM('Custo-benefício'!AB2148,'Custo-benefício'!AB2152,'Custo-benefício'!AB2156,'Custo-benefício'!AB2160,'Custo-benefício'!AB2164,'Custo-benefício'!AB2168,'Custo-benefício'!AB2172,'Custo-benefício'!AB2176,'Custo-benefício'!AB2180,'Custo-benefício'!AB2184,'Custo-benefício'!AB2188,'Custo-benefício'!AB2192,'Custo-benefício'!AB2196,'Custo-benefício'!AB2200,'Custo-benefício'!AB2204,'Custo-benefício'!AB2208,'Custo-benefício'!AB2212,'Custo-benefício'!AB2216,'Custo-benefício'!AB2220,'Custo-benefício'!AB2224,'Custo-benefício'!AB2228,'Custo-benefício'!AB2230,'Custo-benefício'!AB2232,'Custo-benefício'!AB2234,'Custo-benefício'!AB2236,'Custo-benefício'!AB2238))</f>
        <v/>
      </c>
      <c r="AA45" s="159" t="str">
        <f>IF($B$44="","",SUM('Custo-benefício'!AC2148,'Custo-benefício'!AC2152,'Custo-benefício'!AC2156,'Custo-benefício'!AC2160,'Custo-benefício'!AC2164,'Custo-benefício'!AC2168,'Custo-benefício'!AC2172,'Custo-benefício'!AC2176,'Custo-benefício'!AC2180,'Custo-benefício'!AC2184,'Custo-benefício'!AC2188,'Custo-benefício'!AC2192,'Custo-benefício'!AC2196,'Custo-benefício'!AC2200,'Custo-benefício'!AC2204,'Custo-benefício'!AC2208,'Custo-benefício'!AC2212,'Custo-benefício'!AC2216,'Custo-benefício'!AC2220,'Custo-benefício'!AC2224,'Custo-benefício'!AC2228,'Custo-benefício'!AC2230,'Custo-benefício'!AC2232,'Custo-benefício'!AC2234,'Custo-benefício'!AC2236,'Custo-benefício'!AC2238))</f>
        <v/>
      </c>
      <c r="AB45" s="159" t="str">
        <f>IF($B$44="","",SUM('Custo-benefício'!AD2148,'Custo-benefício'!AD2152,'Custo-benefício'!AD2156,'Custo-benefício'!AD2160,'Custo-benefício'!AD2164,'Custo-benefício'!AD2168,'Custo-benefício'!AD2172,'Custo-benefício'!AD2176,'Custo-benefício'!AD2180,'Custo-benefício'!AD2184,'Custo-benefício'!AD2188,'Custo-benefício'!AD2192,'Custo-benefício'!AD2196,'Custo-benefício'!AD2200,'Custo-benefício'!AD2204,'Custo-benefício'!AD2208,'Custo-benefício'!AD2212,'Custo-benefício'!AD2216,'Custo-benefício'!AD2220,'Custo-benefício'!AD2224,'Custo-benefício'!AD2228,'Custo-benefício'!AD2230,'Custo-benefício'!AD2232,'Custo-benefício'!AD2234,'Custo-benefício'!AD2236,'Custo-benefício'!AD2238))</f>
        <v/>
      </c>
      <c r="AC45" s="159" t="str">
        <f>IF($B$44="","",SUM('Custo-benefício'!AE2148,'Custo-benefício'!AE2152,'Custo-benefício'!AE2156,'Custo-benefício'!AE2160,'Custo-benefício'!AE2164,'Custo-benefício'!AE2168,'Custo-benefício'!AE2172,'Custo-benefício'!AE2176,'Custo-benefício'!AE2180,'Custo-benefício'!AE2184,'Custo-benefício'!AE2188,'Custo-benefício'!AE2192,'Custo-benefício'!AE2196,'Custo-benefício'!AE2200,'Custo-benefício'!AE2204,'Custo-benefício'!AE2208,'Custo-benefício'!AE2212,'Custo-benefício'!AE2216,'Custo-benefício'!AE2220,'Custo-benefício'!AE2224,'Custo-benefício'!AE2228,'Custo-benefício'!AE2230,'Custo-benefício'!AE2232,'Custo-benefício'!AE2234,'Custo-benefício'!AE2236,'Custo-benefício'!AE2238))</f>
        <v/>
      </c>
      <c r="AD45" s="159" t="str">
        <f>IF($B$44="","",SUM('Custo-benefício'!AF2148,'Custo-benefício'!AF2152,'Custo-benefício'!AF2156,'Custo-benefício'!AF2160,'Custo-benefício'!AF2164,'Custo-benefício'!AF2168,'Custo-benefício'!AF2172,'Custo-benefício'!AF2176,'Custo-benefício'!AF2180,'Custo-benefício'!AF2184,'Custo-benefício'!AF2188,'Custo-benefício'!AF2192,'Custo-benefício'!AF2196,'Custo-benefício'!AF2200,'Custo-benefício'!AF2204,'Custo-benefício'!AF2208,'Custo-benefício'!AF2212,'Custo-benefício'!AF2216,'Custo-benefício'!AF2220,'Custo-benefício'!AF2224,'Custo-benefício'!AF2228,'Custo-benefício'!AF2230,'Custo-benefício'!AF2232,'Custo-benefício'!AF2234,'Custo-benefício'!AF2236,'Custo-benefício'!AF2238))</f>
        <v/>
      </c>
      <c r="AE45" s="159" t="str">
        <f>IF($B$44="","",SUM('Custo-benefício'!AG2148,'Custo-benefício'!AG2152,'Custo-benefício'!AG2156,'Custo-benefício'!AG2160,'Custo-benefício'!AG2164,'Custo-benefício'!AG2168,'Custo-benefício'!AG2172,'Custo-benefício'!AG2176,'Custo-benefício'!AG2180,'Custo-benefício'!AG2184,'Custo-benefício'!AG2188,'Custo-benefício'!AG2192,'Custo-benefício'!AG2196,'Custo-benefício'!AG2200,'Custo-benefício'!AG2204,'Custo-benefício'!AG2208,'Custo-benefício'!AG2212,'Custo-benefício'!AG2216,'Custo-benefício'!AG2220,'Custo-benefício'!AG2224,'Custo-benefício'!AG2228,'Custo-benefício'!AG2230,'Custo-benefício'!AG2232,'Custo-benefício'!AG2234,'Custo-benefício'!AG2236,'Custo-benefício'!AG2238))</f>
        <v/>
      </c>
      <c r="AF45" s="159" t="str">
        <f>IF($B$44="","",SUM('Custo-benefício'!AH2148,'Custo-benefício'!AH2152,'Custo-benefício'!AH2156,'Custo-benefício'!AH2160,'Custo-benefício'!AH2164,'Custo-benefício'!AH2168,'Custo-benefício'!AH2172,'Custo-benefício'!AH2176,'Custo-benefício'!AH2180,'Custo-benefício'!AH2184,'Custo-benefício'!AH2188,'Custo-benefício'!AH2192,'Custo-benefício'!AH2196,'Custo-benefício'!AH2200,'Custo-benefício'!AH2204,'Custo-benefício'!AH2208,'Custo-benefício'!AH2212,'Custo-benefício'!AH2216,'Custo-benefício'!AH2220,'Custo-benefício'!AH2224,'Custo-benefício'!AH2228,'Custo-benefício'!AH2230,'Custo-benefício'!AH2232,'Custo-benefício'!AH2234,'Custo-benefício'!AH2236,'Custo-benefício'!AH2238))</f>
        <v/>
      </c>
      <c r="AG45" s="159" t="str">
        <f>IF($B$44="","",SUM('Custo-benefício'!AI2148,'Custo-benefício'!AI2152,'Custo-benefício'!AI2156,'Custo-benefício'!AI2160,'Custo-benefício'!AI2164,'Custo-benefício'!AI2168,'Custo-benefício'!AI2172,'Custo-benefício'!AI2176,'Custo-benefício'!AI2180,'Custo-benefício'!AI2184,'Custo-benefício'!AI2188,'Custo-benefício'!AI2192,'Custo-benefício'!AI2196,'Custo-benefício'!AI2200,'Custo-benefício'!AI2204,'Custo-benefício'!AI2208,'Custo-benefício'!AI2212,'Custo-benefício'!AI2216,'Custo-benefício'!AI2220,'Custo-benefício'!AI2224,'Custo-benefício'!AI2228,'Custo-benefício'!AI2230,'Custo-benefício'!AI2232,'Custo-benefício'!AI2234,'Custo-benefício'!AI2236,'Custo-benefício'!AI2238))</f>
        <v/>
      </c>
      <c r="AH45" s="159" t="str">
        <f>IF($B$44="","",SUM('Custo-benefício'!AJ2148,'Custo-benefício'!AJ2152,'Custo-benefício'!AJ2156,'Custo-benefício'!AJ2160,'Custo-benefício'!AJ2164,'Custo-benefício'!AJ2168,'Custo-benefício'!AJ2172,'Custo-benefício'!AJ2176,'Custo-benefício'!AJ2180,'Custo-benefício'!AJ2184,'Custo-benefício'!AJ2188,'Custo-benefício'!AJ2192,'Custo-benefício'!AJ2196,'Custo-benefício'!AJ2200,'Custo-benefício'!AJ2204,'Custo-benefício'!AJ2208,'Custo-benefício'!AJ2212,'Custo-benefício'!AJ2216,'Custo-benefício'!AJ2220,'Custo-benefício'!AJ2224,'Custo-benefício'!AJ2228,'Custo-benefício'!AJ2230,'Custo-benefício'!AJ2232,'Custo-benefício'!AJ2234,'Custo-benefício'!AJ2236,'Custo-benefício'!AJ2238))</f>
        <v/>
      </c>
      <c r="AI45" s="159" t="str">
        <f>IF($B$44="","",SUM('Custo-benefício'!AK2148,'Custo-benefício'!AK2152,'Custo-benefício'!AK2156,'Custo-benefício'!AK2160,'Custo-benefício'!AK2164,'Custo-benefício'!AK2168,'Custo-benefício'!AK2172,'Custo-benefício'!AK2176,'Custo-benefício'!AK2180,'Custo-benefício'!AK2184,'Custo-benefício'!AK2188,'Custo-benefício'!AK2192,'Custo-benefício'!AK2196,'Custo-benefício'!AK2200,'Custo-benefício'!AK2204,'Custo-benefício'!AK2208,'Custo-benefício'!AK2212,'Custo-benefício'!AK2216,'Custo-benefício'!AK2220,'Custo-benefício'!AK2224,'Custo-benefício'!AK2228,'Custo-benefício'!AK2230,'Custo-benefício'!AK2232,'Custo-benefício'!AK2234,'Custo-benefício'!AK2236,'Custo-benefício'!AK2238))</f>
        <v/>
      </c>
      <c r="AJ45" s="159" t="str">
        <f>IF($B$44="","",SUM('Custo-benefício'!AL2148,'Custo-benefício'!AL2152,'Custo-benefício'!AL2156,'Custo-benefício'!AL2160,'Custo-benefício'!AL2164,'Custo-benefício'!AL2168,'Custo-benefício'!AL2172,'Custo-benefício'!AL2176,'Custo-benefício'!AL2180,'Custo-benefício'!AL2184,'Custo-benefício'!AL2188,'Custo-benefício'!AL2192,'Custo-benefício'!AL2196,'Custo-benefício'!AL2200,'Custo-benefício'!AL2204,'Custo-benefício'!AL2208,'Custo-benefício'!AL2212,'Custo-benefício'!AL2216,'Custo-benefício'!AL2220,'Custo-benefício'!AL2224,'Custo-benefício'!AL2228,'Custo-benefício'!AL2230,'Custo-benefício'!AL2232,'Custo-benefício'!AL2234,'Custo-benefício'!AL2236,'Custo-benefício'!AL2238))</f>
        <v/>
      </c>
      <c r="AK45" s="159" t="str">
        <f>IF($B$44="","",SUM('Custo-benefício'!AM2148,'Custo-benefício'!AM2152,'Custo-benefício'!AM2156,'Custo-benefício'!AM2160,'Custo-benefício'!AM2164,'Custo-benefício'!AM2168,'Custo-benefício'!AM2172,'Custo-benefício'!AM2176,'Custo-benefício'!AM2180,'Custo-benefício'!AM2184,'Custo-benefício'!AM2188,'Custo-benefício'!AM2192,'Custo-benefício'!AM2196,'Custo-benefício'!AM2200,'Custo-benefício'!AM2204,'Custo-benefício'!AM2208,'Custo-benefício'!AM2212,'Custo-benefício'!AM2216,'Custo-benefício'!AM2220,'Custo-benefício'!AM2224,'Custo-benefício'!AM2228,'Custo-benefício'!AM2230,'Custo-benefício'!AM2232,'Custo-benefício'!AM2234,'Custo-benefício'!AM2236,'Custo-benefício'!AM2238))</f>
        <v/>
      </c>
      <c r="AL45" s="159" t="str">
        <f>IF($B$44="","",SUM('Custo-benefício'!AN2148,'Custo-benefício'!AN2152,'Custo-benefício'!AN2156,'Custo-benefício'!AN2160,'Custo-benefício'!AN2164,'Custo-benefício'!AN2168,'Custo-benefício'!AN2172,'Custo-benefício'!AN2176,'Custo-benefício'!AN2180,'Custo-benefício'!AN2184,'Custo-benefício'!AN2188,'Custo-benefício'!AN2192,'Custo-benefício'!AN2196,'Custo-benefício'!AN2200,'Custo-benefício'!AN2204,'Custo-benefício'!AN2208,'Custo-benefício'!AN2212,'Custo-benefício'!AN2216,'Custo-benefício'!AN2220,'Custo-benefício'!AN2224,'Custo-benefício'!AN2228,'Custo-benefício'!AN2230,'Custo-benefício'!AN2232,'Custo-benefício'!AN2234,'Custo-benefício'!AN2236,'Custo-benefício'!AN2238))</f>
        <v/>
      </c>
      <c r="AM45" s="159" t="str">
        <f>IF($B$44="","",SUM('Custo-benefício'!AO2148,'Custo-benefício'!AO2152,'Custo-benefício'!AO2156,'Custo-benefício'!AO2160,'Custo-benefício'!AO2164,'Custo-benefício'!AO2168,'Custo-benefício'!AO2172,'Custo-benefício'!AO2176,'Custo-benefício'!AO2180,'Custo-benefício'!AO2184,'Custo-benefício'!AO2188,'Custo-benefício'!AO2192,'Custo-benefício'!AO2196,'Custo-benefício'!AO2200,'Custo-benefício'!AO2204,'Custo-benefício'!AO2208,'Custo-benefício'!AO2212,'Custo-benefício'!AO2216,'Custo-benefício'!AO2220,'Custo-benefício'!AO2224,'Custo-benefício'!AO2228,'Custo-benefício'!AO2230,'Custo-benefício'!AO2232,'Custo-benefício'!AO2234,'Custo-benefício'!AO2236,'Custo-benefício'!AO2238))</f>
        <v/>
      </c>
      <c r="AN45" s="313" t="str">
        <f t="shared" ref="AN45" si="42">IF(B44&lt;&gt;"",SUM(D45:AM45),"")</f>
        <v/>
      </c>
      <c r="BA45" s="489"/>
      <c r="BD45" s="489"/>
    </row>
    <row r="46" spans="2:56" x14ac:dyDescent="0.3">
      <c r="B46" s="490" t="str">
        <f>IF(PRINCIPAL!B194&lt;&gt;"",PRINCIPAL!B194,"")</f>
        <v/>
      </c>
      <c r="C46" s="192" t="s">
        <v>128</v>
      </c>
      <c r="D46" s="159" t="str">
        <f>IF($B$46="","",SUM('Custo-benefício'!F2245,'Custo-benefício'!F2247,'Custo-benefício'!F2249,'Custo-benefício'!F2251,'Custo-benefício'!F2253,'Custo-benefício'!F2255,'Custo-benefício'!F2257,'Custo-benefício'!F2259,'Custo-benefício'!F2261,'Custo-benefício'!F2263,'Custo-benefício'!F2265,'Custo-benefício'!F2267,'Custo-benefício'!F2269,'Custo-benefício'!F2271))</f>
        <v/>
      </c>
      <c r="E46" s="159" t="str">
        <f>IF($B$46="","",SUM('Custo-benefício'!G2245,'Custo-benefício'!G2247,'Custo-benefício'!G2249,'Custo-benefício'!G2251,'Custo-benefício'!G2253,'Custo-benefício'!G2255,'Custo-benefício'!G2257,'Custo-benefício'!G2259,'Custo-benefício'!G2261,'Custo-benefício'!G2263,'Custo-benefício'!G2265,'Custo-benefício'!G2267,'Custo-benefício'!G2269,'Custo-benefício'!G2271))</f>
        <v/>
      </c>
      <c r="F46" s="159" t="str">
        <f>IF($B$46="","",SUM('Custo-benefício'!H2245,'Custo-benefício'!H2247,'Custo-benefício'!H2249,'Custo-benefício'!H2251,'Custo-benefício'!H2253,'Custo-benefício'!H2255,'Custo-benefício'!H2257,'Custo-benefício'!H2259,'Custo-benefício'!H2261,'Custo-benefício'!H2263,'Custo-benefício'!H2265,'Custo-benefício'!H2267,'Custo-benefício'!H2269,'Custo-benefício'!H2271))</f>
        <v/>
      </c>
      <c r="G46" s="159" t="str">
        <f>IF($B$46="","",SUM('Custo-benefício'!I2245,'Custo-benefício'!I2247,'Custo-benefício'!I2249,'Custo-benefício'!I2251,'Custo-benefício'!I2253,'Custo-benefício'!I2255,'Custo-benefício'!I2257,'Custo-benefício'!I2259,'Custo-benefício'!I2261,'Custo-benefício'!I2263,'Custo-benefício'!I2265,'Custo-benefício'!I2267,'Custo-benefício'!I2269,'Custo-benefício'!I2271))</f>
        <v/>
      </c>
      <c r="H46" s="159" t="str">
        <f>IF($B$46="","",SUM('Custo-benefício'!J2245,'Custo-benefício'!J2247,'Custo-benefício'!J2249,'Custo-benefício'!J2251,'Custo-benefício'!J2253,'Custo-benefício'!J2255,'Custo-benefício'!J2257,'Custo-benefício'!J2259,'Custo-benefício'!J2261,'Custo-benefício'!J2263,'Custo-benefício'!J2265,'Custo-benefício'!J2267,'Custo-benefício'!J2269,'Custo-benefício'!J2271))</f>
        <v/>
      </c>
      <c r="I46" s="159" t="str">
        <f>IF($B$46="","",SUM('Custo-benefício'!K2245,'Custo-benefício'!K2247,'Custo-benefício'!K2249,'Custo-benefício'!K2251,'Custo-benefício'!K2253,'Custo-benefício'!K2255,'Custo-benefício'!K2257,'Custo-benefício'!K2259,'Custo-benefício'!K2261,'Custo-benefício'!K2263,'Custo-benefício'!K2265,'Custo-benefício'!K2267,'Custo-benefício'!K2269,'Custo-benefício'!K2271))</f>
        <v/>
      </c>
      <c r="J46" s="159" t="str">
        <f>IF($B$46="","",SUM('Custo-benefício'!L2245,'Custo-benefício'!L2247,'Custo-benefício'!L2249,'Custo-benefício'!L2251,'Custo-benefício'!L2253,'Custo-benefício'!L2255,'Custo-benefício'!L2257,'Custo-benefício'!L2259,'Custo-benefício'!L2261,'Custo-benefício'!L2263,'Custo-benefício'!L2265,'Custo-benefício'!L2267,'Custo-benefício'!L2269,'Custo-benefício'!L2271))</f>
        <v/>
      </c>
      <c r="K46" s="159" t="str">
        <f>IF($B$46="","",SUM('Custo-benefício'!M2245,'Custo-benefício'!M2247,'Custo-benefício'!M2249,'Custo-benefício'!M2251,'Custo-benefício'!M2253,'Custo-benefício'!M2255,'Custo-benefício'!M2257,'Custo-benefício'!M2259,'Custo-benefício'!M2261,'Custo-benefício'!M2263,'Custo-benefício'!M2265,'Custo-benefício'!M2267,'Custo-benefício'!M2269,'Custo-benefício'!M2271))</f>
        <v/>
      </c>
      <c r="L46" s="159" t="str">
        <f>IF($B$46="","",SUM('Custo-benefício'!N2245,'Custo-benefício'!N2247,'Custo-benefício'!N2249,'Custo-benefício'!N2251,'Custo-benefício'!N2253,'Custo-benefício'!N2255,'Custo-benefício'!N2257,'Custo-benefício'!N2259,'Custo-benefício'!N2261,'Custo-benefício'!N2263,'Custo-benefício'!N2265,'Custo-benefício'!N2267,'Custo-benefício'!N2269,'Custo-benefício'!N2271))</f>
        <v/>
      </c>
      <c r="M46" s="159" t="str">
        <f>IF($B$46="","",SUM('Custo-benefício'!O2245,'Custo-benefício'!O2247,'Custo-benefício'!O2249,'Custo-benefício'!O2251,'Custo-benefício'!O2253,'Custo-benefício'!O2255,'Custo-benefício'!O2257,'Custo-benefício'!O2259,'Custo-benefício'!O2261,'Custo-benefício'!O2263,'Custo-benefício'!O2265,'Custo-benefício'!O2267,'Custo-benefício'!O2269,'Custo-benefício'!O2271))</f>
        <v/>
      </c>
      <c r="N46" s="159" t="str">
        <f>IF($B$46="","",SUM('Custo-benefício'!P2245,'Custo-benefício'!P2247,'Custo-benefício'!P2249,'Custo-benefício'!P2251,'Custo-benefício'!P2253,'Custo-benefício'!P2255,'Custo-benefício'!P2257,'Custo-benefício'!P2259,'Custo-benefício'!P2261,'Custo-benefício'!P2263,'Custo-benefício'!P2265,'Custo-benefício'!P2267,'Custo-benefício'!P2269,'Custo-benefício'!P2271))</f>
        <v/>
      </c>
      <c r="O46" s="159" t="str">
        <f>IF($B$46="","",SUM('Custo-benefício'!Q2245,'Custo-benefício'!Q2247,'Custo-benefício'!Q2249,'Custo-benefício'!Q2251,'Custo-benefício'!Q2253,'Custo-benefício'!Q2255,'Custo-benefício'!Q2257,'Custo-benefício'!Q2259,'Custo-benefício'!Q2261,'Custo-benefício'!Q2263,'Custo-benefício'!Q2265,'Custo-benefício'!Q2267,'Custo-benefício'!Q2269,'Custo-benefício'!Q2271))</f>
        <v/>
      </c>
      <c r="P46" s="159" t="str">
        <f>IF($B$46="","",SUM('Custo-benefício'!R2245,'Custo-benefício'!R2247,'Custo-benefício'!R2249,'Custo-benefício'!R2251,'Custo-benefício'!R2253,'Custo-benefício'!R2255,'Custo-benefício'!R2257,'Custo-benefício'!R2259,'Custo-benefício'!R2261,'Custo-benefício'!R2263,'Custo-benefício'!R2265,'Custo-benefício'!R2267,'Custo-benefício'!R2269,'Custo-benefício'!R2271))</f>
        <v/>
      </c>
      <c r="Q46" s="159" t="str">
        <f>IF($B$46="","",SUM('Custo-benefício'!S2245,'Custo-benefício'!S2247,'Custo-benefício'!S2249,'Custo-benefício'!S2251,'Custo-benefício'!S2253,'Custo-benefício'!S2255,'Custo-benefício'!S2257,'Custo-benefício'!S2259,'Custo-benefício'!S2261,'Custo-benefício'!S2263,'Custo-benefício'!S2265,'Custo-benefício'!S2267,'Custo-benefício'!S2269,'Custo-benefício'!S2271))</f>
        <v/>
      </c>
      <c r="R46" s="159" t="str">
        <f>IF($B$46="","",SUM('Custo-benefício'!T2245,'Custo-benefício'!T2247,'Custo-benefício'!T2249,'Custo-benefício'!T2251,'Custo-benefício'!T2253,'Custo-benefício'!T2255,'Custo-benefício'!T2257,'Custo-benefício'!T2259,'Custo-benefício'!T2261,'Custo-benefício'!T2263,'Custo-benefício'!T2265,'Custo-benefício'!T2267,'Custo-benefício'!T2269,'Custo-benefício'!T2271))</f>
        <v/>
      </c>
      <c r="S46" s="159" t="str">
        <f>IF($B$46="","",SUM('Custo-benefício'!U2245,'Custo-benefício'!U2247,'Custo-benefício'!U2249,'Custo-benefício'!U2251,'Custo-benefício'!U2253,'Custo-benefício'!U2255,'Custo-benefício'!U2257,'Custo-benefício'!U2259,'Custo-benefício'!U2261,'Custo-benefício'!U2263,'Custo-benefício'!U2265,'Custo-benefício'!U2267,'Custo-benefício'!U2269,'Custo-benefício'!U2271))</f>
        <v/>
      </c>
      <c r="T46" s="159" t="str">
        <f>IF($B$46="","",SUM('Custo-benefício'!V2245,'Custo-benefício'!V2247,'Custo-benefício'!V2249,'Custo-benefício'!V2251,'Custo-benefício'!V2253,'Custo-benefício'!V2255,'Custo-benefício'!V2257,'Custo-benefício'!V2259,'Custo-benefício'!V2261,'Custo-benefício'!V2263,'Custo-benefício'!V2265,'Custo-benefício'!V2267,'Custo-benefício'!V2269,'Custo-benefício'!V2271))</f>
        <v/>
      </c>
      <c r="U46" s="159" t="str">
        <f>IF($B$46="","",SUM('Custo-benefício'!W2245,'Custo-benefício'!W2247,'Custo-benefício'!W2249,'Custo-benefício'!W2251,'Custo-benefício'!W2253,'Custo-benefício'!W2255,'Custo-benefício'!W2257,'Custo-benefício'!W2259,'Custo-benefício'!W2261,'Custo-benefício'!W2263,'Custo-benefício'!W2265,'Custo-benefício'!W2267,'Custo-benefício'!W2269,'Custo-benefício'!W2271))</f>
        <v/>
      </c>
      <c r="V46" s="159" t="str">
        <f>IF($B$46="","",SUM('Custo-benefício'!X2245,'Custo-benefício'!X2247,'Custo-benefício'!X2249,'Custo-benefício'!X2251,'Custo-benefício'!X2253,'Custo-benefício'!X2255,'Custo-benefício'!X2257,'Custo-benefício'!X2259,'Custo-benefício'!X2261,'Custo-benefício'!X2263,'Custo-benefício'!X2265,'Custo-benefício'!X2267,'Custo-benefício'!X2269,'Custo-benefício'!X2271))</f>
        <v/>
      </c>
      <c r="W46" s="159" t="str">
        <f>IF($B$46="","",SUM('Custo-benefício'!Y2245,'Custo-benefício'!Y2247,'Custo-benefício'!Y2249,'Custo-benefício'!Y2251,'Custo-benefício'!Y2253,'Custo-benefício'!Y2255,'Custo-benefício'!Y2257,'Custo-benefício'!Y2259,'Custo-benefício'!Y2261,'Custo-benefício'!Y2263,'Custo-benefício'!Y2265,'Custo-benefício'!Y2267,'Custo-benefício'!Y2269,'Custo-benefício'!Y2271))</f>
        <v/>
      </c>
      <c r="X46" s="159" t="str">
        <f>IF($B$46="","",SUM('Custo-benefício'!Z2245,'Custo-benefício'!Z2247,'Custo-benefício'!Z2249,'Custo-benefício'!Z2251,'Custo-benefício'!Z2253,'Custo-benefício'!Z2255,'Custo-benefício'!Z2257,'Custo-benefício'!Z2259,'Custo-benefício'!Z2261,'Custo-benefício'!Z2263,'Custo-benefício'!Z2265,'Custo-benefício'!Z2267,'Custo-benefício'!Z2269,'Custo-benefício'!Z2271))</f>
        <v/>
      </c>
      <c r="Y46" s="159" t="str">
        <f>IF($B$46="","",SUM('Custo-benefício'!AA2245,'Custo-benefício'!AA2247,'Custo-benefício'!AA2249,'Custo-benefício'!AA2251,'Custo-benefício'!AA2253,'Custo-benefício'!AA2255,'Custo-benefício'!AA2257,'Custo-benefício'!AA2259,'Custo-benefício'!AA2261,'Custo-benefício'!AA2263,'Custo-benefício'!AA2265,'Custo-benefício'!AA2267,'Custo-benefício'!AA2269,'Custo-benefício'!AA2271))</f>
        <v/>
      </c>
      <c r="Z46" s="159" t="str">
        <f>IF($B$46="","",SUM('Custo-benefício'!AB2245,'Custo-benefício'!AB2247,'Custo-benefício'!AB2249,'Custo-benefício'!AB2251,'Custo-benefício'!AB2253,'Custo-benefício'!AB2255,'Custo-benefício'!AB2257,'Custo-benefício'!AB2259,'Custo-benefício'!AB2261,'Custo-benefício'!AB2263,'Custo-benefício'!AB2265,'Custo-benefício'!AB2267,'Custo-benefício'!AB2269,'Custo-benefício'!AB2271))</f>
        <v/>
      </c>
      <c r="AA46" s="159" t="str">
        <f>IF($B$46="","",SUM('Custo-benefício'!AC2245,'Custo-benefício'!AC2247,'Custo-benefício'!AC2249,'Custo-benefício'!AC2251,'Custo-benefício'!AC2253,'Custo-benefício'!AC2255,'Custo-benefício'!AC2257,'Custo-benefício'!AC2259,'Custo-benefício'!AC2261,'Custo-benefício'!AC2263,'Custo-benefício'!AC2265,'Custo-benefício'!AC2267,'Custo-benefício'!AC2269,'Custo-benefício'!AC2271))</f>
        <v/>
      </c>
      <c r="AB46" s="159" t="str">
        <f>IF($B$46="","",SUM('Custo-benefício'!AD2245,'Custo-benefício'!AD2247,'Custo-benefício'!AD2249,'Custo-benefício'!AD2251,'Custo-benefício'!AD2253,'Custo-benefício'!AD2255,'Custo-benefício'!AD2257,'Custo-benefício'!AD2259,'Custo-benefício'!AD2261,'Custo-benefício'!AD2263,'Custo-benefício'!AD2265,'Custo-benefício'!AD2267,'Custo-benefício'!AD2269,'Custo-benefício'!AD2271))</f>
        <v/>
      </c>
      <c r="AC46" s="159" t="str">
        <f>IF($B$46="","",SUM('Custo-benefício'!AE2245,'Custo-benefício'!AE2247,'Custo-benefício'!AE2249,'Custo-benefício'!AE2251,'Custo-benefício'!AE2253,'Custo-benefício'!AE2255,'Custo-benefício'!AE2257,'Custo-benefício'!AE2259,'Custo-benefício'!AE2261,'Custo-benefício'!AE2263,'Custo-benefício'!AE2265,'Custo-benefício'!AE2267,'Custo-benefício'!AE2269,'Custo-benefício'!AE2271))</f>
        <v/>
      </c>
      <c r="AD46" s="159" t="str">
        <f>IF($B$46="","",SUM('Custo-benefício'!AF2245,'Custo-benefício'!AF2247,'Custo-benefício'!AF2249,'Custo-benefício'!AF2251,'Custo-benefício'!AF2253,'Custo-benefício'!AF2255,'Custo-benefício'!AF2257,'Custo-benefício'!AF2259,'Custo-benefício'!AF2261,'Custo-benefício'!AF2263,'Custo-benefício'!AF2265,'Custo-benefício'!AF2267,'Custo-benefício'!AF2269,'Custo-benefício'!AF2271))</f>
        <v/>
      </c>
      <c r="AE46" s="159" t="str">
        <f>IF($B$46="","",SUM('Custo-benefício'!AG2245,'Custo-benefício'!AG2247,'Custo-benefício'!AG2249,'Custo-benefício'!AG2251,'Custo-benefício'!AG2253,'Custo-benefício'!AG2255,'Custo-benefício'!AG2257,'Custo-benefício'!AG2259,'Custo-benefício'!AG2261,'Custo-benefício'!AG2263,'Custo-benefício'!AG2265,'Custo-benefício'!AG2267,'Custo-benefício'!AG2269,'Custo-benefício'!AG2271))</f>
        <v/>
      </c>
      <c r="AF46" s="159" t="str">
        <f>IF($B$46="","",SUM('Custo-benefício'!AH2245,'Custo-benefício'!AH2247,'Custo-benefício'!AH2249,'Custo-benefício'!AH2251,'Custo-benefício'!AH2253,'Custo-benefício'!AH2255,'Custo-benefício'!AH2257,'Custo-benefício'!AH2259,'Custo-benefício'!AH2261,'Custo-benefício'!AH2263,'Custo-benefício'!AH2265,'Custo-benefício'!AH2267,'Custo-benefício'!AH2269,'Custo-benefício'!AH2271))</f>
        <v/>
      </c>
      <c r="AG46" s="159" t="str">
        <f>IF($B$46="","",SUM('Custo-benefício'!AI2245,'Custo-benefício'!AI2247,'Custo-benefício'!AI2249,'Custo-benefício'!AI2251,'Custo-benefício'!AI2253,'Custo-benefício'!AI2255,'Custo-benefício'!AI2257,'Custo-benefício'!AI2259,'Custo-benefício'!AI2261,'Custo-benefício'!AI2263,'Custo-benefício'!AI2265,'Custo-benefício'!AI2267,'Custo-benefício'!AI2269,'Custo-benefício'!AI2271))</f>
        <v/>
      </c>
      <c r="AH46" s="159" t="str">
        <f>IF($B$46="","",SUM('Custo-benefício'!AJ2245,'Custo-benefício'!AJ2247,'Custo-benefício'!AJ2249,'Custo-benefício'!AJ2251,'Custo-benefício'!AJ2253,'Custo-benefício'!AJ2255,'Custo-benefício'!AJ2257,'Custo-benefício'!AJ2259,'Custo-benefício'!AJ2261,'Custo-benefício'!AJ2263,'Custo-benefício'!AJ2265,'Custo-benefício'!AJ2267,'Custo-benefício'!AJ2269,'Custo-benefício'!AJ2271))</f>
        <v/>
      </c>
      <c r="AI46" s="159" t="str">
        <f>IF($B$46="","",SUM('Custo-benefício'!AK2245,'Custo-benefício'!AK2247,'Custo-benefício'!AK2249,'Custo-benefício'!AK2251,'Custo-benefício'!AK2253,'Custo-benefício'!AK2255,'Custo-benefício'!AK2257,'Custo-benefício'!AK2259,'Custo-benefício'!AK2261,'Custo-benefício'!AK2263,'Custo-benefício'!AK2265,'Custo-benefício'!AK2267,'Custo-benefício'!AK2269,'Custo-benefício'!AK2271))</f>
        <v/>
      </c>
      <c r="AJ46" s="159" t="str">
        <f>IF($B$46="","",SUM('Custo-benefício'!AL2245,'Custo-benefício'!AL2247,'Custo-benefício'!AL2249,'Custo-benefício'!AL2251,'Custo-benefício'!AL2253,'Custo-benefício'!AL2255,'Custo-benefício'!AL2257,'Custo-benefício'!AL2259,'Custo-benefício'!AL2261,'Custo-benefício'!AL2263,'Custo-benefício'!AL2265,'Custo-benefício'!AL2267,'Custo-benefício'!AL2269,'Custo-benefício'!AL2271))</f>
        <v/>
      </c>
      <c r="AK46" s="159" t="str">
        <f>IF($B$46="","",SUM('Custo-benefício'!AM2245,'Custo-benefício'!AM2247,'Custo-benefício'!AM2249,'Custo-benefício'!AM2251,'Custo-benefício'!AM2253,'Custo-benefício'!AM2255,'Custo-benefício'!AM2257,'Custo-benefício'!AM2259,'Custo-benefício'!AM2261,'Custo-benefício'!AM2263,'Custo-benefício'!AM2265,'Custo-benefício'!AM2267,'Custo-benefício'!AM2269,'Custo-benefício'!AM2271))</f>
        <v/>
      </c>
      <c r="AL46" s="159" t="str">
        <f>IF($B$46="","",SUM('Custo-benefício'!AN2245,'Custo-benefício'!AN2247,'Custo-benefício'!AN2249,'Custo-benefício'!AN2251,'Custo-benefício'!AN2253,'Custo-benefício'!AN2255,'Custo-benefício'!AN2257,'Custo-benefício'!AN2259,'Custo-benefício'!AN2261,'Custo-benefício'!AN2263,'Custo-benefício'!AN2265,'Custo-benefício'!AN2267,'Custo-benefício'!AN2269,'Custo-benefício'!AN2271))</f>
        <v/>
      </c>
      <c r="AM46" s="159" t="str">
        <f>IF($B$46="","",SUM('Custo-benefício'!AO2245,'Custo-benefício'!AO2247,'Custo-benefício'!AO2249,'Custo-benefício'!AO2251,'Custo-benefício'!AO2253,'Custo-benefício'!AO2255,'Custo-benefício'!AO2257,'Custo-benefício'!AO2259,'Custo-benefício'!AO2261,'Custo-benefício'!AO2263,'Custo-benefício'!AO2265,'Custo-benefício'!AO2267,'Custo-benefício'!AO2269,'Custo-benefício'!AO2271))</f>
        <v/>
      </c>
      <c r="AN46" s="313" t="str">
        <f t="shared" ref="AN46" si="43">IF(B46&lt;&gt;"",SUM(D46:AM46),"")</f>
        <v/>
      </c>
      <c r="BA46" s="489" t="str">
        <f t="shared" ref="BA46" si="44">B46</f>
        <v/>
      </c>
      <c r="BD46" s="489" t="str">
        <f>B46</f>
        <v/>
      </c>
    </row>
    <row r="47" spans="2:56" x14ac:dyDescent="0.3">
      <c r="B47" s="491"/>
      <c r="C47" s="192" t="s">
        <v>143</v>
      </c>
      <c r="D47" s="159" t="s">
        <v>38</v>
      </c>
      <c r="E47" s="159" t="str">
        <f>IF($B$46="","",SUM('Custo-benefício'!G2272,'Custo-benefício'!G2276,'Custo-benefício'!G2280,'Custo-benefício'!G2284,'Custo-benefício'!G2288,'Custo-benefício'!G2292,'Custo-benefício'!G2296,'Custo-benefício'!G2300,'Custo-benefício'!G2304,'Custo-benefício'!G2308,'Custo-benefício'!G2312,'Custo-benefício'!G2316,'Custo-benefício'!G2320,'Custo-benefício'!G2324,'Custo-benefício'!G2328,'Custo-benefício'!G2332,'Custo-benefício'!G2336,'Custo-benefício'!G2340,'Custo-benefício'!G2344,'Custo-benefício'!G2348,'Custo-benefício'!G2352,'Custo-benefício'!G2354,'Custo-benefício'!G2356,'Custo-benefício'!G2358,'Custo-benefício'!G2360,'Custo-benefício'!G2362))</f>
        <v/>
      </c>
      <c r="F47" s="159" t="str">
        <f>IF($B$46="","",SUM('Custo-benefício'!H2272,'Custo-benefício'!H2276,'Custo-benefício'!H2280,'Custo-benefício'!H2284,'Custo-benefício'!H2288,'Custo-benefício'!H2292,'Custo-benefício'!H2296,'Custo-benefício'!H2300,'Custo-benefício'!H2304,'Custo-benefício'!H2308,'Custo-benefício'!H2312,'Custo-benefício'!H2316,'Custo-benefício'!H2320,'Custo-benefício'!H2324,'Custo-benefício'!H2328,'Custo-benefício'!H2332,'Custo-benefício'!H2336,'Custo-benefício'!H2340,'Custo-benefício'!H2344,'Custo-benefício'!H2348,'Custo-benefício'!H2352,'Custo-benefício'!H2354,'Custo-benefício'!H2356,'Custo-benefício'!H2358,'Custo-benefício'!H2360,'Custo-benefício'!H2362))</f>
        <v/>
      </c>
      <c r="G47" s="159" t="str">
        <f>IF($B$46="","",SUM('Custo-benefício'!I2272,'Custo-benefício'!I2276,'Custo-benefício'!I2280,'Custo-benefício'!I2284,'Custo-benefício'!I2288,'Custo-benefício'!I2292,'Custo-benefício'!I2296,'Custo-benefício'!I2300,'Custo-benefício'!I2304,'Custo-benefício'!I2308,'Custo-benefício'!I2312,'Custo-benefício'!I2316,'Custo-benefício'!I2320,'Custo-benefício'!I2324,'Custo-benefício'!I2328,'Custo-benefício'!I2332,'Custo-benefício'!I2336,'Custo-benefício'!I2340,'Custo-benefício'!I2344,'Custo-benefício'!I2348,'Custo-benefício'!I2352,'Custo-benefício'!I2354,'Custo-benefício'!I2356,'Custo-benefício'!I2358,'Custo-benefício'!I2360,'Custo-benefício'!I2362))</f>
        <v/>
      </c>
      <c r="H47" s="159" t="str">
        <f>IF($B$46="","",SUM('Custo-benefício'!J2272,'Custo-benefício'!J2276,'Custo-benefício'!J2280,'Custo-benefício'!J2284,'Custo-benefício'!J2288,'Custo-benefício'!J2292,'Custo-benefício'!J2296,'Custo-benefício'!J2300,'Custo-benefício'!J2304,'Custo-benefício'!J2308,'Custo-benefício'!J2312,'Custo-benefício'!J2316,'Custo-benefício'!J2320,'Custo-benefício'!J2324,'Custo-benefício'!J2328,'Custo-benefício'!J2332,'Custo-benefício'!J2336,'Custo-benefício'!J2340,'Custo-benefício'!J2344,'Custo-benefício'!J2348,'Custo-benefício'!J2352,'Custo-benefício'!J2354,'Custo-benefício'!J2356,'Custo-benefício'!J2358,'Custo-benefício'!J2360,'Custo-benefício'!J2362))</f>
        <v/>
      </c>
      <c r="I47" s="159" t="str">
        <f>IF($B$46="","",SUM('Custo-benefício'!K2272,'Custo-benefício'!K2276,'Custo-benefício'!K2280,'Custo-benefício'!K2284,'Custo-benefício'!K2288,'Custo-benefício'!K2292,'Custo-benefício'!K2296,'Custo-benefício'!K2300,'Custo-benefício'!K2304,'Custo-benefício'!K2308,'Custo-benefício'!K2312,'Custo-benefício'!K2316,'Custo-benefício'!K2320,'Custo-benefício'!K2324,'Custo-benefício'!K2328,'Custo-benefício'!K2332,'Custo-benefício'!K2336,'Custo-benefício'!K2340,'Custo-benefício'!K2344,'Custo-benefício'!K2348,'Custo-benefício'!K2352,'Custo-benefício'!K2354,'Custo-benefício'!K2356,'Custo-benefício'!K2358,'Custo-benefício'!K2360,'Custo-benefício'!K2362))</f>
        <v/>
      </c>
      <c r="J47" s="159" t="str">
        <f>IF($B$46="","",SUM('Custo-benefício'!L2272,'Custo-benefício'!L2276,'Custo-benefício'!L2280,'Custo-benefício'!L2284,'Custo-benefício'!L2288,'Custo-benefício'!L2292,'Custo-benefício'!L2296,'Custo-benefício'!L2300,'Custo-benefício'!L2304,'Custo-benefício'!L2308,'Custo-benefício'!L2312,'Custo-benefício'!L2316,'Custo-benefício'!L2320,'Custo-benefício'!L2324,'Custo-benefício'!L2328,'Custo-benefício'!L2332,'Custo-benefício'!L2336,'Custo-benefício'!L2340,'Custo-benefício'!L2344,'Custo-benefício'!L2348,'Custo-benefício'!L2352,'Custo-benefício'!L2354,'Custo-benefício'!L2356,'Custo-benefício'!L2358,'Custo-benefício'!L2360,'Custo-benefício'!L2362))</f>
        <v/>
      </c>
      <c r="K47" s="159" t="str">
        <f>IF($B$46="","",SUM('Custo-benefício'!M2272,'Custo-benefício'!M2276,'Custo-benefício'!M2280,'Custo-benefício'!M2284,'Custo-benefício'!M2288,'Custo-benefício'!M2292,'Custo-benefício'!M2296,'Custo-benefício'!M2300,'Custo-benefício'!M2304,'Custo-benefício'!M2308,'Custo-benefício'!M2312,'Custo-benefício'!M2316,'Custo-benefício'!M2320,'Custo-benefício'!M2324,'Custo-benefício'!M2328,'Custo-benefício'!M2332,'Custo-benefício'!M2336,'Custo-benefício'!M2340,'Custo-benefício'!M2344,'Custo-benefício'!M2348,'Custo-benefício'!M2352,'Custo-benefício'!M2354,'Custo-benefício'!M2356,'Custo-benefício'!M2358,'Custo-benefício'!M2360,'Custo-benefício'!M2362))</f>
        <v/>
      </c>
      <c r="L47" s="159" t="str">
        <f>IF($B$46="","",SUM('Custo-benefício'!N2272,'Custo-benefício'!N2276,'Custo-benefício'!N2280,'Custo-benefício'!N2284,'Custo-benefício'!N2288,'Custo-benefício'!N2292,'Custo-benefício'!N2296,'Custo-benefício'!N2300,'Custo-benefício'!N2304,'Custo-benefício'!N2308,'Custo-benefício'!N2312,'Custo-benefício'!N2316,'Custo-benefício'!N2320,'Custo-benefício'!N2324,'Custo-benefício'!N2328,'Custo-benefício'!N2332,'Custo-benefício'!N2336,'Custo-benefício'!N2340,'Custo-benefício'!N2344,'Custo-benefício'!N2348,'Custo-benefício'!N2352,'Custo-benefício'!N2354,'Custo-benefício'!N2356,'Custo-benefício'!N2358,'Custo-benefício'!N2360,'Custo-benefício'!N2362))</f>
        <v/>
      </c>
      <c r="M47" s="159" t="str">
        <f>IF($B$46="","",SUM('Custo-benefício'!O2272,'Custo-benefício'!O2276,'Custo-benefício'!O2280,'Custo-benefício'!O2284,'Custo-benefício'!O2288,'Custo-benefício'!O2292,'Custo-benefício'!O2296,'Custo-benefício'!O2300,'Custo-benefício'!O2304,'Custo-benefício'!O2308,'Custo-benefício'!O2312,'Custo-benefício'!O2316,'Custo-benefício'!O2320,'Custo-benefício'!O2324,'Custo-benefício'!O2328,'Custo-benefício'!O2332,'Custo-benefício'!O2336,'Custo-benefício'!O2340,'Custo-benefício'!O2344,'Custo-benefício'!O2348,'Custo-benefício'!O2352,'Custo-benefício'!O2354,'Custo-benefício'!O2356,'Custo-benefício'!O2358,'Custo-benefício'!O2360,'Custo-benefício'!O2362))</f>
        <v/>
      </c>
      <c r="N47" s="159" t="str">
        <f>IF($B$46="","",SUM('Custo-benefício'!P2272,'Custo-benefício'!P2276,'Custo-benefício'!P2280,'Custo-benefício'!P2284,'Custo-benefício'!P2288,'Custo-benefício'!P2292,'Custo-benefício'!P2296,'Custo-benefício'!P2300,'Custo-benefício'!P2304,'Custo-benefício'!P2308,'Custo-benefício'!P2312,'Custo-benefício'!P2316,'Custo-benefício'!P2320,'Custo-benefício'!P2324,'Custo-benefício'!P2328,'Custo-benefício'!P2332,'Custo-benefício'!P2336,'Custo-benefício'!P2340,'Custo-benefício'!P2344,'Custo-benefício'!P2348,'Custo-benefício'!P2352,'Custo-benefício'!P2354,'Custo-benefício'!P2356,'Custo-benefício'!P2358,'Custo-benefício'!P2360,'Custo-benefício'!P2362))</f>
        <v/>
      </c>
      <c r="O47" s="159" t="str">
        <f>IF($B$46="","",SUM('Custo-benefício'!Q2272,'Custo-benefício'!Q2276,'Custo-benefício'!Q2280,'Custo-benefício'!Q2284,'Custo-benefício'!Q2288,'Custo-benefício'!Q2292,'Custo-benefício'!Q2296,'Custo-benefício'!Q2300,'Custo-benefício'!Q2304,'Custo-benefício'!Q2308,'Custo-benefício'!Q2312,'Custo-benefício'!Q2316,'Custo-benefício'!Q2320,'Custo-benefício'!Q2324,'Custo-benefício'!Q2328,'Custo-benefício'!Q2332,'Custo-benefício'!Q2336,'Custo-benefício'!Q2340,'Custo-benefício'!Q2344,'Custo-benefício'!Q2348,'Custo-benefício'!Q2352,'Custo-benefício'!Q2354,'Custo-benefício'!Q2356,'Custo-benefício'!Q2358,'Custo-benefício'!Q2360,'Custo-benefício'!Q2362))</f>
        <v/>
      </c>
      <c r="P47" s="159" t="str">
        <f>IF($B$46="","",SUM('Custo-benefício'!R2272,'Custo-benefício'!R2276,'Custo-benefício'!R2280,'Custo-benefício'!R2284,'Custo-benefício'!R2288,'Custo-benefício'!R2292,'Custo-benefício'!R2296,'Custo-benefício'!R2300,'Custo-benefício'!R2304,'Custo-benefício'!R2308,'Custo-benefício'!R2312,'Custo-benefício'!R2316,'Custo-benefício'!R2320,'Custo-benefício'!R2324,'Custo-benefício'!R2328,'Custo-benefício'!R2332,'Custo-benefício'!R2336,'Custo-benefício'!R2340,'Custo-benefício'!R2344,'Custo-benefício'!R2348,'Custo-benefício'!R2352,'Custo-benefício'!R2354,'Custo-benefício'!R2356,'Custo-benefício'!R2358,'Custo-benefício'!R2360,'Custo-benefício'!R2362))</f>
        <v/>
      </c>
      <c r="Q47" s="159" t="str">
        <f>IF($B$46="","",SUM('Custo-benefício'!S2272,'Custo-benefício'!S2276,'Custo-benefício'!S2280,'Custo-benefício'!S2284,'Custo-benefício'!S2288,'Custo-benefício'!S2292,'Custo-benefício'!S2296,'Custo-benefício'!S2300,'Custo-benefício'!S2304,'Custo-benefício'!S2308,'Custo-benefício'!S2312,'Custo-benefício'!S2316,'Custo-benefício'!S2320,'Custo-benefício'!S2324,'Custo-benefício'!S2328,'Custo-benefício'!S2332,'Custo-benefício'!S2336,'Custo-benefício'!S2340,'Custo-benefício'!S2344,'Custo-benefício'!S2348,'Custo-benefício'!S2352,'Custo-benefício'!S2354,'Custo-benefício'!S2356,'Custo-benefício'!S2358,'Custo-benefício'!S2360,'Custo-benefício'!S2362))</f>
        <v/>
      </c>
      <c r="R47" s="159" t="str">
        <f>IF($B$46="","",SUM('Custo-benefício'!T2272,'Custo-benefício'!T2276,'Custo-benefício'!T2280,'Custo-benefício'!T2284,'Custo-benefício'!T2288,'Custo-benefício'!T2292,'Custo-benefício'!T2296,'Custo-benefício'!T2300,'Custo-benefício'!T2304,'Custo-benefício'!T2308,'Custo-benefício'!T2312,'Custo-benefício'!T2316,'Custo-benefício'!T2320,'Custo-benefício'!T2324,'Custo-benefício'!T2328,'Custo-benefício'!T2332,'Custo-benefício'!T2336,'Custo-benefício'!T2340,'Custo-benefício'!T2344,'Custo-benefício'!T2348,'Custo-benefício'!T2352,'Custo-benefício'!T2354,'Custo-benefício'!T2356,'Custo-benefício'!T2358,'Custo-benefício'!T2360,'Custo-benefício'!T2362))</f>
        <v/>
      </c>
      <c r="S47" s="159" t="str">
        <f>IF($B$46="","",SUM('Custo-benefício'!U2272,'Custo-benefício'!U2276,'Custo-benefício'!U2280,'Custo-benefício'!U2284,'Custo-benefício'!U2288,'Custo-benefício'!U2292,'Custo-benefício'!U2296,'Custo-benefício'!U2300,'Custo-benefício'!U2304,'Custo-benefício'!U2308,'Custo-benefício'!U2312,'Custo-benefício'!U2316,'Custo-benefício'!U2320,'Custo-benefício'!U2324,'Custo-benefício'!U2328,'Custo-benefício'!U2332,'Custo-benefício'!U2336,'Custo-benefício'!U2340,'Custo-benefício'!U2344,'Custo-benefício'!U2348,'Custo-benefício'!U2352,'Custo-benefício'!U2354,'Custo-benefício'!U2356,'Custo-benefício'!U2358,'Custo-benefício'!U2360,'Custo-benefício'!U2362))</f>
        <v/>
      </c>
      <c r="T47" s="159" t="str">
        <f>IF($B$46="","",SUM('Custo-benefício'!V2272,'Custo-benefício'!V2276,'Custo-benefício'!V2280,'Custo-benefício'!V2284,'Custo-benefício'!V2288,'Custo-benefício'!V2292,'Custo-benefício'!V2296,'Custo-benefício'!V2300,'Custo-benefício'!V2304,'Custo-benefício'!V2308,'Custo-benefício'!V2312,'Custo-benefício'!V2316,'Custo-benefício'!V2320,'Custo-benefício'!V2324,'Custo-benefício'!V2328,'Custo-benefício'!V2332,'Custo-benefício'!V2336,'Custo-benefício'!V2340,'Custo-benefício'!V2344,'Custo-benefício'!V2348,'Custo-benefício'!V2352,'Custo-benefício'!V2354,'Custo-benefício'!V2356,'Custo-benefício'!V2358,'Custo-benefício'!V2360,'Custo-benefício'!V2362))</f>
        <v/>
      </c>
      <c r="U47" s="159" t="str">
        <f>IF($B$46="","",SUM('Custo-benefício'!W2272,'Custo-benefício'!W2276,'Custo-benefício'!W2280,'Custo-benefício'!W2284,'Custo-benefício'!W2288,'Custo-benefício'!W2292,'Custo-benefício'!W2296,'Custo-benefício'!W2300,'Custo-benefício'!W2304,'Custo-benefício'!W2308,'Custo-benefício'!W2312,'Custo-benefício'!W2316,'Custo-benefício'!W2320,'Custo-benefício'!W2324,'Custo-benefício'!W2328,'Custo-benefício'!W2332,'Custo-benefício'!W2336,'Custo-benefício'!W2340,'Custo-benefício'!W2344,'Custo-benefício'!W2348,'Custo-benefício'!W2352,'Custo-benefício'!W2354,'Custo-benefício'!W2356,'Custo-benefício'!W2358,'Custo-benefício'!W2360,'Custo-benefício'!W2362))</f>
        <v/>
      </c>
      <c r="V47" s="159" t="str">
        <f>IF($B$46="","",SUM('Custo-benefício'!X2272,'Custo-benefício'!X2276,'Custo-benefício'!X2280,'Custo-benefício'!X2284,'Custo-benefício'!X2288,'Custo-benefício'!X2292,'Custo-benefício'!X2296,'Custo-benefício'!X2300,'Custo-benefício'!X2304,'Custo-benefício'!X2308,'Custo-benefício'!X2312,'Custo-benefício'!X2316,'Custo-benefício'!X2320,'Custo-benefício'!X2324,'Custo-benefício'!X2328,'Custo-benefício'!X2332,'Custo-benefício'!X2336,'Custo-benefício'!X2340,'Custo-benefício'!X2344,'Custo-benefício'!X2348,'Custo-benefício'!X2352,'Custo-benefício'!X2354,'Custo-benefício'!X2356,'Custo-benefício'!X2358,'Custo-benefício'!X2360,'Custo-benefício'!X2362))</f>
        <v/>
      </c>
      <c r="W47" s="159" t="str">
        <f>IF($B$46="","",SUM('Custo-benefício'!Y2272,'Custo-benefício'!Y2276,'Custo-benefício'!Y2280,'Custo-benefício'!Y2284,'Custo-benefício'!Y2288,'Custo-benefício'!Y2292,'Custo-benefício'!Y2296,'Custo-benefício'!Y2300,'Custo-benefício'!Y2304,'Custo-benefício'!Y2308,'Custo-benefício'!Y2312,'Custo-benefício'!Y2316,'Custo-benefício'!Y2320,'Custo-benefício'!Y2324,'Custo-benefício'!Y2328,'Custo-benefício'!Y2332,'Custo-benefício'!Y2336,'Custo-benefício'!Y2340,'Custo-benefício'!Y2344,'Custo-benefício'!Y2348,'Custo-benefício'!Y2352,'Custo-benefício'!Y2354,'Custo-benefício'!Y2356,'Custo-benefício'!Y2358,'Custo-benefício'!Y2360,'Custo-benefício'!Y2362))</f>
        <v/>
      </c>
      <c r="X47" s="159" t="str">
        <f>IF($B$46="","",SUM('Custo-benefício'!Z2272,'Custo-benefício'!Z2276,'Custo-benefício'!Z2280,'Custo-benefício'!Z2284,'Custo-benefício'!Z2288,'Custo-benefício'!Z2292,'Custo-benefício'!Z2296,'Custo-benefício'!Z2300,'Custo-benefício'!Z2304,'Custo-benefício'!Z2308,'Custo-benefício'!Z2312,'Custo-benefício'!Z2316,'Custo-benefício'!Z2320,'Custo-benefício'!Z2324,'Custo-benefício'!Z2328,'Custo-benefício'!Z2332,'Custo-benefício'!Z2336,'Custo-benefício'!Z2340,'Custo-benefício'!Z2344,'Custo-benefício'!Z2348,'Custo-benefício'!Z2352,'Custo-benefício'!Z2354,'Custo-benefício'!Z2356,'Custo-benefício'!Z2358,'Custo-benefício'!Z2360,'Custo-benefício'!Z2362))</f>
        <v/>
      </c>
      <c r="Y47" s="159" t="str">
        <f>IF($B$46="","",SUM('Custo-benefício'!AA2272,'Custo-benefício'!AA2276,'Custo-benefício'!AA2280,'Custo-benefício'!AA2284,'Custo-benefício'!AA2288,'Custo-benefício'!AA2292,'Custo-benefício'!AA2296,'Custo-benefício'!AA2300,'Custo-benefício'!AA2304,'Custo-benefício'!AA2308,'Custo-benefício'!AA2312,'Custo-benefício'!AA2316,'Custo-benefício'!AA2320,'Custo-benefício'!AA2324,'Custo-benefício'!AA2328,'Custo-benefício'!AA2332,'Custo-benefício'!AA2336,'Custo-benefício'!AA2340,'Custo-benefício'!AA2344,'Custo-benefício'!AA2348,'Custo-benefício'!AA2352,'Custo-benefício'!AA2354,'Custo-benefício'!AA2356,'Custo-benefício'!AA2358,'Custo-benefício'!AA2360,'Custo-benefício'!AA2362))</f>
        <v/>
      </c>
      <c r="Z47" s="159" t="str">
        <f>IF($B$46="","",SUM('Custo-benefício'!AB2272,'Custo-benefício'!AB2276,'Custo-benefício'!AB2280,'Custo-benefício'!AB2284,'Custo-benefício'!AB2288,'Custo-benefício'!AB2292,'Custo-benefício'!AB2296,'Custo-benefício'!AB2300,'Custo-benefício'!AB2304,'Custo-benefício'!AB2308,'Custo-benefício'!AB2312,'Custo-benefício'!AB2316,'Custo-benefício'!AB2320,'Custo-benefício'!AB2324,'Custo-benefício'!AB2328,'Custo-benefício'!AB2332,'Custo-benefício'!AB2336,'Custo-benefício'!AB2340,'Custo-benefício'!AB2344,'Custo-benefício'!AB2348,'Custo-benefício'!AB2352,'Custo-benefício'!AB2354,'Custo-benefício'!AB2356,'Custo-benefício'!AB2358,'Custo-benefício'!AB2360,'Custo-benefício'!AB2362))</f>
        <v/>
      </c>
      <c r="AA47" s="159" t="str">
        <f>IF($B$46="","",SUM('Custo-benefício'!AC2272,'Custo-benefício'!AC2276,'Custo-benefício'!AC2280,'Custo-benefício'!AC2284,'Custo-benefício'!AC2288,'Custo-benefício'!AC2292,'Custo-benefício'!AC2296,'Custo-benefício'!AC2300,'Custo-benefício'!AC2304,'Custo-benefício'!AC2308,'Custo-benefício'!AC2312,'Custo-benefício'!AC2316,'Custo-benefício'!AC2320,'Custo-benefício'!AC2324,'Custo-benefício'!AC2328,'Custo-benefício'!AC2332,'Custo-benefício'!AC2336,'Custo-benefício'!AC2340,'Custo-benefício'!AC2344,'Custo-benefício'!AC2348,'Custo-benefício'!AC2352,'Custo-benefício'!AC2354,'Custo-benefício'!AC2356,'Custo-benefício'!AC2358,'Custo-benefício'!AC2360,'Custo-benefício'!AC2362))</f>
        <v/>
      </c>
      <c r="AB47" s="159" t="str">
        <f>IF($B$46="","",SUM('Custo-benefício'!AD2272,'Custo-benefício'!AD2276,'Custo-benefício'!AD2280,'Custo-benefício'!AD2284,'Custo-benefício'!AD2288,'Custo-benefício'!AD2292,'Custo-benefício'!AD2296,'Custo-benefício'!AD2300,'Custo-benefício'!AD2304,'Custo-benefício'!AD2308,'Custo-benefício'!AD2312,'Custo-benefício'!AD2316,'Custo-benefício'!AD2320,'Custo-benefício'!AD2324,'Custo-benefício'!AD2328,'Custo-benefício'!AD2332,'Custo-benefício'!AD2336,'Custo-benefício'!AD2340,'Custo-benefício'!AD2344,'Custo-benefício'!AD2348,'Custo-benefício'!AD2352,'Custo-benefício'!AD2354,'Custo-benefício'!AD2356,'Custo-benefício'!AD2358,'Custo-benefício'!AD2360,'Custo-benefício'!AD2362))</f>
        <v/>
      </c>
      <c r="AC47" s="159" t="str">
        <f>IF($B$46="","",SUM('Custo-benefício'!AE2272,'Custo-benefício'!AE2276,'Custo-benefício'!AE2280,'Custo-benefício'!AE2284,'Custo-benefício'!AE2288,'Custo-benefício'!AE2292,'Custo-benefício'!AE2296,'Custo-benefício'!AE2300,'Custo-benefício'!AE2304,'Custo-benefício'!AE2308,'Custo-benefício'!AE2312,'Custo-benefício'!AE2316,'Custo-benefício'!AE2320,'Custo-benefício'!AE2324,'Custo-benefício'!AE2328,'Custo-benefício'!AE2332,'Custo-benefício'!AE2336,'Custo-benefício'!AE2340,'Custo-benefício'!AE2344,'Custo-benefício'!AE2348,'Custo-benefício'!AE2352,'Custo-benefício'!AE2354,'Custo-benefício'!AE2356,'Custo-benefício'!AE2358,'Custo-benefício'!AE2360,'Custo-benefício'!AE2362))</f>
        <v/>
      </c>
      <c r="AD47" s="159" t="str">
        <f>IF($B$46="","",SUM('Custo-benefício'!AF2272,'Custo-benefício'!AF2276,'Custo-benefício'!AF2280,'Custo-benefício'!AF2284,'Custo-benefício'!AF2288,'Custo-benefício'!AF2292,'Custo-benefício'!AF2296,'Custo-benefício'!AF2300,'Custo-benefício'!AF2304,'Custo-benefício'!AF2308,'Custo-benefício'!AF2312,'Custo-benefício'!AF2316,'Custo-benefício'!AF2320,'Custo-benefício'!AF2324,'Custo-benefício'!AF2328,'Custo-benefício'!AF2332,'Custo-benefício'!AF2336,'Custo-benefício'!AF2340,'Custo-benefício'!AF2344,'Custo-benefício'!AF2348,'Custo-benefício'!AF2352,'Custo-benefício'!AF2354,'Custo-benefício'!AF2356,'Custo-benefício'!AF2358,'Custo-benefício'!AF2360,'Custo-benefício'!AF2362))</f>
        <v/>
      </c>
      <c r="AE47" s="159" t="str">
        <f>IF($B$46="","",SUM('Custo-benefício'!AG2272,'Custo-benefício'!AG2276,'Custo-benefício'!AG2280,'Custo-benefício'!AG2284,'Custo-benefício'!AG2288,'Custo-benefício'!AG2292,'Custo-benefício'!AG2296,'Custo-benefício'!AG2300,'Custo-benefício'!AG2304,'Custo-benefício'!AG2308,'Custo-benefício'!AG2312,'Custo-benefício'!AG2316,'Custo-benefício'!AG2320,'Custo-benefício'!AG2324,'Custo-benefício'!AG2328,'Custo-benefício'!AG2332,'Custo-benefício'!AG2336,'Custo-benefício'!AG2340,'Custo-benefício'!AG2344,'Custo-benefício'!AG2348,'Custo-benefício'!AG2352,'Custo-benefício'!AG2354,'Custo-benefício'!AG2356,'Custo-benefício'!AG2358,'Custo-benefício'!AG2360,'Custo-benefício'!AG2362))</f>
        <v/>
      </c>
      <c r="AF47" s="159" t="str">
        <f>IF($B$46="","",SUM('Custo-benefício'!AH2272,'Custo-benefício'!AH2276,'Custo-benefício'!AH2280,'Custo-benefício'!AH2284,'Custo-benefício'!AH2288,'Custo-benefício'!AH2292,'Custo-benefício'!AH2296,'Custo-benefício'!AH2300,'Custo-benefício'!AH2304,'Custo-benefício'!AH2308,'Custo-benefício'!AH2312,'Custo-benefício'!AH2316,'Custo-benefício'!AH2320,'Custo-benefício'!AH2324,'Custo-benefício'!AH2328,'Custo-benefício'!AH2332,'Custo-benefício'!AH2336,'Custo-benefício'!AH2340,'Custo-benefício'!AH2344,'Custo-benefício'!AH2348,'Custo-benefício'!AH2352,'Custo-benefício'!AH2354,'Custo-benefício'!AH2356,'Custo-benefício'!AH2358,'Custo-benefício'!AH2360,'Custo-benefício'!AH2362))</f>
        <v/>
      </c>
      <c r="AG47" s="159" t="str">
        <f>IF($B$46="","",SUM('Custo-benefício'!AI2272,'Custo-benefício'!AI2276,'Custo-benefício'!AI2280,'Custo-benefício'!AI2284,'Custo-benefício'!AI2288,'Custo-benefício'!AI2292,'Custo-benefício'!AI2296,'Custo-benefício'!AI2300,'Custo-benefício'!AI2304,'Custo-benefício'!AI2308,'Custo-benefício'!AI2312,'Custo-benefício'!AI2316,'Custo-benefício'!AI2320,'Custo-benefício'!AI2324,'Custo-benefício'!AI2328,'Custo-benefício'!AI2332,'Custo-benefício'!AI2336,'Custo-benefício'!AI2340,'Custo-benefício'!AI2344,'Custo-benefício'!AI2348,'Custo-benefício'!AI2352,'Custo-benefício'!AI2354,'Custo-benefício'!AI2356,'Custo-benefício'!AI2358,'Custo-benefício'!AI2360,'Custo-benefício'!AI2362))</f>
        <v/>
      </c>
      <c r="AH47" s="159" t="str">
        <f>IF($B$46="","",SUM('Custo-benefício'!AJ2272,'Custo-benefício'!AJ2276,'Custo-benefício'!AJ2280,'Custo-benefício'!AJ2284,'Custo-benefício'!AJ2288,'Custo-benefício'!AJ2292,'Custo-benefício'!AJ2296,'Custo-benefício'!AJ2300,'Custo-benefício'!AJ2304,'Custo-benefício'!AJ2308,'Custo-benefício'!AJ2312,'Custo-benefício'!AJ2316,'Custo-benefício'!AJ2320,'Custo-benefício'!AJ2324,'Custo-benefício'!AJ2328,'Custo-benefício'!AJ2332,'Custo-benefício'!AJ2336,'Custo-benefício'!AJ2340,'Custo-benefício'!AJ2344,'Custo-benefício'!AJ2348,'Custo-benefício'!AJ2352,'Custo-benefício'!AJ2354,'Custo-benefício'!AJ2356,'Custo-benefício'!AJ2358,'Custo-benefício'!AJ2360,'Custo-benefício'!AJ2362))</f>
        <v/>
      </c>
      <c r="AI47" s="159" t="str">
        <f>IF($B$46="","",SUM('Custo-benefício'!AK2272,'Custo-benefício'!AK2276,'Custo-benefício'!AK2280,'Custo-benefício'!AK2284,'Custo-benefício'!AK2288,'Custo-benefício'!AK2292,'Custo-benefício'!AK2296,'Custo-benefício'!AK2300,'Custo-benefício'!AK2304,'Custo-benefício'!AK2308,'Custo-benefício'!AK2312,'Custo-benefício'!AK2316,'Custo-benefício'!AK2320,'Custo-benefício'!AK2324,'Custo-benefício'!AK2328,'Custo-benefício'!AK2332,'Custo-benefício'!AK2336,'Custo-benefício'!AK2340,'Custo-benefício'!AK2344,'Custo-benefício'!AK2348,'Custo-benefício'!AK2352,'Custo-benefício'!AK2354,'Custo-benefício'!AK2356,'Custo-benefício'!AK2358,'Custo-benefício'!AK2360,'Custo-benefício'!AK2362))</f>
        <v/>
      </c>
      <c r="AJ47" s="159" t="str">
        <f>IF($B$46="","",SUM('Custo-benefício'!AL2272,'Custo-benefício'!AL2276,'Custo-benefício'!AL2280,'Custo-benefício'!AL2284,'Custo-benefício'!AL2288,'Custo-benefício'!AL2292,'Custo-benefício'!AL2296,'Custo-benefício'!AL2300,'Custo-benefício'!AL2304,'Custo-benefício'!AL2308,'Custo-benefício'!AL2312,'Custo-benefício'!AL2316,'Custo-benefício'!AL2320,'Custo-benefício'!AL2324,'Custo-benefício'!AL2328,'Custo-benefício'!AL2332,'Custo-benefício'!AL2336,'Custo-benefício'!AL2340,'Custo-benefício'!AL2344,'Custo-benefício'!AL2348,'Custo-benefício'!AL2352,'Custo-benefício'!AL2354,'Custo-benefício'!AL2356,'Custo-benefício'!AL2358,'Custo-benefício'!AL2360,'Custo-benefício'!AL2362))</f>
        <v/>
      </c>
      <c r="AK47" s="159" t="str">
        <f>IF($B$46="","",SUM('Custo-benefício'!AM2272,'Custo-benefício'!AM2276,'Custo-benefício'!AM2280,'Custo-benefício'!AM2284,'Custo-benefício'!AM2288,'Custo-benefício'!AM2292,'Custo-benefício'!AM2296,'Custo-benefício'!AM2300,'Custo-benefício'!AM2304,'Custo-benefício'!AM2308,'Custo-benefício'!AM2312,'Custo-benefício'!AM2316,'Custo-benefício'!AM2320,'Custo-benefício'!AM2324,'Custo-benefício'!AM2328,'Custo-benefício'!AM2332,'Custo-benefício'!AM2336,'Custo-benefício'!AM2340,'Custo-benefício'!AM2344,'Custo-benefício'!AM2348,'Custo-benefício'!AM2352,'Custo-benefício'!AM2354,'Custo-benefício'!AM2356,'Custo-benefício'!AM2358,'Custo-benefício'!AM2360,'Custo-benefício'!AM2362))</f>
        <v/>
      </c>
      <c r="AL47" s="159" t="str">
        <f>IF($B$46="","",SUM('Custo-benefício'!AN2272,'Custo-benefício'!AN2276,'Custo-benefício'!AN2280,'Custo-benefício'!AN2284,'Custo-benefício'!AN2288,'Custo-benefício'!AN2292,'Custo-benefício'!AN2296,'Custo-benefício'!AN2300,'Custo-benefício'!AN2304,'Custo-benefício'!AN2308,'Custo-benefício'!AN2312,'Custo-benefício'!AN2316,'Custo-benefício'!AN2320,'Custo-benefício'!AN2324,'Custo-benefício'!AN2328,'Custo-benefício'!AN2332,'Custo-benefício'!AN2336,'Custo-benefício'!AN2340,'Custo-benefício'!AN2344,'Custo-benefício'!AN2348,'Custo-benefício'!AN2352,'Custo-benefício'!AN2354,'Custo-benefício'!AN2356,'Custo-benefício'!AN2358,'Custo-benefício'!AN2360,'Custo-benefício'!AN2362))</f>
        <v/>
      </c>
      <c r="AM47" s="159" t="str">
        <f>IF($B$46="","",SUM('Custo-benefício'!AO2272,'Custo-benefício'!AO2276,'Custo-benefício'!AO2280,'Custo-benefício'!AO2284,'Custo-benefício'!AO2288,'Custo-benefício'!AO2292,'Custo-benefício'!AO2296,'Custo-benefício'!AO2300,'Custo-benefício'!AO2304,'Custo-benefício'!AO2308,'Custo-benefício'!AO2312,'Custo-benefício'!AO2316,'Custo-benefício'!AO2320,'Custo-benefício'!AO2324,'Custo-benefício'!AO2328,'Custo-benefício'!AO2332,'Custo-benefício'!AO2336,'Custo-benefício'!AO2340,'Custo-benefício'!AO2344,'Custo-benefício'!AO2348,'Custo-benefício'!AO2352,'Custo-benefício'!AO2354,'Custo-benefício'!AO2356,'Custo-benefício'!AO2358,'Custo-benefício'!AO2360,'Custo-benefício'!AO2362))</f>
        <v/>
      </c>
      <c r="AN47" s="313" t="str">
        <f t="shared" ref="AN47" si="45">IF(B46&lt;&gt;"",SUM(D47:AM47),"")</f>
        <v/>
      </c>
      <c r="BA47" s="489"/>
      <c r="BD47" s="489"/>
    </row>
    <row r="48" spans="2:56" x14ac:dyDescent="0.3">
      <c r="B48" s="490" t="str">
        <f>IF(PRINCIPAL!B204&lt;&gt;"",PRINCIPAL!B204,"")</f>
        <v/>
      </c>
      <c r="C48" s="192" t="s">
        <v>128</v>
      </c>
      <c r="D48" s="159" t="str">
        <f>IF($B$48="","",SUM('Custo-benefício'!F2369,'Custo-benefício'!F2371,'Custo-benefício'!F2373,'Custo-benefício'!F2375,'Custo-benefício'!F2377,'Custo-benefício'!F2379,'Custo-benefício'!F2381,'Custo-benefício'!F2383,'Custo-benefício'!F2385,'Custo-benefício'!F2387,'Custo-benefício'!F2389,'Custo-benefício'!F2391,'Custo-benefício'!F2393,'Custo-benefício'!F2395))</f>
        <v/>
      </c>
      <c r="E48" s="159" t="str">
        <f>IF($B$48="","",SUM('Custo-benefício'!G2369,'Custo-benefício'!G2371,'Custo-benefício'!G2373,'Custo-benefício'!G2375,'Custo-benefício'!G2377,'Custo-benefício'!G2379,'Custo-benefício'!G2381,'Custo-benefício'!G2383,'Custo-benefício'!G2385,'Custo-benefício'!G2387,'Custo-benefício'!G2389,'Custo-benefício'!G2391,'Custo-benefício'!G2393,'Custo-benefício'!G2395))</f>
        <v/>
      </c>
      <c r="F48" s="159" t="str">
        <f>IF($B$48="","",SUM('Custo-benefício'!H2369,'Custo-benefício'!H2371,'Custo-benefício'!H2373,'Custo-benefício'!H2375,'Custo-benefício'!H2377,'Custo-benefício'!H2379,'Custo-benefício'!H2381,'Custo-benefício'!H2383,'Custo-benefício'!H2385,'Custo-benefício'!H2387,'Custo-benefício'!H2389,'Custo-benefício'!H2391,'Custo-benefício'!H2393,'Custo-benefício'!H2395))</f>
        <v/>
      </c>
      <c r="G48" s="159" t="str">
        <f>IF($B$48="","",SUM('Custo-benefício'!I2369,'Custo-benefício'!I2371,'Custo-benefício'!I2373,'Custo-benefício'!I2375,'Custo-benefício'!I2377,'Custo-benefício'!I2379,'Custo-benefício'!I2381,'Custo-benefício'!I2383,'Custo-benefício'!I2385,'Custo-benefício'!I2387,'Custo-benefício'!I2389,'Custo-benefício'!I2391,'Custo-benefício'!I2393,'Custo-benefício'!I2395))</f>
        <v/>
      </c>
      <c r="H48" s="159" t="str">
        <f>IF($B$48="","",SUM('Custo-benefício'!J2369,'Custo-benefício'!J2371,'Custo-benefício'!J2373,'Custo-benefício'!J2375,'Custo-benefício'!J2377,'Custo-benefício'!J2379,'Custo-benefício'!J2381,'Custo-benefício'!J2383,'Custo-benefício'!J2385,'Custo-benefício'!J2387,'Custo-benefício'!J2389,'Custo-benefício'!J2391,'Custo-benefício'!J2393,'Custo-benefício'!J2395))</f>
        <v/>
      </c>
      <c r="I48" s="159" t="str">
        <f>IF($B$48="","",SUM('Custo-benefício'!K2369,'Custo-benefício'!K2371,'Custo-benefício'!K2373,'Custo-benefício'!K2375,'Custo-benefício'!K2377,'Custo-benefício'!K2379,'Custo-benefício'!K2381,'Custo-benefício'!K2383,'Custo-benefício'!K2385,'Custo-benefício'!K2387,'Custo-benefício'!K2389,'Custo-benefício'!K2391,'Custo-benefício'!K2393,'Custo-benefício'!K2395))</f>
        <v/>
      </c>
      <c r="J48" s="159" t="str">
        <f>IF($B$48="","",SUM('Custo-benefício'!L2369,'Custo-benefício'!L2371,'Custo-benefício'!L2373,'Custo-benefício'!L2375,'Custo-benefício'!L2377,'Custo-benefício'!L2379,'Custo-benefício'!L2381,'Custo-benefício'!L2383,'Custo-benefício'!L2385,'Custo-benefício'!L2387,'Custo-benefício'!L2389,'Custo-benefício'!L2391,'Custo-benefício'!L2393,'Custo-benefício'!L2395))</f>
        <v/>
      </c>
      <c r="K48" s="159" t="str">
        <f>IF($B$48="","",SUM('Custo-benefício'!M2369,'Custo-benefício'!M2371,'Custo-benefício'!M2373,'Custo-benefício'!M2375,'Custo-benefício'!M2377,'Custo-benefício'!M2379,'Custo-benefício'!M2381,'Custo-benefício'!M2383,'Custo-benefício'!M2385,'Custo-benefício'!M2387,'Custo-benefício'!M2389,'Custo-benefício'!M2391,'Custo-benefício'!M2393,'Custo-benefício'!M2395))</f>
        <v/>
      </c>
      <c r="L48" s="159" t="str">
        <f>IF($B$48="","",SUM('Custo-benefício'!N2369,'Custo-benefício'!N2371,'Custo-benefício'!N2373,'Custo-benefício'!N2375,'Custo-benefício'!N2377,'Custo-benefício'!N2379,'Custo-benefício'!N2381,'Custo-benefício'!N2383,'Custo-benefício'!N2385,'Custo-benefício'!N2387,'Custo-benefício'!N2389,'Custo-benefício'!N2391,'Custo-benefício'!N2393,'Custo-benefício'!N2395))</f>
        <v/>
      </c>
      <c r="M48" s="159" t="str">
        <f>IF($B$48="","",SUM('Custo-benefício'!O2369,'Custo-benefício'!O2371,'Custo-benefício'!O2373,'Custo-benefício'!O2375,'Custo-benefício'!O2377,'Custo-benefício'!O2379,'Custo-benefício'!O2381,'Custo-benefício'!O2383,'Custo-benefício'!O2385,'Custo-benefício'!O2387,'Custo-benefício'!O2389,'Custo-benefício'!O2391,'Custo-benefício'!O2393,'Custo-benefício'!O2395))</f>
        <v/>
      </c>
      <c r="N48" s="159" t="str">
        <f>IF($B$48="","",SUM('Custo-benefício'!P2369,'Custo-benefício'!P2371,'Custo-benefício'!P2373,'Custo-benefício'!P2375,'Custo-benefício'!P2377,'Custo-benefício'!P2379,'Custo-benefício'!P2381,'Custo-benefício'!P2383,'Custo-benefício'!P2385,'Custo-benefício'!P2387,'Custo-benefício'!P2389,'Custo-benefício'!P2391,'Custo-benefício'!P2393,'Custo-benefício'!P2395))</f>
        <v/>
      </c>
      <c r="O48" s="159" t="str">
        <f>IF($B$48="","",SUM('Custo-benefício'!Q2369,'Custo-benefício'!Q2371,'Custo-benefício'!Q2373,'Custo-benefício'!Q2375,'Custo-benefício'!Q2377,'Custo-benefício'!Q2379,'Custo-benefício'!Q2381,'Custo-benefício'!Q2383,'Custo-benefício'!Q2385,'Custo-benefício'!Q2387,'Custo-benefício'!Q2389,'Custo-benefício'!Q2391,'Custo-benefício'!Q2393,'Custo-benefício'!Q2395))</f>
        <v/>
      </c>
      <c r="P48" s="159" t="str">
        <f>IF($B$48="","",SUM('Custo-benefício'!R2369,'Custo-benefício'!R2371,'Custo-benefício'!R2373,'Custo-benefício'!R2375,'Custo-benefício'!R2377,'Custo-benefício'!R2379,'Custo-benefício'!R2381,'Custo-benefício'!R2383,'Custo-benefício'!R2385,'Custo-benefício'!R2387,'Custo-benefício'!R2389,'Custo-benefício'!R2391,'Custo-benefício'!R2393,'Custo-benefício'!R2395))</f>
        <v/>
      </c>
      <c r="Q48" s="159" t="str">
        <f>IF($B$48="","",SUM('Custo-benefício'!S2369,'Custo-benefício'!S2371,'Custo-benefício'!S2373,'Custo-benefício'!S2375,'Custo-benefício'!S2377,'Custo-benefício'!S2379,'Custo-benefício'!S2381,'Custo-benefício'!S2383,'Custo-benefício'!S2385,'Custo-benefício'!S2387,'Custo-benefício'!S2389,'Custo-benefício'!S2391,'Custo-benefício'!S2393,'Custo-benefício'!S2395))</f>
        <v/>
      </c>
      <c r="R48" s="159" t="str">
        <f>IF($B$48="","",SUM('Custo-benefício'!T2369,'Custo-benefício'!T2371,'Custo-benefício'!T2373,'Custo-benefício'!T2375,'Custo-benefício'!T2377,'Custo-benefício'!T2379,'Custo-benefício'!T2381,'Custo-benefício'!T2383,'Custo-benefício'!T2385,'Custo-benefício'!T2387,'Custo-benefício'!T2389,'Custo-benefício'!T2391,'Custo-benefício'!T2393,'Custo-benefício'!T2395))</f>
        <v/>
      </c>
      <c r="S48" s="159" t="str">
        <f>IF($B$48="","",SUM('Custo-benefício'!U2369,'Custo-benefício'!U2371,'Custo-benefício'!U2373,'Custo-benefício'!U2375,'Custo-benefício'!U2377,'Custo-benefício'!U2379,'Custo-benefício'!U2381,'Custo-benefício'!U2383,'Custo-benefício'!U2385,'Custo-benefício'!U2387,'Custo-benefício'!U2389,'Custo-benefício'!U2391,'Custo-benefício'!U2393,'Custo-benefício'!U2395))</f>
        <v/>
      </c>
      <c r="T48" s="159" t="str">
        <f>IF($B$48="","",SUM('Custo-benefício'!V2369,'Custo-benefício'!V2371,'Custo-benefício'!V2373,'Custo-benefício'!V2375,'Custo-benefício'!V2377,'Custo-benefício'!V2379,'Custo-benefício'!V2381,'Custo-benefício'!V2383,'Custo-benefício'!V2385,'Custo-benefício'!V2387,'Custo-benefício'!V2389,'Custo-benefício'!V2391,'Custo-benefício'!V2393,'Custo-benefício'!V2395))</f>
        <v/>
      </c>
      <c r="U48" s="159" t="str">
        <f>IF($B$48="","",SUM('Custo-benefício'!W2369,'Custo-benefício'!W2371,'Custo-benefício'!W2373,'Custo-benefício'!W2375,'Custo-benefício'!W2377,'Custo-benefício'!W2379,'Custo-benefício'!W2381,'Custo-benefício'!W2383,'Custo-benefício'!W2385,'Custo-benefício'!W2387,'Custo-benefício'!W2389,'Custo-benefício'!W2391,'Custo-benefício'!W2393,'Custo-benefício'!W2395))</f>
        <v/>
      </c>
      <c r="V48" s="159" t="str">
        <f>IF($B$48="","",SUM('Custo-benefício'!X2369,'Custo-benefício'!X2371,'Custo-benefício'!X2373,'Custo-benefício'!X2375,'Custo-benefício'!X2377,'Custo-benefício'!X2379,'Custo-benefício'!X2381,'Custo-benefício'!X2383,'Custo-benefício'!X2385,'Custo-benefício'!X2387,'Custo-benefício'!X2389,'Custo-benefício'!X2391,'Custo-benefício'!X2393,'Custo-benefício'!X2395))</f>
        <v/>
      </c>
      <c r="W48" s="159" t="str">
        <f>IF($B$48="","",SUM('Custo-benefício'!Y2369,'Custo-benefício'!Y2371,'Custo-benefício'!Y2373,'Custo-benefício'!Y2375,'Custo-benefício'!Y2377,'Custo-benefício'!Y2379,'Custo-benefício'!Y2381,'Custo-benefício'!Y2383,'Custo-benefício'!Y2385,'Custo-benefício'!Y2387,'Custo-benefício'!Y2389,'Custo-benefício'!Y2391,'Custo-benefício'!Y2393,'Custo-benefício'!Y2395))</f>
        <v/>
      </c>
      <c r="X48" s="159" t="str">
        <f>IF($B$48="","",SUM('Custo-benefício'!Z2369,'Custo-benefício'!Z2371,'Custo-benefício'!Z2373,'Custo-benefício'!Z2375,'Custo-benefício'!Z2377,'Custo-benefício'!Z2379,'Custo-benefício'!Z2381,'Custo-benefício'!Z2383,'Custo-benefício'!Z2385,'Custo-benefício'!Z2387,'Custo-benefício'!Z2389,'Custo-benefício'!Z2391,'Custo-benefício'!Z2393,'Custo-benefício'!Z2395))</f>
        <v/>
      </c>
      <c r="Y48" s="159" t="str">
        <f>IF($B$48="","",SUM('Custo-benefício'!AA2369,'Custo-benefício'!AA2371,'Custo-benefício'!AA2373,'Custo-benefício'!AA2375,'Custo-benefício'!AA2377,'Custo-benefício'!AA2379,'Custo-benefício'!AA2381,'Custo-benefício'!AA2383,'Custo-benefício'!AA2385,'Custo-benefício'!AA2387,'Custo-benefício'!AA2389,'Custo-benefício'!AA2391,'Custo-benefício'!AA2393,'Custo-benefício'!AA2395))</f>
        <v/>
      </c>
      <c r="Z48" s="159" t="str">
        <f>IF($B$48="","",SUM('Custo-benefício'!AB2369,'Custo-benefício'!AB2371,'Custo-benefício'!AB2373,'Custo-benefício'!AB2375,'Custo-benefício'!AB2377,'Custo-benefício'!AB2379,'Custo-benefício'!AB2381,'Custo-benefício'!AB2383,'Custo-benefício'!AB2385,'Custo-benefício'!AB2387,'Custo-benefício'!AB2389,'Custo-benefício'!AB2391,'Custo-benefício'!AB2393,'Custo-benefício'!AB2395))</f>
        <v/>
      </c>
      <c r="AA48" s="159" t="str">
        <f>IF($B$48="","",SUM('Custo-benefício'!AC2369,'Custo-benefício'!AC2371,'Custo-benefício'!AC2373,'Custo-benefício'!AC2375,'Custo-benefício'!AC2377,'Custo-benefício'!AC2379,'Custo-benefício'!AC2381,'Custo-benefício'!AC2383,'Custo-benefício'!AC2385,'Custo-benefício'!AC2387,'Custo-benefício'!AC2389,'Custo-benefício'!AC2391,'Custo-benefício'!AC2393,'Custo-benefício'!AC2395))</f>
        <v/>
      </c>
      <c r="AB48" s="159" t="str">
        <f>IF($B$48="","",SUM('Custo-benefício'!AD2369,'Custo-benefício'!AD2371,'Custo-benefício'!AD2373,'Custo-benefício'!AD2375,'Custo-benefício'!AD2377,'Custo-benefício'!AD2379,'Custo-benefício'!AD2381,'Custo-benefício'!AD2383,'Custo-benefício'!AD2385,'Custo-benefício'!AD2387,'Custo-benefício'!AD2389,'Custo-benefício'!AD2391,'Custo-benefício'!AD2393,'Custo-benefício'!AD2395))</f>
        <v/>
      </c>
      <c r="AC48" s="159" t="str">
        <f>IF($B$48="","",SUM('Custo-benefício'!AE2369,'Custo-benefício'!AE2371,'Custo-benefício'!AE2373,'Custo-benefício'!AE2375,'Custo-benefício'!AE2377,'Custo-benefício'!AE2379,'Custo-benefício'!AE2381,'Custo-benefício'!AE2383,'Custo-benefício'!AE2385,'Custo-benefício'!AE2387,'Custo-benefício'!AE2389,'Custo-benefício'!AE2391,'Custo-benefício'!AE2393,'Custo-benefício'!AE2395))</f>
        <v/>
      </c>
      <c r="AD48" s="159" t="str">
        <f>IF($B$48="","",SUM('Custo-benefício'!AF2369,'Custo-benefício'!AF2371,'Custo-benefício'!AF2373,'Custo-benefício'!AF2375,'Custo-benefício'!AF2377,'Custo-benefício'!AF2379,'Custo-benefício'!AF2381,'Custo-benefício'!AF2383,'Custo-benefício'!AF2385,'Custo-benefício'!AF2387,'Custo-benefício'!AF2389,'Custo-benefício'!AF2391,'Custo-benefício'!AF2393,'Custo-benefício'!AF2395))</f>
        <v/>
      </c>
      <c r="AE48" s="159" t="str">
        <f>IF($B$48="","",SUM('Custo-benefício'!AG2369,'Custo-benefício'!AG2371,'Custo-benefício'!AG2373,'Custo-benefício'!AG2375,'Custo-benefício'!AG2377,'Custo-benefício'!AG2379,'Custo-benefício'!AG2381,'Custo-benefício'!AG2383,'Custo-benefício'!AG2385,'Custo-benefício'!AG2387,'Custo-benefício'!AG2389,'Custo-benefício'!AG2391,'Custo-benefício'!AG2393,'Custo-benefício'!AG2395))</f>
        <v/>
      </c>
      <c r="AF48" s="159" t="str">
        <f>IF($B$48="","",SUM('Custo-benefício'!AH2369,'Custo-benefício'!AH2371,'Custo-benefício'!AH2373,'Custo-benefício'!AH2375,'Custo-benefício'!AH2377,'Custo-benefício'!AH2379,'Custo-benefício'!AH2381,'Custo-benefício'!AH2383,'Custo-benefício'!AH2385,'Custo-benefício'!AH2387,'Custo-benefício'!AH2389,'Custo-benefício'!AH2391,'Custo-benefício'!AH2393,'Custo-benefício'!AH2395))</f>
        <v/>
      </c>
      <c r="AG48" s="159" t="str">
        <f>IF($B$48="","",SUM('Custo-benefício'!AI2369,'Custo-benefício'!AI2371,'Custo-benefício'!AI2373,'Custo-benefício'!AI2375,'Custo-benefício'!AI2377,'Custo-benefício'!AI2379,'Custo-benefício'!AI2381,'Custo-benefício'!AI2383,'Custo-benefício'!AI2385,'Custo-benefício'!AI2387,'Custo-benefício'!AI2389,'Custo-benefício'!AI2391,'Custo-benefício'!AI2393,'Custo-benefício'!AI2395))</f>
        <v/>
      </c>
      <c r="AH48" s="159" t="str">
        <f>IF($B$48="","",SUM('Custo-benefício'!AJ2369,'Custo-benefício'!AJ2371,'Custo-benefício'!AJ2373,'Custo-benefício'!AJ2375,'Custo-benefício'!AJ2377,'Custo-benefício'!AJ2379,'Custo-benefício'!AJ2381,'Custo-benefício'!AJ2383,'Custo-benefício'!AJ2385,'Custo-benefício'!AJ2387,'Custo-benefício'!AJ2389,'Custo-benefício'!AJ2391,'Custo-benefício'!AJ2393,'Custo-benefício'!AJ2395))</f>
        <v/>
      </c>
      <c r="AI48" s="159" t="str">
        <f>IF($B$48="","",SUM('Custo-benefício'!AK2369,'Custo-benefício'!AK2371,'Custo-benefício'!AK2373,'Custo-benefício'!AK2375,'Custo-benefício'!AK2377,'Custo-benefício'!AK2379,'Custo-benefício'!AK2381,'Custo-benefício'!AK2383,'Custo-benefício'!AK2385,'Custo-benefício'!AK2387,'Custo-benefício'!AK2389,'Custo-benefício'!AK2391,'Custo-benefício'!AK2393,'Custo-benefício'!AK2395))</f>
        <v/>
      </c>
      <c r="AJ48" s="159" t="str">
        <f>IF($B$48="","",SUM('Custo-benefício'!AL2369,'Custo-benefício'!AL2371,'Custo-benefício'!AL2373,'Custo-benefício'!AL2375,'Custo-benefício'!AL2377,'Custo-benefício'!AL2379,'Custo-benefício'!AL2381,'Custo-benefício'!AL2383,'Custo-benefício'!AL2385,'Custo-benefício'!AL2387,'Custo-benefício'!AL2389,'Custo-benefício'!AL2391,'Custo-benefício'!AL2393,'Custo-benefício'!AL2395))</f>
        <v/>
      </c>
      <c r="AK48" s="159" t="str">
        <f>IF($B$48="","",SUM('Custo-benefício'!AM2369,'Custo-benefício'!AM2371,'Custo-benefício'!AM2373,'Custo-benefício'!AM2375,'Custo-benefício'!AM2377,'Custo-benefício'!AM2379,'Custo-benefício'!AM2381,'Custo-benefício'!AM2383,'Custo-benefício'!AM2385,'Custo-benefício'!AM2387,'Custo-benefício'!AM2389,'Custo-benefício'!AM2391,'Custo-benefício'!AM2393,'Custo-benefício'!AM2395))</f>
        <v/>
      </c>
      <c r="AL48" s="159" t="str">
        <f>IF($B$48="","",SUM('Custo-benefício'!AN2369,'Custo-benefício'!AN2371,'Custo-benefício'!AN2373,'Custo-benefício'!AN2375,'Custo-benefício'!AN2377,'Custo-benefício'!AN2379,'Custo-benefício'!AN2381,'Custo-benefício'!AN2383,'Custo-benefício'!AN2385,'Custo-benefício'!AN2387,'Custo-benefício'!AN2389,'Custo-benefício'!AN2391,'Custo-benefício'!AN2393,'Custo-benefício'!AN2395))</f>
        <v/>
      </c>
      <c r="AM48" s="159" t="str">
        <f>IF($B$48="","",SUM('Custo-benefício'!AO2369,'Custo-benefício'!AO2371,'Custo-benefício'!AO2373,'Custo-benefício'!AO2375,'Custo-benefício'!AO2377,'Custo-benefício'!AO2379,'Custo-benefício'!AO2381,'Custo-benefício'!AO2383,'Custo-benefício'!AO2385,'Custo-benefício'!AO2387,'Custo-benefício'!AO2389,'Custo-benefício'!AO2391,'Custo-benefício'!AO2393,'Custo-benefício'!AO2395))</f>
        <v/>
      </c>
      <c r="AN48" s="313" t="str">
        <f t="shared" ref="AN48" si="46">IF(B48&lt;&gt;"",SUM(D48:AM48),"")</f>
        <v/>
      </c>
      <c r="BA48" s="489" t="str">
        <f t="shared" ref="BA48" si="47">B48</f>
        <v/>
      </c>
      <c r="BD48" s="489" t="str">
        <f>B48</f>
        <v/>
      </c>
    </row>
    <row r="49" spans="2:56" x14ac:dyDescent="0.3">
      <c r="B49" s="491"/>
      <c r="C49" s="192" t="s">
        <v>143</v>
      </c>
      <c r="D49" s="159" t="s">
        <v>38</v>
      </c>
      <c r="E49" s="315" t="str">
        <f>IF($B$48="","",SUM('Custo-benefício'!G2396,'Custo-benefício'!G2400,'Custo-benefício'!G2404,'Custo-benefício'!G2408,'Custo-benefício'!G2412,'Custo-benefício'!G2416,'Custo-benefício'!G2420,'Custo-benefício'!G2424,'Custo-benefício'!G2428,'Custo-benefício'!G2432,'Custo-benefício'!G2436,'Custo-benefício'!G2440,'Custo-benefício'!G2444,'Custo-benefício'!G2448,'Custo-benefício'!G2452,'Custo-benefício'!G2456,'Custo-benefício'!G2460,'Custo-benefício'!G2464,'Custo-benefício'!G2468,'Custo-benefício'!G2472,'Custo-benefício'!G2476,'Custo-benefício'!G2478,'Custo-benefício'!G2480,'Custo-benefício'!G2482,'Custo-benefício'!G2484,'Custo-benefício'!G2486))</f>
        <v/>
      </c>
      <c r="F49" s="315" t="str">
        <f>IF($B$48="","",SUM('Custo-benefício'!H2396,'Custo-benefício'!H2400,'Custo-benefício'!H2404,'Custo-benefício'!H2408,'Custo-benefício'!H2412,'Custo-benefício'!H2416,'Custo-benefício'!H2420,'Custo-benefício'!H2424,'Custo-benefício'!H2428,'Custo-benefício'!H2432,'Custo-benefício'!H2436,'Custo-benefício'!H2440,'Custo-benefício'!H2444,'Custo-benefício'!H2448,'Custo-benefício'!H2452,'Custo-benefício'!H2456,'Custo-benefício'!H2460,'Custo-benefício'!H2464,'Custo-benefício'!H2468,'Custo-benefício'!H2472,'Custo-benefício'!H2476,'Custo-benefício'!H2478,'Custo-benefício'!H2480,'Custo-benefício'!H2482,'Custo-benefício'!H2484,'Custo-benefício'!H2486))</f>
        <v/>
      </c>
      <c r="G49" s="315" t="str">
        <f>IF($B$48="","",SUM('Custo-benefício'!I2396,'Custo-benefício'!I2400,'Custo-benefício'!I2404,'Custo-benefício'!I2408,'Custo-benefício'!I2412,'Custo-benefício'!I2416,'Custo-benefício'!I2420,'Custo-benefício'!I2424,'Custo-benefício'!I2428,'Custo-benefício'!I2432,'Custo-benefício'!I2436,'Custo-benefício'!I2440,'Custo-benefício'!I2444,'Custo-benefício'!I2448,'Custo-benefício'!I2452,'Custo-benefício'!I2456,'Custo-benefício'!I2460,'Custo-benefício'!I2464,'Custo-benefício'!I2468,'Custo-benefício'!I2472,'Custo-benefício'!I2476,'Custo-benefício'!I2478,'Custo-benefício'!I2480,'Custo-benefício'!I2482,'Custo-benefício'!I2484,'Custo-benefício'!I2486))</f>
        <v/>
      </c>
      <c r="H49" s="315" t="str">
        <f>IF($B$48="","",SUM('Custo-benefício'!J2396,'Custo-benefício'!J2400,'Custo-benefício'!J2404,'Custo-benefício'!J2408,'Custo-benefício'!J2412,'Custo-benefício'!J2416,'Custo-benefício'!J2420,'Custo-benefício'!J2424,'Custo-benefício'!J2428,'Custo-benefício'!J2432,'Custo-benefício'!J2436,'Custo-benefício'!J2440,'Custo-benefício'!J2444,'Custo-benefício'!J2448,'Custo-benefício'!J2452,'Custo-benefício'!J2456,'Custo-benefício'!J2460,'Custo-benefício'!J2464,'Custo-benefício'!J2468,'Custo-benefício'!J2472,'Custo-benefício'!J2476,'Custo-benefício'!J2478,'Custo-benefício'!J2480,'Custo-benefício'!J2482,'Custo-benefício'!J2484,'Custo-benefício'!J2486))</f>
        <v/>
      </c>
      <c r="I49" s="315" t="str">
        <f>IF($B$48="","",SUM('Custo-benefício'!K2396,'Custo-benefício'!K2400,'Custo-benefício'!K2404,'Custo-benefício'!K2408,'Custo-benefício'!K2412,'Custo-benefício'!K2416,'Custo-benefício'!K2420,'Custo-benefício'!K2424,'Custo-benefício'!K2428,'Custo-benefício'!K2432,'Custo-benefício'!K2436,'Custo-benefício'!K2440,'Custo-benefício'!K2444,'Custo-benefício'!K2448,'Custo-benefício'!K2452,'Custo-benefício'!K2456,'Custo-benefício'!K2460,'Custo-benefício'!K2464,'Custo-benefício'!K2468,'Custo-benefício'!K2472,'Custo-benefício'!K2476,'Custo-benefício'!K2478,'Custo-benefício'!K2480,'Custo-benefício'!K2482,'Custo-benefício'!K2484,'Custo-benefício'!K2486))</f>
        <v/>
      </c>
      <c r="J49" s="315" t="str">
        <f>IF($B$48="","",SUM('Custo-benefício'!L2396,'Custo-benefício'!L2400,'Custo-benefício'!L2404,'Custo-benefício'!L2408,'Custo-benefício'!L2412,'Custo-benefício'!L2416,'Custo-benefício'!L2420,'Custo-benefício'!L2424,'Custo-benefício'!L2428,'Custo-benefício'!L2432,'Custo-benefício'!L2436,'Custo-benefício'!L2440,'Custo-benefício'!L2444,'Custo-benefício'!L2448,'Custo-benefício'!L2452,'Custo-benefício'!L2456,'Custo-benefício'!L2460,'Custo-benefício'!L2464,'Custo-benefício'!L2468,'Custo-benefício'!L2472,'Custo-benefício'!L2476,'Custo-benefício'!L2478,'Custo-benefício'!L2480,'Custo-benefício'!L2482,'Custo-benefício'!L2484,'Custo-benefício'!L2486))</f>
        <v/>
      </c>
      <c r="K49" s="315" t="str">
        <f>IF($B$48="","",SUM('Custo-benefício'!M2396,'Custo-benefício'!M2400,'Custo-benefício'!M2404,'Custo-benefício'!M2408,'Custo-benefício'!M2412,'Custo-benefício'!M2416,'Custo-benefício'!M2420,'Custo-benefício'!M2424,'Custo-benefício'!M2428,'Custo-benefício'!M2432,'Custo-benefício'!M2436,'Custo-benefício'!M2440,'Custo-benefício'!M2444,'Custo-benefício'!M2448,'Custo-benefício'!M2452,'Custo-benefício'!M2456,'Custo-benefício'!M2460,'Custo-benefício'!M2464,'Custo-benefício'!M2468,'Custo-benefício'!M2472,'Custo-benefício'!M2476,'Custo-benefício'!M2478,'Custo-benefício'!M2480,'Custo-benefício'!M2482,'Custo-benefício'!M2484,'Custo-benefício'!M2486))</f>
        <v/>
      </c>
      <c r="L49" s="315" t="str">
        <f>IF($B$48="","",SUM('Custo-benefício'!N2396,'Custo-benefício'!N2400,'Custo-benefício'!N2404,'Custo-benefício'!N2408,'Custo-benefício'!N2412,'Custo-benefício'!N2416,'Custo-benefício'!N2420,'Custo-benefício'!N2424,'Custo-benefício'!N2428,'Custo-benefício'!N2432,'Custo-benefício'!N2436,'Custo-benefício'!N2440,'Custo-benefício'!N2444,'Custo-benefício'!N2448,'Custo-benefício'!N2452,'Custo-benefício'!N2456,'Custo-benefício'!N2460,'Custo-benefício'!N2464,'Custo-benefício'!N2468,'Custo-benefício'!N2472,'Custo-benefício'!N2476,'Custo-benefício'!N2478,'Custo-benefício'!N2480,'Custo-benefício'!N2482,'Custo-benefício'!N2484,'Custo-benefício'!N2486))</f>
        <v/>
      </c>
      <c r="M49" s="315" t="str">
        <f>IF($B$48="","",SUM('Custo-benefício'!O2396,'Custo-benefício'!O2400,'Custo-benefício'!O2404,'Custo-benefício'!O2408,'Custo-benefício'!O2412,'Custo-benefício'!O2416,'Custo-benefício'!O2420,'Custo-benefício'!O2424,'Custo-benefício'!O2428,'Custo-benefício'!O2432,'Custo-benefício'!O2436,'Custo-benefício'!O2440,'Custo-benefício'!O2444,'Custo-benefício'!O2448,'Custo-benefício'!O2452,'Custo-benefício'!O2456,'Custo-benefício'!O2460,'Custo-benefício'!O2464,'Custo-benefício'!O2468,'Custo-benefício'!O2472,'Custo-benefício'!O2476,'Custo-benefício'!O2478,'Custo-benefício'!O2480,'Custo-benefício'!O2482,'Custo-benefício'!O2484,'Custo-benefício'!O2486))</f>
        <v/>
      </c>
      <c r="N49" s="315" t="str">
        <f>IF($B$48="","",SUM('Custo-benefício'!P2396,'Custo-benefício'!P2400,'Custo-benefício'!P2404,'Custo-benefício'!P2408,'Custo-benefício'!P2412,'Custo-benefício'!P2416,'Custo-benefício'!P2420,'Custo-benefício'!P2424,'Custo-benefício'!P2428,'Custo-benefício'!P2432,'Custo-benefício'!P2436,'Custo-benefício'!P2440,'Custo-benefício'!P2444,'Custo-benefício'!P2448,'Custo-benefício'!P2452,'Custo-benefício'!P2456,'Custo-benefício'!P2460,'Custo-benefício'!P2464,'Custo-benefício'!P2468,'Custo-benefício'!P2472,'Custo-benefício'!P2476,'Custo-benefício'!P2478,'Custo-benefício'!P2480,'Custo-benefício'!P2482,'Custo-benefício'!P2484,'Custo-benefício'!P2486))</f>
        <v/>
      </c>
      <c r="O49" s="315" t="str">
        <f>IF($B$48="","",SUM('Custo-benefício'!Q2396,'Custo-benefício'!Q2400,'Custo-benefício'!Q2404,'Custo-benefício'!Q2408,'Custo-benefício'!Q2412,'Custo-benefício'!Q2416,'Custo-benefício'!Q2420,'Custo-benefício'!Q2424,'Custo-benefício'!Q2428,'Custo-benefício'!Q2432,'Custo-benefício'!Q2436,'Custo-benefício'!Q2440,'Custo-benefício'!Q2444,'Custo-benefício'!Q2448,'Custo-benefício'!Q2452,'Custo-benefício'!Q2456,'Custo-benefício'!Q2460,'Custo-benefício'!Q2464,'Custo-benefício'!Q2468,'Custo-benefício'!Q2472,'Custo-benefício'!Q2476,'Custo-benefício'!Q2478,'Custo-benefício'!Q2480,'Custo-benefício'!Q2482,'Custo-benefício'!Q2484,'Custo-benefício'!Q2486))</f>
        <v/>
      </c>
      <c r="P49" s="315" t="str">
        <f>IF($B$48="","",SUM('Custo-benefício'!R2396,'Custo-benefício'!R2400,'Custo-benefício'!R2404,'Custo-benefício'!R2408,'Custo-benefício'!R2412,'Custo-benefício'!R2416,'Custo-benefício'!R2420,'Custo-benefício'!R2424,'Custo-benefício'!R2428,'Custo-benefício'!R2432,'Custo-benefício'!R2436,'Custo-benefício'!R2440,'Custo-benefício'!R2444,'Custo-benefício'!R2448,'Custo-benefício'!R2452,'Custo-benefício'!R2456,'Custo-benefício'!R2460,'Custo-benefício'!R2464,'Custo-benefício'!R2468,'Custo-benefício'!R2472,'Custo-benefício'!R2476,'Custo-benefício'!R2478,'Custo-benefício'!R2480,'Custo-benefício'!R2482,'Custo-benefício'!R2484,'Custo-benefício'!R2486))</f>
        <v/>
      </c>
      <c r="Q49" s="315" t="str">
        <f>IF($B$48="","",SUM('Custo-benefício'!S2396,'Custo-benefício'!S2400,'Custo-benefício'!S2404,'Custo-benefício'!S2408,'Custo-benefício'!S2412,'Custo-benefício'!S2416,'Custo-benefício'!S2420,'Custo-benefício'!S2424,'Custo-benefício'!S2428,'Custo-benefício'!S2432,'Custo-benefício'!S2436,'Custo-benefício'!S2440,'Custo-benefício'!S2444,'Custo-benefício'!S2448,'Custo-benefício'!S2452,'Custo-benefício'!S2456,'Custo-benefício'!S2460,'Custo-benefício'!S2464,'Custo-benefício'!S2468,'Custo-benefício'!S2472,'Custo-benefício'!S2476,'Custo-benefício'!S2478,'Custo-benefício'!S2480,'Custo-benefício'!S2482,'Custo-benefício'!S2484,'Custo-benefício'!S2486))</f>
        <v/>
      </c>
      <c r="R49" s="315" t="str">
        <f>IF($B$48="","",SUM('Custo-benefício'!T2396,'Custo-benefício'!T2400,'Custo-benefício'!T2404,'Custo-benefício'!T2408,'Custo-benefício'!T2412,'Custo-benefício'!T2416,'Custo-benefício'!T2420,'Custo-benefício'!T2424,'Custo-benefício'!T2428,'Custo-benefício'!T2432,'Custo-benefício'!T2436,'Custo-benefício'!T2440,'Custo-benefício'!T2444,'Custo-benefício'!T2448,'Custo-benefício'!T2452,'Custo-benefício'!T2456,'Custo-benefício'!T2460,'Custo-benefício'!T2464,'Custo-benefício'!T2468,'Custo-benefício'!T2472,'Custo-benefício'!T2476,'Custo-benefício'!T2478,'Custo-benefício'!T2480,'Custo-benefício'!T2482,'Custo-benefício'!T2484,'Custo-benefício'!T2486))</f>
        <v/>
      </c>
      <c r="S49" s="315" t="str">
        <f>IF($B$48="","",SUM('Custo-benefício'!U2396,'Custo-benefício'!U2400,'Custo-benefício'!U2404,'Custo-benefício'!U2408,'Custo-benefício'!U2412,'Custo-benefício'!U2416,'Custo-benefício'!U2420,'Custo-benefício'!U2424,'Custo-benefício'!U2428,'Custo-benefício'!U2432,'Custo-benefício'!U2436,'Custo-benefício'!U2440,'Custo-benefício'!U2444,'Custo-benefício'!U2448,'Custo-benefício'!U2452,'Custo-benefício'!U2456,'Custo-benefício'!U2460,'Custo-benefício'!U2464,'Custo-benefício'!U2468,'Custo-benefício'!U2472,'Custo-benefício'!U2476,'Custo-benefício'!U2478,'Custo-benefício'!U2480,'Custo-benefício'!U2482,'Custo-benefício'!U2484,'Custo-benefício'!U2486))</f>
        <v/>
      </c>
      <c r="T49" s="315" t="str">
        <f>IF($B$48="","",SUM('Custo-benefício'!V2396,'Custo-benefício'!V2400,'Custo-benefício'!V2404,'Custo-benefício'!V2408,'Custo-benefício'!V2412,'Custo-benefício'!V2416,'Custo-benefício'!V2420,'Custo-benefício'!V2424,'Custo-benefício'!V2428,'Custo-benefício'!V2432,'Custo-benefício'!V2436,'Custo-benefício'!V2440,'Custo-benefício'!V2444,'Custo-benefício'!V2448,'Custo-benefício'!V2452,'Custo-benefício'!V2456,'Custo-benefício'!V2460,'Custo-benefício'!V2464,'Custo-benefício'!V2468,'Custo-benefício'!V2472,'Custo-benefício'!V2476,'Custo-benefício'!V2478,'Custo-benefício'!V2480,'Custo-benefício'!V2482,'Custo-benefício'!V2484,'Custo-benefício'!V2486))</f>
        <v/>
      </c>
      <c r="U49" s="315" t="str">
        <f>IF($B$48="","",SUM('Custo-benefício'!W2396,'Custo-benefício'!W2400,'Custo-benefício'!W2404,'Custo-benefício'!W2408,'Custo-benefício'!W2412,'Custo-benefício'!W2416,'Custo-benefício'!W2420,'Custo-benefício'!W2424,'Custo-benefício'!W2428,'Custo-benefício'!W2432,'Custo-benefício'!W2436,'Custo-benefício'!W2440,'Custo-benefício'!W2444,'Custo-benefício'!W2448,'Custo-benefício'!W2452,'Custo-benefício'!W2456,'Custo-benefício'!W2460,'Custo-benefício'!W2464,'Custo-benefício'!W2468,'Custo-benefício'!W2472,'Custo-benefício'!W2476,'Custo-benefício'!W2478,'Custo-benefício'!W2480,'Custo-benefício'!W2482,'Custo-benefício'!W2484,'Custo-benefício'!W2486))</f>
        <v/>
      </c>
      <c r="V49" s="315" t="str">
        <f>IF($B$48="","",SUM('Custo-benefício'!X2396,'Custo-benefício'!X2400,'Custo-benefício'!X2404,'Custo-benefício'!X2408,'Custo-benefício'!X2412,'Custo-benefício'!X2416,'Custo-benefício'!X2420,'Custo-benefício'!X2424,'Custo-benefício'!X2428,'Custo-benefício'!X2432,'Custo-benefício'!X2436,'Custo-benefício'!X2440,'Custo-benefício'!X2444,'Custo-benefício'!X2448,'Custo-benefício'!X2452,'Custo-benefício'!X2456,'Custo-benefício'!X2460,'Custo-benefício'!X2464,'Custo-benefício'!X2468,'Custo-benefício'!X2472,'Custo-benefício'!X2476,'Custo-benefício'!X2478,'Custo-benefício'!X2480,'Custo-benefício'!X2482,'Custo-benefício'!X2484,'Custo-benefício'!X2486))</f>
        <v/>
      </c>
      <c r="W49" s="315" t="str">
        <f>IF($B$48="","",SUM('Custo-benefício'!Y2396,'Custo-benefício'!Y2400,'Custo-benefício'!Y2404,'Custo-benefício'!Y2408,'Custo-benefício'!Y2412,'Custo-benefício'!Y2416,'Custo-benefício'!Y2420,'Custo-benefício'!Y2424,'Custo-benefício'!Y2428,'Custo-benefício'!Y2432,'Custo-benefício'!Y2436,'Custo-benefício'!Y2440,'Custo-benefício'!Y2444,'Custo-benefício'!Y2448,'Custo-benefício'!Y2452,'Custo-benefício'!Y2456,'Custo-benefício'!Y2460,'Custo-benefício'!Y2464,'Custo-benefício'!Y2468,'Custo-benefício'!Y2472,'Custo-benefício'!Y2476,'Custo-benefício'!Y2478,'Custo-benefício'!Y2480,'Custo-benefício'!Y2482,'Custo-benefício'!Y2484,'Custo-benefício'!Y2486))</f>
        <v/>
      </c>
      <c r="X49" s="315" t="str">
        <f>IF($B$48="","",SUM('Custo-benefício'!Z2396,'Custo-benefício'!Z2400,'Custo-benefício'!Z2404,'Custo-benefício'!Z2408,'Custo-benefício'!Z2412,'Custo-benefício'!Z2416,'Custo-benefício'!Z2420,'Custo-benefício'!Z2424,'Custo-benefício'!Z2428,'Custo-benefício'!Z2432,'Custo-benefício'!Z2436,'Custo-benefício'!Z2440,'Custo-benefício'!Z2444,'Custo-benefício'!Z2448,'Custo-benefício'!Z2452,'Custo-benefício'!Z2456,'Custo-benefício'!Z2460,'Custo-benefício'!Z2464,'Custo-benefício'!Z2468,'Custo-benefício'!Z2472,'Custo-benefício'!Z2476,'Custo-benefício'!Z2478,'Custo-benefício'!Z2480,'Custo-benefício'!Z2482,'Custo-benefício'!Z2484,'Custo-benefício'!Z2486))</f>
        <v/>
      </c>
      <c r="Y49" s="315" t="str">
        <f>IF($B$48="","",SUM('Custo-benefício'!AA2396,'Custo-benefício'!AA2400,'Custo-benefício'!AA2404,'Custo-benefício'!AA2408,'Custo-benefício'!AA2412,'Custo-benefício'!AA2416,'Custo-benefício'!AA2420,'Custo-benefício'!AA2424,'Custo-benefício'!AA2428,'Custo-benefício'!AA2432,'Custo-benefício'!AA2436,'Custo-benefício'!AA2440,'Custo-benefício'!AA2444,'Custo-benefício'!AA2448,'Custo-benefício'!AA2452,'Custo-benefício'!AA2456,'Custo-benefício'!AA2460,'Custo-benefício'!AA2464,'Custo-benefício'!AA2468,'Custo-benefício'!AA2472,'Custo-benefício'!AA2476,'Custo-benefício'!AA2478,'Custo-benefício'!AA2480,'Custo-benefício'!AA2482,'Custo-benefício'!AA2484,'Custo-benefício'!AA2486))</f>
        <v/>
      </c>
      <c r="Z49" s="315" t="str">
        <f>IF($B$48="","",SUM('Custo-benefício'!AB2396,'Custo-benefício'!AB2400,'Custo-benefício'!AB2404,'Custo-benefício'!AB2408,'Custo-benefício'!AB2412,'Custo-benefício'!AB2416,'Custo-benefício'!AB2420,'Custo-benefício'!AB2424,'Custo-benefício'!AB2428,'Custo-benefício'!AB2432,'Custo-benefício'!AB2436,'Custo-benefício'!AB2440,'Custo-benefício'!AB2444,'Custo-benefício'!AB2448,'Custo-benefício'!AB2452,'Custo-benefício'!AB2456,'Custo-benefício'!AB2460,'Custo-benefício'!AB2464,'Custo-benefício'!AB2468,'Custo-benefício'!AB2472,'Custo-benefício'!AB2476,'Custo-benefício'!AB2478,'Custo-benefício'!AB2480,'Custo-benefício'!AB2482,'Custo-benefício'!AB2484,'Custo-benefício'!AB2486))</f>
        <v/>
      </c>
      <c r="AA49" s="315" t="str">
        <f>IF($B$48="","",SUM('Custo-benefício'!AC2396,'Custo-benefício'!AC2400,'Custo-benefício'!AC2404,'Custo-benefício'!AC2408,'Custo-benefício'!AC2412,'Custo-benefício'!AC2416,'Custo-benefício'!AC2420,'Custo-benefício'!AC2424,'Custo-benefício'!AC2428,'Custo-benefício'!AC2432,'Custo-benefício'!AC2436,'Custo-benefício'!AC2440,'Custo-benefício'!AC2444,'Custo-benefício'!AC2448,'Custo-benefício'!AC2452,'Custo-benefício'!AC2456,'Custo-benefício'!AC2460,'Custo-benefício'!AC2464,'Custo-benefício'!AC2468,'Custo-benefício'!AC2472,'Custo-benefício'!AC2476,'Custo-benefício'!AC2478,'Custo-benefício'!AC2480,'Custo-benefício'!AC2482,'Custo-benefício'!AC2484,'Custo-benefício'!AC2486))</f>
        <v/>
      </c>
      <c r="AB49" s="315" t="str">
        <f>IF($B$48="","",SUM('Custo-benefício'!AD2396,'Custo-benefício'!AD2400,'Custo-benefício'!AD2404,'Custo-benefício'!AD2408,'Custo-benefício'!AD2412,'Custo-benefício'!AD2416,'Custo-benefício'!AD2420,'Custo-benefício'!AD2424,'Custo-benefício'!AD2428,'Custo-benefício'!AD2432,'Custo-benefício'!AD2436,'Custo-benefício'!AD2440,'Custo-benefício'!AD2444,'Custo-benefício'!AD2448,'Custo-benefício'!AD2452,'Custo-benefício'!AD2456,'Custo-benefício'!AD2460,'Custo-benefício'!AD2464,'Custo-benefício'!AD2468,'Custo-benefício'!AD2472,'Custo-benefício'!AD2476,'Custo-benefício'!AD2478,'Custo-benefício'!AD2480,'Custo-benefício'!AD2482,'Custo-benefício'!AD2484,'Custo-benefício'!AD2486))</f>
        <v/>
      </c>
      <c r="AC49" s="315" t="str">
        <f>IF($B$48="","",SUM('Custo-benefício'!AE2396,'Custo-benefício'!AE2400,'Custo-benefício'!AE2404,'Custo-benefício'!AE2408,'Custo-benefício'!AE2412,'Custo-benefício'!AE2416,'Custo-benefício'!AE2420,'Custo-benefício'!AE2424,'Custo-benefício'!AE2428,'Custo-benefício'!AE2432,'Custo-benefício'!AE2436,'Custo-benefício'!AE2440,'Custo-benefício'!AE2444,'Custo-benefício'!AE2448,'Custo-benefício'!AE2452,'Custo-benefício'!AE2456,'Custo-benefício'!AE2460,'Custo-benefício'!AE2464,'Custo-benefício'!AE2468,'Custo-benefício'!AE2472,'Custo-benefício'!AE2476,'Custo-benefício'!AE2478,'Custo-benefício'!AE2480,'Custo-benefício'!AE2482,'Custo-benefício'!AE2484,'Custo-benefício'!AE2486))</f>
        <v/>
      </c>
      <c r="AD49" s="315" t="str">
        <f>IF($B$48="","",SUM('Custo-benefício'!AF2396,'Custo-benefício'!AF2400,'Custo-benefício'!AF2404,'Custo-benefício'!AF2408,'Custo-benefício'!AF2412,'Custo-benefício'!AF2416,'Custo-benefício'!AF2420,'Custo-benefício'!AF2424,'Custo-benefício'!AF2428,'Custo-benefício'!AF2432,'Custo-benefício'!AF2436,'Custo-benefício'!AF2440,'Custo-benefício'!AF2444,'Custo-benefício'!AF2448,'Custo-benefício'!AF2452,'Custo-benefício'!AF2456,'Custo-benefício'!AF2460,'Custo-benefício'!AF2464,'Custo-benefício'!AF2468,'Custo-benefício'!AF2472,'Custo-benefício'!AF2476,'Custo-benefício'!AF2478,'Custo-benefício'!AF2480,'Custo-benefício'!AF2482,'Custo-benefício'!AF2484,'Custo-benefício'!AF2486))</f>
        <v/>
      </c>
      <c r="AE49" s="315" t="str">
        <f>IF($B$48="","",SUM('Custo-benefício'!AG2396,'Custo-benefício'!AG2400,'Custo-benefício'!AG2404,'Custo-benefício'!AG2408,'Custo-benefício'!AG2412,'Custo-benefício'!AG2416,'Custo-benefício'!AG2420,'Custo-benefício'!AG2424,'Custo-benefício'!AG2428,'Custo-benefício'!AG2432,'Custo-benefício'!AG2436,'Custo-benefício'!AG2440,'Custo-benefício'!AG2444,'Custo-benefício'!AG2448,'Custo-benefício'!AG2452,'Custo-benefício'!AG2456,'Custo-benefício'!AG2460,'Custo-benefício'!AG2464,'Custo-benefício'!AG2468,'Custo-benefício'!AG2472,'Custo-benefício'!AG2476,'Custo-benefício'!AG2478,'Custo-benefício'!AG2480,'Custo-benefício'!AG2482,'Custo-benefício'!AG2484,'Custo-benefício'!AG2486))</f>
        <v/>
      </c>
      <c r="AF49" s="315" t="str">
        <f>IF($B$48="","",SUM('Custo-benefício'!AH2396,'Custo-benefício'!AH2400,'Custo-benefício'!AH2404,'Custo-benefício'!AH2408,'Custo-benefício'!AH2412,'Custo-benefício'!AH2416,'Custo-benefício'!AH2420,'Custo-benefício'!AH2424,'Custo-benefício'!AH2428,'Custo-benefício'!AH2432,'Custo-benefício'!AH2436,'Custo-benefício'!AH2440,'Custo-benefício'!AH2444,'Custo-benefício'!AH2448,'Custo-benefício'!AH2452,'Custo-benefício'!AH2456,'Custo-benefício'!AH2460,'Custo-benefício'!AH2464,'Custo-benefício'!AH2468,'Custo-benefício'!AH2472,'Custo-benefício'!AH2476,'Custo-benefício'!AH2478,'Custo-benefício'!AH2480,'Custo-benefício'!AH2482,'Custo-benefício'!AH2484,'Custo-benefício'!AH2486))</f>
        <v/>
      </c>
      <c r="AG49" s="315" t="str">
        <f>IF($B$48="","",SUM('Custo-benefício'!AI2396,'Custo-benefício'!AI2400,'Custo-benefício'!AI2404,'Custo-benefício'!AI2408,'Custo-benefício'!AI2412,'Custo-benefício'!AI2416,'Custo-benefício'!AI2420,'Custo-benefício'!AI2424,'Custo-benefício'!AI2428,'Custo-benefício'!AI2432,'Custo-benefício'!AI2436,'Custo-benefício'!AI2440,'Custo-benefício'!AI2444,'Custo-benefício'!AI2448,'Custo-benefício'!AI2452,'Custo-benefício'!AI2456,'Custo-benefício'!AI2460,'Custo-benefício'!AI2464,'Custo-benefício'!AI2468,'Custo-benefício'!AI2472,'Custo-benefício'!AI2476,'Custo-benefício'!AI2478,'Custo-benefício'!AI2480,'Custo-benefício'!AI2482,'Custo-benefício'!AI2484,'Custo-benefício'!AI2486))</f>
        <v/>
      </c>
      <c r="AH49" s="315" t="str">
        <f>IF($B$48="","",SUM('Custo-benefício'!AJ2396,'Custo-benefício'!AJ2400,'Custo-benefício'!AJ2404,'Custo-benefício'!AJ2408,'Custo-benefício'!AJ2412,'Custo-benefício'!AJ2416,'Custo-benefício'!AJ2420,'Custo-benefício'!AJ2424,'Custo-benefício'!AJ2428,'Custo-benefício'!AJ2432,'Custo-benefício'!AJ2436,'Custo-benefício'!AJ2440,'Custo-benefício'!AJ2444,'Custo-benefício'!AJ2448,'Custo-benefício'!AJ2452,'Custo-benefício'!AJ2456,'Custo-benefício'!AJ2460,'Custo-benefício'!AJ2464,'Custo-benefício'!AJ2468,'Custo-benefício'!AJ2472,'Custo-benefício'!AJ2476,'Custo-benefício'!AJ2478,'Custo-benefício'!AJ2480,'Custo-benefício'!AJ2482,'Custo-benefício'!AJ2484,'Custo-benefício'!AJ2486))</f>
        <v/>
      </c>
      <c r="AI49" s="315" t="str">
        <f>IF($B$48="","",SUM('Custo-benefício'!AK2396,'Custo-benefício'!AK2400,'Custo-benefício'!AK2404,'Custo-benefício'!AK2408,'Custo-benefício'!AK2412,'Custo-benefício'!AK2416,'Custo-benefício'!AK2420,'Custo-benefício'!AK2424,'Custo-benefício'!AK2428,'Custo-benefício'!AK2432,'Custo-benefício'!AK2436,'Custo-benefício'!AK2440,'Custo-benefício'!AK2444,'Custo-benefício'!AK2448,'Custo-benefício'!AK2452,'Custo-benefício'!AK2456,'Custo-benefício'!AK2460,'Custo-benefício'!AK2464,'Custo-benefício'!AK2468,'Custo-benefício'!AK2472,'Custo-benefício'!AK2476,'Custo-benefício'!AK2478,'Custo-benefício'!AK2480,'Custo-benefício'!AK2482,'Custo-benefício'!AK2484,'Custo-benefício'!AK2486))</f>
        <v/>
      </c>
      <c r="AJ49" s="315" t="str">
        <f>IF($B$48="","",SUM('Custo-benefício'!AL2396,'Custo-benefício'!AL2400,'Custo-benefício'!AL2404,'Custo-benefício'!AL2408,'Custo-benefício'!AL2412,'Custo-benefício'!AL2416,'Custo-benefício'!AL2420,'Custo-benefício'!AL2424,'Custo-benefício'!AL2428,'Custo-benefício'!AL2432,'Custo-benefício'!AL2436,'Custo-benefício'!AL2440,'Custo-benefício'!AL2444,'Custo-benefício'!AL2448,'Custo-benefício'!AL2452,'Custo-benefício'!AL2456,'Custo-benefício'!AL2460,'Custo-benefício'!AL2464,'Custo-benefício'!AL2468,'Custo-benefício'!AL2472,'Custo-benefício'!AL2476,'Custo-benefício'!AL2478,'Custo-benefício'!AL2480,'Custo-benefício'!AL2482,'Custo-benefício'!AL2484,'Custo-benefício'!AL2486))</f>
        <v/>
      </c>
      <c r="AK49" s="315" t="str">
        <f>IF($B$48="","",SUM('Custo-benefício'!AM2396,'Custo-benefício'!AM2400,'Custo-benefício'!AM2404,'Custo-benefício'!AM2408,'Custo-benefício'!AM2412,'Custo-benefício'!AM2416,'Custo-benefício'!AM2420,'Custo-benefício'!AM2424,'Custo-benefício'!AM2428,'Custo-benefício'!AM2432,'Custo-benefício'!AM2436,'Custo-benefício'!AM2440,'Custo-benefício'!AM2444,'Custo-benefício'!AM2448,'Custo-benefício'!AM2452,'Custo-benefício'!AM2456,'Custo-benefício'!AM2460,'Custo-benefício'!AM2464,'Custo-benefício'!AM2468,'Custo-benefício'!AM2472,'Custo-benefício'!AM2476,'Custo-benefício'!AM2478,'Custo-benefício'!AM2480,'Custo-benefício'!AM2482,'Custo-benefício'!AM2484,'Custo-benefício'!AM2486))</f>
        <v/>
      </c>
      <c r="AL49" s="315" t="str">
        <f>IF($B$48="","",SUM('Custo-benefício'!AN2396,'Custo-benefício'!AN2400,'Custo-benefício'!AN2404,'Custo-benefício'!AN2408,'Custo-benefício'!AN2412,'Custo-benefício'!AN2416,'Custo-benefício'!AN2420,'Custo-benefício'!AN2424,'Custo-benefício'!AN2428,'Custo-benefício'!AN2432,'Custo-benefício'!AN2436,'Custo-benefício'!AN2440,'Custo-benefício'!AN2444,'Custo-benefício'!AN2448,'Custo-benefício'!AN2452,'Custo-benefício'!AN2456,'Custo-benefício'!AN2460,'Custo-benefício'!AN2464,'Custo-benefício'!AN2468,'Custo-benefício'!AN2472,'Custo-benefício'!AN2476,'Custo-benefício'!AN2478,'Custo-benefício'!AN2480,'Custo-benefício'!AN2482,'Custo-benefício'!AN2484,'Custo-benefício'!AN2486))</f>
        <v/>
      </c>
      <c r="AM49" s="315" t="str">
        <f>IF($B$48="","",SUM('Custo-benefício'!AO2396,'Custo-benefício'!AO2400,'Custo-benefício'!AO2404,'Custo-benefício'!AO2408,'Custo-benefício'!AO2412,'Custo-benefício'!AO2416,'Custo-benefício'!AO2420,'Custo-benefício'!AO2424,'Custo-benefício'!AO2428,'Custo-benefício'!AO2432,'Custo-benefício'!AO2436,'Custo-benefício'!AO2440,'Custo-benefício'!AO2444,'Custo-benefício'!AO2448,'Custo-benefício'!AO2452,'Custo-benefício'!AO2456,'Custo-benefício'!AO2460,'Custo-benefício'!AO2464,'Custo-benefício'!AO2468,'Custo-benefício'!AO2472,'Custo-benefício'!AO2476,'Custo-benefício'!AO2478,'Custo-benefício'!AO2480,'Custo-benefício'!AO2482,'Custo-benefício'!AO2484,'Custo-benefício'!AO2486))</f>
        <v/>
      </c>
      <c r="AN49" s="313" t="str">
        <f t="shared" ref="AN49" si="48">IF(B48&lt;&gt;"",SUM(D49:AM49),"")</f>
        <v/>
      </c>
      <c r="BA49" s="489"/>
      <c r="BD49" s="489"/>
    </row>
    <row r="50" spans="2:56" x14ac:dyDescent="0.3">
      <c r="B50" s="494" t="s">
        <v>121</v>
      </c>
      <c r="C50" s="192" t="s">
        <v>129</v>
      </c>
      <c r="D50" s="315">
        <f>$D$4*$D$7</f>
        <v>834400</v>
      </c>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1"/>
      <c r="AN50" s="313">
        <f>SUM(D50:AM50)</f>
        <v>834400</v>
      </c>
    </row>
    <row r="51" spans="2:56" x14ac:dyDescent="0.3">
      <c r="B51" s="495"/>
      <c r="C51" s="192" t="s">
        <v>131</v>
      </c>
      <c r="D51" s="315">
        <f>$D$5*$D$7</f>
        <v>208600</v>
      </c>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1"/>
      <c r="AN51" s="313">
        <f t="shared" ref="AN51:AN52" si="49">SUM(D51:AM51)</f>
        <v>208600</v>
      </c>
    </row>
    <row r="52" spans="2:56" ht="15" thickBot="1" x14ac:dyDescent="0.35">
      <c r="B52" s="496"/>
      <c r="C52" s="314" t="s">
        <v>130</v>
      </c>
      <c r="D52" s="316" t="s">
        <v>38</v>
      </c>
      <c r="E52" s="284"/>
      <c r="F52" s="284"/>
      <c r="G52" s="284"/>
      <c r="H52" s="284"/>
      <c r="I52" s="316">
        <f>$D$6*$D$7</f>
        <v>625800</v>
      </c>
      <c r="J52" s="316"/>
      <c r="K52" s="316"/>
      <c r="L52" s="316"/>
      <c r="M52" s="316"/>
      <c r="N52" s="316">
        <f>$D$6*$D$7</f>
        <v>625800</v>
      </c>
      <c r="O52" s="316"/>
      <c r="P52" s="316"/>
      <c r="Q52" s="316"/>
      <c r="R52" s="316"/>
      <c r="S52" s="316">
        <f>$D$6*$D$7</f>
        <v>625800</v>
      </c>
      <c r="T52" s="316"/>
      <c r="U52" s="316"/>
      <c r="V52" s="316"/>
      <c r="W52" s="316"/>
      <c r="X52" s="316">
        <f>$D$6*$D$7</f>
        <v>625800</v>
      </c>
      <c r="Y52" s="316"/>
      <c r="Z52" s="316"/>
      <c r="AA52" s="316"/>
      <c r="AB52" s="316"/>
      <c r="AC52" s="316">
        <f>$D$6*$D$7</f>
        <v>625800</v>
      </c>
      <c r="AD52" s="316"/>
      <c r="AE52" s="316"/>
      <c r="AF52" s="316"/>
      <c r="AG52" s="316"/>
      <c r="AH52" s="316">
        <f>$D$6*$D$7</f>
        <v>625800</v>
      </c>
      <c r="AI52" s="316"/>
      <c r="AJ52" s="316"/>
      <c r="AK52" s="316"/>
      <c r="AL52" s="316"/>
      <c r="AM52" s="316">
        <f>$D$6*$D$7</f>
        <v>625800</v>
      </c>
      <c r="AN52" s="328">
        <f t="shared" si="49"/>
        <v>4380600</v>
      </c>
    </row>
    <row r="53" spans="2:56" ht="21.75" customHeight="1" thickBot="1" x14ac:dyDescent="0.35">
      <c r="B53" s="503" t="s">
        <v>132</v>
      </c>
      <c r="C53" s="504"/>
      <c r="D53" s="193">
        <f>-SUM(D10,D12,D14,D16,D18,D20,D22,D24,D26,D28,D30,D32,D34,D36,D38,D40,D42,D44,D46,D48,D50,D51)</f>
        <v>-1043000</v>
      </c>
      <c r="E53" s="193">
        <f>SUM(E11,E13,E15,E17,E19,E21,E23,E25,E27,E29,E31,E33,E35,E37,E39,E41,E43,E45,E47,E49)-SUM(E10,E12,E14,E16,E18,E20,E22,E24,E26,E28,E30,E32,E34,E36,E38,E40,E42,E44,E46,E48,E50,E51,E52)</f>
        <v>381796.88976000005</v>
      </c>
      <c r="F53" s="193">
        <f>SUM(F11,F13,F15,F17,F19,F21,F23,F25,F27,F29,F31,F33,F35,F37,F39,F41,F43,F45,F47,F49)-SUM(F10,F12,F14,F16,F18,F20,F22,F24,F26,F28,F30,F32,F34,F36,F38,F40,F42,F44,F46,F48,F50,F51,F52)</f>
        <v>1230234.4225599999</v>
      </c>
      <c r="G53" s="193">
        <f t="shared" ref="G53:AL53" si="50">SUM(G11,G13,G15,G17,G19,G21,G23,G25,G27,G29,G31,G33,G35,G37,G39,G41,G43,G45,G47,G49)-SUM(G10,G12,G14,G16,G18,G20,G22,G24,G26,G28,G30,G32,G34,G36,G38,G40,G42,G44,G46,G48,G50,G51,G52)</f>
        <v>2078671.9553600005</v>
      </c>
      <c r="H53" s="193">
        <f t="shared" si="50"/>
        <v>2927109.4881600002</v>
      </c>
      <c r="I53" s="193">
        <f t="shared" si="50"/>
        <v>3149747.0209600008</v>
      </c>
      <c r="J53" s="193">
        <f t="shared" si="50"/>
        <v>4623984.5537600005</v>
      </c>
      <c r="K53" s="193">
        <f t="shared" si="50"/>
        <v>5472422.0865600007</v>
      </c>
      <c r="L53" s="193">
        <f t="shared" si="50"/>
        <v>5472422.0865600007</v>
      </c>
      <c r="M53" s="193">
        <f t="shared" si="50"/>
        <v>5472422.0865600007</v>
      </c>
      <c r="N53" s="193">
        <f t="shared" si="50"/>
        <v>4846622.0865600007</v>
      </c>
      <c r="O53" s="193">
        <f t="shared" si="50"/>
        <v>5472422.0865600007</v>
      </c>
      <c r="P53" s="193">
        <f t="shared" si="50"/>
        <v>5472422.0865600007</v>
      </c>
      <c r="Q53" s="193">
        <f t="shared" si="50"/>
        <v>5472422.0865600007</v>
      </c>
      <c r="R53" s="193">
        <f t="shared" si="50"/>
        <v>5472422.0865600007</v>
      </c>
      <c r="S53" s="193">
        <f t="shared" si="50"/>
        <v>4846622.0865600007</v>
      </c>
      <c r="T53" s="193">
        <f t="shared" si="50"/>
        <v>5472422.0865600007</v>
      </c>
      <c r="U53" s="193">
        <f t="shared" si="50"/>
        <v>5472422.0865600007</v>
      </c>
      <c r="V53" s="193">
        <f t="shared" si="50"/>
        <v>5472422.0865600007</v>
      </c>
      <c r="W53" s="193">
        <f t="shared" si="50"/>
        <v>5472422.0865600007</v>
      </c>
      <c r="X53" s="193">
        <f t="shared" si="50"/>
        <v>4846622.0865600007</v>
      </c>
      <c r="Y53" s="193">
        <f t="shared" si="50"/>
        <v>5472422.0865600007</v>
      </c>
      <c r="Z53" s="193">
        <f t="shared" si="50"/>
        <v>5472422.0865600007</v>
      </c>
      <c r="AA53" s="193">
        <f t="shared" si="50"/>
        <v>5472422.0865600007</v>
      </c>
      <c r="AB53" s="193">
        <f t="shared" si="50"/>
        <v>5472422.0865600007</v>
      </c>
      <c r="AC53" s="193">
        <f t="shared" si="50"/>
        <v>4846622.0865600007</v>
      </c>
      <c r="AD53" s="193">
        <f t="shared" si="50"/>
        <v>5472422.0865600007</v>
      </c>
      <c r="AE53" s="193">
        <f t="shared" si="50"/>
        <v>5472422.0865600007</v>
      </c>
      <c r="AF53" s="193">
        <f t="shared" si="50"/>
        <v>5472422.0865600007</v>
      </c>
      <c r="AG53" s="193">
        <f t="shared" si="50"/>
        <v>5472422.0865600007</v>
      </c>
      <c r="AH53" s="193">
        <f t="shared" si="50"/>
        <v>4846622.0865600007</v>
      </c>
      <c r="AI53" s="193">
        <f t="shared" si="50"/>
        <v>5472422.0865600007</v>
      </c>
      <c r="AJ53" s="193">
        <f t="shared" si="50"/>
        <v>5472422.0865600007</v>
      </c>
      <c r="AK53" s="193">
        <f t="shared" si="50"/>
        <v>5472422.0865600007</v>
      </c>
      <c r="AL53" s="193">
        <f t="shared" si="50"/>
        <v>5472422.0865600007</v>
      </c>
      <c r="AM53" s="193">
        <f>SUM(AM11,AM13,AM15,AM17,AM19,AM21,AM23,AM25,AM27,AM29,AM31,AM33,AM35,AM37,AM39,AM41,AM43,AM45,AM47,AM49)-SUM(AM10,AM12,AM14,AM16,AM18,AM20,AM22,AM24,AM26,AM28,AM30,AM32,AM34,AM36,AM38,AM40,AM42,AM44,AM46,AM48,AM50,AM51,AM52)</f>
        <v>4846622.0865600007</v>
      </c>
      <c r="AN53" s="335">
        <f>SUM(E53:AM53)+D53</f>
        <v>168293984.84080005</v>
      </c>
    </row>
    <row r="54" spans="2:56" x14ac:dyDescent="0.3">
      <c r="AM54" s="285" t="s">
        <v>122</v>
      </c>
      <c r="AN54" s="286">
        <f>NPV(D3,D53:AM53)</f>
        <v>113574308.75667496</v>
      </c>
    </row>
    <row r="55" spans="2:56" ht="15" thickBot="1" x14ac:dyDescent="0.35">
      <c r="AM55" s="287" t="s">
        <v>123</v>
      </c>
      <c r="AN55" s="295">
        <f>IRR(D53:AM53)</f>
        <v>1.0878922322103115</v>
      </c>
    </row>
  </sheetData>
  <sheetProtection algorithmName="SHA-512" hashValue="TYuEUy04mOHjJFFMnkX63i9sA8Uvuw70puytmVepFoARcGi3A9HmuCGuaRZgGk0uLkUzz/T/DKpqaXkBAQDYfw==" saltValue="MT8PYI7tSZ4toM4Dk6Uksw==" spinCount="100000" sheet="1" objects="1" scenarios="1"/>
  <mergeCells count="67">
    <mergeCell ref="BD40:BD41"/>
    <mergeCell ref="BD42:BD43"/>
    <mergeCell ref="BD44:BD45"/>
    <mergeCell ref="BD46:BD47"/>
    <mergeCell ref="BD48:BD49"/>
    <mergeCell ref="BD30:BD31"/>
    <mergeCell ref="BD32:BD33"/>
    <mergeCell ref="BD34:BD35"/>
    <mergeCell ref="BD36:BD37"/>
    <mergeCell ref="BD38:BD39"/>
    <mergeCell ref="BD20:BD21"/>
    <mergeCell ref="BD22:BD23"/>
    <mergeCell ref="BD24:BD25"/>
    <mergeCell ref="BD26:BD27"/>
    <mergeCell ref="BD28:BD29"/>
    <mergeCell ref="E3:E7"/>
    <mergeCell ref="BD16:BD17"/>
    <mergeCell ref="BD18:BD19"/>
    <mergeCell ref="B8:L8"/>
    <mergeCell ref="B53:C53"/>
    <mergeCell ref="B10:B11"/>
    <mergeCell ref="B12:B13"/>
    <mergeCell ref="B14:B15"/>
    <mergeCell ref="B16:B17"/>
    <mergeCell ref="B18:B19"/>
    <mergeCell ref="B20:B21"/>
    <mergeCell ref="B28:B29"/>
    <mergeCell ref="B30:B31"/>
    <mergeCell ref="B32:B33"/>
    <mergeCell ref="B34:B35"/>
    <mergeCell ref="B38:B39"/>
    <mergeCell ref="B40:B41"/>
    <mergeCell ref="B42:B43"/>
    <mergeCell ref="B44:B45"/>
    <mergeCell ref="B50:B52"/>
    <mergeCell ref="B3:C3"/>
    <mergeCell ref="B7:C7"/>
    <mergeCell ref="B26:B27"/>
    <mergeCell ref="B48:B49"/>
    <mergeCell ref="B46:B47"/>
    <mergeCell ref="B36:B37"/>
    <mergeCell ref="A1:B1"/>
    <mergeCell ref="B22:B23"/>
    <mergeCell ref="B24:B25"/>
    <mergeCell ref="B4:C4"/>
    <mergeCell ref="B5:C5"/>
    <mergeCell ref="B6:C6"/>
    <mergeCell ref="BD10:BD11"/>
    <mergeCell ref="BD14:BD15"/>
    <mergeCell ref="BD12:BD13"/>
    <mergeCell ref="BA16:BA17"/>
    <mergeCell ref="BA18:BA19"/>
    <mergeCell ref="BA20:BA21"/>
    <mergeCell ref="BA22:BA23"/>
    <mergeCell ref="BA24:BA25"/>
    <mergeCell ref="BA26:BA27"/>
    <mergeCell ref="BA28:BA29"/>
    <mergeCell ref="BA30:BA31"/>
    <mergeCell ref="BA32:BA33"/>
    <mergeCell ref="BA44:BA45"/>
    <mergeCell ref="BA46:BA47"/>
    <mergeCell ref="BA48:BA49"/>
    <mergeCell ref="BA34:BA35"/>
    <mergeCell ref="BA36:BA37"/>
    <mergeCell ref="BA38:BA39"/>
    <mergeCell ref="BA40:BA41"/>
    <mergeCell ref="BA42:BA43"/>
  </mergeCells>
  <conditionalFormatting sqref="F53:AN53 E16:AM49 E52:AM53 D50:AM51 D53 D16 D18 D20 D22 D24 D26 D28 D30 D32 D34 D36 D38 D40 D42 D44 D46 D48">
    <cfRule type="containsErrors" dxfId="9" priority="21">
      <formula>ISERROR(D16)</formula>
    </cfRule>
  </conditionalFormatting>
  <conditionalFormatting sqref="AN9:AN10 E11:AN11 E12:AM15 AN12:AN52 D10:AM10 D12 D14">
    <cfRule type="containsErrors" dxfId="8" priority="19">
      <formula>ISERROR(D9)</formula>
    </cfRule>
  </conditionalFormatting>
  <conditionalFormatting sqref="B53">
    <cfRule type="containsErrors" dxfId="7" priority="16">
      <formula>ISERROR(B53)</formula>
    </cfRule>
  </conditionalFormatting>
  <conditionalFormatting sqref="D3 B3:B7 D7">
    <cfRule type="containsErrors" dxfId="6" priority="13">
      <formula>ISERROR(B3)</formula>
    </cfRule>
  </conditionalFormatting>
  <conditionalFormatting sqref="AM54:AN55">
    <cfRule type="containsErrors" dxfId="5" priority="10">
      <formula>ISERROR(AM54)</formula>
    </cfRule>
  </conditionalFormatting>
  <conditionalFormatting sqref="D53:AN53">
    <cfRule type="cellIs" dxfId="4" priority="9" operator="lessThan">
      <formula>0</formula>
    </cfRule>
  </conditionalFormatting>
  <conditionalFormatting sqref="D4:D6">
    <cfRule type="containsErrors" dxfId="3" priority="7">
      <formula>ISERROR(D4)</formula>
    </cfRule>
  </conditionalFormatting>
  <conditionalFormatting sqref="AN54">
    <cfRule type="cellIs" dxfId="2" priority="6" operator="lessThan">
      <formula>0</formula>
    </cfRule>
  </conditionalFormatting>
  <conditionalFormatting sqref="D52">
    <cfRule type="containsErrors" dxfId="1" priority="1">
      <formula>ISERROR(D52)</formula>
    </cfRule>
  </conditionalFormatting>
  <conditionalFormatting sqref="D11 D13 D15 D17 D19 D21 D23 D25 D27 D29 D31 D33 D35 D37 D39 D41 D43 D45 D47 D49:D51">
    <cfRule type="containsErrors" dxfId="0" priority="4">
      <formula>ISERROR(D11)</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4"/>
  <dimension ref="A1:U50"/>
  <sheetViews>
    <sheetView zoomScaleNormal="100" workbookViewId="0">
      <selection activeCell="C16" sqref="C16"/>
    </sheetView>
  </sheetViews>
  <sheetFormatPr defaultColWidth="8.88671875" defaultRowHeight="14.4" x14ac:dyDescent="0.3"/>
  <cols>
    <col min="1" max="1" width="8.88671875" style="14"/>
    <col min="2" max="2" width="39.88671875" style="12" customWidth="1"/>
    <col min="3" max="3" width="10.88671875" style="12" customWidth="1"/>
    <col min="4" max="4" width="43.5546875" style="13" bestFit="1" customWidth="1"/>
    <col min="5" max="5" width="15.44140625" style="12" customWidth="1"/>
    <col min="6" max="6" width="31.21875" style="13" customWidth="1"/>
    <col min="7" max="7" width="24.77734375" style="12" customWidth="1"/>
    <col min="8" max="8" width="54.21875" style="13" bestFit="1" customWidth="1"/>
    <col min="9" max="9" width="22.21875" style="12" customWidth="1"/>
    <col min="10" max="10" width="24.77734375" style="13" bestFit="1" customWidth="1"/>
    <col min="11" max="11" width="12.44140625" style="14" bestFit="1" customWidth="1"/>
    <col min="12" max="12" width="38.88671875" style="14" bestFit="1" customWidth="1"/>
    <col min="13" max="14" width="8.88671875" style="14"/>
    <col min="15" max="15" width="14.5546875" style="14" customWidth="1"/>
    <col min="16" max="16" width="13.5546875" style="14" customWidth="1"/>
    <col min="17" max="17" width="15.88671875" style="14" customWidth="1"/>
    <col min="18" max="18" width="13.88671875" style="14" customWidth="1"/>
    <col min="19" max="21" width="8.88671875" style="14"/>
    <col min="22" max="22" width="16.109375" style="14" customWidth="1"/>
    <col min="23" max="16384" width="8.88671875" style="14"/>
  </cols>
  <sheetData>
    <row r="1" spans="1:21" ht="15" thickBot="1" x14ac:dyDescent="0.35"/>
    <row r="2" spans="1:21" ht="27.6" x14ac:dyDescent="0.3">
      <c r="B2" s="15" t="s">
        <v>24</v>
      </c>
      <c r="C2" s="16" t="s">
        <v>85</v>
      </c>
      <c r="D2" s="17" t="s">
        <v>39</v>
      </c>
      <c r="E2" s="16" t="s">
        <v>26</v>
      </c>
      <c r="F2" s="17" t="s">
        <v>39</v>
      </c>
      <c r="G2" s="16" t="s">
        <v>40</v>
      </c>
      <c r="H2" s="18" t="s">
        <v>39</v>
      </c>
      <c r="I2" s="19" t="s">
        <v>36</v>
      </c>
      <c r="J2" s="20" t="s">
        <v>39</v>
      </c>
    </row>
    <row r="3" spans="1:21" x14ac:dyDescent="0.3">
      <c r="B3" s="149"/>
      <c r="C3" s="150"/>
      <c r="D3" s="151"/>
      <c r="E3" s="150"/>
      <c r="F3" s="151"/>
      <c r="G3" s="150"/>
      <c r="H3" s="152"/>
      <c r="I3" s="153"/>
      <c r="J3" s="154"/>
    </row>
    <row r="4" spans="1:21" ht="24" x14ac:dyDescent="0.3">
      <c r="B4" s="53" t="s">
        <v>87</v>
      </c>
      <c r="C4" s="174">
        <v>192.75</v>
      </c>
      <c r="D4" s="75" t="s">
        <v>103</v>
      </c>
      <c r="E4" s="51">
        <v>0.24</v>
      </c>
      <c r="F4" s="181" t="s">
        <v>82</v>
      </c>
      <c r="G4" s="54">
        <v>5.5</v>
      </c>
      <c r="H4" s="181" t="s">
        <v>80</v>
      </c>
      <c r="I4" s="52" t="s">
        <v>38</v>
      </c>
      <c r="J4" s="52" t="s">
        <v>38</v>
      </c>
    </row>
    <row r="5" spans="1:21" ht="14.1" customHeight="1" x14ac:dyDescent="0.3">
      <c r="B5" s="53" t="s">
        <v>27</v>
      </c>
      <c r="C5" s="51">
        <v>151.6</v>
      </c>
      <c r="D5" s="80" t="s">
        <v>65</v>
      </c>
      <c r="E5" s="51">
        <v>0.24</v>
      </c>
      <c r="F5" s="181" t="s">
        <v>82</v>
      </c>
      <c r="G5" s="182">
        <v>4.3</v>
      </c>
      <c r="H5" s="181" t="s">
        <v>80</v>
      </c>
      <c r="I5" s="52" t="s">
        <v>38</v>
      </c>
      <c r="J5" s="52" t="s">
        <v>38</v>
      </c>
    </row>
    <row r="6" spans="1:21" x14ac:dyDescent="0.3">
      <c r="B6" s="53" t="s">
        <v>136</v>
      </c>
      <c r="C6" s="51">
        <v>87.2</v>
      </c>
      <c r="D6" s="80" t="s">
        <v>83</v>
      </c>
      <c r="E6" s="51">
        <v>0.24</v>
      </c>
      <c r="F6" s="181" t="s">
        <v>82</v>
      </c>
      <c r="G6" s="182">
        <v>1.87</v>
      </c>
      <c r="H6" s="181" t="s">
        <v>81</v>
      </c>
      <c r="I6" s="52"/>
      <c r="J6" s="52"/>
    </row>
    <row r="7" spans="1:21" x14ac:dyDescent="0.3">
      <c r="B7" s="53" t="s">
        <v>78</v>
      </c>
      <c r="C7" s="51">
        <v>196.5</v>
      </c>
      <c r="D7" s="80" t="s">
        <v>84</v>
      </c>
      <c r="E7" s="51">
        <v>0.24</v>
      </c>
      <c r="F7" s="181" t="s">
        <v>82</v>
      </c>
      <c r="G7" s="182">
        <v>27.6</v>
      </c>
      <c r="H7" s="181" t="s">
        <v>81</v>
      </c>
      <c r="I7" s="52"/>
      <c r="J7" s="52"/>
    </row>
    <row r="8" spans="1:21" x14ac:dyDescent="0.3">
      <c r="A8" s="183"/>
      <c r="B8" s="53" t="s">
        <v>79</v>
      </c>
      <c r="C8" s="51">
        <v>22.1</v>
      </c>
      <c r="D8" s="80" t="s">
        <v>83</v>
      </c>
      <c r="E8" s="51">
        <v>0.24</v>
      </c>
      <c r="F8" s="181" t="s">
        <v>82</v>
      </c>
      <c r="G8" s="182">
        <v>1.1000000000000001</v>
      </c>
      <c r="H8" s="181" t="s">
        <v>81</v>
      </c>
      <c r="I8" s="52"/>
      <c r="J8" s="52"/>
    </row>
    <row r="9" spans="1:21" x14ac:dyDescent="0.3">
      <c r="B9" s="53" t="s">
        <v>137</v>
      </c>
      <c r="C9" s="51">
        <v>6.2</v>
      </c>
      <c r="D9" s="80" t="s">
        <v>83</v>
      </c>
      <c r="E9" s="51">
        <v>0.24</v>
      </c>
      <c r="F9" s="181" t="s">
        <v>82</v>
      </c>
      <c r="G9" s="182">
        <v>0.32</v>
      </c>
      <c r="H9" s="181" t="s">
        <v>81</v>
      </c>
      <c r="I9" s="52"/>
      <c r="J9" s="52"/>
    </row>
    <row r="10" spans="1:21" ht="24" x14ac:dyDescent="0.3">
      <c r="A10" s="183"/>
      <c r="B10" s="53" t="s">
        <v>102</v>
      </c>
      <c r="C10" s="184">
        <v>3.28</v>
      </c>
      <c r="D10" s="58" t="s">
        <v>93</v>
      </c>
      <c r="E10" s="51">
        <v>0</v>
      </c>
      <c r="F10" s="58" t="s">
        <v>99</v>
      </c>
      <c r="G10" s="54">
        <v>0</v>
      </c>
      <c r="H10" s="56" t="s">
        <v>100</v>
      </c>
      <c r="I10" s="52" t="s">
        <v>38</v>
      </c>
      <c r="J10" s="52" t="s">
        <v>38</v>
      </c>
    </row>
    <row r="11" spans="1:21" ht="27" customHeight="1" x14ac:dyDescent="0.3">
      <c r="A11" s="183"/>
      <c r="B11" s="53" t="s">
        <v>86</v>
      </c>
      <c r="C11" s="174">
        <v>179.6</v>
      </c>
      <c r="D11" s="80" t="s">
        <v>94</v>
      </c>
      <c r="E11" s="51">
        <v>0.53200000000000003</v>
      </c>
      <c r="F11" s="58" t="s">
        <v>75</v>
      </c>
      <c r="G11" s="54">
        <v>3.6</v>
      </c>
      <c r="H11" s="181" t="s">
        <v>80</v>
      </c>
      <c r="I11" s="52" t="s">
        <v>38</v>
      </c>
      <c r="J11" s="52" t="s">
        <v>38</v>
      </c>
    </row>
    <row r="12" spans="1:21" x14ac:dyDescent="0.3">
      <c r="B12" s="53" t="s">
        <v>70</v>
      </c>
      <c r="C12" s="174">
        <v>319.60000000000002</v>
      </c>
      <c r="D12" s="173" t="s">
        <v>71</v>
      </c>
      <c r="E12" s="51">
        <v>0.53200000000000003</v>
      </c>
      <c r="F12" s="58" t="s">
        <v>75</v>
      </c>
      <c r="G12" s="54">
        <v>1.3</v>
      </c>
      <c r="H12" s="58" t="s">
        <v>74</v>
      </c>
      <c r="I12" s="52" t="s">
        <v>38</v>
      </c>
      <c r="J12" s="52" t="s">
        <v>38</v>
      </c>
    </row>
    <row r="13" spans="1:21" ht="14.1" customHeight="1" x14ac:dyDescent="0.3">
      <c r="B13" s="53" t="s">
        <v>22</v>
      </c>
      <c r="C13" s="174">
        <v>233.9</v>
      </c>
      <c r="D13" s="80" t="s">
        <v>65</v>
      </c>
      <c r="E13" s="51">
        <v>0.53200000000000003</v>
      </c>
      <c r="F13" s="58" t="s">
        <v>75</v>
      </c>
      <c r="G13" s="182">
        <v>6.69</v>
      </c>
      <c r="H13" s="181" t="s">
        <v>80</v>
      </c>
      <c r="I13" s="52" t="s">
        <v>38</v>
      </c>
      <c r="J13" s="52" t="s">
        <v>38</v>
      </c>
    </row>
    <row r="14" spans="1:21" x14ac:dyDescent="0.3">
      <c r="A14" s="183"/>
      <c r="B14" s="53" t="s">
        <v>12</v>
      </c>
      <c r="C14" s="54">
        <v>192</v>
      </c>
      <c r="D14" s="58" t="s">
        <v>72</v>
      </c>
      <c r="E14" s="59">
        <v>0.49</v>
      </c>
      <c r="F14" s="58" t="s">
        <v>73</v>
      </c>
      <c r="G14" s="54">
        <v>9.9</v>
      </c>
      <c r="H14" s="56" t="s">
        <v>101</v>
      </c>
      <c r="I14" s="52" t="s">
        <v>38</v>
      </c>
      <c r="J14" s="52" t="s">
        <v>38</v>
      </c>
    </row>
    <row r="15" spans="1:21" x14ac:dyDescent="0.3">
      <c r="B15" s="53" t="s">
        <v>69</v>
      </c>
      <c r="C15" s="58">
        <v>14.05</v>
      </c>
      <c r="D15" s="58" t="s">
        <v>93</v>
      </c>
      <c r="E15" s="59">
        <v>2.8</v>
      </c>
      <c r="F15" s="58" t="s">
        <v>68</v>
      </c>
      <c r="G15" s="54">
        <v>0.45</v>
      </c>
      <c r="H15" s="58" t="s">
        <v>96</v>
      </c>
      <c r="I15" s="52" t="s">
        <v>38</v>
      </c>
      <c r="J15" s="52" t="s">
        <v>38</v>
      </c>
    </row>
    <row r="16" spans="1:21" ht="36" x14ac:dyDescent="0.3">
      <c r="B16" s="53" t="s">
        <v>21</v>
      </c>
      <c r="C16" s="54">
        <v>3.62</v>
      </c>
      <c r="D16" s="58" t="s">
        <v>93</v>
      </c>
      <c r="E16" s="59">
        <v>1.6</v>
      </c>
      <c r="F16" s="58" t="s">
        <v>68</v>
      </c>
      <c r="G16" s="54">
        <v>0</v>
      </c>
      <c r="H16" s="58" t="s">
        <v>97</v>
      </c>
      <c r="I16" s="52" t="s">
        <v>38</v>
      </c>
      <c r="J16" s="52" t="s">
        <v>38</v>
      </c>
      <c r="L16" s="21"/>
      <c r="T16" s="22"/>
      <c r="U16" s="22"/>
    </row>
    <row r="17" spans="2:12" ht="24" x14ac:dyDescent="0.3">
      <c r="B17" s="53" t="s">
        <v>6</v>
      </c>
      <c r="C17" s="58">
        <v>45.29</v>
      </c>
      <c r="D17" s="58" t="s">
        <v>93</v>
      </c>
      <c r="E17" s="59">
        <v>0.5</v>
      </c>
      <c r="F17" s="58" t="s">
        <v>68</v>
      </c>
      <c r="G17" s="54">
        <v>2</v>
      </c>
      <c r="H17" s="58" t="s">
        <v>95</v>
      </c>
      <c r="I17" s="52" t="s">
        <v>38</v>
      </c>
      <c r="J17" s="52" t="s">
        <v>38</v>
      </c>
      <c r="L17" s="21"/>
    </row>
    <row r="18" spans="2:12" x14ac:dyDescent="0.3">
      <c r="B18" s="53" t="s">
        <v>11</v>
      </c>
      <c r="C18" s="54">
        <v>0</v>
      </c>
      <c r="D18" s="177"/>
      <c r="E18" s="59">
        <v>0</v>
      </c>
      <c r="F18" s="180"/>
      <c r="G18" s="54">
        <v>0</v>
      </c>
      <c r="H18" s="176"/>
      <c r="I18" s="52" t="s">
        <v>38</v>
      </c>
      <c r="J18" s="52" t="s">
        <v>38</v>
      </c>
      <c r="L18" s="21"/>
    </row>
    <row r="19" spans="2:12" x14ac:dyDescent="0.3">
      <c r="B19" s="53" t="s">
        <v>77</v>
      </c>
      <c r="C19" s="54">
        <v>170.6</v>
      </c>
      <c r="D19" s="58" t="s">
        <v>67</v>
      </c>
      <c r="E19" s="51">
        <v>0.53200000000000003</v>
      </c>
      <c r="F19" s="58" t="s">
        <v>75</v>
      </c>
      <c r="G19" s="54">
        <v>6.4</v>
      </c>
      <c r="H19" s="55" t="s">
        <v>67</v>
      </c>
      <c r="I19" s="52"/>
      <c r="J19" s="52"/>
      <c r="L19" s="21"/>
    </row>
    <row r="20" spans="2:12" ht="24" x14ac:dyDescent="0.3">
      <c r="B20" s="50" t="s">
        <v>30</v>
      </c>
      <c r="C20" s="54">
        <v>200</v>
      </c>
      <c r="D20" s="58" t="s">
        <v>90</v>
      </c>
      <c r="E20" s="51">
        <v>0.53200000000000003</v>
      </c>
      <c r="F20" s="58" t="s">
        <v>75</v>
      </c>
      <c r="G20" s="54">
        <v>18.100000000000001</v>
      </c>
      <c r="H20" s="175" t="s">
        <v>66</v>
      </c>
      <c r="I20" s="52" t="s">
        <v>38</v>
      </c>
      <c r="J20" s="52" t="s">
        <v>38</v>
      </c>
      <c r="L20" s="21"/>
    </row>
    <row r="21" spans="2:12" x14ac:dyDescent="0.3">
      <c r="B21" s="53" t="s">
        <v>28</v>
      </c>
      <c r="C21" s="54">
        <v>127.7</v>
      </c>
      <c r="D21" s="58" t="s">
        <v>67</v>
      </c>
      <c r="E21" s="51">
        <v>0.16</v>
      </c>
      <c r="F21" s="55" t="s">
        <v>91</v>
      </c>
      <c r="G21" s="54">
        <v>5.0999999999999996</v>
      </c>
      <c r="H21" s="55" t="s">
        <v>67</v>
      </c>
      <c r="I21" s="52" t="s">
        <v>38</v>
      </c>
      <c r="J21" s="52" t="s">
        <v>38</v>
      </c>
      <c r="L21" s="21"/>
    </row>
    <row r="22" spans="2:12" ht="24" x14ac:dyDescent="0.3">
      <c r="B22" s="53" t="s">
        <v>31</v>
      </c>
      <c r="C22" s="58">
        <v>200</v>
      </c>
      <c r="D22" s="58" t="s">
        <v>76</v>
      </c>
      <c r="E22" s="51">
        <v>0.53200000000000003</v>
      </c>
      <c r="F22" s="58" t="s">
        <v>75</v>
      </c>
      <c r="G22" s="54">
        <v>11.3</v>
      </c>
      <c r="H22" s="175" t="s">
        <v>66</v>
      </c>
      <c r="I22" s="52" t="s">
        <v>38</v>
      </c>
      <c r="J22" s="52" t="s">
        <v>38</v>
      </c>
      <c r="L22" s="21"/>
    </row>
    <row r="23" spans="2:12" ht="24" x14ac:dyDescent="0.3">
      <c r="B23" s="53" t="s">
        <v>32</v>
      </c>
      <c r="C23" s="58">
        <v>130</v>
      </c>
      <c r="D23" s="58" t="s">
        <v>89</v>
      </c>
      <c r="E23" s="51">
        <v>0.53200000000000003</v>
      </c>
      <c r="F23" s="58" t="s">
        <v>75</v>
      </c>
      <c r="G23" s="54">
        <v>9.6</v>
      </c>
      <c r="H23" s="175" t="s">
        <v>66</v>
      </c>
      <c r="I23" s="52" t="s">
        <v>38</v>
      </c>
      <c r="J23" s="52" t="s">
        <v>38</v>
      </c>
    </row>
    <row r="24" spans="2:12" ht="24" x14ac:dyDescent="0.3">
      <c r="B24" s="50" t="s">
        <v>29</v>
      </c>
      <c r="C24" s="58">
        <v>130</v>
      </c>
      <c r="D24" s="58" t="s">
        <v>76</v>
      </c>
      <c r="E24" s="51">
        <v>0.53200000000000003</v>
      </c>
      <c r="F24" s="58" t="s">
        <v>75</v>
      </c>
      <c r="G24" s="54">
        <v>9.3000000000000007</v>
      </c>
      <c r="H24" s="175" t="s">
        <v>66</v>
      </c>
      <c r="I24" s="52" t="s">
        <v>38</v>
      </c>
      <c r="J24" s="52" t="s">
        <v>38</v>
      </c>
    </row>
    <row r="25" spans="2:12" ht="24" x14ac:dyDescent="0.3">
      <c r="B25" s="50" t="s">
        <v>62</v>
      </c>
      <c r="C25" s="54">
        <v>195.5</v>
      </c>
      <c r="D25" s="58" t="s">
        <v>88</v>
      </c>
      <c r="E25" s="51">
        <v>0.53200000000000003</v>
      </c>
      <c r="F25" s="58" t="s">
        <v>75</v>
      </c>
      <c r="G25" s="54">
        <v>13.7</v>
      </c>
      <c r="H25" s="175" t="s">
        <v>66</v>
      </c>
      <c r="I25" s="52" t="s">
        <v>38</v>
      </c>
      <c r="J25" s="52" t="s">
        <v>38</v>
      </c>
    </row>
    <row r="26" spans="2:12" x14ac:dyDescent="0.3">
      <c r="B26" s="53" t="s">
        <v>98</v>
      </c>
      <c r="C26" s="58">
        <v>164.9</v>
      </c>
      <c r="D26" s="58" t="s">
        <v>92</v>
      </c>
      <c r="E26" s="51">
        <v>0.53200000000000003</v>
      </c>
      <c r="F26" s="58" t="s">
        <v>75</v>
      </c>
      <c r="G26" s="58">
        <v>10.5</v>
      </c>
      <c r="H26" s="58" t="s">
        <v>92</v>
      </c>
      <c r="I26" s="52"/>
      <c r="J26" s="52"/>
    </row>
    <row r="27" spans="2:12" x14ac:dyDescent="0.3">
      <c r="B27" s="60" t="s">
        <v>47</v>
      </c>
      <c r="C27" s="54"/>
      <c r="D27" s="58"/>
      <c r="E27" s="59"/>
      <c r="F27" s="55"/>
      <c r="G27" s="54"/>
      <c r="H27" s="56"/>
      <c r="I27" s="52" t="s">
        <v>38</v>
      </c>
      <c r="J27" s="52" t="s">
        <v>38</v>
      </c>
    </row>
    <row r="28" spans="2:12" x14ac:dyDescent="0.3">
      <c r="B28" s="60" t="s">
        <v>47</v>
      </c>
      <c r="C28" s="61"/>
      <c r="D28" s="62"/>
      <c r="E28" s="63"/>
      <c r="F28" s="64"/>
      <c r="G28" s="61"/>
      <c r="H28" s="56"/>
      <c r="I28" s="52" t="s">
        <v>38</v>
      </c>
      <c r="J28" s="52" t="s">
        <v>38</v>
      </c>
    </row>
    <row r="29" spans="2:12" x14ac:dyDescent="0.3">
      <c r="B29" s="60" t="s">
        <v>47</v>
      </c>
      <c r="C29" s="61"/>
      <c r="D29" s="62"/>
      <c r="E29" s="63"/>
      <c r="F29" s="64"/>
      <c r="G29" s="61"/>
      <c r="H29" s="65"/>
      <c r="I29" s="52" t="s">
        <v>38</v>
      </c>
      <c r="J29" s="52" t="s">
        <v>38</v>
      </c>
    </row>
    <row r="30" spans="2:12" ht="15" thickBot="1" x14ac:dyDescent="0.35">
      <c r="B30" s="66" t="s">
        <v>47</v>
      </c>
      <c r="C30" s="67"/>
      <c r="D30" s="68"/>
      <c r="E30" s="69"/>
      <c r="F30" s="70"/>
      <c r="G30" s="67"/>
      <c r="H30" s="71"/>
      <c r="I30" s="168" t="s">
        <v>38</v>
      </c>
      <c r="J30" s="168" t="s">
        <v>38</v>
      </c>
    </row>
    <row r="31" spans="2:12" x14ac:dyDescent="0.3">
      <c r="B31" s="73" t="s">
        <v>52</v>
      </c>
      <c r="C31" s="179"/>
      <c r="D31" s="306"/>
      <c r="E31" s="182"/>
      <c r="F31" s="307"/>
      <c r="G31" s="309" t="s">
        <v>38</v>
      </c>
      <c r="H31" s="308"/>
      <c r="I31" s="305"/>
      <c r="J31" s="74"/>
    </row>
    <row r="32" spans="2:12" x14ac:dyDescent="0.3">
      <c r="B32" s="73" t="s">
        <v>52</v>
      </c>
      <c r="C32" s="178"/>
      <c r="D32" s="75"/>
      <c r="E32" s="182"/>
      <c r="F32" s="55"/>
      <c r="G32" s="52" t="s">
        <v>38</v>
      </c>
      <c r="H32" s="77"/>
      <c r="I32" s="78"/>
      <c r="J32" s="79"/>
    </row>
    <row r="33" spans="2:10" x14ac:dyDescent="0.3">
      <c r="B33" s="73" t="s">
        <v>52</v>
      </c>
      <c r="C33" s="54"/>
      <c r="D33" s="75"/>
      <c r="E33" s="76"/>
      <c r="F33" s="55"/>
      <c r="G33" s="52" t="s">
        <v>38</v>
      </c>
      <c r="H33" s="77"/>
      <c r="I33" s="78"/>
      <c r="J33" s="79"/>
    </row>
    <row r="34" spans="2:10" x14ac:dyDescent="0.3">
      <c r="B34" s="73" t="s">
        <v>52</v>
      </c>
      <c r="C34" s="54"/>
      <c r="D34" s="75"/>
      <c r="E34" s="76"/>
      <c r="F34" s="55"/>
      <c r="G34" s="52" t="s">
        <v>38</v>
      </c>
      <c r="H34" s="77"/>
      <c r="I34" s="78"/>
      <c r="J34" s="79"/>
    </row>
    <row r="35" spans="2:10" x14ac:dyDescent="0.3">
      <c r="B35" s="73" t="s">
        <v>52</v>
      </c>
      <c r="C35" s="54"/>
      <c r="D35" s="75"/>
      <c r="E35" s="76"/>
      <c r="F35" s="55"/>
      <c r="G35" s="52" t="s">
        <v>38</v>
      </c>
      <c r="H35" s="77"/>
      <c r="I35" s="78"/>
      <c r="J35" s="79"/>
    </row>
    <row r="36" spans="2:10" ht="15" customHeight="1" x14ac:dyDescent="0.3">
      <c r="B36" s="73" t="s">
        <v>52</v>
      </c>
      <c r="C36" s="54"/>
      <c r="D36" s="58"/>
      <c r="E36" s="59"/>
      <c r="F36" s="55"/>
      <c r="G36" s="52" t="s">
        <v>38</v>
      </c>
      <c r="H36" s="56"/>
      <c r="I36" s="78"/>
      <c r="J36" s="57"/>
    </row>
    <row r="37" spans="2:10" x14ac:dyDescent="0.3">
      <c r="B37" s="73" t="s">
        <v>52</v>
      </c>
      <c r="C37" s="54"/>
      <c r="D37" s="58"/>
      <c r="E37" s="59"/>
      <c r="F37" s="55"/>
      <c r="G37" s="52" t="s">
        <v>38</v>
      </c>
      <c r="H37" s="56"/>
      <c r="I37" s="78"/>
      <c r="J37" s="57"/>
    </row>
    <row r="38" spans="2:10" x14ac:dyDescent="0.3">
      <c r="B38" s="73" t="s">
        <v>52</v>
      </c>
      <c r="C38" s="54"/>
      <c r="D38" s="58"/>
      <c r="E38" s="59"/>
      <c r="F38" s="55"/>
      <c r="G38" s="52" t="s">
        <v>38</v>
      </c>
      <c r="H38" s="56"/>
      <c r="I38" s="78"/>
      <c r="J38" s="57"/>
    </row>
    <row r="39" spans="2:10" x14ac:dyDescent="0.3">
      <c r="B39" s="73" t="s">
        <v>52</v>
      </c>
      <c r="C39" s="54"/>
      <c r="D39" s="58"/>
      <c r="E39" s="59"/>
      <c r="F39" s="55"/>
      <c r="G39" s="52" t="s">
        <v>38</v>
      </c>
      <c r="H39" s="56"/>
      <c r="I39" s="78"/>
      <c r="J39" s="57"/>
    </row>
    <row r="40" spans="2:10" x14ac:dyDescent="0.3">
      <c r="B40" s="73" t="s">
        <v>52</v>
      </c>
      <c r="C40" s="54"/>
      <c r="D40" s="58"/>
      <c r="E40" s="59"/>
      <c r="F40" s="55"/>
      <c r="G40" s="52" t="s">
        <v>38</v>
      </c>
      <c r="H40" s="56"/>
      <c r="I40" s="78"/>
      <c r="J40" s="57"/>
    </row>
    <row r="41" spans="2:10" x14ac:dyDescent="0.3">
      <c r="B41" s="73" t="s">
        <v>52</v>
      </c>
      <c r="C41" s="54"/>
      <c r="D41" s="80"/>
      <c r="E41" s="81"/>
      <c r="F41" s="55"/>
      <c r="G41" s="52" t="s">
        <v>38</v>
      </c>
      <c r="H41" s="56"/>
      <c r="I41" s="78"/>
      <c r="J41" s="57"/>
    </row>
    <row r="42" spans="2:10" x14ac:dyDescent="0.3">
      <c r="B42" s="73" t="s">
        <v>52</v>
      </c>
      <c r="C42" s="54"/>
      <c r="D42" s="80"/>
      <c r="E42" s="81"/>
      <c r="F42" s="55"/>
      <c r="G42" s="52" t="s">
        <v>38</v>
      </c>
      <c r="H42" s="56"/>
      <c r="I42" s="78"/>
      <c r="J42" s="57"/>
    </row>
    <row r="43" spans="2:10" ht="15" customHeight="1" x14ac:dyDescent="0.3">
      <c r="B43" s="73" t="s">
        <v>52</v>
      </c>
      <c r="C43" s="54"/>
      <c r="D43" s="58"/>
      <c r="E43" s="59"/>
      <c r="F43" s="55"/>
      <c r="G43" s="52" t="s">
        <v>38</v>
      </c>
      <c r="H43" s="56"/>
      <c r="I43" s="78"/>
      <c r="J43" s="57"/>
    </row>
    <row r="44" spans="2:10" x14ac:dyDescent="0.3">
      <c r="B44" s="73" t="s">
        <v>52</v>
      </c>
      <c r="C44" s="54"/>
      <c r="D44" s="58"/>
      <c r="E44" s="59"/>
      <c r="F44" s="55"/>
      <c r="G44" s="52" t="s">
        <v>38</v>
      </c>
      <c r="H44" s="56"/>
      <c r="I44" s="78"/>
      <c r="J44" s="57"/>
    </row>
    <row r="45" spans="2:10" x14ac:dyDescent="0.3">
      <c r="B45" s="73" t="s">
        <v>52</v>
      </c>
      <c r="C45" s="54"/>
      <c r="D45" s="58"/>
      <c r="E45" s="59"/>
      <c r="F45" s="55"/>
      <c r="G45" s="52" t="s">
        <v>38</v>
      </c>
      <c r="H45" s="56"/>
      <c r="I45" s="78"/>
      <c r="J45" s="57"/>
    </row>
    <row r="46" spans="2:10" x14ac:dyDescent="0.3">
      <c r="B46" s="73" t="s">
        <v>52</v>
      </c>
      <c r="C46" s="54"/>
      <c r="D46" s="58"/>
      <c r="E46" s="59"/>
      <c r="F46" s="55"/>
      <c r="G46" s="52" t="s">
        <v>38</v>
      </c>
      <c r="H46" s="56"/>
      <c r="I46" s="78"/>
      <c r="J46" s="57"/>
    </row>
    <row r="47" spans="2:10" x14ac:dyDescent="0.3">
      <c r="B47" s="73" t="s">
        <v>52</v>
      </c>
      <c r="C47" s="54"/>
      <c r="D47" s="58"/>
      <c r="E47" s="59"/>
      <c r="F47" s="55"/>
      <c r="G47" s="52" t="s">
        <v>38</v>
      </c>
      <c r="H47" s="56"/>
      <c r="I47" s="78"/>
      <c r="J47" s="57"/>
    </row>
    <row r="48" spans="2:10" x14ac:dyDescent="0.3">
      <c r="B48" s="73" t="s">
        <v>52</v>
      </c>
      <c r="C48" s="54"/>
      <c r="D48" s="58"/>
      <c r="E48" s="59"/>
      <c r="F48" s="55"/>
      <c r="G48" s="52" t="s">
        <v>38</v>
      </c>
      <c r="H48" s="56"/>
      <c r="I48" s="78"/>
      <c r="J48" s="57"/>
    </row>
    <row r="49" spans="2:10" x14ac:dyDescent="0.3">
      <c r="B49" s="73" t="s">
        <v>52</v>
      </c>
      <c r="C49" s="54"/>
      <c r="D49" s="58"/>
      <c r="E49" s="59"/>
      <c r="F49" s="55"/>
      <c r="G49" s="52" t="s">
        <v>38</v>
      </c>
      <c r="H49" s="56"/>
      <c r="I49" s="78"/>
      <c r="J49" s="57"/>
    </row>
    <row r="50" spans="2:10" ht="15" thickBot="1" x14ac:dyDescent="0.35">
      <c r="B50" s="66" t="s">
        <v>52</v>
      </c>
      <c r="C50" s="67"/>
      <c r="D50" s="68"/>
      <c r="E50" s="69"/>
      <c r="F50" s="70"/>
      <c r="G50" s="168" t="s">
        <v>38</v>
      </c>
      <c r="H50" s="72"/>
      <c r="I50" s="82"/>
      <c r="J50" s="72"/>
    </row>
  </sheetData>
  <phoneticPr fontId="3"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Instruções</vt:lpstr>
      <vt:lpstr>PRINCIPAL</vt:lpstr>
      <vt:lpstr>Sequestro de CO2</vt:lpstr>
      <vt:lpstr>Sumário de Resultados</vt:lpstr>
      <vt:lpstr>Custo-benefício</vt:lpstr>
      <vt:lpstr>Análise Financeira</vt:lpstr>
      <vt:lpstr>Banco de Dados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Leite</dc:creator>
  <cp:lastModifiedBy>Peggy Poncelet</cp:lastModifiedBy>
  <dcterms:created xsi:type="dcterms:W3CDTF">2021-03-05T14:52:16Z</dcterms:created>
  <dcterms:modified xsi:type="dcterms:W3CDTF">2022-08-02T16:15:59Z</dcterms:modified>
</cp:coreProperties>
</file>